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7.xml" ContentType="application/vnd.ms-excel.threadedcomments+xml"/>
  <Override PartName="/xl/comments11.xml" ContentType="application/vnd.openxmlformats-officedocument.spreadsheetml.comments+xml"/>
  <Override PartName="/xl/threadedComments/threadedComment8.xml" ContentType="application/vnd.ms-excel.threaded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https://share.amazon.com/sites/UserLevelPerformance/SBR/Shared Documents/"/>
    </mc:Choice>
  </mc:AlternateContent>
  <xr:revisionPtr revIDLastSave="0" documentId="13_ncr:20000001_{0661796B-B21C-4919-87B8-B9A9022E3D0F}" xr6:coauthVersionLast="47" xr6:coauthVersionMax="47" xr10:uidLastSave="{00000000-0000-0000-0000-000000000000}"/>
  <bookViews>
    <workbookView xWindow="-110" yWindow="-110" windowWidth="19420" windowHeight="10300" xr2:uid="{00000000-000D-0000-FFFF-FFFF00000000}"/>
  </bookViews>
  <sheets>
    <sheet name="Introduction" sheetId="9" r:id="rId1"/>
    <sheet name="P0_All Devices" sheetId="42" r:id="rId2"/>
    <sheet name="P0_Seabreeze &amp; GPC" sheetId="67" r:id="rId3"/>
    <sheet name="P0_Scribe Devices" sheetId="69" r:id="rId4"/>
    <sheet name="Canvas and Structured" sheetId="70" r:id="rId5"/>
    <sheet name="P1(Stopwatch)" sheetId="43" r:id="rId6"/>
    <sheet name="Raw OOBE" sheetId="71" state="hidden" r:id="rId7"/>
    <sheet name="P2(Stopwatch)" sheetId="45" r:id="rId8"/>
    <sheet name="P3(Stopwatch)" sheetId="46" r:id="rId9"/>
    <sheet name="With_750Contents" sheetId="63" r:id="rId10"/>
    <sheet name="P1_P2_P3_Automation" sheetId="48" r:id="rId11"/>
    <sheet name="P1_P2_P3_OOBE" sheetId="72" r:id="rId12"/>
    <sheet name="GPC New Feature" sheetId="73" r:id="rId13"/>
    <sheet name="Double Tap" sheetId="68" state="hidden" r:id="rId14"/>
    <sheet name="Sheet1" sheetId="66" state="hidden" r:id="rId15"/>
    <sheet name="Decanter QA_old" sheetId="59" state="hidden" r:id="rId16"/>
    <sheet name="DecanterOOBE Perf scenarios_old" sheetId="60" state="hidden" r:id="rId17"/>
    <sheet name="DecanterOOBE Perf Scenario New" sheetId="61" state="hidden" r:id="rId18"/>
    <sheet name="Decanter QA" sheetId="65" state="hidden" r:id="rId19"/>
    <sheet name="DecanterOOBE_Perf_scenarios" sheetId="64" state="hidden" r:id="rId20"/>
    <sheet name="EMCP_Malbec" sheetId="62" state="hidden" r:id="rId21"/>
    <sheet name="One time execution_Milestone" sheetId="41" state="hidden" r:id="rId22"/>
    <sheet name="KKE" sheetId="57" state="hidden" r:id="rId23"/>
    <sheet name="Indexing &amp; eMCP scenarios" sheetId="58"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xlnm._FilterDatabase" localSheetId="16" hidden="1">'DecanterOOBE Perf scenarios_old'!$A$2:$AV$48</definedName>
    <definedName name="_xlnm._FilterDatabase" localSheetId="20" hidden="1">EMCP_Malbec!$A$1:$AG$38</definedName>
    <definedName name="_xlnm._FilterDatabase" localSheetId="21" hidden="1">'One time execution_Milestone'!$A$1:$CA$64</definedName>
    <definedName name="_xlnm._FilterDatabase" localSheetId="1" hidden="1">'P0_All Devices'!$A$2:$DRS$36</definedName>
    <definedName name="_xlnm._FilterDatabase" localSheetId="5" hidden="1">'P1(Stopwatch)'!$A$2:$KN$7</definedName>
    <definedName name="_xlnm._FilterDatabase" localSheetId="10" hidden="1">P1_P2_P3_Automation!$A$2:$CHD$32</definedName>
    <definedName name="_xlnm._FilterDatabase" localSheetId="7" hidden="1">'P2(Stopwatch)'!$A$2:$AAS$14</definedName>
    <definedName name="_xlnm._FilterDatabase" localSheetId="8" hidden="1">'P3(Stopwatch)'!$A$2:$ABP$2</definedName>
    <definedName name="_xlnm.Print_Area" localSheetId="1">'P0_All Devices'!$D$2:$J$34</definedName>
    <definedName name="_xlnm.Print_Area" localSheetId="10">P1_P2_P3_Automation!$A$2:$J$2</definedName>
    <definedName name="Waveform_Overhead_for_Bourbon" localSheetId="23">[1]Constants!$B$1</definedName>
    <definedName name="Waveform_Overhead_for_Bourbon">[2]Constants!$B$1</definedName>
    <definedName name="x" localSheetId="23">[1]Constants!$B$1</definedName>
    <definedName name="x">[2]Constants!$B$1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J13" i="43" l="1"/>
  <c r="YJ9" i="43"/>
  <c r="YJ4" i="43"/>
  <c r="EK6" i="69"/>
  <c r="EK7" i="69"/>
  <c r="EK8" i="69"/>
  <c r="EK9" i="69"/>
  <c r="EK10" i="69"/>
  <c r="EK11" i="69"/>
  <c r="EK12" i="69"/>
  <c r="EK5" i="69"/>
  <c r="ES63" i="67"/>
  <c r="ES62" i="67"/>
  <c r="ED63" i="67"/>
  <c r="ED64" i="67"/>
  <c r="ED65" i="67"/>
  <c r="ED62" i="67"/>
  <c r="DM63" i="67"/>
  <c r="DM62" i="67"/>
  <c r="CW63" i="67"/>
  <c r="CW64" i="67"/>
  <c r="CW65" i="67"/>
  <c r="CW62" i="67"/>
  <c r="DRG36" i="42"/>
  <c r="DNO36" i="42"/>
  <c r="DNO35" i="42"/>
  <c r="DIH36" i="42"/>
  <c r="DIH35" i="42"/>
  <c r="DCQ36" i="42"/>
  <c r="DCQ35" i="42"/>
  <c r="DCP36" i="42"/>
  <c r="DCP35" i="42"/>
  <c r="BXS46" i="48"/>
  <c r="BXS45" i="48"/>
  <c r="BXS44" i="48"/>
  <c r="BXS43" i="48"/>
  <c r="BXS42" i="48"/>
  <c r="BXS41" i="48"/>
  <c r="BXS40" i="48"/>
  <c r="BXS39" i="48"/>
  <c r="BXS38" i="48"/>
  <c r="BXS37" i="48"/>
  <c r="BXS36" i="48"/>
  <c r="BXS35" i="48"/>
  <c r="BXS34" i="48"/>
  <c r="BXS33" i="48"/>
  <c r="BXS32" i="48"/>
  <c r="BXS31" i="48"/>
  <c r="BXS30" i="48"/>
  <c r="BXS29" i="48"/>
  <c r="BXS28" i="48"/>
  <c r="BXS27" i="48"/>
  <c r="BXS26" i="48"/>
  <c r="BXS25" i="48"/>
  <c r="BXS24" i="48"/>
  <c r="BXS23" i="48"/>
  <c r="BXS22" i="48"/>
  <c r="BXS21" i="48"/>
  <c r="BXS20" i="48"/>
  <c r="BXS19" i="48"/>
  <c r="BXS18" i="48"/>
  <c r="BXS17" i="48"/>
  <c r="BXS16" i="48"/>
  <c r="BXS15" i="48"/>
  <c r="BXS14" i="48"/>
  <c r="BXS13" i="48"/>
  <c r="BXS12" i="48"/>
  <c r="BXS11" i="48"/>
  <c r="BXS10" i="48"/>
  <c r="BXS9" i="48"/>
  <c r="BXS8" i="48"/>
  <c r="BXS7" i="48"/>
  <c r="BXS6" i="48"/>
  <c r="BXS5" i="48"/>
  <c r="BXS4" i="48"/>
  <c r="BXS3" i="48"/>
  <c r="BWH46" i="48"/>
  <c r="BWH45" i="48"/>
  <c r="BWH44" i="48"/>
  <c r="BWH43" i="48"/>
  <c r="BWH42" i="48"/>
  <c r="BWH32" i="48"/>
  <c r="BWH31" i="48"/>
  <c r="BWH30" i="48"/>
  <c r="BWH29" i="48"/>
  <c r="BWH28" i="48"/>
  <c r="BWH27" i="48"/>
  <c r="BWH26" i="48"/>
  <c r="BWH25" i="48"/>
  <c r="BWH24" i="48"/>
  <c r="BWH23" i="48"/>
  <c r="BWH22" i="48"/>
  <c r="BWH21" i="48"/>
  <c r="BWH20" i="48"/>
  <c r="BWH19" i="48"/>
  <c r="BWH18" i="48"/>
  <c r="BWH17" i="48"/>
  <c r="BWH16" i="48"/>
  <c r="BWH15" i="48"/>
  <c r="BWH11" i="48"/>
  <c r="BWH10" i="48"/>
  <c r="BWH9" i="48"/>
  <c r="BWH8" i="48"/>
  <c r="BWH7" i="48"/>
  <c r="BWH6" i="48"/>
  <c r="BWH5" i="48"/>
  <c r="BWH4" i="48"/>
  <c r="BWH3" i="48"/>
  <c r="BYV46" i="48"/>
  <c r="BYV45" i="48"/>
  <c r="BYV44" i="48"/>
  <c r="BYV43" i="48"/>
  <c r="BYV42" i="48"/>
  <c r="BYV41" i="48"/>
  <c r="BYV40" i="48"/>
  <c r="BYV39" i="48"/>
  <c r="BYV38" i="48"/>
  <c r="BYV37" i="48"/>
  <c r="BYV36" i="48"/>
  <c r="BYV35" i="48"/>
  <c r="BYV34" i="48"/>
  <c r="BYV33" i="48"/>
  <c r="BYV32" i="48"/>
  <c r="BYV31" i="48"/>
  <c r="BYV30" i="48"/>
  <c r="BYV29" i="48"/>
  <c r="BYV28" i="48"/>
  <c r="BYV27" i="48"/>
  <c r="BYV26" i="48"/>
  <c r="BYV25" i="48"/>
  <c r="BYV24" i="48"/>
  <c r="BYV23" i="48"/>
  <c r="BYV22" i="48"/>
  <c r="BYV20" i="48"/>
  <c r="BYV19" i="48"/>
  <c r="BYV18" i="48"/>
  <c r="BYV17" i="48"/>
  <c r="BYV16" i="48"/>
  <c r="BYV15" i="48"/>
  <c r="BYV14" i="48"/>
  <c r="BYV13" i="48"/>
  <c r="BYV12" i="48"/>
  <c r="BYV11" i="48"/>
  <c r="BYV10" i="48"/>
  <c r="BYV9" i="48"/>
  <c r="BYV8" i="48"/>
  <c r="BYV7" i="48"/>
  <c r="BYV6" i="48"/>
  <c r="BYV5" i="48"/>
  <c r="BYV4" i="48"/>
  <c r="BYV3" i="48"/>
  <c r="BZT46" i="48"/>
  <c r="BZT45" i="48"/>
  <c r="BZT44" i="48"/>
  <c r="BZT43" i="48"/>
  <c r="BZT42" i="48"/>
  <c r="BZT41" i="48"/>
  <c r="BZT40" i="48"/>
  <c r="BZT39" i="48"/>
  <c r="BZT38" i="48"/>
  <c r="BZT37" i="48"/>
  <c r="BZT36" i="48"/>
  <c r="BZT35" i="48"/>
  <c r="BZT34" i="48"/>
  <c r="BZT33" i="48"/>
  <c r="BZT32" i="48"/>
  <c r="BZT31" i="48"/>
  <c r="BZT30" i="48"/>
  <c r="BZT29" i="48"/>
  <c r="BZT28" i="48"/>
  <c r="BZT27" i="48"/>
  <c r="BZT26" i="48"/>
  <c r="BZT25" i="48"/>
  <c r="BZT24" i="48"/>
  <c r="BZT23" i="48"/>
  <c r="BZT22" i="48"/>
  <c r="BZT21" i="48"/>
  <c r="BZT20" i="48"/>
  <c r="BZT19" i="48"/>
  <c r="BZT18" i="48"/>
  <c r="BZT17" i="48"/>
  <c r="BZT16" i="48"/>
  <c r="BZT15" i="48"/>
  <c r="BZT14" i="48"/>
  <c r="BZT13" i="48"/>
  <c r="BZT12" i="48"/>
  <c r="BZT11" i="48"/>
  <c r="BZT10" i="48"/>
  <c r="BZT9" i="48"/>
  <c r="BZT8" i="48"/>
  <c r="BZT7" i="48"/>
  <c r="BZT6" i="48"/>
  <c r="BZT5" i="48"/>
  <c r="BZT4" i="48"/>
  <c r="BZT3" i="48"/>
  <c r="CAF41" i="48"/>
  <c r="CAF40" i="48"/>
  <c r="CAF37" i="48"/>
  <c r="CAF36" i="48"/>
  <c r="CAF35" i="48"/>
  <c r="CAF34" i="48"/>
  <c r="CAF27" i="48"/>
  <c r="CAF26" i="48"/>
  <c r="CAF23" i="48"/>
  <c r="CAF22" i="48"/>
  <c r="CAF21" i="48"/>
  <c r="CAF20" i="48"/>
  <c r="CAF4" i="48"/>
  <c r="CAB42" i="48"/>
  <c r="CAB39" i="48"/>
  <c r="CAB28" i="48"/>
  <c r="CAB23" i="48"/>
  <c r="CAB14" i="48"/>
  <c r="CAB11" i="48"/>
  <c r="CAB6" i="48"/>
  <c r="CAB4" i="48"/>
  <c r="BZX36" i="48"/>
  <c r="BZX35" i="48"/>
  <c r="BZX23" i="48"/>
  <c r="BZX22" i="48"/>
  <c r="BZX8" i="48"/>
  <c r="BZX7" i="48"/>
  <c r="BZX6" i="48"/>
  <c r="CAD46" i="48"/>
  <c r="CAF46" i="48" s="1"/>
  <c r="BZZ46" i="48"/>
  <c r="CAB46" i="48" s="1"/>
  <c r="BZV46" i="48"/>
  <c r="BZX46" i="48" s="1"/>
  <c r="CAD45" i="48"/>
  <c r="CAF45" i="48" s="1"/>
  <c r="BZZ45" i="48"/>
  <c r="CAB45" i="48" s="1"/>
  <c r="BZV45" i="48"/>
  <c r="BZX45" i="48" s="1"/>
  <c r="CAD44" i="48"/>
  <c r="CAF44" i="48" s="1"/>
  <c r="BZZ44" i="48"/>
  <c r="CAB44" i="48" s="1"/>
  <c r="BZV44" i="48"/>
  <c r="BZX44" i="48" s="1"/>
  <c r="CAD43" i="48"/>
  <c r="CAF43" i="48" s="1"/>
  <c r="BZZ43" i="48"/>
  <c r="CAB43" i="48" s="1"/>
  <c r="BZV43" i="48"/>
  <c r="BZX43" i="48" s="1"/>
  <c r="CAD42" i="48"/>
  <c r="CAF42" i="48" s="1"/>
  <c r="BZZ42" i="48"/>
  <c r="BZV42" i="48"/>
  <c r="BZX42" i="48" s="1"/>
  <c r="CAD41" i="48"/>
  <c r="BZZ41" i="48"/>
  <c r="CAB41" i="48" s="1"/>
  <c r="BZV41" i="48"/>
  <c r="BZX41" i="48" s="1"/>
  <c r="CAD40" i="48"/>
  <c r="BZZ40" i="48"/>
  <c r="CAB40" i="48" s="1"/>
  <c r="BZV40" i="48"/>
  <c r="BZX40" i="48" s="1"/>
  <c r="CAD39" i="48"/>
  <c r="CAF39" i="48" s="1"/>
  <c r="BZZ39" i="48"/>
  <c r="BZV39" i="48"/>
  <c r="BZX39" i="48" s="1"/>
  <c r="CAD38" i="48"/>
  <c r="CAF38" i="48" s="1"/>
  <c r="BZZ38" i="48"/>
  <c r="CAB38" i="48" s="1"/>
  <c r="BZV38" i="48"/>
  <c r="BZX38" i="48" s="1"/>
  <c r="CAD37" i="48"/>
  <c r="BZZ37" i="48"/>
  <c r="CAB37" i="48" s="1"/>
  <c r="BZV37" i="48"/>
  <c r="BZX37" i="48" s="1"/>
  <c r="CAD36" i="48"/>
  <c r="BZZ36" i="48"/>
  <c r="CAB36" i="48" s="1"/>
  <c r="BZV36" i="48"/>
  <c r="CAD35" i="48"/>
  <c r="BZZ35" i="48"/>
  <c r="CAB35" i="48" s="1"/>
  <c r="BZV35" i="48"/>
  <c r="CAD34" i="48"/>
  <c r="BZZ34" i="48"/>
  <c r="CAB34" i="48" s="1"/>
  <c r="BZV34" i="48"/>
  <c r="BZX34" i="48" s="1"/>
  <c r="CAD33" i="48"/>
  <c r="CAF33" i="48" s="1"/>
  <c r="BZZ33" i="48"/>
  <c r="CAB33" i="48" s="1"/>
  <c r="BZV33" i="48"/>
  <c r="BZX33" i="48" s="1"/>
  <c r="CAD32" i="48"/>
  <c r="CAF32" i="48" s="1"/>
  <c r="BZZ32" i="48"/>
  <c r="CAB32" i="48" s="1"/>
  <c r="BZV32" i="48"/>
  <c r="BZX32" i="48" s="1"/>
  <c r="CAD31" i="48"/>
  <c r="CAF31" i="48" s="1"/>
  <c r="BZZ31" i="48"/>
  <c r="CAB31" i="48" s="1"/>
  <c r="BZV31" i="48"/>
  <c r="BZX31" i="48" s="1"/>
  <c r="CAD30" i="48"/>
  <c r="CAF30" i="48" s="1"/>
  <c r="BZZ30" i="48"/>
  <c r="CAB30" i="48" s="1"/>
  <c r="BZV30" i="48"/>
  <c r="BZX30" i="48" s="1"/>
  <c r="CAD29" i="48"/>
  <c r="CAF29" i="48" s="1"/>
  <c r="BZZ29" i="48"/>
  <c r="CAB29" i="48" s="1"/>
  <c r="BZV29" i="48"/>
  <c r="BZX29" i="48" s="1"/>
  <c r="CAD28" i="48"/>
  <c r="CAF28" i="48" s="1"/>
  <c r="BZZ28" i="48"/>
  <c r="BZV28" i="48"/>
  <c r="BZX28" i="48" s="1"/>
  <c r="CAD27" i="48"/>
  <c r="BZZ27" i="48"/>
  <c r="CAB27" i="48" s="1"/>
  <c r="BZV27" i="48"/>
  <c r="BZX27" i="48" s="1"/>
  <c r="CAD26" i="48"/>
  <c r="BZZ26" i="48"/>
  <c r="CAB26" i="48" s="1"/>
  <c r="BZV26" i="48"/>
  <c r="BZX26" i="48" s="1"/>
  <c r="CAD25" i="48"/>
  <c r="CAF25" i="48" s="1"/>
  <c r="BZZ25" i="48"/>
  <c r="CAB25" i="48" s="1"/>
  <c r="BZV25" i="48"/>
  <c r="BZX25" i="48" s="1"/>
  <c r="CAD24" i="48"/>
  <c r="CAF24" i="48" s="1"/>
  <c r="BZZ24" i="48"/>
  <c r="CAB24" i="48" s="1"/>
  <c r="BZV24" i="48"/>
  <c r="BZX24" i="48" s="1"/>
  <c r="CAD23" i="48"/>
  <c r="BZZ23" i="48"/>
  <c r="BZV23" i="48"/>
  <c r="CAD22" i="48"/>
  <c r="BZZ22" i="48"/>
  <c r="CAB22" i="48" s="1"/>
  <c r="BZV22" i="48"/>
  <c r="CAD21" i="48"/>
  <c r="BZZ21" i="48"/>
  <c r="CAB21" i="48" s="1"/>
  <c r="BZV21" i="48"/>
  <c r="BZX21" i="48" s="1"/>
  <c r="CAD20" i="48"/>
  <c r="BZZ20" i="48"/>
  <c r="CAB20" i="48" s="1"/>
  <c r="BZV20" i="48"/>
  <c r="BZX20" i="48" s="1"/>
  <c r="CAD19" i="48"/>
  <c r="CAF19" i="48" s="1"/>
  <c r="BZZ19" i="48"/>
  <c r="CAB19" i="48" s="1"/>
  <c r="BZV19" i="48"/>
  <c r="BZX19" i="48" s="1"/>
  <c r="CAD18" i="48"/>
  <c r="CAF18" i="48" s="1"/>
  <c r="BZZ18" i="48"/>
  <c r="CAB18" i="48" s="1"/>
  <c r="BZV18" i="48"/>
  <c r="BZX18" i="48" s="1"/>
  <c r="CAD17" i="48"/>
  <c r="CAF17" i="48" s="1"/>
  <c r="BZZ17" i="48"/>
  <c r="CAB17" i="48" s="1"/>
  <c r="BZV17" i="48"/>
  <c r="BZX17" i="48" s="1"/>
  <c r="CAD16" i="48"/>
  <c r="CAF16" i="48" s="1"/>
  <c r="BZZ16" i="48"/>
  <c r="CAB16" i="48" s="1"/>
  <c r="BZV16" i="48"/>
  <c r="BZX16" i="48" s="1"/>
  <c r="CAD15" i="48"/>
  <c r="CAF15" i="48" s="1"/>
  <c r="BZZ15" i="48"/>
  <c r="CAB15" i="48" s="1"/>
  <c r="BZV15" i="48"/>
  <c r="BZX15" i="48" s="1"/>
  <c r="CAD14" i="48"/>
  <c r="BZZ14" i="48"/>
  <c r="BZV14" i="48"/>
  <c r="BZX14" i="48" s="1"/>
  <c r="CAD13" i="48"/>
  <c r="BZZ13" i="48"/>
  <c r="CAB13" i="48" s="1"/>
  <c r="BZV13" i="48"/>
  <c r="BZX13" i="48" s="1"/>
  <c r="CAD12" i="48"/>
  <c r="BZZ12" i="48"/>
  <c r="CAB12" i="48" s="1"/>
  <c r="BZV12" i="48"/>
  <c r="BZX12" i="48" s="1"/>
  <c r="CAD11" i="48"/>
  <c r="CAF11" i="48" s="1"/>
  <c r="BZZ11" i="48"/>
  <c r="BZV11" i="48"/>
  <c r="BZX11" i="48" s="1"/>
  <c r="CAD10" i="48"/>
  <c r="CAF10" i="48" s="1"/>
  <c r="BZZ10" i="48"/>
  <c r="CAB10" i="48" s="1"/>
  <c r="BZV10" i="48"/>
  <c r="BZX10" i="48" s="1"/>
  <c r="CAD9" i="48"/>
  <c r="BZZ9" i="48"/>
  <c r="BZV9" i="48"/>
  <c r="CAD8" i="48"/>
  <c r="CAF8" i="48" s="1"/>
  <c r="BZZ8" i="48"/>
  <c r="CAB8" i="48" s="1"/>
  <c r="BZV8" i="48"/>
  <c r="CAD7" i="48"/>
  <c r="CAF7" i="48" s="1"/>
  <c r="BZZ7" i="48"/>
  <c r="CAB7" i="48" s="1"/>
  <c r="BZV7" i="48"/>
  <c r="CAD6" i="48"/>
  <c r="CAF6" i="48" s="1"/>
  <c r="BZZ6" i="48"/>
  <c r="BZV6" i="48"/>
  <c r="CAD5" i="48"/>
  <c r="CAF5" i="48" s="1"/>
  <c r="BZZ5" i="48"/>
  <c r="CAB5" i="48" s="1"/>
  <c r="BZV5" i="48"/>
  <c r="BZX5" i="48" s="1"/>
  <c r="CAD4" i="48"/>
  <c r="BZZ4" i="48"/>
  <c r="BZV4" i="48"/>
  <c r="BZX4" i="48" s="1"/>
  <c r="CAD3" i="48"/>
  <c r="CAF3" i="48" s="1"/>
  <c r="BZZ3" i="48"/>
  <c r="CAB3" i="48" s="1"/>
  <c r="BZV3" i="48"/>
  <c r="BZX3" i="48" s="1"/>
  <c r="BUY46" i="48"/>
  <c r="BUX46" i="48"/>
  <c r="BUY45" i="48"/>
  <c r="BUX45" i="48"/>
  <c r="BUY44" i="48"/>
  <c r="BUX44" i="48"/>
  <c r="BUY43" i="48"/>
  <c r="BUX43" i="48"/>
  <c r="BUY42" i="48"/>
  <c r="BUX42" i="48"/>
  <c r="BUY41" i="48"/>
  <c r="BUX41" i="48"/>
  <c r="BUY40" i="48"/>
  <c r="BUX40" i="48"/>
  <c r="BUY39" i="48"/>
  <c r="BUX39" i="48"/>
  <c r="BUY38" i="48"/>
  <c r="BUX38" i="48"/>
  <c r="BUY37" i="48"/>
  <c r="BUX37" i="48"/>
  <c r="BUY36" i="48"/>
  <c r="BUX36" i="48"/>
  <c r="BUY35" i="48"/>
  <c r="BUX35" i="48"/>
  <c r="BUY34" i="48"/>
  <c r="BUX34" i="48"/>
  <c r="BUY33" i="48"/>
  <c r="BUX33" i="48"/>
  <c r="BUY32" i="48"/>
  <c r="BUX32" i="48"/>
  <c r="BUY31" i="48"/>
  <c r="BUX31" i="48"/>
  <c r="BUY30" i="48"/>
  <c r="BUX30" i="48"/>
  <c r="BUY29" i="48"/>
  <c r="BUX29" i="48"/>
  <c r="BUY28" i="48"/>
  <c r="BUX28" i="48"/>
  <c r="BUY27" i="48"/>
  <c r="BUX27" i="48"/>
  <c r="BUY26" i="48"/>
  <c r="BUX26" i="48"/>
  <c r="BUY25" i="48"/>
  <c r="BUX25" i="48"/>
  <c r="BUY24" i="48"/>
  <c r="BUX24" i="48"/>
  <c r="BUY23" i="48"/>
  <c r="BUX23" i="48"/>
  <c r="BUY22" i="48"/>
  <c r="BUX22" i="48"/>
  <c r="BUY20" i="48"/>
  <c r="BUX20" i="48"/>
  <c r="BUY19" i="48"/>
  <c r="BUX19" i="48"/>
  <c r="BUY18" i="48"/>
  <c r="BUX18" i="48"/>
  <c r="BUY17" i="48"/>
  <c r="BUX17" i="48"/>
  <c r="BUY16" i="48"/>
  <c r="BUX16" i="48"/>
  <c r="BUY15" i="48"/>
  <c r="BUX15" i="48"/>
  <c r="BUY14" i="48"/>
  <c r="BUX14" i="48"/>
  <c r="BUY13" i="48"/>
  <c r="BUX13" i="48"/>
  <c r="BUY12" i="48"/>
  <c r="BUX12" i="48"/>
  <c r="BUY11" i="48"/>
  <c r="BUX11" i="48"/>
  <c r="BUY10" i="48"/>
  <c r="BUX10" i="48"/>
  <c r="BUY9" i="48"/>
  <c r="BUX9" i="48"/>
  <c r="BUY8" i="48"/>
  <c r="BUX8" i="48"/>
  <c r="BUY7" i="48"/>
  <c r="BUX7" i="48"/>
  <c r="BUY6" i="48"/>
  <c r="BUX6" i="48"/>
  <c r="BUY5" i="48"/>
  <c r="BUX5" i="48"/>
  <c r="BUY4" i="48"/>
  <c r="BUX4" i="48"/>
  <c r="BUY3" i="48"/>
  <c r="BUX3" i="48"/>
  <c r="SH39" i="63"/>
  <c r="SJ39" i="63" s="1"/>
  <c r="SJ38" i="63"/>
  <c r="SH38" i="63"/>
  <c r="SJ37" i="63"/>
  <c r="SH37" i="63"/>
  <c r="SJ36" i="63"/>
  <c r="SH36" i="63"/>
  <c r="SH35" i="63"/>
  <c r="SJ35" i="63" s="1"/>
  <c r="SH34" i="63"/>
  <c r="SJ34" i="63" s="1"/>
  <c r="SH33" i="63"/>
  <c r="SJ33" i="63" s="1"/>
  <c r="SH32" i="63"/>
  <c r="SJ32" i="63" s="1"/>
  <c r="SJ31" i="63"/>
  <c r="SH31" i="63"/>
  <c r="SJ30" i="63"/>
  <c r="SH30" i="63"/>
  <c r="SJ29" i="63"/>
  <c r="SH29" i="63"/>
  <c r="SH28" i="63"/>
  <c r="SJ28" i="63" s="1"/>
  <c r="SH27" i="63"/>
  <c r="SJ27" i="63" s="1"/>
  <c r="SH26" i="63"/>
  <c r="SJ26" i="63" s="1"/>
  <c r="SH25" i="63"/>
  <c r="SJ25" i="63" s="1"/>
  <c r="SJ24" i="63"/>
  <c r="SH24" i="63"/>
  <c r="SJ23" i="63"/>
  <c r="SH23" i="63"/>
  <c r="SJ22" i="63"/>
  <c r="SH22" i="63"/>
  <c r="SH21" i="63"/>
  <c r="SJ21" i="63" s="1"/>
  <c r="SH20" i="63"/>
  <c r="SJ20" i="63" s="1"/>
  <c r="SH19" i="63"/>
  <c r="SJ19" i="63" s="1"/>
  <c r="SH18" i="63"/>
  <c r="SJ17" i="63"/>
  <c r="SH17" i="63"/>
  <c r="SJ16" i="63"/>
  <c r="SH16" i="63"/>
  <c r="SH15" i="63"/>
  <c r="SH14" i="63"/>
  <c r="SJ14" i="63" s="1"/>
  <c r="SH13" i="63"/>
  <c r="SJ13" i="63" s="1"/>
  <c r="SH12" i="63"/>
  <c r="SJ12" i="63" s="1"/>
  <c r="SH11" i="63"/>
  <c r="SJ11" i="63" s="1"/>
  <c r="SJ10" i="63"/>
  <c r="SH10" i="63"/>
  <c r="SJ9" i="63"/>
  <c r="SH9" i="63"/>
  <c r="SJ8" i="63"/>
  <c r="SH8" i="63"/>
  <c r="SH7" i="63"/>
  <c r="SJ7" i="63" s="1"/>
  <c r="SH6" i="63"/>
  <c r="SJ6" i="63" s="1"/>
  <c r="SH5" i="63"/>
  <c r="SJ5" i="63" s="1"/>
  <c r="SH4" i="63"/>
  <c r="SJ4" i="63" s="1"/>
  <c r="SA39" i="63"/>
  <c r="SC39" i="63" s="1"/>
  <c r="SA38" i="63"/>
  <c r="SC38" i="63" s="1"/>
  <c r="SA37" i="63"/>
  <c r="SC37" i="63" s="1"/>
  <c r="SA36" i="63"/>
  <c r="SC36" i="63" s="1"/>
  <c r="SA35" i="63"/>
  <c r="SC35" i="63" s="1"/>
  <c r="SA34" i="63"/>
  <c r="SC34" i="63" s="1"/>
  <c r="SA33" i="63"/>
  <c r="SC33" i="63" s="1"/>
  <c r="SA32" i="63"/>
  <c r="SC32" i="63" s="1"/>
  <c r="SC31" i="63"/>
  <c r="SA31" i="63"/>
  <c r="SA30" i="63"/>
  <c r="SC30" i="63" s="1"/>
  <c r="SA29" i="63"/>
  <c r="SC29" i="63" s="1"/>
  <c r="SA28" i="63"/>
  <c r="SC28" i="63" s="1"/>
  <c r="SA27" i="63"/>
  <c r="SC27" i="63" s="1"/>
  <c r="SA26" i="63"/>
  <c r="SC26" i="63" s="1"/>
  <c r="SA25" i="63"/>
  <c r="SC25" i="63" s="1"/>
  <c r="SC24" i="63"/>
  <c r="SA24" i="63"/>
  <c r="SA23" i="63"/>
  <c r="SC23" i="63" s="1"/>
  <c r="SA22" i="63"/>
  <c r="SC22" i="63" s="1"/>
  <c r="SA21" i="63"/>
  <c r="SC21" i="63" s="1"/>
  <c r="SC20" i="63"/>
  <c r="SA20" i="63"/>
  <c r="SA19" i="63"/>
  <c r="SC19" i="63" s="1"/>
  <c r="SA18" i="63"/>
  <c r="SC17" i="63"/>
  <c r="SA17" i="63"/>
  <c r="SA16" i="63"/>
  <c r="SC16" i="63" s="1"/>
  <c r="SA15" i="63"/>
  <c r="SA14" i="63"/>
  <c r="SC14" i="63" s="1"/>
  <c r="SA13" i="63"/>
  <c r="SC13" i="63" s="1"/>
  <c r="SA12" i="63"/>
  <c r="SC12" i="63" s="1"/>
  <c r="SC11" i="63"/>
  <c r="SC10" i="63"/>
  <c r="SA10" i="63"/>
  <c r="SC9" i="63"/>
  <c r="SC8" i="63"/>
  <c r="SA7" i="63"/>
  <c r="SC7" i="63" s="1"/>
  <c r="SA6" i="63"/>
  <c r="SC6" i="63" s="1"/>
  <c r="SA5" i="63"/>
  <c r="SC5" i="63" s="1"/>
  <c r="SA4" i="63"/>
  <c r="SC4" i="63" s="1"/>
  <c r="SA3" i="63"/>
  <c r="SC3" i="63" s="1"/>
  <c r="RE11" i="63"/>
  <c r="RG11" i="63" s="1"/>
  <c r="RE9" i="63"/>
  <c r="RG9" i="63" s="1"/>
  <c r="RE8" i="63"/>
  <c r="RG8" i="63" s="1"/>
  <c r="SH3" i="63"/>
  <c r="SJ3" i="63" s="1"/>
  <c r="SO39" i="63"/>
  <c r="SQ39" i="63" s="1"/>
  <c r="SO38" i="63"/>
  <c r="SQ38" i="63" s="1"/>
  <c r="SO37" i="63"/>
  <c r="SQ37" i="63" s="1"/>
  <c r="SO36" i="63"/>
  <c r="SQ36" i="63" s="1"/>
  <c r="SO35" i="63"/>
  <c r="SQ35" i="63" s="1"/>
  <c r="SO34" i="63"/>
  <c r="SQ34" i="63" s="1"/>
  <c r="SO33" i="63"/>
  <c r="SQ33" i="63" s="1"/>
  <c r="SO32" i="63"/>
  <c r="SQ32" i="63" s="1"/>
  <c r="SO31" i="63"/>
  <c r="SQ31" i="63" s="1"/>
  <c r="SO30" i="63"/>
  <c r="SQ30" i="63" s="1"/>
  <c r="SO29" i="63"/>
  <c r="SQ29" i="63" s="1"/>
  <c r="SO28" i="63"/>
  <c r="SQ28" i="63" s="1"/>
  <c r="SO27" i="63"/>
  <c r="SQ27" i="63" s="1"/>
  <c r="SO26" i="63"/>
  <c r="SQ26" i="63" s="1"/>
  <c r="SO25" i="63"/>
  <c r="SQ25" i="63" s="1"/>
  <c r="SO24" i="63"/>
  <c r="SQ24" i="63" s="1"/>
  <c r="SO23" i="63"/>
  <c r="SQ23" i="63" s="1"/>
  <c r="SO22" i="63"/>
  <c r="SQ22" i="63" s="1"/>
  <c r="SO21" i="63"/>
  <c r="SQ21" i="63" s="1"/>
  <c r="SO20" i="63"/>
  <c r="SQ20" i="63" s="1"/>
  <c r="SO19" i="63"/>
  <c r="SQ19" i="63" s="1"/>
  <c r="SO18" i="63"/>
  <c r="SO17" i="63"/>
  <c r="SQ17" i="63" s="1"/>
  <c r="SO16" i="63"/>
  <c r="SQ16" i="63" s="1"/>
  <c r="SO15" i="63"/>
  <c r="SO14" i="63"/>
  <c r="SQ14" i="63" s="1"/>
  <c r="SO13" i="63"/>
  <c r="SQ13" i="63" s="1"/>
  <c r="SO12" i="63"/>
  <c r="SQ12" i="63" s="1"/>
  <c r="SO11" i="63"/>
  <c r="SQ11" i="63" s="1"/>
  <c r="SO10" i="63"/>
  <c r="SQ10" i="63" s="1"/>
  <c r="SO9" i="63"/>
  <c r="SQ9" i="63" s="1"/>
  <c r="SO8" i="63"/>
  <c r="SQ8" i="63" s="1"/>
  <c r="SO7" i="63"/>
  <c r="SQ7" i="63" s="1"/>
  <c r="SO6" i="63"/>
  <c r="SQ6" i="63" s="1"/>
  <c r="SO5" i="63"/>
  <c r="SQ5" i="63" s="1"/>
  <c r="SO4" i="63"/>
  <c r="SQ4" i="63" s="1"/>
  <c r="SO3" i="63"/>
  <c r="SQ3" i="63" s="1"/>
  <c r="AAE17" i="46"/>
  <c r="AAG17" i="46" s="1"/>
  <c r="AAE16" i="46"/>
  <c r="AAG16" i="46" s="1"/>
  <c r="AAE15" i="46"/>
  <c r="AAG15" i="46" s="1"/>
  <c r="AAE14" i="46"/>
  <c r="AAG14" i="46" s="1"/>
  <c r="AAE13" i="46"/>
  <c r="AAG13" i="46" s="1"/>
  <c r="AAE11" i="46"/>
  <c r="AAG11" i="46" s="1"/>
  <c r="AAE10" i="46"/>
  <c r="AAG10" i="46" s="1"/>
  <c r="AAE9" i="46"/>
  <c r="AAG9" i="46" s="1"/>
  <c r="AAE8" i="46"/>
  <c r="AAG8" i="46" s="1"/>
  <c r="AAE7" i="46"/>
  <c r="AAG7" i="46" s="1"/>
  <c r="AAE6" i="46"/>
  <c r="AAG6" i="46" s="1"/>
  <c r="AAE5" i="46"/>
  <c r="AAG5" i="46" s="1"/>
  <c r="AAE4" i="46"/>
  <c r="AAG4" i="46" s="1"/>
  <c r="AAG3" i="46"/>
  <c r="AAE3" i="46"/>
  <c r="AAH3" i="46"/>
  <c r="ZJ18" i="46"/>
  <c r="ZL18" i="46" s="1"/>
  <c r="ZL17" i="46"/>
  <c r="ZJ17" i="46"/>
  <c r="ZJ16" i="46"/>
  <c r="ZL16" i="46" s="1"/>
  <c r="ZJ15" i="46"/>
  <c r="ZL15" i="46" s="1"/>
  <c r="ZJ12" i="46"/>
  <c r="ZL12" i="46" s="1"/>
  <c r="ZJ11" i="46"/>
  <c r="ZL11" i="46" s="1"/>
  <c r="ZL10" i="46"/>
  <c r="ZJ10" i="46"/>
  <c r="ZJ9" i="46"/>
  <c r="ZL9" i="46" s="1"/>
  <c r="ZJ8" i="46"/>
  <c r="ZL8" i="46" s="1"/>
  <c r="ZL7" i="46"/>
  <c r="ZJ7" i="46"/>
  <c r="ZJ6" i="46"/>
  <c r="ZL6" i="46" s="1"/>
  <c r="ZJ5" i="46"/>
  <c r="ZL5" i="46" s="1"/>
  <c r="ZJ4" i="46"/>
  <c r="ZL4" i="46" s="1"/>
  <c r="ZJ3" i="46"/>
  <c r="ZL3" i="46"/>
  <c r="YL17" i="46"/>
  <c r="YN17" i="46" s="1"/>
  <c r="YN16" i="46"/>
  <c r="YL16" i="46"/>
  <c r="YL15" i="46"/>
  <c r="YN15" i="46" s="1"/>
  <c r="YL14" i="46"/>
  <c r="YN14" i="46" s="1"/>
  <c r="YL13" i="46"/>
  <c r="YN13" i="46" s="1"/>
  <c r="YL11" i="46"/>
  <c r="YN11" i="46" s="1"/>
  <c r="YL10" i="46"/>
  <c r="YN10" i="46" s="1"/>
  <c r="YN9" i="46"/>
  <c r="YL9" i="46"/>
  <c r="YL8" i="46"/>
  <c r="YN8" i="46" s="1"/>
  <c r="YL7" i="46"/>
  <c r="YN7" i="46" s="1"/>
  <c r="YL6" i="46"/>
  <c r="YN6" i="46" s="1"/>
  <c r="YL5" i="46"/>
  <c r="YN5" i="46" s="1"/>
  <c r="YL4" i="46"/>
  <c r="YN4" i="46" s="1"/>
  <c r="YL3" i="46"/>
  <c r="YN3" i="46" s="1"/>
  <c r="ABD18" i="46"/>
  <c r="ABF18" i="46" s="1"/>
  <c r="ABD17" i="46"/>
  <c r="ABF17" i="46" s="1"/>
  <c r="ABD16" i="46"/>
  <c r="ABF16" i="46" s="1"/>
  <c r="ABD15" i="46"/>
  <c r="ABF15" i="46" s="1"/>
  <c r="ABD14" i="46"/>
  <c r="ABD13" i="46"/>
  <c r="ABD12" i="46"/>
  <c r="ABF12" i="46" s="1"/>
  <c r="ABD11" i="46"/>
  <c r="ABF11" i="46" s="1"/>
  <c r="ABD10" i="46"/>
  <c r="ABF10" i="46" s="1"/>
  <c r="ABD9" i="46"/>
  <c r="ABF9" i="46" s="1"/>
  <c r="ABD8" i="46"/>
  <c r="ABF8" i="46" s="1"/>
  <c r="ABD7" i="46"/>
  <c r="ABF7" i="46" s="1"/>
  <c r="ABD6" i="46"/>
  <c r="ABF6" i="46" s="1"/>
  <c r="ABD5" i="46"/>
  <c r="ABF5" i="46" s="1"/>
  <c r="ABD4" i="46"/>
  <c r="ABF4" i="46" s="1"/>
  <c r="ABD3" i="46"/>
  <c r="ABF3" i="46" s="1"/>
  <c r="AAW18" i="46"/>
  <c r="AAY18" i="46" s="1"/>
  <c r="AAW17" i="46"/>
  <c r="AAY17" i="46" s="1"/>
  <c r="AAW16" i="46"/>
  <c r="AAY16" i="46" s="1"/>
  <c r="AAW15" i="46"/>
  <c r="AAY15" i="46" s="1"/>
  <c r="AAW14" i="46"/>
  <c r="AAW13" i="46"/>
  <c r="AAW12" i="46"/>
  <c r="AAY12" i="46" s="1"/>
  <c r="AAW11" i="46"/>
  <c r="AAY11" i="46" s="1"/>
  <c r="AAW10" i="46"/>
  <c r="AAY10" i="46" s="1"/>
  <c r="AAW9" i="46"/>
  <c r="AAY9" i="46" s="1"/>
  <c r="AAW8" i="46"/>
  <c r="AAY8" i="46" s="1"/>
  <c r="AAW7" i="46"/>
  <c r="AAY7" i="46" s="1"/>
  <c r="AAW6" i="46"/>
  <c r="AAY6" i="46" s="1"/>
  <c r="AAW5" i="46"/>
  <c r="AAY5" i="46" s="1"/>
  <c r="AAW4" i="46"/>
  <c r="AAY4" i="46" s="1"/>
  <c r="AAM18" i="46"/>
  <c r="AAO18" i="46" s="1"/>
  <c r="AAM17" i="46"/>
  <c r="AAO17" i="46" s="1"/>
  <c r="AAM16" i="46"/>
  <c r="AAO16" i="46" s="1"/>
  <c r="AAM15" i="46"/>
  <c r="AAO15" i="46" s="1"/>
  <c r="AAM14" i="46"/>
  <c r="AAM13" i="46"/>
  <c r="AAM12" i="46"/>
  <c r="AAO12" i="46" s="1"/>
  <c r="AAM11" i="46"/>
  <c r="AAO11" i="46" s="1"/>
  <c r="AAM10" i="46"/>
  <c r="AAO10" i="46" s="1"/>
  <c r="AAM9" i="46"/>
  <c r="AAO9" i="46" s="1"/>
  <c r="AAM8" i="46"/>
  <c r="AAO8" i="46" s="1"/>
  <c r="AAM7" i="46"/>
  <c r="AAO7" i="46" s="1"/>
  <c r="AAM6" i="46"/>
  <c r="AAO6" i="46" s="1"/>
  <c r="AAM5" i="46"/>
  <c r="AAO5" i="46" s="1"/>
  <c r="AAM4" i="46"/>
  <c r="AAO4" i="46" s="1"/>
  <c r="AAW3" i="46"/>
  <c r="AAY3" i="46" s="1"/>
  <c r="AAM3" i="46"/>
  <c r="AAO3" i="46" s="1"/>
  <c r="WR7" i="46"/>
  <c r="WU7" i="46" s="1"/>
  <c r="WR6" i="46"/>
  <c r="WU6" i="46" s="1"/>
  <c r="WR5" i="46"/>
  <c r="WV5" i="46" s="1"/>
  <c r="WR4" i="46"/>
  <c r="WV4" i="46" s="1"/>
  <c r="AAH58" i="45"/>
  <c r="AAJ58" i="45" s="1"/>
  <c r="AAH57" i="45"/>
  <c r="AAJ57" i="45" s="1"/>
  <c r="AAJ56" i="45"/>
  <c r="AAH56" i="45"/>
  <c r="AAH55" i="45"/>
  <c r="AAJ55" i="45" s="1"/>
  <c r="AAH54" i="45"/>
  <c r="AAJ54" i="45" s="1"/>
  <c r="AAH53" i="45"/>
  <c r="AAJ53" i="45" s="1"/>
  <c r="AAH52" i="45"/>
  <c r="AAJ52" i="45" s="1"/>
  <c r="AAJ51" i="45"/>
  <c r="AAH51" i="45"/>
  <c r="AAH50" i="45"/>
  <c r="AAJ50" i="45" s="1"/>
  <c r="AAJ49" i="45"/>
  <c r="AAH49" i="45"/>
  <c r="AAH48" i="45"/>
  <c r="AAJ48" i="45" s="1"/>
  <c r="AAH47" i="45"/>
  <c r="AAH46" i="45"/>
  <c r="AAH45" i="45"/>
  <c r="AAH44" i="45"/>
  <c r="AAH43" i="45"/>
  <c r="AAJ43" i="45" s="1"/>
  <c r="AAJ42" i="45"/>
  <c r="AAH42" i="45"/>
  <c r="AAH41" i="45"/>
  <c r="AAJ41" i="45" s="1"/>
  <c r="AAH40" i="45"/>
  <c r="AAJ40" i="45" s="1"/>
  <c r="AAH39" i="45"/>
  <c r="AAJ39" i="45" s="1"/>
  <c r="AAH38" i="45"/>
  <c r="AAJ38" i="45" s="1"/>
  <c r="AAH37" i="45"/>
  <c r="AAJ37" i="45" s="1"/>
  <c r="AAH36" i="45"/>
  <c r="AAJ36" i="45" s="1"/>
  <c r="AAJ35" i="45"/>
  <c r="AAH35" i="45"/>
  <c r="AAH34" i="45"/>
  <c r="AAJ34" i="45" s="1"/>
  <c r="AAH33" i="45"/>
  <c r="AAJ33" i="45" s="1"/>
  <c r="AAH32" i="45"/>
  <c r="AAJ32" i="45" s="1"/>
  <c r="AAH31" i="45"/>
  <c r="AAJ31" i="45" s="1"/>
  <c r="AAH30" i="45"/>
  <c r="AAJ30" i="45" s="1"/>
  <c r="AAH29" i="45"/>
  <c r="AAJ29" i="45" s="1"/>
  <c r="AAJ28" i="45"/>
  <c r="AAH28" i="45"/>
  <c r="AAH27" i="45"/>
  <c r="AAJ27" i="45" s="1"/>
  <c r="AAH26" i="45"/>
  <c r="AAJ26" i="45" s="1"/>
  <c r="AAH25" i="45"/>
  <c r="AAJ25" i="45" s="1"/>
  <c r="AAH24" i="45"/>
  <c r="AAJ24" i="45" s="1"/>
  <c r="AAH23" i="45"/>
  <c r="AAJ23" i="45" s="1"/>
  <c r="AAH22" i="45"/>
  <c r="AAJ22" i="45" s="1"/>
  <c r="AAJ21" i="45"/>
  <c r="AAH21" i="45"/>
  <c r="AAH20" i="45"/>
  <c r="AAJ20" i="45" s="1"/>
  <c r="AAH19" i="45"/>
  <c r="AAJ19" i="45" s="1"/>
  <c r="AAH18" i="45"/>
  <c r="AAH17" i="45"/>
  <c r="AAH16" i="45"/>
  <c r="AAH15" i="45"/>
  <c r="AAJ14" i="45"/>
  <c r="AAH14" i="45"/>
  <c r="AAH13" i="45"/>
  <c r="AAH12" i="45"/>
  <c r="AAJ12" i="45" s="1"/>
  <c r="AAH11" i="45"/>
  <c r="AAJ11" i="45" s="1"/>
  <c r="AAH10" i="45"/>
  <c r="AAJ10" i="45" s="1"/>
  <c r="AAH9" i="45"/>
  <c r="AAJ9" i="45" s="1"/>
  <c r="AAJ7" i="45"/>
  <c r="AAH7" i="45"/>
  <c r="AAH6" i="45"/>
  <c r="AAJ6" i="45" s="1"/>
  <c r="AAH5" i="45"/>
  <c r="AAJ5" i="45" s="1"/>
  <c r="AAH4" i="45"/>
  <c r="AAJ4" i="45" s="1"/>
  <c r="AAA58" i="45"/>
  <c r="AAC58" i="45" s="1"/>
  <c r="AAA57" i="45"/>
  <c r="AAC57" i="45" s="1"/>
  <c r="AAA56" i="45"/>
  <c r="AAC56" i="45" s="1"/>
  <c r="AAA55" i="45"/>
  <c r="AAC55" i="45" s="1"/>
  <c r="AAC54" i="45"/>
  <c r="AAA54" i="45"/>
  <c r="AAC53" i="45"/>
  <c r="AAA53" i="45"/>
  <c r="AAA52" i="45"/>
  <c r="AAC52" i="45" s="1"/>
  <c r="AAC51" i="45"/>
  <c r="AAA51" i="45"/>
  <c r="AAC50" i="45"/>
  <c r="AAA50" i="45"/>
  <c r="AAA49" i="45"/>
  <c r="AAC49" i="45" s="1"/>
  <c r="AAA48" i="45"/>
  <c r="AAC48" i="45" s="1"/>
  <c r="AAA47" i="45"/>
  <c r="AAA46" i="45"/>
  <c r="AAA45" i="45"/>
  <c r="AAA44" i="45"/>
  <c r="AAC43" i="45"/>
  <c r="AAA43" i="45"/>
  <c r="AAA42" i="45"/>
  <c r="AAC42" i="45" s="1"/>
  <c r="AAA41" i="45"/>
  <c r="AAC41" i="45" s="1"/>
  <c r="AAC40" i="45"/>
  <c r="AAA40" i="45"/>
  <c r="AAC39" i="45"/>
  <c r="AAA39" i="45"/>
  <c r="AAA38" i="45"/>
  <c r="AAC38" i="45" s="1"/>
  <c r="AAA37" i="45"/>
  <c r="AAC37" i="45" s="1"/>
  <c r="AAC36" i="45"/>
  <c r="AAA36" i="45"/>
  <c r="AAA35" i="45"/>
  <c r="AAC35" i="45" s="1"/>
  <c r="AAA34" i="45"/>
  <c r="AAC34" i="45" s="1"/>
  <c r="AAC33" i="45"/>
  <c r="AAA33" i="45"/>
  <c r="AAC32" i="45"/>
  <c r="AAA32" i="45"/>
  <c r="AAA31" i="45"/>
  <c r="AAC31" i="45" s="1"/>
  <c r="AAA30" i="45"/>
  <c r="AAC30" i="45" s="1"/>
  <c r="AAC29" i="45"/>
  <c r="AAA29" i="45"/>
  <c r="AAA28" i="45"/>
  <c r="AAC28" i="45" s="1"/>
  <c r="AAA27" i="45"/>
  <c r="AAC27" i="45" s="1"/>
  <c r="AAC26" i="45"/>
  <c r="AAA26" i="45"/>
  <c r="AAC25" i="45"/>
  <c r="AAA25" i="45"/>
  <c r="AAA24" i="45"/>
  <c r="AAC24" i="45" s="1"/>
  <c r="AAA23" i="45"/>
  <c r="AAC23" i="45" s="1"/>
  <c r="AAC22" i="45"/>
  <c r="AAA22" i="45"/>
  <c r="AAA21" i="45"/>
  <c r="AAC21" i="45" s="1"/>
  <c r="AAA20" i="45"/>
  <c r="AAC20" i="45" s="1"/>
  <c r="AAA19" i="45"/>
  <c r="AAC19" i="45" s="1"/>
  <c r="AAA18" i="45"/>
  <c r="AAA17" i="45"/>
  <c r="AAA16" i="45"/>
  <c r="AAA15" i="45"/>
  <c r="AAA14" i="45"/>
  <c r="AAC14" i="45" s="1"/>
  <c r="AAA13" i="45"/>
  <c r="AAA12" i="45"/>
  <c r="AAC12" i="45" s="1"/>
  <c r="AAC11" i="45"/>
  <c r="AAA11" i="45"/>
  <c r="AAA10" i="45"/>
  <c r="AAC10" i="45" s="1"/>
  <c r="AAA9" i="45"/>
  <c r="AAC9" i="45" s="1"/>
  <c r="AAA8" i="45"/>
  <c r="AAC8" i="45" s="1"/>
  <c r="AAA7" i="45"/>
  <c r="AAC7" i="45" s="1"/>
  <c r="AAA6" i="45"/>
  <c r="AAC6" i="45" s="1"/>
  <c r="AAA5" i="45"/>
  <c r="AAC5" i="45" s="1"/>
  <c r="AAC4" i="45"/>
  <c r="AAA4" i="45"/>
  <c r="AAJ3" i="45"/>
  <c r="AAA3" i="45"/>
  <c r="AAC3" i="45" s="1"/>
  <c r="AAE57" i="45"/>
  <c r="AAE56" i="45"/>
  <c r="AAE55" i="45"/>
  <c r="AAE54" i="45"/>
  <c r="AAE53" i="45"/>
  <c r="AAE52" i="45"/>
  <c r="AAE51" i="45"/>
  <c r="AAE50" i="45"/>
  <c r="AAE49" i="45"/>
  <c r="AAE48" i="45"/>
  <c r="AAE47" i="45"/>
  <c r="AAE46" i="45"/>
  <c r="AAE45" i="45"/>
  <c r="AAE44" i="45"/>
  <c r="AAE43" i="45"/>
  <c r="AAE42" i="45"/>
  <c r="AAE41" i="45"/>
  <c r="AAE40" i="45"/>
  <c r="AAE39" i="45"/>
  <c r="AAE38" i="45"/>
  <c r="AAE37" i="45"/>
  <c r="AAE36" i="45"/>
  <c r="AAE35" i="45"/>
  <c r="AAE34" i="45"/>
  <c r="AAE33" i="45"/>
  <c r="AAE32" i="45"/>
  <c r="AAE31" i="45"/>
  <c r="AAE30" i="45"/>
  <c r="AAE29" i="45"/>
  <c r="AAE28" i="45"/>
  <c r="AAE27" i="45"/>
  <c r="AAE26" i="45"/>
  <c r="AAE25" i="45"/>
  <c r="AAE24" i="45"/>
  <c r="AAE23" i="45"/>
  <c r="AAE22" i="45"/>
  <c r="AAE21" i="45"/>
  <c r="AAE20" i="45"/>
  <c r="AAE19" i="45"/>
  <c r="AAE18" i="45"/>
  <c r="AAE17" i="45"/>
  <c r="AAE16" i="45"/>
  <c r="AAE15" i="45"/>
  <c r="AAE14" i="45"/>
  <c r="AAE13" i="45"/>
  <c r="AAE12" i="45"/>
  <c r="AAE11" i="45"/>
  <c r="AAE10" i="45"/>
  <c r="AAE9" i="45"/>
  <c r="AAE7" i="45"/>
  <c r="AAE6" i="45"/>
  <c r="AAE5" i="45"/>
  <c r="AAE4" i="45"/>
  <c r="AAE3" i="45"/>
  <c r="AAE58" i="45"/>
  <c r="ZN58" i="45"/>
  <c r="ZN57" i="45"/>
  <c r="ZN56" i="45"/>
  <c r="ZN55" i="45"/>
  <c r="ZN54" i="45"/>
  <c r="ZN53" i="45"/>
  <c r="ZN52" i="45"/>
  <c r="ZN51" i="45"/>
  <c r="ZN50" i="45"/>
  <c r="ZN49" i="45"/>
  <c r="ZN48" i="45"/>
  <c r="ZL47" i="45"/>
  <c r="ZO47" i="45" s="1"/>
  <c r="ZL46" i="45"/>
  <c r="ZO46" i="45" s="1"/>
  <c r="ZN45" i="45"/>
  <c r="ZN44" i="45"/>
  <c r="ZN43" i="45"/>
  <c r="ZN42" i="45"/>
  <c r="ZN41" i="45"/>
  <c r="ZN40" i="45"/>
  <c r="ZN39" i="45"/>
  <c r="ZN38" i="45"/>
  <c r="ZN37" i="45"/>
  <c r="ZN36" i="45"/>
  <c r="ZN35" i="45"/>
  <c r="ZN34" i="45"/>
  <c r="ZN33" i="45"/>
  <c r="ZN32" i="45"/>
  <c r="ZN31" i="45"/>
  <c r="ZN30" i="45"/>
  <c r="ZN29" i="45"/>
  <c r="ZN28" i="45"/>
  <c r="ZN27" i="45"/>
  <c r="ZN26" i="45"/>
  <c r="ZN25" i="45"/>
  <c r="ZN24" i="45"/>
  <c r="ZN23" i="45"/>
  <c r="ZN22" i="45"/>
  <c r="ZN21" i="45"/>
  <c r="ZN20" i="45"/>
  <c r="ZL19" i="45"/>
  <c r="ZO19" i="45" s="1"/>
  <c r="ZN17" i="45"/>
  <c r="ZN16" i="45"/>
  <c r="ZN15" i="45"/>
  <c r="ZN13" i="45"/>
  <c r="ZL4" i="45"/>
  <c r="ZO4" i="45" s="1"/>
  <c r="ZT58" i="45"/>
  <c r="ZV58" i="45" s="1"/>
  <c r="ZT57" i="45"/>
  <c r="ZV57" i="45" s="1"/>
  <c r="ZT56" i="45"/>
  <c r="ZV56" i="45" s="1"/>
  <c r="ZT55" i="45"/>
  <c r="ZV55" i="45" s="1"/>
  <c r="ZT54" i="45"/>
  <c r="ZV54" i="45" s="1"/>
  <c r="ZT53" i="45"/>
  <c r="ZV53" i="45" s="1"/>
  <c r="ZT52" i="45"/>
  <c r="ZV52" i="45" s="1"/>
  <c r="ZT51" i="45"/>
  <c r="ZV51" i="45" s="1"/>
  <c r="ZT50" i="45"/>
  <c r="ZV50" i="45" s="1"/>
  <c r="ZT49" i="45"/>
  <c r="ZV49" i="45" s="1"/>
  <c r="ZT48" i="45"/>
  <c r="ZV48" i="45" s="1"/>
  <c r="ZT47" i="45"/>
  <c r="ZT46" i="45"/>
  <c r="ZT45" i="45"/>
  <c r="ZT44" i="45"/>
  <c r="ZT43" i="45"/>
  <c r="ZV43" i="45" s="1"/>
  <c r="ZT42" i="45"/>
  <c r="ZT41" i="45"/>
  <c r="ZT40" i="45"/>
  <c r="ZT39" i="45"/>
  <c r="ZT38" i="45"/>
  <c r="ZT37" i="45"/>
  <c r="ZT36" i="45"/>
  <c r="ZV36" i="45" s="1"/>
  <c r="ZT35" i="45"/>
  <c r="ZV35" i="45" s="1"/>
  <c r="ZT34" i="45"/>
  <c r="ZV34" i="45" s="1"/>
  <c r="ZT33" i="45"/>
  <c r="ZV33" i="45" s="1"/>
  <c r="ZT32" i="45"/>
  <c r="ZV32" i="45" s="1"/>
  <c r="ZT31" i="45"/>
  <c r="ZV31" i="45" s="1"/>
  <c r="ZT30" i="45"/>
  <c r="ZV30" i="45" s="1"/>
  <c r="ZT29" i="45"/>
  <c r="ZV29" i="45" s="1"/>
  <c r="ZT28" i="45"/>
  <c r="ZV28" i="45" s="1"/>
  <c r="ZT27" i="45"/>
  <c r="ZV27" i="45" s="1"/>
  <c r="ZT26" i="45"/>
  <c r="ZV26" i="45" s="1"/>
  <c r="ZT25" i="45"/>
  <c r="ZV25" i="45" s="1"/>
  <c r="ZT24" i="45"/>
  <c r="ZT23" i="45"/>
  <c r="ZT22" i="45"/>
  <c r="ZV22" i="45" s="1"/>
  <c r="ZT21" i="45"/>
  <c r="ZV21" i="45" s="1"/>
  <c r="ZT20" i="45"/>
  <c r="ZV20" i="45" s="1"/>
  <c r="ZT19" i="45"/>
  <c r="ZV19" i="45" s="1"/>
  <c r="ZT18" i="45"/>
  <c r="ZT17" i="45"/>
  <c r="ZT16" i="45"/>
  <c r="ZT15" i="45"/>
  <c r="ZT14" i="45"/>
  <c r="ZV14" i="45" s="1"/>
  <c r="ZT13" i="45"/>
  <c r="ZT12" i="45"/>
  <c r="ZV12" i="45" s="1"/>
  <c r="ZT11" i="45"/>
  <c r="ZV11" i="45" s="1"/>
  <c r="ZT10" i="45"/>
  <c r="ZV10" i="45" s="1"/>
  <c r="ZT9" i="45"/>
  <c r="ZV9" i="45" s="1"/>
  <c r="ZT8" i="45"/>
  <c r="ZT7" i="45"/>
  <c r="ZV7" i="45" s="1"/>
  <c r="ZT6" i="45"/>
  <c r="ZV6" i="45" s="1"/>
  <c r="ZT5" i="45"/>
  <c r="ZV5" i="45" s="1"/>
  <c r="ZT4" i="45"/>
  <c r="ZV4" i="45" s="1"/>
  <c r="ZV3" i="45"/>
  <c r="YM14" i="45"/>
  <c r="YO14" i="45" s="1"/>
  <c r="YM4" i="45"/>
  <c r="YO4" i="45" s="1"/>
  <c r="XP47" i="45"/>
  <c r="XR47" i="45" s="1"/>
  <c r="XP46" i="45"/>
  <c r="XR46" i="45" s="1"/>
  <c r="XP14" i="45"/>
  <c r="XR14" i="45" s="1"/>
  <c r="XP4" i="45"/>
  <c r="XR4" i="45" s="1"/>
  <c r="WT14" i="45"/>
  <c r="WV14" i="45" s="1"/>
  <c r="WT4" i="45"/>
  <c r="WV4" i="45" s="1"/>
  <c r="ABJ57" i="43"/>
  <c r="ABL57" i="43" s="1"/>
  <c r="ABJ56" i="43"/>
  <c r="ABL55" i="43"/>
  <c r="ABJ55" i="43"/>
  <c r="ABJ54" i="43"/>
  <c r="ABL54" i="43" s="1"/>
  <c r="ABJ53" i="43"/>
  <c r="ABL53" i="43" s="1"/>
  <c r="ABJ52" i="43"/>
  <c r="ABJ51" i="43"/>
  <c r="ABL51" i="43" s="1"/>
  <c r="ABJ50" i="43"/>
  <c r="ABL50" i="43" s="1"/>
  <c r="ABJ49" i="43"/>
  <c r="ABL49" i="43" s="1"/>
  <c r="ABL48" i="43"/>
  <c r="ABJ48" i="43"/>
  <c r="ABJ47" i="43"/>
  <c r="ABL47" i="43" s="1"/>
  <c r="ABJ46" i="43"/>
  <c r="ABJ45" i="43"/>
  <c r="ABJ44" i="43"/>
  <c r="ABJ43" i="43"/>
  <c r="ABJ42" i="43"/>
  <c r="ABL41" i="43"/>
  <c r="ABJ41" i="43"/>
  <c r="ABJ40" i="43"/>
  <c r="ABJ39" i="43"/>
  <c r="ABJ38" i="43"/>
  <c r="ABL38" i="43" s="1"/>
  <c r="ABJ37" i="43"/>
  <c r="ABL37" i="43" s="1"/>
  <c r="ABJ36" i="43"/>
  <c r="ABL36" i="43" s="1"/>
  <c r="ABJ35" i="43"/>
  <c r="ABL35" i="43" s="1"/>
  <c r="ABL34" i="43"/>
  <c r="ABJ34" i="43"/>
  <c r="ABJ33" i="43"/>
  <c r="ABL33" i="43" s="1"/>
  <c r="ABJ32" i="43"/>
  <c r="ABL32" i="43" s="1"/>
  <c r="ABJ31" i="43"/>
  <c r="ABL31" i="43" s="1"/>
  <c r="ABJ30" i="43"/>
  <c r="ABL30" i="43" s="1"/>
  <c r="ABJ29" i="43"/>
  <c r="ABL29" i="43" s="1"/>
  <c r="ABJ28" i="43"/>
  <c r="ABL28" i="43" s="1"/>
  <c r="ABL27" i="43"/>
  <c r="ABJ27" i="43"/>
  <c r="ABJ26" i="43"/>
  <c r="ABL26" i="43" s="1"/>
  <c r="ABJ25" i="43"/>
  <c r="ABL25" i="43" s="1"/>
  <c r="ABJ24" i="43"/>
  <c r="ABL24" i="43" s="1"/>
  <c r="ABJ23" i="43"/>
  <c r="ABL23" i="43" s="1"/>
  <c r="ABJ22" i="43"/>
  <c r="ABL22" i="43" s="1"/>
  <c r="ABJ21" i="43"/>
  <c r="ABL21" i="43" s="1"/>
  <c r="ABL20" i="43"/>
  <c r="ABJ20" i="43"/>
  <c r="ABJ19" i="43"/>
  <c r="ABL19" i="43" s="1"/>
  <c r="ABJ18" i="43"/>
  <c r="ABL18" i="43" s="1"/>
  <c r="ABJ17" i="43"/>
  <c r="ABL17" i="43" s="1"/>
  <c r="ABJ16" i="43"/>
  <c r="ABL16" i="43" s="1"/>
  <c r="ABJ15" i="43"/>
  <c r="ABL15" i="43" s="1"/>
  <c r="ABJ14" i="43"/>
  <c r="ABL14" i="43" s="1"/>
  <c r="ABL13" i="43"/>
  <c r="ABJ13" i="43"/>
  <c r="ABJ12" i="43"/>
  <c r="ABL12" i="43" s="1"/>
  <c r="ABJ11" i="43"/>
  <c r="ABL11" i="43" s="1"/>
  <c r="ABJ10" i="43"/>
  <c r="ABL10" i="43" s="1"/>
  <c r="ABJ9" i="43"/>
  <c r="ABJ8" i="43"/>
  <c r="ABL8" i="43" s="1"/>
  <c r="ABJ7" i="43"/>
  <c r="ABJ6" i="43"/>
  <c r="ABJ5" i="43"/>
  <c r="ABL5" i="43" s="1"/>
  <c r="ABJ4" i="43"/>
  <c r="ABL4" i="43" s="1"/>
  <c r="ABJ3" i="43"/>
  <c r="ABL3" i="43" s="1"/>
  <c r="ABR57" i="43"/>
  <c r="ABT57" i="43" s="1"/>
  <c r="ABR56" i="43"/>
  <c r="ABT55" i="43"/>
  <c r="ABR55" i="43"/>
  <c r="ABR54" i="43"/>
  <c r="ABT54" i="43" s="1"/>
  <c r="ABR53" i="43"/>
  <c r="ABT53" i="43" s="1"/>
  <c r="ABR51" i="43"/>
  <c r="ABT51" i="43" s="1"/>
  <c r="ABR50" i="43"/>
  <c r="ABT50" i="43" s="1"/>
  <c r="ABR49" i="43"/>
  <c r="ABT49" i="43" s="1"/>
  <c r="ABT48" i="43"/>
  <c r="ABR48" i="43"/>
  <c r="ABR47" i="43"/>
  <c r="ABT47" i="43" s="1"/>
  <c r="ABR46" i="43"/>
  <c r="ABR45" i="43"/>
  <c r="ABR44" i="43"/>
  <c r="ABR43" i="43"/>
  <c r="ABR42" i="43"/>
  <c r="ABT41" i="43"/>
  <c r="ABR41" i="43"/>
  <c r="ABR40" i="43"/>
  <c r="ABT40" i="43" s="1"/>
  <c r="ABR39" i="43"/>
  <c r="ABR38" i="43"/>
  <c r="ABT38" i="43" s="1"/>
  <c r="ABR37" i="43"/>
  <c r="ABT37" i="43" s="1"/>
  <c r="ABR36" i="43"/>
  <c r="ABT36" i="43" s="1"/>
  <c r="ABR35" i="43"/>
  <c r="ABT35" i="43" s="1"/>
  <c r="ABT34" i="43"/>
  <c r="ABR34" i="43"/>
  <c r="ABR33" i="43"/>
  <c r="ABT33" i="43" s="1"/>
  <c r="ABR32" i="43"/>
  <c r="ABT32" i="43" s="1"/>
  <c r="ABR31" i="43"/>
  <c r="ABT31" i="43" s="1"/>
  <c r="ABR30" i="43"/>
  <c r="ABT30" i="43" s="1"/>
  <c r="ABR29" i="43"/>
  <c r="ABT29" i="43" s="1"/>
  <c r="ABR28" i="43"/>
  <c r="ABT28" i="43" s="1"/>
  <c r="ABT27" i="43"/>
  <c r="ABR27" i="43"/>
  <c r="ABR26" i="43"/>
  <c r="ABT26" i="43" s="1"/>
  <c r="ABR25" i="43"/>
  <c r="ABT25" i="43" s="1"/>
  <c r="ABR24" i="43"/>
  <c r="ABT24" i="43" s="1"/>
  <c r="ABR23" i="43"/>
  <c r="ABT23" i="43" s="1"/>
  <c r="ABR22" i="43"/>
  <c r="ABT22" i="43" s="1"/>
  <c r="ABR21" i="43"/>
  <c r="ABT21" i="43" s="1"/>
  <c r="ABT20" i="43"/>
  <c r="ABR20" i="43"/>
  <c r="ABR19" i="43"/>
  <c r="ABT19" i="43" s="1"/>
  <c r="ABR18" i="43"/>
  <c r="ABT18" i="43" s="1"/>
  <c r="ABR17" i="43"/>
  <c r="ABT17" i="43" s="1"/>
  <c r="ABR16" i="43"/>
  <c r="ABT16" i="43" s="1"/>
  <c r="ABR15" i="43"/>
  <c r="ABT15" i="43" s="1"/>
  <c r="ABR14" i="43"/>
  <c r="ABT14" i="43" s="1"/>
  <c r="ABT13" i="43"/>
  <c r="ABR13" i="43"/>
  <c r="ABR12" i="43"/>
  <c r="ABT12" i="43" s="1"/>
  <c r="ABR11" i="43"/>
  <c r="ABT11" i="43" s="1"/>
  <c r="ABR10" i="43"/>
  <c r="ABT10" i="43" s="1"/>
  <c r="ABR9" i="43"/>
  <c r="ABR8" i="43"/>
  <c r="ABT8" i="43" s="1"/>
  <c r="ABR7" i="43"/>
  <c r="ABR6" i="43"/>
  <c r="ABR5" i="43"/>
  <c r="ABT5" i="43" s="1"/>
  <c r="ABR4" i="43"/>
  <c r="ABT4" i="43" s="1"/>
  <c r="ABR3" i="43"/>
  <c r="ABT3" i="43" s="1"/>
  <c r="ABY57" i="43"/>
  <c r="ACA57" i="43" s="1"/>
  <c r="ABY55" i="43"/>
  <c r="ACA55" i="43" s="1"/>
  <c r="ABY54" i="43"/>
  <c r="ACA54" i="43" s="1"/>
  <c r="ABY53" i="43"/>
  <c r="ACA53" i="43" s="1"/>
  <c r="ABY52" i="43"/>
  <c r="ABY51" i="43"/>
  <c r="ACA51" i="43" s="1"/>
  <c r="ABY50" i="43"/>
  <c r="ACA50" i="43" s="1"/>
  <c r="ABY49" i="43"/>
  <c r="ACA49" i="43" s="1"/>
  <c r="ABY48" i="43"/>
  <c r="ABY47" i="43"/>
  <c r="ABY46" i="43"/>
  <c r="ABY45" i="43"/>
  <c r="ABY44" i="43"/>
  <c r="ABY43" i="43"/>
  <c r="ABY42" i="43"/>
  <c r="ABY41" i="43"/>
  <c r="ABY40" i="43"/>
  <c r="ABY39" i="43"/>
  <c r="ACA38" i="43"/>
  <c r="ABY37" i="43"/>
  <c r="ABY36" i="43"/>
  <c r="ABY35" i="43"/>
  <c r="ABY34" i="43"/>
  <c r="ACA34" i="43" s="1"/>
  <c r="ABY33" i="43"/>
  <c r="ACA33" i="43" s="1"/>
  <c r="ABY32" i="43"/>
  <c r="ACA32" i="43" s="1"/>
  <c r="ABY31" i="43"/>
  <c r="ACA31" i="43" s="1"/>
  <c r="ABY30" i="43"/>
  <c r="ACA30" i="43" s="1"/>
  <c r="ABY29" i="43"/>
  <c r="ACA29" i="43" s="1"/>
  <c r="ABY28" i="43"/>
  <c r="ACA28" i="43" s="1"/>
  <c r="ABY27" i="43"/>
  <c r="ACA27" i="43" s="1"/>
  <c r="ABY26" i="43"/>
  <c r="ACA26" i="43" s="1"/>
  <c r="ABY25" i="43"/>
  <c r="ACA25" i="43" s="1"/>
  <c r="ABY24" i="43"/>
  <c r="ACA24" i="43" s="1"/>
  <c r="ABY23" i="43"/>
  <c r="ACA23" i="43" s="1"/>
  <c r="ABY22" i="43"/>
  <c r="ACA22" i="43" s="1"/>
  <c r="ABY21" i="43"/>
  <c r="ACA21" i="43" s="1"/>
  <c r="ABY20" i="43"/>
  <c r="ACA20" i="43" s="1"/>
  <c r="ABY19" i="43"/>
  <c r="ACA19" i="43" s="1"/>
  <c r="ABY18" i="43"/>
  <c r="ACA18" i="43" s="1"/>
  <c r="ABY17" i="43"/>
  <c r="ACA17" i="43" s="1"/>
  <c r="ABY16" i="43"/>
  <c r="ACA16" i="43" s="1"/>
  <c r="ABY15" i="43"/>
  <c r="ACA15" i="43" s="1"/>
  <c r="ABY14" i="43"/>
  <c r="ACA14" i="43" s="1"/>
  <c r="ABY13" i="43"/>
  <c r="ACA13" i="43" s="1"/>
  <c r="ABY12" i="43"/>
  <c r="ACA12" i="43" s="1"/>
  <c r="ABY11" i="43"/>
  <c r="ACA11" i="43" s="1"/>
  <c r="ABY10" i="43"/>
  <c r="ACA10" i="43" s="1"/>
  <c r="ABY9" i="43"/>
  <c r="ABY8" i="43"/>
  <c r="ACA8" i="43" s="1"/>
  <c r="ABY7" i="43"/>
  <c r="ABY6" i="43"/>
  <c r="ABY5" i="43"/>
  <c r="ACA5" i="43" s="1"/>
  <c r="ABY4" i="43"/>
  <c r="ACA4" i="43" s="1"/>
  <c r="ACA3" i="43"/>
  <c r="ABY3" i="43"/>
  <c r="ABC55" i="43"/>
  <c r="ABE55" i="43" s="1"/>
  <c r="ABC41" i="43"/>
  <c r="ABE41" i="43" s="1"/>
  <c r="ABC13" i="43"/>
  <c r="ABE13" i="43" s="1"/>
  <c r="ABC12" i="43"/>
  <c r="ABE12" i="43" s="1"/>
  <c r="ABC11" i="43"/>
  <c r="ABE11" i="43" s="1"/>
  <c r="ABC10" i="43"/>
  <c r="ABE10" i="43" s="1"/>
  <c r="ABC8" i="43"/>
  <c r="ABE8" i="43" s="1"/>
  <c r="AAD55" i="43"/>
  <c r="AAF55" i="43" s="1"/>
  <c r="AAD54" i="43"/>
  <c r="AAF54" i="43" s="1"/>
  <c r="AAD51" i="43"/>
  <c r="AAF51" i="43" s="1"/>
  <c r="AAD50" i="43"/>
  <c r="AAF50" i="43" s="1"/>
  <c r="AAD12" i="43"/>
  <c r="AAF12" i="43" s="1"/>
  <c r="AAD10" i="43"/>
  <c r="AAF10" i="43" s="1"/>
  <c r="AAD8" i="43"/>
  <c r="AAF8" i="43" s="1"/>
  <c r="AAD5" i="43"/>
  <c r="AAF5" i="43" s="1"/>
  <c r="AAD4" i="43"/>
  <c r="AAF4" i="43" s="1"/>
  <c r="YJ56" i="43"/>
  <c r="YJ55" i="43"/>
  <c r="YL55" i="43" s="1"/>
  <c r="YJ54" i="43"/>
  <c r="YL54" i="43" s="1"/>
  <c r="YL13" i="43"/>
  <c r="YL12" i="43"/>
  <c r="YL11" i="43"/>
  <c r="YL10" i="43"/>
  <c r="YL8" i="43"/>
  <c r="XI13" i="43"/>
  <c r="XM13" i="43" s="1"/>
  <c r="XI12" i="43"/>
  <c r="XL12" i="43" s="1"/>
  <c r="XI11" i="43"/>
  <c r="XM11" i="43" s="1"/>
  <c r="XI10" i="43"/>
  <c r="XM10" i="43" s="1"/>
  <c r="XI8" i="43"/>
  <c r="XM8" i="43" s="1"/>
  <c r="XI5" i="43"/>
  <c r="XM5" i="43" s="1"/>
  <c r="XI4" i="43"/>
  <c r="XM4" i="43" s="1"/>
  <c r="H40" i="73"/>
  <c r="H41" i="73"/>
  <c r="H42" i="73"/>
  <c r="H43" i="73"/>
  <c r="H44" i="73"/>
  <c r="H45" i="73"/>
  <c r="H46" i="73"/>
  <c r="H47" i="73"/>
  <c r="H48" i="73"/>
  <c r="H49" i="73"/>
  <c r="G2" i="73"/>
  <c r="I2" i="73" s="1"/>
  <c r="K2" i="73"/>
  <c r="M2" i="73"/>
  <c r="G3" i="73"/>
  <c r="I3" i="73"/>
  <c r="K3" i="73"/>
  <c r="M3" i="73"/>
  <c r="G4" i="73"/>
  <c r="I4" i="73"/>
  <c r="K4" i="73"/>
  <c r="M4" i="73"/>
  <c r="G5" i="73"/>
  <c r="I5" i="73"/>
  <c r="K5" i="73"/>
  <c r="M5" i="73" s="1"/>
  <c r="G6" i="73"/>
  <c r="I6" i="73"/>
  <c r="K6" i="73"/>
  <c r="M6" i="73"/>
  <c r="G7" i="73"/>
  <c r="I7" i="73"/>
  <c r="K7" i="73"/>
  <c r="M7" i="73"/>
  <c r="G8" i="73"/>
  <c r="I8" i="73"/>
  <c r="K8" i="73"/>
  <c r="M8" i="73"/>
  <c r="G9" i="73"/>
  <c r="I9" i="73" s="1"/>
  <c r="K9" i="73"/>
  <c r="M9" i="73"/>
  <c r="G10" i="73"/>
  <c r="I10" i="73"/>
  <c r="K10" i="73"/>
  <c r="M10" i="73"/>
  <c r="G11" i="73"/>
  <c r="I11" i="73"/>
  <c r="K11" i="73"/>
  <c r="M11" i="73"/>
  <c r="G12" i="73"/>
  <c r="I12" i="73"/>
  <c r="K12" i="73"/>
  <c r="M12" i="73" s="1"/>
  <c r="G13" i="73"/>
  <c r="I13" i="73"/>
  <c r="K13" i="73"/>
  <c r="M13" i="73"/>
  <c r="G14" i="73"/>
  <c r="I14" i="73"/>
  <c r="K14" i="73"/>
  <c r="M14" i="73"/>
  <c r="G15" i="73"/>
  <c r="I15" i="73"/>
  <c r="K15" i="73"/>
  <c r="M15" i="73"/>
  <c r="G16" i="73"/>
  <c r="I16" i="73" s="1"/>
  <c r="K16" i="73"/>
  <c r="M16" i="73"/>
  <c r="G17" i="73"/>
  <c r="I17" i="73"/>
  <c r="K17" i="73"/>
  <c r="M17" i="73"/>
  <c r="G18" i="73"/>
  <c r="I18" i="73"/>
  <c r="K18" i="73"/>
  <c r="M18" i="73"/>
  <c r="G19" i="73"/>
  <c r="I19" i="73"/>
  <c r="K19" i="73"/>
  <c r="M19" i="73" s="1"/>
  <c r="G20" i="73"/>
  <c r="I20" i="73"/>
  <c r="K20" i="73"/>
  <c r="M20" i="73"/>
  <c r="G21" i="73"/>
  <c r="I21" i="73"/>
  <c r="K21" i="73"/>
  <c r="M21" i="73"/>
  <c r="G22" i="73"/>
  <c r="I22" i="73"/>
  <c r="K22" i="73"/>
  <c r="M22" i="73"/>
  <c r="G23" i="73"/>
  <c r="I23" i="73" s="1"/>
  <c r="K23" i="73"/>
  <c r="M23" i="73"/>
  <c r="G24" i="73"/>
  <c r="I24" i="73"/>
  <c r="K24" i="73"/>
  <c r="M24" i="73"/>
  <c r="G25" i="73"/>
  <c r="I25" i="73"/>
  <c r="K25" i="73"/>
  <c r="M25" i="73"/>
  <c r="G26" i="73"/>
  <c r="I26" i="73"/>
  <c r="K26" i="73"/>
  <c r="M26" i="73" s="1"/>
  <c r="G27" i="73"/>
  <c r="I27" i="73"/>
  <c r="K27" i="73"/>
  <c r="M27" i="73"/>
  <c r="G28" i="73"/>
  <c r="I28" i="73"/>
  <c r="K28" i="73"/>
  <c r="M28" i="73"/>
  <c r="G29" i="73"/>
  <c r="I29" i="73"/>
  <c r="K29" i="73"/>
  <c r="M29" i="73"/>
  <c r="G30" i="73"/>
  <c r="I30" i="73" s="1"/>
  <c r="K30" i="73"/>
  <c r="M30" i="73"/>
  <c r="G31" i="73"/>
  <c r="I31" i="73"/>
  <c r="K31" i="73"/>
  <c r="M31" i="73"/>
  <c r="G32" i="73"/>
  <c r="I32" i="73"/>
  <c r="K32" i="73"/>
  <c r="M32" i="73"/>
  <c r="G33" i="73"/>
  <c r="I33" i="73"/>
  <c r="K33" i="73"/>
  <c r="M33" i="73" s="1"/>
  <c r="G34" i="73"/>
  <c r="I34" i="73"/>
  <c r="K34" i="73"/>
  <c r="M34" i="73"/>
  <c r="G35" i="73"/>
  <c r="I35" i="73"/>
  <c r="K35" i="73"/>
  <c r="M35" i="73"/>
  <c r="G36" i="73"/>
  <c r="I36" i="73"/>
  <c r="K36" i="73"/>
  <c r="M36" i="73"/>
  <c r="G37" i="73"/>
  <c r="I37" i="73" s="1"/>
  <c r="K37" i="73"/>
  <c r="M37" i="73"/>
  <c r="G38" i="73"/>
  <c r="I38" i="73"/>
  <c r="K38" i="73"/>
  <c r="M38" i="73"/>
  <c r="G39" i="73"/>
  <c r="I39" i="73"/>
  <c r="K39" i="73"/>
  <c r="M39" i="73"/>
  <c r="G40" i="73"/>
  <c r="K40" i="73"/>
  <c r="M40" i="73"/>
  <c r="G41" i="73"/>
  <c r="K41" i="73"/>
  <c r="M41" i="73"/>
  <c r="G42" i="73"/>
  <c r="K42" i="73"/>
  <c r="M42" i="73"/>
  <c r="G43" i="73"/>
  <c r="K43" i="73"/>
  <c r="M43" i="73"/>
  <c r="G44" i="73"/>
  <c r="K44" i="73"/>
  <c r="M44" i="73"/>
  <c r="G45" i="73"/>
  <c r="K45" i="73"/>
  <c r="M45" i="73" s="1"/>
  <c r="G46" i="73"/>
  <c r="K46" i="73"/>
  <c r="M46" i="73"/>
  <c r="G47" i="73"/>
  <c r="K47" i="73"/>
  <c r="M47" i="73"/>
  <c r="G48" i="73"/>
  <c r="K48" i="73"/>
  <c r="M48" i="73"/>
  <c r="G49" i="73"/>
  <c r="K49" i="73"/>
  <c r="M49" i="73"/>
  <c r="WU4" i="46" l="1"/>
  <c r="WU5" i="46"/>
  <c r="WV6" i="46"/>
  <c r="ABU6" i="46" s="1"/>
  <c r="WV7" i="46"/>
  <c r="ABU7" i="46" s="1"/>
  <c r="XL5" i="43"/>
  <c r="XL8" i="43"/>
  <c r="XL10" i="43"/>
  <c r="XL11" i="43"/>
  <c r="XM12" i="43"/>
  <c r="XL4" i="43"/>
  <c r="XL13" i="43"/>
  <c r="ZH10" i="43"/>
  <c r="ZJ10" i="43" s="1"/>
  <c r="AAT18" i="46"/>
  <c r="AAT17" i="46"/>
  <c r="AAT16" i="46"/>
  <c r="AAT15" i="46"/>
  <c r="AAT14" i="46"/>
  <c r="AAT13" i="46"/>
  <c r="AAT12" i="46"/>
  <c r="AAT11" i="46"/>
  <c r="AAT10" i="46"/>
  <c r="AAT9" i="46"/>
  <c r="AAT8" i="46"/>
  <c r="VP14" i="45"/>
  <c r="VT14" i="45" s="1"/>
  <c r="VP4" i="45"/>
  <c r="VS4" i="45" s="1"/>
  <c r="ZJ13" i="43"/>
  <c r="ZJ12" i="43"/>
  <c r="ZJ11" i="43"/>
  <c r="ZJ8" i="43"/>
  <c r="ZJ4" i="43"/>
  <c r="ZH54" i="43"/>
  <c r="ZJ54" i="43" s="1"/>
  <c r="XS7" i="46"/>
  <c r="ABV7" i="46" s="1"/>
  <c r="XS6" i="46"/>
  <c r="ABV6" i="46" s="1"/>
  <c r="XS5" i="46"/>
  <c r="ABV5" i="46" s="1"/>
  <c r="XS4" i="46"/>
  <c r="ABV4" i="46" s="1"/>
  <c r="CK11" i="70"/>
  <c r="CM11" i="70"/>
  <c r="CK10" i="70"/>
  <c r="CM10" i="70" s="1"/>
  <c r="CK9" i="70"/>
  <c r="CM9" i="70"/>
  <c r="CK8" i="70"/>
  <c r="CM8" i="70"/>
  <c r="CK7" i="70"/>
  <c r="CM7" i="70" s="1"/>
  <c r="CK6" i="70"/>
  <c r="CM6" i="70" s="1"/>
  <c r="CK5" i="70"/>
  <c r="CM5" i="70"/>
  <c r="CK4" i="70"/>
  <c r="CM4" i="70"/>
  <c r="CU11" i="70"/>
  <c r="CW11" i="70" s="1"/>
  <c r="CU10" i="70"/>
  <c r="CW10" i="70"/>
  <c r="CU9" i="70"/>
  <c r="CW9" i="70"/>
  <c r="CU8" i="70"/>
  <c r="CW8" i="70" s="1"/>
  <c r="CU7" i="70"/>
  <c r="CW7" i="70" s="1"/>
  <c r="CU6" i="70"/>
  <c r="CW6" i="70"/>
  <c r="CU5" i="70"/>
  <c r="CW5" i="70"/>
  <c r="CU4" i="70"/>
  <c r="CW4" i="70" s="1"/>
  <c r="DC11" i="70"/>
  <c r="DE11" i="70"/>
  <c r="DC10" i="70"/>
  <c r="DE10" i="70"/>
  <c r="DC9" i="70"/>
  <c r="DE9" i="70" s="1"/>
  <c r="DC8" i="70"/>
  <c r="DE8" i="70" s="1"/>
  <c r="DC7" i="70"/>
  <c r="DE7" i="70"/>
  <c r="DC6" i="70"/>
  <c r="DE6" i="70"/>
  <c r="DC5" i="70"/>
  <c r="DE5" i="70" s="1"/>
  <c r="DC4" i="70"/>
  <c r="DE4" i="70"/>
  <c r="EQ24" i="69"/>
  <c r="ES24" i="69" s="1"/>
  <c r="EQ23" i="69"/>
  <c r="ES23" i="69" s="1"/>
  <c r="EQ22" i="69"/>
  <c r="ES22" i="69" s="1"/>
  <c r="EQ21" i="69"/>
  <c r="ES21" i="69" s="1"/>
  <c r="EQ20" i="69"/>
  <c r="ES20" i="69" s="1"/>
  <c r="EQ19" i="69"/>
  <c r="ES19" i="69" s="1"/>
  <c r="EQ18" i="69"/>
  <c r="ES18" i="69" s="1"/>
  <c r="EQ17" i="69"/>
  <c r="ES17" i="69" s="1"/>
  <c r="EQ16" i="69"/>
  <c r="ES16" i="69" s="1"/>
  <c r="EQ15" i="69"/>
  <c r="ES15" i="69" s="1"/>
  <c r="EQ14" i="69"/>
  <c r="ES14" i="69" s="1"/>
  <c r="EQ13" i="69"/>
  <c r="ES13" i="69" s="1"/>
  <c r="EQ12" i="69"/>
  <c r="ES12" i="69" s="1"/>
  <c r="EQ11" i="69"/>
  <c r="ES11" i="69" s="1"/>
  <c r="EQ10" i="69"/>
  <c r="ES10" i="69" s="1"/>
  <c r="EQ9" i="69"/>
  <c r="ES9" i="69" s="1"/>
  <c r="EQ8" i="69"/>
  <c r="ES8" i="69" s="1"/>
  <c r="EQ7" i="69"/>
  <c r="ES7" i="69" s="1"/>
  <c r="EQ6" i="69"/>
  <c r="ES6" i="69" s="1"/>
  <c r="EQ5" i="69"/>
  <c r="ES5" i="69" s="1"/>
  <c r="EM23" i="69"/>
  <c r="EM22" i="69"/>
  <c r="EM21" i="69"/>
  <c r="EM20" i="69"/>
  <c r="EM19" i="69"/>
  <c r="EM18" i="69"/>
  <c r="EM17" i="69"/>
  <c r="EM16" i="69"/>
  <c r="EM15" i="69"/>
  <c r="EM14" i="69"/>
  <c r="EM13" i="69"/>
  <c r="EM12" i="69"/>
  <c r="EM11" i="69"/>
  <c r="EM10" i="69"/>
  <c r="EM9" i="69"/>
  <c r="EM8" i="69"/>
  <c r="EM7" i="69"/>
  <c r="EM6" i="69"/>
  <c r="EM5" i="69"/>
  <c r="EM24" i="69"/>
  <c r="EH24" i="69"/>
  <c r="EK24" i="69" s="1"/>
  <c r="EH23" i="69"/>
  <c r="EK23" i="69" s="1"/>
  <c r="EH22" i="69"/>
  <c r="EK22" i="69" s="1"/>
  <c r="EH21" i="69"/>
  <c r="EK21" i="69" s="1"/>
  <c r="EH20" i="69"/>
  <c r="EK20" i="69" s="1"/>
  <c r="EH19" i="69"/>
  <c r="EK19" i="69" s="1"/>
  <c r="EH18" i="69"/>
  <c r="EK18" i="69" s="1"/>
  <c r="EH17" i="69"/>
  <c r="EK17" i="69" s="1"/>
  <c r="EH16" i="69"/>
  <c r="EK16" i="69"/>
  <c r="EH15" i="69"/>
  <c r="EK15" i="69" s="1"/>
  <c r="EH14" i="69"/>
  <c r="EK14" i="69" s="1"/>
  <c r="EH13" i="69"/>
  <c r="EK13" i="69" s="1"/>
  <c r="EH12" i="69"/>
  <c r="EH11" i="69"/>
  <c r="EH10" i="69"/>
  <c r="EH9" i="69"/>
  <c r="EH8" i="69"/>
  <c r="EH7" i="69"/>
  <c r="EH6" i="69"/>
  <c r="EH5" i="69"/>
  <c r="DZ24" i="69"/>
  <c r="EB24" i="69" s="1"/>
  <c r="DZ23" i="69"/>
  <c r="EB23" i="69" s="1"/>
  <c r="DZ22" i="69"/>
  <c r="EB22" i="69" s="1"/>
  <c r="DZ21" i="69"/>
  <c r="EB21" i="69" s="1"/>
  <c r="DZ20" i="69"/>
  <c r="EB20" i="69" s="1"/>
  <c r="DZ19" i="69"/>
  <c r="EB19" i="69" s="1"/>
  <c r="DZ18" i="69"/>
  <c r="EB18" i="69" s="1"/>
  <c r="DZ17" i="69"/>
  <c r="EB17" i="69" s="1"/>
  <c r="DZ16" i="69"/>
  <c r="EB16" i="69" s="1"/>
  <c r="DZ15" i="69"/>
  <c r="EB15" i="69" s="1"/>
  <c r="DZ14" i="69"/>
  <c r="EB14" i="69" s="1"/>
  <c r="DZ13" i="69"/>
  <c r="EB13" i="69" s="1"/>
  <c r="DZ12" i="69"/>
  <c r="EB12" i="69" s="1"/>
  <c r="DZ11" i="69"/>
  <c r="EB11" i="69" s="1"/>
  <c r="DZ10" i="69"/>
  <c r="EB10" i="69" s="1"/>
  <c r="DZ9" i="69"/>
  <c r="EB9" i="69" s="1"/>
  <c r="DZ8" i="69"/>
  <c r="EB8" i="69"/>
  <c r="DZ7" i="69"/>
  <c r="EB7" i="69" s="1"/>
  <c r="DZ6" i="69"/>
  <c r="EB6" i="69" s="1"/>
  <c r="DZ5" i="69"/>
  <c r="EB5" i="69" s="1"/>
  <c r="DU6" i="69"/>
  <c r="DU5" i="69"/>
  <c r="CD6" i="69"/>
  <c r="CC5" i="69"/>
  <c r="CE5" i="69" s="1"/>
  <c r="CG5" i="69" s="1"/>
  <c r="EN61" i="67"/>
  <c r="ES61" i="67" s="1"/>
  <c r="EN60" i="67"/>
  <c r="ES60" i="67" s="1"/>
  <c r="EN59" i="67"/>
  <c r="ES59" i="67" s="1"/>
  <c r="EN58" i="67"/>
  <c r="ES58" i="67" s="1"/>
  <c r="EN57" i="67"/>
  <c r="ES57" i="67" s="1"/>
  <c r="EN56" i="67"/>
  <c r="ES56" i="67" s="1"/>
  <c r="EN55" i="67"/>
  <c r="ES55" i="67" s="1"/>
  <c r="EN54" i="67"/>
  <c r="ES54" i="67" s="1"/>
  <c r="EN53" i="67"/>
  <c r="ES53" i="67" s="1"/>
  <c r="EN52" i="67"/>
  <c r="ES52" i="67" s="1"/>
  <c r="EN51" i="67"/>
  <c r="ES51" i="67" s="1"/>
  <c r="EN50" i="67"/>
  <c r="ES50" i="67" s="1"/>
  <c r="EN49" i="67"/>
  <c r="ES49" i="67" s="1"/>
  <c r="EN48" i="67"/>
  <c r="ES48" i="67" s="1"/>
  <c r="EN47" i="67"/>
  <c r="ES47" i="67" s="1"/>
  <c r="EN46" i="67"/>
  <c r="ES46" i="67" s="1"/>
  <c r="EN45" i="67"/>
  <c r="ES45" i="67" s="1"/>
  <c r="EN44" i="67"/>
  <c r="ES44" i="67" s="1"/>
  <c r="EN43" i="67"/>
  <c r="ES43" i="67" s="1"/>
  <c r="EN42" i="67"/>
  <c r="ES42" i="67" s="1"/>
  <c r="EN41" i="67"/>
  <c r="ES41" i="67" s="1"/>
  <c r="EN40" i="67"/>
  <c r="ES40" i="67" s="1"/>
  <c r="EN39" i="67"/>
  <c r="ES39" i="67" s="1"/>
  <c r="EN38" i="67"/>
  <c r="ES38" i="67"/>
  <c r="EN37" i="67"/>
  <c r="ES37" i="67" s="1"/>
  <c r="EN36" i="67"/>
  <c r="ES36" i="67" s="1"/>
  <c r="EN35" i="67"/>
  <c r="ES35" i="67"/>
  <c r="EN34" i="67"/>
  <c r="ES34" i="67" s="1"/>
  <c r="EN33" i="67"/>
  <c r="ES33" i="67" s="1"/>
  <c r="EN32" i="67"/>
  <c r="ES32" i="67" s="1"/>
  <c r="EN31" i="67"/>
  <c r="ES31" i="67" s="1"/>
  <c r="EN30" i="67"/>
  <c r="ES30" i="67" s="1"/>
  <c r="EN29" i="67"/>
  <c r="ES29" i="67" s="1"/>
  <c r="EN28" i="67"/>
  <c r="ES28" i="67" s="1"/>
  <c r="EN27" i="67"/>
  <c r="ES27" i="67" s="1"/>
  <c r="EN26" i="67"/>
  <c r="ES26" i="67" s="1"/>
  <c r="EN25" i="67"/>
  <c r="ES25" i="67" s="1"/>
  <c r="EN24" i="67"/>
  <c r="ES24" i="67" s="1"/>
  <c r="EN23" i="67"/>
  <c r="ES23" i="67" s="1"/>
  <c r="EN22" i="67"/>
  <c r="ES22" i="67" s="1"/>
  <c r="EN21" i="67"/>
  <c r="ES21" i="67" s="1"/>
  <c r="EN20" i="67"/>
  <c r="ES20" i="67" s="1"/>
  <c r="EN19" i="67"/>
  <c r="ES19" i="67" s="1"/>
  <c r="EN18" i="67"/>
  <c r="ES18" i="67" s="1"/>
  <c r="EN17" i="67"/>
  <c r="ES17" i="67" s="1"/>
  <c r="EN16" i="67"/>
  <c r="ES16" i="67" s="1"/>
  <c r="EN15" i="67"/>
  <c r="ES15" i="67" s="1"/>
  <c r="EN14" i="67"/>
  <c r="ES14" i="67" s="1"/>
  <c r="EN13" i="67"/>
  <c r="ES13" i="67" s="1"/>
  <c r="EN12" i="67"/>
  <c r="ES12" i="67" s="1"/>
  <c r="EN11" i="67"/>
  <c r="ES11" i="67" s="1"/>
  <c r="EN10" i="67"/>
  <c r="ES10" i="67" s="1"/>
  <c r="EN9" i="67"/>
  <c r="ES9" i="67" s="1"/>
  <c r="EN8" i="67"/>
  <c r="ES8" i="67" s="1"/>
  <c r="EN7" i="67"/>
  <c r="ES7" i="67" s="1"/>
  <c r="EN6" i="67"/>
  <c r="ES6" i="67"/>
  <c r="EN5" i="67"/>
  <c r="ES5" i="67" s="1"/>
  <c r="EN4" i="67"/>
  <c r="ES4" i="67" s="1"/>
  <c r="EN3" i="67"/>
  <c r="ES3" i="67" s="1"/>
  <c r="DM32" i="67"/>
  <c r="DM31" i="67"/>
  <c r="DY61" i="67"/>
  <c r="ED61" i="67" s="1"/>
  <c r="DY60" i="67"/>
  <c r="ED60" i="67" s="1"/>
  <c r="DY59" i="67"/>
  <c r="ED59" i="67" s="1"/>
  <c r="DY58" i="67"/>
  <c r="ED58" i="67" s="1"/>
  <c r="DY57" i="67"/>
  <c r="ED57" i="67" s="1"/>
  <c r="DY56" i="67"/>
  <c r="ED56" i="67" s="1"/>
  <c r="DY55" i="67"/>
  <c r="ED55" i="67" s="1"/>
  <c r="DY54" i="67"/>
  <c r="ED54" i="67" s="1"/>
  <c r="DY53" i="67"/>
  <c r="ED53" i="67" s="1"/>
  <c r="DY52" i="67"/>
  <c r="ED52" i="67" s="1"/>
  <c r="DY51" i="67"/>
  <c r="ED51" i="67" s="1"/>
  <c r="DY50" i="67"/>
  <c r="ED50" i="67"/>
  <c r="DY49" i="67"/>
  <c r="ED49" i="67" s="1"/>
  <c r="DY48" i="67"/>
  <c r="ED48" i="67" s="1"/>
  <c r="DY47" i="67"/>
  <c r="ED47" i="67" s="1"/>
  <c r="DY46" i="67"/>
  <c r="ED46" i="67" s="1"/>
  <c r="DY45" i="67"/>
  <c r="ED45" i="67" s="1"/>
  <c r="DY44" i="67"/>
  <c r="ED44" i="67" s="1"/>
  <c r="DY43" i="67"/>
  <c r="ED43" i="67"/>
  <c r="DY42" i="67"/>
  <c r="ED42" i="67" s="1"/>
  <c r="DY41" i="67"/>
  <c r="ED41" i="67" s="1"/>
  <c r="DY40" i="67"/>
  <c r="ED40" i="67" s="1"/>
  <c r="DY39" i="67"/>
  <c r="ED39" i="67" s="1"/>
  <c r="DY38" i="67"/>
  <c r="ED38" i="67"/>
  <c r="DY37" i="67"/>
  <c r="ED37" i="67" s="1"/>
  <c r="DY36" i="67"/>
  <c r="ED36" i="67" s="1"/>
  <c r="DY35" i="67"/>
  <c r="ED35" i="67" s="1"/>
  <c r="DY34" i="67"/>
  <c r="ED34" i="67" s="1"/>
  <c r="DY33" i="67"/>
  <c r="ED33" i="67" s="1"/>
  <c r="DY32" i="67"/>
  <c r="ED32" i="67" s="1"/>
  <c r="DY31" i="67"/>
  <c r="ED31" i="67"/>
  <c r="DY30" i="67"/>
  <c r="ED30" i="67" s="1"/>
  <c r="DY29" i="67"/>
  <c r="ED29" i="67" s="1"/>
  <c r="DY28" i="67"/>
  <c r="ED28" i="67" s="1"/>
  <c r="DY27" i="67"/>
  <c r="ED27" i="67" s="1"/>
  <c r="DY26" i="67"/>
  <c r="ED26" i="67" s="1"/>
  <c r="DY25" i="67"/>
  <c r="ED25" i="67" s="1"/>
  <c r="DY24" i="67"/>
  <c r="ED24" i="67" s="1"/>
  <c r="DY23" i="67"/>
  <c r="ED23" i="67" s="1"/>
  <c r="DY22" i="67"/>
  <c r="ED22" i="67" s="1"/>
  <c r="DY21" i="67"/>
  <c r="ED21" i="67" s="1"/>
  <c r="DY20" i="67"/>
  <c r="ED20" i="67" s="1"/>
  <c r="DY19" i="67"/>
  <c r="ED19" i="67" s="1"/>
  <c r="DY18" i="67"/>
  <c r="ED18" i="67" s="1"/>
  <c r="DY17" i="67"/>
  <c r="ED17" i="67" s="1"/>
  <c r="DY16" i="67"/>
  <c r="ED16" i="67" s="1"/>
  <c r="DY15" i="67"/>
  <c r="ED15" i="67" s="1"/>
  <c r="DY14" i="67"/>
  <c r="ED14" i="67" s="1"/>
  <c r="DY13" i="67"/>
  <c r="ED13" i="67" s="1"/>
  <c r="DY12" i="67"/>
  <c r="ED12" i="67" s="1"/>
  <c r="DY11" i="67"/>
  <c r="ED11" i="67" s="1"/>
  <c r="DY10" i="67"/>
  <c r="ED10" i="67" s="1"/>
  <c r="DY9" i="67"/>
  <c r="ED9" i="67" s="1"/>
  <c r="DY8" i="67"/>
  <c r="ED8" i="67" s="1"/>
  <c r="DY7" i="67"/>
  <c r="ED7" i="67" s="1"/>
  <c r="DY6" i="67"/>
  <c r="ED6" i="67" s="1"/>
  <c r="DY5" i="67"/>
  <c r="ED5" i="67" s="1"/>
  <c r="DY4" i="67"/>
  <c r="ED4" i="67" s="1"/>
  <c r="DY3" i="67"/>
  <c r="ED3" i="67" s="1"/>
  <c r="DH61" i="67"/>
  <c r="DM61" i="67" s="1"/>
  <c r="DH60" i="67"/>
  <c r="DM60" i="67" s="1"/>
  <c r="DH59" i="67"/>
  <c r="DM59" i="67" s="1"/>
  <c r="DH58" i="67"/>
  <c r="DM58" i="67" s="1"/>
  <c r="DH57" i="67"/>
  <c r="DM57" i="67" s="1"/>
  <c r="DH56" i="67"/>
  <c r="DM56" i="67" s="1"/>
  <c r="DH55" i="67"/>
  <c r="DM55" i="67" s="1"/>
  <c r="DH54" i="67"/>
  <c r="DM54" i="67" s="1"/>
  <c r="DH53" i="67"/>
  <c r="DM53" i="67" s="1"/>
  <c r="DH52" i="67"/>
  <c r="DM52" i="67" s="1"/>
  <c r="DH51" i="67"/>
  <c r="DM51" i="67" s="1"/>
  <c r="DH50" i="67"/>
  <c r="DM50" i="67" s="1"/>
  <c r="DH49" i="67"/>
  <c r="DM49" i="67" s="1"/>
  <c r="DH48" i="67"/>
  <c r="DM48" i="67" s="1"/>
  <c r="DH47" i="67"/>
  <c r="DM47" i="67" s="1"/>
  <c r="DH46" i="67"/>
  <c r="DM46" i="67" s="1"/>
  <c r="DH45" i="67"/>
  <c r="DM45" i="67" s="1"/>
  <c r="DH44" i="67"/>
  <c r="DM44" i="67" s="1"/>
  <c r="DH43" i="67"/>
  <c r="DM43" i="67" s="1"/>
  <c r="DH42" i="67"/>
  <c r="DM42" i="67" s="1"/>
  <c r="DH41" i="67"/>
  <c r="DM41" i="67" s="1"/>
  <c r="DH40" i="67"/>
  <c r="DM40" i="67" s="1"/>
  <c r="DH39" i="67"/>
  <c r="DM39" i="67" s="1"/>
  <c r="DH38" i="67"/>
  <c r="DM38" i="67" s="1"/>
  <c r="DH37" i="67"/>
  <c r="DM37" i="67" s="1"/>
  <c r="DH36" i="67"/>
  <c r="DM36" i="67" s="1"/>
  <c r="DH35" i="67"/>
  <c r="DM35" i="67" s="1"/>
  <c r="DH34" i="67"/>
  <c r="DM34" i="67" s="1"/>
  <c r="DH33" i="67"/>
  <c r="DM33" i="67" s="1"/>
  <c r="DH30" i="67"/>
  <c r="DM30" i="67" s="1"/>
  <c r="DH29" i="67"/>
  <c r="DM29" i="67" s="1"/>
  <c r="DH28" i="67"/>
  <c r="DM28" i="67" s="1"/>
  <c r="DH27" i="67"/>
  <c r="DM27" i="67"/>
  <c r="DH26" i="67"/>
  <c r="DM26" i="67" s="1"/>
  <c r="DH25" i="67"/>
  <c r="DM25" i="67" s="1"/>
  <c r="DH24" i="67"/>
  <c r="DM24" i="67"/>
  <c r="DH23" i="67"/>
  <c r="DM23" i="67" s="1"/>
  <c r="DH22" i="67"/>
  <c r="DM22" i="67" s="1"/>
  <c r="DH21" i="67"/>
  <c r="DM21" i="67" s="1"/>
  <c r="DH20" i="67"/>
  <c r="DM20" i="67" s="1"/>
  <c r="DH19" i="67"/>
  <c r="DM19" i="67" s="1"/>
  <c r="DH18" i="67"/>
  <c r="DM18" i="67" s="1"/>
  <c r="DH17" i="67"/>
  <c r="DM17" i="67" s="1"/>
  <c r="DH16" i="67"/>
  <c r="DM16" i="67" s="1"/>
  <c r="DH15" i="67"/>
  <c r="DM15" i="67" s="1"/>
  <c r="DH14" i="67"/>
  <c r="DM14" i="67" s="1"/>
  <c r="DH13" i="67"/>
  <c r="DM13" i="67" s="1"/>
  <c r="DH12" i="67"/>
  <c r="DM12" i="67" s="1"/>
  <c r="DH11" i="67"/>
  <c r="DM11" i="67" s="1"/>
  <c r="DH10" i="67"/>
  <c r="DM10" i="67" s="1"/>
  <c r="DH9" i="67"/>
  <c r="DM9" i="67" s="1"/>
  <c r="DH8" i="67"/>
  <c r="DM8" i="67" s="1"/>
  <c r="DH7" i="67"/>
  <c r="DM7" i="67" s="1"/>
  <c r="DH6" i="67"/>
  <c r="DM6" i="67" s="1"/>
  <c r="DH5" i="67"/>
  <c r="DM5" i="67" s="1"/>
  <c r="DH4" i="67"/>
  <c r="DM4" i="67" s="1"/>
  <c r="DH3" i="67"/>
  <c r="DM3" i="67" s="1"/>
  <c r="CR63" i="67"/>
  <c r="CR62" i="67"/>
  <c r="CD5" i="69"/>
  <c r="CC6" i="69"/>
  <c r="DCG29" i="42"/>
  <c r="DCQ29" i="42" s="1"/>
  <c r="DRV29" i="42" s="1"/>
  <c r="DCG22" i="42"/>
  <c r="DCQ22" i="42" s="1"/>
  <c r="DRV22" i="42" s="1"/>
  <c r="ACT8" i="43"/>
  <c r="ACT10" i="43"/>
  <c r="ACT11" i="43"/>
  <c r="ACT12" i="43"/>
  <c r="ACT13" i="43"/>
  <c r="ACT41" i="43"/>
  <c r="ACT55" i="43"/>
  <c r="ABV4" i="43"/>
  <c r="ABV5" i="43"/>
  <c r="ABV6" i="43"/>
  <c r="ABV7" i="43"/>
  <c r="ABV8" i="43"/>
  <c r="ABV9" i="43"/>
  <c r="ABV10" i="43"/>
  <c r="ABV11" i="43"/>
  <c r="ABV12" i="43"/>
  <c r="ABV13" i="43"/>
  <c r="ABV14" i="43"/>
  <c r="ABV15" i="43"/>
  <c r="ABV16" i="43"/>
  <c r="ABV17" i="43"/>
  <c r="ABV18" i="43"/>
  <c r="ABV19" i="43"/>
  <c r="ABV20" i="43"/>
  <c r="ABV21" i="43"/>
  <c r="ABV22" i="43"/>
  <c r="ABV23" i="43"/>
  <c r="ABV24" i="43"/>
  <c r="ABV25" i="43"/>
  <c r="ABV26" i="43"/>
  <c r="ABV27" i="43"/>
  <c r="ABV28" i="43"/>
  <c r="ABV29" i="43"/>
  <c r="ABV30" i="43"/>
  <c r="ABV31" i="43"/>
  <c r="ABV32" i="43"/>
  <c r="ABV33" i="43"/>
  <c r="ABV34" i="43"/>
  <c r="ABV35" i="43"/>
  <c r="ABV36" i="43"/>
  <c r="ABV37" i="43"/>
  <c r="ABV39" i="43"/>
  <c r="ABV40" i="43"/>
  <c r="ABV41" i="43"/>
  <c r="ABV42" i="43"/>
  <c r="ABV43" i="43"/>
  <c r="ABV44" i="43"/>
  <c r="ABV45" i="43"/>
  <c r="ABV46" i="43"/>
  <c r="ABV47" i="43"/>
  <c r="ABV48" i="43"/>
  <c r="ABV49" i="43"/>
  <c r="ABV50" i="43"/>
  <c r="ABV51" i="43"/>
  <c r="ABV52" i="43"/>
  <c r="ABV53" i="43"/>
  <c r="ABV54" i="43"/>
  <c r="ABV55" i="43"/>
  <c r="ABV56" i="43"/>
  <c r="ABV57" i="43"/>
  <c r="ABV3" i="43"/>
  <c r="RE4" i="45"/>
  <c r="AAV4" i="45" s="1"/>
  <c r="RE14" i="45"/>
  <c r="AAV14" i="45" s="1"/>
  <c r="ABY7" i="46"/>
  <c r="ABY6" i="46"/>
  <c r="ABY4" i="46"/>
  <c r="CAT5" i="48"/>
  <c r="CAT7" i="48"/>
  <c r="CAT8" i="48"/>
  <c r="CAT9" i="48"/>
  <c r="CAT10" i="48"/>
  <c r="CAT12" i="48"/>
  <c r="CAT13" i="48"/>
  <c r="CAT14" i="48"/>
  <c r="CAT15" i="48"/>
  <c r="CAT16" i="48"/>
  <c r="CAT17" i="48"/>
  <c r="CAT19" i="48"/>
  <c r="CAT21" i="48"/>
  <c r="CAT22" i="48"/>
  <c r="CAT23" i="48"/>
  <c r="CAT24" i="48"/>
  <c r="CAT25" i="48"/>
  <c r="CAT26" i="48"/>
  <c r="CAT27" i="48"/>
  <c r="CAT28" i="48"/>
  <c r="CAT29" i="48"/>
  <c r="CAT30" i="48"/>
  <c r="CAT31" i="48"/>
  <c r="AAF43" i="72"/>
  <c r="AAD51" i="72"/>
  <c r="AAF51" i="72"/>
  <c r="AAD50" i="72"/>
  <c r="AAF50" i="72" s="1"/>
  <c r="AAD49" i="72"/>
  <c r="AAD48" i="72"/>
  <c r="AAF48" i="72"/>
  <c r="AAD47" i="72"/>
  <c r="AAF47" i="72" s="1"/>
  <c r="AAD46" i="72"/>
  <c r="AAF46" i="72" s="1"/>
  <c r="AAD45" i="72"/>
  <c r="AAF45" i="72"/>
  <c r="AAD43" i="72"/>
  <c r="AAD42" i="72"/>
  <c r="AAD41" i="72"/>
  <c r="AAF41" i="72" s="1"/>
  <c r="AAD40" i="72"/>
  <c r="AAF40" i="72"/>
  <c r="AAD39" i="72"/>
  <c r="AAF39" i="72"/>
  <c r="AAD38" i="72"/>
  <c r="AAD37" i="72"/>
  <c r="AAD34" i="72"/>
  <c r="AAD33" i="72"/>
  <c r="AAD32" i="72"/>
  <c r="AAD31" i="72"/>
  <c r="AAF31" i="72" s="1"/>
  <c r="AAD30" i="72"/>
  <c r="AAF30" i="72"/>
  <c r="AAD29" i="72"/>
  <c r="AAF29" i="72" s="1"/>
  <c r="AAD28" i="72"/>
  <c r="AAF28" i="72" s="1"/>
  <c r="AAD26" i="72"/>
  <c r="AAF26" i="72" s="1"/>
  <c r="AAD25" i="72"/>
  <c r="AAD24" i="72"/>
  <c r="AAF24" i="72"/>
  <c r="AAD23" i="72"/>
  <c r="AAF23" i="72" s="1"/>
  <c r="AAD22" i="72"/>
  <c r="AAF22" i="72" s="1"/>
  <c r="BQA32" i="48"/>
  <c r="CAS32" i="48" s="1"/>
  <c r="BQA31" i="48"/>
  <c r="CAS31" i="48" s="1"/>
  <c r="BQA30" i="48"/>
  <c r="CAS30" i="48" s="1"/>
  <c r="BQA29" i="48"/>
  <c r="CAS29" i="48" s="1"/>
  <c r="BQA28" i="48"/>
  <c r="CAS28" i="48" s="1"/>
  <c r="BQA27" i="48"/>
  <c r="CAS27" i="48" s="1"/>
  <c r="BQA26" i="48"/>
  <c r="CAS26" i="48" s="1"/>
  <c r="BQA25" i="48"/>
  <c r="CAS25" i="48" s="1"/>
  <c r="BQA24" i="48"/>
  <c r="CAS24" i="48" s="1"/>
  <c r="BQA23" i="48"/>
  <c r="CAS23" i="48" s="1"/>
  <c r="BQA22" i="48"/>
  <c r="CAS22" i="48" s="1"/>
  <c r="BQA21" i="48"/>
  <c r="CAS21" i="48" s="1"/>
  <c r="BQA20" i="48"/>
  <c r="CAS20" i="48" s="1"/>
  <c r="BQA19" i="48"/>
  <c r="CAS19" i="48" s="1"/>
  <c r="BQA18" i="48"/>
  <c r="CAS18" i="48" s="1"/>
  <c r="BQA17" i="48"/>
  <c r="CAS17" i="48" s="1"/>
  <c r="BQA16" i="48"/>
  <c r="CAS16" i="48" s="1"/>
  <c r="BQA15" i="48"/>
  <c r="CAS15" i="48" s="1"/>
  <c r="BQA11" i="48"/>
  <c r="CAS11" i="48" s="1"/>
  <c r="BQA10" i="48"/>
  <c r="CAS10" i="48" s="1"/>
  <c r="BQA9" i="48"/>
  <c r="CAS9" i="48" s="1"/>
  <c r="BQA8" i="48"/>
  <c r="CAS8" i="48" s="1"/>
  <c r="BQA7" i="48"/>
  <c r="CAS7" i="48" s="1"/>
  <c r="BQA6" i="48"/>
  <c r="CAS6" i="48" s="1"/>
  <c r="BQA5" i="48"/>
  <c r="CAS5" i="48" s="1"/>
  <c r="BQA4" i="48"/>
  <c r="CAS4" i="48" s="1"/>
  <c r="BQA3" i="48"/>
  <c r="CAS3" i="48" s="1"/>
  <c r="BMH46" i="48"/>
  <c r="BMH45" i="48"/>
  <c r="BMH44" i="48"/>
  <c r="BMH43" i="48"/>
  <c r="BMH42" i="48"/>
  <c r="BMH41" i="48"/>
  <c r="BMH40" i="48"/>
  <c r="BMH32" i="48"/>
  <c r="CAR32" i="48" s="1"/>
  <c r="BMH31" i="48"/>
  <c r="CAR31" i="48" s="1"/>
  <c r="BMH30" i="48"/>
  <c r="CAR30" i="48" s="1"/>
  <c r="BMH29" i="48"/>
  <c r="CAR29" i="48" s="1"/>
  <c r="BMH28" i="48"/>
  <c r="CAR28" i="48" s="1"/>
  <c r="BMH27" i="48"/>
  <c r="CAR27" i="48" s="1"/>
  <c r="BMH26" i="48"/>
  <c r="CAR26" i="48" s="1"/>
  <c r="BMH25" i="48"/>
  <c r="CAR25" i="48" s="1"/>
  <c r="BMH24" i="48"/>
  <c r="CAR24" i="48" s="1"/>
  <c r="BMH23" i="48"/>
  <c r="CAR23" i="48" s="1"/>
  <c r="BMH20" i="48"/>
  <c r="CAR20" i="48" s="1"/>
  <c r="BMH19" i="48"/>
  <c r="CAR19" i="48" s="1"/>
  <c r="BMH18" i="48"/>
  <c r="CAR18" i="48" s="1"/>
  <c r="BMH17" i="48"/>
  <c r="CAR17" i="48" s="1"/>
  <c r="BMH16" i="48"/>
  <c r="CAR16" i="48" s="1"/>
  <c r="BMH15" i="48"/>
  <c r="CAR15" i="48" s="1"/>
  <c r="BMH14" i="48"/>
  <c r="CAR14" i="48" s="1"/>
  <c r="BMH13" i="48"/>
  <c r="CAR13" i="48" s="1"/>
  <c r="BMH12" i="48"/>
  <c r="CAR12" i="48" s="1"/>
  <c r="BMH11" i="48"/>
  <c r="CAR11" i="48" s="1"/>
  <c r="BMH10" i="48"/>
  <c r="CAR10" i="48" s="1"/>
  <c r="BMH9" i="48"/>
  <c r="CAR9" i="48" s="1"/>
  <c r="BMH8" i="48"/>
  <c r="CAR8" i="48" s="1"/>
  <c r="BMH7" i="48"/>
  <c r="CAR7" i="48" s="1"/>
  <c r="BMH6" i="48"/>
  <c r="CAR6" i="48" s="1"/>
  <c r="BMH5" i="48"/>
  <c r="CAR5" i="48" s="1"/>
  <c r="BMH4" i="48"/>
  <c r="CAR4" i="48" s="1"/>
  <c r="BMH3" i="48"/>
  <c r="CAR3" i="48" s="1"/>
  <c r="BMF22" i="48"/>
  <c r="BMH22" i="48" s="1"/>
  <c r="CAR22" i="48" s="1"/>
  <c r="BMF21" i="48"/>
  <c r="BMH21" i="48" s="1"/>
  <c r="CAR21" i="48" s="1"/>
  <c r="AAD116" i="72"/>
  <c r="AAD115" i="72"/>
  <c r="AAD114" i="72"/>
  <c r="AAF114" i="72" s="1"/>
  <c r="AAD113" i="72"/>
  <c r="AAF113" i="72" s="1"/>
  <c r="AAD112" i="72"/>
  <c r="AAF112" i="72" s="1"/>
  <c r="AAD111" i="72"/>
  <c r="AAF111" i="72"/>
  <c r="AAF110" i="72"/>
  <c r="AAD110" i="72"/>
  <c r="AAD109" i="72"/>
  <c r="AAF109" i="72" s="1"/>
  <c r="AAD108" i="72"/>
  <c r="AAF108" i="72"/>
  <c r="AAD107" i="72"/>
  <c r="AAD106" i="72"/>
  <c r="AAD105" i="72"/>
  <c r="AAD104" i="72"/>
  <c r="AAD103" i="72"/>
  <c r="AAF103" i="72" s="1"/>
  <c r="AAD102" i="72"/>
  <c r="AAF102" i="72"/>
  <c r="AAD101" i="72"/>
  <c r="AAF101" i="72" s="1"/>
  <c r="AAD100" i="72"/>
  <c r="AAF100" i="72" s="1"/>
  <c r="AAD99" i="72"/>
  <c r="AAF99" i="72"/>
  <c r="AAD98" i="72"/>
  <c r="AAF98" i="72" s="1"/>
  <c r="AAD97" i="72"/>
  <c r="AAF97" i="72" s="1"/>
  <c r="AAD96" i="72"/>
  <c r="AAD95" i="72"/>
  <c r="AAD80" i="72"/>
  <c r="AAD79" i="72"/>
  <c r="AAF79" i="72" s="1"/>
  <c r="AAD78" i="72"/>
  <c r="AAF78" i="72"/>
  <c r="AAD77" i="72"/>
  <c r="AAD76" i="72"/>
  <c r="AAF76" i="72"/>
  <c r="AAD75" i="72"/>
  <c r="AAF75" i="72" s="1"/>
  <c r="AAD74" i="72"/>
  <c r="AAD73" i="72"/>
  <c r="AAF73" i="72"/>
  <c r="AAD72" i="72"/>
  <c r="AAD71" i="72"/>
  <c r="AAD70" i="72"/>
  <c r="AAD69" i="72"/>
  <c r="AAD68" i="72"/>
  <c r="AAF68" i="72"/>
  <c r="AAD67" i="72"/>
  <c r="AAF67" i="72" s="1"/>
  <c r="AAD66" i="72"/>
  <c r="AAD65" i="72"/>
  <c r="AAF65" i="72" s="1"/>
  <c r="ZH116" i="72"/>
  <c r="ZJ116" i="72" s="1"/>
  <c r="ZH115" i="72"/>
  <c r="ZJ115" i="72"/>
  <c r="ZH114" i="72"/>
  <c r="ZJ114" i="72"/>
  <c r="ZH113" i="72"/>
  <c r="ZJ113" i="72" s="1"/>
  <c r="ZH112" i="72"/>
  <c r="ZJ112" i="72" s="1"/>
  <c r="ZH111" i="72"/>
  <c r="ZJ111" i="72"/>
  <c r="ZH110" i="72"/>
  <c r="ZJ110" i="72" s="1"/>
  <c r="ZH109" i="72"/>
  <c r="ZJ109" i="72" s="1"/>
  <c r="ZJ108" i="72"/>
  <c r="ZH108" i="72"/>
  <c r="ZH107" i="72"/>
  <c r="ZJ107" i="72"/>
  <c r="ZH106" i="72"/>
  <c r="ZJ106" i="72" s="1"/>
  <c r="ZH73" i="72"/>
  <c r="ZJ73" i="72" s="1"/>
  <c r="ZH80" i="72"/>
  <c r="ZJ80" i="72"/>
  <c r="ZH79" i="72"/>
  <c r="ZJ79" i="72" s="1"/>
  <c r="ZH78" i="72"/>
  <c r="ZJ78" i="72" s="1"/>
  <c r="ZH77" i="72"/>
  <c r="ZJ77" i="72"/>
  <c r="ZH76" i="72"/>
  <c r="ZJ76" i="72"/>
  <c r="ZH75" i="72"/>
  <c r="ZJ75" i="72" s="1"/>
  <c r="ACD58" i="72"/>
  <c r="ZH51" i="72"/>
  <c r="ZJ51" i="72" s="1"/>
  <c r="ZH50" i="72"/>
  <c r="ZJ50" i="72" s="1"/>
  <c r="ZH49" i="72"/>
  <c r="ZJ49" i="72"/>
  <c r="ZH48" i="72"/>
  <c r="ZJ48" i="72"/>
  <c r="ZH47" i="72"/>
  <c r="ZJ47" i="72" s="1"/>
  <c r="ZH46" i="72"/>
  <c r="ZJ46" i="72" s="1"/>
  <c r="ZH45" i="72"/>
  <c r="ZJ45" i="72"/>
  <c r="ZH43" i="72"/>
  <c r="ZJ43" i="72" s="1"/>
  <c r="ZH42" i="72"/>
  <c r="ZJ42" i="72" s="1"/>
  <c r="ZH41" i="72"/>
  <c r="ZJ41" i="72"/>
  <c r="ZH40" i="72"/>
  <c r="ZJ40" i="72"/>
  <c r="ZH39" i="72"/>
  <c r="ZJ39" i="72" s="1"/>
  <c r="ZH38" i="72"/>
  <c r="ZJ38" i="72" s="1"/>
  <c r="ZH37" i="72"/>
  <c r="ZJ37" i="72"/>
  <c r="YM116" i="72"/>
  <c r="YM115" i="72"/>
  <c r="YM114" i="72"/>
  <c r="YO114" i="72" s="1"/>
  <c r="YM113" i="72"/>
  <c r="YO113" i="72"/>
  <c r="YM112" i="72"/>
  <c r="YO112" i="72"/>
  <c r="YM111" i="72"/>
  <c r="YO111" i="72" s="1"/>
  <c r="YM110" i="72"/>
  <c r="YO110" i="72" s="1"/>
  <c r="YM109" i="72"/>
  <c r="YO109" i="72"/>
  <c r="YM108" i="72"/>
  <c r="YO108" i="72" s="1"/>
  <c r="YM107" i="72"/>
  <c r="YM106" i="72"/>
  <c r="YM80" i="72"/>
  <c r="YM79" i="72"/>
  <c r="YO79" i="72" s="1"/>
  <c r="YM78" i="72"/>
  <c r="YO78" i="72"/>
  <c r="YM77" i="72"/>
  <c r="YM76" i="72"/>
  <c r="YO76" i="72" s="1"/>
  <c r="YM75" i="72"/>
  <c r="YO75" i="72"/>
  <c r="YM73" i="72"/>
  <c r="YO73" i="72" s="1"/>
  <c r="ACC64" i="72"/>
  <c r="ACC58" i="72"/>
  <c r="YM51" i="72"/>
  <c r="YO51" i="72"/>
  <c r="YM50" i="72"/>
  <c r="YO50" i="72"/>
  <c r="YM49" i="72"/>
  <c r="YM48" i="72"/>
  <c r="YO48" i="72"/>
  <c r="YM47" i="72"/>
  <c r="YO47" i="72" s="1"/>
  <c r="YM46" i="72"/>
  <c r="YO46" i="72" s="1"/>
  <c r="YM45" i="72"/>
  <c r="YO45" i="72"/>
  <c r="YM43" i="72"/>
  <c r="YO43" i="72" s="1"/>
  <c r="YM42" i="72"/>
  <c r="YM41" i="72"/>
  <c r="YO41" i="72"/>
  <c r="YM40" i="72"/>
  <c r="YO40" i="72" s="1"/>
  <c r="YM39" i="72"/>
  <c r="YO39" i="72" s="1"/>
  <c r="YM38" i="72"/>
  <c r="YM37" i="72"/>
  <c r="SP78" i="72"/>
  <c r="SR78" i="72" s="1"/>
  <c r="SP76" i="72"/>
  <c r="SR76" i="72" s="1"/>
  <c r="SP73" i="72"/>
  <c r="SR73" i="72"/>
  <c r="SP53" i="72"/>
  <c r="SP52" i="72"/>
  <c r="SP51" i="72"/>
  <c r="SR51" i="72" s="1"/>
  <c r="SP50" i="72"/>
  <c r="SR50" i="72" s="1"/>
  <c r="SP49" i="72"/>
  <c r="SP48" i="72"/>
  <c r="SR48" i="72" s="1"/>
  <c r="SP47" i="72"/>
  <c r="SR47" i="72"/>
  <c r="SP46" i="72"/>
  <c r="SR46" i="72" s="1"/>
  <c r="SP45" i="72"/>
  <c r="SR45" i="72" s="1"/>
  <c r="SP43" i="72"/>
  <c r="SR43" i="72"/>
  <c r="SP42" i="72"/>
  <c r="SP41" i="72"/>
  <c r="SR41" i="72" s="1"/>
  <c r="SP40" i="72"/>
  <c r="SR40" i="72"/>
  <c r="SP39" i="72"/>
  <c r="SR39" i="72" s="1"/>
  <c r="ABZ10" i="72"/>
  <c r="SP80" i="72"/>
  <c r="SP79" i="72"/>
  <c r="SR79" i="72"/>
  <c r="SP77" i="72"/>
  <c r="SP75" i="72"/>
  <c r="SR75" i="72"/>
  <c r="SP74" i="72"/>
  <c r="SP116" i="72"/>
  <c r="SP115" i="72"/>
  <c r="SP114" i="72"/>
  <c r="SR114" i="72"/>
  <c r="SP113" i="72"/>
  <c r="SR113" i="72" s="1"/>
  <c r="SP112" i="72"/>
  <c r="SR112" i="72" s="1"/>
  <c r="SP111" i="72"/>
  <c r="SR111" i="72"/>
  <c r="SP110" i="72"/>
  <c r="SR110" i="72"/>
  <c r="SP109" i="72"/>
  <c r="SR109" i="72" s="1"/>
  <c r="SP108" i="72"/>
  <c r="SR108" i="72" s="1"/>
  <c r="SP107" i="72"/>
  <c r="SP106" i="72"/>
  <c r="SS39" i="63"/>
  <c r="SU39" i="63" s="1"/>
  <c r="SS38" i="63"/>
  <c r="SU38" i="63" s="1"/>
  <c r="SS37" i="63"/>
  <c r="SU37" i="63" s="1"/>
  <c r="SS36" i="63"/>
  <c r="SU36" i="63" s="1"/>
  <c r="SS35" i="63"/>
  <c r="SU35" i="63" s="1"/>
  <c r="SS34" i="63"/>
  <c r="SU34" i="63" s="1"/>
  <c r="SS33" i="63"/>
  <c r="SU33" i="63" s="1"/>
  <c r="SS32" i="63"/>
  <c r="SU32" i="63" s="1"/>
  <c r="SS31" i="63"/>
  <c r="SU31" i="63" s="1"/>
  <c r="SS30" i="63"/>
  <c r="SU30" i="63" s="1"/>
  <c r="SS29" i="63"/>
  <c r="SU29" i="63" s="1"/>
  <c r="SS28" i="63"/>
  <c r="SU28" i="63" s="1"/>
  <c r="SS27" i="63"/>
  <c r="SU27" i="63" s="1"/>
  <c r="SS26" i="63"/>
  <c r="SU26" i="63" s="1"/>
  <c r="SS25" i="63"/>
  <c r="SU25" i="63" s="1"/>
  <c r="SS24" i="63"/>
  <c r="SU24" i="63" s="1"/>
  <c r="SS23" i="63"/>
  <c r="SU23" i="63" s="1"/>
  <c r="SS22" i="63"/>
  <c r="SU22" i="63" s="1"/>
  <c r="SS21" i="63"/>
  <c r="SU21" i="63" s="1"/>
  <c r="SS20" i="63"/>
  <c r="SU20" i="63" s="1"/>
  <c r="SS19" i="63"/>
  <c r="SU19" i="63" s="1"/>
  <c r="SS18" i="63"/>
  <c r="SS17" i="63"/>
  <c r="SU17" i="63" s="1"/>
  <c r="SS16" i="63"/>
  <c r="SU16" i="63" s="1"/>
  <c r="SS15" i="63"/>
  <c r="SS14" i="63"/>
  <c r="SU14" i="63" s="1"/>
  <c r="SS13" i="63"/>
  <c r="SU13" i="63" s="1"/>
  <c r="SS12" i="63"/>
  <c r="SU12" i="63" s="1"/>
  <c r="SS11" i="63"/>
  <c r="SU11" i="63" s="1"/>
  <c r="SS10" i="63"/>
  <c r="SU10" i="63" s="1"/>
  <c r="SS9" i="63"/>
  <c r="SU9" i="63" s="1"/>
  <c r="SS8" i="63"/>
  <c r="SU8" i="63" s="1"/>
  <c r="SS7" i="63"/>
  <c r="SU7" i="63" s="1"/>
  <c r="SS6" i="63"/>
  <c r="SU6" i="63" s="1"/>
  <c r="SS5" i="63"/>
  <c r="SU5" i="63" s="1"/>
  <c r="SS4" i="63"/>
  <c r="SU4" i="63" s="1"/>
  <c r="SS3" i="63"/>
  <c r="SU3" i="63" s="1"/>
  <c r="SL39" i="63"/>
  <c r="SL38" i="63"/>
  <c r="SL37" i="63"/>
  <c r="SL36" i="63"/>
  <c r="SL35" i="63"/>
  <c r="SL34" i="63"/>
  <c r="SL33" i="63"/>
  <c r="SL32" i="63"/>
  <c r="SL31" i="63"/>
  <c r="SL30" i="63"/>
  <c r="SL29" i="63"/>
  <c r="SL28" i="63"/>
  <c r="SL27" i="63"/>
  <c r="SL26" i="63"/>
  <c r="SL25" i="63"/>
  <c r="SL24" i="63"/>
  <c r="SL23" i="63"/>
  <c r="SL22" i="63"/>
  <c r="SL21" i="63"/>
  <c r="SL20" i="63"/>
  <c r="SL19" i="63"/>
  <c r="SL18" i="63"/>
  <c r="SM18" i="63" s="1"/>
  <c r="SL17" i="63"/>
  <c r="SL16" i="63"/>
  <c r="SL15" i="63"/>
  <c r="SM15" i="63" s="1"/>
  <c r="SL14" i="63"/>
  <c r="SL13" i="63"/>
  <c r="SL12" i="63"/>
  <c r="SL11" i="63"/>
  <c r="SL10" i="63"/>
  <c r="SL9" i="63"/>
  <c r="SL8" i="63"/>
  <c r="SL7" i="63"/>
  <c r="SL6" i="63"/>
  <c r="SL5" i="63"/>
  <c r="SL4" i="63"/>
  <c r="SL3" i="63"/>
  <c r="SE39" i="63"/>
  <c r="SE38" i="63"/>
  <c r="SE37" i="63"/>
  <c r="SE36" i="63"/>
  <c r="SE35" i="63"/>
  <c r="SE34" i="63"/>
  <c r="SE33" i="63"/>
  <c r="SE32" i="63"/>
  <c r="SE31" i="63"/>
  <c r="SE30" i="63"/>
  <c r="SE29" i="63"/>
  <c r="SE28" i="63"/>
  <c r="SE27" i="63"/>
  <c r="SE26" i="63"/>
  <c r="SE25" i="63"/>
  <c r="SE24" i="63"/>
  <c r="SE23" i="63"/>
  <c r="SE22" i="63"/>
  <c r="SE21" i="63"/>
  <c r="SE20" i="63"/>
  <c r="SE19" i="63"/>
  <c r="SE18" i="63"/>
  <c r="SF18" i="63" s="1"/>
  <c r="SE17" i="63"/>
  <c r="SE16" i="63"/>
  <c r="SE15" i="63"/>
  <c r="SF15" i="63" s="1"/>
  <c r="SE14" i="63"/>
  <c r="SE13" i="63"/>
  <c r="SE12" i="63"/>
  <c r="SE11" i="63"/>
  <c r="SE10" i="63"/>
  <c r="SE9" i="63"/>
  <c r="SE8" i="63"/>
  <c r="SE7" i="63"/>
  <c r="SE6" i="63"/>
  <c r="SE5" i="63"/>
  <c r="SE4" i="63"/>
  <c r="SE3" i="63"/>
  <c r="OD11" i="63"/>
  <c r="OH11" i="63" s="1"/>
  <c r="OL11" i="63" s="1"/>
  <c r="OD9" i="63"/>
  <c r="OH9" i="63" s="1"/>
  <c r="OL9" i="63" s="1"/>
  <c r="OD8" i="63"/>
  <c r="OH8" i="63" s="1"/>
  <c r="OL8" i="63" s="1"/>
  <c r="AAZ46" i="45"/>
  <c r="AAZ47" i="45"/>
  <c r="UF9" i="43"/>
  <c r="UF5" i="43"/>
  <c r="UH5" i="43" s="1"/>
  <c r="ACO5" i="43" s="1"/>
  <c r="UF4" i="43"/>
  <c r="UH4" i="43" s="1"/>
  <c r="ACO4" i="43" s="1"/>
  <c r="UF3" i="43"/>
  <c r="UH3" i="43" s="1"/>
  <c r="ACO3" i="43" s="1"/>
  <c r="AAZ116" i="72"/>
  <c r="AAZ115" i="72"/>
  <c r="AAZ114" i="72"/>
  <c r="ABB114" i="72"/>
  <c r="AAZ113" i="72"/>
  <c r="ABB113" i="72"/>
  <c r="AAZ112" i="72"/>
  <c r="ABB112" i="72" s="1"/>
  <c r="AAZ111" i="72"/>
  <c r="ABB111" i="72" s="1"/>
  <c r="AAZ110" i="72"/>
  <c r="ABB110" i="72"/>
  <c r="AAZ109" i="72"/>
  <c r="ABB109" i="72" s="1"/>
  <c r="AAZ108" i="72"/>
  <c r="ABB108" i="72" s="1"/>
  <c r="AAZ107" i="72"/>
  <c r="AAZ106" i="72"/>
  <c r="AAZ79" i="72"/>
  <c r="ABB79" i="72"/>
  <c r="AAZ78" i="72"/>
  <c r="ABB78" i="72" s="1"/>
  <c r="AAZ76" i="72"/>
  <c r="ABB76" i="72" s="1"/>
  <c r="AAZ75" i="72"/>
  <c r="ABB75" i="72"/>
  <c r="AAZ73" i="72"/>
  <c r="ABB73" i="72" s="1"/>
  <c r="AAZ51" i="72"/>
  <c r="ABB51" i="72" s="1"/>
  <c r="AAZ50" i="72"/>
  <c r="ABB50" i="72"/>
  <c r="AAZ48" i="72"/>
  <c r="ABB48" i="72"/>
  <c r="AAZ47" i="72"/>
  <c r="ABB47" i="72" s="1"/>
  <c r="AAZ46" i="72"/>
  <c r="ABB46" i="72" s="1"/>
  <c r="AAZ45" i="72"/>
  <c r="ABB45" i="72"/>
  <c r="AAZ43" i="72"/>
  <c r="ABB43" i="72" s="1"/>
  <c r="AAZ42" i="72"/>
  <c r="AAZ41" i="72"/>
  <c r="ABB41" i="72" s="1"/>
  <c r="AAZ40" i="72"/>
  <c r="ABB40" i="72" s="1"/>
  <c r="AAZ39" i="72"/>
  <c r="ABB39" i="72" s="1"/>
  <c r="AAZ38" i="72"/>
  <c r="AAZ37" i="72"/>
  <c r="UO48" i="72"/>
  <c r="UO50" i="72"/>
  <c r="UO51" i="72"/>
  <c r="UO41" i="72"/>
  <c r="UO40" i="72"/>
  <c r="ABL116" i="72"/>
  <c r="ABH116" i="72"/>
  <c r="ABD116" i="72"/>
  <c r="ABL115" i="72"/>
  <c r="ABH115" i="72"/>
  <c r="ABD115" i="72"/>
  <c r="ABL114" i="72"/>
  <c r="ABN114" i="72" s="1"/>
  <c r="ABH114" i="72"/>
  <c r="ABJ114" i="72" s="1"/>
  <c r="ABD114" i="72"/>
  <c r="ABF114" i="72"/>
  <c r="ABL113" i="72"/>
  <c r="ABN113" i="72" s="1"/>
  <c r="ABH113" i="72"/>
  <c r="ABJ113" i="72"/>
  <c r="ABD113" i="72"/>
  <c r="ABF113" i="72"/>
  <c r="ABL112" i="72"/>
  <c r="ABN112" i="72"/>
  <c r="ABH112" i="72"/>
  <c r="ABJ112" i="72" s="1"/>
  <c r="ABD112" i="72"/>
  <c r="ABF112" i="72" s="1"/>
  <c r="ABL111" i="72"/>
  <c r="ABN111" i="72"/>
  <c r="ABH111" i="72"/>
  <c r="ABJ111" i="72" s="1"/>
  <c r="ABD111" i="72"/>
  <c r="ABF111" i="72" s="1"/>
  <c r="ABL110" i="72"/>
  <c r="ABN110" i="72"/>
  <c r="ABH110" i="72"/>
  <c r="ABJ110" i="72"/>
  <c r="ABD110" i="72"/>
  <c r="ABF110" i="72" s="1"/>
  <c r="ABL109" i="72"/>
  <c r="ABN109" i="72" s="1"/>
  <c r="ABH109" i="72"/>
  <c r="ABJ109" i="72"/>
  <c r="ABD109" i="72"/>
  <c r="ABF109" i="72" s="1"/>
  <c r="ABL108" i="72"/>
  <c r="ABN108" i="72" s="1"/>
  <c r="ABH108" i="72"/>
  <c r="ABJ108" i="72"/>
  <c r="ABD108" i="72"/>
  <c r="ABF108" i="72"/>
  <c r="ABL107" i="72"/>
  <c r="ABH107" i="72"/>
  <c r="ABD107" i="72"/>
  <c r="ABL106" i="72"/>
  <c r="ABH106" i="72"/>
  <c r="ABD106" i="72"/>
  <c r="ABL105" i="72"/>
  <c r="ABH105" i="72"/>
  <c r="ABD105" i="72"/>
  <c r="ABL104" i="72"/>
  <c r="ABH104" i="72"/>
  <c r="ABD104" i="72"/>
  <c r="ABL103" i="72"/>
  <c r="ABN103" i="72"/>
  <c r="ABH103" i="72"/>
  <c r="ABJ103" i="72" s="1"/>
  <c r="ABD103" i="72"/>
  <c r="ABF103" i="72" s="1"/>
  <c r="ABL102" i="72"/>
  <c r="ABN102" i="72"/>
  <c r="ABH102" i="72"/>
  <c r="ABJ102" i="72" s="1"/>
  <c r="ABD102" i="72"/>
  <c r="ABF102" i="72" s="1"/>
  <c r="ABL101" i="72"/>
  <c r="ABN101" i="72"/>
  <c r="ABH101" i="72"/>
  <c r="ABJ101" i="72"/>
  <c r="ABD101" i="72"/>
  <c r="ABF101" i="72" s="1"/>
  <c r="ABL100" i="72"/>
  <c r="ABN100" i="72" s="1"/>
  <c r="ABH100" i="72"/>
  <c r="ABJ100" i="72"/>
  <c r="ABD100" i="72"/>
  <c r="ABF100" i="72" s="1"/>
  <c r="ABL99" i="72"/>
  <c r="ABN99" i="72"/>
  <c r="ABH99" i="72"/>
  <c r="ABJ99" i="72"/>
  <c r="ABD99" i="72"/>
  <c r="ABF99" i="72"/>
  <c r="ABL98" i="72"/>
  <c r="ABN98" i="72" s="1"/>
  <c r="ABH98" i="72"/>
  <c r="ABJ98" i="72" s="1"/>
  <c r="ABD98" i="72"/>
  <c r="ABF98" i="72"/>
  <c r="ABL97" i="72"/>
  <c r="ABN97" i="72" s="1"/>
  <c r="ABH97" i="72"/>
  <c r="ABJ97" i="72"/>
  <c r="ABD97" i="72"/>
  <c r="ABF97" i="72"/>
  <c r="ABL96" i="72"/>
  <c r="ABH96" i="72"/>
  <c r="ABD96" i="72"/>
  <c r="ABL95" i="72"/>
  <c r="ABH95" i="72"/>
  <c r="ABD95" i="72"/>
  <c r="ABL94" i="72"/>
  <c r="ABN94" i="72"/>
  <c r="ABH94" i="72"/>
  <c r="ABJ94" i="72" s="1"/>
  <c r="ABD94" i="72"/>
  <c r="ABF94" i="72" s="1"/>
  <c r="ABL93" i="72"/>
  <c r="ABN93" i="72"/>
  <c r="ABH93" i="72"/>
  <c r="ABJ93" i="72"/>
  <c r="ABD93" i="72"/>
  <c r="ABF93" i="72" s="1"/>
  <c r="ABL92" i="72"/>
  <c r="ABN92" i="72" s="1"/>
  <c r="ABH92" i="72"/>
  <c r="ABJ92" i="72"/>
  <c r="ABD92" i="72"/>
  <c r="ABF92" i="72" s="1"/>
  <c r="ABL91" i="72"/>
  <c r="ABN91" i="72"/>
  <c r="ABH91" i="72"/>
  <c r="ABJ91" i="72"/>
  <c r="ABD91" i="72"/>
  <c r="ABF91" i="72"/>
  <c r="ABL90" i="72"/>
  <c r="ABN90" i="72" s="1"/>
  <c r="ABH90" i="72"/>
  <c r="ABJ90" i="72" s="1"/>
  <c r="ABD90" i="72"/>
  <c r="ABF90" i="72"/>
  <c r="ABL89" i="72"/>
  <c r="ABN89" i="72" s="1"/>
  <c r="ABH89" i="72"/>
  <c r="ABJ89" i="72"/>
  <c r="ABD89" i="72"/>
  <c r="ABF89" i="72"/>
  <c r="ABL88" i="72"/>
  <c r="ABN88" i="72"/>
  <c r="ABH88" i="72"/>
  <c r="ABJ88" i="72" s="1"/>
  <c r="ABD88" i="72"/>
  <c r="ABF88" i="72" s="1"/>
  <c r="ABL87" i="72"/>
  <c r="ABN87" i="72"/>
  <c r="ABH87" i="72"/>
  <c r="ABJ87" i="72" s="1"/>
  <c r="ABD87" i="72"/>
  <c r="ABF87" i="72" s="1"/>
  <c r="ABL86" i="72"/>
  <c r="ABN86" i="72"/>
  <c r="ABH86" i="72"/>
  <c r="ABJ86" i="72"/>
  <c r="ABD86" i="72"/>
  <c r="ABF86" i="72" s="1"/>
  <c r="ABL85" i="72"/>
  <c r="ABN85" i="72" s="1"/>
  <c r="ABH85" i="72"/>
  <c r="ABJ85" i="72"/>
  <c r="ABD85" i="72"/>
  <c r="ABF85" i="72" s="1"/>
  <c r="ABL84" i="72"/>
  <c r="ABN84" i="72"/>
  <c r="ABH84" i="72"/>
  <c r="ABJ84" i="72"/>
  <c r="ABD84" i="72"/>
  <c r="ABF84" i="72"/>
  <c r="ABL80" i="72"/>
  <c r="ABH80" i="72"/>
  <c r="ABD80" i="72"/>
  <c r="ABL79" i="72"/>
  <c r="ABH79" i="72"/>
  <c r="ABD79" i="72"/>
  <c r="ABL78" i="72"/>
  <c r="ABH78" i="72"/>
  <c r="ABD78" i="72"/>
  <c r="ABL77" i="72"/>
  <c r="ABH77" i="72"/>
  <c r="ABD77" i="72"/>
  <c r="ABL76" i="72"/>
  <c r="ABN76" i="72"/>
  <c r="ABH76" i="72"/>
  <c r="ABJ76" i="72" s="1"/>
  <c r="ABD76" i="72"/>
  <c r="ABF76" i="72" s="1"/>
  <c r="ABL75" i="72"/>
  <c r="ABN75" i="72"/>
  <c r="ABH75" i="72"/>
  <c r="ABJ75" i="72" s="1"/>
  <c r="ABD75" i="72"/>
  <c r="ABF75" i="72" s="1"/>
  <c r="ABL74" i="72"/>
  <c r="ABH74" i="72"/>
  <c r="ABD74" i="72"/>
  <c r="ABL73" i="72"/>
  <c r="ABN73" i="72" s="1"/>
  <c r="ABH73" i="72"/>
  <c r="ABJ73" i="72"/>
  <c r="ABD73" i="72"/>
  <c r="ABF73" i="72" s="1"/>
  <c r="ABL72" i="72"/>
  <c r="ABH72" i="72"/>
  <c r="ABD72" i="72"/>
  <c r="ABL71" i="72"/>
  <c r="ABH71" i="72"/>
  <c r="ABD71" i="72"/>
  <c r="ABL70" i="72"/>
  <c r="ABH70" i="72"/>
  <c r="ABD70" i="72"/>
  <c r="ABL69" i="72"/>
  <c r="ABH69" i="72"/>
  <c r="ABD69" i="72"/>
  <c r="ABL68" i="72"/>
  <c r="ABN68" i="72" s="1"/>
  <c r="ABH68" i="72"/>
  <c r="ABJ68" i="72" s="1"/>
  <c r="ABD68" i="72"/>
  <c r="ABF68" i="72"/>
  <c r="ABL67" i="72"/>
  <c r="ABN67" i="72" s="1"/>
  <c r="ABH67" i="72"/>
  <c r="ABJ67" i="72" s="1"/>
  <c r="ABD67" i="72"/>
  <c r="ABF67" i="72" s="1"/>
  <c r="ABL66" i="72"/>
  <c r="ABH66" i="72"/>
  <c r="ABD66" i="72"/>
  <c r="ABL65" i="72"/>
  <c r="ABN65" i="72"/>
  <c r="ABH65" i="72"/>
  <c r="ABJ65" i="72" s="1"/>
  <c r="ABD65" i="72"/>
  <c r="ABF65" i="72" s="1"/>
  <c r="ABL64" i="72"/>
  <c r="ABH64" i="72"/>
  <c r="ABD64" i="72"/>
  <c r="ABL63" i="72"/>
  <c r="ABH63" i="72"/>
  <c r="ABD63" i="72"/>
  <c r="ABL62" i="72"/>
  <c r="ABH62" i="72"/>
  <c r="ABD62" i="72"/>
  <c r="ABL61" i="72"/>
  <c r="ABH61" i="72"/>
  <c r="ABD61" i="72"/>
  <c r="ABL60" i="72"/>
  <c r="ABN60" i="72" s="1"/>
  <c r="ABH60" i="72"/>
  <c r="ABJ60" i="72"/>
  <c r="ABD60" i="72"/>
  <c r="ABF60" i="72"/>
  <c r="ABL59" i="72"/>
  <c r="ABN59" i="72" s="1"/>
  <c r="ABH59" i="72"/>
  <c r="ABJ59" i="72" s="1"/>
  <c r="ABD59" i="72"/>
  <c r="ABF59" i="72"/>
  <c r="ABL58" i="72"/>
  <c r="ABH58" i="72"/>
  <c r="ABD58" i="72"/>
  <c r="ABL57" i="72"/>
  <c r="ABN57" i="72" s="1"/>
  <c r="ABH57" i="72"/>
  <c r="ABJ57" i="72" s="1"/>
  <c r="ABD57" i="72"/>
  <c r="ABF57" i="72"/>
  <c r="ABD53" i="72"/>
  <c r="ABD52" i="72"/>
  <c r="ABD51" i="72"/>
  <c r="ABD50" i="72"/>
  <c r="ABD49" i="72"/>
  <c r="ABD48" i="72"/>
  <c r="ABF48" i="72" s="1"/>
  <c r="ABD47" i="72"/>
  <c r="ABF47" i="72"/>
  <c r="ABD46" i="72"/>
  <c r="ABD45" i="72"/>
  <c r="ABF45" i="72" s="1"/>
  <c r="ABD44" i="72"/>
  <c r="ABD43" i="72"/>
  <c r="ABF43" i="72" s="1"/>
  <c r="ABD42" i="72"/>
  <c r="ABD41" i="72"/>
  <c r="ABF41" i="72" s="1"/>
  <c r="ABD40" i="72"/>
  <c r="ABF40" i="72" s="1"/>
  <c r="ABD39" i="72"/>
  <c r="ABF39" i="72"/>
  <c r="ABD38" i="72"/>
  <c r="ABD37" i="72"/>
  <c r="ABD36" i="72"/>
  <c r="ABD35" i="72"/>
  <c r="ABD34" i="72"/>
  <c r="ABD33" i="72"/>
  <c r="ABD32" i="72"/>
  <c r="ABD31" i="72"/>
  <c r="ABF31" i="72" s="1"/>
  <c r="ABD30" i="72"/>
  <c r="ABF30" i="72"/>
  <c r="ABD29" i="72"/>
  <c r="ABD28" i="72"/>
  <c r="ABF28" i="72"/>
  <c r="ABD27" i="72"/>
  <c r="ABD26" i="72"/>
  <c r="ABF26" i="72"/>
  <c r="ABD25" i="72"/>
  <c r="ABD24" i="72"/>
  <c r="ABF24" i="72"/>
  <c r="ABD23" i="72"/>
  <c r="ABF23" i="72"/>
  <c r="ABD22" i="72"/>
  <c r="ABF22" i="72" s="1"/>
  <c r="ABD21" i="72"/>
  <c r="ABD20" i="72"/>
  <c r="ABD19" i="72"/>
  <c r="ABD18" i="72"/>
  <c r="ABD17" i="72"/>
  <c r="ABD16" i="72"/>
  <c r="ABD15" i="72"/>
  <c r="ABD14" i="72"/>
  <c r="ABF14" i="72"/>
  <c r="ABD13" i="72"/>
  <c r="ABF13" i="72" s="1"/>
  <c r="ABD12" i="72"/>
  <c r="ABD11" i="72"/>
  <c r="ABF11" i="72" s="1"/>
  <c r="ABD10" i="72"/>
  <c r="ABD9" i="72"/>
  <c r="ABF9" i="72" s="1"/>
  <c r="ABD8" i="72"/>
  <c r="ABD7" i="72"/>
  <c r="ABF7" i="72" s="1"/>
  <c r="ABD6" i="72"/>
  <c r="ABF6" i="72" s="1"/>
  <c r="ABD5" i="72"/>
  <c r="ABF5" i="72" s="1"/>
  <c r="ABD4" i="72"/>
  <c r="ABF4" i="72"/>
  <c r="ABD3" i="72"/>
  <c r="ABF3" i="72" s="1"/>
  <c r="ABL53" i="72"/>
  <c r="ABL52" i="72"/>
  <c r="ABL51" i="72"/>
  <c r="ABL50" i="72"/>
  <c r="ABL49" i="72"/>
  <c r="ABL48" i="72"/>
  <c r="ABN48" i="72"/>
  <c r="ABL47" i="72"/>
  <c r="ABN47" i="72"/>
  <c r="ABL46" i="72"/>
  <c r="ABL45" i="72"/>
  <c r="ABN45" i="72"/>
  <c r="ABL44" i="72"/>
  <c r="ABL43" i="72"/>
  <c r="ABN43" i="72"/>
  <c r="ABL42" i="72"/>
  <c r="ABL41" i="72"/>
  <c r="ABN41" i="72"/>
  <c r="ABL40" i="72"/>
  <c r="ABN40" i="72" s="1"/>
  <c r="ABN39" i="72"/>
  <c r="ABL39" i="72"/>
  <c r="ABL38" i="72"/>
  <c r="ABL37" i="72"/>
  <c r="ABL36" i="72"/>
  <c r="ABL35" i="72"/>
  <c r="ABL34" i="72"/>
  <c r="ABL33" i="72"/>
  <c r="ABL32" i="72"/>
  <c r="ABL31" i="72"/>
  <c r="ABN31" i="72" s="1"/>
  <c r="ABL30" i="72"/>
  <c r="ABN30" i="72"/>
  <c r="ABL29" i="72"/>
  <c r="ABL28" i="72"/>
  <c r="ABN28" i="72" s="1"/>
  <c r="ABL27" i="72"/>
  <c r="ABL26" i="72"/>
  <c r="ABN26" i="72" s="1"/>
  <c r="ABL25" i="72"/>
  <c r="ABL24" i="72"/>
  <c r="ABN24" i="72" s="1"/>
  <c r="ABL23" i="72"/>
  <c r="ABN23" i="72" s="1"/>
  <c r="ABL22" i="72"/>
  <c r="ABN22" i="72"/>
  <c r="ABL21" i="72"/>
  <c r="ABL20" i="72"/>
  <c r="ABL19" i="72"/>
  <c r="ABL18" i="72"/>
  <c r="ABL17" i="72"/>
  <c r="ABL16" i="72"/>
  <c r="ABL15" i="72"/>
  <c r="ABL14" i="72"/>
  <c r="ABN14" i="72" s="1"/>
  <c r="ABL13" i="72"/>
  <c r="ABN13" i="72"/>
  <c r="ABL12" i="72"/>
  <c r="ABL11" i="72"/>
  <c r="ABN11" i="72"/>
  <c r="ABL10" i="72"/>
  <c r="ABL9" i="72"/>
  <c r="ABN9" i="72"/>
  <c r="ABL8" i="72"/>
  <c r="ABL7" i="72"/>
  <c r="ABN7" i="72"/>
  <c r="ABL6" i="72"/>
  <c r="ABN6" i="72"/>
  <c r="ABL5" i="72"/>
  <c r="ABN5" i="72" s="1"/>
  <c r="ABL4" i="72"/>
  <c r="ABN4" i="72" s="1"/>
  <c r="ABL3" i="72"/>
  <c r="ABN3" i="72"/>
  <c r="ABH53" i="72"/>
  <c r="ABH52" i="72"/>
  <c r="ABH51" i="72"/>
  <c r="ABH50" i="72"/>
  <c r="ABH49" i="72"/>
  <c r="ABH48" i="72"/>
  <c r="ABJ48" i="72" s="1"/>
  <c r="ABH47" i="72"/>
  <c r="ABJ47" i="72" s="1"/>
  <c r="ABH46" i="72"/>
  <c r="ABJ46" i="72"/>
  <c r="ABH45" i="72"/>
  <c r="ABJ45" i="72" s="1"/>
  <c r="ABH44" i="72"/>
  <c r="ABH43" i="72"/>
  <c r="ABJ43" i="72" s="1"/>
  <c r="ABH42" i="72"/>
  <c r="ABH41" i="72"/>
  <c r="ABJ41" i="72"/>
  <c r="ABH40" i="72"/>
  <c r="ABJ40" i="72" s="1"/>
  <c r="ABH39" i="72"/>
  <c r="ABJ39" i="72" s="1"/>
  <c r="ABH38" i="72"/>
  <c r="ABH37" i="72"/>
  <c r="ABH36" i="72"/>
  <c r="ABH35" i="72"/>
  <c r="ABH34" i="72"/>
  <c r="ABH33" i="72"/>
  <c r="ABH32" i="72"/>
  <c r="ABH31" i="72"/>
  <c r="ABJ31" i="72" s="1"/>
  <c r="ABH30" i="72"/>
  <c r="ABJ30" i="72" s="1"/>
  <c r="ABH29" i="72"/>
  <c r="ABJ29" i="72"/>
  <c r="ABH28" i="72"/>
  <c r="ABJ28" i="72" s="1"/>
  <c r="ABH27" i="72"/>
  <c r="ABH26" i="72"/>
  <c r="ABJ26" i="72" s="1"/>
  <c r="ABH25" i="72"/>
  <c r="ABH24" i="72"/>
  <c r="ABJ24" i="72" s="1"/>
  <c r="ABH23" i="72"/>
  <c r="ABJ23" i="72" s="1"/>
  <c r="ABH22" i="72"/>
  <c r="ABJ22" i="72" s="1"/>
  <c r="ABH21" i="72"/>
  <c r="ABH20" i="72"/>
  <c r="ABH19" i="72"/>
  <c r="ABH18" i="72"/>
  <c r="ABH17" i="72"/>
  <c r="ABH16" i="72"/>
  <c r="ABH15" i="72"/>
  <c r="ABH14" i="72"/>
  <c r="ABJ14" i="72" s="1"/>
  <c r="ABH13" i="72"/>
  <c r="ABJ13" i="72"/>
  <c r="ABH12" i="72"/>
  <c r="ABJ12" i="72"/>
  <c r="ABH11" i="72"/>
  <c r="ABJ11" i="72" s="1"/>
  <c r="ABH10" i="72"/>
  <c r="ABH9" i="72"/>
  <c r="ABJ9" i="72" s="1"/>
  <c r="ABH8" i="72"/>
  <c r="ABH7" i="72"/>
  <c r="ABJ7" i="72" s="1"/>
  <c r="ABH6" i="72"/>
  <c r="ABJ6" i="72" s="1"/>
  <c r="ABH5" i="72"/>
  <c r="ABJ5" i="72"/>
  <c r="ABH4" i="72"/>
  <c r="ABJ4" i="72"/>
  <c r="ABH3" i="72"/>
  <c r="ABJ3" i="72" s="1"/>
  <c r="XL116" i="72"/>
  <c r="XO116" i="72" s="1"/>
  <c r="XL115" i="72"/>
  <c r="XL114" i="72"/>
  <c r="XL113" i="72"/>
  <c r="XO113" i="72"/>
  <c r="XL112" i="72"/>
  <c r="XL111" i="72"/>
  <c r="XL110" i="72"/>
  <c r="XP110" i="72" s="1"/>
  <c r="XL109" i="72"/>
  <c r="XP109" i="72" s="1"/>
  <c r="XL108" i="72"/>
  <c r="XP108" i="72"/>
  <c r="XL107" i="72"/>
  <c r="XL106" i="72"/>
  <c r="XO106" i="72"/>
  <c r="XL105" i="72"/>
  <c r="XL104" i="72"/>
  <c r="XL103" i="72"/>
  <c r="XO103" i="72" s="1"/>
  <c r="XL102" i="72"/>
  <c r="XL101" i="72"/>
  <c r="XO101" i="72" s="1"/>
  <c r="XL100" i="72"/>
  <c r="XP100" i="72" s="1"/>
  <c r="XL99" i="72"/>
  <c r="XP99" i="72"/>
  <c r="XL98" i="72"/>
  <c r="XL97" i="72"/>
  <c r="XL96" i="72"/>
  <c r="XO96" i="72" s="1"/>
  <c r="XL95" i="72"/>
  <c r="XL80" i="72"/>
  <c r="XL79" i="72"/>
  <c r="XL78" i="72"/>
  <c r="XP78" i="72" s="1"/>
  <c r="XL77" i="72"/>
  <c r="XO77" i="72" s="1"/>
  <c r="XL76" i="72"/>
  <c r="XL75" i="72"/>
  <c r="XP75" i="72" s="1"/>
  <c r="XL73" i="72"/>
  <c r="XL72" i="72"/>
  <c r="XO72" i="72" s="1"/>
  <c r="XL71" i="72"/>
  <c r="XO71" i="72"/>
  <c r="XL70" i="72"/>
  <c r="XL69" i="72"/>
  <c r="XO69" i="72"/>
  <c r="XL68" i="72"/>
  <c r="XP68" i="72"/>
  <c r="XL67" i="72"/>
  <c r="XL65" i="72"/>
  <c r="XP113" i="72"/>
  <c r="XO110" i="72"/>
  <c r="XP102" i="72"/>
  <c r="XO102" i="72"/>
  <c r="XP101" i="72"/>
  <c r="XO80" i="72"/>
  <c r="XO70" i="72"/>
  <c r="XP40" i="72"/>
  <c r="XL51" i="72"/>
  <c r="XL50" i="72"/>
  <c r="XO50" i="72" s="1"/>
  <c r="XL49" i="72"/>
  <c r="XO49" i="72"/>
  <c r="XL48" i="72"/>
  <c r="XP48" i="72" s="1"/>
  <c r="XL47" i="72"/>
  <c r="XP47" i="72" s="1"/>
  <c r="XL46" i="72"/>
  <c r="XO46" i="72"/>
  <c r="XL45" i="72"/>
  <c r="XO45" i="72"/>
  <c r="XL43" i="72"/>
  <c r="XP43" i="72" s="1"/>
  <c r="XL42" i="72"/>
  <c r="XL41" i="72"/>
  <c r="XL40" i="72"/>
  <c r="XO40" i="72"/>
  <c r="XL39" i="72"/>
  <c r="XO39" i="72" s="1"/>
  <c r="XL38" i="72"/>
  <c r="XL37" i="72"/>
  <c r="XL34" i="72"/>
  <c r="XO34" i="72" s="1"/>
  <c r="XL33" i="72"/>
  <c r="XL32" i="72"/>
  <c r="XO32" i="72" s="1"/>
  <c r="XL31" i="72"/>
  <c r="XL30" i="72"/>
  <c r="XO30" i="72" s="1"/>
  <c r="XL29" i="72"/>
  <c r="XP29" i="72"/>
  <c r="XL28" i="72"/>
  <c r="XP28" i="72" s="1"/>
  <c r="XL26" i="72"/>
  <c r="XO26" i="72" s="1"/>
  <c r="XL25" i="72"/>
  <c r="XO25" i="72"/>
  <c r="XL24" i="72"/>
  <c r="XP24" i="72"/>
  <c r="XL23" i="72"/>
  <c r="XP23" i="72" s="1"/>
  <c r="XL22" i="72"/>
  <c r="XL21" i="72"/>
  <c r="XO21" i="72" s="1"/>
  <c r="XL20" i="72"/>
  <c r="XO20" i="72" s="1"/>
  <c r="UM116" i="72"/>
  <c r="UM115" i="72"/>
  <c r="UM114" i="72"/>
  <c r="UO114" i="72"/>
  <c r="UM113" i="72"/>
  <c r="UO113" i="72" s="1"/>
  <c r="UM112" i="72"/>
  <c r="UO112" i="72"/>
  <c r="UM111" i="72"/>
  <c r="UO111" i="72" s="1"/>
  <c r="UM110" i="72"/>
  <c r="UO110" i="72" s="1"/>
  <c r="UM109" i="72"/>
  <c r="UO109" i="72"/>
  <c r="UM108" i="72"/>
  <c r="UO108" i="72" s="1"/>
  <c r="UM107" i="72"/>
  <c r="UM106" i="72"/>
  <c r="UM80" i="72"/>
  <c r="UM79" i="72"/>
  <c r="UO79" i="72" s="1"/>
  <c r="UM78" i="72"/>
  <c r="UM77" i="72"/>
  <c r="UM76" i="72"/>
  <c r="UM75" i="72"/>
  <c r="UO75" i="72" s="1"/>
  <c r="UM74" i="72"/>
  <c r="UM73" i="72"/>
  <c r="UO73" i="72"/>
  <c r="UO76" i="72"/>
  <c r="UO43" i="72"/>
  <c r="UO39" i="72"/>
  <c r="UO47" i="72"/>
  <c r="UO46" i="72"/>
  <c r="UO45" i="72"/>
  <c r="ABW7" i="46"/>
  <c r="ABW6" i="46"/>
  <c r="ABW5" i="46"/>
  <c r="SG17" i="46"/>
  <c r="SI17" i="46" s="1"/>
  <c r="ABS17" i="46" s="1"/>
  <c r="SI7" i="46"/>
  <c r="ABS7" i="46" s="1"/>
  <c r="SI6" i="46"/>
  <c r="ABS6" i="46" s="1"/>
  <c r="SI5" i="46"/>
  <c r="ABS5" i="46" s="1"/>
  <c r="SI4" i="46"/>
  <c r="ABS4" i="46" s="1"/>
  <c r="ABB47" i="45"/>
  <c r="ABB46" i="45"/>
  <c r="VL19" i="45"/>
  <c r="VP19" i="45" s="1"/>
  <c r="TA19" i="45"/>
  <c r="TC19" i="45" s="1"/>
  <c r="AAW19" i="45" s="1"/>
  <c r="TC4" i="45"/>
  <c r="AAW4" i="45" s="1"/>
  <c r="TC14" i="45"/>
  <c r="AAW14" i="45" s="1"/>
  <c r="ZX13" i="45"/>
  <c r="ABA18" i="46"/>
  <c r="AAQ18" i="46"/>
  <c r="AAI18" i="46"/>
  <c r="ABA17" i="46"/>
  <c r="AAQ17" i="46"/>
  <c r="AAI17" i="46"/>
  <c r="ABA16" i="46"/>
  <c r="AAQ16" i="46"/>
  <c r="AAI16" i="46"/>
  <c r="ABA15" i="46"/>
  <c r="AAQ15" i="46"/>
  <c r="AAI15" i="46"/>
  <c r="ABA14" i="46"/>
  <c r="AAQ14" i="46"/>
  <c r="AAI14" i="46"/>
  <c r="ABA13" i="46"/>
  <c r="AAQ13" i="46"/>
  <c r="AAI13" i="46"/>
  <c r="ABA12" i="46"/>
  <c r="AAQ12" i="46"/>
  <c r="AAI12" i="46"/>
  <c r="ABA11" i="46"/>
  <c r="AAQ11" i="46"/>
  <c r="AAI11" i="46"/>
  <c r="ABA10" i="46"/>
  <c r="AAQ10" i="46"/>
  <c r="AAI10" i="46"/>
  <c r="ABA9" i="46"/>
  <c r="AAQ9" i="46"/>
  <c r="AAI9" i="46"/>
  <c r="ABA8" i="46"/>
  <c r="AAQ8" i="46"/>
  <c r="AAI8" i="46"/>
  <c r="AAQ7" i="46"/>
  <c r="AAQ6" i="46"/>
  <c r="AAQ5" i="46"/>
  <c r="AAQ4" i="46"/>
  <c r="ABA3" i="46"/>
  <c r="AAQ3" i="46"/>
  <c r="AAI3" i="46"/>
  <c r="ZX58" i="45"/>
  <c r="ZQ58" i="45"/>
  <c r="ZX57" i="45"/>
  <c r="ZQ57" i="45"/>
  <c r="ZX56" i="45"/>
  <c r="ZQ56" i="45"/>
  <c r="ZX55" i="45"/>
  <c r="ZQ55" i="45"/>
  <c r="ZX54" i="45"/>
  <c r="ZQ54" i="45"/>
  <c r="ZX53" i="45"/>
  <c r="ZQ53" i="45"/>
  <c r="ZX52" i="45"/>
  <c r="ZQ52" i="45"/>
  <c r="ZX51" i="45"/>
  <c r="ZQ51" i="45"/>
  <c r="ZX50" i="45"/>
  <c r="ZQ50" i="45"/>
  <c r="ZX49" i="45"/>
  <c r="ZQ49" i="45"/>
  <c r="ZX48" i="45"/>
  <c r="ZQ48" i="45"/>
  <c r="ZX47" i="45"/>
  <c r="ZX46" i="45"/>
  <c r="ZX45" i="45"/>
  <c r="ZX44" i="45"/>
  <c r="ZX43" i="45"/>
  <c r="ZQ43" i="45"/>
  <c r="ZX42" i="45"/>
  <c r="ZQ42" i="45"/>
  <c r="ZX41" i="45"/>
  <c r="ZQ41" i="45"/>
  <c r="ZX40" i="45"/>
  <c r="ZQ40" i="45"/>
  <c r="ZX39" i="45"/>
  <c r="ZQ39" i="45"/>
  <c r="ZX38" i="45"/>
  <c r="ZQ38" i="45"/>
  <c r="ZX37" i="45"/>
  <c r="ZQ37" i="45"/>
  <c r="ZX36" i="45"/>
  <c r="ZQ36" i="45"/>
  <c r="ZX35" i="45"/>
  <c r="ZQ35" i="45"/>
  <c r="ZX34" i="45"/>
  <c r="ZQ34" i="45"/>
  <c r="ZX33" i="45"/>
  <c r="ZQ33" i="45"/>
  <c r="ZX32" i="45"/>
  <c r="ZQ32" i="45"/>
  <c r="ZX31" i="45"/>
  <c r="ZQ31" i="45"/>
  <c r="ZX30" i="45"/>
  <c r="ZQ30" i="45"/>
  <c r="ZX29" i="45"/>
  <c r="ZQ29" i="45"/>
  <c r="ZX28" i="45"/>
  <c r="ZQ28" i="45"/>
  <c r="ZX27" i="45"/>
  <c r="ZQ27" i="45"/>
  <c r="ZX26" i="45"/>
  <c r="ZQ26" i="45"/>
  <c r="ZX25" i="45"/>
  <c r="ZQ25" i="45"/>
  <c r="ZX24" i="45"/>
  <c r="ZQ24" i="45"/>
  <c r="ZX23" i="45"/>
  <c r="ZQ23" i="45"/>
  <c r="ZX22" i="45"/>
  <c r="ZQ22" i="45"/>
  <c r="ZX21" i="45"/>
  <c r="ZQ21" i="45"/>
  <c r="ZX20" i="45"/>
  <c r="ZQ20" i="45"/>
  <c r="ZX19" i="45"/>
  <c r="ZQ19" i="45"/>
  <c r="ZQ18" i="45"/>
  <c r="ZQ17" i="45"/>
  <c r="ZQ16" i="45"/>
  <c r="ZQ15" i="45"/>
  <c r="ZX14" i="45"/>
  <c r="ZQ14" i="45"/>
  <c r="ZQ13" i="45"/>
  <c r="ZX12" i="45"/>
  <c r="ZQ12" i="45"/>
  <c r="ZX11" i="45"/>
  <c r="ZQ11" i="45"/>
  <c r="ZX10" i="45"/>
  <c r="ZQ10" i="45"/>
  <c r="ZX9" i="45"/>
  <c r="ZQ9" i="45"/>
  <c r="ZX8" i="45"/>
  <c r="ZQ8" i="45"/>
  <c r="ZX7" i="45"/>
  <c r="ZQ7" i="45"/>
  <c r="ZX6" i="45"/>
  <c r="ZQ6" i="45"/>
  <c r="ZX5" i="45"/>
  <c r="ZQ5" i="45"/>
  <c r="ZX4" i="45"/>
  <c r="ZQ4" i="45"/>
  <c r="ZX3" i="45"/>
  <c r="ZQ3" i="45"/>
  <c r="ABN56" i="43"/>
  <c r="ABN7" i="43"/>
  <c r="ABN6" i="43"/>
  <c r="ABN5" i="43"/>
  <c r="ABN4" i="43"/>
  <c r="ABN3" i="43"/>
  <c r="ABG7" i="43"/>
  <c r="ABG6" i="43"/>
  <c r="ABG5" i="43"/>
  <c r="ABG4" i="43"/>
  <c r="ABG3" i="43"/>
  <c r="ABN57" i="43"/>
  <c r="ABN55" i="43"/>
  <c r="ABN54" i="43"/>
  <c r="ABN53" i="43"/>
  <c r="ABN52" i="43"/>
  <c r="ABN51" i="43"/>
  <c r="ABN50" i="43"/>
  <c r="ABN49" i="43"/>
  <c r="ABN48" i="43"/>
  <c r="ABN47" i="43"/>
  <c r="ABN46" i="43"/>
  <c r="ABN45" i="43"/>
  <c r="ABN44" i="43"/>
  <c r="ABN43" i="43"/>
  <c r="ABN42" i="43"/>
  <c r="ABN41" i="43"/>
  <c r="ABN40" i="43"/>
  <c r="ABN39" i="43"/>
  <c r="ABN38" i="43"/>
  <c r="ABN37" i="43"/>
  <c r="ABN36" i="43"/>
  <c r="ABN35" i="43"/>
  <c r="ABN34" i="43"/>
  <c r="ABN33" i="43"/>
  <c r="ABN32" i="43"/>
  <c r="ABN31" i="43"/>
  <c r="ABN30" i="43"/>
  <c r="ABN29" i="43"/>
  <c r="ABN28" i="43"/>
  <c r="ABN27" i="43"/>
  <c r="ABN26" i="43"/>
  <c r="ABN25" i="43"/>
  <c r="ABN24" i="43"/>
  <c r="ABN23" i="43"/>
  <c r="ABN22" i="43"/>
  <c r="ABN21" i="43"/>
  <c r="ABN20" i="43"/>
  <c r="ABN19" i="43"/>
  <c r="ABN18" i="43"/>
  <c r="ABN17" i="43"/>
  <c r="ABN16" i="43"/>
  <c r="ABN15" i="43"/>
  <c r="ABN14" i="43"/>
  <c r="ABN13" i="43"/>
  <c r="ABN12" i="43"/>
  <c r="ABN11" i="43"/>
  <c r="ABN10" i="43"/>
  <c r="ABN9" i="43"/>
  <c r="ABN8" i="43"/>
  <c r="ABG56" i="43"/>
  <c r="ABG55" i="43"/>
  <c r="ABG54" i="43"/>
  <c r="ABG53" i="43"/>
  <c r="ABG52" i="43"/>
  <c r="ABG51" i="43"/>
  <c r="ABG50" i="43"/>
  <c r="ABG49" i="43"/>
  <c r="ABG48" i="43"/>
  <c r="ABG47" i="43"/>
  <c r="ABG46" i="43"/>
  <c r="ABH46" i="43" s="1"/>
  <c r="ABG45" i="43"/>
  <c r="ABH45" i="43" s="1"/>
  <c r="ABG44" i="43"/>
  <c r="ABH44" i="43" s="1"/>
  <c r="ABG43" i="43"/>
  <c r="ABH43" i="43"/>
  <c r="ABG42" i="43"/>
  <c r="ABH42" i="43" s="1"/>
  <c r="ABG41" i="43"/>
  <c r="ABG40" i="43"/>
  <c r="ABG39" i="43"/>
  <c r="ABG38" i="43"/>
  <c r="ABG37" i="43"/>
  <c r="ABG36" i="43"/>
  <c r="ABG35" i="43"/>
  <c r="ABG34" i="43"/>
  <c r="ABG33" i="43"/>
  <c r="ABG32" i="43"/>
  <c r="ABG31" i="43"/>
  <c r="ABG30" i="43"/>
  <c r="ABG29" i="43"/>
  <c r="ABG28" i="43"/>
  <c r="ABG27" i="43"/>
  <c r="ABG26" i="43"/>
  <c r="ABG25" i="43"/>
  <c r="ABG24" i="43"/>
  <c r="ABG23" i="43"/>
  <c r="ABG22" i="43"/>
  <c r="ABG21" i="43"/>
  <c r="ABG20" i="43"/>
  <c r="ABG19" i="43"/>
  <c r="ABG18" i="43"/>
  <c r="ABG17" i="43"/>
  <c r="ABG16" i="43"/>
  <c r="ABG15" i="43"/>
  <c r="ABG14" i="43"/>
  <c r="ABG13" i="43"/>
  <c r="ABG12" i="43"/>
  <c r="ABG11" i="43"/>
  <c r="ABG10" i="43"/>
  <c r="ABG9" i="43"/>
  <c r="ABG8" i="43"/>
  <c r="ABG57" i="43"/>
  <c r="AAY40" i="43"/>
  <c r="ABC40" i="43" s="1"/>
  <c r="ABE40" i="43" s="1"/>
  <c r="ACT40" i="43"/>
  <c r="AAY9" i="43"/>
  <c r="ABC9" i="43" s="1"/>
  <c r="ABE9" i="43" s="1"/>
  <c r="ACT9" i="43" s="1"/>
  <c r="AAY5" i="43"/>
  <c r="ZE57" i="43"/>
  <c r="ZH57" i="43" s="1"/>
  <c r="ZJ57" i="43" s="1"/>
  <c r="ZE55" i="43"/>
  <c r="ZH55" i="43" s="1"/>
  <c r="ZJ55" i="43" s="1"/>
  <c r="ZE9" i="43"/>
  <c r="ZH9" i="43" s="1"/>
  <c r="ZE5" i="43"/>
  <c r="ZH5" i="43" s="1"/>
  <c r="ZJ5" i="43" s="1"/>
  <c r="ZE4" i="43"/>
  <c r="ZE3" i="43"/>
  <c r="ZH3" i="43" s="1"/>
  <c r="ZJ3" i="43" s="1"/>
  <c r="YG9" i="43"/>
  <c r="YG5" i="43"/>
  <c r="YL5" i="43" s="1"/>
  <c r="YG4" i="43"/>
  <c r="YL4" i="43" s="1"/>
  <c r="YG3" i="43"/>
  <c r="YJ3" i="43" s="1"/>
  <c r="YL3" i="43" s="1"/>
  <c r="UF57" i="43"/>
  <c r="UH57" i="43" s="1"/>
  <c r="UH55" i="43"/>
  <c r="UH54" i="43"/>
  <c r="UH13" i="43"/>
  <c r="UH12" i="43"/>
  <c r="UH11" i="43"/>
  <c r="UH10" i="43"/>
  <c r="UH8" i="43"/>
  <c r="ED24" i="69"/>
  <c r="DW24" i="69"/>
  <c r="ED23" i="69"/>
  <c r="DW23" i="69"/>
  <c r="ED22" i="69"/>
  <c r="DW22" i="69"/>
  <c r="ED21" i="69"/>
  <c r="DW21" i="69"/>
  <c r="ED20" i="69"/>
  <c r="DW20" i="69"/>
  <c r="ED19" i="69"/>
  <c r="DW19" i="69"/>
  <c r="ED18" i="69"/>
  <c r="DW18" i="69"/>
  <c r="ED17" i="69"/>
  <c r="DW17" i="69"/>
  <c r="ED16" i="69"/>
  <c r="DW16" i="69"/>
  <c r="ED15" i="69"/>
  <c r="DW15" i="69"/>
  <c r="ED14" i="69"/>
  <c r="DW14" i="69"/>
  <c r="ED13" i="69"/>
  <c r="DW13" i="69"/>
  <c r="ED12" i="69"/>
  <c r="DW12" i="69"/>
  <c r="ED11" i="69"/>
  <c r="DW11" i="69"/>
  <c r="ED10" i="69"/>
  <c r="DW10" i="69"/>
  <c r="ED9" i="69"/>
  <c r="DW9" i="69"/>
  <c r="ED8" i="69"/>
  <c r="DW8" i="69"/>
  <c r="ED7" i="69"/>
  <c r="DW7" i="69"/>
  <c r="ED6" i="69"/>
  <c r="DW6" i="69"/>
  <c r="ED5" i="69"/>
  <c r="DW5" i="69"/>
  <c r="CY65" i="67"/>
  <c r="CY64" i="67"/>
  <c r="EF65" i="67"/>
  <c r="EF64" i="67"/>
  <c r="EF62" i="67"/>
  <c r="EF61" i="67"/>
  <c r="EF60" i="67"/>
  <c r="EF59" i="67"/>
  <c r="EF58" i="67"/>
  <c r="EF57" i="67"/>
  <c r="EF56" i="67"/>
  <c r="EF55" i="67"/>
  <c r="EF54" i="67"/>
  <c r="EF53" i="67"/>
  <c r="EF52" i="67"/>
  <c r="EF51" i="67"/>
  <c r="EF50" i="67"/>
  <c r="EF49" i="67"/>
  <c r="EF48" i="67"/>
  <c r="EF47" i="67"/>
  <c r="EF46" i="67"/>
  <c r="EF45" i="67"/>
  <c r="EF44" i="67"/>
  <c r="EF43" i="67"/>
  <c r="EF42" i="67"/>
  <c r="EF41" i="67"/>
  <c r="EF40" i="67"/>
  <c r="EF39" i="67"/>
  <c r="EF38" i="67"/>
  <c r="EF37" i="67"/>
  <c r="EF36" i="67"/>
  <c r="EF35" i="67"/>
  <c r="EF34" i="67"/>
  <c r="EF33" i="67"/>
  <c r="EF32" i="67"/>
  <c r="EF31" i="67"/>
  <c r="EF30" i="67"/>
  <c r="EF29" i="67"/>
  <c r="EF28" i="67"/>
  <c r="EF27" i="67"/>
  <c r="EF26" i="67"/>
  <c r="EF25" i="67"/>
  <c r="EF24" i="67"/>
  <c r="EF23" i="67"/>
  <c r="EF22" i="67"/>
  <c r="EF21" i="67"/>
  <c r="EF20" i="67"/>
  <c r="EF19" i="67"/>
  <c r="EF18" i="67"/>
  <c r="EF17" i="67"/>
  <c r="EF16" i="67"/>
  <c r="EF15" i="67"/>
  <c r="EF14" i="67"/>
  <c r="EF13" i="67"/>
  <c r="EF12" i="67"/>
  <c r="EF11" i="67"/>
  <c r="EF10" i="67"/>
  <c r="EF9" i="67"/>
  <c r="EF8" i="67"/>
  <c r="EF7" i="67"/>
  <c r="EF6" i="67"/>
  <c r="EF5" i="67"/>
  <c r="EF4" i="67"/>
  <c r="EF3" i="67"/>
  <c r="CY63" i="67"/>
  <c r="CY62" i="67"/>
  <c r="CY61" i="67"/>
  <c r="CY60" i="67"/>
  <c r="CY59" i="67"/>
  <c r="CY58" i="67"/>
  <c r="CY57" i="67"/>
  <c r="CY56" i="67"/>
  <c r="CY55" i="67"/>
  <c r="CY54" i="67"/>
  <c r="CY53" i="67"/>
  <c r="CY52" i="67"/>
  <c r="CY51" i="67"/>
  <c r="CY50" i="67"/>
  <c r="CY49" i="67"/>
  <c r="CY48" i="67"/>
  <c r="CY47" i="67"/>
  <c r="CY46" i="67"/>
  <c r="CY45" i="67"/>
  <c r="CY44" i="67"/>
  <c r="CY43" i="67"/>
  <c r="CY42" i="67"/>
  <c r="CY41" i="67"/>
  <c r="CY40" i="67"/>
  <c r="CY39" i="67"/>
  <c r="CY38" i="67"/>
  <c r="CY37" i="67"/>
  <c r="CY36" i="67"/>
  <c r="CY35" i="67"/>
  <c r="CY34" i="67"/>
  <c r="CY33" i="67"/>
  <c r="CY30" i="67"/>
  <c r="CY29" i="67"/>
  <c r="CY28" i="67"/>
  <c r="CY27" i="67"/>
  <c r="CY26" i="67"/>
  <c r="CY25" i="67"/>
  <c r="CY24" i="67"/>
  <c r="CY23" i="67"/>
  <c r="CY22" i="67"/>
  <c r="CY21" i="67"/>
  <c r="CY20" i="67"/>
  <c r="CY19" i="67"/>
  <c r="CY18" i="67"/>
  <c r="CY17" i="67"/>
  <c r="CY16" i="67"/>
  <c r="CY15" i="67"/>
  <c r="CY14" i="67"/>
  <c r="CY13" i="67"/>
  <c r="CY12" i="67"/>
  <c r="CY11" i="67"/>
  <c r="CY10" i="67"/>
  <c r="CY9" i="67"/>
  <c r="CY8" i="67"/>
  <c r="CY7" i="67"/>
  <c r="CY6" i="67"/>
  <c r="CY5" i="67"/>
  <c r="CY4" i="67"/>
  <c r="CY3" i="67"/>
  <c r="CY11" i="70"/>
  <c r="CY10" i="70"/>
  <c r="CY9" i="70"/>
  <c r="CY8" i="70"/>
  <c r="CY7" i="70"/>
  <c r="CY6" i="70"/>
  <c r="CY5" i="70"/>
  <c r="CY4" i="70"/>
  <c r="CO11" i="70"/>
  <c r="CO10" i="70"/>
  <c r="CO9" i="70"/>
  <c r="CO8" i="70"/>
  <c r="CO7" i="70"/>
  <c r="CO6" i="70"/>
  <c r="CO5" i="70"/>
  <c r="CO4" i="70"/>
  <c r="CE11" i="70"/>
  <c r="CE10" i="70"/>
  <c r="CE9" i="70"/>
  <c r="CE8" i="70"/>
  <c r="CE7" i="70"/>
  <c r="CE6" i="70"/>
  <c r="CE5" i="70"/>
  <c r="CE4" i="70"/>
  <c r="DO65" i="67"/>
  <c r="DO64" i="67"/>
  <c r="DO63" i="67"/>
  <c r="DO62" i="67"/>
  <c r="DO61" i="67"/>
  <c r="DO60" i="67"/>
  <c r="DO59" i="67"/>
  <c r="DO58" i="67"/>
  <c r="DO57" i="67"/>
  <c r="DO56" i="67"/>
  <c r="DO55" i="67"/>
  <c r="DO54" i="67"/>
  <c r="DO53" i="67"/>
  <c r="DO52" i="67"/>
  <c r="DO51" i="67"/>
  <c r="DO50" i="67"/>
  <c r="DO49" i="67"/>
  <c r="DO48" i="67"/>
  <c r="DO47" i="67"/>
  <c r="DO46" i="67"/>
  <c r="DO45" i="67"/>
  <c r="DO44" i="67"/>
  <c r="DO43" i="67"/>
  <c r="DO42" i="67"/>
  <c r="DO41" i="67"/>
  <c r="DO40" i="67"/>
  <c r="DO39" i="67"/>
  <c r="DO38" i="67"/>
  <c r="DO37" i="67"/>
  <c r="DO36" i="67"/>
  <c r="DO35" i="67"/>
  <c r="DO34" i="67"/>
  <c r="DO33" i="67"/>
  <c r="DO32" i="67"/>
  <c r="DO31" i="67"/>
  <c r="DO30" i="67"/>
  <c r="DO29" i="67"/>
  <c r="DO28" i="67"/>
  <c r="DO27" i="67"/>
  <c r="DO26" i="67"/>
  <c r="DO25" i="67"/>
  <c r="DO24" i="67"/>
  <c r="DO23" i="67"/>
  <c r="DO22" i="67"/>
  <c r="DO21" i="67"/>
  <c r="DO20" i="67"/>
  <c r="DO19" i="67"/>
  <c r="DO18" i="67"/>
  <c r="DO17" i="67"/>
  <c r="DO16" i="67"/>
  <c r="DO15" i="67"/>
  <c r="DO14" i="67"/>
  <c r="DO13" i="67"/>
  <c r="DO12" i="67"/>
  <c r="DO11" i="67"/>
  <c r="DO10" i="67"/>
  <c r="DO9" i="67"/>
  <c r="DO8" i="67"/>
  <c r="DO7" i="67"/>
  <c r="DO6" i="67"/>
  <c r="DO5" i="67"/>
  <c r="DO4" i="67"/>
  <c r="DO3" i="67"/>
  <c r="XO104" i="72"/>
  <c r="XP103" i="72"/>
  <c r="XO105" i="72"/>
  <c r="XO107" i="72"/>
  <c r="XO108" i="72"/>
  <c r="XO95" i="72"/>
  <c r="XO109" i="72"/>
  <c r="XO68" i="72"/>
  <c r="XO75" i="72"/>
  <c r="AAN84" i="72"/>
  <c r="AAP84" i="72" s="1"/>
  <c r="AAS84" i="72"/>
  <c r="AAU84" i="72" s="1"/>
  <c r="AAX84" i="72" s="1"/>
  <c r="AAZ84" i="72"/>
  <c r="ABB84" i="72" s="1"/>
  <c r="AAN85" i="72"/>
  <c r="AAP85" i="72" s="1"/>
  <c r="AAS85" i="72" s="1"/>
  <c r="AAU85" i="72" s="1"/>
  <c r="AAX85" i="72" s="1"/>
  <c r="AAN86" i="72"/>
  <c r="AAP86" i="72"/>
  <c r="AAS86" i="72"/>
  <c r="AAU86" i="72" s="1"/>
  <c r="AAX86" i="72"/>
  <c r="AAN87" i="72"/>
  <c r="AAP87" i="72" s="1"/>
  <c r="AAS87" i="72" s="1"/>
  <c r="AAU87" i="72" s="1"/>
  <c r="AAX87" i="72" s="1"/>
  <c r="AAN88" i="72"/>
  <c r="AAP88" i="72"/>
  <c r="AAS88" i="72" s="1"/>
  <c r="AAU88" i="72" s="1"/>
  <c r="AAX88" i="72" s="1"/>
  <c r="AAN89" i="72"/>
  <c r="AAP89" i="72" s="1"/>
  <c r="AAS89" i="72" s="1"/>
  <c r="AAU89" i="72" s="1"/>
  <c r="AAX89" i="72" s="1"/>
  <c r="AAN90" i="72"/>
  <c r="AAP90" i="72"/>
  <c r="AAS90" i="72"/>
  <c r="AAU90" i="72"/>
  <c r="AAX90" i="72" s="1"/>
  <c r="AAN91" i="72"/>
  <c r="AAP91" i="72" s="1"/>
  <c r="AAS91" i="72" s="1"/>
  <c r="AAU91" i="72" s="1"/>
  <c r="AAX91" i="72" s="1"/>
  <c r="AAZ91" i="72" s="1"/>
  <c r="ABB91" i="72" s="1"/>
  <c r="AAN92" i="72"/>
  <c r="AAP92" i="72"/>
  <c r="AAS92" i="72"/>
  <c r="AAU92" i="72" s="1"/>
  <c r="AAX92" i="72" s="1"/>
  <c r="AAN93" i="72"/>
  <c r="AAP93" i="72" s="1"/>
  <c r="AAS93" i="72" s="1"/>
  <c r="AAU93" i="72" s="1"/>
  <c r="AAX93" i="72" s="1"/>
  <c r="AAN94" i="72"/>
  <c r="AAP94" i="72"/>
  <c r="AAS94" i="72"/>
  <c r="AAU94" i="72" s="1"/>
  <c r="AAX94" i="72"/>
  <c r="ABS94" i="72"/>
  <c r="ZO94" i="72"/>
  <c r="ZQ94" i="72"/>
  <c r="ZS94" i="72" s="1"/>
  <c r="ZV94" i="72" s="1"/>
  <c r="ZY94" i="72" s="1"/>
  <c r="AAB94" i="72" s="1"/>
  <c r="AAD94" i="72" s="1"/>
  <c r="AAF94" i="72" s="1"/>
  <c r="ACE94" i="72" s="1"/>
  <c r="YU94" i="72"/>
  <c r="YW94" i="72" s="1"/>
  <c r="YY94" i="72" s="1"/>
  <c r="ZA94" i="72" s="1"/>
  <c r="ZC94" i="72" s="1"/>
  <c r="ZE94" i="72" s="1"/>
  <c r="ZH94" i="72" s="1"/>
  <c r="ZJ94" i="72"/>
  <c r="ACD94" i="72" s="1"/>
  <c r="XY94" i="72"/>
  <c r="YB94" i="72"/>
  <c r="YD94" i="72" s="1"/>
  <c r="YF94" i="72" s="1"/>
  <c r="YH94" i="72" s="1"/>
  <c r="YJ94" i="72"/>
  <c r="YM94" i="72" s="1"/>
  <c r="YO94" i="72" s="1"/>
  <c r="VE94" i="72"/>
  <c r="VH94" i="72"/>
  <c r="VJ94" i="72" s="1"/>
  <c r="VL94" i="72" s="1"/>
  <c r="VP94" i="72" s="1"/>
  <c r="SX94" i="72"/>
  <c r="TA94" i="72" s="1"/>
  <c r="TC94" i="72"/>
  <c r="TF94" i="72" s="1"/>
  <c r="TI94" i="72" s="1"/>
  <c r="TL94" i="72" s="1"/>
  <c r="TO94" i="72"/>
  <c r="TR94" i="72"/>
  <c r="TT94" i="72" s="1"/>
  <c r="TW94" i="72"/>
  <c r="TZ94" i="72"/>
  <c r="UC94" i="72" s="1"/>
  <c r="UE94" i="72"/>
  <c r="UH94" i="72" s="1"/>
  <c r="UK94" i="72" s="1"/>
  <c r="RA94" i="72"/>
  <c r="RC94" i="72"/>
  <c r="RF94" i="72" s="1"/>
  <c r="RI94" i="72" s="1"/>
  <c r="RL94" i="72" s="1"/>
  <c r="RO94" i="72" s="1"/>
  <c r="RQ94" i="72" s="1"/>
  <c r="RT94" i="72" s="1"/>
  <c r="RW94" i="72" s="1"/>
  <c r="RY94" i="72" s="1"/>
  <c r="SB94" i="72" s="1"/>
  <c r="SE94" i="72" s="1"/>
  <c r="SH94" i="72" s="1"/>
  <c r="SK94" i="72" s="1"/>
  <c r="SM94" i="72" s="1"/>
  <c r="SP94" i="72" s="1"/>
  <c r="SR94" i="72" s="1"/>
  <c r="OY94" i="72"/>
  <c r="PA94" i="72" s="1"/>
  <c r="PD94" i="72" s="1"/>
  <c r="PF94" i="72" s="1"/>
  <c r="PI94" i="72" s="1"/>
  <c r="PL94" i="72" s="1"/>
  <c r="PO94" i="72" s="1"/>
  <c r="PR94" i="72" s="1"/>
  <c r="PU94" i="72" s="1"/>
  <c r="PX94" i="72" s="1"/>
  <c r="QA94" i="72" s="1"/>
  <c r="QD94" i="72" s="1"/>
  <c r="QG94" i="72" s="1"/>
  <c r="QI94" i="72" s="1"/>
  <c r="QK94" i="72" s="1"/>
  <c r="ABY94" i="72" s="1"/>
  <c r="MC94" i="72"/>
  <c r="MG94" i="72" s="1"/>
  <c r="MJ94" i="72" s="1"/>
  <c r="ML94" i="72" s="1"/>
  <c r="MO94" i="72" s="1"/>
  <c r="MR94" i="72" s="1"/>
  <c r="MU94" i="72" s="1"/>
  <c r="MX94" i="72" s="1"/>
  <c r="NA94" i="72" s="1"/>
  <c r="ND94" i="72" s="1"/>
  <c r="NF94" i="72" s="1"/>
  <c r="NH94" i="72" s="1"/>
  <c r="ABX94" i="72" s="1"/>
  <c r="JI94" i="72"/>
  <c r="JL94" i="72"/>
  <c r="JO94" i="72" s="1"/>
  <c r="JQ94" i="72" s="1"/>
  <c r="JT94" i="72" s="1"/>
  <c r="JW94" i="72" s="1"/>
  <c r="JZ94" i="72"/>
  <c r="KC94" i="72" s="1"/>
  <c r="KF94" i="72" s="1"/>
  <c r="KH94" i="72" s="1"/>
  <c r="KK94" i="72" s="1"/>
  <c r="KM94" i="72" s="1"/>
  <c r="ABW94" i="72" s="1"/>
  <c r="HF94" i="72"/>
  <c r="HI94" i="72"/>
  <c r="HK94" i="72"/>
  <c r="ABV94" i="72" s="1"/>
  <c r="FC94" i="72"/>
  <c r="FF94" i="72"/>
  <c r="ABU94" i="72" s="1"/>
  <c r="DM94" i="72"/>
  <c r="DP94" i="72"/>
  <c r="ABT94" i="72"/>
  <c r="AX94" i="72"/>
  <c r="AZ94" i="72" s="1"/>
  <c r="ABR94" i="72"/>
  <c r="ABS93" i="72"/>
  <c r="ZO93" i="72"/>
  <c r="ZQ93" i="72"/>
  <c r="ZS93" i="72"/>
  <c r="ZV93" i="72"/>
  <c r="ZY93" i="72" s="1"/>
  <c r="AAB93" i="72" s="1"/>
  <c r="AAD93" i="72" s="1"/>
  <c r="AAF93" i="72" s="1"/>
  <c r="ACE93" i="72" s="1"/>
  <c r="YU93" i="72"/>
  <c r="YW93" i="72"/>
  <c r="YY93" i="72" s="1"/>
  <c r="ZA93" i="72"/>
  <c r="ZC93" i="72" s="1"/>
  <c r="ZE93" i="72" s="1"/>
  <c r="ZH93" i="72" s="1"/>
  <c r="ZJ93" i="72" s="1"/>
  <c r="ACD93" i="72" s="1"/>
  <c r="XY93" i="72"/>
  <c r="YB93" i="72"/>
  <c r="YD93" i="72"/>
  <c r="YF93" i="72"/>
  <c r="YH93" i="72" s="1"/>
  <c r="YJ93" i="72" s="1"/>
  <c r="YM93" i="72" s="1"/>
  <c r="YO93" i="72" s="1"/>
  <c r="VE93" i="72"/>
  <c r="VH93" i="72" s="1"/>
  <c r="VJ93" i="72" s="1"/>
  <c r="VL93" i="72"/>
  <c r="VP93" i="72"/>
  <c r="SX93" i="72"/>
  <c r="TA93" i="72" s="1"/>
  <c r="TC93" i="72"/>
  <c r="TF93" i="72"/>
  <c r="TI93" i="72" s="1"/>
  <c r="TL93" i="72" s="1"/>
  <c r="TO93" i="72" s="1"/>
  <c r="TR93" i="72" s="1"/>
  <c r="TT93" i="72" s="1"/>
  <c r="TW93" i="72"/>
  <c r="TZ93" i="72" s="1"/>
  <c r="UC93" i="72" s="1"/>
  <c r="UE93" i="72" s="1"/>
  <c r="UH93" i="72" s="1"/>
  <c r="UK93" i="72" s="1"/>
  <c r="RA93" i="72"/>
  <c r="RC93" i="72"/>
  <c r="RF93" i="72"/>
  <c r="RI93" i="72"/>
  <c r="RL93" i="72" s="1"/>
  <c r="RO93" i="72"/>
  <c r="RQ93" i="72" s="1"/>
  <c r="RT93" i="72" s="1"/>
  <c r="RW93" i="72" s="1"/>
  <c r="RY93" i="72" s="1"/>
  <c r="SB93" i="72" s="1"/>
  <c r="SE93" i="72" s="1"/>
  <c r="SH93" i="72" s="1"/>
  <c r="SK93" i="72" s="1"/>
  <c r="SM93" i="72" s="1"/>
  <c r="SP93" i="72" s="1"/>
  <c r="SR93" i="72" s="1"/>
  <c r="OY93" i="72"/>
  <c r="PA93" i="72" s="1"/>
  <c r="PD93" i="72" s="1"/>
  <c r="PF93" i="72" s="1"/>
  <c r="PI93" i="72" s="1"/>
  <c r="PL93" i="72" s="1"/>
  <c r="PO93" i="72" s="1"/>
  <c r="PR93" i="72" s="1"/>
  <c r="PU93" i="72" s="1"/>
  <c r="PX93" i="72" s="1"/>
  <c r="QA93" i="72" s="1"/>
  <c r="QD93" i="72" s="1"/>
  <c r="QG93" i="72" s="1"/>
  <c r="QI93" i="72" s="1"/>
  <c r="QK93" i="72" s="1"/>
  <c r="ABY93" i="72" s="1"/>
  <c r="MC93" i="72"/>
  <c r="MG93" i="72" s="1"/>
  <c r="MJ93" i="72" s="1"/>
  <c r="ML93" i="72" s="1"/>
  <c r="MO93" i="72" s="1"/>
  <c r="MR93" i="72" s="1"/>
  <c r="MU93" i="72" s="1"/>
  <c r="MX93" i="72" s="1"/>
  <c r="NA93" i="72" s="1"/>
  <c r="ND93" i="72" s="1"/>
  <c r="NF93" i="72"/>
  <c r="NH93" i="72" s="1"/>
  <c r="ABX93" i="72" s="1"/>
  <c r="JI93" i="72"/>
  <c r="JL93" i="72"/>
  <c r="JO93" i="72" s="1"/>
  <c r="JQ93" i="72" s="1"/>
  <c r="JT93" i="72" s="1"/>
  <c r="JW93" i="72" s="1"/>
  <c r="JZ93" i="72" s="1"/>
  <c r="KC93" i="72"/>
  <c r="KF93" i="72" s="1"/>
  <c r="KH93" i="72" s="1"/>
  <c r="KK93" i="72" s="1"/>
  <c r="KM93" i="72" s="1"/>
  <c r="ABW93" i="72" s="1"/>
  <c r="HF93" i="72"/>
  <c r="HI93" i="72"/>
  <c r="HK93" i="72"/>
  <c r="ABV93" i="72"/>
  <c r="FC93" i="72"/>
  <c r="FF93" i="72"/>
  <c r="ABU93" i="72" s="1"/>
  <c r="DM93" i="72"/>
  <c r="DP93" i="72"/>
  <c r="ABT93" i="72"/>
  <c r="AX93" i="72"/>
  <c r="AZ93" i="72" s="1"/>
  <c r="ABR93" i="72" s="1"/>
  <c r="ABS92" i="72"/>
  <c r="ZO92" i="72"/>
  <c r="ZQ92" i="72" s="1"/>
  <c r="ZS92" i="72" s="1"/>
  <c r="ZV92" i="72" s="1"/>
  <c r="ZY92" i="72" s="1"/>
  <c r="AAB92" i="72"/>
  <c r="AAD92" i="72" s="1"/>
  <c r="AAF92" i="72" s="1"/>
  <c r="ACE92" i="72"/>
  <c r="YU92" i="72"/>
  <c r="YW92" i="72" s="1"/>
  <c r="YY92" i="72" s="1"/>
  <c r="ZA92" i="72" s="1"/>
  <c r="ZC92" i="72" s="1"/>
  <c r="ZE92" i="72" s="1"/>
  <c r="ZH92" i="72" s="1"/>
  <c r="ZJ92" i="72" s="1"/>
  <c r="ACD92" i="72" s="1"/>
  <c r="XY92" i="72"/>
  <c r="YB92" i="72"/>
  <c r="YD92" i="72" s="1"/>
  <c r="YF92" i="72" s="1"/>
  <c r="YH92" i="72"/>
  <c r="YJ92" i="72"/>
  <c r="YM92" i="72"/>
  <c r="YO92" i="72" s="1"/>
  <c r="VE92" i="72"/>
  <c r="VH92" i="72" s="1"/>
  <c r="VJ92" i="72" s="1"/>
  <c r="VL92" i="72" s="1"/>
  <c r="VP92" i="72" s="1"/>
  <c r="SX92" i="72"/>
  <c r="TA92" i="72" s="1"/>
  <c r="TC92" i="72" s="1"/>
  <c r="TF92" i="72" s="1"/>
  <c r="TI92" i="72" s="1"/>
  <c r="TL92" i="72" s="1"/>
  <c r="TO92" i="72" s="1"/>
  <c r="TR92" i="72" s="1"/>
  <c r="TT92" i="72" s="1"/>
  <c r="TW92" i="72" s="1"/>
  <c r="TZ92" i="72" s="1"/>
  <c r="UC92" i="72" s="1"/>
  <c r="UE92" i="72" s="1"/>
  <c r="UH92" i="72" s="1"/>
  <c r="UK92" i="72" s="1"/>
  <c r="RA92" i="72"/>
  <c r="RC92" i="72"/>
  <c r="RF92" i="72" s="1"/>
  <c r="RI92" i="72" s="1"/>
  <c r="RL92" i="72" s="1"/>
  <c r="RO92" i="72"/>
  <c r="RQ92" i="72" s="1"/>
  <c r="RT92" i="72" s="1"/>
  <c r="RW92" i="72" s="1"/>
  <c r="RY92" i="72" s="1"/>
  <c r="SB92" i="72" s="1"/>
  <c r="SE92" i="72" s="1"/>
  <c r="SH92" i="72" s="1"/>
  <c r="SK92" i="72" s="1"/>
  <c r="SM92" i="72" s="1"/>
  <c r="SP92" i="72" s="1"/>
  <c r="SR92" i="72" s="1"/>
  <c r="ABZ92" i="72" s="1"/>
  <c r="OY92" i="72"/>
  <c r="PA92" i="72"/>
  <c r="PD92" i="72" s="1"/>
  <c r="PF92" i="72" s="1"/>
  <c r="PI92" i="72" s="1"/>
  <c r="PL92" i="72" s="1"/>
  <c r="PO92" i="72" s="1"/>
  <c r="PR92" i="72" s="1"/>
  <c r="PU92" i="72" s="1"/>
  <c r="PX92" i="72" s="1"/>
  <c r="QA92" i="72" s="1"/>
  <c r="QD92" i="72" s="1"/>
  <c r="QG92" i="72" s="1"/>
  <c r="QI92" i="72" s="1"/>
  <c r="QK92" i="72" s="1"/>
  <c r="ABY92" i="72" s="1"/>
  <c r="MC92" i="72"/>
  <c r="MG92" i="72" s="1"/>
  <c r="MJ92" i="72"/>
  <c r="ML92" i="72"/>
  <c r="MO92" i="72"/>
  <c r="MR92" i="72" s="1"/>
  <c r="MU92" i="72" s="1"/>
  <c r="MX92" i="72" s="1"/>
  <c r="NA92" i="72" s="1"/>
  <c r="ND92" i="72" s="1"/>
  <c r="NF92" i="72" s="1"/>
  <c r="NH92" i="72" s="1"/>
  <c r="ABX92" i="72" s="1"/>
  <c r="JI92" i="72"/>
  <c r="JL92" i="72" s="1"/>
  <c r="JO92" i="72" s="1"/>
  <c r="JQ92" i="72" s="1"/>
  <c r="JT92" i="72" s="1"/>
  <c r="JW92" i="72" s="1"/>
  <c r="JZ92" i="72" s="1"/>
  <c r="KC92" i="72" s="1"/>
  <c r="KF92" i="72" s="1"/>
  <c r="KH92" i="72" s="1"/>
  <c r="KK92" i="72" s="1"/>
  <c r="KM92" i="72" s="1"/>
  <c r="ABW92" i="72" s="1"/>
  <c r="HF92" i="72"/>
  <c r="HI92" i="72" s="1"/>
  <c r="HK92" i="72" s="1"/>
  <c r="ABV92" i="72" s="1"/>
  <c r="FC92" i="72"/>
  <c r="FF92" i="72" s="1"/>
  <c r="ABU92" i="72" s="1"/>
  <c r="DM92" i="72"/>
  <c r="DP92" i="72" s="1"/>
  <c r="ABT92" i="72" s="1"/>
  <c r="AX92" i="72"/>
  <c r="AZ92" i="72"/>
  <c r="ABR92" i="72" s="1"/>
  <c r="ABS91" i="72"/>
  <c r="ZO91" i="72"/>
  <c r="ZQ91" i="72"/>
  <c r="ZS91" i="72" s="1"/>
  <c r="ZV91" i="72" s="1"/>
  <c r="ZY91" i="72" s="1"/>
  <c r="AAB91" i="72" s="1"/>
  <c r="AAD91" i="72" s="1"/>
  <c r="AAF91" i="72" s="1"/>
  <c r="ACE91" i="72" s="1"/>
  <c r="YU91" i="72"/>
  <c r="YW91" i="72" s="1"/>
  <c r="YY91" i="72" s="1"/>
  <c r="ZA91" i="72" s="1"/>
  <c r="ZC91" i="72" s="1"/>
  <c r="ZE91" i="72" s="1"/>
  <c r="ZH91" i="72" s="1"/>
  <c r="ZJ91" i="72" s="1"/>
  <c r="ACD91" i="72" s="1"/>
  <c r="XY91" i="72"/>
  <c r="YB91" i="72" s="1"/>
  <c r="YD91" i="72" s="1"/>
  <c r="YF91" i="72" s="1"/>
  <c r="YH91" i="72" s="1"/>
  <c r="YJ91" i="72" s="1"/>
  <c r="YM91" i="72" s="1"/>
  <c r="YO91" i="72" s="1"/>
  <c r="VE91" i="72"/>
  <c r="VH91" i="72" s="1"/>
  <c r="VJ91" i="72" s="1"/>
  <c r="VL91" i="72" s="1"/>
  <c r="VP91" i="72" s="1"/>
  <c r="SX91" i="72"/>
  <c r="TA91" i="72"/>
  <c r="TC91" i="72"/>
  <c r="TF91" i="72"/>
  <c r="TI91" i="72" s="1"/>
  <c r="TL91" i="72"/>
  <c r="TO91" i="72" s="1"/>
  <c r="TR91" i="72" s="1"/>
  <c r="TT91" i="72" s="1"/>
  <c r="TW91" i="72" s="1"/>
  <c r="TZ91" i="72" s="1"/>
  <c r="UC91" i="72" s="1"/>
  <c r="UE91" i="72" s="1"/>
  <c r="UH91" i="72" s="1"/>
  <c r="UK91" i="72" s="1"/>
  <c r="UM91" i="72" s="1"/>
  <c r="UO91" i="72" s="1"/>
  <c r="ACA91" i="72" s="1"/>
  <c r="RA91" i="72"/>
  <c r="RC91" i="72"/>
  <c r="RF91" i="72"/>
  <c r="RI91" i="72" s="1"/>
  <c r="RL91" i="72"/>
  <c r="RO91" i="72" s="1"/>
  <c r="RQ91" i="72" s="1"/>
  <c r="RT91" i="72" s="1"/>
  <c r="RW91" i="72" s="1"/>
  <c r="RY91" i="72" s="1"/>
  <c r="SB91" i="72" s="1"/>
  <c r="SE91" i="72" s="1"/>
  <c r="SH91" i="72" s="1"/>
  <c r="SK91" i="72" s="1"/>
  <c r="SM91" i="72" s="1"/>
  <c r="SP91" i="72" s="1"/>
  <c r="SR91" i="72" s="1"/>
  <c r="OY91" i="72"/>
  <c r="PA91" i="72"/>
  <c r="PD91" i="72" s="1"/>
  <c r="PF91" i="72" s="1"/>
  <c r="PI91" i="72"/>
  <c r="PL91" i="72"/>
  <c r="PO91" i="72"/>
  <c r="PR91" i="72" s="1"/>
  <c r="PU91" i="72" s="1"/>
  <c r="PX91" i="72" s="1"/>
  <c r="QA91" i="72" s="1"/>
  <c r="QD91" i="72"/>
  <c r="QG91" i="72" s="1"/>
  <c r="QI91" i="72" s="1"/>
  <c r="QK91" i="72" s="1"/>
  <c r="ABY91" i="72" s="1"/>
  <c r="MC91" i="72"/>
  <c r="MG91" i="72" s="1"/>
  <c r="MJ91" i="72" s="1"/>
  <c r="ML91" i="72" s="1"/>
  <c r="MO91" i="72" s="1"/>
  <c r="MR91" i="72" s="1"/>
  <c r="MU91" i="72" s="1"/>
  <c r="MX91" i="72" s="1"/>
  <c r="NA91" i="72" s="1"/>
  <c r="ND91" i="72" s="1"/>
  <c r="NF91" i="72" s="1"/>
  <c r="NH91" i="72" s="1"/>
  <c r="ABX91" i="72" s="1"/>
  <c r="JI91" i="72"/>
  <c r="JL91" i="72" s="1"/>
  <c r="JO91" i="72" s="1"/>
  <c r="JQ91" i="72"/>
  <c r="JT91" i="72" s="1"/>
  <c r="JW91" i="72" s="1"/>
  <c r="JZ91" i="72" s="1"/>
  <c r="KC91" i="72" s="1"/>
  <c r="KF91" i="72" s="1"/>
  <c r="KH91" i="72" s="1"/>
  <c r="KK91" i="72" s="1"/>
  <c r="KM91" i="72" s="1"/>
  <c r="ABW91" i="72" s="1"/>
  <c r="HF91" i="72"/>
  <c r="HI91" i="72"/>
  <c r="HK91" i="72" s="1"/>
  <c r="ABV91" i="72" s="1"/>
  <c r="FC91" i="72"/>
  <c r="FF91" i="72" s="1"/>
  <c r="ABU91" i="72" s="1"/>
  <c r="DM91" i="72"/>
  <c r="DP91" i="72"/>
  <c r="ABT91" i="72" s="1"/>
  <c r="AX91" i="72"/>
  <c r="AZ91" i="72" s="1"/>
  <c r="ABR91" i="72" s="1"/>
  <c r="ABS90" i="72"/>
  <c r="ZO90" i="72"/>
  <c r="ZQ90" i="72"/>
  <c r="ZS90" i="72" s="1"/>
  <c r="ZV90" i="72" s="1"/>
  <c r="ZY90" i="72"/>
  <c r="AAB90" i="72"/>
  <c r="AAD90" i="72" s="1"/>
  <c r="AAF90" i="72" s="1"/>
  <c r="ACE90" i="72" s="1"/>
  <c r="YU90" i="72"/>
  <c r="YW90" i="72" s="1"/>
  <c r="YY90" i="72" s="1"/>
  <c r="ZA90" i="72"/>
  <c r="ZC90" i="72" s="1"/>
  <c r="ZE90" i="72" s="1"/>
  <c r="ZH90" i="72" s="1"/>
  <c r="ZJ90" i="72" s="1"/>
  <c r="ACD90" i="72" s="1"/>
  <c r="XY90" i="72"/>
  <c r="YB90" i="72"/>
  <c r="YD90" i="72"/>
  <c r="YF90" i="72" s="1"/>
  <c r="YH90" i="72"/>
  <c r="YJ90" i="72"/>
  <c r="YM90" i="72"/>
  <c r="YO90" i="72" s="1"/>
  <c r="VE90" i="72"/>
  <c r="VH90" i="72"/>
  <c r="VJ90" i="72" s="1"/>
  <c r="VL90" i="72" s="1"/>
  <c r="VP90" i="72" s="1"/>
  <c r="SU90" i="72"/>
  <c r="SX90" i="72" s="1"/>
  <c r="TA90" i="72" s="1"/>
  <c r="TC90" i="72" s="1"/>
  <c r="TF90" i="72" s="1"/>
  <c r="TI90" i="72" s="1"/>
  <c r="TL90" i="72" s="1"/>
  <c r="TO90" i="72" s="1"/>
  <c r="TR90" i="72" s="1"/>
  <c r="TT90" i="72" s="1"/>
  <c r="TW90" i="72" s="1"/>
  <c r="TZ90" i="72" s="1"/>
  <c r="UC90" i="72" s="1"/>
  <c r="UE90" i="72" s="1"/>
  <c r="UH90" i="72" s="1"/>
  <c r="UK90" i="72" s="1"/>
  <c r="QY90" i="72"/>
  <c r="RA90" i="72"/>
  <c r="RC90" i="72"/>
  <c r="RF90" i="72" s="1"/>
  <c r="RI90" i="72" s="1"/>
  <c r="RL90" i="72" s="1"/>
  <c r="RO90" i="72" s="1"/>
  <c r="RQ90" i="72" s="1"/>
  <c r="RT90" i="72" s="1"/>
  <c r="RW90" i="72"/>
  <c r="RY90" i="72" s="1"/>
  <c r="SB90" i="72" s="1"/>
  <c r="SE90" i="72" s="1"/>
  <c r="SH90" i="72" s="1"/>
  <c r="SK90" i="72" s="1"/>
  <c r="SM90" i="72" s="1"/>
  <c r="SP90" i="72" s="1"/>
  <c r="SR90" i="72" s="1"/>
  <c r="OW90" i="72"/>
  <c r="OY90" i="72"/>
  <c r="PA90" i="72" s="1"/>
  <c r="PD90" i="72" s="1"/>
  <c r="PF90" i="72" s="1"/>
  <c r="PI90" i="72" s="1"/>
  <c r="PL90" i="72" s="1"/>
  <c r="PO90" i="72"/>
  <c r="PR90" i="72" s="1"/>
  <c r="PU90" i="72" s="1"/>
  <c r="PX90" i="72" s="1"/>
  <c r="QA90" i="72"/>
  <c r="QD90" i="72" s="1"/>
  <c r="QG90" i="72" s="1"/>
  <c r="QI90" i="72" s="1"/>
  <c r="QK90" i="72" s="1"/>
  <c r="ABY90" i="72" s="1"/>
  <c r="LZ90" i="72"/>
  <c r="MC90" i="72"/>
  <c r="MG90" i="72"/>
  <c r="MJ90" i="72" s="1"/>
  <c r="ML90" i="72"/>
  <c r="MO90" i="72" s="1"/>
  <c r="MR90" i="72" s="1"/>
  <c r="MU90" i="72" s="1"/>
  <c r="MX90" i="72" s="1"/>
  <c r="NA90" i="72" s="1"/>
  <c r="ND90" i="72" s="1"/>
  <c r="NF90" i="72" s="1"/>
  <c r="NH90" i="72"/>
  <c r="ABX90" i="72" s="1"/>
  <c r="JG90" i="72"/>
  <c r="JI90" i="72" s="1"/>
  <c r="JL90" i="72" s="1"/>
  <c r="JO90" i="72" s="1"/>
  <c r="JQ90" i="72" s="1"/>
  <c r="JT90" i="72" s="1"/>
  <c r="JW90" i="72" s="1"/>
  <c r="JZ90" i="72" s="1"/>
  <c r="KC90" i="72" s="1"/>
  <c r="KF90" i="72"/>
  <c r="KH90" i="72" s="1"/>
  <c r="KK90" i="72"/>
  <c r="KM90" i="72" s="1"/>
  <c r="ABW90" i="72" s="1"/>
  <c r="GZ90" i="72"/>
  <c r="HC90" i="72"/>
  <c r="HF90" i="72"/>
  <c r="HI90" i="72" s="1"/>
  <c r="HK90" i="72" s="1"/>
  <c r="ABV90" i="72" s="1"/>
  <c r="EZ90" i="72"/>
  <c r="FC90" i="72"/>
  <c r="FF90" i="72" s="1"/>
  <c r="ABU90" i="72" s="1"/>
  <c r="DJ90" i="72"/>
  <c r="DM90" i="72"/>
  <c r="DP90" i="72"/>
  <c r="ABT90" i="72"/>
  <c r="AV90" i="72"/>
  <c r="AX90" i="72" s="1"/>
  <c r="AZ90" i="72" s="1"/>
  <c r="ABR90" i="72" s="1"/>
  <c r="ABS89" i="72"/>
  <c r="ZO89" i="72"/>
  <c r="ZQ89" i="72" s="1"/>
  <c r="ZS89" i="72"/>
  <c r="ZV89" i="72" s="1"/>
  <c r="ZY89" i="72" s="1"/>
  <c r="AAB89" i="72" s="1"/>
  <c r="AAD89" i="72" s="1"/>
  <c r="AAF89" i="72" s="1"/>
  <c r="ACE89" i="72" s="1"/>
  <c r="YU89" i="72"/>
  <c r="YW89" i="72"/>
  <c r="YY89" i="72" s="1"/>
  <c r="ZA89" i="72" s="1"/>
  <c r="ZC89" i="72" s="1"/>
  <c r="ZE89" i="72" s="1"/>
  <c r="ZH89" i="72" s="1"/>
  <c r="ZJ89" i="72"/>
  <c r="ACD89" i="72" s="1"/>
  <c r="XY89" i="72"/>
  <c r="YB89" i="72" s="1"/>
  <c r="YD89" i="72" s="1"/>
  <c r="YF89" i="72" s="1"/>
  <c r="YH89" i="72" s="1"/>
  <c r="YJ89" i="72" s="1"/>
  <c r="YM89" i="72" s="1"/>
  <c r="YO89" i="72" s="1"/>
  <c r="VE89" i="72"/>
  <c r="VH89" i="72"/>
  <c r="VJ89" i="72" s="1"/>
  <c r="VL89" i="72" s="1"/>
  <c r="VP89" i="72"/>
  <c r="SU89" i="72"/>
  <c r="SX89" i="72" s="1"/>
  <c r="TA89" i="72" s="1"/>
  <c r="TC89" i="72" s="1"/>
  <c r="TF89" i="72" s="1"/>
  <c r="TI89" i="72" s="1"/>
  <c r="TL89" i="72"/>
  <c r="TO89" i="72" s="1"/>
  <c r="TR89" i="72" s="1"/>
  <c r="TT89" i="72" s="1"/>
  <c r="TW89" i="72" s="1"/>
  <c r="TZ89" i="72" s="1"/>
  <c r="UC89" i="72" s="1"/>
  <c r="UE89" i="72" s="1"/>
  <c r="UH89" i="72" s="1"/>
  <c r="UK89" i="72" s="1"/>
  <c r="QY89" i="72"/>
  <c r="RA89" i="72"/>
  <c r="RC89" i="72" s="1"/>
  <c r="RF89" i="72" s="1"/>
  <c r="RI89" i="72" s="1"/>
  <c r="RL89" i="72" s="1"/>
  <c r="RO89" i="72" s="1"/>
  <c r="RQ89" i="72" s="1"/>
  <c r="RT89" i="72" s="1"/>
  <c r="RW89" i="72" s="1"/>
  <c r="RY89" i="72" s="1"/>
  <c r="SB89" i="72" s="1"/>
  <c r="SE89" i="72" s="1"/>
  <c r="SH89" i="72" s="1"/>
  <c r="SK89" i="72" s="1"/>
  <c r="SM89" i="72" s="1"/>
  <c r="SP89" i="72" s="1"/>
  <c r="SR89" i="72" s="1"/>
  <c r="OW89" i="72"/>
  <c r="OY89" i="72"/>
  <c r="PA89" i="72"/>
  <c r="PD89" i="72" s="1"/>
  <c r="PF89" i="72" s="1"/>
  <c r="PI89" i="72" s="1"/>
  <c r="PL89" i="72" s="1"/>
  <c r="PO89" i="72" s="1"/>
  <c r="PR89" i="72" s="1"/>
  <c r="PU89" i="72" s="1"/>
  <c r="PX89" i="72" s="1"/>
  <c r="QA89" i="72" s="1"/>
  <c r="QD89" i="72" s="1"/>
  <c r="QG89" i="72" s="1"/>
  <c r="QI89" i="72" s="1"/>
  <c r="QK89" i="72" s="1"/>
  <c r="ABY89" i="72" s="1"/>
  <c r="LZ89" i="72"/>
  <c r="MC89" i="72"/>
  <c r="MG89" i="72" s="1"/>
  <c r="MJ89" i="72" s="1"/>
  <c r="ML89" i="72"/>
  <c r="MO89" i="72" s="1"/>
  <c r="MR89" i="72" s="1"/>
  <c r="MU89" i="72" s="1"/>
  <c r="MX89" i="72" s="1"/>
  <c r="NA89" i="72" s="1"/>
  <c r="ND89" i="72" s="1"/>
  <c r="NF89" i="72" s="1"/>
  <c r="NH89" i="72" s="1"/>
  <c r="ABX89" i="72" s="1"/>
  <c r="JG89" i="72"/>
  <c r="JI89" i="72"/>
  <c r="JL89" i="72" s="1"/>
  <c r="JO89" i="72" s="1"/>
  <c r="JQ89" i="72"/>
  <c r="JT89" i="72" s="1"/>
  <c r="JW89" i="72" s="1"/>
  <c r="JZ89" i="72"/>
  <c r="KC89" i="72"/>
  <c r="KF89" i="72"/>
  <c r="KH89" i="72" s="1"/>
  <c r="KK89" i="72" s="1"/>
  <c r="KM89" i="72" s="1"/>
  <c r="ABW89" i="72" s="1"/>
  <c r="GZ89" i="72"/>
  <c r="HC89" i="72"/>
  <c r="HF89" i="72" s="1"/>
  <c r="HI89" i="72" s="1"/>
  <c r="HK89" i="72" s="1"/>
  <c r="ABV89" i="72" s="1"/>
  <c r="EZ89" i="72"/>
  <c r="FC89" i="72" s="1"/>
  <c r="FF89" i="72" s="1"/>
  <c r="ABU89" i="72" s="1"/>
  <c r="DJ89" i="72"/>
  <c r="DM89" i="72"/>
  <c r="DP89" i="72"/>
  <c r="ABT89" i="72"/>
  <c r="AV89" i="72"/>
  <c r="AX89" i="72"/>
  <c r="AZ89" i="72" s="1"/>
  <c r="ABR89" i="72" s="1"/>
  <c r="ABS88" i="72"/>
  <c r="ZO88" i="72"/>
  <c r="ZQ88" i="72" s="1"/>
  <c r="ZS88" i="72" s="1"/>
  <c r="ZV88" i="72" s="1"/>
  <c r="ZY88" i="72" s="1"/>
  <c r="AAB88" i="72" s="1"/>
  <c r="AAD88" i="72" s="1"/>
  <c r="AAF88" i="72" s="1"/>
  <c r="ACE88" i="72" s="1"/>
  <c r="YU88" i="72"/>
  <c r="YW88" i="72"/>
  <c r="YY88" i="72" s="1"/>
  <c r="ZA88" i="72" s="1"/>
  <c r="ZC88" i="72" s="1"/>
  <c r="ZE88" i="72" s="1"/>
  <c r="ZH88" i="72" s="1"/>
  <c r="ZJ88" i="72" s="1"/>
  <c r="ACD88" i="72" s="1"/>
  <c r="XY88" i="72"/>
  <c r="YB88" i="72"/>
  <c r="YD88" i="72" s="1"/>
  <c r="YF88" i="72" s="1"/>
  <c r="YH88" i="72" s="1"/>
  <c r="YJ88" i="72" s="1"/>
  <c r="YM88" i="72" s="1"/>
  <c r="YO88" i="72" s="1"/>
  <c r="VE88" i="72"/>
  <c r="VH88" i="72"/>
  <c r="VJ88" i="72" s="1"/>
  <c r="VL88" i="72" s="1"/>
  <c r="VP88" i="72" s="1"/>
  <c r="SU88" i="72"/>
  <c r="SX88" i="72" s="1"/>
  <c r="TA88" i="72" s="1"/>
  <c r="TC88" i="72" s="1"/>
  <c r="TF88" i="72"/>
  <c r="TI88" i="72" s="1"/>
  <c r="TL88" i="72" s="1"/>
  <c r="TO88" i="72" s="1"/>
  <c r="TR88" i="72" s="1"/>
  <c r="TT88" i="72" s="1"/>
  <c r="TW88" i="72" s="1"/>
  <c r="TZ88" i="72" s="1"/>
  <c r="UC88" i="72" s="1"/>
  <c r="UE88" i="72" s="1"/>
  <c r="UH88" i="72" s="1"/>
  <c r="UK88" i="72" s="1"/>
  <c r="QY88" i="72"/>
  <c r="RA88" i="72" s="1"/>
  <c r="RC88" i="72" s="1"/>
  <c r="RF88" i="72" s="1"/>
  <c r="RI88" i="72" s="1"/>
  <c r="RL88" i="72" s="1"/>
  <c r="RO88" i="72" s="1"/>
  <c r="RQ88" i="72" s="1"/>
  <c r="RT88" i="72" s="1"/>
  <c r="RW88" i="72" s="1"/>
  <c r="RY88" i="72" s="1"/>
  <c r="SB88" i="72"/>
  <c r="SE88" i="72" s="1"/>
  <c r="SH88" i="72" s="1"/>
  <c r="SK88" i="72" s="1"/>
  <c r="SM88" i="72" s="1"/>
  <c r="SP88" i="72" s="1"/>
  <c r="SR88" i="72" s="1"/>
  <c r="OW88" i="72"/>
  <c r="OY88" i="72"/>
  <c r="PA88" i="72" s="1"/>
  <c r="PD88" i="72" s="1"/>
  <c r="PF88" i="72" s="1"/>
  <c r="PI88" i="72" s="1"/>
  <c r="PL88" i="72" s="1"/>
  <c r="PO88" i="72" s="1"/>
  <c r="PR88" i="72" s="1"/>
  <c r="PU88" i="72" s="1"/>
  <c r="PX88" i="72" s="1"/>
  <c r="QA88" i="72" s="1"/>
  <c r="QD88" i="72" s="1"/>
  <c r="QG88" i="72" s="1"/>
  <c r="QI88" i="72" s="1"/>
  <c r="QK88" i="72" s="1"/>
  <c r="ABY88" i="72" s="1"/>
  <c r="LZ88" i="72"/>
  <c r="MC88" i="72"/>
  <c r="MG88" i="72" s="1"/>
  <c r="MJ88" i="72" s="1"/>
  <c r="ML88" i="72" s="1"/>
  <c r="MO88" i="72"/>
  <c r="MR88" i="72" s="1"/>
  <c r="MU88" i="72" s="1"/>
  <c r="MX88" i="72" s="1"/>
  <c r="NA88" i="72" s="1"/>
  <c r="ND88" i="72" s="1"/>
  <c r="NF88" i="72" s="1"/>
  <c r="NH88" i="72" s="1"/>
  <c r="ABX88" i="72" s="1"/>
  <c r="JG88" i="72"/>
  <c r="JI88" i="72"/>
  <c r="JL88" i="72" s="1"/>
  <c r="JO88" i="72" s="1"/>
  <c r="JQ88" i="72" s="1"/>
  <c r="JT88" i="72" s="1"/>
  <c r="JW88" i="72" s="1"/>
  <c r="JZ88" i="72" s="1"/>
  <c r="KC88" i="72" s="1"/>
  <c r="KF88" i="72" s="1"/>
  <c r="KH88" i="72" s="1"/>
  <c r="KK88" i="72" s="1"/>
  <c r="KM88" i="72" s="1"/>
  <c r="ABW88" i="72" s="1"/>
  <c r="GZ88" i="72"/>
  <c r="HC88" i="72"/>
  <c r="HF88" i="72" s="1"/>
  <c r="HI88" i="72" s="1"/>
  <c r="HK88" i="72"/>
  <c r="ABV88" i="72"/>
  <c r="EZ88" i="72"/>
  <c r="FC88" i="72" s="1"/>
  <c r="FF88" i="72" s="1"/>
  <c r="ABU88" i="72" s="1"/>
  <c r="DJ88" i="72"/>
  <c r="DM88" i="72" s="1"/>
  <c r="DP88" i="72"/>
  <c r="ABT88" i="72" s="1"/>
  <c r="AV88" i="72"/>
  <c r="AX88" i="72"/>
  <c r="AZ88" i="72"/>
  <c r="ABR88" i="72" s="1"/>
  <c r="ABS87" i="72"/>
  <c r="ZO87" i="72"/>
  <c r="ZQ87" i="72" s="1"/>
  <c r="ZS87" i="72" s="1"/>
  <c r="ZV87" i="72" s="1"/>
  <c r="ZY87" i="72" s="1"/>
  <c r="AAB87" i="72" s="1"/>
  <c r="AAD87" i="72" s="1"/>
  <c r="AAF87" i="72" s="1"/>
  <c r="ACE87" i="72" s="1"/>
  <c r="YU87" i="72"/>
  <c r="YW87" i="72"/>
  <c r="YY87" i="72" s="1"/>
  <c r="ZA87" i="72" s="1"/>
  <c r="ZC87" i="72" s="1"/>
  <c r="ZE87" i="72" s="1"/>
  <c r="ZH87" i="72" s="1"/>
  <c r="ZJ87" i="72" s="1"/>
  <c r="ACD87" i="72" s="1"/>
  <c r="XY87" i="72"/>
  <c r="YB87" i="72" s="1"/>
  <c r="YD87" i="72" s="1"/>
  <c r="YF87" i="72" s="1"/>
  <c r="YH87" i="72" s="1"/>
  <c r="YJ87" i="72" s="1"/>
  <c r="YM87" i="72" s="1"/>
  <c r="YO87" i="72" s="1"/>
  <c r="VE87" i="72"/>
  <c r="VH87" i="72"/>
  <c r="VJ87" i="72"/>
  <c r="VL87" i="72"/>
  <c r="VP87" i="72" s="1"/>
  <c r="SU87" i="72"/>
  <c r="SX87" i="72"/>
  <c r="TA87" i="72" s="1"/>
  <c r="TC87" i="72" s="1"/>
  <c r="TF87" i="72" s="1"/>
  <c r="TI87" i="72" s="1"/>
  <c r="TL87" i="72" s="1"/>
  <c r="TO87" i="72" s="1"/>
  <c r="TR87" i="72" s="1"/>
  <c r="TT87" i="72" s="1"/>
  <c r="TW87" i="72" s="1"/>
  <c r="TZ87" i="72"/>
  <c r="UC87" i="72" s="1"/>
  <c r="UE87" i="72" s="1"/>
  <c r="UH87" i="72" s="1"/>
  <c r="UK87" i="72" s="1"/>
  <c r="QY87" i="72"/>
  <c r="RA87" i="72" s="1"/>
  <c r="RC87" i="72"/>
  <c r="RF87" i="72" s="1"/>
  <c r="RI87" i="72" s="1"/>
  <c r="RL87" i="72" s="1"/>
  <c r="RO87" i="72" s="1"/>
  <c r="RQ87" i="72" s="1"/>
  <c r="RT87" i="72" s="1"/>
  <c r="RW87" i="72" s="1"/>
  <c r="RY87" i="72" s="1"/>
  <c r="SB87" i="72" s="1"/>
  <c r="SE87" i="72" s="1"/>
  <c r="SH87" i="72"/>
  <c r="SK87" i="72" s="1"/>
  <c r="SM87" i="72" s="1"/>
  <c r="SP87" i="72" s="1"/>
  <c r="SR87" i="72" s="1"/>
  <c r="OW87" i="72"/>
  <c r="OY87" i="72"/>
  <c r="PA87" i="72" s="1"/>
  <c r="PD87" i="72" s="1"/>
  <c r="PF87" i="72" s="1"/>
  <c r="PI87" i="72"/>
  <c r="PL87" i="72"/>
  <c r="PO87" i="72" s="1"/>
  <c r="PR87" i="72" s="1"/>
  <c r="PU87" i="72" s="1"/>
  <c r="PX87" i="72" s="1"/>
  <c r="QA87" i="72" s="1"/>
  <c r="QD87" i="72" s="1"/>
  <c r="QG87" i="72" s="1"/>
  <c r="QI87" i="72" s="1"/>
  <c r="QK87" i="72" s="1"/>
  <c r="ABY87" i="72" s="1"/>
  <c r="LZ87" i="72"/>
  <c r="MC87" i="72" s="1"/>
  <c r="MG87" i="72" s="1"/>
  <c r="MJ87" i="72"/>
  <c r="ML87" i="72" s="1"/>
  <c r="MO87" i="72" s="1"/>
  <c r="MR87" i="72" s="1"/>
  <c r="MU87" i="72" s="1"/>
  <c r="MX87" i="72" s="1"/>
  <c r="NA87" i="72" s="1"/>
  <c r="ND87" i="72" s="1"/>
  <c r="NF87" i="72" s="1"/>
  <c r="NH87" i="72" s="1"/>
  <c r="ABX87" i="72" s="1"/>
  <c r="JG87" i="72"/>
  <c r="JI87" i="72" s="1"/>
  <c r="JL87" i="72" s="1"/>
  <c r="JO87" i="72" s="1"/>
  <c r="JQ87" i="72" s="1"/>
  <c r="JT87" i="72" s="1"/>
  <c r="JW87" i="72" s="1"/>
  <c r="JZ87" i="72" s="1"/>
  <c r="KC87" i="72" s="1"/>
  <c r="KF87" i="72" s="1"/>
  <c r="KH87" i="72" s="1"/>
  <c r="KK87" i="72" s="1"/>
  <c r="KM87" i="72" s="1"/>
  <c r="ABW87" i="72" s="1"/>
  <c r="GZ87" i="72"/>
  <c r="HC87" i="72"/>
  <c r="HF87" i="72"/>
  <c r="HI87" i="72" s="1"/>
  <c r="HK87" i="72" s="1"/>
  <c r="ABV87" i="72" s="1"/>
  <c r="EZ87" i="72"/>
  <c r="FC87" i="72"/>
  <c r="FF87" i="72" s="1"/>
  <c r="ABU87" i="72" s="1"/>
  <c r="DJ87" i="72"/>
  <c r="DM87" i="72" s="1"/>
  <c r="DP87" i="72" s="1"/>
  <c r="ABT87" i="72" s="1"/>
  <c r="AV87" i="72"/>
  <c r="AX87" i="72"/>
  <c r="AZ87" i="72" s="1"/>
  <c r="ABR87" i="72" s="1"/>
  <c r="ABS86" i="72"/>
  <c r="ZO86" i="72"/>
  <c r="ZQ86" i="72"/>
  <c r="ZS86" i="72"/>
  <c r="ZV86" i="72" s="1"/>
  <c r="ZY86" i="72" s="1"/>
  <c r="AAB86" i="72" s="1"/>
  <c r="AAD86" i="72" s="1"/>
  <c r="AAF86" i="72" s="1"/>
  <c r="ACE86" i="72" s="1"/>
  <c r="YU86" i="72"/>
  <c r="YW86" i="72" s="1"/>
  <c r="YY86" i="72" s="1"/>
  <c r="ZA86" i="72" s="1"/>
  <c r="ZC86" i="72" s="1"/>
  <c r="ZE86" i="72" s="1"/>
  <c r="ZH86" i="72" s="1"/>
  <c r="ZJ86" i="72" s="1"/>
  <c r="ACD86" i="72" s="1"/>
  <c r="XY86" i="72"/>
  <c r="YB86" i="72"/>
  <c r="YD86" i="72" s="1"/>
  <c r="YF86" i="72" s="1"/>
  <c r="YH86" i="72" s="1"/>
  <c r="YJ86" i="72" s="1"/>
  <c r="YM86" i="72" s="1"/>
  <c r="YO86" i="72" s="1"/>
  <c r="VE86" i="72"/>
  <c r="VH86" i="72"/>
  <c r="VJ86" i="72" s="1"/>
  <c r="VL86" i="72" s="1"/>
  <c r="VP86" i="72"/>
  <c r="SU86" i="72"/>
  <c r="SX86" i="72" s="1"/>
  <c r="TA86" i="72" s="1"/>
  <c r="TC86" i="72" s="1"/>
  <c r="TF86" i="72" s="1"/>
  <c r="TI86" i="72" s="1"/>
  <c r="TL86" i="72" s="1"/>
  <c r="TO86" i="72" s="1"/>
  <c r="TR86" i="72" s="1"/>
  <c r="TT86" i="72" s="1"/>
  <c r="TW86" i="72" s="1"/>
  <c r="TZ86" i="72" s="1"/>
  <c r="UC86" i="72" s="1"/>
  <c r="UE86" i="72" s="1"/>
  <c r="UH86" i="72" s="1"/>
  <c r="UK86" i="72" s="1"/>
  <c r="QY86" i="72"/>
  <c r="RA86" i="72" s="1"/>
  <c r="RC86" i="72" s="1"/>
  <c r="RF86" i="72" s="1"/>
  <c r="RI86" i="72" s="1"/>
  <c r="RL86" i="72" s="1"/>
  <c r="RO86" i="72" s="1"/>
  <c r="RQ86" i="72" s="1"/>
  <c r="RT86" i="72" s="1"/>
  <c r="RW86" i="72" s="1"/>
  <c r="RY86" i="72" s="1"/>
  <c r="SB86" i="72"/>
  <c r="SE86" i="72"/>
  <c r="SH86" i="72" s="1"/>
  <c r="SK86" i="72" s="1"/>
  <c r="SM86" i="72" s="1"/>
  <c r="SP86" i="72" s="1"/>
  <c r="SR86" i="72" s="1"/>
  <c r="OW86" i="72"/>
  <c r="OY86" i="72" s="1"/>
  <c r="PA86" i="72" s="1"/>
  <c r="PD86" i="72" s="1"/>
  <c r="PF86" i="72"/>
  <c r="PI86" i="72" s="1"/>
  <c r="PL86" i="72" s="1"/>
  <c r="PO86" i="72"/>
  <c r="PR86" i="72" s="1"/>
  <c r="PU86" i="72" s="1"/>
  <c r="PX86" i="72" s="1"/>
  <c r="QA86" i="72" s="1"/>
  <c r="QD86" i="72" s="1"/>
  <c r="QG86" i="72" s="1"/>
  <c r="QI86" i="72" s="1"/>
  <c r="QK86" i="72" s="1"/>
  <c r="ABY86" i="72" s="1"/>
  <c r="LZ86" i="72"/>
  <c r="MC86" i="72"/>
  <c r="MG86" i="72" s="1"/>
  <c r="MJ86" i="72" s="1"/>
  <c r="ML86" i="72" s="1"/>
  <c r="MO86" i="72" s="1"/>
  <c r="MR86" i="72" s="1"/>
  <c r="MU86" i="72" s="1"/>
  <c r="MX86" i="72" s="1"/>
  <c r="NA86" i="72" s="1"/>
  <c r="ND86" i="72" s="1"/>
  <c r="NF86" i="72" s="1"/>
  <c r="NH86" i="72" s="1"/>
  <c r="ABX86" i="72" s="1"/>
  <c r="JG86" i="72"/>
  <c r="JI86" i="72"/>
  <c r="JL86" i="72" s="1"/>
  <c r="JO86" i="72" s="1"/>
  <c r="JQ86" i="72"/>
  <c r="JT86" i="72" s="1"/>
  <c r="JW86" i="72" s="1"/>
  <c r="JZ86" i="72" s="1"/>
  <c r="KC86" i="72" s="1"/>
  <c r="KF86" i="72" s="1"/>
  <c r="KH86" i="72" s="1"/>
  <c r="KK86" i="72" s="1"/>
  <c r="KM86" i="72" s="1"/>
  <c r="ABW86" i="72" s="1"/>
  <c r="GZ86" i="72"/>
  <c r="HC86" i="72"/>
  <c r="HF86" i="72"/>
  <c r="HI86" i="72" s="1"/>
  <c r="HK86" i="72" s="1"/>
  <c r="ABV86" i="72" s="1"/>
  <c r="EZ86" i="72"/>
  <c r="FC86" i="72" s="1"/>
  <c r="FF86" i="72" s="1"/>
  <c r="ABU86" i="72" s="1"/>
  <c r="DJ86" i="72"/>
  <c r="DM86" i="72" s="1"/>
  <c r="DP86" i="72" s="1"/>
  <c r="ABT86" i="72" s="1"/>
  <c r="AV86" i="72"/>
  <c r="AX86" i="72"/>
  <c r="AZ86" i="72"/>
  <c r="ABR86" i="72" s="1"/>
  <c r="ABS85" i="72"/>
  <c r="ZO85" i="72"/>
  <c r="ZQ85" i="72" s="1"/>
  <c r="ZS85" i="72" s="1"/>
  <c r="ZV85" i="72" s="1"/>
  <c r="ZY85" i="72" s="1"/>
  <c r="AAB85" i="72" s="1"/>
  <c r="AAD85" i="72" s="1"/>
  <c r="AAF85" i="72" s="1"/>
  <c r="ACE85" i="72" s="1"/>
  <c r="YU85" i="72"/>
  <c r="YW85" i="72"/>
  <c r="YY85" i="72" s="1"/>
  <c r="ZA85" i="72" s="1"/>
  <c r="ZC85" i="72" s="1"/>
  <c r="ZE85" i="72" s="1"/>
  <c r="ZH85" i="72" s="1"/>
  <c r="ZJ85" i="72" s="1"/>
  <c r="ACD85" i="72" s="1"/>
  <c r="XY85" i="72"/>
  <c r="YB85" i="72" s="1"/>
  <c r="YD85" i="72" s="1"/>
  <c r="YF85" i="72" s="1"/>
  <c r="YH85" i="72" s="1"/>
  <c r="YJ85" i="72" s="1"/>
  <c r="YM85" i="72"/>
  <c r="YO85" i="72" s="1"/>
  <c r="VE85" i="72"/>
  <c r="VH85" i="72" s="1"/>
  <c r="VJ85" i="72" s="1"/>
  <c r="VL85" i="72" s="1"/>
  <c r="VP85" i="72" s="1"/>
  <c r="SU85" i="72"/>
  <c r="SX85" i="72"/>
  <c r="TA85" i="72"/>
  <c r="TC85" i="72" s="1"/>
  <c r="TF85" i="72" s="1"/>
  <c r="TI85" i="72" s="1"/>
  <c r="TL85" i="72" s="1"/>
  <c r="TO85" i="72" s="1"/>
  <c r="TR85" i="72" s="1"/>
  <c r="TT85" i="72" s="1"/>
  <c r="TW85" i="72" s="1"/>
  <c r="TZ85" i="72" s="1"/>
  <c r="UC85" i="72" s="1"/>
  <c r="UE85" i="72" s="1"/>
  <c r="UH85" i="72" s="1"/>
  <c r="UK85" i="72" s="1"/>
  <c r="QY85" i="72"/>
  <c r="RA85" i="72"/>
  <c r="RC85" i="72" s="1"/>
  <c r="RF85" i="72" s="1"/>
  <c r="RI85" i="72" s="1"/>
  <c r="RL85" i="72" s="1"/>
  <c r="RO85" i="72" s="1"/>
  <c r="RQ85" i="72" s="1"/>
  <c r="RT85" i="72" s="1"/>
  <c r="RW85" i="72" s="1"/>
  <c r="RY85" i="72" s="1"/>
  <c r="SB85" i="72" s="1"/>
  <c r="SE85" i="72" s="1"/>
  <c r="SH85" i="72" s="1"/>
  <c r="SK85" i="72" s="1"/>
  <c r="SM85" i="72" s="1"/>
  <c r="SP85" i="72" s="1"/>
  <c r="SR85" i="72" s="1"/>
  <c r="ABZ85" i="72" s="1"/>
  <c r="OW85" i="72"/>
  <c r="OY85" i="72"/>
  <c r="PA85" i="72"/>
  <c r="PD85" i="72"/>
  <c r="PF85" i="72" s="1"/>
  <c r="PI85" i="72" s="1"/>
  <c r="PL85" i="72" s="1"/>
  <c r="PO85" i="72" s="1"/>
  <c r="PR85" i="72" s="1"/>
  <c r="PU85" i="72" s="1"/>
  <c r="PX85" i="72" s="1"/>
  <c r="QA85" i="72" s="1"/>
  <c r="QD85" i="72" s="1"/>
  <c r="QG85" i="72" s="1"/>
  <c r="QI85" i="72" s="1"/>
  <c r="QK85" i="72" s="1"/>
  <c r="ABY85" i="72" s="1"/>
  <c r="LZ85" i="72"/>
  <c r="MC85" i="72"/>
  <c r="MG85" i="72"/>
  <c r="MJ85" i="72" s="1"/>
  <c r="ML85" i="72" s="1"/>
  <c r="MO85" i="72" s="1"/>
  <c r="MR85" i="72"/>
  <c r="MU85" i="72" s="1"/>
  <c r="MX85" i="72" s="1"/>
  <c r="NA85" i="72" s="1"/>
  <c r="ND85" i="72" s="1"/>
  <c r="NF85" i="72" s="1"/>
  <c r="NH85" i="72"/>
  <c r="ABX85" i="72" s="1"/>
  <c r="JG85" i="72"/>
  <c r="JI85" i="72" s="1"/>
  <c r="JL85" i="72" s="1"/>
  <c r="JO85" i="72" s="1"/>
  <c r="JQ85" i="72" s="1"/>
  <c r="JT85" i="72" s="1"/>
  <c r="JW85" i="72" s="1"/>
  <c r="JZ85" i="72" s="1"/>
  <c r="KC85" i="72" s="1"/>
  <c r="KF85" i="72" s="1"/>
  <c r="KH85" i="72" s="1"/>
  <c r="KK85" i="72" s="1"/>
  <c r="KM85" i="72" s="1"/>
  <c r="ABW85" i="72" s="1"/>
  <c r="GZ85" i="72"/>
  <c r="HC85" i="72"/>
  <c r="HF85" i="72" s="1"/>
  <c r="HI85" i="72" s="1"/>
  <c r="HK85" i="72" s="1"/>
  <c r="ABV85" i="72" s="1"/>
  <c r="EZ85" i="72"/>
  <c r="FC85" i="72"/>
  <c r="FF85" i="72" s="1"/>
  <c r="ABU85" i="72" s="1"/>
  <c r="DJ85" i="72"/>
  <c r="DM85" i="72"/>
  <c r="DP85" i="72" s="1"/>
  <c r="ABT85" i="72" s="1"/>
  <c r="AV85" i="72"/>
  <c r="AX85" i="72"/>
  <c r="AZ85" i="72" s="1"/>
  <c r="ABR85" i="72" s="1"/>
  <c r="ABS84" i="72"/>
  <c r="ACF84" i="72"/>
  <c r="ZO84" i="72"/>
  <c r="ZQ84" i="72" s="1"/>
  <c r="ZS84" i="72" s="1"/>
  <c r="ZV84" i="72" s="1"/>
  <c r="ZY84" i="72" s="1"/>
  <c r="AAB84" i="72" s="1"/>
  <c r="AAD84" i="72" s="1"/>
  <c r="AAF84" i="72"/>
  <c r="ACE84" i="72" s="1"/>
  <c r="YU84" i="72"/>
  <c r="YW84" i="72" s="1"/>
  <c r="YY84" i="72" s="1"/>
  <c r="ZA84" i="72" s="1"/>
  <c r="ZC84" i="72" s="1"/>
  <c r="ZE84" i="72" s="1"/>
  <c r="ZH84" i="72" s="1"/>
  <c r="ZJ84" i="72" s="1"/>
  <c r="ACD84" i="72" s="1"/>
  <c r="XY84" i="72"/>
  <c r="YB84" i="72"/>
  <c r="YD84" i="72" s="1"/>
  <c r="YF84" i="72" s="1"/>
  <c r="YH84" i="72" s="1"/>
  <c r="YJ84" i="72" s="1"/>
  <c r="YM84" i="72" s="1"/>
  <c r="YO84" i="72" s="1"/>
  <c r="VE84" i="72"/>
  <c r="VH84" i="72"/>
  <c r="VJ84" i="72" s="1"/>
  <c r="VL84" i="72" s="1"/>
  <c r="VP84" i="72" s="1"/>
  <c r="SU84" i="72"/>
  <c r="SX84" i="72" s="1"/>
  <c r="TA84" i="72"/>
  <c r="TC84" i="72"/>
  <c r="TF84" i="72" s="1"/>
  <c r="TI84" i="72" s="1"/>
  <c r="TL84" i="72" s="1"/>
  <c r="TO84" i="72" s="1"/>
  <c r="TR84" i="72" s="1"/>
  <c r="TT84" i="72" s="1"/>
  <c r="TW84" i="72"/>
  <c r="TZ84" i="72" s="1"/>
  <c r="UC84" i="72" s="1"/>
  <c r="UE84" i="72" s="1"/>
  <c r="UH84" i="72" s="1"/>
  <c r="UK84" i="72" s="1"/>
  <c r="QY84" i="72"/>
  <c r="RA84" i="72" s="1"/>
  <c r="RC84" i="72" s="1"/>
  <c r="RF84" i="72" s="1"/>
  <c r="RI84" i="72" s="1"/>
  <c r="RL84" i="72" s="1"/>
  <c r="RO84" i="72" s="1"/>
  <c r="RQ84" i="72" s="1"/>
  <c r="RT84" i="72" s="1"/>
  <c r="RW84" i="72" s="1"/>
  <c r="RY84" i="72" s="1"/>
  <c r="SB84" i="72" s="1"/>
  <c r="SE84" i="72" s="1"/>
  <c r="SH84" i="72" s="1"/>
  <c r="SK84" i="72" s="1"/>
  <c r="SM84" i="72" s="1"/>
  <c r="SP84" i="72" s="1"/>
  <c r="SR84" i="72" s="1"/>
  <c r="ABZ84" i="72" s="1"/>
  <c r="OW84" i="72"/>
  <c r="OY84" i="72"/>
  <c r="PA84" i="72"/>
  <c r="PD84" i="72" s="1"/>
  <c r="PF84" i="72" s="1"/>
  <c r="PI84" i="72" s="1"/>
  <c r="PL84" i="72" s="1"/>
  <c r="PO84" i="72" s="1"/>
  <c r="PR84" i="72" s="1"/>
  <c r="PU84" i="72"/>
  <c r="PX84" i="72" s="1"/>
  <c r="QA84" i="72" s="1"/>
  <c r="QD84" i="72" s="1"/>
  <c r="QG84" i="72" s="1"/>
  <c r="QI84" i="72" s="1"/>
  <c r="QK84" i="72" s="1"/>
  <c r="ABY84" i="72" s="1"/>
  <c r="LZ84" i="72"/>
  <c r="MC84" i="72" s="1"/>
  <c r="MG84" i="72" s="1"/>
  <c r="MJ84" i="72" s="1"/>
  <c r="ML84" i="72" s="1"/>
  <c r="MO84" i="72" s="1"/>
  <c r="MR84" i="72" s="1"/>
  <c r="MU84" i="72" s="1"/>
  <c r="MX84" i="72" s="1"/>
  <c r="NA84" i="72" s="1"/>
  <c r="ND84" i="72" s="1"/>
  <c r="NF84" i="72" s="1"/>
  <c r="NH84" i="72"/>
  <c r="ABX84" i="72" s="1"/>
  <c r="JG84" i="72"/>
  <c r="JI84" i="72" s="1"/>
  <c r="JL84" i="72" s="1"/>
  <c r="JO84" i="72" s="1"/>
  <c r="JQ84" i="72" s="1"/>
  <c r="JT84" i="72" s="1"/>
  <c r="JW84" i="72" s="1"/>
  <c r="JZ84" i="72" s="1"/>
  <c r="KC84" i="72" s="1"/>
  <c r="KF84" i="72" s="1"/>
  <c r="KH84" i="72" s="1"/>
  <c r="KK84" i="72" s="1"/>
  <c r="KM84" i="72" s="1"/>
  <c r="ABW84" i="72" s="1"/>
  <c r="GZ84" i="72"/>
  <c r="HC84" i="72" s="1"/>
  <c r="HF84" i="72"/>
  <c r="HI84" i="72" s="1"/>
  <c r="HK84" i="72" s="1"/>
  <c r="ABV84" i="72" s="1"/>
  <c r="EZ84" i="72"/>
  <c r="FC84" i="72" s="1"/>
  <c r="FF84" i="72" s="1"/>
  <c r="ABU84" i="72" s="1"/>
  <c r="DJ84" i="72"/>
  <c r="DM84" i="72"/>
  <c r="DP84" i="72" s="1"/>
  <c r="ABT84" i="72" s="1"/>
  <c r="AV84" i="72"/>
  <c r="AX84" i="72"/>
  <c r="AZ84" i="72"/>
  <c r="ABR84" i="72" s="1"/>
  <c r="ACF64" i="72"/>
  <c r="ABY64" i="72"/>
  <c r="ABT64" i="72"/>
  <c r="ABS64" i="72"/>
  <c r="AAJ64" i="72"/>
  <c r="AAI64" i="72"/>
  <c r="ZP64" i="72"/>
  <c r="ZS64" i="72" s="1"/>
  <c r="ZU64" i="72" s="1"/>
  <c r="ZX64" i="72" s="1"/>
  <c r="ZZ64" i="72" s="1"/>
  <c r="AAB64" i="72" s="1"/>
  <c r="AAD64" i="72" s="1"/>
  <c r="ACE64" i="72"/>
  <c r="YT64" i="72"/>
  <c r="YV64" i="72" s="1"/>
  <c r="YY64" i="72" s="1"/>
  <c r="ZA64" i="72" s="1"/>
  <c r="ZD64" i="72"/>
  <c r="ZF64" i="72"/>
  <c r="ZH64" i="72" s="1"/>
  <c r="ZJ64" i="72" s="1"/>
  <c r="ACD64" i="72"/>
  <c r="XV64" i="72"/>
  <c r="XY64" i="72" s="1"/>
  <c r="YB64" i="72" s="1"/>
  <c r="YE64" i="72" s="1"/>
  <c r="YH64" i="72" s="1"/>
  <c r="YK64" i="72" s="1"/>
  <c r="YM64" i="72" s="1"/>
  <c r="VE64" i="72"/>
  <c r="VG64" i="72" s="1"/>
  <c r="VI64" i="72" s="1"/>
  <c r="VL64" i="72" s="1"/>
  <c r="VN64" i="72" s="1"/>
  <c r="VQ64" i="72" s="1"/>
  <c r="XQ64" i="72" s="1"/>
  <c r="SV64" i="72"/>
  <c r="SZ64" i="72"/>
  <c r="TC64" i="72"/>
  <c r="TE64" i="72" s="1"/>
  <c r="TI64" i="72" s="1"/>
  <c r="TL64" i="72" s="1"/>
  <c r="TO64" i="72" s="1"/>
  <c r="TR64" i="72" s="1"/>
  <c r="TT64" i="72" s="1"/>
  <c r="TW64" i="72" s="1"/>
  <c r="TY64" i="72" s="1"/>
  <c r="UB64" i="72" s="1"/>
  <c r="UD64" i="72" s="1"/>
  <c r="UG64" i="72" s="1"/>
  <c r="UI64" i="72" s="1"/>
  <c r="UK64" i="72" s="1"/>
  <c r="QX64" i="72"/>
  <c r="QZ64" i="72"/>
  <c r="RC64" i="72" s="1"/>
  <c r="RF64" i="72" s="1"/>
  <c r="RH64" i="72" s="1"/>
  <c r="RL64" i="72"/>
  <c r="RO64" i="72" s="1"/>
  <c r="RR64" i="72" s="1"/>
  <c r="RU64" i="72" s="1"/>
  <c r="RX64" i="72" s="1"/>
  <c r="RZ64" i="72" s="1"/>
  <c r="SB64" i="72"/>
  <c r="SE64" i="72"/>
  <c r="SG64" i="72"/>
  <c r="SI64" i="72" s="1"/>
  <c r="SK64" i="72" s="1"/>
  <c r="SN64" i="72" s="1"/>
  <c r="SP64" i="72" s="1"/>
  <c r="PA64" i="72"/>
  <c r="PC64" i="72"/>
  <c r="PF64" i="72" s="1"/>
  <c r="PH64" i="72" s="1"/>
  <c r="PJ64" i="72" s="1"/>
  <c r="PM64" i="72" s="1"/>
  <c r="PP64" i="72" s="1"/>
  <c r="PS64" i="72" s="1"/>
  <c r="PU64" i="72" s="1"/>
  <c r="PX64" i="72" s="1"/>
  <c r="PZ64" i="72" s="1"/>
  <c r="QC64" i="72"/>
  <c r="QE64" i="72" s="1"/>
  <c r="QG64" i="72" s="1"/>
  <c r="QI64" i="72" s="1"/>
  <c r="MD64" i="72"/>
  <c r="MF64" i="72" s="1"/>
  <c r="MH64" i="72" s="1"/>
  <c r="MK64" i="72" s="1"/>
  <c r="MM64" i="72" s="1"/>
  <c r="MP64" i="72" s="1"/>
  <c r="MS64" i="72" s="1"/>
  <c r="MV64" i="72" s="1"/>
  <c r="MX64" i="72" s="1"/>
  <c r="NA64" i="72" s="1"/>
  <c r="NC64" i="72" s="1"/>
  <c r="NF64" i="72" s="1"/>
  <c r="NH64" i="72" s="1"/>
  <c r="ABX64" i="72" s="1"/>
  <c r="JK64" i="72"/>
  <c r="JM64" i="72" s="1"/>
  <c r="JO64" i="72" s="1"/>
  <c r="JQ64" i="72"/>
  <c r="JT64" i="72"/>
  <c r="JW64" i="72"/>
  <c r="JZ64" i="72" s="1"/>
  <c r="KB64" i="72" s="1"/>
  <c r="KE64" i="72" s="1"/>
  <c r="KH64" i="72" s="1"/>
  <c r="KK64" i="72" s="1"/>
  <c r="KM64" i="72" s="1"/>
  <c r="ABW64" i="72" s="1"/>
  <c r="GP64" i="72"/>
  <c r="GR64" i="72"/>
  <c r="GU64" i="72"/>
  <c r="GW64" i="72" s="1"/>
  <c r="GY64" i="72" s="1"/>
  <c r="ABV64" i="72" s="1"/>
  <c r="EV64" i="72"/>
  <c r="EZ64" i="72"/>
  <c r="ABU64" i="72"/>
  <c r="AO64" i="72"/>
  <c r="AQ64" i="72" s="1"/>
  <c r="AS64" i="72" s="1"/>
  <c r="ABR64" i="72" s="1"/>
  <c r="ABT63" i="72"/>
  <c r="ABS63" i="72"/>
  <c r="AAI63" i="72"/>
  <c r="AAL63" i="72"/>
  <c r="AAN63" i="72"/>
  <c r="AAR63" i="72" s="1"/>
  <c r="ZP63" i="72"/>
  <c r="ZS63" i="72" s="1"/>
  <c r="ZU63" i="72" s="1"/>
  <c r="ZX63" i="72" s="1"/>
  <c r="ZZ63" i="72" s="1"/>
  <c r="AAB63" i="72" s="1"/>
  <c r="AAD63" i="72" s="1"/>
  <c r="AAF63" i="72" s="1"/>
  <c r="ACE63" i="72" s="1"/>
  <c r="YT63" i="72"/>
  <c r="YV63" i="72"/>
  <c r="YY63" i="72"/>
  <c r="ZA63" i="72" s="1"/>
  <c r="ZD63" i="72" s="1"/>
  <c r="ZF63" i="72" s="1"/>
  <c r="ZH63" i="72" s="1"/>
  <c r="ZJ63" i="72" s="1"/>
  <c r="XV63" i="72"/>
  <c r="XY63" i="72" s="1"/>
  <c r="YB63" i="72" s="1"/>
  <c r="YE63" i="72" s="1"/>
  <c r="YH63" i="72" s="1"/>
  <c r="YK63" i="72" s="1"/>
  <c r="YM63" i="72" s="1"/>
  <c r="YO63" i="72" s="1"/>
  <c r="VE63" i="72"/>
  <c r="VG63" i="72"/>
  <c r="VI63" i="72" s="1"/>
  <c r="VL63" i="72" s="1"/>
  <c r="VN63" i="72"/>
  <c r="VQ63" i="72"/>
  <c r="XQ63" i="72"/>
  <c r="SV63" i="72"/>
  <c r="SZ63" i="72"/>
  <c r="TC63" i="72" s="1"/>
  <c r="TE63" i="72" s="1"/>
  <c r="TI63" i="72" s="1"/>
  <c r="TL63" i="72" s="1"/>
  <c r="TO63" i="72" s="1"/>
  <c r="TR63" i="72" s="1"/>
  <c r="TT63" i="72" s="1"/>
  <c r="TW63" i="72" s="1"/>
  <c r="TY63" i="72" s="1"/>
  <c r="UB63" i="72" s="1"/>
  <c r="UD63" i="72" s="1"/>
  <c r="UG63" i="72" s="1"/>
  <c r="UI63" i="72" s="1"/>
  <c r="UK63" i="72" s="1"/>
  <c r="UM63" i="72" s="1"/>
  <c r="UO63" i="72" s="1"/>
  <c r="ACA63" i="72" s="1"/>
  <c r="QX63" i="72"/>
  <c r="QZ63" i="72" s="1"/>
  <c r="RC63" i="72" s="1"/>
  <c r="RF63" i="72" s="1"/>
  <c r="RH63" i="72" s="1"/>
  <c r="RL63" i="72" s="1"/>
  <c r="RO63" i="72" s="1"/>
  <c r="RR63" i="72" s="1"/>
  <c r="RU63" i="72" s="1"/>
  <c r="RX63" i="72" s="1"/>
  <c r="RZ63" i="72" s="1"/>
  <c r="SB63" i="72" s="1"/>
  <c r="SE63" i="72" s="1"/>
  <c r="SG63" i="72" s="1"/>
  <c r="SI63" i="72" s="1"/>
  <c r="SK63" i="72" s="1"/>
  <c r="SN63" i="72" s="1"/>
  <c r="SP63" i="72" s="1"/>
  <c r="SR63" i="72" s="1"/>
  <c r="PA63" i="72"/>
  <c r="PC63" i="72"/>
  <c r="PF63" i="72" s="1"/>
  <c r="PH63" i="72" s="1"/>
  <c r="PJ63" i="72" s="1"/>
  <c r="PM63" i="72" s="1"/>
  <c r="PP63" i="72" s="1"/>
  <c r="PS63" i="72" s="1"/>
  <c r="PU63" i="72" s="1"/>
  <c r="PX63" i="72" s="1"/>
  <c r="PZ63" i="72" s="1"/>
  <c r="QC63" i="72" s="1"/>
  <c r="QE63" i="72" s="1"/>
  <c r="QG63" i="72" s="1"/>
  <c r="QI63" i="72" s="1"/>
  <c r="QK63" i="72" s="1"/>
  <c r="ABY63" i="72"/>
  <c r="MD63" i="72"/>
  <c r="MF63" i="72"/>
  <c r="MH63" i="72" s="1"/>
  <c r="MK63" i="72" s="1"/>
  <c r="MM63" i="72" s="1"/>
  <c r="MP63" i="72" s="1"/>
  <c r="MS63" i="72" s="1"/>
  <c r="MV63" i="72" s="1"/>
  <c r="MX63" i="72" s="1"/>
  <c r="NA63" i="72" s="1"/>
  <c r="NC63" i="72" s="1"/>
  <c r="NF63" i="72" s="1"/>
  <c r="NH63" i="72" s="1"/>
  <c r="ABX63" i="72" s="1"/>
  <c r="JK63" i="72"/>
  <c r="JM63" i="72"/>
  <c r="JO63" i="72"/>
  <c r="JQ63" i="72"/>
  <c r="JT63" i="72" s="1"/>
  <c r="JW63" i="72" s="1"/>
  <c r="JZ63" i="72" s="1"/>
  <c r="KB63" i="72" s="1"/>
  <c r="KE63" i="72" s="1"/>
  <c r="KH63" i="72" s="1"/>
  <c r="KK63" i="72" s="1"/>
  <c r="KM63" i="72" s="1"/>
  <c r="ABW63" i="72" s="1"/>
  <c r="GP63" i="72"/>
  <c r="GR63" i="72" s="1"/>
  <c r="GU63" i="72" s="1"/>
  <c r="GW63" i="72" s="1"/>
  <c r="GY63" i="72" s="1"/>
  <c r="ABV63" i="72" s="1"/>
  <c r="EV63" i="72"/>
  <c r="EX63" i="72" s="1"/>
  <c r="AO63" i="72"/>
  <c r="AQ63" i="72" s="1"/>
  <c r="AS63" i="72" s="1"/>
  <c r="ABR63" i="72" s="1"/>
  <c r="ABS62" i="72"/>
  <c r="AAI62" i="72"/>
  <c r="AAL62" i="72"/>
  <c r="AAN62" i="72"/>
  <c r="AAR62" i="72" s="1"/>
  <c r="ZP62" i="72"/>
  <c r="ZS62" i="72" s="1"/>
  <c r="ZU62" i="72" s="1"/>
  <c r="ZX62" i="72" s="1"/>
  <c r="ZZ62" i="72" s="1"/>
  <c r="AAB62" i="72" s="1"/>
  <c r="AAD62" i="72" s="1"/>
  <c r="AAF62" i="72" s="1"/>
  <c r="ACE62" i="72" s="1"/>
  <c r="YT62" i="72"/>
  <c r="YV62" i="72" s="1"/>
  <c r="YY62" i="72" s="1"/>
  <c r="ZA62" i="72" s="1"/>
  <c r="ZD62" i="72" s="1"/>
  <c r="ZF62" i="72" s="1"/>
  <c r="ZH62" i="72" s="1"/>
  <c r="ZJ62" i="72" s="1"/>
  <c r="XV62" i="72"/>
  <c r="XY62" i="72" s="1"/>
  <c r="YB62" i="72" s="1"/>
  <c r="YE62" i="72" s="1"/>
  <c r="YH62" i="72" s="1"/>
  <c r="YK62" i="72" s="1"/>
  <c r="YM62" i="72" s="1"/>
  <c r="YO62" i="72" s="1"/>
  <c r="VE62" i="72"/>
  <c r="VG62" i="72" s="1"/>
  <c r="VI62" i="72" s="1"/>
  <c r="VL62" i="72" s="1"/>
  <c r="VN62" i="72" s="1"/>
  <c r="VQ62" i="72" s="1"/>
  <c r="XQ62" i="72" s="1"/>
  <c r="SV62" i="72"/>
  <c r="SZ62" i="72" s="1"/>
  <c r="TC62" i="72" s="1"/>
  <c r="TE62" i="72" s="1"/>
  <c r="TI62" i="72" s="1"/>
  <c r="TL62" i="72" s="1"/>
  <c r="TO62" i="72" s="1"/>
  <c r="TR62" i="72" s="1"/>
  <c r="TT62" i="72" s="1"/>
  <c r="TW62" i="72" s="1"/>
  <c r="TY62" i="72"/>
  <c r="UB62" i="72" s="1"/>
  <c r="UD62" i="72"/>
  <c r="UG62" i="72" s="1"/>
  <c r="UI62" i="72" s="1"/>
  <c r="UK62" i="72" s="1"/>
  <c r="QX62" i="72"/>
  <c r="QZ62" i="72" s="1"/>
  <c r="RC62" i="72" s="1"/>
  <c r="RF62" i="72" s="1"/>
  <c r="RH62" i="72" s="1"/>
  <c r="RL62" i="72" s="1"/>
  <c r="RO62" i="72" s="1"/>
  <c r="RR62" i="72" s="1"/>
  <c r="RU62" i="72" s="1"/>
  <c r="RX62" i="72" s="1"/>
  <c r="RZ62" i="72" s="1"/>
  <c r="SB62" i="72" s="1"/>
  <c r="SE62" i="72" s="1"/>
  <c r="SG62" i="72" s="1"/>
  <c r="SI62" i="72" s="1"/>
  <c r="SK62" i="72" s="1"/>
  <c r="SN62" i="72" s="1"/>
  <c r="SP62" i="72" s="1"/>
  <c r="SR62" i="72" s="1"/>
  <c r="PA62" i="72"/>
  <c r="PC62" i="72" s="1"/>
  <c r="PF62" i="72" s="1"/>
  <c r="PH62" i="72" s="1"/>
  <c r="PJ62" i="72" s="1"/>
  <c r="PM62" i="72" s="1"/>
  <c r="PP62" i="72" s="1"/>
  <c r="PS62" i="72" s="1"/>
  <c r="PU62" i="72" s="1"/>
  <c r="PX62" i="72" s="1"/>
  <c r="PZ62" i="72" s="1"/>
  <c r="QC62" i="72" s="1"/>
  <c r="QE62" i="72" s="1"/>
  <c r="QG62" i="72"/>
  <c r="QI62" i="72"/>
  <c r="QK62" i="72" s="1"/>
  <c r="ABY62" i="72" s="1"/>
  <c r="MD62" i="72"/>
  <c r="MF62" i="72" s="1"/>
  <c r="MH62" i="72" s="1"/>
  <c r="MK62" i="72" s="1"/>
  <c r="MM62" i="72" s="1"/>
  <c r="MP62" i="72" s="1"/>
  <c r="MS62" i="72" s="1"/>
  <c r="MV62" i="72" s="1"/>
  <c r="MX62" i="72" s="1"/>
  <c r="NA62" i="72" s="1"/>
  <c r="NC62" i="72" s="1"/>
  <c r="NF62" i="72" s="1"/>
  <c r="NH62" i="72" s="1"/>
  <c r="ABX62" i="72" s="1"/>
  <c r="JK62" i="72"/>
  <c r="JM62" i="72" s="1"/>
  <c r="JO62" i="72"/>
  <c r="JQ62" i="72"/>
  <c r="JT62" i="72" s="1"/>
  <c r="JW62" i="72" s="1"/>
  <c r="JZ62" i="72" s="1"/>
  <c r="KB62" i="72" s="1"/>
  <c r="KE62" i="72" s="1"/>
  <c r="KH62" i="72" s="1"/>
  <c r="KK62" i="72" s="1"/>
  <c r="KM62" i="72" s="1"/>
  <c r="ABW62" i="72" s="1"/>
  <c r="GP62" i="72"/>
  <c r="GR62" i="72" s="1"/>
  <c r="GU62" i="72" s="1"/>
  <c r="GW62" i="72" s="1"/>
  <c r="GY62" i="72" s="1"/>
  <c r="ABV62" i="72" s="1"/>
  <c r="EV62" i="72"/>
  <c r="EZ62" i="72" s="1"/>
  <c r="ABU62" i="72" s="1"/>
  <c r="DD62" i="72"/>
  <c r="DG62" i="72" s="1"/>
  <c r="DJ62" i="72" s="1"/>
  <c r="ABT62" i="72" s="1"/>
  <c r="AO62" i="72"/>
  <c r="AQ62" i="72"/>
  <c r="AS62" i="72" s="1"/>
  <c r="ABR62" i="72" s="1"/>
  <c r="ACF61" i="72"/>
  <c r="ACB61" i="72"/>
  <c r="ABY61" i="72"/>
  <c r="ABU61" i="72"/>
  <c r="ABT61" i="72"/>
  <c r="ABS61" i="72"/>
  <c r="AAI61" i="72"/>
  <c r="ZP61" i="72"/>
  <c r="ZS61" i="72" s="1"/>
  <c r="ZU61" i="72" s="1"/>
  <c r="ZX61" i="72" s="1"/>
  <c r="ZZ61" i="72" s="1"/>
  <c r="AAB61" i="72" s="1"/>
  <c r="AAD61" i="72" s="1"/>
  <c r="ACE61" i="72"/>
  <c r="YT61" i="72"/>
  <c r="YV61" i="72"/>
  <c r="YY61" i="72" s="1"/>
  <c r="ZA61" i="72" s="1"/>
  <c r="ZD61" i="72" s="1"/>
  <c r="ZF61" i="72" s="1"/>
  <c r="ZH61" i="72" s="1"/>
  <c r="ZJ61" i="72" s="1"/>
  <c r="XV61" i="72"/>
  <c r="XY61" i="72"/>
  <c r="YB61" i="72" s="1"/>
  <c r="YE61" i="72" s="1"/>
  <c r="YH61" i="72" s="1"/>
  <c r="YK61" i="72" s="1"/>
  <c r="YM61" i="72" s="1"/>
  <c r="VE61" i="72"/>
  <c r="VG61" i="72" s="1"/>
  <c r="VI61" i="72" s="1"/>
  <c r="VL61" i="72" s="1"/>
  <c r="VN61" i="72" s="1"/>
  <c r="VQ61" i="72" s="1"/>
  <c r="VW61" i="72"/>
  <c r="WB61" i="72" s="1"/>
  <c r="WE61" i="72" s="1"/>
  <c r="WH61" i="72" s="1"/>
  <c r="WM61" i="72" s="1"/>
  <c r="WP61" i="72" s="1"/>
  <c r="WS61" i="72" s="1"/>
  <c r="WV61" i="72" s="1"/>
  <c r="WY61" i="72" s="1"/>
  <c r="XB61" i="72" s="1"/>
  <c r="XD61" i="72" s="1"/>
  <c r="XG61" i="72" s="1"/>
  <c r="XL61" i="72" s="1"/>
  <c r="SV61" i="72"/>
  <c r="SZ61" i="72" s="1"/>
  <c r="TC61" i="72" s="1"/>
  <c r="TE61" i="72" s="1"/>
  <c r="TI61" i="72" s="1"/>
  <c r="TL61" i="72"/>
  <c r="TO61" i="72" s="1"/>
  <c r="TR61" i="72" s="1"/>
  <c r="TT61" i="72" s="1"/>
  <c r="TW61" i="72" s="1"/>
  <c r="TY61" i="72" s="1"/>
  <c r="UB61" i="72" s="1"/>
  <c r="UD61" i="72" s="1"/>
  <c r="UG61" i="72" s="1"/>
  <c r="UI61" i="72" s="1"/>
  <c r="UK61" i="72" s="1"/>
  <c r="QX61" i="72"/>
  <c r="QZ61" i="72" s="1"/>
  <c r="RC61" i="72" s="1"/>
  <c r="RF61" i="72" s="1"/>
  <c r="RH61" i="72" s="1"/>
  <c r="RL61" i="72" s="1"/>
  <c r="RO61" i="72" s="1"/>
  <c r="RR61" i="72" s="1"/>
  <c r="RU61" i="72" s="1"/>
  <c r="RX61" i="72" s="1"/>
  <c r="RZ61" i="72" s="1"/>
  <c r="SB61" i="72" s="1"/>
  <c r="SE61" i="72" s="1"/>
  <c r="SG61" i="72" s="1"/>
  <c r="SI61" i="72" s="1"/>
  <c r="SK61" i="72" s="1"/>
  <c r="SN61" i="72" s="1"/>
  <c r="SP61" i="72" s="1"/>
  <c r="ABZ61" i="72"/>
  <c r="PA61" i="72"/>
  <c r="PC61" i="72"/>
  <c r="PF61" i="72" s="1"/>
  <c r="PH61" i="72" s="1"/>
  <c r="PJ61" i="72" s="1"/>
  <c r="PM61" i="72" s="1"/>
  <c r="PP61" i="72" s="1"/>
  <c r="PS61" i="72" s="1"/>
  <c r="PU61" i="72" s="1"/>
  <c r="PX61" i="72" s="1"/>
  <c r="PZ61" i="72" s="1"/>
  <c r="QC61" i="72" s="1"/>
  <c r="QE61" i="72" s="1"/>
  <c r="QG61" i="72" s="1"/>
  <c r="QI61" i="72" s="1"/>
  <c r="MD61" i="72"/>
  <c r="MF61" i="72"/>
  <c r="MH61" i="72" s="1"/>
  <c r="MK61" i="72" s="1"/>
  <c r="MM61" i="72" s="1"/>
  <c r="MP61" i="72" s="1"/>
  <c r="MS61" i="72" s="1"/>
  <c r="MV61" i="72" s="1"/>
  <c r="MX61" i="72" s="1"/>
  <c r="NA61" i="72" s="1"/>
  <c r="NC61" i="72" s="1"/>
  <c r="NF61" i="72" s="1"/>
  <c r="NH61" i="72" s="1"/>
  <c r="ABX61" i="72" s="1"/>
  <c r="JK61" i="72"/>
  <c r="JM61" i="72" s="1"/>
  <c r="JO61" i="72" s="1"/>
  <c r="JQ61" i="72" s="1"/>
  <c r="JT61" i="72" s="1"/>
  <c r="JW61" i="72" s="1"/>
  <c r="JZ61" i="72" s="1"/>
  <c r="KB61" i="72" s="1"/>
  <c r="KE61" i="72" s="1"/>
  <c r="KH61" i="72" s="1"/>
  <c r="KK61" i="72" s="1"/>
  <c r="KM61" i="72" s="1"/>
  <c r="ABW61" i="72" s="1"/>
  <c r="GP61" i="72"/>
  <c r="GR61" i="72"/>
  <c r="GU61" i="72" s="1"/>
  <c r="GW61" i="72" s="1"/>
  <c r="GY61" i="72" s="1"/>
  <c r="ABV61" i="72" s="1"/>
  <c r="EV61" i="72"/>
  <c r="EX61" i="72" s="1"/>
  <c r="AQ61" i="72"/>
  <c r="AS61" i="72" s="1"/>
  <c r="ABR61" i="72" s="1"/>
  <c r="ABS60" i="72"/>
  <c r="AAI60" i="72"/>
  <c r="AAL60" i="72" s="1"/>
  <c r="AAN60" i="72" s="1"/>
  <c r="AAR60" i="72"/>
  <c r="ZP60" i="72"/>
  <c r="ZS60" i="72"/>
  <c r="ZU60" i="72" s="1"/>
  <c r="ZX60" i="72" s="1"/>
  <c r="ZZ60" i="72"/>
  <c r="AAB60" i="72" s="1"/>
  <c r="AAD60" i="72" s="1"/>
  <c r="AAF60" i="72" s="1"/>
  <c r="ACE60" i="72" s="1"/>
  <c r="YT60" i="72"/>
  <c r="YV60" i="72"/>
  <c r="YY60" i="72" s="1"/>
  <c r="ZA60" i="72" s="1"/>
  <c r="ZD60" i="72" s="1"/>
  <c r="ZF60" i="72" s="1"/>
  <c r="ZH60" i="72"/>
  <c r="ZJ60" i="72" s="1"/>
  <c r="XV60" i="72"/>
  <c r="XY60" i="72"/>
  <c r="YB60" i="72"/>
  <c r="YE60" i="72" s="1"/>
  <c r="YH60" i="72" s="1"/>
  <c r="YK60" i="72" s="1"/>
  <c r="YM60" i="72" s="1"/>
  <c r="YO60" i="72" s="1"/>
  <c r="VE60" i="72"/>
  <c r="VG60" i="72" s="1"/>
  <c r="VI60" i="72" s="1"/>
  <c r="VL60" i="72" s="1"/>
  <c r="VN60" i="72" s="1"/>
  <c r="VQ60" i="72" s="1"/>
  <c r="XQ60" i="72" s="1"/>
  <c r="SV60" i="72"/>
  <c r="SZ60" i="72" s="1"/>
  <c r="TC60" i="72"/>
  <c r="TE60" i="72" s="1"/>
  <c r="TI60" i="72" s="1"/>
  <c r="TL60" i="72" s="1"/>
  <c r="TO60" i="72" s="1"/>
  <c r="TR60" i="72"/>
  <c r="TT60" i="72" s="1"/>
  <c r="TW60" i="72" s="1"/>
  <c r="TY60" i="72" s="1"/>
  <c r="UB60" i="72" s="1"/>
  <c r="UD60" i="72" s="1"/>
  <c r="UG60" i="72" s="1"/>
  <c r="UI60" i="72" s="1"/>
  <c r="UK60" i="72" s="1"/>
  <c r="UM60" i="72" s="1"/>
  <c r="UO60" i="72" s="1"/>
  <c r="ACA60" i="72" s="1"/>
  <c r="QX60" i="72"/>
  <c r="QZ60" i="72" s="1"/>
  <c r="RC60" i="72" s="1"/>
  <c r="RF60" i="72" s="1"/>
  <c r="RH60" i="72" s="1"/>
  <c r="RL60" i="72" s="1"/>
  <c r="RO60" i="72" s="1"/>
  <c r="RR60" i="72" s="1"/>
  <c r="RU60" i="72" s="1"/>
  <c r="RX60" i="72" s="1"/>
  <c r="RZ60" i="72" s="1"/>
  <c r="SB60" i="72" s="1"/>
  <c r="SE60" i="72" s="1"/>
  <c r="SG60" i="72" s="1"/>
  <c r="SI60" i="72" s="1"/>
  <c r="SK60" i="72" s="1"/>
  <c r="SN60" i="72" s="1"/>
  <c r="SP60" i="72" s="1"/>
  <c r="SR60" i="72" s="1"/>
  <c r="PA60" i="72"/>
  <c r="PC60" i="72"/>
  <c r="PF60" i="72" s="1"/>
  <c r="PH60" i="72" s="1"/>
  <c r="PJ60" i="72"/>
  <c r="PM60" i="72" s="1"/>
  <c r="PP60" i="72" s="1"/>
  <c r="PS60" i="72" s="1"/>
  <c r="PU60" i="72" s="1"/>
  <c r="PX60" i="72" s="1"/>
  <c r="PZ60" i="72" s="1"/>
  <c r="QC60" i="72" s="1"/>
  <c r="QE60" i="72" s="1"/>
  <c r="QG60" i="72" s="1"/>
  <c r="QI60" i="72" s="1"/>
  <c r="QK60" i="72" s="1"/>
  <c r="ABY60" i="72" s="1"/>
  <c r="MD60" i="72"/>
  <c r="MF60" i="72"/>
  <c r="MH60" i="72" s="1"/>
  <c r="MK60" i="72" s="1"/>
  <c r="MM60" i="72" s="1"/>
  <c r="MP60" i="72" s="1"/>
  <c r="MS60" i="72" s="1"/>
  <c r="MV60" i="72" s="1"/>
  <c r="MX60" i="72" s="1"/>
  <c r="NA60" i="72" s="1"/>
  <c r="NC60" i="72" s="1"/>
  <c r="NF60" i="72" s="1"/>
  <c r="NH60" i="72" s="1"/>
  <c r="ABX60" i="72" s="1"/>
  <c r="JK60" i="72"/>
  <c r="JM60" i="72"/>
  <c r="JO60" i="72" s="1"/>
  <c r="JQ60" i="72" s="1"/>
  <c r="JT60" i="72" s="1"/>
  <c r="JW60" i="72" s="1"/>
  <c r="JZ60" i="72" s="1"/>
  <c r="KB60" i="72" s="1"/>
  <c r="KE60" i="72" s="1"/>
  <c r="KH60" i="72" s="1"/>
  <c r="KK60" i="72"/>
  <c r="KM60" i="72" s="1"/>
  <c r="ABW60" i="72" s="1"/>
  <c r="GP60" i="72"/>
  <c r="GR60" i="72" s="1"/>
  <c r="GU60" i="72"/>
  <c r="GW60" i="72" s="1"/>
  <c r="GY60" i="72" s="1"/>
  <c r="ABV60" i="72" s="1"/>
  <c r="EV60" i="72"/>
  <c r="EZ60" i="72" s="1"/>
  <c r="ABU60" i="72" s="1"/>
  <c r="DD60" i="72"/>
  <c r="DG60" i="72"/>
  <c r="DJ60" i="72"/>
  <c r="ABT60" i="72"/>
  <c r="AO60" i="72"/>
  <c r="AQ60" i="72" s="1"/>
  <c r="AS60" i="72" s="1"/>
  <c r="ABR60" i="72"/>
  <c r="ABS59" i="72"/>
  <c r="AAI59" i="72"/>
  <c r="AAL59" i="72" s="1"/>
  <c r="AAN59" i="72" s="1"/>
  <c r="AAR59" i="72"/>
  <c r="ZP59" i="72"/>
  <c r="ZS59" i="72"/>
  <c r="ZU59" i="72" s="1"/>
  <c r="ZX59" i="72" s="1"/>
  <c r="ZZ59" i="72" s="1"/>
  <c r="AAB59" i="72" s="1"/>
  <c r="AAD59" i="72" s="1"/>
  <c r="AAF59" i="72" s="1"/>
  <c r="ACE59" i="72" s="1"/>
  <c r="YT59" i="72"/>
  <c r="YV59" i="72" s="1"/>
  <c r="YY59" i="72" s="1"/>
  <c r="ZA59" i="72" s="1"/>
  <c r="ZD59" i="72" s="1"/>
  <c r="ZF59" i="72" s="1"/>
  <c r="ZH59" i="72" s="1"/>
  <c r="ZJ59" i="72" s="1"/>
  <c r="XV59" i="72"/>
  <c r="XY59" i="72" s="1"/>
  <c r="YB59" i="72" s="1"/>
  <c r="YE59" i="72" s="1"/>
  <c r="YH59" i="72" s="1"/>
  <c r="YK59" i="72" s="1"/>
  <c r="YM59" i="72" s="1"/>
  <c r="YO59" i="72" s="1"/>
  <c r="ACC59" i="72" s="1"/>
  <c r="VE59" i="72"/>
  <c r="VG59" i="72" s="1"/>
  <c r="VI59" i="72" s="1"/>
  <c r="VL59" i="72" s="1"/>
  <c r="VN59" i="72" s="1"/>
  <c r="VQ59" i="72" s="1"/>
  <c r="XQ59" i="72" s="1"/>
  <c r="SV59" i="72"/>
  <c r="SZ59" i="72" s="1"/>
  <c r="TC59" i="72" s="1"/>
  <c r="TE59" i="72"/>
  <c r="TI59" i="72" s="1"/>
  <c r="TL59" i="72" s="1"/>
  <c r="TO59" i="72" s="1"/>
  <c r="TR59" i="72" s="1"/>
  <c r="TT59" i="72" s="1"/>
  <c r="TW59" i="72" s="1"/>
  <c r="TY59" i="72" s="1"/>
  <c r="UB59" i="72" s="1"/>
  <c r="UD59" i="72"/>
  <c r="UG59" i="72" s="1"/>
  <c r="UI59" i="72" s="1"/>
  <c r="UK59" i="72" s="1"/>
  <c r="UM59" i="72" s="1"/>
  <c r="UO59" i="72" s="1"/>
  <c r="ACA59" i="72" s="1"/>
  <c r="QX59" i="72"/>
  <c r="QZ59" i="72" s="1"/>
  <c r="RC59" i="72" s="1"/>
  <c r="RF59" i="72" s="1"/>
  <c r="RH59" i="72" s="1"/>
  <c r="RL59" i="72" s="1"/>
  <c r="RO59" i="72" s="1"/>
  <c r="RR59" i="72" s="1"/>
  <c r="RU59" i="72" s="1"/>
  <c r="RX59" i="72" s="1"/>
  <c r="RZ59" i="72" s="1"/>
  <c r="SB59" i="72" s="1"/>
  <c r="SE59" i="72" s="1"/>
  <c r="SG59" i="72" s="1"/>
  <c r="SI59" i="72" s="1"/>
  <c r="SK59" i="72" s="1"/>
  <c r="SN59" i="72" s="1"/>
  <c r="SP59" i="72" s="1"/>
  <c r="SR59" i="72" s="1"/>
  <c r="PA59" i="72"/>
  <c r="PC59" i="72" s="1"/>
  <c r="PF59" i="72" s="1"/>
  <c r="PH59" i="72" s="1"/>
  <c r="PJ59" i="72" s="1"/>
  <c r="PM59" i="72" s="1"/>
  <c r="PP59" i="72" s="1"/>
  <c r="PS59" i="72" s="1"/>
  <c r="PU59" i="72" s="1"/>
  <c r="PX59" i="72" s="1"/>
  <c r="PZ59" i="72" s="1"/>
  <c r="QC59" i="72" s="1"/>
  <c r="QE59" i="72" s="1"/>
  <c r="QG59" i="72" s="1"/>
  <c r="QI59" i="72" s="1"/>
  <c r="QK59" i="72" s="1"/>
  <c r="ABY59" i="72" s="1"/>
  <c r="MD59" i="72"/>
  <c r="MF59" i="72"/>
  <c r="MH59" i="72" s="1"/>
  <c r="MK59" i="72" s="1"/>
  <c r="MM59" i="72" s="1"/>
  <c r="MP59" i="72" s="1"/>
  <c r="MS59" i="72" s="1"/>
  <c r="MV59" i="72"/>
  <c r="MX59" i="72"/>
  <c r="NA59" i="72" s="1"/>
  <c r="NC59" i="72" s="1"/>
  <c r="NF59" i="72" s="1"/>
  <c r="NH59" i="72" s="1"/>
  <c r="ABX59" i="72" s="1"/>
  <c r="JK59" i="72"/>
  <c r="JM59" i="72"/>
  <c r="JO59" i="72" s="1"/>
  <c r="JQ59" i="72" s="1"/>
  <c r="JT59" i="72" s="1"/>
  <c r="JW59" i="72" s="1"/>
  <c r="JZ59" i="72" s="1"/>
  <c r="KB59" i="72" s="1"/>
  <c r="KE59" i="72" s="1"/>
  <c r="KH59" i="72" s="1"/>
  <c r="KK59" i="72" s="1"/>
  <c r="KM59" i="72" s="1"/>
  <c r="ABW59" i="72" s="1"/>
  <c r="GP59" i="72"/>
  <c r="GR59" i="72"/>
  <c r="GU59" i="72" s="1"/>
  <c r="GW59" i="72" s="1"/>
  <c r="GY59" i="72" s="1"/>
  <c r="ABV59" i="72" s="1"/>
  <c r="EV59" i="72"/>
  <c r="DD59" i="72"/>
  <c r="DG59" i="72"/>
  <c r="DJ59" i="72" s="1"/>
  <c r="ABT59" i="72" s="1"/>
  <c r="AO59" i="72"/>
  <c r="AQ59" i="72"/>
  <c r="AS59" i="72" s="1"/>
  <c r="ABR59" i="72" s="1"/>
  <c r="ACF58" i="72"/>
  <c r="ACB58" i="72"/>
  <c r="ABY58" i="72"/>
  <c r="ABW58" i="72"/>
  <c r="ABS58" i="72"/>
  <c r="AAI58" i="72"/>
  <c r="ZP58" i="72"/>
  <c r="ZS58" i="72"/>
  <c r="ZU58" i="72" s="1"/>
  <c r="ZX58" i="72" s="1"/>
  <c r="ZZ58" i="72" s="1"/>
  <c r="AAB58" i="72"/>
  <c r="AAD58" i="72" s="1"/>
  <c r="ACE58" i="72"/>
  <c r="VE58" i="72"/>
  <c r="VG58" i="72" s="1"/>
  <c r="VI58" i="72" s="1"/>
  <c r="VL58" i="72" s="1"/>
  <c r="VN58" i="72"/>
  <c r="VQ58" i="72" s="1"/>
  <c r="VW58" i="72" s="1"/>
  <c r="WB58" i="72" s="1"/>
  <c r="WE58" i="72" s="1"/>
  <c r="WH58" i="72" s="1"/>
  <c r="WM58" i="72" s="1"/>
  <c r="WP58" i="72" s="1"/>
  <c r="SV58" i="72"/>
  <c r="SZ58" i="72"/>
  <c r="TC58" i="72" s="1"/>
  <c r="TE58" i="72" s="1"/>
  <c r="TI58" i="72" s="1"/>
  <c r="TL58" i="72" s="1"/>
  <c r="TO58" i="72" s="1"/>
  <c r="TR58" i="72" s="1"/>
  <c r="TT58" i="72" s="1"/>
  <c r="TW58" i="72" s="1"/>
  <c r="TY58" i="72" s="1"/>
  <c r="UB58" i="72" s="1"/>
  <c r="UD58" i="72" s="1"/>
  <c r="UG58" i="72" s="1"/>
  <c r="UI58" i="72" s="1"/>
  <c r="UK58" i="72" s="1"/>
  <c r="QX58" i="72"/>
  <c r="QZ58" i="72"/>
  <c r="RC58" i="72" s="1"/>
  <c r="RF58" i="72" s="1"/>
  <c r="RH58" i="72"/>
  <c r="RL58" i="72" s="1"/>
  <c r="RO58" i="72" s="1"/>
  <c r="RR58" i="72" s="1"/>
  <c r="RU58" i="72"/>
  <c r="RX58" i="72"/>
  <c r="RZ58" i="72" s="1"/>
  <c r="SB58" i="72" s="1"/>
  <c r="SE58" i="72" s="1"/>
  <c r="SG58" i="72" s="1"/>
  <c r="SI58" i="72" s="1"/>
  <c r="SK58" i="72" s="1"/>
  <c r="SN58" i="72" s="1"/>
  <c r="SP58" i="72" s="1"/>
  <c r="PA58" i="72"/>
  <c r="PC58" i="72"/>
  <c r="PF58" i="72" s="1"/>
  <c r="PH58" i="72" s="1"/>
  <c r="PJ58" i="72" s="1"/>
  <c r="PM58" i="72" s="1"/>
  <c r="PP58" i="72" s="1"/>
  <c r="PS58" i="72" s="1"/>
  <c r="PU58" i="72" s="1"/>
  <c r="PX58" i="72" s="1"/>
  <c r="PZ58" i="72" s="1"/>
  <c r="QC58" i="72" s="1"/>
  <c r="QE58" i="72" s="1"/>
  <c r="QG58" i="72" s="1"/>
  <c r="QI58" i="72" s="1"/>
  <c r="MD58" i="72"/>
  <c r="MF58" i="72"/>
  <c r="MH58" i="72"/>
  <c r="MK58" i="72" s="1"/>
  <c r="MM58" i="72" s="1"/>
  <c r="MP58" i="72" s="1"/>
  <c r="MS58" i="72" s="1"/>
  <c r="MV58" i="72" s="1"/>
  <c r="MX58" i="72" s="1"/>
  <c r="NA58" i="72" s="1"/>
  <c r="NC58" i="72" s="1"/>
  <c r="NF58" i="72" s="1"/>
  <c r="NH58" i="72" s="1"/>
  <c r="ABX58" i="72" s="1"/>
  <c r="JK58" i="72"/>
  <c r="JM58" i="72" s="1"/>
  <c r="JO58" i="72" s="1"/>
  <c r="JQ58" i="72" s="1"/>
  <c r="JT58" i="72"/>
  <c r="JW58" i="72" s="1"/>
  <c r="JZ58" i="72" s="1"/>
  <c r="KB58" i="72" s="1"/>
  <c r="KE58" i="72" s="1"/>
  <c r="KH58" i="72" s="1"/>
  <c r="KK58" i="72" s="1"/>
  <c r="GP58" i="72"/>
  <c r="GR58" i="72"/>
  <c r="GU58" i="72"/>
  <c r="GW58" i="72"/>
  <c r="GY58" i="72" s="1"/>
  <c r="ABV58" i="72" s="1"/>
  <c r="EV58" i="72"/>
  <c r="EX58" i="72"/>
  <c r="DD58" i="72"/>
  <c r="DG58" i="72" s="1"/>
  <c r="DJ58" i="72" s="1"/>
  <c r="ABT58" i="72" s="1"/>
  <c r="AO58" i="72"/>
  <c r="AQ58" i="72" s="1"/>
  <c r="AS58" i="72" s="1"/>
  <c r="ABR58" i="72" s="1"/>
  <c r="ABW57" i="72"/>
  <c r="ABV57" i="72"/>
  <c r="ABU57" i="72"/>
  <c r="ABT57" i="72"/>
  <c r="ABS57" i="72"/>
  <c r="ABR57" i="72"/>
  <c r="AAI57" i="72"/>
  <c r="AAL57" i="72"/>
  <c r="AAN57" i="72" s="1"/>
  <c r="AAR57" i="72" s="1"/>
  <c r="ZP57" i="72"/>
  <c r="ZS57" i="72" s="1"/>
  <c r="ZU57" i="72" s="1"/>
  <c r="ZX57" i="72" s="1"/>
  <c r="ZZ57" i="72"/>
  <c r="AAB57" i="72"/>
  <c r="AAD57" i="72" s="1"/>
  <c r="AAF57" i="72" s="1"/>
  <c r="ACE57" i="72" s="1"/>
  <c r="YT57" i="72"/>
  <c r="YV57" i="72" s="1"/>
  <c r="YY57" i="72" s="1"/>
  <c r="ZA57" i="72" s="1"/>
  <c r="ZD57" i="72"/>
  <c r="ZF57" i="72"/>
  <c r="ZH57" i="72" s="1"/>
  <c r="ZJ57" i="72" s="1"/>
  <c r="XV57" i="72"/>
  <c r="XY57" i="72"/>
  <c r="YB57" i="72"/>
  <c r="YE57" i="72"/>
  <c r="YH57" i="72" s="1"/>
  <c r="YK57" i="72" s="1"/>
  <c r="YM57" i="72" s="1"/>
  <c r="YO57" i="72" s="1"/>
  <c r="ACC57" i="72" s="1"/>
  <c r="VE57" i="72"/>
  <c r="VG57" i="72"/>
  <c r="VI57" i="72"/>
  <c r="VL57" i="72" s="1"/>
  <c r="VN57" i="72" s="1"/>
  <c r="VQ57" i="72" s="1"/>
  <c r="SV57" i="72"/>
  <c r="SZ57" i="72" s="1"/>
  <c r="TC57" i="72" s="1"/>
  <c r="TE57" i="72" s="1"/>
  <c r="TI57" i="72" s="1"/>
  <c r="TL57" i="72" s="1"/>
  <c r="TO57" i="72" s="1"/>
  <c r="TR57" i="72" s="1"/>
  <c r="TT57" i="72" s="1"/>
  <c r="TW57" i="72" s="1"/>
  <c r="TY57" i="72" s="1"/>
  <c r="UB57" i="72" s="1"/>
  <c r="UD57" i="72" s="1"/>
  <c r="UG57" i="72" s="1"/>
  <c r="UI57" i="72" s="1"/>
  <c r="UK57" i="72" s="1"/>
  <c r="UM57" i="72" s="1"/>
  <c r="UO57" i="72" s="1"/>
  <c r="QX57" i="72"/>
  <c r="QZ57" i="72" s="1"/>
  <c r="RC57" i="72" s="1"/>
  <c r="RF57" i="72" s="1"/>
  <c r="RH57" i="72" s="1"/>
  <c r="RL57" i="72" s="1"/>
  <c r="RO57" i="72" s="1"/>
  <c r="RR57" i="72" s="1"/>
  <c r="RU57" i="72" s="1"/>
  <c r="RX57" i="72" s="1"/>
  <c r="RZ57" i="72" s="1"/>
  <c r="SB57" i="72"/>
  <c r="SE57" i="72"/>
  <c r="SG57" i="72" s="1"/>
  <c r="SI57" i="72" s="1"/>
  <c r="SK57" i="72" s="1"/>
  <c r="SN57" i="72"/>
  <c r="SP57" i="72" s="1"/>
  <c r="SR57" i="72" s="1"/>
  <c r="ABZ57" i="72" s="1"/>
  <c r="PA57" i="72"/>
  <c r="PC57" i="72" s="1"/>
  <c r="PF57" i="72" s="1"/>
  <c r="PH57" i="72"/>
  <c r="PJ57" i="72" s="1"/>
  <c r="PM57" i="72" s="1"/>
  <c r="PP57" i="72" s="1"/>
  <c r="PS57" i="72" s="1"/>
  <c r="PU57" i="72" s="1"/>
  <c r="PX57" i="72" s="1"/>
  <c r="PZ57" i="72" s="1"/>
  <c r="QC57" i="72" s="1"/>
  <c r="QE57" i="72" s="1"/>
  <c r="QG57" i="72" s="1"/>
  <c r="QI57" i="72" s="1"/>
  <c r="QK57" i="72" s="1"/>
  <c r="ABY57" i="72" s="1"/>
  <c r="MD57" i="72"/>
  <c r="MF57" i="72" s="1"/>
  <c r="MH57" i="72" s="1"/>
  <c r="MK57" i="72" s="1"/>
  <c r="MM57" i="72" s="1"/>
  <c r="MP57" i="72" s="1"/>
  <c r="MS57" i="72" s="1"/>
  <c r="MV57" i="72" s="1"/>
  <c r="MX57" i="72" s="1"/>
  <c r="NA57" i="72" s="1"/>
  <c r="NC57" i="72" s="1"/>
  <c r="NF57" i="72" s="1"/>
  <c r="NH57" i="72" s="1"/>
  <c r="ABX57" i="72" s="1"/>
  <c r="JQ57" i="72"/>
  <c r="JT57" i="72" s="1"/>
  <c r="JW57" i="72"/>
  <c r="JZ57" i="72" s="1"/>
  <c r="KB57" i="72"/>
  <c r="KE57" i="72" s="1"/>
  <c r="KH57" i="72" s="1"/>
  <c r="GW57" i="72"/>
  <c r="ACF19" i="72"/>
  <c r="ACE19" i="72"/>
  <c r="ACD19" i="72"/>
  <c r="ACC19" i="72"/>
  <c r="ACB19" i="72"/>
  <c r="ABX19" i="72"/>
  <c r="ABW19" i="72"/>
  <c r="ABU19" i="72"/>
  <c r="ABT19" i="72"/>
  <c r="ABS19" i="72"/>
  <c r="AAT19" i="72"/>
  <c r="AAK19" i="72"/>
  <c r="UR19" i="72"/>
  <c r="UV19" i="72"/>
  <c r="UX19" i="72"/>
  <c r="VA19" i="72" s="1"/>
  <c r="VC19" i="72" s="1"/>
  <c r="VF19" i="72" s="1"/>
  <c r="VN19" i="72" s="1"/>
  <c r="VS19" i="72" s="1"/>
  <c r="VX19" i="72" s="1"/>
  <c r="WC19" i="72" s="1"/>
  <c r="WH19" i="72" s="1"/>
  <c r="WK19" i="72" s="1"/>
  <c r="SV19" i="72"/>
  <c r="SX19" i="72" s="1"/>
  <c r="TA19" i="72"/>
  <c r="TC19" i="72" s="1"/>
  <c r="TF19" i="72" s="1"/>
  <c r="TI19" i="72" s="1"/>
  <c r="TL19" i="72"/>
  <c r="TN19" i="72" s="1"/>
  <c r="TQ19" i="72" s="1"/>
  <c r="TT19" i="72" s="1"/>
  <c r="TW19" i="72" s="1"/>
  <c r="TY19" i="72" s="1"/>
  <c r="UB19" i="72" s="1"/>
  <c r="UD19" i="72" s="1"/>
  <c r="UG19" i="72" s="1"/>
  <c r="UJ19" i="72" s="1"/>
  <c r="UM19" i="72" s="1"/>
  <c r="ACA19" i="72"/>
  <c r="RB19" i="72"/>
  <c r="RD19" i="72" s="1"/>
  <c r="RG19" i="72" s="1"/>
  <c r="RI19" i="72"/>
  <c r="RM19" i="72" s="1"/>
  <c r="RP19" i="72" s="1"/>
  <c r="RS19" i="72"/>
  <c r="RU19" i="72" s="1"/>
  <c r="RX19" i="72" s="1"/>
  <c r="SA19" i="72"/>
  <c r="SC19" i="72" s="1"/>
  <c r="SE19" i="72" s="1"/>
  <c r="SH19" i="72" s="1"/>
  <c r="SJ19" i="72" s="1"/>
  <c r="SM19" i="72" s="1"/>
  <c r="SP19" i="72" s="1"/>
  <c r="OY19" i="72"/>
  <c r="PC19" i="72" s="1"/>
  <c r="PF19" i="72" s="1"/>
  <c r="PI19" i="72" s="1"/>
  <c r="PK19" i="72" s="1"/>
  <c r="PN19" i="72"/>
  <c r="PQ19" i="72" s="1"/>
  <c r="PT19" i="72" s="1"/>
  <c r="PW19" i="72" s="1"/>
  <c r="PY19" i="72" s="1"/>
  <c r="QB19" i="72" s="1"/>
  <c r="QD19" i="72" s="1"/>
  <c r="QF19" i="72" s="1"/>
  <c r="QI19" i="72" s="1"/>
  <c r="QK19" i="72" s="1"/>
  <c r="ABY19" i="72" s="1"/>
  <c r="MD19" i="72"/>
  <c r="MF19" i="72"/>
  <c r="MH19" i="72"/>
  <c r="MJ19" i="72"/>
  <c r="MM19" i="72" s="1"/>
  <c r="MQ19" i="72" s="1"/>
  <c r="MT19" i="72" s="1"/>
  <c r="MW19" i="72" s="1"/>
  <c r="MZ19" i="72" s="1"/>
  <c r="NC19" i="72" s="1"/>
  <c r="NF19" i="72" s="1"/>
  <c r="JH19" i="72"/>
  <c r="JJ19" i="72"/>
  <c r="JM19" i="72" s="1"/>
  <c r="JP19" i="72" s="1"/>
  <c r="JR19" i="72" s="1"/>
  <c r="JU19" i="72"/>
  <c r="JX19" i="72" s="1"/>
  <c r="KA19" i="72" s="1"/>
  <c r="KD19" i="72"/>
  <c r="KG19" i="72" s="1"/>
  <c r="KI19" i="72" s="1"/>
  <c r="HI19" i="72"/>
  <c r="HK19" i="72"/>
  <c r="HM19" i="72" s="1"/>
  <c r="HO19" i="72" s="1"/>
  <c r="HQ19" i="72" s="1"/>
  <c r="ABV19" i="72" s="1"/>
  <c r="FP19" i="72"/>
  <c r="FR19" i="72"/>
  <c r="DT19" i="72"/>
  <c r="DV19" i="72" s="1"/>
  <c r="DY19" i="72" s="1"/>
  <c r="AZ19" i="72"/>
  <c r="BB19" i="72"/>
  <c r="BD19" i="72"/>
  <c r="ABR19" i="72" s="1"/>
  <c r="ACF18" i="72"/>
  <c r="ACE18" i="72"/>
  <c r="ACD18" i="72"/>
  <c r="ACC18" i="72"/>
  <c r="ACB18" i="72"/>
  <c r="ABX18" i="72"/>
  <c r="ABW18" i="72"/>
  <c r="ABU18" i="72"/>
  <c r="ABT18" i="72"/>
  <c r="ABS18" i="72"/>
  <c r="AAT18" i="72"/>
  <c r="AAK18" i="72"/>
  <c r="UR18" i="72"/>
  <c r="UV18" i="72" s="1"/>
  <c r="UX18" i="72"/>
  <c r="VA18" i="72" s="1"/>
  <c r="VC18" i="72"/>
  <c r="VF18" i="72" s="1"/>
  <c r="VN18" i="72"/>
  <c r="VS18" i="72" s="1"/>
  <c r="VX18" i="72" s="1"/>
  <c r="WC18" i="72"/>
  <c r="WH18" i="72" s="1"/>
  <c r="WK18" i="72"/>
  <c r="SV18" i="72"/>
  <c r="SX18" i="72" s="1"/>
  <c r="TA18" i="72" s="1"/>
  <c r="TC18" i="72" s="1"/>
  <c r="TF18" i="72" s="1"/>
  <c r="TI18" i="72" s="1"/>
  <c r="TL18" i="72" s="1"/>
  <c r="TN18" i="72" s="1"/>
  <c r="TQ18" i="72" s="1"/>
  <c r="TT18" i="72" s="1"/>
  <c r="TW18" i="72" s="1"/>
  <c r="TY18" i="72" s="1"/>
  <c r="UB18" i="72" s="1"/>
  <c r="UD18" i="72" s="1"/>
  <c r="UG18" i="72" s="1"/>
  <c r="UJ18" i="72" s="1"/>
  <c r="UM18" i="72" s="1"/>
  <c r="ACA18" i="72"/>
  <c r="RB18" i="72"/>
  <c r="RD18" i="72" s="1"/>
  <c r="RG18" i="72" s="1"/>
  <c r="RI18" i="72" s="1"/>
  <c r="RM18" i="72" s="1"/>
  <c r="RP18" i="72" s="1"/>
  <c r="RS18" i="72" s="1"/>
  <c r="RU18" i="72" s="1"/>
  <c r="RX18" i="72" s="1"/>
  <c r="SA18" i="72" s="1"/>
  <c r="SC18" i="72" s="1"/>
  <c r="SE18" i="72" s="1"/>
  <c r="SH18" i="72" s="1"/>
  <c r="SJ18" i="72" s="1"/>
  <c r="SM18" i="72" s="1"/>
  <c r="SP18" i="72" s="1"/>
  <c r="ABZ18" i="72"/>
  <c r="OY18" i="72"/>
  <c r="PC18" i="72" s="1"/>
  <c r="PF18" i="72" s="1"/>
  <c r="PI18" i="72" s="1"/>
  <c r="PK18" i="72" s="1"/>
  <c r="PN18" i="72" s="1"/>
  <c r="PQ18" i="72" s="1"/>
  <c r="PT18" i="72" s="1"/>
  <c r="PW18" i="72" s="1"/>
  <c r="PY18" i="72" s="1"/>
  <c r="QB18" i="72" s="1"/>
  <c r="QD18" i="72" s="1"/>
  <c r="QF18" i="72" s="1"/>
  <c r="QI18" i="72" s="1"/>
  <c r="QK18" i="72" s="1"/>
  <c r="ABY18" i="72" s="1"/>
  <c r="MD18" i="72"/>
  <c r="MF18" i="72"/>
  <c r="MH18" i="72"/>
  <c r="MJ18" i="72"/>
  <c r="MM18" i="72" s="1"/>
  <c r="MQ18" i="72" s="1"/>
  <c r="MT18" i="72"/>
  <c r="MW18" i="72" s="1"/>
  <c r="MZ18" i="72" s="1"/>
  <c r="NC18" i="72" s="1"/>
  <c r="NF18" i="72" s="1"/>
  <c r="JH18" i="72"/>
  <c r="JJ18" i="72" s="1"/>
  <c r="JM18" i="72"/>
  <c r="JP18" i="72" s="1"/>
  <c r="JR18" i="72" s="1"/>
  <c r="JU18" i="72" s="1"/>
  <c r="JX18" i="72" s="1"/>
  <c r="KA18" i="72" s="1"/>
  <c r="KD18" i="72" s="1"/>
  <c r="KG18" i="72" s="1"/>
  <c r="KI18" i="72" s="1"/>
  <c r="HI18" i="72"/>
  <c r="HK18" i="72" s="1"/>
  <c r="HM18" i="72" s="1"/>
  <c r="HO18" i="72" s="1"/>
  <c r="HQ18" i="72" s="1"/>
  <c r="ABV18" i="72" s="1"/>
  <c r="FP18" i="72"/>
  <c r="FR18" i="72"/>
  <c r="DT18" i="72"/>
  <c r="DV18" i="72"/>
  <c r="DY18" i="72" s="1"/>
  <c r="AZ18" i="72"/>
  <c r="BB18" i="72" s="1"/>
  <c r="BD18" i="72" s="1"/>
  <c r="ABR18" i="72" s="1"/>
  <c r="ACE17" i="72"/>
  <c r="ABT17" i="72"/>
  <c r="ABS17" i="72"/>
  <c r="AAK17" i="72"/>
  <c r="AAN17" i="72" s="1"/>
  <c r="AAP17" i="72" s="1"/>
  <c r="AAT17" i="72" s="1"/>
  <c r="AAW17" i="72" s="1"/>
  <c r="AAZ17" i="72"/>
  <c r="ABB17" i="72" s="1"/>
  <c r="ACF17" i="72" s="1"/>
  <c r="ZR17" i="72"/>
  <c r="ZT17" i="72"/>
  <c r="ACD17" i="72"/>
  <c r="YS17" i="72"/>
  <c r="YU17" i="72" s="1"/>
  <c r="YX17" i="72" s="1"/>
  <c r="XX17" i="72"/>
  <c r="YA17" i="72"/>
  <c r="YC17" i="72" s="1"/>
  <c r="YE17" i="72"/>
  <c r="YG17" i="72" s="1"/>
  <c r="YJ17" i="72" s="1"/>
  <c r="YM17" i="72"/>
  <c r="YO17" i="72" s="1"/>
  <c r="UR17" i="72"/>
  <c r="UV17" i="72" s="1"/>
  <c r="UX17" i="72" s="1"/>
  <c r="VA17" i="72" s="1"/>
  <c r="VC17" i="72" s="1"/>
  <c r="VF17" i="72" s="1"/>
  <c r="SV17" i="72"/>
  <c r="SX17" i="72" s="1"/>
  <c r="TA17" i="72" s="1"/>
  <c r="TC17" i="72" s="1"/>
  <c r="TF17" i="72" s="1"/>
  <c r="TI17" i="72" s="1"/>
  <c r="TL17" i="72" s="1"/>
  <c r="TN17" i="72" s="1"/>
  <c r="TQ17" i="72" s="1"/>
  <c r="TT17" i="72" s="1"/>
  <c r="TW17" i="72" s="1"/>
  <c r="TY17" i="72" s="1"/>
  <c r="UB17" i="72" s="1"/>
  <c r="UD17" i="72" s="1"/>
  <c r="UG17" i="72" s="1"/>
  <c r="UJ17" i="72" s="1"/>
  <c r="UM17" i="72" s="1"/>
  <c r="UO17" i="72" s="1"/>
  <c r="ACA17" i="72" s="1"/>
  <c r="RB17" i="72"/>
  <c r="RD17" i="72"/>
  <c r="RG17" i="72" s="1"/>
  <c r="RI17" i="72"/>
  <c r="RM17" i="72" s="1"/>
  <c r="RP17" i="72"/>
  <c r="RS17" i="72"/>
  <c r="RU17" i="72"/>
  <c r="RX17" i="72" s="1"/>
  <c r="SA17" i="72" s="1"/>
  <c r="SC17" i="72" s="1"/>
  <c r="SE17" i="72" s="1"/>
  <c r="SH17" i="72" s="1"/>
  <c r="SJ17" i="72" s="1"/>
  <c r="SM17" i="72" s="1"/>
  <c r="SP17" i="72" s="1"/>
  <c r="SR17" i="72" s="1"/>
  <c r="OY17" i="72"/>
  <c r="PC17" i="72"/>
  <c r="PF17" i="72" s="1"/>
  <c r="PI17" i="72"/>
  <c r="PK17" i="72" s="1"/>
  <c r="PN17" i="72" s="1"/>
  <c r="PQ17" i="72" s="1"/>
  <c r="PT17" i="72" s="1"/>
  <c r="PW17" i="72" s="1"/>
  <c r="PY17" i="72" s="1"/>
  <c r="QB17" i="72" s="1"/>
  <c r="QD17" i="72" s="1"/>
  <c r="QF17" i="72" s="1"/>
  <c r="QI17" i="72" s="1"/>
  <c r="QK17" i="72" s="1"/>
  <c r="ABY17" i="72" s="1"/>
  <c r="MD17" i="72"/>
  <c r="MF17" i="72"/>
  <c r="MH17" i="72" s="1"/>
  <c r="MJ17" i="72" s="1"/>
  <c r="MM17" i="72" s="1"/>
  <c r="MQ17" i="72" s="1"/>
  <c r="MT17" i="72" s="1"/>
  <c r="MW17" i="72" s="1"/>
  <c r="MZ17" i="72" s="1"/>
  <c r="NC17" i="72" s="1"/>
  <c r="NF17" i="72" s="1"/>
  <c r="NH17" i="72" s="1"/>
  <c r="ABX17" i="72" s="1"/>
  <c r="JH17" i="72"/>
  <c r="JJ17" i="72" s="1"/>
  <c r="JM17" i="72"/>
  <c r="JP17" i="72"/>
  <c r="JR17" i="72"/>
  <c r="JU17" i="72" s="1"/>
  <c r="JX17" i="72" s="1"/>
  <c r="KA17" i="72" s="1"/>
  <c r="KD17" i="72" s="1"/>
  <c r="KG17" i="72" s="1"/>
  <c r="KI17" i="72" s="1"/>
  <c r="KK17" i="72" s="1"/>
  <c r="KM17" i="72" s="1"/>
  <c r="ABW17" i="72" s="1"/>
  <c r="HI17" i="72"/>
  <c r="HK17" i="72" s="1"/>
  <c r="HM17" i="72" s="1"/>
  <c r="HO17" i="72" s="1"/>
  <c r="HQ17" i="72" s="1"/>
  <c r="ABV17" i="72" s="1"/>
  <c r="FP17" i="72"/>
  <c r="FR17" i="72" s="1"/>
  <c r="FU17" i="72" s="1"/>
  <c r="ABU17" i="72" s="1"/>
  <c r="DY17" i="72"/>
  <c r="AZ17" i="72"/>
  <c r="BB17" i="72" s="1"/>
  <c r="BD17" i="72" s="1"/>
  <c r="ABR17" i="72" s="1"/>
  <c r="ACE16" i="72"/>
  <c r="ABS16" i="72"/>
  <c r="AAK16" i="72"/>
  <c r="AAN16" i="72"/>
  <c r="AAP16" i="72"/>
  <c r="AAT16" i="72"/>
  <c r="AAW16" i="72" s="1"/>
  <c r="AAZ16" i="72"/>
  <c r="ABB16" i="72" s="1"/>
  <c r="ACF16" i="72"/>
  <c r="ZR16" i="72"/>
  <c r="ZT16" i="72" s="1"/>
  <c r="YS16" i="72"/>
  <c r="YU16" i="72"/>
  <c r="YX16" i="72"/>
  <c r="XX16" i="72"/>
  <c r="YA16" i="72" s="1"/>
  <c r="YC16" i="72" s="1"/>
  <c r="YE16" i="72" s="1"/>
  <c r="YG16" i="72" s="1"/>
  <c r="YJ16" i="72" s="1"/>
  <c r="YM16" i="72" s="1"/>
  <c r="YO16" i="72" s="1"/>
  <c r="UR16" i="72"/>
  <c r="UV16" i="72"/>
  <c r="UX16" i="72"/>
  <c r="VA16" i="72"/>
  <c r="VC16" i="72" s="1"/>
  <c r="VF16" i="72" s="1"/>
  <c r="SV16" i="72"/>
  <c r="SX16" i="72"/>
  <c r="TA16" i="72" s="1"/>
  <c r="TC16" i="72" s="1"/>
  <c r="TF16" i="72" s="1"/>
  <c r="TI16" i="72" s="1"/>
  <c r="TL16" i="72" s="1"/>
  <c r="TN16" i="72" s="1"/>
  <c r="TQ16" i="72" s="1"/>
  <c r="TT16" i="72"/>
  <c r="TW16" i="72" s="1"/>
  <c r="TY16" i="72"/>
  <c r="UB16" i="72" s="1"/>
  <c r="UD16" i="72" s="1"/>
  <c r="UG16" i="72" s="1"/>
  <c r="UJ16" i="72" s="1"/>
  <c r="UM16" i="72" s="1"/>
  <c r="UO16" i="72" s="1"/>
  <c r="ACA16" i="72" s="1"/>
  <c r="RB16" i="72"/>
  <c r="RD16" i="72" s="1"/>
  <c r="RG16" i="72" s="1"/>
  <c r="RI16" i="72" s="1"/>
  <c r="RM16" i="72" s="1"/>
  <c r="RP16" i="72" s="1"/>
  <c r="RS16" i="72"/>
  <c r="RU16" i="72" s="1"/>
  <c r="RX16" i="72" s="1"/>
  <c r="SA16" i="72" s="1"/>
  <c r="SC16" i="72" s="1"/>
  <c r="SE16" i="72" s="1"/>
  <c r="SH16" i="72" s="1"/>
  <c r="SJ16" i="72" s="1"/>
  <c r="SM16" i="72" s="1"/>
  <c r="SP16" i="72" s="1"/>
  <c r="SR16" i="72" s="1"/>
  <c r="OY16" i="72"/>
  <c r="PC16" i="72" s="1"/>
  <c r="PF16" i="72" s="1"/>
  <c r="PI16" i="72" s="1"/>
  <c r="PK16" i="72" s="1"/>
  <c r="PN16" i="72"/>
  <c r="PQ16" i="72" s="1"/>
  <c r="PT16" i="72"/>
  <c r="PW16" i="72"/>
  <c r="PY16" i="72"/>
  <c r="QB16" i="72" s="1"/>
  <c r="QD16" i="72" s="1"/>
  <c r="QF16" i="72" s="1"/>
  <c r="QI16" i="72" s="1"/>
  <c r="QK16" i="72" s="1"/>
  <c r="ABY16" i="72" s="1"/>
  <c r="MD16" i="72"/>
  <c r="MF16" i="72" s="1"/>
  <c r="MH16" i="72" s="1"/>
  <c r="MJ16" i="72" s="1"/>
  <c r="MM16" i="72" s="1"/>
  <c r="MQ16" i="72"/>
  <c r="MT16" i="72" s="1"/>
  <c r="MW16" i="72" s="1"/>
  <c r="MZ16" i="72" s="1"/>
  <c r="NC16" i="72" s="1"/>
  <c r="NF16" i="72" s="1"/>
  <c r="NH16" i="72" s="1"/>
  <c r="ABX16" i="72" s="1"/>
  <c r="JH16" i="72"/>
  <c r="JJ16" i="72"/>
  <c r="JM16" i="72"/>
  <c r="JP16" i="72" s="1"/>
  <c r="JR16" i="72" s="1"/>
  <c r="JU16" i="72" s="1"/>
  <c r="JX16" i="72" s="1"/>
  <c r="KA16" i="72" s="1"/>
  <c r="KD16" i="72" s="1"/>
  <c r="KG16" i="72" s="1"/>
  <c r="KI16" i="72" s="1"/>
  <c r="KK16" i="72" s="1"/>
  <c r="KM16" i="72" s="1"/>
  <c r="ABW16" i="72" s="1"/>
  <c r="HI16" i="72"/>
  <c r="HK16" i="72" s="1"/>
  <c r="HM16" i="72" s="1"/>
  <c r="HO16" i="72" s="1"/>
  <c r="HQ16" i="72" s="1"/>
  <c r="ABV16" i="72" s="1"/>
  <c r="FP16" i="72"/>
  <c r="FR16" i="72" s="1"/>
  <c r="FU16" i="72" s="1"/>
  <c r="ABU16" i="72" s="1"/>
  <c r="DT16" i="72"/>
  <c r="DV16" i="72"/>
  <c r="AZ16" i="72"/>
  <c r="BB16" i="72"/>
  <c r="BD16" i="72" s="1"/>
  <c r="ABR16" i="72"/>
  <c r="ACF15" i="72"/>
  <c r="ACE15" i="72"/>
  <c r="ABS15" i="72"/>
  <c r="AAT15" i="72"/>
  <c r="AAK15" i="72"/>
  <c r="ZR15" i="72"/>
  <c r="ZT15" i="72" s="1"/>
  <c r="YS15" i="72"/>
  <c r="YU15" i="72"/>
  <c r="YX15" i="72"/>
  <c r="XX15" i="72"/>
  <c r="YA15" i="72" s="1"/>
  <c r="YC15" i="72" s="1"/>
  <c r="YE15" i="72"/>
  <c r="YG15" i="72" s="1"/>
  <c r="YJ15" i="72" s="1"/>
  <c r="YM15" i="72" s="1"/>
  <c r="UR15" i="72"/>
  <c r="UV15" i="72"/>
  <c r="UX15" i="72"/>
  <c r="VA15" i="72" s="1"/>
  <c r="VC15" i="72" s="1"/>
  <c r="VF15" i="72" s="1"/>
  <c r="SV15" i="72"/>
  <c r="SX15" i="72"/>
  <c r="TA15" i="72"/>
  <c r="TC15" i="72"/>
  <c r="TF15" i="72" s="1"/>
  <c r="TI15" i="72" s="1"/>
  <c r="TL15" i="72"/>
  <c r="TN15" i="72"/>
  <c r="TQ15" i="72"/>
  <c r="TT15" i="72" s="1"/>
  <c r="TW15" i="72" s="1"/>
  <c r="TY15" i="72" s="1"/>
  <c r="UB15" i="72" s="1"/>
  <c r="UD15" i="72" s="1"/>
  <c r="UG15" i="72" s="1"/>
  <c r="UJ15" i="72" s="1"/>
  <c r="UM15" i="72" s="1"/>
  <c r="ACA15" i="72"/>
  <c r="RB15" i="72"/>
  <c r="RD15" i="72" s="1"/>
  <c r="RG15" i="72"/>
  <c r="RI15" i="72" s="1"/>
  <c r="RM15" i="72" s="1"/>
  <c r="RP15" i="72" s="1"/>
  <c r="RS15" i="72" s="1"/>
  <c r="RU15" i="72" s="1"/>
  <c r="RX15" i="72" s="1"/>
  <c r="SA15" i="72" s="1"/>
  <c r="SC15" i="72" s="1"/>
  <c r="SE15" i="72" s="1"/>
  <c r="SH15" i="72" s="1"/>
  <c r="SJ15" i="72" s="1"/>
  <c r="SM15" i="72" s="1"/>
  <c r="SP15" i="72" s="1"/>
  <c r="OY15" i="72"/>
  <c r="PC15" i="72"/>
  <c r="PF15" i="72" s="1"/>
  <c r="PI15" i="72" s="1"/>
  <c r="PK15" i="72" s="1"/>
  <c r="PN15" i="72" s="1"/>
  <c r="PQ15" i="72" s="1"/>
  <c r="PT15" i="72" s="1"/>
  <c r="PW15" i="72" s="1"/>
  <c r="PY15" i="72" s="1"/>
  <c r="QB15" i="72" s="1"/>
  <c r="QD15" i="72" s="1"/>
  <c r="QF15" i="72" s="1"/>
  <c r="QI15" i="72" s="1"/>
  <c r="QK15" i="72" s="1"/>
  <c r="ABY15" i="72" s="1"/>
  <c r="MD15" i="72"/>
  <c r="MF15" i="72"/>
  <c r="MH15" i="72" s="1"/>
  <c r="MJ15" i="72"/>
  <c r="MM15" i="72" s="1"/>
  <c r="MQ15" i="72" s="1"/>
  <c r="MT15" i="72" s="1"/>
  <c r="MW15" i="72" s="1"/>
  <c r="MZ15" i="72" s="1"/>
  <c r="NC15" i="72" s="1"/>
  <c r="NF15" i="72" s="1"/>
  <c r="NH15" i="72" s="1"/>
  <c r="ABX15" i="72" s="1"/>
  <c r="JH15" i="72"/>
  <c r="JJ15" i="72" s="1"/>
  <c r="JM15" i="72"/>
  <c r="JP15" i="72"/>
  <c r="JR15" i="72"/>
  <c r="JU15" i="72" s="1"/>
  <c r="JX15" i="72" s="1"/>
  <c r="KA15" i="72"/>
  <c r="KD15" i="72" s="1"/>
  <c r="KG15" i="72" s="1"/>
  <c r="KI15" i="72" s="1"/>
  <c r="KK15" i="72" s="1"/>
  <c r="KM15" i="72" s="1"/>
  <c r="ABW15" i="72" s="1"/>
  <c r="HI15" i="72"/>
  <c r="HK15" i="72" s="1"/>
  <c r="HM15" i="72" s="1"/>
  <c r="HO15" i="72" s="1"/>
  <c r="HQ15" i="72" s="1"/>
  <c r="ABV15" i="72" s="1"/>
  <c r="FP15" i="72"/>
  <c r="FR15" i="72"/>
  <c r="FU15" i="72" s="1"/>
  <c r="ABU15" i="72"/>
  <c r="DT15" i="72"/>
  <c r="DV15" i="72" s="1"/>
  <c r="AZ15" i="72"/>
  <c r="BB15" i="72" s="1"/>
  <c r="BD15" i="72" s="1"/>
  <c r="ABR15" i="72" s="1"/>
  <c r="ACE14" i="72"/>
  <c r="ABS14" i="72"/>
  <c r="AAK14" i="72"/>
  <c r="AAN14" i="72" s="1"/>
  <c r="AAP14" i="72"/>
  <c r="AAT14" i="72"/>
  <c r="AAW14" i="72"/>
  <c r="AAZ14" i="72" s="1"/>
  <c r="ABB14" i="72" s="1"/>
  <c r="ACF14" i="72" s="1"/>
  <c r="ZR14" i="72"/>
  <c r="ZT14" i="72" s="1"/>
  <c r="YS14" i="72"/>
  <c r="YU14" i="72" s="1"/>
  <c r="YX14" i="72"/>
  <c r="XX14" i="72"/>
  <c r="YA14" i="72" s="1"/>
  <c r="YC14" i="72" s="1"/>
  <c r="YE14" i="72" s="1"/>
  <c r="YG14" i="72" s="1"/>
  <c r="YJ14" i="72" s="1"/>
  <c r="YM14" i="72" s="1"/>
  <c r="YO14" i="72" s="1"/>
  <c r="UR14" i="72"/>
  <c r="UV14" i="72" s="1"/>
  <c r="UX14" i="72" s="1"/>
  <c r="VA14" i="72" s="1"/>
  <c r="VC14" i="72" s="1"/>
  <c r="VF14" i="72" s="1"/>
  <c r="SV14" i="72"/>
  <c r="SX14" i="72" s="1"/>
  <c r="TA14" i="72" s="1"/>
  <c r="TC14" i="72" s="1"/>
  <c r="TF14" i="72" s="1"/>
  <c r="TI14" i="72" s="1"/>
  <c r="TL14" i="72" s="1"/>
  <c r="TN14" i="72" s="1"/>
  <c r="TQ14" i="72" s="1"/>
  <c r="TT14" i="72" s="1"/>
  <c r="TW14" i="72" s="1"/>
  <c r="TY14" i="72" s="1"/>
  <c r="UB14" i="72" s="1"/>
  <c r="UD14" i="72" s="1"/>
  <c r="UG14" i="72" s="1"/>
  <c r="UJ14" i="72" s="1"/>
  <c r="UM14" i="72" s="1"/>
  <c r="UO14" i="72" s="1"/>
  <c r="ACA14" i="72" s="1"/>
  <c r="RB14" i="72"/>
  <c r="RD14" i="72"/>
  <c r="RG14" i="72"/>
  <c r="RI14" i="72"/>
  <c r="RM14" i="72" s="1"/>
  <c r="RP14" i="72" s="1"/>
  <c r="RS14" i="72"/>
  <c r="RU14" i="72"/>
  <c r="RX14" i="72" s="1"/>
  <c r="SA14" i="72" s="1"/>
  <c r="SC14" i="72" s="1"/>
  <c r="SE14" i="72" s="1"/>
  <c r="SH14" i="72" s="1"/>
  <c r="SJ14" i="72" s="1"/>
  <c r="SM14" i="72" s="1"/>
  <c r="SP14" i="72" s="1"/>
  <c r="SR14" i="72" s="1"/>
  <c r="OY14" i="72"/>
  <c r="PC14" i="72"/>
  <c r="PF14" i="72" s="1"/>
  <c r="PI14" i="72"/>
  <c r="PK14" i="72" s="1"/>
  <c r="PN14" i="72" s="1"/>
  <c r="PQ14" i="72" s="1"/>
  <c r="PT14" i="72" s="1"/>
  <c r="PW14" i="72" s="1"/>
  <c r="PY14" i="72" s="1"/>
  <c r="QB14" i="72" s="1"/>
  <c r="QD14" i="72" s="1"/>
  <c r="QF14" i="72" s="1"/>
  <c r="QI14" i="72" s="1"/>
  <c r="QK14" i="72" s="1"/>
  <c r="ABY14" i="72" s="1"/>
  <c r="MD14" i="72"/>
  <c r="MF14" i="72" s="1"/>
  <c r="MH14" i="72" s="1"/>
  <c r="MJ14" i="72" s="1"/>
  <c r="MM14" i="72" s="1"/>
  <c r="MQ14" i="72" s="1"/>
  <c r="MT14" i="72" s="1"/>
  <c r="MW14" i="72" s="1"/>
  <c r="MZ14" i="72" s="1"/>
  <c r="NC14" i="72" s="1"/>
  <c r="NF14" i="72" s="1"/>
  <c r="NH14" i="72" s="1"/>
  <c r="ABX14" i="72" s="1"/>
  <c r="JH14" i="72"/>
  <c r="JJ14" i="72"/>
  <c r="JM14" i="72"/>
  <c r="JP14" i="72" s="1"/>
  <c r="JR14" i="72"/>
  <c r="JU14" i="72" s="1"/>
  <c r="JX14" i="72" s="1"/>
  <c r="KA14" i="72" s="1"/>
  <c r="KD14" i="72" s="1"/>
  <c r="KG14" i="72" s="1"/>
  <c r="KI14" i="72" s="1"/>
  <c r="KK14" i="72" s="1"/>
  <c r="KM14" i="72" s="1"/>
  <c r="ABW14" i="72" s="1"/>
  <c r="HI14" i="72"/>
  <c r="HK14" i="72"/>
  <c r="HM14" i="72"/>
  <c r="HO14" i="72"/>
  <c r="HQ14" i="72" s="1"/>
  <c r="ABV14" i="72"/>
  <c r="FP14" i="72"/>
  <c r="FR14" i="72"/>
  <c r="FU14" i="72" s="1"/>
  <c r="ABU14" i="72" s="1"/>
  <c r="DT14" i="72"/>
  <c r="DV14" i="72"/>
  <c r="AZ14" i="72"/>
  <c r="BB14" i="72" s="1"/>
  <c r="BD14" i="72" s="1"/>
  <c r="ABR14" i="72" s="1"/>
  <c r="ACE13" i="72"/>
  <c r="ABS13" i="72"/>
  <c r="AAK13" i="72"/>
  <c r="AAN13" i="72"/>
  <c r="AAP13" i="72" s="1"/>
  <c r="AAT13" i="72" s="1"/>
  <c r="AAW13" i="72" s="1"/>
  <c r="AAZ13" i="72" s="1"/>
  <c r="ABB13" i="72" s="1"/>
  <c r="ACF13" i="72" s="1"/>
  <c r="ZR13" i="72"/>
  <c r="ZT13" i="72" s="1"/>
  <c r="YS13" i="72"/>
  <c r="YU13" i="72" s="1"/>
  <c r="YX13" i="72" s="1"/>
  <c r="ZA13" i="72" s="1"/>
  <c r="ZC13" i="72"/>
  <c r="ZE13" i="72" s="1"/>
  <c r="ZH13" i="72" s="1"/>
  <c r="ZJ13" i="72"/>
  <c r="XX13" i="72"/>
  <c r="YA13" i="72"/>
  <c r="YC13" i="72" s="1"/>
  <c r="YE13" i="72" s="1"/>
  <c r="YG13" i="72" s="1"/>
  <c r="YJ13" i="72"/>
  <c r="YM13" i="72" s="1"/>
  <c r="YO13" i="72" s="1"/>
  <c r="UR13" i="72"/>
  <c r="UV13" i="72"/>
  <c r="UX13" i="72"/>
  <c r="VA13" i="72"/>
  <c r="VC13" i="72" s="1"/>
  <c r="VF13" i="72" s="1"/>
  <c r="SV13" i="72"/>
  <c r="SX13" i="72" s="1"/>
  <c r="TA13" i="72" s="1"/>
  <c r="TC13" i="72" s="1"/>
  <c r="TF13" i="72" s="1"/>
  <c r="TI13" i="72" s="1"/>
  <c r="TL13" i="72" s="1"/>
  <c r="TN13" i="72" s="1"/>
  <c r="TQ13" i="72" s="1"/>
  <c r="TT13" i="72" s="1"/>
  <c r="TW13" i="72" s="1"/>
  <c r="TY13" i="72" s="1"/>
  <c r="UB13" i="72" s="1"/>
  <c r="UD13" i="72" s="1"/>
  <c r="UG13" i="72" s="1"/>
  <c r="UJ13" i="72" s="1"/>
  <c r="UM13" i="72" s="1"/>
  <c r="UO13" i="72" s="1"/>
  <c r="ACA13" i="72" s="1"/>
  <c r="RB13" i="72"/>
  <c r="RD13" i="72" s="1"/>
  <c r="RG13" i="72"/>
  <c r="RI13" i="72" s="1"/>
  <c r="RM13" i="72" s="1"/>
  <c r="RP13" i="72" s="1"/>
  <c r="RS13" i="72" s="1"/>
  <c r="RU13" i="72" s="1"/>
  <c r="RX13" i="72" s="1"/>
  <c r="SA13" i="72" s="1"/>
  <c r="SC13" i="72" s="1"/>
  <c r="SE13" i="72" s="1"/>
  <c r="SH13" i="72" s="1"/>
  <c r="SJ13" i="72" s="1"/>
  <c r="SM13" i="72" s="1"/>
  <c r="SP13" i="72" s="1"/>
  <c r="SR13" i="72" s="1"/>
  <c r="OY13" i="72"/>
  <c r="PC13" i="72" s="1"/>
  <c r="PF13" i="72" s="1"/>
  <c r="PI13" i="72" s="1"/>
  <c r="PK13" i="72" s="1"/>
  <c r="PN13" i="72" s="1"/>
  <c r="PQ13" i="72" s="1"/>
  <c r="PT13" i="72" s="1"/>
  <c r="PW13" i="72" s="1"/>
  <c r="PY13" i="72" s="1"/>
  <c r="QB13" i="72" s="1"/>
  <c r="QD13" i="72" s="1"/>
  <c r="QF13" i="72" s="1"/>
  <c r="QI13" i="72" s="1"/>
  <c r="QK13" i="72" s="1"/>
  <c r="ABY13" i="72" s="1"/>
  <c r="MD13" i="72"/>
  <c r="MF13" i="72" s="1"/>
  <c r="MH13" i="72" s="1"/>
  <c r="MJ13" i="72" s="1"/>
  <c r="MM13" i="72" s="1"/>
  <c r="MQ13" i="72"/>
  <c r="MT13" i="72" s="1"/>
  <c r="MW13" i="72"/>
  <c r="MZ13" i="72" s="1"/>
  <c r="NC13" i="72" s="1"/>
  <c r="NF13" i="72" s="1"/>
  <c r="NH13" i="72" s="1"/>
  <c r="ABX13" i="72" s="1"/>
  <c r="JH13" i="72"/>
  <c r="JJ13" i="72" s="1"/>
  <c r="JM13" i="72" s="1"/>
  <c r="JP13" i="72" s="1"/>
  <c r="JR13" i="72" s="1"/>
  <c r="JU13" i="72" s="1"/>
  <c r="JX13" i="72" s="1"/>
  <c r="KA13" i="72" s="1"/>
  <c r="KD13" i="72" s="1"/>
  <c r="KG13" i="72" s="1"/>
  <c r="KI13" i="72" s="1"/>
  <c r="KK13" i="72" s="1"/>
  <c r="KM13" i="72" s="1"/>
  <c r="ABW13" i="72" s="1"/>
  <c r="HI13" i="72"/>
  <c r="HK13" i="72" s="1"/>
  <c r="HM13" i="72" s="1"/>
  <c r="HO13" i="72" s="1"/>
  <c r="HQ13" i="72" s="1"/>
  <c r="ABV13" i="72" s="1"/>
  <c r="FP13" i="72"/>
  <c r="FR13" i="72" s="1"/>
  <c r="FU13" i="72" s="1"/>
  <c r="ABU13" i="72" s="1"/>
  <c r="DT13" i="72"/>
  <c r="DV13" i="72" s="1"/>
  <c r="AZ13" i="72"/>
  <c r="BB13" i="72" s="1"/>
  <c r="BD13" i="72" s="1"/>
  <c r="ABR13" i="72" s="1"/>
  <c r="ACE12" i="72"/>
  <c r="ABS12" i="72"/>
  <c r="AAK12" i="72"/>
  <c r="AAN12" i="72"/>
  <c r="AAP12" i="72"/>
  <c r="AAT12" i="72" s="1"/>
  <c r="AAW12" i="72" s="1"/>
  <c r="AAZ12" i="72" s="1"/>
  <c r="ABB12" i="72" s="1"/>
  <c r="ACF12" i="72" s="1"/>
  <c r="ZR12" i="72"/>
  <c r="ZT12" i="72" s="1"/>
  <c r="YS12" i="72"/>
  <c r="YU12" i="72" s="1"/>
  <c r="YX12" i="72" s="1"/>
  <c r="XX12" i="72"/>
  <c r="YA12" i="72"/>
  <c r="YC12" i="72"/>
  <c r="YE12" i="72"/>
  <c r="YG12" i="72" s="1"/>
  <c r="YJ12" i="72" s="1"/>
  <c r="YM12" i="72" s="1"/>
  <c r="YO12" i="72" s="1"/>
  <c r="UR12" i="72"/>
  <c r="UV12" i="72" s="1"/>
  <c r="UX12" i="72" s="1"/>
  <c r="VA12" i="72"/>
  <c r="VC12" i="72" s="1"/>
  <c r="VF12" i="72" s="1"/>
  <c r="SV12" i="72"/>
  <c r="SX12" i="72"/>
  <c r="TA12" i="72"/>
  <c r="TC12" i="72"/>
  <c r="TF12" i="72" s="1"/>
  <c r="TI12" i="72"/>
  <c r="TL12" i="72"/>
  <c r="TN12" i="72"/>
  <c r="TQ12" i="72" s="1"/>
  <c r="TT12" i="72" s="1"/>
  <c r="TW12" i="72" s="1"/>
  <c r="TY12" i="72" s="1"/>
  <c r="UB12" i="72" s="1"/>
  <c r="UD12" i="72" s="1"/>
  <c r="UG12" i="72" s="1"/>
  <c r="UJ12" i="72" s="1"/>
  <c r="UM12" i="72" s="1"/>
  <c r="UO12" i="72" s="1"/>
  <c r="ACA12" i="72" s="1"/>
  <c r="RB12" i="72"/>
  <c r="RD12" i="72" s="1"/>
  <c r="RG12" i="72" s="1"/>
  <c r="RI12" i="72" s="1"/>
  <c r="RM12" i="72" s="1"/>
  <c r="RP12" i="72" s="1"/>
  <c r="RS12" i="72" s="1"/>
  <c r="RU12" i="72" s="1"/>
  <c r="RX12" i="72" s="1"/>
  <c r="SA12" i="72" s="1"/>
  <c r="SC12" i="72" s="1"/>
  <c r="SE12" i="72" s="1"/>
  <c r="SH12" i="72" s="1"/>
  <c r="SJ12" i="72" s="1"/>
  <c r="SM12" i="72" s="1"/>
  <c r="SP12" i="72" s="1"/>
  <c r="SR12" i="72" s="1"/>
  <c r="PI12" i="72"/>
  <c r="PK12" i="72" s="1"/>
  <c r="PN12" i="72" s="1"/>
  <c r="PQ12" i="72" s="1"/>
  <c r="PT12" i="72" s="1"/>
  <c r="PW12" i="72" s="1"/>
  <c r="PY12" i="72" s="1"/>
  <c r="QB12" i="72" s="1"/>
  <c r="QD12" i="72" s="1"/>
  <c r="QF12" i="72" s="1"/>
  <c r="QI12" i="72" s="1"/>
  <c r="QK12" i="72" s="1"/>
  <c r="ABY12" i="72" s="1"/>
  <c r="OY12" i="72"/>
  <c r="PC12" i="72" s="1"/>
  <c r="MD12" i="72"/>
  <c r="MF12" i="72" s="1"/>
  <c r="MH12" i="72" s="1"/>
  <c r="MJ12" i="72" s="1"/>
  <c r="MM12" i="72" s="1"/>
  <c r="MQ12" i="72" s="1"/>
  <c r="MT12" i="72" s="1"/>
  <c r="MW12" i="72" s="1"/>
  <c r="MZ12" i="72" s="1"/>
  <c r="NC12" i="72" s="1"/>
  <c r="NF12" i="72" s="1"/>
  <c r="NH12" i="72" s="1"/>
  <c r="ABX12" i="72" s="1"/>
  <c r="JH12" i="72"/>
  <c r="JJ12" i="72" s="1"/>
  <c r="JM12" i="72" s="1"/>
  <c r="JP12" i="72" s="1"/>
  <c r="JR12" i="72" s="1"/>
  <c r="JU12" i="72" s="1"/>
  <c r="JX12" i="72" s="1"/>
  <c r="KA12" i="72" s="1"/>
  <c r="KD12" i="72" s="1"/>
  <c r="KG12" i="72" s="1"/>
  <c r="KI12" i="72" s="1"/>
  <c r="KK12" i="72" s="1"/>
  <c r="KM12" i="72" s="1"/>
  <c r="ABW12" i="72"/>
  <c r="HI12" i="72"/>
  <c r="HK12" i="72" s="1"/>
  <c r="HM12" i="72" s="1"/>
  <c r="HO12" i="72"/>
  <c r="HQ12" i="72" s="1"/>
  <c r="ABV12" i="72" s="1"/>
  <c r="FP12" i="72"/>
  <c r="FR12" i="72"/>
  <c r="FU12" i="72"/>
  <c r="ABU12" i="72"/>
  <c r="DT12" i="72"/>
  <c r="DV12" i="72"/>
  <c r="AZ12" i="72"/>
  <c r="BB12" i="72" s="1"/>
  <c r="BD12" i="72" s="1"/>
  <c r="ABR12" i="72" s="1"/>
  <c r="ACE11" i="72"/>
  <c r="ABW11" i="72"/>
  <c r="ABV11" i="72"/>
  <c r="ABU11" i="72"/>
  <c r="ABT11" i="72"/>
  <c r="ABS11" i="72"/>
  <c r="ABR11" i="72"/>
  <c r="AAK11" i="72"/>
  <c r="AAN11" i="72" s="1"/>
  <c r="AAP11" i="72"/>
  <c r="AAT11" i="72" s="1"/>
  <c r="AAW11" i="72" s="1"/>
  <c r="AAZ11" i="72" s="1"/>
  <c r="ABB11" i="72" s="1"/>
  <c r="ACF11" i="72" s="1"/>
  <c r="ZR11" i="72"/>
  <c r="ZT11" i="72" s="1"/>
  <c r="ACD11" i="72" s="1"/>
  <c r="YS11" i="72"/>
  <c r="YU11" i="72"/>
  <c r="YX11" i="72"/>
  <c r="XX11" i="72"/>
  <c r="YA11" i="72" s="1"/>
  <c r="YC11" i="72"/>
  <c r="YE11" i="72"/>
  <c r="YG11" i="72"/>
  <c r="YJ11" i="72" s="1"/>
  <c r="YM11" i="72" s="1"/>
  <c r="YO11" i="72" s="1"/>
  <c r="UR11" i="72"/>
  <c r="UV11" i="72" s="1"/>
  <c r="UX11" i="72" s="1"/>
  <c r="VA11" i="72" s="1"/>
  <c r="VC11" i="72" s="1"/>
  <c r="VF11" i="72" s="1"/>
  <c r="SV11" i="72"/>
  <c r="SX11" i="72" s="1"/>
  <c r="TA11" i="72" s="1"/>
  <c r="TC11" i="72" s="1"/>
  <c r="TF11" i="72" s="1"/>
  <c r="TI11" i="72" s="1"/>
  <c r="TL11" i="72" s="1"/>
  <c r="TN11" i="72" s="1"/>
  <c r="TQ11" i="72" s="1"/>
  <c r="TT11" i="72" s="1"/>
  <c r="TW11" i="72" s="1"/>
  <c r="TY11" i="72" s="1"/>
  <c r="UB11" i="72" s="1"/>
  <c r="UD11" i="72" s="1"/>
  <c r="UG11" i="72" s="1"/>
  <c r="UJ11" i="72" s="1"/>
  <c r="UM11" i="72" s="1"/>
  <c r="UO11" i="72" s="1"/>
  <c r="ACA11" i="72" s="1"/>
  <c r="RB11" i="72"/>
  <c r="RD11" i="72" s="1"/>
  <c r="RG11" i="72" s="1"/>
  <c r="RI11" i="72"/>
  <c r="RM11" i="72" s="1"/>
  <c r="RP11" i="72" s="1"/>
  <c r="RS11" i="72" s="1"/>
  <c r="RU11" i="72" s="1"/>
  <c r="RX11" i="72" s="1"/>
  <c r="SA11" i="72"/>
  <c r="SC11" i="72"/>
  <c r="SE11" i="72" s="1"/>
  <c r="SH11" i="72" s="1"/>
  <c r="SJ11" i="72" s="1"/>
  <c r="SM11" i="72" s="1"/>
  <c r="SP11" i="72" s="1"/>
  <c r="SR11" i="72" s="1"/>
  <c r="ABZ11" i="72" s="1"/>
  <c r="OY11" i="72"/>
  <c r="PC11" i="72" s="1"/>
  <c r="PF11" i="72" s="1"/>
  <c r="PI11" i="72" s="1"/>
  <c r="PK11" i="72" s="1"/>
  <c r="PN11" i="72"/>
  <c r="PQ11" i="72" s="1"/>
  <c r="PT11" i="72" s="1"/>
  <c r="PW11" i="72" s="1"/>
  <c r="PY11" i="72" s="1"/>
  <c r="QB11" i="72" s="1"/>
  <c r="QD11" i="72" s="1"/>
  <c r="QF11" i="72" s="1"/>
  <c r="QI11" i="72" s="1"/>
  <c r="QK11" i="72" s="1"/>
  <c r="ABY11" i="72" s="1"/>
  <c r="MD11" i="72"/>
  <c r="MF11" i="72"/>
  <c r="MH11" i="72"/>
  <c r="MJ11" i="72"/>
  <c r="MM11" i="72" s="1"/>
  <c r="MQ11" i="72" s="1"/>
  <c r="MT11" i="72" s="1"/>
  <c r="MW11" i="72" s="1"/>
  <c r="MZ11" i="72" s="1"/>
  <c r="NC11" i="72" s="1"/>
  <c r="NF11" i="72" s="1"/>
  <c r="NH11" i="72" s="1"/>
  <c r="ABX11" i="72" s="1"/>
  <c r="JM11" i="72"/>
  <c r="JP11" i="72" s="1"/>
  <c r="JR11" i="72" s="1"/>
  <c r="JU11" i="72" s="1"/>
  <c r="JX11" i="72" s="1"/>
  <c r="KA11" i="72" s="1"/>
  <c r="KD11" i="72" s="1"/>
  <c r="KG11" i="72" s="1"/>
  <c r="KI11" i="72" s="1"/>
  <c r="HM11" i="72"/>
  <c r="HI11" i="72"/>
  <c r="FP11" i="72"/>
  <c r="DY11" i="72"/>
  <c r="ACF10" i="72"/>
  <c r="ACE10" i="72"/>
  <c r="ACD10" i="72"/>
  <c r="ACC10" i="72"/>
  <c r="ACB10" i="72"/>
  <c r="ACA10" i="72"/>
  <c r="ABY10" i="72"/>
  <c r="ABX10" i="72"/>
  <c r="ABS10" i="72"/>
  <c r="AAT10" i="72"/>
  <c r="AAK10" i="72"/>
  <c r="VC10" i="72"/>
  <c r="VF10" i="72"/>
  <c r="VN10" i="72"/>
  <c r="VS10" i="72" s="1"/>
  <c r="VX10" i="72" s="1"/>
  <c r="WC10" i="72" s="1"/>
  <c r="WH10" i="72" s="1"/>
  <c r="UX10" i="72"/>
  <c r="UG10" i="72"/>
  <c r="UJ10" i="72" s="1"/>
  <c r="TF10" i="72"/>
  <c r="TI10" i="72" s="1"/>
  <c r="TL10" i="72" s="1"/>
  <c r="TN10" i="72" s="1"/>
  <c r="TQ10" i="72" s="1"/>
  <c r="TT10" i="72" s="1"/>
  <c r="SX10" i="72"/>
  <c r="RM10" i="72"/>
  <c r="RP10" i="72" s="1"/>
  <c r="RS10" i="72" s="1"/>
  <c r="RU10" i="72" s="1"/>
  <c r="RX10" i="72" s="1"/>
  <c r="SA10" i="72"/>
  <c r="RD10" i="72"/>
  <c r="PK10" i="72"/>
  <c r="PN10" i="72" s="1"/>
  <c r="PQ10" i="72" s="1"/>
  <c r="PT10" i="72" s="1"/>
  <c r="PW10" i="72" s="1"/>
  <c r="PY10" i="72" s="1"/>
  <c r="PF10" i="72"/>
  <c r="MJ10" i="72"/>
  <c r="MM10" i="72" s="1"/>
  <c r="MQ10" i="72" s="1"/>
  <c r="MT10" i="72" s="1"/>
  <c r="MW10" i="72" s="1"/>
  <c r="MZ10" i="72"/>
  <c r="NC10" i="72" s="1"/>
  <c r="NF10" i="72" s="1"/>
  <c r="MF10" i="72"/>
  <c r="JH10" i="72"/>
  <c r="JJ10" i="72" s="1"/>
  <c r="JM10" i="72" s="1"/>
  <c r="JP10" i="72" s="1"/>
  <c r="JR10" i="72" s="1"/>
  <c r="JU10" i="72" s="1"/>
  <c r="JX10" i="72" s="1"/>
  <c r="KA10" i="72" s="1"/>
  <c r="KD10" i="72" s="1"/>
  <c r="KG10" i="72" s="1"/>
  <c r="KI10" i="72" s="1"/>
  <c r="KK10" i="72" s="1"/>
  <c r="KM10" i="72" s="1"/>
  <c r="ABW10" i="72" s="1"/>
  <c r="HI10" i="72"/>
  <c r="HK10" i="72" s="1"/>
  <c r="HM10" i="72" s="1"/>
  <c r="HO10" i="72" s="1"/>
  <c r="HQ10" i="72"/>
  <c r="ABV10" i="72" s="1"/>
  <c r="FP10" i="72"/>
  <c r="FR10" i="72" s="1"/>
  <c r="FU10" i="72" s="1"/>
  <c r="ABU10" i="72" s="1"/>
  <c r="DT10" i="72"/>
  <c r="DV10" i="72"/>
  <c r="AZ10" i="72"/>
  <c r="BB10" i="72"/>
  <c r="BD10" i="72" s="1"/>
  <c r="ABR10" i="72" s="1"/>
  <c r="ACE9" i="72"/>
  <c r="ABW9" i="72"/>
  <c r="ABV9" i="72"/>
  <c r="ABU9" i="72"/>
  <c r="ABT9" i="72"/>
  <c r="ABS9" i="72"/>
  <c r="ABR9" i="72"/>
  <c r="AAK9" i="72"/>
  <c r="AAN9" i="72"/>
  <c r="AAP9" i="72" s="1"/>
  <c r="AAT9" i="72" s="1"/>
  <c r="AAW9" i="72" s="1"/>
  <c r="AAZ9" i="72" s="1"/>
  <c r="ABB9" i="72" s="1"/>
  <c r="ACF9" i="72" s="1"/>
  <c r="ZR9" i="72"/>
  <c r="ZT9" i="72"/>
  <c r="YS9" i="72"/>
  <c r="YU9" i="72" s="1"/>
  <c r="YX9" i="72" s="1"/>
  <c r="XX9" i="72"/>
  <c r="YA9" i="72" s="1"/>
  <c r="YC9" i="72" s="1"/>
  <c r="YE9" i="72" s="1"/>
  <c r="YG9" i="72" s="1"/>
  <c r="YJ9" i="72" s="1"/>
  <c r="YM9" i="72" s="1"/>
  <c r="YO9" i="72" s="1"/>
  <c r="UR9" i="72"/>
  <c r="UV9" i="72" s="1"/>
  <c r="UX9" i="72" s="1"/>
  <c r="VA9" i="72" s="1"/>
  <c r="VC9" i="72" s="1"/>
  <c r="VF9" i="72" s="1"/>
  <c r="SV9" i="72"/>
  <c r="SX9" i="72" s="1"/>
  <c r="TA9" i="72" s="1"/>
  <c r="TC9" i="72" s="1"/>
  <c r="TF9" i="72" s="1"/>
  <c r="TI9" i="72" s="1"/>
  <c r="TL9" i="72" s="1"/>
  <c r="TN9" i="72" s="1"/>
  <c r="TQ9" i="72" s="1"/>
  <c r="TT9" i="72" s="1"/>
  <c r="TW9" i="72" s="1"/>
  <c r="TY9" i="72" s="1"/>
  <c r="UB9" i="72" s="1"/>
  <c r="UD9" i="72" s="1"/>
  <c r="UG9" i="72" s="1"/>
  <c r="UJ9" i="72" s="1"/>
  <c r="UM9" i="72" s="1"/>
  <c r="UO9" i="72" s="1"/>
  <c r="ACA9" i="72" s="1"/>
  <c r="RB9" i="72"/>
  <c r="RD9" i="72"/>
  <c r="RG9" i="72" s="1"/>
  <c r="RI9" i="72" s="1"/>
  <c r="RM9" i="72" s="1"/>
  <c r="RP9" i="72"/>
  <c r="RS9" i="72" s="1"/>
  <c r="RU9" i="72" s="1"/>
  <c r="RX9" i="72" s="1"/>
  <c r="SA9" i="72" s="1"/>
  <c r="SC9" i="72" s="1"/>
  <c r="SE9" i="72" s="1"/>
  <c r="SH9" i="72" s="1"/>
  <c r="SJ9" i="72" s="1"/>
  <c r="SM9" i="72" s="1"/>
  <c r="SP9" i="72" s="1"/>
  <c r="SR9" i="72" s="1"/>
  <c r="OY9" i="72"/>
  <c r="PC9" i="72" s="1"/>
  <c r="PF9" i="72" s="1"/>
  <c r="PI9" i="72" s="1"/>
  <c r="PK9" i="72" s="1"/>
  <c r="PN9" i="72" s="1"/>
  <c r="PQ9" i="72" s="1"/>
  <c r="PT9" i="72" s="1"/>
  <c r="PW9" i="72" s="1"/>
  <c r="PY9" i="72" s="1"/>
  <c r="QB9" i="72" s="1"/>
  <c r="QD9" i="72" s="1"/>
  <c r="QF9" i="72" s="1"/>
  <c r="QI9" i="72" s="1"/>
  <c r="QK9" i="72" s="1"/>
  <c r="ABY9" i="72" s="1"/>
  <c r="MD9" i="72"/>
  <c r="MF9" i="72"/>
  <c r="MH9" i="72" s="1"/>
  <c r="MJ9" i="72" s="1"/>
  <c r="MM9" i="72" s="1"/>
  <c r="MQ9" i="72" s="1"/>
  <c r="MT9" i="72" s="1"/>
  <c r="MW9" i="72" s="1"/>
  <c r="MZ9" i="72" s="1"/>
  <c r="NC9" i="72" s="1"/>
  <c r="NF9" i="72" s="1"/>
  <c r="NH9" i="72" s="1"/>
  <c r="ABX9" i="72" s="1"/>
  <c r="JM9" i="72"/>
  <c r="JP9" i="72"/>
  <c r="JR9" i="72"/>
  <c r="JU9" i="72" s="1"/>
  <c r="JX9" i="72" s="1"/>
  <c r="KA9" i="72" s="1"/>
  <c r="KD9" i="72" s="1"/>
  <c r="KG9" i="72" s="1"/>
  <c r="KI9" i="72" s="1"/>
  <c r="HM9" i="72"/>
  <c r="DY9" i="72"/>
  <c r="ACE8" i="72"/>
  <c r="ABV8" i="72"/>
  <c r="ABU8" i="72"/>
  <c r="ABT8" i="72"/>
  <c r="ABS8" i="72"/>
  <c r="ABR8" i="72"/>
  <c r="AAK8" i="72"/>
  <c r="AAN8" i="72" s="1"/>
  <c r="AAP8" i="72" s="1"/>
  <c r="AAT8" i="72" s="1"/>
  <c r="AAW8" i="72" s="1"/>
  <c r="AAZ8" i="72" s="1"/>
  <c r="ACF8" i="72"/>
  <c r="ZR8" i="72"/>
  <c r="ZT8" i="72"/>
  <c r="ACD8" i="72" s="1"/>
  <c r="YS8" i="72"/>
  <c r="YU8" i="72"/>
  <c r="YX8" i="72" s="1"/>
  <c r="XX8" i="72"/>
  <c r="YA8" i="72" s="1"/>
  <c r="YC8" i="72" s="1"/>
  <c r="YE8" i="72" s="1"/>
  <c r="YG8" i="72" s="1"/>
  <c r="YJ8" i="72" s="1"/>
  <c r="YM8" i="72" s="1"/>
  <c r="UR8" i="72"/>
  <c r="UV8" i="72" s="1"/>
  <c r="UX8" i="72" s="1"/>
  <c r="VA8" i="72" s="1"/>
  <c r="VC8" i="72" s="1"/>
  <c r="VF8" i="72" s="1"/>
  <c r="SV8" i="72"/>
  <c r="SX8" i="72"/>
  <c r="TA8" i="72"/>
  <c r="TC8" i="72" s="1"/>
  <c r="TF8" i="72" s="1"/>
  <c r="TI8" i="72" s="1"/>
  <c r="TL8" i="72" s="1"/>
  <c r="TN8" i="72" s="1"/>
  <c r="TQ8" i="72" s="1"/>
  <c r="TT8" i="72" s="1"/>
  <c r="TW8" i="72" s="1"/>
  <c r="TY8" i="72" s="1"/>
  <c r="UB8" i="72" s="1"/>
  <c r="UD8" i="72" s="1"/>
  <c r="UG8" i="72" s="1"/>
  <c r="UJ8" i="72" s="1"/>
  <c r="UM8" i="72" s="1"/>
  <c r="RB8" i="72"/>
  <c r="RD8" i="72" s="1"/>
  <c r="RG8" i="72" s="1"/>
  <c r="RI8" i="72" s="1"/>
  <c r="RM8" i="72" s="1"/>
  <c r="RP8" i="72" s="1"/>
  <c r="RS8" i="72" s="1"/>
  <c r="RU8" i="72" s="1"/>
  <c r="RX8" i="72" s="1"/>
  <c r="SA8" i="72" s="1"/>
  <c r="SC8" i="72" s="1"/>
  <c r="SE8" i="72" s="1"/>
  <c r="SH8" i="72" s="1"/>
  <c r="SJ8" i="72" s="1"/>
  <c r="SM8" i="72" s="1"/>
  <c r="SP8" i="72" s="1"/>
  <c r="OY8" i="72"/>
  <c r="PC8" i="72" s="1"/>
  <c r="PF8" i="72"/>
  <c r="PI8" i="72" s="1"/>
  <c r="PK8" i="72" s="1"/>
  <c r="PN8" i="72" s="1"/>
  <c r="PQ8" i="72" s="1"/>
  <c r="PT8" i="72" s="1"/>
  <c r="PW8" i="72" s="1"/>
  <c r="PY8" i="72" s="1"/>
  <c r="QB8" i="72" s="1"/>
  <c r="QD8" i="72" s="1"/>
  <c r="QF8" i="72" s="1"/>
  <c r="QI8" i="72" s="1"/>
  <c r="QK8" i="72" s="1"/>
  <c r="ABY8" i="72" s="1"/>
  <c r="MD8" i="72"/>
  <c r="MF8" i="72" s="1"/>
  <c r="MH8" i="72" s="1"/>
  <c r="MJ8" i="72" s="1"/>
  <c r="MM8" i="72" s="1"/>
  <c r="MQ8" i="72" s="1"/>
  <c r="MT8" i="72" s="1"/>
  <c r="MW8" i="72" s="1"/>
  <c r="MZ8" i="72" s="1"/>
  <c r="NC8" i="72" s="1"/>
  <c r="NF8" i="72" s="1"/>
  <c r="NH8" i="72" s="1"/>
  <c r="ABX8" i="72" s="1"/>
  <c r="JH8" i="72"/>
  <c r="JJ8" i="72"/>
  <c r="JM8" i="72" s="1"/>
  <c r="JP8" i="72" s="1"/>
  <c r="JR8" i="72" s="1"/>
  <c r="JU8" i="72" s="1"/>
  <c r="JX8" i="72" s="1"/>
  <c r="KA8" i="72" s="1"/>
  <c r="KD8" i="72" s="1"/>
  <c r="KG8" i="72" s="1"/>
  <c r="KI8" i="72" s="1"/>
  <c r="KK8" i="72" s="1"/>
  <c r="KM8" i="72" s="1"/>
  <c r="ABW8" i="72" s="1"/>
  <c r="HM8" i="72"/>
  <c r="DY8" i="72"/>
  <c r="ACE7" i="72"/>
  <c r="ABS7" i="72"/>
  <c r="AAK7" i="72"/>
  <c r="AAN7" i="72"/>
  <c r="AAP7" i="72" s="1"/>
  <c r="AAT7" i="72" s="1"/>
  <c r="AAW7" i="72" s="1"/>
  <c r="AAZ7" i="72" s="1"/>
  <c r="ABB7" i="72" s="1"/>
  <c r="ACF7" i="72" s="1"/>
  <c r="ZR7" i="72"/>
  <c r="ZT7" i="72"/>
  <c r="YS7" i="72"/>
  <c r="YU7" i="72"/>
  <c r="YX7" i="72"/>
  <c r="XX7" i="72"/>
  <c r="YA7" i="72" s="1"/>
  <c r="YC7" i="72" s="1"/>
  <c r="YE7" i="72" s="1"/>
  <c r="YG7" i="72" s="1"/>
  <c r="YJ7" i="72" s="1"/>
  <c r="YM7" i="72" s="1"/>
  <c r="YO7" i="72" s="1"/>
  <c r="UR7" i="72"/>
  <c r="UV7" i="72" s="1"/>
  <c r="UX7" i="72" s="1"/>
  <c r="VA7" i="72" s="1"/>
  <c r="VC7" i="72" s="1"/>
  <c r="VF7" i="72" s="1"/>
  <c r="SV7" i="72"/>
  <c r="SX7" i="72" s="1"/>
  <c r="TA7" i="72"/>
  <c r="TC7" i="72" s="1"/>
  <c r="TF7" i="72" s="1"/>
  <c r="TI7" i="72" s="1"/>
  <c r="TL7" i="72" s="1"/>
  <c r="TN7" i="72" s="1"/>
  <c r="TQ7" i="72" s="1"/>
  <c r="TT7" i="72" s="1"/>
  <c r="TW7" i="72" s="1"/>
  <c r="TY7" i="72" s="1"/>
  <c r="UB7" i="72" s="1"/>
  <c r="UD7" i="72" s="1"/>
  <c r="UG7" i="72" s="1"/>
  <c r="UJ7" i="72" s="1"/>
  <c r="UM7" i="72" s="1"/>
  <c r="UO7" i="72" s="1"/>
  <c r="ACA7" i="72" s="1"/>
  <c r="RB7" i="72"/>
  <c r="RD7" i="72" s="1"/>
  <c r="RG7" i="72" s="1"/>
  <c r="RI7" i="72" s="1"/>
  <c r="RM7" i="72" s="1"/>
  <c r="RP7" i="72" s="1"/>
  <c r="RS7" i="72" s="1"/>
  <c r="RU7" i="72" s="1"/>
  <c r="RX7" i="72" s="1"/>
  <c r="SA7" i="72" s="1"/>
  <c r="SC7" i="72" s="1"/>
  <c r="SE7" i="72" s="1"/>
  <c r="SH7" i="72" s="1"/>
  <c r="SJ7" i="72" s="1"/>
  <c r="SM7" i="72" s="1"/>
  <c r="SP7" i="72" s="1"/>
  <c r="SR7" i="72" s="1"/>
  <c r="OY7" i="72"/>
  <c r="PC7" i="72" s="1"/>
  <c r="PF7" i="72" s="1"/>
  <c r="PI7" i="72" s="1"/>
  <c r="PK7" i="72" s="1"/>
  <c r="PN7" i="72" s="1"/>
  <c r="PQ7" i="72" s="1"/>
  <c r="PT7" i="72" s="1"/>
  <c r="PW7" i="72" s="1"/>
  <c r="PY7" i="72" s="1"/>
  <c r="QB7" i="72" s="1"/>
  <c r="QD7" i="72" s="1"/>
  <c r="QF7" i="72" s="1"/>
  <c r="QI7" i="72" s="1"/>
  <c r="QK7" i="72" s="1"/>
  <c r="ABY7" i="72" s="1"/>
  <c r="MD7" i="72"/>
  <c r="MF7" i="72" s="1"/>
  <c r="MH7" i="72" s="1"/>
  <c r="MJ7" i="72" s="1"/>
  <c r="MM7" i="72" s="1"/>
  <c r="MQ7" i="72" s="1"/>
  <c r="MT7" i="72" s="1"/>
  <c r="MW7" i="72" s="1"/>
  <c r="MZ7" i="72" s="1"/>
  <c r="NC7" i="72" s="1"/>
  <c r="NF7" i="72" s="1"/>
  <c r="NH7" i="72" s="1"/>
  <c r="ABX7" i="72" s="1"/>
  <c r="JH7" i="72"/>
  <c r="JJ7" i="72"/>
  <c r="JM7" i="72" s="1"/>
  <c r="JP7" i="72"/>
  <c r="JR7" i="72" s="1"/>
  <c r="JU7" i="72"/>
  <c r="JX7" i="72" s="1"/>
  <c r="KA7" i="72" s="1"/>
  <c r="KD7" i="72"/>
  <c r="KG7" i="72"/>
  <c r="KI7" i="72" s="1"/>
  <c r="KK7" i="72" s="1"/>
  <c r="KM7" i="72" s="1"/>
  <c r="ABW7" i="72" s="1"/>
  <c r="HI7" i="72"/>
  <c r="HK7" i="72"/>
  <c r="HM7" i="72" s="1"/>
  <c r="HO7" i="72" s="1"/>
  <c r="HQ7" i="72" s="1"/>
  <c r="ABV7" i="72" s="1"/>
  <c r="FP7" i="72"/>
  <c r="FR7" i="72"/>
  <c r="FU7" i="72" s="1"/>
  <c r="ABU7" i="72" s="1"/>
  <c r="DT7" i="72"/>
  <c r="DV7" i="72" s="1"/>
  <c r="AZ7" i="72"/>
  <c r="BB7" i="72" s="1"/>
  <c r="BD7" i="72" s="1"/>
  <c r="ABR7" i="72" s="1"/>
  <c r="ACE6" i="72"/>
  <c r="ABS6" i="72"/>
  <c r="AAK6" i="72"/>
  <c r="AAN6" i="72" s="1"/>
  <c r="AAP6" i="72" s="1"/>
  <c r="AAT6" i="72" s="1"/>
  <c r="AAW6" i="72"/>
  <c r="AAZ6" i="72"/>
  <c r="ABB6" i="72" s="1"/>
  <c r="ACF6" i="72" s="1"/>
  <c r="ZR6" i="72"/>
  <c r="ZT6" i="72" s="1"/>
  <c r="YS6" i="72"/>
  <c r="YU6" i="72"/>
  <c r="YX6" i="72" s="1"/>
  <c r="XX6" i="72"/>
  <c r="YA6" i="72"/>
  <c r="YC6" i="72" s="1"/>
  <c r="YE6" i="72" s="1"/>
  <c r="YG6" i="72" s="1"/>
  <c r="YJ6" i="72" s="1"/>
  <c r="YM6" i="72" s="1"/>
  <c r="YO6" i="72" s="1"/>
  <c r="UR6" i="72"/>
  <c r="UV6" i="72"/>
  <c r="UX6" i="72" s="1"/>
  <c r="VA6" i="72" s="1"/>
  <c r="VC6" i="72" s="1"/>
  <c r="VF6" i="72" s="1"/>
  <c r="SV6" i="72"/>
  <c r="SX6" i="72"/>
  <c r="TA6" i="72" s="1"/>
  <c r="TC6" i="72" s="1"/>
  <c r="TF6" i="72" s="1"/>
  <c r="TI6" i="72" s="1"/>
  <c r="TL6" i="72" s="1"/>
  <c r="TN6" i="72" s="1"/>
  <c r="TQ6" i="72" s="1"/>
  <c r="TT6" i="72"/>
  <c r="TW6" i="72" s="1"/>
  <c r="TY6" i="72" s="1"/>
  <c r="UB6" i="72" s="1"/>
  <c r="UD6" i="72" s="1"/>
  <c r="UG6" i="72" s="1"/>
  <c r="UJ6" i="72" s="1"/>
  <c r="UM6" i="72" s="1"/>
  <c r="UO6" i="72" s="1"/>
  <c r="ACA6" i="72" s="1"/>
  <c r="RB6" i="72"/>
  <c r="RD6" i="72"/>
  <c r="RG6" i="72"/>
  <c r="RI6" i="72" s="1"/>
  <c r="RM6" i="72" s="1"/>
  <c r="RP6" i="72" s="1"/>
  <c r="RS6" i="72" s="1"/>
  <c r="RU6" i="72" s="1"/>
  <c r="RX6" i="72" s="1"/>
  <c r="SA6" i="72"/>
  <c r="SC6" i="72" s="1"/>
  <c r="SE6" i="72" s="1"/>
  <c r="SH6" i="72" s="1"/>
  <c r="SJ6" i="72" s="1"/>
  <c r="SM6" i="72" s="1"/>
  <c r="SP6" i="72" s="1"/>
  <c r="SR6" i="72" s="1"/>
  <c r="OY6" i="72"/>
  <c r="PC6" i="72"/>
  <c r="PF6" i="72" s="1"/>
  <c r="PI6" i="72" s="1"/>
  <c r="PK6" i="72" s="1"/>
  <c r="PN6" i="72" s="1"/>
  <c r="PQ6" i="72" s="1"/>
  <c r="PT6" i="72" s="1"/>
  <c r="PW6" i="72" s="1"/>
  <c r="PY6" i="72" s="1"/>
  <c r="QB6" i="72" s="1"/>
  <c r="QD6" i="72" s="1"/>
  <c r="QF6" i="72" s="1"/>
  <c r="QI6" i="72" s="1"/>
  <c r="QK6" i="72" s="1"/>
  <c r="ABY6" i="72" s="1"/>
  <c r="MD6" i="72"/>
  <c r="MF6" i="72" s="1"/>
  <c r="MH6" i="72"/>
  <c r="MJ6" i="72" s="1"/>
  <c r="MM6" i="72" s="1"/>
  <c r="MQ6" i="72" s="1"/>
  <c r="MT6" i="72" s="1"/>
  <c r="MW6" i="72" s="1"/>
  <c r="MZ6" i="72"/>
  <c r="NC6" i="72" s="1"/>
  <c r="NF6" i="72" s="1"/>
  <c r="NH6" i="72" s="1"/>
  <c r="ABX6" i="72" s="1"/>
  <c r="JH6" i="72"/>
  <c r="JJ6" i="72"/>
  <c r="JM6" i="72" s="1"/>
  <c r="JP6" i="72" s="1"/>
  <c r="JR6" i="72" s="1"/>
  <c r="JU6" i="72" s="1"/>
  <c r="JX6" i="72" s="1"/>
  <c r="KA6" i="72" s="1"/>
  <c r="KD6" i="72" s="1"/>
  <c r="KG6" i="72" s="1"/>
  <c r="KI6" i="72" s="1"/>
  <c r="KK6" i="72"/>
  <c r="KM6" i="72" s="1"/>
  <c r="ABW6" i="72" s="1"/>
  <c r="HI6" i="72"/>
  <c r="HK6" i="72" s="1"/>
  <c r="HM6" i="72" s="1"/>
  <c r="HO6" i="72" s="1"/>
  <c r="HQ6" i="72" s="1"/>
  <c r="ABV6" i="72" s="1"/>
  <c r="FP6" i="72"/>
  <c r="FR6" i="72"/>
  <c r="FU6" i="72"/>
  <c r="ABU6" i="72" s="1"/>
  <c r="DT6" i="72"/>
  <c r="DV6" i="72"/>
  <c r="AZ6" i="72"/>
  <c r="BB6" i="72"/>
  <c r="BD6" i="72"/>
  <c r="ABR6" i="72"/>
  <c r="ACE5" i="72"/>
  <c r="ABS5" i="72"/>
  <c r="AAK5" i="72"/>
  <c r="AAN5" i="72"/>
  <c r="AAP5" i="72" s="1"/>
  <c r="AAT5" i="72" s="1"/>
  <c r="AAW5" i="72" s="1"/>
  <c r="AAZ5" i="72" s="1"/>
  <c r="ABB5" i="72" s="1"/>
  <c r="ACF5" i="72" s="1"/>
  <c r="ZR5" i="72"/>
  <c r="ZT5" i="72"/>
  <c r="YS5" i="72"/>
  <c r="YU5" i="72"/>
  <c r="YX5" i="72" s="1"/>
  <c r="XX5" i="72"/>
  <c r="YA5" i="72"/>
  <c r="YC5" i="72" s="1"/>
  <c r="YE5" i="72" s="1"/>
  <c r="YG5" i="72" s="1"/>
  <c r="YJ5" i="72" s="1"/>
  <c r="YM5" i="72" s="1"/>
  <c r="YO5" i="72" s="1"/>
  <c r="UR5" i="72"/>
  <c r="UV5" i="72"/>
  <c r="UX5" i="72" s="1"/>
  <c r="VA5" i="72"/>
  <c r="VC5" i="72"/>
  <c r="VF5" i="72" s="1"/>
  <c r="SV5" i="72"/>
  <c r="SX5" i="72" s="1"/>
  <c r="TA5" i="72" s="1"/>
  <c r="TC5" i="72" s="1"/>
  <c r="TF5" i="72" s="1"/>
  <c r="TI5" i="72" s="1"/>
  <c r="TL5" i="72" s="1"/>
  <c r="TN5" i="72" s="1"/>
  <c r="TQ5" i="72" s="1"/>
  <c r="TT5" i="72" s="1"/>
  <c r="TW5" i="72" s="1"/>
  <c r="TY5" i="72" s="1"/>
  <c r="UB5" i="72" s="1"/>
  <c r="UD5" i="72" s="1"/>
  <c r="UG5" i="72" s="1"/>
  <c r="UJ5" i="72" s="1"/>
  <c r="UM5" i="72" s="1"/>
  <c r="UO5" i="72" s="1"/>
  <c r="ACA5" i="72" s="1"/>
  <c r="RB5" i="72"/>
  <c r="RD5" i="72" s="1"/>
  <c r="RG5" i="72" s="1"/>
  <c r="RI5" i="72" s="1"/>
  <c r="RM5" i="72" s="1"/>
  <c r="RP5" i="72" s="1"/>
  <c r="RS5" i="72" s="1"/>
  <c r="RU5" i="72" s="1"/>
  <c r="RX5" i="72"/>
  <c r="SA5" i="72" s="1"/>
  <c r="SC5" i="72" s="1"/>
  <c r="SE5" i="72"/>
  <c r="SH5" i="72" s="1"/>
  <c r="SJ5" i="72" s="1"/>
  <c r="SM5" i="72" s="1"/>
  <c r="SP5" i="72" s="1"/>
  <c r="SR5" i="72" s="1"/>
  <c r="OY5" i="72"/>
  <c r="PC5" i="72" s="1"/>
  <c r="PF5" i="72" s="1"/>
  <c r="PI5" i="72" s="1"/>
  <c r="PK5" i="72" s="1"/>
  <c r="PN5" i="72" s="1"/>
  <c r="PQ5" i="72" s="1"/>
  <c r="PT5" i="72" s="1"/>
  <c r="PW5" i="72" s="1"/>
  <c r="PY5" i="72" s="1"/>
  <c r="QB5" i="72" s="1"/>
  <c r="QD5" i="72" s="1"/>
  <c r="QF5" i="72" s="1"/>
  <c r="QI5" i="72" s="1"/>
  <c r="QK5" i="72" s="1"/>
  <c r="ABY5" i="72" s="1"/>
  <c r="MD5" i="72"/>
  <c r="MF5" i="72"/>
  <c r="MH5" i="72" s="1"/>
  <c r="MJ5" i="72" s="1"/>
  <c r="MM5" i="72" s="1"/>
  <c r="MQ5" i="72" s="1"/>
  <c r="MT5" i="72" s="1"/>
  <c r="MW5" i="72"/>
  <c r="MZ5" i="72" s="1"/>
  <c r="NC5" i="72" s="1"/>
  <c r="NF5" i="72" s="1"/>
  <c r="NH5" i="72" s="1"/>
  <c r="ABX5" i="72" s="1"/>
  <c r="JH5" i="72"/>
  <c r="JJ5" i="72" s="1"/>
  <c r="JM5" i="72" s="1"/>
  <c r="JP5" i="72" s="1"/>
  <c r="JR5" i="72"/>
  <c r="JU5" i="72" s="1"/>
  <c r="JX5" i="72" s="1"/>
  <c r="KA5" i="72" s="1"/>
  <c r="KD5" i="72" s="1"/>
  <c r="KG5" i="72" s="1"/>
  <c r="KI5" i="72" s="1"/>
  <c r="KK5" i="72" s="1"/>
  <c r="KM5" i="72" s="1"/>
  <c r="ABW5" i="72" s="1"/>
  <c r="HI5" i="72"/>
  <c r="HK5" i="72" s="1"/>
  <c r="HM5" i="72" s="1"/>
  <c r="HO5" i="72" s="1"/>
  <c r="HQ5" i="72"/>
  <c r="ABV5" i="72" s="1"/>
  <c r="FP5" i="72"/>
  <c r="FR5" i="72" s="1"/>
  <c r="FU5" i="72" s="1"/>
  <c r="ABU5" i="72" s="1"/>
  <c r="DT5" i="72"/>
  <c r="DV5" i="72" s="1"/>
  <c r="AZ5" i="72"/>
  <c r="BB5" i="72"/>
  <c r="BD5" i="72" s="1"/>
  <c r="ABR5" i="72" s="1"/>
  <c r="ACE4" i="72"/>
  <c r="ABS4" i="72"/>
  <c r="AAK4" i="72"/>
  <c r="AAN4" i="72" s="1"/>
  <c r="AAP4" i="72" s="1"/>
  <c r="AAT4" i="72" s="1"/>
  <c r="AAW4" i="72" s="1"/>
  <c r="AAZ4" i="72" s="1"/>
  <c r="ABB4" i="72" s="1"/>
  <c r="ACF4" i="72" s="1"/>
  <c r="ZR4" i="72"/>
  <c r="ZT4" i="72"/>
  <c r="YS4" i="72"/>
  <c r="YU4" i="72" s="1"/>
  <c r="YX4" i="72" s="1"/>
  <c r="XX4" i="72"/>
  <c r="YA4" i="72"/>
  <c r="YC4" i="72" s="1"/>
  <c r="YE4" i="72" s="1"/>
  <c r="YG4" i="72" s="1"/>
  <c r="YJ4" i="72" s="1"/>
  <c r="YM4" i="72" s="1"/>
  <c r="YO4" i="72" s="1"/>
  <c r="UR4" i="72"/>
  <c r="UV4" i="72"/>
  <c r="UX4" i="72" s="1"/>
  <c r="VA4" i="72" s="1"/>
  <c r="VC4" i="72" s="1"/>
  <c r="VF4" i="72" s="1"/>
  <c r="SV4" i="72"/>
  <c r="SX4" i="72"/>
  <c r="TA4" i="72" s="1"/>
  <c r="TC4" i="72" s="1"/>
  <c r="TF4" i="72" s="1"/>
  <c r="TI4" i="72" s="1"/>
  <c r="TL4" i="72" s="1"/>
  <c r="TN4" i="72" s="1"/>
  <c r="TQ4" i="72" s="1"/>
  <c r="TT4" i="72"/>
  <c r="TW4" i="72" s="1"/>
  <c r="TY4" i="72" s="1"/>
  <c r="UB4" i="72" s="1"/>
  <c r="UD4" i="72" s="1"/>
  <c r="UG4" i="72" s="1"/>
  <c r="UJ4" i="72" s="1"/>
  <c r="UM4" i="72" s="1"/>
  <c r="UO4" i="72" s="1"/>
  <c r="ACA4" i="72" s="1"/>
  <c r="RB4" i="72"/>
  <c r="RD4" i="72" s="1"/>
  <c r="RG4" i="72" s="1"/>
  <c r="RI4" i="72" s="1"/>
  <c r="RM4" i="72" s="1"/>
  <c r="RP4" i="72" s="1"/>
  <c r="RS4" i="72" s="1"/>
  <c r="RU4" i="72" s="1"/>
  <c r="RX4" i="72" s="1"/>
  <c r="SA4" i="72" s="1"/>
  <c r="SC4" i="72" s="1"/>
  <c r="SE4" i="72" s="1"/>
  <c r="SH4" i="72" s="1"/>
  <c r="SJ4" i="72" s="1"/>
  <c r="SM4" i="72" s="1"/>
  <c r="SP4" i="72" s="1"/>
  <c r="SR4" i="72" s="1"/>
  <c r="ABZ4" i="72" s="1"/>
  <c r="OY4" i="72"/>
  <c r="PC4" i="72"/>
  <c r="PF4" i="72" s="1"/>
  <c r="PI4" i="72" s="1"/>
  <c r="PK4" i="72" s="1"/>
  <c r="PN4" i="72" s="1"/>
  <c r="PQ4" i="72" s="1"/>
  <c r="PT4" i="72" s="1"/>
  <c r="PW4" i="72" s="1"/>
  <c r="PY4" i="72" s="1"/>
  <c r="QB4" i="72" s="1"/>
  <c r="QD4" i="72" s="1"/>
  <c r="QF4" i="72" s="1"/>
  <c r="QI4" i="72" s="1"/>
  <c r="QK4" i="72" s="1"/>
  <c r="ABY4" i="72" s="1"/>
  <c r="MD4" i="72"/>
  <c r="MF4" i="72" s="1"/>
  <c r="MH4" i="72" s="1"/>
  <c r="MJ4" i="72" s="1"/>
  <c r="MM4" i="72" s="1"/>
  <c r="MQ4" i="72" s="1"/>
  <c r="MT4" i="72" s="1"/>
  <c r="MW4" i="72" s="1"/>
  <c r="MZ4" i="72" s="1"/>
  <c r="NC4" i="72" s="1"/>
  <c r="NF4" i="72" s="1"/>
  <c r="NH4" i="72" s="1"/>
  <c r="ABX4" i="72" s="1"/>
  <c r="JH4" i="72"/>
  <c r="JJ4" i="72" s="1"/>
  <c r="JM4" i="72" s="1"/>
  <c r="JP4" i="72" s="1"/>
  <c r="JR4" i="72" s="1"/>
  <c r="JU4" i="72" s="1"/>
  <c r="JX4" i="72" s="1"/>
  <c r="KA4" i="72" s="1"/>
  <c r="KD4" i="72" s="1"/>
  <c r="KG4" i="72" s="1"/>
  <c r="KI4" i="72" s="1"/>
  <c r="KK4" i="72" s="1"/>
  <c r="KM4" i="72" s="1"/>
  <c r="ABW4" i="72" s="1"/>
  <c r="HI4" i="72"/>
  <c r="HK4" i="72" s="1"/>
  <c r="HM4" i="72" s="1"/>
  <c r="HO4" i="72" s="1"/>
  <c r="HQ4" i="72" s="1"/>
  <c r="ABV4" i="72" s="1"/>
  <c r="FP4" i="72"/>
  <c r="FR4" i="72" s="1"/>
  <c r="FU4" i="72" s="1"/>
  <c r="ABU4" i="72"/>
  <c r="DT4" i="72"/>
  <c r="DV4" i="72"/>
  <c r="AZ4" i="72"/>
  <c r="BB4" i="72"/>
  <c r="BD4" i="72"/>
  <c r="ABR4" i="72" s="1"/>
  <c r="ACE3" i="72"/>
  <c r="ABS3" i="72"/>
  <c r="AAK3" i="72"/>
  <c r="AAN3" i="72"/>
  <c r="AAP3" i="72" s="1"/>
  <c r="AAT3" i="72" s="1"/>
  <c r="AAW3" i="72" s="1"/>
  <c r="AAZ3" i="72" s="1"/>
  <c r="ABB3" i="72" s="1"/>
  <c r="ACF3" i="72" s="1"/>
  <c r="ZR3" i="72"/>
  <c r="ZT3" i="72"/>
  <c r="ZV3" i="72" s="1"/>
  <c r="ZX3" i="72" s="1"/>
  <c r="ZZ3" i="72" s="1"/>
  <c r="AAB3" i="72" s="1"/>
  <c r="AAD3" i="72" s="1"/>
  <c r="AAF3" i="72" s="1"/>
  <c r="YS3" i="72"/>
  <c r="YU3" i="72" s="1"/>
  <c r="YX3" i="72" s="1"/>
  <c r="XX3" i="72"/>
  <c r="YA3" i="72"/>
  <c r="YC3" i="72" s="1"/>
  <c r="YE3" i="72" s="1"/>
  <c r="YG3" i="72" s="1"/>
  <c r="YJ3" i="72" s="1"/>
  <c r="YM3" i="72" s="1"/>
  <c r="YO3" i="72" s="1"/>
  <c r="UR3" i="72"/>
  <c r="UV3" i="72"/>
  <c r="UX3" i="72" s="1"/>
  <c r="VA3" i="72" s="1"/>
  <c r="VC3" i="72" s="1"/>
  <c r="VF3" i="72" s="1"/>
  <c r="SV3" i="72"/>
  <c r="SX3" i="72"/>
  <c r="TA3" i="72"/>
  <c r="TC3" i="72" s="1"/>
  <c r="TF3" i="72" s="1"/>
  <c r="TI3" i="72" s="1"/>
  <c r="TL3" i="72" s="1"/>
  <c r="TN3" i="72" s="1"/>
  <c r="TQ3" i="72" s="1"/>
  <c r="TT3" i="72" s="1"/>
  <c r="TW3" i="72" s="1"/>
  <c r="TY3" i="72" s="1"/>
  <c r="UB3" i="72" s="1"/>
  <c r="UD3" i="72" s="1"/>
  <c r="UG3" i="72" s="1"/>
  <c r="UJ3" i="72" s="1"/>
  <c r="UM3" i="72" s="1"/>
  <c r="UO3" i="72" s="1"/>
  <c r="ACA3" i="72" s="1"/>
  <c r="RB3" i="72"/>
  <c r="RD3" i="72" s="1"/>
  <c r="RG3" i="72" s="1"/>
  <c r="RI3" i="72" s="1"/>
  <c r="RM3" i="72" s="1"/>
  <c r="RP3" i="72" s="1"/>
  <c r="RS3" i="72" s="1"/>
  <c r="RU3" i="72" s="1"/>
  <c r="RX3" i="72" s="1"/>
  <c r="SA3" i="72" s="1"/>
  <c r="SC3" i="72" s="1"/>
  <c r="SE3" i="72" s="1"/>
  <c r="SH3" i="72" s="1"/>
  <c r="SJ3" i="72" s="1"/>
  <c r="SM3" i="72" s="1"/>
  <c r="SP3" i="72" s="1"/>
  <c r="SR3" i="72" s="1"/>
  <c r="ABZ3" i="72" s="1"/>
  <c r="OY3" i="72"/>
  <c r="PC3" i="72" s="1"/>
  <c r="PF3" i="72" s="1"/>
  <c r="PI3" i="72" s="1"/>
  <c r="PK3" i="72" s="1"/>
  <c r="PN3" i="72" s="1"/>
  <c r="PQ3" i="72" s="1"/>
  <c r="PT3" i="72" s="1"/>
  <c r="PW3" i="72" s="1"/>
  <c r="PY3" i="72" s="1"/>
  <c r="QB3" i="72" s="1"/>
  <c r="QD3" i="72" s="1"/>
  <c r="QF3" i="72" s="1"/>
  <c r="QI3" i="72" s="1"/>
  <c r="QK3" i="72" s="1"/>
  <c r="ABY3" i="72" s="1"/>
  <c r="MF3" i="72"/>
  <c r="MH3" i="72" s="1"/>
  <c r="MJ3" i="72" s="1"/>
  <c r="MM3" i="72" s="1"/>
  <c r="MQ3" i="72"/>
  <c r="MT3" i="72"/>
  <c r="MW3" i="72" s="1"/>
  <c r="MZ3" i="72" s="1"/>
  <c r="NC3" i="72" s="1"/>
  <c r="NF3" i="72" s="1"/>
  <c r="NH3" i="72" s="1"/>
  <c r="ABX3" i="72" s="1"/>
  <c r="JH3" i="72"/>
  <c r="JJ3" i="72" s="1"/>
  <c r="JM3" i="72" s="1"/>
  <c r="JP3" i="72" s="1"/>
  <c r="JR3" i="72" s="1"/>
  <c r="JU3" i="72" s="1"/>
  <c r="JX3" i="72" s="1"/>
  <c r="KA3" i="72" s="1"/>
  <c r="KD3" i="72" s="1"/>
  <c r="KG3" i="72" s="1"/>
  <c r="KI3" i="72" s="1"/>
  <c r="KK3" i="72" s="1"/>
  <c r="KM3" i="72" s="1"/>
  <c r="ABW3" i="72" s="1"/>
  <c r="HI3" i="72"/>
  <c r="HK3" i="72"/>
  <c r="HM3" i="72" s="1"/>
  <c r="HO3" i="72" s="1"/>
  <c r="HQ3" i="72" s="1"/>
  <c r="ABV3" i="72" s="1"/>
  <c r="FP3" i="72"/>
  <c r="FR3" i="72"/>
  <c r="FU3" i="72" s="1"/>
  <c r="ABU3" i="72" s="1"/>
  <c r="DT3" i="72"/>
  <c r="DV3" i="72" s="1"/>
  <c r="EA3" i="72" s="1"/>
  <c r="ABT3" i="72" s="1"/>
  <c r="AZ3" i="72"/>
  <c r="BB3" i="72" s="1"/>
  <c r="BD3" i="72" s="1"/>
  <c r="ABR3" i="72" s="1"/>
  <c r="UM84" i="72"/>
  <c r="UO84" i="72" s="1"/>
  <c r="ACA84" i="72"/>
  <c r="ACA61" i="72"/>
  <c r="UM61" i="72"/>
  <c r="UM85" i="72"/>
  <c r="UO85" i="72"/>
  <c r="ACA85" i="72" s="1"/>
  <c r="UM86" i="72"/>
  <c r="UO86" i="72" s="1"/>
  <c r="ACA86" i="72" s="1"/>
  <c r="UM87" i="72"/>
  <c r="UO87" i="72" s="1"/>
  <c r="ACA87" i="72" s="1"/>
  <c r="UM88" i="72"/>
  <c r="UO88" i="72" s="1"/>
  <c r="ACA88" i="72"/>
  <c r="UM89" i="72"/>
  <c r="UO89" i="72" s="1"/>
  <c r="ACA89" i="72" s="1"/>
  <c r="UM90" i="72"/>
  <c r="UO90" i="72" s="1"/>
  <c r="ACA90" i="72" s="1"/>
  <c r="UM92" i="72"/>
  <c r="UO92" i="72"/>
  <c r="ACA92" i="72"/>
  <c r="UM93" i="72"/>
  <c r="UO93" i="72" s="1"/>
  <c r="ACA93" i="72" s="1"/>
  <c r="UM94" i="72"/>
  <c r="UO94" i="72"/>
  <c r="ACA94" i="72"/>
  <c r="ACA57" i="72"/>
  <c r="UM62" i="72"/>
  <c r="UO62" i="72"/>
  <c r="ACA62" i="72" s="1"/>
  <c r="ACA8" i="72"/>
  <c r="ACA58" i="72"/>
  <c r="UM58" i="72"/>
  <c r="ACA64" i="72"/>
  <c r="UM64" i="72"/>
  <c r="ZV11" i="72"/>
  <c r="ZX11" i="72" s="1"/>
  <c r="ZZ11" i="72" s="1"/>
  <c r="AAB11" i="72"/>
  <c r="AAD11" i="72"/>
  <c r="AAF11" i="72" s="1"/>
  <c r="ZV13" i="72"/>
  <c r="ZX13" i="72" s="1"/>
  <c r="ZZ13" i="72" s="1"/>
  <c r="AAB13" i="72" s="1"/>
  <c r="AAD13" i="72" s="1"/>
  <c r="AAF13" i="72" s="1"/>
  <c r="ACD13" i="72"/>
  <c r="VV86" i="72"/>
  <c r="VY86" i="72"/>
  <c r="WB86" i="72" s="1"/>
  <c r="WE86" i="72" s="1"/>
  <c r="WJ86" i="72" s="1"/>
  <c r="WO86" i="72" s="1"/>
  <c r="WQ86" i="72" s="1"/>
  <c r="WT86" i="72" s="1"/>
  <c r="WY86" i="72" s="1"/>
  <c r="XB86" i="72" s="1"/>
  <c r="XD86" i="72" s="1"/>
  <c r="XG86" i="72" s="1"/>
  <c r="XL86" i="72" s="1"/>
  <c r="XQ86" i="72"/>
  <c r="ACD15" i="72"/>
  <c r="ZV15" i="72"/>
  <c r="ZX15" i="72" s="1"/>
  <c r="ZZ15" i="72" s="1"/>
  <c r="AAB15" i="72" s="1"/>
  <c r="AAD15" i="72" s="1"/>
  <c r="ZA14" i="72"/>
  <c r="ZC14" i="72"/>
  <c r="ZE14" i="72" s="1"/>
  <c r="ZH14" i="72"/>
  <c r="ZJ14" i="72" s="1"/>
  <c r="ACC14" i="72"/>
  <c r="ACC13" i="72"/>
  <c r="EZ58" i="72"/>
  <c r="ABU58" i="72" s="1"/>
  <c r="XQ91" i="72"/>
  <c r="VV91" i="72"/>
  <c r="VY91" i="72"/>
  <c r="WB91" i="72" s="1"/>
  <c r="WE91" i="72" s="1"/>
  <c r="WJ91" i="72" s="1"/>
  <c r="WO91" i="72" s="1"/>
  <c r="WQ91" i="72" s="1"/>
  <c r="WT91" i="72" s="1"/>
  <c r="WY91" i="72" s="1"/>
  <c r="XB91" i="72" s="1"/>
  <c r="XD91" i="72" s="1"/>
  <c r="XG91" i="72" s="1"/>
  <c r="XL91" i="72" s="1"/>
  <c r="XQ89" i="72"/>
  <c r="VV89" i="72"/>
  <c r="VY89" i="72" s="1"/>
  <c r="WB89" i="72" s="1"/>
  <c r="WE89" i="72" s="1"/>
  <c r="WJ89" i="72" s="1"/>
  <c r="WO89" i="72" s="1"/>
  <c r="WQ89" i="72" s="1"/>
  <c r="WT89" i="72" s="1"/>
  <c r="WY89" i="72" s="1"/>
  <c r="XB89" i="72"/>
  <c r="XD89" i="72" s="1"/>
  <c r="XG89" i="72" s="1"/>
  <c r="XL89" i="72" s="1"/>
  <c r="XQ92" i="72"/>
  <c r="VV92" i="72"/>
  <c r="VY92" i="72"/>
  <c r="WB92" i="72"/>
  <c r="WE92" i="72" s="1"/>
  <c r="WJ92" i="72" s="1"/>
  <c r="WO92" i="72" s="1"/>
  <c r="WQ92" i="72" s="1"/>
  <c r="WT92" i="72" s="1"/>
  <c r="WY92" i="72" s="1"/>
  <c r="XB92" i="72" s="1"/>
  <c r="XD92" i="72" s="1"/>
  <c r="XG92" i="72" s="1"/>
  <c r="XL92" i="72" s="1"/>
  <c r="XQ84" i="72"/>
  <c r="VV84" i="72"/>
  <c r="VY84" i="72" s="1"/>
  <c r="WB84" i="72" s="1"/>
  <c r="WE84" i="72"/>
  <c r="WJ84" i="72" s="1"/>
  <c r="WO84" i="72" s="1"/>
  <c r="WQ84" i="72" s="1"/>
  <c r="WT84" i="72"/>
  <c r="WY84" i="72" s="1"/>
  <c r="XB84" i="72" s="1"/>
  <c r="XD84" i="72" s="1"/>
  <c r="XG84" i="72" s="1"/>
  <c r="XL84" i="72" s="1"/>
  <c r="VV85" i="72"/>
  <c r="VY85" i="72"/>
  <c r="WB85" i="72" s="1"/>
  <c r="WE85" i="72" s="1"/>
  <c r="WJ85" i="72" s="1"/>
  <c r="WO85" i="72" s="1"/>
  <c r="WQ85" i="72" s="1"/>
  <c r="WT85" i="72" s="1"/>
  <c r="WY85" i="72" s="1"/>
  <c r="XB85" i="72" s="1"/>
  <c r="XD85" i="72" s="1"/>
  <c r="XG85" i="72" s="1"/>
  <c r="XL85" i="72" s="1"/>
  <c r="XQ85" i="72"/>
  <c r="XQ88" i="72"/>
  <c r="VV88" i="72"/>
  <c r="VY88" i="72"/>
  <c r="WB88" i="72" s="1"/>
  <c r="WE88" i="72" s="1"/>
  <c r="WJ88" i="72" s="1"/>
  <c r="WO88" i="72" s="1"/>
  <c r="WQ88" i="72" s="1"/>
  <c r="WT88" i="72" s="1"/>
  <c r="WY88" i="72" s="1"/>
  <c r="XB88" i="72" s="1"/>
  <c r="XD88" i="72" s="1"/>
  <c r="XG88" i="72" s="1"/>
  <c r="XL88" i="72" s="1"/>
  <c r="XQ93" i="72"/>
  <c r="VV93" i="72"/>
  <c r="VY93" i="72" s="1"/>
  <c r="WB93" i="72" s="1"/>
  <c r="WE93" i="72" s="1"/>
  <c r="WJ93" i="72" s="1"/>
  <c r="WO93" i="72" s="1"/>
  <c r="WQ93" i="72" s="1"/>
  <c r="WT93" i="72" s="1"/>
  <c r="WY93" i="72"/>
  <c r="XB93" i="72" s="1"/>
  <c r="XD93" i="72" s="1"/>
  <c r="XG93" i="72" s="1"/>
  <c r="XL93" i="72" s="1"/>
  <c r="XQ94" i="72"/>
  <c r="VV94" i="72"/>
  <c r="VY94" i="72"/>
  <c r="WB94" i="72"/>
  <c r="WE94" i="72" s="1"/>
  <c r="WJ94" i="72" s="1"/>
  <c r="WO94" i="72" s="1"/>
  <c r="WQ94" i="72" s="1"/>
  <c r="WT94" i="72" s="1"/>
  <c r="WY94" i="72" s="1"/>
  <c r="XB94" i="72" s="1"/>
  <c r="XD94" i="72" s="1"/>
  <c r="XG94" i="72" s="1"/>
  <c r="XL94" i="72" s="1"/>
  <c r="EX64" i="72"/>
  <c r="EX62" i="72"/>
  <c r="ACB64" i="72"/>
  <c r="VW64" i="72"/>
  <c r="WB64" i="72" s="1"/>
  <c r="WE64" i="72" s="1"/>
  <c r="WH64" i="72" s="1"/>
  <c r="WM64" i="72"/>
  <c r="WP64" i="72"/>
  <c r="WS64" i="72" s="1"/>
  <c r="WV64" i="72" s="1"/>
  <c r="WY64" i="72" s="1"/>
  <c r="XB64" i="72" s="1"/>
  <c r="XD64" i="72" s="1"/>
  <c r="XG64" i="72" s="1"/>
  <c r="XL64" i="72" s="1"/>
  <c r="AAW57" i="72"/>
  <c r="AAZ57" i="72" s="1"/>
  <c r="ABB57" i="72" s="1"/>
  <c r="ACF57" i="72" s="1"/>
  <c r="AAW62" i="72"/>
  <c r="AAZ62" i="72"/>
  <c r="ABB62" i="72" s="1"/>
  <c r="ACF62" i="72" s="1"/>
  <c r="AAW59" i="72"/>
  <c r="AAZ59" i="72"/>
  <c r="ABB59" i="72" s="1"/>
  <c r="ACF59" i="72"/>
  <c r="ACB59" i="72"/>
  <c r="VW59" i="72"/>
  <c r="WB59" i="72" s="1"/>
  <c r="WE59" i="72" s="1"/>
  <c r="WH59" i="72" s="1"/>
  <c r="WM59" i="72" s="1"/>
  <c r="WP59" i="72" s="1"/>
  <c r="WS59" i="72" s="1"/>
  <c r="WV59" i="72" s="1"/>
  <c r="WY59" i="72" s="1"/>
  <c r="XB59" i="72" s="1"/>
  <c r="XD59" i="72" s="1"/>
  <c r="XG59" i="72" s="1"/>
  <c r="XL59" i="72" s="1"/>
  <c r="ACB62" i="72"/>
  <c r="VW62" i="72"/>
  <c r="WB62" i="72"/>
  <c r="WE62" i="72" s="1"/>
  <c r="WH62" i="72" s="1"/>
  <c r="WM62" i="72" s="1"/>
  <c r="WP62" i="72" s="1"/>
  <c r="WS62" i="72" s="1"/>
  <c r="WV62" i="72" s="1"/>
  <c r="WY62" i="72" s="1"/>
  <c r="XB62" i="72" s="1"/>
  <c r="XD62" i="72" s="1"/>
  <c r="XG62" i="72" s="1"/>
  <c r="XL62" i="72" s="1"/>
  <c r="AAW60" i="72"/>
  <c r="AAZ60" i="72"/>
  <c r="ABB60" i="72"/>
  <c r="ACF60" i="72" s="1"/>
  <c r="ACB63" i="72"/>
  <c r="VW63" i="72"/>
  <c r="WB63" i="72"/>
  <c r="WE63" i="72"/>
  <c r="WH63" i="72"/>
  <c r="WM63" i="72" s="1"/>
  <c r="WP63" i="72" s="1"/>
  <c r="WS63" i="72" s="1"/>
  <c r="WV63" i="72" s="1"/>
  <c r="WY63" i="72" s="1"/>
  <c r="XB63" i="72"/>
  <c r="XD63" i="72" s="1"/>
  <c r="XG63" i="72"/>
  <c r="XL63" i="72" s="1"/>
  <c r="EZ59" i="72"/>
  <c r="ABU59" i="72"/>
  <c r="EX59" i="72"/>
  <c r="AAW63" i="72"/>
  <c r="AAZ63" i="72" s="1"/>
  <c r="ABB63" i="72" s="1"/>
  <c r="ACF63" i="72" s="1"/>
  <c r="ACB60" i="72"/>
  <c r="VW60" i="72"/>
  <c r="WB60" i="72"/>
  <c r="WE60" i="72"/>
  <c r="WH60" i="72"/>
  <c r="WM60" i="72"/>
  <c r="WP60" i="72"/>
  <c r="WS60" i="72" s="1"/>
  <c r="WV60" i="72" s="1"/>
  <c r="WY60" i="72" s="1"/>
  <c r="XB60" i="72" s="1"/>
  <c r="XD60" i="72" s="1"/>
  <c r="XG60" i="72" s="1"/>
  <c r="XL60" i="72" s="1"/>
  <c r="EZ63" i="72"/>
  <c r="ABU63" i="72" s="1"/>
  <c r="EX60" i="72"/>
  <c r="ACC12" i="72"/>
  <c r="ZA12" i="72"/>
  <c r="ZC12" i="72" s="1"/>
  <c r="ZE12" i="72" s="1"/>
  <c r="ZH12" i="72" s="1"/>
  <c r="ZJ12" i="72" s="1"/>
  <c r="XQ15" i="72"/>
  <c r="ACB15" i="72" s="1"/>
  <c r="VN15" i="72"/>
  <c r="VS15" i="72"/>
  <c r="VX15" i="72" s="1"/>
  <c r="WC15" i="72"/>
  <c r="WH15" i="72" s="1"/>
  <c r="WK15" i="72" s="1"/>
  <c r="WN15" i="72" s="1"/>
  <c r="WU15" i="72" s="1"/>
  <c r="WX15" i="72" s="1"/>
  <c r="XC15" i="72" s="1"/>
  <c r="XE15" i="72" s="1"/>
  <c r="XI15" i="72" s="1"/>
  <c r="XL15" i="72" s="1"/>
  <c r="ZV14" i="72"/>
  <c r="ZX14" i="72"/>
  <c r="ZZ14" i="72"/>
  <c r="AAB14" i="72" s="1"/>
  <c r="AAD14" i="72" s="1"/>
  <c r="AAF14" i="72" s="1"/>
  <c r="ACD14" i="72"/>
  <c r="EA13" i="72"/>
  <c r="ABT13" i="72" s="1"/>
  <c r="DY13" i="72"/>
  <c r="ACC17" i="72"/>
  <c r="ZA17" i="72"/>
  <c r="ZC17" i="72"/>
  <c r="ZE17" i="72" s="1"/>
  <c r="ZH17" i="72"/>
  <c r="ZJ17" i="72" s="1"/>
  <c r="ACC7" i="72"/>
  <c r="ZA7" i="72"/>
  <c r="ZC7" i="72" s="1"/>
  <c r="ZE7" i="72" s="1"/>
  <c r="ZH7" i="72" s="1"/>
  <c r="ZJ7" i="72" s="1"/>
  <c r="EA15" i="72"/>
  <c r="ABT15" i="72"/>
  <c r="DY15" i="72"/>
  <c r="ACC11" i="72"/>
  <c r="ZA11" i="72"/>
  <c r="ZC11" i="72"/>
  <c r="ZE11" i="72"/>
  <c r="ZH11" i="72" s="1"/>
  <c r="ZJ11" i="72" s="1"/>
  <c r="ZV17" i="72"/>
  <c r="ZX17" i="72"/>
  <c r="ZZ17" i="72" s="1"/>
  <c r="AAB17" i="72"/>
  <c r="AAD17" i="72" s="1"/>
  <c r="AAF17" i="72" s="1"/>
  <c r="EA12" i="72"/>
  <c r="ABT12" i="72"/>
  <c r="DY12" i="72"/>
  <c r="EA10" i="72"/>
  <c r="ABT10" i="72" s="1"/>
  <c r="DY10" i="72"/>
  <c r="CAU4" i="48"/>
  <c r="CAU5" i="48"/>
  <c r="CAU6" i="48"/>
  <c r="CAU7" i="48"/>
  <c r="CAU8" i="48"/>
  <c r="CAU9" i="48"/>
  <c r="CAU10" i="48"/>
  <c r="CAU11" i="48"/>
  <c r="CAU12" i="48"/>
  <c r="CAU13" i="48"/>
  <c r="CAU14" i="48"/>
  <c r="CAU15" i="48"/>
  <c r="CAU16" i="48"/>
  <c r="CAU17" i="48"/>
  <c r="CAU18" i="48"/>
  <c r="CAU19" i="48"/>
  <c r="CAU20" i="48"/>
  <c r="CAU21" i="48"/>
  <c r="CAU22" i="48"/>
  <c r="CAU23" i="48"/>
  <c r="CAU24" i="48"/>
  <c r="CAU25" i="48"/>
  <c r="CAU26" i="48"/>
  <c r="CAU27" i="48"/>
  <c r="CAU28" i="48"/>
  <c r="CAU29" i="48"/>
  <c r="CAU30" i="48"/>
  <c r="CAU31" i="48"/>
  <c r="CAU32" i="48"/>
  <c r="CAU3" i="48"/>
  <c r="CAS12" i="48"/>
  <c r="CAS13" i="48"/>
  <c r="BZ57" i="67"/>
  <c r="CH57" i="67" s="1"/>
  <c r="CR57" i="67" s="1"/>
  <c r="CW57" i="67" s="1"/>
  <c r="DDC35" i="42"/>
  <c r="DDI35" i="42" s="1"/>
  <c r="DFG35" i="42" s="1"/>
  <c r="DFX35" i="42" s="1"/>
  <c r="DGN35" i="42" s="1"/>
  <c r="DHB35" i="42" s="1"/>
  <c r="DHK35" i="42" s="1"/>
  <c r="DHS35" i="42" s="1"/>
  <c r="DIC35" i="42" s="1"/>
  <c r="DRW35" i="42" s="1"/>
  <c r="DGM35" i="42"/>
  <c r="DGQ35" i="42" s="1"/>
  <c r="ZY41" i="71"/>
  <c r="ZH41" i="71"/>
  <c r="ZJ41" i="71"/>
  <c r="ZM41" i="71" s="1"/>
  <c r="ZO41" i="71" s="1"/>
  <c r="ZR41" i="71" s="1"/>
  <c r="ZT41" i="71" s="1"/>
  <c r="AAL41" i="71" s="1"/>
  <c r="YO41" i="71"/>
  <c r="YQ41" i="71" s="1"/>
  <c r="YS41" i="71"/>
  <c r="YV41" i="71" s="1"/>
  <c r="YY41" i="71" s="1"/>
  <c r="ZB41" i="71" s="1"/>
  <c r="ZD41" i="71" s="1"/>
  <c r="AAK41" i="71" s="1"/>
  <c r="XX41" i="71"/>
  <c r="XZ41" i="71" s="1"/>
  <c r="YB41" i="71"/>
  <c r="YD41" i="71" s="1"/>
  <c r="YF41" i="71"/>
  <c r="YH41" i="71" s="1"/>
  <c r="YJ41" i="71" s="1"/>
  <c r="AAJ41" i="71" s="1"/>
  <c r="XH41" i="71"/>
  <c r="XK41" i="71" s="1"/>
  <c r="XM41" i="71"/>
  <c r="XO41" i="71" s="1"/>
  <c r="XQ41" i="71"/>
  <c r="XS41" i="71" s="1"/>
  <c r="XU41" i="71" s="1"/>
  <c r="AAI41" i="71" s="1"/>
  <c r="UW41" i="71"/>
  <c r="UZ41" i="71" s="1"/>
  <c r="VB41" i="71" s="1"/>
  <c r="VD41" i="71" s="1"/>
  <c r="VH41" i="71" s="1"/>
  <c r="VN41" i="71" s="1"/>
  <c r="VQ41" i="71" s="1"/>
  <c r="VT41" i="71" s="1"/>
  <c r="VW41" i="71" s="1"/>
  <c r="WB41" i="71" s="1"/>
  <c r="WG41" i="71" s="1"/>
  <c r="WI41" i="71" s="1"/>
  <c r="WL41" i="71" s="1"/>
  <c r="WQ41" i="71" s="1"/>
  <c r="WT41" i="71" s="1"/>
  <c r="WV41" i="71" s="1"/>
  <c r="WY41" i="71" s="1"/>
  <c r="TE41" i="71"/>
  <c r="TH41" i="71" s="1"/>
  <c r="TJ41" i="71" s="1"/>
  <c r="TM41" i="71" s="1"/>
  <c r="TP41" i="71" s="1"/>
  <c r="TS41" i="71" s="1"/>
  <c r="TV41" i="71" s="1"/>
  <c r="TY41" i="71" s="1"/>
  <c r="UA41" i="71" s="1"/>
  <c r="UD41" i="71" s="1"/>
  <c r="UG41" i="71" s="1"/>
  <c r="UJ41" i="71" s="1"/>
  <c r="UL41" i="71" s="1"/>
  <c r="UO41" i="71" s="1"/>
  <c r="UR41" i="71" s="1"/>
  <c r="UT41" i="71" s="1"/>
  <c r="AAG41" i="71" s="1"/>
  <c r="RK41" i="71"/>
  <c r="RM41" i="71" s="1"/>
  <c r="RP41" i="71" s="1"/>
  <c r="RS41" i="71" s="1"/>
  <c r="RV41" i="71"/>
  <c r="RY41" i="71" s="1"/>
  <c r="SA41" i="71" s="1"/>
  <c r="SD41" i="71" s="1"/>
  <c r="SG41" i="71"/>
  <c r="SI41" i="71" s="1"/>
  <c r="SL41" i="71" s="1"/>
  <c r="SO41" i="71" s="1"/>
  <c r="SR41" i="71" s="1"/>
  <c r="SU41" i="71" s="1"/>
  <c r="SW41" i="71" s="1"/>
  <c r="SY41" i="71" s="1"/>
  <c r="AAF41" i="71" s="1"/>
  <c r="PJ41" i="71"/>
  <c r="PL41" i="71" s="1"/>
  <c r="PO41" i="71" s="1"/>
  <c r="PQ41" i="71" s="1"/>
  <c r="PT41" i="71" s="1"/>
  <c r="PW41" i="71" s="1"/>
  <c r="PZ41" i="71" s="1"/>
  <c r="QC41" i="71" s="1"/>
  <c r="QF41" i="71" s="1"/>
  <c r="QI41" i="71" s="1"/>
  <c r="QL41" i="71" s="1"/>
  <c r="QO41" i="71" s="1"/>
  <c r="QR41" i="71" s="1"/>
  <c r="QT41" i="71" s="1"/>
  <c r="QV41" i="71" s="1"/>
  <c r="AAE41" i="71" s="1"/>
  <c r="MN41" i="71"/>
  <c r="MR41" i="71"/>
  <c r="MU41" i="71" s="1"/>
  <c r="MW41" i="71" s="1"/>
  <c r="MZ41" i="71"/>
  <c r="NC41" i="71" s="1"/>
  <c r="NF41" i="71" s="1"/>
  <c r="NI41" i="71" s="1"/>
  <c r="NL41" i="71" s="1"/>
  <c r="NO41" i="71" s="1"/>
  <c r="NQ41" i="71" s="1"/>
  <c r="NS41" i="71" s="1"/>
  <c r="AAD41" i="71" s="1"/>
  <c r="JU41" i="71"/>
  <c r="JX41" i="71" s="1"/>
  <c r="KA41" i="71" s="1"/>
  <c r="KC41" i="71" s="1"/>
  <c r="KF41" i="71" s="1"/>
  <c r="KI41" i="71" s="1"/>
  <c r="KL41" i="71" s="1"/>
  <c r="KO41" i="71" s="1"/>
  <c r="KR41" i="71" s="1"/>
  <c r="KT41" i="71" s="1"/>
  <c r="KW41" i="71" s="1"/>
  <c r="KY41" i="71" s="1"/>
  <c r="AAC41" i="71" s="1"/>
  <c r="HY41" i="71"/>
  <c r="IB41" i="71" s="1"/>
  <c r="ID41" i="71" s="1"/>
  <c r="AAB41" i="71" s="1"/>
  <c r="FV41" i="71"/>
  <c r="FY41" i="71"/>
  <c r="AAA41" i="71"/>
  <c r="EB41" i="71"/>
  <c r="EG41" i="71"/>
  <c r="ZZ41" i="71" s="1"/>
  <c r="BC41" i="71"/>
  <c r="BE41" i="71" s="1"/>
  <c r="ZX41" i="71" s="1"/>
  <c r="ZY40" i="71"/>
  <c r="ZH40" i="71"/>
  <c r="ZJ40" i="71" s="1"/>
  <c r="ZM40" i="71" s="1"/>
  <c r="ZO40" i="71" s="1"/>
  <c r="ZR40" i="71" s="1"/>
  <c r="ZT40" i="71"/>
  <c r="AAL40" i="71"/>
  <c r="YO40" i="71"/>
  <c r="YQ40" i="71" s="1"/>
  <c r="YS40" i="71" s="1"/>
  <c r="YV40" i="71" s="1"/>
  <c r="YY40" i="71" s="1"/>
  <c r="ZB40" i="71" s="1"/>
  <c r="ZD40" i="71" s="1"/>
  <c r="AAK40" i="71" s="1"/>
  <c r="XX40" i="71"/>
  <c r="XZ40" i="71" s="1"/>
  <c r="YB40" i="71" s="1"/>
  <c r="YD40" i="71" s="1"/>
  <c r="YF40" i="71" s="1"/>
  <c r="YH40" i="71" s="1"/>
  <c r="YJ40" i="71" s="1"/>
  <c r="AAJ40" i="71" s="1"/>
  <c r="XH40" i="71"/>
  <c r="XK40" i="71" s="1"/>
  <c r="XM40" i="71" s="1"/>
  <c r="XO40" i="71" s="1"/>
  <c r="XQ40" i="71" s="1"/>
  <c r="XS40" i="71" s="1"/>
  <c r="XU40" i="71" s="1"/>
  <c r="AAI40" i="71" s="1"/>
  <c r="UW40" i="71"/>
  <c r="UZ40" i="71" s="1"/>
  <c r="VB40" i="71"/>
  <c r="VD40" i="71" s="1"/>
  <c r="VH40" i="71" s="1"/>
  <c r="TE40" i="71"/>
  <c r="TH40" i="71" s="1"/>
  <c r="TJ40" i="71"/>
  <c r="TM40" i="71" s="1"/>
  <c r="TP40" i="71" s="1"/>
  <c r="TS40" i="71" s="1"/>
  <c r="TV40" i="71" s="1"/>
  <c r="TY40" i="71" s="1"/>
  <c r="UA40" i="71" s="1"/>
  <c r="UD40" i="71" s="1"/>
  <c r="UG40" i="71" s="1"/>
  <c r="UJ40" i="71" s="1"/>
  <c r="UL40" i="71" s="1"/>
  <c r="UO40" i="71" s="1"/>
  <c r="UR40" i="71" s="1"/>
  <c r="UT40" i="71" s="1"/>
  <c r="AAG40" i="71" s="1"/>
  <c r="RK40" i="71"/>
  <c r="RM40" i="71"/>
  <c r="RP40" i="71"/>
  <c r="RS40" i="71" s="1"/>
  <c r="RV40" i="71" s="1"/>
  <c r="RY40" i="71" s="1"/>
  <c r="SA40" i="71" s="1"/>
  <c r="SD40" i="71" s="1"/>
  <c r="SG40" i="71"/>
  <c r="SI40" i="71" s="1"/>
  <c r="SL40" i="71" s="1"/>
  <c r="SO40" i="71" s="1"/>
  <c r="SR40" i="71" s="1"/>
  <c r="SU40" i="71" s="1"/>
  <c r="SW40" i="71" s="1"/>
  <c r="SY40" i="71" s="1"/>
  <c r="AAF40" i="71" s="1"/>
  <c r="PJ40" i="71"/>
  <c r="PL40" i="71" s="1"/>
  <c r="PO40" i="71" s="1"/>
  <c r="PQ40" i="71" s="1"/>
  <c r="PT40" i="71" s="1"/>
  <c r="PW40" i="71"/>
  <c r="PZ40" i="71" s="1"/>
  <c r="QC40" i="71" s="1"/>
  <c r="QF40" i="71"/>
  <c r="QI40" i="71" s="1"/>
  <c r="QL40" i="71" s="1"/>
  <c r="QO40" i="71" s="1"/>
  <c r="QR40" i="71" s="1"/>
  <c r="QT40" i="71" s="1"/>
  <c r="QV40" i="71" s="1"/>
  <c r="AAE40" i="71" s="1"/>
  <c r="MN40" i="71"/>
  <c r="MR40" i="71"/>
  <c r="MU40" i="71" s="1"/>
  <c r="MW40" i="71" s="1"/>
  <c r="MZ40" i="71" s="1"/>
  <c r="NC40" i="71" s="1"/>
  <c r="NF40" i="71" s="1"/>
  <c r="NI40" i="71" s="1"/>
  <c r="NL40" i="71" s="1"/>
  <c r="NO40" i="71" s="1"/>
  <c r="NQ40" i="71" s="1"/>
  <c r="NS40" i="71" s="1"/>
  <c r="AAD40" i="71" s="1"/>
  <c r="JU40" i="71"/>
  <c r="JX40" i="71" s="1"/>
  <c r="KA40" i="71" s="1"/>
  <c r="KC40" i="71" s="1"/>
  <c r="KF40" i="71"/>
  <c r="KI40" i="71"/>
  <c r="KL40" i="71" s="1"/>
  <c r="KO40" i="71"/>
  <c r="KR40" i="71" s="1"/>
  <c r="KT40" i="71" s="1"/>
  <c r="KW40" i="71" s="1"/>
  <c r="KY40" i="71" s="1"/>
  <c r="AAC40" i="71" s="1"/>
  <c r="HY40" i="71"/>
  <c r="IB40" i="71" s="1"/>
  <c r="ID40" i="71" s="1"/>
  <c r="AAB40" i="71" s="1"/>
  <c r="FV40" i="71"/>
  <c r="FY40" i="71"/>
  <c r="AAA40" i="71" s="1"/>
  <c r="EB40" i="71"/>
  <c r="EG40" i="71" s="1"/>
  <c r="ZZ40" i="71" s="1"/>
  <c r="BC40" i="71"/>
  <c r="BE40" i="71" s="1"/>
  <c r="ZX40" i="71" s="1"/>
  <c r="ZY39" i="71"/>
  <c r="ZH39" i="71"/>
  <c r="ZJ39" i="71" s="1"/>
  <c r="ZM39" i="71" s="1"/>
  <c r="ZO39" i="71" s="1"/>
  <c r="ZR39" i="71" s="1"/>
  <c r="ZT39" i="71"/>
  <c r="AAL39" i="71" s="1"/>
  <c r="YO39" i="71"/>
  <c r="YQ39" i="71"/>
  <c r="YS39" i="71" s="1"/>
  <c r="YV39" i="71" s="1"/>
  <c r="YY39" i="71" s="1"/>
  <c r="ZB39" i="71" s="1"/>
  <c r="ZD39" i="71" s="1"/>
  <c r="AAK39" i="71" s="1"/>
  <c r="XX39" i="71"/>
  <c r="XZ39" i="71" s="1"/>
  <c r="YB39" i="71" s="1"/>
  <c r="YD39" i="71" s="1"/>
  <c r="YF39" i="71" s="1"/>
  <c r="YH39" i="71" s="1"/>
  <c r="YJ39" i="71"/>
  <c r="AAJ39" i="71" s="1"/>
  <c r="XH39" i="71"/>
  <c r="XK39" i="71"/>
  <c r="XM39" i="71" s="1"/>
  <c r="XO39" i="71" s="1"/>
  <c r="XQ39" i="71" s="1"/>
  <c r="XS39" i="71" s="1"/>
  <c r="XU39" i="71" s="1"/>
  <c r="AAI39" i="71" s="1"/>
  <c r="UW39" i="71"/>
  <c r="UZ39" i="71" s="1"/>
  <c r="VB39" i="71" s="1"/>
  <c r="VD39" i="71" s="1"/>
  <c r="VH39" i="71" s="1"/>
  <c r="TE39" i="71"/>
  <c r="TH39" i="71"/>
  <c r="TJ39" i="71" s="1"/>
  <c r="TM39" i="71" s="1"/>
  <c r="TP39" i="71" s="1"/>
  <c r="TS39" i="71" s="1"/>
  <c r="TV39" i="71"/>
  <c r="TY39" i="71" s="1"/>
  <c r="UA39" i="71" s="1"/>
  <c r="UD39" i="71" s="1"/>
  <c r="UG39" i="71" s="1"/>
  <c r="UJ39" i="71" s="1"/>
  <c r="UL39" i="71" s="1"/>
  <c r="UO39" i="71"/>
  <c r="UR39" i="71" s="1"/>
  <c r="UT39" i="71" s="1"/>
  <c r="AAG39" i="71" s="1"/>
  <c r="RK39" i="71"/>
  <c r="RM39" i="71"/>
  <c r="RP39" i="71"/>
  <c r="RS39" i="71" s="1"/>
  <c r="RV39" i="71" s="1"/>
  <c r="RY39" i="71" s="1"/>
  <c r="SA39" i="71" s="1"/>
  <c r="SD39" i="71" s="1"/>
  <c r="SG39" i="71" s="1"/>
  <c r="SI39" i="71" s="1"/>
  <c r="SL39" i="71" s="1"/>
  <c r="SO39" i="71" s="1"/>
  <c r="SR39" i="71" s="1"/>
  <c r="SU39" i="71" s="1"/>
  <c r="SW39" i="71" s="1"/>
  <c r="SY39" i="71" s="1"/>
  <c r="AAF39" i="71" s="1"/>
  <c r="PJ39" i="71"/>
  <c r="PL39" i="71" s="1"/>
  <c r="PO39" i="71" s="1"/>
  <c r="PQ39" i="71" s="1"/>
  <c r="PT39" i="71" s="1"/>
  <c r="PW39" i="71" s="1"/>
  <c r="PZ39" i="71"/>
  <c r="QC39" i="71" s="1"/>
  <c r="QF39" i="71" s="1"/>
  <c r="QI39" i="71" s="1"/>
  <c r="QL39" i="71" s="1"/>
  <c r="QO39" i="71" s="1"/>
  <c r="QR39" i="71" s="1"/>
  <c r="QT39" i="71" s="1"/>
  <c r="QV39" i="71" s="1"/>
  <c r="AAE39" i="71" s="1"/>
  <c r="MN39" i="71"/>
  <c r="MR39" i="71" s="1"/>
  <c r="MU39" i="71" s="1"/>
  <c r="MW39" i="71"/>
  <c r="MZ39" i="71" s="1"/>
  <c r="NC39" i="71" s="1"/>
  <c r="NF39" i="71" s="1"/>
  <c r="NI39" i="71" s="1"/>
  <c r="NL39" i="71" s="1"/>
  <c r="NO39" i="71" s="1"/>
  <c r="NQ39" i="71" s="1"/>
  <c r="NS39" i="71" s="1"/>
  <c r="AAD39" i="71" s="1"/>
  <c r="JU39" i="71"/>
  <c r="JX39" i="71" s="1"/>
  <c r="KA39" i="71" s="1"/>
  <c r="KC39" i="71" s="1"/>
  <c r="KF39" i="71" s="1"/>
  <c r="KI39" i="71" s="1"/>
  <c r="KL39" i="71" s="1"/>
  <c r="KO39" i="71" s="1"/>
  <c r="KR39" i="71" s="1"/>
  <c r="KT39" i="71" s="1"/>
  <c r="KW39" i="71" s="1"/>
  <c r="KY39" i="71" s="1"/>
  <c r="AAC39" i="71" s="1"/>
  <c r="HY39" i="71"/>
  <c r="IB39" i="71" s="1"/>
  <c r="ID39" i="71" s="1"/>
  <c r="AAB39" i="71" s="1"/>
  <c r="FV39" i="71"/>
  <c r="FY39" i="71"/>
  <c r="AAA39" i="71"/>
  <c r="EB39" i="71"/>
  <c r="EG39" i="71" s="1"/>
  <c r="ZZ39" i="71" s="1"/>
  <c r="BC39" i="71"/>
  <c r="BE39" i="71" s="1"/>
  <c r="ZX39" i="71" s="1"/>
  <c r="ZY38" i="71"/>
  <c r="ZH38" i="71"/>
  <c r="ZJ38" i="71" s="1"/>
  <c r="ZM38" i="71" s="1"/>
  <c r="ZO38" i="71" s="1"/>
  <c r="ZR38" i="71" s="1"/>
  <c r="ZT38" i="71" s="1"/>
  <c r="AAL38" i="71" s="1"/>
  <c r="YO38" i="71"/>
  <c r="YQ38" i="71" s="1"/>
  <c r="YS38" i="71" s="1"/>
  <c r="YV38" i="71" s="1"/>
  <c r="YY38" i="71" s="1"/>
  <c r="ZB38" i="71" s="1"/>
  <c r="ZD38" i="71" s="1"/>
  <c r="AAK38" i="71" s="1"/>
  <c r="XX38" i="71"/>
  <c r="XZ38" i="71" s="1"/>
  <c r="YB38" i="71" s="1"/>
  <c r="YD38" i="71" s="1"/>
  <c r="YF38" i="71" s="1"/>
  <c r="YH38" i="71" s="1"/>
  <c r="YJ38" i="71" s="1"/>
  <c r="AAJ38" i="71" s="1"/>
  <c r="XH38" i="71"/>
  <c r="XK38" i="71" s="1"/>
  <c r="XM38" i="71" s="1"/>
  <c r="XO38" i="71" s="1"/>
  <c r="XQ38" i="71" s="1"/>
  <c r="XS38" i="71"/>
  <c r="XU38" i="71" s="1"/>
  <c r="AAI38" i="71" s="1"/>
  <c r="UW38" i="71"/>
  <c r="UZ38" i="71" s="1"/>
  <c r="VB38" i="71" s="1"/>
  <c r="VD38" i="71"/>
  <c r="VH38" i="71"/>
  <c r="TE38" i="71"/>
  <c r="TH38" i="71"/>
  <c r="TJ38" i="71" s="1"/>
  <c r="TM38" i="71" s="1"/>
  <c r="TP38" i="71" s="1"/>
  <c r="TS38" i="71" s="1"/>
  <c r="TV38" i="71" s="1"/>
  <c r="TY38" i="71" s="1"/>
  <c r="UA38" i="71" s="1"/>
  <c r="UD38" i="71" s="1"/>
  <c r="UG38" i="71" s="1"/>
  <c r="UJ38" i="71" s="1"/>
  <c r="UL38" i="71" s="1"/>
  <c r="UO38" i="71" s="1"/>
  <c r="UR38" i="71" s="1"/>
  <c r="UT38" i="71" s="1"/>
  <c r="AAG38" i="71" s="1"/>
  <c r="RK38" i="71"/>
  <c r="RM38" i="71"/>
  <c r="RP38" i="71"/>
  <c r="RS38" i="71" s="1"/>
  <c r="RV38" i="71" s="1"/>
  <c r="RY38" i="71" s="1"/>
  <c r="SA38" i="71" s="1"/>
  <c r="SD38" i="71" s="1"/>
  <c r="SG38" i="71" s="1"/>
  <c r="SI38" i="71" s="1"/>
  <c r="SL38" i="71" s="1"/>
  <c r="SO38" i="71" s="1"/>
  <c r="SR38" i="71" s="1"/>
  <c r="SU38" i="71" s="1"/>
  <c r="SW38" i="71" s="1"/>
  <c r="SY38" i="71" s="1"/>
  <c r="AAF38" i="71" s="1"/>
  <c r="PJ38" i="71"/>
  <c r="PL38" i="71" s="1"/>
  <c r="PO38" i="71" s="1"/>
  <c r="PQ38" i="71" s="1"/>
  <c r="PT38" i="71" s="1"/>
  <c r="PW38" i="71"/>
  <c r="PZ38" i="71" s="1"/>
  <c r="QC38" i="71" s="1"/>
  <c r="QF38" i="71" s="1"/>
  <c r="QI38" i="71" s="1"/>
  <c r="QL38" i="71" s="1"/>
  <c r="QO38" i="71" s="1"/>
  <c r="QR38" i="71" s="1"/>
  <c r="QT38" i="71" s="1"/>
  <c r="QV38" i="71" s="1"/>
  <c r="AAE38" i="71" s="1"/>
  <c r="MN38" i="71"/>
  <c r="MR38" i="71" s="1"/>
  <c r="MU38" i="71" s="1"/>
  <c r="MW38" i="71" s="1"/>
  <c r="MZ38" i="71" s="1"/>
  <c r="NC38" i="71" s="1"/>
  <c r="NF38" i="71" s="1"/>
  <c r="NI38" i="71" s="1"/>
  <c r="NL38" i="71"/>
  <c r="NO38" i="71" s="1"/>
  <c r="NQ38" i="71" s="1"/>
  <c r="NS38" i="71" s="1"/>
  <c r="AAD38" i="71" s="1"/>
  <c r="JU38" i="71"/>
  <c r="JX38" i="71" s="1"/>
  <c r="KA38" i="71" s="1"/>
  <c r="KC38" i="71" s="1"/>
  <c r="KF38" i="71"/>
  <c r="KI38" i="71" s="1"/>
  <c r="KL38" i="71" s="1"/>
  <c r="KO38" i="71" s="1"/>
  <c r="KR38" i="71" s="1"/>
  <c r="KT38" i="71" s="1"/>
  <c r="KW38" i="71" s="1"/>
  <c r="KY38" i="71" s="1"/>
  <c r="AAC38" i="71" s="1"/>
  <c r="HY38" i="71"/>
  <c r="IB38" i="71" s="1"/>
  <c r="ID38" i="71" s="1"/>
  <c r="AAB38" i="71" s="1"/>
  <c r="FV38" i="71"/>
  <c r="FY38" i="71"/>
  <c r="AAA38" i="71"/>
  <c r="EB38" i="71"/>
  <c r="EG38" i="71" s="1"/>
  <c r="ZZ38" i="71"/>
  <c r="BC38" i="71"/>
  <c r="BE38" i="71" s="1"/>
  <c r="ZX38" i="71" s="1"/>
  <c r="ZY37" i="71"/>
  <c r="ZH37" i="71"/>
  <c r="ZJ37" i="71" s="1"/>
  <c r="ZM37" i="71" s="1"/>
  <c r="ZO37" i="71" s="1"/>
  <c r="ZR37" i="71" s="1"/>
  <c r="ZT37" i="71" s="1"/>
  <c r="AAL37" i="71" s="1"/>
  <c r="YO37" i="71"/>
  <c r="YQ37" i="71" s="1"/>
  <c r="YS37" i="71"/>
  <c r="YV37" i="71" s="1"/>
  <c r="YY37" i="71" s="1"/>
  <c r="ZB37" i="71" s="1"/>
  <c r="ZD37" i="71" s="1"/>
  <c r="AAK37" i="71"/>
  <c r="XX37" i="71"/>
  <c r="XZ37" i="71" s="1"/>
  <c r="YB37" i="71" s="1"/>
  <c r="YD37" i="71" s="1"/>
  <c r="YF37" i="71" s="1"/>
  <c r="YH37" i="71" s="1"/>
  <c r="YJ37" i="71" s="1"/>
  <c r="AAJ37" i="71" s="1"/>
  <c r="XH37" i="71"/>
  <c r="XK37" i="71" s="1"/>
  <c r="XM37" i="71" s="1"/>
  <c r="XO37" i="71" s="1"/>
  <c r="XQ37" i="71" s="1"/>
  <c r="XS37" i="71" s="1"/>
  <c r="XU37" i="71" s="1"/>
  <c r="AAI37" i="71" s="1"/>
  <c r="UW37" i="71"/>
  <c r="UZ37" i="71" s="1"/>
  <c r="VB37" i="71"/>
  <c r="VD37" i="71" s="1"/>
  <c r="VH37" i="71" s="1"/>
  <c r="XD37" i="71" s="1"/>
  <c r="TB37" i="71"/>
  <c r="TE37" i="71" s="1"/>
  <c r="TH37" i="71" s="1"/>
  <c r="TJ37" i="71" s="1"/>
  <c r="TM37" i="71" s="1"/>
  <c r="TP37" i="71" s="1"/>
  <c r="TS37" i="71" s="1"/>
  <c r="TV37" i="71" s="1"/>
  <c r="TY37" i="71" s="1"/>
  <c r="UA37" i="71" s="1"/>
  <c r="UD37" i="71" s="1"/>
  <c r="UG37" i="71" s="1"/>
  <c r="UJ37" i="71" s="1"/>
  <c r="UL37" i="71" s="1"/>
  <c r="UO37" i="71" s="1"/>
  <c r="UR37" i="71" s="1"/>
  <c r="UT37" i="71" s="1"/>
  <c r="AAG37" i="71" s="1"/>
  <c r="RI37" i="71"/>
  <c r="RK37" i="71" s="1"/>
  <c r="RM37" i="71" s="1"/>
  <c r="RP37" i="71" s="1"/>
  <c r="RS37" i="71" s="1"/>
  <c r="RV37" i="71" s="1"/>
  <c r="RY37" i="71" s="1"/>
  <c r="SA37" i="71" s="1"/>
  <c r="SD37" i="71" s="1"/>
  <c r="SG37" i="71" s="1"/>
  <c r="SI37" i="71" s="1"/>
  <c r="SL37" i="71" s="1"/>
  <c r="SO37" i="71" s="1"/>
  <c r="SR37" i="71" s="1"/>
  <c r="SU37" i="71" s="1"/>
  <c r="SW37" i="71" s="1"/>
  <c r="SY37" i="71" s="1"/>
  <c r="AAF37" i="71" s="1"/>
  <c r="PH37" i="71"/>
  <c r="PJ37" i="71" s="1"/>
  <c r="PL37" i="71"/>
  <c r="PO37" i="71" s="1"/>
  <c r="PQ37" i="71" s="1"/>
  <c r="PT37" i="71" s="1"/>
  <c r="PW37" i="71" s="1"/>
  <c r="PZ37" i="71" s="1"/>
  <c r="QC37" i="71" s="1"/>
  <c r="QF37" i="71" s="1"/>
  <c r="QI37" i="71" s="1"/>
  <c r="QL37" i="71" s="1"/>
  <c r="QO37" i="71" s="1"/>
  <c r="QR37" i="71" s="1"/>
  <c r="QT37" i="71" s="1"/>
  <c r="QV37" i="71" s="1"/>
  <c r="AAE37" i="71" s="1"/>
  <c r="MK37" i="71"/>
  <c r="MN37" i="71"/>
  <c r="MR37" i="71"/>
  <c r="MU37" i="71" s="1"/>
  <c r="MW37" i="71" s="1"/>
  <c r="MZ37" i="71" s="1"/>
  <c r="NC37" i="71" s="1"/>
  <c r="NF37" i="71" s="1"/>
  <c r="NI37" i="71" s="1"/>
  <c r="NL37" i="71" s="1"/>
  <c r="NO37" i="71" s="1"/>
  <c r="NQ37" i="71" s="1"/>
  <c r="NS37" i="71" s="1"/>
  <c r="AAD37" i="71" s="1"/>
  <c r="JS37" i="71"/>
  <c r="JU37" i="71" s="1"/>
  <c r="JX37" i="71" s="1"/>
  <c r="KA37" i="71" s="1"/>
  <c r="KC37" i="71" s="1"/>
  <c r="KF37" i="71" s="1"/>
  <c r="KI37" i="71" s="1"/>
  <c r="KL37" i="71" s="1"/>
  <c r="KO37" i="71" s="1"/>
  <c r="KR37" i="71" s="1"/>
  <c r="KT37" i="71" s="1"/>
  <c r="KW37" i="71" s="1"/>
  <c r="KY37" i="71" s="1"/>
  <c r="AAC37" i="71" s="1"/>
  <c r="HS37" i="71"/>
  <c r="HV37" i="71" s="1"/>
  <c r="HY37" i="71" s="1"/>
  <c r="IB37" i="71" s="1"/>
  <c r="ID37" i="71" s="1"/>
  <c r="AAB37" i="71" s="1"/>
  <c r="FS37" i="71"/>
  <c r="FV37" i="71"/>
  <c r="FY37" i="71" s="1"/>
  <c r="AAA37" i="71" s="1"/>
  <c r="DY37" i="71"/>
  <c r="EB37" i="71" s="1"/>
  <c r="EG37" i="71" s="1"/>
  <c r="ZZ37" i="71"/>
  <c r="BA37" i="71"/>
  <c r="BC37" i="71" s="1"/>
  <c r="BE37" i="71"/>
  <c r="ZX37" i="71" s="1"/>
  <c r="ZY36" i="71"/>
  <c r="ZH36" i="71"/>
  <c r="ZJ36" i="71"/>
  <c r="ZM36" i="71"/>
  <c r="ZO36" i="71" s="1"/>
  <c r="ZR36" i="71" s="1"/>
  <c r="ZT36" i="71" s="1"/>
  <c r="AAL36" i="71" s="1"/>
  <c r="YO36" i="71"/>
  <c r="YQ36" i="71"/>
  <c r="YS36" i="71" s="1"/>
  <c r="YV36" i="71" s="1"/>
  <c r="YY36" i="71" s="1"/>
  <c r="ZB36" i="71" s="1"/>
  <c r="ZD36" i="71" s="1"/>
  <c r="AAK36" i="71" s="1"/>
  <c r="XX36" i="71"/>
  <c r="XZ36" i="71"/>
  <c r="YB36" i="71" s="1"/>
  <c r="YD36" i="71" s="1"/>
  <c r="YF36" i="71" s="1"/>
  <c r="YH36" i="71" s="1"/>
  <c r="YJ36" i="71" s="1"/>
  <c r="AAJ36" i="71" s="1"/>
  <c r="XH36" i="71"/>
  <c r="XK36" i="71"/>
  <c r="XM36" i="71" s="1"/>
  <c r="XO36" i="71" s="1"/>
  <c r="XQ36" i="71" s="1"/>
  <c r="XS36" i="71" s="1"/>
  <c r="XU36" i="71" s="1"/>
  <c r="AAI36" i="71" s="1"/>
  <c r="UW36" i="71"/>
  <c r="UZ36" i="71" s="1"/>
  <c r="VB36" i="71" s="1"/>
  <c r="VD36" i="71" s="1"/>
  <c r="VH36" i="71" s="1"/>
  <c r="TB36" i="71"/>
  <c r="TE36" i="71" s="1"/>
  <c r="TH36" i="71" s="1"/>
  <c r="TJ36" i="71"/>
  <c r="TM36" i="71"/>
  <c r="TP36" i="71"/>
  <c r="TS36" i="71" s="1"/>
  <c r="TV36" i="71" s="1"/>
  <c r="TY36" i="71"/>
  <c r="UA36" i="71" s="1"/>
  <c r="UD36" i="71" s="1"/>
  <c r="UG36" i="71" s="1"/>
  <c r="UJ36" i="71" s="1"/>
  <c r="UL36" i="71" s="1"/>
  <c r="UO36" i="71" s="1"/>
  <c r="UR36" i="71" s="1"/>
  <c r="UT36" i="71" s="1"/>
  <c r="AAG36" i="71" s="1"/>
  <c r="RI36" i="71"/>
  <c r="RK36" i="71"/>
  <c r="RM36" i="71" s="1"/>
  <c r="RP36" i="71" s="1"/>
  <c r="RS36" i="71"/>
  <c r="RV36" i="71"/>
  <c r="RY36" i="71" s="1"/>
  <c r="SA36" i="71" s="1"/>
  <c r="SD36" i="71" s="1"/>
  <c r="SG36" i="71" s="1"/>
  <c r="SI36" i="71" s="1"/>
  <c r="SL36" i="71" s="1"/>
  <c r="SO36" i="71" s="1"/>
  <c r="SR36" i="71" s="1"/>
  <c r="SU36" i="71"/>
  <c r="SW36" i="71" s="1"/>
  <c r="SY36" i="71" s="1"/>
  <c r="AAF36" i="71" s="1"/>
  <c r="PH36" i="71"/>
  <c r="PJ36" i="71" s="1"/>
  <c r="PL36" i="71" s="1"/>
  <c r="PO36" i="71" s="1"/>
  <c r="PQ36" i="71" s="1"/>
  <c r="PT36" i="71" s="1"/>
  <c r="PW36" i="71" s="1"/>
  <c r="PZ36" i="71"/>
  <c r="QC36" i="71" s="1"/>
  <c r="QF36" i="71"/>
  <c r="QI36" i="71" s="1"/>
  <c r="QL36" i="71" s="1"/>
  <c r="QO36" i="71" s="1"/>
  <c r="QR36" i="71" s="1"/>
  <c r="QT36" i="71" s="1"/>
  <c r="QV36" i="71" s="1"/>
  <c r="AAE36" i="71" s="1"/>
  <c r="MK36" i="71"/>
  <c r="MN36" i="71" s="1"/>
  <c r="MR36" i="71" s="1"/>
  <c r="MU36" i="71"/>
  <c r="MW36" i="71" s="1"/>
  <c r="MZ36" i="71" s="1"/>
  <c r="NC36" i="71" s="1"/>
  <c r="NF36" i="71" s="1"/>
  <c r="NI36" i="71"/>
  <c r="NL36" i="71" s="1"/>
  <c r="NO36" i="71" s="1"/>
  <c r="NQ36" i="71" s="1"/>
  <c r="NS36" i="71" s="1"/>
  <c r="AAD36" i="71" s="1"/>
  <c r="JS36" i="71"/>
  <c r="JU36" i="71" s="1"/>
  <c r="JX36" i="71" s="1"/>
  <c r="KA36" i="71" s="1"/>
  <c r="KC36" i="71"/>
  <c r="KF36" i="71" s="1"/>
  <c r="KI36" i="71"/>
  <c r="KL36" i="71" s="1"/>
  <c r="KO36" i="71" s="1"/>
  <c r="KR36" i="71" s="1"/>
  <c r="KT36" i="71" s="1"/>
  <c r="KW36" i="71" s="1"/>
  <c r="KY36" i="71" s="1"/>
  <c r="AAC36" i="71" s="1"/>
  <c r="HS36" i="71"/>
  <c r="HV36" i="71" s="1"/>
  <c r="HY36" i="71" s="1"/>
  <c r="IB36" i="71"/>
  <c r="ID36" i="71"/>
  <c r="AAB36" i="71" s="1"/>
  <c r="FS36" i="71"/>
  <c r="FV36" i="71"/>
  <c r="FY36" i="71" s="1"/>
  <c r="AAA36" i="71" s="1"/>
  <c r="DY36" i="71"/>
  <c r="EB36" i="71" s="1"/>
  <c r="EG36" i="71" s="1"/>
  <c r="ZZ36" i="71" s="1"/>
  <c r="BA36" i="71"/>
  <c r="BC36" i="71" s="1"/>
  <c r="BE36" i="71" s="1"/>
  <c r="ZX36" i="71" s="1"/>
  <c r="ZY35" i="71"/>
  <c r="ZH35" i="71"/>
  <c r="ZJ35" i="71"/>
  <c r="ZM35" i="71"/>
  <c r="ZO35" i="71" s="1"/>
  <c r="ZR35" i="71" s="1"/>
  <c r="ZT35" i="71" s="1"/>
  <c r="AAL35" i="71" s="1"/>
  <c r="YO35" i="71"/>
  <c r="YQ35" i="71" s="1"/>
  <c r="YS35" i="71" s="1"/>
  <c r="YV35" i="71" s="1"/>
  <c r="YY35" i="71" s="1"/>
  <c r="ZB35" i="71"/>
  <c r="ZD35" i="71" s="1"/>
  <c r="AAK35" i="71" s="1"/>
  <c r="XX35" i="71"/>
  <c r="XZ35" i="71" s="1"/>
  <c r="YB35" i="71" s="1"/>
  <c r="YD35" i="71" s="1"/>
  <c r="YF35" i="71" s="1"/>
  <c r="YH35" i="71" s="1"/>
  <c r="YJ35" i="71" s="1"/>
  <c r="AAJ35" i="71" s="1"/>
  <c r="XH35" i="71"/>
  <c r="XK35" i="71"/>
  <c r="XM35" i="71" s="1"/>
  <c r="XO35" i="71" s="1"/>
  <c r="XQ35" i="71" s="1"/>
  <c r="XS35" i="71" s="1"/>
  <c r="XU35" i="71" s="1"/>
  <c r="AAI35" i="71" s="1"/>
  <c r="UW35" i="71"/>
  <c r="UZ35" i="71" s="1"/>
  <c r="VB35" i="71"/>
  <c r="VD35" i="71" s="1"/>
  <c r="VH35" i="71" s="1"/>
  <c r="XD35" i="71" s="1"/>
  <c r="TB35" i="71"/>
  <c r="TE35" i="71" s="1"/>
  <c r="TH35" i="71" s="1"/>
  <c r="TJ35" i="71" s="1"/>
  <c r="TM35" i="71"/>
  <c r="TP35" i="71" s="1"/>
  <c r="TS35" i="71" s="1"/>
  <c r="TV35" i="71" s="1"/>
  <c r="TY35" i="71" s="1"/>
  <c r="UA35" i="71" s="1"/>
  <c r="UD35" i="71" s="1"/>
  <c r="UG35" i="71" s="1"/>
  <c r="UJ35" i="71" s="1"/>
  <c r="UL35" i="71" s="1"/>
  <c r="UO35" i="71" s="1"/>
  <c r="UR35" i="71" s="1"/>
  <c r="UT35" i="71" s="1"/>
  <c r="AAG35" i="71" s="1"/>
  <c r="RI35" i="71"/>
  <c r="RK35" i="71"/>
  <c r="RM35" i="71" s="1"/>
  <c r="RP35" i="71" s="1"/>
  <c r="RS35" i="71" s="1"/>
  <c r="RV35" i="71" s="1"/>
  <c r="RY35" i="71" s="1"/>
  <c r="SA35" i="71" s="1"/>
  <c r="SD35" i="71" s="1"/>
  <c r="SG35" i="71" s="1"/>
  <c r="SI35" i="71" s="1"/>
  <c r="SL35" i="71" s="1"/>
  <c r="SO35" i="71" s="1"/>
  <c r="SR35" i="71" s="1"/>
  <c r="SU35" i="71" s="1"/>
  <c r="SW35" i="71" s="1"/>
  <c r="SY35" i="71" s="1"/>
  <c r="AAF35" i="71" s="1"/>
  <c r="PH35" i="71"/>
  <c r="PJ35" i="71" s="1"/>
  <c r="PL35" i="71"/>
  <c r="PO35" i="71" s="1"/>
  <c r="PQ35" i="71" s="1"/>
  <c r="PT35" i="71"/>
  <c r="PW35" i="71" s="1"/>
  <c r="PZ35" i="71" s="1"/>
  <c r="QC35" i="71" s="1"/>
  <c r="QF35" i="71" s="1"/>
  <c r="QI35" i="71" s="1"/>
  <c r="QL35" i="71" s="1"/>
  <c r="QO35" i="71" s="1"/>
  <c r="QR35" i="71" s="1"/>
  <c r="QT35" i="71" s="1"/>
  <c r="QV35" i="71" s="1"/>
  <c r="AAE35" i="71" s="1"/>
  <c r="MK35" i="71"/>
  <c r="MN35" i="71"/>
  <c r="MR35" i="71"/>
  <c r="MU35" i="71" s="1"/>
  <c r="MW35" i="71" s="1"/>
  <c r="MZ35" i="71" s="1"/>
  <c r="NC35" i="71" s="1"/>
  <c r="NF35" i="71"/>
  <c r="NI35" i="71" s="1"/>
  <c r="NL35" i="71" s="1"/>
  <c r="NO35" i="71" s="1"/>
  <c r="NQ35" i="71" s="1"/>
  <c r="NS35" i="71" s="1"/>
  <c r="AAD35" i="71" s="1"/>
  <c r="JS35" i="71"/>
  <c r="JU35" i="71" s="1"/>
  <c r="JX35" i="71" s="1"/>
  <c r="KA35" i="71" s="1"/>
  <c r="KC35" i="71" s="1"/>
  <c r="KF35" i="71" s="1"/>
  <c r="KI35" i="71" s="1"/>
  <c r="KL35" i="71" s="1"/>
  <c r="KO35" i="71" s="1"/>
  <c r="KR35" i="71" s="1"/>
  <c r="KT35" i="71" s="1"/>
  <c r="KW35" i="71"/>
  <c r="KY35" i="71" s="1"/>
  <c r="AAC35" i="71" s="1"/>
  <c r="HS35" i="71"/>
  <c r="HV35" i="71" s="1"/>
  <c r="HY35" i="71" s="1"/>
  <c r="IB35" i="71" s="1"/>
  <c r="ID35" i="71" s="1"/>
  <c r="AAB35" i="71" s="1"/>
  <c r="FS35" i="71"/>
  <c r="FV35" i="71"/>
  <c r="FY35" i="71" s="1"/>
  <c r="AAA35" i="71" s="1"/>
  <c r="DY35" i="71"/>
  <c r="EB35" i="71"/>
  <c r="EG35" i="71" s="1"/>
  <c r="ZZ35" i="71" s="1"/>
  <c r="BA35" i="71"/>
  <c r="BC35" i="71"/>
  <c r="BE35" i="71"/>
  <c r="ZX35" i="71" s="1"/>
  <c r="ZY34" i="71"/>
  <c r="ZH34" i="71"/>
  <c r="ZJ34" i="71" s="1"/>
  <c r="ZM34" i="71"/>
  <c r="ZO34" i="71" s="1"/>
  <c r="ZR34" i="71"/>
  <c r="ZT34" i="71" s="1"/>
  <c r="AAL34" i="71" s="1"/>
  <c r="YO34" i="71"/>
  <c r="YQ34" i="71"/>
  <c r="YS34" i="71"/>
  <c r="YV34" i="71"/>
  <c r="YY34" i="71" s="1"/>
  <c r="ZB34" i="71" s="1"/>
  <c r="ZD34" i="71" s="1"/>
  <c r="AAK34" i="71" s="1"/>
  <c r="XX34" i="71"/>
  <c r="XZ34" i="71"/>
  <c r="YB34" i="71" s="1"/>
  <c r="YD34" i="71" s="1"/>
  <c r="YF34" i="71" s="1"/>
  <c r="YH34" i="71" s="1"/>
  <c r="YJ34" i="71" s="1"/>
  <c r="AAJ34" i="71" s="1"/>
  <c r="XH34" i="71"/>
  <c r="XK34" i="71" s="1"/>
  <c r="XM34" i="71" s="1"/>
  <c r="XO34" i="71" s="1"/>
  <c r="XQ34" i="71" s="1"/>
  <c r="XS34" i="71" s="1"/>
  <c r="XU34" i="71" s="1"/>
  <c r="AAI34" i="71" s="1"/>
  <c r="UW34" i="71"/>
  <c r="UZ34" i="71"/>
  <c r="VB34" i="71" s="1"/>
  <c r="VD34" i="71" s="1"/>
  <c r="VH34" i="71" s="1"/>
  <c r="TB34" i="71"/>
  <c r="TE34" i="71" s="1"/>
  <c r="TH34" i="71" s="1"/>
  <c r="TJ34" i="71" s="1"/>
  <c r="TM34" i="71" s="1"/>
  <c r="TP34" i="71" s="1"/>
  <c r="TS34" i="71" s="1"/>
  <c r="TV34" i="71" s="1"/>
  <c r="TY34" i="71" s="1"/>
  <c r="UA34" i="71" s="1"/>
  <c r="UD34" i="71" s="1"/>
  <c r="UG34" i="71" s="1"/>
  <c r="UJ34" i="71" s="1"/>
  <c r="UL34" i="71" s="1"/>
  <c r="UO34" i="71" s="1"/>
  <c r="UR34" i="71" s="1"/>
  <c r="UT34" i="71" s="1"/>
  <c r="AAG34" i="71" s="1"/>
  <c r="RI34" i="71"/>
  <c r="RK34" i="71"/>
  <c r="RM34" i="71" s="1"/>
  <c r="RP34" i="71" s="1"/>
  <c r="RS34" i="71" s="1"/>
  <c r="RV34" i="71" s="1"/>
  <c r="RY34" i="71"/>
  <c r="SA34" i="71" s="1"/>
  <c r="SD34" i="71" s="1"/>
  <c r="SG34" i="71" s="1"/>
  <c r="SI34" i="71" s="1"/>
  <c r="SL34" i="71" s="1"/>
  <c r="SO34" i="71" s="1"/>
  <c r="SR34" i="71" s="1"/>
  <c r="SU34" i="71" s="1"/>
  <c r="SW34" i="71" s="1"/>
  <c r="SY34" i="71" s="1"/>
  <c r="AAF34" i="71" s="1"/>
  <c r="PH34" i="71"/>
  <c r="PJ34" i="71" s="1"/>
  <c r="PL34" i="71" s="1"/>
  <c r="PO34" i="71" s="1"/>
  <c r="PQ34" i="71" s="1"/>
  <c r="PT34" i="71" s="1"/>
  <c r="PW34" i="71" s="1"/>
  <c r="PZ34" i="71" s="1"/>
  <c r="QC34" i="71" s="1"/>
  <c r="QF34" i="71" s="1"/>
  <c r="QI34" i="71" s="1"/>
  <c r="QL34" i="71" s="1"/>
  <c r="QO34" i="71" s="1"/>
  <c r="QR34" i="71" s="1"/>
  <c r="QT34" i="71" s="1"/>
  <c r="QV34" i="71" s="1"/>
  <c r="AAE34" i="71" s="1"/>
  <c r="MK34" i="71"/>
  <c r="MN34" i="71" s="1"/>
  <c r="MR34" i="71" s="1"/>
  <c r="MU34" i="71" s="1"/>
  <c r="MW34" i="71" s="1"/>
  <c r="MZ34" i="71" s="1"/>
  <c r="NC34" i="71" s="1"/>
  <c r="NF34" i="71" s="1"/>
  <c r="NI34" i="71" s="1"/>
  <c r="NL34" i="71" s="1"/>
  <c r="NO34" i="71" s="1"/>
  <c r="NQ34" i="71"/>
  <c r="NS34" i="71" s="1"/>
  <c r="AAD34" i="71" s="1"/>
  <c r="JS34" i="71"/>
  <c r="JU34" i="71" s="1"/>
  <c r="JX34" i="71" s="1"/>
  <c r="KA34" i="71" s="1"/>
  <c r="KC34" i="71" s="1"/>
  <c r="KF34" i="71" s="1"/>
  <c r="KI34" i="71" s="1"/>
  <c r="KL34" i="71" s="1"/>
  <c r="KO34" i="71" s="1"/>
  <c r="KR34" i="71" s="1"/>
  <c r="KT34" i="71" s="1"/>
  <c r="KW34" i="71" s="1"/>
  <c r="KY34" i="71" s="1"/>
  <c r="AAC34" i="71" s="1"/>
  <c r="HS34" i="71"/>
  <c r="HV34" i="71" s="1"/>
  <c r="HY34" i="71" s="1"/>
  <c r="IB34" i="71" s="1"/>
  <c r="ID34" i="71" s="1"/>
  <c r="AAB34" i="71" s="1"/>
  <c r="FS34" i="71"/>
  <c r="FV34" i="71" s="1"/>
  <c r="FY34" i="71" s="1"/>
  <c r="AAA34" i="71" s="1"/>
  <c r="DY34" i="71"/>
  <c r="EB34" i="71"/>
  <c r="EG34" i="71" s="1"/>
  <c r="ZZ34" i="71" s="1"/>
  <c r="BA34" i="71"/>
  <c r="BC34" i="71" s="1"/>
  <c r="BE34" i="71" s="1"/>
  <c r="ZX34" i="71" s="1"/>
  <c r="ZY33" i="71"/>
  <c r="ZH33" i="71"/>
  <c r="ZJ33" i="71" s="1"/>
  <c r="ZM33" i="71" s="1"/>
  <c r="ZO33" i="71" s="1"/>
  <c r="ZR33" i="71" s="1"/>
  <c r="ZT33" i="71" s="1"/>
  <c r="AAL33" i="71"/>
  <c r="YO33" i="71"/>
  <c r="YQ33" i="71"/>
  <c r="YS33" i="71"/>
  <c r="YV33" i="71" s="1"/>
  <c r="YY33" i="71" s="1"/>
  <c r="ZB33" i="71" s="1"/>
  <c r="ZD33" i="71" s="1"/>
  <c r="AAK33" i="71" s="1"/>
  <c r="XX33" i="71"/>
  <c r="XZ33" i="71" s="1"/>
  <c r="YB33" i="71"/>
  <c r="YD33" i="71" s="1"/>
  <c r="YF33" i="71" s="1"/>
  <c r="YH33" i="71"/>
  <c r="YJ33" i="71" s="1"/>
  <c r="AAJ33" i="71" s="1"/>
  <c r="XH33" i="71"/>
  <c r="XK33" i="71" s="1"/>
  <c r="XM33" i="71" s="1"/>
  <c r="XO33" i="71"/>
  <c r="XQ33" i="71" s="1"/>
  <c r="XS33" i="71" s="1"/>
  <c r="XU33" i="71" s="1"/>
  <c r="AAI33" i="71" s="1"/>
  <c r="UW33" i="71"/>
  <c r="UZ33" i="71" s="1"/>
  <c r="VB33" i="71" s="1"/>
  <c r="VD33" i="71"/>
  <c r="VH33" i="71" s="1"/>
  <c r="TB33" i="71"/>
  <c r="TE33" i="71"/>
  <c r="TH33" i="71" s="1"/>
  <c r="TJ33" i="71" s="1"/>
  <c r="TM33" i="71" s="1"/>
  <c r="TP33" i="71" s="1"/>
  <c r="TS33" i="71" s="1"/>
  <c r="TV33" i="71" s="1"/>
  <c r="TY33" i="71" s="1"/>
  <c r="UA33" i="71" s="1"/>
  <c r="UD33" i="71" s="1"/>
  <c r="UG33" i="71" s="1"/>
  <c r="UJ33" i="71" s="1"/>
  <c r="UL33" i="71" s="1"/>
  <c r="UO33" i="71" s="1"/>
  <c r="UR33" i="71" s="1"/>
  <c r="UT33" i="71" s="1"/>
  <c r="AAG33" i="71" s="1"/>
  <c r="RI33" i="71"/>
  <c r="RK33" i="71"/>
  <c r="RM33" i="71" s="1"/>
  <c r="RP33" i="71" s="1"/>
  <c r="RS33" i="71" s="1"/>
  <c r="RV33" i="71" s="1"/>
  <c r="RY33" i="71" s="1"/>
  <c r="SA33" i="71" s="1"/>
  <c r="SD33" i="71" s="1"/>
  <c r="SG33" i="71" s="1"/>
  <c r="SI33" i="71" s="1"/>
  <c r="SL33" i="71" s="1"/>
  <c r="SO33" i="71" s="1"/>
  <c r="SR33" i="71" s="1"/>
  <c r="SU33" i="71" s="1"/>
  <c r="SW33" i="71" s="1"/>
  <c r="SY33" i="71" s="1"/>
  <c r="AAF33" i="71" s="1"/>
  <c r="PH33" i="71"/>
  <c r="PJ33" i="71"/>
  <c r="PL33" i="71" s="1"/>
  <c r="PO33" i="71" s="1"/>
  <c r="PQ33" i="71" s="1"/>
  <c r="PT33" i="71" s="1"/>
  <c r="PW33" i="71" s="1"/>
  <c r="PZ33" i="71" s="1"/>
  <c r="QC33" i="71" s="1"/>
  <c r="QF33" i="71" s="1"/>
  <c r="QI33" i="71" s="1"/>
  <c r="QL33" i="71" s="1"/>
  <c r="QO33" i="71" s="1"/>
  <c r="QR33" i="71" s="1"/>
  <c r="QT33" i="71" s="1"/>
  <c r="QV33" i="71" s="1"/>
  <c r="AAE33" i="71" s="1"/>
  <c r="MK33" i="71"/>
  <c r="MN33" i="71"/>
  <c r="MR33" i="71" s="1"/>
  <c r="MU33" i="71"/>
  <c r="MW33" i="71" s="1"/>
  <c r="MZ33" i="71" s="1"/>
  <c r="NC33" i="71" s="1"/>
  <c r="NF33" i="71" s="1"/>
  <c r="NI33" i="71" s="1"/>
  <c r="NL33" i="71" s="1"/>
  <c r="NO33" i="71" s="1"/>
  <c r="NQ33" i="71" s="1"/>
  <c r="NS33" i="71" s="1"/>
  <c r="AAD33" i="71" s="1"/>
  <c r="JS33" i="71"/>
  <c r="JU33" i="71"/>
  <c r="JX33" i="71" s="1"/>
  <c r="KA33" i="71" s="1"/>
  <c r="KC33" i="71" s="1"/>
  <c r="KF33" i="71"/>
  <c r="KI33" i="71" s="1"/>
  <c r="KL33" i="71" s="1"/>
  <c r="KO33" i="71" s="1"/>
  <c r="KR33" i="71" s="1"/>
  <c r="KT33" i="71" s="1"/>
  <c r="KW33" i="71" s="1"/>
  <c r="KY33" i="71" s="1"/>
  <c r="AAC33" i="71" s="1"/>
  <c r="HS33" i="71"/>
  <c r="HV33" i="71"/>
  <c r="HY33" i="71" s="1"/>
  <c r="IB33" i="71" s="1"/>
  <c r="ID33" i="71" s="1"/>
  <c r="AAB33" i="71" s="1"/>
  <c r="FS33" i="71"/>
  <c r="FV33" i="71"/>
  <c r="FY33" i="71"/>
  <c r="AAA33" i="71"/>
  <c r="DY33" i="71"/>
  <c r="EB33" i="71" s="1"/>
  <c r="EG33" i="71"/>
  <c r="ZZ33" i="71" s="1"/>
  <c r="BA33" i="71"/>
  <c r="BC33" i="71"/>
  <c r="BE33" i="71" s="1"/>
  <c r="ZX33" i="71" s="1"/>
  <c r="ZY32" i="71"/>
  <c r="ZH32" i="71"/>
  <c r="ZJ32" i="71" s="1"/>
  <c r="ZM32" i="71" s="1"/>
  <c r="ZO32" i="71" s="1"/>
  <c r="ZR32" i="71" s="1"/>
  <c r="ZT32" i="71" s="1"/>
  <c r="AAL32" i="71" s="1"/>
  <c r="YO32" i="71"/>
  <c r="YQ32" i="71" s="1"/>
  <c r="YS32" i="71" s="1"/>
  <c r="YV32" i="71" s="1"/>
  <c r="YY32" i="71" s="1"/>
  <c r="ZB32" i="71" s="1"/>
  <c r="ZD32" i="71" s="1"/>
  <c r="AAK32" i="71" s="1"/>
  <c r="XX32" i="71"/>
  <c r="XZ32" i="71"/>
  <c r="YB32" i="71"/>
  <c r="YD32" i="71" s="1"/>
  <c r="YF32" i="71" s="1"/>
  <c r="YH32" i="71" s="1"/>
  <c r="YJ32" i="71" s="1"/>
  <c r="AAJ32" i="71" s="1"/>
  <c r="XH32" i="71"/>
  <c r="XK32" i="71"/>
  <c r="XM32" i="71" s="1"/>
  <c r="XO32" i="71" s="1"/>
  <c r="XQ32" i="71" s="1"/>
  <c r="XS32" i="71" s="1"/>
  <c r="XU32" i="71" s="1"/>
  <c r="AAI32" i="71" s="1"/>
  <c r="UW32" i="71"/>
  <c r="UZ32" i="71"/>
  <c r="VB32" i="71" s="1"/>
  <c r="VD32" i="71" s="1"/>
  <c r="VH32" i="71" s="1"/>
  <c r="TB32" i="71"/>
  <c r="TE32" i="71" s="1"/>
  <c r="TH32" i="71" s="1"/>
  <c r="TJ32" i="71" s="1"/>
  <c r="TM32" i="71" s="1"/>
  <c r="TP32" i="71" s="1"/>
  <c r="TS32" i="71" s="1"/>
  <c r="TV32" i="71" s="1"/>
  <c r="TY32" i="71" s="1"/>
  <c r="UA32" i="71" s="1"/>
  <c r="UD32" i="71" s="1"/>
  <c r="UG32" i="71" s="1"/>
  <c r="UJ32" i="71" s="1"/>
  <c r="UL32" i="71" s="1"/>
  <c r="UO32" i="71" s="1"/>
  <c r="UR32" i="71" s="1"/>
  <c r="UT32" i="71" s="1"/>
  <c r="AAG32" i="71" s="1"/>
  <c r="RI32" i="71"/>
  <c r="RK32" i="71"/>
  <c r="RM32" i="71"/>
  <c r="RP32" i="71" s="1"/>
  <c r="RS32" i="71"/>
  <c r="RV32" i="71" s="1"/>
  <c r="RY32" i="71" s="1"/>
  <c r="SA32" i="71" s="1"/>
  <c r="SD32" i="71" s="1"/>
  <c r="SG32" i="71" s="1"/>
  <c r="SI32" i="71" s="1"/>
  <c r="SL32" i="71" s="1"/>
  <c r="SO32" i="71" s="1"/>
  <c r="SR32" i="71" s="1"/>
  <c r="SU32" i="71" s="1"/>
  <c r="SW32" i="71" s="1"/>
  <c r="SY32" i="71" s="1"/>
  <c r="AAF32" i="71" s="1"/>
  <c r="PH32" i="71"/>
  <c r="PJ32" i="71" s="1"/>
  <c r="PL32" i="71"/>
  <c r="PO32" i="71" s="1"/>
  <c r="PQ32" i="71" s="1"/>
  <c r="PT32" i="71" s="1"/>
  <c r="PW32" i="71" s="1"/>
  <c r="PZ32" i="71" s="1"/>
  <c r="QC32" i="71" s="1"/>
  <c r="QF32" i="71" s="1"/>
  <c r="QI32" i="71" s="1"/>
  <c r="QL32" i="71" s="1"/>
  <c r="QO32" i="71" s="1"/>
  <c r="QR32" i="71" s="1"/>
  <c r="QT32" i="71" s="1"/>
  <c r="QV32" i="71" s="1"/>
  <c r="AAE32" i="71" s="1"/>
  <c r="MK32" i="71"/>
  <c r="MN32" i="71" s="1"/>
  <c r="MR32" i="71" s="1"/>
  <c r="MU32" i="71" s="1"/>
  <c r="MW32" i="71" s="1"/>
  <c r="MZ32" i="71" s="1"/>
  <c r="NC32" i="71" s="1"/>
  <c r="NF32" i="71" s="1"/>
  <c r="NI32" i="71" s="1"/>
  <c r="NL32" i="71" s="1"/>
  <c r="NO32" i="71" s="1"/>
  <c r="NQ32" i="71" s="1"/>
  <c r="NS32" i="71" s="1"/>
  <c r="AAD32" i="71" s="1"/>
  <c r="JS32" i="71"/>
  <c r="JU32" i="71" s="1"/>
  <c r="JX32" i="71" s="1"/>
  <c r="KA32" i="71" s="1"/>
  <c r="KC32" i="71" s="1"/>
  <c r="KF32" i="71" s="1"/>
  <c r="KI32" i="71" s="1"/>
  <c r="KL32" i="71" s="1"/>
  <c r="KO32" i="71" s="1"/>
  <c r="KR32" i="71" s="1"/>
  <c r="KT32" i="71" s="1"/>
  <c r="KW32" i="71" s="1"/>
  <c r="KY32" i="71"/>
  <c r="AAC32" i="71" s="1"/>
  <c r="HS32" i="71"/>
  <c r="HV32" i="71" s="1"/>
  <c r="HY32" i="71"/>
  <c r="IB32" i="71" s="1"/>
  <c r="ID32" i="71" s="1"/>
  <c r="AAB32" i="71" s="1"/>
  <c r="FS32" i="71"/>
  <c r="FV32" i="71"/>
  <c r="FY32" i="71"/>
  <c r="AAA32" i="71" s="1"/>
  <c r="DY32" i="71"/>
  <c r="EB32" i="71"/>
  <c r="EG32" i="71" s="1"/>
  <c r="ZZ32" i="71" s="1"/>
  <c r="BA32" i="71"/>
  <c r="BC32" i="71" s="1"/>
  <c r="BE32" i="71"/>
  <c r="ZX32" i="71" s="1"/>
  <c r="ZY31" i="71"/>
  <c r="ZH31" i="71"/>
  <c r="ZJ31" i="71" s="1"/>
  <c r="ZM31" i="71"/>
  <c r="ZO31" i="71"/>
  <c r="ZR31" i="71" s="1"/>
  <c r="ZT31" i="71" s="1"/>
  <c r="AAL31" i="71" s="1"/>
  <c r="YO31" i="71"/>
  <c r="YQ31" i="71" s="1"/>
  <c r="YS31" i="71" s="1"/>
  <c r="YV31" i="71" s="1"/>
  <c r="YY31" i="71" s="1"/>
  <c r="ZB31" i="71" s="1"/>
  <c r="ZD31" i="71" s="1"/>
  <c r="AAK31" i="71" s="1"/>
  <c r="XX31" i="71"/>
  <c r="XZ31" i="71"/>
  <c r="YB31" i="71"/>
  <c r="YD31" i="71" s="1"/>
  <c r="YF31" i="71" s="1"/>
  <c r="YH31" i="71"/>
  <c r="YJ31" i="71"/>
  <c r="AAJ31" i="71" s="1"/>
  <c r="XH31" i="71"/>
  <c r="XK31" i="71" s="1"/>
  <c r="XM31" i="71" s="1"/>
  <c r="XO31" i="71" s="1"/>
  <c r="XQ31" i="71" s="1"/>
  <c r="XS31" i="71" s="1"/>
  <c r="XU31" i="71" s="1"/>
  <c r="AAI31" i="71" s="1"/>
  <c r="UW31" i="71"/>
  <c r="UZ31" i="71"/>
  <c r="VB31" i="71" s="1"/>
  <c r="VD31" i="71" s="1"/>
  <c r="VH31" i="71" s="1"/>
  <c r="VN31" i="71" s="1"/>
  <c r="VQ31" i="71" s="1"/>
  <c r="VT31" i="71" s="1"/>
  <c r="VW31" i="71" s="1"/>
  <c r="WB31" i="71" s="1"/>
  <c r="WG31" i="71" s="1"/>
  <c r="WI31" i="71" s="1"/>
  <c r="WL31" i="71" s="1"/>
  <c r="WQ31" i="71" s="1"/>
  <c r="WT31" i="71" s="1"/>
  <c r="WV31" i="71" s="1"/>
  <c r="WY31" i="71" s="1"/>
  <c r="TB31" i="71"/>
  <c r="TE31" i="71"/>
  <c r="TH31" i="71" s="1"/>
  <c r="TJ31" i="71" s="1"/>
  <c r="TM31" i="71" s="1"/>
  <c r="TP31" i="71" s="1"/>
  <c r="TS31" i="71" s="1"/>
  <c r="TV31" i="71" s="1"/>
  <c r="TY31" i="71" s="1"/>
  <c r="UA31" i="71" s="1"/>
  <c r="UD31" i="71" s="1"/>
  <c r="UG31" i="71" s="1"/>
  <c r="UJ31" i="71" s="1"/>
  <c r="UL31" i="71" s="1"/>
  <c r="UO31" i="71" s="1"/>
  <c r="UR31" i="71" s="1"/>
  <c r="UT31" i="71" s="1"/>
  <c r="AAG31" i="71" s="1"/>
  <c r="RI31" i="71"/>
  <c r="RK31" i="71"/>
  <c r="RM31" i="71" s="1"/>
  <c r="RP31" i="71" s="1"/>
  <c r="RS31" i="71"/>
  <c r="RV31" i="71" s="1"/>
  <c r="RY31" i="71" s="1"/>
  <c r="SA31" i="71" s="1"/>
  <c r="SD31" i="71" s="1"/>
  <c r="SG31" i="71" s="1"/>
  <c r="SI31" i="71" s="1"/>
  <c r="SL31" i="71" s="1"/>
  <c r="SO31" i="71" s="1"/>
  <c r="SR31" i="71" s="1"/>
  <c r="SU31" i="71" s="1"/>
  <c r="SW31" i="71" s="1"/>
  <c r="SY31" i="71" s="1"/>
  <c r="AAF31" i="71" s="1"/>
  <c r="PH31" i="71"/>
  <c r="PJ31" i="71" s="1"/>
  <c r="PL31" i="71"/>
  <c r="PO31" i="71" s="1"/>
  <c r="PQ31" i="71" s="1"/>
  <c r="PT31" i="71" s="1"/>
  <c r="PW31" i="71" s="1"/>
  <c r="PZ31" i="71" s="1"/>
  <c r="QC31" i="71" s="1"/>
  <c r="QF31" i="71" s="1"/>
  <c r="QI31" i="71" s="1"/>
  <c r="QL31" i="71" s="1"/>
  <c r="QO31" i="71" s="1"/>
  <c r="QR31" i="71" s="1"/>
  <c r="QT31" i="71" s="1"/>
  <c r="QV31" i="71" s="1"/>
  <c r="AAE31" i="71" s="1"/>
  <c r="MK31" i="71"/>
  <c r="MN31" i="71"/>
  <c r="MR31" i="71" s="1"/>
  <c r="MU31" i="71" s="1"/>
  <c r="MW31" i="71" s="1"/>
  <c r="MZ31" i="71" s="1"/>
  <c r="NC31" i="71" s="1"/>
  <c r="NF31" i="71" s="1"/>
  <c r="NI31" i="71" s="1"/>
  <c r="NL31" i="71" s="1"/>
  <c r="NO31" i="71" s="1"/>
  <c r="NQ31" i="71" s="1"/>
  <c r="NS31" i="71" s="1"/>
  <c r="AAD31" i="71" s="1"/>
  <c r="JS31" i="71"/>
  <c r="JU31" i="71"/>
  <c r="JX31" i="71" s="1"/>
  <c r="KA31" i="71"/>
  <c r="KC31" i="71" s="1"/>
  <c r="KF31" i="71" s="1"/>
  <c r="KI31" i="71" s="1"/>
  <c r="KL31" i="71" s="1"/>
  <c r="KO31" i="71" s="1"/>
  <c r="KR31" i="71" s="1"/>
  <c r="KT31" i="71" s="1"/>
  <c r="KW31" i="71" s="1"/>
  <c r="KY31" i="71" s="1"/>
  <c r="AAC31" i="71" s="1"/>
  <c r="HS31" i="71"/>
  <c r="HV31" i="71" s="1"/>
  <c r="HY31" i="71" s="1"/>
  <c r="IB31" i="71" s="1"/>
  <c r="ID31" i="71" s="1"/>
  <c r="AAB31" i="71" s="1"/>
  <c r="FS31" i="71"/>
  <c r="FV31" i="71" s="1"/>
  <c r="FY31" i="71"/>
  <c r="AAA31" i="71" s="1"/>
  <c r="DY31" i="71"/>
  <c r="EB31" i="71"/>
  <c r="EG31" i="71" s="1"/>
  <c r="ZZ31" i="71" s="1"/>
  <c r="BA31" i="71"/>
  <c r="BC31" i="71"/>
  <c r="BE31" i="71" s="1"/>
  <c r="ZX31" i="71" s="1"/>
  <c r="ZX29" i="71"/>
  <c r="ZQ29" i="71"/>
  <c r="ZL29" i="71"/>
  <c r="ZK29" i="71"/>
  <c r="ZE29" i="71"/>
  <c r="YP29" i="71"/>
  <c r="YO29" i="71"/>
  <c r="XX29" i="71"/>
  <c r="YA29" i="71" s="1"/>
  <c r="YC29" i="71"/>
  <c r="YF29" i="71" s="1"/>
  <c r="YH29" i="71" s="1"/>
  <c r="YJ29" i="71" s="1"/>
  <c r="YL29" i="71" s="1"/>
  <c r="ZW29" i="71"/>
  <c r="XF29" i="71"/>
  <c r="XH29" i="71"/>
  <c r="XK29" i="71" s="1"/>
  <c r="XM29" i="71"/>
  <c r="XP29" i="71" s="1"/>
  <c r="XR29" i="71" s="1"/>
  <c r="XT29" i="71" s="1"/>
  <c r="ZV29" i="71" s="1"/>
  <c r="WL29" i="71"/>
  <c r="WO29" i="71" s="1"/>
  <c r="WR29" i="71" s="1"/>
  <c r="WU29" i="71" s="1"/>
  <c r="WX29" i="71" s="1"/>
  <c r="XA29" i="71" s="1"/>
  <c r="XC29" i="71" s="1"/>
  <c r="ZU29" i="71" s="1"/>
  <c r="TZ29" i="71"/>
  <c r="UB29" i="71"/>
  <c r="UD29" i="71" s="1"/>
  <c r="UG29" i="71" s="1"/>
  <c r="UI29" i="71"/>
  <c r="UL29" i="71" s="1"/>
  <c r="SF29" i="71"/>
  <c r="SJ29" i="71"/>
  <c r="SM29" i="71"/>
  <c r="SO29" i="71" s="1"/>
  <c r="SS29" i="71" s="1"/>
  <c r="SV29" i="71" s="1"/>
  <c r="SY29" i="71" s="1"/>
  <c r="TB29" i="71" s="1"/>
  <c r="TD29" i="71" s="1"/>
  <c r="TG29" i="71" s="1"/>
  <c r="TI29" i="71" s="1"/>
  <c r="TL29" i="71" s="1"/>
  <c r="TN29" i="71" s="1"/>
  <c r="TQ29" i="71" s="1"/>
  <c r="TS29" i="71" s="1"/>
  <c r="TU29" i="71" s="1"/>
  <c r="TW29" i="71" s="1"/>
  <c r="ZS29" i="71" s="1"/>
  <c r="QJ29" i="71"/>
  <c r="QL29" i="71"/>
  <c r="QO29" i="71" s="1"/>
  <c r="QR29" i="71"/>
  <c r="QT29" i="71" s="1"/>
  <c r="QX29" i="71"/>
  <c r="RA29" i="71" s="1"/>
  <c r="RD29" i="71" s="1"/>
  <c r="RG29" i="71" s="1"/>
  <c r="RJ29" i="71" s="1"/>
  <c r="RL29" i="71" s="1"/>
  <c r="RN29" i="71" s="1"/>
  <c r="RQ29" i="71" s="1"/>
  <c r="RS29" i="71" s="1"/>
  <c r="RU29" i="71" s="1"/>
  <c r="RW29" i="71" s="1"/>
  <c r="RZ29" i="71" s="1"/>
  <c r="SB29" i="71" s="1"/>
  <c r="ZR29" i="71" s="1"/>
  <c r="OM29" i="71"/>
  <c r="OO29" i="71" s="1"/>
  <c r="OR29" i="71" s="1"/>
  <c r="OT29" i="71" s="1"/>
  <c r="OV29" i="71" s="1"/>
  <c r="OY29" i="71" s="1"/>
  <c r="PB29" i="71" s="1"/>
  <c r="PE29" i="71" s="1"/>
  <c r="PG29" i="71" s="1"/>
  <c r="PJ29" i="71" s="1"/>
  <c r="PL29" i="71"/>
  <c r="PO29" i="71"/>
  <c r="PQ29" i="71" s="1"/>
  <c r="PS29" i="71" s="1"/>
  <c r="PU29" i="71" s="1"/>
  <c r="LW29" i="71"/>
  <c r="LY29" i="71"/>
  <c r="MA29" i="71"/>
  <c r="MD29" i="71" s="1"/>
  <c r="MF29" i="71" s="1"/>
  <c r="MI29" i="71" s="1"/>
  <c r="ML29" i="71" s="1"/>
  <c r="MO29" i="71" s="1"/>
  <c r="MQ29" i="71" s="1"/>
  <c r="MT29" i="71" s="1"/>
  <c r="MV29" i="71" s="1"/>
  <c r="MY29" i="71" s="1"/>
  <c r="NA29" i="71" s="1"/>
  <c r="ZP29" i="71" s="1"/>
  <c r="JK29" i="71"/>
  <c r="JM29" i="71"/>
  <c r="JO29" i="71" s="1"/>
  <c r="JQ29" i="71" s="1"/>
  <c r="JT29" i="71" s="1"/>
  <c r="JW29" i="71" s="1"/>
  <c r="JZ29" i="71" s="1"/>
  <c r="KB29" i="71" s="1"/>
  <c r="KE29" i="71" s="1"/>
  <c r="KH29" i="71" s="1"/>
  <c r="KK29" i="71" s="1"/>
  <c r="KM29" i="71" s="1"/>
  <c r="ZO29" i="71" s="1"/>
  <c r="HP29" i="71"/>
  <c r="HR29" i="71"/>
  <c r="HU29" i="71" s="1"/>
  <c r="HW29" i="71" s="1"/>
  <c r="HY29" i="71" s="1"/>
  <c r="ZN29" i="71" s="1"/>
  <c r="FV29" i="71"/>
  <c r="FZ29" i="71"/>
  <c r="ZM29" i="71"/>
  <c r="BA29" i="71"/>
  <c r="BC29" i="71" s="1"/>
  <c r="BE29" i="71" s="1"/>
  <c r="ZJ29" i="71"/>
  <c r="ZL28" i="71"/>
  <c r="ZK28" i="71"/>
  <c r="YO28" i="71"/>
  <c r="YR28" i="71" s="1"/>
  <c r="YT28" i="71" s="1"/>
  <c r="YX28" i="71" s="1"/>
  <c r="ZC28" i="71" s="1"/>
  <c r="XX28" i="71"/>
  <c r="YA28" i="71"/>
  <c r="YC28" i="71" s="1"/>
  <c r="YF28" i="71" s="1"/>
  <c r="YH28" i="71" s="1"/>
  <c r="YJ28" i="71" s="1"/>
  <c r="YL28" i="71" s="1"/>
  <c r="ZW28" i="71" s="1"/>
  <c r="XF28" i="71"/>
  <c r="XH28" i="71" s="1"/>
  <c r="XK28" i="71" s="1"/>
  <c r="XM28" i="71" s="1"/>
  <c r="XP28" i="71" s="1"/>
  <c r="XR28" i="71" s="1"/>
  <c r="XT28" i="71" s="1"/>
  <c r="ZV28" i="71" s="1"/>
  <c r="WL28" i="71"/>
  <c r="WO28" i="71" s="1"/>
  <c r="WR28" i="71" s="1"/>
  <c r="WU28" i="71" s="1"/>
  <c r="WX28" i="71" s="1"/>
  <c r="XA28" i="71" s="1"/>
  <c r="XC28" i="71" s="1"/>
  <c r="ZU28" i="71"/>
  <c r="TZ28" i="71"/>
  <c r="UB28" i="71"/>
  <c r="UD28" i="71"/>
  <c r="UG28" i="71" s="1"/>
  <c r="UI28" i="71" s="1"/>
  <c r="UL28" i="71" s="1"/>
  <c r="SF28" i="71"/>
  <c r="SJ28" i="71" s="1"/>
  <c r="SM28" i="71" s="1"/>
  <c r="SO28" i="71" s="1"/>
  <c r="SS28" i="71" s="1"/>
  <c r="SV28" i="71" s="1"/>
  <c r="SY28" i="71" s="1"/>
  <c r="TB28" i="71"/>
  <c r="TD28" i="71" s="1"/>
  <c r="TG28" i="71" s="1"/>
  <c r="TI28" i="71" s="1"/>
  <c r="TL28" i="71" s="1"/>
  <c r="TN28" i="71" s="1"/>
  <c r="TQ28" i="71" s="1"/>
  <c r="TS28" i="71" s="1"/>
  <c r="TU28" i="71" s="1"/>
  <c r="TW28" i="71" s="1"/>
  <c r="ZS28" i="71" s="1"/>
  <c r="QJ28" i="71"/>
  <c r="QL28" i="71" s="1"/>
  <c r="QO28" i="71" s="1"/>
  <c r="QR28" i="71"/>
  <c r="QT28" i="71" s="1"/>
  <c r="QX28" i="71"/>
  <c r="RA28" i="71" s="1"/>
  <c r="RD28" i="71" s="1"/>
  <c r="RG28" i="71" s="1"/>
  <c r="RJ28" i="71" s="1"/>
  <c r="RL28" i="71" s="1"/>
  <c r="RN28" i="71" s="1"/>
  <c r="RQ28" i="71" s="1"/>
  <c r="RS28" i="71" s="1"/>
  <c r="RU28" i="71" s="1"/>
  <c r="RW28" i="71" s="1"/>
  <c r="RZ28" i="71" s="1"/>
  <c r="SB28" i="71" s="1"/>
  <c r="ZR28" i="71" s="1"/>
  <c r="OM28" i="71"/>
  <c r="OO28" i="71"/>
  <c r="OR28" i="71"/>
  <c r="OT28" i="71" s="1"/>
  <c r="OV28" i="71" s="1"/>
  <c r="OY28" i="71" s="1"/>
  <c r="PB28" i="71" s="1"/>
  <c r="PE28" i="71" s="1"/>
  <c r="PG28" i="71" s="1"/>
  <c r="PJ28" i="71" s="1"/>
  <c r="PL28" i="71" s="1"/>
  <c r="PO28" i="71" s="1"/>
  <c r="PQ28" i="71" s="1"/>
  <c r="PS28" i="71" s="1"/>
  <c r="PU28" i="71" s="1"/>
  <c r="PW28" i="71" s="1"/>
  <c r="ZQ28" i="71" s="1"/>
  <c r="LW28" i="71"/>
  <c r="LY28" i="71" s="1"/>
  <c r="MA28" i="71" s="1"/>
  <c r="MD28" i="71" s="1"/>
  <c r="MF28" i="71" s="1"/>
  <c r="MI28" i="71" s="1"/>
  <c r="ML28" i="71" s="1"/>
  <c r="MO28" i="71" s="1"/>
  <c r="MQ28" i="71" s="1"/>
  <c r="MT28" i="71"/>
  <c r="MV28" i="71" s="1"/>
  <c r="MY28" i="71" s="1"/>
  <c r="NA28" i="71" s="1"/>
  <c r="ZP28" i="71" s="1"/>
  <c r="JK28" i="71"/>
  <c r="JM28" i="71" s="1"/>
  <c r="JO28" i="71" s="1"/>
  <c r="JQ28" i="71" s="1"/>
  <c r="JT28" i="71" s="1"/>
  <c r="JW28" i="71" s="1"/>
  <c r="JZ28" i="71" s="1"/>
  <c r="KB28" i="71" s="1"/>
  <c r="KE28" i="71" s="1"/>
  <c r="KH28" i="71" s="1"/>
  <c r="KK28" i="71" s="1"/>
  <c r="KM28" i="71" s="1"/>
  <c r="ZO28" i="71"/>
  <c r="HP28" i="71"/>
  <c r="HR28" i="71"/>
  <c r="HU28" i="71" s="1"/>
  <c r="HW28" i="71" s="1"/>
  <c r="HY28" i="71" s="1"/>
  <c r="ZN28" i="71" s="1"/>
  <c r="FV28" i="71"/>
  <c r="FX28" i="71" s="1"/>
  <c r="BA28" i="71"/>
  <c r="BC28" i="71" s="1"/>
  <c r="BE28" i="71" s="1"/>
  <c r="ZJ28" i="71" s="1"/>
  <c r="ZX27" i="71"/>
  <c r="ZK27" i="71"/>
  <c r="YO27" i="71"/>
  <c r="YR27" i="71"/>
  <c r="YT27" i="71" s="1"/>
  <c r="YX27" i="71" s="1"/>
  <c r="ZC27" i="71" s="1"/>
  <c r="XX27" i="71"/>
  <c r="YA27" i="71"/>
  <c r="YC27" i="71" s="1"/>
  <c r="YF27" i="71" s="1"/>
  <c r="YH27" i="71" s="1"/>
  <c r="YJ27" i="71" s="1"/>
  <c r="YL27" i="71" s="1"/>
  <c r="ZW27" i="71" s="1"/>
  <c r="XF27" i="71"/>
  <c r="XH27" i="71" s="1"/>
  <c r="XK27" i="71" s="1"/>
  <c r="XM27" i="71" s="1"/>
  <c r="XP27" i="71" s="1"/>
  <c r="XR27" i="71" s="1"/>
  <c r="XT27" i="71" s="1"/>
  <c r="ZV27" i="71" s="1"/>
  <c r="WL27" i="71"/>
  <c r="WO27" i="71" s="1"/>
  <c r="WR27" i="71" s="1"/>
  <c r="WU27" i="71" s="1"/>
  <c r="WX27" i="71" s="1"/>
  <c r="XA27" i="71" s="1"/>
  <c r="XC27" i="71" s="1"/>
  <c r="ZU27" i="71"/>
  <c r="TZ27" i="71"/>
  <c r="UB27" i="71" s="1"/>
  <c r="UD27" i="71" s="1"/>
  <c r="UG27" i="71" s="1"/>
  <c r="UI27" i="71" s="1"/>
  <c r="UL27" i="71" s="1"/>
  <c r="SF27" i="71"/>
  <c r="SJ27" i="71" s="1"/>
  <c r="SM27" i="71" s="1"/>
  <c r="SO27" i="71"/>
  <c r="SS27" i="71" s="1"/>
  <c r="SV27" i="71" s="1"/>
  <c r="SY27" i="71" s="1"/>
  <c r="TB27" i="71" s="1"/>
  <c r="TD27" i="71" s="1"/>
  <c r="TG27" i="71" s="1"/>
  <c r="TI27" i="71" s="1"/>
  <c r="TL27" i="71" s="1"/>
  <c r="TN27" i="71" s="1"/>
  <c r="TQ27" i="71" s="1"/>
  <c r="TS27" i="71" s="1"/>
  <c r="TU27" i="71" s="1"/>
  <c r="TW27" i="71" s="1"/>
  <c r="ZS27" i="71" s="1"/>
  <c r="QJ27" i="71"/>
  <c r="QL27" i="71"/>
  <c r="QO27" i="71"/>
  <c r="QR27" i="71" s="1"/>
  <c r="QT27" i="71" s="1"/>
  <c r="QX27" i="71" s="1"/>
  <c r="RA27" i="71" s="1"/>
  <c r="RD27" i="71" s="1"/>
  <c r="RG27" i="71" s="1"/>
  <c r="RJ27" i="71" s="1"/>
  <c r="RL27" i="71" s="1"/>
  <c r="RN27" i="71" s="1"/>
  <c r="RQ27" i="71" s="1"/>
  <c r="RS27" i="71" s="1"/>
  <c r="RU27" i="71" s="1"/>
  <c r="RW27" i="71" s="1"/>
  <c r="RZ27" i="71" s="1"/>
  <c r="SB27" i="71" s="1"/>
  <c r="ZR27" i="71" s="1"/>
  <c r="OM27" i="71"/>
  <c r="OO27" i="71"/>
  <c r="OR27" i="71" s="1"/>
  <c r="OT27" i="71" s="1"/>
  <c r="OV27" i="71" s="1"/>
  <c r="OY27" i="71" s="1"/>
  <c r="PB27" i="71" s="1"/>
  <c r="PE27" i="71" s="1"/>
  <c r="PG27" i="71"/>
  <c r="PJ27" i="71" s="1"/>
  <c r="PL27" i="71"/>
  <c r="PO27" i="71" s="1"/>
  <c r="PQ27" i="71" s="1"/>
  <c r="PS27" i="71" s="1"/>
  <c r="PU27" i="71" s="1"/>
  <c r="PW27" i="71" s="1"/>
  <c r="ZQ27" i="71" s="1"/>
  <c r="LW27" i="71"/>
  <c r="LY27" i="71"/>
  <c r="MA27" i="71" s="1"/>
  <c r="MD27" i="71" s="1"/>
  <c r="MF27" i="71" s="1"/>
  <c r="MI27" i="71"/>
  <c r="ML27" i="71" s="1"/>
  <c r="MO27" i="71" s="1"/>
  <c r="MQ27" i="71" s="1"/>
  <c r="MT27" i="71"/>
  <c r="MV27" i="71" s="1"/>
  <c r="MY27" i="71" s="1"/>
  <c r="NA27" i="71" s="1"/>
  <c r="ZP27" i="71" s="1"/>
  <c r="JK27" i="71"/>
  <c r="JM27" i="71"/>
  <c r="JO27" i="71" s="1"/>
  <c r="JQ27" i="71" s="1"/>
  <c r="JT27" i="71" s="1"/>
  <c r="JW27" i="71"/>
  <c r="JZ27" i="71" s="1"/>
  <c r="KB27" i="71"/>
  <c r="KE27" i="71"/>
  <c r="KH27" i="71" s="1"/>
  <c r="KK27" i="71" s="1"/>
  <c r="KM27" i="71" s="1"/>
  <c r="ZO27" i="71" s="1"/>
  <c r="HP27" i="71"/>
  <c r="HR27" i="71"/>
  <c r="HU27" i="71"/>
  <c r="HW27" i="71" s="1"/>
  <c r="HY27" i="71" s="1"/>
  <c r="ZN27" i="71" s="1"/>
  <c r="FV27" i="71"/>
  <c r="FZ27" i="71" s="1"/>
  <c r="ZM27" i="71"/>
  <c r="DY27" i="71"/>
  <c r="EB27" i="71" s="1"/>
  <c r="EG27" i="71" s="1"/>
  <c r="ZL27" i="71" s="1"/>
  <c r="BA27" i="71"/>
  <c r="BC27" i="71" s="1"/>
  <c r="BE27" i="71" s="1"/>
  <c r="ZJ27" i="71" s="1"/>
  <c r="ZX26" i="71"/>
  <c r="ZT26" i="71"/>
  <c r="ZQ26" i="71"/>
  <c r="ZM26" i="71"/>
  <c r="ZL26" i="71"/>
  <c r="ZK26" i="71"/>
  <c r="ZE26" i="71"/>
  <c r="YO26" i="71"/>
  <c r="XX26" i="71"/>
  <c r="YA26" i="71" s="1"/>
  <c r="YC26" i="71" s="1"/>
  <c r="YF26" i="71" s="1"/>
  <c r="YH26" i="71" s="1"/>
  <c r="YJ26" i="71" s="1"/>
  <c r="YL26" i="71" s="1"/>
  <c r="ZW26" i="71" s="1"/>
  <c r="XF26" i="71"/>
  <c r="XH26" i="71"/>
  <c r="XK26" i="71" s="1"/>
  <c r="XM26" i="71" s="1"/>
  <c r="XP26" i="71" s="1"/>
  <c r="XR26" i="71" s="1"/>
  <c r="XT26" i="71" s="1"/>
  <c r="ZV26" i="71" s="1"/>
  <c r="WL26" i="71"/>
  <c r="WO26" i="71" s="1"/>
  <c r="WR26" i="71" s="1"/>
  <c r="WU26" i="71" s="1"/>
  <c r="WX26" i="71" s="1"/>
  <c r="XA26" i="71" s="1"/>
  <c r="XC26" i="71" s="1"/>
  <c r="ZU26" i="71"/>
  <c r="TZ26" i="71"/>
  <c r="UB26" i="71"/>
  <c r="UD26" i="71" s="1"/>
  <c r="UG26" i="71" s="1"/>
  <c r="UI26" i="71" s="1"/>
  <c r="UL26" i="71" s="1"/>
  <c r="UR26" i="71" s="1"/>
  <c r="UW26" i="71" s="1"/>
  <c r="UZ26" i="71" s="1"/>
  <c r="VC26" i="71" s="1"/>
  <c r="VH26" i="71" s="1"/>
  <c r="VK26" i="71" s="1"/>
  <c r="VN26" i="71" s="1"/>
  <c r="VQ26" i="71" s="1"/>
  <c r="VT26" i="71" s="1"/>
  <c r="VW26" i="71" s="1"/>
  <c r="VY26" i="71" s="1"/>
  <c r="WB26" i="71" s="1"/>
  <c r="SF26" i="71"/>
  <c r="SJ26" i="71" s="1"/>
  <c r="SM26" i="71" s="1"/>
  <c r="SO26" i="71" s="1"/>
  <c r="SS26" i="71" s="1"/>
  <c r="SV26" i="71" s="1"/>
  <c r="SY26" i="71" s="1"/>
  <c r="TB26" i="71" s="1"/>
  <c r="TD26" i="71" s="1"/>
  <c r="TG26" i="71"/>
  <c r="TI26" i="71" s="1"/>
  <c r="TL26" i="71"/>
  <c r="TN26" i="71" s="1"/>
  <c r="TQ26" i="71"/>
  <c r="TS26" i="71"/>
  <c r="TU26" i="71" s="1"/>
  <c r="TW26" i="71" s="1"/>
  <c r="ZS26" i="71" s="1"/>
  <c r="QJ26" i="71"/>
  <c r="QL26" i="71"/>
  <c r="QO26" i="71" s="1"/>
  <c r="QR26" i="71" s="1"/>
  <c r="QT26" i="71" s="1"/>
  <c r="QX26" i="71"/>
  <c r="RA26" i="71" s="1"/>
  <c r="RD26" i="71"/>
  <c r="RG26" i="71" s="1"/>
  <c r="RJ26" i="71" s="1"/>
  <c r="RL26" i="71" s="1"/>
  <c r="RN26" i="71" s="1"/>
  <c r="RQ26" i="71" s="1"/>
  <c r="RS26" i="71" s="1"/>
  <c r="RU26" i="71" s="1"/>
  <c r="RW26" i="71" s="1"/>
  <c r="RZ26" i="71" s="1"/>
  <c r="SB26" i="71" s="1"/>
  <c r="ZR26" i="71" s="1"/>
  <c r="OM26" i="71"/>
  <c r="OO26" i="71" s="1"/>
  <c r="OR26" i="71" s="1"/>
  <c r="OT26" i="71" s="1"/>
  <c r="OV26" i="71" s="1"/>
  <c r="OY26" i="71" s="1"/>
  <c r="PB26" i="71" s="1"/>
  <c r="PE26" i="71" s="1"/>
  <c r="PG26" i="71" s="1"/>
  <c r="PJ26" i="71" s="1"/>
  <c r="PL26" i="71" s="1"/>
  <c r="PO26" i="71" s="1"/>
  <c r="PQ26" i="71" s="1"/>
  <c r="PS26" i="71" s="1"/>
  <c r="PU26" i="71" s="1"/>
  <c r="LW26" i="71"/>
  <c r="LY26" i="71"/>
  <c r="MA26" i="71" s="1"/>
  <c r="MD26" i="71" s="1"/>
  <c r="MF26" i="71" s="1"/>
  <c r="MI26" i="71" s="1"/>
  <c r="ML26" i="71" s="1"/>
  <c r="MO26" i="71" s="1"/>
  <c r="MQ26" i="71" s="1"/>
  <c r="MT26" i="71" s="1"/>
  <c r="MV26" i="71" s="1"/>
  <c r="MY26" i="71" s="1"/>
  <c r="NA26" i="71" s="1"/>
  <c r="ZP26" i="71" s="1"/>
  <c r="JK26" i="71"/>
  <c r="JM26" i="71"/>
  <c r="JO26" i="71" s="1"/>
  <c r="JQ26" i="71" s="1"/>
  <c r="JT26" i="71" s="1"/>
  <c r="JW26" i="71" s="1"/>
  <c r="JZ26" i="71" s="1"/>
  <c r="KB26" i="71" s="1"/>
  <c r="KE26" i="71" s="1"/>
  <c r="KH26" i="71" s="1"/>
  <c r="KK26" i="71" s="1"/>
  <c r="KM26" i="71" s="1"/>
  <c r="ZO26" i="71" s="1"/>
  <c r="HP26" i="71"/>
  <c r="HR26" i="71" s="1"/>
  <c r="HU26" i="71" s="1"/>
  <c r="HW26" i="71" s="1"/>
  <c r="HY26" i="71" s="1"/>
  <c r="ZN26" i="71" s="1"/>
  <c r="FV26" i="71"/>
  <c r="FX26" i="71"/>
  <c r="BC26" i="71"/>
  <c r="BE26" i="71"/>
  <c r="ZJ26" i="71"/>
  <c r="ZK25" i="71"/>
  <c r="YO25" i="71"/>
  <c r="YR25" i="71" s="1"/>
  <c r="YT25" i="71" s="1"/>
  <c r="YX25" i="71" s="1"/>
  <c r="XX25" i="71"/>
  <c r="YA25" i="71"/>
  <c r="YC25" i="71" s="1"/>
  <c r="YF25" i="71" s="1"/>
  <c r="YH25" i="71" s="1"/>
  <c r="YJ25" i="71" s="1"/>
  <c r="YL25" i="71" s="1"/>
  <c r="ZW25" i="71" s="1"/>
  <c r="XF25" i="71"/>
  <c r="XH25" i="71" s="1"/>
  <c r="XK25" i="71" s="1"/>
  <c r="XM25" i="71" s="1"/>
  <c r="XP25" i="71"/>
  <c r="XR25" i="71" s="1"/>
  <c r="XT25" i="71" s="1"/>
  <c r="ZV25" i="71" s="1"/>
  <c r="WL25" i="71"/>
  <c r="WO25" i="71" s="1"/>
  <c r="WR25" i="71" s="1"/>
  <c r="WU25" i="71" s="1"/>
  <c r="WX25" i="71" s="1"/>
  <c r="XA25" i="71" s="1"/>
  <c r="XC25" i="71" s="1"/>
  <c r="ZU25" i="71" s="1"/>
  <c r="TZ25" i="71"/>
  <c r="UB25" i="71" s="1"/>
  <c r="UD25" i="71"/>
  <c r="UG25" i="71" s="1"/>
  <c r="UI25" i="71" s="1"/>
  <c r="UL25" i="71" s="1"/>
  <c r="WG25" i="71" s="1"/>
  <c r="ZT25" i="71"/>
  <c r="SF25" i="71"/>
  <c r="SJ25" i="71"/>
  <c r="SM25" i="71" s="1"/>
  <c r="SO25" i="71" s="1"/>
  <c r="SS25" i="71" s="1"/>
  <c r="SV25" i="71" s="1"/>
  <c r="SY25" i="71" s="1"/>
  <c r="TB25" i="71" s="1"/>
  <c r="TD25" i="71"/>
  <c r="TG25" i="71" s="1"/>
  <c r="TI25" i="71" s="1"/>
  <c r="TL25" i="71" s="1"/>
  <c r="TN25" i="71" s="1"/>
  <c r="TQ25" i="71" s="1"/>
  <c r="TS25" i="71" s="1"/>
  <c r="TU25" i="71" s="1"/>
  <c r="TW25" i="71" s="1"/>
  <c r="ZS25" i="71" s="1"/>
  <c r="QJ25" i="71"/>
  <c r="QL25" i="71" s="1"/>
  <c r="QO25" i="71" s="1"/>
  <c r="QR25" i="71" s="1"/>
  <c r="QT25" i="71"/>
  <c r="QX25" i="71" s="1"/>
  <c r="RA25" i="71"/>
  <c r="RD25" i="71" s="1"/>
  <c r="RG25" i="71" s="1"/>
  <c r="RJ25" i="71" s="1"/>
  <c r="RL25" i="71" s="1"/>
  <c r="RN25" i="71" s="1"/>
  <c r="RQ25" i="71" s="1"/>
  <c r="RS25" i="71" s="1"/>
  <c r="RU25" i="71" s="1"/>
  <c r="RW25" i="71" s="1"/>
  <c r="RZ25" i="71" s="1"/>
  <c r="SB25" i="71" s="1"/>
  <c r="ZR25" i="71"/>
  <c r="OM25" i="71"/>
  <c r="OO25" i="71"/>
  <c r="OR25" i="71" s="1"/>
  <c r="OT25" i="71" s="1"/>
  <c r="OV25" i="71" s="1"/>
  <c r="OY25" i="71" s="1"/>
  <c r="PB25" i="71" s="1"/>
  <c r="PE25" i="71" s="1"/>
  <c r="PG25" i="71" s="1"/>
  <c r="PJ25" i="71" s="1"/>
  <c r="PL25" i="71" s="1"/>
  <c r="PO25" i="71" s="1"/>
  <c r="PQ25" i="71" s="1"/>
  <c r="PS25" i="71" s="1"/>
  <c r="PU25" i="71" s="1"/>
  <c r="PW25" i="71" s="1"/>
  <c r="ZQ25" i="71" s="1"/>
  <c r="LW25" i="71"/>
  <c r="LY25" i="71"/>
  <c r="MA25" i="71" s="1"/>
  <c r="MD25" i="71" s="1"/>
  <c r="MF25" i="71" s="1"/>
  <c r="MI25" i="71" s="1"/>
  <c r="ML25" i="71" s="1"/>
  <c r="MO25" i="71" s="1"/>
  <c r="MQ25" i="71" s="1"/>
  <c r="MT25" i="71" s="1"/>
  <c r="MV25" i="71" s="1"/>
  <c r="MY25" i="71" s="1"/>
  <c r="NA25" i="71" s="1"/>
  <c r="ZP25" i="71" s="1"/>
  <c r="JK25" i="71"/>
  <c r="JM25" i="71" s="1"/>
  <c r="JO25" i="71" s="1"/>
  <c r="JQ25" i="71" s="1"/>
  <c r="JT25" i="71" s="1"/>
  <c r="JW25" i="71" s="1"/>
  <c r="JZ25" i="71" s="1"/>
  <c r="KB25" i="71" s="1"/>
  <c r="KE25" i="71" s="1"/>
  <c r="KH25" i="71" s="1"/>
  <c r="KK25" i="71" s="1"/>
  <c r="KM25" i="71" s="1"/>
  <c r="ZO25" i="71" s="1"/>
  <c r="HP25" i="71"/>
  <c r="HR25" i="71"/>
  <c r="HU25" i="71" s="1"/>
  <c r="HW25" i="71" s="1"/>
  <c r="HY25" i="71" s="1"/>
  <c r="ZN25" i="71" s="1"/>
  <c r="FV25" i="71"/>
  <c r="FX25" i="71"/>
  <c r="DY25" i="71"/>
  <c r="EB25" i="71" s="1"/>
  <c r="EG25" i="71" s="1"/>
  <c r="ZL25" i="71"/>
  <c r="BA25" i="71"/>
  <c r="BC25" i="71"/>
  <c r="BE25" i="71" s="1"/>
  <c r="ZJ25" i="71"/>
  <c r="ZK24" i="71"/>
  <c r="YO24" i="71"/>
  <c r="YR24" i="71"/>
  <c r="YT24" i="71" s="1"/>
  <c r="YX24" i="71" s="1"/>
  <c r="XX24" i="71"/>
  <c r="YA24" i="71" s="1"/>
  <c r="YC24" i="71" s="1"/>
  <c r="YF24" i="71" s="1"/>
  <c r="YH24" i="71" s="1"/>
  <c r="YJ24" i="71" s="1"/>
  <c r="YL24" i="71" s="1"/>
  <c r="ZW24" i="71" s="1"/>
  <c r="XF24" i="71"/>
  <c r="XH24" i="71" s="1"/>
  <c r="XK24" i="71" s="1"/>
  <c r="XM24" i="71" s="1"/>
  <c r="XP24" i="71" s="1"/>
  <c r="XR24" i="71" s="1"/>
  <c r="XT24" i="71"/>
  <c r="ZV24" i="71" s="1"/>
  <c r="WL24" i="71"/>
  <c r="WO24" i="71" s="1"/>
  <c r="WR24" i="71" s="1"/>
  <c r="WU24" i="71" s="1"/>
  <c r="WX24" i="71" s="1"/>
  <c r="XA24" i="71" s="1"/>
  <c r="XC24" i="71" s="1"/>
  <c r="ZU24" i="71" s="1"/>
  <c r="TZ24" i="71"/>
  <c r="UB24" i="71"/>
  <c r="UD24" i="71" s="1"/>
  <c r="UG24" i="71" s="1"/>
  <c r="UI24" i="71"/>
  <c r="UL24" i="71" s="1"/>
  <c r="WG24" i="71" s="1"/>
  <c r="ZT24" i="71" s="1"/>
  <c r="SF24" i="71"/>
  <c r="SJ24" i="71" s="1"/>
  <c r="SM24" i="71" s="1"/>
  <c r="SO24" i="71" s="1"/>
  <c r="SS24" i="71" s="1"/>
  <c r="SV24" i="71"/>
  <c r="SY24" i="71" s="1"/>
  <c r="TB24" i="71" s="1"/>
  <c r="TD24" i="71" s="1"/>
  <c r="TG24" i="71" s="1"/>
  <c r="TI24" i="71" s="1"/>
  <c r="TL24" i="71" s="1"/>
  <c r="TN24" i="71" s="1"/>
  <c r="TQ24" i="71" s="1"/>
  <c r="TS24" i="71" s="1"/>
  <c r="TU24" i="71" s="1"/>
  <c r="TW24" i="71" s="1"/>
  <c r="ZS24" i="71" s="1"/>
  <c r="QJ24" i="71"/>
  <c r="QL24" i="71"/>
  <c r="QO24" i="71" s="1"/>
  <c r="QR24" i="71" s="1"/>
  <c r="QT24" i="71" s="1"/>
  <c r="QX24" i="71" s="1"/>
  <c r="RA24" i="71" s="1"/>
  <c r="RD24" i="71" s="1"/>
  <c r="RG24" i="71" s="1"/>
  <c r="RJ24" i="71" s="1"/>
  <c r="RL24" i="71" s="1"/>
  <c r="RN24" i="71" s="1"/>
  <c r="RQ24" i="71" s="1"/>
  <c r="RS24" i="71" s="1"/>
  <c r="RU24" i="71" s="1"/>
  <c r="RW24" i="71" s="1"/>
  <c r="RZ24" i="71" s="1"/>
  <c r="SB24" i="71" s="1"/>
  <c r="ZR24" i="71" s="1"/>
  <c r="OM24" i="71"/>
  <c r="OO24" i="71"/>
  <c r="OR24" i="71" s="1"/>
  <c r="OT24" i="71" s="1"/>
  <c r="OV24" i="71" s="1"/>
  <c r="OY24" i="71"/>
  <c r="PB24" i="71" s="1"/>
  <c r="PE24" i="71" s="1"/>
  <c r="PG24" i="71" s="1"/>
  <c r="PJ24" i="71" s="1"/>
  <c r="PL24" i="71" s="1"/>
  <c r="PO24" i="71" s="1"/>
  <c r="PQ24" i="71" s="1"/>
  <c r="PS24" i="71" s="1"/>
  <c r="PU24" i="71" s="1"/>
  <c r="PW24" i="71"/>
  <c r="ZQ24" i="71" s="1"/>
  <c r="LW24" i="71"/>
  <c r="LY24" i="71" s="1"/>
  <c r="MA24" i="71" s="1"/>
  <c r="MD24" i="71" s="1"/>
  <c r="MF24" i="71" s="1"/>
  <c r="MI24" i="71" s="1"/>
  <c r="ML24" i="71" s="1"/>
  <c r="MO24" i="71" s="1"/>
  <c r="MQ24" i="71" s="1"/>
  <c r="MT24" i="71" s="1"/>
  <c r="MV24" i="71" s="1"/>
  <c r="MY24" i="71" s="1"/>
  <c r="NA24" i="71" s="1"/>
  <c r="ZP24" i="71" s="1"/>
  <c r="JK24" i="71"/>
  <c r="JM24" i="71" s="1"/>
  <c r="JO24" i="71"/>
  <c r="JQ24" i="71" s="1"/>
  <c r="JT24" i="71"/>
  <c r="JW24" i="71" s="1"/>
  <c r="JZ24" i="71" s="1"/>
  <c r="KB24" i="71"/>
  <c r="KE24" i="71" s="1"/>
  <c r="KH24" i="71" s="1"/>
  <c r="KK24" i="71" s="1"/>
  <c r="KM24" i="71" s="1"/>
  <c r="ZO24" i="71" s="1"/>
  <c r="HP24" i="71"/>
  <c r="HR24" i="71" s="1"/>
  <c r="HU24" i="71" s="1"/>
  <c r="HW24" i="71"/>
  <c r="HY24" i="71" s="1"/>
  <c r="ZN24" i="71" s="1"/>
  <c r="FV24" i="71"/>
  <c r="FX24" i="71" s="1"/>
  <c r="DY24" i="71"/>
  <c r="EB24" i="71" s="1"/>
  <c r="EG24" i="71" s="1"/>
  <c r="ZL24" i="71" s="1"/>
  <c r="BA24" i="71"/>
  <c r="BC24" i="71"/>
  <c r="BE24" i="71" s="1"/>
  <c r="ZJ24" i="71" s="1"/>
  <c r="ZX23" i="71"/>
  <c r="ZV23" i="71"/>
  <c r="ZU23" i="71"/>
  <c r="ZT23" i="71"/>
  <c r="ZQ23" i="71"/>
  <c r="ZO23" i="71"/>
  <c r="ZK23" i="71"/>
  <c r="ZE23" i="71"/>
  <c r="YO23" i="71"/>
  <c r="XX23" i="71"/>
  <c r="YA23" i="71"/>
  <c r="YC23" i="71"/>
  <c r="YF23" i="71" s="1"/>
  <c r="YH23" i="71" s="1"/>
  <c r="YJ23" i="71" s="1"/>
  <c r="YL23" i="71"/>
  <c r="ZW23" i="71" s="1"/>
  <c r="TZ23" i="71"/>
  <c r="UB23" i="71" s="1"/>
  <c r="UD23" i="71" s="1"/>
  <c r="UG23" i="71" s="1"/>
  <c r="UI23" i="71" s="1"/>
  <c r="UL23" i="71" s="1"/>
  <c r="UR23" i="71" s="1"/>
  <c r="UW23" i="71" s="1"/>
  <c r="UZ23" i="71" s="1"/>
  <c r="VC23" i="71" s="1"/>
  <c r="VH23" i="71" s="1"/>
  <c r="VK23" i="71" s="1"/>
  <c r="SF23" i="71"/>
  <c r="SJ23" i="71" s="1"/>
  <c r="SM23" i="71"/>
  <c r="SO23" i="71" s="1"/>
  <c r="SS23" i="71" s="1"/>
  <c r="SV23" i="71" s="1"/>
  <c r="SY23" i="71" s="1"/>
  <c r="TB23" i="71" s="1"/>
  <c r="TD23" i="71" s="1"/>
  <c r="TG23" i="71" s="1"/>
  <c r="TI23" i="71" s="1"/>
  <c r="TL23" i="71" s="1"/>
  <c r="TN23" i="71" s="1"/>
  <c r="TQ23" i="71" s="1"/>
  <c r="TS23" i="71" s="1"/>
  <c r="TU23" i="71" s="1"/>
  <c r="TW23" i="71"/>
  <c r="ZS23" i="71" s="1"/>
  <c r="QJ23" i="71"/>
  <c r="QL23" i="71"/>
  <c r="QO23" i="71" s="1"/>
  <c r="QR23" i="71" s="1"/>
  <c r="QT23" i="71" s="1"/>
  <c r="QX23" i="71" s="1"/>
  <c r="RA23" i="71" s="1"/>
  <c r="RD23" i="71" s="1"/>
  <c r="RG23" i="71" s="1"/>
  <c r="RJ23" i="71" s="1"/>
  <c r="RL23" i="71" s="1"/>
  <c r="RN23" i="71" s="1"/>
  <c r="RQ23" i="71"/>
  <c r="RS23" i="71" s="1"/>
  <c r="RU23" i="71" s="1"/>
  <c r="RW23" i="71" s="1"/>
  <c r="RZ23" i="71" s="1"/>
  <c r="SB23" i="71" s="1"/>
  <c r="ZR23" i="71" s="1"/>
  <c r="OM23" i="71"/>
  <c r="OO23" i="71"/>
  <c r="OR23" i="71" s="1"/>
  <c r="OT23" i="71" s="1"/>
  <c r="OV23" i="71" s="1"/>
  <c r="OY23" i="71"/>
  <c r="PB23" i="71" s="1"/>
  <c r="PE23" i="71" s="1"/>
  <c r="PG23" i="71" s="1"/>
  <c r="PJ23" i="71"/>
  <c r="PL23" i="71" s="1"/>
  <c r="PO23" i="71" s="1"/>
  <c r="PQ23" i="71" s="1"/>
  <c r="PS23" i="71" s="1"/>
  <c r="PU23" i="71" s="1"/>
  <c r="LW23" i="71"/>
  <c r="LY23" i="71" s="1"/>
  <c r="MA23" i="71" s="1"/>
  <c r="MD23" i="71" s="1"/>
  <c r="MF23" i="71"/>
  <c r="MI23" i="71" s="1"/>
  <c r="ML23" i="71"/>
  <c r="MO23" i="71" s="1"/>
  <c r="MQ23" i="71"/>
  <c r="MT23" i="71"/>
  <c r="MV23" i="71" s="1"/>
  <c r="MY23" i="71" s="1"/>
  <c r="NA23" i="71" s="1"/>
  <c r="ZP23" i="71" s="1"/>
  <c r="JK23" i="71"/>
  <c r="JM23" i="71" s="1"/>
  <c r="JO23" i="71" s="1"/>
  <c r="JQ23" i="71" s="1"/>
  <c r="JT23" i="71"/>
  <c r="JW23" i="71" s="1"/>
  <c r="JZ23" i="71" s="1"/>
  <c r="KB23" i="71" s="1"/>
  <c r="KE23" i="71"/>
  <c r="KH23" i="71" s="1"/>
  <c r="KK23" i="71" s="1"/>
  <c r="HP23" i="71"/>
  <c r="HR23" i="71" s="1"/>
  <c r="HU23" i="71" s="1"/>
  <c r="HW23" i="71"/>
  <c r="HY23" i="71" s="1"/>
  <c r="ZN23" i="71" s="1"/>
  <c r="FV23" i="71"/>
  <c r="FZ23" i="71"/>
  <c r="ZM23" i="71" s="1"/>
  <c r="DY23" i="71"/>
  <c r="EB23" i="71"/>
  <c r="EG23" i="71" s="1"/>
  <c r="ZL23" i="71" s="1"/>
  <c r="BA23" i="71"/>
  <c r="BC23" i="71"/>
  <c r="BE23" i="71" s="1"/>
  <c r="ZJ23" i="71" s="1"/>
  <c r="ZO22" i="71"/>
  <c r="ZN22" i="71"/>
  <c r="ZM22" i="71"/>
  <c r="ZL22" i="71"/>
  <c r="ZK22" i="71"/>
  <c r="ZJ22" i="71"/>
  <c r="YO22" i="71"/>
  <c r="YR22" i="71" s="1"/>
  <c r="YT22" i="71" s="1"/>
  <c r="YX22" i="71" s="1"/>
  <c r="XX22" i="71"/>
  <c r="YA22" i="71"/>
  <c r="YC22" i="71" s="1"/>
  <c r="YF22" i="71" s="1"/>
  <c r="YH22" i="71"/>
  <c r="YJ22" i="71" s="1"/>
  <c r="YL22" i="71" s="1"/>
  <c r="ZW22" i="71" s="1"/>
  <c r="XF22" i="71"/>
  <c r="XH22" i="71" s="1"/>
  <c r="XK22" i="71" s="1"/>
  <c r="XM22" i="71" s="1"/>
  <c r="XP22" i="71"/>
  <c r="XR22" i="71" s="1"/>
  <c r="XT22" i="71" s="1"/>
  <c r="ZV22" i="71" s="1"/>
  <c r="WL22" i="71"/>
  <c r="WO22" i="71"/>
  <c r="WR22" i="71"/>
  <c r="WU22" i="71" s="1"/>
  <c r="WX22" i="71" s="1"/>
  <c r="XA22" i="71" s="1"/>
  <c r="XC22" i="71"/>
  <c r="ZU22" i="71" s="1"/>
  <c r="TZ22" i="71"/>
  <c r="UB22" i="71"/>
  <c r="UD22" i="71" s="1"/>
  <c r="UG22" i="71" s="1"/>
  <c r="UI22" i="71" s="1"/>
  <c r="UL22" i="71" s="1"/>
  <c r="UR22" i="71" s="1"/>
  <c r="UW22" i="71" s="1"/>
  <c r="UZ22" i="71" s="1"/>
  <c r="VC22" i="71" s="1"/>
  <c r="VH22" i="71" s="1"/>
  <c r="VK22" i="71" s="1"/>
  <c r="VN22" i="71" s="1"/>
  <c r="VQ22" i="71" s="1"/>
  <c r="VT22" i="71" s="1"/>
  <c r="VW22" i="71" s="1"/>
  <c r="VY22" i="71" s="1"/>
  <c r="WB22" i="71" s="1"/>
  <c r="WF22" i="71" s="1"/>
  <c r="SF22" i="71"/>
  <c r="SJ22" i="71"/>
  <c r="SM22" i="71" s="1"/>
  <c r="SO22" i="71" s="1"/>
  <c r="SS22" i="71" s="1"/>
  <c r="SV22" i="71" s="1"/>
  <c r="SY22" i="71" s="1"/>
  <c r="TB22" i="71" s="1"/>
  <c r="TD22" i="71" s="1"/>
  <c r="TG22" i="71" s="1"/>
  <c r="TI22" i="71" s="1"/>
  <c r="TL22" i="71" s="1"/>
  <c r="TN22" i="71" s="1"/>
  <c r="TQ22" i="71" s="1"/>
  <c r="TS22" i="71" s="1"/>
  <c r="TU22" i="71" s="1"/>
  <c r="TW22" i="71" s="1"/>
  <c r="ZS22" i="71" s="1"/>
  <c r="QJ22" i="71"/>
  <c r="QL22" i="71" s="1"/>
  <c r="QO22" i="71" s="1"/>
  <c r="QR22" i="71" s="1"/>
  <c r="QT22" i="71"/>
  <c r="QX22" i="71" s="1"/>
  <c r="RA22" i="71" s="1"/>
  <c r="RD22" i="71" s="1"/>
  <c r="RG22" i="71" s="1"/>
  <c r="RJ22" i="71" s="1"/>
  <c r="RL22" i="71" s="1"/>
  <c r="RN22" i="71" s="1"/>
  <c r="RQ22" i="71" s="1"/>
  <c r="RS22" i="71" s="1"/>
  <c r="RU22" i="71" s="1"/>
  <c r="RW22" i="71" s="1"/>
  <c r="RZ22" i="71" s="1"/>
  <c r="SB22" i="71" s="1"/>
  <c r="ZR22" i="71" s="1"/>
  <c r="OM22" i="71"/>
  <c r="OO22" i="71"/>
  <c r="OR22" i="71"/>
  <c r="OT22" i="71"/>
  <c r="OV22" i="71" s="1"/>
  <c r="OY22" i="71" s="1"/>
  <c r="PB22" i="71" s="1"/>
  <c r="PE22" i="71" s="1"/>
  <c r="PG22" i="71" s="1"/>
  <c r="PJ22" i="71" s="1"/>
  <c r="PL22" i="71" s="1"/>
  <c r="PO22" i="71" s="1"/>
  <c r="PQ22" i="71" s="1"/>
  <c r="PS22" i="71" s="1"/>
  <c r="PU22" i="71" s="1"/>
  <c r="PW22" i="71" s="1"/>
  <c r="ZQ22" i="71" s="1"/>
  <c r="LW22" i="71"/>
  <c r="LY22" i="71" s="1"/>
  <c r="MA22" i="71" s="1"/>
  <c r="MD22" i="71" s="1"/>
  <c r="MF22" i="71" s="1"/>
  <c r="MI22" i="71" s="1"/>
  <c r="ML22" i="71" s="1"/>
  <c r="MO22" i="71" s="1"/>
  <c r="MQ22" i="71" s="1"/>
  <c r="MT22" i="71" s="1"/>
  <c r="MV22" i="71" s="1"/>
  <c r="MY22" i="71" s="1"/>
  <c r="NA22" i="71" s="1"/>
  <c r="ZP22" i="71" s="1"/>
  <c r="JQ22" i="71"/>
  <c r="JT22" i="71" s="1"/>
  <c r="JW22" i="71" s="1"/>
  <c r="JZ22" i="71" s="1"/>
  <c r="KB22" i="71" s="1"/>
  <c r="KE22" i="71" s="1"/>
  <c r="KH22" i="71"/>
  <c r="HW22" i="71"/>
  <c r="AAT19" i="71"/>
  <c r="AAS19" i="71"/>
  <c r="AAR19" i="71"/>
  <c r="AAQ19" i="71"/>
  <c r="AAP19" i="71"/>
  <c r="AAO19" i="71"/>
  <c r="AAL19" i="71"/>
  <c r="AAK19" i="71"/>
  <c r="AAI19" i="71"/>
  <c r="AAH19" i="71"/>
  <c r="AAG19" i="71"/>
  <c r="ZW19" i="71"/>
  <c r="ZN19" i="71"/>
  <c r="UM19" i="71"/>
  <c r="UQ19" i="71" s="1"/>
  <c r="US19" i="71" s="1"/>
  <c r="UV19" i="71" s="1"/>
  <c r="UX19" i="71" s="1"/>
  <c r="VA19" i="71" s="1"/>
  <c r="VI19" i="71" s="1"/>
  <c r="VN19" i="71" s="1"/>
  <c r="VS19" i="71" s="1"/>
  <c r="VX19" i="71" s="1"/>
  <c r="WC19" i="71" s="1"/>
  <c r="WF19" i="71" s="1"/>
  <c r="ST19" i="71"/>
  <c r="SV19" i="71"/>
  <c r="SY19" i="71" s="1"/>
  <c r="TA19" i="71" s="1"/>
  <c r="TD19" i="71" s="1"/>
  <c r="TG19" i="71"/>
  <c r="TJ19" i="71" s="1"/>
  <c r="TL19" i="71"/>
  <c r="TO19" i="71" s="1"/>
  <c r="TR19" i="71" s="1"/>
  <c r="TU19" i="71"/>
  <c r="TW19" i="71" s="1"/>
  <c r="TZ19" i="71" s="1"/>
  <c r="UB19" i="71" s="1"/>
  <c r="UE19" i="71" s="1"/>
  <c r="UH19" i="71" s="1"/>
  <c r="RC19" i="71"/>
  <c r="RE19" i="71" s="1"/>
  <c r="RH19" i="71" s="1"/>
  <c r="RJ19" i="71"/>
  <c r="RN19" i="71" s="1"/>
  <c r="RQ19" i="71" s="1"/>
  <c r="RT19" i="71"/>
  <c r="RV19" i="71" s="1"/>
  <c r="RY19" i="71" s="1"/>
  <c r="SB19" i="71" s="1"/>
  <c r="SD19" i="71" s="1"/>
  <c r="SF19" i="71" s="1"/>
  <c r="SI19" i="71" s="1"/>
  <c r="SK19" i="71" s="1"/>
  <c r="SN19" i="71" s="1"/>
  <c r="SP19" i="71" s="1"/>
  <c r="AAN19" i="71" s="1"/>
  <c r="PC19" i="71"/>
  <c r="PG19" i="71" s="1"/>
  <c r="PJ19" i="71" s="1"/>
  <c r="PM19" i="71" s="1"/>
  <c r="PO19" i="71" s="1"/>
  <c r="PR19" i="71" s="1"/>
  <c r="PU19" i="71" s="1"/>
  <c r="PX19" i="71" s="1"/>
  <c r="QA19" i="71" s="1"/>
  <c r="QC19" i="71" s="1"/>
  <c r="QF19" i="71" s="1"/>
  <c r="QH19" i="71" s="1"/>
  <c r="QJ19" i="71" s="1"/>
  <c r="QM19" i="71" s="1"/>
  <c r="QO19" i="71" s="1"/>
  <c r="AAM19" i="71" s="1"/>
  <c r="ML19" i="71"/>
  <c r="MN19" i="71" s="1"/>
  <c r="MP19" i="71"/>
  <c r="MR19" i="71" s="1"/>
  <c r="MU19" i="71" s="1"/>
  <c r="MY19" i="71" s="1"/>
  <c r="NB19" i="71" s="1"/>
  <c r="NE19" i="71" s="1"/>
  <c r="NH19" i="71" s="1"/>
  <c r="NK19" i="71" s="1"/>
  <c r="NN19" i="71" s="1"/>
  <c r="JP19" i="71"/>
  <c r="JR19" i="71"/>
  <c r="JU19" i="71" s="1"/>
  <c r="JX19" i="71"/>
  <c r="JZ19" i="71"/>
  <c r="KC19" i="71" s="1"/>
  <c r="KF19" i="71" s="1"/>
  <c r="KI19" i="71" s="1"/>
  <c r="KL19" i="71" s="1"/>
  <c r="KO19" i="71" s="1"/>
  <c r="KQ19" i="71" s="1"/>
  <c r="HQ19" i="71"/>
  <c r="HS19" i="71" s="1"/>
  <c r="HU19" i="71" s="1"/>
  <c r="HW19" i="71" s="1"/>
  <c r="HY19" i="71" s="1"/>
  <c r="AAJ19" i="71" s="1"/>
  <c r="FX19" i="71"/>
  <c r="FZ19" i="71" s="1"/>
  <c r="DZ19" i="71"/>
  <c r="EB19" i="71" s="1"/>
  <c r="EE19" i="71" s="1"/>
  <c r="BA19" i="71"/>
  <c r="BC19" i="71" s="1"/>
  <c r="BE19" i="71" s="1"/>
  <c r="AAF19" i="71"/>
  <c r="AAT18" i="71"/>
  <c r="AAS18" i="71"/>
  <c r="AAR18" i="71"/>
  <c r="AAQ18" i="71"/>
  <c r="AAP18" i="71"/>
  <c r="AAO18" i="71"/>
  <c r="AAL18" i="71"/>
  <c r="AAK18" i="71"/>
  <c r="AAI18" i="71"/>
  <c r="AAH18" i="71"/>
  <c r="AAG18" i="71"/>
  <c r="ZW18" i="71"/>
  <c r="ZN18" i="71"/>
  <c r="UM18" i="71"/>
  <c r="UQ18" i="71" s="1"/>
  <c r="US18" i="71" s="1"/>
  <c r="UV18" i="71" s="1"/>
  <c r="UX18" i="71" s="1"/>
  <c r="VA18" i="71" s="1"/>
  <c r="VI18" i="71" s="1"/>
  <c r="VN18" i="71" s="1"/>
  <c r="VS18" i="71" s="1"/>
  <c r="VX18" i="71" s="1"/>
  <c r="WC18" i="71" s="1"/>
  <c r="WF18" i="71" s="1"/>
  <c r="ST18" i="71"/>
  <c r="SV18" i="71"/>
  <c r="SY18" i="71"/>
  <c r="TA18" i="71" s="1"/>
  <c r="TD18" i="71" s="1"/>
  <c r="TG18" i="71" s="1"/>
  <c r="TJ18" i="71"/>
  <c r="TL18" i="71" s="1"/>
  <c r="TO18" i="71" s="1"/>
  <c r="TR18" i="71" s="1"/>
  <c r="TU18" i="71" s="1"/>
  <c r="TW18" i="71" s="1"/>
  <c r="TZ18" i="71" s="1"/>
  <c r="UB18" i="71" s="1"/>
  <c r="UE18" i="71" s="1"/>
  <c r="UH18" i="71" s="1"/>
  <c r="RC18" i="71"/>
  <c r="RE18" i="71" s="1"/>
  <c r="RH18" i="71" s="1"/>
  <c r="RJ18" i="71" s="1"/>
  <c r="RN18" i="71"/>
  <c r="RQ18" i="71" s="1"/>
  <c r="RT18" i="71" s="1"/>
  <c r="RV18" i="71" s="1"/>
  <c r="RY18" i="71" s="1"/>
  <c r="SB18" i="71"/>
  <c r="SD18" i="71" s="1"/>
  <c r="SF18" i="71" s="1"/>
  <c r="SI18" i="71" s="1"/>
  <c r="SK18" i="71" s="1"/>
  <c r="SN18" i="71" s="1"/>
  <c r="SP18" i="71" s="1"/>
  <c r="AAN18" i="71" s="1"/>
  <c r="PC18" i="71"/>
  <c r="PG18" i="71"/>
  <c r="PJ18" i="71" s="1"/>
  <c r="PM18" i="71" s="1"/>
  <c r="PO18" i="71" s="1"/>
  <c r="PR18" i="71" s="1"/>
  <c r="PU18" i="71" s="1"/>
  <c r="PX18" i="71" s="1"/>
  <c r="QA18" i="71" s="1"/>
  <c r="QC18" i="71" s="1"/>
  <c r="QF18" i="71" s="1"/>
  <c r="QH18" i="71" s="1"/>
  <c r="QJ18" i="71" s="1"/>
  <c r="QM18" i="71" s="1"/>
  <c r="QO18" i="71" s="1"/>
  <c r="AAM18" i="71" s="1"/>
  <c r="ML18" i="71"/>
  <c r="MN18" i="71"/>
  <c r="MP18" i="71"/>
  <c r="MR18" i="71" s="1"/>
  <c r="MU18" i="71" s="1"/>
  <c r="MY18" i="71" s="1"/>
  <c r="NB18" i="71" s="1"/>
  <c r="NE18" i="71" s="1"/>
  <c r="NH18" i="71" s="1"/>
  <c r="NK18" i="71" s="1"/>
  <c r="NN18" i="71" s="1"/>
  <c r="JP18" i="71"/>
  <c r="JR18" i="71" s="1"/>
  <c r="JU18" i="71"/>
  <c r="JX18" i="71" s="1"/>
  <c r="JZ18" i="71"/>
  <c r="KC18" i="71" s="1"/>
  <c r="KF18" i="71" s="1"/>
  <c r="KI18" i="71" s="1"/>
  <c r="KL18" i="71" s="1"/>
  <c r="KO18" i="71" s="1"/>
  <c r="KQ18" i="71" s="1"/>
  <c r="HQ18" i="71"/>
  <c r="HS18" i="71"/>
  <c r="HU18" i="71" s="1"/>
  <c r="HW18" i="71" s="1"/>
  <c r="HY18" i="71" s="1"/>
  <c r="AAJ18" i="71"/>
  <c r="FX18" i="71"/>
  <c r="FZ18" i="71"/>
  <c r="DZ18" i="71"/>
  <c r="EB18" i="71" s="1"/>
  <c r="EE18" i="71" s="1"/>
  <c r="BA18" i="71"/>
  <c r="BC18" i="71"/>
  <c r="BE18" i="71" s="1"/>
  <c r="AAF18" i="71" s="1"/>
  <c r="AAS17" i="71"/>
  <c r="AAH17" i="71"/>
  <c r="AAG17" i="71"/>
  <c r="ZN17" i="71"/>
  <c r="ZQ17" i="71"/>
  <c r="ZS17" i="71" s="1"/>
  <c r="ZW17" i="71"/>
  <c r="ZZ17" i="71"/>
  <c r="AAB17" i="71"/>
  <c r="AAT17" i="71" s="1"/>
  <c r="YX17" i="71"/>
  <c r="YZ17" i="71"/>
  <c r="YE17" i="71"/>
  <c r="YG17" i="71"/>
  <c r="YJ17" i="71"/>
  <c r="AAQ17" i="71" s="1"/>
  <c r="XM17" i="71"/>
  <c r="XP17" i="71" s="1"/>
  <c r="XR17" i="71" s="1"/>
  <c r="XT17" i="71"/>
  <c r="XV17" i="71" s="1"/>
  <c r="XY17" i="71"/>
  <c r="YA17" i="71" s="1"/>
  <c r="UM17" i="71"/>
  <c r="UQ17" i="71"/>
  <c r="US17" i="71" s="1"/>
  <c r="UV17" i="71"/>
  <c r="UX17" i="71" s="1"/>
  <c r="VA17" i="71" s="1"/>
  <c r="XI17" i="71" s="1"/>
  <c r="AAP17" i="71" s="1"/>
  <c r="ST17" i="71"/>
  <c r="SV17" i="71" s="1"/>
  <c r="SY17" i="71" s="1"/>
  <c r="TA17" i="71" s="1"/>
  <c r="TD17" i="71" s="1"/>
  <c r="TG17" i="71" s="1"/>
  <c r="TJ17" i="71" s="1"/>
  <c r="TL17" i="71" s="1"/>
  <c r="TO17" i="71" s="1"/>
  <c r="TR17" i="71" s="1"/>
  <c r="TU17" i="71" s="1"/>
  <c r="TW17" i="71" s="1"/>
  <c r="TZ17" i="71" s="1"/>
  <c r="UB17" i="71" s="1"/>
  <c r="UE17" i="71" s="1"/>
  <c r="UH17" i="71" s="1"/>
  <c r="UJ17" i="71" s="1"/>
  <c r="AAO17" i="71" s="1"/>
  <c r="RC17" i="71"/>
  <c r="RE17" i="71" s="1"/>
  <c r="RH17" i="71" s="1"/>
  <c r="RJ17" i="71"/>
  <c r="RN17" i="71" s="1"/>
  <c r="RQ17" i="71" s="1"/>
  <c r="RT17" i="71" s="1"/>
  <c r="RV17" i="71" s="1"/>
  <c r="RY17" i="71" s="1"/>
  <c r="SB17" i="71" s="1"/>
  <c r="SD17" i="71" s="1"/>
  <c r="SF17" i="71" s="1"/>
  <c r="SI17" i="71" s="1"/>
  <c r="SK17" i="71" s="1"/>
  <c r="SN17" i="71" s="1"/>
  <c r="SP17" i="71" s="1"/>
  <c r="AAN17" i="71" s="1"/>
  <c r="PC17" i="71"/>
  <c r="PG17" i="71" s="1"/>
  <c r="PJ17" i="71" s="1"/>
  <c r="PM17" i="71" s="1"/>
  <c r="PO17" i="71" s="1"/>
  <c r="PR17" i="71" s="1"/>
  <c r="PU17" i="71" s="1"/>
  <c r="PX17" i="71" s="1"/>
  <c r="QA17" i="71" s="1"/>
  <c r="QC17" i="71"/>
  <c r="QF17" i="71" s="1"/>
  <c r="QH17" i="71" s="1"/>
  <c r="QJ17" i="71" s="1"/>
  <c r="QM17" i="71" s="1"/>
  <c r="QO17" i="71" s="1"/>
  <c r="AAM17" i="71" s="1"/>
  <c r="ML17" i="71"/>
  <c r="MN17" i="71" s="1"/>
  <c r="MP17" i="71" s="1"/>
  <c r="MR17" i="71" s="1"/>
  <c r="MU17" i="71" s="1"/>
  <c r="MY17" i="71" s="1"/>
  <c r="NB17" i="71" s="1"/>
  <c r="NE17" i="71" s="1"/>
  <c r="NH17" i="71" s="1"/>
  <c r="NK17" i="71" s="1"/>
  <c r="NN17" i="71" s="1"/>
  <c r="NP17" i="71" s="1"/>
  <c r="AAL17" i="71" s="1"/>
  <c r="JP17" i="71"/>
  <c r="JR17" i="71"/>
  <c r="JU17" i="71" s="1"/>
  <c r="JX17" i="71" s="1"/>
  <c r="JZ17" i="71"/>
  <c r="KC17" i="71" s="1"/>
  <c r="KF17" i="71" s="1"/>
  <c r="KI17" i="71" s="1"/>
  <c r="KL17" i="71" s="1"/>
  <c r="KO17" i="71" s="1"/>
  <c r="KQ17" i="71" s="1"/>
  <c r="KS17" i="71" s="1"/>
  <c r="KU17" i="71" s="1"/>
  <c r="AAK17" i="71" s="1"/>
  <c r="HQ17" i="71"/>
  <c r="HS17" i="71"/>
  <c r="HU17" i="71" s="1"/>
  <c r="HW17" i="71" s="1"/>
  <c r="HY17" i="71"/>
  <c r="AAJ17" i="71" s="1"/>
  <c r="FX17" i="71"/>
  <c r="FZ17" i="71" s="1"/>
  <c r="GC17" i="71"/>
  <c r="AAI17" i="71" s="1"/>
  <c r="EE17" i="71"/>
  <c r="BA17" i="71"/>
  <c r="BC17" i="71"/>
  <c r="BE17" i="71"/>
  <c r="AAF17" i="71" s="1"/>
  <c r="AAS16" i="71"/>
  <c r="AAG16" i="71"/>
  <c r="ZN16" i="71"/>
  <c r="ZQ16" i="71"/>
  <c r="ZS16" i="71" s="1"/>
  <c r="ZW16" i="71" s="1"/>
  <c r="ZZ16" i="71" s="1"/>
  <c r="AAB16" i="71" s="1"/>
  <c r="AAT16" i="71" s="1"/>
  <c r="YX16" i="71"/>
  <c r="YZ16" i="71" s="1"/>
  <c r="ZB16" i="71"/>
  <c r="YE16" i="71"/>
  <c r="YG16" i="71" s="1"/>
  <c r="YJ16" i="71"/>
  <c r="XM16" i="71"/>
  <c r="XP16" i="71"/>
  <c r="XR16" i="71"/>
  <c r="XT16" i="71" s="1"/>
  <c r="XV16" i="71" s="1"/>
  <c r="XY16" i="71" s="1"/>
  <c r="YA16" i="71"/>
  <c r="UM16" i="71"/>
  <c r="UQ16" i="71"/>
  <c r="US16" i="71"/>
  <c r="UV16" i="71"/>
  <c r="UX16" i="71" s="1"/>
  <c r="VA16" i="71" s="1"/>
  <c r="ST16" i="71"/>
  <c r="SV16" i="71" s="1"/>
  <c r="SY16" i="71" s="1"/>
  <c r="TA16" i="71" s="1"/>
  <c r="TD16" i="71" s="1"/>
  <c r="TG16" i="71" s="1"/>
  <c r="TJ16" i="71" s="1"/>
  <c r="TL16" i="71"/>
  <c r="TO16" i="71" s="1"/>
  <c r="TR16" i="71" s="1"/>
  <c r="TU16" i="71" s="1"/>
  <c r="TW16" i="71" s="1"/>
  <c r="TZ16" i="71" s="1"/>
  <c r="UB16" i="71" s="1"/>
  <c r="UE16" i="71" s="1"/>
  <c r="UH16" i="71" s="1"/>
  <c r="UJ16" i="71" s="1"/>
  <c r="AAO16" i="71" s="1"/>
  <c r="RC16" i="71"/>
  <c r="RE16" i="71" s="1"/>
  <c r="RH16" i="71" s="1"/>
  <c r="RJ16" i="71" s="1"/>
  <c r="RN16" i="71" s="1"/>
  <c r="RQ16" i="71" s="1"/>
  <c r="RT16" i="71"/>
  <c r="RV16" i="71" s="1"/>
  <c r="RY16" i="71" s="1"/>
  <c r="SB16" i="71" s="1"/>
  <c r="SD16" i="71" s="1"/>
  <c r="SF16" i="71" s="1"/>
  <c r="SI16" i="71" s="1"/>
  <c r="SK16" i="71" s="1"/>
  <c r="SN16" i="71" s="1"/>
  <c r="SP16" i="71" s="1"/>
  <c r="AAN16" i="71" s="1"/>
  <c r="PC16" i="71"/>
  <c r="PG16" i="71" s="1"/>
  <c r="PJ16" i="71"/>
  <c r="PM16" i="71"/>
  <c r="PO16" i="71" s="1"/>
  <c r="PR16" i="71" s="1"/>
  <c r="PU16" i="71" s="1"/>
  <c r="PX16" i="71" s="1"/>
  <c r="QA16" i="71" s="1"/>
  <c r="QC16" i="71" s="1"/>
  <c r="QF16" i="71" s="1"/>
  <c r="QH16" i="71" s="1"/>
  <c r="QJ16" i="71" s="1"/>
  <c r="QM16" i="71" s="1"/>
  <c r="QO16" i="71" s="1"/>
  <c r="AAM16" i="71" s="1"/>
  <c r="ML16" i="71"/>
  <c r="MN16" i="71"/>
  <c r="MP16" i="71" s="1"/>
  <c r="MR16" i="71"/>
  <c r="MU16" i="71" s="1"/>
  <c r="MY16" i="71" s="1"/>
  <c r="NB16" i="71" s="1"/>
  <c r="NE16" i="71" s="1"/>
  <c r="NH16" i="71" s="1"/>
  <c r="NK16" i="71" s="1"/>
  <c r="NN16" i="71" s="1"/>
  <c r="NP16" i="71" s="1"/>
  <c r="AAL16" i="71" s="1"/>
  <c r="JP16" i="71"/>
  <c r="JR16" i="71"/>
  <c r="JU16" i="71" s="1"/>
  <c r="JX16" i="71" s="1"/>
  <c r="JZ16" i="71" s="1"/>
  <c r="KC16" i="71" s="1"/>
  <c r="KF16" i="71" s="1"/>
  <c r="KI16" i="71" s="1"/>
  <c r="KL16" i="71" s="1"/>
  <c r="KO16" i="71" s="1"/>
  <c r="KQ16" i="71" s="1"/>
  <c r="KS16" i="71" s="1"/>
  <c r="KU16" i="71" s="1"/>
  <c r="AAK16" i="71" s="1"/>
  <c r="HQ16" i="71"/>
  <c r="HS16" i="71"/>
  <c r="HU16" i="71"/>
  <c r="HW16" i="71" s="1"/>
  <c r="HY16" i="71" s="1"/>
  <c r="AAJ16" i="71" s="1"/>
  <c r="FX16" i="71"/>
  <c r="FZ16" i="71" s="1"/>
  <c r="GC16" i="71" s="1"/>
  <c r="AAI16" i="71"/>
  <c r="DZ16" i="71"/>
  <c r="EB16" i="71"/>
  <c r="EE16" i="71" s="1"/>
  <c r="BA16" i="71"/>
  <c r="BC16" i="71" s="1"/>
  <c r="BE16" i="71"/>
  <c r="AAF16" i="71" s="1"/>
  <c r="AAT15" i="71"/>
  <c r="AAS15" i="71"/>
  <c r="AAO15" i="71"/>
  <c r="AAG15" i="71"/>
  <c r="ZW15" i="71"/>
  <c r="ZN15" i="71"/>
  <c r="YX15" i="71"/>
  <c r="YZ15" i="71" s="1"/>
  <c r="YE15" i="71"/>
  <c r="YG15" i="71" s="1"/>
  <c r="YJ15" i="71"/>
  <c r="XM15" i="71"/>
  <c r="XP15" i="71"/>
  <c r="XR15" i="71"/>
  <c r="XT15" i="71"/>
  <c r="XV15" i="71" s="1"/>
  <c r="XY15" i="71" s="1"/>
  <c r="YA15" i="71" s="1"/>
  <c r="UM15" i="71"/>
  <c r="UQ15" i="71"/>
  <c r="US15" i="71"/>
  <c r="UV15" i="71" s="1"/>
  <c r="UX15" i="71" s="1"/>
  <c r="VA15" i="71" s="1"/>
  <c r="ST15" i="71"/>
  <c r="SV15" i="71" s="1"/>
  <c r="SY15" i="71"/>
  <c r="TA15" i="71"/>
  <c r="TD15" i="71" s="1"/>
  <c r="TG15" i="71" s="1"/>
  <c r="TJ15" i="71" s="1"/>
  <c r="TL15" i="71" s="1"/>
  <c r="TO15" i="71" s="1"/>
  <c r="TR15" i="71" s="1"/>
  <c r="TU15" i="71" s="1"/>
  <c r="TW15" i="71" s="1"/>
  <c r="TZ15" i="71" s="1"/>
  <c r="UB15" i="71" s="1"/>
  <c r="UE15" i="71" s="1"/>
  <c r="UH15" i="71" s="1"/>
  <c r="RC15" i="71"/>
  <c r="RE15" i="71" s="1"/>
  <c r="RH15" i="71" s="1"/>
  <c r="RJ15" i="71" s="1"/>
  <c r="RN15" i="71" s="1"/>
  <c r="RQ15" i="71" s="1"/>
  <c r="RT15" i="71" s="1"/>
  <c r="RV15" i="71" s="1"/>
  <c r="RY15" i="71" s="1"/>
  <c r="SB15" i="71" s="1"/>
  <c r="SD15" i="71" s="1"/>
  <c r="SF15" i="71" s="1"/>
  <c r="SI15" i="71"/>
  <c r="SK15" i="71" s="1"/>
  <c r="SN15" i="71" s="1"/>
  <c r="SP15" i="71" s="1"/>
  <c r="AAN15" i="71" s="1"/>
  <c r="PC15" i="71"/>
  <c r="PG15" i="71" s="1"/>
  <c r="PJ15" i="71"/>
  <c r="PM15" i="71" s="1"/>
  <c r="PO15" i="71" s="1"/>
  <c r="PR15" i="71" s="1"/>
  <c r="PU15" i="71" s="1"/>
  <c r="PX15" i="71" s="1"/>
  <c r="QA15" i="71" s="1"/>
  <c r="QC15" i="71" s="1"/>
  <c r="QF15" i="71" s="1"/>
  <c r="QH15" i="71"/>
  <c r="QJ15" i="71" s="1"/>
  <c r="QM15" i="71" s="1"/>
  <c r="QO15" i="71" s="1"/>
  <c r="AAM15" i="71" s="1"/>
  <c r="ML15" i="71"/>
  <c r="MN15" i="71" s="1"/>
  <c r="MP15" i="71" s="1"/>
  <c r="MR15" i="71" s="1"/>
  <c r="MU15" i="71" s="1"/>
  <c r="MY15" i="71" s="1"/>
  <c r="NB15" i="71" s="1"/>
  <c r="NE15" i="71"/>
  <c r="NH15" i="71" s="1"/>
  <c r="NK15" i="71" s="1"/>
  <c r="NN15" i="71" s="1"/>
  <c r="NP15" i="71" s="1"/>
  <c r="AAL15" i="71" s="1"/>
  <c r="JP15" i="71"/>
  <c r="JR15" i="71"/>
  <c r="JU15" i="71" s="1"/>
  <c r="JX15" i="71" s="1"/>
  <c r="JZ15" i="71"/>
  <c r="KC15" i="71" s="1"/>
  <c r="KF15" i="71" s="1"/>
  <c r="KI15" i="71" s="1"/>
  <c r="KL15" i="71"/>
  <c r="KO15" i="71" s="1"/>
  <c r="KQ15" i="71" s="1"/>
  <c r="KS15" i="71" s="1"/>
  <c r="KU15" i="71" s="1"/>
  <c r="AAK15" i="71" s="1"/>
  <c r="HQ15" i="71"/>
  <c r="HS15" i="71"/>
  <c r="HU15" i="71" s="1"/>
  <c r="HW15" i="71" s="1"/>
  <c r="HY15" i="71"/>
  <c r="AAJ15" i="71" s="1"/>
  <c r="FX15" i="71"/>
  <c r="FZ15" i="71" s="1"/>
  <c r="GC15" i="71" s="1"/>
  <c r="AAI15" i="71" s="1"/>
  <c r="DZ15" i="71"/>
  <c r="EB15" i="71"/>
  <c r="BA15" i="71"/>
  <c r="BC15" i="71"/>
  <c r="BE15" i="71" s="1"/>
  <c r="AAF15" i="71"/>
  <c r="AAS14" i="71"/>
  <c r="AAG14" i="71"/>
  <c r="ZN14" i="71"/>
  <c r="ZQ14" i="71" s="1"/>
  <c r="ZS14" i="71" s="1"/>
  <c r="ZW14" i="71" s="1"/>
  <c r="ZZ14" i="71"/>
  <c r="AAB14" i="71" s="1"/>
  <c r="AAT14" i="71" s="1"/>
  <c r="YX14" i="71"/>
  <c r="YZ14" i="71" s="1"/>
  <c r="AAR14" i="71" s="1"/>
  <c r="YE14" i="71"/>
  <c r="YG14" i="71"/>
  <c r="YJ14" i="71" s="1"/>
  <c r="AAQ14" i="71" s="1"/>
  <c r="XM14" i="71"/>
  <c r="XP14" i="71" s="1"/>
  <c r="XR14" i="71" s="1"/>
  <c r="XT14" i="71" s="1"/>
  <c r="XV14" i="71" s="1"/>
  <c r="XY14" i="71" s="1"/>
  <c r="YA14" i="71" s="1"/>
  <c r="UM14" i="71"/>
  <c r="UQ14" i="71" s="1"/>
  <c r="US14" i="71" s="1"/>
  <c r="UV14" i="71" s="1"/>
  <c r="UX14" i="71" s="1"/>
  <c r="VA14" i="71" s="1"/>
  <c r="VI14" i="71" s="1"/>
  <c r="VN14" i="71" s="1"/>
  <c r="ST14" i="71"/>
  <c r="SV14" i="71" s="1"/>
  <c r="SY14" i="71" s="1"/>
  <c r="TA14" i="71" s="1"/>
  <c r="TD14" i="71"/>
  <c r="TG14" i="71" s="1"/>
  <c r="TJ14" i="71" s="1"/>
  <c r="TL14" i="71" s="1"/>
  <c r="TO14" i="71" s="1"/>
  <c r="TR14" i="71" s="1"/>
  <c r="TU14" i="71" s="1"/>
  <c r="TW14" i="71" s="1"/>
  <c r="TZ14" i="71" s="1"/>
  <c r="UB14" i="71" s="1"/>
  <c r="UE14" i="71"/>
  <c r="UH14" i="71" s="1"/>
  <c r="UJ14" i="71" s="1"/>
  <c r="AAO14" i="71" s="1"/>
  <c r="RC14" i="71"/>
  <c r="RE14" i="71" s="1"/>
  <c r="RH14" i="71"/>
  <c r="RJ14" i="71"/>
  <c r="RN14" i="71" s="1"/>
  <c r="RQ14" i="71" s="1"/>
  <c r="RT14" i="71" s="1"/>
  <c r="RV14" i="71" s="1"/>
  <c r="RY14" i="71" s="1"/>
  <c r="SB14" i="71" s="1"/>
  <c r="SD14" i="71"/>
  <c r="SF14" i="71" s="1"/>
  <c r="SI14" i="71" s="1"/>
  <c r="SK14" i="71" s="1"/>
  <c r="SN14" i="71"/>
  <c r="SP14" i="71" s="1"/>
  <c r="AAN14" i="71" s="1"/>
  <c r="PC14" i="71"/>
  <c r="PG14" i="71"/>
  <c r="PJ14" i="71" s="1"/>
  <c r="PM14" i="71" s="1"/>
  <c r="PO14" i="71" s="1"/>
  <c r="PR14" i="71" s="1"/>
  <c r="PU14" i="71" s="1"/>
  <c r="PX14" i="71" s="1"/>
  <c r="QA14" i="71" s="1"/>
  <c r="QC14" i="71" s="1"/>
  <c r="QF14" i="71" s="1"/>
  <c r="QH14" i="71" s="1"/>
  <c r="QJ14" i="71" s="1"/>
  <c r="QM14" i="71" s="1"/>
  <c r="QO14" i="71" s="1"/>
  <c r="AAM14" i="71" s="1"/>
  <c r="ML14" i="71"/>
  <c r="MN14" i="71" s="1"/>
  <c r="MP14" i="71"/>
  <c r="MR14" i="71" s="1"/>
  <c r="MU14" i="71" s="1"/>
  <c r="MY14" i="71"/>
  <c r="NB14" i="71" s="1"/>
  <c r="NE14" i="71" s="1"/>
  <c r="NH14" i="71" s="1"/>
  <c r="NK14" i="71"/>
  <c r="NN14" i="71" s="1"/>
  <c r="NP14" i="71" s="1"/>
  <c r="AAL14" i="71" s="1"/>
  <c r="JP14" i="71"/>
  <c r="JR14" i="71" s="1"/>
  <c r="JU14" i="71" s="1"/>
  <c r="JX14" i="71" s="1"/>
  <c r="JZ14" i="71" s="1"/>
  <c r="KC14" i="71" s="1"/>
  <c r="KF14" i="71"/>
  <c r="KI14" i="71" s="1"/>
  <c r="KL14" i="71" s="1"/>
  <c r="KO14" i="71" s="1"/>
  <c r="KQ14" i="71" s="1"/>
  <c r="KS14" i="71" s="1"/>
  <c r="KU14" i="71"/>
  <c r="AAK14" i="71" s="1"/>
  <c r="HQ14" i="71"/>
  <c r="HS14" i="71"/>
  <c r="HU14" i="71" s="1"/>
  <c r="HW14" i="71"/>
  <c r="HY14" i="71" s="1"/>
  <c r="AAJ14" i="71" s="1"/>
  <c r="FX14" i="71"/>
  <c r="FZ14" i="71" s="1"/>
  <c r="GC14" i="71" s="1"/>
  <c r="AAI14" i="71" s="1"/>
  <c r="DZ14" i="71"/>
  <c r="EB14" i="71" s="1"/>
  <c r="EG14" i="71" s="1"/>
  <c r="AAH14" i="71" s="1"/>
  <c r="BA14" i="71"/>
  <c r="BC14" i="71"/>
  <c r="BE14" i="71" s="1"/>
  <c r="AAF14" i="71" s="1"/>
  <c r="AAS13" i="71"/>
  <c r="AAG13" i="71"/>
  <c r="ZN13" i="71"/>
  <c r="ZQ13" i="71" s="1"/>
  <c r="ZS13" i="71" s="1"/>
  <c r="ZW13" i="71" s="1"/>
  <c r="ZZ13" i="71" s="1"/>
  <c r="AAB13" i="71" s="1"/>
  <c r="AAT13" i="71"/>
  <c r="YX13" i="71"/>
  <c r="YZ13" i="71" s="1"/>
  <c r="YE13" i="71"/>
  <c r="YG13" i="71" s="1"/>
  <c r="YJ13" i="71" s="1"/>
  <c r="XM13" i="71"/>
  <c r="XP13" i="71" s="1"/>
  <c r="XR13" i="71" s="1"/>
  <c r="XT13" i="71" s="1"/>
  <c r="XV13" i="71" s="1"/>
  <c r="XY13" i="71" s="1"/>
  <c r="YA13" i="71" s="1"/>
  <c r="UM13" i="71"/>
  <c r="UQ13" i="71" s="1"/>
  <c r="US13" i="71" s="1"/>
  <c r="UV13" i="71" s="1"/>
  <c r="UX13" i="71" s="1"/>
  <c r="VA13" i="71"/>
  <c r="XI13" i="71" s="1"/>
  <c r="AAP13" i="71" s="1"/>
  <c r="ST13" i="71"/>
  <c r="SV13" i="71" s="1"/>
  <c r="SY13" i="71" s="1"/>
  <c r="TA13" i="71" s="1"/>
  <c r="TD13" i="71"/>
  <c r="TG13" i="71"/>
  <c r="TJ13" i="71" s="1"/>
  <c r="TL13" i="71" s="1"/>
  <c r="TO13" i="71"/>
  <c r="TR13" i="71" s="1"/>
  <c r="TU13" i="71" s="1"/>
  <c r="TW13" i="71" s="1"/>
  <c r="TZ13" i="71" s="1"/>
  <c r="UB13" i="71"/>
  <c r="UE13" i="71" s="1"/>
  <c r="UH13" i="71" s="1"/>
  <c r="UJ13" i="71" s="1"/>
  <c r="AAO13" i="71" s="1"/>
  <c r="RC13" i="71"/>
  <c r="RE13" i="71" s="1"/>
  <c r="RH13" i="71" s="1"/>
  <c r="RJ13" i="71" s="1"/>
  <c r="RN13" i="71" s="1"/>
  <c r="RQ13" i="71" s="1"/>
  <c r="RT13" i="71" s="1"/>
  <c r="RV13" i="71" s="1"/>
  <c r="RY13" i="71" s="1"/>
  <c r="SB13" i="71" s="1"/>
  <c r="SD13" i="71" s="1"/>
  <c r="SF13" i="71" s="1"/>
  <c r="SI13" i="71" s="1"/>
  <c r="SK13" i="71" s="1"/>
  <c r="SN13" i="71" s="1"/>
  <c r="SP13" i="71" s="1"/>
  <c r="AAN13" i="71" s="1"/>
  <c r="PC13" i="71"/>
  <c r="PG13" i="71"/>
  <c r="PJ13" i="71" s="1"/>
  <c r="PM13" i="71" s="1"/>
  <c r="PO13" i="71" s="1"/>
  <c r="PR13" i="71" s="1"/>
  <c r="PU13" i="71" s="1"/>
  <c r="PX13" i="71" s="1"/>
  <c r="QA13" i="71" s="1"/>
  <c r="QC13" i="71" s="1"/>
  <c r="QF13" i="71" s="1"/>
  <c r="QH13" i="71" s="1"/>
  <c r="QJ13" i="71" s="1"/>
  <c r="QM13" i="71" s="1"/>
  <c r="QO13" i="71" s="1"/>
  <c r="AAM13" i="71" s="1"/>
  <c r="ML13" i="71"/>
  <c r="MN13" i="71"/>
  <c r="MP13" i="71" s="1"/>
  <c r="MR13" i="71" s="1"/>
  <c r="MU13" i="71" s="1"/>
  <c r="MY13" i="71" s="1"/>
  <c r="NB13" i="71" s="1"/>
  <c r="NE13" i="71" s="1"/>
  <c r="NH13" i="71" s="1"/>
  <c r="NK13" i="71" s="1"/>
  <c r="NN13" i="71" s="1"/>
  <c r="NP13" i="71" s="1"/>
  <c r="AAL13" i="71" s="1"/>
  <c r="JP13" i="71"/>
  <c r="JR13" i="71"/>
  <c r="JU13" i="71"/>
  <c r="JX13" i="71" s="1"/>
  <c r="JZ13" i="71" s="1"/>
  <c r="KC13" i="71" s="1"/>
  <c r="KF13" i="71" s="1"/>
  <c r="KI13" i="71" s="1"/>
  <c r="KL13" i="71" s="1"/>
  <c r="KO13" i="71" s="1"/>
  <c r="KQ13" i="71" s="1"/>
  <c r="KS13" i="71" s="1"/>
  <c r="KU13" i="71" s="1"/>
  <c r="AAK13" i="71" s="1"/>
  <c r="HQ13" i="71"/>
  <c r="HS13" i="71"/>
  <c r="HU13" i="71" s="1"/>
  <c r="HW13" i="71" s="1"/>
  <c r="HY13" i="71" s="1"/>
  <c r="AAJ13" i="71" s="1"/>
  <c r="FX13" i="71"/>
  <c r="FZ13" i="71" s="1"/>
  <c r="GC13" i="71" s="1"/>
  <c r="AAI13" i="71" s="1"/>
  <c r="DZ13" i="71"/>
  <c r="EB13" i="71" s="1"/>
  <c r="EE13" i="71" s="1"/>
  <c r="BA13" i="71"/>
  <c r="BC13" i="71" s="1"/>
  <c r="BE13" i="71" s="1"/>
  <c r="AAF13" i="71" s="1"/>
  <c r="AAS12" i="71"/>
  <c r="AAG12" i="71"/>
  <c r="ZN12" i="71"/>
  <c r="ZQ12" i="71" s="1"/>
  <c r="ZS12" i="71" s="1"/>
  <c r="ZW12" i="71" s="1"/>
  <c r="ZZ12" i="71" s="1"/>
  <c r="AAB12" i="71" s="1"/>
  <c r="AAT12" i="71" s="1"/>
  <c r="YX12" i="71"/>
  <c r="YZ12" i="71"/>
  <c r="ZB12" i="71" s="1"/>
  <c r="ZD12" i="71" s="1"/>
  <c r="ZF12" i="71" s="1"/>
  <c r="ZH12" i="71" s="1"/>
  <c r="ZJ12" i="71" s="1"/>
  <c r="YE12" i="71"/>
  <c r="YG12" i="71"/>
  <c r="YJ12" i="71" s="1"/>
  <c r="XM12" i="71"/>
  <c r="XP12" i="71" s="1"/>
  <c r="XR12" i="71" s="1"/>
  <c r="XT12" i="71" s="1"/>
  <c r="XV12" i="71"/>
  <c r="XY12" i="71" s="1"/>
  <c r="YA12" i="71" s="1"/>
  <c r="UM12" i="71"/>
  <c r="UQ12" i="71"/>
  <c r="US12" i="71" s="1"/>
  <c r="UV12" i="71" s="1"/>
  <c r="UX12" i="71" s="1"/>
  <c r="VA12" i="71" s="1"/>
  <c r="ST12" i="71"/>
  <c r="SV12" i="71"/>
  <c r="SY12" i="71" s="1"/>
  <c r="TA12" i="71" s="1"/>
  <c r="TD12" i="71" s="1"/>
  <c r="TG12" i="71" s="1"/>
  <c r="TJ12" i="71" s="1"/>
  <c r="TL12" i="71" s="1"/>
  <c r="TO12" i="71" s="1"/>
  <c r="TR12" i="71" s="1"/>
  <c r="TU12" i="71" s="1"/>
  <c r="TW12" i="71" s="1"/>
  <c r="TZ12" i="71" s="1"/>
  <c r="UB12" i="71" s="1"/>
  <c r="UE12" i="71" s="1"/>
  <c r="UH12" i="71" s="1"/>
  <c r="UJ12" i="71" s="1"/>
  <c r="AAO12" i="71" s="1"/>
  <c r="RC12" i="71"/>
  <c r="RE12" i="71" s="1"/>
  <c r="RH12" i="71"/>
  <c r="RJ12" i="71" s="1"/>
  <c r="RN12" i="71"/>
  <c r="RQ12" i="71" s="1"/>
  <c r="RT12" i="71" s="1"/>
  <c r="RV12" i="71" s="1"/>
  <c r="RY12" i="71" s="1"/>
  <c r="SB12" i="71" s="1"/>
  <c r="SD12" i="71" s="1"/>
  <c r="SF12" i="71" s="1"/>
  <c r="SI12" i="71" s="1"/>
  <c r="SK12" i="71" s="1"/>
  <c r="SN12" i="71" s="1"/>
  <c r="SP12" i="71" s="1"/>
  <c r="AAN12" i="71" s="1"/>
  <c r="PM12" i="71"/>
  <c r="PO12" i="71"/>
  <c r="PR12" i="71" s="1"/>
  <c r="PU12" i="71" s="1"/>
  <c r="PX12" i="71" s="1"/>
  <c r="QA12" i="71" s="1"/>
  <c r="QC12" i="71" s="1"/>
  <c r="QF12" i="71" s="1"/>
  <c r="QH12" i="71" s="1"/>
  <c r="QJ12" i="71" s="1"/>
  <c r="QM12" i="71" s="1"/>
  <c r="QO12" i="71" s="1"/>
  <c r="AAM12" i="71" s="1"/>
  <c r="PC12" i="71"/>
  <c r="PG12" i="71" s="1"/>
  <c r="ML12" i="71"/>
  <c r="MN12" i="71"/>
  <c r="MP12" i="71"/>
  <c r="MR12" i="71" s="1"/>
  <c r="MU12" i="71"/>
  <c r="MY12" i="71" s="1"/>
  <c r="NB12" i="71" s="1"/>
  <c r="NE12" i="71" s="1"/>
  <c r="NH12" i="71" s="1"/>
  <c r="NK12" i="71" s="1"/>
  <c r="NN12" i="71" s="1"/>
  <c r="NP12" i="71" s="1"/>
  <c r="AAL12" i="71" s="1"/>
  <c r="JP12" i="71"/>
  <c r="JR12" i="71"/>
  <c r="JU12" i="71"/>
  <c r="JX12" i="71" s="1"/>
  <c r="JZ12" i="71" s="1"/>
  <c r="KC12" i="71" s="1"/>
  <c r="KF12" i="71" s="1"/>
  <c r="KI12" i="71" s="1"/>
  <c r="KL12" i="71" s="1"/>
  <c r="KO12" i="71"/>
  <c r="KQ12" i="71" s="1"/>
  <c r="KS12" i="71" s="1"/>
  <c r="KU12" i="71" s="1"/>
  <c r="AAK12" i="71" s="1"/>
  <c r="HQ12" i="71"/>
  <c r="HS12" i="71"/>
  <c r="HU12" i="71"/>
  <c r="HW12" i="71" s="1"/>
  <c r="HY12" i="71" s="1"/>
  <c r="AAJ12" i="71"/>
  <c r="FX12" i="71"/>
  <c r="FZ12" i="71" s="1"/>
  <c r="GC12" i="71" s="1"/>
  <c r="AAI12" i="71" s="1"/>
  <c r="DZ12" i="71"/>
  <c r="EB12" i="71" s="1"/>
  <c r="EE12" i="71" s="1"/>
  <c r="BA12" i="71"/>
  <c r="BC12" i="71"/>
  <c r="BE12" i="71" s="1"/>
  <c r="AAF12" i="71" s="1"/>
  <c r="AAS11" i="71"/>
  <c r="AAK11" i="71"/>
  <c r="AAJ11" i="71"/>
  <c r="AAI11" i="71"/>
  <c r="AAH11" i="71"/>
  <c r="AAG11" i="71"/>
  <c r="AAF11" i="71"/>
  <c r="ZN11" i="71"/>
  <c r="ZQ11" i="71" s="1"/>
  <c r="ZS11" i="71" s="1"/>
  <c r="ZW11" i="71"/>
  <c r="ZZ11" i="71" s="1"/>
  <c r="AAB11" i="71"/>
  <c r="AAT11" i="71"/>
  <c r="YX11" i="71"/>
  <c r="YZ11" i="71" s="1"/>
  <c r="ZB11" i="71" s="1"/>
  <c r="ZD11" i="71" s="1"/>
  <c r="ZF11" i="71" s="1"/>
  <c r="ZH11" i="71" s="1"/>
  <c r="ZJ11" i="71" s="1"/>
  <c r="YE11" i="71"/>
  <c r="YG11" i="71" s="1"/>
  <c r="YJ11" i="71" s="1"/>
  <c r="YM11" i="71" s="1"/>
  <c r="YO11" i="71" s="1"/>
  <c r="YQ11" i="71"/>
  <c r="YS11" i="71" s="1"/>
  <c r="XM11" i="71"/>
  <c r="XP11" i="71" s="1"/>
  <c r="XR11" i="71"/>
  <c r="XT11" i="71" s="1"/>
  <c r="XV11" i="71" s="1"/>
  <c r="XY11" i="71"/>
  <c r="YA11" i="71" s="1"/>
  <c r="UM11" i="71"/>
  <c r="UQ11" i="71" s="1"/>
  <c r="US11" i="71" s="1"/>
  <c r="UV11" i="71"/>
  <c r="UX11" i="71" s="1"/>
  <c r="VA11" i="71" s="1"/>
  <c r="ST11" i="71"/>
  <c r="SV11" i="71"/>
  <c r="SY11" i="71" s="1"/>
  <c r="TA11" i="71" s="1"/>
  <c r="TD11" i="71" s="1"/>
  <c r="TG11" i="71" s="1"/>
  <c r="TJ11" i="71" s="1"/>
  <c r="TL11" i="71" s="1"/>
  <c r="TO11" i="71" s="1"/>
  <c r="TR11" i="71" s="1"/>
  <c r="TU11" i="71" s="1"/>
  <c r="TW11" i="71" s="1"/>
  <c r="TZ11" i="71" s="1"/>
  <c r="UB11" i="71" s="1"/>
  <c r="UE11" i="71" s="1"/>
  <c r="UH11" i="71" s="1"/>
  <c r="UJ11" i="71" s="1"/>
  <c r="AAO11" i="71" s="1"/>
  <c r="RC11" i="71"/>
  <c r="RE11" i="71" s="1"/>
  <c r="RH11" i="71"/>
  <c r="RJ11" i="71"/>
  <c r="RN11" i="71" s="1"/>
  <c r="RQ11" i="71" s="1"/>
  <c r="RT11" i="71" s="1"/>
  <c r="RV11" i="71" s="1"/>
  <c r="RY11" i="71" s="1"/>
  <c r="SB11" i="71" s="1"/>
  <c r="SD11" i="71" s="1"/>
  <c r="SF11" i="71" s="1"/>
  <c r="SI11" i="71" s="1"/>
  <c r="SK11" i="71" s="1"/>
  <c r="SN11" i="71" s="1"/>
  <c r="SP11" i="71" s="1"/>
  <c r="AAN11" i="71" s="1"/>
  <c r="PC11" i="71"/>
  <c r="PG11" i="71" s="1"/>
  <c r="PJ11" i="71" s="1"/>
  <c r="PM11" i="71" s="1"/>
  <c r="PO11" i="71"/>
  <c r="PR11" i="71"/>
  <c r="PU11" i="71" s="1"/>
  <c r="PX11" i="71" s="1"/>
  <c r="QA11" i="71" s="1"/>
  <c r="QC11" i="71" s="1"/>
  <c r="QF11" i="71" s="1"/>
  <c r="QH11" i="71" s="1"/>
  <c r="QJ11" i="71" s="1"/>
  <c r="QM11" i="71" s="1"/>
  <c r="QO11" i="71" s="1"/>
  <c r="AAM11" i="71" s="1"/>
  <c r="ML11" i="71"/>
  <c r="MN11" i="71" s="1"/>
  <c r="MP11" i="71"/>
  <c r="MR11" i="71"/>
  <c r="MU11" i="71" s="1"/>
  <c r="MY11" i="71" s="1"/>
  <c r="NB11" i="71" s="1"/>
  <c r="NE11" i="71" s="1"/>
  <c r="NH11" i="71" s="1"/>
  <c r="NK11" i="71" s="1"/>
  <c r="NN11" i="71" s="1"/>
  <c r="NP11" i="71" s="1"/>
  <c r="AAL11" i="71" s="1"/>
  <c r="JU11" i="71"/>
  <c r="JX11" i="71" s="1"/>
  <c r="JZ11" i="71" s="1"/>
  <c r="KC11" i="71" s="1"/>
  <c r="KF11" i="71" s="1"/>
  <c r="KI11" i="71" s="1"/>
  <c r="KL11" i="71"/>
  <c r="KO11" i="71" s="1"/>
  <c r="KQ11" i="71" s="1"/>
  <c r="HU11" i="71"/>
  <c r="HQ11" i="71"/>
  <c r="FX11" i="71"/>
  <c r="EE11" i="71"/>
  <c r="AAT10" i="71"/>
  <c r="AAS10" i="71"/>
  <c r="AAR10" i="71"/>
  <c r="AAQ10" i="71"/>
  <c r="AAP10" i="71"/>
  <c r="AAO10" i="71"/>
  <c r="AAN10" i="71"/>
  <c r="AAM10" i="71"/>
  <c r="AAL10" i="71"/>
  <c r="AAG10" i="71"/>
  <c r="ZW10" i="71"/>
  <c r="ZN10" i="71"/>
  <c r="UX10" i="71"/>
  <c r="VA10" i="71"/>
  <c r="VI10" i="71"/>
  <c r="VN10" i="71" s="1"/>
  <c r="VS10" i="71" s="1"/>
  <c r="VX10" i="71"/>
  <c r="WC10" i="71" s="1"/>
  <c r="US10" i="71"/>
  <c r="UE10" i="71"/>
  <c r="UH10" i="71"/>
  <c r="TD10" i="71"/>
  <c r="TG10" i="71"/>
  <c r="TJ10" i="71"/>
  <c r="TL10" i="71" s="1"/>
  <c r="TO10" i="71" s="1"/>
  <c r="TR10" i="71" s="1"/>
  <c r="SV10" i="71"/>
  <c r="RN10" i="71"/>
  <c r="RQ10" i="71"/>
  <c r="RT10" i="71"/>
  <c r="RV10" i="71" s="1"/>
  <c r="RY10" i="71" s="1"/>
  <c r="SB10" i="71" s="1"/>
  <c r="RE10" i="71"/>
  <c r="PO10" i="71"/>
  <c r="PR10" i="71"/>
  <c r="PU10" i="71"/>
  <c r="PX10" i="71" s="1"/>
  <c r="QA10" i="71" s="1"/>
  <c r="QC10" i="71" s="1"/>
  <c r="PJ10" i="71"/>
  <c r="MR10" i="71"/>
  <c r="MU10" i="71"/>
  <c r="MY10" i="71"/>
  <c r="NB10" i="71" s="1"/>
  <c r="NE10" i="71" s="1"/>
  <c r="NH10" i="71" s="1"/>
  <c r="NK10" i="71" s="1"/>
  <c r="NN10" i="71" s="1"/>
  <c r="MN10" i="71"/>
  <c r="JP10" i="71"/>
  <c r="JR10" i="71"/>
  <c r="JU10" i="71" s="1"/>
  <c r="JX10" i="71" s="1"/>
  <c r="JZ10" i="71" s="1"/>
  <c r="KC10" i="71" s="1"/>
  <c r="KF10" i="71" s="1"/>
  <c r="KI10" i="71" s="1"/>
  <c r="KL10" i="71" s="1"/>
  <c r="KO10" i="71" s="1"/>
  <c r="KQ10" i="71" s="1"/>
  <c r="KS10" i="71" s="1"/>
  <c r="KU10" i="71" s="1"/>
  <c r="AAK10" i="71" s="1"/>
  <c r="HQ10" i="71"/>
  <c r="HS10" i="71" s="1"/>
  <c r="HU10" i="71" s="1"/>
  <c r="HW10" i="71" s="1"/>
  <c r="HY10" i="71" s="1"/>
  <c r="AAJ10" i="71" s="1"/>
  <c r="FX10" i="71"/>
  <c r="FZ10" i="71"/>
  <c r="GC10" i="71" s="1"/>
  <c r="AAI10" i="71" s="1"/>
  <c r="DZ10" i="71"/>
  <c r="EB10" i="71"/>
  <c r="BA10" i="71"/>
  <c r="BC10" i="71"/>
  <c r="BE10" i="71" s="1"/>
  <c r="AAF10" i="71" s="1"/>
  <c r="AAS9" i="71"/>
  <c r="AAK9" i="71"/>
  <c r="AAJ9" i="71"/>
  <c r="AAI9" i="71"/>
  <c r="AAH9" i="71"/>
  <c r="AAG9" i="71"/>
  <c r="AAF9" i="71"/>
  <c r="ZN9" i="71"/>
  <c r="ZQ9" i="71"/>
  <c r="ZS9" i="71"/>
  <c r="ZW9" i="71" s="1"/>
  <c r="ZZ9" i="71" s="1"/>
  <c r="AAB9" i="71" s="1"/>
  <c r="AAT9" i="71" s="1"/>
  <c r="YX9" i="71"/>
  <c r="YZ9" i="71"/>
  <c r="ZB9" i="71"/>
  <c r="ZD9" i="71" s="1"/>
  <c r="ZF9" i="71" s="1"/>
  <c r="ZH9" i="71"/>
  <c r="ZJ9" i="71" s="1"/>
  <c r="YE9" i="71"/>
  <c r="YG9" i="71"/>
  <c r="YJ9" i="71"/>
  <c r="XM9" i="71"/>
  <c r="XP9" i="71" s="1"/>
  <c r="XR9" i="71"/>
  <c r="XT9" i="71" s="1"/>
  <c r="XV9" i="71" s="1"/>
  <c r="XY9" i="71" s="1"/>
  <c r="YA9" i="71"/>
  <c r="UM9" i="71"/>
  <c r="UQ9" i="71"/>
  <c r="US9" i="71"/>
  <c r="UV9" i="71" s="1"/>
  <c r="UX9" i="71" s="1"/>
  <c r="VA9" i="71" s="1"/>
  <c r="ST9" i="71"/>
  <c r="SV9" i="71"/>
  <c r="SY9" i="71"/>
  <c r="TA9" i="71" s="1"/>
  <c r="TD9" i="71" s="1"/>
  <c r="TG9" i="71" s="1"/>
  <c r="TJ9" i="71" s="1"/>
  <c r="TL9" i="71" s="1"/>
  <c r="TO9" i="71" s="1"/>
  <c r="TR9" i="71" s="1"/>
  <c r="TU9" i="71" s="1"/>
  <c r="TW9" i="71" s="1"/>
  <c r="TZ9" i="71" s="1"/>
  <c r="UB9" i="71" s="1"/>
  <c r="UE9" i="71" s="1"/>
  <c r="UH9" i="71" s="1"/>
  <c r="UJ9" i="71" s="1"/>
  <c r="AAO9" i="71" s="1"/>
  <c r="RC9" i="71"/>
  <c r="RE9" i="71" s="1"/>
  <c r="RH9" i="71" s="1"/>
  <c r="RJ9" i="71"/>
  <c r="RN9" i="71" s="1"/>
  <c r="RQ9" i="71" s="1"/>
  <c r="RT9" i="71"/>
  <c r="RV9" i="71" s="1"/>
  <c r="RY9" i="71" s="1"/>
  <c r="SB9" i="71" s="1"/>
  <c r="SD9" i="71"/>
  <c r="SF9" i="71" s="1"/>
  <c r="SI9" i="71" s="1"/>
  <c r="SK9" i="71" s="1"/>
  <c r="SN9" i="71" s="1"/>
  <c r="SP9" i="71" s="1"/>
  <c r="AAN9" i="71" s="1"/>
  <c r="PC9" i="71"/>
  <c r="PG9" i="71" s="1"/>
  <c r="PJ9" i="71" s="1"/>
  <c r="PM9" i="71" s="1"/>
  <c r="PO9" i="71" s="1"/>
  <c r="PR9" i="71" s="1"/>
  <c r="PU9" i="71" s="1"/>
  <c r="PX9" i="71" s="1"/>
  <c r="QA9" i="71" s="1"/>
  <c r="QC9" i="71" s="1"/>
  <c r="QF9" i="71" s="1"/>
  <c r="QH9" i="71" s="1"/>
  <c r="QJ9" i="71" s="1"/>
  <c r="QM9" i="71" s="1"/>
  <c r="QO9" i="71" s="1"/>
  <c r="AAM9" i="71" s="1"/>
  <c r="ML9" i="71"/>
  <c r="MN9" i="71"/>
  <c r="MP9" i="71" s="1"/>
  <c r="MR9" i="71" s="1"/>
  <c r="MU9" i="71" s="1"/>
  <c r="MY9" i="71"/>
  <c r="NB9" i="71"/>
  <c r="NE9" i="71"/>
  <c r="NH9" i="71" s="1"/>
  <c r="NK9" i="71" s="1"/>
  <c r="NN9" i="71" s="1"/>
  <c r="NP9" i="71" s="1"/>
  <c r="AAL9" i="71" s="1"/>
  <c r="JU9" i="71"/>
  <c r="JX9" i="71"/>
  <c r="JZ9" i="71"/>
  <c r="KC9" i="71" s="1"/>
  <c r="KF9" i="71" s="1"/>
  <c r="KI9" i="71" s="1"/>
  <c r="KL9" i="71"/>
  <c r="KO9" i="71"/>
  <c r="KQ9" i="71"/>
  <c r="HU9" i="71"/>
  <c r="EE9" i="71"/>
  <c r="AAS8" i="71"/>
  <c r="AAJ8" i="71"/>
  <c r="AAI8" i="71"/>
  <c r="AAH8" i="71"/>
  <c r="AAG8" i="71"/>
  <c r="AAF8" i="71"/>
  <c r="ZN8" i="71"/>
  <c r="ZQ8" i="71" s="1"/>
  <c r="ZS8" i="71" s="1"/>
  <c r="ZW8" i="71"/>
  <c r="ZZ8" i="71" s="1"/>
  <c r="AAB8" i="71"/>
  <c r="AAT8" i="71" s="1"/>
  <c r="YX8" i="71"/>
  <c r="YZ8" i="71" s="1"/>
  <c r="ZB8" i="71" s="1"/>
  <c r="ZD8" i="71"/>
  <c r="ZF8" i="71" s="1"/>
  <c r="ZH8" i="71" s="1"/>
  <c r="ZJ8" i="71" s="1"/>
  <c r="YE8" i="71"/>
  <c r="YG8" i="71" s="1"/>
  <c r="YJ8" i="71" s="1"/>
  <c r="AAQ8" i="71" s="1"/>
  <c r="YM8" i="71"/>
  <c r="YO8" i="71"/>
  <c r="YQ8" i="71"/>
  <c r="YS8" i="71"/>
  <c r="XM8" i="71"/>
  <c r="XP8" i="71" s="1"/>
  <c r="XR8" i="71" s="1"/>
  <c r="XT8" i="71" s="1"/>
  <c r="XV8" i="71" s="1"/>
  <c r="XY8" i="71" s="1"/>
  <c r="YA8" i="71"/>
  <c r="UM8" i="71"/>
  <c r="UQ8" i="71" s="1"/>
  <c r="US8" i="71" s="1"/>
  <c r="UV8" i="71"/>
  <c r="UX8" i="71"/>
  <c r="VA8" i="71" s="1"/>
  <c r="ST8" i="71"/>
  <c r="SV8" i="71"/>
  <c r="SY8" i="71" s="1"/>
  <c r="TA8" i="71" s="1"/>
  <c r="TD8" i="71" s="1"/>
  <c r="TG8" i="71" s="1"/>
  <c r="TJ8" i="71"/>
  <c r="TL8" i="71" s="1"/>
  <c r="TO8" i="71" s="1"/>
  <c r="TR8" i="71" s="1"/>
  <c r="TU8" i="71" s="1"/>
  <c r="TW8" i="71" s="1"/>
  <c r="TZ8" i="71" s="1"/>
  <c r="UB8" i="71" s="1"/>
  <c r="UE8" i="71" s="1"/>
  <c r="UH8" i="71" s="1"/>
  <c r="UJ8" i="71" s="1"/>
  <c r="AAO8" i="71" s="1"/>
  <c r="RC8" i="71"/>
  <c r="RE8" i="71"/>
  <c r="RH8" i="71"/>
  <c r="RJ8" i="71" s="1"/>
  <c r="RN8" i="71" s="1"/>
  <c r="RQ8" i="71" s="1"/>
  <c r="RT8" i="71" s="1"/>
  <c r="RV8" i="71" s="1"/>
  <c r="RY8" i="71" s="1"/>
  <c r="SB8" i="71" s="1"/>
  <c r="SD8" i="71" s="1"/>
  <c r="SF8" i="71" s="1"/>
  <c r="SI8" i="71" s="1"/>
  <c r="SK8" i="71" s="1"/>
  <c r="SN8" i="71" s="1"/>
  <c r="SP8" i="71" s="1"/>
  <c r="AAN8" i="71" s="1"/>
  <c r="PC8" i="71"/>
  <c r="PG8" i="71"/>
  <c r="PJ8" i="71"/>
  <c r="PM8" i="71" s="1"/>
  <c r="PO8" i="71" s="1"/>
  <c r="PR8" i="71" s="1"/>
  <c r="PU8" i="71" s="1"/>
  <c r="PX8" i="71" s="1"/>
  <c r="QA8" i="71" s="1"/>
  <c r="QC8" i="71" s="1"/>
  <c r="QF8" i="71" s="1"/>
  <c r="QH8" i="71" s="1"/>
  <c r="QJ8" i="71" s="1"/>
  <c r="QM8" i="71" s="1"/>
  <c r="QO8" i="71" s="1"/>
  <c r="AAM8" i="71" s="1"/>
  <c r="ML8" i="71"/>
  <c r="MN8" i="71" s="1"/>
  <c r="MP8" i="71" s="1"/>
  <c r="MR8" i="71" s="1"/>
  <c r="MU8" i="71" s="1"/>
  <c r="MY8" i="71" s="1"/>
  <c r="NB8" i="71" s="1"/>
  <c r="NE8" i="71" s="1"/>
  <c r="NH8" i="71" s="1"/>
  <c r="NK8" i="71" s="1"/>
  <c r="NN8" i="71" s="1"/>
  <c r="NP8" i="71" s="1"/>
  <c r="AAL8" i="71" s="1"/>
  <c r="JP8" i="71"/>
  <c r="JR8" i="71" s="1"/>
  <c r="JU8" i="71" s="1"/>
  <c r="JX8" i="71" s="1"/>
  <c r="JZ8" i="71" s="1"/>
  <c r="KC8" i="71" s="1"/>
  <c r="KF8" i="71" s="1"/>
  <c r="KI8" i="71" s="1"/>
  <c r="KL8" i="71" s="1"/>
  <c r="KO8" i="71" s="1"/>
  <c r="KQ8" i="71" s="1"/>
  <c r="KS8" i="71" s="1"/>
  <c r="KU8" i="71" s="1"/>
  <c r="AAK8" i="71" s="1"/>
  <c r="HU8" i="71"/>
  <c r="EE8" i="71"/>
  <c r="AAS7" i="71"/>
  <c r="AAG7" i="71"/>
  <c r="ZN7" i="71"/>
  <c r="ZQ7" i="71"/>
  <c r="ZS7" i="71"/>
  <c r="ZW7" i="71"/>
  <c r="ZZ7" i="71"/>
  <c r="AAB7" i="71" s="1"/>
  <c r="AAT7" i="71" s="1"/>
  <c r="YX7" i="71"/>
  <c r="YZ7" i="71" s="1"/>
  <c r="ZB7" i="71" s="1"/>
  <c r="ZD7" i="71" s="1"/>
  <c r="ZF7" i="71" s="1"/>
  <c r="ZH7" i="71" s="1"/>
  <c r="ZJ7" i="71" s="1"/>
  <c r="YE7" i="71"/>
  <c r="YG7" i="71"/>
  <c r="YJ7" i="71"/>
  <c r="YM7" i="71" s="1"/>
  <c r="YO7" i="71" s="1"/>
  <c r="YQ7" i="71" s="1"/>
  <c r="YS7" i="71" s="1"/>
  <c r="XM7" i="71"/>
  <c r="XP7" i="71"/>
  <c r="XR7" i="71" s="1"/>
  <c r="XT7" i="71" s="1"/>
  <c r="XV7" i="71" s="1"/>
  <c r="XY7" i="71" s="1"/>
  <c r="YA7" i="71" s="1"/>
  <c r="UM7" i="71"/>
  <c r="UQ7" i="71"/>
  <c r="US7" i="71" s="1"/>
  <c r="UV7" i="71" s="1"/>
  <c r="UX7" i="71" s="1"/>
  <c r="VA7" i="71" s="1"/>
  <c r="XI7" i="71" s="1"/>
  <c r="AAP7" i="71" s="1"/>
  <c r="ST7" i="71"/>
  <c r="SV7" i="71"/>
  <c r="SY7" i="71"/>
  <c r="TA7" i="71" s="1"/>
  <c r="TD7" i="71"/>
  <c r="TG7" i="71" s="1"/>
  <c r="TJ7" i="71" s="1"/>
  <c r="TL7" i="71" s="1"/>
  <c r="TO7" i="71" s="1"/>
  <c r="TR7" i="71" s="1"/>
  <c r="TU7" i="71" s="1"/>
  <c r="TW7" i="71" s="1"/>
  <c r="TZ7" i="71" s="1"/>
  <c r="UB7" i="71" s="1"/>
  <c r="UE7" i="71" s="1"/>
  <c r="UH7" i="71" s="1"/>
  <c r="UJ7" i="71" s="1"/>
  <c r="AAO7" i="71" s="1"/>
  <c r="RC7" i="71"/>
  <c r="RE7" i="71" s="1"/>
  <c r="RH7" i="71"/>
  <c r="RJ7" i="71" s="1"/>
  <c r="RN7" i="71" s="1"/>
  <c r="RQ7" i="71" s="1"/>
  <c r="RT7" i="71" s="1"/>
  <c r="RV7" i="71" s="1"/>
  <c r="RY7" i="71" s="1"/>
  <c r="SB7" i="71" s="1"/>
  <c r="SD7" i="71" s="1"/>
  <c r="SF7" i="71" s="1"/>
  <c r="SI7" i="71" s="1"/>
  <c r="SK7" i="71" s="1"/>
  <c r="SN7" i="71" s="1"/>
  <c r="SP7" i="71" s="1"/>
  <c r="AAN7" i="71" s="1"/>
  <c r="PC7" i="71"/>
  <c r="PG7" i="71" s="1"/>
  <c r="PJ7" i="71" s="1"/>
  <c r="PM7" i="71" s="1"/>
  <c r="PO7" i="71" s="1"/>
  <c r="PR7" i="71"/>
  <c r="PU7" i="71"/>
  <c r="PX7" i="71"/>
  <c r="QA7" i="71"/>
  <c r="QC7" i="71" s="1"/>
  <c r="QF7" i="71" s="1"/>
  <c r="QH7" i="71" s="1"/>
  <c r="QJ7" i="71" s="1"/>
  <c r="QM7" i="71" s="1"/>
  <c r="QO7" i="71" s="1"/>
  <c r="AAM7" i="71" s="1"/>
  <c r="ML7" i="71"/>
  <c r="MN7" i="71" s="1"/>
  <c r="MP7" i="71" s="1"/>
  <c r="MR7" i="71"/>
  <c r="MU7" i="71" s="1"/>
  <c r="MY7" i="71" s="1"/>
  <c r="NB7" i="71" s="1"/>
  <c r="NE7" i="71" s="1"/>
  <c r="NH7" i="71" s="1"/>
  <c r="NK7" i="71" s="1"/>
  <c r="NN7" i="71" s="1"/>
  <c r="NP7" i="71" s="1"/>
  <c r="AAL7" i="71" s="1"/>
  <c r="JP7" i="71"/>
  <c r="JR7" i="71" s="1"/>
  <c r="JU7" i="71" s="1"/>
  <c r="JX7" i="71" s="1"/>
  <c r="JZ7" i="71"/>
  <c r="KC7" i="71" s="1"/>
  <c r="KF7" i="71" s="1"/>
  <c r="KI7" i="71"/>
  <c r="KL7" i="71" s="1"/>
  <c r="KO7" i="71" s="1"/>
  <c r="KQ7" i="71" s="1"/>
  <c r="KS7" i="71" s="1"/>
  <c r="KU7" i="71" s="1"/>
  <c r="AAK7" i="71" s="1"/>
  <c r="HQ7" i="71"/>
  <c r="HS7" i="71" s="1"/>
  <c r="HU7" i="71" s="1"/>
  <c r="HW7" i="71" s="1"/>
  <c r="HY7" i="71"/>
  <c r="AAJ7" i="71"/>
  <c r="FX7" i="71"/>
  <c r="FZ7" i="71" s="1"/>
  <c r="GC7" i="71" s="1"/>
  <c r="AAI7" i="71" s="1"/>
  <c r="DZ7" i="71"/>
  <c r="EB7" i="71" s="1"/>
  <c r="BA7" i="71"/>
  <c r="BC7" i="71"/>
  <c r="BE7" i="71"/>
  <c r="AAF7" i="71" s="1"/>
  <c r="AAS6" i="71"/>
  <c r="AAG6" i="71"/>
  <c r="ZN6" i="71"/>
  <c r="ZQ6" i="71" s="1"/>
  <c r="ZS6" i="71" s="1"/>
  <c r="ZW6" i="71" s="1"/>
  <c r="ZZ6" i="71" s="1"/>
  <c r="AAB6" i="71" s="1"/>
  <c r="AAT6" i="71" s="1"/>
  <c r="YX6" i="71"/>
  <c r="YZ6" i="71" s="1"/>
  <c r="ZB6" i="71"/>
  <c r="ZD6" i="71" s="1"/>
  <c r="ZF6" i="71" s="1"/>
  <c r="ZH6" i="71" s="1"/>
  <c r="ZJ6" i="71" s="1"/>
  <c r="YE6" i="71"/>
  <c r="YG6" i="71" s="1"/>
  <c r="YJ6" i="71" s="1"/>
  <c r="XM6" i="71"/>
  <c r="XP6" i="71" s="1"/>
  <c r="XR6" i="71" s="1"/>
  <c r="XT6" i="71" s="1"/>
  <c r="XV6" i="71" s="1"/>
  <c r="XY6" i="71" s="1"/>
  <c r="YA6" i="71" s="1"/>
  <c r="UM6" i="71"/>
  <c r="UQ6" i="71" s="1"/>
  <c r="US6" i="71" s="1"/>
  <c r="UV6" i="71" s="1"/>
  <c r="UX6" i="71" s="1"/>
  <c r="VA6" i="71"/>
  <c r="ST6" i="71"/>
  <c r="SV6" i="71"/>
  <c r="SY6" i="71"/>
  <c r="TA6" i="71" s="1"/>
  <c r="TD6" i="71" s="1"/>
  <c r="TG6" i="71" s="1"/>
  <c r="TJ6" i="71" s="1"/>
  <c r="TL6" i="71" s="1"/>
  <c r="TO6" i="71" s="1"/>
  <c r="TR6" i="71" s="1"/>
  <c r="TU6" i="71" s="1"/>
  <c r="TW6" i="71" s="1"/>
  <c r="TZ6" i="71" s="1"/>
  <c r="UB6" i="71" s="1"/>
  <c r="UE6" i="71" s="1"/>
  <c r="UH6" i="71" s="1"/>
  <c r="UJ6" i="71" s="1"/>
  <c r="AAO6" i="71" s="1"/>
  <c r="RC6" i="71"/>
  <c r="RE6" i="71"/>
  <c r="RH6" i="71"/>
  <c r="RJ6" i="71"/>
  <c r="RN6" i="71"/>
  <c r="RQ6" i="71" s="1"/>
  <c r="RT6" i="71" s="1"/>
  <c r="RV6" i="71" s="1"/>
  <c r="RY6" i="71" s="1"/>
  <c r="SB6" i="71" s="1"/>
  <c r="SD6" i="71" s="1"/>
  <c r="SF6" i="71" s="1"/>
  <c r="SI6" i="71" s="1"/>
  <c r="SK6" i="71" s="1"/>
  <c r="SN6" i="71" s="1"/>
  <c r="SP6" i="71" s="1"/>
  <c r="AAN6" i="71" s="1"/>
  <c r="PC6" i="71"/>
  <c r="PG6" i="71"/>
  <c r="PJ6" i="71" s="1"/>
  <c r="PM6" i="71" s="1"/>
  <c r="PO6" i="71" s="1"/>
  <c r="PR6" i="71" s="1"/>
  <c r="PU6" i="71" s="1"/>
  <c r="PX6" i="71" s="1"/>
  <c r="QA6" i="71" s="1"/>
  <c r="QC6" i="71" s="1"/>
  <c r="QF6" i="71" s="1"/>
  <c r="QH6" i="71" s="1"/>
  <c r="QJ6" i="71" s="1"/>
  <c r="QM6" i="71" s="1"/>
  <c r="QO6" i="71" s="1"/>
  <c r="AAM6" i="71" s="1"/>
  <c r="ML6" i="71"/>
  <c r="MN6" i="71" s="1"/>
  <c r="MP6" i="71" s="1"/>
  <c r="MR6" i="71"/>
  <c r="MU6" i="71"/>
  <c r="MY6" i="71" s="1"/>
  <c r="NB6" i="71" s="1"/>
  <c r="NE6" i="71" s="1"/>
  <c r="NH6" i="71" s="1"/>
  <c r="NK6" i="71" s="1"/>
  <c r="NN6" i="71" s="1"/>
  <c r="NP6" i="71" s="1"/>
  <c r="AAL6" i="71" s="1"/>
  <c r="JP6" i="71"/>
  <c r="JR6" i="71" s="1"/>
  <c r="JU6" i="71" s="1"/>
  <c r="JX6" i="71" s="1"/>
  <c r="JZ6" i="71" s="1"/>
  <c r="KC6" i="71"/>
  <c r="KF6" i="71"/>
  <c r="KI6" i="71" s="1"/>
  <c r="KL6" i="71" s="1"/>
  <c r="KO6" i="71" s="1"/>
  <c r="KQ6" i="71" s="1"/>
  <c r="KS6" i="71" s="1"/>
  <c r="KU6" i="71" s="1"/>
  <c r="AAK6" i="71" s="1"/>
  <c r="HQ6" i="71"/>
  <c r="HS6" i="71" s="1"/>
  <c r="HU6" i="71" s="1"/>
  <c r="HW6" i="71" s="1"/>
  <c r="HY6" i="71" s="1"/>
  <c r="AAJ6" i="71" s="1"/>
  <c r="FX6" i="71"/>
  <c r="FZ6" i="71" s="1"/>
  <c r="GC6" i="71" s="1"/>
  <c r="AAI6" i="71" s="1"/>
  <c r="DZ6" i="71"/>
  <c r="EB6" i="71"/>
  <c r="EG6" i="71"/>
  <c r="AAH6" i="71" s="1"/>
  <c r="BA6" i="71"/>
  <c r="BC6" i="71" s="1"/>
  <c r="BE6" i="71" s="1"/>
  <c r="AAF6" i="71" s="1"/>
  <c r="AAS5" i="71"/>
  <c r="AAG5" i="71"/>
  <c r="ZN5" i="71"/>
  <c r="ZQ5" i="71" s="1"/>
  <c r="ZS5" i="71" s="1"/>
  <c r="ZW5" i="71" s="1"/>
  <c r="ZZ5" i="71" s="1"/>
  <c r="AAB5" i="71" s="1"/>
  <c r="AAT5" i="71" s="1"/>
  <c r="YX5" i="71"/>
  <c r="YZ5" i="71" s="1"/>
  <c r="YE5" i="71"/>
  <c r="YG5" i="71"/>
  <c r="YJ5" i="71" s="1"/>
  <c r="XM5" i="71"/>
  <c r="XP5" i="71"/>
  <c r="XR5" i="71" s="1"/>
  <c r="XT5" i="71" s="1"/>
  <c r="XV5" i="71" s="1"/>
  <c r="XY5" i="71" s="1"/>
  <c r="YA5" i="71" s="1"/>
  <c r="UM5" i="71"/>
  <c r="UQ5" i="71" s="1"/>
  <c r="US5" i="71" s="1"/>
  <c r="UV5" i="71" s="1"/>
  <c r="UX5" i="71" s="1"/>
  <c r="VA5" i="71" s="1"/>
  <c r="ST5" i="71"/>
  <c r="SV5" i="71" s="1"/>
  <c r="SY5" i="71" s="1"/>
  <c r="TA5" i="71" s="1"/>
  <c r="TD5" i="71" s="1"/>
  <c r="TG5" i="71" s="1"/>
  <c r="TJ5" i="71" s="1"/>
  <c r="TL5" i="71" s="1"/>
  <c r="TO5" i="71" s="1"/>
  <c r="TR5" i="71" s="1"/>
  <c r="TU5" i="71" s="1"/>
  <c r="TW5" i="71" s="1"/>
  <c r="TZ5" i="71" s="1"/>
  <c r="UB5" i="71" s="1"/>
  <c r="UE5" i="71" s="1"/>
  <c r="UH5" i="71" s="1"/>
  <c r="UJ5" i="71" s="1"/>
  <c r="AAO5" i="71" s="1"/>
  <c r="RC5" i="71"/>
  <c r="RE5" i="71"/>
  <c r="RH5" i="71"/>
  <c r="RJ5" i="71"/>
  <c r="RN5" i="71" s="1"/>
  <c r="RQ5" i="71" s="1"/>
  <c r="RT5" i="71" s="1"/>
  <c r="RV5" i="71" s="1"/>
  <c r="RY5" i="71" s="1"/>
  <c r="SB5" i="71" s="1"/>
  <c r="SD5" i="71" s="1"/>
  <c r="SF5" i="71" s="1"/>
  <c r="SI5" i="71" s="1"/>
  <c r="SK5" i="71" s="1"/>
  <c r="SN5" i="71" s="1"/>
  <c r="SP5" i="71" s="1"/>
  <c r="AAN5" i="71" s="1"/>
  <c r="PC5" i="71"/>
  <c r="PG5" i="71" s="1"/>
  <c r="PJ5" i="71" s="1"/>
  <c r="PM5" i="71" s="1"/>
  <c r="PO5" i="71" s="1"/>
  <c r="PR5" i="71" s="1"/>
  <c r="PU5" i="71" s="1"/>
  <c r="PX5" i="71" s="1"/>
  <c r="QA5" i="71" s="1"/>
  <c r="QC5" i="71" s="1"/>
  <c r="QF5" i="71" s="1"/>
  <c r="QH5" i="71" s="1"/>
  <c r="QJ5" i="71" s="1"/>
  <c r="QM5" i="71" s="1"/>
  <c r="QO5" i="71" s="1"/>
  <c r="AAM5" i="71" s="1"/>
  <c r="ML5" i="71"/>
  <c r="MN5" i="71"/>
  <c r="MP5" i="71" s="1"/>
  <c r="MR5" i="71" s="1"/>
  <c r="MU5" i="71"/>
  <c r="MY5" i="71" s="1"/>
  <c r="NB5" i="71" s="1"/>
  <c r="NE5" i="71" s="1"/>
  <c r="NH5" i="71" s="1"/>
  <c r="NK5" i="71" s="1"/>
  <c r="NN5" i="71" s="1"/>
  <c r="NP5" i="71" s="1"/>
  <c r="AAL5" i="71" s="1"/>
  <c r="JP5" i="71"/>
  <c r="JR5" i="71"/>
  <c r="JU5" i="71" s="1"/>
  <c r="JX5" i="71" s="1"/>
  <c r="JZ5" i="71" s="1"/>
  <c r="KC5" i="71" s="1"/>
  <c r="KF5" i="71" s="1"/>
  <c r="KI5" i="71" s="1"/>
  <c r="KL5" i="71" s="1"/>
  <c r="KO5" i="71" s="1"/>
  <c r="KQ5" i="71" s="1"/>
  <c r="KS5" i="71" s="1"/>
  <c r="KU5" i="71" s="1"/>
  <c r="AAK5" i="71" s="1"/>
  <c r="HQ5" i="71"/>
  <c r="HS5" i="71"/>
  <c r="HU5" i="71" s="1"/>
  <c r="HW5" i="71" s="1"/>
  <c r="HY5" i="71" s="1"/>
  <c r="AAJ5" i="71" s="1"/>
  <c r="FX5" i="71"/>
  <c r="FZ5" i="71"/>
  <c r="GC5" i="71" s="1"/>
  <c r="AAI5" i="71" s="1"/>
  <c r="DZ5" i="71"/>
  <c r="EB5" i="71"/>
  <c r="BA5" i="71"/>
  <c r="BC5" i="71" s="1"/>
  <c r="BE5" i="71"/>
  <c r="AAF5" i="71" s="1"/>
  <c r="AAS4" i="71"/>
  <c r="AAG4" i="71"/>
  <c r="ZN4" i="71"/>
  <c r="ZQ4" i="71" s="1"/>
  <c r="ZS4" i="71" s="1"/>
  <c r="ZW4" i="71" s="1"/>
  <c r="ZZ4" i="71" s="1"/>
  <c r="AAB4" i="71" s="1"/>
  <c r="AAT4" i="71" s="1"/>
  <c r="YX4" i="71"/>
  <c r="YZ4" i="71"/>
  <c r="YE4" i="71"/>
  <c r="YG4" i="71"/>
  <c r="YJ4" i="71" s="1"/>
  <c r="XM4" i="71"/>
  <c r="XP4" i="71"/>
  <c r="XR4" i="71" s="1"/>
  <c r="XT4" i="71" s="1"/>
  <c r="XV4" i="71" s="1"/>
  <c r="XY4" i="71" s="1"/>
  <c r="YA4" i="71" s="1"/>
  <c r="UM4" i="71"/>
  <c r="UQ4" i="71" s="1"/>
  <c r="US4" i="71" s="1"/>
  <c r="UV4" i="71"/>
  <c r="UX4" i="71"/>
  <c r="VA4" i="71" s="1"/>
  <c r="VI4" i="71" s="1"/>
  <c r="VN4" i="71"/>
  <c r="VS4" i="71" s="1"/>
  <c r="VX4" i="71" s="1"/>
  <c r="WC4" i="71" s="1"/>
  <c r="WF4" i="71" s="1"/>
  <c r="WI4" i="71" s="1"/>
  <c r="WP4" i="71" s="1"/>
  <c r="WS4" i="71" s="1"/>
  <c r="WX4" i="71" s="1"/>
  <c r="WZ4" i="71" s="1"/>
  <c r="XD4" i="71" s="1"/>
  <c r="ST4" i="71"/>
  <c r="SV4" i="71"/>
  <c r="SY4" i="71" s="1"/>
  <c r="TA4" i="71" s="1"/>
  <c r="TD4" i="71" s="1"/>
  <c r="TG4" i="71" s="1"/>
  <c r="TJ4" i="71" s="1"/>
  <c r="TL4" i="71" s="1"/>
  <c r="TO4" i="71" s="1"/>
  <c r="TR4" i="71" s="1"/>
  <c r="TU4" i="71" s="1"/>
  <c r="TW4" i="71" s="1"/>
  <c r="TZ4" i="71" s="1"/>
  <c r="UB4" i="71" s="1"/>
  <c r="UE4" i="71" s="1"/>
  <c r="UH4" i="71" s="1"/>
  <c r="UJ4" i="71" s="1"/>
  <c r="AAO4" i="71" s="1"/>
  <c r="RC4" i="71"/>
  <c r="RE4" i="71" s="1"/>
  <c r="RH4" i="71" s="1"/>
  <c r="RJ4" i="71" s="1"/>
  <c r="RN4" i="71" s="1"/>
  <c r="RQ4" i="71" s="1"/>
  <c r="RT4" i="71" s="1"/>
  <c r="RV4" i="71" s="1"/>
  <c r="RY4" i="71" s="1"/>
  <c r="SB4" i="71" s="1"/>
  <c r="SD4" i="71" s="1"/>
  <c r="SF4" i="71" s="1"/>
  <c r="SI4" i="71" s="1"/>
  <c r="SK4" i="71" s="1"/>
  <c r="SN4" i="71" s="1"/>
  <c r="SP4" i="71" s="1"/>
  <c r="AAN4" i="71" s="1"/>
  <c r="PC4" i="71"/>
  <c r="PG4" i="71" s="1"/>
  <c r="PJ4" i="71" s="1"/>
  <c r="PM4" i="71" s="1"/>
  <c r="PO4" i="71" s="1"/>
  <c r="PR4" i="71" s="1"/>
  <c r="PU4" i="71" s="1"/>
  <c r="PX4" i="71" s="1"/>
  <c r="QA4" i="71" s="1"/>
  <c r="QC4" i="71" s="1"/>
  <c r="QF4" i="71" s="1"/>
  <c r="QH4" i="71" s="1"/>
  <c r="QJ4" i="71" s="1"/>
  <c r="QM4" i="71" s="1"/>
  <c r="QO4" i="71" s="1"/>
  <c r="AAM4" i="71" s="1"/>
  <c r="ML4" i="71"/>
  <c r="MN4" i="71" s="1"/>
  <c r="MP4" i="71" s="1"/>
  <c r="MR4" i="71" s="1"/>
  <c r="MU4" i="71"/>
  <c r="MY4" i="71"/>
  <c r="NB4" i="71" s="1"/>
  <c r="NE4" i="71" s="1"/>
  <c r="NH4" i="71" s="1"/>
  <c r="NK4" i="71" s="1"/>
  <c r="NN4" i="71" s="1"/>
  <c r="NP4" i="71" s="1"/>
  <c r="AAL4" i="71" s="1"/>
  <c r="JP4" i="71"/>
  <c r="JR4" i="71" s="1"/>
  <c r="JU4" i="71" s="1"/>
  <c r="JX4" i="71" s="1"/>
  <c r="JZ4" i="71" s="1"/>
  <c r="KC4" i="71" s="1"/>
  <c r="KF4" i="71" s="1"/>
  <c r="KI4" i="71" s="1"/>
  <c r="KL4" i="71" s="1"/>
  <c r="KO4" i="71" s="1"/>
  <c r="KQ4" i="71" s="1"/>
  <c r="KS4" i="71" s="1"/>
  <c r="KU4" i="71" s="1"/>
  <c r="AAK4" i="71" s="1"/>
  <c r="HQ4" i="71"/>
  <c r="HS4" i="71"/>
  <c r="HU4" i="71" s="1"/>
  <c r="HW4" i="71" s="1"/>
  <c r="HY4" i="71" s="1"/>
  <c r="AAJ4" i="71"/>
  <c r="FX4" i="71"/>
  <c r="FZ4" i="71"/>
  <c r="GC4" i="71"/>
  <c r="AAI4" i="71" s="1"/>
  <c r="DZ4" i="71"/>
  <c r="EB4" i="71"/>
  <c r="BA4" i="71"/>
  <c r="BC4" i="71" s="1"/>
  <c r="BE4" i="71" s="1"/>
  <c r="AAF4" i="71" s="1"/>
  <c r="AAS3" i="71"/>
  <c r="AAG3" i="71"/>
  <c r="ZN3" i="71"/>
  <c r="ZQ3" i="71"/>
  <c r="ZS3" i="71" s="1"/>
  <c r="ZW3" i="71" s="1"/>
  <c r="ZZ3" i="71" s="1"/>
  <c r="AAB3" i="71" s="1"/>
  <c r="AAT3" i="71" s="1"/>
  <c r="YX3" i="71"/>
  <c r="YZ3" i="71"/>
  <c r="YE3" i="71"/>
  <c r="YG3" i="71" s="1"/>
  <c r="YJ3" i="71" s="1"/>
  <c r="XM3" i="71"/>
  <c r="XP3" i="71" s="1"/>
  <c r="XR3" i="71" s="1"/>
  <c r="XT3" i="71" s="1"/>
  <c r="XV3" i="71" s="1"/>
  <c r="XY3" i="71" s="1"/>
  <c r="YA3" i="71" s="1"/>
  <c r="UM3" i="71"/>
  <c r="UQ3" i="71"/>
  <c r="US3" i="71" s="1"/>
  <c r="UV3" i="71" s="1"/>
  <c r="UX3" i="71" s="1"/>
  <c r="VA3" i="71" s="1"/>
  <c r="XI3" i="71" s="1"/>
  <c r="AAP3" i="71" s="1"/>
  <c r="ST3" i="71"/>
  <c r="SV3" i="71"/>
  <c r="SY3" i="71"/>
  <c r="TA3" i="71" s="1"/>
  <c r="TD3" i="71" s="1"/>
  <c r="TG3" i="71" s="1"/>
  <c r="TJ3" i="71" s="1"/>
  <c r="TL3" i="71" s="1"/>
  <c r="TO3" i="71" s="1"/>
  <c r="TR3" i="71" s="1"/>
  <c r="TU3" i="71" s="1"/>
  <c r="TW3" i="71" s="1"/>
  <c r="TZ3" i="71" s="1"/>
  <c r="UB3" i="71" s="1"/>
  <c r="UE3" i="71" s="1"/>
  <c r="UH3" i="71" s="1"/>
  <c r="UJ3" i="71" s="1"/>
  <c r="AAO3" i="71" s="1"/>
  <c r="RC3" i="71"/>
  <c r="RE3" i="71"/>
  <c r="RH3" i="71" s="1"/>
  <c r="RJ3" i="71"/>
  <c r="RN3" i="71"/>
  <c r="RQ3" i="71" s="1"/>
  <c r="RT3" i="71" s="1"/>
  <c r="RV3" i="71" s="1"/>
  <c r="RY3" i="71" s="1"/>
  <c r="SB3" i="71" s="1"/>
  <c r="SD3" i="71" s="1"/>
  <c r="SF3" i="71" s="1"/>
  <c r="SI3" i="71" s="1"/>
  <c r="SK3" i="71" s="1"/>
  <c r="SN3" i="71" s="1"/>
  <c r="SP3" i="71" s="1"/>
  <c r="AAN3" i="71" s="1"/>
  <c r="PC3" i="71"/>
  <c r="PG3" i="71"/>
  <c r="PJ3" i="71" s="1"/>
  <c r="PM3" i="71"/>
  <c r="PO3" i="71" s="1"/>
  <c r="PR3" i="71" s="1"/>
  <c r="PU3" i="71" s="1"/>
  <c r="PX3" i="71" s="1"/>
  <c r="QA3" i="71" s="1"/>
  <c r="QC3" i="71" s="1"/>
  <c r="QF3" i="71" s="1"/>
  <c r="QH3" i="71" s="1"/>
  <c r="QJ3" i="71" s="1"/>
  <c r="QM3" i="71" s="1"/>
  <c r="QO3" i="71" s="1"/>
  <c r="AAM3" i="71" s="1"/>
  <c r="MN3" i="71"/>
  <c r="MP3" i="71" s="1"/>
  <c r="MR3" i="71"/>
  <c r="MU3" i="71" s="1"/>
  <c r="MY3" i="71" s="1"/>
  <c r="NB3" i="71" s="1"/>
  <c r="NE3" i="71" s="1"/>
  <c r="NH3" i="71" s="1"/>
  <c r="NK3" i="71" s="1"/>
  <c r="NN3" i="71" s="1"/>
  <c r="NP3" i="71" s="1"/>
  <c r="AAL3" i="71" s="1"/>
  <c r="JP3" i="71"/>
  <c r="JR3" i="71" s="1"/>
  <c r="JU3" i="71" s="1"/>
  <c r="JX3" i="71" s="1"/>
  <c r="JZ3" i="71" s="1"/>
  <c r="KC3" i="71" s="1"/>
  <c r="KF3" i="71" s="1"/>
  <c r="KI3" i="71" s="1"/>
  <c r="KL3" i="71" s="1"/>
  <c r="KO3" i="71" s="1"/>
  <c r="KQ3" i="71" s="1"/>
  <c r="KS3" i="71" s="1"/>
  <c r="KU3" i="71" s="1"/>
  <c r="AAK3" i="71" s="1"/>
  <c r="HQ3" i="71"/>
  <c r="HS3" i="71"/>
  <c r="HU3" i="71" s="1"/>
  <c r="HW3" i="71" s="1"/>
  <c r="HY3" i="71" s="1"/>
  <c r="AAJ3" i="71" s="1"/>
  <c r="FX3" i="71"/>
  <c r="FZ3" i="71" s="1"/>
  <c r="GC3" i="71" s="1"/>
  <c r="AAI3" i="71" s="1"/>
  <c r="DZ3" i="71"/>
  <c r="EB3" i="71" s="1"/>
  <c r="EE3" i="71" s="1"/>
  <c r="EG3" i="71"/>
  <c r="AAH3" i="71"/>
  <c r="BA3" i="71"/>
  <c r="BC3" i="71" s="1"/>
  <c r="BE3" i="71" s="1"/>
  <c r="AAF3" i="71" s="1"/>
  <c r="ZZ17" i="46"/>
  <c r="AAB17" i="46" s="1"/>
  <c r="ABY17" i="46" s="1"/>
  <c r="ZZ16" i="46"/>
  <c r="AAB16" i="46" s="1"/>
  <c r="ABY16" i="46" s="1"/>
  <c r="ZZ15" i="46"/>
  <c r="AAB15" i="46" s="1"/>
  <c r="ABY15" i="46" s="1"/>
  <c r="ZF18" i="46"/>
  <c r="ZH18" i="46" s="1"/>
  <c r="ABX18" i="46" s="1"/>
  <c r="ZF17" i="46"/>
  <c r="ZH17" i="46" s="1"/>
  <c r="ABX17" i="46" s="1"/>
  <c r="ZF16" i="46"/>
  <c r="ZH16" i="46" s="1"/>
  <c r="ABX16" i="46" s="1"/>
  <c r="ZF15" i="46"/>
  <c r="ZH15" i="46" s="1"/>
  <c r="ABX15" i="46" s="1"/>
  <c r="YF17" i="46"/>
  <c r="YI17" i="46" s="1"/>
  <c r="ABW17" i="46" s="1"/>
  <c r="YF16" i="46"/>
  <c r="YI16" i="46" s="1"/>
  <c r="ABW16" i="46" s="1"/>
  <c r="YF15" i="46"/>
  <c r="YI15" i="46" s="1"/>
  <c r="ABW15" i="46" s="1"/>
  <c r="XL17" i="46"/>
  <c r="XN17" i="46" s="1"/>
  <c r="XQ17" i="46" s="1"/>
  <c r="XS17" i="46" s="1"/>
  <c r="ABV17" i="46" s="1"/>
  <c r="XL16" i="46"/>
  <c r="XN16" i="46" s="1"/>
  <c r="XQ16" i="46" s="1"/>
  <c r="XS16" i="46" s="1"/>
  <c r="ABV16" i="46" s="1"/>
  <c r="XL15" i="46"/>
  <c r="XN15" i="46" s="1"/>
  <c r="XQ15" i="46" s="1"/>
  <c r="XS15" i="46" s="1"/>
  <c r="ABV15" i="46" s="1"/>
  <c r="WK18" i="46"/>
  <c r="WN18" i="46" s="1"/>
  <c r="WR18" i="46" s="1"/>
  <c r="WK17" i="46"/>
  <c r="WN17" i="46" s="1"/>
  <c r="WK16" i="46"/>
  <c r="WN16" i="46" s="1"/>
  <c r="WR16" i="46" s="1"/>
  <c r="WU16" i="46" s="1"/>
  <c r="WK15" i="46"/>
  <c r="WN15" i="46" s="1"/>
  <c r="WR15" i="46" s="1"/>
  <c r="WU15" i="46" s="1"/>
  <c r="UB17" i="46"/>
  <c r="UD17" i="46" s="1"/>
  <c r="UF17" i="46" s="1"/>
  <c r="ABT17" i="46" s="1"/>
  <c r="UB16" i="46"/>
  <c r="UD16" i="46" s="1"/>
  <c r="UF16" i="46" s="1"/>
  <c r="ABT16" i="46" s="1"/>
  <c r="UB15" i="46"/>
  <c r="UD15" i="46" s="1"/>
  <c r="UF15" i="46" s="1"/>
  <c r="ABT15" i="46" s="1"/>
  <c r="WO19" i="45"/>
  <c r="WQ19" i="45" s="1"/>
  <c r="WO14" i="45"/>
  <c r="AAY14" i="45"/>
  <c r="WO4" i="45"/>
  <c r="AAY4" i="45"/>
  <c r="QZ19" i="45"/>
  <c r="RB19" i="45" s="1"/>
  <c r="RE19" i="45" s="1"/>
  <c r="AAV19" i="45" s="1"/>
  <c r="QZ14" i="45"/>
  <c r="QZ4" i="45"/>
  <c r="XB5" i="43"/>
  <c r="XB4" i="43"/>
  <c r="XB3" i="43"/>
  <c r="XE3" i="43" s="1"/>
  <c r="XI3" i="43" s="1"/>
  <c r="SG55" i="43"/>
  <c r="SK55" i="43"/>
  <c r="SG54" i="43"/>
  <c r="SI54" i="43" s="1"/>
  <c r="SK54" i="43" s="1"/>
  <c r="SG13" i="43"/>
  <c r="SK13" i="43"/>
  <c r="SG12" i="43"/>
  <c r="SK12" i="43"/>
  <c r="SG11" i="43"/>
  <c r="SK11" i="43"/>
  <c r="SG9" i="43"/>
  <c r="SI9" i="43" s="1"/>
  <c r="SG8" i="43"/>
  <c r="SK8" i="43"/>
  <c r="SG5" i="43"/>
  <c r="SI5" i="43" s="1"/>
  <c r="SK5" i="43" s="1"/>
  <c r="ACN5" i="43" s="1"/>
  <c r="SG3" i="43"/>
  <c r="SK3" i="43"/>
  <c r="ACN3" i="43" s="1"/>
  <c r="BR57" i="67"/>
  <c r="FZ28" i="71"/>
  <c r="ZM28" i="71"/>
  <c r="FZ24" i="71"/>
  <c r="ZM24" i="71" s="1"/>
  <c r="UR25" i="71"/>
  <c r="UW25" i="71" s="1"/>
  <c r="UZ25" i="71" s="1"/>
  <c r="VC25" i="71" s="1"/>
  <c r="VH25" i="71" s="1"/>
  <c r="VK25" i="71" s="1"/>
  <c r="VN25" i="71" s="1"/>
  <c r="VQ25" i="71" s="1"/>
  <c r="VT25" i="71" s="1"/>
  <c r="VW25" i="71" s="1"/>
  <c r="VY25" i="71" s="1"/>
  <c r="WB25" i="71" s="1"/>
  <c r="FZ25" i="71"/>
  <c r="ZM25" i="71" s="1"/>
  <c r="XD34" i="71"/>
  <c r="VN34" i="71"/>
  <c r="VQ34" i="71"/>
  <c r="VT34" i="71"/>
  <c r="VW34" i="71" s="1"/>
  <c r="WB34" i="71" s="1"/>
  <c r="WG34" i="71" s="1"/>
  <c r="WI34" i="71" s="1"/>
  <c r="WL34" i="71" s="1"/>
  <c r="WQ34" i="71" s="1"/>
  <c r="WT34" i="71" s="1"/>
  <c r="WV34" i="71" s="1"/>
  <c r="WY34" i="71" s="1"/>
  <c r="XD32" i="71"/>
  <c r="VN32" i="71"/>
  <c r="VQ32" i="71" s="1"/>
  <c r="VT32" i="71" s="1"/>
  <c r="VW32" i="71" s="1"/>
  <c r="WB32" i="71" s="1"/>
  <c r="WG32" i="71" s="1"/>
  <c r="WI32" i="71" s="1"/>
  <c r="WL32" i="71" s="1"/>
  <c r="WQ32" i="71" s="1"/>
  <c r="WT32" i="71" s="1"/>
  <c r="WV32" i="71" s="1"/>
  <c r="WY32" i="71" s="1"/>
  <c r="XD33" i="71"/>
  <c r="VN33" i="71"/>
  <c r="VQ33" i="71" s="1"/>
  <c r="VT33" i="71" s="1"/>
  <c r="VW33" i="71" s="1"/>
  <c r="WB33" i="71" s="1"/>
  <c r="WG33" i="71" s="1"/>
  <c r="WI33" i="71" s="1"/>
  <c r="WL33" i="71" s="1"/>
  <c r="WQ33" i="71" s="1"/>
  <c r="WT33" i="71" s="1"/>
  <c r="WV33" i="71" s="1"/>
  <c r="WY33" i="71" s="1"/>
  <c r="XD40" i="71"/>
  <c r="VN40" i="71"/>
  <c r="VQ40" i="71" s="1"/>
  <c r="VT40" i="71" s="1"/>
  <c r="VW40" i="71" s="1"/>
  <c r="WB40" i="71" s="1"/>
  <c r="WG40" i="71" s="1"/>
  <c r="WI40" i="71" s="1"/>
  <c r="WL40" i="71" s="1"/>
  <c r="WQ40" i="71" s="1"/>
  <c r="WT40" i="71" s="1"/>
  <c r="WV40" i="71" s="1"/>
  <c r="WY40" i="71" s="1"/>
  <c r="VN38" i="71"/>
  <c r="VQ38" i="71"/>
  <c r="VT38" i="71"/>
  <c r="VW38" i="71" s="1"/>
  <c r="WB38" i="71" s="1"/>
  <c r="WG38" i="71" s="1"/>
  <c r="WI38" i="71" s="1"/>
  <c r="WL38" i="71" s="1"/>
  <c r="WQ38" i="71" s="1"/>
  <c r="WT38" i="71" s="1"/>
  <c r="WV38" i="71" s="1"/>
  <c r="WY38" i="71" s="1"/>
  <c r="XD38" i="71"/>
  <c r="VN39" i="71"/>
  <c r="VQ39" i="71"/>
  <c r="VT39" i="71" s="1"/>
  <c r="VW39" i="71" s="1"/>
  <c r="WB39" i="71" s="1"/>
  <c r="WG39" i="71" s="1"/>
  <c r="WI39" i="71" s="1"/>
  <c r="WL39" i="71" s="1"/>
  <c r="WQ39" i="71" s="1"/>
  <c r="WT39" i="71" s="1"/>
  <c r="WV39" i="71" s="1"/>
  <c r="WY39" i="71" s="1"/>
  <c r="XD39" i="71"/>
  <c r="XD36" i="71"/>
  <c r="VN36" i="71"/>
  <c r="VQ36" i="71" s="1"/>
  <c r="VT36" i="71"/>
  <c r="VW36" i="71"/>
  <c r="WB36" i="71" s="1"/>
  <c r="WG36" i="71" s="1"/>
  <c r="WI36" i="71" s="1"/>
  <c r="WL36" i="71" s="1"/>
  <c r="WQ36" i="71" s="1"/>
  <c r="WT36" i="71" s="1"/>
  <c r="WV36" i="71" s="1"/>
  <c r="WY36" i="71" s="1"/>
  <c r="XC36" i="71" s="1"/>
  <c r="AAH36" i="71" s="1"/>
  <c r="VN35" i="71"/>
  <c r="VQ35" i="71" s="1"/>
  <c r="VT35" i="71" s="1"/>
  <c r="VW35" i="71" s="1"/>
  <c r="WB35" i="71" s="1"/>
  <c r="WG35" i="71" s="1"/>
  <c r="WI35" i="71" s="1"/>
  <c r="WL35" i="71" s="1"/>
  <c r="WQ35" i="71" s="1"/>
  <c r="WT35" i="71" s="1"/>
  <c r="WV35" i="71" s="1"/>
  <c r="WY35" i="71" s="1"/>
  <c r="XD41" i="71"/>
  <c r="VN37" i="71"/>
  <c r="VQ37" i="71"/>
  <c r="VT37" i="71"/>
  <c r="VW37" i="71" s="1"/>
  <c r="WB37" i="71" s="1"/>
  <c r="WG37" i="71" s="1"/>
  <c r="WI37" i="71" s="1"/>
  <c r="WL37" i="71" s="1"/>
  <c r="WQ37" i="71" s="1"/>
  <c r="WT37" i="71" s="1"/>
  <c r="WV37" i="71" s="1"/>
  <c r="WY37" i="71" s="1"/>
  <c r="WE22" i="71"/>
  <c r="ZE22" i="71"/>
  <c r="ZC22" i="71"/>
  <c r="ZF22" i="71"/>
  <c r="ZX22" i="71"/>
  <c r="UR24" i="71"/>
  <c r="UW24" i="71" s="1"/>
  <c r="UZ24" i="71" s="1"/>
  <c r="VC24" i="71" s="1"/>
  <c r="VH24" i="71" s="1"/>
  <c r="VK24" i="71" s="1"/>
  <c r="VN24" i="71" s="1"/>
  <c r="VQ24" i="71" s="1"/>
  <c r="VT24" i="71" s="1"/>
  <c r="VW24" i="71" s="1"/>
  <c r="VY24" i="71" s="1"/>
  <c r="WB24" i="71" s="1"/>
  <c r="ZE24" i="71"/>
  <c r="ZC24" i="71"/>
  <c r="ZF24" i="71"/>
  <c r="ZX24" i="71"/>
  <c r="UR29" i="71"/>
  <c r="UW29" i="71" s="1"/>
  <c r="UZ29" i="71" s="1"/>
  <c r="VC29" i="71" s="1"/>
  <c r="VH29" i="71" s="1"/>
  <c r="VK29" i="71" s="1"/>
  <c r="VN29" i="71" s="1"/>
  <c r="VQ29" i="71" s="1"/>
  <c r="VT29" i="71" s="1"/>
  <c r="VW29" i="71" s="1"/>
  <c r="VY29" i="71" s="1"/>
  <c r="WB29" i="71" s="1"/>
  <c r="WE29" i="71" s="1"/>
  <c r="WG29" i="71"/>
  <c r="ZT29" i="71"/>
  <c r="FX23" i="71"/>
  <c r="UR27" i="71"/>
  <c r="UW27" i="71" s="1"/>
  <c r="UZ27" i="71" s="1"/>
  <c r="VC27" i="71" s="1"/>
  <c r="VH27" i="71" s="1"/>
  <c r="VK27" i="71" s="1"/>
  <c r="VN27" i="71" s="1"/>
  <c r="VQ27" i="71" s="1"/>
  <c r="VT27" i="71" s="1"/>
  <c r="VW27" i="71" s="1"/>
  <c r="VY27" i="71" s="1"/>
  <c r="WB27" i="71" s="1"/>
  <c r="WG27" i="71"/>
  <c r="ZT27" i="71"/>
  <c r="ZE27" i="71"/>
  <c r="ZE28" i="71"/>
  <c r="ZF28" i="71"/>
  <c r="ZX28" i="71"/>
  <c r="FX29" i="71"/>
  <c r="FX27" i="71"/>
  <c r="AAR6" i="71"/>
  <c r="AAR7" i="71"/>
  <c r="EG13" i="71"/>
  <c r="AAH13" i="71" s="1"/>
  <c r="EE14" i="71"/>
  <c r="ZB14" i="71"/>
  <c r="ZD14" i="71"/>
  <c r="ZF14" i="71"/>
  <c r="ZH14" i="71"/>
  <c r="ZJ14" i="71"/>
  <c r="ZB4" i="71"/>
  <c r="ZD4" i="71" s="1"/>
  <c r="ZF4" i="71" s="1"/>
  <c r="ZH4" i="71" s="1"/>
  <c r="ZJ4" i="71" s="1"/>
  <c r="AAR4" i="71"/>
  <c r="VI13" i="71"/>
  <c r="VN13" i="71" s="1"/>
  <c r="VS13" i="71" s="1"/>
  <c r="VX13" i="71" s="1"/>
  <c r="WC13" i="71" s="1"/>
  <c r="WF13" i="71" s="1"/>
  <c r="WI13" i="71" s="1"/>
  <c r="WP13" i="71" s="1"/>
  <c r="WS13" i="71" s="1"/>
  <c r="WX13" i="71" s="1"/>
  <c r="WZ13" i="71" s="1"/>
  <c r="XD13" i="71" s="1"/>
  <c r="VI16" i="71"/>
  <c r="VN16" i="71"/>
  <c r="VS16" i="71" s="1"/>
  <c r="VX16" i="71" s="1"/>
  <c r="WC16" i="71" s="1"/>
  <c r="WF16" i="71" s="1"/>
  <c r="WI16" i="71" s="1"/>
  <c r="WP16" i="71" s="1"/>
  <c r="WS16" i="71" s="1"/>
  <c r="WX16" i="71" s="1"/>
  <c r="WZ16" i="71" s="1"/>
  <c r="XD16" i="71" s="1"/>
  <c r="XI16" i="71"/>
  <c r="AAP16" i="71" s="1"/>
  <c r="AAQ13" i="71"/>
  <c r="YM13" i="71"/>
  <c r="YO13" i="71"/>
  <c r="YQ13" i="71" s="1"/>
  <c r="YS13" i="71" s="1"/>
  <c r="YM15" i="71"/>
  <c r="YO15" i="71"/>
  <c r="YQ15" i="71"/>
  <c r="AAQ15" i="71"/>
  <c r="XI14" i="71"/>
  <c r="AAP14" i="71"/>
  <c r="VS14" i="71"/>
  <c r="VX14" i="71" s="1"/>
  <c r="WC14" i="71" s="1"/>
  <c r="WF14" i="71" s="1"/>
  <c r="WI14" i="71" s="1"/>
  <c r="WP14" i="71" s="1"/>
  <c r="WS14" i="71" s="1"/>
  <c r="WX14" i="71" s="1"/>
  <c r="WZ14" i="71" s="1"/>
  <c r="XD14" i="71" s="1"/>
  <c r="YM14" i="71"/>
  <c r="YO14" i="71"/>
  <c r="YQ14" i="71" s="1"/>
  <c r="YS14" i="71" s="1"/>
  <c r="AAR17" i="71"/>
  <c r="ZB17" i="71"/>
  <c r="ZD17" i="71" s="1"/>
  <c r="ZF17" i="71" s="1"/>
  <c r="ZH17" i="71" s="1"/>
  <c r="ZJ17" i="71" s="1"/>
  <c r="EG15" i="71"/>
  <c r="AAH15" i="71"/>
  <c r="EE15" i="71"/>
  <c r="VI17" i="71"/>
  <c r="VN17" i="71"/>
  <c r="VS17" i="71"/>
  <c r="VX17" i="71" s="1"/>
  <c r="WC17" i="71" s="1"/>
  <c r="WF17" i="71" s="1"/>
  <c r="WI17" i="71" s="1"/>
  <c r="WP17" i="71" s="1"/>
  <c r="WS17" i="71" s="1"/>
  <c r="WX17" i="71" s="1"/>
  <c r="WZ17" i="71" s="1"/>
  <c r="XD17" i="71" s="1"/>
  <c r="ZD16" i="71"/>
  <c r="ZF16" i="71"/>
  <c r="ZH16" i="71"/>
  <c r="ZJ16" i="71"/>
  <c r="AAR16" i="71"/>
  <c r="YM17" i="71"/>
  <c r="YO17" i="71" s="1"/>
  <c r="YQ17" i="71" s="1"/>
  <c r="YS17" i="71" s="1"/>
  <c r="DHK31" i="42"/>
  <c r="DHS31" i="42" s="1"/>
  <c r="DIC31" i="42" s="1"/>
  <c r="DIH31" i="42" s="1"/>
  <c r="DRW31" i="42" s="1"/>
  <c r="ABS18" i="46"/>
  <c r="SD16" i="46"/>
  <c r="SG16" i="46" s="1"/>
  <c r="SI16" i="46" s="1"/>
  <c r="ABS16" i="46" s="1"/>
  <c r="SD15" i="46"/>
  <c r="SG15" i="46" s="1"/>
  <c r="SI15" i="46" s="1"/>
  <c r="ABS15" i="46" s="1"/>
  <c r="ABS14" i="46"/>
  <c r="ABS12" i="46"/>
  <c r="ZF58" i="45"/>
  <c r="ZI58" i="45" s="1"/>
  <c r="ZF57" i="45"/>
  <c r="ZI57" i="45" s="1"/>
  <c r="ZL57" i="45" s="1"/>
  <c r="ZO57" i="45" s="1"/>
  <c r="ABB57" i="45" s="1"/>
  <c r="ZF56" i="45"/>
  <c r="ZI56" i="45" s="1"/>
  <c r="ABB55" i="45"/>
  <c r="ABB54" i="45"/>
  <c r="ABB53" i="45"/>
  <c r="ABB52" i="45"/>
  <c r="ABB51" i="45"/>
  <c r="ABB50" i="45"/>
  <c r="ABB48" i="45"/>
  <c r="ZF45" i="45"/>
  <c r="ZI45" i="45" s="1"/>
  <c r="ABB44" i="45"/>
  <c r="ABB43" i="45"/>
  <c r="ABB42" i="45"/>
  <c r="ABB41" i="45"/>
  <c r="ABB39" i="45"/>
  <c r="ABB37" i="45"/>
  <c r="ABB36" i="45"/>
  <c r="ABB35" i="45"/>
  <c r="ABB34" i="45"/>
  <c r="ABB33" i="45"/>
  <c r="ABB31" i="45"/>
  <c r="ABB29" i="45"/>
  <c r="ABB28" i="45"/>
  <c r="ABB27" i="45"/>
  <c r="ABB25" i="45"/>
  <c r="ABB23" i="45"/>
  <c r="ABB21" i="45"/>
  <c r="ABB20" i="45"/>
  <c r="ABB17" i="45"/>
  <c r="ABB15" i="45"/>
  <c r="AAS57" i="43"/>
  <c r="AAV57" i="43" s="1"/>
  <c r="AAY57" i="43" s="1"/>
  <c r="AAS56" i="43"/>
  <c r="AAV56" i="43" s="1"/>
  <c r="AAY56" i="43" s="1"/>
  <c r="AAS55" i="43"/>
  <c r="AAV55" i="43" s="1"/>
  <c r="AAS54" i="43"/>
  <c r="AAV54" i="43" s="1"/>
  <c r="AAY54" i="43" s="1"/>
  <c r="AAS53" i="43"/>
  <c r="AAS52" i="43"/>
  <c r="ACT52" i="43"/>
  <c r="AAS51" i="43"/>
  <c r="ACT51" i="43"/>
  <c r="AAS50" i="43"/>
  <c r="AAS49" i="43"/>
  <c r="AAS48" i="43"/>
  <c r="AAS47" i="43"/>
  <c r="AAS43" i="43"/>
  <c r="AAV43" i="43" s="1"/>
  <c r="AAY43" i="43" s="1"/>
  <c r="AAS42" i="43"/>
  <c r="AAV42" i="43" s="1"/>
  <c r="AAY42" i="43" s="1"/>
  <c r="AAS39" i="43"/>
  <c r="ACT39" i="43"/>
  <c r="AAS38" i="43"/>
  <c r="AAS37" i="43"/>
  <c r="AAS36" i="43"/>
  <c r="AAS35" i="43"/>
  <c r="ACT35" i="43"/>
  <c r="AAS34" i="43"/>
  <c r="ACT34" i="43"/>
  <c r="AAS33" i="43"/>
  <c r="ACT33" i="43"/>
  <c r="AAS32" i="43"/>
  <c r="AAS31" i="43"/>
  <c r="AAS30" i="43"/>
  <c r="AAS29" i="43"/>
  <c r="ACT29" i="43"/>
  <c r="AAS28" i="43"/>
  <c r="ACT28" i="43"/>
  <c r="AAS27" i="43"/>
  <c r="ACT27" i="43"/>
  <c r="AAS26" i="43"/>
  <c r="AAS25" i="43"/>
  <c r="AAS24" i="43"/>
  <c r="AAS23" i="43"/>
  <c r="ACT23" i="43"/>
  <c r="AAS22" i="43"/>
  <c r="AAS21" i="43"/>
  <c r="ACT21" i="43"/>
  <c r="AAS20" i="43"/>
  <c r="ACT20" i="43"/>
  <c r="AAS19" i="43"/>
  <c r="ACT19" i="43"/>
  <c r="AAS18" i="43"/>
  <c r="ACT18" i="43"/>
  <c r="AAS17" i="43"/>
  <c r="ACT17" i="43"/>
  <c r="AAS16" i="43"/>
  <c r="AAS15" i="43"/>
  <c r="AAS14" i="43"/>
  <c r="AAS13" i="43"/>
  <c r="AAS12" i="43"/>
  <c r="AAS11" i="43"/>
  <c r="AAS10" i="43"/>
  <c r="AAS9" i="43"/>
  <c r="AAS8" i="43"/>
  <c r="AAS3" i="43"/>
  <c r="AAV3" i="43" s="1"/>
  <c r="AAY3" i="43" s="1"/>
  <c r="TZ57" i="43"/>
  <c r="TZ56" i="43"/>
  <c r="TZ55" i="43"/>
  <c r="TZ54" i="43"/>
  <c r="TZ53" i="43"/>
  <c r="TZ52" i="43"/>
  <c r="TZ51" i="43"/>
  <c r="TZ50" i="43"/>
  <c r="TZ49" i="43"/>
  <c r="TZ48" i="43"/>
  <c r="TZ47" i="43"/>
  <c r="TZ46" i="43"/>
  <c r="TZ45" i="43"/>
  <c r="TZ44" i="43"/>
  <c r="TZ43" i="43"/>
  <c r="TZ42" i="43"/>
  <c r="TZ41" i="43"/>
  <c r="TZ40" i="43"/>
  <c r="TZ39" i="43"/>
  <c r="TZ38" i="43"/>
  <c r="TZ37" i="43"/>
  <c r="TZ36" i="43"/>
  <c r="TZ35" i="43"/>
  <c r="TZ34" i="43"/>
  <c r="TZ33" i="43"/>
  <c r="TZ32" i="43"/>
  <c r="TZ31" i="43"/>
  <c r="TZ30" i="43"/>
  <c r="TZ29" i="43"/>
  <c r="TZ28" i="43"/>
  <c r="TZ27" i="43"/>
  <c r="TZ26" i="43"/>
  <c r="TZ25" i="43"/>
  <c r="TZ24" i="43"/>
  <c r="TZ23" i="43"/>
  <c r="TZ22" i="43"/>
  <c r="TZ21" i="43"/>
  <c r="TZ20" i="43"/>
  <c r="TZ19" i="43"/>
  <c r="TZ18" i="43"/>
  <c r="TZ17" i="43"/>
  <c r="TZ16" i="43"/>
  <c r="TZ15" i="43"/>
  <c r="TZ14" i="43"/>
  <c r="TZ13" i="43"/>
  <c r="TZ12" i="43"/>
  <c r="TZ11" i="43"/>
  <c r="TZ10" i="43"/>
  <c r="TZ9" i="43"/>
  <c r="TZ8" i="43"/>
  <c r="TZ5" i="43"/>
  <c r="TZ4" i="43"/>
  <c r="TZ3" i="43"/>
  <c r="ACT37" i="43"/>
  <c r="ACT36" i="43"/>
  <c r="ACT32" i="43"/>
  <c r="ACT31" i="43"/>
  <c r="ACT25" i="43"/>
  <c r="ACT16" i="43"/>
  <c r="ACT15" i="43"/>
  <c r="BMB22" i="48"/>
  <c r="BMB21" i="48"/>
  <c r="DQE31" i="42"/>
  <c r="DQJ31" i="42" s="1"/>
  <c r="DQR31" i="42" s="1"/>
  <c r="DRB31" i="42" s="1"/>
  <c r="DRG31" i="42" s="1"/>
  <c r="DMM31" i="42"/>
  <c r="DMR31" i="42" s="1"/>
  <c r="DMZ31" i="42" s="1"/>
  <c r="DNJ31" i="42" s="1"/>
  <c r="DNO31" i="42" s="1"/>
  <c r="DRX31" i="42" s="1"/>
  <c r="DAO31" i="42"/>
  <c r="COZ31" i="42"/>
  <c r="CPI31" i="42" s="1"/>
  <c r="CPQ31" i="42" s="1"/>
  <c r="CQA31" i="42" s="1"/>
  <c r="CQD31" i="42" s="1"/>
  <c r="DRU31" i="42" s="1"/>
  <c r="CHK31" i="42"/>
  <c r="CHS31" i="42" s="1"/>
  <c r="CIA31" i="42" s="1"/>
  <c r="CIK31" i="42" s="1"/>
  <c r="CIN31" i="42" s="1"/>
  <c r="DRT31" i="42" s="1"/>
  <c r="CAS14" i="48"/>
  <c r="ZC7" i="46"/>
  <c r="ZF7" i="46" s="1"/>
  <c r="ZH7" i="46" s="1"/>
  <c r="ABX7" i="46" s="1"/>
  <c r="ABY18" i="46"/>
  <c r="ABW18" i="46"/>
  <c r="ABV18" i="46"/>
  <c r="ABT18" i="46"/>
  <c r="ABX14" i="46"/>
  <c r="ABV14" i="46"/>
  <c r="ABU14" i="46"/>
  <c r="ABT14" i="46"/>
  <c r="ABX13" i="46"/>
  <c r="ABV13" i="46"/>
  <c r="ABU13" i="46"/>
  <c r="ABT13" i="46"/>
  <c r="ABS13" i="46"/>
  <c r="ABY12" i="46"/>
  <c r="ABW12" i="46"/>
  <c r="ABV12" i="46"/>
  <c r="ABT12" i="46"/>
  <c r="CAW21" i="48"/>
  <c r="AAZ55" i="45"/>
  <c r="AAZ54" i="45"/>
  <c r="AAZ53" i="45"/>
  <c r="AAZ52" i="45"/>
  <c r="AAZ51" i="45"/>
  <c r="AAZ50" i="45"/>
  <c r="ABB49" i="45"/>
  <c r="AAZ49" i="45"/>
  <c r="AAZ48" i="45"/>
  <c r="ABA47" i="45"/>
  <c r="ABA46" i="45"/>
  <c r="ABA45" i="45"/>
  <c r="AAZ44" i="45"/>
  <c r="AAZ43" i="45"/>
  <c r="AAZ42" i="45"/>
  <c r="AAZ41" i="45"/>
  <c r="ABB40" i="45"/>
  <c r="AAZ40" i="45"/>
  <c r="AAZ39" i="45"/>
  <c r="ABB38" i="45"/>
  <c r="AAZ38" i="45"/>
  <c r="AAZ37" i="45"/>
  <c r="AAZ36" i="45"/>
  <c r="AAZ35" i="45"/>
  <c r="AAZ34" i="45"/>
  <c r="AAZ33" i="45"/>
  <c r="ABB32" i="45"/>
  <c r="AAZ32" i="45"/>
  <c r="AAZ31" i="45"/>
  <c r="ABB30" i="45"/>
  <c r="AAZ30" i="45"/>
  <c r="AAZ29" i="45"/>
  <c r="AAZ28" i="45"/>
  <c r="AAZ27" i="45"/>
  <c r="ABB26" i="45"/>
  <c r="AAZ26" i="45"/>
  <c r="AAZ25" i="45"/>
  <c r="ABB24" i="45"/>
  <c r="AAZ24" i="45"/>
  <c r="AAZ23" i="45"/>
  <c r="ABB22" i="45"/>
  <c r="AAZ22" i="45"/>
  <c r="AAZ21" i="45"/>
  <c r="AAZ20" i="45"/>
  <c r="AAZ17" i="45"/>
  <c r="ABB16" i="45"/>
  <c r="AAZ16" i="45"/>
  <c r="AAZ15" i="45"/>
  <c r="ABB13" i="45"/>
  <c r="AAX58" i="45"/>
  <c r="AAX57" i="45"/>
  <c r="AAX56" i="45"/>
  <c r="AAY55" i="45"/>
  <c r="AAX55" i="45"/>
  <c r="AAW55" i="45"/>
  <c r="AAV55" i="45"/>
  <c r="AAY54" i="45"/>
  <c r="AAX54" i="45"/>
  <c r="AAW54" i="45"/>
  <c r="AAV54" i="45"/>
  <c r="AAY53" i="45"/>
  <c r="AAX53" i="45"/>
  <c r="AAW53" i="45"/>
  <c r="AAV53" i="45"/>
  <c r="AAY52" i="45"/>
  <c r="AAX52" i="45"/>
  <c r="AAW52" i="45"/>
  <c r="AAV52" i="45"/>
  <c r="AAY51" i="45"/>
  <c r="AAX51" i="45"/>
  <c r="AAW51" i="45"/>
  <c r="AAV51" i="45"/>
  <c r="AAY50" i="45"/>
  <c r="AAX50" i="45"/>
  <c r="AAW50" i="45"/>
  <c r="AAV50" i="45"/>
  <c r="AAY49" i="45"/>
  <c r="AAX49" i="45"/>
  <c r="AAW49" i="45"/>
  <c r="AAV49" i="45"/>
  <c r="AAY48" i="45"/>
  <c r="AAX48" i="45"/>
  <c r="AAW48" i="45"/>
  <c r="AAV48" i="45"/>
  <c r="AAY47" i="45"/>
  <c r="AAX47" i="45"/>
  <c r="AAW47" i="45"/>
  <c r="AAV47" i="45"/>
  <c r="AAY46" i="45"/>
  <c r="AAX46" i="45"/>
  <c r="AAW46" i="45"/>
  <c r="AAV46" i="45"/>
  <c r="AAY45" i="45"/>
  <c r="AAX45" i="45"/>
  <c r="AAW45" i="45"/>
  <c r="AAV45" i="45"/>
  <c r="AAY44" i="45"/>
  <c r="AAX44" i="45"/>
  <c r="AAW44" i="45"/>
  <c r="AAV44" i="45"/>
  <c r="AAY43" i="45"/>
  <c r="AAX43" i="45"/>
  <c r="AAW43" i="45"/>
  <c r="AAV43" i="45"/>
  <c r="AAY42" i="45"/>
  <c r="AAX42" i="45"/>
  <c r="AAW42" i="45"/>
  <c r="AAV42" i="45"/>
  <c r="AAY41" i="45"/>
  <c r="AAX41" i="45"/>
  <c r="AAW41" i="45"/>
  <c r="AAV41" i="45"/>
  <c r="AAY40" i="45"/>
  <c r="AAX40" i="45"/>
  <c r="AAW40" i="45"/>
  <c r="AAV40" i="45"/>
  <c r="AAY39" i="45"/>
  <c r="AAX39" i="45"/>
  <c r="AAW39" i="45"/>
  <c r="AAV39" i="45"/>
  <c r="AAY38" i="45"/>
  <c r="AAX38" i="45"/>
  <c r="AAW38" i="45"/>
  <c r="AAV38" i="45"/>
  <c r="AAY37" i="45"/>
  <c r="AAX37" i="45"/>
  <c r="AAW37" i="45"/>
  <c r="AAV37" i="45"/>
  <c r="AAY36" i="45"/>
  <c r="AAX36" i="45"/>
  <c r="AAW36" i="45"/>
  <c r="AAV36" i="45"/>
  <c r="AAY35" i="45"/>
  <c r="AAX35" i="45"/>
  <c r="AAW35" i="45"/>
  <c r="AAV35" i="45"/>
  <c r="AAY34" i="45"/>
  <c r="AAX34" i="45"/>
  <c r="AAW34" i="45"/>
  <c r="AAV34" i="45"/>
  <c r="AAY33" i="45"/>
  <c r="AAX33" i="45"/>
  <c r="AAW33" i="45"/>
  <c r="AAV33" i="45"/>
  <c r="AAY32" i="45"/>
  <c r="AAX32" i="45"/>
  <c r="AAW32" i="45"/>
  <c r="AAV32" i="45"/>
  <c r="AAY31" i="45"/>
  <c r="AAX31" i="45"/>
  <c r="AAW31" i="45"/>
  <c r="AAV31" i="45"/>
  <c r="AAY30" i="45"/>
  <c r="AAX30" i="45"/>
  <c r="AAW30" i="45"/>
  <c r="AAV30" i="45"/>
  <c r="AAY29" i="45"/>
  <c r="AAX29" i="45"/>
  <c r="AAW29" i="45"/>
  <c r="AAV29" i="45"/>
  <c r="AAY28" i="45"/>
  <c r="AAX28" i="45"/>
  <c r="AAW28" i="45"/>
  <c r="AAV28" i="45"/>
  <c r="AAY27" i="45"/>
  <c r="AAX27" i="45"/>
  <c r="AAW27" i="45"/>
  <c r="AAV27" i="45"/>
  <c r="AAY26" i="45"/>
  <c r="AAX26" i="45"/>
  <c r="AAW26" i="45"/>
  <c r="AAV26" i="45"/>
  <c r="AAY25" i="45"/>
  <c r="AAX25" i="45"/>
  <c r="AAW25" i="45"/>
  <c r="AAV25" i="45"/>
  <c r="AAY24" i="45"/>
  <c r="AAX24" i="45"/>
  <c r="AAW24" i="45"/>
  <c r="AAV24" i="45"/>
  <c r="AAY23" i="45"/>
  <c r="AAX23" i="45"/>
  <c r="AAW23" i="45"/>
  <c r="AAV23" i="45"/>
  <c r="AAY22" i="45"/>
  <c r="AAX22" i="45"/>
  <c r="AAW22" i="45"/>
  <c r="AAV22" i="45"/>
  <c r="AAY21" i="45"/>
  <c r="AAX21" i="45"/>
  <c r="AAW21" i="45"/>
  <c r="AAV21" i="45"/>
  <c r="AAY20" i="45"/>
  <c r="AAX20" i="45"/>
  <c r="AAW20" i="45"/>
  <c r="AAV20" i="45"/>
  <c r="AAX19" i="45"/>
  <c r="AAX18" i="45"/>
  <c r="AAY17" i="45"/>
  <c r="AAX17" i="45"/>
  <c r="AAY16" i="45"/>
  <c r="AAX16" i="45"/>
  <c r="AAY15" i="45"/>
  <c r="AAX15" i="45"/>
  <c r="AAX12" i="45"/>
  <c r="AAX8" i="45"/>
  <c r="AAX4" i="45"/>
  <c r="QW58" i="45"/>
  <c r="QZ58" i="45" s="1"/>
  <c r="RB58" i="45" s="1"/>
  <c r="RE58" i="45" s="1"/>
  <c r="AAV58" i="45" s="1"/>
  <c r="QW57" i="45"/>
  <c r="QZ57" i="45" s="1"/>
  <c r="RB57" i="45" s="1"/>
  <c r="AAV57" i="45"/>
  <c r="QW56" i="45"/>
  <c r="QZ56" i="45" s="1"/>
  <c r="RB56" i="45" s="1"/>
  <c r="RE56" i="45" s="1"/>
  <c r="AAV56" i="45" s="1"/>
  <c r="SV58" i="45"/>
  <c r="SX58" i="45" s="1"/>
  <c r="TA58" i="45" s="1"/>
  <c r="TC58" i="45" s="1"/>
  <c r="AAW58" i="45" s="1"/>
  <c r="SV57" i="45"/>
  <c r="SX57" i="45" s="1"/>
  <c r="TA57" i="45" s="1"/>
  <c r="SV56" i="45"/>
  <c r="SX56" i="45" s="1"/>
  <c r="TA56" i="45" s="1"/>
  <c r="TC56" i="45" s="1"/>
  <c r="AAW56" i="45" s="1"/>
  <c r="VE58" i="45"/>
  <c r="VH58" i="45" s="1"/>
  <c r="VL58" i="45" s="1"/>
  <c r="VP58" i="45" s="1"/>
  <c r="VE57" i="45"/>
  <c r="VH57" i="45" s="1"/>
  <c r="VL57" i="45" s="1"/>
  <c r="VP57" i="45" s="1"/>
  <c r="VE56" i="45"/>
  <c r="VH56" i="45" s="1"/>
  <c r="VL56" i="45" s="1"/>
  <c r="VP56" i="45" s="1"/>
  <c r="VE55" i="45"/>
  <c r="VH55" i="45" s="1"/>
  <c r="VL55" i="45" s="1"/>
  <c r="VP55" i="45" s="1"/>
  <c r="VE54" i="45"/>
  <c r="VH54" i="45" s="1"/>
  <c r="VL54" i="45" s="1"/>
  <c r="VP54" i="45" s="1"/>
  <c r="VE53" i="45"/>
  <c r="VH53" i="45" s="1"/>
  <c r="VL53" i="45" s="1"/>
  <c r="VP53" i="45" s="1"/>
  <c r="WL58" i="45"/>
  <c r="WO58" i="45" s="1"/>
  <c r="WQ58" i="45" s="1"/>
  <c r="WL57" i="45"/>
  <c r="WO57" i="45" s="1"/>
  <c r="WQ57" i="45" s="1"/>
  <c r="WT57" i="45" s="1"/>
  <c r="WV57" i="45" s="1"/>
  <c r="AAY57" i="45" s="1"/>
  <c r="WL56" i="45"/>
  <c r="WO56" i="45" s="1"/>
  <c r="WQ56" i="45" s="1"/>
  <c r="XI58" i="45"/>
  <c r="XI57" i="45"/>
  <c r="XK57" i="45" s="1"/>
  <c r="XM57" i="45" s="1"/>
  <c r="XP57" i="45" s="1"/>
  <c r="XR57" i="45" s="1"/>
  <c r="AAZ57" i="45" s="1"/>
  <c r="XI56" i="45"/>
  <c r="XK56" i="45" s="1"/>
  <c r="XM56" i="45" s="1"/>
  <c r="XI14" i="45"/>
  <c r="XK14" i="45" s="1"/>
  <c r="XI4" i="45"/>
  <c r="XK4" i="45" s="1"/>
  <c r="YF58" i="45"/>
  <c r="YH58" i="45" s="1"/>
  <c r="YJ58" i="45" s="1"/>
  <c r="YF57" i="45"/>
  <c r="YH57" i="45" s="1"/>
  <c r="YJ57" i="45" s="1"/>
  <c r="YM57" i="45" s="1"/>
  <c r="YO57" i="45" s="1"/>
  <c r="ABA57" i="45" s="1"/>
  <c r="YF56" i="45"/>
  <c r="YH56" i="45" s="1"/>
  <c r="YJ56" i="45" s="1"/>
  <c r="YF55" i="45"/>
  <c r="YH55" i="45" s="1"/>
  <c r="YJ55" i="45" s="1"/>
  <c r="YF54" i="45"/>
  <c r="YH54" i="45" s="1"/>
  <c r="YJ54" i="45" s="1"/>
  <c r="YF53" i="45"/>
  <c r="YH53" i="45" s="1"/>
  <c r="YJ53" i="45" s="1"/>
  <c r="BT7" i="9"/>
  <c r="BS7" i="9"/>
  <c r="BR7" i="9"/>
  <c r="BQ7" i="9"/>
  <c r="BP7" i="9"/>
  <c r="BO7" i="9"/>
  <c r="BN7" i="9"/>
  <c r="BM7" i="9"/>
  <c r="BL7" i="9"/>
  <c r="BK7" i="9"/>
  <c r="BJ7" i="9"/>
  <c r="BI7" i="9"/>
  <c r="BH7" i="9"/>
  <c r="BG7" i="9"/>
  <c r="BF7" i="9"/>
  <c r="BE7" i="9"/>
  <c r="BT6" i="9"/>
  <c r="BS6" i="9"/>
  <c r="BR6" i="9"/>
  <c r="BQ6" i="9"/>
  <c r="BP6" i="9"/>
  <c r="BO6" i="9"/>
  <c r="BN6" i="9"/>
  <c r="BM6" i="9"/>
  <c r="BL6" i="9"/>
  <c r="BK6" i="9"/>
  <c r="BJ6" i="9"/>
  <c r="BI6" i="9"/>
  <c r="BH6" i="9"/>
  <c r="BG6" i="9"/>
  <c r="BF6" i="9"/>
  <c r="BE6" i="9"/>
  <c r="BT5" i="9"/>
  <c r="BS5" i="9"/>
  <c r="BR5" i="9"/>
  <c r="BQ5" i="9"/>
  <c r="BP5" i="9"/>
  <c r="BO5" i="9"/>
  <c r="BN5" i="9"/>
  <c r="BM5" i="9"/>
  <c r="BL5" i="9"/>
  <c r="BK5" i="9"/>
  <c r="BJ5" i="9"/>
  <c r="BI5" i="9"/>
  <c r="BH5" i="9"/>
  <c r="BG5" i="9"/>
  <c r="BF5" i="9"/>
  <c r="BE5" i="9"/>
  <c r="BT4" i="9"/>
  <c r="BT8" i="9" s="1"/>
  <c r="BS4" i="9"/>
  <c r="BS8" i="9"/>
  <c r="BR4" i="9"/>
  <c r="BR8" i="9"/>
  <c r="BQ4" i="9"/>
  <c r="BQ8" i="9" s="1"/>
  <c r="BP4" i="9"/>
  <c r="BP8" i="9"/>
  <c r="BO4" i="9"/>
  <c r="BO8" i="9" s="1"/>
  <c r="BN4" i="9"/>
  <c r="BN8" i="9" s="1"/>
  <c r="BM4" i="9"/>
  <c r="BL4" i="9"/>
  <c r="BK4" i="9"/>
  <c r="BK8" i="9" s="1"/>
  <c r="BJ4" i="9"/>
  <c r="BJ8" i="9"/>
  <c r="BI4" i="9"/>
  <c r="BI8" i="9" s="1"/>
  <c r="BH4" i="9"/>
  <c r="BG4" i="9"/>
  <c r="BG8" i="9"/>
  <c r="BF4" i="9"/>
  <c r="BF8" i="9" s="1"/>
  <c r="BE4" i="9"/>
  <c r="BE8" i="9"/>
  <c r="CAX32" i="48"/>
  <c r="CAX31" i="48"/>
  <c r="CAX30" i="48"/>
  <c r="CAX29" i="48"/>
  <c r="CAX28" i="48"/>
  <c r="CAX27" i="48"/>
  <c r="CAX26" i="48"/>
  <c r="CAX25" i="48"/>
  <c r="CAX24" i="48"/>
  <c r="CAX23" i="48"/>
  <c r="CAX22" i="48"/>
  <c r="CAX21" i="48"/>
  <c r="CAX20" i="48"/>
  <c r="CAX19" i="48"/>
  <c r="CAX18" i="48"/>
  <c r="CAX17" i="48"/>
  <c r="CAX16" i="48"/>
  <c r="CAX15" i="48"/>
  <c r="CAX14" i="48"/>
  <c r="CAX13" i="48"/>
  <c r="CAX12" i="48"/>
  <c r="CAX11" i="48"/>
  <c r="CAX10" i="48"/>
  <c r="CAX9" i="48"/>
  <c r="CAX8" i="48"/>
  <c r="CAX7" i="48"/>
  <c r="CAX6" i="48"/>
  <c r="CAX5" i="48"/>
  <c r="CAX4" i="48"/>
  <c r="CAX3" i="48"/>
  <c r="CAW32" i="48"/>
  <c r="CAW31" i="48"/>
  <c r="CAW30" i="48"/>
  <c r="CAW29" i="48"/>
  <c r="CAW28" i="48"/>
  <c r="CAW27" i="48"/>
  <c r="CAW26" i="48"/>
  <c r="CAW25" i="48"/>
  <c r="CAW24" i="48"/>
  <c r="CAW23" i="48"/>
  <c r="CAW22" i="48"/>
  <c r="CAW20" i="48"/>
  <c r="CAW19" i="48"/>
  <c r="CAW18" i="48"/>
  <c r="CAW17" i="48"/>
  <c r="CAW16" i="48"/>
  <c r="CAW15" i="48"/>
  <c r="CAW14" i="48"/>
  <c r="CAW13" i="48"/>
  <c r="CAW12" i="48"/>
  <c r="CAW11" i="48"/>
  <c r="CAW10" i="48"/>
  <c r="CAW9" i="48"/>
  <c r="CAW8" i="48"/>
  <c r="CAW7" i="48"/>
  <c r="CAW6" i="48"/>
  <c r="CAW5" i="48"/>
  <c r="CAW4" i="48"/>
  <c r="CAW3" i="48"/>
  <c r="CAV32" i="48"/>
  <c r="CAV31" i="48"/>
  <c r="CAV30" i="48"/>
  <c r="CAV29" i="48"/>
  <c r="CAV28" i="48"/>
  <c r="CAV27" i="48"/>
  <c r="CAV26" i="48"/>
  <c r="CAV25" i="48"/>
  <c r="CAV24" i="48"/>
  <c r="CAV23" i="48"/>
  <c r="CAV22" i="48"/>
  <c r="CAV21" i="48"/>
  <c r="CAV20" i="48"/>
  <c r="CAV19" i="48"/>
  <c r="CAV18" i="48"/>
  <c r="CAV17" i="48"/>
  <c r="CAV16" i="48"/>
  <c r="CAV15" i="48"/>
  <c r="CAV14" i="48"/>
  <c r="CAV13" i="48"/>
  <c r="CAV12" i="48"/>
  <c r="CAV11" i="48"/>
  <c r="CAV10" i="48"/>
  <c r="CAV9" i="48"/>
  <c r="CAV8" i="48"/>
  <c r="CAV7" i="48"/>
  <c r="CAV6" i="48"/>
  <c r="CAV5" i="48"/>
  <c r="CAV4" i="48"/>
  <c r="CAV3" i="48"/>
  <c r="CAT32" i="48"/>
  <c r="CAT20" i="48"/>
  <c r="CAT18" i="48"/>
  <c r="CAT11" i="48"/>
  <c r="CAT6" i="48"/>
  <c r="CAT4" i="48"/>
  <c r="CAT3" i="48"/>
  <c r="BLW22" i="48"/>
  <c r="BLW21" i="48"/>
  <c r="BFQ3" i="48"/>
  <c r="CAQ3" i="48" s="1"/>
  <c r="BFQ6" i="48"/>
  <c r="CAQ6" i="48" s="1"/>
  <c r="BFQ7" i="48"/>
  <c r="CAQ7" i="48" s="1"/>
  <c r="BFQ8" i="48"/>
  <c r="CAQ8" i="48" s="1"/>
  <c r="BFQ9" i="48"/>
  <c r="CAQ9" i="48" s="1"/>
  <c r="BFQ10" i="48"/>
  <c r="CAQ10" i="48" s="1"/>
  <c r="BFQ11" i="48"/>
  <c r="CAQ11" i="48" s="1"/>
  <c r="BFQ12" i="48"/>
  <c r="CAQ12" i="48" s="1"/>
  <c r="BFQ13" i="48"/>
  <c r="CAQ13" i="48" s="1"/>
  <c r="BFQ14" i="48"/>
  <c r="CAQ14" i="48" s="1"/>
  <c r="BFQ15" i="48"/>
  <c r="CAQ15" i="48" s="1"/>
  <c r="BFQ16" i="48"/>
  <c r="CAQ16" i="48" s="1"/>
  <c r="BFQ17" i="48"/>
  <c r="CAQ17" i="48" s="1"/>
  <c r="BFQ18" i="48"/>
  <c r="CAQ18" i="48" s="1"/>
  <c r="BFQ19" i="48"/>
  <c r="CAQ19" i="48" s="1"/>
  <c r="BFQ20" i="48"/>
  <c r="CAQ20" i="48" s="1"/>
  <c r="BFQ21" i="48"/>
  <c r="CAQ21" i="48" s="1"/>
  <c r="BFQ22" i="48"/>
  <c r="CAQ22" i="48" s="1"/>
  <c r="BFQ23" i="48"/>
  <c r="CAQ23" i="48" s="1"/>
  <c r="BFQ24" i="48"/>
  <c r="CAQ24" i="48" s="1"/>
  <c r="BFQ25" i="48"/>
  <c r="CAQ25" i="48" s="1"/>
  <c r="BFQ26" i="48"/>
  <c r="CAQ26" i="48" s="1"/>
  <c r="BFQ27" i="48"/>
  <c r="CAQ27" i="48" s="1"/>
  <c r="BFQ28" i="48"/>
  <c r="CAQ28" i="48" s="1"/>
  <c r="BFQ29" i="48"/>
  <c r="CAQ29" i="48" s="1"/>
  <c r="BFQ30" i="48"/>
  <c r="CAQ30" i="48" s="1"/>
  <c r="BFQ31" i="48"/>
  <c r="CAQ31" i="48" s="1"/>
  <c r="BFQ32" i="48"/>
  <c r="CAQ32" i="48" s="1"/>
  <c r="ACS57" i="43"/>
  <c r="ACR57" i="43"/>
  <c r="ACQ57" i="43"/>
  <c r="ACS56" i="43"/>
  <c r="ACR56" i="43"/>
  <c r="ACQ56" i="43"/>
  <c r="ACS55" i="43"/>
  <c r="ACR55" i="43"/>
  <c r="ACQ55" i="43"/>
  <c r="ACS54" i="43"/>
  <c r="ACR54" i="43"/>
  <c r="ACQ54" i="43"/>
  <c r="ACT53" i="43"/>
  <c r="ACS53" i="43"/>
  <c r="ACR53" i="43"/>
  <c r="ACQ53" i="43"/>
  <c r="ACS52" i="43"/>
  <c r="ACR52" i="43"/>
  <c r="ACQ52" i="43"/>
  <c r="ACS51" i="43"/>
  <c r="ACR51" i="43"/>
  <c r="ACQ51" i="43"/>
  <c r="ACT50" i="43"/>
  <c r="ACS50" i="43"/>
  <c r="ACR50" i="43"/>
  <c r="ACQ50" i="43"/>
  <c r="ACT49" i="43"/>
  <c r="ACS49" i="43"/>
  <c r="ACR49" i="43"/>
  <c r="ACQ49" i="43"/>
  <c r="ACT48" i="43"/>
  <c r="ACS48" i="43"/>
  <c r="ACR48" i="43"/>
  <c r="ACQ48" i="43"/>
  <c r="ACT47" i="43"/>
  <c r="ACS47" i="43"/>
  <c r="ACR47" i="43"/>
  <c r="ACQ47" i="43"/>
  <c r="ACS46" i="43"/>
  <c r="ACR46" i="43"/>
  <c r="ACQ46" i="43"/>
  <c r="ACS45" i="43"/>
  <c r="ACR45" i="43"/>
  <c r="ACQ45" i="43"/>
  <c r="ACS44" i="43"/>
  <c r="ACR44" i="43"/>
  <c r="ACQ44" i="43"/>
  <c r="ACS43" i="43"/>
  <c r="ACR43" i="43"/>
  <c r="ACQ43" i="43"/>
  <c r="ACS42" i="43"/>
  <c r="ACR42" i="43"/>
  <c r="ACQ42" i="43"/>
  <c r="ACS41" i="43"/>
  <c r="ACR41" i="43"/>
  <c r="ACQ41" i="43"/>
  <c r="ACS40" i="43"/>
  <c r="ACR40" i="43"/>
  <c r="ACQ40" i="43"/>
  <c r="ACS39" i="43"/>
  <c r="ACR39" i="43"/>
  <c r="ACQ39" i="43"/>
  <c r="ACT38" i="43"/>
  <c r="ACS38" i="43"/>
  <c r="ACR38" i="43"/>
  <c r="ACQ38" i="43"/>
  <c r="ACS37" i="43"/>
  <c r="ACR37" i="43"/>
  <c r="ACQ37" i="43"/>
  <c r="ACS36" i="43"/>
  <c r="ACR36" i="43"/>
  <c r="ACQ36" i="43"/>
  <c r="ACS35" i="43"/>
  <c r="ACR35" i="43"/>
  <c r="ACQ35" i="43"/>
  <c r="ACS34" i="43"/>
  <c r="ACR34" i="43"/>
  <c r="ACQ34" i="43"/>
  <c r="ACS33" i="43"/>
  <c r="ACR33" i="43"/>
  <c r="ACQ33" i="43"/>
  <c r="ACS32" i="43"/>
  <c r="ACR32" i="43"/>
  <c r="ACQ32" i="43"/>
  <c r="ACS31" i="43"/>
  <c r="ACR31" i="43"/>
  <c r="ACQ31" i="43"/>
  <c r="ACT30" i="43"/>
  <c r="ACS30" i="43"/>
  <c r="ACR30" i="43"/>
  <c r="ACQ30" i="43"/>
  <c r="ACS29" i="43"/>
  <c r="ACR29" i="43"/>
  <c r="ACQ29" i="43"/>
  <c r="ACS28" i="43"/>
  <c r="ACR28" i="43"/>
  <c r="ACQ28" i="43"/>
  <c r="ACS27" i="43"/>
  <c r="ACR27" i="43"/>
  <c r="ACQ27" i="43"/>
  <c r="ACT26" i="43"/>
  <c r="ACS26" i="43"/>
  <c r="ACR26" i="43"/>
  <c r="ACQ26" i="43"/>
  <c r="ACS25" i="43"/>
  <c r="ACR25" i="43"/>
  <c r="ACQ25" i="43"/>
  <c r="ACT24" i="43"/>
  <c r="ACS24" i="43"/>
  <c r="ACR24" i="43"/>
  <c r="ACQ24" i="43"/>
  <c r="ACS23" i="43"/>
  <c r="ACR23" i="43"/>
  <c r="ACQ23" i="43"/>
  <c r="ACT22" i="43"/>
  <c r="ACS22" i="43"/>
  <c r="ACR22" i="43"/>
  <c r="ACQ22" i="43"/>
  <c r="ACS21" i="43"/>
  <c r="ACR21" i="43"/>
  <c r="ACQ21" i="43"/>
  <c r="ACS20" i="43"/>
  <c r="ACR20" i="43"/>
  <c r="ACQ20" i="43"/>
  <c r="ACS19" i="43"/>
  <c r="ACR19" i="43"/>
  <c r="ACQ19" i="43"/>
  <c r="ACS18" i="43"/>
  <c r="ACR18" i="43"/>
  <c r="ACQ18" i="43"/>
  <c r="ACS17" i="43"/>
  <c r="ACR17" i="43"/>
  <c r="ACQ17" i="43"/>
  <c r="ACS16" i="43"/>
  <c r="ACR16" i="43"/>
  <c r="ACQ16" i="43"/>
  <c r="ACS15" i="43"/>
  <c r="ACR15" i="43"/>
  <c r="ACQ15" i="43"/>
  <c r="ACT14" i="43"/>
  <c r="ACS14" i="43"/>
  <c r="ACR14" i="43"/>
  <c r="ACQ14" i="43"/>
  <c r="ACS13" i="43"/>
  <c r="ACQ13" i="43"/>
  <c r="ACS12" i="43"/>
  <c r="ACQ12" i="43"/>
  <c r="ACS11" i="43"/>
  <c r="ACQ11" i="43"/>
  <c r="ACS10" i="43"/>
  <c r="ACQ10" i="43"/>
  <c r="ACS9" i="43"/>
  <c r="ACQ9" i="43"/>
  <c r="ACS8" i="43"/>
  <c r="ACQ8" i="43"/>
  <c r="ACS7" i="43"/>
  <c r="ACR7" i="43"/>
  <c r="ACS6" i="43"/>
  <c r="ACR6" i="43"/>
  <c r="ACS5" i="43"/>
  <c r="ACQ5" i="43"/>
  <c r="ACS4" i="43"/>
  <c r="ACQ4" i="43"/>
  <c r="ACS3" i="43"/>
  <c r="ACQ3" i="43"/>
  <c r="ZW57" i="43"/>
  <c r="ZY57" i="43" s="1"/>
  <c r="AAA57" i="43" s="1"/>
  <c r="AAD57" i="43" s="1"/>
  <c r="AAF57" i="43" s="1"/>
  <c r="ZW55" i="43"/>
  <c r="ZY55" i="43" s="1"/>
  <c r="ZW54" i="43"/>
  <c r="ZY54" i="43" s="1"/>
  <c r="ZW53" i="43"/>
  <c r="ZY53" i="43" s="1"/>
  <c r="AAA53" i="43" s="1"/>
  <c r="AAD53" i="43" s="1"/>
  <c r="AAF53" i="43" s="1"/>
  <c r="ZW51" i="43"/>
  <c r="ZY51" i="43" s="1"/>
  <c r="ZW50" i="43"/>
  <c r="ZY50" i="43" s="1"/>
  <c r="YZ57" i="43"/>
  <c r="YZ56" i="43"/>
  <c r="ZB56" i="43" s="1"/>
  <c r="ZE56" i="43" s="1"/>
  <c r="ZH56" i="43" s="1"/>
  <c r="ZJ56" i="43" s="1"/>
  <c r="YZ55" i="43"/>
  <c r="YZ54" i="43"/>
  <c r="DNV36" i="42"/>
  <c r="DOT36" i="42" s="1"/>
  <c r="DPG36" i="42" s="1"/>
  <c r="DPR36" i="42" s="1"/>
  <c r="DQE36" i="42" s="1"/>
  <c r="DQJ36" i="42" s="1"/>
  <c r="DQR36" i="42" s="1"/>
  <c r="DRB36" i="42" s="1"/>
  <c r="DIP36" i="42"/>
  <c r="DIU36" i="42" s="1"/>
  <c r="DKS36" i="42" s="1"/>
  <c r="DLI36" i="42" s="1"/>
  <c r="DLX36" i="42" s="1"/>
  <c r="DMB36" i="42" s="1"/>
  <c r="DGM36" i="42"/>
  <c r="DGQ36" i="42" s="1"/>
  <c r="DDC36" i="42"/>
  <c r="DDI36" i="42" s="1"/>
  <c r="DFG36" i="42" s="1"/>
  <c r="DFX36" i="42" s="1"/>
  <c r="DGN36" i="42" s="1"/>
  <c r="DHB36" i="42" s="1"/>
  <c r="DHK36" i="42" s="1"/>
  <c r="DHS36" i="42" s="1"/>
  <c r="DIC36" i="42" s="1"/>
  <c r="DRW36" i="42" s="1"/>
  <c r="CQE36" i="42"/>
  <c r="CQG36" i="42" s="1"/>
  <c r="CQP36" i="42" s="1"/>
  <c r="CQW36" i="42" s="1"/>
  <c r="CRF36" i="42" s="1"/>
  <c r="CRM36" i="42" s="1"/>
  <c r="CRU36" i="42" s="1"/>
  <c r="DCR36" i="42" s="1"/>
  <c r="CIU36" i="42"/>
  <c r="CJI36" i="42" s="1"/>
  <c r="CJR36" i="42" s="1"/>
  <c r="CJZ36" i="42" s="1"/>
  <c r="CKI36" i="42" s="1"/>
  <c r="CKT36" i="42" s="1"/>
  <c r="CKY36" i="42" s="1"/>
  <c r="CLF36" i="42" s="1"/>
  <c r="CLN36" i="42" s="1"/>
  <c r="CLX36" i="42" s="1"/>
  <c r="CMH36" i="42" s="1"/>
  <c r="CMN36" i="42" s="1"/>
  <c r="CNR36" i="42" s="1"/>
  <c r="COB36" i="42" s="1"/>
  <c r="COM36" i="42" s="1"/>
  <c r="COZ36" i="42" s="1"/>
  <c r="CPI36" i="42" s="1"/>
  <c r="CPQ36" i="42" s="1"/>
  <c r="CQA36" i="42" s="1"/>
  <c r="CQD36" i="42" s="1"/>
  <c r="DRU36" i="42" s="1"/>
  <c r="DIP35" i="42"/>
  <c r="DIU35" i="42" s="1"/>
  <c r="DKS35" i="42" s="1"/>
  <c r="CQE35" i="42"/>
  <c r="CQG35" i="42" s="1"/>
  <c r="CQP35" i="42" s="1"/>
  <c r="CQW35" i="42" s="1"/>
  <c r="CRF35" i="42" s="1"/>
  <c r="CRM35" i="42" s="1"/>
  <c r="CRU35" i="42" s="1"/>
  <c r="CIU35" i="42"/>
  <c r="CJI35" i="42" s="1"/>
  <c r="CJR35" i="42" s="1"/>
  <c r="CJZ35" i="42" s="1"/>
  <c r="CKI35" i="42" s="1"/>
  <c r="CKT35" i="42" s="1"/>
  <c r="CKY35" i="42" s="1"/>
  <c r="CLF35" i="42" s="1"/>
  <c r="CLN35" i="42" s="1"/>
  <c r="CLX35" i="42" s="1"/>
  <c r="CMH35" i="42" s="1"/>
  <c r="CMN35" i="42" s="1"/>
  <c r="CNR35" i="42" s="1"/>
  <c r="COB35" i="42" s="1"/>
  <c r="COM35" i="42" s="1"/>
  <c r="COZ35" i="42" s="1"/>
  <c r="CPI35" i="42" s="1"/>
  <c r="CPQ35" i="42" s="1"/>
  <c r="CQA35" i="42" s="1"/>
  <c r="CQD35" i="42" s="1"/>
  <c r="DRU35" i="42" s="1"/>
  <c r="ZA19" i="45"/>
  <c r="ZN19" i="45" s="1"/>
  <c r="ZA14" i="45"/>
  <c r="ZN14" i="45" s="1"/>
  <c r="ZA4" i="45"/>
  <c r="ZN4" i="45" s="1"/>
  <c r="YA57" i="43"/>
  <c r="YD57" i="43" s="1"/>
  <c r="YG57" i="43" s="1"/>
  <c r="YJ57" i="43" s="1"/>
  <c r="YL57" i="43" s="1"/>
  <c r="YA55" i="43"/>
  <c r="YA54" i="43"/>
  <c r="WX57" i="43"/>
  <c r="XB57" i="43" s="1"/>
  <c r="XE57" i="43" s="1"/>
  <c r="XI57" i="43" s="1"/>
  <c r="WX55" i="43"/>
  <c r="XB55" i="43" s="1"/>
  <c r="XE55" i="43" s="1"/>
  <c r="XI55" i="43" s="1"/>
  <c r="WX54" i="43"/>
  <c r="XB54" i="43" s="1"/>
  <c r="XE54" i="43" s="1"/>
  <c r="XI54" i="43" s="1"/>
  <c r="WX53" i="43"/>
  <c r="XB53" i="43" s="1"/>
  <c r="XE53" i="43" s="1"/>
  <c r="XI53" i="43" s="1"/>
  <c r="WX51" i="43"/>
  <c r="XB51" i="43" s="1"/>
  <c r="XE51" i="43" s="1"/>
  <c r="XI51" i="43" s="1"/>
  <c r="WX50" i="43"/>
  <c r="XB50" i="43" s="1"/>
  <c r="XE50" i="43" s="1"/>
  <c r="XI50" i="43" s="1"/>
  <c r="SD57" i="43"/>
  <c r="SG57" i="43" s="1"/>
  <c r="SI57" i="43" s="1"/>
  <c r="SK57" i="43" s="1"/>
  <c r="DAX31" i="42"/>
  <c r="DBO31" i="42" s="1"/>
  <c r="DCG31" i="42" s="1"/>
  <c r="DCQ31" i="42" s="1"/>
  <c r="DRV31" i="42" s="1"/>
  <c r="BYO31" i="42"/>
  <c r="DRS31" i="42" s="1"/>
  <c r="BLQ22" i="48"/>
  <c r="BLQ21" i="48"/>
  <c r="BFL5" i="48"/>
  <c r="BFQ5" i="48" s="1"/>
  <c r="CAQ5" i="48" s="1"/>
  <c r="BFL4" i="48"/>
  <c r="BFQ4" i="48" s="1"/>
  <c r="CAQ4" i="48" s="1"/>
  <c r="CZX23" i="42"/>
  <c r="ABQ13" i="46"/>
  <c r="ABR13" i="46"/>
  <c r="ABQ14" i="46"/>
  <c r="ABR14" i="46"/>
  <c r="ABP13" i="46"/>
  <c r="ABP14" i="46"/>
  <c r="ZU14" i="46"/>
  <c r="ZW14" i="46" s="1"/>
  <c r="ZZ14" i="46" s="1"/>
  <c r="AAB14" i="46" s="1"/>
  <c r="ABY14" i="46" s="1"/>
  <c r="ZU13" i="46"/>
  <c r="ZW13" i="46" s="1"/>
  <c r="ZZ13" i="46" s="1"/>
  <c r="AAB13" i="46" s="1"/>
  <c r="ABY13" i="46" s="1"/>
  <c r="YB14" i="46"/>
  <c r="YD14" i="46" s="1"/>
  <c r="YF14" i="46" s="1"/>
  <c r="YI14" i="46" s="1"/>
  <c r="ABW14" i="46" s="1"/>
  <c r="YB13" i="46"/>
  <c r="YD13" i="46" s="1"/>
  <c r="YF13" i="46" s="1"/>
  <c r="YI13" i="46" s="1"/>
  <c r="ABW13" i="46" s="1"/>
  <c r="RY7" i="46"/>
  <c r="SB7" i="46" s="1"/>
  <c r="RY6" i="46"/>
  <c r="SB6" i="46" s="1"/>
  <c r="RY5" i="46"/>
  <c r="SB5" i="46" s="1"/>
  <c r="RY4" i="46"/>
  <c r="SB4" i="46" s="1"/>
  <c r="YW47" i="45"/>
  <c r="ZA47" i="45" s="1"/>
  <c r="ZN47" i="45" s="1"/>
  <c r="YW46" i="45"/>
  <c r="ZA46" i="45" s="1"/>
  <c r="YW45" i="45"/>
  <c r="YD52" i="45"/>
  <c r="YF52" i="45" s="1"/>
  <c r="YH52" i="45" s="1"/>
  <c r="YJ52" i="45" s="1"/>
  <c r="YD51" i="45"/>
  <c r="YF51" i="45" s="1"/>
  <c r="YH51" i="45" s="1"/>
  <c r="YJ51" i="45" s="1"/>
  <c r="YD50" i="45"/>
  <c r="YF50" i="45" s="1"/>
  <c r="YH50" i="45" s="1"/>
  <c r="YJ50" i="45" s="1"/>
  <c r="YD49" i="45"/>
  <c r="YF49" i="45" s="1"/>
  <c r="YH49" i="45" s="1"/>
  <c r="YJ49" i="45" s="1"/>
  <c r="YD48" i="45"/>
  <c r="YF48" i="45" s="1"/>
  <c r="YH48" i="45" s="1"/>
  <c r="YJ48" i="45" s="1"/>
  <c r="VC52" i="45"/>
  <c r="VE52" i="45" s="1"/>
  <c r="VH52" i="45" s="1"/>
  <c r="VL52" i="45" s="1"/>
  <c r="VP52" i="45" s="1"/>
  <c r="VC51" i="45"/>
  <c r="VE51" i="45" s="1"/>
  <c r="VH51" i="45" s="1"/>
  <c r="VL51" i="45" s="1"/>
  <c r="VP51" i="45" s="1"/>
  <c r="VC50" i="45"/>
  <c r="VE50" i="45" s="1"/>
  <c r="VH50" i="45" s="1"/>
  <c r="VL50" i="45" s="1"/>
  <c r="VP50" i="45" s="1"/>
  <c r="VC49" i="45"/>
  <c r="VE49" i="45" s="1"/>
  <c r="VH49" i="45" s="1"/>
  <c r="VL49" i="45" s="1"/>
  <c r="VP49" i="45" s="1"/>
  <c r="VC48" i="45"/>
  <c r="VE48" i="45" s="1"/>
  <c r="VH48" i="45" s="1"/>
  <c r="VL48" i="45" s="1"/>
  <c r="VP48" i="45" s="1"/>
  <c r="ST19" i="45"/>
  <c r="SV19" i="45" s="1"/>
  <c r="ST14" i="45"/>
  <c r="SV14" i="45" s="1"/>
  <c r="ST4" i="45"/>
  <c r="SV4" i="45" s="1"/>
  <c r="YX46" i="43"/>
  <c r="YZ46" i="43" s="1"/>
  <c r="ZB46" i="43" s="1"/>
  <c r="ZE46" i="43" s="1"/>
  <c r="ZH46" i="43" s="1"/>
  <c r="ZJ46" i="43" s="1"/>
  <c r="YX45" i="43"/>
  <c r="YZ45" i="43" s="1"/>
  <c r="ZB45" i="43" s="1"/>
  <c r="ZE45" i="43" s="1"/>
  <c r="ZH45" i="43" s="1"/>
  <c r="ZJ45" i="43" s="1"/>
  <c r="YX44" i="43"/>
  <c r="YZ44" i="43" s="1"/>
  <c r="ZB44" i="43" s="1"/>
  <c r="ZE44" i="43" s="1"/>
  <c r="ZH44" i="43" s="1"/>
  <c r="ZJ44" i="43" s="1"/>
  <c r="YX43" i="43"/>
  <c r="YZ43" i="43" s="1"/>
  <c r="ZB43" i="43" s="1"/>
  <c r="ZE43" i="43" s="1"/>
  <c r="ZH43" i="43" s="1"/>
  <c r="YX42" i="43"/>
  <c r="YZ42" i="43" s="1"/>
  <c r="ZB42" i="43" s="1"/>
  <c r="ZE42" i="43" s="1"/>
  <c r="ZH42" i="43" s="1"/>
  <c r="ZJ42" i="43" s="1"/>
  <c r="SB13" i="43"/>
  <c r="SB12" i="43"/>
  <c r="YZ6" i="46"/>
  <c r="ZC6" i="46" s="1"/>
  <c r="ZF6" i="46" s="1"/>
  <c r="ZH6" i="46" s="1"/>
  <c r="ABX6" i="46" s="1"/>
  <c r="WV49" i="43"/>
  <c r="WX49" i="43" s="1"/>
  <c r="XB49" i="43" s="1"/>
  <c r="XE49" i="43" s="1"/>
  <c r="XI49" i="43" s="1"/>
  <c r="WV48" i="43"/>
  <c r="WX48" i="43" s="1"/>
  <c r="XB48" i="43" s="1"/>
  <c r="XE48" i="43" s="1"/>
  <c r="XI48" i="43" s="1"/>
  <c r="WV47" i="43"/>
  <c r="WX47" i="43" s="1"/>
  <c r="XB47" i="43" s="1"/>
  <c r="XE47" i="43" s="1"/>
  <c r="XI47" i="43" s="1"/>
  <c r="WV13" i="43"/>
  <c r="WX13" i="43" s="1"/>
  <c r="XB13" i="43" s="1"/>
  <c r="WV12" i="43"/>
  <c r="WX12" i="43" s="1"/>
  <c r="XB12" i="43" s="1"/>
  <c r="WV11" i="43"/>
  <c r="WX11" i="43" s="1"/>
  <c r="XB11" i="43" s="1"/>
  <c r="WV10" i="43"/>
  <c r="WX10" i="43" s="1"/>
  <c r="XB10" i="43" s="1"/>
  <c r="WV9" i="43"/>
  <c r="WX9" i="43" s="1"/>
  <c r="XB9" i="43" s="1"/>
  <c r="XE9" i="43" s="1"/>
  <c r="XI9" i="43" s="1"/>
  <c r="WV8" i="43"/>
  <c r="WX8" i="43" s="1"/>
  <c r="XB8" i="43" s="1"/>
  <c r="WV5" i="43"/>
  <c r="WV4" i="43"/>
  <c r="WV3" i="43"/>
  <c r="YX13" i="43"/>
  <c r="YZ13" i="43" s="1"/>
  <c r="ZB13" i="43" s="1"/>
  <c r="YX12" i="43"/>
  <c r="YZ12" i="43" s="1"/>
  <c r="YX11" i="43"/>
  <c r="YZ11" i="43" s="1"/>
  <c r="YX10" i="43"/>
  <c r="YZ10" i="43" s="1"/>
  <c r="YX9" i="43"/>
  <c r="YZ9" i="43" s="1"/>
  <c r="YX8" i="43"/>
  <c r="YZ8" i="43" s="1"/>
  <c r="YX5" i="43"/>
  <c r="YZ5" i="43" s="1"/>
  <c r="YX4" i="43"/>
  <c r="YZ4" i="43" s="1"/>
  <c r="ZU49" i="43"/>
  <c r="ZW49" i="43" s="1"/>
  <c r="ZY49" i="43" s="1"/>
  <c r="AAA49" i="43" s="1"/>
  <c r="AAD49" i="43" s="1"/>
  <c r="AAF49" i="43" s="1"/>
  <c r="ZU48" i="43"/>
  <c r="ZW48" i="43" s="1"/>
  <c r="ZY48" i="43" s="1"/>
  <c r="AAA48" i="43" s="1"/>
  <c r="AAD48" i="43" s="1"/>
  <c r="AAF48" i="43" s="1"/>
  <c r="ZU47" i="43"/>
  <c r="ZW47" i="43" s="1"/>
  <c r="ZY47" i="43" s="1"/>
  <c r="AAA47" i="43" s="1"/>
  <c r="AAD47" i="43" s="1"/>
  <c r="AAF47" i="43" s="1"/>
  <c r="YX3" i="43"/>
  <c r="YZ3" i="43" s="1"/>
  <c r="AAO46" i="43"/>
  <c r="AAS46" i="43" s="1"/>
  <c r="AAV46" i="43" s="1"/>
  <c r="AAY46" i="43" s="1"/>
  <c r="AAO45" i="43"/>
  <c r="AAS45" i="43" s="1"/>
  <c r="AAV45" i="43" s="1"/>
  <c r="AAY45" i="43" s="1"/>
  <c r="AAO44" i="43"/>
  <c r="AAS44" i="43" s="1"/>
  <c r="AAV44" i="43" s="1"/>
  <c r="AAY44" i="43" s="1"/>
  <c r="WQ20" i="43"/>
  <c r="WV20" i="43" s="1"/>
  <c r="WX20" i="43" s="1"/>
  <c r="XB20" i="43" s="1"/>
  <c r="XE20" i="43" s="1"/>
  <c r="XI20" i="43" s="1"/>
  <c r="XF46" i="45"/>
  <c r="XI46" i="45" s="1"/>
  <c r="XK46" i="45" s="1"/>
  <c r="XF47" i="45"/>
  <c r="XI47" i="45" s="1"/>
  <c r="XK47" i="45" s="1"/>
  <c r="XF45" i="45"/>
  <c r="XI45" i="45" s="1"/>
  <c r="XK45" i="45" s="1"/>
  <c r="XM45" i="45" s="1"/>
  <c r="AU32" i="67"/>
  <c r="BR32" i="67" s="1"/>
  <c r="BZ32" i="67" s="1"/>
  <c r="CH32" i="67" s="1"/>
  <c r="CR32" i="67" s="1"/>
  <c r="CW32" i="67" s="1"/>
  <c r="AU31" i="67"/>
  <c r="BR31" i="67" s="1"/>
  <c r="BZ31" i="67" s="1"/>
  <c r="CH31" i="67" s="1"/>
  <c r="CR31" i="67" s="1"/>
  <c r="CW31" i="67" s="1"/>
  <c r="DLY19" i="42"/>
  <c r="DMM19" i="42" s="1"/>
  <c r="DMR19" i="42" s="1"/>
  <c r="DMZ19" i="42" s="1"/>
  <c r="DNJ19" i="42" s="1"/>
  <c r="DNO19" i="42" s="1"/>
  <c r="DRX19" i="42" s="1"/>
  <c r="DLY18" i="42"/>
  <c r="DMM18" i="42" s="1"/>
  <c r="DMR18" i="42" s="1"/>
  <c r="DMZ18" i="42" s="1"/>
  <c r="DNJ18" i="42" s="1"/>
  <c r="DNO18" i="42" s="1"/>
  <c r="DRX18" i="42" s="1"/>
  <c r="DGN19" i="42"/>
  <c r="DHB19" i="42" s="1"/>
  <c r="DHK19" i="42" s="1"/>
  <c r="DHS19" i="42" s="1"/>
  <c r="DIC19" i="42" s="1"/>
  <c r="DIH19" i="42" s="1"/>
  <c r="DRW19" i="42" s="1"/>
  <c r="DGM19" i="42"/>
  <c r="DGQ19" i="42" s="1"/>
  <c r="DGN18" i="42"/>
  <c r="DHB18" i="42" s="1"/>
  <c r="DHK18" i="42" s="1"/>
  <c r="DHS18" i="42" s="1"/>
  <c r="DIC18" i="42" s="1"/>
  <c r="DIH18" i="42" s="1"/>
  <c r="DRW18" i="42" s="1"/>
  <c r="DGM18" i="42"/>
  <c r="DGQ18" i="42" s="1"/>
  <c r="CZP25" i="42"/>
  <c r="DAX25" i="42" s="1"/>
  <c r="DBO25" i="42" s="1"/>
  <c r="DCG25" i="42" s="1"/>
  <c r="CZP17" i="42"/>
  <c r="DAO17" i="42" s="1"/>
  <c r="CZP15" i="42"/>
  <c r="DAX15" i="42" s="1"/>
  <c r="DBO15" i="42" s="1"/>
  <c r="DCG15" i="42" s="1"/>
  <c r="DCP15" i="42" s="1"/>
  <c r="COM29" i="42"/>
  <c r="COZ29" i="42" s="1"/>
  <c r="CPI29" i="42" s="1"/>
  <c r="CPQ29" i="42" s="1"/>
  <c r="CQA29" i="42" s="1"/>
  <c r="CQD29" i="42" s="1"/>
  <c r="DRU29" i="42" s="1"/>
  <c r="COM21" i="42"/>
  <c r="COZ21" i="42" s="1"/>
  <c r="CPI21" i="42" s="1"/>
  <c r="CPQ21" i="42" s="1"/>
  <c r="CQA21" i="42" s="1"/>
  <c r="CQD21" i="42" s="1"/>
  <c r="DRU21" i="42" s="1"/>
  <c r="COM20" i="42"/>
  <c r="COZ20" i="42" s="1"/>
  <c r="CPI20" i="42" s="1"/>
  <c r="CPQ20" i="42" s="1"/>
  <c r="CQA20" i="42" s="1"/>
  <c r="CQD20" i="42" s="1"/>
  <c r="DRU20" i="42" s="1"/>
  <c r="COM19" i="42"/>
  <c r="COZ19" i="42" s="1"/>
  <c r="CPI19" i="42" s="1"/>
  <c r="CPQ19" i="42" s="1"/>
  <c r="CQA19" i="42" s="1"/>
  <c r="CQD19" i="42" s="1"/>
  <c r="DRU19" i="42" s="1"/>
  <c r="COM18" i="42"/>
  <c r="COZ18" i="42" s="1"/>
  <c r="CPI18" i="42" s="1"/>
  <c r="CPQ18" i="42" s="1"/>
  <c r="CQA18" i="42" s="1"/>
  <c r="CQD18" i="42" s="1"/>
  <c r="DRU18" i="42" s="1"/>
  <c r="COM17" i="42"/>
  <c r="COZ17" i="42" s="1"/>
  <c r="CPI17" i="42" s="1"/>
  <c r="CPQ17" i="42" s="1"/>
  <c r="CQA17" i="42" s="1"/>
  <c r="CQD17" i="42" s="1"/>
  <c r="DRU17" i="42" s="1"/>
  <c r="COM16" i="42"/>
  <c r="COZ16" i="42" s="1"/>
  <c r="CPI16" i="42" s="1"/>
  <c r="CPQ16" i="42" s="1"/>
  <c r="CQA16" i="42" s="1"/>
  <c r="CQD16" i="42" s="1"/>
  <c r="DRU16" i="42" s="1"/>
  <c r="CGX29" i="42"/>
  <c r="CHK29" i="42" s="1"/>
  <c r="CHS29" i="42" s="1"/>
  <c r="CIA29" i="42" s="1"/>
  <c r="CIK29" i="42" s="1"/>
  <c r="CIN29" i="42" s="1"/>
  <c r="DRT29" i="42" s="1"/>
  <c r="CGX28" i="42"/>
  <c r="CHK28" i="42" s="1"/>
  <c r="CHS28" i="42" s="1"/>
  <c r="CIA28" i="42" s="1"/>
  <c r="CIK28" i="42" s="1"/>
  <c r="CIN28" i="42" s="1"/>
  <c r="DRT28" i="42" s="1"/>
  <c r="CGX27" i="42"/>
  <c r="CHK27" i="42" s="1"/>
  <c r="CHS27" i="42" s="1"/>
  <c r="CIA27" i="42" s="1"/>
  <c r="CIK27" i="42" s="1"/>
  <c r="CIN27" i="42" s="1"/>
  <c r="DRT27" i="42" s="1"/>
  <c r="CGX26" i="42"/>
  <c r="CHK26" i="42" s="1"/>
  <c r="CHS26" i="42" s="1"/>
  <c r="CIA26" i="42" s="1"/>
  <c r="CIK26" i="42" s="1"/>
  <c r="CIN26" i="42" s="1"/>
  <c r="DRT26" i="42" s="1"/>
  <c r="CGX23" i="42"/>
  <c r="CHK23" i="42" s="1"/>
  <c r="CHS23" i="42" s="1"/>
  <c r="CIA23" i="42" s="1"/>
  <c r="CIK23" i="42" s="1"/>
  <c r="CIN23" i="42" s="1"/>
  <c r="DRT23" i="42" s="1"/>
  <c r="CGX22" i="42"/>
  <c r="CHK22" i="42" s="1"/>
  <c r="CHS22" i="42" s="1"/>
  <c r="CIA22" i="42" s="1"/>
  <c r="CIK22" i="42" s="1"/>
  <c r="CIN22" i="42" s="1"/>
  <c r="DRT22" i="42" s="1"/>
  <c r="CGX21" i="42"/>
  <c r="CHK21" i="42" s="1"/>
  <c r="CHS21" i="42" s="1"/>
  <c r="CIA21" i="42" s="1"/>
  <c r="CIK21" i="42" s="1"/>
  <c r="CIN21" i="42" s="1"/>
  <c r="DRT21" i="42" s="1"/>
  <c r="CGX19" i="42"/>
  <c r="CHK19" i="42" s="1"/>
  <c r="CHS19" i="42" s="1"/>
  <c r="CIA19" i="42" s="1"/>
  <c r="CIK19" i="42" s="1"/>
  <c r="CIN19" i="42" s="1"/>
  <c r="DRT19" i="42" s="1"/>
  <c r="CGX18" i="42"/>
  <c r="CHK18" i="42" s="1"/>
  <c r="CHS18" i="42" s="1"/>
  <c r="CIA18" i="42" s="1"/>
  <c r="CIK18" i="42" s="1"/>
  <c r="CIN18" i="42" s="1"/>
  <c r="DRT18" i="42" s="1"/>
  <c r="CGX17" i="42"/>
  <c r="CHK17" i="42" s="1"/>
  <c r="CHS17" i="42" s="1"/>
  <c r="CIA17" i="42" s="1"/>
  <c r="CIK17" i="42" s="1"/>
  <c r="CIN17" i="42" s="1"/>
  <c r="DRT17" i="42" s="1"/>
  <c r="CGX16" i="42"/>
  <c r="CHK16" i="42" s="1"/>
  <c r="CHS16" i="42" s="1"/>
  <c r="CIA16" i="42" s="1"/>
  <c r="CIK16" i="42" s="1"/>
  <c r="CIN16" i="42" s="1"/>
  <c r="DRT16" i="42" s="1"/>
  <c r="CGX15" i="42"/>
  <c r="CHK15" i="42" s="1"/>
  <c r="CHS15" i="42" s="1"/>
  <c r="CIA15" i="42" s="1"/>
  <c r="CIK15" i="42" s="1"/>
  <c r="CIN15" i="42" s="1"/>
  <c r="DRT15" i="42" s="1"/>
  <c r="CGX14" i="42"/>
  <c r="CHK14" i="42" s="1"/>
  <c r="CHS14" i="42" s="1"/>
  <c r="CIA14" i="42" s="1"/>
  <c r="CIK14" i="42" s="1"/>
  <c r="CIN14" i="42" s="1"/>
  <c r="DRT14" i="42" s="1"/>
  <c r="BYC29" i="42"/>
  <c r="BYO29" i="42" s="1"/>
  <c r="DRS29" i="42" s="1"/>
  <c r="BYC28" i="42"/>
  <c r="BYO28" i="42" s="1"/>
  <c r="DRS28" i="42" s="1"/>
  <c r="BYC27" i="42"/>
  <c r="BYO27" i="42" s="1"/>
  <c r="DRS27" i="42" s="1"/>
  <c r="BYC26" i="42"/>
  <c r="BYO26" i="42" s="1"/>
  <c r="DRS26" i="42" s="1"/>
  <c r="BYC25" i="42"/>
  <c r="BYO25" i="42"/>
  <c r="DRS25" i="42" s="1"/>
  <c r="BYC24" i="42"/>
  <c r="BYO24" i="42" s="1"/>
  <c r="DRS24" i="42" s="1"/>
  <c r="BYC23" i="42"/>
  <c r="BYO23" i="42" s="1"/>
  <c r="DRS23" i="42" s="1"/>
  <c r="BYC22" i="42"/>
  <c r="BYO22" i="42" s="1"/>
  <c r="DRS22" i="42" s="1"/>
  <c r="BYC21" i="42"/>
  <c r="BYO21" i="42" s="1"/>
  <c r="DRS21" i="42" s="1"/>
  <c r="BYC20" i="42"/>
  <c r="BYO20" i="42" s="1"/>
  <c r="DRS20" i="42" s="1"/>
  <c r="BYC19" i="42"/>
  <c r="BYO19" i="42" s="1"/>
  <c r="DRS19" i="42" s="1"/>
  <c r="BYC18" i="42"/>
  <c r="BYO18" i="42" s="1"/>
  <c r="DRS18" i="42" s="1"/>
  <c r="BYC17" i="42"/>
  <c r="BYO17" i="42" s="1"/>
  <c r="DRS17" i="42" s="1"/>
  <c r="BYC16" i="42"/>
  <c r="BYO16" i="42" s="1"/>
  <c r="DRS16" i="42" s="1"/>
  <c r="BYC14" i="42"/>
  <c r="BYO14" i="42" s="1"/>
  <c r="DRS14" i="42" s="1"/>
  <c r="YA44" i="45"/>
  <c r="YD44" i="45" s="1"/>
  <c r="YF44" i="45" s="1"/>
  <c r="YH44" i="45" s="1"/>
  <c r="YJ44" i="45" s="1"/>
  <c r="YM44" i="45" s="1"/>
  <c r="YO44" i="45" s="1"/>
  <c r="YA20" i="45"/>
  <c r="YD20" i="45" s="1"/>
  <c r="YF20" i="45" s="1"/>
  <c r="YH20" i="45" s="1"/>
  <c r="YJ20" i="45" s="1"/>
  <c r="YA21" i="45"/>
  <c r="YD21" i="45" s="1"/>
  <c r="YF21" i="45" s="1"/>
  <c r="YH21" i="45" s="1"/>
  <c r="YJ21" i="45" s="1"/>
  <c r="YA22" i="45"/>
  <c r="YD22" i="45" s="1"/>
  <c r="YF22" i="45" s="1"/>
  <c r="YH22" i="45" s="1"/>
  <c r="YJ22" i="45" s="1"/>
  <c r="YA23" i="45"/>
  <c r="YD23" i="45" s="1"/>
  <c r="YF23" i="45" s="1"/>
  <c r="YH23" i="45" s="1"/>
  <c r="YJ23" i="45" s="1"/>
  <c r="YA24" i="45"/>
  <c r="YD24" i="45" s="1"/>
  <c r="YF24" i="45" s="1"/>
  <c r="YH24" i="45" s="1"/>
  <c r="YJ24" i="45" s="1"/>
  <c r="YA25" i="45"/>
  <c r="YD25" i="45" s="1"/>
  <c r="YF25" i="45" s="1"/>
  <c r="YH25" i="45" s="1"/>
  <c r="YJ25" i="45" s="1"/>
  <c r="YA26" i="45"/>
  <c r="YD26" i="45" s="1"/>
  <c r="YF26" i="45" s="1"/>
  <c r="YH26" i="45" s="1"/>
  <c r="YJ26" i="45" s="1"/>
  <c r="YA27" i="45"/>
  <c r="YD27" i="45" s="1"/>
  <c r="YF27" i="45" s="1"/>
  <c r="YH27" i="45" s="1"/>
  <c r="YJ27" i="45" s="1"/>
  <c r="YA28" i="45"/>
  <c r="YD28" i="45" s="1"/>
  <c r="YF28" i="45" s="1"/>
  <c r="YH28" i="45" s="1"/>
  <c r="YJ28" i="45" s="1"/>
  <c r="YA29" i="45"/>
  <c r="YD29" i="45" s="1"/>
  <c r="YF29" i="45" s="1"/>
  <c r="YH29" i="45" s="1"/>
  <c r="YJ29" i="45" s="1"/>
  <c r="YA30" i="45"/>
  <c r="YD30" i="45" s="1"/>
  <c r="YF30" i="45" s="1"/>
  <c r="YH30" i="45" s="1"/>
  <c r="YJ30" i="45" s="1"/>
  <c r="YA31" i="45"/>
  <c r="YD31" i="45" s="1"/>
  <c r="YF31" i="45" s="1"/>
  <c r="YH31" i="45" s="1"/>
  <c r="YJ31" i="45" s="1"/>
  <c r="YA32" i="45"/>
  <c r="YD32" i="45" s="1"/>
  <c r="YF32" i="45" s="1"/>
  <c r="YH32" i="45" s="1"/>
  <c r="YJ32" i="45" s="1"/>
  <c r="YA33" i="45"/>
  <c r="YD33" i="45" s="1"/>
  <c r="YF33" i="45" s="1"/>
  <c r="YH33" i="45" s="1"/>
  <c r="YJ33" i="45" s="1"/>
  <c r="YA34" i="45"/>
  <c r="YD34" i="45" s="1"/>
  <c r="YF34" i="45" s="1"/>
  <c r="YH34" i="45" s="1"/>
  <c r="YJ34" i="45" s="1"/>
  <c r="YA35" i="45"/>
  <c r="YD35" i="45" s="1"/>
  <c r="YF35" i="45" s="1"/>
  <c r="YH35" i="45" s="1"/>
  <c r="YJ35" i="45" s="1"/>
  <c r="YA36" i="45"/>
  <c r="YD36" i="45" s="1"/>
  <c r="YF36" i="45" s="1"/>
  <c r="YH36" i="45" s="1"/>
  <c r="YJ36" i="45" s="1"/>
  <c r="YA37" i="45"/>
  <c r="YD37" i="45" s="1"/>
  <c r="YF37" i="45" s="1"/>
  <c r="YH37" i="45" s="1"/>
  <c r="YJ37" i="45" s="1"/>
  <c r="YA38" i="45"/>
  <c r="YD38" i="45" s="1"/>
  <c r="YF38" i="45" s="1"/>
  <c r="YH38" i="45" s="1"/>
  <c r="YJ38" i="45" s="1"/>
  <c r="YA39" i="45"/>
  <c r="YD39" i="45" s="1"/>
  <c r="YF39" i="45" s="1"/>
  <c r="YH39" i="45" s="1"/>
  <c r="YJ39" i="45" s="1"/>
  <c r="YA40" i="45"/>
  <c r="YD40" i="45" s="1"/>
  <c r="YF40" i="45" s="1"/>
  <c r="YH40" i="45" s="1"/>
  <c r="YJ40" i="45" s="1"/>
  <c r="YA41" i="45"/>
  <c r="YD41" i="45" s="1"/>
  <c r="YF41" i="45" s="1"/>
  <c r="YH41" i="45" s="1"/>
  <c r="YJ41" i="45" s="1"/>
  <c r="YA42" i="45"/>
  <c r="YD42" i="45" s="1"/>
  <c r="YF42" i="45" s="1"/>
  <c r="YH42" i="45" s="1"/>
  <c r="YJ42" i="45" s="1"/>
  <c r="YA43" i="45"/>
  <c r="YD43" i="45" s="1"/>
  <c r="YF43" i="45" s="1"/>
  <c r="YH43" i="45" s="1"/>
  <c r="YJ43" i="45" s="1"/>
  <c r="UZ20" i="45"/>
  <c r="VC20" i="45" s="1"/>
  <c r="VE20" i="45" s="1"/>
  <c r="VH20" i="45" s="1"/>
  <c r="VL20" i="45" s="1"/>
  <c r="VP20" i="45" s="1"/>
  <c r="UZ21" i="45"/>
  <c r="VC21" i="45" s="1"/>
  <c r="VE21" i="45" s="1"/>
  <c r="VH21" i="45" s="1"/>
  <c r="VL21" i="45" s="1"/>
  <c r="VP21" i="45" s="1"/>
  <c r="UZ22" i="45"/>
  <c r="VC22" i="45" s="1"/>
  <c r="VE22" i="45" s="1"/>
  <c r="VH22" i="45" s="1"/>
  <c r="VL22" i="45" s="1"/>
  <c r="VP22" i="45" s="1"/>
  <c r="VS22" i="45" s="1"/>
  <c r="UZ23" i="45"/>
  <c r="VC23" i="45" s="1"/>
  <c r="VE23" i="45" s="1"/>
  <c r="VH23" i="45" s="1"/>
  <c r="VL23" i="45" s="1"/>
  <c r="VP23" i="45" s="1"/>
  <c r="UZ24" i="45"/>
  <c r="VC24" i="45" s="1"/>
  <c r="VE24" i="45" s="1"/>
  <c r="VH24" i="45" s="1"/>
  <c r="VL24" i="45" s="1"/>
  <c r="VP24" i="45" s="1"/>
  <c r="UZ25" i="45"/>
  <c r="VC25" i="45" s="1"/>
  <c r="VE25" i="45" s="1"/>
  <c r="VH25" i="45" s="1"/>
  <c r="VL25" i="45" s="1"/>
  <c r="VP25" i="45" s="1"/>
  <c r="UZ26" i="45"/>
  <c r="VC26" i="45" s="1"/>
  <c r="VE26" i="45" s="1"/>
  <c r="VH26" i="45" s="1"/>
  <c r="VL26" i="45" s="1"/>
  <c r="VP26" i="45" s="1"/>
  <c r="UZ27" i="45"/>
  <c r="VC27" i="45" s="1"/>
  <c r="VE27" i="45" s="1"/>
  <c r="VH27" i="45" s="1"/>
  <c r="VL27" i="45" s="1"/>
  <c r="VP27" i="45" s="1"/>
  <c r="UZ28" i="45"/>
  <c r="VC28" i="45" s="1"/>
  <c r="VE28" i="45" s="1"/>
  <c r="VH28" i="45" s="1"/>
  <c r="VL28" i="45" s="1"/>
  <c r="VP28" i="45" s="1"/>
  <c r="UZ29" i="45"/>
  <c r="VC29" i="45" s="1"/>
  <c r="VE29" i="45" s="1"/>
  <c r="VH29" i="45" s="1"/>
  <c r="VL29" i="45" s="1"/>
  <c r="VP29" i="45" s="1"/>
  <c r="UZ30" i="45"/>
  <c r="VC30" i="45" s="1"/>
  <c r="VE30" i="45" s="1"/>
  <c r="VH30" i="45" s="1"/>
  <c r="VL30" i="45" s="1"/>
  <c r="VP30" i="45" s="1"/>
  <c r="UZ31" i="45"/>
  <c r="VC31" i="45" s="1"/>
  <c r="VE31" i="45" s="1"/>
  <c r="VH31" i="45" s="1"/>
  <c r="VL31" i="45" s="1"/>
  <c r="VP31" i="45" s="1"/>
  <c r="UZ32" i="45"/>
  <c r="VC32" i="45" s="1"/>
  <c r="VE32" i="45" s="1"/>
  <c r="VH32" i="45" s="1"/>
  <c r="VL32" i="45" s="1"/>
  <c r="VP32" i="45" s="1"/>
  <c r="UZ33" i="45"/>
  <c r="VC33" i="45" s="1"/>
  <c r="VE33" i="45" s="1"/>
  <c r="VH33" i="45" s="1"/>
  <c r="VL33" i="45" s="1"/>
  <c r="VP33" i="45" s="1"/>
  <c r="UZ34" i="45"/>
  <c r="VC34" i="45" s="1"/>
  <c r="VE34" i="45" s="1"/>
  <c r="VH34" i="45" s="1"/>
  <c r="VL34" i="45" s="1"/>
  <c r="VP34" i="45" s="1"/>
  <c r="UZ35" i="45"/>
  <c r="VC35" i="45" s="1"/>
  <c r="VE35" i="45" s="1"/>
  <c r="VH35" i="45" s="1"/>
  <c r="VL35" i="45" s="1"/>
  <c r="VP35" i="45" s="1"/>
  <c r="UZ36" i="45"/>
  <c r="VC36" i="45" s="1"/>
  <c r="VE36" i="45" s="1"/>
  <c r="VH36" i="45" s="1"/>
  <c r="VL36" i="45" s="1"/>
  <c r="VP36" i="45" s="1"/>
  <c r="UZ37" i="45"/>
  <c r="VC37" i="45" s="1"/>
  <c r="VE37" i="45" s="1"/>
  <c r="VH37" i="45" s="1"/>
  <c r="VL37" i="45" s="1"/>
  <c r="VP37" i="45" s="1"/>
  <c r="UZ38" i="45"/>
  <c r="VC38" i="45" s="1"/>
  <c r="VE38" i="45" s="1"/>
  <c r="VH38" i="45" s="1"/>
  <c r="VL38" i="45" s="1"/>
  <c r="VP38" i="45" s="1"/>
  <c r="UZ39" i="45"/>
  <c r="VC39" i="45" s="1"/>
  <c r="VE39" i="45" s="1"/>
  <c r="VH39" i="45" s="1"/>
  <c r="VL39" i="45" s="1"/>
  <c r="VP39" i="45" s="1"/>
  <c r="UZ40" i="45"/>
  <c r="VC40" i="45" s="1"/>
  <c r="VE40" i="45" s="1"/>
  <c r="VH40" i="45" s="1"/>
  <c r="VL40" i="45" s="1"/>
  <c r="VP40" i="45" s="1"/>
  <c r="UZ41" i="45"/>
  <c r="VC41" i="45" s="1"/>
  <c r="VE41" i="45" s="1"/>
  <c r="VH41" i="45" s="1"/>
  <c r="VL41" i="45" s="1"/>
  <c r="VP41" i="45" s="1"/>
  <c r="UZ42" i="45"/>
  <c r="VC42" i="45" s="1"/>
  <c r="VE42" i="45" s="1"/>
  <c r="VH42" i="45" s="1"/>
  <c r="VL42" i="45" s="1"/>
  <c r="VP42" i="45" s="1"/>
  <c r="UZ43" i="45"/>
  <c r="VC43" i="45" s="1"/>
  <c r="VE43" i="45" s="1"/>
  <c r="VH43" i="45" s="1"/>
  <c r="VL43" i="45" s="1"/>
  <c r="VP43" i="45" s="1"/>
  <c r="UZ44" i="45"/>
  <c r="VC44" i="45" s="1"/>
  <c r="VE44" i="45" s="1"/>
  <c r="VH44" i="45" s="1"/>
  <c r="VL44" i="45" s="1"/>
  <c r="VP44" i="45" s="1"/>
  <c r="VS44" i="45" s="1"/>
  <c r="AAM41" i="43"/>
  <c r="AAO41" i="43" s="1"/>
  <c r="AAS41" i="43" s="1"/>
  <c r="AAV41" i="43" s="1"/>
  <c r="AAM40" i="43"/>
  <c r="AAO40" i="43" s="1"/>
  <c r="AAS40" i="43" s="1"/>
  <c r="ZS14" i="43"/>
  <c r="ZU14" i="43" s="1"/>
  <c r="ZW14" i="43" s="1"/>
  <c r="ZY14" i="43" s="1"/>
  <c r="AAA14" i="43" s="1"/>
  <c r="AAD14" i="43" s="1"/>
  <c r="AAF14" i="43" s="1"/>
  <c r="ZS15" i="43"/>
  <c r="ZU15" i="43" s="1"/>
  <c r="ZW15" i="43" s="1"/>
  <c r="ZY15" i="43" s="1"/>
  <c r="AAA15" i="43" s="1"/>
  <c r="AAD15" i="43" s="1"/>
  <c r="AAF15" i="43" s="1"/>
  <c r="ZS16" i="43"/>
  <c r="ZU16" i="43" s="1"/>
  <c r="ZW16" i="43" s="1"/>
  <c r="ZY16" i="43" s="1"/>
  <c r="AAA16" i="43" s="1"/>
  <c r="AAD16" i="43" s="1"/>
  <c r="AAF16" i="43" s="1"/>
  <c r="ZS17" i="43"/>
  <c r="ZU17" i="43" s="1"/>
  <c r="ZW17" i="43" s="1"/>
  <c r="ZY17" i="43" s="1"/>
  <c r="AAA17" i="43" s="1"/>
  <c r="AAD17" i="43" s="1"/>
  <c r="AAF17" i="43" s="1"/>
  <c r="ZS18" i="43"/>
  <c r="ZU18" i="43" s="1"/>
  <c r="ZW18" i="43" s="1"/>
  <c r="ZY18" i="43" s="1"/>
  <c r="AAA18" i="43" s="1"/>
  <c r="AAD18" i="43" s="1"/>
  <c r="AAF18" i="43" s="1"/>
  <c r="ZS19" i="43"/>
  <c r="ZU19" i="43" s="1"/>
  <c r="ZW19" i="43" s="1"/>
  <c r="ZY19" i="43" s="1"/>
  <c r="AAA19" i="43" s="1"/>
  <c r="AAD19" i="43" s="1"/>
  <c r="AAF19" i="43" s="1"/>
  <c r="ZS20" i="43"/>
  <c r="ZU20" i="43" s="1"/>
  <c r="ZW20" i="43" s="1"/>
  <c r="ZY20" i="43" s="1"/>
  <c r="AAA20" i="43" s="1"/>
  <c r="AAD20" i="43" s="1"/>
  <c r="AAF20" i="43" s="1"/>
  <c r="ZS21" i="43"/>
  <c r="ZU21" i="43" s="1"/>
  <c r="ZW21" i="43" s="1"/>
  <c r="ZY21" i="43" s="1"/>
  <c r="AAA21" i="43" s="1"/>
  <c r="AAD21" i="43" s="1"/>
  <c r="AAF21" i="43" s="1"/>
  <c r="ZS22" i="43"/>
  <c r="ZU22" i="43" s="1"/>
  <c r="ZW22" i="43" s="1"/>
  <c r="ZY22" i="43" s="1"/>
  <c r="AAA22" i="43" s="1"/>
  <c r="AAD22" i="43" s="1"/>
  <c r="AAF22" i="43" s="1"/>
  <c r="ZS23" i="43"/>
  <c r="ZU23" i="43" s="1"/>
  <c r="ZW23" i="43" s="1"/>
  <c r="ZY23" i="43" s="1"/>
  <c r="AAA23" i="43" s="1"/>
  <c r="AAD23" i="43" s="1"/>
  <c r="AAF23" i="43" s="1"/>
  <c r="ZS24" i="43"/>
  <c r="ZU24" i="43" s="1"/>
  <c r="ZW24" i="43" s="1"/>
  <c r="ZY24" i="43" s="1"/>
  <c r="AAA24" i="43" s="1"/>
  <c r="AAD24" i="43" s="1"/>
  <c r="AAF24" i="43" s="1"/>
  <c r="ZS25" i="43"/>
  <c r="ZU25" i="43" s="1"/>
  <c r="ZW25" i="43" s="1"/>
  <c r="ZY25" i="43" s="1"/>
  <c r="AAA25" i="43" s="1"/>
  <c r="AAD25" i="43" s="1"/>
  <c r="AAF25" i="43" s="1"/>
  <c r="ZS26" i="43"/>
  <c r="ZU26" i="43" s="1"/>
  <c r="ZW26" i="43" s="1"/>
  <c r="ZY26" i="43" s="1"/>
  <c r="AAA26" i="43" s="1"/>
  <c r="AAD26" i="43" s="1"/>
  <c r="AAF26" i="43" s="1"/>
  <c r="ZS27" i="43"/>
  <c r="ZU27" i="43" s="1"/>
  <c r="ZW27" i="43" s="1"/>
  <c r="ZY27" i="43" s="1"/>
  <c r="AAA27" i="43" s="1"/>
  <c r="AAD27" i="43" s="1"/>
  <c r="AAF27" i="43" s="1"/>
  <c r="ZS28" i="43"/>
  <c r="ZU28" i="43" s="1"/>
  <c r="ZW28" i="43" s="1"/>
  <c r="ZY28" i="43" s="1"/>
  <c r="AAA28" i="43" s="1"/>
  <c r="AAD28" i="43" s="1"/>
  <c r="AAF28" i="43" s="1"/>
  <c r="ZS29" i="43"/>
  <c r="ZU29" i="43" s="1"/>
  <c r="ZW29" i="43" s="1"/>
  <c r="ZY29" i="43" s="1"/>
  <c r="AAA29" i="43" s="1"/>
  <c r="AAD29" i="43" s="1"/>
  <c r="AAF29" i="43" s="1"/>
  <c r="ZS30" i="43"/>
  <c r="ZU30" i="43" s="1"/>
  <c r="ZW30" i="43" s="1"/>
  <c r="ZY30" i="43" s="1"/>
  <c r="AAA30" i="43" s="1"/>
  <c r="AAD30" i="43" s="1"/>
  <c r="AAF30" i="43" s="1"/>
  <c r="ZS31" i="43"/>
  <c r="ZU31" i="43" s="1"/>
  <c r="ZW31" i="43" s="1"/>
  <c r="ZY31" i="43" s="1"/>
  <c r="AAA31" i="43" s="1"/>
  <c r="AAD31" i="43" s="1"/>
  <c r="AAF31" i="43" s="1"/>
  <c r="ZS32" i="43"/>
  <c r="ZU32" i="43" s="1"/>
  <c r="ZW32" i="43" s="1"/>
  <c r="ZY32" i="43" s="1"/>
  <c r="AAA32" i="43" s="1"/>
  <c r="AAD32" i="43" s="1"/>
  <c r="AAF32" i="43" s="1"/>
  <c r="ZS33" i="43"/>
  <c r="ZU33" i="43" s="1"/>
  <c r="ZW33" i="43" s="1"/>
  <c r="ZY33" i="43" s="1"/>
  <c r="AAA33" i="43" s="1"/>
  <c r="AAD33" i="43" s="1"/>
  <c r="AAF33" i="43" s="1"/>
  <c r="ZS34" i="43"/>
  <c r="ZU34" i="43" s="1"/>
  <c r="ZW34" i="43" s="1"/>
  <c r="ZY34" i="43" s="1"/>
  <c r="AAA34" i="43" s="1"/>
  <c r="AAD34" i="43" s="1"/>
  <c r="AAF34" i="43" s="1"/>
  <c r="ZS35" i="43"/>
  <c r="ZU35" i="43" s="1"/>
  <c r="ZW35" i="43" s="1"/>
  <c r="ZY35" i="43" s="1"/>
  <c r="AAA35" i="43" s="1"/>
  <c r="AAD35" i="43" s="1"/>
  <c r="AAF35" i="43" s="1"/>
  <c r="ZS36" i="43"/>
  <c r="ZU36" i="43" s="1"/>
  <c r="ZW36" i="43" s="1"/>
  <c r="ZY36" i="43" s="1"/>
  <c r="AAA36" i="43" s="1"/>
  <c r="AAD36" i="43" s="1"/>
  <c r="AAF36" i="43" s="1"/>
  <c r="ZS37" i="43"/>
  <c r="ZU37" i="43" s="1"/>
  <c r="ZW37" i="43" s="1"/>
  <c r="ZY37" i="43" s="1"/>
  <c r="AAA37" i="43" s="1"/>
  <c r="AAD37" i="43" s="1"/>
  <c r="AAF37" i="43" s="1"/>
  <c r="ZS38" i="43"/>
  <c r="ZU38" i="43" s="1"/>
  <c r="ZW38" i="43" s="1"/>
  <c r="ZY38" i="43" s="1"/>
  <c r="AAA38" i="43" s="1"/>
  <c r="AAD38" i="43" s="1"/>
  <c r="AAF38" i="43" s="1"/>
  <c r="ZS39" i="43"/>
  <c r="ZU39" i="43" s="1"/>
  <c r="ZW39" i="43" s="1"/>
  <c r="ZY39" i="43" s="1"/>
  <c r="AAA39" i="43" s="1"/>
  <c r="AAD39" i="43" s="1"/>
  <c r="AAF39" i="43" s="1"/>
  <c r="WQ14" i="43"/>
  <c r="WV14" i="43" s="1"/>
  <c r="WX14" i="43" s="1"/>
  <c r="XB14" i="43" s="1"/>
  <c r="XE14" i="43" s="1"/>
  <c r="XI14" i="43" s="1"/>
  <c r="WQ15" i="43"/>
  <c r="WV15" i="43" s="1"/>
  <c r="WX15" i="43" s="1"/>
  <c r="XB15" i="43" s="1"/>
  <c r="XE15" i="43" s="1"/>
  <c r="XI15" i="43" s="1"/>
  <c r="WQ16" i="43"/>
  <c r="WV16" i="43" s="1"/>
  <c r="WX16" i="43" s="1"/>
  <c r="XB16" i="43" s="1"/>
  <c r="XE16" i="43" s="1"/>
  <c r="XI16" i="43" s="1"/>
  <c r="WQ17" i="43"/>
  <c r="WV17" i="43" s="1"/>
  <c r="WX17" i="43" s="1"/>
  <c r="XB17" i="43" s="1"/>
  <c r="XE17" i="43" s="1"/>
  <c r="XI17" i="43" s="1"/>
  <c r="WQ18" i="43"/>
  <c r="WV18" i="43" s="1"/>
  <c r="WX18" i="43" s="1"/>
  <c r="XB18" i="43" s="1"/>
  <c r="XE18" i="43" s="1"/>
  <c r="XI18" i="43" s="1"/>
  <c r="WQ19" i="43"/>
  <c r="WV19" i="43" s="1"/>
  <c r="WX19" i="43" s="1"/>
  <c r="XB19" i="43" s="1"/>
  <c r="XE19" i="43" s="1"/>
  <c r="XI19" i="43" s="1"/>
  <c r="WQ21" i="43"/>
  <c r="WV21" i="43" s="1"/>
  <c r="WX21" i="43" s="1"/>
  <c r="XB21" i="43" s="1"/>
  <c r="XE21" i="43" s="1"/>
  <c r="XI21" i="43" s="1"/>
  <c r="WQ22" i="43"/>
  <c r="WV22" i="43" s="1"/>
  <c r="WX22" i="43" s="1"/>
  <c r="XB22" i="43" s="1"/>
  <c r="XE22" i="43" s="1"/>
  <c r="XI22" i="43" s="1"/>
  <c r="WQ23" i="43"/>
  <c r="WV23" i="43" s="1"/>
  <c r="WX23" i="43" s="1"/>
  <c r="XB23" i="43" s="1"/>
  <c r="XE23" i="43" s="1"/>
  <c r="XI23" i="43" s="1"/>
  <c r="WQ24" i="43"/>
  <c r="WV24" i="43" s="1"/>
  <c r="WX24" i="43" s="1"/>
  <c r="XB24" i="43" s="1"/>
  <c r="XE24" i="43" s="1"/>
  <c r="XI24" i="43" s="1"/>
  <c r="WQ25" i="43"/>
  <c r="WV25" i="43" s="1"/>
  <c r="WX25" i="43" s="1"/>
  <c r="XB25" i="43" s="1"/>
  <c r="XE25" i="43" s="1"/>
  <c r="XI25" i="43" s="1"/>
  <c r="WQ26" i="43"/>
  <c r="WV26" i="43" s="1"/>
  <c r="WX26" i="43" s="1"/>
  <c r="XB26" i="43" s="1"/>
  <c r="XE26" i="43" s="1"/>
  <c r="XI26" i="43" s="1"/>
  <c r="WQ27" i="43"/>
  <c r="WV27" i="43" s="1"/>
  <c r="WX27" i="43" s="1"/>
  <c r="XB27" i="43" s="1"/>
  <c r="XE27" i="43" s="1"/>
  <c r="XI27" i="43" s="1"/>
  <c r="WQ28" i="43"/>
  <c r="WV28" i="43" s="1"/>
  <c r="WX28" i="43" s="1"/>
  <c r="XB28" i="43" s="1"/>
  <c r="XE28" i="43" s="1"/>
  <c r="XI28" i="43" s="1"/>
  <c r="WQ29" i="43"/>
  <c r="WV29" i="43" s="1"/>
  <c r="WX29" i="43" s="1"/>
  <c r="XB29" i="43" s="1"/>
  <c r="XE29" i="43" s="1"/>
  <c r="XI29" i="43" s="1"/>
  <c r="WQ30" i="43"/>
  <c r="WV30" i="43" s="1"/>
  <c r="WX30" i="43" s="1"/>
  <c r="XB30" i="43" s="1"/>
  <c r="XE30" i="43" s="1"/>
  <c r="XI30" i="43" s="1"/>
  <c r="WQ31" i="43"/>
  <c r="WV31" i="43" s="1"/>
  <c r="WX31" i="43" s="1"/>
  <c r="XB31" i="43" s="1"/>
  <c r="XE31" i="43" s="1"/>
  <c r="XI31" i="43" s="1"/>
  <c r="WQ32" i="43"/>
  <c r="WV32" i="43" s="1"/>
  <c r="WX32" i="43" s="1"/>
  <c r="XB32" i="43" s="1"/>
  <c r="XE32" i="43" s="1"/>
  <c r="XI32" i="43" s="1"/>
  <c r="WQ33" i="43"/>
  <c r="WV33" i="43" s="1"/>
  <c r="WX33" i="43" s="1"/>
  <c r="XB33" i="43" s="1"/>
  <c r="XE33" i="43" s="1"/>
  <c r="XI33" i="43" s="1"/>
  <c r="WQ34" i="43"/>
  <c r="WV34" i="43" s="1"/>
  <c r="WX34" i="43" s="1"/>
  <c r="XB34" i="43" s="1"/>
  <c r="XE34" i="43" s="1"/>
  <c r="XI34" i="43" s="1"/>
  <c r="WQ35" i="43"/>
  <c r="WV35" i="43" s="1"/>
  <c r="WX35" i="43" s="1"/>
  <c r="XB35" i="43" s="1"/>
  <c r="XE35" i="43" s="1"/>
  <c r="XI35" i="43" s="1"/>
  <c r="WQ36" i="43"/>
  <c r="WV36" i="43" s="1"/>
  <c r="WX36" i="43" s="1"/>
  <c r="XB36" i="43" s="1"/>
  <c r="XE36" i="43" s="1"/>
  <c r="XI36" i="43" s="1"/>
  <c r="WQ37" i="43"/>
  <c r="WV37" i="43" s="1"/>
  <c r="WX37" i="43" s="1"/>
  <c r="XB37" i="43" s="1"/>
  <c r="XE37" i="43" s="1"/>
  <c r="XI37" i="43" s="1"/>
  <c r="WQ38" i="43"/>
  <c r="WV38" i="43" s="1"/>
  <c r="WX38" i="43" s="1"/>
  <c r="XB38" i="43" s="1"/>
  <c r="XE38" i="43" s="1"/>
  <c r="XI38" i="43" s="1"/>
  <c r="WQ39" i="43"/>
  <c r="WV39" i="43" s="1"/>
  <c r="WX39" i="43" s="1"/>
  <c r="XB39" i="43" s="1"/>
  <c r="XE39" i="43" s="1"/>
  <c r="XI39" i="43" s="1"/>
  <c r="CR13" i="69"/>
  <c r="CY13" i="69" s="1"/>
  <c r="DH13" i="69" s="1"/>
  <c r="DK13" i="69" s="1"/>
  <c r="DO13" i="69" s="1"/>
  <c r="DS13" i="69" s="1"/>
  <c r="DU13" i="69" s="1"/>
  <c r="CR14" i="69"/>
  <c r="CY14" i="69" s="1"/>
  <c r="DH14" i="69" s="1"/>
  <c r="DK14" i="69" s="1"/>
  <c r="DO14" i="69" s="1"/>
  <c r="DS14" i="69" s="1"/>
  <c r="DU14" i="69" s="1"/>
  <c r="CR24" i="69"/>
  <c r="CY24" i="69" s="1"/>
  <c r="DH24" i="69" s="1"/>
  <c r="DK24" i="69" s="1"/>
  <c r="DO24" i="69" s="1"/>
  <c r="DS24" i="69" s="1"/>
  <c r="DU24" i="69" s="1"/>
  <c r="CR23" i="69"/>
  <c r="CY23" i="69" s="1"/>
  <c r="DH23" i="69" s="1"/>
  <c r="DK23" i="69" s="1"/>
  <c r="DO23" i="69" s="1"/>
  <c r="DS23" i="69" s="1"/>
  <c r="DU23" i="69" s="1"/>
  <c r="CR22" i="69"/>
  <c r="CY22" i="69" s="1"/>
  <c r="DH22" i="69" s="1"/>
  <c r="DK22" i="69" s="1"/>
  <c r="DO22" i="69" s="1"/>
  <c r="DS22" i="69" s="1"/>
  <c r="DU22" i="69" s="1"/>
  <c r="CR21" i="69"/>
  <c r="CY21" i="69" s="1"/>
  <c r="DH21" i="69" s="1"/>
  <c r="DK21" i="69" s="1"/>
  <c r="DO21" i="69" s="1"/>
  <c r="DS21" i="69" s="1"/>
  <c r="DU21" i="69" s="1"/>
  <c r="CR20" i="69"/>
  <c r="CY20" i="69" s="1"/>
  <c r="DH20" i="69" s="1"/>
  <c r="DK20" i="69" s="1"/>
  <c r="DO20" i="69" s="1"/>
  <c r="DS20" i="69" s="1"/>
  <c r="DU20" i="69" s="1"/>
  <c r="CR19" i="69"/>
  <c r="CY19" i="69" s="1"/>
  <c r="DH19" i="69" s="1"/>
  <c r="DK19" i="69" s="1"/>
  <c r="DO19" i="69" s="1"/>
  <c r="CR18" i="69"/>
  <c r="CY18" i="69" s="1"/>
  <c r="DH18" i="69" s="1"/>
  <c r="DK18" i="69" s="1"/>
  <c r="DO18" i="69" s="1"/>
  <c r="DS18" i="69" s="1"/>
  <c r="DU18" i="69" s="1"/>
  <c r="CR17" i="69"/>
  <c r="CY17" i="69" s="1"/>
  <c r="DH17" i="69" s="1"/>
  <c r="DK17" i="69" s="1"/>
  <c r="DO17" i="69" s="1"/>
  <c r="DS17" i="69" s="1"/>
  <c r="DU17" i="69" s="1"/>
  <c r="CR16" i="69"/>
  <c r="CY16" i="69" s="1"/>
  <c r="DH16" i="69" s="1"/>
  <c r="DK16" i="69" s="1"/>
  <c r="DO16" i="69" s="1"/>
  <c r="DS16" i="69" s="1"/>
  <c r="DU16" i="69" s="1"/>
  <c r="CR15" i="69"/>
  <c r="CY15" i="69" s="1"/>
  <c r="DH15" i="69" s="1"/>
  <c r="DK15" i="69" s="1"/>
  <c r="DO15" i="69" s="1"/>
  <c r="DS15" i="69" s="1"/>
  <c r="DU15" i="69" s="1"/>
  <c r="AA24" i="69"/>
  <c r="AM24" i="69" s="1"/>
  <c r="BD24" i="69" s="1"/>
  <c r="BJ24" i="69" s="1"/>
  <c r="AA23" i="69"/>
  <c r="AM23" i="69" s="1"/>
  <c r="BD23" i="69" s="1"/>
  <c r="BJ23" i="69" s="1"/>
  <c r="AA22" i="69"/>
  <c r="AM22" i="69" s="1"/>
  <c r="BD22" i="69" s="1"/>
  <c r="BJ22" i="69" s="1"/>
  <c r="BR22" i="69" s="1"/>
  <c r="BZ22" i="69" s="1"/>
  <c r="CD22" i="69" s="1"/>
  <c r="AA21" i="69"/>
  <c r="AM21" i="69" s="1"/>
  <c r="BD21" i="69" s="1"/>
  <c r="BJ21" i="69" s="1"/>
  <c r="AA20" i="69"/>
  <c r="AM20" i="69" s="1"/>
  <c r="BD20" i="69" s="1"/>
  <c r="BJ20" i="69" s="1"/>
  <c r="AA19" i="69"/>
  <c r="AM19" i="69" s="1"/>
  <c r="BD19" i="69" s="1"/>
  <c r="BJ19" i="69" s="1"/>
  <c r="AA18" i="69"/>
  <c r="AM18" i="69" s="1"/>
  <c r="BD18" i="69" s="1"/>
  <c r="BJ18" i="69" s="1"/>
  <c r="AA17" i="69"/>
  <c r="AM17" i="69" s="1"/>
  <c r="BD17" i="69" s="1"/>
  <c r="BJ17" i="69" s="1"/>
  <c r="AA16" i="69"/>
  <c r="AM16" i="69" s="1"/>
  <c r="BD16" i="69" s="1"/>
  <c r="BJ16" i="69" s="1"/>
  <c r="BL16" i="69" s="1"/>
  <c r="AA15" i="69"/>
  <c r="AM15" i="69" s="1"/>
  <c r="BD15" i="69" s="1"/>
  <c r="BJ15" i="69" s="1"/>
  <c r="AA14" i="69"/>
  <c r="AM14" i="69" s="1"/>
  <c r="BD14" i="69" s="1"/>
  <c r="BJ14" i="69" s="1"/>
  <c r="AA13" i="69"/>
  <c r="AM13" i="69" s="1"/>
  <c r="BD13" i="69" s="1"/>
  <c r="BJ13" i="69" s="1"/>
  <c r="YS17" i="45"/>
  <c r="YS16" i="45"/>
  <c r="YS15" i="45"/>
  <c r="IQ11" i="63"/>
  <c r="IU11" i="63" s="1"/>
  <c r="IY11" i="63" s="1"/>
  <c r="JB11" i="63" s="1"/>
  <c r="JE11" i="63" s="1"/>
  <c r="JG11" i="63" s="1"/>
  <c r="JI11" i="63" s="1"/>
  <c r="IQ9" i="63"/>
  <c r="IU9" i="63" s="1"/>
  <c r="IY9" i="63" s="1"/>
  <c r="JB9" i="63" s="1"/>
  <c r="JE9" i="63" s="1"/>
  <c r="JG9" i="63" s="1"/>
  <c r="JI9" i="63" s="1"/>
  <c r="IQ8" i="63"/>
  <c r="IU8" i="63" s="1"/>
  <c r="IY8" i="63" s="1"/>
  <c r="JB8" i="63" s="1"/>
  <c r="JE8" i="63" s="1"/>
  <c r="JG8" i="63" s="1"/>
  <c r="JI8" i="63" s="1"/>
  <c r="KS8" i="63"/>
  <c r="KW8" i="63" s="1"/>
  <c r="LB8" i="63" s="1"/>
  <c r="LD8" i="63" s="1"/>
  <c r="LF8" i="63" s="1"/>
  <c r="LJ8" i="63"/>
  <c r="RS7" i="46"/>
  <c r="PV7" i="46"/>
  <c r="PY7" i="46" s="1"/>
  <c r="QA7" i="46" s="1"/>
  <c r="QC7" i="46" s="1"/>
  <c r="ABR7" i="46" s="1"/>
  <c r="PV6" i="46"/>
  <c r="PY6" i="46" s="1"/>
  <c r="QA6" i="46" s="1"/>
  <c r="QC6" i="46" s="1"/>
  <c r="ABR6" i="46" s="1"/>
  <c r="PV5" i="46"/>
  <c r="PY5" i="46" s="1"/>
  <c r="QA5" i="46" s="1"/>
  <c r="QC5" i="46" s="1"/>
  <c r="ABR5" i="46" s="1"/>
  <c r="QQ4" i="45"/>
  <c r="QS4" i="45" s="1"/>
  <c r="QU4" i="45" s="1"/>
  <c r="SO4" i="45"/>
  <c r="WC4" i="45"/>
  <c r="UW18" i="45"/>
  <c r="UW17" i="45"/>
  <c r="UW16" i="45"/>
  <c r="UW15" i="45"/>
  <c r="RJ39" i="63"/>
  <c r="RL39" i="63" s="1"/>
  <c r="RP39" i="63" s="1"/>
  <c r="RS39" i="63" s="1"/>
  <c r="RV39" i="63" s="1"/>
  <c r="RX39" i="63" s="1"/>
  <c r="RJ38" i="63"/>
  <c r="RL38" i="63" s="1"/>
  <c r="RP38" i="63" s="1"/>
  <c r="RS38" i="63" s="1"/>
  <c r="RV38" i="63" s="1"/>
  <c r="RX38" i="63" s="1"/>
  <c r="RJ37" i="63"/>
  <c r="RL37" i="63" s="1"/>
  <c r="RP37" i="63" s="1"/>
  <c r="RS37" i="63" s="1"/>
  <c r="RV37" i="63" s="1"/>
  <c r="RX37" i="63" s="1"/>
  <c r="RJ36" i="63"/>
  <c r="RL36" i="63" s="1"/>
  <c r="RP36" i="63" s="1"/>
  <c r="RS36" i="63" s="1"/>
  <c r="RV36" i="63" s="1"/>
  <c r="RX36" i="63" s="1"/>
  <c r="RJ35" i="63"/>
  <c r="RL35" i="63" s="1"/>
  <c r="RP35" i="63" s="1"/>
  <c r="RS35" i="63" s="1"/>
  <c r="RV35" i="63" s="1"/>
  <c r="RX35" i="63" s="1"/>
  <c r="RJ34" i="63"/>
  <c r="RL34" i="63" s="1"/>
  <c r="RP34" i="63" s="1"/>
  <c r="RS34" i="63" s="1"/>
  <c r="RV34" i="63" s="1"/>
  <c r="RX34" i="63" s="1"/>
  <c r="RJ33" i="63"/>
  <c r="RL33" i="63" s="1"/>
  <c r="RP33" i="63" s="1"/>
  <c r="RS33" i="63" s="1"/>
  <c r="RV33" i="63" s="1"/>
  <c r="RX33" i="63" s="1"/>
  <c r="RJ32" i="63"/>
  <c r="RL32" i="63" s="1"/>
  <c r="RP32" i="63" s="1"/>
  <c r="RS32" i="63" s="1"/>
  <c r="RV32" i="63" s="1"/>
  <c r="RX32" i="63" s="1"/>
  <c r="RJ31" i="63"/>
  <c r="RL31" i="63" s="1"/>
  <c r="RP31" i="63" s="1"/>
  <c r="RS31" i="63" s="1"/>
  <c r="RV31" i="63" s="1"/>
  <c r="RX31" i="63" s="1"/>
  <c r="RJ30" i="63"/>
  <c r="RL30" i="63" s="1"/>
  <c r="RP30" i="63" s="1"/>
  <c r="RS30" i="63" s="1"/>
  <c r="RV30" i="63" s="1"/>
  <c r="RX30" i="63" s="1"/>
  <c r="RJ29" i="63"/>
  <c r="RL29" i="63" s="1"/>
  <c r="RP29" i="63" s="1"/>
  <c r="RS29" i="63" s="1"/>
  <c r="RV29" i="63" s="1"/>
  <c r="RX29" i="63" s="1"/>
  <c r="RJ28" i="63"/>
  <c r="RL28" i="63" s="1"/>
  <c r="RP28" i="63" s="1"/>
  <c r="RS28" i="63" s="1"/>
  <c r="RV28" i="63" s="1"/>
  <c r="RX28" i="63" s="1"/>
  <c r="RJ27" i="63"/>
  <c r="RL27" i="63" s="1"/>
  <c r="RP27" i="63" s="1"/>
  <c r="RS27" i="63" s="1"/>
  <c r="RV27" i="63" s="1"/>
  <c r="RX27" i="63" s="1"/>
  <c r="RJ26" i="63"/>
  <c r="RL26" i="63" s="1"/>
  <c r="RP26" i="63" s="1"/>
  <c r="RS26" i="63" s="1"/>
  <c r="RV26" i="63" s="1"/>
  <c r="RX26" i="63" s="1"/>
  <c r="RJ25" i="63"/>
  <c r="RL25" i="63" s="1"/>
  <c r="RP25" i="63" s="1"/>
  <c r="RS25" i="63" s="1"/>
  <c r="RV25" i="63" s="1"/>
  <c r="RX25" i="63" s="1"/>
  <c r="RJ24" i="63"/>
  <c r="RL24" i="63" s="1"/>
  <c r="RP24" i="63" s="1"/>
  <c r="RS24" i="63" s="1"/>
  <c r="RV24" i="63" s="1"/>
  <c r="RX24" i="63" s="1"/>
  <c r="RJ23" i="63"/>
  <c r="RL23" i="63" s="1"/>
  <c r="RP23" i="63" s="1"/>
  <c r="RS23" i="63" s="1"/>
  <c r="RV23" i="63" s="1"/>
  <c r="RX23" i="63" s="1"/>
  <c r="RJ22" i="63"/>
  <c r="RL22" i="63" s="1"/>
  <c r="RP22" i="63" s="1"/>
  <c r="RS22" i="63" s="1"/>
  <c r="RV22" i="63" s="1"/>
  <c r="RX22" i="63" s="1"/>
  <c r="RJ21" i="63"/>
  <c r="RL21" i="63" s="1"/>
  <c r="RP21" i="63" s="1"/>
  <c r="RS21" i="63" s="1"/>
  <c r="RV21" i="63" s="1"/>
  <c r="RX21" i="63" s="1"/>
  <c r="RJ20" i="63"/>
  <c r="RL20" i="63" s="1"/>
  <c r="RP20" i="63" s="1"/>
  <c r="RS20" i="63" s="1"/>
  <c r="RV20" i="63" s="1"/>
  <c r="RX20" i="63" s="1"/>
  <c r="RJ19" i="63"/>
  <c r="RL19" i="63" s="1"/>
  <c r="RP19" i="63" s="1"/>
  <c r="RS19" i="63" s="1"/>
  <c r="RV19" i="63" s="1"/>
  <c r="RX19" i="63" s="1"/>
  <c r="RJ18" i="63"/>
  <c r="RL18" i="63" s="1"/>
  <c r="RP18" i="63" s="1"/>
  <c r="RS18" i="63" s="1"/>
  <c r="RV18" i="63" s="1"/>
  <c r="RX18" i="63" s="1"/>
  <c r="RJ17" i="63"/>
  <c r="RL17" i="63" s="1"/>
  <c r="RP17" i="63" s="1"/>
  <c r="RS17" i="63" s="1"/>
  <c r="RV17" i="63" s="1"/>
  <c r="RX17" i="63" s="1"/>
  <c r="RJ16" i="63"/>
  <c r="RL16" i="63" s="1"/>
  <c r="RP16" i="63" s="1"/>
  <c r="RS16" i="63" s="1"/>
  <c r="RV16" i="63" s="1"/>
  <c r="RX16" i="63" s="1"/>
  <c r="RJ15" i="63"/>
  <c r="RL15" i="63" s="1"/>
  <c r="RP15" i="63" s="1"/>
  <c r="RS15" i="63" s="1"/>
  <c r="RV15" i="63" s="1"/>
  <c r="RX15" i="63" s="1"/>
  <c r="RJ14" i="63"/>
  <c r="RL14" i="63" s="1"/>
  <c r="RP14" i="63" s="1"/>
  <c r="RS14" i="63" s="1"/>
  <c r="RV14" i="63" s="1"/>
  <c r="RX14" i="63" s="1"/>
  <c r="RJ13" i="63"/>
  <c r="RL13" i="63" s="1"/>
  <c r="RP13" i="63" s="1"/>
  <c r="RS13" i="63" s="1"/>
  <c r="RV13" i="63" s="1"/>
  <c r="RX13" i="63" s="1"/>
  <c r="RJ12" i="63"/>
  <c r="RL12" i="63" s="1"/>
  <c r="RP12" i="63" s="1"/>
  <c r="RS12" i="63" s="1"/>
  <c r="RV12" i="63" s="1"/>
  <c r="RX12" i="63" s="1"/>
  <c r="RJ11" i="63"/>
  <c r="RL11" i="63" s="1"/>
  <c r="RP11" i="63" s="1"/>
  <c r="RS11" i="63" s="1"/>
  <c r="RV11" i="63" s="1"/>
  <c r="RX11" i="63" s="1"/>
  <c r="RJ10" i="63"/>
  <c r="RL10" i="63" s="1"/>
  <c r="RP10" i="63" s="1"/>
  <c r="RS10" i="63" s="1"/>
  <c r="RV10" i="63" s="1"/>
  <c r="RX10" i="63" s="1"/>
  <c r="RJ9" i="63"/>
  <c r="RL9" i="63" s="1"/>
  <c r="RP9" i="63" s="1"/>
  <c r="RS9" i="63" s="1"/>
  <c r="RV9" i="63" s="1"/>
  <c r="RX9" i="63" s="1"/>
  <c r="RJ8" i="63"/>
  <c r="RL8" i="63" s="1"/>
  <c r="RP8" i="63" s="1"/>
  <c r="RS8" i="63" s="1"/>
  <c r="RV8" i="63" s="1"/>
  <c r="RX8" i="63" s="1"/>
  <c r="RJ7" i="63"/>
  <c r="RL7" i="63" s="1"/>
  <c r="RP7" i="63" s="1"/>
  <c r="RS7" i="63" s="1"/>
  <c r="RV7" i="63" s="1"/>
  <c r="RX7" i="63" s="1"/>
  <c r="RJ6" i="63"/>
  <c r="RL6" i="63" s="1"/>
  <c r="RP6" i="63" s="1"/>
  <c r="RS6" i="63" s="1"/>
  <c r="RV6" i="63" s="1"/>
  <c r="RX6" i="63" s="1"/>
  <c r="RJ5" i="63"/>
  <c r="RL5" i="63" s="1"/>
  <c r="RP5" i="63" s="1"/>
  <c r="RS5" i="63" s="1"/>
  <c r="RV5" i="63" s="1"/>
  <c r="RX5" i="63" s="1"/>
  <c r="RJ4" i="63"/>
  <c r="RL4" i="63" s="1"/>
  <c r="RP4" i="63" s="1"/>
  <c r="RS4" i="63" s="1"/>
  <c r="RV4" i="63" s="1"/>
  <c r="RX4" i="63" s="1"/>
  <c r="RJ3" i="63"/>
  <c r="RL3" i="63" s="1"/>
  <c r="RP3" i="63" s="1"/>
  <c r="RS3" i="63" s="1"/>
  <c r="RV3" i="63" s="1"/>
  <c r="RX3" i="63" s="1"/>
  <c r="ZP12" i="46"/>
  <c r="ZP11" i="46"/>
  <c r="ZR11" i="46" s="1"/>
  <c r="ZU11" i="46" s="1"/>
  <c r="ZW11" i="46" s="1"/>
  <c r="ZZ11" i="46" s="1"/>
  <c r="AAB11" i="46" s="1"/>
  <c r="ABY11" i="46" s="1"/>
  <c r="ZP10" i="46"/>
  <c r="ZR10" i="46" s="1"/>
  <c r="ZU10" i="46" s="1"/>
  <c r="ZW10" i="46" s="1"/>
  <c r="ZZ10" i="46" s="1"/>
  <c r="AAB10" i="46" s="1"/>
  <c r="ABY10" i="46" s="1"/>
  <c r="ZP9" i="46"/>
  <c r="ZR9" i="46" s="1"/>
  <c r="ZU9" i="46" s="1"/>
  <c r="ZW9" i="46" s="1"/>
  <c r="ZZ9" i="46" s="1"/>
  <c r="AAB9" i="46" s="1"/>
  <c r="ABY9" i="46" s="1"/>
  <c r="ZP8" i="46"/>
  <c r="ZR8" i="46" s="1"/>
  <c r="ZU8" i="46" s="1"/>
  <c r="ZW8" i="46" s="1"/>
  <c r="ZZ8" i="46" s="1"/>
  <c r="AAB8" i="46" s="1"/>
  <c r="ABY8" i="46" s="1"/>
  <c r="ZP7" i="46"/>
  <c r="ZR7" i="46" s="1"/>
  <c r="ZU7" i="46" s="1"/>
  <c r="ZW7" i="46" s="1"/>
  <c r="ZZ7" i="46" s="1"/>
  <c r="ZP6" i="46"/>
  <c r="ZR6" i="46" s="1"/>
  <c r="ZU6" i="46" s="1"/>
  <c r="ZW6" i="46" s="1"/>
  <c r="ZZ6" i="46" s="1"/>
  <c r="ZP5" i="46"/>
  <c r="ZR5" i="46" s="1"/>
  <c r="ZU5" i="46" s="1"/>
  <c r="ZW5" i="46" s="1"/>
  <c r="ZZ5" i="46" s="1"/>
  <c r="AAB5" i="46" s="1"/>
  <c r="ABY5" i="46" s="1"/>
  <c r="ZP4" i="46"/>
  <c r="ZR4" i="46" s="1"/>
  <c r="ZU4" i="46" s="1"/>
  <c r="ZW4" i="46" s="1"/>
  <c r="ZZ4" i="46" s="1"/>
  <c r="ZP3" i="46"/>
  <c r="ZR3" i="46" s="1"/>
  <c r="ZU3" i="46" s="1"/>
  <c r="ZW3" i="46" s="1"/>
  <c r="ZZ3" i="46" s="1"/>
  <c r="AAB3" i="46" s="1"/>
  <c r="ABY3" i="46" s="1"/>
  <c r="YR19" i="45"/>
  <c r="YU19" i="45" s="1"/>
  <c r="YR18" i="45"/>
  <c r="YU18" i="45" s="1"/>
  <c r="YW18" i="45" s="1"/>
  <c r="ZA18" i="45" s="1"/>
  <c r="ZN18" i="45" s="1"/>
  <c r="YR17" i="45"/>
  <c r="YR16" i="45"/>
  <c r="YR15" i="45"/>
  <c r="YR14" i="45"/>
  <c r="YU14" i="45" s="1"/>
  <c r="YR13" i="45"/>
  <c r="YR12" i="45"/>
  <c r="YU12" i="45" s="1"/>
  <c r="YW12" i="45" s="1"/>
  <c r="ZA12" i="45" s="1"/>
  <c r="YR11" i="45"/>
  <c r="YU11" i="45" s="1"/>
  <c r="YW11" i="45" s="1"/>
  <c r="ZA11" i="45" s="1"/>
  <c r="ZN11" i="45" s="1"/>
  <c r="YR10" i="45"/>
  <c r="YU10" i="45" s="1"/>
  <c r="YW10" i="45" s="1"/>
  <c r="ZA10" i="45" s="1"/>
  <c r="ZN10" i="45" s="1"/>
  <c r="YR9" i="45"/>
  <c r="YU9" i="45" s="1"/>
  <c r="YW9" i="45" s="1"/>
  <c r="ZA9" i="45" s="1"/>
  <c r="YR8" i="45"/>
  <c r="YU8" i="45" s="1"/>
  <c r="YW8" i="45" s="1"/>
  <c r="ZA8" i="45" s="1"/>
  <c r="ZN8" i="45" s="1"/>
  <c r="YR7" i="45"/>
  <c r="YU7" i="45" s="1"/>
  <c r="YW7" i="45" s="1"/>
  <c r="ZA7" i="45" s="1"/>
  <c r="ZN7" i="45" s="1"/>
  <c r="YR6" i="45"/>
  <c r="YU6" i="45" s="1"/>
  <c r="YW6" i="45" s="1"/>
  <c r="ZA6" i="45" s="1"/>
  <c r="ZN6" i="45" s="1"/>
  <c r="YR5" i="45"/>
  <c r="YU5" i="45" s="1"/>
  <c r="YW5" i="45" s="1"/>
  <c r="ZA5" i="45" s="1"/>
  <c r="YR4" i="45"/>
  <c r="YU4" i="45" s="1"/>
  <c r="YR3" i="45"/>
  <c r="YU3" i="45" s="1"/>
  <c r="YW3" i="45" s="1"/>
  <c r="ZA3" i="45" s="1"/>
  <c r="AAJ13" i="43"/>
  <c r="AAM13" i="43" s="1"/>
  <c r="AAJ12" i="43"/>
  <c r="AAM12" i="43" s="1"/>
  <c r="AAJ11" i="43"/>
  <c r="AAM11" i="43" s="1"/>
  <c r="AAJ10" i="43"/>
  <c r="AAM10" i="43" s="1"/>
  <c r="AAJ9" i="43"/>
  <c r="AAM9" i="43" s="1"/>
  <c r="AAJ8" i="43"/>
  <c r="AAM8" i="43" s="1"/>
  <c r="AAJ7" i="43"/>
  <c r="AAM7" i="43" s="1"/>
  <c r="AAO7" i="43" s="1"/>
  <c r="AAS7" i="43" s="1"/>
  <c r="AAV7" i="43" s="1"/>
  <c r="AAY7" i="43" s="1"/>
  <c r="AAJ6" i="43"/>
  <c r="AAM6" i="43" s="1"/>
  <c r="AAO6" i="43" s="1"/>
  <c r="AAS6" i="43" s="1"/>
  <c r="AAV6" i="43" s="1"/>
  <c r="AAY6" i="43" s="1"/>
  <c r="AAJ5" i="43"/>
  <c r="AAM5" i="43" s="1"/>
  <c r="AAO5" i="43" s="1"/>
  <c r="AAS5" i="43" s="1"/>
  <c r="AAJ4" i="43"/>
  <c r="AAM4" i="43" s="1"/>
  <c r="AAO4" i="43" s="1"/>
  <c r="AAS4" i="43" s="1"/>
  <c r="AAV4" i="43" s="1"/>
  <c r="AAY4" i="43" s="1"/>
  <c r="AAJ3" i="43"/>
  <c r="AAM3" i="43" s="1"/>
  <c r="BTZ32" i="48"/>
  <c r="BTZ31" i="48"/>
  <c r="BTZ30" i="48"/>
  <c r="BTZ29" i="48"/>
  <c r="BTZ28" i="48"/>
  <c r="BTZ27" i="48"/>
  <c r="BTZ26" i="48"/>
  <c r="BTZ25" i="48"/>
  <c r="BTZ24" i="48"/>
  <c r="BTZ23" i="48"/>
  <c r="BTZ22" i="48"/>
  <c r="BTZ21" i="48"/>
  <c r="BTZ20" i="48"/>
  <c r="BTZ19" i="48"/>
  <c r="BTZ18" i="48"/>
  <c r="BTZ17" i="48"/>
  <c r="BTZ16" i="48"/>
  <c r="BTZ15" i="48"/>
  <c r="BTZ14" i="48"/>
  <c r="BTZ13" i="48"/>
  <c r="BTZ12" i="48"/>
  <c r="BTZ11" i="48"/>
  <c r="BTZ10" i="48"/>
  <c r="BTZ9" i="48"/>
  <c r="BTZ8" i="48"/>
  <c r="BTZ7" i="48"/>
  <c r="BTZ6" i="48"/>
  <c r="BTZ5" i="48"/>
  <c r="BTZ4" i="48"/>
  <c r="BTZ3" i="48"/>
  <c r="W65" i="67"/>
  <c r="AF65" i="67" s="1"/>
  <c r="AU65" i="67" s="1"/>
  <c r="BR65" i="67" s="1"/>
  <c r="BZ65" i="67" s="1"/>
  <c r="CH65" i="67" s="1"/>
  <c r="W64" i="67"/>
  <c r="AF64" i="67"/>
  <c r="AU64" i="67" s="1"/>
  <c r="BR64" i="67" s="1"/>
  <c r="BZ64" i="67" s="1"/>
  <c r="CH64" i="67" s="1"/>
  <c r="CR64" i="67" s="1"/>
  <c r="W63" i="67"/>
  <c r="AF63" i="67" s="1"/>
  <c r="AU63" i="67" s="1"/>
  <c r="BR63" i="67" s="1"/>
  <c r="BZ63" i="67" s="1"/>
  <c r="W62" i="67"/>
  <c r="AF62" i="67" s="1"/>
  <c r="AU62" i="67" s="1"/>
  <c r="BR62" i="67" s="1"/>
  <c r="BZ62" i="67" s="1"/>
  <c r="W61" i="67"/>
  <c r="AF61" i="67" s="1"/>
  <c r="AU61" i="67" s="1"/>
  <c r="BR61" i="67" s="1"/>
  <c r="BZ61" i="67" s="1"/>
  <c r="CH61" i="67" s="1"/>
  <c r="CR61" i="67" s="1"/>
  <c r="CW61" i="67" s="1"/>
  <c r="W60" i="67"/>
  <c r="AF60" i="67" s="1"/>
  <c r="AU60" i="67" s="1"/>
  <c r="BR60" i="67" s="1"/>
  <c r="BZ60" i="67" s="1"/>
  <c r="CH60" i="67" s="1"/>
  <c r="CR60" i="67" s="1"/>
  <c r="CW60" i="67" s="1"/>
  <c r="W59" i="67"/>
  <c r="AF59" i="67" s="1"/>
  <c r="AU59" i="67" s="1"/>
  <c r="BR59" i="67" s="1"/>
  <c r="BZ59" i="67" s="1"/>
  <c r="CH59" i="67" s="1"/>
  <c r="CR59" i="67" s="1"/>
  <c r="CW59" i="67" s="1"/>
  <c r="W58" i="67"/>
  <c r="AF58" i="67" s="1"/>
  <c r="AU58" i="67" s="1"/>
  <c r="BR58" i="67" s="1"/>
  <c r="BZ58" i="67" s="1"/>
  <c r="CH58" i="67" s="1"/>
  <c r="CR58" i="67" s="1"/>
  <c r="CW58" i="67" s="1"/>
  <c r="W57" i="67"/>
  <c r="AF57" i="67" s="1"/>
  <c r="W56" i="67"/>
  <c r="AF56" i="67" s="1"/>
  <c r="AU56" i="67" s="1"/>
  <c r="BR56" i="67" s="1"/>
  <c r="BZ56" i="67" s="1"/>
  <c r="CH56" i="67" s="1"/>
  <c r="CR56" i="67" s="1"/>
  <c r="CW56" i="67" s="1"/>
  <c r="W55" i="67"/>
  <c r="AF55" i="67" s="1"/>
  <c r="AU55" i="67" s="1"/>
  <c r="BR55" i="67" s="1"/>
  <c r="BZ55" i="67" s="1"/>
  <c r="CH55" i="67" s="1"/>
  <c r="CR55" i="67" s="1"/>
  <c r="CW55" i="67" s="1"/>
  <c r="W54" i="67"/>
  <c r="AF54" i="67" s="1"/>
  <c r="AU54" i="67" s="1"/>
  <c r="BR54" i="67" s="1"/>
  <c r="BZ54" i="67" s="1"/>
  <c r="CH54" i="67" s="1"/>
  <c r="CR54" i="67" s="1"/>
  <c r="CW54" i="67" s="1"/>
  <c r="W53" i="67"/>
  <c r="AF53" i="67" s="1"/>
  <c r="AU53" i="67" s="1"/>
  <c r="BR53" i="67" s="1"/>
  <c r="BZ53" i="67" s="1"/>
  <c r="CH53" i="67" s="1"/>
  <c r="CR53" i="67" s="1"/>
  <c r="CW53" i="67" s="1"/>
  <c r="W52" i="67"/>
  <c r="AF52" i="67" s="1"/>
  <c r="AU52" i="67" s="1"/>
  <c r="BR52" i="67" s="1"/>
  <c r="BZ52" i="67" s="1"/>
  <c r="CH52" i="67" s="1"/>
  <c r="CR52" i="67" s="1"/>
  <c r="CW52" i="67" s="1"/>
  <c r="W51" i="67"/>
  <c r="AF51" i="67" s="1"/>
  <c r="AU51" i="67" s="1"/>
  <c r="BR51" i="67" s="1"/>
  <c r="BZ51" i="67" s="1"/>
  <c r="CH51" i="67" s="1"/>
  <c r="CR51" i="67" s="1"/>
  <c r="CW51" i="67" s="1"/>
  <c r="W50" i="67"/>
  <c r="AF50" i="67" s="1"/>
  <c r="AU50" i="67" s="1"/>
  <c r="BR50" i="67" s="1"/>
  <c r="BZ50" i="67" s="1"/>
  <c r="CH50" i="67" s="1"/>
  <c r="CR50" i="67" s="1"/>
  <c r="CW50" i="67" s="1"/>
  <c r="W49" i="67"/>
  <c r="AF49" i="67" s="1"/>
  <c r="AU49" i="67" s="1"/>
  <c r="BR49" i="67" s="1"/>
  <c r="BZ49" i="67" s="1"/>
  <c r="CH49" i="67" s="1"/>
  <c r="CR49" i="67" s="1"/>
  <c r="CW49" i="67" s="1"/>
  <c r="W48" i="67"/>
  <c r="AF48" i="67" s="1"/>
  <c r="AU48" i="67" s="1"/>
  <c r="BR48" i="67" s="1"/>
  <c r="BZ48" i="67" s="1"/>
  <c r="CH48" i="67" s="1"/>
  <c r="CR48" i="67" s="1"/>
  <c r="CW48" i="67" s="1"/>
  <c r="W47" i="67"/>
  <c r="AF47" i="67" s="1"/>
  <c r="AU47" i="67" s="1"/>
  <c r="BR47" i="67" s="1"/>
  <c r="BZ47" i="67" s="1"/>
  <c r="CH47" i="67" s="1"/>
  <c r="CR47" i="67" s="1"/>
  <c r="CW47" i="67" s="1"/>
  <c r="W46" i="67"/>
  <c r="AF46" i="67" s="1"/>
  <c r="AU46" i="67" s="1"/>
  <c r="BR46" i="67" s="1"/>
  <c r="BZ46" i="67" s="1"/>
  <c r="CH46" i="67" s="1"/>
  <c r="CR46" i="67" s="1"/>
  <c r="CW46" i="67" s="1"/>
  <c r="W45" i="67"/>
  <c r="AF45" i="67" s="1"/>
  <c r="AU45" i="67" s="1"/>
  <c r="BR45" i="67" s="1"/>
  <c r="BZ45" i="67" s="1"/>
  <c r="CH45" i="67" s="1"/>
  <c r="CR45" i="67" s="1"/>
  <c r="CW45" i="67" s="1"/>
  <c r="W44" i="67"/>
  <c r="AF44" i="67" s="1"/>
  <c r="AU44" i="67" s="1"/>
  <c r="BR44" i="67" s="1"/>
  <c r="BZ44" i="67" s="1"/>
  <c r="CH44" i="67" s="1"/>
  <c r="CR44" i="67" s="1"/>
  <c r="CW44" i="67" s="1"/>
  <c r="W43" i="67"/>
  <c r="AF43" i="67" s="1"/>
  <c r="AU43" i="67" s="1"/>
  <c r="BR43" i="67" s="1"/>
  <c r="BZ43" i="67" s="1"/>
  <c r="CH43" i="67" s="1"/>
  <c r="CR43" i="67" s="1"/>
  <c r="CW43" i="67" s="1"/>
  <c r="W42" i="67"/>
  <c r="AF42" i="67"/>
  <c r="AU42" i="67" s="1"/>
  <c r="BR42" i="67" s="1"/>
  <c r="BZ42" i="67"/>
  <c r="CH42" i="67" s="1"/>
  <c r="CR42" i="67" s="1"/>
  <c r="CW42" i="67" s="1"/>
  <c r="W41" i="67"/>
  <c r="AF41" i="67" s="1"/>
  <c r="AU41" i="67" s="1"/>
  <c r="BR41" i="67" s="1"/>
  <c r="BZ41" i="67" s="1"/>
  <c r="CH41" i="67" s="1"/>
  <c r="CR41" i="67" s="1"/>
  <c r="CW41" i="67" s="1"/>
  <c r="W40" i="67"/>
  <c r="AF40" i="67" s="1"/>
  <c r="AU40" i="67" s="1"/>
  <c r="BR40" i="67" s="1"/>
  <c r="BZ40" i="67" s="1"/>
  <c r="CH40" i="67" s="1"/>
  <c r="CR40" i="67" s="1"/>
  <c r="CW40" i="67" s="1"/>
  <c r="W39" i="67"/>
  <c r="AF39" i="67" s="1"/>
  <c r="AU39" i="67" s="1"/>
  <c r="BR39" i="67" s="1"/>
  <c r="BZ39" i="67" s="1"/>
  <c r="CH39" i="67" s="1"/>
  <c r="CR39" i="67" s="1"/>
  <c r="CW39" i="67" s="1"/>
  <c r="W38" i="67"/>
  <c r="AF38" i="67" s="1"/>
  <c r="AU38" i="67" s="1"/>
  <c r="BR38" i="67" s="1"/>
  <c r="BZ38" i="67" s="1"/>
  <c r="CH38" i="67" s="1"/>
  <c r="CR38" i="67" s="1"/>
  <c r="CW38" i="67" s="1"/>
  <c r="W37" i="67"/>
  <c r="AF37" i="67" s="1"/>
  <c r="AU37" i="67" s="1"/>
  <c r="BR37" i="67" s="1"/>
  <c r="BZ37" i="67" s="1"/>
  <c r="CH37" i="67" s="1"/>
  <c r="CR37" i="67" s="1"/>
  <c r="CW37" i="67" s="1"/>
  <c r="W36" i="67"/>
  <c r="AF36" i="67"/>
  <c r="AU36" i="67" s="1"/>
  <c r="BR36" i="67" s="1"/>
  <c r="BZ36" i="67" s="1"/>
  <c r="CH36" i="67" s="1"/>
  <c r="CR36" i="67" s="1"/>
  <c r="CW36" i="67" s="1"/>
  <c r="W35" i="67"/>
  <c r="AF35" i="67" s="1"/>
  <c r="AU35" i="67" s="1"/>
  <c r="BR35" i="67" s="1"/>
  <c r="BZ35" i="67" s="1"/>
  <c r="CH35" i="67" s="1"/>
  <c r="CR35" i="67" s="1"/>
  <c r="CW35" i="67" s="1"/>
  <c r="W34" i="67"/>
  <c r="AF34" i="67" s="1"/>
  <c r="AU34" i="67" s="1"/>
  <c r="BR34" i="67" s="1"/>
  <c r="BZ34" i="67" s="1"/>
  <c r="CH34" i="67" s="1"/>
  <c r="CR34" i="67" s="1"/>
  <c r="CW34" i="67" s="1"/>
  <c r="W33" i="67"/>
  <c r="AF33" i="67" s="1"/>
  <c r="AU33" i="67" s="1"/>
  <c r="BR33" i="67" s="1"/>
  <c r="BZ33" i="67" s="1"/>
  <c r="CH33" i="67" s="1"/>
  <c r="CR33" i="67" s="1"/>
  <c r="CW33" i="67" s="1"/>
  <c r="W32" i="67"/>
  <c r="W31" i="67"/>
  <c r="W30" i="67"/>
  <c r="AF30" i="67" s="1"/>
  <c r="AU30" i="67" s="1"/>
  <c r="BR30" i="67" s="1"/>
  <c r="BZ30" i="67" s="1"/>
  <c r="CH30" i="67" s="1"/>
  <c r="CR30" i="67" s="1"/>
  <c r="CW30" i="67" s="1"/>
  <c r="W29" i="67"/>
  <c r="AF29" i="67" s="1"/>
  <c r="AU29" i="67" s="1"/>
  <c r="BR29" i="67" s="1"/>
  <c r="BZ29" i="67" s="1"/>
  <c r="CH29" i="67" s="1"/>
  <c r="CR29" i="67" s="1"/>
  <c r="CW29" i="67" s="1"/>
  <c r="W28" i="67"/>
  <c r="AF28" i="67" s="1"/>
  <c r="AU28" i="67" s="1"/>
  <c r="BR28" i="67" s="1"/>
  <c r="BZ28" i="67" s="1"/>
  <c r="CH28" i="67" s="1"/>
  <c r="CR28" i="67" s="1"/>
  <c r="CW28" i="67" s="1"/>
  <c r="W27" i="67"/>
  <c r="AF27" i="67" s="1"/>
  <c r="AU27" i="67" s="1"/>
  <c r="BR27" i="67" s="1"/>
  <c r="BZ27" i="67" s="1"/>
  <c r="CH27" i="67" s="1"/>
  <c r="CR27" i="67" s="1"/>
  <c r="CW27" i="67" s="1"/>
  <c r="W26" i="67"/>
  <c r="AF26" i="67" s="1"/>
  <c r="AU26" i="67" s="1"/>
  <c r="BR26" i="67" s="1"/>
  <c r="BZ26" i="67" s="1"/>
  <c r="CH26" i="67" s="1"/>
  <c r="CR26" i="67" s="1"/>
  <c r="CW26" i="67" s="1"/>
  <c r="W25" i="67"/>
  <c r="AF25" i="67" s="1"/>
  <c r="AU25" i="67" s="1"/>
  <c r="BR25" i="67" s="1"/>
  <c r="BZ25" i="67" s="1"/>
  <c r="CH25" i="67" s="1"/>
  <c r="CR25" i="67" s="1"/>
  <c r="CW25" i="67" s="1"/>
  <c r="W24" i="67"/>
  <c r="AF24" i="67" s="1"/>
  <c r="AU24" i="67" s="1"/>
  <c r="BR24" i="67" s="1"/>
  <c r="BZ24" i="67" s="1"/>
  <c r="CH24" i="67" s="1"/>
  <c r="CR24" i="67" s="1"/>
  <c r="CW24" i="67" s="1"/>
  <c r="W23" i="67"/>
  <c r="AF23" i="67" s="1"/>
  <c r="AU23" i="67" s="1"/>
  <c r="BR23" i="67" s="1"/>
  <c r="BZ23" i="67" s="1"/>
  <c r="CH23" i="67" s="1"/>
  <c r="CR23" i="67" s="1"/>
  <c r="CW23" i="67" s="1"/>
  <c r="W22" i="67"/>
  <c r="AF22" i="67" s="1"/>
  <c r="AU22" i="67" s="1"/>
  <c r="BR22" i="67" s="1"/>
  <c r="BZ22" i="67" s="1"/>
  <c r="CH22" i="67" s="1"/>
  <c r="CR22" i="67" s="1"/>
  <c r="CW22" i="67" s="1"/>
  <c r="W21" i="67"/>
  <c r="AF21" i="67" s="1"/>
  <c r="AU21" i="67" s="1"/>
  <c r="BR21" i="67" s="1"/>
  <c r="BZ21" i="67" s="1"/>
  <c r="CH21" i="67" s="1"/>
  <c r="CR21" i="67" s="1"/>
  <c r="CW21" i="67" s="1"/>
  <c r="W20" i="67"/>
  <c r="AF20" i="67" s="1"/>
  <c r="AU20" i="67" s="1"/>
  <c r="BR20" i="67" s="1"/>
  <c r="BZ20" i="67" s="1"/>
  <c r="CH20" i="67" s="1"/>
  <c r="CR20" i="67" s="1"/>
  <c r="CW20" i="67" s="1"/>
  <c r="W19" i="67"/>
  <c r="AF19" i="67" s="1"/>
  <c r="AU19" i="67" s="1"/>
  <c r="BR19" i="67" s="1"/>
  <c r="BZ19" i="67" s="1"/>
  <c r="CH19" i="67" s="1"/>
  <c r="CR19" i="67" s="1"/>
  <c r="CW19" i="67" s="1"/>
  <c r="W18" i="67"/>
  <c r="AF18" i="67" s="1"/>
  <c r="AU18" i="67" s="1"/>
  <c r="BR18" i="67" s="1"/>
  <c r="BZ18" i="67" s="1"/>
  <c r="CH18" i="67" s="1"/>
  <c r="CR18" i="67" s="1"/>
  <c r="CW18" i="67" s="1"/>
  <c r="W17" i="67"/>
  <c r="AF17" i="67" s="1"/>
  <c r="AU17" i="67" s="1"/>
  <c r="BR17" i="67"/>
  <c r="BZ17" i="67" s="1"/>
  <c r="CH17" i="67" s="1"/>
  <c r="CR17" i="67" s="1"/>
  <c r="CW17" i="67" s="1"/>
  <c r="W16" i="67"/>
  <c r="AF16" i="67" s="1"/>
  <c r="AU16" i="67" s="1"/>
  <c r="BR16" i="67" s="1"/>
  <c r="BZ16" i="67" s="1"/>
  <c r="CH16" i="67" s="1"/>
  <c r="CR16" i="67" s="1"/>
  <c r="CW16" i="67" s="1"/>
  <c r="W15" i="67"/>
  <c r="AF15" i="67" s="1"/>
  <c r="AU15" i="67" s="1"/>
  <c r="BR15" i="67" s="1"/>
  <c r="BZ15" i="67" s="1"/>
  <c r="CH15" i="67" s="1"/>
  <c r="CR15" i="67" s="1"/>
  <c r="CW15" i="67" s="1"/>
  <c r="W14" i="67"/>
  <c r="AF14" i="67"/>
  <c r="AU14" i="67" s="1"/>
  <c r="BR14" i="67" s="1"/>
  <c r="BZ14" i="67" s="1"/>
  <c r="CH14" i="67" s="1"/>
  <c r="CR14" i="67" s="1"/>
  <c r="CW14" i="67" s="1"/>
  <c r="W13" i="67"/>
  <c r="AF13" i="67" s="1"/>
  <c r="AU13" i="67" s="1"/>
  <c r="BR13" i="67" s="1"/>
  <c r="BZ13" i="67" s="1"/>
  <c r="CH13" i="67" s="1"/>
  <c r="CR13" i="67" s="1"/>
  <c r="CW13" i="67" s="1"/>
  <c r="W12" i="67"/>
  <c r="AF12" i="67" s="1"/>
  <c r="AU12" i="67" s="1"/>
  <c r="BR12" i="67" s="1"/>
  <c r="BZ12" i="67" s="1"/>
  <c r="CH12" i="67" s="1"/>
  <c r="CR12" i="67" s="1"/>
  <c r="CW12" i="67" s="1"/>
  <c r="W11" i="67"/>
  <c r="AF11" i="67" s="1"/>
  <c r="AU11" i="67"/>
  <c r="BR11" i="67" s="1"/>
  <c r="BZ11" i="67" s="1"/>
  <c r="CH11" i="67" s="1"/>
  <c r="CR11" i="67" s="1"/>
  <c r="CW11" i="67" s="1"/>
  <c r="W10" i="67"/>
  <c r="AF10" i="67" s="1"/>
  <c r="AU10" i="67" s="1"/>
  <c r="BR10" i="67" s="1"/>
  <c r="BZ10" i="67" s="1"/>
  <c r="CH10" i="67" s="1"/>
  <c r="CR10" i="67" s="1"/>
  <c r="CW10" i="67" s="1"/>
  <c r="W9" i="67"/>
  <c r="AF9" i="67" s="1"/>
  <c r="AU9" i="67" s="1"/>
  <c r="BR9" i="67" s="1"/>
  <c r="BZ9" i="67" s="1"/>
  <c r="CH9" i="67" s="1"/>
  <c r="CR9" i="67" s="1"/>
  <c r="CW9" i="67" s="1"/>
  <c r="W8" i="67"/>
  <c r="AF8" i="67" s="1"/>
  <c r="AU8" i="67" s="1"/>
  <c r="BR8" i="67" s="1"/>
  <c r="BZ8" i="67" s="1"/>
  <c r="CH8" i="67" s="1"/>
  <c r="CR8" i="67" s="1"/>
  <c r="CW8" i="67" s="1"/>
  <c r="W7" i="67"/>
  <c r="AF7" i="67" s="1"/>
  <c r="AU7" i="67" s="1"/>
  <c r="BR7" i="67" s="1"/>
  <c r="BZ7" i="67" s="1"/>
  <c r="CH7" i="67" s="1"/>
  <c r="CR7" i="67" s="1"/>
  <c r="CW7" i="67" s="1"/>
  <c r="W6" i="67"/>
  <c r="AF6" i="67" s="1"/>
  <c r="AU6" i="67" s="1"/>
  <c r="BR6" i="67" s="1"/>
  <c r="BZ6" i="67" s="1"/>
  <c r="CH6" i="67" s="1"/>
  <c r="CR6" i="67" s="1"/>
  <c r="CW6" i="67" s="1"/>
  <c r="W5" i="67"/>
  <c r="AF5" i="67" s="1"/>
  <c r="AU5" i="67" s="1"/>
  <c r="BR5" i="67" s="1"/>
  <c r="BZ5" i="67" s="1"/>
  <c r="CH5" i="67" s="1"/>
  <c r="CR5" i="67" s="1"/>
  <c r="CW5" i="67" s="1"/>
  <c r="W4" i="67"/>
  <c r="AF4" i="67" s="1"/>
  <c r="AU4" i="67" s="1"/>
  <c r="BR4" i="67" s="1"/>
  <c r="BZ4" i="67" s="1"/>
  <c r="CH4" i="67" s="1"/>
  <c r="CR4" i="67" s="1"/>
  <c r="CW4" i="67" s="1"/>
  <c r="W3" i="67"/>
  <c r="AF3" i="67" s="1"/>
  <c r="AU3" i="67" s="1"/>
  <c r="BR3" i="67" s="1"/>
  <c r="BZ3" i="67" s="1"/>
  <c r="CH3" i="67" s="1"/>
  <c r="CR3" i="67" s="1"/>
  <c r="CW3" i="67" s="1"/>
  <c r="CGC19" i="42"/>
  <c r="CGC18" i="42"/>
  <c r="CGC17" i="42"/>
  <c r="CGC16" i="42"/>
  <c r="CGC15" i="42"/>
  <c r="CGC14" i="42"/>
  <c r="BXH19" i="42"/>
  <c r="BXH18" i="42"/>
  <c r="BXH17" i="42"/>
  <c r="BXH16" i="42"/>
  <c r="BXH15" i="42"/>
  <c r="BXR15" i="42" s="1"/>
  <c r="BYC15" i="42" s="1"/>
  <c r="BYO15" i="42" s="1"/>
  <c r="DRS15" i="42" s="1"/>
  <c r="BXH14" i="42"/>
  <c r="CNR19" i="42"/>
  <c r="CNR18" i="42"/>
  <c r="CNR17" i="42"/>
  <c r="CNR16" i="42"/>
  <c r="CNR15" i="42"/>
  <c r="COB15" i="42" s="1"/>
  <c r="COM15" i="42" s="1"/>
  <c r="COZ15" i="42" s="1"/>
  <c r="CPI15" i="42" s="1"/>
  <c r="CPQ15" i="42" s="1"/>
  <c r="CQA15" i="42" s="1"/>
  <c r="CQD15" i="42" s="1"/>
  <c r="DRU15" i="42" s="1"/>
  <c r="CNR14" i="42"/>
  <c r="COB14" i="42" s="1"/>
  <c r="COM14" i="42" s="1"/>
  <c r="COZ14" i="42" s="1"/>
  <c r="CPI14" i="42" s="1"/>
  <c r="CPQ14" i="42" s="1"/>
  <c r="CQA14" i="42" s="1"/>
  <c r="CQD14" i="42" s="1"/>
  <c r="DRU14" i="42" s="1"/>
  <c r="DFG34" i="42"/>
  <c r="DFG33" i="42"/>
  <c r="DFW33" i="42" s="1"/>
  <c r="DGM33" i="42" s="1"/>
  <c r="DGQ33" i="42" s="1"/>
  <c r="DFG32" i="42"/>
  <c r="DFG31" i="42"/>
  <c r="DFX31" i="42" s="1"/>
  <c r="DGN31" i="42" s="1"/>
  <c r="DFG30" i="42"/>
  <c r="DFX30" i="42" s="1"/>
  <c r="DGN30" i="42" s="1"/>
  <c r="DHB30" i="42" s="1"/>
  <c r="DHK30" i="42" s="1"/>
  <c r="DHS30" i="42" s="1"/>
  <c r="DIC30" i="42" s="1"/>
  <c r="DIH30" i="42" s="1"/>
  <c r="DRW30" i="42" s="1"/>
  <c r="DFG29" i="42"/>
  <c r="DFX29" i="42" s="1"/>
  <c r="DGN29" i="42" s="1"/>
  <c r="DHB29" i="42" s="1"/>
  <c r="DHK29" i="42" s="1"/>
  <c r="DHS29" i="42" s="1"/>
  <c r="DIC29" i="42" s="1"/>
  <c r="DIH29" i="42" s="1"/>
  <c r="DRW29" i="42" s="1"/>
  <c r="DFG28" i="42"/>
  <c r="DFX28" i="42" s="1"/>
  <c r="DGN28" i="42" s="1"/>
  <c r="DHB28" i="42" s="1"/>
  <c r="DHK28" i="42" s="1"/>
  <c r="DHS28" i="42" s="1"/>
  <c r="DIC28" i="42" s="1"/>
  <c r="DIH28" i="42" s="1"/>
  <c r="DRW28" i="42" s="1"/>
  <c r="DFG27" i="42"/>
  <c r="DFX27" i="42" s="1"/>
  <c r="DGN27" i="42" s="1"/>
  <c r="DHB27" i="42" s="1"/>
  <c r="DHK27" i="42" s="1"/>
  <c r="DHS27" i="42" s="1"/>
  <c r="DIC27" i="42" s="1"/>
  <c r="DIH27" i="42" s="1"/>
  <c r="DRW27" i="42" s="1"/>
  <c r="DFG26" i="42"/>
  <c r="DFG25" i="42"/>
  <c r="DFW25" i="42" s="1"/>
  <c r="DGM25" i="42" s="1"/>
  <c r="DGQ25" i="42" s="1"/>
  <c r="DFG24" i="42"/>
  <c r="DFW24" i="42" s="1"/>
  <c r="DGM24" i="42" s="1"/>
  <c r="DGQ24" i="42" s="1"/>
  <c r="DFG23" i="42"/>
  <c r="DFX23" i="42" s="1"/>
  <c r="DGN23" i="42" s="1"/>
  <c r="DHB23" i="42" s="1"/>
  <c r="DHK23" i="42" s="1"/>
  <c r="DHS23" i="42" s="1"/>
  <c r="DIC23" i="42" s="1"/>
  <c r="DIH23" i="42" s="1"/>
  <c r="DRW23" i="42" s="1"/>
  <c r="DFG22" i="42"/>
  <c r="DFW22" i="42" s="1"/>
  <c r="DGM22" i="42" s="1"/>
  <c r="DGQ22" i="42" s="1"/>
  <c r="DFG21" i="42"/>
  <c r="DFW21" i="42" s="1"/>
  <c r="DGM21" i="42" s="1"/>
  <c r="DGQ21" i="42" s="1"/>
  <c r="DFG20" i="42"/>
  <c r="DFW20" i="42" s="1"/>
  <c r="DGM20" i="42" s="1"/>
  <c r="DGQ20" i="42" s="1"/>
  <c r="DFG19" i="42"/>
  <c r="DFG18" i="42"/>
  <c r="DFG17" i="42"/>
  <c r="DFW17" i="42" s="1"/>
  <c r="DGM17" i="42" s="1"/>
  <c r="DGQ17" i="42" s="1"/>
  <c r="DFG16" i="42"/>
  <c r="DFG15" i="42"/>
  <c r="DFG14" i="42"/>
  <c r="DFX14" i="42" s="1"/>
  <c r="DGN14" i="42" s="1"/>
  <c r="DHB14" i="42" s="1"/>
  <c r="DHK14" i="42" s="1"/>
  <c r="DHS14" i="42" s="1"/>
  <c r="DIC14" i="42" s="1"/>
  <c r="DIH14" i="42" s="1"/>
  <c r="DRW14" i="42" s="1"/>
  <c r="DFG13" i="42"/>
  <c r="DFW13" i="42" s="1"/>
  <c r="DGM13" i="42" s="1"/>
  <c r="DGQ13" i="42" s="1"/>
  <c r="DFG12" i="42"/>
  <c r="DFX12" i="42" s="1"/>
  <c r="DGN12" i="42" s="1"/>
  <c r="DHB12" i="42" s="1"/>
  <c r="DHK12" i="42" s="1"/>
  <c r="DHS12" i="42" s="1"/>
  <c r="DIC12" i="42" s="1"/>
  <c r="DIH12" i="42" s="1"/>
  <c r="DRW12" i="42" s="1"/>
  <c r="DFG11" i="42"/>
  <c r="DFW11" i="42" s="1"/>
  <c r="DGM11" i="42" s="1"/>
  <c r="DGQ11" i="42" s="1"/>
  <c r="DFG10" i="42"/>
  <c r="DFG9" i="42"/>
  <c r="DFG8" i="42"/>
  <c r="DFW8" i="42" s="1"/>
  <c r="DGM8" i="42" s="1"/>
  <c r="DGQ8" i="42" s="1"/>
  <c r="DFG7" i="42"/>
  <c r="DFX7" i="42" s="1"/>
  <c r="DGN7" i="42" s="1"/>
  <c r="DHB7" i="42" s="1"/>
  <c r="DHK7" i="42" s="1"/>
  <c r="DHS7" i="42" s="1"/>
  <c r="DIC7" i="42" s="1"/>
  <c r="DIH7" i="42" s="1"/>
  <c r="DRW7" i="42" s="1"/>
  <c r="DFG6" i="42"/>
  <c r="DFW6" i="42" s="1"/>
  <c r="DGM6" i="42" s="1"/>
  <c r="DGQ6" i="42" s="1"/>
  <c r="DFG5" i="42"/>
  <c r="DFG4" i="42"/>
  <c r="DFX4" i="42" s="1"/>
  <c r="DGN4" i="42" s="1"/>
  <c r="DHB4" i="42" s="1"/>
  <c r="DHK4" i="42" s="1"/>
  <c r="DHS4" i="42" s="1"/>
  <c r="DIC4" i="42" s="1"/>
  <c r="DIH4" i="42" s="1"/>
  <c r="DRW4" i="42" s="1"/>
  <c r="DFG3" i="42"/>
  <c r="DFW3" i="42" s="1"/>
  <c r="DGM3" i="42" s="1"/>
  <c r="DGQ3" i="42" s="1"/>
  <c r="DKS34" i="42"/>
  <c r="DLJ34" i="42" s="1"/>
  <c r="DLY34" i="42" s="1"/>
  <c r="DMM34" i="42" s="1"/>
  <c r="DMR34" i="42" s="1"/>
  <c r="DMZ34" i="42" s="1"/>
  <c r="DNJ34" i="42" s="1"/>
  <c r="DNO34" i="42" s="1"/>
  <c r="DKS33" i="42"/>
  <c r="DLJ33" i="42" s="1"/>
  <c r="DLY33" i="42" s="1"/>
  <c r="DMM33" i="42" s="1"/>
  <c r="DMR33" i="42" s="1"/>
  <c r="DMZ33" i="42" s="1"/>
  <c r="DNJ33" i="42" s="1"/>
  <c r="DNO33" i="42" s="1"/>
  <c r="DRX33" i="42" s="1"/>
  <c r="DKS32" i="42"/>
  <c r="DKS31" i="42"/>
  <c r="DLI31" i="42" s="1"/>
  <c r="DMB31" i="42"/>
  <c r="DKS30" i="42"/>
  <c r="DLI30" i="42" s="1"/>
  <c r="DLX30" i="42" s="1"/>
  <c r="DMB30" i="42" s="1"/>
  <c r="DKS29" i="42"/>
  <c r="DLJ29" i="42" s="1"/>
  <c r="DLY29" i="42" s="1"/>
  <c r="DMM29" i="42" s="1"/>
  <c r="DMR29" i="42" s="1"/>
  <c r="DMZ29" i="42" s="1"/>
  <c r="DNJ29" i="42" s="1"/>
  <c r="DNO29" i="42" s="1"/>
  <c r="DRX29" i="42" s="1"/>
  <c r="DKS28" i="42"/>
  <c r="DLJ28" i="42" s="1"/>
  <c r="DLY28" i="42" s="1"/>
  <c r="DMM28" i="42" s="1"/>
  <c r="DMR28" i="42" s="1"/>
  <c r="DMZ28" i="42" s="1"/>
  <c r="DNJ28" i="42" s="1"/>
  <c r="DNO28" i="42" s="1"/>
  <c r="DRX28" i="42" s="1"/>
  <c r="DKS27" i="42"/>
  <c r="DLJ27" i="42" s="1"/>
  <c r="DLY27" i="42" s="1"/>
  <c r="DMM27" i="42" s="1"/>
  <c r="DMR27" i="42" s="1"/>
  <c r="DMZ27" i="42" s="1"/>
  <c r="DNJ27" i="42" s="1"/>
  <c r="DNO27" i="42" s="1"/>
  <c r="DRX27" i="42" s="1"/>
  <c r="DKS26" i="42"/>
  <c r="DLJ26" i="42" s="1"/>
  <c r="DLY26" i="42" s="1"/>
  <c r="DMM26" i="42" s="1"/>
  <c r="DMR26" i="42" s="1"/>
  <c r="DMZ26" i="42" s="1"/>
  <c r="DNJ26" i="42" s="1"/>
  <c r="DNO26" i="42" s="1"/>
  <c r="DRX26" i="42" s="1"/>
  <c r="DKS25" i="42"/>
  <c r="DLI25" i="42" s="1"/>
  <c r="DLX25" i="42" s="1"/>
  <c r="DMB25" i="42" s="1"/>
  <c r="DKS24" i="42"/>
  <c r="DLJ24" i="42" s="1"/>
  <c r="DLY24" i="42" s="1"/>
  <c r="DMM24" i="42" s="1"/>
  <c r="DMR24" i="42" s="1"/>
  <c r="DMZ24" i="42" s="1"/>
  <c r="DNJ24" i="42" s="1"/>
  <c r="DNO24" i="42" s="1"/>
  <c r="DRX24" i="42" s="1"/>
  <c r="DKS23" i="42"/>
  <c r="DLI23" i="42" s="1"/>
  <c r="DLX23" i="42" s="1"/>
  <c r="DMB23" i="42" s="1"/>
  <c r="DKS22" i="42"/>
  <c r="DLJ22" i="42" s="1"/>
  <c r="DLY22" i="42" s="1"/>
  <c r="DMM22" i="42" s="1"/>
  <c r="DMR22" i="42" s="1"/>
  <c r="DMZ22" i="42" s="1"/>
  <c r="DNJ22" i="42" s="1"/>
  <c r="DNO22" i="42" s="1"/>
  <c r="DRX22" i="42" s="1"/>
  <c r="DKS21" i="42"/>
  <c r="DLI21" i="42" s="1"/>
  <c r="DLX21" i="42" s="1"/>
  <c r="DMB21" i="42" s="1"/>
  <c r="DKS20" i="42"/>
  <c r="DLI20" i="42" s="1"/>
  <c r="DLX20" i="42" s="1"/>
  <c r="DMB20" i="42" s="1"/>
  <c r="DKS19" i="42"/>
  <c r="DLI19" i="42" s="1"/>
  <c r="DLX19" i="42" s="1"/>
  <c r="DMB19" i="42" s="1"/>
  <c r="DKS18" i="42"/>
  <c r="DLI18" i="42" s="1"/>
  <c r="DLX18" i="42" s="1"/>
  <c r="DMB18" i="42" s="1"/>
  <c r="DKS17" i="42"/>
  <c r="DLI17" i="42" s="1"/>
  <c r="DLX17" i="42" s="1"/>
  <c r="DMB17" i="42" s="1"/>
  <c r="DKS16" i="42"/>
  <c r="DLJ16" i="42" s="1"/>
  <c r="DLY16" i="42" s="1"/>
  <c r="DMM16" i="42" s="1"/>
  <c r="DMR16" i="42" s="1"/>
  <c r="DMZ16" i="42" s="1"/>
  <c r="DNJ16" i="42" s="1"/>
  <c r="DNO16" i="42" s="1"/>
  <c r="DRX16" i="42" s="1"/>
  <c r="DKS15" i="42"/>
  <c r="DLJ15" i="42" s="1"/>
  <c r="DLY15" i="42" s="1"/>
  <c r="DMM15" i="42" s="1"/>
  <c r="DMR15" i="42" s="1"/>
  <c r="DMZ15" i="42" s="1"/>
  <c r="DNJ15" i="42" s="1"/>
  <c r="DNO15" i="42" s="1"/>
  <c r="DRX15" i="42" s="1"/>
  <c r="DKS14" i="42"/>
  <c r="DLI14" i="42" s="1"/>
  <c r="DLX14" i="42" s="1"/>
  <c r="DMB14" i="42" s="1"/>
  <c r="DKS13" i="42"/>
  <c r="DLI13" i="42" s="1"/>
  <c r="DLX13" i="42" s="1"/>
  <c r="DMB13" i="42" s="1"/>
  <c r="DKS12" i="42"/>
  <c r="DLJ12" i="42" s="1"/>
  <c r="DLY12" i="42" s="1"/>
  <c r="DMM12" i="42" s="1"/>
  <c r="DMR12" i="42" s="1"/>
  <c r="DMZ12" i="42" s="1"/>
  <c r="DNJ12" i="42" s="1"/>
  <c r="DNO12" i="42" s="1"/>
  <c r="DKS11" i="42"/>
  <c r="DLJ11" i="42" s="1"/>
  <c r="DLY11" i="42" s="1"/>
  <c r="DMM11" i="42" s="1"/>
  <c r="DMR11" i="42" s="1"/>
  <c r="DMZ11" i="42" s="1"/>
  <c r="DNJ11" i="42" s="1"/>
  <c r="DNO11" i="42" s="1"/>
  <c r="DRX11" i="42" s="1"/>
  <c r="DKS10" i="42"/>
  <c r="DKS9" i="42"/>
  <c r="DLI9" i="42" s="1"/>
  <c r="DLX9" i="42" s="1"/>
  <c r="DMB9" i="42" s="1"/>
  <c r="DKS8" i="42"/>
  <c r="DLJ8" i="42" s="1"/>
  <c r="DLY8" i="42" s="1"/>
  <c r="DMM8" i="42" s="1"/>
  <c r="DMR8" i="42" s="1"/>
  <c r="DMZ8" i="42" s="1"/>
  <c r="DNJ8" i="42" s="1"/>
  <c r="DNO8" i="42" s="1"/>
  <c r="DRX8" i="42" s="1"/>
  <c r="DKS7" i="42"/>
  <c r="DLI7" i="42" s="1"/>
  <c r="DLX7" i="42" s="1"/>
  <c r="DMB7" i="42" s="1"/>
  <c r="DKS6" i="42"/>
  <c r="DLJ6" i="42" s="1"/>
  <c r="DLY6" i="42" s="1"/>
  <c r="DMM6" i="42" s="1"/>
  <c r="DMR6" i="42" s="1"/>
  <c r="DMZ6" i="42" s="1"/>
  <c r="DNJ6" i="42" s="1"/>
  <c r="DNO6" i="42" s="1"/>
  <c r="DRX6" i="42" s="1"/>
  <c r="DKS5" i="42"/>
  <c r="DLI5" i="42" s="1"/>
  <c r="DLX5" i="42" s="1"/>
  <c r="DMB5" i="42" s="1"/>
  <c r="DKS4" i="42"/>
  <c r="DLI4" i="42" s="1"/>
  <c r="DLX4" i="42" s="1"/>
  <c r="DMB4" i="42" s="1"/>
  <c r="DKS3" i="42"/>
  <c r="DLI3" i="42" s="1"/>
  <c r="DLX3" i="42" s="1"/>
  <c r="DMB3" i="42" s="1"/>
  <c r="DOT29" i="42"/>
  <c r="DPG29" i="42" s="1"/>
  <c r="DPR29" i="42" s="1"/>
  <c r="DQE29" i="42" s="1"/>
  <c r="DQJ29" i="42" s="1"/>
  <c r="DQR29" i="42" s="1"/>
  <c r="DRB29" i="42" s="1"/>
  <c r="DRG29" i="42" s="1"/>
  <c r="DOT28" i="42"/>
  <c r="DPG28" i="42" s="1"/>
  <c r="DPR28" i="42" s="1"/>
  <c r="DQE28" i="42" s="1"/>
  <c r="DQJ28" i="42" s="1"/>
  <c r="DQR28" i="42" s="1"/>
  <c r="DRB28" i="42" s="1"/>
  <c r="DRG28" i="42" s="1"/>
  <c r="DOT27" i="42"/>
  <c r="DPG27" i="42" s="1"/>
  <c r="DPR27" i="42" s="1"/>
  <c r="DQE27" i="42" s="1"/>
  <c r="DQJ27" i="42" s="1"/>
  <c r="DQR27" i="42" s="1"/>
  <c r="DRB27" i="42" s="1"/>
  <c r="DRG27" i="42" s="1"/>
  <c r="DOT26" i="42"/>
  <c r="DPG26" i="42" s="1"/>
  <c r="DPR26" i="42" s="1"/>
  <c r="DQE26" i="42" s="1"/>
  <c r="DQJ26" i="42" s="1"/>
  <c r="DQR26" i="42" s="1"/>
  <c r="DRB26" i="42" s="1"/>
  <c r="DRG26" i="42" s="1"/>
  <c r="DOT25" i="42"/>
  <c r="DPG25" i="42" s="1"/>
  <c r="DPR25" i="42" s="1"/>
  <c r="DQE25" i="42"/>
  <c r="DQJ25" i="42" s="1"/>
  <c r="DQR25" i="42" s="1"/>
  <c r="DRB25" i="42" s="1"/>
  <c r="DRG25" i="42" s="1"/>
  <c r="DOT24" i="42"/>
  <c r="DPG24" i="42" s="1"/>
  <c r="DPR24" i="42" s="1"/>
  <c r="DQE24" i="42" s="1"/>
  <c r="DQJ24" i="42" s="1"/>
  <c r="DQR24" i="42" s="1"/>
  <c r="DRB24" i="42" s="1"/>
  <c r="DRG24" i="42" s="1"/>
  <c r="DOT23" i="42"/>
  <c r="DPG23" i="42" s="1"/>
  <c r="DPR23" i="42" s="1"/>
  <c r="DQE23" i="42" s="1"/>
  <c r="DQJ23" i="42" s="1"/>
  <c r="DQR23" i="42" s="1"/>
  <c r="DRB23" i="42" s="1"/>
  <c r="DRG23" i="42" s="1"/>
  <c r="DOT22" i="42"/>
  <c r="DPG22" i="42" s="1"/>
  <c r="DPR22" i="42" s="1"/>
  <c r="DQE22" i="42" s="1"/>
  <c r="DQJ22" i="42" s="1"/>
  <c r="DQR22" i="42" s="1"/>
  <c r="DRB22" i="42" s="1"/>
  <c r="DRG22" i="42" s="1"/>
  <c r="DOT21" i="42"/>
  <c r="DPG21" i="42" s="1"/>
  <c r="DPR21" i="42" s="1"/>
  <c r="DQE21" i="42" s="1"/>
  <c r="DQJ21" i="42" s="1"/>
  <c r="DQR21" i="42" s="1"/>
  <c r="DRB21" i="42" s="1"/>
  <c r="DRG21" i="42" s="1"/>
  <c r="DOT20" i="42"/>
  <c r="DPG20" i="42" s="1"/>
  <c r="DPR20" i="42" s="1"/>
  <c r="DQE20" i="42" s="1"/>
  <c r="DQJ20" i="42" s="1"/>
  <c r="DQR20" i="42" s="1"/>
  <c r="DRB20" i="42" s="1"/>
  <c r="DRG20" i="42" s="1"/>
  <c r="DOT19" i="42"/>
  <c r="DPG19" i="42" s="1"/>
  <c r="DPR19" i="42" s="1"/>
  <c r="DQE19" i="42" s="1"/>
  <c r="DQJ19" i="42" s="1"/>
  <c r="DQR19" i="42" s="1"/>
  <c r="DRB19" i="42" s="1"/>
  <c r="DRG19" i="42" s="1"/>
  <c r="DOT18" i="42"/>
  <c r="DPG18" i="42" s="1"/>
  <c r="DPR18" i="42" s="1"/>
  <c r="DQE18" i="42" s="1"/>
  <c r="DQJ18" i="42" s="1"/>
  <c r="DQR18" i="42" s="1"/>
  <c r="DRB18" i="42" s="1"/>
  <c r="DRG18" i="42"/>
  <c r="DOT17" i="42"/>
  <c r="DPG17" i="42" s="1"/>
  <c r="DPR17" i="42" s="1"/>
  <c r="DQE17" i="42" s="1"/>
  <c r="DQJ17" i="42" s="1"/>
  <c r="DQR17" i="42" s="1"/>
  <c r="DRB17" i="42" s="1"/>
  <c r="DRG17" i="42" s="1"/>
  <c r="DOT16" i="42"/>
  <c r="DPG16" i="42"/>
  <c r="DPR16" i="42" s="1"/>
  <c r="DQE16" i="42" s="1"/>
  <c r="DQJ16" i="42" s="1"/>
  <c r="DQR16" i="42" s="1"/>
  <c r="DRB16" i="42" s="1"/>
  <c r="DRG16" i="42" s="1"/>
  <c r="DOT15" i="42"/>
  <c r="DPG15" i="42" s="1"/>
  <c r="DPR15" i="42" s="1"/>
  <c r="DQE15" i="42" s="1"/>
  <c r="DQJ15" i="42" s="1"/>
  <c r="DQR15" i="42" s="1"/>
  <c r="DRB15" i="42" s="1"/>
  <c r="DRG15" i="42" s="1"/>
  <c r="DOT14" i="42"/>
  <c r="DPG14" i="42" s="1"/>
  <c r="DPR14" i="42" s="1"/>
  <c r="DQE14" i="42" s="1"/>
  <c r="DQJ14" i="42" s="1"/>
  <c r="DQR14" i="42" s="1"/>
  <c r="DRB14" i="42" s="1"/>
  <c r="DRG14" i="42" s="1"/>
  <c r="CYB23" i="42"/>
  <c r="CYU23" i="42" s="1"/>
  <c r="CZP23" i="42" s="1"/>
  <c r="DAX23" i="42" s="1"/>
  <c r="DBO23" i="42" s="1"/>
  <c r="DCG23" i="42" s="1"/>
  <c r="DCQ23" i="42" s="1"/>
  <c r="DRV23" i="42" s="1"/>
  <c r="CYB21" i="42"/>
  <c r="CYU21" i="42" s="1"/>
  <c r="CZP21" i="42" s="1"/>
  <c r="DAX21" i="42" s="1"/>
  <c r="DBO21" i="42" s="1"/>
  <c r="DCG21" i="42" s="1"/>
  <c r="CYB19" i="42"/>
  <c r="CYU19" i="42" s="1"/>
  <c r="CZP19" i="42" s="1"/>
  <c r="DAO19" i="42" s="1"/>
  <c r="CYB18" i="42"/>
  <c r="CYU18" i="42"/>
  <c r="CZP18" i="42" s="1"/>
  <c r="CYB17" i="42"/>
  <c r="CYB16" i="42"/>
  <c r="CYU16" i="42" s="1"/>
  <c r="CZP16" i="42" s="1"/>
  <c r="DAO16" i="42" s="1"/>
  <c r="CYB15" i="42"/>
  <c r="CYB14" i="42"/>
  <c r="CYU14" i="42" s="1"/>
  <c r="CZP14" i="42" s="1"/>
  <c r="DAX14" i="42" s="1"/>
  <c r="DBO14" i="42" s="1"/>
  <c r="DCG14" i="42" s="1"/>
  <c r="O4" i="70"/>
  <c r="R4" i="70" s="1"/>
  <c r="Y4" i="70" s="1"/>
  <c r="AF4" i="70" s="1"/>
  <c r="AI4" i="70" s="1"/>
  <c r="AK4" i="70" s="1"/>
  <c r="AM4" i="70" s="1"/>
  <c r="AV4" i="70" s="1"/>
  <c r="AX4" i="70" s="1"/>
  <c r="AY4" i="70"/>
  <c r="BB4" i="70"/>
  <c r="BG4" i="70" s="1"/>
  <c r="BM4" i="70" s="1"/>
  <c r="BP4" i="70" s="1"/>
  <c r="BR4" i="70" s="1"/>
  <c r="BT4" i="70" s="1"/>
  <c r="CA4" i="70" s="1"/>
  <c r="CC4" i="70" s="1"/>
  <c r="O5" i="70"/>
  <c r="R5" i="70" s="1"/>
  <c r="Y5" i="70"/>
  <c r="AF5" i="70" s="1"/>
  <c r="AI5" i="70" s="1"/>
  <c r="AK5" i="70" s="1"/>
  <c r="AM5" i="70"/>
  <c r="AV5" i="70" s="1"/>
  <c r="AX5" i="70" s="1"/>
  <c r="AY5" i="70"/>
  <c r="BB5" i="70"/>
  <c r="BG5" i="70"/>
  <c r="BM5" i="70"/>
  <c r="BP5" i="70" s="1"/>
  <c r="BR5" i="70" s="1"/>
  <c r="BT5" i="70" s="1"/>
  <c r="CA5" i="70" s="1"/>
  <c r="CC5" i="70" s="1"/>
  <c r="O6" i="70"/>
  <c r="R6" i="70"/>
  <c r="Y6" i="70"/>
  <c r="AF6" i="70" s="1"/>
  <c r="AI6" i="70" s="1"/>
  <c r="AK6" i="70"/>
  <c r="AM6" i="70"/>
  <c r="AV6" i="70" s="1"/>
  <c r="AX6" i="70" s="1"/>
  <c r="AY6" i="70"/>
  <c r="BB6" i="70" s="1"/>
  <c r="BG6" i="70" s="1"/>
  <c r="BM6" i="70" s="1"/>
  <c r="BP6" i="70" s="1"/>
  <c r="BR6" i="70" s="1"/>
  <c r="BT6" i="70" s="1"/>
  <c r="CA6" i="70" s="1"/>
  <c r="CC6" i="70" s="1"/>
  <c r="O7" i="70"/>
  <c r="R7" i="70"/>
  <c r="Y7" i="70" s="1"/>
  <c r="AF7" i="70" s="1"/>
  <c r="AI7" i="70" s="1"/>
  <c r="AK7" i="70" s="1"/>
  <c r="AM7" i="70" s="1"/>
  <c r="AV7" i="70" s="1"/>
  <c r="AX7" i="70" s="1"/>
  <c r="AY7" i="70"/>
  <c r="BB7" i="70" s="1"/>
  <c r="BG7" i="70" s="1"/>
  <c r="BM7" i="70"/>
  <c r="BP7" i="70" s="1"/>
  <c r="BR7" i="70" s="1"/>
  <c r="BT7" i="70" s="1"/>
  <c r="CA7" i="70" s="1"/>
  <c r="CC7" i="70" s="1"/>
  <c r="O8" i="70"/>
  <c r="R8" i="70"/>
  <c r="Y8" i="70" s="1"/>
  <c r="AF8" i="70" s="1"/>
  <c r="AI8" i="70"/>
  <c r="AK8" i="70" s="1"/>
  <c r="AM8" i="70" s="1"/>
  <c r="AV8" i="70" s="1"/>
  <c r="AX8" i="70"/>
  <c r="AY8" i="70"/>
  <c r="BB8" i="70"/>
  <c r="BG8" i="70"/>
  <c r="BM8" i="70"/>
  <c r="BP8" i="70" s="1"/>
  <c r="BR8" i="70" s="1"/>
  <c r="BT8" i="70" s="1"/>
  <c r="CA8" i="70" s="1"/>
  <c r="CC8" i="70" s="1"/>
  <c r="O9" i="70"/>
  <c r="R9" i="70" s="1"/>
  <c r="Y9" i="70" s="1"/>
  <c r="AF9" i="70" s="1"/>
  <c r="AI9" i="70"/>
  <c r="AK9" i="70" s="1"/>
  <c r="AM9" i="70" s="1"/>
  <c r="AV9" i="70"/>
  <c r="AX9" i="70" s="1"/>
  <c r="AY9" i="70"/>
  <c r="BB9" i="70"/>
  <c r="BG9" i="70"/>
  <c r="BM9" i="70" s="1"/>
  <c r="BP9" i="70" s="1"/>
  <c r="BR9" i="70" s="1"/>
  <c r="BT9" i="70" s="1"/>
  <c r="CA9" i="70" s="1"/>
  <c r="CC9" i="70" s="1"/>
  <c r="O10" i="70"/>
  <c r="R10" i="70" s="1"/>
  <c r="Y10" i="70" s="1"/>
  <c r="AF10" i="70" s="1"/>
  <c r="AI10" i="70" s="1"/>
  <c r="AK10" i="70" s="1"/>
  <c r="AM10" i="70" s="1"/>
  <c r="AV10" i="70" s="1"/>
  <c r="AX10" i="70" s="1"/>
  <c r="AY10" i="70"/>
  <c r="BB10" i="70"/>
  <c r="BG10" i="70" s="1"/>
  <c r="BM10" i="70" s="1"/>
  <c r="BP10" i="70" s="1"/>
  <c r="BR10" i="70"/>
  <c r="BT10" i="70" s="1"/>
  <c r="CA10" i="70" s="1"/>
  <c r="CC10" i="70" s="1"/>
  <c r="O11" i="70"/>
  <c r="R11" i="70"/>
  <c r="Y11" i="70"/>
  <c r="AF11" i="70"/>
  <c r="AI11" i="70" s="1"/>
  <c r="AK11" i="70" s="1"/>
  <c r="AM11" i="70" s="1"/>
  <c r="AV11" i="70" s="1"/>
  <c r="AX11" i="70" s="1"/>
  <c r="AY11" i="70"/>
  <c r="BB11" i="70"/>
  <c r="BG11" i="70" s="1"/>
  <c r="BM11" i="70" s="1"/>
  <c r="BP11" i="70" s="1"/>
  <c r="BR11" i="70" s="1"/>
  <c r="BT11" i="70" s="1"/>
  <c r="CA11" i="70" s="1"/>
  <c r="CC11" i="70" s="1"/>
  <c r="K5" i="69"/>
  <c r="N5" i="69" s="1"/>
  <c r="AA5" i="69" s="1"/>
  <c r="AM5" i="69" s="1"/>
  <c r="BD5" i="69" s="1"/>
  <c r="BL5" i="69" s="1"/>
  <c r="K6" i="69"/>
  <c r="N6" i="69" s="1"/>
  <c r="AA6" i="69" s="1"/>
  <c r="AM6" i="69" s="1"/>
  <c r="BD6" i="69" s="1"/>
  <c r="BL6" i="69" s="1"/>
  <c r="CI6" i="69"/>
  <c r="CK6" i="69" s="1"/>
  <c r="CR6" i="69" s="1"/>
  <c r="CY6" i="69" s="1"/>
  <c r="DH6" i="69" s="1"/>
  <c r="K7" i="69"/>
  <c r="N7" i="69" s="1"/>
  <c r="AA7" i="69" s="1"/>
  <c r="AM7" i="69" s="1"/>
  <c r="BD7" i="69" s="1"/>
  <c r="CI7" i="69"/>
  <c r="CK7" i="69" s="1"/>
  <c r="CR7" i="69" s="1"/>
  <c r="CY7" i="69" s="1"/>
  <c r="DH7" i="69" s="1"/>
  <c r="DK7" i="69" s="1"/>
  <c r="DO7" i="69" s="1"/>
  <c r="DS7" i="69" s="1"/>
  <c r="DU7" i="69" s="1"/>
  <c r="K8" i="69"/>
  <c r="N8" i="69" s="1"/>
  <c r="AA8" i="69" s="1"/>
  <c r="AM8" i="69" s="1"/>
  <c r="BD8" i="69" s="1"/>
  <c r="BJ8" i="69" s="1"/>
  <c r="BR8" i="69" s="1"/>
  <c r="CI8" i="69"/>
  <c r="CK8" i="69" s="1"/>
  <c r="CR8" i="69" s="1"/>
  <c r="CY8" i="69" s="1"/>
  <c r="DH8" i="69" s="1"/>
  <c r="DK8" i="69" s="1"/>
  <c r="DO8" i="69" s="1"/>
  <c r="DS8" i="69" s="1"/>
  <c r="DU8" i="69" s="1"/>
  <c r="K9" i="69"/>
  <c r="N9" i="69" s="1"/>
  <c r="AA9" i="69" s="1"/>
  <c r="AM9" i="69" s="1"/>
  <c r="BD9" i="69" s="1"/>
  <c r="BJ9" i="69" s="1"/>
  <c r="BR9" i="69" s="1"/>
  <c r="BZ9" i="69" s="1"/>
  <c r="CI9" i="69"/>
  <c r="CK9" i="69" s="1"/>
  <c r="CR9" i="69" s="1"/>
  <c r="CY9" i="69" s="1"/>
  <c r="DH9" i="69" s="1"/>
  <c r="DK9" i="69" s="1"/>
  <c r="DO9" i="69" s="1"/>
  <c r="DS9" i="69" s="1"/>
  <c r="DU9" i="69" s="1"/>
  <c r="K10" i="69"/>
  <c r="N10" i="69" s="1"/>
  <c r="AA10" i="69" s="1"/>
  <c r="AM10" i="69" s="1"/>
  <c r="BD10" i="69" s="1"/>
  <c r="BJ10" i="69" s="1"/>
  <c r="BR10" i="69" s="1"/>
  <c r="BZ10" i="69" s="1"/>
  <c r="CI10" i="69"/>
  <c r="CK10" i="69" s="1"/>
  <c r="CR10" i="69" s="1"/>
  <c r="CY10" i="69" s="1"/>
  <c r="DH10" i="69" s="1"/>
  <c r="DK10" i="69" s="1"/>
  <c r="DO10" i="69" s="1"/>
  <c r="DS10" i="69" s="1"/>
  <c r="DU10" i="69" s="1"/>
  <c r="K11" i="69"/>
  <c r="N11" i="69" s="1"/>
  <c r="AA11" i="69" s="1"/>
  <c r="AM11" i="69" s="1"/>
  <c r="BD11" i="69" s="1"/>
  <c r="CI11" i="69"/>
  <c r="CK11" i="69" s="1"/>
  <c r="CR11" i="69" s="1"/>
  <c r="CY11" i="69" s="1"/>
  <c r="DH11" i="69" s="1"/>
  <c r="DK11" i="69" s="1"/>
  <c r="DO11" i="69" s="1"/>
  <c r="DS11" i="69" s="1"/>
  <c r="DU11" i="69" s="1"/>
  <c r="K12" i="69"/>
  <c r="N12" i="69" s="1"/>
  <c r="AA12" i="69" s="1"/>
  <c r="AM12" i="69" s="1"/>
  <c r="BD12" i="69" s="1"/>
  <c r="CI12" i="69"/>
  <c r="CK12" i="69" s="1"/>
  <c r="CR12" i="69" s="1"/>
  <c r="CY12" i="69" s="1"/>
  <c r="DH12" i="69" s="1"/>
  <c r="DK12" i="69" s="1"/>
  <c r="DO12" i="69" s="1"/>
  <c r="DS12" i="69" s="1"/>
  <c r="DU12" i="69" s="1"/>
  <c r="BLA14" i="42"/>
  <c r="DRR14" i="42" s="1"/>
  <c r="BLA15" i="42"/>
  <c r="DRR15" i="42" s="1"/>
  <c r="BLA16" i="42"/>
  <c r="DRR16" i="42" s="1"/>
  <c r="BLA17" i="42"/>
  <c r="DRR17" i="42" s="1"/>
  <c r="BLA18" i="42"/>
  <c r="DRR18" i="42" s="1"/>
  <c r="BLA19" i="42"/>
  <c r="DRR19" i="42" s="1"/>
  <c r="AYP14" i="42"/>
  <c r="DRQ14" i="42" s="1"/>
  <c r="AYP15" i="42"/>
  <c r="DRQ15" i="42" s="1"/>
  <c r="AYP16" i="42"/>
  <c r="DRQ16" i="42" s="1"/>
  <c r="AYP17" i="42"/>
  <c r="DRQ17" i="42" s="1"/>
  <c r="AYP18" i="42"/>
  <c r="DRQ18" i="42" s="1"/>
  <c r="AYP19" i="42"/>
  <c r="DRQ19" i="42" s="1"/>
  <c r="AWE4" i="48"/>
  <c r="CAP4" i="48" s="1"/>
  <c r="AWE5" i="48"/>
  <c r="CAP5" i="48" s="1"/>
  <c r="AWE6" i="48"/>
  <c r="CAP6" i="48" s="1"/>
  <c r="AWE7" i="48"/>
  <c r="CAP7" i="48" s="1"/>
  <c r="AWE8" i="48"/>
  <c r="CAP8" i="48" s="1"/>
  <c r="AWE9" i="48"/>
  <c r="CAP9" i="48" s="1"/>
  <c r="AWE10" i="48"/>
  <c r="CAP10" i="48" s="1"/>
  <c r="AWE11" i="48"/>
  <c r="CAP11" i="48" s="1"/>
  <c r="AWE12" i="48"/>
  <c r="CAP12" i="48" s="1"/>
  <c r="AWE13" i="48"/>
  <c r="CAP13" i="48" s="1"/>
  <c r="AWE14" i="48"/>
  <c r="CAP14" i="48" s="1"/>
  <c r="AWE15" i="48"/>
  <c r="CAP15" i="48" s="1"/>
  <c r="AWE16" i="48"/>
  <c r="CAP16" i="48" s="1"/>
  <c r="AWE17" i="48"/>
  <c r="CAP17" i="48" s="1"/>
  <c r="AWE18" i="48"/>
  <c r="CAP18" i="48" s="1"/>
  <c r="AWE19" i="48"/>
  <c r="CAP19" i="48" s="1"/>
  <c r="AWE20" i="48"/>
  <c r="CAP20" i="48" s="1"/>
  <c r="AWE21" i="48"/>
  <c r="CAP21" i="48" s="1"/>
  <c r="AWE22" i="48"/>
  <c r="CAP22" i="48" s="1"/>
  <c r="AWE23" i="48"/>
  <c r="CAP23" i="48" s="1"/>
  <c r="AWE24" i="48"/>
  <c r="CAP24" i="48" s="1"/>
  <c r="AWE25" i="48"/>
  <c r="CAP25" i="48" s="1"/>
  <c r="AWE26" i="48"/>
  <c r="CAP26" i="48" s="1"/>
  <c r="AWE27" i="48"/>
  <c r="CAP27" i="48" s="1"/>
  <c r="AWE28" i="48"/>
  <c r="CAP28" i="48" s="1"/>
  <c r="AWE29" i="48"/>
  <c r="CAP29" i="48" s="1"/>
  <c r="AWE30" i="48"/>
  <c r="CAP30" i="48" s="1"/>
  <c r="AWE31" i="48"/>
  <c r="CAP31" i="48" s="1"/>
  <c r="AWE32" i="48"/>
  <c r="CAP32" i="48" s="1"/>
  <c r="AWE3" i="48"/>
  <c r="CAP3" i="48" s="1"/>
  <c r="ANB4" i="48"/>
  <c r="CAO4" i="48" s="1"/>
  <c r="ANB5" i="48"/>
  <c r="CAO5" i="48" s="1"/>
  <c r="ANB6" i="48"/>
  <c r="CAO6" i="48" s="1"/>
  <c r="ANB7" i="48"/>
  <c r="CAO7" i="48" s="1"/>
  <c r="ANB8" i="48"/>
  <c r="CAO8" i="48" s="1"/>
  <c r="ANB9" i="48"/>
  <c r="CAO9" i="48" s="1"/>
  <c r="ANB10" i="48"/>
  <c r="CAO10" i="48" s="1"/>
  <c r="ANB11" i="48"/>
  <c r="CAO11" i="48" s="1"/>
  <c r="ANB12" i="48"/>
  <c r="CAO12" i="48" s="1"/>
  <c r="ANB13" i="48"/>
  <c r="CAO13" i="48" s="1"/>
  <c r="ANB14" i="48"/>
  <c r="CAO14" i="48" s="1"/>
  <c r="ANB15" i="48"/>
  <c r="CAO15" i="48" s="1"/>
  <c r="ANB16" i="48"/>
  <c r="CAO16" i="48" s="1"/>
  <c r="ANB17" i="48"/>
  <c r="CAO17" i="48" s="1"/>
  <c r="ANB18" i="48"/>
  <c r="CAO18" i="48" s="1"/>
  <c r="ANB19" i="48"/>
  <c r="CAO19" i="48" s="1"/>
  <c r="ANB20" i="48"/>
  <c r="CAO20" i="48" s="1"/>
  <c r="ANB21" i="48"/>
  <c r="CAO21" i="48" s="1"/>
  <c r="ANB22" i="48"/>
  <c r="CAO22" i="48" s="1"/>
  <c r="ANB23" i="48"/>
  <c r="CAO23" i="48" s="1"/>
  <c r="ANB24" i="48"/>
  <c r="CAO24" i="48" s="1"/>
  <c r="ANB25" i="48"/>
  <c r="CAO25" i="48" s="1"/>
  <c r="ANB26" i="48"/>
  <c r="CAO26" i="48" s="1"/>
  <c r="ANB27" i="48"/>
  <c r="CAO27" i="48" s="1"/>
  <c r="ANB28" i="48"/>
  <c r="CAO28" i="48" s="1"/>
  <c r="ANB29" i="48"/>
  <c r="CAO29" i="48" s="1"/>
  <c r="ANB30" i="48"/>
  <c r="CAO30" i="48" s="1"/>
  <c r="ANB31" i="48"/>
  <c r="CAO31" i="48" s="1"/>
  <c r="ANB32" i="48"/>
  <c r="CAO32" i="48" s="1"/>
  <c r="ANB3" i="48"/>
  <c r="CAO3" i="48" s="1"/>
  <c r="CEY21" i="42"/>
  <c r="CGC21" i="42" s="1"/>
  <c r="CEY23" i="42"/>
  <c r="CGC23" i="42" s="1"/>
  <c r="CEY29" i="42"/>
  <c r="CGC29" i="42" s="1"/>
  <c r="CMN21" i="42"/>
  <c r="CNR21" i="42" s="1"/>
  <c r="CMN23" i="42"/>
  <c r="CNR23" i="42" s="1"/>
  <c r="COB23" i="42" s="1"/>
  <c r="COM23" i="42" s="1"/>
  <c r="COZ23" i="42" s="1"/>
  <c r="CPI23" i="42" s="1"/>
  <c r="CPQ23" i="42" s="1"/>
  <c r="CQA23" i="42" s="1"/>
  <c r="CQD23" i="42" s="1"/>
  <c r="Q14" i="68"/>
  <c r="S14" i="68" s="1"/>
  <c r="U14" i="68"/>
  <c r="Q13" i="68"/>
  <c r="S13" i="68" s="1"/>
  <c r="U13" i="68" s="1"/>
  <c r="Q12" i="68"/>
  <c r="S12" i="68"/>
  <c r="U12" i="68" s="1"/>
  <c r="Q11" i="68"/>
  <c r="S11" i="68"/>
  <c r="U11" i="68" s="1"/>
  <c r="Q10" i="68"/>
  <c r="S10" i="68"/>
  <c r="U10" i="68" s="1"/>
  <c r="Q9" i="68"/>
  <c r="S9" i="68"/>
  <c r="Q8" i="68"/>
  <c r="S8" i="68"/>
  <c r="U8" i="68"/>
  <c r="Q7" i="68"/>
  <c r="S7" i="68" s="1"/>
  <c r="U7" i="68" s="1"/>
  <c r="Q6" i="68"/>
  <c r="S6" i="68"/>
  <c r="U6" i="68"/>
  <c r="Q5" i="68"/>
  <c r="S5" i="68" s="1"/>
  <c r="U5" i="68" s="1"/>
  <c r="Q4" i="68"/>
  <c r="S4" i="68"/>
  <c r="U4" i="68"/>
  <c r="G14" i="68"/>
  <c r="I14" i="68"/>
  <c r="G13" i="68"/>
  <c r="G12" i="68"/>
  <c r="G11" i="68"/>
  <c r="G10" i="68"/>
  <c r="K10" i="68" s="1"/>
  <c r="M10" i="68" s="1"/>
  <c r="G9" i="68"/>
  <c r="G8" i="68"/>
  <c r="I8" i="68" s="1"/>
  <c r="G7" i="68"/>
  <c r="G6" i="68"/>
  <c r="I6" i="68" s="1"/>
  <c r="G5" i="68"/>
  <c r="K5" i="68"/>
  <c r="M5" i="68" s="1"/>
  <c r="G4" i="68"/>
  <c r="I4" i="68" s="1"/>
  <c r="QM36" i="63"/>
  <c r="QO36" i="63" s="1"/>
  <c r="QQ36" i="63" s="1"/>
  <c r="QT36" i="63" s="1"/>
  <c r="QW36" i="63" s="1"/>
  <c r="QY36" i="63" s="1"/>
  <c r="RB36" i="63" s="1"/>
  <c r="RE36" i="63" s="1"/>
  <c r="RG36" i="63" s="1"/>
  <c r="QM35" i="63"/>
  <c r="QO35" i="63" s="1"/>
  <c r="QQ35" i="63" s="1"/>
  <c r="QT35" i="63" s="1"/>
  <c r="QW35" i="63" s="1"/>
  <c r="QY35" i="63" s="1"/>
  <c r="RB35" i="63" s="1"/>
  <c r="RE35" i="63" s="1"/>
  <c r="RG35" i="63" s="1"/>
  <c r="QM34" i="63"/>
  <c r="QO34" i="63" s="1"/>
  <c r="QQ34" i="63" s="1"/>
  <c r="QT34" i="63" s="1"/>
  <c r="QW34" i="63" s="1"/>
  <c r="QY34" i="63" s="1"/>
  <c r="RB34" i="63" s="1"/>
  <c r="RE34" i="63" s="1"/>
  <c r="RG34" i="63" s="1"/>
  <c r="QM33" i="63"/>
  <c r="QO33" i="63" s="1"/>
  <c r="QQ33" i="63" s="1"/>
  <c r="QT33" i="63" s="1"/>
  <c r="QW33" i="63" s="1"/>
  <c r="QY33" i="63" s="1"/>
  <c r="RB33" i="63" s="1"/>
  <c r="RE33" i="63" s="1"/>
  <c r="RG33" i="63" s="1"/>
  <c r="QM32" i="63"/>
  <c r="QO32" i="63" s="1"/>
  <c r="QQ32" i="63" s="1"/>
  <c r="QT32" i="63" s="1"/>
  <c r="QW32" i="63" s="1"/>
  <c r="QY32" i="63" s="1"/>
  <c r="RB32" i="63" s="1"/>
  <c r="RE32" i="63" s="1"/>
  <c r="RG32" i="63" s="1"/>
  <c r="QM31" i="63"/>
  <c r="QO31" i="63" s="1"/>
  <c r="QQ31" i="63" s="1"/>
  <c r="QT31" i="63" s="1"/>
  <c r="QW31" i="63" s="1"/>
  <c r="QY31" i="63" s="1"/>
  <c r="RB31" i="63" s="1"/>
  <c r="RE31" i="63" s="1"/>
  <c r="RG31" i="63" s="1"/>
  <c r="QM30" i="63"/>
  <c r="QO30" i="63" s="1"/>
  <c r="QQ30" i="63" s="1"/>
  <c r="QT30" i="63" s="1"/>
  <c r="QW30" i="63" s="1"/>
  <c r="QY30" i="63" s="1"/>
  <c r="RB30" i="63" s="1"/>
  <c r="RE30" i="63" s="1"/>
  <c r="RG30" i="63" s="1"/>
  <c r="QM29" i="63"/>
  <c r="QO29" i="63" s="1"/>
  <c r="QQ29" i="63" s="1"/>
  <c r="QT29" i="63" s="1"/>
  <c r="QW29" i="63" s="1"/>
  <c r="QY29" i="63" s="1"/>
  <c r="RB29" i="63" s="1"/>
  <c r="RE29" i="63" s="1"/>
  <c r="RG29" i="63" s="1"/>
  <c r="QM28" i="63"/>
  <c r="QO28" i="63" s="1"/>
  <c r="QQ28" i="63" s="1"/>
  <c r="QT28" i="63" s="1"/>
  <c r="QW28" i="63" s="1"/>
  <c r="QY28" i="63" s="1"/>
  <c r="RB28" i="63" s="1"/>
  <c r="RE28" i="63" s="1"/>
  <c r="RG28" i="63" s="1"/>
  <c r="QM39" i="63"/>
  <c r="QO39" i="63" s="1"/>
  <c r="QQ39" i="63" s="1"/>
  <c r="QT39" i="63" s="1"/>
  <c r="QW39" i="63" s="1"/>
  <c r="QY39" i="63" s="1"/>
  <c r="RB39" i="63" s="1"/>
  <c r="RE39" i="63" s="1"/>
  <c r="RG39" i="63" s="1"/>
  <c r="QM38" i="63"/>
  <c r="QO38" i="63" s="1"/>
  <c r="QQ38" i="63" s="1"/>
  <c r="QT38" i="63" s="1"/>
  <c r="QW38" i="63" s="1"/>
  <c r="QY38" i="63" s="1"/>
  <c r="RB38" i="63" s="1"/>
  <c r="RE38" i="63" s="1"/>
  <c r="RG38" i="63" s="1"/>
  <c r="QM37" i="63"/>
  <c r="QO37" i="63" s="1"/>
  <c r="QQ37" i="63" s="1"/>
  <c r="QT37" i="63" s="1"/>
  <c r="QW37" i="63" s="1"/>
  <c r="QY37" i="63" s="1"/>
  <c r="RB37" i="63" s="1"/>
  <c r="RE37" i="63" s="1"/>
  <c r="RG37" i="63" s="1"/>
  <c r="QM27" i="63"/>
  <c r="QO27" i="63" s="1"/>
  <c r="QQ27" i="63" s="1"/>
  <c r="QT27" i="63" s="1"/>
  <c r="QW27" i="63" s="1"/>
  <c r="QY27" i="63" s="1"/>
  <c r="RB27" i="63" s="1"/>
  <c r="RE27" i="63" s="1"/>
  <c r="RG27" i="63" s="1"/>
  <c r="QM26" i="63"/>
  <c r="QO26" i="63" s="1"/>
  <c r="QQ26" i="63" s="1"/>
  <c r="QT26" i="63" s="1"/>
  <c r="QW26" i="63" s="1"/>
  <c r="QY26" i="63" s="1"/>
  <c r="RB26" i="63" s="1"/>
  <c r="RE26" i="63" s="1"/>
  <c r="RG26" i="63" s="1"/>
  <c r="QM25" i="63"/>
  <c r="QO25" i="63" s="1"/>
  <c r="QQ25" i="63" s="1"/>
  <c r="QT25" i="63" s="1"/>
  <c r="QW25" i="63" s="1"/>
  <c r="QY25" i="63" s="1"/>
  <c r="RB25" i="63" s="1"/>
  <c r="RE25" i="63" s="1"/>
  <c r="RG25" i="63" s="1"/>
  <c r="QM24" i="63"/>
  <c r="QO24" i="63" s="1"/>
  <c r="QQ24" i="63" s="1"/>
  <c r="QT24" i="63" s="1"/>
  <c r="QW24" i="63" s="1"/>
  <c r="QY24" i="63" s="1"/>
  <c r="RB24" i="63" s="1"/>
  <c r="RE24" i="63" s="1"/>
  <c r="RG24" i="63" s="1"/>
  <c r="QM23" i="63"/>
  <c r="QO23" i="63" s="1"/>
  <c r="QQ23" i="63" s="1"/>
  <c r="QT23" i="63" s="1"/>
  <c r="QW23" i="63" s="1"/>
  <c r="QY23" i="63" s="1"/>
  <c r="RB23" i="63" s="1"/>
  <c r="RE23" i="63" s="1"/>
  <c r="RG23" i="63" s="1"/>
  <c r="QM22" i="63"/>
  <c r="QO22" i="63" s="1"/>
  <c r="QQ22" i="63" s="1"/>
  <c r="QT22" i="63" s="1"/>
  <c r="QW22" i="63" s="1"/>
  <c r="QY22" i="63" s="1"/>
  <c r="RB22" i="63" s="1"/>
  <c r="RE22" i="63" s="1"/>
  <c r="RG22" i="63" s="1"/>
  <c r="QM21" i="63"/>
  <c r="QO21" i="63" s="1"/>
  <c r="QQ21" i="63" s="1"/>
  <c r="QT21" i="63" s="1"/>
  <c r="QW21" i="63" s="1"/>
  <c r="QY21" i="63" s="1"/>
  <c r="RB21" i="63" s="1"/>
  <c r="RE21" i="63" s="1"/>
  <c r="RG21" i="63" s="1"/>
  <c r="QM20" i="63"/>
  <c r="QO20" i="63" s="1"/>
  <c r="QQ20" i="63" s="1"/>
  <c r="QT20" i="63" s="1"/>
  <c r="QW20" i="63" s="1"/>
  <c r="QY20" i="63" s="1"/>
  <c r="RB20" i="63" s="1"/>
  <c r="RE20" i="63" s="1"/>
  <c r="RG20" i="63" s="1"/>
  <c r="QM19" i="63"/>
  <c r="QO19" i="63" s="1"/>
  <c r="QQ19" i="63" s="1"/>
  <c r="QT19" i="63" s="1"/>
  <c r="QW19" i="63" s="1"/>
  <c r="QY19" i="63" s="1"/>
  <c r="RB19" i="63" s="1"/>
  <c r="RE19" i="63" s="1"/>
  <c r="RG19" i="63" s="1"/>
  <c r="QM17" i="63"/>
  <c r="QO17" i="63" s="1"/>
  <c r="QQ17" i="63" s="1"/>
  <c r="QT17" i="63" s="1"/>
  <c r="QW17" i="63" s="1"/>
  <c r="QY17" i="63" s="1"/>
  <c r="RB17" i="63" s="1"/>
  <c r="RE17" i="63" s="1"/>
  <c r="RG17" i="63" s="1"/>
  <c r="QM16" i="63"/>
  <c r="QO16" i="63" s="1"/>
  <c r="QQ16" i="63" s="1"/>
  <c r="QT16" i="63" s="1"/>
  <c r="QW16" i="63" s="1"/>
  <c r="QY16" i="63" s="1"/>
  <c r="RB16" i="63" s="1"/>
  <c r="RE16" i="63" s="1"/>
  <c r="RG16" i="63" s="1"/>
  <c r="QM14" i="63"/>
  <c r="QO14" i="63" s="1"/>
  <c r="QQ14" i="63" s="1"/>
  <c r="QT14" i="63" s="1"/>
  <c r="QW14" i="63" s="1"/>
  <c r="QY14" i="63" s="1"/>
  <c r="RB14" i="63" s="1"/>
  <c r="RE14" i="63" s="1"/>
  <c r="RG14" i="63" s="1"/>
  <c r="QM13" i="63"/>
  <c r="QO13" i="63" s="1"/>
  <c r="QQ13" i="63" s="1"/>
  <c r="QT13" i="63" s="1"/>
  <c r="QW13" i="63" s="1"/>
  <c r="QY13" i="63" s="1"/>
  <c r="RB13" i="63" s="1"/>
  <c r="RE13" i="63" s="1"/>
  <c r="RG13" i="63" s="1"/>
  <c r="QM12" i="63"/>
  <c r="QO12" i="63" s="1"/>
  <c r="QQ12" i="63" s="1"/>
  <c r="QT12" i="63" s="1"/>
  <c r="QW12" i="63" s="1"/>
  <c r="QY12" i="63" s="1"/>
  <c r="RB12" i="63" s="1"/>
  <c r="RE12" i="63" s="1"/>
  <c r="RG12" i="63" s="1"/>
  <c r="QM11" i="63"/>
  <c r="QO11" i="63" s="1"/>
  <c r="QQ11" i="63" s="1"/>
  <c r="QT11" i="63" s="1"/>
  <c r="QW11" i="63" s="1"/>
  <c r="QY11" i="63" s="1"/>
  <c r="QM10" i="63"/>
  <c r="QO10" i="63" s="1"/>
  <c r="QQ10" i="63" s="1"/>
  <c r="QT10" i="63" s="1"/>
  <c r="QW10" i="63" s="1"/>
  <c r="QY10" i="63" s="1"/>
  <c r="RB10" i="63" s="1"/>
  <c r="RE10" i="63" s="1"/>
  <c r="RG10" i="63" s="1"/>
  <c r="QM9" i="63"/>
  <c r="QO9" i="63" s="1"/>
  <c r="QQ9" i="63" s="1"/>
  <c r="QT9" i="63" s="1"/>
  <c r="QW9" i="63" s="1"/>
  <c r="QY9" i="63" s="1"/>
  <c r="QM8" i="63"/>
  <c r="QO8" i="63" s="1"/>
  <c r="QQ8" i="63" s="1"/>
  <c r="QT8" i="63" s="1"/>
  <c r="QW8" i="63" s="1"/>
  <c r="QY8" i="63" s="1"/>
  <c r="QM7" i="63"/>
  <c r="QO7" i="63" s="1"/>
  <c r="QQ7" i="63" s="1"/>
  <c r="QT7" i="63" s="1"/>
  <c r="QW7" i="63" s="1"/>
  <c r="QY7" i="63" s="1"/>
  <c r="RB7" i="63" s="1"/>
  <c r="RE7" i="63" s="1"/>
  <c r="RG7" i="63" s="1"/>
  <c r="QM6" i="63"/>
  <c r="QO6" i="63" s="1"/>
  <c r="QQ6" i="63" s="1"/>
  <c r="QT6" i="63" s="1"/>
  <c r="QW6" i="63" s="1"/>
  <c r="QY6" i="63" s="1"/>
  <c r="RB6" i="63" s="1"/>
  <c r="RE6" i="63" s="1"/>
  <c r="RG6" i="63" s="1"/>
  <c r="QM5" i="63"/>
  <c r="QO5" i="63" s="1"/>
  <c r="QQ5" i="63" s="1"/>
  <c r="QT5" i="63" s="1"/>
  <c r="QW5" i="63" s="1"/>
  <c r="QY5" i="63" s="1"/>
  <c r="RB5" i="63" s="1"/>
  <c r="RE5" i="63" s="1"/>
  <c r="RG5" i="63" s="1"/>
  <c r="QM4" i="63"/>
  <c r="QO4" i="63" s="1"/>
  <c r="QQ4" i="63" s="1"/>
  <c r="QT4" i="63" s="1"/>
  <c r="QW4" i="63" s="1"/>
  <c r="QY4" i="63" s="1"/>
  <c r="RB4" i="63" s="1"/>
  <c r="RE4" i="63" s="1"/>
  <c r="RG4" i="63" s="1"/>
  <c r="QM3" i="63"/>
  <c r="QO3" i="63" s="1"/>
  <c r="QQ3" i="63" s="1"/>
  <c r="QT3" i="63" s="1"/>
  <c r="QW3" i="63" s="1"/>
  <c r="QY3" i="63" s="1"/>
  <c r="RB3" i="63" s="1"/>
  <c r="RE3" i="63" s="1"/>
  <c r="RG3" i="63" s="1"/>
  <c r="YS12" i="46"/>
  <c r="YU12" i="46" s="1"/>
  <c r="YW12" i="46" s="1"/>
  <c r="YZ12" i="46" s="1"/>
  <c r="ZC12" i="46" s="1"/>
  <c r="ZF12" i="46" s="1"/>
  <c r="ZH12" i="46" s="1"/>
  <c r="ABX12" i="46" s="1"/>
  <c r="YS11" i="46"/>
  <c r="YU11" i="46" s="1"/>
  <c r="YW11" i="46" s="1"/>
  <c r="YZ11" i="46" s="1"/>
  <c r="ZC11" i="46" s="1"/>
  <c r="ZF11" i="46" s="1"/>
  <c r="ZH11" i="46" s="1"/>
  <c r="ABX11" i="46" s="1"/>
  <c r="YS10" i="46"/>
  <c r="YU10" i="46" s="1"/>
  <c r="YW10" i="46" s="1"/>
  <c r="YZ10" i="46" s="1"/>
  <c r="ZC10" i="46" s="1"/>
  <c r="ZF10" i="46" s="1"/>
  <c r="ZH10" i="46" s="1"/>
  <c r="ABX10" i="46" s="1"/>
  <c r="YS9" i="46"/>
  <c r="YU9" i="46" s="1"/>
  <c r="YW9" i="46" s="1"/>
  <c r="YZ9" i="46" s="1"/>
  <c r="ZC9" i="46" s="1"/>
  <c r="ZF9" i="46" s="1"/>
  <c r="ZH9" i="46" s="1"/>
  <c r="ABX9" i="46" s="1"/>
  <c r="YS8" i="46"/>
  <c r="YU8" i="46" s="1"/>
  <c r="YW8" i="46" s="1"/>
  <c r="YZ8" i="46" s="1"/>
  <c r="ZC8" i="46" s="1"/>
  <c r="ZF8" i="46" s="1"/>
  <c r="ZH8" i="46" s="1"/>
  <c r="ABX8" i="46" s="1"/>
  <c r="YS7" i="46"/>
  <c r="YU7" i="46" s="1"/>
  <c r="YS6" i="46"/>
  <c r="YU6" i="46" s="1"/>
  <c r="YS5" i="46"/>
  <c r="YU5" i="46" s="1"/>
  <c r="YW5" i="46" s="1"/>
  <c r="YZ5" i="46" s="1"/>
  <c r="ZC5" i="46" s="1"/>
  <c r="ZF5" i="46" s="1"/>
  <c r="ZH5" i="46" s="1"/>
  <c r="ABX5" i="46" s="1"/>
  <c r="YS4" i="46"/>
  <c r="YU4" i="46" s="1"/>
  <c r="YW4" i="46" s="1"/>
  <c r="YZ4" i="46" s="1"/>
  <c r="ZC4" i="46" s="1"/>
  <c r="ZF4" i="46" s="1"/>
  <c r="ZH4" i="46" s="1"/>
  <c r="ABX4" i="46" s="1"/>
  <c r="YS3" i="46"/>
  <c r="YU3" i="46" s="1"/>
  <c r="YW3" i="46" s="1"/>
  <c r="YZ3" i="46" s="1"/>
  <c r="ZC3" i="46" s="1"/>
  <c r="ZF3" i="46" s="1"/>
  <c r="ZH3" i="46" s="1"/>
  <c r="ABX3" i="46" s="1"/>
  <c r="XV19" i="45"/>
  <c r="XY19" i="45" s="1"/>
  <c r="YA19" i="45" s="1"/>
  <c r="YD19" i="45" s="1"/>
  <c r="YF19" i="45" s="1"/>
  <c r="YH19" i="45" s="1"/>
  <c r="YJ19" i="45" s="1"/>
  <c r="XV14" i="45"/>
  <c r="XY14" i="45" s="1"/>
  <c r="YA14" i="45" s="1"/>
  <c r="YD14" i="45" s="1"/>
  <c r="YF14" i="45" s="1"/>
  <c r="YH14" i="45" s="1"/>
  <c r="XV13" i="45"/>
  <c r="XY13" i="45" s="1"/>
  <c r="YA13" i="45" s="1"/>
  <c r="YD13" i="45" s="1"/>
  <c r="YF13" i="45" s="1"/>
  <c r="YH13" i="45" s="1"/>
  <c r="YJ13" i="45" s="1"/>
  <c r="YM13" i="45" s="1"/>
  <c r="YO13" i="45" s="1"/>
  <c r="ABA13" i="45" s="1"/>
  <c r="XV12" i="45"/>
  <c r="XY12" i="45" s="1"/>
  <c r="YA12" i="45" s="1"/>
  <c r="YD12" i="45" s="1"/>
  <c r="YF12" i="45" s="1"/>
  <c r="YH12" i="45" s="1"/>
  <c r="YJ12" i="45" s="1"/>
  <c r="XV11" i="45"/>
  <c r="XY11" i="45" s="1"/>
  <c r="YA11" i="45" s="1"/>
  <c r="YD11" i="45" s="1"/>
  <c r="YF11" i="45" s="1"/>
  <c r="YH11" i="45" s="1"/>
  <c r="YJ11" i="45" s="1"/>
  <c r="XV10" i="45"/>
  <c r="XY10" i="45" s="1"/>
  <c r="YA10" i="45" s="1"/>
  <c r="YD10" i="45" s="1"/>
  <c r="YF10" i="45" s="1"/>
  <c r="YH10" i="45" s="1"/>
  <c r="YJ10" i="45" s="1"/>
  <c r="XV9" i="45"/>
  <c r="XY9" i="45" s="1"/>
  <c r="YA9" i="45" s="1"/>
  <c r="YD9" i="45" s="1"/>
  <c r="YF9" i="45" s="1"/>
  <c r="YH9" i="45" s="1"/>
  <c r="YJ9" i="45" s="1"/>
  <c r="XV8" i="45"/>
  <c r="XY8" i="45" s="1"/>
  <c r="YA8" i="45" s="1"/>
  <c r="YD8" i="45" s="1"/>
  <c r="YF8" i="45" s="1"/>
  <c r="YH8" i="45" s="1"/>
  <c r="YJ8" i="45" s="1"/>
  <c r="XV7" i="45"/>
  <c r="XY7" i="45" s="1"/>
  <c r="YA7" i="45" s="1"/>
  <c r="YD7" i="45" s="1"/>
  <c r="YF7" i="45" s="1"/>
  <c r="YH7" i="45" s="1"/>
  <c r="YJ7" i="45" s="1"/>
  <c r="XV6" i="45"/>
  <c r="XY6" i="45" s="1"/>
  <c r="YA6" i="45" s="1"/>
  <c r="YD6" i="45" s="1"/>
  <c r="YF6" i="45" s="1"/>
  <c r="YH6" i="45" s="1"/>
  <c r="YJ6" i="45" s="1"/>
  <c r="XV5" i="45"/>
  <c r="XY5" i="45" s="1"/>
  <c r="YA5" i="45" s="1"/>
  <c r="YD5" i="45" s="1"/>
  <c r="YF5" i="45" s="1"/>
  <c r="YH5" i="45" s="1"/>
  <c r="YJ5" i="45" s="1"/>
  <c r="XV4" i="45"/>
  <c r="XY4" i="45" s="1"/>
  <c r="YA4" i="45" s="1"/>
  <c r="YD4" i="45" s="1"/>
  <c r="YF4" i="45" s="1"/>
  <c r="YH4" i="45" s="1"/>
  <c r="XV3" i="45"/>
  <c r="XY3" i="45" s="1"/>
  <c r="YA3" i="45" s="1"/>
  <c r="YD3" i="45" s="1"/>
  <c r="YF3" i="45" s="1"/>
  <c r="YH3" i="45" s="1"/>
  <c r="YJ3" i="45" s="1"/>
  <c r="WG9" i="43"/>
  <c r="WN9" i="43" s="1"/>
  <c r="WG8" i="43"/>
  <c r="WN8" i="43" s="1"/>
  <c r="ZO13" i="43"/>
  <c r="ZQ13" i="43" s="1"/>
  <c r="ACR13" i="43" s="1"/>
  <c r="ZO12" i="43"/>
  <c r="ZQ12" i="43" s="1"/>
  <c r="ZS12" i="43" s="1"/>
  <c r="ZU12" i="43" s="1"/>
  <c r="ZW12" i="43" s="1"/>
  <c r="ZY12" i="43" s="1"/>
  <c r="ZO11" i="43"/>
  <c r="ZQ11" i="43" s="1"/>
  <c r="ZO10" i="43"/>
  <c r="ZQ10" i="43" s="1"/>
  <c r="ZS10" i="43" s="1"/>
  <c r="ZU10" i="43" s="1"/>
  <c r="ZW10" i="43" s="1"/>
  <c r="ZY10" i="43" s="1"/>
  <c r="ZO9" i="43"/>
  <c r="ZQ9" i="43" s="1"/>
  <c r="ACR9" i="43" s="1"/>
  <c r="ZO8" i="43"/>
  <c r="ZQ8" i="43" s="1"/>
  <c r="ZS8" i="43" s="1"/>
  <c r="ZU8" i="43" s="1"/>
  <c r="ZW8" i="43" s="1"/>
  <c r="ZY8" i="43" s="1"/>
  <c r="ZO5" i="43"/>
  <c r="ZQ5" i="43" s="1"/>
  <c r="ZS5" i="43" s="1"/>
  <c r="ZU5" i="43" s="1"/>
  <c r="ZW5" i="43" s="1"/>
  <c r="ZY5" i="43" s="1"/>
  <c r="ZO4" i="43"/>
  <c r="ZQ4" i="43" s="1"/>
  <c r="ZS4" i="43" s="1"/>
  <c r="ZU4" i="43" s="1"/>
  <c r="ZW4" i="43" s="1"/>
  <c r="ZY4" i="43" s="1"/>
  <c r="ZO3" i="43"/>
  <c r="ZQ3" i="43" s="1"/>
  <c r="KN3" i="43"/>
  <c r="ACJ3" i="43" s="1"/>
  <c r="PS4" i="46"/>
  <c r="PV4" i="46" s="1"/>
  <c r="PY4" i="46" s="1"/>
  <c r="QA4" i="46" s="1"/>
  <c r="QC4" i="46" s="1"/>
  <c r="ABR4" i="46" s="1"/>
  <c r="DNV34" i="42"/>
  <c r="DOT34" i="42" s="1"/>
  <c r="DPG34" i="42" s="1"/>
  <c r="DPR34" i="42" s="1"/>
  <c r="DQE34" i="42" s="1"/>
  <c r="DQJ34" i="42" s="1"/>
  <c r="DQR34" i="42" s="1"/>
  <c r="DRB34" i="42" s="1"/>
  <c r="DRG34" i="42" s="1"/>
  <c r="DNV33" i="42"/>
  <c r="DOT33" i="42" s="1"/>
  <c r="DPG33" i="42" s="1"/>
  <c r="DPR33" i="42" s="1"/>
  <c r="DQE33" i="42" s="1"/>
  <c r="DQJ33" i="42" s="1"/>
  <c r="DQR33" i="42" s="1"/>
  <c r="DRB33" i="42" s="1"/>
  <c r="DRG33" i="42" s="1"/>
  <c r="DNV32" i="42"/>
  <c r="DOT32" i="42" s="1"/>
  <c r="DPG32" i="42" s="1"/>
  <c r="DPR32" i="42" s="1"/>
  <c r="DQE32" i="42" s="1"/>
  <c r="DQJ32" i="42" s="1"/>
  <c r="DQR32" i="42" s="1"/>
  <c r="DRB32" i="42" s="1"/>
  <c r="DRG32" i="42" s="1"/>
  <c r="DNV31" i="42"/>
  <c r="DOT31" i="42" s="1"/>
  <c r="DPG31" i="42" s="1"/>
  <c r="DNV30" i="42"/>
  <c r="DOT30" i="42" s="1"/>
  <c r="DPG30" i="42" s="1"/>
  <c r="DPR30" i="42" s="1"/>
  <c r="DQE30" i="42" s="1"/>
  <c r="DQJ30" i="42" s="1"/>
  <c r="DQR30" i="42" s="1"/>
  <c r="DRB30" i="42" s="1"/>
  <c r="DRG30" i="42" s="1"/>
  <c r="DNV13" i="42"/>
  <c r="DOT13" i="42" s="1"/>
  <c r="DPG13" i="42" s="1"/>
  <c r="DPR13" i="42" s="1"/>
  <c r="DQE13" i="42" s="1"/>
  <c r="DQJ13" i="42" s="1"/>
  <c r="DQR13" i="42" s="1"/>
  <c r="DRB13" i="42" s="1"/>
  <c r="DRG13" i="42" s="1"/>
  <c r="DNV12" i="42"/>
  <c r="DOT12" i="42" s="1"/>
  <c r="DPG12" i="42" s="1"/>
  <c r="DPR12" i="42" s="1"/>
  <c r="DQE12" i="42" s="1"/>
  <c r="DQJ12" i="42" s="1"/>
  <c r="DQR12" i="42" s="1"/>
  <c r="DRB12" i="42" s="1"/>
  <c r="DRG12" i="42" s="1"/>
  <c r="DNV11" i="42"/>
  <c r="DOT11" i="42" s="1"/>
  <c r="DPG11" i="42" s="1"/>
  <c r="DPR11" i="42" s="1"/>
  <c r="DQE11" i="42" s="1"/>
  <c r="DQJ11" i="42" s="1"/>
  <c r="DQR11" i="42" s="1"/>
  <c r="DRB11" i="42" s="1"/>
  <c r="DRG11" i="42" s="1"/>
  <c r="DNV10" i="42"/>
  <c r="DOT10" i="42" s="1"/>
  <c r="DPG10" i="42" s="1"/>
  <c r="DPR10" i="42" s="1"/>
  <c r="DQE10" i="42" s="1"/>
  <c r="DQJ10" i="42" s="1"/>
  <c r="DQR10" i="42" s="1"/>
  <c r="DRB10" i="42" s="1"/>
  <c r="DRG10" i="42" s="1"/>
  <c r="DNV9" i="42"/>
  <c r="DOT9" i="42" s="1"/>
  <c r="DPG9" i="42" s="1"/>
  <c r="DPR9" i="42" s="1"/>
  <c r="DQE9" i="42" s="1"/>
  <c r="DQJ9" i="42" s="1"/>
  <c r="DQR9" i="42" s="1"/>
  <c r="DRB9" i="42" s="1"/>
  <c r="DRG9" i="42" s="1"/>
  <c r="DNV8" i="42"/>
  <c r="DOT8" i="42" s="1"/>
  <c r="DPG8" i="42" s="1"/>
  <c r="DPR8" i="42" s="1"/>
  <c r="DQE8" i="42" s="1"/>
  <c r="DQJ8" i="42" s="1"/>
  <c r="DQR8" i="42" s="1"/>
  <c r="DRB8" i="42" s="1"/>
  <c r="DRG8" i="42" s="1"/>
  <c r="DNV7" i="42"/>
  <c r="DOT7" i="42" s="1"/>
  <c r="DPG7" i="42" s="1"/>
  <c r="DPR7" i="42" s="1"/>
  <c r="DQE7" i="42" s="1"/>
  <c r="DQJ7" i="42" s="1"/>
  <c r="DQR7" i="42" s="1"/>
  <c r="DRB7" i="42" s="1"/>
  <c r="DRG7" i="42" s="1"/>
  <c r="DNV6" i="42"/>
  <c r="DOT6" i="42" s="1"/>
  <c r="DPG6" i="42" s="1"/>
  <c r="DPR6" i="42" s="1"/>
  <c r="DQE6" i="42" s="1"/>
  <c r="DQJ6" i="42" s="1"/>
  <c r="DQR6" i="42" s="1"/>
  <c r="DRB6" i="42" s="1"/>
  <c r="DRG6" i="42" s="1"/>
  <c r="DNV5" i="42"/>
  <c r="DOT5" i="42" s="1"/>
  <c r="DPG5" i="42" s="1"/>
  <c r="DPR5" i="42" s="1"/>
  <c r="DQE5" i="42" s="1"/>
  <c r="DQJ5" i="42" s="1"/>
  <c r="DQR5" i="42" s="1"/>
  <c r="DRB5" i="42" s="1"/>
  <c r="DRG5" i="42" s="1"/>
  <c r="DNV4" i="42"/>
  <c r="DOT4" i="42" s="1"/>
  <c r="DPG4" i="42" s="1"/>
  <c r="DPR4" i="42" s="1"/>
  <c r="DQE4" i="42" s="1"/>
  <c r="DQJ4" i="42" s="1"/>
  <c r="DQR4" i="42" s="1"/>
  <c r="DRB4" i="42" s="1"/>
  <c r="DRG4" i="42" s="1"/>
  <c r="DNV3" i="42"/>
  <c r="DOT3" i="42" s="1"/>
  <c r="DPG3" i="42" s="1"/>
  <c r="DPR3" i="42" s="1"/>
  <c r="DQE3" i="42" s="1"/>
  <c r="DQJ3" i="42" s="1"/>
  <c r="DQR3" i="42" s="1"/>
  <c r="DRB3" i="42" s="1"/>
  <c r="DRG3" i="42" s="1"/>
  <c r="DIU32" i="42"/>
  <c r="DIU26" i="42"/>
  <c r="DIU23" i="42"/>
  <c r="DIU21" i="42"/>
  <c r="DDI32" i="42"/>
  <c r="DDI30" i="42"/>
  <c r="DDI26" i="42"/>
  <c r="DDI24" i="42"/>
  <c r="DDI23" i="42"/>
  <c r="DDI21" i="42"/>
  <c r="CWG31" i="42"/>
  <c r="CYB31" i="42" s="1"/>
  <c r="CYU31" i="42" s="1"/>
  <c r="CWG27" i="42"/>
  <c r="CYB27" i="42" s="1"/>
  <c r="CYU27" i="42" s="1"/>
  <c r="CZP27" i="42" s="1"/>
  <c r="DAO27" i="42" s="1"/>
  <c r="CEY34" i="42"/>
  <c r="CGC34" i="42" s="1"/>
  <c r="CGM34" i="42" s="1"/>
  <c r="CGX34" i="42" s="1"/>
  <c r="CHK34" i="42" s="1"/>
  <c r="CHS34" i="42" s="1"/>
  <c r="CIA34" i="42" s="1"/>
  <c r="CIK34" i="42" s="1"/>
  <c r="CIN34" i="42" s="1"/>
  <c r="DRT34" i="42" s="1"/>
  <c r="CEY32" i="42"/>
  <c r="CGC32" i="42" s="1"/>
  <c r="CGM32" i="42" s="1"/>
  <c r="CGX32" i="42" s="1"/>
  <c r="CHK32" i="42" s="1"/>
  <c r="CHS32" i="42" s="1"/>
  <c r="CIA32" i="42" s="1"/>
  <c r="CIK32" i="42" s="1"/>
  <c r="CIN32" i="42" s="1"/>
  <c r="DRT32" i="42" s="1"/>
  <c r="CEY31" i="42"/>
  <c r="CGC31" i="42" s="1"/>
  <c r="CGM31" i="42" s="1"/>
  <c r="BWE32" i="42"/>
  <c r="BXH32" i="42" s="1"/>
  <c r="BXR32" i="42" s="1"/>
  <c r="BYC32" i="42" s="1"/>
  <c r="BYO32" i="42" s="1"/>
  <c r="DRS32" i="42" s="1"/>
  <c r="BJX30" i="42"/>
  <c r="BLA30" i="42" s="1"/>
  <c r="DRR30" i="42" s="1"/>
  <c r="AXM34" i="42"/>
  <c r="AYP34" i="42" s="1"/>
  <c r="DRQ34" i="42" s="1"/>
  <c r="AXM32" i="42"/>
  <c r="AYP32" i="42" s="1"/>
  <c r="DRQ32" i="42" s="1"/>
  <c r="AXM31" i="42"/>
  <c r="AYP31" i="42" s="1"/>
  <c r="DRQ31" i="42" s="1"/>
  <c r="NI9" i="43"/>
  <c r="AT4" i="9"/>
  <c r="PO39" i="63"/>
  <c r="PR39" i="63" s="1"/>
  <c r="PT39" i="63" s="1"/>
  <c r="PW39" i="63" s="1"/>
  <c r="PZ39" i="63" s="1"/>
  <c r="QB39" i="63" s="1"/>
  <c r="QD39" i="63" s="1"/>
  <c r="QG39" i="63" s="1"/>
  <c r="QI39" i="63" s="1"/>
  <c r="PO38" i="63"/>
  <c r="PR38" i="63" s="1"/>
  <c r="PT38" i="63" s="1"/>
  <c r="PW38" i="63" s="1"/>
  <c r="PZ38" i="63" s="1"/>
  <c r="QB38" i="63" s="1"/>
  <c r="QD38" i="63" s="1"/>
  <c r="QG38" i="63" s="1"/>
  <c r="QI38" i="63" s="1"/>
  <c r="PO37" i="63"/>
  <c r="PR37" i="63" s="1"/>
  <c r="PT37" i="63" s="1"/>
  <c r="PW37" i="63" s="1"/>
  <c r="PZ37" i="63" s="1"/>
  <c r="QB37" i="63" s="1"/>
  <c r="QD37" i="63" s="1"/>
  <c r="QG37" i="63" s="1"/>
  <c r="QI37" i="63" s="1"/>
  <c r="PO36" i="63"/>
  <c r="PR36" i="63" s="1"/>
  <c r="PT36" i="63" s="1"/>
  <c r="PW36" i="63" s="1"/>
  <c r="PZ36" i="63" s="1"/>
  <c r="QB36" i="63" s="1"/>
  <c r="QD36" i="63" s="1"/>
  <c r="QG36" i="63" s="1"/>
  <c r="QI36" i="63" s="1"/>
  <c r="PO35" i="63"/>
  <c r="PR35" i="63" s="1"/>
  <c r="PT35" i="63" s="1"/>
  <c r="PW35" i="63" s="1"/>
  <c r="PZ35" i="63" s="1"/>
  <c r="QB35" i="63" s="1"/>
  <c r="QD35" i="63" s="1"/>
  <c r="QG35" i="63" s="1"/>
  <c r="QI35" i="63" s="1"/>
  <c r="PO34" i="63"/>
  <c r="PR34" i="63" s="1"/>
  <c r="PT34" i="63" s="1"/>
  <c r="PW34" i="63" s="1"/>
  <c r="PZ34" i="63" s="1"/>
  <c r="QB34" i="63" s="1"/>
  <c r="QD34" i="63" s="1"/>
  <c r="QG34" i="63" s="1"/>
  <c r="QI34" i="63" s="1"/>
  <c r="PO33" i="63"/>
  <c r="PR33" i="63" s="1"/>
  <c r="PT33" i="63" s="1"/>
  <c r="PW33" i="63" s="1"/>
  <c r="PZ33" i="63" s="1"/>
  <c r="QB33" i="63" s="1"/>
  <c r="QD33" i="63" s="1"/>
  <c r="QG33" i="63" s="1"/>
  <c r="QI33" i="63" s="1"/>
  <c r="PO32" i="63"/>
  <c r="PR32" i="63" s="1"/>
  <c r="PT32" i="63" s="1"/>
  <c r="PW32" i="63" s="1"/>
  <c r="PZ32" i="63" s="1"/>
  <c r="QB32" i="63" s="1"/>
  <c r="QD32" i="63" s="1"/>
  <c r="QG32" i="63" s="1"/>
  <c r="QI32" i="63" s="1"/>
  <c r="PO31" i="63"/>
  <c r="PR31" i="63" s="1"/>
  <c r="PT31" i="63" s="1"/>
  <c r="PW31" i="63" s="1"/>
  <c r="PZ31" i="63" s="1"/>
  <c r="QB31" i="63" s="1"/>
  <c r="QD31" i="63" s="1"/>
  <c r="QG31" i="63" s="1"/>
  <c r="QI31" i="63" s="1"/>
  <c r="PO30" i="63"/>
  <c r="PR30" i="63" s="1"/>
  <c r="PT30" i="63" s="1"/>
  <c r="PW30" i="63" s="1"/>
  <c r="PZ30" i="63" s="1"/>
  <c r="QB30" i="63" s="1"/>
  <c r="QD30" i="63" s="1"/>
  <c r="QG30" i="63" s="1"/>
  <c r="QI30" i="63" s="1"/>
  <c r="PO29" i="63"/>
  <c r="PR29" i="63" s="1"/>
  <c r="PT29" i="63" s="1"/>
  <c r="PW29" i="63" s="1"/>
  <c r="PZ29" i="63" s="1"/>
  <c r="QB29" i="63" s="1"/>
  <c r="QD29" i="63" s="1"/>
  <c r="QG29" i="63" s="1"/>
  <c r="QI29" i="63" s="1"/>
  <c r="PO28" i="63"/>
  <c r="PR28" i="63" s="1"/>
  <c r="PT28" i="63" s="1"/>
  <c r="PW28" i="63" s="1"/>
  <c r="PZ28" i="63" s="1"/>
  <c r="QB28" i="63" s="1"/>
  <c r="QD28" i="63" s="1"/>
  <c r="QG28" i="63" s="1"/>
  <c r="QI28" i="63" s="1"/>
  <c r="PO27" i="63"/>
  <c r="PR27" i="63" s="1"/>
  <c r="PT27" i="63" s="1"/>
  <c r="PW27" i="63" s="1"/>
  <c r="PZ27" i="63" s="1"/>
  <c r="QB27" i="63" s="1"/>
  <c r="QD27" i="63" s="1"/>
  <c r="QG27" i="63" s="1"/>
  <c r="QI27" i="63" s="1"/>
  <c r="PO26" i="63"/>
  <c r="PR26" i="63" s="1"/>
  <c r="PT26" i="63" s="1"/>
  <c r="PW26" i="63" s="1"/>
  <c r="PZ26" i="63" s="1"/>
  <c r="QB26" i="63" s="1"/>
  <c r="QD26" i="63" s="1"/>
  <c r="QG26" i="63" s="1"/>
  <c r="QI26" i="63" s="1"/>
  <c r="PO25" i="63"/>
  <c r="PR25" i="63" s="1"/>
  <c r="PT25" i="63" s="1"/>
  <c r="PW25" i="63" s="1"/>
  <c r="PZ25" i="63" s="1"/>
  <c r="QB25" i="63" s="1"/>
  <c r="QD25" i="63" s="1"/>
  <c r="QG25" i="63" s="1"/>
  <c r="QI25" i="63" s="1"/>
  <c r="PO24" i="63"/>
  <c r="PR24" i="63" s="1"/>
  <c r="PT24" i="63" s="1"/>
  <c r="PW24" i="63" s="1"/>
  <c r="PZ24" i="63" s="1"/>
  <c r="QB24" i="63" s="1"/>
  <c r="QD24" i="63" s="1"/>
  <c r="QG24" i="63" s="1"/>
  <c r="QI24" i="63" s="1"/>
  <c r="PO23" i="63"/>
  <c r="PR23" i="63" s="1"/>
  <c r="PT23" i="63" s="1"/>
  <c r="PW23" i="63" s="1"/>
  <c r="PZ23" i="63" s="1"/>
  <c r="QB23" i="63" s="1"/>
  <c r="QD23" i="63" s="1"/>
  <c r="QG23" i="63" s="1"/>
  <c r="QI23" i="63" s="1"/>
  <c r="PO22" i="63"/>
  <c r="PR22" i="63" s="1"/>
  <c r="PT22" i="63" s="1"/>
  <c r="PW22" i="63" s="1"/>
  <c r="PZ22" i="63" s="1"/>
  <c r="QB22" i="63" s="1"/>
  <c r="QD22" i="63" s="1"/>
  <c r="QG22" i="63" s="1"/>
  <c r="QI22" i="63" s="1"/>
  <c r="PO21" i="63"/>
  <c r="PR21" i="63" s="1"/>
  <c r="PT21" i="63" s="1"/>
  <c r="PW21" i="63" s="1"/>
  <c r="PZ21" i="63" s="1"/>
  <c r="QB21" i="63" s="1"/>
  <c r="QD21" i="63" s="1"/>
  <c r="QG21" i="63" s="1"/>
  <c r="QI21" i="63" s="1"/>
  <c r="PO20" i="63"/>
  <c r="PR20" i="63" s="1"/>
  <c r="PT20" i="63" s="1"/>
  <c r="PW20" i="63" s="1"/>
  <c r="PZ20" i="63" s="1"/>
  <c r="QB20" i="63" s="1"/>
  <c r="QD20" i="63" s="1"/>
  <c r="QG20" i="63" s="1"/>
  <c r="QI20" i="63" s="1"/>
  <c r="PO19" i="63"/>
  <c r="PR19" i="63" s="1"/>
  <c r="PT19" i="63" s="1"/>
  <c r="PW19" i="63" s="1"/>
  <c r="PZ19" i="63" s="1"/>
  <c r="QB19" i="63" s="1"/>
  <c r="QD19" i="63" s="1"/>
  <c r="QG19" i="63" s="1"/>
  <c r="QI19" i="63" s="1"/>
  <c r="PO18" i="63"/>
  <c r="PR18" i="63" s="1"/>
  <c r="PT18" i="63" s="1"/>
  <c r="PW18" i="63" s="1"/>
  <c r="PZ18" i="63" s="1"/>
  <c r="QB18" i="63" s="1"/>
  <c r="QD18" i="63" s="1"/>
  <c r="QG18" i="63" s="1"/>
  <c r="QI18" i="63" s="1"/>
  <c r="PO17" i="63"/>
  <c r="PR17" i="63" s="1"/>
  <c r="PT17" i="63" s="1"/>
  <c r="PW17" i="63" s="1"/>
  <c r="PZ17" i="63" s="1"/>
  <c r="QB17" i="63" s="1"/>
  <c r="QD17" i="63" s="1"/>
  <c r="QG17" i="63" s="1"/>
  <c r="QI17" i="63" s="1"/>
  <c r="PO16" i="63"/>
  <c r="PR16" i="63" s="1"/>
  <c r="PT16" i="63" s="1"/>
  <c r="PW16" i="63" s="1"/>
  <c r="PZ16" i="63" s="1"/>
  <c r="QB16" i="63" s="1"/>
  <c r="QD16" i="63" s="1"/>
  <c r="QG16" i="63" s="1"/>
  <c r="QI16" i="63" s="1"/>
  <c r="PO15" i="63"/>
  <c r="PR15" i="63" s="1"/>
  <c r="PT15" i="63" s="1"/>
  <c r="PW15" i="63" s="1"/>
  <c r="PZ15" i="63" s="1"/>
  <c r="QB15" i="63" s="1"/>
  <c r="QD15" i="63" s="1"/>
  <c r="QG15" i="63" s="1"/>
  <c r="QI15" i="63" s="1"/>
  <c r="PO14" i="63"/>
  <c r="PR14" i="63" s="1"/>
  <c r="PT14" i="63" s="1"/>
  <c r="PW14" i="63" s="1"/>
  <c r="PZ14" i="63" s="1"/>
  <c r="QB14" i="63" s="1"/>
  <c r="QD14" i="63" s="1"/>
  <c r="QG14" i="63" s="1"/>
  <c r="QI14" i="63" s="1"/>
  <c r="PO13" i="63"/>
  <c r="PR13" i="63" s="1"/>
  <c r="PT13" i="63" s="1"/>
  <c r="PW13" i="63" s="1"/>
  <c r="PZ13" i="63" s="1"/>
  <c r="QB13" i="63" s="1"/>
  <c r="QD13" i="63" s="1"/>
  <c r="QG13" i="63" s="1"/>
  <c r="QI13" i="63" s="1"/>
  <c r="PO12" i="63"/>
  <c r="PR12" i="63" s="1"/>
  <c r="PT12" i="63" s="1"/>
  <c r="PW12" i="63" s="1"/>
  <c r="PZ12" i="63" s="1"/>
  <c r="QB12" i="63" s="1"/>
  <c r="QD12" i="63" s="1"/>
  <c r="QG12" i="63" s="1"/>
  <c r="QI12" i="63" s="1"/>
  <c r="PO11" i="63"/>
  <c r="PR11" i="63" s="1"/>
  <c r="PT11" i="63" s="1"/>
  <c r="PW11" i="63" s="1"/>
  <c r="PZ11" i="63" s="1"/>
  <c r="QB11" i="63" s="1"/>
  <c r="QD11" i="63" s="1"/>
  <c r="QG11" i="63" s="1"/>
  <c r="QI11" i="63" s="1"/>
  <c r="PO10" i="63"/>
  <c r="PR10" i="63" s="1"/>
  <c r="PT10" i="63" s="1"/>
  <c r="PW10" i="63" s="1"/>
  <c r="PZ10" i="63" s="1"/>
  <c r="QB10" i="63" s="1"/>
  <c r="QD10" i="63" s="1"/>
  <c r="QG10" i="63" s="1"/>
  <c r="QI10" i="63" s="1"/>
  <c r="PO9" i="63"/>
  <c r="PR9" i="63" s="1"/>
  <c r="PT9" i="63" s="1"/>
  <c r="PW9" i="63" s="1"/>
  <c r="PZ9" i="63" s="1"/>
  <c r="QB9" i="63" s="1"/>
  <c r="QD9" i="63" s="1"/>
  <c r="QG9" i="63" s="1"/>
  <c r="QI9" i="63" s="1"/>
  <c r="PO8" i="63"/>
  <c r="PR8" i="63" s="1"/>
  <c r="PT8" i="63" s="1"/>
  <c r="PW8" i="63" s="1"/>
  <c r="PZ8" i="63" s="1"/>
  <c r="QB8" i="63" s="1"/>
  <c r="QD8" i="63" s="1"/>
  <c r="QG8" i="63" s="1"/>
  <c r="QI8" i="63" s="1"/>
  <c r="PO7" i="63"/>
  <c r="PR7" i="63" s="1"/>
  <c r="PT7" i="63" s="1"/>
  <c r="PW7" i="63" s="1"/>
  <c r="PZ7" i="63" s="1"/>
  <c r="QB7" i="63" s="1"/>
  <c r="QD7" i="63" s="1"/>
  <c r="QG7" i="63" s="1"/>
  <c r="QI7" i="63" s="1"/>
  <c r="PO6" i="63"/>
  <c r="PR6" i="63" s="1"/>
  <c r="PT6" i="63" s="1"/>
  <c r="PW6" i="63" s="1"/>
  <c r="PZ6" i="63" s="1"/>
  <c r="QB6" i="63" s="1"/>
  <c r="QD6" i="63" s="1"/>
  <c r="QG6" i="63" s="1"/>
  <c r="QI6" i="63" s="1"/>
  <c r="PO5" i="63"/>
  <c r="PR5" i="63" s="1"/>
  <c r="PT5" i="63" s="1"/>
  <c r="PW5" i="63" s="1"/>
  <c r="PZ5" i="63" s="1"/>
  <c r="QB5" i="63" s="1"/>
  <c r="QD5" i="63" s="1"/>
  <c r="QG5" i="63" s="1"/>
  <c r="QI5" i="63" s="1"/>
  <c r="PO4" i="63"/>
  <c r="PR4" i="63" s="1"/>
  <c r="PT4" i="63" s="1"/>
  <c r="PW4" i="63" s="1"/>
  <c r="PZ4" i="63" s="1"/>
  <c r="QB4" i="63" s="1"/>
  <c r="QD4" i="63" s="1"/>
  <c r="QG4" i="63" s="1"/>
  <c r="QI4" i="63" s="1"/>
  <c r="PO3" i="63"/>
  <c r="PR3" i="63" s="1"/>
  <c r="PT3" i="63" s="1"/>
  <c r="PW3" i="63" s="1"/>
  <c r="PZ3" i="63" s="1"/>
  <c r="QB3" i="63" s="1"/>
  <c r="QD3" i="63" s="1"/>
  <c r="QG3" i="63" s="1"/>
  <c r="QI3" i="63" s="1"/>
  <c r="OP39" i="63"/>
  <c r="OT39" i="63" s="1"/>
  <c r="OV39" i="63" s="1"/>
  <c r="OY39" i="63" s="1"/>
  <c r="PB39" i="63" s="1"/>
  <c r="PE39" i="63" s="1"/>
  <c r="PG39" i="63" s="1"/>
  <c r="PI39" i="63" s="1"/>
  <c r="PK39" i="63" s="1"/>
  <c r="OP38" i="63"/>
  <c r="OT38" i="63" s="1"/>
  <c r="OV38" i="63" s="1"/>
  <c r="OY38" i="63" s="1"/>
  <c r="PB38" i="63" s="1"/>
  <c r="PE38" i="63" s="1"/>
  <c r="PG38" i="63" s="1"/>
  <c r="PI38" i="63" s="1"/>
  <c r="PK38" i="63" s="1"/>
  <c r="OP37" i="63"/>
  <c r="OT37" i="63" s="1"/>
  <c r="OV37" i="63" s="1"/>
  <c r="OY37" i="63" s="1"/>
  <c r="PB37" i="63" s="1"/>
  <c r="PE37" i="63" s="1"/>
  <c r="PG37" i="63" s="1"/>
  <c r="PI37" i="63" s="1"/>
  <c r="PK37" i="63" s="1"/>
  <c r="OP36" i="63"/>
  <c r="OT36" i="63" s="1"/>
  <c r="OV36" i="63" s="1"/>
  <c r="OY36" i="63" s="1"/>
  <c r="PB36" i="63" s="1"/>
  <c r="PE36" i="63" s="1"/>
  <c r="PG36" i="63" s="1"/>
  <c r="PI36" i="63" s="1"/>
  <c r="PK36" i="63" s="1"/>
  <c r="OP35" i="63"/>
  <c r="OT35" i="63" s="1"/>
  <c r="OV35" i="63" s="1"/>
  <c r="OY35" i="63" s="1"/>
  <c r="PB35" i="63" s="1"/>
  <c r="PE35" i="63" s="1"/>
  <c r="PG35" i="63" s="1"/>
  <c r="PI35" i="63" s="1"/>
  <c r="PK35" i="63" s="1"/>
  <c r="OP34" i="63"/>
  <c r="OT34" i="63" s="1"/>
  <c r="OV34" i="63" s="1"/>
  <c r="OY34" i="63" s="1"/>
  <c r="PB34" i="63" s="1"/>
  <c r="PE34" i="63" s="1"/>
  <c r="PG34" i="63" s="1"/>
  <c r="PI34" i="63" s="1"/>
  <c r="PK34" i="63" s="1"/>
  <c r="OP33" i="63"/>
  <c r="OT33" i="63" s="1"/>
  <c r="OV33" i="63" s="1"/>
  <c r="OY33" i="63" s="1"/>
  <c r="PB33" i="63" s="1"/>
  <c r="PE33" i="63" s="1"/>
  <c r="PG33" i="63" s="1"/>
  <c r="PI33" i="63" s="1"/>
  <c r="PK33" i="63" s="1"/>
  <c r="OP32" i="63"/>
  <c r="OT32" i="63" s="1"/>
  <c r="OV32" i="63" s="1"/>
  <c r="OY32" i="63" s="1"/>
  <c r="PB32" i="63" s="1"/>
  <c r="PE32" i="63" s="1"/>
  <c r="PG32" i="63" s="1"/>
  <c r="PI32" i="63" s="1"/>
  <c r="PK32" i="63" s="1"/>
  <c r="OP31" i="63"/>
  <c r="OT31" i="63" s="1"/>
  <c r="OV31" i="63" s="1"/>
  <c r="OY31" i="63" s="1"/>
  <c r="PB31" i="63" s="1"/>
  <c r="PE31" i="63" s="1"/>
  <c r="PG31" i="63" s="1"/>
  <c r="PI31" i="63" s="1"/>
  <c r="PK31" i="63" s="1"/>
  <c r="OP30" i="63"/>
  <c r="OT30" i="63" s="1"/>
  <c r="OV30" i="63" s="1"/>
  <c r="OY30" i="63" s="1"/>
  <c r="PB30" i="63" s="1"/>
  <c r="PE30" i="63" s="1"/>
  <c r="PG30" i="63" s="1"/>
  <c r="PI30" i="63" s="1"/>
  <c r="PK30" i="63" s="1"/>
  <c r="OP29" i="63"/>
  <c r="OT29" i="63" s="1"/>
  <c r="OV29" i="63" s="1"/>
  <c r="OY29" i="63" s="1"/>
  <c r="PB29" i="63" s="1"/>
  <c r="PE29" i="63" s="1"/>
  <c r="PG29" i="63" s="1"/>
  <c r="PI29" i="63" s="1"/>
  <c r="PK29" i="63" s="1"/>
  <c r="OP28" i="63"/>
  <c r="OT28" i="63" s="1"/>
  <c r="OV28" i="63" s="1"/>
  <c r="OY28" i="63" s="1"/>
  <c r="PB28" i="63" s="1"/>
  <c r="PE28" i="63" s="1"/>
  <c r="PG28" i="63" s="1"/>
  <c r="PI28" i="63" s="1"/>
  <c r="PK28" i="63" s="1"/>
  <c r="OP27" i="63"/>
  <c r="OT27" i="63" s="1"/>
  <c r="OV27" i="63" s="1"/>
  <c r="OY27" i="63" s="1"/>
  <c r="PB27" i="63" s="1"/>
  <c r="PE27" i="63" s="1"/>
  <c r="PG27" i="63" s="1"/>
  <c r="PI27" i="63" s="1"/>
  <c r="PK27" i="63" s="1"/>
  <c r="OP26" i="63"/>
  <c r="OT26" i="63" s="1"/>
  <c r="OV26" i="63" s="1"/>
  <c r="OY26" i="63" s="1"/>
  <c r="PB26" i="63" s="1"/>
  <c r="PE26" i="63" s="1"/>
  <c r="PG26" i="63" s="1"/>
  <c r="PI26" i="63" s="1"/>
  <c r="PK26" i="63" s="1"/>
  <c r="OP25" i="63"/>
  <c r="OT25" i="63" s="1"/>
  <c r="OV25" i="63" s="1"/>
  <c r="OY25" i="63" s="1"/>
  <c r="PB25" i="63" s="1"/>
  <c r="PE25" i="63" s="1"/>
  <c r="PG25" i="63" s="1"/>
  <c r="PI25" i="63" s="1"/>
  <c r="PK25" i="63" s="1"/>
  <c r="OP24" i="63"/>
  <c r="OT24" i="63" s="1"/>
  <c r="OV24" i="63" s="1"/>
  <c r="OY24" i="63" s="1"/>
  <c r="PB24" i="63" s="1"/>
  <c r="PE24" i="63" s="1"/>
  <c r="PG24" i="63" s="1"/>
  <c r="PI24" i="63" s="1"/>
  <c r="PK24" i="63" s="1"/>
  <c r="OP23" i="63"/>
  <c r="OT23" i="63" s="1"/>
  <c r="OV23" i="63" s="1"/>
  <c r="OY23" i="63" s="1"/>
  <c r="PB23" i="63" s="1"/>
  <c r="PE23" i="63" s="1"/>
  <c r="PG23" i="63" s="1"/>
  <c r="PI23" i="63" s="1"/>
  <c r="PK23" i="63" s="1"/>
  <c r="OP22" i="63"/>
  <c r="OT22" i="63" s="1"/>
  <c r="OV22" i="63" s="1"/>
  <c r="OY22" i="63" s="1"/>
  <c r="PB22" i="63" s="1"/>
  <c r="PE22" i="63" s="1"/>
  <c r="PG22" i="63" s="1"/>
  <c r="PI22" i="63" s="1"/>
  <c r="PK22" i="63" s="1"/>
  <c r="OP21" i="63"/>
  <c r="OT21" i="63" s="1"/>
  <c r="OV21" i="63" s="1"/>
  <c r="OY21" i="63" s="1"/>
  <c r="PB21" i="63" s="1"/>
  <c r="PE21" i="63" s="1"/>
  <c r="PG21" i="63" s="1"/>
  <c r="PI21" i="63" s="1"/>
  <c r="PK21" i="63" s="1"/>
  <c r="OP20" i="63"/>
  <c r="OT20" i="63" s="1"/>
  <c r="OV20" i="63" s="1"/>
  <c r="OY20" i="63" s="1"/>
  <c r="PB20" i="63" s="1"/>
  <c r="PE20" i="63" s="1"/>
  <c r="PG20" i="63" s="1"/>
  <c r="PI20" i="63" s="1"/>
  <c r="PK20" i="63" s="1"/>
  <c r="OP19" i="63"/>
  <c r="OT19" i="63" s="1"/>
  <c r="OV19" i="63" s="1"/>
  <c r="OY19" i="63" s="1"/>
  <c r="PB19" i="63" s="1"/>
  <c r="PE19" i="63" s="1"/>
  <c r="PG19" i="63" s="1"/>
  <c r="PI19" i="63" s="1"/>
  <c r="PK19" i="63" s="1"/>
  <c r="OP18" i="63"/>
  <c r="OT18" i="63" s="1"/>
  <c r="OV18" i="63" s="1"/>
  <c r="OY18" i="63" s="1"/>
  <c r="PB18" i="63" s="1"/>
  <c r="PE18" i="63" s="1"/>
  <c r="PG18" i="63" s="1"/>
  <c r="PI18" i="63" s="1"/>
  <c r="PK18" i="63" s="1"/>
  <c r="OP17" i="63"/>
  <c r="OT17" i="63" s="1"/>
  <c r="OV17" i="63" s="1"/>
  <c r="OY17" i="63" s="1"/>
  <c r="PB17" i="63" s="1"/>
  <c r="PE17" i="63" s="1"/>
  <c r="PG17" i="63" s="1"/>
  <c r="PI17" i="63" s="1"/>
  <c r="PK17" i="63" s="1"/>
  <c r="OP16" i="63"/>
  <c r="OT16" i="63" s="1"/>
  <c r="OV16" i="63" s="1"/>
  <c r="OY16" i="63" s="1"/>
  <c r="PB16" i="63" s="1"/>
  <c r="PE16" i="63" s="1"/>
  <c r="PG16" i="63" s="1"/>
  <c r="PI16" i="63" s="1"/>
  <c r="PK16" i="63" s="1"/>
  <c r="OP15" i="63"/>
  <c r="OT15" i="63" s="1"/>
  <c r="OV15" i="63" s="1"/>
  <c r="OY15" i="63" s="1"/>
  <c r="PB15" i="63" s="1"/>
  <c r="PE15" i="63" s="1"/>
  <c r="PG15" i="63" s="1"/>
  <c r="PI15" i="63" s="1"/>
  <c r="PK15" i="63" s="1"/>
  <c r="OP14" i="63"/>
  <c r="OT14" i="63" s="1"/>
  <c r="OV14" i="63" s="1"/>
  <c r="OY14" i="63" s="1"/>
  <c r="PB14" i="63" s="1"/>
  <c r="PE14" i="63" s="1"/>
  <c r="PG14" i="63" s="1"/>
  <c r="PI14" i="63" s="1"/>
  <c r="PK14" i="63" s="1"/>
  <c r="OP13" i="63"/>
  <c r="OT13" i="63" s="1"/>
  <c r="OV13" i="63" s="1"/>
  <c r="OY13" i="63" s="1"/>
  <c r="PB13" i="63" s="1"/>
  <c r="PE13" i="63" s="1"/>
  <c r="PG13" i="63" s="1"/>
  <c r="PI13" i="63" s="1"/>
  <c r="PK13" i="63" s="1"/>
  <c r="OP12" i="63"/>
  <c r="OT12" i="63" s="1"/>
  <c r="OV12" i="63" s="1"/>
  <c r="OY12" i="63" s="1"/>
  <c r="PB12" i="63" s="1"/>
  <c r="PE12" i="63" s="1"/>
  <c r="PG12" i="63" s="1"/>
  <c r="PI12" i="63" s="1"/>
  <c r="PK12" i="63" s="1"/>
  <c r="OP11" i="63"/>
  <c r="OT11" i="63" s="1"/>
  <c r="OV11" i="63" s="1"/>
  <c r="OY11" i="63" s="1"/>
  <c r="PB11" i="63" s="1"/>
  <c r="PE11" i="63" s="1"/>
  <c r="PG11" i="63" s="1"/>
  <c r="PI11" i="63" s="1"/>
  <c r="PK11" i="63" s="1"/>
  <c r="OP10" i="63"/>
  <c r="OT10" i="63" s="1"/>
  <c r="OV10" i="63" s="1"/>
  <c r="OY10" i="63" s="1"/>
  <c r="PB10" i="63" s="1"/>
  <c r="PE10" i="63" s="1"/>
  <c r="PG10" i="63" s="1"/>
  <c r="PI10" i="63" s="1"/>
  <c r="PK10" i="63" s="1"/>
  <c r="OP9" i="63"/>
  <c r="OT9" i="63" s="1"/>
  <c r="OV9" i="63" s="1"/>
  <c r="OY9" i="63" s="1"/>
  <c r="PB9" i="63" s="1"/>
  <c r="PE9" i="63" s="1"/>
  <c r="PG9" i="63" s="1"/>
  <c r="PI9" i="63" s="1"/>
  <c r="PK9" i="63" s="1"/>
  <c r="OP8" i="63"/>
  <c r="OT8" i="63" s="1"/>
  <c r="OV8" i="63" s="1"/>
  <c r="OY8" i="63" s="1"/>
  <c r="PB8" i="63" s="1"/>
  <c r="PE8" i="63" s="1"/>
  <c r="PG8" i="63" s="1"/>
  <c r="PI8" i="63" s="1"/>
  <c r="PK8" i="63" s="1"/>
  <c r="OP7" i="63"/>
  <c r="OT7" i="63" s="1"/>
  <c r="OV7" i="63" s="1"/>
  <c r="OY7" i="63" s="1"/>
  <c r="PB7" i="63" s="1"/>
  <c r="PE7" i="63" s="1"/>
  <c r="PG7" i="63" s="1"/>
  <c r="PI7" i="63" s="1"/>
  <c r="PK7" i="63" s="1"/>
  <c r="OP6" i="63"/>
  <c r="OT6" i="63" s="1"/>
  <c r="OV6" i="63" s="1"/>
  <c r="OY6" i="63" s="1"/>
  <c r="PB6" i="63" s="1"/>
  <c r="PE6" i="63" s="1"/>
  <c r="PG6" i="63" s="1"/>
  <c r="PI6" i="63" s="1"/>
  <c r="PK6" i="63" s="1"/>
  <c r="OP5" i="63"/>
  <c r="OT5" i="63" s="1"/>
  <c r="OV5" i="63" s="1"/>
  <c r="OY5" i="63" s="1"/>
  <c r="PB5" i="63" s="1"/>
  <c r="PE5" i="63" s="1"/>
  <c r="PG5" i="63" s="1"/>
  <c r="PI5" i="63" s="1"/>
  <c r="PK5" i="63" s="1"/>
  <c r="OP4" i="63"/>
  <c r="OT4" i="63" s="1"/>
  <c r="OV4" i="63" s="1"/>
  <c r="OY4" i="63" s="1"/>
  <c r="PB4" i="63" s="1"/>
  <c r="PE4" i="63" s="1"/>
  <c r="PG4" i="63" s="1"/>
  <c r="PI4" i="63" s="1"/>
  <c r="PK4" i="63" s="1"/>
  <c r="OP3" i="63"/>
  <c r="OT3" i="63" s="1"/>
  <c r="OV3" i="63" s="1"/>
  <c r="OY3" i="63" s="1"/>
  <c r="PB3" i="63" s="1"/>
  <c r="PE3" i="63" s="1"/>
  <c r="PG3" i="63" s="1"/>
  <c r="PI3" i="63" s="1"/>
  <c r="PK3" i="63" s="1"/>
  <c r="XV11" i="46"/>
  <c r="XX11" i="46" s="1"/>
  <c r="XZ11" i="46" s="1"/>
  <c r="YB11" i="46" s="1"/>
  <c r="YD11" i="46" s="1"/>
  <c r="YF11" i="46" s="1"/>
  <c r="YI11" i="46" s="1"/>
  <c r="ABW11" i="46" s="1"/>
  <c r="XV10" i="46"/>
  <c r="XX10" i="46" s="1"/>
  <c r="XZ10" i="46" s="1"/>
  <c r="YB10" i="46" s="1"/>
  <c r="YD10" i="46" s="1"/>
  <c r="YF10" i="46" s="1"/>
  <c r="YI10" i="46" s="1"/>
  <c r="ABW10" i="46" s="1"/>
  <c r="XV9" i="46"/>
  <c r="XX9" i="46" s="1"/>
  <c r="XZ9" i="46" s="1"/>
  <c r="YB9" i="46" s="1"/>
  <c r="YD9" i="46" s="1"/>
  <c r="YF9" i="46" s="1"/>
  <c r="YI9" i="46" s="1"/>
  <c r="ABW9" i="46" s="1"/>
  <c r="XV8" i="46"/>
  <c r="XX8" i="46" s="1"/>
  <c r="XZ8" i="46" s="1"/>
  <c r="YB8" i="46" s="1"/>
  <c r="YD8" i="46" s="1"/>
  <c r="YF8" i="46" s="1"/>
  <c r="YI8" i="46" s="1"/>
  <c r="ABW8" i="46" s="1"/>
  <c r="XV7" i="46"/>
  <c r="XX7" i="46" s="1"/>
  <c r="XZ7" i="46" s="1"/>
  <c r="YB7" i="46" s="1"/>
  <c r="YD7" i="46" s="1"/>
  <c r="XV6" i="46"/>
  <c r="XX6" i="46" s="1"/>
  <c r="XZ6" i="46" s="1"/>
  <c r="YB6" i="46" s="1"/>
  <c r="YD6" i="46" s="1"/>
  <c r="XV5" i="46"/>
  <c r="XX5" i="46" s="1"/>
  <c r="XZ5" i="46" s="1"/>
  <c r="YB5" i="46" s="1"/>
  <c r="YD5" i="46" s="1"/>
  <c r="XV4" i="46"/>
  <c r="XX4" i="46" s="1"/>
  <c r="XZ4" i="46" s="1"/>
  <c r="YB4" i="46" s="1"/>
  <c r="YD4" i="46" s="1"/>
  <c r="YF4" i="46" s="1"/>
  <c r="ABW4" i="46"/>
  <c r="XV3" i="46"/>
  <c r="XX3" i="46" s="1"/>
  <c r="XZ3" i="46" s="1"/>
  <c r="YB3" i="46" s="1"/>
  <c r="YD3" i="46" s="1"/>
  <c r="YF3" i="46" s="1"/>
  <c r="YI3" i="46" s="1"/>
  <c r="ABW3" i="46" s="1"/>
  <c r="XA11" i="46"/>
  <c r="XD11" i="46" s="1"/>
  <c r="XF11" i="46" s="1"/>
  <c r="XH11" i="46" s="1"/>
  <c r="XJ11" i="46" s="1"/>
  <c r="XL11" i="46" s="1"/>
  <c r="XN11" i="46" s="1"/>
  <c r="XQ11" i="46" s="1"/>
  <c r="XS11" i="46" s="1"/>
  <c r="ABV11" i="46" s="1"/>
  <c r="XA10" i="46"/>
  <c r="XD10" i="46" s="1"/>
  <c r="XF10" i="46" s="1"/>
  <c r="XH10" i="46" s="1"/>
  <c r="XJ10" i="46" s="1"/>
  <c r="XL10" i="46" s="1"/>
  <c r="XN10" i="46" s="1"/>
  <c r="XQ10" i="46" s="1"/>
  <c r="XS10" i="46" s="1"/>
  <c r="ABV10" i="46" s="1"/>
  <c r="XA9" i="46"/>
  <c r="XD9" i="46" s="1"/>
  <c r="XF9" i="46" s="1"/>
  <c r="XH9" i="46" s="1"/>
  <c r="XJ9" i="46" s="1"/>
  <c r="XL9" i="46" s="1"/>
  <c r="XN9" i="46" s="1"/>
  <c r="XQ9" i="46" s="1"/>
  <c r="XS9" i="46" s="1"/>
  <c r="ABV9" i="46" s="1"/>
  <c r="XA8" i="46"/>
  <c r="XD8" i="46" s="1"/>
  <c r="XF8" i="46" s="1"/>
  <c r="XH8" i="46" s="1"/>
  <c r="XJ8" i="46" s="1"/>
  <c r="XL8" i="46" s="1"/>
  <c r="XN8" i="46" s="1"/>
  <c r="XQ8" i="46" s="1"/>
  <c r="XS8" i="46" s="1"/>
  <c r="ABV8" i="46" s="1"/>
  <c r="XA7" i="46"/>
  <c r="XD7" i="46" s="1"/>
  <c r="XF7" i="46" s="1"/>
  <c r="XH7" i="46" s="1"/>
  <c r="XJ7" i="46" s="1"/>
  <c r="XL7" i="46" s="1"/>
  <c r="XN7" i="46" s="1"/>
  <c r="XA6" i="46"/>
  <c r="XD6" i="46" s="1"/>
  <c r="XF6" i="46" s="1"/>
  <c r="XH6" i="46" s="1"/>
  <c r="XJ6" i="46" s="1"/>
  <c r="XL6" i="46" s="1"/>
  <c r="XN6" i="46" s="1"/>
  <c r="XA5" i="46"/>
  <c r="XD5" i="46" s="1"/>
  <c r="XF5" i="46" s="1"/>
  <c r="XH5" i="46" s="1"/>
  <c r="XJ5" i="46" s="1"/>
  <c r="XL5" i="46" s="1"/>
  <c r="XN5" i="46" s="1"/>
  <c r="XA4" i="46"/>
  <c r="XD4" i="46" s="1"/>
  <c r="XF4" i="46" s="1"/>
  <c r="XH4" i="46" s="1"/>
  <c r="XJ4" i="46" s="1"/>
  <c r="XL4" i="46" s="1"/>
  <c r="XN4" i="46" s="1"/>
  <c r="XA3" i="46"/>
  <c r="XD3" i="46" s="1"/>
  <c r="XF3" i="46" s="1"/>
  <c r="XH3" i="46" s="1"/>
  <c r="XJ3" i="46" s="1"/>
  <c r="XL3" i="46" s="1"/>
  <c r="XN3" i="46" s="1"/>
  <c r="XQ3" i="46" s="1"/>
  <c r="XS3" i="46" s="1"/>
  <c r="ABV3" i="46" s="1"/>
  <c r="WY19" i="45"/>
  <c r="XA19" i="45" s="1"/>
  <c r="XD19" i="45" s="1"/>
  <c r="XF19" i="45" s="1"/>
  <c r="XI19" i="45" s="1"/>
  <c r="XK19" i="45" s="1"/>
  <c r="XM19" i="45" s="1"/>
  <c r="WY18" i="45"/>
  <c r="XA18" i="45" s="1"/>
  <c r="XD18" i="45" s="1"/>
  <c r="XF18" i="45" s="1"/>
  <c r="XI18" i="45" s="1"/>
  <c r="XK18" i="45" s="1"/>
  <c r="XM18" i="45" s="1"/>
  <c r="WY14" i="45"/>
  <c r="XA14" i="45" s="1"/>
  <c r="XD14" i="45" s="1"/>
  <c r="WY13" i="45"/>
  <c r="XA13" i="45" s="1"/>
  <c r="XD13" i="45" s="1"/>
  <c r="XF13" i="45" s="1"/>
  <c r="XI13" i="45" s="1"/>
  <c r="XK13" i="45" s="1"/>
  <c r="XM13" i="45" s="1"/>
  <c r="WY12" i="45"/>
  <c r="XA12" i="45" s="1"/>
  <c r="XD12" i="45" s="1"/>
  <c r="XF12" i="45" s="1"/>
  <c r="XI12" i="45" s="1"/>
  <c r="XK12" i="45" s="1"/>
  <c r="XM12" i="45" s="1"/>
  <c r="WY11" i="45"/>
  <c r="XA11" i="45" s="1"/>
  <c r="XD11" i="45" s="1"/>
  <c r="XF11" i="45" s="1"/>
  <c r="XI11" i="45" s="1"/>
  <c r="XK11" i="45" s="1"/>
  <c r="XM11" i="45" s="1"/>
  <c r="WY10" i="45"/>
  <c r="XA10" i="45" s="1"/>
  <c r="XD10" i="45" s="1"/>
  <c r="XF10" i="45" s="1"/>
  <c r="XI10" i="45" s="1"/>
  <c r="XK10" i="45" s="1"/>
  <c r="XM10" i="45" s="1"/>
  <c r="WY9" i="45"/>
  <c r="XA9" i="45" s="1"/>
  <c r="XD9" i="45" s="1"/>
  <c r="XF9" i="45" s="1"/>
  <c r="XI9" i="45" s="1"/>
  <c r="XK9" i="45" s="1"/>
  <c r="XM9" i="45" s="1"/>
  <c r="WY8" i="45"/>
  <c r="XA8" i="45" s="1"/>
  <c r="XD8" i="45" s="1"/>
  <c r="XF8" i="45" s="1"/>
  <c r="XI8" i="45" s="1"/>
  <c r="XK8" i="45" s="1"/>
  <c r="XM8" i="45" s="1"/>
  <c r="WY7" i="45"/>
  <c r="XA7" i="45" s="1"/>
  <c r="XD7" i="45" s="1"/>
  <c r="XF7" i="45" s="1"/>
  <c r="XI7" i="45" s="1"/>
  <c r="XK7" i="45" s="1"/>
  <c r="XM7" i="45" s="1"/>
  <c r="WY6" i="45"/>
  <c r="XA6" i="45" s="1"/>
  <c r="XD6" i="45" s="1"/>
  <c r="XF6" i="45" s="1"/>
  <c r="XI6" i="45" s="1"/>
  <c r="XK6" i="45" s="1"/>
  <c r="XM6" i="45" s="1"/>
  <c r="WY5" i="45"/>
  <c r="XA5" i="45" s="1"/>
  <c r="XD5" i="45" s="1"/>
  <c r="XF5" i="45" s="1"/>
  <c r="XI5" i="45" s="1"/>
  <c r="XK5" i="45" s="1"/>
  <c r="XM5" i="45" s="1"/>
  <c r="WY4" i="45"/>
  <c r="XA4" i="45" s="1"/>
  <c r="XD4" i="45" s="1"/>
  <c r="WY3" i="45"/>
  <c r="XA3" i="45" s="1"/>
  <c r="XD3" i="45" s="1"/>
  <c r="XF3" i="45" s="1"/>
  <c r="XI3" i="45" s="1"/>
  <c r="XK3" i="45" s="1"/>
  <c r="XM3" i="45" s="1"/>
  <c r="VZ19" i="45"/>
  <c r="WC19" i="45" s="1"/>
  <c r="WF19" i="45" s="1"/>
  <c r="VZ18" i="45"/>
  <c r="WC18" i="45" s="1"/>
  <c r="WF18" i="45" s="1"/>
  <c r="WI18" i="45" s="1"/>
  <c r="WL18" i="45" s="1"/>
  <c r="WO18" i="45" s="1"/>
  <c r="WQ18" i="45" s="1"/>
  <c r="VZ14" i="45"/>
  <c r="WC14" i="45" s="1"/>
  <c r="VZ13" i="45"/>
  <c r="WC13" i="45" s="1"/>
  <c r="WF13" i="45" s="1"/>
  <c r="WI13" i="45" s="1"/>
  <c r="WL13" i="45" s="1"/>
  <c r="WO13" i="45" s="1"/>
  <c r="WQ13" i="45" s="1"/>
  <c r="VZ12" i="45"/>
  <c r="WC12" i="45" s="1"/>
  <c r="WF12" i="45" s="1"/>
  <c r="WI12" i="45" s="1"/>
  <c r="WL12" i="45" s="1"/>
  <c r="WO12" i="45" s="1"/>
  <c r="WQ12" i="45" s="1"/>
  <c r="VZ11" i="45"/>
  <c r="WC11" i="45" s="1"/>
  <c r="WF11" i="45" s="1"/>
  <c r="WI11" i="45" s="1"/>
  <c r="WL11" i="45" s="1"/>
  <c r="WO11" i="45" s="1"/>
  <c r="WQ11" i="45" s="1"/>
  <c r="VZ10" i="45"/>
  <c r="WC10" i="45" s="1"/>
  <c r="WF10" i="45" s="1"/>
  <c r="WI10" i="45" s="1"/>
  <c r="WL10" i="45" s="1"/>
  <c r="WO10" i="45" s="1"/>
  <c r="WQ10" i="45" s="1"/>
  <c r="VZ9" i="45"/>
  <c r="WC9" i="45" s="1"/>
  <c r="WF9" i="45" s="1"/>
  <c r="WI9" i="45" s="1"/>
  <c r="WL9" i="45" s="1"/>
  <c r="WO9" i="45" s="1"/>
  <c r="WQ9" i="45" s="1"/>
  <c r="VZ8" i="45"/>
  <c r="WC8" i="45" s="1"/>
  <c r="WF8" i="45" s="1"/>
  <c r="WI8" i="45" s="1"/>
  <c r="WL8" i="45" s="1"/>
  <c r="WO8" i="45" s="1"/>
  <c r="WQ8" i="45" s="1"/>
  <c r="WT8" i="45" s="1"/>
  <c r="WV8" i="45" s="1"/>
  <c r="AAY8" i="45" s="1"/>
  <c r="VZ7" i="45"/>
  <c r="WC7" i="45" s="1"/>
  <c r="WF7" i="45" s="1"/>
  <c r="WI7" i="45" s="1"/>
  <c r="WL7" i="45" s="1"/>
  <c r="WO7" i="45" s="1"/>
  <c r="WQ7" i="45" s="1"/>
  <c r="VZ6" i="45"/>
  <c r="WC6" i="45" s="1"/>
  <c r="WF6" i="45" s="1"/>
  <c r="WI6" i="45" s="1"/>
  <c r="WL6" i="45" s="1"/>
  <c r="WO6" i="45" s="1"/>
  <c r="WQ6" i="45" s="1"/>
  <c r="VZ5" i="45"/>
  <c r="WC5" i="45" s="1"/>
  <c r="WF5" i="45" s="1"/>
  <c r="WI5" i="45" s="1"/>
  <c r="WL5" i="45" s="1"/>
  <c r="WO5" i="45" s="1"/>
  <c r="WQ5" i="45" s="1"/>
  <c r="VZ3" i="45"/>
  <c r="WC3" i="45" s="1"/>
  <c r="WF3" i="45" s="1"/>
  <c r="WI3" i="45" s="1"/>
  <c r="WL3" i="45" s="1"/>
  <c r="WO3" i="45" s="1"/>
  <c r="WQ3" i="45" s="1"/>
  <c r="YP13" i="43"/>
  <c r="YR13" i="43" s="1"/>
  <c r="YP12" i="43"/>
  <c r="YR12" i="43" s="1"/>
  <c r="YP11" i="43"/>
  <c r="YR11" i="43" s="1"/>
  <c r="YP10" i="43"/>
  <c r="YR10" i="43" s="1"/>
  <c r="YP9" i="43"/>
  <c r="YR9" i="43" s="1"/>
  <c r="YP8" i="43"/>
  <c r="YR8" i="43" s="1"/>
  <c r="YP7" i="43"/>
  <c r="YR7" i="43" s="1"/>
  <c r="YU7" i="43" s="1"/>
  <c r="YX7" i="43" s="1"/>
  <c r="YZ7" i="43" s="1"/>
  <c r="ZB7" i="43" s="1"/>
  <c r="ZE7" i="43" s="1"/>
  <c r="ZH7" i="43" s="1"/>
  <c r="ZJ7" i="43" s="1"/>
  <c r="YP6" i="43"/>
  <c r="YR6" i="43" s="1"/>
  <c r="YU6" i="43" s="1"/>
  <c r="ACQ6" i="43" s="1"/>
  <c r="YP5" i="43"/>
  <c r="YR5" i="43" s="1"/>
  <c r="YP4" i="43"/>
  <c r="YR4" i="43" s="1"/>
  <c r="YP3" i="43"/>
  <c r="YR3" i="43" s="1"/>
  <c r="XR13" i="43"/>
  <c r="XU13" i="43" s="1"/>
  <c r="XW13" i="43" s="1"/>
  <c r="XY13" i="43" s="1"/>
  <c r="YA13" i="43" s="1"/>
  <c r="XR12" i="43"/>
  <c r="XU12" i="43" s="1"/>
  <c r="XW12" i="43" s="1"/>
  <c r="XY12" i="43" s="1"/>
  <c r="YA12" i="43" s="1"/>
  <c r="XR11" i="43"/>
  <c r="XU11" i="43" s="1"/>
  <c r="XW11" i="43" s="1"/>
  <c r="XY11" i="43" s="1"/>
  <c r="YA11" i="43" s="1"/>
  <c r="XR10" i="43"/>
  <c r="XU10" i="43" s="1"/>
  <c r="XW10" i="43" s="1"/>
  <c r="XY10" i="43" s="1"/>
  <c r="YA10" i="43" s="1"/>
  <c r="XR9" i="43"/>
  <c r="XU9" i="43" s="1"/>
  <c r="XW9" i="43" s="1"/>
  <c r="XY9" i="43" s="1"/>
  <c r="YA9" i="43" s="1"/>
  <c r="XR8" i="43"/>
  <c r="XU8" i="43" s="1"/>
  <c r="XW8" i="43" s="1"/>
  <c r="XY8" i="43" s="1"/>
  <c r="YA8" i="43" s="1"/>
  <c r="XR7" i="43"/>
  <c r="XU7" i="43" s="1"/>
  <c r="XW7" i="43" s="1"/>
  <c r="XY7" i="43" s="1"/>
  <c r="YA7" i="43" s="1"/>
  <c r="YD7" i="43" s="1"/>
  <c r="YG7" i="43" s="1"/>
  <c r="YJ7" i="43" s="1"/>
  <c r="YL7" i="43" s="1"/>
  <c r="XR6" i="43"/>
  <c r="XU6" i="43" s="1"/>
  <c r="XW6" i="43" s="1"/>
  <c r="XY6" i="43" s="1"/>
  <c r="YA6" i="43" s="1"/>
  <c r="YD6" i="43" s="1"/>
  <c r="YG6" i="43" s="1"/>
  <c r="YJ6" i="43" s="1"/>
  <c r="YL6" i="43" s="1"/>
  <c r="XR5" i="43"/>
  <c r="XU5" i="43" s="1"/>
  <c r="XW5" i="43" s="1"/>
  <c r="XY5" i="43" s="1"/>
  <c r="YA5" i="43" s="1"/>
  <c r="XR4" i="43"/>
  <c r="XU4" i="43" s="1"/>
  <c r="XW4" i="43" s="1"/>
  <c r="XY4" i="43" s="1"/>
  <c r="YA4" i="43" s="1"/>
  <c r="XR3" i="43"/>
  <c r="XU3" i="43" s="1"/>
  <c r="XW3" i="43" s="1"/>
  <c r="XY3" i="43" s="1"/>
  <c r="NI12" i="43"/>
  <c r="NI13" i="43"/>
  <c r="BTJ15" i="48"/>
  <c r="DIP34" i="42"/>
  <c r="DIU34" i="42" s="1"/>
  <c r="DIP33" i="42"/>
  <c r="DIU33" i="42" s="1"/>
  <c r="DIP31" i="42"/>
  <c r="DIU31" i="42" s="1"/>
  <c r="DIP30" i="42"/>
  <c r="DIU30" i="42" s="1"/>
  <c r="DIP29" i="42"/>
  <c r="DIU29" i="42" s="1"/>
  <c r="DIP28" i="42"/>
  <c r="DIU28" i="42" s="1"/>
  <c r="DIP27" i="42"/>
  <c r="DIU27" i="42" s="1"/>
  <c r="DIP25" i="42"/>
  <c r="DIU25" i="42" s="1"/>
  <c r="DIP24" i="42"/>
  <c r="DIU24" i="42" s="1"/>
  <c r="DIP22" i="42"/>
  <c r="DIU22" i="42" s="1"/>
  <c r="DIP20" i="42"/>
  <c r="DIU20" i="42" s="1"/>
  <c r="DIP19" i="42"/>
  <c r="DIP18" i="42"/>
  <c r="DIP17" i="42"/>
  <c r="DIP16" i="42"/>
  <c r="DIP15" i="42"/>
  <c r="DIP14" i="42"/>
  <c r="DIP13" i="42"/>
  <c r="DIU13" i="42" s="1"/>
  <c r="DIP12" i="42"/>
  <c r="DIU12" i="42" s="1"/>
  <c r="DIP11" i="42"/>
  <c r="DIU11" i="42" s="1"/>
  <c r="DIP10" i="42"/>
  <c r="DIU10" i="42" s="1"/>
  <c r="DIP9" i="42"/>
  <c r="DIU9" i="42" s="1"/>
  <c r="DIP8" i="42"/>
  <c r="DIU8" i="42" s="1"/>
  <c r="DIP7" i="42"/>
  <c r="DIU7" i="42" s="1"/>
  <c r="DIP6" i="42"/>
  <c r="DIU6" i="42" s="1"/>
  <c r="DIP5" i="42"/>
  <c r="DIU5" i="42" s="1"/>
  <c r="DIP4" i="42"/>
  <c r="DIU4" i="42" s="1"/>
  <c r="DIP3" i="42"/>
  <c r="DIU3" i="42" s="1"/>
  <c r="DDC34" i="42"/>
  <c r="DDI34" i="42" s="1"/>
  <c r="DDC33" i="42"/>
  <c r="DDI33" i="42" s="1"/>
  <c r="DDC31" i="42"/>
  <c r="DDI31" i="42" s="1"/>
  <c r="DDC29" i="42"/>
  <c r="DDI29" i="42" s="1"/>
  <c r="DDC28" i="42"/>
  <c r="DDI28" i="42" s="1"/>
  <c r="DDC27" i="42"/>
  <c r="DDI27" i="42" s="1"/>
  <c r="DDC25" i="42"/>
  <c r="DDI25" i="42" s="1"/>
  <c r="DDC22" i="42"/>
  <c r="DDI22" i="42" s="1"/>
  <c r="DDC20" i="42"/>
  <c r="DDI20" i="42" s="1"/>
  <c r="DDC19" i="42"/>
  <c r="DDC18" i="42"/>
  <c r="DDC17" i="42"/>
  <c r="DDC16" i="42"/>
  <c r="DDC15" i="42"/>
  <c r="DDC14" i="42"/>
  <c r="DDC13" i="42"/>
  <c r="DDI13" i="42" s="1"/>
  <c r="DDC12" i="42"/>
  <c r="DDI12" i="42" s="1"/>
  <c r="DDC11" i="42"/>
  <c r="DDI11" i="42" s="1"/>
  <c r="DDC10" i="42"/>
  <c r="DDI10" i="42" s="1"/>
  <c r="DDC9" i="42"/>
  <c r="DDI9" i="42" s="1"/>
  <c r="DDC8" i="42"/>
  <c r="DDI8" i="42" s="1"/>
  <c r="DDC7" i="42"/>
  <c r="DDI7" i="42" s="1"/>
  <c r="DDC6" i="42"/>
  <c r="DDI6" i="42" s="1"/>
  <c r="DDC5" i="42"/>
  <c r="DDC4" i="42"/>
  <c r="DDI4" i="42" s="1"/>
  <c r="DDC3" i="42"/>
  <c r="DDI3" i="42" s="1"/>
  <c r="CVV32" i="42"/>
  <c r="CWG32" i="42" s="1"/>
  <c r="CYB32" i="42" s="1"/>
  <c r="CYU32" i="42" s="1"/>
  <c r="CZP32" i="42" s="1"/>
  <c r="DAX32" i="42" s="1"/>
  <c r="DBO32" i="42" s="1"/>
  <c r="DCG32" i="42" s="1"/>
  <c r="CVV5" i="42"/>
  <c r="CWG5" i="42" s="1"/>
  <c r="CYB5" i="42" s="1"/>
  <c r="CYU5" i="42" s="1"/>
  <c r="CZP5" i="42" s="1"/>
  <c r="CMH5" i="42"/>
  <c r="CMN5" i="42" s="1"/>
  <c r="CNR5" i="42" s="1"/>
  <c r="COB5" i="42" s="1"/>
  <c r="COM5" i="42" s="1"/>
  <c r="COZ5" i="42" s="1"/>
  <c r="CPI5" i="42" s="1"/>
  <c r="CPQ5" i="42" s="1"/>
  <c r="CQA5" i="42" s="1"/>
  <c r="CQD5" i="42" s="1"/>
  <c r="DRU5" i="42" s="1"/>
  <c r="CES5" i="42"/>
  <c r="CEY5" i="42" s="1"/>
  <c r="CGC5" i="42" s="1"/>
  <c r="CGM5" i="42" s="1"/>
  <c r="CGX5" i="42" s="1"/>
  <c r="CHK5" i="42" s="1"/>
  <c r="CHS5" i="42" s="1"/>
  <c r="CIA5" i="42" s="1"/>
  <c r="CIK5" i="42" s="1"/>
  <c r="CIN5" i="42" s="1"/>
  <c r="DRT5" i="42" s="1"/>
  <c r="BVY5" i="42"/>
  <c r="BWE5" i="42" s="1"/>
  <c r="BXH5" i="42" s="1"/>
  <c r="BXR5" i="42" s="1"/>
  <c r="BYC5" i="42" s="1"/>
  <c r="BYO5" i="42" s="1"/>
  <c r="DRS5" i="42" s="1"/>
  <c r="BJR5" i="42"/>
  <c r="BJX5" i="42" s="1"/>
  <c r="BLA5" i="42" s="1"/>
  <c r="DRR5" i="42" s="1"/>
  <c r="AXG5" i="42"/>
  <c r="AXM5" i="42" s="1"/>
  <c r="AYP5" i="42" s="1"/>
  <c r="DRQ5" i="42" s="1"/>
  <c r="AXG4" i="42"/>
  <c r="AXM4" i="42" s="1"/>
  <c r="AYP4" i="42" s="1"/>
  <c r="DRQ4" i="42" s="1"/>
  <c r="BTF32" i="48"/>
  <c r="BTJ32" i="48" s="1"/>
  <c r="BTF31" i="48"/>
  <c r="BTJ31" i="48" s="1"/>
  <c r="BTF30" i="48"/>
  <c r="BTJ30" i="48" s="1"/>
  <c r="BTF29" i="48"/>
  <c r="BTJ29" i="48" s="1"/>
  <c r="BTF28" i="48"/>
  <c r="BTJ28" i="48" s="1"/>
  <c r="BTF27" i="48"/>
  <c r="BTJ27" i="48" s="1"/>
  <c r="BTF26" i="48"/>
  <c r="BTJ26" i="48" s="1"/>
  <c r="BTF25" i="48"/>
  <c r="BTJ25" i="48" s="1"/>
  <c r="BTF24" i="48"/>
  <c r="BTJ24" i="48" s="1"/>
  <c r="BTF23" i="48"/>
  <c r="BTJ23" i="48" s="1"/>
  <c r="BTF22" i="48"/>
  <c r="BTJ22" i="48" s="1"/>
  <c r="BTF21" i="48"/>
  <c r="BTJ21" i="48" s="1"/>
  <c r="BTF20" i="48"/>
  <c r="BTJ20" i="48" s="1"/>
  <c r="BTF19" i="48"/>
  <c r="BTJ19" i="48" s="1"/>
  <c r="BTF18" i="48"/>
  <c r="BTJ18" i="48" s="1"/>
  <c r="BTF17" i="48"/>
  <c r="BTJ17" i="48" s="1"/>
  <c r="BTF16" i="48"/>
  <c r="BTJ16" i="48" s="1"/>
  <c r="BTF14" i="48"/>
  <c r="BTJ14" i="48" s="1"/>
  <c r="BTF13" i="48"/>
  <c r="BTJ13" i="48" s="1"/>
  <c r="BTF12" i="48"/>
  <c r="BTJ12" i="48" s="1"/>
  <c r="BTF11" i="48"/>
  <c r="BTJ11" i="48" s="1"/>
  <c r="BTF10" i="48"/>
  <c r="BTJ10" i="48" s="1"/>
  <c r="BTF9" i="48"/>
  <c r="BTJ9" i="48" s="1"/>
  <c r="BTF8" i="48"/>
  <c r="BTJ8" i="48" s="1"/>
  <c r="BTF7" i="48"/>
  <c r="BTJ7" i="48" s="1"/>
  <c r="BTF6" i="48"/>
  <c r="BTJ6" i="48" s="1"/>
  <c r="BTF5" i="48"/>
  <c r="BTJ5" i="48" s="1"/>
  <c r="BTF4" i="48"/>
  <c r="BTJ4" i="48" s="1"/>
  <c r="BTF3" i="48"/>
  <c r="BTJ3" i="48" s="1"/>
  <c r="TM13" i="43"/>
  <c r="TP13" i="43" s="1"/>
  <c r="TR13" i="43" s="1"/>
  <c r="TU13" i="43" s="1"/>
  <c r="TM12" i="43"/>
  <c r="TP12" i="43" s="1"/>
  <c r="TR12" i="43" s="1"/>
  <c r="TU12" i="43" s="1"/>
  <c r="TM11" i="43"/>
  <c r="TP11" i="43" s="1"/>
  <c r="TR11" i="43" s="1"/>
  <c r="TU11" i="43" s="1"/>
  <c r="TM9" i="43"/>
  <c r="TP9" i="43" s="1"/>
  <c r="TR9" i="43" s="1"/>
  <c r="TU9" i="43" s="1"/>
  <c r="TM8" i="43"/>
  <c r="TP8" i="43" s="1"/>
  <c r="TR8" i="43" s="1"/>
  <c r="TU8" i="43" s="1"/>
  <c r="RU13" i="43"/>
  <c r="RW13" i="43" s="1"/>
  <c r="RU12" i="43"/>
  <c r="RW12" i="43" s="1"/>
  <c r="RU11" i="43"/>
  <c r="RW11" i="43" s="1"/>
  <c r="RY11" i="43" s="1"/>
  <c r="SB11" i="43" s="1"/>
  <c r="RU10" i="43"/>
  <c r="RW10" i="43" s="1"/>
  <c r="RY10" i="43" s="1"/>
  <c r="SB10" i="43" s="1"/>
  <c r="SD10" i="43" s="1"/>
  <c r="SG10" i="43" s="1"/>
  <c r="SI10" i="43" s="1"/>
  <c r="SK10" i="43" s="1"/>
  <c r="RU9" i="43"/>
  <c r="RW9" i="43" s="1"/>
  <c r="RY9" i="43" s="1"/>
  <c r="SB9" i="43" s="1"/>
  <c r="RU8" i="43"/>
  <c r="RW8" i="43" s="1"/>
  <c r="RY8" i="43" s="1"/>
  <c r="SB8" i="43" s="1"/>
  <c r="PY13" i="43"/>
  <c r="QA13" i="43" s="1"/>
  <c r="QC13" i="43" s="1"/>
  <c r="QF13" i="43" s="1"/>
  <c r="QH13" i="43" s="1"/>
  <c r="PY12" i="43"/>
  <c r="QA12" i="43" s="1"/>
  <c r="QC12" i="43" s="1"/>
  <c r="QF12" i="43" s="1"/>
  <c r="QH12" i="43" s="1"/>
  <c r="PY11" i="43"/>
  <c r="QA11" i="43" s="1"/>
  <c r="QC11" i="43" s="1"/>
  <c r="QF11" i="43" s="1"/>
  <c r="QH11" i="43" s="1"/>
  <c r="PY10" i="43"/>
  <c r="QA10" i="43" s="1"/>
  <c r="QC10" i="43" s="1"/>
  <c r="QF10" i="43" s="1"/>
  <c r="QH10" i="43" s="1"/>
  <c r="PY8" i="43"/>
  <c r="QA8" i="43" s="1"/>
  <c r="QC8" i="43" s="1"/>
  <c r="QF8" i="43" s="1"/>
  <c r="QH8" i="43" s="1"/>
  <c r="TJ10" i="43"/>
  <c r="TM10" i="43" s="1"/>
  <c r="TP10" i="43" s="1"/>
  <c r="TR10" i="43" s="1"/>
  <c r="TU10" i="43" s="1"/>
  <c r="JE19" i="45"/>
  <c r="JH19" i="45" s="1"/>
  <c r="JK19" i="45" s="1"/>
  <c r="JM19" i="45" s="1"/>
  <c r="NA12" i="43"/>
  <c r="NA11" i="43"/>
  <c r="ND11" i="43" s="1"/>
  <c r="NG11" i="43" s="1"/>
  <c r="NI11" i="43" s="1"/>
  <c r="NA10" i="43"/>
  <c r="ND10" i="43" s="1"/>
  <c r="NG10" i="43" s="1"/>
  <c r="NI10" i="43" s="1"/>
  <c r="NA9" i="43"/>
  <c r="NA8" i="43"/>
  <c r="ND8" i="43" s="1"/>
  <c r="NG8" i="43" s="1"/>
  <c r="NI8" i="43" s="1"/>
  <c r="BSV32" i="48"/>
  <c r="BSV31" i="48"/>
  <c r="BSV30" i="48"/>
  <c r="BSV29" i="48"/>
  <c r="BSV28" i="48"/>
  <c r="BSV27" i="48"/>
  <c r="BSV26" i="48"/>
  <c r="BSV25" i="48"/>
  <c r="BSV24" i="48"/>
  <c r="BSV23" i="48"/>
  <c r="BSV22" i="48"/>
  <c r="BSV21" i="48"/>
  <c r="BSV20" i="48"/>
  <c r="BSV19" i="48"/>
  <c r="BSV18" i="48"/>
  <c r="BSV17" i="48"/>
  <c r="BSV16" i="48"/>
  <c r="BSV14" i="48"/>
  <c r="BSV13" i="48"/>
  <c r="BSV12" i="48"/>
  <c r="BSV11" i="48"/>
  <c r="BSV10" i="48"/>
  <c r="BSV9" i="48"/>
  <c r="BSV8" i="48"/>
  <c r="BSV7" i="48"/>
  <c r="BSV6" i="48"/>
  <c r="BSV5" i="48"/>
  <c r="BSV4" i="48"/>
  <c r="BSV3" i="48"/>
  <c r="EN9" i="63"/>
  <c r="EQ9" i="63" s="1"/>
  <c r="ES9" i="63" s="1"/>
  <c r="EU9" i="63" s="1"/>
  <c r="UI12" i="45"/>
  <c r="UN12" i="45" s="1"/>
  <c r="UQ12" i="45" s="1"/>
  <c r="UT12" i="45" s="1"/>
  <c r="UW12" i="45" s="1"/>
  <c r="UZ12" i="45" s="1"/>
  <c r="VC12" i="45" s="1"/>
  <c r="VE12" i="45" s="1"/>
  <c r="VH12" i="45" s="1"/>
  <c r="VL12" i="45" s="1"/>
  <c r="VP12" i="45" s="1"/>
  <c r="UI19" i="45"/>
  <c r="UN19" i="45" s="1"/>
  <c r="UQ19" i="45" s="1"/>
  <c r="UT19" i="45" s="1"/>
  <c r="UW19" i="45" s="1"/>
  <c r="UZ19" i="45" s="1"/>
  <c r="VC19" i="45" s="1"/>
  <c r="VE19" i="45" s="1"/>
  <c r="SG12" i="45"/>
  <c r="SJ12" i="45" s="1"/>
  <c r="SL12" i="45" s="1"/>
  <c r="SO12" i="45" s="1"/>
  <c r="SQ12" i="45" s="1"/>
  <c r="ST12" i="45" s="1"/>
  <c r="SV12" i="45" s="1"/>
  <c r="SX12" i="45" s="1"/>
  <c r="TA12" i="45" s="1"/>
  <c r="TC12" i="45" s="1"/>
  <c r="AAW12" i="45" s="1"/>
  <c r="SG19" i="45"/>
  <c r="SJ19" i="45" s="1"/>
  <c r="SL19" i="45" s="1"/>
  <c r="SO19" i="45" s="1"/>
  <c r="QJ19" i="45"/>
  <c r="QL19" i="45" s="1"/>
  <c r="QN19" i="45" s="1"/>
  <c r="QQ19" i="45" s="1"/>
  <c r="QS19" i="45" s="1"/>
  <c r="QU19" i="45" s="1"/>
  <c r="OJ19" i="45"/>
  <c r="OL19" i="45" s="1"/>
  <c r="OO19" i="45" s="1"/>
  <c r="OQ19" i="45" s="1"/>
  <c r="OS19" i="45" s="1"/>
  <c r="OW19" i="45"/>
  <c r="OJ14" i="45"/>
  <c r="OL14" i="45" s="1"/>
  <c r="OO14" i="45" s="1"/>
  <c r="OQ14" i="45" s="1"/>
  <c r="OS14" i="45" s="1"/>
  <c r="LT19" i="45"/>
  <c r="LV19" i="45" s="1"/>
  <c r="LY19" i="45" s="1"/>
  <c r="MA19" i="45" s="1"/>
  <c r="JE14" i="45"/>
  <c r="JH14" i="45" s="1"/>
  <c r="JK14" i="45" s="1"/>
  <c r="JM14" i="45" s="1"/>
  <c r="AAS14" i="45" s="1"/>
  <c r="RR4" i="43"/>
  <c r="RU4" i="43" s="1"/>
  <c r="RW4" i="43" s="1"/>
  <c r="RY4" i="43" s="1"/>
  <c r="SB4" i="43" s="1"/>
  <c r="SD4" i="43" s="1"/>
  <c r="SG4" i="43" s="1"/>
  <c r="SI4" i="43" s="1"/>
  <c r="SK4" i="43" s="1"/>
  <c r="ACN4" i="43" s="1"/>
  <c r="RR5" i="43"/>
  <c r="RU5" i="43" s="1"/>
  <c r="RW5" i="43" s="1"/>
  <c r="RY5" i="43" s="1"/>
  <c r="SB5" i="43" s="1"/>
  <c r="VV13" i="43"/>
  <c r="WA13" i="43" s="1"/>
  <c r="WD13" i="43" s="1"/>
  <c r="WG13" i="43" s="1"/>
  <c r="WN13" i="43" s="1"/>
  <c r="VV12" i="43"/>
  <c r="WA12" i="43" s="1"/>
  <c r="WD12" i="43" s="1"/>
  <c r="WG12" i="43" s="1"/>
  <c r="WN12" i="43" s="1"/>
  <c r="VV11" i="43"/>
  <c r="WA11" i="43" s="1"/>
  <c r="WD11" i="43" s="1"/>
  <c r="WG11" i="43" s="1"/>
  <c r="WN11" i="43" s="1"/>
  <c r="VV10" i="43"/>
  <c r="WA10" i="43" s="1"/>
  <c r="WD10" i="43" s="1"/>
  <c r="WG10" i="43" s="1"/>
  <c r="WN10" i="43" s="1"/>
  <c r="VV9" i="43"/>
  <c r="WA9" i="43" s="1"/>
  <c r="VV8" i="43"/>
  <c r="WA8" i="43" s="1"/>
  <c r="VV5" i="43"/>
  <c r="WA5" i="43" s="1"/>
  <c r="WD5" i="43" s="1"/>
  <c r="WG5" i="43" s="1"/>
  <c r="WN5" i="43" s="1"/>
  <c r="VV4" i="43"/>
  <c r="WA4" i="43" s="1"/>
  <c r="WD4" i="43" s="1"/>
  <c r="WG4" i="43" s="1"/>
  <c r="WN4" i="43" s="1"/>
  <c r="TJ5" i="43"/>
  <c r="TM5" i="43" s="1"/>
  <c r="TP5" i="43" s="1"/>
  <c r="TR5" i="43" s="1"/>
  <c r="TU5" i="43" s="1"/>
  <c r="TJ4" i="43"/>
  <c r="TM4" i="43" s="1"/>
  <c r="TP4" i="43" s="1"/>
  <c r="TR4" i="43" s="1"/>
  <c r="TU4" i="43" s="1"/>
  <c r="PV9" i="43"/>
  <c r="PY9" i="43" s="1"/>
  <c r="QA9" i="43" s="1"/>
  <c r="QC9" i="43" s="1"/>
  <c r="QF9" i="43" s="1"/>
  <c r="QH9" i="43" s="1"/>
  <c r="PV5" i="43"/>
  <c r="PY5" i="43" s="1"/>
  <c r="QA5" i="43" s="1"/>
  <c r="QC5" i="43" s="1"/>
  <c r="QF5" i="43" s="1"/>
  <c r="QH5" i="43" s="1"/>
  <c r="ACL5" i="43" s="1"/>
  <c r="PV4" i="43"/>
  <c r="PY4" i="43" s="1"/>
  <c r="QA4" i="43" s="1"/>
  <c r="QC4" i="43" s="1"/>
  <c r="QF4" i="43" s="1"/>
  <c r="QH4" i="43" s="1"/>
  <c r="ACL4" i="43" s="1"/>
  <c r="NA5" i="43"/>
  <c r="ND5" i="43" s="1"/>
  <c r="NG5" i="43" s="1"/>
  <c r="NI5" i="43" s="1"/>
  <c r="ACK5" i="43" s="1"/>
  <c r="NA4" i="43"/>
  <c r="ND4" i="43" s="1"/>
  <c r="NG4" i="43" s="1"/>
  <c r="NI4" i="43" s="1"/>
  <c r="ACK4" i="43" s="1"/>
  <c r="KH4" i="43"/>
  <c r="KJ4" i="43" s="1"/>
  <c r="KL4" i="43" s="1"/>
  <c r="KN4" i="43" s="1"/>
  <c r="ACJ4" i="43" s="1"/>
  <c r="KH13" i="43"/>
  <c r="KJ13" i="43" s="1"/>
  <c r="KN13" i="43"/>
  <c r="KH12" i="43"/>
  <c r="KJ12" i="43" s="1"/>
  <c r="KL12" i="43" s="1"/>
  <c r="KN12" i="43" s="1"/>
  <c r="KH11" i="43"/>
  <c r="KJ11" i="43" s="1"/>
  <c r="KN11" i="43"/>
  <c r="KH10" i="43"/>
  <c r="KJ10" i="43" s="1"/>
  <c r="KN10" i="43"/>
  <c r="KH9" i="43"/>
  <c r="KJ9" i="43" s="1"/>
  <c r="KN9" i="43"/>
  <c r="KH8" i="43"/>
  <c r="KJ8" i="43" s="1"/>
  <c r="KL8" i="43" s="1"/>
  <c r="KN8" i="43" s="1"/>
  <c r="KH5" i="43"/>
  <c r="KJ5" i="43" s="1"/>
  <c r="KL5" i="43" s="1"/>
  <c r="KN5" i="43" s="1"/>
  <c r="ACJ5" i="43" s="1"/>
  <c r="CUD17" i="42"/>
  <c r="DCR17" i="42" s="1"/>
  <c r="CUD16" i="42"/>
  <c r="CVC16" i="42" s="1"/>
  <c r="CVV16" i="42" s="1"/>
  <c r="CLN17" i="42"/>
  <c r="CLX17" i="42" s="1"/>
  <c r="CMH17" i="42" s="1"/>
  <c r="CLN16" i="42"/>
  <c r="CLX16" i="42" s="1"/>
  <c r="CMH16" i="42" s="1"/>
  <c r="CDY17" i="42"/>
  <c r="CEI17" i="42" s="1"/>
  <c r="CES17" i="42" s="1"/>
  <c r="CDY16" i="42"/>
  <c r="CEI16" i="42" s="1"/>
  <c r="CES16" i="42" s="1"/>
  <c r="BVE17" i="42"/>
  <c r="BVO17" i="42" s="1"/>
  <c r="BVY17" i="42" s="1"/>
  <c r="BVE16" i="42"/>
  <c r="BVO16" i="42" s="1"/>
  <c r="BVY16" i="42" s="1"/>
  <c r="BIX17" i="42"/>
  <c r="BJH17" i="42" s="1"/>
  <c r="BJR17" i="42" s="1"/>
  <c r="BIX16" i="42"/>
  <c r="BJH16" i="42" s="1"/>
  <c r="BJR16" i="42" s="1"/>
  <c r="AWM17" i="42"/>
  <c r="AWW17" i="42" s="1"/>
  <c r="AXG17" i="42" s="1"/>
  <c r="AWM16" i="42"/>
  <c r="AWW16" i="42" s="1"/>
  <c r="AXG16" i="42" s="1"/>
  <c r="GB36" i="63"/>
  <c r="GE36" i="63" s="1"/>
  <c r="GG36" i="63" s="1"/>
  <c r="GJ36" i="63" s="1"/>
  <c r="GM36" i="63" s="1"/>
  <c r="GO36" i="63" s="1"/>
  <c r="GR36" i="63" s="1"/>
  <c r="GT36" i="63" s="1"/>
  <c r="GB35" i="63"/>
  <c r="GE35" i="63" s="1"/>
  <c r="GG35" i="63" s="1"/>
  <c r="GJ35" i="63" s="1"/>
  <c r="GM35" i="63" s="1"/>
  <c r="GO35" i="63" s="1"/>
  <c r="GR35" i="63" s="1"/>
  <c r="GT35" i="63" s="1"/>
  <c r="GB34" i="63"/>
  <c r="GE34" i="63" s="1"/>
  <c r="GG34" i="63" s="1"/>
  <c r="GJ34" i="63" s="1"/>
  <c r="GM34" i="63" s="1"/>
  <c r="GO34" i="63" s="1"/>
  <c r="GR34" i="63" s="1"/>
  <c r="GT34" i="63" s="1"/>
  <c r="GB33" i="63"/>
  <c r="GE33" i="63" s="1"/>
  <c r="GG33" i="63" s="1"/>
  <c r="GJ33" i="63" s="1"/>
  <c r="GM33" i="63" s="1"/>
  <c r="GO33" i="63" s="1"/>
  <c r="GR33" i="63" s="1"/>
  <c r="GT33" i="63" s="1"/>
  <c r="GB32" i="63"/>
  <c r="GE32" i="63" s="1"/>
  <c r="GG32" i="63" s="1"/>
  <c r="GJ32" i="63" s="1"/>
  <c r="GM32" i="63" s="1"/>
  <c r="GO32" i="63" s="1"/>
  <c r="GR32" i="63" s="1"/>
  <c r="GT32" i="63" s="1"/>
  <c r="GB31" i="63"/>
  <c r="GE31" i="63" s="1"/>
  <c r="GG31" i="63" s="1"/>
  <c r="GJ31" i="63" s="1"/>
  <c r="GM31" i="63" s="1"/>
  <c r="GO31" i="63" s="1"/>
  <c r="GR31" i="63" s="1"/>
  <c r="GT31" i="63" s="1"/>
  <c r="GB30" i="63"/>
  <c r="GE30" i="63" s="1"/>
  <c r="GG30" i="63" s="1"/>
  <c r="GJ30" i="63" s="1"/>
  <c r="GM30" i="63" s="1"/>
  <c r="GO30" i="63" s="1"/>
  <c r="GR30" i="63" s="1"/>
  <c r="GT30" i="63" s="1"/>
  <c r="GB29" i="63"/>
  <c r="GE29" i="63" s="1"/>
  <c r="GG29" i="63" s="1"/>
  <c r="GJ29" i="63" s="1"/>
  <c r="GM29" i="63" s="1"/>
  <c r="GO29" i="63" s="1"/>
  <c r="GR29" i="63" s="1"/>
  <c r="GT29" i="63" s="1"/>
  <c r="GB28" i="63"/>
  <c r="GE28" i="63" s="1"/>
  <c r="GG28" i="63" s="1"/>
  <c r="GJ28" i="63" s="1"/>
  <c r="GM28" i="63" s="1"/>
  <c r="GO28" i="63" s="1"/>
  <c r="GR28" i="63" s="1"/>
  <c r="GT28" i="63" s="1"/>
  <c r="PJ6" i="46"/>
  <c r="PM6" i="46" s="1"/>
  <c r="PP6" i="46" s="1"/>
  <c r="PJ5" i="46"/>
  <c r="PM5" i="46" s="1"/>
  <c r="PP5" i="46" s="1"/>
  <c r="QG12" i="45"/>
  <c r="QJ12" i="45" s="1"/>
  <c r="QL12" i="45" s="1"/>
  <c r="QN12" i="45" s="1"/>
  <c r="QQ12" i="45" s="1"/>
  <c r="QS12" i="45" s="1"/>
  <c r="QU12" i="45" s="1"/>
  <c r="QW12" i="45" s="1"/>
  <c r="QZ12" i="45" s="1"/>
  <c r="RB12" i="45" s="1"/>
  <c r="RE12" i="45" s="1"/>
  <c r="AAV12" i="45" s="1"/>
  <c r="BRZ3" i="48"/>
  <c r="BSD3" i="48" s="1"/>
  <c r="BSL3" i="48" s="1"/>
  <c r="KB8" i="63"/>
  <c r="KF8" i="63" s="1"/>
  <c r="KI8" i="63" s="1"/>
  <c r="KL8" i="63" s="1"/>
  <c r="UC4" i="45"/>
  <c r="UF4" i="45" s="1"/>
  <c r="UI4" i="45" s="1"/>
  <c r="UN4" i="45" s="1"/>
  <c r="UQ4" i="45" s="1"/>
  <c r="UT4" i="45" s="1"/>
  <c r="UW4" i="45" s="1"/>
  <c r="UZ4" i="45" s="1"/>
  <c r="VC4" i="45" s="1"/>
  <c r="VE4" i="45" s="1"/>
  <c r="SB4" i="45"/>
  <c r="SE4" i="45" s="1"/>
  <c r="SG4" i="45" s="1"/>
  <c r="SJ4" i="45" s="1"/>
  <c r="QD4" i="45"/>
  <c r="QG4" i="45" s="1"/>
  <c r="QJ4" i="45" s="1"/>
  <c r="QL4" i="45" s="1"/>
  <c r="OE4" i="45"/>
  <c r="OG4" i="45" s="1"/>
  <c r="OJ4" i="45" s="1"/>
  <c r="OL4" i="45" s="1"/>
  <c r="OO4" i="45" s="1"/>
  <c r="OQ4" i="45" s="1"/>
  <c r="OS4" i="45" s="1"/>
  <c r="LO4" i="45"/>
  <c r="LQ4" i="45" s="1"/>
  <c r="LT4" i="45" s="1"/>
  <c r="LV4" i="45" s="1"/>
  <c r="LY4" i="45" s="1"/>
  <c r="MA4" i="45" s="1"/>
  <c r="AAT4" i="45" s="1"/>
  <c r="IZ4" i="45"/>
  <c r="JB4" i="45" s="1"/>
  <c r="JE4" i="45" s="1"/>
  <c r="JH4" i="45" s="1"/>
  <c r="JK4" i="45" s="1"/>
  <c r="JM4" i="45" s="1"/>
  <c r="AAS4" i="45" s="1"/>
  <c r="CTC11" i="42"/>
  <c r="CTO11" i="42" s="1"/>
  <c r="CUD11" i="42" s="1"/>
  <c r="CTC7" i="42"/>
  <c r="CTO7" i="42" s="1"/>
  <c r="CUD7" i="42" s="1"/>
  <c r="CKY34" i="42"/>
  <c r="CLF34" i="42" s="1"/>
  <c r="CLN34" i="42" s="1"/>
  <c r="CLX34" i="42" s="1"/>
  <c r="CMH34" i="42" s="1"/>
  <c r="CMN34" i="42" s="1"/>
  <c r="CNR34" i="42" s="1"/>
  <c r="COB34" i="42" s="1"/>
  <c r="COM34" i="42" s="1"/>
  <c r="COZ34" i="42" s="1"/>
  <c r="CPI34" i="42" s="1"/>
  <c r="CPQ34" i="42" s="1"/>
  <c r="CQA34" i="42" s="1"/>
  <c r="CQD34" i="42" s="1"/>
  <c r="DRU34" i="42" s="1"/>
  <c r="CKY33" i="42"/>
  <c r="CLF33" i="42" s="1"/>
  <c r="CLN33" i="42" s="1"/>
  <c r="CLX33" i="42" s="1"/>
  <c r="CMH33" i="42" s="1"/>
  <c r="CMN33" i="42" s="1"/>
  <c r="CNR33" i="42" s="1"/>
  <c r="COB33" i="42" s="1"/>
  <c r="COM33" i="42" s="1"/>
  <c r="COZ33" i="42" s="1"/>
  <c r="CPI33" i="42" s="1"/>
  <c r="CPQ33" i="42" s="1"/>
  <c r="CQA33" i="42" s="1"/>
  <c r="CQD33" i="42" s="1"/>
  <c r="DRU33" i="42" s="1"/>
  <c r="CKY32" i="42"/>
  <c r="CLF32" i="42" s="1"/>
  <c r="CLN32" i="42" s="1"/>
  <c r="CLX32" i="42" s="1"/>
  <c r="CMH32" i="42" s="1"/>
  <c r="CMN32" i="42" s="1"/>
  <c r="CNR32" i="42" s="1"/>
  <c r="COB32" i="42" s="1"/>
  <c r="COM32" i="42" s="1"/>
  <c r="COZ32" i="42" s="1"/>
  <c r="CPI32" i="42" s="1"/>
  <c r="CPQ32" i="42" s="1"/>
  <c r="CQA32" i="42" s="1"/>
  <c r="CQD32" i="42" s="1"/>
  <c r="DRU32" i="42" s="1"/>
  <c r="CKY30" i="42"/>
  <c r="CLF30" i="42" s="1"/>
  <c r="CLN30" i="42" s="1"/>
  <c r="CLX30" i="42" s="1"/>
  <c r="CMH30" i="42" s="1"/>
  <c r="CMN30" i="42" s="1"/>
  <c r="CNR30" i="42" s="1"/>
  <c r="COB30" i="42" s="1"/>
  <c r="COM30" i="42" s="1"/>
  <c r="COZ30" i="42" s="1"/>
  <c r="CPI30" i="42" s="1"/>
  <c r="CPQ30" i="42" s="1"/>
  <c r="CQA30" i="42" s="1"/>
  <c r="CQD30" i="42" s="1"/>
  <c r="DRU30" i="42" s="1"/>
  <c r="CKY13" i="42"/>
  <c r="CLF13" i="42" s="1"/>
  <c r="CLN13" i="42" s="1"/>
  <c r="CLX13" i="42" s="1"/>
  <c r="CMH13" i="42" s="1"/>
  <c r="CMN13" i="42" s="1"/>
  <c r="CNR13" i="42" s="1"/>
  <c r="COB13" i="42" s="1"/>
  <c r="COM13" i="42" s="1"/>
  <c r="COZ13" i="42" s="1"/>
  <c r="CPI13" i="42" s="1"/>
  <c r="CPQ13" i="42" s="1"/>
  <c r="CQA13" i="42" s="1"/>
  <c r="CQD13" i="42" s="1"/>
  <c r="DRU13" i="42" s="1"/>
  <c r="CKY12" i="42"/>
  <c r="CLF12" i="42" s="1"/>
  <c r="CLN12" i="42" s="1"/>
  <c r="CLX12" i="42" s="1"/>
  <c r="CMH12" i="42" s="1"/>
  <c r="CMN12" i="42" s="1"/>
  <c r="CNR12" i="42" s="1"/>
  <c r="COB12" i="42" s="1"/>
  <c r="COM12" i="42" s="1"/>
  <c r="COZ12" i="42" s="1"/>
  <c r="CPI12" i="42" s="1"/>
  <c r="CPQ12" i="42" s="1"/>
  <c r="CQA12" i="42" s="1"/>
  <c r="CQD12" i="42" s="1"/>
  <c r="DRU12" i="42" s="1"/>
  <c r="CKY11" i="42"/>
  <c r="CLF11" i="42" s="1"/>
  <c r="CLN11" i="42" s="1"/>
  <c r="CLX11" i="42" s="1"/>
  <c r="CMH11" i="42" s="1"/>
  <c r="CMN11" i="42" s="1"/>
  <c r="CNR11" i="42" s="1"/>
  <c r="COB11" i="42" s="1"/>
  <c r="COM11" i="42" s="1"/>
  <c r="COZ11" i="42" s="1"/>
  <c r="CPI11" i="42" s="1"/>
  <c r="CPQ11" i="42" s="1"/>
  <c r="CQA11" i="42" s="1"/>
  <c r="CQD11" i="42" s="1"/>
  <c r="DRU11" i="42" s="1"/>
  <c r="CKY10" i="42"/>
  <c r="CLF10" i="42" s="1"/>
  <c r="CLN10" i="42" s="1"/>
  <c r="CLX10" i="42" s="1"/>
  <c r="CMH10" i="42" s="1"/>
  <c r="CMN10" i="42" s="1"/>
  <c r="CNR10" i="42" s="1"/>
  <c r="COB10" i="42" s="1"/>
  <c r="COM10" i="42" s="1"/>
  <c r="COZ10" i="42" s="1"/>
  <c r="CPI10" i="42" s="1"/>
  <c r="CPQ10" i="42" s="1"/>
  <c r="CQA10" i="42" s="1"/>
  <c r="CQD10" i="42" s="1"/>
  <c r="DRU10" i="42" s="1"/>
  <c r="CKY9" i="42"/>
  <c r="CLF9" i="42" s="1"/>
  <c r="CLN9" i="42" s="1"/>
  <c r="CLX9" i="42" s="1"/>
  <c r="CMH9" i="42" s="1"/>
  <c r="CMN9" i="42" s="1"/>
  <c r="CNR9" i="42" s="1"/>
  <c r="COB9" i="42" s="1"/>
  <c r="COM9" i="42" s="1"/>
  <c r="COZ9" i="42" s="1"/>
  <c r="CPI9" i="42" s="1"/>
  <c r="CPQ9" i="42" s="1"/>
  <c r="CQA9" i="42" s="1"/>
  <c r="CQD9" i="42" s="1"/>
  <c r="DRU9" i="42" s="1"/>
  <c r="CKY8" i="42"/>
  <c r="CLF8" i="42" s="1"/>
  <c r="CLN8" i="42" s="1"/>
  <c r="CLX8" i="42" s="1"/>
  <c r="CMH8" i="42" s="1"/>
  <c r="CMN8" i="42" s="1"/>
  <c r="CNR8" i="42" s="1"/>
  <c r="COB8" i="42" s="1"/>
  <c r="COM8" i="42" s="1"/>
  <c r="COZ8" i="42" s="1"/>
  <c r="CPI8" i="42" s="1"/>
  <c r="CPQ8" i="42" s="1"/>
  <c r="CQA8" i="42" s="1"/>
  <c r="CQD8" i="42" s="1"/>
  <c r="DRU8" i="42" s="1"/>
  <c r="CKY7" i="42"/>
  <c r="CLF7" i="42" s="1"/>
  <c r="CLN7" i="42" s="1"/>
  <c r="CLX7" i="42" s="1"/>
  <c r="CMH7" i="42" s="1"/>
  <c r="CMN7" i="42" s="1"/>
  <c r="CNR7" i="42" s="1"/>
  <c r="COB7" i="42" s="1"/>
  <c r="COM7" i="42" s="1"/>
  <c r="COZ7" i="42" s="1"/>
  <c r="CPI7" i="42" s="1"/>
  <c r="CPQ7" i="42" s="1"/>
  <c r="CQA7" i="42" s="1"/>
  <c r="CQD7" i="42" s="1"/>
  <c r="DRU7" i="42" s="1"/>
  <c r="CKY6" i="42"/>
  <c r="CLF6" i="42" s="1"/>
  <c r="CLN6" i="42" s="1"/>
  <c r="CLX6" i="42" s="1"/>
  <c r="CMH6" i="42" s="1"/>
  <c r="CMN6" i="42" s="1"/>
  <c r="CNR6" i="42" s="1"/>
  <c r="COB6" i="42" s="1"/>
  <c r="COM6" i="42" s="1"/>
  <c r="COZ6" i="42" s="1"/>
  <c r="CPI6" i="42" s="1"/>
  <c r="CPQ6" i="42" s="1"/>
  <c r="CQA6" i="42" s="1"/>
  <c r="CQD6" i="42" s="1"/>
  <c r="DRU6" i="42" s="1"/>
  <c r="CKY5" i="42"/>
  <c r="CLF5" i="42" s="1"/>
  <c r="CLN5" i="42" s="1"/>
  <c r="CKY4" i="42"/>
  <c r="CLF4" i="42" s="1"/>
  <c r="CLN4" i="42" s="1"/>
  <c r="CLX4" i="42" s="1"/>
  <c r="CMH4" i="42" s="1"/>
  <c r="CMN4" i="42" s="1"/>
  <c r="CNR4" i="42" s="1"/>
  <c r="COB4" i="42" s="1"/>
  <c r="COM4" i="42" s="1"/>
  <c r="COZ4" i="42" s="1"/>
  <c r="CPI4" i="42" s="1"/>
  <c r="CPQ4" i="42" s="1"/>
  <c r="CQA4" i="42" s="1"/>
  <c r="CQD4" i="42" s="1"/>
  <c r="DRU4" i="42" s="1"/>
  <c r="CKY3" i="42"/>
  <c r="CLF3" i="42" s="1"/>
  <c r="CLN3" i="42" s="1"/>
  <c r="CLX3" i="42" s="1"/>
  <c r="CMH3" i="42" s="1"/>
  <c r="CMN3" i="42" s="1"/>
  <c r="CNR3" i="42" s="1"/>
  <c r="COB3" i="42" s="1"/>
  <c r="COM3" i="42" s="1"/>
  <c r="COZ3" i="42" s="1"/>
  <c r="CPI3" i="42" s="1"/>
  <c r="CPQ3" i="42" s="1"/>
  <c r="CQA3" i="42" s="1"/>
  <c r="CQD3" i="42" s="1"/>
  <c r="DRU3" i="42" s="1"/>
  <c r="CDK34" i="42"/>
  <c r="CDR34" i="42" s="1"/>
  <c r="CDY34" i="42" s="1"/>
  <c r="CEI34" i="42" s="1"/>
  <c r="CDK33" i="42"/>
  <c r="CDR33" i="42" s="1"/>
  <c r="CDY33" i="42" s="1"/>
  <c r="CEI33" i="42" s="1"/>
  <c r="CES33" i="42" s="1"/>
  <c r="CEY33" i="42" s="1"/>
  <c r="CGC33" i="42" s="1"/>
  <c r="CGM33" i="42" s="1"/>
  <c r="CGX33" i="42" s="1"/>
  <c r="CHK33" i="42" s="1"/>
  <c r="CHS33" i="42" s="1"/>
  <c r="CIA33" i="42" s="1"/>
  <c r="CIK33" i="42" s="1"/>
  <c r="CIN33" i="42" s="1"/>
  <c r="DRT33" i="42" s="1"/>
  <c r="CDK32" i="42"/>
  <c r="CDR32" i="42" s="1"/>
  <c r="CDY32" i="42" s="1"/>
  <c r="CEI32" i="42" s="1"/>
  <c r="CDK31" i="42"/>
  <c r="CDR31" i="42" s="1"/>
  <c r="CDY31" i="42" s="1"/>
  <c r="CEI31" i="42" s="1"/>
  <c r="CDK30" i="42"/>
  <c r="CDR30" i="42" s="1"/>
  <c r="CDY30" i="42" s="1"/>
  <c r="CEI30" i="42" s="1"/>
  <c r="CES30" i="42" s="1"/>
  <c r="CEY30" i="42" s="1"/>
  <c r="CGC30" i="42" s="1"/>
  <c r="CGM30" i="42" s="1"/>
  <c r="CGX30" i="42" s="1"/>
  <c r="CHK30" i="42" s="1"/>
  <c r="CHS30" i="42" s="1"/>
  <c r="CIA30" i="42" s="1"/>
  <c r="CIK30" i="42" s="1"/>
  <c r="CIN30" i="42" s="1"/>
  <c r="DRT30" i="42" s="1"/>
  <c r="CDK29" i="42"/>
  <c r="CDR29" i="42" s="1"/>
  <c r="CDY29" i="42" s="1"/>
  <c r="CEI29" i="42" s="1"/>
  <c r="CDK28" i="42"/>
  <c r="CDR28" i="42" s="1"/>
  <c r="CDY28" i="42" s="1"/>
  <c r="CEI28" i="42" s="1"/>
  <c r="CES28" i="42" s="1"/>
  <c r="CEY28" i="42" s="1"/>
  <c r="CGC28" i="42" s="1"/>
  <c r="CDK27" i="42"/>
  <c r="CDR27" i="42" s="1"/>
  <c r="CDY27" i="42" s="1"/>
  <c r="CEI27" i="42" s="1"/>
  <c r="CES27" i="42" s="1"/>
  <c r="CEY27" i="42" s="1"/>
  <c r="CGC27" i="42" s="1"/>
  <c r="CDK26" i="42"/>
  <c r="CDR26" i="42" s="1"/>
  <c r="CDY26" i="42" s="1"/>
  <c r="CEI26" i="42"/>
  <c r="CES26" i="42" s="1"/>
  <c r="CEY26" i="42" s="1"/>
  <c r="CGC26" i="42" s="1"/>
  <c r="CDK25" i="42"/>
  <c r="CDR25" i="42" s="1"/>
  <c r="CDY25" i="42" s="1"/>
  <c r="CEI25" i="42" s="1"/>
  <c r="CES25" i="42" s="1"/>
  <c r="CEY25" i="42" s="1"/>
  <c r="CGC25" i="42" s="1"/>
  <c r="CGM25" i="42" s="1"/>
  <c r="CGX25" i="42" s="1"/>
  <c r="CHK25" i="42" s="1"/>
  <c r="CHS25" i="42" s="1"/>
  <c r="CIA25" i="42" s="1"/>
  <c r="CIK25" i="42" s="1"/>
  <c r="CIN25" i="42" s="1"/>
  <c r="DRT25" i="42" s="1"/>
  <c r="CDK24" i="42"/>
  <c r="CDR24" i="42" s="1"/>
  <c r="CDY24" i="42" s="1"/>
  <c r="CEI24" i="42" s="1"/>
  <c r="CES24" i="42" s="1"/>
  <c r="CEY24" i="42" s="1"/>
  <c r="CGC24" i="42" s="1"/>
  <c r="CGM24" i="42" s="1"/>
  <c r="CGX24" i="42" s="1"/>
  <c r="CHK24" i="42" s="1"/>
  <c r="CHS24" i="42" s="1"/>
  <c r="CIA24" i="42" s="1"/>
  <c r="CIK24" i="42" s="1"/>
  <c r="CIN24" i="42" s="1"/>
  <c r="DRT24" i="42" s="1"/>
  <c r="CDK23" i="42"/>
  <c r="CDR23" i="42" s="1"/>
  <c r="CDY23" i="42" s="1"/>
  <c r="CEI23" i="42" s="1"/>
  <c r="CDK22" i="42"/>
  <c r="CDR22" i="42" s="1"/>
  <c r="CDY22" i="42" s="1"/>
  <c r="CEI22" i="42" s="1"/>
  <c r="CES22" i="42" s="1"/>
  <c r="CEY22" i="42" s="1"/>
  <c r="CGC22" i="42" s="1"/>
  <c r="CDK21" i="42"/>
  <c r="CDR21" i="42" s="1"/>
  <c r="CDY21" i="42"/>
  <c r="CEI21" i="42" s="1"/>
  <c r="CDK20" i="42"/>
  <c r="CDR20" i="42" s="1"/>
  <c r="CDY20" i="42" s="1"/>
  <c r="CEI20" i="42" s="1"/>
  <c r="CES20" i="42" s="1"/>
  <c r="CEY20" i="42" s="1"/>
  <c r="CGC20" i="42" s="1"/>
  <c r="CGM20" i="42" s="1"/>
  <c r="CGX20" i="42" s="1"/>
  <c r="CHK20" i="42" s="1"/>
  <c r="CHS20" i="42" s="1"/>
  <c r="CIA20" i="42" s="1"/>
  <c r="CIK20" i="42" s="1"/>
  <c r="CIN20" i="42" s="1"/>
  <c r="DRT20" i="42" s="1"/>
  <c r="CDK15" i="42"/>
  <c r="CDR15" i="42" s="1"/>
  <c r="CDY15" i="42" s="1"/>
  <c r="CEI15" i="42" s="1"/>
  <c r="CES15" i="42" s="1"/>
  <c r="CDK14" i="42"/>
  <c r="CDR14" i="42" s="1"/>
  <c r="CDY14" i="42" s="1"/>
  <c r="CEI14" i="42" s="1"/>
  <c r="CES14" i="42" s="1"/>
  <c r="CDK13" i="42"/>
  <c r="CDR13" i="42" s="1"/>
  <c r="CDY13" i="42" s="1"/>
  <c r="CEI13" i="42" s="1"/>
  <c r="CES13" i="42" s="1"/>
  <c r="CEY13" i="42" s="1"/>
  <c r="CGC13" i="42" s="1"/>
  <c r="CGM13" i="42" s="1"/>
  <c r="CGX13" i="42" s="1"/>
  <c r="CHK13" i="42" s="1"/>
  <c r="CHS13" i="42" s="1"/>
  <c r="CIA13" i="42" s="1"/>
  <c r="CIK13" i="42" s="1"/>
  <c r="CIN13" i="42" s="1"/>
  <c r="DRT13" i="42" s="1"/>
  <c r="CDK12" i="42"/>
  <c r="CDR12" i="42" s="1"/>
  <c r="CDY12" i="42" s="1"/>
  <c r="CEI12" i="42" s="1"/>
  <c r="CES12" i="42" s="1"/>
  <c r="CEY12" i="42" s="1"/>
  <c r="CGC12" i="42" s="1"/>
  <c r="CGM12" i="42" s="1"/>
  <c r="CGX12" i="42" s="1"/>
  <c r="CHK12" i="42" s="1"/>
  <c r="CHS12" i="42" s="1"/>
  <c r="CIA12" i="42" s="1"/>
  <c r="CIK12" i="42" s="1"/>
  <c r="CIN12" i="42" s="1"/>
  <c r="DRT12" i="42" s="1"/>
  <c r="CDK11" i="42"/>
  <c r="CDR11" i="42" s="1"/>
  <c r="CDY11" i="42" s="1"/>
  <c r="CEI11" i="42" s="1"/>
  <c r="CES11" i="42" s="1"/>
  <c r="CEY11" i="42" s="1"/>
  <c r="CGC11" i="42" s="1"/>
  <c r="CGM11" i="42" s="1"/>
  <c r="CGX11" i="42" s="1"/>
  <c r="CHK11" i="42" s="1"/>
  <c r="CHS11" i="42" s="1"/>
  <c r="CIA11" i="42" s="1"/>
  <c r="CIK11" i="42" s="1"/>
  <c r="CIN11" i="42" s="1"/>
  <c r="DRT11" i="42" s="1"/>
  <c r="CDK10" i="42"/>
  <c r="CDR10" i="42" s="1"/>
  <c r="CDY10" i="42" s="1"/>
  <c r="CEI10" i="42" s="1"/>
  <c r="CES10" i="42" s="1"/>
  <c r="CEY10" i="42" s="1"/>
  <c r="CGC10" i="42" s="1"/>
  <c r="CGM10" i="42" s="1"/>
  <c r="CGX10" i="42" s="1"/>
  <c r="CHK10" i="42" s="1"/>
  <c r="CHS10" i="42" s="1"/>
  <c r="CIA10" i="42" s="1"/>
  <c r="CIK10" i="42" s="1"/>
  <c r="CIN10" i="42" s="1"/>
  <c r="DRT10" i="42" s="1"/>
  <c r="CDK9" i="42"/>
  <c r="CDR9" i="42" s="1"/>
  <c r="CDY9" i="42" s="1"/>
  <c r="CEI9" i="42" s="1"/>
  <c r="CES9" i="42" s="1"/>
  <c r="CEY9" i="42" s="1"/>
  <c r="CGC9" i="42" s="1"/>
  <c r="CGM9" i="42" s="1"/>
  <c r="CGX9" i="42" s="1"/>
  <c r="CHK9" i="42" s="1"/>
  <c r="CHS9" i="42" s="1"/>
  <c r="CIA9" i="42" s="1"/>
  <c r="CIK9" i="42" s="1"/>
  <c r="CIN9" i="42" s="1"/>
  <c r="DRT9" i="42" s="1"/>
  <c r="CDK8" i="42"/>
  <c r="CDR8" i="42" s="1"/>
  <c r="CDY8" i="42" s="1"/>
  <c r="CEI8" i="42" s="1"/>
  <c r="CES8" i="42" s="1"/>
  <c r="CEY8" i="42" s="1"/>
  <c r="CGC8" i="42" s="1"/>
  <c r="CGM8" i="42" s="1"/>
  <c r="CGX8" i="42" s="1"/>
  <c r="CHK8" i="42" s="1"/>
  <c r="CHS8" i="42" s="1"/>
  <c r="CIA8" i="42" s="1"/>
  <c r="CIK8" i="42" s="1"/>
  <c r="CIN8" i="42" s="1"/>
  <c r="DRT8" i="42" s="1"/>
  <c r="CDK7" i="42"/>
  <c r="CDR7" i="42" s="1"/>
  <c r="CDY7" i="42" s="1"/>
  <c r="CEI7" i="42" s="1"/>
  <c r="CES7" i="42" s="1"/>
  <c r="CEY7" i="42" s="1"/>
  <c r="CGC7" i="42" s="1"/>
  <c r="CGM7" i="42" s="1"/>
  <c r="CGX7" i="42" s="1"/>
  <c r="CHK7" i="42" s="1"/>
  <c r="CHS7" i="42" s="1"/>
  <c r="CIA7" i="42" s="1"/>
  <c r="CIK7" i="42" s="1"/>
  <c r="CIN7" i="42" s="1"/>
  <c r="DRT7" i="42" s="1"/>
  <c r="CDK6" i="42"/>
  <c r="CDR6" i="42" s="1"/>
  <c r="CDY6" i="42" s="1"/>
  <c r="CEI6" i="42" s="1"/>
  <c r="CES6" i="42" s="1"/>
  <c r="CEY6" i="42" s="1"/>
  <c r="CGC6" i="42" s="1"/>
  <c r="CGM6" i="42" s="1"/>
  <c r="CGX6" i="42" s="1"/>
  <c r="CHK6" i="42" s="1"/>
  <c r="CHS6" i="42" s="1"/>
  <c r="CIA6" i="42" s="1"/>
  <c r="CIK6" i="42" s="1"/>
  <c r="CIN6" i="42" s="1"/>
  <c r="DRT6" i="42" s="1"/>
  <c r="CDK5" i="42"/>
  <c r="CDR5" i="42" s="1"/>
  <c r="CDY5" i="42" s="1"/>
  <c r="CDK4" i="42"/>
  <c r="CDR4" i="42" s="1"/>
  <c r="CDY4" i="42" s="1"/>
  <c r="CEI4" i="42" s="1"/>
  <c r="CES4" i="42" s="1"/>
  <c r="CEY4" i="42" s="1"/>
  <c r="CGC4" i="42" s="1"/>
  <c r="CGM4" i="42" s="1"/>
  <c r="CGX4" i="42" s="1"/>
  <c r="CHK4" i="42" s="1"/>
  <c r="CHS4" i="42" s="1"/>
  <c r="CIA4" i="42" s="1"/>
  <c r="CIK4" i="42" s="1"/>
  <c r="CIN4" i="42" s="1"/>
  <c r="DRT4" i="42" s="1"/>
  <c r="CDK3" i="42"/>
  <c r="CDR3" i="42" s="1"/>
  <c r="CDY3" i="42" s="1"/>
  <c r="CEI3" i="42" s="1"/>
  <c r="CES3" i="42" s="1"/>
  <c r="CEY3" i="42" s="1"/>
  <c r="CGC3" i="42" s="1"/>
  <c r="CGM3" i="42" s="1"/>
  <c r="CGX3" i="42" s="1"/>
  <c r="CHK3" i="42" s="1"/>
  <c r="CHS3" i="42" s="1"/>
  <c r="CIA3" i="42" s="1"/>
  <c r="CIK3" i="42" s="1"/>
  <c r="CIN3" i="42" s="1"/>
  <c r="DRT3" i="42" s="1"/>
  <c r="BUQ34" i="42"/>
  <c r="BUX34" i="42" s="1"/>
  <c r="BVE34" i="42" s="1"/>
  <c r="BVO34" i="42" s="1"/>
  <c r="BVY34" i="42" s="1"/>
  <c r="BWE34" i="42" s="1"/>
  <c r="BXH34" i="42" s="1"/>
  <c r="BXR34" i="42" s="1"/>
  <c r="BYC34" i="42" s="1"/>
  <c r="BYO34" i="42" s="1"/>
  <c r="DRS34" i="42" s="1"/>
  <c r="BUQ33" i="42"/>
  <c r="BUX33" i="42" s="1"/>
  <c r="BVE33" i="42" s="1"/>
  <c r="BVO33" i="42" s="1"/>
  <c r="BVY33" i="42" s="1"/>
  <c r="BWE33" i="42" s="1"/>
  <c r="BXH33" i="42" s="1"/>
  <c r="BXR33" i="42" s="1"/>
  <c r="BYC33" i="42" s="1"/>
  <c r="BYO33" i="42" s="1"/>
  <c r="DRS33" i="42" s="1"/>
  <c r="BUQ32" i="42"/>
  <c r="BUX32" i="42" s="1"/>
  <c r="BVE32" i="42" s="1"/>
  <c r="BVO32" i="42" s="1"/>
  <c r="BUQ31" i="42"/>
  <c r="BUX31" i="42" s="1"/>
  <c r="BVE31" i="42" s="1"/>
  <c r="BVO31" i="42" s="1"/>
  <c r="BVY31" i="42" s="1"/>
  <c r="BWE31" i="42" s="1"/>
  <c r="BXH31" i="42" s="1"/>
  <c r="BXR31" i="42" s="1"/>
  <c r="BUQ30" i="42"/>
  <c r="BUX30" i="42" s="1"/>
  <c r="BVE30" i="42" s="1"/>
  <c r="BVO30" i="42" s="1"/>
  <c r="BVY30" i="42" s="1"/>
  <c r="BWE30" i="42" s="1"/>
  <c r="BXH30" i="42" s="1"/>
  <c r="BXR30" i="42" s="1"/>
  <c r="BYC30" i="42" s="1"/>
  <c r="BYO30" i="42" s="1"/>
  <c r="DRS30" i="42" s="1"/>
  <c r="BUQ29" i="42"/>
  <c r="BUX29" i="42" s="1"/>
  <c r="BVE29" i="42" s="1"/>
  <c r="BVO29" i="42" s="1"/>
  <c r="BVY29" i="42" s="1"/>
  <c r="BWE29" i="42" s="1"/>
  <c r="BXH29" i="42" s="1"/>
  <c r="BUQ28" i="42"/>
  <c r="BUX28" i="42" s="1"/>
  <c r="BVE28" i="42" s="1"/>
  <c r="BVO28" i="42" s="1"/>
  <c r="BVY28" i="42" s="1"/>
  <c r="BWE28" i="42" s="1"/>
  <c r="BXH28" i="42" s="1"/>
  <c r="BUQ27" i="42"/>
  <c r="BUX27" i="42" s="1"/>
  <c r="BVE27" i="42" s="1"/>
  <c r="BVO27" i="42" s="1"/>
  <c r="BVY27" i="42" s="1"/>
  <c r="BWE27" i="42" s="1"/>
  <c r="BXH27" i="42" s="1"/>
  <c r="BUQ26" i="42"/>
  <c r="BUX26" i="42" s="1"/>
  <c r="BVE26" i="42" s="1"/>
  <c r="BVO26" i="42" s="1"/>
  <c r="BVY26" i="42" s="1"/>
  <c r="BWE26" i="42" s="1"/>
  <c r="BXH26" i="42" s="1"/>
  <c r="BUQ25" i="42"/>
  <c r="BUX25" i="42" s="1"/>
  <c r="BVE25" i="42" s="1"/>
  <c r="BVO25" i="42" s="1"/>
  <c r="BVY25" i="42" s="1"/>
  <c r="BWE25" i="42" s="1"/>
  <c r="BXH25" i="42" s="1"/>
  <c r="BUQ24" i="42"/>
  <c r="BUX24" i="42" s="1"/>
  <c r="BVE24" i="42" s="1"/>
  <c r="BVO24" i="42" s="1"/>
  <c r="BVY24" i="42" s="1"/>
  <c r="BWE24" i="42" s="1"/>
  <c r="BXH24" i="42" s="1"/>
  <c r="BUQ23" i="42"/>
  <c r="BUX23" i="42" s="1"/>
  <c r="BVE23" i="42" s="1"/>
  <c r="BVO23" i="42" s="1"/>
  <c r="BVY23" i="42" s="1"/>
  <c r="BWE23" i="42" s="1"/>
  <c r="BXH23" i="42" s="1"/>
  <c r="BUQ22" i="42"/>
  <c r="BUX22" i="42" s="1"/>
  <c r="BVE22" i="42" s="1"/>
  <c r="BVO22" i="42" s="1"/>
  <c r="BVY22" i="42" s="1"/>
  <c r="BWE22" i="42" s="1"/>
  <c r="BXH22" i="42" s="1"/>
  <c r="BUQ21" i="42"/>
  <c r="BUX21" i="42" s="1"/>
  <c r="BVE21" i="42" s="1"/>
  <c r="BVO21" i="42" s="1"/>
  <c r="BVY21" i="42" s="1"/>
  <c r="BWE21" i="42" s="1"/>
  <c r="BXH21" i="42" s="1"/>
  <c r="BUQ20" i="42"/>
  <c r="BUX20" i="42" s="1"/>
  <c r="BVE20" i="42" s="1"/>
  <c r="BVO20" i="42" s="1"/>
  <c r="BVY20" i="42" s="1"/>
  <c r="BWE20" i="42" s="1"/>
  <c r="BXH20" i="42" s="1"/>
  <c r="BUQ15" i="42"/>
  <c r="BUX15" i="42" s="1"/>
  <c r="BVE15" i="42" s="1"/>
  <c r="BVO15" i="42" s="1"/>
  <c r="BVY15" i="42" s="1"/>
  <c r="BUQ14" i="42"/>
  <c r="BUX14" i="42" s="1"/>
  <c r="BVE14" i="42" s="1"/>
  <c r="BVO14" i="42" s="1"/>
  <c r="BVY14" i="42" s="1"/>
  <c r="BUQ13" i="42"/>
  <c r="BUX13" i="42" s="1"/>
  <c r="BVE13" i="42" s="1"/>
  <c r="BVO13" i="42" s="1"/>
  <c r="BVY13" i="42" s="1"/>
  <c r="BWE13" i="42" s="1"/>
  <c r="BXH13" i="42" s="1"/>
  <c r="BXR13" i="42" s="1"/>
  <c r="BYC13" i="42" s="1"/>
  <c r="BYO13" i="42" s="1"/>
  <c r="DRS13" i="42" s="1"/>
  <c r="BUQ12" i="42"/>
  <c r="BUX12" i="42" s="1"/>
  <c r="BVE12" i="42" s="1"/>
  <c r="BVO12" i="42" s="1"/>
  <c r="BVY12" i="42" s="1"/>
  <c r="BWE12" i="42" s="1"/>
  <c r="BXH12" i="42" s="1"/>
  <c r="BXR12" i="42" s="1"/>
  <c r="BYC12" i="42" s="1"/>
  <c r="BYO12" i="42" s="1"/>
  <c r="DRS12" i="42" s="1"/>
  <c r="BUQ11" i="42"/>
  <c r="BUX11" i="42" s="1"/>
  <c r="BVE11" i="42" s="1"/>
  <c r="BVO11" i="42" s="1"/>
  <c r="BVY11" i="42" s="1"/>
  <c r="BWE11" i="42" s="1"/>
  <c r="BXH11" i="42" s="1"/>
  <c r="BXR11" i="42" s="1"/>
  <c r="BYC11" i="42" s="1"/>
  <c r="BYO11" i="42" s="1"/>
  <c r="DRS11" i="42" s="1"/>
  <c r="BUQ10" i="42"/>
  <c r="BUX10" i="42" s="1"/>
  <c r="BVE10" i="42" s="1"/>
  <c r="BVO10" i="42" s="1"/>
  <c r="BVY10" i="42" s="1"/>
  <c r="BWE10" i="42" s="1"/>
  <c r="BXH10" i="42" s="1"/>
  <c r="BXR10" i="42" s="1"/>
  <c r="BYC10" i="42" s="1"/>
  <c r="BYO10" i="42" s="1"/>
  <c r="DRS10" i="42" s="1"/>
  <c r="BUQ9" i="42"/>
  <c r="BUX9" i="42" s="1"/>
  <c r="BVE9" i="42" s="1"/>
  <c r="BVO9" i="42" s="1"/>
  <c r="BVY9" i="42" s="1"/>
  <c r="BWE9" i="42" s="1"/>
  <c r="BXH9" i="42" s="1"/>
  <c r="BXR9" i="42" s="1"/>
  <c r="BYC9" i="42" s="1"/>
  <c r="BYO9" i="42" s="1"/>
  <c r="DRS9" i="42" s="1"/>
  <c r="BUQ8" i="42"/>
  <c r="BUX8" i="42" s="1"/>
  <c r="BVE8" i="42" s="1"/>
  <c r="BVO8" i="42" s="1"/>
  <c r="BVY8" i="42" s="1"/>
  <c r="BWE8" i="42" s="1"/>
  <c r="BXH8" i="42" s="1"/>
  <c r="BXR8" i="42" s="1"/>
  <c r="BYC8" i="42" s="1"/>
  <c r="BYO8" i="42" s="1"/>
  <c r="DRS8" i="42" s="1"/>
  <c r="BUQ7" i="42"/>
  <c r="BUX7" i="42" s="1"/>
  <c r="BVE7" i="42" s="1"/>
  <c r="BVO7" i="42" s="1"/>
  <c r="BVY7" i="42" s="1"/>
  <c r="BWE7" i="42" s="1"/>
  <c r="BXH7" i="42" s="1"/>
  <c r="BXR7" i="42" s="1"/>
  <c r="BYC7" i="42" s="1"/>
  <c r="BYO7" i="42" s="1"/>
  <c r="DRS7" i="42" s="1"/>
  <c r="BUQ6" i="42"/>
  <c r="BUX6" i="42" s="1"/>
  <c r="BVE6" i="42" s="1"/>
  <c r="BVO6" i="42" s="1"/>
  <c r="BVY6" i="42" s="1"/>
  <c r="BWE6" i="42" s="1"/>
  <c r="BXH6" i="42" s="1"/>
  <c r="BXR6" i="42" s="1"/>
  <c r="BYC6" i="42" s="1"/>
  <c r="BYO6" i="42" s="1"/>
  <c r="DRS6" i="42" s="1"/>
  <c r="BUQ5" i="42"/>
  <c r="BUX5" i="42" s="1"/>
  <c r="BVE5" i="42" s="1"/>
  <c r="BUQ4" i="42"/>
  <c r="BUX4" i="42" s="1"/>
  <c r="BVE4" i="42" s="1"/>
  <c r="BVO4" i="42" s="1"/>
  <c r="BVY4" i="42" s="1"/>
  <c r="BWE4" i="42" s="1"/>
  <c r="BXH4" i="42" s="1"/>
  <c r="BXR4" i="42" s="1"/>
  <c r="BYC4" i="42" s="1"/>
  <c r="BYO4" i="42" s="1"/>
  <c r="DRS4" i="42" s="1"/>
  <c r="BUQ3" i="42"/>
  <c r="BUX3" i="42" s="1"/>
  <c r="BVE3" i="42" s="1"/>
  <c r="BVO3" i="42" s="1"/>
  <c r="BVY3" i="42" s="1"/>
  <c r="BWE3" i="42" s="1"/>
  <c r="BXH3" i="42" s="1"/>
  <c r="BXR3" i="42" s="1"/>
  <c r="BYC3" i="42" s="1"/>
  <c r="BYO3" i="42" s="1"/>
  <c r="DRS3" i="42" s="1"/>
  <c r="BII34" i="42"/>
  <c r="BIP34" i="42" s="1"/>
  <c r="BIX34" i="42" s="1"/>
  <c r="BJH34" i="42" s="1"/>
  <c r="BJR34" i="42" s="1"/>
  <c r="BJX34" i="42" s="1"/>
  <c r="BLA34" i="42" s="1"/>
  <c r="DRR34" i="42" s="1"/>
  <c r="BII33" i="42"/>
  <c r="BIP33" i="42" s="1"/>
  <c r="BIX33" i="42" s="1"/>
  <c r="BJH33" i="42" s="1"/>
  <c r="BJR33" i="42" s="1"/>
  <c r="BJX33" i="42" s="1"/>
  <c r="BLA33" i="42" s="1"/>
  <c r="DRR33" i="42" s="1"/>
  <c r="BII32" i="42"/>
  <c r="BIP32" i="42" s="1"/>
  <c r="BIX32" i="42" s="1"/>
  <c r="BJH32" i="42" s="1"/>
  <c r="BJR32" i="42" s="1"/>
  <c r="BJX32" i="42" s="1"/>
  <c r="BLA32" i="42" s="1"/>
  <c r="DRR32" i="42" s="1"/>
  <c r="BII30" i="42"/>
  <c r="BIP30" i="42" s="1"/>
  <c r="BIX30" i="42" s="1"/>
  <c r="BJH30" i="42" s="1"/>
  <c r="BII29" i="42"/>
  <c r="BIP29" i="42" s="1"/>
  <c r="BIX29" i="42" s="1"/>
  <c r="BJH29" i="42" s="1"/>
  <c r="BJR29" i="42" s="1"/>
  <c r="BJX29" i="42" s="1"/>
  <c r="BLA29" i="42" s="1"/>
  <c r="DRR29" i="42" s="1"/>
  <c r="BII28" i="42"/>
  <c r="BIP28" i="42" s="1"/>
  <c r="BIX28" i="42" s="1"/>
  <c r="BJH28" i="42" s="1"/>
  <c r="BJR28" i="42" s="1"/>
  <c r="BJX28" i="42" s="1"/>
  <c r="BLA28" i="42" s="1"/>
  <c r="DRR28" i="42" s="1"/>
  <c r="BII27" i="42"/>
  <c r="BIP27" i="42" s="1"/>
  <c r="BIX27" i="42" s="1"/>
  <c r="BJH27" i="42" s="1"/>
  <c r="BJR27" i="42" s="1"/>
  <c r="BJX27" i="42" s="1"/>
  <c r="BLA27" i="42" s="1"/>
  <c r="DRR27" i="42" s="1"/>
  <c r="BII26" i="42"/>
  <c r="BIP26" i="42" s="1"/>
  <c r="BIX26" i="42" s="1"/>
  <c r="BJH26" i="42" s="1"/>
  <c r="BJR26" i="42" s="1"/>
  <c r="BJX26" i="42" s="1"/>
  <c r="BLA26" i="42" s="1"/>
  <c r="DRR26" i="42" s="1"/>
  <c r="BII25" i="42"/>
  <c r="BIP25" i="42" s="1"/>
  <c r="BIX25" i="42" s="1"/>
  <c r="BJH25" i="42" s="1"/>
  <c r="BJR25" i="42" s="1"/>
  <c r="BJX25" i="42" s="1"/>
  <c r="BLA25" i="42" s="1"/>
  <c r="DRR25" i="42" s="1"/>
  <c r="BII24" i="42"/>
  <c r="BIP24" i="42" s="1"/>
  <c r="BIX24" i="42" s="1"/>
  <c r="BJH24" i="42" s="1"/>
  <c r="BJR24" i="42" s="1"/>
  <c r="BJX24" i="42" s="1"/>
  <c r="BLA24" i="42" s="1"/>
  <c r="DRR24" i="42" s="1"/>
  <c r="BII23" i="42"/>
  <c r="BIP23" i="42" s="1"/>
  <c r="BIX23" i="42" s="1"/>
  <c r="BJH23" i="42" s="1"/>
  <c r="BJR23" i="42" s="1"/>
  <c r="BJX23" i="42" s="1"/>
  <c r="BLA23" i="42" s="1"/>
  <c r="DRR23" i="42" s="1"/>
  <c r="BII22" i="42"/>
  <c r="BIP22" i="42" s="1"/>
  <c r="BIX22" i="42" s="1"/>
  <c r="BJH22" i="42" s="1"/>
  <c r="BJR22" i="42" s="1"/>
  <c r="BJX22" i="42" s="1"/>
  <c r="BLA22" i="42" s="1"/>
  <c r="DRR22" i="42" s="1"/>
  <c r="BII21" i="42"/>
  <c r="BIP21" i="42" s="1"/>
  <c r="BIX21" i="42" s="1"/>
  <c r="BJH21" i="42" s="1"/>
  <c r="BJR21" i="42" s="1"/>
  <c r="BJX21" i="42" s="1"/>
  <c r="BLA21" i="42" s="1"/>
  <c r="DRR21" i="42" s="1"/>
  <c r="BII20" i="42"/>
  <c r="BIP20" i="42" s="1"/>
  <c r="BIX20" i="42" s="1"/>
  <c r="BJH20" i="42" s="1"/>
  <c r="BJR20" i="42" s="1"/>
  <c r="BJX20" i="42" s="1"/>
  <c r="BLA20" i="42" s="1"/>
  <c r="DRR20" i="42" s="1"/>
  <c r="BII15" i="42"/>
  <c r="BIP15" i="42" s="1"/>
  <c r="BIX15" i="42" s="1"/>
  <c r="BJH15" i="42" s="1"/>
  <c r="BJR15" i="42" s="1"/>
  <c r="BII14" i="42"/>
  <c r="BIP14" i="42" s="1"/>
  <c r="BIX14" i="42" s="1"/>
  <c r="BJH14" i="42" s="1"/>
  <c r="BJR14" i="42" s="1"/>
  <c r="BII13" i="42"/>
  <c r="BIP13" i="42" s="1"/>
  <c r="BIX13" i="42" s="1"/>
  <c r="BJH13" i="42" s="1"/>
  <c r="BJR13" i="42" s="1"/>
  <c r="BJX13" i="42" s="1"/>
  <c r="BLA13" i="42" s="1"/>
  <c r="DRR13" i="42" s="1"/>
  <c r="BII12" i="42"/>
  <c r="BIP12" i="42" s="1"/>
  <c r="BIX12" i="42" s="1"/>
  <c r="BJH12" i="42" s="1"/>
  <c r="BJR12" i="42" s="1"/>
  <c r="BJX12" i="42" s="1"/>
  <c r="BLA12" i="42" s="1"/>
  <c r="DRR12" i="42" s="1"/>
  <c r="BII11" i="42"/>
  <c r="BIP11" i="42" s="1"/>
  <c r="BIX11" i="42" s="1"/>
  <c r="BJH11" i="42" s="1"/>
  <c r="BJR11" i="42" s="1"/>
  <c r="BJX11" i="42" s="1"/>
  <c r="BLA11" i="42" s="1"/>
  <c r="DRR11" i="42" s="1"/>
  <c r="BII10" i="42"/>
  <c r="BIP10" i="42" s="1"/>
  <c r="BIX10" i="42" s="1"/>
  <c r="BJH10" i="42" s="1"/>
  <c r="BJR10" i="42" s="1"/>
  <c r="BJX10" i="42" s="1"/>
  <c r="BLA10" i="42" s="1"/>
  <c r="DRR10" i="42" s="1"/>
  <c r="BII9" i="42"/>
  <c r="BIP9" i="42" s="1"/>
  <c r="BIX9" i="42" s="1"/>
  <c r="BJH9" i="42" s="1"/>
  <c r="BJR9" i="42" s="1"/>
  <c r="BJX9" i="42" s="1"/>
  <c r="BLA9" i="42" s="1"/>
  <c r="DRR9" i="42" s="1"/>
  <c r="BII8" i="42"/>
  <c r="BIP8" i="42" s="1"/>
  <c r="BIX8" i="42" s="1"/>
  <c r="BJH8" i="42" s="1"/>
  <c r="BJR8" i="42" s="1"/>
  <c r="BJX8" i="42" s="1"/>
  <c r="BLA8" i="42" s="1"/>
  <c r="DRR8" i="42" s="1"/>
  <c r="BII7" i="42"/>
  <c r="BIP7" i="42" s="1"/>
  <c r="BIX7" i="42" s="1"/>
  <c r="BJH7" i="42" s="1"/>
  <c r="BJR7" i="42" s="1"/>
  <c r="BJX7" i="42" s="1"/>
  <c r="BLA7" i="42" s="1"/>
  <c r="DRR7" i="42" s="1"/>
  <c r="BII6" i="42"/>
  <c r="BIP6" i="42" s="1"/>
  <c r="BIX6" i="42" s="1"/>
  <c r="BJH6" i="42" s="1"/>
  <c r="BJR6" i="42" s="1"/>
  <c r="BJX6" i="42" s="1"/>
  <c r="BLA6" i="42" s="1"/>
  <c r="DRR6" i="42" s="1"/>
  <c r="BII5" i="42"/>
  <c r="BIP5" i="42" s="1"/>
  <c r="BIX5" i="42" s="1"/>
  <c r="BII4" i="42"/>
  <c r="BIP4" i="42" s="1"/>
  <c r="BIX4" i="42" s="1"/>
  <c r="BJH4" i="42" s="1"/>
  <c r="BJR4" i="42" s="1"/>
  <c r="BJX4" i="42" s="1"/>
  <c r="BLA4" i="42" s="1"/>
  <c r="DRR4" i="42" s="1"/>
  <c r="BII3" i="42"/>
  <c r="BIP3" i="42"/>
  <c r="BIX3" i="42" s="1"/>
  <c r="BJH3" i="42" s="1"/>
  <c r="BJR3" i="42" s="1"/>
  <c r="BJX3" i="42" s="1"/>
  <c r="BLA3" i="42" s="1"/>
  <c r="DRR3" i="42" s="1"/>
  <c r="AVX34" i="42"/>
  <c r="AWE34" i="42"/>
  <c r="AWM34" i="42" s="1"/>
  <c r="AWW34" i="42" s="1"/>
  <c r="AVX33" i="42"/>
  <c r="AWE33" i="42" s="1"/>
  <c r="AWM33" i="42" s="1"/>
  <c r="AWW33" i="42" s="1"/>
  <c r="AXG33" i="42" s="1"/>
  <c r="AXM33" i="42" s="1"/>
  <c r="AYP33" i="42" s="1"/>
  <c r="DRQ33" i="42" s="1"/>
  <c r="AVX32" i="42"/>
  <c r="AWE32" i="42" s="1"/>
  <c r="AWM32" i="42" s="1"/>
  <c r="AWW32" i="42" s="1"/>
  <c r="AVX31" i="42"/>
  <c r="AWE31" i="42" s="1"/>
  <c r="AWM31" i="42" s="1"/>
  <c r="AWW31" i="42" s="1"/>
  <c r="AVX30" i="42"/>
  <c r="AWE30" i="42" s="1"/>
  <c r="AWM30" i="42" s="1"/>
  <c r="AWW30" i="42" s="1"/>
  <c r="AXG30" i="42" s="1"/>
  <c r="AXM30" i="42" s="1"/>
  <c r="AYP30" i="42" s="1"/>
  <c r="DRQ30" i="42" s="1"/>
  <c r="AVX29" i="42"/>
  <c r="AWE29" i="42"/>
  <c r="AWM29" i="42" s="1"/>
  <c r="AWW29" i="42" s="1"/>
  <c r="AXG29" i="42" s="1"/>
  <c r="AXM29" i="42" s="1"/>
  <c r="AYP29" i="42" s="1"/>
  <c r="DRQ29" i="42" s="1"/>
  <c r="AVX28" i="42"/>
  <c r="AWE28" i="42"/>
  <c r="AWM28" i="42" s="1"/>
  <c r="AWW28" i="42" s="1"/>
  <c r="AXG28" i="42" s="1"/>
  <c r="AXM28" i="42" s="1"/>
  <c r="AYP28" i="42" s="1"/>
  <c r="DRQ28" i="42" s="1"/>
  <c r="AVX27" i="42"/>
  <c r="AWE27" i="42" s="1"/>
  <c r="AWM27" i="42" s="1"/>
  <c r="AWW27" i="42" s="1"/>
  <c r="AXG27" i="42" s="1"/>
  <c r="AXM27" i="42" s="1"/>
  <c r="AYP27" i="42" s="1"/>
  <c r="DRQ27" i="42" s="1"/>
  <c r="AVX26" i="42"/>
  <c r="AWE26" i="42" s="1"/>
  <c r="AWM26" i="42" s="1"/>
  <c r="AWW26" i="42" s="1"/>
  <c r="AXG26" i="42" s="1"/>
  <c r="AXM26" i="42" s="1"/>
  <c r="AYP26" i="42" s="1"/>
  <c r="DRQ26" i="42" s="1"/>
  <c r="AVX25" i="42"/>
  <c r="AWE25" i="42" s="1"/>
  <c r="AWM25" i="42" s="1"/>
  <c r="AWW25" i="42" s="1"/>
  <c r="AXG25" i="42" s="1"/>
  <c r="AXM25" i="42" s="1"/>
  <c r="AYP25" i="42" s="1"/>
  <c r="DRQ25" i="42" s="1"/>
  <c r="AVX24" i="42"/>
  <c r="AWE24" i="42" s="1"/>
  <c r="AWM24" i="42" s="1"/>
  <c r="AWW24" i="42" s="1"/>
  <c r="AXG24" i="42" s="1"/>
  <c r="AXM24" i="42" s="1"/>
  <c r="AYP24" i="42" s="1"/>
  <c r="DRQ24" i="42" s="1"/>
  <c r="AVX23" i="42"/>
  <c r="AWE23" i="42" s="1"/>
  <c r="AWM23" i="42" s="1"/>
  <c r="AWW23" i="42" s="1"/>
  <c r="AXG23" i="42" s="1"/>
  <c r="AXM23" i="42" s="1"/>
  <c r="AYP23" i="42" s="1"/>
  <c r="DRQ23" i="42" s="1"/>
  <c r="AVX22" i="42"/>
  <c r="AWE22" i="42" s="1"/>
  <c r="AWM22" i="42" s="1"/>
  <c r="AWW22" i="42" s="1"/>
  <c r="AXG22" i="42" s="1"/>
  <c r="AXM22" i="42" s="1"/>
  <c r="AYP22" i="42" s="1"/>
  <c r="DRQ22" i="42" s="1"/>
  <c r="AVX21" i="42"/>
  <c r="AWE21" i="42" s="1"/>
  <c r="AWM21" i="42" s="1"/>
  <c r="AWW21" i="42" s="1"/>
  <c r="AXG21" i="42" s="1"/>
  <c r="AXM21" i="42" s="1"/>
  <c r="AYP21" i="42" s="1"/>
  <c r="DRQ21" i="42" s="1"/>
  <c r="AVX20" i="42"/>
  <c r="AWE20" i="42" s="1"/>
  <c r="AWM20" i="42" s="1"/>
  <c r="AWW20" i="42" s="1"/>
  <c r="AXG20" i="42" s="1"/>
  <c r="AXM20" i="42" s="1"/>
  <c r="AYP20" i="42" s="1"/>
  <c r="DRQ20" i="42" s="1"/>
  <c r="AVX15" i="42"/>
  <c r="AWE15" i="42" s="1"/>
  <c r="AWM15" i="42" s="1"/>
  <c r="AWW15" i="42" s="1"/>
  <c r="AXG15" i="42" s="1"/>
  <c r="AVX14" i="42"/>
  <c r="AWE14" i="42" s="1"/>
  <c r="AWM14" i="42" s="1"/>
  <c r="AWW14" i="42" s="1"/>
  <c r="AXG14" i="42" s="1"/>
  <c r="AVX13" i="42"/>
  <c r="AWE13" i="42" s="1"/>
  <c r="AWM13" i="42" s="1"/>
  <c r="AWW13" i="42" s="1"/>
  <c r="AXG13" i="42" s="1"/>
  <c r="AXM13" i="42" s="1"/>
  <c r="AYP13" i="42" s="1"/>
  <c r="DRQ13" i="42" s="1"/>
  <c r="AVX12" i="42"/>
  <c r="AWE12" i="42" s="1"/>
  <c r="AWM12" i="42" s="1"/>
  <c r="AWW12" i="42" s="1"/>
  <c r="AXG12" i="42" s="1"/>
  <c r="AXM12" i="42" s="1"/>
  <c r="AYP12" i="42" s="1"/>
  <c r="DRQ12" i="42" s="1"/>
  <c r="AVX11" i="42"/>
  <c r="AWE11" i="42" s="1"/>
  <c r="AWM11" i="42" s="1"/>
  <c r="AWW11" i="42" s="1"/>
  <c r="AXG11" i="42" s="1"/>
  <c r="AXM11" i="42" s="1"/>
  <c r="AYP11" i="42" s="1"/>
  <c r="DRQ11" i="42" s="1"/>
  <c r="AVX10" i="42"/>
  <c r="AWE10" i="42" s="1"/>
  <c r="AWM10" i="42" s="1"/>
  <c r="AWW10" i="42" s="1"/>
  <c r="AXG10" i="42" s="1"/>
  <c r="AXM10" i="42" s="1"/>
  <c r="AYP10" i="42" s="1"/>
  <c r="DRQ10" i="42" s="1"/>
  <c r="AVX9" i="42"/>
  <c r="AWE9" i="42" s="1"/>
  <c r="AWM9" i="42" s="1"/>
  <c r="AWW9" i="42" s="1"/>
  <c r="AXG9" i="42"/>
  <c r="AXM9" i="42" s="1"/>
  <c r="AYP9" i="42" s="1"/>
  <c r="DRQ9" i="42" s="1"/>
  <c r="AVX8" i="42"/>
  <c r="AWE8" i="42" s="1"/>
  <c r="AWM8" i="42" s="1"/>
  <c r="AWW8" i="42" s="1"/>
  <c r="AXG8" i="42" s="1"/>
  <c r="AXM8" i="42" s="1"/>
  <c r="AYP8" i="42" s="1"/>
  <c r="DRQ8" i="42" s="1"/>
  <c r="AVX7" i="42"/>
  <c r="AWE7" i="42" s="1"/>
  <c r="AWM7" i="42" s="1"/>
  <c r="AWW7" i="42" s="1"/>
  <c r="AXG7" i="42" s="1"/>
  <c r="AXM7" i="42" s="1"/>
  <c r="AYP7" i="42" s="1"/>
  <c r="DRQ7" i="42" s="1"/>
  <c r="AVX6" i="42"/>
  <c r="AWE6" i="42" s="1"/>
  <c r="AWM6" i="42" s="1"/>
  <c r="AWW6" i="42" s="1"/>
  <c r="AXG6" i="42" s="1"/>
  <c r="AXM6" i="42" s="1"/>
  <c r="AYP6" i="42" s="1"/>
  <c r="DRQ6" i="42" s="1"/>
  <c r="AVX5" i="42"/>
  <c r="AWE5" i="42" s="1"/>
  <c r="AWM5" i="42" s="1"/>
  <c r="AVX4" i="42"/>
  <c r="AWE4" i="42" s="1"/>
  <c r="AWM4" i="42" s="1"/>
  <c r="AVX3" i="42"/>
  <c r="AWE3" i="42" s="1"/>
  <c r="AWM3" i="42" s="1"/>
  <c r="AWW3" i="42" s="1"/>
  <c r="AXG3" i="42" s="1"/>
  <c r="AXM3" i="42" s="1"/>
  <c r="AYP3" i="42" s="1"/>
  <c r="DRQ3" i="42" s="1"/>
  <c r="BRZ32" i="48"/>
  <c r="BSD32" i="48" s="1"/>
  <c r="BSL32" i="48" s="1"/>
  <c r="BRZ31" i="48"/>
  <c r="BSD31" i="48" s="1"/>
  <c r="BSL31" i="48" s="1"/>
  <c r="BRZ30" i="48"/>
  <c r="BSD30" i="48" s="1"/>
  <c r="BSL30" i="48" s="1"/>
  <c r="BRZ29" i="48"/>
  <c r="BSD29" i="48" s="1"/>
  <c r="BSL29" i="48" s="1"/>
  <c r="BRZ28" i="48"/>
  <c r="BSD28" i="48" s="1"/>
  <c r="BSL28" i="48" s="1"/>
  <c r="BRZ27" i="48"/>
  <c r="BSD27" i="48" s="1"/>
  <c r="BSL27" i="48" s="1"/>
  <c r="BRZ26" i="48"/>
  <c r="BSD26" i="48" s="1"/>
  <c r="BSL26" i="48" s="1"/>
  <c r="BRZ25" i="48"/>
  <c r="BSD25" i="48" s="1"/>
  <c r="BSL25" i="48" s="1"/>
  <c r="BRZ24" i="48"/>
  <c r="BSD24" i="48" s="1"/>
  <c r="BSL24" i="48" s="1"/>
  <c r="BRZ23" i="48"/>
  <c r="BSD23" i="48" s="1"/>
  <c r="BSL23" i="48" s="1"/>
  <c r="BRZ22" i="48"/>
  <c r="BSD22" i="48" s="1"/>
  <c r="BSL22" i="48" s="1"/>
  <c r="BRZ21" i="48"/>
  <c r="BSD21" i="48" s="1"/>
  <c r="BSL21" i="48" s="1"/>
  <c r="BRZ20" i="48"/>
  <c r="BSD20" i="48" s="1"/>
  <c r="BSL20" i="48" s="1"/>
  <c r="BRZ19" i="48"/>
  <c r="BSD19" i="48" s="1"/>
  <c r="BSL19" i="48" s="1"/>
  <c r="BRZ18" i="48"/>
  <c r="BSD18" i="48" s="1"/>
  <c r="BSL18" i="48" s="1"/>
  <c r="BRZ17" i="48"/>
  <c r="BSD17" i="48" s="1"/>
  <c r="BSL17" i="48" s="1"/>
  <c r="BRZ16" i="48"/>
  <c r="BSD16" i="48" s="1"/>
  <c r="BSL16" i="48" s="1"/>
  <c r="BRZ15" i="48"/>
  <c r="BSD15" i="48" s="1"/>
  <c r="BRZ14" i="48"/>
  <c r="BSD14" i="48" s="1"/>
  <c r="BSL14" i="48" s="1"/>
  <c r="BRZ13" i="48"/>
  <c r="BSD13" i="48" s="1"/>
  <c r="BSL13" i="48" s="1"/>
  <c r="BRZ12" i="48"/>
  <c r="BSD12" i="48" s="1"/>
  <c r="BSL12" i="48" s="1"/>
  <c r="BRZ11" i="48"/>
  <c r="BSD11" i="48" s="1"/>
  <c r="BSL11" i="48" s="1"/>
  <c r="BRZ10" i="48"/>
  <c r="BSD10" i="48" s="1"/>
  <c r="BSL10" i="48" s="1"/>
  <c r="BRZ9" i="48"/>
  <c r="BSD9" i="48" s="1"/>
  <c r="BSL9" i="48" s="1"/>
  <c r="BRZ8" i="48"/>
  <c r="BSD8" i="48" s="1"/>
  <c r="BSL8" i="48" s="1"/>
  <c r="BRZ7" i="48"/>
  <c r="BSD7" i="48" s="1"/>
  <c r="BSL7" i="48" s="1"/>
  <c r="BRZ6" i="48"/>
  <c r="BSD6" i="48" s="1"/>
  <c r="BSL6" i="48" s="1"/>
  <c r="BRZ5" i="48"/>
  <c r="BSD5" i="48" s="1"/>
  <c r="BSL5" i="48" s="1"/>
  <c r="BRZ4" i="48"/>
  <c r="BSD4" i="48" s="1"/>
  <c r="BSL4" i="48" s="1"/>
  <c r="ME8" i="63"/>
  <c r="MJ8" i="63" s="1"/>
  <c r="MM8" i="63" s="1"/>
  <c r="MQ8" i="63" s="1"/>
  <c r="MV8" i="63" s="1"/>
  <c r="ND8" i="63" s="1"/>
  <c r="NG8" i="63" s="1"/>
  <c r="NJ8" i="63" s="1"/>
  <c r="NP8" i="63" s="1"/>
  <c r="NT8" i="63" s="1"/>
  <c r="NX8" i="63" s="1"/>
  <c r="HY11" i="63"/>
  <c r="IB11" i="63" s="1"/>
  <c r="ID11" i="63" s="1"/>
  <c r="IG11" i="63" s="1"/>
  <c r="IJ11" i="63" s="1"/>
  <c r="UZ12" i="46"/>
  <c r="VC12" i="46" s="1"/>
  <c r="VF12" i="46" s="1"/>
  <c r="VI12" i="46" s="1"/>
  <c r="VN12" i="46" s="1"/>
  <c r="VS12" i="46" s="1"/>
  <c r="VU12" i="46" s="1"/>
  <c r="VX12" i="46" s="1"/>
  <c r="WC12" i="46" s="1"/>
  <c r="WF12" i="46" s="1"/>
  <c r="WH12" i="46" s="1"/>
  <c r="WK12" i="46" s="1"/>
  <c r="WN12" i="46" s="1"/>
  <c r="WR12" i="46" s="1"/>
  <c r="WV12" i="46" s="1"/>
  <c r="SZ12" i="46"/>
  <c r="TC12" i="46" s="1"/>
  <c r="TF12" i="46" s="1"/>
  <c r="TI12" i="46" s="1"/>
  <c r="TK12" i="46" s="1"/>
  <c r="RC12" i="46"/>
  <c r="RF12" i="46" s="1"/>
  <c r="RH12" i="46" s="1"/>
  <c r="RK12" i="46" s="1"/>
  <c r="RN12" i="46" s="1"/>
  <c r="PD12" i="46"/>
  <c r="PG12" i="46" s="1"/>
  <c r="PJ12" i="46" s="1"/>
  <c r="PM12" i="46" s="1"/>
  <c r="PP12" i="46" s="1"/>
  <c r="PS12" i="46" s="1"/>
  <c r="PV12" i="46" s="1"/>
  <c r="PY12" i="46" s="1"/>
  <c r="QA12" i="46" s="1"/>
  <c r="QC12" i="46" s="1"/>
  <c r="ABR12" i="46" s="1"/>
  <c r="MJ12" i="46"/>
  <c r="MM12" i="46" s="1"/>
  <c r="MP12" i="46" s="1"/>
  <c r="MS12" i="46" s="1"/>
  <c r="MV12" i="46" s="1"/>
  <c r="JP12" i="46"/>
  <c r="JS12" i="46" s="1"/>
  <c r="JV12" i="46" s="1"/>
  <c r="JY12" i="46" s="1"/>
  <c r="KA12" i="46" s="1"/>
  <c r="TX5" i="45"/>
  <c r="UC5" i="45" s="1"/>
  <c r="UF5" i="45" s="1"/>
  <c r="UI5" i="45" s="1"/>
  <c r="UN5" i="45" s="1"/>
  <c r="UQ5" i="45" s="1"/>
  <c r="UT5" i="45" s="1"/>
  <c r="UW5" i="45" s="1"/>
  <c r="UZ5" i="45" s="1"/>
  <c r="VC5" i="45" s="1"/>
  <c r="VE5" i="45" s="1"/>
  <c r="VH5" i="45" s="1"/>
  <c r="VL5" i="45" s="1"/>
  <c r="VP5" i="45" s="1"/>
  <c r="RY5" i="45"/>
  <c r="SB5" i="45" s="1"/>
  <c r="SE5" i="45" s="1"/>
  <c r="SG5" i="45" s="1"/>
  <c r="SJ5" i="45" s="1"/>
  <c r="SL5" i="45" s="1"/>
  <c r="SO5" i="45" s="1"/>
  <c r="SQ5" i="45" s="1"/>
  <c r="ST5" i="45" s="1"/>
  <c r="SV5" i="45" s="1"/>
  <c r="SX5" i="45" s="1"/>
  <c r="TA5" i="45" s="1"/>
  <c r="TC5" i="45" s="1"/>
  <c r="AAW5" i="45" s="1"/>
  <c r="QA5" i="45"/>
  <c r="QD5" i="45" s="1"/>
  <c r="QG5" i="45" s="1"/>
  <c r="QJ5" i="45" s="1"/>
  <c r="QL5" i="45" s="1"/>
  <c r="QN5" i="45" s="1"/>
  <c r="QQ5" i="45" s="1"/>
  <c r="QS5" i="45" s="1"/>
  <c r="QU5" i="45" s="1"/>
  <c r="QW5" i="45" s="1"/>
  <c r="QZ5" i="45" s="1"/>
  <c r="RB5" i="45" s="1"/>
  <c r="RE5" i="45" s="1"/>
  <c r="AAV5" i="45" s="1"/>
  <c r="OB5" i="45"/>
  <c r="OE5" i="45" s="1"/>
  <c r="OG5" i="45" s="1"/>
  <c r="OJ5" i="45" s="1"/>
  <c r="OL5" i="45" s="1"/>
  <c r="OO5" i="45" s="1"/>
  <c r="OQ5" i="45" s="1"/>
  <c r="OS5" i="45" s="1"/>
  <c r="OU5" i="45" s="1"/>
  <c r="OW5" i="45" s="1"/>
  <c r="AAU5" i="45" s="1"/>
  <c r="LL5" i="45"/>
  <c r="LO5" i="45" s="1"/>
  <c r="LQ5" i="45" s="1"/>
  <c r="LT5" i="45" s="1"/>
  <c r="LV5" i="45" s="1"/>
  <c r="LY5" i="45" s="1"/>
  <c r="MA5" i="45" s="1"/>
  <c r="AAT5" i="45" s="1"/>
  <c r="IW5" i="45"/>
  <c r="IZ5" i="45" s="1"/>
  <c r="JB5" i="45" s="1"/>
  <c r="JE5" i="45" s="1"/>
  <c r="JH5" i="45" s="1"/>
  <c r="JK5" i="45" s="1"/>
  <c r="JM5" i="45" s="1"/>
  <c r="AAS5" i="45" s="1"/>
  <c r="AVS36" i="42"/>
  <c r="AVX36" i="42" s="1"/>
  <c r="AWE36" i="42" s="1"/>
  <c r="AWM36" i="42" s="1"/>
  <c r="AWW36" i="42" s="1"/>
  <c r="AXG36" i="42" s="1"/>
  <c r="AXM36" i="42" s="1"/>
  <c r="AYP36" i="42" s="1"/>
  <c r="DRQ36" i="42" s="1"/>
  <c r="AVS35" i="42"/>
  <c r="AVX35" i="42" s="1"/>
  <c r="AWE35" i="42" s="1"/>
  <c r="AWM35" i="42" s="1"/>
  <c r="AWW35" i="42" s="1"/>
  <c r="AXG35" i="42" s="1"/>
  <c r="AXM35" i="42" s="1"/>
  <c r="AYP35" i="42" s="1"/>
  <c r="DRQ35" i="42" s="1"/>
  <c r="WW12" i="46"/>
  <c r="VU5" i="45"/>
  <c r="AAX5" i="45" s="1"/>
  <c r="BRO32" i="48"/>
  <c r="BRO31" i="48"/>
  <c r="BRO30" i="48"/>
  <c r="BRO29" i="48"/>
  <c r="BRO28" i="48"/>
  <c r="BRO27" i="48"/>
  <c r="BRO26" i="48"/>
  <c r="BRO25" i="48"/>
  <c r="BRO24" i="48"/>
  <c r="BRO23" i="48"/>
  <c r="BRO22" i="48"/>
  <c r="BRO21" i="48"/>
  <c r="BRO20" i="48"/>
  <c r="BRO19" i="48"/>
  <c r="BRO18" i="48"/>
  <c r="BRO17" i="48"/>
  <c r="BRO16" i="48"/>
  <c r="BRO15" i="48"/>
  <c r="BRO14" i="48"/>
  <c r="BRO13" i="48"/>
  <c r="BRO12" i="48"/>
  <c r="BRO11" i="48"/>
  <c r="BRO10" i="48"/>
  <c r="BRO9" i="48"/>
  <c r="BRO8" i="48"/>
  <c r="BRO7" i="48"/>
  <c r="BRO6" i="48"/>
  <c r="BRO5" i="48"/>
  <c r="BRO4" i="48"/>
  <c r="BRO3" i="48"/>
  <c r="BRP32" i="48"/>
  <c r="BRP31" i="48"/>
  <c r="BRP30" i="48"/>
  <c r="BRP29" i="48"/>
  <c r="BRP28" i="48"/>
  <c r="BRP27" i="48"/>
  <c r="BRP26" i="48"/>
  <c r="BRP25" i="48"/>
  <c r="BRP24" i="48"/>
  <c r="BRP23" i="48"/>
  <c r="BRP22" i="48"/>
  <c r="BRP21" i="48"/>
  <c r="BRP20" i="48"/>
  <c r="BRP19" i="48"/>
  <c r="BRP18" i="48"/>
  <c r="BRP17" i="48"/>
  <c r="BRP16" i="48"/>
  <c r="BRP15" i="48"/>
  <c r="BRP14" i="48"/>
  <c r="BRP13" i="48"/>
  <c r="BRP12" i="48"/>
  <c r="BRP11" i="48"/>
  <c r="BRP10" i="48"/>
  <c r="BRP9" i="48"/>
  <c r="BRP8" i="48"/>
  <c r="BRP7" i="48"/>
  <c r="BRP6" i="48"/>
  <c r="BRP5" i="48"/>
  <c r="BRP4" i="48"/>
  <c r="BRP3" i="48"/>
  <c r="TR12" i="45"/>
  <c r="TX12" i="45" s="1"/>
  <c r="UC12" i="45" s="1"/>
  <c r="ME3" i="43"/>
  <c r="MG3" i="43" s="1"/>
  <c r="MI3" i="43" s="1"/>
  <c r="MK3" i="43" s="1"/>
  <c r="MN3" i="43" s="1"/>
  <c r="MR3" i="43" s="1"/>
  <c r="MU3" i="43" s="1"/>
  <c r="MX3" i="43" s="1"/>
  <c r="NA3" i="43" s="1"/>
  <c r="ND3" i="43" s="1"/>
  <c r="MD7" i="46"/>
  <c r="MG7" i="46" s="1"/>
  <c r="MJ7" i="46" s="1"/>
  <c r="MM7" i="46" s="1"/>
  <c r="MP7" i="46" s="1"/>
  <c r="MS7" i="46" s="1"/>
  <c r="MV7" i="46" s="1"/>
  <c r="MX7" i="46" s="1"/>
  <c r="MZ7" i="46" s="1"/>
  <c r="ABQ7" i="46" s="1"/>
  <c r="JQ11" i="63"/>
  <c r="JT11" i="63" s="1"/>
  <c r="JY11" i="63" s="1"/>
  <c r="KB11" i="63" s="1"/>
  <c r="KF11" i="63" s="1"/>
  <c r="KI11" i="63" s="1"/>
  <c r="KL11" i="63" s="1"/>
  <c r="KP11" i="63" s="1"/>
  <c r="KS11" i="63" s="1"/>
  <c r="KW11" i="63" s="1"/>
  <c r="LB11" i="63" s="1"/>
  <c r="LD11" i="63" s="1"/>
  <c r="LF11" i="63" s="1"/>
  <c r="LJ11" i="63"/>
  <c r="BRF3" i="48"/>
  <c r="BRG3" i="48"/>
  <c r="BRG32" i="48"/>
  <c r="BRF32" i="48"/>
  <c r="BRG31" i="48"/>
  <c r="BRF31" i="48"/>
  <c r="BRG30" i="48"/>
  <c r="BRF30" i="48"/>
  <c r="BRG29" i="48"/>
  <c r="BRF29" i="48"/>
  <c r="BRG28" i="48"/>
  <c r="BRF28" i="48"/>
  <c r="BRG27" i="48"/>
  <c r="BRF27" i="48"/>
  <c r="BRG26" i="48"/>
  <c r="BRF26" i="48"/>
  <c r="BRG25" i="48"/>
  <c r="BRF25" i="48"/>
  <c r="BRG24" i="48"/>
  <c r="BRF24" i="48"/>
  <c r="BRG23" i="48"/>
  <c r="BRF23" i="48"/>
  <c r="BRG22" i="48"/>
  <c r="BRF22" i="48"/>
  <c r="BRG21" i="48"/>
  <c r="BRF21" i="48"/>
  <c r="BRG20" i="48"/>
  <c r="BRF20" i="48"/>
  <c r="BRG19" i="48"/>
  <c r="BRF19" i="48"/>
  <c r="BRG18" i="48"/>
  <c r="BRF18" i="48"/>
  <c r="BRG17" i="48"/>
  <c r="BRF17" i="48"/>
  <c r="BRG16" i="48"/>
  <c r="BRF16" i="48"/>
  <c r="BRG15" i="48"/>
  <c r="BRF15" i="48"/>
  <c r="BRG14" i="48"/>
  <c r="BRF14" i="48"/>
  <c r="BRG13" i="48"/>
  <c r="BRF13" i="48"/>
  <c r="BRG12" i="48"/>
  <c r="BRF12" i="48"/>
  <c r="BRG11" i="48"/>
  <c r="BRF11" i="48"/>
  <c r="BRG10" i="48"/>
  <c r="BRF10" i="48"/>
  <c r="BRG9" i="48"/>
  <c r="BRF9" i="48"/>
  <c r="BRG8" i="48"/>
  <c r="BRF8" i="48"/>
  <c r="BRG7" i="48"/>
  <c r="BRF7" i="48"/>
  <c r="BRG6" i="48"/>
  <c r="BRF6" i="48"/>
  <c r="BRG5" i="48"/>
  <c r="BRF5" i="48"/>
  <c r="BRG4" i="48"/>
  <c r="BRF4" i="48"/>
  <c r="BQW3" i="48"/>
  <c r="BQX3" i="48"/>
  <c r="ST7" i="46"/>
  <c r="SW7" i="46" s="1"/>
  <c r="SZ7" i="46" s="1"/>
  <c r="TC7" i="46" s="1"/>
  <c r="TF7" i="46" s="1"/>
  <c r="TI7" i="46" s="1"/>
  <c r="TK7" i="46" s="1"/>
  <c r="TN7" i="46" s="1"/>
  <c r="TQ7" i="46" s="1"/>
  <c r="TT7" i="46" s="1"/>
  <c r="TV7" i="46" s="1"/>
  <c r="TY7" i="46" s="1"/>
  <c r="UB7" i="46" s="1"/>
  <c r="ST6" i="46"/>
  <c r="SW6" i="46" s="1"/>
  <c r="SZ6" i="46" s="1"/>
  <c r="TC6" i="46" s="1"/>
  <c r="TF6" i="46" s="1"/>
  <c r="TI6" i="46" s="1"/>
  <c r="TK6" i="46" s="1"/>
  <c r="TN6" i="46" s="1"/>
  <c r="TQ6" i="46" s="1"/>
  <c r="TT6" i="46" s="1"/>
  <c r="TV6" i="46" s="1"/>
  <c r="TY6" i="46" s="1"/>
  <c r="UB6" i="46" s="1"/>
  <c r="ST5" i="46"/>
  <c r="SW5" i="46" s="1"/>
  <c r="SZ5" i="46" s="1"/>
  <c r="TC5" i="46" s="1"/>
  <c r="TF5" i="46" s="1"/>
  <c r="TI5" i="46" s="1"/>
  <c r="TK5" i="46" s="1"/>
  <c r="TN5" i="46" s="1"/>
  <c r="TQ5" i="46" s="1"/>
  <c r="TT5" i="46" s="1"/>
  <c r="TV5" i="46" s="1"/>
  <c r="TY5" i="46" s="1"/>
  <c r="UB5" i="46" s="1"/>
  <c r="ST4" i="46"/>
  <c r="SW4" i="46" s="1"/>
  <c r="SZ4" i="46" s="1"/>
  <c r="TC4" i="46" s="1"/>
  <c r="TF4" i="46" s="1"/>
  <c r="TI4" i="46" s="1"/>
  <c r="TK4" i="46" s="1"/>
  <c r="TN4" i="46" s="1"/>
  <c r="TQ4" i="46" s="1"/>
  <c r="TT4" i="46" s="1"/>
  <c r="TV4" i="46" s="1"/>
  <c r="TY4" i="46" s="1"/>
  <c r="UB4" i="46" s="1"/>
  <c r="MD6" i="46"/>
  <c r="MG6" i="46" s="1"/>
  <c r="MJ6" i="46" s="1"/>
  <c r="MM6" i="46" s="1"/>
  <c r="MP6" i="46" s="1"/>
  <c r="MS6" i="46" s="1"/>
  <c r="MV6" i="46" s="1"/>
  <c r="MX6" i="46" s="1"/>
  <c r="MZ6" i="46" s="1"/>
  <c r="ABQ6" i="46" s="1"/>
  <c r="MD5" i="46"/>
  <c r="MG5" i="46" s="1"/>
  <c r="MJ5" i="46" s="1"/>
  <c r="MM5" i="46" s="1"/>
  <c r="MP5" i="46" s="1"/>
  <c r="MS5" i="46" s="1"/>
  <c r="MV5" i="46" s="1"/>
  <c r="MX5" i="46" s="1"/>
  <c r="MZ5" i="46" s="1"/>
  <c r="ABQ5" i="46" s="1"/>
  <c r="MD4" i="46"/>
  <c r="MG4" i="46" s="1"/>
  <c r="MJ4" i="46" s="1"/>
  <c r="MM4" i="46" s="1"/>
  <c r="MP4" i="46" s="1"/>
  <c r="MS4" i="46" s="1"/>
  <c r="MV4" i="46" s="1"/>
  <c r="MX4" i="46" s="1"/>
  <c r="MZ4" i="46" s="1"/>
  <c r="ABQ4" i="46" s="1"/>
  <c r="SV5" i="43"/>
  <c r="SY5" i="43" s="1"/>
  <c r="TB5" i="43" s="1"/>
  <c r="SV4" i="43"/>
  <c r="SY4" i="43" s="1"/>
  <c r="TB4" i="43" s="1"/>
  <c r="SV3" i="43"/>
  <c r="SY3" i="43" s="1"/>
  <c r="TB3" i="43" s="1"/>
  <c r="TE3" i="43" s="1"/>
  <c r="TG3" i="43" s="1"/>
  <c r="TJ3" i="43" s="1"/>
  <c r="TM3" i="43" s="1"/>
  <c r="TP3" i="43" s="1"/>
  <c r="TR3" i="43" s="1"/>
  <c r="TU3" i="43" s="1"/>
  <c r="JH7" i="46"/>
  <c r="JJ7" i="46" s="1"/>
  <c r="JM7" i="46" s="1"/>
  <c r="JP7" i="46" s="1"/>
  <c r="JS7" i="46" s="1"/>
  <c r="JV7" i="46" s="1"/>
  <c r="JY7" i="46" s="1"/>
  <c r="KA7" i="46" s="1"/>
  <c r="KD7" i="46" s="1"/>
  <c r="KF7" i="46" s="1"/>
  <c r="ABP7" i="46" s="1"/>
  <c r="TM12" i="45"/>
  <c r="RP12" i="45"/>
  <c r="RR12" i="45" s="1"/>
  <c r="RV12" i="45" s="1"/>
  <c r="RY12" i="45" s="1"/>
  <c r="SB12" i="45" s="1"/>
  <c r="ADZ32" i="48"/>
  <c r="CAN32" i="48" s="1"/>
  <c r="ADZ31" i="48"/>
  <c r="CAN31" i="48" s="1"/>
  <c r="ADZ30" i="48"/>
  <c r="CAN30" i="48" s="1"/>
  <c r="ADZ29" i="48"/>
  <c r="CAN29" i="48" s="1"/>
  <c r="ADZ28" i="48"/>
  <c r="CAN28" i="48" s="1"/>
  <c r="ADZ27" i="48"/>
  <c r="CAN27" i="48" s="1"/>
  <c r="ADZ26" i="48"/>
  <c r="CAN26" i="48" s="1"/>
  <c r="ADZ25" i="48"/>
  <c r="CAN25" i="48" s="1"/>
  <c r="ADZ24" i="48"/>
  <c r="CAN24" i="48" s="1"/>
  <c r="ADZ23" i="48"/>
  <c r="CAN23" i="48" s="1"/>
  <c r="ADZ22" i="48"/>
  <c r="CAN22" i="48" s="1"/>
  <c r="ADZ21" i="48"/>
  <c r="CAN21" i="48" s="1"/>
  <c r="ADZ20" i="48"/>
  <c r="CAN20" i="48" s="1"/>
  <c r="ADZ19" i="48"/>
  <c r="CAN19" i="48" s="1"/>
  <c r="ADZ17" i="48"/>
  <c r="CAN17" i="48" s="1"/>
  <c r="ADZ16" i="48"/>
  <c r="CAN16" i="48" s="1"/>
  <c r="ADZ15" i="48"/>
  <c r="CAN15" i="48" s="1"/>
  <c r="ADZ11" i="48"/>
  <c r="CAN11" i="48" s="1"/>
  <c r="ADZ10" i="48"/>
  <c r="CAN10" i="48" s="1"/>
  <c r="ADZ9" i="48"/>
  <c r="CAN9" i="48" s="1"/>
  <c r="ADZ8" i="48"/>
  <c r="CAN8" i="48" s="1"/>
  <c r="ADZ7" i="48"/>
  <c r="CAN7" i="48" s="1"/>
  <c r="ADZ6" i="48"/>
  <c r="CAN6" i="48" s="1"/>
  <c r="ADZ5" i="48"/>
  <c r="CAN5" i="48" s="1"/>
  <c r="ADZ4" i="48"/>
  <c r="CAN4" i="48" s="1"/>
  <c r="ADZ3" i="48"/>
  <c r="CAN3" i="48" s="1"/>
  <c r="HI6" i="46"/>
  <c r="HK6" i="46" s="1"/>
  <c r="ABO6" i="46" s="1"/>
  <c r="HI5" i="46"/>
  <c r="HK5" i="46" s="1"/>
  <c r="ABO5" i="46" s="1"/>
  <c r="BQX32" i="48"/>
  <c r="BQW32" i="48"/>
  <c r="BQX31" i="48"/>
  <c r="BQW31" i="48"/>
  <c r="BQX30" i="48"/>
  <c r="BQW30" i="48"/>
  <c r="BQX29" i="48"/>
  <c r="BQW29" i="48"/>
  <c r="BQX28" i="48"/>
  <c r="BQW28" i="48"/>
  <c r="BQX27" i="48"/>
  <c r="BQW27" i="48"/>
  <c r="BQX26" i="48"/>
  <c r="BQW26" i="48"/>
  <c r="BQX25" i="48"/>
  <c r="BQW25" i="48"/>
  <c r="BQX24" i="48"/>
  <c r="BQW24" i="48"/>
  <c r="BQX23" i="48"/>
  <c r="BQW23" i="48"/>
  <c r="BQX22" i="48"/>
  <c r="BQW22" i="48"/>
  <c r="BQX21" i="48"/>
  <c r="BQW21" i="48"/>
  <c r="BQX20" i="48"/>
  <c r="BQW20" i="48"/>
  <c r="BQX19" i="48"/>
  <c r="BQW19" i="48"/>
  <c r="BQX18" i="48"/>
  <c r="BQW18" i="48"/>
  <c r="BQX17" i="48"/>
  <c r="BQW17" i="48"/>
  <c r="BQX16" i="48"/>
  <c r="BQW16" i="48"/>
  <c r="BQX15" i="48"/>
  <c r="BQW15" i="48"/>
  <c r="BQX14" i="48"/>
  <c r="BQW14" i="48"/>
  <c r="BQX13" i="48"/>
  <c r="BQW13" i="48"/>
  <c r="BQX12" i="48"/>
  <c r="BQW12" i="48"/>
  <c r="BQX11" i="48"/>
  <c r="BQW11" i="48"/>
  <c r="BQX10" i="48"/>
  <c r="BQW10" i="48"/>
  <c r="BQX9" i="48"/>
  <c r="BQW9" i="48"/>
  <c r="BQX8" i="48"/>
  <c r="BQW8" i="48"/>
  <c r="BQX7" i="48"/>
  <c r="BQW7" i="48"/>
  <c r="BQX6" i="48"/>
  <c r="BQW6" i="48"/>
  <c r="BQX5" i="48"/>
  <c r="BQW5" i="48"/>
  <c r="BQX4" i="48"/>
  <c r="BQW4" i="48"/>
  <c r="ADV11" i="48"/>
  <c r="ADV10" i="48"/>
  <c r="SQ4" i="43"/>
  <c r="SQ5" i="43"/>
  <c r="AZD3" i="42"/>
  <c r="AZS3" i="42" s="1"/>
  <c r="LR8" i="63"/>
  <c r="LS8" i="63" s="1"/>
  <c r="LU8" i="63" s="1"/>
  <c r="PO4" i="45"/>
  <c r="PR4" i="45" s="1"/>
  <c r="PT4" i="45" s="1"/>
  <c r="PX4" i="45" s="1"/>
  <c r="NR4" i="45"/>
  <c r="NT4" i="45" s="1"/>
  <c r="NV4" i="45" s="1"/>
  <c r="NY4" i="45" s="1"/>
  <c r="LA7" i="45"/>
  <c r="LD7" i="45" s="1"/>
  <c r="LF7" i="45" s="1"/>
  <c r="LI7" i="45" s="1"/>
  <c r="LL7" i="45" s="1"/>
  <c r="LO7" i="45" s="1"/>
  <c r="LQ7" i="45" s="1"/>
  <c r="LT7" i="45" s="1"/>
  <c r="LV7" i="45" s="1"/>
  <c r="LY7" i="45" s="1"/>
  <c r="MA7" i="45" s="1"/>
  <c r="AAT7" i="45" s="1"/>
  <c r="GU4" i="45"/>
  <c r="GW4" i="45" s="1"/>
  <c r="GY4" i="45" s="1"/>
  <c r="AAR4" i="45" s="1"/>
  <c r="AMN3" i="42"/>
  <c r="AND3" i="42" s="1"/>
  <c r="SO4" i="46"/>
  <c r="SO5" i="46"/>
  <c r="SO6" i="46"/>
  <c r="SO7" i="46"/>
  <c r="OS4" i="46"/>
  <c r="OV4" i="46" s="1"/>
  <c r="OX4" i="46" s="1"/>
  <c r="PA4" i="46" s="1"/>
  <c r="PD4" i="46" s="1"/>
  <c r="PG4" i="46" s="1"/>
  <c r="PJ4" i="46" s="1"/>
  <c r="PM4" i="46" s="1"/>
  <c r="PP4" i="46" s="1"/>
  <c r="OS5" i="46"/>
  <c r="OV5" i="46" s="1"/>
  <c r="OX5" i="46" s="1"/>
  <c r="PA5" i="46" s="1"/>
  <c r="PD5" i="46" s="1"/>
  <c r="OS6" i="46"/>
  <c r="OV6" i="46" s="1"/>
  <c r="OX6" i="46" s="1"/>
  <c r="PA6" i="46" s="1"/>
  <c r="PD6" i="46" s="1"/>
  <c r="OS7" i="46"/>
  <c r="OV7" i="46" s="1"/>
  <c r="OX7" i="46" s="1"/>
  <c r="PA7" i="46" s="1"/>
  <c r="PD7" i="46" s="1"/>
  <c r="PG7" i="46" s="1"/>
  <c r="PJ7" i="46" s="1"/>
  <c r="PM7" i="46" s="1"/>
  <c r="PP7" i="46" s="1"/>
  <c r="LY4" i="46"/>
  <c r="LY5" i="46"/>
  <c r="LY6" i="46"/>
  <c r="LY7" i="46"/>
  <c r="KK3" i="46"/>
  <c r="KO3" i="46"/>
  <c r="KR3" i="46" s="1"/>
  <c r="KU3" i="46" s="1"/>
  <c r="KX3" i="46" s="1"/>
  <c r="LA3" i="46" s="1"/>
  <c r="LE3" i="46" s="1"/>
  <c r="LH3" i="46" s="1"/>
  <c r="LL3" i="46" s="1"/>
  <c r="LO3" i="46" s="1"/>
  <c r="LR3" i="46" s="1"/>
  <c r="LU3" i="46" s="1"/>
  <c r="LY3" i="46" s="1"/>
  <c r="MB3" i="46" s="1"/>
  <c r="MD3" i="46" s="1"/>
  <c r="MG3" i="46" s="1"/>
  <c r="MJ3" i="46" s="1"/>
  <c r="MM3" i="46" s="1"/>
  <c r="MP3" i="46" s="1"/>
  <c r="MS3" i="46" s="1"/>
  <c r="MV3" i="46" s="1"/>
  <c r="MX3" i="46" s="1"/>
  <c r="MZ3" i="46" s="1"/>
  <c r="ABQ3" i="46" s="1"/>
  <c r="JE4" i="46"/>
  <c r="JH4" i="46" s="1"/>
  <c r="JJ4" i="46" s="1"/>
  <c r="JM4" i="46" s="1"/>
  <c r="JP4" i="46" s="1"/>
  <c r="JS4" i="46" s="1"/>
  <c r="JV4" i="46" s="1"/>
  <c r="JY4" i="46" s="1"/>
  <c r="KA4" i="46" s="1"/>
  <c r="KD4" i="46" s="1"/>
  <c r="KF4" i="46" s="1"/>
  <c r="ABP4" i="46" s="1"/>
  <c r="JE5" i="46"/>
  <c r="JH5" i="46" s="1"/>
  <c r="JJ5" i="46" s="1"/>
  <c r="JM5" i="46" s="1"/>
  <c r="JP5" i="46" s="1"/>
  <c r="JS5" i="46" s="1"/>
  <c r="JV5" i="46" s="1"/>
  <c r="JY5" i="46" s="1"/>
  <c r="KA5" i="46" s="1"/>
  <c r="KD5" i="46" s="1"/>
  <c r="KF5" i="46" s="1"/>
  <c r="ABP5" i="46" s="1"/>
  <c r="JE6" i="46"/>
  <c r="JH6" i="46" s="1"/>
  <c r="JJ6" i="46" s="1"/>
  <c r="JM6" i="46" s="1"/>
  <c r="JP6" i="46" s="1"/>
  <c r="JS6" i="46" s="1"/>
  <c r="JV6" i="46" s="1"/>
  <c r="JY6" i="46" s="1"/>
  <c r="KA6" i="46" s="1"/>
  <c r="KD6" i="46" s="1"/>
  <c r="KF6" i="46" s="1"/>
  <c r="ABP6" i="46" s="1"/>
  <c r="HF4" i="46"/>
  <c r="HI4" i="46"/>
  <c r="HK4" i="46" s="1"/>
  <c r="ABO4" i="46" s="1"/>
  <c r="HF7" i="46"/>
  <c r="HI7" i="46" s="1"/>
  <c r="HK7" i="46" s="1"/>
  <c r="ABO7" i="46" s="1"/>
  <c r="BYX3" i="42"/>
  <c r="BZL3" i="42" s="1"/>
  <c r="BZY3" i="42" s="1"/>
  <c r="CBC3" i="42" s="1"/>
  <c r="CBJ3" i="42" s="1"/>
  <c r="CBX3" i="42" s="1"/>
  <c r="CCG3" i="42" s="1"/>
  <c r="CCN3" i="42" s="1"/>
  <c r="CCT3" i="42" s="1"/>
  <c r="VI3" i="42"/>
  <c r="VX3" i="42" s="1"/>
  <c r="IR3" i="42"/>
  <c r="JJ3" i="42" s="1"/>
  <c r="WX4" i="48"/>
  <c r="CAM4" i="48" s="1"/>
  <c r="WX5" i="48"/>
  <c r="CAM5" i="48" s="1"/>
  <c r="WX6" i="48"/>
  <c r="CAM6" i="48" s="1"/>
  <c r="WX7" i="48"/>
  <c r="CAM7" i="48" s="1"/>
  <c r="WX8" i="48"/>
  <c r="CAM8" i="48" s="1"/>
  <c r="WX9" i="48"/>
  <c r="CAM9" i="48" s="1"/>
  <c r="WX10" i="48"/>
  <c r="CAM10" i="48" s="1"/>
  <c r="WX11" i="48"/>
  <c r="CAM11" i="48" s="1"/>
  <c r="WX15" i="48"/>
  <c r="CAM15" i="48" s="1"/>
  <c r="WX16" i="48"/>
  <c r="CAM16" i="48" s="1"/>
  <c r="WX17" i="48"/>
  <c r="CAM17" i="48" s="1"/>
  <c r="WX19" i="48"/>
  <c r="CAM19" i="48" s="1"/>
  <c r="WX20" i="48"/>
  <c r="CAM20" i="48" s="1"/>
  <c r="WX21" i="48"/>
  <c r="CAM21" i="48" s="1"/>
  <c r="WX22" i="48"/>
  <c r="CAM22" i="48" s="1"/>
  <c r="WX23" i="48"/>
  <c r="CAM23" i="48" s="1"/>
  <c r="WX24" i="48"/>
  <c r="CAM24" i="48" s="1"/>
  <c r="WX25" i="48"/>
  <c r="CAM25" i="48" s="1"/>
  <c r="WX26" i="48"/>
  <c r="CAM26" i="48" s="1"/>
  <c r="WX27" i="48"/>
  <c r="CAM27" i="48" s="1"/>
  <c r="WX28" i="48"/>
  <c r="CAM28" i="48" s="1"/>
  <c r="WX29" i="48"/>
  <c r="CAM29" i="48" s="1"/>
  <c r="WX30" i="48"/>
  <c r="CAM30" i="48" s="1"/>
  <c r="WX31" i="48"/>
  <c r="CAM31" i="48" s="1"/>
  <c r="WX32" i="48"/>
  <c r="CAM32" i="48" s="1"/>
  <c r="WX3" i="48"/>
  <c r="CAM3" i="48" s="1"/>
  <c r="QB21" i="48"/>
  <c r="CAL21" i="48" s="1"/>
  <c r="QB4" i="48"/>
  <c r="CAL4" i="48" s="1"/>
  <c r="QB5" i="48"/>
  <c r="CAL5" i="48" s="1"/>
  <c r="QB6" i="48"/>
  <c r="CAL6" i="48" s="1"/>
  <c r="QB7" i="48"/>
  <c r="CAL7" i="48" s="1"/>
  <c r="QB8" i="48"/>
  <c r="CAL8" i="48" s="1"/>
  <c r="QB9" i="48"/>
  <c r="CAL9" i="48" s="1"/>
  <c r="QB10" i="48"/>
  <c r="CAL10" i="48" s="1"/>
  <c r="QB11" i="48"/>
  <c r="CAL11" i="48" s="1"/>
  <c r="QB15" i="48"/>
  <c r="CAL15" i="48" s="1"/>
  <c r="QB16" i="48"/>
  <c r="CAL16" i="48" s="1"/>
  <c r="QB17" i="48"/>
  <c r="CAL17" i="48" s="1"/>
  <c r="QB18" i="48"/>
  <c r="CAL18" i="48" s="1"/>
  <c r="QB19" i="48"/>
  <c r="CAL19" i="48" s="1"/>
  <c r="QB20" i="48"/>
  <c r="CAL20" i="48" s="1"/>
  <c r="QB22" i="48"/>
  <c r="CAL22" i="48" s="1"/>
  <c r="QB23" i="48"/>
  <c r="CAL23" i="48" s="1"/>
  <c r="QB24" i="48"/>
  <c r="CAL24" i="48" s="1"/>
  <c r="QB25" i="48"/>
  <c r="CAL25" i="48" s="1"/>
  <c r="QB26" i="48"/>
  <c r="CAL26" i="48" s="1"/>
  <c r="QB27" i="48"/>
  <c r="CAL27" i="48" s="1"/>
  <c r="QB28" i="48"/>
  <c r="CAL28" i="48" s="1"/>
  <c r="QB29" i="48"/>
  <c r="CAL29" i="48" s="1"/>
  <c r="QB30" i="48"/>
  <c r="CAL30" i="48" s="1"/>
  <c r="QB31" i="48"/>
  <c r="CAL31" i="48" s="1"/>
  <c r="QB32" i="48"/>
  <c r="CAL32" i="48" s="1"/>
  <c r="QB3" i="48"/>
  <c r="CAL3" i="48" s="1"/>
  <c r="GH4" i="48"/>
  <c r="CAJ4" i="48" s="1"/>
  <c r="GH5" i="48"/>
  <c r="CAJ5" i="48" s="1"/>
  <c r="GH6" i="48"/>
  <c r="CAJ6" i="48" s="1"/>
  <c r="GH7" i="48"/>
  <c r="CAJ7" i="48" s="1"/>
  <c r="GH8" i="48"/>
  <c r="CAJ8" i="48" s="1"/>
  <c r="GH9" i="48"/>
  <c r="CAJ9" i="48" s="1"/>
  <c r="GH10" i="48"/>
  <c r="CAJ10" i="48" s="1"/>
  <c r="GH11" i="48"/>
  <c r="CAJ11" i="48" s="1"/>
  <c r="GH15" i="48"/>
  <c r="CAJ15" i="48" s="1"/>
  <c r="GH16" i="48"/>
  <c r="CAJ16" i="48" s="1"/>
  <c r="GH17" i="48"/>
  <c r="CAJ17" i="48" s="1"/>
  <c r="GH19" i="48"/>
  <c r="CAJ19" i="48" s="1"/>
  <c r="GH20" i="48"/>
  <c r="CAJ20" i="48" s="1"/>
  <c r="GH21" i="48"/>
  <c r="CAJ21" i="48" s="1"/>
  <c r="GH22" i="48"/>
  <c r="CAJ22" i="48" s="1"/>
  <c r="GH23" i="48"/>
  <c r="CAJ23" i="48" s="1"/>
  <c r="GH24" i="48"/>
  <c r="CAJ24" i="48" s="1"/>
  <c r="GH25" i="48"/>
  <c r="CAJ25" i="48" s="1"/>
  <c r="GH26" i="48"/>
  <c r="CAJ26" i="48" s="1"/>
  <c r="GH27" i="48"/>
  <c r="CAJ27" i="48" s="1"/>
  <c r="GH28" i="48"/>
  <c r="CAJ28" i="48" s="1"/>
  <c r="GH29" i="48"/>
  <c r="CAJ29" i="48" s="1"/>
  <c r="GH30" i="48"/>
  <c r="CAJ30" i="48" s="1"/>
  <c r="GH31" i="48"/>
  <c r="CAJ31" i="48" s="1"/>
  <c r="GH32" i="48"/>
  <c r="CAJ32" i="48" s="1"/>
  <c r="GH3" i="48"/>
  <c r="CAJ3" i="48" s="1"/>
  <c r="EZ4" i="45"/>
  <c r="AAQ4" i="45" s="1"/>
  <c r="FV4" i="43"/>
  <c r="ACH4" i="43" s="1"/>
  <c r="FV5" i="43"/>
  <c r="ACH5" i="43" s="1"/>
  <c r="FV3" i="43"/>
  <c r="ACH3" i="43" s="1"/>
  <c r="TF3" i="45"/>
  <c r="TH3" i="45" s="1"/>
  <c r="TJ3" i="45" s="1"/>
  <c r="TM3" i="45" s="1"/>
  <c r="TO3" i="45" s="1"/>
  <c r="TR3" i="45" s="1"/>
  <c r="VU3" i="45" s="1"/>
  <c r="UO5" i="43"/>
  <c r="UQ5" i="43" s="1"/>
  <c r="UT5" i="43" s="1"/>
  <c r="UV5" i="43" s="1"/>
  <c r="UO4" i="43"/>
  <c r="UQ4" i="43" s="1"/>
  <c r="UT4" i="43" s="1"/>
  <c r="UV4" i="43" s="1"/>
  <c r="UY4" i="43" s="1"/>
  <c r="UI6" i="46"/>
  <c r="UL6" i="46" s="1"/>
  <c r="UN6" i="46" s="1"/>
  <c r="UP6" i="46" s="1"/>
  <c r="UT6" i="46" s="1"/>
  <c r="UZ6" i="46" s="1"/>
  <c r="VC6" i="46" s="1"/>
  <c r="VF6" i="46" s="1"/>
  <c r="VI6" i="46" s="1"/>
  <c r="VN6" i="46" s="1"/>
  <c r="VS6" i="46" s="1"/>
  <c r="VU6" i="46" s="1"/>
  <c r="VX6" i="46" s="1"/>
  <c r="WC6" i="46" s="1"/>
  <c r="WF6" i="46" s="1"/>
  <c r="WH6" i="46" s="1"/>
  <c r="WK6" i="46" s="1"/>
  <c r="BD3" i="46"/>
  <c r="BF3" i="46" s="1"/>
  <c r="BK3" i="46"/>
  <c r="BP3" i="46"/>
  <c r="BS3" i="46" s="1"/>
  <c r="BU3" i="46" s="1"/>
  <c r="ABL3" i="46" s="1"/>
  <c r="LN4" i="63"/>
  <c r="LP4" i="63" s="1"/>
  <c r="LR4" i="63" s="1"/>
  <c r="LS4" i="63" s="1"/>
  <c r="LU4" i="63" s="1"/>
  <c r="LZ4" i="63" s="1"/>
  <c r="ME4" i="63" s="1"/>
  <c r="MJ4" i="63" s="1"/>
  <c r="MM4" i="63" s="1"/>
  <c r="MQ4" i="63" s="1"/>
  <c r="MV4" i="63" s="1"/>
  <c r="ND4" i="63" s="1"/>
  <c r="NG4" i="63" s="1"/>
  <c r="NJ4" i="63" s="1"/>
  <c r="NP4" i="63" s="1"/>
  <c r="NT4" i="63" s="1"/>
  <c r="NX4" i="63" s="1"/>
  <c r="NZ4" i="63" s="1"/>
  <c r="OD4" i="63" s="1"/>
  <c r="OH4" i="63" s="1"/>
  <c r="LN5" i="63"/>
  <c r="LP5" i="63" s="1"/>
  <c r="LR5" i="63" s="1"/>
  <c r="LS5" i="63" s="1"/>
  <c r="LU5" i="63" s="1"/>
  <c r="LZ5" i="63" s="1"/>
  <c r="ME5" i="63" s="1"/>
  <c r="MJ5" i="63" s="1"/>
  <c r="MM5" i="63" s="1"/>
  <c r="MQ5" i="63" s="1"/>
  <c r="MV5" i="63" s="1"/>
  <c r="ND5" i="63" s="1"/>
  <c r="NG5" i="63" s="1"/>
  <c r="NJ5" i="63" s="1"/>
  <c r="NP5" i="63" s="1"/>
  <c r="NT5" i="63" s="1"/>
  <c r="NX5" i="63" s="1"/>
  <c r="NZ5" i="63" s="1"/>
  <c r="OD5" i="63" s="1"/>
  <c r="OH5" i="63" s="1"/>
  <c r="OL5" i="63" s="1"/>
  <c r="LN6" i="63"/>
  <c r="LP6" i="63" s="1"/>
  <c r="LR6" i="63" s="1"/>
  <c r="LS6" i="63" s="1"/>
  <c r="LU6" i="63" s="1"/>
  <c r="LZ6" i="63" s="1"/>
  <c r="ME6" i="63" s="1"/>
  <c r="MJ6" i="63" s="1"/>
  <c r="MM6" i="63" s="1"/>
  <c r="MQ6" i="63" s="1"/>
  <c r="MV6" i="63" s="1"/>
  <c r="ND6" i="63" s="1"/>
  <c r="NG6" i="63" s="1"/>
  <c r="NJ6" i="63" s="1"/>
  <c r="NP6" i="63" s="1"/>
  <c r="NT6" i="63" s="1"/>
  <c r="NX6" i="63" s="1"/>
  <c r="NZ6" i="63" s="1"/>
  <c r="OD6" i="63" s="1"/>
  <c r="OH6" i="63" s="1"/>
  <c r="OL6" i="63" s="1"/>
  <c r="LN7" i="63"/>
  <c r="LP7" i="63" s="1"/>
  <c r="LR7" i="63" s="1"/>
  <c r="LS7" i="63" s="1"/>
  <c r="LU7" i="63" s="1"/>
  <c r="LZ7" i="63" s="1"/>
  <c r="ME7" i="63" s="1"/>
  <c r="MJ7" i="63" s="1"/>
  <c r="MM7" i="63" s="1"/>
  <c r="MQ7" i="63" s="1"/>
  <c r="MV7" i="63" s="1"/>
  <c r="ND7" i="63" s="1"/>
  <c r="NG7" i="63" s="1"/>
  <c r="NJ7" i="63" s="1"/>
  <c r="NP7" i="63" s="1"/>
  <c r="NT7" i="63" s="1"/>
  <c r="NX7" i="63" s="1"/>
  <c r="NZ7" i="63" s="1"/>
  <c r="OD7" i="63" s="1"/>
  <c r="OH7" i="63" s="1"/>
  <c r="LN8" i="63"/>
  <c r="LN9" i="63"/>
  <c r="LP9" i="63" s="1"/>
  <c r="LR9" i="63" s="1"/>
  <c r="LS9" i="63" s="1"/>
  <c r="LU9" i="63" s="1"/>
  <c r="LZ9" i="63" s="1"/>
  <c r="ME9" i="63" s="1"/>
  <c r="MJ9" i="63" s="1"/>
  <c r="MM9" i="63" s="1"/>
  <c r="MQ9" i="63" s="1"/>
  <c r="MV9" i="63" s="1"/>
  <c r="ND9" i="63" s="1"/>
  <c r="NG9" i="63" s="1"/>
  <c r="NJ9" i="63" s="1"/>
  <c r="NP9" i="63" s="1"/>
  <c r="NT9" i="63" s="1"/>
  <c r="NX9" i="63" s="1"/>
  <c r="LN10" i="63"/>
  <c r="LP10" i="63" s="1"/>
  <c r="LR10" i="63" s="1"/>
  <c r="LS10" i="63" s="1"/>
  <c r="LU10" i="63" s="1"/>
  <c r="LZ10" i="63" s="1"/>
  <c r="ME10" i="63" s="1"/>
  <c r="MJ10" i="63" s="1"/>
  <c r="MM10" i="63" s="1"/>
  <c r="MQ10" i="63" s="1"/>
  <c r="MV10" i="63" s="1"/>
  <c r="ND10" i="63" s="1"/>
  <c r="NG10" i="63" s="1"/>
  <c r="NJ10" i="63" s="1"/>
  <c r="NP10" i="63" s="1"/>
  <c r="NT10" i="63" s="1"/>
  <c r="NX10" i="63" s="1"/>
  <c r="NZ10" i="63" s="1"/>
  <c r="OD10" i="63" s="1"/>
  <c r="OH10" i="63" s="1"/>
  <c r="LN11" i="63"/>
  <c r="LP11" i="63" s="1"/>
  <c r="LR11" i="63" s="1"/>
  <c r="LS11" i="63" s="1"/>
  <c r="LU11" i="63" s="1"/>
  <c r="LZ11" i="63" s="1"/>
  <c r="ME11" i="63" s="1"/>
  <c r="MJ11" i="63" s="1"/>
  <c r="MM11" i="63" s="1"/>
  <c r="MQ11" i="63" s="1"/>
  <c r="MV11" i="63" s="1"/>
  <c r="ND11" i="63" s="1"/>
  <c r="NG11" i="63" s="1"/>
  <c r="NJ11" i="63" s="1"/>
  <c r="NP11" i="63" s="1"/>
  <c r="NT11" i="63" s="1"/>
  <c r="NX11" i="63" s="1"/>
  <c r="LN12" i="63"/>
  <c r="LP12" i="63" s="1"/>
  <c r="LR12" i="63" s="1"/>
  <c r="LS12" i="63" s="1"/>
  <c r="LU12" i="63" s="1"/>
  <c r="LZ12" i="63" s="1"/>
  <c r="ME12" i="63" s="1"/>
  <c r="MJ12" i="63" s="1"/>
  <c r="MM12" i="63" s="1"/>
  <c r="MQ12" i="63" s="1"/>
  <c r="MV12" i="63" s="1"/>
  <c r="ND12" i="63" s="1"/>
  <c r="NG12" i="63" s="1"/>
  <c r="NJ12" i="63" s="1"/>
  <c r="NP12" i="63" s="1"/>
  <c r="NT12" i="63" s="1"/>
  <c r="NX12" i="63" s="1"/>
  <c r="NZ12" i="63" s="1"/>
  <c r="OD12" i="63" s="1"/>
  <c r="OH12" i="63" s="1"/>
  <c r="OL12" i="63" s="1"/>
  <c r="LN13" i="63"/>
  <c r="LP13" i="63" s="1"/>
  <c r="LR13" i="63" s="1"/>
  <c r="LS13" i="63" s="1"/>
  <c r="LU13" i="63" s="1"/>
  <c r="LZ13" i="63" s="1"/>
  <c r="ME13" i="63" s="1"/>
  <c r="MJ13" i="63" s="1"/>
  <c r="MM13" i="63" s="1"/>
  <c r="MQ13" i="63" s="1"/>
  <c r="MV13" i="63" s="1"/>
  <c r="ND13" i="63" s="1"/>
  <c r="NG13" i="63" s="1"/>
  <c r="NJ13" i="63" s="1"/>
  <c r="NP13" i="63" s="1"/>
  <c r="NT13" i="63" s="1"/>
  <c r="NX13" i="63" s="1"/>
  <c r="NZ13" i="63" s="1"/>
  <c r="OD13" i="63" s="1"/>
  <c r="OH13" i="63" s="1"/>
  <c r="LN14" i="63"/>
  <c r="LP14" i="63" s="1"/>
  <c r="LR14" i="63" s="1"/>
  <c r="LS14" i="63" s="1"/>
  <c r="LU14" i="63" s="1"/>
  <c r="LZ14" i="63" s="1"/>
  <c r="ME14" i="63" s="1"/>
  <c r="MJ14" i="63" s="1"/>
  <c r="MM14" i="63" s="1"/>
  <c r="MQ14" i="63" s="1"/>
  <c r="MV14" i="63" s="1"/>
  <c r="ND14" i="63" s="1"/>
  <c r="NG14" i="63" s="1"/>
  <c r="NJ14" i="63" s="1"/>
  <c r="NP14" i="63" s="1"/>
  <c r="NT14" i="63" s="1"/>
  <c r="NX14" i="63" s="1"/>
  <c r="NZ14" i="63" s="1"/>
  <c r="OD14" i="63" s="1"/>
  <c r="OH14" i="63" s="1"/>
  <c r="OL14" i="63" s="1"/>
  <c r="LN15" i="63"/>
  <c r="LP15" i="63" s="1"/>
  <c r="LR15" i="63" s="1"/>
  <c r="LS15" i="63" s="1"/>
  <c r="LU15" i="63" s="1"/>
  <c r="LZ15" i="63" s="1"/>
  <c r="ME15" i="63" s="1"/>
  <c r="MJ15" i="63" s="1"/>
  <c r="MM15" i="63" s="1"/>
  <c r="MQ15" i="63" s="1"/>
  <c r="MV15" i="63" s="1"/>
  <c r="ND15" i="63" s="1"/>
  <c r="NG15" i="63" s="1"/>
  <c r="NJ15" i="63" s="1"/>
  <c r="NP15" i="63" s="1"/>
  <c r="NT15" i="63" s="1"/>
  <c r="NX15" i="63" s="1"/>
  <c r="NZ15" i="63" s="1"/>
  <c r="OD15" i="63" s="1"/>
  <c r="OH15" i="63" s="1"/>
  <c r="LN16" i="63"/>
  <c r="LP16" i="63" s="1"/>
  <c r="LR16" i="63" s="1"/>
  <c r="LS16" i="63" s="1"/>
  <c r="LU16" i="63" s="1"/>
  <c r="LZ16" i="63" s="1"/>
  <c r="ME16" i="63" s="1"/>
  <c r="MJ16" i="63" s="1"/>
  <c r="MM16" i="63" s="1"/>
  <c r="MQ16" i="63" s="1"/>
  <c r="MV16" i="63" s="1"/>
  <c r="ND16" i="63" s="1"/>
  <c r="NG16" i="63" s="1"/>
  <c r="NJ16" i="63" s="1"/>
  <c r="NP16" i="63" s="1"/>
  <c r="NT16" i="63" s="1"/>
  <c r="NX16" i="63" s="1"/>
  <c r="NZ16" i="63" s="1"/>
  <c r="OD16" i="63" s="1"/>
  <c r="OH16" i="63" s="1"/>
  <c r="LN17" i="63"/>
  <c r="LP17" i="63" s="1"/>
  <c r="LR17" i="63" s="1"/>
  <c r="LS17" i="63" s="1"/>
  <c r="LU17" i="63" s="1"/>
  <c r="LZ17" i="63" s="1"/>
  <c r="ME17" i="63" s="1"/>
  <c r="MJ17" i="63" s="1"/>
  <c r="MM17" i="63" s="1"/>
  <c r="MQ17" i="63" s="1"/>
  <c r="MV17" i="63" s="1"/>
  <c r="ND17" i="63" s="1"/>
  <c r="NG17" i="63" s="1"/>
  <c r="NJ17" i="63" s="1"/>
  <c r="NP17" i="63" s="1"/>
  <c r="NT17" i="63" s="1"/>
  <c r="NX17" i="63" s="1"/>
  <c r="NZ17" i="63" s="1"/>
  <c r="OD17" i="63" s="1"/>
  <c r="OH17" i="63" s="1"/>
  <c r="OL17" i="63" s="1"/>
  <c r="LN18" i="63"/>
  <c r="LP18" i="63" s="1"/>
  <c r="LR18" i="63" s="1"/>
  <c r="LS18" i="63" s="1"/>
  <c r="LU18" i="63" s="1"/>
  <c r="LZ18" i="63" s="1"/>
  <c r="ME18" i="63" s="1"/>
  <c r="MJ18" i="63" s="1"/>
  <c r="MM18" i="63" s="1"/>
  <c r="MQ18" i="63" s="1"/>
  <c r="MV18" i="63" s="1"/>
  <c r="ND18" i="63" s="1"/>
  <c r="NG18" i="63" s="1"/>
  <c r="NJ18" i="63" s="1"/>
  <c r="NP18" i="63" s="1"/>
  <c r="NT18" i="63" s="1"/>
  <c r="NX18" i="63" s="1"/>
  <c r="NZ18" i="63" s="1"/>
  <c r="OD18" i="63" s="1"/>
  <c r="OH18" i="63" s="1"/>
  <c r="LN19" i="63"/>
  <c r="LP19" i="63" s="1"/>
  <c r="LR19" i="63" s="1"/>
  <c r="LS19" i="63" s="1"/>
  <c r="LU19" i="63" s="1"/>
  <c r="LZ19" i="63" s="1"/>
  <c r="ME19" i="63" s="1"/>
  <c r="MJ19" i="63" s="1"/>
  <c r="MM19" i="63" s="1"/>
  <c r="MQ19" i="63" s="1"/>
  <c r="MV19" i="63" s="1"/>
  <c r="ND19" i="63" s="1"/>
  <c r="NG19" i="63" s="1"/>
  <c r="NJ19" i="63" s="1"/>
  <c r="NP19" i="63" s="1"/>
  <c r="NT19" i="63" s="1"/>
  <c r="NX19" i="63" s="1"/>
  <c r="NZ19" i="63" s="1"/>
  <c r="OD19" i="63" s="1"/>
  <c r="OH19" i="63" s="1"/>
  <c r="LN20" i="63"/>
  <c r="LP20" i="63" s="1"/>
  <c r="LR20" i="63" s="1"/>
  <c r="LS20" i="63" s="1"/>
  <c r="LU20" i="63" s="1"/>
  <c r="LZ20" i="63" s="1"/>
  <c r="ME20" i="63" s="1"/>
  <c r="MJ20" i="63" s="1"/>
  <c r="MM20" i="63" s="1"/>
  <c r="MQ20" i="63" s="1"/>
  <c r="MV20" i="63" s="1"/>
  <c r="ND20" i="63" s="1"/>
  <c r="NG20" i="63" s="1"/>
  <c r="NJ20" i="63" s="1"/>
  <c r="NP20" i="63" s="1"/>
  <c r="NT20" i="63" s="1"/>
  <c r="NX20" i="63" s="1"/>
  <c r="NZ20" i="63" s="1"/>
  <c r="OD20" i="63" s="1"/>
  <c r="OH20" i="63" s="1"/>
  <c r="OL20" i="63" s="1"/>
  <c r="LN21" i="63"/>
  <c r="LP21" i="63" s="1"/>
  <c r="LR21" i="63" s="1"/>
  <c r="LS21" i="63" s="1"/>
  <c r="LU21" i="63" s="1"/>
  <c r="LZ21" i="63" s="1"/>
  <c r="ME21" i="63" s="1"/>
  <c r="MJ21" i="63" s="1"/>
  <c r="MM21" i="63" s="1"/>
  <c r="MQ21" i="63" s="1"/>
  <c r="MV21" i="63" s="1"/>
  <c r="ND21" i="63" s="1"/>
  <c r="NG21" i="63" s="1"/>
  <c r="NJ21" i="63" s="1"/>
  <c r="NP21" i="63" s="1"/>
  <c r="NT21" i="63" s="1"/>
  <c r="NX21" i="63" s="1"/>
  <c r="NZ21" i="63" s="1"/>
  <c r="OD21" i="63" s="1"/>
  <c r="OH21" i="63" s="1"/>
  <c r="LN22" i="63"/>
  <c r="LP22" i="63" s="1"/>
  <c r="LR22" i="63" s="1"/>
  <c r="LS22" i="63" s="1"/>
  <c r="LU22" i="63" s="1"/>
  <c r="LZ22" i="63" s="1"/>
  <c r="ME22" i="63" s="1"/>
  <c r="MJ22" i="63" s="1"/>
  <c r="MM22" i="63" s="1"/>
  <c r="MQ22" i="63" s="1"/>
  <c r="MV22" i="63" s="1"/>
  <c r="ND22" i="63" s="1"/>
  <c r="NG22" i="63" s="1"/>
  <c r="NJ22" i="63" s="1"/>
  <c r="NP22" i="63" s="1"/>
  <c r="NT22" i="63" s="1"/>
  <c r="NX22" i="63" s="1"/>
  <c r="NZ22" i="63" s="1"/>
  <c r="OD22" i="63" s="1"/>
  <c r="OH22" i="63" s="1"/>
  <c r="OL22" i="63" s="1"/>
  <c r="LN23" i="63"/>
  <c r="LP23" i="63" s="1"/>
  <c r="LR23" i="63" s="1"/>
  <c r="LS23" i="63" s="1"/>
  <c r="LU23" i="63" s="1"/>
  <c r="LZ23" i="63" s="1"/>
  <c r="ME23" i="63" s="1"/>
  <c r="MJ23" i="63" s="1"/>
  <c r="MM23" i="63" s="1"/>
  <c r="MQ23" i="63" s="1"/>
  <c r="MV23" i="63" s="1"/>
  <c r="ND23" i="63" s="1"/>
  <c r="NG23" i="63" s="1"/>
  <c r="NJ23" i="63" s="1"/>
  <c r="NP23" i="63" s="1"/>
  <c r="NT23" i="63" s="1"/>
  <c r="NX23" i="63" s="1"/>
  <c r="NZ23" i="63" s="1"/>
  <c r="OD23" i="63" s="1"/>
  <c r="OH23" i="63" s="1"/>
  <c r="OK23" i="63" s="1"/>
  <c r="LN24" i="63"/>
  <c r="LP24" i="63" s="1"/>
  <c r="LR24" i="63" s="1"/>
  <c r="LS24" i="63" s="1"/>
  <c r="LU24" i="63" s="1"/>
  <c r="LZ24" i="63" s="1"/>
  <c r="ME24" i="63" s="1"/>
  <c r="MJ24" i="63" s="1"/>
  <c r="MM24" i="63" s="1"/>
  <c r="MQ24" i="63" s="1"/>
  <c r="MV24" i="63" s="1"/>
  <c r="ND24" i="63" s="1"/>
  <c r="NG24" i="63" s="1"/>
  <c r="NJ24" i="63" s="1"/>
  <c r="NP24" i="63" s="1"/>
  <c r="NT24" i="63" s="1"/>
  <c r="NX24" i="63" s="1"/>
  <c r="NZ24" i="63" s="1"/>
  <c r="OD24" i="63" s="1"/>
  <c r="OH24" i="63" s="1"/>
  <c r="LN25" i="63"/>
  <c r="LP25" i="63" s="1"/>
  <c r="LR25" i="63" s="1"/>
  <c r="LS25" i="63" s="1"/>
  <c r="LU25" i="63" s="1"/>
  <c r="LZ25" i="63" s="1"/>
  <c r="ME25" i="63" s="1"/>
  <c r="MJ25" i="63" s="1"/>
  <c r="MM25" i="63" s="1"/>
  <c r="MQ25" i="63" s="1"/>
  <c r="MV25" i="63" s="1"/>
  <c r="ND25" i="63" s="1"/>
  <c r="NG25" i="63" s="1"/>
  <c r="NJ25" i="63" s="1"/>
  <c r="NP25" i="63" s="1"/>
  <c r="NT25" i="63" s="1"/>
  <c r="NX25" i="63" s="1"/>
  <c r="NZ25" i="63" s="1"/>
  <c r="OD25" i="63" s="1"/>
  <c r="OH25" i="63" s="1"/>
  <c r="OL25" i="63" s="1"/>
  <c r="LN26" i="63"/>
  <c r="LP26" i="63" s="1"/>
  <c r="LR26" i="63" s="1"/>
  <c r="LS26" i="63" s="1"/>
  <c r="LU26" i="63" s="1"/>
  <c r="LZ26" i="63" s="1"/>
  <c r="ME26" i="63" s="1"/>
  <c r="MJ26" i="63" s="1"/>
  <c r="MM26" i="63" s="1"/>
  <c r="MQ26" i="63" s="1"/>
  <c r="MV26" i="63" s="1"/>
  <c r="ND26" i="63" s="1"/>
  <c r="NG26" i="63" s="1"/>
  <c r="NJ26" i="63" s="1"/>
  <c r="NP26" i="63" s="1"/>
  <c r="NT26" i="63" s="1"/>
  <c r="NX26" i="63" s="1"/>
  <c r="NZ26" i="63" s="1"/>
  <c r="OD26" i="63" s="1"/>
  <c r="OH26" i="63" s="1"/>
  <c r="OK26" i="63" s="1"/>
  <c r="LN27" i="63"/>
  <c r="LP27" i="63" s="1"/>
  <c r="LR27" i="63" s="1"/>
  <c r="LS27" i="63" s="1"/>
  <c r="LU27" i="63" s="1"/>
  <c r="LZ27" i="63" s="1"/>
  <c r="ME27" i="63" s="1"/>
  <c r="MJ27" i="63" s="1"/>
  <c r="MM27" i="63" s="1"/>
  <c r="MQ27" i="63" s="1"/>
  <c r="MV27" i="63" s="1"/>
  <c r="ND27" i="63" s="1"/>
  <c r="NG27" i="63" s="1"/>
  <c r="NJ27" i="63" s="1"/>
  <c r="NP27" i="63" s="1"/>
  <c r="NT27" i="63" s="1"/>
  <c r="NX27" i="63" s="1"/>
  <c r="NZ27" i="63" s="1"/>
  <c r="OD27" i="63" s="1"/>
  <c r="OH27" i="63" s="1"/>
  <c r="LN28" i="63"/>
  <c r="LP28" i="63" s="1"/>
  <c r="LR28" i="63" s="1"/>
  <c r="LS28" i="63" s="1"/>
  <c r="LU28" i="63" s="1"/>
  <c r="LZ28" i="63" s="1"/>
  <c r="ME28" i="63" s="1"/>
  <c r="MJ28" i="63" s="1"/>
  <c r="MM28" i="63" s="1"/>
  <c r="MQ28" i="63" s="1"/>
  <c r="MV28" i="63" s="1"/>
  <c r="ND28" i="63" s="1"/>
  <c r="NG28" i="63" s="1"/>
  <c r="NJ28" i="63" s="1"/>
  <c r="NP28" i="63" s="1"/>
  <c r="NT28" i="63" s="1"/>
  <c r="NX28" i="63" s="1"/>
  <c r="NZ28" i="63" s="1"/>
  <c r="OD28" i="63" s="1"/>
  <c r="OH28" i="63" s="1"/>
  <c r="OL28" i="63" s="1"/>
  <c r="LN29" i="63"/>
  <c r="LP29" i="63" s="1"/>
  <c r="LR29" i="63" s="1"/>
  <c r="LS29" i="63" s="1"/>
  <c r="LU29" i="63" s="1"/>
  <c r="LZ29" i="63" s="1"/>
  <c r="ME29" i="63" s="1"/>
  <c r="MJ29" i="63" s="1"/>
  <c r="MM29" i="63" s="1"/>
  <c r="MQ29" i="63" s="1"/>
  <c r="MV29" i="63" s="1"/>
  <c r="ND29" i="63" s="1"/>
  <c r="NG29" i="63" s="1"/>
  <c r="NJ29" i="63" s="1"/>
  <c r="NP29" i="63" s="1"/>
  <c r="NT29" i="63" s="1"/>
  <c r="NX29" i="63" s="1"/>
  <c r="NZ29" i="63" s="1"/>
  <c r="OD29" i="63" s="1"/>
  <c r="OH29" i="63" s="1"/>
  <c r="LN30" i="63"/>
  <c r="LP30" i="63" s="1"/>
  <c r="LR30" i="63" s="1"/>
  <c r="LS30" i="63" s="1"/>
  <c r="LU30" i="63" s="1"/>
  <c r="LZ30" i="63" s="1"/>
  <c r="ME30" i="63" s="1"/>
  <c r="MJ30" i="63" s="1"/>
  <c r="MM30" i="63" s="1"/>
  <c r="MQ30" i="63" s="1"/>
  <c r="MV30" i="63" s="1"/>
  <c r="ND30" i="63" s="1"/>
  <c r="NG30" i="63" s="1"/>
  <c r="NJ30" i="63" s="1"/>
  <c r="NP30" i="63" s="1"/>
  <c r="NT30" i="63" s="1"/>
  <c r="NX30" i="63" s="1"/>
  <c r="NZ30" i="63" s="1"/>
  <c r="OD30" i="63" s="1"/>
  <c r="OH30" i="63" s="1"/>
  <c r="LN31" i="63"/>
  <c r="LP31" i="63" s="1"/>
  <c r="LR31" i="63" s="1"/>
  <c r="LS31" i="63" s="1"/>
  <c r="LU31" i="63" s="1"/>
  <c r="LZ31" i="63" s="1"/>
  <c r="ME31" i="63" s="1"/>
  <c r="MJ31" i="63" s="1"/>
  <c r="MM31" i="63" s="1"/>
  <c r="MQ31" i="63" s="1"/>
  <c r="MV31" i="63" s="1"/>
  <c r="ND31" i="63" s="1"/>
  <c r="NG31" i="63" s="1"/>
  <c r="NJ31" i="63" s="1"/>
  <c r="NP31" i="63" s="1"/>
  <c r="NT31" i="63" s="1"/>
  <c r="NX31" i="63" s="1"/>
  <c r="NZ31" i="63" s="1"/>
  <c r="OD31" i="63" s="1"/>
  <c r="OH31" i="63" s="1"/>
  <c r="OL31" i="63" s="1"/>
  <c r="LN32" i="63"/>
  <c r="LP32" i="63" s="1"/>
  <c r="LR32" i="63" s="1"/>
  <c r="LS32" i="63" s="1"/>
  <c r="LU32" i="63" s="1"/>
  <c r="LZ32" i="63" s="1"/>
  <c r="ME32" i="63" s="1"/>
  <c r="MJ32" i="63" s="1"/>
  <c r="MM32" i="63" s="1"/>
  <c r="MQ32" i="63" s="1"/>
  <c r="MV32" i="63" s="1"/>
  <c r="ND32" i="63" s="1"/>
  <c r="NG32" i="63" s="1"/>
  <c r="NJ32" i="63" s="1"/>
  <c r="NP32" i="63" s="1"/>
  <c r="NT32" i="63" s="1"/>
  <c r="NX32" i="63" s="1"/>
  <c r="NZ32" i="63" s="1"/>
  <c r="OD32" i="63" s="1"/>
  <c r="OH32" i="63" s="1"/>
  <c r="LN33" i="63"/>
  <c r="LP33" i="63" s="1"/>
  <c r="LR33" i="63" s="1"/>
  <c r="LS33" i="63" s="1"/>
  <c r="LU33" i="63" s="1"/>
  <c r="LZ33" i="63" s="1"/>
  <c r="ME33" i="63" s="1"/>
  <c r="MJ33" i="63" s="1"/>
  <c r="MM33" i="63" s="1"/>
  <c r="MQ33" i="63" s="1"/>
  <c r="MV33" i="63" s="1"/>
  <c r="ND33" i="63" s="1"/>
  <c r="NG33" i="63" s="1"/>
  <c r="NJ33" i="63" s="1"/>
  <c r="NP33" i="63" s="1"/>
  <c r="NT33" i="63" s="1"/>
  <c r="NX33" i="63" s="1"/>
  <c r="NZ33" i="63" s="1"/>
  <c r="OD33" i="63" s="1"/>
  <c r="OH33" i="63" s="1"/>
  <c r="OL33" i="63" s="1"/>
  <c r="LN34" i="63"/>
  <c r="LP34" i="63" s="1"/>
  <c r="LR34" i="63" s="1"/>
  <c r="LS34" i="63" s="1"/>
  <c r="LU34" i="63" s="1"/>
  <c r="LZ34" i="63" s="1"/>
  <c r="ME34" i="63" s="1"/>
  <c r="MJ34" i="63" s="1"/>
  <c r="MM34" i="63" s="1"/>
  <c r="MQ34" i="63" s="1"/>
  <c r="MV34" i="63" s="1"/>
  <c r="ND34" i="63" s="1"/>
  <c r="NG34" i="63" s="1"/>
  <c r="NJ34" i="63" s="1"/>
  <c r="NP34" i="63" s="1"/>
  <c r="NT34" i="63" s="1"/>
  <c r="NX34" i="63" s="1"/>
  <c r="NZ34" i="63" s="1"/>
  <c r="OD34" i="63" s="1"/>
  <c r="OH34" i="63" s="1"/>
  <c r="OL34" i="63" s="1"/>
  <c r="LN35" i="63"/>
  <c r="LP35" i="63" s="1"/>
  <c r="LR35" i="63" s="1"/>
  <c r="LS35" i="63" s="1"/>
  <c r="LU35" i="63" s="1"/>
  <c r="LZ35" i="63" s="1"/>
  <c r="ME35" i="63" s="1"/>
  <c r="MJ35" i="63" s="1"/>
  <c r="MM35" i="63" s="1"/>
  <c r="MQ35" i="63" s="1"/>
  <c r="MV35" i="63" s="1"/>
  <c r="ND35" i="63" s="1"/>
  <c r="NG35" i="63" s="1"/>
  <c r="NJ35" i="63" s="1"/>
  <c r="NP35" i="63" s="1"/>
  <c r="NT35" i="63" s="1"/>
  <c r="NX35" i="63" s="1"/>
  <c r="NZ35" i="63" s="1"/>
  <c r="OD35" i="63" s="1"/>
  <c r="OH35" i="63" s="1"/>
  <c r="LN36" i="63"/>
  <c r="LP36" i="63" s="1"/>
  <c r="LR36" i="63" s="1"/>
  <c r="LS36" i="63" s="1"/>
  <c r="LU36" i="63" s="1"/>
  <c r="LZ36" i="63" s="1"/>
  <c r="ME36" i="63" s="1"/>
  <c r="MJ36" i="63" s="1"/>
  <c r="MM36" i="63" s="1"/>
  <c r="MQ36" i="63" s="1"/>
  <c r="MV36" i="63" s="1"/>
  <c r="ND36" i="63" s="1"/>
  <c r="NG36" i="63" s="1"/>
  <c r="NJ36" i="63" s="1"/>
  <c r="NP36" i="63" s="1"/>
  <c r="NT36" i="63" s="1"/>
  <c r="NX36" i="63" s="1"/>
  <c r="NZ36" i="63" s="1"/>
  <c r="OD36" i="63" s="1"/>
  <c r="OH36" i="63" s="1"/>
  <c r="OL36" i="63" s="1"/>
  <c r="LN37" i="63"/>
  <c r="LP37" i="63" s="1"/>
  <c r="LR37" i="63" s="1"/>
  <c r="LS37" i="63" s="1"/>
  <c r="LU37" i="63" s="1"/>
  <c r="LZ37" i="63" s="1"/>
  <c r="ME37" i="63" s="1"/>
  <c r="MJ37" i="63" s="1"/>
  <c r="MM37" i="63" s="1"/>
  <c r="MQ37" i="63" s="1"/>
  <c r="MV37" i="63" s="1"/>
  <c r="ND37" i="63" s="1"/>
  <c r="NG37" i="63" s="1"/>
  <c r="NJ37" i="63" s="1"/>
  <c r="NP37" i="63" s="1"/>
  <c r="NT37" i="63" s="1"/>
  <c r="NX37" i="63" s="1"/>
  <c r="NZ37" i="63" s="1"/>
  <c r="OD37" i="63" s="1"/>
  <c r="OH37" i="63" s="1"/>
  <c r="OL37" i="63" s="1"/>
  <c r="LN38" i="63"/>
  <c r="LP38" i="63" s="1"/>
  <c r="LR38" i="63" s="1"/>
  <c r="LS38" i="63" s="1"/>
  <c r="LU38" i="63" s="1"/>
  <c r="LZ38" i="63" s="1"/>
  <c r="ME38" i="63" s="1"/>
  <c r="MJ38" i="63" s="1"/>
  <c r="MM38" i="63" s="1"/>
  <c r="MQ38" i="63" s="1"/>
  <c r="MV38" i="63" s="1"/>
  <c r="ND38" i="63" s="1"/>
  <c r="NG38" i="63" s="1"/>
  <c r="NJ38" i="63" s="1"/>
  <c r="NP38" i="63" s="1"/>
  <c r="NT38" i="63" s="1"/>
  <c r="NX38" i="63" s="1"/>
  <c r="NZ38" i="63" s="1"/>
  <c r="OD38" i="63" s="1"/>
  <c r="OH38" i="63" s="1"/>
  <c r="LN39" i="63"/>
  <c r="LP39" i="63" s="1"/>
  <c r="LR39" i="63" s="1"/>
  <c r="LS39" i="63" s="1"/>
  <c r="LU39" i="63" s="1"/>
  <c r="LZ39" i="63" s="1"/>
  <c r="ME39" i="63" s="1"/>
  <c r="MJ39" i="63" s="1"/>
  <c r="MM39" i="63" s="1"/>
  <c r="MQ39" i="63" s="1"/>
  <c r="MV39" i="63" s="1"/>
  <c r="ND39" i="63" s="1"/>
  <c r="NG39" i="63" s="1"/>
  <c r="NJ39" i="63" s="1"/>
  <c r="NP39" i="63" s="1"/>
  <c r="NT39" i="63" s="1"/>
  <c r="NX39" i="63" s="1"/>
  <c r="NZ39" i="63" s="1"/>
  <c r="OD39" i="63" s="1"/>
  <c r="OH39" i="63" s="1"/>
  <c r="OL39" i="63" s="1"/>
  <c r="LN3" i="63"/>
  <c r="LP3" i="63" s="1"/>
  <c r="LR3" i="63" s="1"/>
  <c r="LS3" i="63" s="1"/>
  <c r="LU3" i="63" s="1"/>
  <c r="LZ3" i="63" s="1"/>
  <c r="ME3" i="63" s="1"/>
  <c r="MJ3" i="63" s="1"/>
  <c r="MM3" i="63" s="1"/>
  <c r="MQ3" i="63" s="1"/>
  <c r="MV3" i="63" s="1"/>
  <c r="ND3" i="63" s="1"/>
  <c r="NG3" i="63" s="1"/>
  <c r="NJ3" i="63" s="1"/>
  <c r="NP3" i="63" s="1"/>
  <c r="NT3" i="63" s="1"/>
  <c r="NX3" i="63" s="1"/>
  <c r="NZ3" i="63" s="1"/>
  <c r="OD3" i="63" s="1"/>
  <c r="OH3" i="63" s="1"/>
  <c r="OL3" i="63" s="1"/>
  <c r="JL3" i="63"/>
  <c r="JN3" i="63" s="1"/>
  <c r="JQ3" i="63" s="1"/>
  <c r="JT3" i="63" s="1"/>
  <c r="JY3" i="63" s="1"/>
  <c r="KB3" i="63" s="1"/>
  <c r="KF3" i="63" s="1"/>
  <c r="KI3" i="63" s="1"/>
  <c r="KL3" i="63" s="1"/>
  <c r="KP3" i="63" s="1"/>
  <c r="KS3" i="63" s="1"/>
  <c r="KW3" i="63" s="1"/>
  <c r="LB3" i="63" s="1"/>
  <c r="LD3" i="63" s="1"/>
  <c r="LF3" i="63" s="1"/>
  <c r="LH3" i="63" s="1"/>
  <c r="LJ3" i="63" s="1"/>
  <c r="JL4" i="63"/>
  <c r="JN4" i="63" s="1"/>
  <c r="JQ4" i="63" s="1"/>
  <c r="JT4" i="63" s="1"/>
  <c r="JY4" i="63" s="1"/>
  <c r="KB4" i="63" s="1"/>
  <c r="KF4" i="63" s="1"/>
  <c r="KI4" i="63" s="1"/>
  <c r="KL4" i="63" s="1"/>
  <c r="KP4" i="63" s="1"/>
  <c r="KS4" i="63" s="1"/>
  <c r="KW4" i="63" s="1"/>
  <c r="LB4" i="63" s="1"/>
  <c r="LD4" i="63" s="1"/>
  <c r="LF4" i="63" s="1"/>
  <c r="LH4" i="63" s="1"/>
  <c r="LJ4" i="63" s="1"/>
  <c r="JL5" i="63"/>
  <c r="JN5" i="63" s="1"/>
  <c r="JQ5" i="63" s="1"/>
  <c r="JT5" i="63" s="1"/>
  <c r="JY5" i="63" s="1"/>
  <c r="KB5" i="63" s="1"/>
  <c r="KF5" i="63" s="1"/>
  <c r="KI5" i="63" s="1"/>
  <c r="KL5" i="63" s="1"/>
  <c r="KP5" i="63" s="1"/>
  <c r="KS5" i="63" s="1"/>
  <c r="KW5" i="63" s="1"/>
  <c r="LB5" i="63" s="1"/>
  <c r="LD5" i="63" s="1"/>
  <c r="LF5" i="63" s="1"/>
  <c r="LH5" i="63" s="1"/>
  <c r="LJ5" i="63" s="1"/>
  <c r="JL6" i="63"/>
  <c r="JN6" i="63" s="1"/>
  <c r="JQ6" i="63" s="1"/>
  <c r="JT6" i="63" s="1"/>
  <c r="JY6" i="63" s="1"/>
  <c r="KB6" i="63" s="1"/>
  <c r="KF6" i="63" s="1"/>
  <c r="KI6" i="63" s="1"/>
  <c r="KL6" i="63" s="1"/>
  <c r="KP6" i="63" s="1"/>
  <c r="KS6" i="63" s="1"/>
  <c r="KW6" i="63" s="1"/>
  <c r="LB6" i="63" s="1"/>
  <c r="LD6" i="63" s="1"/>
  <c r="LF6" i="63" s="1"/>
  <c r="LH6" i="63" s="1"/>
  <c r="LJ6" i="63" s="1"/>
  <c r="JL7" i="63"/>
  <c r="JN7" i="63" s="1"/>
  <c r="JQ7" i="63" s="1"/>
  <c r="JT7" i="63" s="1"/>
  <c r="JY7" i="63" s="1"/>
  <c r="KB7" i="63" s="1"/>
  <c r="KF7" i="63" s="1"/>
  <c r="KI7" i="63" s="1"/>
  <c r="KL7" i="63" s="1"/>
  <c r="KP7" i="63" s="1"/>
  <c r="KS7" i="63" s="1"/>
  <c r="KW7" i="63" s="1"/>
  <c r="LB7" i="63" s="1"/>
  <c r="LD7" i="63" s="1"/>
  <c r="LF7" i="63" s="1"/>
  <c r="LH7" i="63" s="1"/>
  <c r="LJ7" i="63" s="1"/>
  <c r="JL8" i="63"/>
  <c r="JN8" i="63" s="1"/>
  <c r="JQ8" i="63" s="1"/>
  <c r="JT8" i="63" s="1"/>
  <c r="JL9" i="63"/>
  <c r="JN9" i="63" s="1"/>
  <c r="JQ9" i="63" s="1"/>
  <c r="JT9" i="63" s="1"/>
  <c r="JY9" i="63" s="1"/>
  <c r="KB9" i="63" s="1"/>
  <c r="KF9" i="63" s="1"/>
  <c r="KI9" i="63" s="1"/>
  <c r="KL9" i="63" s="1"/>
  <c r="KP9" i="63" s="1"/>
  <c r="KS9" i="63" s="1"/>
  <c r="KW9" i="63" s="1"/>
  <c r="LB9" i="63" s="1"/>
  <c r="LD9" i="63" s="1"/>
  <c r="LF9" i="63" s="1"/>
  <c r="LJ9" i="63"/>
  <c r="JL10" i="63"/>
  <c r="JN10" i="63" s="1"/>
  <c r="JQ10" i="63" s="1"/>
  <c r="JT10" i="63" s="1"/>
  <c r="JY10" i="63" s="1"/>
  <c r="KB10" i="63" s="1"/>
  <c r="KF10" i="63" s="1"/>
  <c r="KI10" i="63" s="1"/>
  <c r="KL10" i="63" s="1"/>
  <c r="KP10" i="63" s="1"/>
  <c r="KS10" i="63" s="1"/>
  <c r="KW10" i="63" s="1"/>
  <c r="LB10" i="63" s="1"/>
  <c r="LD10" i="63" s="1"/>
  <c r="LF10" i="63" s="1"/>
  <c r="LH10" i="63" s="1"/>
  <c r="LJ10" i="63" s="1"/>
  <c r="JL11" i="63"/>
  <c r="JL12" i="63"/>
  <c r="JN12" i="63" s="1"/>
  <c r="JQ12" i="63" s="1"/>
  <c r="JT12" i="63" s="1"/>
  <c r="JY12" i="63" s="1"/>
  <c r="KB12" i="63" s="1"/>
  <c r="KF12" i="63" s="1"/>
  <c r="KI12" i="63" s="1"/>
  <c r="KL12" i="63" s="1"/>
  <c r="KP12" i="63" s="1"/>
  <c r="KS12" i="63" s="1"/>
  <c r="KW12" i="63" s="1"/>
  <c r="LB12" i="63" s="1"/>
  <c r="LD12" i="63" s="1"/>
  <c r="LF12" i="63" s="1"/>
  <c r="LH12" i="63" s="1"/>
  <c r="LJ12" i="63" s="1"/>
  <c r="JL13" i="63"/>
  <c r="JN13" i="63" s="1"/>
  <c r="JQ13" i="63" s="1"/>
  <c r="JT13" i="63" s="1"/>
  <c r="JY13" i="63" s="1"/>
  <c r="KB13" i="63" s="1"/>
  <c r="KF13" i="63" s="1"/>
  <c r="KI13" i="63" s="1"/>
  <c r="KL13" i="63" s="1"/>
  <c r="KP13" i="63" s="1"/>
  <c r="KS13" i="63" s="1"/>
  <c r="KW13" i="63" s="1"/>
  <c r="LB13" i="63" s="1"/>
  <c r="LD13" i="63" s="1"/>
  <c r="LF13" i="63" s="1"/>
  <c r="LH13" i="63" s="1"/>
  <c r="LJ13" i="63" s="1"/>
  <c r="JL14" i="63"/>
  <c r="JN14" i="63" s="1"/>
  <c r="JQ14" i="63" s="1"/>
  <c r="JT14" i="63" s="1"/>
  <c r="JY14" i="63" s="1"/>
  <c r="KB14" i="63" s="1"/>
  <c r="KF14" i="63" s="1"/>
  <c r="KI14" i="63" s="1"/>
  <c r="KL14" i="63" s="1"/>
  <c r="KP14" i="63" s="1"/>
  <c r="KS14" i="63" s="1"/>
  <c r="KW14" i="63" s="1"/>
  <c r="LB14" i="63" s="1"/>
  <c r="LD14" i="63" s="1"/>
  <c r="LF14" i="63" s="1"/>
  <c r="LH14" i="63" s="1"/>
  <c r="LJ14" i="63" s="1"/>
  <c r="JL15" i="63"/>
  <c r="JN15" i="63" s="1"/>
  <c r="JQ15" i="63" s="1"/>
  <c r="JT15" i="63" s="1"/>
  <c r="JY15" i="63" s="1"/>
  <c r="KB15" i="63" s="1"/>
  <c r="KF15" i="63" s="1"/>
  <c r="KI15" i="63" s="1"/>
  <c r="KL15" i="63" s="1"/>
  <c r="KP15" i="63" s="1"/>
  <c r="KS15" i="63" s="1"/>
  <c r="KW15" i="63" s="1"/>
  <c r="LB15" i="63" s="1"/>
  <c r="LD15" i="63" s="1"/>
  <c r="LF15" i="63" s="1"/>
  <c r="LH15" i="63" s="1"/>
  <c r="LJ15" i="63" s="1"/>
  <c r="JL16" i="63"/>
  <c r="JN16" i="63" s="1"/>
  <c r="JQ16" i="63" s="1"/>
  <c r="JT16" i="63" s="1"/>
  <c r="JY16" i="63" s="1"/>
  <c r="KB16" i="63" s="1"/>
  <c r="KF16" i="63" s="1"/>
  <c r="KI16" i="63" s="1"/>
  <c r="KL16" i="63" s="1"/>
  <c r="KP16" i="63" s="1"/>
  <c r="KS16" i="63" s="1"/>
  <c r="KW16" i="63" s="1"/>
  <c r="LB16" i="63" s="1"/>
  <c r="LD16" i="63" s="1"/>
  <c r="LF16" i="63" s="1"/>
  <c r="LH16" i="63" s="1"/>
  <c r="LJ16" i="63" s="1"/>
  <c r="JL17" i="63"/>
  <c r="JN17" i="63" s="1"/>
  <c r="JQ17" i="63" s="1"/>
  <c r="JT17" i="63" s="1"/>
  <c r="JY17" i="63" s="1"/>
  <c r="KB17" i="63" s="1"/>
  <c r="KF17" i="63" s="1"/>
  <c r="KI17" i="63" s="1"/>
  <c r="KL17" i="63" s="1"/>
  <c r="KP17" i="63" s="1"/>
  <c r="KS17" i="63" s="1"/>
  <c r="KW17" i="63" s="1"/>
  <c r="LB17" i="63" s="1"/>
  <c r="LD17" i="63" s="1"/>
  <c r="LF17" i="63" s="1"/>
  <c r="LH17" i="63" s="1"/>
  <c r="LJ17" i="63" s="1"/>
  <c r="JL18" i="63"/>
  <c r="JN18" i="63" s="1"/>
  <c r="JQ18" i="63" s="1"/>
  <c r="JT18" i="63" s="1"/>
  <c r="JY18" i="63" s="1"/>
  <c r="KB18" i="63" s="1"/>
  <c r="KF18" i="63" s="1"/>
  <c r="KI18" i="63" s="1"/>
  <c r="KL18" i="63" s="1"/>
  <c r="KP18" i="63" s="1"/>
  <c r="KS18" i="63" s="1"/>
  <c r="KW18" i="63" s="1"/>
  <c r="LB18" i="63" s="1"/>
  <c r="LD18" i="63" s="1"/>
  <c r="LF18" i="63" s="1"/>
  <c r="LH18" i="63" s="1"/>
  <c r="LJ18" i="63" s="1"/>
  <c r="JL19" i="63"/>
  <c r="JN19" i="63" s="1"/>
  <c r="JQ19" i="63" s="1"/>
  <c r="JT19" i="63" s="1"/>
  <c r="JY19" i="63" s="1"/>
  <c r="KB19" i="63" s="1"/>
  <c r="KF19" i="63" s="1"/>
  <c r="KI19" i="63" s="1"/>
  <c r="KL19" i="63" s="1"/>
  <c r="KP19" i="63" s="1"/>
  <c r="KS19" i="63" s="1"/>
  <c r="KW19" i="63" s="1"/>
  <c r="LB19" i="63" s="1"/>
  <c r="LD19" i="63" s="1"/>
  <c r="LF19" i="63" s="1"/>
  <c r="LH19" i="63" s="1"/>
  <c r="LJ19" i="63" s="1"/>
  <c r="JL20" i="63"/>
  <c r="JN20" i="63" s="1"/>
  <c r="JQ20" i="63" s="1"/>
  <c r="JT20" i="63" s="1"/>
  <c r="JY20" i="63" s="1"/>
  <c r="KB20" i="63" s="1"/>
  <c r="KF20" i="63" s="1"/>
  <c r="KI20" i="63" s="1"/>
  <c r="KL20" i="63" s="1"/>
  <c r="KP20" i="63" s="1"/>
  <c r="KS20" i="63" s="1"/>
  <c r="KW20" i="63" s="1"/>
  <c r="LB20" i="63" s="1"/>
  <c r="LD20" i="63" s="1"/>
  <c r="LF20" i="63" s="1"/>
  <c r="LH20" i="63" s="1"/>
  <c r="LJ20" i="63" s="1"/>
  <c r="JL21" i="63"/>
  <c r="JN21" i="63" s="1"/>
  <c r="JQ21" i="63" s="1"/>
  <c r="JT21" i="63" s="1"/>
  <c r="JY21" i="63" s="1"/>
  <c r="KB21" i="63" s="1"/>
  <c r="KF21" i="63" s="1"/>
  <c r="KI21" i="63" s="1"/>
  <c r="KL21" i="63" s="1"/>
  <c r="KP21" i="63" s="1"/>
  <c r="KS21" i="63" s="1"/>
  <c r="KW21" i="63" s="1"/>
  <c r="LB21" i="63" s="1"/>
  <c r="LD21" i="63" s="1"/>
  <c r="LF21" i="63" s="1"/>
  <c r="LH21" i="63" s="1"/>
  <c r="LJ21" i="63" s="1"/>
  <c r="JL22" i="63"/>
  <c r="JN22" i="63" s="1"/>
  <c r="JQ22" i="63" s="1"/>
  <c r="JT22" i="63" s="1"/>
  <c r="JY22" i="63" s="1"/>
  <c r="KB22" i="63" s="1"/>
  <c r="KF22" i="63" s="1"/>
  <c r="KI22" i="63" s="1"/>
  <c r="KL22" i="63" s="1"/>
  <c r="KP22" i="63" s="1"/>
  <c r="KS22" i="63" s="1"/>
  <c r="KW22" i="63" s="1"/>
  <c r="LB22" i="63" s="1"/>
  <c r="LD22" i="63" s="1"/>
  <c r="LF22" i="63" s="1"/>
  <c r="LH22" i="63" s="1"/>
  <c r="LJ22" i="63" s="1"/>
  <c r="JL23" i="63"/>
  <c r="JN23" i="63" s="1"/>
  <c r="JQ23" i="63" s="1"/>
  <c r="JT23" i="63" s="1"/>
  <c r="JY23" i="63" s="1"/>
  <c r="KB23" i="63" s="1"/>
  <c r="KF23" i="63" s="1"/>
  <c r="KI23" i="63" s="1"/>
  <c r="KL23" i="63" s="1"/>
  <c r="KP23" i="63" s="1"/>
  <c r="KS23" i="63" s="1"/>
  <c r="KW23" i="63" s="1"/>
  <c r="LB23" i="63" s="1"/>
  <c r="LD23" i="63" s="1"/>
  <c r="LF23" i="63" s="1"/>
  <c r="LH23" i="63" s="1"/>
  <c r="LJ23" i="63" s="1"/>
  <c r="JL24" i="63"/>
  <c r="JN24" i="63" s="1"/>
  <c r="JQ24" i="63" s="1"/>
  <c r="JT24" i="63" s="1"/>
  <c r="JY24" i="63" s="1"/>
  <c r="KB24" i="63" s="1"/>
  <c r="KF24" i="63" s="1"/>
  <c r="KI24" i="63" s="1"/>
  <c r="KL24" i="63" s="1"/>
  <c r="KP24" i="63" s="1"/>
  <c r="KS24" i="63" s="1"/>
  <c r="KW24" i="63" s="1"/>
  <c r="LB24" i="63" s="1"/>
  <c r="LD24" i="63" s="1"/>
  <c r="LF24" i="63" s="1"/>
  <c r="LH24" i="63" s="1"/>
  <c r="LJ24" i="63" s="1"/>
  <c r="JL25" i="63"/>
  <c r="JN25" i="63" s="1"/>
  <c r="JQ25" i="63" s="1"/>
  <c r="JT25" i="63" s="1"/>
  <c r="JY25" i="63" s="1"/>
  <c r="KB25" i="63" s="1"/>
  <c r="KF25" i="63" s="1"/>
  <c r="KI25" i="63" s="1"/>
  <c r="KL25" i="63" s="1"/>
  <c r="KP25" i="63" s="1"/>
  <c r="KS25" i="63" s="1"/>
  <c r="KW25" i="63" s="1"/>
  <c r="LB25" i="63" s="1"/>
  <c r="LD25" i="63" s="1"/>
  <c r="LF25" i="63" s="1"/>
  <c r="LH25" i="63" s="1"/>
  <c r="LJ25" i="63" s="1"/>
  <c r="JL26" i="63"/>
  <c r="JN26" i="63" s="1"/>
  <c r="JQ26" i="63" s="1"/>
  <c r="JT26" i="63" s="1"/>
  <c r="JY26" i="63" s="1"/>
  <c r="KB26" i="63" s="1"/>
  <c r="KF26" i="63" s="1"/>
  <c r="KI26" i="63" s="1"/>
  <c r="KL26" i="63" s="1"/>
  <c r="KP26" i="63" s="1"/>
  <c r="KS26" i="63" s="1"/>
  <c r="KW26" i="63" s="1"/>
  <c r="LB26" i="63" s="1"/>
  <c r="LD26" i="63" s="1"/>
  <c r="LF26" i="63" s="1"/>
  <c r="LH26" i="63" s="1"/>
  <c r="LJ26" i="63" s="1"/>
  <c r="JL27" i="63"/>
  <c r="JN27" i="63" s="1"/>
  <c r="JQ27" i="63" s="1"/>
  <c r="JT27" i="63" s="1"/>
  <c r="JY27" i="63" s="1"/>
  <c r="KB27" i="63" s="1"/>
  <c r="KF27" i="63" s="1"/>
  <c r="KI27" i="63" s="1"/>
  <c r="KL27" i="63" s="1"/>
  <c r="KP27" i="63" s="1"/>
  <c r="KS27" i="63" s="1"/>
  <c r="KW27" i="63" s="1"/>
  <c r="LB27" i="63" s="1"/>
  <c r="LD27" i="63" s="1"/>
  <c r="LF27" i="63" s="1"/>
  <c r="LH27" i="63" s="1"/>
  <c r="LJ27" i="63" s="1"/>
  <c r="JL28" i="63"/>
  <c r="JN28" i="63" s="1"/>
  <c r="JQ28" i="63" s="1"/>
  <c r="JT28" i="63" s="1"/>
  <c r="JY28" i="63" s="1"/>
  <c r="KB28" i="63" s="1"/>
  <c r="KF28" i="63" s="1"/>
  <c r="KI28" i="63" s="1"/>
  <c r="KL28" i="63" s="1"/>
  <c r="KP28" i="63" s="1"/>
  <c r="KS28" i="63" s="1"/>
  <c r="KW28" i="63" s="1"/>
  <c r="LB28" i="63" s="1"/>
  <c r="LD28" i="63" s="1"/>
  <c r="LF28" i="63" s="1"/>
  <c r="LH28" i="63" s="1"/>
  <c r="LJ28" i="63" s="1"/>
  <c r="JL29" i="63"/>
  <c r="JN29" i="63" s="1"/>
  <c r="JQ29" i="63" s="1"/>
  <c r="JT29" i="63" s="1"/>
  <c r="JY29" i="63" s="1"/>
  <c r="KB29" i="63" s="1"/>
  <c r="KF29" i="63" s="1"/>
  <c r="KI29" i="63" s="1"/>
  <c r="KL29" i="63" s="1"/>
  <c r="KP29" i="63" s="1"/>
  <c r="KS29" i="63" s="1"/>
  <c r="KW29" i="63" s="1"/>
  <c r="LB29" i="63" s="1"/>
  <c r="LD29" i="63" s="1"/>
  <c r="LF29" i="63" s="1"/>
  <c r="LH29" i="63" s="1"/>
  <c r="LJ29" i="63" s="1"/>
  <c r="JL30" i="63"/>
  <c r="JN30" i="63" s="1"/>
  <c r="JQ30" i="63" s="1"/>
  <c r="JT30" i="63" s="1"/>
  <c r="JY30" i="63" s="1"/>
  <c r="KB30" i="63" s="1"/>
  <c r="KF30" i="63" s="1"/>
  <c r="KI30" i="63" s="1"/>
  <c r="KL30" i="63" s="1"/>
  <c r="KP30" i="63" s="1"/>
  <c r="KS30" i="63" s="1"/>
  <c r="KW30" i="63" s="1"/>
  <c r="LB30" i="63" s="1"/>
  <c r="LD30" i="63" s="1"/>
  <c r="LF30" i="63" s="1"/>
  <c r="LH30" i="63" s="1"/>
  <c r="LJ30" i="63" s="1"/>
  <c r="JL31" i="63"/>
  <c r="JN31" i="63" s="1"/>
  <c r="JQ31" i="63" s="1"/>
  <c r="JT31" i="63" s="1"/>
  <c r="JY31" i="63" s="1"/>
  <c r="KB31" i="63" s="1"/>
  <c r="KF31" i="63" s="1"/>
  <c r="KI31" i="63" s="1"/>
  <c r="KL31" i="63" s="1"/>
  <c r="KP31" i="63" s="1"/>
  <c r="KS31" i="63" s="1"/>
  <c r="KW31" i="63" s="1"/>
  <c r="LB31" i="63" s="1"/>
  <c r="LD31" i="63" s="1"/>
  <c r="LF31" i="63" s="1"/>
  <c r="LH31" i="63" s="1"/>
  <c r="LJ31" i="63" s="1"/>
  <c r="JL32" i="63"/>
  <c r="JN32" i="63" s="1"/>
  <c r="JQ32" i="63" s="1"/>
  <c r="JT32" i="63" s="1"/>
  <c r="JY32" i="63" s="1"/>
  <c r="KB32" i="63" s="1"/>
  <c r="KF32" i="63" s="1"/>
  <c r="KI32" i="63" s="1"/>
  <c r="KL32" i="63" s="1"/>
  <c r="KP32" i="63" s="1"/>
  <c r="KS32" i="63" s="1"/>
  <c r="KW32" i="63" s="1"/>
  <c r="LB32" i="63" s="1"/>
  <c r="LD32" i="63" s="1"/>
  <c r="LF32" i="63" s="1"/>
  <c r="LH32" i="63" s="1"/>
  <c r="LJ32" i="63" s="1"/>
  <c r="JL33" i="63"/>
  <c r="JN33" i="63" s="1"/>
  <c r="JQ33" i="63" s="1"/>
  <c r="JT33" i="63" s="1"/>
  <c r="JY33" i="63" s="1"/>
  <c r="KB33" i="63" s="1"/>
  <c r="KF33" i="63" s="1"/>
  <c r="KI33" i="63" s="1"/>
  <c r="KL33" i="63" s="1"/>
  <c r="KP33" i="63" s="1"/>
  <c r="KS33" i="63" s="1"/>
  <c r="KW33" i="63" s="1"/>
  <c r="LB33" i="63" s="1"/>
  <c r="LD33" i="63" s="1"/>
  <c r="LF33" i="63" s="1"/>
  <c r="LH33" i="63" s="1"/>
  <c r="LJ33" i="63" s="1"/>
  <c r="JL34" i="63"/>
  <c r="JN34" i="63" s="1"/>
  <c r="JQ34" i="63" s="1"/>
  <c r="JT34" i="63" s="1"/>
  <c r="JY34" i="63" s="1"/>
  <c r="KB34" i="63" s="1"/>
  <c r="KF34" i="63" s="1"/>
  <c r="KI34" i="63" s="1"/>
  <c r="KL34" i="63" s="1"/>
  <c r="KP34" i="63" s="1"/>
  <c r="KS34" i="63" s="1"/>
  <c r="KW34" i="63" s="1"/>
  <c r="LB34" i="63" s="1"/>
  <c r="LD34" i="63" s="1"/>
  <c r="LF34" i="63" s="1"/>
  <c r="LH34" i="63" s="1"/>
  <c r="LJ34" i="63" s="1"/>
  <c r="JL35" i="63"/>
  <c r="JN35" i="63" s="1"/>
  <c r="JQ35" i="63" s="1"/>
  <c r="JT35" i="63" s="1"/>
  <c r="JY35" i="63" s="1"/>
  <c r="KB35" i="63" s="1"/>
  <c r="KF35" i="63" s="1"/>
  <c r="KI35" i="63" s="1"/>
  <c r="KL35" i="63" s="1"/>
  <c r="KP35" i="63" s="1"/>
  <c r="KS35" i="63" s="1"/>
  <c r="KW35" i="63" s="1"/>
  <c r="LB35" i="63" s="1"/>
  <c r="LD35" i="63" s="1"/>
  <c r="LF35" i="63" s="1"/>
  <c r="LH35" i="63" s="1"/>
  <c r="LJ35" i="63" s="1"/>
  <c r="JL36" i="63"/>
  <c r="JN36" i="63" s="1"/>
  <c r="JQ36" i="63" s="1"/>
  <c r="JT36" i="63" s="1"/>
  <c r="JY36" i="63" s="1"/>
  <c r="KB36" i="63" s="1"/>
  <c r="KF36" i="63" s="1"/>
  <c r="KI36" i="63" s="1"/>
  <c r="KL36" i="63" s="1"/>
  <c r="KP36" i="63" s="1"/>
  <c r="KS36" i="63" s="1"/>
  <c r="KW36" i="63" s="1"/>
  <c r="LB36" i="63" s="1"/>
  <c r="LD36" i="63" s="1"/>
  <c r="LF36" i="63" s="1"/>
  <c r="LH36" i="63" s="1"/>
  <c r="LJ36" i="63" s="1"/>
  <c r="JL37" i="63"/>
  <c r="JN37" i="63" s="1"/>
  <c r="JQ37" i="63" s="1"/>
  <c r="JT37" i="63" s="1"/>
  <c r="JY37" i="63" s="1"/>
  <c r="KB37" i="63" s="1"/>
  <c r="KF37" i="63" s="1"/>
  <c r="KI37" i="63" s="1"/>
  <c r="KL37" i="63" s="1"/>
  <c r="KP37" i="63" s="1"/>
  <c r="KS37" i="63" s="1"/>
  <c r="KW37" i="63" s="1"/>
  <c r="LB37" i="63" s="1"/>
  <c r="LD37" i="63" s="1"/>
  <c r="LF37" i="63" s="1"/>
  <c r="LH37" i="63" s="1"/>
  <c r="LJ37" i="63" s="1"/>
  <c r="JL38" i="63"/>
  <c r="JN38" i="63" s="1"/>
  <c r="JQ38" i="63" s="1"/>
  <c r="JT38" i="63" s="1"/>
  <c r="JY38" i="63" s="1"/>
  <c r="KB38" i="63" s="1"/>
  <c r="KF38" i="63" s="1"/>
  <c r="KI38" i="63" s="1"/>
  <c r="KL38" i="63" s="1"/>
  <c r="KP38" i="63" s="1"/>
  <c r="KS38" i="63" s="1"/>
  <c r="KW38" i="63" s="1"/>
  <c r="LB38" i="63" s="1"/>
  <c r="LD38" i="63" s="1"/>
  <c r="LF38" i="63" s="1"/>
  <c r="LH38" i="63" s="1"/>
  <c r="LJ38" i="63" s="1"/>
  <c r="JL39" i="63"/>
  <c r="JN39" i="63" s="1"/>
  <c r="JQ39" i="63" s="1"/>
  <c r="JT39" i="63" s="1"/>
  <c r="JY39" i="63" s="1"/>
  <c r="KB39" i="63" s="1"/>
  <c r="KF39" i="63" s="1"/>
  <c r="KI39" i="63" s="1"/>
  <c r="KL39" i="63" s="1"/>
  <c r="KP39" i="63" s="1"/>
  <c r="KS39" i="63" s="1"/>
  <c r="KW39" i="63" s="1"/>
  <c r="LB39" i="63" s="1"/>
  <c r="LD39" i="63" s="1"/>
  <c r="LF39" i="63" s="1"/>
  <c r="LH39" i="63" s="1"/>
  <c r="LJ39" i="63" s="1"/>
  <c r="BQD32" i="48"/>
  <c r="BQD31" i="48"/>
  <c r="BQD30" i="48"/>
  <c r="BQD29" i="48"/>
  <c r="BQD28" i="48"/>
  <c r="BQD27" i="48"/>
  <c r="BQD26" i="48"/>
  <c r="BQD25" i="48"/>
  <c r="BQD24" i="48"/>
  <c r="BQD23" i="48"/>
  <c r="BQD22" i="48"/>
  <c r="BQD21" i="48"/>
  <c r="BQD20" i="48"/>
  <c r="BQD19" i="48"/>
  <c r="BQD18" i="48"/>
  <c r="BQD17" i="48"/>
  <c r="BQD16" i="48"/>
  <c r="BQD15" i="48"/>
  <c r="BQD14" i="48"/>
  <c r="BQD13" i="48"/>
  <c r="BQD12" i="48"/>
  <c r="BQD11" i="48"/>
  <c r="BQD10" i="48"/>
  <c r="BQD9" i="48"/>
  <c r="BQD8" i="48"/>
  <c r="BQD7" i="48"/>
  <c r="BQD6" i="48"/>
  <c r="BQD5" i="48"/>
  <c r="BQD4" i="48"/>
  <c r="BQD3" i="48"/>
  <c r="BQC32" i="48"/>
  <c r="BQC31" i="48"/>
  <c r="BQC30" i="48"/>
  <c r="BQC29" i="48"/>
  <c r="BQC28" i="48"/>
  <c r="BQC27" i="48"/>
  <c r="BQC26" i="48"/>
  <c r="BQC25" i="48"/>
  <c r="BQC24" i="48"/>
  <c r="BQC23" i="48"/>
  <c r="BQC22" i="48"/>
  <c r="BQC21" i="48"/>
  <c r="BQC20" i="48"/>
  <c r="BQC19" i="48"/>
  <c r="BQC18" i="48"/>
  <c r="BQC17" i="48"/>
  <c r="BQC16" i="48"/>
  <c r="BQC15" i="48"/>
  <c r="BQC14" i="48"/>
  <c r="BQC13" i="48"/>
  <c r="BQC12" i="48"/>
  <c r="BQC11" i="48"/>
  <c r="BQC10" i="48"/>
  <c r="BQC9" i="48"/>
  <c r="BQC8" i="48"/>
  <c r="BQC7" i="48"/>
  <c r="BQC6" i="48"/>
  <c r="BQC5" i="48"/>
  <c r="BQC4" i="48"/>
  <c r="BQC3" i="48"/>
  <c r="UI4" i="46"/>
  <c r="UL4" i="46" s="1"/>
  <c r="UN4" i="46" s="1"/>
  <c r="UP4" i="46" s="1"/>
  <c r="UT4" i="46" s="1"/>
  <c r="WW4" i="46" s="1"/>
  <c r="UI5" i="46"/>
  <c r="UL5" i="46" s="1"/>
  <c r="UN5" i="46" s="1"/>
  <c r="UP5" i="46" s="1"/>
  <c r="UT5" i="46" s="1"/>
  <c r="UI7" i="46"/>
  <c r="UL7" i="46" s="1"/>
  <c r="UN7" i="46" s="1"/>
  <c r="UP7" i="46" s="1"/>
  <c r="UT7" i="46" s="1"/>
  <c r="WW7" i="46" s="1"/>
  <c r="UI8" i="46"/>
  <c r="UL8" i="46" s="1"/>
  <c r="UN8" i="46" s="1"/>
  <c r="UP8" i="46" s="1"/>
  <c r="UT8" i="46" s="1"/>
  <c r="UI9" i="46"/>
  <c r="UL9" i="46" s="1"/>
  <c r="UN9" i="46" s="1"/>
  <c r="UP9" i="46" s="1"/>
  <c r="UT9" i="46" s="1"/>
  <c r="UZ9" i="46" s="1"/>
  <c r="VC9" i="46" s="1"/>
  <c r="VF9" i="46" s="1"/>
  <c r="VI9" i="46" s="1"/>
  <c r="VN9" i="46" s="1"/>
  <c r="VS9" i="46" s="1"/>
  <c r="VU9" i="46" s="1"/>
  <c r="VX9" i="46" s="1"/>
  <c r="WC9" i="46" s="1"/>
  <c r="WF9" i="46" s="1"/>
  <c r="WH9" i="46" s="1"/>
  <c r="WK9" i="46" s="1"/>
  <c r="WN9" i="46" s="1"/>
  <c r="UI10" i="46"/>
  <c r="UL10" i="46" s="1"/>
  <c r="UN10" i="46" s="1"/>
  <c r="UP10" i="46" s="1"/>
  <c r="UT10" i="46" s="1"/>
  <c r="WW10" i="46" s="1"/>
  <c r="UI11" i="46"/>
  <c r="UL11" i="46" s="1"/>
  <c r="UN11" i="46" s="1"/>
  <c r="UP11" i="46" s="1"/>
  <c r="UT11" i="46" s="1"/>
  <c r="UZ11" i="46" s="1"/>
  <c r="VC11" i="46" s="1"/>
  <c r="VF11" i="46" s="1"/>
  <c r="VI11" i="46" s="1"/>
  <c r="VN11" i="46" s="1"/>
  <c r="VS11" i="46" s="1"/>
  <c r="VU11" i="46" s="1"/>
  <c r="VX11" i="46" s="1"/>
  <c r="WC11" i="46" s="1"/>
  <c r="WF11" i="46" s="1"/>
  <c r="WH11" i="46" s="1"/>
  <c r="WK11" i="46" s="1"/>
  <c r="WN11" i="46" s="1"/>
  <c r="WR11" i="46" s="1"/>
  <c r="WU11" i="46" s="1"/>
  <c r="UI12" i="46"/>
  <c r="UL12" i="46" s="1"/>
  <c r="UN12" i="46" s="1"/>
  <c r="UP12" i="46" s="1"/>
  <c r="UI3" i="46"/>
  <c r="UL3" i="46" s="1"/>
  <c r="UN3" i="46" s="1"/>
  <c r="UP3" i="46" s="1"/>
  <c r="UT3" i="46" s="1"/>
  <c r="WW3" i="46" s="1"/>
  <c r="TF4" i="45"/>
  <c r="TH4" i="45" s="1"/>
  <c r="TJ4" i="45" s="1"/>
  <c r="TM4" i="45" s="1"/>
  <c r="TO4" i="45" s="1"/>
  <c r="TR4" i="45" s="1"/>
  <c r="TF5" i="45"/>
  <c r="TH5" i="45" s="1"/>
  <c r="TJ5" i="45" s="1"/>
  <c r="TM5" i="45" s="1"/>
  <c r="TF6" i="45"/>
  <c r="TH6" i="45" s="1"/>
  <c r="TJ6" i="45" s="1"/>
  <c r="TM6" i="45" s="1"/>
  <c r="TO6" i="45" s="1"/>
  <c r="TR6" i="45" s="1"/>
  <c r="TF7" i="45"/>
  <c r="TH7" i="45" s="1"/>
  <c r="TJ7" i="45" s="1"/>
  <c r="TM7" i="45" s="1"/>
  <c r="TO7" i="45" s="1"/>
  <c r="TR7" i="45" s="1"/>
  <c r="TX7" i="45" s="1"/>
  <c r="UC7" i="45" s="1"/>
  <c r="UF7" i="45" s="1"/>
  <c r="UI7" i="45" s="1"/>
  <c r="UN7" i="45" s="1"/>
  <c r="UQ7" i="45" s="1"/>
  <c r="UT7" i="45" s="1"/>
  <c r="UW7" i="45" s="1"/>
  <c r="UZ7" i="45" s="1"/>
  <c r="VC7" i="45" s="1"/>
  <c r="VE7" i="45" s="1"/>
  <c r="VH7" i="45" s="1"/>
  <c r="VL7" i="45" s="1"/>
  <c r="VP7" i="45" s="1"/>
  <c r="TF8" i="45"/>
  <c r="TH8" i="45" s="1"/>
  <c r="TJ8" i="45" s="1"/>
  <c r="TM8" i="45" s="1"/>
  <c r="TO8" i="45" s="1"/>
  <c r="TR8" i="45" s="1"/>
  <c r="TX8" i="45" s="1"/>
  <c r="UC8" i="45" s="1"/>
  <c r="UF8" i="45" s="1"/>
  <c r="UI8" i="45" s="1"/>
  <c r="UN8" i="45" s="1"/>
  <c r="UQ8" i="45" s="1"/>
  <c r="UT8" i="45" s="1"/>
  <c r="UW8" i="45" s="1"/>
  <c r="UZ8" i="45" s="1"/>
  <c r="VC8" i="45" s="1"/>
  <c r="VE8" i="45" s="1"/>
  <c r="VH8" i="45" s="1"/>
  <c r="VL8" i="45" s="1"/>
  <c r="VP8" i="45" s="1"/>
  <c r="VS8" i="45" s="1"/>
  <c r="TF9" i="45"/>
  <c r="TH9" i="45" s="1"/>
  <c r="TJ9" i="45" s="1"/>
  <c r="TM9" i="45" s="1"/>
  <c r="TO9" i="45" s="1"/>
  <c r="TR9" i="45" s="1"/>
  <c r="TF10" i="45"/>
  <c r="TH10" i="45" s="1"/>
  <c r="TJ10" i="45" s="1"/>
  <c r="TM10" i="45" s="1"/>
  <c r="TO10" i="45" s="1"/>
  <c r="TR10" i="45" s="1"/>
  <c r="TF11" i="45"/>
  <c r="TH11" i="45" s="1"/>
  <c r="TJ11" i="45" s="1"/>
  <c r="TM11" i="45" s="1"/>
  <c r="TO11" i="45" s="1"/>
  <c r="TR11" i="45" s="1"/>
  <c r="TX11" i="45" s="1"/>
  <c r="UC11" i="45" s="1"/>
  <c r="UF11" i="45" s="1"/>
  <c r="UI11" i="45" s="1"/>
  <c r="UN11" i="45" s="1"/>
  <c r="UQ11" i="45" s="1"/>
  <c r="UT11" i="45" s="1"/>
  <c r="UW11" i="45" s="1"/>
  <c r="UZ11" i="45" s="1"/>
  <c r="VC11" i="45" s="1"/>
  <c r="VE11" i="45" s="1"/>
  <c r="VH11" i="45" s="1"/>
  <c r="VL11" i="45" s="1"/>
  <c r="VP11" i="45" s="1"/>
  <c r="TF13" i="45"/>
  <c r="TH13" i="45" s="1"/>
  <c r="TJ13" i="45" s="1"/>
  <c r="TM13" i="45" s="1"/>
  <c r="TO13" i="45" s="1"/>
  <c r="TR13" i="45" s="1"/>
  <c r="TF14" i="45"/>
  <c r="TH14" i="45" s="1"/>
  <c r="TJ14" i="45" s="1"/>
  <c r="TM14" i="45" s="1"/>
  <c r="TO14" i="45" s="1"/>
  <c r="TR14" i="45" s="1"/>
  <c r="VU14" i="45" s="1"/>
  <c r="AAX14" i="45" s="1"/>
  <c r="TF15" i="45"/>
  <c r="TH15" i="45" s="1"/>
  <c r="TJ15" i="45" s="1"/>
  <c r="TM15" i="45" s="1"/>
  <c r="TO15" i="45" s="1"/>
  <c r="TR15" i="45" s="1"/>
  <c r="TX15" i="45" s="1"/>
  <c r="UC15" i="45" s="1"/>
  <c r="UF15" i="45" s="1"/>
  <c r="UI15" i="45" s="1"/>
  <c r="UN15" i="45" s="1"/>
  <c r="UQ15" i="45" s="1"/>
  <c r="TF16" i="45"/>
  <c r="TH16" i="45" s="1"/>
  <c r="TJ16" i="45" s="1"/>
  <c r="TM16" i="45" s="1"/>
  <c r="TO16" i="45" s="1"/>
  <c r="TR16" i="45" s="1"/>
  <c r="TX16" i="45" s="1"/>
  <c r="UC16" i="45" s="1"/>
  <c r="UF16" i="45" s="1"/>
  <c r="UI16" i="45" s="1"/>
  <c r="UN16" i="45" s="1"/>
  <c r="UQ16" i="45" s="1"/>
  <c r="TF17" i="45"/>
  <c r="TH17" i="45" s="1"/>
  <c r="TJ17" i="45" s="1"/>
  <c r="TM17" i="45" s="1"/>
  <c r="TO17" i="45" s="1"/>
  <c r="TR17" i="45" s="1"/>
  <c r="TX17" i="45" s="1"/>
  <c r="UC17" i="45" s="1"/>
  <c r="UF17" i="45" s="1"/>
  <c r="UI17" i="45" s="1"/>
  <c r="UN17" i="45" s="1"/>
  <c r="UQ17" i="45" s="1"/>
  <c r="TF18" i="45"/>
  <c r="TH18" i="45" s="1"/>
  <c r="TJ18" i="45" s="1"/>
  <c r="TM18" i="45" s="1"/>
  <c r="TO18" i="45" s="1"/>
  <c r="TR18" i="45" s="1"/>
  <c r="TX18" i="45" s="1"/>
  <c r="UC18" i="45" s="1"/>
  <c r="UF18" i="45" s="1"/>
  <c r="UI18" i="45" s="1"/>
  <c r="UN18" i="45" s="1"/>
  <c r="UQ18" i="45" s="1"/>
  <c r="UK6" i="43"/>
  <c r="UO6" i="43" s="1"/>
  <c r="UQ6" i="43" s="1"/>
  <c r="UT6" i="43" s="1"/>
  <c r="UV6" i="43" s="1"/>
  <c r="UY6" i="43" s="1"/>
  <c r="VG6" i="43" s="1"/>
  <c r="VL6" i="43" s="1"/>
  <c r="VQ6" i="43" s="1"/>
  <c r="VV6" i="43" s="1"/>
  <c r="WA6" i="43" s="1"/>
  <c r="WD6" i="43" s="1"/>
  <c r="UK7" i="43"/>
  <c r="UO7" i="43" s="1"/>
  <c r="UQ7" i="43" s="1"/>
  <c r="UT7" i="43" s="1"/>
  <c r="UV7" i="43" s="1"/>
  <c r="UY7" i="43" s="1"/>
  <c r="VG7" i="43" s="1"/>
  <c r="VL7" i="43" s="1"/>
  <c r="VQ7" i="43" s="1"/>
  <c r="VV7" i="43" s="1"/>
  <c r="WA7" i="43" s="1"/>
  <c r="WD7" i="43" s="1"/>
  <c r="UK3" i="43"/>
  <c r="UO3" i="43" s="1"/>
  <c r="UQ3" i="43" s="1"/>
  <c r="UT3" i="43" s="1"/>
  <c r="UV3" i="43" s="1"/>
  <c r="UY3" i="43" s="1"/>
  <c r="VG3" i="43" s="1"/>
  <c r="VL3" i="43" s="1"/>
  <c r="VQ3" i="43" s="1"/>
  <c r="VV3" i="43" s="1"/>
  <c r="WA3" i="43" s="1"/>
  <c r="WD3" i="43" s="1"/>
  <c r="WG3" i="43" s="1"/>
  <c r="WN3" i="43" s="1"/>
  <c r="CQE34" i="42"/>
  <c r="CQG34" i="42" s="1"/>
  <c r="CQP34" i="42" s="1"/>
  <c r="CQW34" i="42" s="1"/>
  <c r="CRF34" i="42" s="1"/>
  <c r="CRM34" i="42" s="1"/>
  <c r="CRU34" i="42" s="1"/>
  <c r="CSP34" i="42" s="1"/>
  <c r="CTC34" i="42" s="1"/>
  <c r="CTO34" i="42" s="1"/>
  <c r="CUD34" i="42" s="1"/>
  <c r="CVC34" i="42" s="1"/>
  <c r="CVV34" i="42" s="1"/>
  <c r="CWG34" i="42" s="1"/>
  <c r="CYB34" i="42" s="1"/>
  <c r="CYU34" i="42" s="1"/>
  <c r="CZP34" i="42" s="1"/>
  <c r="DAO34" i="42" s="1"/>
  <c r="CQE33" i="42"/>
  <c r="CQG33" i="42" s="1"/>
  <c r="CQP33" i="42" s="1"/>
  <c r="CQW33" i="42" s="1"/>
  <c r="CRF33" i="42" s="1"/>
  <c r="CRM33" i="42" s="1"/>
  <c r="CRU33" i="42" s="1"/>
  <c r="CSP33" i="42" s="1"/>
  <c r="CTC33" i="42" s="1"/>
  <c r="CTO33" i="42" s="1"/>
  <c r="CUD33" i="42" s="1"/>
  <c r="CVC33" i="42" s="1"/>
  <c r="CVV33" i="42" s="1"/>
  <c r="CWG33" i="42" s="1"/>
  <c r="CYB33" i="42" s="1"/>
  <c r="CYU33" i="42" s="1"/>
  <c r="CZP33" i="42" s="1"/>
  <c r="DAO33" i="42" s="1"/>
  <c r="CQE32" i="42"/>
  <c r="CQG32" i="42" s="1"/>
  <c r="CQP32" i="42" s="1"/>
  <c r="CQW32" i="42" s="1"/>
  <c r="CRF32" i="42" s="1"/>
  <c r="CRM32" i="42" s="1"/>
  <c r="CRU32" i="42" s="1"/>
  <c r="CSP32" i="42" s="1"/>
  <c r="CTC32" i="42" s="1"/>
  <c r="CTO32" i="42" s="1"/>
  <c r="CUD32" i="42" s="1"/>
  <c r="DCR32" i="42" s="1"/>
  <c r="CQE31" i="42"/>
  <c r="CQG31" i="42" s="1"/>
  <c r="CQP31" i="42" s="1"/>
  <c r="CQW31" i="42" s="1"/>
  <c r="CRF31" i="42" s="1"/>
  <c r="CRM31" i="42" s="1"/>
  <c r="CRU31" i="42" s="1"/>
  <c r="CSP31" i="42" s="1"/>
  <c r="CTC31" i="42" s="1"/>
  <c r="CTO31" i="42" s="1"/>
  <c r="CUD31" i="42" s="1"/>
  <c r="DCR31" i="42" s="1"/>
  <c r="CQE30" i="42"/>
  <c r="CQG30" i="42" s="1"/>
  <c r="CQP30" i="42" s="1"/>
  <c r="CQW30" i="42" s="1"/>
  <c r="CRF30" i="42" s="1"/>
  <c r="CRM30" i="42" s="1"/>
  <c r="CRU30" i="42" s="1"/>
  <c r="CSP30" i="42" s="1"/>
  <c r="CTC30" i="42" s="1"/>
  <c r="CTO30" i="42" s="1"/>
  <c r="CUD30" i="42" s="1"/>
  <c r="DCR30" i="42" s="1"/>
  <c r="CQE29" i="42"/>
  <c r="CQG29" i="42" s="1"/>
  <c r="CQP29" i="42" s="1"/>
  <c r="CQW29" i="42" s="1"/>
  <c r="CRF29" i="42" s="1"/>
  <c r="CRM29" i="42" s="1"/>
  <c r="CRU29" i="42" s="1"/>
  <c r="CSP29" i="42" s="1"/>
  <c r="CTC29" i="42" s="1"/>
  <c r="CTO29" i="42" s="1"/>
  <c r="CUD29" i="42" s="1"/>
  <c r="CVC29" i="42" s="1"/>
  <c r="CVV29" i="42" s="1"/>
  <c r="CWG29" i="42" s="1"/>
  <c r="CYB29" i="42" s="1"/>
  <c r="CYU29" i="42" s="1"/>
  <c r="CZP29" i="42" s="1"/>
  <c r="DAO29" i="42" s="1"/>
  <c r="CQE28" i="42"/>
  <c r="CQG28" i="42" s="1"/>
  <c r="CQP28" i="42" s="1"/>
  <c r="CQW28" i="42" s="1"/>
  <c r="CRF28" i="42" s="1"/>
  <c r="CRM28" i="42" s="1"/>
  <c r="CRU28" i="42" s="1"/>
  <c r="CSP28" i="42" s="1"/>
  <c r="CTC28" i="42" s="1"/>
  <c r="CTO28" i="42" s="1"/>
  <c r="CUD28" i="42" s="1"/>
  <c r="CQE27" i="42"/>
  <c r="CQG27" i="42" s="1"/>
  <c r="CQP27" i="42" s="1"/>
  <c r="CQW27" i="42" s="1"/>
  <c r="CRF27" i="42" s="1"/>
  <c r="CRM27" i="42" s="1"/>
  <c r="CRU27" i="42" s="1"/>
  <c r="CSP27" i="42" s="1"/>
  <c r="CTC27" i="42" s="1"/>
  <c r="CTO27" i="42" s="1"/>
  <c r="CUD27" i="42" s="1"/>
  <c r="DCR27" i="42" s="1"/>
  <c r="CQE26" i="42"/>
  <c r="CQG26" i="42" s="1"/>
  <c r="CQP26" i="42" s="1"/>
  <c r="CQW26" i="42" s="1"/>
  <c r="CRF26" i="42" s="1"/>
  <c r="CRM26" i="42" s="1"/>
  <c r="CRU26" i="42" s="1"/>
  <c r="CSP26" i="42" s="1"/>
  <c r="CTC26" i="42" s="1"/>
  <c r="CTO26" i="42" s="1"/>
  <c r="CUD26" i="42" s="1"/>
  <c r="DCR26" i="42" s="1"/>
  <c r="CQE25" i="42"/>
  <c r="CQG25" i="42" s="1"/>
  <c r="CQP25" i="42" s="1"/>
  <c r="CQW25" i="42" s="1"/>
  <c r="CRF25" i="42" s="1"/>
  <c r="CRM25" i="42" s="1"/>
  <c r="CRU25" i="42" s="1"/>
  <c r="CSP25" i="42" s="1"/>
  <c r="CTC25" i="42" s="1"/>
  <c r="CTO25" i="42" s="1"/>
  <c r="CUD25" i="42" s="1"/>
  <c r="DCR25" i="42" s="1"/>
  <c r="CQE24" i="42"/>
  <c r="CQG24" i="42" s="1"/>
  <c r="CQP24" i="42" s="1"/>
  <c r="CQW24" i="42" s="1"/>
  <c r="CRF24" i="42" s="1"/>
  <c r="CRM24" i="42" s="1"/>
  <c r="CRU24" i="42" s="1"/>
  <c r="CSP24" i="42" s="1"/>
  <c r="CTC24" i="42" s="1"/>
  <c r="CTO24" i="42" s="1"/>
  <c r="CUD24" i="42" s="1"/>
  <c r="CVC24" i="42" s="1"/>
  <c r="CVV24" i="42" s="1"/>
  <c r="CWG24" i="42" s="1"/>
  <c r="CYB24" i="42" s="1"/>
  <c r="CYU24" i="42" s="1"/>
  <c r="CZP24" i="42" s="1"/>
  <c r="DAX24" i="42" s="1"/>
  <c r="DBO24" i="42" s="1"/>
  <c r="DCG24" i="42" s="1"/>
  <c r="CQE23" i="42"/>
  <c r="CQG23" i="42" s="1"/>
  <c r="CQP23" i="42" s="1"/>
  <c r="CQW23" i="42" s="1"/>
  <c r="CRF23" i="42" s="1"/>
  <c r="CRM23" i="42" s="1"/>
  <c r="CRU23" i="42" s="1"/>
  <c r="CSP23" i="42" s="1"/>
  <c r="CTC23" i="42" s="1"/>
  <c r="CTO23" i="42" s="1"/>
  <c r="CUD23" i="42" s="1"/>
  <c r="DCR23" i="42" s="1"/>
  <c r="CQE22" i="42"/>
  <c r="CQG22" i="42" s="1"/>
  <c r="CQP22" i="42" s="1"/>
  <c r="CQW22" i="42" s="1"/>
  <c r="CRF22" i="42" s="1"/>
  <c r="CRM22" i="42" s="1"/>
  <c r="CRU22" i="42" s="1"/>
  <c r="CSP22" i="42" s="1"/>
  <c r="CTC22" i="42" s="1"/>
  <c r="CTO22" i="42" s="1"/>
  <c r="CUD22" i="42" s="1"/>
  <c r="CQE21" i="42"/>
  <c r="CQG21" i="42" s="1"/>
  <c r="CQP21" i="42" s="1"/>
  <c r="CQW21" i="42" s="1"/>
  <c r="CRF21" i="42" s="1"/>
  <c r="CRM21" i="42" s="1"/>
  <c r="CRU21" i="42" s="1"/>
  <c r="CSP21" i="42" s="1"/>
  <c r="CTC21" i="42" s="1"/>
  <c r="CTO21" i="42" s="1"/>
  <c r="CUD21" i="42" s="1"/>
  <c r="DCR21" i="42" s="1"/>
  <c r="CQE20" i="42"/>
  <c r="CQG20" i="42" s="1"/>
  <c r="CQP20" i="42" s="1"/>
  <c r="CQW20" i="42" s="1"/>
  <c r="CRF20" i="42" s="1"/>
  <c r="CRM20" i="42" s="1"/>
  <c r="CRU20" i="42" s="1"/>
  <c r="CSP20" i="42" s="1"/>
  <c r="CTC20" i="42" s="1"/>
  <c r="CTO20" i="42" s="1"/>
  <c r="CUD20" i="42" s="1"/>
  <c r="CQE19" i="42"/>
  <c r="CQG19" i="42" s="1"/>
  <c r="CQP19" i="42" s="1"/>
  <c r="CQW19" i="42" s="1"/>
  <c r="CRF19" i="42" s="1"/>
  <c r="CRM19" i="42" s="1"/>
  <c r="CRU19" i="42" s="1"/>
  <c r="CSP19" i="42" s="1"/>
  <c r="CTC19" i="42" s="1"/>
  <c r="CTO19" i="42" s="1"/>
  <c r="CUD19" i="42" s="1"/>
  <c r="CQE18" i="42"/>
  <c r="CQG18" i="42" s="1"/>
  <c r="CQP18" i="42" s="1"/>
  <c r="CQW18" i="42" s="1"/>
  <c r="CRF18" i="42" s="1"/>
  <c r="CRM18" i="42" s="1"/>
  <c r="CRU18" i="42" s="1"/>
  <c r="CSP18" i="42" s="1"/>
  <c r="CTC18" i="42" s="1"/>
  <c r="CTO18" i="42" s="1"/>
  <c r="CUD18" i="42" s="1"/>
  <c r="CVC18" i="42" s="1"/>
  <c r="CVV18" i="42" s="1"/>
  <c r="CQE17" i="42"/>
  <c r="CQG17" i="42" s="1"/>
  <c r="CQP17" i="42" s="1"/>
  <c r="CQW17" i="42" s="1"/>
  <c r="CRF17" i="42" s="1"/>
  <c r="CRM17" i="42" s="1"/>
  <c r="CRU17" i="42" s="1"/>
  <c r="CSP17" i="42" s="1"/>
  <c r="CTC17" i="42" s="1"/>
  <c r="CQE16" i="42"/>
  <c r="CQG16" i="42" s="1"/>
  <c r="CQP16" i="42" s="1"/>
  <c r="CQW16" i="42" s="1"/>
  <c r="CRF16" i="42" s="1"/>
  <c r="CRM16" i="42" s="1"/>
  <c r="CRU16" i="42" s="1"/>
  <c r="CSP16" i="42" s="1"/>
  <c r="CTC16" i="42" s="1"/>
  <c r="CQE15" i="42"/>
  <c r="CQG15" i="42" s="1"/>
  <c r="CQP15" i="42" s="1"/>
  <c r="CQW15" i="42" s="1"/>
  <c r="CRF15" i="42" s="1"/>
  <c r="CRM15" i="42" s="1"/>
  <c r="CRU15" i="42" s="1"/>
  <c r="CSP15" i="42" s="1"/>
  <c r="CTC15" i="42" s="1"/>
  <c r="CTO15" i="42" s="1"/>
  <c r="CUD15" i="42" s="1"/>
  <c r="CQE14" i="42"/>
  <c r="CQG14" i="42" s="1"/>
  <c r="CQP14" i="42" s="1"/>
  <c r="CQW14" i="42" s="1"/>
  <c r="CRF14" i="42" s="1"/>
  <c r="CRM14" i="42" s="1"/>
  <c r="CRU14" i="42" s="1"/>
  <c r="CSP14" i="42" s="1"/>
  <c r="CTC14" i="42" s="1"/>
  <c r="CTO14" i="42" s="1"/>
  <c r="CUD14" i="42" s="1"/>
  <c r="CQE13" i="42"/>
  <c r="CQG13" i="42" s="1"/>
  <c r="CQP13" i="42" s="1"/>
  <c r="CQW13" i="42" s="1"/>
  <c r="CRF13" i="42" s="1"/>
  <c r="CRM13" i="42" s="1"/>
  <c r="CRU13" i="42" s="1"/>
  <c r="CSP13" i="42" s="1"/>
  <c r="CTC13" i="42" s="1"/>
  <c r="CTO13" i="42" s="1"/>
  <c r="CUD13" i="42" s="1"/>
  <c r="DCR13" i="42" s="1"/>
  <c r="CQE12" i="42"/>
  <c r="CQG12" i="42" s="1"/>
  <c r="CQP12" i="42" s="1"/>
  <c r="CQW12" i="42" s="1"/>
  <c r="CRF12" i="42" s="1"/>
  <c r="CRM12" i="42" s="1"/>
  <c r="CRU12" i="42" s="1"/>
  <c r="CSP12" i="42" s="1"/>
  <c r="CTC12" i="42" s="1"/>
  <c r="CTO12" i="42" s="1"/>
  <c r="CUD12" i="42" s="1"/>
  <c r="CQE11" i="42"/>
  <c r="CQG11" i="42" s="1"/>
  <c r="CQP11" i="42" s="1"/>
  <c r="CQW11" i="42" s="1"/>
  <c r="CRF11" i="42" s="1"/>
  <c r="CRM11" i="42" s="1"/>
  <c r="CRU11" i="42" s="1"/>
  <c r="CQE10" i="42"/>
  <c r="CQG10" i="42" s="1"/>
  <c r="CQP10" i="42" s="1"/>
  <c r="CQW10" i="42" s="1"/>
  <c r="CRF10" i="42" s="1"/>
  <c r="CRM10" i="42" s="1"/>
  <c r="CRU10" i="42" s="1"/>
  <c r="CSP10" i="42" s="1"/>
  <c r="CTC10" i="42" s="1"/>
  <c r="CTO10" i="42" s="1"/>
  <c r="CUD10" i="42" s="1"/>
  <c r="CQE9" i="42"/>
  <c r="CQG9" i="42" s="1"/>
  <c r="CQP9" i="42" s="1"/>
  <c r="CQW9" i="42" s="1"/>
  <c r="CRF9" i="42" s="1"/>
  <c r="CRM9" i="42" s="1"/>
  <c r="CRU9" i="42" s="1"/>
  <c r="CSP9" i="42" s="1"/>
  <c r="CTC9" i="42" s="1"/>
  <c r="CTO9" i="42" s="1"/>
  <c r="CUD9" i="42" s="1"/>
  <c r="CQE8" i="42"/>
  <c r="CQG8" i="42" s="1"/>
  <c r="CQP8" i="42" s="1"/>
  <c r="CQW8" i="42" s="1"/>
  <c r="CRF8" i="42" s="1"/>
  <c r="CRM8" i="42" s="1"/>
  <c r="CRU8" i="42" s="1"/>
  <c r="CSP8" i="42" s="1"/>
  <c r="CTC8" i="42" s="1"/>
  <c r="CTO8" i="42" s="1"/>
  <c r="CUD8" i="42" s="1"/>
  <c r="CQE7" i="42"/>
  <c r="CQG7" i="42" s="1"/>
  <c r="CQP7" i="42" s="1"/>
  <c r="CQW7" i="42" s="1"/>
  <c r="CRF7" i="42" s="1"/>
  <c r="CRM7" i="42" s="1"/>
  <c r="CRU7" i="42" s="1"/>
  <c r="CQE6" i="42"/>
  <c r="CQG6" i="42" s="1"/>
  <c r="CQP6" i="42" s="1"/>
  <c r="CQW6" i="42" s="1"/>
  <c r="CRF6" i="42" s="1"/>
  <c r="CRM6" i="42" s="1"/>
  <c r="CRU6" i="42" s="1"/>
  <c r="CSP6" i="42" s="1"/>
  <c r="CTC6" i="42" s="1"/>
  <c r="CTO6" i="42" s="1"/>
  <c r="CUD6" i="42" s="1"/>
  <c r="CQE5" i="42"/>
  <c r="CQG5" i="42" s="1"/>
  <c r="CQP5" i="42" s="1"/>
  <c r="CQW5" i="42" s="1"/>
  <c r="CRF5" i="42" s="1"/>
  <c r="CRM5" i="42" s="1"/>
  <c r="CRU5" i="42" s="1"/>
  <c r="CSP5" i="42" s="1"/>
  <c r="CTC5" i="42" s="1"/>
  <c r="CTO5" i="42" s="1"/>
  <c r="CUD5" i="42" s="1"/>
  <c r="DCR5" i="42" s="1"/>
  <c r="CQE4" i="42"/>
  <c r="CQG4" i="42" s="1"/>
  <c r="CQP4" i="42" s="1"/>
  <c r="CQW4" i="42" s="1"/>
  <c r="CRF4" i="42" s="1"/>
  <c r="CRM4" i="42" s="1"/>
  <c r="CRU4" i="42" s="1"/>
  <c r="CSP4" i="42" s="1"/>
  <c r="CTC4" i="42" s="1"/>
  <c r="CTO4" i="42" s="1"/>
  <c r="CUD4" i="42" s="1"/>
  <c r="DCR4" i="42" s="1"/>
  <c r="CQE3" i="42"/>
  <c r="CQG3" i="42" s="1"/>
  <c r="CQP3" i="42" s="1"/>
  <c r="CQW3" i="42" s="1"/>
  <c r="CRF3" i="42" s="1"/>
  <c r="CRM3" i="42" s="1"/>
  <c r="CRU3" i="42" s="1"/>
  <c r="CSP3" i="42" s="1"/>
  <c r="CTC3" i="42" s="1"/>
  <c r="CTO3" i="42" s="1"/>
  <c r="CUD3" i="42" s="1"/>
  <c r="VI20" i="42"/>
  <c r="VX20" i="42" s="1"/>
  <c r="WL20" i="42" s="1"/>
  <c r="WX20" i="42"/>
  <c r="XJ20" i="42" s="1"/>
  <c r="XT20" i="42" s="1"/>
  <c r="YD20" i="42" s="1"/>
  <c r="YQ20" i="42" s="1"/>
  <c r="ZE20" i="42" s="1"/>
  <c r="ZP20" i="42" s="1"/>
  <c r="AAA20" i="42" s="1"/>
  <c r="AAO20" i="42" s="1"/>
  <c r="ABB20" i="42" s="1"/>
  <c r="ACE20" i="42" s="1"/>
  <c r="ACK20" i="42" s="1"/>
  <c r="ADS20" i="42"/>
  <c r="AEJ20" i="42" s="1"/>
  <c r="AEX20" i="42" s="1"/>
  <c r="AFJ20" i="42"/>
  <c r="AFV20" i="42" s="1"/>
  <c r="AGE20" i="42" s="1"/>
  <c r="AGP20" i="42" s="1"/>
  <c r="AHC20" i="42" s="1"/>
  <c r="AHP20" i="42" s="1"/>
  <c r="AIB20" i="42" s="1"/>
  <c r="AIN20" i="42" s="1"/>
  <c r="AJD20" i="42" s="1"/>
  <c r="AJR20" i="42" s="1"/>
  <c r="AKT20" i="42" s="1"/>
  <c r="AKZ20" i="42" s="1"/>
  <c r="ALN20" i="42" s="1"/>
  <c r="ALT20" i="42" s="1"/>
  <c r="ALV20" i="42" s="1"/>
  <c r="DRP20" i="42" s="1"/>
  <c r="AMN20" i="42"/>
  <c r="AND20" i="42" s="1"/>
  <c r="ANR20" i="42" s="1"/>
  <c r="AOD20" i="42"/>
  <c r="AOP20" i="42" s="1"/>
  <c r="AOZ20" i="42" s="1"/>
  <c r="APJ20" i="42" s="1"/>
  <c r="APX20" i="42" s="1"/>
  <c r="AQK20" i="42" s="1"/>
  <c r="AQW20" i="42" s="1"/>
  <c r="ARH20" i="42" s="1"/>
  <c r="ARV20" i="42" s="1"/>
  <c r="ASI20" i="42" s="1"/>
  <c r="ATM20" i="42" s="1"/>
  <c r="ATS20" i="42" s="1"/>
  <c r="AUG20" i="42" s="1"/>
  <c r="AUP20" i="42" s="1"/>
  <c r="AUX20" i="42" s="1"/>
  <c r="AVG20" i="42" s="1"/>
  <c r="AZD20" i="42"/>
  <c r="AZS20" i="42" s="1"/>
  <c r="BAF20" i="42"/>
  <c r="BAQ20" i="42"/>
  <c r="BBC20" i="42" s="1"/>
  <c r="BBN20" i="42" s="1"/>
  <c r="BBX20" i="42" s="1"/>
  <c r="BCK20" i="42" s="1"/>
  <c r="BCY20" i="42" s="1"/>
  <c r="BDK20" i="42" s="1"/>
  <c r="BDW20" i="42" s="1"/>
  <c r="BEK20" i="42" s="1"/>
  <c r="BEX20" i="42" s="1"/>
  <c r="BFY20" i="42" s="1"/>
  <c r="BGE20" i="42" s="1"/>
  <c r="BGU20" i="42" s="1"/>
  <c r="BHD20" i="42" s="1"/>
  <c r="BHL20" i="42" s="1"/>
  <c r="BHT20" i="42" s="1"/>
  <c r="BLL20" i="42"/>
  <c r="BMB20" i="42" s="1"/>
  <c r="BMP20" i="42" s="1"/>
  <c r="BNA20" i="42"/>
  <c r="BNM20" i="42" s="1"/>
  <c r="BNX20" i="42" s="1"/>
  <c r="BOI20" i="42" s="1"/>
  <c r="BOV20" i="42" s="1"/>
  <c r="BPI20" i="42" s="1"/>
  <c r="BPT20" i="42" s="1"/>
  <c r="BQE20" i="42" s="1"/>
  <c r="BQR20" i="42" s="1"/>
  <c r="BRE20" i="42" s="1"/>
  <c r="BSG20" i="42" s="1"/>
  <c r="BSM20" i="42" s="1"/>
  <c r="BTD20" i="42" s="1"/>
  <c r="BTM20" i="42" s="1"/>
  <c r="BTT20" i="42" s="1"/>
  <c r="BUB20" i="42" s="1"/>
  <c r="BYX20" i="42"/>
  <c r="BZL20" i="42" s="1"/>
  <c r="BZY20" i="42" s="1"/>
  <c r="CBC20" i="42" s="1"/>
  <c r="CBJ20" i="42" s="1"/>
  <c r="CBX20" i="42" s="1"/>
  <c r="CCG20" i="42" s="1"/>
  <c r="CCN20" i="42" s="1"/>
  <c r="CCT20" i="42" s="1"/>
  <c r="CIU20" i="42"/>
  <c r="CJI20" i="42" s="1"/>
  <c r="CJR20" i="42" s="1"/>
  <c r="CJZ20" i="42"/>
  <c r="CKI20" i="42" s="1"/>
  <c r="CKT20" i="42" s="1"/>
  <c r="CKY20" i="42" s="1"/>
  <c r="CLF20" i="42" s="1"/>
  <c r="CLN20" i="42" s="1"/>
  <c r="CLX20" i="42" s="1"/>
  <c r="CMH20" i="42" s="1"/>
  <c r="CMN20" i="42" s="1"/>
  <c r="CNR20" i="42" s="1"/>
  <c r="BD7" i="9"/>
  <c r="BD6" i="9"/>
  <c r="BD5" i="9"/>
  <c r="BD4" i="9"/>
  <c r="ACP6" i="43"/>
  <c r="ACP7" i="43"/>
  <c r="S8" i="63"/>
  <c r="W8" i="63" s="1"/>
  <c r="S9" i="63"/>
  <c r="W9" i="63" s="1"/>
  <c r="S11" i="63"/>
  <c r="W11" i="63" s="1"/>
  <c r="ADE11" i="48"/>
  <c r="ADE10" i="48"/>
  <c r="SL8" i="46"/>
  <c r="SO8" i="46" s="1"/>
  <c r="SR8" i="46" s="1"/>
  <c r="ST8" i="46" s="1"/>
  <c r="SW8" i="46" s="1"/>
  <c r="SZ8" i="46" s="1"/>
  <c r="TC8" i="46" s="1"/>
  <c r="TF8" i="46" s="1"/>
  <c r="TI8" i="46" s="1"/>
  <c r="TK8" i="46" s="1"/>
  <c r="TN8" i="46" s="1"/>
  <c r="TQ8" i="46" s="1"/>
  <c r="TT8" i="46" s="1"/>
  <c r="TV8" i="46" s="1"/>
  <c r="TY8" i="46" s="1"/>
  <c r="UB8" i="46" s="1"/>
  <c r="UD8" i="46" s="1"/>
  <c r="UF8" i="46" s="1"/>
  <c r="ABT8" i="46" s="1"/>
  <c r="SL9" i="46"/>
  <c r="SO9" i="46" s="1"/>
  <c r="SR9" i="46" s="1"/>
  <c r="ST9" i="46" s="1"/>
  <c r="SW9" i="46" s="1"/>
  <c r="SZ9" i="46" s="1"/>
  <c r="TC9" i="46" s="1"/>
  <c r="TF9" i="46" s="1"/>
  <c r="TI9" i="46" s="1"/>
  <c r="TK9" i="46" s="1"/>
  <c r="TN9" i="46" s="1"/>
  <c r="TQ9" i="46" s="1"/>
  <c r="TT9" i="46" s="1"/>
  <c r="TV9" i="46" s="1"/>
  <c r="TY9" i="46" s="1"/>
  <c r="UB9" i="46" s="1"/>
  <c r="UD9" i="46" s="1"/>
  <c r="UF9" i="46" s="1"/>
  <c r="ABT9" i="46" s="1"/>
  <c r="SL10" i="46"/>
  <c r="SO10" i="46" s="1"/>
  <c r="SR10" i="46" s="1"/>
  <c r="ST10" i="46" s="1"/>
  <c r="SW10" i="46" s="1"/>
  <c r="SZ10" i="46" s="1"/>
  <c r="TC10" i="46" s="1"/>
  <c r="TF10" i="46" s="1"/>
  <c r="TI10" i="46" s="1"/>
  <c r="TK10" i="46" s="1"/>
  <c r="TN10" i="46" s="1"/>
  <c r="TQ10" i="46" s="1"/>
  <c r="TT10" i="46" s="1"/>
  <c r="TV10" i="46" s="1"/>
  <c r="TY10" i="46" s="1"/>
  <c r="UB10" i="46" s="1"/>
  <c r="UD10" i="46" s="1"/>
  <c r="UF10" i="46" s="1"/>
  <c r="ABT10" i="46" s="1"/>
  <c r="SL11" i="46"/>
  <c r="SO11" i="46" s="1"/>
  <c r="SR11" i="46" s="1"/>
  <c r="ST11" i="46" s="1"/>
  <c r="SW11" i="46" s="1"/>
  <c r="SZ11" i="46" s="1"/>
  <c r="TC11" i="46" s="1"/>
  <c r="TF11" i="46" s="1"/>
  <c r="TI11" i="46" s="1"/>
  <c r="TK11" i="46" s="1"/>
  <c r="TN11" i="46" s="1"/>
  <c r="TQ11" i="46" s="1"/>
  <c r="TT11" i="46" s="1"/>
  <c r="TV11" i="46" s="1"/>
  <c r="TY11" i="46" s="1"/>
  <c r="UB11" i="46" s="1"/>
  <c r="UD11" i="46" s="1"/>
  <c r="UF11" i="46" s="1"/>
  <c r="ABT11" i="46" s="1"/>
  <c r="SL3" i="46"/>
  <c r="SO3" i="46" s="1"/>
  <c r="SR3" i="46" s="1"/>
  <c r="ST3" i="46" s="1"/>
  <c r="SW3" i="46" s="1"/>
  <c r="SZ3" i="46" s="1"/>
  <c r="TC3" i="46" s="1"/>
  <c r="TF3" i="46" s="1"/>
  <c r="TI3" i="46" s="1"/>
  <c r="TK3" i="46" s="1"/>
  <c r="TN3" i="46" s="1"/>
  <c r="TQ3" i="46" s="1"/>
  <c r="TT3" i="46" s="1"/>
  <c r="TV3" i="46" s="1"/>
  <c r="TY3" i="46" s="1"/>
  <c r="UB3" i="46" s="1"/>
  <c r="UD3" i="46" s="1"/>
  <c r="UF3" i="46" s="1"/>
  <c r="ABT3" i="46" s="1"/>
  <c r="FF4" i="46"/>
  <c r="ABN4" i="46" s="1"/>
  <c r="FF5" i="46"/>
  <c r="ABN5" i="46" s="1"/>
  <c r="FF6" i="46"/>
  <c r="ABN6" i="46" s="1"/>
  <c r="FF7" i="46"/>
  <c r="ABN7" i="46" s="1"/>
  <c r="DM4" i="46"/>
  <c r="DP4" i="46" s="1"/>
  <c r="ABM4" i="46" s="1"/>
  <c r="DM5" i="46"/>
  <c r="DP5" i="46" s="1"/>
  <c r="ABM5" i="46" s="1"/>
  <c r="DM6" i="46"/>
  <c r="DP6" i="46" s="1"/>
  <c r="ABM6" i="46" s="1"/>
  <c r="DM7" i="46"/>
  <c r="DP7" i="46" s="1"/>
  <c r="ABM7" i="46" s="1"/>
  <c r="RI4" i="45"/>
  <c r="RM4" i="45" s="1"/>
  <c r="RP4" i="45" s="1"/>
  <c r="RR4" i="45" s="1"/>
  <c r="RV4" i="45" s="1"/>
  <c r="RI5" i="45"/>
  <c r="RM5" i="45" s="1"/>
  <c r="RP5" i="45" s="1"/>
  <c r="RI6" i="45"/>
  <c r="RM6" i="45" s="1"/>
  <c r="RP6" i="45" s="1"/>
  <c r="RR6" i="45" s="1"/>
  <c r="RV6" i="45" s="1"/>
  <c r="RY6" i="45" s="1"/>
  <c r="SB6" i="45" s="1"/>
  <c r="SE6" i="45" s="1"/>
  <c r="SG6" i="45" s="1"/>
  <c r="SJ6" i="45" s="1"/>
  <c r="SL6" i="45" s="1"/>
  <c r="SO6" i="45" s="1"/>
  <c r="SQ6" i="45" s="1"/>
  <c r="ST6" i="45" s="1"/>
  <c r="SV6" i="45" s="1"/>
  <c r="SX6" i="45" s="1"/>
  <c r="TA6" i="45" s="1"/>
  <c r="TC6" i="45" s="1"/>
  <c r="AAW6" i="45" s="1"/>
  <c r="RI7" i="45"/>
  <c r="RM7" i="45" s="1"/>
  <c r="RP7" i="45" s="1"/>
  <c r="RR7" i="45" s="1"/>
  <c r="RV7" i="45" s="1"/>
  <c r="RY7" i="45" s="1"/>
  <c r="SB7" i="45" s="1"/>
  <c r="SE7" i="45" s="1"/>
  <c r="SG7" i="45" s="1"/>
  <c r="SJ7" i="45" s="1"/>
  <c r="SL7" i="45" s="1"/>
  <c r="SO7" i="45" s="1"/>
  <c r="SQ7" i="45" s="1"/>
  <c r="ST7" i="45" s="1"/>
  <c r="SV7" i="45" s="1"/>
  <c r="SX7" i="45" s="1"/>
  <c r="TA7" i="45" s="1"/>
  <c r="TC7" i="45" s="1"/>
  <c r="AAW7" i="45" s="1"/>
  <c r="RI8" i="45"/>
  <c r="RM8" i="45" s="1"/>
  <c r="RP8" i="45" s="1"/>
  <c r="RR8" i="45" s="1"/>
  <c r="RV8" i="45" s="1"/>
  <c r="RY8" i="45" s="1"/>
  <c r="SB8" i="45" s="1"/>
  <c r="SE8" i="45" s="1"/>
  <c r="SG8" i="45" s="1"/>
  <c r="SJ8" i="45" s="1"/>
  <c r="SL8" i="45" s="1"/>
  <c r="SO8" i="45" s="1"/>
  <c r="SQ8" i="45" s="1"/>
  <c r="ST8" i="45" s="1"/>
  <c r="SV8" i="45" s="1"/>
  <c r="SX8" i="45" s="1"/>
  <c r="TA8" i="45" s="1"/>
  <c r="RI9" i="45"/>
  <c r="RM9" i="45" s="1"/>
  <c r="RP9" i="45" s="1"/>
  <c r="RR9" i="45" s="1"/>
  <c r="RV9" i="45" s="1"/>
  <c r="RY9" i="45" s="1"/>
  <c r="SB9" i="45" s="1"/>
  <c r="SE9" i="45" s="1"/>
  <c r="SG9" i="45" s="1"/>
  <c r="SJ9" i="45" s="1"/>
  <c r="SL9" i="45" s="1"/>
  <c r="SO9" i="45" s="1"/>
  <c r="SQ9" i="45" s="1"/>
  <c r="ST9" i="45" s="1"/>
  <c r="SV9" i="45" s="1"/>
  <c r="SX9" i="45" s="1"/>
  <c r="TA9" i="45" s="1"/>
  <c r="TC9" i="45" s="1"/>
  <c r="AAW9" i="45" s="1"/>
  <c r="RI10" i="45"/>
  <c r="RM10" i="45" s="1"/>
  <c r="RP10" i="45" s="1"/>
  <c r="RR10" i="45" s="1"/>
  <c r="RV10" i="45" s="1"/>
  <c r="RY10" i="45" s="1"/>
  <c r="SB10" i="45" s="1"/>
  <c r="SE10" i="45" s="1"/>
  <c r="SG10" i="45" s="1"/>
  <c r="SJ10" i="45" s="1"/>
  <c r="SL10" i="45" s="1"/>
  <c r="SO10" i="45" s="1"/>
  <c r="SQ10" i="45" s="1"/>
  <c r="ST10" i="45" s="1"/>
  <c r="SV10" i="45" s="1"/>
  <c r="SX10" i="45" s="1"/>
  <c r="TA10" i="45" s="1"/>
  <c r="TC10" i="45" s="1"/>
  <c r="AAW10" i="45" s="1"/>
  <c r="RI11" i="45"/>
  <c r="RM11" i="45" s="1"/>
  <c r="RP11" i="45" s="1"/>
  <c r="RR11" i="45" s="1"/>
  <c r="RV11" i="45" s="1"/>
  <c r="RY11" i="45" s="1"/>
  <c r="SB11" i="45" s="1"/>
  <c r="SE11" i="45" s="1"/>
  <c r="SG11" i="45" s="1"/>
  <c r="SJ11" i="45" s="1"/>
  <c r="SL11" i="45" s="1"/>
  <c r="SO11" i="45" s="1"/>
  <c r="SQ11" i="45" s="1"/>
  <c r="ST11" i="45" s="1"/>
  <c r="SV11" i="45" s="1"/>
  <c r="SX11" i="45" s="1"/>
  <c r="TA11" i="45" s="1"/>
  <c r="TC11" i="45" s="1"/>
  <c r="AAW11" i="45" s="1"/>
  <c r="RI13" i="45"/>
  <c r="RM13" i="45" s="1"/>
  <c r="RP13" i="45" s="1"/>
  <c r="RR13" i="45" s="1"/>
  <c r="RV13" i="45" s="1"/>
  <c r="RY13" i="45" s="1"/>
  <c r="SB13" i="45" s="1"/>
  <c r="SE13" i="45" s="1"/>
  <c r="SG13" i="45" s="1"/>
  <c r="SJ13" i="45" s="1"/>
  <c r="SL13" i="45" s="1"/>
  <c r="SO13" i="45" s="1"/>
  <c r="SQ13" i="45" s="1"/>
  <c r="ST13" i="45" s="1"/>
  <c r="SV13" i="45" s="1"/>
  <c r="SX13" i="45" s="1"/>
  <c r="TA13" i="45" s="1"/>
  <c r="TC13" i="45" s="1"/>
  <c r="AAW13" i="45" s="1"/>
  <c r="RI14" i="45"/>
  <c r="RM14" i="45" s="1"/>
  <c r="RP14" i="45" s="1"/>
  <c r="RR14" i="45" s="1"/>
  <c r="RV14" i="45" s="1"/>
  <c r="RY14" i="45" s="1"/>
  <c r="SB14" i="45" s="1"/>
  <c r="SE14" i="45" s="1"/>
  <c r="SG14" i="45" s="1"/>
  <c r="SJ14" i="45" s="1"/>
  <c r="SL14" i="45" s="1"/>
  <c r="SO14" i="45" s="1"/>
  <c r="RI15" i="45"/>
  <c r="RM15" i="45" s="1"/>
  <c r="RP15" i="45" s="1"/>
  <c r="RR15" i="45" s="1"/>
  <c r="RV15" i="45" s="1"/>
  <c r="RY15" i="45" s="1"/>
  <c r="SB15" i="45" s="1"/>
  <c r="SE15" i="45" s="1"/>
  <c r="SG15" i="45" s="1"/>
  <c r="SJ15" i="45" s="1"/>
  <c r="SL15" i="45" s="1"/>
  <c r="SO15" i="45" s="1"/>
  <c r="SQ15" i="45" s="1"/>
  <c r="ST15" i="45" s="1"/>
  <c r="SV15" i="45" s="1"/>
  <c r="SX15" i="45" s="1"/>
  <c r="TA15" i="45" s="1"/>
  <c r="RI16" i="45"/>
  <c r="RM16" i="45" s="1"/>
  <c r="RP16" i="45" s="1"/>
  <c r="RR16" i="45" s="1"/>
  <c r="RV16" i="45" s="1"/>
  <c r="RY16" i="45" s="1"/>
  <c r="SB16" i="45" s="1"/>
  <c r="SE16" i="45" s="1"/>
  <c r="SG16" i="45" s="1"/>
  <c r="SJ16" i="45" s="1"/>
  <c r="SL16" i="45" s="1"/>
  <c r="SO16" i="45" s="1"/>
  <c r="SQ16" i="45" s="1"/>
  <c r="ST16" i="45" s="1"/>
  <c r="SV16" i="45" s="1"/>
  <c r="SX16" i="45" s="1"/>
  <c r="TA16" i="45" s="1"/>
  <c r="RI17" i="45"/>
  <c r="RM17" i="45" s="1"/>
  <c r="RP17" i="45" s="1"/>
  <c r="RR17" i="45" s="1"/>
  <c r="RV17" i="45" s="1"/>
  <c r="RY17" i="45" s="1"/>
  <c r="SB17" i="45" s="1"/>
  <c r="SE17" i="45" s="1"/>
  <c r="SG17" i="45" s="1"/>
  <c r="SJ17" i="45" s="1"/>
  <c r="SL17" i="45" s="1"/>
  <c r="SO17" i="45" s="1"/>
  <c r="SQ17" i="45" s="1"/>
  <c r="ST17" i="45" s="1"/>
  <c r="SV17" i="45" s="1"/>
  <c r="SX17" i="45" s="1"/>
  <c r="TA17" i="45" s="1"/>
  <c r="AAW17" i="45"/>
  <c r="RI18" i="45"/>
  <c r="RM18" i="45" s="1"/>
  <c r="RP18" i="45" s="1"/>
  <c r="RR18" i="45" s="1"/>
  <c r="RV18" i="45" s="1"/>
  <c r="RY18" i="45" s="1"/>
  <c r="SB18" i="45" s="1"/>
  <c r="SE18" i="45" s="1"/>
  <c r="SG18" i="45" s="1"/>
  <c r="SJ18" i="45" s="1"/>
  <c r="SL18" i="45" s="1"/>
  <c r="SO18" i="45" s="1"/>
  <c r="SQ18" i="45" s="1"/>
  <c r="ST18" i="45" s="1"/>
  <c r="SV18" i="45" s="1"/>
  <c r="SX18" i="45" s="1"/>
  <c r="TA18" i="45" s="1"/>
  <c r="TC18" i="45" s="1"/>
  <c r="AAW18" i="45" s="1"/>
  <c r="RI3" i="45"/>
  <c r="RM3" i="45" s="1"/>
  <c r="RP3" i="45" s="1"/>
  <c r="RR3" i="45" s="1"/>
  <c r="RV3" i="45" s="1"/>
  <c r="RY3" i="45" s="1"/>
  <c r="SB3" i="45" s="1"/>
  <c r="SE3" i="45" s="1"/>
  <c r="SG3" i="45" s="1"/>
  <c r="SJ3" i="45" s="1"/>
  <c r="SL3" i="45" s="1"/>
  <c r="SO3" i="45" s="1"/>
  <c r="SQ3" i="45" s="1"/>
  <c r="ST3" i="45" s="1"/>
  <c r="SV3" i="45" s="1"/>
  <c r="SX3" i="45" s="1"/>
  <c r="TA3" i="45" s="1"/>
  <c r="TC3" i="45" s="1"/>
  <c r="AAW3" i="45" s="1"/>
  <c r="SO6" i="43"/>
  <c r="SQ6" i="43" s="1"/>
  <c r="ST6" i="43" s="1"/>
  <c r="SV6" i="43" s="1"/>
  <c r="SY6" i="43" s="1"/>
  <c r="TB6" i="43" s="1"/>
  <c r="TE6" i="43" s="1"/>
  <c r="TG6" i="43" s="1"/>
  <c r="TJ6" i="43" s="1"/>
  <c r="TM6" i="43" s="1"/>
  <c r="TP6" i="43" s="1"/>
  <c r="TR6" i="43" s="1"/>
  <c r="TU6" i="43" s="1"/>
  <c r="TW6" i="43" s="1"/>
  <c r="TZ6" i="43" s="1"/>
  <c r="UC6" i="43" s="1"/>
  <c r="UF6" i="43" s="1"/>
  <c r="UH6" i="43" s="1"/>
  <c r="ACO6" i="43" s="1"/>
  <c r="SO7" i="43"/>
  <c r="SQ7" i="43" s="1"/>
  <c r="ST7" i="43" s="1"/>
  <c r="SV7" i="43" s="1"/>
  <c r="SY7" i="43" s="1"/>
  <c r="TB7" i="43" s="1"/>
  <c r="TE7" i="43" s="1"/>
  <c r="TG7" i="43" s="1"/>
  <c r="TJ7" i="43" s="1"/>
  <c r="TM7" i="43" s="1"/>
  <c r="TP7" i="43" s="1"/>
  <c r="TR7" i="43" s="1"/>
  <c r="TU7" i="43" s="1"/>
  <c r="TW7" i="43" s="1"/>
  <c r="TZ7" i="43" s="1"/>
  <c r="UC7" i="43" s="1"/>
  <c r="UF7" i="43" s="1"/>
  <c r="UH7" i="43" s="1"/>
  <c r="ACO7" i="43" s="1"/>
  <c r="SO3" i="43"/>
  <c r="SQ3" i="43" s="1"/>
  <c r="CIU4" i="42"/>
  <c r="CJI4" i="42" s="1"/>
  <c r="CJR4" i="42" s="1"/>
  <c r="CJZ4" i="42" s="1"/>
  <c r="CKI4" i="42" s="1"/>
  <c r="CIU5" i="42"/>
  <c r="CJI5" i="42" s="1"/>
  <c r="CJR5" i="42" s="1"/>
  <c r="CJZ5" i="42" s="1"/>
  <c r="CKI5" i="42" s="1"/>
  <c r="CIU6" i="42"/>
  <c r="CJI6" i="42" s="1"/>
  <c r="CJR6" i="42" s="1"/>
  <c r="CJZ6" i="42" s="1"/>
  <c r="CKI6" i="42" s="1"/>
  <c r="CIU7" i="42"/>
  <c r="CJI7" i="42" s="1"/>
  <c r="CJR7" i="42" s="1"/>
  <c r="CJZ7" i="42" s="1"/>
  <c r="CKI7" i="42" s="1"/>
  <c r="CIU8" i="42"/>
  <c r="CJI8" i="42" s="1"/>
  <c r="CJR8" i="42" s="1"/>
  <c r="CJZ8" i="42" s="1"/>
  <c r="CKI8" i="42" s="1"/>
  <c r="CIU9" i="42"/>
  <c r="CJI9" i="42"/>
  <c r="CJR9" i="42" s="1"/>
  <c r="CJZ9" i="42" s="1"/>
  <c r="CKI9" i="42" s="1"/>
  <c r="CIU10" i="42"/>
  <c r="CJI10" i="42" s="1"/>
  <c r="CJR10" i="42" s="1"/>
  <c r="CJZ10" i="42" s="1"/>
  <c r="CKI10" i="42" s="1"/>
  <c r="CIU11" i="42"/>
  <c r="CJI11" i="42" s="1"/>
  <c r="CJR11" i="42" s="1"/>
  <c r="CJZ11" i="42" s="1"/>
  <c r="CKI11" i="42" s="1"/>
  <c r="CIU12" i="42"/>
  <c r="CJI12" i="42" s="1"/>
  <c r="CJR12" i="42" s="1"/>
  <c r="CJZ12" i="42" s="1"/>
  <c r="CKI12" i="42" s="1"/>
  <c r="CIU13" i="42"/>
  <c r="CJI13" i="42" s="1"/>
  <c r="CJR13" i="42" s="1"/>
  <c r="CJZ13" i="42" s="1"/>
  <c r="CKI13" i="42" s="1"/>
  <c r="CIU14" i="42"/>
  <c r="CJI14" i="42" s="1"/>
  <c r="CJR14" i="42" s="1"/>
  <c r="CJZ14" i="42" s="1"/>
  <c r="CKI14" i="42" s="1"/>
  <c r="CKT14" i="42" s="1"/>
  <c r="CKY14" i="42" s="1"/>
  <c r="CLF14" i="42" s="1"/>
  <c r="CLN14" i="42" s="1"/>
  <c r="CLX14" i="42" s="1"/>
  <c r="CMH14" i="42" s="1"/>
  <c r="CIU15" i="42"/>
  <c r="CJI15" i="42" s="1"/>
  <c r="CJR15" i="42" s="1"/>
  <c r="CJZ15" i="42" s="1"/>
  <c r="CKI15" i="42" s="1"/>
  <c r="CKT15" i="42" s="1"/>
  <c r="CKY15" i="42" s="1"/>
  <c r="CLF15" i="42" s="1"/>
  <c r="CLN15" i="42" s="1"/>
  <c r="CLX15" i="42" s="1"/>
  <c r="CMH15" i="42" s="1"/>
  <c r="CIU16" i="42"/>
  <c r="CJI16" i="42" s="1"/>
  <c r="CJR16" i="42" s="1"/>
  <c r="CJZ16" i="42" s="1"/>
  <c r="CKI16" i="42" s="1"/>
  <c r="CKT16" i="42" s="1"/>
  <c r="CKY16" i="42" s="1"/>
  <c r="CIU17" i="42"/>
  <c r="CJI17" i="42" s="1"/>
  <c r="CJR17" i="42" s="1"/>
  <c r="CJZ17" i="42" s="1"/>
  <c r="CKI17" i="42" s="1"/>
  <c r="CKT17" i="42" s="1"/>
  <c r="CKY17" i="42" s="1"/>
  <c r="CIU18" i="42"/>
  <c r="CJI18" i="42" s="1"/>
  <c r="CJR18" i="42" s="1"/>
  <c r="CJZ18" i="42" s="1"/>
  <c r="CKI18" i="42" s="1"/>
  <c r="CKT18" i="42" s="1"/>
  <c r="CKY18" i="42" s="1"/>
  <c r="CLF18" i="42" s="1"/>
  <c r="CLN18" i="42" s="1"/>
  <c r="CLX18" i="42" s="1"/>
  <c r="CMH18" i="42" s="1"/>
  <c r="CIU19" i="42"/>
  <c r="CJI19" i="42" s="1"/>
  <c r="CJR19" i="42" s="1"/>
  <c r="CJZ19" i="42" s="1"/>
  <c r="CKI19" i="42" s="1"/>
  <c r="CKT19" i="42" s="1"/>
  <c r="CKY19" i="42" s="1"/>
  <c r="CLF19" i="42" s="1"/>
  <c r="CLN19" i="42" s="1"/>
  <c r="CLX19" i="42" s="1"/>
  <c r="CMH19" i="42" s="1"/>
  <c r="CIU21" i="42"/>
  <c r="CJI21" i="42" s="1"/>
  <c r="CJR21" i="42" s="1"/>
  <c r="CJZ21" i="42" s="1"/>
  <c r="CKI21" i="42" s="1"/>
  <c r="CKT21" i="42" s="1"/>
  <c r="CKY21" i="42" s="1"/>
  <c r="CLF21" i="42" s="1"/>
  <c r="CLN21" i="42" s="1"/>
  <c r="CLX21" i="42" s="1"/>
  <c r="CIU22" i="42"/>
  <c r="CJI22" i="42" s="1"/>
  <c r="CJR22" i="42" s="1"/>
  <c r="CJZ22" i="42" s="1"/>
  <c r="CKI22" i="42" s="1"/>
  <c r="CKT22" i="42" s="1"/>
  <c r="CKY22" i="42" s="1"/>
  <c r="CLF22" i="42" s="1"/>
  <c r="CLN22" i="42" s="1"/>
  <c r="CLX22" i="42" s="1"/>
  <c r="CMH22" i="42" s="1"/>
  <c r="CMN22" i="42" s="1"/>
  <c r="CNR22" i="42" s="1"/>
  <c r="COB22" i="42" s="1"/>
  <c r="COM22" i="42" s="1"/>
  <c r="COZ22" i="42" s="1"/>
  <c r="CPI22" i="42" s="1"/>
  <c r="CPQ22" i="42" s="1"/>
  <c r="CQA22" i="42" s="1"/>
  <c r="CQD22" i="42" s="1"/>
  <c r="DRU22" i="42" s="1"/>
  <c r="CIU23" i="42"/>
  <c r="CJI23" i="42" s="1"/>
  <c r="CJR23" i="42" s="1"/>
  <c r="CJZ23" i="42" s="1"/>
  <c r="CKI23" i="42" s="1"/>
  <c r="CKT23" i="42" s="1"/>
  <c r="CKY23" i="42" s="1"/>
  <c r="CLF23" i="42" s="1"/>
  <c r="CLN23" i="42" s="1"/>
  <c r="CLX23" i="42" s="1"/>
  <c r="CIU24" i="42"/>
  <c r="CJI24" i="42" s="1"/>
  <c r="CJR24" i="42" s="1"/>
  <c r="CJZ24" i="42" s="1"/>
  <c r="CKI24" i="42" s="1"/>
  <c r="CKT24" i="42" s="1"/>
  <c r="CKY24" i="42" s="1"/>
  <c r="CLF24" i="42" s="1"/>
  <c r="CLN24" i="42" s="1"/>
  <c r="CLX24" i="42" s="1"/>
  <c r="CMH24" i="42" s="1"/>
  <c r="CMN24" i="42" s="1"/>
  <c r="CNR24" i="42" s="1"/>
  <c r="COB24" i="42" s="1"/>
  <c r="COM24" i="42" s="1"/>
  <c r="COZ24" i="42" s="1"/>
  <c r="CPI24" i="42" s="1"/>
  <c r="CPQ24" i="42" s="1"/>
  <c r="CQA24" i="42" s="1"/>
  <c r="CQD24" i="42" s="1"/>
  <c r="DRU24" i="42" s="1"/>
  <c r="CIU25" i="42"/>
  <c r="CJI25" i="42" s="1"/>
  <c r="CJR25" i="42" s="1"/>
  <c r="CJZ25" i="42" s="1"/>
  <c r="CKI25" i="42" s="1"/>
  <c r="CKT25" i="42" s="1"/>
  <c r="CKY25" i="42" s="1"/>
  <c r="CLF25" i="42" s="1"/>
  <c r="CLN25" i="42" s="1"/>
  <c r="CLX25" i="42" s="1"/>
  <c r="CMH25" i="42" s="1"/>
  <c r="CMN25" i="42" s="1"/>
  <c r="CNR25" i="42" s="1"/>
  <c r="COB25" i="42" s="1"/>
  <c r="COM25" i="42" s="1"/>
  <c r="COZ25" i="42" s="1"/>
  <c r="CPI25" i="42" s="1"/>
  <c r="CPQ25" i="42" s="1"/>
  <c r="CQA25" i="42" s="1"/>
  <c r="CQD25" i="42" s="1"/>
  <c r="DRU25" i="42" s="1"/>
  <c r="CIU26" i="42"/>
  <c r="CJI26" i="42" s="1"/>
  <c r="CJR26" i="42" s="1"/>
  <c r="CJZ26" i="42" s="1"/>
  <c r="CKI26" i="42" s="1"/>
  <c r="CKT26" i="42" s="1"/>
  <c r="CKY26" i="42" s="1"/>
  <c r="CLF26" i="42" s="1"/>
  <c r="CLN26" i="42" s="1"/>
  <c r="CLX26" i="42" s="1"/>
  <c r="CMH26" i="42" s="1"/>
  <c r="CMN26" i="42" s="1"/>
  <c r="CNR26" i="42" s="1"/>
  <c r="COB26" i="42" s="1"/>
  <c r="COM26" i="42" s="1"/>
  <c r="COZ26" i="42" s="1"/>
  <c r="CPI26" i="42" s="1"/>
  <c r="CPQ26" i="42" s="1"/>
  <c r="CQA26" i="42" s="1"/>
  <c r="CQD26" i="42" s="1"/>
  <c r="DRU26" i="42" s="1"/>
  <c r="CIU27" i="42"/>
  <c r="CJI27" i="42" s="1"/>
  <c r="CJR27" i="42" s="1"/>
  <c r="CJZ27" i="42" s="1"/>
  <c r="CKI27" i="42" s="1"/>
  <c r="CKT27" i="42" s="1"/>
  <c r="CKY27" i="42" s="1"/>
  <c r="CLF27" i="42" s="1"/>
  <c r="CLN27" i="42" s="1"/>
  <c r="CLX27" i="42" s="1"/>
  <c r="CMH27" i="42" s="1"/>
  <c r="CMN27" i="42" s="1"/>
  <c r="CNR27" i="42" s="1"/>
  <c r="COB27" i="42" s="1"/>
  <c r="COM27" i="42" s="1"/>
  <c r="COZ27" i="42" s="1"/>
  <c r="CPI27" i="42" s="1"/>
  <c r="CPQ27" i="42" s="1"/>
  <c r="CQA27" i="42" s="1"/>
  <c r="CQD27" i="42" s="1"/>
  <c r="DRU27" i="42" s="1"/>
  <c r="CIU28" i="42"/>
  <c r="CJI28" i="42" s="1"/>
  <c r="CJR28" i="42" s="1"/>
  <c r="CJZ28" i="42" s="1"/>
  <c r="CKI28" i="42" s="1"/>
  <c r="CKT28" i="42" s="1"/>
  <c r="CKY28" i="42" s="1"/>
  <c r="CLF28" i="42" s="1"/>
  <c r="CLN28" i="42" s="1"/>
  <c r="CLX28" i="42" s="1"/>
  <c r="CMH28" i="42" s="1"/>
  <c r="CMN28" i="42" s="1"/>
  <c r="CNR28" i="42" s="1"/>
  <c r="COB28" i="42" s="1"/>
  <c r="COM28" i="42" s="1"/>
  <c r="COZ28" i="42" s="1"/>
  <c r="CPI28" i="42" s="1"/>
  <c r="CPQ28" i="42" s="1"/>
  <c r="CQA28" i="42" s="1"/>
  <c r="CQD28" i="42" s="1"/>
  <c r="DRU28" i="42" s="1"/>
  <c r="CIU29" i="42"/>
  <c r="CJI29" i="42" s="1"/>
  <c r="CJR29" i="42" s="1"/>
  <c r="CJZ29" i="42" s="1"/>
  <c r="CKI29" i="42" s="1"/>
  <c r="CKT29" i="42" s="1"/>
  <c r="CKY29" i="42" s="1"/>
  <c r="CLF29" i="42" s="1"/>
  <c r="CLN29" i="42" s="1"/>
  <c r="CLX29" i="42" s="1"/>
  <c r="CMH29" i="42" s="1"/>
  <c r="CMN29" i="42" s="1"/>
  <c r="CNR29" i="42" s="1"/>
  <c r="CIU30" i="42"/>
  <c r="CJI30" i="42" s="1"/>
  <c r="CJR30" i="42" s="1"/>
  <c r="CJZ30" i="42" s="1"/>
  <c r="CKI30" i="42" s="1"/>
  <c r="CIU31" i="42"/>
  <c r="CJI31" i="42" s="1"/>
  <c r="CJR31" i="42" s="1"/>
  <c r="CJZ31" i="42" s="1"/>
  <c r="CKI31" i="42" s="1"/>
  <c r="CKT31" i="42" s="1"/>
  <c r="CKY31" i="42" s="1"/>
  <c r="CLF31" i="42" s="1"/>
  <c r="CLN31" i="42" s="1"/>
  <c r="CLX31" i="42" s="1"/>
  <c r="CMH31" i="42" s="1"/>
  <c r="CMN31" i="42" s="1"/>
  <c r="CNR31" i="42" s="1"/>
  <c r="COB31" i="42" s="1"/>
  <c r="CIU32" i="42"/>
  <c r="CJI32" i="42" s="1"/>
  <c r="CJR32" i="42" s="1"/>
  <c r="CJZ32" i="42" s="1"/>
  <c r="CKI32" i="42" s="1"/>
  <c r="CIU33" i="42"/>
  <c r="CJI33" i="42" s="1"/>
  <c r="CJR33" i="42" s="1"/>
  <c r="CJZ33" i="42" s="1"/>
  <c r="CKI33" i="42" s="1"/>
  <c r="CIU34" i="42"/>
  <c r="CJI34" i="42" s="1"/>
  <c r="CJR34" i="42" s="1"/>
  <c r="CJZ34" i="42" s="1"/>
  <c r="CKI34" i="42" s="1"/>
  <c r="CIU3" i="42"/>
  <c r="CJI3" i="42" s="1"/>
  <c r="CJR3" i="42" s="1"/>
  <c r="CJZ3" i="42" s="1"/>
  <c r="CKI3" i="42" s="1"/>
  <c r="AY7" i="9"/>
  <c r="AY6" i="9"/>
  <c r="AY5" i="9"/>
  <c r="AY4" i="9"/>
  <c r="HE36" i="63"/>
  <c r="HG36" i="63" s="1"/>
  <c r="HJ36" i="63" s="1"/>
  <c r="HL36" i="63" s="1"/>
  <c r="HN36" i="63" s="1"/>
  <c r="HT36" i="63" s="1"/>
  <c r="HY36" i="63" s="1"/>
  <c r="IB36" i="63" s="1"/>
  <c r="ID36" i="63" s="1"/>
  <c r="IG36" i="63" s="1"/>
  <c r="IJ36" i="63" s="1"/>
  <c r="IM36" i="63" s="1"/>
  <c r="IQ36" i="63" s="1"/>
  <c r="IU36" i="63" s="1"/>
  <c r="IY36" i="63" s="1"/>
  <c r="JB36" i="63" s="1"/>
  <c r="JE36" i="63" s="1"/>
  <c r="JG36" i="63" s="1"/>
  <c r="JI36" i="63" s="1"/>
  <c r="HE35" i="63"/>
  <c r="HG35" i="63" s="1"/>
  <c r="HJ35" i="63" s="1"/>
  <c r="HL35" i="63" s="1"/>
  <c r="HN35" i="63" s="1"/>
  <c r="HT35" i="63" s="1"/>
  <c r="HY35" i="63" s="1"/>
  <c r="IB35" i="63" s="1"/>
  <c r="ID35" i="63" s="1"/>
  <c r="IG35" i="63" s="1"/>
  <c r="IJ35" i="63" s="1"/>
  <c r="IM35" i="63" s="1"/>
  <c r="IQ35" i="63" s="1"/>
  <c r="IU35" i="63" s="1"/>
  <c r="IY35" i="63" s="1"/>
  <c r="JB35" i="63" s="1"/>
  <c r="JE35" i="63" s="1"/>
  <c r="JG35" i="63" s="1"/>
  <c r="JI35" i="63" s="1"/>
  <c r="HE34" i="63"/>
  <c r="HG34" i="63" s="1"/>
  <c r="HJ34" i="63" s="1"/>
  <c r="HL34" i="63" s="1"/>
  <c r="HN34" i="63" s="1"/>
  <c r="HT34" i="63" s="1"/>
  <c r="HY34" i="63" s="1"/>
  <c r="IB34" i="63" s="1"/>
  <c r="ID34" i="63" s="1"/>
  <c r="IG34" i="63" s="1"/>
  <c r="IJ34" i="63" s="1"/>
  <c r="IM34" i="63" s="1"/>
  <c r="IQ34" i="63" s="1"/>
  <c r="IU34" i="63" s="1"/>
  <c r="IY34" i="63" s="1"/>
  <c r="JB34" i="63" s="1"/>
  <c r="JE34" i="63" s="1"/>
  <c r="JG34" i="63" s="1"/>
  <c r="JI34" i="63" s="1"/>
  <c r="HE33" i="63"/>
  <c r="HG33" i="63" s="1"/>
  <c r="HJ33" i="63" s="1"/>
  <c r="HL33" i="63" s="1"/>
  <c r="HN33" i="63" s="1"/>
  <c r="HT33" i="63" s="1"/>
  <c r="HY33" i="63" s="1"/>
  <c r="IB33" i="63" s="1"/>
  <c r="ID33" i="63" s="1"/>
  <c r="IG33" i="63" s="1"/>
  <c r="IJ33" i="63" s="1"/>
  <c r="IM33" i="63" s="1"/>
  <c r="IQ33" i="63" s="1"/>
  <c r="IU33" i="63" s="1"/>
  <c r="IY33" i="63" s="1"/>
  <c r="JB33" i="63" s="1"/>
  <c r="JE33" i="63" s="1"/>
  <c r="JG33" i="63" s="1"/>
  <c r="JI33" i="63" s="1"/>
  <c r="HE32" i="63"/>
  <c r="HG32" i="63" s="1"/>
  <c r="HJ32" i="63" s="1"/>
  <c r="HL32" i="63" s="1"/>
  <c r="HN32" i="63" s="1"/>
  <c r="HT32" i="63" s="1"/>
  <c r="HY32" i="63" s="1"/>
  <c r="IB32" i="63" s="1"/>
  <c r="ID32" i="63" s="1"/>
  <c r="IG32" i="63" s="1"/>
  <c r="IJ32" i="63" s="1"/>
  <c r="IM32" i="63" s="1"/>
  <c r="IQ32" i="63" s="1"/>
  <c r="IU32" i="63" s="1"/>
  <c r="IY32" i="63" s="1"/>
  <c r="JB32" i="63" s="1"/>
  <c r="JE32" i="63" s="1"/>
  <c r="JG32" i="63" s="1"/>
  <c r="JI32" i="63" s="1"/>
  <c r="HE31" i="63"/>
  <c r="HG31" i="63" s="1"/>
  <c r="HJ31" i="63" s="1"/>
  <c r="HL31" i="63" s="1"/>
  <c r="HN31" i="63" s="1"/>
  <c r="HT31" i="63" s="1"/>
  <c r="HY31" i="63" s="1"/>
  <c r="IB31" i="63" s="1"/>
  <c r="ID31" i="63" s="1"/>
  <c r="IG31" i="63" s="1"/>
  <c r="IJ31" i="63" s="1"/>
  <c r="IM31" i="63" s="1"/>
  <c r="IQ31" i="63" s="1"/>
  <c r="IU31" i="63" s="1"/>
  <c r="IY31" i="63" s="1"/>
  <c r="JB31" i="63" s="1"/>
  <c r="JE31" i="63" s="1"/>
  <c r="JG31" i="63" s="1"/>
  <c r="JI31" i="63" s="1"/>
  <c r="HE30" i="63"/>
  <c r="HG30" i="63" s="1"/>
  <c r="HJ30" i="63" s="1"/>
  <c r="HL30" i="63" s="1"/>
  <c r="HN30" i="63" s="1"/>
  <c r="HT30" i="63" s="1"/>
  <c r="HY30" i="63" s="1"/>
  <c r="IB30" i="63" s="1"/>
  <c r="ID30" i="63" s="1"/>
  <c r="IG30" i="63" s="1"/>
  <c r="IJ30" i="63" s="1"/>
  <c r="IM30" i="63" s="1"/>
  <c r="IQ30" i="63" s="1"/>
  <c r="IU30" i="63" s="1"/>
  <c r="IY30" i="63" s="1"/>
  <c r="JB30" i="63" s="1"/>
  <c r="JE30" i="63" s="1"/>
  <c r="JG30" i="63" s="1"/>
  <c r="JI30" i="63" s="1"/>
  <c r="HE29" i="63"/>
  <c r="HG29" i="63" s="1"/>
  <c r="HJ29" i="63" s="1"/>
  <c r="HL29" i="63" s="1"/>
  <c r="HN29" i="63" s="1"/>
  <c r="HT29" i="63" s="1"/>
  <c r="HY29" i="63" s="1"/>
  <c r="IB29" i="63" s="1"/>
  <c r="ID29" i="63" s="1"/>
  <c r="IG29" i="63" s="1"/>
  <c r="IJ29" i="63" s="1"/>
  <c r="IM29" i="63" s="1"/>
  <c r="IQ29" i="63" s="1"/>
  <c r="IU29" i="63" s="1"/>
  <c r="IY29" i="63" s="1"/>
  <c r="JB29" i="63" s="1"/>
  <c r="JE29" i="63" s="1"/>
  <c r="JG29" i="63" s="1"/>
  <c r="JI29" i="63" s="1"/>
  <c r="HE28" i="63"/>
  <c r="HG28" i="63" s="1"/>
  <c r="HJ28" i="63" s="1"/>
  <c r="HL28" i="63" s="1"/>
  <c r="HN28" i="63" s="1"/>
  <c r="HT28" i="63" s="1"/>
  <c r="HY28" i="63" s="1"/>
  <c r="IB28" i="63" s="1"/>
  <c r="ID28" i="63" s="1"/>
  <c r="IG28" i="63" s="1"/>
  <c r="IJ28" i="63" s="1"/>
  <c r="IM28" i="63" s="1"/>
  <c r="IQ28" i="63" s="1"/>
  <c r="IU28" i="63" s="1"/>
  <c r="IY28" i="63" s="1"/>
  <c r="JB28" i="63" s="1"/>
  <c r="JE28" i="63" s="1"/>
  <c r="JG28" i="63" s="1"/>
  <c r="JI28" i="63" s="1"/>
  <c r="FE36" i="63"/>
  <c r="FH36" i="63" s="1"/>
  <c r="FK36" i="63" s="1"/>
  <c r="FM36" i="63" s="1"/>
  <c r="FP36" i="63" s="1"/>
  <c r="FS36" i="63" s="1"/>
  <c r="FX36" i="63" s="1"/>
  <c r="FE35" i="63"/>
  <c r="FH35" i="63" s="1"/>
  <c r="FK35" i="63" s="1"/>
  <c r="FM35" i="63" s="1"/>
  <c r="FP35" i="63" s="1"/>
  <c r="FS35" i="63" s="1"/>
  <c r="FX35" i="63" s="1"/>
  <c r="FE34" i="63"/>
  <c r="FH34" i="63" s="1"/>
  <c r="FK34" i="63" s="1"/>
  <c r="FM34" i="63" s="1"/>
  <c r="FP34" i="63" s="1"/>
  <c r="FS34" i="63" s="1"/>
  <c r="FX34" i="63" s="1"/>
  <c r="FE33" i="63"/>
  <c r="FH33" i="63" s="1"/>
  <c r="FK33" i="63" s="1"/>
  <c r="FM33" i="63" s="1"/>
  <c r="FP33" i="63" s="1"/>
  <c r="FS33" i="63" s="1"/>
  <c r="FX33" i="63" s="1"/>
  <c r="FE32" i="63"/>
  <c r="FH32" i="63" s="1"/>
  <c r="FK32" i="63" s="1"/>
  <c r="FM32" i="63" s="1"/>
  <c r="FP32" i="63" s="1"/>
  <c r="FS32" i="63" s="1"/>
  <c r="FX32" i="63" s="1"/>
  <c r="FE31" i="63"/>
  <c r="FH31" i="63" s="1"/>
  <c r="FK31" i="63" s="1"/>
  <c r="FM31" i="63" s="1"/>
  <c r="FP31" i="63" s="1"/>
  <c r="FS31" i="63" s="1"/>
  <c r="FX31" i="63" s="1"/>
  <c r="FE30" i="63"/>
  <c r="FH30" i="63" s="1"/>
  <c r="FK30" i="63" s="1"/>
  <c r="FM30" i="63" s="1"/>
  <c r="FP30" i="63" s="1"/>
  <c r="FS30" i="63" s="1"/>
  <c r="FX30" i="63" s="1"/>
  <c r="FE29" i="63"/>
  <c r="FH29" i="63" s="1"/>
  <c r="FK29" i="63" s="1"/>
  <c r="FM29" i="63" s="1"/>
  <c r="FP29" i="63" s="1"/>
  <c r="FS29" i="63" s="1"/>
  <c r="FX29" i="63" s="1"/>
  <c r="FE28" i="63"/>
  <c r="FH28" i="63" s="1"/>
  <c r="FK28" i="63" s="1"/>
  <c r="FM28" i="63" s="1"/>
  <c r="FP28" i="63" s="1"/>
  <c r="FS28" i="63" s="1"/>
  <c r="FX28" i="63" s="1"/>
  <c r="DR36" i="63"/>
  <c r="DU36" i="63" s="1"/>
  <c r="DW36" i="63" s="1"/>
  <c r="DY36" i="63" s="1"/>
  <c r="EB36" i="63" s="1"/>
  <c r="EF36" i="63" s="1"/>
  <c r="EI36" i="63" s="1"/>
  <c r="EL36" i="63" s="1"/>
  <c r="EN36" i="63" s="1"/>
  <c r="EQ36" i="63" s="1"/>
  <c r="ES36" i="63" s="1"/>
  <c r="EU36" i="63" s="1"/>
  <c r="DR35" i="63"/>
  <c r="DU35" i="63" s="1"/>
  <c r="DW35" i="63" s="1"/>
  <c r="DY35" i="63" s="1"/>
  <c r="EB35" i="63" s="1"/>
  <c r="EF35" i="63" s="1"/>
  <c r="EI35" i="63" s="1"/>
  <c r="EL35" i="63" s="1"/>
  <c r="EN35" i="63" s="1"/>
  <c r="EQ35" i="63" s="1"/>
  <c r="ES35" i="63" s="1"/>
  <c r="EU35" i="63" s="1"/>
  <c r="DR34" i="63"/>
  <c r="DU34" i="63" s="1"/>
  <c r="DW34" i="63" s="1"/>
  <c r="DY34" i="63" s="1"/>
  <c r="EB34" i="63" s="1"/>
  <c r="EF34" i="63" s="1"/>
  <c r="EI34" i="63" s="1"/>
  <c r="EL34" i="63" s="1"/>
  <c r="EN34" i="63" s="1"/>
  <c r="EQ34" i="63" s="1"/>
  <c r="ES34" i="63" s="1"/>
  <c r="EU34" i="63" s="1"/>
  <c r="DR33" i="63"/>
  <c r="DU33" i="63" s="1"/>
  <c r="DW33" i="63" s="1"/>
  <c r="DY33" i="63" s="1"/>
  <c r="EB33" i="63" s="1"/>
  <c r="EF33" i="63" s="1"/>
  <c r="EI33" i="63" s="1"/>
  <c r="EL33" i="63" s="1"/>
  <c r="EN33" i="63" s="1"/>
  <c r="EQ33" i="63" s="1"/>
  <c r="ES33" i="63" s="1"/>
  <c r="EU33" i="63" s="1"/>
  <c r="DR32" i="63"/>
  <c r="DU32" i="63" s="1"/>
  <c r="DW32" i="63" s="1"/>
  <c r="DY32" i="63" s="1"/>
  <c r="EB32" i="63" s="1"/>
  <c r="EF32" i="63" s="1"/>
  <c r="EI32" i="63" s="1"/>
  <c r="EL32" i="63" s="1"/>
  <c r="EN32" i="63" s="1"/>
  <c r="EQ32" i="63" s="1"/>
  <c r="ES32" i="63" s="1"/>
  <c r="EU32" i="63" s="1"/>
  <c r="DR31" i="63"/>
  <c r="DU31" i="63" s="1"/>
  <c r="DW31" i="63" s="1"/>
  <c r="DY31" i="63" s="1"/>
  <c r="EB31" i="63" s="1"/>
  <c r="EF31" i="63" s="1"/>
  <c r="EI31" i="63" s="1"/>
  <c r="EL31" i="63" s="1"/>
  <c r="EN31" i="63" s="1"/>
  <c r="EQ31" i="63" s="1"/>
  <c r="ES31" i="63" s="1"/>
  <c r="EU31" i="63" s="1"/>
  <c r="DR30" i="63"/>
  <c r="DU30" i="63" s="1"/>
  <c r="DW30" i="63" s="1"/>
  <c r="DY30" i="63" s="1"/>
  <c r="EB30" i="63" s="1"/>
  <c r="EF30" i="63" s="1"/>
  <c r="EI30" i="63" s="1"/>
  <c r="EL30" i="63" s="1"/>
  <c r="EN30" i="63" s="1"/>
  <c r="EQ30" i="63" s="1"/>
  <c r="ES30" i="63" s="1"/>
  <c r="EU30" i="63" s="1"/>
  <c r="DR29" i="63"/>
  <c r="DU29" i="63" s="1"/>
  <c r="DW29" i="63" s="1"/>
  <c r="DY29" i="63" s="1"/>
  <c r="EB29" i="63" s="1"/>
  <c r="EF29" i="63" s="1"/>
  <c r="EI29" i="63" s="1"/>
  <c r="EL29" i="63" s="1"/>
  <c r="EN29" i="63" s="1"/>
  <c r="EQ29" i="63" s="1"/>
  <c r="ES29" i="63" s="1"/>
  <c r="EU29" i="63" s="1"/>
  <c r="DR28" i="63"/>
  <c r="DU28" i="63" s="1"/>
  <c r="DW28" i="63" s="1"/>
  <c r="DY28" i="63" s="1"/>
  <c r="EB28" i="63" s="1"/>
  <c r="EF28" i="63" s="1"/>
  <c r="EI28" i="63" s="1"/>
  <c r="EL28" i="63" s="1"/>
  <c r="EN28" i="63" s="1"/>
  <c r="EQ28" i="63" s="1"/>
  <c r="ES28" i="63" s="1"/>
  <c r="EU28" i="63" s="1"/>
  <c r="DR11" i="63"/>
  <c r="DU11" i="63" s="1"/>
  <c r="DW11" i="63" s="1"/>
  <c r="DY11" i="63" s="1"/>
  <c r="EB11" i="63" s="1"/>
  <c r="EF11" i="63" s="1"/>
  <c r="EI11" i="63" s="1"/>
  <c r="EL11" i="63" s="1"/>
  <c r="EN11" i="63" s="1"/>
  <c r="EQ11" i="63" s="1"/>
  <c r="ES11" i="63" s="1"/>
  <c r="EU11" i="63" s="1"/>
  <c r="DR9" i="63"/>
  <c r="DU9" i="63" s="1"/>
  <c r="DW9" i="63" s="1"/>
  <c r="DY9" i="63" s="1"/>
  <c r="EB9" i="63" s="1"/>
  <c r="EF9" i="63" s="1"/>
  <c r="EI9" i="63" s="1"/>
  <c r="CA39" i="63"/>
  <c r="CC39" i="63" s="1"/>
  <c r="CG39" i="63" s="1"/>
  <c r="CJ39" i="63" s="1"/>
  <c r="CL39" i="63" s="1"/>
  <c r="CP39" i="63" s="1"/>
  <c r="CT39" i="63" s="1"/>
  <c r="CW39" i="63" s="1"/>
  <c r="CY39" i="63" s="1"/>
  <c r="DB39" i="63" s="1"/>
  <c r="DD39" i="63" s="1"/>
  <c r="DG39" i="63" s="1"/>
  <c r="DI39" i="63" s="1"/>
  <c r="CA38" i="63"/>
  <c r="CC38" i="63" s="1"/>
  <c r="CG38" i="63" s="1"/>
  <c r="CJ38" i="63" s="1"/>
  <c r="CL38" i="63" s="1"/>
  <c r="CP38" i="63" s="1"/>
  <c r="CT38" i="63" s="1"/>
  <c r="CW38" i="63" s="1"/>
  <c r="CY38" i="63" s="1"/>
  <c r="DB38" i="63" s="1"/>
  <c r="DD38" i="63" s="1"/>
  <c r="DG38" i="63" s="1"/>
  <c r="DI38" i="63" s="1"/>
  <c r="CA37" i="63"/>
  <c r="CC37" i="63" s="1"/>
  <c r="CG37" i="63" s="1"/>
  <c r="CJ37" i="63" s="1"/>
  <c r="CL37" i="63" s="1"/>
  <c r="CP37" i="63" s="1"/>
  <c r="CT37" i="63" s="1"/>
  <c r="CW37" i="63" s="1"/>
  <c r="CY37" i="63" s="1"/>
  <c r="DB37" i="63" s="1"/>
  <c r="DD37" i="63" s="1"/>
  <c r="DG37" i="63" s="1"/>
  <c r="DI37" i="63" s="1"/>
  <c r="CA36" i="63"/>
  <c r="CC36" i="63" s="1"/>
  <c r="CG36" i="63" s="1"/>
  <c r="CJ36" i="63" s="1"/>
  <c r="CL36" i="63" s="1"/>
  <c r="CP36" i="63" s="1"/>
  <c r="CT36" i="63" s="1"/>
  <c r="CW36" i="63" s="1"/>
  <c r="CY36" i="63" s="1"/>
  <c r="DB36" i="63" s="1"/>
  <c r="DD36" i="63" s="1"/>
  <c r="DG36" i="63" s="1"/>
  <c r="DI36" i="63" s="1"/>
  <c r="CA35" i="63"/>
  <c r="CC35" i="63" s="1"/>
  <c r="CG35" i="63" s="1"/>
  <c r="CJ35" i="63" s="1"/>
  <c r="CL35" i="63" s="1"/>
  <c r="CP35" i="63" s="1"/>
  <c r="CT35" i="63" s="1"/>
  <c r="CW35" i="63" s="1"/>
  <c r="CY35" i="63" s="1"/>
  <c r="DB35" i="63" s="1"/>
  <c r="DD35" i="63" s="1"/>
  <c r="DG35" i="63" s="1"/>
  <c r="DI35" i="63" s="1"/>
  <c r="CA34" i="63"/>
  <c r="CC34" i="63" s="1"/>
  <c r="CG34" i="63" s="1"/>
  <c r="CJ34" i="63" s="1"/>
  <c r="CL34" i="63" s="1"/>
  <c r="CP34" i="63" s="1"/>
  <c r="CT34" i="63" s="1"/>
  <c r="CW34" i="63" s="1"/>
  <c r="CY34" i="63" s="1"/>
  <c r="DB34" i="63" s="1"/>
  <c r="DD34" i="63" s="1"/>
  <c r="DG34" i="63" s="1"/>
  <c r="DI34" i="63" s="1"/>
  <c r="CA33" i="63"/>
  <c r="CC33" i="63" s="1"/>
  <c r="CG33" i="63" s="1"/>
  <c r="CJ33" i="63" s="1"/>
  <c r="CL33" i="63" s="1"/>
  <c r="CP33" i="63" s="1"/>
  <c r="CT33" i="63" s="1"/>
  <c r="CW33" i="63" s="1"/>
  <c r="CY33" i="63" s="1"/>
  <c r="DB33" i="63" s="1"/>
  <c r="DD33" i="63" s="1"/>
  <c r="DG33" i="63" s="1"/>
  <c r="DI33" i="63" s="1"/>
  <c r="CA32" i="63"/>
  <c r="CC32" i="63" s="1"/>
  <c r="CG32" i="63" s="1"/>
  <c r="CJ32" i="63" s="1"/>
  <c r="CL32" i="63" s="1"/>
  <c r="CP32" i="63" s="1"/>
  <c r="CT32" i="63" s="1"/>
  <c r="CW32" i="63" s="1"/>
  <c r="CY32" i="63" s="1"/>
  <c r="DB32" i="63" s="1"/>
  <c r="DD32" i="63" s="1"/>
  <c r="DG32" i="63" s="1"/>
  <c r="DI32" i="63" s="1"/>
  <c r="CA31" i="63"/>
  <c r="CC31" i="63" s="1"/>
  <c r="CG31" i="63" s="1"/>
  <c r="CJ31" i="63" s="1"/>
  <c r="CL31" i="63" s="1"/>
  <c r="CP31" i="63" s="1"/>
  <c r="CT31" i="63" s="1"/>
  <c r="CW31" i="63" s="1"/>
  <c r="CY31" i="63" s="1"/>
  <c r="DB31" i="63" s="1"/>
  <c r="DD31" i="63" s="1"/>
  <c r="DG31" i="63" s="1"/>
  <c r="DI31" i="63" s="1"/>
  <c r="CA30" i="63"/>
  <c r="CC30" i="63" s="1"/>
  <c r="CG30" i="63" s="1"/>
  <c r="CJ30" i="63" s="1"/>
  <c r="CL30" i="63" s="1"/>
  <c r="CP30" i="63" s="1"/>
  <c r="CT30" i="63" s="1"/>
  <c r="CW30" i="63" s="1"/>
  <c r="CY30" i="63" s="1"/>
  <c r="DB30" i="63" s="1"/>
  <c r="DD30" i="63" s="1"/>
  <c r="DG30" i="63" s="1"/>
  <c r="DI30" i="63" s="1"/>
  <c r="CA29" i="63"/>
  <c r="CC29" i="63" s="1"/>
  <c r="CG29" i="63" s="1"/>
  <c r="CJ29" i="63" s="1"/>
  <c r="CL29" i="63" s="1"/>
  <c r="CP29" i="63" s="1"/>
  <c r="CT29" i="63" s="1"/>
  <c r="CW29" i="63" s="1"/>
  <c r="CY29" i="63" s="1"/>
  <c r="DB29" i="63" s="1"/>
  <c r="DD29" i="63" s="1"/>
  <c r="DG29" i="63" s="1"/>
  <c r="DI29" i="63" s="1"/>
  <c r="CA28" i="63"/>
  <c r="CC28" i="63" s="1"/>
  <c r="CG28" i="63" s="1"/>
  <c r="CJ28" i="63" s="1"/>
  <c r="CL28" i="63" s="1"/>
  <c r="CP28" i="63" s="1"/>
  <c r="CT28" i="63" s="1"/>
  <c r="CW28" i="63" s="1"/>
  <c r="CY28" i="63" s="1"/>
  <c r="DB28" i="63" s="1"/>
  <c r="DD28" i="63" s="1"/>
  <c r="DG28" i="63" s="1"/>
  <c r="DI28" i="63" s="1"/>
  <c r="CA27" i="63"/>
  <c r="CC27" i="63" s="1"/>
  <c r="CG27" i="63" s="1"/>
  <c r="CJ27" i="63" s="1"/>
  <c r="CL27" i="63" s="1"/>
  <c r="CP27" i="63" s="1"/>
  <c r="CT27" i="63" s="1"/>
  <c r="CW27" i="63" s="1"/>
  <c r="CY27" i="63" s="1"/>
  <c r="DB27" i="63" s="1"/>
  <c r="DD27" i="63" s="1"/>
  <c r="DG27" i="63" s="1"/>
  <c r="DI27" i="63" s="1"/>
  <c r="CA26" i="63"/>
  <c r="CC26" i="63" s="1"/>
  <c r="CG26" i="63" s="1"/>
  <c r="CJ26" i="63" s="1"/>
  <c r="CL26" i="63" s="1"/>
  <c r="CP26" i="63" s="1"/>
  <c r="CT26" i="63" s="1"/>
  <c r="CW26" i="63" s="1"/>
  <c r="CY26" i="63" s="1"/>
  <c r="DB26" i="63" s="1"/>
  <c r="DD26" i="63" s="1"/>
  <c r="DG26" i="63" s="1"/>
  <c r="DI26" i="63" s="1"/>
  <c r="CA25" i="63"/>
  <c r="CC25" i="63" s="1"/>
  <c r="CG25" i="63" s="1"/>
  <c r="CJ25" i="63" s="1"/>
  <c r="CL25" i="63" s="1"/>
  <c r="CP25" i="63" s="1"/>
  <c r="CT25" i="63" s="1"/>
  <c r="CW25" i="63" s="1"/>
  <c r="CY25" i="63" s="1"/>
  <c r="DB25" i="63" s="1"/>
  <c r="DD25" i="63" s="1"/>
  <c r="DG25" i="63" s="1"/>
  <c r="DI25" i="63" s="1"/>
  <c r="CA24" i="63"/>
  <c r="CC24" i="63" s="1"/>
  <c r="CG24" i="63" s="1"/>
  <c r="CJ24" i="63" s="1"/>
  <c r="CL24" i="63" s="1"/>
  <c r="CP24" i="63" s="1"/>
  <c r="CT24" i="63" s="1"/>
  <c r="CW24" i="63" s="1"/>
  <c r="CY24" i="63" s="1"/>
  <c r="DB24" i="63" s="1"/>
  <c r="DD24" i="63" s="1"/>
  <c r="DG24" i="63" s="1"/>
  <c r="DI24" i="63" s="1"/>
  <c r="CA23" i="63"/>
  <c r="CC23" i="63" s="1"/>
  <c r="CG23" i="63" s="1"/>
  <c r="CJ23" i="63" s="1"/>
  <c r="CL23" i="63" s="1"/>
  <c r="CP23" i="63" s="1"/>
  <c r="CT23" i="63" s="1"/>
  <c r="CW23" i="63" s="1"/>
  <c r="CY23" i="63" s="1"/>
  <c r="DB23" i="63" s="1"/>
  <c r="DD23" i="63" s="1"/>
  <c r="DG23" i="63" s="1"/>
  <c r="DI23" i="63" s="1"/>
  <c r="CA22" i="63"/>
  <c r="CC22" i="63" s="1"/>
  <c r="CG22" i="63" s="1"/>
  <c r="CJ22" i="63" s="1"/>
  <c r="CL22" i="63" s="1"/>
  <c r="CP22" i="63" s="1"/>
  <c r="CT22" i="63" s="1"/>
  <c r="CW22" i="63" s="1"/>
  <c r="CY22" i="63" s="1"/>
  <c r="DB22" i="63" s="1"/>
  <c r="DD22" i="63" s="1"/>
  <c r="DG22" i="63" s="1"/>
  <c r="DI22" i="63" s="1"/>
  <c r="CA21" i="63"/>
  <c r="CC21" i="63" s="1"/>
  <c r="CG21" i="63" s="1"/>
  <c r="CJ21" i="63" s="1"/>
  <c r="CL21" i="63" s="1"/>
  <c r="CP21" i="63" s="1"/>
  <c r="CT21" i="63" s="1"/>
  <c r="CW21" i="63" s="1"/>
  <c r="CY21" i="63" s="1"/>
  <c r="DB21" i="63" s="1"/>
  <c r="DD21" i="63" s="1"/>
  <c r="DG21" i="63" s="1"/>
  <c r="DI21" i="63" s="1"/>
  <c r="CA20" i="63"/>
  <c r="CC20" i="63" s="1"/>
  <c r="CG20" i="63" s="1"/>
  <c r="CJ20" i="63" s="1"/>
  <c r="CL20" i="63" s="1"/>
  <c r="CP20" i="63" s="1"/>
  <c r="CT20" i="63" s="1"/>
  <c r="CW20" i="63" s="1"/>
  <c r="CY20" i="63" s="1"/>
  <c r="DB20" i="63" s="1"/>
  <c r="DD20" i="63" s="1"/>
  <c r="DG20" i="63" s="1"/>
  <c r="DI20" i="63" s="1"/>
  <c r="CA19" i="63"/>
  <c r="CC19" i="63" s="1"/>
  <c r="CG19" i="63" s="1"/>
  <c r="CJ19" i="63" s="1"/>
  <c r="CL19" i="63" s="1"/>
  <c r="CP19" i="63" s="1"/>
  <c r="CT19" i="63" s="1"/>
  <c r="CW19" i="63" s="1"/>
  <c r="CY19" i="63" s="1"/>
  <c r="DB19" i="63" s="1"/>
  <c r="DD19" i="63" s="1"/>
  <c r="DG19" i="63" s="1"/>
  <c r="DI19" i="63" s="1"/>
  <c r="CA18" i="63"/>
  <c r="CC18" i="63" s="1"/>
  <c r="CG18" i="63" s="1"/>
  <c r="CJ18" i="63" s="1"/>
  <c r="CL18" i="63" s="1"/>
  <c r="CP18" i="63" s="1"/>
  <c r="CT18" i="63" s="1"/>
  <c r="CW18" i="63" s="1"/>
  <c r="CY18" i="63" s="1"/>
  <c r="DB18" i="63" s="1"/>
  <c r="DD18" i="63" s="1"/>
  <c r="DG18" i="63" s="1"/>
  <c r="DI18" i="63" s="1"/>
  <c r="CA17" i="63"/>
  <c r="CC17" i="63" s="1"/>
  <c r="CG17" i="63" s="1"/>
  <c r="CJ17" i="63" s="1"/>
  <c r="CL17" i="63" s="1"/>
  <c r="CP17" i="63" s="1"/>
  <c r="CT17" i="63" s="1"/>
  <c r="CW17" i="63" s="1"/>
  <c r="CY17" i="63" s="1"/>
  <c r="DB17" i="63" s="1"/>
  <c r="DD17" i="63" s="1"/>
  <c r="DG17" i="63" s="1"/>
  <c r="DI17" i="63" s="1"/>
  <c r="CA16" i="63"/>
  <c r="CC16" i="63" s="1"/>
  <c r="CG16" i="63" s="1"/>
  <c r="CJ16" i="63" s="1"/>
  <c r="CL16" i="63" s="1"/>
  <c r="CP16" i="63" s="1"/>
  <c r="CT16" i="63" s="1"/>
  <c r="CW16" i="63" s="1"/>
  <c r="CY16" i="63" s="1"/>
  <c r="DB16" i="63" s="1"/>
  <c r="DD16" i="63" s="1"/>
  <c r="DG16" i="63" s="1"/>
  <c r="DI16" i="63" s="1"/>
  <c r="CA15" i="63"/>
  <c r="CC15" i="63" s="1"/>
  <c r="CG15" i="63" s="1"/>
  <c r="CJ15" i="63" s="1"/>
  <c r="CL15" i="63" s="1"/>
  <c r="CP15" i="63" s="1"/>
  <c r="CT15" i="63" s="1"/>
  <c r="CW15" i="63" s="1"/>
  <c r="CY15" i="63" s="1"/>
  <c r="DB15" i="63" s="1"/>
  <c r="DD15" i="63" s="1"/>
  <c r="DG15" i="63" s="1"/>
  <c r="DI15" i="63" s="1"/>
  <c r="CA14" i="63"/>
  <c r="CC14" i="63" s="1"/>
  <c r="CG14" i="63" s="1"/>
  <c r="CJ14" i="63" s="1"/>
  <c r="CL14" i="63" s="1"/>
  <c r="CP14" i="63" s="1"/>
  <c r="CT14" i="63" s="1"/>
  <c r="CW14" i="63" s="1"/>
  <c r="CY14" i="63" s="1"/>
  <c r="DB14" i="63" s="1"/>
  <c r="DD14" i="63" s="1"/>
  <c r="DG14" i="63" s="1"/>
  <c r="DI14" i="63" s="1"/>
  <c r="CA13" i="63"/>
  <c r="CC13" i="63" s="1"/>
  <c r="CG13" i="63" s="1"/>
  <c r="CJ13" i="63" s="1"/>
  <c r="CL13" i="63" s="1"/>
  <c r="CP13" i="63" s="1"/>
  <c r="CT13" i="63" s="1"/>
  <c r="CW13" i="63" s="1"/>
  <c r="CY13" i="63" s="1"/>
  <c r="DB13" i="63" s="1"/>
  <c r="DD13" i="63" s="1"/>
  <c r="DG13" i="63" s="1"/>
  <c r="DI13" i="63" s="1"/>
  <c r="CA12" i="63"/>
  <c r="CC12" i="63" s="1"/>
  <c r="CG12" i="63" s="1"/>
  <c r="CJ12" i="63" s="1"/>
  <c r="CL12" i="63" s="1"/>
  <c r="CP12" i="63" s="1"/>
  <c r="CT12" i="63" s="1"/>
  <c r="CW12" i="63" s="1"/>
  <c r="CY12" i="63" s="1"/>
  <c r="DB12" i="63" s="1"/>
  <c r="DD12" i="63" s="1"/>
  <c r="DG12" i="63" s="1"/>
  <c r="DI12" i="63" s="1"/>
  <c r="CA11" i="63"/>
  <c r="CC11" i="63" s="1"/>
  <c r="CG11" i="63" s="1"/>
  <c r="CJ11" i="63" s="1"/>
  <c r="CL11" i="63" s="1"/>
  <c r="CP11" i="63" s="1"/>
  <c r="CT11" i="63" s="1"/>
  <c r="CW11" i="63" s="1"/>
  <c r="CY11" i="63" s="1"/>
  <c r="DB11" i="63" s="1"/>
  <c r="DD11" i="63" s="1"/>
  <c r="DG11" i="63" s="1"/>
  <c r="DI11" i="63" s="1"/>
  <c r="CA10" i="63"/>
  <c r="CC10" i="63" s="1"/>
  <c r="CG10" i="63" s="1"/>
  <c r="CJ10" i="63" s="1"/>
  <c r="CL10" i="63" s="1"/>
  <c r="CP10" i="63" s="1"/>
  <c r="CT10" i="63" s="1"/>
  <c r="CW10" i="63" s="1"/>
  <c r="CY10" i="63" s="1"/>
  <c r="DB10" i="63" s="1"/>
  <c r="DD10" i="63" s="1"/>
  <c r="DG10" i="63" s="1"/>
  <c r="DI10" i="63" s="1"/>
  <c r="CA9" i="63"/>
  <c r="CC9" i="63" s="1"/>
  <c r="CG9" i="63" s="1"/>
  <c r="CJ9" i="63" s="1"/>
  <c r="CL9" i="63" s="1"/>
  <c r="CP9" i="63" s="1"/>
  <c r="CT9" i="63" s="1"/>
  <c r="CW9" i="63" s="1"/>
  <c r="CY9" i="63" s="1"/>
  <c r="DB9" i="63" s="1"/>
  <c r="DD9" i="63" s="1"/>
  <c r="DG9" i="63" s="1"/>
  <c r="DI9" i="63" s="1"/>
  <c r="CA8" i="63"/>
  <c r="CC8" i="63" s="1"/>
  <c r="CG8" i="63" s="1"/>
  <c r="CJ8" i="63" s="1"/>
  <c r="CL8" i="63" s="1"/>
  <c r="CP8" i="63" s="1"/>
  <c r="CT8" i="63" s="1"/>
  <c r="CW8" i="63" s="1"/>
  <c r="CY8" i="63" s="1"/>
  <c r="DB8" i="63" s="1"/>
  <c r="DD8" i="63" s="1"/>
  <c r="DG8" i="63" s="1"/>
  <c r="DI8" i="63" s="1"/>
  <c r="CA7" i="63"/>
  <c r="CC7" i="63" s="1"/>
  <c r="CG7" i="63" s="1"/>
  <c r="CJ7" i="63" s="1"/>
  <c r="CL7" i="63" s="1"/>
  <c r="CP7" i="63" s="1"/>
  <c r="CT7" i="63" s="1"/>
  <c r="CW7" i="63" s="1"/>
  <c r="CY7" i="63" s="1"/>
  <c r="DB7" i="63" s="1"/>
  <c r="DD7" i="63" s="1"/>
  <c r="DG7" i="63" s="1"/>
  <c r="DI7" i="63" s="1"/>
  <c r="CA6" i="63"/>
  <c r="CC6" i="63" s="1"/>
  <c r="CG6" i="63" s="1"/>
  <c r="CJ6" i="63" s="1"/>
  <c r="CL6" i="63" s="1"/>
  <c r="CP6" i="63" s="1"/>
  <c r="CT6" i="63" s="1"/>
  <c r="CW6" i="63" s="1"/>
  <c r="CY6" i="63" s="1"/>
  <c r="DB6" i="63" s="1"/>
  <c r="DD6" i="63" s="1"/>
  <c r="DG6" i="63" s="1"/>
  <c r="DI6" i="63" s="1"/>
  <c r="CA5" i="63"/>
  <c r="CC5" i="63" s="1"/>
  <c r="CG5" i="63" s="1"/>
  <c r="CJ5" i="63" s="1"/>
  <c r="CL5" i="63" s="1"/>
  <c r="CP5" i="63" s="1"/>
  <c r="CT5" i="63" s="1"/>
  <c r="CW5" i="63" s="1"/>
  <c r="CY5" i="63" s="1"/>
  <c r="DB5" i="63" s="1"/>
  <c r="DD5" i="63" s="1"/>
  <c r="DG5" i="63" s="1"/>
  <c r="DI5" i="63" s="1"/>
  <c r="CA4" i="63"/>
  <c r="CC4" i="63" s="1"/>
  <c r="CG4" i="63" s="1"/>
  <c r="CJ4" i="63" s="1"/>
  <c r="CL4" i="63" s="1"/>
  <c r="CP4" i="63" s="1"/>
  <c r="CT4" i="63" s="1"/>
  <c r="CW4" i="63" s="1"/>
  <c r="CY4" i="63" s="1"/>
  <c r="DB4" i="63" s="1"/>
  <c r="DD4" i="63" s="1"/>
  <c r="DG4" i="63" s="1"/>
  <c r="DI4" i="63" s="1"/>
  <c r="CA3" i="63"/>
  <c r="CC3" i="63" s="1"/>
  <c r="CG3" i="63" s="1"/>
  <c r="CJ3" i="63" s="1"/>
  <c r="CL3" i="63" s="1"/>
  <c r="CP3" i="63" s="1"/>
  <c r="CT3" i="63" s="1"/>
  <c r="CW3" i="63" s="1"/>
  <c r="CY3" i="63" s="1"/>
  <c r="DB3" i="63" s="1"/>
  <c r="DD3" i="63" s="1"/>
  <c r="DG3" i="63" s="1"/>
  <c r="DI3" i="63" s="1"/>
  <c r="BJ39" i="63"/>
  <c r="BL39" i="63" s="1"/>
  <c r="BN39" i="63" s="1"/>
  <c r="BQ39" i="63" s="1"/>
  <c r="BS39" i="63" s="1"/>
  <c r="BJ38" i="63"/>
  <c r="BL38" i="63" s="1"/>
  <c r="BN38" i="63" s="1"/>
  <c r="BQ38" i="63" s="1"/>
  <c r="BS38" i="63" s="1"/>
  <c r="BJ37" i="63"/>
  <c r="BL37" i="63" s="1"/>
  <c r="BN37" i="63" s="1"/>
  <c r="BQ37" i="63" s="1"/>
  <c r="BS37" i="63" s="1"/>
  <c r="BJ36" i="63"/>
  <c r="BL36" i="63" s="1"/>
  <c r="BN36" i="63" s="1"/>
  <c r="BQ36" i="63" s="1"/>
  <c r="BS36" i="63" s="1"/>
  <c r="BJ35" i="63"/>
  <c r="BL35" i="63" s="1"/>
  <c r="BN35" i="63" s="1"/>
  <c r="BQ35" i="63" s="1"/>
  <c r="BS35" i="63" s="1"/>
  <c r="BJ34" i="63"/>
  <c r="BL34" i="63" s="1"/>
  <c r="BN34" i="63" s="1"/>
  <c r="BQ34" i="63" s="1"/>
  <c r="BS34" i="63" s="1"/>
  <c r="BJ33" i="63"/>
  <c r="BL33" i="63" s="1"/>
  <c r="BN33" i="63" s="1"/>
  <c r="BQ33" i="63" s="1"/>
  <c r="BS33" i="63" s="1"/>
  <c r="BJ32" i="63"/>
  <c r="BL32" i="63" s="1"/>
  <c r="BN32" i="63" s="1"/>
  <c r="BQ32" i="63" s="1"/>
  <c r="BS32" i="63" s="1"/>
  <c r="BJ31" i="63"/>
  <c r="BL31" i="63" s="1"/>
  <c r="BN31" i="63" s="1"/>
  <c r="BQ31" i="63" s="1"/>
  <c r="BS31" i="63" s="1"/>
  <c r="BJ30" i="63"/>
  <c r="BL30" i="63" s="1"/>
  <c r="BN30" i="63" s="1"/>
  <c r="BQ30" i="63" s="1"/>
  <c r="BS30" i="63" s="1"/>
  <c r="BJ29" i="63"/>
  <c r="BL29" i="63" s="1"/>
  <c r="BN29" i="63" s="1"/>
  <c r="BQ29" i="63" s="1"/>
  <c r="BS29" i="63" s="1"/>
  <c r="BJ28" i="63"/>
  <c r="BL28" i="63" s="1"/>
  <c r="BN28" i="63" s="1"/>
  <c r="BQ28" i="63" s="1"/>
  <c r="BS28" i="63" s="1"/>
  <c r="BJ27" i="63"/>
  <c r="BL27" i="63" s="1"/>
  <c r="BN27" i="63" s="1"/>
  <c r="BQ27" i="63" s="1"/>
  <c r="BS27" i="63" s="1"/>
  <c r="BJ26" i="63"/>
  <c r="BL26" i="63" s="1"/>
  <c r="BN26" i="63" s="1"/>
  <c r="BQ26" i="63" s="1"/>
  <c r="BS26" i="63" s="1"/>
  <c r="BJ25" i="63"/>
  <c r="BL25" i="63" s="1"/>
  <c r="BN25" i="63" s="1"/>
  <c r="BQ25" i="63" s="1"/>
  <c r="BS25" i="63" s="1"/>
  <c r="BJ24" i="63"/>
  <c r="BL24" i="63" s="1"/>
  <c r="BN24" i="63" s="1"/>
  <c r="BQ24" i="63" s="1"/>
  <c r="BS24" i="63" s="1"/>
  <c r="BJ23" i="63"/>
  <c r="BL23" i="63" s="1"/>
  <c r="BN23" i="63" s="1"/>
  <c r="BQ23" i="63" s="1"/>
  <c r="BS23" i="63" s="1"/>
  <c r="BJ22" i="63"/>
  <c r="BL22" i="63" s="1"/>
  <c r="BN22" i="63" s="1"/>
  <c r="BQ22" i="63" s="1"/>
  <c r="BS22" i="63" s="1"/>
  <c r="BJ21" i="63"/>
  <c r="BL21" i="63" s="1"/>
  <c r="BN21" i="63" s="1"/>
  <c r="BQ21" i="63" s="1"/>
  <c r="BS21" i="63" s="1"/>
  <c r="BJ20" i="63"/>
  <c r="BL20" i="63" s="1"/>
  <c r="BN20" i="63" s="1"/>
  <c r="BQ20" i="63" s="1"/>
  <c r="BS20" i="63" s="1"/>
  <c r="BJ19" i="63"/>
  <c r="BL19" i="63" s="1"/>
  <c r="BN19" i="63" s="1"/>
  <c r="BQ19" i="63" s="1"/>
  <c r="BS19" i="63" s="1"/>
  <c r="BJ18" i="63"/>
  <c r="BL18" i="63" s="1"/>
  <c r="BN18" i="63" s="1"/>
  <c r="BQ18" i="63" s="1"/>
  <c r="BS18" i="63" s="1"/>
  <c r="BJ17" i="63"/>
  <c r="BL17" i="63" s="1"/>
  <c r="BN17" i="63" s="1"/>
  <c r="BQ17" i="63" s="1"/>
  <c r="BS17" i="63" s="1"/>
  <c r="BJ16" i="63"/>
  <c r="BL16" i="63" s="1"/>
  <c r="BN16" i="63" s="1"/>
  <c r="BQ16" i="63" s="1"/>
  <c r="BS16" i="63" s="1"/>
  <c r="BJ15" i="63"/>
  <c r="BL15" i="63" s="1"/>
  <c r="BN15" i="63" s="1"/>
  <c r="BQ15" i="63" s="1"/>
  <c r="BS15" i="63" s="1"/>
  <c r="BJ14" i="63"/>
  <c r="BL14" i="63" s="1"/>
  <c r="BN14" i="63" s="1"/>
  <c r="BQ14" i="63" s="1"/>
  <c r="BS14" i="63" s="1"/>
  <c r="BJ13" i="63"/>
  <c r="BL13" i="63" s="1"/>
  <c r="BN13" i="63" s="1"/>
  <c r="BQ13" i="63" s="1"/>
  <c r="BS13" i="63" s="1"/>
  <c r="BJ12" i="63"/>
  <c r="BL12" i="63" s="1"/>
  <c r="BN12" i="63" s="1"/>
  <c r="BQ12" i="63" s="1"/>
  <c r="BS12" i="63" s="1"/>
  <c r="BJ11" i="63"/>
  <c r="BL11" i="63" s="1"/>
  <c r="BN11" i="63" s="1"/>
  <c r="BQ11" i="63" s="1"/>
  <c r="BS11" i="63" s="1"/>
  <c r="BJ10" i="63"/>
  <c r="BL10" i="63" s="1"/>
  <c r="BN10" i="63" s="1"/>
  <c r="BQ10" i="63" s="1"/>
  <c r="BS10" i="63" s="1"/>
  <c r="BJ9" i="63"/>
  <c r="BL9" i="63" s="1"/>
  <c r="BN9" i="63" s="1"/>
  <c r="BQ9" i="63" s="1"/>
  <c r="BS9" i="63" s="1"/>
  <c r="BJ8" i="63"/>
  <c r="BL8" i="63" s="1"/>
  <c r="BN8" i="63" s="1"/>
  <c r="BQ8" i="63" s="1"/>
  <c r="BS8" i="63" s="1"/>
  <c r="BJ7" i="63"/>
  <c r="BL7" i="63" s="1"/>
  <c r="BN7" i="63" s="1"/>
  <c r="BQ7" i="63" s="1"/>
  <c r="BS7" i="63" s="1"/>
  <c r="BJ6" i="63"/>
  <c r="BL6" i="63" s="1"/>
  <c r="BN6" i="63" s="1"/>
  <c r="BQ6" i="63" s="1"/>
  <c r="BS6" i="63" s="1"/>
  <c r="BJ5" i="63"/>
  <c r="BL5" i="63" s="1"/>
  <c r="BN5" i="63" s="1"/>
  <c r="BQ5" i="63" s="1"/>
  <c r="BS5" i="63" s="1"/>
  <c r="BJ4" i="63"/>
  <c r="BL4" i="63" s="1"/>
  <c r="BN4" i="63" s="1"/>
  <c r="BQ4" i="63" s="1"/>
  <c r="BS4" i="63" s="1"/>
  <c r="BJ3" i="63"/>
  <c r="BL3" i="63" s="1"/>
  <c r="BN3" i="63" s="1"/>
  <c r="BQ3" i="63" s="1"/>
  <c r="BS3" i="63" s="1"/>
  <c r="AT38" i="63"/>
  <c r="AV38" i="63" s="1"/>
  <c r="BA38" i="63" s="1"/>
  <c r="AT37" i="63"/>
  <c r="AV37" i="63" s="1"/>
  <c r="BA37" i="63" s="1"/>
  <c r="AT36" i="63"/>
  <c r="AV36" i="63" s="1"/>
  <c r="BA36" i="63" s="1"/>
  <c r="AT35" i="63"/>
  <c r="AV35" i="63" s="1"/>
  <c r="BA35" i="63" s="1"/>
  <c r="AT34" i="63"/>
  <c r="AV34" i="63" s="1"/>
  <c r="BA34" i="63" s="1"/>
  <c r="AT33" i="63"/>
  <c r="AV33" i="63" s="1"/>
  <c r="BA33" i="63" s="1"/>
  <c r="AT32" i="63"/>
  <c r="AV32" i="63" s="1"/>
  <c r="BA32" i="63" s="1"/>
  <c r="AT31" i="63"/>
  <c r="AV31" i="63" s="1"/>
  <c r="BA31" i="63" s="1"/>
  <c r="AT30" i="63"/>
  <c r="AV30" i="63" s="1"/>
  <c r="BA30" i="63" s="1"/>
  <c r="AT29" i="63"/>
  <c r="AV29" i="63" s="1"/>
  <c r="BA29" i="63" s="1"/>
  <c r="AT28" i="63"/>
  <c r="AV28" i="63" s="1"/>
  <c r="BA28" i="63" s="1"/>
  <c r="AT11" i="63"/>
  <c r="AV11" i="63" s="1"/>
  <c r="BA11" i="63" s="1"/>
  <c r="AT9" i="63"/>
  <c r="AV9" i="63" s="1"/>
  <c r="BA9" i="63" s="1"/>
  <c r="AT8" i="63"/>
  <c r="AV8" i="63" s="1"/>
  <c r="BA8" i="63" s="1"/>
  <c r="AF39" i="63"/>
  <c r="AH39" i="63" s="1"/>
  <c r="AJ39" i="63" s="1"/>
  <c r="AF12" i="63"/>
  <c r="AH12" i="63" s="1"/>
  <c r="AJ12" i="63" s="1"/>
  <c r="AF11" i="63"/>
  <c r="AH11" i="63" s="1"/>
  <c r="AJ11" i="63" s="1"/>
  <c r="AF10" i="63"/>
  <c r="AH10" i="63" s="1"/>
  <c r="AJ10" i="63" s="1"/>
  <c r="AF9" i="63"/>
  <c r="AH9" i="63" s="1"/>
  <c r="AJ9" i="63" s="1"/>
  <c r="AF8" i="63"/>
  <c r="AH8" i="63" s="1"/>
  <c r="AJ8" i="63" s="1"/>
  <c r="AF7" i="63"/>
  <c r="AH7" i="63" s="1"/>
  <c r="AJ7" i="63" s="1"/>
  <c r="AF6" i="63"/>
  <c r="AH6" i="63" s="1"/>
  <c r="AJ6" i="63" s="1"/>
  <c r="AF4" i="63"/>
  <c r="AH4" i="63" s="1"/>
  <c r="AJ4" i="63" s="1"/>
  <c r="AF3" i="63"/>
  <c r="AH3" i="63" s="1"/>
  <c r="AJ3" i="63" s="1"/>
  <c r="P39" i="63"/>
  <c r="S39" i="63" s="1"/>
  <c r="W39" i="63" s="1"/>
  <c r="P12" i="63"/>
  <c r="S12" i="63" s="1"/>
  <c r="W12" i="63" s="1"/>
  <c r="P10" i="63"/>
  <c r="S10" i="63" s="1"/>
  <c r="W10" i="63" s="1"/>
  <c r="P7" i="63"/>
  <c r="S7" i="63" s="1"/>
  <c r="W7" i="63" s="1"/>
  <c r="P6" i="63"/>
  <c r="S6" i="63" s="1"/>
  <c r="W6" i="63" s="1"/>
  <c r="P5" i="63"/>
  <c r="S5" i="63" s="1"/>
  <c r="W5" i="63" s="1"/>
  <c r="P4" i="63"/>
  <c r="S4" i="63" s="1"/>
  <c r="W4" i="63" s="1"/>
  <c r="P3" i="63"/>
  <c r="S3" i="63" s="1"/>
  <c r="W3" i="63" s="1"/>
  <c r="ACY11" i="48"/>
  <c r="ACY10" i="48"/>
  <c r="QP7" i="46"/>
  <c r="QR7" i="46" s="1"/>
  <c r="QT7" i="46" s="1"/>
  <c r="QW7" i="46" s="1"/>
  <c r="QZ7" i="46" s="1"/>
  <c r="RC7" i="46" s="1"/>
  <c r="RF7" i="46" s="1"/>
  <c r="RH7" i="46" s="1"/>
  <c r="RK7" i="46" s="1"/>
  <c r="RN7" i="46" s="1"/>
  <c r="QP6" i="46"/>
  <c r="QR6" i="46" s="1"/>
  <c r="QT6" i="46" s="1"/>
  <c r="QW6" i="46" s="1"/>
  <c r="QZ6" i="46" s="1"/>
  <c r="RC6" i="46" s="1"/>
  <c r="RF6" i="46" s="1"/>
  <c r="RH6" i="46" s="1"/>
  <c r="RK6" i="46" s="1"/>
  <c r="RN6" i="46" s="1"/>
  <c r="RP6" i="46" s="1"/>
  <c r="RS6" i="46" s="1"/>
  <c r="QP5" i="46"/>
  <c r="QR5" i="46" s="1"/>
  <c r="QT5" i="46" s="1"/>
  <c r="QW5" i="46" s="1"/>
  <c r="QZ5" i="46" s="1"/>
  <c r="RC5" i="46" s="1"/>
  <c r="RF5" i="46" s="1"/>
  <c r="RH5" i="46" s="1"/>
  <c r="RK5" i="46" s="1"/>
  <c r="RN5" i="46" s="1"/>
  <c r="RP5" i="46" s="1"/>
  <c r="QP4" i="46"/>
  <c r="QR4" i="46" s="1"/>
  <c r="QT4" i="46" s="1"/>
  <c r="QW4" i="46" s="1"/>
  <c r="QZ4" i="46" s="1"/>
  <c r="RC4" i="46" s="1"/>
  <c r="RF4" i="46" s="1"/>
  <c r="RH4" i="46" s="1"/>
  <c r="RK4" i="46" s="1"/>
  <c r="RN4" i="46" s="1"/>
  <c r="RP4" i="46" s="1"/>
  <c r="RS4" i="46" s="1"/>
  <c r="OO7" i="46"/>
  <c r="OO6" i="46"/>
  <c r="OO5" i="46"/>
  <c r="OO4" i="46"/>
  <c r="LR7" i="46"/>
  <c r="LR6" i="46"/>
  <c r="LR5" i="46"/>
  <c r="LR4" i="46"/>
  <c r="IZ7" i="46"/>
  <c r="IZ6" i="46"/>
  <c r="IZ5" i="46"/>
  <c r="IZ4" i="46"/>
  <c r="AV7" i="46"/>
  <c r="AX7" i="46" s="1"/>
  <c r="AZ7" i="46" s="1"/>
  <c r="ABK7" i="46" s="1"/>
  <c r="AV6" i="46"/>
  <c r="AX6" i="46" s="1"/>
  <c r="AZ6" i="46" s="1"/>
  <c r="ABK6" i="46" s="1"/>
  <c r="AV5" i="46"/>
  <c r="AX5" i="46" s="1"/>
  <c r="AZ5" i="46" s="1"/>
  <c r="ABK5" i="46" s="1"/>
  <c r="AV4" i="46"/>
  <c r="AX4" i="46" s="1"/>
  <c r="AZ4" i="46" s="1"/>
  <c r="ABK4" i="46" s="1"/>
  <c r="AO4" i="45"/>
  <c r="AQ4" i="45" s="1"/>
  <c r="AS4" i="45" s="1"/>
  <c r="AAN4" i="45" s="1"/>
  <c r="EV4" i="45"/>
  <c r="GP14" i="45"/>
  <c r="GR14" i="45" s="1"/>
  <c r="GU14" i="45" s="1"/>
  <c r="GW14" i="45" s="1"/>
  <c r="GY14" i="45" s="1"/>
  <c r="AAR14" i="45" s="1"/>
  <c r="GP4" i="45"/>
  <c r="IK14" i="45"/>
  <c r="IM14" i="45" s="1"/>
  <c r="IO14" i="45" s="1"/>
  <c r="IQ14" i="45" s="1"/>
  <c r="IT14" i="45" s="1"/>
  <c r="IW14" i="45" s="1"/>
  <c r="IZ14" i="45" s="1"/>
  <c r="IK4" i="45"/>
  <c r="IM4" i="45" s="1"/>
  <c r="IO4" i="45" s="1"/>
  <c r="IQ4" i="45" s="1"/>
  <c r="IT4" i="45" s="1"/>
  <c r="KW14" i="45"/>
  <c r="KY14" i="45" s="1"/>
  <c r="LA14" i="45" s="1"/>
  <c r="LD14" i="45" s="1"/>
  <c r="LF14" i="45" s="1"/>
  <c r="LI14" i="45" s="1"/>
  <c r="LL14" i="45" s="1"/>
  <c r="LO14" i="45" s="1"/>
  <c r="LQ14" i="45" s="1"/>
  <c r="LT14" i="45" s="1"/>
  <c r="LV14" i="45" s="1"/>
  <c r="LY14" i="45" s="1"/>
  <c r="MA14" i="45" s="1"/>
  <c r="AAT14" i="45" s="1"/>
  <c r="KW4" i="45"/>
  <c r="KY4" i="45" s="1"/>
  <c r="LA4" i="45" s="1"/>
  <c r="LD4" i="45" s="1"/>
  <c r="LF4" i="45" s="1"/>
  <c r="LI4" i="45" s="1"/>
  <c r="NM14" i="45"/>
  <c r="NO14" i="45" s="1"/>
  <c r="NR14" i="45" s="1"/>
  <c r="NT14" i="45" s="1"/>
  <c r="NV14" i="45" s="1"/>
  <c r="NY14" i="45" s="1"/>
  <c r="OB14" i="45" s="1"/>
  <c r="OE14" i="45" s="1"/>
  <c r="NM4" i="45"/>
  <c r="PJ14" i="45"/>
  <c r="PL14" i="45" s="1"/>
  <c r="PO14" i="45" s="1"/>
  <c r="PR14" i="45" s="1"/>
  <c r="PT14" i="45" s="1"/>
  <c r="PX14" i="45" s="1"/>
  <c r="QA14" i="45" s="1"/>
  <c r="QD14" i="45" s="1"/>
  <c r="QG14" i="45" s="1"/>
  <c r="QJ14" i="45" s="1"/>
  <c r="QL14" i="45" s="1"/>
  <c r="QN14" i="45" s="1"/>
  <c r="QQ14" i="45" s="1"/>
  <c r="QS14" i="45" s="1"/>
  <c r="QU14" i="45" s="1"/>
  <c r="QV5" i="43"/>
  <c r="QX5" i="43" s="1"/>
  <c r="RA5" i="43" s="1"/>
  <c r="RC5" i="43" s="1"/>
  <c r="RG5" i="43" s="1"/>
  <c r="RJ5" i="43" s="1"/>
  <c r="QV4" i="43"/>
  <c r="QX4" i="43" s="1"/>
  <c r="RA4" i="43" s="1"/>
  <c r="RC4" i="43" s="1"/>
  <c r="RG4" i="43" s="1"/>
  <c r="RJ4" i="43" s="1"/>
  <c r="QV3" i="43"/>
  <c r="QX3" i="43" s="1"/>
  <c r="RA3" i="43" s="1"/>
  <c r="RC3" i="43" s="1"/>
  <c r="RG3" i="43" s="1"/>
  <c r="RJ3" i="43" s="1"/>
  <c r="RM3" i="43" s="1"/>
  <c r="RO3" i="43" s="1"/>
  <c r="RR3" i="43" s="1"/>
  <c r="RU3" i="43" s="1"/>
  <c r="RW3" i="43" s="1"/>
  <c r="RY3" i="43" s="1"/>
  <c r="SB3" i="43" s="1"/>
  <c r="OV5" i="43"/>
  <c r="OZ5" i="43" s="1"/>
  <c r="PC5" i="43" s="1"/>
  <c r="PF5" i="43" s="1"/>
  <c r="PH5" i="43" s="1"/>
  <c r="PK5" i="43" s="1"/>
  <c r="PN5" i="43" s="1"/>
  <c r="OV4" i="43"/>
  <c r="OZ4" i="43" s="1"/>
  <c r="PC4" i="43" s="1"/>
  <c r="PF4" i="43" s="1"/>
  <c r="PH4" i="43" s="1"/>
  <c r="PK4" i="43" s="1"/>
  <c r="PN4" i="43" s="1"/>
  <c r="OV3" i="43"/>
  <c r="OZ3" i="43" s="1"/>
  <c r="PC3" i="43" s="1"/>
  <c r="PF3" i="43" s="1"/>
  <c r="PH3" i="43" s="1"/>
  <c r="PK3" i="43" s="1"/>
  <c r="PN3" i="43" s="1"/>
  <c r="PQ3" i="43" s="1"/>
  <c r="PT3" i="43" s="1"/>
  <c r="PV3" i="43" s="1"/>
  <c r="PY3" i="43" s="1"/>
  <c r="QA3" i="43" s="1"/>
  <c r="QC3" i="43" s="1"/>
  <c r="QF3" i="43" s="1"/>
  <c r="QH3" i="43" s="1"/>
  <c r="ACL3" i="43" s="1"/>
  <c r="ME5" i="43"/>
  <c r="MG5" i="43" s="1"/>
  <c r="MI5" i="43" s="1"/>
  <c r="MK5" i="43" s="1"/>
  <c r="MN5" i="43" s="1"/>
  <c r="MR5" i="43" s="1"/>
  <c r="ME4" i="43"/>
  <c r="MG4" i="43" s="1"/>
  <c r="MI4" i="43" s="1"/>
  <c r="MK4" i="43" s="1"/>
  <c r="MN4" i="43" s="1"/>
  <c r="MR4" i="43" s="1"/>
  <c r="JI5" i="43"/>
  <c r="JK5" i="43" s="1"/>
  <c r="JN5" i="43" s="1"/>
  <c r="JQ5" i="43" s="1"/>
  <c r="JS5" i="43" s="1"/>
  <c r="JV5" i="43" s="1"/>
  <c r="JY5" i="43" s="1"/>
  <c r="JI4" i="43"/>
  <c r="JK4" i="43" s="1"/>
  <c r="JN4" i="43" s="1"/>
  <c r="JQ4" i="43" s="1"/>
  <c r="JS4" i="43" s="1"/>
  <c r="JV4" i="43" s="1"/>
  <c r="JY4" i="43" s="1"/>
  <c r="JI3" i="43"/>
  <c r="JK3" i="43" s="1"/>
  <c r="JN3" i="43" s="1"/>
  <c r="JQ3" i="43" s="1"/>
  <c r="JS3" i="43" s="1"/>
  <c r="JV3" i="43" s="1"/>
  <c r="JY3" i="43" s="1"/>
  <c r="KB3" i="43" s="1"/>
  <c r="KE3" i="43" s="1"/>
  <c r="KH3" i="43" s="1"/>
  <c r="KJ3" i="43" s="1"/>
  <c r="HJ5" i="43"/>
  <c r="HL5" i="43" s="1"/>
  <c r="HN5" i="43" s="1"/>
  <c r="HP5" i="43" s="1"/>
  <c r="HR5" i="43" s="1"/>
  <c r="ACI5" i="43" s="1"/>
  <c r="DU5" i="43"/>
  <c r="DW5" i="43" s="1"/>
  <c r="DZ5" i="43" s="1"/>
  <c r="DU4" i="43"/>
  <c r="DW4" i="43" s="1"/>
  <c r="DZ4" i="43" s="1"/>
  <c r="DU3" i="43"/>
  <c r="DW3" i="43" s="1"/>
  <c r="BA5" i="43"/>
  <c r="BC5" i="43" s="1"/>
  <c r="BE5" i="43" s="1"/>
  <c r="ACE5" i="43" s="1"/>
  <c r="BA4" i="43"/>
  <c r="BC4" i="43" s="1"/>
  <c r="BE4" i="43" s="1"/>
  <c r="ACE4" i="43" s="1"/>
  <c r="BA3" i="43"/>
  <c r="BC3" i="43" s="1"/>
  <c r="BE3" i="43" s="1"/>
  <c r="ACE3" i="43" s="1"/>
  <c r="CBC34" i="42"/>
  <c r="CBJ34" i="42" s="1"/>
  <c r="CBX34" i="42" s="1"/>
  <c r="CCG34" i="42" s="1"/>
  <c r="CCN34" i="42" s="1"/>
  <c r="CCT34" i="42" s="1"/>
  <c r="CBC33" i="42"/>
  <c r="CBJ33" i="42" s="1"/>
  <c r="CBX33" i="42" s="1"/>
  <c r="CCG33" i="42" s="1"/>
  <c r="CCN33" i="42" s="1"/>
  <c r="CCT33" i="42" s="1"/>
  <c r="CBC30" i="42"/>
  <c r="CBJ30" i="42" s="1"/>
  <c r="CBX30" i="42" s="1"/>
  <c r="CCG30" i="42" s="1"/>
  <c r="CCN30" i="42" s="1"/>
  <c r="CCT30" i="42" s="1"/>
  <c r="HC14" i="42"/>
  <c r="HI14" i="42" s="1"/>
  <c r="IA14" i="42" s="1"/>
  <c r="DRL14" i="42" s="1"/>
  <c r="DP8" i="63"/>
  <c r="DR8" i="63" s="1"/>
  <c r="DU8" i="63" s="1"/>
  <c r="DW8" i="63" s="1"/>
  <c r="DY8" i="63" s="1"/>
  <c r="EB8" i="63" s="1"/>
  <c r="EF8" i="63" s="1"/>
  <c r="EI8" i="63" s="1"/>
  <c r="EL8" i="63" s="1"/>
  <c r="EN8" i="63" s="1"/>
  <c r="EQ8" i="63" s="1"/>
  <c r="ES8" i="63" s="1"/>
  <c r="EU8" i="63" s="1"/>
  <c r="DG5" i="46"/>
  <c r="HA13" i="63"/>
  <c r="HE13" i="63" s="1"/>
  <c r="HG13" i="63" s="1"/>
  <c r="HJ13" i="63" s="1"/>
  <c r="HL13" i="63" s="1"/>
  <c r="HN13" i="63" s="1"/>
  <c r="HT13" i="63" s="1"/>
  <c r="HY13" i="63" s="1"/>
  <c r="IB13" i="63" s="1"/>
  <c r="ID13" i="63" s="1"/>
  <c r="IG13" i="63" s="1"/>
  <c r="IJ13" i="63" s="1"/>
  <c r="IM13" i="63" s="1"/>
  <c r="IQ13" i="63" s="1"/>
  <c r="IU13" i="63" s="1"/>
  <c r="IY13" i="63" s="1"/>
  <c r="JB13" i="63" s="1"/>
  <c r="JE13" i="63" s="1"/>
  <c r="JG13" i="63" s="1"/>
  <c r="JI13" i="63" s="1"/>
  <c r="HA14" i="63"/>
  <c r="HE14" i="63" s="1"/>
  <c r="HG14" i="63" s="1"/>
  <c r="HJ14" i="63" s="1"/>
  <c r="HL14" i="63" s="1"/>
  <c r="HN14" i="63" s="1"/>
  <c r="HT14" i="63" s="1"/>
  <c r="HY14" i="63" s="1"/>
  <c r="IB14" i="63" s="1"/>
  <c r="ID14" i="63" s="1"/>
  <c r="IG14" i="63" s="1"/>
  <c r="IJ14" i="63" s="1"/>
  <c r="IM14" i="63" s="1"/>
  <c r="IQ14" i="63" s="1"/>
  <c r="IU14" i="63" s="1"/>
  <c r="IY14" i="63" s="1"/>
  <c r="JB14" i="63" s="1"/>
  <c r="JE14" i="63" s="1"/>
  <c r="JG14" i="63" s="1"/>
  <c r="JI14" i="63" s="1"/>
  <c r="HA15" i="63"/>
  <c r="HE15" i="63" s="1"/>
  <c r="HG15" i="63" s="1"/>
  <c r="HJ15" i="63" s="1"/>
  <c r="HL15" i="63" s="1"/>
  <c r="HN15" i="63" s="1"/>
  <c r="HT15" i="63" s="1"/>
  <c r="HY15" i="63" s="1"/>
  <c r="IB15" i="63" s="1"/>
  <c r="ID15" i="63" s="1"/>
  <c r="IG15" i="63" s="1"/>
  <c r="IJ15" i="63" s="1"/>
  <c r="IM15" i="63" s="1"/>
  <c r="IQ15" i="63" s="1"/>
  <c r="IU15" i="63" s="1"/>
  <c r="IY15" i="63" s="1"/>
  <c r="JB15" i="63" s="1"/>
  <c r="JE15" i="63" s="1"/>
  <c r="JG15" i="63" s="1"/>
  <c r="JI15" i="63" s="1"/>
  <c r="HA16" i="63"/>
  <c r="HE16" i="63" s="1"/>
  <c r="HG16" i="63" s="1"/>
  <c r="HJ16" i="63" s="1"/>
  <c r="HL16" i="63" s="1"/>
  <c r="HN16" i="63" s="1"/>
  <c r="HT16" i="63" s="1"/>
  <c r="HY16" i="63" s="1"/>
  <c r="IB16" i="63" s="1"/>
  <c r="ID16" i="63" s="1"/>
  <c r="IG16" i="63" s="1"/>
  <c r="IJ16" i="63" s="1"/>
  <c r="IM16" i="63" s="1"/>
  <c r="IQ16" i="63" s="1"/>
  <c r="IU16" i="63" s="1"/>
  <c r="IY16" i="63" s="1"/>
  <c r="JB16" i="63" s="1"/>
  <c r="JE16" i="63" s="1"/>
  <c r="JG16" i="63" s="1"/>
  <c r="JI16" i="63" s="1"/>
  <c r="HA17" i="63"/>
  <c r="HE17" i="63" s="1"/>
  <c r="HG17" i="63" s="1"/>
  <c r="HJ17" i="63" s="1"/>
  <c r="HL17" i="63" s="1"/>
  <c r="HN17" i="63" s="1"/>
  <c r="HT17" i="63" s="1"/>
  <c r="HY17" i="63" s="1"/>
  <c r="IB17" i="63" s="1"/>
  <c r="ID17" i="63" s="1"/>
  <c r="IG17" i="63" s="1"/>
  <c r="IJ17" i="63" s="1"/>
  <c r="IM17" i="63" s="1"/>
  <c r="IQ17" i="63" s="1"/>
  <c r="IU17" i="63" s="1"/>
  <c r="IY17" i="63" s="1"/>
  <c r="JB17" i="63" s="1"/>
  <c r="JE17" i="63" s="1"/>
  <c r="JG17" i="63" s="1"/>
  <c r="JI17" i="63" s="1"/>
  <c r="HA18" i="63"/>
  <c r="HE18" i="63" s="1"/>
  <c r="HG18" i="63" s="1"/>
  <c r="HJ18" i="63" s="1"/>
  <c r="HL18" i="63" s="1"/>
  <c r="HN18" i="63" s="1"/>
  <c r="HT18" i="63" s="1"/>
  <c r="HY18" i="63" s="1"/>
  <c r="IB18" i="63" s="1"/>
  <c r="ID18" i="63" s="1"/>
  <c r="IG18" i="63" s="1"/>
  <c r="IJ18" i="63" s="1"/>
  <c r="IM18" i="63" s="1"/>
  <c r="IQ18" i="63" s="1"/>
  <c r="IU18" i="63" s="1"/>
  <c r="IY18" i="63" s="1"/>
  <c r="JB18" i="63" s="1"/>
  <c r="JE18" i="63" s="1"/>
  <c r="JG18" i="63" s="1"/>
  <c r="JI18" i="63" s="1"/>
  <c r="HA27" i="63"/>
  <c r="HE27" i="63" s="1"/>
  <c r="HG27" i="63" s="1"/>
  <c r="HJ27" i="63" s="1"/>
  <c r="HL27" i="63" s="1"/>
  <c r="HN27" i="63" s="1"/>
  <c r="HT27" i="63" s="1"/>
  <c r="HY27" i="63" s="1"/>
  <c r="IB27" i="63" s="1"/>
  <c r="ID27" i="63" s="1"/>
  <c r="IG27" i="63" s="1"/>
  <c r="IJ27" i="63" s="1"/>
  <c r="IM27" i="63" s="1"/>
  <c r="IQ27" i="63" s="1"/>
  <c r="IU27" i="63" s="1"/>
  <c r="IY27" i="63" s="1"/>
  <c r="JB27" i="63" s="1"/>
  <c r="JE27" i="63" s="1"/>
  <c r="JG27" i="63" s="1"/>
  <c r="JI27" i="63" s="1"/>
  <c r="HA26" i="63"/>
  <c r="HE26" i="63" s="1"/>
  <c r="HG26" i="63" s="1"/>
  <c r="HJ26" i="63" s="1"/>
  <c r="HL26" i="63" s="1"/>
  <c r="HN26" i="63" s="1"/>
  <c r="HT26" i="63" s="1"/>
  <c r="HY26" i="63" s="1"/>
  <c r="IB26" i="63" s="1"/>
  <c r="ID26" i="63" s="1"/>
  <c r="IG26" i="63" s="1"/>
  <c r="IJ26" i="63" s="1"/>
  <c r="IM26" i="63" s="1"/>
  <c r="IQ26" i="63" s="1"/>
  <c r="IU26" i="63" s="1"/>
  <c r="IY26" i="63" s="1"/>
  <c r="JB26" i="63" s="1"/>
  <c r="JE26" i="63" s="1"/>
  <c r="JG26" i="63" s="1"/>
  <c r="JI26" i="63" s="1"/>
  <c r="HA25" i="63"/>
  <c r="HE25" i="63" s="1"/>
  <c r="HG25" i="63" s="1"/>
  <c r="HJ25" i="63" s="1"/>
  <c r="HL25" i="63" s="1"/>
  <c r="HN25" i="63" s="1"/>
  <c r="HT25" i="63" s="1"/>
  <c r="HY25" i="63" s="1"/>
  <c r="IB25" i="63" s="1"/>
  <c r="ID25" i="63" s="1"/>
  <c r="IG25" i="63" s="1"/>
  <c r="IJ25" i="63" s="1"/>
  <c r="IM25" i="63" s="1"/>
  <c r="IQ25" i="63" s="1"/>
  <c r="IU25" i="63" s="1"/>
  <c r="IY25" i="63" s="1"/>
  <c r="JB25" i="63" s="1"/>
  <c r="JE25" i="63" s="1"/>
  <c r="JG25" i="63" s="1"/>
  <c r="JI25" i="63" s="1"/>
  <c r="HA24" i="63"/>
  <c r="HE24" i="63" s="1"/>
  <c r="HG24" i="63" s="1"/>
  <c r="HJ24" i="63" s="1"/>
  <c r="HL24" i="63" s="1"/>
  <c r="HN24" i="63" s="1"/>
  <c r="HT24" i="63" s="1"/>
  <c r="HY24" i="63" s="1"/>
  <c r="IB24" i="63" s="1"/>
  <c r="ID24" i="63" s="1"/>
  <c r="IG24" i="63" s="1"/>
  <c r="IJ24" i="63" s="1"/>
  <c r="IM24" i="63" s="1"/>
  <c r="IQ24" i="63" s="1"/>
  <c r="IU24" i="63" s="1"/>
  <c r="IY24" i="63" s="1"/>
  <c r="JB24" i="63" s="1"/>
  <c r="JE24" i="63" s="1"/>
  <c r="JG24" i="63" s="1"/>
  <c r="JI24" i="63" s="1"/>
  <c r="HA23" i="63"/>
  <c r="HE23" i="63" s="1"/>
  <c r="HG23" i="63" s="1"/>
  <c r="HJ23" i="63" s="1"/>
  <c r="HL23" i="63" s="1"/>
  <c r="HN23" i="63" s="1"/>
  <c r="HT23" i="63" s="1"/>
  <c r="HY23" i="63" s="1"/>
  <c r="IB23" i="63" s="1"/>
  <c r="ID23" i="63" s="1"/>
  <c r="IG23" i="63" s="1"/>
  <c r="IJ23" i="63" s="1"/>
  <c r="IM23" i="63" s="1"/>
  <c r="IQ23" i="63" s="1"/>
  <c r="IU23" i="63" s="1"/>
  <c r="IY23" i="63" s="1"/>
  <c r="JB23" i="63" s="1"/>
  <c r="JE23" i="63" s="1"/>
  <c r="JG23" i="63" s="1"/>
  <c r="JI23" i="63" s="1"/>
  <c r="HA22" i="63"/>
  <c r="HE22" i="63" s="1"/>
  <c r="HG22" i="63" s="1"/>
  <c r="HJ22" i="63" s="1"/>
  <c r="HL22" i="63" s="1"/>
  <c r="HN22" i="63" s="1"/>
  <c r="HT22" i="63" s="1"/>
  <c r="HY22" i="63" s="1"/>
  <c r="IB22" i="63" s="1"/>
  <c r="ID22" i="63" s="1"/>
  <c r="IG22" i="63" s="1"/>
  <c r="IJ22" i="63" s="1"/>
  <c r="IM22" i="63" s="1"/>
  <c r="IQ22" i="63" s="1"/>
  <c r="IU22" i="63" s="1"/>
  <c r="IY22" i="63" s="1"/>
  <c r="JB22" i="63" s="1"/>
  <c r="JE22" i="63" s="1"/>
  <c r="JG22" i="63" s="1"/>
  <c r="JI22" i="63" s="1"/>
  <c r="HA21" i="63"/>
  <c r="HE21" i="63" s="1"/>
  <c r="HG21" i="63" s="1"/>
  <c r="HJ21" i="63" s="1"/>
  <c r="HL21" i="63" s="1"/>
  <c r="HN21" i="63" s="1"/>
  <c r="HT21" i="63" s="1"/>
  <c r="HY21" i="63" s="1"/>
  <c r="IB21" i="63" s="1"/>
  <c r="ID21" i="63" s="1"/>
  <c r="IG21" i="63" s="1"/>
  <c r="IJ21" i="63" s="1"/>
  <c r="IM21" i="63" s="1"/>
  <c r="IQ21" i="63" s="1"/>
  <c r="IU21" i="63" s="1"/>
  <c r="IY21" i="63" s="1"/>
  <c r="JB21" i="63" s="1"/>
  <c r="JE21" i="63" s="1"/>
  <c r="JG21" i="63" s="1"/>
  <c r="JI21" i="63" s="1"/>
  <c r="HA20" i="63"/>
  <c r="HE20" i="63" s="1"/>
  <c r="HG20" i="63" s="1"/>
  <c r="HJ20" i="63" s="1"/>
  <c r="HL20" i="63" s="1"/>
  <c r="HN20" i="63" s="1"/>
  <c r="HT20" i="63" s="1"/>
  <c r="HY20" i="63" s="1"/>
  <c r="IB20" i="63" s="1"/>
  <c r="ID20" i="63" s="1"/>
  <c r="IG20" i="63" s="1"/>
  <c r="IJ20" i="63" s="1"/>
  <c r="IM20" i="63" s="1"/>
  <c r="IQ20" i="63" s="1"/>
  <c r="IU20" i="63" s="1"/>
  <c r="IY20" i="63" s="1"/>
  <c r="JB20" i="63" s="1"/>
  <c r="JE20" i="63" s="1"/>
  <c r="JG20" i="63" s="1"/>
  <c r="JI20" i="63" s="1"/>
  <c r="HA19" i="63"/>
  <c r="HE19" i="63" s="1"/>
  <c r="HG19" i="63" s="1"/>
  <c r="HJ19" i="63" s="1"/>
  <c r="HL19" i="63" s="1"/>
  <c r="HN19" i="63" s="1"/>
  <c r="HT19" i="63" s="1"/>
  <c r="HY19" i="63" s="1"/>
  <c r="IB19" i="63" s="1"/>
  <c r="ID19" i="63" s="1"/>
  <c r="IG19" i="63" s="1"/>
  <c r="IJ19" i="63" s="1"/>
  <c r="IM19" i="63" s="1"/>
  <c r="IQ19" i="63" s="1"/>
  <c r="IU19" i="63" s="1"/>
  <c r="IY19" i="63" s="1"/>
  <c r="JB19" i="63" s="1"/>
  <c r="JE19" i="63" s="1"/>
  <c r="JG19" i="63" s="1"/>
  <c r="JI19" i="63" s="1"/>
  <c r="FB27" i="63"/>
  <c r="FE27" i="63" s="1"/>
  <c r="FH27" i="63" s="1"/>
  <c r="FK27" i="63" s="1"/>
  <c r="FM27" i="63" s="1"/>
  <c r="FP27" i="63" s="1"/>
  <c r="FS27" i="63" s="1"/>
  <c r="FX27" i="63" s="1"/>
  <c r="GB27" i="63" s="1"/>
  <c r="GE27" i="63" s="1"/>
  <c r="GG27" i="63" s="1"/>
  <c r="GJ27" i="63" s="1"/>
  <c r="GM27" i="63" s="1"/>
  <c r="GO27" i="63" s="1"/>
  <c r="GR27" i="63" s="1"/>
  <c r="GT27" i="63" s="1"/>
  <c r="FB26" i="63"/>
  <c r="FE26" i="63" s="1"/>
  <c r="FH26" i="63" s="1"/>
  <c r="FK26" i="63" s="1"/>
  <c r="FM26" i="63" s="1"/>
  <c r="FP26" i="63" s="1"/>
  <c r="FS26" i="63" s="1"/>
  <c r="FX26" i="63" s="1"/>
  <c r="GB26" i="63" s="1"/>
  <c r="GE26" i="63" s="1"/>
  <c r="GG26" i="63" s="1"/>
  <c r="GJ26" i="63" s="1"/>
  <c r="GM26" i="63" s="1"/>
  <c r="GO26" i="63" s="1"/>
  <c r="GR26" i="63" s="1"/>
  <c r="GT26" i="63" s="1"/>
  <c r="FB25" i="63"/>
  <c r="FE25" i="63" s="1"/>
  <c r="FH25" i="63" s="1"/>
  <c r="FK25" i="63" s="1"/>
  <c r="FM25" i="63" s="1"/>
  <c r="FP25" i="63" s="1"/>
  <c r="FS25" i="63" s="1"/>
  <c r="FX25" i="63" s="1"/>
  <c r="GB25" i="63" s="1"/>
  <c r="GE25" i="63" s="1"/>
  <c r="GG25" i="63" s="1"/>
  <c r="GJ25" i="63" s="1"/>
  <c r="GM25" i="63" s="1"/>
  <c r="GO25" i="63" s="1"/>
  <c r="GR25" i="63" s="1"/>
  <c r="GT25" i="63" s="1"/>
  <c r="FB24" i="63"/>
  <c r="FE24" i="63" s="1"/>
  <c r="FH24" i="63" s="1"/>
  <c r="FK24" i="63" s="1"/>
  <c r="FM24" i="63" s="1"/>
  <c r="FP24" i="63" s="1"/>
  <c r="FS24" i="63" s="1"/>
  <c r="FX24" i="63" s="1"/>
  <c r="GB24" i="63" s="1"/>
  <c r="GE24" i="63" s="1"/>
  <c r="GG24" i="63" s="1"/>
  <c r="GJ24" i="63" s="1"/>
  <c r="GM24" i="63" s="1"/>
  <c r="GO24" i="63" s="1"/>
  <c r="GR24" i="63" s="1"/>
  <c r="GT24" i="63" s="1"/>
  <c r="FB23" i="63"/>
  <c r="FE23" i="63" s="1"/>
  <c r="FH23" i="63" s="1"/>
  <c r="FK23" i="63" s="1"/>
  <c r="FM23" i="63" s="1"/>
  <c r="FP23" i="63" s="1"/>
  <c r="FS23" i="63" s="1"/>
  <c r="FX23" i="63" s="1"/>
  <c r="GB23" i="63" s="1"/>
  <c r="GE23" i="63" s="1"/>
  <c r="GG23" i="63" s="1"/>
  <c r="GJ23" i="63" s="1"/>
  <c r="GM23" i="63" s="1"/>
  <c r="GO23" i="63" s="1"/>
  <c r="GR23" i="63" s="1"/>
  <c r="GT23" i="63" s="1"/>
  <c r="FB22" i="63"/>
  <c r="FE22" i="63" s="1"/>
  <c r="FH22" i="63" s="1"/>
  <c r="FK22" i="63" s="1"/>
  <c r="FM22" i="63" s="1"/>
  <c r="FP22" i="63" s="1"/>
  <c r="FS22" i="63" s="1"/>
  <c r="FX22" i="63" s="1"/>
  <c r="GB22" i="63" s="1"/>
  <c r="GE22" i="63" s="1"/>
  <c r="GG22" i="63" s="1"/>
  <c r="GJ22" i="63" s="1"/>
  <c r="GM22" i="63" s="1"/>
  <c r="GO22" i="63" s="1"/>
  <c r="GR22" i="63" s="1"/>
  <c r="GT22" i="63" s="1"/>
  <c r="FB21" i="63"/>
  <c r="FE21" i="63" s="1"/>
  <c r="FH21" i="63" s="1"/>
  <c r="FK21" i="63" s="1"/>
  <c r="FM21" i="63" s="1"/>
  <c r="FP21" i="63" s="1"/>
  <c r="FS21" i="63" s="1"/>
  <c r="FX21" i="63" s="1"/>
  <c r="GB21" i="63" s="1"/>
  <c r="GE21" i="63" s="1"/>
  <c r="GG21" i="63" s="1"/>
  <c r="GJ21" i="63" s="1"/>
  <c r="GM21" i="63" s="1"/>
  <c r="GO21" i="63" s="1"/>
  <c r="GR21" i="63" s="1"/>
  <c r="GT21" i="63" s="1"/>
  <c r="FB20" i="63"/>
  <c r="FE20" i="63" s="1"/>
  <c r="FH20" i="63" s="1"/>
  <c r="FK20" i="63" s="1"/>
  <c r="FM20" i="63" s="1"/>
  <c r="FP20" i="63" s="1"/>
  <c r="FS20" i="63" s="1"/>
  <c r="FX20" i="63" s="1"/>
  <c r="GB20" i="63" s="1"/>
  <c r="GE20" i="63" s="1"/>
  <c r="GG20" i="63" s="1"/>
  <c r="GJ20" i="63" s="1"/>
  <c r="GM20" i="63" s="1"/>
  <c r="GO20" i="63" s="1"/>
  <c r="GR20" i="63" s="1"/>
  <c r="GT20" i="63" s="1"/>
  <c r="FB19" i="63"/>
  <c r="FE19" i="63" s="1"/>
  <c r="FH19" i="63" s="1"/>
  <c r="FK19" i="63" s="1"/>
  <c r="FM19" i="63" s="1"/>
  <c r="FP19" i="63" s="1"/>
  <c r="FS19" i="63" s="1"/>
  <c r="FX19" i="63" s="1"/>
  <c r="GB19" i="63" s="1"/>
  <c r="GE19" i="63" s="1"/>
  <c r="GG19" i="63" s="1"/>
  <c r="GJ19" i="63" s="1"/>
  <c r="GM19" i="63" s="1"/>
  <c r="GO19" i="63" s="1"/>
  <c r="GR19" i="63" s="1"/>
  <c r="GT19" i="63" s="1"/>
  <c r="FB18" i="63"/>
  <c r="FE18" i="63" s="1"/>
  <c r="FH18" i="63" s="1"/>
  <c r="FK18" i="63" s="1"/>
  <c r="FM18" i="63" s="1"/>
  <c r="FP18" i="63" s="1"/>
  <c r="FS18" i="63" s="1"/>
  <c r="FX18" i="63" s="1"/>
  <c r="GB18" i="63" s="1"/>
  <c r="GE18" i="63" s="1"/>
  <c r="GG18" i="63" s="1"/>
  <c r="GJ18" i="63" s="1"/>
  <c r="GM18" i="63" s="1"/>
  <c r="GO18" i="63" s="1"/>
  <c r="GR18" i="63" s="1"/>
  <c r="GT18" i="63" s="1"/>
  <c r="FB17" i="63"/>
  <c r="FE17" i="63" s="1"/>
  <c r="FH17" i="63" s="1"/>
  <c r="FK17" i="63" s="1"/>
  <c r="FM17" i="63" s="1"/>
  <c r="FP17" i="63" s="1"/>
  <c r="FS17" i="63" s="1"/>
  <c r="FX17" i="63" s="1"/>
  <c r="GB17" i="63" s="1"/>
  <c r="GE17" i="63" s="1"/>
  <c r="GG17" i="63" s="1"/>
  <c r="GJ17" i="63" s="1"/>
  <c r="GM17" i="63" s="1"/>
  <c r="GO17" i="63" s="1"/>
  <c r="GR17" i="63" s="1"/>
  <c r="GT17" i="63" s="1"/>
  <c r="FB16" i="63"/>
  <c r="FE16" i="63" s="1"/>
  <c r="FH16" i="63" s="1"/>
  <c r="FK16" i="63" s="1"/>
  <c r="FM16" i="63" s="1"/>
  <c r="FP16" i="63" s="1"/>
  <c r="FS16" i="63" s="1"/>
  <c r="FX16" i="63" s="1"/>
  <c r="GB16" i="63" s="1"/>
  <c r="GE16" i="63" s="1"/>
  <c r="GG16" i="63" s="1"/>
  <c r="GJ16" i="63" s="1"/>
  <c r="GM16" i="63" s="1"/>
  <c r="GO16" i="63" s="1"/>
  <c r="GR16" i="63" s="1"/>
  <c r="GT16" i="63" s="1"/>
  <c r="FB15" i="63"/>
  <c r="FE15" i="63" s="1"/>
  <c r="FH15" i="63" s="1"/>
  <c r="FK15" i="63" s="1"/>
  <c r="FM15" i="63" s="1"/>
  <c r="FP15" i="63" s="1"/>
  <c r="FS15" i="63" s="1"/>
  <c r="FX15" i="63" s="1"/>
  <c r="GB15" i="63" s="1"/>
  <c r="GE15" i="63" s="1"/>
  <c r="GG15" i="63" s="1"/>
  <c r="GJ15" i="63" s="1"/>
  <c r="GM15" i="63" s="1"/>
  <c r="GO15" i="63" s="1"/>
  <c r="GR15" i="63" s="1"/>
  <c r="GT15" i="63" s="1"/>
  <c r="FB14" i="63"/>
  <c r="FE14" i="63" s="1"/>
  <c r="FH14" i="63" s="1"/>
  <c r="FK14" i="63" s="1"/>
  <c r="FM14" i="63" s="1"/>
  <c r="FP14" i="63" s="1"/>
  <c r="FS14" i="63" s="1"/>
  <c r="FX14" i="63" s="1"/>
  <c r="GB14" i="63" s="1"/>
  <c r="GE14" i="63" s="1"/>
  <c r="GG14" i="63" s="1"/>
  <c r="GJ14" i="63" s="1"/>
  <c r="GM14" i="63" s="1"/>
  <c r="GO14" i="63" s="1"/>
  <c r="GR14" i="63" s="1"/>
  <c r="GT14" i="63" s="1"/>
  <c r="FB13" i="63"/>
  <c r="FE13" i="63" s="1"/>
  <c r="FH13" i="63" s="1"/>
  <c r="FK13" i="63" s="1"/>
  <c r="FM13" i="63" s="1"/>
  <c r="FP13" i="63" s="1"/>
  <c r="FS13" i="63" s="1"/>
  <c r="FX13" i="63" s="1"/>
  <c r="GB13" i="63" s="1"/>
  <c r="GE13" i="63" s="1"/>
  <c r="GG13" i="63" s="1"/>
  <c r="GJ13" i="63" s="1"/>
  <c r="GM13" i="63" s="1"/>
  <c r="GO13" i="63" s="1"/>
  <c r="GR13" i="63" s="1"/>
  <c r="GT13" i="63" s="1"/>
  <c r="DP27" i="63"/>
  <c r="DR27" i="63" s="1"/>
  <c r="DU27" i="63" s="1"/>
  <c r="DW27" i="63" s="1"/>
  <c r="DY27" i="63" s="1"/>
  <c r="EB27" i="63" s="1"/>
  <c r="EF27" i="63" s="1"/>
  <c r="EI27" i="63" s="1"/>
  <c r="EL27" i="63" s="1"/>
  <c r="EN27" i="63" s="1"/>
  <c r="EQ27" i="63" s="1"/>
  <c r="ES27" i="63" s="1"/>
  <c r="EU27" i="63" s="1"/>
  <c r="DP26" i="63"/>
  <c r="DR26" i="63" s="1"/>
  <c r="DU26" i="63" s="1"/>
  <c r="DW26" i="63" s="1"/>
  <c r="DY26" i="63" s="1"/>
  <c r="EB26" i="63" s="1"/>
  <c r="EF26" i="63" s="1"/>
  <c r="EI26" i="63" s="1"/>
  <c r="EL26" i="63" s="1"/>
  <c r="EN26" i="63" s="1"/>
  <c r="EQ26" i="63" s="1"/>
  <c r="ES26" i="63" s="1"/>
  <c r="EU26" i="63" s="1"/>
  <c r="DP25" i="63"/>
  <c r="DR25" i="63" s="1"/>
  <c r="DU25" i="63" s="1"/>
  <c r="DW25" i="63" s="1"/>
  <c r="DY25" i="63" s="1"/>
  <c r="EB25" i="63" s="1"/>
  <c r="EF25" i="63" s="1"/>
  <c r="EI25" i="63" s="1"/>
  <c r="EL25" i="63" s="1"/>
  <c r="EN25" i="63" s="1"/>
  <c r="EQ25" i="63" s="1"/>
  <c r="ES25" i="63" s="1"/>
  <c r="EU25" i="63" s="1"/>
  <c r="DP24" i="63"/>
  <c r="DR24" i="63" s="1"/>
  <c r="DU24" i="63" s="1"/>
  <c r="DW24" i="63" s="1"/>
  <c r="DY24" i="63" s="1"/>
  <c r="EB24" i="63" s="1"/>
  <c r="EF24" i="63" s="1"/>
  <c r="EI24" i="63" s="1"/>
  <c r="EL24" i="63" s="1"/>
  <c r="EN24" i="63" s="1"/>
  <c r="EQ24" i="63" s="1"/>
  <c r="ES24" i="63" s="1"/>
  <c r="EU24" i="63" s="1"/>
  <c r="DP23" i="63"/>
  <c r="DR23" i="63" s="1"/>
  <c r="DU23" i="63" s="1"/>
  <c r="DW23" i="63" s="1"/>
  <c r="DY23" i="63" s="1"/>
  <c r="EB23" i="63" s="1"/>
  <c r="EF23" i="63" s="1"/>
  <c r="EI23" i="63" s="1"/>
  <c r="EL23" i="63" s="1"/>
  <c r="EN23" i="63" s="1"/>
  <c r="EQ23" i="63" s="1"/>
  <c r="ES23" i="63" s="1"/>
  <c r="EU23" i="63" s="1"/>
  <c r="DP22" i="63"/>
  <c r="DR22" i="63" s="1"/>
  <c r="DU22" i="63" s="1"/>
  <c r="DW22" i="63" s="1"/>
  <c r="DY22" i="63" s="1"/>
  <c r="EB22" i="63" s="1"/>
  <c r="EF22" i="63" s="1"/>
  <c r="EI22" i="63" s="1"/>
  <c r="EL22" i="63" s="1"/>
  <c r="EN22" i="63" s="1"/>
  <c r="EQ22" i="63" s="1"/>
  <c r="ES22" i="63" s="1"/>
  <c r="EU22" i="63" s="1"/>
  <c r="DP21" i="63"/>
  <c r="DR21" i="63" s="1"/>
  <c r="DU21" i="63" s="1"/>
  <c r="DW21" i="63" s="1"/>
  <c r="DY21" i="63" s="1"/>
  <c r="EB21" i="63" s="1"/>
  <c r="EF21" i="63" s="1"/>
  <c r="EI21" i="63" s="1"/>
  <c r="EL21" i="63" s="1"/>
  <c r="EN21" i="63" s="1"/>
  <c r="EQ21" i="63" s="1"/>
  <c r="ES21" i="63" s="1"/>
  <c r="EU21" i="63" s="1"/>
  <c r="DP20" i="63"/>
  <c r="DR20" i="63" s="1"/>
  <c r="DU20" i="63" s="1"/>
  <c r="DW20" i="63" s="1"/>
  <c r="DY20" i="63" s="1"/>
  <c r="EB20" i="63" s="1"/>
  <c r="EF20" i="63" s="1"/>
  <c r="EI20" i="63" s="1"/>
  <c r="EL20" i="63" s="1"/>
  <c r="EN20" i="63" s="1"/>
  <c r="EQ20" i="63" s="1"/>
  <c r="ES20" i="63" s="1"/>
  <c r="EU20" i="63" s="1"/>
  <c r="DP19" i="63"/>
  <c r="DR19" i="63" s="1"/>
  <c r="DU19" i="63" s="1"/>
  <c r="DW19" i="63" s="1"/>
  <c r="DY19" i="63" s="1"/>
  <c r="EB19" i="63" s="1"/>
  <c r="EF19" i="63" s="1"/>
  <c r="EI19" i="63" s="1"/>
  <c r="EL19" i="63" s="1"/>
  <c r="EN19" i="63" s="1"/>
  <c r="EQ19" i="63" s="1"/>
  <c r="ES19" i="63" s="1"/>
  <c r="EU19" i="63" s="1"/>
  <c r="DP18" i="63"/>
  <c r="DR18" i="63" s="1"/>
  <c r="DU18" i="63" s="1"/>
  <c r="DW18" i="63" s="1"/>
  <c r="DY18" i="63" s="1"/>
  <c r="EB18" i="63" s="1"/>
  <c r="EF18" i="63" s="1"/>
  <c r="EI18" i="63" s="1"/>
  <c r="EL18" i="63" s="1"/>
  <c r="EN18" i="63" s="1"/>
  <c r="EQ18" i="63" s="1"/>
  <c r="ES18" i="63" s="1"/>
  <c r="EU18" i="63" s="1"/>
  <c r="DP17" i="63"/>
  <c r="DR17" i="63" s="1"/>
  <c r="DU17" i="63" s="1"/>
  <c r="DW17" i="63" s="1"/>
  <c r="DY17" i="63" s="1"/>
  <c r="EB17" i="63" s="1"/>
  <c r="EF17" i="63" s="1"/>
  <c r="EI17" i="63" s="1"/>
  <c r="EL17" i="63" s="1"/>
  <c r="EN17" i="63" s="1"/>
  <c r="EQ17" i="63" s="1"/>
  <c r="ES17" i="63" s="1"/>
  <c r="EU17" i="63" s="1"/>
  <c r="DP16" i="63"/>
  <c r="DR16" i="63" s="1"/>
  <c r="DU16" i="63" s="1"/>
  <c r="DW16" i="63" s="1"/>
  <c r="DY16" i="63" s="1"/>
  <c r="EB16" i="63" s="1"/>
  <c r="EF16" i="63" s="1"/>
  <c r="EI16" i="63" s="1"/>
  <c r="EL16" i="63" s="1"/>
  <c r="EN16" i="63" s="1"/>
  <c r="EQ16" i="63" s="1"/>
  <c r="ES16" i="63" s="1"/>
  <c r="EU16" i="63" s="1"/>
  <c r="DP15" i="63"/>
  <c r="DR15" i="63" s="1"/>
  <c r="DU15" i="63" s="1"/>
  <c r="DW15" i="63" s="1"/>
  <c r="DY15" i="63" s="1"/>
  <c r="EB15" i="63" s="1"/>
  <c r="EF15" i="63" s="1"/>
  <c r="EI15" i="63" s="1"/>
  <c r="EL15" i="63" s="1"/>
  <c r="EN15" i="63" s="1"/>
  <c r="EQ15" i="63" s="1"/>
  <c r="ES15" i="63" s="1"/>
  <c r="EU15" i="63" s="1"/>
  <c r="DP14" i="63"/>
  <c r="DR14" i="63" s="1"/>
  <c r="DU14" i="63" s="1"/>
  <c r="DW14" i="63" s="1"/>
  <c r="DY14" i="63" s="1"/>
  <c r="EB14" i="63" s="1"/>
  <c r="EF14" i="63" s="1"/>
  <c r="EI14" i="63" s="1"/>
  <c r="EL14" i="63" s="1"/>
  <c r="EN14" i="63" s="1"/>
  <c r="EQ14" i="63" s="1"/>
  <c r="ES14" i="63" s="1"/>
  <c r="EU14" i="63" s="1"/>
  <c r="DP13" i="63"/>
  <c r="DR13" i="63" s="1"/>
  <c r="DU13" i="63" s="1"/>
  <c r="DW13" i="63" s="1"/>
  <c r="DY13" i="63" s="1"/>
  <c r="EB13" i="63" s="1"/>
  <c r="EF13" i="63" s="1"/>
  <c r="EI13" i="63" s="1"/>
  <c r="EL13" i="63" s="1"/>
  <c r="EN13" i="63" s="1"/>
  <c r="EQ13" i="63" s="1"/>
  <c r="ES13" i="63" s="1"/>
  <c r="EU13" i="63" s="1"/>
  <c r="CC43" i="64"/>
  <c r="CE43" i="64" s="1"/>
  <c r="CC39" i="64"/>
  <c r="CE39" i="64"/>
  <c r="CC38" i="64"/>
  <c r="CE38" i="64"/>
  <c r="CC37" i="64"/>
  <c r="CE37" i="64"/>
  <c r="CC36" i="64"/>
  <c r="CC35" i="64"/>
  <c r="CC34" i="64"/>
  <c r="CC33" i="64"/>
  <c r="CE33" i="64"/>
  <c r="CC32" i="64"/>
  <c r="CE32" i="64" s="1"/>
  <c r="CC31" i="64"/>
  <c r="CE31" i="64" s="1"/>
  <c r="CC30" i="64"/>
  <c r="CE30" i="64" s="1"/>
  <c r="CC29" i="64"/>
  <c r="CE29" i="64"/>
  <c r="CC28" i="64"/>
  <c r="CE28" i="64" s="1"/>
  <c r="CC27" i="64"/>
  <c r="CE27" i="64"/>
  <c r="CC26" i="64"/>
  <c r="CE26" i="64"/>
  <c r="CC21" i="64"/>
  <c r="CE21" i="64"/>
  <c r="CC20" i="64"/>
  <c r="CE20" i="64" s="1"/>
  <c r="CC19" i="64"/>
  <c r="CE19" i="64" s="1"/>
  <c r="CC18" i="64"/>
  <c r="CE18" i="64"/>
  <c r="CC17" i="64"/>
  <c r="CE17" i="64" s="1"/>
  <c r="CC16" i="64"/>
  <c r="CE16" i="64"/>
  <c r="CC15" i="64"/>
  <c r="CE15" i="64"/>
  <c r="CC14" i="64"/>
  <c r="CE14" i="64" s="1"/>
  <c r="CC13" i="64"/>
  <c r="CE13" i="64" s="1"/>
  <c r="CC10" i="64"/>
  <c r="CE10" i="64" s="1"/>
  <c r="CC9" i="64"/>
  <c r="CC8" i="64"/>
  <c r="CC7" i="64"/>
  <c r="CE7" i="64" s="1"/>
  <c r="CC6" i="64"/>
  <c r="CE6" i="64"/>
  <c r="CC5" i="64"/>
  <c r="CE5" i="64" s="1"/>
  <c r="CC4" i="64"/>
  <c r="CE4" i="64" s="1"/>
  <c r="CC3" i="64"/>
  <c r="CE3" i="64" s="1"/>
  <c r="BT43" i="64"/>
  <c r="BV43" i="64" s="1"/>
  <c r="BT39" i="64"/>
  <c r="BV39" i="64" s="1"/>
  <c r="BT38" i="64"/>
  <c r="BV38" i="64" s="1"/>
  <c r="BT37" i="64"/>
  <c r="BV37" i="64"/>
  <c r="BT35" i="64"/>
  <c r="BT34" i="64"/>
  <c r="BT33" i="64"/>
  <c r="BV33" i="64"/>
  <c r="BT32" i="64"/>
  <c r="BV32" i="64"/>
  <c r="BT31" i="64"/>
  <c r="BV31" i="64"/>
  <c r="BT30" i="64"/>
  <c r="BV30" i="64" s="1"/>
  <c r="BT29" i="64"/>
  <c r="BV29" i="64" s="1"/>
  <c r="BT28" i="64"/>
  <c r="BV28" i="64"/>
  <c r="BT27" i="64"/>
  <c r="BV27" i="64"/>
  <c r="BT26" i="64"/>
  <c r="BV26" i="64"/>
  <c r="BT21" i="64"/>
  <c r="BV21" i="64" s="1"/>
  <c r="BT20" i="64"/>
  <c r="BV20" i="64" s="1"/>
  <c r="BT19" i="64"/>
  <c r="BV19" i="64" s="1"/>
  <c r="BT18" i="64"/>
  <c r="BV18" i="64" s="1"/>
  <c r="BT17" i="64"/>
  <c r="BV17" i="64"/>
  <c r="BT16" i="64"/>
  <c r="BV16" i="64" s="1"/>
  <c r="BT15" i="64"/>
  <c r="BV15" i="64"/>
  <c r="BT14" i="64"/>
  <c r="BV14" i="64" s="1"/>
  <c r="BT13" i="64"/>
  <c r="BV13" i="64"/>
  <c r="BT10" i="64"/>
  <c r="BV10" i="64"/>
  <c r="BT9" i="64"/>
  <c r="BT8" i="64"/>
  <c r="BT7" i="64"/>
  <c r="BV7" i="64"/>
  <c r="BT6" i="64"/>
  <c r="BV6" i="64" s="1"/>
  <c r="BT5" i="64"/>
  <c r="BV5" i="64"/>
  <c r="BT4" i="64"/>
  <c r="BV4" i="64"/>
  <c r="BT3" i="64"/>
  <c r="BV3" i="64"/>
  <c r="BK43" i="64"/>
  <c r="BM43" i="64"/>
  <c r="BK39" i="64"/>
  <c r="BM39" i="64" s="1"/>
  <c r="BK38" i="64"/>
  <c r="BM38" i="64"/>
  <c r="BK37" i="64"/>
  <c r="BM37" i="64"/>
  <c r="BK36" i="64"/>
  <c r="BM36" i="64"/>
  <c r="BK35" i="64"/>
  <c r="BM35" i="64"/>
  <c r="BK34" i="64"/>
  <c r="BM34" i="64" s="1"/>
  <c r="BK33" i="64"/>
  <c r="BM33" i="64" s="1"/>
  <c r="BK32" i="64"/>
  <c r="BM32" i="64" s="1"/>
  <c r="BK31" i="64"/>
  <c r="BM31" i="64" s="1"/>
  <c r="BK30" i="64"/>
  <c r="BM30" i="64" s="1"/>
  <c r="BK29" i="64"/>
  <c r="BM29" i="64"/>
  <c r="BK28" i="64"/>
  <c r="BM28" i="64"/>
  <c r="BK27" i="64"/>
  <c r="BM27" i="64" s="1"/>
  <c r="BK26" i="64"/>
  <c r="BM26" i="64"/>
  <c r="BK21" i="64"/>
  <c r="BM21" i="64" s="1"/>
  <c r="BK20" i="64"/>
  <c r="BM20" i="64" s="1"/>
  <c r="BK19" i="64"/>
  <c r="BM19" i="64" s="1"/>
  <c r="BK18" i="64"/>
  <c r="BM18" i="64"/>
  <c r="BK17" i="64"/>
  <c r="BM17" i="64"/>
  <c r="BK16" i="64"/>
  <c r="BM16" i="64"/>
  <c r="BK15" i="64"/>
  <c r="BM15" i="64" s="1"/>
  <c r="BK14" i="64"/>
  <c r="BM14" i="64" s="1"/>
  <c r="BK13" i="64"/>
  <c r="BM13" i="64"/>
  <c r="BK10" i="64"/>
  <c r="BM10" i="64" s="1"/>
  <c r="BK9" i="64"/>
  <c r="BM9" i="64"/>
  <c r="BK8" i="64"/>
  <c r="BM8" i="64" s="1"/>
  <c r="BK7" i="64"/>
  <c r="BM7" i="64"/>
  <c r="BK6" i="64"/>
  <c r="BM6" i="64"/>
  <c r="BK5" i="64"/>
  <c r="BM5" i="64" s="1"/>
  <c r="BK4" i="64"/>
  <c r="BM4" i="64" s="1"/>
  <c r="BK3" i="64"/>
  <c r="BM3" i="64" s="1"/>
  <c r="BB43" i="64"/>
  <c r="BD43" i="64"/>
  <c r="BB42" i="64"/>
  <c r="BD42" i="64"/>
  <c r="BB39" i="64"/>
  <c r="BD39" i="64"/>
  <c r="BB38" i="64"/>
  <c r="BD38" i="64"/>
  <c r="BB37" i="64"/>
  <c r="BD37" i="64" s="1"/>
  <c r="BB32" i="64"/>
  <c r="BD32" i="64"/>
  <c r="BB31" i="64"/>
  <c r="BD31" i="64"/>
  <c r="BB30" i="64"/>
  <c r="BD30" i="64"/>
  <c r="BB29" i="64"/>
  <c r="BD29" i="64" s="1"/>
  <c r="BB28" i="64"/>
  <c r="BD28" i="64" s="1"/>
  <c r="BB27" i="64"/>
  <c r="BD27" i="64"/>
  <c r="BB26" i="64"/>
  <c r="BD26" i="64" s="1"/>
  <c r="BB21" i="64"/>
  <c r="BD21" i="64" s="1"/>
  <c r="BB20" i="64"/>
  <c r="BD20" i="64" s="1"/>
  <c r="BB19" i="64"/>
  <c r="BD19" i="64"/>
  <c r="BB18" i="64"/>
  <c r="BD18" i="64" s="1"/>
  <c r="BB17" i="64"/>
  <c r="BD17" i="64"/>
  <c r="BB16" i="64"/>
  <c r="BD16" i="64"/>
  <c r="BB15" i="64"/>
  <c r="BD15" i="64" s="1"/>
  <c r="BB14" i="64"/>
  <c r="BD14" i="64" s="1"/>
  <c r="BB13" i="64"/>
  <c r="BD13" i="64"/>
  <c r="BB10" i="64"/>
  <c r="BD10" i="64"/>
  <c r="BB9" i="64"/>
  <c r="BD9" i="64" s="1"/>
  <c r="BB8" i="64"/>
  <c r="BD8" i="64" s="1"/>
  <c r="BB7" i="64"/>
  <c r="BD7" i="64" s="1"/>
  <c r="BB6" i="64"/>
  <c r="BD6" i="64" s="1"/>
  <c r="BB5" i="64"/>
  <c r="BD5" i="64"/>
  <c r="BB4" i="64"/>
  <c r="BD4" i="64" s="1"/>
  <c r="BB3" i="64"/>
  <c r="BD3" i="64"/>
  <c r="AS43" i="64"/>
  <c r="AU43" i="64" s="1"/>
  <c r="AS41" i="64"/>
  <c r="AU41" i="64" s="1"/>
  <c r="AS40" i="64"/>
  <c r="AU40" i="64"/>
  <c r="AS39" i="64"/>
  <c r="AU39" i="64" s="1"/>
  <c r="AS38" i="64"/>
  <c r="AU38" i="64"/>
  <c r="AS37" i="64"/>
  <c r="AU37" i="64" s="1"/>
  <c r="AS36" i="64"/>
  <c r="AU36" i="64"/>
  <c r="AS35" i="64"/>
  <c r="AS34" i="64"/>
  <c r="AS33" i="64"/>
  <c r="AU33" i="64" s="1"/>
  <c r="AS32" i="64"/>
  <c r="AU32" i="64" s="1"/>
  <c r="AS31" i="64"/>
  <c r="AU31" i="64" s="1"/>
  <c r="AS30" i="64"/>
  <c r="AU30" i="64"/>
  <c r="AS29" i="64"/>
  <c r="AU29" i="64"/>
  <c r="AS28" i="64"/>
  <c r="AU28" i="64"/>
  <c r="AS27" i="64"/>
  <c r="AU27" i="64" s="1"/>
  <c r="AS26" i="64"/>
  <c r="AU26" i="64" s="1"/>
  <c r="AS21" i="64"/>
  <c r="AU21" i="64" s="1"/>
  <c r="AS20" i="64"/>
  <c r="AU20" i="64" s="1"/>
  <c r="AS19" i="64"/>
  <c r="AU19" i="64" s="1"/>
  <c r="AS18" i="64"/>
  <c r="AU18" i="64"/>
  <c r="AS17" i="64"/>
  <c r="AU17" i="64"/>
  <c r="AS16" i="64"/>
  <c r="AU16" i="64"/>
  <c r="AS15" i="64"/>
  <c r="AU15" i="64"/>
  <c r="AS14" i="64"/>
  <c r="AU14" i="64" s="1"/>
  <c r="AS13" i="64"/>
  <c r="AU13" i="64" s="1"/>
  <c r="AS12" i="64"/>
  <c r="AU12" i="64"/>
  <c r="AS11" i="64"/>
  <c r="AU11" i="64"/>
  <c r="AS9" i="64"/>
  <c r="AU9" i="64"/>
  <c r="AS8" i="64"/>
  <c r="AU8" i="64" s="1"/>
  <c r="AS7" i="64"/>
  <c r="AU7" i="64" s="1"/>
  <c r="AS6" i="64"/>
  <c r="AU6" i="64" s="1"/>
  <c r="AS5" i="64"/>
  <c r="AU5" i="64" s="1"/>
  <c r="AS4" i="64"/>
  <c r="AU4" i="64" s="1"/>
  <c r="AS3" i="64"/>
  <c r="AU3" i="64" s="1"/>
  <c r="AG43" i="64"/>
  <c r="AI43" i="64"/>
  <c r="AG41" i="64"/>
  <c r="AI41" i="64"/>
  <c r="AG40" i="64"/>
  <c r="AI40" i="64"/>
  <c r="AG39" i="64"/>
  <c r="AI39" i="64"/>
  <c r="AG38" i="64"/>
  <c r="AI38" i="64" s="1"/>
  <c r="AG37" i="64"/>
  <c r="AI37" i="64" s="1"/>
  <c r="AG36" i="64"/>
  <c r="AI36" i="64"/>
  <c r="AG35" i="64"/>
  <c r="AI35" i="64"/>
  <c r="AG34" i="64"/>
  <c r="AI34" i="64"/>
  <c r="AG33" i="64"/>
  <c r="AI33" i="64" s="1"/>
  <c r="AG32" i="64"/>
  <c r="AI32" i="64" s="1"/>
  <c r="AG31" i="64"/>
  <c r="AI31" i="64" s="1"/>
  <c r="AG30" i="64"/>
  <c r="AI30" i="64" s="1"/>
  <c r="AG29" i="64"/>
  <c r="AI29" i="64" s="1"/>
  <c r="AG28" i="64"/>
  <c r="AI28" i="64"/>
  <c r="AG27" i="64"/>
  <c r="AI27" i="64"/>
  <c r="AG26" i="64"/>
  <c r="AI26" i="64"/>
  <c r="AG21" i="64"/>
  <c r="AI21" i="64"/>
  <c r="AG20" i="64"/>
  <c r="AI20" i="64" s="1"/>
  <c r="AG19" i="64"/>
  <c r="AI19" i="64" s="1"/>
  <c r="AG18" i="64"/>
  <c r="AI18" i="64" s="1"/>
  <c r="AG17" i="64"/>
  <c r="AI17" i="64"/>
  <c r="AG16" i="64"/>
  <c r="AI16" i="64"/>
  <c r="AG15" i="64"/>
  <c r="AI15" i="64"/>
  <c r="AG14" i="64"/>
  <c r="AI14" i="64" s="1"/>
  <c r="AG13" i="64"/>
  <c r="AI13" i="64" s="1"/>
  <c r="AG10" i="64"/>
  <c r="AI10" i="64"/>
  <c r="AG9" i="64"/>
  <c r="AI9" i="64" s="1"/>
  <c r="AG8" i="64"/>
  <c r="AI8" i="64"/>
  <c r="AG7" i="64"/>
  <c r="AI7" i="64" s="1"/>
  <c r="AG6" i="64"/>
  <c r="AI6" i="64"/>
  <c r="AG5" i="64"/>
  <c r="AI5" i="64" s="1"/>
  <c r="AG4" i="64"/>
  <c r="AI4" i="64" s="1"/>
  <c r="AG3" i="64"/>
  <c r="AI3" i="64" s="1"/>
  <c r="U43" i="64"/>
  <c r="W43" i="64" s="1"/>
  <c r="U41" i="64"/>
  <c r="W41" i="64"/>
  <c r="U40" i="64"/>
  <c r="W40" i="64"/>
  <c r="U39" i="64"/>
  <c r="W39" i="64"/>
  <c r="U38" i="64"/>
  <c r="W38" i="64"/>
  <c r="U37" i="64"/>
  <c r="W37" i="64" s="1"/>
  <c r="U36" i="64"/>
  <c r="W36" i="64"/>
  <c r="U35" i="64"/>
  <c r="U34" i="64"/>
  <c r="U33" i="64"/>
  <c r="W33" i="64"/>
  <c r="U32" i="64"/>
  <c r="W32" i="64" s="1"/>
  <c r="U31" i="64"/>
  <c r="W31" i="64" s="1"/>
  <c r="U30" i="64"/>
  <c r="W30" i="64"/>
  <c r="U29" i="64"/>
  <c r="W29" i="64" s="1"/>
  <c r="U28" i="64"/>
  <c r="W28" i="64" s="1"/>
  <c r="U27" i="64"/>
  <c r="W27" i="64" s="1"/>
  <c r="U26" i="64"/>
  <c r="W26" i="64"/>
  <c r="U25" i="64"/>
  <c r="U24" i="64"/>
  <c r="U23" i="64"/>
  <c r="U22" i="64"/>
  <c r="U21" i="64"/>
  <c r="W21" i="64"/>
  <c r="U20" i="64"/>
  <c r="W20" i="64" s="1"/>
  <c r="U19" i="64"/>
  <c r="W19" i="64" s="1"/>
  <c r="U18" i="64"/>
  <c r="W18" i="64"/>
  <c r="U17" i="64"/>
  <c r="W17" i="64"/>
  <c r="U16" i="64"/>
  <c r="W16" i="64" s="1"/>
  <c r="U15" i="64"/>
  <c r="W15" i="64" s="1"/>
  <c r="U14" i="64"/>
  <c r="W14" i="64" s="1"/>
  <c r="U13" i="64"/>
  <c r="W13" i="64" s="1"/>
  <c r="U12" i="64"/>
  <c r="W12" i="64"/>
  <c r="U11" i="64"/>
  <c r="W11" i="64" s="1"/>
  <c r="U10" i="64"/>
  <c r="U9" i="64"/>
  <c r="W9" i="64"/>
  <c r="U8" i="64"/>
  <c r="W8" i="64" s="1"/>
  <c r="U7" i="64"/>
  <c r="W7" i="64" s="1"/>
  <c r="U6" i="64"/>
  <c r="W6" i="64" s="1"/>
  <c r="U5" i="64"/>
  <c r="W5" i="64"/>
  <c r="U4" i="64"/>
  <c r="W4" i="64"/>
  <c r="U3" i="64"/>
  <c r="W3" i="64" s="1"/>
  <c r="I43" i="64"/>
  <c r="K43" i="64" s="1"/>
  <c r="I41" i="64"/>
  <c r="K41" i="64" s="1"/>
  <c r="I39" i="64"/>
  <c r="K39" i="64" s="1"/>
  <c r="I38" i="64"/>
  <c r="K38" i="64"/>
  <c r="I37" i="64"/>
  <c r="K37" i="64"/>
  <c r="I36" i="64"/>
  <c r="K36" i="64"/>
  <c r="I35" i="64"/>
  <c r="K35" i="64" s="1"/>
  <c r="I34" i="64"/>
  <c r="K34" i="64"/>
  <c r="I33" i="64"/>
  <c r="K33" i="64"/>
  <c r="I32" i="64"/>
  <c r="K32" i="64" s="1"/>
  <c r="I31" i="64"/>
  <c r="K31" i="64" s="1"/>
  <c r="I30" i="64"/>
  <c r="K30" i="64"/>
  <c r="I29" i="64"/>
  <c r="K29" i="64"/>
  <c r="I28" i="64"/>
  <c r="K28" i="64" s="1"/>
  <c r="I27" i="64"/>
  <c r="K27" i="64" s="1"/>
  <c r="I26" i="64"/>
  <c r="K26" i="64" s="1"/>
  <c r="I21" i="64"/>
  <c r="K21" i="64" s="1"/>
  <c r="I20" i="64"/>
  <c r="K20" i="64" s="1"/>
  <c r="I19" i="64"/>
  <c r="K19" i="64"/>
  <c r="I18" i="64"/>
  <c r="K18" i="64"/>
  <c r="I17" i="64"/>
  <c r="K17" i="64" s="1"/>
  <c r="I16" i="64"/>
  <c r="K16" i="64" s="1"/>
  <c r="I15" i="64"/>
  <c r="K15" i="64"/>
  <c r="I14" i="64"/>
  <c r="K14" i="64"/>
  <c r="I13" i="64"/>
  <c r="K13" i="64" s="1"/>
  <c r="I12" i="64"/>
  <c r="K12" i="64"/>
  <c r="I11" i="64"/>
  <c r="K11" i="64" s="1"/>
  <c r="I9" i="64"/>
  <c r="K9" i="64" s="1"/>
  <c r="I8" i="64"/>
  <c r="K8" i="64"/>
  <c r="I7" i="64"/>
  <c r="K7" i="64" s="1"/>
  <c r="I6" i="64"/>
  <c r="K6" i="64" s="1"/>
  <c r="I5" i="64"/>
  <c r="K5" i="64" s="1"/>
  <c r="I4" i="64"/>
  <c r="K4" i="64"/>
  <c r="I3" i="64"/>
  <c r="K3" i="64"/>
  <c r="ABW11" i="48"/>
  <c r="ABW10" i="48"/>
  <c r="PF4" i="45"/>
  <c r="PJ4" i="45" s="1"/>
  <c r="DA14" i="45"/>
  <c r="DD14" i="45" s="1"/>
  <c r="DJ14" i="45"/>
  <c r="AAP14" i="45" s="1"/>
  <c r="DA4" i="45"/>
  <c r="DD4" i="45" s="1"/>
  <c r="DJ4" i="45"/>
  <c r="AAP4" i="45" s="1"/>
  <c r="AK12" i="45"/>
  <c r="AO12" i="45" s="1"/>
  <c r="AQ12" i="45" s="1"/>
  <c r="AS12" i="45" s="1"/>
  <c r="AAN12" i="45" s="1"/>
  <c r="AK3" i="45"/>
  <c r="AO3" i="45" s="1"/>
  <c r="AQ3" i="45" s="1"/>
  <c r="AS3" i="45" s="1"/>
  <c r="AAN3" i="45" s="1"/>
  <c r="HF4" i="43"/>
  <c r="HJ4" i="43" s="1"/>
  <c r="HL4" i="43" s="1"/>
  <c r="HN4" i="43" s="1"/>
  <c r="HP4" i="43" s="1"/>
  <c r="HR4" i="43" s="1"/>
  <c r="ACI4" i="43" s="1"/>
  <c r="HF3" i="43"/>
  <c r="HJ3" i="43" s="1"/>
  <c r="HL3" i="43" s="1"/>
  <c r="HN3" i="43" s="1"/>
  <c r="HP3" i="43" s="1"/>
  <c r="HR3" i="43" s="1"/>
  <c r="ACI3" i="43" s="1"/>
  <c r="FM5" i="43"/>
  <c r="FQ5" i="43" s="1"/>
  <c r="FM4" i="43"/>
  <c r="FQ4" i="43" s="1"/>
  <c r="GT7" i="46"/>
  <c r="DM38" i="63"/>
  <c r="DP38" i="63" s="1"/>
  <c r="DR38" i="63" s="1"/>
  <c r="DU38" i="63" s="1"/>
  <c r="DW38" i="63" s="1"/>
  <c r="DY38" i="63" s="1"/>
  <c r="EB38" i="63" s="1"/>
  <c r="EF38" i="63" s="1"/>
  <c r="EI38" i="63" s="1"/>
  <c r="EL38" i="63" s="1"/>
  <c r="EN38" i="63" s="1"/>
  <c r="EQ38" i="63" s="1"/>
  <c r="ES38" i="63" s="1"/>
  <c r="EU38" i="63" s="1"/>
  <c r="BE38" i="63"/>
  <c r="CAK17" i="48"/>
  <c r="CAK16" i="48"/>
  <c r="GX39" i="63"/>
  <c r="HA39" i="63" s="1"/>
  <c r="HE39" i="63" s="1"/>
  <c r="HG39" i="63" s="1"/>
  <c r="HJ39" i="63" s="1"/>
  <c r="HL39" i="63" s="1"/>
  <c r="HN39" i="63" s="1"/>
  <c r="HT39" i="63" s="1"/>
  <c r="HY39" i="63" s="1"/>
  <c r="IB39" i="63" s="1"/>
  <c r="ID39" i="63" s="1"/>
  <c r="IG39" i="63" s="1"/>
  <c r="IJ39" i="63" s="1"/>
  <c r="IM39" i="63" s="1"/>
  <c r="IQ39" i="63" s="1"/>
  <c r="IU39" i="63" s="1"/>
  <c r="IY39" i="63" s="1"/>
  <c r="JB39" i="63" s="1"/>
  <c r="JE39" i="63" s="1"/>
  <c r="JG39" i="63" s="1"/>
  <c r="JI39" i="63" s="1"/>
  <c r="GX38" i="63"/>
  <c r="HA38" i="63" s="1"/>
  <c r="HE38" i="63" s="1"/>
  <c r="HG38" i="63" s="1"/>
  <c r="HJ38" i="63" s="1"/>
  <c r="HL38" i="63" s="1"/>
  <c r="HN38" i="63" s="1"/>
  <c r="HT38" i="63" s="1"/>
  <c r="HY38" i="63" s="1"/>
  <c r="IB38" i="63" s="1"/>
  <c r="ID38" i="63" s="1"/>
  <c r="IG38" i="63" s="1"/>
  <c r="IJ38" i="63" s="1"/>
  <c r="IM38" i="63" s="1"/>
  <c r="IQ38" i="63" s="1"/>
  <c r="IU38" i="63" s="1"/>
  <c r="IY38" i="63" s="1"/>
  <c r="JB38" i="63" s="1"/>
  <c r="JE38" i="63" s="1"/>
  <c r="JG38" i="63" s="1"/>
  <c r="JI38" i="63" s="1"/>
  <c r="GX37" i="63"/>
  <c r="HA37" i="63" s="1"/>
  <c r="HE37" i="63" s="1"/>
  <c r="HG37" i="63" s="1"/>
  <c r="HJ37" i="63" s="1"/>
  <c r="HL37" i="63" s="1"/>
  <c r="HN37" i="63" s="1"/>
  <c r="HT37" i="63" s="1"/>
  <c r="HY37" i="63" s="1"/>
  <c r="IB37" i="63" s="1"/>
  <c r="ID37" i="63" s="1"/>
  <c r="IG37" i="63" s="1"/>
  <c r="IJ37" i="63" s="1"/>
  <c r="IM37" i="63" s="1"/>
  <c r="IQ37" i="63" s="1"/>
  <c r="IU37" i="63" s="1"/>
  <c r="IY37" i="63" s="1"/>
  <c r="JB37" i="63" s="1"/>
  <c r="JE37" i="63" s="1"/>
  <c r="JG37" i="63" s="1"/>
  <c r="JI37" i="63" s="1"/>
  <c r="GX12" i="63"/>
  <c r="HA12" i="63" s="1"/>
  <c r="HE12" i="63" s="1"/>
  <c r="HG12" i="63" s="1"/>
  <c r="HJ12" i="63" s="1"/>
  <c r="HL12" i="63" s="1"/>
  <c r="HN12" i="63" s="1"/>
  <c r="HT12" i="63" s="1"/>
  <c r="HY12" i="63" s="1"/>
  <c r="IB12" i="63" s="1"/>
  <c r="ID12" i="63" s="1"/>
  <c r="IG12" i="63" s="1"/>
  <c r="IJ12" i="63" s="1"/>
  <c r="IM12" i="63" s="1"/>
  <c r="IQ12" i="63" s="1"/>
  <c r="IU12" i="63" s="1"/>
  <c r="IY12" i="63" s="1"/>
  <c r="JB12" i="63" s="1"/>
  <c r="JE12" i="63" s="1"/>
  <c r="JG12" i="63" s="1"/>
  <c r="JI12" i="63" s="1"/>
  <c r="GX11" i="63"/>
  <c r="HA11" i="63" s="1"/>
  <c r="HE11" i="63" s="1"/>
  <c r="HG11" i="63" s="1"/>
  <c r="HJ11" i="63" s="1"/>
  <c r="HL11" i="63" s="1"/>
  <c r="GX10" i="63"/>
  <c r="HA10" i="63" s="1"/>
  <c r="HE10" i="63" s="1"/>
  <c r="HG10" i="63" s="1"/>
  <c r="HJ10" i="63" s="1"/>
  <c r="HL10" i="63" s="1"/>
  <c r="HN10" i="63" s="1"/>
  <c r="HT10" i="63" s="1"/>
  <c r="HY10" i="63" s="1"/>
  <c r="IB10" i="63" s="1"/>
  <c r="ID10" i="63" s="1"/>
  <c r="IG10" i="63" s="1"/>
  <c r="IJ10" i="63" s="1"/>
  <c r="IM10" i="63" s="1"/>
  <c r="IQ10" i="63" s="1"/>
  <c r="IU10" i="63" s="1"/>
  <c r="IY10" i="63" s="1"/>
  <c r="JB10" i="63" s="1"/>
  <c r="JE10" i="63" s="1"/>
  <c r="JG10" i="63" s="1"/>
  <c r="JI10" i="63" s="1"/>
  <c r="GX9" i="63"/>
  <c r="HA9" i="63" s="1"/>
  <c r="HE9" i="63" s="1"/>
  <c r="HG9" i="63" s="1"/>
  <c r="HJ9" i="63" s="1"/>
  <c r="HL9" i="63" s="1"/>
  <c r="HN9" i="63" s="1"/>
  <c r="HT9" i="63" s="1"/>
  <c r="HY9" i="63" s="1"/>
  <c r="IB9" i="63" s="1"/>
  <c r="ID9" i="63" s="1"/>
  <c r="IG9" i="63" s="1"/>
  <c r="IJ9" i="63" s="1"/>
  <c r="GX8" i="63"/>
  <c r="HA8" i="63" s="1"/>
  <c r="HE8" i="63" s="1"/>
  <c r="HG8" i="63" s="1"/>
  <c r="HJ8" i="63" s="1"/>
  <c r="HL8" i="63" s="1"/>
  <c r="HN8" i="63" s="1"/>
  <c r="HT8" i="63" s="1"/>
  <c r="HY8" i="63" s="1"/>
  <c r="IB8" i="63" s="1"/>
  <c r="ID8" i="63" s="1"/>
  <c r="IG8" i="63" s="1"/>
  <c r="IJ8" i="63" s="1"/>
  <c r="GX7" i="63"/>
  <c r="HA7" i="63" s="1"/>
  <c r="HE7" i="63" s="1"/>
  <c r="HG7" i="63" s="1"/>
  <c r="HJ7" i="63" s="1"/>
  <c r="HL7" i="63" s="1"/>
  <c r="HN7" i="63" s="1"/>
  <c r="HT7" i="63" s="1"/>
  <c r="HY7" i="63" s="1"/>
  <c r="IB7" i="63" s="1"/>
  <c r="ID7" i="63" s="1"/>
  <c r="IG7" i="63" s="1"/>
  <c r="IJ7" i="63" s="1"/>
  <c r="IM7" i="63" s="1"/>
  <c r="IQ7" i="63" s="1"/>
  <c r="IU7" i="63" s="1"/>
  <c r="IY7" i="63" s="1"/>
  <c r="JB7" i="63" s="1"/>
  <c r="JE7" i="63" s="1"/>
  <c r="JG7" i="63" s="1"/>
  <c r="JI7" i="63" s="1"/>
  <c r="GX6" i="63"/>
  <c r="HA6" i="63" s="1"/>
  <c r="HE6" i="63" s="1"/>
  <c r="HG6" i="63" s="1"/>
  <c r="HJ6" i="63" s="1"/>
  <c r="HL6" i="63" s="1"/>
  <c r="HN6" i="63" s="1"/>
  <c r="HT6" i="63" s="1"/>
  <c r="HY6" i="63" s="1"/>
  <c r="IB6" i="63" s="1"/>
  <c r="ID6" i="63" s="1"/>
  <c r="IG6" i="63" s="1"/>
  <c r="IJ6" i="63" s="1"/>
  <c r="IM6" i="63" s="1"/>
  <c r="IQ6" i="63" s="1"/>
  <c r="IU6" i="63" s="1"/>
  <c r="IY6" i="63" s="1"/>
  <c r="JB6" i="63" s="1"/>
  <c r="JE6" i="63" s="1"/>
  <c r="JG6" i="63" s="1"/>
  <c r="JI6" i="63" s="1"/>
  <c r="GX5" i="63"/>
  <c r="HA5" i="63" s="1"/>
  <c r="HE5" i="63" s="1"/>
  <c r="HG5" i="63" s="1"/>
  <c r="HJ5" i="63" s="1"/>
  <c r="HL5" i="63" s="1"/>
  <c r="HN5" i="63" s="1"/>
  <c r="HT5" i="63" s="1"/>
  <c r="HY5" i="63" s="1"/>
  <c r="IB5" i="63" s="1"/>
  <c r="ID5" i="63" s="1"/>
  <c r="IG5" i="63" s="1"/>
  <c r="IJ5" i="63" s="1"/>
  <c r="IM5" i="63" s="1"/>
  <c r="IQ5" i="63" s="1"/>
  <c r="IU5" i="63" s="1"/>
  <c r="IY5" i="63" s="1"/>
  <c r="JB5" i="63" s="1"/>
  <c r="JE5" i="63" s="1"/>
  <c r="JG5" i="63" s="1"/>
  <c r="JI5" i="63" s="1"/>
  <c r="GX4" i="63"/>
  <c r="HA4" i="63" s="1"/>
  <c r="HE4" i="63" s="1"/>
  <c r="HG4" i="63" s="1"/>
  <c r="HJ4" i="63" s="1"/>
  <c r="HL4" i="63" s="1"/>
  <c r="HN4" i="63" s="1"/>
  <c r="HT4" i="63" s="1"/>
  <c r="HY4" i="63" s="1"/>
  <c r="IB4" i="63" s="1"/>
  <c r="ID4" i="63" s="1"/>
  <c r="IG4" i="63" s="1"/>
  <c r="IJ4" i="63" s="1"/>
  <c r="IM4" i="63" s="1"/>
  <c r="IQ4" i="63" s="1"/>
  <c r="IU4" i="63" s="1"/>
  <c r="IY4" i="63" s="1"/>
  <c r="JB4" i="63" s="1"/>
  <c r="JE4" i="63" s="1"/>
  <c r="JG4" i="63" s="1"/>
  <c r="JI4" i="63" s="1"/>
  <c r="GX3" i="63"/>
  <c r="HA3" i="63" s="1"/>
  <c r="HE3" i="63" s="1"/>
  <c r="HG3" i="63" s="1"/>
  <c r="HJ3" i="63" s="1"/>
  <c r="HL3" i="63" s="1"/>
  <c r="HN3" i="63" s="1"/>
  <c r="HT3" i="63" s="1"/>
  <c r="HY3" i="63" s="1"/>
  <c r="IB3" i="63" s="1"/>
  <c r="ID3" i="63" s="1"/>
  <c r="IG3" i="63" s="1"/>
  <c r="IJ3" i="63" s="1"/>
  <c r="IM3" i="63" s="1"/>
  <c r="IQ3" i="63" s="1"/>
  <c r="IU3" i="63" s="1"/>
  <c r="IY3" i="63" s="1"/>
  <c r="JB3" i="63" s="1"/>
  <c r="JE3" i="63" s="1"/>
  <c r="JG3" i="63" s="1"/>
  <c r="JI3" i="63" s="1"/>
  <c r="EY39" i="63"/>
  <c r="FB39" i="63" s="1"/>
  <c r="FE39" i="63" s="1"/>
  <c r="FH39" i="63" s="1"/>
  <c r="FK39" i="63" s="1"/>
  <c r="FM39" i="63" s="1"/>
  <c r="FP39" i="63" s="1"/>
  <c r="FS39" i="63" s="1"/>
  <c r="FX39" i="63" s="1"/>
  <c r="GB39" i="63" s="1"/>
  <c r="GE39" i="63" s="1"/>
  <c r="GG39" i="63" s="1"/>
  <c r="GJ39" i="63" s="1"/>
  <c r="GM39" i="63" s="1"/>
  <c r="GO39" i="63" s="1"/>
  <c r="GR39" i="63" s="1"/>
  <c r="GT39" i="63" s="1"/>
  <c r="EY38" i="63"/>
  <c r="FB38" i="63" s="1"/>
  <c r="FE38" i="63" s="1"/>
  <c r="FH38" i="63" s="1"/>
  <c r="FK38" i="63" s="1"/>
  <c r="FM38" i="63" s="1"/>
  <c r="FP38" i="63" s="1"/>
  <c r="FS38" i="63" s="1"/>
  <c r="FX38" i="63" s="1"/>
  <c r="GB38" i="63" s="1"/>
  <c r="GE38" i="63" s="1"/>
  <c r="GG38" i="63" s="1"/>
  <c r="GJ38" i="63" s="1"/>
  <c r="GM38" i="63" s="1"/>
  <c r="GO38" i="63" s="1"/>
  <c r="GR38" i="63" s="1"/>
  <c r="GT38" i="63" s="1"/>
  <c r="EY37" i="63"/>
  <c r="FB37" i="63" s="1"/>
  <c r="FE37" i="63" s="1"/>
  <c r="FH37" i="63" s="1"/>
  <c r="FK37" i="63" s="1"/>
  <c r="FM37" i="63" s="1"/>
  <c r="FP37" i="63" s="1"/>
  <c r="FS37" i="63" s="1"/>
  <c r="FX37" i="63" s="1"/>
  <c r="GB37" i="63" s="1"/>
  <c r="GE37" i="63" s="1"/>
  <c r="GG37" i="63" s="1"/>
  <c r="GJ37" i="63" s="1"/>
  <c r="GM37" i="63" s="1"/>
  <c r="GO37" i="63" s="1"/>
  <c r="GR37" i="63" s="1"/>
  <c r="GT37" i="63" s="1"/>
  <c r="EY12" i="63"/>
  <c r="FB12" i="63" s="1"/>
  <c r="FE12" i="63" s="1"/>
  <c r="FH12" i="63" s="1"/>
  <c r="FK12" i="63" s="1"/>
  <c r="FM12" i="63" s="1"/>
  <c r="FP12" i="63" s="1"/>
  <c r="FS12" i="63" s="1"/>
  <c r="FX12" i="63" s="1"/>
  <c r="GB12" i="63" s="1"/>
  <c r="GE12" i="63" s="1"/>
  <c r="GG12" i="63" s="1"/>
  <c r="GJ12" i="63" s="1"/>
  <c r="GM12" i="63" s="1"/>
  <c r="GO12" i="63" s="1"/>
  <c r="GR12" i="63" s="1"/>
  <c r="GT12" i="63" s="1"/>
  <c r="EY11" i="63"/>
  <c r="FB11" i="63" s="1"/>
  <c r="FE11" i="63" s="1"/>
  <c r="FH11" i="63" s="1"/>
  <c r="FK11" i="63" s="1"/>
  <c r="FM11" i="63" s="1"/>
  <c r="FP11" i="63" s="1"/>
  <c r="FS11" i="63" s="1"/>
  <c r="FX11" i="63" s="1"/>
  <c r="GB11" i="63" s="1"/>
  <c r="GE11" i="63" s="1"/>
  <c r="GG11" i="63" s="1"/>
  <c r="GJ11" i="63" s="1"/>
  <c r="GM11" i="63" s="1"/>
  <c r="GO11" i="63" s="1"/>
  <c r="GR11" i="63" s="1"/>
  <c r="GT11" i="63" s="1"/>
  <c r="EY10" i="63"/>
  <c r="FB10" i="63" s="1"/>
  <c r="FE10" i="63" s="1"/>
  <c r="FH10" i="63" s="1"/>
  <c r="FK10" i="63" s="1"/>
  <c r="FM10" i="63" s="1"/>
  <c r="FP10" i="63" s="1"/>
  <c r="FS10" i="63" s="1"/>
  <c r="FX10" i="63" s="1"/>
  <c r="GB10" i="63" s="1"/>
  <c r="GE10" i="63" s="1"/>
  <c r="GG10" i="63" s="1"/>
  <c r="GJ10" i="63" s="1"/>
  <c r="GM10" i="63" s="1"/>
  <c r="GO10" i="63" s="1"/>
  <c r="GR10" i="63" s="1"/>
  <c r="GT10" i="63" s="1"/>
  <c r="EY9" i="63"/>
  <c r="FB9" i="63" s="1"/>
  <c r="FE9" i="63" s="1"/>
  <c r="FH9" i="63" s="1"/>
  <c r="FK9" i="63" s="1"/>
  <c r="FM9" i="63" s="1"/>
  <c r="FP9" i="63" s="1"/>
  <c r="FS9" i="63" s="1"/>
  <c r="FX9" i="63" s="1"/>
  <c r="GB9" i="63" s="1"/>
  <c r="GE9" i="63" s="1"/>
  <c r="GG9" i="63" s="1"/>
  <c r="GJ9" i="63" s="1"/>
  <c r="GM9" i="63" s="1"/>
  <c r="GO9" i="63" s="1"/>
  <c r="GR9" i="63" s="1"/>
  <c r="GT9" i="63" s="1"/>
  <c r="EY8" i="63"/>
  <c r="FB8" i="63" s="1"/>
  <c r="FE8" i="63" s="1"/>
  <c r="FH8" i="63" s="1"/>
  <c r="FK8" i="63" s="1"/>
  <c r="FM8" i="63" s="1"/>
  <c r="FP8" i="63" s="1"/>
  <c r="FS8" i="63" s="1"/>
  <c r="FX8" i="63" s="1"/>
  <c r="GB8" i="63" s="1"/>
  <c r="GE8" i="63" s="1"/>
  <c r="GG8" i="63" s="1"/>
  <c r="GJ8" i="63" s="1"/>
  <c r="GM8" i="63" s="1"/>
  <c r="GO8" i="63" s="1"/>
  <c r="GR8" i="63" s="1"/>
  <c r="GT8" i="63" s="1"/>
  <c r="EY7" i="63"/>
  <c r="FB7" i="63" s="1"/>
  <c r="FE7" i="63" s="1"/>
  <c r="FH7" i="63" s="1"/>
  <c r="FK7" i="63" s="1"/>
  <c r="FM7" i="63" s="1"/>
  <c r="FP7" i="63" s="1"/>
  <c r="FS7" i="63" s="1"/>
  <c r="FX7" i="63" s="1"/>
  <c r="GB7" i="63" s="1"/>
  <c r="GE7" i="63" s="1"/>
  <c r="GG7" i="63" s="1"/>
  <c r="GJ7" i="63" s="1"/>
  <c r="GM7" i="63" s="1"/>
  <c r="GO7" i="63" s="1"/>
  <c r="GR7" i="63" s="1"/>
  <c r="GT7" i="63" s="1"/>
  <c r="EY6" i="63"/>
  <c r="FB6" i="63" s="1"/>
  <c r="FE6" i="63" s="1"/>
  <c r="FH6" i="63" s="1"/>
  <c r="FK6" i="63" s="1"/>
  <c r="FM6" i="63" s="1"/>
  <c r="FP6" i="63" s="1"/>
  <c r="FS6" i="63" s="1"/>
  <c r="FX6" i="63" s="1"/>
  <c r="GB6" i="63" s="1"/>
  <c r="GE6" i="63" s="1"/>
  <c r="GG6" i="63" s="1"/>
  <c r="GJ6" i="63" s="1"/>
  <c r="GM6" i="63" s="1"/>
  <c r="GO6" i="63" s="1"/>
  <c r="GR6" i="63" s="1"/>
  <c r="GT6" i="63" s="1"/>
  <c r="EY5" i="63"/>
  <c r="FB5" i="63" s="1"/>
  <c r="FE5" i="63" s="1"/>
  <c r="FH5" i="63" s="1"/>
  <c r="FK5" i="63" s="1"/>
  <c r="FM5" i="63" s="1"/>
  <c r="FP5" i="63" s="1"/>
  <c r="FS5" i="63" s="1"/>
  <c r="FX5" i="63" s="1"/>
  <c r="GB5" i="63" s="1"/>
  <c r="GE5" i="63" s="1"/>
  <c r="GG5" i="63" s="1"/>
  <c r="GJ5" i="63" s="1"/>
  <c r="GM5" i="63" s="1"/>
  <c r="GO5" i="63" s="1"/>
  <c r="GR5" i="63" s="1"/>
  <c r="GT5" i="63" s="1"/>
  <c r="EY4" i="63"/>
  <c r="FB4" i="63" s="1"/>
  <c r="FE4" i="63" s="1"/>
  <c r="FH4" i="63" s="1"/>
  <c r="FK4" i="63" s="1"/>
  <c r="FM4" i="63" s="1"/>
  <c r="FP4" i="63" s="1"/>
  <c r="FS4" i="63" s="1"/>
  <c r="FX4" i="63" s="1"/>
  <c r="GB4" i="63" s="1"/>
  <c r="GE4" i="63" s="1"/>
  <c r="GG4" i="63" s="1"/>
  <c r="GJ4" i="63" s="1"/>
  <c r="GM4" i="63" s="1"/>
  <c r="GO4" i="63" s="1"/>
  <c r="GR4" i="63" s="1"/>
  <c r="GT4" i="63" s="1"/>
  <c r="EY3" i="63"/>
  <c r="FB3" i="63" s="1"/>
  <c r="FE3" i="63" s="1"/>
  <c r="FH3" i="63" s="1"/>
  <c r="FK3" i="63" s="1"/>
  <c r="FM3" i="63" s="1"/>
  <c r="FP3" i="63" s="1"/>
  <c r="FS3" i="63" s="1"/>
  <c r="FX3" i="63" s="1"/>
  <c r="GB3" i="63" s="1"/>
  <c r="GE3" i="63" s="1"/>
  <c r="GG3" i="63" s="1"/>
  <c r="GJ3" i="63" s="1"/>
  <c r="GM3" i="63" s="1"/>
  <c r="GO3" i="63" s="1"/>
  <c r="GR3" i="63" s="1"/>
  <c r="GT3" i="63" s="1"/>
  <c r="DM39" i="63"/>
  <c r="DP39" i="63" s="1"/>
  <c r="DR39" i="63" s="1"/>
  <c r="DU39" i="63" s="1"/>
  <c r="DW39" i="63" s="1"/>
  <c r="DY39" i="63" s="1"/>
  <c r="EB39" i="63" s="1"/>
  <c r="EF39" i="63" s="1"/>
  <c r="EI39" i="63" s="1"/>
  <c r="EL39" i="63" s="1"/>
  <c r="EN39" i="63" s="1"/>
  <c r="EQ39" i="63" s="1"/>
  <c r="ES39" i="63" s="1"/>
  <c r="EU39" i="63" s="1"/>
  <c r="DM37" i="63"/>
  <c r="DP37" i="63" s="1"/>
  <c r="DR37" i="63" s="1"/>
  <c r="DU37" i="63" s="1"/>
  <c r="DW37" i="63" s="1"/>
  <c r="DY37" i="63" s="1"/>
  <c r="EB37" i="63" s="1"/>
  <c r="EF37" i="63" s="1"/>
  <c r="EI37" i="63" s="1"/>
  <c r="EL37" i="63" s="1"/>
  <c r="EN37" i="63" s="1"/>
  <c r="EQ37" i="63" s="1"/>
  <c r="ES37" i="63" s="1"/>
  <c r="EU37" i="63" s="1"/>
  <c r="DM12" i="63"/>
  <c r="DP12" i="63" s="1"/>
  <c r="DR12" i="63" s="1"/>
  <c r="DU12" i="63" s="1"/>
  <c r="DW12" i="63" s="1"/>
  <c r="DY12" i="63" s="1"/>
  <c r="EB12" i="63" s="1"/>
  <c r="EF12" i="63" s="1"/>
  <c r="EI12" i="63" s="1"/>
  <c r="EL12" i="63" s="1"/>
  <c r="EN12" i="63" s="1"/>
  <c r="EQ12" i="63" s="1"/>
  <c r="ES12" i="63" s="1"/>
  <c r="EU12" i="63" s="1"/>
  <c r="DM10" i="63"/>
  <c r="DP10" i="63" s="1"/>
  <c r="DR10" i="63" s="1"/>
  <c r="DU10" i="63" s="1"/>
  <c r="DW10" i="63" s="1"/>
  <c r="DY10" i="63" s="1"/>
  <c r="EB10" i="63" s="1"/>
  <c r="EF10" i="63" s="1"/>
  <c r="EI10" i="63" s="1"/>
  <c r="EL10" i="63" s="1"/>
  <c r="EN10" i="63" s="1"/>
  <c r="EQ10" i="63" s="1"/>
  <c r="ES10" i="63" s="1"/>
  <c r="EU10" i="63" s="1"/>
  <c r="DM7" i="63"/>
  <c r="DP7" i="63" s="1"/>
  <c r="DR7" i="63" s="1"/>
  <c r="DU7" i="63" s="1"/>
  <c r="DW7" i="63" s="1"/>
  <c r="DY7" i="63" s="1"/>
  <c r="EB7" i="63" s="1"/>
  <c r="EF7" i="63" s="1"/>
  <c r="EI7" i="63" s="1"/>
  <c r="EL7" i="63" s="1"/>
  <c r="EN7" i="63" s="1"/>
  <c r="EQ7" i="63" s="1"/>
  <c r="ES7" i="63" s="1"/>
  <c r="EU7" i="63" s="1"/>
  <c r="DM6" i="63"/>
  <c r="DP6" i="63" s="1"/>
  <c r="DR6" i="63" s="1"/>
  <c r="DU6" i="63" s="1"/>
  <c r="DW6" i="63" s="1"/>
  <c r="DY6" i="63" s="1"/>
  <c r="EB6" i="63" s="1"/>
  <c r="EF6" i="63" s="1"/>
  <c r="EI6" i="63" s="1"/>
  <c r="EL6" i="63" s="1"/>
  <c r="EN6" i="63" s="1"/>
  <c r="EQ6" i="63" s="1"/>
  <c r="ES6" i="63" s="1"/>
  <c r="EU6" i="63" s="1"/>
  <c r="DM5" i="63"/>
  <c r="DP5" i="63" s="1"/>
  <c r="DR5" i="63" s="1"/>
  <c r="DU5" i="63" s="1"/>
  <c r="DW5" i="63" s="1"/>
  <c r="DY5" i="63" s="1"/>
  <c r="EB5" i="63" s="1"/>
  <c r="EF5" i="63" s="1"/>
  <c r="EI5" i="63" s="1"/>
  <c r="EL5" i="63" s="1"/>
  <c r="EN5" i="63" s="1"/>
  <c r="EQ5" i="63" s="1"/>
  <c r="ES5" i="63" s="1"/>
  <c r="EU5" i="63" s="1"/>
  <c r="DM4" i="63"/>
  <c r="DP4" i="63" s="1"/>
  <c r="DR4" i="63" s="1"/>
  <c r="DU4" i="63" s="1"/>
  <c r="DW4" i="63" s="1"/>
  <c r="DY4" i="63" s="1"/>
  <c r="EB4" i="63" s="1"/>
  <c r="EF4" i="63" s="1"/>
  <c r="EI4" i="63" s="1"/>
  <c r="EL4" i="63" s="1"/>
  <c r="EN4" i="63" s="1"/>
  <c r="EQ4" i="63" s="1"/>
  <c r="ES4" i="63" s="1"/>
  <c r="EU4" i="63" s="1"/>
  <c r="DM3" i="63"/>
  <c r="DP3" i="63" s="1"/>
  <c r="DR3" i="63" s="1"/>
  <c r="DU3" i="63" s="1"/>
  <c r="DW3" i="63" s="1"/>
  <c r="DY3" i="63" s="1"/>
  <c r="EB3" i="63" s="1"/>
  <c r="EF3" i="63" s="1"/>
  <c r="EI3" i="63" s="1"/>
  <c r="EL3" i="63" s="1"/>
  <c r="EN3" i="63" s="1"/>
  <c r="EQ3" i="63" s="1"/>
  <c r="ES3" i="63" s="1"/>
  <c r="EU3" i="63" s="1"/>
  <c r="BW39" i="63"/>
  <c r="BW38" i="63"/>
  <c r="BW37" i="63"/>
  <c r="BW12" i="63"/>
  <c r="BW10" i="63"/>
  <c r="BW7" i="63"/>
  <c r="BW6" i="63"/>
  <c r="BW5" i="63"/>
  <c r="BW4" i="63"/>
  <c r="BW3" i="63"/>
  <c r="BE39" i="63"/>
  <c r="BE37" i="63"/>
  <c r="BE12" i="63"/>
  <c r="BE11" i="63"/>
  <c r="BE10" i="63"/>
  <c r="BE9" i="63"/>
  <c r="BE8" i="63"/>
  <c r="BE7" i="63"/>
  <c r="BE6" i="63"/>
  <c r="BE5" i="63"/>
  <c r="BE4" i="63"/>
  <c r="BE3" i="63"/>
  <c r="AN39" i="63"/>
  <c r="AQ39" i="63" s="1"/>
  <c r="AT39" i="63" s="1"/>
  <c r="AV39" i="63" s="1"/>
  <c r="BA39" i="63" s="1"/>
  <c r="AN27" i="63"/>
  <c r="AQ27" i="63" s="1"/>
  <c r="AT27" i="63" s="1"/>
  <c r="AV27" i="63" s="1"/>
  <c r="BA27" i="63" s="1"/>
  <c r="AN26" i="63"/>
  <c r="AQ26" i="63" s="1"/>
  <c r="AT26" i="63" s="1"/>
  <c r="AV26" i="63" s="1"/>
  <c r="BA26" i="63" s="1"/>
  <c r="AN25" i="63"/>
  <c r="AQ25" i="63" s="1"/>
  <c r="AT25" i="63" s="1"/>
  <c r="AV25" i="63" s="1"/>
  <c r="BA25" i="63" s="1"/>
  <c r="AN24" i="63"/>
  <c r="AQ24" i="63" s="1"/>
  <c r="AT24" i="63" s="1"/>
  <c r="AV24" i="63" s="1"/>
  <c r="BA24" i="63" s="1"/>
  <c r="AN23" i="63"/>
  <c r="AQ23" i="63" s="1"/>
  <c r="AT23" i="63" s="1"/>
  <c r="AV23" i="63" s="1"/>
  <c r="BA23" i="63" s="1"/>
  <c r="AN22" i="63"/>
  <c r="AQ22" i="63" s="1"/>
  <c r="AT22" i="63" s="1"/>
  <c r="AV22" i="63" s="1"/>
  <c r="BA22" i="63" s="1"/>
  <c r="AN21" i="63"/>
  <c r="AQ21" i="63" s="1"/>
  <c r="AT21" i="63" s="1"/>
  <c r="AV21" i="63" s="1"/>
  <c r="BA21" i="63" s="1"/>
  <c r="AN20" i="63"/>
  <c r="AQ20" i="63" s="1"/>
  <c r="AT20" i="63" s="1"/>
  <c r="AV20" i="63" s="1"/>
  <c r="BA20" i="63" s="1"/>
  <c r="AN19" i="63"/>
  <c r="AQ19" i="63" s="1"/>
  <c r="AT19" i="63" s="1"/>
  <c r="AV19" i="63" s="1"/>
  <c r="BA19" i="63" s="1"/>
  <c r="AN18" i="63"/>
  <c r="AQ18" i="63" s="1"/>
  <c r="AT18" i="63" s="1"/>
  <c r="AV18" i="63" s="1"/>
  <c r="BA18" i="63" s="1"/>
  <c r="AN17" i="63"/>
  <c r="AQ17" i="63" s="1"/>
  <c r="AT17" i="63" s="1"/>
  <c r="AV17" i="63" s="1"/>
  <c r="BA17" i="63" s="1"/>
  <c r="AN16" i="63"/>
  <c r="AQ16" i="63" s="1"/>
  <c r="AT16" i="63" s="1"/>
  <c r="AV16" i="63" s="1"/>
  <c r="BA16" i="63" s="1"/>
  <c r="AN15" i="63"/>
  <c r="AQ15" i="63" s="1"/>
  <c r="AT15" i="63" s="1"/>
  <c r="AV15" i="63" s="1"/>
  <c r="BA15" i="63" s="1"/>
  <c r="AN14" i="63"/>
  <c r="AQ14" i="63" s="1"/>
  <c r="AT14" i="63" s="1"/>
  <c r="AV14" i="63" s="1"/>
  <c r="BA14" i="63" s="1"/>
  <c r="AN13" i="63"/>
  <c r="AQ13" i="63" s="1"/>
  <c r="AT13" i="63" s="1"/>
  <c r="AV13" i="63" s="1"/>
  <c r="BA13" i="63" s="1"/>
  <c r="AN12" i="63"/>
  <c r="AQ12" i="63" s="1"/>
  <c r="AT12" i="63" s="1"/>
  <c r="AV12" i="63" s="1"/>
  <c r="BA12" i="63" s="1"/>
  <c r="AN11" i="63"/>
  <c r="AN10" i="63"/>
  <c r="AQ10" i="63" s="1"/>
  <c r="AT10" i="63" s="1"/>
  <c r="AV10" i="63" s="1"/>
  <c r="BA10" i="63" s="1"/>
  <c r="AN9" i="63"/>
  <c r="AN8" i="63"/>
  <c r="AN7" i="63"/>
  <c r="AQ7" i="63" s="1"/>
  <c r="AT7" i="63" s="1"/>
  <c r="AV7" i="63" s="1"/>
  <c r="BA7" i="63" s="1"/>
  <c r="AN6" i="63"/>
  <c r="AQ6" i="63" s="1"/>
  <c r="AT6" i="63" s="1"/>
  <c r="AV6" i="63" s="1"/>
  <c r="BA6" i="63" s="1"/>
  <c r="AN5" i="63"/>
  <c r="AQ5" i="63" s="1"/>
  <c r="AT5" i="63" s="1"/>
  <c r="AV5" i="63" s="1"/>
  <c r="BA5" i="63" s="1"/>
  <c r="AN4" i="63"/>
  <c r="AQ4" i="63" s="1"/>
  <c r="AT4" i="63" s="1"/>
  <c r="AV4" i="63" s="1"/>
  <c r="BA4" i="63" s="1"/>
  <c r="AN3" i="63"/>
  <c r="AQ3" i="63" s="1"/>
  <c r="AT3" i="63" s="1"/>
  <c r="AV3" i="63" s="1"/>
  <c r="BA3" i="63" s="1"/>
  <c r="AA39" i="63"/>
  <c r="AA12" i="63"/>
  <c r="AA11" i="63"/>
  <c r="AA10" i="63"/>
  <c r="AA9" i="63"/>
  <c r="AA8" i="63"/>
  <c r="AA7" i="63"/>
  <c r="AA6" i="63"/>
  <c r="AA4" i="63"/>
  <c r="AA3" i="63"/>
  <c r="K39" i="63"/>
  <c r="K12" i="63"/>
  <c r="K11" i="63"/>
  <c r="K10" i="63"/>
  <c r="K9" i="63"/>
  <c r="K8" i="63"/>
  <c r="K7" i="63"/>
  <c r="K6" i="63"/>
  <c r="K5" i="63"/>
  <c r="K4" i="63"/>
  <c r="K3" i="63"/>
  <c r="EU7" i="46"/>
  <c r="EU6" i="46"/>
  <c r="EU5" i="46"/>
  <c r="EU4" i="46"/>
  <c r="DD6" i="46"/>
  <c r="DD4" i="46"/>
  <c r="NF12" i="45"/>
  <c r="NI12" i="45" s="1"/>
  <c r="NM12" i="45" s="1"/>
  <c r="NO12" i="45" s="1"/>
  <c r="NR12" i="45" s="1"/>
  <c r="NT12" i="45" s="1"/>
  <c r="NV12" i="45" s="1"/>
  <c r="NY12" i="45" s="1"/>
  <c r="OB12" i="45" s="1"/>
  <c r="OE12" i="45" s="1"/>
  <c r="OG12" i="45" s="1"/>
  <c r="OJ12" i="45" s="1"/>
  <c r="OL12" i="45" s="1"/>
  <c r="OO12" i="45" s="1"/>
  <c r="OQ12" i="45" s="1"/>
  <c r="OS12" i="45" s="1"/>
  <c r="OU12" i="45" s="1"/>
  <c r="OW12" i="45" s="1"/>
  <c r="AAU12" i="45" s="1"/>
  <c r="KP4" i="45"/>
  <c r="GH14" i="45"/>
  <c r="GH4" i="45"/>
  <c r="EO14" i="45"/>
  <c r="ER14" i="45" s="1"/>
  <c r="EV14" i="45" s="1"/>
  <c r="OL3" i="43"/>
  <c r="FJ3" i="43"/>
  <c r="FM3" i="43" s="1"/>
  <c r="FQ3" i="43" s="1"/>
  <c r="BZL16" i="42"/>
  <c r="BZY16" i="42" s="1"/>
  <c r="CBC16" i="42" s="1"/>
  <c r="CBJ16" i="42" s="1"/>
  <c r="CBX16" i="42" s="1"/>
  <c r="CCG16" i="42" s="1"/>
  <c r="CCN16" i="42" s="1"/>
  <c r="CCT16" i="42" s="1"/>
  <c r="CDE16" i="42" s="1"/>
  <c r="CDK16" i="42" s="1"/>
  <c r="CQ3" i="45"/>
  <c r="CT3" i="45" s="1"/>
  <c r="CX3" i="45" s="1"/>
  <c r="DA3" i="45" s="1"/>
  <c r="DD3" i="45" s="1"/>
  <c r="DG3" i="45" s="1"/>
  <c r="DJ3" i="45" s="1"/>
  <c r="AAP3" i="45" s="1"/>
  <c r="Q9" i="65"/>
  <c r="Q8" i="65"/>
  <c r="Q7" i="65"/>
  <c r="Q6" i="65"/>
  <c r="Q3" i="65"/>
  <c r="AF9" i="65"/>
  <c r="AF8" i="65"/>
  <c r="AF7" i="65"/>
  <c r="AF6" i="65"/>
  <c r="AF5" i="65"/>
  <c r="AF3" i="65"/>
  <c r="QF11" i="46"/>
  <c r="QI11" i="46" s="1"/>
  <c r="QL11" i="46" s="1"/>
  <c r="QP11" i="46" s="1"/>
  <c r="QR11" i="46" s="1"/>
  <c r="QT11" i="46" s="1"/>
  <c r="QW11" i="46" s="1"/>
  <c r="QZ11" i="46" s="1"/>
  <c r="RC11" i="46" s="1"/>
  <c r="RF11" i="46" s="1"/>
  <c r="RH11" i="46" s="1"/>
  <c r="RK11" i="46" s="1"/>
  <c r="RN11" i="46" s="1"/>
  <c r="RP11" i="46" s="1"/>
  <c r="RS11" i="46" s="1"/>
  <c r="RV11" i="46" s="1"/>
  <c r="RY11" i="46" s="1"/>
  <c r="SB11" i="46" s="1"/>
  <c r="SD11" i="46" s="1"/>
  <c r="SG11" i="46" s="1"/>
  <c r="SI11" i="46" s="1"/>
  <c r="ABS11" i="46" s="1"/>
  <c r="QF10" i="46"/>
  <c r="QI10" i="46" s="1"/>
  <c r="QL10" i="46" s="1"/>
  <c r="QP10" i="46" s="1"/>
  <c r="QR10" i="46" s="1"/>
  <c r="QT10" i="46" s="1"/>
  <c r="QW10" i="46" s="1"/>
  <c r="QZ10" i="46" s="1"/>
  <c r="RC10" i="46" s="1"/>
  <c r="RF10" i="46" s="1"/>
  <c r="RH10" i="46" s="1"/>
  <c r="RK10" i="46" s="1"/>
  <c r="RN10" i="46" s="1"/>
  <c r="RP10" i="46" s="1"/>
  <c r="RS10" i="46" s="1"/>
  <c r="RV10" i="46" s="1"/>
  <c r="RY10" i="46" s="1"/>
  <c r="SB10" i="46" s="1"/>
  <c r="SD10" i="46" s="1"/>
  <c r="SG10" i="46" s="1"/>
  <c r="SI10" i="46" s="1"/>
  <c r="ABS10" i="46" s="1"/>
  <c r="QF9" i="46"/>
  <c r="QI9" i="46" s="1"/>
  <c r="QL9" i="46" s="1"/>
  <c r="QP9" i="46" s="1"/>
  <c r="QR9" i="46" s="1"/>
  <c r="QT9" i="46" s="1"/>
  <c r="QW9" i="46" s="1"/>
  <c r="QZ9" i="46" s="1"/>
  <c r="RC9" i="46" s="1"/>
  <c r="RF9" i="46" s="1"/>
  <c r="RH9" i="46" s="1"/>
  <c r="RK9" i="46" s="1"/>
  <c r="RN9" i="46" s="1"/>
  <c r="RP9" i="46" s="1"/>
  <c r="RS9" i="46" s="1"/>
  <c r="RV9" i="46" s="1"/>
  <c r="RY9" i="46" s="1"/>
  <c r="SB9" i="46" s="1"/>
  <c r="SD9" i="46" s="1"/>
  <c r="SG9" i="46" s="1"/>
  <c r="SI9" i="46" s="1"/>
  <c r="ABS9" i="46" s="1"/>
  <c r="QF8" i="46"/>
  <c r="QI8" i="46" s="1"/>
  <c r="QL8" i="46" s="1"/>
  <c r="QP8" i="46" s="1"/>
  <c r="QR8" i="46" s="1"/>
  <c r="QT8" i="46" s="1"/>
  <c r="QW8" i="46" s="1"/>
  <c r="QZ8" i="46" s="1"/>
  <c r="RC8" i="46" s="1"/>
  <c r="RF8" i="46" s="1"/>
  <c r="RH8" i="46" s="1"/>
  <c r="RK8" i="46" s="1"/>
  <c r="RN8" i="46" s="1"/>
  <c r="RP8" i="46" s="1"/>
  <c r="RS8" i="46" s="1"/>
  <c r="RV8" i="46" s="1"/>
  <c r="RY8" i="46" s="1"/>
  <c r="SB8" i="46" s="1"/>
  <c r="SD8" i="46" s="1"/>
  <c r="SG8" i="46" s="1"/>
  <c r="SI8" i="46" s="1"/>
  <c r="ABS8" i="46" s="1"/>
  <c r="QF7" i="46"/>
  <c r="QF6" i="46"/>
  <c r="QI6" i="46" s="1"/>
  <c r="QF5" i="46"/>
  <c r="QF4" i="46"/>
  <c r="QF3" i="46"/>
  <c r="QI3" i="46" s="1"/>
  <c r="QL3" i="46" s="1"/>
  <c r="QP3" i="46" s="1"/>
  <c r="QR3" i="46" s="1"/>
  <c r="QT3" i="46" s="1"/>
  <c r="QW3" i="46" s="1"/>
  <c r="QZ3" i="46" s="1"/>
  <c r="RC3" i="46" s="1"/>
  <c r="RF3" i="46" s="1"/>
  <c r="RH3" i="46" s="1"/>
  <c r="RK3" i="46" s="1"/>
  <c r="RN3" i="46" s="1"/>
  <c r="RP3" i="46" s="1"/>
  <c r="RS3" i="46" s="1"/>
  <c r="RV3" i="46" s="1"/>
  <c r="RY3" i="46" s="1"/>
  <c r="SB3" i="46" s="1"/>
  <c r="SD3" i="46" s="1"/>
  <c r="SG3" i="46" s="1"/>
  <c r="SI3" i="46" s="1"/>
  <c r="ABS3" i="46" s="1"/>
  <c r="AL6" i="46"/>
  <c r="OZ18" i="45"/>
  <c r="PC18" i="45" s="1"/>
  <c r="PF18" i="45" s="1"/>
  <c r="PJ18" i="45" s="1"/>
  <c r="PL18" i="45" s="1"/>
  <c r="PO18" i="45" s="1"/>
  <c r="PR18" i="45" s="1"/>
  <c r="PT18" i="45" s="1"/>
  <c r="PX18" i="45" s="1"/>
  <c r="QA18" i="45" s="1"/>
  <c r="QD18" i="45" s="1"/>
  <c r="QG18" i="45" s="1"/>
  <c r="QJ18" i="45" s="1"/>
  <c r="QL18" i="45" s="1"/>
  <c r="QN18" i="45" s="1"/>
  <c r="QQ18" i="45" s="1"/>
  <c r="QS18" i="45" s="1"/>
  <c r="QU18" i="45" s="1"/>
  <c r="QW18" i="45" s="1"/>
  <c r="QZ18" i="45" s="1"/>
  <c r="RB18" i="45" s="1"/>
  <c r="RE18" i="45" s="1"/>
  <c r="AAV18" i="45" s="1"/>
  <c r="OZ17" i="45"/>
  <c r="PC17" i="45" s="1"/>
  <c r="PF17" i="45" s="1"/>
  <c r="PJ17" i="45" s="1"/>
  <c r="PL17" i="45" s="1"/>
  <c r="PO17" i="45" s="1"/>
  <c r="PR17" i="45" s="1"/>
  <c r="PT17" i="45" s="1"/>
  <c r="PX17" i="45" s="1"/>
  <c r="QA17" i="45" s="1"/>
  <c r="QD17" i="45" s="1"/>
  <c r="QG17" i="45" s="1"/>
  <c r="QJ17" i="45" s="1"/>
  <c r="QL17" i="45" s="1"/>
  <c r="QN17" i="45" s="1"/>
  <c r="QQ17" i="45" s="1"/>
  <c r="QS17" i="45" s="1"/>
  <c r="QU17" i="45" s="1"/>
  <c r="QW17" i="45" s="1"/>
  <c r="QZ17" i="45" s="1"/>
  <c r="RB17" i="45" s="1"/>
  <c r="OZ16" i="45"/>
  <c r="PC16" i="45" s="1"/>
  <c r="PF16" i="45" s="1"/>
  <c r="PJ16" i="45" s="1"/>
  <c r="PL16" i="45" s="1"/>
  <c r="PO16" i="45" s="1"/>
  <c r="PR16" i="45" s="1"/>
  <c r="PT16" i="45" s="1"/>
  <c r="PX16" i="45" s="1"/>
  <c r="QA16" i="45" s="1"/>
  <c r="QD16" i="45" s="1"/>
  <c r="QG16" i="45" s="1"/>
  <c r="QJ16" i="45" s="1"/>
  <c r="QL16" i="45" s="1"/>
  <c r="QN16" i="45" s="1"/>
  <c r="QQ16" i="45" s="1"/>
  <c r="QS16" i="45" s="1"/>
  <c r="QU16" i="45" s="1"/>
  <c r="QW16" i="45" s="1"/>
  <c r="QZ16" i="45" s="1"/>
  <c r="RB16" i="45" s="1"/>
  <c r="OZ15" i="45"/>
  <c r="PC15" i="45" s="1"/>
  <c r="PF15" i="45" s="1"/>
  <c r="PJ15" i="45" s="1"/>
  <c r="PL15" i="45" s="1"/>
  <c r="PO15" i="45" s="1"/>
  <c r="PR15" i="45" s="1"/>
  <c r="PT15" i="45" s="1"/>
  <c r="PX15" i="45" s="1"/>
  <c r="QA15" i="45" s="1"/>
  <c r="QD15" i="45" s="1"/>
  <c r="QG15" i="45" s="1"/>
  <c r="QJ15" i="45" s="1"/>
  <c r="QL15" i="45" s="1"/>
  <c r="QN15" i="45" s="1"/>
  <c r="QQ15" i="45" s="1"/>
  <c r="QS15" i="45" s="1"/>
  <c r="QU15" i="45" s="1"/>
  <c r="QW15" i="45" s="1"/>
  <c r="QZ15" i="45" s="1"/>
  <c r="RB15" i="45" s="1"/>
  <c r="AAV15" i="45"/>
  <c r="OZ14" i="45"/>
  <c r="PC14" i="45" s="1"/>
  <c r="OZ13" i="45"/>
  <c r="PC13" i="45" s="1"/>
  <c r="PF13" i="45" s="1"/>
  <c r="PJ13" i="45" s="1"/>
  <c r="PL13" i="45" s="1"/>
  <c r="PO13" i="45" s="1"/>
  <c r="PR13" i="45" s="1"/>
  <c r="PT13" i="45" s="1"/>
  <c r="PX13" i="45" s="1"/>
  <c r="QA13" i="45" s="1"/>
  <c r="QD13" i="45" s="1"/>
  <c r="QG13" i="45" s="1"/>
  <c r="QJ13" i="45" s="1"/>
  <c r="QL13" i="45" s="1"/>
  <c r="QN13" i="45" s="1"/>
  <c r="QQ13" i="45" s="1"/>
  <c r="QS13" i="45" s="1"/>
  <c r="QU13" i="45" s="1"/>
  <c r="QW13" i="45" s="1"/>
  <c r="QZ13" i="45" s="1"/>
  <c r="RB13" i="45" s="1"/>
  <c r="RE13" i="45" s="1"/>
  <c r="AAV13" i="45" s="1"/>
  <c r="OZ12" i="45"/>
  <c r="PC12" i="45" s="1"/>
  <c r="PF12" i="45" s="1"/>
  <c r="PJ12" i="45" s="1"/>
  <c r="PL12" i="45" s="1"/>
  <c r="PO12" i="45" s="1"/>
  <c r="PR12" i="45" s="1"/>
  <c r="PT12" i="45" s="1"/>
  <c r="PX12" i="45" s="1"/>
  <c r="QA12" i="45" s="1"/>
  <c r="OZ11" i="45"/>
  <c r="PC11" i="45" s="1"/>
  <c r="PF11" i="45" s="1"/>
  <c r="PJ11" i="45" s="1"/>
  <c r="PL11" i="45" s="1"/>
  <c r="PO11" i="45" s="1"/>
  <c r="PR11" i="45" s="1"/>
  <c r="PT11" i="45" s="1"/>
  <c r="PX11" i="45" s="1"/>
  <c r="QA11" i="45" s="1"/>
  <c r="QD11" i="45" s="1"/>
  <c r="QG11" i="45" s="1"/>
  <c r="QJ11" i="45" s="1"/>
  <c r="QL11" i="45" s="1"/>
  <c r="QN11" i="45" s="1"/>
  <c r="QQ11" i="45" s="1"/>
  <c r="QS11" i="45" s="1"/>
  <c r="QU11" i="45" s="1"/>
  <c r="QW11" i="45" s="1"/>
  <c r="QZ11" i="45" s="1"/>
  <c r="RB11" i="45" s="1"/>
  <c r="RE11" i="45" s="1"/>
  <c r="AAV11" i="45" s="1"/>
  <c r="OZ10" i="45"/>
  <c r="PC10" i="45" s="1"/>
  <c r="PF10" i="45" s="1"/>
  <c r="PJ10" i="45" s="1"/>
  <c r="PL10" i="45" s="1"/>
  <c r="PO10" i="45" s="1"/>
  <c r="PR10" i="45" s="1"/>
  <c r="PT10" i="45" s="1"/>
  <c r="PX10" i="45" s="1"/>
  <c r="QA10" i="45" s="1"/>
  <c r="QD10" i="45" s="1"/>
  <c r="QG10" i="45" s="1"/>
  <c r="QJ10" i="45" s="1"/>
  <c r="QL10" i="45" s="1"/>
  <c r="QN10" i="45" s="1"/>
  <c r="QQ10" i="45" s="1"/>
  <c r="QS10" i="45" s="1"/>
  <c r="QU10" i="45" s="1"/>
  <c r="QW10" i="45" s="1"/>
  <c r="QZ10" i="45" s="1"/>
  <c r="RB10" i="45" s="1"/>
  <c r="RE10" i="45" s="1"/>
  <c r="AAV10" i="45" s="1"/>
  <c r="OZ9" i="45"/>
  <c r="PC9" i="45" s="1"/>
  <c r="PF9" i="45" s="1"/>
  <c r="PJ9" i="45" s="1"/>
  <c r="PL9" i="45" s="1"/>
  <c r="PO9" i="45" s="1"/>
  <c r="PR9" i="45" s="1"/>
  <c r="PT9" i="45" s="1"/>
  <c r="PX9" i="45" s="1"/>
  <c r="QA9" i="45" s="1"/>
  <c r="QD9" i="45" s="1"/>
  <c r="QG9" i="45" s="1"/>
  <c r="QJ9" i="45" s="1"/>
  <c r="QL9" i="45" s="1"/>
  <c r="QN9" i="45" s="1"/>
  <c r="QQ9" i="45" s="1"/>
  <c r="QS9" i="45" s="1"/>
  <c r="QU9" i="45" s="1"/>
  <c r="QW9" i="45" s="1"/>
  <c r="QZ9" i="45" s="1"/>
  <c r="RB9" i="45" s="1"/>
  <c r="RE9" i="45" s="1"/>
  <c r="AAV9" i="45" s="1"/>
  <c r="OZ8" i="45"/>
  <c r="PC8" i="45" s="1"/>
  <c r="PF8" i="45" s="1"/>
  <c r="PJ8" i="45" s="1"/>
  <c r="PL8" i="45" s="1"/>
  <c r="PO8" i="45" s="1"/>
  <c r="PR8" i="45" s="1"/>
  <c r="PT8" i="45" s="1"/>
  <c r="PX8" i="45" s="1"/>
  <c r="QA8" i="45" s="1"/>
  <c r="QD8" i="45" s="1"/>
  <c r="QG8" i="45" s="1"/>
  <c r="QJ8" i="45" s="1"/>
  <c r="QL8" i="45" s="1"/>
  <c r="QN8" i="45" s="1"/>
  <c r="QQ8" i="45" s="1"/>
  <c r="QS8" i="45" s="1"/>
  <c r="QU8" i="45" s="1"/>
  <c r="QW8" i="45" s="1"/>
  <c r="QZ8" i="45" s="1"/>
  <c r="RB8" i="45" s="1"/>
  <c r="OZ7" i="45"/>
  <c r="PC7" i="45" s="1"/>
  <c r="PF7" i="45" s="1"/>
  <c r="PJ7" i="45" s="1"/>
  <c r="PL7" i="45" s="1"/>
  <c r="PO7" i="45" s="1"/>
  <c r="PR7" i="45" s="1"/>
  <c r="PT7" i="45" s="1"/>
  <c r="PX7" i="45" s="1"/>
  <c r="QA7" i="45" s="1"/>
  <c r="QD7" i="45" s="1"/>
  <c r="QG7" i="45" s="1"/>
  <c r="QJ7" i="45" s="1"/>
  <c r="QL7" i="45" s="1"/>
  <c r="QN7" i="45" s="1"/>
  <c r="QQ7" i="45" s="1"/>
  <c r="QS7" i="45" s="1"/>
  <c r="QU7" i="45" s="1"/>
  <c r="QW7" i="45" s="1"/>
  <c r="QZ7" i="45" s="1"/>
  <c r="RB7" i="45" s="1"/>
  <c r="RE7" i="45" s="1"/>
  <c r="AAV7" i="45" s="1"/>
  <c r="OZ6" i="45"/>
  <c r="PC6" i="45" s="1"/>
  <c r="PF6" i="45" s="1"/>
  <c r="PJ6" i="45" s="1"/>
  <c r="PL6" i="45" s="1"/>
  <c r="PO6" i="45" s="1"/>
  <c r="PR6" i="45" s="1"/>
  <c r="PT6" i="45" s="1"/>
  <c r="PX6" i="45" s="1"/>
  <c r="QA6" i="45" s="1"/>
  <c r="QD6" i="45" s="1"/>
  <c r="QG6" i="45" s="1"/>
  <c r="QJ6" i="45" s="1"/>
  <c r="QL6" i="45" s="1"/>
  <c r="QN6" i="45" s="1"/>
  <c r="QQ6" i="45" s="1"/>
  <c r="QS6" i="45" s="1"/>
  <c r="QU6" i="45" s="1"/>
  <c r="QW6" i="45" s="1"/>
  <c r="QZ6" i="45" s="1"/>
  <c r="RB6" i="45" s="1"/>
  <c r="RE6" i="45" s="1"/>
  <c r="AAV6" i="45" s="1"/>
  <c r="OZ5" i="45"/>
  <c r="PC5" i="45" s="1"/>
  <c r="PF5" i="45" s="1"/>
  <c r="PJ5" i="45" s="1"/>
  <c r="PL5" i="45" s="1"/>
  <c r="PO5" i="45" s="1"/>
  <c r="PR5" i="45" s="1"/>
  <c r="OZ3" i="45"/>
  <c r="PC3" i="45" s="1"/>
  <c r="PF3" i="45" s="1"/>
  <c r="PJ3" i="45" s="1"/>
  <c r="PL3" i="45" s="1"/>
  <c r="PO3" i="45" s="1"/>
  <c r="PR3" i="45" s="1"/>
  <c r="PT3" i="45" s="1"/>
  <c r="PX3" i="45" s="1"/>
  <c r="QA3" i="45" s="1"/>
  <c r="QD3" i="45" s="1"/>
  <c r="QG3" i="45" s="1"/>
  <c r="QJ3" i="45" s="1"/>
  <c r="QL3" i="45" s="1"/>
  <c r="QN3" i="45" s="1"/>
  <c r="QQ3" i="45" s="1"/>
  <c r="QS3" i="45" s="1"/>
  <c r="QU3" i="45" s="1"/>
  <c r="QW3" i="45" s="1"/>
  <c r="QZ3" i="45" s="1"/>
  <c r="RB3" i="45" s="1"/>
  <c r="RE3" i="45" s="1"/>
  <c r="AAV3" i="45" s="1"/>
  <c r="IA12" i="45"/>
  <c r="ID12" i="45" s="1"/>
  <c r="IG12" i="45" s="1"/>
  <c r="IK12" i="45" s="1"/>
  <c r="IM12" i="45" s="1"/>
  <c r="IO12" i="45" s="1"/>
  <c r="IQ12" i="45" s="1"/>
  <c r="IT12" i="45" s="1"/>
  <c r="IW12" i="45" s="1"/>
  <c r="IZ12" i="45" s="1"/>
  <c r="JB12" i="45" s="1"/>
  <c r="JE12" i="45" s="1"/>
  <c r="JH12" i="45" s="1"/>
  <c r="JK12" i="45" s="1"/>
  <c r="JM12" i="45" s="1"/>
  <c r="AAS12" i="45" s="1"/>
  <c r="GE12" i="45"/>
  <c r="GH12" i="45" s="1"/>
  <c r="GK12" i="45" s="1"/>
  <c r="GP12" i="45" s="1"/>
  <c r="GR12" i="45" s="1"/>
  <c r="GU12" i="45" s="1"/>
  <c r="GW12" i="45" s="1"/>
  <c r="GY12" i="45" s="1"/>
  <c r="AAR12" i="45" s="1"/>
  <c r="EL12" i="45"/>
  <c r="EO12" i="45" s="1"/>
  <c r="ER12" i="45" s="1"/>
  <c r="EV12" i="45" s="1"/>
  <c r="EZ12" i="45" s="1"/>
  <c r="AAQ12" i="45" s="1"/>
  <c r="AH14" i="45"/>
  <c r="AK14" i="45" s="1"/>
  <c r="AO14" i="45" s="1"/>
  <c r="AQ14" i="45" s="1"/>
  <c r="AS14" i="45" s="1"/>
  <c r="AAN14" i="45" s="1"/>
  <c r="QK7" i="43"/>
  <c r="QN7" i="43" s="1"/>
  <c r="QQ7" i="43" s="1"/>
  <c r="QV7" i="43" s="1"/>
  <c r="QX7" i="43" s="1"/>
  <c r="RA7" i="43" s="1"/>
  <c r="RC7" i="43" s="1"/>
  <c r="RG7" i="43" s="1"/>
  <c r="RJ7" i="43" s="1"/>
  <c r="RM7" i="43" s="1"/>
  <c r="RO7" i="43" s="1"/>
  <c r="RR7" i="43" s="1"/>
  <c r="RU7" i="43" s="1"/>
  <c r="RW7" i="43" s="1"/>
  <c r="RY7" i="43" s="1"/>
  <c r="SB7" i="43" s="1"/>
  <c r="SD7" i="43" s="1"/>
  <c r="SG7" i="43" s="1"/>
  <c r="SI7" i="43" s="1"/>
  <c r="SK7" i="43" s="1"/>
  <c r="ACN7" i="43" s="1"/>
  <c r="QK6" i="43"/>
  <c r="QN6" i="43" s="1"/>
  <c r="QQ6" i="43" s="1"/>
  <c r="QV6" i="43" s="1"/>
  <c r="QX6" i="43" s="1"/>
  <c r="RA6" i="43" s="1"/>
  <c r="RC6" i="43" s="1"/>
  <c r="RG6" i="43" s="1"/>
  <c r="RJ6" i="43" s="1"/>
  <c r="RM6" i="43" s="1"/>
  <c r="RO6" i="43" s="1"/>
  <c r="RR6" i="43" s="1"/>
  <c r="RU6" i="43" s="1"/>
  <c r="RW6" i="43" s="1"/>
  <c r="RY6" i="43" s="1"/>
  <c r="SB6" i="43" s="1"/>
  <c r="SD6" i="43" s="1"/>
  <c r="SG6" i="43" s="1"/>
  <c r="SI6" i="43" s="1"/>
  <c r="SK6" i="43" s="1"/>
  <c r="ACN6" i="43" s="1"/>
  <c r="QK5" i="43"/>
  <c r="QK4" i="43"/>
  <c r="OL5" i="43"/>
  <c r="OL4" i="43"/>
  <c r="BYX35" i="42"/>
  <c r="BZL35" i="42" s="1"/>
  <c r="BZY35" i="42" s="1"/>
  <c r="CBC35" i="42" s="1"/>
  <c r="CBJ35" i="42" s="1"/>
  <c r="CBX35" i="42" s="1"/>
  <c r="CCG35" i="42" s="1"/>
  <c r="CCN35" i="42" s="1"/>
  <c r="CCT35" i="42" s="1"/>
  <c r="CDE35" i="42" s="1"/>
  <c r="CDK35" i="42" s="1"/>
  <c r="CDR35" i="42" s="1"/>
  <c r="CDY35" i="42" s="1"/>
  <c r="CEI35" i="42" s="1"/>
  <c r="CES35" i="42" s="1"/>
  <c r="CEY35" i="42" s="1"/>
  <c r="CGC35" i="42" s="1"/>
  <c r="CGM35" i="42" s="1"/>
  <c r="CGX35" i="42" s="1"/>
  <c r="CHK35" i="42" s="1"/>
  <c r="BYX34" i="42"/>
  <c r="BZL34" i="42" s="1"/>
  <c r="BYX33" i="42"/>
  <c r="BZL33" i="42" s="1"/>
  <c r="BYX32" i="42"/>
  <c r="BZL32" i="42" s="1"/>
  <c r="BZY32" i="42" s="1"/>
  <c r="CBC32" i="42" s="1"/>
  <c r="CBJ32" i="42" s="1"/>
  <c r="CBX32" i="42" s="1"/>
  <c r="CCG32" i="42" s="1"/>
  <c r="CCN32" i="42" s="1"/>
  <c r="CCT32" i="42" s="1"/>
  <c r="BYX31" i="42"/>
  <c r="BZL31" i="42" s="1"/>
  <c r="BZY31" i="42" s="1"/>
  <c r="CBC31" i="42" s="1"/>
  <c r="CBJ31" i="42" s="1"/>
  <c r="CBX31" i="42" s="1"/>
  <c r="CCG31" i="42" s="1"/>
  <c r="CCN31" i="42" s="1"/>
  <c r="CCT31" i="42" s="1"/>
  <c r="BYX30" i="42"/>
  <c r="BZL30" i="42" s="1"/>
  <c r="BYX29" i="42"/>
  <c r="BZL29" i="42" s="1"/>
  <c r="BZY29" i="42" s="1"/>
  <c r="CBC29" i="42" s="1"/>
  <c r="CBJ29" i="42" s="1"/>
  <c r="CBX29" i="42" s="1"/>
  <c r="CCG29" i="42" s="1"/>
  <c r="CCN29" i="42" s="1"/>
  <c r="CCT29" i="42" s="1"/>
  <c r="BYX28" i="42"/>
  <c r="BZL28" i="42" s="1"/>
  <c r="BZY28" i="42" s="1"/>
  <c r="CBC28" i="42" s="1"/>
  <c r="CBJ28" i="42" s="1"/>
  <c r="CBX28" i="42" s="1"/>
  <c r="CCG28" i="42" s="1"/>
  <c r="CCN28" i="42" s="1"/>
  <c r="CCT28" i="42" s="1"/>
  <c r="BYX27" i="42"/>
  <c r="BZL27" i="42" s="1"/>
  <c r="BZY27" i="42" s="1"/>
  <c r="CBC27" i="42" s="1"/>
  <c r="CBJ27" i="42" s="1"/>
  <c r="CBX27" i="42" s="1"/>
  <c r="CCG27" i="42" s="1"/>
  <c r="CCN27" i="42" s="1"/>
  <c r="CCT27" i="42" s="1"/>
  <c r="BYX26" i="42"/>
  <c r="BZL26" i="42" s="1"/>
  <c r="BZY26" i="42" s="1"/>
  <c r="CBC26" i="42" s="1"/>
  <c r="CBJ26" i="42" s="1"/>
  <c r="CBX26" i="42" s="1"/>
  <c r="CCG26" i="42" s="1"/>
  <c r="CCN26" i="42" s="1"/>
  <c r="CCT26" i="42" s="1"/>
  <c r="BYX25" i="42"/>
  <c r="BZL25" i="42" s="1"/>
  <c r="BZY25" i="42" s="1"/>
  <c r="CBC25" i="42" s="1"/>
  <c r="CBJ25" i="42" s="1"/>
  <c r="CBX25" i="42" s="1"/>
  <c r="CCG25" i="42" s="1"/>
  <c r="CCN25" i="42" s="1"/>
  <c r="CCT25" i="42" s="1"/>
  <c r="BYX24" i="42"/>
  <c r="BZL24" i="42" s="1"/>
  <c r="BZY24" i="42" s="1"/>
  <c r="CBC24" i="42" s="1"/>
  <c r="CBJ24" i="42" s="1"/>
  <c r="CBX24" i="42" s="1"/>
  <c r="CCG24" i="42" s="1"/>
  <c r="CCN24" i="42" s="1"/>
  <c r="CCT24" i="42" s="1"/>
  <c r="BYX23" i="42"/>
  <c r="BZL23" i="42" s="1"/>
  <c r="BZY23" i="42" s="1"/>
  <c r="CBC23" i="42" s="1"/>
  <c r="CBJ23" i="42" s="1"/>
  <c r="CBX23" i="42" s="1"/>
  <c r="CCG23" i="42" s="1"/>
  <c r="CCN23" i="42" s="1"/>
  <c r="CCT23" i="42" s="1"/>
  <c r="BYX22" i="42"/>
  <c r="BZL22" i="42" s="1"/>
  <c r="BZY22" i="42" s="1"/>
  <c r="CBC22" i="42" s="1"/>
  <c r="CBJ22" i="42" s="1"/>
  <c r="CBX22" i="42" s="1"/>
  <c r="CCG22" i="42" s="1"/>
  <c r="CCN22" i="42" s="1"/>
  <c r="CCT22" i="42" s="1"/>
  <c r="BYX21" i="42"/>
  <c r="BZL21" i="42" s="1"/>
  <c r="BZY21" i="42" s="1"/>
  <c r="CBC21" i="42" s="1"/>
  <c r="CBJ21" i="42" s="1"/>
  <c r="CBX21" i="42" s="1"/>
  <c r="CCG21" i="42" s="1"/>
  <c r="CCN21" i="42" s="1"/>
  <c r="CCT21" i="42" s="1"/>
  <c r="BYX19" i="42"/>
  <c r="BZL19" i="42" s="1"/>
  <c r="BZY19" i="42" s="1"/>
  <c r="CBC19" i="42" s="1"/>
  <c r="CBJ19" i="42" s="1"/>
  <c r="CBX19" i="42" s="1"/>
  <c r="CCG19" i="42" s="1"/>
  <c r="CCN19" i="42" s="1"/>
  <c r="CCT19" i="42" s="1"/>
  <c r="CDE19" i="42" s="1"/>
  <c r="CDK19" i="42" s="1"/>
  <c r="CDR19" i="42" s="1"/>
  <c r="CDY19" i="42" s="1"/>
  <c r="CEI19" i="42" s="1"/>
  <c r="CES19" i="42" s="1"/>
  <c r="BYX18" i="42"/>
  <c r="BZL18" i="42" s="1"/>
  <c r="BZY18" i="42" s="1"/>
  <c r="CBC18" i="42" s="1"/>
  <c r="CBJ18" i="42" s="1"/>
  <c r="CBX18" i="42" s="1"/>
  <c r="CCG18" i="42" s="1"/>
  <c r="CCN18" i="42" s="1"/>
  <c r="CCT18" i="42" s="1"/>
  <c r="CDE18" i="42" s="1"/>
  <c r="CDK18" i="42" s="1"/>
  <c r="CDR18" i="42" s="1"/>
  <c r="CDY18" i="42" s="1"/>
  <c r="CEI18" i="42" s="1"/>
  <c r="CES18" i="42" s="1"/>
  <c r="BYX17" i="42"/>
  <c r="BZL17" i="42" s="1"/>
  <c r="BZY17" i="42" s="1"/>
  <c r="CBC17" i="42" s="1"/>
  <c r="CBJ17" i="42" s="1"/>
  <c r="CBX17" i="42" s="1"/>
  <c r="CCG17" i="42" s="1"/>
  <c r="CCN17" i="42" s="1"/>
  <c r="CCT17" i="42" s="1"/>
  <c r="CDE17" i="42" s="1"/>
  <c r="CDK17" i="42" s="1"/>
  <c r="BYX15" i="42"/>
  <c r="BZL15" i="42" s="1"/>
  <c r="BZY15" i="42" s="1"/>
  <c r="CBC15" i="42" s="1"/>
  <c r="CBJ15" i="42" s="1"/>
  <c r="CBX15" i="42" s="1"/>
  <c r="CCG15" i="42" s="1"/>
  <c r="CCN15" i="42" s="1"/>
  <c r="CCT15" i="42" s="1"/>
  <c r="BYX14" i="42"/>
  <c r="BZL14" i="42" s="1"/>
  <c r="BZY14" i="42" s="1"/>
  <c r="CBC14" i="42" s="1"/>
  <c r="CBJ14" i="42" s="1"/>
  <c r="CBX14" i="42" s="1"/>
  <c r="CCG14" i="42" s="1"/>
  <c r="CCN14" i="42" s="1"/>
  <c r="CCT14" i="42" s="1"/>
  <c r="BYX13" i="42"/>
  <c r="BZL13" i="42" s="1"/>
  <c r="BZY13" i="42" s="1"/>
  <c r="CBC13" i="42" s="1"/>
  <c r="CBJ13" i="42" s="1"/>
  <c r="CBX13" i="42" s="1"/>
  <c r="CCG13" i="42" s="1"/>
  <c r="CCN13" i="42" s="1"/>
  <c r="CCT13" i="42" s="1"/>
  <c r="BYX12" i="42"/>
  <c r="BZL12" i="42" s="1"/>
  <c r="BZY12" i="42" s="1"/>
  <c r="CBC12" i="42" s="1"/>
  <c r="CBJ12" i="42" s="1"/>
  <c r="CBX12" i="42" s="1"/>
  <c r="CCG12" i="42" s="1"/>
  <c r="CCN12" i="42" s="1"/>
  <c r="CCT12" i="42" s="1"/>
  <c r="BYX11" i="42"/>
  <c r="BZL11" i="42" s="1"/>
  <c r="BZY11" i="42" s="1"/>
  <c r="CBC11" i="42" s="1"/>
  <c r="CBJ11" i="42" s="1"/>
  <c r="CBX11" i="42" s="1"/>
  <c r="CCG11" i="42" s="1"/>
  <c r="CCN11" i="42" s="1"/>
  <c r="CCT11" i="42" s="1"/>
  <c r="BYX10" i="42"/>
  <c r="BZL10" i="42" s="1"/>
  <c r="BZY10" i="42" s="1"/>
  <c r="CBC10" i="42" s="1"/>
  <c r="CBJ10" i="42" s="1"/>
  <c r="CBX10" i="42" s="1"/>
  <c r="CCG10" i="42" s="1"/>
  <c r="CCN10" i="42" s="1"/>
  <c r="CCT10" i="42" s="1"/>
  <c r="BYX9" i="42"/>
  <c r="BZL9" i="42" s="1"/>
  <c r="BZY9" i="42" s="1"/>
  <c r="CBC9" i="42" s="1"/>
  <c r="CBJ9" i="42" s="1"/>
  <c r="CBX9" i="42" s="1"/>
  <c r="CCG9" i="42" s="1"/>
  <c r="CCN9" i="42" s="1"/>
  <c r="CCT9" i="42" s="1"/>
  <c r="BYX8" i="42"/>
  <c r="BZL8" i="42" s="1"/>
  <c r="BZY8" i="42" s="1"/>
  <c r="CBC8" i="42" s="1"/>
  <c r="CBJ8" i="42" s="1"/>
  <c r="CBX8" i="42" s="1"/>
  <c r="CCG8" i="42" s="1"/>
  <c r="CCN8" i="42" s="1"/>
  <c r="CCT8" i="42" s="1"/>
  <c r="BYX7" i="42"/>
  <c r="BZL7" i="42" s="1"/>
  <c r="BZY7" i="42" s="1"/>
  <c r="CBC7" i="42" s="1"/>
  <c r="CBJ7" i="42" s="1"/>
  <c r="CBX7" i="42" s="1"/>
  <c r="CCG7" i="42" s="1"/>
  <c r="CCN7" i="42" s="1"/>
  <c r="CCT7" i="42" s="1"/>
  <c r="BYX6" i="42"/>
  <c r="BZL6" i="42" s="1"/>
  <c r="BZY6" i="42" s="1"/>
  <c r="CBC6" i="42" s="1"/>
  <c r="CBJ6" i="42" s="1"/>
  <c r="CBX6" i="42" s="1"/>
  <c r="CCG6" i="42" s="1"/>
  <c r="CCN6" i="42" s="1"/>
  <c r="CCT6" i="42" s="1"/>
  <c r="BYX5" i="42"/>
  <c r="BZL5" i="42" s="1"/>
  <c r="BZY5" i="42" s="1"/>
  <c r="CBC5" i="42" s="1"/>
  <c r="CBJ5" i="42" s="1"/>
  <c r="CBX5" i="42" s="1"/>
  <c r="CCG5" i="42" s="1"/>
  <c r="CCN5" i="42" s="1"/>
  <c r="CCT5" i="42" s="1"/>
  <c r="BYX4" i="42"/>
  <c r="BZL4" i="42" s="1"/>
  <c r="BZY4" i="42" s="1"/>
  <c r="CBC4" i="42" s="1"/>
  <c r="CBJ4" i="42" s="1"/>
  <c r="CBX4" i="42" s="1"/>
  <c r="CCG4" i="42" s="1"/>
  <c r="CCN4" i="42" s="1"/>
  <c r="CCT4" i="42" s="1"/>
  <c r="GZ5" i="43"/>
  <c r="DK5" i="43"/>
  <c r="DK4" i="43"/>
  <c r="DN4" i="43" s="1"/>
  <c r="DK3" i="43"/>
  <c r="AO3" i="43"/>
  <c r="BYX36" i="42"/>
  <c r="BZL36" i="42" s="1"/>
  <c r="BZY36" i="42" s="1"/>
  <c r="CBC36" i="42" s="1"/>
  <c r="CBJ36" i="42" s="1"/>
  <c r="CBX36" i="42" s="1"/>
  <c r="CCG36" i="42" s="1"/>
  <c r="CCN36" i="42" s="1"/>
  <c r="CCT36" i="42" s="1"/>
  <c r="CDE36" i="42" s="1"/>
  <c r="CDK36" i="42" s="1"/>
  <c r="CDR36" i="42" s="1"/>
  <c r="CDY36" i="42" s="1"/>
  <c r="CEI36" i="42" s="1"/>
  <c r="CES36" i="42" s="1"/>
  <c r="CEY36" i="42" s="1"/>
  <c r="CGC36" i="42" s="1"/>
  <c r="CGM36" i="42" s="1"/>
  <c r="CGX36" i="42" s="1"/>
  <c r="CHS36" i="42" s="1"/>
  <c r="CIA36" i="42" s="1"/>
  <c r="CIK36" i="42" s="1"/>
  <c r="CIN36" i="42" s="1"/>
  <c r="DRT36" i="42" s="1"/>
  <c r="CF3" i="46"/>
  <c r="CI3" i="46" s="1"/>
  <c r="CK3" i="46" s="1"/>
  <c r="CN3" i="46" s="1"/>
  <c r="CR3" i="46" s="1"/>
  <c r="CU3" i="46" s="1"/>
  <c r="CZ3" i="46" s="1"/>
  <c r="DD3" i="46" s="1"/>
  <c r="DG3" i="46" s="1"/>
  <c r="DJ3" i="46" s="1"/>
  <c r="DM3" i="46" s="1"/>
  <c r="DP3" i="46" s="1"/>
  <c r="ABM3" i="46" s="1"/>
  <c r="U11" i="46"/>
  <c r="X11" i="46" s="1"/>
  <c r="AB11" i="46" s="1"/>
  <c r="AE11" i="46" s="1"/>
  <c r="AH11" i="46" s="1"/>
  <c r="AL11" i="46" s="1"/>
  <c r="AO11" i="46" s="1"/>
  <c r="AR11" i="46" s="1"/>
  <c r="AV11" i="46" s="1"/>
  <c r="AX11" i="46" s="1"/>
  <c r="AZ11" i="46" s="1"/>
  <c r="ABK11" i="46" s="1"/>
  <c r="U10" i="46"/>
  <c r="X10" i="46" s="1"/>
  <c r="AB10" i="46" s="1"/>
  <c r="AE10" i="46" s="1"/>
  <c r="AH10" i="46" s="1"/>
  <c r="AL10" i="46" s="1"/>
  <c r="AO10" i="46" s="1"/>
  <c r="AR10" i="46" s="1"/>
  <c r="AV10" i="46" s="1"/>
  <c r="AX10" i="46" s="1"/>
  <c r="AZ10" i="46" s="1"/>
  <c r="ABK10" i="46" s="1"/>
  <c r="U9" i="46"/>
  <c r="X9" i="46" s="1"/>
  <c r="AB9" i="46" s="1"/>
  <c r="AE9" i="46" s="1"/>
  <c r="AH9" i="46" s="1"/>
  <c r="AL9" i="46" s="1"/>
  <c r="AO9" i="46" s="1"/>
  <c r="AR9" i="46" s="1"/>
  <c r="AV9" i="46" s="1"/>
  <c r="AX9" i="46" s="1"/>
  <c r="AZ9" i="46" s="1"/>
  <c r="ABK9" i="46" s="1"/>
  <c r="U8" i="46"/>
  <c r="X8" i="46" s="1"/>
  <c r="AB8" i="46" s="1"/>
  <c r="AE8" i="46" s="1"/>
  <c r="AH8" i="46" s="1"/>
  <c r="AL8" i="46" s="1"/>
  <c r="AO8" i="46" s="1"/>
  <c r="AR8" i="46" s="1"/>
  <c r="AV8" i="46" s="1"/>
  <c r="AX8" i="46" s="1"/>
  <c r="AZ8" i="46" s="1"/>
  <c r="ABK8" i="46" s="1"/>
  <c r="U3" i="46"/>
  <c r="X3" i="46" s="1"/>
  <c r="AB3" i="46" s="1"/>
  <c r="AE3" i="46" s="1"/>
  <c r="AH3" i="46" s="1"/>
  <c r="AL3" i="46" s="1"/>
  <c r="AO3" i="46" s="1"/>
  <c r="AR3" i="46" s="1"/>
  <c r="AV3" i="46" s="1"/>
  <c r="AX3" i="46" s="1"/>
  <c r="AZ3" i="46" s="1"/>
  <c r="ABK3" i="46" s="1"/>
  <c r="KY7" i="43"/>
  <c r="LB7" i="43" s="1"/>
  <c r="LD7" i="43" s="1"/>
  <c r="LH7" i="43" s="1"/>
  <c r="LK7" i="43" s="1"/>
  <c r="LN7" i="43" s="1"/>
  <c r="LT7" i="43" s="1"/>
  <c r="LW7" i="43" s="1"/>
  <c r="LZ7" i="43" s="1"/>
  <c r="ME7" i="43" s="1"/>
  <c r="MG7" i="43" s="1"/>
  <c r="MI7" i="43" s="1"/>
  <c r="MK7" i="43" s="1"/>
  <c r="MN7" i="43" s="1"/>
  <c r="MR7" i="43" s="1"/>
  <c r="MU7" i="43" s="1"/>
  <c r="MX7" i="43" s="1"/>
  <c r="NA7" i="43" s="1"/>
  <c r="ND7" i="43" s="1"/>
  <c r="NG7" i="43" s="1"/>
  <c r="NI7" i="43" s="1"/>
  <c r="ACK7" i="43" s="1"/>
  <c r="KY6" i="43"/>
  <c r="LB6" i="43" s="1"/>
  <c r="LD6" i="43" s="1"/>
  <c r="LH6" i="43" s="1"/>
  <c r="LK6" i="43" s="1"/>
  <c r="LN6" i="43" s="1"/>
  <c r="LT6" i="43" s="1"/>
  <c r="LW6" i="43" s="1"/>
  <c r="LZ6" i="43" s="1"/>
  <c r="ME6" i="43" s="1"/>
  <c r="MG6" i="43" s="1"/>
  <c r="MI6" i="43" s="1"/>
  <c r="MK6" i="43" s="1"/>
  <c r="MN6" i="43" s="1"/>
  <c r="MR6" i="43" s="1"/>
  <c r="MU6" i="43" s="1"/>
  <c r="MX6" i="43" s="1"/>
  <c r="NA6" i="43" s="1"/>
  <c r="ND6" i="43" s="1"/>
  <c r="NG6" i="43" s="1"/>
  <c r="NI6" i="43" s="1"/>
  <c r="ACK6" i="43" s="1"/>
  <c r="LN5" i="43"/>
  <c r="LN4" i="43"/>
  <c r="LN3" i="43"/>
  <c r="CM7" i="43"/>
  <c r="CP7" i="43" s="1"/>
  <c r="CS7" i="43" s="1"/>
  <c r="CV7" i="43" s="1"/>
  <c r="CZ7" i="43" s="1"/>
  <c r="DD7" i="43" s="1"/>
  <c r="DK7" i="43" s="1"/>
  <c r="DN7" i="43" s="1"/>
  <c r="DQ7" i="43" s="1"/>
  <c r="DU7" i="43" s="1"/>
  <c r="DW7" i="43" s="1"/>
  <c r="CM6" i="43"/>
  <c r="CP6" i="43" s="1"/>
  <c r="CS6" i="43" s="1"/>
  <c r="CV6" i="43" s="1"/>
  <c r="CZ6" i="43" s="1"/>
  <c r="DD6" i="43" s="1"/>
  <c r="DK6" i="43" s="1"/>
  <c r="DN6" i="43" s="1"/>
  <c r="DQ6" i="43" s="1"/>
  <c r="DU6" i="43" s="1"/>
  <c r="DW6" i="43" s="1"/>
  <c r="EB6" i="43" s="1"/>
  <c r="ACG6" i="43" s="1"/>
  <c r="BNA34" i="42"/>
  <c r="BNM34" i="42" s="1"/>
  <c r="BNX34" i="42" s="1"/>
  <c r="BOI34" i="42" s="1"/>
  <c r="BOV34" i="42" s="1"/>
  <c r="BPI34" i="42" s="1"/>
  <c r="BPT34" i="42" s="1"/>
  <c r="BQE34" i="42" s="1"/>
  <c r="BQR34" i="42" s="1"/>
  <c r="BRE34" i="42" s="1"/>
  <c r="BSG34" i="42" s="1"/>
  <c r="BSM34" i="42" s="1"/>
  <c r="BTD34" i="42" s="1"/>
  <c r="BTM34" i="42" s="1"/>
  <c r="BTT34" i="42" s="1"/>
  <c r="BUB34" i="42" s="1"/>
  <c r="BNA33" i="42"/>
  <c r="BNM33" i="42"/>
  <c r="BNX33" i="42" s="1"/>
  <c r="BOI33" i="42" s="1"/>
  <c r="BOV33" i="42" s="1"/>
  <c r="BPI33" i="42" s="1"/>
  <c r="BPT33" i="42" s="1"/>
  <c r="BQE33" i="42" s="1"/>
  <c r="BQR33" i="42" s="1"/>
  <c r="BRE33" i="42" s="1"/>
  <c r="BSG33" i="42" s="1"/>
  <c r="BSM33" i="42" s="1"/>
  <c r="BTD33" i="42" s="1"/>
  <c r="BTM33" i="42" s="1"/>
  <c r="BTT33" i="42" s="1"/>
  <c r="BUB33" i="42" s="1"/>
  <c r="BNA32" i="42"/>
  <c r="BNM32" i="42" s="1"/>
  <c r="BNX32" i="42" s="1"/>
  <c r="BOI32" i="42" s="1"/>
  <c r="BOV32" i="42" s="1"/>
  <c r="BPI32" i="42" s="1"/>
  <c r="BPT32" i="42" s="1"/>
  <c r="BQE32" i="42" s="1"/>
  <c r="BQR32" i="42" s="1"/>
  <c r="BRE32" i="42" s="1"/>
  <c r="BSG32" i="42" s="1"/>
  <c r="BSM32" i="42" s="1"/>
  <c r="BTD32" i="42" s="1"/>
  <c r="BTM32" i="42" s="1"/>
  <c r="BTT32" i="42" s="1"/>
  <c r="BUB32" i="42" s="1"/>
  <c r="BNA31" i="42"/>
  <c r="BNM31" i="42" s="1"/>
  <c r="BNX31" i="42" s="1"/>
  <c r="BOI31" i="42" s="1"/>
  <c r="BOV31" i="42" s="1"/>
  <c r="BPI31" i="42" s="1"/>
  <c r="BPT31" i="42" s="1"/>
  <c r="BQE31" i="42" s="1"/>
  <c r="BQR31" i="42" s="1"/>
  <c r="BRE31" i="42" s="1"/>
  <c r="BSG31" i="42" s="1"/>
  <c r="BSM31" i="42" s="1"/>
  <c r="BTD31" i="42" s="1"/>
  <c r="BTM31" i="42" s="1"/>
  <c r="BTT31" i="42" s="1"/>
  <c r="BUB31" i="42" s="1"/>
  <c r="BNA30" i="42"/>
  <c r="BNM30" i="42" s="1"/>
  <c r="BNX30" i="42" s="1"/>
  <c r="BOI30" i="42" s="1"/>
  <c r="BOV30" i="42" s="1"/>
  <c r="BPI30" i="42" s="1"/>
  <c r="BPT30" i="42" s="1"/>
  <c r="BQE30" i="42" s="1"/>
  <c r="BQR30" i="42" s="1"/>
  <c r="BRE30" i="42" s="1"/>
  <c r="BSG30" i="42" s="1"/>
  <c r="BSM30" i="42" s="1"/>
  <c r="BTD30" i="42" s="1"/>
  <c r="BTM30" i="42" s="1"/>
  <c r="BTT30" i="42" s="1"/>
  <c r="BUB30" i="42" s="1"/>
  <c r="BNA29" i="42"/>
  <c r="BNM29" i="42" s="1"/>
  <c r="BNX29" i="42" s="1"/>
  <c r="BOI29" i="42" s="1"/>
  <c r="BOV29" i="42" s="1"/>
  <c r="BPI29" i="42" s="1"/>
  <c r="BPT29" i="42" s="1"/>
  <c r="BQE29" i="42" s="1"/>
  <c r="BQR29" i="42" s="1"/>
  <c r="BRE29" i="42" s="1"/>
  <c r="BSG29" i="42" s="1"/>
  <c r="BSM29" i="42" s="1"/>
  <c r="BTD29" i="42" s="1"/>
  <c r="BTM29" i="42" s="1"/>
  <c r="BTT29" i="42" s="1"/>
  <c r="BUB29" i="42" s="1"/>
  <c r="BNA28" i="42"/>
  <c r="BNM28" i="42" s="1"/>
  <c r="BNX28" i="42" s="1"/>
  <c r="BOI28" i="42" s="1"/>
  <c r="BOV28" i="42" s="1"/>
  <c r="BPI28" i="42" s="1"/>
  <c r="BPT28" i="42" s="1"/>
  <c r="BQE28" i="42" s="1"/>
  <c r="BQR28" i="42" s="1"/>
  <c r="BRE28" i="42" s="1"/>
  <c r="BSG28" i="42" s="1"/>
  <c r="BSM28" i="42" s="1"/>
  <c r="BTD28" i="42" s="1"/>
  <c r="BTM28" i="42" s="1"/>
  <c r="BTT28" i="42" s="1"/>
  <c r="BUB28" i="42" s="1"/>
  <c r="BNA27" i="42"/>
  <c r="BNM27" i="42" s="1"/>
  <c r="BNX27" i="42" s="1"/>
  <c r="BOI27" i="42" s="1"/>
  <c r="BOV27" i="42" s="1"/>
  <c r="BPI27" i="42" s="1"/>
  <c r="BPT27" i="42" s="1"/>
  <c r="BQE27" i="42" s="1"/>
  <c r="BQR27" i="42" s="1"/>
  <c r="BRE27" i="42" s="1"/>
  <c r="BSG27" i="42" s="1"/>
  <c r="BSM27" i="42" s="1"/>
  <c r="BTD27" i="42" s="1"/>
  <c r="BTM27" i="42" s="1"/>
  <c r="BTT27" i="42" s="1"/>
  <c r="BUB27" i="42" s="1"/>
  <c r="BNA26" i="42"/>
  <c r="BNM26" i="42" s="1"/>
  <c r="BNX26" i="42" s="1"/>
  <c r="BOI26" i="42" s="1"/>
  <c r="BOV26" i="42" s="1"/>
  <c r="BPI26" i="42" s="1"/>
  <c r="BPT26" i="42" s="1"/>
  <c r="BQE26" i="42" s="1"/>
  <c r="BQR26" i="42" s="1"/>
  <c r="BRE26" i="42" s="1"/>
  <c r="BSG26" i="42" s="1"/>
  <c r="BSM26" i="42" s="1"/>
  <c r="BTD26" i="42" s="1"/>
  <c r="BTM26" i="42" s="1"/>
  <c r="BTT26" i="42" s="1"/>
  <c r="BUB26" i="42" s="1"/>
  <c r="BNA25" i="42"/>
  <c r="BNM25" i="42" s="1"/>
  <c r="BNX25" i="42" s="1"/>
  <c r="BOI25" i="42" s="1"/>
  <c r="BOV25" i="42" s="1"/>
  <c r="BPI25" i="42" s="1"/>
  <c r="BPT25" i="42" s="1"/>
  <c r="BQE25" i="42" s="1"/>
  <c r="BQR25" i="42" s="1"/>
  <c r="BRE25" i="42" s="1"/>
  <c r="BSG25" i="42" s="1"/>
  <c r="BSM25" i="42" s="1"/>
  <c r="BTD25" i="42" s="1"/>
  <c r="BTM25" i="42" s="1"/>
  <c r="BTT25" i="42" s="1"/>
  <c r="BUB25" i="42" s="1"/>
  <c r="BNA24" i="42"/>
  <c r="BNM24" i="42" s="1"/>
  <c r="BNX24" i="42" s="1"/>
  <c r="BOI24" i="42" s="1"/>
  <c r="BOV24" i="42" s="1"/>
  <c r="BPI24" i="42" s="1"/>
  <c r="BPT24" i="42" s="1"/>
  <c r="BQE24" i="42" s="1"/>
  <c r="BQR24" i="42" s="1"/>
  <c r="BRE24" i="42" s="1"/>
  <c r="BSG24" i="42" s="1"/>
  <c r="BSM24" i="42" s="1"/>
  <c r="BTD24" i="42" s="1"/>
  <c r="BTM24" i="42" s="1"/>
  <c r="BTT24" i="42" s="1"/>
  <c r="BUB24" i="42" s="1"/>
  <c r="BNA23" i="42"/>
  <c r="BNM23" i="42" s="1"/>
  <c r="BNX23" i="42" s="1"/>
  <c r="BOI23" i="42" s="1"/>
  <c r="BOV23" i="42" s="1"/>
  <c r="BPI23" i="42" s="1"/>
  <c r="BPT23" i="42" s="1"/>
  <c r="BQE23" i="42" s="1"/>
  <c r="BQR23" i="42" s="1"/>
  <c r="BRE23" i="42" s="1"/>
  <c r="BSG23" i="42" s="1"/>
  <c r="BSM23" i="42" s="1"/>
  <c r="BTD23" i="42" s="1"/>
  <c r="BTM23" i="42" s="1"/>
  <c r="BTT23" i="42" s="1"/>
  <c r="BUB23" i="42" s="1"/>
  <c r="BNA22" i="42"/>
  <c r="BNM22" i="42" s="1"/>
  <c r="BNX22" i="42" s="1"/>
  <c r="BOI22" i="42" s="1"/>
  <c r="BOV22" i="42" s="1"/>
  <c r="BPI22" i="42" s="1"/>
  <c r="BPT22" i="42" s="1"/>
  <c r="BQE22" i="42" s="1"/>
  <c r="BQR22" i="42" s="1"/>
  <c r="BRE22" i="42" s="1"/>
  <c r="BSG22" i="42" s="1"/>
  <c r="BSM22" i="42" s="1"/>
  <c r="BTD22" i="42" s="1"/>
  <c r="BTM22" i="42" s="1"/>
  <c r="BTT22" i="42" s="1"/>
  <c r="BUB22" i="42" s="1"/>
  <c r="BNA21" i="42"/>
  <c r="BNM21" i="42" s="1"/>
  <c r="BNX21" i="42" s="1"/>
  <c r="BOI21" i="42" s="1"/>
  <c r="BOV21" i="42" s="1"/>
  <c r="BPI21" i="42" s="1"/>
  <c r="BPT21" i="42" s="1"/>
  <c r="BQE21" i="42" s="1"/>
  <c r="BQR21" i="42" s="1"/>
  <c r="BRE21" i="42" s="1"/>
  <c r="BSG21" i="42" s="1"/>
  <c r="BSM21" i="42" s="1"/>
  <c r="BTD21" i="42" s="1"/>
  <c r="BTM21" i="42" s="1"/>
  <c r="BTT21" i="42" s="1"/>
  <c r="BUB21" i="42" s="1"/>
  <c r="BNA19" i="42"/>
  <c r="BNM19" i="42" s="1"/>
  <c r="BNX19" i="42" s="1"/>
  <c r="BOI19" i="42" s="1"/>
  <c r="BOV19" i="42" s="1"/>
  <c r="BPI19" i="42" s="1"/>
  <c r="BPT19" i="42" s="1"/>
  <c r="BQE19" i="42" s="1"/>
  <c r="BQR19" i="42" s="1"/>
  <c r="BRE19" i="42" s="1"/>
  <c r="BSG19" i="42" s="1"/>
  <c r="BSM19" i="42" s="1"/>
  <c r="BTD19" i="42" s="1"/>
  <c r="BTM19" i="42" s="1"/>
  <c r="BTT19" i="42" s="1"/>
  <c r="BUB19" i="42" s="1"/>
  <c r="BUL19" i="42" s="1"/>
  <c r="BUQ19" i="42" s="1"/>
  <c r="BUX19" i="42" s="1"/>
  <c r="BVE19" i="42" s="1"/>
  <c r="BVO19" i="42" s="1"/>
  <c r="BVY19" i="42" s="1"/>
  <c r="BNA18" i="42"/>
  <c r="BNM18" i="42" s="1"/>
  <c r="BNX18" i="42" s="1"/>
  <c r="BOI18" i="42" s="1"/>
  <c r="BOV18" i="42" s="1"/>
  <c r="BPI18" i="42" s="1"/>
  <c r="BPT18" i="42" s="1"/>
  <c r="BQE18" i="42" s="1"/>
  <c r="BQR18" i="42" s="1"/>
  <c r="BRE18" i="42" s="1"/>
  <c r="BSG18" i="42" s="1"/>
  <c r="BSM18" i="42" s="1"/>
  <c r="BTD18" i="42" s="1"/>
  <c r="BTM18" i="42" s="1"/>
  <c r="BTT18" i="42" s="1"/>
  <c r="BUB18" i="42" s="1"/>
  <c r="BUL18" i="42" s="1"/>
  <c r="BUQ18" i="42" s="1"/>
  <c r="BUX18" i="42" s="1"/>
  <c r="BVE18" i="42" s="1"/>
  <c r="BVO18" i="42" s="1"/>
  <c r="BVY18" i="42" s="1"/>
  <c r="BNA17" i="42"/>
  <c r="BNM17" i="42" s="1"/>
  <c r="BNX17" i="42" s="1"/>
  <c r="BOI17" i="42" s="1"/>
  <c r="BOV17" i="42" s="1"/>
  <c r="BPI17" i="42" s="1"/>
  <c r="BPT17" i="42" s="1"/>
  <c r="BQE17" i="42" s="1"/>
  <c r="BQR17" i="42" s="1"/>
  <c r="BRE17" i="42" s="1"/>
  <c r="BSG17" i="42" s="1"/>
  <c r="BSM17" i="42" s="1"/>
  <c r="BTD17" i="42" s="1"/>
  <c r="BTM17" i="42" s="1"/>
  <c r="BTT17" i="42" s="1"/>
  <c r="BUB17" i="42" s="1"/>
  <c r="BUL17" i="42" s="1"/>
  <c r="BUQ17" i="42" s="1"/>
  <c r="BPT16" i="42"/>
  <c r="BQE16" i="42" s="1"/>
  <c r="BQR16" i="42" s="1"/>
  <c r="BRE16" i="42" s="1"/>
  <c r="BSG16" i="42" s="1"/>
  <c r="BSM16" i="42" s="1"/>
  <c r="BTD16" i="42" s="1"/>
  <c r="BTM16" i="42" s="1"/>
  <c r="BTT16" i="42" s="1"/>
  <c r="BUB16" i="42" s="1"/>
  <c r="BUL16" i="42" s="1"/>
  <c r="BUQ16" i="42" s="1"/>
  <c r="BNA15" i="42"/>
  <c r="BNM15" i="42" s="1"/>
  <c r="BNX15" i="42" s="1"/>
  <c r="BOI15" i="42" s="1"/>
  <c r="BOV15" i="42" s="1"/>
  <c r="BPI15" i="42" s="1"/>
  <c r="BPT15" i="42" s="1"/>
  <c r="BQE15" i="42" s="1"/>
  <c r="BQR15" i="42" s="1"/>
  <c r="BRE15" i="42" s="1"/>
  <c r="BSG15" i="42" s="1"/>
  <c r="BSM15" i="42" s="1"/>
  <c r="BTD15" i="42" s="1"/>
  <c r="BTM15" i="42" s="1"/>
  <c r="BTT15" i="42" s="1"/>
  <c r="BUB15" i="42" s="1"/>
  <c r="BNA14" i="42"/>
  <c r="BNM14" i="42" s="1"/>
  <c r="BNX14" i="42" s="1"/>
  <c r="BOI14" i="42" s="1"/>
  <c r="BOV14" i="42" s="1"/>
  <c r="BPI14" i="42" s="1"/>
  <c r="BPT14" i="42" s="1"/>
  <c r="BQE14" i="42" s="1"/>
  <c r="BQR14" i="42" s="1"/>
  <c r="BRE14" i="42" s="1"/>
  <c r="BSG14" i="42" s="1"/>
  <c r="BSM14" i="42" s="1"/>
  <c r="BTD14" i="42" s="1"/>
  <c r="BTM14" i="42" s="1"/>
  <c r="BTT14" i="42" s="1"/>
  <c r="BUB14" i="42" s="1"/>
  <c r="BNA13" i="42"/>
  <c r="BNM13" i="42" s="1"/>
  <c r="BNX13" i="42" s="1"/>
  <c r="BOI13" i="42" s="1"/>
  <c r="BOV13" i="42" s="1"/>
  <c r="BPI13" i="42" s="1"/>
  <c r="BPT13" i="42" s="1"/>
  <c r="BQE13" i="42" s="1"/>
  <c r="BQR13" i="42" s="1"/>
  <c r="BRE13" i="42" s="1"/>
  <c r="BSG13" i="42" s="1"/>
  <c r="BSM13" i="42" s="1"/>
  <c r="BTD13" i="42" s="1"/>
  <c r="BTM13" i="42" s="1"/>
  <c r="BTT13" i="42" s="1"/>
  <c r="BUB13" i="42" s="1"/>
  <c r="BNA12" i="42"/>
  <c r="BNM12" i="42" s="1"/>
  <c r="BNX12" i="42" s="1"/>
  <c r="BOI12" i="42" s="1"/>
  <c r="BOV12" i="42" s="1"/>
  <c r="BPI12" i="42" s="1"/>
  <c r="BPT12" i="42" s="1"/>
  <c r="BQE12" i="42" s="1"/>
  <c r="BQR12" i="42" s="1"/>
  <c r="BRE12" i="42" s="1"/>
  <c r="BSG12" i="42" s="1"/>
  <c r="BSM12" i="42" s="1"/>
  <c r="BTD12" i="42" s="1"/>
  <c r="BTM12" i="42" s="1"/>
  <c r="BTT12" i="42" s="1"/>
  <c r="BUB12" i="42" s="1"/>
  <c r="BNA11" i="42"/>
  <c r="BNM11" i="42" s="1"/>
  <c r="BNX11" i="42" s="1"/>
  <c r="BOI11" i="42" s="1"/>
  <c r="BOV11" i="42" s="1"/>
  <c r="BPI11" i="42" s="1"/>
  <c r="BPT11" i="42" s="1"/>
  <c r="BQE11" i="42" s="1"/>
  <c r="BQR11" i="42" s="1"/>
  <c r="BRE11" i="42" s="1"/>
  <c r="BSG11" i="42" s="1"/>
  <c r="BSM11" i="42" s="1"/>
  <c r="BTD11" i="42" s="1"/>
  <c r="BTM11" i="42" s="1"/>
  <c r="BTT11" i="42" s="1"/>
  <c r="BUB11" i="42" s="1"/>
  <c r="BNA10" i="42"/>
  <c r="BNM10" i="42" s="1"/>
  <c r="BNX10" i="42" s="1"/>
  <c r="BOI10" i="42" s="1"/>
  <c r="BOV10" i="42" s="1"/>
  <c r="BPI10" i="42" s="1"/>
  <c r="BPT10" i="42" s="1"/>
  <c r="BQE10" i="42" s="1"/>
  <c r="BQR10" i="42" s="1"/>
  <c r="BRE10" i="42" s="1"/>
  <c r="BSG10" i="42" s="1"/>
  <c r="BSM10" i="42" s="1"/>
  <c r="BTD10" i="42" s="1"/>
  <c r="BTM10" i="42" s="1"/>
  <c r="BTT10" i="42" s="1"/>
  <c r="BUB10" i="42" s="1"/>
  <c r="BNA9" i="42"/>
  <c r="BNM9" i="42" s="1"/>
  <c r="BNX9" i="42" s="1"/>
  <c r="BOI9" i="42" s="1"/>
  <c r="BOV9" i="42" s="1"/>
  <c r="BPI9" i="42" s="1"/>
  <c r="BPT9" i="42" s="1"/>
  <c r="BQE9" i="42" s="1"/>
  <c r="BQR9" i="42" s="1"/>
  <c r="BRE9" i="42" s="1"/>
  <c r="BSG9" i="42" s="1"/>
  <c r="BSM9" i="42" s="1"/>
  <c r="BTD9" i="42" s="1"/>
  <c r="BTM9" i="42" s="1"/>
  <c r="BTT9" i="42" s="1"/>
  <c r="BUB9" i="42" s="1"/>
  <c r="BNA8" i="42"/>
  <c r="BNM8" i="42" s="1"/>
  <c r="BNX8" i="42" s="1"/>
  <c r="BOI8" i="42" s="1"/>
  <c r="BOV8" i="42" s="1"/>
  <c r="BPI8" i="42" s="1"/>
  <c r="BPT8" i="42" s="1"/>
  <c r="BQE8" i="42" s="1"/>
  <c r="BQR8" i="42" s="1"/>
  <c r="BRE8" i="42" s="1"/>
  <c r="BSG8" i="42" s="1"/>
  <c r="BSM8" i="42" s="1"/>
  <c r="BTD8" i="42" s="1"/>
  <c r="BTM8" i="42" s="1"/>
  <c r="BTT8" i="42" s="1"/>
  <c r="BUB8" i="42" s="1"/>
  <c r="BNA7" i="42"/>
  <c r="BNM7" i="42" s="1"/>
  <c r="BNX7" i="42" s="1"/>
  <c r="BOI7" i="42" s="1"/>
  <c r="BOV7" i="42" s="1"/>
  <c r="BPI7" i="42" s="1"/>
  <c r="BPT7" i="42" s="1"/>
  <c r="BQE7" i="42" s="1"/>
  <c r="BQR7" i="42" s="1"/>
  <c r="BRE7" i="42" s="1"/>
  <c r="BSG7" i="42" s="1"/>
  <c r="BSM7" i="42" s="1"/>
  <c r="BTD7" i="42" s="1"/>
  <c r="BTM7" i="42" s="1"/>
  <c r="BTT7" i="42" s="1"/>
  <c r="BUB7" i="42" s="1"/>
  <c r="BNA6" i="42"/>
  <c r="BNM6" i="42" s="1"/>
  <c r="BNX6" i="42" s="1"/>
  <c r="BOI6" i="42" s="1"/>
  <c r="BOV6" i="42" s="1"/>
  <c r="BPI6" i="42" s="1"/>
  <c r="BPT6" i="42" s="1"/>
  <c r="BQE6" i="42" s="1"/>
  <c r="BQR6" i="42" s="1"/>
  <c r="BRE6" i="42" s="1"/>
  <c r="BSG6" i="42" s="1"/>
  <c r="BSM6" i="42" s="1"/>
  <c r="BTD6" i="42" s="1"/>
  <c r="BTM6" i="42" s="1"/>
  <c r="BTT6" i="42" s="1"/>
  <c r="BUB6" i="42" s="1"/>
  <c r="BNA5" i="42"/>
  <c r="BNM5" i="42" s="1"/>
  <c r="BNX5" i="42" s="1"/>
  <c r="BOI5" i="42" s="1"/>
  <c r="BOV5" i="42" s="1"/>
  <c r="BPI5" i="42" s="1"/>
  <c r="BPT5" i="42" s="1"/>
  <c r="BQE5" i="42" s="1"/>
  <c r="BQR5" i="42" s="1"/>
  <c r="BRE5" i="42" s="1"/>
  <c r="BSG5" i="42" s="1"/>
  <c r="BSM5" i="42" s="1"/>
  <c r="BTD5" i="42" s="1"/>
  <c r="BTM5" i="42" s="1"/>
  <c r="BTT5" i="42" s="1"/>
  <c r="BUB5" i="42" s="1"/>
  <c r="BNA4" i="42"/>
  <c r="BNM4" i="42"/>
  <c r="BNX4" i="42" s="1"/>
  <c r="BOI4" i="42" s="1"/>
  <c r="BOV4" i="42" s="1"/>
  <c r="BPI4" i="42" s="1"/>
  <c r="BPT4" i="42" s="1"/>
  <c r="BQE4" i="42" s="1"/>
  <c r="BQR4" i="42" s="1"/>
  <c r="BRE4" i="42" s="1"/>
  <c r="BSG4" i="42" s="1"/>
  <c r="BSM4" i="42" s="1"/>
  <c r="BTD4" i="42" s="1"/>
  <c r="BTM4" i="42" s="1"/>
  <c r="BTT4" i="42" s="1"/>
  <c r="BUB4" i="42" s="1"/>
  <c r="BNA3" i="42"/>
  <c r="BNM3" i="42" s="1"/>
  <c r="BNX3" i="42" s="1"/>
  <c r="BOI3" i="42" s="1"/>
  <c r="BOV3" i="42" s="1"/>
  <c r="BPI3" i="42" s="1"/>
  <c r="BPT3" i="42" s="1"/>
  <c r="BQE3" i="42" s="1"/>
  <c r="BQR3" i="42" s="1"/>
  <c r="BRE3" i="42" s="1"/>
  <c r="BSG3" i="42" s="1"/>
  <c r="BSM3" i="42" s="1"/>
  <c r="BTD3" i="42" s="1"/>
  <c r="BTM3" i="42" s="1"/>
  <c r="BTT3" i="42" s="1"/>
  <c r="BUB3" i="42" s="1"/>
  <c r="BH9" i="65"/>
  <c r="BH8" i="65"/>
  <c r="BH7" i="65"/>
  <c r="BH6" i="65"/>
  <c r="BH4" i="65"/>
  <c r="BH3" i="65"/>
  <c r="BG9" i="65"/>
  <c r="BG8" i="65"/>
  <c r="BG7" i="65"/>
  <c r="BG6" i="65"/>
  <c r="BG3" i="65"/>
  <c r="J3" i="65"/>
  <c r="X3" i="65"/>
  <c r="AN3" i="65"/>
  <c r="AU3" i="65"/>
  <c r="BC3" i="65"/>
  <c r="BC4" i="65"/>
  <c r="J5" i="65"/>
  <c r="X5" i="65"/>
  <c r="AN5" i="65"/>
  <c r="AU5" i="65"/>
  <c r="BC5" i="65"/>
  <c r="J6" i="65"/>
  <c r="X6" i="65"/>
  <c r="AN6" i="65"/>
  <c r="AU6" i="65"/>
  <c r="BC6" i="65"/>
  <c r="J7" i="65"/>
  <c r="X7" i="65"/>
  <c r="AN7" i="65"/>
  <c r="AU7" i="65"/>
  <c r="BC7" i="65"/>
  <c r="J8" i="65"/>
  <c r="X8" i="65"/>
  <c r="AN8" i="65"/>
  <c r="AU8" i="65"/>
  <c r="BC8" i="65"/>
  <c r="J9" i="65"/>
  <c r="X9" i="65"/>
  <c r="AN9" i="65"/>
  <c r="AU9" i="65"/>
  <c r="BC9" i="65"/>
  <c r="NL3" i="46"/>
  <c r="NP3" i="46" s="1"/>
  <c r="NR3" i="46" s="1"/>
  <c r="NV3" i="46" s="1"/>
  <c r="NY3" i="46" s="1"/>
  <c r="OB3" i="46" s="1"/>
  <c r="OE3" i="46" s="1"/>
  <c r="OH3" i="46" s="1"/>
  <c r="OK3" i="46" s="1"/>
  <c r="OO3" i="46" s="1"/>
  <c r="OQ3" i="46" s="1"/>
  <c r="OS3" i="46" s="1"/>
  <c r="OV3" i="46" s="1"/>
  <c r="OX3" i="46" s="1"/>
  <c r="PA3" i="46" s="1"/>
  <c r="PD3" i="46" s="1"/>
  <c r="PG3" i="46" s="1"/>
  <c r="PJ3" i="46" s="1"/>
  <c r="PM3" i="46" s="1"/>
  <c r="PP3" i="46" s="1"/>
  <c r="PS3" i="46" s="1"/>
  <c r="PV3" i="46" s="1"/>
  <c r="PY3" i="46" s="1"/>
  <c r="QA3" i="46" s="1"/>
  <c r="QC3" i="46" s="1"/>
  <c r="ABR3" i="46" s="1"/>
  <c r="OB4" i="46"/>
  <c r="OE4" i="46" s="1"/>
  <c r="OB5" i="46"/>
  <c r="OE5" i="46" s="1"/>
  <c r="OB6" i="46"/>
  <c r="OE6" i="46" s="1"/>
  <c r="OB7" i="46"/>
  <c r="OE7" i="46" s="1"/>
  <c r="NP8" i="46"/>
  <c r="NR8" i="46" s="1"/>
  <c r="NV8" i="46" s="1"/>
  <c r="NY8" i="46" s="1"/>
  <c r="OB8" i="46" s="1"/>
  <c r="OE8" i="46" s="1"/>
  <c r="OH8" i="46" s="1"/>
  <c r="OK8" i="46" s="1"/>
  <c r="OO8" i="46" s="1"/>
  <c r="OQ8" i="46" s="1"/>
  <c r="OS8" i="46" s="1"/>
  <c r="OV8" i="46" s="1"/>
  <c r="OX8" i="46" s="1"/>
  <c r="PA8" i="46" s="1"/>
  <c r="PD8" i="46" s="1"/>
  <c r="PG8" i="46" s="1"/>
  <c r="PJ8" i="46" s="1"/>
  <c r="PM8" i="46" s="1"/>
  <c r="PP8" i="46" s="1"/>
  <c r="PS8" i="46" s="1"/>
  <c r="PV8" i="46" s="1"/>
  <c r="PY8" i="46" s="1"/>
  <c r="QA8" i="46" s="1"/>
  <c r="QC8" i="46" s="1"/>
  <c r="ABR8" i="46" s="1"/>
  <c r="NP9" i="46"/>
  <c r="NR9" i="46" s="1"/>
  <c r="NV9" i="46" s="1"/>
  <c r="NY9" i="46" s="1"/>
  <c r="OB9" i="46" s="1"/>
  <c r="OE9" i="46" s="1"/>
  <c r="OH9" i="46" s="1"/>
  <c r="OK9" i="46" s="1"/>
  <c r="OO9" i="46" s="1"/>
  <c r="OQ9" i="46" s="1"/>
  <c r="OS9" i="46" s="1"/>
  <c r="OV9" i="46" s="1"/>
  <c r="OX9" i="46" s="1"/>
  <c r="PA9" i="46" s="1"/>
  <c r="PD9" i="46" s="1"/>
  <c r="PG9" i="46" s="1"/>
  <c r="PJ9" i="46" s="1"/>
  <c r="PM9" i="46" s="1"/>
  <c r="PP9" i="46" s="1"/>
  <c r="PS9" i="46" s="1"/>
  <c r="PV9" i="46" s="1"/>
  <c r="PY9" i="46" s="1"/>
  <c r="QA9" i="46" s="1"/>
  <c r="QC9" i="46" s="1"/>
  <c r="ABR9" i="46" s="1"/>
  <c r="NP10" i="46"/>
  <c r="NR10" i="46" s="1"/>
  <c r="NV10" i="46" s="1"/>
  <c r="NY10" i="46" s="1"/>
  <c r="OB10" i="46" s="1"/>
  <c r="OE10" i="46" s="1"/>
  <c r="OH10" i="46" s="1"/>
  <c r="OK10" i="46" s="1"/>
  <c r="OO10" i="46" s="1"/>
  <c r="OQ10" i="46" s="1"/>
  <c r="OS10" i="46" s="1"/>
  <c r="OV10" i="46" s="1"/>
  <c r="OX10" i="46" s="1"/>
  <c r="PA10" i="46" s="1"/>
  <c r="PD10" i="46" s="1"/>
  <c r="PG10" i="46" s="1"/>
  <c r="PJ10" i="46" s="1"/>
  <c r="PM10" i="46" s="1"/>
  <c r="PP10" i="46" s="1"/>
  <c r="PS10" i="46" s="1"/>
  <c r="PV10" i="46" s="1"/>
  <c r="PY10" i="46" s="1"/>
  <c r="QA10" i="46" s="1"/>
  <c r="QC10" i="46" s="1"/>
  <c r="ABR10" i="46" s="1"/>
  <c r="NP11" i="46"/>
  <c r="NR11" i="46" s="1"/>
  <c r="NV11" i="46" s="1"/>
  <c r="NY11" i="46" s="1"/>
  <c r="OB11" i="46" s="1"/>
  <c r="OE11" i="46" s="1"/>
  <c r="OH11" i="46" s="1"/>
  <c r="OK11" i="46" s="1"/>
  <c r="OO11" i="46" s="1"/>
  <c r="OQ11" i="46" s="1"/>
  <c r="OS11" i="46" s="1"/>
  <c r="OV11" i="46" s="1"/>
  <c r="OX11" i="46" s="1"/>
  <c r="PA11" i="46" s="1"/>
  <c r="PD11" i="46" s="1"/>
  <c r="PG11" i="46" s="1"/>
  <c r="PJ11" i="46" s="1"/>
  <c r="PM11" i="46" s="1"/>
  <c r="PP11" i="46" s="1"/>
  <c r="PS11" i="46" s="1"/>
  <c r="PV11" i="46" s="1"/>
  <c r="PY11" i="46" s="1"/>
  <c r="QA11" i="46" s="1"/>
  <c r="QC11" i="46" s="1"/>
  <c r="ABR11" i="46" s="1"/>
  <c r="NP12" i="46"/>
  <c r="NR12" i="46" s="1"/>
  <c r="NV12" i="46" s="1"/>
  <c r="NY12" i="46" s="1"/>
  <c r="OB12" i="46" s="1"/>
  <c r="OE12" i="46" s="1"/>
  <c r="OH12" i="46" s="1"/>
  <c r="OK12" i="46" s="1"/>
  <c r="OO12" i="46" s="1"/>
  <c r="OQ12" i="46" s="1"/>
  <c r="OS12" i="46" s="1"/>
  <c r="OV12" i="46" s="1"/>
  <c r="OX12" i="46" s="1"/>
  <c r="KK3" i="45"/>
  <c r="KM3" i="45" s="1"/>
  <c r="KP3" i="45" s="1"/>
  <c r="KS3" i="45" s="1"/>
  <c r="KW3" i="45" s="1"/>
  <c r="KY3" i="45" s="1"/>
  <c r="LA3" i="45" s="1"/>
  <c r="LD3" i="45" s="1"/>
  <c r="LF3" i="45" s="1"/>
  <c r="LI3" i="45" s="1"/>
  <c r="LL3" i="45" s="1"/>
  <c r="LO3" i="45" s="1"/>
  <c r="LQ3" i="45" s="1"/>
  <c r="LT3" i="45" s="1"/>
  <c r="LV3" i="45" s="1"/>
  <c r="LY3" i="45" s="1"/>
  <c r="MA3" i="45" s="1"/>
  <c r="AAT3" i="45" s="1"/>
  <c r="KH4" i="45"/>
  <c r="KK4" i="45" s="1"/>
  <c r="KE5" i="45"/>
  <c r="KH5" i="45" s="1"/>
  <c r="KK5" i="45" s="1"/>
  <c r="KM5" i="45" s="1"/>
  <c r="KP5" i="45" s="1"/>
  <c r="KS5" i="45" s="1"/>
  <c r="KW5" i="45" s="1"/>
  <c r="KY5" i="45" s="1"/>
  <c r="LA5" i="45" s="1"/>
  <c r="LD5" i="45" s="1"/>
  <c r="KE6" i="45"/>
  <c r="KH6" i="45" s="1"/>
  <c r="KK6" i="45" s="1"/>
  <c r="KM6" i="45" s="1"/>
  <c r="KP6" i="45" s="1"/>
  <c r="KS6" i="45" s="1"/>
  <c r="KW6" i="45" s="1"/>
  <c r="KY6" i="45" s="1"/>
  <c r="LA6" i="45" s="1"/>
  <c r="LD6" i="45" s="1"/>
  <c r="LF6" i="45" s="1"/>
  <c r="LI6" i="45" s="1"/>
  <c r="LL6" i="45" s="1"/>
  <c r="LO6" i="45" s="1"/>
  <c r="LQ6" i="45" s="1"/>
  <c r="LT6" i="45" s="1"/>
  <c r="LV6" i="45" s="1"/>
  <c r="LY6" i="45" s="1"/>
  <c r="MA6" i="45" s="1"/>
  <c r="AAT6" i="45" s="1"/>
  <c r="KE7" i="45"/>
  <c r="KH7" i="45" s="1"/>
  <c r="KK7" i="45" s="1"/>
  <c r="KM7" i="45" s="1"/>
  <c r="KP7" i="45" s="1"/>
  <c r="KS7" i="45" s="1"/>
  <c r="KE8" i="45"/>
  <c r="KH8" i="45" s="1"/>
  <c r="KK8" i="45" s="1"/>
  <c r="KM8" i="45" s="1"/>
  <c r="KP8" i="45" s="1"/>
  <c r="KS8" i="45" s="1"/>
  <c r="KW8" i="45" s="1"/>
  <c r="KY8" i="45" s="1"/>
  <c r="LA8" i="45" s="1"/>
  <c r="LD8" i="45" s="1"/>
  <c r="LF8" i="45" s="1"/>
  <c r="LI8" i="45" s="1"/>
  <c r="LL8" i="45" s="1"/>
  <c r="LO8" i="45" s="1"/>
  <c r="LQ8" i="45" s="1"/>
  <c r="LT8" i="45" s="1"/>
  <c r="LV8" i="45" s="1"/>
  <c r="LY8" i="45" s="1"/>
  <c r="MA8" i="45" s="1"/>
  <c r="AAT8" i="45" s="1"/>
  <c r="KE9" i="45"/>
  <c r="KH9" i="45" s="1"/>
  <c r="KK9" i="45" s="1"/>
  <c r="KM9" i="45" s="1"/>
  <c r="KP9" i="45" s="1"/>
  <c r="KS9" i="45" s="1"/>
  <c r="KW9" i="45" s="1"/>
  <c r="KY9" i="45" s="1"/>
  <c r="LA9" i="45" s="1"/>
  <c r="LD9" i="45" s="1"/>
  <c r="LF9" i="45" s="1"/>
  <c r="LI9" i="45" s="1"/>
  <c r="LL9" i="45" s="1"/>
  <c r="LO9" i="45" s="1"/>
  <c r="LQ9" i="45" s="1"/>
  <c r="LT9" i="45" s="1"/>
  <c r="LV9" i="45" s="1"/>
  <c r="LY9" i="45" s="1"/>
  <c r="MA9" i="45" s="1"/>
  <c r="AAT9" i="45" s="1"/>
  <c r="KH10" i="45"/>
  <c r="KK10" i="45" s="1"/>
  <c r="KM10" i="45" s="1"/>
  <c r="KP10" i="45" s="1"/>
  <c r="KS10" i="45" s="1"/>
  <c r="KW10" i="45" s="1"/>
  <c r="KY10" i="45" s="1"/>
  <c r="LA10" i="45" s="1"/>
  <c r="LD10" i="45" s="1"/>
  <c r="LF10" i="45" s="1"/>
  <c r="LI10" i="45" s="1"/>
  <c r="LL10" i="45" s="1"/>
  <c r="LO10" i="45" s="1"/>
  <c r="LQ10" i="45" s="1"/>
  <c r="LT10" i="45" s="1"/>
  <c r="LV10" i="45" s="1"/>
  <c r="LY10" i="45" s="1"/>
  <c r="MA10" i="45" s="1"/>
  <c r="AAT10" i="45" s="1"/>
  <c r="KE11" i="45"/>
  <c r="KH11" i="45" s="1"/>
  <c r="KK11" i="45" s="1"/>
  <c r="KM11" i="45" s="1"/>
  <c r="KP11" i="45" s="1"/>
  <c r="KS11" i="45" s="1"/>
  <c r="KW11" i="45" s="1"/>
  <c r="KY11" i="45" s="1"/>
  <c r="LA11" i="45" s="1"/>
  <c r="LD11" i="45" s="1"/>
  <c r="LF11" i="45" s="1"/>
  <c r="LI11" i="45" s="1"/>
  <c r="LL11" i="45" s="1"/>
  <c r="LO11" i="45" s="1"/>
  <c r="LQ11" i="45" s="1"/>
  <c r="LT11" i="45" s="1"/>
  <c r="LV11" i="45" s="1"/>
  <c r="LY11" i="45" s="1"/>
  <c r="MA11" i="45" s="1"/>
  <c r="AAT11" i="45" s="1"/>
  <c r="KE12" i="45"/>
  <c r="KH12" i="45" s="1"/>
  <c r="KK12" i="45" s="1"/>
  <c r="KM12" i="45" s="1"/>
  <c r="KP12" i="45" s="1"/>
  <c r="KS12" i="45" s="1"/>
  <c r="KW12" i="45" s="1"/>
  <c r="KY12" i="45" s="1"/>
  <c r="LA12" i="45" s="1"/>
  <c r="LD12" i="45" s="1"/>
  <c r="LF12" i="45" s="1"/>
  <c r="LI12" i="45" s="1"/>
  <c r="LL12" i="45" s="1"/>
  <c r="LO12" i="45" s="1"/>
  <c r="LQ12" i="45" s="1"/>
  <c r="LT12" i="45" s="1"/>
  <c r="LV12" i="45" s="1"/>
  <c r="LY12" i="45" s="1"/>
  <c r="MA12" i="45" s="1"/>
  <c r="AAT12" i="45" s="1"/>
  <c r="KE13" i="45"/>
  <c r="KH13" i="45" s="1"/>
  <c r="KK13" i="45" s="1"/>
  <c r="KM13" i="45" s="1"/>
  <c r="KP13" i="45" s="1"/>
  <c r="KS13" i="45" s="1"/>
  <c r="KW13" i="45" s="1"/>
  <c r="KY13" i="45" s="1"/>
  <c r="LA13" i="45" s="1"/>
  <c r="LD13" i="45" s="1"/>
  <c r="LF13" i="45" s="1"/>
  <c r="LI13" i="45" s="1"/>
  <c r="LL13" i="45" s="1"/>
  <c r="LO13" i="45" s="1"/>
  <c r="LQ13" i="45" s="1"/>
  <c r="LT13" i="45" s="1"/>
  <c r="LV13" i="45" s="1"/>
  <c r="LY13" i="45" s="1"/>
  <c r="MA13" i="45" s="1"/>
  <c r="AAT13" i="45" s="1"/>
  <c r="KH14" i="45"/>
  <c r="KK14" i="45" s="1"/>
  <c r="KM14" i="45" s="1"/>
  <c r="KP14" i="45" s="1"/>
  <c r="KE15" i="45"/>
  <c r="KH15" i="45" s="1"/>
  <c r="KK15" i="45" s="1"/>
  <c r="KM15" i="45" s="1"/>
  <c r="KP15" i="45" s="1"/>
  <c r="KS15" i="45" s="1"/>
  <c r="KW15" i="45" s="1"/>
  <c r="KY15" i="45" s="1"/>
  <c r="LA15" i="45" s="1"/>
  <c r="LD15" i="45" s="1"/>
  <c r="LF15" i="45" s="1"/>
  <c r="LI15" i="45" s="1"/>
  <c r="LL15" i="45" s="1"/>
  <c r="LO15" i="45" s="1"/>
  <c r="LQ15" i="45" s="1"/>
  <c r="LT15" i="45" s="1"/>
  <c r="LV15" i="45" s="1"/>
  <c r="LY15" i="45" s="1"/>
  <c r="MA15" i="45" s="1"/>
  <c r="AAT15" i="45" s="1"/>
  <c r="KE16" i="45"/>
  <c r="KH16" i="45" s="1"/>
  <c r="KK16" i="45" s="1"/>
  <c r="KM16" i="45" s="1"/>
  <c r="KP16" i="45" s="1"/>
  <c r="KS16" i="45" s="1"/>
  <c r="KW16" i="45" s="1"/>
  <c r="KY16" i="45" s="1"/>
  <c r="LA16" i="45" s="1"/>
  <c r="LD16" i="45" s="1"/>
  <c r="LF16" i="45" s="1"/>
  <c r="LI16" i="45" s="1"/>
  <c r="LL16" i="45" s="1"/>
  <c r="LO16" i="45" s="1"/>
  <c r="LQ16" i="45" s="1"/>
  <c r="LT16" i="45" s="1"/>
  <c r="LV16" i="45" s="1"/>
  <c r="LY16" i="45" s="1"/>
  <c r="MA16" i="45" s="1"/>
  <c r="AAT16" i="45" s="1"/>
  <c r="KE17" i="45"/>
  <c r="KH17" i="45" s="1"/>
  <c r="KK17" i="45" s="1"/>
  <c r="KM17" i="45" s="1"/>
  <c r="KP17" i="45" s="1"/>
  <c r="KS17" i="45" s="1"/>
  <c r="KW17" i="45" s="1"/>
  <c r="KY17" i="45" s="1"/>
  <c r="LA17" i="45" s="1"/>
  <c r="LD17" i="45" s="1"/>
  <c r="LF17" i="45" s="1"/>
  <c r="LI17" i="45" s="1"/>
  <c r="LL17" i="45" s="1"/>
  <c r="LO17" i="45" s="1"/>
  <c r="LQ17" i="45" s="1"/>
  <c r="LT17" i="45" s="1"/>
  <c r="LV17" i="45" s="1"/>
  <c r="LY17" i="45" s="1"/>
  <c r="MA17" i="45" s="1"/>
  <c r="AAT17" i="45" s="1"/>
  <c r="KE18" i="45"/>
  <c r="KH18" i="45" s="1"/>
  <c r="KK18" i="45" s="1"/>
  <c r="KM18" i="45" s="1"/>
  <c r="KP18" i="45" s="1"/>
  <c r="KS18" i="45" s="1"/>
  <c r="KW18" i="45" s="1"/>
  <c r="KY18" i="45" s="1"/>
  <c r="LA18" i="45" s="1"/>
  <c r="LD18" i="45" s="1"/>
  <c r="LF18" i="45" s="1"/>
  <c r="LI18" i="45" s="1"/>
  <c r="LL18" i="45" s="1"/>
  <c r="LO18" i="45" s="1"/>
  <c r="LQ18" i="45" s="1"/>
  <c r="LT18" i="45" s="1"/>
  <c r="LV18" i="45" s="1"/>
  <c r="LY18" i="45" s="1"/>
  <c r="MA18" i="45" s="1"/>
  <c r="AAT18" i="45" s="1"/>
  <c r="GO6" i="43"/>
  <c r="GR6" i="43" s="1"/>
  <c r="GU6" i="43" s="1"/>
  <c r="GZ6" i="43" s="1"/>
  <c r="HC6" i="43" s="1"/>
  <c r="HF6" i="43" s="1"/>
  <c r="HJ6" i="43" s="1"/>
  <c r="HL6" i="43" s="1"/>
  <c r="HN6" i="43" s="1"/>
  <c r="HP6" i="43" s="1"/>
  <c r="HR6" i="43" s="1"/>
  <c r="ACI6" i="43" s="1"/>
  <c r="GO7" i="43"/>
  <c r="GR7" i="43" s="1"/>
  <c r="GU7" i="43" s="1"/>
  <c r="GZ7" i="43" s="1"/>
  <c r="HC7" i="43" s="1"/>
  <c r="HF7" i="43" s="1"/>
  <c r="HJ7" i="43" s="1"/>
  <c r="HL7" i="43" s="1"/>
  <c r="HN7" i="43" s="1"/>
  <c r="HP7" i="43" s="1"/>
  <c r="HR7" i="43" s="1"/>
  <c r="ACI7" i="43" s="1"/>
  <c r="CAN12" i="48"/>
  <c r="CAN13" i="48"/>
  <c r="CAN14" i="48"/>
  <c r="AJ4" i="43"/>
  <c r="AO4" i="43" s="1"/>
  <c r="AJ5" i="43"/>
  <c r="AO5" i="43" s="1"/>
  <c r="AS5" i="43" s="1"/>
  <c r="W6" i="43"/>
  <c r="Z6" i="43" s="1"/>
  <c r="AD6" i="43" s="1"/>
  <c r="AG6" i="43" s="1"/>
  <c r="AJ6" i="43" s="1"/>
  <c r="AO6" i="43" s="1"/>
  <c r="AS6" i="43" s="1"/>
  <c r="AV6" i="43" s="1"/>
  <c r="BA6" i="43" s="1"/>
  <c r="BC6" i="43" s="1"/>
  <c r="BE6" i="43" s="1"/>
  <c r="ACE6" i="43" s="1"/>
  <c r="W7" i="43"/>
  <c r="Z7" i="43" s="1"/>
  <c r="AD7" i="43" s="1"/>
  <c r="AG7" i="43" s="1"/>
  <c r="AJ7" i="43" s="1"/>
  <c r="AO7" i="43" s="1"/>
  <c r="AS7" i="43" s="1"/>
  <c r="AV7" i="43" s="1"/>
  <c r="BA7" i="43" s="1"/>
  <c r="BC7" i="43" s="1"/>
  <c r="BE7" i="43" s="1"/>
  <c r="ACE7" i="43" s="1"/>
  <c r="CAJ12" i="48"/>
  <c r="CAJ13" i="48"/>
  <c r="CAJ14" i="48"/>
  <c r="CAJ18" i="48"/>
  <c r="N3" i="61"/>
  <c r="U3" i="61"/>
  <c r="AA3" i="61"/>
  <c r="AG3" i="61"/>
  <c r="AM3" i="61"/>
  <c r="AR3" i="61"/>
  <c r="AV3" i="61"/>
  <c r="N4" i="61"/>
  <c r="U4" i="61"/>
  <c r="AA4" i="61"/>
  <c r="AG4" i="61"/>
  <c r="AM4" i="61"/>
  <c r="AR4" i="61"/>
  <c r="AV4" i="61"/>
  <c r="N5" i="61"/>
  <c r="U5" i="61"/>
  <c r="AA5" i="61"/>
  <c r="AG5" i="61"/>
  <c r="AM5" i="61"/>
  <c r="AR5" i="61"/>
  <c r="AV5" i="61"/>
  <c r="N6" i="61"/>
  <c r="U6" i="61"/>
  <c r="AA6" i="61"/>
  <c r="AG6" i="61"/>
  <c r="AM6" i="61"/>
  <c r="AR6" i="61"/>
  <c r="AV6" i="61"/>
  <c r="N7" i="61"/>
  <c r="U7" i="61"/>
  <c r="AA7" i="61"/>
  <c r="AG7" i="61"/>
  <c r="AM7" i="61"/>
  <c r="AR7" i="61"/>
  <c r="AV7" i="61"/>
  <c r="N8" i="61"/>
  <c r="U8" i="61"/>
  <c r="AA8" i="61"/>
  <c r="N9" i="61"/>
  <c r="AA9" i="61"/>
  <c r="U10" i="61"/>
  <c r="AG10" i="61"/>
  <c r="AM10" i="61"/>
  <c r="AR10" i="61"/>
  <c r="AV10" i="61"/>
  <c r="N11" i="61"/>
  <c r="AA11" i="61"/>
  <c r="N12" i="61"/>
  <c r="AA12" i="61"/>
  <c r="N13" i="61"/>
  <c r="U13" i="61"/>
  <c r="AA13" i="61"/>
  <c r="AG13" i="61"/>
  <c r="AM13" i="61"/>
  <c r="AR13" i="61"/>
  <c r="AV13" i="61"/>
  <c r="N14" i="61"/>
  <c r="U14" i="61"/>
  <c r="AA14" i="61"/>
  <c r="AG14" i="61"/>
  <c r="AM14" i="61"/>
  <c r="AR14" i="61"/>
  <c r="AV14" i="61"/>
  <c r="N15" i="61"/>
  <c r="U15" i="61"/>
  <c r="AA15" i="61"/>
  <c r="AG15" i="61"/>
  <c r="AM15" i="61"/>
  <c r="AR15" i="61"/>
  <c r="AV15" i="61"/>
  <c r="N16" i="61"/>
  <c r="U16" i="61"/>
  <c r="AA16" i="61"/>
  <c r="AG16" i="61"/>
  <c r="AM16" i="61"/>
  <c r="AR16" i="61"/>
  <c r="AV16" i="61"/>
  <c r="N17" i="61"/>
  <c r="U17" i="61"/>
  <c r="AA17" i="61"/>
  <c r="AG17" i="61"/>
  <c r="AM17" i="61"/>
  <c r="AR17" i="61"/>
  <c r="AV17" i="61"/>
  <c r="N18" i="61"/>
  <c r="U18" i="61"/>
  <c r="AA18" i="61"/>
  <c r="AG18" i="61"/>
  <c r="AM18" i="61"/>
  <c r="AR18" i="61"/>
  <c r="AV18" i="61"/>
  <c r="N19" i="61"/>
  <c r="U19" i="61"/>
  <c r="AA19" i="61"/>
  <c r="AG19" i="61"/>
  <c r="AM19" i="61"/>
  <c r="AR19" i="61"/>
  <c r="AV19" i="61"/>
  <c r="N20" i="61"/>
  <c r="U20" i="61"/>
  <c r="AA20" i="61"/>
  <c r="AG20" i="61"/>
  <c r="AM20" i="61"/>
  <c r="AR20" i="61"/>
  <c r="AV20" i="61"/>
  <c r="N21" i="61"/>
  <c r="U21" i="61"/>
  <c r="AA21" i="61"/>
  <c r="AG21" i="61"/>
  <c r="AM21" i="61"/>
  <c r="AR21" i="61"/>
  <c r="AV21" i="61"/>
  <c r="N26" i="61"/>
  <c r="U26" i="61"/>
  <c r="AA26" i="61"/>
  <c r="AG26" i="61"/>
  <c r="AM26" i="61"/>
  <c r="AR26" i="61"/>
  <c r="AV26" i="61"/>
  <c r="N27" i="61"/>
  <c r="U27" i="61"/>
  <c r="AA27" i="61"/>
  <c r="AG27" i="61"/>
  <c r="AM27" i="61"/>
  <c r="AR27" i="61"/>
  <c r="AV27" i="61"/>
  <c r="N29" i="61"/>
  <c r="U29" i="61"/>
  <c r="AA29" i="61"/>
  <c r="AG29" i="61"/>
  <c r="AM29" i="61"/>
  <c r="AR29" i="61"/>
  <c r="AV29" i="61"/>
  <c r="N30" i="61"/>
  <c r="U30" i="61"/>
  <c r="AA30" i="61"/>
  <c r="AG30" i="61"/>
  <c r="AM30" i="61"/>
  <c r="AR30" i="61"/>
  <c r="AV30" i="61"/>
  <c r="N31" i="61"/>
  <c r="U31" i="61"/>
  <c r="AA31" i="61"/>
  <c r="AG31" i="61"/>
  <c r="AM31" i="61"/>
  <c r="AR31" i="61"/>
  <c r="AV31" i="61"/>
  <c r="N32" i="61"/>
  <c r="U32" i="61"/>
  <c r="AA32" i="61"/>
  <c r="AG32" i="61"/>
  <c r="AM32" i="61"/>
  <c r="AR32" i="61"/>
  <c r="AV32" i="61"/>
  <c r="N33" i="61"/>
  <c r="U33" i="61"/>
  <c r="AA33" i="61"/>
  <c r="AM33" i="61"/>
  <c r="AR33" i="61"/>
  <c r="AV33" i="61"/>
  <c r="AM34" i="61"/>
  <c r="AR34" i="61"/>
  <c r="AV34" i="61"/>
  <c r="AM35" i="61"/>
  <c r="AR35" i="61"/>
  <c r="AV35" i="61"/>
  <c r="N36" i="61"/>
  <c r="U36" i="61"/>
  <c r="AA36" i="61"/>
  <c r="AM36" i="61"/>
  <c r="AV36" i="61"/>
  <c r="N37" i="61"/>
  <c r="U37" i="61"/>
  <c r="AA37" i="61"/>
  <c r="AG37" i="61"/>
  <c r="AM37" i="61"/>
  <c r="AR37" i="61"/>
  <c r="AV37" i="61"/>
  <c r="N38" i="61"/>
  <c r="U38" i="61"/>
  <c r="AA38" i="61"/>
  <c r="AG38" i="61"/>
  <c r="AM38" i="61"/>
  <c r="AR38" i="61"/>
  <c r="AV38" i="61"/>
  <c r="N39" i="61"/>
  <c r="U39" i="61"/>
  <c r="AA39" i="61"/>
  <c r="AG39" i="61"/>
  <c r="AM39" i="61"/>
  <c r="AR39" i="61"/>
  <c r="AV39" i="61"/>
  <c r="N40" i="61"/>
  <c r="U40" i="61"/>
  <c r="AA40" i="61"/>
  <c r="N41" i="61"/>
  <c r="U41" i="61"/>
  <c r="AA41" i="61"/>
  <c r="AG42" i="61"/>
  <c r="N43" i="61"/>
  <c r="U43" i="61"/>
  <c r="AA43" i="61"/>
  <c r="AG43" i="61"/>
  <c r="AM43" i="61"/>
  <c r="AR43" i="61"/>
  <c r="AV43" i="61"/>
  <c r="AF38" i="62"/>
  <c r="AF37" i="62"/>
  <c r="AG37" i="62" s="1"/>
  <c r="AF36" i="62"/>
  <c r="AG36" i="62" s="1"/>
  <c r="AF35" i="62"/>
  <c r="AF34" i="62"/>
  <c r="AG34" i="62"/>
  <c r="AF33" i="62"/>
  <c r="AF32" i="62"/>
  <c r="AF31" i="62"/>
  <c r="AF30" i="62"/>
  <c r="AG30" i="62"/>
  <c r="AE30" i="62"/>
  <c r="AF29" i="62"/>
  <c r="AE29" i="62"/>
  <c r="AF28" i="62"/>
  <c r="AF27" i="62"/>
  <c r="AF26" i="62"/>
  <c r="AF25" i="62"/>
  <c r="AF24" i="62"/>
  <c r="AF23" i="62"/>
  <c r="AF22" i="62"/>
  <c r="AE22" i="62"/>
  <c r="AG22" i="62" s="1"/>
  <c r="AF21" i="62"/>
  <c r="AE21" i="62"/>
  <c r="AF20" i="62"/>
  <c r="AE20" i="62"/>
  <c r="AF19" i="62"/>
  <c r="AF18" i="62"/>
  <c r="AF17" i="62"/>
  <c r="AF16" i="62"/>
  <c r="AF15" i="62"/>
  <c r="AF14" i="62"/>
  <c r="AE14" i="62"/>
  <c r="AF13" i="62"/>
  <c r="AE13" i="62"/>
  <c r="AF12" i="62"/>
  <c r="AE12" i="62"/>
  <c r="AF11" i="62"/>
  <c r="AF10" i="62"/>
  <c r="AF9" i="62"/>
  <c r="AF8" i="62"/>
  <c r="AF7" i="62"/>
  <c r="AF6" i="62"/>
  <c r="AE6" i="62"/>
  <c r="AF5" i="62"/>
  <c r="AE5" i="62"/>
  <c r="AF4" i="62"/>
  <c r="AE4" i="62"/>
  <c r="AF3" i="62"/>
  <c r="AE7" i="62"/>
  <c r="AE8" i="62"/>
  <c r="AE9" i="62"/>
  <c r="AE10" i="62"/>
  <c r="AE11" i="62"/>
  <c r="AE15" i="62"/>
  <c r="AE16" i="62"/>
  <c r="AE17" i="62"/>
  <c r="AE18" i="62"/>
  <c r="AE19" i="62"/>
  <c r="AE23" i="62"/>
  <c r="AE24" i="62"/>
  <c r="AE25" i="62"/>
  <c r="AE26" i="62"/>
  <c r="AE27" i="62"/>
  <c r="AE28" i="62"/>
  <c r="AE31" i="62"/>
  <c r="AE32" i="62"/>
  <c r="AE33" i="62"/>
  <c r="AE34" i="62"/>
  <c r="AE35" i="62"/>
  <c r="AE36" i="62"/>
  <c r="AE37" i="62"/>
  <c r="AE38" i="62"/>
  <c r="AE3" i="62"/>
  <c r="AT7" i="9"/>
  <c r="AT6" i="9"/>
  <c r="AT5" i="9"/>
  <c r="AB4" i="62"/>
  <c r="AB5" i="62"/>
  <c r="AB6" i="62"/>
  <c r="AB7" i="62"/>
  <c r="AB8" i="62"/>
  <c r="AB9" i="62"/>
  <c r="AB10" i="62"/>
  <c r="AB11" i="62"/>
  <c r="AB12" i="62"/>
  <c r="AB13" i="62"/>
  <c r="AB14" i="62"/>
  <c r="AB15" i="62"/>
  <c r="AB16" i="62"/>
  <c r="AB17" i="62"/>
  <c r="AB18" i="62"/>
  <c r="AB19" i="62"/>
  <c r="AB20" i="62"/>
  <c r="AB21" i="62"/>
  <c r="AB22" i="62"/>
  <c r="AB23" i="62"/>
  <c r="AB24" i="62"/>
  <c r="AB25" i="62"/>
  <c r="AB26" i="62"/>
  <c r="AB27" i="62"/>
  <c r="AB28" i="62"/>
  <c r="AB29" i="62"/>
  <c r="AB30" i="62"/>
  <c r="AB31" i="62"/>
  <c r="AB32" i="62"/>
  <c r="AB33" i="62"/>
  <c r="AB34" i="62"/>
  <c r="AB35" i="62"/>
  <c r="AB36" i="62"/>
  <c r="AB37" i="62"/>
  <c r="AB38" i="62"/>
  <c r="Y4" i="62"/>
  <c r="Y5" i="62"/>
  <c r="Y6" i="62"/>
  <c r="Y7" i="62"/>
  <c r="Y8" i="62"/>
  <c r="Y9" i="62"/>
  <c r="Y10" i="62"/>
  <c r="Y11" i="62"/>
  <c r="Y12" i="62"/>
  <c r="Y13" i="62"/>
  <c r="Y14" i="62"/>
  <c r="Y15" i="62"/>
  <c r="Y16" i="62"/>
  <c r="Y17" i="62"/>
  <c r="Y18" i="62"/>
  <c r="Y19" i="62"/>
  <c r="Y20" i="62"/>
  <c r="Y21" i="62"/>
  <c r="Y22" i="62"/>
  <c r="Y23" i="62"/>
  <c r="Y24" i="62"/>
  <c r="Y25" i="62"/>
  <c r="Y26" i="62"/>
  <c r="Y27" i="62"/>
  <c r="Y28" i="62"/>
  <c r="Y29" i="62"/>
  <c r="Y30" i="62"/>
  <c r="Y31" i="62"/>
  <c r="Y32" i="62"/>
  <c r="Y33" i="62"/>
  <c r="Y34" i="62"/>
  <c r="Y35" i="62"/>
  <c r="Y36" i="62"/>
  <c r="Y37" i="62"/>
  <c r="Y38" i="62"/>
  <c r="V4" i="62"/>
  <c r="V5" i="62"/>
  <c r="V6" i="62"/>
  <c r="V7" i="62"/>
  <c r="V8" i="62"/>
  <c r="V9" i="62"/>
  <c r="V10" i="62"/>
  <c r="V11" i="62"/>
  <c r="V12" i="62"/>
  <c r="V13" i="62"/>
  <c r="V14" i="62"/>
  <c r="V15" i="62"/>
  <c r="V16" i="62"/>
  <c r="V17" i="62"/>
  <c r="V18" i="62"/>
  <c r="V19" i="62"/>
  <c r="V20" i="62"/>
  <c r="V21" i="62"/>
  <c r="V22" i="62"/>
  <c r="V23" i="62"/>
  <c r="V24" i="62"/>
  <c r="V25" i="62"/>
  <c r="V26" i="62"/>
  <c r="V27" i="62"/>
  <c r="V28" i="62"/>
  <c r="V29" i="62"/>
  <c r="V30" i="62"/>
  <c r="V31" i="62"/>
  <c r="V32" i="62"/>
  <c r="V33" i="62"/>
  <c r="V34" i="62"/>
  <c r="V35" i="62"/>
  <c r="V36" i="62"/>
  <c r="V37" i="62"/>
  <c r="V38" i="62"/>
  <c r="S4" i="62"/>
  <c r="S5" i="62"/>
  <c r="S6" i="62"/>
  <c r="S7" i="62"/>
  <c r="S8" i="62"/>
  <c r="S9" i="62"/>
  <c r="S10" i="62"/>
  <c r="S11" i="62"/>
  <c r="S12" i="62"/>
  <c r="S13" i="62"/>
  <c r="S14" i="62"/>
  <c r="S15" i="62"/>
  <c r="S16" i="62"/>
  <c r="S17" i="62"/>
  <c r="S18" i="62"/>
  <c r="S19" i="62"/>
  <c r="S20" i="62"/>
  <c r="S21" i="62"/>
  <c r="S22" i="62"/>
  <c r="S23" i="62"/>
  <c r="S24" i="62"/>
  <c r="S25" i="62"/>
  <c r="S26" i="62"/>
  <c r="S27" i="62"/>
  <c r="S28" i="62"/>
  <c r="S29" i="62"/>
  <c r="S30" i="62"/>
  <c r="S31" i="62"/>
  <c r="S32" i="62"/>
  <c r="S33" i="62"/>
  <c r="S34" i="62"/>
  <c r="S35" i="62"/>
  <c r="S36" i="62"/>
  <c r="S37" i="62"/>
  <c r="S38" i="62"/>
  <c r="P4" i="62"/>
  <c r="P5" i="62"/>
  <c r="P6" i="62"/>
  <c r="P7" i="62"/>
  <c r="P8" i="62"/>
  <c r="P9" i="62"/>
  <c r="P10" i="62"/>
  <c r="P11" i="62"/>
  <c r="P12" i="62"/>
  <c r="P13" i="62"/>
  <c r="P14" i="62"/>
  <c r="P15" i="62"/>
  <c r="P16" i="62"/>
  <c r="P17" i="62"/>
  <c r="P18" i="62"/>
  <c r="P19" i="62"/>
  <c r="P20" i="62"/>
  <c r="P21" i="62"/>
  <c r="P22" i="62"/>
  <c r="P23" i="62"/>
  <c r="P24" i="62"/>
  <c r="P25" i="62"/>
  <c r="P26" i="62"/>
  <c r="P27" i="62"/>
  <c r="P28" i="62"/>
  <c r="P29" i="62"/>
  <c r="P30" i="62"/>
  <c r="P31" i="62"/>
  <c r="P32" i="62"/>
  <c r="P33" i="62"/>
  <c r="P34" i="62"/>
  <c r="P35" i="62"/>
  <c r="P36" i="62"/>
  <c r="P37" i="62"/>
  <c r="P38" i="62"/>
  <c r="AB3" i="62"/>
  <c r="Y3" i="62"/>
  <c r="V3" i="62"/>
  <c r="S3" i="62"/>
  <c r="P3" i="62"/>
  <c r="M4" i="62"/>
  <c r="M5" i="62"/>
  <c r="M6" i="62"/>
  <c r="M7" i="62"/>
  <c r="M8" i="62"/>
  <c r="M9" i="62"/>
  <c r="M10" i="62"/>
  <c r="M11" i="62"/>
  <c r="M12" i="62"/>
  <c r="M13" i="62"/>
  <c r="M14" i="62"/>
  <c r="M15" i="62"/>
  <c r="M16" i="62"/>
  <c r="M17" i="62"/>
  <c r="M18" i="62"/>
  <c r="M19" i="62"/>
  <c r="M20" i="62"/>
  <c r="M21" i="62"/>
  <c r="M22" i="62"/>
  <c r="M23" i="62"/>
  <c r="M24" i="62"/>
  <c r="M25" i="62"/>
  <c r="M26" i="62"/>
  <c r="M27" i="62"/>
  <c r="M28" i="62"/>
  <c r="M29" i="62"/>
  <c r="M30" i="62"/>
  <c r="M31" i="62"/>
  <c r="M32" i="62"/>
  <c r="M33" i="62"/>
  <c r="M34" i="62"/>
  <c r="M35" i="62"/>
  <c r="M36" i="62"/>
  <c r="M37" i="62"/>
  <c r="M38" i="62"/>
  <c r="M3" i="62"/>
  <c r="J4" i="62"/>
  <c r="J5" i="62"/>
  <c r="J6" i="62"/>
  <c r="J7" i="62"/>
  <c r="J8" i="62"/>
  <c r="J9" i="62"/>
  <c r="J10" i="62"/>
  <c r="J11" i="62"/>
  <c r="J12" i="62"/>
  <c r="J13" i="62"/>
  <c r="J14" i="62"/>
  <c r="J15" i="62"/>
  <c r="J16" i="62"/>
  <c r="J17" i="62"/>
  <c r="J18" i="62"/>
  <c r="J19" i="62"/>
  <c r="J20" i="62"/>
  <c r="J21" i="62"/>
  <c r="J22" i="62"/>
  <c r="J23" i="62"/>
  <c r="J24" i="62"/>
  <c r="J25" i="62"/>
  <c r="J26" i="62"/>
  <c r="J27" i="62"/>
  <c r="J28" i="62"/>
  <c r="J29" i="62"/>
  <c r="J30" i="62"/>
  <c r="J31" i="62"/>
  <c r="J32" i="62"/>
  <c r="J33" i="62"/>
  <c r="J34" i="62"/>
  <c r="J35" i="62"/>
  <c r="J36" i="62"/>
  <c r="J37" i="62"/>
  <c r="J38" i="62"/>
  <c r="J3" i="62"/>
  <c r="R5" i="59"/>
  <c r="R6" i="59"/>
  <c r="R7" i="59"/>
  <c r="R8" i="59"/>
  <c r="R9" i="59"/>
  <c r="R3" i="59"/>
  <c r="I5" i="59"/>
  <c r="I6" i="59"/>
  <c r="I7" i="59"/>
  <c r="I8" i="59"/>
  <c r="I9" i="59"/>
  <c r="I3" i="59"/>
  <c r="AM4" i="59"/>
  <c r="AM5" i="59"/>
  <c r="AM6" i="59"/>
  <c r="AM7" i="59"/>
  <c r="AM8" i="59"/>
  <c r="AM9" i="59"/>
  <c r="AM3" i="59"/>
  <c r="AG5" i="59"/>
  <c r="AG6" i="59"/>
  <c r="AG7" i="59"/>
  <c r="AG8" i="59"/>
  <c r="AG9" i="59"/>
  <c r="AG3" i="59"/>
  <c r="W5" i="59"/>
  <c r="W6" i="59"/>
  <c r="W7" i="59"/>
  <c r="W8" i="59"/>
  <c r="W9" i="59"/>
  <c r="W3" i="59"/>
  <c r="M6" i="59"/>
  <c r="M7" i="59"/>
  <c r="M8" i="59"/>
  <c r="M9" i="59"/>
  <c r="M3" i="59"/>
  <c r="GN6" i="46"/>
  <c r="GN4" i="46"/>
  <c r="GQ4" i="46" s="1"/>
  <c r="GN5" i="46"/>
  <c r="GN7" i="46"/>
  <c r="EO4" i="46"/>
  <c r="EO5" i="46"/>
  <c r="EO6" i="46"/>
  <c r="EO7" i="46"/>
  <c r="EO8" i="46"/>
  <c r="ER8" i="46" s="1"/>
  <c r="EU8" i="46" s="1"/>
  <c r="EW8" i="46" s="1"/>
  <c r="EZ8" i="46" s="1"/>
  <c r="FC8" i="46" s="1"/>
  <c r="FF8" i="46" s="1"/>
  <c r="ABN8" i="46" s="1"/>
  <c r="EO9" i="46"/>
  <c r="ER9" i="46" s="1"/>
  <c r="EU9" i="46" s="1"/>
  <c r="EW9" i="46" s="1"/>
  <c r="EZ9" i="46" s="1"/>
  <c r="FC9" i="46" s="1"/>
  <c r="FF9" i="46" s="1"/>
  <c r="ABN9" i="46" s="1"/>
  <c r="EO10" i="46"/>
  <c r="ER10" i="46" s="1"/>
  <c r="EU10" i="46" s="1"/>
  <c r="EW10" i="46" s="1"/>
  <c r="EZ10" i="46" s="1"/>
  <c r="FC10" i="46" s="1"/>
  <c r="FF10" i="46" s="1"/>
  <c r="ABN10" i="46" s="1"/>
  <c r="EO11" i="46"/>
  <c r="ER11" i="46" s="1"/>
  <c r="EU11" i="46" s="1"/>
  <c r="EW11" i="46" s="1"/>
  <c r="EZ11" i="46" s="1"/>
  <c r="FC11" i="46" s="1"/>
  <c r="FF11" i="46" s="1"/>
  <c r="ABN11" i="46" s="1"/>
  <c r="EO3" i="46"/>
  <c r="ER3" i="46" s="1"/>
  <c r="EU3" i="46" s="1"/>
  <c r="EW3" i="46" s="1"/>
  <c r="EZ3" i="46" s="1"/>
  <c r="FC3" i="46" s="1"/>
  <c r="FF3" i="46" s="1"/>
  <c r="ABN3" i="46" s="1"/>
  <c r="HY4" i="45"/>
  <c r="IA4" i="45" s="1"/>
  <c r="HY14" i="45"/>
  <c r="IA14" i="45" s="1"/>
  <c r="ID14" i="45" s="1"/>
  <c r="IS4" i="43"/>
  <c r="IX4" i="43" s="1"/>
  <c r="IS5" i="43"/>
  <c r="IX5" i="43" s="1"/>
  <c r="IS3" i="43"/>
  <c r="IX3" i="43" s="1"/>
  <c r="FC4" i="43"/>
  <c r="FC5" i="43"/>
  <c r="FC3" i="43"/>
  <c r="BDK16" i="42"/>
  <c r="BDW16" i="42" s="1"/>
  <c r="BEK16" i="42" s="1"/>
  <c r="BEX16" i="42" s="1"/>
  <c r="BFY16" i="42" s="1"/>
  <c r="BGE16" i="42" s="1"/>
  <c r="BGU16" i="42" s="1"/>
  <c r="BHD16" i="42" s="1"/>
  <c r="BHL16" i="42" s="1"/>
  <c r="BHT16" i="42" s="1"/>
  <c r="BID16" i="42" s="1"/>
  <c r="BII16" i="42" s="1"/>
  <c r="AQW16" i="42"/>
  <c r="ARH16" i="42" s="1"/>
  <c r="ARV16" i="42" s="1"/>
  <c r="ASI16" i="42" s="1"/>
  <c r="ATM16" i="42" s="1"/>
  <c r="ATS16" i="42" s="1"/>
  <c r="AUG16" i="42" s="1"/>
  <c r="AUP16" i="42" s="1"/>
  <c r="AUX16" i="42" s="1"/>
  <c r="AVG16" i="42" s="1"/>
  <c r="AVS16" i="42" s="1"/>
  <c r="AVX16" i="42" s="1"/>
  <c r="AIB16" i="42"/>
  <c r="AIN16" i="42" s="1"/>
  <c r="AJD16" i="42" s="1"/>
  <c r="AJR16" i="42" s="1"/>
  <c r="AKT16" i="42" s="1"/>
  <c r="AKZ16" i="42" s="1"/>
  <c r="ALN16" i="42" s="1"/>
  <c r="ALT16" i="42" s="1"/>
  <c r="ALV16" i="42" s="1"/>
  <c r="DRP16" i="42" s="1"/>
  <c r="ZP16" i="42"/>
  <c r="AAA16" i="42" s="1"/>
  <c r="AAO16" i="42" s="1"/>
  <c r="ABB16" i="42" s="1"/>
  <c r="ACE16" i="42" s="1"/>
  <c r="ACK16" i="42" s="1"/>
  <c r="RF16" i="42"/>
  <c r="RQ16" i="42" s="1"/>
  <c r="SE16" i="42" s="1"/>
  <c r="SR16" i="42" s="1"/>
  <c r="TV16" i="42" s="1"/>
  <c r="UB16" i="42" s="1"/>
  <c r="EM16" i="42"/>
  <c r="EX16" i="42" s="1"/>
  <c r="FL16" i="42" s="1"/>
  <c r="FX16" i="42" s="1"/>
  <c r="HC16" i="42" s="1"/>
  <c r="HI16" i="42" s="1"/>
  <c r="HY16" i="42" s="1"/>
  <c r="AA5" i="59"/>
  <c r="AA6" i="59"/>
  <c r="AA7" i="59"/>
  <c r="AA8" i="59"/>
  <c r="AA9" i="59"/>
  <c r="AA3" i="59"/>
  <c r="AN43" i="60"/>
  <c r="AN42" i="60"/>
  <c r="AN41" i="60"/>
  <c r="AN39" i="60"/>
  <c r="AN38" i="60"/>
  <c r="AN37" i="60"/>
  <c r="AN36" i="60"/>
  <c r="AN35" i="60"/>
  <c r="AN34" i="60"/>
  <c r="AN33" i="60"/>
  <c r="AN31" i="60"/>
  <c r="AN28" i="60"/>
  <c r="AN23" i="60"/>
  <c r="AN22" i="60"/>
  <c r="AN21" i="60"/>
  <c r="AN20" i="60"/>
  <c r="AN19" i="60"/>
  <c r="AN18" i="60"/>
  <c r="AN17" i="60"/>
  <c r="AN14" i="60"/>
  <c r="AN13" i="60"/>
  <c r="AN10" i="60"/>
  <c r="AN7" i="60"/>
  <c r="AN6" i="60"/>
  <c r="AN5" i="60"/>
  <c r="AN4" i="60"/>
  <c r="AN3" i="60"/>
  <c r="M43" i="60"/>
  <c r="L43" i="60"/>
  <c r="M42" i="60"/>
  <c r="L42" i="60"/>
  <c r="M41" i="60"/>
  <c r="L41" i="60"/>
  <c r="M40" i="60"/>
  <c r="L40" i="60"/>
  <c r="M39" i="60"/>
  <c r="L39" i="60"/>
  <c r="M38" i="60"/>
  <c r="L38" i="60"/>
  <c r="M37" i="60"/>
  <c r="L37" i="60"/>
  <c r="M36" i="60"/>
  <c r="L36" i="60"/>
  <c r="M35" i="60"/>
  <c r="L35" i="60"/>
  <c r="M34" i="60"/>
  <c r="L34" i="60"/>
  <c r="M33" i="60"/>
  <c r="L33" i="60"/>
  <c r="M31" i="60"/>
  <c r="L31" i="60"/>
  <c r="M30" i="60"/>
  <c r="L30" i="60"/>
  <c r="M29" i="60"/>
  <c r="L29" i="60"/>
  <c r="M28" i="60"/>
  <c r="L28" i="60"/>
  <c r="M20" i="60"/>
  <c r="L20" i="60"/>
  <c r="M19" i="60"/>
  <c r="L19" i="60"/>
  <c r="M18" i="60"/>
  <c r="L18" i="60"/>
  <c r="M17" i="60"/>
  <c r="L17" i="60"/>
  <c r="M14" i="60"/>
  <c r="L14" i="60"/>
  <c r="M13" i="60"/>
  <c r="L13" i="60"/>
  <c r="M12" i="60"/>
  <c r="L12" i="60"/>
  <c r="M11" i="60"/>
  <c r="L11" i="60"/>
  <c r="M9" i="60"/>
  <c r="L9" i="60"/>
  <c r="M8" i="60"/>
  <c r="L8" i="60"/>
  <c r="M7" i="60"/>
  <c r="L7" i="60"/>
  <c r="M6" i="60"/>
  <c r="L6" i="60"/>
  <c r="M5" i="60"/>
  <c r="L5" i="60"/>
  <c r="M4" i="60"/>
  <c r="L4" i="60"/>
  <c r="M3" i="60"/>
  <c r="L3" i="60"/>
  <c r="AE28" i="60"/>
  <c r="AA28" i="60"/>
  <c r="S33" i="60"/>
  <c r="S34" i="60"/>
  <c r="S45" i="60"/>
  <c r="S44" i="60"/>
  <c r="AE46" i="60"/>
  <c r="W45" i="60"/>
  <c r="W44" i="60"/>
  <c r="AE34" i="60"/>
  <c r="AE33" i="60"/>
  <c r="AI33" i="60"/>
  <c r="AI34" i="60"/>
  <c r="AR34" i="60"/>
  <c r="AR33" i="60"/>
  <c r="AA45" i="60"/>
  <c r="AA44" i="60"/>
  <c r="S42" i="60"/>
  <c r="S41" i="60"/>
  <c r="S40" i="60"/>
  <c r="S37" i="60"/>
  <c r="S36" i="60"/>
  <c r="S35" i="60"/>
  <c r="AR37" i="60"/>
  <c r="AR35" i="60"/>
  <c r="AR28" i="60"/>
  <c r="AR10" i="60"/>
  <c r="AI37" i="60"/>
  <c r="AI35" i="60"/>
  <c r="AI28" i="60"/>
  <c r="AI10" i="60"/>
  <c r="AE35" i="60"/>
  <c r="AE10" i="60"/>
  <c r="AA37" i="60"/>
  <c r="AA35" i="60"/>
  <c r="AA33" i="60"/>
  <c r="AA10" i="60"/>
  <c r="W37" i="60"/>
  <c r="W35" i="60"/>
  <c r="W33" i="60"/>
  <c r="W28" i="60"/>
  <c r="W10" i="60"/>
  <c r="S10" i="60"/>
  <c r="S30" i="60"/>
  <c r="S29" i="60"/>
  <c r="S28" i="60"/>
  <c r="S3" i="60"/>
  <c r="W3" i="60"/>
  <c r="AA3" i="60"/>
  <c r="AE3" i="60"/>
  <c r="AI3" i="60"/>
  <c r="AR3" i="60"/>
  <c r="S4" i="60"/>
  <c r="W4" i="60"/>
  <c r="AA4" i="60"/>
  <c r="AE4" i="60"/>
  <c r="AI4" i="60"/>
  <c r="AR4" i="60"/>
  <c r="S5" i="60"/>
  <c r="W5" i="60"/>
  <c r="AA5" i="60"/>
  <c r="AE5" i="60"/>
  <c r="AI5" i="60"/>
  <c r="AR5" i="60"/>
  <c r="S6" i="60"/>
  <c r="W6" i="60"/>
  <c r="AA6" i="60"/>
  <c r="AE6" i="60"/>
  <c r="AI6" i="60"/>
  <c r="AR6" i="60"/>
  <c r="S7" i="60"/>
  <c r="W7" i="60"/>
  <c r="AA7" i="60"/>
  <c r="AE7" i="60"/>
  <c r="AI7" i="60"/>
  <c r="AR7" i="60"/>
  <c r="S8" i="60"/>
  <c r="W8" i="60"/>
  <c r="AA8" i="60"/>
  <c r="S11" i="60"/>
  <c r="AA11" i="60"/>
  <c r="S12" i="60"/>
  <c r="W12" i="60"/>
  <c r="AA12" i="60"/>
  <c r="S13" i="60"/>
  <c r="W13" i="60"/>
  <c r="AA13" i="60"/>
  <c r="AE13" i="60"/>
  <c r="AI13" i="60"/>
  <c r="AR13" i="60"/>
  <c r="S14" i="60"/>
  <c r="W14" i="60"/>
  <c r="AA14" i="60"/>
  <c r="AE14" i="60"/>
  <c r="AI14" i="60"/>
  <c r="AR14" i="60"/>
  <c r="S17" i="60"/>
  <c r="W17" i="60"/>
  <c r="AA17" i="60"/>
  <c r="AE17" i="60"/>
  <c r="AI17" i="60"/>
  <c r="AR17" i="60"/>
  <c r="S18" i="60"/>
  <c r="W18" i="60"/>
  <c r="AA18" i="60"/>
  <c r="AE18" i="60"/>
  <c r="AI18" i="60"/>
  <c r="AR18" i="60"/>
  <c r="S19" i="60"/>
  <c r="W19" i="60"/>
  <c r="AA19" i="60"/>
  <c r="AE19" i="60"/>
  <c r="AI19" i="60"/>
  <c r="AR19" i="60"/>
  <c r="S20" i="60"/>
  <c r="W20" i="60"/>
  <c r="AA20" i="60"/>
  <c r="AE20" i="60"/>
  <c r="AI20" i="60"/>
  <c r="AR20" i="60"/>
  <c r="S21" i="60"/>
  <c r="W21" i="60"/>
  <c r="AA21" i="60"/>
  <c r="AE21" i="60"/>
  <c r="AI21" i="60"/>
  <c r="AR21" i="60"/>
  <c r="S22" i="60"/>
  <c r="W22" i="60"/>
  <c r="AA22" i="60"/>
  <c r="AE22" i="60"/>
  <c r="AI22" i="60"/>
  <c r="AR22" i="60"/>
  <c r="S23" i="60"/>
  <c r="W23" i="60"/>
  <c r="AA23" i="60"/>
  <c r="AE23" i="60"/>
  <c r="AI23" i="60"/>
  <c r="AR23" i="60"/>
  <c r="W29" i="60"/>
  <c r="AA29" i="60"/>
  <c r="AA30" i="60"/>
  <c r="S31" i="60"/>
  <c r="W31" i="60"/>
  <c r="AA31" i="60"/>
  <c r="AE31" i="60"/>
  <c r="AI31" i="60"/>
  <c r="AR31" i="60"/>
  <c r="W34" i="60"/>
  <c r="AA34" i="60"/>
  <c r="W36" i="60"/>
  <c r="AA36" i="60"/>
  <c r="AE36" i="60"/>
  <c r="AI36" i="60"/>
  <c r="AR36" i="60"/>
  <c r="AI38" i="60"/>
  <c r="AR38" i="60"/>
  <c r="AI39" i="60"/>
  <c r="AR39" i="60"/>
  <c r="W40" i="60"/>
  <c r="AA40" i="60"/>
  <c r="AI40" i="60"/>
  <c r="AR40" i="60"/>
  <c r="W41" i="60"/>
  <c r="AA41" i="60"/>
  <c r="AE41" i="60"/>
  <c r="AI41" i="60"/>
  <c r="AR41" i="60"/>
  <c r="W42" i="60"/>
  <c r="AA42" i="60"/>
  <c r="AE42" i="60"/>
  <c r="AI42" i="60"/>
  <c r="AR42" i="60"/>
  <c r="S43" i="60"/>
  <c r="W43" i="60"/>
  <c r="AA43" i="60"/>
  <c r="AE43" i="60"/>
  <c r="AI43" i="60"/>
  <c r="AR43" i="60"/>
  <c r="FX4" i="45"/>
  <c r="GA4" i="45" s="1"/>
  <c r="FX14" i="45"/>
  <c r="GA14" i="45" s="1"/>
  <c r="EF4" i="45"/>
  <c r="EI4" i="45" s="1"/>
  <c r="EL4" i="45" s="1"/>
  <c r="CN4" i="45"/>
  <c r="AB4" i="45"/>
  <c r="OE4" i="43"/>
  <c r="OE5" i="43"/>
  <c r="OE3" i="43"/>
  <c r="IY9" i="48"/>
  <c r="CAK9" i="48" s="1"/>
  <c r="IY8" i="48"/>
  <c r="CAK8" i="48" s="1"/>
  <c r="BZ4" i="43"/>
  <c r="ACF4" i="43" s="1"/>
  <c r="BZ5" i="43"/>
  <c r="ACF5" i="43" s="1"/>
  <c r="BZ3" i="43"/>
  <c r="ACF3" i="43" s="1"/>
  <c r="IY15" i="48"/>
  <c r="CAK15" i="48" s="1"/>
  <c r="IY19" i="48"/>
  <c r="CAK19" i="48" s="1"/>
  <c r="IY20" i="48"/>
  <c r="CAK20" i="48" s="1"/>
  <c r="IY21" i="48"/>
  <c r="CAK21" i="48" s="1"/>
  <c r="IY22" i="48"/>
  <c r="CAK22" i="48" s="1"/>
  <c r="IY23" i="48"/>
  <c r="CAK23" i="48" s="1"/>
  <c r="IY24" i="48"/>
  <c r="CAK24" i="48" s="1"/>
  <c r="IY25" i="48"/>
  <c r="CAK25" i="48" s="1"/>
  <c r="IY26" i="48"/>
  <c r="CAK26" i="48" s="1"/>
  <c r="IY27" i="48"/>
  <c r="CAK27" i="48" s="1"/>
  <c r="IY28" i="48"/>
  <c r="CAK28" i="48" s="1"/>
  <c r="IY29" i="48"/>
  <c r="CAK29" i="48" s="1"/>
  <c r="IY30" i="48"/>
  <c r="CAK30" i="48" s="1"/>
  <c r="IY31" i="48"/>
  <c r="CAK31" i="48" s="1"/>
  <c r="IY32" i="48"/>
  <c r="CAK32" i="48" s="1"/>
  <c r="IY4" i="48"/>
  <c r="CAK4" i="48" s="1"/>
  <c r="IY5" i="48"/>
  <c r="CAK5" i="48" s="1"/>
  <c r="IY6" i="48"/>
  <c r="CAK6" i="48" s="1"/>
  <c r="IY7" i="48"/>
  <c r="CAK7" i="48" s="1"/>
  <c r="IY10" i="48"/>
  <c r="CAK10" i="48" s="1"/>
  <c r="IY11" i="48"/>
  <c r="CAK11" i="48" s="1"/>
  <c r="IY3" i="48"/>
  <c r="CAK3" i="48" s="1"/>
  <c r="BS4" i="46"/>
  <c r="BU4" i="46" s="1"/>
  <c r="ABL4" i="46" s="1"/>
  <c r="BS5" i="46"/>
  <c r="BU5" i="46" s="1"/>
  <c r="ABL5" i="46" s="1"/>
  <c r="BS6" i="46"/>
  <c r="BU6" i="46" s="1"/>
  <c r="ABL6" i="46" s="1"/>
  <c r="BS7" i="46"/>
  <c r="BU7" i="46" s="1"/>
  <c r="ABL7" i="46" s="1"/>
  <c r="MT4" i="45"/>
  <c r="MW4" i="45" s="1"/>
  <c r="MZ4" i="45" s="1"/>
  <c r="NC4" i="45" s="1"/>
  <c r="NF4" i="45" s="1"/>
  <c r="HS4" i="45"/>
  <c r="CH4" i="45"/>
  <c r="BL4" i="45"/>
  <c r="BN4" i="45" s="1"/>
  <c r="BP4" i="45" s="1"/>
  <c r="AAO4" i="45" s="1"/>
  <c r="LH4" i="43"/>
  <c r="LH5" i="43"/>
  <c r="LH3" i="43"/>
  <c r="IL4" i="43"/>
  <c r="IL5" i="43"/>
  <c r="IL3" i="43"/>
  <c r="AD4" i="43"/>
  <c r="AD5" i="43"/>
  <c r="AD3" i="43"/>
  <c r="IF3" i="43"/>
  <c r="IF4" i="43"/>
  <c r="IF5" i="43"/>
  <c r="BH13" i="45"/>
  <c r="BJ13" i="45" s="1"/>
  <c r="BL13" i="45" s="1"/>
  <c r="BN13" i="45" s="1"/>
  <c r="BP13" i="45" s="1"/>
  <c r="AAO13" i="45" s="1"/>
  <c r="S13" i="45"/>
  <c r="U13" i="45" s="1"/>
  <c r="Y13" i="45" s="1"/>
  <c r="AB13" i="45" s="1"/>
  <c r="AE13" i="45" s="1"/>
  <c r="AH13" i="45" s="1"/>
  <c r="AK13" i="45" s="1"/>
  <c r="AO13" i="45" s="1"/>
  <c r="AQ13" i="45" s="1"/>
  <c r="AS13" i="45" s="1"/>
  <c r="AAN13" i="45" s="1"/>
  <c r="AYB4" i="48"/>
  <c r="AYB5" i="48"/>
  <c r="AYB6" i="48"/>
  <c r="AYB7" i="48"/>
  <c r="AYB8" i="48"/>
  <c r="AYB9" i="48"/>
  <c r="AYB10" i="48"/>
  <c r="AYB11" i="48"/>
  <c r="AYB12" i="48"/>
  <c r="AYB13" i="48"/>
  <c r="AYB14" i="48"/>
  <c r="AYB15" i="48"/>
  <c r="AYB18" i="48"/>
  <c r="AYB19" i="48"/>
  <c r="AYB20" i="48"/>
  <c r="AYB21" i="48"/>
  <c r="AYB22" i="48"/>
  <c r="AYB23" i="48"/>
  <c r="AYB24" i="48"/>
  <c r="AYB25" i="48"/>
  <c r="AYB26" i="48"/>
  <c r="AYB27" i="48"/>
  <c r="AYB28" i="48"/>
  <c r="AYB29" i="48"/>
  <c r="AYB30" i="48"/>
  <c r="AYB31" i="48"/>
  <c r="AYB32" i="48"/>
  <c r="AYB3" i="48"/>
  <c r="NP4" i="46"/>
  <c r="NP5" i="46"/>
  <c r="NP6" i="46"/>
  <c r="NP7" i="46"/>
  <c r="MO13" i="45"/>
  <c r="MQ13" i="45" s="1"/>
  <c r="MT13" i="45" s="1"/>
  <c r="MW13" i="45" s="1"/>
  <c r="MZ13" i="45" s="1"/>
  <c r="NC13" i="45" s="1"/>
  <c r="NF13" i="45" s="1"/>
  <c r="NI13" i="45" s="1"/>
  <c r="NM13" i="45" s="1"/>
  <c r="NO13" i="45" s="1"/>
  <c r="NR13" i="45" s="1"/>
  <c r="NT13" i="45" s="1"/>
  <c r="NV13" i="45" s="1"/>
  <c r="NY13" i="45" s="1"/>
  <c r="OB13" i="45" s="1"/>
  <c r="OE13" i="45" s="1"/>
  <c r="OG13" i="45" s="1"/>
  <c r="OJ13" i="45" s="1"/>
  <c r="OL13" i="45" s="1"/>
  <c r="OO13" i="45" s="1"/>
  <c r="OQ13" i="45" s="1"/>
  <c r="OS13" i="45" s="1"/>
  <c r="OU13" i="45" s="1"/>
  <c r="OW13" i="45" s="1"/>
  <c r="AAU13" i="45" s="1"/>
  <c r="APE28" i="48"/>
  <c r="APE27" i="48"/>
  <c r="APE32" i="48"/>
  <c r="LA32" i="48"/>
  <c r="LA27" i="48"/>
  <c r="LA25" i="48"/>
  <c r="LA22" i="48"/>
  <c r="LA21" i="48"/>
  <c r="LA11" i="48"/>
  <c r="LA10" i="48"/>
  <c r="LA9" i="48"/>
  <c r="LA7" i="48"/>
  <c r="LA6" i="48"/>
  <c r="LA5" i="48"/>
  <c r="LA4" i="48"/>
  <c r="LA3" i="48"/>
  <c r="U7" i="46"/>
  <c r="U6" i="46"/>
  <c r="QW8" i="48"/>
  <c r="KR8" i="46"/>
  <c r="KU8" i="46" s="1"/>
  <c r="KX8" i="46" s="1"/>
  <c r="LA8" i="46" s="1"/>
  <c r="LE8" i="46" s="1"/>
  <c r="LH8" i="46" s="1"/>
  <c r="LL8" i="46" s="1"/>
  <c r="LO8" i="46" s="1"/>
  <c r="LR8" i="46" s="1"/>
  <c r="LU8" i="46" s="1"/>
  <c r="LY8" i="46" s="1"/>
  <c r="MB8" i="46" s="1"/>
  <c r="MD8" i="46" s="1"/>
  <c r="MG8" i="46" s="1"/>
  <c r="MJ8" i="46" s="1"/>
  <c r="MM8" i="46" s="1"/>
  <c r="MP8" i="46" s="1"/>
  <c r="MS8" i="46" s="1"/>
  <c r="MV8" i="46" s="1"/>
  <c r="MX8" i="46" s="1"/>
  <c r="MZ8" i="46" s="1"/>
  <c r="ABQ8" i="46" s="1"/>
  <c r="KR9" i="46"/>
  <c r="KU9" i="46" s="1"/>
  <c r="KX9" i="46" s="1"/>
  <c r="LA9" i="46" s="1"/>
  <c r="LE9" i="46" s="1"/>
  <c r="LH9" i="46" s="1"/>
  <c r="LL9" i="46" s="1"/>
  <c r="LO9" i="46" s="1"/>
  <c r="LR9" i="46" s="1"/>
  <c r="LU9" i="46" s="1"/>
  <c r="LY9" i="46" s="1"/>
  <c r="MB9" i="46" s="1"/>
  <c r="MD9" i="46" s="1"/>
  <c r="MG9" i="46" s="1"/>
  <c r="MJ9" i="46" s="1"/>
  <c r="MM9" i="46" s="1"/>
  <c r="MP9" i="46" s="1"/>
  <c r="MS9" i="46" s="1"/>
  <c r="MV9" i="46" s="1"/>
  <c r="MX9" i="46" s="1"/>
  <c r="MZ9" i="46" s="1"/>
  <c r="ABQ9" i="46" s="1"/>
  <c r="KR10" i="46"/>
  <c r="KU10" i="46" s="1"/>
  <c r="KX10" i="46" s="1"/>
  <c r="LA10" i="46" s="1"/>
  <c r="LE10" i="46" s="1"/>
  <c r="LH10" i="46" s="1"/>
  <c r="LL10" i="46" s="1"/>
  <c r="LO10" i="46" s="1"/>
  <c r="LR10" i="46" s="1"/>
  <c r="LU10" i="46" s="1"/>
  <c r="LY10" i="46" s="1"/>
  <c r="MB10" i="46" s="1"/>
  <c r="MD10" i="46" s="1"/>
  <c r="MG10" i="46" s="1"/>
  <c r="MJ10" i="46" s="1"/>
  <c r="MM10" i="46" s="1"/>
  <c r="MP10" i="46" s="1"/>
  <c r="MS10" i="46" s="1"/>
  <c r="MV10" i="46" s="1"/>
  <c r="MX10" i="46" s="1"/>
  <c r="MZ10" i="46" s="1"/>
  <c r="ABQ10" i="46" s="1"/>
  <c r="KR11" i="46"/>
  <c r="KU11" i="46" s="1"/>
  <c r="KX11" i="46" s="1"/>
  <c r="LA11" i="46" s="1"/>
  <c r="LE11" i="46" s="1"/>
  <c r="LH11" i="46" s="1"/>
  <c r="LL11" i="46" s="1"/>
  <c r="LO11" i="46" s="1"/>
  <c r="LR11" i="46" s="1"/>
  <c r="LU11" i="46" s="1"/>
  <c r="LY11" i="46" s="1"/>
  <c r="MB11" i="46" s="1"/>
  <c r="MD11" i="46" s="1"/>
  <c r="MG11" i="46" s="1"/>
  <c r="MJ11" i="46" s="1"/>
  <c r="MM11" i="46" s="1"/>
  <c r="MP11" i="46" s="1"/>
  <c r="MS11" i="46" s="1"/>
  <c r="MV11" i="46" s="1"/>
  <c r="MX11" i="46" s="1"/>
  <c r="MZ11" i="46" s="1"/>
  <c r="ABQ11" i="46" s="1"/>
  <c r="HY8" i="46"/>
  <c r="IB8" i="46" s="1"/>
  <c r="IF8" i="46" s="1"/>
  <c r="IJ8" i="46" s="1"/>
  <c r="IM8" i="46" s="1"/>
  <c r="IP8" i="46" s="1"/>
  <c r="IS8" i="46" s="1"/>
  <c r="IV8" i="46" s="1"/>
  <c r="IZ8" i="46" s="1"/>
  <c r="JB8" i="46" s="1"/>
  <c r="JE8" i="46" s="1"/>
  <c r="JH8" i="46" s="1"/>
  <c r="JJ8" i="46" s="1"/>
  <c r="JM8" i="46" s="1"/>
  <c r="JP8" i="46" s="1"/>
  <c r="JS8" i="46" s="1"/>
  <c r="JV8" i="46" s="1"/>
  <c r="JY8" i="46" s="1"/>
  <c r="KA8" i="46" s="1"/>
  <c r="KD8" i="46" s="1"/>
  <c r="KF8" i="46" s="1"/>
  <c r="ABP8" i="46" s="1"/>
  <c r="HY9" i="46"/>
  <c r="IB9" i="46" s="1"/>
  <c r="IF9" i="46" s="1"/>
  <c r="IJ9" i="46" s="1"/>
  <c r="IM9" i="46" s="1"/>
  <c r="IP9" i="46" s="1"/>
  <c r="IS9" i="46" s="1"/>
  <c r="IV9" i="46" s="1"/>
  <c r="IZ9" i="46" s="1"/>
  <c r="JB9" i="46" s="1"/>
  <c r="JE9" i="46" s="1"/>
  <c r="JH9" i="46" s="1"/>
  <c r="JJ9" i="46" s="1"/>
  <c r="JM9" i="46" s="1"/>
  <c r="JP9" i="46" s="1"/>
  <c r="JS9" i="46" s="1"/>
  <c r="JV9" i="46" s="1"/>
  <c r="JY9" i="46" s="1"/>
  <c r="KA9" i="46" s="1"/>
  <c r="KD9" i="46" s="1"/>
  <c r="KF9" i="46" s="1"/>
  <c r="ABP9" i="46" s="1"/>
  <c r="HY10" i="46"/>
  <c r="IB10" i="46" s="1"/>
  <c r="IF10" i="46" s="1"/>
  <c r="IJ10" i="46" s="1"/>
  <c r="IM10" i="46" s="1"/>
  <c r="IP10" i="46" s="1"/>
  <c r="IS10" i="46" s="1"/>
  <c r="IV10" i="46" s="1"/>
  <c r="IZ10" i="46" s="1"/>
  <c r="JB10" i="46" s="1"/>
  <c r="JE10" i="46" s="1"/>
  <c r="JH10" i="46" s="1"/>
  <c r="JJ10" i="46" s="1"/>
  <c r="JM10" i="46" s="1"/>
  <c r="JP10" i="46" s="1"/>
  <c r="JS10" i="46" s="1"/>
  <c r="JV10" i="46" s="1"/>
  <c r="JY10" i="46" s="1"/>
  <c r="KA10" i="46" s="1"/>
  <c r="KD10" i="46" s="1"/>
  <c r="KF10" i="46" s="1"/>
  <c r="ABP10" i="46" s="1"/>
  <c r="HY11" i="46"/>
  <c r="IB11" i="46" s="1"/>
  <c r="IF11" i="46" s="1"/>
  <c r="IJ11" i="46" s="1"/>
  <c r="IM11" i="46" s="1"/>
  <c r="IP11" i="46" s="1"/>
  <c r="IS11" i="46" s="1"/>
  <c r="IV11" i="46" s="1"/>
  <c r="IZ11" i="46" s="1"/>
  <c r="JB11" i="46" s="1"/>
  <c r="JE11" i="46" s="1"/>
  <c r="JH11" i="46" s="1"/>
  <c r="JJ11" i="46" s="1"/>
  <c r="JM11" i="46" s="1"/>
  <c r="JP11" i="46" s="1"/>
  <c r="JS11" i="46" s="1"/>
  <c r="JV11" i="46" s="1"/>
  <c r="JY11" i="46" s="1"/>
  <c r="KA11" i="46" s="1"/>
  <c r="KD11" i="46" s="1"/>
  <c r="KF11" i="46" s="1"/>
  <c r="ABP11" i="46" s="1"/>
  <c r="HY3" i="46"/>
  <c r="IB3" i="46" s="1"/>
  <c r="IF3" i="46" s="1"/>
  <c r="IJ3" i="46" s="1"/>
  <c r="IM3" i="46" s="1"/>
  <c r="IP3" i="46" s="1"/>
  <c r="IS3" i="46" s="1"/>
  <c r="IV3" i="46" s="1"/>
  <c r="IZ3" i="46" s="1"/>
  <c r="JB3" i="46" s="1"/>
  <c r="JE3" i="46" s="1"/>
  <c r="JH3" i="46" s="1"/>
  <c r="JJ3" i="46" s="1"/>
  <c r="JM3" i="46" s="1"/>
  <c r="JP3" i="46" s="1"/>
  <c r="JS3" i="46" s="1"/>
  <c r="JV3" i="46" s="1"/>
  <c r="JY3" i="46" s="1"/>
  <c r="KA3" i="46" s="1"/>
  <c r="KD3" i="46" s="1"/>
  <c r="KF3" i="46" s="1"/>
  <c r="ABP3" i="46" s="1"/>
  <c r="FY8" i="46"/>
  <c r="GB8" i="46" s="1"/>
  <c r="GE8" i="46" s="1"/>
  <c r="GJ8" i="46" s="1"/>
  <c r="GN8" i="46" s="1"/>
  <c r="GQ8" i="46" s="1"/>
  <c r="GT8" i="46" s="1"/>
  <c r="GW8" i="46" s="1"/>
  <c r="GZ8" i="46" s="1"/>
  <c r="HC8" i="46" s="1"/>
  <c r="HF8" i="46" s="1"/>
  <c r="HI8" i="46" s="1"/>
  <c r="HK8" i="46" s="1"/>
  <c r="ABO8" i="46" s="1"/>
  <c r="FY9" i="46"/>
  <c r="GB9" i="46" s="1"/>
  <c r="GE9" i="46" s="1"/>
  <c r="GJ9" i="46" s="1"/>
  <c r="GN9" i="46" s="1"/>
  <c r="GQ9" i="46" s="1"/>
  <c r="GT9" i="46" s="1"/>
  <c r="GW9" i="46" s="1"/>
  <c r="GZ9" i="46" s="1"/>
  <c r="HC9" i="46" s="1"/>
  <c r="HF9" i="46" s="1"/>
  <c r="HI9" i="46" s="1"/>
  <c r="HK9" i="46" s="1"/>
  <c r="ABO9" i="46" s="1"/>
  <c r="FY10" i="46"/>
  <c r="GB10" i="46" s="1"/>
  <c r="GE10" i="46" s="1"/>
  <c r="GJ10" i="46" s="1"/>
  <c r="GN10" i="46" s="1"/>
  <c r="GQ10" i="46" s="1"/>
  <c r="GT10" i="46" s="1"/>
  <c r="GW10" i="46" s="1"/>
  <c r="GZ10" i="46" s="1"/>
  <c r="HC10" i="46" s="1"/>
  <c r="HF10" i="46" s="1"/>
  <c r="HI10" i="46" s="1"/>
  <c r="HK10" i="46" s="1"/>
  <c r="ABO10" i="46" s="1"/>
  <c r="FY11" i="46"/>
  <c r="GB11" i="46" s="1"/>
  <c r="GE11" i="46" s="1"/>
  <c r="GJ11" i="46" s="1"/>
  <c r="GN11" i="46" s="1"/>
  <c r="GQ11" i="46" s="1"/>
  <c r="GT11" i="46" s="1"/>
  <c r="GW11" i="46" s="1"/>
  <c r="GZ11" i="46" s="1"/>
  <c r="HC11" i="46" s="1"/>
  <c r="HF11" i="46" s="1"/>
  <c r="HI11" i="46" s="1"/>
  <c r="HK11" i="46" s="1"/>
  <c r="ABO11" i="46" s="1"/>
  <c r="FY12" i="46"/>
  <c r="GB12" i="46" s="1"/>
  <c r="GE12" i="46" s="1"/>
  <c r="GJ12" i="46" s="1"/>
  <c r="GN12" i="46" s="1"/>
  <c r="GQ12" i="46" s="1"/>
  <c r="GT12" i="46" s="1"/>
  <c r="GW12" i="46" s="1"/>
  <c r="GZ12" i="46" s="1"/>
  <c r="HC12" i="46" s="1"/>
  <c r="HF12" i="46" s="1"/>
  <c r="HI12" i="46" s="1"/>
  <c r="HK12" i="46" s="1"/>
  <c r="ABO12" i="46" s="1"/>
  <c r="FY3" i="46"/>
  <c r="GB3" i="46" s="1"/>
  <c r="GE3" i="46" s="1"/>
  <c r="GJ3" i="46" s="1"/>
  <c r="GN3" i="46" s="1"/>
  <c r="GQ3" i="46" s="1"/>
  <c r="GT3" i="46" s="1"/>
  <c r="GW3" i="46" s="1"/>
  <c r="GZ3" i="46" s="1"/>
  <c r="HC3" i="46" s="1"/>
  <c r="HF3" i="46" s="1"/>
  <c r="HI3" i="46" s="1"/>
  <c r="HK3" i="46" s="1"/>
  <c r="ABO3" i="46" s="1"/>
  <c r="EC8" i="46"/>
  <c r="EF8" i="46" s="1"/>
  <c r="EI8" i="46" s="1"/>
  <c r="EL8" i="46" s="1"/>
  <c r="EC9" i="46"/>
  <c r="EF9" i="46" s="1"/>
  <c r="EI9" i="46" s="1"/>
  <c r="EL9" i="46" s="1"/>
  <c r="EC10" i="46"/>
  <c r="EF10" i="46" s="1"/>
  <c r="EI10" i="46" s="1"/>
  <c r="EL10" i="46" s="1"/>
  <c r="EC11" i="46"/>
  <c r="EF11" i="46" s="1"/>
  <c r="EI11" i="46" s="1"/>
  <c r="EL11" i="46" s="1"/>
  <c r="CI4" i="46"/>
  <c r="CI5" i="46"/>
  <c r="CI6" i="46"/>
  <c r="CI7" i="46"/>
  <c r="JZ4" i="45"/>
  <c r="JZ5" i="45"/>
  <c r="JZ6" i="45"/>
  <c r="JZ7" i="45"/>
  <c r="JZ8" i="45"/>
  <c r="JZ9" i="45"/>
  <c r="JZ10" i="45"/>
  <c r="JZ11" i="45"/>
  <c r="JZ12" i="45"/>
  <c r="JZ13" i="45"/>
  <c r="JZ14" i="45"/>
  <c r="JZ16" i="45"/>
  <c r="JZ17" i="45"/>
  <c r="JZ18" i="45"/>
  <c r="HY3" i="45"/>
  <c r="IA3" i="45" s="1"/>
  <c r="ID3" i="45" s="1"/>
  <c r="IG3" i="45" s="1"/>
  <c r="IK3" i="45" s="1"/>
  <c r="IM3" i="45" s="1"/>
  <c r="IO3" i="45" s="1"/>
  <c r="IQ3" i="45" s="1"/>
  <c r="IT3" i="45" s="1"/>
  <c r="IW3" i="45" s="1"/>
  <c r="IZ3" i="45" s="1"/>
  <c r="JB3" i="45" s="1"/>
  <c r="JE3" i="45" s="1"/>
  <c r="JH3" i="45" s="1"/>
  <c r="JK3" i="45" s="1"/>
  <c r="JM3" i="45" s="1"/>
  <c r="AAS3" i="45" s="1"/>
  <c r="HM4" i="45"/>
  <c r="HM5" i="45"/>
  <c r="HP5" i="45" s="1"/>
  <c r="HS5" i="45" s="1"/>
  <c r="HV5" i="45" s="1"/>
  <c r="HY5" i="45" s="1"/>
  <c r="IA5" i="45" s="1"/>
  <c r="ID5" i="45" s="1"/>
  <c r="IG5" i="45" s="1"/>
  <c r="IK5" i="45" s="1"/>
  <c r="IM5" i="45" s="1"/>
  <c r="IO5" i="45" s="1"/>
  <c r="HM6" i="45"/>
  <c r="HP6" i="45" s="1"/>
  <c r="HS6" i="45" s="1"/>
  <c r="HV6" i="45" s="1"/>
  <c r="HY6" i="45" s="1"/>
  <c r="IA6" i="45" s="1"/>
  <c r="ID6" i="45" s="1"/>
  <c r="IG6" i="45" s="1"/>
  <c r="IK6" i="45" s="1"/>
  <c r="IM6" i="45" s="1"/>
  <c r="IO6" i="45" s="1"/>
  <c r="IQ6" i="45" s="1"/>
  <c r="IT6" i="45" s="1"/>
  <c r="IW6" i="45" s="1"/>
  <c r="IZ6" i="45" s="1"/>
  <c r="JB6" i="45" s="1"/>
  <c r="JE6" i="45" s="1"/>
  <c r="JH6" i="45" s="1"/>
  <c r="JK6" i="45" s="1"/>
  <c r="JM6" i="45" s="1"/>
  <c r="AAS6" i="45" s="1"/>
  <c r="HM7" i="45"/>
  <c r="HP7" i="45" s="1"/>
  <c r="HS7" i="45" s="1"/>
  <c r="HV7" i="45" s="1"/>
  <c r="HY7" i="45" s="1"/>
  <c r="IA7" i="45" s="1"/>
  <c r="ID7" i="45" s="1"/>
  <c r="IG7" i="45" s="1"/>
  <c r="IK7" i="45" s="1"/>
  <c r="IM7" i="45" s="1"/>
  <c r="IO7" i="45" s="1"/>
  <c r="IQ7" i="45" s="1"/>
  <c r="IT7" i="45" s="1"/>
  <c r="IW7" i="45" s="1"/>
  <c r="IZ7" i="45" s="1"/>
  <c r="JB7" i="45" s="1"/>
  <c r="JE7" i="45" s="1"/>
  <c r="JH7" i="45" s="1"/>
  <c r="JK7" i="45" s="1"/>
  <c r="JM7" i="45" s="1"/>
  <c r="AAS7" i="45" s="1"/>
  <c r="HM8" i="45"/>
  <c r="HP8" i="45" s="1"/>
  <c r="HS8" i="45" s="1"/>
  <c r="HV8" i="45" s="1"/>
  <c r="HY8" i="45" s="1"/>
  <c r="IA8" i="45" s="1"/>
  <c r="ID8" i="45" s="1"/>
  <c r="IG8" i="45" s="1"/>
  <c r="IK8" i="45" s="1"/>
  <c r="IM8" i="45" s="1"/>
  <c r="IO8" i="45" s="1"/>
  <c r="IQ8" i="45" s="1"/>
  <c r="IT8" i="45" s="1"/>
  <c r="IW8" i="45" s="1"/>
  <c r="IZ8" i="45" s="1"/>
  <c r="JB8" i="45" s="1"/>
  <c r="JE8" i="45" s="1"/>
  <c r="JH8" i="45" s="1"/>
  <c r="JK8" i="45" s="1"/>
  <c r="JM8" i="45" s="1"/>
  <c r="AAS8" i="45" s="1"/>
  <c r="HM9" i="45"/>
  <c r="HP9" i="45" s="1"/>
  <c r="HS9" i="45" s="1"/>
  <c r="HV9" i="45" s="1"/>
  <c r="HY9" i="45" s="1"/>
  <c r="IA9" i="45" s="1"/>
  <c r="ID9" i="45" s="1"/>
  <c r="IG9" i="45" s="1"/>
  <c r="IK9" i="45" s="1"/>
  <c r="IM9" i="45" s="1"/>
  <c r="IO9" i="45" s="1"/>
  <c r="IQ9" i="45" s="1"/>
  <c r="IT9" i="45" s="1"/>
  <c r="IW9" i="45" s="1"/>
  <c r="IZ9" i="45" s="1"/>
  <c r="JB9" i="45" s="1"/>
  <c r="JE9" i="45" s="1"/>
  <c r="JH9" i="45" s="1"/>
  <c r="JK9" i="45" s="1"/>
  <c r="JM9" i="45" s="1"/>
  <c r="AAS9" i="45" s="1"/>
  <c r="HM10" i="45"/>
  <c r="HP10" i="45" s="1"/>
  <c r="HS10" i="45" s="1"/>
  <c r="HV10" i="45" s="1"/>
  <c r="HY10" i="45" s="1"/>
  <c r="IA10" i="45" s="1"/>
  <c r="ID10" i="45" s="1"/>
  <c r="IG10" i="45" s="1"/>
  <c r="IK10" i="45" s="1"/>
  <c r="IM10" i="45" s="1"/>
  <c r="IO10" i="45" s="1"/>
  <c r="IQ10" i="45" s="1"/>
  <c r="IT10" i="45" s="1"/>
  <c r="IW10" i="45" s="1"/>
  <c r="IZ10" i="45" s="1"/>
  <c r="JB10" i="45" s="1"/>
  <c r="JE10" i="45" s="1"/>
  <c r="JH10" i="45" s="1"/>
  <c r="JK10" i="45" s="1"/>
  <c r="JM10" i="45" s="1"/>
  <c r="AAS10" i="45" s="1"/>
  <c r="HM11" i="45"/>
  <c r="HP11" i="45" s="1"/>
  <c r="HS11" i="45" s="1"/>
  <c r="HV11" i="45" s="1"/>
  <c r="HY11" i="45" s="1"/>
  <c r="IA11" i="45" s="1"/>
  <c r="ID11" i="45" s="1"/>
  <c r="IG11" i="45" s="1"/>
  <c r="IK11" i="45" s="1"/>
  <c r="IM11" i="45" s="1"/>
  <c r="IO11" i="45" s="1"/>
  <c r="IQ11" i="45" s="1"/>
  <c r="IT11" i="45" s="1"/>
  <c r="IW11" i="45" s="1"/>
  <c r="IZ11" i="45" s="1"/>
  <c r="JB11" i="45" s="1"/>
  <c r="JE11" i="45" s="1"/>
  <c r="JH11" i="45" s="1"/>
  <c r="JK11" i="45" s="1"/>
  <c r="JM11" i="45" s="1"/>
  <c r="AAS11" i="45" s="1"/>
  <c r="HM12" i="45"/>
  <c r="HP12" i="45" s="1"/>
  <c r="HS12" i="45" s="1"/>
  <c r="HV12" i="45" s="1"/>
  <c r="HM13" i="45"/>
  <c r="HP13" i="45" s="1"/>
  <c r="HS13" i="45" s="1"/>
  <c r="HV13" i="45" s="1"/>
  <c r="HY13" i="45" s="1"/>
  <c r="IA13" i="45" s="1"/>
  <c r="ID13" i="45" s="1"/>
  <c r="IG13" i="45" s="1"/>
  <c r="IK13" i="45" s="1"/>
  <c r="IM13" i="45" s="1"/>
  <c r="IO13" i="45" s="1"/>
  <c r="IQ13" i="45" s="1"/>
  <c r="IT13" i="45" s="1"/>
  <c r="IW13" i="45" s="1"/>
  <c r="IZ13" i="45" s="1"/>
  <c r="JB13" i="45" s="1"/>
  <c r="JE13" i="45" s="1"/>
  <c r="JH13" i="45" s="1"/>
  <c r="JK13" i="45" s="1"/>
  <c r="JM13" i="45" s="1"/>
  <c r="AAS13" i="45" s="1"/>
  <c r="HM14" i="45"/>
  <c r="HP14" i="45" s="1"/>
  <c r="HS14" i="45" s="1"/>
  <c r="HM15" i="45"/>
  <c r="HP15" i="45" s="1"/>
  <c r="HS15" i="45" s="1"/>
  <c r="HV15" i="45" s="1"/>
  <c r="HY15" i="45" s="1"/>
  <c r="IA15" i="45" s="1"/>
  <c r="ID15" i="45" s="1"/>
  <c r="IG15" i="45" s="1"/>
  <c r="IK15" i="45" s="1"/>
  <c r="IM15" i="45" s="1"/>
  <c r="IO15" i="45" s="1"/>
  <c r="IQ15" i="45" s="1"/>
  <c r="IT15" i="45" s="1"/>
  <c r="IW15" i="45" s="1"/>
  <c r="IZ15" i="45" s="1"/>
  <c r="JB15" i="45" s="1"/>
  <c r="JE15" i="45" s="1"/>
  <c r="JH15" i="45" s="1"/>
  <c r="JK15" i="45" s="1"/>
  <c r="AAS15" i="45"/>
  <c r="HM16" i="45"/>
  <c r="HP16" i="45" s="1"/>
  <c r="HS16" i="45" s="1"/>
  <c r="HV16" i="45" s="1"/>
  <c r="HY16" i="45" s="1"/>
  <c r="IA16" i="45" s="1"/>
  <c r="ID16" i="45" s="1"/>
  <c r="IG16" i="45" s="1"/>
  <c r="IK16" i="45" s="1"/>
  <c r="IM16" i="45" s="1"/>
  <c r="IO16" i="45" s="1"/>
  <c r="IQ16" i="45" s="1"/>
  <c r="IT16" i="45" s="1"/>
  <c r="IW16" i="45" s="1"/>
  <c r="IZ16" i="45" s="1"/>
  <c r="JB16" i="45" s="1"/>
  <c r="JE16" i="45" s="1"/>
  <c r="JH16" i="45" s="1"/>
  <c r="JK16" i="45" s="1"/>
  <c r="AAS16" i="45"/>
  <c r="HM17" i="45"/>
  <c r="HP17" i="45" s="1"/>
  <c r="HS17" i="45" s="1"/>
  <c r="HV17" i="45" s="1"/>
  <c r="HY17" i="45" s="1"/>
  <c r="IA17" i="45" s="1"/>
  <c r="ID17" i="45" s="1"/>
  <c r="IG17" i="45" s="1"/>
  <c r="IK17" i="45" s="1"/>
  <c r="IM17" i="45" s="1"/>
  <c r="IO17" i="45" s="1"/>
  <c r="IQ17" i="45" s="1"/>
  <c r="IT17" i="45" s="1"/>
  <c r="IW17" i="45" s="1"/>
  <c r="IZ17" i="45" s="1"/>
  <c r="JB17" i="45" s="1"/>
  <c r="JE17" i="45" s="1"/>
  <c r="JH17" i="45" s="1"/>
  <c r="JK17" i="45" s="1"/>
  <c r="AAS17" i="45"/>
  <c r="HM18" i="45"/>
  <c r="HP18" i="45" s="1"/>
  <c r="HS18" i="45" s="1"/>
  <c r="HV18" i="45" s="1"/>
  <c r="HY18" i="45" s="1"/>
  <c r="IA18" i="45" s="1"/>
  <c r="ID18" i="45" s="1"/>
  <c r="IG18" i="45" s="1"/>
  <c r="IK18" i="45" s="1"/>
  <c r="IM18" i="45" s="1"/>
  <c r="IO18" i="45" s="1"/>
  <c r="IQ18" i="45" s="1"/>
  <c r="IT18" i="45" s="1"/>
  <c r="IW18" i="45" s="1"/>
  <c r="IZ18" i="45" s="1"/>
  <c r="JB18" i="45" s="1"/>
  <c r="JE18" i="45" s="1"/>
  <c r="JH18" i="45" s="1"/>
  <c r="JK18" i="45" s="1"/>
  <c r="JM18" i="45" s="1"/>
  <c r="AAS18" i="45" s="1"/>
  <c r="FN13" i="45"/>
  <c r="FQ13" i="45" s="1"/>
  <c r="FT13" i="45" s="1"/>
  <c r="FX13" i="45" s="1"/>
  <c r="GA13" i="45" s="1"/>
  <c r="GE13" i="45" s="1"/>
  <c r="GH13" i="45" s="1"/>
  <c r="GK13" i="45" s="1"/>
  <c r="GP13" i="45" s="1"/>
  <c r="GR13" i="45" s="1"/>
  <c r="GU13" i="45" s="1"/>
  <c r="GW13" i="45" s="1"/>
  <c r="GY13" i="45" s="1"/>
  <c r="AAR13" i="45" s="1"/>
  <c r="CB4" i="45"/>
  <c r="CB13" i="45"/>
  <c r="CE13" i="45" s="1"/>
  <c r="CH13" i="45" s="1"/>
  <c r="CJ13" i="45" s="1"/>
  <c r="CN13" i="45" s="1"/>
  <c r="CQ13" i="45" s="1"/>
  <c r="CT13" i="45" s="1"/>
  <c r="CX13" i="45" s="1"/>
  <c r="DA13" i="45" s="1"/>
  <c r="DD13" i="45" s="1"/>
  <c r="DG13" i="45" s="1"/>
  <c r="DJ13" i="45" s="1"/>
  <c r="AAP13" i="45" s="1"/>
  <c r="CB14" i="45"/>
  <c r="CE14" i="45" s="1"/>
  <c r="CH14" i="45" s="1"/>
  <c r="CJ14" i="45" s="1"/>
  <c r="CN14" i="45" s="1"/>
  <c r="CB15" i="45"/>
  <c r="CE15" i="45" s="1"/>
  <c r="CH15" i="45" s="1"/>
  <c r="CJ15" i="45" s="1"/>
  <c r="CN15" i="45" s="1"/>
  <c r="CQ15" i="45" s="1"/>
  <c r="CT15" i="45" s="1"/>
  <c r="CX15" i="45" s="1"/>
  <c r="DA15" i="45" s="1"/>
  <c r="DD15" i="45" s="1"/>
  <c r="DG15" i="45" s="1"/>
  <c r="DJ15" i="45" s="1"/>
  <c r="AAP15" i="45" s="1"/>
  <c r="CB16" i="45"/>
  <c r="CE16" i="45" s="1"/>
  <c r="CH16" i="45" s="1"/>
  <c r="CJ16" i="45" s="1"/>
  <c r="CN16" i="45" s="1"/>
  <c r="CQ16" i="45" s="1"/>
  <c r="CT16" i="45" s="1"/>
  <c r="CX16" i="45" s="1"/>
  <c r="DA16" i="45" s="1"/>
  <c r="DD16" i="45" s="1"/>
  <c r="DG16" i="45" s="1"/>
  <c r="DJ16" i="45" s="1"/>
  <c r="AAP16" i="45" s="1"/>
  <c r="CB17" i="45"/>
  <c r="CE17" i="45" s="1"/>
  <c r="CH17" i="45" s="1"/>
  <c r="CJ17" i="45" s="1"/>
  <c r="CN17" i="45" s="1"/>
  <c r="CQ17" i="45" s="1"/>
  <c r="CT17" i="45" s="1"/>
  <c r="CX17" i="45" s="1"/>
  <c r="DA17" i="45" s="1"/>
  <c r="DD17" i="45" s="1"/>
  <c r="DG17" i="45" s="1"/>
  <c r="DJ17" i="45" s="1"/>
  <c r="AAP17" i="45" s="1"/>
  <c r="CB18" i="45"/>
  <c r="CE18" i="45" s="1"/>
  <c r="CH18" i="45" s="1"/>
  <c r="CJ18" i="45" s="1"/>
  <c r="CN18" i="45" s="1"/>
  <c r="CQ18" i="45" s="1"/>
  <c r="CT18" i="45" s="1"/>
  <c r="CX18" i="45" s="1"/>
  <c r="DA18" i="45" s="1"/>
  <c r="DD18" i="45" s="1"/>
  <c r="DG18" i="45" s="1"/>
  <c r="DJ18" i="45" s="1"/>
  <c r="AAP18" i="45" s="1"/>
  <c r="BH4" i="45"/>
  <c r="BH14" i="45"/>
  <c r="BJ14" i="45" s="1"/>
  <c r="BL14" i="45" s="1"/>
  <c r="BN14" i="45" s="1"/>
  <c r="BP14" i="45" s="1"/>
  <c r="AAO14" i="45" s="1"/>
  <c r="BH15" i="45"/>
  <c r="BJ15" i="45" s="1"/>
  <c r="BL15" i="45" s="1"/>
  <c r="BN15" i="45" s="1"/>
  <c r="BP15" i="45" s="1"/>
  <c r="AAO15" i="45" s="1"/>
  <c r="BH16" i="45"/>
  <c r="BJ16" i="45" s="1"/>
  <c r="BL16" i="45" s="1"/>
  <c r="BN16" i="45" s="1"/>
  <c r="BP16" i="45" s="1"/>
  <c r="AAO16" i="45" s="1"/>
  <c r="BH17" i="45"/>
  <c r="BJ17" i="45" s="1"/>
  <c r="BL17" i="45" s="1"/>
  <c r="BN17" i="45" s="1"/>
  <c r="BP17" i="45" s="1"/>
  <c r="AAO17" i="45" s="1"/>
  <c r="BH18" i="45"/>
  <c r="BJ18" i="45" s="1"/>
  <c r="BL18" i="45" s="1"/>
  <c r="BN18" i="45" s="1"/>
  <c r="BP18" i="45" s="1"/>
  <c r="AAO18" i="45" s="1"/>
  <c r="S4" i="45"/>
  <c r="S5" i="45"/>
  <c r="U5" i="45" s="1"/>
  <c r="Y5" i="45" s="1"/>
  <c r="AB5" i="45" s="1"/>
  <c r="AE5" i="45" s="1"/>
  <c r="AH5" i="45" s="1"/>
  <c r="AK5" i="45" s="1"/>
  <c r="AO5" i="45" s="1"/>
  <c r="AQ5" i="45" s="1"/>
  <c r="AS5" i="45" s="1"/>
  <c r="AAN5" i="45" s="1"/>
  <c r="S6" i="45"/>
  <c r="U6" i="45" s="1"/>
  <c r="Y6" i="45" s="1"/>
  <c r="AB6" i="45" s="1"/>
  <c r="AE6" i="45" s="1"/>
  <c r="AH6" i="45" s="1"/>
  <c r="AK6" i="45" s="1"/>
  <c r="AO6" i="45" s="1"/>
  <c r="AQ6" i="45" s="1"/>
  <c r="AS6" i="45" s="1"/>
  <c r="AAN6" i="45" s="1"/>
  <c r="S7" i="45"/>
  <c r="U7" i="45" s="1"/>
  <c r="Y7" i="45" s="1"/>
  <c r="AB7" i="45" s="1"/>
  <c r="AE7" i="45" s="1"/>
  <c r="AH7" i="45" s="1"/>
  <c r="AK7" i="45" s="1"/>
  <c r="AO7" i="45" s="1"/>
  <c r="AQ7" i="45" s="1"/>
  <c r="AS7" i="45" s="1"/>
  <c r="AAN7" i="45" s="1"/>
  <c r="S8" i="45"/>
  <c r="U8" i="45" s="1"/>
  <c r="Y8" i="45" s="1"/>
  <c r="AB8" i="45" s="1"/>
  <c r="AE8" i="45" s="1"/>
  <c r="AH8" i="45" s="1"/>
  <c r="AK8" i="45" s="1"/>
  <c r="AO8" i="45" s="1"/>
  <c r="AQ8" i="45" s="1"/>
  <c r="AS8" i="45" s="1"/>
  <c r="AAN8" i="45" s="1"/>
  <c r="S9" i="45"/>
  <c r="U9" i="45" s="1"/>
  <c r="Y9" i="45" s="1"/>
  <c r="AB9" i="45" s="1"/>
  <c r="AE9" i="45" s="1"/>
  <c r="AH9" i="45" s="1"/>
  <c r="AK9" i="45" s="1"/>
  <c r="AO9" i="45" s="1"/>
  <c r="AQ9" i="45" s="1"/>
  <c r="AS9" i="45" s="1"/>
  <c r="AAN9" i="45" s="1"/>
  <c r="S10" i="45"/>
  <c r="U10" i="45" s="1"/>
  <c r="Y10" i="45" s="1"/>
  <c r="AB10" i="45" s="1"/>
  <c r="AE10" i="45" s="1"/>
  <c r="AH10" i="45" s="1"/>
  <c r="AK10" i="45" s="1"/>
  <c r="AO10" i="45" s="1"/>
  <c r="AQ10" i="45" s="1"/>
  <c r="AS10" i="45" s="1"/>
  <c r="AAN10" i="45" s="1"/>
  <c r="S11" i="45"/>
  <c r="U11" i="45" s="1"/>
  <c r="Y11" i="45" s="1"/>
  <c r="AB11" i="45" s="1"/>
  <c r="AE11" i="45" s="1"/>
  <c r="AH11" i="45" s="1"/>
  <c r="AK11" i="45" s="1"/>
  <c r="AO11" i="45" s="1"/>
  <c r="AQ11" i="45" s="1"/>
  <c r="AS11" i="45" s="1"/>
  <c r="AAN11" i="45" s="1"/>
  <c r="S12" i="45"/>
  <c r="U12" i="45" s="1"/>
  <c r="Y12" i="45" s="1"/>
  <c r="AB12" i="45" s="1"/>
  <c r="S14" i="45"/>
  <c r="U14" i="45" s="1"/>
  <c r="Y14" i="45" s="1"/>
  <c r="AB14" i="45" s="1"/>
  <c r="S15" i="45"/>
  <c r="U15" i="45" s="1"/>
  <c r="Y15" i="45" s="1"/>
  <c r="AB15" i="45" s="1"/>
  <c r="AE15" i="45" s="1"/>
  <c r="AH15" i="45" s="1"/>
  <c r="AK15" i="45" s="1"/>
  <c r="AO15" i="45" s="1"/>
  <c r="AQ15" i="45" s="1"/>
  <c r="AS15" i="45" s="1"/>
  <c r="AAN15" i="45" s="1"/>
  <c r="S16" i="45"/>
  <c r="U16" i="45" s="1"/>
  <c r="Y16" i="45" s="1"/>
  <c r="AB16" i="45" s="1"/>
  <c r="AE16" i="45" s="1"/>
  <c r="AH16" i="45" s="1"/>
  <c r="AK16" i="45" s="1"/>
  <c r="AO16" i="45" s="1"/>
  <c r="AQ16" i="45" s="1"/>
  <c r="AS16" i="45" s="1"/>
  <c r="AAN16" i="45" s="1"/>
  <c r="S17" i="45"/>
  <c r="U17" i="45" s="1"/>
  <c r="Y17" i="45" s="1"/>
  <c r="AB17" i="45" s="1"/>
  <c r="AE17" i="45" s="1"/>
  <c r="AH17" i="45" s="1"/>
  <c r="AK17" i="45" s="1"/>
  <c r="AO17" i="45" s="1"/>
  <c r="AQ17" i="45" s="1"/>
  <c r="AS17" i="45" s="1"/>
  <c r="AAN17" i="45" s="1"/>
  <c r="S18" i="45"/>
  <c r="U18" i="45" s="1"/>
  <c r="Y18" i="45" s="1"/>
  <c r="AB18" i="45" s="1"/>
  <c r="AE18" i="45" s="1"/>
  <c r="AH18" i="45" s="1"/>
  <c r="AK18" i="45" s="1"/>
  <c r="AO18" i="45" s="1"/>
  <c r="AQ18" i="45" s="1"/>
  <c r="AS18" i="45" s="1"/>
  <c r="AAN18" i="45" s="1"/>
  <c r="IF6" i="43"/>
  <c r="II6" i="43" s="1"/>
  <c r="IL6" i="43" s="1"/>
  <c r="IO6" i="43" s="1"/>
  <c r="IS6" i="43" s="1"/>
  <c r="IX6" i="43" s="1"/>
  <c r="JA6" i="43" s="1"/>
  <c r="JE6" i="43" s="1"/>
  <c r="JI6" i="43" s="1"/>
  <c r="JK6" i="43" s="1"/>
  <c r="JN6" i="43" s="1"/>
  <c r="JQ6" i="43" s="1"/>
  <c r="JS6" i="43" s="1"/>
  <c r="JV6" i="43" s="1"/>
  <c r="JY6" i="43" s="1"/>
  <c r="KB6" i="43" s="1"/>
  <c r="KE6" i="43" s="1"/>
  <c r="KH6" i="43" s="1"/>
  <c r="KJ6" i="43" s="1"/>
  <c r="KL6" i="43" s="1"/>
  <c r="KN6" i="43" s="1"/>
  <c r="ACJ6" i="43" s="1"/>
  <c r="IF7" i="43"/>
  <c r="II7" i="43" s="1"/>
  <c r="IL7" i="43" s="1"/>
  <c r="IO7" i="43" s="1"/>
  <c r="IS7" i="43" s="1"/>
  <c r="IX7" i="43" s="1"/>
  <c r="JA7" i="43" s="1"/>
  <c r="JE7" i="43" s="1"/>
  <c r="JI7" i="43" s="1"/>
  <c r="JK7" i="43" s="1"/>
  <c r="JN7" i="43" s="1"/>
  <c r="JQ7" i="43" s="1"/>
  <c r="JS7" i="43" s="1"/>
  <c r="JV7" i="43" s="1"/>
  <c r="JY7" i="43" s="1"/>
  <c r="KB7" i="43" s="1"/>
  <c r="KE7" i="43" s="1"/>
  <c r="KH7" i="43" s="1"/>
  <c r="KJ7" i="43" s="1"/>
  <c r="KL7" i="43" s="1"/>
  <c r="KN7" i="43" s="1"/>
  <c r="ACJ7" i="43" s="1"/>
  <c r="BP3" i="45"/>
  <c r="AAO3" i="45" s="1"/>
  <c r="GJ6" i="43"/>
  <c r="GJ7" i="43"/>
  <c r="BR4" i="43"/>
  <c r="BU4" i="43" s="1"/>
  <c r="BR5" i="43"/>
  <c r="BU5" i="43" s="1"/>
  <c r="BR6" i="43"/>
  <c r="BU6" i="43" s="1"/>
  <c r="BW6" i="43" s="1"/>
  <c r="BZ6" i="43" s="1"/>
  <c r="ACF6" i="43" s="1"/>
  <c r="BR7" i="43"/>
  <c r="BU7" i="43" s="1"/>
  <c r="BW7" i="43" s="1"/>
  <c r="BZ7" i="43" s="1"/>
  <c r="ACF7" i="43" s="1"/>
  <c r="BR3" i="43"/>
  <c r="BU3" i="43" s="1"/>
  <c r="W4" i="43"/>
  <c r="W5" i="43"/>
  <c r="W3" i="43"/>
  <c r="AOZ35" i="42"/>
  <c r="APJ35" i="42" s="1"/>
  <c r="APX35" i="42" s="1"/>
  <c r="AQK35" i="42" s="1"/>
  <c r="AQW35" i="42" s="1"/>
  <c r="ARH35" i="42" s="1"/>
  <c r="ARV35" i="42" s="1"/>
  <c r="ASI35" i="42" s="1"/>
  <c r="ATM35" i="42" s="1"/>
  <c r="ATS35" i="42" s="1"/>
  <c r="AUG35" i="42" s="1"/>
  <c r="AUP35" i="42" s="1"/>
  <c r="AUX35" i="42" s="1"/>
  <c r="AOZ36" i="42"/>
  <c r="APJ36" i="42" s="1"/>
  <c r="APX36" i="42" s="1"/>
  <c r="AQK36" i="42" s="1"/>
  <c r="AQW36" i="42" s="1"/>
  <c r="ARH36" i="42" s="1"/>
  <c r="ARV36" i="42" s="1"/>
  <c r="ASI36" i="42" s="1"/>
  <c r="ATM36" i="42" s="1"/>
  <c r="ATS36" i="42" s="1"/>
  <c r="AUG36" i="42" s="1"/>
  <c r="AUP36" i="42" s="1"/>
  <c r="AUX36" i="42" s="1"/>
  <c r="AGE35" i="42"/>
  <c r="AGP35" i="42" s="1"/>
  <c r="AHC35" i="42" s="1"/>
  <c r="AHP35" i="42" s="1"/>
  <c r="AIB35" i="42" s="1"/>
  <c r="AIN35" i="42" s="1"/>
  <c r="AJD35" i="42" s="1"/>
  <c r="AJR35" i="42" s="1"/>
  <c r="AKT35" i="42" s="1"/>
  <c r="AKZ35" i="42" s="1"/>
  <c r="ALN35" i="42" s="1"/>
  <c r="ALT35" i="42" s="1"/>
  <c r="ALV35" i="42" s="1"/>
  <c r="AGE36" i="42"/>
  <c r="AGP36" i="42" s="1"/>
  <c r="AHC36" i="42" s="1"/>
  <c r="AHP36" i="42" s="1"/>
  <c r="AIB36" i="42" s="1"/>
  <c r="AIN36" i="42" s="1"/>
  <c r="AJD36" i="42" s="1"/>
  <c r="AJR36" i="42" s="1"/>
  <c r="AKT36" i="42" s="1"/>
  <c r="AKZ36" i="42" s="1"/>
  <c r="ALN36" i="42" s="1"/>
  <c r="ALT36" i="42" s="1"/>
  <c r="ALV36" i="42" s="1"/>
  <c r="DRP36" i="42" s="1"/>
  <c r="XT35" i="42"/>
  <c r="YD35" i="42" s="1"/>
  <c r="YQ35" i="42" s="1"/>
  <c r="ZE35" i="42" s="1"/>
  <c r="ZP35" i="42" s="1"/>
  <c r="AAA35" i="42" s="1"/>
  <c r="AAO35" i="42" s="1"/>
  <c r="ABB35" i="42" s="1"/>
  <c r="ACE35" i="42" s="1"/>
  <c r="ACK35" i="42" s="1"/>
  <c r="XT36" i="42"/>
  <c r="YD36" i="42" s="1"/>
  <c r="YQ36" i="42" s="1"/>
  <c r="ZE36" i="42" s="1"/>
  <c r="ZP36" i="42" s="1"/>
  <c r="AAA36" i="42" s="1"/>
  <c r="AAO36" i="42" s="1"/>
  <c r="ABB36" i="42" s="1"/>
  <c r="ACE36" i="42" s="1"/>
  <c r="ACK36" i="42" s="1"/>
  <c r="ACZ36" i="42" s="1"/>
  <c r="MJ15" i="45"/>
  <c r="MO15" i="45" s="1"/>
  <c r="MQ15" i="45" s="1"/>
  <c r="MT15" i="45" s="1"/>
  <c r="MW15" i="45" s="1"/>
  <c r="MZ15" i="45" s="1"/>
  <c r="NC15" i="45" s="1"/>
  <c r="NF15" i="45" s="1"/>
  <c r="NI15" i="45" s="1"/>
  <c r="NM15" i="45" s="1"/>
  <c r="NO15" i="45" s="1"/>
  <c r="NR15" i="45" s="1"/>
  <c r="NT15" i="45" s="1"/>
  <c r="NV15" i="45" s="1"/>
  <c r="NY15" i="45" s="1"/>
  <c r="OB15" i="45" s="1"/>
  <c r="OE15" i="45" s="1"/>
  <c r="OG15" i="45" s="1"/>
  <c r="OJ15" i="45" s="1"/>
  <c r="OL15" i="45" s="1"/>
  <c r="OO15" i="45" s="1"/>
  <c r="OQ15" i="45" s="1"/>
  <c r="OS15" i="45" s="1"/>
  <c r="OU15" i="45" s="1"/>
  <c r="AN4" i="57"/>
  <c r="AN5" i="57"/>
  <c r="AN6" i="57"/>
  <c r="AN7" i="57"/>
  <c r="AN8" i="57"/>
  <c r="AN3" i="57"/>
  <c r="AI4" i="57"/>
  <c r="AI5" i="57"/>
  <c r="AI6" i="57"/>
  <c r="AI7" i="57"/>
  <c r="AI8" i="57"/>
  <c r="AI3" i="57"/>
  <c r="AF4" i="57"/>
  <c r="AF5" i="57"/>
  <c r="AF6" i="57"/>
  <c r="AF7" i="57"/>
  <c r="AF8" i="57"/>
  <c r="AF3" i="57"/>
  <c r="AA4" i="57"/>
  <c r="AA5" i="57"/>
  <c r="AA6" i="57"/>
  <c r="AA7" i="57"/>
  <c r="AA8" i="57"/>
  <c r="AA3" i="57"/>
  <c r="V4" i="57"/>
  <c r="V5" i="57"/>
  <c r="V6" i="57"/>
  <c r="V7" i="57"/>
  <c r="V8" i="57"/>
  <c r="V3" i="57"/>
  <c r="Q4" i="57"/>
  <c r="Q5" i="57"/>
  <c r="Q6" i="57"/>
  <c r="Q7" i="57"/>
  <c r="Q8" i="57"/>
  <c r="Q3" i="57"/>
  <c r="K4" i="57"/>
  <c r="K5" i="57"/>
  <c r="K6" i="57"/>
  <c r="K7" i="57"/>
  <c r="K8" i="57"/>
  <c r="K3" i="57"/>
  <c r="G4" i="57"/>
  <c r="G5" i="57"/>
  <c r="G6" i="57"/>
  <c r="G7" i="57"/>
  <c r="G8" i="57"/>
  <c r="G3" i="57"/>
  <c r="DZ3" i="46"/>
  <c r="EC3" i="46" s="1"/>
  <c r="EF3" i="46" s="1"/>
  <c r="EI3" i="46" s="1"/>
  <c r="EL3" i="46" s="1"/>
  <c r="MJ4" i="45"/>
  <c r="MO4" i="45" s="1"/>
  <c r="MJ5" i="45"/>
  <c r="MO5" i="45" s="1"/>
  <c r="MQ5" i="45" s="1"/>
  <c r="MT5" i="45" s="1"/>
  <c r="MW5" i="45" s="1"/>
  <c r="MZ5" i="45" s="1"/>
  <c r="NC5" i="45" s="1"/>
  <c r="NF5" i="45" s="1"/>
  <c r="NI5" i="45" s="1"/>
  <c r="NM5" i="45" s="1"/>
  <c r="NO5" i="45" s="1"/>
  <c r="NR5" i="45" s="1"/>
  <c r="NT5" i="45" s="1"/>
  <c r="MJ6" i="45"/>
  <c r="MO6" i="45" s="1"/>
  <c r="MQ6" i="45" s="1"/>
  <c r="MT6" i="45" s="1"/>
  <c r="MW6" i="45" s="1"/>
  <c r="MZ6" i="45" s="1"/>
  <c r="NC6" i="45" s="1"/>
  <c r="NF6" i="45" s="1"/>
  <c r="NI6" i="45" s="1"/>
  <c r="NM6" i="45" s="1"/>
  <c r="NO6" i="45" s="1"/>
  <c r="NR6" i="45" s="1"/>
  <c r="NT6" i="45" s="1"/>
  <c r="NV6" i="45" s="1"/>
  <c r="NY6" i="45" s="1"/>
  <c r="OB6" i="45" s="1"/>
  <c r="OE6" i="45" s="1"/>
  <c r="OG6" i="45" s="1"/>
  <c r="OJ6" i="45" s="1"/>
  <c r="OL6" i="45" s="1"/>
  <c r="OO6" i="45" s="1"/>
  <c r="OQ6" i="45" s="1"/>
  <c r="OS6" i="45" s="1"/>
  <c r="OU6" i="45" s="1"/>
  <c r="OW6" i="45" s="1"/>
  <c r="AAU6" i="45" s="1"/>
  <c r="MJ7" i="45"/>
  <c r="MO7" i="45" s="1"/>
  <c r="MQ7" i="45" s="1"/>
  <c r="MT7" i="45" s="1"/>
  <c r="MW7" i="45" s="1"/>
  <c r="MZ7" i="45" s="1"/>
  <c r="NC7" i="45" s="1"/>
  <c r="NF7" i="45" s="1"/>
  <c r="NI7" i="45" s="1"/>
  <c r="NM7" i="45" s="1"/>
  <c r="NO7" i="45" s="1"/>
  <c r="NR7" i="45" s="1"/>
  <c r="NT7" i="45" s="1"/>
  <c r="NV7" i="45" s="1"/>
  <c r="NY7" i="45" s="1"/>
  <c r="OB7" i="45" s="1"/>
  <c r="OE7" i="45" s="1"/>
  <c r="OG7" i="45" s="1"/>
  <c r="OJ7" i="45" s="1"/>
  <c r="OL7" i="45" s="1"/>
  <c r="OO7" i="45" s="1"/>
  <c r="OQ7" i="45" s="1"/>
  <c r="OS7" i="45" s="1"/>
  <c r="OU7" i="45" s="1"/>
  <c r="OW7" i="45" s="1"/>
  <c r="AAU7" i="45" s="1"/>
  <c r="MJ8" i="45"/>
  <c r="MO8" i="45" s="1"/>
  <c r="MQ8" i="45" s="1"/>
  <c r="MT8" i="45" s="1"/>
  <c r="MW8" i="45" s="1"/>
  <c r="MZ8" i="45" s="1"/>
  <c r="NC8" i="45" s="1"/>
  <c r="NF8" i="45" s="1"/>
  <c r="NI8" i="45" s="1"/>
  <c r="NM8" i="45" s="1"/>
  <c r="NO8" i="45" s="1"/>
  <c r="NR8" i="45" s="1"/>
  <c r="NT8" i="45" s="1"/>
  <c r="NV8" i="45" s="1"/>
  <c r="NY8" i="45" s="1"/>
  <c r="OB8" i="45" s="1"/>
  <c r="OE8" i="45" s="1"/>
  <c r="OG8" i="45" s="1"/>
  <c r="OJ8" i="45" s="1"/>
  <c r="OL8" i="45" s="1"/>
  <c r="OO8" i="45" s="1"/>
  <c r="OQ8" i="45" s="1"/>
  <c r="OS8" i="45" s="1"/>
  <c r="OU8" i="45" s="1"/>
  <c r="OW8" i="45" s="1"/>
  <c r="AAU8" i="45" s="1"/>
  <c r="MJ9" i="45"/>
  <c r="MO9" i="45" s="1"/>
  <c r="MQ9" i="45" s="1"/>
  <c r="MT9" i="45" s="1"/>
  <c r="MW9" i="45" s="1"/>
  <c r="MZ9" i="45" s="1"/>
  <c r="NC9" i="45" s="1"/>
  <c r="NF9" i="45" s="1"/>
  <c r="NI9" i="45" s="1"/>
  <c r="NM9" i="45" s="1"/>
  <c r="NO9" i="45" s="1"/>
  <c r="NR9" i="45" s="1"/>
  <c r="NT9" i="45" s="1"/>
  <c r="NV9" i="45" s="1"/>
  <c r="NY9" i="45" s="1"/>
  <c r="OB9" i="45" s="1"/>
  <c r="OE9" i="45" s="1"/>
  <c r="OG9" i="45" s="1"/>
  <c r="OJ9" i="45" s="1"/>
  <c r="OL9" i="45" s="1"/>
  <c r="OO9" i="45" s="1"/>
  <c r="OQ9" i="45" s="1"/>
  <c r="OS9" i="45" s="1"/>
  <c r="OU9" i="45" s="1"/>
  <c r="OW9" i="45" s="1"/>
  <c r="AAU9" i="45" s="1"/>
  <c r="MJ10" i="45"/>
  <c r="MO10" i="45" s="1"/>
  <c r="MQ10" i="45" s="1"/>
  <c r="MT10" i="45" s="1"/>
  <c r="MW10" i="45" s="1"/>
  <c r="MZ10" i="45" s="1"/>
  <c r="NC10" i="45" s="1"/>
  <c r="NF10" i="45" s="1"/>
  <c r="NI10" i="45" s="1"/>
  <c r="NM10" i="45" s="1"/>
  <c r="NO10" i="45" s="1"/>
  <c r="NR10" i="45" s="1"/>
  <c r="NT10" i="45" s="1"/>
  <c r="NV10" i="45" s="1"/>
  <c r="NY10" i="45" s="1"/>
  <c r="OB10" i="45" s="1"/>
  <c r="OE10" i="45" s="1"/>
  <c r="OG10" i="45" s="1"/>
  <c r="OJ10" i="45" s="1"/>
  <c r="OL10" i="45" s="1"/>
  <c r="OO10" i="45" s="1"/>
  <c r="OQ10" i="45" s="1"/>
  <c r="OS10" i="45" s="1"/>
  <c r="OU10" i="45" s="1"/>
  <c r="OW10" i="45" s="1"/>
  <c r="AAU10" i="45" s="1"/>
  <c r="MJ11" i="45"/>
  <c r="MO11" i="45" s="1"/>
  <c r="MQ11" i="45" s="1"/>
  <c r="MT11" i="45" s="1"/>
  <c r="MW11" i="45" s="1"/>
  <c r="MZ11" i="45" s="1"/>
  <c r="NC11" i="45" s="1"/>
  <c r="NF11" i="45" s="1"/>
  <c r="NI11" i="45" s="1"/>
  <c r="NM11" i="45" s="1"/>
  <c r="NO11" i="45" s="1"/>
  <c r="NR11" i="45" s="1"/>
  <c r="NT11" i="45" s="1"/>
  <c r="NV11" i="45" s="1"/>
  <c r="NY11" i="45" s="1"/>
  <c r="OB11" i="45" s="1"/>
  <c r="OE11" i="45" s="1"/>
  <c r="OG11" i="45" s="1"/>
  <c r="OJ11" i="45" s="1"/>
  <c r="OL11" i="45" s="1"/>
  <c r="OO11" i="45" s="1"/>
  <c r="OQ11" i="45" s="1"/>
  <c r="OS11" i="45" s="1"/>
  <c r="OU11" i="45" s="1"/>
  <c r="OW11" i="45" s="1"/>
  <c r="AAU11" i="45" s="1"/>
  <c r="MJ12" i="45"/>
  <c r="MO12" i="45" s="1"/>
  <c r="MQ12" i="45" s="1"/>
  <c r="MT12" i="45" s="1"/>
  <c r="MW12" i="45" s="1"/>
  <c r="MJ14" i="45"/>
  <c r="MO14" i="45" s="1"/>
  <c r="MQ14" i="45" s="1"/>
  <c r="MT14" i="45" s="1"/>
  <c r="MW14" i="45" s="1"/>
  <c r="MZ14" i="45" s="1"/>
  <c r="NC14" i="45" s="1"/>
  <c r="NF14" i="45" s="1"/>
  <c r="MJ16" i="45"/>
  <c r="MO16" i="45" s="1"/>
  <c r="MQ16" i="45" s="1"/>
  <c r="MT16" i="45" s="1"/>
  <c r="MW16" i="45" s="1"/>
  <c r="MZ16" i="45" s="1"/>
  <c r="NC16" i="45" s="1"/>
  <c r="NF16" i="45" s="1"/>
  <c r="NI16" i="45" s="1"/>
  <c r="NM16" i="45" s="1"/>
  <c r="NO16" i="45" s="1"/>
  <c r="NR16" i="45" s="1"/>
  <c r="NT16" i="45" s="1"/>
  <c r="NV16" i="45" s="1"/>
  <c r="NY16" i="45" s="1"/>
  <c r="OB16" i="45" s="1"/>
  <c r="OE16" i="45" s="1"/>
  <c r="OG16" i="45" s="1"/>
  <c r="OJ16" i="45" s="1"/>
  <c r="OL16" i="45" s="1"/>
  <c r="OO16" i="45" s="1"/>
  <c r="OQ16" i="45" s="1"/>
  <c r="OS16" i="45" s="1"/>
  <c r="OU16" i="45" s="1"/>
  <c r="MJ17" i="45"/>
  <c r="MO17" i="45" s="1"/>
  <c r="MQ17" i="45" s="1"/>
  <c r="MT17" i="45" s="1"/>
  <c r="MW17" i="45" s="1"/>
  <c r="MZ17" i="45" s="1"/>
  <c r="NC17" i="45" s="1"/>
  <c r="NF17" i="45" s="1"/>
  <c r="NI17" i="45" s="1"/>
  <c r="NM17" i="45" s="1"/>
  <c r="NO17" i="45" s="1"/>
  <c r="NR17" i="45" s="1"/>
  <c r="NT17" i="45" s="1"/>
  <c r="NV17" i="45" s="1"/>
  <c r="NY17" i="45" s="1"/>
  <c r="OB17" i="45" s="1"/>
  <c r="OE17" i="45" s="1"/>
  <c r="OG17" i="45" s="1"/>
  <c r="OJ17" i="45" s="1"/>
  <c r="OL17" i="45" s="1"/>
  <c r="OO17" i="45" s="1"/>
  <c r="OQ17" i="45" s="1"/>
  <c r="OS17" i="45" s="1"/>
  <c r="OU17" i="45" s="1"/>
  <c r="MJ18" i="45"/>
  <c r="MO18" i="45" s="1"/>
  <c r="MQ18" i="45" s="1"/>
  <c r="MT18" i="45" s="1"/>
  <c r="MW18" i="45" s="1"/>
  <c r="MZ18" i="45" s="1"/>
  <c r="NC18" i="45" s="1"/>
  <c r="NF18" i="45" s="1"/>
  <c r="NI18" i="45" s="1"/>
  <c r="NM18" i="45" s="1"/>
  <c r="NO18" i="45" s="1"/>
  <c r="NR18" i="45" s="1"/>
  <c r="NT18" i="45" s="1"/>
  <c r="NV18" i="45" s="1"/>
  <c r="NY18" i="45" s="1"/>
  <c r="OB18" i="45" s="1"/>
  <c r="OE18" i="45" s="1"/>
  <c r="OG18" i="45" s="1"/>
  <c r="OJ18" i="45" s="1"/>
  <c r="OL18" i="45" s="1"/>
  <c r="OO18" i="45" s="1"/>
  <c r="OQ18" i="45" s="1"/>
  <c r="OS18" i="45" s="1"/>
  <c r="OU18" i="45" s="1"/>
  <c r="OW18" i="45" s="1"/>
  <c r="AAU18" i="45" s="1"/>
  <c r="FK4" i="45"/>
  <c r="FN4" i="45" s="1"/>
  <c r="FQ4" i="45" s="1"/>
  <c r="FK5" i="45"/>
  <c r="FN5" i="45" s="1"/>
  <c r="FQ5" i="45" s="1"/>
  <c r="FT5" i="45" s="1"/>
  <c r="FX5" i="45" s="1"/>
  <c r="GA5" i="45" s="1"/>
  <c r="GE5" i="45" s="1"/>
  <c r="GH5" i="45" s="1"/>
  <c r="GK5" i="45" s="1"/>
  <c r="GP5" i="45" s="1"/>
  <c r="GR5" i="45" s="1"/>
  <c r="GU5" i="45" s="1"/>
  <c r="GW5" i="45" s="1"/>
  <c r="GY5" i="45" s="1"/>
  <c r="AAR5" i="45" s="1"/>
  <c r="FK6" i="45"/>
  <c r="FN6" i="45" s="1"/>
  <c r="FQ6" i="45" s="1"/>
  <c r="FT6" i="45" s="1"/>
  <c r="FX6" i="45" s="1"/>
  <c r="GA6" i="45" s="1"/>
  <c r="GE6" i="45" s="1"/>
  <c r="GH6" i="45" s="1"/>
  <c r="GK6" i="45" s="1"/>
  <c r="GP6" i="45" s="1"/>
  <c r="GR6" i="45" s="1"/>
  <c r="GU6" i="45" s="1"/>
  <c r="GW6" i="45" s="1"/>
  <c r="GY6" i="45" s="1"/>
  <c r="AAR6" i="45" s="1"/>
  <c r="FK7" i="45"/>
  <c r="FN7" i="45" s="1"/>
  <c r="FQ7" i="45" s="1"/>
  <c r="FT7" i="45" s="1"/>
  <c r="FX7" i="45" s="1"/>
  <c r="GA7" i="45" s="1"/>
  <c r="GE7" i="45" s="1"/>
  <c r="GH7" i="45" s="1"/>
  <c r="GK7" i="45" s="1"/>
  <c r="GP7" i="45" s="1"/>
  <c r="GR7" i="45" s="1"/>
  <c r="GU7" i="45" s="1"/>
  <c r="GW7" i="45" s="1"/>
  <c r="GY7" i="45" s="1"/>
  <c r="AAR7" i="45" s="1"/>
  <c r="FK8" i="45"/>
  <c r="FN8" i="45" s="1"/>
  <c r="FQ8" i="45" s="1"/>
  <c r="FT8" i="45" s="1"/>
  <c r="FX8" i="45" s="1"/>
  <c r="GA8" i="45" s="1"/>
  <c r="GE8" i="45" s="1"/>
  <c r="GH8" i="45" s="1"/>
  <c r="GK8" i="45" s="1"/>
  <c r="GP8" i="45" s="1"/>
  <c r="GR8" i="45" s="1"/>
  <c r="GU8" i="45" s="1"/>
  <c r="GW8" i="45" s="1"/>
  <c r="GY8" i="45" s="1"/>
  <c r="AAR8" i="45" s="1"/>
  <c r="FK9" i="45"/>
  <c r="FN9" i="45" s="1"/>
  <c r="FQ9" i="45" s="1"/>
  <c r="FT9" i="45" s="1"/>
  <c r="FX9" i="45" s="1"/>
  <c r="GA9" i="45" s="1"/>
  <c r="GE9" i="45" s="1"/>
  <c r="GH9" i="45" s="1"/>
  <c r="GK9" i="45" s="1"/>
  <c r="GP9" i="45" s="1"/>
  <c r="GR9" i="45" s="1"/>
  <c r="GU9" i="45" s="1"/>
  <c r="GW9" i="45" s="1"/>
  <c r="GY9" i="45" s="1"/>
  <c r="AAR9" i="45" s="1"/>
  <c r="FK10" i="45"/>
  <c r="FN10" i="45" s="1"/>
  <c r="FQ10" i="45" s="1"/>
  <c r="FT10" i="45" s="1"/>
  <c r="FX10" i="45" s="1"/>
  <c r="GA10" i="45" s="1"/>
  <c r="GE10" i="45" s="1"/>
  <c r="GH10" i="45" s="1"/>
  <c r="GK10" i="45" s="1"/>
  <c r="GP10" i="45" s="1"/>
  <c r="GR10" i="45" s="1"/>
  <c r="GU10" i="45" s="1"/>
  <c r="GW10" i="45" s="1"/>
  <c r="GY10" i="45" s="1"/>
  <c r="AAR10" i="45" s="1"/>
  <c r="FK11" i="45"/>
  <c r="FN11" i="45" s="1"/>
  <c r="FQ11" i="45" s="1"/>
  <c r="FT11" i="45" s="1"/>
  <c r="FX11" i="45" s="1"/>
  <c r="GA11" i="45" s="1"/>
  <c r="GE11" i="45" s="1"/>
  <c r="GH11" i="45" s="1"/>
  <c r="GK11" i="45" s="1"/>
  <c r="GP11" i="45" s="1"/>
  <c r="GR11" i="45" s="1"/>
  <c r="GU11" i="45" s="1"/>
  <c r="GW11" i="45" s="1"/>
  <c r="GY11" i="45" s="1"/>
  <c r="AAR11" i="45" s="1"/>
  <c r="FK12" i="45"/>
  <c r="FN12" i="45" s="1"/>
  <c r="FQ12" i="45" s="1"/>
  <c r="FT12" i="45" s="1"/>
  <c r="FX12" i="45" s="1"/>
  <c r="FK14" i="45"/>
  <c r="FN14" i="45" s="1"/>
  <c r="FK15" i="45"/>
  <c r="FN15" i="45" s="1"/>
  <c r="FQ15" i="45" s="1"/>
  <c r="FT15" i="45" s="1"/>
  <c r="FX15" i="45" s="1"/>
  <c r="GA15" i="45" s="1"/>
  <c r="GE15" i="45" s="1"/>
  <c r="GH15" i="45" s="1"/>
  <c r="GK15" i="45" s="1"/>
  <c r="GP15" i="45" s="1"/>
  <c r="GR15" i="45" s="1"/>
  <c r="GU15" i="45" s="1"/>
  <c r="GW15" i="45" s="1"/>
  <c r="GY15" i="45" s="1"/>
  <c r="AAR15" i="45" s="1"/>
  <c r="FK16" i="45"/>
  <c r="FN16" i="45" s="1"/>
  <c r="FQ16" i="45" s="1"/>
  <c r="FT16" i="45" s="1"/>
  <c r="FX16" i="45" s="1"/>
  <c r="GA16" i="45" s="1"/>
  <c r="GE16" i="45" s="1"/>
  <c r="GH16" i="45" s="1"/>
  <c r="GK16" i="45" s="1"/>
  <c r="GP16" i="45" s="1"/>
  <c r="GR16" i="45" s="1"/>
  <c r="GU16" i="45" s="1"/>
  <c r="GW16" i="45" s="1"/>
  <c r="GY16" i="45" s="1"/>
  <c r="AAR16" i="45" s="1"/>
  <c r="FK17" i="45"/>
  <c r="FN17" i="45" s="1"/>
  <c r="FQ17" i="45" s="1"/>
  <c r="FT17" i="45" s="1"/>
  <c r="FX17" i="45" s="1"/>
  <c r="GA17" i="45" s="1"/>
  <c r="GE17" i="45" s="1"/>
  <c r="GH17" i="45" s="1"/>
  <c r="GK17" i="45" s="1"/>
  <c r="GP17" i="45" s="1"/>
  <c r="GR17" i="45" s="1"/>
  <c r="GU17" i="45" s="1"/>
  <c r="GW17" i="45" s="1"/>
  <c r="GY17" i="45" s="1"/>
  <c r="AAR17" i="45" s="1"/>
  <c r="FK18" i="45"/>
  <c r="FN18" i="45" s="1"/>
  <c r="FQ18" i="45" s="1"/>
  <c r="FT18" i="45" s="1"/>
  <c r="FX18" i="45" s="1"/>
  <c r="GA18" i="45" s="1"/>
  <c r="GE18" i="45" s="1"/>
  <c r="GH18" i="45" s="1"/>
  <c r="GK18" i="45" s="1"/>
  <c r="GP18" i="45" s="1"/>
  <c r="GR18" i="45" s="1"/>
  <c r="GU18" i="45" s="1"/>
  <c r="GW18" i="45" s="1"/>
  <c r="GY18" i="45" s="1"/>
  <c r="AAR18" i="45" s="1"/>
  <c r="DS4" i="45"/>
  <c r="DV4" i="45" s="1"/>
  <c r="DY4" i="45" s="1"/>
  <c r="DS5" i="45"/>
  <c r="DV5" i="45" s="1"/>
  <c r="DY5" i="45" s="1"/>
  <c r="EC5" i="45" s="1"/>
  <c r="EF5" i="45" s="1"/>
  <c r="EI5" i="45" s="1"/>
  <c r="EL5" i="45" s="1"/>
  <c r="EO5" i="45" s="1"/>
  <c r="ER5" i="45" s="1"/>
  <c r="EV5" i="45" s="1"/>
  <c r="DS6" i="45"/>
  <c r="DV6" i="45" s="1"/>
  <c r="DY6" i="45" s="1"/>
  <c r="EC6" i="45" s="1"/>
  <c r="EF6" i="45" s="1"/>
  <c r="EI6" i="45" s="1"/>
  <c r="EL6" i="45" s="1"/>
  <c r="EO6" i="45" s="1"/>
  <c r="ER6" i="45" s="1"/>
  <c r="EV6" i="45" s="1"/>
  <c r="EX6" i="45" s="1"/>
  <c r="DS7" i="45"/>
  <c r="DV7" i="45" s="1"/>
  <c r="DY7" i="45" s="1"/>
  <c r="EC7" i="45" s="1"/>
  <c r="EF7" i="45" s="1"/>
  <c r="EI7" i="45" s="1"/>
  <c r="EL7" i="45" s="1"/>
  <c r="EO7" i="45" s="1"/>
  <c r="ER7" i="45" s="1"/>
  <c r="EV7" i="45" s="1"/>
  <c r="DS8" i="45"/>
  <c r="DV8" i="45" s="1"/>
  <c r="DY8" i="45" s="1"/>
  <c r="EC8" i="45" s="1"/>
  <c r="EF8" i="45" s="1"/>
  <c r="EI8" i="45" s="1"/>
  <c r="EL8" i="45" s="1"/>
  <c r="EO8" i="45" s="1"/>
  <c r="ER8" i="45" s="1"/>
  <c r="EV8" i="45" s="1"/>
  <c r="DS9" i="45"/>
  <c r="DV9" i="45" s="1"/>
  <c r="DY9" i="45" s="1"/>
  <c r="EC9" i="45" s="1"/>
  <c r="EF9" i="45" s="1"/>
  <c r="EI9" i="45" s="1"/>
  <c r="EL9" i="45" s="1"/>
  <c r="EO9" i="45" s="1"/>
  <c r="ER9" i="45" s="1"/>
  <c r="EV9" i="45" s="1"/>
  <c r="DS10" i="45"/>
  <c r="DV10" i="45" s="1"/>
  <c r="DY10" i="45" s="1"/>
  <c r="EC10" i="45" s="1"/>
  <c r="EF10" i="45" s="1"/>
  <c r="EI10" i="45" s="1"/>
  <c r="EL10" i="45" s="1"/>
  <c r="EO10" i="45" s="1"/>
  <c r="ER10" i="45" s="1"/>
  <c r="EV10" i="45" s="1"/>
  <c r="EX10" i="45" s="1"/>
  <c r="DS11" i="45"/>
  <c r="DV11" i="45" s="1"/>
  <c r="DY11" i="45" s="1"/>
  <c r="EC11" i="45" s="1"/>
  <c r="EF11" i="45" s="1"/>
  <c r="EI11" i="45" s="1"/>
  <c r="EL11" i="45" s="1"/>
  <c r="EO11" i="45" s="1"/>
  <c r="ER11" i="45" s="1"/>
  <c r="EV11" i="45" s="1"/>
  <c r="DS12" i="45"/>
  <c r="DV12" i="45" s="1"/>
  <c r="DY12" i="45" s="1"/>
  <c r="EC12" i="45" s="1"/>
  <c r="EF12" i="45" s="1"/>
  <c r="DS13" i="45"/>
  <c r="DV13" i="45" s="1"/>
  <c r="DY13" i="45" s="1"/>
  <c r="EC13" i="45" s="1"/>
  <c r="EF13" i="45" s="1"/>
  <c r="EI13" i="45" s="1"/>
  <c r="EL13" i="45" s="1"/>
  <c r="EO13" i="45" s="1"/>
  <c r="ER13" i="45" s="1"/>
  <c r="EV13" i="45" s="1"/>
  <c r="EX13" i="45" s="1"/>
  <c r="DS14" i="45"/>
  <c r="DV14" i="45" s="1"/>
  <c r="DY14" i="45" s="1"/>
  <c r="EC14" i="45" s="1"/>
  <c r="EF14" i="45" s="1"/>
  <c r="DS15" i="45"/>
  <c r="DV15" i="45" s="1"/>
  <c r="DY15" i="45" s="1"/>
  <c r="EC15" i="45" s="1"/>
  <c r="EF15" i="45" s="1"/>
  <c r="EI15" i="45" s="1"/>
  <c r="EL15" i="45" s="1"/>
  <c r="EO15" i="45" s="1"/>
  <c r="ER15" i="45" s="1"/>
  <c r="EV15" i="45" s="1"/>
  <c r="DS16" i="45"/>
  <c r="DV16" i="45" s="1"/>
  <c r="DY16" i="45" s="1"/>
  <c r="EC16" i="45" s="1"/>
  <c r="EF16" i="45" s="1"/>
  <c r="EI16" i="45" s="1"/>
  <c r="EL16" i="45" s="1"/>
  <c r="EO16" i="45" s="1"/>
  <c r="ER16" i="45" s="1"/>
  <c r="EV16" i="45" s="1"/>
  <c r="DS17" i="45"/>
  <c r="DV17" i="45" s="1"/>
  <c r="DY17" i="45" s="1"/>
  <c r="EC17" i="45" s="1"/>
  <c r="EF17" i="45" s="1"/>
  <c r="EI17" i="45" s="1"/>
  <c r="EL17" i="45" s="1"/>
  <c r="EO17" i="45" s="1"/>
  <c r="ER17" i="45" s="1"/>
  <c r="EV17" i="45" s="1"/>
  <c r="EZ17" i="45" s="1"/>
  <c r="AAQ17" i="45" s="1"/>
  <c r="DS18" i="45"/>
  <c r="DV18" i="45" s="1"/>
  <c r="DY18" i="45" s="1"/>
  <c r="EC18" i="45" s="1"/>
  <c r="EF18" i="45" s="1"/>
  <c r="EI18" i="45" s="1"/>
  <c r="EL18" i="45" s="1"/>
  <c r="EO18" i="45" s="1"/>
  <c r="ER18" i="45" s="1"/>
  <c r="EV18" i="45" s="1"/>
  <c r="NR4" i="43"/>
  <c r="NV4" i="43" s="1"/>
  <c r="NR5" i="43"/>
  <c r="NV5" i="43" s="1"/>
  <c r="NR6" i="43"/>
  <c r="NV6" i="43" s="1"/>
  <c r="NX6" i="43" s="1"/>
  <c r="OA6" i="43" s="1"/>
  <c r="OE6" i="43" s="1"/>
  <c r="OG6" i="43" s="1"/>
  <c r="OL6" i="43" s="1"/>
  <c r="OO6" i="43" s="1"/>
  <c r="OR6" i="43" s="1"/>
  <c r="OV6" i="43" s="1"/>
  <c r="OZ6" i="43" s="1"/>
  <c r="PC6" i="43" s="1"/>
  <c r="PF6" i="43" s="1"/>
  <c r="PH6" i="43" s="1"/>
  <c r="PK6" i="43" s="1"/>
  <c r="PN6" i="43" s="1"/>
  <c r="PQ6" i="43" s="1"/>
  <c r="PT6" i="43" s="1"/>
  <c r="PV6" i="43" s="1"/>
  <c r="PY6" i="43" s="1"/>
  <c r="QA6" i="43" s="1"/>
  <c r="QC6" i="43" s="1"/>
  <c r="QF6" i="43" s="1"/>
  <c r="QH6" i="43" s="1"/>
  <c r="ACL6" i="43" s="1"/>
  <c r="NR7" i="43"/>
  <c r="NV7" i="43" s="1"/>
  <c r="NX7" i="43" s="1"/>
  <c r="OA7" i="43" s="1"/>
  <c r="OE7" i="43" s="1"/>
  <c r="OG7" i="43" s="1"/>
  <c r="OL7" i="43" s="1"/>
  <c r="OO7" i="43" s="1"/>
  <c r="OR7" i="43" s="1"/>
  <c r="OV7" i="43" s="1"/>
  <c r="OZ7" i="43" s="1"/>
  <c r="PC7" i="43" s="1"/>
  <c r="PF7" i="43" s="1"/>
  <c r="PH7" i="43" s="1"/>
  <c r="PK7" i="43" s="1"/>
  <c r="PN7" i="43" s="1"/>
  <c r="PQ7" i="43" s="1"/>
  <c r="PT7" i="43" s="1"/>
  <c r="PV7" i="43" s="1"/>
  <c r="PY7" i="43" s="1"/>
  <c r="QA7" i="43" s="1"/>
  <c r="QC7" i="43" s="1"/>
  <c r="QF7" i="43" s="1"/>
  <c r="QH7" i="43" s="1"/>
  <c r="ACL7" i="43" s="1"/>
  <c r="NR3" i="43"/>
  <c r="NV3" i="43" s="1"/>
  <c r="KY4" i="43"/>
  <c r="LB4" i="43" s="1"/>
  <c r="KY3" i="43"/>
  <c r="LB3" i="43" s="1"/>
  <c r="EM6" i="43"/>
  <c r="EP6" i="43" s="1"/>
  <c r="ER6" i="43" s="1"/>
  <c r="EV6" i="43" s="1"/>
  <c r="EZ6" i="43" s="1"/>
  <c r="FC6" i="43" s="1"/>
  <c r="FG6" i="43" s="1"/>
  <c r="FJ6" i="43" s="1"/>
  <c r="FM6" i="43" s="1"/>
  <c r="FQ6" i="43" s="1"/>
  <c r="FS6" i="43" s="1"/>
  <c r="FV6" i="43" s="1"/>
  <c r="ACH6" i="43" s="1"/>
  <c r="EM7" i="43"/>
  <c r="EP7" i="43" s="1"/>
  <c r="ER7" i="43" s="1"/>
  <c r="EV7" i="43" s="1"/>
  <c r="EZ7" i="43" s="1"/>
  <c r="FC7" i="43" s="1"/>
  <c r="FG7" i="43" s="1"/>
  <c r="FJ7" i="43" s="1"/>
  <c r="FM7" i="43" s="1"/>
  <c r="FQ7" i="43" s="1"/>
  <c r="FS7" i="43" s="1"/>
  <c r="FV7" i="43" s="1"/>
  <c r="ACH7" i="43" s="1"/>
  <c r="CM4" i="43"/>
  <c r="CP4" i="43" s="1"/>
  <c r="CS4" i="43" s="1"/>
  <c r="CV4" i="43" s="1"/>
  <c r="CM5" i="43"/>
  <c r="CP5" i="43" s="1"/>
  <c r="CS5" i="43" s="1"/>
  <c r="CV5" i="43" s="1"/>
  <c r="CM3" i="43"/>
  <c r="CP3" i="43" s="1"/>
  <c r="CS3" i="43" s="1"/>
  <c r="CV3" i="43" s="1"/>
  <c r="CF4" i="42"/>
  <c r="CQ4" i="42" s="1"/>
  <c r="DB4" i="42" s="1"/>
  <c r="DN4" i="42" s="1"/>
  <c r="EA4" i="42" s="1"/>
  <c r="EM4" i="42" s="1"/>
  <c r="EX4" i="42" s="1"/>
  <c r="FL4" i="42" s="1"/>
  <c r="FX4" i="42" s="1"/>
  <c r="HC4" i="42" s="1"/>
  <c r="HI4" i="42" s="1"/>
  <c r="HY4" i="42" s="1"/>
  <c r="CF5" i="42"/>
  <c r="CQ5" i="42" s="1"/>
  <c r="DB5" i="42" s="1"/>
  <c r="DN5" i="42" s="1"/>
  <c r="EA5" i="42" s="1"/>
  <c r="EM5" i="42" s="1"/>
  <c r="EX5" i="42" s="1"/>
  <c r="FL5" i="42" s="1"/>
  <c r="FX5" i="42" s="1"/>
  <c r="HC5" i="42" s="1"/>
  <c r="HI5" i="42" s="1"/>
  <c r="IA5" i="42" s="1"/>
  <c r="DRL5" i="42" s="1"/>
  <c r="CF6" i="42"/>
  <c r="CQ6" i="42" s="1"/>
  <c r="DB6" i="42" s="1"/>
  <c r="DN6" i="42" s="1"/>
  <c r="EA6" i="42" s="1"/>
  <c r="EM6" i="42" s="1"/>
  <c r="EX6" i="42" s="1"/>
  <c r="FL6" i="42" s="1"/>
  <c r="FX6" i="42" s="1"/>
  <c r="HC6" i="42" s="1"/>
  <c r="HI6" i="42" s="1"/>
  <c r="HY6" i="42" s="1"/>
  <c r="CF7" i="42"/>
  <c r="CQ7" i="42" s="1"/>
  <c r="DB7" i="42" s="1"/>
  <c r="DN7" i="42" s="1"/>
  <c r="EA7" i="42" s="1"/>
  <c r="EM7" i="42" s="1"/>
  <c r="EX7" i="42" s="1"/>
  <c r="FL7" i="42" s="1"/>
  <c r="FX7" i="42" s="1"/>
  <c r="HC7" i="42" s="1"/>
  <c r="HI7" i="42" s="1"/>
  <c r="CF8" i="42"/>
  <c r="CQ8" i="42" s="1"/>
  <c r="DB8" i="42" s="1"/>
  <c r="DN8" i="42" s="1"/>
  <c r="EA8" i="42" s="1"/>
  <c r="EM8" i="42" s="1"/>
  <c r="EX8" i="42" s="1"/>
  <c r="FL8" i="42" s="1"/>
  <c r="FX8" i="42" s="1"/>
  <c r="HC8" i="42" s="1"/>
  <c r="HI8" i="42" s="1"/>
  <c r="HY8" i="42" s="1"/>
  <c r="CF9" i="42"/>
  <c r="CQ9" i="42" s="1"/>
  <c r="DB9" i="42" s="1"/>
  <c r="DN9" i="42" s="1"/>
  <c r="EA9" i="42" s="1"/>
  <c r="EM9" i="42" s="1"/>
  <c r="EX9" i="42" s="1"/>
  <c r="FL9" i="42" s="1"/>
  <c r="FX9" i="42" s="1"/>
  <c r="HC9" i="42" s="1"/>
  <c r="HI9" i="42" s="1"/>
  <c r="IA9" i="42" s="1"/>
  <c r="DRL9" i="42" s="1"/>
  <c r="CF10" i="42"/>
  <c r="CQ10" i="42" s="1"/>
  <c r="DB10" i="42" s="1"/>
  <c r="DN10" i="42" s="1"/>
  <c r="EA10" i="42" s="1"/>
  <c r="EM10" i="42" s="1"/>
  <c r="EX10" i="42" s="1"/>
  <c r="FL10" i="42" s="1"/>
  <c r="FX10" i="42" s="1"/>
  <c r="HC10" i="42" s="1"/>
  <c r="HI10" i="42" s="1"/>
  <c r="CF11" i="42"/>
  <c r="CQ11" i="42" s="1"/>
  <c r="DB11" i="42" s="1"/>
  <c r="DN11" i="42" s="1"/>
  <c r="EA11" i="42" s="1"/>
  <c r="EM11" i="42" s="1"/>
  <c r="EX11" i="42" s="1"/>
  <c r="FL11" i="42" s="1"/>
  <c r="FX11" i="42" s="1"/>
  <c r="HC11" i="42" s="1"/>
  <c r="HI11" i="42" s="1"/>
  <c r="CF12" i="42"/>
  <c r="CQ12" i="42" s="1"/>
  <c r="DB12" i="42" s="1"/>
  <c r="DN12" i="42" s="1"/>
  <c r="EA12" i="42" s="1"/>
  <c r="EM12" i="42" s="1"/>
  <c r="EX12" i="42" s="1"/>
  <c r="FL12" i="42" s="1"/>
  <c r="FX12" i="42" s="1"/>
  <c r="HC12" i="42" s="1"/>
  <c r="HI12" i="42" s="1"/>
  <c r="CF13" i="42"/>
  <c r="CQ13" i="42" s="1"/>
  <c r="DB13" i="42" s="1"/>
  <c r="DN13" i="42" s="1"/>
  <c r="EA13" i="42" s="1"/>
  <c r="EM13" i="42" s="1"/>
  <c r="EX13" i="42" s="1"/>
  <c r="FL13" i="42" s="1"/>
  <c r="FX13" i="42" s="1"/>
  <c r="HC13" i="42" s="1"/>
  <c r="HI13" i="42" s="1"/>
  <c r="CF14" i="42"/>
  <c r="CQ14" i="42" s="1"/>
  <c r="DB14" i="42" s="1"/>
  <c r="DN14" i="42" s="1"/>
  <c r="EA14" i="42" s="1"/>
  <c r="EM14" i="42" s="1"/>
  <c r="EX14" i="42" s="1"/>
  <c r="FL14" i="42" s="1"/>
  <c r="CF15" i="42"/>
  <c r="CQ15" i="42" s="1"/>
  <c r="DB15" i="42" s="1"/>
  <c r="DN15" i="42" s="1"/>
  <c r="EA15" i="42" s="1"/>
  <c r="EM15" i="42" s="1"/>
  <c r="EX15" i="42" s="1"/>
  <c r="FL15" i="42" s="1"/>
  <c r="FX15" i="42" s="1"/>
  <c r="HC15" i="42" s="1"/>
  <c r="HI15" i="42" s="1"/>
  <c r="IA15" i="42" s="1"/>
  <c r="DRL15" i="42" s="1"/>
  <c r="CF16" i="42"/>
  <c r="CQ16" i="42" s="1"/>
  <c r="DB16" i="42" s="1"/>
  <c r="CF17" i="42"/>
  <c r="CQ17" i="42" s="1"/>
  <c r="DB17" i="42" s="1"/>
  <c r="DN17" i="42" s="1"/>
  <c r="EA17" i="42" s="1"/>
  <c r="EM17" i="42" s="1"/>
  <c r="EX17" i="42" s="1"/>
  <c r="FL17" i="42" s="1"/>
  <c r="FX17" i="42" s="1"/>
  <c r="HC17" i="42" s="1"/>
  <c r="HI17" i="42" s="1"/>
  <c r="CF18" i="42"/>
  <c r="CQ18" i="42" s="1"/>
  <c r="DB18" i="42" s="1"/>
  <c r="DN18" i="42" s="1"/>
  <c r="EA18" i="42" s="1"/>
  <c r="EM18" i="42" s="1"/>
  <c r="EX18" i="42" s="1"/>
  <c r="FL18" i="42" s="1"/>
  <c r="FX18" i="42" s="1"/>
  <c r="HC18" i="42" s="1"/>
  <c r="HI18" i="42" s="1"/>
  <c r="HY18" i="42" s="1"/>
  <c r="CF19" i="42"/>
  <c r="CQ19" i="42" s="1"/>
  <c r="DB19" i="42" s="1"/>
  <c r="DN19" i="42" s="1"/>
  <c r="EA19" i="42" s="1"/>
  <c r="EM19" i="42" s="1"/>
  <c r="EX19" i="42" s="1"/>
  <c r="FL19" i="42" s="1"/>
  <c r="FX19" i="42" s="1"/>
  <c r="HC19" i="42" s="1"/>
  <c r="HI19" i="42" s="1"/>
  <c r="CF20" i="42"/>
  <c r="CQ20" i="42" s="1"/>
  <c r="DB20" i="42" s="1"/>
  <c r="DN20" i="42" s="1"/>
  <c r="EA20" i="42" s="1"/>
  <c r="EM20" i="42" s="1"/>
  <c r="EX20" i="42" s="1"/>
  <c r="FL20" i="42" s="1"/>
  <c r="FX20" i="42" s="1"/>
  <c r="HC20" i="42" s="1"/>
  <c r="HI20" i="42" s="1"/>
  <c r="CF21" i="42"/>
  <c r="CQ21" i="42" s="1"/>
  <c r="DB21" i="42" s="1"/>
  <c r="DN21" i="42" s="1"/>
  <c r="EA21" i="42" s="1"/>
  <c r="EM21" i="42" s="1"/>
  <c r="EX21" i="42" s="1"/>
  <c r="FL21" i="42" s="1"/>
  <c r="FX21" i="42" s="1"/>
  <c r="HC21" i="42" s="1"/>
  <c r="HI21" i="42" s="1"/>
  <c r="IA21" i="42" s="1"/>
  <c r="DRL21" i="42" s="1"/>
  <c r="CF22" i="42"/>
  <c r="CQ22" i="42" s="1"/>
  <c r="DB22" i="42" s="1"/>
  <c r="DN22" i="42" s="1"/>
  <c r="EA22" i="42" s="1"/>
  <c r="EM22" i="42" s="1"/>
  <c r="EX22" i="42" s="1"/>
  <c r="FL22" i="42" s="1"/>
  <c r="FX22" i="42" s="1"/>
  <c r="HC22" i="42" s="1"/>
  <c r="HI22" i="42" s="1"/>
  <c r="CF23" i="42"/>
  <c r="CQ23" i="42" s="1"/>
  <c r="DB23" i="42" s="1"/>
  <c r="DN23" i="42" s="1"/>
  <c r="EA23" i="42" s="1"/>
  <c r="EM23" i="42" s="1"/>
  <c r="EX23" i="42" s="1"/>
  <c r="FL23" i="42" s="1"/>
  <c r="FX23" i="42" s="1"/>
  <c r="HC23" i="42" s="1"/>
  <c r="HI23" i="42" s="1"/>
  <c r="CF24" i="42"/>
  <c r="CQ24" i="42" s="1"/>
  <c r="DB24" i="42" s="1"/>
  <c r="DN24" i="42" s="1"/>
  <c r="EA24" i="42" s="1"/>
  <c r="EM24" i="42" s="1"/>
  <c r="EX24" i="42" s="1"/>
  <c r="FL24" i="42" s="1"/>
  <c r="FX24" i="42" s="1"/>
  <c r="HC24" i="42" s="1"/>
  <c r="HI24" i="42" s="1"/>
  <c r="CF25" i="42"/>
  <c r="CQ25" i="42" s="1"/>
  <c r="DB25" i="42" s="1"/>
  <c r="DN25" i="42" s="1"/>
  <c r="EA25" i="42" s="1"/>
  <c r="EM25" i="42" s="1"/>
  <c r="EX25" i="42" s="1"/>
  <c r="FL25" i="42" s="1"/>
  <c r="FX25" i="42" s="1"/>
  <c r="HC25" i="42" s="1"/>
  <c r="HI25" i="42" s="1"/>
  <c r="CF26" i="42"/>
  <c r="CQ26" i="42" s="1"/>
  <c r="DB26" i="42" s="1"/>
  <c r="DN26" i="42" s="1"/>
  <c r="EA26" i="42" s="1"/>
  <c r="EM26" i="42" s="1"/>
  <c r="EX26" i="42" s="1"/>
  <c r="FL26" i="42" s="1"/>
  <c r="FX26" i="42" s="1"/>
  <c r="HC26" i="42" s="1"/>
  <c r="HI26" i="42" s="1"/>
  <c r="IA26" i="42" s="1"/>
  <c r="DRL26" i="42" s="1"/>
  <c r="CF27" i="42"/>
  <c r="CQ27" i="42" s="1"/>
  <c r="DB27" i="42" s="1"/>
  <c r="DN27" i="42" s="1"/>
  <c r="EA27" i="42" s="1"/>
  <c r="EM27" i="42" s="1"/>
  <c r="EX27" i="42" s="1"/>
  <c r="FL27" i="42" s="1"/>
  <c r="FX27" i="42" s="1"/>
  <c r="HC27" i="42" s="1"/>
  <c r="HI27" i="42" s="1"/>
  <c r="HY27" i="42" s="1"/>
  <c r="CF28" i="42"/>
  <c r="CQ28" i="42" s="1"/>
  <c r="DB28" i="42" s="1"/>
  <c r="DN28" i="42" s="1"/>
  <c r="EA28" i="42" s="1"/>
  <c r="EM28" i="42" s="1"/>
  <c r="EX28" i="42" s="1"/>
  <c r="FL28" i="42" s="1"/>
  <c r="FX28" i="42" s="1"/>
  <c r="HC28" i="42" s="1"/>
  <c r="HI28" i="42" s="1"/>
  <c r="HY28" i="42" s="1"/>
  <c r="CF29" i="42"/>
  <c r="CQ29" i="42" s="1"/>
  <c r="DB29" i="42" s="1"/>
  <c r="DN29" i="42" s="1"/>
  <c r="EA29" i="42" s="1"/>
  <c r="EM29" i="42" s="1"/>
  <c r="EX29" i="42" s="1"/>
  <c r="FL29" i="42" s="1"/>
  <c r="FX29" i="42" s="1"/>
  <c r="HC29" i="42" s="1"/>
  <c r="HI29" i="42" s="1"/>
  <c r="IA29" i="42" s="1"/>
  <c r="DRL29" i="42" s="1"/>
  <c r="CF30" i="42"/>
  <c r="CQ30" i="42"/>
  <c r="DB30" i="42" s="1"/>
  <c r="DN30" i="42" s="1"/>
  <c r="EA30" i="42" s="1"/>
  <c r="EM30" i="42" s="1"/>
  <c r="EX30" i="42" s="1"/>
  <c r="FL30" i="42" s="1"/>
  <c r="FX30" i="42" s="1"/>
  <c r="HC30" i="42" s="1"/>
  <c r="HI30" i="42" s="1"/>
  <c r="IA30" i="42" s="1"/>
  <c r="DRL30" i="42" s="1"/>
  <c r="CF31" i="42"/>
  <c r="CQ31" i="42" s="1"/>
  <c r="DB31" i="42" s="1"/>
  <c r="DN31" i="42" s="1"/>
  <c r="EA31" i="42" s="1"/>
  <c r="EM31" i="42" s="1"/>
  <c r="EX31" i="42" s="1"/>
  <c r="FL31" i="42" s="1"/>
  <c r="FX31" i="42" s="1"/>
  <c r="HC31" i="42" s="1"/>
  <c r="HI31" i="42" s="1"/>
  <c r="IA31" i="42" s="1"/>
  <c r="DRL31" i="42" s="1"/>
  <c r="CF32" i="42"/>
  <c r="CQ32" i="42" s="1"/>
  <c r="DB32" i="42" s="1"/>
  <c r="DN32" i="42" s="1"/>
  <c r="EA32" i="42" s="1"/>
  <c r="EM32" i="42" s="1"/>
  <c r="EX32" i="42" s="1"/>
  <c r="FL32" i="42" s="1"/>
  <c r="FX32" i="42" s="1"/>
  <c r="HC32" i="42" s="1"/>
  <c r="HI32" i="42" s="1"/>
  <c r="HY32" i="42" s="1"/>
  <c r="CF33" i="42"/>
  <c r="CQ33" i="42" s="1"/>
  <c r="DB33" i="42" s="1"/>
  <c r="DN33" i="42" s="1"/>
  <c r="EA33" i="42" s="1"/>
  <c r="EM33" i="42" s="1"/>
  <c r="EX33" i="42" s="1"/>
  <c r="FL33" i="42" s="1"/>
  <c r="FX33" i="42" s="1"/>
  <c r="HC33" i="42" s="1"/>
  <c r="HI33" i="42" s="1"/>
  <c r="CF34" i="42"/>
  <c r="CQ34" i="42" s="1"/>
  <c r="DB34" i="42" s="1"/>
  <c r="DN34" i="42" s="1"/>
  <c r="EA34" i="42" s="1"/>
  <c r="EM34" i="42" s="1"/>
  <c r="EX34" i="42" s="1"/>
  <c r="FL34" i="42" s="1"/>
  <c r="FX34" i="42" s="1"/>
  <c r="HC34" i="42" s="1"/>
  <c r="HI34" i="42" s="1"/>
  <c r="CF35" i="42"/>
  <c r="CQ35" i="42" s="1"/>
  <c r="DB35" i="42" s="1"/>
  <c r="DN35" i="42" s="1"/>
  <c r="EA35" i="42" s="1"/>
  <c r="EM35" i="42" s="1"/>
  <c r="EX35" i="42" s="1"/>
  <c r="FL35" i="42" s="1"/>
  <c r="FX35" i="42" s="1"/>
  <c r="HC35" i="42" s="1"/>
  <c r="HI35" i="42" s="1"/>
  <c r="IA35" i="42" s="1"/>
  <c r="DRL35" i="42" s="1"/>
  <c r="CF36" i="42"/>
  <c r="CQ36" i="42" s="1"/>
  <c r="DB36" i="42" s="1"/>
  <c r="DN36" i="42" s="1"/>
  <c r="EA36" i="42" s="1"/>
  <c r="EM36" i="42" s="1"/>
  <c r="EX36" i="42" s="1"/>
  <c r="FL36" i="42" s="1"/>
  <c r="FX36" i="42" s="1"/>
  <c r="HC36" i="42" s="1"/>
  <c r="HI36" i="42" s="1"/>
  <c r="CF3" i="42"/>
  <c r="CQ3" i="42" s="1"/>
  <c r="DB3" i="42" s="1"/>
  <c r="DN3" i="42" s="1"/>
  <c r="EA3" i="42" s="1"/>
  <c r="EM3" i="42" s="1"/>
  <c r="EX3" i="42" s="1"/>
  <c r="FL3" i="42" s="1"/>
  <c r="FX3" i="42" s="1"/>
  <c r="HC3" i="42" s="1"/>
  <c r="HI3" i="42" s="1"/>
  <c r="KV5" i="43"/>
  <c r="KY5" i="43" s="1"/>
  <c r="LB5" i="43" s="1"/>
  <c r="AXP19" i="48"/>
  <c r="RK32" i="48"/>
  <c r="AU32" i="48"/>
  <c r="CAN18" i="48"/>
  <c r="CAM18" i="48"/>
  <c r="CAM12" i="48"/>
  <c r="CAM13" i="48"/>
  <c r="CAM14" i="48"/>
  <c r="CAK12" i="48"/>
  <c r="CAK13" i="48"/>
  <c r="CAK14" i="48"/>
  <c r="AAP5" i="45"/>
  <c r="AAP6" i="45"/>
  <c r="AAP7" i="45"/>
  <c r="AAP8" i="45"/>
  <c r="AAP9" i="45"/>
  <c r="AAP10" i="45"/>
  <c r="AAP11" i="45"/>
  <c r="AAP12" i="45"/>
  <c r="AAO5" i="45"/>
  <c r="AAO6" i="45"/>
  <c r="AAO7" i="45"/>
  <c r="AAO8" i="45"/>
  <c r="AAO9" i="45"/>
  <c r="AAO10" i="45"/>
  <c r="AAO11" i="45"/>
  <c r="AAO12" i="45"/>
  <c r="HH4" i="45"/>
  <c r="HH5" i="45"/>
  <c r="HH6" i="45"/>
  <c r="HH7" i="45"/>
  <c r="HH8" i="45"/>
  <c r="HH9" i="45"/>
  <c r="HH10" i="45"/>
  <c r="HH11" i="45"/>
  <c r="HH12" i="45"/>
  <c r="HH14" i="45"/>
  <c r="ABM10" i="46"/>
  <c r="ABL9" i="46"/>
  <c r="ABK12" i="46"/>
  <c r="ABQ12" i="46"/>
  <c r="ABP12" i="46"/>
  <c r="ABN12" i="46"/>
  <c r="ABM8" i="46"/>
  <c r="ABM9" i="46"/>
  <c r="ABM11" i="46"/>
  <c r="ABM12" i="46"/>
  <c r="ABL8" i="46"/>
  <c r="ABL10" i="46"/>
  <c r="ABL11" i="46"/>
  <c r="ABL12" i="46"/>
  <c r="BNA35" i="42"/>
  <c r="BNM35" i="42" s="1"/>
  <c r="BNX35" i="42" s="1"/>
  <c r="BOI35" i="42" s="1"/>
  <c r="BOV35" i="42" s="1"/>
  <c r="BPI35" i="42" s="1"/>
  <c r="BPT35" i="42" s="1"/>
  <c r="BQE35" i="42" s="1"/>
  <c r="BQR35" i="42" s="1"/>
  <c r="BRE35" i="42" s="1"/>
  <c r="BSG35" i="42" s="1"/>
  <c r="BSM35" i="42" s="1"/>
  <c r="BTD35" i="42" s="1"/>
  <c r="BTM35" i="42" s="1"/>
  <c r="BTT35" i="42" s="1"/>
  <c r="BUB35" i="42" s="1"/>
  <c r="BUL35" i="42" s="1"/>
  <c r="BUQ35" i="42" s="1"/>
  <c r="BUX35" i="42" s="1"/>
  <c r="BVE35" i="42" s="1"/>
  <c r="BVO35" i="42" s="1"/>
  <c r="BVY35" i="42" s="1"/>
  <c r="BWE35" i="42" s="1"/>
  <c r="BXH35" i="42" s="1"/>
  <c r="BXR35" i="42" s="1"/>
  <c r="BYC35" i="42" s="1"/>
  <c r="BYO35" i="42" s="1"/>
  <c r="DRS35" i="42" s="1"/>
  <c r="BNA36" i="42"/>
  <c r="BNM36" i="42" s="1"/>
  <c r="BNX36" i="42" s="1"/>
  <c r="BOI36" i="42" s="1"/>
  <c r="BOV36" i="42" s="1"/>
  <c r="BPI36" i="42" s="1"/>
  <c r="BPT36" i="42" s="1"/>
  <c r="BQE36" i="42" s="1"/>
  <c r="BQR36" i="42" s="1"/>
  <c r="BRE36" i="42" s="1"/>
  <c r="BSG36" i="42" s="1"/>
  <c r="BSM36" i="42" s="1"/>
  <c r="BTD36" i="42" s="1"/>
  <c r="BTM36" i="42" s="1"/>
  <c r="BTT36" i="42" s="1"/>
  <c r="BUB36" i="42" s="1"/>
  <c r="BUL36" i="42" s="1"/>
  <c r="BUQ36" i="42" s="1"/>
  <c r="BUX36" i="42" s="1"/>
  <c r="BVE36" i="42" s="1"/>
  <c r="BVO36" i="42" s="1"/>
  <c r="BVY36" i="42" s="1"/>
  <c r="BWE36" i="42" s="1"/>
  <c r="BXH36" i="42" s="1"/>
  <c r="BXR36" i="42" s="1"/>
  <c r="BYC36" i="42" s="1"/>
  <c r="BYO36" i="42" s="1"/>
  <c r="DRS36" i="42" s="1"/>
  <c r="BNA16" i="42"/>
  <c r="BNM16" i="42" s="1"/>
  <c r="BNX16" i="42" s="1"/>
  <c r="BOI16" i="42" s="1"/>
  <c r="BAQ4" i="42"/>
  <c r="BBC4" i="42" s="1"/>
  <c r="BBN4" i="42" s="1"/>
  <c r="BBX4" i="42" s="1"/>
  <c r="BCK4" i="42" s="1"/>
  <c r="BCY4" i="42" s="1"/>
  <c r="BDK4" i="42" s="1"/>
  <c r="BDW4" i="42" s="1"/>
  <c r="BEK4" i="42" s="1"/>
  <c r="BEX4" i="42" s="1"/>
  <c r="BFY4" i="42" s="1"/>
  <c r="BGE4" i="42" s="1"/>
  <c r="BGU4" i="42" s="1"/>
  <c r="BHD4" i="42" s="1"/>
  <c r="BHL4" i="42" s="1"/>
  <c r="BHT4" i="42" s="1"/>
  <c r="BAQ5" i="42"/>
  <c r="BBC5" i="42" s="1"/>
  <c r="BBN5" i="42" s="1"/>
  <c r="BBX5" i="42" s="1"/>
  <c r="BCK5" i="42" s="1"/>
  <c r="BCY5" i="42" s="1"/>
  <c r="BDK5" i="42" s="1"/>
  <c r="BDW5" i="42" s="1"/>
  <c r="BEK5" i="42" s="1"/>
  <c r="BEX5" i="42" s="1"/>
  <c r="BFY5" i="42" s="1"/>
  <c r="BGE5" i="42" s="1"/>
  <c r="BGU5" i="42" s="1"/>
  <c r="BHD5" i="42" s="1"/>
  <c r="BHL5" i="42" s="1"/>
  <c r="BHT5" i="42" s="1"/>
  <c r="BAQ6" i="42"/>
  <c r="BBC6" i="42" s="1"/>
  <c r="BBN6" i="42" s="1"/>
  <c r="BBX6" i="42" s="1"/>
  <c r="BCK6" i="42" s="1"/>
  <c r="BCY6" i="42" s="1"/>
  <c r="BDK6" i="42" s="1"/>
  <c r="BDW6" i="42" s="1"/>
  <c r="BEK6" i="42" s="1"/>
  <c r="BEX6" i="42" s="1"/>
  <c r="BFY6" i="42" s="1"/>
  <c r="BGE6" i="42" s="1"/>
  <c r="BGU6" i="42" s="1"/>
  <c r="BHD6" i="42" s="1"/>
  <c r="BHL6" i="42" s="1"/>
  <c r="BHT6" i="42" s="1"/>
  <c r="BAQ7" i="42"/>
  <c r="BBC7" i="42" s="1"/>
  <c r="BBN7" i="42" s="1"/>
  <c r="BBX7" i="42" s="1"/>
  <c r="BCK7" i="42" s="1"/>
  <c r="BCY7" i="42" s="1"/>
  <c r="BDK7" i="42" s="1"/>
  <c r="BDW7" i="42" s="1"/>
  <c r="BEK7" i="42" s="1"/>
  <c r="BEX7" i="42" s="1"/>
  <c r="BFY7" i="42" s="1"/>
  <c r="BGE7" i="42" s="1"/>
  <c r="BGU7" i="42" s="1"/>
  <c r="BHD7" i="42" s="1"/>
  <c r="BHL7" i="42" s="1"/>
  <c r="BHT7" i="42" s="1"/>
  <c r="BAQ8" i="42"/>
  <c r="BBC8" i="42" s="1"/>
  <c r="BBN8" i="42" s="1"/>
  <c r="BBX8" i="42" s="1"/>
  <c r="BCK8" i="42" s="1"/>
  <c r="BCY8" i="42" s="1"/>
  <c r="BDK8" i="42" s="1"/>
  <c r="BDW8" i="42" s="1"/>
  <c r="BEK8" i="42" s="1"/>
  <c r="BEX8" i="42" s="1"/>
  <c r="BFY8" i="42" s="1"/>
  <c r="BGE8" i="42" s="1"/>
  <c r="BGU8" i="42" s="1"/>
  <c r="BHD8" i="42" s="1"/>
  <c r="BHL8" i="42" s="1"/>
  <c r="BHT8" i="42" s="1"/>
  <c r="BAQ9" i="42"/>
  <c r="BBC9" i="42" s="1"/>
  <c r="BBN9" i="42" s="1"/>
  <c r="BBX9" i="42" s="1"/>
  <c r="BCK9" i="42" s="1"/>
  <c r="BCY9" i="42" s="1"/>
  <c r="BDK9" i="42" s="1"/>
  <c r="BDW9" i="42" s="1"/>
  <c r="BEK9" i="42" s="1"/>
  <c r="BEX9" i="42" s="1"/>
  <c r="BFY9" i="42" s="1"/>
  <c r="BGE9" i="42" s="1"/>
  <c r="BGU9" i="42" s="1"/>
  <c r="BHD9" i="42" s="1"/>
  <c r="BHL9" i="42" s="1"/>
  <c r="BHT9" i="42" s="1"/>
  <c r="BAQ10" i="42"/>
  <c r="BBC10" i="42" s="1"/>
  <c r="BBN10" i="42" s="1"/>
  <c r="BBX10" i="42" s="1"/>
  <c r="BCK10" i="42" s="1"/>
  <c r="BCY10" i="42" s="1"/>
  <c r="BDK10" i="42" s="1"/>
  <c r="BDW10" i="42" s="1"/>
  <c r="BEK10" i="42" s="1"/>
  <c r="BEX10" i="42" s="1"/>
  <c r="BFY10" i="42" s="1"/>
  <c r="BGE10" i="42" s="1"/>
  <c r="BGU10" i="42" s="1"/>
  <c r="BHD10" i="42" s="1"/>
  <c r="BHL10" i="42" s="1"/>
  <c r="BHT10" i="42" s="1"/>
  <c r="BAQ11" i="42"/>
  <c r="BBC11" i="42" s="1"/>
  <c r="BBN11" i="42" s="1"/>
  <c r="BBX11" i="42" s="1"/>
  <c r="BCK11" i="42" s="1"/>
  <c r="BCY11" i="42" s="1"/>
  <c r="BDK11" i="42" s="1"/>
  <c r="BDW11" i="42" s="1"/>
  <c r="BEK11" i="42" s="1"/>
  <c r="BEX11" i="42" s="1"/>
  <c r="BFY11" i="42" s="1"/>
  <c r="BGE11" i="42" s="1"/>
  <c r="BGU11" i="42" s="1"/>
  <c r="BHD11" i="42" s="1"/>
  <c r="BHL11" i="42" s="1"/>
  <c r="BHT11" i="42" s="1"/>
  <c r="BAQ12" i="42"/>
  <c r="BBC12" i="42" s="1"/>
  <c r="BBN12" i="42" s="1"/>
  <c r="BBX12" i="42" s="1"/>
  <c r="BCK12" i="42" s="1"/>
  <c r="BCY12" i="42" s="1"/>
  <c r="BDK12" i="42" s="1"/>
  <c r="BDW12" i="42" s="1"/>
  <c r="BEK12" i="42" s="1"/>
  <c r="BEX12" i="42" s="1"/>
  <c r="BFY12" i="42" s="1"/>
  <c r="BGE12" i="42" s="1"/>
  <c r="BGU12" i="42" s="1"/>
  <c r="BHD12" i="42" s="1"/>
  <c r="BHL12" i="42" s="1"/>
  <c r="BHT12" i="42" s="1"/>
  <c r="BAQ13" i="42"/>
  <c r="BBC13" i="42" s="1"/>
  <c r="BBN13" i="42" s="1"/>
  <c r="BBX13" i="42" s="1"/>
  <c r="BCK13" i="42" s="1"/>
  <c r="BCY13" i="42" s="1"/>
  <c r="BDK13" i="42" s="1"/>
  <c r="BDW13" i="42" s="1"/>
  <c r="BEK13" i="42" s="1"/>
  <c r="BEX13" i="42" s="1"/>
  <c r="BFY13" i="42" s="1"/>
  <c r="BGE13" i="42" s="1"/>
  <c r="BGU13" i="42" s="1"/>
  <c r="BHD13" i="42" s="1"/>
  <c r="BHL13" i="42" s="1"/>
  <c r="BHT13" i="42" s="1"/>
  <c r="BAQ14" i="42"/>
  <c r="BBC14" i="42" s="1"/>
  <c r="BBN14" i="42" s="1"/>
  <c r="BBX14" i="42" s="1"/>
  <c r="BCK14" i="42" s="1"/>
  <c r="BCY14" i="42" s="1"/>
  <c r="BDK14" i="42" s="1"/>
  <c r="BDW14" i="42" s="1"/>
  <c r="BEK14" i="42" s="1"/>
  <c r="BEX14" i="42" s="1"/>
  <c r="BFY14" i="42" s="1"/>
  <c r="BGE14" i="42" s="1"/>
  <c r="BGU14" i="42" s="1"/>
  <c r="BHD14" i="42" s="1"/>
  <c r="BHL14" i="42" s="1"/>
  <c r="BHT14" i="42" s="1"/>
  <c r="BAQ15" i="42"/>
  <c r="BBC15" i="42" s="1"/>
  <c r="BBN15" i="42" s="1"/>
  <c r="BBX15" i="42" s="1"/>
  <c r="BCK15" i="42" s="1"/>
  <c r="BCY15" i="42" s="1"/>
  <c r="BDK15" i="42" s="1"/>
  <c r="BDW15" i="42" s="1"/>
  <c r="BEK15" i="42" s="1"/>
  <c r="BEX15" i="42" s="1"/>
  <c r="BFY15" i="42" s="1"/>
  <c r="BGE15" i="42" s="1"/>
  <c r="BGU15" i="42" s="1"/>
  <c r="BHD15" i="42" s="1"/>
  <c r="BHL15" i="42" s="1"/>
  <c r="BHT15" i="42" s="1"/>
  <c r="BAQ16" i="42"/>
  <c r="BBC16" i="42" s="1"/>
  <c r="BBN16" i="42" s="1"/>
  <c r="BBX16" i="42" s="1"/>
  <c r="BAQ17" i="42"/>
  <c r="BBC17" i="42" s="1"/>
  <c r="BBN17" i="42" s="1"/>
  <c r="BBX17" i="42" s="1"/>
  <c r="BCK17" i="42" s="1"/>
  <c r="BCY17" i="42" s="1"/>
  <c r="BDK17" i="42" s="1"/>
  <c r="BDW17" i="42" s="1"/>
  <c r="BEK17" i="42" s="1"/>
  <c r="BEX17" i="42" s="1"/>
  <c r="BFY17" i="42" s="1"/>
  <c r="BGE17" i="42" s="1"/>
  <c r="BGU17" i="42" s="1"/>
  <c r="BHD17" i="42" s="1"/>
  <c r="BHL17" i="42" s="1"/>
  <c r="BHT17" i="42" s="1"/>
  <c r="BID17" i="42" s="1"/>
  <c r="BII17" i="42" s="1"/>
  <c r="BAQ18" i="42"/>
  <c r="BBC18" i="42" s="1"/>
  <c r="BBN18" i="42" s="1"/>
  <c r="BBX18" i="42" s="1"/>
  <c r="BCK18" i="42" s="1"/>
  <c r="BCY18" i="42" s="1"/>
  <c r="BDK18" i="42" s="1"/>
  <c r="BDW18" i="42" s="1"/>
  <c r="BEK18" i="42" s="1"/>
  <c r="BEX18" i="42" s="1"/>
  <c r="BFY18" i="42" s="1"/>
  <c r="BGE18" i="42" s="1"/>
  <c r="BGU18" i="42" s="1"/>
  <c r="BHD18" i="42" s="1"/>
  <c r="BHL18" i="42" s="1"/>
  <c r="BHT18" i="42" s="1"/>
  <c r="BID18" i="42" s="1"/>
  <c r="BII18" i="42" s="1"/>
  <c r="BIP18" i="42" s="1"/>
  <c r="BIX18" i="42" s="1"/>
  <c r="BJH18" i="42" s="1"/>
  <c r="BJR18" i="42" s="1"/>
  <c r="BAQ19" i="42"/>
  <c r="BBC19" i="42" s="1"/>
  <c r="BBN19" i="42" s="1"/>
  <c r="BBX19" i="42" s="1"/>
  <c r="BCK19" i="42" s="1"/>
  <c r="BCY19" i="42" s="1"/>
  <c r="BDK19" i="42" s="1"/>
  <c r="BDW19" i="42" s="1"/>
  <c r="BEK19" i="42" s="1"/>
  <c r="BEX19" i="42" s="1"/>
  <c r="BFY19" i="42" s="1"/>
  <c r="BGE19" i="42" s="1"/>
  <c r="BGU19" i="42" s="1"/>
  <c r="BHD19" i="42" s="1"/>
  <c r="BHL19" i="42" s="1"/>
  <c r="BHT19" i="42" s="1"/>
  <c r="BID19" i="42" s="1"/>
  <c r="BII19" i="42" s="1"/>
  <c r="BIP19" i="42" s="1"/>
  <c r="BIX19" i="42" s="1"/>
  <c r="BJH19" i="42" s="1"/>
  <c r="BJR19" i="42" s="1"/>
  <c r="BAQ21" i="42"/>
  <c r="BBC21" i="42" s="1"/>
  <c r="BBN21" i="42" s="1"/>
  <c r="BBX21" i="42" s="1"/>
  <c r="BCK21" i="42" s="1"/>
  <c r="BCY21" i="42" s="1"/>
  <c r="BDK21" i="42" s="1"/>
  <c r="BDW21" i="42" s="1"/>
  <c r="BEK21" i="42" s="1"/>
  <c r="BEX21" i="42" s="1"/>
  <c r="BFY21" i="42" s="1"/>
  <c r="BGE21" i="42" s="1"/>
  <c r="BGU21" i="42" s="1"/>
  <c r="BHD21" i="42" s="1"/>
  <c r="BHL21" i="42" s="1"/>
  <c r="BHT21" i="42" s="1"/>
  <c r="BAQ22" i="42"/>
  <c r="BBC22" i="42" s="1"/>
  <c r="BBN22" i="42" s="1"/>
  <c r="BBX22" i="42" s="1"/>
  <c r="BCK22" i="42" s="1"/>
  <c r="BCY22" i="42" s="1"/>
  <c r="BDK22" i="42" s="1"/>
  <c r="BDW22" i="42" s="1"/>
  <c r="BEK22" i="42" s="1"/>
  <c r="BEX22" i="42" s="1"/>
  <c r="BFY22" i="42" s="1"/>
  <c r="BGE22" i="42" s="1"/>
  <c r="BGU22" i="42" s="1"/>
  <c r="BHD22" i="42" s="1"/>
  <c r="BHL22" i="42" s="1"/>
  <c r="BHT22" i="42" s="1"/>
  <c r="BAQ23" i="42"/>
  <c r="BBC23" i="42" s="1"/>
  <c r="BBN23" i="42" s="1"/>
  <c r="BBX23" i="42" s="1"/>
  <c r="BCK23" i="42" s="1"/>
  <c r="BCY23" i="42" s="1"/>
  <c r="BDK23" i="42" s="1"/>
  <c r="BDW23" i="42" s="1"/>
  <c r="BEK23" i="42" s="1"/>
  <c r="BEX23" i="42" s="1"/>
  <c r="BFY23" i="42" s="1"/>
  <c r="BGE23" i="42" s="1"/>
  <c r="BGU23" i="42" s="1"/>
  <c r="BHD23" i="42" s="1"/>
  <c r="BHL23" i="42" s="1"/>
  <c r="BHT23" i="42" s="1"/>
  <c r="BAQ24" i="42"/>
  <c r="BBC24" i="42" s="1"/>
  <c r="BBN24" i="42" s="1"/>
  <c r="BBX24" i="42" s="1"/>
  <c r="BCK24" i="42" s="1"/>
  <c r="BCY24" i="42" s="1"/>
  <c r="BDK24" i="42" s="1"/>
  <c r="BDW24" i="42" s="1"/>
  <c r="BEK24" i="42" s="1"/>
  <c r="BEX24" i="42" s="1"/>
  <c r="BFY24" i="42" s="1"/>
  <c r="BGE24" i="42" s="1"/>
  <c r="BGU24" i="42" s="1"/>
  <c r="BHD24" i="42" s="1"/>
  <c r="BHL24" i="42" s="1"/>
  <c r="BHT24" i="42" s="1"/>
  <c r="BAQ25" i="42"/>
  <c r="BBC25" i="42" s="1"/>
  <c r="BBN25" i="42" s="1"/>
  <c r="BBX25" i="42" s="1"/>
  <c r="BCK25" i="42" s="1"/>
  <c r="BCY25" i="42" s="1"/>
  <c r="BDK25" i="42" s="1"/>
  <c r="BDW25" i="42" s="1"/>
  <c r="BEK25" i="42" s="1"/>
  <c r="BEX25" i="42" s="1"/>
  <c r="BFY25" i="42" s="1"/>
  <c r="BGE25" i="42" s="1"/>
  <c r="BGU25" i="42" s="1"/>
  <c r="BHD25" i="42" s="1"/>
  <c r="BHL25" i="42" s="1"/>
  <c r="BHT25" i="42" s="1"/>
  <c r="BAQ26" i="42"/>
  <c r="BBC26" i="42" s="1"/>
  <c r="BBN26" i="42" s="1"/>
  <c r="BBX26" i="42" s="1"/>
  <c r="BCK26" i="42" s="1"/>
  <c r="BCY26" i="42" s="1"/>
  <c r="BDK26" i="42" s="1"/>
  <c r="BDW26" i="42" s="1"/>
  <c r="BEK26" i="42" s="1"/>
  <c r="BEX26" i="42" s="1"/>
  <c r="BFY26" i="42" s="1"/>
  <c r="BGE26" i="42" s="1"/>
  <c r="BGU26" i="42" s="1"/>
  <c r="BHD26" i="42" s="1"/>
  <c r="BHL26" i="42" s="1"/>
  <c r="BHT26" i="42" s="1"/>
  <c r="BAQ27" i="42"/>
  <c r="BBC27" i="42" s="1"/>
  <c r="BBN27" i="42" s="1"/>
  <c r="BBX27" i="42" s="1"/>
  <c r="BCK27" i="42" s="1"/>
  <c r="BCY27" i="42" s="1"/>
  <c r="BDK27" i="42" s="1"/>
  <c r="BDW27" i="42" s="1"/>
  <c r="BEK27" i="42" s="1"/>
  <c r="BEX27" i="42" s="1"/>
  <c r="BFY27" i="42" s="1"/>
  <c r="BGE27" i="42" s="1"/>
  <c r="BGU27" i="42" s="1"/>
  <c r="BHD27" i="42" s="1"/>
  <c r="BHL27" i="42" s="1"/>
  <c r="BHT27" i="42" s="1"/>
  <c r="BAQ28" i="42"/>
  <c r="BBC28" i="42" s="1"/>
  <c r="BBN28" i="42" s="1"/>
  <c r="BBX28" i="42" s="1"/>
  <c r="BCK28" i="42" s="1"/>
  <c r="BCY28" i="42" s="1"/>
  <c r="BDK28" i="42" s="1"/>
  <c r="BDW28" i="42" s="1"/>
  <c r="BEK28" i="42" s="1"/>
  <c r="BEX28" i="42" s="1"/>
  <c r="BFY28" i="42" s="1"/>
  <c r="BGE28" i="42" s="1"/>
  <c r="BGU28" i="42" s="1"/>
  <c r="BHD28" i="42" s="1"/>
  <c r="BHL28" i="42" s="1"/>
  <c r="BHT28" i="42" s="1"/>
  <c r="BAQ29" i="42"/>
  <c r="BBC29" i="42" s="1"/>
  <c r="BBN29" i="42" s="1"/>
  <c r="BBX29" i="42" s="1"/>
  <c r="BCK29" i="42" s="1"/>
  <c r="BCY29" i="42" s="1"/>
  <c r="BDK29" i="42" s="1"/>
  <c r="BDW29" i="42" s="1"/>
  <c r="BEK29" i="42" s="1"/>
  <c r="BEX29" i="42" s="1"/>
  <c r="BFY29" i="42" s="1"/>
  <c r="BGE29" i="42" s="1"/>
  <c r="BGU29" i="42" s="1"/>
  <c r="BHD29" i="42" s="1"/>
  <c r="BHL29" i="42" s="1"/>
  <c r="BHT29" i="42" s="1"/>
  <c r="BAQ30" i="42"/>
  <c r="BBC30" i="42" s="1"/>
  <c r="BBN30" i="42" s="1"/>
  <c r="BBX30" i="42" s="1"/>
  <c r="BCK30" i="42" s="1"/>
  <c r="BCY30" i="42" s="1"/>
  <c r="BDK30" i="42" s="1"/>
  <c r="BDW30" i="42" s="1"/>
  <c r="BEK30" i="42" s="1"/>
  <c r="BEX30" i="42" s="1"/>
  <c r="BFY30" i="42" s="1"/>
  <c r="BGE30" i="42" s="1"/>
  <c r="BGU30" i="42" s="1"/>
  <c r="BHD30" i="42" s="1"/>
  <c r="BHL30" i="42" s="1"/>
  <c r="BHT30" i="42" s="1"/>
  <c r="BAQ31" i="42"/>
  <c r="BBC31" i="42" s="1"/>
  <c r="BBN31" i="42"/>
  <c r="BBX31" i="42" s="1"/>
  <c r="BCK31" i="42" s="1"/>
  <c r="BCY31" i="42" s="1"/>
  <c r="BDK31" i="42" s="1"/>
  <c r="BDW31" i="42" s="1"/>
  <c r="BEK31" i="42" s="1"/>
  <c r="BEX31" i="42" s="1"/>
  <c r="BFY31" i="42" s="1"/>
  <c r="BGE31" i="42" s="1"/>
  <c r="BGU31" i="42" s="1"/>
  <c r="BHD31" i="42" s="1"/>
  <c r="BHL31" i="42" s="1"/>
  <c r="BHT31" i="42" s="1"/>
  <c r="BID31" i="42" s="1"/>
  <c r="BII31" i="42" s="1"/>
  <c r="BIP31" i="42" s="1"/>
  <c r="BIX31" i="42" s="1"/>
  <c r="BJH31" i="42" s="1"/>
  <c r="BJR31" i="42" s="1"/>
  <c r="BJX31" i="42" s="1"/>
  <c r="BLA31" i="42" s="1"/>
  <c r="DRR31" i="42" s="1"/>
  <c r="BAQ32" i="42"/>
  <c r="BBC32" i="42" s="1"/>
  <c r="BBN32" i="42" s="1"/>
  <c r="BBX32" i="42" s="1"/>
  <c r="BCK32" i="42" s="1"/>
  <c r="BCY32" i="42" s="1"/>
  <c r="BDK32" i="42" s="1"/>
  <c r="BDW32" i="42" s="1"/>
  <c r="BEK32" i="42" s="1"/>
  <c r="BEX32" i="42" s="1"/>
  <c r="BFY32" i="42" s="1"/>
  <c r="BGE32" i="42" s="1"/>
  <c r="BGU32" i="42" s="1"/>
  <c r="BHD32" i="42" s="1"/>
  <c r="BHL32" i="42" s="1"/>
  <c r="BHT32" i="42" s="1"/>
  <c r="BAQ33" i="42"/>
  <c r="BBC33" i="42" s="1"/>
  <c r="BBN33" i="42" s="1"/>
  <c r="BBX33" i="42" s="1"/>
  <c r="BCK33" i="42" s="1"/>
  <c r="BCY33" i="42" s="1"/>
  <c r="BDK33" i="42" s="1"/>
  <c r="BDW33" i="42" s="1"/>
  <c r="BEK33" i="42" s="1"/>
  <c r="BEX33" i="42" s="1"/>
  <c r="BFY33" i="42" s="1"/>
  <c r="BGE33" i="42" s="1"/>
  <c r="BGU33" i="42" s="1"/>
  <c r="BHD33" i="42" s="1"/>
  <c r="BHL33" i="42" s="1"/>
  <c r="BHT33" i="42" s="1"/>
  <c r="BAQ34" i="42"/>
  <c r="BBC34" i="42" s="1"/>
  <c r="BBN34" i="42" s="1"/>
  <c r="BBX34" i="42" s="1"/>
  <c r="BCK34" i="42" s="1"/>
  <c r="BCY34" i="42" s="1"/>
  <c r="BDK34" i="42" s="1"/>
  <c r="BDW34" i="42" s="1"/>
  <c r="BEK34" i="42" s="1"/>
  <c r="BEX34" i="42" s="1"/>
  <c r="BFY34" i="42" s="1"/>
  <c r="BGE34" i="42" s="1"/>
  <c r="BGU34" i="42" s="1"/>
  <c r="BHD34" i="42" s="1"/>
  <c r="BHL34" i="42" s="1"/>
  <c r="BHT34" i="42" s="1"/>
  <c r="BAQ35" i="42"/>
  <c r="BBC35" i="42" s="1"/>
  <c r="BBN35" i="42" s="1"/>
  <c r="BBX35" i="42" s="1"/>
  <c r="BCK35" i="42" s="1"/>
  <c r="BCY35" i="42" s="1"/>
  <c r="BDK35" i="42" s="1"/>
  <c r="BDW35" i="42" s="1"/>
  <c r="BEK35" i="42" s="1"/>
  <c r="BEX35" i="42" s="1"/>
  <c r="BFY35" i="42" s="1"/>
  <c r="BGE35" i="42" s="1"/>
  <c r="BGU35" i="42" s="1"/>
  <c r="BHD35" i="42" s="1"/>
  <c r="BHL35" i="42" s="1"/>
  <c r="BHT35" i="42" s="1"/>
  <c r="BID35" i="42" s="1"/>
  <c r="BII35" i="42" s="1"/>
  <c r="BIP35" i="42" s="1"/>
  <c r="BIX35" i="42" s="1"/>
  <c r="BJH35" i="42" s="1"/>
  <c r="BJR35" i="42" s="1"/>
  <c r="BJX35" i="42" s="1"/>
  <c r="BLA35" i="42" s="1"/>
  <c r="DRR35" i="42" s="1"/>
  <c r="BAQ36" i="42"/>
  <c r="BBC36" i="42" s="1"/>
  <c r="BBN36" i="42" s="1"/>
  <c r="BBX36" i="42" s="1"/>
  <c r="BCK36" i="42" s="1"/>
  <c r="BCY36" i="42" s="1"/>
  <c r="BDK36" i="42" s="1"/>
  <c r="BDW36" i="42" s="1"/>
  <c r="BEK36" i="42" s="1"/>
  <c r="BEX36" i="42" s="1"/>
  <c r="BFY36" i="42" s="1"/>
  <c r="BGE36" i="42" s="1"/>
  <c r="BGU36" i="42" s="1"/>
  <c r="BHD36" i="42" s="1"/>
  <c r="BHL36" i="42" s="1"/>
  <c r="BHT36" i="42" s="1"/>
  <c r="BID36" i="42" s="1"/>
  <c r="BII36" i="42" s="1"/>
  <c r="BIP36" i="42" s="1"/>
  <c r="BIX36" i="42" s="1"/>
  <c r="BJH36" i="42" s="1"/>
  <c r="BJR36" i="42" s="1"/>
  <c r="BJX36" i="42" s="1"/>
  <c r="BLA36" i="42" s="1"/>
  <c r="DRR36" i="42" s="1"/>
  <c r="BAQ3" i="42"/>
  <c r="BBC3" i="42" s="1"/>
  <c r="BBN3" i="42" s="1"/>
  <c r="BBX3" i="42" s="1"/>
  <c r="BCK3" i="42" s="1"/>
  <c r="BCY3" i="42" s="1"/>
  <c r="BDK3" i="42" s="1"/>
  <c r="BDW3" i="42" s="1"/>
  <c r="BEK3" i="42" s="1"/>
  <c r="BEX3" i="42" s="1"/>
  <c r="BFY3" i="42" s="1"/>
  <c r="BGE3" i="42" s="1"/>
  <c r="BGU3" i="42" s="1"/>
  <c r="BHD3" i="42" s="1"/>
  <c r="BHL3" i="42" s="1"/>
  <c r="BHT3" i="42" s="1"/>
  <c r="AOD29" i="42"/>
  <c r="AOP29" i="42" s="1"/>
  <c r="AOZ29" i="42" s="1"/>
  <c r="APJ29" i="42" s="1"/>
  <c r="APX29" i="42" s="1"/>
  <c r="AQK29" i="42" s="1"/>
  <c r="AQW29" i="42" s="1"/>
  <c r="ARH29" i="42" s="1"/>
  <c r="ARV29" i="42" s="1"/>
  <c r="ASI29" i="42" s="1"/>
  <c r="ATM29" i="42" s="1"/>
  <c r="ATS29" i="42" s="1"/>
  <c r="AUG29" i="42" s="1"/>
  <c r="AUP29" i="42" s="1"/>
  <c r="AUX29" i="42" s="1"/>
  <c r="AVG29" i="42" s="1"/>
  <c r="AOD30" i="42"/>
  <c r="AOP30" i="42" s="1"/>
  <c r="AOZ30" i="42" s="1"/>
  <c r="APJ30" i="42" s="1"/>
  <c r="APX30" i="42" s="1"/>
  <c r="AQK30" i="42" s="1"/>
  <c r="AQW30" i="42" s="1"/>
  <c r="ARH30" i="42" s="1"/>
  <c r="ARV30" i="42" s="1"/>
  <c r="ASI30" i="42" s="1"/>
  <c r="ATM30" i="42" s="1"/>
  <c r="ATS30" i="42" s="1"/>
  <c r="AUG30" i="42" s="1"/>
  <c r="AUP30" i="42" s="1"/>
  <c r="AUX30" i="42" s="1"/>
  <c r="AVG30" i="42" s="1"/>
  <c r="AOD31" i="42"/>
  <c r="AOP31" i="42" s="1"/>
  <c r="AOZ31" i="42" s="1"/>
  <c r="APJ31" i="42" s="1"/>
  <c r="APX31" i="42" s="1"/>
  <c r="AQK31" i="42" s="1"/>
  <c r="AQW31" i="42" s="1"/>
  <c r="ARH31" i="42" s="1"/>
  <c r="ARV31" i="42" s="1"/>
  <c r="ASI31" i="42" s="1"/>
  <c r="ATM31" i="42" s="1"/>
  <c r="ATS31" i="42" s="1"/>
  <c r="AUG31" i="42" s="1"/>
  <c r="AUP31" i="42" s="1"/>
  <c r="AUX31" i="42" s="1"/>
  <c r="AVG31" i="42" s="1"/>
  <c r="AOD32" i="42"/>
  <c r="AOP32" i="42" s="1"/>
  <c r="AOZ32" i="42" s="1"/>
  <c r="APJ32" i="42" s="1"/>
  <c r="APX32" i="42" s="1"/>
  <c r="AQK32" i="42" s="1"/>
  <c r="AQW32" i="42" s="1"/>
  <c r="ARH32" i="42" s="1"/>
  <c r="ARV32" i="42" s="1"/>
  <c r="ASI32" i="42" s="1"/>
  <c r="ATM32" i="42" s="1"/>
  <c r="ATS32" i="42" s="1"/>
  <c r="AUG32" i="42" s="1"/>
  <c r="AUP32" i="42" s="1"/>
  <c r="AUX32" i="42" s="1"/>
  <c r="AVG32" i="42" s="1"/>
  <c r="AOD33" i="42"/>
  <c r="AOP33" i="42" s="1"/>
  <c r="AOZ33" i="42" s="1"/>
  <c r="APJ33" i="42" s="1"/>
  <c r="APX33" i="42" s="1"/>
  <c r="AQK33" i="42" s="1"/>
  <c r="AQW33" i="42" s="1"/>
  <c r="ARH33" i="42" s="1"/>
  <c r="ARV33" i="42" s="1"/>
  <c r="ASI33" i="42" s="1"/>
  <c r="ATM33" i="42" s="1"/>
  <c r="ATS33" i="42" s="1"/>
  <c r="AUG33" i="42" s="1"/>
  <c r="AUP33" i="42" s="1"/>
  <c r="AUX33" i="42" s="1"/>
  <c r="AVG33" i="42" s="1"/>
  <c r="AOD34" i="42"/>
  <c r="AOP34" i="42" s="1"/>
  <c r="AOZ34" i="42" s="1"/>
  <c r="APJ34" i="42" s="1"/>
  <c r="APX34" i="42" s="1"/>
  <c r="AQK34" i="42" s="1"/>
  <c r="AQW34" i="42" s="1"/>
  <c r="ARH34" i="42" s="1"/>
  <c r="ARV34" i="42" s="1"/>
  <c r="ASI34" i="42" s="1"/>
  <c r="ATM34" i="42" s="1"/>
  <c r="ATS34" i="42" s="1"/>
  <c r="AUG34" i="42" s="1"/>
  <c r="AUP34" i="42" s="1"/>
  <c r="AUX34" i="42" s="1"/>
  <c r="AVG34" i="42" s="1"/>
  <c r="AOD36" i="42"/>
  <c r="AOD4" i="42"/>
  <c r="AOP4" i="42" s="1"/>
  <c r="AOZ4" i="42" s="1"/>
  <c r="APJ4" i="42" s="1"/>
  <c r="APX4" i="42" s="1"/>
  <c r="AQK4" i="42" s="1"/>
  <c r="AQW4" i="42" s="1"/>
  <c r="ARH4" i="42" s="1"/>
  <c r="ARV4" i="42" s="1"/>
  <c r="ASI4" i="42" s="1"/>
  <c r="ATM4" i="42" s="1"/>
  <c r="ATS4" i="42" s="1"/>
  <c r="AUG4" i="42" s="1"/>
  <c r="AUP4" i="42" s="1"/>
  <c r="AUX4" i="42" s="1"/>
  <c r="AVG4" i="42" s="1"/>
  <c r="AOD5" i="42"/>
  <c r="AOP5" i="42" s="1"/>
  <c r="AOZ5" i="42" s="1"/>
  <c r="APJ5" i="42" s="1"/>
  <c r="APX5" i="42" s="1"/>
  <c r="AQK5" i="42" s="1"/>
  <c r="AQW5" i="42" s="1"/>
  <c r="ARH5" i="42" s="1"/>
  <c r="ARV5" i="42" s="1"/>
  <c r="ASI5" i="42" s="1"/>
  <c r="ATM5" i="42" s="1"/>
  <c r="ATS5" i="42" s="1"/>
  <c r="AUG5" i="42" s="1"/>
  <c r="AUP5" i="42" s="1"/>
  <c r="AUX5" i="42" s="1"/>
  <c r="AVG5" i="42" s="1"/>
  <c r="AOD6" i="42"/>
  <c r="AOP6" i="42" s="1"/>
  <c r="AOZ6" i="42" s="1"/>
  <c r="APJ6" i="42" s="1"/>
  <c r="APX6" i="42" s="1"/>
  <c r="AQK6" i="42" s="1"/>
  <c r="AQW6" i="42" s="1"/>
  <c r="ARH6" i="42" s="1"/>
  <c r="ARV6" i="42" s="1"/>
  <c r="ASI6" i="42" s="1"/>
  <c r="ATM6" i="42" s="1"/>
  <c r="ATS6" i="42" s="1"/>
  <c r="AUG6" i="42" s="1"/>
  <c r="AUP6" i="42" s="1"/>
  <c r="AUX6" i="42" s="1"/>
  <c r="AVG6" i="42" s="1"/>
  <c r="AOD7" i="42"/>
  <c r="AOP7" i="42" s="1"/>
  <c r="AOZ7" i="42" s="1"/>
  <c r="APJ7" i="42" s="1"/>
  <c r="APX7" i="42" s="1"/>
  <c r="AQK7" i="42" s="1"/>
  <c r="AQW7" i="42" s="1"/>
  <c r="ARH7" i="42" s="1"/>
  <c r="ARV7" i="42" s="1"/>
  <c r="ASI7" i="42" s="1"/>
  <c r="ATM7" i="42" s="1"/>
  <c r="ATS7" i="42" s="1"/>
  <c r="AUG7" i="42" s="1"/>
  <c r="AUP7" i="42" s="1"/>
  <c r="AUX7" i="42" s="1"/>
  <c r="AVG7" i="42" s="1"/>
  <c r="AOD8" i="42"/>
  <c r="AOP8" i="42" s="1"/>
  <c r="AOZ8" i="42" s="1"/>
  <c r="APJ8" i="42" s="1"/>
  <c r="APX8" i="42" s="1"/>
  <c r="AQK8" i="42" s="1"/>
  <c r="AQW8" i="42" s="1"/>
  <c r="ARH8" i="42" s="1"/>
  <c r="ARV8" i="42" s="1"/>
  <c r="ASI8" i="42" s="1"/>
  <c r="ATM8" i="42" s="1"/>
  <c r="ATS8" i="42" s="1"/>
  <c r="AUG8" i="42" s="1"/>
  <c r="AUP8" i="42" s="1"/>
  <c r="AUX8" i="42" s="1"/>
  <c r="AVG8" i="42" s="1"/>
  <c r="AOD9" i="42"/>
  <c r="AOP9" i="42" s="1"/>
  <c r="AOZ9" i="42" s="1"/>
  <c r="APJ9" i="42" s="1"/>
  <c r="APX9" i="42" s="1"/>
  <c r="AQK9" i="42" s="1"/>
  <c r="AQW9" i="42" s="1"/>
  <c r="ARH9" i="42" s="1"/>
  <c r="ARV9" i="42" s="1"/>
  <c r="ASI9" i="42" s="1"/>
  <c r="ATM9" i="42" s="1"/>
  <c r="ATS9" i="42" s="1"/>
  <c r="AUG9" i="42" s="1"/>
  <c r="AUP9" i="42" s="1"/>
  <c r="AUX9" i="42" s="1"/>
  <c r="AVG9" i="42" s="1"/>
  <c r="AOD10" i="42"/>
  <c r="AOP10" i="42" s="1"/>
  <c r="AOZ10" i="42" s="1"/>
  <c r="APJ10" i="42" s="1"/>
  <c r="APX10" i="42" s="1"/>
  <c r="AQK10" i="42" s="1"/>
  <c r="AQW10" i="42" s="1"/>
  <c r="ARH10" i="42" s="1"/>
  <c r="ARV10" i="42" s="1"/>
  <c r="ASI10" i="42" s="1"/>
  <c r="ATM10" i="42" s="1"/>
  <c r="ATS10" i="42" s="1"/>
  <c r="AUG10" i="42" s="1"/>
  <c r="AUP10" i="42" s="1"/>
  <c r="AUX10" i="42" s="1"/>
  <c r="AVG10" i="42" s="1"/>
  <c r="AOD11" i="42"/>
  <c r="AOP11" i="42" s="1"/>
  <c r="AOZ11" i="42" s="1"/>
  <c r="APJ11" i="42" s="1"/>
  <c r="APX11" i="42" s="1"/>
  <c r="AQK11" i="42" s="1"/>
  <c r="AQW11" i="42" s="1"/>
  <c r="ARH11" i="42" s="1"/>
  <c r="ARV11" i="42" s="1"/>
  <c r="ASI11" i="42" s="1"/>
  <c r="ATM11" i="42" s="1"/>
  <c r="ATS11" i="42" s="1"/>
  <c r="AUG11" i="42" s="1"/>
  <c r="AUP11" i="42" s="1"/>
  <c r="AUX11" i="42" s="1"/>
  <c r="AVG11" i="42" s="1"/>
  <c r="AOD12" i="42"/>
  <c r="AOP12" i="42" s="1"/>
  <c r="AOZ12" i="42" s="1"/>
  <c r="APJ12" i="42" s="1"/>
  <c r="APX12" i="42" s="1"/>
  <c r="AQK12" i="42" s="1"/>
  <c r="AQW12" i="42" s="1"/>
  <c r="ARH12" i="42" s="1"/>
  <c r="ARV12" i="42" s="1"/>
  <c r="ASI12" i="42" s="1"/>
  <c r="ATM12" i="42" s="1"/>
  <c r="ATS12" i="42" s="1"/>
  <c r="AUG12" i="42" s="1"/>
  <c r="AUP12" i="42" s="1"/>
  <c r="AUX12" i="42" s="1"/>
  <c r="AVG12" i="42" s="1"/>
  <c r="AOD13" i="42"/>
  <c r="AOP13" i="42" s="1"/>
  <c r="AOZ13" i="42" s="1"/>
  <c r="APJ13" i="42" s="1"/>
  <c r="APX13" i="42" s="1"/>
  <c r="AQK13" i="42" s="1"/>
  <c r="AQW13" i="42" s="1"/>
  <c r="ARH13" i="42" s="1"/>
  <c r="ARV13" i="42" s="1"/>
  <c r="ASI13" i="42" s="1"/>
  <c r="ATM13" i="42" s="1"/>
  <c r="ATS13" i="42" s="1"/>
  <c r="AUG13" i="42" s="1"/>
  <c r="AUP13" i="42" s="1"/>
  <c r="AUX13" i="42" s="1"/>
  <c r="AVG13" i="42" s="1"/>
  <c r="AOD14" i="42"/>
  <c r="AOP14" i="42" s="1"/>
  <c r="AOZ14" i="42" s="1"/>
  <c r="APJ14" i="42" s="1"/>
  <c r="APX14" i="42" s="1"/>
  <c r="AQK14" i="42" s="1"/>
  <c r="AQW14" i="42" s="1"/>
  <c r="ARH14" i="42" s="1"/>
  <c r="ARV14" i="42" s="1"/>
  <c r="ASI14" i="42" s="1"/>
  <c r="ATM14" i="42" s="1"/>
  <c r="ATS14" i="42" s="1"/>
  <c r="AUG14" i="42" s="1"/>
  <c r="AUP14" i="42" s="1"/>
  <c r="AUX14" i="42" s="1"/>
  <c r="AVG14" i="42" s="1"/>
  <c r="AOD15" i="42"/>
  <c r="AOP15" i="42" s="1"/>
  <c r="AOZ15" i="42" s="1"/>
  <c r="APJ15" i="42" s="1"/>
  <c r="APX15" i="42" s="1"/>
  <c r="AQK15" i="42" s="1"/>
  <c r="AQW15" i="42" s="1"/>
  <c r="ARH15" i="42" s="1"/>
  <c r="ARV15" i="42" s="1"/>
  <c r="ASI15" i="42" s="1"/>
  <c r="ATM15" i="42" s="1"/>
  <c r="ATS15" i="42" s="1"/>
  <c r="AUG15" i="42" s="1"/>
  <c r="AUP15" i="42" s="1"/>
  <c r="AUX15" i="42" s="1"/>
  <c r="AVG15" i="42" s="1"/>
  <c r="AOD16" i="42"/>
  <c r="AOP16" i="42" s="1"/>
  <c r="AOZ16" i="42" s="1"/>
  <c r="APJ16" i="42" s="1"/>
  <c r="AOD17" i="42"/>
  <c r="AOP17" i="42" s="1"/>
  <c r="AOZ17" i="42" s="1"/>
  <c r="APJ17" i="42" s="1"/>
  <c r="APX17" i="42" s="1"/>
  <c r="AQK17" i="42" s="1"/>
  <c r="AQW17" i="42" s="1"/>
  <c r="ARH17" i="42" s="1"/>
  <c r="ARV17" i="42" s="1"/>
  <c r="ASI17" i="42" s="1"/>
  <c r="ATM17" i="42" s="1"/>
  <c r="ATS17" i="42" s="1"/>
  <c r="AUG17" i="42" s="1"/>
  <c r="AUP17" i="42" s="1"/>
  <c r="AUX17" i="42" s="1"/>
  <c r="AVG17" i="42" s="1"/>
  <c r="AVS17" i="42" s="1"/>
  <c r="AVX17" i="42" s="1"/>
  <c r="AOD18" i="42"/>
  <c r="AOP18" i="42" s="1"/>
  <c r="AOZ18" i="42" s="1"/>
  <c r="APJ18" i="42" s="1"/>
  <c r="APX18" i="42" s="1"/>
  <c r="AQK18" i="42" s="1"/>
  <c r="AQW18" i="42" s="1"/>
  <c r="ARH18" i="42" s="1"/>
  <c r="ARV18" i="42" s="1"/>
  <c r="ASI18" i="42" s="1"/>
  <c r="ATM18" i="42" s="1"/>
  <c r="ATS18" i="42" s="1"/>
  <c r="AUG18" i="42" s="1"/>
  <c r="AUP18" i="42" s="1"/>
  <c r="AUX18" i="42" s="1"/>
  <c r="AVG18" i="42" s="1"/>
  <c r="AVS18" i="42" s="1"/>
  <c r="AVX18" i="42" s="1"/>
  <c r="AWE18" i="42" s="1"/>
  <c r="AWM18" i="42" s="1"/>
  <c r="AWW18" i="42" s="1"/>
  <c r="AXG18" i="42" s="1"/>
  <c r="AOD19" i="42"/>
  <c r="AOP19" i="42" s="1"/>
  <c r="AOZ19" i="42" s="1"/>
  <c r="APJ19" i="42" s="1"/>
  <c r="APX19" i="42" s="1"/>
  <c r="AQK19" i="42" s="1"/>
  <c r="AQW19" i="42" s="1"/>
  <c r="ARH19" i="42" s="1"/>
  <c r="ARV19" i="42" s="1"/>
  <c r="ASI19" i="42" s="1"/>
  <c r="ATM19" i="42" s="1"/>
  <c r="ATS19" i="42" s="1"/>
  <c r="AUG19" i="42" s="1"/>
  <c r="AUP19" i="42" s="1"/>
  <c r="AUX19" i="42" s="1"/>
  <c r="AVG19" i="42" s="1"/>
  <c r="AVS19" i="42" s="1"/>
  <c r="AVX19" i="42" s="1"/>
  <c r="AWE19" i="42" s="1"/>
  <c r="AWM19" i="42" s="1"/>
  <c r="AWW19" i="42" s="1"/>
  <c r="AXG19" i="42" s="1"/>
  <c r="AOD21" i="42"/>
  <c r="AOP21" i="42" s="1"/>
  <c r="AOZ21" i="42" s="1"/>
  <c r="APJ21" i="42" s="1"/>
  <c r="APX21" i="42" s="1"/>
  <c r="AQK21" i="42" s="1"/>
  <c r="AQW21" i="42" s="1"/>
  <c r="ARH21" i="42" s="1"/>
  <c r="ARV21" i="42" s="1"/>
  <c r="ASI21" i="42" s="1"/>
  <c r="ATM21" i="42" s="1"/>
  <c r="ATS21" i="42" s="1"/>
  <c r="AUG21" i="42" s="1"/>
  <c r="AUP21" i="42" s="1"/>
  <c r="AUX21" i="42" s="1"/>
  <c r="AVG21" i="42" s="1"/>
  <c r="AOD22" i="42"/>
  <c r="AOP22" i="42" s="1"/>
  <c r="AOZ22" i="42" s="1"/>
  <c r="APJ22" i="42" s="1"/>
  <c r="APX22" i="42" s="1"/>
  <c r="AQK22" i="42" s="1"/>
  <c r="AQW22" i="42" s="1"/>
  <c r="ARH22" i="42" s="1"/>
  <c r="ARV22" i="42" s="1"/>
  <c r="ASI22" i="42" s="1"/>
  <c r="ATM22" i="42" s="1"/>
  <c r="ATS22" i="42" s="1"/>
  <c r="AUG22" i="42" s="1"/>
  <c r="AUP22" i="42" s="1"/>
  <c r="AUX22" i="42" s="1"/>
  <c r="AVG22" i="42" s="1"/>
  <c r="AOD23" i="42"/>
  <c r="AOP23" i="42" s="1"/>
  <c r="AOZ23" i="42" s="1"/>
  <c r="APJ23" i="42" s="1"/>
  <c r="APX23" i="42" s="1"/>
  <c r="AQK23" i="42" s="1"/>
  <c r="AQW23" i="42" s="1"/>
  <c r="ARH23" i="42" s="1"/>
  <c r="ARV23" i="42" s="1"/>
  <c r="ASI23" i="42" s="1"/>
  <c r="ATM23" i="42" s="1"/>
  <c r="ATS23" i="42" s="1"/>
  <c r="AUG23" i="42" s="1"/>
  <c r="AUP23" i="42" s="1"/>
  <c r="AUX23" i="42" s="1"/>
  <c r="AVG23" i="42" s="1"/>
  <c r="AOD24" i="42"/>
  <c r="AOP24" i="42" s="1"/>
  <c r="AOZ24" i="42" s="1"/>
  <c r="APJ24" i="42" s="1"/>
  <c r="APX24" i="42" s="1"/>
  <c r="AQK24" i="42" s="1"/>
  <c r="AQW24" i="42" s="1"/>
  <c r="ARH24" i="42" s="1"/>
  <c r="ARV24" i="42" s="1"/>
  <c r="ASI24" i="42" s="1"/>
  <c r="ATM24" i="42" s="1"/>
  <c r="ATS24" i="42" s="1"/>
  <c r="AUG24" i="42" s="1"/>
  <c r="AUP24" i="42" s="1"/>
  <c r="AUX24" i="42" s="1"/>
  <c r="AVG24" i="42" s="1"/>
  <c r="AOD25" i="42"/>
  <c r="AOP25" i="42" s="1"/>
  <c r="AOZ25" i="42" s="1"/>
  <c r="APJ25" i="42" s="1"/>
  <c r="APX25" i="42" s="1"/>
  <c r="AQK25" i="42" s="1"/>
  <c r="AQW25" i="42" s="1"/>
  <c r="ARH25" i="42" s="1"/>
  <c r="ARV25" i="42" s="1"/>
  <c r="ASI25" i="42" s="1"/>
  <c r="ATM25" i="42" s="1"/>
  <c r="ATS25" i="42" s="1"/>
  <c r="AUG25" i="42" s="1"/>
  <c r="AUP25" i="42" s="1"/>
  <c r="AUX25" i="42" s="1"/>
  <c r="AVG25" i="42" s="1"/>
  <c r="AOD26" i="42"/>
  <c r="AOP26" i="42" s="1"/>
  <c r="AOZ26" i="42" s="1"/>
  <c r="APJ26" i="42" s="1"/>
  <c r="APX26" i="42" s="1"/>
  <c r="AQK26" i="42" s="1"/>
  <c r="AQW26" i="42" s="1"/>
  <c r="ARH26" i="42" s="1"/>
  <c r="ARV26" i="42" s="1"/>
  <c r="ASI26" i="42" s="1"/>
  <c r="ATM26" i="42" s="1"/>
  <c r="ATS26" i="42" s="1"/>
  <c r="AUG26" i="42" s="1"/>
  <c r="AUP26" i="42" s="1"/>
  <c r="AUX26" i="42" s="1"/>
  <c r="AVG26" i="42" s="1"/>
  <c r="AOD27" i="42"/>
  <c r="AOP27" i="42" s="1"/>
  <c r="AOZ27" i="42" s="1"/>
  <c r="APJ27" i="42" s="1"/>
  <c r="APX27" i="42" s="1"/>
  <c r="AQK27" i="42" s="1"/>
  <c r="AQW27" i="42" s="1"/>
  <c r="ARH27" i="42" s="1"/>
  <c r="ARV27" i="42" s="1"/>
  <c r="ASI27" i="42" s="1"/>
  <c r="ATM27" i="42" s="1"/>
  <c r="ATS27" i="42" s="1"/>
  <c r="AUG27" i="42" s="1"/>
  <c r="AUP27" i="42" s="1"/>
  <c r="AUX27" i="42" s="1"/>
  <c r="AVG27" i="42" s="1"/>
  <c r="AOD28" i="42"/>
  <c r="AOP28" i="42" s="1"/>
  <c r="AOZ28" i="42" s="1"/>
  <c r="APJ28" i="42" s="1"/>
  <c r="APX28" i="42" s="1"/>
  <c r="AQK28" i="42" s="1"/>
  <c r="AQW28" i="42" s="1"/>
  <c r="ARH28" i="42" s="1"/>
  <c r="ARV28" i="42" s="1"/>
  <c r="ASI28" i="42" s="1"/>
  <c r="ATM28" i="42" s="1"/>
  <c r="ATS28" i="42" s="1"/>
  <c r="AUG28" i="42" s="1"/>
  <c r="AUP28" i="42" s="1"/>
  <c r="AUX28" i="42" s="1"/>
  <c r="AVG28" i="42" s="1"/>
  <c r="AOD3" i="42"/>
  <c r="AOP3" i="42" s="1"/>
  <c r="AOZ3" i="42" s="1"/>
  <c r="APJ3" i="42" s="1"/>
  <c r="APX3" i="42" s="1"/>
  <c r="AQK3" i="42" s="1"/>
  <c r="AQW3" i="42" s="1"/>
  <c r="ARH3" i="42" s="1"/>
  <c r="ARV3" i="42" s="1"/>
  <c r="ASI3" i="42" s="1"/>
  <c r="ATM3" i="42" s="1"/>
  <c r="ATS3" i="42" s="1"/>
  <c r="AUG3" i="42" s="1"/>
  <c r="AUP3" i="42" s="1"/>
  <c r="AUX3" i="42" s="1"/>
  <c r="AVG3" i="42" s="1"/>
  <c r="AFJ24" i="42"/>
  <c r="AFV24" i="42"/>
  <c r="AGE24" i="42" s="1"/>
  <c r="AGP24" i="42" s="1"/>
  <c r="AHC24" i="42" s="1"/>
  <c r="AHP24" i="42" s="1"/>
  <c r="AIB24" i="42" s="1"/>
  <c r="AIN24" i="42" s="1"/>
  <c r="AJD24" i="42" s="1"/>
  <c r="AJR24" i="42" s="1"/>
  <c r="AKT24" i="42" s="1"/>
  <c r="AKZ24" i="42" s="1"/>
  <c r="ALN24" i="42" s="1"/>
  <c r="ALT24" i="42" s="1"/>
  <c r="ALV24" i="42" s="1"/>
  <c r="DRP24" i="42" s="1"/>
  <c r="AFJ25" i="42"/>
  <c r="AFV25" i="42" s="1"/>
  <c r="AGE25" i="42" s="1"/>
  <c r="AGP25" i="42" s="1"/>
  <c r="AHC25" i="42" s="1"/>
  <c r="AHP25" i="42" s="1"/>
  <c r="AIB25" i="42" s="1"/>
  <c r="AIN25" i="42" s="1"/>
  <c r="AJD25" i="42" s="1"/>
  <c r="AJR25" i="42" s="1"/>
  <c r="AKT25" i="42" s="1"/>
  <c r="AKZ25" i="42" s="1"/>
  <c r="ALN25" i="42" s="1"/>
  <c r="ALT25" i="42" s="1"/>
  <c r="ALV25" i="42" s="1"/>
  <c r="DRP25" i="42" s="1"/>
  <c r="AFJ26" i="42"/>
  <c r="AFV26" i="42" s="1"/>
  <c r="AGE26" i="42" s="1"/>
  <c r="AGP26" i="42" s="1"/>
  <c r="AHC26" i="42" s="1"/>
  <c r="AHP26" i="42" s="1"/>
  <c r="AIB26" i="42" s="1"/>
  <c r="AIN26" i="42" s="1"/>
  <c r="AJD26" i="42" s="1"/>
  <c r="AJR26" i="42" s="1"/>
  <c r="AKT26" i="42" s="1"/>
  <c r="AKZ26" i="42" s="1"/>
  <c r="ALN26" i="42" s="1"/>
  <c r="ALT26" i="42" s="1"/>
  <c r="ALV26" i="42" s="1"/>
  <c r="DRP26" i="42" s="1"/>
  <c r="AFJ27" i="42"/>
  <c r="AFV27" i="42" s="1"/>
  <c r="AGE27" i="42" s="1"/>
  <c r="AGP27" i="42" s="1"/>
  <c r="AHC27" i="42" s="1"/>
  <c r="AHP27" i="42" s="1"/>
  <c r="AIB27" i="42" s="1"/>
  <c r="AIN27" i="42" s="1"/>
  <c r="AJD27" i="42" s="1"/>
  <c r="AJR27" i="42" s="1"/>
  <c r="AKT27" i="42" s="1"/>
  <c r="AKZ27" i="42" s="1"/>
  <c r="ALN27" i="42" s="1"/>
  <c r="ALT27" i="42" s="1"/>
  <c r="ALV27" i="42" s="1"/>
  <c r="DRP27" i="42" s="1"/>
  <c r="AFJ28" i="42"/>
  <c r="AFV28" i="42" s="1"/>
  <c r="AGE28" i="42" s="1"/>
  <c r="AGP28" i="42" s="1"/>
  <c r="AHC28" i="42" s="1"/>
  <c r="AHP28" i="42" s="1"/>
  <c r="AIB28" i="42" s="1"/>
  <c r="AIN28" i="42" s="1"/>
  <c r="AJD28" i="42" s="1"/>
  <c r="AJR28" i="42" s="1"/>
  <c r="AKT28" i="42" s="1"/>
  <c r="AKZ28" i="42" s="1"/>
  <c r="ALN28" i="42" s="1"/>
  <c r="ALT28" i="42" s="1"/>
  <c r="ALV28" i="42" s="1"/>
  <c r="DRP28" i="42" s="1"/>
  <c r="AFJ29" i="42"/>
  <c r="AFV29" i="42" s="1"/>
  <c r="AGE29" i="42" s="1"/>
  <c r="AGP29" i="42" s="1"/>
  <c r="AHC29" i="42" s="1"/>
  <c r="AHP29" i="42" s="1"/>
  <c r="AIB29" i="42" s="1"/>
  <c r="AIN29" i="42" s="1"/>
  <c r="AJD29" i="42" s="1"/>
  <c r="AJR29" i="42" s="1"/>
  <c r="AKT29" i="42" s="1"/>
  <c r="AKZ29" i="42" s="1"/>
  <c r="ALN29" i="42" s="1"/>
  <c r="ALT29" i="42" s="1"/>
  <c r="ALV29" i="42" s="1"/>
  <c r="DRP29" i="42" s="1"/>
  <c r="AFJ30" i="42"/>
  <c r="AFV30" i="42" s="1"/>
  <c r="AGE30" i="42" s="1"/>
  <c r="AGP30" i="42" s="1"/>
  <c r="AHC30" i="42" s="1"/>
  <c r="AHP30" i="42" s="1"/>
  <c r="AIB30" i="42" s="1"/>
  <c r="AIN30" i="42" s="1"/>
  <c r="AJD30" i="42" s="1"/>
  <c r="AJR30" i="42" s="1"/>
  <c r="AKT30" i="42" s="1"/>
  <c r="AKZ30" i="42" s="1"/>
  <c r="ALN30" i="42" s="1"/>
  <c r="ALT30" i="42" s="1"/>
  <c r="ALV30" i="42" s="1"/>
  <c r="DRP30" i="42" s="1"/>
  <c r="AFJ31" i="42"/>
  <c r="AFV31" i="42" s="1"/>
  <c r="AGE31" i="42" s="1"/>
  <c r="AGP31" i="42" s="1"/>
  <c r="AHC31" i="42" s="1"/>
  <c r="AHP31" i="42" s="1"/>
  <c r="AIB31" i="42" s="1"/>
  <c r="AIN31" i="42" s="1"/>
  <c r="AJD31" i="42" s="1"/>
  <c r="AJR31" i="42" s="1"/>
  <c r="AKT31" i="42" s="1"/>
  <c r="AKZ31" i="42" s="1"/>
  <c r="ALN31" i="42" s="1"/>
  <c r="ALT31" i="42" s="1"/>
  <c r="ALV31" i="42" s="1"/>
  <c r="DRP31" i="42" s="1"/>
  <c r="AFJ32" i="42"/>
  <c r="AFV32" i="42" s="1"/>
  <c r="AGE32" i="42" s="1"/>
  <c r="AGP32" i="42" s="1"/>
  <c r="AHC32" i="42" s="1"/>
  <c r="AHP32" i="42" s="1"/>
  <c r="AIB32" i="42" s="1"/>
  <c r="AIN32" i="42" s="1"/>
  <c r="AJD32" i="42" s="1"/>
  <c r="AJR32" i="42" s="1"/>
  <c r="AKT32" i="42" s="1"/>
  <c r="AKZ32" i="42" s="1"/>
  <c r="ALN32" i="42" s="1"/>
  <c r="ALT32" i="42" s="1"/>
  <c r="ALV32" i="42" s="1"/>
  <c r="DRP32" i="42" s="1"/>
  <c r="AFJ33" i="42"/>
  <c r="AFV33" i="42" s="1"/>
  <c r="AGE33" i="42" s="1"/>
  <c r="AGP33" i="42" s="1"/>
  <c r="AHC33" i="42" s="1"/>
  <c r="AHP33" i="42" s="1"/>
  <c r="AIB33" i="42" s="1"/>
  <c r="AIN33" i="42" s="1"/>
  <c r="AJD33" i="42" s="1"/>
  <c r="AJR33" i="42" s="1"/>
  <c r="AKT33" i="42" s="1"/>
  <c r="AKZ33" i="42" s="1"/>
  <c r="ALN33" i="42" s="1"/>
  <c r="ALT33" i="42" s="1"/>
  <c r="ALV33" i="42" s="1"/>
  <c r="DRP33" i="42" s="1"/>
  <c r="AFJ34" i="42"/>
  <c r="AFV34" i="42" s="1"/>
  <c r="AGE34" i="42" s="1"/>
  <c r="AGP34" i="42" s="1"/>
  <c r="AHC34" i="42" s="1"/>
  <c r="AHP34" i="42" s="1"/>
  <c r="AIB34" i="42" s="1"/>
  <c r="AIN34" i="42" s="1"/>
  <c r="AJD34" i="42" s="1"/>
  <c r="AJR34" i="42" s="1"/>
  <c r="AKT34" i="42" s="1"/>
  <c r="AKZ34" i="42" s="1"/>
  <c r="ALN34" i="42" s="1"/>
  <c r="ALT34" i="42" s="1"/>
  <c r="ALV34" i="42" s="1"/>
  <c r="DRP34" i="42" s="1"/>
  <c r="AFJ35" i="42"/>
  <c r="AFJ36" i="42"/>
  <c r="AFJ4" i="42"/>
  <c r="AFV4" i="42" s="1"/>
  <c r="AGE4" i="42" s="1"/>
  <c r="AGP4" i="42" s="1"/>
  <c r="AHC4" i="42" s="1"/>
  <c r="AHP4" i="42" s="1"/>
  <c r="AIB4" i="42" s="1"/>
  <c r="AIN4" i="42" s="1"/>
  <c r="AJD4" i="42" s="1"/>
  <c r="AJR4" i="42" s="1"/>
  <c r="AKT4" i="42" s="1"/>
  <c r="AKZ4" i="42" s="1"/>
  <c r="ALN4" i="42" s="1"/>
  <c r="ALT4" i="42" s="1"/>
  <c r="ALV4" i="42" s="1"/>
  <c r="DRP4" i="42" s="1"/>
  <c r="AFJ5" i="42"/>
  <c r="AFV5" i="42" s="1"/>
  <c r="AGE5" i="42" s="1"/>
  <c r="AGP5" i="42" s="1"/>
  <c r="AHC5" i="42" s="1"/>
  <c r="AHP5" i="42" s="1"/>
  <c r="AIB5" i="42" s="1"/>
  <c r="AIN5" i="42" s="1"/>
  <c r="AJD5" i="42" s="1"/>
  <c r="AJR5" i="42" s="1"/>
  <c r="AKT5" i="42" s="1"/>
  <c r="AKZ5" i="42" s="1"/>
  <c r="ALN5" i="42" s="1"/>
  <c r="ALT5" i="42" s="1"/>
  <c r="ALV5" i="42" s="1"/>
  <c r="DRP5" i="42" s="1"/>
  <c r="AFJ6" i="42"/>
  <c r="AFV6" i="42" s="1"/>
  <c r="AGE6" i="42" s="1"/>
  <c r="AGP6" i="42" s="1"/>
  <c r="AHC6" i="42" s="1"/>
  <c r="AHP6" i="42" s="1"/>
  <c r="AIB6" i="42" s="1"/>
  <c r="AIN6" i="42" s="1"/>
  <c r="AJD6" i="42" s="1"/>
  <c r="AJR6" i="42" s="1"/>
  <c r="AKT6" i="42" s="1"/>
  <c r="AKZ6" i="42" s="1"/>
  <c r="ALN6" i="42" s="1"/>
  <c r="ALT6" i="42" s="1"/>
  <c r="ALV6" i="42" s="1"/>
  <c r="DRP6" i="42" s="1"/>
  <c r="AFJ7" i="42"/>
  <c r="AFV7" i="42" s="1"/>
  <c r="AGE7" i="42" s="1"/>
  <c r="AGP7" i="42" s="1"/>
  <c r="AHC7" i="42" s="1"/>
  <c r="AHP7" i="42" s="1"/>
  <c r="AIB7" i="42" s="1"/>
  <c r="AIN7" i="42" s="1"/>
  <c r="AJD7" i="42" s="1"/>
  <c r="AJR7" i="42" s="1"/>
  <c r="AKT7" i="42" s="1"/>
  <c r="AKZ7" i="42" s="1"/>
  <c r="ALN7" i="42" s="1"/>
  <c r="ALT7" i="42" s="1"/>
  <c r="ALV7" i="42" s="1"/>
  <c r="DRP7" i="42" s="1"/>
  <c r="AFJ8" i="42"/>
  <c r="AFV8" i="42" s="1"/>
  <c r="AGE8" i="42" s="1"/>
  <c r="AGP8" i="42" s="1"/>
  <c r="AHC8" i="42" s="1"/>
  <c r="AHP8" i="42" s="1"/>
  <c r="AIB8" i="42" s="1"/>
  <c r="AIN8" i="42" s="1"/>
  <c r="AJD8" i="42" s="1"/>
  <c r="AJR8" i="42" s="1"/>
  <c r="AKT8" i="42" s="1"/>
  <c r="AKZ8" i="42" s="1"/>
  <c r="ALN8" i="42" s="1"/>
  <c r="ALT8" i="42" s="1"/>
  <c r="ALV8" i="42" s="1"/>
  <c r="DRP8" i="42" s="1"/>
  <c r="AFJ9" i="42"/>
  <c r="AFV9" i="42" s="1"/>
  <c r="AGE9" i="42" s="1"/>
  <c r="AGP9" i="42" s="1"/>
  <c r="AHC9" i="42" s="1"/>
  <c r="AHP9" i="42" s="1"/>
  <c r="AIB9" i="42" s="1"/>
  <c r="AIN9" i="42" s="1"/>
  <c r="AJD9" i="42" s="1"/>
  <c r="AJR9" i="42" s="1"/>
  <c r="AKT9" i="42" s="1"/>
  <c r="AKZ9" i="42" s="1"/>
  <c r="ALN9" i="42" s="1"/>
  <c r="ALT9" i="42" s="1"/>
  <c r="ALV9" i="42" s="1"/>
  <c r="DRP9" i="42" s="1"/>
  <c r="AFJ10" i="42"/>
  <c r="AFV10" i="42" s="1"/>
  <c r="AGE10" i="42" s="1"/>
  <c r="AGP10" i="42" s="1"/>
  <c r="AHC10" i="42" s="1"/>
  <c r="AHP10" i="42" s="1"/>
  <c r="AIB10" i="42" s="1"/>
  <c r="AIN10" i="42" s="1"/>
  <c r="AJD10" i="42" s="1"/>
  <c r="AJR10" i="42" s="1"/>
  <c r="AKT10" i="42" s="1"/>
  <c r="AKZ10" i="42" s="1"/>
  <c r="ALN10" i="42" s="1"/>
  <c r="ALT10" i="42" s="1"/>
  <c r="ALV10" i="42" s="1"/>
  <c r="DRP10" i="42" s="1"/>
  <c r="AFJ11" i="42"/>
  <c r="AFV11" i="42" s="1"/>
  <c r="AGE11" i="42" s="1"/>
  <c r="AGP11" i="42" s="1"/>
  <c r="AHC11" i="42" s="1"/>
  <c r="AHP11" i="42" s="1"/>
  <c r="AIB11" i="42" s="1"/>
  <c r="AIN11" i="42" s="1"/>
  <c r="AJD11" i="42" s="1"/>
  <c r="AJR11" i="42" s="1"/>
  <c r="AKT11" i="42" s="1"/>
  <c r="AKZ11" i="42" s="1"/>
  <c r="ALN11" i="42" s="1"/>
  <c r="ALT11" i="42" s="1"/>
  <c r="ALV11" i="42" s="1"/>
  <c r="DRP11" i="42" s="1"/>
  <c r="AFJ12" i="42"/>
  <c r="AFV12" i="42" s="1"/>
  <c r="AGE12" i="42" s="1"/>
  <c r="AGP12" i="42" s="1"/>
  <c r="AHC12" i="42" s="1"/>
  <c r="AHP12" i="42" s="1"/>
  <c r="AIB12" i="42" s="1"/>
  <c r="AIN12" i="42" s="1"/>
  <c r="AJD12" i="42" s="1"/>
  <c r="AJR12" i="42" s="1"/>
  <c r="AKT12" i="42" s="1"/>
  <c r="AKZ12" i="42" s="1"/>
  <c r="ALN12" i="42" s="1"/>
  <c r="ALT12" i="42" s="1"/>
  <c r="ALV12" i="42" s="1"/>
  <c r="DRP12" i="42" s="1"/>
  <c r="AFJ13" i="42"/>
  <c r="AFV13" i="42" s="1"/>
  <c r="AGE13" i="42" s="1"/>
  <c r="AGP13" i="42" s="1"/>
  <c r="AHC13" i="42" s="1"/>
  <c r="AHP13" i="42" s="1"/>
  <c r="AIB13" i="42" s="1"/>
  <c r="AIN13" i="42" s="1"/>
  <c r="AJD13" i="42" s="1"/>
  <c r="AJR13" i="42" s="1"/>
  <c r="AKT13" i="42" s="1"/>
  <c r="AKZ13" i="42" s="1"/>
  <c r="ALN13" i="42" s="1"/>
  <c r="ALT13" i="42" s="1"/>
  <c r="ALV13" i="42" s="1"/>
  <c r="DRP13" i="42" s="1"/>
  <c r="AFJ14" i="42"/>
  <c r="AFV14" i="42" s="1"/>
  <c r="AGE14" i="42" s="1"/>
  <c r="AGP14" i="42" s="1"/>
  <c r="AHC14" i="42" s="1"/>
  <c r="AHP14" i="42" s="1"/>
  <c r="AIB14" i="42" s="1"/>
  <c r="AIN14" i="42" s="1"/>
  <c r="AJD14" i="42" s="1"/>
  <c r="AJR14" i="42" s="1"/>
  <c r="AKT14" i="42" s="1"/>
  <c r="AKZ14" i="42" s="1"/>
  <c r="ALN14" i="42" s="1"/>
  <c r="ALT14" i="42" s="1"/>
  <c r="ALV14" i="42" s="1"/>
  <c r="DRP14" i="42" s="1"/>
  <c r="AFJ15" i="42"/>
  <c r="AFV15" i="42" s="1"/>
  <c r="AGE15" i="42" s="1"/>
  <c r="AGP15" i="42" s="1"/>
  <c r="AHC15" i="42" s="1"/>
  <c r="AHP15" i="42" s="1"/>
  <c r="AIB15" i="42" s="1"/>
  <c r="AIN15" i="42" s="1"/>
  <c r="AJD15" i="42" s="1"/>
  <c r="AJR15" i="42" s="1"/>
  <c r="AKT15" i="42" s="1"/>
  <c r="AKZ15" i="42" s="1"/>
  <c r="ALN15" i="42" s="1"/>
  <c r="ALT15" i="42" s="1"/>
  <c r="ALV15" i="42" s="1"/>
  <c r="DRP15" i="42" s="1"/>
  <c r="AFJ16" i="42"/>
  <c r="AFV16" i="42" s="1"/>
  <c r="AGE16" i="42"/>
  <c r="AGP16" i="42" s="1"/>
  <c r="AFJ17" i="42"/>
  <c r="AFV17" i="42" s="1"/>
  <c r="AGE17" i="42" s="1"/>
  <c r="AGP17" i="42" s="1"/>
  <c r="AHC17" i="42" s="1"/>
  <c r="AHP17" i="42" s="1"/>
  <c r="AIB17" i="42" s="1"/>
  <c r="AIN17" i="42" s="1"/>
  <c r="AJD17" i="42" s="1"/>
  <c r="AJR17" i="42" s="1"/>
  <c r="AKT17" i="42" s="1"/>
  <c r="AKZ17" i="42" s="1"/>
  <c r="ALN17" i="42" s="1"/>
  <c r="ALT17" i="42" s="1"/>
  <c r="ALV17" i="42" s="1"/>
  <c r="DRP17" i="42" s="1"/>
  <c r="AFJ18" i="42"/>
  <c r="AFV18" i="42" s="1"/>
  <c r="AGE18" i="42" s="1"/>
  <c r="AGP18" i="42" s="1"/>
  <c r="AHC18" i="42" s="1"/>
  <c r="AHP18" i="42" s="1"/>
  <c r="AIB18" i="42" s="1"/>
  <c r="AIN18" i="42" s="1"/>
  <c r="AJD18" i="42" s="1"/>
  <c r="AJR18" i="42" s="1"/>
  <c r="AKT18" i="42" s="1"/>
  <c r="AKZ18" i="42" s="1"/>
  <c r="ALN18" i="42" s="1"/>
  <c r="ALT18" i="42" s="1"/>
  <c r="ALV18" i="42" s="1"/>
  <c r="DRP18" i="42" s="1"/>
  <c r="AFJ19" i="42"/>
  <c r="AFV19" i="42" s="1"/>
  <c r="AGE19" i="42" s="1"/>
  <c r="AGP19" i="42" s="1"/>
  <c r="AHC19" i="42" s="1"/>
  <c r="AHP19" i="42" s="1"/>
  <c r="AIB19" i="42" s="1"/>
  <c r="AIN19" i="42" s="1"/>
  <c r="AJD19" i="42" s="1"/>
  <c r="AJR19" i="42" s="1"/>
  <c r="AKT19" i="42" s="1"/>
  <c r="AKZ19" i="42" s="1"/>
  <c r="ALN19" i="42" s="1"/>
  <c r="ALT19" i="42" s="1"/>
  <c r="ALV19" i="42" s="1"/>
  <c r="DRP19" i="42" s="1"/>
  <c r="AFJ21" i="42"/>
  <c r="AFV21" i="42" s="1"/>
  <c r="AGE21" i="42" s="1"/>
  <c r="AGP21" i="42" s="1"/>
  <c r="AHC21" i="42" s="1"/>
  <c r="AHP21" i="42" s="1"/>
  <c r="AIB21" i="42" s="1"/>
  <c r="AIN21" i="42" s="1"/>
  <c r="AJD21" i="42" s="1"/>
  <c r="AJR21" i="42" s="1"/>
  <c r="AKT21" i="42" s="1"/>
  <c r="AKZ21" i="42" s="1"/>
  <c r="ALN21" i="42" s="1"/>
  <c r="ALT21" i="42" s="1"/>
  <c r="ALV21" i="42" s="1"/>
  <c r="DRP21" i="42" s="1"/>
  <c r="AFJ22" i="42"/>
  <c r="AFV22" i="42" s="1"/>
  <c r="AGE22" i="42" s="1"/>
  <c r="AGP22" i="42" s="1"/>
  <c r="AHC22" i="42" s="1"/>
  <c r="AHP22" i="42" s="1"/>
  <c r="AIB22" i="42" s="1"/>
  <c r="AIN22" i="42" s="1"/>
  <c r="AJD22" i="42" s="1"/>
  <c r="AJR22" i="42" s="1"/>
  <c r="AKT22" i="42" s="1"/>
  <c r="AKZ22" i="42" s="1"/>
  <c r="ALN22" i="42" s="1"/>
  <c r="ALT22" i="42" s="1"/>
  <c r="ALV22" i="42" s="1"/>
  <c r="DRP22" i="42" s="1"/>
  <c r="AFJ23" i="42"/>
  <c r="AFV23" i="42" s="1"/>
  <c r="AGE23" i="42" s="1"/>
  <c r="AGP23" i="42" s="1"/>
  <c r="AHC23" i="42" s="1"/>
  <c r="AHP23" i="42" s="1"/>
  <c r="AIB23" i="42" s="1"/>
  <c r="AIN23" i="42" s="1"/>
  <c r="AJD23" i="42" s="1"/>
  <c r="AJR23" i="42" s="1"/>
  <c r="AKT23" i="42" s="1"/>
  <c r="AKZ23" i="42" s="1"/>
  <c r="ALN23" i="42" s="1"/>
  <c r="ALT23" i="42" s="1"/>
  <c r="ALV23" i="42" s="1"/>
  <c r="DRP23" i="42" s="1"/>
  <c r="AFJ3" i="42"/>
  <c r="AFV3" i="42" s="1"/>
  <c r="AGE3" i="42" s="1"/>
  <c r="AGP3" i="42" s="1"/>
  <c r="AHC3" i="42" s="1"/>
  <c r="AHP3" i="42" s="1"/>
  <c r="AIB3" i="42" s="1"/>
  <c r="AIN3" i="42" s="1"/>
  <c r="AJD3" i="42" s="1"/>
  <c r="AJR3" i="42" s="1"/>
  <c r="AKT3" i="42" s="1"/>
  <c r="AKZ3" i="42" s="1"/>
  <c r="ALN3" i="42" s="1"/>
  <c r="ALT3" i="42" s="1"/>
  <c r="ALV3" i="42" s="1"/>
  <c r="DRP3" i="42" s="1"/>
  <c r="WX4" i="42"/>
  <c r="XJ4" i="42" s="1"/>
  <c r="XT4" i="42" s="1"/>
  <c r="YD4" i="42" s="1"/>
  <c r="YQ4" i="42" s="1"/>
  <c r="ZE4" i="42" s="1"/>
  <c r="ZP4" i="42" s="1"/>
  <c r="AAA4" i="42" s="1"/>
  <c r="AAO4" i="42" s="1"/>
  <c r="ABB4" i="42" s="1"/>
  <c r="ACE4" i="42" s="1"/>
  <c r="ACK4" i="42" s="1"/>
  <c r="WX5" i="42"/>
  <c r="XJ5" i="42" s="1"/>
  <c r="XT5" i="42" s="1"/>
  <c r="YD5" i="42" s="1"/>
  <c r="YQ5" i="42" s="1"/>
  <c r="ZE5" i="42" s="1"/>
  <c r="ZP5" i="42" s="1"/>
  <c r="AAA5" i="42" s="1"/>
  <c r="AAO5" i="42" s="1"/>
  <c r="ABB5" i="42" s="1"/>
  <c r="ACE5" i="42" s="1"/>
  <c r="ACK5" i="42" s="1"/>
  <c r="ADB5" i="42" s="1"/>
  <c r="DRO5" i="42" s="1"/>
  <c r="WX6" i="42"/>
  <c r="XJ6" i="42" s="1"/>
  <c r="XT6" i="42" s="1"/>
  <c r="YD6" i="42" s="1"/>
  <c r="YQ6" i="42" s="1"/>
  <c r="ZE6" i="42" s="1"/>
  <c r="ZP6" i="42" s="1"/>
  <c r="AAA6" i="42" s="1"/>
  <c r="AAO6" i="42" s="1"/>
  <c r="ABB6" i="42" s="1"/>
  <c r="ACE6" i="42" s="1"/>
  <c r="ACK6" i="42" s="1"/>
  <c r="WX7" i="42"/>
  <c r="XJ7" i="42" s="1"/>
  <c r="XT7" i="42" s="1"/>
  <c r="YD7" i="42" s="1"/>
  <c r="YQ7" i="42" s="1"/>
  <c r="ZE7" i="42" s="1"/>
  <c r="ZP7" i="42" s="1"/>
  <c r="AAA7" i="42" s="1"/>
  <c r="AAO7" i="42" s="1"/>
  <c r="ABB7" i="42" s="1"/>
  <c r="ACE7" i="42" s="1"/>
  <c r="ACK7" i="42" s="1"/>
  <c r="WX8" i="42"/>
  <c r="XJ8" i="42" s="1"/>
  <c r="XT8" i="42" s="1"/>
  <c r="YD8" i="42" s="1"/>
  <c r="YQ8" i="42" s="1"/>
  <c r="ZE8" i="42" s="1"/>
  <c r="ZP8" i="42" s="1"/>
  <c r="AAA8" i="42" s="1"/>
  <c r="AAO8" i="42" s="1"/>
  <c r="ABB8" i="42" s="1"/>
  <c r="ACE8" i="42" s="1"/>
  <c r="ACK8" i="42" s="1"/>
  <c r="WX9" i="42"/>
  <c r="XJ9" i="42" s="1"/>
  <c r="XT9" i="42" s="1"/>
  <c r="YD9" i="42" s="1"/>
  <c r="YQ9" i="42" s="1"/>
  <c r="ZE9" i="42" s="1"/>
  <c r="ZP9" i="42" s="1"/>
  <c r="AAA9" i="42" s="1"/>
  <c r="AAO9" i="42" s="1"/>
  <c r="ABB9" i="42" s="1"/>
  <c r="ACE9" i="42" s="1"/>
  <c r="ACK9" i="42" s="1"/>
  <c r="WX10" i="42"/>
  <c r="XJ10" i="42" s="1"/>
  <c r="XT10" i="42" s="1"/>
  <c r="YD10" i="42" s="1"/>
  <c r="YQ10" i="42" s="1"/>
  <c r="ZE10" i="42" s="1"/>
  <c r="ZP10" i="42" s="1"/>
  <c r="AAA10" i="42" s="1"/>
  <c r="AAO10" i="42" s="1"/>
  <c r="ABB10" i="42" s="1"/>
  <c r="ACE10" i="42" s="1"/>
  <c r="ACK10" i="42" s="1"/>
  <c r="WX11" i="42"/>
  <c r="XJ11" i="42" s="1"/>
  <c r="XT11" i="42" s="1"/>
  <c r="YD11" i="42" s="1"/>
  <c r="YQ11" i="42" s="1"/>
  <c r="ZE11" i="42" s="1"/>
  <c r="ZP11" i="42" s="1"/>
  <c r="AAA11" i="42" s="1"/>
  <c r="AAO11" i="42" s="1"/>
  <c r="ABB11" i="42" s="1"/>
  <c r="ACE11" i="42" s="1"/>
  <c r="ACK11" i="42" s="1"/>
  <c r="WX12" i="42"/>
  <c r="XJ12" i="42" s="1"/>
  <c r="XT12" i="42" s="1"/>
  <c r="YD12" i="42" s="1"/>
  <c r="YQ12" i="42" s="1"/>
  <c r="ZE12" i="42" s="1"/>
  <c r="ZP12" i="42" s="1"/>
  <c r="AAA12" i="42" s="1"/>
  <c r="AAO12" i="42" s="1"/>
  <c r="ABB12" i="42" s="1"/>
  <c r="ACE12" i="42" s="1"/>
  <c r="ACK12" i="42" s="1"/>
  <c r="ADB12" i="42" s="1"/>
  <c r="DRO12" i="42" s="1"/>
  <c r="WX13" i="42"/>
  <c r="XJ13" i="42" s="1"/>
  <c r="XT13" i="42" s="1"/>
  <c r="YD13" i="42" s="1"/>
  <c r="YQ13" i="42" s="1"/>
  <c r="ZE13" i="42" s="1"/>
  <c r="ZP13" i="42" s="1"/>
  <c r="AAA13" i="42" s="1"/>
  <c r="AAO13" i="42" s="1"/>
  <c r="ABB13" i="42" s="1"/>
  <c r="ACE13" i="42" s="1"/>
  <c r="ACK13" i="42" s="1"/>
  <c r="WX14" i="42"/>
  <c r="XJ14" i="42" s="1"/>
  <c r="XT14" i="42" s="1"/>
  <c r="YD14" i="42" s="1"/>
  <c r="YQ14" i="42" s="1"/>
  <c r="ZE14" i="42" s="1"/>
  <c r="ZP14" i="42" s="1"/>
  <c r="AAA14" i="42" s="1"/>
  <c r="AAO14" i="42" s="1"/>
  <c r="ABB14" i="42" s="1"/>
  <c r="ACE14" i="42" s="1"/>
  <c r="ACK14" i="42" s="1"/>
  <c r="WX15" i="42"/>
  <c r="XJ15" i="42" s="1"/>
  <c r="XT15" i="42" s="1"/>
  <c r="YD15" i="42" s="1"/>
  <c r="YQ15" i="42" s="1"/>
  <c r="ZE15" i="42" s="1"/>
  <c r="ZP15" i="42" s="1"/>
  <c r="AAA15" i="42" s="1"/>
  <c r="AAO15" i="42" s="1"/>
  <c r="ABB15" i="42" s="1"/>
  <c r="ACE15" i="42" s="1"/>
  <c r="ACK15" i="42" s="1"/>
  <c r="ADB15" i="42" s="1"/>
  <c r="DRO15" i="42" s="1"/>
  <c r="WX16" i="42"/>
  <c r="XJ16" i="42" s="1"/>
  <c r="XT16" i="42" s="1"/>
  <c r="YD16" i="42" s="1"/>
  <c r="WX17" i="42"/>
  <c r="XJ17" i="42" s="1"/>
  <c r="XT17" i="42" s="1"/>
  <c r="YD17" i="42" s="1"/>
  <c r="YQ17" i="42" s="1"/>
  <c r="ZE17" i="42" s="1"/>
  <c r="ZP17" i="42" s="1"/>
  <c r="AAA17" i="42" s="1"/>
  <c r="AAO17" i="42" s="1"/>
  <c r="ABB17" i="42" s="1"/>
  <c r="ACE17" i="42" s="1"/>
  <c r="ACK17" i="42" s="1"/>
  <c r="WX18" i="42"/>
  <c r="XJ18" i="42"/>
  <c r="XT18" i="42" s="1"/>
  <c r="YD18" i="42" s="1"/>
  <c r="YQ18" i="42" s="1"/>
  <c r="ZE18" i="42" s="1"/>
  <c r="ZP18" i="42" s="1"/>
  <c r="AAA18" i="42" s="1"/>
  <c r="AAO18" i="42" s="1"/>
  <c r="ABB18" i="42" s="1"/>
  <c r="ACE18" i="42" s="1"/>
  <c r="ACK18" i="42" s="1"/>
  <c r="WX19" i="42"/>
  <c r="XJ19" i="42" s="1"/>
  <c r="XT19" i="42" s="1"/>
  <c r="YD19" i="42" s="1"/>
  <c r="YQ19" i="42" s="1"/>
  <c r="ZE19" i="42" s="1"/>
  <c r="ZP19" i="42" s="1"/>
  <c r="AAA19" i="42" s="1"/>
  <c r="AAO19" i="42" s="1"/>
  <c r="ABB19" i="42" s="1"/>
  <c r="ACE19" i="42" s="1"/>
  <c r="ACK19" i="42" s="1"/>
  <c r="ADB19" i="42" s="1"/>
  <c r="DRO19" i="42" s="1"/>
  <c r="WX21" i="42"/>
  <c r="XJ21" i="42" s="1"/>
  <c r="XT21" i="42" s="1"/>
  <c r="YD21" i="42" s="1"/>
  <c r="YQ21" i="42" s="1"/>
  <c r="ZE21" i="42" s="1"/>
  <c r="ZP21" i="42" s="1"/>
  <c r="AAA21" i="42" s="1"/>
  <c r="AAO21" i="42" s="1"/>
  <c r="ABB21" i="42" s="1"/>
  <c r="ACE21" i="42" s="1"/>
  <c r="ACK21" i="42" s="1"/>
  <c r="WX22" i="42"/>
  <c r="XJ22" i="42" s="1"/>
  <c r="XT22" i="42" s="1"/>
  <c r="YD22" i="42" s="1"/>
  <c r="YQ22" i="42" s="1"/>
  <c r="ZE22" i="42" s="1"/>
  <c r="ZP22" i="42" s="1"/>
  <c r="AAA22" i="42" s="1"/>
  <c r="AAO22" i="42" s="1"/>
  <c r="ABB22" i="42" s="1"/>
  <c r="ACE22" i="42" s="1"/>
  <c r="ACK22" i="42" s="1"/>
  <c r="WX23" i="42"/>
  <c r="XJ23" i="42" s="1"/>
  <c r="XT23" i="42" s="1"/>
  <c r="YD23" i="42" s="1"/>
  <c r="YQ23" i="42" s="1"/>
  <c r="ZE23" i="42" s="1"/>
  <c r="ZP23" i="42" s="1"/>
  <c r="AAA23" i="42" s="1"/>
  <c r="AAO23" i="42" s="1"/>
  <c r="ABB23" i="42" s="1"/>
  <c r="ACE23" i="42" s="1"/>
  <c r="ACK23" i="42" s="1"/>
  <c r="ACZ23" i="42" s="1"/>
  <c r="WX24" i="42"/>
  <c r="XJ24" i="42" s="1"/>
  <c r="XT24" i="42" s="1"/>
  <c r="YD24" i="42" s="1"/>
  <c r="YQ24" i="42" s="1"/>
  <c r="ZE24" i="42" s="1"/>
  <c r="ZP24" i="42" s="1"/>
  <c r="AAA24" i="42" s="1"/>
  <c r="AAO24" i="42" s="1"/>
  <c r="ABB24" i="42" s="1"/>
  <c r="ACE24" i="42" s="1"/>
  <c r="ACK24" i="42" s="1"/>
  <c r="WX25" i="42"/>
  <c r="XJ25" i="42" s="1"/>
  <c r="XT25" i="42" s="1"/>
  <c r="YD25" i="42" s="1"/>
  <c r="YQ25" i="42" s="1"/>
  <c r="ZE25" i="42" s="1"/>
  <c r="ZP25" i="42" s="1"/>
  <c r="AAA25" i="42" s="1"/>
  <c r="AAO25" i="42" s="1"/>
  <c r="ABB25" i="42" s="1"/>
  <c r="ACE25" i="42" s="1"/>
  <c r="ACK25" i="42" s="1"/>
  <c r="WX26" i="42"/>
  <c r="XJ26" i="42" s="1"/>
  <c r="XT26" i="42" s="1"/>
  <c r="YD26" i="42" s="1"/>
  <c r="YQ26" i="42" s="1"/>
  <c r="ZE26" i="42" s="1"/>
  <c r="ZP26" i="42" s="1"/>
  <c r="AAA26" i="42" s="1"/>
  <c r="AAO26" i="42" s="1"/>
  <c r="ABB26" i="42" s="1"/>
  <c r="ACE26" i="42" s="1"/>
  <c r="ACK26" i="42" s="1"/>
  <c r="WX27" i="42"/>
  <c r="XJ27" i="42" s="1"/>
  <c r="XT27" i="42" s="1"/>
  <c r="YD27" i="42" s="1"/>
  <c r="YQ27" i="42" s="1"/>
  <c r="ZE27" i="42" s="1"/>
  <c r="ZP27" i="42" s="1"/>
  <c r="AAA27" i="42" s="1"/>
  <c r="AAO27" i="42" s="1"/>
  <c r="ABB27" i="42" s="1"/>
  <c r="ACE27" i="42" s="1"/>
  <c r="ACK27" i="42" s="1"/>
  <c r="WX28" i="42"/>
  <c r="XJ28" i="42"/>
  <c r="XT28" i="42" s="1"/>
  <c r="YD28" i="42" s="1"/>
  <c r="YQ28" i="42" s="1"/>
  <c r="ZE28" i="42" s="1"/>
  <c r="ZP28" i="42" s="1"/>
  <c r="AAA28" i="42" s="1"/>
  <c r="AAO28" i="42" s="1"/>
  <c r="ABB28" i="42" s="1"/>
  <c r="ACE28" i="42" s="1"/>
  <c r="ACK28" i="42" s="1"/>
  <c r="WX29" i="42"/>
  <c r="XJ29" i="42" s="1"/>
  <c r="XT29" i="42" s="1"/>
  <c r="YD29" i="42" s="1"/>
  <c r="YQ29" i="42" s="1"/>
  <c r="ZE29" i="42" s="1"/>
  <c r="ZP29" i="42" s="1"/>
  <c r="AAA29" i="42" s="1"/>
  <c r="AAO29" i="42" s="1"/>
  <c r="ABB29" i="42" s="1"/>
  <c r="ACE29" i="42" s="1"/>
  <c r="ACK29" i="42" s="1"/>
  <c r="WX30" i="42"/>
  <c r="XJ30" i="42" s="1"/>
  <c r="XT30" i="42" s="1"/>
  <c r="YD30" i="42" s="1"/>
  <c r="YQ30" i="42" s="1"/>
  <c r="ZE30" i="42" s="1"/>
  <c r="ZP30" i="42" s="1"/>
  <c r="AAA30" i="42" s="1"/>
  <c r="AAO30" i="42" s="1"/>
  <c r="ABB30" i="42" s="1"/>
  <c r="ACE30" i="42" s="1"/>
  <c r="ACK30" i="42" s="1"/>
  <c r="ACZ30" i="42" s="1"/>
  <c r="WX31" i="42"/>
  <c r="XJ31" i="42" s="1"/>
  <c r="XT31" i="42" s="1"/>
  <c r="YD31" i="42" s="1"/>
  <c r="YQ31" i="42" s="1"/>
  <c r="ZE31" i="42" s="1"/>
  <c r="ZP31" i="42" s="1"/>
  <c r="AAA31" i="42" s="1"/>
  <c r="AAO31" i="42" s="1"/>
  <c r="ABB31" i="42" s="1"/>
  <c r="ACE31" i="42" s="1"/>
  <c r="ACK31" i="42" s="1"/>
  <c r="WX32" i="42"/>
  <c r="XJ32" i="42" s="1"/>
  <c r="XT32" i="42" s="1"/>
  <c r="YD32" i="42" s="1"/>
  <c r="YQ32" i="42" s="1"/>
  <c r="ZE32" i="42" s="1"/>
  <c r="ZP32" i="42" s="1"/>
  <c r="AAA32" i="42" s="1"/>
  <c r="AAO32" i="42" s="1"/>
  <c r="ABB32" i="42" s="1"/>
  <c r="ACE32" i="42" s="1"/>
  <c r="ACK32" i="42" s="1"/>
  <c r="ADB32" i="42" s="1"/>
  <c r="DRO32" i="42" s="1"/>
  <c r="WX33" i="42"/>
  <c r="XJ33" i="42" s="1"/>
  <c r="XT33" i="42" s="1"/>
  <c r="YD33" i="42" s="1"/>
  <c r="YQ33" i="42" s="1"/>
  <c r="ZE33" i="42" s="1"/>
  <c r="ZP33" i="42" s="1"/>
  <c r="AAA33" i="42" s="1"/>
  <c r="AAO33" i="42" s="1"/>
  <c r="ABB33" i="42" s="1"/>
  <c r="ACE33" i="42" s="1"/>
  <c r="ACK33" i="42" s="1"/>
  <c r="WX34" i="42"/>
  <c r="XJ34" i="42" s="1"/>
  <c r="XT34" i="42" s="1"/>
  <c r="YD34" i="42" s="1"/>
  <c r="YQ34" i="42" s="1"/>
  <c r="ZE34" i="42" s="1"/>
  <c r="ZP34" i="42" s="1"/>
  <c r="AAA34" i="42" s="1"/>
  <c r="AAO34" i="42" s="1"/>
  <c r="ABB34" i="42" s="1"/>
  <c r="ACE34" i="42" s="1"/>
  <c r="ACK34" i="42" s="1"/>
  <c r="WX35" i="42"/>
  <c r="WX36" i="42"/>
  <c r="WX3" i="42"/>
  <c r="XJ3" i="42" s="1"/>
  <c r="XT3" i="42" s="1"/>
  <c r="YD3" i="42" s="1"/>
  <c r="YQ3" i="42" s="1"/>
  <c r="ZE3" i="42" s="1"/>
  <c r="ZP3" i="42" s="1"/>
  <c r="AAA3" i="42" s="1"/>
  <c r="AAO3" i="42" s="1"/>
  <c r="ABB3" i="42" s="1"/>
  <c r="ACE3" i="42" s="1"/>
  <c r="ACK3" i="42" s="1"/>
  <c r="ON26" i="42"/>
  <c r="OZ26" i="42" s="1"/>
  <c r="PK26" i="42" s="1"/>
  <c r="PU26" i="42" s="1"/>
  <c r="QH26" i="42" s="1"/>
  <c r="QU26" i="42" s="1"/>
  <c r="RF26" i="42" s="1"/>
  <c r="RQ26" i="42" s="1"/>
  <c r="SE26" i="42" s="1"/>
  <c r="SR26" i="42" s="1"/>
  <c r="TV26" i="42" s="1"/>
  <c r="UB26" i="42" s="1"/>
  <c r="ON27" i="42"/>
  <c r="OZ27" i="42"/>
  <c r="PK27" i="42" s="1"/>
  <c r="PU27" i="42" s="1"/>
  <c r="QH27" i="42" s="1"/>
  <c r="QU27" i="42" s="1"/>
  <c r="RF27" i="42" s="1"/>
  <c r="RQ27" i="42" s="1"/>
  <c r="SE27" i="42" s="1"/>
  <c r="SR27" i="42" s="1"/>
  <c r="TV27" i="42" s="1"/>
  <c r="UB27" i="42" s="1"/>
  <c r="ON28" i="42"/>
  <c r="OZ28" i="42" s="1"/>
  <c r="PK28" i="42" s="1"/>
  <c r="PU28" i="42" s="1"/>
  <c r="QH28" i="42" s="1"/>
  <c r="QU28" i="42" s="1"/>
  <c r="RF28" i="42" s="1"/>
  <c r="RQ28" i="42" s="1"/>
  <c r="SE28" i="42" s="1"/>
  <c r="SR28" i="42" s="1"/>
  <c r="TV28" i="42" s="1"/>
  <c r="UB28" i="42" s="1"/>
  <c r="ON29" i="42"/>
  <c r="OZ29" i="42" s="1"/>
  <c r="PK29" i="42" s="1"/>
  <c r="PU29" i="42" s="1"/>
  <c r="QH29" i="42" s="1"/>
  <c r="QU29" i="42" s="1"/>
  <c r="RF29" i="42" s="1"/>
  <c r="RQ29" i="42" s="1"/>
  <c r="SE29" i="42" s="1"/>
  <c r="SR29" i="42" s="1"/>
  <c r="TV29" i="42" s="1"/>
  <c r="UB29" i="42" s="1"/>
  <c r="UR29" i="42" s="1"/>
  <c r="DRN29" i="42" s="1"/>
  <c r="ON30" i="42"/>
  <c r="OZ30" i="42" s="1"/>
  <c r="PK30" i="42" s="1"/>
  <c r="PU30" i="42" s="1"/>
  <c r="QH30" i="42" s="1"/>
  <c r="QU30" i="42" s="1"/>
  <c r="RF30" i="42" s="1"/>
  <c r="RQ30" i="42" s="1"/>
  <c r="SE30" i="42" s="1"/>
  <c r="SR30" i="42" s="1"/>
  <c r="TV30" i="42" s="1"/>
  <c r="UB30" i="42" s="1"/>
  <c r="ON31" i="42"/>
  <c r="OZ31" i="42" s="1"/>
  <c r="PK31" i="42" s="1"/>
  <c r="PU31" i="42" s="1"/>
  <c r="QH31" i="42" s="1"/>
  <c r="QU31" i="42" s="1"/>
  <c r="RF31" i="42" s="1"/>
  <c r="RQ31" i="42" s="1"/>
  <c r="SE31" i="42" s="1"/>
  <c r="SR31" i="42" s="1"/>
  <c r="TV31" i="42" s="1"/>
  <c r="UB31" i="42" s="1"/>
  <c r="UR31" i="42" s="1"/>
  <c r="DRN31" i="42" s="1"/>
  <c r="ON32" i="42"/>
  <c r="OZ32" i="42" s="1"/>
  <c r="PK32" i="42" s="1"/>
  <c r="PU32" i="42" s="1"/>
  <c r="QH32" i="42" s="1"/>
  <c r="QU32" i="42" s="1"/>
  <c r="RF32" i="42" s="1"/>
  <c r="RQ32" i="42" s="1"/>
  <c r="SE32" i="42" s="1"/>
  <c r="SR32" i="42" s="1"/>
  <c r="TV32" i="42" s="1"/>
  <c r="UB32" i="42" s="1"/>
  <c r="UP32" i="42" s="1"/>
  <c r="ON33" i="42"/>
  <c r="OZ33" i="42" s="1"/>
  <c r="PK33" i="42" s="1"/>
  <c r="PU33" i="42" s="1"/>
  <c r="QH33" i="42" s="1"/>
  <c r="QU33" i="42" s="1"/>
  <c r="RF33" i="42" s="1"/>
  <c r="RQ33" i="42" s="1"/>
  <c r="SE33" i="42" s="1"/>
  <c r="SR33" i="42" s="1"/>
  <c r="TV33" i="42" s="1"/>
  <c r="UB33" i="42" s="1"/>
  <c r="ON34" i="42"/>
  <c r="OZ34" i="42" s="1"/>
  <c r="PK34" i="42" s="1"/>
  <c r="PU34" i="42" s="1"/>
  <c r="QH34" i="42" s="1"/>
  <c r="QU34" i="42" s="1"/>
  <c r="RF34" i="42" s="1"/>
  <c r="RQ34" i="42" s="1"/>
  <c r="SE34" i="42" s="1"/>
  <c r="SR34" i="42" s="1"/>
  <c r="TV34" i="42" s="1"/>
  <c r="UB34" i="42" s="1"/>
  <c r="UP34" i="42" s="1"/>
  <c r="ON35" i="42"/>
  <c r="OZ35" i="42" s="1"/>
  <c r="PK35" i="42" s="1"/>
  <c r="PU35" i="42" s="1"/>
  <c r="QH35" i="42" s="1"/>
  <c r="QU35" i="42" s="1"/>
  <c r="RF35" i="42" s="1"/>
  <c r="RQ35" i="42" s="1"/>
  <c r="SE35" i="42" s="1"/>
  <c r="SR35" i="42" s="1"/>
  <c r="TV35" i="42" s="1"/>
  <c r="UB35" i="42" s="1"/>
  <c r="ON36" i="42"/>
  <c r="OZ36" i="42" s="1"/>
  <c r="PK36" i="42" s="1"/>
  <c r="PU36" i="42" s="1"/>
  <c r="QH36" i="42" s="1"/>
  <c r="QU36" i="42" s="1"/>
  <c r="RF36" i="42" s="1"/>
  <c r="RQ36" i="42" s="1"/>
  <c r="SE36" i="42" s="1"/>
  <c r="SR36" i="42" s="1"/>
  <c r="TV36" i="42" s="1"/>
  <c r="UB36" i="42" s="1"/>
  <c r="ON4" i="42"/>
  <c r="OZ4" i="42" s="1"/>
  <c r="PK4" i="42" s="1"/>
  <c r="PU4" i="42" s="1"/>
  <c r="QH4" i="42" s="1"/>
  <c r="QU4" i="42" s="1"/>
  <c r="RF4" i="42" s="1"/>
  <c r="RQ4" i="42" s="1"/>
  <c r="SE4" i="42" s="1"/>
  <c r="SR4" i="42" s="1"/>
  <c r="TV4" i="42" s="1"/>
  <c r="UB4" i="42" s="1"/>
  <c r="UR4" i="42" s="1"/>
  <c r="DRN4" i="42" s="1"/>
  <c r="ON5" i="42"/>
  <c r="OZ5" i="42" s="1"/>
  <c r="PK5" i="42" s="1"/>
  <c r="PU5" i="42" s="1"/>
  <c r="QH5" i="42" s="1"/>
  <c r="QU5" i="42" s="1"/>
  <c r="RF5" i="42" s="1"/>
  <c r="RQ5" i="42" s="1"/>
  <c r="SE5" i="42" s="1"/>
  <c r="SR5" i="42" s="1"/>
  <c r="TV5" i="42" s="1"/>
  <c r="UB5" i="42" s="1"/>
  <c r="ON6" i="42"/>
  <c r="OZ6" i="42" s="1"/>
  <c r="PK6" i="42" s="1"/>
  <c r="PU6" i="42" s="1"/>
  <c r="QH6" i="42" s="1"/>
  <c r="QU6" i="42" s="1"/>
  <c r="RF6" i="42" s="1"/>
  <c r="RQ6" i="42" s="1"/>
  <c r="SE6" i="42" s="1"/>
  <c r="SR6" i="42" s="1"/>
  <c r="TV6" i="42" s="1"/>
  <c r="UB6" i="42" s="1"/>
  <c r="ON7" i="42"/>
  <c r="OZ7" i="42" s="1"/>
  <c r="PK7" i="42" s="1"/>
  <c r="PU7" i="42" s="1"/>
  <c r="QH7" i="42" s="1"/>
  <c r="QU7" i="42" s="1"/>
  <c r="RF7" i="42" s="1"/>
  <c r="RQ7" i="42" s="1"/>
  <c r="SE7" i="42" s="1"/>
  <c r="SR7" i="42" s="1"/>
  <c r="TV7" i="42" s="1"/>
  <c r="UB7" i="42" s="1"/>
  <c r="UR7" i="42" s="1"/>
  <c r="DRN7" i="42" s="1"/>
  <c r="ON8" i="42"/>
  <c r="OZ8" i="42" s="1"/>
  <c r="PK8" i="42" s="1"/>
  <c r="PU8" i="42" s="1"/>
  <c r="QH8" i="42" s="1"/>
  <c r="QU8" i="42" s="1"/>
  <c r="RF8" i="42" s="1"/>
  <c r="RQ8" i="42" s="1"/>
  <c r="SE8" i="42" s="1"/>
  <c r="SR8" i="42" s="1"/>
  <c r="TV8" i="42" s="1"/>
  <c r="UB8" i="42" s="1"/>
  <c r="ON9" i="42"/>
  <c r="OZ9" i="42" s="1"/>
  <c r="PK9" i="42" s="1"/>
  <c r="PU9" i="42" s="1"/>
  <c r="QH9" i="42" s="1"/>
  <c r="QU9" i="42" s="1"/>
  <c r="RF9" i="42" s="1"/>
  <c r="RQ9" i="42" s="1"/>
  <c r="SE9" i="42" s="1"/>
  <c r="SR9" i="42" s="1"/>
  <c r="TV9" i="42" s="1"/>
  <c r="UB9" i="42" s="1"/>
  <c r="ON10" i="42"/>
  <c r="OZ10" i="42" s="1"/>
  <c r="PK10" i="42"/>
  <c r="PU10" i="42" s="1"/>
  <c r="QH10" i="42" s="1"/>
  <c r="QU10" i="42" s="1"/>
  <c r="RF10" i="42" s="1"/>
  <c r="RQ10" i="42" s="1"/>
  <c r="SE10" i="42" s="1"/>
  <c r="SR10" i="42" s="1"/>
  <c r="TV10" i="42" s="1"/>
  <c r="UB10" i="42" s="1"/>
  <c r="UP10" i="42" s="1"/>
  <c r="ON11" i="42"/>
  <c r="OZ11" i="42" s="1"/>
  <c r="PK11" i="42" s="1"/>
  <c r="PU11" i="42" s="1"/>
  <c r="QH11" i="42" s="1"/>
  <c r="QU11" i="42" s="1"/>
  <c r="RF11" i="42" s="1"/>
  <c r="RQ11" i="42" s="1"/>
  <c r="SE11" i="42" s="1"/>
  <c r="SR11" i="42" s="1"/>
  <c r="TV11" i="42" s="1"/>
  <c r="UB11" i="42" s="1"/>
  <c r="ON12" i="42"/>
  <c r="OZ12" i="42" s="1"/>
  <c r="PK12" i="42" s="1"/>
  <c r="PU12" i="42" s="1"/>
  <c r="QH12" i="42" s="1"/>
  <c r="QU12" i="42" s="1"/>
  <c r="RF12" i="42" s="1"/>
  <c r="RQ12" i="42" s="1"/>
  <c r="SE12" i="42" s="1"/>
  <c r="SR12" i="42" s="1"/>
  <c r="TV12" i="42" s="1"/>
  <c r="UB12" i="42" s="1"/>
  <c r="ON13" i="42"/>
  <c r="OZ13" i="42" s="1"/>
  <c r="PK13" i="42" s="1"/>
  <c r="PU13" i="42" s="1"/>
  <c r="QH13" i="42" s="1"/>
  <c r="QU13" i="42" s="1"/>
  <c r="RF13" i="42" s="1"/>
  <c r="RQ13" i="42" s="1"/>
  <c r="SE13" i="42" s="1"/>
  <c r="SR13" i="42" s="1"/>
  <c r="TV13" i="42" s="1"/>
  <c r="UB13" i="42" s="1"/>
  <c r="ON14" i="42"/>
  <c r="OZ14" i="42" s="1"/>
  <c r="PK14" i="42" s="1"/>
  <c r="PU14" i="42" s="1"/>
  <c r="QH14" i="42" s="1"/>
  <c r="QU14" i="42" s="1"/>
  <c r="RF14" i="42" s="1"/>
  <c r="RQ14" i="42" s="1"/>
  <c r="SE14" i="42" s="1"/>
  <c r="SR14" i="42" s="1"/>
  <c r="TV14" i="42" s="1"/>
  <c r="UB14" i="42" s="1"/>
  <c r="ON15" i="42"/>
  <c r="OZ15" i="42" s="1"/>
  <c r="PK15" i="42" s="1"/>
  <c r="PU15" i="42" s="1"/>
  <c r="QH15" i="42" s="1"/>
  <c r="QU15" i="42" s="1"/>
  <c r="RF15" i="42" s="1"/>
  <c r="RQ15" i="42" s="1"/>
  <c r="SE15" i="42" s="1"/>
  <c r="SR15" i="42" s="1"/>
  <c r="TV15" i="42" s="1"/>
  <c r="UB15" i="42" s="1"/>
  <c r="ON16" i="42"/>
  <c r="OZ16" i="42" s="1"/>
  <c r="PK16" i="42" s="1"/>
  <c r="PU16" i="42" s="1"/>
  <c r="ON17" i="42"/>
  <c r="OZ17" i="42" s="1"/>
  <c r="PK17" i="42" s="1"/>
  <c r="PU17" i="42" s="1"/>
  <c r="QH17" i="42" s="1"/>
  <c r="QU17" i="42" s="1"/>
  <c r="RF17" i="42" s="1"/>
  <c r="RQ17" i="42" s="1"/>
  <c r="SE17" i="42" s="1"/>
  <c r="SR17" i="42" s="1"/>
  <c r="TV17" i="42" s="1"/>
  <c r="UB17" i="42" s="1"/>
  <c r="ON18" i="42"/>
  <c r="OZ18" i="42" s="1"/>
  <c r="PK18" i="42" s="1"/>
  <c r="PU18" i="42" s="1"/>
  <c r="QH18" i="42" s="1"/>
  <c r="QU18" i="42" s="1"/>
  <c r="RF18" i="42" s="1"/>
  <c r="RQ18" i="42" s="1"/>
  <c r="SE18" i="42" s="1"/>
  <c r="SR18" i="42" s="1"/>
  <c r="TV18" i="42" s="1"/>
  <c r="UB18" i="42" s="1"/>
  <c r="ON19" i="42"/>
  <c r="OZ19" i="42" s="1"/>
  <c r="PK19" i="42" s="1"/>
  <c r="PU19" i="42" s="1"/>
  <c r="QH19" i="42" s="1"/>
  <c r="QU19" i="42"/>
  <c r="RF19" i="42" s="1"/>
  <c r="RQ19" i="42" s="1"/>
  <c r="SE19" i="42" s="1"/>
  <c r="SR19" i="42" s="1"/>
  <c r="TV19" i="42" s="1"/>
  <c r="UB19" i="42" s="1"/>
  <c r="ON20" i="42"/>
  <c r="OZ20" i="42" s="1"/>
  <c r="PK20" i="42" s="1"/>
  <c r="PU20" i="42" s="1"/>
  <c r="QH20" i="42" s="1"/>
  <c r="QU20" i="42" s="1"/>
  <c r="RF20" i="42" s="1"/>
  <c r="RQ20" i="42"/>
  <c r="SE20" i="42" s="1"/>
  <c r="SR20" i="42" s="1"/>
  <c r="TV20" i="42" s="1"/>
  <c r="UB20" i="42" s="1"/>
  <c r="UR20" i="42" s="1"/>
  <c r="DRN20" i="42" s="1"/>
  <c r="ON21" i="42"/>
  <c r="OZ21" i="42" s="1"/>
  <c r="PK21" i="42" s="1"/>
  <c r="PU21" i="42" s="1"/>
  <c r="QH21" i="42" s="1"/>
  <c r="QU21" i="42" s="1"/>
  <c r="RF21" i="42" s="1"/>
  <c r="RQ21" i="42" s="1"/>
  <c r="SE21" i="42" s="1"/>
  <c r="SR21" i="42" s="1"/>
  <c r="TV21" i="42" s="1"/>
  <c r="UB21" i="42" s="1"/>
  <c r="ON22" i="42"/>
  <c r="OZ22" i="42" s="1"/>
  <c r="PK22" i="42" s="1"/>
  <c r="PU22" i="42" s="1"/>
  <c r="QH22" i="42" s="1"/>
  <c r="QU22" i="42" s="1"/>
  <c r="RF22" i="42" s="1"/>
  <c r="RQ22" i="42" s="1"/>
  <c r="SE22" i="42" s="1"/>
  <c r="SR22" i="42" s="1"/>
  <c r="TV22" i="42" s="1"/>
  <c r="UB22" i="42" s="1"/>
  <c r="ON23" i="42"/>
  <c r="OZ23" i="42" s="1"/>
  <c r="PK23" i="42" s="1"/>
  <c r="PU23" i="42" s="1"/>
  <c r="QH23" i="42" s="1"/>
  <c r="QU23" i="42" s="1"/>
  <c r="RF23" i="42" s="1"/>
  <c r="RQ23" i="42" s="1"/>
  <c r="SE23" i="42" s="1"/>
  <c r="SR23" i="42" s="1"/>
  <c r="TV23" i="42" s="1"/>
  <c r="UB23" i="42" s="1"/>
  <c r="ON24" i="42"/>
  <c r="OZ24" i="42" s="1"/>
  <c r="PK24" i="42" s="1"/>
  <c r="PU24" i="42" s="1"/>
  <c r="QH24" i="42" s="1"/>
  <c r="QU24" i="42" s="1"/>
  <c r="RF24" i="42" s="1"/>
  <c r="RQ24" i="42" s="1"/>
  <c r="SE24" i="42" s="1"/>
  <c r="SR24" i="42" s="1"/>
  <c r="TV24" i="42" s="1"/>
  <c r="UB24" i="42" s="1"/>
  <c r="ON25" i="42"/>
  <c r="OZ25" i="42" s="1"/>
  <c r="PK25" i="42" s="1"/>
  <c r="PU25" i="42" s="1"/>
  <c r="QH25" i="42" s="1"/>
  <c r="QU25" i="42" s="1"/>
  <c r="RF25" i="42" s="1"/>
  <c r="RQ25" i="42" s="1"/>
  <c r="SE25" i="42" s="1"/>
  <c r="SR25" i="42" s="1"/>
  <c r="TV25" i="42" s="1"/>
  <c r="UB25" i="42" s="1"/>
  <c r="UP25" i="42" s="1"/>
  <c r="ON3" i="42"/>
  <c r="OZ3" i="42" s="1"/>
  <c r="PK3" i="42" s="1"/>
  <c r="PU3" i="42" s="1"/>
  <c r="QH3" i="42" s="1"/>
  <c r="QU3" i="42" s="1"/>
  <c r="RF3" i="42" s="1"/>
  <c r="RQ3" i="42" s="1"/>
  <c r="SE3" i="42" s="1"/>
  <c r="SR3" i="42" s="1"/>
  <c r="TV3" i="42" s="1"/>
  <c r="UB3" i="42" s="1"/>
  <c r="KI4" i="42"/>
  <c r="KT4" i="42" s="1"/>
  <c r="LD4" i="42" s="1"/>
  <c r="LM4" i="42" s="1"/>
  <c r="LZ4" i="42" s="1"/>
  <c r="MD4" i="42" s="1"/>
  <c r="DRM4" i="42" s="1"/>
  <c r="KI5" i="42"/>
  <c r="KT5" i="42" s="1"/>
  <c r="LD5" i="42" s="1"/>
  <c r="LM5" i="42" s="1"/>
  <c r="LZ5" i="42" s="1"/>
  <c r="MD5" i="42" s="1"/>
  <c r="DRM5" i="42" s="1"/>
  <c r="KI6" i="42"/>
  <c r="KT6" i="42" s="1"/>
  <c r="LD6" i="42" s="1"/>
  <c r="LM6" i="42" s="1"/>
  <c r="LZ6" i="42" s="1"/>
  <c r="MD6" i="42" s="1"/>
  <c r="DRM6" i="42" s="1"/>
  <c r="KI7" i="42"/>
  <c r="KT7" i="42" s="1"/>
  <c r="LD7" i="42" s="1"/>
  <c r="LM7" i="42" s="1"/>
  <c r="LZ7" i="42" s="1"/>
  <c r="MD7" i="42" s="1"/>
  <c r="DRM7" i="42" s="1"/>
  <c r="KI8" i="42"/>
  <c r="KT8" i="42" s="1"/>
  <c r="LD8" i="42" s="1"/>
  <c r="LM8" i="42" s="1"/>
  <c r="LZ8" i="42" s="1"/>
  <c r="MD8" i="42" s="1"/>
  <c r="DRM8" i="42" s="1"/>
  <c r="KI9" i="42"/>
  <c r="KT9" i="42"/>
  <c r="LD9" i="42" s="1"/>
  <c r="LM9" i="42" s="1"/>
  <c r="LZ9" i="42" s="1"/>
  <c r="MD9" i="42" s="1"/>
  <c r="DRM9" i="42" s="1"/>
  <c r="KI10" i="42"/>
  <c r="KT10" i="42"/>
  <c r="LD10" i="42" s="1"/>
  <c r="LM10" i="42" s="1"/>
  <c r="LZ10" i="42" s="1"/>
  <c r="MD10" i="42" s="1"/>
  <c r="DRM10" i="42" s="1"/>
  <c r="KI11" i="42"/>
  <c r="KT11" i="42" s="1"/>
  <c r="LD11" i="42" s="1"/>
  <c r="LM11" i="42" s="1"/>
  <c r="LZ11" i="42" s="1"/>
  <c r="MD11" i="42" s="1"/>
  <c r="DRM11" i="42" s="1"/>
  <c r="KI12" i="42"/>
  <c r="KT12" i="42" s="1"/>
  <c r="LD12" i="42" s="1"/>
  <c r="LM12" i="42" s="1"/>
  <c r="LZ12" i="42" s="1"/>
  <c r="MD12" i="42" s="1"/>
  <c r="DRM12" i="42" s="1"/>
  <c r="KI13" i="42"/>
  <c r="KT13" i="42" s="1"/>
  <c r="LD13" i="42" s="1"/>
  <c r="LM13" i="42" s="1"/>
  <c r="LZ13" i="42" s="1"/>
  <c r="MD13" i="42" s="1"/>
  <c r="DRM13" i="42" s="1"/>
  <c r="KI14" i="42"/>
  <c r="KT14" i="42" s="1"/>
  <c r="LD14" i="42" s="1"/>
  <c r="LM14" i="42" s="1"/>
  <c r="LZ14" i="42" s="1"/>
  <c r="MD14" i="42" s="1"/>
  <c r="DRM14" i="42" s="1"/>
  <c r="KI15" i="42"/>
  <c r="KT15" i="42"/>
  <c r="LD15" i="42" s="1"/>
  <c r="LM15" i="42" s="1"/>
  <c r="LZ15" i="42" s="1"/>
  <c r="MD15" i="42" s="1"/>
  <c r="DRM15" i="42" s="1"/>
  <c r="KI16" i="42"/>
  <c r="KT16" i="42" s="1"/>
  <c r="LD16" i="42" s="1"/>
  <c r="LM16" i="42" s="1"/>
  <c r="LZ16" i="42" s="1"/>
  <c r="MD16" i="42" s="1"/>
  <c r="DRM16" i="42" s="1"/>
  <c r="KI17" i="42"/>
  <c r="KT17" i="42" s="1"/>
  <c r="LD17" i="42" s="1"/>
  <c r="LM17" i="42" s="1"/>
  <c r="LZ17" i="42" s="1"/>
  <c r="MD17" i="42" s="1"/>
  <c r="DRM17" i="42" s="1"/>
  <c r="KI18" i="42"/>
  <c r="KT18" i="42" s="1"/>
  <c r="LD18" i="42" s="1"/>
  <c r="LM18" i="42" s="1"/>
  <c r="LZ18" i="42" s="1"/>
  <c r="MD18" i="42" s="1"/>
  <c r="DRM18" i="42" s="1"/>
  <c r="KI19" i="42"/>
  <c r="KT19" i="42" s="1"/>
  <c r="LD19" i="42" s="1"/>
  <c r="LM19" i="42" s="1"/>
  <c r="LZ19" i="42" s="1"/>
  <c r="MD19" i="42" s="1"/>
  <c r="DRM19" i="42" s="1"/>
  <c r="KI20" i="42"/>
  <c r="KT20" i="42" s="1"/>
  <c r="LD20" i="42" s="1"/>
  <c r="LM20" i="42" s="1"/>
  <c r="LZ20" i="42" s="1"/>
  <c r="MD20" i="42" s="1"/>
  <c r="DRM20" i="42" s="1"/>
  <c r="KI21" i="42"/>
  <c r="KT21" i="42" s="1"/>
  <c r="LD21" i="42" s="1"/>
  <c r="LM21" i="42" s="1"/>
  <c r="LZ21" i="42" s="1"/>
  <c r="MD21" i="42" s="1"/>
  <c r="DRM21" i="42" s="1"/>
  <c r="KI22" i="42"/>
  <c r="KT22" i="42" s="1"/>
  <c r="LD22" i="42" s="1"/>
  <c r="LM22" i="42" s="1"/>
  <c r="LZ22" i="42" s="1"/>
  <c r="MD22" i="42" s="1"/>
  <c r="DRM22" i="42" s="1"/>
  <c r="KI23" i="42"/>
  <c r="KT23" i="42" s="1"/>
  <c r="LD23" i="42" s="1"/>
  <c r="LM23" i="42" s="1"/>
  <c r="LZ23" i="42" s="1"/>
  <c r="MD23" i="42" s="1"/>
  <c r="DRM23" i="42" s="1"/>
  <c r="KI24" i="42"/>
  <c r="KT24" i="42" s="1"/>
  <c r="LD24" i="42" s="1"/>
  <c r="LM24" i="42" s="1"/>
  <c r="LZ24" i="42" s="1"/>
  <c r="MD24" i="42" s="1"/>
  <c r="DRM24" i="42" s="1"/>
  <c r="KI25" i="42"/>
  <c r="KT25" i="42" s="1"/>
  <c r="LD25" i="42" s="1"/>
  <c r="LM25" i="42" s="1"/>
  <c r="LZ25" i="42" s="1"/>
  <c r="MD25" i="42" s="1"/>
  <c r="DRM25" i="42" s="1"/>
  <c r="KI26" i="42"/>
  <c r="KT26" i="42" s="1"/>
  <c r="LD26" i="42" s="1"/>
  <c r="LM26" i="42" s="1"/>
  <c r="LZ26" i="42" s="1"/>
  <c r="MD26" i="42" s="1"/>
  <c r="DRM26" i="42" s="1"/>
  <c r="KI27" i="42"/>
  <c r="KT27" i="42" s="1"/>
  <c r="LD27" i="42" s="1"/>
  <c r="LM27" i="42" s="1"/>
  <c r="LZ27" i="42" s="1"/>
  <c r="MD27" i="42" s="1"/>
  <c r="DRM27" i="42" s="1"/>
  <c r="KI28" i="42"/>
  <c r="KT28" i="42" s="1"/>
  <c r="LD28" i="42" s="1"/>
  <c r="LM28" i="42" s="1"/>
  <c r="LZ28" i="42" s="1"/>
  <c r="MD28" i="42" s="1"/>
  <c r="DRM28" i="42" s="1"/>
  <c r="KI29" i="42"/>
  <c r="KT29" i="42" s="1"/>
  <c r="LD29" i="42" s="1"/>
  <c r="LM29" i="42" s="1"/>
  <c r="LZ29" i="42" s="1"/>
  <c r="MD29" i="42" s="1"/>
  <c r="DRM29" i="42" s="1"/>
  <c r="KI30" i="42"/>
  <c r="KT30" i="42"/>
  <c r="LD30" i="42" s="1"/>
  <c r="LM30" i="42" s="1"/>
  <c r="LZ30" i="42" s="1"/>
  <c r="MD30" i="42" s="1"/>
  <c r="DRM30" i="42" s="1"/>
  <c r="KI31" i="42"/>
  <c r="KT31" i="42" s="1"/>
  <c r="LD31" i="42" s="1"/>
  <c r="LM31" i="42" s="1"/>
  <c r="LZ31" i="42" s="1"/>
  <c r="MD31" i="42" s="1"/>
  <c r="DRM31" i="42" s="1"/>
  <c r="KI32" i="42"/>
  <c r="KT32" i="42" s="1"/>
  <c r="LD32" i="42" s="1"/>
  <c r="LM32" i="42" s="1"/>
  <c r="LZ32" i="42" s="1"/>
  <c r="MD32" i="42" s="1"/>
  <c r="DRM32" i="42" s="1"/>
  <c r="KI33" i="42"/>
  <c r="KT33" i="42" s="1"/>
  <c r="LD33" i="42" s="1"/>
  <c r="LM33" i="42" s="1"/>
  <c r="LZ33" i="42" s="1"/>
  <c r="MD33" i="42" s="1"/>
  <c r="DRM33" i="42" s="1"/>
  <c r="KI34" i="42"/>
  <c r="KT34" i="42" s="1"/>
  <c r="LD34" i="42" s="1"/>
  <c r="LM34" i="42" s="1"/>
  <c r="LZ34" i="42" s="1"/>
  <c r="MD34" i="42" s="1"/>
  <c r="DRM34" i="42" s="1"/>
  <c r="KI35" i="42"/>
  <c r="KS35" i="42" s="1"/>
  <c r="KI36" i="42"/>
  <c r="KS36" i="42" s="1"/>
  <c r="KT36" i="42" s="1"/>
  <c r="LD36" i="42" s="1"/>
  <c r="LM36" i="42" s="1"/>
  <c r="LZ36" i="42" s="1"/>
  <c r="MD36" i="42" s="1"/>
  <c r="DRM36" i="42" s="1"/>
  <c r="KI3" i="42"/>
  <c r="KT3" i="42" s="1"/>
  <c r="LD3" i="42" s="1"/>
  <c r="LM3" i="42" s="1"/>
  <c r="LZ3" i="42" s="1"/>
  <c r="MD3" i="42" s="1"/>
  <c r="DRM3" i="42" s="1"/>
  <c r="P4" i="57"/>
  <c r="P5" i="57"/>
  <c r="P6" i="57"/>
  <c r="P7" i="57"/>
  <c r="P8" i="57"/>
  <c r="P3" i="57"/>
  <c r="H4" i="57"/>
  <c r="H5" i="57"/>
  <c r="H6" i="57"/>
  <c r="H7" i="57"/>
  <c r="H8" i="57"/>
  <c r="H3" i="57"/>
  <c r="BI22" i="41"/>
  <c r="BZ22" i="41" s="1"/>
  <c r="BI23" i="41"/>
  <c r="BZ23" i="41"/>
  <c r="BI24" i="41"/>
  <c r="BZ24" i="41" s="1"/>
  <c r="BI25" i="41"/>
  <c r="BZ25" i="41"/>
  <c r="BI26" i="41"/>
  <c r="BZ26" i="41"/>
  <c r="BI27" i="41"/>
  <c r="BZ27" i="41"/>
  <c r="BI28" i="41"/>
  <c r="BZ28" i="41"/>
  <c r="BI29" i="41"/>
  <c r="BZ29" i="41" s="1"/>
  <c r="BI30" i="41"/>
  <c r="BZ30" i="41" s="1"/>
  <c r="BI31" i="41"/>
  <c r="BZ31" i="41" s="1"/>
  <c r="BI32" i="41"/>
  <c r="BZ32" i="41"/>
  <c r="BI33" i="41"/>
  <c r="BZ33" i="41"/>
  <c r="BI34" i="41"/>
  <c r="BZ34" i="41" s="1"/>
  <c r="BI35" i="41"/>
  <c r="BZ35" i="41"/>
  <c r="BI36" i="41"/>
  <c r="BZ36" i="41" s="1"/>
  <c r="BI37" i="41"/>
  <c r="BZ37" i="41"/>
  <c r="BI38" i="41"/>
  <c r="BZ38" i="41" s="1"/>
  <c r="BI39" i="41"/>
  <c r="BZ39" i="41" s="1"/>
  <c r="BI40" i="41"/>
  <c r="BZ40" i="41" s="1"/>
  <c r="BI41" i="41"/>
  <c r="BZ41" i="41" s="1"/>
  <c r="BI42" i="41"/>
  <c r="BZ42" i="41" s="1"/>
  <c r="BI43" i="41"/>
  <c r="BZ43" i="41" s="1"/>
  <c r="BI44" i="41"/>
  <c r="BZ44" i="41" s="1"/>
  <c r="BI45" i="41"/>
  <c r="BZ45" i="41" s="1"/>
  <c r="BI46" i="41"/>
  <c r="BZ46" i="41" s="1"/>
  <c r="BI47" i="41"/>
  <c r="BZ47" i="41" s="1"/>
  <c r="BI54" i="41"/>
  <c r="BZ54" i="41"/>
  <c r="BI55" i="41"/>
  <c r="BZ55" i="41" s="1"/>
  <c r="BI56" i="41"/>
  <c r="BZ56" i="41" s="1"/>
  <c r="BI57" i="41"/>
  <c r="BZ57" i="41" s="1"/>
  <c r="BI58" i="41"/>
  <c r="BZ58" i="41" s="1"/>
  <c r="BI59" i="41"/>
  <c r="BZ59" i="41" s="1"/>
  <c r="BI60" i="41"/>
  <c r="BZ60" i="41" s="1"/>
  <c r="BI61" i="41"/>
  <c r="BZ61" i="41" s="1"/>
  <c r="BI62" i="41"/>
  <c r="BZ62" i="41" s="1"/>
  <c r="BI63" i="41"/>
  <c r="BZ63" i="41" s="1"/>
  <c r="BI64" i="41"/>
  <c r="BZ64" i="41"/>
  <c r="BI5" i="41"/>
  <c r="BZ5" i="41" s="1"/>
  <c r="BI6" i="41"/>
  <c r="BZ6" i="41" s="1"/>
  <c r="BI7" i="41"/>
  <c r="BZ7" i="41" s="1"/>
  <c r="BI8" i="41"/>
  <c r="BZ8" i="41" s="1"/>
  <c r="BI9" i="41"/>
  <c r="BZ9" i="41" s="1"/>
  <c r="BI10" i="41"/>
  <c r="BZ10" i="41" s="1"/>
  <c r="BI11" i="41"/>
  <c r="BZ11" i="41"/>
  <c r="BI12" i="41"/>
  <c r="BZ12" i="41" s="1"/>
  <c r="BI13" i="41"/>
  <c r="BZ13" i="41" s="1"/>
  <c r="BI14" i="41"/>
  <c r="BZ14" i="41" s="1"/>
  <c r="BI15" i="41"/>
  <c r="BZ15" i="41"/>
  <c r="BI16" i="41"/>
  <c r="BZ16" i="41" s="1"/>
  <c r="BI17" i="41"/>
  <c r="BZ17" i="41" s="1"/>
  <c r="BI18" i="41"/>
  <c r="BZ18" i="41" s="1"/>
  <c r="BI19" i="41"/>
  <c r="BZ19" i="41" s="1"/>
  <c r="BI20" i="41"/>
  <c r="BZ20" i="41" s="1"/>
  <c r="BI21" i="41"/>
  <c r="BZ21" i="41" s="1"/>
  <c r="BI4" i="41"/>
  <c r="BZ4" i="41"/>
  <c r="AJ5" i="41"/>
  <c r="BW5" i="41" s="1"/>
  <c r="AJ6" i="41"/>
  <c r="BW6" i="41" s="1"/>
  <c r="AJ7" i="41"/>
  <c r="BW7" i="41" s="1"/>
  <c r="AJ8" i="41"/>
  <c r="BW8" i="41" s="1"/>
  <c r="AJ9" i="41"/>
  <c r="BW9" i="41" s="1"/>
  <c r="AJ10" i="41"/>
  <c r="BW10" i="41" s="1"/>
  <c r="AJ11" i="41"/>
  <c r="BW11" i="41" s="1"/>
  <c r="AJ12" i="41"/>
  <c r="BW12" i="41" s="1"/>
  <c r="AJ13" i="41"/>
  <c r="BW13" i="41" s="1"/>
  <c r="AJ14" i="41"/>
  <c r="BW14" i="41"/>
  <c r="AJ15" i="41"/>
  <c r="BW15" i="41" s="1"/>
  <c r="AJ16" i="41"/>
  <c r="BW16" i="41" s="1"/>
  <c r="AJ17" i="41"/>
  <c r="BW17" i="41" s="1"/>
  <c r="AJ18" i="41"/>
  <c r="BW18" i="41" s="1"/>
  <c r="AJ19" i="41"/>
  <c r="BW19" i="41" s="1"/>
  <c r="AJ20" i="41"/>
  <c r="BW20" i="41"/>
  <c r="AJ21" i="41"/>
  <c r="BW21" i="41" s="1"/>
  <c r="AJ22" i="41"/>
  <c r="BW22" i="41"/>
  <c r="AJ23" i="41"/>
  <c r="BW23" i="41"/>
  <c r="AJ24" i="41"/>
  <c r="BW24" i="41"/>
  <c r="AJ25" i="41"/>
  <c r="BW25" i="41"/>
  <c r="AJ26" i="41"/>
  <c r="BW26" i="41"/>
  <c r="AJ27" i="41"/>
  <c r="BW27" i="41"/>
  <c r="AJ28" i="41"/>
  <c r="BW28" i="41" s="1"/>
  <c r="AJ29" i="41"/>
  <c r="BW29" i="41"/>
  <c r="AJ30" i="41"/>
  <c r="BW30" i="41"/>
  <c r="AJ31" i="41"/>
  <c r="BW31" i="41"/>
  <c r="AJ32" i="41"/>
  <c r="BW32" i="41" s="1"/>
  <c r="AJ33" i="41"/>
  <c r="BW33" i="41"/>
  <c r="AJ34" i="41"/>
  <c r="BW34" i="41"/>
  <c r="AJ35" i="41"/>
  <c r="BW35" i="41" s="1"/>
  <c r="AJ36" i="41"/>
  <c r="BW36" i="41"/>
  <c r="AJ37" i="41"/>
  <c r="BW37" i="41"/>
  <c r="AJ38" i="41"/>
  <c r="BW38" i="41"/>
  <c r="AJ39" i="41"/>
  <c r="BW39" i="41"/>
  <c r="AJ40" i="41"/>
  <c r="BW40" i="41"/>
  <c r="AJ41" i="41"/>
  <c r="BW41" i="41"/>
  <c r="AJ42" i="41"/>
  <c r="BW42" i="41" s="1"/>
  <c r="AJ43" i="41"/>
  <c r="BW43" i="41"/>
  <c r="AJ44" i="41"/>
  <c r="BW44" i="41"/>
  <c r="AJ45" i="41"/>
  <c r="BW45" i="41"/>
  <c r="AJ46" i="41"/>
  <c r="BW46" i="41"/>
  <c r="AJ47" i="41"/>
  <c r="BW47" i="41"/>
  <c r="AJ54" i="41"/>
  <c r="BW54" i="41"/>
  <c r="AJ55" i="41"/>
  <c r="BW55" i="41" s="1"/>
  <c r="AJ56" i="41"/>
  <c r="BW56" i="41"/>
  <c r="AJ57" i="41"/>
  <c r="BW57" i="41"/>
  <c r="AJ58" i="41"/>
  <c r="BW58" i="41"/>
  <c r="AJ59" i="41"/>
  <c r="BW59" i="41"/>
  <c r="AJ60" i="41"/>
  <c r="BW60" i="41"/>
  <c r="AJ61" i="41"/>
  <c r="BW61" i="41"/>
  <c r="AJ62" i="41"/>
  <c r="BW62" i="41" s="1"/>
  <c r="AJ63" i="41"/>
  <c r="BW63" i="41"/>
  <c r="AJ64" i="41"/>
  <c r="BW64" i="41"/>
  <c r="AJ4" i="41"/>
  <c r="BW4" i="41"/>
  <c r="AC5" i="41"/>
  <c r="BV5" i="41" s="1"/>
  <c r="AC6" i="41"/>
  <c r="BV6" i="41"/>
  <c r="AC7" i="41"/>
  <c r="BV7" i="41"/>
  <c r="AC8" i="41"/>
  <c r="BV8" i="41" s="1"/>
  <c r="AC9" i="41"/>
  <c r="BV9" i="41"/>
  <c r="AC10" i="41"/>
  <c r="BV10" i="41"/>
  <c r="AC11" i="41"/>
  <c r="BV11" i="41"/>
  <c r="AC12" i="41"/>
  <c r="BV12" i="41" s="1"/>
  <c r="AC13" i="41"/>
  <c r="BV13" i="41" s="1"/>
  <c r="AC14" i="41"/>
  <c r="BV14" i="41"/>
  <c r="AC15" i="41"/>
  <c r="BV15" i="41" s="1"/>
  <c r="AC16" i="41"/>
  <c r="BV16" i="41" s="1"/>
  <c r="AC17" i="41"/>
  <c r="BV17" i="41" s="1"/>
  <c r="AC18" i="41"/>
  <c r="BV18" i="41" s="1"/>
  <c r="AC19" i="41"/>
  <c r="BV19" i="41" s="1"/>
  <c r="AC20" i="41"/>
  <c r="BV20" i="41" s="1"/>
  <c r="AC21" i="41"/>
  <c r="BV21" i="41"/>
  <c r="AC22" i="41"/>
  <c r="BV22" i="41" s="1"/>
  <c r="AC23" i="41"/>
  <c r="BV23" i="41" s="1"/>
  <c r="AC24" i="41"/>
  <c r="BV24" i="41" s="1"/>
  <c r="AC25" i="41"/>
  <c r="BV25" i="41"/>
  <c r="AC26" i="41"/>
  <c r="BV26" i="41" s="1"/>
  <c r="AC27" i="41"/>
  <c r="BV27" i="41" s="1"/>
  <c r="AC28" i="41"/>
  <c r="BV28" i="41"/>
  <c r="AC29" i="41"/>
  <c r="BV29" i="41" s="1"/>
  <c r="AC30" i="41"/>
  <c r="BV30" i="41" s="1"/>
  <c r="AC31" i="41"/>
  <c r="BV31" i="41" s="1"/>
  <c r="AC32" i="41"/>
  <c r="BV32" i="41"/>
  <c r="AC33" i="41"/>
  <c r="BV33" i="41" s="1"/>
  <c r="AC34" i="41"/>
  <c r="BV34" i="41" s="1"/>
  <c r="AC35" i="41"/>
  <c r="BV35" i="41" s="1"/>
  <c r="AC36" i="41"/>
  <c r="BV36" i="41" s="1"/>
  <c r="AC37" i="41"/>
  <c r="BV37" i="41" s="1"/>
  <c r="AC38" i="41"/>
  <c r="BV38" i="41" s="1"/>
  <c r="AC39" i="41"/>
  <c r="BV39" i="41"/>
  <c r="AC40" i="41"/>
  <c r="BV40" i="41" s="1"/>
  <c r="AC41" i="41"/>
  <c r="BV41" i="41" s="1"/>
  <c r="AC54" i="41"/>
  <c r="BV54" i="41"/>
  <c r="AC55" i="41"/>
  <c r="BV55" i="41" s="1"/>
  <c r="AC56" i="41"/>
  <c r="BV56" i="41" s="1"/>
  <c r="AC57" i="41"/>
  <c r="BV57" i="41" s="1"/>
  <c r="AC58" i="41"/>
  <c r="BV58" i="41" s="1"/>
  <c r="AC59" i="41"/>
  <c r="BV59" i="41" s="1"/>
  <c r="AC60" i="41"/>
  <c r="BV60" i="41" s="1"/>
  <c r="AC61" i="41"/>
  <c r="BV61" i="41" s="1"/>
  <c r="AC62" i="41"/>
  <c r="BV62" i="41" s="1"/>
  <c r="AC63" i="41"/>
  <c r="BV63" i="41" s="1"/>
  <c r="AC64" i="41"/>
  <c r="BV64" i="41" s="1"/>
  <c r="AC4" i="41"/>
  <c r="BV4" i="41"/>
  <c r="U25" i="41"/>
  <c r="BU25" i="41" s="1"/>
  <c r="U26" i="41"/>
  <c r="BU26" i="41" s="1"/>
  <c r="U27" i="41"/>
  <c r="BU27" i="41" s="1"/>
  <c r="U28" i="41"/>
  <c r="BU28" i="41" s="1"/>
  <c r="U29" i="41"/>
  <c r="BU29" i="41" s="1"/>
  <c r="U30" i="41"/>
  <c r="BU30" i="41" s="1"/>
  <c r="U31" i="41"/>
  <c r="BU31" i="41" s="1"/>
  <c r="U32" i="41"/>
  <c r="BU32" i="41" s="1"/>
  <c r="U33" i="41"/>
  <c r="BU33" i="41" s="1"/>
  <c r="U34" i="41"/>
  <c r="BU34" i="41"/>
  <c r="U35" i="41"/>
  <c r="BU35" i="41" s="1"/>
  <c r="U36" i="41"/>
  <c r="BU36" i="41" s="1"/>
  <c r="U37" i="41"/>
  <c r="BU37" i="41" s="1"/>
  <c r="U38" i="41"/>
  <c r="BU38" i="41" s="1"/>
  <c r="U39" i="41"/>
  <c r="BU39" i="41" s="1"/>
  <c r="U40" i="41"/>
  <c r="BU40" i="41" s="1"/>
  <c r="U41" i="41"/>
  <c r="BU41" i="41"/>
  <c r="U54" i="41"/>
  <c r="BU54" i="41" s="1"/>
  <c r="U55" i="41"/>
  <c r="BU55" i="41" s="1"/>
  <c r="U56" i="41"/>
  <c r="BU56" i="41" s="1"/>
  <c r="U57" i="41"/>
  <c r="BU57" i="41"/>
  <c r="U58" i="41"/>
  <c r="BU58" i="41" s="1"/>
  <c r="U59" i="41"/>
  <c r="BU59" i="41" s="1"/>
  <c r="U60" i="41"/>
  <c r="BU60" i="41"/>
  <c r="U61" i="41"/>
  <c r="BU61" i="41" s="1"/>
  <c r="U62" i="41"/>
  <c r="BU62" i="41" s="1"/>
  <c r="U63" i="41"/>
  <c r="BU63" i="41" s="1"/>
  <c r="U64" i="41"/>
  <c r="BU64" i="41"/>
  <c r="U5" i="41"/>
  <c r="BU5" i="41" s="1"/>
  <c r="U6" i="41"/>
  <c r="BU6" i="41" s="1"/>
  <c r="U7" i="41"/>
  <c r="BU7" i="41" s="1"/>
  <c r="U8" i="41"/>
  <c r="BU8" i="41" s="1"/>
  <c r="U9" i="41"/>
  <c r="BU9" i="41" s="1"/>
  <c r="U10" i="41"/>
  <c r="BU10" i="41" s="1"/>
  <c r="U11" i="41"/>
  <c r="BU11" i="41"/>
  <c r="U12" i="41"/>
  <c r="BU12" i="41" s="1"/>
  <c r="U13" i="41"/>
  <c r="BU13" i="41" s="1"/>
  <c r="U14" i="41"/>
  <c r="BU14" i="41"/>
  <c r="U15" i="41"/>
  <c r="BU15" i="41" s="1"/>
  <c r="U16" i="41"/>
  <c r="BU16" i="41" s="1"/>
  <c r="U17" i="41"/>
  <c r="BU17" i="41" s="1"/>
  <c r="U18" i="41"/>
  <c r="BU18" i="41" s="1"/>
  <c r="U19" i="41"/>
  <c r="BU19" i="41" s="1"/>
  <c r="U20" i="41"/>
  <c r="BU20" i="41" s="1"/>
  <c r="U21" i="41"/>
  <c r="BU21" i="41"/>
  <c r="U22" i="41"/>
  <c r="BU22" i="41" s="1"/>
  <c r="U23" i="41"/>
  <c r="BU23" i="41" s="1"/>
  <c r="U24" i="41"/>
  <c r="BU24" i="41" s="1"/>
  <c r="U4" i="41"/>
  <c r="BU4" i="41"/>
  <c r="BO5" i="41"/>
  <c r="BQ5" i="41" s="1"/>
  <c r="CA5" i="41" s="1"/>
  <c r="BO6" i="41"/>
  <c r="BQ6" i="41"/>
  <c r="CA6" i="41" s="1"/>
  <c r="BO7" i="41"/>
  <c r="BQ7" i="41" s="1"/>
  <c r="CA7" i="41" s="1"/>
  <c r="BO8" i="41"/>
  <c r="BQ8" i="41"/>
  <c r="CA8" i="41" s="1"/>
  <c r="BO9" i="41"/>
  <c r="BQ9" i="41"/>
  <c r="CA9" i="41" s="1"/>
  <c r="BO10" i="41"/>
  <c r="BQ10" i="41"/>
  <c r="CA10" i="41" s="1"/>
  <c r="BO11" i="41"/>
  <c r="BQ11" i="41"/>
  <c r="CA11" i="41" s="1"/>
  <c r="BO12" i="41"/>
  <c r="BQ12" i="41"/>
  <c r="CA12" i="41" s="1"/>
  <c r="BO13" i="41"/>
  <c r="BQ13" i="41"/>
  <c r="CA13" i="41"/>
  <c r="BO14" i="41"/>
  <c r="BQ14" i="41" s="1"/>
  <c r="CA14" i="41"/>
  <c r="BO15" i="41"/>
  <c r="BQ15" i="41"/>
  <c r="CA15" i="41" s="1"/>
  <c r="BO16" i="41"/>
  <c r="BQ16" i="41" s="1"/>
  <c r="CA16" i="41" s="1"/>
  <c r="BO17" i="41"/>
  <c r="BQ17" i="41"/>
  <c r="CA17" i="41" s="1"/>
  <c r="BO18" i="41"/>
  <c r="BQ18" i="41" s="1"/>
  <c r="CA18" i="41" s="1"/>
  <c r="BO19" i="41"/>
  <c r="BQ19" i="41"/>
  <c r="CA19" i="41" s="1"/>
  <c r="BO20" i="41"/>
  <c r="BQ20" i="41"/>
  <c r="CA20" i="41" s="1"/>
  <c r="BO21" i="41"/>
  <c r="BQ21" i="41"/>
  <c r="CA21" i="41" s="1"/>
  <c r="BO22" i="41"/>
  <c r="BQ22" i="41" s="1"/>
  <c r="CA22" i="41" s="1"/>
  <c r="BO23" i="41"/>
  <c r="BQ23" i="41"/>
  <c r="CA23" i="41" s="1"/>
  <c r="BO24" i="41"/>
  <c r="BQ24" i="41" s="1"/>
  <c r="CA24" i="41"/>
  <c r="BO25" i="41"/>
  <c r="BQ25" i="41" s="1"/>
  <c r="CA25" i="41" s="1"/>
  <c r="BO26" i="41"/>
  <c r="BQ26" i="41" s="1"/>
  <c r="CA26" i="41" s="1"/>
  <c r="BO27" i="41"/>
  <c r="BQ27" i="41"/>
  <c r="CA27" i="41"/>
  <c r="BO28" i="41"/>
  <c r="BQ28" i="41" s="1"/>
  <c r="CA28" i="41"/>
  <c r="BO29" i="41"/>
  <c r="BQ29" i="41"/>
  <c r="CA29" i="41" s="1"/>
  <c r="BO30" i="41"/>
  <c r="BQ30" i="41" s="1"/>
  <c r="CA30" i="41" s="1"/>
  <c r="BO31" i="41"/>
  <c r="BQ31" i="41"/>
  <c r="CA31" i="41" s="1"/>
  <c r="BO32" i="41"/>
  <c r="BQ32" i="41"/>
  <c r="CA32" i="41" s="1"/>
  <c r="BO33" i="41"/>
  <c r="BQ33" i="41"/>
  <c r="CA33" i="41" s="1"/>
  <c r="BO34" i="41"/>
  <c r="BQ34" i="41" s="1"/>
  <c r="CA34" i="41" s="1"/>
  <c r="BO35" i="41"/>
  <c r="BQ35" i="41"/>
  <c r="CA35" i="41" s="1"/>
  <c r="BO36" i="41"/>
  <c r="BQ36" i="41" s="1"/>
  <c r="CA36" i="41" s="1"/>
  <c r="BO37" i="41"/>
  <c r="BQ37" i="41"/>
  <c r="CA37" i="41" s="1"/>
  <c r="BO38" i="41"/>
  <c r="BQ38" i="41" s="1"/>
  <c r="CA38" i="41" s="1"/>
  <c r="BO39" i="41"/>
  <c r="BQ39" i="41" s="1"/>
  <c r="CA39" i="41" s="1"/>
  <c r="BO40" i="41"/>
  <c r="BQ40" i="41" s="1"/>
  <c r="CA40" i="41" s="1"/>
  <c r="BO41" i="41"/>
  <c r="BQ41" i="41"/>
  <c r="CA41" i="41" s="1"/>
  <c r="BO42" i="41"/>
  <c r="BQ42" i="41" s="1"/>
  <c r="CA42" i="41" s="1"/>
  <c r="BO43" i="41"/>
  <c r="BQ43" i="41"/>
  <c r="CA43" i="41"/>
  <c r="BO44" i="41"/>
  <c r="BQ44" i="41" s="1"/>
  <c r="CA44" i="41" s="1"/>
  <c r="BO45" i="41"/>
  <c r="BQ45" i="41"/>
  <c r="CA45" i="41" s="1"/>
  <c r="BO46" i="41"/>
  <c r="BQ46" i="41" s="1"/>
  <c r="CA46" i="41" s="1"/>
  <c r="BO47" i="41"/>
  <c r="BQ47" i="41"/>
  <c r="CA47" i="41" s="1"/>
  <c r="BO48" i="41"/>
  <c r="BQ48" i="41"/>
  <c r="CA48" i="41" s="1"/>
  <c r="BO49" i="41"/>
  <c r="BQ49" i="41"/>
  <c r="CA49" i="41" s="1"/>
  <c r="BO50" i="41"/>
  <c r="BQ50" i="41" s="1"/>
  <c r="CA50" i="41"/>
  <c r="BO51" i="41"/>
  <c r="BQ51" i="41"/>
  <c r="CA51" i="41" s="1"/>
  <c r="BO52" i="41"/>
  <c r="BQ52" i="41" s="1"/>
  <c r="CA52" i="41"/>
  <c r="BO53" i="41"/>
  <c r="BQ53" i="41" s="1"/>
  <c r="CA53" i="41" s="1"/>
  <c r="BO54" i="41"/>
  <c r="BQ54" i="41" s="1"/>
  <c r="CA54" i="41"/>
  <c r="BO55" i="41"/>
  <c r="BQ55" i="41" s="1"/>
  <c r="CA55" i="41" s="1"/>
  <c r="BO56" i="41"/>
  <c r="BQ56" i="41" s="1"/>
  <c r="CA56" i="41" s="1"/>
  <c r="BO57" i="41"/>
  <c r="BQ57" i="41"/>
  <c r="CA57" i="41"/>
  <c r="BO58" i="41"/>
  <c r="BQ58" i="41" s="1"/>
  <c r="CA58" i="41" s="1"/>
  <c r="BO59" i="41"/>
  <c r="BQ59" i="41"/>
  <c r="CA59" i="41" s="1"/>
  <c r="BO60" i="41"/>
  <c r="BQ60" i="41"/>
  <c r="CA60" i="41"/>
  <c r="BO61" i="41"/>
  <c r="BQ61" i="41"/>
  <c r="CA61" i="41" s="1"/>
  <c r="BO62" i="41"/>
  <c r="BQ62" i="41" s="1"/>
  <c r="CA62" i="41" s="1"/>
  <c r="BO63" i="41"/>
  <c r="BQ63" i="41"/>
  <c r="CA63" i="41" s="1"/>
  <c r="BO64" i="41"/>
  <c r="BQ64" i="41"/>
  <c r="CA64" i="41" s="1"/>
  <c r="BO4" i="41"/>
  <c r="BQ4" i="41" s="1"/>
  <c r="CA4" i="41" s="1"/>
  <c r="AY5" i="41"/>
  <c r="BA5" i="41" s="1"/>
  <c r="BY5" i="41"/>
  <c r="AY6" i="41"/>
  <c r="BA6" i="41" s="1"/>
  <c r="BY6" i="41" s="1"/>
  <c r="AY7" i="41"/>
  <c r="BA7" i="41"/>
  <c r="BY7" i="41" s="1"/>
  <c r="AY8" i="41"/>
  <c r="BA8" i="41" s="1"/>
  <c r="BY8" i="41" s="1"/>
  <c r="AY9" i="41"/>
  <c r="BA9" i="41"/>
  <c r="BY9" i="41" s="1"/>
  <c r="AY10" i="41"/>
  <c r="BA10" i="41"/>
  <c r="BY10" i="41" s="1"/>
  <c r="AY11" i="41"/>
  <c r="BA11" i="41"/>
  <c r="BY11" i="41" s="1"/>
  <c r="AY12" i="41"/>
  <c r="BA12" i="41"/>
  <c r="BY12" i="41" s="1"/>
  <c r="AY13" i="41"/>
  <c r="BA13" i="41" s="1"/>
  <c r="BY13" i="41" s="1"/>
  <c r="AY14" i="41"/>
  <c r="BA14" i="41" s="1"/>
  <c r="BY14" i="41" s="1"/>
  <c r="AY15" i="41"/>
  <c r="BA15" i="41" s="1"/>
  <c r="BY15" i="41" s="1"/>
  <c r="AY16" i="41"/>
  <c r="BA16" i="41" s="1"/>
  <c r="BY16" i="41"/>
  <c r="AY17" i="41"/>
  <c r="BA17" i="41"/>
  <c r="BY17" i="41" s="1"/>
  <c r="AY18" i="41"/>
  <c r="BA18" i="41" s="1"/>
  <c r="BY18" i="41"/>
  <c r="AY19" i="41"/>
  <c r="BA19" i="41"/>
  <c r="BY19" i="41"/>
  <c r="AY20" i="41"/>
  <c r="BA20" i="41" s="1"/>
  <c r="BY20" i="41" s="1"/>
  <c r="AY21" i="41"/>
  <c r="BA21" i="41"/>
  <c r="BY21" i="41"/>
  <c r="AY22" i="41"/>
  <c r="BA22" i="41"/>
  <c r="BY22" i="41" s="1"/>
  <c r="AY23" i="41"/>
  <c r="BA23" i="41"/>
  <c r="BY23" i="41" s="1"/>
  <c r="AY24" i="41"/>
  <c r="BA24" i="41"/>
  <c r="BY24" i="41" s="1"/>
  <c r="AY25" i="41"/>
  <c r="BA25" i="41"/>
  <c r="BY25" i="41" s="1"/>
  <c r="AY26" i="41"/>
  <c r="BA26" i="41" s="1"/>
  <c r="BY26" i="41" s="1"/>
  <c r="AY27" i="41"/>
  <c r="BA27" i="41"/>
  <c r="BY27" i="41" s="1"/>
  <c r="AY28" i="41"/>
  <c r="BA28" i="41" s="1"/>
  <c r="BY28" i="41"/>
  <c r="AY29" i="41"/>
  <c r="BA29" i="41" s="1"/>
  <c r="BY29" i="41" s="1"/>
  <c r="AY30" i="41"/>
  <c r="BA30" i="41" s="1"/>
  <c r="BY30" i="41" s="1"/>
  <c r="AY31" i="41"/>
  <c r="BA31" i="41"/>
  <c r="BY31" i="41"/>
  <c r="AY32" i="41"/>
  <c r="BA32" i="41" s="1"/>
  <c r="BY32" i="41"/>
  <c r="AY33" i="41"/>
  <c r="BA33" i="41"/>
  <c r="BY33" i="41" s="1"/>
  <c r="AY34" i="41"/>
  <c r="BA34" i="41" s="1"/>
  <c r="BY34" i="41" s="1"/>
  <c r="AY35" i="41"/>
  <c r="BA35" i="41"/>
  <c r="BY35" i="41" s="1"/>
  <c r="AY36" i="41"/>
  <c r="BA36" i="41" s="1"/>
  <c r="BY36" i="41" s="1"/>
  <c r="AY37" i="41"/>
  <c r="BA37" i="41"/>
  <c r="BY37" i="41" s="1"/>
  <c r="AY38" i="41"/>
  <c r="BA38" i="41"/>
  <c r="BY38" i="41" s="1"/>
  <c r="AY39" i="41"/>
  <c r="BA39" i="41"/>
  <c r="BY39" i="41" s="1"/>
  <c r="AY40" i="41"/>
  <c r="BA40" i="41"/>
  <c r="BY40" i="41"/>
  <c r="AY41" i="41"/>
  <c r="BA41" i="41" s="1"/>
  <c r="BY41" i="41" s="1"/>
  <c r="AY42" i="41"/>
  <c r="BA42" i="41" s="1"/>
  <c r="BY42" i="41" s="1"/>
  <c r="AY43" i="41"/>
  <c r="BA43" i="41" s="1"/>
  <c r="BY43" i="41" s="1"/>
  <c r="AY44" i="41"/>
  <c r="BA44" i="41" s="1"/>
  <c r="BY44" i="41"/>
  <c r="AY45" i="41"/>
  <c r="BA45" i="41"/>
  <c r="BY45" i="41" s="1"/>
  <c r="AY46" i="41"/>
  <c r="BA46" i="41" s="1"/>
  <c r="BY46" i="41" s="1"/>
  <c r="AY47" i="41"/>
  <c r="BA47" i="41"/>
  <c r="BY47" i="41"/>
  <c r="AY54" i="41"/>
  <c r="BA54" i="41" s="1"/>
  <c r="BY54" i="41" s="1"/>
  <c r="AY55" i="41"/>
  <c r="BA55" i="41"/>
  <c r="BY55" i="41" s="1"/>
  <c r="AY56" i="41"/>
  <c r="BA56" i="41"/>
  <c r="BY56" i="41" s="1"/>
  <c r="AY57" i="41"/>
  <c r="BA57" i="41"/>
  <c r="BY57" i="41" s="1"/>
  <c r="AY58" i="41"/>
  <c r="BA58" i="41" s="1"/>
  <c r="BY58" i="41" s="1"/>
  <c r="AY59" i="41"/>
  <c r="BA59" i="41"/>
  <c r="BY59" i="41" s="1"/>
  <c r="AY60" i="41"/>
  <c r="BA60" i="41" s="1"/>
  <c r="BY60" i="41" s="1"/>
  <c r="AY61" i="41"/>
  <c r="BA61" i="41" s="1"/>
  <c r="BY61" i="41" s="1"/>
  <c r="AY62" i="41"/>
  <c r="BA62" i="41" s="1"/>
  <c r="BY62" i="41"/>
  <c r="AY63" i="41"/>
  <c r="BA63" i="41" s="1"/>
  <c r="BY63" i="41" s="1"/>
  <c r="AY64" i="41"/>
  <c r="BA64" i="41" s="1"/>
  <c r="BY64" i="41" s="1"/>
  <c r="AY4" i="41"/>
  <c r="BA4" i="41" s="1"/>
  <c r="BY4" i="41" s="1"/>
  <c r="AQ5" i="41"/>
  <c r="AS5" i="41"/>
  <c r="BX5" i="41" s="1"/>
  <c r="AQ6" i="41"/>
  <c r="AS6" i="41" s="1"/>
  <c r="BX6" i="41" s="1"/>
  <c r="AQ7" i="41"/>
  <c r="AS7" i="41" s="1"/>
  <c r="BX7" i="41" s="1"/>
  <c r="AQ8" i="41"/>
  <c r="AS8" i="41"/>
  <c r="BX8" i="41"/>
  <c r="AQ9" i="41"/>
  <c r="AS9" i="41" s="1"/>
  <c r="BX9" i="41" s="1"/>
  <c r="AQ10" i="41"/>
  <c r="AS10" i="41"/>
  <c r="BX10" i="41"/>
  <c r="AQ11" i="41"/>
  <c r="AS11" i="41"/>
  <c r="BX11" i="41" s="1"/>
  <c r="AQ12" i="41"/>
  <c r="AS12" i="41" s="1"/>
  <c r="BX12" i="41" s="1"/>
  <c r="AQ13" i="41"/>
  <c r="AS13" i="41"/>
  <c r="BX13" i="41" s="1"/>
  <c r="AQ14" i="41"/>
  <c r="AS14" i="41" s="1"/>
  <c r="BX14" i="41" s="1"/>
  <c r="AQ15" i="41"/>
  <c r="AS15" i="41"/>
  <c r="BX15" i="41"/>
  <c r="AQ16" i="41"/>
  <c r="AS16" i="41" s="1"/>
  <c r="BX16" i="41" s="1"/>
  <c r="AQ17" i="41"/>
  <c r="AS17" i="41"/>
  <c r="BX17" i="41" s="1"/>
  <c r="AQ18" i="41"/>
  <c r="AS18" i="41"/>
  <c r="BX18" i="41"/>
  <c r="AQ19" i="41"/>
  <c r="AS19" i="41"/>
  <c r="BX19" i="41" s="1"/>
  <c r="AQ20" i="41"/>
  <c r="AS20" i="41" s="1"/>
  <c r="BX20" i="41" s="1"/>
  <c r="AQ21" i="41"/>
  <c r="AS21" i="41"/>
  <c r="BX21" i="41" s="1"/>
  <c r="AQ22" i="41"/>
  <c r="AS22" i="41" s="1"/>
  <c r="BX22" i="41" s="1"/>
  <c r="AQ23" i="41"/>
  <c r="AS23" i="41" s="1"/>
  <c r="BX23" i="41" s="1"/>
  <c r="AQ24" i="41"/>
  <c r="AS24" i="41" s="1"/>
  <c r="BX24" i="41" s="1"/>
  <c r="AQ25" i="41"/>
  <c r="AS25" i="41" s="1"/>
  <c r="BX25" i="41" s="1"/>
  <c r="AQ26" i="41"/>
  <c r="AS26" i="41" s="1"/>
  <c r="BX26" i="41" s="1"/>
  <c r="AQ27" i="41"/>
  <c r="AS27" i="41"/>
  <c r="BX27" i="41"/>
  <c r="AQ28" i="41"/>
  <c r="AS28" i="41"/>
  <c r="BX28" i="41" s="1"/>
  <c r="AQ29" i="41"/>
  <c r="AS29" i="41"/>
  <c r="BX29" i="41"/>
  <c r="AQ30" i="41"/>
  <c r="AS30" i="41" s="1"/>
  <c r="BX30" i="41" s="1"/>
  <c r="AQ31" i="41"/>
  <c r="AS31" i="41"/>
  <c r="BX31" i="41" s="1"/>
  <c r="AQ32" i="41"/>
  <c r="AS32" i="41"/>
  <c r="BX32" i="41"/>
  <c r="AQ33" i="41"/>
  <c r="AS33" i="41" s="1"/>
  <c r="BX33" i="41" s="1"/>
  <c r="AQ34" i="41"/>
  <c r="AS34" i="41" s="1"/>
  <c r="BX34" i="41" s="1"/>
  <c r="AQ35" i="41"/>
  <c r="AS35" i="41"/>
  <c r="BX35" i="41" s="1"/>
  <c r="AQ36" i="41"/>
  <c r="AS36" i="41"/>
  <c r="BX36" i="41"/>
  <c r="AQ37" i="41"/>
  <c r="AS37" i="41" s="1"/>
  <c r="BX37" i="41" s="1"/>
  <c r="AQ38" i="41"/>
  <c r="AS38" i="41"/>
  <c r="BX38" i="41" s="1"/>
  <c r="AQ39" i="41"/>
  <c r="AS39" i="41" s="1"/>
  <c r="BX39" i="41" s="1"/>
  <c r="AQ40" i="41"/>
  <c r="AS40" i="41" s="1"/>
  <c r="BX40" i="41" s="1"/>
  <c r="AQ41" i="41"/>
  <c r="AS41" i="41"/>
  <c r="BX41" i="41" s="1"/>
  <c r="AQ42" i="41"/>
  <c r="AS42" i="41"/>
  <c r="BX42" i="41" s="1"/>
  <c r="AQ43" i="41"/>
  <c r="AS43" i="41"/>
  <c r="BX43" i="41"/>
  <c r="AQ44" i="41"/>
  <c r="AS44" i="41" s="1"/>
  <c r="BX44" i="41" s="1"/>
  <c r="AQ45" i="41"/>
  <c r="AS45" i="41"/>
  <c r="BX45" i="41" s="1"/>
  <c r="AQ46" i="41"/>
  <c r="AS46" i="41"/>
  <c r="BX46" i="41"/>
  <c r="AQ47" i="41"/>
  <c r="AS47" i="41"/>
  <c r="BX47" i="41"/>
  <c r="AQ48" i="41"/>
  <c r="AS48" i="41" s="1"/>
  <c r="BX48" i="41" s="1"/>
  <c r="AQ49" i="41"/>
  <c r="AS49" i="41"/>
  <c r="BX49" i="41" s="1"/>
  <c r="AQ50" i="41"/>
  <c r="AS50" i="41" s="1"/>
  <c r="BX50" i="41" s="1"/>
  <c r="AQ51" i="41"/>
  <c r="AS51" i="41" s="1"/>
  <c r="BX51" i="41" s="1"/>
  <c r="AQ52" i="41"/>
  <c r="AS52" i="41" s="1"/>
  <c r="BX52" i="41" s="1"/>
  <c r="AQ53" i="41"/>
  <c r="AS53" i="41" s="1"/>
  <c r="BX53" i="41" s="1"/>
  <c r="AQ54" i="41"/>
  <c r="AS54" i="41" s="1"/>
  <c r="BX54" i="41" s="1"/>
  <c r="AQ55" i="41"/>
  <c r="AS55" i="41"/>
  <c r="BX55" i="41"/>
  <c r="AQ56" i="41"/>
  <c r="AS56" i="41"/>
  <c r="BX56" i="41" s="1"/>
  <c r="AQ57" i="41"/>
  <c r="AS57" i="41"/>
  <c r="BX57" i="41"/>
  <c r="AQ58" i="41"/>
  <c r="AS58" i="41" s="1"/>
  <c r="BX58" i="41" s="1"/>
  <c r="AQ59" i="41"/>
  <c r="AS59" i="41"/>
  <c r="BX59" i="41" s="1"/>
  <c r="AQ60" i="41"/>
  <c r="AS60" i="41"/>
  <c r="BX60" i="41"/>
  <c r="AQ61" i="41"/>
  <c r="AS61" i="41" s="1"/>
  <c r="BX61" i="41" s="1"/>
  <c r="AQ62" i="41"/>
  <c r="AS62" i="41" s="1"/>
  <c r="BX62" i="41" s="1"/>
  <c r="AQ63" i="41"/>
  <c r="AS63" i="41"/>
  <c r="BX63" i="41" s="1"/>
  <c r="AQ64" i="41"/>
  <c r="AS64" i="41"/>
  <c r="BX64" i="41"/>
  <c r="AQ4" i="41"/>
  <c r="AS4" i="41" s="1"/>
  <c r="BX4" i="41" s="1"/>
  <c r="HR3" i="46"/>
  <c r="FS3" i="46"/>
  <c r="BX4" i="45"/>
  <c r="BX14" i="45"/>
  <c r="EJ3" i="43"/>
  <c r="EM3" i="43" s="1"/>
  <c r="EP3" i="43" s="1"/>
  <c r="ER3" i="43" s="1"/>
  <c r="EJ4" i="43"/>
  <c r="EM4" i="43" s="1"/>
  <c r="EP4" i="43" s="1"/>
  <c r="ER4" i="43" s="1"/>
  <c r="EJ5" i="43"/>
  <c r="EM5" i="43" s="1"/>
  <c r="EP5" i="43" s="1"/>
  <c r="ER5" i="43" s="1"/>
  <c r="CH3" i="43"/>
  <c r="CH4" i="43"/>
  <c r="CH5" i="43"/>
  <c r="JQ14" i="45"/>
  <c r="JQ5" i="45"/>
  <c r="JQ6" i="45"/>
  <c r="JQ7" i="45"/>
  <c r="JQ8" i="45"/>
  <c r="JQ9" i="45"/>
  <c r="JQ10" i="45"/>
  <c r="JQ11" i="45"/>
  <c r="JQ12" i="45"/>
  <c r="JQ4" i="45"/>
  <c r="AWZ4" i="48"/>
  <c r="AWZ5" i="48"/>
  <c r="AWZ6" i="48"/>
  <c r="AWZ7" i="48"/>
  <c r="AWZ8" i="48"/>
  <c r="AWZ9" i="48"/>
  <c r="AWZ10" i="48"/>
  <c r="AWZ11" i="48"/>
  <c r="AWZ15" i="48"/>
  <c r="AWZ3" i="48"/>
  <c r="AEU4" i="48"/>
  <c r="AEU5" i="48"/>
  <c r="AEU6" i="48"/>
  <c r="AEU7" i="48"/>
  <c r="AEU8" i="48"/>
  <c r="AEU9" i="48"/>
  <c r="AEU10" i="48"/>
  <c r="AEU11" i="48"/>
  <c r="AEU15" i="48"/>
  <c r="AEU3" i="48"/>
  <c r="XS15" i="48"/>
  <c r="XS11" i="48"/>
  <c r="XS10" i="48"/>
  <c r="XS9" i="48"/>
  <c r="XS8" i="48"/>
  <c r="XS7" i="48"/>
  <c r="XS6" i="48"/>
  <c r="XS5" i="48"/>
  <c r="XS4" i="48"/>
  <c r="XS3" i="48"/>
  <c r="QW15" i="48"/>
  <c r="QW11" i="48"/>
  <c r="QW10" i="48"/>
  <c r="QW9" i="48"/>
  <c r="QW7" i="48"/>
  <c r="QW6" i="48"/>
  <c r="QW5" i="48"/>
  <c r="QW4" i="48"/>
  <c r="QW3" i="48"/>
  <c r="JW15" i="48"/>
  <c r="JW11" i="48"/>
  <c r="JW10" i="48"/>
  <c r="JW9" i="48"/>
  <c r="JW8" i="48"/>
  <c r="JW7" i="48"/>
  <c r="JW6" i="48"/>
  <c r="JW5" i="48"/>
  <c r="JW4" i="48"/>
  <c r="JW3" i="48"/>
  <c r="HA15" i="48"/>
  <c r="HA11" i="48"/>
  <c r="HA10" i="48"/>
  <c r="HA9" i="48"/>
  <c r="HA8" i="48"/>
  <c r="HA7" i="48"/>
  <c r="HA6" i="48"/>
  <c r="HA5" i="48"/>
  <c r="HA4" i="48"/>
  <c r="HA3" i="48"/>
  <c r="AH15" i="48"/>
  <c r="AH11" i="48"/>
  <c r="AH10" i="48"/>
  <c r="AH9" i="48"/>
  <c r="AH8" i="48"/>
  <c r="AH7" i="48"/>
  <c r="AH6" i="48"/>
  <c r="AH5" i="48"/>
  <c r="AH4" i="48"/>
  <c r="AH3" i="48"/>
  <c r="N5" i="41"/>
  <c r="BT5" i="41" s="1"/>
  <c r="N6" i="41"/>
  <c r="BT6" i="41"/>
  <c r="N7" i="41"/>
  <c r="BT7" i="41" s="1"/>
  <c r="N8" i="41"/>
  <c r="BT8" i="41" s="1"/>
  <c r="N9" i="41"/>
  <c r="BT9" i="41" s="1"/>
  <c r="N10" i="41"/>
  <c r="BT10" i="41"/>
  <c r="N11" i="41"/>
  <c r="BT11" i="41" s="1"/>
  <c r="N12" i="41"/>
  <c r="BT12" i="41"/>
  <c r="N13" i="41"/>
  <c r="BT13" i="41" s="1"/>
  <c r="N14" i="41"/>
  <c r="BT14" i="41" s="1"/>
  <c r="N15" i="41"/>
  <c r="BT15" i="41" s="1"/>
  <c r="N16" i="41"/>
  <c r="BT16" i="41" s="1"/>
  <c r="N17" i="41"/>
  <c r="BT17" i="41" s="1"/>
  <c r="N18" i="41"/>
  <c r="BT18" i="41"/>
  <c r="N19" i="41"/>
  <c r="BT19" i="41" s="1"/>
  <c r="N20" i="41"/>
  <c r="BT20" i="41"/>
  <c r="N21" i="41"/>
  <c r="BT21" i="41" s="1"/>
  <c r="N22" i="41"/>
  <c r="BT22" i="41" s="1"/>
  <c r="N23" i="41"/>
  <c r="BT23" i="41"/>
  <c r="N24" i="41"/>
  <c r="BT24" i="41" s="1"/>
  <c r="N25" i="41"/>
  <c r="BT25" i="41" s="1"/>
  <c r="N26" i="41"/>
  <c r="BT26" i="41"/>
  <c r="N27" i="41"/>
  <c r="BT27" i="41" s="1"/>
  <c r="N28" i="41"/>
  <c r="BT28" i="41" s="1"/>
  <c r="N29" i="41"/>
  <c r="BT29" i="41" s="1"/>
  <c r="N30" i="41"/>
  <c r="BT30" i="41" s="1"/>
  <c r="N31" i="41"/>
  <c r="BT31" i="41"/>
  <c r="N32" i="41"/>
  <c r="BT32" i="41" s="1"/>
  <c r="N33" i="41"/>
  <c r="BT33" i="41" s="1"/>
  <c r="N34" i="41"/>
  <c r="BT34" i="41"/>
  <c r="N35" i="41"/>
  <c r="BT35" i="41" s="1"/>
  <c r="N36" i="41"/>
  <c r="BT36" i="41" s="1"/>
  <c r="N37" i="41"/>
  <c r="BT37" i="41"/>
  <c r="N38" i="41"/>
  <c r="BT38" i="41" s="1"/>
  <c r="N39" i="41"/>
  <c r="BT39" i="41"/>
  <c r="N40" i="41"/>
  <c r="BT40" i="41" s="1"/>
  <c r="N41" i="41"/>
  <c r="BT41" i="41" s="1"/>
  <c r="N42" i="41"/>
  <c r="BT42" i="41" s="1"/>
  <c r="N43" i="41"/>
  <c r="BT43" i="41" s="1"/>
  <c r="N44" i="41"/>
  <c r="BT44" i="41" s="1"/>
  <c r="N45" i="41"/>
  <c r="BT45" i="41"/>
  <c r="N46" i="41"/>
  <c r="BT46" i="41" s="1"/>
  <c r="N47" i="41"/>
  <c r="BT47" i="41"/>
  <c r="N54" i="41"/>
  <c r="BT54" i="41" s="1"/>
  <c r="N55" i="41"/>
  <c r="BT55" i="41" s="1"/>
  <c r="N56" i="41"/>
  <c r="BT56" i="41" s="1"/>
  <c r="N57" i="41"/>
  <c r="BT57" i="41"/>
  <c r="N58" i="41"/>
  <c r="BT58" i="41" s="1"/>
  <c r="N59" i="41"/>
  <c r="BT59" i="41"/>
  <c r="N60" i="41"/>
  <c r="BT60" i="41" s="1"/>
  <c r="N61" i="41"/>
  <c r="BT61" i="41"/>
  <c r="N62" i="41"/>
  <c r="BT62" i="41" s="1"/>
  <c r="N63" i="41"/>
  <c r="BT63" i="41" s="1"/>
  <c r="N64" i="41"/>
  <c r="BT64" i="41" s="1"/>
  <c r="N4" i="41"/>
  <c r="BT4" i="41"/>
  <c r="CA3" i="46"/>
  <c r="ME4" i="45"/>
  <c r="ME5" i="45"/>
  <c r="ME6" i="45"/>
  <c r="ME7" i="45"/>
  <c r="ME8" i="45"/>
  <c r="ME9" i="45"/>
  <c r="ME10" i="45"/>
  <c r="ME11" i="45"/>
  <c r="ME12" i="45"/>
  <c r="ME14" i="45"/>
  <c r="DN4" i="45"/>
  <c r="DN5" i="45"/>
  <c r="DN6" i="45"/>
  <c r="DN7" i="45"/>
  <c r="DN8" i="45"/>
  <c r="DN9" i="45"/>
  <c r="DN10" i="45"/>
  <c r="DN11" i="45"/>
  <c r="DN12" i="45"/>
  <c r="DN14" i="45"/>
  <c r="GA3" i="43"/>
  <c r="GA4" i="43"/>
  <c r="GA5" i="43"/>
  <c r="BI3" i="43"/>
  <c r="BK3" i="43" s="1"/>
  <c r="BM3" i="43" s="1"/>
  <c r="BI4" i="43"/>
  <c r="BK4" i="43" s="1"/>
  <c r="BM4" i="43" s="1"/>
  <c r="BI5" i="43"/>
  <c r="BK5" i="43" s="1"/>
  <c r="BM5" i="43" s="1"/>
  <c r="K5" i="45"/>
  <c r="K6" i="45"/>
  <c r="K7" i="45"/>
  <c r="K8" i="45"/>
  <c r="K9" i="45"/>
  <c r="K10" i="45"/>
  <c r="K11" i="45"/>
  <c r="K12" i="45"/>
  <c r="K14" i="45"/>
  <c r="GU32" i="48"/>
  <c r="GU28" i="48"/>
  <c r="GU27" i="48"/>
  <c r="GU25" i="48"/>
  <c r="GU22" i="48"/>
  <c r="GU21" i="48"/>
  <c r="GU19" i="48"/>
  <c r="GU11" i="48"/>
  <c r="GU10" i="48"/>
  <c r="GU9" i="48"/>
  <c r="GU8" i="48"/>
  <c r="GU5" i="48"/>
  <c r="GU4" i="48"/>
  <c r="GU3" i="48"/>
  <c r="F5" i="42"/>
  <c r="F4" i="42"/>
  <c r="F6" i="42"/>
  <c r="F7" i="42"/>
  <c r="F8" i="42"/>
  <c r="F9" i="42"/>
  <c r="F10" i="42"/>
  <c r="F11" i="42"/>
  <c r="F12" i="42"/>
  <c r="F13" i="42"/>
  <c r="F14" i="42"/>
  <c r="F15" i="42"/>
  <c r="F16" i="42"/>
  <c r="F17" i="42"/>
  <c r="F18" i="42"/>
  <c r="F19" i="42"/>
  <c r="F20" i="42"/>
  <c r="F21" i="42"/>
  <c r="F22" i="42"/>
  <c r="F23" i="42"/>
  <c r="F24" i="42"/>
  <c r="F25" i="42"/>
  <c r="F26" i="42"/>
  <c r="F27" i="42"/>
  <c r="F28" i="42"/>
  <c r="F29" i="42"/>
  <c r="F30" i="42"/>
  <c r="F31" i="42"/>
  <c r="F32" i="42"/>
  <c r="F33" i="42"/>
  <c r="F34" i="42"/>
  <c r="F35" i="42"/>
  <c r="F36" i="42"/>
  <c r="F3" i="42"/>
  <c r="HV3" i="43"/>
  <c r="HX3" i="43" s="1"/>
  <c r="IA3" i="43" s="1"/>
  <c r="HV4" i="43"/>
  <c r="HX4" i="43" s="1"/>
  <c r="IA4" i="43" s="1"/>
  <c r="HV5" i="43"/>
  <c r="HX5" i="43" s="1"/>
  <c r="IA5" i="43" s="1"/>
  <c r="CD3" i="43"/>
  <c r="CD4" i="43"/>
  <c r="CD5" i="43"/>
  <c r="L3" i="43"/>
  <c r="N3" i="43" s="1"/>
  <c r="O3" i="43" s="1"/>
  <c r="Q3" i="43" s="1"/>
  <c r="L4" i="43"/>
  <c r="N4" i="43" s="1"/>
  <c r="O4" i="43" s="1"/>
  <c r="Q4" i="43" s="1"/>
  <c r="L5" i="43"/>
  <c r="N5" i="43" s="1"/>
  <c r="O5" i="43" s="1"/>
  <c r="Q5" i="43" s="1"/>
  <c r="AD35" i="42"/>
  <c r="AS35" i="42" s="1"/>
  <c r="AD36" i="42"/>
  <c r="AS36" i="42" s="1"/>
  <c r="BG36" i="42" s="1"/>
  <c r="BD5" i="41"/>
  <c r="BF5" i="41"/>
  <c r="BD6" i="41"/>
  <c r="BF6" i="41"/>
  <c r="BD7" i="41"/>
  <c r="BF7" i="41" s="1"/>
  <c r="BD8" i="41"/>
  <c r="BF8" i="41" s="1"/>
  <c r="BD9" i="41"/>
  <c r="BF9" i="41"/>
  <c r="BD10" i="41"/>
  <c r="BF10" i="41" s="1"/>
  <c r="BD11" i="41"/>
  <c r="BF11" i="41"/>
  <c r="BD12" i="41"/>
  <c r="BF12" i="41"/>
  <c r="BD13" i="41"/>
  <c r="BF13" i="41"/>
  <c r="BD14" i="41"/>
  <c r="BF14" i="41" s="1"/>
  <c r="BD15" i="41"/>
  <c r="BF15" i="41" s="1"/>
  <c r="BD16" i="41"/>
  <c r="BF16" i="41"/>
  <c r="BD17" i="41"/>
  <c r="BF17" i="41" s="1"/>
  <c r="BD18" i="41"/>
  <c r="BF18" i="41"/>
  <c r="BD19" i="41"/>
  <c r="BF19" i="41"/>
  <c r="BD20" i="41"/>
  <c r="BF20" i="41"/>
  <c r="BD21" i="41"/>
  <c r="BF21" i="41" s="1"/>
  <c r="BD22" i="41"/>
  <c r="BF22" i="41" s="1"/>
  <c r="BD23" i="41"/>
  <c r="BF23" i="41"/>
  <c r="BD24" i="41"/>
  <c r="BF24" i="41" s="1"/>
  <c r="BD25" i="41"/>
  <c r="BF25" i="41"/>
  <c r="BD26" i="41"/>
  <c r="BF26" i="41"/>
  <c r="BD27" i="41"/>
  <c r="BF27" i="41"/>
  <c r="BD28" i="41"/>
  <c r="BF28" i="41" s="1"/>
  <c r="BD29" i="41"/>
  <c r="BF29" i="41" s="1"/>
  <c r="BD30" i="41"/>
  <c r="BF30" i="41"/>
  <c r="BD31" i="41"/>
  <c r="BF31" i="41" s="1"/>
  <c r="BD32" i="41"/>
  <c r="BF32" i="41"/>
  <c r="BD33" i="41"/>
  <c r="BF33" i="41"/>
  <c r="BD34" i="41"/>
  <c r="BF34" i="41"/>
  <c r="BD35" i="41"/>
  <c r="BF35" i="41" s="1"/>
  <c r="BD36" i="41"/>
  <c r="BF36" i="41" s="1"/>
  <c r="BD37" i="41"/>
  <c r="BF37" i="41"/>
  <c r="BD38" i="41"/>
  <c r="BF38" i="41" s="1"/>
  <c r="BD39" i="41"/>
  <c r="BF39" i="41"/>
  <c r="BD40" i="41"/>
  <c r="BF40" i="41"/>
  <c r="BD41" i="41"/>
  <c r="BF41" i="41"/>
  <c r="BD42" i="41"/>
  <c r="BF42" i="41" s="1"/>
  <c r="BD43" i="41"/>
  <c r="BF43" i="41" s="1"/>
  <c r="BD44" i="41"/>
  <c r="BF44" i="41"/>
  <c r="BD45" i="41"/>
  <c r="BF45" i="41" s="1"/>
  <c r="BD46" i="41"/>
  <c r="BF46" i="41"/>
  <c r="BD47" i="41"/>
  <c r="BF47" i="41"/>
  <c r="BD54" i="41"/>
  <c r="BF54" i="41"/>
  <c r="BD55" i="41"/>
  <c r="BF55" i="41" s="1"/>
  <c r="BD56" i="41"/>
  <c r="BF56" i="41" s="1"/>
  <c r="BD57" i="41"/>
  <c r="BF57" i="41"/>
  <c r="BD58" i="41"/>
  <c r="BF58" i="41" s="1"/>
  <c r="BD59" i="41"/>
  <c r="BF59" i="41"/>
  <c r="BD60" i="41"/>
  <c r="BF60" i="41"/>
  <c r="BD61" i="41"/>
  <c r="BF61" i="41"/>
  <c r="BD62" i="41"/>
  <c r="BF62" i="41" s="1"/>
  <c r="BD63" i="41"/>
  <c r="BF63" i="41" s="1"/>
  <c r="BD64" i="41"/>
  <c r="BF64" i="41"/>
  <c r="BD4" i="41"/>
  <c r="BF4" i="41" s="1"/>
  <c r="AM25" i="41"/>
  <c r="AM26" i="41"/>
  <c r="AM27" i="41"/>
  <c r="AM28" i="41"/>
  <c r="AM29" i="41"/>
  <c r="AM30" i="41"/>
  <c r="AM31" i="41"/>
  <c r="AM32" i="41"/>
  <c r="AM33" i="41"/>
  <c r="AM34" i="41"/>
  <c r="AM35" i="41"/>
  <c r="AM36" i="41"/>
  <c r="AM37" i="41"/>
  <c r="AM38" i="41"/>
  <c r="AM39" i="41"/>
  <c r="AM40" i="41"/>
  <c r="AM41" i="41"/>
  <c r="AM42" i="41"/>
  <c r="AM43" i="41"/>
  <c r="AM44" i="41"/>
  <c r="AM45" i="41"/>
  <c r="AM46" i="41"/>
  <c r="AM47" i="41"/>
  <c r="AM48" i="41"/>
  <c r="AM49" i="41"/>
  <c r="AM50" i="41"/>
  <c r="AM51" i="41"/>
  <c r="AM52" i="41"/>
  <c r="AM53" i="41"/>
  <c r="AM54" i="41"/>
  <c r="AM55" i="41"/>
  <c r="AM56" i="41"/>
  <c r="AM57" i="41"/>
  <c r="AM58" i="41"/>
  <c r="AM59" i="41"/>
  <c r="AM60" i="41"/>
  <c r="AM62" i="41"/>
  <c r="AM64" i="41"/>
  <c r="NC3" i="46"/>
  <c r="K3" i="46"/>
  <c r="M3" i="46" s="1"/>
  <c r="AV4" i="45"/>
  <c r="AV14" i="45"/>
  <c r="BLL4" i="42"/>
  <c r="BMB4" i="42" s="1"/>
  <c r="BLL5" i="42"/>
  <c r="BMB5" i="42" s="1"/>
  <c r="BLL6" i="42"/>
  <c r="BMB6" i="42" s="1"/>
  <c r="BLL7" i="42"/>
  <c r="BMB7" i="42"/>
  <c r="BLL8" i="42"/>
  <c r="BMB8" i="42" s="1"/>
  <c r="BLL9" i="42"/>
  <c r="BMB9" i="42" s="1"/>
  <c r="BLL10" i="42"/>
  <c r="BMB10" i="42" s="1"/>
  <c r="BLL11" i="42"/>
  <c r="BMB11" i="42" s="1"/>
  <c r="BLL12" i="42"/>
  <c r="BMB12" i="42" s="1"/>
  <c r="BMP12" i="42" s="1"/>
  <c r="BLL13" i="42"/>
  <c r="BMB13" i="42" s="1"/>
  <c r="BMP13" i="42" s="1"/>
  <c r="BLL14" i="42"/>
  <c r="BMB14" i="42" s="1"/>
  <c r="BMP14" i="42" s="1"/>
  <c r="BLL15" i="42"/>
  <c r="BMB15" i="42" s="1"/>
  <c r="BMP15" i="42" s="1"/>
  <c r="BLL16" i="42"/>
  <c r="BMB16" i="42" s="1"/>
  <c r="BMP16" i="42" s="1"/>
  <c r="BLL17" i="42"/>
  <c r="BMB17" i="42"/>
  <c r="BMP17" i="42" s="1"/>
  <c r="BLL18" i="42"/>
  <c r="BMB18" i="42" s="1"/>
  <c r="BMP18" i="42" s="1"/>
  <c r="BLL19" i="42"/>
  <c r="BMB19" i="42"/>
  <c r="BMP19" i="42" s="1"/>
  <c r="BLL21" i="42"/>
  <c r="BMB21" i="42" s="1"/>
  <c r="BMP21" i="42" s="1"/>
  <c r="BLL22" i="42"/>
  <c r="BMB22" i="42" s="1"/>
  <c r="BMP22" i="42" s="1"/>
  <c r="BLL23" i="42"/>
  <c r="BMB23" i="42" s="1"/>
  <c r="BMP23" i="42" s="1"/>
  <c r="BLL24" i="42"/>
  <c r="BMB24" i="42" s="1"/>
  <c r="BMP24" i="42" s="1"/>
  <c r="BLL25" i="42"/>
  <c r="BMB25" i="42" s="1"/>
  <c r="BMP25" i="42" s="1"/>
  <c r="BLL26" i="42"/>
  <c r="BMB26" i="42" s="1"/>
  <c r="BMP26" i="42" s="1"/>
  <c r="BLL27" i="42"/>
  <c r="BMB27" i="42" s="1"/>
  <c r="BMP27" i="42" s="1"/>
  <c r="BLL28" i="42"/>
  <c r="BMB28" i="42" s="1"/>
  <c r="BMP28" i="42" s="1"/>
  <c r="BLL29" i="42"/>
  <c r="BMB29" i="42" s="1"/>
  <c r="BMP29" i="42" s="1"/>
  <c r="BLL30" i="42"/>
  <c r="BMB30" i="42" s="1"/>
  <c r="BMP30" i="42" s="1"/>
  <c r="BLL31" i="42"/>
  <c r="BMB31" i="42" s="1"/>
  <c r="BMP31" i="42" s="1"/>
  <c r="BLL32" i="42"/>
  <c r="BMB32" i="42" s="1"/>
  <c r="BMP32" i="42" s="1"/>
  <c r="BLL33" i="42"/>
  <c r="BMB33" i="42" s="1"/>
  <c r="BMP33" i="42" s="1"/>
  <c r="BLL34" i="42"/>
  <c r="BMB34" i="42" s="1"/>
  <c r="BMP34" i="42" s="1"/>
  <c r="BLL35" i="42"/>
  <c r="BMB35" i="42"/>
  <c r="BMP35" i="42" s="1"/>
  <c r="BLL36" i="42"/>
  <c r="BMB36" i="42" s="1"/>
  <c r="BMP36" i="42" s="1"/>
  <c r="BLL3" i="42"/>
  <c r="BMB3" i="42" s="1"/>
  <c r="AZD4" i="42"/>
  <c r="AZS4" i="42" s="1"/>
  <c r="AZD5" i="42"/>
  <c r="AZS5" i="42" s="1"/>
  <c r="AZD6" i="42"/>
  <c r="AZS6" i="42" s="1"/>
  <c r="AZD7" i="42"/>
  <c r="AZS7" i="42" s="1"/>
  <c r="AZD8" i="42"/>
  <c r="AZS8" i="42" s="1"/>
  <c r="AZD9" i="42"/>
  <c r="AZS9" i="42" s="1"/>
  <c r="AZD10" i="42"/>
  <c r="AZS10" i="42" s="1"/>
  <c r="AZD11" i="42"/>
  <c r="AZS11" i="42" s="1"/>
  <c r="AZD12" i="42"/>
  <c r="AZS12" i="42" s="1"/>
  <c r="BAF12" i="42" s="1"/>
  <c r="AZD13" i="42"/>
  <c r="AZS13" i="42"/>
  <c r="BAF13" i="42" s="1"/>
  <c r="AZD14" i="42"/>
  <c r="AZS14" i="42" s="1"/>
  <c r="BAF14" i="42" s="1"/>
  <c r="AZD15" i="42"/>
  <c r="AZS15" i="42" s="1"/>
  <c r="BAF15" i="42" s="1"/>
  <c r="AZD16" i="42"/>
  <c r="AZS16" i="42" s="1"/>
  <c r="BAF16" i="42" s="1"/>
  <c r="AZD17" i="42"/>
  <c r="AZS17" i="42" s="1"/>
  <c r="BAF17" i="42" s="1"/>
  <c r="AZD18" i="42"/>
  <c r="AZS18" i="42" s="1"/>
  <c r="BAF18" i="42" s="1"/>
  <c r="AZD19" i="42"/>
  <c r="AZS19" i="42" s="1"/>
  <c r="BAF19" i="42" s="1"/>
  <c r="AZD21" i="42"/>
  <c r="AZS21" i="42" s="1"/>
  <c r="BAF21" i="42" s="1"/>
  <c r="AZD22" i="42"/>
  <c r="AZS22" i="42" s="1"/>
  <c r="BAF22" i="42" s="1"/>
  <c r="AZD23" i="42"/>
  <c r="AZS23" i="42" s="1"/>
  <c r="BAF23" i="42" s="1"/>
  <c r="AZD24" i="42"/>
  <c r="AZS24" i="42" s="1"/>
  <c r="BAF24" i="42" s="1"/>
  <c r="AZD25" i="42"/>
  <c r="AZS25" i="42" s="1"/>
  <c r="BAF25" i="42" s="1"/>
  <c r="AZD26" i="42"/>
  <c r="AZS26" i="42" s="1"/>
  <c r="BAF26" i="42" s="1"/>
  <c r="AZD27" i="42"/>
  <c r="AZS27" i="42" s="1"/>
  <c r="BAF27" i="42" s="1"/>
  <c r="AZD28" i="42"/>
  <c r="AZS28" i="42" s="1"/>
  <c r="BAF28" i="42" s="1"/>
  <c r="AZD29" i="42"/>
  <c r="AZS29" i="42" s="1"/>
  <c r="BAF29" i="42" s="1"/>
  <c r="AZD30" i="42"/>
  <c r="AZS30" i="42" s="1"/>
  <c r="BAF30" i="42" s="1"/>
  <c r="AZD31" i="42"/>
  <c r="AZS31" i="42" s="1"/>
  <c r="BAF31" i="42" s="1"/>
  <c r="AZD32" i="42"/>
  <c r="AZS32" i="42" s="1"/>
  <c r="BAF32" i="42" s="1"/>
  <c r="AZD33" i="42"/>
  <c r="AZS33" i="42" s="1"/>
  <c r="BAF33" i="42" s="1"/>
  <c r="AZD34" i="42"/>
  <c r="AZS34" i="42" s="1"/>
  <c r="BAF34" i="42" s="1"/>
  <c r="AZD35" i="42"/>
  <c r="AZS35" i="42" s="1"/>
  <c r="BAF35" i="42" s="1"/>
  <c r="AZD36" i="42"/>
  <c r="AZS36" i="42" s="1"/>
  <c r="BAF36" i="42" s="1"/>
  <c r="AMN4" i="42"/>
  <c r="AND4" i="42" s="1"/>
  <c r="AMN5" i="42"/>
  <c r="AND5" i="42" s="1"/>
  <c r="AMN6" i="42"/>
  <c r="AND6" i="42" s="1"/>
  <c r="AMN7" i="42"/>
  <c r="AND7" i="42" s="1"/>
  <c r="AMN8" i="42"/>
  <c r="AND8" i="42" s="1"/>
  <c r="AMN9" i="42"/>
  <c r="AND9" i="42" s="1"/>
  <c r="AMN10" i="42"/>
  <c r="AND10" i="42" s="1"/>
  <c r="AMN11" i="42"/>
  <c r="AND11" i="42" s="1"/>
  <c r="AMN12" i="42"/>
  <c r="AND12" i="42" s="1"/>
  <c r="ANR12" i="42" s="1"/>
  <c r="AMN13" i="42"/>
  <c r="AND13" i="42" s="1"/>
  <c r="ANR13" i="42" s="1"/>
  <c r="AMN14" i="42"/>
  <c r="AND14" i="42" s="1"/>
  <c r="ANR14" i="42" s="1"/>
  <c r="AMN15" i="42"/>
  <c r="AND15" i="42" s="1"/>
  <c r="ANR15" i="42" s="1"/>
  <c r="AMN16" i="42"/>
  <c r="AND16" i="42" s="1"/>
  <c r="ANR16" i="42" s="1"/>
  <c r="AMN17" i="42"/>
  <c r="AND17" i="42" s="1"/>
  <c r="ANR17" i="42" s="1"/>
  <c r="AMN18" i="42"/>
  <c r="AND18" i="42" s="1"/>
  <c r="ANR18" i="42" s="1"/>
  <c r="AMN19" i="42"/>
  <c r="AND19" i="42"/>
  <c r="ANR19" i="42" s="1"/>
  <c r="AMN21" i="42"/>
  <c r="AND21" i="42" s="1"/>
  <c r="ANR21" i="42" s="1"/>
  <c r="AMN22" i="42"/>
  <c r="AND22" i="42" s="1"/>
  <c r="ANR22" i="42" s="1"/>
  <c r="AMN23" i="42"/>
  <c r="AND23" i="42" s="1"/>
  <c r="ANR23" i="42" s="1"/>
  <c r="AMN24" i="42"/>
  <c r="AND24" i="42" s="1"/>
  <c r="ANR24" i="42" s="1"/>
  <c r="AMN25" i="42"/>
  <c r="AND25" i="42" s="1"/>
  <c r="ANR25" i="42" s="1"/>
  <c r="AMN26" i="42"/>
  <c r="AND26" i="42" s="1"/>
  <c r="ANR26" i="42" s="1"/>
  <c r="AMN27" i="42"/>
  <c r="AND27" i="42" s="1"/>
  <c r="ANR27" i="42" s="1"/>
  <c r="AMN28" i="42"/>
  <c r="AND28" i="42" s="1"/>
  <c r="ANR28" i="42" s="1"/>
  <c r="AMN29" i="42"/>
  <c r="AND29" i="42" s="1"/>
  <c r="ANR29" i="42" s="1"/>
  <c r="AMN30" i="42"/>
  <c r="AND30" i="42" s="1"/>
  <c r="ANR30" i="42" s="1"/>
  <c r="AMN31" i="42"/>
  <c r="AND31" i="42" s="1"/>
  <c r="ANR31" i="42" s="1"/>
  <c r="AMN32" i="42"/>
  <c r="AND32" i="42"/>
  <c r="ANR32" i="42" s="1"/>
  <c r="AMN33" i="42"/>
  <c r="AND33" i="42" s="1"/>
  <c r="ANR33" i="42" s="1"/>
  <c r="AMN34" i="42"/>
  <c r="AND34" i="42" s="1"/>
  <c r="ANR34" i="42" s="1"/>
  <c r="AMN36" i="42"/>
  <c r="AND36" i="42" s="1"/>
  <c r="ANR36" i="42" s="1"/>
  <c r="ADS4" i="42"/>
  <c r="AEJ4" i="42" s="1"/>
  <c r="ADS5" i="42"/>
  <c r="AEJ5" i="42" s="1"/>
  <c r="ADS6" i="42"/>
  <c r="AEJ6" i="42" s="1"/>
  <c r="ADS7" i="42"/>
  <c r="AEJ7" i="42" s="1"/>
  <c r="ADS8" i="42"/>
  <c r="AEJ8" i="42" s="1"/>
  <c r="ADS9" i="42"/>
  <c r="AEJ9" i="42" s="1"/>
  <c r="ADS10" i="42"/>
  <c r="AEJ10" i="42" s="1"/>
  <c r="ADS11" i="42"/>
  <c r="AEJ11" i="42" s="1"/>
  <c r="ADS12" i="42"/>
  <c r="AEJ12" i="42" s="1"/>
  <c r="AEX12" i="42" s="1"/>
  <c r="ADS13" i="42"/>
  <c r="AEJ13" i="42" s="1"/>
  <c r="AEX13" i="42" s="1"/>
  <c r="ADS14" i="42"/>
  <c r="AEJ14" i="42" s="1"/>
  <c r="AEX14" i="42" s="1"/>
  <c r="ADS15" i="42"/>
  <c r="AEJ15" i="42" s="1"/>
  <c r="AEX15" i="42" s="1"/>
  <c r="ADS16" i="42"/>
  <c r="AEJ16" i="42" s="1"/>
  <c r="AEX16" i="42" s="1"/>
  <c r="ADS17" i="42"/>
  <c r="AEJ17" i="42" s="1"/>
  <c r="AEX17" i="42" s="1"/>
  <c r="ADS18" i="42"/>
  <c r="AEJ18" i="42" s="1"/>
  <c r="AEX18" i="42" s="1"/>
  <c r="ADS19" i="42"/>
  <c r="AEJ19" i="42" s="1"/>
  <c r="AEX19" i="42" s="1"/>
  <c r="ADS21" i="42"/>
  <c r="AEJ21" i="42" s="1"/>
  <c r="AEX21" i="42" s="1"/>
  <c r="ADS22" i="42"/>
  <c r="AEJ22" i="42" s="1"/>
  <c r="AEX22" i="42" s="1"/>
  <c r="ADS23" i="42"/>
  <c r="AEJ23" i="42" s="1"/>
  <c r="AEX23" i="42" s="1"/>
  <c r="ADS24" i="42"/>
  <c r="AEJ24" i="42" s="1"/>
  <c r="AEX24" i="42" s="1"/>
  <c r="ADS25" i="42"/>
  <c r="AEJ25" i="42" s="1"/>
  <c r="AEX25" i="42" s="1"/>
  <c r="ADS26" i="42"/>
  <c r="AEJ26" i="42" s="1"/>
  <c r="AEX26" i="42" s="1"/>
  <c r="ADS27" i="42"/>
  <c r="AEJ27" i="42" s="1"/>
  <c r="AEX27" i="42" s="1"/>
  <c r="ADS28" i="42"/>
  <c r="AEJ28" i="42" s="1"/>
  <c r="AEX28" i="42" s="1"/>
  <c r="ADS29" i="42"/>
  <c r="AEJ29" i="42" s="1"/>
  <c r="AEX29" i="42" s="1"/>
  <c r="ADS30" i="42"/>
  <c r="AEJ30" i="42" s="1"/>
  <c r="AEX30" i="42" s="1"/>
  <c r="ADS31" i="42"/>
  <c r="AEJ31" i="42" s="1"/>
  <c r="AEX31" i="42" s="1"/>
  <c r="ADS32" i="42"/>
  <c r="AEJ32" i="42" s="1"/>
  <c r="AEX32" i="42" s="1"/>
  <c r="ADS33" i="42"/>
  <c r="AEJ33" i="42" s="1"/>
  <c r="AEX33" i="42" s="1"/>
  <c r="ADS34" i="42"/>
  <c r="AEJ34" i="42" s="1"/>
  <c r="AEX34" i="42" s="1"/>
  <c r="ADS35" i="42"/>
  <c r="AEJ35" i="42" s="1"/>
  <c r="AEX35" i="42" s="1"/>
  <c r="ADS36" i="42"/>
  <c r="AEJ36" i="42" s="1"/>
  <c r="AEX36" i="42" s="1"/>
  <c r="VI4" i="42"/>
  <c r="VX4" i="42" s="1"/>
  <c r="VI5" i="42"/>
  <c r="VX5" i="42" s="1"/>
  <c r="VI6" i="42"/>
  <c r="VX6" i="42" s="1"/>
  <c r="VI7" i="42"/>
  <c r="VX7" i="42" s="1"/>
  <c r="VI8" i="42"/>
  <c r="VX8" i="42" s="1"/>
  <c r="VI9" i="42"/>
  <c r="VX9" i="42" s="1"/>
  <c r="VI10" i="42"/>
  <c r="VX10" i="42" s="1"/>
  <c r="VI11" i="42"/>
  <c r="VX11" i="42" s="1"/>
  <c r="VI12" i="42"/>
  <c r="VX12" i="42" s="1"/>
  <c r="WL12" i="42" s="1"/>
  <c r="VI13" i="42"/>
  <c r="VX13" i="42" s="1"/>
  <c r="WL13" i="42" s="1"/>
  <c r="VI14" i="42"/>
  <c r="VX14" i="42" s="1"/>
  <c r="WL14" i="42" s="1"/>
  <c r="VI15" i="42"/>
  <c r="VX15" i="42" s="1"/>
  <c r="WL15" i="42" s="1"/>
  <c r="VI16" i="42"/>
  <c r="VX16" i="42" s="1"/>
  <c r="WL16" i="42" s="1"/>
  <c r="VI17" i="42"/>
  <c r="VX17" i="42" s="1"/>
  <c r="WL17" i="42" s="1"/>
  <c r="VI18" i="42"/>
  <c r="VX18" i="42" s="1"/>
  <c r="WL18" i="42" s="1"/>
  <c r="VI19" i="42"/>
  <c r="VX19" i="42" s="1"/>
  <c r="WL19" i="42" s="1"/>
  <c r="VI21" i="42"/>
  <c r="VX21" i="42" s="1"/>
  <c r="WL21" i="42" s="1"/>
  <c r="VI22" i="42"/>
  <c r="VX22" i="42" s="1"/>
  <c r="WL22" i="42" s="1"/>
  <c r="VI23" i="42"/>
  <c r="VX23" i="42" s="1"/>
  <c r="WL23" i="42" s="1"/>
  <c r="VI24" i="42"/>
  <c r="VX24" i="42" s="1"/>
  <c r="WL24" i="42" s="1"/>
  <c r="VI25" i="42"/>
  <c r="VX25" i="42" s="1"/>
  <c r="WL25" i="42" s="1"/>
  <c r="VI26" i="42"/>
  <c r="VX26" i="42" s="1"/>
  <c r="WL26" i="42" s="1"/>
  <c r="VI27" i="42"/>
  <c r="VX27" i="42" s="1"/>
  <c r="WL27" i="42" s="1"/>
  <c r="VI28" i="42"/>
  <c r="VX28" i="42" s="1"/>
  <c r="WL28" i="42" s="1"/>
  <c r="VI29" i="42"/>
  <c r="VX29" i="42" s="1"/>
  <c r="WL29" i="42" s="1"/>
  <c r="VI30" i="42"/>
  <c r="VX30" i="42" s="1"/>
  <c r="WL30" i="42" s="1"/>
  <c r="VI31" i="42"/>
  <c r="VX31" i="42" s="1"/>
  <c r="WL31" i="42" s="1"/>
  <c r="VI32" i="42"/>
  <c r="VX32" i="42" s="1"/>
  <c r="WL32" i="42" s="1"/>
  <c r="VI33" i="42"/>
  <c r="VX33" i="42" s="1"/>
  <c r="WL33" i="42" s="1"/>
  <c r="VI34" i="42"/>
  <c r="VX34" i="42" s="1"/>
  <c r="WL34" i="42" s="1"/>
  <c r="VI35" i="42"/>
  <c r="VX35" i="42" s="1"/>
  <c r="WL35" i="42" s="1"/>
  <c r="VI36" i="42"/>
  <c r="VX36" i="42" s="1"/>
  <c r="WL36" i="42" s="1"/>
  <c r="MV4" i="42"/>
  <c r="NN4" i="42" s="1"/>
  <c r="MV5" i="42"/>
  <c r="NN5" i="42" s="1"/>
  <c r="MV6" i="42"/>
  <c r="NN6" i="42" s="1"/>
  <c r="MV7" i="42"/>
  <c r="NN7" i="42" s="1"/>
  <c r="MV8" i="42"/>
  <c r="NN8" i="42" s="1"/>
  <c r="MV9" i="42"/>
  <c r="NN9" i="42"/>
  <c r="MV10" i="42"/>
  <c r="NN10" i="42" s="1"/>
  <c r="MV11" i="42"/>
  <c r="NN11" i="42" s="1"/>
  <c r="MV12" i="42"/>
  <c r="NN12" i="42" s="1"/>
  <c r="OB12" i="42" s="1"/>
  <c r="MV13" i="42"/>
  <c r="NN13" i="42" s="1"/>
  <c r="OB13" i="42" s="1"/>
  <c r="MV14" i="42"/>
  <c r="NN14" i="42" s="1"/>
  <c r="OB14" i="42" s="1"/>
  <c r="MV15" i="42"/>
  <c r="NN15" i="42" s="1"/>
  <c r="OB15" i="42" s="1"/>
  <c r="MV16" i="42"/>
  <c r="NN16" i="42" s="1"/>
  <c r="OB16" i="42" s="1"/>
  <c r="MV17" i="42"/>
  <c r="NN17" i="42" s="1"/>
  <c r="OB17" i="42" s="1"/>
  <c r="MV18" i="42"/>
  <c r="NN18" i="42" s="1"/>
  <c r="OB18" i="42" s="1"/>
  <c r="MV19" i="42"/>
  <c r="NN19" i="42" s="1"/>
  <c r="OB19" i="42" s="1"/>
  <c r="MV20" i="42"/>
  <c r="NN20" i="42" s="1"/>
  <c r="OB20" i="42" s="1"/>
  <c r="MV21" i="42"/>
  <c r="NN21" i="42" s="1"/>
  <c r="OB21" i="42" s="1"/>
  <c r="MV22" i="42"/>
  <c r="NN22" i="42" s="1"/>
  <c r="OB22" i="42" s="1"/>
  <c r="MV23" i="42"/>
  <c r="NN23" i="42" s="1"/>
  <c r="OB23" i="42" s="1"/>
  <c r="MV24" i="42"/>
  <c r="NN24" i="42" s="1"/>
  <c r="OB24" i="42" s="1"/>
  <c r="MV25" i="42"/>
  <c r="NN25" i="42" s="1"/>
  <c r="OB25" i="42" s="1"/>
  <c r="MV26" i="42"/>
  <c r="NN26" i="42" s="1"/>
  <c r="OB26" i="42" s="1"/>
  <c r="MV27" i="42"/>
  <c r="NN27" i="42" s="1"/>
  <c r="OB27" i="42" s="1"/>
  <c r="MV28" i="42"/>
  <c r="NN28" i="42" s="1"/>
  <c r="OB28" i="42" s="1"/>
  <c r="MV29" i="42"/>
  <c r="NN29" i="42" s="1"/>
  <c r="OB29" i="42" s="1"/>
  <c r="MV30" i="42"/>
  <c r="NN30" i="42" s="1"/>
  <c r="OB30" i="42" s="1"/>
  <c r="MV31" i="42"/>
  <c r="NN31" i="42" s="1"/>
  <c r="OB31" i="42" s="1"/>
  <c r="MV32" i="42"/>
  <c r="NN32" i="42" s="1"/>
  <c r="OB32" i="42" s="1"/>
  <c r="MV33" i="42"/>
  <c r="NN33" i="42" s="1"/>
  <c r="OB33" i="42" s="1"/>
  <c r="MV34" i="42"/>
  <c r="NN34" i="42" s="1"/>
  <c r="OB34" i="42" s="1"/>
  <c r="MV35" i="42"/>
  <c r="NN35" i="42" s="1"/>
  <c r="OB35" i="42" s="1"/>
  <c r="MV36" i="42"/>
  <c r="NN36" i="42" s="1"/>
  <c r="OB36" i="42" s="1"/>
  <c r="MV3" i="42"/>
  <c r="NN3" i="42" s="1"/>
  <c r="IR4" i="42"/>
  <c r="JJ4" i="42" s="1"/>
  <c r="IR5" i="42"/>
  <c r="JJ5" i="42" s="1"/>
  <c r="IR6" i="42"/>
  <c r="JJ6" i="42" s="1"/>
  <c r="IR7" i="42"/>
  <c r="JJ7" i="42" s="1"/>
  <c r="IR8" i="42"/>
  <c r="JJ8" i="42" s="1"/>
  <c r="IR9" i="42"/>
  <c r="JJ9" i="42" s="1"/>
  <c r="IR10" i="42"/>
  <c r="JJ10" i="42" s="1"/>
  <c r="IR11" i="42"/>
  <c r="JJ11" i="42" s="1"/>
  <c r="IR12" i="42"/>
  <c r="JJ12" i="42" s="1"/>
  <c r="JX12" i="42" s="1"/>
  <c r="IR13" i="42"/>
  <c r="JJ13" i="42" s="1"/>
  <c r="JX13" i="42" s="1"/>
  <c r="IR14" i="42"/>
  <c r="JJ14" i="42" s="1"/>
  <c r="JX14" i="42" s="1"/>
  <c r="IR15" i="42"/>
  <c r="JJ15" i="42" s="1"/>
  <c r="JX15" i="42" s="1"/>
  <c r="IR16" i="42"/>
  <c r="JJ16" i="42" s="1"/>
  <c r="JX16" i="42" s="1"/>
  <c r="IR17" i="42"/>
  <c r="JJ17" i="42" s="1"/>
  <c r="JX17" i="42" s="1"/>
  <c r="IR18" i="42"/>
  <c r="JJ18" i="42" s="1"/>
  <c r="JX18" i="42" s="1"/>
  <c r="IR19" i="42"/>
  <c r="JJ19" i="42" s="1"/>
  <c r="JX19" i="42" s="1"/>
  <c r="IR20" i="42"/>
  <c r="JJ20" i="42" s="1"/>
  <c r="JX20" i="42" s="1"/>
  <c r="IR21" i="42"/>
  <c r="JJ21" i="42" s="1"/>
  <c r="JX21" i="42" s="1"/>
  <c r="IR22" i="42"/>
  <c r="JJ22" i="42" s="1"/>
  <c r="JX22" i="42" s="1"/>
  <c r="IR23" i="42"/>
  <c r="JJ23" i="42" s="1"/>
  <c r="JX23" i="42" s="1"/>
  <c r="IR24" i="42"/>
  <c r="JJ24" i="42" s="1"/>
  <c r="JX24" i="42" s="1"/>
  <c r="IR25" i="42"/>
  <c r="JJ25" i="42" s="1"/>
  <c r="JX25" i="42" s="1"/>
  <c r="IR26" i="42"/>
  <c r="JJ26" i="42" s="1"/>
  <c r="JX26" i="42" s="1"/>
  <c r="IR27" i="42"/>
  <c r="JJ27" i="42" s="1"/>
  <c r="JX27" i="42" s="1"/>
  <c r="IR28" i="42"/>
  <c r="JJ28" i="42" s="1"/>
  <c r="JX28" i="42" s="1"/>
  <c r="IR29" i="42"/>
  <c r="JJ29" i="42" s="1"/>
  <c r="JX29" i="42" s="1"/>
  <c r="IR30" i="42"/>
  <c r="JJ30" i="42" s="1"/>
  <c r="JX30" i="42" s="1"/>
  <c r="IR31" i="42"/>
  <c r="JJ31" i="42" s="1"/>
  <c r="JX31" i="42" s="1"/>
  <c r="IR32" i="42"/>
  <c r="JJ32" i="42" s="1"/>
  <c r="JX32" i="42" s="1"/>
  <c r="IR33" i="42"/>
  <c r="JJ33" i="42" s="1"/>
  <c r="JX33" i="42" s="1"/>
  <c r="IR34" i="42"/>
  <c r="JJ34" i="42" s="1"/>
  <c r="JX34" i="42" s="1"/>
  <c r="IR35" i="42"/>
  <c r="JJ35" i="42" s="1"/>
  <c r="JX35" i="42" s="1"/>
  <c r="IR36" i="42"/>
  <c r="JJ36" i="42" s="1"/>
  <c r="JX36" i="42" s="1"/>
  <c r="AD4" i="42"/>
  <c r="AS4" i="42" s="1"/>
  <c r="AD5" i="42"/>
  <c r="AS5" i="42" s="1"/>
  <c r="AD6" i="42"/>
  <c r="AS6" i="42" s="1"/>
  <c r="AD7" i="42"/>
  <c r="AS7" i="42" s="1"/>
  <c r="AD8" i="42"/>
  <c r="AS8" i="42" s="1"/>
  <c r="AD9" i="42"/>
  <c r="AS9" i="42" s="1"/>
  <c r="AD10" i="42"/>
  <c r="AS10" i="42" s="1"/>
  <c r="AD11" i="42"/>
  <c r="AS11" i="42" s="1"/>
  <c r="AD12" i="42"/>
  <c r="AS12" i="42" s="1"/>
  <c r="BG12" i="42" s="1"/>
  <c r="AD13" i="42"/>
  <c r="AS13" i="42" s="1"/>
  <c r="BG13" i="42" s="1"/>
  <c r="AD14" i="42"/>
  <c r="AS14" i="42" s="1"/>
  <c r="BG14" i="42" s="1"/>
  <c r="AD15" i="42"/>
  <c r="AS15" i="42" s="1"/>
  <c r="BG15" i="42" s="1"/>
  <c r="AD16" i="42"/>
  <c r="AS16" i="42" s="1"/>
  <c r="BG16" i="42" s="1"/>
  <c r="AD17" i="42"/>
  <c r="AS17" i="42" s="1"/>
  <c r="BG17" i="42" s="1"/>
  <c r="AD18" i="42"/>
  <c r="AS18" i="42" s="1"/>
  <c r="BG18" i="42" s="1"/>
  <c r="AD19" i="42"/>
  <c r="AS19" i="42" s="1"/>
  <c r="BG19" i="42" s="1"/>
  <c r="AD20" i="42"/>
  <c r="AS20" i="42" s="1"/>
  <c r="BG20" i="42" s="1"/>
  <c r="AD21" i="42"/>
  <c r="AS21" i="42" s="1"/>
  <c r="BG21" i="42" s="1"/>
  <c r="AD22" i="42"/>
  <c r="AS22" i="42" s="1"/>
  <c r="BG22" i="42" s="1"/>
  <c r="AD23" i="42"/>
  <c r="AS23" i="42" s="1"/>
  <c r="BG23" i="42" s="1"/>
  <c r="AD24" i="42"/>
  <c r="AS24" i="42" s="1"/>
  <c r="BG24" i="42" s="1"/>
  <c r="AD25" i="42"/>
  <c r="AS25" i="42" s="1"/>
  <c r="BG25" i="42" s="1"/>
  <c r="AD26" i="42"/>
  <c r="AS26" i="42" s="1"/>
  <c r="BG26" i="42" s="1"/>
  <c r="AD27" i="42"/>
  <c r="AS27" i="42" s="1"/>
  <c r="BG27" i="42" s="1"/>
  <c r="AD28" i="42"/>
  <c r="AS28" i="42" s="1"/>
  <c r="BG28" i="42" s="1"/>
  <c r="AD29" i="42"/>
  <c r="AS29" i="42" s="1"/>
  <c r="BG29" i="42" s="1"/>
  <c r="AD30" i="42"/>
  <c r="AS30" i="42" s="1"/>
  <c r="BG30" i="42" s="1"/>
  <c r="AD31" i="42"/>
  <c r="AS31" i="42" s="1"/>
  <c r="BG31" i="42" s="1"/>
  <c r="AD32" i="42"/>
  <c r="AS32" i="42" s="1"/>
  <c r="BG32" i="42" s="1"/>
  <c r="AD33" i="42"/>
  <c r="AS33" i="42" s="1"/>
  <c r="BG33" i="42" s="1"/>
  <c r="AD34" i="42"/>
  <c r="AS34" i="42" s="1"/>
  <c r="BG34" i="42" s="1"/>
  <c r="AD3" i="42"/>
  <c r="AS3" i="42" s="1"/>
  <c r="BZ48" i="41"/>
  <c r="BZ49" i="41"/>
  <c r="BZ50" i="41"/>
  <c r="BZ51" i="41"/>
  <c r="BZ52" i="41"/>
  <c r="BZ53" i="41"/>
  <c r="FK3" i="46"/>
  <c r="WY11" i="48"/>
  <c r="WY10" i="48"/>
  <c r="CAL12" i="48"/>
  <c r="CAL13" i="48"/>
  <c r="CAL14" i="48"/>
  <c r="CAK18" i="48"/>
  <c r="EL3" i="45"/>
  <c r="EO3" i="45" s="1"/>
  <c r="ER3" i="45" s="1"/>
  <c r="EV3" i="45" s="1"/>
  <c r="EX3" i="45" s="1"/>
  <c r="NC3" i="45"/>
  <c r="NF3" i="45" s="1"/>
  <c r="NI3" i="45" s="1"/>
  <c r="NM3" i="45" s="1"/>
  <c r="NO3" i="45" s="1"/>
  <c r="NR3" i="45" s="1"/>
  <c r="NT3" i="45" s="1"/>
  <c r="NV3" i="45" s="1"/>
  <c r="NY3" i="45" s="1"/>
  <c r="OB3" i="45" s="1"/>
  <c r="OE3" i="45" s="1"/>
  <c r="OG3" i="45" s="1"/>
  <c r="OJ3" i="45" s="1"/>
  <c r="OL3" i="45" s="1"/>
  <c r="OO3" i="45" s="1"/>
  <c r="OQ3" i="45" s="1"/>
  <c r="OS3" i="45" s="1"/>
  <c r="OU3" i="45" s="1"/>
  <c r="OW3" i="45" s="1"/>
  <c r="AAU3" i="45" s="1"/>
  <c r="GE3" i="45"/>
  <c r="GH3" i="45" s="1"/>
  <c r="GK3" i="45" s="1"/>
  <c r="GP3" i="45" s="1"/>
  <c r="GR3" i="45" s="1"/>
  <c r="GU3" i="45" s="1"/>
  <c r="GW3" i="45" s="1"/>
  <c r="GY3" i="45" s="1"/>
  <c r="AAR3" i="45" s="1"/>
  <c r="AG11" i="62"/>
  <c r="AG4" i="62"/>
  <c r="AG14" i="62"/>
  <c r="AG28" i="62"/>
  <c r="NI3" i="43"/>
  <c r="ACK3" i="43" s="1"/>
  <c r="AG19" i="62"/>
  <c r="AG26" i="62"/>
  <c r="AG15" i="62"/>
  <c r="AG32" i="62"/>
  <c r="AG27" i="62"/>
  <c r="K11" i="68"/>
  <c r="M11" i="68"/>
  <c r="I11" i="68"/>
  <c r="I13" i="68"/>
  <c r="K13" i="68"/>
  <c r="M13" i="68" s="1"/>
  <c r="K6" i="68"/>
  <c r="M6" i="68"/>
  <c r="K8" i="68"/>
  <c r="M8" i="68"/>
  <c r="I7" i="68"/>
  <c r="K7" i="68"/>
  <c r="M7" i="68" s="1"/>
  <c r="I10" i="68"/>
  <c r="I5" i="68"/>
  <c r="I12" i="68"/>
  <c r="K12" i="68"/>
  <c r="M12" i="68"/>
  <c r="K4" i="68"/>
  <c r="M4" i="68" s="1"/>
  <c r="K14" i="68"/>
  <c r="M14" i="68"/>
  <c r="DGQ31" i="42"/>
  <c r="AG16" i="62"/>
  <c r="AG17" i="62"/>
  <c r="AG35" i="62"/>
  <c r="OW4" i="45"/>
  <c r="AAU4" i="45" s="1"/>
  <c r="AAU17" i="45"/>
  <c r="OW14" i="45"/>
  <c r="AAU14" i="45" s="1"/>
  <c r="AAU16" i="45"/>
  <c r="AAU15" i="45"/>
  <c r="AG13" i="62"/>
  <c r="AG38" i="62"/>
  <c r="AG8" i="62"/>
  <c r="AG7" i="62"/>
  <c r="AG23" i="62"/>
  <c r="AG25" i="62"/>
  <c r="AG31" i="62"/>
  <c r="AG21" i="62"/>
  <c r="AG3" i="62"/>
  <c r="AG20" i="62"/>
  <c r="AG12" i="62"/>
  <c r="AG24" i="62"/>
  <c r="AG18" i="62"/>
  <c r="AG10" i="62"/>
  <c r="AG6" i="62"/>
  <c r="AAV17" i="45"/>
  <c r="AAV16" i="45"/>
  <c r="AAW16" i="45"/>
  <c r="AAW15" i="45"/>
  <c r="AG5" i="62"/>
  <c r="XK58" i="45"/>
  <c r="XM58" i="45" s="1"/>
  <c r="AAW57" i="45"/>
  <c r="ABA44" i="45"/>
  <c r="BD8" i="9"/>
  <c r="ABB4" i="45"/>
  <c r="ABB19" i="45"/>
  <c r="UF7" i="46"/>
  <c r="ABT7" i="46" s="1"/>
  <c r="UF5" i="46"/>
  <c r="ABT5" i="46" s="1"/>
  <c r="UF6" i="46"/>
  <c r="ABT6" i="46" s="1"/>
  <c r="UF4" i="46"/>
  <c r="ABT4" i="46" s="1"/>
  <c r="ABA17" i="45"/>
  <c r="ABA18" i="45"/>
  <c r="ABA4" i="45"/>
  <c r="ABA15" i="45"/>
  <c r="ABA14" i="45"/>
  <c r="ABA16" i="45"/>
  <c r="AAZ4" i="45"/>
  <c r="AAZ14" i="45"/>
  <c r="AAW8" i="45"/>
  <c r="AAV8" i="45"/>
  <c r="ACD59" i="72"/>
  <c r="ACD60" i="72"/>
  <c r="ACD61" i="72"/>
  <c r="ACD62" i="72"/>
  <c r="ACD63" i="72"/>
  <c r="ACD57" i="72"/>
  <c r="ACC94" i="72"/>
  <c r="ACC87" i="72"/>
  <c r="ACC88" i="72"/>
  <c r="ACC86" i="72"/>
  <c r="ACC93" i="72"/>
  <c r="ACC91" i="72"/>
  <c r="ACC85" i="72"/>
  <c r="ACC92" i="72"/>
  <c r="ACC89" i="72"/>
  <c r="ACC90" i="72"/>
  <c r="ACC84" i="72"/>
  <c r="ACC61" i="72"/>
  <c r="ACC60" i="72"/>
  <c r="ACC63" i="72"/>
  <c r="ACC62" i="72"/>
  <c r="ABZ6" i="72"/>
  <c r="ABZ14" i="72"/>
  <c r="ABZ19" i="72"/>
  <c r="ABZ5" i="72"/>
  <c r="ABZ13" i="72"/>
  <c r="ABZ7" i="72"/>
  <c r="ABZ15" i="72"/>
  <c r="ABZ17" i="72"/>
  <c r="ABZ12" i="72"/>
  <c r="ABZ16" i="72"/>
  <c r="ABZ8" i="72"/>
  <c r="ABZ9" i="72"/>
  <c r="ABZ62" i="72"/>
  <c r="ABZ63" i="72"/>
  <c r="ABZ64" i="72"/>
  <c r="ABZ60" i="72"/>
  <c r="ABZ58" i="72"/>
  <c r="ABZ59" i="72"/>
  <c r="ABZ93" i="72"/>
  <c r="ABZ94" i="72"/>
  <c r="ABZ91" i="72"/>
  <c r="ABZ86" i="72"/>
  <c r="ABZ87" i="72"/>
  <c r="ABZ90" i="72"/>
  <c r="ABZ89" i="72"/>
  <c r="ABZ88" i="72"/>
  <c r="ABU4" i="46"/>
  <c r="ABU5" i="46"/>
  <c r="XC33" i="71"/>
  <c r="AAH33" i="71"/>
  <c r="XB33" i="71"/>
  <c r="XC34" i="71"/>
  <c r="AAH34" i="71" s="1"/>
  <c r="XB34" i="71"/>
  <c r="XH14" i="71"/>
  <c r="XG14" i="71"/>
  <c r="WF27" i="71"/>
  <c r="WE27" i="71"/>
  <c r="XB41" i="71"/>
  <c r="XC41" i="71"/>
  <c r="AAH41" i="71"/>
  <c r="XC40" i="71"/>
  <c r="AAH40" i="71"/>
  <c r="XB40" i="71"/>
  <c r="VI6" i="71"/>
  <c r="VN6" i="71"/>
  <c r="VS6" i="71" s="1"/>
  <c r="VX6" i="71" s="1"/>
  <c r="WC6" i="71" s="1"/>
  <c r="WF6" i="71" s="1"/>
  <c r="WI6" i="71" s="1"/>
  <c r="WP6" i="71" s="1"/>
  <c r="WS6" i="71" s="1"/>
  <c r="WX6" i="71" s="1"/>
  <c r="WZ6" i="71" s="1"/>
  <c r="XD6" i="71" s="1"/>
  <c r="XI6" i="71"/>
  <c r="AAP6" i="71"/>
  <c r="WF24" i="71"/>
  <c r="WE24" i="71"/>
  <c r="XC32" i="71"/>
  <c r="AAH32" i="71" s="1"/>
  <c r="XB32" i="71"/>
  <c r="XH4" i="71"/>
  <c r="XG4" i="71"/>
  <c r="XC38" i="71"/>
  <c r="AAH38" i="71" s="1"/>
  <c r="XB38" i="71"/>
  <c r="WE25" i="71"/>
  <c r="WF25" i="71"/>
  <c r="XC35" i="71"/>
  <c r="AAH35" i="71"/>
  <c r="XB35" i="71"/>
  <c r="XB31" i="71"/>
  <c r="XC31" i="71"/>
  <c r="AAH31" i="71" s="1"/>
  <c r="XH17" i="71"/>
  <c r="XG17" i="71"/>
  <c r="XH16" i="71"/>
  <c r="XG16" i="71"/>
  <c r="XH13" i="71"/>
  <c r="XG13" i="71"/>
  <c r="XB37" i="71"/>
  <c r="XC37" i="71"/>
  <c r="AAH37" i="71" s="1"/>
  <c r="XB39" i="71"/>
  <c r="XC39" i="71"/>
  <c r="AAH39" i="71" s="1"/>
  <c r="YM4" i="71"/>
  <c r="YO4" i="71"/>
  <c r="YQ4" i="71" s="1"/>
  <c r="YS4" i="71" s="1"/>
  <c r="AAQ4" i="71"/>
  <c r="XI5" i="71"/>
  <c r="AAP5" i="71"/>
  <c r="VI5" i="71"/>
  <c r="VN5" i="71"/>
  <c r="VS5" i="71"/>
  <c r="VX5" i="71" s="1"/>
  <c r="WC5" i="71" s="1"/>
  <c r="WF5" i="71" s="1"/>
  <c r="WI5" i="71" s="1"/>
  <c r="WP5" i="71" s="1"/>
  <c r="WS5" i="71" s="1"/>
  <c r="WX5" i="71" s="1"/>
  <c r="WZ5" i="71" s="1"/>
  <c r="XD5" i="71" s="1"/>
  <c r="EG4" i="71"/>
  <c r="AAH4" i="71"/>
  <c r="EE4" i="71"/>
  <c r="AAR15" i="71"/>
  <c r="ZB15" i="71"/>
  <c r="ZD15" i="71" s="1"/>
  <c r="ZF15" i="71" s="1"/>
  <c r="ZH15" i="71" s="1"/>
  <c r="ZJ15" i="71" s="1"/>
  <c r="VV87" i="72"/>
  <c r="VY87" i="72"/>
  <c r="WB87" i="72" s="1"/>
  <c r="WE87" i="72" s="1"/>
  <c r="WJ87" i="72" s="1"/>
  <c r="WO87" i="72" s="1"/>
  <c r="WQ87" i="72" s="1"/>
  <c r="WT87" i="72" s="1"/>
  <c r="WY87" i="72" s="1"/>
  <c r="XB87" i="72" s="1"/>
  <c r="XD87" i="72" s="1"/>
  <c r="XG87" i="72" s="1"/>
  <c r="XL87" i="72" s="1"/>
  <c r="XQ87" i="72"/>
  <c r="EG16" i="71"/>
  <c r="AAH16" i="71"/>
  <c r="XI4" i="71"/>
  <c r="AAP4" i="71"/>
  <c r="XB36" i="71"/>
  <c r="AAQ7" i="71"/>
  <c r="AAQ6" i="71"/>
  <c r="YM6" i="71"/>
  <c r="YO6" i="71"/>
  <c r="YQ6" i="71" s="1"/>
  <c r="YS6" i="71" s="1"/>
  <c r="EE7" i="71"/>
  <c r="EG7" i="71"/>
  <c r="AAH7" i="71"/>
  <c r="WF29" i="71"/>
  <c r="VI3" i="71"/>
  <c r="VN3" i="71"/>
  <c r="VS3" i="71" s="1"/>
  <c r="VX3" i="71" s="1"/>
  <c r="WC3" i="71" s="1"/>
  <c r="WF3" i="71" s="1"/>
  <c r="WI3" i="71" s="1"/>
  <c r="WP3" i="71" s="1"/>
  <c r="WS3" i="71" s="1"/>
  <c r="WX3" i="71" s="1"/>
  <c r="WZ3" i="71" s="1"/>
  <c r="XD3" i="71" s="1"/>
  <c r="AAR9" i="71"/>
  <c r="VI7" i="71"/>
  <c r="VN7" i="71" s="1"/>
  <c r="VS7" i="71" s="1"/>
  <c r="VX7" i="71" s="1"/>
  <c r="WC7" i="71" s="1"/>
  <c r="WF7" i="71" s="1"/>
  <c r="WI7" i="71" s="1"/>
  <c r="WP7" i="71" s="1"/>
  <c r="WS7" i="71" s="1"/>
  <c r="WX7" i="71" s="1"/>
  <c r="WZ7" i="71" s="1"/>
  <c r="XD7" i="71" s="1"/>
  <c r="XP59" i="72"/>
  <c r="XO59" i="72"/>
  <c r="XP91" i="72"/>
  <c r="ACB91" i="72" s="1"/>
  <c r="XO91" i="72"/>
  <c r="XO88" i="72"/>
  <c r="XP88" i="72"/>
  <c r="ACB88" i="72"/>
  <c r="XO92" i="72"/>
  <c r="XP92" i="72"/>
  <c r="ACB92" i="72"/>
  <c r="VN3" i="72"/>
  <c r="VS3" i="72"/>
  <c r="VX3" i="72" s="1"/>
  <c r="WC3" i="72" s="1"/>
  <c r="WH3" i="72" s="1"/>
  <c r="WK3" i="72" s="1"/>
  <c r="WN3" i="72" s="1"/>
  <c r="WU3" i="72" s="1"/>
  <c r="WX3" i="72" s="1"/>
  <c r="XC3" i="72" s="1"/>
  <c r="XE3" i="72" s="1"/>
  <c r="XI3" i="72" s="1"/>
  <c r="XL3" i="72" s="1"/>
  <c r="XQ3" i="72"/>
  <c r="ACB3" i="72" s="1"/>
  <c r="VN6" i="72"/>
  <c r="VS6" i="72" s="1"/>
  <c r="VX6" i="72" s="1"/>
  <c r="WC6" i="72" s="1"/>
  <c r="WH6" i="72" s="1"/>
  <c r="WK6" i="72" s="1"/>
  <c r="WN6" i="72" s="1"/>
  <c r="WU6" i="72" s="1"/>
  <c r="WX6" i="72" s="1"/>
  <c r="XC6" i="72" s="1"/>
  <c r="XE6" i="72" s="1"/>
  <c r="XI6" i="72" s="1"/>
  <c r="XL6" i="72" s="1"/>
  <c r="XQ6" i="72"/>
  <c r="ACB6" i="72"/>
  <c r="XP94" i="72"/>
  <c r="ACB94" i="72" s="1"/>
  <c r="XO94" i="72"/>
  <c r="XP85" i="72"/>
  <c r="ACB85" i="72" s="1"/>
  <c r="XO85" i="72"/>
  <c r="XO62" i="72"/>
  <c r="XP62" i="72"/>
  <c r="XO64" i="72"/>
  <c r="XP89" i="72"/>
  <c r="ACB89" i="72" s="1"/>
  <c r="XO89" i="72"/>
  <c r="XP86" i="72"/>
  <c r="ACB86" i="72" s="1"/>
  <c r="XO86" i="72"/>
  <c r="XP60" i="72"/>
  <c r="XO60" i="72"/>
  <c r="XP63" i="72"/>
  <c r="XO63" i="72"/>
  <c r="XP93" i="72"/>
  <c r="ACB93" i="72"/>
  <c r="XO93" i="72"/>
  <c r="XQ5" i="72"/>
  <c r="ACB5" i="72"/>
  <c r="VN5" i="72"/>
  <c r="VS5" i="72"/>
  <c r="VX5" i="72" s="1"/>
  <c r="WC5" i="72" s="1"/>
  <c r="WH5" i="72" s="1"/>
  <c r="WK5" i="72" s="1"/>
  <c r="WN5" i="72" s="1"/>
  <c r="WU5" i="72" s="1"/>
  <c r="WX5" i="72" s="1"/>
  <c r="XC5" i="72" s="1"/>
  <c r="XE5" i="72" s="1"/>
  <c r="XI5" i="72" s="1"/>
  <c r="XL5" i="72" s="1"/>
  <c r="XQ11" i="72"/>
  <c r="ACB11" i="72" s="1"/>
  <c r="VN11" i="72"/>
  <c r="VS11" i="72" s="1"/>
  <c r="VX11" i="72" s="1"/>
  <c r="WC11" i="72" s="1"/>
  <c r="WH11" i="72" s="1"/>
  <c r="WK11" i="72" s="1"/>
  <c r="WN11" i="72" s="1"/>
  <c r="WU11" i="72" s="1"/>
  <c r="WX11" i="72" s="1"/>
  <c r="XC11" i="72" s="1"/>
  <c r="XE11" i="72" s="1"/>
  <c r="XI11" i="72" s="1"/>
  <c r="XL11" i="72" s="1"/>
  <c r="XO15" i="72"/>
  <c r="ZA3" i="72"/>
  <c r="ZC3" i="72" s="1"/>
  <c r="ZE3" i="72" s="1"/>
  <c r="ZH3" i="72" s="1"/>
  <c r="ZJ3" i="72" s="1"/>
  <c r="ACC3" i="72"/>
  <c r="ACD12" i="72"/>
  <c r="ZV12" i="72"/>
  <c r="ZX12" i="72" s="1"/>
  <c r="ZZ12" i="72" s="1"/>
  <c r="AAB12" i="72" s="1"/>
  <c r="AAD12" i="72" s="1"/>
  <c r="AAF12" i="72" s="1"/>
  <c r="EA16" i="72"/>
  <c r="ABT16" i="72"/>
  <c r="DY16" i="72"/>
  <c r="ACC6" i="72"/>
  <c r="ZA6" i="72"/>
  <c r="ZC6" i="72"/>
  <c r="ZE6" i="72" s="1"/>
  <c r="ZH6" i="72" s="1"/>
  <c r="ZJ6" i="72" s="1"/>
  <c r="XO84" i="72"/>
  <c r="XP84" i="72"/>
  <c r="ACB84" i="72"/>
  <c r="ACC4" i="72"/>
  <c r="ZA4" i="72"/>
  <c r="ZC4" i="72" s="1"/>
  <c r="ZE4" i="72" s="1"/>
  <c r="ZH4" i="72" s="1"/>
  <c r="ZJ4" i="72" s="1"/>
  <c r="ACC5" i="72"/>
  <c r="ZA5" i="72"/>
  <c r="ZC5" i="72" s="1"/>
  <c r="ZE5" i="72" s="1"/>
  <c r="ZH5" i="72" s="1"/>
  <c r="ZJ5" i="72" s="1"/>
  <c r="ZV9" i="72"/>
  <c r="ZX9" i="72"/>
  <c r="ZZ9" i="72"/>
  <c r="AAB9" i="72"/>
  <c r="AAD9" i="72" s="1"/>
  <c r="AAF9" i="72" s="1"/>
  <c r="ACD9" i="72"/>
  <c r="DY5" i="72"/>
  <c r="EA5" i="72"/>
  <c r="ABT5" i="72"/>
  <c r="ZA16" i="72"/>
  <c r="ZC16" i="72"/>
  <c r="ZE16" i="72" s="1"/>
  <c r="ZH16" i="72" s="1"/>
  <c r="ZJ16" i="72" s="1"/>
  <c r="ACC16" i="72"/>
  <c r="XO61" i="72"/>
  <c r="AAZ92" i="72"/>
  <c r="ABB92" i="72" s="1"/>
  <c r="ACF93" i="72" s="1"/>
  <c r="ACF92" i="72"/>
  <c r="AAZ90" i="72"/>
  <c r="ABB90" i="72"/>
  <c r="ACF91" i="72" s="1"/>
  <c r="AAZ87" i="72"/>
  <c r="ABB87" i="72"/>
  <c r="ACF88" i="72"/>
  <c r="AAZ89" i="72"/>
  <c r="ABB89" i="72"/>
  <c r="ACF90" i="72" s="1"/>
  <c r="AAZ86" i="72"/>
  <c r="ABB86" i="72" s="1"/>
  <c r="ACF87" i="72" s="1"/>
  <c r="AAZ94" i="72"/>
  <c r="ABB94" i="72"/>
  <c r="AAZ85" i="72"/>
  <c r="ABB85" i="72"/>
  <c r="ACF86" i="72" s="1"/>
  <c r="AAZ93" i="72"/>
  <c r="ABB93" i="72"/>
  <c r="ACF94" i="72"/>
  <c r="AAZ88" i="72"/>
  <c r="ABB88" i="72"/>
  <c r="ACF89" i="72" s="1"/>
  <c r="ACF85" i="72"/>
  <c r="XO73" i="72"/>
  <c r="XP73" i="72"/>
  <c r="XP22" i="72"/>
  <c r="XO22" i="72"/>
  <c r="XP31" i="72"/>
  <c r="XO31" i="72"/>
  <c r="XP41" i="72"/>
  <c r="XO41" i="72"/>
  <c r="XO28" i="72"/>
  <c r="XO33" i="72"/>
  <c r="XO47" i="72"/>
  <c r="XO115" i="72"/>
  <c r="XO23" i="72"/>
  <c r="XO29" i="72"/>
  <c r="XO37" i="72"/>
  <c r="XO42" i="72"/>
  <c r="XO48" i="72"/>
  <c r="XP97" i="72"/>
  <c r="XO97" i="72"/>
  <c r="XP30" i="72"/>
  <c r="XO24" i="72"/>
  <c r="XO38" i="72"/>
  <c r="XO43" i="72"/>
  <c r="XP45" i="72"/>
  <c r="BH8" i="9"/>
  <c r="BL8" i="9"/>
  <c r="BM8" i="9"/>
  <c r="AS8" i="70"/>
  <c r="AS6" i="70"/>
  <c r="AS5" i="70"/>
  <c r="DS19" i="69"/>
  <c r="DU19" i="69" s="1"/>
  <c r="CD10" i="69"/>
  <c r="CC10" i="69"/>
  <c r="BL10" i="69"/>
  <c r="BR15" i="69"/>
  <c r="BZ15" i="69" s="1"/>
  <c r="CD15" i="69" s="1"/>
  <c r="BL15" i="69"/>
  <c r="DRX12" i="42"/>
  <c r="DRX34" i="42"/>
  <c r="DLI11" i="42"/>
  <c r="DLX11" i="42" s="1"/>
  <c r="DMB11" i="42" s="1"/>
  <c r="DRU23" i="42"/>
  <c r="DLI28" i="42"/>
  <c r="DLX28" i="42" s="1"/>
  <c r="DMB28" i="42" s="1"/>
  <c r="DLI12" i="42"/>
  <c r="DLX12" i="42" s="1"/>
  <c r="DMB12" i="42" s="1"/>
  <c r="DLJ4" i="42"/>
  <c r="DLY4" i="42" s="1"/>
  <c r="DMM4" i="42" s="1"/>
  <c r="DMR4" i="42" s="1"/>
  <c r="DMZ4" i="42" s="1"/>
  <c r="DNJ4" i="42" s="1"/>
  <c r="DNO4" i="42" s="1"/>
  <c r="DRX4" i="42" s="1"/>
  <c r="DFX33" i="42"/>
  <c r="DGN33" i="42" s="1"/>
  <c r="DHB33" i="42" s="1"/>
  <c r="DHK33" i="42" s="1"/>
  <c r="DHS33" i="42" s="1"/>
  <c r="DIC33" i="42" s="1"/>
  <c r="DIH33" i="42" s="1"/>
  <c r="DRW33" i="42" s="1"/>
  <c r="DLI34" i="42"/>
  <c r="DLX34" i="42" s="1"/>
  <c r="DMB34" i="42" s="1"/>
  <c r="AS7" i="70"/>
  <c r="AS11" i="70"/>
  <c r="AS10" i="70"/>
  <c r="AS4" i="70"/>
  <c r="AS9" i="70"/>
  <c r="VI9" i="71"/>
  <c r="VN9" i="71"/>
  <c r="VS9" i="71"/>
  <c r="VX9" i="71"/>
  <c r="WC9" i="71" s="1"/>
  <c r="WF9" i="71" s="1"/>
  <c r="WI9" i="71" s="1"/>
  <c r="WP9" i="71" s="1"/>
  <c r="WS9" i="71" s="1"/>
  <c r="WX9" i="71" s="1"/>
  <c r="WZ9" i="71" s="1"/>
  <c r="XD9" i="71" s="1"/>
  <c r="XI9" i="71"/>
  <c r="AAP9" i="71" s="1"/>
  <c r="EG12" i="71"/>
  <c r="AAH12" i="71"/>
  <c r="XD31" i="71"/>
  <c r="AAQ11" i="71"/>
  <c r="ZC25" i="71"/>
  <c r="ZF25" i="71"/>
  <c r="ZX25" i="71" s="1"/>
  <c r="ZE25" i="71"/>
  <c r="WE26" i="71"/>
  <c r="WF26" i="71"/>
  <c r="AAR8" i="71"/>
  <c r="EG10" i="71"/>
  <c r="AAH10" i="71" s="1"/>
  <c r="EE10" i="71"/>
  <c r="EE6" i="71"/>
  <c r="VN16" i="72"/>
  <c r="VS16" i="72"/>
  <c r="VX16" i="72"/>
  <c r="WC16" i="72" s="1"/>
  <c r="WH16" i="72" s="1"/>
  <c r="WK16" i="72" s="1"/>
  <c r="WN16" i="72" s="1"/>
  <c r="WU16" i="72" s="1"/>
  <c r="WX16" i="72" s="1"/>
  <c r="XC16" i="72" s="1"/>
  <c r="XE16" i="72" s="1"/>
  <c r="XI16" i="72" s="1"/>
  <c r="XL16" i="72" s="1"/>
  <c r="XQ16" i="72"/>
  <c r="ACB16" i="72"/>
  <c r="DY14" i="72"/>
  <c r="EA14" i="72"/>
  <c r="ABT14" i="72" s="1"/>
  <c r="VN12" i="72"/>
  <c r="VS12" i="72" s="1"/>
  <c r="VX12" i="72" s="1"/>
  <c r="WC12" i="72" s="1"/>
  <c r="WH12" i="72" s="1"/>
  <c r="WK12" i="72" s="1"/>
  <c r="WN12" i="72" s="1"/>
  <c r="WU12" i="72" s="1"/>
  <c r="WX12" i="72" s="1"/>
  <c r="XC12" i="72" s="1"/>
  <c r="XE12" i="72" s="1"/>
  <c r="XI12" i="72" s="1"/>
  <c r="XL12" i="72" s="1"/>
  <c r="XQ12" i="72"/>
  <c r="ACB12" i="72"/>
  <c r="XQ13" i="72"/>
  <c r="ACB13" i="72" s="1"/>
  <c r="VN13" i="72"/>
  <c r="VS13" i="72"/>
  <c r="VX13" i="72" s="1"/>
  <c r="WC13" i="72" s="1"/>
  <c r="WH13" i="72" s="1"/>
  <c r="WK13" i="72" s="1"/>
  <c r="WN13" i="72" s="1"/>
  <c r="WU13" i="72" s="1"/>
  <c r="WX13" i="72" s="1"/>
  <c r="XC13" i="72" s="1"/>
  <c r="XE13" i="72" s="1"/>
  <c r="XI13" i="72" s="1"/>
  <c r="XL13" i="72" s="1"/>
  <c r="XQ14" i="72"/>
  <c r="ACB14" i="72"/>
  <c r="VN14" i="72"/>
  <c r="VS14" i="72" s="1"/>
  <c r="VX14" i="72" s="1"/>
  <c r="WC14" i="72" s="1"/>
  <c r="WH14" i="72" s="1"/>
  <c r="WK14" i="72" s="1"/>
  <c r="WN14" i="72" s="1"/>
  <c r="WU14" i="72" s="1"/>
  <c r="WX14" i="72" s="1"/>
  <c r="XC14" i="72" s="1"/>
  <c r="XE14" i="72" s="1"/>
  <c r="XI14" i="72" s="1"/>
  <c r="XL14" i="72" s="1"/>
  <c r="XQ17" i="72"/>
  <c r="ACB17" i="72"/>
  <c r="VN17" i="72"/>
  <c r="VS17" i="72"/>
  <c r="VX17" i="72" s="1"/>
  <c r="WC17" i="72" s="1"/>
  <c r="WH17" i="72" s="1"/>
  <c r="WK17" i="72" s="1"/>
  <c r="WN17" i="72" s="1"/>
  <c r="WU17" i="72" s="1"/>
  <c r="WX17" i="72" s="1"/>
  <c r="XC17" i="72" s="1"/>
  <c r="XE17" i="72" s="1"/>
  <c r="XI17" i="72" s="1"/>
  <c r="XL17" i="72" s="1"/>
  <c r="XQ8" i="72"/>
  <c r="ACB8" i="72" s="1"/>
  <c r="VN8" i="72"/>
  <c r="VS8" i="72" s="1"/>
  <c r="VX8" i="72" s="1"/>
  <c r="WC8" i="72" s="1"/>
  <c r="WH8" i="72" s="1"/>
  <c r="WK8" i="72" s="1"/>
  <c r="WN8" i="72" s="1"/>
  <c r="WU8" i="72" s="1"/>
  <c r="WX8" i="72" s="1"/>
  <c r="XC8" i="72" s="1"/>
  <c r="XE8" i="72" s="1"/>
  <c r="XI8" i="72" s="1"/>
  <c r="XL8" i="72" s="1"/>
  <c r="XO8" i="72" s="1"/>
  <c r="ACD4" i="72"/>
  <c r="ZV4" i="72"/>
  <c r="ZX4" i="72" s="1"/>
  <c r="ZZ4" i="72" s="1"/>
  <c r="AAB4" i="72" s="1"/>
  <c r="AAD4" i="72" s="1"/>
  <c r="AAF4" i="72" s="1"/>
  <c r="VN7" i="72"/>
  <c r="VS7" i="72"/>
  <c r="VX7" i="72" s="1"/>
  <c r="WC7" i="72" s="1"/>
  <c r="WH7" i="72" s="1"/>
  <c r="WK7" i="72" s="1"/>
  <c r="WN7" i="72" s="1"/>
  <c r="WU7" i="72" s="1"/>
  <c r="WX7" i="72" s="1"/>
  <c r="XC7" i="72" s="1"/>
  <c r="XE7" i="72" s="1"/>
  <c r="XI7" i="72" s="1"/>
  <c r="XL7" i="72" s="1"/>
  <c r="XQ7" i="72"/>
  <c r="ACB7" i="72" s="1"/>
  <c r="XQ9" i="72"/>
  <c r="ACB9" i="72" s="1"/>
  <c r="VN9" i="72"/>
  <c r="VS9" i="72"/>
  <c r="VX9" i="72"/>
  <c r="WC9" i="72" s="1"/>
  <c r="WH9" i="72" s="1"/>
  <c r="WK9" i="72" s="1"/>
  <c r="WN9" i="72" s="1"/>
  <c r="WU9" i="72" s="1"/>
  <c r="WX9" i="72" s="1"/>
  <c r="XC9" i="72" s="1"/>
  <c r="XE9" i="72" s="1"/>
  <c r="XI9" i="72" s="1"/>
  <c r="XL9" i="72" s="1"/>
  <c r="ZA15" i="72"/>
  <c r="ZC15" i="72" s="1"/>
  <c r="ZE15" i="72" s="1"/>
  <c r="ZH15" i="72" s="1"/>
  <c r="ZJ15" i="72" s="1"/>
  <c r="ACC15" i="72"/>
  <c r="DY6" i="72"/>
  <c r="EA6" i="72"/>
  <c r="ABT6" i="72"/>
  <c r="ZV6" i="72"/>
  <c r="ZX6" i="72"/>
  <c r="ZZ6" i="72"/>
  <c r="AAB6" i="72" s="1"/>
  <c r="AAD6" i="72" s="1"/>
  <c r="AAF6" i="72" s="1"/>
  <c r="ACD6" i="72"/>
  <c r="EA7" i="72"/>
  <c r="ABT7" i="72"/>
  <c r="DY7" i="72"/>
  <c r="DY3" i="72"/>
  <c r="XP98" i="72"/>
  <c r="XO98" i="72"/>
  <c r="XP111" i="72"/>
  <c r="XO111" i="72"/>
  <c r="XP51" i="72"/>
  <c r="XO51" i="72"/>
  <c r="XP39" i="72"/>
  <c r="XP46" i="72"/>
  <c r="XO78" i="72"/>
  <c r="XO99" i="72"/>
  <c r="CD8" i="69"/>
  <c r="CC8" i="69"/>
  <c r="CVC30" i="42"/>
  <c r="CVV30" i="42" s="1"/>
  <c r="CWG30" i="42" s="1"/>
  <c r="CYB30" i="42" s="1"/>
  <c r="CYU30" i="42" s="1"/>
  <c r="CZP30" i="42" s="1"/>
  <c r="CVC17" i="42"/>
  <c r="CVV17" i="42" s="1"/>
  <c r="DLJ36" i="42"/>
  <c r="DLY36" i="42" s="1"/>
  <c r="DMM36" i="42" s="1"/>
  <c r="DMR36" i="42" s="1"/>
  <c r="DMZ36" i="42" s="1"/>
  <c r="DNJ36" i="42" s="1"/>
  <c r="DRX36" i="42" s="1"/>
  <c r="DFX8" i="42"/>
  <c r="DGN8" i="42" s="1"/>
  <c r="DHB8" i="42" s="1"/>
  <c r="DHK8" i="42" s="1"/>
  <c r="DHS8" i="42" s="1"/>
  <c r="DIC8" i="42" s="1"/>
  <c r="DIH8" i="42" s="1"/>
  <c r="DRW8" i="42" s="1"/>
  <c r="DFW7" i="42"/>
  <c r="DGM7" i="42" s="1"/>
  <c r="DGQ7" i="42" s="1"/>
  <c r="DLJ25" i="42"/>
  <c r="DLY25" i="42" s="1"/>
  <c r="DMM25" i="42" s="1"/>
  <c r="DMR25" i="42" s="1"/>
  <c r="DMZ25" i="42" s="1"/>
  <c r="DNJ25" i="42" s="1"/>
  <c r="DNO25" i="42" s="1"/>
  <c r="DRX25" i="42" s="1"/>
  <c r="IA4" i="42"/>
  <c r="DRL4" i="42" s="1"/>
  <c r="DAX16" i="42"/>
  <c r="DBO16" i="42" s="1"/>
  <c r="DCG16" i="42" s="1"/>
  <c r="DCQ16" i="42" s="1"/>
  <c r="DRV16" i="42" s="1"/>
  <c r="DFX3" i="42"/>
  <c r="DGN3" i="42" s="1"/>
  <c r="DHB3" i="42" s="1"/>
  <c r="DHK3" i="42" s="1"/>
  <c r="DHS3" i="42" s="1"/>
  <c r="DIC3" i="42" s="1"/>
  <c r="DIH3" i="42" s="1"/>
  <c r="DRW3" i="42" s="1"/>
  <c r="DLI29" i="42"/>
  <c r="DLX29" i="42" s="1"/>
  <c r="DMB29" i="42" s="1"/>
  <c r="DAX27" i="42"/>
  <c r="DBO27" i="42" s="1"/>
  <c r="DCG27" i="42" s="1"/>
  <c r="DLJ14" i="42"/>
  <c r="DLY14" i="42" s="1"/>
  <c r="DMM14" i="42" s="1"/>
  <c r="DMR14" i="42" s="1"/>
  <c r="DMZ14" i="42" s="1"/>
  <c r="DNJ14" i="42" s="1"/>
  <c r="DNO14" i="42" s="1"/>
  <c r="DRX14" i="42" s="1"/>
  <c r="DLI22" i="42"/>
  <c r="DLX22" i="42" s="1"/>
  <c r="DMB22" i="42" s="1"/>
  <c r="DLI6" i="42"/>
  <c r="DLX6" i="42" s="1"/>
  <c r="DMB6" i="42" s="1"/>
  <c r="DFX20" i="42"/>
  <c r="DGN20" i="42" s="1"/>
  <c r="DHB20" i="42" s="1"/>
  <c r="DHK20" i="42" s="1"/>
  <c r="DHS20" i="42" s="1"/>
  <c r="DIC20" i="42" s="1"/>
  <c r="DIH20" i="42" s="1"/>
  <c r="DRW20" i="42" s="1"/>
  <c r="DFW27" i="42"/>
  <c r="DGM27" i="42" s="1"/>
  <c r="DGQ27" i="42" s="1"/>
  <c r="DFW12" i="42"/>
  <c r="DGM12" i="42" s="1"/>
  <c r="DGQ12" i="42" s="1"/>
  <c r="DFW28" i="42"/>
  <c r="DGM28" i="42" s="1"/>
  <c r="DGQ28" i="42" s="1"/>
  <c r="CVC12" i="42"/>
  <c r="CVV12" i="42" s="1"/>
  <c r="CWG12" i="42" s="1"/>
  <c r="CYB12" i="42" s="1"/>
  <c r="CYU12" i="42" s="1"/>
  <c r="CZP12" i="42" s="1"/>
  <c r="DCR12" i="42"/>
  <c r="ADB20" i="42"/>
  <c r="DRO20" i="42" s="1"/>
  <c r="ACZ20" i="42"/>
  <c r="HY14" i="42"/>
  <c r="DCR16" i="42"/>
  <c r="HY34" i="42"/>
  <c r="IA34" i="42"/>
  <c r="DRL34" i="42" s="1"/>
  <c r="IA32" i="42"/>
  <c r="DRL32" i="42" s="1"/>
  <c r="DCQ15" i="42"/>
  <c r="DRV15" i="42"/>
  <c r="DCP23" i="42"/>
  <c r="DLJ7" i="42"/>
  <c r="DLY7" i="42" s="1"/>
  <c r="DMM7" i="42" s="1"/>
  <c r="DMR7" i="42" s="1"/>
  <c r="DMZ7" i="42" s="1"/>
  <c r="DNJ7" i="42" s="1"/>
  <c r="DNO7" i="42" s="1"/>
  <c r="DRX7" i="42" s="1"/>
  <c r="DCP29" i="42"/>
  <c r="DAO15" i="42"/>
  <c r="DAO23" i="42"/>
  <c r="DLI26" i="42"/>
  <c r="DLX26" i="42" s="1"/>
  <c r="DMB26" i="42" s="1"/>
  <c r="DCR22" i="42"/>
  <c r="CVC22" i="42"/>
  <c r="CVV22" i="42" s="1"/>
  <c r="CWG22" i="42" s="1"/>
  <c r="CYB22" i="42" s="1"/>
  <c r="CYU22" i="42" s="1"/>
  <c r="CZP22" i="42" s="1"/>
  <c r="CSP35" i="42"/>
  <c r="CTC35" i="42" s="1"/>
  <c r="CTO35" i="42" s="1"/>
  <c r="CUD35" i="42" s="1"/>
  <c r="CVC35" i="42" s="1"/>
  <c r="CVV35" i="42" s="1"/>
  <c r="CWG35" i="42" s="1"/>
  <c r="CYB35" i="42" s="1"/>
  <c r="CYU35" i="42" s="1"/>
  <c r="CZP35" i="42" s="1"/>
  <c r="DCR35" i="42"/>
  <c r="UP16" i="42"/>
  <c r="UR16" i="42"/>
  <c r="DRN16" i="42" s="1"/>
  <c r="DLJ5" i="42"/>
  <c r="DLY5" i="42" s="1"/>
  <c r="DMM5" i="42" s="1"/>
  <c r="DMR5" i="42" s="1"/>
  <c r="DMZ5" i="42" s="1"/>
  <c r="DNJ5" i="42" s="1"/>
  <c r="DNO5" i="42" s="1"/>
  <c r="DRX5" i="42" s="1"/>
  <c r="DCP22" i="42"/>
  <c r="IA16" i="42"/>
  <c r="DRL16" i="42" s="1"/>
  <c r="DLJ20" i="42"/>
  <c r="DLY20" i="42" s="1"/>
  <c r="DMM20" i="42" s="1"/>
  <c r="DMR20" i="42" s="1"/>
  <c r="DMZ20" i="42" s="1"/>
  <c r="DNJ20" i="42" s="1"/>
  <c r="DNO20" i="42" s="1"/>
  <c r="DRX20" i="42" s="1"/>
  <c r="CVC13" i="42"/>
  <c r="CVV13" i="42" s="1"/>
  <c r="CWG13" i="42" s="1"/>
  <c r="CYB13" i="42" s="1"/>
  <c r="CYU13" i="42" s="1"/>
  <c r="CZP13" i="42" s="1"/>
  <c r="HY11" i="42"/>
  <c r="IA11" i="42"/>
  <c r="DRL11" i="42" s="1"/>
  <c r="IA28" i="42"/>
  <c r="DRL28" i="42" s="1"/>
  <c r="DAX34" i="42"/>
  <c r="DBO34" i="42" s="1"/>
  <c r="DCG34" i="42" s="1"/>
  <c r="DAX29" i="42"/>
  <c r="CD7" i="69"/>
  <c r="CC7" i="69"/>
  <c r="UR28" i="71"/>
  <c r="UW28" i="71"/>
  <c r="UZ28" i="71"/>
  <c r="VC28" i="71" s="1"/>
  <c r="VH28" i="71" s="1"/>
  <c r="VK28" i="71" s="1"/>
  <c r="VN28" i="71" s="1"/>
  <c r="VQ28" i="71" s="1"/>
  <c r="VT28" i="71" s="1"/>
  <c r="VW28" i="71" s="1"/>
  <c r="VY28" i="71" s="1"/>
  <c r="WB28" i="71" s="1"/>
  <c r="WG28" i="71"/>
  <c r="ZT28" i="71"/>
  <c r="AG29" i="62"/>
  <c r="AG33" i="62"/>
  <c r="EG5" i="71"/>
  <c r="AAH5" i="71" s="1"/>
  <c r="EE5" i="71"/>
  <c r="VI15" i="71"/>
  <c r="VN15" i="71" s="1"/>
  <c r="VS15" i="71" s="1"/>
  <c r="VX15" i="71" s="1"/>
  <c r="WC15" i="71" s="1"/>
  <c r="WF15" i="71" s="1"/>
  <c r="WI15" i="71" s="1"/>
  <c r="WP15" i="71" s="1"/>
  <c r="WS15" i="71" s="1"/>
  <c r="WX15" i="71" s="1"/>
  <c r="WZ15" i="71" s="1"/>
  <c r="XD15" i="71" s="1"/>
  <c r="XI15" i="71"/>
  <c r="AAP15" i="71"/>
  <c r="AAQ3" i="71"/>
  <c r="YM3" i="71"/>
  <c r="YO3" i="71" s="1"/>
  <c r="YQ3" i="71" s="1"/>
  <c r="YS3" i="71" s="1"/>
  <c r="YM9" i="71"/>
  <c r="YO9" i="71" s="1"/>
  <c r="YQ9" i="71" s="1"/>
  <c r="YS9" i="71" s="1"/>
  <c r="AAQ9" i="71"/>
  <c r="YM16" i="71"/>
  <c r="YO16" i="71"/>
  <c r="YQ16" i="71" s="1"/>
  <c r="YS16" i="71" s="1"/>
  <c r="AAQ16" i="71"/>
  <c r="ZB3" i="71"/>
  <c r="ZD3" i="71" s="1"/>
  <c r="ZF3" i="71" s="1"/>
  <c r="ZH3" i="71" s="1"/>
  <c r="ZJ3" i="71" s="1"/>
  <c r="AAR3" i="71"/>
  <c r="XI11" i="71"/>
  <c r="AAP11" i="71" s="1"/>
  <c r="VI11" i="71"/>
  <c r="VN11" i="71" s="1"/>
  <c r="VS11" i="71" s="1"/>
  <c r="VX11" i="71" s="1"/>
  <c r="WC11" i="71" s="1"/>
  <c r="WF11" i="71" s="1"/>
  <c r="WI11" i="71" s="1"/>
  <c r="WP11" i="71" s="1"/>
  <c r="WS11" i="71" s="1"/>
  <c r="WX11" i="71" s="1"/>
  <c r="WZ11" i="71" s="1"/>
  <c r="XD11" i="71" s="1"/>
  <c r="XQ4" i="72"/>
  <c r="ACB4" i="72"/>
  <c r="VN4" i="72"/>
  <c r="VS4" i="72" s="1"/>
  <c r="VX4" i="72" s="1"/>
  <c r="WC4" i="72" s="1"/>
  <c r="WH4" i="72" s="1"/>
  <c r="WK4" i="72" s="1"/>
  <c r="WN4" i="72" s="1"/>
  <c r="WU4" i="72" s="1"/>
  <c r="WX4" i="72" s="1"/>
  <c r="XC4" i="72" s="1"/>
  <c r="XE4" i="72" s="1"/>
  <c r="XI4" i="72" s="1"/>
  <c r="XL4" i="72" s="1"/>
  <c r="ZV7" i="72"/>
  <c r="ZX7" i="72" s="1"/>
  <c r="ZZ7" i="72" s="1"/>
  <c r="AAB7" i="72" s="1"/>
  <c r="AAD7" i="72" s="1"/>
  <c r="AAF7" i="72" s="1"/>
  <c r="ACD7" i="72"/>
  <c r="ACC9" i="72"/>
  <c r="ZA9" i="72"/>
  <c r="ZC9" i="72"/>
  <c r="ZE9" i="72"/>
  <c r="ZH9" i="72"/>
  <c r="ZJ9" i="72" s="1"/>
  <c r="EA4" i="72"/>
  <c r="ABT4" i="72"/>
  <c r="DY4" i="72"/>
  <c r="ACD5" i="72"/>
  <c r="ZV5" i="72"/>
  <c r="ZX5" i="72" s="1"/>
  <c r="ZZ5" i="72" s="1"/>
  <c r="AAB5" i="72" s="1"/>
  <c r="AAD5" i="72" s="1"/>
  <c r="AAF5" i="72" s="1"/>
  <c r="XO100" i="72"/>
  <c r="XO79" i="72"/>
  <c r="XP79" i="72"/>
  <c r="XP26" i="72"/>
  <c r="CF5" i="69" l="1"/>
  <c r="DCR33" i="42"/>
  <c r="DLJ3" i="42"/>
  <c r="DLY3" i="42" s="1"/>
  <c r="DMM3" i="42" s="1"/>
  <c r="DMR3" i="42" s="1"/>
  <c r="DMZ3" i="42" s="1"/>
  <c r="DNJ3" i="42" s="1"/>
  <c r="DNO3" i="42" s="1"/>
  <c r="DRX3" i="42" s="1"/>
  <c r="DFW31" i="42"/>
  <c r="DFX21" i="42"/>
  <c r="DGN21" i="42" s="1"/>
  <c r="DHB21" i="42" s="1"/>
  <c r="DHK21" i="42" s="1"/>
  <c r="DHS21" i="42" s="1"/>
  <c r="DIC21" i="42" s="1"/>
  <c r="DIH21" i="42" s="1"/>
  <c r="DRW21" i="42" s="1"/>
  <c r="DLJ21" i="42"/>
  <c r="DLY21" i="42" s="1"/>
  <c r="DMM21" i="42" s="1"/>
  <c r="DMR21" i="42" s="1"/>
  <c r="DMZ21" i="42" s="1"/>
  <c r="DNJ21" i="42" s="1"/>
  <c r="DNO21" i="42" s="1"/>
  <c r="DRX21" i="42" s="1"/>
  <c r="DFW14" i="42"/>
  <c r="DGM14" i="42" s="1"/>
  <c r="DGQ14" i="42" s="1"/>
  <c r="DFX22" i="42"/>
  <c r="DGN22" i="42" s="1"/>
  <c r="DHB22" i="42" s="1"/>
  <c r="DHK22" i="42" s="1"/>
  <c r="DHS22" i="42" s="1"/>
  <c r="DIC22" i="42" s="1"/>
  <c r="DIH22" i="42" s="1"/>
  <c r="DRW22" i="42" s="1"/>
  <c r="HY30" i="42"/>
  <c r="DFX13" i="42"/>
  <c r="DGN13" i="42" s="1"/>
  <c r="DHB13" i="42" s="1"/>
  <c r="DHK13" i="42" s="1"/>
  <c r="DHS13" i="42" s="1"/>
  <c r="DIC13" i="42" s="1"/>
  <c r="DIH13" i="42" s="1"/>
  <c r="DRW13" i="42" s="1"/>
  <c r="DLJ9" i="42"/>
  <c r="DLY9" i="42" s="1"/>
  <c r="DMM9" i="42" s="1"/>
  <c r="DMR9" i="42" s="1"/>
  <c r="DMZ9" i="42" s="1"/>
  <c r="DNJ9" i="42" s="1"/>
  <c r="DNO9" i="42" s="1"/>
  <c r="DRX9" i="42" s="1"/>
  <c r="CVC4" i="42"/>
  <c r="CVV4" i="42" s="1"/>
  <c r="CWG4" i="42" s="1"/>
  <c r="CYB4" i="42" s="1"/>
  <c r="CYU4" i="42" s="1"/>
  <c r="CZP4" i="42" s="1"/>
  <c r="DFX6" i="42"/>
  <c r="DGN6" i="42" s="1"/>
  <c r="DHB6" i="42" s="1"/>
  <c r="DHK6" i="42" s="1"/>
  <c r="DHS6" i="42" s="1"/>
  <c r="DIC6" i="42" s="1"/>
  <c r="DIH6" i="42" s="1"/>
  <c r="DRW6" i="42" s="1"/>
  <c r="CVC27" i="42"/>
  <c r="DLJ23" i="42"/>
  <c r="DLY23" i="42" s="1"/>
  <c r="DMM23" i="42" s="1"/>
  <c r="DMR23" i="42" s="1"/>
  <c r="DMZ23" i="42" s="1"/>
  <c r="DNJ23" i="42" s="1"/>
  <c r="DNO23" i="42" s="1"/>
  <c r="DRX23" i="42" s="1"/>
  <c r="DFX11" i="42"/>
  <c r="DGN11" i="42" s="1"/>
  <c r="DHB11" i="42" s="1"/>
  <c r="DHK11" i="42" s="1"/>
  <c r="DHS11" i="42" s="1"/>
  <c r="DIC11" i="42" s="1"/>
  <c r="DIH11" i="42" s="1"/>
  <c r="DRW11" i="42" s="1"/>
  <c r="DLJ13" i="42"/>
  <c r="DLY13" i="42" s="1"/>
  <c r="DMM13" i="42" s="1"/>
  <c r="DMR13" i="42" s="1"/>
  <c r="DMZ13" i="42" s="1"/>
  <c r="DNJ13" i="42" s="1"/>
  <c r="DNO13" i="42" s="1"/>
  <c r="DRX13" i="42" s="1"/>
  <c r="HY3" i="42"/>
  <c r="IA3" i="42"/>
  <c r="DRL3" i="42" s="1"/>
  <c r="ADB36" i="42"/>
  <c r="DRO36" i="42" s="1"/>
  <c r="CHK36" i="42"/>
  <c r="DFW30" i="42"/>
  <c r="DGM30" i="42" s="1"/>
  <c r="DGQ30" i="42" s="1"/>
  <c r="DLI24" i="42"/>
  <c r="DLX24" i="42" s="1"/>
  <c r="DMB24" i="42" s="1"/>
  <c r="DCP31" i="42"/>
  <c r="DLI27" i="42"/>
  <c r="DLX27" i="42" s="1"/>
  <c r="DMB27" i="42" s="1"/>
  <c r="DLI33" i="42"/>
  <c r="DLX33" i="42" s="1"/>
  <c r="DMB33" i="42" s="1"/>
  <c r="HY26" i="42"/>
  <c r="DLI15" i="42"/>
  <c r="DLX15" i="42" s="1"/>
  <c r="DMB15" i="42" s="1"/>
  <c r="DAO21" i="42"/>
  <c r="HY9" i="42"/>
  <c r="DAO14" i="42"/>
  <c r="DAX33" i="42"/>
  <c r="DBO33" i="42" s="1"/>
  <c r="DCG33" i="42" s="1"/>
  <c r="DCQ33" i="42" s="1"/>
  <c r="DRV33" i="42" s="1"/>
  <c r="DAO32" i="42"/>
  <c r="DAO25" i="42"/>
  <c r="DFX24" i="42"/>
  <c r="DGN24" i="42" s="1"/>
  <c r="DHB24" i="42" s="1"/>
  <c r="DHK24" i="42" s="1"/>
  <c r="DHS24" i="42" s="1"/>
  <c r="DIC24" i="42" s="1"/>
  <c r="DIH24" i="42" s="1"/>
  <c r="DRW24" i="42" s="1"/>
  <c r="DAX17" i="42"/>
  <c r="DBO17" i="42" s="1"/>
  <c r="DCG17" i="42" s="1"/>
  <c r="DFW29" i="42"/>
  <c r="DGM29" i="42" s="1"/>
  <c r="DGQ29" i="42" s="1"/>
  <c r="DLI8" i="42"/>
  <c r="DLX8" i="42" s="1"/>
  <c r="DMB8" i="42" s="1"/>
  <c r="CVC26" i="42"/>
  <c r="CVV26" i="42" s="1"/>
  <c r="CWG26" i="42" s="1"/>
  <c r="CYB26" i="42" s="1"/>
  <c r="CYU26" i="42" s="1"/>
  <c r="CZP26" i="42" s="1"/>
  <c r="DLJ30" i="42"/>
  <c r="DLY30" i="42" s="1"/>
  <c r="DMM30" i="42" s="1"/>
  <c r="DMR30" i="42" s="1"/>
  <c r="DMZ30" i="42" s="1"/>
  <c r="DNJ30" i="42" s="1"/>
  <c r="DNO30" i="42" s="1"/>
  <c r="DRX30" i="42" s="1"/>
  <c r="DFX25" i="42"/>
  <c r="DGN25" i="42" s="1"/>
  <c r="DHB25" i="42" s="1"/>
  <c r="DHK25" i="42" s="1"/>
  <c r="DHS25" i="42" s="1"/>
  <c r="DIC25" i="42" s="1"/>
  <c r="DIH25" i="42" s="1"/>
  <c r="DRW25" i="42" s="1"/>
  <c r="DAX19" i="42"/>
  <c r="DBO19" i="42" s="1"/>
  <c r="DCG19" i="42" s="1"/>
  <c r="DCP19" i="42" s="1"/>
  <c r="ACZ12" i="42"/>
  <c r="DLJ31" i="42"/>
  <c r="DFW23" i="42"/>
  <c r="DGM23" i="42" s="1"/>
  <c r="DGQ23" i="42" s="1"/>
  <c r="ADB35" i="42"/>
  <c r="DRO35" i="42" s="1"/>
  <c r="ACZ35" i="42"/>
  <c r="IA7" i="42"/>
  <c r="DRL7" i="42" s="1"/>
  <c r="HY7" i="42"/>
  <c r="DFW9" i="42"/>
  <c r="DGM9" i="42" s="1"/>
  <c r="DGQ9" i="42" s="1"/>
  <c r="DFX9" i="42"/>
  <c r="DGN9" i="42" s="1"/>
  <c r="DHB9" i="42" s="1"/>
  <c r="DHK9" i="42" s="1"/>
  <c r="DHS9" i="42" s="1"/>
  <c r="DIC9" i="42" s="1"/>
  <c r="DIH9" i="42" s="1"/>
  <c r="DRW9" i="42" s="1"/>
  <c r="HY33" i="42"/>
  <c r="IA33" i="42"/>
  <c r="DRL33" i="42" s="1"/>
  <c r="DCR15" i="42"/>
  <c r="CVC15" i="42"/>
  <c r="CVV15" i="42" s="1"/>
  <c r="CVC19" i="42"/>
  <c r="CVV19" i="42" s="1"/>
  <c r="DCR19" i="42"/>
  <c r="DFX5" i="42"/>
  <c r="DGN5" i="42" s="1"/>
  <c r="DHB5" i="42" s="1"/>
  <c r="DHK5" i="42" s="1"/>
  <c r="DHS5" i="42" s="1"/>
  <c r="DIC5" i="42" s="1"/>
  <c r="DIH5" i="42" s="1"/>
  <c r="DRW5" i="42" s="1"/>
  <c r="DFW5" i="42"/>
  <c r="DGM5" i="42" s="1"/>
  <c r="DGQ5" i="42" s="1"/>
  <c r="UP4" i="42"/>
  <c r="DCR3" i="42"/>
  <c r="CVC3" i="42"/>
  <c r="CVV3" i="42" s="1"/>
  <c r="CWG3" i="42" s="1"/>
  <c r="CYB3" i="42" s="1"/>
  <c r="CYU3" i="42" s="1"/>
  <c r="CZP3" i="42" s="1"/>
  <c r="DCR9" i="42"/>
  <c r="CVC9" i="42"/>
  <c r="CVV9" i="42" s="1"/>
  <c r="CWG9" i="42" s="1"/>
  <c r="CYB9" i="42" s="1"/>
  <c r="CYU9" i="42" s="1"/>
  <c r="CZP9" i="42" s="1"/>
  <c r="DAO9" i="42" s="1"/>
  <c r="DLJ35" i="42"/>
  <c r="DLY35" i="42" s="1"/>
  <c r="DMM35" i="42" s="1"/>
  <c r="DMR35" i="42" s="1"/>
  <c r="DMZ35" i="42" s="1"/>
  <c r="DNJ35" i="42" s="1"/>
  <c r="DLI35" i="42"/>
  <c r="DLX35" i="42" s="1"/>
  <c r="DMB35" i="42" s="1"/>
  <c r="ALW35" i="42"/>
  <c r="ALX35" i="42" s="1"/>
  <c r="ALY35" i="42" s="1"/>
  <c r="ALZ35" i="42" s="1"/>
  <c r="AMA35" i="42" s="1"/>
  <c r="AMB35" i="42" s="1"/>
  <c r="AMC35" i="42" s="1"/>
  <c r="AMD35" i="42" s="1"/>
  <c r="AME35" i="42" s="1"/>
  <c r="AMF35" i="42" s="1"/>
  <c r="AMG35" i="42" s="1"/>
  <c r="AMH35" i="42" s="1"/>
  <c r="AMI35" i="42" s="1"/>
  <c r="AMJ35" i="42" s="1"/>
  <c r="AMK35" i="42" s="1"/>
  <c r="AML35" i="42" s="1"/>
  <c r="AMM35" i="42" s="1"/>
  <c r="AMN35" i="42" s="1"/>
  <c r="AMO35" i="42" s="1"/>
  <c r="AMP35" i="42" s="1"/>
  <c r="AMQ35" i="42" s="1"/>
  <c r="AMR35" i="42" s="1"/>
  <c r="AMS35" i="42" s="1"/>
  <c r="AMT35" i="42" s="1"/>
  <c r="AMU35" i="42" s="1"/>
  <c r="AMV35" i="42" s="1"/>
  <c r="AMW35" i="42" s="1"/>
  <c r="AMX35" i="42" s="1"/>
  <c r="AMY35" i="42" s="1"/>
  <c r="AMZ35" i="42" s="1"/>
  <c r="ANA35" i="42" s="1"/>
  <c r="ANB35" i="42" s="1"/>
  <c r="ANC35" i="42" s="1"/>
  <c r="AND35" i="42" s="1"/>
  <c r="ANE35" i="42" s="1"/>
  <c r="ANF35" i="42" s="1"/>
  <c r="ANG35" i="42" s="1"/>
  <c r="ANH35" i="42" s="1"/>
  <c r="ANI35" i="42" s="1"/>
  <c r="ANJ35" i="42" s="1"/>
  <c r="ANK35" i="42" s="1"/>
  <c r="ANL35" i="42" s="1"/>
  <c r="ANM35" i="42" s="1"/>
  <c r="ANN35" i="42" s="1"/>
  <c r="ANO35" i="42" s="1"/>
  <c r="ANP35" i="42" s="1"/>
  <c r="ANQ35" i="42" s="1"/>
  <c r="ANR35" i="42" s="1"/>
  <c r="ANS35" i="42" s="1"/>
  <c r="ANT35" i="42" s="1"/>
  <c r="ANU35" i="42" s="1"/>
  <c r="ANV35" i="42" s="1"/>
  <c r="ANW35" i="42" s="1"/>
  <c r="ANX35" i="42" s="1"/>
  <c r="ANY35" i="42" s="1"/>
  <c r="ANZ35" i="42" s="1"/>
  <c r="AOA35" i="42" s="1"/>
  <c r="AOB35" i="42" s="1"/>
  <c r="AOC35" i="42" s="1"/>
  <c r="AOD35" i="42" s="1"/>
  <c r="AOE35" i="42" s="1"/>
  <c r="AOF35" i="42" s="1"/>
  <c r="AOG35" i="42" s="1"/>
  <c r="AOH35" i="42" s="1"/>
  <c r="AOI35" i="42" s="1"/>
  <c r="AOJ35" i="42" s="1"/>
  <c r="AOK35" i="42" s="1"/>
  <c r="AOL35" i="42" s="1"/>
  <c r="AOM35" i="42" s="1"/>
  <c r="AON35" i="42" s="1"/>
  <c r="AOO35" i="42" s="1"/>
  <c r="DRP35" i="42"/>
  <c r="DLI10" i="42"/>
  <c r="DLX10" i="42" s="1"/>
  <c r="DMB10" i="42" s="1"/>
  <c r="DLJ10" i="42"/>
  <c r="DLY10" i="42" s="1"/>
  <c r="DMM10" i="42" s="1"/>
  <c r="DMR10" i="42" s="1"/>
  <c r="DMZ10" i="42" s="1"/>
  <c r="DNJ10" i="42" s="1"/>
  <c r="DNO10" i="42" s="1"/>
  <c r="DRX10" i="42" s="1"/>
  <c r="DFW10" i="42"/>
  <c r="DGM10" i="42" s="1"/>
  <c r="DGQ10" i="42" s="1"/>
  <c r="DFX10" i="42"/>
  <c r="DGN10" i="42" s="1"/>
  <c r="DHB10" i="42" s="1"/>
  <c r="DHK10" i="42" s="1"/>
  <c r="DHS10" i="42" s="1"/>
  <c r="DIC10" i="42" s="1"/>
  <c r="DIH10" i="42" s="1"/>
  <c r="DRW10" i="42" s="1"/>
  <c r="AU4" i="9"/>
  <c r="DLJ32" i="42"/>
  <c r="DLY32" i="42" s="1"/>
  <c r="DMM32" i="42" s="1"/>
  <c r="DMR32" i="42" s="1"/>
  <c r="DMZ32" i="42" s="1"/>
  <c r="DNJ32" i="42" s="1"/>
  <c r="DNO32" i="42" s="1"/>
  <c r="DRX32" i="42" s="1"/>
  <c r="DLI32" i="42"/>
  <c r="DLX32" i="42" s="1"/>
  <c r="DMB32" i="42" s="1"/>
  <c r="DFX32" i="42"/>
  <c r="DGN32" i="42" s="1"/>
  <c r="DHB32" i="42" s="1"/>
  <c r="DHK32" i="42" s="1"/>
  <c r="DHS32" i="42" s="1"/>
  <c r="DIC32" i="42" s="1"/>
  <c r="DIH32" i="42" s="1"/>
  <c r="DRW32" i="42" s="1"/>
  <c r="DFW32" i="42"/>
  <c r="DGM32" i="42" s="1"/>
  <c r="DGQ32" i="42" s="1"/>
  <c r="DFW16" i="42"/>
  <c r="DGM16" i="42" s="1"/>
  <c r="DGQ16" i="42" s="1"/>
  <c r="DFX16" i="42"/>
  <c r="DGN16" i="42" s="1"/>
  <c r="DHB16" i="42" s="1"/>
  <c r="DHK16" i="42" s="1"/>
  <c r="DHS16" i="42" s="1"/>
  <c r="DIC16" i="42" s="1"/>
  <c r="DIH16" i="42" s="1"/>
  <c r="DRW16" i="42" s="1"/>
  <c r="ACZ16" i="42"/>
  <c r="ADB16" i="42"/>
  <c r="DRO16" i="42" s="1"/>
  <c r="DAO5" i="42"/>
  <c r="DAX5" i="42"/>
  <c r="DBO5" i="42" s="1"/>
  <c r="DCG5" i="42" s="1"/>
  <c r="DCQ5" i="42" s="1"/>
  <c r="DRV5" i="42" s="1"/>
  <c r="CVC25" i="42"/>
  <c r="CVV25" i="42" s="1"/>
  <c r="CWG25" i="42" s="1"/>
  <c r="CYB25" i="42" s="1"/>
  <c r="DFW4" i="42"/>
  <c r="DGM4" i="42" s="1"/>
  <c r="DGQ4" i="42" s="1"/>
  <c r="HY25" i="42"/>
  <c r="IA25" i="42"/>
  <c r="DRL25" i="42" s="1"/>
  <c r="DAO18" i="42"/>
  <c r="DAX18" i="42"/>
  <c r="DBO18" i="42" s="1"/>
  <c r="DCG18" i="42" s="1"/>
  <c r="DCP18" i="42" s="1"/>
  <c r="HY13" i="42"/>
  <c r="IA13" i="42"/>
  <c r="DRL13" i="42" s="1"/>
  <c r="DCR7" i="42"/>
  <c r="CVC7" i="42"/>
  <c r="CVV7" i="42" s="1"/>
  <c r="CWG7" i="42" s="1"/>
  <c r="CYB7" i="42" s="1"/>
  <c r="CYU7" i="42" s="1"/>
  <c r="CZP7" i="42" s="1"/>
  <c r="DAO7" i="42" s="1"/>
  <c r="DLI16" i="42"/>
  <c r="DLX16" i="42" s="1"/>
  <c r="DMB16" i="42" s="1"/>
  <c r="HY19" i="42"/>
  <c r="IA19" i="42"/>
  <c r="DRL19" i="42" s="1"/>
  <c r="DFW15" i="42"/>
  <c r="DGM15" i="42" s="1"/>
  <c r="DGQ15" i="42" s="1"/>
  <c r="DFX15" i="42"/>
  <c r="DGN15" i="42" s="1"/>
  <c r="DHB15" i="42" s="1"/>
  <c r="DHK15" i="42" s="1"/>
  <c r="DHS15" i="42" s="1"/>
  <c r="DIC15" i="42" s="1"/>
  <c r="DIH15" i="42" s="1"/>
  <c r="DRW15" i="42" s="1"/>
  <c r="AU5" i="9"/>
  <c r="CSP36" i="42"/>
  <c r="CTC36" i="42" s="1"/>
  <c r="CTO36" i="42" s="1"/>
  <c r="CUD36" i="42" s="1"/>
  <c r="CVC36" i="42" s="1"/>
  <c r="CVV36" i="42" s="1"/>
  <c r="CWG36" i="42" s="1"/>
  <c r="CYB36" i="42" s="1"/>
  <c r="CYU36" i="42" s="1"/>
  <c r="CZP36" i="42" s="1"/>
  <c r="AA6" i="9"/>
  <c r="DLJ17" i="42"/>
  <c r="DLY17" i="42" s="1"/>
  <c r="DMM17" i="42" s="1"/>
  <c r="DMR17" i="42" s="1"/>
  <c r="DMZ17" i="42" s="1"/>
  <c r="DNJ17" i="42" s="1"/>
  <c r="DNO17" i="42" s="1"/>
  <c r="DRX17" i="42" s="1"/>
  <c r="DFX17" i="42"/>
  <c r="DGN17" i="42" s="1"/>
  <c r="DHB17" i="42" s="1"/>
  <c r="DHK17" i="42" s="1"/>
  <c r="DHS17" i="42" s="1"/>
  <c r="DIC17" i="42" s="1"/>
  <c r="DIH17" i="42" s="1"/>
  <c r="DRW17" i="42" s="1"/>
  <c r="CVC20" i="42"/>
  <c r="CVV20" i="42" s="1"/>
  <c r="CWG20" i="42" s="1"/>
  <c r="CYB20" i="42" s="1"/>
  <c r="CYU20" i="42" s="1"/>
  <c r="CZP20" i="42" s="1"/>
  <c r="DAX20" i="42" s="1"/>
  <c r="DBO20" i="42" s="1"/>
  <c r="DCG20" i="42" s="1"/>
  <c r="DCR20" i="42"/>
  <c r="HY20" i="42"/>
  <c r="IA20" i="42"/>
  <c r="DRL20" i="42" s="1"/>
  <c r="DCR6" i="42"/>
  <c r="CVC6" i="42"/>
  <c r="CVV6" i="42" s="1"/>
  <c r="CWG6" i="42" s="1"/>
  <c r="CYB6" i="42" s="1"/>
  <c r="CYU6" i="42" s="1"/>
  <c r="CZP6" i="42" s="1"/>
  <c r="DAX6" i="42" s="1"/>
  <c r="DBO6" i="42" s="1"/>
  <c r="DCG6" i="42" s="1"/>
  <c r="CVC14" i="42"/>
  <c r="CVV14" i="42" s="1"/>
  <c r="DCR14" i="42"/>
  <c r="AU7" i="9"/>
  <c r="UR34" i="42"/>
  <c r="DRN34" i="42" s="1"/>
  <c r="IA18" i="42"/>
  <c r="DRL18" i="42" s="1"/>
  <c r="AA7" i="9"/>
  <c r="UP31" i="42"/>
  <c r="AA4" i="9"/>
  <c r="DCR29" i="42"/>
  <c r="DCR24" i="42"/>
  <c r="CVC28" i="42"/>
  <c r="CVV28" i="42" s="1"/>
  <c r="CWG28" i="42" s="1"/>
  <c r="CYB28" i="42" s="1"/>
  <c r="CYU28" i="42" s="1"/>
  <c r="CZP28" i="42" s="1"/>
  <c r="DCR28" i="42"/>
  <c r="DFW34" i="42"/>
  <c r="DGM34" i="42" s="1"/>
  <c r="DGQ34" i="42" s="1"/>
  <c r="DFX34" i="42"/>
  <c r="DGN34" i="42" s="1"/>
  <c r="DHB34" i="42" s="1"/>
  <c r="DHK34" i="42" s="1"/>
  <c r="DHS34" i="42" s="1"/>
  <c r="DIC34" i="42" s="1"/>
  <c r="DIH34" i="42" s="1"/>
  <c r="DRW34" i="42" s="1"/>
  <c r="IA8" i="42"/>
  <c r="DRL8" i="42" s="1"/>
  <c r="DCR8" i="42"/>
  <c r="CVC8" i="42"/>
  <c r="CVV8" i="42" s="1"/>
  <c r="CWG8" i="42" s="1"/>
  <c r="CYB8" i="42" s="1"/>
  <c r="CYU8" i="42" s="1"/>
  <c r="CZP8" i="42" s="1"/>
  <c r="UP20" i="42"/>
  <c r="DAO24" i="42"/>
  <c r="HY31" i="42"/>
  <c r="DFW26" i="42"/>
  <c r="DGM26" i="42" s="1"/>
  <c r="DGQ26" i="42" s="1"/>
  <c r="DFX26" i="42"/>
  <c r="DGN26" i="42" s="1"/>
  <c r="DHB26" i="42" s="1"/>
  <c r="DHK26" i="42" s="1"/>
  <c r="DHS26" i="42" s="1"/>
  <c r="DIC26" i="42" s="1"/>
  <c r="DIH26" i="42" s="1"/>
  <c r="DRW26" i="42" s="1"/>
  <c r="HY35" i="42"/>
  <c r="AA5" i="9"/>
  <c r="UR25" i="42"/>
  <c r="DRN25" i="42" s="1"/>
  <c r="DCR10" i="42"/>
  <c r="CVC10" i="42"/>
  <c r="CVV10" i="42" s="1"/>
  <c r="CWG10" i="42" s="1"/>
  <c r="CYB10" i="42" s="1"/>
  <c r="CYU10" i="42" s="1"/>
  <c r="CZP10" i="42" s="1"/>
  <c r="DAX10" i="42" s="1"/>
  <c r="DBO10" i="42" s="1"/>
  <c r="DCG10" i="42" s="1"/>
  <c r="DCQ32" i="42"/>
  <c r="DRV32" i="42" s="1"/>
  <c r="DCP32" i="42"/>
  <c r="DCP25" i="42"/>
  <c r="DCQ25" i="42"/>
  <c r="DRV25" i="42" s="1"/>
  <c r="ACZ5" i="42"/>
  <c r="HY24" i="42"/>
  <c r="IA24" i="42"/>
  <c r="DRL24" i="42" s="1"/>
  <c r="CVC11" i="42"/>
  <c r="CVV11" i="42" s="1"/>
  <c r="CWG11" i="42" s="1"/>
  <c r="CYB11" i="42" s="1"/>
  <c r="CYU11" i="42" s="1"/>
  <c r="CZP11" i="42" s="1"/>
  <c r="DAO11" i="42" s="1"/>
  <c r="DCR11" i="42"/>
  <c r="AU6" i="9"/>
  <c r="J7" i="9"/>
  <c r="AY8" i="9"/>
  <c r="AT8" i="9"/>
  <c r="OK3" i="63"/>
  <c r="OK39" i="63"/>
  <c r="OK37" i="63"/>
  <c r="OK36" i="63"/>
  <c r="OL19" i="63"/>
  <c r="OK19" i="63"/>
  <c r="OK30" i="63"/>
  <c r="OL30" i="63"/>
  <c r="OK29" i="63"/>
  <c r="OL29" i="63"/>
  <c r="OK5" i="63"/>
  <c r="OL4" i="63"/>
  <c r="OK4" i="63"/>
  <c r="OK28" i="63"/>
  <c r="OK27" i="63"/>
  <c r="OL27" i="63"/>
  <c r="OL15" i="63"/>
  <c r="OK15" i="63"/>
  <c r="OL23" i="63"/>
  <c r="OK16" i="63"/>
  <c r="OL16" i="63"/>
  <c r="OK14" i="63"/>
  <c r="OK9" i="63"/>
  <c r="OK25" i="63"/>
  <c r="OK22" i="63"/>
  <c r="OK13" i="63"/>
  <c r="OL13" i="63"/>
  <c r="OL35" i="63"/>
  <c r="OK35" i="63"/>
  <c r="OL21" i="63"/>
  <c r="OK21" i="63"/>
  <c r="OK10" i="63"/>
  <c r="OL10" i="63"/>
  <c r="OK11" i="63"/>
  <c r="OK8" i="63"/>
  <c r="OK34" i="63"/>
  <c r="OK31" i="63"/>
  <c r="OK24" i="63"/>
  <c r="OL24" i="63"/>
  <c r="OK20" i="63"/>
  <c r="OL26" i="63"/>
  <c r="OK38" i="63"/>
  <c r="OL38" i="63"/>
  <c r="OL32" i="63"/>
  <c r="OK32" i="63"/>
  <c r="OK6" i="63"/>
  <c r="OK17" i="63"/>
  <c r="OL18" i="63"/>
  <c r="OK18" i="63"/>
  <c r="OL7" i="63"/>
  <c r="OK7" i="63"/>
  <c r="OK33" i="63"/>
  <c r="OK12" i="63"/>
  <c r="WV16" i="46"/>
  <c r="ABU16" i="46" s="1"/>
  <c r="WW6" i="46"/>
  <c r="WW9" i="46"/>
  <c r="WR17" i="46"/>
  <c r="WV18" i="46"/>
  <c r="ABU18" i="46" s="1"/>
  <c r="WU18" i="46"/>
  <c r="WV11" i="46"/>
  <c r="ABU11" i="46" s="1"/>
  <c r="WV15" i="46"/>
  <c r="ABU15" i="46" s="1"/>
  <c r="WU12" i="46"/>
  <c r="WR9" i="46"/>
  <c r="UZ10" i="46"/>
  <c r="VC10" i="46" s="1"/>
  <c r="VF10" i="46" s="1"/>
  <c r="VI10" i="46" s="1"/>
  <c r="VN10" i="46" s="1"/>
  <c r="VS10" i="46" s="1"/>
  <c r="VU10" i="46" s="1"/>
  <c r="VX10" i="46" s="1"/>
  <c r="WC10" i="46" s="1"/>
  <c r="WF10" i="46" s="1"/>
  <c r="WH10" i="46" s="1"/>
  <c r="WK10" i="46" s="1"/>
  <c r="WN10" i="46" s="1"/>
  <c r="WR10" i="46" s="1"/>
  <c r="Y7" i="9"/>
  <c r="UZ4" i="46"/>
  <c r="VC4" i="46" s="1"/>
  <c r="VF4" i="46" s="1"/>
  <c r="VI4" i="46" s="1"/>
  <c r="VN4" i="46" s="1"/>
  <c r="VS4" i="46" s="1"/>
  <c r="VU4" i="46" s="1"/>
  <c r="VX4" i="46" s="1"/>
  <c r="WC4" i="46" s="1"/>
  <c r="WF4" i="46" s="1"/>
  <c r="WH4" i="46" s="1"/>
  <c r="WK4" i="46" s="1"/>
  <c r="E5" i="9"/>
  <c r="AN6" i="9"/>
  <c r="AN4" i="9"/>
  <c r="AN5" i="9"/>
  <c r="AN7" i="9"/>
  <c r="UZ8" i="46"/>
  <c r="VC8" i="46" s="1"/>
  <c r="VF8" i="46" s="1"/>
  <c r="VI8" i="46" s="1"/>
  <c r="VN8" i="46" s="1"/>
  <c r="VS8" i="46" s="1"/>
  <c r="VU8" i="46" s="1"/>
  <c r="VX8" i="46" s="1"/>
  <c r="WC8" i="46" s="1"/>
  <c r="WF8" i="46" s="1"/>
  <c r="WH8" i="46" s="1"/>
  <c r="WK8" i="46" s="1"/>
  <c r="WN8" i="46" s="1"/>
  <c r="WR8" i="46" s="1"/>
  <c r="WW8" i="46"/>
  <c r="E7" i="9"/>
  <c r="WW5" i="46"/>
  <c r="UZ5" i="46"/>
  <c r="VC5" i="46" s="1"/>
  <c r="VF5" i="46" s="1"/>
  <c r="VI5" i="46" s="1"/>
  <c r="VN5" i="46" s="1"/>
  <c r="VS5" i="46" s="1"/>
  <c r="VU5" i="46" s="1"/>
  <c r="VX5" i="46" s="1"/>
  <c r="WC5" i="46" s="1"/>
  <c r="WF5" i="46" s="1"/>
  <c r="WH5" i="46" s="1"/>
  <c r="WK5" i="46" s="1"/>
  <c r="E6" i="9"/>
  <c r="ABU12" i="46"/>
  <c r="Y4" i="9"/>
  <c r="T5" i="9"/>
  <c r="T6" i="9"/>
  <c r="T7" i="9"/>
  <c r="T4" i="9"/>
  <c r="AS5" i="9"/>
  <c r="O4" i="9"/>
  <c r="O6" i="9"/>
  <c r="O5" i="9"/>
  <c r="O7" i="9"/>
  <c r="WW11" i="46"/>
  <c r="J5" i="9"/>
  <c r="UZ7" i="46"/>
  <c r="VC7" i="46" s="1"/>
  <c r="VF7" i="46" s="1"/>
  <c r="VI7" i="46" s="1"/>
  <c r="VN7" i="46" s="1"/>
  <c r="VS7" i="46" s="1"/>
  <c r="VU7" i="46" s="1"/>
  <c r="VX7" i="46" s="1"/>
  <c r="WC7" i="46" s="1"/>
  <c r="WF7" i="46" s="1"/>
  <c r="WH7" i="46" s="1"/>
  <c r="WK7" i="46" s="1"/>
  <c r="J4" i="9"/>
  <c r="UZ3" i="46"/>
  <c r="VC3" i="46" s="1"/>
  <c r="VF3" i="46" s="1"/>
  <c r="VI3" i="46" s="1"/>
  <c r="VN3" i="46" s="1"/>
  <c r="VS3" i="46" s="1"/>
  <c r="VU3" i="46" s="1"/>
  <c r="VX3" i="46" s="1"/>
  <c r="WC3" i="46" s="1"/>
  <c r="WF3" i="46" s="1"/>
  <c r="WH3" i="46" s="1"/>
  <c r="WK3" i="46" s="1"/>
  <c r="WN3" i="46" s="1"/>
  <c r="WR3" i="46" s="1"/>
  <c r="E4" i="9"/>
  <c r="ZF46" i="45"/>
  <c r="ZN46" i="45"/>
  <c r="ZL45" i="45"/>
  <c r="ZO45" i="45" s="1"/>
  <c r="ABB45" i="45" s="1"/>
  <c r="ZF5" i="45"/>
  <c r="ZI5" i="45" s="1"/>
  <c r="ZN5" i="45"/>
  <c r="ZF12" i="45"/>
  <c r="ZI12" i="45" s="1"/>
  <c r="ZN12" i="45"/>
  <c r="ZF9" i="45"/>
  <c r="ZI9" i="45" s="1"/>
  <c r="ZN9" i="45"/>
  <c r="ZL56" i="45"/>
  <c r="ZO56" i="45" s="1"/>
  <c r="ABB56" i="45" s="1"/>
  <c r="ZL58" i="45"/>
  <c r="ZO58" i="45" s="1"/>
  <c r="ABB58" i="45" s="1"/>
  <c r="VT4" i="45"/>
  <c r="YM38" i="45"/>
  <c r="YO38" i="45" s="1"/>
  <c r="ABA38" i="45" s="1"/>
  <c r="YM12" i="45"/>
  <c r="YO12" i="45" s="1"/>
  <c r="ABA12" i="45" s="1"/>
  <c r="YM37" i="45"/>
  <c r="YO37" i="45" s="1"/>
  <c r="ABA37" i="45" s="1"/>
  <c r="YM23" i="45"/>
  <c r="YO23" i="45" s="1"/>
  <c r="ABA23" i="45" s="1"/>
  <c r="YM48" i="45"/>
  <c r="YO48" i="45" s="1"/>
  <c r="ABA48" i="45" s="1"/>
  <c r="YM36" i="45"/>
  <c r="YO36" i="45" s="1"/>
  <c r="ABA36" i="45" s="1"/>
  <c r="YM22" i="45"/>
  <c r="YO22" i="45" s="1"/>
  <c r="ABA22" i="45" s="1"/>
  <c r="YM49" i="45"/>
  <c r="YO49" i="45" s="1"/>
  <c r="ABA49" i="45" s="1"/>
  <c r="YM31" i="45"/>
  <c r="YO31" i="45" s="1"/>
  <c r="ABA31" i="45" s="1"/>
  <c r="YM5" i="45"/>
  <c r="YO5" i="45" s="1"/>
  <c r="ABA5" i="45" s="1"/>
  <c r="YM30" i="45"/>
  <c r="YO30" i="45" s="1"/>
  <c r="ABA30" i="45" s="1"/>
  <c r="YM53" i="45"/>
  <c r="YO53" i="45" s="1"/>
  <c r="ABA53" i="45" s="1"/>
  <c r="YM6" i="45"/>
  <c r="YO6" i="45" s="1"/>
  <c r="ABA6" i="45" s="1"/>
  <c r="YM43" i="45"/>
  <c r="YO43" i="45" s="1"/>
  <c r="ABA43" i="45" s="1"/>
  <c r="YM29" i="45"/>
  <c r="YO29" i="45" s="1"/>
  <c r="ABA29" i="45" s="1"/>
  <c r="YM54" i="45"/>
  <c r="YO54" i="45" s="1"/>
  <c r="ABA54" i="45" s="1"/>
  <c r="YM7" i="45"/>
  <c r="YO7" i="45" s="1"/>
  <c r="ABA7" i="45" s="1"/>
  <c r="YM42" i="45"/>
  <c r="YO42" i="45" s="1"/>
  <c r="ABA42" i="45" s="1"/>
  <c r="YM28" i="45"/>
  <c r="YO28" i="45" s="1"/>
  <c r="ABA28" i="45" s="1"/>
  <c r="YM55" i="45"/>
  <c r="YO55" i="45" s="1"/>
  <c r="ABA55" i="45" s="1"/>
  <c r="YM8" i="45"/>
  <c r="YO8" i="45" s="1"/>
  <c r="ABA8" i="45" s="1"/>
  <c r="YM41" i="45"/>
  <c r="YO41" i="45" s="1"/>
  <c r="ABA41" i="45" s="1"/>
  <c r="YM27" i="45"/>
  <c r="YO27" i="45" s="1"/>
  <c r="ABA27" i="45" s="1"/>
  <c r="YM56" i="45"/>
  <c r="YO56" i="45" s="1"/>
  <c r="ABA56" i="45" s="1"/>
  <c r="YM9" i="45"/>
  <c r="YO9" i="45" s="1"/>
  <c r="ABA9" i="45" s="1"/>
  <c r="YM40" i="45"/>
  <c r="YO40" i="45" s="1"/>
  <c r="ABA40" i="45" s="1"/>
  <c r="YM26" i="45"/>
  <c r="YO26" i="45" s="1"/>
  <c r="ABA26" i="45" s="1"/>
  <c r="YM10" i="45"/>
  <c r="YO10" i="45" s="1"/>
  <c r="ABA10" i="45" s="1"/>
  <c r="YM39" i="45"/>
  <c r="YO39" i="45" s="1"/>
  <c r="ABA39" i="45" s="1"/>
  <c r="YM25" i="45"/>
  <c r="YO25" i="45" s="1"/>
  <c r="ABA25" i="45" s="1"/>
  <c r="YM58" i="45"/>
  <c r="YO58" i="45" s="1"/>
  <c r="ABA58" i="45" s="1"/>
  <c r="YM11" i="45"/>
  <c r="YO11" i="45" s="1"/>
  <c r="ABA11" i="45" s="1"/>
  <c r="YM24" i="45"/>
  <c r="YO24" i="45" s="1"/>
  <c r="ABA24" i="45" s="1"/>
  <c r="YM21" i="45"/>
  <c r="YO21" i="45" s="1"/>
  <c r="ABA21" i="45" s="1"/>
  <c r="YM50" i="45"/>
  <c r="YO50" i="45" s="1"/>
  <c r="ABA50" i="45" s="1"/>
  <c r="YM19" i="45"/>
  <c r="YO19" i="45" s="1"/>
  <c r="ABA19" i="45" s="1"/>
  <c r="YM34" i="45"/>
  <c r="YO34" i="45" s="1"/>
  <c r="ABA34" i="45" s="1"/>
  <c r="YM20" i="45"/>
  <c r="YO20" i="45" s="1"/>
  <c r="ABA20" i="45" s="1"/>
  <c r="YM51" i="45"/>
  <c r="YO51" i="45" s="1"/>
  <c r="ABA51" i="45" s="1"/>
  <c r="YM33" i="45"/>
  <c r="YO33" i="45" s="1"/>
  <c r="ABA33" i="45" s="1"/>
  <c r="YM52" i="45"/>
  <c r="YO52" i="45" s="1"/>
  <c r="ABA52" i="45" s="1"/>
  <c r="YM35" i="45"/>
  <c r="YO35" i="45" s="1"/>
  <c r="ABA35" i="45" s="1"/>
  <c r="YM3" i="45"/>
  <c r="YO3" i="45" s="1"/>
  <c r="ABA3" i="45" s="1"/>
  <c r="YM32" i="45"/>
  <c r="YO32" i="45" s="1"/>
  <c r="ABA32" i="45" s="1"/>
  <c r="EZ6" i="45"/>
  <c r="AAQ6" i="45" s="1"/>
  <c r="XP18" i="45"/>
  <c r="XR18" i="45" s="1"/>
  <c r="AAZ18" i="45" s="1"/>
  <c r="XP45" i="45"/>
  <c r="XR45" i="45" s="1"/>
  <c r="AAZ45" i="45" s="1"/>
  <c r="XP19" i="45"/>
  <c r="XR19" i="45" s="1"/>
  <c r="AAZ19" i="45" s="1"/>
  <c r="XP3" i="45"/>
  <c r="XR3" i="45" s="1"/>
  <c r="AAZ3" i="45" s="1"/>
  <c r="XP58" i="45"/>
  <c r="XR58" i="45" s="1"/>
  <c r="AAZ58" i="45" s="1"/>
  <c r="XP5" i="45"/>
  <c r="XR5" i="45" s="1"/>
  <c r="AAZ5" i="45" s="1"/>
  <c r="XP6" i="45"/>
  <c r="XR6" i="45" s="1"/>
  <c r="AAZ6" i="45" s="1"/>
  <c r="XP7" i="45"/>
  <c r="XR7" i="45" s="1"/>
  <c r="AAZ7" i="45" s="1"/>
  <c r="XP56" i="45"/>
  <c r="XR56" i="45" s="1"/>
  <c r="AAZ56" i="45" s="1"/>
  <c r="XP8" i="45"/>
  <c r="XR8" i="45" s="1"/>
  <c r="AAZ8" i="45" s="1"/>
  <c r="XP13" i="45"/>
  <c r="XR13" i="45" s="1"/>
  <c r="AAZ13" i="45" s="1"/>
  <c r="XP9" i="45"/>
  <c r="XR9" i="45" s="1"/>
  <c r="AAZ9" i="45" s="1"/>
  <c r="XP10" i="45"/>
  <c r="XR10" i="45" s="1"/>
  <c r="AAZ10" i="45" s="1"/>
  <c r="XP11" i="45"/>
  <c r="XR11" i="45" s="1"/>
  <c r="AAZ11" i="45" s="1"/>
  <c r="XP12" i="45"/>
  <c r="XR12" i="45" s="1"/>
  <c r="AAZ12" i="45" s="1"/>
  <c r="VU7" i="45"/>
  <c r="AAX7" i="45" s="1"/>
  <c r="WT56" i="45"/>
  <c r="WV56" i="45" s="1"/>
  <c r="AAY56" i="45" s="1"/>
  <c r="WT5" i="45"/>
  <c r="WV5" i="45" s="1"/>
  <c r="AAY5" i="45" s="1"/>
  <c r="WT6" i="45"/>
  <c r="WV6" i="45" s="1"/>
  <c r="AAY6" i="45" s="1"/>
  <c r="WT7" i="45"/>
  <c r="WV7" i="45" s="1"/>
  <c r="AAY7" i="45" s="1"/>
  <c r="VU11" i="45"/>
  <c r="AAX11" i="45" s="1"/>
  <c r="WT12" i="45"/>
  <c r="WV12" i="45" s="1"/>
  <c r="AAY12" i="45" s="1"/>
  <c r="WT11" i="45"/>
  <c r="WV11" i="45" s="1"/>
  <c r="AAY11" i="45" s="1"/>
  <c r="WT13" i="45"/>
  <c r="WV13" i="45" s="1"/>
  <c r="AAY13" i="45" s="1"/>
  <c r="WT19" i="45"/>
  <c r="WV19" i="45" s="1"/>
  <c r="AAY19" i="45" s="1"/>
  <c r="WT18" i="45"/>
  <c r="WV18" i="45" s="1"/>
  <c r="AAY18" i="45" s="1"/>
  <c r="WT10" i="45"/>
  <c r="WV10" i="45" s="1"/>
  <c r="AAY10" i="45" s="1"/>
  <c r="WT9" i="45"/>
  <c r="WV9" i="45" s="1"/>
  <c r="AAY9" i="45" s="1"/>
  <c r="WT3" i="45"/>
  <c r="WV3" i="45" s="1"/>
  <c r="AAY3" i="45" s="1"/>
  <c r="WT58" i="45"/>
  <c r="WV58" i="45" s="1"/>
  <c r="AAY58" i="45" s="1"/>
  <c r="ZF19" i="45"/>
  <c r="ZF6" i="45"/>
  <c r="ZI6" i="45" s="1"/>
  <c r="EX18" i="45"/>
  <c r="EZ18" i="45"/>
  <c r="AAQ18" i="45" s="1"/>
  <c r="EX17" i="45"/>
  <c r="ZF14" i="45"/>
  <c r="ZI14" i="45" s="1"/>
  <c r="TX3" i="45"/>
  <c r="UC3" i="45" s="1"/>
  <c r="UF3" i="45" s="1"/>
  <c r="UI3" i="45" s="1"/>
  <c r="UN3" i="45" s="1"/>
  <c r="UQ3" i="45" s="1"/>
  <c r="UT3" i="45" s="1"/>
  <c r="UW3" i="45" s="1"/>
  <c r="UZ3" i="45" s="1"/>
  <c r="VC3" i="45" s="1"/>
  <c r="VE3" i="45" s="1"/>
  <c r="VH3" i="45" s="1"/>
  <c r="VL3" i="45" s="1"/>
  <c r="VP3" i="45" s="1"/>
  <c r="VS3" i="45" s="1"/>
  <c r="ZF10" i="45"/>
  <c r="ZI10" i="45" s="1"/>
  <c r="VU10" i="45"/>
  <c r="AAX10" i="45" s="1"/>
  <c r="TX10" i="45"/>
  <c r="UC10" i="45" s="1"/>
  <c r="UF10" i="45" s="1"/>
  <c r="UI10" i="45" s="1"/>
  <c r="UN10" i="45" s="1"/>
  <c r="UQ10" i="45" s="1"/>
  <c r="UT10" i="45" s="1"/>
  <c r="UW10" i="45" s="1"/>
  <c r="UZ10" i="45" s="1"/>
  <c r="VC10" i="45" s="1"/>
  <c r="VE10" i="45" s="1"/>
  <c r="VH10" i="45" s="1"/>
  <c r="VL10" i="45" s="1"/>
  <c r="VP10" i="45" s="1"/>
  <c r="VS10" i="45" s="1"/>
  <c r="AW5" i="9"/>
  <c r="AW4" i="9"/>
  <c r="TX6" i="45"/>
  <c r="UC6" i="45" s="1"/>
  <c r="UF6" i="45" s="1"/>
  <c r="UI6" i="45" s="1"/>
  <c r="UN6" i="45" s="1"/>
  <c r="UQ6" i="45" s="1"/>
  <c r="UT6" i="45" s="1"/>
  <c r="UW6" i="45" s="1"/>
  <c r="UZ6" i="45" s="1"/>
  <c r="VC6" i="45" s="1"/>
  <c r="VE6" i="45" s="1"/>
  <c r="VH6" i="45" s="1"/>
  <c r="VL6" i="45" s="1"/>
  <c r="VP6" i="45" s="1"/>
  <c r="VT6" i="45" s="1"/>
  <c r="VU6" i="45"/>
  <c r="AAX6" i="45" s="1"/>
  <c r="ZF18" i="45"/>
  <c r="ZI18" i="45" s="1"/>
  <c r="EZ9" i="45"/>
  <c r="AAQ9" i="45" s="1"/>
  <c r="EX9" i="45"/>
  <c r="AR6" i="9"/>
  <c r="AR7" i="9"/>
  <c r="ZF3" i="45"/>
  <c r="ZI3" i="45" s="1"/>
  <c r="ZN3" i="45"/>
  <c r="EX8" i="45"/>
  <c r="EZ8" i="45"/>
  <c r="AAQ8" i="45" s="1"/>
  <c r="EZ5" i="45"/>
  <c r="AAQ5" i="45" s="1"/>
  <c r="EX5" i="45"/>
  <c r="I4" i="9"/>
  <c r="D4" i="9"/>
  <c r="I5" i="9"/>
  <c r="ZF8" i="45"/>
  <c r="ZI8" i="45" s="1"/>
  <c r="EZ14" i="45"/>
  <c r="AAQ14" i="45" s="1"/>
  <c r="EX14" i="45"/>
  <c r="TX13" i="45"/>
  <c r="UC13" i="45" s="1"/>
  <c r="UF13" i="45" s="1"/>
  <c r="UI13" i="45" s="1"/>
  <c r="UN13" i="45" s="1"/>
  <c r="UQ13" i="45" s="1"/>
  <c r="UT13" i="45" s="1"/>
  <c r="UW13" i="45" s="1"/>
  <c r="UZ13" i="45" s="1"/>
  <c r="VC13" i="45" s="1"/>
  <c r="VE13" i="45" s="1"/>
  <c r="VH13" i="45" s="1"/>
  <c r="VL13" i="45" s="1"/>
  <c r="VP13" i="45" s="1"/>
  <c r="VS13" i="45" s="1"/>
  <c r="VU13" i="45"/>
  <c r="AAX13" i="45" s="1"/>
  <c r="EX15" i="45"/>
  <c r="EZ15" i="45"/>
  <c r="AAQ15" i="45" s="1"/>
  <c r="TX9" i="45"/>
  <c r="UC9" i="45" s="1"/>
  <c r="UF9" i="45" s="1"/>
  <c r="UI9" i="45" s="1"/>
  <c r="UN9" i="45" s="1"/>
  <c r="UQ9" i="45" s="1"/>
  <c r="UT9" i="45" s="1"/>
  <c r="UW9" i="45" s="1"/>
  <c r="UZ9" i="45" s="1"/>
  <c r="VC9" i="45" s="1"/>
  <c r="VE9" i="45" s="1"/>
  <c r="VH9" i="45" s="1"/>
  <c r="VL9" i="45" s="1"/>
  <c r="VP9" i="45" s="1"/>
  <c r="VT9" i="45" s="1"/>
  <c r="VU9" i="45"/>
  <c r="AAX9" i="45" s="1"/>
  <c r="D7" i="9"/>
  <c r="D5" i="9"/>
  <c r="I7" i="9"/>
  <c r="EZ13" i="45"/>
  <c r="AAQ13" i="45" s="1"/>
  <c r="ZF7" i="45"/>
  <c r="ZI7" i="45" s="1"/>
  <c r="EX12" i="45"/>
  <c r="N7" i="9"/>
  <c r="VS14" i="45"/>
  <c r="I6" i="9"/>
  <c r="TX14" i="45"/>
  <c r="UC14" i="45" s="1"/>
  <c r="UF14" i="45" s="1"/>
  <c r="UI14" i="45" s="1"/>
  <c r="UN14" i="45" s="1"/>
  <c r="UQ14" i="45" s="1"/>
  <c r="UT14" i="45" s="1"/>
  <c r="UW14" i="45" s="1"/>
  <c r="UZ14" i="45" s="1"/>
  <c r="VC14" i="45" s="1"/>
  <c r="VE14" i="45" s="1"/>
  <c r="AR5" i="9"/>
  <c r="ZF47" i="45"/>
  <c r="AW6" i="9"/>
  <c r="ZF4" i="45"/>
  <c r="ZF11" i="45"/>
  <c r="ZI11" i="45" s="1"/>
  <c r="ABC3" i="43"/>
  <c r="ABE3" i="43" s="1"/>
  <c r="ACT3" i="43" s="1"/>
  <c r="ABC44" i="43"/>
  <c r="ABE44" i="43" s="1"/>
  <c r="ACT44" i="43" s="1"/>
  <c r="ABC56" i="43"/>
  <c r="ABE56" i="43" s="1"/>
  <c r="ACT56" i="43" s="1"/>
  <c r="ABC45" i="43"/>
  <c r="ABE45" i="43" s="1"/>
  <c r="ACT45" i="43" s="1"/>
  <c r="ABC42" i="43"/>
  <c r="ABE42" i="43" s="1"/>
  <c r="ACT42" i="43" s="1"/>
  <c r="ABC57" i="43"/>
  <c r="ABE57" i="43" s="1"/>
  <c r="ACT57" i="43" s="1"/>
  <c r="ABC54" i="43"/>
  <c r="ABE54" i="43" s="1"/>
  <c r="ACT54" i="43" s="1"/>
  <c r="ABC46" i="43"/>
  <c r="ABE46" i="43" s="1"/>
  <c r="ACT46" i="43" s="1"/>
  <c r="ABC43" i="43"/>
  <c r="ABE43" i="43" s="1"/>
  <c r="ACT43" i="43" s="1"/>
  <c r="ABC5" i="43"/>
  <c r="ABE5" i="43" s="1"/>
  <c r="ACT5" i="43" s="1"/>
  <c r="ABC4" i="43"/>
  <c r="ABE4" i="43" s="1"/>
  <c r="ACT4" i="43" s="1"/>
  <c r="ABC7" i="43"/>
  <c r="ABE7" i="43" s="1"/>
  <c r="ACT7" i="43" s="1"/>
  <c r="ABC6" i="43"/>
  <c r="ABE6" i="43" s="1"/>
  <c r="ACT6" i="43" s="1"/>
  <c r="XN4" i="43"/>
  <c r="ACP4" i="43" s="1"/>
  <c r="VG4" i="43"/>
  <c r="XL33" i="43"/>
  <c r="XM33" i="43"/>
  <c r="XL29" i="43"/>
  <c r="XM29" i="43"/>
  <c r="XM28" i="43"/>
  <c r="XL28" i="43"/>
  <c r="XM51" i="43"/>
  <c r="XL51" i="43"/>
  <c r="XL35" i="43"/>
  <c r="XM35" i="43"/>
  <c r="XM34" i="43"/>
  <c r="XL34" i="43"/>
  <c r="XL23" i="43"/>
  <c r="XM23" i="43"/>
  <c r="XM22" i="43"/>
  <c r="XL22" i="43"/>
  <c r="XM21" i="43"/>
  <c r="XL21" i="43"/>
  <c r="XM38" i="43"/>
  <c r="XL38" i="43"/>
  <c r="XM27" i="43"/>
  <c r="XL27" i="43"/>
  <c r="XM48" i="43"/>
  <c r="XL48" i="43"/>
  <c r="XM53" i="43"/>
  <c r="XL53" i="43"/>
  <c r="XL37" i="43"/>
  <c r="XM37" i="43"/>
  <c r="XL26" i="43"/>
  <c r="XM26" i="43"/>
  <c r="XM54" i="43"/>
  <c r="XL54" i="43"/>
  <c r="XM36" i="43"/>
  <c r="XL36" i="43"/>
  <c r="XM25" i="43"/>
  <c r="XL25" i="43"/>
  <c r="XM24" i="43"/>
  <c r="XL24" i="43"/>
  <c r="XM57" i="43"/>
  <c r="XL57" i="43"/>
  <c r="XM3" i="43"/>
  <c r="XL3" i="43"/>
  <c r="XL19" i="43"/>
  <c r="XM19" i="43"/>
  <c r="XM31" i="43"/>
  <c r="XL31" i="43"/>
  <c r="ACR5" i="43"/>
  <c r="XM17" i="43"/>
  <c r="XL17" i="43"/>
  <c r="XM16" i="43"/>
  <c r="XL16" i="43"/>
  <c r="XM15" i="43"/>
  <c r="XL15" i="43"/>
  <c r="XM39" i="43"/>
  <c r="XL39" i="43"/>
  <c r="XM20" i="43"/>
  <c r="XL20" i="43"/>
  <c r="XM47" i="43"/>
  <c r="XL47" i="43"/>
  <c r="XM49" i="43"/>
  <c r="XL49" i="43"/>
  <c r="XL55" i="43"/>
  <c r="XM55" i="43"/>
  <c r="XM32" i="43"/>
  <c r="XL32" i="43"/>
  <c r="XL9" i="43"/>
  <c r="XM9" i="43"/>
  <c r="DZ6" i="43"/>
  <c r="XM18" i="43"/>
  <c r="XL18" i="43"/>
  <c r="XM30" i="43"/>
  <c r="XL30" i="43"/>
  <c r="XM14" i="43"/>
  <c r="XL14" i="43"/>
  <c r="XM50" i="43"/>
  <c r="XL50" i="43"/>
  <c r="EB5" i="43"/>
  <c r="ACG5" i="43" s="1"/>
  <c r="ACR10" i="43"/>
  <c r="ACQ7" i="43"/>
  <c r="EB4" i="43"/>
  <c r="ACG4" i="43" s="1"/>
  <c r="H5" i="9"/>
  <c r="H4" i="9"/>
  <c r="ACR8" i="43"/>
  <c r="AB4" i="9"/>
  <c r="AB5" i="9"/>
  <c r="AB6" i="9"/>
  <c r="AB7" i="9"/>
  <c r="C5" i="9"/>
  <c r="C7" i="9"/>
  <c r="C6" i="9"/>
  <c r="C4" i="9"/>
  <c r="W6" i="9"/>
  <c r="W4" i="9"/>
  <c r="W5" i="9"/>
  <c r="W7" i="9"/>
  <c r="EB3" i="43"/>
  <c r="ACG3" i="43" s="1"/>
  <c r="DZ3" i="43"/>
  <c r="ACR11" i="43"/>
  <c r="ZS11" i="43"/>
  <c r="ZU11" i="43" s="1"/>
  <c r="ZW11" i="43" s="1"/>
  <c r="ZY11" i="43" s="1"/>
  <c r="AAA11" i="43" s="1"/>
  <c r="AAD11" i="43" s="1"/>
  <c r="AAF11" i="43" s="1"/>
  <c r="DZ7" i="43"/>
  <c r="EB7" i="43"/>
  <c r="ACG7" i="43" s="1"/>
  <c r="AV6" i="9"/>
  <c r="AV4" i="9"/>
  <c r="AV5" i="9"/>
  <c r="AV7" i="9"/>
  <c r="UY5" i="43"/>
  <c r="VA5" i="43" s="1"/>
  <c r="AL5" i="9"/>
  <c r="ZS3" i="43"/>
  <c r="ZU3" i="43" s="1"/>
  <c r="ZW3" i="43" s="1"/>
  <c r="ZY3" i="43" s="1"/>
  <c r="AAA3" i="43" s="1"/>
  <c r="AAD3" i="43" s="1"/>
  <c r="AAF3" i="43" s="1"/>
  <c r="ACR3" i="43"/>
  <c r="AQ6" i="9"/>
  <c r="AQ4" i="9"/>
  <c r="AQ7" i="9"/>
  <c r="AQ5" i="9"/>
  <c r="H7" i="9"/>
  <c r="H6" i="9"/>
  <c r="ZS9" i="43"/>
  <c r="ZU9" i="43" s="1"/>
  <c r="ZW9" i="43" s="1"/>
  <c r="ZY9" i="43" s="1"/>
  <c r="AAA9" i="43" s="1"/>
  <c r="AAD9" i="43" s="1"/>
  <c r="AAF9" i="43" s="1"/>
  <c r="XN3" i="43"/>
  <c r="ACP3" i="43" s="1"/>
  <c r="ZS13" i="43"/>
  <c r="ZU13" i="43" s="1"/>
  <c r="ZW13" i="43" s="1"/>
  <c r="ZY13" i="43" s="1"/>
  <c r="AAA13" i="43" s="1"/>
  <c r="AAD13" i="43" s="1"/>
  <c r="AAF13" i="43" s="1"/>
  <c r="ACR4" i="43"/>
  <c r="YX6" i="43"/>
  <c r="YZ6" i="43" s="1"/>
  <c r="ZB6" i="43" s="1"/>
  <c r="ZE6" i="43" s="1"/>
  <c r="ZH6" i="43" s="1"/>
  <c r="ZJ6" i="43" s="1"/>
  <c r="ACR12" i="43"/>
  <c r="CH5" i="69"/>
  <c r="CJ5" i="69" s="1"/>
  <c r="BL8" i="69"/>
  <c r="BL11" i="69"/>
  <c r="BJ11" i="69"/>
  <c r="BR11" i="69" s="1"/>
  <c r="BZ11" i="69" s="1"/>
  <c r="CD11" i="69" s="1"/>
  <c r="BR24" i="69"/>
  <c r="BZ24" i="69" s="1"/>
  <c r="BL24" i="69"/>
  <c r="CC15" i="69"/>
  <c r="CI5" i="69"/>
  <c r="BR21" i="69"/>
  <c r="BZ21" i="69" s="1"/>
  <c r="CD21" i="69" s="1"/>
  <c r="BL21" i="69"/>
  <c r="BR18" i="69"/>
  <c r="BZ18" i="69" s="1"/>
  <c r="BL18" i="69"/>
  <c r="BR23" i="69"/>
  <c r="BZ23" i="69" s="1"/>
  <c r="BL23" i="69"/>
  <c r="BR13" i="69"/>
  <c r="BZ13" i="69" s="1"/>
  <c r="BL13" i="69"/>
  <c r="BL12" i="69"/>
  <c r="BJ12" i="69"/>
  <c r="BR12" i="69" s="1"/>
  <c r="BZ12" i="69" s="1"/>
  <c r="CC12" i="69" s="1"/>
  <c r="BR14" i="69"/>
  <c r="BZ14" i="69" s="1"/>
  <c r="BL14" i="69"/>
  <c r="BL7" i="69"/>
  <c r="BJ7" i="69"/>
  <c r="BR7" i="69" s="1"/>
  <c r="BR17" i="69"/>
  <c r="BZ17" i="69" s="1"/>
  <c r="BL17" i="69"/>
  <c r="BR19" i="69"/>
  <c r="BZ19" i="69" s="1"/>
  <c r="BL19" i="69"/>
  <c r="BR20" i="69"/>
  <c r="BZ20" i="69" s="1"/>
  <c r="CC20" i="69" s="1"/>
  <c r="BL20" i="69"/>
  <c r="BL9" i="69"/>
  <c r="CC22" i="69"/>
  <c r="BR16" i="69"/>
  <c r="BZ16" i="69" s="1"/>
  <c r="CD16" i="69" s="1"/>
  <c r="BL22" i="69"/>
  <c r="AE6" i="9"/>
  <c r="AE5" i="9"/>
  <c r="AE4" i="9"/>
  <c r="AE7" i="9"/>
  <c r="DAO3" i="42"/>
  <c r="DAX3" i="42"/>
  <c r="DBO3" i="42" s="1"/>
  <c r="DCG3" i="42" s="1"/>
  <c r="AL7" i="9"/>
  <c r="XG15" i="71"/>
  <c r="XH15" i="71"/>
  <c r="DAX36" i="42"/>
  <c r="DBO36" i="42" s="1"/>
  <c r="DCG36" i="42" s="1"/>
  <c r="DAO36" i="42"/>
  <c r="XP9" i="72"/>
  <c r="XO9" i="72"/>
  <c r="XP16" i="72"/>
  <c r="XO16" i="72"/>
  <c r="XO6" i="72"/>
  <c r="XP6" i="72"/>
  <c r="XG7" i="71"/>
  <c r="XH7" i="71"/>
  <c r="F7" i="9"/>
  <c r="F4" i="9"/>
  <c r="F6" i="9"/>
  <c r="F5" i="9"/>
  <c r="AO7" i="9"/>
  <c r="AO4" i="9"/>
  <c r="AO5" i="9"/>
  <c r="AO6" i="9"/>
  <c r="P5" i="9"/>
  <c r="P6" i="9"/>
  <c r="P4" i="9"/>
  <c r="UP19" i="42"/>
  <c r="UR19" i="42"/>
  <c r="DRN19" i="42" s="1"/>
  <c r="UR15" i="42"/>
  <c r="DRN15" i="42" s="1"/>
  <c r="UP15" i="42"/>
  <c r="UR9" i="42"/>
  <c r="DRN9" i="42" s="1"/>
  <c r="UP9" i="42"/>
  <c r="ADB27" i="42"/>
  <c r="DRO27" i="42" s="1"/>
  <c r="ACZ27" i="42"/>
  <c r="ADB10" i="42"/>
  <c r="DRO10" i="42" s="1"/>
  <c r="ACZ10" i="42"/>
  <c r="ACZ4" i="42"/>
  <c r="ADB4" i="42"/>
  <c r="DRO4" i="42" s="1"/>
  <c r="HY36" i="42"/>
  <c r="IA36" i="42"/>
  <c r="DRL36" i="42" s="1"/>
  <c r="AI5" i="9"/>
  <c r="XH11" i="71"/>
  <c r="XG11" i="71"/>
  <c r="DAO20" i="42"/>
  <c r="DAO4" i="42"/>
  <c r="DAX4" i="42"/>
  <c r="DBO4" i="42" s="1"/>
  <c r="DCG4" i="42" s="1"/>
  <c r="DAO12" i="42"/>
  <c r="DAX12" i="42"/>
  <c r="DBO12" i="42" s="1"/>
  <c r="DCG12" i="42" s="1"/>
  <c r="XP14" i="72"/>
  <c r="XO14" i="72"/>
  <c r="UR24" i="42"/>
  <c r="DRN24" i="42" s="1"/>
  <c r="UP24" i="42"/>
  <c r="ADB26" i="42"/>
  <c r="DRO26" i="42" s="1"/>
  <c r="ACZ26" i="42"/>
  <c r="ACZ22" i="42"/>
  <c r="ADB22" i="42"/>
  <c r="DRO22" i="42" s="1"/>
  <c r="ADB9" i="42"/>
  <c r="DRO9" i="42" s="1"/>
  <c r="ACZ9" i="42"/>
  <c r="HY10" i="42"/>
  <c r="IA10" i="42"/>
  <c r="DRL10" i="42" s="1"/>
  <c r="R4" i="9"/>
  <c r="R5" i="9"/>
  <c r="R7" i="9"/>
  <c r="R6" i="9"/>
  <c r="AD7" i="9"/>
  <c r="AD6" i="9"/>
  <c r="AD5" i="9"/>
  <c r="AD4" i="9"/>
  <c r="XP11" i="72"/>
  <c r="XO11" i="72"/>
  <c r="XP3" i="72"/>
  <c r="XO3" i="72"/>
  <c r="XH3" i="71"/>
  <c r="XG3" i="71"/>
  <c r="AX4" i="9"/>
  <c r="AG4" i="9"/>
  <c r="AG7" i="9"/>
  <c r="AG5" i="9"/>
  <c r="AG6" i="9"/>
  <c r="UP36" i="42"/>
  <c r="UR36" i="42"/>
  <c r="DRN36" i="42" s="1"/>
  <c r="UR27" i="42"/>
  <c r="DRN27" i="42" s="1"/>
  <c r="UP27" i="42"/>
  <c r="ACZ31" i="42"/>
  <c r="ADB31" i="42"/>
  <c r="DRO31" i="42" s="1"/>
  <c r="XG9" i="71"/>
  <c r="XH9" i="71"/>
  <c r="U6" i="9"/>
  <c r="UR23" i="42"/>
  <c r="DRN23" i="42" s="1"/>
  <c r="UP23" i="42"/>
  <c r="UR8" i="42"/>
  <c r="DRN8" i="42" s="1"/>
  <c r="UP8" i="42"/>
  <c r="V7" i="9"/>
  <c r="V4" i="9"/>
  <c r="V6" i="9"/>
  <c r="V5" i="9"/>
  <c r="XO13" i="72"/>
  <c r="XP13" i="72"/>
  <c r="XO5" i="72"/>
  <c r="XP5" i="72"/>
  <c r="XH6" i="71"/>
  <c r="XG6" i="71"/>
  <c r="UR22" i="42"/>
  <c r="DRN22" i="42" s="1"/>
  <c r="UP22" i="42"/>
  <c r="UP14" i="42"/>
  <c r="UR14" i="42"/>
  <c r="DRN14" i="42" s="1"/>
  <c r="UP35" i="42"/>
  <c r="UR35" i="42"/>
  <c r="DRN35" i="42" s="1"/>
  <c r="ACZ8" i="42"/>
  <c r="ADB8" i="42"/>
  <c r="DRO8" i="42" s="1"/>
  <c r="DAO35" i="42"/>
  <c r="DAX35" i="42"/>
  <c r="DBO35" i="42" s="1"/>
  <c r="DCG35" i="42" s="1"/>
  <c r="VT7" i="45"/>
  <c r="VS7" i="45"/>
  <c r="DCP33" i="42"/>
  <c r="AJ6" i="9"/>
  <c r="UR12" i="42"/>
  <c r="DRN12" i="42" s="1"/>
  <c r="UP12" i="42"/>
  <c r="ACZ25" i="42"/>
  <c r="ADB25" i="42"/>
  <c r="DRO25" i="42" s="1"/>
  <c r="ACZ13" i="42"/>
  <c r="ADB13" i="42"/>
  <c r="DRO13" i="42" s="1"/>
  <c r="IA23" i="42"/>
  <c r="DRL23" i="42" s="1"/>
  <c r="HY23" i="42"/>
  <c r="AI7" i="9"/>
  <c r="AI6" i="9"/>
  <c r="DCQ21" i="42"/>
  <c r="DRV21" i="42" s="1"/>
  <c r="DCP21" i="42"/>
  <c r="XO87" i="72"/>
  <c r="XP87" i="72"/>
  <c r="ACB87" i="72" s="1"/>
  <c r="UP26" i="42"/>
  <c r="UR26" i="42"/>
  <c r="DRN26" i="42" s="1"/>
  <c r="ADB21" i="42"/>
  <c r="DRO21" i="42" s="1"/>
  <c r="ACZ21" i="42"/>
  <c r="UR30" i="42"/>
  <c r="DRN30" i="42" s="1"/>
  <c r="UP30" i="42"/>
  <c r="ACZ7" i="42"/>
  <c r="ADB7" i="42"/>
  <c r="DRO7" i="42" s="1"/>
  <c r="DCQ24" i="42"/>
  <c r="DRV24" i="42" s="1"/>
  <c r="DCP24" i="42"/>
  <c r="DAX13" i="42"/>
  <c r="DBO13" i="42" s="1"/>
  <c r="DCG13" i="42" s="1"/>
  <c r="DAO13" i="42"/>
  <c r="DCQ18" i="42"/>
  <c r="DRV18" i="42" s="1"/>
  <c r="DAO22" i="42"/>
  <c r="DAX22" i="42"/>
  <c r="X4" i="9"/>
  <c r="X7" i="9"/>
  <c r="X5" i="9"/>
  <c r="X6" i="9"/>
  <c r="K4" i="9"/>
  <c r="UR21" i="42"/>
  <c r="DRN21" i="42" s="1"/>
  <c r="UP21" i="42"/>
  <c r="UP13" i="42"/>
  <c r="UR13" i="42"/>
  <c r="DRN13" i="42" s="1"/>
  <c r="ACZ3" i="42"/>
  <c r="ADB3" i="42"/>
  <c r="ACZ14" i="42"/>
  <c r="ADB14" i="42"/>
  <c r="DRO14" i="42" s="1"/>
  <c r="WF28" i="71"/>
  <c r="WE28" i="71"/>
  <c r="DAX26" i="42"/>
  <c r="DBO26" i="42" s="1"/>
  <c r="DCG26" i="42" s="1"/>
  <c r="DAO26" i="42"/>
  <c r="VT11" i="45"/>
  <c r="VS11" i="45"/>
  <c r="UR11" i="42"/>
  <c r="DRN11" i="42" s="1"/>
  <c r="UP11" i="42"/>
  <c r="UP6" i="42"/>
  <c r="UR6" i="42"/>
  <c r="DRN6" i="42" s="1"/>
  <c r="UP33" i="42"/>
  <c r="UR33" i="42"/>
  <c r="DRN33" i="42" s="1"/>
  <c r="ADB24" i="42"/>
  <c r="DRO24" i="42" s="1"/>
  <c r="ACZ24" i="42"/>
  <c r="ADB6" i="42"/>
  <c r="DRO6" i="42" s="1"/>
  <c r="ACZ6" i="42"/>
  <c r="EZ16" i="45"/>
  <c r="AAQ16" i="45" s="1"/>
  <c r="EX16" i="45"/>
  <c r="EX7" i="45"/>
  <c r="EZ7" i="45"/>
  <c r="AAQ7" i="45" s="1"/>
  <c r="XP7" i="72"/>
  <c r="XO7" i="72"/>
  <c r="UP18" i="42"/>
  <c r="UR18" i="42"/>
  <c r="DRN18" i="42" s="1"/>
  <c r="DAO8" i="42"/>
  <c r="DAX8" i="42"/>
  <c r="DBO8" i="42" s="1"/>
  <c r="DCG8" i="42" s="1"/>
  <c r="XO12" i="72"/>
  <c r="XP12" i="72"/>
  <c r="AM7" i="9"/>
  <c r="AM6" i="9"/>
  <c r="AM4" i="9"/>
  <c r="AM5" i="9"/>
  <c r="Z4" i="9"/>
  <c r="Z7" i="9"/>
  <c r="Z5" i="9"/>
  <c r="Z6" i="9"/>
  <c r="UR17" i="42"/>
  <c r="DRN17" i="42" s="1"/>
  <c r="UP17" i="42"/>
  <c r="ADB29" i="42"/>
  <c r="DRO29" i="42" s="1"/>
  <c r="ACZ29" i="42"/>
  <c r="AK7" i="9"/>
  <c r="AK5" i="9"/>
  <c r="AK4" i="9"/>
  <c r="AK6" i="9"/>
  <c r="IA12" i="42"/>
  <c r="DRL12" i="42" s="1"/>
  <c r="HY12" i="42"/>
  <c r="EX11" i="45"/>
  <c r="EZ11" i="45"/>
  <c r="AAQ11" i="45" s="1"/>
  <c r="AC7" i="9"/>
  <c r="AC5" i="9"/>
  <c r="AC6" i="9"/>
  <c r="AC4" i="9"/>
  <c r="DCQ34" i="42"/>
  <c r="DRV34" i="42" s="1"/>
  <c r="DCP34" i="42"/>
  <c r="DCP14" i="42"/>
  <c r="DCQ14" i="42"/>
  <c r="DRV14" i="42" s="1"/>
  <c r="DAX30" i="42"/>
  <c r="DBO30" i="42" s="1"/>
  <c r="DCG30" i="42" s="1"/>
  <c r="DAO30" i="42"/>
  <c r="UR3" i="42"/>
  <c r="DRN3" i="42" s="1"/>
  <c r="UP3" i="42"/>
  <c r="ADB34" i="42"/>
  <c r="DRO34" i="42" s="1"/>
  <c r="ACZ34" i="42"/>
  <c r="ADB18" i="42"/>
  <c r="DRO18" i="42" s="1"/>
  <c r="ACZ18" i="42"/>
  <c r="HY22" i="42"/>
  <c r="IA22" i="42"/>
  <c r="DRL22" i="42" s="1"/>
  <c r="IA17" i="42"/>
  <c r="DRL17" i="42" s="1"/>
  <c r="HY17" i="42"/>
  <c r="DCP5" i="42"/>
  <c r="XP17" i="72"/>
  <c r="XO17" i="72"/>
  <c r="XG5" i="71"/>
  <c r="XH5" i="71"/>
  <c r="UR5" i="42"/>
  <c r="DRN5" i="42" s="1"/>
  <c r="UP5" i="42"/>
  <c r="UP28" i="42"/>
  <c r="UR28" i="42"/>
  <c r="DRN28" i="42" s="1"/>
  <c r="ADB11" i="42"/>
  <c r="DRO11" i="42" s="1"/>
  <c r="ACZ11" i="42"/>
  <c r="AH5" i="9"/>
  <c r="AH7" i="9"/>
  <c r="AH6" i="9"/>
  <c r="AH4" i="9"/>
  <c r="XP4" i="72"/>
  <c r="XO4" i="72"/>
  <c r="DCQ27" i="42"/>
  <c r="DRV27" i="42" s="1"/>
  <c r="DCP27" i="42"/>
  <c r="DCP17" i="42"/>
  <c r="DCQ17" i="42"/>
  <c r="DRV17" i="42" s="1"/>
  <c r="CC9" i="69"/>
  <c r="CD9" i="69"/>
  <c r="ACZ33" i="42"/>
  <c r="ADB33" i="42"/>
  <c r="DRO33" i="42" s="1"/>
  <c r="ACZ28" i="42"/>
  <c r="ADB28" i="42"/>
  <c r="DRO28" i="42" s="1"/>
  <c r="ADB17" i="42"/>
  <c r="DRO17" i="42" s="1"/>
  <c r="ACZ17" i="42"/>
  <c r="AF7" i="9"/>
  <c r="AF6" i="9"/>
  <c r="AF5" i="9"/>
  <c r="AF4" i="9"/>
  <c r="UP29" i="42"/>
  <c r="UR32" i="42"/>
  <c r="DRN32" i="42" s="1"/>
  <c r="UR10" i="42"/>
  <c r="DRN10" i="42" s="1"/>
  <c r="EZ3" i="45"/>
  <c r="AAQ3" i="45" s="1"/>
  <c r="AX7" i="9"/>
  <c r="AX6" i="9"/>
  <c r="N5" i="9"/>
  <c r="AL4" i="9"/>
  <c r="AX5" i="9"/>
  <c r="CHS35" i="42"/>
  <c r="CIA35" i="42" s="1"/>
  <c r="CIK35" i="42" s="1"/>
  <c r="CIN35" i="42" s="1"/>
  <c r="DRT35" i="42" s="1"/>
  <c r="AP6" i="9" s="1"/>
  <c r="HY29" i="42"/>
  <c r="HY5" i="42"/>
  <c r="K5" i="9"/>
  <c r="AL6" i="9"/>
  <c r="AR4" i="9"/>
  <c r="AS4" i="9"/>
  <c r="U5" i="9"/>
  <c r="ACZ32" i="42"/>
  <c r="ADB23" i="42"/>
  <c r="DRO23" i="42" s="1"/>
  <c r="ACZ19" i="42"/>
  <c r="EZ10" i="45"/>
  <c r="AAQ10" i="45" s="1"/>
  <c r="AW7" i="9"/>
  <c r="K7" i="9"/>
  <c r="AS7" i="9"/>
  <c r="D6" i="9"/>
  <c r="N4" i="9"/>
  <c r="Y5" i="9"/>
  <c r="U4" i="9"/>
  <c r="UP7" i="42"/>
  <c r="ADB30" i="42"/>
  <c r="DRO30" i="42" s="1"/>
  <c r="ACZ15" i="42"/>
  <c r="DCR34" i="42"/>
  <c r="N6" i="9"/>
  <c r="Y6" i="9"/>
  <c r="P7" i="9"/>
  <c r="K6" i="9"/>
  <c r="AJ5" i="9"/>
  <c r="U7" i="9"/>
  <c r="AJ4" i="9"/>
  <c r="DCR18" i="42"/>
  <c r="AJ7" i="9"/>
  <c r="AI4" i="9"/>
  <c r="DCP16" i="42"/>
  <c r="IA6" i="42"/>
  <c r="DRL6" i="42" s="1"/>
  <c r="HY21" i="42"/>
  <c r="IA27" i="42"/>
  <c r="DRL27" i="42" s="1"/>
  <c r="HY15" i="42"/>
  <c r="AS6" i="9"/>
  <c r="KT35" i="42"/>
  <c r="LD35" i="42" s="1"/>
  <c r="LM35" i="42" s="1"/>
  <c r="LZ35" i="42" s="1"/>
  <c r="MD35" i="42" s="1"/>
  <c r="DRM35" i="42" s="1"/>
  <c r="G5" i="9" s="1"/>
  <c r="AG9" i="62"/>
  <c r="VS53" i="45"/>
  <c r="VT53" i="45"/>
  <c r="AAQ5" i="71"/>
  <c r="YM5" i="71"/>
  <c r="YO5" i="71" s="1"/>
  <c r="YQ5" i="71" s="1"/>
  <c r="YS5" i="71" s="1"/>
  <c r="VS5" i="45"/>
  <c r="VT5" i="45"/>
  <c r="J6" i="9"/>
  <c r="VT12" i="45"/>
  <c r="VS12" i="45"/>
  <c r="VS23" i="45"/>
  <c r="VT23" i="45"/>
  <c r="VT48" i="45"/>
  <c r="VS48" i="45"/>
  <c r="VS34" i="45"/>
  <c r="VT34" i="45"/>
  <c r="VS41" i="45"/>
  <c r="VT41" i="45"/>
  <c r="VT40" i="45"/>
  <c r="VS40" i="45"/>
  <c r="VS33" i="45"/>
  <c r="VT33" i="45"/>
  <c r="VT21" i="45"/>
  <c r="VS21" i="45"/>
  <c r="VS56" i="45"/>
  <c r="VT56" i="45"/>
  <c r="VI8" i="71"/>
  <c r="VN8" i="71" s="1"/>
  <c r="VS8" i="71" s="1"/>
  <c r="VX8" i="71" s="1"/>
  <c r="WC8" i="71" s="1"/>
  <c r="WF8" i="71" s="1"/>
  <c r="WI8" i="71" s="1"/>
  <c r="WP8" i="71" s="1"/>
  <c r="WS8" i="71" s="1"/>
  <c r="WX8" i="71" s="1"/>
  <c r="WZ8" i="71" s="1"/>
  <c r="XD8" i="71" s="1"/>
  <c r="XI8" i="71"/>
  <c r="AAP8" i="71" s="1"/>
  <c r="VS32" i="45"/>
  <c r="VT32" i="45"/>
  <c r="VS38" i="45"/>
  <c r="VT38" i="45"/>
  <c r="VS20" i="45"/>
  <c r="VT20" i="45"/>
  <c r="VS31" i="45"/>
  <c r="VT31" i="45"/>
  <c r="VS37" i="45"/>
  <c r="VT37" i="45"/>
  <c r="VS27" i="45"/>
  <c r="VT27" i="45"/>
  <c r="VS43" i="45"/>
  <c r="VT43" i="45"/>
  <c r="VT26" i="45"/>
  <c r="VS26" i="45"/>
  <c r="VT24" i="45"/>
  <c r="VS24" i="45"/>
  <c r="VS36" i="45"/>
  <c r="VT36" i="45"/>
  <c r="VT35" i="45"/>
  <c r="VS35" i="45"/>
  <c r="VT30" i="45"/>
  <c r="VS30" i="45"/>
  <c r="VT49" i="45"/>
  <c r="VS49" i="45"/>
  <c r="VI12" i="71"/>
  <c r="VN12" i="71" s="1"/>
  <c r="VS12" i="71" s="1"/>
  <c r="VX12" i="71" s="1"/>
  <c r="WC12" i="71" s="1"/>
  <c r="WF12" i="71" s="1"/>
  <c r="WI12" i="71" s="1"/>
  <c r="WP12" i="71" s="1"/>
  <c r="WS12" i="71" s="1"/>
  <c r="WX12" i="71" s="1"/>
  <c r="WZ12" i="71" s="1"/>
  <c r="XD12" i="71" s="1"/>
  <c r="XI12" i="71"/>
  <c r="AAP12" i="71" s="1"/>
  <c r="VS50" i="45"/>
  <c r="VT50" i="45"/>
  <c r="VS29" i="45"/>
  <c r="VT29" i="45"/>
  <c r="VT25" i="45"/>
  <c r="VS25" i="45"/>
  <c r="VS51" i="45"/>
  <c r="VT51" i="45"/>
  <c r="VT39" i="45"/>
  <c r="VS39" i="45"/>
  <c r="VT52" i="45"/>
  <c r="VS52" i="45"/>
  <c r="ZB5" i="71"/>
  <c r="ZD5" i="71" s="1"/>
  <c r="ZF5" i="71" s="1"/>
  <c r="ZH5" i="71" s="1"/>
  <c r="ZJ5" i="71" s="1"/>
  <c r="AAR5" i="71"/>
  <c r="VS55" i="45"/>
  <c r="VT55" i="45"/>
  <c r="VS57" i="45"/>
  <c r="VT57" i="45"/>
  <c r="VT42" i="45"/>
  <c r="VS42" i="45"/>
  <c r="VT28" i="45"/>
  <c r="VS28" i="45"/>
  <c r="VT58" i="45"/>
  <c r="VS58" i="45"/>
  <c r="YM12" i="71"/>
  <c r="YO12" i="71" s="1"/>
  <c r="YQ12" i="71" s="1"/>
  <c r="YS12" i="71" s="1"/>
  <c r="AAQ12" i="71"/>
  <c r="AAR13" i="71"/>
  <c r="ZB13" i="71"/>
  <c r="ZD13" i="71" s="1"/>
  <c r="ZF13" i="71" s="1"/>
  <c r="ZH13" i="71" s="1"/>
  <c r="ZJ13" i="71" s="1"/>
  <c r="VT54" i="45"/>
  <c r="VS54" i="45"/>
  <c r="VV90" i="72"/>
  <c r="VY90" i="72" s="1"/>
  <c r="WB90" i="72" s="1"/>
  <c r="WE90" i="72" s="1"/>
  <c r="WJ90" i="72" s="1"/>
  <c r="WO90" i="72" s="1"/>
  <c r="WQ90" i="72" s="1"/>
  <c r="WT90" i="72" s="1"/>
  <c r="WY90" i="72" s="1"/>
  <c r="XB90" i="72" s="1"/>
  <c r="XD90" i="72" s="1"/>
  <c r="XG90" i="72" s="1"/>
  <c r="XL90" i="72" s="1"/>
  <c r="XQ90" i="72"/>
  <c r="AAR11" i="71"/>
  <c r="AAR12" i="71"/>
  <c r="WG22" i="71"/>
  <c r="ZT22" i="71" s="1"/>
  <c r="ACD3" i="72"/>
  <c r="ACC8" i="72"/>
  <c r="ZA8" i="72"/>
  <c r="ZC8" i="72" s="1"/>
  <c r="ZE8" i="72" s="1"/>
  <c r="ZH8" i="72" s="1"/>
  <c r="ZJ8" i="72" s="1"/>
  <c r="XQ57" i="72"/>
  <c r="ACB57" i="72" s="1"/>
  <c r="VW57" i="72"/>
  <c r="WB57" i="72" s="1"/>
  <c r="WE57" i="72" s="1"/>
  <c r="WH57" i="72" s="1"/>
  <c r="WM57" i="72" s="1"/>
  <c r="WP57" i="72" s="1"/>
  <c r="WS57" i="72" s="1"/>
  <c r="WV57" i="72" s="1"/>
  <c r="WY57" i="72" s="1"/>
  <c r="XB57" i="72" s="1"/>
  <c r="XD57" i="72" s="1"/>
  <c r="XG57" i="72" s="1"/>
  <c r="XL57" i="72" s="1"/>
  <c r="ACD16" i="72"/>
  <c r="ZV16" i="72"/>
  <c r="ZX16" i="72" s="1"/>
  <c r="ZZ16" i="72" s="1"/>
  <c r="AAB16" i="72" s="1"/>
  <c r="AAD16" i="72" s="1"/>
  <c r="AAF16" i="72" s="1"/>
  <c r="ZV8" i="72"/>
  <c r="ZX8" i="72" s="1"/>
  <c r="ZZ8" i="72" s="1"/>
  <c r="AAB8" i="72" s="1"/>
  <c r="AAD8" i="72" s="1"/>
  <c r="XO76" i="72"/>
  <c r="XP76" i="72"/>
  <c r="XP65" i="72"/>
  <c r="XO65" i="72"/>
  <c r="XP67" i="72"/>
  <c r="XO67" i="72"/>
  <c r="XO112" i="72"/>
  <c r="XP112" i="72"/>
  <c r="XP114" i="72"/>
  <c r="XO114" i="72"/>
  <c r="XP50" i="72"/>
  <c r="VT19" i="45"/>
  <c r="VS19" i="45"/>
  <c r="DCQ19" i="42" l="1"/>
  <c r="DRV19" i="42" s="1"/>
  <c r="DAX11" i="42"/>
  <c r="DBO11" i="42" s="1"/>
  <c r="DCG11" i="42" s="1"/>
  <c r="DCP11" i="42" s="1"/>
  <c r="DAO10" i="42"/>
  <c r="DAX9" i="42"/>
  <c r="DBO9" i="42" s="1"/>
  <c r="DCG9" i="42" s="1"/>
  <c r="DCQ9" i="42" s="1"/>
  <c r="DRV9" i="42" s="1"/>
  <c r="AU8" i="9"/>
  <c r="AA8" i="9"/>
  <c r="AP7" i="9"/>
  <c r="DRX35" i="42"/>
  <c r="DNP35" i="42"/>
  <c r="DNQ35" i="42" s="1"/>
  <c r="DNR35" i="42" s="1"/>
  <c r="DNS35" i="42" s="1"/>
  <c r="DNT35" i="42" s="1"/>
  <c r="DNU35" i="42" s="1"/>
  <c r="DNV35" i="42" s="1"/>
  <c r="DNW35" i="42" s="1"/>
  <c r="DNX35" i="42" s="1"/>
  <c r="DNY35" i="42" s="1"/>
  <c r="DNZ35" i="42" s="1"/>
  <c r="DOA35" i="42" s="1"/>
  <c r="DOB35" i="42" s="1"/>
  <c r="DOC35" i="42" s="1"/>
  <c r="DOD35" i="42" s="1"/>
  <c r="DOE35" i="42" s="1"/>
  <c r="DOF35" i="42" s="1"/>
  <c r="DOG35" i="42" s="1"/>
  <c r="DOH35" i="42" s="1"/>
  <c r="DOI35" i="42" s="1"/>
  <c r="DOJ35" i="42" s="1"/>
  <c r="DOK35" i="42" s="1"/>
  <c r="DOL35" i="42" s="1"/>
  <c r="DOM35" i="42" s="1"/>
  <c r="DON35" i="42" s="1"/>
  <c r="DOO35" i="42" s="1"/>
  <c r="DOP35" i="42" s="1"/>
  <c r="DOQ35" i="42" s="1"/>
  <c r="DOR35" i="42" s="1"/>
  <c r="DOS35" i="42" s="1"/>
  <c r="DOT35" i="42" s="1"/>
  <c r="DOU35" i="42" s="1"/>
  <c r="DOV35" i="42" s="1"/>
  <c r="DOW35" i="42" s="1"/>
  <c r="DOX35" i="42" s="1"/>
  <c r="DOY35" i="42" s="1"/>
  <c r="DOZ35" i="42" s="1"/>
  <c r="DPA35" i="42" s="1"/>
  <c r="DPB35" i="42" s="1"/>
  <c r="DPC35" i="42" s="1"/>
  <c r="DPD35" i="42" s="1"/>
  <c r="DPE35" i="42" s="1"/>
  <c r="DPF35" i="42" s="1"/>
  <c r="DPG35" i="42" s="1"/>
  <c r="DPH35" i="42" s="1"/>
  <c r="DPI35" i="42" s="1"/>
  <c r="DPJ35" i="42" s="1"/>
  <c r="DPK35" i="42" s="1"/>
  <c r="DPL35" i="42" s="1"/>
  <c r="DPM35" i="42" s="1"/>
  <c r="DPN35" i="42" s="1"/>
  <c r="DPO35" i="42" s="1"/>
  <c r="DPP35" i="42" s="1"/>
  <c r="DPQ35" i="42" s="1"/>
  <c r="DPR35" i="42" s="1"/>
  <c r="DPS35" i="42" s="1"/>
  <c r="DPT35" i="42" s="1"/>
  <c r="DPU35" i="42" s="1"/>
  <c r="DPV35" i="42" s="1"/>
  <c r="DPW35" i="42" s="1"/>
  <c r="DPX35" i="42" s="1"/>
  <c r="DPY35" i="42" s="1"/>
  <c r="DPZ35" i="42" s="1"/>
  <c r="DQA35" i="42" s="1"/>
  <c r="DQB35" i="42" s="1"/>
  <c r="DQC35" i="42" s="1"/>
  <c r="DQD35" i="42" s="1"/>
  <c r="DQE35" i="42" s="1"/>
  <c r="DQF35" i="42" s="1"/>
  <c r="DQG35" i="42" s="1"/>
  <c r="DQH35" i="42" s="1"/>
  <c r="DQI35" i="42" s="1"/>
  <c r="DQJ35" i="42" s="1"/>
  <c r="DQK35" i="42" s="1"/>
  <c r="DQL35" i="42" s="1"/>
  <c r="DQM35" i="42" s="1"/>
  <c r="DQN35" i="42" s="1"/>
  <c r="DQO35" i="42" s="1"/>
  <c r="DQP35" i="42" s="1"/>
  <c r="DQQ35" i="42" s="1"/>
  <c r="DQR35" i="42" s="1"/>
  <c r="DQS35" i="42" s="1"/>
  <c r="DQT35" i="42" s="1"/>
  <c r="DQU35" i="42" s="1"/>
  <c r="DQV35" i="42" s="1"/>
  <c r="DQW35" i="42" s="1"/>
  <c r="DQX35" i="42" s="1"/>
  <c r="DQY35" i="42" s="1"/>
  <c r="DQZ35" i="42" s="1"/>
  <c r="DRA35" i="42" s="1"/>
  <c r="DRB35" i="42" s="1"/>
  <c r="DRG35" i="42" s="1"/>
  <c r="DAX7" i="42"/>
  <c r="DBO7" i="42" s="1"/>
  <c r="DCG7" i="42" s="1"/>
  <c r="DCP7" i="42" s="1"/>
  <c r="AP4" i="9"/>
  <c r="DAO6" i="42"/>
  <c r="B4" i="9"/>
  <c r="DAX28" i="42"/>
  <c r="DBO28" i="42" s="1"/>
  <c r="DCG28" i="42" s="1"/>
  <c r="DAO28" i="42"/>
  <c r="AE8" i="9"/>
  <c r="WV10" i="46"/>
  <c r="ABU10" i="46" s="1"/>
  <c r="WU10" i="46"/>
  <c r="WV3" i="46"/>
  <c r="ABU3" i="46" s="1"/>
  <c r="WU3" i="46"/>
  <c r="WU9" i="46"/>
  <c r="WV9" i="46"/>
  <c r="ABU9" i="46" s="1"/>
  <c r="WV8" i="46"/>
  <c r="ABU8" i="46" s="1"/>
  <c r="WU8" i="46"/>
  <c r="WV17" i="46"/>
  <c r="ABU17" i="46" s="1"/>
  <c r="WU17" i="46"/>
  <c r="J8" i="9"/>
  <c r="AX8" i="9"/>
  <c r="O8" i="9"/>
  <c r="Y8" i="9"/>
  <c r="T8" i="9"/>
  <c r="AN8" i="9"/>
  <c r="E8" i="9"/>
  <c r="ZL3" i="45"/>
  <c r="ZO3" i="45" s="1"/>
  <c r="ABB3" i="45" s="1"/>
  <c r="ZL14" i="45"/>
  <c r="ZO14" i="45" s="1"/>
  <c r="ABB14" i="45" s="1"/>
  <c r="ZL9" i="45"/>
  <c r="ZO9" i="45" s="1"/>
  <c r="ABB9" i="45" s="1"/>
  <c r="ZL6" i="45"/>
  <c r="ZO6" i="45" s="1"/>
  <c r="ABB6" i="45" s="1"/>
  <c r="ZL8" i="45"/>
  <c r="ZO8" i="45" s="1"/>
  <c r="ABB8" i="45" s="1"/>
  <c r="ZL18" i="45"/>
  <c r="ZO18" i="45" s="1"/>
  <c r="ABB18" i="45" s="1"/>
  <c r="ZL12" i="45"/>
  <c r="ZO12" i="45" s="1"/>
  <c r="ABB12" i="45" s="1"/>
  <c r="ZL10" i="45"/>
  <c r="ZO10" i="45" s="1"/>
  <c r="ABB10" i="45" s="1"/>
  <c r="ZL7" i="45"/>
  <c r="ZO7" i="45" s="1"/>
  <c r="ABB7" i="45" s="1"/>
  <c r="ZL5" i="45"/>
  <c r="ZO5" i="45" s="1"/>
  <c r="ABB5" i="45" s="1"/>
  <c r="ZL11" i="45"/>
  <c r="ZO11" i="45" s="1"/>
  <c r="ABB11" i="45" s="1"/>
  <c r="VT10" i="45"/>
  <c r="VS9" i="45"/>
  <c r="VS6" i="45"/>
  <c r="AW8" i="9"/>
  <c r="AR8" i="9"/>
  <c r="VT3" i="45"/>
  <c r="AAX3" i="45" s="1"/>
  <c r="BB6" i="9" s="1"/>
  <c r="D8" i="9"/>
  <c r="AM8" i="9"/>
  <c r="I8" i="9"/>
  <c r="C8" i="9"/>
  <c r="M7" i="9"/>
  <c r="M4" i="9"/>
  <c r="AL8" i="9"/>
  <c r="M6" i="9"/>
  <c r="M5" i="9"/>
  <c r="AQ8" i="9"/>
  <c r="XN5" i="43"/>
  <c r="ACP5" i="43" s="1"/>
  <c r="VG5" i="43"/>
  <c r="H8" i="9"/>
  <c r="AV8" i="9"/>
  <c r="AB8" i="9"/>
  <c r="AG8" i="9"/>
  <c r="W8" i="9"/>
  <c r="CK5" i="69"/>
  <c r="CM5" i="69" s="1"/>
  <c r="CO5" i="69" s="1"/>
  <c r="CQ5" i="69" s="1"/>
  <c r="CC11" i="69"/>
  <c r="CC21" i="69"/>
  <c r="CD20" i="69"/>
  <c r="CL5" i="69"/>
  <c r="CN5" i="69" s="1"/>
  <c r="CC16" i="69"/>
  <c r="CD12" i="69"/>
  <c r="CC24" i="69"/>
  <c r="CD24" i="69"/>
  <c r="CD14" i="69"/>
  <c r="CC14" i="69"/>
  <c r="CD13" i="69"/>
  <c r="CC13" i="69"/>
  <c r="CC23" i="69"/>
  <c r="CD23" i="69"/>
  <c r="CD19" i="69"/>
  <c r="CC19" i="69"/>
  <c r="CD18" i="69"/>
  <c r="CC18" i="69"/>
  <c r="CC17" i="69"/>
  <c r="CD17" i="69"/>
  <c r="DCQ11" i="42"/>
  <c r="DRV11" i="42" s="1"/>
  <c r="B5" i="9"/>
  <c r="V8" i="9"/>
  <c r="DCQ12" i="42"/>
  <c r="DRV12" i="42" s="1"/>
  <c r="DCP12" i="42"/>
  <c r="AP5" i="9"/>
  <c r="BB7" i="9"/>
  <c r="DCQ26" i="42"/>
  <c r="DRV26" i="42" s="1"/>
  <c r="DCP26" i="42"/>
  <c r="R8" i="9"/>
  <c r="DCP3" i="42"/>
  <c r="DCQ3" i="42"/>
  <c r="DRV3" i="42" s="1"/>
  <c r="K8" i="9"/>
  <c r="AF8" i="9"/>
  <c r="AC8" i="9"/>
  <c r="DCQ8" i="42"/>
  <c r="DRV8" i="42" s="1"/>
  <c r="DCP8" i="42"/>
  <c r="X8" i="9"/>
  <c r="B6" i="9"/>
  <c r="DCQ4" i="42"/>
  <c r="DRV4" i="42" s="1"/>
  <c r="DCP4" i="42"/>
  <c r="AO8" i="9"/>
  <c r="XP57" i="72"/>
  <c r="XO57" i="72"/>
  <c r="DCQ20" i="42"/>
  <c r="DRV20" i="42" s="1"/>
  <c r="DCP20" i="42"/>
  <c r="DCQ10" i="42"/>
  <c r="DRV10" i="42" s="1"/>
  <c r="DCP10" i="42"/>
  <c r="ADC3" i="42"/>
  <c r="ADD3" i="42" s="1"/>
  <c r="ADE3" i="42" s="1"/>
  <c r="ADF3" i="42" s="1"/>
  <c r="ADG3" i="42" s="1"/>
  <c r="ADH3" i="42" s="1"/>
  <c r="ADI3" i="42" s="1"/>
  <c r="ADJ3" i="42" s="1"/>
  <c r="ADK3" i="42" s="1"/>
  <c r="ADL3" i="42" s="1"/>
  <c r="ADM3" i="42" s="1"/>
  <c r="ADN3" i="42" s="1"/>
  <c r="ADO3" i="42" s="1"/>
  <c r="ADP3" i="42" s="1"/>
  <c r="ADQ3" i="42" s="1"/>
  <c r="ADR3" i="42" s="1"/>
  <c r="ADS3" i="42" s="1"/>
  <c r="ADT3" i="42" s="1"/>
  <c r="ADU3" i="42" s="1"/>
  <c r="ADV3" i="42" s="1"/>
  <c r="ADW3" i="42" s="1"/>
  <c r="ADX3" i="42" s="1"/>
  <c r="ADY3" i="42" s="1"/>
  <c r="ADZ3" i="42" s="1"/>
  <c r="AEA3" i="42" s="1"/>
  <c r="AEB3" i="42" s="1"/>
  <c r="AEC3" i="42" s="1"/>
  <c r="AED3" i="42" s="1"/>
  <c r="AEE3" i="42" s="1"/>
  <c r="AEF3" i="42" s="1"/>
  <c r="AEG3" i="42" s="1"/>
  <c r="AEH3" i="42" s="1"/>
  <c r="AEI3" i="42" s="1"/>
  <c r="AEJ3" i="42" s="1"/>
  <c r="AEK3" i="42" s="1"/>
  <c r="AEL3" i="42" s="1"/>
  <c r="AEM3" i="42" s="1"/>
  <c r="AEN3" i="42" s="1"/>
  <c r="AEO3" i="42" s="1"/>
  <c r="AEP3" i="42" s="1"/>
  <c r="AEQ3" i="42" s="1"/>
  <c r="AER3" i="42" s="1"/>
  <c r="AES3" i="42" s="1"/>
  <c r="AET3" i="42" s="1"/>
  <c r="AEU3" i="42" s="1"/>
  <c r="AEV3" i="42" s="1"/>
  <c r="DRO3" i="42"/>
  <c r="G4" i="9"/>
  <c r="F8" i="9"/>
  <c r="L5" i="9"/>
  <c r="L7" i="9"/>
  <c r="L6" i="9"/>
  <c r="L4" i="9"/>
  <c r="Z8" i="9"/>
  <c r="G6" i="9"/>
  <c r="DRV36" i="42"/>
  <c r="DCP13" i="42"/>
  <c r="DCQ13" i="42"/>
  <c r="DRV13" i="42" s="1"/>
  <c r="XP90" i="72"/>
  <c r="ACB90" i="72" s="1"/>
  <c r="XO90" i="72"/>
  <c r="AI8" i="9"/>
  <c r="U8" i="9"/>
  <c r="G7" i="9"/>
  <c r="AD8" i="9"/>
  <c r="B7" i="9"/>
  <c r="AS8" i="9"/>
  <c r="DCP30" i="42"/>
  <c r="DCQ30" i="42"/>
  <c r="DRV30" i="42" s="1"/>
  <c r="DCQ6" i="42"/>
  <c r="DRV6" i="42" s="1"/>
  <c r="DCP6" i="42"/>
  <c r="DCP9" i="42"/>
  <c r="AJ8" i="9"/>
  <c r="AH8" i="9"/>
  <c r="DRV35" i="42"/>
  <c r="XG12" i="71"/>
  <c r="XH12" i="71"/>
  <c r="XH8" i="71"/>
  <c r="XG8" i="71"/>
  <c r="N8" i="9"/>
  <c r="S6" i="9"/>
  <c r="S7" i="9"/>
  <c r="S5" i="9"/>
  <c r="S4" i="9"/>
  <c r="AK8" i="9"/>
  <c r="P8" i="9"/>
  <c r="DCQ7" i="42" l="1"/>
  <c r="DRV7" i="42" s="1"/>
  <c r="AP8" i="9"/>
  <c r="B8" i="9"/>
  <c r="DCQ28" i="42"/>
  <c r="DRV28" i="42" s="1"/>
  <c r="AZ5" i="9" s="1"/>
  <c r="DCP28" i="42"/>
  <c r="L8" i="9"/>
  <c r="BC5" i="9"/>
  <c r="BC4" i="9"/>
  <c r="BC7" i="9"/>
  <c r="BC6" i="9"/>
  <c r="BB4" i="9"/>
  <c r="BB5" i="9"/>
  <c r="M8" i="9"/>
  <c r="BA7" i="9"/>
  <c r="BA6" i="9"/>
  <c r="BA4" i="9"/>
  <c r="BA5" i="9"/>
  <c r="CP5" i="69"/>
  <c r="CR5" i="69" s="1"/>
  <c r="CT5" i="69" s="1"/>
  <c r="S8" i="9"/>
  <c r="Q6" i="9"/>
  <c r="Q4" i="9"/>
  <c r="Q7" i="9"/>
  <c r="Q5" i="9"/>
  <c r="G8" i="9"/>
  <c r="AZ4" i="9" l="1"/>
  <c r="AZ7" i="9"/>
  <c r="AZ6" i="9"/>
  <c r="BC8" i="9"/>
  <c r="BB8" i="9"/>
  <c r="BA8" i="9"/>
  <c r="CS5" i="69"/>
  <c r="CU5" i="69" s="1"/>
  <c r="CW5" i="69" s="1"/>
  <c r="Q8" i="9"/>
  <c r="AZ8" i="9" l="1"/>
  <c r="CV5" i="69"/>
  <c r="CX5" i="69" s="1"/>
  <c r="CZ5" i="69" s="1"/>
  <c r="CY5" i="69" l="1"/>
  <c r="DB5" i="69" s="1"/>
  <c r="DA5" i="69" l="1"/>
  <c r="DC5" i="69" l="1"/>
  <c r="DE5" i="69" s="1"/>
  <c r="DD5" i="69"/>
  <c r="DF5" i="69" s="1"/>
  <c r="DH5" i="69" s="1"/>
  <c r="DG5" i="69" l="1"/>
  <c r="DI5" i="6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 Arun Kumar</author>
    <author>R, Akshay</author>
    <author>Selvakumar, Princey</author>
  </authors>
  <commentList>
    <comment ref="AWW5" authorId="0" shapeId="0" xr:uid="{044424A0-556A-4E24-BA76-10C841278AAC}">
      <text>
        <r>
          <rPr>
            <b/>
            <sz val="9"/>
            <color indexed="81"/>
            <rFont val="Tahoma"/>
            <family val="2"/>
          </rPr>
          <t>K, Arun Kumar:</t>
        </r>
        <r>
          <rPr>
            <sz val="9"/>
            <color indexed="81"/>
            <rFont val="Tahoma"/>
            <family val="2"/>
          </rPr>
          <t xml:space="preserve">
Due to script change re-baselined the Moonshine BRD with 15.1.1_B005 build</t>
        </r>
      </text>
    </comment>
    <comment ref="BJH5" authorId="0" shapeId="0" xr:uid="{8257D6A6-A27B-4326-8B20-9B5000C58E35}">
      <text>
        <r>
          <rPr>
            <b/>
            <sz val="9"/>
            <color indexed="81"/>
            <rFont val="Tahoma"/>
            <family val="2"/>
          </rPr>
          <t>K, Arun Kumar:</t>
        </r>
        <r>
          <rPr>
            <sz val="9"/>
            <color indexed="81"/>
            <rFont val="Tahoma"/>
            <family val="2"/>
          </rPr>
          <t xml:space="preserve">
Due to script change re-baselined the Jaeger BRD with 15.1.1_B005 build</t>
        </r>
      </text>
    </comment>
    <comment ref="BVO5" authorId="0" shapeId="0" xr:uid="{F5C24E0C-75E1-4746-969D-E346A0AF00CA}">
      <text>
        <r>
          <rPr>
            <b/>
            <sz val="9"/>
            <color indexed="81"/>
            <rFont val="Tahoma"/>
            <family val="2"/>
          </rPr>
          <t>K, Arun Kumar:</t>
        </r>
        <r>
          <rPr>
            <sz val="9"/>
            <color indexed="81"/>
            <rFont val="Tahoma"/>
            <family val="2"/>
          </rPr>
          <t xml:space="preserve">
Due to script change re-baselined the Stinger BRD with 15.1.1_B005 build</t>
        </r>
      </text>
    </comment>
    <comment ref="CEI5" authorId="0" shapeId="0" xr:uid="{2CDB3A74-EE4B-463A-9F3B-03CF7D7D5C5D}">
      <text>
        <r>
          <rPr>
            <b/>
            <sz val="9"/>
            <color indexed="81"/>
            <rFont val="Tahoma"/>
            <family val="2"/>
          </rPr>
          <t>K, Arun Kumar:</t>
        </r>
        <r>
          <rPr>
            <sz val="9"/>
            <color indexed="81"/>
            <rFont val="Tahoma"/>
            <family val="2"/>
          </rPr>
          <t xml:space="preserve">
Due to script change re-baselined the Malbec BRD with 15.1.1_B005 build</t>
        </r>
      </text>
    </comment>
    <comment ref="CLX5" authorId="0" shapeId="0" xr:uid="{F007D735-D9F4-40D0-8AEC-3B91A96AB709}">
      <text>
        <r>
          <rPr>
            <b/>
            <sz val="9"/>
            <color indexed="81"/>
            <rFont val="Tahoma"/>
            <family val="2"/>
          </rPr>
          <t>K, Arun Kumar:</t>
        </r>
        <r>
          <rPr>
            <sz val="9"/>
            <color indexed="81"/>
            <rFont val="Tahoma"/>
            <family val="2"/>
          </rPr>
          <t xml:space="preserve">
Due to script change re-baselined the Cava BRD with 15.1.1_B005 build</t>
        </r>
      </text>
    </comment>
    <comment ref="CVC5" authorId="0" shapeId="0" xr:uid="{C731A7A4-C06B-4E1E-8760-6EDF9958C074}">
      <text>
        <r>
          <rPr>
            <b/>
            <sz val="9"/>
            <color indexed="81"/>
            <rFont val="Tahoma"/>
            <family val="2"/>
          </rPr>
          <t>K, Arun Kumar:</t>
        </r>
        <r>
          <rPr>
            <sz val="9"/>
            <color indexed="81"/>
            <rFont val="Tahoma"/>
            <family val="2"/>
          </rPr>
          <t xml:space="preserve">
Due to script change re-baselined the Barolo BRD with 16.1.3_B045 build</t>
        </r>
      </text>
    </comment>
    <comment ref="I14" authorId="1" shapeId="0" xr:uid="{0469A4DD-2E8E-41D8-9BBE-52B37C540765}">
      <text>
        <r>
          <rPr>
            <b/>
            <sz val="9"/>
            <color indexed="81"/>
            <rFont val="Tahoma"/>
            <family val="2"/>
          </rPr>
          <t>R, Akshay:</t>
        </r>
        <r>
          <rPr>
            <sz val="9"/>
            <color indexed="81"/>
            <rFont val="Tahoma"/>
            <family val="2"/>
          </rPr>
          <t xml:space="preserve">
Changed BRD to
Moonshine to Cava J17.1.0.3 GM build
Barolo and Pisco J17.3 GM build
Rossini and Sangria J17.1.0.4 GM build</t>
        </r>
      </text>
    </comment>
    <comment ref="I15" authorId="1" shapeId="0" xr:uid="{E56D5745-0233-4D0D-9B29-54CCD477FCFB}">
      <text>
        <r>
          <rPr>
            <b/>
            <sz val="9"/>
            <color indexed="81"/>
            <rFont val="Tahoma"/>
            <family val="2"/>
          </rPr>
          <t>R, Akshay:</t>
        </r>
        <r>
          <rPr>
            <sz val="9"/>
            <color indexed="81"/>
            <rFont val="Tahoma"/>
            <family val="2"/>
          </rPr>
          <t xml:space="preserve">
Changed BRD to
Moonshine to Cava J17.1.0.3 GM build
Barolo and Pisco J17.3 GM build
Rossini and Sangria J17.1.0.4 GM build
</t>
        </r>
      </text>
    </comment>
    <comment ref="I16" authorId="1" shapeId="0" xr:uid="{78A900F3-8EC6-4BBB-B25F-8B4DDF487EE4}">
      <text>
        <r>
          <rPr>
            <b/>
            <sz val="9"/>
            <color indexed="81"/>
            <rFont val="Tahoma"/>
            <family val="2"/>
          </rPr>
          <t>R, Akshay:</t>
        </r>
        <r>
          <rPr>
            <sz val="9"/>
            <color indexed="81"/>
            <rFont val="Tahoma"/>
            <family val="2"/>
          </rPr>
          <t xml:space="preserve">
Changed BRD to
Moonshine to Cava J17.1.0.3 GM build
Barolo and Pisco J17.3 GM build
Rossini and Sangria J17.1.0.4 GM build</t>
        </r>
      </text>
    </comment>
    <comment ref="I17" authorId="1" shapeId="0" xr:uid="{E6464DBC-B481-416B-BCE1-739D6BCA0B3A}">
      <text>
        <r>
          <rPr>
            <b/>
            <sz val="9"/>
            <color indexed="81"/>
            <rFont val="Tahoma"/>
            <family val="2"/>
          </rPr>
          <t>R, Akshay:</t>
        </r>
        <r>
          <rPr>
            <sz val="9"/>
            <color indexed="81"/>
            <rFont val="Tahoma"/>
            <family val="2"/>
          </rPr>
          <t xml:space="preserve">
Changed BRD to
Moonshine to Cava J17.1.0.3 GM build
Barolo and Pisco J17.3 GM build
Rossini and Sangria J17.1.0.4 GM build</t>
        </r>
      </text>
    </comment>
    <comment ref="I18" authorId="1" shapeId="0" xr:uid="{28B8DC44-97CA-49E3-8521-26ADBBED8F5F}">
      <text>
        <r>
          <rPr>
            <b/>
            <sz val="9"/>
            <color indexed="81"/>
            <rFont val="Tahoma"/>
            <family val="2"/>
          </rPr>
          <t>R, Akshay:</t>
        </r>
        <r>
          <rPr>
            <sz val="9"/>
            <color indexed="81"/>
            <rFont val="Tahoma"/>
            <family val="2"/>
          </rPr>
          <t xml:space="preserve">
Changed BRD to
Moonshine to Cava J17.1.0.3 GM build
Barolo and Pisco J17.3 GM build
Rossini and Sangria J17.1.0.4 GM build</t>
        </r>
      </text>
    </comment>
    <comment ref="BXR18" authorId="0" shapeId="0" xr:uid="{7C278E6F-1F90-499A-8440-B7B4FAF124A5}">
      <text>
        <r>
          <rPr>
            <b/>
            <sz val="9"/>
            <color indexed="81"/>
            <rFont val="Tahoma"/>
            <family val="2"/>
          </rPr>
          <t>K, Arun Kumar:</t>
        </r>
        <r>
          <rPr>
            <sz val="9"/>
            <color indexed="81"/>
            <rFont val="Tahoma"/>
            <family val="2"/>
          </rPr>
          <t xml:space="preserve">
Changed SBR MAR 18.1_B025 values as BRD</t>
        </r>
      </text>
    </comment>
    <comment ref="CGM18" authorId="0" shapeId="0" xr:uid="{1C0465F2-6F46-4FD4-8589-44367F154C54}">
      <text>
        <r>
          <rPr>
            <b/>
            <sz val="9"/>
            <color indexed="81"/>
            <rFont val="Tahoma"/>
            <family val="2"/>
          </rPr>
          <t>K, Arun Kumar:</t>
        </r>
        <r>
          <rPr>
            <sz val="9"/>
            <color indexed="81"/>
            <rFont val="Tahoma"/>
            <family val="2"/>
          </rPr>
          <t xml:space="preserve">
Changed SBR MAR 18.1_B025 values as BRD</t>
        </r>
      </text>
    </comment>
    <comment ref="COB18" authorId="0" shapeId="0" xr:uid="{52DF53CE-CE69-41DC-B785-D993E3F389BB}">
      <text>
        <r>
          <rPr>
            <b/>
            <sz val="9"/>
            <color indexed="81"/>
            <rFont val="Tahoma"/>
            <family val="2"/>
          </rPr>
          <t>K, Arun Kumar:</t>
        </r>
        <r>
          <rPr>
            <sz val="9"/>
            <color indexed="81"/>
            <rFont val="Tahoma"/>
            <family val="2"/>
          </rPr>
          <t xml:space="preserve">
Changed SBR MAR 18.1_B025 values as BRD</t>
        </r>
      </text>
    </comment>
    <comment ref="DFX18" authorId="1" shapeId="0" xr:uid="{FD1ABF81-0732-4382-BF32-A12FA3E6482F}">
      <text>
        <r>
          <rPr>
            <b/>
            <sz val="9"/>
            <color indexed="81"/>
            <rFont val="Tahoma"/>
            <family val="2"/>
          </rPr>
          <t>R, Akshay:</t>
        </r>
        <r>
          <rPr>
            <sz val="9"/>
            <color indexed="81"/>
            <rFont val="Tahoma"/>
            <family val="2"/>
          </rPr>
          <t xml:space="preserve">
Changed SBR MAR 18.1_B025 values as BRD</t>
        </r>
      </text>
    </comment>
    <comment ref="DLJ18" authorId="0" shapeId="0" xr:uid="{F9FDFB0B-EBB6-469B-BD3E-C934B94575F5}">
      <text>
        <r>
          <rPr>
            <b/>
            <sz val="9"/>
            <color indexed="81"/>
            <rFont val="Tahoma"/>
            <family val="2"/>
          </rPr>
          <t>K, Arun Kumar:</t>
        </r>
        <r>
          <rPr>
            <sz val="9"/>
            <color indexed="81"/>
            <rFont val="Tahoma"/>
            <family val="2"/>
          </rPr>
          <t xml:space="preserve">
Changed SBR MAR 18.1_B025 values as BRD</t>
        </r>
      </text>
    </comment>
    <comment ref="I19" authorId="1" shapeId="0" xr:uid="{6C000E3F-14F3-4EB8-BDE7-A96D71E6B3ED}">
      <text>
        <r>
          <rPr>
            <b/>
            <sz val="9"/>
            <color indexed="81"/>
            <rFont val="Tahoma"/>
            <family val="2"/>
          </rPr>
          <t>R, Akshay:</t>
        </r>
        <r>
          <rPr>
            <sz val="9"/>
            <color indexed="81"/>
            <rFont val="Tahoma"/>
            <family val="2"/>
          </rPr>
          <t xml:space="preserve">
Changed BRD to
Moonshine to Cava J17.1.0.3 GM build
Barolo and Pisco J17.3 GM build
Rossini and Sangria J17.1.0.4 GM build</t>
        </r>
      </text>
    </comment>
    <comment ref="BXR19" authorId="0" shapeId="0" xr:uid="{EA7F2A04-17E5-4176-A472-2AE525A4C929}">
      <text>
        <r>
          <rPr>
            <b/>
            <sz val="9"/>
            <color indexed="81"/>
            <rFont val="Tahoma"/>
            <family val="2"/>
          </rPr>
          <t>K, Arun Kumar:</t>
        </r>
        <r>
          <rPr>
            <sz val="9"/>
            <color indexed="81"/>
            <rFont val="Tahoma"/>
            <family val="2"/>
          </rPr>
          <t xml:space="preserve">
Changed SBR MAR 18.1_B025 values as BRD</t>
        </r>
      </text>
    </comment>
    <comment ref="CGM19" authorId="0" shapeId="0" xr:uid="{49F068FE-5792-4BC6-A799-4E3E3EF14D5D}">
      <text>
        <r>
          <rPr>
            <b/>
            <sz val="9"/>
            <color indexed="81"/>
            <rFont val="Tahoma"/>
            <family val="2"/>
          </rPr>
          <t>K, Arun Kumar:</t>
        </r>
        <r>
          <rPr>
            <sz val="9"/>
            <color indexed="81"/>
            <rFont val="Tahoma"/>
            <family val="2"/>
          </rPr>
          <t xml:space="preserve">
Changed SBR MAR 18.1_B025 values as BRD</t>
        </r>
      </text>
    </comment>
    <comment ref="COB19" authorId="0" shapeId="0" xr:uid="{282106AE-1399-4DF2-9530-7ABAF5BE5641}">
      <text>
        <r>
          <rPr>
            <b/>
            <sz val="9"/>
            <color indexed="81"/>
            <rFont val="Tahoma"/>
            <family val="2"/>
          </rPr>
          <t>K, Arun Kumar:</t>
        </r>
        <r>
          <rPr>
            <sz val="9"/>
            <color indexed="81"/>
            <rFont val="Tahoma"/>
            <family val="2"/>
          </rPr>
          <t xml:space="preserve">
Changed SBR MAR 18.1_B025 values as BRD</t>
        </r>
      </text>
    </comment>
    <comment ref="DFX19" authorId="1" shapeId="0" xr:uid="{2D1FF8EC-9886-4F64-8ED2-97D9B291C086}">
      <text>
        <r>
          <rPr>
            <b/>
            <sz val="9"/>
            <color indexed="81"/>
            <rFont val="Tahoma"/>
            <family val="2"/>
          </rPr>
          <t>R, Akshay:</t>
        </r>
        <r>
          <rPr>
            <sz val="9"/>
            <color indexed="81"/>
            <rFont val="Tahoma"/>
            <family val="2"/>
          </rPr>
          <t xml:space="preserve">
Changed SBR MAR 18.1_B025 values as BRD</t>
        </r>
      </text>
    </comment>
    <comment ref="DLJ19" authorId="0" shapeId="0" xr:uid="{FA03B889-1613-4781-8AC2-91FD0B27A3FC}">
      <text>
        <r>
          <rPr>
            <b/>
            <sz val="9"/>
            <color indexed="81"/>
            <rFont val="Tahoma"/>
            <family val="2"/>
          </rPr>
          <t>K, Arun Kumar:</t>
        </r>
        <r>
          <rPr>
            <sz val="9"/>
            <color indexed="81"/>
            <rFont val="Tahoma"/>
            <family val="2"/>
          </rPr>
          <t xml:space="preserve">
Changed SBR MAR 18.1_B025 values as BRD</t>
        </r>
      </text>
    </comment>
    <comment ref="I20" authorId="1" shapeId="0" xr:uid="{721C67E5-D7B6-4331-A838-1B330FDB70EB}">
      <text>
        <r>
          <rPr>
            <b/>
            <sz val="9"/>
            <color indexed="81"/>
            <rFont val="Tahoma"/>
            <family val="2"/>
          </rPr>
          <t>R, Akshay:</t>
        </r>
        <r>
          <rPr>
            <sz val="9"/>
            <color indexed="81"/>
            <rFont val="Tahoma"/>
            <family val="2"/>
          </rPr>
          <t xml:space="preserve">
Changed Barolo and Pisco BRD to J17.2 GM build</t>
        </r>
      </text>
    </comment>
    <comment ref="I21" authorId="1" shapeId="0" xr:uid="{D9437BFD-AD19-4B7A-BBB1-8713F811E74D}">
      <text>
        <r>
          <rPr>
            <b/>
            <sz val="9"/>
            <color indexed="81"/>
            <rFont val="Tahoma"/>
            <family val="2"/>
          </rPr>
          <t>R, Akshay:</t>
        </r>
        <r>
          <rPr>
            <sz val="9"/>
            <color indexed="81"/>
            <rFont val="Tahoma"/>
            <family val="2"/>
          </rPr>
          <t xml:space="preserve">
Changed Barolo and Pisco BRD to J17.2 GM build</t>
        </r>
      </text>
    </comment>
    <comment ref="I22" authorId="1" shapeId="0" xr:uid="{8B3AE937-3A9D-4FE4-9A1D-0D64B8BF9575}">
      <text>
        <r>
          <rPr>
            <b/>
            <sz val="9"/>
            <color indexed="81"/>
            <rFont val="Tahoma"/>
            <family val="2"/>
          </rPr>
          <t>R, Akshay:</t>
        </r>
        <r>
          <rPr>
            <sz val="9"/>
            <color indexed="81"/>
            <rFont val="Tahoma"/>
            <family val="2"/>
          </rPr>
          <t xml:space="preserve">
Changed Barolo and Pisco BRD to J17.2 GM build</t>
        </r>
      </text>
    </comment>
    <comment ref="I23" authorId="1" shapeId="0" xr:uid="{FAEC5191-BA97-46F4-8C01-1B8DF873E286}">
      <text>
        <r>
          <rPr>
            <b/>
            <sz val="9"/>
            <color indexed="81"/>
            <rFont val="Tahoma"/>
            <family val="2"/>
          </rPr>
          <t>R, Akshay:</t>
        </r>
        <r>
          <rPr>
            <sz val="9"/>
            <color indexed="81"/>
            <rFont val="Tahoma"/>
            <family val="2"/>
          </rPr>
          <t xml:space="preserve">
Changed Barolo and Pisco BRD to J17.2 GM build
</t>
        </r>
      </text>
    </comment>
    <comment ref="I24" authorId="1" shapeId="0" xr:uid="{BB0BFD31-9814-4552-B384-A68A99BCB709}">
      <text>
        <r>
          <rPr>
            <b/>
            <sz val="9"/>
            <color indexed="81"/>
            <rFont val="Tahoma"/>
            <family val="2"/>
          </rPr>
          <t>R, Akshay:</t>
        </r>
        <r>
          <rPr>
            <sz val="9"/>
            <color indexed="81"/>
            <rFont val="Tahoma"/>
            <family val="2"/>
          </rPr>
          <t xml:space="preserve">
Changed Barolo and Pisco BRD to J17.2 GM build</t>
        </r>
      </text>
    </comment>
    <comment ref="I25" authorId="1" shapeId="0" xr:uid="{38C97ED6-FE50-4DF4-A49A-2BFCE495B93A}">
      <text>
        <r>
          <rPr>
            <b/>
            <sz val="9"/>
            <color indexed="81"/>
            <rFont val="Tahoma"/>
            <family val="2"/>
          </rPr>
          <t>R, Akshay:</t>
        </r>
        <r>
          <rPr>
            <sz val="9"/>
            <color indexed="81"/>
            <rFont val="Tahoma"/>
            <family val="2"/>
          </rPr>
          <t xml:space="preserve">
Changed BRD to
Moonshine to Cava J17.1.0.3 GM build
Barolo and Pisco J17.2 GM build
Rossini and Sangria J17.1.0.4 GM build</t>
        </r>
      </text>
    </comment>
    <comment ref="I26" authorId="1" shapeId="0" xr:uid="{71D0E1B7-D74E-4AA9-94A4-2B7D7AF0235A}">
      <text>
        <r>
          <rPr>
            <b/>
            <sz val="9"/>
            <color indexed="81"/>
            <rFont val="Tahoma"/>
            <family val="2"/>
          </rPr>
          <t>R, Akshay:</t>
        </r>
        <r>
          <rPr>
            <sz val="9"/>
            <color indexed="81"/>
            <rFont val="Tahoma"/>
            <family val="2"/>
          </rPr>
          <t xml:space="preserve">
Changed Barolo and Pisco BRD to J17.2 GM build</t>
        </r>
      </text>
    </comment>
    <comment ref="I27" authorId="1" shapeId="0" xr:uid="{83CE472C-F751-4437-AA29-AFF0DBE951AB}">
      <text>
        <r>
          <rPr>
            <b/>
            <sz val="9"/>
            <color indexed="81"/>
            <rFont val="Tahoma"/>
            <family val="2"/>
          </rPr>
          <t>R, Akshay:</t>
        </r>
        <r>
          <rPr>
            <sz val="9"/>
            <color indexed="81"/>
            <rFont val="Tahoma"/>
            <family val="2"/>
          </rPr>
          <t xml:space="preserve">
Changed Barolo and Pisco BRD to J17.2 GM build</t>
        </r>
      </text>
    </comment>
    <comment ref="I28" authorId="1" shapeId="0" xr:uid="{BC0B85A6-796C-45CC-BBAB-A1D1EEA36161}">
      <text>
        <r>
          <rPr>
            <b/>
            <sz val="9"/>
            <color indexed="81"/>
            <rFont val="Tahoma"/>
            <family val="2"/>
          </rPr>
          <t>R, Akshay:</t>
        </r>
        <r>
          <rPr>
            <sz val="9"/>
            <color indexed="81"/>
            <rFont val="Tahoma"/>
            <family val="2"/>
          </rPr>
          <t xml:space="preserve">
Changed Barolo and Pisco BRD to J17.2 GM build</t>
        </r>
      </text>
    </comment>
    <comment ref="I29" authorId="1" shapeId="0" xr:uid="{1704D297-1A50-4ED0-9400-2E10A4C75943}">
      <text>
        <r>
          <rPr>
            <b/>
            <sz val="9"/>
            <color indexed="81"/>
            <rFont val="Tahoma"/>
            <family val="2"/>
          </rPr>
          <t>R, Akshay:</t>
        </r>
        <r>
          <rPr>
            <sz val="9"/>
            <color indexed="81"/>
            <rFont val="Tahoma"/>
            <family val="2"/>
          </rPr>
          <t xml:space="preserve">
Changed Barolo and Pisco BRD to J17.2 GM build</t>
        </r>
      </text>
    </comment>
    <comment ref="BZY30" authorId="2" shapeId="0" xr:uid="{33623963-7375-4202-AB64-26B2EFAC7F7E}">
      <text>
        <r>
          <rPr>
            <b/>
            <sz val="9"/>
            <color indexed="81"/>
            <rFont val="Tahoma"/>
            <family val="2"/>
          </rPr>
          <t>Selvakumar, Princey:</t>
        </r>
        <r>
          <rPr>
            <sz val="9"/>
            <color indexed="81"/>
            <rFont val="Tahoma"/>
            <family val="2"/>
          </rPr>
          <t xml:space="preserve">
J14.1.1.01 Values taken as BRD</t>
        </r>
      </text>
    </comment>
    <comment ref="BYC31" authorId="0" shapeId="0" xr:uid="{353E4C02-852C-4DB5-883E-C0936DAC9CF2}">
      <text>
        <r>
          <rPr>
            <b/>
            <sz val="9"/>
            <color indexed="81"/>
            <rFont val="Tahoma"/>
            <family val="2"/>
          </rPr>
          <t>K, Arun Kumar:</t>
        </r>
        <r>
          <rPr>
            <sz val="9"/>
            <color indexed="81"/>
            <rFont val="Tahoma"/>
            <family val="2"/>
          </rPr>
          <t xml:space="preserve">
Changed 18.2_B025 invoke scrubber value as BRD</t>
        </r>
      </text>
    </comment>
    <comment ref="CGX31" authorId="0" shapeId="0" xr:uid="{1C52B503-A057-41F3-BD1F-1E19971849C1}">
      <text>
        <r>
          <rPr>
            <b/>
            <sz val="9"/>
            <color indexed="81"/>
            <rFont val="Tahoma"/>
            <family val="2"/>
          </rPr>
          <t>K, Arun Kumar:</t>
        </r>
        <r>
          <rPr>
            <sz val="9"/>
            <color indexed="81"/>
            <rFont val="Tahoma"/>
            <family val="2"/>
          </rPr>
          <t xml:space="preserve">
Changed 18.2_B025 invoke scrubber value as BRD</t>
        </r>
      </text>
    </comment>
    <comment ref="COM31" authorId="0" shapeId="0" xr:uid="{17EE45D5-F748-4FA4-AC2D-01AFCBD74DC9}">
      <text>
        <r>
          <rPr>
            <b/>
            <sz val="9"/>
            <color indexed="81"/>
            <rFont val="Tahoma"/>
            <family val="2"/>
          </rPr>
          <t>K, Arun Kumar:</t>
        </r>
        <r>
          <rPr>
            <sz val="9"/>
            <color indexed="81"/>
            <rFont val="Tahoma"/>
            <family val="2"/>
          </rPr>
          <t xml:space="preserve">
Changed 18.2_B025 invoke scrubber value as BRD</t>
        </r>
      </text>
    </comment>
    <comment ref="CZP31" authorId="0" shapeId="0" xr:uid="{CF0A3FAB-37DA-406C-8442-96BD3AC6FD59}">
      <text>
        <r>
          <rPr>
            <b/>
            <sz val="9"/>
            <color indexed="81"/>
            <rFont val="Tahoma"/>
            <family val="2"/>
          </rPr>
          <t>K, Arun Kumar:</t>
        </r>
        <r>
          <rPr>
            <sz val="9"/>
            <color indexed="81"/>
            <rFont val="Tahoma"/>
            <family val="2"/>
          </rPr>
          <t xml:space="preserve">
Changed 18.2_B025 invoke scrubber value as BRD</t>
        </r>
      </text>
    </comment>
    <comment ref="DGM31" authorId="0" shapeId="0" xr:uid="{3114B7BB-3710-4C3A-B643-76EE80CE5154}">
      <text>
        <r>
          <rPr>
            <b/>
            <sz val="9"/>
            <color indexed="81"/>
            <rFont val="Tahoma"/>
            <family val="2"/>
          </rPr>
          <t>K, Arun Kumar:</t>
        </r>
        <r>
          <rPr>
            <sz val="9"/>
            <color indexed="81"/>
            <rFont val="Tahoma"/>
            <family val="2"/>
          </rPr>
          <t xml:space="preserve">
Changed 18.1.5_B017 invoke scrubber value as BRD</t>
        </r>
      </text>
    </comment>
    <comment ref="DLX31" authorId="0" shapeId="0" xr:uid="{AFC02488-AFA1-4A30-9DA1-E013F532355F}">
      <text>
        <r>
          <rPr>
            <b/>
            <sz val="9"/>
            <color indexed="81"/>
            <rFont val="Tahoma"/>
            <family val="2"/>
          </rPr>
          <t>K, Arun Kumar:</t>
        </r>
        <r>
          <rPr>
            <sz val="9"/>
            <color indexed="81"/>
            <rFont val="Tahoma"/>
            <family val="2"/>
          </rPr>
          <t xml:space="preserve">
Changed 18.2_B025 invoke scrubber value as BRD</t>
        </r>
      </text>
    </comment>
    <comment ref="DLY31" authorId="0" shapeId="0" xr:uid="{FF2B008C-003A-4BA8-B6E1-292668D98E43}">
      <text>
        <r>
          <rPr>
            <b/>
            <sz val="9"/>
            <color indexed="81"/>
            <rFont val="Tahoma"/>
            <family val="2"/>
          </rPr>
          <t>K, Arun Kumar:</t>
        </r>
        <r>
          <rPr>
            <sz val="9"/>
            <color indexed="81"/>
            <rFont val="Tahoma"/>
            <family val="2"/>
          </rPr>
          <t xml:space="preserve">
Changed 18.2_B025 invoke scrubber value as BRD</t>
        </r>
      </text>
    </comment>
    <comment ref="DPR31" authorId="0" shapeId="0" xr:uid="{676B8483-0E5F-4D3F-95A8-C27F36554EE1}">
      <text>
        <r>
          <rPr>
            <b/>
            <sz val="9"/>
            <color indexed="81"/>
            <rFont val="Tahoma"/>
            <family val="2"/>
          </rPr>
          <t>K, Arun Kumar:</t>
        </r>
        <r>
          <rPr>
            <sz val="9"/>
            <color indexed="81"/>
            <rFont val="Tahoma"/>
            <family val="2"/>
          </rPr>
          <t xml:space="preserve">
Changed 18.2_B025 invoke scrubber value as BRD</t>
        </r>
      </text>
    </comment>
    <comment ref="BZY33" authorId="2" shapeId="0" xr:uid="{E76387E4-A7A8-4B49-9C87-ED803EC10FDB}">
      <text>
        <r>
          <rPr>
            <b/>
            <sz val="9"/>
            <color indexed="81"/>
            <rFont val="Tahoma"/>
            <family val="2"/>
          </rPr>
          <t>Selvakumar, Princey:</t>
        </r>
        <r>
          <rPr>
            <sz val="9"/>
            <color indexed="81"/>
            <rFont val="Tahoma"/>
            <family val="2"/>
          </rPr>
          <t xml:space="preserve">
J14.1.1.01 Values taken as BRD</t>
        </r>
      </text>
    </comment>
    <comment ref="BZY34" authorId="2" shapeId="0" xr:uid="{B9584F30-C354-48FE-8E38-17C42968844B}">
      <text>
        <r>
          <rPr>
            <b/>
            <sz val="9"/>
            <color indexed="81"/>
            <rFont val="Tahoma"/>
            <family val="2"/>
          </rPr>
          <t>Selvakumar, Princey:</t>
        </r>
        <r>
          <rPr>
            <sz val="9"/>
            <color indexed="81"/>
            <rFont val="Tahoma"/>
            <family val="2"/>
          </rPr>
          <t xml:space="preserve">
J14.1.1.01 Values taken as BRD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 Akshay</author>
    <author>K, Arun Kumar</author>
    <author>tc={FF591BCA-C25A-44DA-988A-9AE4F1BC3D39}</author>
    <author>tc={D50A6211-A01E-450C-BE00-BDEEC3BB0A57}</author>
    <author>tc={3041992A-D7E2-4E41-946E-BB622FB53431}</author>
    <author>tc={F345C6D3-77FE-4B3F-8FD0-882C55ADA1CD}</author>
    <author>tc={69E8C6F8-D683-4ABE-AA17-15F8C6D62341}</author>
    <author>tc={1FCBCFFC-4152-4C19-96AE-15EAA2C7263B}</author>
    <author>tc={2733CEC8-B15B-4477-862C-820CDD9E452A}</author>
    <author>tc={8E0EE3C8-83D2-4237-B7AA-9E02AF5D2679}</author>
    <author>tc={C4F69B59-A04B-4D6E-9F74-CEF85050B18A}</author>
    <author>tc={04587870-95E1-4ADC-9BB4-485D4959C925}</author>
    <author>tc={8B73F190-9700-4389-9A88-01ED489AC61E}</author>
    <author>tc={D84A5CC2-BA90-4618-A792-2B85A3B2D1CF}</author>
    <author>tc={C1C1B77B-D55D-4A0A-BB5A-58D95CB34E3E}</author>
  </authors>
  <commentList>
    <comment ref="AF31" authorId="0" shapeId="0" xr:uid="{30A51800-5D80-4E05-BC48-21FBB8858E69}">
      <text>
        <r>
          <rPr>
            <b/>
            <sz val="9"/>
            <color indexed="81"/>
            <rFont val="Tahoma"/>
            <family val="2"/>
          </rPr>
          <t>R, Akshay:</t>
        </r>
        <r>
          <rPr>
            <sz val="9"/>
            <color indexed="81"/>
            <rFont val="Tahoma"/>
            <family val="2"/>
          </rPr>
          <t xml:space="preserve">
Changed SBR MAR 18.1_B025 values as BRD
</t>
        </r>
      </text>
    </comment>
    <comment ref="AF32" authorId="0" shapeId="0" xr:uid="{378D203E-9C4F-4362-94E1-B108813A2707}">
      <text>
        <r>
          <rPr>
            <b/>
            <sz val="9"/>
            <color indexed="81"/>
            <rFont val="Tahoma"/>
            <family val="2"/>
          </rPr>
          <t>R, Akshay:</t>
        </r>
        <r>
          <rPr>
            <sz val="9"/>
            <color indexed="81"/>
            <rFont val="Tahoma"/>
            <family val="2"/>
          </rPr>
          <t xml:space="preserve">
Changed SBR MAR 18.1_B025 values as BRD</t>
        </r>
      </text>
    </comment>
    <comment ref="AU57" authorId="1" shapeId="0" xr:uid="{9A4E0564-2573-443F-BDE9-3B0A684F99B2}">
      <text>
        <r>
          <rPr>
            <b/>
            <sz val="9"/>
            <color indexed="81"/>
            <rFont val="Tahoma"/>
            <family val="2"/>
          </rPr>
          <t>K, Arun Kumar:</t>
        </r>
        <r>
          <rPr>
            <sz val="9"/>
            <color indexed="81"/>
            <rFont val="Tahoma"/>
            <family val="2"/>
          </rPr>
          <t xml:space="preserve">
Changed 18.2_B025 invoke scrubber value as BRD</t>
        </r>
      </text>
    </comment>
    <comment ref="CH62" authorId="2" shapeId="0" xr:uid="{FF591BCA-C25A-44DA-988A-9AE4F1BC3D39}">
      <text>
        <t>[Threaded comment]
Your version of Excel allows you to read this threaded comment; however, any edits to it will get removed if the file is opened in a newer version of Excel. Learn more: https://go.microsoft.com/fwlink/?linkid=870924
Comment:
    Changing BRD Manual Results</t>
      </text>
    </comment>
    <comment ref="DH62" authorId="3" shapeId="0" xr:uid="{D50A6211-A01E-450C-BE00-BDEEC3BB0A57}">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DY62" authorId="4" shapeId="0" xr:uid="{3041992A-D7E2-4E41-946E-BB622FB53431}">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EN62" authorId="5" shapeId="0" xr:uid="{F345C6D3-77FE-4B3F-8FD0-882C55ADA1CD}">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CH63" authorId="6" shapeId="0" xr:uid="{69E8C6F8-D683-4ABE-AA17-15F8C6D62341}">
      <text>
        <t>[Threaded comment]
Your version of Excel allows you to read this threaded comment; however, any edits to it will get removed if the file is opened in a newer version of Excel. Learn more: https://go.microsoft.com/fwlink/?linkid=870924
Comment:
    Changing BRD Manual Results</t>
      </text>
    </comment>
    <comment ref="DH63" authorId="7" shapeId="0" xr:uid="{1FCBCFFC-4152-4C19-96AE-15EAA2C7263B}">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DY63" authorId="8" shapeId="0" xr:uid="{2733CEC8-B15B-4477-862C-820CDD9E452A}">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EN63" authorId="9" shapeId="0" xr:uid="{8E0EE3C8-83D2-4237-B7AA-9E02AF5D2679}">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DY64" authorId="10" shapeId="0" xr:uid="{C4F69B59-A04B-4D6E-9F74-CEF85050B18A}">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 ref="CR65" authorId="11" shapeId="0" xr:uid="{04587870-95E1-4ADC-9BB4-485D4959C925}">
      <text>
        <t>[Threaded comment]
Your version of Excel allows you to read this threaded comment; however, any edits to it will get removed if the file is opened in a newer version of Excel. Learn more: https://go.microsoft.com/fwlink/?linkid=870924
Comment:
    SBR-53578 - 0.83 will be BRD if we consider Gcc16, Gc16 - 0.67</t>
      </text>
    </comment>
    <comment ref="CU65" authorId="12" shapeId="0" xr:uid="{8B73F190-9700-4389-9A88-01ED489AC61E}">
      <text>
        <t>[Threaded comment]
Your version of Excel allows you to read this threaded comment; however, any edits to it will get removed if the file is opened in a newer version of Excel. Learn more: https://go.microsoft.com/fwlink/?linkid=870924
Comment:
    All 5 iterations are Gc16</t>
      </text>
    </comment>
    <comment ref="CV65" authorId="13" shapeId="0" xr:uid="{D84A5CC2-BA90-4618-A792-2B85A3B2D1CF}">
      <text>
        <t>[Threaded comment]
Your version of Excel allows you to read this threaded comment; however, any edits to it will get removed if the file is opened in a newer version of Excel. Learn more: https://go.microsoft.com/fwlink/?linkid=870924
Comment:
    Took Gc16 values</t>
      </text>
    </comment>
    <comment ref="DY65" authorId="14" shapeId="0" xr:uid="{C1C1B77B-D55D-4A0A-BB5A-58D95CB34E3E}">
      <text>
        <t xml:space="preserve">[Threaded comment]
Your version of Excel allows you to read this threaded comment; however, any edits to it will get removed if the file is opened in a newer version of Excel. Learn more: https://go.microsoft.com/fwlink/?linkid=870924
Comment:
    Changing the BRD as per SBR-64209, BRD values are from J19.1_110 Build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tc={C59C5BBC-359B-402F-A2A8-B46EB2151A87}</author>
    <author>tc={7D90D0D5-FF1E-4C61-90A3-C56EB39221EF}</author>
    <author>tc={75691AA0-489E-4A4F-A2CD-E6C542B82916}</author>
    <author>tc={667BF88F-5DDE-4C53-9BA7-CCF1F1DB424D}</author>
    <author>tc={8E38ABE3-0EF2-41F7-BE2F-DA0DF219CB0F}</author>
    <author>tc={B48BF0BF-562A-4526-BB6B-1488202F256D}</author>
    <author>tc={8CAC786E-8E7F-489A-AA9D-783AEB62AA33}</author>
    <author>tc={6639218D-9B0B-49CB-B989-999DFB485AB8}</author>
    <author>tc={7FE2B429-1DEC-4ECA-8E25-7557A6E0E82F}</author>
    <author>tc={19755341-DCBA-41C5-AA7A-EC6B7A9D73C7}</author>
    <author>tc={1CFFBFCC-B491-4CD9-B5E0-E994EB91B333}</author>
    <author>tc={04D402C7-ABB1-4554-A105-F87764DC0343}</author>
    <author>tc={8B8B4E12-C4F2-400E-B29C-53FFA4E2631C}</author>
    <author>tc={FFB089FE-AA78-4A2A-85FA-A05676E22A76}</author>
  </authors>
  <commentList>
    <comment ref="BJ5" authorId="0" shapeId="0" xr:uid="{C59C5BBC-359B-402F-A2A8-B46EB2151A87}">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R5" authorId="1" shapeId="0" xr:uid="{7D90D0D5-FF1E-4C61-90A3-C56EB39221EF}">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Z5" authorId="2" shapeId="0" xr:uid="{75691AA0-489E-4A4F-A2CD-E6C542B82916}">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DK5" authorId="3" shapeId="0" xr:uid="{667BF88F-5DDE-4C53-9BA7-CCF1F1DB424D}">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DO5" authorId="4" shapeId="0" xr:uid="{8E38ABE3-0EF2-41F7-BE2F-DA0DF219CB0F}">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DS5" authorId="5" shapeId="0" xr:uid="{B48BF0BF-562A-4526-BB6B-1488202F256D}">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J6" authorId="6" shapeId="0" xr:uid="{8CAC786E-8E7F-489A-AA9D-783AEB62AA33}">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R6" authorId="7" shapeId="0" xr:uid="{6639218D-9B0B-49CB-B989-999DFB485AB8}">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Z6" authorId="8" shapeId="0" xr:uid="{7FE2B429-1DEC-4ECA-8E25-7557A6E0E82F}">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DK6" authorId="9" shapeId="0" xr:uid="{19755341-DCBA-41C5-AA7A-EC6B7A9D73C7}">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DO6" authorId="10" shapeId="0" xr:uid="{1CFFBFCC-B491-4CD9-B5E0-E994EB91B333}">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DS6" authorId="11" shapeId="0" xr:uid="{04D402C7-ABB1-4554-A105-F87764DC0343}">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Z7" authorId="12" shapeId="0" xr:uid="{8B8B4E12-C4F2-400E-B29C-53FFA4E2631C}">
      <text>
        <t>[Threaded comment]
Your version of Excel allows you to read this threaded comment; however, any edits to it will get removed if the file is opened in a newer version of Excel. Learn more: https://go.microsoft.com/fwlink/?linkid=870924
Comment:
    Re baselining with China team JIRA: SBR55032</t>
      </text>
    </comment>
    <comment ref="BZ8" authorId="13" shapeId="0" xr:uid="{FFB089FE-AA78-4A2A-85FA-A05676E22A76}">
      <text>
        <t>[Threaded comment]
Your version of Excel allows you to read this threaded comment; however, any edits to it will get removed if the file is opened in a newer version of Excel. Learn more: https://go.microsoft.com/fwlink/?linkid=870924
Comment:
    Re-baselining with China Team</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 Sakthivel Prabakaran</author>
    <author>G, Hemalatha</author>
    <author>tc={84AEA373-234A-4136-B6F7-2E00D2651444}</author>
    <author>KEERTHI, YASWANTH KUMAR</author>
    <author>tc={6CCEB723-6004-412F-83F7-5B230A8BE197}</author>
    <author>G, Keerthika</author>
    <author>A  A, Jones</author>
    <author>tc={0B4EEAB9-392E-42DE-A591-AB1ED24E4A58}</author>
    <author>tc={7097005C-1A31-4F56-AC6D-2E8158401341}</author>
    <author>R, Arthi</author>
    <author>Selvakumar, Princey</author>
    <author>tc={C81E7157-33C0-4080-918C-921638275D8F}</author>
    <author>tc={43819CC1-4E63-4D77-8FE0-0BB85EA4625D}</author>
    <author>tc={DCE3D9BA-CBB8-49B2-8D1D-096D77AF4FA3}</author>
    <author>tc={9DD8CA99-0880-44A6-AE32-321E894A06F8}</author>
    <author>tc={AE5FD065-77F6-4B7A-AED8-0DD403BC50F6}</author>
    <author>tc={AFE3F470-28B7-4A06-A13B-6519FA98D886}</author>
    <author>tc={C15CCA94-8AE9-4365-A70C-6F38488B5173}</author>
    <author>tc={2A3DE7E5-1647-4EED-AAB2-7A7D18916ECB}</author>
    <author>tc={D6CA9238-FBCE-4D99-BB59-8299355F2759}</author>
    <author>tc={B6DF9F8D-DE1C-4BFE-8BA6-90BE643DE749}</author>
    <author>tc={4A4AEDA7-B986-42E0-8A2C-F7B7DED95C6E}</author>
    <author>tc={3198EA56-BC55-4CCA-BB74-CA102C90D933}</author>
    <author>tc={D4ABF2A8-C843-4EBF-9524-68C1FB09435D}</author>
    <author>tc={FDA7F92C-D1F8-434B-B172-C440EE1B1037}</author>
    <author>tc={E4259BAB-5599-4641-AA74-C91BD462EFDD}</author>
    <author>tc={B5541529-0A96-47B2-88FE-2A50C8088352}</author>
    <author>tc={D6535DC5-47F1-48F8-BFE7-C94E55AAD51E}</author>
    <author>tc={5D817EEA-575D-4EBA-8F04-054CCF37E398}</author>
    <author>tc={CD0C5588-9043-4C41-A0D6-20928A07B9E8}</author>
    <author>tc={A6446A6C-05F8-466C-8D07-AC077833AC6F}</author>
    <author>tc={B437E516-F9BF-49C2-BF2D-615D9999BEF5}</author>
    <author>tc={DD09FD38-1AE3-4864-8887-5A14DEDA2933}</author>
    <author>tc={821522A4-0358-4821-95F1-F19FBE372F07}</author>
    <author>tc={9B3EAFF5-0485-4FCC-891F-6696CD52DB4A}</author>
    <author>tc={570D6F74-6411-48C1-8A68-6AEAA1E8E2AD}</author>
    <author>tc={E49FA79C-15CD-4F7A-8DBB-FB0B744B7412}</author>
    <author>tc={EFA7AEBF-3477-47CC-808E-4F321264EDD3}</author>
    <author>tc={F04C0857-3192-4AFA-9A24-9AA4D2F04ABB}</author>
    <author>tc={B0AC45C7-92F5-4B6E-8E5B-74A984B5B8B1}</author>
    <author>tc={670AB9A5-30BD-4CB6-8F7C-CEAEBBC3E5CA}</author>
    <author>tc={1B781F60-75E0-4C27-86A1-93A3A5D5E610}</author>
    <author>tc={741D40F1-8C3A-4B9C-8312-F125D6BB0EF6}</author>
    <author>tc={EA9DAEEA-BFC4-49AA-B90B-BD6DCAEC98F6}</author>
    <author>tc={A9C30AA8-D3C1-44E8-99DD-DB8B198D8C27}</author>
    <author>tc={7DC2E8D3-9936-4900-8803-690CE9E3DEE9}</author>
    <author>tc={1D1B0B9B-8248-4E63-8459-7E2B462A8946}</author>
    <author>tc={F02797E7-4716-4F8D-AEB2-BB4D42015E98}</author>
    <author>tc={581C306E-80DA-4372-9029-FB8E5A8F8F22}</author>
    <author>tc={34C72347-4598-4B9F-B90E-1CCA8C4D64A0}</author>
    <author>tc={FCF5AAD4-22B3-485C-A07E-FBB9CFAA7677}</author>
    <author>tc={EE5DE464-D5B5-4F03-811B-DEC0DBA8E23A}</author>
    <author>tc={CF6C3DE5-AC99-4FE9-8844-9EB2B891B980}</author>
    <author>tc={365672CF-3032-4FEE-B068-E76A29D73D2E}</author>
    <author>tc={3ABACD29-C1F8-4CDF-90D0-54DFC27E7AC9}</author>
    <author>tc={2D9661B3-1CCE-46E7-9F04-E6C3285C67AB}</author>
    <author>tc={FC4468A3-6E57-42BA-BFB3-1FC6EE8EED16}</author>
    <author>tc={329AFF3A-2575-4E0A-96D8-C897F960F045}</author>
    <author>tc={9BA53440-D398-4DE0-B2D8-8D296F67BABA}</author>
    <author>tc={C9E36403-7ACE-45FA-9D16-0766D4DE048F}</author>
    <author>tc={94C9C23B-9F5B-41C9-9903-109489CB3472}</author>
    <author>tc={F9790346-2217-4E99-9EBB-07A882A80CDF}</author>
    <author>tc={A74A3FD2-8746-4843-A3C9-CC23D1FEDB9F}</author>
    <author>tc={E9015829-5834-4655-B9B6-21993F5CF64F}</author>
    <author>tc={844924C4-1B91-4DE0-8028-C11F8CAE240C}</author>
    <author>tc={C608BED6-75DE-4111-A1EE-88836C7EA127}</author>
    <author>tc={4672660C-CEAA-42A9-820E-4560CB45992C}</author>
    <author>tc={5FE9E307-09C8-4D25-AC24-EFA05E1D1D4F}</author>
    <author>tc={CD83571C-1E9D-4692-9589-3517D856D9CE}</author>
    <author>tc={ECE06B67-6B18-498E-BD50-A5ED9C450CC1}</author>
    <author>tc={85552A55-61FE-4BD5-9925-4BFD9EEEB49E}</author>
    <author>tc={97F6CA74-4BC9-40EE-8FF3-EC014A70D18F}</author>
  </authors>
  <commentList>
    <comment ref="NG3" authorId="0" shapeId="0" xr:uid="{6D8E5075-E771-48D6-A906-56C70083CE05}">
      <text>
        <r>
          <rPr>
            <b/>
            <sz val="9"/>
            <color indexed="81"/>
            <rFont val="Tahoma"/>
            <family val="2"/>
          </rPr>
          <t>M, Sakthivel Prabakaran:</t>
        </r>
        <r>
          <rPr>
            <sz val="9"/>
            <color indexed="81"/>
            <rFont val="Tahoma"/>
            <family val="2"/>
          </rPr>
          <t xml:space="preserve">
Updated current Baseline Build value J17.1_039, Due to server</t>
        </r>
      </text>
    </comment>
    <comment ref="SD3" authorId="1" shapeId="0" xr:uid="{8B101E88-11C3-4D42-9008-A68C30A04D62}">
      <text>
        <r>
          <rPr>
            <b/>
            <sz val="9"/>
            <color indexed="81"/>
            <rFont val="Tahoma"/>
            <family val="2"/>
          </rPr>
          <t>G, Hemalatha:</t>
        </r>
        <r>
          <rPr>
            <sz val="9"/>
            <color indexed="81"/>
            <rFont val="Tahoma"/>
            <family val="2"/>
          </rPr>
          <t xml:space="preserve">
BRD :1.41
Previous Gm Build J18.3 B029 Values :1.48
Current Build Value  J18.5 B2466 : 1.50
</t>
        </r>
      </text>
    </comment>
    <comment ref="SI3" authorId="2" shapeId="0" xr:uid="{84AEA373-234A-4136-B6F7-2E00D2651444}">
      <text>
        <t>[Threaded comment]
Your version of Excel allows you to read this threaded comment; however, any edits to it will get removed if the file is opened in a newer version of Excel. Learn more: https://go.microsoft.com/fwlink/?linkid=870924
Comment:
    BRD : 1.45
Previous Gm Build J18.6 B041 Values : 1.46
Current Build Value  J19.2 B2624 : 1.49</t>
      </text>
    </comment>
    <comment ref="TW3" authorId="3" shapeId="0" xr:uid="{8B47040C-96DA-4053-80CC-5AAE169B670C}">
      <text>
        <r>
          <rPr>
            <b/>
            <sz val="9"/>
            <color indexed="81"/>
            <rFont val="Tahoma"/>
            <family val="2"/>
          </rPr>
          <t>KEERTHI, YASWANTH KUMAR:</t>
        </r>
        <r>
          <rPr>
            <sz val="9"/>
            <color indexed="81"/>
            <rFont val="Tahoma"/>
            <family val="2"/>
          </rPr>
          <t xml:space="preserve">
1.71 vs 1.72 (B2436)</t>
        </r>
      </text>
    </comment>
    <comment ref="TZ3" authorId="3" shapeId="0" xr:uid="{1CA32104-0471-4877-94C6-D1CDDF8CA452}">
      <text>
        <r>
          <rPr>
            <b/>
            <sz val="9"/>
            <color indexed="81"/>
            <rFont val="Tahoma"/>
            <family val="2"/>
          </rPr>
          <t>KEERTHI, YASWANTH KUMAR:</t>
        </r>
        <r>
          <rPr>
            <sz val="9"/>
            <color indexed="81"/>
            <rFont val="Tahoma"/>
            <family val="2"/>
          </rPr>
          <t xml:space="preserve">
BRD 1.71
Previous GM Build J18.3 B029: 1.70</t>
        </r>
      </text>
    </comment>
    <comment ref="UC3" authorId="1" shapeId="0" xr:uid="{B1DEAAC3-20E2-4537-AB42-9499212DFC42}">
      <text>
        <r>
          <rPr>
            <b/>
            <sz val="9"/>
            <color indexed="81"/>
            <rFont val="Tahoma"/>
            <family val="2"/>
          </rPr>
          <t>G, Hemalatha:</t>
        </r>
        <r>
          <rPr>
            <sz val="9"/>
            <color indexed="81"/>
            <rFont val="Tahoma"/>
            <family val="2"/>
          </rPr>
          <t xml:space="preserve">
BRD :1.70
Previous Gm Build J18.4 B022 Values :1.72 
Current Build Value  J18.6_2501 :1.75
</t>
        </r>
      </text>
    </comment>
    <comment ref="UF3" authorId="4" shapeId="0" xr:uid="{6CCEB723-6004-412F-83F7-5B230A8BE197}">
      <text>
        <t>[Threaded comment]
Your version of Excel allows you to read this threaded comment; however, any edits to it will get removed if the file is opened in a newer version of Excel. Learn more: https://go.microsoft.com/fwlink/?linkid=870924
Comment:
    BRD : 1.72
Previous Gm Build J18.6 B041 Values : 1.73
Current Build Value  J19.2 B2624 : 1.76</t>
      </text>
    </comment>
    <comment ref="WQ3" authorId="5" shapeId="0" xr:uid="{683D8F85-E1FB-4DC6-B72E-B5E3D4EE8D39}">
      <text>
        <r>
          <rPr>
            <b/>
            <sz val="9"/>
            <color indexed="81"/>
            <rFont val="Tahoma"/>
            <family val="2"/>
          </rPr>
          <t>G, Keerthika:</t>
        </r>
        <r>
          <rPr>
            <sz val="9"/>
            <color indexed="81"/>
            <rFont val="Tahoma"/>
            <family val="2"/>
          </rPr>
          <t xml:space="preserve">
1.62vs1.61(J18.4_2420)</t>
        </r>
      </text>
    </comment>
    <comment ref="WX3" authorId="0" shapeId="0" xr:uid="{666B26CE-09F2-4CF2-A70C-6BFBE4CBC056}">
      <text>
        <r>
          <rPr>
            <b/>
            <sz val="9"/>
            <color indexed="81"/>
            <rFont val="Tahoma"/>
            <family val="2"/>
          </rPr>
          <t>M, Sakthivel Prabakaran:</t>
        </r>
        <r>
          <rPr>
            <sz val="9"/>
            <color indexed="81"/>
            <rFont val="Tahoma"/>
            <family val="2"/>
          </rPr>
          <t xml:space="preserve">
1.62 Vs 1.64 (B2460)</t>
        </r>
      </text>
    </comment>
    <comment ref="YA3" authorId="0" shapeId="0" xr:uid="{E04AD4DB-1998-4B2A-8801-24C554B2BD6E}">
      <text>
        <r>
          <rPr>
            <b/>
            <sz val="9"/>
            <color indexed="81"/>
            <rFont val="Tahoma"/>
            <family val="2"/>
          </rPr>
          <t>M, Sakthivel Prabakaran:</t>
        </r>
        <r>
          <rPr>
            <sz val="9"/>
            <color indexed="81"/>
            <rFont val="Tahoma"/>
            <family val="2"/>
          </rPr>
          <t xml:space="preserve">
1.44 Vs 1.47 (B2463)</t>
        </r>
      </text>
    </comment>
    <comment ref="YD3" authorId="6" shapeId="0" xr:uid="{7678F56B-1336-4DBD-81F3-C651D42401FE}">
      <text>
        <r>
          <rPr>
            <b/>
            <sz val="9"/>
            <color indexed="81"/>
            <rFont val="Tahoma"/>
            <family val="2"/>
          </rPr>
          <t>A  A, Jones:</t>
        </r>
        <r>
          <rPr>
            <sz val="9"/>
            <color indexed="81"/>
            <rFont val="Tahoma"/>
            <family val="2"/>
          </rPr>
          <t xml:space="preserve">
1.46 Vs 1.51 (J18.6_B2513)
</t>
        </r>
      </text>
    </comment>
    <comment ref="YU3" authorId="5" shapeId="0" xr:uid="{D4970379-5ED0-4000-A4CA-EF0E34260F07}">
      <text>
        <r>
          <rPr>
            <b/>
            <sz val="9"/>
            <color indexed="81"/>
            <rFont val="Tahoma"/>
            <family val="2"/>
          </rPr>
          <t>G, Keerthika:</t>
        </r>
        <r>
          <rPr>
            <sz val="9"/>
            <color indexed="81"/>
            <rFont val="Tahoma"/>
            <family val="2"/>
          </rPr>
          <t xml:space="preserve">
1.19vs1.2(18.3_2392)</t>
        </r>
      </text>
    </comment>
    <comment ref="ZB3" authorId="3" shapeId="0" xr:uid="{713F9CBA-5440-4F48-8427-039C818846D2}">
      <text>
        <r>
          <rPr>
            <sz val="11"/>
            <color theme="1"/>
            <rFont val="Calibri"/>
            <family val="2"/>
            <scheme val="minor"/>
          </rPr>
          <t xml:space="preserve">BRD : 1.16
Previous Gm Build J18.4 B022 Values : 1.16
Current Build Value  J18.6 B2506 : 1.18
</t>
        </r>
      </text>
    </comment>
    <comment ref="AAA3" authorId="7" shapeId="0" xr:uid="{0B4EEAB9-392E-42DE-A591-AB1ED24E4A58}">
      <text>
        <t>[Threaded comment]
Your version of Excel allows you to read this threaded comment; however, any edits to it will get removed if the file is opened in a newer version of Excel. Learn more: https://go.microsoft.com/fwlink/?linkid=870924
Comment:
    BRD : 1.60
Previous Gm Build J18.6 B041 Values : 1.60
Current Build Value  J19.2 B2634 : 1.63</t>
      </text>
    </comment>
    <comment ref="AAO3" authorId="0" shapeId="0" xr:uid="{4A7E5173-1B0C-4490-AECA-84E9F93DA592}">
      <text>
        <r>
          <rPr>
            <sz val="11"/>
            <color theme="1"/>
            <rFont val="Calibri"/>
            <family val="2"/>
            <scheme val="minor"/>
          </rPr>
          <t>1.49 vs 1.51</t>
        </r>
      </text>
    </comment>
    <comment ref="AAV3" authorId="3" shapeId="0" xr:uid="{46FA6A74-1A66-466E-B935-BBD8CE78FEEC}">
      <text>
        <r>
          <rPr>
            <b/>
            <sz val="9"/>
            <color indexed="81"/>
            <rFont val="Tahoma"/>
            <family val="2"/>
          </rPr>
          <t>KEERTHI, YASWANTH KUMAR:</t>
        </r>
        <r>
          <rPr>
            <sz val="9"/>
            <color indexed="81"/>
            <rFont val="Tahoma"/>
            <family val="2"/>
          </rPr>
          <t xml:space="preserve">
BRD : 1.51
Previous Gm Build J18.4 B022 Values : 1.52
Current Build Value  J18.6 B2501 : 1.52
</t>
        </r>
      </text>
    </comment>
    <comment ref="AAY3" authorId="8" shapeId="0" xr:uid="{7097005C-1A31-4F56-AC6D-2E8158401341}">
      <text>
        <t>[Threaded comment]
Your version of Excel allows you to read this threaded comment; however, any edits to it will get removed if the file is opened in a newer version of Excel. Learn more: https://go.microsoft.com/fwlink/?linkid=870924
Comment:
    BRD : 1.51
Previous Gm Build J18.6 B041 Values : 1.51
Current Build Value  J19.2 B2634 : 1.53</t>
      </text>
    </comment>
    <comment ref="KB4" authorId="9" shapeId="0" xr:uid="{415BC388-7614-4BE7-B6CF-CFE09B6A2F50}">
      <text>
        <r>
          <rPr>
            <b/>
            <sz val="9"/>
            <color indexed="81"/>
            <rFont val="Tahoma"/>
            <family val="2"/>
          </rPr>
          <t>R, Arthi:</t>
        </r>
        <r>
          <rPr>
            <sz val="9"/>
            <color indexed="81"/>
            <rFont val="Tahoma"/>
            <family val="2"/>
          </rPr>
          <t xml:space="preserve">
down Button pick</t>
        </r>
      </text>
    </comment>
    <comment ref="KE4" authorId="9" shapeId="0" xr:uid="{60C7DCDE-40AB-4379-9BC3-F1A068FA6556}">
      <text>
        <r>
          <rPr>
            <b/>
            <sz val="9"/>
            <color indexed="81"/>
            <rFont val="Tahoma"/>
            <family val="2"/>
          </rPr>
          <t>R, Arthi:</t>
        </r>
        <r>
          <rPr>
            <sz val="9"/>
            <color indexed="81"/>
            <rFont val="Tahoma"/>
            <family val="2"/>
          </rPr>
          <t xml:space="preserve">
down Button pick</t>
        </r>
      </text>
    </comment>
    <comment ref="MU4" authorId="9" shapeId="0" xr:uid="{AA6A9276-8A5F-4027-8205-991B6E2A4CC2}">
      <text>
        <r>
          <rPr>
            <b/>
            <sz val="9"/>
            <color indexed="81"/>
            <rFont val="Tahoma"/>
            <family val="2"/>
          </rPr>
          <t>R, Arthi:</t>
        </r>
        <r>
          <rPr>
            <sz val="9"/>
            <color indexed="81"/>
            <rFont val="Tahoma"/>
            <family val="2"/>
          </rPr>
          <t xml:space="preserve">
down Button pick</t>
        </r>
      </text>
    </comment>
    <comment ref="MX4" authorId="9" shapeId="0" xr:uid="{D0A54B67-F536-4DE3-8988-D0A8381E7333}">
      <text>
        <r>
          <rPr>
            <b/>
            <sz val="9"/>
            <color indexed="81"/>
            <rFont val="Tahoma"/>
            <family val="2"/>
          </rPr>
          <t>R, Arthi:</t>
        </r>
        <r>
          <rPr>
            <sz val="9"/>
            <color indexed="81"/>
            <rFont val="Tahoma"/>
            <family val="2"/>
          </rPr>
          <t xml:space="preserve">
down Button pick</t>
        </r>
      </text>
    </comment>
    <comment ref="PQ4" authorId="9" shapeId="0" xr:uid="{7191CC4C-BFF4-4FC2-85A3-7AD012B925F1}">
      <text>
        <r>
          <rPr>
            <b/>
            <sz val="9"/>
            <color indexed="81"/>
            <rFont val="Tahoma"/>
            <family val="2"/>
          </rPr>
          <t>R, Arthi:</t>
        </r>
        <r>
          <rPr>
            <sz val="9"/>
            <color indexed="81"/>
            <rFont val="Tahoma"/>
            <family val="2"/>
          </rPr>
          <t xml:space="preserve">
down Button pick</t>
        </r>
      </text>
    </comment>
    <comment ref="PT4" authorId="9" shapeId="0" xr:uid="{2C6C88EF-C0D7-417A-90BA-3A27758CFAA4}">
      <text>
        <r>
          <rPr>
            <b/>
            <sz val="9"/>
            <color indexed="81"/>
            <rFont val="Tahoma"/>
            <family val="2"/>
          </rPr>
          <t>R, Arthi:</t>
        </r>
        <r>
          <rPr>
            <sz val="9"/>
            <color indexed="81"/>
            <rFont val="Tahoma"/>
            <family val="2"/>
          </rPr>
          <t xml:space="preserve">
down Button pick</t>
        </r>
      </text>
    </comment>
    <comment ref="QP4" authorId="10" shapeId="0" xr:uid="{73AD4142-BE30-4480-A91D-D4C4E8E32D0A}">
      <text>
        <r>
          <rPr>
            <b/>
            <sz val="9"/>
            <color indexed="81"/>
            <rFont val="Tahoma"/>
            <family val="2"/>
          </rPr>
          <t>Selvakumar, Princey:</t>
        </r>
        <r>
          <rPr>
            <sz val="9"/>
            <color indexed="81"/>
            <rFont val="Tahoma"/>
            <family val="2"/>
          </rPr>
          <t xml:space="preserve">
Executed in J14.2.055 build
</t>
        </r>
      </text>
    </comment>
    <comment ref="RM4" authorId="9" shapeId="0" xr:uid="{066AF822-BB92-4FFE-94D9-74D0923E2A46}">
      <text>
        <r>
          <rPr>
            <b/>
            <sz val="9"/>
            <color indexed="81"/>
            <rFont val="Tahoma"/>
            <family val="2"/>
          </rPr>
          <t>R, Arthi:</t>
        </r>
        <r>
          <rPr>
            <sz val="9"/>
            <color indexed="81"/>
            <rFont val="Tahoma"/>
            <family val="2"/>
          </rPr>
          <t xml:space="preserve">
down Button pick</t>
        </r>
      </text>
    </comment>
    <comment ref="RO4" authorId="9" shapeId="0" xr:uid="{94325A3C-2234-486B-BFD5-C244DE1A2880}">
      <text>
        <r>
          <rPr>
            <b/>
            <sz val="9"/>
            <color indexed="81"/>
            <rFont val="Tahoma"/>
            <family val="2"/>
          </rPr>
          <t>R, Arthi:</t>
        </r>
        <r>
          <rPr>
            <sz val="9"/>
            <color indexed="81"/>
            <rFont val="Tahoma"/>
            <family val="2"/>
          </rPr>
          <t xml:space="preserve">
down Button pick</t>
        </r>
      </text>
    </comment>
    <comment ref="SD4" authorId="1" shapeId="0" xr:uid="{EF888EB7-5C99-4A2D-9CE2-969374449595}">
      <text>
        <r>
          <rPr>
            <b/>
            <sz val="9"/>
            <color indexed="81"/>
            <rFont val="Tahoma"/>
            <family val="2"/>
          </rPr>
          <t>G, Hemalatha:</t>
        </r>
        <r>
          <rPr>
            <sz val="9"/>
            <color indexed="81"/>
            <rFont val="Tahoma"/>
            <family val="2"/>
          </rPr>
          <t xml:space="preserve">
BRD : 0.66
Previous Gm Build J18.3 B029 Values : 0.66
Current Build Value  J18.5 B2466 : 0.67
</t>
        </r>
      </text>
    </comment>
    <comment ref="SI4" authorId="11" shapeId="0" xr:uid="{C81E7157-33C0-4080-918C-921638275D8F}">
      <text>
        <t>[Threaded comment]
Your version of Excel allows you to read this threaded comment; however, any edits to it will get removed if the file is opened in a newer version of Excel. Learn more: https://go.microsoft.com/fwlink/?linkid=870924
Comment:
    BRD : 0.66
Previous Gm Build J18.6 B041 Values : 0.66
Current Build Value  J19.2 B2624 : 0.68</t>
      </text>
    </comment>
    <comment ref="TE4" authorId="9" shapeId="0" xr:uid="{6FFFAC91-0310-4D80-9822-C17DE3CFC556}">
      <text>
        <r>
          <rPr>
            <b/>
            <sz val="9"/>
            <color indexed="81"/>
            <rFont val="Tahoma"/>
            <family val="2"/>
          </rPr>
          <t>R, Arthi:</t>
        </r>
        <r>
          <rPr>
            <sz val="9"/>
            <color indexed="81"/>
            <rFont val="Tahoma"/>
            <family val="2"/>
          </rPr>
          <t xml:space="preserve">
down Button pick</t>
        </r>
      </text>
    </comment>
    <comment ref="TG4" authorId="9" shapeId="0" xr:uid="{F24F3FD6-0F22-492C-B87C-B14798D3B933}">
      <text>
        <r>
          <rPr>
            <b/>
            <sz val="9"/>
            <color indexed="81"/>
            <rFont val="Tahoma"/>
            <family val="2"/>
          </rPr>
          <t>R, Arthi:</t>
        </r>
        <r>
          <rPr>
            <sz val="9"/>
            <color indexed="81"/>
            <rFont val="Tahoma"/>
            <family val="2"/>
          </rPr>
          <t xml:space="preserve">
down Button pick</t>
        </r>
      </text>
    </comment>
    <comment ref="TW4" authorId="3" shapeId="0" xr:uid="{E2198A4E-D231-476C-8A77-959081013999}">
      <text>
        <r>
          <rPr>
            <b/>
            <sz val="9"/>
            <color indexed="81"/>
            <rFont val="Tahoma"/>
            <family val="2"/>
          </rPr>
          <t>KEERTHI, YASWANTH KUMAR:</t>
        </r>
        <r>
          <rPr>
            <sz val="9"/>
            <color indexed="81"/>
            <rFont val="Tahoma"/>
            <family val="2"/>
          </rPr>
          <t xml:space="preserve">
0.73 vs 0.74 (B2436)</t>
        </r>
      </text>
    </comment>
    <comment ref="TZ4" authorId="3" shapeId="0" xr:uid="{17D92F34-0883-4541-A25C-4283EDA3BEFB}">
      <text>
        <r>
          <rPr>
            <b/>
            <sz val="9"/>
            <color indexed="81"/>
            <rFont val="Tahoma"/>
            <family val="2"/>
          </rPr>
          <t>KEERTHI, YASWANTH KUMAR:</t>
        </r>
        <r>
          <rPr>
            <sz val="9"/>
            <color indexed="81"/>
            <rFont val="Tahoma"/>
            <family val="2"/>
          </rPr>
          <t xml:space="preserve">
BRD 0.73
Previous GM Build J18.3_B029: 0.72</t>
        </r>
      </text>
    </comment>
    <comment ref="UC4" authorId="1" shapeId="0" xr:uid="{89DF09C3-C08A-436A-A60A-1D9DEB756D5E}">
      <text>
        <r>
          <rPr>
            <b/>
            <sz val="9"/>
            <color indexed="81"/>
            <rFont val="Tahoma"/>
            <family val="2"/>
          </rPr>
          <t>G, Hemalatha:</t>
        </r>
        <r>
          <rPr>
            <sz val="9"/>
            <color indexed="81"/>
            <rFont val="Tahoma"/>
            <family val="2"/>
          </rPr>
          <t xml:space="preserve">
BRD :0.73
Previous Gm Build J18.4 B022 Values :0.73
Current Build Value  J18.6_2501 :0.75</t>
        </r>
      </text>
    </comment>
    <comment ref="UF4" authorId="12" shapeId="0" xr:uid="{43819CC1-4E63-4D77-8FE0-0BB85EA4625D}">
      <text>
        <t>[Threaded comment]
Your version of Excel allows you to read this threaded comment; however, any edits to it will get removed if the file is opened in a newer version of Excel. Learn more: https://go.microsoft.com/fwlink/?linkid=870924
Comment:
    BRD : 0.73
Previous Gm Build J18.6 B041 Values : 0.73
Current Build Value  J19.2 B2624 : 0.75</t>
      </text>
    </comment>
    <comment ref="VL4" authorId="9" shapeId="0" xr:uid="{D8979872-45EB-497D-A19A-F50D779267D7}">
      <text>
        <r>
          <rPr>
            <b/>
            <sz val="9"/>
            <color indexed="81"/>
            <rFont val="Tahoma"/>
            <family val="2"/>
          </rPr>
          <t>R, Arthi:</t>
        </r>
        <r>
          <rPr>
            <sz val="9"/>
            <color indexed="81"/>
            <rFont val="Tahoma"/>
            <family val="2"/>
          </rPr>
          <t xml:space="preserve">
down Button pick</t>
        </r>
      </text>
    </comment>
    <comment ref="VQ4" authorId="9" shapeId="0" xr:uid="{59F567FD-966D-48EE-A082-AC1BE9896C83}">
      <text>
        <r>
          <rPr>
            <b/>
            <sz val="9"/>
            <color indexed="81"/>
            <rFont val="Tahoma"/>
            <family val="2"/>
          </rPr>
          <t>R, Arthi:</t>
        </r>
        <r>
          <rPr>
            <sz val="9"/>
            <color indexed="81"/>
            <rFont val="Tahoma"/>
            <family val="2"/>
          </rPr>
          <t xml:space="preserve">
down Button pick</t>
        </r>
      </text>
    </comment>
    <comment ref="WQ4" authorId="5" shapeId="0" xr:uid="{E97FD650-364D-4713-AC2A-B04D1ECE4301}">
      <text>
        <r>
          <rPr>
            <b/>
            <sz val="9"/>
            <color indexed="81"/>
            <rFont val="Tahoma"/>
            <family val="2"/>
          </rPr>
          <t>G, Keerthika:</t>
        </r>
        <r>
          <rPr>
            <sz val="9"/>
            <color indexed="81"/>
            <rFont val="Tahoma"/>
            <family val="2"/>
          </rPr>
          <t xml:space="preserve">
0.59vs0.58(J18.4_2420)
</t>
        </r>
      </text>
    </comment>
    <comment ref="WX4" authorId="0" shapeId="0" xr:uid="{D30F9E15-1AF0-4AB3-AC69-CECC82500F80}">
      <text>
        <r>
          <rPr>
            <b/>
            <sz val="9"/>
            <color indexed="81"/>
            <rFont val="Tahoma"/>
            <family val="2"/>
          </rPr>
          <t>M, Sakthivel Prabakaran:</t>
        </r>
        <r>
          <rPr>
            <sz val="9"/>
            <color indexed="81"/>
            <rFont val="Tahoma"/>
            <family val="2"/>
          </rPr>
          <t xml:space="preserve">
0.54 Vs 0.55 (B2460)</t>
        </r>
      </text>
    </comment>
    <comment ref="XE4" authorId="13" shapeId="0" xr:uid="{DCE3D9BA-CBB8-49B2-8D1D-096D77AF4FA3}">
      <text>
        <t>[Threaded comment]
Your version of Excel allows you to read this threaded comment; however, any edits to it will get removed if the file is opened in a newer version of Excel. Learn more: https://go.microsoft.com/fwlink/?linkid=870924
Comment:
    BRD:0.53
Previous GM build J18.6_B041 values: 0.54</t>
      </text>
    </comment>
    <comment ref="YA4" authorId="0" shapeId="0" xr:uid="{22FDF223-25A0-47AE-B5D0-13F81350B5A5}">
      <text>
        <r>
          <rPr>
            <b/>
            <sz val="9"/>
            <color indexed="81"/>
            <rFont val="Tahoma"/>
            <family val="2"/>
          </rPr>
          <t>M, Sakthivel Prabakaran:</t>
        </r>
        <r>
          <rPr>
            <sz val="9"/>
            <color indexed="81"/>
            <rFont val="Tahoma"/>
            <family val="2"/>
          </rPr>
          <t xml:space="preserve">
0.58 vs 0.57 (B2463)</t>
        </r>
      </text>
    </comment>
    <comment ref="YD4" authorId="6" shapeId="0" xr:uid="{ECA7BB8A-903A-481A-B2BB-A71BEE8BE214}">
      <text>
        <r>
          <rPr>
            <b/>
            <sz val="9"/>
            <color indexed="81"/>
            <rFont val="Tahoma"/>
            <family val="2"/>
          </rPr>
          <t>A  A, Jones:</t>
        </r>
        <r>
          <rPr>
            <sz val="9"/>
            <color indexed="81"/>
            <rFont val="Tahoma"/>
            <family val="2"/>
          </rPr>
          <t xml:space="preserve">
0.58 Vs 0.57 (J18.6_B2513)</t>
        </r>
      </text>
    </comment>
    <comment ref="YJ4" authorId="14" shapeId="0" xr:uid="{9DD8CA99-0880-44A6-AE32-321E894A06F8}">
      <text>
        <t>[Threaded comment]
Your version of Excel allows you to read this threaded comment; however, any edits to it will get removed if the file is opened in a newer version of Excel. Learn more: https://go.microsoft.com/fwlink/?linkid=870924
Comment:
    BRD:0.57
Previous GM Build J18.6_B041 values:0.57
Current Build J19.3_B2687 values:0.58</t>
      </text>
    </comment>
    <comment ref="YU4" authorId="5" shapeId="0" xr:uid="{0D7EDC58-1641-4F01-971A-52944F3ADABB}">
      <text>
        <r>
          <rPr>
            <b/>
            <sz val="9"/>
            <color indexed="81"/>
            <rFont val="Tahoma"/>
            <family val="2"/>
          </rPr>
          <t>G, Keerthika:</t>
        </r>
        <r>
          <rPr>
            <sz val="9"/>
            <color indexed="81"/>
            <rFont val="Tahoma"/>
            <family val="2"/>
          </rPr>
          <t xml:space="preserve">
0.46vs0.49(18.3_2392)</t>
        </r>
      </text>
    </comment>
    <comment ref="ZB4" authorId="3" shapeId="0" xr:uid="{332F4053-49E3-406D-A036-E3C297A505D8}">
      <text>
        <r>
          <rPr>
            <sz val="11"/>
            <color theme="1"/>
            <rFont val="Calibri"/>
            <family val="2"/>
            <scheme val="minor"/>
          </rPr>
          <t xml:space="preserve">BRD : 0.46
Previous Gm Build J18.4 B022 Values : 0.46
Current Build Value  J18.6 B2506 : 0.48
</t>
        </r>
      </text>
    </comment>
    <comment ref="ZH4" authorId="15" shapeId="0" xr:uid="{AE5FD065-77F6-4B7A-AED8-0DD403BC50F6}">
      <text>
        <t>[Threaded comment]
Your version of Excel allows you to read this threaded comment; however, any edits to it will get removed if the file is opened in a newer version of Excel. Learn more: https://go.microsoft.com/fwlink/?linkid=870924
Comment:
    BRD:0.46
Previous GM Build J18.6_B041 values:0.45
Current Build J19.3_B2687 values:0.46</t>
      </text>
    </comment>
    <comment ref="AAA4" authorId="16" shapeId="0" xr:uid="{AFE3F470-28B7-4A06-A13B-6519FA98D886}">
      <text>
        <t>[Threaded comment]
Your version of Excel allows you to read this threaded comment; however, any edits to it will get removed if the file is opened in a newer version of Excel. Learn more: https://go.microsoft.com/fwlink/?linkid=870924
Comment:
    BRD : 0.58
Previous Gm Build J18.6 B041 Values : 0.59
Current Build Value  J19.2 B2634 : 0.61</t>
      </text>
    </comment>
    <comment ref="AAV4" authorId="3" shapeId="0" xr:uid="{71D9B4F0-424E-4087-A74A-166962768821}">
      <text>
        <r>
          <rPr>
            <b/>
            <sz val="9"/>
            <color indexed="81"/>
            <rFont val="Tahoma"/>
            <family val="2"/>
          </rPr>
          <t>KEERTHI, YASWANTH KUMAR:</t>
        </r>
        <r>
          <rPr>
            <sz val="9"/>
            <color indexed="81"/>
            <rFont val="Tahoma"/>
            <family val="2"/>
          </rPr>
          <t xml:space="preserve">
BRD : 0.66
Previous Gm Build J18.4 B022 Values : 0.66
Current Build Value  J18.6 B2501 : 0.67
</t>
        </r>
      </text>
    </comment>
    <comment ref="AAY4" authorId="17" shapeId="0" xr:uid="{C15CCA94-8AE9-4365-A70C-6F38488B5173}">
      <text>
        <t>[Threaded comment]
Your version of Excel allows you to read this threaded comment; however, any edits to it will get removed if the file is opened in a newer version of Excel. Learn more: https://go.microsoft.com/fwlink/?linkid=870924
Comment:
    BRD : 0.64
Previous Gm Build J18.6 B041 Values : 0.64
Current Build Value  J19.2 B2634 : 0.65</t>
      </text>
    </comment>
    <comment ref="KB5" authorId="9" shapeId="0" xr:uid="{40A9BC7C-674B-4F79-A741-D31BFF4DA43F}">
      <text>
        <r>
          <rPr>
            <b/>
            <sz val="9"/>
            <color indexed="81"/>
            <rFont val="Tahoma"/>
            <family val="2"/>
          </rPr>
          <t>R, Arthi:</t>
        </r>
        <r>
          <rPr>
            <sz val="9"/>
            <color indexed="81"/>
            <rFont val="Tahoma"/>
            <family val="2"/>
          </rPr>
          <t xml:space="preserve">
down Button pick</t>
        </r>
      </text>
    </comment>
    <comment ref="KE5" authorId="9" shapeId="0" xr:uid="{FB71D907-C9A6-466B-886A-B53394EF6B16}">
      <text>
        <r>
          <rPr>
            <b/>
            <sz val="9"/>
            <color indexed="81"/>
            <rFont val="Tahoma"/>
            <family val="2"/>
          </rPr>
          <t>R, Arthi:</t>
        </r>
        <r>
          <rPr>
            <sz val="9"/>
            <color indexed="81"/>
            <rFont val="Tahoma"/>
            <family val="2"/>
          </rPr>
          <t xml:space="preserve">
down Button pick</t>
        </r>
      </text>
    </comment>
    <comment ref="MU5" authorId="9" shapeId="0" xr:uid="{F66FCE5C-ED22-46D7-A1DE-4AC64FF54031}">
      <text>
        <r>
          <rPr>
            <b/>
            <sz val="9"/>
            <color indexed="81"/>
            <rFont val="Tahoma"/>
            <family val="2"/>
          </rPr>
          <t>R, Arthi:</t>
        </r>
        <r>
          <rPr>
            <sz val="9"/>
            <color indexed="81"/>
            <rFont val="Tahoma"/>
            <family val="2"/>
          </rPr>
          <t xml:space="preserve">
down Button pick</t>
        </r>
      </text>
    </comment>
    <comment ref="MX5" authorId="9" shapeId="0" xr:uid="{6EDA8748-F165-4201-A18B-470AF62BFC40}">
      <text>
        <r>
          <rPr>
            <b/>
            <sz val="9"/>
            <color indexed="81"/>
            <rFont val="Tahoma"/>
            <family val="2"/>
          </rPr>
          <t>R, Arthi:</t>
        </r>
        <r>
          <rPr>
            <sz val="9"/>
            <color indexed="81"/>
            <rFont val="Tahoma"/>
            <family val="2"/>
          </rPr>
          <t xml:space="preserve">
down Button pick</t>
        </r>
      </text>
    </comment>
    <comment ref="PQ5" authorId="9" shapeId="0" xr:uid="{10000A9E-1F3E-45EF-AED9-5B4BDDBD961D}">
      <text>
        <r>
          <rPr>
            <b/>
            <sz val="9"/>
            <color indexed="81"/>
            <rFont val="Tahoma"/>
            <family val="2"/>
          </rPr>
          <t>R, Arthi:</t>
        </r>
        <r>
          <rPr>
            <sz val="9"/>
            <color indexed="81"/>
            <rFont val="Tahoma"/>
            <family val="2"/>
          </rPr>
          <t xml:space="preserve">
down Button pick</t>
        </r>
      </text>
    </comment>
    <comment ref="PT5" authorId="9" shapeId="0" xr:uid="{95DC8978-FA45-4EA6-8D43-AA075278A74D}">
      <text>
        <r>
          <rPr>
            <b/>
            <sz val="9"/>
            <color indexed="81"/>
            <rFont val="Tahoma"/>
            <family val="2"/>
          </rPr>
          <t>R, Arthi:</t>
        </r>
        <r>
          <rPr>
            <sz val="9"/>
            <color indexed="81"/>
            <rFont val="Tahoma"/>
            <family val="2"/>
          </rPr>
          <t xml:space="preserve">
down Button pick</t>
        </r>
      </text>
    </comment>
    <comment ref="RM5" authorId="9" shapeId="0" xr:uid="{D945F626-1148-4469-87E8-15BEDD9C5906}">
      <text>
        <r>
          <rPr>
            <b/>
            <sz val="9"/>
            <color indexed="81"/>
            <rFont val="Tahoma"/>
            <family val="2"/>
          </rPr>
          <t>R, Arthi:</t>
        </r>
        <r>
          <rPr>
            <sz val="9"/>
            <color indexed="81"/>
            <rFont val="Tahoma"/>
            <family val="2"/>
          </rPr>
          <t xml:space="preserve">
down Button pick</t>
        </r>
      </text>
    </comment>
    <comment ref="RO5" authorId="9" shapeId="0" xr:uid="{54BC0DD1-1834-4794-BF47-739C43A20C91}">
      <text>
        <r>
          <rPr>
            <b/>
            <sz val="9"/>
            <color indexed="81"/>
            <rFont val="Tahoma"/>
            <family val="2"/>
          </rPr>
          <t>R, Arthi:</t>
        </r>
        <r>
          <rPr>
            <sz val="9"/>
            <color indexed="81"/>
            <rFont val="Tahoma"/>
            <family val="2"/>
          </rPr>
          <t xml:space="preserve">
down Button pick</t>
        </r>
      </text>
    </comment>
    <comment ref="SD5" authorId="1" shapeId="0" xr:uid="{99414D0B-C0A9-4983-B184-8BD3ECACCD41}">
      <text>
        <r>
          <rPr>
            <b/>
            <sz val="9"/>
            <color indexed="81"/>
            <rFont val="Tahoma"/>
            <family val="2"/>
          </rPr>
          <t>G, Hemalatha:</t>
        </r>
        <r>
          <rPr>
            <sz val="9"/>
            <color indexed="81"/>
            <rFont val="Tahoma"/>
            <family val="2"/>
          </rPr>
          <t xml:space="preserve">
BRD :0.67 
Previous Gm Build J18.3 B029 Values :0.68
Current Build Value  J18.5 B2466 : 0.69
</t>
        </r>
      </text>
    </comment>
    <comment ref="SI5" authorId="18" shapeId="0" xr:uid="{2A3DE7E5-1647-4EED-AAB2-7A7D18916ECB}">
      <text>
        <t>[Threaded comment]
Your version of Excel allows you to read this threaded comment; however, any edits to it will get removed if the file is opened in a newer version of Excel. Learn more: https://go.microsoft.com/fwlink/?linkid=870924
Comment:
    BRD : 0.68
Previous Gm Build J18.6 B041 Values : 0.68
Current Build Value  J19.2 B2624 : 0.69</t>
      </text>
    </comment>
    <comment ref="TE5" authorId="9" shapeId="0" xr:uid="{051A5216-F992-4EA4-8F21-85FAF2915A2E}">
      <text>
        <r>
          <rPr>
            <b/>
            <sz val="9"/>
            <color indexed="81"/>
            <rFont val="Tahoma"/>
            <family val="2"/>
          </rPr>
          <t>R, Arthi:</t>
        </r>
        <r>
          <rPr>
            <sz val="9"/>
            <color indexed="81"/>
            <rFont val="Tahoma"/>
            <family val="2"/>
          </rPr>
          <t xml:space="preserve">
down Button pick</t>
        </r>
      </text>
    </comment>
    <comment ref="TG5" authorId="9" shapeId="0" xr:uid="{9A13F06B-78C5-4091-98B6-2352FF51E47C}">
      <text>
        <r>
          <rPr>
            <b/>
            <sz val="9"/>
            <color indexed="81"/>
            <rFont val="Tahoma"/>
            <family val="2"/>
          </rPr>
          <t>R, Arthi:</t>
        </r>
        <r>
          <rPr>
            <sz val="9"/>
            <color indexed="81"/>
            <rFont val="Tahoma"/>
            <family val="2"/>
          </rPr>
          <t xml:space="preserve">
down Button pick</t>
        </r>
      </text>
    </comment>
    <comment ref="TW5" authorId="3" shapeId="0" xr:uid="{33076A58-B903-4387-BBC9-1C539E14B52C}">
      <text>
        <r>
          <rPr>
            <b/>
            <sz val="9"/>
            <color indexed="81"/>
            <rFont val="Tahoma"/>
            <family val="2"/>
          </rPr>
          <t>KEERTHI, YASWANTH KUMAR:</t>
        </r>
        <r>
          <rPr>
            <sz val="9"/>
            <color indexed="81"/>
            <rFont val="Tahoma"/>
            <family val="2"/>
          </rPr>
          <t xml:space="preserve">
0.72 vs 0.73 ( B2436 )</t>
        </r>
      </text>
    </comment>
    <comment ref="TZ5" authorId="3" shapeId="0" xr:uid="{43AFAC8A-5C5F-4DFE-AA7C-12F9B59F81D5}">
      <text>
        <r>
          <rPr>
            <b/>
            <sz val="9"/>
            <color indexed="81"/>
            <rFont val="Tahoma"/>
            <family val="2"/>
          </rPr>
          <t>KEERTHI, YASWANTH KUMAR:</t>
        </r>
        <r>
          <rPr>
            <sz val="9"/>
            <color indexed="81"/>
            <rFont val="Tahoma"/>
            <family val="2"/>
          </rPr>
          <t xml:space="preserve">
Brd : 0.72
Previous GM Build J18.3 B029: 0.71</t>
        </r>
      </text>
    </comment>
    <comment ref="UC5" authorId="1" shapeId="0" xr:uid="{9D3D5E41-A37B-42AC-82AD-AD8D53288A91}">
      <text>
        <r>
          <rPr>
            <b/>
            <sz val="9"/>
            <color indexed="81"/>
            <rFont val="Tahoma"/>
            <family val="2"/>
          </rPr>
          <t>G, Hemalatha:</t>
        </r>
        <r>
          <rPr>
            <sz val="9"/>
            <color indexed="81"/>
            <rFont val="Tahoma"/>
            <family val="2"/>
          </rPr>
          <t xml:space="preserve">
BRD : 0.72
Previous Gm Build J18.4 B022 Values :0.74
Current Build Value  J18.6_2501 :0.74</t>
        </r>
      </text>
    </comment>
    <comment ref="UF5" authorId="19" shapeId="0" xr:uid="{D6CA9238-FBCE-4D99-BB59-8299355F2759}">
      <text>
        <t>[Threaded comment]
Your version of Excel allows you to read this threaded comment; however, any edits to it will get removed if the file is opened in a newer version of Excel. Learn more: https://go.microsoft.com/fwlink/?linkid=870924
Comment:
    BRD : 0.74
Previous Gm Build J18.6 B041 Values : 0.74
Current Build Value  J19.2 B2624 : 0.76</t>
      </text>
    </comment>
    <comment ref="VL5" authorId="9" shapeId="0" xr:uid="{DEC4D048-22EA-4296-99EF-CAA769FEB0D9}">
      <text>
        <r>
          <rPr>
            <b/>
            <sz val="9"/>
            <color indexed="81"/>
            <rFont val="Tahoma"/>
            <family val="2"/>
          </rPr>
          <t>R, Arthi:</t>
        </r>
        <r>
          <rPr>
            <sz val="9"/>
            <color indexed="81"/>
            <rFont val="Tahoma"/>
            <family val="2"/>
          </rPr>
          <t xml:space="preserve">
down Button pick</t>
        </r>
      </text>
    </comment>
    <comment ref="VQ5" authorId="9" shapeId="0" xr:uid="{6F34E651-BE25-46DE-8F94-A79E78D0319F}">
      <text>
        <r>
          <rPr>
            <b/>
            <sz val="9"/>
            <color indexed="81"/>
            <rFont val="Tahoma"/>
            <family val="2"/>
          </rPr>
          <t>R, Arthi:</t>
        </r>
        <r>
          <rPr>
            <sz val="9"/>
            <color indexed="81"/>
            <rFont val="Tahoma"/>
            <family val="2"/>
          </rPr>
          <t xml:space="preserve">
down Button pick</t>
        </r>
      </text>
    </comment>
    <comment ref="WQ5" authorId="5" shapeId="0" xr:uid="{12574B4A-2A0B-4644-9949-69E227FCF310}">
      <text>
        <r>
          <rPr>
            <b/>
            <sz val="9"/>
            <color indexed="81"/>
            <rFont val="Tahoma"/>
            <family val="2"/>
          </rPr>
          <t>G, Keerthika:</t>
        </r>
        <r>
          <rPr>
            <sz val="9"/>
            <color indexed="81"/>
            <rFont val="Tahoma"/>
            <family val="2"/>
          </rPr>
          <t xml:space="preserve">
0.58vs0.57(J18.4_2420)</t>
        </r>
      </text>
    </comment>
    <comment ref="WX5" authorId="0" shapeId="0" xr:uid="{B6BE9907-37DE-41BA-9121-D775D8E9D344}">
      <text>
        <r>
          <rPr>
            <b/>
            <sz val="9"/>
            <color indexed="81"/>
            <rFont val="Tahoma"/>
            <family val="2"/>
          </rPr>
          <t>M, Sakthivel Prabakaran:</t>
        </r>
        <r>
          <rPr>
            <sz val="9"/>
            <color indexed="81"/>
            <rFont val="Tahoma"/>
            <family val="2"/>
          </rPr>
          <t xml:space="preserve">
0.55 vs 0.56 (B2460)
</t>
        </r>
      </text>
    </comment>
    <comment ref="XE5" authorId="20" shapeId="0" xr:uid="{B6DF9F8D-DE1C-4BFE-8BA6-90BE643DE749}">
      <text>
        <t>[Threaded comment]
Your version of Excel allows you to read this threaded comment; however, any edits to it will get removed if the file is opened in a newer version of Excel. Learn more: https://go.microsoft.com/fwlink/?linkid=870924
Comment:
    BRD:0.54
Previous GM build J18.6_B041 values: 0.53</t>
      </text>
    </comment>
    <comment ref="YA5" authorId="0" shapeId="0" xr:uid="{7F5CA759-B010-4822-BADE-697CBD656EBC}">
      <text>
        <r>
          <rPr>
            <b/>
            <sz val="9"/>
            <color indexed="81"/>
            <rFont val="Tahoma"/>
            <family val="2"/>
          </rPr>
          <t>M, Sakthivel Prabakaran:</t>
        </r>
        <r>
          <rPr>
            <sz val="9"/>
            <color indexed="81"/>
            <rFont val="Tahoma"/>
            <family val="2"/>
          </rPr>
          <t xml:space="preserve">
0.58 Vs 0.58 (B2463)</t>
        </r>
      </text>
    </comment>
    <comment ref="YD5" authorId="6" shapeId="0" xr:uid="{820E16BF-779A-4B2B-BC5F-1F179586E6EF}">
      <text>
        <r>
          <rPr>
            <b/>
            <sz val="9"/>
            <color indexed="81"/>
            <rFont val="Tahoma"/>
            <family val="2"/>
          </rPr>
          <t>A  A, Jones:</t>
        </r>
        <r>
          <rPr>
            <sz val="9"/>
            <color indexed="81"/>
            <rFont val="Tahoma"/>
            <family val="2"/>
          </rPr>
          <t xml:space="preserve">
0.58 Vs 0.59 (J18.6_B2513)</t>
        </r>
      </text>
    </comment>
    <comment ref="YJ5" authorId="21" shapeId="0" xr:uid="{4A4AEDA7-B986-42E0-8A2C-F7B7DED95C6E}">
      <text>
        <t>[Threaded comment]
Your version of Excel allows you to read this threaded comment; however, any edits to it will get removed if the file is opened in a newer version of Excel. Learn more: https://go.microsoft.com/fwlink/?linkid=870924
Comment:
    BRD:0.58
Previous GM Build J18.6_B041 values:0.59
Current Build J19.3_B2695 values:0.6</t>
      </text>
    </comment>
    <comment ref="YU5" authorId="5" shapeId="0" xr:uid="{C70E9479-54CB-433B-A2ED-8688598A3D77}">
      <text>
        <r>
          <rPr>
            <b/>
            <sz val="9"/>
            <color indexed="81"/>
            <rFont val="Tahoma"/>
            <family val="2"/>
          </rPr>
          <t>G, Keerthika:</t>
        </r>
        <r>
          <rPr>
            <sz val="9"/>
            <color indexed="81"/>
            <rFont val="Tahoma"/>
            <family val="2"/>
          </rPr>
          <t xml:space="preserve">
0.46vs0.48(18.3_2392)</t>
        </r>
      </text>
    </comment>
    <comment ref="ZB5" authorId="3" shapeId="0" xr:uid="{F6D0BA01-2757-4416-AC8E-9598BB054EAC}">
      <text>
        <r>
          <rPr>
            <sz val="11"/>
            <color theme="1"/>
            <rFont val="Calibri"/>
            <family val="2"/>
            <scheme val="minor"/>
          </rPr>
          <t xml:space="preserve">BRD : 0.46
Previous Gm Build J18.4 B022 Values : 0.46
Current Build Value  J18.6 B2506 : 0.48
</t>
        </r>
      </text>
    </comment>
    <comment ref="ZH5" authorId="22" shapeId="0" xr:uid="{3198EA56-BC55-4CCA-BB74-CA102C90D933}">
      <text>
        <t>[Threaded comment]
Your version of Excel allows you to read this threaded comment; however, any edits to it will get removed if the file is opened in a newer version of Excel. Learn more: https://go.microsoft.com/fwlink/?linkid=870924
Comment:
    BRD:0.46
Previous GM Build J18.6_B041 values:0.46
Current Build J19.3_B2687 values:0.47</t>
      </text>
    </comment>
    <comment ref="AAA5" authorId="23" shapeId="0" xr:uid="{D4ABF2A8-C843-4EBF-9524-68C1FB09435D}">
      <text>
        <t>[Threaded comment]
Your version of Excel allows you to read this threaded comment; however, any edits to it will get removed if the file is opened in a newer version of Excel. Learn more: https://go.microsoft.com/fwlink/?linkid=870924
Comment:
    BRD : 0.56
Previous Gm Build J18.6 B041 Values : 0.58
Current Build Value  J19.2 B2634 : 0.60</t>
      </text>
    </comment>
    <comment ref="AAV5" authorId="3" shapeId="0" xr:uid="{989D31D5-B475-4684-8B91-FC8DB0474510}">
      <text>
        <r>
          <rPr>
            <b/>
            <sz val="9"/>
            <color indexed="81"/>
            <rFont val="Tahoma"/>
            <family val="2"/>
          </rPr>
          <t>KEERTHI, YASWANTH KUMAR:</t>
        </r>
        <r>
          <rPr>
            <sz val="9"/>
            <color indexed="81"/>
            <rFont val="Tahoma"/>
            <family val="2"/>
          </rPr>
          <t xml:space="preserve">
BRD : 0.63
Previous Gm Build J18.4 B022 Values : 0.64
Current Build Value  J18.6 B2501 : 0.65
</t>
        </r>
      </text>
    </comment>
    <comment ref="AAY5" authorId="24" shapeId="0" xr:uid="{FDA7F92C-D1F8-434B-B172-C440EE1B1037}">
      <text>
        <t>[Threaded comment]
Your version of Excel allows you to read this threaded comment; however, any edits to it will get removed if the file is opened in a newer version of Excel. Learn more: https://go.microsoft.com/fwlink/?linkid=870924
Comment:
    BRD : 0.65
Previous Gm Build J18.6 B041 Values : 0.65
Current Build Value  J19.2 B2634 : 0.66</t>
      </text>
    </comment>
    <comment ref="SD8" authorId="1" shapeId="0" xr:uid="{E4A3CE55-ADD1-431C-9C80-0DAC413AEED1}">
      <text>
        <r>
          <rPr>
            <b/>
            <sz val="9"/>
            <color indexed="81"/>
            <rFont val="Tahoma"/>
            <family val="2"/>
          </rPr>
          <t>G, Hemalatha:</t>
        </r>
        <r>
          <rPr>
            <sz val="9"/>
            <color indexed="81"/>
            <rFont val="Tahoma"/>
            <family val="2"/>
          </rPr>
          <t xml:space="preserve">
BRD :14.56
Previous Gm Build J18.3 B029 Values :15.08
Current Build Value  J18.5 B2466 :15.13 
</t>
        </r>
      </text>
    </comment>
    <comment ref="SI8" authorId="25" shapeId="0" xr:uid="{E4259BAB-5599-4641-AA74-C91BD462EFDD}">
      <text>
        <t>[Threaded comment]
Your version of Excel allows you to read this threaded comment; however, any edits to it will get removed if the file is opened in a newer version of Excel. Learn more: https://go.microsoft.com/fwlink/?linkid=870924
Comment:
    BRD : 15.06
Previous Gm Build J18.6 B041 Values : 15.19
Current Build Value  J19.2 B2624 : 15.54</t>
      </text>
    </comment>
    <comment ref="TW8" authorId="3" shapeId="0" xr:uid="{2B4DB2AF-BEBB-4D1A-A88F-621908433A93}">
      <text>
        <r>
          <rPr>
            <b/>
            <sz val="9"/>
            <color indexed="81"/>
            <rFont val="Tahoma"/>
            <family val="2"/>
          </rPr>
          <t>KEERTHI, YASWANTH KUMAR:</t>
        </r>
        <r>
          <rPr>
            <sz val="9"/>
            <color indexed="81"/>
            <rFont val="Tahoma"/>
            <family val="2"/>
          </rPr>
          <t xml:space="preserve">
13.84 vs 13.96 (B2436)</t>
        </r>
      </text>
    </comment>
    <comment ref="TZ8" authorId="3" shapeId="0" xr:uid="{DB0D4EF9-19AC-42B3-AB0B-B51C631EC82A}">
      <text>
        <r>
          <rPr>
            <b/>
            <sz val="9"/>
            <color indexed="81"/>
            <rFont val="Tahoma"/>
            <family val="2"/>
          </rPr>
          <t>KEERTHI, YASWANTH KUMAR:</t>
        </r>
        <r>
          <rPr>
            <sz val="9"/>
            <color indexed="81"/>
            <rFont val="Tahoma"/>
            <family val="2"/>
          </rPr>
          <t xml:space="preserve">
BRD 13.84
Previous GM Build J18.3_B029 : 13.81</t>
        </r>
      </text>
    </comment>
    <comment ref="UC8" authorId="1" shapeId="0" xr:uid="{66CA80F6-EFAD-4221-AEF1-05DA105BAC25}">
      <text>
        <r>
          <rPr>
            <b/>
            <sz val="9"/>
            <color indexed="81"/>
            <rFont val="Tahoma"/>
            <family val="2"/>
          </rPr>
          <t>G, Hemalatha:</t>
        </r>
        <r>
          <rPr>
            <sz val="9"/>
            <color indexed="81"/>
            <rFont val="Tahoma"/>
            <family val="2"/>
          </rPr>
          <t xml:space="preserve">
BRD : 13.84
Previous Gm Build J18.4 B022 Values :14.27
Current Build Value  J18.6 B2501 :14.76  </t>
        </r>
      </text>
    </comment>
    <comment ref="UF8" authorId="26" shapeId="0" xr:uid="{B5541529-0A96-47B2-88FE-2A50C8088352}">
      <text>
        <t>[Threaded comment]
Your version of Excel allows you to read this threaded comment; however, any edits to it will get removed if the file is opened in a newer version of Excel. Learn more: https://go.microsoft.com/fwlink/?linkid=870924
Comment:
    BRD : 14.27
Previous Gm Build J18.6 B041 Values : 14.38
Current Build Value  J19.2 B2624 : 14.56</t>
      </text>
    </comment>
    <comment ref="WQ8" authorId="5" shapeId="0" xr:uid="{ED1AADBA-B041-4A90-A6F4-FDC40A8F9D17}">
      <text>
        <r>
          <rPr>
            <b/>
            <sz val="9"/>
            <color indexed="81"/>
            <rFont val="Tahoma"/>
            <family val="2"/>
          </rPr>
          <t>G, Keerthika:</t>
        </r>
        <r>
          <rPr>
            <sz val="9"/>
            <color indexed="81"/>
            <rFont val="Tahoma"/>
            <family val="2"/>
          </rPr>
          <t xml:space="preserve">
13.0vs12.02(J18.4_2420)
</t>
        </r>
      </text>
    </comment>
    <comment ref="XE8" authorId="27" shapeId="0" xr:uid="{D6535DC5-47F1-48F8-BFE7-C94E55AAD51E}">
      <text>
        <t>[Threaded comment]
Your version of Excel allows you to read this threaded comment; however, any edits to it will get removed if the file is opened in a newer version of Excel. Learn more: https://go.microsoft.com/fwlink/?linkid=870924
Comment:
    BRD:12.54
Previous GM build J18.6_B041 values: 12.57</t>
      </text>
    </comment>
    <comment ref="YD8" authorId="6" shapeId="0" xr:uid="{CF7CB25D-5945-4912-9625-32E9AECF441E}">
      <text>
        <r>
          <rPr>
            <b/>
            <sz val="9"/>
            <color indexed="81"/>
            <rFont val="Tahoma"/>
            <family val="2"/>
          </rPr>
          <t>A  A, Jones:</t>
        </r>
        <r>
          <rPr>
            <sz val="9"/>
            <color indexed="81"/>
            <rFont val="Tahoma"/>
            <family val="2"/>
          </rPr>
          <t xml:space="preserve">
10.25 Vs 10.65 (J18.6_B2513)</t>
        </r>
      </text>
    </comment>
    <comment ref="YG8" authorId="6" shapeId="0" xr:uid="{7D32FF03-A439-41F4-97A6-96C1AE9BF1D8}">
      <text>
        <r>
          <rPr>
            <b/>
            <sz val="9"/>
            <color indexed="81"/>
            <rFont val="Tahoma"/>
            <family val="2"/>
          </rPr>
          <t>A  A, Jones:</t>
        </r>
        <r>
          <rPr>
            <sz val="9"/>
            <color indexed="81"/>
            <rFont val="Tahoma"/>
            <family val="2"/>
          </rPr>
          <t xml:space="preserve">
10.65 Vs 10.69 (J18.6_B041)
</t>
        </r>
      </text>
    </comment>
    <comment ref="YJ8" authorId="28" shapeId="0" xr:uid="{5D817EEA-575D-4EBA-8F04-054CCF37E398}">
      <text>
        <t>[Threaded comment]
Your version of Excel allows you to read this threaded comment; however, any edits to it will get removed if the file is opened in a newer version of Excel. Learn more: https://go.microsoft.com/fwlink/?linkid=870924
Comment:
    BRD:10.65
Previous GM Build J18.6_B041 values:10.69
Current Build J19.3_B2695 values:10.78</t>
      </text>
    </comment>
    <comment ref="YU8" authorId="5" shapeId="0" xr:uid="{CE692DD9-C3D1-47DA-B85E-F988B942F3DF}">
      <text>
        <r>
          <rPr>
            <b/>
            <sz val="9"/>
            <color indexed="81"/>
            <rFont val="Tahoma"/>
            <family val="2"/>
          </rPr>
          <t>G, Keerthika:</t>
        </r>
        <r>
          <rPr>
            <sz val="9"/>
            <color indexed="81"/>
            <rFont val="Tahoma"/>
            <family val="2"/>
          </rPr>
          <t xml:space="preserve">
7.64vs7.34(18.3_2392)</t>
        </r>
      </text>
    </comment>
    <comment ref="ZB8" authorId="3" shapeId="0" xr:uid="{FAD11F12-B0C4-41DE-AE76-6DB466A16089}">
      <text>
        <r>
          <rPr>
            <sz val="11"/>
            <color theme="1"/>
            <rFont val="Calibri"/>
            <family val="2"/>
            <scheme val="minor"/>
          </rPr>
          <t xml:space="preserve">BRD : 7.34
Previous Gm Build J18.4 B022 Values : 7.39
Current Build Value  J18.6 B2506 : 7.62
</t>
        </r>
      </text>
    </comment>
    <comment ref="ZE8" authorId="6" shapeId="0" xr:uid="{C7B594BE-3B90-4D2B-98DB-097B5A5BD35C}">
      <text>
        <r>
          <rPr>
            <b/>
            <sz val="9"/>
            <color indexed="81"/>
            <rFont val="Tahoma"/>
            <family val="2"/>
          </rPr>
          <t>A  A, Jones:</t>
        </r>
        <r>
          <rPr>
            <sz val="9"/>
            <color indexed="81"/>
            <rFont val="Tahoma"/>
            <family val="2"/>
          </rPr>
          <t xml:space="preserve">
7.31 Vs 7.51 (J18.6_B041)
</t>
        </r>
      </text>
    </comment>
    <comment ref="ZH8" authorId="29" shapeId="0" xr:uid="{CD0C5588-9043-4C41-A0D6-20928A07B9E8}">
      <text>
        <t xml:space="preserve">[Threaded comment]
Your version of Excel allows you to read this threaded comment; however, any edits to it will get removed if the file is opened in a newer version of Excel. Learn more: https://go.microsoft.com/fwlink/?linkid=870924
Comment:
    BRD:7.51
Previous GM Build J18.6_B041 values:7.52
Current Build J19.3_B2687 values:7.56
</t>
      </text>
    </comment>
    <comment ref="AAA8" authorId="30" shapeId="0" xr:uid="{A6446A6C-05F8-466C-8D07-AC077833AC6F}">
      <text>
        <t>[Threaded comment]
Your version of Excel allows you to read this threaded comment; however, any edits to it will get removed if the file is opened in a newer version of Excel. Learn more: https://go.microsoft.com/fwlink/?linkid=870924
Comment:
    BRD : 12.55
Previous Gm Build J18.6 B041 Values : 12.61
Current Build Value  J19.2 B2634 : 12.79</t>
      </text>
    </comment>
    <comment ref="AAO8" authorId="0" shapeId="0" xr:uid="{E27B9C31-6CE1-4334-9356-D180B89E2E49}">
      <text>
        <r>
          <rPr>
            <sz val="11"/>
            <color theme="1"/>
            <rFont val="Calibri"/>
            <family val="2"/>
            <scheme val="minor"/>
          </rPr>
          <t xml:space="preserve">6.78 Vs 6.82
</t>
        </r>
      </text>
    </comment>
    <comment ref="AAV8" authorId="3" shapeId="0" xr:uid="{4189EC28-C675-4ED5-AEE8-02DCDBA90EC6}">
      <text>
        <r>
          <rPr>
            <b/>
            <sz val="9"/>
            <color indexed="81"/>
            <rFont val="Tahoma"/>
            <family val="2"/>
          </rPr>
          <t>KEERTHI, YASWANTH KUMAR:</t>
        </r>
        <r>
          <rPr>
            <sz val="9"/>
            <color indexed="81"/>
            <rFont val="Tahoma"/>
            <family val="2"/>
          </rPr>
          <t xml:space="preserve">
BRD : 6.82
Previous Gm Build J18.4 B022 Values : 6.84
Current Build Value  J18.6 B2501 : 6.88</t>
        </r>
      </text>
    </comment>
    <comment ref="AAY8" authorId="31" shapeId="0" xr:uid="{B437E516-F9BF-49C2-BF2D-615D9999BEF5}">
      <text>
        <t>[Threaded comment]
Your version of Excel allows you to read this threaded comment; however, any edits to it will get removed if the file is opened in a newer version of Excel. Learn more: https://go.microsoft.com/fwlink/?linkid=870924
Comment:
    BRD : 6.84
Previous Gm Build J18.6 B041 Values : 6.86
Current Build Value  J19.2 B2634 : 6.93</t>
      </text>
    </comment>
    <comment ref="NG9" authorId="0" shapeId="0" xr:uid="{08DD0F20-9FF7-400D-B8DD-4D27AF12730B}">
      <text>
        <r>
          <rPr>
            <b/>
            <sz val="9"/>
            <color indexed="81"/>
            <rFont val="Tahoma"/>
            <family val="2"/>
          </rPr>
          <t>M, Sakthivel Prabakaran:</t>
        </r>
        <r>
          <rPr>
            <sz val="9"/>
            <color indexed="81"/>
            <rFont val="Tahoma"/>
            <family val="2"/>
          </rPr>
          <t xml:space="preserve">
Updated current Baseline Build value J17.1_039, Due to server</t>
        </r>
      </text>
    </comment>
    <comment ref="SD9" authorId="1" shapeId="0" xr:uid="{E861B0BB-20E5-4658-846E-DE7F2690C5D5}">
      <text>
        <r>
          <rPr>
            <b/>
            <sz val="9"/>
            <color indexed="81"/>
            <rFont val="Tahoma"/>
            <family val="2"/>
          </rPr>
          <t>G, Hemalatha:</t>
        </r>
        <r>
          <rPr>
            <sz val="9"/>
            <color indexed="81"/>
            <rFont val="Tahoma"/>
            <family val="2"/>
          </rPr>
          <t xml:space="preserve">
BRD :1.58
Previous Gm Build J18.3 B029 Values :1.60
Current Build Value  J18.5 B2466 : 1.62
</t>
        </r>
      </text>
    </comment>
    <comment ref="TW9" authorId="3" shapeId="0" xr:uid="{AF6A3F39-3BE9-4280-80AF-E7F3DF5C3B39}">
      <text>
        <r>
          <rPr>
            <b/>
            <sz val="9"/>
            <color indexed="81"/>
            <rFont val="Tahoma"/>
            <family val="2"/>
          </rPr>
          <t>KEERTHI, YASWANTH KUMAR:</t>
        </r>
        <r>
          <rPr>
            <sz val="9"/>
            <color indexed="81"/>
            <rFont val="Tahoma"/>
            <family val="2"/>
          </rPr>
          <t xml:space="preserve">
1.85 vs 1.94 (B2436)</t>
        </r>
      </text>
    </comment>
    <comment ref="TZ9" authorId="3" shapeId="0" xr:uid="{8E4AC780-3F72-4F1F-853C-AF687741F1ED}">
      <text>
        <r>
          <rPr>
            <b/>
            <sz val="9"/>
            <color indexed="81"/>
            <rFont val="Tahoma"/>
            <family val="2"/>
          </rPr>
          <t>KEERTHI, YASWANTH KUMAR:</t>
        </r>
        <r>
          <rPr>
            <sz val="9"/>
            <color indexed="81"/>
            <rFont val="Tahoma"/>
            <family val="2"/>
          </rPr>
          <t xml:space="preserve">
BRD 1.85
Previous GM Build J18.3 B029 : 1.92</t>
        </r>
      </text>
    </comment>
    <comment ref="UC9" authorId="1" shapeId="0" xr:uid="{7758DCFA-6C7B-4A57-90D2-1933BDF8B207}">
      <text>
        <r>
          <rPr>
            <b/>
            <sz val="9"/>
            <color indexed="81"/>
            <rFont val="Tahoma"/>
            <family val="2"/>
          </rPr>
          <t>G, Hemalatha:</t>
        </r>
        <r>
          <rPr>
            <sz val="9"/>
            <color indexed="81"/>
            <rFont val="Tahoma"/>
            <family val="2"/>
          </rPr>
          <t xml:space="preserve">
BRD :1.85 
Previous Gm Build J18.4 B022 Values :1.87 
Current Build Value  J18.6 B2501 :1.94</t>
        </r>
      </text>
    </comment>
    <comment ref="WQ9" authorId="5" shapeId="0" xr:uid="{8AC4BA5C-570C-466C-B3B1-5990AB48DDB9}">
      <text>
        <r>
          <rPr>
            <b/>
            <sz val="9"/>
            <color indexed="81"/>
            <rFont val="Tahoma"/>
            <family val="2"/>
          </rPr>
          <t>G, Keerthika:</t>
        </r>
        <r>
          <rPr>
            <sz val="9"/>
            <color indexed="81"/>
            <rFont val="Tahoma"/>
            <family val="2"/>
          </rPr>
          <t xml:space="preserve">
1.45vs1.31(J18.4_2420)</t>
        </r>
      </text>
    </comment>
    <comment ref="YD9" authorId="6" shapeId="0" xr:uid="{01AF5BB1-66C2-46D4-BA1B-A6BEEDC8E9F2}">
      <text>
        <r>
          <rPr>
            <b/>
            <sz val="9"/>
            <color indexed="81"/>
            <rFont val="Tahoma"/>
            <family val="2"/>
          </rPr>
          <t>A  A, Jones:</t>
        </r>
        <r>
          <rPr>
            <sz val="9"/>
            <color indexed="81"/>
            <rFont val="Tahoma"/>
            <family val="2"/>
          </rPr>
          <t xml:space="preserve">
1.55 Vs 1.61 (J18.6_B2513)</t>
        </r>
      </text>
    </comment>
    <comment ref="YU9" authorId="5" shapeId="0" xr:uid="{ED3F7D44-58BC-4237-BB4D-D309A7D1B59F}">
      <text>
        <r>
          <rPr>
            <b/>
            <sz val="9"/>
            <color indexed="81"/>
            <rFont val="Tahoma"/>
            <family val="2"/>
          </rPr>
          <t>G, Keerthika:</t>
        </r>
        <r>
          <rPr>
            <sz val="9"/>
            <color indexed="81"/>
            <rFont val="Tahoma"/>
            <family val="2"/>
          </rPr>
          <t xml:space="preserve">
1.22vs1.13(18.3_2392)</t>
        </r>
      </text>
    </comment>
    <comment ref="ZB9" authorId="3" shapeId="0" xr:uid="{E4149C3E-FCB4-4C62-A477-275F7651EE39}">
      <text>
        <r>
          <rPr>
            <sz val="11"/>
            <color theme="1"/>
            <rFont val="Calibri"/>
            <family val="2"/>
            <scheme val="minor"/>
          </rPr>
          <t xml:space="preserve">BRD : 1.13
Previous Gm Build J18.4 B022 Values : 1.13
Current Build Value  J18.6 B2506 : 1.15
</t>
        </r>
      </text>
    </comment>
    <comment ref="AAO9" authorId="0" shapeId="0" xr:uid="{723604AE-296B-4C6D-B431-C2F11F43364E}">
      <text>
        <r>
          <rPr>
            <sz val="11"/>
            <color theme="1"/>
            <rFont val="Calibri"/>
            <family val="2"/>
            <scheme val="minor"/>
          </rPr>
          <t>1.45 VS 1.48</t>
        </r>
      </text>
    </comment>
    <comment ref="AAV9" authorId="3" shapeId="0" xr:uid="{32B587C3-9499-4C9C-A1D1-C375B94EA3C7}">
      <text>
        <r>
          <rPr>
            <b/>
            <sz val="9"/>
            <color indexed="81"/>
            <rFont val="Tahoma"/>
            <family val="2"/>
          </rPr>
          <t>KEERTHI, YASWANTH KUMAR:</t>
        </r>
        <r>
          <rPr>
            <sz val="9"/>
            <color indexed="81"/>
            <rFont val="Tahoma"/>
            <family val="2"/>
          </rPr>
          <t xml:space="preserve">
BRD : 1.48
Previous Gm Build J18.4 B022 Values : 1.49
Current Build Value  J18.6 B2501 : 1.53</t>
        </r>
      </text>
    </comment>
    <comment ref="SD10" authorId="1" shapeId="0" xr:uid="{694489E9-6FF6-4A87-AB2C-9B07EA22B8DF}">
      <text>
        <r>
          <rPr>
            <b/>
            <sz val="9"/>
            <color indexed="81"/>
            <rFont val="Tahoma"/>
            <family val="2"/>
          </rPr>
          <t>G, Hemalatha:</t>
        </r>
        <r>
          <rPr>
            <sz val="9"/>
            <color indexed="81"/>
            <rFont val="Tahoma"/>
            <family val="2"/>
          </rPr>
          <t xml:space="preserve">
BRD :1.34
Previous Gm Build J18.3 B029 Values :1.34
Current Build Value  J18.5 B2466 : 1.32
</t>
        </r>
      </text>
    </comment>
    <comment ref="SI10" authorId="32" shapeId="0" xr:uid="{DD09FD38-1AE3-4864-8887-5A14DEDA2933}">
      <text>
        <t>[Threaded comment]
Your version of Excel allows you to read this threaded comment; however, any edits to it will get removed if the file is opened in a newer version of Excel. Learn more: https://go.microsoft.com/fwlink/?linkid=870924
Comment:
    BRD : 1.33
Previous Gm Build J18.6 B041 Values : 1.33
Current Build Value  J19.2 B2624 : 1.39</t>
      </text>
    </comment>
    <comment ref="TZ10" authorId="3" shapeId="0" xr:uid="{6FEFB28E-A6F7-4C04-8E3F-B0D72F246799}">
      <text>
        <r>
          <rPr>
            <b/>
            <sz val="9"/>
            <color indexed="81"/>
            <rFont val="Tahoma"/>
            <family val="2"/>
          </rPr>
          <t>KEERTHI, YASWANTH KUMAR:</t>
        </r>
        <r>
          <rPr>
            <sz val="9"/>
            <color indexed="81"/>
            <rFont val="Tahoma"/>
            <family val="2"/>
          </rPr>
          <t xml:space="preserve">
BRD 1.61
Previous GM Build J18.3 B029 : 1.63</t>
        </r>
      </text>
    </comment>
    <comment ref="UC10" authorId="1" shapeId="0" xr:uid="{537CF64C-67AF-42E3-8CC4-141F5BD649FA}">
      <text>
        <r>
          <rPr>
            <b/>
            <sz val="9"/>
            <color indexed="81"/>
            <rFont val="Tahoma"/>
            <family val="2"/>
          </rPr>
          <t>G, Hemalatha:</t>
        </r>
        <r>
          <rPr>
            <sz val="9"/>
            <color indexed="81"/>
            <rFont val="Tahoma"/>
            <family val="2"/>
          </rPr>
          <t xml:space="preserve">
BRD :1.61
Previous Gm Build J18.4 B022 Values :1.65
Current Build Value  J18.6 B2501 :1.68</t>
        </r>
      </text>
    </comment>
    <comment ref="UF10" authorId="33" shapeId="0" xr:uid="{821522A4-0358-4821-95F1-F19FBE372F07}">
      <text>
        <t>[Threaded comment]
Your version of Excel allows you to read this threaded comment; however, any edits to it will get removed if the file is opened in a newer version of Excel. Learn more: https://go.microsoft.com/fwlink/?linkid=870924
Comment:
    BRD : 1.652
Previous Gm Build J18.6 B041 Values : 1.66
Current Build Value  J19.2 B2624 : 1.68</t>
      </text>
    </comment>
    <comment ref="WQ10" authorId="5" shapeId="0" xr:uid="{9B9F2886-8711-4655-8AE8-EE7A6FE9A5D0}">
      <text>
        <r>
          <rPr>
            <b/>
            <sz val="9"/>
            <color indexed="81"/>
            <rFont val="Tahoma"/>
            <family val="2"/>
          </rPr>
          <t>G, Keerthika:</t>
        </r>
        <r>
          <rPr>
            <sz val="9"/>
            <color indexed="81"/>
            <rFont val="Tahoma"/>
            <family val="2"/>
          </rPr>
          <t xml:space="preserve">
1.25vs1.24(J18.4_2420)</t>
        </r>
      </text>
    </comment>
    <comment ref="XE10" authorId="34" shapeId="0" xr:uid="{9B3EAFF5-0485-4FCC-891F-6696CD52DB4A}">
      <text>
        <t>[Threaded comment]
Your version of Excel allows you to read this threaded comment; however, any edits to it will get removed if the file is opened in a newer version of Excel. Learn more: https://go.microsoft.com/fwlink/?linkid=870924
Comment:
BRD:1.19
Previous GM build J18.6_B041 values: 1.21</t>
      </text>
    </comment>
    <comment ref="YD10" authorId="6" shapeId="0" xr:uid="{6D3CCFAC-2A4C-45C9-AEC2-90C5D7D1FE30}">
      <text>
        <r>
          <rPr>
            <b/>
            <sz val="9"/>
            <color indexed="81"/>
            <rFont val="Tahoma"/>
            <family val="2"/>
          </rPr>
          <t>A  A, Jones:</t>
        </r>
        <r>
          <rPr>
            <sz val="9"/>
            <color indexed="81"/>
            <rFont val="Tahoma"/>
            <family val="2"/>
          </rPr>
          <t xml:space="preserve">
1.29 vs 1.31 (J18.6_B2513)</t>
        </r>
      </text>
    </comment>
    <comment ref="YG10" authorId="6" shapeId="0" xr:uid="{42FD05B4-9874-4BE9-AF58-BFE45C65D050}">
      <text>
        <r>
          <rPr>
            <b/>
            <sz val="9"/>
            <color indexed="81"/>
            <rFont val="Tahoma"/>
            <family val="2"/>
          </rPr>
          <t>A  A, Jones:</t>
        </r>
        <r>
          <rPr>
            <sz val="9"/>
            <color indexed="81"/>
            <rFont val="Tahoma"/>
            <family val="2"/>
          </rPr>
          <t xml:space="preserve">
1.31 Vs 1.29 (J18.6_B041)
</t>
        </r>
      </text>
    </comment>
    <comment ref="YJ10" authorId="35" shapeId="0" xr:uid="{570D6F74-6411-48C1-8A68-6AEAA1E8E2AD}">
      <text>
        <t>[Threaded comment]
Your version of Excel allows you to read this threaded comment; however, any edits to it will get removed if the file is opened in a newer version of Excel. Learn more: https://go.microsoft.com/fwlink/?linkid=870924
Comment:
    BRD:1.29
Previous GM Build J18.6_B041 values:1.3
Current Build J19.3_B2695 values:1.33</t>
      </text>
    </comment>
    <comment ref="YU10" authorId="5" shapeId="0" xr:uid="{690F00B1-B9B5-4BD9-87E0-E88CEA58A934}">
      <text>
        <r>
          <rPr>
            <b/>
            <sz val="9"/>
            <color indexed="81"/>
            <rFont val="Tahoma"/>
            <family val="2"/>
          </rPr>
          <t>G, Keerthika:</t>
        </r>
        <r>
          <rPr>
            <sz val="9"/>
            <color indexed="81"/>
            <rFont val="Tahoma"/>
            <family val="2"/>
          </rPr>
          <t xml:space="preserve">
1.09vs1.046(18.3_2392)</t>
        </r>
      </text>
    </comment>
    <comment ref="ZB10" authorId="3" shapeId="0" xr:uid="{F37CC745-550F-4175-861B-A21711B79B16}">
      <text>
        <r>
          <rPr>
            <sz val="11"/>
            <color theme="1"/>
            <rFont val="Calibri"/>
            <family val="2"/>
            <scheme val="minor"/>
          </rPr>
          <t xml:space="preserve">BRD : 1.05
Previous Gm Build J18.4 B022 Values : 1.06
Current Build Value  J18.6 B2506 : 1.11
</t>
        </r>
      </text>
    </comment>
    <comment ref="ZE10" authorId="6" shapeId="0" xr:uid="{FC1D572B-0C4A-4D75-BC89-0345ED29EAB4}">
      <text>
        <r>
          <rPr>
            <b/>
            <sz val="9"/>
            <color indexed="81"/>
            <rFont val="Tahoma"/>
            <family val="2"/>
          </rPr>
          <t>A  A, Jones:</t>
        </r>
        <r>
          <rPr>
            <sz val="9"/>
            <color indexed="81"/>
            <rFont val="Tahoma"/>
            <family val="2"/>
          </rPr>
          <t xml:space="preserve">
1.06 Vs 1.05 (J18.6_B041)
</t>
        </r>
      </text>
    </comment>
    <comment ref="ZH10" authorId="36" shapeId="0" xr:uid="{E49FA79C-15CD-4F7A-8DBB-FB0B744B7412}">
      <text>
        <t>[Threaded comment]
Your version of Excel allows you to read this threaded comment; however, any edits to it will get removed if the file is opened in a newer version of Excel. Learn more: https://go.microsoft.com/fwlink/?linkid=870924
Comment:
    BRD:1.05
Previous GM Build J18.6_B041 values:1.05
Current Build J19.3_B2687 values:1.05</t>
      </text>
    </comment>
    <comment ref="AAA10" authorId="37" shapeId="0" xr:uid="{EFA7AEBF-3477-47CC-808E-4F321264EDD3}">
      <text>
        <t>[Threaded comment]
Your version of Excel allows you to read this threaded comment; however, any edits to it will get removed if the file is opened in a newer version of Excel. Learn more: https://go.microsoft.com/fwlink/?linkid=870924
Comment:
    BRD : 1.16
Previous Gm Build J18.6 B041 Values : 1.18
Current Build Value  J19.2 B2634 : 1.25</t>
      </text>
    </comment>
    <comment ref="AAO10" authorId="0" shapeId="0" xr:uid="{D0171615-117B-449A-AC1C-9DAE21C520C6}">
      <text>
        <r>
          <rPr>
            <sz val="11"/>
            <color theme="1"/>
            <rFont val="Calibri"/>
            <family val="2"/>
            <scheme val="minor"/>
          </rPr>
          <t xml:space="preserve">1.31 vs 1.36
</t>
        </r>
      </text>
    </comment>
    <comment ref="AAV10" authorId="3" shapeId="0" xr:uid="{EDF49418-893A-47C3-83B9-3372DBBDBDAF}">
      <text>
        <r>
          <rPr>
            <b/>
            <sz val="9"/>
            <color indexed="81"/>
            <rFont val="Tahoma"/>
            <family val="2"/>
          </rPr>
          <t>KEERTHI, YASWANTH KUMAR:</t>
        </r>
        <r>
          <rPr>
            <sz val="9"/>
            <color indexed="81"/>
            <rFont val="Tahoma"/>
            <family val="2"/>
          </rPr>
          <t xml:space="preserve">
BRD : 1.36
Previous Gm Build J18.4 B022 Values : 1.37
Current Build Value  J18.6 B2501 : 1.38
</t>
        </r>
      </text>
    </comment>
    <comment ref="AAY10" authorId="38" shapeId="0" xr:uid="{F04C0857-3192-4AFA-9A24-9AA4D2F04ABB}">
      <text>
        <t>[Threaded comment]
Your version of Excel allows you to read this threaded comment; however, any edits to it will get removed if the file is opened in a newer version of Excel. Learn more: https://go.microsoft.com/fwlink/?linkid=870924
Comment:
    BRD : 1.37
Previous Gm Build J18.6 B041 Values : 1.34
Current Build Value  J19.2 B2634 : 1.36</t>
      </text>
    </comment>
    <comment ref="SD11" authorId="1" shapeId="0" xr:uid="{2F57CFF1-3EF5-48A7-91AA-3E8ECDAE1C30}">
      <text>
        <r>
          <rPr>
            <b/>
            <sz val="9"/>
            <color indexed="81"/>
            <rFont val="Tahoma"/>
            <family val="2"/>
          </rPr>
          <t>G, Hemalatha:</t>
        </r>
        <r>
          <rPr>
            <sz val="9"/>
            <color indexed="81"/>
            <rFont val="Tahoma"/>
            <family val="2"/>
          </rPr>
          <t xml:space="preserve">
BRD :17.22
Previous Gm Build J18.3 B029 Values :18.43
Current Build Value  J18.5 B2466 : 18.81
</t>
        </r>
      </text>
    </comment>
    <comment ref="SI11" authorId="39" shapeId="0" xr:uid="{B0AC45C7-92F5-4B6E-8E5B-74A984B5B8B1}">
      <text>
        <t>[Threaded comment]
Your version of Excel allows you to read this threaded comment; however, any edits to it will get removed if the file is opened in a newer version of Excel. Learn more: https://go.microsoft.com/fwlink/?linkid=870924
Comment:
    BRD : 18.43
Previous Gm Build J18.6 B041 Values : 18.52
Current Build Value  J19.2 B2624 : 18.96</t>
      </text>
    </comment>
    <comment ref="TW11" authorId="3" shapeId="0" xr:uid="{513E0749-FBC5-41FA-B2BA-CCA307C03AF0}">
      <text>
        <r>
          <rPr>
            <b/>
            <sz val="9"/>
            <color indexed="81"/>
            <rFont val="Tahoma"/>
            <family val="2"/>
          </rPr>
          <t>KEERTHI, YASWANTH KUMAR:</t>
        </r>
        <r>
          <rPr>
            <sz val="9"/>
            <color indexed="81"/>
            <rFont val="Tahoma"/>
            <family val="2"/>
          </rPr>
          <t xml:space="preserve">
18.52 vs 19.15 (B2436)</t>
        </r>
      </text>
    </comment>
    <comment ref="TZ11" authorId="3" shapeId="0" xr:uid="{C1A9BE60-8C3B-469F-9B14-51021D4F80C0}">
      <text>
        <r>
          <rPr>
            <b/>
            <sz val="9"/>
            <color indexed="81"/>
            <rFont val="Tahoma"/>
            <family val="2"/>
          </rPr>
          <t>KEERTHI, YASWANTH KUMAR:</t>
        </r>
        <r>
          <rPr>
            <sz val="9"/>
            <color indexed="81"/>
            <rFont val="Tahoma"/>
            <family val="2"/>
          </rPr>
          <t xml:space="preserve">
BRD 18.36
Previous GM Build J18.3 B029 : 18.45</t>
        </r>
      </text>
    </comment>
    <comment ref="UC11" authorId="1" shapeId="0" xr:uid="{6DC97409-5C02-40F0-8C38-8FE5C70E33D8}">
      <text>
        <r>
          <rPr>
            <b/>
            <sz val="9"/>
            <color indexed="81"/>
            <rFont val="Tahoma"/>
            <family val="2"/>
          </rPr>
          <t>G, Hemalatha:</t>
        </r>
        <r>
          <rPr>
            <sz val="9"/>
            <color indexed="81"/>
            <rFont val="Tahoma"/>
            <family val="2"/>
          </rPr>
          <t xml:space="preserve">
BRD : 18.36
Previous Gm Build J18.4 B022 Values : 18.41
Current Build Value  J18.6 B2501 : 19.16</t>
        </r>
      </text>
    </comment>
    <comment ref="UF11" authorId="40" shapeId="0" xr:uid="{670AB9A5-30BD-4CB6-8F7C-CEAEBBC3E5CA}">
      <text>
        <t>[Threaded comment]
Your version of Excel allows you to read this threaded comment; however, any edits to it will get removed if the file is opened in a newer version of Excel. Learn more: https://go.microsoft.com/fwlink/?linkid=870924
Comment:
    BRD : 18.41
Previous Gm Build J18.6 B041 Values : 18.53
Current Build Value  J19.2 B2624 : 18.74</t>
      </text>
    </comment>
    <comment ref="WQ11" authorId="5" shapeId="0" xr:uid="{0FC1EC2C-7DAC-413A-B0E3-7729CA5EAF57}">
      <text>
        <r>
          <rPr>
            <b/>
            <sz val="9"/>
            <color indexed="81"/>
            <rFont val="Tahoma"/>
            <family val="2"/>
          </rPr>
          <t>G, Keerthika:</t>
        </r>
        <r>
          <rPr>
            <sz val="9"/>
            <color indexed="81"/>
            <rFont val="Tahoma"/>
            <family val="2"/>
          </rPr>
          <t xml:space="preserve">
15.37vs14.24(J18.4_2420)</t>
        </r>
      </text>
    </comment>
    <comment ref="XE11" authorId="41" shapeId="0" xr:uid="{1B781F60-75E0-4C27-86A1-93A3A5D5E610}">
      <text>
        <t>[Threaded comment]
Your version of Excel allows you to read this threaded comment; however, any edits to it will get removed if the file is opened in a newer version of Excel. Learn more: https://go.microsoft.com/fwlink/?linkid=870924
Comment:
    BRD:13.97
Previous GM build J18.6_B041 values: 14.05</t>
      </text>
    </comment>
    <comment ref="YD11" authorId="6" shapeId="0" xr:uid="{35C37F5C-391A-4C4A-A100-99ED7DE914F0}">
      <text>
        <r>
          <rPr>
            <b/>
            <sz val="9"/>
            <color indexed="81"/>
            <rFont val="Tahoma"/>
            <family val="2"/>
          </rPr>
          <t>A  A, Jones:</t>
        </r>
        <r>
          <rPr>
            <sz val="9"/>
            <color indexed="81"/>
            <rFont val="Tahoma"/>
            <family val="2"/>
          </rPr>
          <t xml:space="preserve">
15.09 Vs 15.21 (J18.6_B2513)</t>
        </r>
      </text>
    </comment>
    <comment ref="YG11" authorId="6" shapeId="0" xr:uid="{FD4DC583-C7E2-45E2-8A3E-B08DC3DAB2D6}">
      <text>
        <r>
          <rPr>
            <b/>
            <sz val="9"/>
            <color indexed="81"/>
            <rFont val="Tahoma"/>
            <family val="2"/>
          </rPr>
          <t>A  A, Jones:</t>
        </r>
        <r>
          <rPr>
            <sz val="9"/>
            <color indexed="81"/>
            <rFont val="Tahoma"/>
            <family val="2"/>
          </rPr>
          <t xml:space="preserve">
15.21 Vs 15.41 (J18.6_B041)</t>
        </r>
      </text>
    </comment>
    <comment ref="YJ11" authorId="42" shapeId="0" xr:uid="{741D40F1-8C3A-4B9C-8312-F125D6BB0EF6}">
      <text>
        <t>[Threaded comment]
Your version of Excel allows you to read this threaded comment; however, any edits to it will get removed if the file is opened in a newer version of Excel. Learn more: https://go.microsoft.com/fwlink/?linkid=870924
Comment:
    BRD:15.41
Previous GM Build J18.6_B041 values:15.45
Current Build J19.3_B2695 values:15.56</t>
      </text>
    </comment>
    <comment ref="YU11" authorId="5" shapeId="0" xr:uid="{A71799DE-583E-47A1-889D-9F258156C13D}">
      <text>
        <r>
          <rPr>
            <b/>
            <sz val="9"/>
            <color indexed="81"/>
            <rFont val="Tahoma"/>
            <family val="2"/>
          </rPr>
          <t>G, Keerthika:</t>
        </r>
        <r>
          <rPr>
            <sz val="9"/>
            <color indexed="81"/>
            <rFont val="Tahoma"/>
            <family val="2"/>
          </rPr>
          <t xml:space="preserve">
9.20vs9.01(18.3_2392)</t>
        </r>
      </text>
    </comment>
    <comment ref="ZB11" authorId="3" shapeId="0" xr:uid="{3D9A5AF4-669E-4613-85AA-56B03AAA977C}">
      <text>
        <r>
          <rPr>
            <sz val="11"/>
            <color theme="1"/>
            <rFont val="Calibri"/>
            <family val="2"/>
            <scheme val="minor"/>
          </rPr>
          <t xml:space="preserve">BRD : 9.01
Previous Gm Build J18.4 B022 Values : 9.05
Current Build Value  J18.6 B2506 : 9.28
</t>
        </r>
      </text>
    </comment>
    <comment ref="ZE11" authorId="6" shapeId="0" xr:uid="{2FEF31B6-83A4-4814-9DE0-0C2AE053C622}">
      <text>
        <r>
          <rPr>
            <b/>
            <sz val="9"/>
            <color indexed="81"/>
            <rFont val="Tahoma"/>
            <family val="2"/>
          </rPr>
          <t>A  A, Jones:</t>
        </r>
        <r>
          <rPr>
            <sz val="9"/>
            <color indexed="81"/>
            <rFont val="Tahoma"/>
            <family val="2"/>
          </rPr>
          <t xml:space="preserve">
9.05 Vs 9.15 (J18.6_B041)
</t>
        </r>
      </text>
    </comment>
    <comment ref="ZH11" authorId="43" shapeId="0" xr:uid="{EA9DAEEA-BFC4-49AA-B90B-BD6DCAEC98F6}">
      <text>
        <t xml:space="preserve">[Threaded comment]
Your version of Excel allows you to read this threaded comment; however, any edits to it will get removed if the file is opened in a newer version of Excel. Learn more: https://go.microsoft.com/fwlink/?linkid=870924
Comment:
    BRD:9.15
Previous GM Build J18.6_B041 values:9.18
Current Build J19.3_B2687 values:9.28
</t>
      </text>
    </comment>
    <comment ref="AAA11" authorId="44" shapeId="0" xr:uid="{A9C30AA8-D3C1-44E8-99DD-DB8B198D8C27}">
      <text>
        <t>[Threaded comment]
Your version of Excel allows you to read this threaded comment; however, any edits to it will get removed if the file is opened in a newer version of Excel. Learn more: https://go.microsoft.com/fwlink/?linkid=870924
Comment:
    BRD : 15.5
Previous Gm Build J18.6 B041 Values : 15.63
Current Build Value  J19.2 B2634 : 15.92</t>
      </text>
    </comment>
    <comment ref="AAO11" authorId="0" shapeId="0" xr:uid="{F66C67FA-3A00-4F08-B500-FAB43C5B2D85}">
      <text>
        <r>
          <rPr>
            <sz val="11"/>
            <color theme="1"/>
            <rFont val="Calibri"/>
            <family val="2"/>
            <scheme val="minor"/>
          </rPr>
          <t>7.34 vs 7.46</t>
        </r>
      </text>
    </comment>
    <comment ref="AAV11" authorId="3" shapeId="0" xr:uid="{9F041DE7-C899-451B-9EFE-B47DFC450587}">
      <text>
        <r>
          <rPr>
            <b/>
            <sz val="9"/>
            <color indexed="81"/>
            <rFont val="Tahoma"/>
            <family val="2"/>
          </rPr>
          <t>KEERTHI, YASWANTH KUMAR:</t>
        </r>
        <r>
          <rPr>
            <sz val="9"/>
            <color indexed="81"/>
            <rFont val="Tahoma"/>
            <family val="2"/>
          </rPr>
          <t xml:space="preserve">
BRD : 7.46
Previous Gm Build J18.4 B022 Values : 7.48
Current Build Value  J18.6 B2501 : 7.58
</t>
        </r>
      </text>
    </comment>
    <comment ref="AAY11" authorId="45" shapeId="0" xr:uid="{7DC2E8D3-9936-4900-8803-690CE9E3DEE9}">
      <text>
        <t>[Threaded comment]
Your version of Excel allows you to read this threaded comment; however, any edits to it will get removed if the file is opened in a newer version of Excel. Learn more: https://go.microsoft.com/fwlink/?linkid=870924
Comment:
    BRD : 7.48
Previous Gm Build J18.6 B041 Values : 7.52
Current Build Value  J19.2 B2634 : 7.88</t>
      </text>
    </comment>
    <comment ref="NG12" authorId="0" shapeId="0" xr:uid="{C50CD440-7DA3-4F04-B000-AE81FA83ADEC}">
      <text>
        <r>
          <rPr>
            <b/>
            <sz val="9"/>
            <color indexed="81"/>
            <rFont val="Tahoma"/>
            <family val="2"/>
          </rPr>
          <t>M, Sakthivel Prabakaran:</t>
        </r>
        <r>
          <rPr>
            <sz val="9"/>
            <color indexed="81"/>
            <rFont val="Tahoma"/>
            <family val="2"/>
          </rPr>
          <t xml:space="preserve">
Updated current Baseline Build value J17.1_039, Due to server</t>
        </r>
      </text>
    </comment>
    <comment ref="SD12" authorId="1" shapeId="0" xr:uid="{86152A4B-BEFC-41AB-80BD-74838D5769B4}">
      <text>
        <r>
          <rPr>
            <b/>
            <sz val="9"/>
            <color indexed="81"/>
            <rFont val="Tahoma"/>
            <family val="2"/>
          </rPr>
          <t>G, Hemalatha:</t>
        </r>
        <r>
          <rPr>
            <sz val="9"/>
            <color indexed="81"/>
            <rFont val="Tahoma"/>
            <family val="2"/>
          </rPr>
          <t xml:space="preserve">
BRD :7.21
Previous Gm Build J18.3 B029 Values :7.23
Current Build Value  J18.5 B2466 :7.43
</t>
        </r>
      </text>
    </comment>
    <comment ref="SI12" authorId="46" shapeId="0" xr:uid="{1D1B0B9B-8248-4E63-8459-7E2B462A8946}">
      <text>
        <t>[Threaded comment]
Your version of Excel allows you to read this threaded comment; however, any edits to it will get removed if the file is opened in a newer version of Excel. Learn more: https://go.microsoft.com/fwlink/?linkid=870924
Comment:
    BRD : 7.23
Previous Gm Build J18.6 B041 Values : 8.45
Current Build Value  J19.2 B2624 : 8.76</t>
      </text>
    </comment>
    <comment ref="TW12" authorId="3" shapeId="0" xr:uid="{7A7808B8-D8C9-4FF0-B31F-511CEC252B9B}">
      <text>
        <r>
          <rPr>
            <b/>
            <sz val="9"/>
            <color indexed="81"/>
            <rFont val="Tahoma"/>
            <family val="2"/>
          </rPr>
          <t>KEERTHI, YASWANTH KUMAR:</t>
        </r>
        <r>
          <rPr>
            <sz val="9"/>
            <color indexed="81"/>
            <rFont val="Tahoma"/>
            <family val="2"/>
          </rPr>
          <t xml:space="preserve">
7.22 vs 7.59 (B2436)</t>
        </r>
      </text>
    </comment>
    <comment ref="TZ12" authorId="3" shapeId="0" xr:uid="{995B4D6F-39DF-448F-BE81-74D1E2FCA08D}">
      <text>
        <r>
          <rPr>
            <b/>
            <sz val="9"/>
            <color indexed="81"/>
            <rFont val="Tahoma"/>
            <family val="2"/>
          </rPr>
          <t>KEERTHI, YASWANTH KUMAR:</t>
        </r>
        <r>
          <rPr>
            <sz val="9"/>
            <color indexed="81"/>
            <rFont val="Tahoma"/>
            <family val="2"/>
          </rPr>
          <t xml:space="preserve">
BRD 6.95
Previous GM Build J18.3 B029 : 6.92</t>
        </r>
      </text>
    </comment>
    <comment ref="UC12" authorId="1" shapeId="0" xr:uid="{F6E38E41-A789-4CE9-930A-0B78509FC458}">
      <text>
        <r>
          <rPr>
            <b/>
            <sz val="9"/>
            <color indexed="81"/>
            <rFont val="Tahoma"/>
            <family val="2"/>
          </rPr>
          <t>G, Hemalatha:</t>
        </r>
        <r>
          <rPr>
            <sz val="9"/>
            <color indexed="81"/>
            <rFont val="Tahoma"/>
            <family val="2"/>
          </rPr>
          <t xml:space="preserve">
BRD :6.95
Previous Gm Build J18.4 B022 Values : 7.22
Current Build Value  J18.6 B2501 : 7.42</t>
        </r>
      </text>
    </comment>
    <comment ref="UF12" authorId="47" shapeId="0" xr:uid="{F02797E7-4716-4F8D-AEB2-BB4D42015E98}">
      <text>
        <t>[Threaded comment]
Your version of Excel allows you to read this threaded comment; however, any edits to it will get removed if the file is opened in a newer version of Excel. Learn more: https://go.microsoft.com/fwlink/?linkid=870924
Comment:
    BRD : 7.18
Previous Gm Build J18.6 B041 Values : 8.23
Current Build Value  J19.2 B2624 : 8.59</t>
      </text>
    </comment>
    <comment ref="WQ12" authorId="5" shapeId="0" xr:uid="{3B70FD44-342F-448C-B96B-CAA72481C100}">
      <text>
        <r>
          <rPr>
            <b/>
            <sz val="9"/>
            <color indexed="81"/>
            <rFont val="Tahoma"/>
            <family val="2"/>
          </rPr>
          <t>G, Keerthika:</t>
        </r>
        <r>
          <rPr>
            <sz val="9"/>
            <color indexed="81"/>
            <rFont val="Tahoma"/>
            <family val="2"/>
          </rPr>
          <t xml:space="preserve">
6.55vs6.01(J18.4_2420)</t>
        </r>
      </text>
    </comment>
    <comment ref="XE12" authorId="48" shapeId="0" xr:uid="{581C306E-80DA-4372-9029-FB8E5A8F8F22}">
      <text>
        <t>[Threaded comment]
Your version of Excel allows you to read this threaded comment; however, any edits to it will get removed if the file is opened in a newer version of Excel. Learn more: https://go.microsoft.com/fwlink/?linkid=870924
Comment:
    BRD:6.03
Previous GM build J18.6_B041 values: 6.05</t>
      </text>
    </comment>
    <comment ref="YD12" authorId="6" shapeId="0" xr:uid="{FA0385A3-812E-4247-8354-8E0A019DE050}">
      <text>
        <r>
          <rPr>
            <b/>
            <sz val="9"/>
            <color indexed="81"/>
            <rFont val="Tahoma"/>
            <family val="2"/>
          </rPr>
          <t>A  A, Jones:</t>
        </r>
        <r>
          <rPr>
            <sz val="9"/>
            <color indexed="81"/>
            <rFont val="Tahoma"/>
            <family val="2"/>
          </rPr>
          <t xml:space="preserve">
7.86 Vs 7.98 (J18.6_B2513)</t>
        </r>
      </text>
    </comment>
    <comment ref="YG12" authorId="6" shapeId="0" xr:uid="{EA84CD9A-26E4-4788-8CBB-75F4CF030BD7}">
      <text>
        <r>
          <rPr>
            <b/>
            <sz val="9"/>
            <color indexed="81"/>
            <rFont val="Tahoma"/>
            <family val="2"/>
          </rPr>
          <t>A  A, Jones:</t>
        </r>
        <r>
          <rPr>
            <sz val="9"/>
            <color indexed="81"/>
            <rFont val="Tahoma"/>
            <family val="2"/>
          </rPr>
          <t xml:space="preserve">
7.96 Vs 7.94 (J18.6_B041)
</t>
        </r>
      </text>
    </comment>
    <comment ref="YJ12" authorId="49" shapeId="0" xr:uid="{34C72347-4598-4B9F-B90E-1CCA8C4D64A0}">
      <text>
        <t>[Threaded comment]
Your version of Excel allows you to read this threaded comment; however, any edits to it will get removed if the file is opened in a newer version of Excel. Learn more: https://go.microsoft.com/fwlink/?linkid=870924
Comment:
    BRD:7.94
Previous GM Build J18.6_B041 values:7.96
Current Build J19.3_B2695 values:8.01</t>
      </text>
    </comment>
    <comment ref="YU12" authorId="5" shapeId="0" xr:uid="{680417A5-E15E-4B84-B2F7-D234A5E55123}">
      <text>
        <r>
          <rPr>
            <b/>
            <sz val="9"/>
            <color indexed="81"/>
            <rFont val="Tahoma"/>
            <family val="2"/>
          </rPr>
          <t>G, Keerthika:</t>
        </r>
        <r>
          <rPr>
            <sz val="9"/>
            <color indexed="81"/>
            <rFont val="Tahoma"/>
            <family val="2"/>
          </rPr>
          <t xml:space="preserve">
5.43vs5.2(18.3_2392)</t>
        </r>
      </text>
    </comment>
    <comment ref="ZB12" authorId="3" shapeId="0" xr:uid="{F3A7C9A9-7D52-4017-8D09-9491B40A0FF3}">
      <text>
        <r>
          <rPr>
            <sz val="11"/>
            <color theme="1"/>
            <rFont val="Calibri"/>
            <family val="2"/>
            <scheme val="minor"/>
          </rPr>
          <t xml:space="preserve">BRD : 5.2
Previous Gm Build J18.4 B022 Values : 5.24
Current Build Value  J18.6 B2506 : 5.29
</t>
        </r>
      </text>
    </comment>
    <comment ref="ZE12" authorId="6" shapeId="0" xr:uid="{F62351AA-6825-418F-901E-6FDEA6FB6B27}">
      <text>
        <r>
          <rPr>
            <b/>
            <sz val="9"/>
            <color indexed="81"/>
            <rFont val="Tahoma"/>
            <family val="2"/>
          </rPr>
          <t>A  A, Jones:</t>
        </r>
        <r>
          <rPr>
            <sz val="9"/>
            <color indexed="81"/>
            <rFont val="Tahoma"/>
            <family val="2"/>
          </rPr>
          <t xml:space="preserve">
5.24 Vs 5.22 (J18.6_B041)
</t>
        </r>
      </text>
    </comment>
    <comment ref="ZH12" authorId="50" shapeId="0" xr:uid="{FCF5AAD4-22B3-485C-A07E-FBB9CFAA7677}">
      <text>
        <t>[Threaded comment]
Your version of Excel allows you to read this threaded comment; however, any edits to it will get removed if the file is opened in a newer version of Excel. Learn more: https://go.microsoft.com/fwlink/?linkid=870924
Comment:
    BRD:5.22
Previous GM Build J18.6_B041 values:5.39
Current Build J19.3_B2687 values:5.33</t>
      </text>
    </comment>
    <comment ref="AAA12" authorId="51" shapeId="0" xr:uid="{EE5DE464-D5B5-4F03-811B-DEC0DBA8E23A}">
      <text>
        <t>[Threaded comment]
Your version of Excel allows you to read this threaded comment; however, any edits to it will get removed if the file is opened in a newer version of Excel. Learn more: https://go.microsoft.com/fwlink/?linkid=870924
Comment:
    BRD : 6.01
Previous Gm Build J18.6 B041 Values : 6.13
Current Build Value  J19.2 B2634 : 6.22</t>
      </text>
    </comment>
    <comment ref="AAO12" authorId="0" shapeId="0" xr:uid="{CCAF48F6-EB3E-43F4-8384-27AA7A162B3B}">
      <text>
        <r>
          <rPr>
            <sz val="11"/>
            <color theme="1"/>
            <rFont val="Calibri"/>
            <family val="2"/>
            <scheme val="minor"/>
          </rPr>
          <t>4.76 vs 4.82</t>
        </r>
      </text>
    </comment>
    <comment ref="AAV12" authorId="3" shapeId="0" xr:uid="{6F326E9A-B024-46E0-B6ED-07750F929ECF}">
      <text>
        <r>
          <rPr>
            <b/>
            <sz val="9"/>
            <color indexed="81"/>
            <rFont val="Tahoma"/>
            <family val="2"/>
          </rPr>
          <t>KEERTHI, YASWANTH KUMAR:</t>
        </r>
        <r>
          <rPr>
            <sz val="9"/>
            <color indexed="81"/>
            <rFont val="Tahoma"/>
            <family val="2"/>
          </rPr>
          <t xml:space="preserve">
BRD : 4.82
Previous Gm Build J18.4 B022 Values : 4.84
Current Build Value  J18.6 B2501 : 4.89
</t>
        </r>
      </text>
    </comment>
    <comment ref="AAY12" authorId="52" shapeId="0" xr:uid="{CF6C3DE5-AC99-4FE9-8844-9EB2B891B980}">
      <text>
        <t>[Threaded comment]
Your version of Excel allows you to read this threaded comment; however, any edits to it will get removed if the file is opened in a newer version of Excel. Learn more: https://go.microsoft.com/fwlink/?linkid=870924
Comment:
    BRD : 4.84
Previous Gm Build J18.6 B041 Values : 4.89
Current Build Value  J19.2 B2634 : 4.98</t>
      </text>
    </comment>
    <comment ref="NG13" authorId="0" shapeId="0" xr:uid="{CB067FBC-409A-4289-97B1-087FD6A45D55}">
      <text>
        <r>
          <rPr>
            <b/>
            <sz val="9"/>
            <color indexed="81"/>
            <rFont val="Tahoma"/>
            <family val="2"/>
          </rPr>
          <t>M, Sakthivel Prabakaran:</t>
        </r>
        <r>
          <rPr>
            <sz val="9"/>
            <color indexed="81"/>
            <rFont val="Tahoma"/>
            <family val="2"/>
          </rPr>
          <t xml:space="preserve">
Updated current Baseline Build value J17.1_039, Due to server</t>
        </r>
      </text>
    </comment>
    <comment ref="SD13" authorId="1" shapeId="0" xr:uid="{3494A8FC-0DD9-45D2-939A-39EF5C98FF0B}">
      <text>
        <r>
          <rPr>
            <b/>
            <sz val="9"/>
            <color indexed="81"/>
            <rFont val="Tahoma"/>
            <family val="2"/>
          </rPr>
          <t>G, Hemalatha:</t>
        </r>
        <r>
          <rPr>
            <sz val="9"/>
            <color indexed="81"/>
            <rFont val="Tahoma"/>
            <family val="2"/>
          </rPr>
          <t xml:space="preserve">
BRD :2.3
Previous Gm Build J18.3 B029 Values :2.26
Current Build Value  J18.5 B2466 : 2.28
</t>
        </r>
      </text>
    </comment>
    <comment ref="SI13" authorId="53" shapeId="0" xr:uid="{365672CF-3032-4FEE-B068-E76A29D73D2E}">
      <text>
        <t>[Threaded comment]
Your version of Excel allows you to read this threaded comment; however, any edits to it will get removed if the file is opened in a newer version of Excel. Learn more: https://go.microsoft.com/fwlink/?linkid=870924
Comment:
    BRD : 2.26
Previous Gm Build J18.6 B041 Values : 2.54
Current Build Value  J19.2 B2624 : 2.61</t>
      </text>
    </comment>
    <comment ref="TW13" authorId="3" shapeId="0" xr:uid="{58050874-BBD3-4968-A08E-50FF27E1CE6F}">
      <text>
        <r>
          <rPr>
            <b/>
            <sz val="9"/>
            <color indexed="81"/>
            <rFont val="Tahoma"/>
            <family val="2"/>
          </rPr>
          <t>KEERTHI, YASWANTH KUMAR:</t>
        </r>
        <r>
          <rPr>
            <sz val="9"/>
            <color indexed="81"/>
            <rFont val="Tahoma"/>
            <family val="2"/>
          </rPr>
          <t xml:space="preserve">
2.95 vs 3.12 (B2436)</t>
        </r>
      </text>
    </comment>
    <comment ref="TZ13" authorId="3" shapeId="0" xr:uid="{E1898D2E-7877-4333-A7CD-77B7C487B8F7}">
      <text>
        <r>
          <rPr>
            <b/>
            <sz val="9"/>
            <color indexed="81"/>
            <rFont val="Tahoma"/>
            <family val="2"/>
          </rPr>
          <t>KEERTHI, YASWANTH KUMAR:</t>
        </r>
        <r>
          <rPr>
            <sz val="9"/>
            <color indexed="81"/>
            <rFont val="Tahoma"/>
            <family val="2"/>
          </rPr>
          <t xml:space="preserve">
BRD 2.95
Previous GM Build J18.3 B029 : 3.11</t>
        </r>
      </text>
    </comment>
    <comment ref="UC13" authorId="1" shapeId="0" xr:uid="{89403BD0-7A6A-44F6-94BB-9C357B82929D}">
      <text>
        <r>
          <rPr>
            <b/>
            <sz val="9"/>
            <color indexed="81"/>
            <rFont val="Tahoma"/>
            <family val="2"/>
          </rPr>
          <t>G, Hemalatha:</t>
        </r>
        <r>
          <rPr>
            <sz val="9"/>
            <color indexed="81"/>
            <rFont val="Tahoma"/>
            <family val="2"/>
          </rPr>
          <t xml:space="preserve">
BRD : 2.95
Previous Gm Build J18.4 B022 Values :3.12
Current Build Value J18.6 B2501 :3.33</t>
        </r>
      </text>
    </comment>
    <comment ref="UF13" authorId="54" shapeId="0" xr:uid="{3ABACD29-C1F8-4CDF-90D0-54DFC27E7AC9}">
      <text>
        <t>[Threaded comment]
Your version of Excel allows you to read this threaded comment; however, any edits to it will get removed if the file is opened in a newer version of Excel. Learn more: https://go.microsoft.com/fwlink/?linkid=870924
Comment:
    BRD : 3.122
Previous Gm Build J18.6 B041 Values : 3.39
Current Build Value  J19.2 B2624 : 3.52</t>
      </text>
    </comment>
    <comment ref="WQ13" authorId="5" shapeId="0" xr:uid="{0AAF4DD5-FB1A-4667-9CF4-C2221EBCE811}">
      <text>
        <r>
          <rPr>
            <b/>
            <sz val="9"/>
            <color indexed="81"/>
            <rFont val="Tahoma"/>
            <family val="2"/>
          </rPr>
          <t>G, Keerthika:</t>
        </r>
        <r>
          <rPr>
            <sz val="9"/>
            <color indexed="81"/>
            <rFont val="Tahoma"/>
            <family val="2"/>
          </rPr>
          <t xml:space="preserve">
1.54vs1.52(J18.4_2420)
</t>
        </r>
      </text>
    </comment>
    <comment ref="XE13" authorId="55" shapeId="0" xr:uid="{2D9661B3-1CCE-46E7-9F04-E6C3285C67AB}">
      <text>
        <t>[Threaded comment]
Your version of Excel allows you to read this threaded comment; however, any edits to it will get removed if the file is opened in a newer version of Excel. Learn more: https://go.microsoft.com/fwlink/?linkid=870924
Comment:
    BRD:1.47
Previous GM build J18.6_B041 values: 1.5</t>
      </text>
    </comment>
    <comment ref="YD13" authorId="6" shapeId="0" xr:uid="{9BCE7E6B-0867-4F26-A9B0-0C284EB85BFF}">
      <text>
        <r>
          <rPr>
            <b/>
            <sz val="9"/>
            <color indexed="81"/>
            <rFont val="Tahoma"/>
            <family val="2"/>
          </rPr>
          <t>A  A, Jones:</t>
        </r>
        <r>
          <rPr>
            <sz val="9"/>
            <color indexed="81"/>
            <rFont val="Tahoma"/>
            <family val="2"/>
          </rPr>
          <t xml:space="preserve">
2 Vs 2.04 (J18.6_B2513)</t>
        </r>
      </text>
    </comment>
    <comment ref="YG13" authorId="6" shapeId="0" xr:uid="{F5FF1E12-3522-4486-931F-1CE7EDE586F7}">
      <text>
        <r>
          <rPr>
            <b/>
            <sz val="9"/>
            <color indexed="81"/>
            <rFont val="Tahoma"/>
            <family val="2"/>
          </rPr>
          <t>A  A, Jones:</t>
        </r>
        <r>
          <rPr>
            <sz val="9"/>
            <color indexed="81"/>
            <rFont val="Tahoma"/>
            <family val="2"/>
          </rPr>
          <t xml:space="preserve">
2.04 Vs 2.02 (J18.6_B041)</t>
        </r>
      </text>
    </comment>
    <comment ref="YJ13" authorId="56" shapeId="0" xr:uid="{FC4468A3-6E57-42BA-BFB3-1FC6EE8EED16}">
      <text>
        <t>[Threaded comment]
Your version of Excel allows you to read this threaded comment; however, any edits to it will get removed if the file is opened in a newer version of Excel. Learn more: https://go.microsoft.com/fwlink/?linkid=870924
Comment:
    BRD:2.02
Previous GM Build J18.6_B041 values:2.03
Current Build J19.3_B2695 values:2.10</t>
      </text>
    </comment>
    <comment ref="YU13" authorId="5" shapeId="0" xr:uid="{1F51E7F1-8137-440F-8EF1-88DC2B42FCFD}">
      <text>
        <r>
          <rPr>
            <b/>
            <sz val="9"/>
            <color indexed="81"/>
            <rFont val="Tahoma"/>
            <family val="2"/>
          </rPr>
          <t>G, Keerthika:</t>
        </r>
        <r>
          <rPr>
            <sz val="9"/>
            <color indexed="81"/>
            <rFont val="Tahoma"/>
            <family val="2"/>
          </rPr>
          <t xml:space="preserve">
1.79vs1.9(18.3_2392)</t>
        </r>
      </text>
    </comment>
    <comment ref="ZB13" authorId="3" shapeId="0" xr:uid="{52658E5D-C01C-490F-90C6-248C9762B91C}">
      <text>
        <r>
          <rPr>
            <sz val="11"/>
            <color theme="1"/>
            <rFont val="Calibri"/>
            <family val="2"/>
            <scheme val="minor"/>
          </rPr>
          <t xml:space="preserve">BRD : 1.81
Previous Gm Build J18.4 B022 Values : 1.82
Current Build Value  J18.6 B2506 : 1.86
</t>
        </r>
      </text>
    </comment>
    <comment ref="ZE13" authorId="6" shapeId="0" xr:uid="{0B768942-5EB9-4EFD-89A1-F97D36208C3A}">
      <text>
        <r>
          <rPr>
            <b/>
            <sz val="9"/>
            <color indexed="81"/>
            <rFont val="Tahoma"/>
            <family val="2"/>
          </rPr>
          <t>A  A, Jones:</t>
        </r>
        <r>
          <rPr>
            <sz val="9"/>
            <color indexed="81"/>
            <rFont val="Tahoma"/>
            <family val="2"/>
          </rPr>
          <t xml:space="preserve">
1.81 Vs 1.83 (J18.6_B041)
</t>
        </r>
      </text>
    </comment>
    <comment ref="ZH13" authorId="57" shapeId="0" xr:uid="{329AFF3A-2575-4E0A-96D8-C897F960F045}">
      <text>
        <t>[Threaded comment]
Your version of Excel allows you to read this threaded comment; however, any edits to it will get removed if the file is opened in a newer version of Excel. Learn more: https://go.microsoft.com/fwlink/?linkid=870924
Comment:
    BRD:1.83
Previous GM Build J18.6_B041 values:1.82
Current Build J19.3_B2687 values:1.85</t>
      </text>
    </comment>
    <comment ref="AAA13" authorId="58" shapeId="0" xr:uid="{9BA53440-D398-4DE0-B2D8-8D296F67BABA}">
      <text>
        <t>[Threaded comment]
Your version of Excel allows you to read this threaded comment; however, any edits to it will get removed if the file is opened in a newer version of Excel. Learn more: https://go.microsoft.com/fwlink/?linkid=870924
Comment:
    BRD : 1.52
Previous Gm Build J18.6 B041 Values : 1.52
Current Build Value  J19.2 B2634 : 1.58</t>
      </text>
    </comment>
    <comment ref="AAO13" authorId="0" shapeId="0" xr:uid="{151649AF-9570-48BB-81BA-2F4CE2EBC515}">
      <text>
        <r>
          <rPr>
            <sz val="11"/>
            <color theme="1"/>
            <rFont val="Calibri"/>
            <family val="2"/>
            <scheme val="minor"/>
          </rPr>
          <t>1.86 vs 1.85</t>
        </r>
      </text>
    </comment>
    <comment ref="AAV13" authorId="3" shapeId="0" xr:uid="{086C64A5-BC5F-4CDB-8E2A-B990D6F8F269}">
      <text>
        <r>
          <rPr>
            <b/>
            <sz val="9"/>
            <color indexed="81"/>
            <rFont val="Tahoma"/>
            <family val="2"/>
          </rPr>
          <t>KEERTHI, YASWANTH KUMAR:</t>
        </r>
        <r>
          <rPr>
            <sz val="9"/>
            <color indexed="81"/>
            <rFont val="Tahoma"/>
            <family val="2"/>
          </rPr>
          <t xml:space="preserve">
BRD : 1.85
Previous Gm Build J18.4 B022 Values : 1.86
Current Build Value  J18.6 B2501 : 1.88
</t>
        </r>
      </text>
    </comment>
    <comment ref="AAY13" authorId="59" shapeId="0" xr:uid="{C9E36403-7ACE-45FA-9D16-0766D4DE048F}">
      <text>
        <t>[Threaded comment]
Your version of Excel allows you to read this threaded comment; however, any edits to it will get removed if the file is opened in a newer version of Excel. Learn more: https://go.microsoft.com/fwlink/?linkid=870924
Comment:
    BRD : 1.86
Previous Gm Build J18.6 B041 Values : 1.87
Current Build Value  J19.2 B2634 : 1.89</t>
      </text>
    </comment>
    <comment ref="AAV40" authorId="3" shapeId="0" xr:uid="{55A256E2-8789-4E59-B5BE-07D7489ACD4F}">
      <text>
        <r>
          <rPr>
            <b/>
            <sz val="9"/>
            <color indexed="81"/>
            <rFont val="Tahoma"/>
            <family val="2"/>
          </rPr>
          <t>KEERTHI, YASWANTH KUMAR:</t>
        </r>
        <r>
          <rPr>
            <sz val="9"/>
            <color indexed="81"/>
            <rFont val="Tahoma"/>
            <family val="2"/>
          </rPr>
          <t xml:space="preserve">
BRD : 9.96
Previous Gm Build J18.4 B022 Values : 10.08
Current Build Value  J18.6 B2501 : 10.12
</t>
        </r>
      </text>
    </comment>
    <comment ref="AAY40" authorId="60" shapeId="0" xr:uid="{94C9C23B-9F5B-41C9-9903-109489CB3472}">
      <text>
        <t>[Threaded comment]
Your version of Excel allows you to read this threaded comment; however, any edits to it will get removed if the file is opened in a newer version of Excel. Learn more: https://go.microsoft.com/fwlink/?linkid=870924
Comment:
    BRD : 10.08
Previous Gm Build J18.6 B041 Values : 10.11
Current Build Value  J19.2 B2634 : 10.36</t>
      </text>
    </comment>
    <comment ref="AAV41" authorId="3" shapeId="0" xr:uid="{24220116-AE2E-43FC-86A4-A196658BA236}">
      <text>
        <r>
          <rPr>
            <b/>
            <sz val="9"/>
            <color indexed="81"/>
            <rFont val="Tahoma"/>
            <family val="2"/>
          </rPr>
          <t>KEERTHI, YASWANTH KUMAR:</t>
        </r>
        <r>
          <rPr>
            <sz val="9"/>
            <color indexed="81"/>
            <rFont val="Tahoma"/>
            <family val="2"/>
          </rPr>
          <t xml:space="preserve">
BRD : 3.64
Previous Gm Build J18.4 B022 Values : 3.66
Current Build Value  J18.6 B2501 : 3.88</t>
        </r>
      </text>
    </comment>
    <comment ref="AAY41" authorId="61" shapeId="0" xr:uid="{F9790346-2217-4E99-9EBB-07A882A80CDF}">
      <text>
        <t>[Threaded comment]
Your version of Excel allows you to read this threaded comment; however, any edits to it will get removed if the file is opened in a newer version of Excel. Learn more: https://go.microsoft.com/fwlink/?linkid=870924
Comment:
    BRD : 3.64
Previous Gm Build J18.6 B041 Values : 3.67
Current Build Value  J19.2 B2634 : 3.88</t>
      </text>
    </comment>
    <comment ref="AAO42" authorId="5" shapeId="0" xr:uid="{15F9F2CB-40CF-43A3-B429-67E4AF5EFFCE}">
      <text>
        <r>
          <rPr>
            <b/>
            <sz val="9"/>
            <color indexed="81"/>
            <rFont val="Tahoma"/>
            <family val="2"/>
          </rPr>
          <t>G, Keerthika:</t>
        </r>
        <r>
          <rPr>
            <sz val="9"/>
            <color indexed="81"/>
            <rFont val="Tahoma"/>
            <family val="2"/>
          </rPr>
          <t xml:space="preserve">
SBR - 53099 - As Per the PM Alignment BRD has been changed</t>
        </r>
      </text>
    </comment>
    <comment ref="AAO43" authorId="5" shapeId="0" xr:uid="{5F059DBA-78E6-4F63-828F-B2412B4C0F1B}">
      <text>
        <r>
          <rPr>
            <b/>
            <sz val="9"/>
            <color indexed="81"/>
            <rFont val="Tahoma"/>
            <family val="2"/>
          </rPr>
          <t>G, Keerthika:</t>
        </r>
        <r>
          <rPr>
            <sz val="9"/>
            <color indexed="81"/>
            <rFont val="Tahoma"/>
            <family val="2"/>
          </rPr>
          <t xml:space="preserve">
SBR - 53099 - As Per the PM Alignment BRD has been changed</t>
        </r>
      </text>
    </comment>
    <comment ref="AAA50" authorId="62" shapeId="0" xr:uid="{A74A3FD2-8746-4843-A3C9-CC23D1FEDB9F}">
      <text>
        <t>[Threaded comment]
Your version of Excel allows you to read this threaded comment; however, any edits to it will get removed if the file is opened in a newer version of Excel. Learn more: https://go.microsoft.com/fwlink/?linkid=870924
Comment:
    BRD : 1.22
Previous Gm Build J18.6 B041 Values : 1.18
Current Build Value  J19.2 B2634 : 1.19</t>
      </text>
    </comment>
    <comment ref="AAA51" authorId="63" shapeId="0" xr:uid="{E9015829-5834-4655-B9B6-21993F5CF64F}">
      <text>
        <t>[Threaded comment]
Your version of Excel allows you to read this threaded comment; however, any edits to it will get removed if the file is opened in a newer version of Excel. Learn more: https://go.microsoft.com/fwlink/?linkid=870924
Comment:
    BRD : 6.01
Previous Gm Build J18.6 B041 Values : 6.13
Current Build Value  J19.2 B2634 : 6.39</t>
      </text>
    </comment>
    <comment ref="SD54" authorId="1" shapeId="0" xr:uid="{A8B21ABD-BF41-4E7E-A373-BE2B1B926D9E}">
      <text>
        <r>
          <rPr>
            <b/>
            <sz val="9"/>
            <color indexed="81"/>
            <rFont val="Tahoma"/>
            <family val="2"/>
          </rPr>
          <t>G, Hemalatha:</t>
        </r>
        <r>
          <rPr>
            <sz val="9"/>
            <color indexed="81"/>
            <rFont val="Tahoma"/>
            <family val="2"/>
          </rPr>
          <t xml:space="preserve">
BRD :1.31
Previous Gm Build J18.3 B029 Values :1.32
Current Build Value  J18.5 B2466 : 1.35
</t>
        </r>
      </text>
    </comment>
    <comment ref="SI54" authorId="64" shapeId="0" xr:uid="{844924C4-1B91-4DE0-8028-C11F8CAE240C}">
      <text>
        <t xml:space="preserve">[Threaded comment]
Your version of Excel allows you to read this threaded comment; however, any edits to it will get removed if the file is opened in a newer version of Excel. Learn more: https://go.microsoft.com/fwlink/?linkid=870924
Comment:
    BRD : 1.32
Previous Gm Build J18.6 B041 Values : 1.33
Current Build Value  J19.2 B2624 : 1.41
</t>
      </text>
    </comment>
    <comment ref="TZ54" authorId="3" shapeId="0" xr:uid="{072E7EA1-2541-496A-93AB-DC057BE098A5}">
      <text>
        <r>
          <rPr>
            <b/>
            <sz val="9"/>
            <color indexed="81"/>
            <rFont val="Tahoma"/>
            <family val="2"/>
          </rPr>
          <t>KEERTHI, YASWANTH KUMAR:</t>
        </r>
        <r>
          <rPr>
            <sz val="9"/>
            <color indexed="81"/>
            <rFont val="Tahoma"/>
            <family val="2"/>
          </rPr>
          <t xml:space="preserve">
BRD 1.61
Previous GM Build J18.3 B029 : 1.63</t>
        </r>
      </text>
    </comment>
    <comment ref="UC54" authorId="1" shapeId="0" xr:uid="{3A9E3D6A-8A95-454D-882A-292FB42DD676}">
      <text>
        <r>
          <rPr>
            <b/>
            <sz val="9"/>
            <color indexed="81"/>
            <rFont val="Tahoma"/>
            <family val="2"/>
          </rPr>
          <t>G, Hemalatha:</t>
        </r>
        <r>
          <rPr>
            <sz val="9"/>
            <color indexed="81"/>
            <rFont val="Tahoma"/>
            <family val="2"/>
          </rPr>
          <t xml:space="preserve">
BRD :1.65
Previous Gm Build J18.4 B022 Values :1.67
Current Build Value J18.6 B2501 :1.66
</t>
        </r>
      </text>
    </comment>
    <comment ref="UF54" authorId="65" shapeId="0" xr:uid="{C608BED6-75DE-4111-A1EE-88836C7EA127}">
      <text>
        <t>[Threaded comment]
Your version of Excel allows you to read this threaded comment; however, any edits to it will get removed if the file is opened in a newer version of Excel. Learn more: https://go.microsoft.com/fwlink/?linkid=870924
Comment:
    BRD : 1.652
Previous Gm Build J18.6 B041 Values : 1.66
Current Build Value  J19.2 B2624 : 1.69</t>
      </text>
    </comment>
    <comment ref="YD54" authorId="6" shapeId="0" xr:uid="{239ED02D-0728-42AB-A292-57B015D6FF28}">
      <text>
        <r>
          <rPr>
            <b/>
            <sz val="9"/>
            <color indexed="81"/>
            <rFont val="Tahoma"/>
            <family val="2"/>
          </rPr>
          <t>A  A, Jones:</t>
        </r>
        <r>
          <rPr>
            <sz val="9"/>
            <color indexed="81"/>
            <rFont val="Tahoma"/>
            <family val="2"/>
          </rPr>
          <t xml:space="preserve">
1.29 Vs 1.31 (J18.6_B2513)</t>
        </r>
      </text>
    </comment>
    <comment ref="YG54" authorId="6" shapeId="0" xr:uid="{2101AC4E-F489-42E4-8D0C-3D382737FA37}">
      <text>
        <r>
          <rPr>
            <b/>
            <sz val="9"/>
            <color indexed="81"/>
            <rFont val="Tahoma"/>
            <family val="2"/>
          </rPr>
          <t>A  A, Jones:</t>
        </r>
        <r>
          <rPr>
            <sz val="9"/>
            <color indexed="81"/>
            <rFont val="Tahoma"/>
            <family val="2"/>
          </rPr>
          <t xml:space="preserve">
1.31 Vs 1.29 (J18.6_B041)
</t>
        </r>
      </text>
    </comment>
    <comment ref="ZB54" authorId="3" shapeId="0" xr:uid="{09BACA48-F706-4551-B4BE-9D978DD048AE}">
      <text>
        <r>
          <rPr>
            <sz val="11"/>
            <color theme="1"/>
            <rFont val="Calibri"/>
            <family val="2"/>
            <scheme val="minor"/>
          </rPr>
          <t xml:space="preserve">BRD : 1.08
Previous Gm Build J18.4 B022 Values : 1.08
Current Build Value  J18.6 B2506 : 1.09
</t>
        </r>
      </text>
    </comment>
    <comment ref="ZE54" authorId="6" shapeId="0" xr:uid="{47E75892-C5C7-4A61-9E68-9BC4CBD55BE6}">
      <text>
        <r>
          <rPr>
            <b/>
            <sz val="9"/>
            <color indexed="81"/>
            <rFont val="Tahoma"/>
            <family val="2"/>
          </rPr>
          <t>A  A, Jones:</t>
        </r>
        <r>
          <rPr>
            <sz val="9"/>
            <color indexed="81"/>
            <rFont val="Tahoma"/>
            <family val="2"/>
          </rPr>
          <t xml:space="preserve">
1.08 Vs 1.07 (J18.6_B041)</t>
        </r>
      </text>
    </comment>
    <comment ref="AAA54" authorId="66" shapeId="0" xr:uid="{4672660C-CEAA-42A9-820E-4560CB45992C}">
      <text>
        <t>[Threaded comment]
Your version of Excel allows you to read this threaded comment; however, any edits to it will get removed if the file is opened in a newer version of Excel. Learn more: https://go.microsoft.com/fwlink/?linkid=870924
Comment:
    BRD : 1.22
Previous Gm Build J18.6 B041 Values : 1.18
Current Build Value  J19.2 B2634 : 1.21</t>
      </text>
    </comment>
    <comment ref="AAY54" authorId="67" shapeId="0" xr:uid="{5FE9E307-09C8-4D25-AC24-EFA05E1D1D4F}">
      <text>
        <t>[Threaded comment]
Your version of Excel allows you to read this threaded comment; however, any edits to it will get removed if the file is opened in a newer version of Excel. Learn more: https://go.microsoft.com/fwlink/?linkid=870924
Comment:
    BRD : 1.32
Previous Gm Build J18.6 B041 Values : 1.34
Current Build Value  J19.2 B2634 : 1.35</t>
      </text>
    </comment>
    <comment ref="SD55" authorId="1" shapeId="0" xr:uid="{4AC46592-14D5-49FB-8F40-AD17D8F4A638}">
      <text>
        <r>
          <rPr>
            <b/>
            <sz val="9"/>
            <color indexed="81"/>
            <rFont val="Tahoma"/>
            <family val="2"/>
          </rPr>
          <t>G, Hemalatha:</t>
        </r>
        <r>
          <rPr>
            <sz val="9"/>
            <color indexed="81"/>
            <rFont val="Tahoma"/>
            <family val="2"/>
          </rPr>
          <t xml:space="preserve">
BRD :7.21
Previous Gm Build J18.3 B029 Values :7.34
Current Build Value  J18.5 B2466 :7.22</t>
        </r>
      </text>
    </comment>
    <comment ref="SI55" authorId="68" shapeId="0" xr:uid="{CD83571C-1E9D-4692-9589-3517D856D9CE}">
      <text>
        <t>[Threaded comment]
Your version of Excel allows you to read this threaded comment; however, any edits to it will get removed if the file is opened in a newer version of Excel. Learn more: https://go.microsoft.com/fwlink/?linkid=870924
Comment:
    BRD : 7.34
Previous Gm Build J18.6 B041 Values : 8.45
Current Build Value  J19.2 B2624 : 8.95</t>
      </text>
    </comment>
    <comment ref="TZ55" authorId="3" shapeId="0" xr:uid="{6D8B6B0C-59E2-4D71-88AD-877D6675F420}">
      <text>
        <r>
          <rPr>
            <b/>
            <sz val="9"/>
            <color indexed="81"/>
            <rFont val="Tahoma"/>
            <family val="2"/>
          </rPr>
          <t>KEERTHI, YASWANTH KUMAR:</t>
        </r>
        <r>
          <rPr>
            <sz val="9"/>
            <color indexed="81"/>
            <rFont val="Tahoma"/>
            <family val="2"/>
          </rPr>
          <t xml:space="preserve">
BRD 6.95
Previous GM Build J18.3 B029 : 6.92</t>
        </r>
      </text>
    </comment>
    <comment ref="UC55" authorId="1" shapeId="0" xr:uid="{B83DF6D3-D604-474A-B85D-CB5409A079D5}">
      <text>
        <r>
          <rPr>
            <b/>
            <sz val="9"/>
            <color indexed="81"/>
            <rFont val="Tahoma"/>
            <family val="2"/>
          </rPr>
          <t>G, Hemalatha:</t>
        </r>
        <r>
          <rPr>
            <sz val="9"/>
            <color indexed="81"/>
            <rFont val="Tahoma"/>
            <family val="2"/>
          </rPr>
          <t xml:space="preserve">
BRD : 6.94
Previous Gm Build J18.4 B022 Values :6.98
Current Build Value J18.6 B2501 :7.34</t>
        </r>
      </text>
    </comment>
    <comment ref="UF55" authorId="69" shapeId="0" xr:uid="{ECE06B67-6B18-498E-BD50-A5ED9C450CC1}">
      <text>
        <t xml:space="preserve">[Threaded comment]
Your version of Excel allows you to read this threaded comment; however, any edits to it will get removed if the file is opened in a newer version of Excel. Learn more: https://go.microsoft.com/fwlink/?linkid=870924
Comment:
    BRD : 6.98
Previous Gm Build J18.6 B041 Values : 8.23
Current Build Value  J19.2 B2624 : 8.59
</t>
      </text>
    </comment>
    <comment ref="YD55" authorId="6" shapeId="0" xr:uid="{FDC9BB27-A041-461D-89A9-1829B42A3609}">
      <text>
        <r>
          <rPr>
            <b/>
            <sz val="9"/>
            <color indexed="81"/>
            <rFont val="Tahoma"/>
            <family val="2"/>
          </rPr>
          <t>A  A, Jones:</t>
        </r>
        <r>
          <rPr>
            <sz val="9"/>
            <color indexed="81"/>
            <rFont val="Tahoma"/>
            <family val="2"/>
          </rPr>
          <t xml:space="preserve">
7.86 Vs 7.91 (J18.6_B2513)</t>
        </r>
      </text>
    </comment>
    <comment ref="YG55" authorId="6" shapeId="0" xr:uid="{7C6C2FA1-3EBB-486D-9A81-8DD11C7B2392}">
      <text>
        <r>
          <rPr>
            <b/>
            <sz val="9"/>
            <color indexed="81"/>
            <rFont val="Tahoma"/>
            <family val="2"/>
          </rPr>
          <t>A  A, Jones:</t>
        </r>
        <r>
          <rPr>
            <sz val="9"/>
            <color indexed="81"/>
            <rFont val="Tahoma"/>
            <family val="2"/>
          </rPr>
          <t xml:space="preserve">
7.9 Vs 7.93 (J18.6_B041)
</t>
        </r>
      </text>
    </comment>
    <comment ref="ZB55" authorId="3" shapeId="0" xr:uid="{6CE57373-8515-4550-9EAC-9327DD45E5C6}">
      <text>
        <r>
          <rPr>
            <sz val="11"/>
            <color theme="1"/>
            <rFont val="Calibri"/>
            <family val="2"/>
            <scheme val="minor"/>
          </rPr>
          <t xml:space="preserve">BRD : 5.43
Previous Gm Build J18.4 B022 Values : 5.44
Current Build Value  J18.6 B2506 : 5.49
</t>
        </r>
      </text>
    </comment>
    <comment ref="ZE55" authorId="6" shapeId="0" xr:uid="{BC24B4B8-ED8A-4398-BBB7-5E28F277C6B3}">
      <text>
        <r>
          <rPr>
            <b/>
            <sz val="9"/>
            <color indexed="81"/>
            <rFont val="Tahoma"/>
            <family val="2"/>
          </rPr>
          <t>A  A, Jones:</t>
        </r>
        <r>
          <rPr>
            <sz val="9"/>
            <color indexed="81"/>
            <rFont val="Tahoma"/>
            <family val="2"/>
          </rPr>
          <t xml:space="preserve">
5.44 Vs 5.46 (J18.6_B041)
</t>
        </r>
      </text>
    </comment>
    <comment ref="AAA55" authorId="70" shapeId="0" xr:uid="{85552A55-61FE-4BD5-9925-4BFD9EEEB49E}">
      <text>
        <t>[Threaded comment]
Your version of Excel allows you to read this threaded comment; however, any edits to it will get removed if the file is opened in a newer version of Excel. Learn more: https://go.microsoft.com/fwlink/?linkid=870924
Comment:
    BRD : 6.01
Previous Gm Build J18.6 B041 Values : 6.13
Current Build Value  J19.2 B2634 : 6.31</t>
      </text>
    </comment>
    <comment ref="AAY55" authorId="71" shapeId="0" xr:uid="{97F6CA74-4BC9-40EE-8FF3-EC014A70D18F}">
      <text>
        <t>[Threaded comment]
Your version of Excel allows you to read this threaded comment; however, any edits to it will get removed if the file is opened in a newer version of Excel. Learn more: https://go.microsoft.com/fwlink/?linkid=870924
Comment:
    BRD : 4.774
Previous Gm Build J18.6 B041 Values : 4.89
Current Build Value  J19.2 B2634 : 4.99</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 Sakthivel Prabakaran</author>
    <author>R, Arthi</author>
    <author>A  A, Jones</author>
  </authors>
  <commentList>
    <comment ref="SE7" authorId="0" shapeId="0" xr:uid="{B0AFA2E3-E448-459C-8ACD-F6EF204645DE}">
      <text>
        <r>
          <rPr>
            <b/>
            <sz val="9"/>
            <color indexed="81"/>
            <rFont val="Tahoma"/>
            <family val="2"/>
          </rPr>
          <t>M, Sakthivel Prabakaran:</t>
        </r>
        <r>
          <rPr>
            <sz val="9"/>
            <color indexed="81"/>
            <rFont val="Tahoma"/>
            <family val="2"/>
          </rPr>
          <t xml:space="preserve">
checked in J18.1_21</t>
        </r>
      </text>
    </comment>
    <comment ref="SE8" authorId="0" shapeId="0" xr:uid="{08AEEBFF-9EBC-4A0D-8FE9-D2B397F1C2A2}">
      <text>
        <r>
          <rPr>
            <b/>
            <sz val="9"/>
            <color indexed="81"/>
            <rFont val="Tahoma"/>
            <family val="2"/>
          </rPr>
          <t>M, Sakthivel Prabakaran:</t>
        </r>
        <r>
          <rPr>
            <sz val="9"/>
            <color indexed="81"/>
            <rFont val="Tahoma"/>
            <family val="2"/>
          </rPr>
          <t xml:space="preserve">
checked in J18.1_21</t>
        </r>
      </text>
    </comment>
    <comment ref="TM14" authorId="1" shapeId="0" xr:uid="{61925869-64A9-422A-B721-1A509FB2E285}">
      <text>
        <r>
          <rPr>
            <b/>
            <sz val="9"/>
            <color indexed="81"/>
            <rFont val="Tahoma"/>
            <family val="2"/>
          </rPr>
          <t>R, Arthi:</t>
        </r>
        <r>
          <rPr>
            <sz val="9"/>
            <color indexed="81"/>
            <rFont val="Tahoma"/>
            <family val="2"/>
          </rPr>
          <t xml:space="preserve">
NKKE Page Note removing YTC</t>
        </r>
      </text>
    </comment>
    <comment ref="TM15" authorId="1" shapeId="0" xr:uid="{AD0DE3B5-E334-4051-A457-953921C598F5}">
      <text>
        <r>
          <rPr>
            <b/>
            <sz val="9"/>
            <color indexed="81"/>
            <rFont val="Tahoma"/>
            <family val="2"/>
          </rPr>
          <t>R, Arthi:</t>
        </r>
        <r>
          <rPr>
            <sz val="9"/>
            <color indexed="81"/>
            <rFont val="Tahoma"/>
            <family val="2"/>
          </rPr>
          <t xml:space="preserve">
NKKE Page Note removing YTC</t>
        </r>
      </text>
    </comment>
    <comment ref="TM16" authorId="1" shapeId="0" xr:uid="{FCFB72B1-FCA6-4BDF-BA0B-71205D6BC2F7}">
      <text>
        <r>
          <rPr>
            <b/>
            <sz val="9"/>
            <color indexed="81"/>
            <rFont val="Tahoma"/>
            <family val="2"/>
          </rPr>
          <t>R, Arthi:</t>
        </r>
        <r>
          <rPr>
            <sz val="9"/>
            <color indexed="81"/>
            <rFont val="Tahoma"/>
            <family val="2"/>
          </rPr>
          <t xml:space="preserve">
NKKE Page Note removing YTC</t>
        </r>
      </text>
    </comment>
    <comment ref="TM17" authorId="1" shapeId="0" xr:uid="{EE9418A0-DBED-4405-B026-9E94CE2AC2B9}">
      <text>
        <r>
          <rPr>
            <b/>
            <sz val="9"/>
            <color indexed="81"/>
            <rFont val="Tahoma"/>
            <family val="2"/>
          </rPr>
          <t>R, Arthi:</t>
        </r>
        <r>
          <rPr>
            <sz val="9"/>
            <color indexed="81"/>
            <rFont val="Tahoma"/>
            <family val="2"/>
          </rPr>
          <t xml:space="preserve">
NKKE Page Note removing YTC</t>
        </r>
      </text>
    </comment>
    <comment ref="PV24" authorId="2" shapeId="0" xr:uid="{61F4709D-48EE-4B68-91FA-D586A48C7B40}">
      <text>
        <r>
          <rPr>
            <b/>
            <sz val="9"/>
            <color indexed="81"/>
            <rFont val="Tahoma"/>
            <family val="2"/>
          </rPr>
          <t>A  A, Jones:</t>
        </r>
        <r>
          <rPr>
            <sz val="9"/>
            <color indexed="81"/>
            <rFont val="Tahoma"/>
            <family val="2"/>
          </rPr>
          <t xml:space="preserve">
Obseved new UI for goodreads upsell</t>
        </r>
      </text>
    </comment>
    <comment ref="PV25" authorId="2" shapeId="0" xr:uid="{E9EAE5E7-2D68-4BCC-B50B-3869646A413B}">
      <text>
        <r>
          <rPr>
            <b/>
            <sz val="9"/>
            <color indexed="81"/>
            <rFont val="Tahoma"/>
            <family val="2"/>
          </rPr>
          <t>A  A, Jones:</t>
        </r>
        <r>
          <rPr>
            <sz val="9"/>
            <color indexed="81"/>
            <rFont val="Tahoma"/>
            <family val="2"/>
          </rPr>
          <t xml:space="preserve">
Observed new UI for Goodreads upsell</t>
        </r>
      </text>
    </comment>
    <comment ref="PT26" authorId="0" shapeId="0" xr:uid="{7FD63BDB-AAA3-42DB-B305-39A3D5A3249E}">
      <text>
        <r>
          <rPr>
            <b/>
            <sz val="9"/>
            <color indexed="81"/>
            <rFont val="Tahoma"/>
            <family val="2"/>
          </rPr>
          <t>M, Sakthivel Prabakaran:</t>
        </r>
        <r>
          <rPr>
            <sz val="9"/>
            <color indexed="81"/>
            <rFont val="Tahoma"/>
            <family val="2"/>
          </rPr>
          <t xml:space="preserve">
Validated in J18.2_019 Build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tc={58C8EBBB-63DA-4D48-9A78-45AAC30A4B91}</author>
    <author>tc={A9CC11E4-4E2E-4EF9-9AE9-7D62B7ED9560}</author>
    <author>Nithya, Immaculate</author>
    <author>A  A, Jones</author>
    <author>K, KishorKumar</author>
    <author>tc={30F288E9-589F-40E1-A2C2-50782685BF10}</author>
    <author>Sivalingam, Nivedha</author>
    <author>G, Hemalatha</author>
    <author>tc={89F9672D-0B13-456C-95E8-936C56FC672E}</author>
    <author>M, Sakthivel Prabakaran</author>
    <author>tc={52C9970F-E2CC-4DA8-AF4B-50C403174501}</author>
    <author>tc={0D132367-8B86-420C-87FC-212F019B15E1}</author>
    <author>G, Keerthika</author>
    <author>tc={9EB8F1CF-4F8B-421C-BE36-47E2A088A6E5}</author>
    <author>Selvakumar, Princey</author>
    <author>R, Arthi</author>
    <author>tc={CA54078C-DEB3-47EE-9DD7-10D4326DAAB2}</author>
    <author>tc={7E3EDC82-583D-4419-91AB-A78AF39BFB3A}</author>
    <author>tc={DE13FEB1-6F83-416E-9A0A-F986BDC436C1}</author>
    <author>tc={79B9B895-E30C-4657-9BA9-68CB50629455}</author>
    <author>tc={D0D227C4-F784-4F86-A5E4-5F46469F8366}</author>
    <author>tc={D9CF461A-9507-4DA3-9D15-0FE89244A4D5}</author>
    <author>tc={FECD4684-60D1-4860-A951-21E26F5460FE}</author>
    <author>tc={36DF4890-64D6-4A82-937E-F98728B48B18}</author>
    <author>tc={727EAFC3-0043-44B8-B3F2-C56C9BBAA2FF}</author>
    <author>tc={60A8C07F-A36F-4E7A-9B2B-76EE4EDEE75B}</author>
    <author>tc={982C33E7-F20C-41ED-8E16-DFC8809C2773}</author>
    <author>tc={DF0230DE-83DF-4E32-99AA-7E773DDDB19F}</author>
    <author>tc={4C1DCB3E-64D1-4FD0-B147-B19C9EB245F6}</author>
  </authors>
  <commentList>
    <comment ref="ZT3" authorId="0" shapeId="0" xr:uid="{58C8EBBB-63DA-4D48-9A78-45AAC30A4B91}">
      <text>
        <t>[Threaded comment]
Your version of Excel allows you to read this threaded comment; however, any edits to it will get removed if the file is opened in a newer version of Excel. Learn more: https://go.microsoft.com/fwlink/?linkid=870924
Comment:
    Changing the BRD as per SBR-64209, (Suspend Cases) 
BRD has been fixed form J19.1_110 Build</t>
      </text>
    </comment>
    <comment ref="AAH3" authorId="1" shapeId="0" xr:uid="{A9CC11E4-4E2E-4EF9-9AE9-7D62B7ED9560}">
      <text>
        <t>[Threaded comment]
Your version of Excel allows you to read this threaded comment; however, any edits to it will get removed if the file is opened in a newer version of Excel. Learn more: https://go.microsoft.com/fwlink/?linkid=870924
Comment:
    Changing the BRD as per SBR-64209, (Suspend Cases) 
BRD has been fixed form J19.1_110 Build</t>
      </text>
    </comment>
    <comment ref="IW4" authorId="2" shapeId="0" xr:uid="{7A8D4C67-5608-475C-AF98-7576C965FCA3}">
      <text>
        <r>
          <rPr>
            <b/>
            <sz val="9"/>
            <color indexed="81"/>
            <rFont val="Tahoma"/>
            <family val="2"/>
          </rPr>
          <t>Nithya, Immaculate:</t>
        </r>
        <r>
          <rPr>
            <sz val="9"/>
            <color indexed="81"/>
            <rFont val="Tahoma"/>
            <family val="2"/>
          </rPr>
          <t xml:space="preserve">
Baseline Changed as per  (PM approved) J16.4_058 new KPI - land on goodreads profile page</t>
        </r>
      </text>
    </comment>
    <comment ref="LL4" authorId="2" shapeId="0" xr:uid="{7B9D9959-0C5F-447C-84BD-1CC0DF31EB9E}">
      <text>
        <r>
          <rPr>
            <b/>
            <sz val="9"/>
            <color indexed="81"/>
            <rFont val="Tahoma"/>
            <family val="2"/>
          </rPr>
          <t>Nithya, Immaculate:</t>
        </r>
        <r>
          <rPr>
            <sz val="9"/>
            <color indexed="81"/>
            <rFont val="Tahoma"/>
            <family val="2"/>
          </rPr>
          <t xml:space="preserve">
Baseline Changed as per  (PM approved) J16.4_058 new KPI - land on goodreads profile page</t>
        </r>
      </text>
    </comment>
    <comment ref="OB4" authorId="2" shapeId="0" xr:uid="{1A08B794-1993-4862-AB60-BEA13AD447CD}">
      <text>
        <r>
          <rPr>
            <b/>
            <sz val="9"/>
            <color indexed="81"/>
            <rFont val="Tahoma"/>
            <family val="2"/>
          </rPr>
          <t>Nithya, Immaculate:</t>
        </r>
        <r>
          <rPr>
            <sz val="9"/>
            <color indexed="81"/>
            <rFont val="Tahoma"/>
            <family val="2"/>
          </rPr>
          <t xml:space="preserve">
Baseline Changed as per  (PM approved) J16.4_058 new KPI - land on goodreads profile page</t>
        </r>
      </text>
    </comment>
    <comment ref="OU4" authorId="3" shapeId="0" xr:uid="{FB634DDE-58C6-4AC3-8B08-E81F87F134D8}">
      <text>
        <r>
          <rPr>
            <b/>
            <sz val="9"/>
            <color indexed="81"/>
            <rFont val="Tahoma"/>
            <family val="2"/>
          </rPr>
          <t>A  A, Jones:</t>
        </r>
        <r>
          <rPr>
            <sz val="9"/>
            <color indexed="81"/>
            <rFont val="Tahoma"/>
            <family val="2"/>
          </rPr>
          <t xml:space="preserve">
5.31 (J18.2_B025) Vs 5.52 (2428)
</t>
        </r>
      </text>
    </comment>
    <comment ref="QA4" authorId="2" shapeId="0" xr:uid="{A469FB27-C14F-41B1-8E0C-F3918C5D32F5}">
      <text>
        <r>
          <rPr>
            <b/>
            <sz val="9"/>
            <color indexed="81"/>
            <rFont val="Tahoma"/>
            <family val="2"/>
          </rPr>
          <t>Nithya, Immaculate:</t>
        </r>
        <r>
          <rPr>
            <sz val="9"/>
            <color indexed="81"/>
            <rFont val="Tahoma"/>
            <family val="2"/>
          </rPr>
          <t xml:space="preserve">
Baseline Changed as per  (PM approved) J16.4_058 new KPI - land on goodreads profile page</t>
        </r>
      </text>
    </comment>
    <comment ref="QW4" authorId="3" shapeId="0" xr:uid="{F1835F5D-0572-47AB-AAF9-5604B0477415}">
      <text>
        <r>
          <rPr>
            <b/>
            <sz val="9"/>
            <color indexed="81"/>
            <rFont val="Tahoma"/>
            <family val="2"/>
          </rPr>
          <t>A  A, Jones:</t>
        </r>
        <r>
          <rPr>
            <sz val="9"/>
            <color indexed="81"/>
            <rFont val="Tahoma"/>
            <family val="2"/>
          </rPr>
          <t xml:space="preserve">
5.83 Vs 5.87 (J18.5_B2463)</t>
        </r>
      </text>
    </comment>
    <comment ref="RB4" authorId="3" shapeId="0" xr:uid="{A8E75E2A-2312-4DBD-8B59-C09729BDC752}">
      <text>
        <r>
          <rPr>
            <b/>
            <sz val="9"/>
            <color indexed="81"/>
            <rFont val="Tahoma"/>
            <family val="2"/>
          </rPr>
          <t>A  A, Jones:</t>
        </r>
        <r>
          <rPr>
            <sz val="9"/>
            <color indexed="81"/>
            <rFont val="Tahoma"/>
            <family val="2"/>
          </rPr>
          <t xml:space="preserve">
5.87 Vs 5.89 (J18.6_B041)
</t>
        </r>
      </text>
    </comment>
    <comment ref="RY4" authorId="2" shapeId="0" xr:uid="{76D5397F-3FF4-4688-8C5F-9CDBE048039E}">
      <text>
        <r>
          <rPr>
            <b/>
            <sz val="9"/>
            <color indexed="81"/>
            <rFont val="Tahoma"/>
            <family val="2"/>
          </rPr>
          <t>Nithya, Immaculate:</t>
        </r>
        <r>
          <rPr>
            <sz val="9"/>
            <color indexed="81"/>
            <rFont val="Tahoma"/>
            <family val="2"/>
          </rPr>
          <t xml:space="preserve">
Baseline Changed as per  (PM approved) J16.4_058 new KPI - land on goodreads profile page</t>
        </r>
      </text>
    </comment>
    <comment ref="SQ4" authorId="3" shapeId="0" xr:uid="{E7981877-C5B3-47CC-B598-68679A7A723C}">
      <text>
        <r>
          <rPr>
            <b/>
            <sz val="9"/>
            <color indexed="81"/>
            <rFont val="Tahoma"/>
            <family val="2"/>
          </rPr>
          <t>A  A, Jones:</t>
        </r>
        <r>
          <rPr>
            <sz val="9"/>
            <color indexed="81"/>
            <rFont val="Tahoma"/>
            <family val="2"/>
          </rPr>
          <t xml:space="preserve">
 6.30 (J18.1_B025) Vs  6.37 (2385)
 </t>
        </r>
      </text>
    </comment>
    <comment ref="SX4" authorId="4" shapeId="0" xr:uid="{0B7A3BEB-1F09-4721-8BB7-171D448A12B3}">
      <text>
        <r>
          <rPr>
            <b/>
            <sz val="9"/>
            <color indexed="81"/>
            <rFont val="Tahoma"/>
            <family val="2"/>
          </rPr>
          <t>K, KishorKumar:</t>
        </r>
        <r>
          <rPr>
            <sz val="9"/>
            <color indexed="81"/>
            <rFont val="Tahoma"/>
            <family val="2"/>
          </rPr>
          <t xml:space="preserve">
BRD : 5.83
Previous Gm Build J18.4 B022 Values : 6.60
</t>
        </r>
      </text>
    </comment>
    <comment ref="TA4" authorId="5" shapeId="0" xr:uid="{30F288E9-589F-40E1-A2C2-50782685BF10}">
      <text>
        <t>[Threaded comment]
Your version of Excel allows you to read this threaded comment; however, any edits to it will get removed if the file is opened in a newer version of Excel. Learn more: https://go.microsoft.com/fwlink/?linkid=870924
Comment:
    6.32 Vs 6.41</t>
      </text>
    </comment>
    <comment ref="TX4" authorId="2" shapeId="0" xr:uid="{3056A8BB-EBDD-4585-B0F1-3D39326077CB}">
      <text>
        <r>
          <rPr>
            <b/>
            <sz val="9"/>
            <color indexed="81"/>
            <rFont val="Tahoma"/>
            <family val="2"/>
          </rPr>
          <t>Nithya, Immaculate:</t>
        </r>
        <r>
          <rPr>
            <sz val="9"/>
            <color indexed="81"/>
            <rFont val="Tahoma"/>
            <family val="2"/>
          </rPr>
          <t xml:space="preserve">
Baseline Changed as per  (PM approved) J16.4_058 new KPI - land on goodreads profile page</t>
        </r>
      </text>
    </comment>
    <comment ref="VH4" authorId="3" shapeId="0" xr:uid="{FB9C232B-8D78-45A3-BDD5-3A33FE8AA522}">
      <text>
        <r>
          <rPr>
            <b/>
            <sz val="9"/>
            <color indexed="81"/>
            <rFont val="Tahoma"/>
            <family val="2"/>
          </rPr>
          <t>A  A, Jones:</t>
        </r>
        <r>
          <rPr>
            <sz val="9"/>
            <color indexed="81"/>
            <rFont val="Tahoma"/>
            <family val="2"/>
          </rPr>
          <t xml:space="preserve">
3.00 Vs 3.25 (J18.6_B2518</t>
        </r>
      </text>
    </comment>
    <comment ref="VL4" authorId="3" shapeId="0" xr:uid="{450C2005-A3C7-4174-84BC-771AD4B9A054}">
      <text>
        <r>
          <rPr>
            <b/>
            <sz val="9"/>
            <color indexed="81"/>
            <rFont val="Tahoma"/>
            <family val="2"/>
          </rPr>
          <t>A  A, Jones:</t>
        </r>
        <r>
          <rPr>
            <sz val="9"/>
            <color indexed="81"/>
            <rFont val="Tahoma"/>
            <family val="2"/>
          </rPr>
          <t xml:space="preserve">
3.25 Vs 3.31 (J18.6_B041)
</t>
        </r>
      </text>
    </comment>
    <comment ref="WF4" authorId="6" shapeId="0" xr:uid="{699A59F9-6223-48C6-87E7-F942FC969F28}">
      <text>
        <r>
          <rPr>
            <b/>
            <sz val="9"/>
            <color indexed="81"/>
            <rFont val="Tahoma"/>
            <family val="2"/>
          </rPr>
          <t>Sivalingam, Nivedha:</t>
        </r>
        <r>
          <rPr>
            <sz val="9"/>
            <color indexed="81"/>
            <rFont val="Tahoma"/>
            <family val="2"/>
          </rPr>
          <t xml:space="preserve">
 5.905 (J18.1_025) vs 5.95 (2377) </t>
        </r>
      </text>
    </comment>
    <comment ref="WI4" authorId="7" shapeId="0" xr:uid="{CFFFC120-0493-4F45-B667-ECC443D1678F}">
      <text>
        <r>
          <rPr>
            <b/>
            <sz val="9"/>
            <color indexed="81"/>
            <rFont val="Tahoma"/>
            <family val="2"/>
          </rPr>
          <t>G, Hemalatha:</t>
        </r>
        <r>
          <rPr>
            <sz val="9"/>
            <color indexed="81"/>
            <rFont val="Tahoma"/>
            <family val="2"/>
          </rPr>
          <t xml:space="preserve">
5.92 vs 6.08 (B2436)</t>
        </r>
      </text>
    </comment>
    <comment ref="WL4" authorId="7" shapeId="0" xr:uid="{70405E8D-57F8-4264-994A-92FB4AA3958B}">
      <text>
        <r>
          <rPr>
            <b/>
            <sz val="9"/>
            <color indexed="81"/>
            <rFont val="Tahoma"/>
            <family val="2"/>
          </rPr>
          <t>G, Hemalatha:</t>
        </r>
        <r>
          <rPr>
            <sz val="9"/>
            <color indexed="81"/>
            <rFont val="Tahoma"/>
            <family val="2"/>
          </rPr>
          <t xml:space="preserve">
BRD : 5.92
Previous Gm Build J18.3 B029 Values : 6.141
Current Build Value  J18.5 B292 : 6.21</t>
        </r>
      </text>
    </comment>
    <comment ref="WQ4" authorId="8" shapeId="0" xr:uid="{89F9672D-0B13-456C-95E8-936C56FC672E}">
      <text>
        <t>[Threaded comment]
Your version of Excel allows you to read this threaded comment; however, any edits to it will get removed if the file is opened in a newer version of Excel. Learn more: https://go.microsoft.com/fwlink/?linkid=870924
Comment:
    6.14 Vs 6.23</t>
      </text>
    </comment>
    <comment ref="XF4" authorId="9" shapeId="0" xr:uid="{ACC61219-8DD8-4B9F-AFC3-2F08A75A417F}">
      <text>
        <r>
          <rPr>
            <b/>
            <sz val="9"/>
            <color indexed="81"/>
            <rFont val="Tahoma"/>
            <family val="2"/>
          </rPr>
          <t>M, Sakthivel Prabakaran:</t>
        </r>
        <r>
          <rPr>
            <sz val="9"/>
            <color indexed="81"/>
            <rFont val="Tahoma"/>
            <family val="2"/>
          </rPr>
          <t xml:space="preserve">
3.13 Vs 3.58 (2419)
</t>
        </r>
      </text>
    </comment>
    <comment ref="XM4" authorId="10" shapeId="0" xr:uid="{52C9970F-E2CC-4DA8-AF4B-50C403174501}">
      <text>
        <t>[Threaded comment]
Your version of Excel allows you to read this threaded comment; however, any edits to it will get removed if the file is opened in a newer version of Excel. Learn more: https://go.microsoft.com/fwlink/?linkid=870924
Comment:
    3.50 vs 3.58 (J18.6_B041)</t>
      </text>
    </comment>
    <comment ref="YJ4" authorId="11" shapeId="0" xr:uid="{0D132367-8B86-420C-87FC-212F019B15E1}">
      <text>
        <t>[Threaded comment]
Your version of Excel allows you to read this threaded comment; however, any edits to it will get removed if the file is opened in a newer version of Excel. Learn more: https://go.microsoft.com/fwlink/?linkid=870924
Comment:
    3.70  vs 3.84 (J18.6_B041)</t>
      </text>
    </comment>
    <comment ref="YW4" authorId="9" shapeId="0" xr:uid="{F4160C05-B37B-4B0E-B168-35FC73A85F1C}">
      <text>
        <r>
          <rPr>
            <b/>
            <sz val="9"/>
            <color indexed="81"/>
            <rFont val="Tahoma"/>
            <family val="2"/>
          </rPr>
          <t>M, Sakthivel Prabakaran:</t>
        </r>
        <r>
          <rPr>
            <sz val="9"/>
            <color indexed="81"/>
            <rFont val="Tahoma"/>
            <family val="2"/>
          </rPr>
          <t xml:space="preserve">
(4.23 VS 3.59) -2442</t>
        </r>
      </text>
    </comment>
    <comment ref="ZA4" authorId="12" shapeId="0" xr:uid="{026DC897-D584-41B1-8322-CC94736717A3}">
      <text>
        <r>
          <rPr>
            <b/>
            <sz val="9"/>
            <color indexed="81"/>
            <rFont val="Tahoma"/>
            <family val="2"/>
          </rPr>
          <t>G, Keerthika:</t>
        </r>
        <r>
          <rPr>
            <sz val="9"/>
            <color indexed="81"/>
            <rFont val="Tahoma"/>
            <family val="2"/>
          </rPr>
          <t xml:space="preserve">
3.79 vs 3.81(J18.5_B2458)</t>
        </r>
      </text>
    </comment>
    <comment ref="ZI4" authorId="13" shapeId="0" xr:uid="{9EB8F1CF-4F8B-421C-BE36-47E2A088A6E5}">
      <text>
        <t>[Threaded comment]
Your version of Excel allows you to read this threaded comment; however, any edits to it will get removed if the file is opened in a newer version of Excel. Learn more: https://go.microsoft.com/fwlink/?linkid=870924
Comment:
    3.79 vs 3.83 (J18.6_B041)</t>
      </text>
    </comment>
    <comment ref="IQ5" authorId="6" shapeId="0" xr:uid="{E917BAEF-E661-4970-9C03-DAD5FF3DD1A1}">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IT5" authorId="6" shapeId="0" xr:uid="{DCF066F4-CFB3-459C-BD94-6678D7C1C191}">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LF5" authorId="6" shapeId="0" xr:uid="{63879FB8-EC1E-4D02-BF6A-F968A10E0D61}">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LI5" authorId="6" shapeId="0" xr:uid="{E8E55D59-E2F4-4FAD-B294-E309136F831A}">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NV5" authorId="6" shapeId="0" xr:uid="{A821841F-2D44-4009-B30C-25F9B16A8BB0}">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NY5" authorId="6" shapeId="0" xr:uid="{F2855EDB-2277-4277-8770-D75E912AB199}">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PT5" authorId="6" shapeId="0" xr:uid="{658C3AFB-8A7D-40FE-8EF8-33EB0636B0D4}">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PX5" authorId="6" shapeId="0" xr:uid="{88D406C7-96BE-4678-9816-BE79040AE9F0}">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RR5" authorId="6" shapeId="0" xr:uid="{2143220D-0506-4F69-8E71-24CE9CC89582}">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RV5" authorId="6" shapeId="0" xr:uid="{9033E614-00BD-4A02-895F-2CF011005D7C}">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TO5" authorId="6" shapeId="0" xr:uid="{AA31CC14-06F9-4A61-A64B-3C6C4751418E}">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TR5" authorId="6" shapeId="0" xr:uid="{3375BB9C-E479-460C-A375-4E03CECEAE0B}">
      <text>
        <r>
          <rPr>
            <b/>
            <sz val="9"/>
            <color indexed="81"/>
            <rFont val="Tahoma"/>
            <family val="2"/>
          </rPr>
          <t>Sivalingam, Nivedha:</t>
        </r>
        <r>
          <rPr>
            <sz val="9"/>
            <color indexed="81"/>
            <rFont val="Tahoma"/>
            <family val="2"/>
          </rPr>
          <t xml:space="preserve">
BRD has been changed due to decenter setting UI. (Launching HHS page value is taken for BRD)</t>
        </r>
      </text>
    </comment>
    <comment ref="AE12" authorId="14" shapeId="0" xr:uid="{00000000-0006-0000-0300-000001000000}">
      <text>
        <r>
          <rPr>
            <b/>
            <sz val="9"/>
            <color indexed="81"/>
            <rFont val="Tahoma"/>
            <family val="2"/>
          </rPr>
          <t>Selvakumar, Princey:</t>
        </r>
        <r>
          <rPr>
            <sz val="9"/>
            <color indexed="81"/>
            <rFont val="Tahoma"/>
            <family val="2"/>
          </rPr>
          <t xml:space="preserve">
BRD changed as per Decanter QA</t>
        </r>
      </text>
    </comment>
    <comment ref="EI12" authorId="14" shapeId="0" xr:uid="{00000000-0006-0000-0300-000002000000}">
      <text>
        <r>
          <rPr>
            <b/>
            <sz val="9"/>
            <color indexed="81"/>
            <rFont val="Tahoma"/>
            <family val="2"/>
          </rPr>
          <t>Selvakumar, Princey:</t>
        </r>
        <r>
          <rPr>
            <sz val="9"/>
            <color indexed="81"/>
            <rFont val="Tahoma"/>
            <family val="2"/>
          </rPr>
          <t xml:space="preserve">
BRD changed as per Decanter QA</t>
        </r>
      </text>
    </comment>
    <comment ref="GA12" authorId="14" shapeId="0" xr:uid="{00000000-0006-0000-0300-000003000000}">
      <text>
        <r>
          <rPr>
            <b/>
            <sz val="9"/>
            <color indexed="81"/>
            <rFont val="Tahoma"/>
            <family val="2"/>
          </rPr>
          <t>Selvakumar, Princey:</t>
        </r>
        <r>
          <rPr>
            <sz val="9"/>
            <color indexed="81"/>
            <rFont val="Tahoma"/>
            <family val="2"/>
          </rPr>
          <t xml:space="preserve">
BRD changed as per Decanter QA</t>
        </r>
      </text>
    </comment>
    <comment ref="HY12" authorId="14" shapeId="0" xr:uid="{00000000-0006-0000-0300-000004000000}">
      <text>
        <r>
          <rPr>
            <b/>
            <sz val="9"/>
            <color indexed="81"/>
            <rFont val="Tahoma"/>
            <family val="2"/>
          </rPr>
          <t>Selvakumar, Princey:</t>
        </r>
        <r>
          <rPr>
            <sz val="9"/>
            <color indexed="81"/>
            <rFont val="Tahoma"/>
            <family val="2"/>
          </rPr>
          <t xml:space="preserve">
BRD changed as per Decanter QA</t>
        </r>
      </text>
    </comment>
    <comment ref="KK12" authorId="14" shapeId="0" xr:uid="{00000000-0006-0000-0300-000005000000}">
      <text>
        <r>
          <rPr>
            <b/>
            <sz val="9"/>
            <color indexed="81"/>
            <rFont val="Tahoma"/>
            <family val="2"/>
          </rPr>
          <t>Selvakumar, Princey:</t>
        </r>
        <r>
          <rPr>
            <sz val="9"/>
            <color indexed="81"/>
            <rFont val="Tahoma"/>
            <family val="2"/>
          </rPr>
          <t xml:space="preserve">
BRD changed as per Decanter QA</t>
        </r>
      </text>
    </comment>
    <comment ref="MZ12" authorId="14" shapeId="0" xr:uid="{00000000-0006-0000-0300-000006000000}">
      <text>
        <r>
          <rPr>
            <b/>
            <sz val="9"/>
            <color indexed="81"/>
            <rFont val="Tahoma"/>
            <family val="2"/>
          </rPr>
          <t>Selvakumar, Princey:</t>
        </r>
        <r>
          <rPr>
            <sz val="9"/>
            <color indexed="81"/>
            <rFont val="Tahoma"/>
            <family val="2"/>
          </rPr>
          <t xml:space="preserve">
BRD changed as per Decanter QA</t>
        </r>
      </text>
    </comment>
    <comment ref="OX12" authorId="14" shapeId="0" xr:uid="{00000000-0006-0000-0300-000007000000}">
      <text>
        <r>
          <rPr>
            <b/>
            <sz val="9"/>
            <color indexed="81"/>
            <rFont val="Tahoma"/>
            <family val="2"/>
          </rPr>
          <t>Selvakumar, Princey:</t>
        </r>
        <r>
          <rPr>
            <sz val="9"/>
            <color indexed="81"/>
            <rFont val="Tahoma"/>
            <family val="2"/>
          </rPr>
          <t xml:space="preserve">
BRD changed as per Decanter QA</t>
        </r>
      </text>
    </comment>
    <comment ref="SE12" authorId="15" shapeId="0" xr:uid="{EF8734DB-B4E5-429F-9C49-943F0048CC1F}">
      <text>
        <r>
          <rPr>
            <b/>
            <sz val="9"/>
            <color indexed="81"/>
            <rFont val="Tahoma"/>
            <family val="2"/>
          </rPr>
          <t>R, Arthi:</t>
        </r>
        <r>
          <rPr>
            <sz val="9"/>
            <color indexed="81"/>
            <rFont val="Tahoma"/>
            <family val="2"/>
          </rPr>
          <t xml:space="preserve">
BRD From J16.6_030 Build
</t>
        </r>
      </text>
    </comment>
    <comment ref="UF12" authorId="15" shapeId="0" xr:uid="{F758D001-4832-4CC1-9CEE-1527A88F812C}">
      <text>
        <r>
          <rPr>
            <b/>
            <sz val="9"/>
            <color indexed="81"/>
            <rFont val="Tahoma"/>
            <family val="2"/>
          </rPr>
          <t>R, Arthi:</t>
        </r>
        <r>
          <rPr>
            <sz val="9"/>
            <color indexed="81"/>
            <rFont val="Tahoma"/>
            <family val="2"/>
          </rPr>
          <t xml:space="preserve">
BRD From J16.6_030 Build</t>
        </r>
      </text>
    </comment>
    <comment ref="OU14" authorId="3" shapeId="0" xr:uid="{E3987B58-86FB-4D60-B50E-8FDB8F29A4E1}">
      <text>
        <r>
          <rPr>
            <b/>
            <sz val="9"/>
            <color indexed="81"/>
            <rFont val="Tahoma"/>
            <family val="2"/>
          </rPr>
          <t>A  A, Jones:</t>
        </r>
        <r>
          <rPr>
            <sz val="9"/>
            <color indexed="81"/>
            <rFont val="Tahoma"/>
            <family val="2"/>
          </rPr>
          <t xml:space="preserve">
9.31 (J18.2_B025) Vs 9.70 (2428)</t>
        </r>
      </text>
    </comment>
    <comment ref="QW14" authorId="3" shapeId="0" xr:uid="{B67DAF68-A91D-4D96-8127-2767499B9764}">
      <text>
        <r>
          <rPr>
            <b/>
            <sz val="9"/>
            <color indexed="81"/>
            <rFont val="Tahoma"/>
            <family val="2"/>
          </rPr>
          <t>A  A, Jones:</t>
        </r>
        <r>
          <rPr>
            <sz val="9"/>
            <color indexed="81"/>
            <rFont val="Tahoma"/>
            <family val="2"/>
          </rPr>
          <t xml:space="preserve">
9.22 Vs 9.44 (J18.5_B2463) </t>
        </r>
      </text>
    </comment>
    <comment ref="RB14" authorId="3" shapeId="0" xr:uid="{3CADDCA4-5CF0-46D9-9398-B80C0B9DC14D}">
      <text>
        <r>
          <rPr>
            <b/>
            <sz val="9"/>
            <color indexed="81"/>
            <rFont val="Tahoma"/>
            <family val="2"/>
          </rPr>
          <t>A  A, Jones:</t>
        </r>
        <r>
          <rPr>
            <sz val="9"/>
            <color indexed="81"/>
            <rFont val="Tahoma"/>
            <family val="2"/>
          </rPr>
          <t xml:space="preserve">
9.44 Vs 9.67 (J18.6_B041)
</t>
        </r>
      </text>
    </comment>
    <comment ref="SQ14" authorId="3" shapeId="0" xr:uid="{6B8FACF5-A16C-4DFD-943B-EBFD6DFE8F17}">
      <text>
        <r>
          <rPr>
            <b/>
            <sz val="9"/>
            <color indexed="81"/>
            <rFont val="Tahoma"/>
            <family val="2"/>
          </rPr>
          <t>A  A, Jones:</t>
        </r>
        <r>
          <rPr>
            <sz val="9"/>
            <color indexed="81"/>
            <rFont val="Tahoma"/>
            <family val="2"/>
          </rPr>
          <t xml:space="preserve">
9.57 (J18.1_B025) Vs 9. 61 (2385)
</t>
        </r>
      </text>
    </comment>
    <comment ref="SX14" authorId="4" shapeId="0" xr:uid="{F39D36E6-3CD0-4FC4-9340-1A81C207EAAB}">
      <text>
        <r>
          <rPr>
            <b/>
            <sz val="9"/>
            <color indexed="81"/>
            <rFont val="Tahoma"/>
            <family val="2"/>
          </rPr>
          <t>K, KishorKumar:</t>
        </r>
        <r>
          <rPr>
            <sz val="9"/>
            <color indexed="81"/>
            <rFont val="Tahoma"/>
            <family val="2"/>
          </rPr>
          <t xml:space="preserve">
BRD : 9.41
Previous Gm Build J18.4 B022 Values : 9.45</t>
        </r>
      </text>
    </comment>
    <comment ref="TA14" authorId="16" shapeId="0" xr:uid="{CA54078C-DEB3-47EE-9DD7-10D4326DAAB2}">
      <text>
        <t>[Threaded comment]
Your version of Excel allows you to read this threaded comment; however, any edits to it will get removed if the file is opened in a newer version of Excel. Learn more: https://go.microsoft.com/fwlink/?linkid=870924
Comment:
    9.45 Vs 9.51</t>
      </text>
    </comment>
    <comment ref="VH14" authorId="3" shapeId="0" xr:uid="{945B36BD-8C11-428B-B34B-FF79FD584F95}">
      <text>
        <r>
          <rPr>
            <b/>
            <sz val="9"/>
            <color indexed="81"/>
            <rFont val="Tahoma"/>
            <family val="2"/>
          </rPr>
          <t>A  A, Jones:</t>
        </r>
        <r>
          <rPr>
            <sz val="9"/>
            <color indexed="81"/>
            <rFont val="Tahoma"/>
            <family val="2"/>
          </rPr>
          <t xml:space="preserve">
9.10 Vs 9.15(J18.6_B2518)</t>
        </r>
      </text>
    </comment>
    <comment ref="VL14" authorId="3" shapeId="0" xr:uid="{8F1A6EEF-D8A2-451C-A27B-0AD213BAA849}">
      <text>
        <r>
          <rPr>
            <b/>
            <sz val="9"/>
            <color indexed="81"/>
            <rFont val="Tahoma"/>
            <family val="2"/>
          </rPr>
          <t>A  A, Jones:</t>
        </r>
        <r>
          <rPr>
            <sz val="9"/>
            <color indexed="81"/>
            <rFont val="Tahoma"/>
            <family val="2"/>
          </rPr>
          <t xml:space="preserve">
9.15 Vs 9.17 (J18.6_B041)
</t>
        </r>
      </text>
    </comment>
    <comment ref="WF14" authorId="6" shapeId="0" xr:uid="{832B6141-4F24-4EDA-91F9-3C0B458A6A87}">
      <text>
        <r>
          <rPr>
            <b/>
            <sz val="9"/>
            <color indexed="81"/>
            <rFont val="Tahoma"/>
            <family val="2"/>
          </rPr>
          <t>Sivalingam, Nivedha:</t>
        </r>
        <r>
          <rPr>
            <sz val="9"/>
            <color indexed="81"/>
            <rFont val="Tahoma"/>
            <family val="2"/>
          </rPr>
          <t xml:space="preserve">
 9.35(J18.1_025) vs 9.15 (2377) </t>
        </r>
      </text>
    </comment>
    <comment ref="WI14" authorId="7" shapeId="0" xr:uid="{974C58EC-598A-49D5-82DE-C7B324F9ADCA}">
      <text>
        <r>
          <rPr>
            <b/>
            <sz val="9"/>
            <color indexed="81"/>
            <rFont val="Tahoma"/>
            <family val="2"/>
          </rPr>
          <t>G, Hemalatha:</t>
        </r>
        <r>
          <rPr>
            <sz val="9"/>
            <color indexed="81"/>
            <rFont val="Tahoma"/>
            <family val="2"/>
          </rPr>
          <t xml:space="preserve">
8.11 vs 8.61(B2436)
</t>
        </r>
      </text>
    </comment>
    <comment ref="WL14" authorId="7" shapeId="0" xr:uid="{201ABF50-4CD1-43FE-95A5-AA36C2B20DB7}">
      <text>
        <r>
          <rPr>
            <b/>
            <sz val="9"/>
            <color indexed="81"/>
            <rFont val="Tahoma"/>
            <family val="2"/>
          </rPr>
          <t>G, Hemalatha:</t>
        </r>
        <r>
          <rPr>
            <sz val="9"/>
            <color indexed="81"/>
            <rFont val="Tahoma"/>
            <family val="2"/>
          </rPr>
          <t xml:space="preserve">
BRD : 8.11
Previous Gm Build J18.3 B029 Values : 8.312
Current Build Value  J18.5 B292 : 8.450</t>
        </r>
      </text>
    </comment>
    <comment ref="WQ14" authorId="17" shapeId="0" xr:uid="{7E3EDC82-583D-4419-91AB-A78AF39BFB3A}">
      <text>
        <t>[Threaded comment]
Your version of Excel allows you to read this threaded comment; however, any edits to it will get removed if the file is opened in a newer version of Excel. Learn more: https://go.microsoft.com/fwlink/?linkid=870924
Comment:
    8.31 vs 8.42</t>
      </text>
    </comment>
    <comment ref="XF14" authorId="9" shapeId="0" xr:uid="{9D9F2369-D13C-493E-A78E-1A9E8A080447}">
      <text>
        <r>
          <rPr>
            <b/>
            <sz val="9"/>
            <color indexed="81"/>
            <rFont val="Tahoma"/>
            <family val="2"/>
          </rPr>
          <t>M, Sakthivel Prabakaran:</t>
        </r>
        <r>
          <rPr>
            <sz val="9"/>
            <color indexed="81"/>
            <rFont val="Tahoma"/>
            <family val="2"/>
          </rPr>
          <t xml:space="preserve">
6.31 Vs 6.14
</t>
        </r>
      </text>
    </comment>
    <comment ref="XM14" authorId="18" shapeId="0" xr:uid="{DE13FEB1-6F83-416E-9A0A-F986BDC436C1}">
      <text>
        <t>[Threaded comment]
Your version of Excel allows you to read this threaded comment; however, any edits to it will get removed if the file is opened in a newer version of Excel. Learn more: https://go.microsoft.com/fwlink/?linkid=870924
Comment:
    6.19 vs 6.34 (J18.6_B041)</t>
      </text>
    </comment>
    <comment ref="YJ14" authorId="19" shapeId="0" xr:uid="{79B9B895-E30C-4657-9BA9-68CB50629455}">
      <text>
        <t>[Threaded comment]
Your version of Excel allows you to read this threaded comment; however, any edits to it will get removed if the file is opened in a newer version of Excel. Learn more: https://go.microsoft.com/fwlink/?linkid=870924
Comment:
    8.21 vs 8.27 (J18.6_B041)</t>
      </text>
    </comment>
    <comment ref="YW14" authorId="9" shapeId="0" xr:uid="{EC959F8E-379D-49E1-A971-D2BF9F2F88A0}">
      <text>
        <r>
          <rPr>
            <b/>
            <sz val="9"/>
            <color indexed="81"/>
            <rFont val="Tahoma"/>
            <family val="2"/>
          </rPr>
          <t>M, Sakthivel Prabakaran:</t>
        </r>
        <r>
          <rPr>
            <sz val="9"/>
            <color indexed="81"/>
            <rFont val="Tahoma"/>
            <family val="2"/>
          </rPr>
          <t xml:space="preserve">
(7.34 vs 7.23) 2442
</t>
        </r>
      </text>
    </comment>
    <comment ref="ZA14" authorId="12" shapeId="0" xr:uid="{DC0E4743-8549-4A8C-81A5-7A8D6609373A}">
      <text>
        <r>
          <rPr>
            <b/>
            <sz val="9"/>
            <color indexed="81"/>
            <rFont val="Tahoma"/>
            <family val="2"/>
          </rPr>
          <t>G, Keerthika:</t>
        </r>
        <r>
          <rPr>
            <sz val="9"/>
            <color indexed="81"/>
            <rFont val="Tahoma"/>
            <family val="2"/>
          </rPr>
          <t xml:space="preserve">
7.23 vs 7.28 (J18.5_B2458)</t>
        </r>
      </text>
    </comment>
    <comment ref="XM18" authorId="20" shapeId="0" xr:uid="{D0D227C4-F784-4F86-A5E4-5F46469F8366}">
      <text>
        <t>[Threaded comment]
Your version of Excel allows you to read this threaded comment; however, any edits to it will get removed if the file is opened in a newer version of Excel. Learn more: https://go.microsoft.com/fwlink/?linkid=870924
Comment:
    1.42 vs 1.44 (J18.6_B041)</t>
      </text>
    </comment>
    <comment ref="OU19" authorId="3" shapeId="0" xr:uid="{9E350DE4-A797-4B6A-9A75-F7955E78AA15}">
      <text>
        <r>
          <rPr>
            <b/>
            <sz val="9"/>
            <color indexed="81"/>
            <rFont val="Tahoma"/>
            <family val="2"/>
          </rPr>
          <t>A  A, Jones:</t>
        </r>
        <r>
          <rPr>
            <sz val="9"/>
            <color indexed="81"/>
            <rFont val="Tahoma"/>
            <family val="2"/>
          </rPr>
          <t xml:space="preserve">
1.79 (J18.2_B025) Vs 1.83 (B2428)
</t>
        </r>
      </text>
    </comment>
    <comment ref="QW19" authorId="3" shapeId="0" xr:uid="{594FFB98-6A0E-4BEF-AFC1-AEDB9C20F47C}">
      <text>
        <r>
          <rPr>
            <b/>
            <sz val="9"/>
            <color indexed="81"/>
            <rFont val="Tahoma"/>
            <family val="2"/>
          </rPr>
          <t>A  A, Jones:</t>
        </r>
        <r>
          <rPr>
            <sz val="9"/>
            <color indexed="81"/>
            <rFont val="Tahoma"/>
            <family val="2"/>
          </rPr>
          <t xml:space="preserve">
2.22 Vs 2.23 (J18.5_B2463)</t>
        </r>
      </text>
    </comment>
    <comment ref="SQ19" authorId="3" shapeId="0" xr:uid="{9B665631-158B-4AF5-923B-46F210A62E34}">
      <text>
        <r>
          <rPr>
            <b/>
            <sz val="9"/>
            <color indexed="81"/>
            <rFont val="Tahoma"/>
            <family val="2"/>
          </rPr>
          <t>A  A, Jones:</t>
        </r>
        <r>
          <rPr>
            <sz val="9"/>
            <color indexed="81"/>
            <rFont val="Tahoma"/>
            <family val="2"/>
          </rPr>
          <t xml:space="preserve">
2.11 (J18.1_B025) Vs 2.15 (2385)</t>
        </r>
      </text>
    </comment>
    <comment ref="SX19" authorId="4" shapeId="0" xr:uid="{B491FE15-6084-4E5F-9849-660963ADCDDE}">
      <text>
        <r>
          <rPr>
            <b/>
            <sz val="9"/>
            <color indexed="81"/>
            <rFont val="Tahoma"/>
            <family val="2"/>
          </rPr>
          <t>K, KishorKumar:</t>
        </r>
        <r>
          <rPr>
            <sz val="9"/>
            <color indexed="81"/>
            <rFont val="Tahoma"/>
            <family val="2"/>
          </rPr>
          <t xml:space="preserve">
BRD : 2.27
Previous Gm Build J18.4 B022 Values : 2.32</t>
        </r>
      </text>
    </comment>
    <comment ref="VH19" authorId="3" shapeId="0" xr:uid="{5173CEEB-B327-40D5-BFA3-50FAC154E534}">
      <text>
        <r>
          <rPr>
            <b/>
            <sz val="9"/>
            <color indexed="81"/>
            <rFont val="Tahoma"/>
            <family val="2"/>
          </rPr>
          <t>A  A, Jones:</t>
        </r>
        <r>
          <rPr>
            <sz val="9"/>
            <color indexed="81"/>
            <rFont val="Tahoma"/>
            <family val="2"/>
          </rPr>
          <t xml:space="preserve">
1.62 Vs 1.63 (J18.6_B2518)</t>
        </r>
      </text>
    </comment>
    <comment ref="WI19" authorId="7" shapeId="0" xr:uid="{57309A09-9C0C-4EB3-B28B-979911BE0420}">
      <text>
        <r>
          <rPr>
            <b/>
            <sz val="9"/>
            <color indexed="81"/>
            <rFont val="Tahoma"/>
            <family val="2"/>
          </rPr>
          <t>G, Hemalatha:</t>
        </r>
        <r>
          <rPr>
            <sz val="9"/>
            <color indexed="81"/>
            <rFont val="Tahoma"/>
            <family val="2"/>
          </rPr>
          <t xml:space="preserve">
3.31 vs 3.27(B2436)</t>
        </r>
      </text>
    </comment>
    <comment ref="WL19" authorId="7" shapeId="0" xr:uid="{52C531E7-2AF1-4E40-995A-02D2681D69A8}">
      <text>
        <r>
          <rPr>
            <b/>
            <sz val="9"/>
            <color indexed="81"/>
            <rFont val="Tahoma"/>
            <family val="2"/>
          </rPr>
          <t>G, Hemalatha:</t>
        </r>
        <r>
          <rPr>
            <sz val="9"/>
            <color indexed="81"/>
            <rFont val="Tahoma"/>
            <family val="2"/>
          </rPr>
          <t xml:space="preserve">
BRD : 3.31
Previous Gm Build J18.3 B029 Values : 3.30
Current Build Value  J18.5 B292 : 3.21</t>
        </r>
      </text>
    </comment>
    <comment ref="YJ19" authorId="21" shapeId="0" xr:uid="{D9CF461A-9507-4DA3-9D15-0FE89244A4D5}">
      <text>
        <t>[Threaded comment]
Your version of Excel allows you to read this threaded comment; however, any edits to it will get removed if the file is opened in a newer version of Excel. Learn more: https://go.microsoft.com/fwlink/?linkid=870924
Comment:
    1.42 vs 1.43 (J18.6_B041)</t>
      </text>
    </comment>
    <comment ref="YW19" authorId="9" shapeId="0" xr:uid="{D61B5FD0-AC51-4A94-9359-1534E6C9BD16}">
      <text>
        <r>
          <rPr>
            <b/>
            <sz val="9"/>
            <color indexed="81"/>
            <rFont val="Tahoma"/>
            <family val="2"/>
          </rPr>
          <t>M, Sakthivel Prabakaran:</t>
        </r>
        <r>
          <rPr>
            <sz val="9"/>
            <color indexed="81"/>
            <rFont val="Tahoma"/>
            <family val="2"/>
          </rPr>
          <t xml:space="preserve">
(1.39 vs 1.49) 
</t>
        </r>
      </text>
    </comment>
    <comment ref="ZA19" authorId="12" shapeId="0" xr:uid="{3A71F7D8-7AF2-4CBA-BB56-FBCE1D573D3A}">
      <text>
        <r>
          <rPr>
            <b/>
            <sz val="9"/>
            <color indexed="81"/>
            <rFont val="Tahoma"/>
            <family val="2"/>
          </rPr>
          <t>G, Keerthika:</t>
        </r>
        <r>
          <rPr>
            <sz val="9"/>
            <color indexed="81"/>
            <rFont val="Tahoma"/>
            <family val="2"/>
          </rPr>
          <t xml:space="preserve">
1.49 vs 1.51(J18.5_B2458)</t>
        </r>
      </text>
    </comment>
    <comment ref="ZI19" authorId="22" shapeId="0" xr:uid="{FECD4684-60D1-4860-A951-21E26F5460FE}">
      <text>
        <t>[Threaded comment]
Your version of Excel allows you to read this threaded comment; however, any edits to it will get removed if the file is opened in a newer version of Excel. Learn more: https://go.microsoft.com/fwlink/?linkid=870924
Comment:
    1.49 vs 1.5 (J18.6_B041)</t>
      </text>
    </comment>
    <comment ref="ZU28" authorId="23" shapeId="0" xr:uid="{36DF4890-64D6-4A82-937E-F98728B48B18}">
      <text>
        <t xml:space="preserve">[Threaded comment]
Your version of Excel allows you to read this threaded comment; however, any edits to it will get removed if the file is opened in a newer version of Excel. Learn more: https://go.microsoft.com/fwlink/?linkid=870924
Comment:
    Values taken without Thumbnail(values are within BRD) - SBR-67520 </t>
      </text>
    </comment>
    <comment ref="ZU33" authorId="24" shapeId="0" xr:uid="{727EAFC3-0043-44B8-B3F2-C56C9BBAA2FF}">
      <text>
        <t xml:space="preserve">[Threaded comment]
Your version of Excel allows you to read this threaded comment; however, any edits to it will get removed if the file is opened in a newer version of Excel. Learn more: https://go.microsoft.com/fwlink/?linkid=870924
Comment:
    Values taken without Thumbnail(values are within BRD) - SBR-67520 
</t>
      </text>
    </comment>
    <comment ref="ZA45" authorId="12" shapeId="0" xr:uid="{865EE24D-EEAB-4870-A914-04CD8CCF378E}">
      <text>
        <r>
          <rPr>
            <b/>
            <sz val="9"/>
            <color indexed="81"/>
            <rFont val="Tahoma"/>
            <family val="2"/>
          </rPr>
          <t>G, Keerthika:</t>
        </r>
        <r>
          <rPr>
            <sz val="9"/>
            <color indexed="81"/>
            <rFont val="Tahoma"/>
            <family val="2"/>
          </rPr>
          <t xml:space="preserve">
SBR - 53099 - As Per the PM Alignment BRD has been changed</t>
        </r>
      </text>
    </comment>
    <comment ref="XM46" authorId="25" shapeId="0" xr:uid="{60A8C07F-A36F-4E7A-9B2B-76EE4EDEE75B}">
      <text>
        <t>[Threaded comment]
Your version of Excel allows you to read this threaded comment; however, any edits to it will get removed if the file is opened in a newer version of Excel. Learn more: https://go.microsoft.com/fwlink/?linkid=870924
Comment:
    Re-Baselining as per JIRA SBR-59096</t>
      </text>
    </comment>
    <comment ref="ZI46" authorId="26" shapeId="0" xr:uid="{982C33E7-F20C-41ED-8E16-DFC8809C2773}">
      <text>
        <t>[Threaded comment]
Your version of Excel allows you to read this threaded comment; however, any edits to it will get removed if the file is opened in a newer version of Excel. Learn more: https://go.microsoft.com/fwlink/?linkid=870924
Comment:
    Re-Baselining as per JIRA SBR-59096</t>
      </text>
    </comment>
    <comment ref="XM47" authorId="27" shapeId="0" xr:uid="{DF0230DE-83DF-4E32-99AA-7E773DDDB19F}">
      <text>
        <t>[Threaded comment]
Your version of Excel allows you to read this threaded comment; however, any edits to it will get removed if the file is opened in a newer version of Excel. Learn more: https://go.microsoft.com/fwlink/?linkid=870924
Comment:
    Re-Baselining as per JIRA SBR-59096</t>
      </text>
    </comment>
    <comment ref="ZI47" authorId="28" shapeId="0" xr:uid="{4C1DCB3E-64D1-4FD0-B147-B19C9EB245F6}">
      <text>
        <t>[Threaded comment]
Your version of Excel allows you to read this threaded comment; however, any edits to it will get removed if the file is opened in a newer version of Excel. Learn more: https://go.microsoft.com/fwlink/?linkid=870924
Comment:
    Re-Baselining as per JIRA SBR-59096</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tc={5108AB66-1FC2-49A3-961D-864EDB9C3737}</author>
    <author>tc={E2327292-8FF1-4D76-88AE-83E6EEFC9B8F}</author>
    <author>G, Hemalatha</author>
    <author>tc={62D2C139-D2A7-4B8B-8EA5-6FDD74ED131E}</author>
    <author>G, Keerthika</author>
    <author>tc={F4B02E7A-6F28-424D-B612-9D79D386597C}</author>
    <author>tc={E8B639ED-7010-4DCD-84BA-3F89F09B7F21}</author>
    <author>tc={169C056E-7F9F-4552-AA84-128A409D4956}</author>
    <author>A  A, Jones</author>
    <author>M, Sakthivel Prabakaran</author>
    <author>tc={410FC8B1-9993-4B71-8D6B-AB34A9A9AD6E}</author>
    <author>tc={FDBCF329-7881-4765-8016-6F2A319968E6}</author>
    <author>K, KishorKumar</author>
    <author>tc={3FA74C42-36ED-495F-9953-87BEB9F96648}</author>
    <author>tc={07B2FA27-FCEA-4668-A147-9C62C01E4C2F}</author>
    <author>tc={B41FB15F-B55A-4938-9BAE-BFA4E9B2CA3E}</author>
    <author>tc={3BF3E986-154E-473A-872A-359AC95D7980}</author>
    <author>tc={87CBD770-6D06-48AF-B9F8-0492BC3A6118}</author>
    <author>tc={698E0815-ED3C-4439-8B5C-9DC5CA36E838}</author>
    <author>tc={97E99787-5395-472F-8020-F833051BA3C6}</author>
    <author>tc={644C94E5-322D-451B-AD4B-179770A6EE09}</author>
    <author>tc={753635A5-B343-43A0-84B9-4CCB9AF6972E}</author>
    <author>tc={16FDF93C-88ED-4C43-ADE3-2533C7BCCC27}</author>
    <author>tc={FAA523E2-B0AD-4490-B5D5-6088DD5FF472}</author>
    <author>tc={2A055AC4-505D-426F-ABDD-168FDE2B98D9}</author>
    <author>tc={82A46437-6AC2-433B-826B-9BCF9FF0968D}</author>
    <author>tc={CAC8E6C7-AB66-4A13-84F3-3FAF3C8ED0D9}</author>
    <author>tc={5FE8F4BF-A6DF-4428-888F-DED5266194B8}</author>
    <author>tc={01ED1263-8184-4813-B231-E1862288C1D0}</author>
    <author>tc={983EA1EA-E86F-4850-BED6-92894FB9814D}</author>
    <author>tc={E04514B2-2984-4C4E-A805-FA5EB6DCC54C}</author>
    <author>tc={22BB6AC8-5AE1-4A42-97C9-B2A730D82442}</author>
    <author>tc={904F998D-2CDF-454E-B7FF-E632AAE81646}</author>
    <author>tc={018783DB-A0BF-442C-939C-504D14CED9B0}</author>
    <author>tc={F86670FF-DE99-4D30-ADB3-3B44863283A6}</author>
    <author>tc={11B88A7D-B6DC-4C50-ADAD-14700D34A5D5}</author>
    <author>tc={C85A04F7-5FDD-4585-8F09-1028E145E811}</author>
    <author>Nithya, Immaculate</author>
  </authors>
  <commentList>
    <comment ref="AAK3" authorId="0" shapeId="0" xr:uid="{5108AB66-1FC2-49A3-961D-864EDB9C3737}">
      <text>
        <t xml:space="preserve">[Threaded comment]
Your version of Excel allows you to read this threaded comment; however, any edits to it will get removed if the file is opened in a newer version of Excel. Learn more: https://go.microsoft.com/fwlink/?linkid=870924
Comment:
    Executed in J19.2_B2651 before 110 buddy build merge </t>
      </text>
    </comment>
    <comment ref="AAT3" authorId="1" shapeId="0" xr:uid="{E2327292-8FF1-4D76-88AE-83E6EEFC9B8F}">
      <text>
        <t>[Threaded comment]
Your version of Excel allows you to read this threaded comment; however, any edits to it will get removed if the file is opened in a newer version of Excel. Learn more: https://go.microsoft.com/fwlink/?linkid=870924
Comment:
    Changing the BRD as per SBR-64209, (Suspend Cases) 
BRD has been fixed form J19.1_110 Build</t>
      </text>
    </comment>
    <comment ref="RV4" authorId="2" shapeId="0" xr:uid="{473EB16C-7C5D-4FE3-A5F3-1A796E1DCFC9}">
      <text>
        <r>
          <rPr>
            <b/>
            <sz val="9"/>
            <color indexed="81"/>
            <rFont val="Tahoma"/>
            <family val="2"/>
          </rPr>
          <t>G, Hemalatha:</t>
        </r>
        <r>
          <rPr>
            <sz val="9"/>
            <color indexed="81"/>
            <rFont val="Tahoma"/>
            <family val="2"/>
          </rPr>
          <t xml:space="preserve">
1.80 Vs 1.83 (B2401)</t>
        </r>
      </text>
    </comment>
    <comment ref="SD4" authorId="2" shapeId="0" xr:uid="{800DD75F-ADBD-4752-A6B9-90DA04785DC2}">
      <text>
        <r>
          <rPr>
            <b/>
            <sz val="9"/>
            <color indexed="81"/>
            <rFont val="Tahoma"/>
            <family val="2"/>
          </rPr>
          <t>G, Hemalatha:</t>
        </r>
        <r>
          <rPr>
            <sz val="9"/>
            <color indexed="81"/>
            <rFont val="Tahoma"/>
            <family val="2"/>
          </rPr>
          <t xml:space="preserve">
BRD : 1.80
Previous Gm Build J18.4 B022 Values :1.93
Current Build Value J18.6_B2509 : 2.43
</t>
        </r>
      </text>
    </comment>
    <comment ref="SG4" authorId="3" shapeId="0" xr:uid="{62D2C139-D2A7-4B8B-8EA5-6FDD74ED131E}">
      <text>
        <t>[Threaded comment]
Your version of Excel allows you to read this threaded comment; however, any edits to it will get removed if the file is opened in a newer version of Excel. Learn more: https://go.microsoft.com/fwlink/?linkid=870924
Comment:
    BRD : 1.93
Previous Gm Build J18.6 B041 Values : 2.81
Current Build Value  J19.2 B2624 : 2.87</t>
      </text>
    </comment>
    <comment ref="TV4" authorId="4" shapeId="0" xr:uid="{90115E42-DF11-49DA-9216-998998C88330}">
      <text>
        <r>
          <rPr>
            <b/>
            <sz val="9"/>
            <color indexed="81"/>
            <rFont val="Tahoma"/>
            <family val="2"/>
          </rPr>
          <t>G, Keerthika:</t>
        </r>
        <r>
          <rPr>
            <sz val="9"/>
            <color indexed="81"/>
            <rFont val="Tahoma"/>
            <family val="2"/>
          </rPr>
          <t xml:space="preserve">
2.11vs2.11(J18.4_2441)</t>
        </r>
      </text>
    </comment>
    <comment ref="UD4" authorId="5" shapeId="0" xr:uid="{F4B02E7A-6F28-424D-B612-9D79D386597C}">
      <text>
        <t>[Threaded comment]
Your version of Excel allows you to read this threaded comment; however, any edits to it will get removed if the file is opened in a newer version of Excel. Learn more: https://go.microsoft.com/fwlink/?linkid=870924
Comment:
    BRD : 2.11
Previous Gm Build J18.6 B041 Values : 2.74
Current Build Value  J19.2 B2624 : 2.83</t>
      </text>
    </comment>
    <comment ref="WN4" authorId="6" shapeId="0" xr:uid="{E8B639ED-7010-4DCD-84BA-3F89F09B7F21}">
      <text>
        <t>[Threaded comment]
Your version of Excel allows you to read this threaded comment; however, any edits to it will get removed if the file is opened in a newer version of Excel. Learn more: https://go.microsoft.com/fwlink/?linkid=870924
Comment:
    1.79 vs 1.8 (J18.6_B041)</t>
      </text>
    </comment>
    <comment ref="XN4" authorId="7" shapeId="0" xr:uid="{169C056E-7F9F-4552-AA84-128A409D4956}">
      <text>
        <t>[Threaded comment]
Your version of Excel allows you to read this threaded comment; however, any edits to it will get removed if the file is opened in a newer version of Excel. Learn more: https://go.microsoft.com/fwlink/?linkid=870924
Comment:
    1.63 vs 1.65 (J18.6_B041)</t>
      </text>
    </comment>
    <comment ref="XQ4" authorId="8" shapeId="0" xr:uid="{C2AF05DA-C70A-4ABD-BE23-72FC8871F199}">
      <text>
        <r>
          <rPr>
            <b/>
            <sz val="9"/>
            <color indexed="81"/>
            <rFont val="Tahoma"/>
            <family val="2"/>
          </rPr>
          <t>A  A, Jones:</t>
        </r>
        <r>
          <rPr>
            <sz val="9"/>
            <color indexed="81"/>
            <rFont val="Tahoma"/>
            <family val="2"/>
          </rPr>
          <t xml:space="preserve">
1.63 Vs 1.62 (J18.6_B041)
</t>
        </r>
      </text>
    </comment>
    <comment ref="YF4" authorId="2" shapeId="0" xr:uid="{1C9D94DA-35B0-4ADC-8F66-78A9397D95A4}">
      <text>
        <r>
          <rPr>
            <b/>
            <sz val="9"/>
            <color indexed="81"/>
            <rFont val="Tahoma"/>
            <family val="2"/>
          </rPr>
          <t>G, Hemalatha:</t>
        </r>
        <r>
          <rPr>
            <sz val="9"/>
            <color indexed="81"/>
            <rFont val="Tahoma"/>
            <family val="2"/>
          </rPr>
          <t xml:space="preserve">
BRD:1.27
Previous Gm Build J18.4 B022 Values :1.27
Current Build Value  J18.6 2526:1.48</t>
        </r>
      </text>
    </comment>
    <comment ref="YI4" authorId="8" shapeId="0" xr:uid="{A46D7D84-D963-4BBE-B09F-EA76BC3FDFC2}">
      <text>
        <r>
          <rPr>
            <b/>
            <sz val="9"/>
            <color indexed="81"/>
            <rFont val="Tahoma"/>
            <family val="2"/>
          </rPr>
          <t>A  A, Jones:</t>
        </r>
        <r>
          <rPr>
            <sz val="9"/>
            <color indexed="81"/>
            <rFont val="Tahoma"/>
            <family val="2"/>
          </rPr>
          <t xml:space="preserve">
1.27 Vs 1.25 (J18.6_B041)</t>
        </r>
      </text>
    </comment>
    <comment ref="YW4" authorId="9" shapeId="0" xr:uid="{C2212B35-C6BE-41CD-8934-DB50A45A2257}">
      <text>
        <r>
          <rPr>
            <b/>
            <sz val="9"/>
            <color indexed="81"/>
            <rFont val="Tahoma"/>
            <family val="2"/>
          </rPr>
          <t>M, Sakthivel Prabakaran:</t>
        </r>
        <r>
          <rPr>
            <sz val="9"/>
            <color indexed="81"/>
            <rFont val="Tahoma"/>
            <family val="2"/>
          </rPr>
          <t xml:space="preserve">
1.91 Vs 1.92 (J18.3_B2384)</t>
        </r>
      </text>
    </comment>
    <comment ref="YZ4" authorId="4" shapeId="0" xr:uid="{E890C5CF-425F-479B-9B19-FD5B0965E639}">
      <text>
        <r>
          <rPr>
            <b/>
            <sz val="9"/>
            <color indexed="81"/>
            <rFont val="Tahoma"/>
            <family val="2"/>
          </rPr>
          <t>G, Keerthika:</t>
        </r>
        <r>
          <rPr>
            <sz val="9"/>
            <color indexed="81"/>
            <rFont val="Tahoma"/>
            <family val="2"/>
          </rPr>
          <t>BRD:1.92
1.91vs1.9(J18.4_2428)</t>
        </r>
      </text>
    </comment>
    <comment ref="ZC4" authorId="4" shapeId="0" xr:uid="{30F72C92-78BC-47D8-B1A1-AA262A73A956}">
      <text>
        <r>
          <rPr>
            <b/>
            <sz val="9"/>
            <color indexed="81"/>
            <rFont val="Tahoma"/>
            <family val="2"/>
          </rPr>
          <t>G, Keerthika:</t>
        </r>
        <r>
          <rPr>
            <sz val="9"/>
            <color indexed="81"/>
            <rFont val="Tahoma"/>
            <family val="2"/>
          </rPr>
          <t xml:space="preserve">
1.92 vs 1.94 (J18.5_B2462)</t>
        </r>
      </text>
    </comment>
    <comment ref="AAB4" authorId="10" shapeId="0" xr:uid="{410FC8B1-9993-4B71-8D6B-AB34A9A9AD6E}">
      <text>
        <t>[Threaded comment]
Your version of Excel allows you to read this threaded comment; however, any edits to it will get removed if the file is opened in a newer version of Excel. Learn more: https://go.microsoft.com/fwlink/?linkid=870924
Comment:
    1.37 vs 1.38 (J18.4_B041)</t>
      </text>
    </comment>
    <comment ref="AAI4" authorId="11" shapeId="0" xr:uid="{FDBCF329-7881-4765-8016-6F2A319968E6}">
      <text>
        <t>[Threaded comment]
Your version of Excel allows you to read this threaded comment; however, any edits to it will get removed if the file is opened in a newer version of Excel. Learn more: https://go.microsoft.com/fwlink/?linkid=870924
Comment:
    1.12 vs 1.13 (J19.1_B110)</t>
      </text>
    </comment>
    <comment ref="AAT4" authorId="12" shapeId="0" xr:uid="{F61CF028-C28C-4A1F-8294-19A4041EFB40}">
      <text>
        <r>
          <rPr>
            <b/>
            <sz val="9"/>
            <color indexed="81"/>
            <rFont val="Tahoma"/>
            <family val="2"/>
          </rPr>
          <t>K, KishorKumar:</t>
        </r>
        <r>
          <rPr>
            <sz val="9"/>
            <color indexed="81"/>
            <rFont val="Tahoma"/>
            <family val="2"/>
          </rPr>
          <t xml:space="preserve">
1.21 vs 1.23 J18.6_B041</t>
        </r>
      </text>
    </comment>
    <comment ref="ABA4" authorId="13" shapeId="0" xr:uid="{3FA74C42-36ED-495F-9953-87BEB9F96648}">
      <text>
        <t>[Threaded comment]
Your version of Excel allows you to read this threaded comment; however, any edits to it will get removed if the file is opened in a newer version of Excel. Learn more: https://go.microsoft.com/fwlink/?linkid=870924
Comment:
    1.10 vs 1.11 (J19.1_B110)</t>
      </text>
    </comment>
    <comment ref="RV5" authorId="2" shapeId="0" xr:uid="{AF7EA1D2-89D8-41AB-B58C-14749C2B3955}">
      <text>
        <r>
          <rPr>
            <b/>
            <sz val="9"/>
            <color indexed="81"/>
            <rFont val="Tahoma"/>
            <family val="2"/>
          </rPr>
          <t>G, Hemalatha:</t>
        </r>
        <r>
          <rPr>
            <sz val="9"/>
            <color indexed="81"/>
            <rFont val="Tahoma"/>
            <family val="2"/>
          </rPr>
          <t xml:space="preserve">
3.68 Vs 3.72 (B2401)</t>
        </r>
      </text>
    </comment>
    <comment ref="SD5" authorId="2" shapeId="0" xr:uid="{59FACE11-BC65-46E6-ACE8-EF924A1AA284}">
      <text>
        <r>
          <rPr>
            <b/>
            <sz val="9"/>
            <color indexed="81"/>
            <rFont val="Tahoma"/>
            <family val="2"/>
          </rPr>
          <t>G, Hemalatha:</t>
        </r>
        <r>
          <rPr>
            <sz val="9"/>
            <color indexed="81"/>
            <rFont val="Tahoma"/>
            <family val="2"/>
          </rPr>
          <t xml:space="preserve">
BRD :3.68
Previous Gm Build J18.4 B022 Values :3.65
Current Build Value J18.6_B2509 :5.34 </t>
        </r>
      </text>
    </comment>
    <comment ref="SG5" authorId="14" shapeId="0" xr:uid="{07B2FA27-FCEA-4668-A147-9C62C01E4C2F}">
      <text>
        <t>[Threaded comment]
Your version of Excel allows you to read this threaded comment; however, any edits to it will get removed if the file is opened in a newer version of Excel. Learn more: https://go.microsoft.com/fwlink/?linkid=870924
Comment:
    BRD : 3.65
Previous Gm Build J18.6 B041 Values : 3.63
Current Build Value  J19.2 B2624 : 6.81</t>
      </text>
    </comment>
    <comment ref="TV5" authorId="4" shapeId="0" xr:uid="{8F6AC65B-AA0B-404E-8C40-DB1B1EA99E20}">
      <text>
        <r>
          <rPr>
            <b/>
            <sz val="9"/>
            <color indexed="81"/>
            <rFont val="Tahoma"/>
            <family val="2"/>
          </rPr>
          <t>G, Keerthika:</t>
        </r>
        <r>
          <rPr>
            <sz val="9"/>
            <color indexed="81"/>
            <rFont val="Tahoma"/>
            <family val="2"/>
          </rPr>
          <t xml:space="preserve">
4.17vs4.14(J18.4_2441)</t>
        </r>
      </text>
    </comment>
    <comment ref="UD5" authorId="15" shapeId="0" xr:uid="{B41FB15F-B55A-4938-9BAE-BFA4E9B2CA3E}">
      <text>
        <t>[Threaded comment]
Your version of Excel allows you to read this threaded comment; however, any edits to it will get removed if the file is opened in a newer version of Excel. Learn more: https://go.microsoft.com/fwlink/?linkid=870924
Comment:
    BRD : 4.14
Previous Gm Build J18.6 B041 Values : 4.39
Current Build Value  J19.2 B2624 : 8.69</t>
      </text>
    </comment>
    <comment ref="WN5" authorId="16" shapeId="0" xr:uid="{3BF3E986-154E-473A-872A-359AC95D7980}">
      <text>
        <t>[Threaded comment]
Your version of Excel allows you to read this threaded comment; however, any edits to it will get removed if the file is opened in a newer version of Excel. Learn more: https://go.microsoft.com/fwlink/?linkid=870924
Comment:
    3.08 vs 3.09 (J18.6_B041)</t>
      </text>
    </comment>
    <comment ref="XN5" authorId="17" shapeId="0" xr:uid="{87CBD770-6D06-48AF-B9F8-0492BC3A6118}">
      <text>
        <t>[Threaded comment]
Your version of Excel allows you to read this threaded comment; however, any edits to it will get removed if the file is opened in a newer version of Excel. Learn more: https://go.microsoft.com/fwlink/?linkid=870924
Comment:
    3.59 vs 3.6 (J18.6_B041)</t>
      </text>
    </comment>
    <comment ref="XQ5" authorId="8" shapeId="0" xr:uid="{18C2DA1A-CD3C-45CC-A96D-14ABB7B4E605}">
      <text>
        <r>
          <rPr>
            <b/>
            <sz val="9"/>
            <color indexed="81"/>
            <rFont val="Tahoma"/>
            <family val="2"/>
          </rPr>
          <t>A  A, Jones:</t>
        </r>
        <r>
          <rPr>
            <sz val="9"/>
            <color indexed="81"/>
            <rFont val="Tahoma"/>
            <family val="2"/>
          </rPr>
          <t xml:space="preserve">
3.59 Vs 3.57 (J18.6_B041)
</t>
        </r>
      </text>
    </comment>
    <comment ref="YF5" authorId="2" shapeId="0" xr:uid="{5B50B286-7914-424F-BFB3-01B0C9D7B8B0}">
      <text>
        <r>
          <rPr>
            <b/>
            <sz val="9"/>
            <color indexed="81"/>
            <rFont val="Tahoma"/>
            <family val="2"/>
          </rPr>
          <t>G, Hemalatha:</t>
        </r>
        <r>
          <rPr>
            <sz val="9"/>
            <color indexed="81"/>
            <rFont val="Tahoma"/>
            <family val="2"/>
          </rPr>
          <t xml:space="preserve">
BRD:3.08
Previous Gm Build J18.4 B022 Values :2.98
Current Build Value J18.6 2526:3.35
</t>
        </r>
      </text>
    </comment>
    <comment ref="YI5" authorId="8" shapeId="0" xr:uid="{B868CCFD-6E9D-4EF7-B35B-847FBEFA9F53}">
      <text>
        <r>
          <rPr>
            <b/>
            <sz val="9"/>
            <color indexed="81"/>
            <rFont val="Tahoma"/>
            <family val="2"/>
          </rPr>
          <t>A  A, Jones:</t>
        </r>
        <r>
          <rPr>
            <sz val="9"/>
            <color indexed="81"/>
            <rFont val="Tahoma"/>
            <family val="2"/>
          </rPr>
          <t xml:space="preserve">
2.98 Vs 2.96 (J18.6_B041)</t>
        </r>
      </text>
    </comment>
    <comment ref="YW5" authorId="9" shapeId="0" xr:uid="{67DDBC0A-E768-4E42-A742-7C1650DE4507}">
      <text>
        <r>
          <rPr>
            <b/>
            <sz val="9"/>
            <color indexed="81"/>
            <rFont val="Tahoma"/>
            <family val="2"/>
          </rPr>
          <t>M, Sakthivel Prabakaran:</t>
        </r>
        <r>
          <rPr>
            <sz val="9"/>
            <color indexed="81"/>
            <rFont val="Tahoma"/>
            <family val="2"/>
          </rPr>
          <t xml:space="preserve">
3.89 Vs 3.87
(J18.3_B2384)</t>
        </r>
      </text>
    </comment>
    <comment ref="YZ5" authorId="4" shapeId="0" xr:uid="{DC964F13-CA43-49C6-9028-3038A41EB766}">
      <text>
        <r>
          <rPr>
            <b/>
            <sz val="9"/>
            <color indexed="81"/>
            <rFont val="Tahoma"/>
            <family val="2"/>
          </rPr>
          <t>G, Keerthika:</t>
        </r>
        <r>
          <rPr>
            <sz val="9"/>
            <color indexed="81"/>
            <rFont val="Tahoma"/>
            <family val="2"/>
          </rPr>
          <t xml:space="preserve">BRD:3.85
3.87vs3.89(18.4_2428)
</t>
        </r>
      </text>
    </comment>
    <comment ref="ZC5" authorId="4" shapeId="0" xr:uid="{77B9F26D-6D8E-4C74-9886-47E740FCFB1D}">
      <text>
        <r>
          <rPr>
            <b/>
            <sz val="9"/>
            <color indexed="81"/>
            <rFont val="Tahoma"/>
            <family val="2"/>
          </rPr>
          <t>G, Keerthika:</t>
        </r>
        <r>
          <rPr>
            <sz val="9"/>
            <color indexed="81"/>
            <rFont val="Tahoma"/>
            <family val="2"/>
          </rPr>
          <t xml:space="preserve">
3.85 vs 3.86 (J18.5_B2462)</t>
        </r>
      </text>
    </comment>
    <comment ref="AAB5" authorId="18" shapeId="0" xr:uid="{698E0815-ED3C-4439-8B5C-9DC5CA36E838}">
      <text>
        <t>[Threaded comment]
Your version of Excel allows you to read this threaded comment; however, any edits to it will get removed if the file is opened in a newer version of Excel. Learn more: https://go.microsoft.com/fwlink/?linkid=870924
Comment:
    3.10 vs 3.17 (J18.6_B041)</t>
      </text>
    </comment>
    <comment ref="AAC5" authorId="19" shapeId="0" xr:uid="{97E99787-5395-472F-8020-F833051BA3C6}">
      <text>
        <t>[Threaded comment]
Your version of Excel allows you to read this threaded comment; however, any edits to it will get removed if the file is opened in a newer version of Excel. Learn more: https://go.microsoft.com/fwlink/?linkid=870924
Comment:
    SBR-61243 issue fixed in J19.2_B2651 and validated in J19.2_B2652</t>
      </text>
    </comment>
    <comment ref="AAI5" authorId="20" shapeId="0" xr:uid="{644C94E5-322D-451B-AD4B-179770A6EE09}">
      <text>
        <t xml:space="preserve">[Threaded comment]
Your version of Excel allows you to read this threaded comment; however, any edits to it will get removed if the file is opened in a newer version of Excel. Learn more: https://go.microsoft.com/fwlink/?linkid=870924
Comment:
    2.38 vs 2.40 (J19.1_B110)
</t>
      </text>
    </comment>
    <comment ref="AAT5" authorId="12" shapeId="0" xr:uid="{D0668164-B289-4372-A2D8-1157F1F5678B}">
      <text>
        <r>
          <rPr>
            <b/>
            <sz val="9"/>
            <color indexed="81"/>
            <rFont val="Tahoma"/>
            <family val="2"/>
          </rPr>
          <t>K, KishorKumar:</t>
        </r>
        <r>
          <rPr>
            <sz val="9"/>
            <color indexed="81"/>
            <rFont val="Tahoma"/>
            <family val="2"/>
          </rPr>
          <t xml:space="preserve">
2.45 vs 2.47 J18.6_B041</t>
        </r>
      </text>
    </comment>
    <comment ref="ABA5" authorId="21" shapeId="0" xr:uid="{753635A5-B343-43A0-84B9-4CCB9AF6972E}">
      <text>
        <t>[Threaded comment]
Your version of Excel allows you to read this threaded comment; however, any edits to it will get removed if the file is opened in a newer version of Excel. Learn more: https://go.microsoft.com/fwlink/?linkid=870924
Comment:
    2.25 vs 2.28 (J19.1_B041)</t>
      </text>
    </comment>
    <comment ref="ABB5" authorId="22" shapeId="0" xr:uid="{16FDF93C-88ED-4C43-ADE3-2533C7BCCC27}">
      <text>
        <t xml:space="preserve">[Threaded comment]
Your version of Excel allows you to read this threaded comment; however, any edits to it will get removed if the file is opened in a newer version of Excel. Learn more: https://go.microsoft.com/fwlink/?linkid=870924
Comment:
    SBR-61243 issue fixed in J19.2_B2651 and validated in J19.2_B2652
</t>
      </text>
    </comment>
    <comment ref="RV6" authorId="2" shapeId="0" xr:uid="{9E981FF3-AD44-405F-B765-7237044032FE}">
      <text>
        <r>
          <rPr>
            <b/>
            <sz val="9"/>
            <color indexed="81"/>
            <rFont val="Tahoma"/>
            <family val="2"/>
          </rPr>
          <t>G, Hemalatha:</t>
        </r>
        <r>
          <rPr>
            <sz val="9"/>
            <color indexed="81"/>
            <rFont val="Tahoma"/>
            <family val="2"/>
          </rPr>
          <t xml:space="preserve">
5.37 Vs 5.35 (B2401)</t>
        </r>
      </text>
    </comment>
    <comment ref="SD6" authorId="2" shapeId="0" xr:uid="{45887CD6-4521-4ED1-8E5D-B5D376E53763}">
      <text>
        <r>
          <rPr>
            <b/>
            <sz val="9"/>
            <color indexed="81"/>
            <rFont val="Tahoma"/>
            <family val="2"/>
          </rPr>
          <t>G, Hemalatha:</t>
        </r>
        <r>
          <rPr>
            <sz val="9"/>
            <color indexed="81"/>
            <rFont val="Tahoma"/>
            <family val="2"/>
          </rPr>
          <t xml:space="preserve">
BRD :5.35
Previous Gm Build J18.4 B022 Values :5.37
Current Build Value J18.6_B2509 :5.43</t>
        </r>
      </text>
    </comment>
    <comment ref="SG6" authorId="23" shapeId="0" xr:uid="{FAA523E2-B0AD-4490-B5D5-6088DD5FF472}">
      <text>
        <t>[Threaded comment]
Your version of Excel allows you to read this threaded comment; however, any edits to it will get removed if the file is opened in a newer version of Excel. Learn more: https://go.microsoft.com/fwlink/?linkid=870924
Comment:
    BRD : 5.37
Previous Gm Build J18.6 B041 Values : 5.31
Current Build Value  J19.2 B2624 : 5.48</t>
      </text>
    </comment>
    <comment ref="TV6" authorId="4" shapeId="0" xr:uid="{43522841-174C-4332-9DF0-7B1860A0A5CA}">
      <text>
        <r>
          <rPr>
            <b/>
            <sz val="9"/>
            <color indexed="81"/>
            <rFont val="Tahoma"/>
            <family val="2"/>
          </rPr>
          <t>G, Keerthika:</t>
        </r>
        <r>
          <rPr>
            <sz val="9"/>
            <color indexed="81"/>
            <rFont val="Tahoma"/>
            <family val="2"/>
          </rPr>
          <t xml:space="preserve">
5.45vs5.39(J18.4_2441)</t>
        </r>
      </text>
    </comment>
    <comment ref="UD6" authorId="24" shapeId="0" xr:uid="{2A055AC4-505D-426F-ABDD-168FDE2B98D9}">
      <text>
        <t>[Threaded comment]
Your version of Excel allows you to read this threaded comment; however, any edits to it will get removed if the file is opened in a newer version of Excel. Learn more: https://go.microsoft.com/fwlink/?linkid=870924
Comment:
    BRD : 5.39
Previous Gm Build J18.6 B041 Values : 5.37
Current Build Value  J19.2 B2624 : 5.58</t>
      </text>
    </comment>
    <comment ref="WN6" authorId="25" shapeId="0" xr:uid="{82A46437-6AC2-433B-826B-9BCF9FF0968D}">
      <text>
        <t>[Threaded comment]
Your version of Excel allows you to read this threaded comment; however, any edits to it will get removed if the file is opened in a newer version of Excel. Learn more: https://go.microsoft.com/fwlink/?linkid=870924
Comment:
    5.49 vs 5.5 (J18.6_B041)</t>
      </text>
    </comment>
    <comment ref="XN6" authorId="26" shapeId="0" xr:uid="{CAC8E6C7-AB66-4A13-84F3-3FAF3C8ED0D9}">
      <text>
        <t>[Threaded comment]
Your version of Excel allows you to read this threaded comment; however, any edits to it will get removed if the file is opened in a newer version of Excel. Learn more: https://go.microsoft.com/fwlink/?linkid=870924
Comment:
    3.58 vs 3.59 (J18.6_B041)</t>
      </text>
    </comment>
    <comment ref="XQ6" authorId="8" shapeId="0" xr:uid="{D14D2F2A-2493-4368-942F-B442FEF53E1D}">
      <text>
        <r>
          <rPr>
            <b/>
            <sz val="9"/>
            <color indexed="81"/>
            <rFont val="Tahoma"/>
            <family val="2"/>
          </rPr>
          <t>A  A, Jones:</t>
        </r>
        <r>
          <rPr>
            <sz val="9"/>
            <color indexed="81"/>
            <rFont val="Tahoma"/>
            <family val="2"/>
          </rPr>
          <t xml:space="preserve">
3.58 Vs 3.59 (J18.6_B041)
</t>
        </r>
      </text>
    </comment>
    <comment ref="YF6" authorId="2" shapeId="0" xr:uid="{E3E527AC-3E3D-400F-BC28-4176CD22525F}">
      <text>
        <r>
          <rPr>
            <b/>
            <sz val="9"/>
            <color indexed="81"/>
            <rFont val="Tahoma"/>
            <family val="2"/>
          </rPr>
          <t>G, Hemalatha:</t>
        </r>
        <r>
          <rPr>
            <sz val="9"/>
            <color indexed="81"/>
            <rFont val="Tahoma"/>
            <family val="2"/>
          </rPr>
          <t xml:space="preserve">
BRD:3.36
Previous Gm Build J18.4 B022 Values :3.38
Current Build Value J18.6 2526:3.41
</t>
        </r>
      </text>
    </comment>
    <comment ref="YI6" authorId="8" shapeId="0" xr:uid="{50F2E264-EE6A-4A0A-9E02-D410793743E7}">
      <text>
        <r>
          <rPr>
            <b/>
            <sz val="9"/>
            <color indexed="81"/>
            <rFont val="Tahoma"/>
            <family val="2"/>
          </rPr>
          <t>A  A, Jones:</t>
        </r>
        <r>
          <rPr>
            <sz val="9"/>
            <color indexed="81"/>
            <rFont val="Tahoma"/>
            <family val="2"/>
          </rPr>
          <t xml:space="preserve">
3.38 Vs 3.35 (J18.6_B041)
</t>
        </r>
      </text>
    </comment>
    <comment ref="YW6" authorId="9" shapeId="0" xr:uid="{0BCC9391-2148-468C-9C59-00D93A1A2155}">
      <text>
        <r>
          <rPr>
            <b/>
            <sz val="9"/>
            <color indexed="81"/>
            <rFont val="Tahoma"/>
            <family val="2"/>
          </rPr>
          <t>M, Sakthivel Prabakaran:</t>
        </r>
        <r>
          <rPr>
            <sz val="9"/>
            <color indexed="81"/>
            <rFont val="Tahoma"/>
            <family val="2"/>
          </rPr>
          <t xml:space="preserve">
 5.35 Vs 5.33
(J18.3_B2384)</t>
        </r>
      </text>
    </comment>
    <comment ref="YZ6" authorId="4" shapeId="0" xr:uid="{3A997178-587C-4098-9C0F-1E245BD0457A}">
      <text>
        <r>
          <rPr>
            <b/>
            <sz val="9"/>
            <color indexed="81"/>
            <rFont val="Tahoma"/>
            <family val="2"/>
          </rPr>
          <t>G, Keerthika:</t>
        </r>
        <r>
          <rPr>
            <sz val="9"/>
            <color indexed="81"/>
            <rFont val="Tahoma"/>
            <family val="2"/>
          </rPr>
          <t xml:space="preserve">BRD:5.34
5.35vs5.37(18.4_2428)
</t>
        </r>
      </text>
    </comment>
    <comment ref="ZC6" authorId="4" shapeId="0" xr:uid="{A4E6FE94-67BD-47CA-83A7-9F6B3EE35D93}">
      <text>
        <r>
          <rPr>
            <b/>
            <sz val="9"/>
            <color indexed="81"/>
            <rFont val="Tahoma"/>
            <family val="2"/>
          </rPr>
          <t>G, Keerthika:</t>
        </r>
        <r>
          <rPr>
            <sz val="9"/>
            <color indexed="81"/>
            <rFont val="Tahoma"/>
            <family val="2"/>
          </rPr>
          <t xml:space="preserve">
5.34 vs 5.35 (J18.5_B2462)
</t>
        </r>
      </text>
    </comment>
    <comment ref="AAB6" authorId="27" shapeId="0" xr:uid="{5FE8F4BF-A6DF-4428-888F-DED5266194B8}">
      <text>
        <t>[Threaded comment]
Your version of Excel allows you to read this threaded comment; however, any edits to it will get removed if the file is opened in a newer version of Excel. Learn more: https://go.microsoft.com/fwlink/?linkid=870924
Comment:
    3.52 vs 3.55 (J18.4_B041)</t>
      </text>
    </comment>
    <comment ref="AAI6" authorId="28" shapeId="0" xr:uid="{01ED1263-8184-4813-B231-E1862288C1D0}">
      <text>
        <t>[Threaded comment]
Your version of Excel allows you to read this threaded comment; however, any edits to it will get removed if the file is opened in a newer version of Excel. Learn more: https://go.microsoft.com/fwlink/?linkid=870924
Comment:
    2.29 vs 2.31 (J19.1_B110)</t>
      </text>
    </comment>
    <comment ref="AAT6" authorId="12" shapeId="0" xr:uid="{9066E5C0-8E32-442F-BA37-3C65890D4C5C}">
      <text>
        <r>
          <rPr>
            <b/>
            <sz val="9"/>
            <color indexed="81"/>
            <rFont val="Tahoma"/>
            <family val="2"/>
          </rPr>
          <t>K, KishorKumar:</t>
        </r>
        <r>
          <rPr>
            <sz val="9"/>
            <color indexed="81"/>
            <rFont val="Tahoma"/>
            <family val="2"/>
          </rPr>
          <t xml:space="preserve">
2.25 vs 2.27 J18.6_B041</t>
        </r>
      </text>
    </comment>
    <comment ref="ABA6" authorId="29" shapeId="0" xr:uid="{983EA1EA-E86F-4850-BED6-92894FB9814D}">
      <text>
        <t>[Threaded comment]
Your version of Excel allows you to read this threaded comment; however, any edits to it will get removed if the file is opened in a newer version of Excel. Learn more: https://go.microsoft.com/fwlink/?linkid=870924
Comment:
    2.34 vs 2.39 (J19.1_B041)</t>
      </text>
    </comment>
    <comment ref="RV7" authorId="2" shapeId="0" xr:uid="{37977B48-BA9F-4C81-ACBE-F69DE323DD3E}">
      <text>
        <r>
          <rPr>
            <b/>
            <sz val="9"/>
            <color indexed="81"/>
            <rFont val="Tahoma"/>
            <family val="2"/>
          </rPr>
          <t>G, Hemalatha:</t>
        </r>
        <r>
          <rPr>
            <sz val="9"/>
            <color indexed="81"/>
            <rFont val="Tahoma"/>
            <family val="2"/>
          </rPr>
          <t xml:space="preserve">
8.91 Vs 10.25 (B2401)</t>
        </r>
      </text>
    </comment>
    <comment ref="SD7" authorId="2" shapeId="0" xr:uid="{D148C27B-AB22-45AC-926A-7DA8AE3BFE95}">
      <text>
        <r>
          <rPr>
            <b/>
            <sz val="9"/>
            <color indexed="81"/>
            <rFont val="Tahoma"/>
            <family val="2"/>
          </rPr>
          <t>G, Hemalatha:</t>
        </r>
        <r>
          <rPr>
            <sz val="9"/>
            <color indexed="81"/>
            <rFont val="Tahoma"/>
            <family val="2"/>
          </rPr>
          <t xml:space="preserve">
BRD :8.66
Previous Gm Build J18.4 B022 Values :8.68
Current Build Value J18.6_B2509 :8.83</t>
        </r>
      </text>
    </comment>
    <comment ref="SG7" authorId="30" shapeId="0" xr:uid="{E04514B2-2984-4C4E-A805-FA5EB6DCC54C}">
      <text>
        <t>[Threaded comment]
Your version of Excel allows you to read this threaded comment; however, any edits to it will get removed if the file is opened in a newer version of Excel. Learn more: https://go.microsoft.com/fwlink/?linkid=870924
Comment:
    BRD : 8.69
Previous Gm Build J18.6 B041 Values : 8.71
Current Build Value  J19.2 B2624 : 8.87</t>
      </text>
    </comment>
    <comment ref="TV7" authorId="4" shapeId="0" xr:uid="{E5BD9093-BD83-4952-9837-18AD6D63FEC7}">
      <text>
        <r>
          <rPr>
            <b/>
            <sz val="9"/>
            <color indexed="81"/>
            <rFont val="Tahoma"/>
            <family val="2"/>
          </rPr>
          <t>G, Keerthika:</t>
        </r>
        <r>
          <rPr>
            <sz val="9"/>
            <color indexed="81"/>
            <rFont val="Tahoma"/>
            <family val="2"/>
          </rPr>
          <t xml:space="preserve">
9.12vs9.08(J18.4_2441)</t>
        </r>
      </text>
    </comment>
    <comment ref="UD7" authorId="31" shapeId="0" xr:uid="{22BB6AC8-5AE1-4A42-97C9-B2A730D82442}">
      <text>
        <t>[Threaded comment]
Your version of Excel allows you to read this threaded comment; however, any edits to it will get removed if the file is opened in a newer version of Excel. Learn more: https://go.microsoft.com/fwlink/?linkid=870924
Comment:
    BRD : 9.08
Previous Gm Build J18.6 B041 Values : 9.15
Current Build Value  J19.2 B2624 : 9.34</t>
      </text>
    </comment>
    <comment ref="WN7" authorId="32" shapeId="0" xr:uid="{904F998D-2CDF-454E-B7FF-E632AAE81646}">
      <text>
        <t>[Threaded comment]
Your version of Excel allows you to read this threaded comment; however, any edits to it will get removed if the file is opened in a newer version of Excel. Learn more: https://go.microsoft.com/fwlink/?linkid=870924
Comment:
    9.35 vs 9.36 (J18.6_B041)</t>
      </text>
    </comment>
    <comment ref="XN7" authorId="33" shapeId="0" xr:uid="{018783DB-A0BF-442C-939C-504D14CED9B0}">
      <text>
        <t>[Threaded comment]
Your version of Excel allows you to read this threaded comment; however, any edits to it will get removed if the file is opened in a newer version of Excel. Learn more: https://go.microsoft.com/fwlink/?linkid=870924
Comment:
    6.19 vs 6.21 (J18.4_B041)</t>
      </text>
    </comment>
    <comment ref="XQ7" authorId="8" shapeId="0" xr:uid="{A24708C1-A73A-4061-BE37-079B875B25F8}">
      <text>
        <r>
          <rPr>
            <b/>
            <sz val="9"/>
            <color indexed="81"/>
            <rFont val="Tahoma"/>
            <family val="2"/>
          </rPr>
          <t>A  A, Jones:</t>
        </r>
        <r>
          <rPr>
            <sz val="9"/>
            <color indexed="81"/>
            <rFont val="Tahoma"/>
            <family val="2"/>
          </rPr>
          <t xml:space="preserve">
6.19 Vs 6.15 J18.6_B041)
</t>
        </r>
      </text>
    </comment>
    <comment ref="YF7" authorId="2" shapeId="0" xr:uid="{B5FC3EA9-03EE-4086-AED0-4E430C93C250}">
      <text>
        <r>
          <rPr>
            <b/>
            <sz val="9"/>
            <color indexed="81"/>
            <rFont val="Tahoma"/>
            <family val="2"/>
          </rPr>
          <t>G, Hemalatha:</t>
        </r>
        <r>
          <rPr>
            <sz val="9"/>
            <color indexed="81"/>
            <rFont val="Tahoma"/>
            <family val="2"/>
          </rPr>
          <t xml:space="preserve">
BRD:5.77
Previous Gm Build J18.4 B022 Values :5.78
Current Build Value J18.6 2526:5.82
</t>
        </r>
      </text>
    </comment>
    <comment ref="YI7" authorId="8" shapeId="0" xr:uid="{5FC9332E-CA2C-4F77-8AC9-6A62608CA562}">
      <text>
        <r>
          <rPr>
            <b/>
            <sz val="9"/>
            <color indexed="81"/>
            <rFont val="Tahoma"/>
            <family val="2"/>
          </rPr>
          <t>A  A, Jones:</t>
        </r>
        <r>
          <rPr>
            <sz val="9"/>
            <color indexed="81"/>
            <rFont val="Tahoma"/>
            <family val="2"/>
          </rPr>
          <t xml:space="preserve">
5.78 Vs 5.73 (J18.6_B041)
</t>
        </r>
      </text>
    </comment>
    <comment ref="YW7" authorId="9" shapeId="0" xr:uid="{0FD28E44-3628-454C-8A34-5A77A02467AC}">
      <text>
        <r>
          <rPr>
            <b/>
            <sz val="9"/>
            <color indexed="81"/>
            <rFont val="Tahoma"/>
            <family val="2"/>
          </rPr>
          <t>M, Sakthivel Prabakaran:</t>
        </r>
        <r>
          <rPr>
            <sz val="9"/>
            <color indexed="81"/>
            <rFont val="Tahoma"/>
            <family val="2"/>
          </rPr>
          <t xml:space="preserve">
6.7 vs 7.44 (J18.3_2384)</t>
        </r>
      </text>
    </comment>
    <comment ref="YZ7" authorId="4" shapeId="0" xr:uid="{1E5D5BC1-A4E6-4644-81CB-63F6267B5781}">
      <text>
        <r>
          <rPr>
            <b/>
            <sz val="9"/>
            <color indexed="81"/>
            <rFont val="Tahoma"/>
            <family val="2"/>
          </rPr>
          <t>G, Keerthika:</t>
        </r>
        <r>
          <rPr>
            <sz val="9"/>
            <color indexed="81"/>
            <rFont val="Tahoma"/>
            <family val="2"/>
          </rPr>
          <t>BRD:6.70
8.74vs8.9(J18.4_2428)</t>
        </r>
      </text>
    </comment>
    <comment ref="ZC7" authorId="4" shapeId="0" xr:uid="{843D814A-DD22-4535-9FA2-FBB695D2DC95}">
      <text>
        <r>
          <rPr>
            <b/>
            <sz val="9"/>
            <color indexed="81"/>
            <rFont val="Tahoma"/>
            <family val="2"/>
          </rPr>
          <t>G, Keerthika:</t>
        </r>
        <r>
          <rPr>
            <sz val="9"/>
            <color indexed="81"/>
            <rFont val="Tahoma"/>
            <family val="2"/>
          </rPr>
          <t xml:space="preserve">
7.95 vs 7.98 (J18.5_B2462)</t>
        </r>
      </text>
    </comment>
    <comment ref="AAB7" authorId="34" shapeId="0" xr:uid="{F86670FF-DE99-4D30-ADB3-3B44863283A6}">
      <text>
        <t>[Threaded comment]
Your version of Excel allows you to read this threaded comment; however, any edits to it will get removed if the file is opened in a newer version of Excel. Learn more: https://go.microsoft.com/fwlink/?linkid=870924
Comment:
    6.10 vs 6.16 (J18.4_B041)</t>
      </text>
    </comment>
    <comment ref="AAI7" authorId="35" shapeId="0" xr:uid="{11B88A7D-B6DC-4C50-ADAD-14700D34A5D5}">
      <text>
        <t>[Threaded comment]
Your version of Excel allows you to read this threaded comment; however, any edits to it will get removed if the file is opened in a newer version of Excel. Learn more: https://go.microsoft.com/fwlink/?linkid=870924
Comment:
    6.32 vs 6.37 (J19.1_B110)</t>
      </text>
    </comment>
    <comment ref="AAT7" authorId="12" shapeId="0" xr:uid="{2C885870-5D2A-4D0C-9EDE-2C21A1C8D235}">
      <text>
        <r>
          <rPr>
            <b/>
            <sz val="9"/>
            <color indexed="81"/>
            <rFont val="Tahoma"/>
            <family val="2"/>
          </rPr>
          <t>K, KishorKumar:</t>
        </r>
        <r>
          <rPr>
            <sz val="9"/>
            <color indexed="81"/>
            <rFont val="Tahoma"/>
            <family val="2"/>
          </rPr>
          <t xml:space="preserve">
6.53 vs 6.67 J18.6_B041</t>
        </r>
      </text>
    </comment>
    <comment ref="ABA7" authorId="36" shapeId="0" xr:uid="{C85A04F7-5FDD-4585-8F09-1028E145E811}">
      <text>
        <t>[Threaded comment]
Your version of Excel allows you to read this threaded comment; however, any edits to it will get removed if the file is opened in a newer version of Excel. Learn more: https://go.microsoft.com/fwlink/?linkid=870924
Comment:
    6.21 vs 6.25 (J19.1_B110)</t>
      </text>
    </comment>
    <comment ref="PA12" authorId="37" shapeId="0" xr:uid="{CF58008C-EE91-4189-96D6-82F157F63855}">
      <text>
        <r>
          <rPr>
            <b/>
            <sz val="9"/>
            <color indexed="81"/>
            <rFont val="Tahoma"/>
            <family val="2"/>
          </rPr>
          <t>Nithya, Immaculate:</t>
        </r>
        <r>
          <rPr>
            <sz val="9"/>
            <color indexed="81"/>
            <rFont val="Tahoma"/>
            <family val="2"/>
          </rPr>
          <t xml:space="preserve">
Baseline Changed as per new Decanter settings UI (PM approved) J16.5</t>
        </r>
      </text>
    </comment>
    <comment ref="UT12" authorId="37" shapeId="0" xr:uid="{4BF63CA6-F146-4E2C-9AA0-25FDAEC5C8D6}">
      <text>
        <r>
          <rPr>
            <b/>
            <sz val="9"/>
            <color indexed="81"/>
            <rFont val="Tahoma"/>
            <family val="2"/>
          </rPr>
          <t>Nithya, Immaculate:</t>
        </r>
        <r>
          <rPr>
            <sz val="9"/>
            <color indexed="81"/>
            <rFont val="Tahoma"/>
            <family val="2"/>
          </rPr>
          <t xml:space="preserve">
Baseline Changed as per new Decanter settings UI (PM approved) J16.5</t>
        </r>
      </text>
    </comment>
    <comment ref="SA15" authorId="37" shapeId="0" xr:uid="{85BF17A9-B42F-45A3-8997-B11210EA4E61}">
      <text>
        <r>
          <rPr>
            <b/>
            <sz val="9"/>
            <color indexed="81"/>
            <rFont val="Tahoma"/>
            <family val="2"/>
          </rPr>
          <t>Nithya, Immaculate:</t>
        </r>
        <r>
          <rPr>
            <sz val="9"/>
            <color indexed="81"/>
            <rFont val="Tahoma"/>
            <family val="2"/>
          </rPr>
          <t xml:space="preserve">
J18.3_B014</t>
        </r>
      </text>
    </comment>
    <comment ref="SA16" authorId="37" shapeId="0" xr:uid="{4ABCEE62-7BED-47D4-B988-5DF169AB9BB2}">
      <text>
        <r>
          <rPr>
            <b/>
            <sz val="9"/>
            <color indexed="81"/>
            <rFont val="Tahoma"/>
            <family val="2"/>
          </rPr>
          <t>Nithya, Immaculate:</t>
        </r>
        <r>
          <rPr>
            <sz val="9"/>
            <color indexed="81"/>
            <rFont val="Tahoma"/>
            <family val="2"/>
          </rPr>
          <t xml:space="preserve">
J18.3_B014</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G, Keerthika</author>
    <author>tc={925D5F77-9C62-469F-B3D8-485FD4EB60DB}</author>
    <author>KEERTHI, YASWANTH KUMAR</author>
    <author>tc={98579D55-394D-4691-9E06-F64DE88A10D0}</author>
    <author>tc={79FAC8B8-A5E7-406B-8CE7-9D767608C787}</author>
    <author>tc={2EEF1839-D5CD-4AC5-AB3D-98D5E837F0C6}</author>
    <author>tc={6604866E-07FD-4167-99C5-55664B99DF47}</author>
    <author>tc={EE1C21BD-136F-4F7C-9E99-C10C3A2CEE89}</author>
    <author>tc={3976990B-9792-4D00-998B-108C9B726048}</author>
    <author>tc={F3DAD78A-5456-43E0-B9DE-B1B0368C404A}</author>
    <author>tc={D82A36F3-469D-417B-8587-E64B5331F52C}</author>
    <author>Selvakumar, Princey</author>
  </authors>
  <commentList>
    <comment ref="JB8" authorId="0" shapeId="0" xr:uid="{EEBB9B95-7E1D-4A9F-86BD-0BE14CFA2EB5}">
      <text>
        <r>
          <rPr>
            <b/>
            <sz val="9"/>
            <color indexed="81"/>
            <rFont val="Tahoma"/>
            <family val="2"/>
          </rPr>
          <t>G, Keerthika:</t>
        </r>
        <r>
          <rPr>
            <sz val="9"/>
            <color indexed="81"/>
            <rFont val="Tahoma"/>
            <family val="2"/>
          </rPr>
          <t xml:space="preserve">
</t>
        </r>
        <r>
          <rPr>
            <sz val="9"/>
            <color indexed="81"/>
            <rFont val="Tahoma"/>
            <family val="2"/>
          </rPr>
          <t>3.79 vs 4.04(J18.5_B2463)</t>
        </r>
      </text>
    </comment>
    <comment ref="LH8" authorId="1" shapeId="0" xr:uid="{925D5F77-9C62-469F-B3D8-485FD4EB60DB}">
      <text>
        <t>[Threaded comment]
Your version of Excel allows you to read this threaded comment; however, any edits to it will get removed if the file is opened in a newer version of Excel. Learn more: https://go.microsoft.com/fwlink/?linkid=870924
Comment:
    BRD:3.56
Previous GM build J18.6_B041: 3.84
Current build values J19.2_B2624 : 3.86</t>
      </text>
    </comment>
    <comment ref="NZ8" authorId="2" shapeId="0" xr:uid="{2D1830DB-A6E1-493B-AE88-8537AAF930CA}">
      <text>
        <r>
          <rPr>
            <b/>
            <sz val="9"/>
            <color indexed="81"/>
            <rFont val="Tahoma"/>
            <family val="2"/>
          </rPr>
          <t>KEERTHI, YASWANTH KUMAR:</t>
        </r>
        <r>
          <rPr>
            <sz val="9"/>
            <color indexed="81"/>
            <rFont val="Tahoma"/>
            <family val="2"/>
          </rPr>
          <t xml:space="preserve">
BRD : 4.02
Previous Gm Build J18.4 B022 Values : 4.05
Current Build Value  J18.6 B2513 : 4.162
</t>
        </r>
      </text>
    </comment>
    <comment ref="RB8" authorId="3" shapeId="0" xr:uid="{98579D55-394D-4691-9E06-F64DE88A10D0}">
      <text>
        <t>[Threaded comment]
Your version of Excel allows you to read this threaded comment; however, any edits to it will get removed if the file is opened in a newer version of Excel. Learn more: https://go.microsoft.com/fwlink/?linkid=870924
Comment:
    BRD : 4.163
Previous Gm Build J18.6 B041 Values : 4.22
Current Build Value  J19.2 B2624 : 4.46</t>
      </text>
    </comment>
    <comment ref="SA8" authorId="4" shapeId="0" xr:uid="{79FAC8B8-A5E7-406B-8CE7-9D767608C787}">
      <text>
        <t>[Threaded comment]
Your version of Excel allows you to read this threaded comment; however, any edits to it will get removed if the file is opened in a newer version of Excel. Learn more: https://go.microsoft.com/fwlink/?linkid=870924
Comment:
    BRD : 3.66
Previous Gm Build J18.6 B041 Values : 3.52
Current Build Value  J19.3 B2695 : 3.58</t>
      </text>
    </comment>
    <comment ref="JB9" authorId="0" shapeId="0" xr:uid="{A01195E4-F2E6-444C-9936-11825D91091F}">
      <text>
        <r>
          <rPr>
            <b/>
            <sz val="9"/>
            <color indexed="81"/>
            <rFont val="Tahoma"/>
            <family val="2"/>
          </rPr>
          <t>G, Keerthika:</t>
        </r>
        <r>
          <rPr>
            <sz val="9"/>
            <color indexed="81"/>
            <rFont val="Tahoma"/>
            <family val="2"/>
          </rPr>
          <t xml:space="preserve">
1.91 vs 2.13 (J18.5_B2463)</t>
        </r>
      </text>
    </comment>
    <comment ref="LH9" authorId="5" shapeId="0" xr:uid="{2EEF1839-D5CD-4AC5-AB3D-98D5E837F0C6}">
      <text>
        <t>[Threaded comment]
Your version of Excel allows you to read this threaded comment; however, any edits to it will get removed if the file is opened in a newer version of Excel. Learn more: https://go.microsoft.com/fwlink/?linkid=870924
Comment:
    BRD:1.75
Previous GM build J18.6_B041:2.53 
Current build values J19.2_B2624: 2.55</t>
      </text>
    </comment>
    <comment ref="NZ9" authorId="2" shapeId="0" xr:uid="{AAFD610A-AD70-48BF-A8EB-4115C58A9AC0}">
      <text>
        <r>
          <rPr>
            <b/>
            <sz val="9"/>
            <color indexed="81"/>
            <rFont val="Tahoma"/>
            <family val="2"/>
          </rPr>
          <t>KEERTHI, YASWANTH KUMAR:</t>
        </r>
        <r>
          <rPr>
            <sz val="9"/>
            <color indexed="81"/>
            <rFont val="Tahoma"/>
            <family val="2"/>
          </rPr>
          <t xml:space="preserve">
BRD : 1.65
Previous Gm Build J18.4 B022 Values : 1.68
Current Build Value  J18.6 B2513 : 1.76
</t>
        </r>
      </text>
    </comment>
    <comment ref="RB9" authorId="6" shapeId="0" xr:uid="{6604866E-07FD-4167-99C5-55664B99DF47}">
      <text>
        <t>[Threaded comment]
Your version of Excel allows you to read this threaded comment; however, any edits to it will get removed if the file is opened in a newer version of Excel. Learn more: https://go.microsoft.com/fwlink/?linkid=870924
Comment:
    BRD : 1.63
Previous Gm Build J18.6 B041 Values : 1.64
Current Build Value  J19.2 B2624 : 1.7</t>
      </text>
    </comment>
    <comment ref="SA9" authorId="7" shapeId="0" xr:uid="{EE1C21BD-136F-4F7C-9E99-C10C3A2CEE89}">
      <text>
        <t>[Threaded comment]
Your version of Excel allows you to read this threaded comment; however, any edits to it will get removed if the file is opened in a newer version of Excel. Learn more: https://go.microsoft.com/fwlink/?linkid=870924
Comment:
    BRD : 1.86
Previous Gm Build J18.6 B041 Values : 1.84
Current Build Value  J19.2 B2695 : 1.89</t>
      </text>
    </comment>
    <comment ref="JB11" authorId="0" shapeId="0" xr:uid="{BC4C14AE-9A75-407B-B543-0FC18BF01BC2}">
      <text>
        <r>
          <rPr>
            <b/>
            <sz val="9"/>
            <color indexed="81"/>
            <rFont val="Tahoma"/>
            <family val="2"/>
          </rPr>
          <t>G, Keerthika:</t>
        </r>
        <r>
          <rPr>
            <sz val="9"/>
            <color indexed="81"/>
            <rFont val="Tahoma"/>
            <family val="2"/>
          </rPr>
          <t xml:space="preserve">
2.43 vs 2.55 (J18.5_B2463)</t>
        </r>
      </text>
    </comment>
    <comment ref="LH11" authorId="8" shapeId="0" xr:uid="{3976990B-9792-4D00-998B-108C9B726048}">
      <text>
        <t>[Threaded comment]
Your version of Excel allows you to read this threaded comment; however, any edits to it will get removed if the file is opened in a newer version of Excel. Learn more: https://go.microsoft.com/fwlink/?linkid=870924
Comment:
    BRD:2.22
Previous GM build J18.6_B041:2.25
Current build values J19.2_B2624: 2.27</t>
      </text>
    </comment>
    <comment ref="NZ11" authorId="2" shapeId="0" xr:uid="{3F3E914B-2F13-4CC4-834C-6D4EFF61B801}">
      <text>
        <r>
          <rPr>
            <b/>
            <sz val="9"/>
            <color indexed="81"/>
            <rFont val="Tahoma"/>
            <family val="2"/>
          </rPr>
          <t>KEERTHI, YASWANTH KUMAR:</t>
        </r>
        <r>
          <rPr>
            <sz val="9"/>
            <color indexed="81"/>
            <rFont val="Tahoma"/>
            <family val="2"/>
          </rPr>
          <t xml:space="preserve">
BRD : 1.65 
Previous Gm Build J18.4 B022 Values : 1.66
Current Build Value  J18.6 B2513 : 1.75
</t>
        </r>
      </text>
    </comment>
    <comment ref="RB11" authorId="9" shapeId="0" xr:uid="{F3DAD78A-5456-43E0-B9DE-B1B0368C404A}">
      <text>
        <t>[Threaded comment]
Your version of Excel allows you to read this threaded comment; however, any edits to it will get removed if the file is opened in a newer version of Excel. Learn more: https://go.microsoft.com/fwlink/?linkid=870924
Comment:
    BRD : 1.78
Previous Gm Build J18.6 B041 Values : 1.78
Current Build Value  J19.2 B2624 : 1.79</t>
      </text>
    </comment>
    <comment ref="SA11" authorId="10" shapeId="0" xr:uid="{D82A36F3-469D-417B-8587-E64B5331F52C}">
      <text>
        <t>[Threaded comment]
Your version of Excel allows you to read this threaded comment; however, any edits to it will get removed if the file is opened in a newer version of Excel. Learn more: https://go.microsoft.com/fwlink/?linkid=870924
Comment:
    BRD : 1.34
Previous Gm Build J18.6 B041 Values : 1.33
Current Build Value  J19.2 B2695 : 1.37</t>
      </text>
    </comment>
    <comment ref="BE13" authorId="11" shapeId="0" xr:uid="{76729B0C-0524-4C5E-9ACD-31C8DCEBB869}">
      <text>
        <r>
          <rPr>
            <b/>
            <sz val="9"/>
            <color indexed="81"/>
            <rFont val="Tahoma"/>
            <family val="2"/>
          </rPr>
          <t>Selvakumar, Princey:</t>
        </r>
        <r>
          <rPr>
            <sz val="9"/>
            <color indexed="81"/>
            <rFont val="Tahoma"/>
            <family val="2"/>
          </rPr>
          <t xml:space="preserve">
BRD changed as per QAE confirmation. Samsung 32 GB for cognac hibernation scenarios</t>
        </r>
      </text>
    </comment>
    <comment ref="BW13" authorId="11" shapeId="0" xr:uid="{8E864E00-E9F6-412C-B162-E636DE74C0C5}">
      <text>
        <r>
          <rPr>
            <b/>
            <sz val="9"/>
            <color indexed="81"/>
            <rFont val="Tahoma"/>
            <family val="2"/>
          </rPr>
          <t>Selvakumar, Princey:</t>
        </r>
        <r>
          <rPr>
            <sz val="9"/>
            <color indexed="81"/>
            <rFont val="Tahoma"/>
            <family val="2"/>
          </rPr>
          <t xml:space="preserve">
BRD changed as per QAE confirmation. Samsung 32 GB for Moonshine hibernation scenarios</t>
        </r>
      </text>
    </comment>
    <comment ref="DM13" authorId="11" shapeId="0" xr:uid="{FEB0EF52-8EB9-4F58-BC90-2B59E4BFC50B}">
      <text>
        <r>
          <rPr>
            <b/>
            <sz val="9"/>
            <color indexed="81"/>
            <rFont val="Tahoma"/>
            <family val="2"/>
          </rPr>
          <t>Selvakumar, Princey:</t>
        </r>
        <r>
          <rPr>
            <sz val="9"/>
            <color indexed="81"/>
            <rFont val="Tahoma"/>
            <family val="2"/>
          </rPr>
          <t xml:space="preserve">
BRD changed as per QAE confirmation. Samsung 8 GB for Jaeger hibernation scenarios</t>
        </r>
      </text>
    </comment>
    <comment ref="EY13" authorId="11" shapeId="0" xr:uid="{6423E768-BE9D-4707-86C7-C8243E7DCEE7}">
      <text>
        <r>
          <rPr>
            <b/>
            <sz val="9"/>
            <color indexed="81"/>
            <rFont val="Tahoma"/>
            <family val="2"/>
          </rPr>
          <t>Selvakumar, Princey:</t>
        </r>
        <r>
          <rPr>
            <sz val="9"/>
            <color indexed="81"/>
            <rFont val="Tahoma"/>
            <family val="2"/>
          </rPr>
          <t xml:space="preserve">
BRD changed as per QAE confirmation. Samsung 8 GB for Stinger hibernation scenarios</t>
        </r>
      </text>
    </comment>
    <comment ref="GX13" authorId="11" shapeId="0" xr:uid="{A82C5F1F-BB75-49FB-8DE3-43D64F3459CA}">
      <text>
        <r>
          <rPr>
            <b/>
            <sz val="9"/>
            <color indexed="81"/>
            <rFont val="Tahoma"/>
            <family val="2"/>
          </rPr>
          <t>Selvakumar, Princey:</t>
        </r>
        <r>
          <rPr>
            <sz val="9"/>
            <color indexed="81"/>
            <rFont val="Tahoma"/>
            <family val="2"/>
          </rPr>
          <t xml:space="preserve">
BRD changed as per QAE confirmation. Hynix 32GB for Malbec hibernation scenarios</t>
        </r>
      </text>
    </comment>
    <comment ref="BE19" authorId="11" shapeId="0" xr:uid="{6A647A28-0000-44FF-B7E4-467296513418}">
      <text>
        <r>
          <rPr>
            <b/>
            <sz val="9"/>
            <color indexed="81"/>
            <rFont val="Tahoma"/>
            <family val="2"/>
          </rPr>
          <t>Selvakumar, Princey:</t>
        </r>
        <r>
          <rPr>
            <sz val="9"/>
            <color indexed="81"/>
            <rFont val="Tahoma"/>
            <family val="2"/>
          </rPr>
          <t xml:space="preserve">
BRD changed as per QAE confirmation. Samsung 32 GB for cognac hibernation scenarios</t>
        </r>
      </text>
    </comment>
    <comment ref="BW19" authorId="11" shapeId="0" xr:uid="{1F8EB7BE-1B3C-4F19-B2FF-AC4ED3AA7BE1}">
      <text>
        <r>
          <rPr>
            <b/>
            <sz val="9"/>
            <color indexed="81"/>
            <rFont val="Tahoma"/>
            <family val="2"/>
          </rPr>
          <t>Selvakumar, Princey:</t>
        </r>
        <r>
          <rPr>
            <sz val="9"/>
            <color indexed="81"/>
            <rFont val="Tahoma"/>
            <family val="2"/>
          </rPr>
          <t xml:space="preserve">
BRD changed as per QAE confirmation. Samsung 32 GB for Moonshine hibernation scenarios</t>
        </r>
      </text>
    </comment>
    <comment ref="DM19" authorId="11" shapeId="0" xr:uid="{7B7FC876-D20B-4DB9-ABC3-4C4AB37A0B59}">
      <text>
        <r>
          <rPr>
            <b/>
            <sz val="9"/>
            <color indexed="81"/>
            <rFont val="Tahoma"/>
            <family val="2"/>
          </rPr>
          <t>Selvakumar, Princey:</t>
        </r>
        <r>
          <rPr>
            <sz val="9"/>
            <color indexed="81"/>
            <rFont val="Tahoma"/>
            <family val="2"/>
          </rPr>
          <t xml:space="preserve">
BRD changed as per QAE confirmation. Samsung 8 GB for Jaeger hibernation scenarios</t>
        </r>
      </text>
    </comment>
    <comment ref="EY19" authorId="11" shapeId="0" xr:uid="{54796033-A0A4-4B7F-8AEB-96167EC2FB91}">
      <text>
        <r>
          <rPr>
            <b/>
            <sz val="9"/>
            <color indexed="81"/>
            <rFont val="Tahoma"/>
            <family val="2"/>
          </rPr>
          <t>Selvakumar, Princey:</t>
        </r>
        <r>
          <rPr>
            <sz val="9"/>
            <color indexed="81"/>
            <rFont val="Tahoma"/>
            <family val="2"/>
          </rPr>
          <t xml:space="preserve">
BRD changed as per QAE confirmation. Samsung 8 GB for Stinger hibernation scenarios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 Arun Kumar</author>
    <author>Nagarajan, Lavanya</author>
    <author>Selvakumar, Princey</author>
    <author>Nithya, Immaculate</author>
    <author>R, Akshay</author>
  </authors>
  <commentList>
    <comment ref="BUG3" authorId="0" shapeId="0" xr:uid="{6EB6C6D1-2DB9-4E6D-B5A4-2FC6DBBCAB02}">
      <text>
        <r>
          <rPr>
            <b/>
            <sz val="9"/>
            <color indexed="81"/>
            <rFont val="Tahoma"/>
            <family val="2"/>
          </rPr>
          <t>K, Arun Kumar:</t>
        </r>
        <r>
          <rPr>
            <sz val="9"/>
            <color indexed="81"/>
            <rFont val="Tahoma"/>
            <family val="2"/>
          </rPr>
          <t xml:space="preserve">
Changed the BRD as min value of 16.21, 17.1.0.1 &amp; 18.1 builds</t>
        </r>
      </text>
    </comment>
    <comment ref="BUO3" authorId="0" shapeId="0" xr:uid="{E68ACDA5-72FC-40FC-86E3-A9224F6983CC}">
      <text>
        <r>
          <rPr>
            <b/>
            <sz val="9"/>
            <color indexed="81"/>
            <rFont val="Tahoma"/>
            <family val="2"/>
          </rPr>
          <t>K, Arun Kumar:</t>
        </r>
        <r>
          <rPr>
            <sz val="9"/>
            <color indexed="81"/>
            <rFont val="Tahoma"/>
            <family val="2"/>
          </rPr>
          <t xml:space="preserve">
Changed the BRD as min value of 16.21, 17.1.0.1 &amp; 18.1 builds</t>
        </r>
      </text>
    </comment>
    <comment ref="BUR3" authorId="0" shapeId="0" xr:uid="{106C5F4B-1B9E-4B0D-8839-F66F1BE788CC}">
      <text>
        <r>
          <rPr>
            <b/>
            <sz val="9"/>
            <color indexed="81"/>
            <rFont val="Tahoma"/>
            <family val="2"/>
          </rPr>
          <t>K, Arun Kumar:</t>
        </r>
        <r>
          <rPr>
            <sz val="9"/>
            <color indexed="81"/>
            <rFont val="Tahoma"/>
            <family val="2"/>
          </rPr>
          <t xml:space="preserve">
Changed the BRD as min value of 16.21, 17.1.0.1 &amp; 18.1 builds</t>
        </r>
      </text>
    </comment>
    <comment ref="BUU3" authorId="0" shapeId="0" xr:uid="{77C2C733-E31A-452F-A6AC-20CD0FBBF34A}">
      <text>
        <r>
          <rPr>
            <b/>
            <sz val="9"/>
            <color indexed="81"/>
            <rFont val="Tahoma"/>
            <family val="2"/>
          </rPr>
          <t>K, Arun Kumar:</t>
        </r>
        <r>
          <rPr>
            <sz val="9"/>
            <color indexed="81"/>
            <rFont val="Tahoma"/>
            <family val="2"/>
          </rPr>
          <t xml:space="preserve">
Changed the BRD as min value of 16.21, 17.1.0.1 &amp; 18.1 builds</t>
        </r>
      </text>
    </comment>
    <comment ref="BVP3" authorId="1" shapeId="0" xr:uid="{76E74678-5A06-4E4D-85A8-C9A6CE68BB6F}">
      <text>
        <r>
          <rPr>
            <b/>
            <sz val="9"/>
            <color indexed="81"/>
            <rFont val="Tahoma"/>
            <family val="2"/>
          </rPr>
          <t>Nagarajan, Lavanya:</t>
        </r>
        <r>
          <rPr>
            <sz val="9"/>
            <color indexed="81"/>
            <rFont val="Tahoma"/>
            <family val="2"/>
          </rPr>
          <t xml:space="preserve">
Changed the BRD as min value of 16.20, 16.21, 17.1.0.2 &amp; 18.1 builds
</t>
        </r>
      </text>
    </comment>
    <comment ref="BVV3" authorId="1" shapeId="0" xr:uid="{A7A41EDE-87CD-468E-B409-6F5ACA0D4B3B}">
      <text>
        <r>
          <rPr>
            <b/>
            <sz val="9"/>
            <color indexed="81"/>
            <rFont val="Tahoma"/>
            <family val="2"/>
          </rPr>
          <t>Nagarajan, Lavanya:</t>
        </r>
        <r>
          <rPr>
            <sz val="9"/>
            <color indexed="81"/>
            <rFont val="Tahoma"/>
            <family val="2"/>
          </rPr>
          <t xml:space="preserve">
Changed the BRD as min value of 16.20, 16.21, 17.1.0.2 &amp; 18.1 builds
</t>
        </r>
      </text>
    </comment>
    <comment ref="BVZ3" authorId="1" shapeId="0" xr:uid="{5D2D1B9D-C45D-4862-B1DC-A812730616C3}">
      <text>
        <r>
          <rPr>
            <b/>
            <sz val="9"/>
            <color indexed="81"/>
            <rFont val="Tahoma"/>
            <family val="2"/>
          </rPr>
          <t>Nagarajan, Lavanya:</t>
        </r>
        <r>
          <rPr>
            <sz val="9"/>
            <color indexed="81"/>
            <rFont val="Tahoma"/>
            <family val="2"/>
          </rPr>
          <t xml:space="preserve">
Changed the BRD as min value of 16.20, 16.21, 17.1.0.2 &amp; 18.1 builds
</t>
        </r>
      </text>
    </comment>
    <comment ref="BWC3" authorId="1" shapeId="0" xr:uid="{D3673CF5-FCC8-463C-990E-6379EB29A174}">
      <text>
        <r>
          <rPr>
            <b/>
            <sz val="9"/>
            <color indexed="81"/>
            <rFont val="Tahoma"/>
            <family val="2"/>
          </rPr>
          <t>Nagarajan, Lavanya:</t>
        </r>
        <r>
          <rPr>
            <sz val="9"/>
            <color indexed="81"/>
            <rFont val="Tahoma"/>
            <family val="2"/>
          </rPr>
          <t xml:space="preserve">
Changed the BRD as min value of 16.20, 16.21, 17.1.0.2 &amp; 18.1 builds
</t>
        </r>
      </text>
    </comment>
    <comment ref="BWF3" authorId="1" shapeId="0" xr:uid="{CA8CA448-319B-4BAC-BDD6-C6D16A2A5096}">
      <text>
        <r>
          <rPr>
            <b/>
            <sz val="9"/>
            <color indexed="81"/>
            <rFont val="Tahoma"/>
            <family val="2"/>
          </rPr>
          <t>Nagarajan, Lavanya:</t>
        </r>
        <r>
          <rPr>
            <sz val="9"/>
            <color indexed="81"/>
            <rFont val="Tahoma"/>
            <family val="2"/>
          </rPr>
          <t xml:space="preserve">
Changed the BRD as min value of 16.20, 16.21, 17.1.0.2 &amp; 18.1 builds
</t>
        </r>
      </text>
    </comment>
    <comment ref="BXE3" authorId="1" shapeId="0" xr:uid="{12BEB6FF-20E6-4601-8403-D7780E376180}">
      <text>
        <r>
          <rPr>
            <b/>
            <sz val="9"/>
            <color indexed="81"/>
            <rFont val="Tahoma"/>
            <family val="2"/>
          </rPr>
          <t>Nagarajan, Lavanya:</t>
        </r>
        <r>
          <rPr>
            <sz val="9"/>
            <color indexed="81"/>
            <rFont val="Tahoma"/>
            <family val="2"/>
          </rPr>
          <t xml:space="preserve">
Changed the BRD as min value of 17, 17.1.02 &amp; 18.1 builds</t>
        </r>
      </text>
    </comment>
    <comment ref="BXK3" authorId="1" shapeId="0" xr:uid="{02929443-FBB8-43E5-A788-0665B5D099A1}">
      <text>
        <r>
          <rPr>
            <b/>
            <sz val="9"/>
            <color indexed="81"/>
            <rFont val="Tahoma"/>
            <family val="2"/>
          </rPr>
          <t>Nagarajan, Lavanya:</t>
        </r>
        <r>
          <rPr>
            <sz val="9"/>
            <color indexed="81"/>
            <rFont val="Tahoma"/>
            <family val="2"/>
          </rPr>
          <t xml:space="preserve">
Changed the BRD as min value of 17, 17.1.02 &amp; 18.1 builds</t>
        </r>
      </text>
    </comment>
    <comment ref="BXN3" authorId="1" shapeId="0" xr:uid="{606E031E-7B25-40EE-808F-92B17BCD6A09}">
      <text>
        <r>
          <rPr>
            <b/>
            <sz val="9"/>
            <color indexed="81"/>
            <rFont val="Tahoma"/>
            <family val="2"/>
          </rPr>
          <t>Nagarajan, Lavanya:</t>
        </r>
        <r>
          <rPr>
            <sz val="9"/>
            <color indexed="81"/>
            <rFont val="Tahoma"/>
            <family val="2"/>
          </rPr>
          <t xml:space="preserve">
Changed the BRD as min value of 17, 17.1.02 &amp; 18.1 builds</t>
        </r>
      </text>
    </comment>
    <comment ref="BXQ3" authorId="1" shapeId="0" xr:uid="{E2294848-E069-46B1-B9C8-880561685788}">
      <text>
        <r>
          <rPr>
            <b/>
            <sz val="9"/>
            <color indexed="81"/>
            <rFont val="Tahoma"/>
            <family val="2"/>
          </rPr>
          <t>Nagarajan, Lavanya:</t>
        </r>
        <r>
          <rPr>
            <sz val="9"/>
            <color indexed="81"/>
            <rFont val="Tahoma"/>
            <family val="2"/>
          </rPr>
          <t xml:space="preserve">
Changed the BRD as min value of 17, 17.1.02 &amp; 18.1 builds</t>
        </r>
      </text>
    </comment>
    <comment ref="BYE3" authorId="0" shapeId="0" xr:uid="{AFB0D73F-B0E6-456B-8BB5-BA33A29A8245}">
      <text>
        <r>
          <rPr>
            <b/>
            <sz val="9"/>
            <color indexed="81"/>
            <rFont val="Tahoma"/>
            <family val="2"/>
          </rPr>
          <t>K, Arun Kumar:</t>
        </r>
        <r>
          <rPr>
            <sz val="9"/>
            <color indexed="81"/>
            <rFont val="Tahoma"/>
            <family val="2"/>
          </rPr>
          <t xml:space="preserve">
Changed the BRD as min value of 16.30, 17.2 &amp; 18.1 builds</t>
        </r>
      </text>
    </comment>
    <comment ref="BYH3" authorId="0" shapeId="0" xr:uid="{AE02F842-E668-4DF9-8D17-21EC69AE9CDB}">
      <text>
        <r>
          <rPr>
            <b/>
            <sz val="9"/>
            <color indexed="81"/>
            <rFont val="Tahoma"/>
            <family val="2"/>
          </rPr>
          <t>K, Arun Kumar:</t>
        </r>
        <r>
          <rPr>
            <sz val="9"/>
            <color indexed="81"/>
            <rFont val="Tahoma"/>
            <family val="2"/>
          </rPr>
          <t xml:space="preserve">
Changed the BRD as min value of 16.30, 17.2 &amp; 18.1 builds</t>
        </r>
      </text>
    </comment>
    <comment ref="BYN3" authorId="0" shapeId="0" xr:uid="{68647733-5B3B-4548-8AA2-B558593F8BBD}">
      <text>
        <r>
          <rPr>
            <b/>
            <sz val="9"/>
            <color indexed="81"/>
            <rFont val="Tahoma"/>
            <family val="2"/>
          </rPr>
          <t>K, Arun Kumar:</t>
        </r>
        <r>
          <rPr>
            <sz val="9"/>
            <color indexed="81"/>
            <rFont val="Tahoma"/>
            <family val="2"/>
          </rPr>
          <t xml:space="preserve">
Changed the BRD as min value of 16.30, 17.2 &amp; 18.1 builds</t>
        </r>
      </text>
    </comment>
    <comment ref="BYQ3" authorId="0" shapeId="0" xr:uid="{8E14FBC6-ECC8-41A2-B369-61EF0A569B08}">
      <text>
        <r>
          <rPr>
            <b/>
            <sz val="9"/>
            <color indexed="81"/>
            <rFont val="Tahoma"/>
            <family val="2"/>
          </rPr>
          <t>K, Arun Kumar:</t>
        </r>
        <r>
          <rPr>
            <sz val="9"/>
            <color indexed="81"/>
            <rFont val="Tahoma"/>
            <family val="2"/>
          </rPr>
          <t xml:space="preserve">
Changed the BRD as min value of 16.30, 17.2 &amp; 18.1 builds</t>
        </r>
      </text>
    </comment>
    <comment ref="BYT3" authorId="0" shapeId="0" xr:uid="{83232488-4679-4D79-900A-D346CD413A70}">
      <text>
        <r>
          <rPr>
            <b/>
            <sz val="9"/>
            <color indexed="81"/>
            <rFont val="Tahoma"/>
            <family val="2"/>
          </rPr>
          <t>K, Arun Kumar:</t>
        </r>
        <r>
          <rPr>
            <sz val="9"/>
            <color indexed="81"/>
            <rFont val="Tahoma"/>
            <family val="2"/>
          </rPr>
          <t xml:space="preserve">
Changed the BRD as min value of 16.30, 17.2 &amp; 18.1 builds</t>
        </r>
      </text>
    </comment>
    <comment ref="BZF3" authorId="0" shapeId="0" xr:uid="{C8E48F3F-EBF4-4A0B-AF7E-ABF298E84ED0}">
      <text>
        <r>
          <rPr>
            <b/>
            <sz val="9"/>
            <color indexed="81"/>
            <rFont val="Tahoma"/>
            <family val="2"/>
          </rPr>
          <t>K, Arun Kumar:</t>
        </r>
        <r>
          <rPr>
            <sz val="9"/>
            <color indexed="81"/>
            <rFont val="Tahoma"/>
            <family val="2"/>
          </rPr>
          <t xml:space="preserve">
Changed the BRD as min value of 18.1.0.1, 18.0.1 &amp; 18.1 builds</t>
        </r>
      </text>
    </comment>
    <comment ref="BZL3" authorId="0" shapeId="0" xr:uid="{EDA0E091-1145-4CC0-A441-3E4C5E60E2E5}">
      <text>
        <r>
          <rPr>
            <b/>
            <sz val="9"/>
            <color indexed="81"/>
            <rFont val="Tahoma"/>
            <family val="2"/>
          </rPr>
          <t>K, Arun Kumar:</t>
        </r>
        <r>
          <rPr>
            <sz val="9"/>
            <color indexed="81"/>
            <rFont val="Tahoma"/>
            <family val="2"/>
          </rPr>
          <t xml:space="preserve">
Changed the BRD as min value of 18.1.0.1, 18.0.1 &amp; 18.1 builds</t>
        </r>
      </text>
    </comment>
    <comment ref="BZO3" authorId="0" shapeId="0" xr:uid="{B5DCF12A-86A6-4B4F-99AC-E46518439DAD}">
      <text>
        <r>
          <rPr>
            <b/>
            <sz val="9"/>
            <color indexed="81"/>
            <rFont val="Tahoma"/>
            <family val="2"/>
          </rPr>
          <t>K, Arun Kumar:</t>
        </r>
        <r>
          <rPr>
            <sz val="9"/>
            <color indexed="81"/>
            <rFont val="Tahoma"/>
            <family val="2"/>
          </rPr>
          <t xml:space="preserve">
Changed the BRD as min value of 18.1.0.1, 18.0.1 &amp; 18.1 builds</t>
        </r>
      </text>
    </comment>
    <comment ref="BZR3" authorId="0" shapeId="0" xr:uid="{5DFBB1F1-053B-4D0C-A905-612F0026A0B7}">
      <text>
        <r>
          <rPr>
            <b/>
            <sz val="9"/>
            <color indexed="81"/>
            <rFont val="Tahoma"/>
            <family val="2"/>
          </rPr>
          <t>K, Arun Kumar:</t>
        </r>
        <r>
          <rPr>
            <sz val="9"/>
            <color indexed="81"/>
            <rFont val="Tahoma"/>
            <family val="2"/>
          </rPr>
          <t xml:space="preserve">
Changed the BRD as min value of 18.1.0.1, 18.0.1 &amp; 18.1 builds</t>
        </r>
      </text>
    </comment>
    <comment ref="BFL4" authorId="1" shapeId="0" xr:uid="{5E3DB897-2798-4591-9991-1E9AA4B43E12}">
      <text>
        <r>
          <rPr>
            <b/>
            <sz val="9"/>
            <color indexed="81"/>
            <rFont val="Tahoma"/>
            <family val="2"/>
          </rPr>
          <t>Nagarajan, Lavanya:</t>
        </r>
        <r>
          <rPr>
            <sz val="9"/>
            <color indexed="81"/>
            <rFont val="Tahoma"/>
            <family val="2"/>
          </rPr>
          <t xml:space="preserve">
Changed the BRD as min value of 16.21, 17.1 &amp; 18.1 builds
</t>
        </r>
      </text>
    </comment>
    <comment ref="BLQ4" authorId="1" shapeId="0" xr:uid="{B690EF58-AFD1-4CC7-BA50-5AFD8F70AF1E}">
      <text>
        <r>
          <rPr>
            <b/>
            <sz val="9"/>
            <color indexed="81"/>
            <rFont val="Tahoma"/>
            <family val="2"/>
          </rPr>
          <t>Nagarajan, Lavanya:</t>
        </r>
        <r>
          <rPr>
            <sz val="9"/>
            <color indexed="81"/>
            <rFont val="Tahoma"/>
            <family val="2"/>
          </rPr>
          <t xml:space="preserve">
Changed the BRD as min value of 16.21, 17.1 &amp; 18.1 builds
</t>
        </r>
      </text>
    </comment>
    <comment ref="BLW4" authorId="1" shapeId="0" xr:uid="{5CC131A7-D264-486E-A90C-2982827B6911}">
      <text>
        <r>
          <rPr>
            <b/>
            <sz val="9"/>
            <color indexed="81"/>
            <rFont val="Tahoma"/>
            <family val="2"/>
          </rPr>
          <t>Nagarajan, Lavanya:</t>
        </r>
        <r>
          <rPr>
            <sz val="9"/>
            <color indexed="81"/>
            <rFont val="Tahoma"/>
            <family val="2"/>
          </rPr>
          <t xml:space="preserve">
Changed the BRD as min value of 16.21, 17.1 &amp; 18.1 builds
</t>
        </r>
      </text>
    </comment>
    <comment ref="BMB4" authorId="1" shapeId="0" xr:uid="{A53FDE84-0FED-4028-8B24-0335111ABA55}">
      <text>
        <r>
          <rPr>
            <b/>
            <sz val="9"/>
            <color indexed="81"/>
            <rFont val="Tahoma"/>
            <family val="2"/>
          </rPr>
          <t>Nagarajan, Lavanya:</t>
        </r>
        <r>
          <rPr>
            <sz val="9"/>
            <color indexed="81"/>
            <rFont val="Tahoma"/>
            <family val="2"/>
          </rPr>
          <t xml:space="preserve">
Changed the BRD as min value of 16.21, 17.1 &amp; 18.1 builds
</t>
        </r>
      </text>
    </comment>
    <comment ref="BMF4" authorId="1" shapeId="0" xr:uid="{91A78492-7D04-4AC3-9E15-480F740580A6}">
      <text>
        <r>
          <rPr>
            <b/>
            <sz val="9"/>
            <color indexed="81"/>
            <rFont val="Tahoma"/>
            <family val="2"/>
          </rPr>
          <t>Nagarajan, Lavanya:</t>
        </r>
        <r>
          <rPr>
            <sz val="9"/>
            <color indexed="81"/>
            <rFont val="Tahoma"/>
            <family val="2"/>
          </rPr>
          <t xml:space="preserve">
Changed the BRD as min value of 16.21, 17.1 &amp; 18.1 builds
</t>
        </r>
      </text>
    </comment>
    <comment ref="BPM4" authorId="1" shapeId="0" xr:uid="{CDDDB83E-CD80-458D-A48F-272CD2446355}">
      <text>
        <r>
          <rPr>
            <b/>
            <sz val="9"/>
            <color indexed="81"/>
            <rFont val="Tahoma"/>
            <family val="2"/>
          </rPr>
          <t>Nagarajan, Lavanya:</t>
        </r>
        <r>
          <rPr>
            <sz val="9"/>
            <color indexed="81"/>
            <rFont val="Tahoma"/>
            <family val="2"/>
          </rPr>
          <t xml:space="preserve">
Changed the BRD as min value of 16.21, 17.1 &amp; 18.1 builds
</t>
        </r>
      </text>
    </comment>
    <comment ref="BPR4" authorId="1" shapeId="0" xr:uid="{B6ED3608-B3F4-402B-98E1-60614B4270B4}">
      <text>
        <r>
          <rPr>
            <b/>
            <sz val="9"/>
            <color indexed="81"/>
            <rFont val="Tahoma"/>
            <family val="2"/>
          </rPr>
          <t>Nagarajan, Lavanya:</t>
        </r>
        <r>
          <rPr>
            <sz val="9"/>
            <color indexed="81"/>
            <rFont val="Tahoma"/>
            <family val="2"/>
          </rPr>
          <t xml:space="preserve">
Changed the BRD as min value of 16.21, 17.1 &amp; 18.1 builds
</t>
        </r>
      </text>
    </comment>
    <comment ref="BPV4" authorId="1" shapeId="0" xr:uid="{A7ABEBBE-473C-4662-B5E6-CA00B2B07DF4}">
      <text>
        <r>
          <rPr>
            <b/>
            <sz val="9"/>
            <color indexed="81"/>
            <rFont val="Tahoma"/>
            <family val="2"/>
          </rPr>
          <t>Nagarajan, Lavanya:</t>
        </r>
        <r>
          <rPr>
            <sz val="9"/>
            <color indexed="81"/>
            <rFont val="Tahoma"/>
            <family val="2"/>
          </rPr>
          <t xml:space="preserve">
Changed the BRD as min value of 16.21, 17.1 &amp; 18.1 builds
</t>
        </r>
      </text>
    </comment>
    <comment ref="BPY4" authorId="1" shapeId="0" xr:uid="{D4203114-DAB5-4ACE-8390-11A294039FB5}">
      <text>
        <r>
          <rPr>
            <b/>
            <sz val="9"/>
            <color indexed="81"/>
            <rFont val="Tahoma"/>
            <family val="2"/>
          </rPr>
          <t>Nagarajan, Lavanya:</t>
        </r>
        <r>
          <rPr>
            <sz val="9"/>
            <color indexed="81"/>
            <rFont val="Tahoma"/>
            <family val="2"/>
          </rPr>
          <t xml:space="preserve">
Changed the BRD as min value of 16.21, 17.1 &amp; 18.1 builds
</t>
        </r>
      </text>
    </comment>
    <comment ref="BFL5" authorId="1" shapeId="0" xr:uid="{73E2FB77-DC22-4F06-A536-66A7DCBDB390}">
      <text>
        <r>
          <rPr>
            <b/>
            <sz val="9"/>
            <color indexed="81"/>
            <rFont val="Tahoma"/>
            <family val="2"/>
          </rPr>
          <t>Nagarajan, Lavanya:</t>
        </r>
        <r>
          <rPr>
            <sz val="9"/>
            <color indexed="81"/>
            <rFont val="Tahoma"/>
            <family val="2"/>
          </rPr>
          <t xml:space="preserve">
Changed the BRD as min value of 16.21, 17.1 &amp; 18.1 builds
</t>
        </r>
      </text>
    </comment>
    <comment ref="BLQ5" authorId="1" shapeId="0" xr:uid="{C0D57935-49CB-4F93-8134-E71018014909}">
      <text>
        <r>
          <rPr>
            <b/>
            <sz val="9"/>
            <color indexed="81"/>
            <rFont val="Tahoma"/>
            <family val="2"/>
          </rPr>
          <t>Nagarajan, Lavanya:</t>
        </r>
        <r>
          <rPr>
            <sz val="9"/>
            <color indexed="81"/>
            <rFont val="Tahoma"/>
            <family val="2"/>
          </rPr>
          <t xml:space="preserve">
Changed the BRD as min value of 16.21, 17.1 &amp; 18.1 builds
</t>
        </r>
      </text>
    </comment>
    <comment ref="BLW5" authorId="1" shapeId="0" xr:uid="{8235BC02-3783-4016-BF96-6AFA1EC9637A}">
      <text>
        <r>
          <rPr>
            <b/>
            <sz val="9"/>
            <color indexed="81"/>
            <rFont val="Tahoma"/>
            <family val="2"/>
          </rPr>
          <t>Nagarajan, Lavanya:</t>
        </r>
        <r>
          <rPr>
            <sz val="9"/>
            <color indexed="81"/>
            <rFont val="Tahoma"/>
            <family val="2"/>
          </rPr>
          <t xml:space="preserve">
Changed the BRD as min value of 16.21, 17.1 &amp; 18.1 builds
</t>
        </r>
      </text>
    </comment>
    <comment ref="BMB5" authorId="1" shapeId="0" xr:uid="{5A480F67-E808-4B7E-BA83-E6282EBE6061}">
      <text>
        <r>
          <rPr>
            <b/>
            <sz val="9"/>
            <color indexed="81"/>
            <rFont val="Tahoma"/>
            <family val="2"/>
          </rPr>
          <t>Nagarajan, Lavanya:</t>
        </r>
        <r>
          <rPr>
            <sz val="9"/>
            <color indexed="81"/>
            <rFont val="Tahoma"/>
            <family val="2"/>
          </rPr>
          <t xml:space="preserve">
Changed the BRD as min value of 16.21, 17.1 &amp; 18.1 builds
</t>
        </r>
      </text>
    </comment>
    <comment ref="BMF5" authorId="1" shapeId="0" xr:uid="{E31665AA-85D5-4C4A-8B76-DB89B56C9605}">
      <text>
        <r>
          <rPr>
            <b/>
            <sz val="9"/>
            <color indexed="81"/>
            <rFont val="Tahoma"/>
            <family val="2"/>
          </rPr>
          <t>Nagarajan, Lavanya:</t>
        </r>
        <r>
          <rPr>
            <sz val="9"/>
            <color indexed="81"/>
            <rFont val="Tahoma"/>
            <family val="2"/>
          </rPr>
          <t xml:space="preserve">
Changed the BRD as min value of 16.21, 17.1 &amp; 18.1 builds
</t>
        </r>
      </text>
    </comment>
    <comment ref="BPM5" authorId="1" shapeId="0" xr:uid="{74CC9A6F-D48D-4127-B7E2-BE9F63E37031}">
      <text>
        <r>
          <rPr>
            <b/>
            <sz val="9"/>
            <color indexed="81"/>
            <rFont val="Tahoma"/>
            <family val="2"/>
          </rPr>
          <t>Nagarajan, Lavanya:</t>
        </r>
        <r>
          <rPr>
            <sz val="9"/>
            <color indexed="81"/>
            <rFont val="Tahoma"/>
            <family val="2"/>
          </rPr>
          <t xml:space="preserve">
Changed the BRD as min value of 16.21, 17.1 &amp; 18.1 builds
</t>
        </r>
      </text>
    </comment>
    <comment ref="BPR5" authorId="1" shapeId="0" xr:uid="{E35D21BF-AAF5-48DD-B70B-63DD86824A9F}">
      <text>
        <r>
          <rPr>
            <b/>
            <sz val="9"/>
            <color indexed="81"/>
            <rFont val="Tahoma"/>
            <family val="2"/>
          </rPr>
          <t>Nagarajan, Lavanya:</t>
        </r>
        <r>
          <rPr>
            <sz val="9"/>
            <color indexed="81"/>
            <rFont val="Tahoma"/>
            <family val="2"/>
          </rPr>
          <t xml:space="preserve">
Changed the BRD as min value of 16.21, 17.1 &amp; 18.1 builds
</t>
        </r>
      </text>
    </comment>
    <comment ref="BPV5" authorId="1" shapeId="0" xr:uid="{54DC374B-6BED-4762-ACAB-04426B7FE0D2}">
      <text>
        <r>
          <rPr>
            <b/>
            <sz val="9"/>
            <color indexed="81"/>
            <rFont val="Tahoma"/>
            <family val="2"/>
          </rPr>
          <t>Nagarajan, Lavanya:</t>
        </r>
        <r>
          <rPr>
            <sz val="9"/>
            <color indexed="81"/>
            <rFont val="Tahoma"/>
            <family val="2"/>
          </rPr>
          <t xml:space="preserve">
Changed the BRD as min value of 16.21, 17.1 &amp; 18.1 builds
</t>
        </r>
      </text>
    </comment>
    <comment ref="BPY5" authorId="1" shapeId="0" xr:uid="{9515EC37-B09E-425C-A24C-D8B0F1EED036}">
      <text>
        <r>
          <rPr>
            <b/>
            <sz val="9"/>
            <color indexed="81"/>
            <rFont val="Tahoma"/>
            <family val="2"/>
          </rPr>
          <t>Nagarajan, Lavanya:</t>
        </r>
        <r>
          <rPr>
            <sz val="9"/>
            <color indexed="81"/>
            <rFont val="Tahoma"/>
            <family val="2"/>
          </rPr>
          <t xml:space="preserve">
Changed the BRD as min value of 16.21, 17.1 &amp; 18.1 builds
</t>
        </r>
      </text>
    </comment>
    <comment ref="BPM6" authorId="1" shapeId="0" xr:uid="{22228A04-C429-45B8-AA94-40C47AE2A972}">
      <text>
        <r>
          <rPr>
            <b/>
            <sz val="9"/>
            <color indexed="81"/>
            <rFont val="Tahoma"/>
            <family val="2"/>
          </rPr>
          <t>Nagarajan, Lavanya:</t>
        </r>
        <r>
          <rPr>
            <sz val="9"/>
            <color indexed="81"/>
            <rFont val="Tahoma"/>
            <family val="2"/>
          </rPr>
          <t xml:space="preserve">
Changed the BRD as min value of 16.21, 17.1 &amp; 18.1 builds
</t>
        </r>
      </text>
    </comment>
    <comment ref="BPR6" authorId="1" shapeId="0" xr:uid="{065203C2-AE47-4B27-AE07-11E865FC0759}">
      <text>
        <r>
          <rPr>
            <b/>
            <sz val="9"/>
            <color indexed="81"/>
            <rFont val="Tahoma"/>
            <family val="2"/>
          </rPr>
          <t>Nagarajan, Lavanya:</t>
        </r>
        <r>
          <rPr>
            <sz val="9"/>
            <color indexed="81"/>
            <rFont val="Tahoma"/>
            <family val="2"/>
          </rPr>
          <t xml:space="preserve">
Changed the BRD as min value of 16.21, 17.1 &amp; 18.1 builds
</t>
        </r>
      </text>
    </comment>
    <comment ref="BPV6" authorId="1" shapeId="0" xr:uid="{53043DB6-6629-4892-BC68-875576B4802F}">
      <text>
        <r>
          <rPr>
            <b/>
            <sz val="9"/>
            <color indexed="81"/>
            <rFont val="Tahoma"/>
            <family val="2"/>
          </rPr>
          <t>Nagarajan, Lavanya:</t>
        </r>
        <r>
          <rPr>
            <sz val="9"/>
            <color indexed="81"/>
            <rFont val="Tahoma"/>
            <family val="2"/>
          </rPr>
          <t xml:space="preserve">
Changed the BRD as min value of 16.21, 17.1 &amp; 18.1 builds
</t>
        </r>
      </text>
    </comment>
    <comment ref="BPY6" authorId="1" shapeId="0" xr:uid="{B9B02D76-9E88-4F35-97D6-B17F70248D47}">
      <text>
        <r>
          <rPr>
            <b/>
            <sz val="9"/>
            <color indexed="81"/>
            <rFont val="Tahoma"/>
            <family val="2"/>
          </rPr>
          <t>Nagarajan, Lavanya:</t>
        </r>
        <r>
          <rPr>
            <sz val="9"/>
            <color indexed="81"/>
            <rFont val="Tahoma"/>
            <family val="2"/>
          </rPr>
          <t xml:space="preserve">
Changed the BRD as min value of 16.21, 17.1 &amp; 18.1 builds
</t>
        </r>
      </text>
    </comment>
    <comment ref="BVP6" authorId="1" shapeId="0" xr:uid="{B722ACFE-6333-443B-9896-B947E814A49F}">
      <text>
        <r>
          <rPr>
            <b/>
            <sz val="9"/>
            <color indexed="81"/>
            <rFont val="Tahoma"/>
            <family val="2"/>
          </rPr>
          <t>Nagarajan, Lavanya:</t>
        </r>
        <r>
          <rPr>
            <sz val="9"/>
            <color indexed="81"/>
            <rFont val="Tahoma"/>
            <family val="2"/>
          </rPr>
          <t xml:space="preserve">
Changed the BRD as min value of 16.20, 16.21, 17.1.0.2 &amp; 18.1 builds
</t>
        </r>
      </text>
    </comment>
    <comment ref="BVV6" authorId="1" shapeId="0" xr:uid="{D9244768-5D86-4EB7-98C4-AB931D14A24D}">
      <text>
        <r>
          <rPr>
            <b/>
            <sz val="9"/>
            <color indexed="81"/>
            <rFont val="Tahoma"/>
            <family val="2"/>
          </rPr>
          <t>Nagarajan, Lavanya:</t>
        </r>
        <r>
          <rPr>
            <sz val="9"/>
            <color indexed="81"/>
            <rFont val="Tahoma"/>
            <family val="2"/>
          </rPr>
          <t xml:space="preserve">
Changed the BRD as min value of 16.20, 16.21, 17.1.0.2 &amp; 18.1 builds
</t>
        </r>
      </text>
    </comment>
    <comment ref="BVZ6" authorId="1" shapeId="0" xr:uid="{B60B0AE7-5786-4C6A-8676-DA83713BF8A1}">
      <text>
        <r>
          <rPr>
            <b/>
            <sz val="9"/>
            <color indexed="81"/>
            <rFont val="Tahoma"/>
            <family val="2"/>
          </rPr>
          <t>Nagarajan, Lavanya:</t>
        </r>
        <r>
          <rPr>
            <sz val="9"/>
            <color indexed="81"/>
            <rFont val="Tahoma"/>
            <family val="2"/>
          </rPr>
          <t xml:space="preserve">
Changed the BRD as min value of 16.20, 16.21, 17.1.0.2 &amp; 18.1 builds
</t>
        </r>
      </text>
    </comment>
    <comment ref="BWC6" authorId="1" shapeId="0" xr:uid="{2DBC2D0F-CF96-46D7-8EA2-5235209F3D5C}">
      <text>
        <r>
          <rPr>
            <b/>
            <sz val="9"/>
            <color indexed="81"/>
            <rFont val="Tahoma"/>
            <family val="2"/>
          </rPr>
          <t>Nagarajan, Lavanya:</t>
        </r>
        <r>
          <rPr>
            <sz val="9"/>
            <color indexed="81"/>
            <rFont val="Tahoma"/>
            <family val="2"/>
          </rPr>
          <t xml:space="preserve">
Changed the BRD as min value of 16.20, 16.21, 17.1.0.2 &amp; 18.1 builds
</t>
        </r>
      </text>
    </comment>
    <comment ref="BWF6" authorId="1" shapeId="0" xr:uid="{FE16E16A-6B1F-420A-8470-720E74286FC5}">
      <text>
        <r>
          <rPr>
            <b/>
            <sz val="9"/>
            <color indexed="81"/>
            <rFont val="Tahoma"/>
            <family val="2"/>
          </rPr>
          <t>Nagarajan, Lavanya:</t>
        </r>
        <r>
          <rPr>
            <sz val="9"/>
            <color indexed="81"/>
            <rFont val="Tahoma"/>
            <family val="2"/>
          </rPr>
          <t xml:space="preserve">
Changed the BRD as min value of 16.20, 16.21, 17.1.0.2 &amp; 18.1 builds
</t>
        </r>
      </text>
    </comment>
    <comment ref="BXE6" authorId="1" shapeId="0" xr:uid="{9FE023A3-73B5-48D0-8F6D-E14B8074D4DA}">
      <text>
        <r>
          <rPr>
            <b/>
            <sz val="9"/>
            <color indexed="81"/>
            <rFont val="Tahoma"/>
            <family val="2"/>
          </rPr>
          <t>Nagarajan, Lavanya:</t>
        </r>
        <r>
          <rPr>
            <sz val="9"/>
            <color indexed="81"/>
            <rFont val="Tahoma"/>
            <family val="2"/>
          </rPr>
          <t xml:space="preserve">
Changed the BRD as min value of 17, 17.1.02 &amp; 18.1 builds</t>
        </r>
      </text>
    </comment>
    <comment ref="BXK6" authorId="1" shapeId="0" xr:uid="{AE5AE607-3400-42AD-9263-618808189FEA}">
      <text>
        <r>
          <rPr>
            <b/>
            <sz val="9"/>
            <color indexed="81"/>
            <rFont val="Tahoma"/>
            <family val="2"/>
          </rPr>
          <t>Nagarajan, Lavanya:</t>
        </r>
        <r>
          <rPr>
            <sz val="9"/>
            <color indexed="81"/>
            <rFont val="Tahoma"/>
            <family val="2"/>
          </rPr>
          <t xml:space="preserve">
Changed the BRD as min value of 17, 17.1.02 &amp; 18.1 builds</t>
        </r>
      </text>
    </comment>
    <comment ref="BXN6" authorId="1" shapeId="0" xr:uid="{5E048C41-2B7B-43AE-9001-6D5FE3BD735D}">
      <text>
        <r>
          <rPr>
            <b/>
            <sz val="9"/>
            <color indexed="81"/>
            <rFont val="Tahoma"/>
            <family val="2"/>
          </rPr>
          <t>Nagarajan, Lavanya:</t>
        </r>
        <r>
          <rPr>
            <sz val="9"/>
            <color indexed="81"/>
            <rFont val="Tahoma"/>
            <family val="2"/>
          </rPr>
          <t xml:space="preserve">
Changed the BRD as min value of 17, 17.1.02 &amp; 18.1 builds</t>
        </r>
      </text>
    </comment>
    <comment ref="BXQ6" authorId="1" shapeId="0" xr:uid="{15039E5A-820A-4D0E-91B8-42980A16308B}">
      <text>
        <r>
          <rPr>
            <b/>
            <sz val="9"/>
            <color indexed="81"/>
            <rFont val="Tahoma"/>
            <family val="2"/>
          </rPr>
          <t>Nagarajan, Lavanya:</t>
        </r>
        <r>
          <rPr>
            <sz val="9"/>
            <color indexed="81"/>
            <rFont val="Tahoma"/>
            <family val="2"/>
          </rPr>
          <t xml:space="preserve">
Changed the BRD as min value of 17, 17.1.02 &amp; 18.1 builds</t>
        </r>
      </text>
    </comment>
    <comment ref="BYE6" authorId="0" shapeId="0" xr:uid="{DE55EAC6-B072-4645-8B8D-1C4B352F6D89}">
      <text>
        <r>
          <rPr>
            <b/>
            <sz val="9"/>
            <color indexed="81"/>
            <rFont val="Tahoma"/>
            <family val="2"/>
          </rPr>
          <t>K, Arun Kumar:</t>
        </r>
        <r>
          <rPr>
            <sz val="9"/>
            <color indexed="81"/>
            <rFont val="Tahoma"/>
            <family val="2"/>
          </rPr>
          <t xml:space="preserve">
Changed the BRD as min value of 16.30, 17.2 &amp; 18.1 build</t>
        </r>
      </text>
    </comment>
    <comment ref="BYH6" authorId="0" shapeId="0" xr:uid="{ABCA66B0-2293-4225-9B25-3FFFED265804}">
      <text>
        <r>
          <rPr>
            <b/>
            <sz val="9"/>
            <color indexed="81"/>
            <rFont val="Tahoma"/>
            <family val="2"/>
          </rPr>
          <t>K, Arun Kumar:</t>
        </r>
        <r>
          <rPr>
            <sz val="9"/>
            <color indexed="81"/>
            <rFont val="Tahoma"/>
            <family val="2"/>
          </rPr>
          <t xml:space="preserve">
Changed the BRD as min value of 16.30, 17.2 &amp; 18.1 build</t>
        </r>
      </text>
    </comment>
    <comment ref="BYN6" authorId="0" shapeId="0" xr:uid="{6C062B37-7467-4637-865F-34AF47FC007B}">
      <text>
        <r>
          <rPr>
            <b/>
            <sz val="9"/>
            <color indexed="81"/>
            <rFont val="Tahoma"/>
            <family val="2"/>
          </rPr>
          <t>K, Arun Kumar:</t>
        </r>
        <r>
          <rPr>
            <sz val="9"/>
            <color indexed="81"/>
            <rFont val="Tahoma"/>
            <family val="2"/>
          </rPr>
          <t xml:space="preserve">
Changed the BRD as min value of 16.30, 17.2 &amp; 18.1 build</t>
        </r>
      </text>
    </comment>
    <comment ref="BYQ6" authorId="0" shapeId="0" xr:uid="{9DB0AC40-570F-4254-BBB9-D6EEF8627B18}">
      <text>
        <r>
          <rPr>
            <b/>
            <sz val="9"/>
            <color indexed="81"/>
            <rFont val="Tahoma"/>
            <family val="2"/>
          </rPr>
          <t>K, Arun Kumar:</t>
        </r>
        <r>
          <rPr>
            <sz val="9"/>
            <color indexed="81"/>
            <rFont val="Tahoma"/>
            <family val="2"/>
          </rPr>
          <t xml:space="preserve">
Changed the BRD as min value of 16.30, 17.2 &amp; 18.1 build</t>
        </r>
      </text>
    </comment>
    <comment ref="BYT6" authorId="0" shapeId="0" xr:uid="{49D4C74C-1E2E-42DA-B2DE-6AD1AF8C5F54}">
      <text>
        <r>
          <rPr>
            <b/>
            <sz val="9"/>
            <color indexed="81"/>
            <rFont val="Tahoma"/>
            <family val="2"/>
          </rPr>
          <t>K, Arun Kumar:</t>
        </r>
        <r>
          <rPr>
            <sz val="9"/>
            <color indexed="81"/>
            <rFont val="Tahoma"/>
            <family val="2"/>
          </rPr>
          <t xml:space="preserve">
Changed the BRD as min value of 16.30, 17.2 &amp; 18.1 build</t>
        </r>
      </text>
    </comment>
    <comment ref="BZF6" authorId="0" shapeId="0" xr:uid="{C3517415-85B0-49C2-9E9F-93816074BD3A}">
      <text>
        <r>
          <rPr>
            <b/>
            <sz val="9"/>
            <color indexed="81"/>
            <rFont val="Tahoma"/>
            <family val="2"/>
          </rPr>
          <t>K, Arun Kumar:</t>
        </r>
        <r>
          <rPr>
            <sz val="9"/>
            <color indexed="81"/>
            <rFont val="Tahoma"/>
            <family val="2"/>
          </rPr>
          <t xml:space="preserve">
Changed the BRD as min value of 18.1.0.1, 18.0.1 &amp; 18.1 builds</t>
        </r>
      </text>
    </comment>
    <comment ref="BZL6" authorId="0" shapeId="0" xr:uid="{12C51086-7D98-4E4E-90BB-E44BAEC55D00}">
      <text>
        <r>
          <rPr>
            <b/>
            <sz val="9"/>
            <color indexed="81"/>
            <rFont val="Tahoma"/>
            <family val="2"/>
          </rPr>
          <t>K, Arun Kumar:</t>
        </r>
        <r>
          <rPr>
            <sz val="9"/>
            <color indexed="81"/>
            <rFont val="Tahoma"/>
            <family val="2"/>
          </rPr>
          <t xml:space="preserve">
Changed the BRD as min value of 18.1.0.1, 18.0.1 &amp; 18.1 builds</t>
        </r>
      </text>
    </comment>
    <comment ref="BZO6" authorId="0" shapeId="0" xr:uid="{CCA43D2C-F6AD-4B3F-AC6E-F0D7B76E3802}">
      <text>
        <r>
          <rPr>
            <b/>
            <sz val="9"/>
            <color indexed="81"/>
            <rFont val="Tahoma"/>
            <family val="2"/>
          </rPr>
          <t>K, Arun Kumar:</t>
        </r>
        <r>
          <rPr>
            <sz val="9"/>
            <color indexed="81"/>
            <rFont val="Tahoma"/>
            <family val="2"/>
          </rPr>
          <t xml:space="preserve">
Changed the BRD as min value of 18.1.0.1, 18.0.1 &amp; 18.1 builds</t>
        </r>
      </text>
    </comment>
    <comment ref="BZR6" authorId="0" shapeId="0" xr:uid="{733A9C05-D681-417A-99E6-4BDDAC95900F}">
      <text>
        <r>
          <rPr>
            <b/>
            <sz val="9"/>
            <color indexed="81"/>
            <rFont val="Tahoma"/>
            <family val="2"/>
          </rPr>
          <t>K, Arun Kumar:</t>
        </r>
        <r>
          <rPr>
            <sz val="9"/>
            <color indexed="81"/>
            <rFont val="Tahoma"/>
            <family val="2"/>
          </rPr>
          <t xml:space="preserve">
Changed the BRD as min value of 18.1.0.1, 18.0.1 &amp; 18.1 builds</t>
        </r>
      </text>
    </comment>
    <comment ref="BFL7" authorId="1" shapeId="0" xr:uid="{416A0783-88A8-4A02-B1AB-EC2491337570}">
      <text>
        <r>
          <rPr>
            <b/>
            <sz val="9"/>
            <color indexed="81"/>
            <rFont val="Tahoma"/>
            <family val="2"/>
          </rPr>
          <t>Nagarajan, Lavanya:</t>
        </r>
        <r>
          <rPr>
            <sz val="9"/>
            <color indexed="81"/>
            <rFont val="Tahoma"/>
            <family val="2"/>
          </rPr>
          <t xml:space="preserve">
Changed the BRD as min value of 16.21, 17.1 &amp; 18.1 builds
</t>
        </r>
      </text>
    </comment>
    <comment ref="BLQ7" authorId="1" shapeId="0" xr:uid="{6B7B7D62-B213-4935-8D52-0D12815BD288}">
      <text>
        <r>
          <rPr>
            <b/>
            <sz val="9"/>
            <color indexed="81"/>
            <rFont val="Tahoma"/>
            <family val="2"/>
          </rPr>
          <t>Nagarajan, Lavanya:</t>
        </r>
        <r>
          <rPr>
            <sz val="9"/>
            <color indexed="81"/>
            <rFont val="Tahoma"/>
            <family val="2"/>
          </rPr>
          <t xml:space="preserve">
Changed the BRD as min value of 16.21, 17.1 &amp; 18.1 builds
</t>
        </r>
      </text>
    </comment>
    <comment ref="BLW7" authorId="1" shapeId="0" xr:uid="{C15EF3DB-7575-4B91-8805-67D7B270CC20}">
      <text>
        <r>
          <rPr>
            <b/>
            <sz val="9"/>
            <color indexed="81"/>
            <rFont val="Tahoma"/>
            <family val="2"/>
          </rPr>
          <t>Nagarajan, Lavanya:</t>
        </r>
        <r>
          <rPr>
            <sz val="9"/>
            <color indexed="81"/>
            <rFont val="Tahoma"/>
            <family val="2"/>
          </rPr>
          <t xml:space="preserve">
Changed the BRD as min value of 16.21, 17.1 &amp; 18.1 builds
</t>
        </r>
      </text>
    </comment>
    <comment ref="BMB7" authorId="1" shapeId="0" xr:uid="{CCCA120D-0873-4E0F-BD9F-369FEE8B7D10}">
      <text>
        <r>
          <rPr>
            <b/>
            <sz val="9"/>
            <color indexed="81"/>
            <rFont val="Tahoma"/>
            <family val="2"/>
          </rPr>
          <t>Nagarajan, Lavanya:</t>
        </r>
        <r>
          <rPr>
            <sz val="9"/>
            <color indexed="81"/>
            <rFont val="Tahoma"/>
            <family val="2"/>
          </rPr>
          <t xml:space="preserve">
Changed the BRD as min value of 16.21, 17.1 &amp; 18.1 builds
</t>
        </r>
      </text>
    </comment>
    <comment ref="BMF7" authorId="1" shapeId="0" xr:uid="{2B3E673A-7393-4289-8400-D3827F8C62A7}">
      <text>
        <r>
          <rPr>
            <b/>
            <sz val="9"/>
            <color indexed="81"/>
            <rFont val="Tahoma"/>
            <family val="2"/>
          </rPr>
          <t>Nagarajan, Lavanya:</t>
        </r>
        <r>
          <rPr>
            <sz val="9"/>
            <color indexed="81"/>
            <rFont val="Tahoma"/>
            <family val="2"/>
          </rPr>
          <t xml:space="preserve">
Changed the BRD as min value of 16.21, 17.1 &amp; 18.1 builds
</t>
        </r>
      </text>
    </comment>
    <comment ref="BUG7" authorId="0" shapeId="0" xr:uid="{E9F63D80-F409-40F3-BE26-5E7F62460A8E}">
      <text>
        <r>
          <rPr>
            <b/>
            <sz val="9"/>
            <color indexed="81"/>
            <rFont val="Tahoma"/>
            <family val="2"/>
          </rPr>
          <t>K, Arun Kumar:</t>
        </r>
        <r>
          <rPr>
            <sz val="9"/>
            <color indexed="81"/>
            <rFont val="Tahoma"/>
            <family val="2"/>
          </rPr>
          <t xml:space="preserve">
Changed the BRD as min value of 16.21, 17.1.0.1 &amp; 18.1 builds</t>
        </r>
      </text>
    </comment>
    <comment ref="BUO7" authorId="0" shapeId="0" xr:uid="{A2F540DE-586C-4517-A9BA-F489AF3B935E}">
      <text>
        <r>
          <rPr>
            <b/>
            <sz val="9"/>
            <color indexed="81"/>
            <rFont val="Tahoma"/>
            <family val="2"/>
          </rPr>
          <t>K, Arun Kumar:</t>
        </r>
        <r>
          <rPr>
            <sz val="9"/>
            <color indexed="81"/>
            <rFont val="Tahoma"/>
            <family val="2"/>
          </rPr>
          <t xml:space="preserve">
Changed the BRD as min value of 16.21, 17.1.0.1 &amp; 18.1 builds</t>
        </r>
      </text>
    </comment>
    <comment ref="BUR7" authorId="0" shapeId="0" xr:uid="{D145DA6B-DB9F-4B64-860D-24289EE769AB}">
      <text>
        <r>
          <rPr>
            <b/>
            <sz val="9"/>
            <color indexed="81"/>
            <rFont val="Tahoma"/>
            <family val="2"/>
          </rPr>
          <t>K, Arun Kumar:</t>
        </r>
        <r>
          <rPr>
            <sz val="9"/>
            <color indexed="81"/>
            <rFont val="Tahoma"/>
            <family val="2"/>
          </rPr>
          <t xml:space="preserve">
Changed the BRD as min value of 16.21, 17.1.0.1 &amp; 18.1 builds</t>
        </r>
      </text>
    </comment>
    <comment ref="BUU7" authorId="0" shapeId="0" xr:uid="{67233937-F966-4B8B-9DC1-7B9E6C73A28A}">
      <text>
        <r>
          <rPr>
            <b/>
            <sz val="9"/>
            <color indexed="81"/>
            <rFont val="Tahoma"/>
            <family val="2"/>
          </rPr>
          <t>K, Arun Kumar:</t>
        </r>
        <r>
          <rPr>
            <sz val="9"/>
            <color indexed="81"/>
            <rFont val="Tahoma"/>
            <family val="2"/>
          </rPr>
          <t xml:space="preserve">
Changed the BRD as min value of 16.21, 17.1.0.1 &amp; 18.1 builds</t>
        </r>
      </text>
    </comment>
    <comment ref="BVP7" authorId="1" shapeId="0" xr:uid="{4AAFD98F-0D5A-49C5-BB8C-FDEB473B2402}">
      <text>
        <r>
          <rPr>
            <b/>
            <sz val="9"/>
            <color indexed="81"/>
            <rFont val="Tahoma"/>
            <family val="2"/>
          </rPr>
          <t>Nagarajan, Lavanya:</t>
        </r>
        <r>
          <rPr>
            <sz val="9"/>
            <color indexed="81"/>
            <rFont val="Tahoma"/>
            <family val="2"/>
          </rPr>
          <t xml:space="preserve">
Changed the BRD as min value of 16.20, 16.21, 17.1.0.2 &amp; 18.1 builds
</t>
        </r>
      </text>
    </comment>
    <comment ref="BVV7" authorId="1" shapeId="0" xr:uid="{D5AEBF88-6F91-4BC6-ADEA-60F8ED057A4A}">
      <text>
        <r>
          <rPr>
            <b/>
            <sz val="9"/>
            <color indexed="81"/>
            <rFont val="Tahoma"/>
            <family val="2"/>
          </rPr>
          <t>Nagarajan, Lavanya:</t>
        </r>
        <r>
          <rPr>
            <sz val="9"/>
            <color indexed="81"/>
            <rFont val="Tahoma"/>
            <family val="2"/>
          </rPr>
          <t xml:space="preserve">
Changed the BRD as min value of 16.20, 16.21, 17.1.0.2 &amp; 18.1 builds
</t>
        </r>
      </text>
    </comment>
    <comment ref="BVZ7" authorId="1" shapeId="0" xr:uid="{B41F9F14-B0CB-43F3-9B4E-0AF0C5A862B0}">
      <text>
        <r>
          <rPr>
            <b/>
            <sz val="9"/>
            <color indexed="81"/>
            <rFont val="Tahoma"/>
            <family val="2"/>
          </rPr>
          <t>Nagarajan, Lavanya:</t>
        </r>
        <r>
          <rPr>
            <sz val="9"/>
            <color indexed="81"/>
            <rFont val="Tahoma"/>
            <family val="2"/>
          </rPr>
          <t xml:space="preserve">
Changed the BRD as min value of 16.20, 16.21, 17.1.0.2 &amp; 18.1 builds
</t>
        </r>
      </text>
    </comment>
    <comment ref="BWC7" authorId="1" shapeId="0" xr:uid="{912C6D72-50F2-41E2-A813-9A08E6FA69D7}">
      <text>
        <r>
          <rPr>
            <b/>
            <sz val="9"/>
            <color indexed="81"/>
            <rFont val="Tahoma"/>
            <family val="2"/>
          </rPr>
          <t>Nagarajan, Lavanya:</t>
        </r>
        <r>
          <rPr>
            <sz val="9"/>
            <color indexed="81"/>
            <rFont val="Tahoma"/>
            <family val="2"/>
          </rPr>
          <t xml:space="preserve">
Changed the BRD as min value of 16.20, 16.21, 17.1.0.2 &amp; 18.1 builds
</t>
        </r>
      </text>
    </comment>
    <comment ref="BWF7" authorId="1" shapeId="0" xr:uid="{21CBC897-EB03-41F6-98D6-1FF6AC2AB1B0}">
      <text>
        <r>
          <rPr>
            <b/>
            <sz val="9"/>
            <color indexed="81"/>
            <rFont val="Tahoma"/>
            <family val="2"/>
          </rPr>
          <t>Nagarajan, Lavanya:</t>
        </r>
        <r>
          <rPr>
            <sz val="9"/>
            <color indexed="81"/>
            <rFont val="Tahoma"/>
            <family val="2"/>
          </rPr>
          <t xml:space="preserve">
Changed the BRD as min value of 16.20, 16.21, 17.1.0.2 &amp; 18.1 builds
</t>
        </r>
      </text>
    </comment>
    <comment ref="BXE7" authorId="1" shapeId="0" xr:uid="{994FE53C-DC7B-4CC6-8D39-57A35907818A}">
      <text>
        <r>
          <rPr>
            <b/>
            <sz val="9"/>
            <color indexed="81"/>
            <rFont val="Tahoma"/>
            <family val="2"/>
          </rPr>
          <t>Nagarajan, Lavanya:</t>
        </r>
        <r>
          <rPr>
            <sz val="9"/>
            <color indexed="81"/>
            <rFont val="Tahoma"/>
            <family val="2"/>
          </rPr>
          <t xml:space="preserve">
Changed the BRD as min value of 17, 17.1.02 &amp; 18.1 builds</t>
        </r>
      </text>
    </comment>
    <comment ref="BXK7" authorId="1" shapeId="0" xr:uid="{00C73B86-E7A0-45DB-B0DC-E8715E4DDB39}">
      <text>
        <r>
          <rPr>
            <b/>
            <sz val="9"/>
            <color indexed="81"/>
            <rFont val="Tahoma"/>
            <family val="2"/>
          </rPr>
          <t>Nagarajan, Lavanya:</t>
        </r>
        <r>
          <rPr>
            <sz val="9"/>
            <color indexed="81"/>
            <rFont val="Tahoma"/>
            <family val="2"/>
          </rPr>
          <t xml:space="preserve">
Changed the BRD as min value of 17, 17.1.02 &amp; 18.1 builds</t>
        </r>
      </text>
    </comment>
    <comment ref="BXN7" authorId="1" shapeId="0" xr:uid="{B109E887-CF3E-4F9F-AD73-F4D17FE9AD9C}">
      <text>
        <r>
          <rPr>
            <b/>
            <sz val="9"/>
            <color indexed="81"/>
            <rFont val="Tahoma"/>
            <family val="2"/>
          </rPr>
          <t>Nagarajan, Lavanya:</t>
        </r>
        <r>
          <rPr>
            <sz val="9"/>
            <color indexed="81"/>
            <rFont val="Tahoma"/>
            <family val="2"/>
          </rPr>
          <t xml:space="preserve">
Changed the BRD as min value of 17, 17.1.02 &amp; 18.1 builds</t>
        </r>
      </text>
    </comment>
    <comment ref="BXQ7" authorId="1" shapeId="0" xr:uid="{55A17AA3-CEEB-4CCD-863C-F9F704B00887}">
      <text>
        <r>
          <rPr>
            <b/>
            <sz val="9"/>
            <color indexed="81"/>
            <rFont val="Tahoma"/>
            <family val="2"/>
          </rPr>
          <t>Nagarajan, Lavanya:</t>
        </r>
        <r>
          <rPr>
            <sz val="9"/>
            <color indexed="81"/>
            <rFont val="Tahoma"/>
            <family val="2"/>
          </rPr>
          <t xml:space="preserve">
Changed the BRD as min value of 17, 17.1.02 &amp; 18.1 builds</t>
        </r>
      </text>
    </comment>
    <comment ref="BYE7" authorId="0" shapeId="0" xr:uid="{CAE853F2-3BB4-4282-AF62-01EB5F31F028}">
      <text>
        <r>
          <rPr>
            <b/>
            <sz val="9"/>
            <color indexed="81"/>
            <rFont val="Tahoma"/>
            <family val="2"/>
          </rPr>
          <t>K, Arun Kumar:</t>
        </r>
        <r>
          <rPr>
            <sz val="9"/>
            <color indexed="81"/>
            <rFont val="Tahoma"/>
            <family val="2"/>
          </rPr>
          <t xml:space="preserve">
Changed the BRD as min value of 16.30, 17.2 &amp; 18.1 build</t>
        </r>
      </text>
    </comment>
    <comment ref="BYH7" authorId="0" shapeId="0" xr:uid="{96B98344-4153-4EFE-A2FA-09D4315DE9E5}">
      <text>
        <r>
          <rPr>
            <b/>
            <sz val="9"/>
            <color indexed="81"/>
            <rFont val="Tahoma"/>
            <family val="2"/>
          </rPr>
          <t>K, Arun Kumar:</t>
        </r>
        <r>
          <rPr>
            <sz val="9"/>
            <color indexed="81"/>
            <rFont val="Tahoma"/>
            <family val="2"/>
          </rPr>
          <t xml:space="preserve">
Changed the BRD as min value of 16.30, 17.2 &amp; 18.1 build</t>
        </r>
      </text>
    </comment>
    <comment ref="BYN7" authorId="0" shapeId="0" xr:uid="{1096537B-75F3-40FB-9DA9-C2F4CF76790A}">
      <text>
        <r>
          <rPr>
            <b/>
            <sz val="9"/>
            <color indexed="81"/>
            <rFont val="Tahoma"/>
            <family val="2"/>
          </rPr>
          <t>K, Arun Kumar:</t>
        </r>
        <r>
          <rPr>
            <sz val="9"/>
            <color indexed="81"/>
            <rFont val="Tahoma"/>
            <family val="2"/>
          </rPr>
          <t xml:space="preserve">
Changed the BRD as min value of 16.30, 17.2 &amp; 18.1 build</t>
        </r>
      </text>
    </comment>
    <comment ref="BYQ7" authorId="0" shapeId="0" xr:uid="{BCC3366C-745B-4B74-B77D-1D412C9D9E60}">
      <text>
        <r>
          <rPr>
            <b/>
            <sz val="9"/>
            <color indexed="81"/>
            <rFont val="Tahoma"/>
            <family val="2"/>
          </rPr>
          <t>K, Arun Kumar:</t>
        </r>
        <r>
          <rPr>
            <sz val="9"/>
            <color indexed="81"/>
            <rFont val="Tahoma"/>
            <family val="2"/>
          </rPr>
          <t xml:space="preserve">
Changed the BRD as min value of 16.30, 17.2 &amp; 18.1 build</t>
        </r>
      </text>
    </comment>
    <comment ref="BYT7" authorId="0" shapeId="0" xr:uid="{0947504B-9BF8-4CE3-87FB-7924696A1B7E}">
      <text>
        <r>
          <rPr>
            <b/>
            <sz val="9"/>
            <color indexed="81"/>
            <rFont val="Tahoma"/>
            <family val="2"/>
          </rPr>
          <t>K, Arun Kumar:</t>
        </r>
        <r>
          <rPr>
            <sz val="9"/>
            <color indexed="81"/>
            <rFont val="Tahoma"/>
            <family val="2"/>
          </rPr>
          <t xml:space="preserve">
Changed the BRD as min value of 16.30, 17.2 &amp; 18.1 build</t>
        </r>
      </text>
    </comment>
    <comment ref="BZF7" authorId="0" shapeId="0" xr:uid="{11707A78-201C-4938-BC1B-5567DB26854F}">
      <text>
        <r>
          <rPr>
            <b/>
            <sz val="9"/>
            <color indexed="81"/>
            <rFont val="Tahoma"/>
            <family val="2"/>
          </rPr>
          <t>K, Arun Kumar:</t>
        </r>
        <r>
          <rPr>
            <sz val="9"/>
            <color indexed="81"/>
            <rFont val="Tahoma"/>
            <family val="2"/>
          </rPr>
          <t xml:space="preserve">
Changed the BRD as min value of 18.1.0.1, 18.0.1 &amp; 18.1 builds</t>
        </r>
      </text>
    </comment>
    <comment ref="BZL7" authorId="0" shapeId="0" xr:uid="{B9E55B43-FD27-4903-8DB8-5BAD95DCFC71}">
      <text>
        <r>
          <rPr>
            <b/>
            <sz val="9"/>
            <color indexed="81"/>
            <rFont val="Tahoma"/>
            <family val="2"/>
          </rPr>
          <t>K, Arun Kumar:</t>
        </r>
        <r>
          <rPr>
            <sz val="9"/>
            <color indexed="81"/>
            <rFont val="Tahoma"/>
            <family val="2"/>
          </rPr>
          <t xml:space="preserve">
Changed the BRD as min value of 18.1.0.1, 18.0.1 &amp; 18.1 builds</t>
        </r>
      </text>
    </comment>
    <comment ref="BZO7" authorId="0" shapeId="0" xr:uid="{6E9FCDF6-87C9-4ABB-9D22-8B506CB27D23}">
      <text>
        <r>
          <rPr>
            <b/>
            <sz val="9"/>
            <color indexed="81"/>
            <rFont val="Tahoma"/>
            <family val="2"/>
          </rPr>
          <t>K, Arun Kumar:</t>
        </r>
        <r>
          <rPr>
            <sz val="9"/>
            <color indexed="81"/>
            <rFont val="Tahoma"/>
            <family val="2"/>
          </rPr>
          <t xml:space="preserve">
Changed the BRD as min value of 18.1.0.1, 18.0.1 &amp; 18.1 builds</t>
        </r>
      </text>
    </comment>
    <comment ref="BZR7" authorId="0" shapeId="0" xr:uid="{764F60D3-91A6-4175-95F1-30F4EF2619BF}">
      <text>
        <r>
          <rPr>
            <b/>
            <sz val="9"/>
            <color indexed="81"/>
            <rFont val="Tahoma"/>
            <family val="2"/>
          </rPr>
          <t>K, Arun Kumar:</t>
        </r>
        <r>
          <rPr>
            <sz val="9"/>
            <color indexed="81"/>
            <rFont val="Tahoma"/>
            <family val="2"/>
          </rPr>
          <t xml:space="preserve">
Changed the BRD as min value of 18.1.0.1, 18.0.1 &amp; 18.1 builds</t>
        </r>
      </text>
    </comment>
    <comment ref="BVP9" authorId="1" shapeId="0" xr:uid="{933CDB31-4268-4301-BD82-487DC889B5E2}">
      <text>
        <r>
          <rPr>
            <b/>
            <sz val="9"/>
            <color indexed="81"/>
            <rFont val="Tahoma"/>
            <family val="2"/>
          </rPr>
          <t>Nagarajan, Lavanya:</t>
        </r>
        <r>
          <rPr>
            <sz val="9"/>
            <color indexed="81"/>
            <rFont val="Tahoma"/>
            <family val="2"/>
          </rPr>
          <t xml:space="preserve">
Changed the BRD as min value of 16.20, 16.21, 17.1.0.2 &amp; 18.1 builds
</t>
        </r>
      </text>
    </comment>
    <comment ref="BVV9" authorId="1" shapeId="0" xr:uid="{C396BAF0-140A-467D-8D70-64E2D7894F31}">
      <text>
        <r>
          <rPr>
            <b/>
            <sz val="9"/>
            <color indexed="81"/>
            <rFont val="Tahoma"/>
            <family val="2"/>
          </rPr>
          <t>Nagarajan, Lavanya:</t>
        </r>
        <r>
          <rPr>
            <sz val="9"/>
            <color indexed="81"/>
            <rFont val="Tahoma"/>
            <family val="2"/>
          </rPr>
          <t xml:space="preserve">
Changed the BRD as min value of 16.20, 16.21, 17.1.0.2 &amp; 18.1 builds
</t>
        </r>
      </text>
    </comment>
    <comment ref="BVZ9" authorId="1" shapeId="0" xr:uid="{C21B42CB-9453-40D7-BA2D-56A3BC624370}">
      <text>
        <r>
          <rPr>
            <b/>
            <sz val="9"/>
            <color indexed="81"/>
            <rFont val="Tahoma"/>
            <family val="2"/>
          </rPr>
          <t>Nagarajan, Lavanya:</t>
        </r>
        <r>
          <rPr>
            <sz val="9"/>
            <color indexed="81"/>
            <rFont val="Tahoma"/>
            <family val="2"/>
          </rPr>
          <t xml:space="preserve">
Changed the BRD as min value of 16.20, 16.21, 17.1.0.2 &amp; 18.1 builds
</t>
        </r>
      </text>
    </comment>
    <comment ref="BWC9" authorId="1" shapeId="0" xr:uid="{E0FFF074-CD42-4918-BE1E-1D22615F78C6}">
      <text>
        <r>
          <rPr>
            <b/>
            <sz val="9"/>
            <color indexed="81"/>
            <rFont val="Tahoma"/>
            <family val="2"/>
          </rPr>
          <t>Nagarajan, Lavanya:</t>
        </r>
        <r>
          <rPr>
            <sz val="9"/>
            <color indexed="81"/>
            <rFont val="Tahoma"/>
            <family val="2"/>
          </rPr>
          <t xml:space="preserve">
Changed the BRD as min value of 16.20, 16.21, 17.1.0.2 &amp; 18.1 builds
</t>
        </r>
      </text>
    </comment>
    <comment ref="BWF9" authorId="1" shapeId="0" xr:uid="{E6AE71A7-4CB0-48D9-9DAA-1D4FA1A49A3A}">
      <text>
        <r>
          <rPr>
            <b/>
            <sz val="9"/>
            <color indexed="81"/>
            <rFont val="Tahoma"/>
            <family val="2"/>
          </rPr>
          <t>Nagarajan, Lavanya:</t>
        </r>
        <r>
          <rPr>
            <sz val="9"/>
            <color indexed="81"/>
            <rFont val="Tahoma"/>
            <family val="2"/>
          </rPr>
          <t xml:space="preserve">
Changed the BRD as min value of 16.20, 16.21, 17.1.0.2 &amp; 18.1 builds
</t>
        </r>
      </text>
    </comment>
    <comment ref="BVP10" authorId="1" shapeId="0" xr:uid="{B4BC26DF-F0E4-4EEA-A191-F2D6CA578065}">
      <text>
        <r>
          <rPr>
            <b/>
            <sz val="9"/>
            <color indexed="81"/>
            <rFont val="Tahoma"/>
            <family val="2"/>
          </rPr>
          <t>Nagarajan, Lavanya:</t>
        </r>
        <r>
          <rPr>
            <sz val="9"/>
            <color indexed="81"/>
            <rFont val="Tahoma"/>
            <family val="2"/>
          </rPr>
          <t xml:space="preserve">
Changed the BRD as min value of 16.20, 16.21, 17.1.0.2 &amp; 18.1 builds
</t>
        </r>
      </text>
    </comment>
    <comment ref="BVV10" authorId="1" shapeId="0" xr:uid="{A5D657B8-867A-4348-83FC-447AEAD210F7}">
      <text>
        <r>
          <rPr>
            <b/>
            <sz val="9"/>
            <color indexed="81"/>
            <rFont val="Tahoma"/>
            <family val="2"/>
          </rPr>
          <t>Nagarajan, Lavanya:</t>
        </r>
        <r>
          <rPr>
            <sz val="9"/>
            <color indexed="81"/>
            <rFont val="Tahoma"/>
            <family val="2"/>
          </rPr>
          <t xml:space="preserve">
Changed the BRD as min value of 16.20, 16.21, 17.1.0.2 &amp; 18.1 builds
</t>
        </r>
      </text>
    </comment>
    <comment ref="BVZ10" authorId="1" shapeId="0" xr:uid="{73D42E8D-6F17-489E-B167-6F73BACB50AE}">
      <text>
        <r>
          <rPr>
            <b/>
            <sz val="9"/>
            <color indexed="81"/>
            <rFont val="Tahoma"/>
            <family val="2"/>
          </rPr>
          <t>Nagarajan, Lavanya:</t>
        </r>
        <r>
          <rPr>
            <sz val="9"/>
            <color indexed="81"/>
            <rFont val="Tahoma"/>
            <family val="2"/>
          </rPr>
          <t xml:space="preserve">
Changed the BRD as min value of 16.20, 16.21, 17.1.0.2 &amp; 18.1 builds
</t>
        </r>
      </text>
    </comment>
    <comment ref="BWC10" authorId="1" shapeId="0" xr:uid="{DE7C16DC-2B0B-4665-9B4B-442B1EA35AFA}">
      <text>
        <r>
          <rPr>
            <b/>
            <sz val="9"/>
            <color indexed="81"/>
            <rFont val="Tahoma"/>
            <family val="2"/>
          </rPr>
          <t>Nagarajan, Lavanya:</t>
        </r>
        <r>
          <rPr>
            <sz val="9"/>
            <color indexed="81"/>
            <rFont val="Tahoma"/>
            <family val="2"/>
          </rPr>
          <t xml:space="preserve">
Changed the BRD as min value of 16.20, 16.21, 17.1.0.2 &amp; 18.1 builds
</t>
        </r>
      </text>
    </comment>
    <comment ref="BWF10" authorId="1" shapeId="0" xr:uid="{8B9BDA6D-39BC-4F1F-95F7-32361CA60394}">
      <text>
        <r>
          <rPr>
            <b/>
            <sz val="9"/>
            <color indexed="81"/>
            <rFont val="Tahoma"/>
            <family val="2"/>
          </rPr>
          <t>Nagarajan, Lavanya:</t>
        </r>
        <r>
          <rPr>
            <sz val="9"/>
            <color indexed="81"/>
            <rFont val="Tahoma"/>
            <family val="2"/>
          </rPr>
          <t xml:space="preserve">
Changed the BRD as min value of 16.20, 16.21, 17.1.0.2 &amp; 18.1 builds
</t>
        </r>
      </text>
    </comment>
    <comment ref="BVP11" authorId="1" shapeId="0" xr:uid="{01F79C11-C87A-4711-A4A6-B82669AF8C45}">
      <text>
        <r>
          <rPr>
            <b/>
            <sz val="9"/>
            <color indexed="81"/>
            <rFont val="Tahoma"/>
            <family val="2"/>
          </rPr>
          <t>Nagarajan, Lavanya:</t>
        </r>
        <r>
          <rPr>
            <sz val="9"/>
            <color indexed="81"/>
            <rFont val="Tahoma"/>
            <family val="2"/>
          </rPr>
          <t xml:space="preserve">
Changed the BRD as min value of 16.20, 16.21, 17.1.0.2 &amp; 18.1 builds
</t>
        </r>
      </text>
    </comment>
    <comment ref="BVV11" authorId="1" shapeId="0" xr:uid="{C3E7062D-0929-44AF-8A23-4F087BA0E4B2}">
      <text>
        <r>
          <rPr>
            <b/>
            <sz val="9"/>
            <color indexed="81"/>
            <rFont val="Tahoma"/>
            <family val="2"/>
          </rPr>
          <t>Nagarajan, Lavanya:</t>
        </r>
        <r>
          <rPr>
            <sz val="9"/>
            <color indexed="81"/>
            <rFont val="Tahoma"/>
            <family val="2"/>
          </rPr>
          <t xml:space="preserve">
Changed the BRD as min value of 16.20, 16.21, 17.1.0.2 &amp; 18.1 builds
</t>
        </r>
      </text>
    </comment>
    <comment ref="BVZ11" authorId="1" shapeId="0" xr:uid="{B428266A-6563-4EB8-B1C7-5FD70396FADA}">
      <text>
        <r>
          <rPr>
            <b/>
            <sz val="9"/>
            <color indexed="81"/>
            <rFont val="Tahoma"/>
            <family val="2"/>
          </rPr>
          <t>Nagarajan, Lavanya:</t>
        </r>
        <r>
          <rPr>
            <sz val="9"/>
            <color indexed="81"/>
            <rFont val="Tahoma"/>
            <family val="2"/>
          </rPr>
          <t xml:space="preserve">
Changed the BRD as min value of 16.20, 16.21, 17.1.0.2 &amp; 18.1 builds
</t>
        </r>
      </text>
    </comment>
    <comment ref="BWC11" authorId="1" shapeId="0" xr:uid="{FAE1CC66-CE3D-45C0-AAB1-8FF7C15CBD58}">
      <text>
        <r>
          <rPr>
            <b/>
            <sz val="9"/>
            <color indexed="81"/>
            <rFont val="Tahoma"/>
            <family val="2"/>
          </rPr>
          <t>Nagarajan, Lavanya:</t>
        </r>
        <r>
          <rPr>
            <sz val="9"/>
            <color indexed="81"/>
            <rFont val="Tahoma"/>
            <family val="2"/>
          </rPr>
          <t xml:space="preserve">
Changed the BRD as min value of 16.20, 16.21, 17.1.0.2 &amp; 18.1 builds
</t>
        </r>
      </text>
    </comment>
    <comment ref="BWF11" authorId="1" shapeId="0" xr:uid="{B3F1C73C-9793-4BB3-846D-89BA138E4A91}">
      <text>
        <r>
          <rPr>
            <b/>
            <sz val="9"/>
            <color indexed="81"/>
            <rFont val="Tahoma"/>
            <family val="2"/>
          </rPr>
          <t>Nagarajan, Lavanya:</t>
        </r>
        <r>
          <rPr>
            <sz val="9"/>
            <color indexed="81"/>
            <rFont val="Tahoma"/>
            <family val="2"/>
          </rPr>
          <t xml:space="preserve">
Changed the BRD as min value of 16.20, 16.21, 17.1.0.2 &amp; 18.1 builds
</t>
        </r>
      </text>
    </comment>
    <comment ref="AZS12" authorId="2" shapeId="0" xr:uid="{00000000-0006-0000-0500-000001000000}">
      <text>
        <r>
          <rPr>
            <b/>
            <sz val="9"/>
            <color indexed="81"/>
            <rFont val="Tahoma"/>
            <family val="2"/>
          </rPr>
          <t>Selvakumar, Princey:</t>
        </r>
        <r>
          <rPr>
            <sz val="9"/>
            <color indexed="81"/>
            <rFont val="Tahoma"/>
            <family val="2"/>
          </rPr>
          <t xml:space="preserve">
BRD changed as per Decanter QA</t>
        </r>
      </text>
    </comment>
    <comment ref="BDT12" authorId="3" shapeId="0" xr:uid="{269A2006-4D87-4C88-9FFF-4A22C12E1EE3}">
      <text>
        <r>
          <rPr>
            <b/>
            <sz val="9"/>
            <color indexed="81"/>
            <rFont val="Tahoma"/>
            <family val="2"/>
          </rPr>
          <t>Nithya, Immaculate:</t>
        </r>
        <r>
          <rPr>
            <sz val="9"/>
            <color indexed="81"/>
            <rFont val="Tahoma"/>
            <family val="2"/>
          </rPr>
          <t xml:space="preserve">
Baseline Changed as per new Decanter settings UI (PM approved) J16.5</t>
        </r>
      </text>
    </comment>
    <comment ref="BDZ12" authorId="3" shapeId="0" xr:uid="{384CB871-7870-42E1-8D7F-F1FE008CB2F7}">
      <text>
        <r>
          <rPr>
            <b/>
            <sz val="9"/>
            <color indexed="81"/>
            <rFont val="Tahoma"/>
            <family val="2"/>
          </rPr>
          <t>Nithya, Immaculate:</t>
        </r>
        <r>
          <rPr>
            <sz val="9"/>
            <color indexed="81"/>
            <rFont val="Tahoma"/>
            <family val="2"/>
          </rPr>
          <t xml:space="preserve">
Baseline Changed as per new Decanter settings UI (PM approved) J16.5</t>
        </r>
      </text>
    </comment>
    <comment ref="BEC12" authorId="3" shapeId="0" xr:uid="{28631917-F483-4B67-A9C8-054C445B6DCB}">
      <text>
        <r>
          <rPr>
            <b/>
            <sz val="9"/>
            <color indexed="81"/>
            <rFont val="Tahoma"/>
            <family val="2"/>
          </rPr>
          <t>Nithya, Immaculate:</t>
        </r>
        <r>
          <rPr>
            <sz val="9"/>
            <color indexed="81"/>
            <rFont val="Tahoma"/>
            <family val="2"/>
          </rPr>
          <t xml:space="preserve">
Baseline Changed as per new Decanter settings UI (PM approved) J16.5</t>
        </r>
      </text>
    </comment>
    <comment ref="BEH12" authorId="3" shapeId="0" xr:uid="{69982090-F060-4D96-B4AB-C927F0171E24}">
      <text>
        <r>
          <rPr>
            <b/>
            <sz val="9"/>
            <color indexed="81"/>
            <rFont val="Tahoma"/>
            <family val="2"/>
          </rPr>
          <t>Nithya, Immaculate:</t>
        </r>
        <r>
          <rPr>
            <sz val="9"/>
            <color indexed="81"/>
            <rFont val="Tahoma"/>
            <family val="2"/>
          </rPr>
          <t xml:space="preserve">
Baseline Changed as per new Decanter settings UI (PM approved) J16.5</t>
        </r>
      </text>
    </comment>
    <comment ref="BEN12" authorId="3" shapeId="0" xr:uid="{3EA030C3-2129-4794-A446-8D10C5B70836}">
      <text>
        <r>
          <rPr>
            <b/>
            <sz val="9"/>
            <color indexed="81"/>
            <rFont val="Tahoma"/>
            <family val="2"/>
          </rPr>
          <t>Nithya, Immaculate:</t>
        </r>
        <r>
          <rPr>
            <sz val="9"/>
            <color indexed="81"/>
            <rFont val="Tahoma"/>
            <family val="2"/>
          </rPr>
          <t xml:space="preserve">
Baseline Changed as per new Decanter settings UI (PM approved) J16.5</t>
        </r>
      </text>
    </comment>
    <comment ref="BET12" authorId="3" shapeId="0" xr:uid="{94A2992B-938B-4E8C-AD03-8518810241C7}">
      <text>
        <r>
          <rPr>
            <b/>
            <sz val="9"/>
            <color indexed="81"/>
            <rFont val="Tahoma"/>
            <family val="2"/>
          </rPr>
          <t>Nithya, Immaculate:</t>
        </r>
        <r>
          <rPr>
            <sz val="9"/>
            <color indexed="81"/>
            <rFont val="Tahoma"/>
            <family val="2"/>
          </rPr>
          <t xml:space="preserve">
Baseline Changed as per new Decanter settings UI (PM approved) J16.5</t>
        </r>
      </text>
    </comment>
    <comment ref="BEW12" authorId="3" shapeId="0" xr:uid="{67183B85-84C7-4C62-83FF-D1F647998D7D}">
      <text>
        <r>
          <rPr>
            <b/>
            <sz val="9"/>
            <color indexed="81"/>
            <rFont val="Tahoma"/>
            <family val="2"/>
          </rPr>
          <t>Nithya, Immaculate:</t>
        </r>
        <r>
          <rPr>
            <sz val="9"/>
            <color indexed="81"/>
            <rFont val="Tahoma"/>
            <family val="2"/>
          </rPr>
          <t xml:space="preserve">
Baseline Changed as per new Decanter settings UI (PM approved) J16.5</t>
        </r>
      </text>
    </comment>
    <comment ref="BFE12" authorId="3" shapeId="0" xr:uid="{78707F69-71B3-4924-A4BD-0E97DA8BF1E4}">
      <text>
        <r>
          <rPr>
            <b/>
            <sz val="9"/>
            <color indexed="81"/>
            <rFont val="Tahoma"/>
            <family val="2"/>
          </rPr>
          <t>Nithya, Immaculate:</t>
        </r>
        <r>
          <rPr>
            <sz val="9"/>
            <color indexed="81"/>
            <rFont val="Tahoma"/>
            <family val="2"/>
          </rPr>
          <t xml:space="preserve">
Baseline Changed as per new Decanter settings UI (PM approved) J16.5</t>
        </r>
      </text>
    </comment>
    <comment ref="BFH12" authorId="3" shapeId="0" xr:uid="{3A6DC6BE-C820-4E2B-B257-D505ABDFC51C}">
      <text>
        <r>
          <rPr>
            <b/>
            <sz val="9"/>
            <color indexed="81"/>
            <rFont val="Tahoma"/>
            <family val="2"/>
          </rPr>
          <t>Nithya, Immaculate:</t>
        </r>
        <r>
          <rPr>
            <sz val="9"/>
            <color indexed="81"/>
            <rFont val="Tahoma"/>
            <family val="2"/>
          </rPr>
          <t xml:space="preserve">
Baseline Changed as per new Decanter settings UI (PM approved) J16.5</t>
        </r>
      </text>
    </comment>
    <comment ref="BFK12" authorId="3" shapeId="0" xr:uid="{1B613B46-B759-4E2F-A75D-963981C85915}">
      <text>
        <r>
          <rPr>
            <b/>
            <sz val="9"/>
            <color indexed="81"/>
            <rFont val="Tahoma"/>
            <family val="2"/>
          </rPr>
          <t>Nithya, Immaculate:</t>
        </r>
        <r>
          <rPr>
            <sz val="9"/>
            <color indexed="81"/>
            <rFont val="Tahoma"/>
            <family val="2"/>
          </rPr>
          <t xml:space="preserve">
Baseline Changed as per new Decanter settings UI (PM approved) J16.5</t>
        </r>
      </text>
    </comment>
    <comment ref="BFS12" authorId="2" shapeId="0" xr:uid="{00000000-0006-0000-0500-000002000000}">
      <text>
        <r>
          <rPr>
            <b/>
            <sz val="9"/>
            <color indexed="81"/>
            <rFont val="Tahoma"/>
            <family val="2"/>
          </rPr>
          <t>Selvakumar, Princey:</t>
        </r>
        <r>
          <rPr>
            <sz val="9"/>
            <color indexed="81"/>
            <rFont val="Tahoma"/>
            <family val="2"/>
          </rPr>
          <t xml:space="preserve">
BRD changed as per Decanter QA</t>
        </r>
      </text>
    </comment>
    <comment ref="BGZ12" authorId="2" shapeId="0" xr:uid="{1278223D-E135-453A-95C9-0AF80B9B16D8}">
      <text>
        <r>
          <rPr>
            <b/>
            <sz val="9"/>
            <color indexed="81"/>
            <rFont val="Tahoma"/>
            <family val="2"/>
          </rPr>
          <t>Selvakumar, Princey:</t>
        </r>
        <r>
          <rPr>
            <sz val="9"/>
            <color indexed="81"/>
            <rFont val="Tahoma"/>
            <family val="2"/>
          </rPr>
          <t xml:space="preserve">
BRD changed as per Decanter QA</t>
        </r>
      </text>
    </comment>
    <comment ref="BIB12" authorId="2" shapeId="0" xr:uid="{B59383C5-84BB-4D64-BE94-61278B4AFD5A}">
      <text>
        <r>
          <rPr>
            <b/>
            <sz val="9"/>
            <color indexed="81"/>
            <rFont val="Tahoma"/>
            <family val="2"/>
          </rPr>
          <t>Selvakumar, Princey:</t>
        </r>
        <r>
          <rPr>
            <sz val="9"/>
            <color indexed="81"/>
            <rFont val="Tahoma"/>
            <family val="2"/>
          </rPr>
          <t xml:space="preserve">
BRD changed as per Decanter QA</t>
        </r>
      </text>
    </comment>
    <comment ref="BIH12" authorId="2" shapeId="0" xr:uid="{ED141E8D-9B3D-45C9-A52C-C99B96E08A7E}">
      <text>
        <r>
          <rPr>
            <b/>
            <sz val="9"/>
            <color indexed="81"/>
            <rFont val="Tahoma"/>
            <family val="2"/>
          </rPr>
          <t>Selvakumar, Princey:</t>
        </r>
        <r>
          <rPr>
            <sz val="9"/>
            <color indexed="81"/>
            <rFont val="Tahoma"/>
            <family val="2"/>
          </rPr>
          <t xml:space="preserve">
BRD changed as per Decanter QA</t>
        </r>
      </text>
    </comment>
    <comment ref="BJA12" authorId="2" shapeId="0" xr:uid="{8B68DA8D-ECB4-467A-833F-43613CF8B9BB}">
      <text>
        <r>
          <rPr>
            <b/>
            <sz val="9"/>
            <color indexed="81"/>
            <rFont val="Tahoma"/>
            <family val="2"/>
          </rPr>
          <t>Selvakumar, Princey:</t>
        </r>
        <r>
          <rPr>
            <sz val="9"/>
            <color indexed="81"/>
            <rFont val="Tahoma"/>
            <family val="2"/>
          </rPr>
          <t xml:space="preserve">
BRD changed as per Decanter QA</t>
        </r>
      </text>
    </comment>
    <comment ref="BJH12" authorId="2" shapeId="0" xr:uid="{87DFA169-C524-436B-A6C8-A71E6C5EFB44}">
      <text>
        <r>
          <rPr>
            <b/>
            <sz val="9"/>
            <color indexed="81"/>
            <rFont val="Tahoma"/>
            <family val="2"/>
          </rPr>
          <t>Selvakumar, Princey:</t>
        </r>
        <r>
          <rPr>
            <sz val="9"/>
            <color indexed="81"/>
            <rFont val="Tahoma"/>
            <family val="2"/>
          </rPr>
          <t xml:space="preserve">
BRD changed as per Decanter QA</t>
        </r>
      </text>
    </comment>
    <comment ref="BJO12" authorId="3" shapeId="0" xr:uid="{AB3343D6-7D74-46AF-A9D0-3EDE01FE3753}">
      <text>
        <r>
          <rPr>
            <b/>
            <sz val="9"/>
            <color indexed="81"/>
            <rFont val="Tahoma"/>
            <family val="2"/>
          </rPr>
          <t>Nithya, Immaculate:</t>
        </r>
        <r>
          <rPr>
            <sz val="9"/>
            <color indexed="81"/>
            <rFont val="Tahoma"/>
            <family val="2"/>
          </rPr>
          <t xml:space="preserve">
Malbec BRD
Baseline Changed as per new Decanter settings UI (PM approved) J16.5</t>
        </r>
      </text>
    </comment>
    <comment ref="BJP12" authorId="3" shapeId="0" xr:uid="{E86A9B5E-A25A-4FA3-BB72-6C3E6F3FC924}">
      <text>
        <r>
          <rPr>
            <b/>
            <sz val="9"/>
            <color indexed="81"/>
            <rFont val="Tahoma"/>
            <family val="2"/>
          </rPr>
          <t>Nithya, Immaculate:</t>
        </r>
        <r>
          <rPr>
            <sz val="9"/>
            <color indexed="81"/>
            <rFont val="Tahoma"/>
            <family val="2"/>
          </rPr>
          <t xml:space="preserve">
Baseline Changed as per new Decanter settings UI (PM approved) J16.5</t>
        </r>
      </text>
    </comment>
    <comment ref="BJW12" authorId="3" shapeId="0" xr:uid="{F1F4E204-33BE-4081-9EA1-B72904D77D3C}">
      <text>
        <r>
          <rPr>
            <b/>
            <sz val="9"/>
            <color indexed="81"/>
            <rFont val="Tahoma"/>
            <family val="2"/>
          </rPr>
          <t>Nithya, Immaculate:</t>
        </r>
        <r>
          <rPr>
            <sz val="9"/>
            <color indexed="81"/>
            <rFont val="Tahoma"/>
            <family val="2"/>
          </rPr>
          <t xml:space="preserve">
Malbec BRD
Baseline Changed as per new Decanter settings UI (PM approved) J16.5</t>
        </r>
      </text>
    </comment>
    <comment ref="BJX12" authorId="3" shapeId="0" xr:uid="{6C66D202-D25C-4759-8131-3D9609FADB67}">
      <text>
        <r>
          <rPr>
            <b/>
            <sz val="9"/>
            <color indexed="81"/>
            <rFont val="Tahoma"/>
            <family val="2"/>
          </rPr>
          <t>Nithya, Immaculate:</t>
        </r>
        <r>
          <rPr>
            <sz val="9"/>
            <color indexed="81"/>
            <rFont val="Tahoma"/>
            <family val="2"/>
          </rPr>
          <t xml:space="preserve">
Baseline Changed as per new Decanter settings UI (PM approved) J16.5</t>
        </r>
      </text>
    </comment>
    <comment ref="BKA12" authorId="3" shapeId="0" xr:uid="{2AD83890-D9A7-4D62-A816-FFE94A994AEB}">
      <text>
        <r>
          <rPr>
            <b/>
            <sz val="9"/>
            <color indexed="81"/>
            <rFont val="Tahoma"/>
            <family val="2"/>
          </rPr>
          <t>Nithya, Immaculate:</t>
        </r>
        <r>
          <rPr>
            <sz val="9"/>
            <color indexed="81"/>
            <rFont val="Tahoma"/>
            <family val="2"/>
          </rPr>
          <t xml:space="preserve">
Malbec BRD
Baseline Changed as per new Decanter settings UI (PM approved) J16.5</t>
        </r>
      </text>
    </comment>
    <comment ref="BKB12" authorId="3" shapeId="0" xr:uid="{E0FEAC41-0690-46F5-9E01-6599D6293247}">
      <text>
        <r>
          <rPr>
            <b/>
            <sz val="9"/>
            <color indexed="81"/>
            <rFont val="Tahoma"/>
            <family val="2"/>
          </rPr>
          <t>Nithya, Immaculate:</t>
        </r>
        <r>
          <rPr>
            <sz val="9"/>
            <color indexed="81"/>
            <rFont val="Tahoma"/>
            <family val="2"/>
          </rPr>
          <t xml:space="preserve">
Baseline Changed as per new Decanter settings UI (PM approved) J16.5</t>
        </r>
      </text>
    </comment>
    <comment ref="BKG12" authorId="3" shapeId="0" xr:uid="{A7B582FA-F162-405D-8E02-932DCEC01882}">
      <text>
        <r>
          <rPr>
            <b/>
            <sz val="9"/>
            <color indexed="81"/>
            <rFont val="Tahoma"/>
            <family val="2"/>
          </rPr>
          <t>Nithya, Immaculate:</t>
        </r>
        <r>
          <rPr>
            <sz val="9"/>
            <color indexed="81"/>
            <rFont val="Tahoma"/>
            <family val="2"/>
          </rPr>
          <t xml:space="preserve">
Malbec BRD
Baseline Changed as per new Decanter settings UI (PM approved) J16.5</t>
        </r>
      </text>
    </comment>
    <comment ref="BKH12" authorId="3" shapeId="0" xr:uid="{546C54A4-3776-4F40-B76E-395FB72DA251}">
      <text>
        <r>
          <rPr>
            <b/>
            <sz val="9"/>
            <color indexed="81"/>
            <rFont val="Tahoma"/>
            <family val="2"/>
          </rPr>
          <t>Nithya, Immaculate:</t>
        </r>
        <r>
          <rPr>
            <sz val="9"/>
            <color indexed="81"/>
            <rFont val="Tahoma"/>
            <family val="2"/>
          </rPr>
          <t xml:space="preserve">
Baseline Changed as per new Decanter settings UI (PM approved) J16.5</t>
        </r>
      </text>
    </comment>
    <comment ref="BKM12" authorId="3" shapeId="0" xr:uid="{77283038-A029-41C7-BBD8-C3762ECE8D54}">
      <text>
        <r>
          <rPr>
            <b/>
            <sz val="9"/>
            <color indexed="81"/>
            <rFont val="Tahoma"/>
            <family val="2"/>
          </rPr>
          <t>Nithya, Immaculate:</t>
        </r>
        <r>
          <rPr>
            <sz val="9"/>
            <color indexed="81"/>
            <rFont val="Tahoma"/>
            <family val="2"/>
          </rPr>
          <t xml:space="preserve">
Malbec BRD
Baseline Changed as per new Decanter settings UI (PM approved) J16.5</t>
        </r>
      </text>
    </comment>
    <comment ref="BKN12" authorId="3" shapeId="0" xr:uid="{20E8AB21-4473-4B03-9662-3A8DA946D53A}">
      <text>
        <r>
          <rPr>
            <b/>
            <sz val="9"/>
            <color indexed="81"/>
            <rFont val="Tahoma"/>
            <family val="2"/>
          </rPr>
          <t>Nithya, Immaculate:</t>
        </r>
        <r>
          <rPr>
            <sz val="9"/>
            <color indexed="81"/>
            <rFont val="Tahoma"/>
            <family val="2"/>
          </rPr>
          <t xml:space="preserve">
Baseline Changed as per new Decanter settings UI (PM approved) J16.5</t>
        </r>
      </text>
    </comment>
    <comment ref="BKT12" authorId="3" shapeId="0" xr:uid="{71437907-9935-4BFF-B30E-B67124ED1D4E}">
      <text>
        <r>
          <rPr>
            <b/>
            <sz val="9"/>
            <color indexed="81"/>
            <rFont val="Tahoma"/>
            <family val="2"/>
          </rPr>
          <t>Nithya, Immaculate:</t>
        </r>
        <r>
          <rPr>
            <sz val="9"/>
            <color indexed="81"/>
            <rFont val="Tahoma"/>
            <family val="2"/>
          </rPr>
          <t xml:space="preserve">
Malbec BRD
Baseline Changed as per new Decanter settings UI (PM approved) J16.5</t>
        </r>
      </text>
    </comment>
    <comment ref="BKU12" authorId="3" shapeId="0" xr:uid="{A4416DD6-63B7-4399-93AF-B93DEDB1996F}">
      <text>
        <r>
          <rPr>
            <b/>
            <sz val="9"/>
            <color indexed="81"/>
            <rFont val="Tahoma"/>
            <family val="2"/>
          </rPr>
          <t>Nithya, Immaculate:</t>
        </r>
        <r>
          <rPr>
            <sz val="9"/>
            <color indexed="81"/>
            <rFont val="Tahoma"/>
            <family val="2"/>
          </rPr>
          <t xml:space="preserve">
Baseline Changed as per new Decanter settings UI (PM approved) J16.5</t>
        </r>
      </text>
    </comment>
    <comment ref="BKX12" authorId="3" shapeId="0" xr:uid="{CF3A434F-2214-412A-B01D-08B2B4B2E7EE}">
      <text>
        <r>
          <rPr>
            <b/>
            <sz val="9"/>
            <color indexed="81"/>
            <rFont val="Tahoma"/>
            <family val="2"/>
          </rPr>
          <t>Nithya, Immaculate:</t>
        </r>
        <r>
          <rPr>
            <sz val="9"/>
            <color indexed="81"/>
            <rFont val="Tahoma"/>
            <family val="2"/>
          </rPr>
          <t xml:space="preserve">
Malbec BRD
Baseline Changed as per new Decanter settings UI (PM approved) J16.5</t>
        </r>
      </text>
    </comment>
    <comment ref="BKY12" authorId="3" shapeId="0" xr:uid="{8C87E1C5-F8F7-495B-A257-2A92AFD9BBE6}">
      <text>
        <r>
          <rPr>
            <b/>
            <sz val="9"/>
            <color indexed="81"/>
            <rFont val="Tahoma"/>
            <family val="2"/>
          </rPr>
          <t>Nithya, Immaculate:</t>
        </r>
        <r>
          <rPr>
            <sz val="9"/>
            <color indexed="81"/>
            <rFont val="Tahoma"/>
            <family val="2"/>
          </rPr>
          <t xml:space="preserve">
Baseline Changed as per new Decanter settings UI (PM approved) J16.5</t>
        </r>
      </text>
    </comment>
    <comment ref="BLG12" authorId="3" shapeId="0" xr:uid="{ADE12F02-4383-4F04-B90A-CBF096F7C91F}">
      <text>
        <r>
          <rPr>
            <b/>
            <sz val="9"/>
            <color indexed="81"/>
            <rFont val="Tahoma"/>
            <family val="2"/>
          </rPr>
          <t>Nithya, Immaculate:</t>
        </r>
        <r>
          <rPr>
            <sz val="9"/>
            <color indexed="81"/>
            <rFont val="Tahoma"/>
            <family val="2"/>
          </rPr>
          <t xml:space="preserve">
Malbec BRD
Baseline Changed as per new Decanter settings UI (PM approved) J16.5</t>
        </r>
      </text>
    </comment>
    <comment ref="BLH12" authorId="3" shapeId="0" xr:uid="{66F7A49B-51DD-4F72-8602-17C3B222A223}">
      <text>
        <r>
          <rPr>
            <b/>
            <sz val="9"/>
            <color indexed="81"/>
            <rFont val="Tahoma"/>
            <family val="2"/>
          </rPr>
          <t>Nithya, Immaculate:</t>
        </r>
        <r>
          <rPr>
            <sz val="9"/>
            <color indexed="81"/>
            <rFont val="Tahoma"/>
            <family val="2"/>
          </rPr>
          <t xml:space="preserve">
Baseline Changed as per new Decanter settings UI (PM approved) J16.5</t>
        </r>
      </text>
    </comment>
    <comment ref="BLK12" authorId="3" shapeId="0" xr:uid="{9E8FFEBD-BDEB-4776-AF47-8ED74FD253AF}">
      <text>
        <r>
          <rPr>
            <b/>
            <sz val="9"/>
            <color indexed="81"/>
            <rFont val="Tahoma"/>
            <family val="2"/>
          </rPr>
          <t>Nithya, Immaculate:</t>
        </r>
        <r>
          <rPr>
            <sz val="9"/>
            <color indexed="81"/>
            <rFont val="Tahoma"/>
            <family val="2"/>
          </rPr>
          <t xml:space="preserve">
Malbec BRD
Baseline Changed as per new Decanter settings UI (PM approved) J16.5</t>
        </r>
      </text>
    </comment>
    <comment ref="BLL12" authorId="3" shapeId="0" xr:uid="{AE4DD1DC-AD2A-46ED-98DF-D7469E29939A}">
      <text>
        <r>
          <rPr>
            <b/>
            <sz val="9"/>
            <color indexed="81"/>
            <rFont val="Tahoma"/>
            <family val="2"/>
          </rPr>
          <t>Nithya, Immaculate:</t>
        </r>
        <r>
          <rPr>
            <sz val="9"/>
            <color indexed="81"/>
            <rFont val="Tahoma"/>
            <family val="2"/>
          </rPr>
          <t xml:space="preserve">
Baseline Changed as per new Decanter settings UI (PM approved) J16.5</t>
        </r>
      </text>
    </comment>
    <comment ref="BLO12" authorId="3" shapeId="0" xr:uid="{7D64D3D8-4F1A-485C-8EE6-F20A33377FDC}">
      <text>
        <r>
          <rPr>
            <b/>
            <sz val="9"/>
            <color indexed="81"/>
            <rFont val="Tahoma"/>
            <family val="2"/>
          </rPr>
          <t>Nithya, Immaculate:</t>
        </r>
        <r>
          <rPr>
            <sz val="9"/>
            <color indexed="81"/>
            <rFont val="Tahoma"/>
            <family val="2"/>
          </rPr>
          <t xml:space="preserve">
Malbec BRD
Baseline Changed as per new Decanter settings UI (PM approved) J16.5</t>
        </r>
      </text>
    </comment>
    <comment ref="BLP12" authorId="3" shapeId="0" xr:uid="{E3597765-77FE-4014-BBBA-6369E9136F7B}">
      <text>
        <r>
          <rPr>
            <b/>
            <sz val="9"/>
            <color indexed="81"/>
            <rFont val="Tahoma"/>
            <family val="2"/>
          </rPr>
          <t>Nithya, Immaculate:</t>
        </r>
        <r>
          <rPr>
            <sz val="9"/>
            <color indexed="81"/>
            <rFont val="Tahoma"/>
            <family val="2"/>
          </rPr>
          <t xml:space="preserve">
Baseline Changed as per new Decanter settings UI (PM approved) J16.5</t>
        </r>
      </text>
    </comment>
    <comment ref="BLU12" authorId="3" shapeId="0" xr:uid="{2A7B8736-1422-45B9-8D71-64CF48861531}">
      <text>
        <r>
          <rPr>
            <b/>
            <sz val="9"/>
            <color indexed="81"/>
            <rFont val="Tahoma"/>
            <family val="2"/>
          </rPr>
          <t>Nithya, Immaculate:</t>
        </r>
        <r>
          <rPr>
            <sz val="9"/>
            <color indexed="81"/>
            <rFont val="Tahoma"/>
            <family val="2"/>
          </rPr>
          <t xml:space="preserve">
Malbec BRD
Baseline Changed as per new Decanter settings UI (PM approved) J16.5</t>
        </r>
      </text>
    </comment>
    <comment ref="BLV12" authorId="3" shapeId="0" xr:uid="{EAFCE7A0-6580-4F19-ADBC-A104C90283CF}">
      <text>
        <r>
          <rPr>
            <b/>
            <sz val="9"/>
            <color indexed="81"/>
            <rFont val="Tahoma"/>
            <family val="2"/>
          </rPr>
          <t>Nithya, Immaculate:</t>
        </r>
        <r>
          <rPr>
            <sz val="9"/>
            <color indexed="81"/>
            <rFont val="Tahoma"/>
            <family val="2"/>
          </rPr>
          <t xml:space="preserve">
Baseline Changed as per new Decanter settings UI (PM approved) J16.5</t>
        </r>
      </text>
    </comment>
    <comment ref="BLZ12" authorId="3" shapeId="0" xr:uid="{61F26AE0-87A5-472C-8DC2-F930FDCA1D80}">
      <text>
        <r>
          <rPr>
            <b/>
            <sz val="9"/>
            <color indexed="81"/>
            <rFont val="Tahoma"/>
            <family val="2"/>
          </rPr>
          <t>Nithya, Immaculate:</t>
        </r>
        <r>
          <rPr>
            <sz val="9"/>
            <color indexed="81"/>
            <rFont val="Tahoma"/>
            <family val="2"/>
          </rPr>
          <t xml:space="preserve">
Malbec BRD
Baseline Changed as per new Decanter settings UI (PM approved) J16.5</t>
        </r>
      </text>
    </comment>
    <comment ref="BMA12" authorId="3" shapeId="0" xr:uid="{53546AA4-5839-4FEB-B2EA-0F785B4E1E57}">
      <text>
        <r>
          <rPr>
            <b/>
            <sz val="9"/>
            <color indexed="81"/>
            <rFont val="Tahoma"/>
            <family val="2"/>
          </rPr>
          <t>Nithya, Immaculate:</t>
        </r>
        <r>
          <rPr>
            <sz val="9"/>
            <color indexed="81"/>
            <rFont val="Tahoma"/>
            <family val="2"/>
          </rPr>
          <t xml:space="preserve">
Baseline Changed as per new Decanter settings UI (PM approved) J16.5</t>
        </r>
      </text>
    </comment>
    <comment ref="BMD12" authorId="3" shapeId="0" xr:uid="{A6A0C5CF-4522-4670-8217-3EC8D17D8CEB}">
      <text>
        <r>
          <rPr>
            <b/>
            <sz val="9"/>
            <color indexed="81"/>
            <rFont val="Tahoma"/>
            <family val="2"/>
          </rPr>
          <t>Nithya, Immaculate:</t>
        </r>
        <r>
          <rPr>
            <sz val="9"/>
            <color indexed="81"/>
            <rFont val="Tahoma"/>
            <family val="2"/>
          </rPr>
          <t xml:space="preserve">
Malbec BRD
Baseline Changed as per new Decanter settings UI (PM approved) J16.5</t>
        </r>
      </text>
    </comment>
    <comment ref="BME12" authorId="3" shapeId="0" xr:uid="{7191AF60-6721-4BDD-A7BD-7107FA86F161}">
      <text>
        <r>
          <rPr>
            <b/>
            <sz val="9"/>
            <color indexed="81"/>
            <rFont val="Tahoma"/>
            <family val="2"/>
          </rPr>
          <t>Nithya, Immaculate:</t>
        </r>
        <r>
          <rPr>
            <sz val="9"/>
            <color indexed="81"/>
            <rFont val="Tahoma"/>
            <family val="2"/>
          </rPr>
          <t xml:space="preserve">
Baseline Changed as per new Decanter settings UI (PM approved) J16.5</t>
        </r>
      </text>
    </comment>
    <comment ref="BRQ12" authorId="3" shapeId="0" xr:uid="{E895FB21-6498-4B8C-A89F-3FF825522E45}">
      <text>
        <r>
          <rPr>
            <b/>
            <sz val="9"/>
            <color indexed="81"/>
            <rFont val="Tahoma"/>
            <family val="2"/>
          </rPr>
          <t>Nithya, Immaculate:</t>
        </r>
        <r>
          <rPr>
            <sz val="9"/>
            <color indexed="81"/>
            <rFont val="Tahoma"/>
            <family val="2"/>
          </rPr>
          <t xml:space="preserve">
Baseline Changed as per new Decanter settings UI (PM approved) J16.5
</t>
        </r>
      </text>
    </comment>
    <comment ref="BSA12" authorId="3" shapeId="0" xr:uid="{A9CBF345-C634-43F7-9580-A4125AC233CF}">
      <text>
        <r>
          <rPr>
            <b/>
            <sz val="9"/>
            <color indexed="81"/>
            <rFont val="Tahoma"/>
            <family val="2"/>
          </rPr>
          <t>Nithya, Immaculate:</t>
        </r>
        <r>
          <rPr>
            <sz val="9"/>
            <color indexed="81"/>
            <rFont val="Tahoma"/>
            <family val="2"/>
          </rPr>
          <t xml:space="preserve">
Baseline Changed as per new Decanter settings UI (PM approved) J16.5
</t>
        </r>
      </text>
    </comment>
    <comment ref="BSE12" authorId="3" shapeId="0" xr:uid="{F67663D5-4304-4B35-9385-24A21E9DC76E}">
      <text>
        <r>
          <rPr>
            <b/>
            <sz val="9"/>
            <color indexed="81"/>
            <rFont val="Tahoma"/>
            <family val="2"/>
          </rPr>
          <t>Nithya, Immaculate:</t>
        </r>
        <r>
          <rPr>
            <sz val="9"/>
            <color indexed="81"/>
            <rFont val="Tahoma"/>
            <family val="2"/>
          </rPr>
          <t xml:space="preserve">
Baseline Changed as per new Decanter settings UI (PM approved) J16.5
</t>
        </r>
      </text>
    </comment>
    <comment ref="BSM12" authorId="3" shapeId="0" xr:uid="{6C00D06C-A300-4F0F-A786-BFA7A37E5267}">
      <text>
        <r>
          <rPr>
            <b/>
            <sz val="9"/>
            <color indexed="81"/>
            <rFont val="Tahoma"/>
            <family val="2"/>
          </rPr>
          <t>Nithya, Immaculate:</t>
        </r>
        <r>
          <rPr>
            <sz val="9"/>
            <color indexed="81"/>
            <rFont val="Tahoma"/>
            <family val="2"/>
          </rPr>
          <t xml:space="preserve">
Baseline Changed as per new Decanter settings UI (PM approved) J16.5
</t>
        </r>
      </text>
    </comment>
    <comment ref="BSW12" authorId="3" shapeId="0" xr:uid="{A74C76C1-9FEA-4728-A226-9C2C8F342C9D}">
      <text>
        <r>
          <rPr>
            <b/>
            <sz val="9"/>
            <color indexed="81"/>
            <rFont val="Tahoma"/>
            <family val="2"/>
          </rPr>
          <t>Nithya, Immaculate:</t>
        </r>
        <r>
          <rPr>
            <sz val="9"/>
            <color indexed="81"/>
            <rFont val="Tahoma"/>
            <family val="2"/>
          </rPr>
          <t xml:space="preserve">
Baseline Changed as per new Decanter settings UI (PM approved) J16.5
</t>
        </r>
      </text>
    </comment>
    <comment ref="BTG12" authorId="3" shapeId="0" xr:uid="{C3FA6991-D454-4626-9108-9E7672237BCB}">
      <text>
        <r>
          <rPr>
            <b/>
            <sz val="9"/>
            <color indexed="81"/>
            <rFont val="Tahoma"/>
            <family val="2"/>
          </rPr>
          <t>Nithya, Immaculate:</t>
        </r>
        <r>
          <rPr>
            <sz val="9"/>
            <color indexed="81"/>
            <rFont val="Tahoma"/>
            <family val="2"/>
          </rPr>
          <t xml:space="preserve">
Baseline Changed as per new Decanter settings UI (PM approved) J16.5
</t>
        </r>
      </text>
    </comment>
    <comment ref="BTK12" authorId="3" shapeId="0" xr:uid="{43BA89B9-A4F4-4797-B8E1-99C7DD7BE0D3}">
      <text>
        <r>
          <rPr>
            <b/>
            <sz val="9"/>
            <color indexed="81"/>
            <rFont val="Tahoma"/>
            <family val="2"/>
          </rPr>
          <t>Nithya, Immaculate:</t>
        </r>
        <r>
          <rPr>
            <sz val="9"/>
            <color indexed="81"/>
            <rFont val="Tahoma"/>
            <family val="2"/>
          </rPr>
          <t xml:space="preserve">
Baseline Changed as per new Decanter settings UI (PM approved) J16.5
</t>
        </r>
      </text>
    </comment>
    <comment ref="BUA12" authorId="3" shapeId="0" xr:uid="{C1552498-DFE0-4425-8068-6685CE05C5F5}">
      <text>
        <r>
          <rPr>
            <b/>
            <sz val="9"/>
            <color indexed="81"/>
            <rFont val="Tahoma"/>
            <family val="2"/>
          </rPr>
          <t>Nithya, Immaculate:</t>
        </r>
        <r>
          <rPr>
            <sz val="9"/>
            <color indexed="81"/>
            <rFont val="Tahoma"/>
            <family val="2"/>
          </rPr>
          <t xml:space="preserve">
Baseline Changed as per new Decanter settings UI (PM approved) J16.5
</t>
        </r>
      </text>
    </comment>
    <comment ref="BUD12" authorId="3" shapeId="0" xr:uid="{BD9C4988-13D2-4697-BFA9-076F95772133}">
      <text>
        <r>
          <rPr>
            <b/>
            <sz val="9"/>
            <color indexed="81"/>
            <rFont val="Tahoma"/>
            <family val="2"/>
          </rPr>
          <t>Nithya, Immaculate:</t>
        </r>
        <r>
          <rPr>
            <sz val="9"/>
            <color indexed="81"/>
            <rFont val="Tahoma"/>
            <family val="2"/>
          </rPr>
          <t xml:space="preserve">
Baseline Changed as per new Decanter settings UI (PM approved) J16.5
</t>
        </r>
      </text>
    </comment>
    <comment ref="BUG12" authorId="3" shapeId="0" xr:uid="{09FD23F8-F995-4C7B-AEF8-AEE68150C0D0}">
      <text>
        <r>
          <rPr>
            <b/>
            <sz val="9"/>
            <color indexed="81"/>
            <rFont val="Tahoma"/>
            <family val="2"/>
          </rPr>
          <t>Nithya, Immaculate:</t>
        </r>
        <r>
          <rPr>
            <sz val="9"/>
            <color indexed="81"/>
            <rFont val="Tahoma"/>
            <family val="2"/>
          </rPr>
          <t xml:space="preserve">
Baseline Changed as per new Decanter settings UI (PM approved) J16.5
</t>
        </r>
      </text>
    </comment>
    <comment ref="BUO12" authorId="3" shapeId="0" xr:uid="{3EBCB251-0FAE-47A0-A0A5-B76A001E6BB6}">
      <text>
        <r>
          <rPr>
            <b/>
            <sz val="9"/>
            <color indexed="81"/>
            <rFont val="Tahoma"/>
            <family val="2"/>
          </rPr>
          <t>Nithya, Immaculate:</t>
        </r>
        <r>
          <rPr>
            <sz val="9"/>
            <color indexed="81"/>
            <rFont val="Tahoma"/>
            <family val="2"/>
          </rPr>
          <t xml:space="preserve">
Baseline Changed as per new Decanter settings UI (PM approved) J16.5
</t>
        </r>
      </text>
    </comment>
    <comment ref="BUR12" authorId="3" shapeId="0" xr:uid="{FB9763F5-B49B-43B0-9C8D-ABEC23EA2367}">
      <text>
        <r>
          <rPr>
            <b/>
            <sz val="9"/>
            <color indexed="81"/>
            <rFont val="Tahoma"/>
            <family val="2"/>
          </rPr>
          <t>Nithya, Immaculate:</t>
        </r>
        <r>
          <rPr>
            <sz val="9"/>
            <color indexed="81"/>
            <rFont val="Tahoma"/>
            <family val="2"/>
          </rPr>
          <t xml:space="preserve">
Baseline Changed as per new Decanter settings UI (PM approved) J16.5
</t>
        </r>
      </text>
    </comment>
    <comment ref="BUU12" authorId="3" shapeId="0" xr:uid="{EAEC0FF7-EE46-421B-AA3C-104C4C53496A}">
      <text>
        <r>
          <rPr>
            <b/>
            <sz val="9"/>
            <color indexed="81"/>
            <rFont val="Tahoma"/>
            <family val="2"/>
          </rPr>
          <t>Nithya, Immaculate:</t>
        </r>
        <r>
          <rPr>
            <sz val="9"/>
            <color indexed="81"/>
            <rFont val="Tahoma"/>
            <family val="2"/>
          </rPr>
          <t xml:space="preserve">
Baseline Changed as per new Decanter settings UI (PM approved) J16.5
</t>
        </r>
      </text>
    </comment>
    <comment ref="BXE12" authorId="1" shapeId="0" xr:uid="{4FC6533D-A352-4A8C-99B2-472346C08182}">
      <text>
        <r>
          <rPr>
            <b/>
            <sz val="9"/>
            <color indexed="81"/>
            <rFont val="Tahoma"/>
            <family val="2"/>
          </rPr>
          <t>Nagarajan, Lavanya:</t>
        </r>
        <r>
          <rPr>
            <sz val="9"/>
            <color indexed="81"/>
            <rFont val="Tahoma"/>
            <family val="2"/>
          </rPr>
          <t xml:space="preserve">
Changed the BRD as min value of 17, 17.1.02 &amp; 18.1 builds</t>
        </r>
      </text>
    </comment>
    <comment ref="BXK12" authorId="1" shapeId="0" xr:uid="{EADBA482-13C8-4E01-B882-D6CD96FA73A6}">
      <text>
        <r>
          <rPr>
            <b/>
            <sz val="9"/>
            <color indexed="81"/>
            <rFont val="Tahoma"/>
            <family val="2"/>
          </rPr>
          <t>Nagarajan, Lavanya:</t>
        </r>
        <r>
          <rPr>
            <sz val="9"/>
            <color indexed="81"/>
            <rFont val="Tahoma"/>
            <family val="2"/>
          </rPr>
          <t xml:space="preserve">
Changed the BRD as min value of 17, 17.1.02 &amp; 18.1 builds</t>
        </r>
      </text>
    </comment>
    <comment ref="BXN12" authorId="1" shapeId="0" xr:uid="{589C320F-C809-47A4-A1F4-E3191E45A13E}">
      <text>
        <r>
          <rPr>
            <b/>
            <sz val="9"/>
            <color indexed="81"/>
            <rFont val="Tahoma"/>
            <family val="2"/>
          </rPr>
          <t>Nagarajan, Lavanya:</t>
        </r>
        <r>
          <rPr>
            <sz val="9"/>
            <color indexed="81"/>
            <rFont val="Tahoma"/>
            <family val="2"/>
          </rPr>
          <t xml:space="preserve">
Changed the BRD as min value of 17, 17.1.02 &amp; 18.1 builds</t>
        </r>
      </text>
    </comment>
    <comment ref="BXQ12" authorId="1" shapeId="0" xr:uid="{47D18140-FBBE-4F41-BD2C-3A0DE6862712}">
      <text>
        <r>
          <rPr>
            <b/>
            <sz val="9"/>
            <color indexed="81"/>
            <rFont val="Tahoma"/>
            <family val="2"/>
          </rPr>
          <t>Nagarajan, Lavanya:</t>
        </r>
        <r>
          <rPr>
            <sz val="9"/>
            <color indexed="81"/>
            <rFont val="Tahoma"/>
            <family val="2"/>
          </rPr>
          <t xml:space="preserve">
Changed the BRD as min value of 17, 17.1.02 &amp; 18.1 builds</t>
        </r>
      </text>
    </comment>
    <comment ref="BYE12" authorId="0" shapeId="0" xr:uid="{2199B0E1-1B00-4B93-A604-6126BB5CC86D}">
      <text>
        <r>
          <rPr>
            <b/>
            <sz val="9"/>
            <color indexed="81"/>
            <rFont val="Tahoma"/>
            <family val="2"/>
          </rPr>
          <t>K, Arun Kumar:</t>
        </r>
        <r>
          <rPr>
            <sz val="9"/>
            <color indexed="81"/>
            <rFont val="Tahoma"/>
            <family val="2"/>
          </rPr>
          <t xml:space="preserve">
Changed the BRD as min value of 16.30, 17.2 &amp; 18.1 build</t>
        </r>
      </text>
    </comment>
    <comment ref="BYH12" authorId="0" shapeId="0" xr:uid="{2274BF81-9E87-4133-BACD-90580DA47476}">
      <text>
        <r>
          <rPr>
            <b/>
            <sz val="9"/>
            <color indexed="81"/>
            <rFont val="Tahoma"/>
            <family val="2"/>
          </rPr>
          <t>K, Arun Kumar:</t>
        </r>
        <r>
          <rPr>
            <sz val="9"/>
            <color indexed="81"/>
            <rFont val="Tahoma"/>
            <family val="2"/>
          </rPr>
          <t xml:space="preserve">
Changed the BRD as min value of 16.30, 17.2 &amp; 18.1 build</t>
        </r>
      </text>
    </comment>
    <comment ref="BYN12" authorId="0" shapeId="0" xr:uid="{06AA54AB-0B63-464B-9D0E-3AC04B4DB39C}">
      <text>
        <r>
          <rPr>
            <b/>
            <sz val="9"/>
            <color indexed="81"/>
            <rFont val="Tahoma"/>
            <family val="2"/>
          </rPr>
          <t>K, Arun Kumar:</t>
        </r>
        <r>
          <rPr>
            <sz val="9"/>
            <color indexed="81"/>
            <rFont val="Tahoma"/>
            <family val="2"/>
          </rPr>
          <t xml:space="preserve">
Changed the BRD as min value of 16.30, 17.2 &amp; 18.1 build</t>
        </r>
      </text>
    </comment>
    <comment ref="BYQ12" authorId="0" shapeId="0" xr:uid="{C08BBD49-CF97-4CF3-AF65-5195C4E1740B}">
      <text>
        <r>
          <rPr>
            <b/>
            <sz val="9"/>
            <color indexed="81"/>
            <rFont val="Tahoma"/>
            <family val="2"/>
          </rPr>
          <t>K, Arun Kumar:</t>
        </r>
        <r>
          <rPr>
            <sz val="9"/>
            <color indexed="81"/>
            <rFont val="Tahoma"/>
            <family val="2"/>
          </rPr>
          <t xml:space="preserve">
Changed the BRD as min value of 16.30, 17.2 &amp; 18.1 build</t>
        </r>
      </text>
    </comment>
    <comment ref="BYT12" authorId="0" shapeId="0" xr:uid="{14BD7765-6036-4E4E-99DF-9DB6161D8A1B}">
      <text>
        <r>
          <rPr>
            <b/>
            <sz val="9"/>
            <color indexed="81"/>
            <rFont val="Tahoma"/>
            <family val="2"/>
          </rPr>
          <t>K, Arun Kumar:</t>
        </r>
        <r>
          <rPr>
            <sz val="9"/>
            <color indexed="81"/>
            <rFont val="Tahoma"/>
            <family val="2"/>
          </rPr>
          <t xml:space="preserve">
Changed the BRD as min value of 16.30, 17.2 &amp; 18.1 build</t>
        </r>
      </text>
    </comment>
    <comment ref="BZF12" authorId="0" shapeId="0" xr:uid="{AFE10E6B-4EA7-4039-8A16-C6E149C6805C}">
      <text>
        <r>
          <rPr>
            <b/>
            <sz val="9"/>
            <color indexed="81"/>
            <rFont val="Tahoma"/>
            <family val="2"/>
          </rPr>
          <t>K, Arun Kumar:</t>
        </r>
        <r>
          <rPr>
            <sz val="9"/>
            <color indexed="81"/>
            <rFont val="Tahoma"/>
            <family val="2"/>
          </rPr>
          <t xml:space="preserve">
Changed the BRD as min value of 18.1.0.1, 18.0.1 &amp; 18.1 builds</t>
        </r>
      </text>
    </comment>
    <comment ref="BZL12" authorId="0" shapeId="0" xr:uid="{0B90A7B4-F957-442B-B1F6-D8D998C76D35}">
      <text>
        <r>
          <rPr>
            <b/>
            <sz val="9"/>
            <color indexed="81"/>
            <rFont val="Tahoma"/>
            <family val="2"/>
          </rPr>
          <t>K, Arun Kumar:</t>
        </r>
        <r>
          <rPr>
            <sz val="9"/>
            <color indexed="81"/>
            <rFont val="Tahoma"/>
            <family val="2"/>
          </rPr>
          <t xml:space="preserve">
Changed the BRD as min value of 18.1.0.1, 18.0.1 &amp; 18.1 builds</t>
        </r>
      </text>
    </comment>
    <comment ref="BZO12" authorId="0" shapeId="0" xr:uid="{1C3E7515-9FF0-45DF-8DC7-9F5A745548E3}">
      <text>
        <r>
          <rPr>
            <b/>
            <sz val="9"/>
            <color indexed="81"/>
            <rFont val="Tahoma"/>
            <family val="2"/>
          </rPr>
          <t>K, Arun Kumar:</t>
        </r>
        <r>
          <rPr>
            <sz val="9"/>
            <color indexed="81"/>
            <rFont val="Tahoma"/>
            <family val="2"/>
          </rPr>
          <t xml:space="preserve">
Changed the BRD as min value of 18.1.0.1, 18.0.1 &amp; 18.1 builds</t>
        </r>
      </text>
    </comment>
    <comment ref="BZR12" authorId="0" shapeId="0" xr:uid="{6AF3925C-F010-41E3-952C-8AFCA320FD53}">
      <text>
        <r>
          <rPr>
            <b/>
            <sz val="9"/>
            <color indexed="81"/>
            <rFont val="Tahoma"/>
            <family val="2"/>
          </rPr>
          <t>K, Arun Kumar:</t>
        </r>
        <r>
          <rPr>
            <sz val="9"/>
            <color indexed="81"/>
            <rFont val="Tahoma"/>
            <family val="2"/>
          </rPr>
          <t xml:space="preserve">
Changed the BRD as min value of 18.1.0.1, 18.0.1 &amp; 18.1 builds</t>
        </r>
      </text>
    </comment>
    <comment ref="BDT13" authorId="3" shapeId="0" xr:uid="{F9213BE6-AE0D-499A-84A5-1E0A7BF19F30}">
      <text>
        <r>
          <rPr>
            <b/>
            <sz val="9"/>
            <color indexed="81"/>
            <rFont val="Tahoma"/>
            <family val="2"/>
          </rPr>
          <t xml:space="preserve">Nithya, Immaculate:
</t>
        </r>
        <r>
          <rPr>
            <sz val="9"/>
            <color indexed="81"/>
            <rFont val="Tahoma"/>
            <family val="2"/>
          </rPr>
          <t>Baseline Changed as per new Decanter settings UI (PM approved)
J16.5</t>
        </r>
      </text>
    </comment>
    <comment ref="BDZ13" authorId="3" shapeId="0" xr:uid="{0BBA7DD5-3FEB-4BA7-9CB8-A86388EF21C2}">
      <text>
        <r>
          <rPr>
            <b/>
            <sz val="9"/>
            <color indexed="81"/>
            <rFont val="Tahoma"/>
            <family val="2"/>
          </rPr>
          <t xml:space="preserve">Nithya, Immaculate:
</t>
        </r>
        <r>
          <rPr>
            <sz val="9"/>
            <color indexed="81"/>
            <rFont val="Tahoma"/>
            <family val="2"/>
          </rPr>
          <t>Baseline Changed as per new Decanter settings UI (PM approved)
J16.5</t>
        </r>
      </text>
    </comment>
    <comment ref="BEC13" authorId="3" shapeId="0" xr:uid="{500EF1C3-B95B-4F43-A9BC-7A9BE91E3E74}">
      <text>
        <r>
          <rPr>
            <b/>
            <sz val="9"/>
            <color indexed="81"/>
            <rFont val="Tahoma"/>
            <family val="2"/>
          </rPr>
          <t xml:space="preserve">Nithya, Immaculate:
</t>
        </r>
        <r>
          <rPr>
            <sz val="9"/>
            <color indexed="81"/>
            <rFont val="Tahoma"/>
            <family val="2"/>
          </rPr>
          <t>Baseline Changed as per new Decanter settings UI (PM approved)
J16.5</t>
        </r>
      </text>
    </comment>
    <comment ref="BEH13" authorId="3" shapeId="0" xr:uid="{67C99312-AE86-46AA-A6AE-791C039FCE85}">
      <text>
        <r>
          <rPr>
            <b/>
            <sz val="9"/>
            <color indexed="81"/>
            <rFont val="Tahoma"/>
            <family val="2"/>
          </rPr>
          <t xml:space="preserve">Nithya, Immaculate:
</t>
        </r>
        <r>
          <rPr>
            <sz val="9"/>
            <color indexed="81"/>
            <rFont val="Tahoma"/>
            <family val="2"/>
          </rPr>
          <t>Baseline Changed as per new Decanter settings UI (PM approved)
J16.5</t>
        </r>
      </text>
    </comment>
    <comment ref="BEN13" authorId="3" shapeId="0" xr:uid="{D93D0530-F9F2-4D94-A37C-4D117ABAAC24}">
      <text>
        <r>
          <rPr>
            <b/>
            <sz val="9"/>
            <color indexed="81"/>
            <rFont val="Tahoma"/>
            <family val="2"/>
          </rPr>
          <t xml:space="preserve">Nithya, Immaculate:
</t>
        </r>
        <r>
          <rPr>
            <sz val="9"/>
            <color indexed="81"/>
            <rFont val="Tahoma"/>
            <family val="2"/>
          </rPr>
          <t>Baseline Changed as per new Decanter settings UI (PM approved)
J16.5</t>
        </r>
      </text>
    </comment>
    <comment ref="BET13" authorId="3" shapeId="0" xr:uid="{122F34F6-4FAF-4D00-BA92-032025933278}">
      <text>
        <r>
          <rPr>
            <b/>
            <sz val="9"/>
            <color indexed="81"/>
            <rFont val="Tahoma"/>
            <family val="2"/>
          </rPr>
          <t xml:space="preserve">Nithya, Immaculate:
</t>
        </r>
        <r>
          <rPr>
            <sz val="9"/>
            <color indexed="81"/>
            <rFont val="Tahoma"/>
            <family val="2"/>
          </rPr>
          <t>Baseline Changed as per new Decanter settings UI (PM approved)
J16.5</t>
        </r>
      </text>
    </comment>
    <comment ref="BEW13" authorId="3" shapeId="0" xr:uid="{342D370E-8736-4FFF-9688-D365ED4B94FF}">
      <text>
        <r>
          <rPr>
            <b/>
            <sz val="9"/>
            <color indexed="81"/>
            <rFont val="Tahoma"/>
            <family val="2"/>
          </rPr>
          <t xml:space="preserve">Nithya, Immaculate:
</t>
        </r>
        <r>
          <rPr>
            <sz val="9"/>
            <color indexed="81"/>
            <rFont val="Tahoma"/>
            <family val="2"/>
          </rPr>
          <t>Baseline Changed as per new Decanter settings UI (PM approved)
J16.5</t>
        </r>
      </text>
    </comment>
    <comment ref="BFE13" authorId="3" shapeId="0" xr:uid="{43A43ED2-09E4-4291-91A7-9524190234A9}">
      <text>
        <r>
          <rPr>
            <b/>
            <sz val="9"/>
            <color indexed="81"/>
            <rFont val="Tahoma"/>
            <family val="2"/>
          </rPr>
          <t xml:space="preserve">Nithya, Immaculate:
</t>
        </r>
        <r>
          <rPr>
            <sz val="9"/>
            <color indexed="81"/>
            <rFont val="Tahoma"/>
            <family val="2"/>
          </rPr>
          <t>Baseline Changed as per new Decanter settings UI (PM approved)
J16.5</t>
        </r>
      </text>
    </comment>
    <comment ref="BFH13" authorId="3" shapeId="0" xr:uid="{F0F7E3F5-86CE-4BA8-B94B-31DFCFB86D43}">
      <text>
        <r>
          <rPr>
            <b/>
            <sz val="9"/>
            <color indexed="81"/>
            <rFont val="Tahoma"/>
            <family val="2"/>
          </rPr>
          <t xml:space="preserve">Nithya, Immaculate:
</t>
        </r>
        <r>
          <rPr>
            <sz val="9"/>
            <color indexed="81"/>
            <rFont val="Tahoma"/>
            <family val="2"/>
          </rPr>
          <t>Baseline Changed as per new Decanter settings UI (PM approved)
J16.5</t>
        </r>
      </text>
    </comment>
    <comment ref="BFK13" authorId="3" shapeId="0" xr:uid="{E3409730-73AC-4C5D-B837-3C14B249E844}">
      <text>
        <r>
          <rPr>
            <b/>
            <sz val="9"/>
            <color indexed="81"/>
            <rFont val="Tahoma"/>
            <family val="2"/>
          </rPr>
          <t xml:space="preserve">Nithya, Immaculate:
</t>
        </r>
        <r>
          <rPr>
            <sz val="9"/>
            <color indexed="81"/>
            <rFont val="Tahoma"/>
            <family val="2"/>
          </rPr>
          <t>Baseline Changed as per new Decanter settings UI (PM approved)
J16.5</t>
        </r>
      </text>
    </comment>
    <comment ref="BFL13" authorId="1" shapeId="0" xr:uid="{F4FB25A1-270E-457E-A85A-E083FCC701D7}">
      <text>
        <r>
          <rPr>
            <b/>
            <sz val="9"/>
            <color indexed="81"/>
            <rFont val="Tahoma"/>
            <family val="2"/>
          </rPr>
          <t>Nagarajan, Lavanya:</t>
        </r>
        <r>
          <rPr>
            <sz val="9"/>
            <color indexed="81"/>
            <rFont val="Tahoma"/>
            <family val="2"/>
          </rPr>
          <t xml:space="preserve">
Changed the BRD as min value of 16.21, 17.1 &amp; 18.1 builds
</t>
        </r>
      </text>
    </comment>
    <comment ref="BJO13" authorId="3" shapeId="0" xr:uid="{95E1772C-9B92-4EE8-A4C8-1A4073A6896A}">
      <text>
        <r>
          <rPr>
            <b/>
            <sz val="9"/>
            <color indexed="81"/>
            <rFont val="Tahoma"/>
            <family val="2"/>
          </rPr>
          <t>Nithya, Immaculate:</t>
        </r>
        <r>
          <rPr>
            <sz val="9"/>
            <color indexed="81"/>
            <rFont val="Tahoma"/>
            <family val="2"/>
          </rPr>
          <t xml:space="preserve">
Malbec BRD
Baseline Changed as per new Decanter settings UI (PM approved) J16.5</t>
        </r>
      </text>
    </comment>
    <comment ref="BJP13" authorId="3" shapeId="0" xr:uid="{550D67F8-EA90-4216-9D51-D769110F685D}">
      <text>
        <r>
          <rPr>
            <b/>
            <sz val="9"/>
            <color indexed="81"/>
            <rFont val="Tahoma"/>
            <family val="2"/>
          </rPr>
          <t xml:space="preserve">Nithya, Immaculate:
</t>
        </r>
        <r>
          <rPr>
            <sz val="9"/>
            <color indexed="81"/>
            <rFont val="Tahoma"/>
            <family val="2"/>
          </rPr>
          <t>Baseline Changed as per new Decanter settings UI (PM approved)
J16.5</t>
        </r>
      </text>
    </comment>
    <comment ref="BJW13" authorId="3" shapeId="0" xr:uid="{04229E71-6647-4C28-85EB-ECE72C4D59FD}">
      <text>
        <r>
          <rPr>
            <b/>
            <sz val="9"/>
            <color indexed="81"/>
            <rFont val="Tahoma"/>
            <family val="2"/>
          </rPr>
          <t>Nithya, Immaculate:</t>
        </r>
        <r>
          <rPr>
            <sz val="9"/>
            <color indexed="81"/>
            <rFont val="Tahoma"/>
            <family val="2"/>
          </rPr>
          <t xml:space="preserve">
Malbec BRD
Baseline Changed as per new Decanter settings UI (PM approved) J16.5</t>
        </r>
      </text>
    </comment>
    <comment ref="BJX13" authorId="3" shapeId="0" xr:uid="{3AA03CD8-991C-470A-9DCB-DBA4F07E5310}">
      <text>
        <r>
          <rPr>
            <b/>
            <sz val="9"/>
            <color indexed="81"/>
            <rFont val="Tahoma"/>
            <family val="2"/>
          </rPr>
          <t xml:space="preserve">Nithya, Immaculate:
</t>
        </r>
        <r>
          <rPr>
            <sz val="9"/>
            <color indexed="81"/>
            <rFont val="Tahoma"/>
            <family val="2"/>
          </rPr>
          <t>Baseline Changed as per new Decanter settings UI (PM approved)
J16.5</t>
        </r>
      </text>
    </comment>
    <comment ref="BKA13" authorId="3" shapeId="0" xr:uid="{B2615AF1-6294-4676-8657-E458E0C78785}">
      <text>
        <r>
          <rPr>
            <b/>
            <sz val="9"/>
            <color indexed="81"/>
            <rFont val="Tahoma"/>
            <family val="2"/>
          </rPr>
          <t>Nithya, Immaculate:</t>
        </r>
        <r>
          <rPr>
            <sz val="9"/>
            <color indexed="81"/>
            <rFont val="Tahoma"/>
            <family val="2"/>
          </rPr>
          <t xml:space="preserve">
Malbec BRD
Baseline Changed as per new Decanter settings UI (PM approved) J16.5</t>
        </r>
      </text>
    </comment>
    <comment ref="BKB13" authorId="3" shapeId="0" xr:uid="{38FB03F0-B07F-490F-A477-E5069393507E}">
      <text>
        <r>
          <rPr>
            <b/>
            <sz val="9"/>
            <color indexed="81"/>
            <rFont val="Tahoma"/>
            <family val="2"/>
          </rPr>
          <t xml:space="preserve">Nithya, Immaculate:
</t>
        </r>
        <r>
          <rPr>
            <sz val="9"/>
            <color indexed="81"/>
            <rFont val="Tahoma"/>
            <family val="2"/>
          </rPr>
          <t>Baseline Changed as per new Decanter settings UI (PM approved)
J16.5</t>
        </r>
      </text>
    </comment>
    <comment ref="BKG13" authorId="3" shapeId="0" xr:uid="{7CD8F010-EE2C-407F-98FC-3E62D687DD64}">
      <text>
        <r>
          <rPr>
            <b/>
            <sz val="9"/>
            <color indexed="81"/>
            <rFont val="Tahoma"/>
            <family val="2"/>
          </rPr>
          <t>Nithya, Immaculate:</t>
        </r>
        <r>
          <rPr>
            <sz val="9"/>
            <color indexed="81"/>
            <rFont val="Tahoma"/>
            <family val="2"/>
          </rPr>
          <t xml:space="preserve">
Malbec BRD
Baseline Changed as per new Decanter settings UI (PM approved) J16.5</t>
        </r>
      </text>
    </comment>
    <comment ref="BKH13" authorId="3" shapeId="0" xr:uid="{06728F76-7411-4896-A3E7-AC4596D38BE5}">
      <text>
        <r>
          <rPr>
            <b/>
            <sz val="9"/>
            <color indexed="81"/>
            <rFont val="Tahoma"/>
            <family val="2"/>
          </rPr>
          <t xml:space="preserve">Nithya, Immaculate:
</t>
        </r>
        <r>
          <rPr>
            <sz val="9"/>
            <color indexed="81"/>
            <rFont val="Tahoma"/>
            <family val="2"/>
          </rPr>
          <t>Baseline Changed as per new Decanter settings UI (PM approved)
J16.5</t>
        </r>
      </text>
    </comment>
    <comment ref="BKM13" authorId="3" shapeId="0" xr:uid="{156BFA49-9FE7-480F-A756-D1A8F7DD54B3}">
      <text>
        <r>
          <rPr>
            <b/>
            <sz val="9"/>
            <color indexed="81"/>
            <rFont val="Tahoma"/>
            <family val="2"/>
          </rPr>
          <t>Nithya, Immaculate:</t>
        </r>
        <r>
          <rPr>
            <sz val="9"/>
            <color indexed="81"/>
            <rFont val="Tahoma"/>
            <family val="2"/>
          </rPr>
          <t xml:space="preserve">
Malbec BRD
Baseline Changed as per new Decanter settings UI (PM approved) J16.5</t>
        </r>
      </text>
    </comment>
    <comment ref="BKN13" authorId="3" shapeId="0" xr:uid="{E01FA0C4-EBA7-4992-B488-753375F5023B}">
      <text>
        <r>
          <rPr>
            <b/>
            <sz val="9"/>
            <color indexed="81"/>
            <rFont val="Tahoma"/>
            <family val="2"/>
          </rPr>
          <t xml:space="preserve">Nithya, Immaculate:
</t>
        </r>
        <r>
          <rPr>
            <sz val="9"/>
            <color indexed="81"/>
            <rFont val="Tahoma"/>
            <family val="2"/>
          </rPr>
          <t>Baseline Changed as per new Decanter settings UI (PM approved)
J16.5</t>
        </r>
      </text>
    </comment>
    <comment ref="BKT13" authorId="3" shapeId="0" xr:uid="{06A73649-263F-4432-A7E3-3BEC17C13885}">
      <text>
        <r>
          <rPr>
            <b/>
            <sz val="9"/>
            <color indexed="81"/>
            <rFont val="Tahoma"/>
            <family val="2"/>
          </rPr>
          <t>Nithya, Immaculate:</t>
        </r>
        <r>
          <rPr>
            <sz val="9"/>
            <color indexed="81"/>
            <rFont val="Tahoma"/>
            <family val="2"/>
          </rPr>
          <t xml:space="preserve">
Malbec BRD
Baseline Changed as per new Decanter settings UI (PM approved) J16.5</t>
        </r>
      </text>
    </comment>
    <comment ref="BKU13" authorId="3" shapeId="0" xr:uid="{04B7FE04-ABDE-47FB-A935-9CAD93F628EC}">
      <text>
        <r>
          <rPr>
            <b/>
            <sz val="9"/>
            <color indexed="81"/>
            <rFont val="Tahoma"/>
            <family val="2"/>
          </rPr>
          <t xml:space="preserve">Nithya, Immaculate:
</t>
        </r>
        <r>
          <rPr>
            <sz val="9"/>
            <color indexed="81"/>
            <rFont val="Tahoma"/>
            <family val="2"/>
          </rPr>
          <t>Baseline Changed as per new Decanter settings UI (PM approved)
J16.5</t>
        </r>
      </text>
    </comment>
    <comment ref="BKX13" authorId="3" shapeId="0" xr:uid="{3CA26082-E545-4B0B-A48F-E98B26D5E878}">
      <text>
        <r>
          <rPr>
            <b/>
            <sz val="9"/>
            <color indexed="81"/>
            <rFont val="Tahoma"/>
            <family val="2"/>
          </rPr>
          <t>Nithya, Immaculate:</t>
        </r>
        <r>
          <rPr>
            <sz val="9"/>
            <color indexed="81"/>
            <rFont val="Tahoma"/>
            <family val="2"/>
          </rPr>
          <t xml:space="preserve">
Malbec BRD
Baseline Changed as per new Decanter settings UI (PM approved) J16.5</t>
        </r>
      </text>
    </comment>
    <comment ref="BKY13" authorId="3" shapeId="0" xr:uid="{9B9DC60F-FDF6-451F-8CE7-10344DDD5BD8}">
      <text>
        <r>
          <rPr>
            <b/>
            <sz val="9"/>
            <color indexed="81"/>
            <rFont val="Tahoma"/>
            <family val="2"/>
          </rPr>
          <t xml:space="preserve">Nithya, Immaculate:
</t>
        </r>
        <r>
          <rPr>
            <sz val="9"/>
            <color indexed="81"/>
            <rFont val="Tahoma"/>
            <family val="2"/>
          </rPr>
          <t>Baseline Changed as per new Decanter settings UI (PM approved)
J16.5</t>
        </r>
      </text>
    </comment>
    <comment ref="BLG13" authorId="3" shapeId="0" xr:uid="{3878549E-5071-40DF-8D91-04CDB4462AA8}">
      <text>
        <r>
          <rPr>
            <b/>
            <sz val="9"/>
            <color indexed="81"/>
            <rFont val="Tahoma"/>
            <family val="2"/>
          </rPr>
          <t>Nithya, Immaculate:</t>
        </r>
        <r>
          <rPr>
            <sz val="9"/>
            <color indexed="81"/>
            <rFont val="Tahoma"/>
            <family val="2"/>
          </rPr>
          <t xml:space="preserve">
Malbec BRD
Baseline Changed as per new Decanter settings UI (PM approved) J16.5</t>
        </r>
      </text>
    </comment>
    <comment ref="BLH13" authorId="3" shapeId="0" xr:uid="{5CA50A0B-305A-4098-BD15-F9F671CF2F5D}">
      <text>
        <r>
          <rPr>
            <b/>
            <sz val="9"/>
            <color indexed="81"/>
            <rFont val="Tahoma"/>
            <family val="2"/>
          </rPr>
          <t xml:space="preserve">Nithya, Immaculate:
</t>
        </r>
        <r>
          <rPr>
            <sz val="9"/>
            <color indexed="81"/>
            <rFont val="Tahoma"/>
            <family val="2"/>
          </rPr>
          <t>Baseline Changed as per new Decanter settings UI (PM approved)
J16.5</t>
        </r>
      </text>
    </comment>
    <comment ref="BLK13" authorId="3" shapeId="0" xr:uid="{B4AF6F06-B5B5-454D-B0F6-84104AFEBD62}">
      <text>
        <r>
          <rPr>
            <b/>
            <sz val="9"/>
            <color indexed="81"/>
            <rFont val="Tahoma"/>
            <family val="2"/>
          </rPr>
          <t>Nithya, Immaculate:</t>
        </r>
        <r>
          <rPr>
            <sz val="9"/>
            <color indexed="81"/>
            <rFont val="Tahoma"/>
            <family val="2"/>
          </rPr>
          <t xml:space="preserve">
Malbec BRD
Baseline Changed as per new Decanter settings UI (PM approved) J16.5</t>
        </r>
      </text>
    </comment>
    <comment ref="BLL13" authorId="3" shapeId="0" xr:uid="{C8AF4942-258F-4C0D-A2AF-98CBEBC38CBB}">
      <text>
        <r>
          <rPr>
            <b/>
            <sz val="9"/>
            <color indexed="81"/>
            <rFont val="Tahoma"/>
            <family val="2"/>
          </rPr>
          <t xml:space="preserve">Nithya, Immaculate:
</t>
        </r>
        <r>
          <rPr>
            <sz val="9"/>
            <color indexed="81"/>
            <rFont val="Tahoma"/>
            <family val="2"/>
          </rPr>
          <t>Baseline Changed as per new Decanter settings UI (PM approved)
J16.5</t>
        </r>
      </text>
    </comment>
    <comment ref="BLO13" authorId="3" shapeId="0" xr:uid="{9A63D4F9-364C-4F8A-8326-8261411C4A50}">
      <text>
        <r>
          <rPr>
            <b/>
            <sz val="9"/>
            <color indexed="81"/>
            <rFont val="Tahoma"/>
            <family val="2"/>
          </rPr>
          <t>Nithya, Immaculate:</t>
        </r>
        <r>
          <rPr>
            <sz val="9"/>
            <color indexed="81"/>
            <rFont val="Tahoma"/>
            <family val="2"/>
          </rPr>
          <t xml:space="preserve">
Malbec BRD
Baseline Changed as per new Decanter settings UI (PM approved) J16.5</t>
        </r>
      </text>
    </comment>
    <comment ref="BLP13" authorId="3" shapeId="0" xr:uid="{E9F05607-76B3-46F5-B0CF-636189770CB0}">
      <text>
        <r>
          <rPr>
            <b/>
            <sz val="9"/>
            <color indexed="81"/>
            <rFont val="Tahoma"/>
            <family val="2"/>
          </rPr>
          <t xml:space="preserve">Nithya, Immaculate:
</t>
        </r>
        <r>
          <rPr>
            <sz val="9"/>
            <color indexed="81"/>
            <rFont val="Tahoma"/>
            <family val="2"/>
          </rPr>
          <t>Baseline Changed as per new Decanter settings UI (PM approved)
J16.5</t>
        </r>
      </text>
    </comment>
    <comment ref="BLQ13" authorId="1" shapeId="0" xr:uid="{9BD9B986-6AB6-433F-814B-24ECB0A00FFF}">
      <text>
        <r>
          <rPr>
            <b/>
            <sz val="9"/>
            <color indexed="81"/>
            <rFont val="Tahoma"/>
            <family val="2"/>
          </rPr>
          <t>Nagarajan, Lavanya:</t>
        </r>
        <r>
          <rPr>
            <sz val="9"/>
            <color indexed="81"/>
            <rFont val="Tahoma"/>
            <family val="2"/>
          </rPr>
          <t xml:space="preserve">
Changed the BRD as min value of 16.21, 17.1 &amp; 18.1 builds
</t>
        </r>
      </text>
    </comment>
    <comment ref="BLU13" authorId="3" shapeId="0" xr:uid="{87CDB090-DFDE-47A4-8EFD-DF6B714CAB12}">
      <text>
        <r>
          <rPr>
            <b/>
            <sz val="9"/>
            <color indexed="81"/>
            <rFont val="Tahoma"/>
            <family val="2"/>
          </rPr>
          <t>Nithya, Immaculate:</t>
        </r>
        <r>
          <rPr>
            <sz val="9"/>
            <color indexed="81"/>
            <rFont val="Tahoma"/>
            <family val="2"/>
          </rPr>
          <t xml:space="preserve">
Malbec BRD
Baseline Changed as per new Decanter settings UI (PM approved) J16.5</t>
        </r>
      </text>
    </comment>
    <comment ref="BLV13" authorId="3" shapeId="0" xr:uid="{E5960F95-0E06-44B6-8F88-1117AED76428}">
      <text>
        <r>
          <rPr>
            <b/>
            <sz val="9"/>
            <color indexed="81"/>
            <rFont val="Tahoma"/>
            <family val="2"/>
          </rPr>
          <t xml:space="preserve">Nithya, Immaculate:
</t>
        </r>
        <r>
          <rPr>
            <sz val="9"/>
            <color indexed="81"/>
            <rFont val="Tahoma"/>
            <family val="2"/>
          </rPr>
          <t>Baseline Changed as per new Decanter settings UI (PM approved)
J16.5</t>
        </r>
      </text>
    </comment>
    <comment ref="BLW13" authorId="1" shapeId="0" xr:uid="{72A33685-E5FF-4F32-9EC1-02948A3A71B4}">
      <text>
        <r>
          <rPr>
            <b/>
            <sz val="9"/>
            <color indexed="81"/>
            <rFont val="Tahoma"/>
            <family val="2"/>
          </rPr>
          <t>Nagarajan, Lavanya:</t>
        </r>
        <r>
          <rPr>
            <sz val="9"/>
            <color indexed="81"/>
            <rFont val="Tahoma"/>
            <family val="2"/>
          </rPr>
          <t xml:space="preserve">
Changed the BRD as min value of 16.21, 17.1 &amp; 18.1 builds
</t>
        </r>
      </text>
    </comment>
    <comment ref="BLZ13" authorId="3" shapeId="0" xr:uid="{06311A21-A2BA-48BA-98BF-94ECBA7EFEEC}">
      <text>
        <r>
          <rPr>
            <b/>
            <sz val="9"/>
            <color indexed="81"/>
            <rFont val="Tahoma"/>
            <family val="2"/>
          </rPr>
          <t>Nithya, Immaculate:</t>
        </r>
        <r>
          <rPr>
            <sz val="9"/>
            <color indexed="81"/>
            <rFont val="Tahoma"/>
            <family val="2"/>
          </rPr>
          <t xml:space="preserve">
Malbec BRD
Baseline Changed as per new Decanter settings UI (PM approved) J16.5</t>
        </r>
      </text>
    </comment>
    <comment ref="BMA13" authorId="3" shapeId="0" xr:uid="{BE7DB4F1-ABC5-4A0E-8144-88CFC44806AE}">
      <text>
        <r>
          <rPr>
            <b/>
            <sz val="9"/>
            <color indexed="81"/>
            <rFont val="Tahoma"/>
            <family val="2"/>
          </rPr>
          <t xml:space="preserve">Nithya, Immaculate:
</t>
        </r>
        <r>
          <rPr>
            <sz val="9"/>
            <color indexed="81"/>
            <rFont val="Tahoma"/>
            <family val="2"/>
          </rPr>
          <t>Baseline Changed as per new Decanter settings UI (PM approved)
J16.5</t>
        </r>
      </text>
    </comment>
    <comment ref="BMB13" authorId="1" shapeId="0" xr:uid="{AF2F148B-71CD-49D5-B110-496209195654}">
      <text>
        <r>
          <rPr>
            <b/>
            <sz val="9"/>
            <color indexed="81"/>
            <rFont val="Tahoma"/>
            <family val="2"/>
          </rPr>
          <t>Nagarajan, Lavanya:</t>
        </r>
        <r>
          <rPr>
            <sz val="9"/>
            <color indexed="81"/>
            <rFont val="Tahoma"/>
            <family val="2"/>
          </rPr>
          <t xml:space="preserve">
Changed the BRD as min value of 16.21, 17.1 &amp; 18.1 builds
</t>
        </r>
      </text>
    </comment>
    <comment ref="BMD13" authorId="3" shapeId="0" xr:uid="{8CB95A80-B13A-474D-B2EB-41EEEDBB01F8}">
      <text>
        <r>
          <rPr>
            <b/>
            <sz val="9"/>
            <color indexed="81"/>
            <rFont val="Tahoma"/>
            <family val="2"/>
          </rPr>
          <t>Nithya, Immaculate:</t>
        </r>
        <r>
          <rPr>
            <sz val="9"/>
            <color indexed="81"/>
            <rFont val="Tahoma"/>
            <family val="2"/>
          </rPr>
          <t xml:space="preserve">
Malbec BRD
Baseline Changed as per new Decanter settings UI (PM approved) J16.5</t>
        </r>
      </text>
    </comment>
    <comment ref="BME13" authorId="3" shapeId="0" xr:uid="{77783A5D-387D-4455-9890-52C8105F6846}">
      <text>
        <r>
          <rPr>
            <b/>
            <sz val="9"/>
            <color indexed="81"/>
            <rFont val="Tahoma"/>
            <family val="2"/>
          </rPr>
          <t xml:space="preserve">Nithya, Immaculate:
</t>
        </r>
        <r>
          <rPr>
            <sz val="9"/>
            <color indexed="81"/>
            <rFont val="Tahoma"/>
            <family val="2"/>
          </rPr>
          <t>Baseline Changed as per new Decanter settings UI (PM approved)
J16.5</t>
        </r>
      </text>
    </comment>
    <comment ref="BMF13" authorId="1" shapeId="0" xr:uid="{4081B5D5-872B-4549-A0AF-A3597C4BBFA6}">
      <text>
        <r>
          <rPr>
            <b/>
            <sz val="9"/>
            <color indexed="81"/>
            <rFont val="Tahoma"/>
            <family val="2"/>
          </rPr>
          <t>Nagarajan, Lavanya:</t>
        </r>
        <r>
          <rPr>
            <sz val="9"/>
            <color indexed="81"/>
            <rFont val="Tahoma"/>
            <family val="2"/>
          </rPr>
          <t xml:space="preserve">
Changed the BRD as min value of 16.21, 17.1 &amp; 18.1 builds
</t>
        </r>
      </text>
    </comment>
    <comment ref="BRQ13" authorId="3" shapeId="0" xr:uid="{6A627EE3-3168-43C7-8BF6-0A7A3893BCDA}">
      <text>
        <r>
          <rPr>
            <b/>
            <sz val="9"/>
            <color indexed="81"/>
            <rFont val="Tahoma"/>
            <family val="2"/>
          </rPr>
          <t>Nithya, Immaculate:</t>
        </r>
        <r>
          <rPr>
            <sz val="9"/>
            <color indexed="81"/>
            <rFont val="Tahoma"/>
            <family val="2"/>
          </rPr>
          <t xml:space="preserve">
Baseline Changed as per new Decanter settings UI (PM approved) J16.5</t>
        </r>
      </text>
    </comment>
    <comment ref="BSA13" authorId="3" shapeId="0" xr:uid="{CAB9F944-B2A7-4174-AD6F-9AA65087CA69}">
      <text>
        <r>
          <rPr>
            <b/>
            <sz val="9"/>
            <color indexed="81"/>
            <rFont val="Tahoma"/>
            <family val="2"/>
          </rPr>
          <t>Nithya, Immaculate:</t>
        </r>
        <r>
          <rPr>
            <sz val="9"/>
            <color indexed="81"/>
            <rFont val="Tahoma"/>
            <family val="2"/>
          </rPr>
          <t xml:space="preserve">
Baseline Changed as per new Decanter settings UI (PM approved) J16.5</t>
        </r>
      </text>
    </comment>
    <comment ref="BSE13" authorId="3" shapeId="0" xr:uid="{295DAD2E-5F0A-4865-B967-340673E7A7F4}">
      <text>
        <r>
          <rPr>
            <b/>
            <sz val="9"/>
            <color indexed="81"/>
            <rFont val="Tahoma"/>
            <family val="2"/>
          </rPr>
          <t>Nithya, Immaculate:</t>
        </r>
        <r>
          <rPr>
            <sz val="9"/>
            <color indexed="81"/>
            <rFont val="Tahoma"/>
            <family val="2"/>
          </rPr>
          <t xml:space="preserve">
Baseline Changed as per new Decanter settings UI (PM approved) J16.5</t>
        </r>
      </text>
    </comment>
    <comment ref="BSM13" authorId="3" shapeId="0" xr:uid="{88DDFBD2-1A46-4FF4-AFF2-9A120B38CBB5}">
      <text>
        <r>
          <rPr>
            <b/>
            <sz val="9"/>
            <color indexed="81"/>
            <rFont val="Tahoma"/>
            <family val="2"/>
          </rPr>
          <t>Nithya, Immaculate:</t>
        </r>
        <r>
          <rPr>
            <sz val="9"/>
            <color indexed="81"/>
            <rFont val="Tahoma"/>
            <family val="2"/>
          </rPr>
          <t xml:space="preserve">
Baseline Changed as per new Decanter settings UI (PM approved) J16.5</t>
        </r>
      </text>
    </comment>
    <comment ref="BSW13" authorId="3" shapeId="0" xr:uid="{EC6BA2B8-100A-47B5-8041-CAA3BE864242}">
      <text>
        <r>
          <rPr>
            <b/>
            <sz val="9"/>
            <color indexed="81"/>
            <rFont val="Tahoma"/>
            <family val="2"/>
          </rPr>
          <t>Nithya, Immaculate:</t>
        </r>
        <r>
          <rPr>
            <sz val="9"/>
            <color indexed="81"/>
            <rFont val="Tahoma"/>
            <family val="2"/>
          </rPr>
          <t xml:space="preserve">
Baseline Changed as per new Decanter settings UI (PM approved) J16.5</t>
        </r>
      </text>
    </comment>
    <comment ref="BTG13" authorId="3" shapeId="0" xr:uid="{F29AD727-78AA-4626-9962-72FB192DF979}">
      <text>
        <r>
          <rPr>
            <b/>
            <sz val="9"/>
            <color indexed="81"/>
            <rFont val="Tahoma"/>
            <family val="2"/>
          </rPr>
          <t>Nithya, Immaculate:</t>
        </r>
        <r>
          <rPr>
            <sz val="9"/>
            <color indexed="81"/>
            <rFont val="Tahoma"/>
            <family val="2"/>
          </rPr>
          <t xml:space="preserve">
Baseline Changed as per new Decanter settings UI (PM approved) J16.5</t>
        </r>
      </text>
    </comment>
    <comment ref="BTK13" authorId="3" shapeId="0" xr:uid="{5651C097-5265-4EBB-AC81-2AB2FD7CA720}">
      <text>
        <r>
          <rPr>
            <b/>
            <sz val="9"/>
            <color indexed="81"/>
            <rFont val="Tahoma"/>
            <family val="2"/>
          </rPr>
          <t>Nithya, Immaculate:</t>
        </r>
        <r>
          <rPr>
            <sz val="9"/>
            <color indexed="81"/>
            <rFont val="Tahoma"/>
            <family val="2"/>
          </rPr>
          <t xml:space="preserve">
Baseline Changed as per new Decanter settings UI (PM approved) J16.5</t>
        </r>
      </text>
    </comment>
    <comment ref="BUA13" authorId="3" shapeId="0" xr:uid="{5B7D4F33-F52B-4031-BB25-738F772F3B37}">
      <text>
        <r>
          <rPr>
            <b/>
            <sz val="9"/>
            <color indexed="81"/>
            <rFont val="Tahoma"/>
            <family val="2"/>
          </rPr>
          <t>Nithya, Immaculate:</t>
        </r>
        <r>
          <rPr>
            <sz val="9"/>
            <color indexed="81"/>
            <rFont val="Tahoma"/>
            <family val="2"/>
          </rPr>
          <t xml:space="preserve">
Baseline Changed as per new Decanter settings UI (PM approved) J16.5</t>
        </r>
      </text>
    </comment>
    <comment ref="BUD13" authorId="3" shapeId="0" xr:uid="{3385CE19-D346-459C-8F47-A5D59221662B}">
      <text>
        <r>
          <rPr>
            <b/>
            <sz val="9"/>
            <color indexed="81"/>
            <rFont val="Tahoma"/>
            <family val="2"/>
          </rPr>
          <t>Nithya, Immaculate:</t>
        </r>
        <r>
          <rPr>
            <sz val="9"/>
            <color indexed="81"/>
            <rFont val="Tahoma"/>
            <family val="2"/>
          </rPr>
          <t xml:space="preserve">
Baseline Changed as per new Decanter settings UI (PM approved) J16.5</t>
        </r>
      </text>
    </comment>
    <comment ref="BUG13" authorId="3" shapeId="0" xr:uid="{0F1A4D34-AAE4-43B7-9804-769811F4E9EB}">
      <text>
        <r>
          <rPr>
            <b/>
            <sz val="9"/>
            <color indexed="81"/>
            <rFont val="Tahoma"/>
            <family val="2"/>
          </rPr>
          <t>Changed the BRD as min value of 16.21, 17.1.0.1 &amp; 18.1 builds</t>
        </r>
      </text>
    </comment>
    <comment ref="BUO13" authorId="3" shapeId="0" xr:uid="{6E8A4533-9FB6-45AC-A64F-3BA6383502B5}">
      <text>
        <r>
          <rPr>
            <b/>
            <sz val="9"/>
            <color indexed="81"/>
            <rFont val="Tahoma"/>
            <family val="2"/>
          </rPr>
          <t>Changed the BRD as min value of 16.21, 17.1.0.1 &amp; 18.1 builds</t>
        </r>
      </text>
    </comment>
    <comment ref="BUR13" authorId="3" shapeId="0" xr:uid="{5CD4F846-1839-489F-9FF5-4CDFEA01252A}">
      <text>
        <r>
          <rPr>
            <b/>
            <sz val="9"/>
            <color indexed="81"/>
            <rFont val="Tahoma"/>
            <family val="2"/>
          </rPr>
          <t>Changed the BRD as min value of 16.21, 17.1.0.1 &amp; 18.1 builds</t>
        </r>
      </text>
    </comment>
    <comment ref="BUU13" authorId="3" shapeId="0" xr:uid="{76BDAB35-3FF9-4686-8029-F8A4575BF6C6}">
      <text>
        <r>
          <rPr>
            <b/>
            <sz val="9"/>
            <color indexed="81"/>
            <rFont val="Tahoma"/>
            <family val="2"/>
          </rPr>
          <t>Changed the BRD as min value of 16.21, 17.1.0.1 &amp; 18.1 builds</t>
        </r>
      </text>
    </comment>
    <comment ref="BXE13" authorId="1" shapeId="0" xr:uid="{7FEFC05E-0FD4-4D06-A401-D0D6BF8BFA7E}">
      <text>
        <r>
          <rPr>
            <b/>
            <sz val="9"/>
            <color indexed="81"/>
            <rFont val="Tahoma"/>
            <family val="2"/>
          </rPr>
          <t>Nagarajan, Lavanya:</t>
        </r>
        <r>
          <rPr>
            <sz val="9"/>
            <color indexed="81"/>
            <rFont val="Tahoma"/>
            <family val="2"/>
          </rPr>
          <t xml:space="preserve">
Changed the BRD as min value of 17, 17.1.02 &amp; 18.1 builds</t>
        </r>
      </text>
    </comment>
    <comment ref="BXK13" authorId="1" shapeId="0" xr:uid="{E339B052-750A-420F-B4EA-96D3155FBC25}">
      <text>
        <r>
          <rPr>
            <b/>
            <sz val="9"/>
            <color indexed="81"/>
            <rFont val="Tahoma"/>
            <family val="2"/>
          </rPr>
          <t>Nagarajan, Lavanya:</t>
        </r>
        <r>
          <rPr>
            <sz val="9"/>
            <color indexed="81"/>
            <rFont val="Tahoma"/>
            <family val="2"/>
          </rPr>
          <t xml:space="preserve">
Changed the BRD as min value of 17, 17.1.02 &amp; 18.1 builds</t>
        </r>
      </text>
    </comment>
    <comment ref="BXN13" authorId="1" shapeId="0" xr:uid="{16392F8C-3BF3-4593-AD5B-D4B32D879554}">
      <text>
        <r>
          <rPr>
            <b/>
            <sz val="9"/>
            <color indexed="81"/>
            <rFont val="Tahoma"/>
            <family val="2"/>
          </rPr>
          <t>Nagarajan, Lavanya:</t>
        </r>
        <r>
          <rPr>
            <sz val="9"/>
            <color indexed="81"/>
            <rFont val="Tahoma"/>
            <family val="2"/>
          </rPr>
          <t xml:space="preserve">
Changed the BRD as min value of 17, 17.1.02 &amp; 18.1 builds</t>
        </r>
      </text>
    </comment>
    <comment ref="BXQ13" authorId="1" shapeId="0" xr:uid="{358DB374-F4C5-4E69-895C-DE49BF5E47E0}">
      <text>
        <r>
          <rPr>
            <b/>
            <sz val="9"/>
            <color indexed="81"/>
            <rFont val="Tahoma"/>
            <family val="2"/>
          </rPr>
          <t>Nagarajan, Lavanya:</t>
        </r>
        <r>
          <rPr>
            <sz val="9"/>
            <color indexed="81"/>
            <rFont val="Tahoma"/>
            <family val="2"/>
          </rPr>
          <t xml:space="preserve">
Changed the BRD as min value of 17, 17.1.02 &amp; 18.1 builds</t>
        </r>
      </text>
    </comment>
    <comment ref="BYE13" authorId="0" shapeId="0" xr:uid="{36240185-BBAF-46DB-A5F3-E3C68C2B5C0A}">
      <text>
        <r>
          <rPr>
            <b/>
            <sz val="9"/>
            <color indexed="81"/>
            <rFont val="Tahoma"/>
            <family val="2"/>
          </rPr>
          <t>K, Arun Kumar:</t>
        </r>
        <r>
          <rPr>
            <sz val="9"/>
            <color indexed="81"/>
            <rFont val="Tahoma"/>
            <family val="2"/>
          </rPr>
          <t xml:space="preserve">
Changed the BRD as min value of 16.30, 17.2 &amp; 18.1 build</t>
        </r>
      </text>
    </comment>
    <comment ref="BYH13" authorId="0" shapeId="0" xr:uid="{08093E21-59E1-426D-A5D6-758D4E752341}">
      <text>
        <r>
          <rPr>
            <b/>
            <sz val="9"/>
            <color indexed="81"/>
            <rFont val="Tahoma"/>
            <family val="2"/>
          </rPr>
          <t>K, Arun Kumar:</t>
        </r>
        <r>
          <rPr>
            <sz val="9"/>
            <color indexed="81"/>
            <rFont val="Tahoma"/>
            <family val="2"/>
          </rPr>
          <t xml:space="preserve">
Changed the BRD as min value of 16.30, 17.2 &amp; 18.1 build</t>
        </r>
      </text>
    </comment>
    <comment ref="BYN13" authorId="0" shapeId="0" xr:uid="{1585B548-0787-4B19-BA6D-D330EBAE2951}">
      <text>
        <r>
          <rPr>
            <b/>
            <sz val="9"/>
            <color indexed="81"/>
            <rFont val="Tahoma"/>
            <family val="2"/>
          </rPr>
          <t>K, Arun Kumar:</t>
        </r>
        <r>
          <rPr>
            <sz val="9"/>
            <color indexed="81"/>
            <rFont val="Tahoma"/>
            <family val="2"/>
          </rPr>
          <t xml:space="preserve">
Changed the BRD as min value of 16.30, 17.2 &amp; 18.1 build</t>
        </r>
      </text>
    </comment>
    <comment ref="BYQ13" authorId="0" shapeId="0" xr:uid="{1BA9BE8A-1AF7-4635-B074-989B04BEDBAE}">
      <text>
        <r>
          <rPr>
            <b/>
            <sz val="9"/>
            <color indexed="81"/>
            <rFont val="Tahoma"/>
            <family val="2"/>
          </rPr>
          <t>K, Arun Kumar:</t>
        </r>
        <r>
          <rPr>
            <sz val="9"/>
            <color indexed="81"/>
            <rFont val="Tahoma"/>
            <family val="2"/>
          </rPr>
          <t xml:space="preserve">
Changed the BRD as min value of 16.30, 17.2 &amp; 18.1 build</t>
        </r>
      </text>
    </comment>
    <comment ref="BYT13" authorId="0" shapeId="0" xr:uid="{9FDD46C9-8F0F-408F-9984-B2CA19455564}">
      <text>
        <r>
          <rPr>
            <b/>
            <sz val="9"/>
            <color indexed="81"/>
            <rFont val="Tahoma"/>
            <family val="2"/>
          </rPr>
          <t>K, Arun Kumar:</t>
        </r>
        <r>
          <rPr>
            <sz val="9"/>
            <color indexed="81"/>
            <rFont val="Tahoma"/>
            <family val="2"/>
          </rPr>
          <t xml:space="preserve">
Changed the BRD as min value of 16.30, 17.2 &amp; 18.1 build</t>
        </r>
      </text>
    </comment>
    <comment ref="BZF13" authorId="0" shapeId="0" xr:uid="{CA7081DA-B47F-41B1-9712-C7BFFFE23397}">
      <text>
        <r>
          <rPr>
            <b/>
            <sz val="9"/>
            <color indexed="81"/>
            <rFont val="Tahoma"/>
            <family val="2"/>
          </rPr>
          <t>K, Arun Kumar:</t>
        </r>
        <r>
          <rPr>
            <sz val="9"/>
            <color indexed="81"/>
            <rFont val="Tahoma"/>
            <family val="2"/>
          </rPr>
          <t xml:space="preserve">
Changed the BRD as min value of 18.1.0.1, 18.0.1 &amp; 18.1 builds</t>
        </r>
      </text>
    </comment>
    <comment ref="BZL13" authorId="0" shapeId="0" xr:uid="{A9CA5D16-0CB8-40CF-B412-8A4AF9609B6D}">
      <text>
        <r>
          <rPr>
            <b/>
            <sz val="9"/>
            <color indexed="81"/>
            <rFont val="Tahoma"/>
            <family val="2"/>
          </rPr>
          <t>K, Arun Kumar:</t>
        </r>
        <r>
          <rPr>
            <sz val="9"/>
            <color indexed="81"/>
            <rFont val="Tahoma"/>
            <family val="2"/>
          </rPr>
          <t xml:space="preserve">
Changed the BRD as min value of 18.1.0.1, 18.0.1 &amp; 18.1 builds</t>
        </r>
      </text>
    </comment>
    <comment ref="BZO13" authorId="0" shapeId="0" xr:uid="{5AF94F99-C9A5-4097-9643-857E5F038D96}">
      <text>
        <r>
          <rPr>
            <b/>
            <sz val="9"/>
            <color indexed="81"/>
            <rFont val="Tahoma"/>
            <family val="2"/>
          </rPr>
          <t>K, Arun Kumar:</t>
        </r>
        <r>
          <rPr>
            <sz val="9"/>
            <color indexed="81"/>
            <rFont val="Tahoma"/>
            <family val="2"/>
          </rPr>
          <t xml:space="preserve">
Changed the BRD as min value of 18.1.0.1, 18.0.1 &amp; 18.1 builds</t>
        </r>
      </text>
    </comment>
    <comment ref="BZR13" authorId="0" shapeId="0" xr:uid="{13008363-366C-4053-BAF6-B49E5B19DA2E}">
      <text>
        <r>
          <rPr>
            <b/>
            <sz val="9"/>
            <color indexed="81"/>
            <rFont val="Tahoma"/>
            <family val="2"/>
          </rPr>
          <t>K, Arun Kumar:</t>
        </r>
        <r>
          <rPr>
            <sz val="9"/>
            <color indexed="81"/>
            <rFont val="Tahoma"/>
            <family val="2"/>
          </rPr>
          <t xml:space="preserve">
Changed the BRD as min value of 18.1.0.1, 18.0.1 &amp; 18.1 builds</t>
        </r>
      </text>
    </comment>
    <comment ref="BDT14" authorId="3" shapeId="0" xr:uid="{2B997978-4D31-4435-A70C-8CFAC4C5703A}">
      <text>
        <r>
          <rPr>
            <b/>
            <sz val="9"/>
            <color indexed="81"/>
            <rFont val="Tahoma"/>
            <family val="2"/>
          </rPr>
          <t>Nithya, Immaculate:</t>
        </r>
        <r>
          <rPr>
            <sz val="9"/>
            <color indexed="81"/>
            <rFont val="Tahoma"/>
            <family val="2"/>
          </rPr>
          <t xml:space="preserve">
Baseline Changed as per new Decanter settings UI (PM approved) J16.5</t>
        </r>
      </text>
    </comment>
    <comment ref="BDZ14" authorId="3" shapeId="0" xr:uid="{E63CF4C4-D7B6-4B19-AA32-4A5FE6F543E2}">
      <text>
        <r>
          <rPr>
            <b/>
            <sz val="9"/>
            <color indexed="81"/>
            <rFont val="Tahoma"/>
            <family val="2"/>
          </rPr>
          <t>Nithya, Immaculate:</t>
        </r>
        <r>
          <rPr>
            <sz val="9"/>
            <color indexed="81"/>
            <rFont val="Tahoma"/>
            <family val="2"/>
          </rPr>
          <t xml:space="preserve">
Baseline Changed as per new Decanter settings UI (PM approved) J16.5</t>
        </r>
      </text>
    </comment>
    <comment ref="BEC14" authorId="3" shapeId="0" xr:uid="{9FCE5D69-60EA-4128-A724-BE0E96EB243C}">
      <text>
        <r>
          <rPr>
            <b/>
            <sz val="9"/>
            <color indexed="81"/>
            <rFont val="Tahoma"/>
            <family val="2"/>
          </rPr>
          <t>Nithya, Immaculate:</t>
        </r>
        <r>
          <rPr>
            <sz val="9"/>
            <color indexed="81"/>
            <rFont val="Tahoma"/>
            <family val="2"/>
          </rPr>
          <t xml:space="preserve">
Baseline Changed as per new Decanter settings UI (PM approved) J16.5</t>
        </r>
      </text>
    </comment>
    <comment ref="BEH14" authorId="3" shapeId="0" xr:uid="{CD9BD0CA-BBC0-43AD-8E4B-F7B073EE6FAE}">
      <text>
        <r>
          <rPr>
            <b/>
            <sz val="9"/>
            <color indexed="81"/>
            <rFont val="Tahoma"/>
            <family val="2"/>
          </rPr>
          <t>Nithya, Immaculate:</t>
        </r>
        <r>
          <rPr>
            <sz val="9"/>
            <color indexed="81"/>
            <rFont val="Tahoma"/>
            <family val="2"/>
          </rPr>
          <t xml:space="preserve">
Baseline Changed as per new Decanter settings UI (PM approved) J16.5</t>
        </r>
      </text>
    </comment>
    <comment ref="BEN14" authorId="3" shapeId="0" xr:uid="{B1916875-96EE-49C6-A34A-BEF560F5476E}">
      <text>
        <r>
          <rPr>
            <b/>
            <sz val="9"/>
            <color indexed="81"/>
            <rFont val="Tahoma"/>
            <family val="2"/>
          </rPr>
          <t>Nithya, Immaculate:</t>
        </r>
        <r>
          <rPr>
            <sz val="9"/>
            <color indexed="81"/>
            <rFont val="Tahoma"/>
            <family val="2"/>
          </rPr>
          <t xml:space="preserve">
Baseline Changed as per new Decanter settings UI (PM approved) J16.5</t>
        </r>
      </text>
    </comment>
    <comment ref="BET14" authorId="3" shapeId="0" xr:uid="{AAE158B6-ABF3-440D-8246-AA3C3C5C3CD6}">
      <text>
        <r>
          <rPr>
            <b/>
            <sz val="9"/>
            <color indexed="81"/>
            <rFont val="Tahoma"/>
            <family val="2"/>
          </rPr>
          <t>Nithya, Immaculate:</t>
        </r>
        <r>
          <rPr>
            <sz val="9"/>
            <color indexed="81"/>
            <rFont val="Tahoma"/>
            <family val="2"/>
          </rPr>
          <t xml:space="preserve">
Baseline Changed as per new Decanter settings UI (PM approved) J16.5</t>
        </r>
      </text>
    </comment>
    <comment ref="BEW14" authorId="3" shapeId="0" xr:uid="{EA029F0D-3289-4F63-975E-3E983E2889E1}">
      <text>
        <r>
          <rPr>
            <b/>
            <sz val="9"/>
            <color indexed="81"/>
            <rFont val="Tahoma"/>
            <family val="2"/>
          </rPr>
          <t>Nithya, Immaculate:</t>
        </r>
        <r>
          <rPr>
            <sz val="9"/>
            <color indexed="81"/>
            <rFont val="Tahoma"/>
            <family val="2"/>
          </rPr>
          <t xml:space="preserve">
Baseline Changed as per new Decanter settings UI (PM approved) J16.5</t>
        </r>
      </text>
    </comment>
    <comment ref="BFE14" authorId="3" shapeId="0" xr:uid="{1D1AC36E-377C-4B94-8425-84CB12D8E315}">
      <text>
        <r>
          <rPr>
            <b/>
            <sz val="9"/>
            <color indexed="81"/>
            <rFont val="Tahoma"/>
            <family val="2"/>
          </rPr>
          <t>Nithya, Immaculate:</t>
        </r>
        <r>
          <rPr>
            <sz val="9"/>
            <color indexed="81"/>
            <rFont val="Tahoma"/>
            <family val="2"/>
          </rPr>
          <t xml:space="preserve">
Baseline Changed as per new Decanter settings UI (PM approved) J16.5</t>
        </r>
      </text>
    </comment>
    <comment ref="BFH14" authorId="3" shapeId="0" xr:uid="{92CEA5AD-6AF3-41AB-AD00-56AC85DA1686}">
      <text>
        <r>
          <rPr>
            <b/>
            <sz val="9"/>
            <color indexed="81"/>
            <rFont val="Tahoma"/>
            <family val="2"/>
          </rPr>
          <t>Nithya, Immaculate:</t>
        </r>
        <r>
          <rPr>
            <sz val="9"/>
            <color indexed="81"/>
            <rFont val="Tahoma"/>
            <family val="2"/>
          </rPr>
          <t xml:space="preserve">
Baseline Changed as per new Decanter settings UI (PM approved) J16.5</t>
        </r>
      </text>
    </comment>
    <comment ref="BFK14" authorId="3" shapeId="0" xr:uid="{CEE876E9-7729-4594-B0B2-BFBCC7B58EC8}">
      <text>
        <r>
          <rPr>
            <b/>
            <sz val="9"/>
            <color indexed="81"/>
            <rFont val="Tahoma"/>
            <family val="2"/>
          </rPr>
          <t>Nithya, Immaculate:</t>
        </r>
        <r>
          <rPr>
            <sz val="9"/>
            <color indexed="81"/>
            <rFont val="Tahoma"/>
            <family val="2"/>
          </rPr>
          <t xml:space="preserve">
Baseline Changed as per new Decanter settings UI (PM approved) J16.5</t>
        </r>
      </text>
    </comment>
    <comment ref="BFL14" authorId="1" shapeId="0" xr:uid="{CC28128F-8077-495D-AA8B-9C6E4D457321}">
      <text>
        <r>
          <rPr>
            <b/>
            <sz val="9"/>
            <color indexed="81"/>
            <rFont val="Tahoma"/>
            <family val="2"/>
          </rPr>
          <t>Nagarajan, Lavanya:</t>
        </r>
        <r>
          <rPr>
            <sz val="9"/>
            <color indexed="81"/>
            <rFont val="Tahoma"/>
            <family val="2"/>
          </rPr>
          <t xml:space="preserve">
Changed the BRD as min value of 16.21, 17.1 &amp; 18.1 builds
</t>
        </r>
      </text>
    </comment>
    <comment ref="BJO14" authorId="3" shapeId="0" xr:uid="{15A747E2-5D3F-42FF-B88F-95157BAA92A2}">
      <text>
        <r>
          <rPr>
            <b/>
            <sz val="9"/>
            <color indexed="81"/>
            <rFont val="Tahoma"/>
            <family val="2"/>
          </rPr>
          <t>Nithya, Immaculate:</t>
        </r>
        <r>
          <rPr>
            <sz val="9"/>
            <color indexed="81"/>
            <rFont val="Tahoma"/>
            <family val="2"/>
          </rPr>
          <t xml:space="preserve">
Malbec BRD
Baseline Changed as per new Decanter settings UI (PM approved) J16.5</t>
        </r>
      </text>
    </comment>
    <comment ref="BJP14" authorId="3" shapeId="0" xr:uid="{6D6B9C67-3054-4BD5-A2C6-4B872380BA07}">
      <text>
        <r>
          <rPr>
            <b/>
            <sz val="9"/>
            <color indexed="81"/>
            <rFont val="Tahoma"/>
            <family val="2"/>
          </rPr>
          <t>Nithya, Immaculate:</t>
        </r>
        <r>
          <rPr>
            <sz val="9"/>
            <color indexed="81"/>
            <rFont val="Tahoma"/>
            <family val="2"/>
          </rPr>
          <t xml:space="preserve">
Baseline Changed as per new Decanter settings UI (PM approved) J16.5</t>
        </r>
      </text>
    </comment>
    <comment ref="BJW14" authorId="3" shapeId="0" xr:uid="{B3AFD847-B677-467D-98F8-06FBA3CDC813}">
      <text>
        <r>
          <rPr>
            <b/>
            <sz val="9"/>
            <color indexed="81"/>
            <rFont val="Tahoma"/>
            <family val="2"/>
          </rPr>
          <t>Nithya, Immaculate:</t>
        </r>
        <r>
          <rPr>
            <sz val="9"/>
            <color indexed="81"/>
            <rFont val="Tahoma"/>
            <family val="2"/>
          </rPr>
          <t xml:space="preserve">
Malbec BRD
Baseline Changed as per new Decanter settings UI (PM approved) J16.5</t>
        </r>
      </text>
    </comment>
    <comment ref="BJX14" authorId="3" shapeId="0" xr:uid="{C95A494F-5267-4D33-A561-7858D73585A2}">
      <text>
        <r>
          <rPr>
            <b/>
            <sz val="9"/>
            <color indexed="81"/>
            <rFont val="Tahoma"/>
            <family val="2"/>
          </rPr>
          <t>Nithya, Immaculate:</t>
        </r>
        <r>
          <rPr>
            <sz val="9"/>
            <color indexed="81"/>
            <rFont val="Tahoma"/>
            <family val="2"/>
          </rPr>
          <t xml:space="preserve">
Baseline Changed as per new Decanter settings UI (PM approved) J16.5</t>
        </r>
      </text>
    </comment>
    <comment ref="BKA14" authorId="3" shapeId="0" xr:uid="{9B5D9183-C9C8-4B00-A98C-1E994AB292CC}">
      <text>
        <r>
          <rPr>
            <b/>
            <sz val="9"/>
            <color indexed="81"/>
            <rFont val="Tahoma"/>
            <family val="2"/>
          </rPr>
          <t>Nithya, Immaculate:</t>
        </r>
        <r>
          <rPr>
            <sz val="9"/>
            <color indexed="81"/>
            <rFont val="Tahoma"/>
            <family val="2"/>
          </rPr>
          <t xml:space="preserve">
Malbec BRD
Baseline Changed as per new Decanter settings UI (PM approved) J16.5</t>
        </r>
      </text>
    </comment>
    <comment ref="BKB14" authorId="3" shapeId="0" xr:uid="{54C3C557-7D9C-4D96-97AD-13CCD692553A}">
      <text>
        <r>
          <rPr>
            <b/>
            <sz val="9"/>
            <color indexed="81"/>
            <rFont val="Tahoma"/>
            <family val="2"/>
          </rPr>
          <t>Nithya, Immaculate:</t>
        </r>
        <r>
          <rPr>
            <sz val="9"/>
            <color indexed="81"/>
            <rFont val="Tahoma"/>
            <family val="2"/>
          </rPr>
          <t xml:space="preserve">
Baseline Changed as per new Decanter settings UI (PM approved) J16.5</t>
        </r>
      </text>
    </comment>
    <comment ref="BKG14" authorId="3" shapeId="0" xr:uid="{490436CD-5F6C-46D1-8E2A-4CCA2833FD9F}">
      <text>
        <r>
          <rPr>
            <b/>
            <sz val="9"/>
            <color indexed="81"/>
            <rFont val="Tahoma"/>
            <family val="2"/>
          </rPr>
          <t>Nithya, Immaculate:</t>
        </r>
        <r>
          <rPr>
            <sz val="9"/>
            <color indexed="81"/>
            <rFont val="Tahoma"/>
            <family val="2"/>
          </rPr>
          <t xml:space="preserve">
Malbec BRD
Baseline Changed as per new Decanter settings UI (PM approved) J16.5</t>
        </r>
      </text>
    </comment>
    <comment ref="BKH14" authorId="3" shapeId="0" xr:uid="{5EDD4F5D-CA5C-4AA0-B472-91B4B586A9EE}">
      <text>
        <r>
          <rPr>
            <b/>
            <sz val="9"/>
            <color indexed="81"/>
            <rFont val="Tahoma"/>
            <family val="2"/>
          </rPr>
          <t>Nithya, Immaculate:</t>
        </r>
        <r>
          <rPr>
            <sz val="9"/>
            <color indexed="81"/>
            <rFont val="Tahoma"/>
            <family val="2"/>
          </rPr>
          <t xml:space="preserve">
Baseline Changed as per new Decanter settings UI (PM approved) J16.5</t>
        </r>
      </text>
    </comment>
    <comment ref="BKM14" authorId="3" shapeId="0" xr:uid="{C61D98A0-5070-4228-BEB0-8E3BBFF6568B}">
      <text>
        <r>
          <rPr>
            <b/>
            <sz val="9"/>
            <color indexed="81"/>
            <rFont val="Tahoma"/>
            <family val="2"/>
          </rPr>
          <t>Nithya, Immaculate:</t>
        </r>
        <r>
          <rPr>
            <sz val="9"/>
            <color indexed="81"/>
            <rFont val="Tahoma"/>
            <family val="2"/>
          </rPr>
          <t xml:space="preserve">
Malbec BRD
Baseline Changed as per new Decanter settings UI (PM approved) J16.5</t>
        </r>
      </text>
    </comment>
    <comment ref="BKN14" authorId="3" shapeId="0" xr:uid="{6846BC6E-E6D2-40A0-8DDB-6FAB3C9AA290}">
      <text>
        <r>
          <rPr>
            <b/>
            <sz val="9"/>
            <color indexed="81"/>
            <rFont val="Tahoma"/>
            <family val="2"/>
          </rPr>
          <t>Nithya, Immaculate:</t>
        </r>
        <r>
          <rPr>
            <sz val="9"/>
            <color indexed="81"/>
            <rFont val="Tahoma"/>
            <family val="2"/>
          </rPr>
          <t xml:space="preserve">
Baseline Changed as per new Decanter settings UI (PM approved) J16.5</t>
        </r>
      </text>
    </comment>
    <comment ref="BKT14" authorId="3" shapeId="0" xr:uid="{83D9A8EF-8EDB-4208-9A86-2EAB08C722F4}">
      <text>
        <r>
          <rPr>
            <b/>
            <sz val="9"/>
            <color indexed="81"/>
            <rFont val="Tahoma"/>
            <family val="2"/>
          </rPr>
          <t>Nithya, Immaculate:</t>
        </r>
        <r>
          <rPr>
            <sz val="9"/>
            <color indexed="81"/>
            <rFont val="Tahoma"/>
            <family val="2"/>
          </rPr>
          <t xml:space="preserve">
Malbec BRD
Baseline Changed as per new Decanter settings UI (PM approved) J16.5</t>
        </r>
      </text>
    </comment>
    <comment ref="BKU14" authorId="3" shapeId="0" xr:uid="{F33475B7-530D-4560-9413-AEDB7826CFEB}">
      <text>
        <r>
          <rPr>
            <b/>
            <sz val="9"/>
            <color indexed="81"/>
            <rFont val="Tahoma"/>
            <family val="2"/>
          </rPr>
          <t>Nithya, Immaculate:</t>
        </r>
        <r>
          <rPr>
            <sz val="9"/>
            <color indexed="81"/>
            <rFont val="Tahoma"/>
            <family val="2"/>
          </rPr>
          <t xml:space="preserve">
Baseline Changed as per new Decanter settings UI (PM approved) J16.5</t>
        </r>
      </text>
    </comment>
    <comment ref="BKX14" authorId="3" shapeId="0" xr:uid="{7AA00C65-3C9D-403E-8A54-C21054FF1CEA}">
      <text>
        <r>
          <rPr>
            <b/>
            <sz val="9"/>
            <color indexed="81"/>
            <rFont val="Tahoma"/>
            <family val="2"/>
          </rPr>
          <t>Nithya, Immaculate:</t>
        </r>
        <r>
          <rPr>
            <sz val="9"/>
            <color indexed="81"/>
            <rFont val="Tahoma"/>
            <family val="2"/>
          </rPr>
          <t xml:space="preserve">
Malbec BRD
Baseline Changed as per new Decanter settings UI (PM approved) J16.5</t>
        </r>
      </text>
    </comment>
    <comment ref="BKY14" authorId="3" shapeId="0" xr:uid="{76FAC96B-BD2B-44D7-A438-1E2F11B08CA2}">
      <text>
        <r>
          <rPr>
            <b/>
            <sz val="9"/>
            <color indexed="81"/>
            <rFont val="Tahoma"/>
            <family val="2"/>
          </rPr>
          <t>Nithya, Immaculate:</t>
        </r>
        <r>
          <rPr>
            <sz val="9"/>
            <color indexed="81"/>
            <rFont val="Tahoma"/>
            <family val="2"/>
          </rPr>
          <t xml:space="preserve">
Baseline Changed as per new Decanter settings UI (PM approved) J16.5</t>
        </r>
      </text>
    </comment>
    <comment ref="BLG14" authorId="3" shapeId="0" xr:uid="{200A3390-4763-422C-9BF5-EEFEE7AE0DF2}">
      <text>
        <r>
          <rPr>
            <b/>
            <sz val="9"/>
            <color indexed="81"/>
            <rFont val="Tahoma"/>
            <family val="2"/>
          </rPr>
          <t>Nithya, Immaculate:</t>
        </r>
        <r>
          <rPr>
            <sz val="9"/>
            <color indexed="81"/>
            <rFont val="Tahoma"/>
            <family val="2"/>
          </rPr>
          <t xml:space="preserve">
Malbec BRD
Baseline Changed as per new Decanter settings UI (PM approved) J16.5</t>
        </r>
      </text>
    </comment>
    <comment ref="BLH14" authorId="3" shapeId="0" xr:uid="{43FCF2CB-321A-424D-8B45-12054FD4B35F}">
      <text>
        <r>
          <rPr>
            <b/>
            <sz val="9"/>
            <color indexed="81"/>
            <rFont val="Tahoma"/>
            <family val="2"/>
          </rPr>
          <t>Nithya, Immaculate:</t>
        </r>
        <r>
          <rPr>
            <sz val="9"/>
            <color indexed="81"/>
            <rFont val="Tahoma"/>
            <family val="2"/>
          </rPr>
          <t xml:space="preserve">
Baseline Changed as per new Decanter settings UI (PM approved) J16.5</t>
        </r>
      </text>
    </comment>
    <comment ref="BLK14" authorId="3" shapeId="0" xr:uid="{0D4C29D2-12B7-457C-B72B-7E0CEDDEA1AF}">
      <text>
        <r>
          <rPr>
            <b/>
            <sz val="9"/>
            <color indexed="81"/>
            <rFont val="Tahoma"/>
            <family val="2"/>
          </rPr>
          <t>Nithya, Immaculate:</t>
        </r>
        <r>
          <rPr>
            <sz val="9"/>
            <color indexed="81"/>
            <rFont val="Tahoma"/>
            <family val="2"/>
          </rPr>
          <t xml:space="preserve">
Malbec BRD
Baseline Changed as per new Decanter settings UI (PM approved) J16.5</t>
        </r>
      </text>
    </comment>
    <comment ref="BLL14" authorId="3" shapeId="0" xr:uid="{753545A4-89AC-4699-A267-69E3AA0F37E9}">
      <text>
        <r>
          <rPr>
            <b/>
            <sz val="9"/>
            <color indexed="81"/>
            <rFont val="Tahoma"/>
            <family val="2"/>
          </rPr>
          <t>Nithya, Immaculate:</t>
        </r>
        <r>
          <rPr>
            <sz val="9"/>
            <color indexed="81"/>
            <rFont val="Tahoma"/>
            <family val="2"/>
          </rPr>
          <t xml:space="preserve">
Baseline Changed as per new Decanter settings UI (PM approved) J16.5</t>
        </r>
      </text>
    </comment>
    <comment ref="BLO14" authorId="3" shapeId="0" xr:uid="{4A21285C-2EE7-44D8-B886-F72D588ADA51}">
      <text>
        <r>
          <rPr>
            <b/>
            <sz val="9"/>
            <color indexed="81"/>
            <rFont val="Tahoma"/>
            <family val="2"/>
          </rPr>
          <t>Nithya, Immaculate:</t>
        </r>
        <r>
          <rPr>
            <sz val="9"/>
            <color indexed="81"/>
            <rFont val="Tahoma"/>
            <family val="2"/>
          </rPr>
          <t xml:space="preserve">
Malbec BRD
Baseline Changed as per new Decanter settings UI (PM approved) J16.5</t>
        </r>
      </text>
    </comment>
    <comment ref="BLP14" authorId="3" shapeId="0" xr:uid="{3E10508F-948B-44E6-B738-1FDBB1E4E857}">
      <text>
        <r>
          <rPr>
            <b/>
            <sz val="9"/>
            <color indexed="81"/>
            <rFont val="Tahoma"/>
            <family val="2"/>
          </rPr>
          <t>Nithya, Immaculate:</t>
        </r>
        <r>
          <rPr>
            <sz val="9"/>
            <color indexed="81"/>
            <rFont val="Tahoma"/>
            <family val="2"/>
          </rPr>
          <t xml:space="preserve">
Baseline Changed as per new Decanter settings UI (PM approved) J16.5</t>
        </r>
      </text>
    </comment>
    <comment ref="BLQ14" authorId="1" shapeId="0" xr:uid="{8D17B8B4-2CEC-4A89-9BB3-71BA9386EC64}">
      <text>
        <r>
          <rPr>
            <b/>
            <sz val="9"/>
            <color indexed="81"/>
            <rFont val="Tahoma"/>
            <family val="2"/>
          </rPr>
          <t>Nagarajan, Lavanya:</t>
        </r>
        <r>
          <rPr>
            <sz val="9"/>
            <color indexed="81"/>
            <rFont val="Tahoma"/>
            <family val="2"/>
          </rPr>
          <t xml:space="preserve">
Changed the BRD as min value of 16.21, 17.1 &amp; 18.1 builds
</t>
        </r>
      </text>
    </comment>
    <comment ref="BLU14" authorId="3" shapeId="0" xr:uid="{2DF1EF7B-557F-4D14-B9F1-526EF6D40ADE}">
      <text>
        <r>
          <rPr>
            <b/>
            <sz val="9"/>
            <color indexed="81"/>
            <rFont val="Tahoma"/>
            <family val="2"/>
          </rPr>
          <t>Nithya, Immaculate:</t>
        </r>
        <r>
          <rPr>
            <sz val="9"/>
            <color indexed="81"/>
            <rFont val="Tahoma"/>
            <family val="2"/>
          </rPr>
          <t xml:space="preserve">
Malbec BRD
Baseline Changed as per new Decanter settings UI (PM approved) J16.5</t>
        </r>
      </text>
    </comment>
    <comment ref="BLV14" authorId="3" shapeId="0" xr:uid="{113CDE74-56E9-41E2-93EE-E21D69B2EC17}">
      <text>
        <r>
          <rPr>
            <b/>
            <sz val="9"/>
            <color indexed="81"/>
            <rFont val="Tahoma"/>
            <family val="2"/>
          </rPr>
          <t>Nithya, Immaculate:</t>
        </r>
        <r>
          <rPr>
            <sz val="9"/>
            <color indexed="81"/>
            <rFont val="Tahoma"/>
            <family val="2"/>
          </rPr>
          <t xml:space="preserve">
Baseline Changed as per new Decanter settings UI (PM approved) J16.5</t>
        </r>
      </text>
    </comment>
    <comment ref="BLW14" authorId="1" shapeId="0" xr:uid="{FF2F54D4-F3DC-4FB0-8F43-2380AC7F3DE0}">
      <text>
        <r>
          <rPr>
            <b/>
            <sz val="9"/>
            <color indexed="81"/>
            <rFont val="Tahoma"/>
            <family val="2"/>
          </rPr>
          <t>Nagarajan, Lavanya:</t>
        </r>
        <r>
          <rPr>
            <sz val="9"/>
            <color indexed="81"/>
            <rFont val="Tahoma"/>
            <family val="2"/>
          </rPr>
          <t xml:space="preserve">
Changed the BRD as min value of 16.21, 17.1 &amp; 18.1 builds
</t>
        </r>
      </text>
    </comment>
    <comment ref="BLZ14" authorId="3" shapeId="0" xr:uid="{7FB1D8FB-A1D9-4135-A026-893AA2F0F53C}">
      <text>
        <r>
          <rPr>
            <b/>
            <sz val="9"/>
            <color indexed="81"/>
            <rFont val="Tahoma"/>
            <family val="2"/>
          </rPr>
          <t>Nithya, Immaculate:</t>
        </r>
        <r>
          <rPr>
            <sz val="9"/>
            <color indexed="81"/>
            <rFont val="Tahoma"/>
            <family val="2"/>
          </rPr>
          <t xml:space="preserve">
Malbec BRD
Baseline Changed as per new Decanter settings UI (PM approved) J16.5</t>
        </r>
      </text>
    </comment>
    <comment ref="BMA14" authorId="3" shapeId="0" xr:uid="{52DC579B-39C6-43A1-8656-CE6A78CC999E}">
      <text>
        <r>
          <rPr>
            <b/>
            <sz val="9"/>
            <color indexed="81"/>
            <rFont val="Tahoma"/>
            <family val="2"/>
          </rPr>
          <t>Nithya, Immaculate:</t>
        </r>
        <r>
          <rPr>
            <sz val="9"/>
            <color indexed="81"/>
            <rFont val="Tahoma"/>
            <family val="2"/>
          </rPr>
          <t xml:space="preserve">
Baseline Changed as per new Decanter settings UI (PM approved) J16.5</t>
        </r>
      </text>
    </comment>
    <comment ref="BMB14" authorId="1" shapeId="0" xr:uid="{87E8C80A-098E-4112-AFAC-D56C033459D3}">
      <text>
        <r>
          <rPr>
            <b/>
            <sz val="9"/>
            <color indexed="81"/>
            <rFont val="Tahoma"/>
            <family val="2"/>
          </rPr>
          <t>Nagarajan, Lavanya:</t>
        </r>
        <r>
          <rPr>
            <sz val="9"/>
            <color indexed="81"/>
            <rFont val="Tahoma"/>
            <family val="2"/>
          </rPr>
          <t xml:space="preserve">
Changed the BRD as min value of 16.21, 17.1 &amp; 18.1 builds
</t>
        </r>
      </text>
    </comment>
    <comment ref="BMD14" authorId="3" shapeId="0" xr:uid="{DB1836C5-DCE5-460C-9A03-2EB08185C57A}">
      <text>
        <r>
          <rPr>
            <b/>
            <sz val="9"/>
            <color indexed="81"/>
            <rFont val="Tahoma"/>
            <family val="2"/>
          </rPr>
          <t>Nithya, Immaculate:</t>
        </r>
        <r>
          <rPr>
            <sz val="9"/>
            <color indexed="81"/>
            <rFont val="Tahoma"/>
            <family val="2"/>
          </rPr>
          <t xml:space="preserve">
Malbec BRD
Baseline Changed as per new Decanter settings UI (PM approved) J16.5</t>
        </r>
      </text>
    </comment>
    <comment ref="BME14" authorId="3" shapeId="0" xr:uid="{A17A2743-D198-4530-9B91-3D1A38C9C95C}">
      <text>
        <r>
          <rPr>
            <b/>
            <sz val="9"/>
            <color indexed="81"/>
            <rFont val="Tahoma"/>
            <family val="2"/>
          </rPr>
          <t>Nithya, Immaculate:</t>
        </r>
        <r>
          <rPr>
            <sz val="9"/>
            <color indexed="81"/>
            <rFont val="Tahoma"/>
            <family val="2"/>
          </rPr>
          <t xml:space="preserve">
Baseline Changed as per new Decanter settings UI (PM approved) J16.5</t>
        </r>
      </text>
    </comment>
    <comment ref="BMF14" authorId="1" shapeId="0" xr:uid="{AC02C30A-DD5F-4C2F-A116-1E0E5C72ECCC}">
      <text>
        <r>
          <rPr>
            <b/>
            <sz val="9"/>
            <color indexed="81"/>
            <rFont val="Tahoma"/>
            <family val="2"/>
          </rPr>
          <t>Nagarajan, Lavanya:</t>
        </r>
        <r>
          <rPr>
            <sz val="9"/>
            <color indexed="81"/>
            <rFont val="Tahoma"/>
            <family val="2"/>
          </rPr>
          <t xml:space="preserve">
Changed the BRD as min value of 16.21, 17.1 &amp; 18.1 builds
</t>
        </r>
      </text>
    </comment>
    <comment ref="BRQ14" authorId="3" shapeId="0" xr:uid="{C6F83B69-BCA0-4548-802D-DBF84CBA648A}">
      <text>
        <r>
          <rPr>
            <b/>
            <sz val="9"/>
            <color indexed="81"/>
            <rFont val="Tahoma"/>
            <family val="2"/>
          </rPr>
          <t>Nithya, Immaculate:</t>
        </r>
        <r>
          <rPr>
            <sz val="9"/>
            <color indexed="81"/>
            <rFont val="Tahoma"/>
            <family val="2"/>
          </rPr>
          <t xml:space="preserve">
Baseline Changed as per new Decanter settings UI (PM approved) J16.5</t>
        </r>
      </text>
    </comment>
    <comment ref="BSA14" authorId="3" shapeId="0" xr:uid="{E564228B-CDD0-4AB8-A87B-58002B69B6EF}">
      <text>
        <r>
          <rPr>
            <b/>
            <sz val="9"/>
            <color indexed="81"/>
            <rFont val="Tahoma"/>
            <family val="2"/>
          </rPr>
          <t>Nithya, Immaculate:</t>
        </r>
        <r>
          <rPr>
            <sz val="9"/>
            <color indexed="81"/>
            <rFont val="Tahoma"/>
            <family val="2"/>
          </rPr>
          <t xml:space="preserve">
Baseline Changed as per new Decanter settings UI (PM approved) J16.5</t>
        </r>
      </text>
    </comment>
    <comment ref="BSE14" authorId="3" shapeId="0" xr:uid="{2D3A87E1-B18F-45B1-8D58-C80C626C46C3}">
      <text>
        <r>
          <rPr>
            <b/>
            <sz val="9"/>
            <color indexed="81"/>
            <rFont val="Tahoma"/>
            <family val="2"/>
          </rPr>
          <t>Nithya, Immaculate:</t>
        </r>
        <r>
          <rPr>
            <sz val="9"/>
            <color indexed="81"/>
            <rFont val="Tahoma"/>
            <family val="2"/>
          </rPr>
          <t xml:space="preserve">
Baseline Changed as per new Decanter settings UI (PM approved) J16.5</t>
        </r>
      </text>
    </comment>
    <comment ref="BSM14" authorId="3" shapeId="0" xr:uid="{51050DEA-F185-43F8-9BA1-E6CA09D5CFA0}">
      <text>
        <r>
          <rPr>
            <b/>
            <sz val="9"/>
            <color indexed="81"/>
            <rFont val="Tahoma"/>
            <family val="2"/>
          </rPr>
          <t>Nithya, Immaculate:</t>
        </r>
        <r>
          <rPr>
            <sz val="9"/>
            <color indexed="81"/>
            <rFont val="Tahoma"/>
            <family val="2"/>
          </rPr>
          <t xml:space="preserve">
Baseline Changed as per new Decanter settings UI (PM approved) J16.5</t>
        </r>
      </text>
    </comment>
    <comment ref="BSW14" authorId="3" shapeId="0" xr:uid="{3F81FAAE-955E-45C8-AF66-33CC47A5EDC4}">
      <text>
        <r>
          <rPr>
            <b/>
            <sz val="9"/>
            <color indexed="81"/>
            <rFont val="Tahoma"/>
            <family val="2"/>
          </rPr>
          <t>Nithya, Immaculate:</t>
        </r>
        <r>
          <rPr>
            <sz val="9"/>
            <color indexed="81"/>
            <rFont val="Tahoma"/>
            <family val="2"/>
          </rPr>
          <t xml:space="preserve">
Baseline Changed as per new Decanter settings UI (PM approved) J16.5</t>
        </r>
      </text>
    </comment>
    <comment ref="BTG14" authorId="3" shapeId="0" xr:uid="{67B8557B-717D-4247-9C9C-20ABCB0C1D63}">
      <text>
        <r>
          <rPr>
            <b/>
            <sz val="9"/>
            <color indexed="81"/>
            <rFont val="Tahoma"/>
            <family val="2"/>
          </rPr>
          <t>Nithya, Immaculate:</t>
        </r>
        <r>
          <rPr>
            <sz val="9"/>
            <color indexed="81"/>
            <rFont val="Tahoma"/>
            <family val="2"/>
          </rPr>
          <t xml:space="preserve">
Baseline Changed as per new Decanter settings UI (PM approved) J16.5</t>
        </r>
      </text>
    </comment>
    <comment ref="BTK14" authorId="3" shapeId="0" xr:uid="{FBF0013A-AE7E-4FD3-A6B7-B75C15BF6A3B}">
      <text>
        <r>
          <rPr>
            <b/>
            <sz val="9"/>
            <color indexed="81"/>
            <rFont val="Tahoma"/>
            <family val="2"/>
          </rPr>
          <t>Nithya, Immaculate:</t>
        </r>
        <r>
          <rPr>
            <sz val="9"/>
            <color indexed="81"/>
            <rFont val="Tahoma"/>
            <family val="2"/>
          </rPr>
          <t xml:space="preserve">
Baseline Changed as per new Decanter settings UI (PM approved) J16.5</t>
        </r>
      </text>
    </comment>
    <comment ref="BUA14" authorId="3" shapeId="0" xr:uid="{767988DA-3B6C-4055-99E5-AB5CDF6E5EE9}">
      <text>
        <r>
          <rPr>
            <b/>
            <sz val="9"/>
            <color indexed="81"/>
            <rFont val="Tahoma"/>
            <family val="2"/>
          </rPr>
          <t>Nithya, Immaculate:</t>
        </r>
        <r>
          <rPr>
            <sz val="9"/>
            <color indexed="81"/>
            <rFont val="Tahoma"/>
            <family val="2"/>
          </rPr>
          <t xml:space="preserve">
Baseline Changed as per new Decanter settings UI (PM approved) J16.5</t>
        </r>
      </text>
    </comment>
    <comment ref="BUD14" authorId="3" shapeId="0" xr:uid="{78C9B961-517D-4D82-8593-10D03A64C3AE}">
      <text>
        <r>
          <rPr>
            <b/>
            <sz val="9"/>
            <color indexed="81"/>
            <rFont val="Tahoma"/>
            <family val="2"/>
          </rPr>
          <t>Nithya, Immaculate:</t>
        </r>
        <r>
          <rPr>
            <sz val="9"/>
            <color indexed="81"/>
            <rFont val="Tahoma"/>
            <family val="2"/>
          </rPr>
          <t xml:space="preserve">
Baseline Changed as per new Decanter settings UI (PM approved) J16.5</t>
        </r>
      </text>
    </comment>
    <comment ref="BUG14" authorId="3" shapeId="0" xr:uid="{78F150D9-2192-41FA-A448-6BA4BF15AE7F}">
      <text>
        <r>
          <rPr>
            <b/>
            <sz val="9"/>
            <color indexed="81"/>
            <rFont val="Tahoma"/>
            <family val="2"/>
          </rPr>
          <t>Changed the BRD as min value of 16.21, 17.1.0.1 &amp; 18.1 builds</t>
        </r>
      </text>
    </comment>
    <comment ref="BUO14" authorId="3" shapeId="0" xr:uid="{73F61B0A-5BF9-4DA9-90DA-76D3CF7D26CD}">
      <text>
        <r>
          <rPr>
            <b/>
            <sz val="9"/>
            <color indexed="81"/>
            <rFont val="Tahoma"/>
            <family val="2"/>
          </rPr>
          <t>Changed the BRD as min value of 16.21, 17.1.0.1 &amp; 18.1 builds</t>
        </r>
      </text>
    </comment>
    <comment ref="BUR14" authorId="3" shapeId="0" xr:uid="{777EFF7D-85AC-4698-9E1E-50F4447BE34F}">
      <text>
        <r>
          <rPr>
            <b/>
            <sz val="9"/>
            <color indexed="81"/>
            <rFont val="Tahoma"/>
            <family val="2"/>
          </rPr>
          <t>Changed the BRD as min value of 16.21, 17.1.0.1 &amp; 18.1 builds</t>
        </r>
      </text>
    </comment>
    <comment ref="BUU14" authorId="3" shapeId="0" xr:uid="{A44D68EB-50B1-49DC-BBAB-76E4D73ACB6B}">
      <text>
        <r>
          <rPr>
            <b/>
            <sz val="9"/>
            <color indexed="81"/>
            <rFont val="Tahoma"/>
            <family val="2"/>
          </rPr>
          <t>Changed the BRD as min value of 16.21, 17.1.0.1 &amp; 18.1 builds</t>
        </r>
      </text>
    </comment>
    <comment ref="BXE14" authorId="1" shapeId="0" xr:uid="{D8054869-FDE6-48E1-B0A8-7006FCF3693A}">
      <text>
        <r>
          <rPr>
            <b/>
            <sz val="9"/>
            <color indexed="81"/>
            <rFont val="Tahoma"/>
            <family val="2"/>
          </rPr>
          <t>Nagarajan, Lavanya:</t>
        </r>
        <r>
          <rPr>
            <sz val="9"/>
            <color indexed="81"/>
            <rFont val="Tahoma"/>
            <family val="2"/>
          </rPr>
          <t xml:space="preserve">
Changed the BRD as min value of 17, 17.1.02 &amp; 18.1 builds</t>
        </r>
      </text>
    </comment>
    <comment ref="BXK14" authorId="1" shapeId="0" xr:uid="{81718B9F-C9CF-47F7-BF4C-36F8C654F3C1}">
      <text>
        <r>
          <rPr>
            <b/>
            <sz val="9"/>
            <color indexed="81"/>
            <rFont val="Tahoma"/>
            <family val="2"/>
          </rPr>
          <t>Nagarajan, Lavanya:</t>
        </r>
        <r>
          <rPr>
            <sz val="9"/>
            <color indexed="81"/>
            <rFont val="Tahoma"/>
            <family val="2"/>
          </rPr>
          <t xml:space="preserve">
Changed the BRD as min value of 17, 17.1.02 &amp; 18.1 builds</t>
        </r>
      </text>
    </comment>
    <comment ref="BXN14" authorId="1" shapeId="0" xr:uid="{C291A902-D259-4C8D-AB62-FA50DCF8108F}">
      <text>
        <r>
          <rPr>
            <b/>
            <sz val="9"/>
            <color indexed="81"/>
            <rFont val="Tahoma"/>
            <family val="2"/>
          </rPr>
          <t>Nagarajan, Lavanya:</t>
        </r>
        <r>
          <rPr>
            <sz val="9"/>
            <color indexed="81"/>
            <rFont val="Tahoma"/>
            <family val="2"/>
          </rPr>
          <t xml:space="preserve">
Changed the BRD as min value of 17, 17.1.02 &amp; 18.1 builds</t>
        </r>
      </text>
    </comment>
    <comment ref="BXQ14" authorId="1" shapeId="0" xr:uid="{7B4D9541-338E-4908-9B5D-28C16A0DA00B}">
      <text>
        <r>
          <rPr>
            <b/>
            <sz val="9"/>
            <color indexed="81"/>
            <rFont val="Tahoma"/>
            <family val="2"/>
          </rPr>
          <t>Nagarajan, Lavanya:</t>
        </r>
        <r>
          <rPr>
            <sz val="9"/>
            <color indexed="81"/>
            <rFont val="Tahoma"/>
            <family val="2"/>
          </rPr>
          <t xml:space="preserve">
Changed the BRD as min value of 17, 17.1.02 &amp; 18.1 builds</t>
        </r>
      </text>
    </comment>
    <comment ref="BYE14" authorId="0" shapeId="0" xr:uid="{DB2FC846-7252-46AF-B15F-48F5F156ED9A}">
      <text>
        <r>
          <rPr>
            <b/>
            <sz val="9"/>
            <color indexed="81"/>
            <rFont val="Tahoma"/>
            <family val="2"/>
          </rPr>
          <t>K, Arun Kumar:</t>
        </r>
        <r>
          <rPr>
            <sz val="9"/>
            <color indexed="81"/>
            <rFont val="Tahoma"/>
            <family val="2"/>
          </rPr>
          <t xml:space="preserve">
Changed the BRD as min value of 16.30, 17.2 &amp; 18.1 build</t>
        </r>
      </text>
    </comment>
    <comment ref="BYH14" authorId="0" shapeId="0" xr:uid="{D7A48908-514D-47D4-9F4F-1AC1E2DE8D1C}">
      <text>
        <r>
          <rPr>
            <b/>
            <sz val="9"/>
            <color indexed="81"/>
            <rFont val="Tahoma"/>
            <family val="2"/>
          </rPr>
          <t>K, Arun Kumar:</t>
        </r>
        <r>
          <rPr>
            <sz val="9"/>
            <color indexed="81"/>
            <rFont val="Tahoma"/>
            <family val="2"/>
          </rPr>
          <t xml:space="preserve">
Changed the BRD as min value of 16.30, 17.2 &amp; 18.1 build</t>
        </r>
      </text>
    </comment>
    <comment ref="BYN14" authorId="0" shapeId="0" xr:uid="{0CB75D78-42E3-42ED-93DC-3CCB24E7D8D6}">
      <text>
        <r>
          <rPr>
            <b/>
            <sz val="9"/>
            <color indexed="81"/>
            <rFont val="Tahoma"/>
            <family val="2"/>
          </rPr>
          <t>K, Arun Kumar:</t>
        </r>
        <r>
          <rPr>
            <sz val="9"/>
            <color indexed="81"/>
            <rFont val="Tahoma"/>
            <family val="2"/>
          </rPr>
          <t xml:space="preserve">
Changed the BRD as min value of 16.30, 17.2 &amp; 18.1 build</t>
        </r>
      </text>
    </comment>
    <comment ref="BYQ14" authorId="0" shapeId="0" xr:uid="{372FCA4B-DBB7-4C9D-90CF-7B4B427036F1}">
      <text>
        <r>
          <rPr>
            <b/>
            <sz val="9"/>
            <color indexed="81"/>
            <rFont val="Tahoma"/>
            <family val="2"/>
          </rPr>
          <t>K, Arun Kumar:</t>
        </r>
        <r>
          <rPr>
            <sz val="9"/>
            <color indexed="81"/>
            <rFont val="Tahoma"/>
            <family val="2"/>
          </rPr>
          <t xml:space="preserve">
Changed the BRD as min value of 16.30, 17.2 &amp; 18.1 build</t>
        </r>
      </text>
    </comment>
    <comment ref="BYT14" authorId="0" shapeId="0" xr:uid="{E313AAB3-B7CD-4701-99D5-B20EC0A8FDC7}">
      <text>
        <r>
          <rPr>
            <b/>
            <sz val="9"/>
            <color indexed="81"/>
            <rFont val="Tahoma"/>
            <family val="2"/>
          </rPr>
          <t>K, Arun Kumar:</t>
        </r>
        <r>
          <rPr>
            <sz val="9"/>
            <color indexed="81"/>
            <rFont val="Tahoma"/>
            <family val="2"/>
          </rPr>
          <t xml:space="preserve">
Changed the BRD as min value of 16.30, 17.2 &amp; 18.1 build</t>
        </r>
      </text>
    </comment>
    <comment ref="BZF14" authorId="0" shapeId="0" xr:uid="{E9D76A47-6383-4C86-9206-DF48FB9D94CF}">
      <text>
        <r>
          <rPr>
            <b/>
            <sz val="9"/>
            <color indexed="81"/>
            <rFont val="Tahoma"/>
            <family val="2"/>
          </rPr>
          <t>K, Arun Kumar:</t>
        </r>
        <r>
          <rPr>
            <sz val="9"/>
            <color indexed="81"/>
            <rFont val="Tahoma"/>
            <family val="2"/>
          </rPr>
          <t xml:space="preserve">
Changed the BRD as min value of 18.1.0.1, 18.0.1 &amp; 18.1 builds</t>
        </r>
      </text>
    </comment>
    <comment ref="BZL14" authorId="0" shapeId="0" xr:uid="{EA894217-671D-4F82-A6CA-82FC975247E0}">
      <text>
        <r>
          <rPr>
            <b/>
            <sz val="9"/>
            <color indexed="81"/>
            <rFont val="Tahoma"/>
            <family val="2"/>
          </rPr>
          <t>K, Arun Kumar:</t>
        </r>
        <r>
          <rPr>
            <sz val="9"/>
            <color indexed="81"/>
            <rFont val="Tahoma"/>
            <family val="2"/>
          </rPr>
          <t xml:space="preserve">
Changed the BRD as min value of 18.1.0.1, 18.0.1 &amp; 18.1 builds</t>
        </r>
      </text>
    </comment>
    <comment ref="BZO14" authorId="0" shapeId="0" xr:uid="{F46BFFE3-0B89-426F-94FB-C94358B81383}">
      <text>
        <r>
          <rPr>
            <b/>
            <sz val="9"/>
            <color indexed="81"/>
            <rFont val="Tahoma"/>
            <family val="2"/>
          </rPr>
          <t>K, Arun Kumar:</t>
        </r>
        <r>
          <rPr>
            <sz val="9"/>
            <color indexed="81"/>
            <rFont val="Tahoma"/>
            <family val="2"/>
          </rPr>
          <t xml:space="preserve">
Changed the BRD as min value of 18.1.0.1, 18.0.1 &amp; 18.1 builds</t>
        </r>
      </text>
    </comment>
    <comment ref="BZR14" authorId="0" shapeId="0" xr:uid="{5AEE2BFF-A19F-4244-8FCD-C7D8D12702BB}">
      <text>
        <r>
          <rPr>
            <b/>
            <sz val="9"/>
            <color indexed="81"/>
            <rFont val="Tahoma"/>
            <family val="2"/>
          </rPr>
          <t>K, Arun Kumar:</t>
        </r>
        <r>
          <rPr>
            <sz val="9"/>
            <color indexed="81"/>
            <rFont val="Tahoma"/>
            <family val="2"/>
          </rPr>
          <t xml:space="preserve">
Changed the BRD as min value of 18.1.0.1, 18.0.1 &amp; 18.1 builds</t>
        </r>
      </text>
    </comment>
    <comment ref="BFL15" authorId="1" shapeId="0" xr:uid="{816D18A8-5979-4B4B-A42B-12BE22DC9771}">
      <text>
        <r>
          <rPr>
            <b/>
            <sz val="9"/>
            <color indexed="81"/>
            <rFont val="Tahoma"/>
            <family val="2"/>
          </rPr>
          <t>Nagarajan, Lavanya:</t>
        </r>
        <r>
          <rPr>
            <sz val="9"/>
            <color indexed="81"/>
            <rFont val="Tahoma"/>
            <family val="2"/>
          </rPr>
          <t xml:space="preserve">
Changed the BRD as min value of 16.21, 17.1 &amp; 18.1 builds
</t>
        </r>
      </text>
    </comment>
    <comment ref="BPM15" authorId="1" shapeId="0" xr:uid="{9A428EDC-2395-4391-98A5-5914845EFA69}">
      <text>
        <r>
          <rPr>
            <b/>
            <sz val="9"/>
            <color indexed="81"/>
            <rFont val="Tahoma"/>
            <family val="2"/>
          </rPr>
          <t>Nagarajan, Lavanya:</t>
        </r>
        <r>
          <rPr>
            <sz val="9"/>
            <color indexed="81"/>
            <rFont val="Tahoma"/>
            <family val="2"/>
          </rPr>
          <t xml:space="preserve">
Changed the BRD as min value of 16.21, 17.1 &amp; 18.1 builds
</t>
        </r>
      </text>
    </comment>
    <comment ref="BPR15" authorId="1" shapeId="0" xr:uid="{F8B2AF45-2EFC-4EA6-AC7B-B802701A6FBA}">
      <text>
        <r>
          <rPr>
            <b/>
            <sz val="9"/>
            <color indexed="81"/>
            <rFont val="Tahoma"/>
            <family val="2"/>
          </rPr>
          <t>Nagarajan, Lavanya:</t>
        </r>
        <r>
          <rPr>
            <sz val="9"/>
            <color indexed="81"/>
            <rFont val="Tahoma"/>
            <family val="2"/>
          </rPr>
          <t xml:space="preserve">
Changed the BRD as min value of 16.21, 17.1 &amp; 18.1 builds
</t>
        </r>
      </text>
    </comment>
    <comment ref="BPV15" authorId="1" shapeId="0" xr:uid="{3A41B0DA-E476-443D-BEB5-9179719B53A3}">
      <text>
        <r>
          <rPr>
            <b/>
            <sz val="9"/>
            <color indexed="81"/>
            <rFont val="Tahoma"/>
            <family val="2"/>
          </rPr>
          <t>Nagarajan, Lavanya:</t>
        </r>
        <r>
          <rPr>
            <sz val="9"/>
            <color indexed="81"/>
            <rFont val="Tahoma"/>
            <family val="2"/>
          </rPr>
          <t xml:space="preserve">
Changed the BRD as min value of 16.21, 17.1 &amp; 18.1 builds
</t>
        </r>
      </text>
    </comment>
    <comment ref="BPY15" authorId="1" shapeId="0" xr:uid="{4441E40A-E5AC-455B-B015-F05272938C73}">
      <text>
        <r>
          <rPr>
            <b/>
            <sz val="9"/>
            <color indexed="81"/>
            <rFont val="Tahoma"/>
            <family val="2"/>
          </rPr>
          <t>Nagarajan, Lavanya:</t>
        </r>
        <r>
          <rPr>
            <sz val="9"/>
            <color indexed="81"/>
            <rFont val="Tahoma"/>
            <family val="2"/>
          </rPr>
          <t xml:space="preserve">
Changed the BRD as min value of 16.21, 17.1 &amp; 18.1 builds
</t>
        </r>
      </text>
    </comment>
    <comment ref="BVP15" authorId="1" shapeId="0" xr:uid="{B70B9B61-137D-4777-A03B-74BB567C946E}">
      <text>
        <r>
          <rPr>
            <b/>
            <sz val="9"/>
            <color indexed="81"/>
            <rFont val="Tahoma"/>
            <family val="2"/>
          </rPr>
          <t>Nagarajan, Lavanya:</t>
        </r>
        <r>
          <rPr>
            <sz val="9"/>
            <color indexed="81"/>
            <rFont val="Tahoma"/>
            <family val="2"/>
          </rPr>
          <t xml:space="preserve">
Changed the BRD as min value of 16.20, 16.21, 17.1.0.2 &amp; 18.1 builds
</t>
        </r>
      </text>
    </comment>
    <comment ref="BVV15" authorId="1" shapeId="0" xr:uid="{9C6CB25D-900E-4572-830B-744D07CD631B}">
      <text>
        <r>
          <rPr>
            <b/>
            <sz val="9"/>
            <color indexed="81"/>
            <rFont val="Tahoma"/>
            <family val="2"/>
          </rPr>
          <t>Nagarajan, Lavanya:</t>
        </r>
        <r>
          <rPr>
            <sz val="9"/>
            <color indexed="81"/>
            <rFont val="Tahoma"/>
            <family val="2"/>
          </rPr>
          <t xml:space="preserve">
Changed the BRD as min value of 16.20, 16.21, 17.1.0.2 &amp; 18.1 builds
</t>
        </r>
      </text>
    </comment>
    <comment ref="BVZ15" authorId="1" shapeId="0" xr:uid="{716FE5C1-A7DC-440A-AEE7-F44EBB34B6C1}">
      <text>
        <r>
          <rPr>
            <b/>
            <sz val="9"/>
            <color indexed="81"/>
            <rFont val="Tahoma"/>
            <family val="2"/>
          </rPr>
          <t>Nagarajan, Lavanya:</t>
        </r>
        <r>
          <rPr>
            <sz val="9"/>
            <color indexed="81"/>
            <rFont val="Tahoma"/>
            <family val="2"/>
          </rPr>
          <t xml:space="preserve">
Changed the BRD as min value of 16.20, 16.21, 17.1.0.2 &amp; 18.1 builds
</t>
        </r>
      </text>
    </comment>
    <comment ref="BWC15" authorId="1" shapeId="0" xr:uid="{0D7A0E11-3937-4051-9313-2141CE0C1076}">
      <text>
        <r>
          <rPr>
            <b/>
            <sz val="9"/>
            <color indexed="81"/>
            <rFont val="Tahoma"/>
            <family val="2"/>
          </rPr>
          <t>Nagarajan, Lavanya:</t>
        </r>
        <r>
          <rPr>
            <sz val="9"/>
            <color indexed="81"/>
            <rFont val="Tahoma"/>
            <family val="2"/>
          </rPr>
          <t xml:space="preserve">
Changed the BRD as min value of 16.20, 16.21, 17.1.0.2 &amp; 18.1 builds
</t>
        </r>
      </text>
    </comment>
    <comment ref="BWF15" authorId="1" shapeId="0" xr:uid="{FD84CEA8-09AE-4781-96F6-B252FEADE724}">
      <text>
        <r>
          <rPr>
            <b/>
            <sz val="9"/>
            <color indexed="81"/>
            <rFont val="Tahoma"/>
            <family val="2"/>
          </rPr>
          <t>Nagarajan, Lavanya:</t>
        </r>
        <r>
          <rPr>
            <sz val="9"/>
            <color indexed="81"/>
            <rFont val="Tahoma"/>
            <family val="2"/>
          </rPr>
          <t xml:space="preserve">
Changed the BRD as min value of 16.20, 16.21, 17.1.0.2 &amp; 18.1 builds
</t>
        </r>
      </text>
    </comment>
    <comment ref="BYE15" authorId="0" shapeId="0" xr:uid="{04E5727C-9A63-4A7E-AE9D-9B2E06F25BE4}">
      <text>
        <r>
          <rPr>
            <b/>
            <sz val="9"/>
            <color indexed="81"/>
            <rFont val="Tahoma"/>
            <family val="2"/>
          </rPr>
          <t>K, Arun Kumar:</t>
        </r>
        <r>
          <rPr>
            <sz val="9"/>
            <color indexed="81"/>
            <rFont val="Tahoma"/>
            <family val="2"/>
          </rPr>
          <t xml:space="preserve">
Changed the BRD as min value of 16.30, 17.2 &amp; 18.1 build</t>
        </r>
      </text>
    </comment>
    <comment ref="BYH15" authorId="0" shapeId="0" xr:uid="{54F502B9-B252-4EFA-89F8-BAA0724B2797}">
      <text>
        <r>
          <rPr>
            <b/>
            <sz val="9"/>
            <color indexed="81"/>
            <rFont val="Tahoma"/>
            <family val="2"/>
          </rPr>
          <t>K, Arun Kumar:</t>
        </r>
        <r>
          <rPr>
            <sz val="9"/>
            <color indexed="81"/>
            <rFont val="Tahoma"/>
            <family val="2"/>
          </rPr>
          <t xml:space="preserve">
Changed the BRD as min value of 16.30, 17.2 &amp; 18.1 build</t>
        </r>
      </text>
    </comment>
    <comment ref="BYN15" authorId="0" shapeId="0" xr:uid="{70DC33E4-302E-40FA-9870-1A6CA7FB8700}">
      <text>
        <r>
          <rPr>
            <b/>
            <sz val="9"/>
            <color indexed="81"/>
            <rFont val="Tahoma"/>
            <family val="2"/>
          </rPr>
          <t>K, Arun Kumar:</t>
        </r>
        <r>
          <rPr>
            <sz val="9"/>
            <color indexed="81"/>
            <rFont val="Tahoma"/>
            <family val="2"/>
          </rPr>
          <t xml:space="preserve">
Changed the BRD as min value of 16.30, 17.2 &amp; 18.1 build</t>
        </r>
      </text>
    </comment>
    <comment ref="BYQ15" authorId="0" shapeId="0" xr:uid="{F0DF6160-BA66-4276-9199-DC32A92B794D}">
      <text>
        <r>
          <rPr>
            <b/>
            <sz val="9"/>
            <color indexed="81"/>
            <rFont val="Tahoma"/>
            <family val="2"/>
          </rPr>
          <t>K, Arun Kumar:</t>
        </r>
        <r>
          <rPr>
            <sz val="9"/>
            <color indexed="81"/>
            <rFont val="Tahoma"/>
            <family val="2"/>
          </rPr>
          <t xml:space="preserve">
Changed the BRD as min value of 16.30, 17.2 &amp; 18.1 build</t>
        </r>
      </text>
    </comment>
    <comment ref="BYT15" authorId="0" shapeId="0" xr:uid="{32717F83-E5AB-4CC8-BEA9-3CA0FAAF2AD3}">
      <text>
        <r>
          <rPr>
            <b/>
            <sz val="9"/>
            <color indexed="81"/>
            <rFont val="Tahoma"/>
            <family val="2"/>
          </rPr>
          <t>K, Arun Kumar:</t>
        </r>
        <r>
          <rPr>
            <sz val="9"/>
            <color indexed="81"/>
            <rFont val="Tahoma"/>
            <family val="2"/>
          </rPr>
          <t xml:space="preserve">
Changed the BRD as min value of 16.30, 17.2 &amp; 18.1 build</t>
        </r>
      </text>
    </comment>
    <comment ref="BFL16" authorId="1" shapeId="0" xr:uid="{D5A4C229-6D8B-4C68-AD8B-D8A628008BBD}">
      <text>
        <r>
          <rPr>
            <b/>
            <sz val="9"/>
            <color indexed="81"/>
            <rFont val="Tahoma"/>
            <family val="2"/>
          </rPr>
          <t>Nagarajan, Lavanya:</t>
        </r>
        <r>
          <rPr>
            <sz val="9"/>
            <color indexed="81"/>
            <rFont val="Tahoma"/>
            <family val="2"/>
          </rPr>
          <t xml:space="preserve">
Changed the BRD as min value of 16.21, 17.1 &amp; 18.1 builds
</t>
        </r>
      </text>
    </comment>
    <comment ref="BFR16" authorId="2" shapeId="0" xr:uid="{6EE6E0FA-144B-4FC8-841E-DF862499E10B}">
      <text>
        <r>
          <rPr>
            <b/>
            <sz val="9"/>
            <color indexed="81"/>
            <rFont val="Tahoma"/>
            <family val="2"/>
          </rPr>
          <t>Selvakumar, Princey:</t>
        </r>
        <r>
          <rPr>
            <sz val="9"/>
            <color indexed="81"/>
            <rFont val="Tahoma"/>
            <family val="2"/>
          </rPr>
          <t xml:space="preserve">
BRD taken from P1 suit, manual values</t>
        </r>
      </text>
    </comment>
    <comment ref="BFS16" authorId="2" shapeId="0" xr:uid="{C1941A03-0EFC-47E8-B3FD-8BEB1985EF45}">
      <text>
        <r>
          <rPr>
            <b/>
            <sz val="9"/>
            <color indexed="81"/>
            <rFont val="Tahoma"/>
            <family val="2"/>
          </rPr>
          <t>Selvakumar, Princey:</t>
        </r>
        <r>
          <rPr>
            <sz val="9"/>
            <color indexed="81"/>
            <rFont val="Tahoma"/>
            <family val="2"/>
          </rPr>
          <t xml:space="preserve">
BRD taken from P1 suit, manual values</t>
        </r>
      </text>
    </comment>
    <comment ref="BGY16" authorId="2" shapeId="0" xr:uid="{B13F1137-A7B0-4F78-8443-B085A1938416}">
      <text>
        <r>
          <rPr>
            <b/>
            <sz val="9"/>
            <color indexed="81"/>
            <rFont val="Tahoma"/>
            <family val="2"/>
          </rPr>
          <t>Selvakumar, Princey:</t>
        </r>
        <r>
          <rPr>
            <sz val="9"/>
            <color indexed="81"/>
            <rFont val="Tahoma"/>
            <family val="2"/>
          </rPr>
          <t xml:space="preserve">
BRD taken from P1 suit, manual values</t>
        </r>
      </text>
    </comment>
    <comment ref="BGZ16" authorId="2" shapeId="0" xr:uid="{2B4D6A99-3F3D-4DD0-B989-489794C1FB49}">
      <text>
        <r>
          <rPr>
            <b/>
            <sz val="9"/>
            <color indexed="81"/>
            <rFont val="Tahoma"/>
            <family val="2"/>
          </rPr>
          <t>Selvakumar, Princey:</t>
        </r>
        <r>
          <rPr>
            <sz val="9"/>
            <color indexed="81"/>
            <rFont val="Tahoma"/>
            <family val="2"/>
          </rPr>
          <t xml:space="preserve">
BRD taken from P1 suit, manual values</t>
        </r>
      </text>
    </comment>
    <comment ref="BIA16" authorId="2" shapeId="0" xr:uid="{BE60D866-BD06-4E67-862E-DCE35A4D4B52}">
      <text>
        <r>
          <rPr>
            <b/>
            <sz val="9"/>
            <color indexed="81"/>
            <rFont val="Tahoma"/>
            <family val="2"/>
          </rPr>
          <t>Selvakumar, Princey:</t>
        </r>
        <r>
          <rPr>
            <sz val="9"/>
            <color indexed="81"/>
            <rFont val="Tahoma"/>
            <family val="2"/>
          </rPr>
          <t xml:space="preserve">
BRD taken from P1 suit, manual values</t>
        </r>
      </text>
    </comment>
    <comment ref="BIB16" authorId="2" shapeId="0" xr:uid="{6014A9B9-B56D-4672-9943-1E8BA8F144E5}">
      <text>
        <r>
          <rPr>
            <b/>
            <sz val="9"/>
            <color indexed="81"/>
            <rFont val="Tahoma"/>
            <family val="2"/>
          </rPr>
          <t>Selvakumar, Princey:</t>
        </r>
        <r>
          <rPr>
            <sz val="9"/>
            <color indexed="81"/>
            <rFont val="Tahoma"/>
            <family val="2"/>
          </rPr>
          <t xml:space="preserve">
BRD taken from P1 suit, manual values</t>
        </r>
      </text>
    </comment>
    <comment ref="BIG16" authorId="2" shapeId="0" xr:uid="{95ACB719-4343-40BD-A070-3C65F929B32A}">
      <text>
        <r>
          <rPr>
            <b/>
            <sz val="9"/>
            <color indexed="81"/>
            <rFont val="Tahoma"/>
            <family val="2"/>
          </rPr>
          <t>Selvakumar, Princey:</t>
        </r>
        <r>
          <rPr>
            <sz val="9"/>
            <color indexed="81"/>
            <rFont val="Tahoma"/>
            <family val="2"/>
          </rPr>
          <t xml:space="preserve">
BRD taken from P1 suit, manual values</t>
        </r>
      </text>
    </comment>
    <comment ref="BIH16" authorId="2" shapeId="0" xr:uid="{B1088182-6444-42FB-9EF1-1E959906783A}">
      <text>
        <r>
          <rPr>
            <b/>
            <sz val="9"/>
            <color indexed="81"/>
            <rFont val="Tahoma"/>
            <family val="2"/>
          </rPr>
          <t>Selvakumar, Princey:</t>
        </r>
        <r>
          <rPr>
            <sz val="9"/>
            <color indexed="81"/>
            <rFont val="Tahoma"/>
            <family val="2"/>
          </rPr>
          <t xml:space="preserve">
BRD taken from P1 suit, manual values</t>
        </r>
      </text>
    </comment>
    <comment ref="BIZ16" authorId="2" shapeId="0" xr:uid="{A816FB5D-9AC3-4DEB-9A9B-4301DD0380D6}">
      <text>
        <r>
          <rPr>
            <b/>
            <sz val="9"/>
            <color indexed="81"/>
            <rFont val="Tahoma"/>
            <family val="2"/>
          </rPr>
          <t>Selvakumar, Princey:</t>
        </r>
        <r>
          <rPr>
            <sz val="9"/>
            <color indexed="81"/>
            <rFont val="Tahoma"/>
            <family val="2"/>
          </rPr>
          <t xml:space="preserve">
BRD taken from P1 suit, manual values</t>
        </r>
      </text>
    </comment>
    <comment ref="BJA16" authorId="2" shapeId="0" xr:uid="{C0E2BCD3-3CCA-4302-A170-1BAE568A7993}">
      <text>
        <r>
          <rPr>
            <b/>
            <sz val="9"/>
            <color indexed="81"/>
            <rFont val="Tahoma"/>
            <family val="2"/>
          </rPr>
          <t>Selvakumar, Princey:</t>
        </r>
        <r>
          <rPr>
            <sz val="9"/>
            <color indexed="81"/>
            <rFont val="Tahoma"/>
            <family val="2"/>
          </rPr>
          <t xml:space="preserve">
BRD taken from P1 suit, manual values</t>
        </r>
      </text>
    </comment>
    <comment ref="BJG16" authorId="2" shapeId="0" xr:uid="{6EB3C330-C9B7-453C-ADFD-C87A64990D36}">
      <text>
        <r>
          <rPr>
            <b/>
            <sz val="9"/>
            <color indexed="81"/>
            <rFont val="Tahoma"/>
            <family val="2"/>
          </rPr>
          <t>Selvakumar, Princey:</t>
        </r>
        <r>
          <rPr>
            <sz val="9"/>
            <color indexed="81"/>
            <rFont val="Tahoma"/>
            <family val="2"/>
          </rPr>
          <t xml:space="preserve">
BRD taken from P1 suit, manual values</t>
        </r>
      </text>
    </comment>
    <comment ref="BJH16" authorId="2" shapeId="0" xr:uid="{6083ADCA-6466-4F07-9DB4-D92D4B0F766C}">
      <text>
        <r>
          <rPr>
            <b/>
            <sz val="9"/>
            <color indexed="81"/>
            <rFont val="Tahoma"/>
            <family val="2"/>
          </rPr>
          <t>Selvakumar, Princey:</t>
        </r>
        <r>
          <rPr>
            <sz val="9"/>
            <color indexed="81"/>
            <rFont val="Tahoma"/>
            <family val="2"/>
          </rPr>
          <t xml:space="preserve">
BRD taken from P1 suit, manual values</t>
        </r>
      </text>
    </comment>
    <comment ref="BJO16" authorId="2" shapeId="0" xr:uid="{AC442164-A149-4B98-890C-28E1BC7AE746}">
      <text>
        <r>
          <rPr>
            <b/>
            <sz val="9"/>
            <color indexed="81"/>
            <rFont val="Tahoma"/>
            <family val="2"/>
          </rPr>
          <t>Selvakumar, Princey:</t>
        </r>
        <r>
          <rPr>
            <sz val="9"/>
            <color indexed="81"/>
            <rFont val="Tahoma"/>
            <family val="2"/>
          </rPr>
          <t xml:space="preserve">
BRD taken from P1 suit, manual values</t>
        </r>
      </text>
    </comment>
    <comment ref="BJP16" authorId="2" shapeId="0" xr:uid="{1152B3D4-9133-4CD8-8F22-F9969E7D89C4}">
      <text>
        <r>
          <rPr>
            <b/>
            <sz val="9"/>
            <color indexed="81"/>
            <rFont val="Tahoma"/>
            <family val="2"/>
          </rPr>
          <t>Selvakumar, Princey:</t>
        </r>
        <r>
          <rPr>
            <sz val="9"/>
            <color indexed="81"/>
            <rFont val="Tahoma"/>
            <family val="2"/>
          </rPr>
          <t xml:space="preserve">
BRD taken from P1 suit, manual values</t>
        </r>
      </text>
    </comment>
    <comment ref="BJW16" authorId="2" shapeId="0" xr:uid="{071FDBDC-183B-45DD-9017-4BC19DD294D0}">
      <text>
        <r>
          <rPr>
            <b/>
            <sz val="9"/>
            <color indexed="81"/>
            <rFont val="Tahoma"/>
            <family val="2"/>
          </rPr>
          <t>Selvakumar, Princey:</t>
        </r>
        <r>
          <rPr>
            <sz val="9"/>
            <color indexed="81"/>
            <rFont val="Tahoma"/>
            <family val="2"/>
          </rPr>
          <t xml:space="preserve">
BRD taken from P1 suit, manual values</t>
        </r>
      </text>
    </comment>
    <comment ref="BJX16" authorId="2" shapeId="0" xr:uid="{169DD261-A65A-4059-B948-477799B0F708}">
      <text>
        <r>
          <rPr>
            <b/>
            <sz val="9"/>
            <color indexed="81"/>
            <rFont val="Tahoma"/>
            <family val="2"/>
          </rPr>
          <t>Selvakumar, Princey:</t>
        </r>
        <r>
          <rPr>
            <sz val="9"/>
            <color indexed="81"/>
            <rFont val="Tahoma"/>
            <family val="2"/>
          </rPr>
          <t xml:space="preserve">
BRD taken from P1 suit, manual values</t>
        </r>
      </text>
    </comment>
    <comment ref="BKA16" authorId="2" shapeId="0" xr:uid="{21D14A9F-307A-48D3-B133-F885B757DD7C}">
      <text>
        <r>
          <rPr>
            <b/>
            <sz val="9"/>
            <color indexed="81"/>
            <rFont val="Tahoma"/>
            <family val="2"/>
          </rPr>
          <t>Selvakumar, Princey:</t>
        </r>
        <r>
          <rPr>
            <sz val="9"/>
            <color indexed="81"/>
            <rFont val="Tahoma"/>
            <family val="2"/>
          </rPr>
          <t xml:space="preserve">
BRD taken from P1 suit, manual values</t>
        </r>
      </text>
    </comment>
    <comment ref="BKB16" authorId="2" shapeId="0" xr:uid="{EB7DAC54-B6EE-4E10-B514-F2B0624D26B1}">
      <text>
        <r>
          <rPr>
            <b/>
            <sz val="9"/>
            <color indexed="81"/>
            <rFont val="Tahoma"/>
            <family val="2"/>
          </rPr>
          <t>Selvakumar, Princey:</t>
        </r>
        <r>
          <rPr>
            <sz val="9"/>
            <color indexed="81"/>
            <rFont val="Tahoma"/>
            <family val="2"/>
          </rPr>
          <t xml:space="preserve">
BRD taken from P1 suit, manual values</t>
        </r>
      </text>
    </comment>
    <comment ref="BKG16" authorId="2" shapeId="0" xr:uid="{367A6D57-2619-43B7-A471-E2D40818BA7A}">
      <text>
        <r>
          <rPr>
            <b/>
            <sz val="9"/>
            <color indexed="81"/>
            <rFont val="Tahoma"/>
            <family val="2"/>
          </rPr>
          <t>Selvakumar, Princey:</t>
        </r>
        <r>
          <rPr>
            <sz val="9"/>
            <color indexed="81"/>
            <rFont val="Tahoma"/>
            <family val="2"/>
          </rPr>
          <t xml:space="preserve">
BRD taken from P1 suit, manual values</t>
        </r>
      </text>
    </comment>
    <comment ref="BKH16" authorId="2" shapeId="0" xr:uid="{12E25F4C-02ED-4984-99A2-A5A18BB18E65}">
      <text>
        <r>
          <rPr>
            <b/>
            <sz val="9"/>
            <color indexed="81"/>
            <rFont val="Tahoma"/>
            <family val="2"/>
          </rPr>
          <t>Selvakumar, Princey:</t>
        </r>
        <r>
          <rPr>
            <sz val="9"/>
            <color indexed="81"/>
            <rFont val="Tahoma"/>
            <family val="2"/>
          </rPr>
          <t xml:space="preserve">
BRD taken from P1 suit, manual values</t>
        </r>
      </text>
    </comment>
    <comment ref="BKM16" authorId="2" shapeId="0" xr:uid="{24E0ABD2-F66C-4183-B5EF-21D1F55EF54A}">
      <text>
        <r>
          <rPr>
            <b/>
            <sz val="9"/>
            <color indexed="81"/>
            <rFont val="Tahoma"/>
            <family val="2"/>
          </rPr>
          <t>Selvakumar, Princey:</t>
        </r>
        <r>
          <rPr>
            <sz val="9"/>
            <color indexed="81"/>
            <rFont val="Tahoma"/>
            <family val="2"/>
          </rPr>
          <t xml:space="preserve">
BRD taken from P1 suit, manual values</t>
        </r>
      </text>
    </comment>
    <comment ref="BKN16" authorId="2" shapeId="0" xr:uid="{C5B4C9C4-E49E-41E7-A7B1-B801DD4F4A3C}">
      <text>
        <r>
          <rPr>
            <b/>
            <sz val="9"/>
            <color indexed="81"/>
            <rFont val="Tahoma"/>
            <family val="2"/>
          </rPr>
          <t>Selvakumar, Princey:</t>
        </r>
        <r>
          <rPr>
            <sz val="9"/>
            <color indexed="81"/>
            <rFont val="Tahoma"/>
            <family val="2"/>
          </rPr>
          <t xml:space="preserve">
BRD taken from P1 suit, manual values</t>
        </r>
      </text>
    </comment>
    <comment ref="BKT16" authorId="2" shapeId="0" xr:uid="{32EE5DC4-64BE-46CA-95C4-86182DB3D4A6}">
      <text>
        <r>
          <rPr>
            <b/>
            <sz val="9"/>
            <color indexed="81"/>
            <rFont val="Tahoma"/>
            <family val="2"/>
          </rPr>
          <t>Selvakumar, Princey:</t>
        </r>
        <r>
          <rPr>
            <sz val="9"/>
            <color indexed="81"/>
            <rFont val="Tahoma"/>
            <family val="2"/>
          </rPr>
          <t xml:space="preserve">
BRD taken from P1 suit, manual values</t>
        </r>
      </text>
    </comment>
    <comment ref="BKU16" authorId="2" shapeId="0" xr:uid="{213383BA-C440-4FEE-B09A-D2770E209B17}">
      <text>
        <r>
          <rPr>
            <b/>
            <sz val="9"/>
            <color indexed="81"/>
            <rFont val="Tahoma"/>
            <family val="2"/>
          </rPr>
          <t>Selvakumar, Princey:</t>
        </r>
        <r>
          <rPr>
            <sz val="9"/>
            <color indexed="81"/>
            <rFont val="Tahoma"/>
            <family val="2"/>
          </rPr>
          <t xml:space="preserve">
BRD taken from P1 suit, manual values</t>
        </r>
      </text>
    </comment>
    <comment ref="BKX16" authorId="2" shapeId="0" xr:uid="{3FF8C879-D69F-4070-9C30-620E95DD7CA4}">
      <text>
        <r>
          <rPr>
            <b/>
            <sz val="9"/>
            <color indexed="81"/>
            <rFont val="Tahoma"/>
            <family val="2"/>
          </rPr>
          <t>Selvakumar, Princey:</t>
        </r>
        <r>
          <rPr>
            <sz val="9"/>
            <color indexed="81"/>
            <rFont val="Tahoma"/>
            <family val="2"/>
          </rPr>
          <t xml:space="preserve">
BRD taken from P1 suit, manual values</t>
        </r>
      </text>
    </comment>
    <comment ref="BKY16" authorId="2" shapeId="0" xr:uid="{916E6358-2647-45F1-AB62-63B2FA17F6F8}">
      <text>
        <r>
          <rPr>
            <b/>
            <sz val="9"/>
            <color indexed="81"/>
            <rFont val="Tahoma"/>
            <family val="2"/>
          </rPr>
          <t>Selvakumar, Princey:</t>
        </r>
        <r>
          <rPr>
            <sz val="9"/>
            <color indexed="81"/>
            <rFont val="Tahoma"/>
            <family val="2"/>
          </rPr>
          <t xml:space="preserve">
BRD taken from P1 suit, manual values</t>
        </r>
      </text>
    </comment>
    <comment ref="BLG16" authorId="2" shapeId="0" xr:uid="{828F4C5C-211D-4013-B579-D7A65A40A0AA}">
      <text>
        <r>
          <rPr>
            <b/>
            <sz val="9"/>
            <color indexed="81"/>
            <rFont val="Tahoma"/>
            <family val="2"/>
          </rPr>
          <t>Selvakumar, Princey:</t>
        </r>
        <r>
          <rPr>
            <sz val="9"/>
            <color indexed="81"/>
            <rFont val="Tahoma"/>
            <family val="2"/>
          </rPr>
          <t xml:space="preserve">
BRD taken from P1 suit, manual values</t>
        </r>
      </text>
    </comment>
    <comment ref="BLH16" authorId="2" shapeId="0" xr:uid="{97418A47-B3F6-407D-ADB1-5B8B075F9A50}">
      <text>
        <r>
          <rPr>
            <b/>
            <sz val="9"/>
            <color indexed="81"/>
            <rFont val="Tahoma"/>
            <family val="2"/>
          </rPr>
          <t>Selvakumar, Princey:</t>
        </r>
        <r>
          <rPr>
            <sz val="9"/>
            <color indexed="81"/>
            <rFont val="Tahoma"/>
            <family val="2"/>
          </rPr>
          <t xml:space="preserve">
BRD taken from P1 suit, manual values</t>
        </r>
      </text>
    </comment>
    <comment ref="BLK16" authorId="2" shapeId="0" xr:uid="{47B9A357-8044-48EF-9443-478CE6B25BF8}">
      <text>
        <r>
          <rPr>
            <b/>
            <sz val="9"/>
            <color indexed="81"/>
            <rFont val="Tahoma"/>
            <family val="2"/>
          </rPr>
          <t>Selvakumar, Princey:</t>
        </r>
        <r>
          <rPr>
            <sz val="9"/>
            <color indexed="81"/>
            <rFont val="Tahoma"/>
            <family val="2"/>
          </rPr>
          <t xml:space="preserve">
BRD taken from P1 suit, manual values</t>
        </r>
      </text>
    </comment>
    <comment ref="BLL16" authorId="2" shapeId="0" xr:uid="{0C2FABCA-BDEF-4E1D-9C9E-A767A2A6EC82}">
      <text>
        <r>
          <rPr>
            <b/>
            <sz val="9"/>
            <color indexed="81"/>
            <rFont val="Tahoma"/>
            <family val="2"/>
          </rPr>
          <t>Selvakumar, Princey:</t>
        </r>
        <r>
          <rPr>
            <sz val="9"/>
            <color indexed="81"/>
            <rFont val="Tahoma"/>
            <family val="2"/>
          </rPr>
          <t xml:space="preserve">
BRD taken from P1 suit, manual values</t>
        </r>
      </text>
    </comment>
    <comment ref="BLO16" authorId="2" shapeId="0" xr:uid="{256445BD-3047-4BEE-8DF5-A2E482D0361F}">
      <text>
        <r>
          <rPr>
            <b/>
            <sz val="9"/>
            <color indexed="81"/>
            <rFont val="Tahoma"/>
            <family val="2"/>
          </rPr>
          <t>Selvakumar, Princey:</t>
        </r>
        <r>
          <rPr>
            <sz val="9"/>
            <color indexed="81"/>
            <rFont val="Tahoma"/>
            <family val="2"/>
          </rPr>
          <t xml:space="preserve">
BRD taken from P1 suit, manual values</t>
        </r>
      </text>
    </comment>
    <comment ref="BLP16" authorId="2" shapeId="0" xr:uid="{C73692C1-6CD2-4A82-BBD5-5A2D236083F3}">
      <text>
        <r>
          <rPr>
            <b/>
            <sz val="9"/>
            <color indexed="81"/>
            <rFont val="Tahoma"/>
            <family val="2"/>
          </rPr>
          <t>Selvakumar, Princey:</t>
        </r>
        <r>
          <rPr>
            <sz val="9"/>
            <color indexed="81"/>
            <rFont val="Tahoma"/>
            <family val="2"/>
          </rPr>
          <t xml:space="preserve">
BRD taken from P1 suit, manual values</t>
        </r>
      </text>
    </comment>
    <comment ref="BLQ16" authorId="1" shapeId="0" xr:uid="{CB3980DD-38A0-4D2B-8869-9FA6DC10FCD7}">
      <text>
        <r>
          <rPr>
            <b/>
            <sz val="9"/>
            <color indexed="81"/>
            <rFont val="Tahoma"/>
            <family val="2"/>
          </rPr>
          <t>Nagarajan, Lavanya:</t>
        </r>
        <r>
          <rPr>
            <sz val="9"/>
            <color indexed="81"/>
            <rFont val="Tahoma"/>
            <family val="2"/>
          </rPr>
          <t xml:space="preserve">
Changed the BRD as min value of 16.21, 17.1 &amp; 18.1 builds
</t>
        </r>
      </text>
    </comment>
    <comment ref="BLU16" authorId="2" shapeId="0" xr:uid="{FD52B73A-0EE8-4FA6-BDE6-46CC884CF81B}">
      <text>
        <r>
          <rPr>
            <b/>
            <sz val="9"/>
            <color indexed="81"/>
            <rFont val="Tahoma"/>
            <family val="2"/>
          </rPr>
          <t>Selvakumar, Princey:</t>
        </r>
        <r>
          <rPr>
            <sz val="9"/>
            <color indexed="81"/>
            <rFont val="Tahoma"/>
            <family val="2"/>
          </rPr>
          <t xml:space="preserve">
BRD taken from P1 suit, manual values</t>
        </r>
      </text>
    </comment>
    <comment ref="BLV16" authorId="2" shapeId="0" xr:uid="{AACE4D03-37B8-4934-9705-474340C41250}">
      <text>
        <r>
          <rPr>
            <b/>
            <sz val="9"/>
            <color indexed="81"/>
            <rFont val="Tahoma"/>
            <family val="2"/>
          </rPr>
          <t>Selvakumar, Princey:</t>
        </r>
        <r>
          <rPr>
            <sz val="9"/>
            <color indexed="81"/>
            <rFont val="Tahoma"/>
            <family val="2"/>
          </rPr>
          <t xml:space="preserve">
BRD taken from P1 suit, manual values</t>
        </r>
      </text>
    </comment>
    <comment ref="BLW16" authorId="1" shapeId="0" xr:uid="{EB114082-5864-4738-8489-63D40C5C4450}">
      <text>
        <r>
          <rPr>
            <b/>
            <sz val="9"/>
            <color indexed="81"/>
            <rFont val="Tahoma"/>
            <family val="2"/>
          </rPr>
          <t>Nagarajan, Lavanya:</t>
        </r>
        <r>
          <rPr>
            <sz val="9"/>
            <color indexed="81"/>
            <rFont val="Tahoma"/>
            <family val="2"/>
          </rPr>
          <t xml:space="preserve">
Changed the BRD as min value of 16.21, 17.1 &amp; 18.1 builds
</t>
        </r>
      </text>
    </comment>
    <comment ref="BLZ16" authorId="2" shapeId="0" xr:uid="{8D0D38F6-E9C3-4B71-BE6F-37182F67294F}">
      <text>
        <r>
          <rPr>
            <b/>
            <sz val="9"/>
            <color indexed="81"/>
            <rFont val="Tahoma"/>
            <family val="2"/>
          </rPr>
          <t>Selvakumar, Princey:</t>
        </r>
        <r>
          <rPr>
            <sz val="9"/>
            <color indexed="81"/>
            <rFont val="Tahoma"/>
            <family val="2"/>
          </rPr>
          <t xml:space="preserve">
BRD taken from P1 suit, manual values</t>
        </r>
      </text>
    </comment>
    <comment ref="BMA16" authorId="2" shapeId="0" xr:uid="{9A5E6A25-F00E-48A3-AA5D-F4792C57FAF7}">
      <text>
        <r>
          <rPr>
            <b/>
            <sz val="9"/>
            <color indexed="81"/>
            <rFont val="Tahoma"/>
            <family val="2"/>
          </rPr>
          <t>Selvakumar, Princey:</t>
        </r>
        <r>
          <rPr>
            <sz val="9"/>
            <color indexed="81"/>
            <rFont val="Tahoma"/>
            <family val="2"/>
          </rPr>
          <t xml:space="preserve">
BRD taken from P1 suit, manual values</t>
        </r>
      </text>
    </comment>
    <comment ref="BMB16" authorId="1" shapeId="0" xr:uid="{9F2365D8-ECE4-49BE-AABC-F2E494CAA3EF}">
      <text>
        <r>
          <rPr>
            <b/>
            <sz val="9"/>
            <color indexed="81"/>
            <rFont val="Tahoma"/>
            <family val="2"/>
          </rPr>
          <t>Nagarajan, Lavanya:</t>
        </r>
        <r>
          <rPr>
            <sz val="9"/>
            <color indexed="81"/>
            <rFont val="Tahoma"/>
            <family val="2"/>
          </rPr>
          <t xml:space="preserve">
Changed the BRD as min value of 16.21, 17.1 &amp; 18.1 builds
</t>
        </r>
      </text>
    </comment>
    <comment ref="BMD16" authorId="2" shapeId="0" xr:uid="{C1ABDD75-3872-440C-82FB-624AF5ECB8BD}">
      <text>
        <r>
          <rPr>
            <b/>
            <sz val="9"/>
            <color indexed="81"/>
            <rFont val="Tahoma"/>
            <family val="2"/>
          </rPr>
          <t>Selvakumar, Princey:</t>
        </r>
        <r>
          <rPr>
            <sz val="9"/>
            <color indexed="81"/>
            <rFont val="Tahoma"/>
            <family val="2"/>
          </rPr>
          <t xml:space="preserve">
BRD taken from P1 suit, manual values</t>
        </r>
      </text>
    </comment>
    <comment ref="BME16" authorId="2" shapeId="0" xr:uid="{F3A80274-3661-42EC-A9A5-3EB5D7ABD0DD}">
      <text>
        <r>
          <rPr>
            <b/>
            <sz val="9"/>
            <color indexed="81"/>
            <rFont val="Tahoma"/>
            <family val="2"/>
          </rPr>
          <t>Selvakumar, Princey:</t>
        </r>
        <r>
          <rPr>
            <sz val="9"/>
            <color indexed="81"/>
            <rFont val="Tahoma"/>
            <family val="2"/>
          </rPr>
          <t xml:space="preserve">
BRD taken from P1 suit, manual values</t>
        </r>
      </text>
    </comment>
    <comment ref="BMF16" authorId="1" shapeId="0" xr:uid="{1B983201-4D92-4BAE-B34D-7C57A3281C11}">
      <text>
        <r>
          <rPr>
            <b/>
            <sz val="9"/>
            <color indexed="81"/>
            <rFont val="Tahoma"/>
            <family val="2"/>
          </rPr>
          <t>Nagarajan, Lavanya:</t>
        </r>
        <r>
          <rPr>
            <sz val="9"/>
            <color indexed="81"/>
            <rFont val="Tahoma"/>
            <family val="2"/>
          </rPr>
          <t xml:space="preserve">
Changed the BRD as min value of 16.21, 17.1 &amp; 18.1 builds
</t>
        </r>
      </text>
    </comment>
    <comment ref="BPM16" authorId="1" shapeId="0" xr:uid="{B5184A1A-010B-407C-ABD1-5167773D0247}">
      <text>
        <r>
          <rPr>
            <b/>
            <sz val="9"/>
            <color indexed="81"/>
            <rFont val="Tahoma"/>
            <family val="2"/>
          </rPr>
          <t>Nagarajan, Lavanya:</t>
        </r>
        <r>
          <rPr>
            <sz val="9"/>
            <color indexed="81"/>
            <rFont val="Tahoma"/>
            <family val="2"/>
          </rPr>
          <t xml:space="preserve">
Changed the BRD as min value of 16.21, 17.1 &amp; 18.1 builds
</t>
        </r>
      </text>
    </comment>
    <comment ref="BPR16" authorId="1" shapeId="0" xr:uid="{8F3E9EAF-8B5D-4B81-A30A-1D076F83BFA7}">
      <text>
        <r>
          <rPr>
            <b/>
            <sz val="9"/>
            <color indexed="81"/>
            <rFont val="Tahoma"/>
            <family val="2"/>
          </rPr>
          <t>Nagarajan, Lavanya:</t>
        </r>
        <r>
          <rPr>
            <sz val="9"/>
            <color indexed="81"/>
            <rFont val="Tahoma"/>
            <family val="2"/>
          </rPr>
          <t xml:space="preserve">
Changed the BRD as min value of 16.21, 17.1 &amp; 18.1 builds
</t>
        </r>
      </text>
    </comment>
    <comment ref="BPV16" authorId="1" shapeId="0" xr:uid="{85BA4520-FC1D-44EF-BABF-3F6EC2738092}">
      <text>
        <r>
          <rPr>
            <b/>
            <sz val="9"/>
            <color indexed="81"/>
            <rFont val="Tahoma"/>
            <family val="2"/>
          </rPr>
          <t>Nagarajan, Lavanya:</t>
        </r>
        <r>
          <rPr>
            <sz val="9"/>
            <color indexed="81"/>
            <rFont val="Tahoma"/>
            <family val="2"/>
          </rPr>
          <t xml:space="preserve">
Changed the BRD as min value of 16.21, 17.1 &amp; 18.1 builds
</t>
        </r>
      </text>
    </comment>
    <comment ref="BPY16" authorId="1" shapeId="0" xr:uid="{A0A007F5-2B6C-4C08-A7A6-72261502CE52}">
      <text>
        <r>
          <rPr>
            <b/>
            <sz val="9"/>
            <color indexed="81"/>
            <rFont val="Tahoma"/>
            <family val="2"/>
          </rPr>
          <t>Nagarajan, Lavanya:</t>
        </r>
        <r>
          <rPr>
            <sz val="9"/>
            <color indexed="81"/>
            <rFont val="Tahoma"/>
            <family val="2"/>
          </rPr>
          <t xml:space="preserve">
Changed the BRD as min value of 16.21, 17.1 &amp; 18.1 builds
</t>
        </r>
      </text>
    </comment>
    <comment ref="BUG16" authorId="0" shapeId="0" xr:uid="{CADE9D45-6CD4-4BA1-8C4C-C9A83194F2B3}">
      <text>
        <r>
          <rPr>
            <b/>
            <sz val="9"/>
            <color indexed="81"/>
            <rFont val="Tahoma"/>
            <family val="2"/>
          </rPr>
          <t>K, Arun Kumar:</t>
        </r>
        <r>
          <rPr>
            <sz val="9"/>
            <color indexed="81"/>
            <rFont val="Tahoma"/>
            <family val="2"/>
          </rPr>
          <t xml:space="preserve">
Changed the BRD as min value of 16.21, 17.1.0.1 &amp; 18.1 builds</t>
        </r>
      </text>
    </comment>
    <comment ref="BUO16" authorId="0" shapeId="0" xr:uid="{E17A25D3-2321-4342-8A21-C25A21A851A4}">
      <text>
        <r>
          <rPr>
            <b/>
            <sz val="9"/>
            <color indexed="81"/>
            <rFont val="Tahoma"/>
            <family val="2"/>
          </rPr>
          <t>K, Arun Kumar:</t>
        </r>
        <r>
          <rPr>
            <sz val="9"/>
            <color indexed="81"/>
            <rFont val="Tahoma"/>
            <family val="2"/>
          </rPr>
          <t xml:space="preserve">
Changed the BRD as min value of 16.21, 17.1.0.1 &amp; 18.1 builds</t>
        </r>
      </text>
    </comment>
    <comment ref="BUR16" authorId="0" shapeId="0" xr:uid="{7E40680E-1116-4F90-AC49-3DCD05A631E1}">
      <text>
        <r>
          <rPr>
            <b/>
            <sz val="9"/>
            <color indexed="81"/>
            <rFont val="Tahoma"/>
            <family val="2"/>
          </rPr>
          <t>K, Arun Kumar:</t>
        </r>
        <r>
          <rPr>
            <sz val="9"/>
            <color indexed="81"/>
            <rFont val="Tahoma"/>
            <family val="2"/>
          </rPr>
          <t xml:space="preserve">
Changed the BRD as min value of 16.21, 17.1.0.1 &amp; 18.1 builds</t>
        </r>
      </text>
    </comment>
    <comment ref="BUU16" authorId="0" shapeId="0" xr:uid="{C49677C0-963D-47C9-B92F-08090CE7EB02}">
      <text>
        <r>
          <rPr>
            <b/>
            <sz val="9"/>
            <color indexed="81"/>
            <rFont val="Tahoma"/>
            <family val="2"/>
          </rPr>
          <t>K, Arun Kumar:</t>
        </r>
        <r>
          <rPr>
            <sz val="9"/>
            <color indexed="81"/>
            <rFont val="Tahoma"/>
            <family val="2"/>
          </rPr>
          <t xml:space="preserve">
Changed the BRD as min value of 16.21, 17.1.0.1 &amp; 18.1 builds</t>
        </r>
      </text>
    </comment>
    <comment ref="BVP16" authorId="1" shapeId="0" xr:uid="{F65473A8-493A-4A7D-88DC-38495ABF5243}">
      <text>
        <r>
          <rPr>
            <b/>
            <sz val="9"/>
            <color indexed="81"/>
            <rFont val="Tahoma"/>
            <family val="2"/>
          </rPr>
          <t>Nagarajan, Lavanya:</t>
        </r>
        <r>
          <rPr>
            <sz val="9"/>
            <color indexed="81"/>
            <rFont val="Tahoma"/>
            <family val="2"/>
          </rPr>
          <t xml:space="preserve">
Changed the BRD as min value of 16.20, 16.21, 17.1.0.2 &amp; 18.1 builds
</t>
        </r>
      </text>
    </comment>
    <comment ref="BVV16" authorId="1" shapeId="0" xr:uid="{287EADFA-878D-4906-982E-0FC76A3BC091}">
      <text>
        <r>
          <rPr>
            <b/>
            <sz val="9"/>
            <color indexed="81"/>
            <rFont val="Tahoma"/>
            <family val="2"/>
          </rPr>
          <t>Nagarajan, Lavanya:</t>
        </r>
        <r>
          <rPr>
            <sz val="9"/>
            <color indexed="81"/>
            <rFont val="Tahoma"/>
            <family val="2"/>
          </rPr>
          <t xml:space="preserve">
Changed the BRD as min value of 16.20, 16.21, 17.1.0.2 &amp; 18.1 builds
</t>
        </r>
      </text>
    </comment>
    <comment ref="BVZ16" authorId="1" shapeId="0" xr:uid="{1C3F64E4-5348-48CD-9110-566C34F88219}">
      <text>
        <r>
          <rPr>
            <b/>
            <sz val="9"/>
            <color indexed="81"/>
            <rFont val="Tahoma"/>
            <family val="2"/>
          </rPr>
          <t>Nagarajan, Lavanya:</t>
        </r>
        <r>
          <rPr>
            <sz val="9"/>
            <color indexed="81"/>
            <rFont val="Tahoma"/>
            <family val="2"/>
          </rPr>
          <t xml:space="preserve">
Changed the BRD as min value of 16.20, 16.21, 17.1.0.2 &amp; 18.1 builds
</t>
        </r>
      </text>
    </comment>
    <comment ref="BWC16" authorId="1" shapeId="0" xr:uid="{F83B7ABF-3D95-483F-BDB9-4B97E1EE4E25}">
      <text>
        <r>
          <rPr>
            <b/>
            <sz val="9"/>
            <color indexed="81"/>
            <rFont val="Tahoma"/>
            <family val="2"/>
          </rPr>
          <t>Nagarajan, Lavanya:</t>
        </r>
        <r>
          <rPr>
            <sz val="9"/>
            <color indexed="81"/>
            <rFont val="Tahoma"/>
            <family val="2"/>
          </rPr>
          <t xml:space="preserve">
Changed the BRD as min value of 16.20, 16.21, 17.1.0.2 &amp; 18.1 builds
</t>
        </r>
      </text>
    </comment>
    <comment ref="BWF16" authorId="1" shapeId="0" xr:uid="{BFF1C65D-16C6-41B5-8125-F2A5E2B4BE5D}">
      <text>
        <r>
          <rPr>
            <b/>
            <sz val="9"/>
            <color indexed="81"/>
            <rFont val="Tahoma"/>
            <family val="2"/>
          </rPr>
          <t>Nagarajan, Lavanya:</t>
        </r>
        <r>
          <rPr>
            <sz val="9"/>
            <color indexed="81"/>
            <rFont val="Tahoma"/>
            <family val="2"/>
          </rPr>
          <t xml:space="preserve">
Changed the BRD as min value of 16.20, 16.21, 17.1.0.2 &amp; 18.1 builds
</t>
        </r>
      </text>
    </comment>
    <comment ref="BXE16" authorId="1" shapeId="0" xr:uid="{C9DDF3E1-9010-442F-A795-A5116ED228DC}">
      <text>
        <r>
          <rPr>
            <b/>
            <sz val="9"/>
            <color indexed="81"/>
            <rFont val="Tahoma"/>
            <family val="2"/>
          </rPr>
          <t>Nagarajan, Lavanya:</t>
        </r>
        <r>
          <rPr>
            <sz val="9"/>
            <color indexed="81"/>
            <rFont val="Tahoma"/>
            <family val="2"/>
          </rPr>
          <t xml:space="preserve">
Changed the BRD as min value of 17, 17.1.02 &amp; 18.1 builds</t>
        </r>
      </text>
    </comment>
    <comment ref="BXK16" authorId="1" shapeId="0" xr:uid="{0F1FB795-22DF-442B-96BA-26788C1D498E}">
      <text>
        <r>
          <rPr>
            <b/>
            <sz val="9"/>
            <color indexed="81"/>
            <rFont val="Tahoma"/>
            <family val="2"/>
          </rPr>
          <t>Nagarajan, Lavanya:</t>
        </r>
        <r>
          <rPr>
            <sz val="9"/>
            <color indexed="81"/>
            <rFont val="Tahoma"/>
            <family val="2"/>
          </rPr>
          <t xml:space="preserve">
Changed the BRD as min value of 17, 17.1.02 &amp; 18.1 builds</t>
        </r>
      </text>
    </comment>
    <comment ref="BXN16" authorId="1" shapeId="0" xr:uid="{C286B1DC-785A-4184-998C-C52C1262ACCB}">
      <text>
        <r>
          <rPr>
            <b/>
            <sz val="9"/>
            <color indexed="81"/>
            <rFont val="Tahoma"/>
            <family val="2"/>
          </rPr>
          <t>Nagarajan, Lavanya:</t>
        </r>
        <r>
          <rPr>
            <sz val="9"/>
            <color indexed="81"/>
            <rFont val="Tahoma"/>
            <family val="2"/>
          </rPr>
          <t xml:space="preserve">
Changed the BRD as min value of 17, 17.1.02 &amp; 18.1 builds</t>
        </r>
      </text>
    </comment>
    <comment ref="BXQ16" authorId="1" shapeId="0" xr:uid="{C1BDD59E-5DEA-4794-A44B-0F739653DA0F}">
      <text>
        <r>
          <rPr>
            <b/>
            <sz val="9"/>
            <color indexed="81"/>
            <rFont val="Tahoma"/>
            <family val="2"/>
          </rPr>
          <t>Nagarajan, Lavanya:</t>
        </r>
        <r>
          <rPr>
            <sz val="9"/>
            <color indexed="81"/>
            <rFont val="Tahoma"/>
            <family val="2"/>
          </rPr>
          <t xml:space="preserve">
Changed the BRD as min value of 17, 17.1.02 &amp; 18.1 builds</t>
        </r>
      </text>
    </comment>
    <comment ref="BYE16" authorId="0" shapeId="0" xr:uid="{36226804-8348-4B9A-B35D-4FE3C155DD23}">
      <text>
        <r>
          <rPr>
            <b/>
            <sz val="9"/>
            <color indexed="81"/>
            <rFont val="Tahoma"/>
            <family val="2"/>
          </rPr>
          <t>K, Arun Kumar:</t>
        </r>
        <r>
          <rPr>
            <sz val="9"/>
            <color indexed="81"/>
            <rFont val="Tahoma"/>
            <family val="2"/>
          </rPr>
          <t xml:space="preserve">
Changed the BRD as min value of 16.30, 17.2 &amp; 18.1 build</t>
        </r>
      </text>
    </comment>
    <comment ref="BYH16" authorId="0" shapeId="0" xr:uid="{FD1D960B-4AB1-495A-A24D-8A148F9E6F8D}">
      <text>
        <r>
          <rPr>
            <b/>
            <sz val="9"/>
            <color indexed="81"/>
            <rFont val="Tahoma"/>
            <family val="2"/>
          </rPr>
          <t>K, Arun Kumar:</t>
        </r>
        <r>
          <rPr>
            <sz val="9"/>
            <color indexed="81"/>
            <rFont val="Tahoma"/>
            <family val="2"/>
          </rPr>
          <t xml:space="preserve">
Changed the BRD as min value of 16.30, 17.2 &amp; 18.1 build</t>
        </r>
      </text>
    </comment>
    <comment ref="BYN16" authorId="0" shapeId="0" xr:uid="{AAC99F84-1B4C-47A4-B593-F09CE4B7D98C}">
      <text>
        <r>
          <rPr>
            <b/>
            <sz val="9"/>
            <color indexed="81"/>
            <rFont val="Tahoma"/>
            <family val="2"/>
          </rPr>
          <t>K, Arun Kumar:</t>
        </r>
        <r>
          <rPr>
            <sz val="9"/>
            <color indexed="81"/>
            <rFont val="Tahoma"/>
            <family val="2"/>
          </rPr>
          <t xml:space="preserve">
Changed the BRD as min value of 16.30, 17.2 &amp; 18.1 build</t>
        </r>
      </text>
    </comment>
    <comment ref="BYQ16" authorId="0" shapeId="0" xr:uid="{704FB8DF-5A36-48A7-BE15-58CA178DEC4E}">
      <text>
        <r>
          <rPr>
            <b/>
            <sz val="9"/>
            <color indexed="81"/>
            <rFont val="Tahoma"/>
            <family val="2"/>
          </rPr>
          <t>K, Arun Kumar:</t>
        </r>
        <r>
          <rPr>
            <sz val="9"/>
            <color indexed="81"/>
            <rFont val="Tahoma"/>
            <family val="2"/>
          </rPr>
          <t xml:space="preserve">
Changed the BRD as min value of 16.30, 17.2 &amp; 18.1 build</t>
        </r>
      </text>
    </comment>
    <comment ref="BYT16" authorId="0" shapeId="0" xr:uid="{4AD8C913-7EF5-4765-9357-6051E973A6E6}">
      <text>
        <r>
          <rPr>
            <b/>
            <sz val="9"/>
            <color indexed="81"/>
            <rFont val="Tahoma"/>
            <family val="2"/>
          </rPr>
          <t>K, Arun Kumar:</t>
        </r>
        <r>
          <rPr>
            <sz val="9"/>
            <color indexed="81"/>
            <rFont val="Tahoma"/>
            <family val="2"/>
          </rPr>
          <t xml:space="preserve">
Changed the BRD as min value of 16.30, 17.2 &amp; 18.1 build</t>
        </r>
      </text>
    </comment>
    <comment ref="BZF16" authorId="0" shapeId="0" xr:uid="{75840317-0C60-482C-B58C-8D2ABFA4BE4E}">
      <text>
        <r>
          <rPr>
            <b/>
            <sz val="9"/>
            <color indexed="81"/>
            <rFont val="Tahoma"/>
            <family val="2"/>
          </rPr>
          <t>K, Arun Kumar:</t>
        </r>
        <r>
          <rPr>
            <sz val="9"/>
            <color indexed="81"/>
            <rFont val="Tahoma"/>
            <family val="2"/>
          </rPr>
          <t xml:space="preserve">
Changed the BRD as min value of 18.1.0.1, 18.0.1 &amp; 18.1 builds</t>
        </r>
      </text>
    </comment>
    <comment ref="BZL16" authorId="0" shapeId="0" xr:uid="{7048D97A-58B8-4010-B1BF-62D30296894D}">
      <text>
        <r>
          <rPr>
            <b/>
            <sz val="9"/>
            <color indexed="81"/>
            <rFont val="Tahoma"/>
            <family val="2"/>
          </rPr>
          <t>K, Arun Kumar:</t>
        </r>
        <r>
          <rPr>
            <sz val="9"/>
            <color indexed="81"/>
            <rFont val="Tahoma"/>
            <family val="2"/>
          </rPr>
          <t xml:space="preserve">
Changed the BRD as min value of 18.1.0.1, 18.0.1 &amp; 18.1 builds</t>
        </r>
      </text>
    </comment>
    <comment ref="BZO16" authorId="0" shapeId="0" xr:uid="{00B433DE-AE4A-4435-8D34-059EBE605E26}">
      <text>
        <r>
          <rPr>
            <b/>
            <sz val="9"/>
            <color indexed="81"/>
            <rFont val="Tahoma"/>
            <family val="2"/>
          </rPr>
          <t>K, Arun Kumar:</t>
        </r>
        <r>
          <rPr>
            <sz val="9"/>
            <color indexed="81"/>
            <rFont val="Tahoma"/>
            <family val="2"/>
          </rPr>
          <t xml:space="preserve">
Changed the BRD as min value of 18.1.0.1, 18.0.1 &amp; 18.1 builds</t>
        </r>
      </text>
    </comment>
    <comment ref="BZR16" authorId="0" shapeId="0" xr:uid="{EAEE818E-9BB4-4532-BDB4-5CDCDD8FA993}">
      <text>
        <r>
          <rPr>
            <b/>
            <sz val="9"/>
            <color indexed="81"/>
            <rFont val="Tahoma"/>
            <family val="2"/>
          </rPr>
          <t>K, Arun Kumar:</t>
        </r>
        <r>
          <rPr>
            <sz val="9"/>
            <color indexed="81"/>
            <rFont val="Tahoma"/>
            <family val="2"/>
          </rPr>
          <t xml:space="preserve">
Changed the BRD as min value of 18.1.0.1, 18.0.1 &amp; 18.1 builds</t>
        </r>
      </text>
    </comment>
    <comment ref="ALQ17" authorId="3" shapeId="0" xr:uid="{636A490E-7006-448C-8979-95304FE67283}">
      <text>
        <r>
          <rPr>
            <b/>
            <sz val="9"/>
            <color indexed="81"/>
            <rFont val="Tahoma"/>
            <family val="2"/>
          </rPr>
          <t>Nithya, Immaculate:</t>
        </r>
        <r>
          <rPr>
            <sz val="9"/>
            <color indexed="81"/>
            <rFont val="Tahoma"/>
            <family val="2"/>
          </rPr>
          <t xml:space="preserve">
15.1.1_003 as per SBR-31873 comment</t>
        </r>
      </text>
    </comment>
    <comment ref="ALW17" authorId="3" shapeId="0" xr:uid="{989F13C9-4311-4CAE-8C97-56AC8B31C8EB}">
      <text>
        <r>
          <rPr>
            <b/>
            <sz val="9"/>
            <color indexed="81"/>
            <rFont val="Tahoma"/>
            <family val="2"/>
          </rPr>
          <t>Nithya, Immaculate:</t>
        </r>
        <r>
          <rPr>
            <sz val="9"/>
            <color indexed="81"/>
            <rFont val="Tahoma"/>
            <family val="2"/>
          </rPr>
          <t xml:space="preserve">
15.1.1_003 as per SBR-31873 comment</t>
        </r>
      </text>
    </comment>
    <comment ref="ALZ17" authorId="3" shapeId="0" xr:uid="{D4A92158-05EA-4ABB-8EC9-1E49AB5AD2BB}">
      <text>
        <r>
          <rPr>
            <b/>
            <sz val="9"/>
            <color indexed="81"/>
            <rFont val="Tahoma"/>
            <family val="2"/>
          </rPr>
          <t>Nithya, Immaculate:</t>
        </r>
        <r>
          <rPr>
            <sz val="9"/>
            <color indexed="81"/>
            <rFont val="Tahoma"/>
            <family val="2"/>
          </rPr>
          <t xml:space="preserve">
15.1.1_003 as per SBR-31873 comment</t>
        </r>
      </text>
    </comment>
    <comment ref="AME17" authorId="3" shapeId="0" xr:uid="{D0798DFC-9DD3-4A5C-91E8-5C822B907DBB}">
      <text>
        <r>
          <rPr>
            <b/>
            <sz val="9"/>
            <color indexed="81"/>
            <rFont val="Tahoma"/>
            <family val="2"/>
          </rPr>
          <t>Nithya, Immaculate:</t>
        </r>
        <r>
          <rPr>
            <sz val="9"/>
            <color indexed="81"/>
            <rFont val="Tahoma"/>
            <family val="2"/>
          </rPr>
          <t xml:space="preserve">
15.1.1_003 as per SBR-31873 comment</t>
        </r>
      </text>
    </comment>
    <comment ref="AMK17" authorId="3" shapeId="0" xr:uid="{9B3446CD-A26B-4B28-9FB4-2E5AB0273B89}">
      <text>
        <r>
          <rPr>
            <b/>
            <sz val="9"/>
            <color indexed="81"/>
            <rFont val="Tahoma"/>
            <family val="2"/>
          </rPr>
          <t>Nithya, Immaculate:</t>
        </r>
        <r>
          <rPr>
            <sz val="9"/>
            <color indexed="81"/>
            <rFont val="Tahoma"/>
            <family val="2"/>
          </rPr>
          <t xml:space="preserve">
15.1.1_003 as per SBR-31873 comment</t>
        </r>
      </text>
    </comment>
    <comment ref="AMQ17" authorId="3" shapeId="0" xr:uid="{A282A5A4-DA50-4565-A7EE-03B14C351B76}">
      <text>
        <r>
          <rPr>
            <b/>
            <sz val="9"/>
            <color indexed="81"/>
            <rFont val="Tahoma"/>
            <family val="2"/>
          </rPr>
          <t>Nithya, Immaculate:</t>
        </r>
        <r>
          <rPr>
            <sz val="9"/>
            <color indexed="81"/>
            <rFont val="Tahoma"/>
            <family val="2"/>
          </rPr>
          <t xml:space="preserve">
15.1.1_003 as per SBR-31873 comment</t>
        </r>
      </text>
    </comment>
    <comment ref="AMT17" authorId="3" shapeId="0" xr:uid="{64F09B5A-E7ED-4876-B1EB-CA639C60BA51}">
      <text>
        <r>
          <rPr>
            <b/>
            <sz val="9"/>
            <color indexed="81"/>
            <rFont val="Tahoma"/>
            <family val="2"/>
          </rPr>
          <t>Nithya, Immaculate:</t>
        </r>
        <r>
          <rPr>
            <sz val="9"/>
            <color indexed="81"/>
            <rFont val="Tahoma"/>
            <family val="2"/>
          </rPr>
          <t xml:space="preserve">
15.1.1_003 as per SBR-31873 comment</t>
        </r>
      </text>
    </comment>
    <comment ref="AUS17" authorId="3" shapeId="0" xr:uid="{1337423F-C951-41BF-9357-92DD08E119D2}">
      <text>
        <r>
          <rPr>
            <b/>
            <sz val="9"/>
            <color indexed="81"/>
            <rFont val="Tahoma"/>
            <family val="2"/>
          </rPr>
          <t>Nithya, Immaculate:</t>
        </r>
        <r>
          <rPr>
            <sz val="9"/>
            <color indexed="81"/>
            <rFont val="Tahoma"/>
            <family val="2"/>
          </rPr>
          <t xml:space="preserve">
15.1.1_003 as per SBR-31873 comment</t>
        </r>
      </text>
    </comment>
    <comment ref="AUZ17" authorId="3" shapeId="0" xr:uid="{24043536-E09B-43AE-B734-54BC339851EF}">
      <text>
        <r>
          <rPr>
            <b/>
            <sz val="9"/>
            <color indexed="81"/>
            <rFont val="Tahoma"/>
            <family val="2"/>
          </rPr>
          <t>Nithya, Immaculate:</t>
        </r>
        <r>
          <rPr>
            <sz val="9"/>
            <color indexed="81"/>
            <rFont val="Tahoma"/>
            <family val="2"/>
          </rPr>
          <t xml:space="preserve">
15.1.1_003 as per SBR-31873 comment</t>
        </r>
      </text>
    </comment>
    <comment ref="AVD17" authorId="3" shapeId="0" xr:uid="{688F4767-EC53-4A64-8225-8F64072D20A5}">
      <text>
        <r>
          <rPr>
            <b/>
            <sz val="9"/>
            <color indexed="81"/>
            <rFont val="Tahoma"/>
            <family val="2"/>
          </rPr>
          <t>Nithya, Immaculate:</t>
        </r>
        <r>
          <rPr>
            <sz val="9"/>
            <color indexed="81"/>
            <rFont val="Tahoma"/>
            <family val="2"/>
          </rPr>
          <t xml:space="preserve">
15.1.1_003 as per SBR-31873 comment</t>
        </r>
      </text>
    </comment>
    <comment ref="AVI17" authorId="3" shapeId="0" xr:uid="{C232A860-75D0-43C5-96F3-B52B1A7CEA7E}">
      <text>
        <r>
          <rPr>
            <b/>
            <sz val="9"/>
            <color indexed="81"/>
            <rFont val="Tahoma"/>
            <family val="2"/>
          </rPr>
          <t>Nithya, Immaculate:</t>
        </r>
        <r>
          <rPr>
            <sz val="9"/>
            <color indexed="81"/>
            <rFont val="Tahoma"/>
            <family val="2"/>
          </rPr>
          <t xml:space="preserve">
15.1.1_003 as per SBR-31873 comment</t>
        </r>
      </text>
    </comment>
    <comment ref="AVN17" authorId="3" shapeId="0" xr:uid="{04F5EA77-0395-4FFD-8DA7-72980FAB4DAE}">
      <text>
        <r>
          <rPr>
            <b/>
            <sz val="9"/>
            <color indexed="81"/>
            <rFont val="Tahoma"/>
            <family val="2"/>
          </rPr>
          <t>Nithya, Immaculate:</t>
        </r>
        <r>
          <rPr>
            <sz val="9"/>
            <color indexed="81"/>
            <rFont val="Tahoma"/>
            <family val="2"/>
          </rPr>
          <t xml:space="preserve">
15.1.1_003 as per SBR-31873 comment</t>
        </r>
      </text>
    </comment>
    <comment ref="AVT17" authorId="3" shapeId="0" xr:uid="{61C9867F-0AB1-43D1-8DB2-1151E5D9B2FC}">
      <text>
        <r>
          <rPr>
            <b/>
            <sz val="9"/>
            <color indexed="81"/>
            <rFont val="Tahoma"/>
            <family val="2"/>
          </rPr>
          <t>Nithya, Immaculate:</t>
        </r>
        <r>
          <rPr>
            <sz val="9"/>
            <color indexed="81"/>
            <rFont val="Tahoma"/>
            <family val="2"/>
          </rPr>
          <t xml:space="preserve">
15.1.1_003 as per SBR-31873 comment</t>
        </r>
      </text>
    </comment>
    <comment ref="AVW17" authorId="3" shapeId="0" xr:uid="{ECFAB4AC-02D5-457B-9E6E-826BC0EE08CE}">
      <text>
        <r>
          <rPr>
            <b/>
            <sz val="9"/>
            <color indexed="81"/>
            <rFont val="Tahoma"/>
            <family val="2"/>
          </rPr>
          <t>Nithya, Immaculate:</t>
        </r>
        <r>
          <rPr>
            <sz val="9"/>
            <color indexed="81"/>
            <rFont val="Tahoma"/>
            <family val="2"/>
          </rPr>
          <t xml:space="preserve">
15.1.1_003 as per SBR-31873 comment</t>
        </r>
      </text>
    </comment>
    <comment ref="BDT17" authorId="3" shapeId="0" xr:uid="{37C06E15-5D2F-449D-BCE0-2F91D7114375}">
      <text>
        <r>
          <rPr>
            <b/>
            <sz val="9"/>
            <color indexed="81"/>
            <rFont val="Tahoma"/>
            <family val="2"/>
          </rPr>
          <t>Nithya, Immaculate:</t>
        </r>
        <r>
          <rPr>
            <sz val="9"/>
            <color indexed="81"/>
            <rFont val="Tahoma"/>
            <family val="2"/>
          </rPr>
          <t xml:space="preserve">
15.1.1_003 as per SBR-31873 comment</t>
        </r>
      </text>
    </comment>
    <comment ref="BDZ17" authorId="3" shapeId="0" xr:uid="{7EB729A0-6264-4CD8-BB93-27BFA91AAD45}">
      <text>
        <r>
          <rPr>
            <b/>
            <sz val="9"/>
            <color indexed="81"/>
            <rFont val="Tahoma"/>
            <family val="2"/>
          </rPr>
          <t>Nithya, Immaculate:</t>
        </r>
        <r>
          <rPr>
            <sz val="9"/>
            <color indexed="81"/>
            <rFont val="Tahoma"/>
            <family val="2"/>
          </rPr>
          <t xml:space="preserve">
15.1.1_003 as per SBR-31873 comment</t>
        </r>
      </text>
    </comment>
    <comment ref="BEC17" authorId="3" shapeId="0" xr:uid="{68C2644B-58B5-4A8B-9E70-8C819DB5B82F}">
      <text>
        <r>
          <rPr>
            <b/>
            <sz val="9"/>
            <color indexed="81"/>
            <rFont val="Tahoma"/>
            <family val="2"/>
          </rPr>
          <t>Nithya, Immaculate:</t>
        </r>
        <r>
          <rPr>
            <sz val="9"/>
            <color indexed="81"/>
            <rFont val="Tahoma"/>
            <family val="2"/>
          </rPr>
          <t xml:space="preserve">
15.1.1_003 as per SBR-31873 comment</t>
        </r>
      </text>
    </comment>
    <comment ref="BEH17" authorId="3" shapeId="0" xr:uid="{DC3C1BB2-929D-480F-84D0-F8E69FBFDD44}">
      <text>
        <r>
          <rPr>
            <b/>
            <sz val="9"/>
            <color indexed="81"/>
            <rFont val="Tahoma"/>
            <family val="2"/>
          </rPr>
          <t>Nithya, Immaculate:</t>
        </r>
        <r>
          <rPr>
            <sz val="9"/>
            <color indexed="81"/>
            <rFont val="Tahoma"/>
            <family val="2"/>
          </rPr>
          <t xml:space="preserve">
15.1.1_003 as per SBR-31873 comment</t>
        </r>
      </text>
    </comment>
    <comment ref="BEN17" authorId="3" shapeId="0" xr:uid="{CEFB688D-B98B-41AA-9C35-32D831E25724}">
      <text>
        <r>
          <rPr>
            <b/>
            <sz val="9"/>
            <color indexed="81"/>
            <rFont val="Tahoma"/>
            <family val="2"/>
          </rPr>
          <t>Nithya, Immaculate:</t>
        </r>
        <r>
          <rPr>
            <sz val="9"/>
            <color indexed="81"/>
            <rFont val="Tahoma"/>
            <family val="2"/>
          </rPr>
          <t xml:space="preserve">
15.1.1_003 as per SBR-31873 comment</t>
        </r>
      </text>
    </comment>
    <comment ref="BET17" authorId="3" shapeId="0" xr:uid="{B438C603-2FA8-47A4-8A60-C23CD183C22B}">
      <text>
        <r>
          <rPr>
            <b/>
            <sz val="9"/>
            <color indexed="81"/>
            <rFont val="Tahoma"/>
            <family val="2"/>
          </rPr>
          <t>Nithya, Immaculate:</t>
        </r>
        <r>
          <rPr>
            <sz val="9"/>
            <color indexed="81"/>
            <rFont val="Tahoma"/>
            <family val="2"/>
          </rPr>
          <t xml:space="preserve">
15.1.1_003 as per SBR-31873 comment</t>
        </r>
      </text>
    </comment>
    <comment ref="BEW17" authorId="3" shapeId="0" xr:uid="{A0E1FAC2-759B-4464-A2E8-61B3ED47FD1C}">
      <text>
        <r>
          <rPr>
            <b/>
            <sz val="9"/>
            <color indexed="81"/>
            <rFont val="Tahoma"/>
            <family val="2"/>
          </rPr>
          <t>Nithya, Immaculate:</t>
        </r>
        <r>
          <rPr>
            <sz val="9"/>
            <color indexed="81"/>
            <rFont val="Tahoma"/>
            <family val="2"/>
          </rPr>
          <t xml:space="preserve">
15.1.1_003 as per SBR-31873 comment</t>
        </r>
      </text>
    </comment>
    <comment ref="BFE17" authorId="3" shapeId="0" xr:uid="{6599E424-D0E7-4E26-A3F4-8F7F4330DC7A}">
      <text>
        <r>
          <rPr>
            <b/>
            <sz val="9"/>
            <color indexed="81"/>
            <rFont val="Tahoma"/>
            <family val="2"/>
          </rPr>
          <t>Nithya, Immaculate:</t>
        </r>
        <r>
          <rPr>
            <sz val="9"/>
            <color indexed="81"/>
            <rFont val="Tahoma"/>
            <family val="2"/>
          </rPr>
          <t xml:space="preserve">
15.1.1_003 as per SBR-31873 comment</t>
        </r>
      </text>
    </comment>
    <comment ref="BFH17" authorId="3" shapeId="0" xr:uid="{C279FE2F-D889-46F5-B6CA-1DD03C6173D3}">
      <text>
        <r>
          <rPr>
            <b/>
            <sz val="9"/>
            <color indexed="81"/>
            <rFont val="Tahoma"/>
            <family val="2"/>
          </rPr>
          <t>Nithya, Immaculate:</t>
        </r>
        <r>
          <rPr>
            <sz val="9"/>
            <color indexed="81"/>
            <rFont val="Tahoma"/>
            <family val="2"/>
          </rPr>
          <t xml:space="preserve">
15.1.1_003 as per SBR-31873 comment</t>
        </r>
      </text>
    </comment>
    <comment ref="BFK17" authorId="3" shapeId="0" xr:uid="{FF07B043-AE69-45EE-AA0A-B91AA7BF12DC}">
      <text>
        <r>
          <rPr>
            <b/>
            <sz val="9"/>
            <color indexed="81"/>
            <rFont val="Tahoma"/>
            <family val="2"/>
          </rPr>
          <t>Nithya, Immaculate:</t>
        </r>
        <r>
          <rPr>
            <sz val="9"/>
            <color indexed="81"/>
            <rFont val="Tahoma"/>
            <family val="2"/>
          </rPr>
          <t xml:space="preserve">
15.1.1_003 as per SBR-31873 comment</t>
        </r>
      </text>
    </comment>
    <comment ref="BFR17" authorId="2" shapeId="0" xr:uid="{31F7CAD9-0E22-492C-ABEC-03B4120A13A7}">
      <text>
        <r>
          <rPr>
            <b/>
            <sz val="9"/>
            <color indexed="81"/>
            <rFont val="Tahoma"/>
            <family val="2"/>
          </rPr>
          <t>Selvakumar, Princey:</t>
        </r>
        <r>
          <rPr>
            <sz val="9"/>
            <color indexed="81"/>
            <rFont val="Tahoma"/>
            <family val="2"/>
          </rPr>
          <t xml:space="preserve">
BRD taken from P1 suit, manual values</t>
        </r>
      </text>
    </comment>
    <comment ref="BFS17" authorId="2" shapeId="0" xr:uid="{C75E31BE-41E7-460E-8885-67B59EC5D7A6}">
      <text>
        <r>
          <rPr>
            <b/>
            <sz val="9"/>
            <color indexed="81"/>
            <rFont val="Tahoma"/>
            <family val="2"/>
          </rPr>
          <t>Selvakumar, Princey:</t>
        </r>
        <r>
          <rPr>
            <sz val="9"/>
            <color indexed="81"/>
            <rFont val="Tahoma"/>
            <family val="2"/>
          </rPr>
          <t xml:space="preserve">
BRD taken from P1 suit, manual values</t>
        </r>
      </text>
    </comment>
    <comment ref="BGY17" authorId="2" shapeId="0" xr:uid="{668C78E8-B679-4BBD-B689-A8FD17A90607}">
      <text>
        <r>
          <rPr>
            <b/>
            <sz val="9"/>
            <color indexed="81"/>
            <rFont val="Tahoma"/>
            <family val="2"/>
          </rPr>
          <t>Selvakumar, Princey:</t>
        </r>
        <r>
          <rPr>
            <sz val="9"/>
            <color indexed="81"/>
            <rFont val="Tahoma"/>
            <family val="2"/>
          </rPr>
          <t xml:space="preserve">
BRD taken from P1 suit, manual values</t>
        </r>
      </text>
    </comment>
    <comment ref="BGZ17" authorId="2" shapeId="0" xr:uid="{071E4A17-AE47-4E95-B7C4-89A10FE52CAE}">
      <text>
        <r>
          <rPr>
            <b/>
            <sz val="9"/>
            <color indexed="81"/>
            <rFont val="Tahoma"/>
            <family val="2"/>
          </rPr>
          <t>Selvakumar, Princey:</t>
        </r>
        <r>
          <rPr>
            <sz val="9"/>
            <color indexed="81"/>
            <rFont val="Tahoma"/>
            <family val="2"/>
          </rPr>
          <t xml:space="preserve">
BRD taken from P1 suit, manual values</t>
        </r>
      </text>
    </comment>
    <comment ref="BIA17" authorId="2" shapeId="0" xr:uid="{B61BB477-FE37-4749-AF5E-C91F6D4D6FAA}">
      <text>
        <r>
          <rPr>
            <b/>
            <sz val="9"/>
            <color indexed="81"/>
            <rFont val="Tahoma"/>
            <family val="2"/>
          </rPr>
          <t>Selvakumar, Princey:</t>
        </r>
        <r>
          <rPr>
            <sz val="9"/>
            <color indexed="81"/>
            <rFont val="Tahoma"/>
            <family val="2"/>
          </rPr>
          <t xml:space="preserve">
BRD taken from P1 suit, manual values</t>
        </r>
      </text>
    </comment>
    <comment ref="BIB17" authorId="2" shapeId="0" xr:uid="{92F7C360-5C35-4F7A-A18B-54D794516F98}">
      <text>
        <r>
          <rPr>
            <b/>
            <sz val="9"/>
            <color indexed="81"/>
            <rFont val="Tahoma"/>
            <family val="2"/>
          </rPr>
          <t>Selvakumar, Princey:</t>
        </r>
        <r>
          <rPr>
            <sz val="9"/>
            <color indexed="81"/>
            <rFont val="Tahoma"/>
            <family val="2"/>
          </rPr>
          <t xml:space="preserve">
BRD taken from P1 suit, manual values</t>
        </r>
      </text>
    </comment>
    <comment ref="BIG17" authorId="2" shapeId="0" xr:uid="{D29A02A5-76CC-4545-BE92-B6C18C945A6B}">
      <text>
        <r>
          <rPr>
            <b/>
            <sz val="9"/>
            <color indexed="81"/>
            <rFont val="Tahoma"/>
            <family val="2"/>
          </rPr>
          <t>Selvakumar, Princey:</t>
        </r>
        <r>
          <rPr>
            <sz val="9"/>
            <color indexed="81"/>
            <rFont val="Tahoma"/>
            <family val="2"/>
          </rPr>
          <t xml:space="preserve">
BRD taken from P1 suit, manual values</t>
        </r>
      </text>
    </comment>
    <comment ref="BIH17" authorId="2" shapeId="0" xr:uid="{C877C311-9616-4B02-92C5-B36BA11AA267}">
      <text>
        <r>
          <rPr>
            <b/>
            <sz val="9"/>
            <color indexed="81"/>
            <rFont val="Tahoma"/>
            <family val="2"/>
          </rPr>
          <t>Selvakumar, Princey:</t>
        </r>
        <r>
          <rPr>
            <sz val="9"/>
            <color indexed="81"/>
            <rFont val="Tahoma"/>
            <family val="2"/>
          </rPr>
          <t xml:space="preserve">
BRD taken from P1 suit, manual values</t>
        </r>
      </text>
    </comment>
    <comment ref="BIZ17" authorId="2" shapeId="0" xr:uid="{6F662BAD-32FE-4DBA-BC84-94D9BC7F51F5}">
      <text>
        <r>
          <rPr>
            <b/>
            <sz val="9"/>
            <color indexed="81"/>
            <rFont val="Tahoma"/>
            <family val="2"/>
          </rPr>
          <t>Selvakumar, Princey:</t>
        </r>
        <r>
          <rPr>
            <sz val="9"/>
            <color indexed="81"/>
            <rFont val="Tahoma"/>
            <family val="2"/>
          </rPr>
          <t xml:space="preserve">
BRD taken from P1 suit, manual values</t>
        </r>
      </text>
    </comment>
    <comment ref="BJA17" authorId="2" shapeId="0" xr:uid="{1D47E769-8F6E-43DB-88F7-4F6B7F03BF32}">
      <text>
        <r>
          <rPr>
            <b/>
            <sz val="9"/>
            <color indexed="81"/>
            <rFont val="Tahoma"/>
            <family val="2"/>
          </rPr>
          <t>Selvakumar, Princey:</t>
        </r>
        <r>
          <rPr>
            <sz val="9"/>
            <color indexed="81"/>
            <rFont val="Tahoma"/>
            <family val="2"/>
          </rPr>
          <t xml:space="preserve">
BRD taken from P1 suit, manual values</t>
        </r>
      </text>
    </comment>
    <comment ref="BJG17" authorId="2" shapeId="0" xr:uid="{2906EB6C-A5C8-4536-BF0E-61E0C9B89CC3}">
      <text>
        <r>
          <rPr>
            <b/>
            <sz val="9"/>
            <color indexed="81"/>
            <rFont val="Tahoma"/>
            <family val="2"/>
          </rPr>
          <t>Selvakumar, Princey:</t>
        </r>
        <r>
          <rPr>
            <sz val="9"/>
            <color indexed="81"/>
            <rFont val="Tahoma"/>
            <family val="2"/>
          </rPr>
          <t xml:space="preserve">
BRD taken from P1 suit, manual values</t>
        </r>
      </text>
    </comment>
    <comment ref="BJH17" authorId="2" shapeId="0" xr:uid="{884DC445-8A76-49A5-95FE-0A9F186B7719}">
      <text>
        <r>
          <rPr>
            <b/>
            <sz val="9"/>
            <color indexed="81"/>
            <rFont val="Tahoma"/>
            <family val="2"/>
          </rPr>
          <t>Selvakumar, Princey:</t>
        </r>
        <r>
          <rPr>
            <sz val="9"/>
            <color indexed="81"/>
            <rFont val="Tahoma"/>
            <family val="2"/>
          </rPr>
          <t xml:space="preserve">
BRD taken from P1 suit, manual values</t>
        </r>
      </text>
    </comment>
    <comment ref="BJO17" authorId="2" shapeId="0" xr:uid="{655A8A53-1B1C-4051-AB14-B681782224E9}">
      <text>
        <r>
          <rPr>
            <b/>
            <sz val="9"/>
            <color indexed="81"/>
            <rFont val="Tahoma"/>
            <family val="2"/>
          </rPr>
          <t>Selvakumar, Princey:</t>
        </r>
        <r>
          <rPr>
            <sz val="9"/>
            <color indexed="81"/>
            <rFont val="Tahoma"/>
            <family val="2"/>
          </rPr>
          <t xml:space="preserve">
15.1.1_003 as per SBR-31873 comment</t>
        </r>
      </text>
    </comment>
    <comment ref="BJP17" authorId="3" shapeId="0" xr:uid="{44BAF23E-07D7-4BCC-8D2F-6B0FE87D14B4}">
      <text>
        <r>
          <rPr>
            <b/>
            <sz val="9"/>
            <color indexed="81"/>
            <rFont val="Tahoma"/>
            <family val="2"/>
          </rPr>
          <t>Selvakumar, Princey:</t>
        </r>
        <r>
          <rPr>
            <sz val="9"/>
            <color indexed="81"/>
            <rFont val="Tahoma"/>
            <family val="2"/>
          </rPr>
          <t xml:space="preserve">
15.1.1_003 as per SBR-31873 comment</t>
        </r>
      </text>
    </comment>
    <comment ref="BJW17" authorId="2" shapeId="0" xr:uid="{9B37F4D5-A5C9-45D3-B332-FE2E7F63BEFD}">
      <text>
        <r>
          <rPr>
            <b/>
            <sz val="9"/>
            <color indexed="81"/>
            <rFont val="Tahoma"/>
            <family val="2"/>
          </rPr>
          <t>Selvakumar, Princey:</t>
        </r>
        <r>
          <rPr>
            <sz val="9"/>
            <color indexed="81"/>
            <rFont val="Tahoma"/>
            <family val="2"/>
          </rPr>
          <t xml:space="preserve">
15.1.1_003 as per SBR-31873 comment</t>
        </r>
      </text>
    </comment>
    <comment ref="BJX17" authorId="3" shapeId="0" xr:uid="{9DB2ED89-98B6-43FE-8927-C91D36E94F03}">
      <text>
        <r>
          <rPr>
            <b/>
            <sz val="9"/>
            <color indexed="81"/>
            <rFont val="Tahoma"/>
            <family val="2"/>
          </rPr>
          <t>Selvakumar, Princey:</t>
        </r>
        <r>
          <rPr>
            <sz val="9"/>
            <color indexed="81"/>
            <rFont val="Tahoma"/>
            <family val="2"/>
          </rPr>
          <t xml:space="preserve">
15.1.1_003 as per SBR-31873 comment</t>
        </r>
      </text>
    </comment>
    <comment ref="BKA17" authorId="2" shapeId="0" xr:uid="{A335302C-80CB-4A5A-A101-48DFFEF78894}">
      <text>
        <r>
          <rPr>
            <b/>
            <sz val="9"/>
            <color indexed="81"/>
            <rFont val="Tahoma"/>
            <family val="2"/>
          </rPr>
          <t>Selvakumar, Princey:</t>
        </r>
        <r>
          <rPr>
            <sz val="9"/>
            <color indexed="81"/>
            <rFont val="Tahoma"/>
            <family val="2"/>
          </rPr>
          <t xml:space="preserve">
15.1.1_003 as per SBR-31873 comment</t>
        </r>
      </text>
    </comment>
    <comment ref="BKB17" authorId="3" shapeId="0" xr:uid="{65B8E975-6804-4037-AEB5-DE4FF92B88B9}">
      <text>
        <r>
          <rPr>
            <b/>
            <sz val="9"/>
            <color indexed="81"/>
            <rFont val="Tahoma"/>
            <family val="2"/>
          </rPr>
          <t>Selvakumar, Princey:</t>
        </r>
        <r>
          <rPr>
            <sz val="9"/>
            <color indexed="81"/>
            <rFont val="Tahoma"/>
            <family val="2"/>
          </rPr>
          <t xml:space="preserve">
15.1.1_003 as per SBR-31873 comment</t>
        </r>
      </text>
    </comment>
    <comment ref="BKG17" authorId="2" shapeId="0" xr:uid="{D5F100C3-9F7B-4DDF-8554-588C8B16ACD6}">
      <text>
        <r>
          <rPr>
            <b/>
            <sz val="9"/>
            <color indexed="81"/>
            <rFont val="Tahoma"/>
            <family val="2"/>
          </rPr>
          <t>Selvakumar, Princey:</t>
        </r>
        <r>
          <rPr>
            <sz val="9"/>
            <color indexed="81"/>
            <rFont val="Tahoma"/>
            <family val="2"/>
          </rPr>
          <t xml:space="preserve">
15.1.1_003 as per SBR-31873 comment</t>
        </r>
      </text>
    </comment>
    <comment ref="BKH17" authorId="3" shapeId="0" xr:uid="{1D316EC4-C847-45A3-A59F-71D6F85C430D}">
      <text>
        <r>
          <rPr>
            <b/>
            <sz val="9"/>
            <color indexed="81"/>
            <rFont val="Tahoma"/>
            <family val="2"/>
          </rPr>
          <t>Selvakumar, Princey:</t>
        </r>
        <r>
          <rPr>
            <sz val="9"/>
            <color indexed="81"/>
            <rFont val="Tahoma"/>
            <family val="2"/>
          </rPr>
          <t xml:space="preserve">
15.1.1_003 as per SBR-31873 comment</t>
        </r>
      </text>
    </comment>
    <comment ref="BKM17" authorId="2" shapeId="0" xr:uid="{821946FE-740B-4274-B375-8077AEE7EECD}">
      <text>
        <r>
          <rPr>
            <b/>
            <sz val="9"/>
            <color indexed="81"/>
            <rFont val="Tahoma"/>
            <family val="2"/>
          </rPr>
          <t>Selvakumar, Princey:</t>
        </r>
        <r>
          <rPr>
            <sz val="9"/>
            <color indexed="81"/>
            <rFont val="Tahoma"/>
            <family val="2"/>
          </rPr>
          <t xml:space="preserve">
15.1.1_003 as per SBR-31873 comment</t>
        </r>
      </text>
    </comment>
    <comment ref="BKN17" authorId="3" shapeId="0" xr:uid="{15067FF3-3A8C-4E80-88AE-5FCD10CD5B9E}">
      <text>
        <r>
          <rPr>
            <b/>
            <sz val="9"/>
            <color indexed="81"/>
            <rFont val="Tahoma"/>
            <family val="2"/>
          </rPr>
          <t>Selvakumar, Princey:</t>
        </r>
        <r>
          <rPr>
            <sz val="9"/>
            <color indexed="81"/>
            <rFont val="Tahoma"/>
            <family val="2"/>
          </rPr>
          <t xml:space="preserve">
15.1.1_003 as per SBR-31873 comment</t>
        </r>
      </text>
    </comment>
    <comment ref="BKT17" authorId="2" shapeId="0" xr:uid="{FC988201-959C-4A3B-8A56-FBC066614A49}">
      <text>
        <r>
          <rPr>
            <b/>
            <sz val="9"/>
            <color indexed="81"/>
            <rFont val="Tahoma"/>
            <family val="2"/>
          </rPr>
          <t>Selvakumar, Princey:</t>
        </r>
        <r>
          <rPr>
            <sz val="9"/>
            <color indexed="81"/>
            <rFont val="Tahoma"/>
            <family val="2"/>
          </rPr>
          <t xml:space="preserve">
15.1.1_003 as per SBR-31873 comment</t>
        </r>
      </text>
    </comment>
    <comment ref="BKU17" authorId="3" shapeId="0" xr:uid="{607475B4-9A1E-4FBD-B396-03AE02CD1740}">
      <text>
        <r>
          <rPr>
            <b/>
            <sz val="9"/>
            <color indexed="81"/>
            <rFont val="Tahoma"/>
            <family val="2"/>
          </rPr>
          <t>Selvakumar, Princey:</t>
        </r>
        <r>
          <rPr>
            <sz val="9"/>
            <color indexed="81"/>
            <rFont val="Tahoma"/>
            <family val="2"/>
          </rPr>
          <t xml:space="preserve">
15.1.1_003 as per SBR-31873 comment</t>
        </r>
      </text>
    </comment>
    <comment ref="BKX17" authorId="2" shapeId="0" xr:uid="{7489AE45-2C9C-4D6B-905A-DB8085E4CE1F}">
      <text>
        <r>
          <rPr>
            <b/>
            <sz val="9"/>
            <color indexed="81"/>
            <rFont val="Tahoma"/>
            <family val="2"/>
          </rPr>
          <t>Selvakumar, Princey:</t>
        </r>
        <r>
          <rPr>
            <sz val="9"/>
            <color indexed="81"/>
            <rFont val="Tahoma"/>
            <family val="2"/>
          </rPr>
          <t xml:space="preserve">
15.1.1_003 as per SBR-31873 comment</t>
        </r>
      </text>
    </comment>
    <comment ref="BKY17" authorId="3" shapeId="0" xr:uid="{4B1F9D05-0FC6-4B39-9079-21379EF46F92}">
      <text>
        <r>
          <rPr>
            <b/>
            <sz val="9"/>
            <color indexed="81"/>
            <rFont val="Tahoma"/>
            <family val="2"/>
          </rPr>
          <t>Selvakumar, Princey:</t>
        </r>
        <r>
          <rPr>
            <sz val="9"/>
            <color indexed="81"/>
            <rFont val="Tahoma"/>
            <family val="2"/>
          </rPr>
          <t xml:space="preserve">
15.1.1_003 as per SBR-31873 comment</t>
        </r>
      </text>
    </comment>
    <comment ref="BLG17" authorId="2" shapeId="0" xr:uid="{1C0D023B-B47E-4089-A28A-144AE6A31F79}">
      <text>
        <r>
          <rPr>
            <b/>
            <sz val="9"/>
            <color indexed="81"/>
            <rFont val="Tahoma"/>
            <family val="2"/>
          </rPr>
          <t>Selvakumar, Princey:</t>
        </r>
        <r>
          <rPr>
            <sz val="9"/>
            <color indexed="81"/>
            <rFont val="Tahoma"/>
            <family val="2"/>
          </rPr>
          <t xml:space="preserve">
15.1.1_003 as per SBR-31873 comment</t>
        </r>
      </text>
    </comment>
    <comment ref="BLH17" authorId="3" shapeId="0" xr:uid="{E88206FA-5B3F-4D4A-B0B4-71AC9E6C74B3}">
      <text>
        <r>
          <rPr>
            <b/>
            <sz val="9"/>
            <color indexed="81"/>
            <rFont val="Tahoma"/>
            <family val="2"/>
          </rPr>
          <t>Selvakumar, Princey:</t>
        </r>
        <r>
          <rPr>
            <sz val="9"/>
            <color indexed="81"/>
            <rFont val="Tahoma"/>
            <family val="2"/>
          </rPr>
          <t xml:space="preserve">
15.1.1_003 as per SBR-31873 comment</t>
        </r>
      </text>
    </comment>
    <comment ref="BLK17" authorId="2" shapeId="0" xr:uid="{02EBA37E-80FA-477A-B751-A81CD6D07D4F}">
      <text>
        <r>
          <rPr>
            <b/>
            <sz val="9"/>
            <color indexed="81"/>
            <rFont val="Tahoma"/>
            <family val="2"/>
          </rPr>
          <t>Selvakumar, Princey:</t>
        </r>
        <r>
          <rPr>
            <sz val="9"/>
            <color indexed="81"/>
            <rFont val="Tahoma"/>
            <family val="2"/>
          </rPr>
          <t xml:space="preserve">
15.1.1_003 as per SBR-31873 comment</t>
        </r>
      </text>
    </comment>
    <comment ref="BLL17" authorId="3" shapeId="0" xr:uid="{38F8AED5-6382-4C8E-BFFA-BD678BE50C6D}">
      <text>
        <r>
          <rPr>
            <b/>
            <sz val="9"/>
            <color indexed="81"/>
            <rFont val="Tahoma"/>
            <family val="2"/>
          </rPr>
          <t>Selvakumar, Princey:</t>
        </r>
        <r>
          <rPr>
            <sz val="9"/>
            <color indexed="81"/>
            <rFont val="Tahoma"/>
            <family val="2"/>
          </rPr>
          <t xml:space="preserve">
15.1.1_003 as per SBR-31873 comment</t>
        </r>
      </text>
    </comment>
    <comment ref="BLO17" authorId="2" shapeId="0" xr:uid="{323F8D39-A666-40CC-A9F1-834621DE08F8}">
      <text>
        <r>
          <rPr>
            <b/>
            <sz val="9"/>
            <color indexed="81"/>
            <rFont val="Tahoma"/>
            <family val="2"/>
          </rPr>
          <t>Selvakumar, Princey:</t>
        </r>
        <r>
          <rPr>
            <sz val="9"/>
            <color indexed="81"/>
            <rFont val="Tahoma"/>
            <family val="2"/>
          </rPr>
          <t xml:space="preserve">
15.1.1_003 as per SBR-31873 comment</t>
        </r>
      </text>
    </comment>
    <comment ref="BLP17" authorId="3" shapeId="0" xr:uid="{9B43590F-818D-400B-96C8-762D4CAE6B1A}">
      <text>
        <r>
          <rPr>
            <b/>
            <sz val="9"/>
            <color indexed="81"/>
            <rFont val="Tahoma"/>
            <family val="2"/>
          </rPr>
          <t>Selvakumar, Princey:</t>
        </r>
        <r>
          <rPr>
            <sz val="9"/>
            <color indexed="81"/>
            <rFont val="Tahoma"/>
            <family val="2"/>
          </rPr>
          <t xml:space="preserve">
15.1.1_003 as per SBR-31873 comment</t>
        </r>
      </text>
    </comment>
    <comment ref="BLQ17" authorId="1" shapeId="0" xr:uid="{985BF472-4898-4940-865E-56047AF9B1FD}">
      <text>
        <r>
          <rPr>
            <b/>
            <sz val="9"/>
            <color indexed="81"/>
            <rFont val="Tahoma"/>
            <family val="2"/>
          </rPr>
          <t>Nagarajan, Lavanya:</t>
        </r>
        <r>
          <rPr>
            <sz val="9"/>
            <color indexed="81"/>
            <rFont val="Tahoma"/>
            <family val="2"/>
          </rPr>
          <t xml:space="preserve">
Changed the BRD as min value of 16.21, 17.1 &amp; 18.1 builds
</t>
        </r>
      </text>
    </comment>
    <comment ref="BLU17" authorId="2" shapeId="0" xr:uid="{0748A911-8F22-4F20-89C2-303FD6524425}">
      <text>
        <r>
          <rPr>
            <b/>
            <sz val="9"/>
            <color indexed="81"/>
            <rFont val="Tahoma"/>
            <family val="2"/>
          </rPr>
          <t>Selvakumar, Princey:</t>
        </r>
        <r>
          <rPr>
            <sz val="9"/>
            <color indexed="81"/>
            <rFont val="Tahoma"/>
            <family val="2"/>
          </rPr>
          <t xml:space="preserve">
15.1.1_003 as per SBR-31873 comment</t>
        </r>
      </text>
    </comment>
    <comment ref="BLV17" authorId="3" shapeId="0" xr:uid="{528ECA79-E01D-441B-B4F9-83AC5B642851}">
      <text>
        <r>
          <rPr>
            <b/>
            <sz val="9"/>
            <color indexed="81"/>
            <rFont val="Tahoma"/>
            <family val="2"/>
          </rPr>
          <t>Selvakumar, Princey:</t>
        </r>
        <r>
          <rPr>
            <sz val="9"/>
            <color indexed="81"/>
            <rFont val="Tahoma"/>
            <family val="2"/>
          </rPr>
          <t xml:space="preserve">
15.1.1_003 as per SBR-31873 comment</t>
        </r>
      </text>
    </comment>
    <comment ref="BLW17" authorId="1" shapeId="0" xr:uid="{1DAEA364-1BAE-4B36-AA60-80B72D6111D8}">
      <text>
        <r>
          <rPr>
            <b/>
            <sz val="9"/>
            <color indexed="81"/>
            <rFont val="Tahoma"/>
            <family val="2"/>
          </rPr>
          <t>Nagarajan, Lavanya:</t>
        </r>
        <r>
          <rPr>
            <sz val="9"/>
            <color indexed="81"/>
            <rFont val="Tahoma"/>
            <family val="2"/>
          </rPr>
          <t xml:space="preserve">
Changed the BRD as min value of 16.21, 17.1 &amp; 18.1 builds
</t>
        </r>
      </text>
    </comment>
    <comment ref="BLZ17" authorId="2" shapeId="0" xr:uid="{F017F3F4-C4D0-4057-8374-2E219142EE10}">
      <text>
        <r>
          <rPr>
            <b/>
            <sz val="9"/>
            <color indexed="81"/>
            <rFont val="Tahoma"/>
            <family val="2"/>
          </rPr>
          <t>Selvakumar, Princey:</t>
        </r>
        <r>
          <rPr>
            <sz val="9"/>
            <color indexed="81"/>
            <rFont val="Tahoma"/>
            <family val="2"/>
          </rPr>
          <t xml:space="preserve">
15.1.1_003 as per SBR-31873 comment</t>
        </r>
      </text>
    </comment>
    <comment ref="BMA17" authorId="3" shapeId="0" xr:uid="{21FDCA33-4183-4CAD-A18F-84B796D737ED}">
      <text>
        <r>
          <rPr>
            <b/>
            <sz val="9"/>
            <color indexed="81"/>
            <rFont val="Tahoma"/>
            <family val="2"/>
          </rPr>
          <t>Selvakumar, Princey:</t>
        </r>
        <r>
          <rPr>
            <sz val="9"/>
            <color indexed="81"/>
            <rFont val="Tahoma"/>
            <family val="2"/>
          </rPr>
          <t xml:space="preserve">
15.1.1_003 as per SBR-31873 comment</t>
        </r>
      </text>
    </comment>
    <comment ref="BMB17" authorId="1" shapeId="0" xr:uid="{E3E136C7-2AF5-46A3-9E22-997F3C9183C9}">
      <text>
        <r>
          <rPr>
            <b/>
            <sz val="9"/>
            <color indexed="81"/>
            <rFont val="Tahoma"/>
            <family val="2"/>
          </rPr>
          <t>Nagarajan, Lavanya:</t>
        </r>
        <r>
          <rPr>
            <sz val="9"/>
            <color indexed="81"/>
            <rFont val="Tahoma"/>
            <family val="2"/>
          </rPr>
          <t xml:space="preserve">
Changed the BRD as min value of 16.21, 17.1 &amp; 18.1 builds
</t>
        </r>
      </text>
    </comment>
    <comment ref="BMD17" authorId="2" shapeId="0" xr:uid="{317CEFF3-4A18-4EC5-8F97-810955FC8C5B}">
      <text>
        <r>
          <rPr>
            <b/>
            <sz val="9"/>
            <color indexed="81"/>
            <rFont val="Tahoma"/>
            <family val="2"/>
          </rPr>
          <t>Selvakumar, Princey:</t>
        </r>
        <r>
          <rPr>
            <sz val="9"/>
            <color indexed="81"/>
            <rFont val="Tahoma"/>
            <family val="2"/>
          </rPr>
          <t xml:space="preserve">
15.1.1_003 as per SBR-31873 comment</t>
        </r>
      </text>
    </comment>
    <comment ref="BME17" authorId="3" shapeId="0" xr:uid="{D8E45F97-0910-433C-9C9E-733C2D4C4529}">
      <text>
        <r>
          <rPr>
            <b/>
            <sz val="9"/>
            <color indexed="81"/>
            <rFont val="Tahoma"/>
            <family val="2"/>
          </rPr>
          <t>Selvakumar, Princey:</t>
        </r>
        <r>
          <rPr>
            <sz val="9"/>
            <color indexed="81"/>
            <rFont val="Tahoma"/>
            <family val="2"/>
          </rPr>
          <t xml:space="preserve">
15.1.1_003 as per SBR-31873 comment</t>
        </r>
      </text>
    </comment>
    <comment ref="BMF17" authorId="1" shapeId="0" xr:uid="{BD760495-D0C0-4D52-B587-B268CD156FE8}">
      <text>
        <r>
          <rPr>
            <b/>
            <sz val="9"/>
            <color indexed="81"/>
            <rFont val="Tahoma"/>
            <family val="2"/>
          </rPr>
          <t>Nagarajan, Lavanya:</t>
        </r>
        <r>
          <rPr>
            <sz val="9"/>
            <color indexed="81"/>
            <rFont val="Tahoma"/>
            <family val="2"/>
          </rPr>
          <t xml:space="preserve">
Changed the BRD as min value of 16.21, 17.1 &amp; 18.1 builds
</t>
        </r>
      </text>
    </comment>
    <comment ref="BPM17" authorId="1" shapeId="0" xr:uid="{A152A481-E52F-4093-BD4C-6A809E117FA9}">
      <text>
        <r>
          <rPr>
            <b/>
            <sz val="9"/>
            <color indexed="81"/>
            <rFont val="Tahoma"/>
            <family val="2"/>
          </rPr>
          <t>Nagarajan, Lavanya:</t>
        </r>
        <r>
          <rPr>
            <sz val="9"/>
            <color indexed="81"/>
            <rFont val="Tahoma"/>
            <family val="2"/>
          </rPr>
          <t xml:space="preserve">
Changed the BRD as min value of 16.21, 17.1 &amp; 18.1 builds
</t>
        </r>
      </text>
    </comment>
    <comment ref="BPR17" authorId="1" shapeId="0" xr:uid="{8B136584-07D2-4457-BC75-E89813378A31}">
      <text>
        <r>
          <rPr>
            <b/>
            <sz val="9"/>
            <color indexed="81"/>
            <rFont val="Tahoma"/>
            <family val="2"/>
          </rPr>
          <t>Nagarajan, Lavanya:</t>
        </r>
        <r>
          <rPr>
            <sz val="9"/>
            <color indexed="81"/>
            <rFont val="Tahoma"/>
            <family val="2"/>
          </rPr>
          <t xml:space="preserve">
Changed the BRD as min value of 16.21, 17.1 &amp; 18.1 builds
</t>
        </r>
      </text>
    </comment>
    <comment ref="BPV17" authorId="1" shapeId="0" xr:uid="{2BA82BEF-FBCA-4E95-BF41-6718D1A12EEE}">
      <text>
        <r>
          <rPr>
            <b/>
            <sz val="9"/>
            <color indexed="81"/>
            <rFont val="Tahoma"/>
            <family val="2"/>
          </rPr>
          <t>Nagarajan, Lavanya:</t>
        </r>
        <r>
          <rPr>
            <sz val="9"/>
            <color indexed="81"/>
            <rFont val="Tahoma"/>
            <family val="2"/>
          </rPr>
          <t xml:space="preserve">
Changed the BRD as min value of 16.21, 17.1 &amp; 18.1 builds
</t>
        </r>
      </text>
    </comment>
    <comment ref="BPY17" authorId="1" shapeId="0" xr:uid="{722E28D5-E695-48B1-9A38-D07461E86B43}">
      <text>
        <r>
          <rPr>
            <b/>
            <sz val="9"/>
            <color indexed="81"/>
            <rFont val="Tahoma"/>
            <family val="2"/>
          </rPr>
          <t>Nagarajan, Lavanya:</t>
        </r>
        <r>
          <rPr>
            <sz val="9"/>
            <color indexed="81"/>
            <rFont val="Tahoma"/>
            <family val="2"/>
          </rPr>
          <t xml:space="preserve">
Changed the BRD as min value of 16.21, 17.1 &amp; 18.1 builds
</t>
        </r>
      </text>
    </comment>
    <comment ref="BUG17" authorId="0" shapeId="0" xr:uid="{6F4F3BFB-1F87-4DE6-B9A6-5771403B25DF}">
      <text>
        <r>
          <rPr>
            <b/>
            <sz val="9"/>
            <color indexed="81"/>
            <rFont val="Tahoma"/>
            <family val="2"/>
          </rPr>
          <t>K, Arun Kumar:</t>
        </r>
        <r>
          <rPr>
            <sz val="9"/>
            <color indexed="81"/>
            <rFont val="Tahoma"/>
            <family val="2"/>
          </rPr>
          <t xml:space="preserve">
Changed the BRD as min value of 16.21, 17.1.0.1 &amp; 18.1 builds</t>
        </r>
      </text>
    </comment>
    <comment ref="BUO17" authorId="0" shapeId="0" xr:uid="{2BF88A6F-984C-468A-995E-880ED0834D48}">
      <text>
        <r>
          <rPr>
            <b/>
            <sz val="9"/>
            <color indexed="81"/>
            <rFont val="Tahoma"/>
            <family val="2"/>
          </rPr>
          <t>K, Arun Kumar:</t>
        </r>
        <r>
          <rPr>
            <sz val="9"/>
            <color indexed="81"/>
            <rFont val="Tahoma"/>
            <family val="2"/>
          </rPr>
          <t xml:space="preserve">
Changed the BRD as min value of 16.21, 17.1.0.1 &amp; 18.1 builds</t>
        </r>
      </text>
    </comment>
    <comment ref="BUR17" authorId="0" shapeId="0" xr:uid="{05312DC4-23D8-4A64-8F3C-8D637F6C51B5}">
      <text>
        <r>
          <rPr>
            <b/>
            <sz val="9"/>
            <color indexed="81"/>
            <rFont val="Tahoma"/>
            <family val="2"/>
          </rPr>
          <t>K, Arun Kumar:</t>
        </r>
        <r>
          <rPr>
            <sz val="9"/>
            <color indexed="81"/>
            <rFont val="Tahoma"/>
            <family val="2"/>
          </rPr>
          <t xml:space="preserve">
Changed the BRD as min value of 16.21, 17.1.0.1 &amp; 18.1 builds</t>
        </r>
      </text>
    </comment>
    <comment ref="BUU17" authorId="0" shapeId="0" xr:uid="{A278C57B-C3F0-4C3E-BB96-29AED9F069FE}">
      <text>
        <r>
          <rPr>
            <b/>
            <sz val="9"/>
            <color indexed="81"/>
            <rFont val="Tahoma"/>
            <family val="2"/>
          </rPr>
          <t>K, Arun Kumar:</t>
        </r>
        <r>
          <rPr>
            <sz val="9"/>
            <color indexed="81"/>
            <rFont val="Tahoma"/>
            <family val="2"/>
          </rPr>
          <t xml:space="preserve">
Changed the BRD as min value of 16.21, 17.1.0.1 &amp; 18.1 builds</t>
        </r>
      </text>
    </comment>
    <comment ref="BVP17" authorId="1" shapeId="0" xr:uid="{F738A91A-5182-49F0-85C9-65FB4B566131}">
      <text>
        <r>
          <rPr>
            <b/>
            <sz val="9"/>
            <color indexed="81"/>
            <rFont val="Tahoma"/>
            <family val="2"/>
          </rPr>
          <t>Nagarajan, Lavanya:</t>
        </r>
        <r>
          <rPr>
            <sz val="9"/>
            <color indexed="81"/>
            <rFont val="Tahoma"/>
            <family val="2"/>
          </rPr>
          <t xml:space="preserve">
Changed the BRD as min value of 16.20, 16.21, 17.1.0.2 &amp; 18.1 builds
</t>
        </r>
      </text>
    </comment>
    <comment ref="BVV17" authorId="1" shapeId="0" xr:uid="{25AAF8ED-A428-456C-9B1A-551ED76084C3}">
      <text>
        <r>
          <rPr>
            <b/>
            <sz val="9"/>
            <color indexed="81"/>
            <rFont val="Tahoma"/>
            <family val="2"/>
          </rPr>
          <t>Nagarajan, Lavanya:</t>
        </r>
        <r>
          <rPr>
            <sz val="9"/>
            <color indexed="81"/>
            <rFont val="Tahoma"/>
            <family val="2"/>
          </rPr>
          <t xml:space="preserve">
Changed the BRD as min value of 16.20, 16.21, 17.1.0.2 &amp; 18.1 builds
</t>
        </r>
      </text>
    </comment>
    <comment ref="BVZ17" authorId="1" shapeId="0" xr:uid="{0488F43D-5D9D-48CB-A183-6E66ECCB42A7}">
      <text>
        <r>
          <rPr>
            <b/>
            <sz val="9"/>
            <color indexed="81"/>
            <rFont val="Tahoma"/>
            <family val="2"/>
          </rPr>
          <t>Nagarajan, Lavanya:</t>
        </r>
        <r>
          <rPr>
            <sz val="9"/>
            <color indexed="81"/>
            <rFont val="Tahoma"/>
            <family val="2"/>
          </rPr>
          <t xml:space="preserve">
Changed the BRD as min value of 16.20, 16.21, 17.1.0.2 &amp; 18.1 builds
</t>
        </r>
      </text>
    </comment>
    <comment ref="BWC17" authorId="1" shapeId="0" xr:uid="{1F1A78A5-0CBF-4246-BCE2-4D3EFC350FD6}">
      <text>
        <r>
          <rPr>
            <b/>
            <sz val="9"/>
            <color indexed="81"/>
            <rFont val="Tahoma"/>
            <family val="2"/>
          </rPr>
          <t>Nagarajan, Lavanya:</t>
        </r>
        <r>
          <rPr>
            <sz val="9"/>
            <color indexed="81"/>
            <rFont val="Tahoma"/>
            <family val="2"/>
          </rPr>
          <t xml:space="preserve">
Changed the BRD as min value of 16.20, 16.21, 17.1.0.2 &amp; 18.1 builds
</t>
        </r>
      </text>
    </comment>
    <comment ref="BWF17" authorId="1" shapeId="0" xr:uid="{9D08FE2E-CB7D-4970-80F7-153E2E1015DB}">
      <text>
        <r>
          <rPr>
            <b/>
            <sz val="9"/>
            <color indexed="81"/>
            <rFont val="Tahoma"/>
            <family val="2"/>
          </rPr>
          <t>Nagarajan, Lavanya:</t>
        </r>
        <r>
          <rPr>
            <sz val="9"/>
            <color indexed="81"/>
            <rFont val="Tahoma"/>
            <family val="2"/>
          </rPr>
          <t xml:space="preserve">
Changed the BRD as min value of 16.20, 16.21, 17.1.0.2 &amp; 18.1 builds
</t>
        </r>
      </text>
    </comment>
    <comment ref="BXE17" authorId="1" shapeId="0" xr:uid="{DFD42946-AED1-414B-B214-DE9D2184ED1A}">
      <text>
        <r>
          <rPr>
            <b/>
            <sz val="9"/>
            <color indexed="81"/>
            <rFont val="Tahoma"/>
            <family val="2"/>
          </rPr>
          <t>Nagarajan, Lavanya:</t>
        </r>
        <r>
          <rPr>
            <sz val="9"/>
            <color indexed="81"/>
            <rFont val="Tahoma"/>
            <family val="2"/>
          </rPr>
          <t xml:space="preserve">
Changed the BRD as min value of 17, 17.1.02 &amp; 18.1 builds</t>
        </r>
      </text>
    </comment>
    <comment ref="BXK17" authorId="1" shapeId="0" xr:uid="{7BA37510-320A-41C3-AF3D-6BDB8F3C0500}">
      <text>
        <r>
          <rPr>
            <b/>
            <sz val="9"/>
            <color indexed="81"/>
            <rFont val="Tahoma"/>
            <family val="2"/>
          </rPr>
          <t>Nagarajan, Lavanya:</t>
        </r>
        <r>
          <rPr>
            <sz val="9"/>
            <color indexed="81"/>
            <rFont val="Tahoma"/>
            <family val="2"/>
          </rPr>
          <t xml:space="preserve">
Changed the BRD as min value of 17, 17.1.02 &amp; 18.1 builds</t>
        </r>
      </text>
    </comment>
    <comment ref="BXN17" authorId="1" shapeId="0" xr:uid="{82F6101C-1484-4C02-86E9-AAC68CC31B64}">
      <text>
        <r>
          <rPr>
            <b/>
            <sz val="9"/>
            <color indexed="81"/>
            <rFont val="Tahoma"/>
            <family val="2"/>
          </rPr>
          <t>Nagarajan, Lavanya:</t>
        </r>
        <r>
          <rPr>
            <sz val="9"/>
            <color indexed="81"/>
            <rFont val="Tahoma"/>
            <family val="2"/>
          </rPr>
          <t xml:space="preserve">
Changed the BRD as min value of 17, 17.1.02 &amp; 18.1 builds</t>
        </r>
      </text>
    </comment>
    <comment ref="BXQ17" authorId="1" shapeId="0" xr:uid="{167C8353-AD3A-4B43-AA8B-1BF4BD870782}">
      <text>
        <r>
          <rPr>
            <b/>
            <sz val="9"/>
            <color indexed="81"/>
            <rFont val="Tahoma"/>
            <family val="2"/>
          </rPr>
          <t>Nagarajan, Lavanya:</t>
        </r>
        <r>
          <rPr>
            <sz val="9"/>
            <color indexed="81"/>
            <rFont val="Tahoma"/>
            <family val="2"/>
          </rPr>
          <t xml:space="preserve">
Changed the BRD as min value of 17, 17.1.02 &amp; 18.1 builds</t>
        </r>
      </text>
    </comment>
    <comment ref="BYE17" authorId="0" shapeId="0" xr:uid="{1BCCD797-5E47-4208-82C6-6614CF5D57BA}">
      <text>
        <r>
          <rPr>
            <b/>
            <sz val="9"/>
            <color indexed="81"/>
            <rFont val="Tahoma"/>
            <family val="2"/>
          </rPr>
          <t>K, Arun Kumar:</t>
        </r>
        <r>
          <rPr>
            <sz val="9"/>
            <color indexed="81"/>
            <rFont val="Tahoma"/>
            <family val="2"/>
          </rPr>
          <t xml:space="preserve">
Changed the BRD as min value of 16.30, 17.2 &amp; 18.1 build</t>
        </r>
      </text>
    </comment>
    <comment ref="BYH17" authorId="0" shapeId="0" xr:uid="{1C116EF2-00C7-41E1-AFD0-313029801C2A}">
      <text>
        <r>
          <rPr>
            <b/>
            <sz val="9"/>
            <color indexed="81"/>
            <rFont val="Tahoma"/>
            <family val="2"/>
          </rPr>
          <t>K, Arun Kumar:</t>
        </r>
        <r>
          <rPr>
            <sz val="9"/>
            <color indexed="81"/>
            <rFont val="Tahoma"/>
            <family val="2"/>
          </rPr>
          <t xml:space="preserve">
Changed the BRD as min value of 16.30, 17.2 &amp; 18.1 build</t>
        </r>
      </text>
    </comment>
    <comment ref="BYN17" authorId="0" shapeId="0" xr:uid="{7F66F2C1-2BBD-421F-8DF0-1EEE205716CA}">
      <text>
        <r>
          <rPr>
            <b/>
            <sz val="9"/>
            <color indexed="81"/>
            <rFont val="Tahoma"/>
            <family val="2"/>
          </rPr>
          <t>K, Arun Kumar:</t>
        </r>
        <r>
          <rPr>
            <sz val="9"/>
            <color indexed="81"/>
            <rFont val="Tahoma"/>
            <family val="2"/>
          </rPr>
          <t xml:space="preserve">
Changed the BRD as min value of 16.30, 17.2 &amp; 18.1 build</t>
        </r>
      </text>
    </comment>
    <comment ref="BYQ17" authorId="0" shapeId="0" xr:uid="{F5675EF1-E028-411A-9BEF-773975795A35}">
      <text>
        <r>
          <rPr>
            <b/>
            <sz val="9"/>
            <color indexed="81"/>
            <rFont val="Tahoma"/>
            <family val="2"/>
          </rPr>
          <t>K, Arun Kumar:</t>
        </r>
        <r>
          <rPr>
            <sz val="9"/>
            <color indexed="81"/>
            <rFont val="Tahoma"/>
            <family val="2"/>
          </rPr>
          <t xml:space="preserve">
Changed the BRD as min value of 16.30, 17.2 &amp; 18.1 build</t>
        </r>
      </text>
    </comment>
    <comment ref="BYT17" authorId="0" shapeId="0" xr:uid="{52D2267B-E2AF-4087-A839-3344F9A2F095}">
      <text>
        <r>
          <rPr>
            <b/>
            <sz val="9"/>
            <color indexed="81"/>
            <rFont val="Tahoma"/>
            <family val="2"/>
          </rPr>
          <t>K, Arun Kumar:</t>
        </r>
        <r>
          <rPr>
            <sz val="9"/>
            <color indexed="81"/>
            <rFont val="Tahoma"/>
            <family val="2"/>
          </rPr>
          <t xml:space="preserve">
Changed the BRD as min value of 16.30, 17.2 &amp; 18.1 build</t>
        </r>
      </text>
    </comment>
    <comment ref="BZF17" authorId="0" shapeId="0" xr:uid="{B1614C4C-AB17-4A3E-AB9A-C38632A04A87}">
      <text>
        <r>
          <rPr>
            <b/>
            <sz val="9"/>
            <color indexed="81"/>
            <rFont val="Tahoma"/>
            <family val="2"/>
          </rPr>
          <t>K, Arun Kumar:</t>
        </r>
        <r>
          <rPr>
            <sz val="9"/>
            <color indexed="81"/>
            <rFont val="Tahoma"/>
            <family val="2"/>
          </rPr>
          <t xml:space="preserve">
Changed the BRD as min value of 18.1.0.1, 18.0.1 &amp; 18.1 builds</t>
        </r>
      </text>
    </comment>
    <comment ref="BZL17" authorId="0" shapeId="0" xr:uid="{487FACB4-F509-4DAF-B216-65615EFAB0CE}">
      <text>
        <r>
          <rPr>
            <b/>
            <sz val="9"/>
            <color indexed="81"/>
            <rFont val="Tahoma"/>
            <family val="2"/>
          </rPr>
          <t>K, Arun Kumar:</t>
        </r>
        <r>
          <rPr>
            <sz val="9"/>
            <color indexed="81"/>
            <rFont val="Tahoma"/>
            <family val="2"/>
          </rPr>
          <t xml:space="preserve">
Changed the BRD as min value of 18.1.0.1, 18.0.1 &amp; 18.1 builds</t>
        </r>
      </text>
    </comment>
    <comment ref="BZO17" authorId="0" shapeId="0" xr:uid="{B9A1ADFE-6CE6-490E-B518-750725A691D5}">
      <text>
        <r>
          <rPr>
            <b/>
            <sz val="9"/>
            <color indexed="81"/>
            <rFont val="Tahoma"/>
            <family val="2"/>
          </rPr>
          <t>K, Arun Kumar:</t>
        </r>
        <r>
          <rPr>
            <sz val="9"/>
            <color indexed="81"/>
            <rFont val="Tahoma"/>
            <family val="2"/>
          </rPr>
          <t xml:space="preserve">
Changed the BRD as min value of 18.1.0.1, 18.0.1 &amp; 18.1 builds</t>
        </r>
      </text>
    </comment>
    <comment ref="BZR17" authorId="0" shapeId="0" xr:uid="{A29808B0-5DA8-41B3-B242-2D157F8FD4ED}">
      <text>
        <r>
          <rPr>
            <b/>
            <sz val="9"/>
            <color indexed="81"/>
            <rFont val="Tahoma"/>
            <family val="2"/>
          </rPr>
          <t>K, Arun Kumar:</t>
        </r>
        <r>
          <rPr>
            <sz val="9"/>
            <color indexed="81"/>
            <rFont val="Tahoma"/>
            <family val="2"/>
          </rPr>
          <t xml:space="preserve">
Changed the BRD as min value of 18.1.0.1, 18.0.1 &amp; 18.1 builds</t>
        </r>
      </text>
    </comment>
    <comment ref="BFL18" authorId="1" shapeId="0" xr:uid="{42D90DEB-305E-4289-A3FE-2D1F7ED210BB}">
      <text>
        <r>
          <rPr>
            <b/>
            <sz val="9"/>
            <color indexed="81"/>
            <rFont val="Tahoma"/>
            <family val="2"/>
          </rPr>
          <t>Nagarajan, Lavanya:</t>
        </r>
        <r>
          <rPr>
            <sz val="9"/>
            <color indexed="81"/>
            <rFont val="Tahoma"/>
            <family val="2"/>
          </rPr>
          <t xml:space="preserve">
Changed the BRD as min value of 16.21, 17.1 &amp; 18.1 builds
</t>
        </r>
      </text>
    </comment>
    <comment ref="BLQ18" authorId="1" shapeId="0" xr:uid="{C9A629D3-26A5-41DE-97E3-B6FA94017DA6}">
      <text>
        <r>
          <rPr>
            <b/>
            <sz val="9"/>
            <color indexed="81"/>
            <rFont val="Tahoma"/>
            <family val="2"/>
          </rPr>
          <t>Nagarajan, Lavanya:</t>
        </r>
        <r>
          <rPr>
            <sz val="9"/>
            <color indexed="81"/>
            <rFont val="Tahoma"/>
            <family val="2"/>
          </rPr>
          <t xml:space="preserve">
Changed the BRD as min value of 16.21, 17.1 &amp; 18.1 builds
</t>
        </r>
      </text>
    </comment>
    <comment ref="BLW18" authorId="1" shapeId="0" xr:uid="{62D33150-936D-4731-8443-8D0820FC9963}">
      <text>
        <r>
          <rPr>
            <b/>
            <sz val="9"/>
            <color indexed="81"/>
            <rFont val="Tahoma"/>
            <family val="2"/>
          </rPr>
          <t>Nagarajan, Lavanya:</t>
        </r>
        <r>
          <rPr>
            <sz val="9"/>
            <color indexed="81"/>
            <rFont val="Tahoma"/>
            <family val="2"/>
          </rPr>
          <t xml:space="preserve">
Changed the BRD as min value of 16.21, 17.1 &amp; 18.1 builds
</t>
        </r>
      </text>
    </comment>
    <comment ref="BMB18" authorId="1" shapeId="0" xr:uid="{37204599-6CC3-45AB-9C98-298D718D7F2E}">
      <text>
        <r>
          <rPr>
            <b/>
            <sz val="9"/>
            <color indexed="81"/>
            <rFont val="Tahoma"/>
            <family val="2"/>
          </rPr>
          <t>Nagarajan, Lavanya:</t>
        </r>
        <r>
          <rPr>
            <sz val="9"/>
            <color indexed="81"/>
            <rFont val="Tahoma"/>
            <family val="2"/>
          </rPr>
          <t xml:space="preserve">
Changed the BRD as min value of 16.21, 17.1 &amp; 18.1 builds
</t>
        </r>
      </text>
    </comment>
    <comment ref="BMF18" authorId="1" shapeId="0" xr:uid="{B8462B10-1AD9-485E-BE1C-F0A4B719BF97}">
      <text>
        <r>
          <rPr>
            <b/>
            <sz val="9"/>
            <color indexed="81"/>
            <rFont val="Tahoma"/>
            <family val="2"/>
          </rPr>
          <t>Nagarajan, Lavanya:</t>
        </r>
        <r>
          <rPr>
            <sz val="9"/>
            <color indexed="81"/>
            <rFont val="Tahoma"/>
            <family val="2"/>
          </rPr>
          <t xml:space="preserve">
Changed the BRD as min value of 16.21, 17.1 &amp; 18.1 builds
</t>
        </r>
      </text>
    </comment>
    <comment ref="BPM18" authorId="1" shapeId="0" xr:uid="{696ED8FA-27E1-4452-95EF-52A84D359427}">
      <text>
        <r>
          <rPr>
            <b/>
            <sz val="9"/>
            <color indexed="81"/>
            <rFont val="Tahoma"/>
            <family val="2"/>
          </rPr>
          <t>Nagarajan, Lavanya:</t>
        </r>
        <r>
          <rPr>
            <sz val="9"/>
            <color indexed="81"/>
            <rFont val="Tahoma"/>
            <family val="2"/>
          </rPr>
          <t xml:space="preserve">
Changed the BRD as min value of 16.21, 17.1 &amp; 18.1 builds
</t>
        </r>
      </text>
    </comment>
    <comment ref="BPR18" authorId="1" shapeId="0" xr:uid="{BD7F7C6A-F630-4585-8A51-A64A3D627BC0}">
      <text>
        <r>
          <rPr>
            <b/>
            <sz val="9"/>
            <color indexed="81"/>
            <rFont val="Tahoma"/>
            <family val="2"/>
          </rPr>
          <t>Nagarajan, Lavanya:</t>
        </r>
        <r>
          <rPr>
            <sz val="9"/>
            <color indexed="81"/>
            <rFont val="Tahoma"/>
            <family val="2"/>
          </rPr>
          <t xml:space="preserve">
Changed the BRD as min value of 16.21, 17.1 &amp; 18.1 builds
</t>
        </r>
      </text>
    </comment>
    <comment ref="BPV18" authorId="1" shapeId="0" xr:uid="{38676DAB-2F2C-46AC-BDC1-8C1813CE31C4}">
      <text>
        <r>
          <rPr>
            <b/>
            <sz val="9"/>
            <color indexed="81"/>
            <rFont val="Tahoma"/>
            <family val="2"/>
          </rPr>
          <t>Nagarajan, Lavanya:</t>
        </r>
        <r>
          <rPr>
            <sz val="9"/>
            <color indexed="81"/>
            <rFont val="Tahoma"/>
            <family val="2"/>
          </rPr>
          <t xml:space="preserve">
Changed the BRD as min value of 16.21, 17.1 &amp; 18.1 builds
</t>
        </r>
      </text>
    </comment>
    <comment ref="BPY18" authorId="1" shapeId="0" xr:uid="{848342BA-A22D-4D16-AB1A-6DDB21EE16F4}">
      <text>
        <r>
          <rPr>
            <b/>
            <sz val="9"/>
            <color indexed="81"/>
            <rFont val="Tahoma"/>
            <family val="2"/>
          </rPr>
          <t>Nagarajan, Lavanya:</t>
        </r>
        <r>
          <rPr>
            <sz val="9"/>
            <color indexed="81"/>
            <rFont val="Tahoma"/>
            <family val="2"/>
          </rPr>
          <t xml:space="preserve">
Changed the BRD as min value of 16.21, 17.1 &amp; 18.1 builds
</t>
        </r>
      </text>
    </comment>
    <comment ref="BUG18" authorId="0" shapeId="0" xr:uid="{07CE1AC9-74D6-45ED-B80B-476943EE314E}">
      <text>
        <r>
          <rPr>
            <b/>
            <sz val="9"/>
            <color indexed="81"/>
            <rFont val="Tahoma"/>
            <family val="2"/>
          </rPr>
          <t>K, Arun Kumar:</t>
        </r>
        <r>
          <rPr>
            <sz val="9"/>
            <color indexed="81"/>
            <rFont val="Tahoma"/>
            <family val="2"/>
          </rPr>
          <t xml:space="preserve">
Changed the BRD as min value of 16.21, 17.1.0.1 &amp; 18.1 builds</t>
        </r>
      </text>
    </comment>
    <comment ref="BUO18" authorId="0" shapeId="0" xr:uid="{97780947-2F5C-4CFC-9538-C694C170697D}">
      <text>
        <r>
          <rPr>
            <b/>
            <sz val="9"/>
            <color indexed="81"/>
            <rFont val="Tahoma"/>
            <family val="2"/>
          </rPr>
          <t>K, Arun Kumar:</t>
        </r>
        <r>
          <rPr>
            <sz val="9"/>
            <color indexed="81"/>
            <rFont val="Tahoma"/>
            <family val="2"/>
          </rPr>
          <t xml:space="preserve">
Changed the BRD as min value of 16.21, 17.1.0.1 &amp; 18.1 builds</t>
        </r>
      </text>
    </comment>
    <comment ref="BUR18" authorId="0" shapeId="0" xr:uid="{E2D61948-A35D-46B1-B443-38FE62F50655}">
      <text>
        <r>
          <rPr>
            <b/>
            <sz val="9"/>
            <color indexed="81"/>
            <rFont val="Tahoma"/>
            <family val="2"/>
          </rPr>
          <t>K, Arun Kumar:</t>
        </r>
        <r>
          <rPr>
            <sz val="9"/>
            <color indexed="81"/>
            <rFont val="Tahoma"/>
            <family val="2"/>
          </rPr>
          <t xml:space="preserve">
Changed the BRD as min value of 16.21, 17.1.0.1 &amp; 18.1 builds</t>
        </r>
      </text>
    </comment>
    <comment ref="BUU18" authorId="0" shapeId="0" xr:uid="{D7AC0E95-11EC-4495-BCAF-491C0A777E13}">
      <text>
        <r>
          <rPr>
            <b/>
            <sz val="9"/>
            <color indexed="81"/>
            <rFont val="Tahoma"/>
            <family val="2"/>
          </rPr>
          <t>K, Arun Kumar:</t>
        </r>
        <r>
          <rPr>
            <sz val="9"/>
            <color indexed="81"/>
            <rFont val="Tahoma"/>
            <family val="2"/>
          </rPr>
          <t xml:space="preserve">
Changed the BRD as min value of 16.21, 17.1.0.1 &amp; 18.1 builds</t>
        </r>
      </text>
    </comment>
    <comment ref="BVP18" authorId="1" shapeId="0" xr:uid="{536A154C-0375-4492-8162-D59416224133}">
      <text>
        <r>
          <rPr>
            <b/>
            <sz val="9"/>
            <color indexed="81"/>
            <rFont val="Tahoma"/>
            <family val="2"/>
          </rPr>
          <t>Nagarajan, Lavanya:</t>
        </r>
        <r>
          <rPr>
            <sz val="9"/>
            <color indexed="81"/>
            <rFont val="Tahoma"/>
            <family val="2"/>
          </rPr>
          <t xml:space="preserve">
Changed the BRD as min value of 16.20, 16.21, 17.1.0.2 &amp; 18.1 builds
</t>
        </r>
      </text>
    </comment>
    <comment ref="BVV18" authorId="1" shapeId="0" xr:uid="{8CF0904D-7A19-4F99-B2D7-07598E074C90}">
      <text>
        <r>
          <rPr>
            <b/>
            <sz val="9"/>
            <color indexed="81"/>
            <rFont val="Tahoma"/>
            <family val="2"/>
          </rPr>
          <t>Nagarajan, Lavanya:</t>
        </r>
        <r>
          <rPr>
            <sz val="9"/>
            <color indexed="81"/>
            <rFont val="Tahoma"/>
            <family val="2"/>
          </rPr>
          <t xml:space="preserve">
Changed the BRD as min value of 16.20, 16.21, 17.1.0.2 &amp; 18.1 builds
</t>
        </r>
      </text>
    </comment>
    <comment ref="BVZ18" authorId="1" shapeId="0" xr:uid="{48EE612E-0699-4CD9-B2EB-C634A813B951}">
      <text>
        <r>
          <rPr>
            <b/>
            <sz val="9"/>
            <color indexed="81"/>
            <rFont val="Tahoma"/>
            <family val="2"/>
          </rPr>
          <t>Nagarajan, Lavanya:</t>
        </r>
        <r>
          <rPr>
            <sz val="9"/>
            <color indexed="81"/>
            <rFont val="Tahoma"/>
            <family val="2"/>
          </rPr>
          <t xml:space="preserve">
Changed the BRD as min value of 16.20, 16.21, 17.1.0.2 &amp; 18.1 builds
</t>
        </r>
      </text>
    </comment>
    <comment ref="BWC18" authorId="1" shapeId="0" xr:uid="{EA98601D-A7FA-4AAE-B29F-DCD3B338B4B8}">
      <text>
        <r>
          <rPr>
            <b/>
            <sz val="9"/>
            <color indexed="81"/>
            <rFont val="Tahoma"/>
            <family val="2"/>
          </rPr>
          <t>Nagarajan, Lavanya:</t>
        </r>
        <r>
          <rPr>
            <sz val="9"/>
            <color indexed="81"/>
            <rFont val="Tahoma"/>
            <family val="2"/>
          </rPr>
          <t xml:space="preserve">
Changed the BRD as min value of 16.20, 16.21, 17.1.0.2 &amp; 18.1 builds
</t>
        </r>
      </text>
    </comment>
    <comment ref="BWF18" authorId="1" shapeId="0" xr:uid="{ED36910F-3297-4E35-8457-FA7800A328DC}">
      <text>
        <r>
          <rPr>
            <b/>
            <sz val="9"/>
            <color indexed="81"/>
            <rFont val="Tahoma"/>
            <family val="2"/>
          </rPr>
          <t>Nagarajan, Lavanya:</t>
        </r>
        <r>
          <rPr>
            <sz val="9"/>
            <color indexed="81"/>
            <rFont val="Tahoma"/>
            <family val="2"/>
          </rPr>
          <t xml:space="preserve">
Changed the BRD as min value of 16.20, 16.21, 17.1.0.2 &amp; 18.1 builds
</t>
        </r>
      </text>
    </comment>
    <comment ref="BXE18" authorId="1" shapeId="0" xr:uid="{58E4C2B7-3C20-4468-A53B-308A108D7E04}">
      <text>
        <r>
          <rPr>
            <b/>
            <sz val="9"/>
            <color indexed="81"/>
            <rFont val="Tahoma"/>
            <family val="2"/>
          </rPr>
          <t>Nagarajan, Lavanya:</t>
        </r>
        <r>
          <rPr>
            <sz val="9"/>
            <color indexed="81"/>
            <rFont val="Tahoma"/>
            <family val="2"/>
          </rPr>
          <t xml:space="preserve">
Changed the BRD as min value of 17, 17.1.02 &amp; 18.1 builds</t>
        </r>
      </text>
    </comment>
    <comment ref="BXK18" authorId="1" shapeId="0" xr:uid="{02FFFE74-48E6-4A85-BA93-CCEFCFC1BE0D}">
      <text>
        <r>
          <rPr>
            <b/>
            <sz val="9"/>
            <color indexed="81"/>
            <rFont val="Tahoma"/>
            <family val="2"/>
          </rPr>
          <t>Nagarajan, Lavanya:</t>
        </r>
        <r>
          <rPr>
            <sz val="9"/>
            <color indexed="81"/>
            <rFont val="Tahoma"/>
            <family val="2"/>
          </rPr>
          <t xml:space="preserve">
Changed the BRD as min value of 17, 17.1.02 &amp; 18.1 builds</t>
        </r>
      </text>
    </comment>
    <comment ref="BXN18" authorId="1" shapeId="0" xr:uid="{B217B6C3-8709-4D0C-88C5-AD8C84A5E468}">
      <text>
        <r>
          <rPr>
            <b/>
            <sz val="9"/>
            <color indexed="81"/>
            <rFont val="Tahoma"/>
            <family val="2"/>
          </rPr>
          <t>Nagarajan, Lavanya:</t>
        </r>
        <r>
          <rPr>
            <sz val="9"/>
            <color indexed="81"/>
            <rFont val="Tahoma"/>
            <family val="2"/>
          </rPr>
          <t xml:space="preserve">
Changed the BRD as min value of 17, 17.1.02 &amp; 18.1 builds</t>
        </r>
      </text>
    </comment>
    <comment ref="BXQ18" authorId="1" shapeId="0" xr:uid="{6FFEE76F-67D3-472F-9A55-24C14F77E720}">
      <text>
        <r>
          <rPr>
            <b/>
            <sz val="9"/>
            <color indexed="81"/>
            <rFont val="Tahoma"/>
            <family val="2"/>
          </rPr>
          <t>Nagarajan, Lavanya:</t>
        </r>
        <r>
          <rPr>
            <sz val="9"/>
            <color indexed="81"/>
            <rFont val="Tahoma"/>
            <family val="2"/>
          </rPr>
          <t xml:space="preserve">
Changed the BRD as min value of 17, 17.1.02 &amp; 18.1 builds</t>
        </r>
      </text>
    </comment>
    <comment ref="BYE18" authorId="0" shapeId="0" xr:uid="{E7CA5B31-5851-44F2-BA10-3B0CE89B3806}">
      <text>
        <r>
          <rPr>
            <b/>
            <sz val="9"/>
            <color indexed="81"/>
            <rFont val="Tahoma"/>
            <family val="2"/>
          </rPr>
          <t>K, Arun Kumar:</t>
        </r>
        <r>
          <rPr>
            <sz val="9"/>
            <color indexed="81"/>
            <rFont val="Tahoma"/>
            <family val="2"/>
          </rPr>
          <t xml:space="preserve">
Changed the BRD as min value of 16.30, 17.2 &amp; 18.1 build</t>
        </r>
      </text>
    </comment>
    <comment ref="BYH18" authorId="0" shapeId="0" xr:uid="{69689178-94B6-431D-BD98-901A595A0B04}">
      <text>
        <r>
          <rPr>
            <b/>
            <sz val="9"/>
            <color indexed="81"/>
            <rFont val="Tahoma"/>
            <family val="2"/>
          </rPr>
          <t>K, Arun Kumar:</t>
        </r>
        <r>
          <rPr>
            <sz val="9"/>
            <color indexed="81"/>
            <rFont val="Tahoma"/>
            <family val="2"/>
          </rPr>
          <t xml:space="preserve">
Changed the BRD as min value of 16.30, 17.2 &amp; 18.1 build</t>
        </r>
      </text>
    </comment>
    <comment ref="BYN18" authorId="0" shapeId="0" xr:uid="{2479C23A-F3AB-4431-93EB-09FAD0F27ADF}">
      <text>
        <r>
          <rPr>
            <b/>
            <sz val="9"/>
            <color indexed="81"/>
            <rFont val="Tahoma"/>
            <family val="2"/>
          </rPr>
          <t>K, Arun Kumar:</t>
        </r>
        <r>
          <rPr>
            <sz val="9"/>
            <color indexed="81"/>
            <rFont val="Tahoma"/>
            <family val="2"/>
          </rPr>
          <t xml:space="preserve">
Changed the BRD as min value of 16.30, 17.2 &amp; 18.1 build</t>
        </r>
      </text>
    </comment>
    <comment ref="BYQ18" authorId="0" shapeId="0" xr:uid="{CAF9868C-AF6C-465B-A9B0-1C4BB0AFCE8C}">
      <text>
        <r>
          <rPr>
            <b/>
            <sz val="9"/>
            <color indexed="81"/>
            <rFont val="Tahoma"/>
            <family val="2"/>
          </rPr>
          <t>K, Arun Kumar:</t>
        </r>
        <r>
          <rPr>
            <sz val="9"/>
            <color indexed="81"/>
            <rFont val="Tahoma"/>
            <family val="2"/>
          </rPr>
          <t xml:space="preserve">
Changed the BRD as min value of 16.30, 17.2 &amp; 18.1 build</t>
        </r>
      </text>
    </comment>
    <comment ref="BYT18" authorId="0" shapeId="0" xr:uid="{3FF9202D-92E1-4E79-8F47-A764CCEA7D5B}">
      <text>
        <r>
          <rPr>
            <b/>
            <sz val="9"/>
            <color indexed="81"/>
            <rFont val="Tahoma"/>
            <family val="2"/>
          </rPr>
          <t>K, Arun Kumar:</t>
        </r>
        <r>
          <rPr>
            <sz val="9"/>
            <color indexed="81"/>
            <rFont val="Tahoma"/>
            <family val="2"/>
          </rPr>
          <t xml:space="preserve">
Changed the BRD as min value of 16.30, 17.2 &amp; 18.1 build</t>
        </r>
      </text>
    </comment>
    <comment ref="BZF18" authorId="0" shapeId="0" xr:uid="{1888BC9A-6D9F-49EA-B3BD-33842543B35A}">
      <text>
        <r>
          <rPr>
            <b/>
            <sz val="9"/>
            <color indexed="81"/>
            <rFont val="Tahoma"/>
            <family val="2"/>
          </rPr>
          <t>K, Arun Kumar:</t>
        </r>
        <r>
          <rPr>
            <sz val="9"/>
            <color indexed="81"/>
            <rFont val="Tahoma"/>
            <family val="2"/>
          </rPr>
          <t xml:space="preserve">
Changed the BRD as min value of 18.1.0.1, 18.0.1 &amp; 18.1 builds</t>
        </r>
      </text>
    </comment>
    <comment ref="BZL18" authorId="0" shapeId="0" xr:uid="{4AED4817-2AF6-41EF-BE0D-388E087F917A}">
      <text>
        <r>
          <rPr>
            <b/>
            <sz val="9"/>
            <color indexed="81"/>
            <rFont val="Tahoma"/>
            <family val="2"/>
          </rPr>
          <t>K, Arun Kumar:</t>
        </r>
        <r>
          <rPr>
            <sz val="9"/>
            <color indexed="81"/>
            <rFont val="Tahoma"/>
            <family val="2"/>
          </rPr>
          <t xml:space="preserve">
Changed the BRD as min value of 18.1.0.1, 18.0.1 &amp; 18.1 builds</t>
        </r>
      </text>
    </comment>
    <comment ref="BZO18" authorId="0" shapeId="0" xr:uid="{1B2381B6-BE86-4047-BB0C-FB85E35ADED9}">
      <text>
        <r>
          <rPr>
            <b/>
            <sz val="9"/>
            <color indexed="81"/>
            <rFont val="Tahoma"/>
            <family val="2"/>
          </rPr>
          <t>K, Arun Kumar:</t>
        </r>
        <r>
          <rPr>
            <sz val="9"/>
            <color indexed="81"/>
            <rFont val="Tahoma"/>
            <family val="2"/>
          </rPr>
          <t xml:space="preserve">
Changed the BRD as min value of 18.1.0.1, 18.0.1 &amp; 18.1 builds</t>
        </r>
      </text>
    </comment>
    <comment ref="BZR18" authorId="0" shapeId="0" xr:uid="{8B264B80-B791-41BB-AEAB-D2C9C554BD2D}">
      <text>
        <r>
          <rPr>
            <b/>
            <sz val="9"/>
            <color indexed="81"/>
            <rFont val="Tahoma"/>
            <family val="2"/>
          </rPr>
          <t>K, Arun Kumar:</t>
        </r>
        <r>
          <rPr>
            <sz val="9"/>
            <color indexed="81"/>
            <rFont val="Tahoma"/>
            <family val="2"/>
          </rPr>
          <t xml:space="preserve">
Changed the BRD as min value of 18.1.0.1, 18.0.1 &amp; 18.1 builds</t>
        </r>
      </text>
    </comment>
    <comment ref="ALQ19" authorId="3" shapeId="0" xr:uid="{71D0E084-0233-491F-8203-4E6AF10B1BBA}">
      <text>
        <r>
          <rPr>
            <b/>
            <sz val="9"/>
            <color indexed="81"/>
            <rFont val="Tahoma"/>
            <family val="2"/>
          </rPr>
          <t>Nithya, Immaculate:</t>
        </r>
        <r>
          <rPr>
            <sz val="9"/>
            <color indexed="81"/>
            <rFont val="Tahoma"/>
            <family val="2"/>
          </rPr>
          <t xml:space="preserve">
Baseline Changed as per new Decanter settings UI (PM approved) J16.5</t>
        </r>
      </text>
    </comment>
    <comment ref="ALW19" authorId="3" shapeId="0" xr:uid="{CCE3F8EA-651E-4FB8-B715-0EB475594167}">
      <text>
        <r>
          <rPr>
            <b/>
            <sz val="9"/>
            <color indexed="81"/>
            <rFont val="Tahoma"/>
            <family val="2"/>
          </rPr>
          <t>Nithya, Immaculate:</t>
        </r>
        <r>
          <rPr>
            <sz val="9"/>
            <color indexed="81"/>
            <rFont val="Tahoma"/>
            <family val="2"/>
          </rPr>
          <t xml:space="preserve">
Baseline Changed as per new Decanter settings UI (PM approved) J16.5</t>
        </r>
      </text>
    </comment>
    <comment ref="ALZ19" authorId="3" shapeId="0" xr:uid="{BA7A9F74-CE8D-4A70-86AD-A18EDD1A0EA2}">
      <text>
        <r>
          <rPr>
            <b/>
            <sz val="9"/>
            <color indexed="81"/>
            <rFont val="Tahoma"/>
            <family val="2"/>
          </rPr>
          <t>Nithya, Immaculate:</t>
        </r>
        <r>
          <rPr>
            <sz val="9"/>
            <color indexed="81"/>
            <rFont val="Tahoma"/>
            <family val="2"/>
          </rPr>
          <t xml:space="preserve">
Baseline Changed as per new Decanter settings UI (PM approved) J16.5</t>
        </r>
      </text>
    </comment>
    <comment ref="AME19" authorId="3" shapeId="0" xr:uid="{02132112-3949-451C-AE88-8245D66F39FA}">
      <text>
        <r>
          <rPr>
            <b/>
            <sz val="9"/>
            <color indexed="81"/>
            <rFont val="Tahoma"/>
            <family val="2"/>
          </rPr>
          <t>Nithya, Immaculate:</t>
        </r>
        <r>
          <rPr>
            <sz val="9"/>
            <color indexed="81"/>
            <rFont val="Tahoma"/>
            <family val="2"/>
          </rPr>
          <t xml:space="preserve">
Baseline Changed as per new Decanter settings UI (PM approved) J16.5</t>
        </r>
      </text>
    </comment>
    <comment ref="AMK19" authorId="3" shapeId="0" xr:uid="{D6E7D21F-BC89-4E4E-8C79-D0B89772E2FD}">
      <text>
        <r>
          <rPr>
            <b/>
            <sz val="9"/>
            <color indexed="81"/>
            <rFont val="Tahoma"/>
            <family val="2"/>
          </rPr>
          <t>Nithya, Immaculate:</t>
        </r>
        <r>
          <rPr>
            <sz val="9"/>
            <color indexed="81"/>
            <rFont val="Tahoma"/>
            <family val="2"/>
          </rPr>
          <t xml:space="preserve">
Baseline Changed as per new Decanter settings UI (PM approved) J16.5</t>
        </r>
      </text>
    </comment>
    <comment ref="AMQ19" authorId="3" shapeId="0" xr:uid="{EF0B7D3D-F106-4C57-9D53-C6CD2162060D}">
      <text>
        <r>
          <rPr>
            <b/>
            <sz val="9"/>
            <color indexed="81"/>
            <rFont val="Tahoma"/>
            <family val="2"/>
          </rPr>
          <t>Nithya, Immaculate:</t>
        </r>
        <r>
          <rPr>
            <sz val="9"/>
            <color indexed="81"/>
            <rFont val="Tahoma"/>
            <family val="2"/>
          </rPr>
          <t xml:space="preserve">
Baseline Changed as per new Decanter settings UI (PM approved) J16.5</t>
        </r>
      </text>
    </comment>
    <comment ref="AMT19" authorId="3" shapeId="0" xr:uid="{A4576A83-D9C4-4B65-AE25-FE82278D469C}">
      <text>
        <r>
          <rPr>
            <b/>
            <sz val="9"/>
            <color indexed="81"/>
            <rFont val="Tahoma"/>
            <family val="2"/>
          </rPr>
          <t>Nithya, Immaculate:</t>
        </r>
        <r>
          <rPr>
            <sz val="9"/>
            <color indexed="81"/>
            <rFont val="Tahoma"/>
            <family val="2"/>
          </rPr>
          <t xml:space="preserve">
Baseline Changed as per new Decanter settings UI (PM approved) J16.5</t>
        </r>
      </text>
    </comment>
    <comment ref="AUS19" authorId="3" shapeId="0" xr:uid="{8582668F-82BD-4E35-B453-93A40FF1EC84}">
      <text>
        <r>
          <rPr>
            <b/>
            <sz val="9"/>
            <color indexed="81"/>
            <rFont val="Tahoma"/>
            <family val="2"/>
          </rPr>
          <t>Nithya, Immaculate:</t>
        </r>
        <r>
          <rPr>
            <sz val="9"/>
            <color indexed="81"/>
            <rFont val="Tahoma"/>
            <family val="2"/>
          </rPr>
          <t xml:space="preserve">
Baseline Changed as per new Decanter settings UI (PM approved) J16.5</t>
        </r>
      </text>
    </comment>
    <comment ref="AUZ19" authorId="3" shapeId="0" xr:uid="{CB63E007-7522-467F-BC3B-81E89AEB789E}">
      <text>
        <r>
          <rPr>
            <b/>
            <sz val="9"/>
            <color indexed="81"/>
            <rFont val="Tahoma"/>
            <family val="2"/>
          </rPr>
          <t>Nithya, Immaculate:</t>
        </r>
        <r>
          <rPr>
            <sz val="9"/>
            <color indexed="81"/>
            <rFont val="Tahoma"/>
            <family val="2"/>
          </rPr>
          <t xml:space="preserve">
Baseline Changed as per new Decanter settings UI (PM approved) J16.5</t>
        </r>
      </text>
    </comment>
    <comment ref="AVD19" authorId="3" shapeId="0" xr:uid="{BE7A1718-D04F-45D7-9650-21FBCDFA22DE}">
      <text>
        <r>
          <rPr>
            <b/>
            <sz val="9"/>
            <color indexed="81"/>
            <rFont val="Tahoma"/>
            <family val="2"/>
          </rPr>
          <t>Nithya, Immaculate:</t>
        </r>
        <r>
          <rPr>
            <sz val="9"/>
            <color indexed="81"/>
            <rFont val="Tahoma"/>
            <family val="2"/>
          </rPr>
          <t xml:space="preserve">
Baseline Changed as per new Decanter settings UI (PM approved) J16.5</t>
        </r>
      </text>
    </comment>
    <comment ref="AVI19" authorId="3" shapeId="0" xr:uid="{EC2C3A39-0F13-4378-B483-EAF16F3E6872}">
      <text>
        <r>
          <rPr>
            <b/>
            <sz val="9"/>
            <color indexed="81"/>
            <rFont val="Tahoma"/>
            <family val="2"/>
          </rPr>
          <t>Nithya, Immaculate:</t>
        </r>
        <r>
          <rPr>
            <sz val="9"/>
            <color indexed="81"/>
            <rFont val="Tahoma"/>
            <family val="2"/>
          </rPr>
          <t xml:space="preserve">
Baseline Changed as per new Decanter settings UI (PM approved) J16.5</t>
        </r>
      </text>
    </comment>
    <comment ref="AVN19" authorId="3" shapeId="0" xr:uid="{E1CFD249-8A96-4649-86B3-FE6F27C92AB2}">
      <text>
        <r>
          <rPr>
            <b/>
            <sz val="9"/>
            <color indexed="81"/>
            <rFont val="Tahoma"/>
            <family val="2"/>
          </rPr>
          <t>Nithya, Immaculate:</t>
        </r>
        <r>
          <rPr>
            <sz val="9"/>
            <color indexed="81"/>
            <rFont val="Tahoma"/>
            <family val="2"/>
          </rPr>
          <t xml:space="preserve">
Baseline Changed as per new Decanter settings UI (PM approved) J16.5</t>
        </r>
      </text>
    </comment>
    <comment ref="AVT19" authorId="3" shapeId="0" xr:uid="{C60C7665-7C2C-42B3-82FF-FA5029653165}">
      <text>
        <r>
          <rPr>
            <b/>
            <sz val="9"/>
            <color indexed="81"/>
            <rFont val="Tahoma"/>
            <family val="2"/>
          </rPr>
          <t>Nithya, Immaculate:</t>
        </r>
        <r>
          <rPr>
            <sz val="9"/>
            <color indexed="81"/>
            <rFont val="Tahoma"/>
            <family val="2"/>
          </rPr>
          <t xml:space="preserve">
Baseline Changed as per new Decanter settings UI (PM approved) J16.5</t>
        </r>
      </text>
    </comment>
    <comment ref="AVW19" authorId="3" shapeId="0" xr:uid="{E1E7EFAA-9843-40BB-ACAC-E68689C43392}">
      <text>
        <r>
          <rPr>
            <b/>
            <sz val="9"/>
            <color indexed="81"/>
            <rFont val="Tahoma"/>
            <family val="2"/>
          </rPr>
          <t>Nithya, Immaculate:</t>
        </r>
        <r>
          <rPr>
            <sz val="9"/>
            <color indexed="81"/>
            <rFont val="Tahoma"/>
            <family val="2"/>
          </rPr>
          <t xml:space="preserve">
Baseline Changed as per new Decanter settings UI (PM approved) J16.5</t>
        </r>
      </text>
    </comment>
    <comment ref="BDT19" authorId="3" shapeId="0" xr:uid="{1C0E3245-0207-4195-B9B2-4C07E71074C7}">
      <text>
        <r>
          <rPr>
            <b/>
            <sz val="9"/>
            <color indexed="81"/>
            <rFont val="Tahoma"/>
            <family val="2"/>
          </rPr>
          <t>Nithya, Immaculate:</t>
        </r>
        <r>
          <rPr>
            <sz val="9"/>
            <color indexed="81"/>
            <rFont val="Tahoma"/>
            <family val="2"/>
          </rPr>
          <t xml:space="preserve">
Baseline Changed as per new Decanter settings UI (PM approved) J16.5</t>
        </r>
      </text>
    </comment>
    <comment ref="BDZ19" authorId="3" shapeId="0" xr:uid="{D825BD4F-571E-47D8-AC84-318915A56221}">
      <text>
        <r>
          <rPr>
            <b/>
            <sz val="9"/>
            <color indexed="81"/>
            <rFont val="Tahoma"/>
            <family val="2"/>
          </rPr>
          <t>Nithya, Immaculate:</t>
        </r>
        <r>
          <rPr>
            <sz val="9"/>
            <color indexed="81"/>
            <rFont val="Tahoma"/>
            <family val="2"/>
          </rPr>
          <t xml:space="preserve">
Baseline Changed as per new Decanter settings UI (PM approved) J16.5</t>
        </r>
      </text>
    </comment>
    <comment ref="BEC19" authorId="3" shapeId="0" xr:uid="{1A4886F6-5F7A-43AE-9461-07B0061F654E}">
      <text>
        <r>
          <rPr>
            <b/>
            <sz val="9"/>
            <color indexed="81"/>
            <rFont val="Tahoma"/>
            <family val="2"/>
          </rPr>
          <t>Nithya, Immaculate:</t>
        </r>
        <r>
          <rPr>
            <sz val="9"/>
            <color indexed="81"/>
            <rFont val="Tahoma"/>
            <family val="2"/>
          </rPr>
          <t xml:space="preserve">
Baseline Changed as per new Decanter settings UI (PM approved) J16.5</t>
        </r>
      </text>
    </comment>
    <comment ref="BEH19" authorId="3" shapeId="0" xr:uid="{BE6F6D6C-CDB7-4C07-8D5D-5B3E180DD72D}">
      <text>
        <r>
          <rPr>
            <b/>
            <sz val="9"/>
            <color indexed="81"/>
            <rFont val="Tahoma"/>
            <family val="2"/>
          </rPr>
          <t>Nithya, Immaculate:</t>
        </r>
        <r>
          <rPr>
            <sz val="9"/>
            <color indexed="81"/>
            <rFont val="Tahoma"/>
            <family val="2"/>
          </rPr>
          <t xml:space="preserve">
Baseline Changed as per new Decanter settings UI (PM approved) J16.5</t>
        </r>
      </text>
    </comment>
    <comment ref="BEN19" authorId="3" shapeId="0" xr:uid="{21056B33-5BDB-4AFA-B41C-83AF2D46B220}">
      <text>
        <r>
          <rPr>
            <b/>
            <sz val="9"/>
            <color indexed="81"/>
            <rFont val="Tahoma"/>
            <family val="2"/>
          </rPr>
          <t>Nithya, Immaculate:</t>
        </r>
        <r>
          <rPr>
            <sz val="9"/>
            <color indexed="81"/>
            <rFont val="Tahoma"/>
            <family val="2"/>
          </rPr>
          <t xml:space="preserve">
Baseline Changed as per new Decanter settings UI (PM approved) J16.5</t>
        </r>
      </text>
    </comment>
    <comment ref="BET19" authorId="3" shapeId="0" xr:uid="{E4243275-C7D2-4A6C-89AA-DE0FCBF2A892}">
      <text>
        <r>
          <rPr>
            <b/>
            <sz val="9"/>
            <color indexed="81"/>
            <rFont val="Tahoma"/>
            <family val="2"/>
          </rPr>
          <t>Nithya, Immaculate:</t>
        </r>
        <r>
          <rPr>
            <sz val="9"/>
            <color indexed="81"/>
            <rFont val="Tahoma"/>
            <family val="2"/>
          </rPr>
          <t xml:space="preserve">
Baseline Changed as per new Decanter settings UI (PM approved) J16.5</t>
        </r>
      </text>
    </comment>
    <comment ref="BEW19" authorId="3" shapeId="0" xr:uid="{088A0672-2E74-42EF-8344-82366B22E578}">
      <text>
        <r>
          <rPr>
            <b/>
            <sz val="9"/>
            <color indexed="81"/>
            <rFont val="Tahoma"/>
            <family val="2"/>
          </rPr>
          <t>Nithya, Immaculate:</t>
        </r>
        <r>
          <rPr>
            <sz val="9"/>
            <color indexed="81"/>
            <rFont val="Tahoma"/>
            <family val="2"/>
          </rPr>
          <t xml:space="preserve">
Baseline Changed as per new Decanter settings UI (PM approved) J16.5</t>
        </r>
      </text>
    </comment>
    <comment ref="BFE19" authorId="3" shapeId="0" xr:uid="{6ED8CBDF-0DFA-4E30-9D5C-2292EC8C9375}">
      <text>
        <r>
          <rPr>
            <b/>
            <sz val="9"/>
            <color indexed="81"/>
            <rFont val="Tahoma"/>
            <family val="2"/>
          </rPr>
          <t>Nithya, Immaculate:</t>
        </r>
        <r>
          <rPr>
            <sz val="9"/>
            <color indexed="81"/>
            <rFont val="Tahoma"/>
            <family val="2"/>
          </rPr>
          <t xml:space="preserve">
Baseline Changed as per new Decanter settings UI (PM approved) J16.5</t>
        </r>
      </text>
    </comment>
    <comment ref="BFH19" authorId="3" shapeId="0" xr:uid="{49CFA12D-CC6B-46DB-AC60-1667DC6B7AE3}">
      <text>
        <r>
          <rPr>
            <b/>
            <sz val="9"/>
            <color indexed="81"/>
            <rFont val="Tahoma"/>
            <family val="2"/>
          </rPr>
          <t>Nithya, Immaculate:</t>
        </r>
        <r>
          <rPr>
            <sz val="9"/>
            <color indexed="81"/>
            <rFont val="Tahoma"/>
            <family val="2"/>
          </rPr>
          <t xml:space="preserve">
Baseline Changed as per new Decanter settings UI (PM approved) J16.5</t>
        </r>
      </text>
    </comment>
    <comment ref="BFK19" authorId="3" shapeId="0" xr:uid="{4D313817-089A-45DC-8377-E292EE28DD7D}">
      <text>
        <r>
          <rPr>
            <b/>
            <sz val="9"/>
            <color indexed="81"/>
            <rFont val="Tahoma"/>
            <family val="2"/>
          </rPr>
          <t>Nithya, Immaculate:</t>
        </r>
        <r>
          <rPr>
            <sz val="9"/>
            <color indexed="81"/>
            <rFont val="Tahoma"/>
            <family val="2"/>
          </rPr>
          <t xml:space="preserve">
Baseline Changed as per new Decanter settings UI (PM approved) J16.5</t>
        </r>
      </text>
    </comment>
    <comment ref="BFL19" authorId="1" shapeId="0" xr:uid="{A1A1C3EB-2348-4EBF-9A30-326058AB670B}">
      <text>
        <r>
          <rPr>
            <b/>
            <sz val="9"/>
            <color indexed="81"/>
            <rFont val="Tahoma"/>
            <family val="2"/>
          </rPr>
          <t>Nagarajan, Lavanya:</t>
        </r>
        <r>
          <rPr>
            <sz val="9"/>
            <color indexed="81"/>
            <rFont val="Tahoma"/>
            <family val="2"/>
          </rPr>
          <t xml:space="preserve">
Changed the BRD as min value of 16.21, 17.1 &amp; 18.1 builds
</t>
        </r>
      </text>
    </comment>
    <comment ref="BJO19" authorId="3" shapeId="0" xr:uid="{B1D5BFD8-FF6C-4612-934A-35CA33EFDBB8}">
      <text>
        <r>
          <rPr>
            <b/>
            <sz val="9"/>
            <color indexed="81"/>
            <rFont val="Tahoma"/>
            <family val="2"/>
          </rPr>
          <t>Nithya, Immaculate:</t>
        </r>
        <r>
          <rPr>
            <sz val="9"/>
            <color indexed="81"/>
            <rFont val="Tahoma"/>
            <family val="2"/>
          </rPr>
          <t xml:space="preserve">
Malbec BRD
Baseline Changed as per new Decanter settings UI (PM approved) J16.5</t>
        </r>
      </text>
    </comment>
    <comment ref="BJP19" authorId="3" shapeId="0" xr:uid="{7CC4F319-CE57-4B35-9260-771914CFB359}">
      <text>
        <r>
          <rPr>
            <b/>
            <sz val="9"/>
            <color indexed="81"/>
            <rFont val="Tahoma"/>
            <family val="2"/>
          </rPr>
          <t>Nithya, Immaculate:</t>
        </r>
        <r>
          <rPr>
            <sz val="9"/>
            <color indexed="81"/>
            <rFont val="Tahoma"/>
            <family val="2"/>
          </rPr>
          <t xml:space="preserve">
Malbec BRD
Baseline Changed as per new Decanter settings UI (PM approved) J16.5</t>
        </r>
      </text>
    </comment>
    <comment ref="BJW19" authorId="3" shapeId="0" xr:uid="{55B3D5B1-F6C9-4E93-86A6-B265CCFC5D03}">
      <text>
        <r>
          <rPr>
            <b/>
            <sz val="9"/>
            <color indexed="81"/>
            <rFont val="Tahoma"/>
            <family val="2"/>
          </rPr>
          <t>Nithya, Immaculate:</t>
        </r>
        <r>
          <rPr>
            <sz val="9"/>
            <color indexed="81"/>
            <rFont val="Tahoma"/>
            <family val="2"/>
          </rPr>
          <t xml:space="preserve">
Malbec BRD
Baseline Changed as per new Decanter settings UI (PM approved) J16.5</t>
        </r>
      </text>
    </comment>
    <comment ref="BJX19" authorId="3" shapeId="0" xr:uid="{D291ECC2-5439-4C3C-B73B-B71C88DAF6E6}">
      <text>
        <r>
          <rPr>
            <b/>
            <sz val="9"/>
            <color indexed="81"/>
            <rFont val="Tahoma"/>
            <family val="2"/>
          </rPr>
          <t>Nithya, Immaculate:</t>
        </r>
        <r>
          <rPr>
            <sz val="9"/>
            <color indexed="81"/>
            <rFont val="Tahoma"/>
            <family val="2"/>
          </rPr>
          <t xml:space="preserve">
Malbec BRD
Baseline Changed as per new Decanter settings UI (PM approved) J16.5</t>
        </r>
      </text>
    </comment>
    <comment ref="BKA19" authorId="3" shapeId="0" xr:uid="{A6EA5D50-395F-4633-9651-E97B4575F1E3}">
      <text>
        <r>
          <rPr>
            <b/>
            <sz val="9"/>
            <color indexed="81"/>
            <rFont val="Tahoma"/>
            <family val="2"/>
          </rPr>
          <t>Nithya, Immaculate:</t>
        </r>
        <r>
          <rPr>
            <sz val="9"/>
            <color indexed="81"/>
            <rFont val="Tahoma"/>
            <family val="2"/>
          </rPr>
          <t xml:space="preserve">
Malbec BRD
Baseline Changed as per new Decanter settings UI (PM approved) J16.5</t>
        </r>
      </text>
    </comment>
    <comment ref="BKB19" authorId="3" shapeId="0" xr:uid="{72B57EED-F1FD-4376-A759-6C4000B3BD79}">
      <text>
        <r>
          <rPr>
            <b/>
            <sz val="9"/>
            <color indexed="81"/>
            <rFont val="Tahoma"/>
            <family val="2"/>
          </rPr>
          <t>Nithya, Immaculate:</t>
        </r>
        <r>
          <rPr>
            <sz val="9"/>
            <color indexed="81"/>
            <rFont val="Tahoma"/>
            <family val="2"/>
          </rPr>
          <t xml:space="preserve">
Malbec BRD
Baseline Changed as per new Decanter settings UI (PM approved) J16.5</t>
        </r>
      </text>
    </comment>
    <comment ref="BKG19" authorId="3" shapeId="0" xr:uid="{43335147-4831-44F5-B73B-A8024A6BF6F3}">
      <text>
        <r>
          <rPr>
            <b/>
            <sz val="9"/>
            <color indexed="81"/>
            <rFont val="Tahoma"/>
            <family val="2"/>
          </rPr>
          <t>Nithya, Immaculate:</t>
        </r>
        <r>
          <rPr>
            <sz val="9"/>
            <color indexed="81"/>
            <rFont val="Tahoma"/>
            <family val="2"/>
          </rPr>
          <t xml:space="preserve">
Malbec BRD
Baseline Changed as per new Decanter settings UI (PM approved) J16.5</t>
        </r>
      </text>
    </comment>
    <comment ref="BKH19" authorId="3" shapeId="0" xr:uid="{CB1F4D18-3618-435F-8315-EABB0B314D2A}">
      <text>
        <r>
          <rPr>
            <b/>
            <sz val="9"/>
            <color indexed="81"/>
            <rFont val="Tahoma"/>
            <family val="2"/>
          </rPr>
          <t>Nithya, Immaculate:</t>
        </r>
        <r>
          <rPr>
            <sz val="9"/>
            <color indexed="81"/>
            <rFont val="Tahoma"/>
            <family val="2"/>
          </rPr>
          <t xml:space="preserve">
Malbec BRD
Baseline Changed as per new Decanter settings UI (PM approved) J16.5</t>
        </r>
      </text>
    </comment>
    <comment ref="BKM19" authorId="3" shapeId="0" xr:uid="{DB5526EC-A6BC-4651-8885-A391580D67BB}">
      <text>
        <r>
          <rPr>
            <b/>
            <sz val="9"/>
            <color indexed="81"/>
            <rFont val="Tahoma"/>
            <family val="2"/>
          </rPr>
          <t>Nithya, Immaculate:</t>
        </r>
        <r>
          <rPr>
            <sz val="9"/>
            <color indexed="81"/>
            <rFont val="Tahoma"/>
            <family val="2"/>
          </rPr>
          <t xml:space="preserve">
Malbec BRD
Baseline Changed as per new Decanter settings UI (PM approved) J16.5</t>
        </r>
      </text>
    </comment>
    <comment ref="BKN19" authorId="3" shapeId="0" xr:uid="{02AE2917-B82E-43C5-898F-025EDFF44C5A}">
      <text>
        <r>
          <rPr>
            <b/>
            <sz val="9"/>
            <color indexed="81"/>
            <rFont val="Tahoma"/>
            <family val="2"/>
          </rPr>
          <t>Nithya, Immaculate:</t>
        </r>
        <r>
          <rPr>
            <sz val="9"/>
            <color indexed="81"/>
            <rFont val="Tahoma"/>
            <family val="2"/>
          </rPr>
          <t xml:space="preserve">
Malbec BRD
Baseline Changed as per new Decanter settings UI (PM approved) J16.5</t>
        </r>
      </text>
    </comment>
    <comment ref="BKT19" authorId="3" shapeId="0" xr:uid="{652BF4A2-2C80-4404-8C08-7A496CDAE416}">
      <text>
        <r>
          <rPr>
            <b/>
            <sz val="9"/>
            <color indexed="81"/>
            <rFont val="Tahoma"/>
            <family val="2"/>
          </rPr>
          <t>Nithya, Immaculate:</t>
        </r>
        <r>
          <rPr>
            <sz val="9"/>
            <color indexed="81"/>
            <rFont val="Tahoma"/>
            <family val="2"/>
          </rPr>
          <t xml:space="preserve">
Malbec BRD
Baseline Changed as per new Decanter settings UI (PM approved) J16.5</t>
        </r>
      </text>
    </comment>
    <comment ref="BKU19" authorId="3" shapeId="0" xr:uid="{44E3DC23-8E58-4EA7-8DFA-C1FF70DF1FC8}">
      <text>
        <r>
          <rPr>
            <b/>
            <sz val="9"/>
            <color indexed="81"/>
            <rFont val="Tahoma"/>
            <family val="2"/>
          </rPr>
          <t>Nithya, Immaculate:</t>
        </r>
        <r>
          <rPr>
            <sz val="9"/>
            <color indexed="81"/>
            <rFont val="Tahoma"/>
            <family val="2"/>
          </rPr>
          <t xml:space="preserve">
Malbec BRD
Baseline Changed as per new Decanter settings UI (PM approved) J16.5</t>
        </r>
      </text>
    </comment>
    <comment ref="BKX19" authorId="3" shapeId="0" xr:uid="{7C8718C8-26DB-46CA-BEC9-F156AED7F5EE}">
      <text>
        <r>
          <rPr>
            <b/>
            <sz val="9"/>
            <color indexed="81"/>
            <rFont val="Tahoma"/>
            <family val="2"/>
          </rPr>
          <t>Nithya, Immaculate:</t>
        </r>
        <r>
          <rPr>
            <sz val="9"/>
            <color indexed="81"/>
            <rFont val="Tahoma"/>
            <family val="2"/>
          </rPr>
          <t xml:space="preserve">
Malbec BRD
Baseline Changed as per new Decanter settings UI (PM approved) J16.5</t>
        </r>
      </text>
    </comment>
    <comment ref="BKY19" authorId="3" shapeId="0" xr:uid="{52B1B513-B3A0-4185-A219-E44B248E53A0}">
      <text>
        <r>
          <rPr>
            <b/>
            <sz val="9"/>
            <color indexed="81"/>
            <rFont val="Tahoma"/>
            <family val="2"/>
          </rPr>
          <t>Nithya, Immaculate:</t>
        </r>
        <r>
          <rPr>
            <sz val="9"/>
            <color indexed="81"/>
            <rFont val="Tahoma"/>
            <family val="2"/>
          </rPr>
          <t xml:space="preserve">
Malbec BRD
Baseline Changed as per new Decanter settings UI (PM approved) J16.5</t>
        </r>
      </text>
    </comment>
    <comment ref="BLG19" authorId="3" shapeId="0" xr:uid="{710EFFB7-5BFA-4BC1-9376-7B51D891CD29}">
      <text>
        <r>
          <rPr>
            <b/>
            <sz val="9"/>
            <color indexed="81"/>
            <rFont val="Tahoma"/>
            <family val="2"/>
          </rPr>
          <t>Nithya, Immaculate:</t>
        </r>
        <r>
          <rPr>
            <sz val="9"/>
            <color indexed="81"/>
            <rFont val="Tahoma"/>
            <family val="2"/>
          </rPr>
          <t xml:space="preserve">
Malbec BRD
Baseline Changed as per new Decanter settings UI (PM approved) J16.5</t>
        </r>
      </text>
    </comment>
    <comment ref="BLH19" authorId="3" shapeId="0" xr:uid="{4C3441CE-65F5-44CB-971E-E848F25C17C3}">
      <text>
        <r>
          <rPr>
            <b/>
            <sz val="9"/>
            <color indexed="81"/>
            <rFont val="Tahoma"/>
            <family val="2"/>
          </rPr>
          <t>Nithya, Immaculate:</t>
        </r>
        <r>
          <rPr>
            <sz val="9"/>
            <color indexed="81"/>
            <rFont val="Tahoma"/>
            <family val="2"/>
          </rPr>
          <t xml:space="preserve">
Malbec BRD
Baseline Changed as per new Decanter settings UI (PM approved) J16.5</t>
        </r>
      </text>
    </comment>
    <comment ref="BLK19" authorId="3" shapeId="0" xr:uid="{4BAE1C7F-DB22-486C-9F81-A68B228ECC7A}">
      <text>
        <r>
          <rPr>
            <b/>
            <sz val="9"/>
            <color indexed="81"/>
            <rFont val="Tahoma"/>
            <family val="2"/>
          </rPr>
          <t>Nithya, Immaculate:</t>
        </r>
        <r>
          <rPr>
            <sz val="9"/>
            <color indexed="81"/>
            <rFont val="Tahoma"/>
            <family val="2"/>
          </rPr>
          <t xml:space="preserve">
Malbec BRD
Baseline Changed as per new Decanter settings UI (PM approved) J16.5</t>
        </r>
      </text>
    </comment>
    <comment ref="BLL19" authorId="3" shapeId="0" xr:uid="{F9F89D3E-027C-4330-9013-5179B98674AB}">
      <text>
        <r>
          <rPr>
            <b/>
            <sz val="9"/>
            <color indexed="81"/>
            <rFont val="Tahoma"/>
            <family val="2"/>
          </rPr>
          <t>Nithya, Immaculate:</t>
        </r>
        <r>
          <rPr>
            <sz val="9"/>
            <color indexed="81"/>
            <rFont val="Tahoma"/>
            <family val="2"/>
          </rPr>
          <t xml:space="preserve">
Malbec BRD
Baseline Changed as per new Decanter settings UI (PM approved) J16.5</t>
        </r>
      </text>
    </comment>
    <comment ref="BLO19" authorId="3" shapeId="0" xr:uid="{CED1F749-75FB-48CF-8397-03719C8A268C}">
      <text>
        <r>
          <rPr>
            <b/>
            <sz val="9"/>
            <color indexed="81"/>
            <rFont val="Tahoma"/>
            <family val="2"/>
          </rPr>
          <t>Nithya, Immaculate:</t>
        </r>
        <r>
          <rPr>
            <sz val="9"/>
            <color indexed="81"/>
            <rFont val="Tahoma"/>
            <family val="2"/>
          </rPr>
          <t xml:space="preserve">
Malbec BRD
Baseline Changed as per new Decanter settings UI (PM approved) J16.5</t>
        </r>
      </text>
    </comment>
    <comment ref="BLP19" authorId="3" shapeId="0" xr:uid="{4CB1D02E-0D8E-4735-9802-ADF65C273FB3}">
      <text>
        <r>
          <rPr>
            <b/>
            <sz val="9"/>
            <color indexed="81"/>
            <rFont val="Tahoma"/>
            <family val="2"/>
          </rPr>
          <t>Nithya, Immaculate:</t>
        </r>
        <r>
          <rPr>
            <sz val="9"/>
            <color indexed="81"/>
            <rFont val="Tahoma"/>
            <family val="2"/>
          </rPr>
          <t xml:space="preserve">
Malbec BRD
Baseline Changed as per new Decanter settings UI (PM approved) J16.5</t>
        </r>
      </text>
    </comment>
    <comment ref="BLQ19" authorId="1" shapeId="0" xr:uid="{0B82B13B-AAAC-4E32-8D0C-E2E5014D08A4}">
      <text>
        <r>
          <rPr>
            <b/>
            <sz val="9"/>
            <color indexed="81"/>
            <rFont val="Tahoma"/>
            <family val="2"/>
          </rPr>
          <t>Nagarajan, Lavanya:</t>
        </r>
        <r>
          <rPr>
            <sz val="9"/>
            <color indexed="81"/>
            <rFont val="Tahoma"/>
            <family val="2"/>
          </rPr>
          <t xml:space="preserve">
Changed the BRD as min value of 16.21, 17.1 &amp; 18.1 builds
</t>
        </r>
      </text>
    </comment>
    <comment ref="BLU19" authorId="3" shapeId="0" xr:uid="{4DB4141B-7957-4E02-BFD9-8D90337FBA0A}">
      <text>
        <r>
          <rPr>
            <b/>
            <sz val="9"/>
            <color indexed="81"/>
            <rFont val="Tahoma"/>
            <family val="2"/>
          </rPr>
          <t>Nithya, Immaculate:</t>
        </r>
        <r>
          <rPr>
            <sz val="9"/>
            <color indexed="81"/>
            <rFont val="Tahoma"/>
            <family val="2"/>
          </rPr>
          <t xml:space="preserve">
Malbec BRD
Baseline Changed as per new Decanter settings UI (PM approved) J16.5</t>
        </r>
      </text>
    </comment>
    <comment ref="BLV19" authorId="3" shapeId="0" xr:uid="{73E17B29-7457-4F81-BFC4-278A8699C33E}">
      <text>
        <r>
          <rPr>
            <b/>
            <sz val="9"/>
            <color indexed="81"/>
            <rFont val="Tahoma"/>
            <family val="2"/>
          </rPr>
          <t>Nithya, Immaculate:</t>
        </r>
        <r>
          <rPr>
            <sz val="9"/>
            <color indexed="81"/>
            <rFont val="Tahoma"/>
            <family val="2"/>
          </rPr>
          <t xml:space="preserve">
Malbec BRD
Baseline Changed as per new Decanter settings UI (PM approved) J16.5</t>
        </r>
      </text>
    </comment>
    <comment ref="BLW19" authorId="1" shapeId="0" xr:uid="{B4B23263-C796-4E1B-9038-B51B7DDDF924}">
      <text>
        <r>
          <rPr>
            <b/>
            <sz val="9"/>
            <color indexed="81"/>
            <rFont val="Tahoma"/>
            <family val="2"/>
          </rPr>
          <t>Nagarajan, Lavanya:</t>
        </r>
        <r>
          <rPr>
            <sz val="9"/>
            <color indexed="81"/>
            <rFont val="Tahoma"/>
            <family val="2"/>
          </rPr>
          <t xml:space="preserve">
Changed the BRD as min value of 16.21, 17.1 &amp; 18.1 builds
</t>
        </r>
      </text>
    </comment>
    <comment ref="BLZ19" authorId="3" shapeId="0" xr:uid="{27308834-22DC-43D6-952F-534B9D8C1B3D}">
      <text>
        <r>
          <rPr>
            <b/>
            <sz val="9"/>
            <color indexed="81"/>
            <rFont val="Tahoma"/>
            <family val="2"/>
          </rPr>
          <t>Nithya, Immaculate:</t>
        </r>
        <r>
          <rPr>
            <sz val="9"/>
            <color indexed="81"/>
            <rFont val="Tahoma"/>
            <family val="2"/>
          </rPr>
          <t xml:space="preserve">
Malbec BRD
Baseline Changed as per new Decanter settings UI (PM approved) J16.5</t>
        </r>
      </text>
    </comment>
    <comment ref="BMA19" authorId="3" shapeId="0" xr:uid="{12C44A4C-08D5-4AA9-B4D3-4DAE8853E327}">
      <text>
        <r>
          <rPr>
            <b/>
            <sz val="9"/>
            <color indexed="81"/>
            <rFont val="Tahoma"/>
            <family val="2"/>
          </rPr>
          <t>Nithya, Immaculate:</t>
        </r>
        <r>
          <rPr>
            <sz val="9"/>
            <color indexed="81"/>
            <rFont val="Tahoma"/>
            <family val="2"/>
          </rPr>
          <t xml:space="preserve">
Malbec BRD
Baseline Changed as per new Decanter settings UI (PM approved) J16.5</t>
        </r>
      </text>
    </comment>
    <comment ref="BMB19" authorId="1" shapeId="0" xr:uid="{2AB00F3B-6D70-443D-916D-937BCBAC6967}">
      <text>
        <r>
          <rPr>
            <b/>
            <sz val="9"/>
            <color indexed="81"/>
            <rFont val="Tahoma"/>
            <family val="2"/>
          </rPr>
          <t>Nagarajan, Lavanya:</t>
        </r>
        <r>
          <rPr>
            <sz val="9"/>
            <color indexed="81"/>
            <rFont val="Tahoma"/>
            <family val="2"/>
          </rPr>
          <t xml:space="preserve">
Changed the BRD as min value of 16.21, 17.1 &amp; 18.1 builds
</t>
        </r>
      </text>
    </comment>
    <comment ref="BMD19" authorId="3" shapeId="0" xr:uid="{EE869DEC-C01B-4A17-9754-0D6402163D44}">
      <text>
        <r>
          <rPr>
            <b/>
            <sz val="9"/>
            <color indexed="81"/>
            <rFont val="Tahoma"/>
            <family val="2"/>
          </rPr>
          <t>Nithya, Immaculate:</t>
        </r>
        <r>
          <rPr>
            <sz val="9"/>
            <color indexed="81"/>
            <rFont val="Tahoma"/>
            <family val="2"/>
          </rPr>
          <t xml:space="preserve">
Malbec BRD
Baseline Changed as per new Decanter settings UI (PM approved) J16.5</t>
        </r>
      </text>
    </comment>
    <comment ref="BME19" authorId="3" shapeId="0" xr:uid="{DE73CF36-954E-4475-83C2-D9AE1F76A423}">
      <text>
        <r>
          <rPr>
            <b/>
            <sz val="9"/>
            <color indexed="81"/>
            <rFont val="Tahoma"/>
            <family val="2"/>
          </rPr>
          <t>Nithya, Immaculate:</t>
        </r>
        <r>
          <rPr>
            <sz val="9"/>
            <color indexed="81"/>
            <rFont val="Tahoma"/>
            <family val="2"/>
          </rPr>
          <t xml:space="preserve">
Malbec BRD
Baseline Changed as per new Decanter settings UI (PM approved) J16.5</t>
        </r>
      </text>
    </comment>
    <comment ref="BMF19" authorId="1" shapeId="0" xr:uid="{66C0DA91-F32B-49BD-9496-703D13207330}">
      <text>
        <r>
          <rPr>
            <b/>
            <sz val="9"/>
            <color indexed="81"/>
            <rFont val="Tahoma"/>
            <family val="2"/>
          </rPr>
          <t>Nagarajan, Lavanya:</t>
        </r>
        <r>
          <rPr>
            <sz val="9"/>
            <color indexed="81"/>
            <rFont val="Tahoma"/>
            <family val="2"/>
          </rPr>
          <t xml:space="preserve">
Changed the BRD as min value of 16.21, 17.1 &amp; 18.1 builds
</t>
        </r>
      </text>
    </comment>
    <comment ref="BNT19" authorId="3" shapeId="0" xr:uid="{DE5DC86B-A437-4EF3-887F-9DC2BAB755F5}">
      <text>
        <r>
          <rPr>
            <b/>
            <sz val="9"/>
            <color indexed="81"/>
            <rFont val="Tahoma"/>
            <family val="2"/>
          </rPr>
          <t>Nithya, Immaculate:</t>
        </r>
        <r>
          <rPr>
            <sz val="9"/>
            <color indexed="81"/>
            <rFont val="Tahoma"/>
            <family val="2"/>
          </rPr>
          <t xml:space="preserve">
Baseline Changed as per new Decanter settings UI (PM approved) J16.5</t>
        </r>
      </text>
    </comment>
    <comment ref="BNZ19" authorId="3" shapeId="0" xr:uid="{84C5CB89-11A9-422A-B496-BFA1B54E9F6E}">
      <text>
        <r>
          <rPr>
            <b/>
            <sz val="9"/>
            <color indexed="81"/>
            <rFont val="Tahoma"/>
            <family val="2"/>
          </rPr>
          <t>Nithya, Immaculate:</t>
        </r>
        <r>
          <rPr>
            <sz val="9"/>
            <color indexed="81"/>
            <rFont val="Tahoma"/>
            <family val="2"/>
          </rPr>
          <t xml:space="preserve">
Baseline Changed as per new Decanter settings UI (PM approved) J16.5</t>
        </r>
      </text>
    </comment>
    <comment ref="BOD19" authorId="3" shapeId="0" xr:uid="{CD855B07-0D0B-4821-96BB-2C98A9DEFE1A}">
      <text>
        <r>
          <rPr>
            <b/>
            <sz val="9"/>
            <color indexed="81"/>
            <rFont val="Tahoma"/>
            <family val="2"/>
          </rPr>
          <t>Nithya, Immaculate:</t>
        </r>
        <r>
          <rPr>
            <sz val="9"/>
            <color indexed="81"/>
            <rFont val="Tahoma"/>
            <family val="2"/>
          </rPr>
          <t xml:space="preserve">
Baseline Changed as per new Decanter settings UI (PM approved) J16.5</t>
        </r>
      </text>
    </comment>
    <comment ref="BOI19" authorId="3" shapeId="0" xr:uid="{E951C167-99D2-4D81-9232-945B824590B2}">
      <text>
        <r>
          <rPr>
            <b/>
            <sz val="9"/>
            <color indexed="81"/>
            <rFont val="Tahoma"/>
            <family val="2"/>
          </rPr>
          <t>Nithya, Immaculate:</t>
        </r>
        <r>
          <rPr>
            <sz val="9"/>
            <color indexed="81"/>
            <rFont val="Tahoma"/>
            <family val="2"/>
          </rPr>
          <t xml:space="preserve">
Baseline Changed as per new Decanter settings UI (PM approved) J16.5</t>
        </r>
      </text>
    </comment>
    <comment ref="BOO19" authorId="3" shapeId="0" xr:uid="{5425A242-4F58-4D2D-81BE-76C05E835C6F}">
      <text>
        <r>
          <rPr>
            <b/>
            <sz val="9"/>
            <color indexed="81"/>
            <rFont val="Tahoma"/>
            <family val="2"/>
          </rPr>
          <t>Nithya, Immaculate:</t>
        </r>
        <r>
          <rPr>
            <sz val="9"/>
            <color indexed="81"/>
            <rFont val="Tahoma"/>
            <family val="2"/>
          </rPr>
          <t xml:space="preserve">
Baseline Changed as per new Decanter settings UI (PM approved) J16.5</t>
        </r>
      </text>
    </comment>
    <comment ref="BOU19" authorId="3" shapeId="0" xr:uid="{8BECDFBA-A875-4EA3-8E35-6080259A8411}">
      <text>
        <r>
          <rPr>
            <b/>
            <sz val="9"/>
            <color indexed="81"/>
            <rFont val="Tahoma"/>
            <family val="2"/>
          </rPr>
          <t>Nithya, Immaculate:</t>
        </r>
        <r>
          <rPr>
            <sz val="9"/>
            <color indexed="81"/>
            <rFont val="Tahoma"/>
            <family val="2"/>
          </rPr>
          <t xml:space="preserve">
Baseline Changed as per new Decanter settings UI (PM approved) J16.5</t>
        </r>
      </text>
    </comment>
    <comment ref="BOX19" authorId="3" shapeId="0" xr:uid="{EDAC5D50-486A-4B4D-8CFD-D33275A91D3E}">
      <text>
        <r>
          <rPr>
            <b/>
            <sz val="9"/>
            <color indexed="81"/>
            <rFont val="Tahoma"/>
            <family val="2"/>
          </rPr>
          <t>Nithya, Immaculate:</t>
        </r>
        <r>
          <rPr>
            <sz val="9"/>
            <color indexed="81"/>
            <rFont val="Tahoma"/>
            <family val="2"/>
          </rPr>
          <t xml:space="preserve">
Baseline Changed as per new Decanter settings UI (PM approved) J16.5</t>
        </r>
      </text>
    </comment>
    <comment ref="BPF19" authorId="3" shapeId="0" xr:uid="{22CAABDF-1129-4A84-AD1D-B4A623E191EB}">
      <text>
        <r>
          <rPr>
            <b/>
            <sz val="9"/>
            <color indexed="81"/>
            <rFont val="Tahoma"/>
            <family val="2"/>
          </rPr>
          <t>Nithya, Immaculate:</t>
        </r>
        <r>
          <rPr>
            <sz val="9"/>
            <color indexed="81"/>
            <rFont val="Tahoma"/>
            <family val="2"/>
          </rPr>
          <t xml:space="preserve">
Baseline Changed as per new Decanter settings UI (PM approved) J16.5</t>
        </r>
      </text>
    </comment>
    <comment ref="BPI19" authorId="3" shapeId="0" xr:uid="{1BCDD460-9048-4C16-9A17-DD30307F5275}">
      <text>
        <r>
          <rPr>
            <b/>
            <sz val="9"/>
            <color indexed="81"/>
            <rFont val="Tahoma"/>
            <family val="2"/>
          </rPr>
          <t>Nithya, Immaculate:</t>
        </r>
        <r>
          <rPr>
            <sz val="9"/>
            <color indexed="81"/>
            <rFont val="Tahoma"/>
            <family val="2"/>
          </rPr>
          <t xml:space="preserve">
Baseline Changed as per new Decanter settings UI (PM approved) J16.5</t>
        </r>
      </text>
    </comment>
    <comment ref="BPL19" authorId="3" shapeId="0" xr:uid="{EBAA14E4-35E3-4B3D-B6D2-277504FB7DF7}">
      <text>
        <r>
          <rPr>
            <b/>
            <sz val="9"/>
            <color indexed="81"/>
            <rFont val="Tahoma"/>
            <family val="2"/>
          </rPr>
          <t>Nithya, Immaculate:</t>
        </r>
        <r>
          <rPr>
            <sz val="9"/>
            <color indexed="81"/>
            <rFont val="Tahoma"/>
            <family val="2"/>
          </rPr>
          <t xml:space="preserve">
Baseline Changed as per new Decanter settings UI (PM approved) J16.5</t>
        </r>
      </text>
    </comment>
    <comment ref="BPM19" authorId="1" shapeId="0" xr:uid="{F26FF4AE-82E4-4319-B38D-C981AC991653}">
      <text>
        <r>
          <rPr>
            <b/>
            <sz val="9"/>
            <color indexed="81"/>
            <rFont val="Tahoma"/>
            <family val="2"/>
          </rPr>
          <t>Nagarajan, Lavanya:</t>
        </r>
        <r>
          <rPr>
            <sz val="9"/>
            <color indexed="81"/>
            <rFont val="Tahoma"/>
            <family val="2"/>
          </rPr>
          <t xml:space="preserve">
Changed the BRD as min value of 16.21, 17.1 &amp; 18.1 builds
</t>
        </r>
      </text>
    </comment>
    <comment ref="BPQ19" authorId="3" shapeId="0" xr:uid="{7E096741-8E5A-4E68-8A84-5A03EAB31A18}">
      <text>
        <r>
          <rPr>
            <b/>
            <sz val="9"/>
            <color indexed="81"/>
            <rFont val="Tahoma"/>
            <family val="2"/>
          </rPr>
          <t>Nithya, Immaculate:</t>
        </r>
        <r>
          <rPr>
            <sz val="9"/>
            <color indexed="81"/>
            <rFont val="Tahoma"/>
            <family val="2"/>
          </rPr>
          <t xml:space="preserve">
Baseline Changed as per new Decanter settings UI (PM approved) J16.5</t>
        </r>
      </text>
    </comment>
    <comment ref="BPR19" authorId="1" shapeId="0" xr:uid="{3EA4C087-32E7-4AA6-BF08-189DFE904CCD}">
      <text>
        <r>
          <rPr>
            <b/>
            <sz val="9"/>
            <color indexed="81"/>
            <rFont val="Tahoma"/>
            <family val="2"/>
          </rPr>
          <t>Nagarajan, Lavanya:</t>
        </r>
        <r>
          <rPr>
            <sz val="9"/>
            <color indexed="81"/>
            <rFont val="Tahoma"/>
            <family val="2"/>
          </rPr>
          <t xml:space="preserve">
Changed the BRD as min value of 16.21, 17.1 &amp; 18.1 builds
</t>
        </r>
      </text>
    </comment>
    <comment ref="BPU19" authorId="3" shapeId="0" xr:uid="{B697285D-6ADF-4645-B20E-08256D512981}">
      <text>
        <r>
          <rPr>
            <b/>
            <sz val="9"/>
            <color indexed="81"/>
            <rFont val="Tahoma"/>
            <family val="2"/>
          </rPr>
          <t>Nithya, Immaculate:</t>
        </r>
        <r>
          <rPr>
            <sz val="9"/>
            <color indexed="81"/>
            <rFont val="Tahoma"/>
            <family val="2"/>
          </rPr>
          <t xml:space="preserve">
Baseline Changed as per new Decanter settings UI (PM approved) J16.5</t>
        </r>
      </text>
    </comment>
    <comment ref="BPV19" authorId="1" shapeId="0" xr:uid="{DD9BACD6-19DC-4690-8E1F-6767B5AA5E9F}">
      <text>
        <r>
          <rPr>
            <b/>
            <sz val="9"/>
            <color indexed="81"/>
            <rFont val="Tahoma"/>
            <family val="2"/>
          </rPr>
          <t>Nagarajan, Lavanya:</t>
        </r>
        <r>
          <rPr>
            <sz val="9"/>
            <color indexed="81"/>
            <rFont val="Tahoma"/>
            <family val="2"/>
          </rPr>
          <t xml:space="preserve">
Changed the BRD as min value of 16.21, 17.1 &amp; 18.1 builds
</t>
        </r>
      </text>
    </comment>
    <comment ref="BPX19" authorId="3" shapeId="0" xr:uid="{29A021F4-6BF5-49EF-964D-DB8AD4C05CE7}">
      <text>
        <r>
          <rPr>
            <b/>
            <sz val="9"/>
            <color indexed="81"/>
            <rFont val="Tahoma"/>
            <family val="2"/>
          </rPr>
          <t>Nithya, Immaculate:</t>
        </r>
        <r>
          <rPr>
            <sz val="9"/>
            <color indexed="81"/>
            <rFont val="Tahoma"/>
            <family val="2"/>
          </rPr>
          <t xml:space="preserve">
Baseline Changed as per new Decanter settings UI (PM approved) J16.5</t>
        </r>
      </text>
    </comment>
    <comment ref="BPY19" authorId="1" shapeId="0" xr:uid="{C11DCF38-D425-4E6E-AAED-C34C6E89DD35}">
      <text>
        <r>
          <rPr>
            <b/>
            <sz val="9"/>
            <color indexed="81"/>
            <rFont val="Tahoma"/>
            <family val="2"/>
          </rPr>
          <t>Nagarajan, Lavanya:</t>
        </r>
        <r>
          <rPr>
            <sz val="9"/>
            <color indexed="81"/>
            <rFont val="Tahoma"/>
            <family val="2"/>
          </rPr>
          <t xml:space="preserve">
Changed the BRD as min value of 16.21, 17.1 &amp; 18.1 builds
</t>
        </r>
      </text>
    </comment>
    <comment ref="BRQ19" authorId="3" shapeId="0" xr:uid="{C7C653D1-F889-4749-AEC5-4599AA13E093}">
      <text>
        <r>
          <rPr>
            <b/>
            <sz val="9"/>
            <color indexed="81"/>
            <rFont val="Tahoma"/>
            <family val="2"/>
          </rPr>
          <t>Nithya, Immaculate:</t>
        </r>
        <r>
          <rPr>
            <sz val="9"/>
            <color indexed="81"/>
            <rFont val="Tahoma"/>
            <family val="2"/>
          </rPr>
          <t xml:space="preserve">
Baseline Changed as per new Decanter settings UI (PM approved) J16.5</t>
        </r>
      </text>
    </comment>
    <comment ref="BSA19" authorId="3" shapeId="0" xr:uid="{C2096CB0-C482-47BD-982D-F015D9EF2734}">
      <text>
        <r>
          <rPr>
            <b/>
            <sz val="9"/>
            <color indexed="81"/>
            <rFont val="Tahoma"/>
            <family val="2"/>
          </rPr>
          <t>Nithya, Immaculate:</t>
        </r>
        <r>
          <rPr>
            <sz val="9"/>
            <color indexed="81"/>
            <rFont val="Tahoma"/>
            <family val="2"/>
          </rPr>
          <t xml:space="preserve">
Baseline Changed as per new Decanter settings UI (PM approved) J16.5</t>
        </r>
      </text>
    </comment>
    <comment ref="BSE19" authorId="3" shapeId="0" xr:uid="{0FE34204-B111-44C9-8A44-5C5EF7B9EA12}">
      <text>
        <r>
          <rPr>
            <b/>
            <sz val="9"/>
            <color indexed="81"/>
            <rFont val="Tahoma"/>
            <family val="2"/>
          </rPr>
          <t>Nithya, Immaculate:</t>
        </r>
        <r>
          <rPr>
            <sz val="9"/>
            <color indexed="81"/>
            <rFont val="Tahoma"/>
            <family val="2"/>
          </rPr>
          <t xml:space="preserve">
Baseline Changed as per new Decanter settings UI (PM approved) J16.5</t>
        </r>
      </text>
    </comment>
    <comment ref="BSM19" authorId="3" shapeId="0" xr:uid="{60A32C1F-8444-4360-A15A-8D4E3FB76F54}">
      <text>
        <r>
          <rPr>
            <b/>
            <sz val="9"/>
            <color indexed="81"/>
            <rFont val="Tahoma"/>
            <family val="2"/>
          </rPr>
          <t>Nithya, Immaculate:</t>
        </r>
        <r>
          <rPr>
            <sz val="9"/>
            <color indexed="81"/>
            <rFont val="Tahoma"/>
            <family val="2"/>
          </rPr>
          <t xml:space="preserve">
Baseline Changed as per new Decanter settings UI (PM approved) J16.5</t>
        </r>
      </text>
    </comment>
    <comment ref="BSW19" authorId="3" shapeId="0" xr:uid="{A9C775E4-CD18-4B68-BDFC-6D3D588DA811}">
      <text>
        <r>
          <rPr>
            <b/>
            <sz val="9"/>
            <color indexed="81"/>
            <rFont val="Tahoma"/>
            <family val="2"/>
          </rPr>
          <t>Nithya, Immaculate:</t>
        </r>
        <r>
          <rPr>
            <sz val="9"/>
            <color indexed="81"/>
            <rFont val="Tahoma"/>
            <family val="2"/>
          </rPr>
          <t xml:space="preserve">
Baseline Changed as per new Decanter settings UI (PM approved) J16.5</t>
        </r>
      </text>
    </comment>
    <comment ref="BTG19" authorId="3" shapeId="0" xr:uid="{DA58C331-63E6-4F09-8B1D-461F36D121A8}">
      <text>
        <r>
          <rPr>
            <b/>
            <sz val="9"/>
            <color indexed="81"/>
            <rFont val="Tahoma"/>
            <family val="2"/>
          </rPr>
          <t>Nithya, Immaculate:</t>
        </r>
        <r>
          <rPr>
            <sz val="9"/>
            <color indexed="81"/>
            <rFont val="Tahoma"/>
            <family val="2"/>
          </rPr>
          <t xml:space="preserve">
Baseline Changed as per new Decanter settings UI (PM approved) J16.5</t>
        </r>
      </text>
    </comment>
    <comment ref="BTK19" authorId="3" shapeId="0" xr:uid="{CA5B2435-11F5-460A-A398-9800292EDE84}">
      <text>
        <r>
          <rPr>
            <b/>
            <sz val="9"/>
            <color indexed="81"/>
            <rFont val="Tahoma"/>
            <family val="2"/>
          </rPr>
          <t>Nithya, Immaculate:</t>
        </r>
        <r>
          <rPr>
            <sz val="9"/>
            <color indexed="81"/>
            <rFont val="Tahoma"/>
            <family val="2"/>
          </rPr>
          <t xml:space="preserve">
Baseline Changed as per new Decanter settings UI (PM approved) J16.5</t>
        </r>
      </text>
    </comment>
    <comment ref="BUA19" authorId="3" shapeId="0" xr:uid="{4B81FB03-1B26-45F0-A82F-4E6A6CD3E67F}">
      <text>
        <r>
          <rPr>
            <b/>
            <sz val="9"/>
            <color indexed="81"/>
            <rFont val="Tahoma"/>
            <family val="2"/>
          </rPr>
          <t>Nithya, Immaculate:</t>
        </r>
        <r>
          <rPr>
            <sz val="9"/>
            <color indexed="81"/>
            <rFont val="Tahoma"/>
            <family val="2"/>
          </rPr>
          <t xml:space="preserve">
Baseline Changed as per new Decanter settings UI (PM approved) J16.5</t>
        </r>
      </text>
    </comment>
    <comment ref="BUD19" authorId="3" shapeId="0" xr:uid="{4970D8C4-A609-4F62-A97A-77D9CA5F34BB}">
      <text>
        <r>
          <rPr>
            <b/>
            <sz val="9"/>
            <color indexed="81"/>
            <rFont val="Tahoma"/>
            <family val="2"/>
          </rPr>
          <t>Nithya, Immaculate:</t>
        </r>
        <r>
          <rPr>
            <sz val="9"/>
            <color indexed="81"/>
            <rFont val="Tahoma"/>
            <family val="2"/>
          </rPr>
          <t xml:space="preserve">
Baseline Changed as per new Decanter settings UI (PM approved) J16.5</t>
        </r>
      </text>
    </comment>
    <comment ref="BUG19" authorId="3" shapeId="0" xr:uid="{8D1A5220-F3A0-40CC-9306-3B0840684294}">
      <text>
        <r>
          <rPr>
            <b/>
            <sz val="9"/>
            <color indexed="81"/>
            <rFont val="Tahoma"/>
            <family val="2"/>
          </rPr>
          <t>Changed the BRD as min value of 16.21, 17.1.0.1 &amp; 18.1 builds</t>
        </r>
      </text>
    </comment>
    <comment ref="BUO19" authorId="3" shapeId="0" xr:uid="{CAEFA7D8-D5D0-4586-BE14-FA7BC3E8189D}">
      <text>
        <r>
          <rPr>
            <b/>
            <sz val="9"/>
            <color indexed="81"/>
            <rFont val="Tahoma"/>
            <family val="2"/>
          </rPr>
          <t>Changed the BRD as min value of 16.21, 17.1.0.1 &amp; 18.1 builds</t>
        </r>
      </text>
    </comment>
    <comment ref="BUR19" authorId="3" shapeId="0" xr:uid="{CA78D117-2B41-4975-B8FE-23FFB0C067C9}">
      <text>
        <r>
          <rPr>
            <b/>
            <sz val="9"/>
            <color indexed="81"/>
            <rFont val="Tahoma"/>
            <family val="2"/>
          </rPr>
          <t>Changed the BRD as min value of 16.21, 17.1.0.1 &amp; 18.1 builds</t>
        </r>
      </text>
    </comment>
    <comment ref="BUU19" authorId="3" shapeId="0" xr:uid="{49C19DD1-FE2B-4E7C-8BBB-0E1C4E46BC5C}">
      <text>
        <r>
          <rPr>
            <b/>
            <sz val="9"/>
            <color indexed="81"/>
            <rFont val="Tahoma"/>
            <family val="2"/>
          </rPr>
          <t>Changed the BRD as min value of 16.21, 17.1.0.1 &amp; 18.1 builds</t>
        </r>
      </text>
    </comment>
    <comment ref="BVP19" authorId="1" shapeId="0" xr:uid="{832D5995-AD53-49D5-B1A9-AE353791E9B5}">
      <text>
        <r>
          <rPr>
            <b/>
            <sz val="9"/>
            <color indexed="81"/>
            <rFont val="Tahoma"/>
            <family val="2"/>
          </rPr>
          <t>Nagarajan, Lavanya:</t>
        </r>
        <r>
          <rPr>
            <sz val="9"/>
            <color indexed="81"/>
            <rFont val="Tahoma"/>
            <family val="2"/>
          </rPr>
          <t xml:space="preserve">
Changed the BRD as min value of 16.20, 16.21, 17.1.0.2 &amp; 18.1 builds
</t>
        </r>
      </text>
    </comment>
    <comment ref="BVV19" authorId="1" shapeId="0" xr:uid="{788958C9-11C1-4A20-9892-CFBCAECBFBB0}">
      <text>
        <r>
          <rPr>
            <b/>
            <sz val="9"/>
            <color indexed="81"/>
            <rFont val="Tahoma"/>
            <family val="2"/>
          </rPr>
          <t>Nagarajan, Lavanya:</t>
        </r>
        <r>
          <rPr>
            <sz val="9"/>
            <color indexed="81"/>
            <rFont val="Tahoma"/>
            <family val="2"/>
          </rPr>
          <t xml:space="preserve">
Changed the BRD as min value of 16.20, 16.21, 17.1.0.2 &amp; 18.1 builds
</t>
        </r>
      </text>
    </comment>
    <comment ref="BVZ19" authorId="1" shapeId="0" xr:uid="{0C0DEA3D-9B61-4EBC-9B08-8F8904DB7108}">
      <text>
        <r>
          <rPr>
            <b/>
            <sz val="9"/>
            <color indexed="81"/>
            <rFont val="Tahoma"/>
            <family val="2"/>
          </rPr>
          <t>Nagarajan, Lavanya:</t>
        </r>
        <r>
          <rPr>
            <sz val="9"/>
            <color indexed="81"/>
            <rFont val="Tahoma"/>
            <family val="2"/>
          </rPr>
          <t xml:space="preserve">
Changed the BRD as min value of 16.20, 16.21, 17.1.0.2 &amp; 18.1 builds
</t>
        </r>
      </text>
    </comment>
    <comment ref="BWC19" authorId="1" shapeId="0" xr:uid="{64B20FD4-8D5F-4348-B6F2-063D212C255A}">
      <text>
        <r>
          <rPr>
            <b/>
            <sz val="9"/>
            <color indexed="81"/>
            <rFont val="Tahoma"/>
            <family val="2"/>
          </rPr>
          <t>Nagarajan, Lavanya:</t>
        </r>
        <r>
          <rPr>
            <sz val="9"/>
            <color indexed="81"/>
            <rFont val="Tahoma"/>
            <family val="2"/>
          </rPr>
          <t xml:space="preserve">
Changed the BRD as min value of 16.20, 16.21, 17.1.0.2 &amp; 18.1 builds
</t>
        </r>
      </text>
    </comment>
    <comment ref="BWF19" authorId="1" shapeId="0" xr:uid="{2D8B9358-50D2-47C1-82E3-4BB499E5FF08}">
      <text>
        <r>
          <rPr>
            <b/>
            <sz val="9"/>
            <color indexed="81"/>
            <rFont val="Tahoma"/>
            <family val="2"/>
          </rPr>
          <t>Nagarajan, Lavanya:</t>
        </r>
        <r>
          <rPr>
            <sz val="9"/>
            <color indexed="81"/>
            <rFont val="Tahoma"/>
            <family val="2"/>
          </rPr>
          <t xml:space="preserve">
Changed the BRD as min value of 16.20, 16.21, 17.1.0.2 &amp; 18.1 builds
</t>
        </r>
      </text>
    </comment>
    <comment ref="BXE19" authorId="1" shapeId="0" xr:uid="{C4AF6866-586C-4825-9564-E3A421FD6D33}">
      <text>
        <r>
          <rPr>
            <b/>
            <sz val="9"/>
            <color indexed="81"/>
            <rFont val="Tahoma"/>
            <family val="2"/>
          </rPr>
          <t>Nagarajan, Lavanya:</t>
        </r>
        <r>
          <rPr>
            <sz val="9"/>
            <color indexed="81"/>
            <rFont val="Tahoma"/>
            <family val="2"/>
          </rPr>
          <t xml:space="preserve">
Changed the BRD as min value of 17, 17.1.02 &amp; 18.1 builds</t>
        </r>
      </text>
    </comment>
    <comment ref="BXK19" authorId="1" shapeId="0" xr:uid="{5DAB21DF-8D8D-4318-9AAA-7E45EFD8BA24}">
      <text>
        <r>
          <rPr>
            <b/>
            <sz val="9"/>
            <color indexed="81"/>
            <rFont val="Tahoma"/>
            <family val="2"/>
          </rPr>
          <t>Nagarajan, Lavanya:</t>
        </r>
        <r>
          <rPr>
            <sz val="9"/>
            <color indexed="81"/>
            <rFont val="Tahoma"/>
            <family val="2"/>
          </rPr>
          <t xml:space="preserve">
Changed the BRD as min value of 17, 17.1.02 &amp; 18.1 builds</t>
        </r>
      </text>
    </comment>
    <comment ref="BXN19" authorId="1" shapeId="0" xr:uid="{2396BBE8-151C-4A54-BF9A-C06B21592F51}">
      <text>
        <r>
          <rPr>
            <b/>
            <sz val="9"/>
            <color indexed="81"/>
            <rFont val="Tahoma"/>
            <family val="2"/>
          </rPr>
          <t>Nagarajan, Lavanya:</t>
        </r>
        <r>
          <rPr>
            <sz val="9"/>
            <color indexed="81"/>
            <rFont val="Tahoma"/>
            <family val="2"/>
          </rPr>
          <t xml:space="preserve">
Changed the BRD as min value of 17, 17.1.02 &amp; 18.1 builds</t>
        </r>
      </text>
    </comment>
    <comment ref="BXQ19" authorId="1" shapeId="0" xr:uid="{251A5BE0-C0BB-4259-8FF7-B3BF74B836AB}">
      <text>
        <r>
          <rPr>
            <b/>
            <sz val="9"/>
            <color indexed="81"/>
            <rFont val="Tahoma"/>
            <family val="2"/>
          </rPr>
          <t>Nagarajan, Lavanya:</t>
        </r>
        <r>
          <rPr>
            <sz val="9"/>
            <color indexed="81"/>
            <rFont val="Tahoma"/>
            <family val="2"/>
          </rPr>
          <t xml:space="preserve">
Changed the BRD as min value of 17, 17.1.02 &amp; 18.1 builds</t>
        </r>
      </text>
    </comment>
    <comment ref="BYE19" authorId="0" shapeId="0" xr:uid="{A42A5F1F-6021-46DC-B043-417527809881}">
      <text>
        <r>
          <rPr>
            <b/>
            <sz val="9"/>
            <color indexed="81"/>
            <rFont val="Tahoma"/>
            <family val="2"/>
          </rPr>
          <t>K, Arun Kumar:</t>
        </r>
        <r>
          <rPr>
            <sz val="9"/>
            <color indexed="81"/>
            <rFont val="Tahoma"/>
            <family val="2"/>
          </rPr>
          <t xml:space="preserve">
Changed the BRD as min value of 16.30, 17.2 &amp; 18.1 build</t>
        </r>
      </text>
    </comment>
    <comment ref="BYH19" authorId="0" shapeId="0" xr:uid="{D722C6C0-C55D-49E2-8550-788278DA6422}">
      <text>
        <r>
          <rPr>
            <b/>
            <sz val="9"/>
            <color indexed="81"/>
            <rFont val="Tahoma"/>
            <family val="2"/>
          </rPr>
          <t>K, Arun Kumar:</t>
        </r>
        <r>
          <rPr>
            <sz val="9"/>
            <color indexed="81"/>
            <rFont val="Tahoma"/>
            <family val="2"/>
          </rPr>
          <t xml:space="preserve">
Changed the BRD as min value of 16.30, 17.2 &amp; 18.1 build</t>
        </r>
      </text>
    </comment>
    <comment ref="BYN19" authorId="0" shapeId="0" xr:uid="{A4261A7E-B84C-4325-9AD7-39E871CD13AE}">
      <text>
        <r>
          <rPr>
            <b/>
            <sz val="9"/>
            <color indexed="81"/>
            <rFont val="Tahoma"/>
            <family val="2"/>
          </rPr>
          <t>K, Arun Kumar:</t>
        </r>
        <r>
          <rPr>
            <sz val="9"/>
            <color indexed="81"/>
            <rFont val="Tahoma"/>
            <family val="2"/>
          </rPr>
          <t xml:space="preserve">
Changed the BRD as min value of 16.30, 17.2 &amp; 18.1 build</t>
        </r>
      </text>
    </comment>
    <comment ref="BYQ19" authorId="0" shapeId="0" xr:uid="{6A6EF53F-5D4A-4B60-A4FC-7343317BC941}">
      <text>
        <r>
          <rPr>
            <b/>
            <sz val="9"/>
            <color indexed="81"/>
            <rFont val="Tahoma"/>
            <family val="2"/>
          </rPr>
          <t>K, Arun Kumar:</t>
        </r>
        <r>
          <rPr>
            <sz val="9"/>
            <color indexed="81"/>
            <rFont val="Tahoma"/>
            <family val="2"/>
          </rPr>
          <t xml:space="preserve">
Changed the BRD as min value of 16.30, 17.2 &amp; 18.1 build</t>
        </r>
      </text>
    </comment>
    <comment ref="BYT19" authorId="0" shapeId="0" xr:uid="{1BD1F7DF-92CD-41CD-8C14-C55767A34FD1}">
      <text>
        <r>
          <rPr>
            <b/>
            <sz val="9"/>
            <color indexed="81"/>
            <rFont val="Tahoma"/>
            <family val="2"/>
          </rPr>
          <t>K, Arun Kumar:</t>
        </r>
        <r>
          <rPr>
            <sz val="9"/>
            <color indexed="81"/>
            <rFont val="Tahoma"/>
            <family val="2"/>
          </rPr>
          <t xml:space="preserve">
Changed the BRD as min value of 16.30, 17.2 &amp; 18.1 build</t>
        </r>
      </text>
    </comment>
    <comment ref="BZF19" authorId="0" shapeId="0" xr:uid="{FE8F991B-CEFC-42C8-8F3D-AB895AF4A986}">
      <text>
        <r>
          <rPr>
            <b/>
            <sz val="9"/>
            <color indexed="81"/>
            <rFont val="Tahoma"/>
            <family val="2"/>
          </rPr>
          <t>K, Arun Kumar:</t>
        </r>
        <r>
          <rPr>
            <sz val="9"/>
            <color indexed="81"/>
            <rFont val="Tahoma"/>
            <family val="2"/>
          </rPr>
          <t xml:space="preserve">
Changed the BRD as min value of 18.1.0.1, 18.0.1 &amp; 18.1 builds</t>
        </r>
      </text>
    </comment>
    <comment ref="BZL19" authorId="0" shapeId="0" xr:uid="{77F88ADB-B44B-4256-9A7D-E44EEEE0C423}">
      <text>
        <r>
          <rPr>
            <b/>
            <sz val="9"/>
            <color indexed="81"/>
            <rFont val="Tahoma"/>
            <family val="2"/>
          </rPr>
          <t>K, Arun Kumar:</t>
        </r>
        <r>
          <rPr>
            <sz val="9"/>
            <color indexed="81"/>
            <rFont val="Tahoma"/>
            <family val="2"/>
          </rPr>
          <t xml:space="preserve">
Changed the BRD as min value of 18.1.0.1, 18.0.1 &amp; 18.1 builds</t>
        </r>
      </text>
    </comment>
    <comment ref="BZO19" authorId="0" shapeId="0" xr:uid="{D4066FE6-A525-428A-AF5A-65B74DF67178}">
      <text>
        <r>
          <rPr>
            <b/>
            <sz val="9"/>
            <color indexed="81"/>
            <rFont val="Tahoma"/>
            <family val="2"/>
          </rPr>
          <t>K, Arun Kumar:</t>
        </r>
        <r>
          <rPr>
            <sz val="9"/>
            <color indexed="81"/>
            <rFont val="Tahoma"/>
            <family val="2"/>
          </rPr>
          <t xml:space="preserve">
Changed the BRD as min value of 18.1.0.1, 18.0.1 &amp; 18.1 builds</t>
        </r>
      </text>
    </comment>
    <comment ref="BZR19" authorId="0" shapeId="0" xr:uid="{CE70D9D1-6E45-4071-9FFF-BB1A99AE5640}">
      <text>
        <r>
          <rPr>
            <b/>
            <sz val="9"/>
            <color indexed="81"/>
            <rFont val="Tahoma"/>
            <family val="2"/>
          </rPr>
          <t>K, Arun Kumar:</t>
        </r>
        <r>
          <rPr>
            <sz val="9"/>
            <color indexed="81"/>
            <rFont val="Tahoma"/>
            <family val="2"/>
          </rPr>
          <t xml:space="preserve">
Changed the BRD as min value of 18.1.0.1, 18.0.1 &amp; 18.1 builds</t>
        </r>
      </text>
    </comment>
    <comment ref="BFL20" authorId="1" shapeId="0" xr:uid="{3058E3B7-21B4-4F71-A0B6-49B3984766DB}">
      <text>
        <r>
          <rPr>
            <b/>
            <sz val="9"/>
            <color indexed="81"/>
            <rFont val="Tahoma"/>
            <family val="2"/>
          </rPr>
          <t>Nagarajan, Lavanya:</t>
        </r>
        <r>
          <rPr>
            <sz val="9"/>
            <color indexed="81"/>
            <rFont val="Tahoma"/>
            <family val="2"/>
          </rPr>
          <t xml:space="preserve">
Changed the BRD as min value of 16.21, 17.1 &amp; 18.1 builds
</t>
        </r>
      </text>
    </comment>
    <comment ref="BPM20" authorId="1" shapeId="0" xr:uid="{03B4DD02-B55D-4F4A-A3B9-703026665960}">
      <text>
        <r>
          <rPr>
            <b/>
            <sz val="9"/>
            <color indexed="81"/>
            <rFont val="Tahoma"/>
            <family val="2"/>
          </rPr>
          <t>Nagarajan, Lavanya:</t>
        </r>
        <r>
          <rPr>
            <sz val="9"/>
            <color indexed="81"/>
            <rFont val="Tahoma"/>
            <family val="2"/>
          </rPr>
          <t xml:space="preserve">
Changed the BRD as min value of 16.21, 17.1 &amp; 18.1 builds
</t>
        </r>
      </text>
    </comment>
    <comment ref="BPR20" authorId="1" shapeId="0" xr:uid="{ABD3066A-2854-4D55-8CEB-DF3882895EF1}">
      <text>
        <r>
          <rPr>
            <b/>
            <sz val="9"/>
            <color indexed="81"/>
            <rFont val="Tahoma"/>
            <family val="2"/>
          </rPr>
          <t>Nagarajan, Lavanya:</t>
        </r>
        <r>
          <rPr>
            <sz val="9"/>
            <color indexed="81"/>
            <rFont val="Tahoma"/>
            <family val="2"/>
          </rPr>
          <t xml:space="preserve">
Changed the BRD as min value of 16.21, 17.1 &amp; 18.1 builds
</t>
        </r>
      </text>
    </comment>
    <comment ref="BPV20" authorId="1" shapeId="0" xr:uid="{E919D3CA-1DC2-42F0-856E-D4A77D7E1002}">
      <text>
        <r>
          <rPr>
            <b/>
            <sz val="9"/>
            <color indexed="81"/>
            <rFont val="Tahoma"/>
            <family val="2"/>
          </rPr>
          <t>Nagarajan, Lavanya:</t>
        </r>
        <r>
          <rPr>
            <sz val="9"/>
            <color indexed="81"/>
            <rFont val="Tahoma"/>
            <family val="2"/>
          </rPr>
          <t xml:space="preserve">
Changed the BRD as min value of 16.21, 17.1 &amp; 18.1 builds
</t>
        </r>
      </text>
    </comment>
    <comment ref="BPY20" authorId="1" shapeId="0" xr:uid="{8BB0E376-EA55-48A3-A329-0CCB9FB57FB7}">
      <text>
        <r>
          <rPr>
            <b/>
            <sz val="9"/>
            <color indexed="81"/>
            <rFont val="Tahoma"/>
            <family val="2"/>
          </rPr>
          <t>Nagarajan, Lavanya:</t>
        </r>
        <r>
          <rPr>
            <sz val="9"/>
            <color indexed="81"/>
            <rFont val="Tahoma"/>
            <family val="2"/>
          </rPr>
          <t xml:space="preserve">
Changed the BRD as min value of 16.21, 17.1 &amp; 18.1 builds
</t>
        </r>
      </text>
    </comment>
    <comment ref="BUG20" authorId="0" shapeId="0" xr:uid="{F6FF6D41-8545-4DD7-A81E-F4E60E6E36AC}">
      <text>
        <r>
          <rPr>
            <b/>
            <sz val="9"/>
            <color indexed="81"/>
            <rFont val="Tahoma"/>
            <family val="2"/>
          </rPr>
          <t>K, Arun Kumar:</t>
        </r>
        <r>
          <rPr>
            <sz val="9"/>
            <color indexed="81"/>
            <rFont val="Tahoma"/>
            <family val="2"/>
          </rPr>
          <t xml:space="preserve">
Changed the BRD as min value of 16.21, 17.1.0.1 &amp; 18.1 builds</t>
        </r>
      </text>
    </comment>
    <comment ref="BUO20" authorId="0" shapeId="0" xr:uid="{F0058A9C-105D-4451-B30B-A58335373D3C}">
      <text>
        <r>
          <rPr>
            <b/>
            <sz val="9"/>
            <color indexed="81"/>
            <rFont val="Tahoma"/>
            <family val="2"/>
          </rPr>
          <t>K, Arun Kumar:</t>
        </r>
        <r>
          <rPr>
            <sz val="9"/>
            <color indexed="81"/>
            <rFont val="Tahoma"/>
            <family val="2"/>
          </rPr>
          <t xml:space="preserve">
Changed the BRD as min value of 16.21, 17.1.0.1 &amp; 18.1 builds</t>
        </r>
      </text>
    </comment>
    <comment ref="BUR20" authorId="0" shapeId="0" xr:uid="{F883B6A6-296C-40D8-99BB-F1344127A828}">
      <text>
        <r>
          <rPr>
            <b/>
            <sz val="9"/>
            <color indexed="81"/>
            <rFont val="Tahoma"/>
            <family val="2"/>
          </rPr>
          <t>K, Arun Kumar:</t>
        </r>
        <r>
          <rPr>
            <sz val="9"/>
            <color indexed="81"/>
            <rFont val="Tahoma"/>
            <family val="2"/>
          </rPr>
          <t xml:space="preserve">
Changed the BRD as min value of 16.21, 17.1.0.1 &amp; 18.1 builds</t>
        </r>
      </text>
    </comment>
    <comment ref="BUU20" authorId="0" shapeId="0" xr:uid="{509E5ED2-CF60-4A9F-9F91-44ECAD565E06}">
      <text>
        <r>
          <rPr>
            <b/>
            <sz val="9"/>
            <color indexed="81"/>
            <rFont val="Tahoma"/>
            <family val="2"/>
          </rPr>
          <t>K, Arun Kumar:</t>
        </r>
        <r>
          <rPr>
            <sz val="9"/>
            <color indexed="81"/>
            <rFont val="Tahoma"/>
            <family val="2"/>
          </rPr>
          <t xml:space="preserve">
Changed the BRD as min value of 16.21, 17.1.0.1 &amp; 18.1 builds</t>
        </r>
      </text>
    </comment>
    <comment ref="BVP20" authorId="1" shapeId="0" xr:uid="{28763E80-E75B-4059-BFC4-BC3A892CDE19}">
      <text>
        <r>
          <rPr>
            <b/>
            <sz val="9"/>
            <color indexed="81"/>
            <rFont val="Tahoma"/>
            <family val="2"/>
          </rPr>
          <t>Nagarajan, Lavanya:</t>
        </r>
        <r>
          <rPr>
            <sz val="9"/>
            <color indexed="81"/>
            <rFont val="Tahoma"/>
            <family val="2"/>
          </rPr>
          <t xml:space="preserve">
Changed the BRD as min value of 16.20, 16.21, 17.1.0.2 &amp; 18.1 builds
</t>
        </r>
      </text>
    </comment>
    <comment ref="BVV20" authorId="1" shapeId="0" xr:uid="{66CF4483-BFF4-45DD-B77B-400834F957E9}">
      <text>
        <r>
          <rPr>
            <b/>
            <sz val="9"/>
            <color indexed="81"/>
            <rFont val="Tahoma"/>
            <family val="2"/>
          </rPr>
          <t>Nagarajan, Lavanya:</t>
        </r>
        <r>
          <rPr>
            <sz val="9"/>
            <color indexed="81"/>
            <rFont val="Tahoma"/>
            <family val="2"/>
          </rPr>
          <t xml:space="preserve">
Changed the BRD as min value of 16.20, 16.21, 17.1.0.2 &amp; 18.1 builds
</t>
        </r>
      </text>
    </comment>
    <comment ref="BVZ20" authorId="1" shapeId="0" xr:uid="{518F6355-2D73-485E-9B9A-621FFF630FF9}">
      <text>
        <r>
          <rPr>
            <b/>
            <sz val="9"/>
            <color indexed="81"/>
            <rFont val="Tahoma"/>
            <family val="2"/>
          </rPr>
          <t>Nagarajan, Lavanya:</t>
        </r>
        <r>
          <rPr>
            <sz val="9"/>
            <color indexed="81"/>
            <rFont val="Tahoma"/>
            <family val="2"/>
          </rPr>
          <t xml:space="preserve">
Changed the BRD as min value of 16.20, 16.21, 17.1.0.2 &amp; 18.1 builds
</t>
        </r>
      </text>
    </comment>
    <comment ref="BWC20" authorId="1" shapeId="0" xr:uid="{839EE27A-D0F1-49CD-895A-D78EA1E1F270}">
      <text>
        <r>
          <rPr>
            <b/>
            <sz val="9"/>
            <color indexed="81"/>
            <rFont val="Tahoma"/>
            <family val="2"/>
          </rPr>
          <t>Nagarajan, Lavanya:</t>
        </r>
        <r>
          <rPr>
            <sz val="9"/>
            <color indexed="81"/>
            <rFont val="Tahoma"/>
            <family val="2"/>
          </rPr>
          <t xml:space="preserve">
Changed the BRD as min value of 16.20, 16.21, 17.1.0.2 &amp; 18.1 builds
</t>
        </r>
      </text>
    </comment>
    <comment ref="BWF20" authorId="1" shapeId="0" xr:uid="{D1E19E5A-1C2C-4C7F-A6E1-956D1F004A23}">
      <text>
        <r>
          <rPr>
            <b/>
            <sz val="9"/>
            <color indexed="81"/>
            <rFont val="Tahoma"/>
            <family val="2"/>
          </rPr>
          <t>Nagarajan, Lavanya:</t>
        </r>
        <r>
          <rPr>
            <sz val="9"/>
            <color indexed="81"/>
            <rFont val="Tahoma"/>
            <family val="2"/>
          </rPr>
          <t xml:space="preserve">
Changed the BRD as min value of 16.20, 16.21, 17.1.0.2 &amp; 18.1 builds
</t>
        </r>
      </text>
    </comment>
    <comment ref="BXE20" authorId="1" shapeId="0" xr:uid="{F2F453D8-1896-4C51-8803-CEB62CA7F7A5}">
      <text>
        <r>
          <rPr>
            <b/>
            <sz val="9"/>
            <color indexed="81"/>
            <rFont val="Tahoma"/>
            <family val="2"/>
          </rPr>
          <t>Nagarajan, Lavanya:</t>
        </r>
        <r>
          <rPr>
            <sz val="9"/>
            <color indexed="81"/>
            <rFont val="Tahoma"/>
            <family val="2"/>
          </rPr>
          <t xml:space="preserve">
Changed the BRD as min value of 17, 17.1.02 &amp; 18.1 builds</t>
        </r>
      </text>
    </comment>
    <comment ref="BXK20" authorId="1" shapeId="0" xr:uid="{53255DFB-FA60-4667-AC55-E866912CAE47}">
      <text>
        <r>
          <rPr>
            <b/>
            <sz val="9"/>
            <color indexed="81"/>
            <rFont val="Tahoma"/>
            <family val="2"/>
          </rPr>
          <t>Nagarajan, Lavanya:</t>
        </r>
        <r>
          <rPr>
            <sz val="9"/>
            <color indexed="81"/>
            <rFont val="Tahoma"/>
            <family val="2"/>
          </rPr>
          <t xml:space="preserve">
Changed the BRD as min value of 17, 17.1.02 &amp; 18.1 builds</t>
        </r>
      </text>
    </comment>
    <comment ref="BXN20" authorId="1" shapeId="0" xr:uid="{A5A0A0D2-7F6A-4449-BBBB-D2511122B059}">
      <text>
        <r>
          <rPr>
            <b/>
            <sz val="9"/>
            <color indexed="81"/>
            <rFont val="Tahoma"/>
            <family val="2"/>
          </rPr>
          <t>Nagarajan, Lavanya:</t>
        </r>
        <r>
          <rPr>
            <sz val="9"/>
            <color indexed="81"/>
            <rFont val="Tahoma"/>
            <family val="2"/>
          </rPr>
          <t xml:space="preserve">
Changed the BRD as min value of 17, 17.1.02 &amp; 18.1 builds</t>
        </r>
      </text>
    </comment>
    <comment ref="BXQ20" authorId="1" shapeId="0" xr:uid="{6DEC49C4-24B1-44B8-9FB8-488164F4FFF4}">
      <text>
        <r>
          <rPr>
            <b/>
            <sz val="9"/>
            <color indexed="81"/>
            <rFont val="Tahoma"/>
            <family val="2"/>
          </rPr>
          <t>Nagarajan, Lavanya:</t>
        </r>
        <r>
          <rPr>
            <sz val="9"/>
            <color indexed="81"/>
            <rFont val="Tahoma"/>
            <family val="2"/>
          </rPr>
          <t xml:space="preserve">
Changed the BRD as min value of 17, 17.1.02 &amp; 18.1 builds</t>
        </r>
      </text>
    </comment>
    <comment ref="BZF20" authorId="0" shapeId="0" xr:uid="{89781D71-554D-44DA-A08E-CB1336CEFB9A}">
      <text>
        <r>
          <rPr>
            <b/>
            <sz val="9"/>
            <color indexed="81"/>
            <rFont val="Tahoma"/>
            <family val="2"/>
          </rPr>
          <t>K, Arun Kumar:</t>
        </r>
        <r>
          <rPr>
            <sz val="9"/>
            <color indexed="81"/>
            <rFont val="Tahoma"/>
            <family val="2"/>
          </rPr>
          <t xml:space="preserve">
Changed the BRD as min value of 18.1.0.1, 18.0.1 &amp; 18.1 builds</t>
        </r>
      </text>
    </comment>
    <comment ref="BZL20" authorId="0" shapeId="0" xr:uid="{97024255-DA7A-4464-8355-02D48FE90D12}">
      <text>
        <r>
          <rPr>
            <b/>
            <sz val="9"/>
            <color indexed="81"/>
            <rFont val="Tahoma"/>
            <family val="2"/>
          </rPr>
          <t>K, Arun Kumar:</t>
        </r>
        <r>
          <rPr>
            <sz val="9"/>
            <color indexed="81"/>
            <rFont val="Tahoma"/>
            <family val="2"/>
          </rPr>
          <t xml:space="preserve">
Changed the BRD as min value of 18.1.0.1, 18.0.1 &amp; 18.1 builds</t>
        </r>
      </text>
    </comment>
    <comment ref="BZO20" authorId="0" shapeId="0" xr:uid="{2F80F1A7-6F2E-4BBA-B1AA-A1D4FA2DD708}">
      <text>
        <r>
          <rPr>
            <b/>
            <sz val="9"/>
            <color indexed="81"/>
            <rFont val="Tahoma"/>
            <family val="2"/>
          </rPr>
          <t>K, Arun Kumar:</t>
        </r>
        <r>
          <rPr>
            <sz val="9"/>
            <color indexed="81"/>
            <rFont val="Tahoma"/>
            <family val="2"/>
          </rPr>
          <t xml:space="preserve">
Changed the BRD as min value of 18.1.0.1, 18.0.1 &amp; 18.1 builds</t>
        </r>
      </text>
    </comment>
    <comment ref="BZR20" authorId="0" shapeId="0" xr:uid="{F31FFAE2-59BD-4399-AAE3-4D5561B7769C}">
      <text>
        <r>
          <rPr>
            <b/>
            <sz val="9"/>
            <color indexed="81"/>
            <rFont val="Tahoma"/>
            <family val="2"/>
          </rPr>
          <t>K, Arun Kumar:</t>
        </r>
        <r>
          <rPr>
            <sz val="9"/>
            <color indexed="81"/>
            <rFont val="Tahoma"/>
            <family val="2"/>
          </rPr>
          <t xml:space="preserve">
Changed the BRD as min value of 18.1.0.1, 18.0.1 &amp; 18.1 builds</t>
        </r>
      </text>
    </comment>
    <comment ref="BFL21" authorId="1" shapeId="0" xr:uid="{CAF3884D-1B96-4D05-BA21-5B84A9BC161E}">
      <text>
        <r>
          <rPr>
            <b/>
            <sz val="9"/>
            <color indexed="81"/>
            <rFont val="Tahoma"/>
            <family val="2"/>
          </rPr>
          <t>Nagarajan, Lavanya:</t>
        </r>
        <r>
          <rPr>
            <sz val="9"/>
            <color indexed="81"/>
            <rFont val="Tahoma"/>
            <family val="2"/>
          </rPr>
          <t xml:space="preserve">
Changed the BRD as min value of 16.21, 17.1 &amp; 18.1 builds
</t>
        </r>
      </text>
    </comment>
    <comment ref="BPM21" authorId="1" shapeId="0" xr:uid="{2B8F170E-6C55-4E62-8433-9EF2DB074E0F}">
      <text>
        <r>
          <rPr>
            <b/>
            <sz val="9"/>
            <color indexed="81"/>
            <rFont val="Tahoma"/>
            <family val="2"/>
          </rPr>
          <t>Nagarajan, Lavanya:</t>
        </r>
        <r>
          <rPr>
            <sz val="9"/>
            <color indexed="81"/>
            <rFont val="Tahoma"/>
            <family val="2"/>
          </rPr>
          <t xml:space="preserve">
Changed the BRD as min value of 16.21, 17.1 &amp; 18.1 builds
</t>
        </r>
      </text>
    </comment>
    <comment ref="BPR21" authorId="1" shapeId="0" xr:uid="{BB6F7FD2-4F69-4FCD-847F-60D3DF727E72}">
      <text>
        <r>
          <rPr>
            <b/>
            <sz val="9"/>
            <color indexed="81"/>
            <rFont val="Tahoma"/>
            <family val="2"/>
          </rPr>
          <t>Nagarajan, Lavanya:</t>
        </r>
        <r>
          <rPr>
            <sz val="9"/>
            <color indexed="81"/>
            <rFont val="Tahoma"/>
            <family val="2"/>
          </rPr>
          <t xml:space="preserve">
Changed the BRD as min value of 16.21, 17.1 &amp; 18.1 builds
</t>
        </r>
      </text>
    </comment>
    <comment ref="BPV21" authorId="1" shapeId="0" xr:uid="{F4FC8D13-0B60-42CA-B716-4C16DFC08296}">
      <text>
        <r>
          <rPr>
            <b/>
            <sz val="9"/>
            <color indexed="81"/>
            <rFont val="Tahoma"/>
            <family val="2"/>
          </rPr>
          <t>Nagarajan, Lavanya:</t>
        </r>
        <r>
          <rPr>
            <sz val="9"/>
            <color indexed="81"/>
            <rFont val="Tahoma"/>
            <family val="2"/>
          </rPr>
          <t xml:space="preserve">
Changed the BRD as min value of 16.21, 17.1 &amp; 18.1 builds
</t>
        </r>
      </text>
    </comment>
    <comment ref="BPY21" authorId="1" shapeId="0" xr:uid="{2CB9F256-11E3-455C-88D9-90AF6DD00F2D}">
      <text>
        <r>
          <rPr>
            <b/>
            <sz val="9"/>
            <color indexed="81"/>
            <rFont val="Tahoma"/>
            <family val="2"/>
          </rPr>
          <t>Nagarajan, Lavanya:</t>
        </r>
        <r>
          <rPr>
            <sz val="9"/>
            <color indexed="81"/>
            <rFont val="Tahoma"/>
            <family val="2"/>
          </rPr>
          <t xml:space="preserve">
Changed the BRD as min value of 16.21, 17.1 &amp; 18.1 builds
</t>
        </r>
      </text>
    </comment>
    <comment ref="BUG21" authorId="0" shapeId="0" xr:uid="{38922D53-45A8-4818-9CC5-08FA56C293F9}">
      <text>
        <r>
          <rPr>
            <b/>
            <sz val="9"/>
            <color indexed="81"/>
            <rFont val="Tahoma"/>
            <family val="2"/>
          </rPr>
          <t>K, Arun Kumar:</t>
        </r>
        <r>
          <rPr>
            <sz val="9"/>
            <color indexed="81"/>
            <rFont val="Tahoma"/>
            <family val="2"/>
          </rPr>
          <t xml:space="preserve">
Changed the BRD as min value of 16.21, 17.1.0.1 &amp; 18.1 builds</t>
        </r>
      </text>
    </comment>
    <comment ref="BUO21" authorId="0" shapeId="0" xr:uid="{01D5509C-EB31-4860-9436-84F300D9B045}">
      <text>
        <r>
          <rPr>
            <b/>
            <sz val="9"/>
            <color indexed="81"/>
            <rFont val="Tahoma"/>
            <family val="2"/>
          </rPr>
          <t>K, Arun Kumar:</t>
        </r>
        <r>
          <rPr>
            <sz val="9"/>
            <color indexed="81"/>
            <rFont val="Tahoma"/>
            <family val="2"/>
          </rPr>
          <t xml:space="preserve">
Changed the BRD as min value of 16.21, 17.1.0.1 &amp; 18.1 builds</t>
        </r>
      </text>
    </comment>
    <comment ref="BUR21" authorId="0" shapeId="0" xr:uid="{100724B8-9D35-44CB-868E-0C9DCCA6A35E}">
      <text>
        <r>
          <rPr>
            <b/>
            <sz val="9"/>
            <color indexed="81"/>
            <rFont val="Tahoma"/>
            <family val="2"/>
          </rPr>
          <t>K, Arun Kumar:</t>
        </r>
        <r>
          <rPr>
            <sz val="9"/>
            <color indexed="81"/>
            <rFont val="Tahoma"/>
            <family val="2"/>
          </rPr>
          <t xml:space="preserve">
Changed the BRD as min value of 16.21, 17.1.0.1 &amp; 18.1 builds</t>
        </r>
      </text>
    </comment>
    <comment ref="BUU21" authorId="0" shapeId="0" xr:uid="{FA510725-D71C-4675-A3F3-C50A23F42BC0}">
      <text>
        <r>
          <rPr>
            <b/>
            <sz val="9"/>
            <color indexed="81"/>
            <rFont val="Tahoma"/>
            <family val="2"/>
          </rPr>
          <t>K, Arun Kumar:</t>
        </r>
        <r>
          <rPr>
            <sz val="9"/>
            <color indexed="81"/>
            <rFont val="Tahoma"/>
            <family val="2"/>
          </rPr>
          <t xml:space="preserve">
Changed the BRD as min value of 16.21, 17.1.0.1 &amp; 18.1 builds</t>
        </r>
      </text>
    </comment>
    <comment ref="BVP21" authorId="1" shapeId="0" xr:uid="{DB6425D8-0BFE-423D-A08C-0F23F09F9A70}">
      <text>
        <r>
          <rPr>
            <b/>
            <sz val="9"/>
            <color indexed="81"/>
            <rFont val="Tahoma"/>
            <family val="2"/>
          </rPr>
          <t>Nagarajan, Lavanya:</t>
        </r>
        <r>
          <rPr>
            <sz val="9"/>
            <color indexed="81"/>
            <rFont val="Tahoma"/>
            <family val="2"/>
          </rPr>
          <t xml:space="preserve">
Changed the BRD as min value of 16.20, 16.21, 17.1.0.2 &amp; 18.1 builds
</t>
        </r>
      </text>
    </comment>
    <comment ref="BVV21" authorId="1" shapeId="0" xr:uid="{482E8F54-BD39-4D92-99BF-60747EE8029A}">
      <text>
        <r>
          <rPr>
            <b/>
            <sz val="9"/>
            <color indexed="81"/>
            <rFont val="Tahoma"/>
            <family val="2"/>
          </rPr>
          <t>Nagarajan, Lavanya:</t>
        </r>
        <r>
          <rPr>
            <sz val="9"/>
            <color indexed="81"/>
            <rFont val="Tahoma"/>
            <family val="2"/>
          </rPr>
          <t xml:space="preserve">
Changed the BRD as min value of 16.20, 16.21, 17.1.0.2 &amp; 18.1 builds
</t>
        </r>
      </text>
    </comment>
    <comment ref="BVZ21" authorId="1" shapeId="0" xr:uid="{D12DF272-D82E-4E19-BDC8-8A1767A01CF2}">
      <text>
        <r>
          <rPr>
            <b/>
            <sz val="9"/>
            <color indexed="81"/>
            <rFont val="Tahoma"/>
            <family val="2"/>
          </rPr>
          <t>Nagarajan, Lavanya:</t>
        </r>
        <r>
          <rPr>
            <sz val="9"/>
            <color indexed="81"/>
            <rFont val="Tahoma"/>
            <family val="2"/>
          </rPr>
          <t xml:space="preserve">
Changed the BRD as min value of 16.20, 16.21, 17.1.0.2 &amp; 18.1 builds
</t>
        </r>
      </text>
    </comment>
    <comment ref="BWC21" authorId="1" shapeId="0" xr:uid="{9839A6D8-51A2-404B-B451-859914F13088}">
      <text>
        <r>
          <rPr>
            <b/>
            <sz val="9"/>
            <color indexed="81"/>
            <rFont val="Tahoma"/>
            <family val="2"/>
          </rPr>
          <t>Nagarajan, Lavanya:</t>
        </r>
        <r>
          <rPr>
            <sz val="9"/>
            <color indexed="81"/>
            <rFont val="Tahoma"/>
            <family val="2"/>
          </rPr>
          <t xml:space="preserve">
Changed the BRD as min value of 16.20, 16.21, 17.1.0.2 &amp; 18.1 builds
</t>
        </r>
      </text>
    </comment>
    <comment ref="BWF21" authorId="1" shapeId="0" xr:uid="{7474829F-8CC4-4E5A-9438-55D70A0DC7AF}">
      <text>
        <r>
          <rPr>
            <b/>
            <sz val="9"/>
            <color indexed="81"/>
            <rFont val="Tahoma"/>
            <family val="2"/>
          </rPr>
          <t>Nagarajan, Lavanya:</t>
        </r>
        <r>
          <rPr>
            <sz val="9"/>
            <color indexed="81"/>
            <rFont val="Tahoma"/>
            <family val="2"/>
          </rPr>
          <t xml:space="preserve">
Changed the BRD as min value of 16.20, 16.21, 17.1.0.2 &amp; 18.1 builds
</t>
        </r>
      </text>
    </comment>
    <comment ref="BXE21" authorId="1" shapeId="0" xr:uid="{7EAC04B0-2590-4A1D-8844-18826BAEFE84}">
      <text>
        <r>
          <rPr>
            <b/>
            <sz val="9"/>
            <color indexed="81"/>
            <rFont val="Tahoma"/>
            <family val="2"/>
          </rPr>
          <t>Nagarajan, Lavanya:</t>
        </r>
        <r>
          <rPr>
            <sz val="9"/>
            <color indexed="81"/>
            <rFont val="Tahoma"/>
            <family val="2"/>
          </rPr>
          <t xml:space="preserve">
Changed the BRD as min value of 17, 17.1.02 &amp; 18.1 builds</t>
        </r>
      </text>
    </comment>
    <comment ref="BXK21" authorId="1" shapeId="0" xr:uid="{74172234-DB86-43C9-B295-B89596E9EA43}">
      <text>
        <r>
          <rPr>
            <b/>
            <sz val="9"/>
            <color indexed="81"/>
            <rFont val="Tahoma"/>
            <family val="2"/>
          </rPr>
          <t>Nagarajan, Lavanya:</t>
        </r>
        <r>
          <rPr>
            <sz val="9"/>
            <color indexed="81"/>
            <rFont val="Tahoma"/>
            <family val="2"/>
          </rPr>
          <t xml:space="preserve">
Changed the BRD as min value of 17, 17.1.02 &amp; 18.1 builds</t>
        </r>
      </text>
    </comment>
    <comment ref="BXN21" authorId="1" shapeId="0" xr:uid="{79937E77-2E8E-4063-B934-813CA7CCD4C0}">
      <text>
        <r>
          <rPr>
            <b/>
            <sz val="9"/>
            <color indexed="81"/>
            <rFont val="Tahoma"/>
            <family val="2"/>
          </rPr>
          <t>Nagarajan, Lavanya:</t>
        </r>
        <r>
          <rPr>
            <sz val="9"/>
            <color indexed="81"/>
            <rFont val="Tahoma"/>
            <family val="2"/>
          </rPr>
          <t xml:space="preserve">
Changed the BRD as min value of 17, 17.1.02 &amp; 18.1 builds</t>
        </r>
      </text>
    </comment>
    <comment ref="BXQ21" authorId="1" shapeId="0" xr:uid="{B5AC9792-8828-4A22-8C15-6DDBC181B955}">
      <text>
        <r>
          <rPr>
            <b/>
            <sz val="9"/>
            <color indexed="81"/>
            <rFont val="Tahoma"/>
            <family val="2"/>
          </rPr>
          <t>Nagarajan, Lavanya:</t>
        </r>
        <r>
          <rPr>
            <sz val="9"/>
            <color indexed="81"/>
            <rFont val="Tahoma"/>
            <family val="2"/>
          </rPr>
          <t xml:space="preserve">
Changed the BRD as min value of 17, 17.1.02 &amp; 18.1 builds</t>
        </r>
      </text>
    </comment>
    <comment ref="BZF21" authorId="0" shapeId="0" xr:uid="{BA1937DE-B3CE-4560-9915-418AF9578376}">
      <text>
        <r>
          <rPr>
            <b/>
            <sz val="9"/>
            <color indexed="81"/>
            <rFont val="Tahoma"/>
            <family val="2"/>
          </rPr>
          <t>K, Arun Kumar:</t>
        </r>
        <r>
          <rPr>
            <sz val="9"/>
            <color indexed="81"/>
            <rFont val="Tahoma"/>
            <family val="2"/>
          </rPr>
          <t xml:space="preserve">
Changed the BRD as min value of 18.1.0.1, 18.0.1 &amp; 18.1 builds</t>
        </r>
      </text>
    </comment>
    <comment ref="BZL21" authorId="0" shapeId="0" xr:uid="{E76E18B8-0A1C-421A-B85B-2F383F4A8683}">
      <text>
        <r>
          <rPr>
            <b/>
            <sz val="9"/>
            <color indexed="81"/>
            <rFont val="Tahoma"/>
            <family val="2"/>
          </rPr>
          <t>K, Arun Kumar:</t>
        </r>
        <r>
          <rPr>
            <sz val="9"/>
            <color indexed="81"/>
            <rFont val="Tahoma"/>
            <family val="2"/>
          </rPr>
          <t xml:space="preserve">
Changed the BRD as min value of 18.1.0.1, 18.0.1 &amp; 18.1 builds</t>
        </r>
      </text>
    </comment>
    <comment ref="BZO21" authorId="0" shapeId="0" xr:uid="{6EE7A58C-5720-4807-B47A-4A06D1E07DBF}">
      <text>
        <r>
          <rPr>
            <b/>
            <sz val="9"/>
            <color indexed="81"/>
            <rFont val="Tahoma"/>
            <family val="2"/>
          </rPr>
          <t>K, Arun Kumar:</t>
        </r>
        <r>
          <rPr>
            <sz val="9"/>
            <color indexed="81"/>
            <rFont val="Tahoma"/>
            <family val="2"/>
          </rPr>
          <t xml:space="preserve">
Changed the BRD as min value of 18.1.0.1, 18.0.1 &amp; 18.1 builds</t>
        </r>
      </text>
    </comment>
    <comment ref="BZR21" authorId="0" shapeId="0" xr:uid="{73EC9720-FDBB-435F-BF47-16262944A56E}">
      <text>
        <r>
          <rPr>
            <b/>
            <sz val="9"/>
            <color indexed="81"/>
            <rFont val="Tahoma"/>
            <family val="2"/>
          </rPr>
          <t>K, Arun Kumar:</t>
        </r>
        <r>
          <rPr>
            <sz val="9"/>
            <color indexed="81"/>
            <rFont val="Tahoma"/>
            <family val="2"/>
          </rPr>
          <t xml:space="preserve">
Changed the BRD as min value of 18.1.0.1, 18.0.1 &amp; 18.1 builds</t>
        </r>
      </text>
    </comment>
    <comment ref="BFL22" authorId="1" shapeId="0" xr:uid="{2F5B5F63-081C-4187-B816-473A0D04E636}">
      <text>
        <r>
          <rPr>
            <b/>
            <sz val="9"/>
            <color indexed="81"/>
            <rFont val="Tahoma"/>
            <family val="2"/>
          </rPr>
          <t>Nagarajan, Lavanya:</t>
        </r>
        <r>
          <rPr>
            <sz val="9"/>
            <color indexed="81"/>
            <rFont val="Tahoma"/>
            <family val="2"/>
          </rPr>
          <t xml:space="preserve">
Changed the BRD as min value of 16.21, 17.1 &amp; 18.1 builds
</t>
        </r>
      </text>
    </comment>
    <comment ref="BPM22" authorId="1" shapeId="0" xr:uid="{B6758DA4-3D43-4171-89DE-6FAB8E7776BC}">
      <text>
        <r>
          <rPr>
            <b/>
            <sz val="9"/>
            <color indexed="81"/>
            <rFont val="Tahoma"/>
            <family val="2"/>
          </rPr>
          <t>Nagarajan, Lavanya:</t>
        </r>
        <r>
          <rPr>
            <sz val="9"/>
            <color indexed="81"/>
            <rFont val="Tahoma"/>
            <family val="2"/>
          </rPr>
          <t xml:space="preserve">
Changed the BRD as min value of 16.21, 17.1 &amp; 18.1 builds
</t>
        </r>
      </text>
    </comment>
    <comment ref="BPR22" authorId="1" shapeId="0" xr:uid="{ACBF262F-6EE5-4C41-B817-E0F3D470E8F8}">
      <text>
        <r>
          <rPr>
            <b/>
            <sz val="9"/>
            <color indexed="81"/>
            <rFont val="Tahoma"/>
            <family val="2"/>
          </rPr>
          <t>Nagarajan, Lavanya:</t>
        </r>
        <r>
          <rPr>
            <sz val="9"/>
            <color indexed="81"/>
            <rFont val="Tahoma"/>
            <family val="2"/>
          </rPr>
          <t xml:space="preserve">
Changed the BRD as min value of 16.21, 17.1 &amp; 18.1 builds
</t>
        </r>
      </text>
    </comment>
    <comment ref="BPV22" authorId="1" shapeId="0" xr:uid="{D7FCB255-284D-4684-9839-73FDD7DB135D}">
      <text>
        <r>
          <rPr>
            <b/>
            <sz val="9"/>
            <color indexed="81"/>
            <rFont val="Tahoma"/>
            <family val="2"/>
          </rPr>
          <t>Nagarajan, Lavanya:</t>
        </r>
        <r>
          <rPr>
            <sz val="9"/>
            <color indexed="81"/>
            <rFont val="Tahoma"/>
            <family val="2"/>
          </rPr>
          <t xml:space="preserve">
Changed the BRD as min value of 16.21, 17.1 &amp; 18.1 builds
</t>
        </r>
      </text>
    </comment>
    <comment ref="BPY22" authorId="1" shapeId="0" xr:uid="{95FDE18E-9762-4327-84F3-3DDE498CBBB2}">
      <text>
        <r>
          <rPr>
            <b/>
            <sz val="9"/>
            <color indexed="81"/>
            <rFont val="Tahoma"/>
            <family val="2"/>
          </rPr>
          <t>Nagarajan, Lavanya:</t>
        </r>
        <r>
          <rPr>
            <sz val="9"/>
            <color indexed="81"/>
            <rFont val="Tahoma"/>
            <family val="2"/>
          </rPr>
          <t xml:space="preserve">
Changed the BRD as min value of 16.21, 17.1 &amp; 18.1 builds
</t>
        </r>
      </text>
    </comment>
    <comment ref="BUG22" authorId="0" shapeId="0" xr:uid="{1AF9FEE8-C7E3-41B2-A1A3-BB55016CA9AF}">
      <text>
        <r>
          <rPr>
            <b/>
            <sz val="9"/>
            <color indexed="81"/>
            <rFont val="Tahoma"/>
            <family val="2"/>
          </rPr>
          <t>K, Arun Kumar:</t>
        </r>
        <r>
          <rPr>
            <sz val="9"/>
            <color indexed="81"/>
            <rFont val="Tahoma"/>
            <family val="2"/>
          </rPr>
          <t xml:space="preserve">
Changed the BRD as min value of 16.21, 17.1.0.1 &amp; 18.1 builds</t>
        </r>
      </text>
    </comment>
    <comment ref="BUO22" authorId="0" shapeId="0" xr:uid="{67C13318-27B8-4329-AAC7-8663FF1CDEA2}">
      <text>
        <r>
          <rPr>
            <b/>
            <sz val="9"/>
            <color indexed="81"/>
            <rFont val="Tahoma"/>
            <family val="2"/>
          </rPr>
          <t>K, Arun Kumar:</t>
        </r>
        <r>
          <rPr>
            <sz val="9"/>
            <color indexed="81"/>
            <rFont val="Tahoma"/>
            <family val="2"/>
          </rPr>
          <t xml:space="preserve">
Changed the BRD as min value of 16.21, 17.1.0.1 &amp; 18.1 builds</t>
        </r>
      </text>
    </comment>
    <comment ref="BUR22" authorId="0" shapeId="0" xr:uid="{3833CC9F-94CB-4C4E-B352-E900E439E561}">
      <text>
        <r>
          <rPr>
            <b/>
            <sz val="9"/>
            <color indexed="81"/>
            <rFont val="Tahoma"/>
            <family val="2"/>
          </rPr>
          <t>K, Arun Kumar:</t>
        </r>
        <r>
          <rPr>
            <sz val="9"/>
            <color indexed="81"/>
            <rFont val="Tahoma"/>
            <family val="2"/>
          </rPr>
          <t xml:space="preserve">
Changed the BRD as min value of 16.21, 17.1.0.1 &amp; 18.1 builds</t>
        </r>
      </text>
    </comment>
    <comment ref="BUU22" authorId="0" shapeId="0" xr:uid="{24FCC989-59CF-4935-8BCE-FE39274218CA}">
      <text>
        <r>
          <rPr>
            <b/>
            <sz val="9"/>
            <color indexed="81"/>
            <rFont val="Tahoma"/>
            <family val="2"/>
          </rPr>
          <t>K, Arun Kumar:</t>
        </r>
        <r>
          <rPr>
            <sz val="9"/>
            <color indexed="81"/>
            <rFont val="Tahoma"/>
            <family val="2"/>
          </rPr>
          <t xml:space="preserve">
Changed the BRD as min value of 16.21, 17.1.0.1 &amp; 18.1 builds</t>
        </r>
      </text>
    </comment>
    <comment ref="BVP22" authorId="1" shapeId="0" xr:uid="{58292F00-615A-475A-B8FD-72358DDB45C9}">
      <text>
        <r>
          <rPr>
            <b/>
            <sz val="9"/>
            <color indexed="81"/>
            <rFont val="Tahoma"/>
            <family val="2"/>
          </rPr>
          <t>Nagarajan, Lavanya:</t>
        </r>
        <r>
          <rPr>
            <sz val="9"/>
            <color indexed="81"/>
            <rFont val="Tahoma"/>
            <family val="2"/>
          </rPr>
          <t xml:space="preserve">
Changed the BRD as min value of 16.20, 16.21, 17.1.0.2 &amp; 18.1 builds
</t>
        </r>
      </text>
    </comment>
    <comment ref="BVV22" authorId="1" shapeId="0" xr:uid="{C30690A1-54A6-4826-AA85-69A2CDD44927}">
      <text>
        <r>
          <rPr>
            <b/>
            <sz val="9"/>
            <color indexed="81"/>
            <rFont val="Tahoma"/>
            <family val="2"/>
          </rPr>
          <t>Nagarajan, Lavanya:</t>
        </r>
        <r>
          <rPr>
            <sz val="9"/>
            <color indexed="81"/>
            <rFont val="Tahoma"/>
            <family val="2"/>
          </rPr>
          <t xml:space="preserve">
Changed the BRD as min value of 16.20, 16.21, 17.1.0.2 &amp; 18.1 builds
</t>
        </r>
      </text>
    </comment>
    <comment ref="BVZ22" authorId="1" shapeId="0" xr:uid="{E251BC5F-B5EF-437B-821B-A9255710150E}">
      <text>
        <r>
          <rPr>
            <b/>
            <sz val="9"/>
            <color indexed="81"/>
            <rFont val="Tahoma"/>
            <family val="2"/>
          </rPr>
          <t>Nagarajan, Lavanya:</t>
        </r>
        <r>
          <rPr>
            <sz val="9"/>
            <color indexed="81"/>
            <rFont val="Tahoma"/>
            <family val="2"/>
          </rPr>
          <t xml:space="preserve">
Changed the BRD as min value of 16.20, 16.21, 17.1.0.2 &amp; 18.1 builds
</t>
        </r>
      </text>
    </comment>
    <comment ref="BWC22" authorId="1" shapeId="0" xr:uid="{68194980-8564-4897-945C-289939327689}">
      <text>
        <r>
          <rPr>
            <b/>
            <sz val="9"/>
            <color indexed="81"/>
            <rFont val="Tahoma"/>
            <family val="2"/>
          </rPr>
          <t>Nagarajan, Lavanya:</t>
        </r>
        <r>
          <rPr>
            <sz val="9"/>
            <color indexed="81"/>
            <rFont val="Tahoma"/>
            <family val="2"/>
          </rPr>
          <t xml:space="preserve">
Changed the BRD as min value of 16.20, 16.21, 17.1.0.2 &amp; 18.1 builds
</t>
        </r>
      </text>
    </comment>
    <comment ref="BWF22" authorId="1" shapeId="0" xr:uid="{2C3AC833-1C2B-4105-9E75-D58AE2A42FDC}">
      <text>
        <r>
          <rPr>
            <b/>
            <sz val="9"/>
            <color indexed="81"/>
            <rFont val="Tahoma"/>
            <family val="2"/>
          </rPr>
          <t>Nagarajan, Lavanya:</t>
        </r>
        <r>
          <rPr>
            <sz val="9"/>
            <color indexed="81"/>
            <rFont val="Tahoma"/>
            <family val="2"/>
          </rPr>
          <t xml:space="preserve">
Changed the BRD as min value of 16.20, 16.21, 17.1.0.2 &amp; 18.1 builds
</t>
        </r>
      </text>
    </comment>
    <comment ref="BWJ22" authorId="3" shapeId="0" xr:uid="{1053693C-6E6D-4368-87D4-D5DE8C8BA90E}">
      <text>
        <r>
          <rPr>
            <b/>
            <sz val="9"/>
            <color indexed="81"/>
            <rFont val="Tahoma"/>
            <family val="2"/>
          </rPr>
          <t>Nithya, Immaculate:</t>
        </r>
        <r>
          <rPr>
            <sz val="9"/>
            <color indexed="81"/>
            <rFont val="Tahoma"/>
            <family val="2"/>
          </rPr>
          <t xml:space="preserve">
Regression the Library-Invoke-Keyboard scenarios due to, new search UI. Re-baselined the Malbec BRD with 16.7_B020 build as per the approval. Referral Jira[ SBR-39132]</t>
        </r>
      </text>
    </comment>
    <comment ref="BWO22" authorId="3" shapeId="0" xr:uid="{CD5E25F3-92E8-4C7D-AC37-5EC451454961}">
      <text>
        <r>
          <rPr>
            <b/>
            <sz val="9"/>
            <color indexed="81"/>
            <rFont val="Tahoma"/>
            <family val="2"/>
          </rPr>
          <t>Nithya, Immaculate:</t>
        </r>
        <r>
          <rPr>
            <sz val="9"/>
            <color indexed="81"/>
            <rFont val="Tahoma"/>
            <family val="2"/>
          </rPr>
          <t xml:space="preserve">
Regression the Library-Invoke-Keyboard scenarios due to, new search UI. Re-baselined the Malbec BRD with 16.7_B020 build as per the approval. Referral Jira[ SBR-39132]</t>
        </r>
      </text>
    </comment>
    <comment ref="BXE22" authorId="1" shapeId="0" xr:uid="{527C4556-7329-45E8-A27B-68503F6D4A1D}">
      <text>
        <r>
          <rPr>
            <b/>
            <sz val="9"/>
            <color indexed="81"/>
            <rFont val="Tahoma"/>
            <family val="2"/>
          </rPr>
          <t>Nagarajan, Lavanya:</t>
        </r>
        <r>
          <rPr>
            <sz val="9"/>
            <color indexed="81"/>
            <rFont val="Tahoma"/>
            <family val="2"/>
          </rPr>
          <t xml:space="preserve">
Changed the BRD as min value of 17, 17.1.02 &amp; 18.1 builds</t>
        </r>
      </text>
    </comment>
    <comment ref="BXK22" authorId="1" shapeId="0" xr:uid="{D28AA431-8633-4F45-AC02-D34B2B119F17}">
      <text>
        <r>
          <rPr>
            <b/>
            <sz val="9"/>
            <color indexed="81"/>
            <rFont val="Tahoma"/>
            <family val="2"/>
          </rPr>
          <t>Nagarajan, Lavanya:</t>
        </r>
        <r>
          <rPr>
            <sz val="9"/>
            <color indexed="81"/>
            <rFont val="Tahoma"/>
            <family val="2"/>
          </rPr>
          <t xml:space="preserve">
Changed the BRD as min value of 17, 17.1.02 &amp; 18.1 builds</t>
        </r>
      </text>
    </comment>
    <comment ref="BXN22" authorId="1" shapeId="0" xr:uid="{298F38FF-47DB-430A-A3FF-96B36F17280A}">
      <text>
        <r>
          <rPr>
            <b/>
            <sz val="9"/>
            <color indexed="81"/>
            <rFont val="Tahoma"/>
            <family val="2"/>
          </rPr>
          <t>Nagarajan, Lavanya:</t>
        </r>
        <r>
          <rPr>
            <sz val="9"/>
            <color indexed="81"/>
            <rFont val="Tahoma"/>
            <family val="2"/>
          </rPr>
          <t xml:space="preserve">
Changed the BRD as min value of 17, 17.1.02 &amp; 18.1 builds</t>
        </r>
      </text>
    </comment>
    <comment ref="BXQ22" authorId="1" shapeId="0" xr:uid="{C0C42381-310A-46AC-934F-75ECE36B8AD3}">
      <text>
        <r>
          <rPr>
            <b/>
            <sz val="9"/>
            <color indexed="81"/>
            <rFont val="Tahoma"/>
            <family val="2"/>
          </rPr>
          <t>Nagarajan, Lavanya:</t>
        </r>
        <r>
          <rPr>
            <sz val="9"/>
            <color indexed="81"/>
            <rFont val="Tahoma"/>
            <family val="2"/>
          </rPr>
          <t xml:space="preserve">
Changed the BRD as min value of 17, 17.1.02 &amp; 18.1 builds</t>
        </r>
      </text>
    </comment>
    <comment ref="BYE22" authorId="0" shapeId="0" xr:uid="{BCB5DC2F-0DED-4CD7-9DC1-8C23F36E340A}">
      <text>
        <r>
          <rPr>
            <b/>
            <sz val="9"/>
            <color indexed="81"/>
            <rFont val="Tahoma"/>
            <family val="2"/>
          </rPr>
          <t>K, Arun Kumar:</t>
        </r>
        <r>
          <rPr>
            <sz val="9"/>
            <color indexed="81"/>
            <rFont val="Tahoma"/>
            <family val="2"/>
          </rPr>
          <t xml:space="preserve">
Changed the BRD as min value of 16.30, 17.2 &amp; 18.1 build</t>
        </r>
      </text>
    </comment>
    <comment ref="BYH22" authorId="0" shapeId="0" xr:uid="{35F15DA5-7BCA-44AE-B2FD-19C7A164AD49}">
      <text>
        <r>
          <rPr>
            <b/>
            <sz val="9"/>
            <color indexed="81"/>
            <rFont val="Tahoma"/>
            <family val="2"/>
          </rPr>
          <t>K, Arun Kumar:</t>
        </r>
        <r>
          <rPr>
            <sz val="9"/>
            <color indexed="81"/>
            <rFont val="Tahoma"/>
            <family val="2"/>
          </rPr>
          <t xml:space="preserve">
Changed the BRD as min value of 16.30, 17.2 &amp; 18.1 build</t>
        </r>
      </text>
    </comment>
    <comment ref="BYN22" authorId="0" shapeId="0" xr:uid="{FFC0D600-1EE5-48AF-941A-2A466EC71A6A}">
      <text>
        <r>
          <rPr>
            <b/>
            <sz val="9"/>
            <color indexed="81"/>
            <rFont val="Tahoma"/>
            <family val="2"/>
          </rPr>
          <t>K, Arun Kumar:</t>
        </r>
        <r>
          <rPr>
            <sz val="9"/>
            <color indexed="81"/>
            <rFont val="Tahoma"/>
            <family val="2"/>
          </rPr>
          <t xml:space="preserve">
Changed the BRD as min value of 16.30, 17.2 &amp; 18.1 build</t>
        </r>
      </text>
    </comment>
    <comment ref="BYQ22" authorId="0" shapeId="0" xr:uid="{DC42AE43-B830-4126-9E7A-BF92F741700E}">
      <text>
        <r>
          <rPr>
            <b/>
            <sz val="9"/>
            <color indexed="81"/>
            <rFont val="Tahoma"/>
            <family val="2"/>
          </rPr>
          <t>K, Arun Kumar:</t>
        </r>
        <r>
          <rPr>
            <sz val="9"/>
            <color indexed="81"/>
            <rFont val="Tahoma"/>
            <family val="2"/>
          </rPr>
          <t xml:space="preserve">
Changed the BRD as min value of 16.30, 17.2 &amp; 18.1 build</t>
        </r>
      </text>
    </comment>
    <comment ref="BYT22" authorId="0" shapeId="0" xr:uid="{C5788FEB-3C0D-4783-8818-6F0CEB2B64AE}">
      <text>
        <r>
          <rPr>
            <b/>
            <sz val="9"/>
            <color indexed="81"/>
            <rFont val="Tahoma"/>
            <family val="2"/>
          </rPr>
          <t>K, Arun Kumar:</t>
        </r>
        <r>
          <rPr>
            <sz val="9"/>
            <color indexed="81"/>
            <rFont val="Tahoma"/>
            <family val="2"/>
          </rPr>
          <t xml:space="preserve">
Changed the BRD as min value of 16.30, 17.2 &amp; 18.1 build</t>
        </r>
      </text>
    </comment>
    <comment ref="BZF22" authorId="0" shapeId="0" xr:uid="{42ACD7CB-636B-4371-A40F-E1CBA6E9B809}">
      <text>
        <r>
          <rPr>
            <b/>
            <sz val="9"/>
            <color indexed="81"/>
            <rFont val="Tahoma"/>
            <family val="2"/>
          </rPr>
          <t>K, Arun Kumar:</t>
        </r>
        <r>
          <rPr>
            <sz val="9"/>
            <color indexed="81"/>
            <rFont val="Tahoma"/>
            <family val="2"/>
          </rPr>
          <t xml:space="preserve">
Changed the BRD as min value of 18.1.0.1, 18.0.1 &amp; 18.1 builds</t>
        </r>
      </text>
    </comment>
    <comment ref="BZL22" authorId="0" shapeId="0" xr:uid="{A6CBD957-AB7B-487D-AECA-8EAF2386F5A2}">
      <text>
        <r>
          <rPr>
            <b/>
            <sz val="9"/>
            <color indexed="81"/>
            <rFont val="Tahoma"/>
            <family val="2"/>
          </rPr>
          <t>K, Arun Kumar:</t>
        </r>
        <r>
          <rPr>
            <sz val="9"/>
            <color indexed="81"/>
            <rFont val="Tahoma"/>
            <family val="2"/>
          </rPr>
          <t xml:space="preserve">
Changed the BRD as min value of 18.1.0.1, 18.0.1 &amp; 18.1 builds</t>
        </r>
      </text>
    </comment>
    <comment ref="BZO22" authorId="0" shapeId="0" xr:uid="{95C8EA01-6928-4F6D-ACB2-16DB99DE94A1}">
      <text>
        <r>
          <rPr>
            <b/>
            <sz val="9"/>
            <color indexed="81"/>
            <rFont val="Tahoma"/>
            <family val="2"/>
          </rPr>
          <t>K, Arun Kumar:</t>
        </r>
        <r>
          <rPr>
            <sz val="9"/>
            <color indexed="81"/>
            <rFont val="Tahoma"/>
            <family val="2"/>
          </rPr>
          <t xml:space="preserve">
Changed the BRD as min value of 18.1.0.1, 18.0.1 &amp; 18.1 builds</t>
        </r>
      </text>
    </comment>
    <comment ref="BZR22" authorId="0" shapeId="0" xr:uid="{A1B375E2-046B-4F63-BFA8-B8B046535CF0}">
      <text>
        <r>
          <rPr>
            <b/>
            <sz val="9"/>
            <color indexed="81"/>
            <rFont val="Tahoma"/>
            <family val="2"/>
          </rPr>
          <t>K, Arun Kumar:</t>
        </r>
        <r>
          <rPr>
            <sz val="9"/>
            <color indexed="81"/>
            <rFont val="Tahoma"/>
            <family val="2"/>
          </rPr>
          <t xml:space="preserve">
Changed the BRD as min value of 18.1.0.1, 18.0.1 &amp; 18.1 builds</t>
        </r>
      </text>
    </comment>
    <comment ref="BVP23" authorId="1" shapeId="0" xr:uid="{1154B7B9-146D-498E-96FD-D07833DD53FA}">
      <text>
        <r>
          <rPr>
            <b/>
            <sz val="9"/>
            <color indexed="81"/>
            <rFont val="Tahoma"/>
            <family val="2"/>
          </rPr>
          <t>Nagarajan, Lavanya:</t>
        </r>
        <r>
          <rPr>
            <sz val="9"/>
            <color indexed="81"/>
            <rFont val="Tahoma"/>
            <family val="2"/>
          </rPr>
          <t xml:space="preserve">
Changed the BRD as min value of 16.20, 16.21, 17.1.0.2 &amp; 18.1 builds
</t>
        </r>
      </text>
    </comment>
    <comment ref="BVV23" authorId="1" shapeId="0" xr:uid="{1747E8BF-C420-4255-A39D-973BE7AAF15B}">
      <text>
        <r>
          <rPr>
            <b/>
            <sz val="9"/>
            <color indexed="81"/>
            <rFont val="Tahoma"/>
            <family val="2"/>
          </rPr>
          <t>Nagarajan, Lavanya:</t>
        </r>
        <r>
          <rPr>
            <sz val="9"/>
            <color indexed="81"/>
            <rFont val="Tahoma"/>
            <family val="2"/>
          </rPr>
          <t xml:space="preserve">
Changed the BRD as min value of 16.20, 16.21, 17.1.0.2 &amp; 18.1 builds
</t>
        </r>
      </text>
    </comment>
    <comment ref="BVZ23" authorId="1" shapeId="0" xr:uid="{88002ABA-910B-4B69-B348-C25A75017808}">
      <text>
        <r>
          <rPr>
            <b/>
            <sz val="9"/>
            <color indexed="81"/>
            <rFont val="Tahoma"/>
            <family val="2"/>
          </rPr>
          <t>Nagarajan, Lavanya:</t>
        </r>
        <r>
          <rPr>
            <sz val="9"/>
            <color indexed="81"/>
            <rFont val="Tahoma"/>
            <family val="2"/>
          </rPr>
          <t xml:space="preserve">
Changed the BRD as min value of 16.20, 16.21, 17.1.0.2 &amp; 18.1 builds
</t>
        </r>
      </text>
    </comment>
    <comment ref="BWC23" authorId="1" shapeId="0" xr:uid="{B13FE3BE-6323-48F9-AEC8-EC682BD8092C}">
      <text>
        <r>
          <rPr>
            <b/>
            <sz val="9"/>
            <color indexed="81"/>
            <rFont val="Tahoma"/>
            <family val="2"/>
          </rPr>
          <t>Nagarajan, Lavanya:</t>
        </r>
        <r>
          <rPr>
            <sz val="9"/>
            <color indexed="81"/>
            <rFont val="Tahoma"/>
            <family val="2"/>
          </rPr>
          <t xml:space="preserve">
Changed the BRD as min value of 16.20, 16.21, 17.1.0.2 &amp; 18.1 builds
</t>
        </r>
      </text>
    </comment>
    <comment ref="BWF23" authorId="1" shapeId="0" xr:uid="{20D5710B-D9B3-43A3-8232-E903F2595166}">
      <text>
        <r>
          <rPr>
            <b/>
            <sz val="9"/>
            <color indexed="81"/>
            <rFont val="Tahoma"/>
            <family val="2"/>
          </rPr>
          <t>Nagarajan, Lavanya:</t>
        </r>
        <r>
          <rPr>
            <sz val="9"/>
            <color indexed="81"/>
            <rFont val="Tahoma"/>
            <family val="2"/>
          </rPr>
          <t xml:space="preserve">
Changed the BRD as min value of 16.20, 16.21, 17.1.0.2 &amp; 18.1 builds
</t>
        </r>
      </text>
    </comment>
    <comment ref="BYE23" authorId="0" shapeId="0" xr:uid="{24A51B31-D5C0-4948-A1B7-AF54A1D21ACC}">
      <text>
        <r>
          <rPr>
            <b/>
            <sz val="9"/>
            <color indexed="81"/>
            <rFont val="Tahoma"/>
            <family val="2"/>
          </rPr>
          <t>K, Arun Kumar:</t>
        </r>
        <r>
          <rPr>
            <sz val="9"/>
            <color indexed="81"/>
            <rFont val="Tahoma"/>
            <family val="2"/>
          </rPr>
          <t xml:space="preserve">
Changed the BRD as min value of 16.30, 17.2 &amp; 18.1 build</t>
        </r>
      </text>
    </comment>
    <comment ref="BYH23" authorId="0" shapeId="0" xr:uid="{C0FFC45D-3D9A-4F1B-9F52-69F38E4B4FCC}">
      <text>
        <r>
          <rPr>
            <b/>
            <sz val="9"/>
            <color indexed="81"/>
            <rFont val="Tahoma"/>
            <family val="2"/>
          </rPr>
          <t>K, Arun Kumar:</t>
        </r>
        <r>
          <rPr>
            <sz val="9"/>
            <color indexed="81"/>
            <rFont val="Tahoma"/>
            <family val="2"/>
          </rPr>
          <t xml:space="preserve">
Changed the BRD as min value of 16.30, 17.2 &amp; 18.1 build</t>
        </r>
      </text>
    </comment>
    <comment ref="BYN23" authorId="0" shapeId="0" xr:uid="{1CF396BF-18C4-4D32-B38F-A276C652563E}">
      <text>
        <r>
          <rPr>
            <b/>
            <sz val="9"/>
            <color indexed="81"/>
            <rFont val="Tahoma"/>
            <family val="2"/>
          </rPr>
          <t>K, Arun Kumar:</t>
        </r>
        <r>
          <rPr>
            <sz val="9"/>
            <color indexed="81"/>
            <rFont val="Tahoma"/>
            <family val="2"/>
          </rPr>
          <t xml:space="preserve">
Changed the BRD as min value of 16.30, 17.2 &amp; 18.1 build</t>
        </r>
      </text>
    </comment>
    <comment ref="BYQ23" authorId="0" shapeId="0" xr:uid="{4A98CA3A-DE3A-45A2-85BB-FD7950D181B6}">
      <text>
        <r>
          <rPr>
            <b/>
            <sz val="9"/>
            <color indexed="81"/>
            <rFont val="Tahoma"/>
            <family val="2"/>
          </rPr>
          <t>K, Arun Kumar:</t>
        </r>
        <r>
          <rPr>
            <sz val="9"/>
            <color indexed="81"/>
            <rFont val="Tahoma"/>
            <family val="2"/>
          </rPr>
          <t xml:space="preserve">
Changed the BRD as min value of 16.30, 17.2 &amp; 18.1 build</t>
        </r>
      </text>
    </comment>
    <comment ref="BYT23" authorId="0" shapeId="0" xr:uid="{D652DD44-FC4B-43B6-8F71-3CF54AFC6F28}">
      <text>
        <r>
          <rPr>
            <b/>
            <sz val="9"/>
            <color indexed="81"/>
            <rFont val="Tahoma"/>
            <family val="2"/>
          </rPr>
          <t>K, Arun Kumar:</t>
        </r>
        <r>
          <rPr>
            <sz val="9"/>
            <color indexed="81"/>
            <rFont val="Tahoma"/>
            <family val="2"/>
          </rPr>
          <t xml:space="preserve">
Changed the BRD as min value of 16.30, 17.2 &amp; 18.1 build</t>
        </r>
      </text>
    </comment>
    <comment ref="BZF23" authorId="0" shapeId="0" xr:uid="{B0C1D236-3A42-4C60-81D6-6AE8B5FF7A28}">
      <text>
        <r>
          <rPr>
            <b/>
            <sz val="9"/>
            <color indexed="81"/>
            <rFont val="Tahoma"/>
            <family val="2"/>
          </rPr>
          <t>K, Arun Kumar:</t>
        </r>
        <r>
          <rPr>
            <sz val="9"/>
            <color indexed="81"/>
            <rFont val="Tahoma"/>
            <family val="2"/>
          </rPr>
          <t xml:space="preserve">
Changed the BRD as min value of 18.1.0.1, 18.0.1 &amp; 18.1 builds</t>
        </r>
      </text>
    </comment>
    <comment ref="BZL23" authorId="0" shapeId="0" xr:uid="{A251098A-185A-4B6C-9EFA-0BC177F04F40}">
      <text>
        <r>
          <rPr>
            <b/>
            <sz val="9"/>
            <color indexed="81"/>
            <rFont val="Tahoma"/>
            <family val="2"/>
          </rPr>
          <t>K, Arun Kumar:</t>
        </r>
        <r>
          <rPr>
            <sz val="9"/>
            <color indexed="81"/>
            <rFont val="Tahoma"/>
            <family val="2"/>
          </rPr>
          <t xml:space="preserve">
Changed the BRD as min value of 18.1.0.1, 18.0.1 &amp; 18.1 builds</t>
        </r>
      </text>
    </comment>
    <comment ref="BZO23" authorId="0" shapeId="0" xr:uid="{42E4DAB5-EBE0-496F-8AF8-0E07CA07F5CA}">
      <text>
        <r>
          <rPr>
            <b/>
            <sz val="9"/>
            <color indexed="81"/>
            <rFont val="Tahoma"/>
            <family val="2"/>
          </rPr>
          <t>K, Arun Kumar:</t>
        </r>
        <r>
          <rPr>
            <sz val="9"/>
            <color indexed="81"/>
            <rFont val="Tahoma"/>
            <family val="2"/>
          </rPr>
          <t xml:space="preserve">
Changed the BRD as min value of 18.1.0.1, 18.0.1 &amp; 18.1 builds</t>
        </r>
      </text>
    </comment>
    <comment ref="BZR23" authorId="0" shapeId="0" xr:uid="{101F568D-E28D-44B9-851F-66EB2B1EE9A5}">
      <text>
        <r>
          <rPr>
            <b/>
            <sz val="9"/>
            <color indexed="81"/>
            <rFont val="Tahoma"/>
            <family val="2"/>
          </rPr>
          <t>K, Arun Kumar:</t>
        </r>
        <r>
          <rPr>
            <sz val="9"/>
            <color indexed="81"/>
            <rFont val="Tahoma"/>
            <family val="2"/>
          </rPr>
          <t xml:space="preserve">
Changed the BRD as min value of 18.1.0.1, 18.0.1 &amp; 18.1 builds</t>
        </r>
      </text>
    </comment>
    <comment ref="BVP24" authorId="1" shapeId="0" xr:uid="{31780257-C300-433A-8EAB-E1E73175CE77}">
      <text>
        <r>
          <rPr>
            <b/>
            <sz val="9"/>
            <color indexed="81"/>
            <rFont val="Tahoma"/>
            <family val="2"/>
          </rPr>
          <t>Nagarajan, Lavanya:</t>
        </r>
        <r>
          <rPr>
            <sz val="9"/>
            <color indexed="81"/>
            <rFont val="Tahoma"/>
            <family val="2"/>
          </rPr>
          <t xml:space="preserve">
Changed the BRD as min value of 16.20, 16.21, 17.1.0.2 &amp; 18.1 builds
</t>
        </r>
      </text>
    </comment>
    <comment ref="BVV24" authorId="1" shapeId="0" xr:uid="{E50AF40B-FC15-4081-A3F4-12C70922F161}">
      <text>
        <r>
          <rPr>
            <b/>
            <sz val="9"/>
            <color indexed="81"/>
            <rFont val="Tahoma"/>
            <family val="2"/>
          </rPr>
          <t>Nagarajan, Lavanya:</t>
        </r>
        <r>
          <rPr>
            <sz val="9"/>
            <color indexed="81"/>
            <rFont val="Tahoma"/>
            <family val="2"/>
          </rPr>
          <t xml:space="preserve">
Changed the BRD as min value of 16.20, 16.21, 17.1.0.2 &amp; 18.1 builds
</t>
        </r>
      </text>
    </comment>
    <comment ref="BVZ24" authorId="1" shapeId="0" xr:uid="{97430F68-9566-48B7-94D3-87E53355FADA}">
      <text>
        <r>
          <rPr>
            <b/>
            <sz val="9"/>
            <color indexed="81"/>
            <rFont val="Tahoma"/>
            <family val="2"/>
          </rPr>
          <t>Nagarajan, Lavanya:</t>
        </r>
        <r>
          <rPr>
            <sz val="9"/>
            <color indexed="81"/>
            <rFont val="Tahoma"/>
            <family val="2"/>
          </rPr>
          <t xml:space="preserve">
Changed the BRD as min value of 16.20, 16.21, 17.1.0.2 &amp; 18.1 builds
</t>
        </r>
      </text>
    </comment>
    <comment ref="BWC24" authorId="1" shapeId="0" xr:uid="{E00247B9-1152-44D1-8970-ABC7785FD43A}">
      <text>
        <r>
          <rPr>
            <b/>
            <sz val="9"/>
            <color indexed="81"/>
            <rFont val="Tahoma"/>
            <family val="2"/>
          </rPr>
          <t>Nagarajan, Lavanya:</t>
        </r>
        <r>
          <rPr>
            <sz val="9"/>
            <color indexed="81"/>
            <rFont val="Tahoma"/>
            <family val="2"/>
          </rPr>
          <t xml:space="preserve">
Changed the BRD as min value of 16.20, 16.21, 17.1.0.2 &amp; 18.1 builds
</t>
        </r>
      </text>
    </comment>
    <comment ref="BWF24" authorId="1" shapeId="0" xr:uid="{A8C634DD-2930-460A-81A7-297984672C9B}">
      <text>
        <r>
          <rPr>
            <b/>
            <sz val="9"/>
            <color indexed="81"/>
            <rFont val="Tahoma"/>
            <family val="2"/>
          </rPr>
          <t>Nagarajan, Lavanya:</t>
        </r>
        <r>
          <rPr>
            <sz val="9"/>
            <color indexed="81"/>
            <rFont val="Tahoma"/>
            <family val="2"/>
          </rPr>
          <t xml:space="preserve">
Changed the BRD as min value of 16.20, 16.21, 17.1.0.2 &amp; 18.1 builds
</t>
        </r>
      </text>
    </comment>
    <comment ref="BVP25" authorId="1" shapeId="0" xr:uid="{E9DCFEDB-888C-4CB1-9FFD-21EEBB1DF7A6}">
      <text>
        <r>
          <rPr>
            <b/>
            <sz val="9"/>
            <color indexed="81"/>
            <rFont val="Tahoma"/>
            <family val="2"/>
          </rPr>
          <t>Nagarajan, Lavanya:</t>
        </r>
        <r>
          <rPr>
            <sz val="9"/>
            <color indexed="81"/>
            <rFont val="Tahoma"/>
            <family val="2"/>
          </rPr>
          <t xml:space="preserve">
Changed the BRD as min value of 16.20, 16.21, 17.1.0.2 &amp; 18.1 builds
</t>
        </r>
      </text>
    </comment>
    <comment ref="BVV25" authorId="1" shapeId="0" xr:uid="{86A791F1-711A-4046-A0C1-6408F74F7CC4}">
      <text>
        <r>
          <rPr>
            <b/>
            <sz val="9"/>
            <color indexed="81"/>
            <rFont val="Tahoma"/>
            <family val="2"/>
          </rPr>
          <t>Nagarajan, Lavanya:</t>
        </r>
        <r>
          <rPr>
            <sz val="9"/>
            <color indexed="81"/>
            <rFont val="Tahoma"/>
            <family val="2"/>
          </rPr>
          <t xml:space="preserve">
Changed the BRD as min value of 16.20, 16.21, 17.1.0.2 &amp; 18.1 builds
</t>
        </r>
      </text>
    </comment>
    <comment ref="BVZ25" authorId="1" shapeId="0" xr:uid="{9CC8BCB7-CDF4-40E5-9940-8D69997B2498}">
      <text>
        <r>
          <rPr>
            <b/>
            <sz val="9"/>
            <color indexed="81"/>
            <rFont val="Tahoma"/>
            <family val="2"/>
          </rPr>
          <t>Nagarajan, Lavanya:</t>
        </r>
        <r>
          <rPr>
            <sz val="9"/>
            <color indexed="81"/>
            <rFont val="Tahoma"/>
            <family val="2"/>
          </rPr>
          <t xml:space="preserve">
Changed the BRD as min value of 16.20, 16.21, 17.1.0.2 &amp; 18.1 builds
</t>
        </r>
      </text>
    </comment>
    <comment ref="BWC25" authorId="1" shapeId="0" xr:uid="{75BB8AC4-3E76-45F8-998A-649D2FC7023C}">
      <text>
        <r>
          <rPr>
            <b/>
            <sz val="9"/>
            <color indexed="81"/>
            <rFont val="Tahoma"/>
            <family val="2"/>
          </rPr>
          <t>Nagarajan, Lavanya:</t>
        </r>
        <r>
          <rPr>
            <sz val="9"/>
            <color indexed="81"/>
            <rFont val="Tahoma"/>
            <family val="2"/>
          </rPr>
          <t xml:space="preserve">
Changed the BRD as min value of 16.20, 16.21, 17.1.0.2 &amp; 18.1 builds
</t>
        </r>
      </text>
    </comment>
    <comment ref="BWF25" authorId="1" shapeId="0" xr:uid="{396E382D-44B2-42DC-A963-0F7A413D8CEA}">
      <text>
        <r>
          <rPr>
            <b/>
            <sz val="9"/>
            <color indexed="81"/>
            <rFont val="Tahoma"/>
            <family val="2"/>
          </rPr>
          <t>Nagarajan, Lavanya:</t>
        </r>
        <r>
          <rPr>
            <sz val="9"/>
            <color indexed="81"/>
            <rFont val="Tahoma"/>
            <family val="2"/>
          </rPr>
          <t xml:space="preserve">
Changed the BRD as min value of 16.20, 16.21, 17.1.0.2 &amp; 18.1 builds
</t>
        </r>
      </text>
    </comment>
    <comment ref="BXE25" authorId="1" shapeId="0" xr:uid="{2DC234C2-E683-461C-B521-7B905E73FB77}">
      <text>
        <r>
          <rPr>
            <b/>
            <sz val="9"/>
            <color indexed="81"/>
            <rFont val="Tahoma"/>
            <family val="2"/>
          </rPr>
          <t>Nagarajan, Lavanya:</t>
        </r>
        <r>
          <rPr>
            <sz val="9"/>
            <color indexed="81"/>
            <rFont val="Tahoma"/>
            <family val="2"/>
          </rPr>
          <t xml:space="preserve">
Changed the BRD as min value of 17, 17.1.02 &amp; 18.1 builds</t>
        </r>
      </text>
    </comment>
    <comment ref="BXK25" authorId="1" shapeId="0" xr:uid="{BD0F0E1C-E0E4-4FC6-B9EB-DC479EFA4DC0}">
      <text>
        <r>
          <rPr>
            <b/>
            <sz val="9"/>
            <color indexed="81"/>
            <rFont val="Tahoma"/>
            <family val="2"/>
          </rPr>
          <t>Nagarajan, Lavanya:</t>
        </r>
        <r>
          <rPr>
            <sz val="9"/>
            <color indexed="81"/>
            <rFont val="Tahoma"/>
            <family val="2"/>
          </rPr>
          <t xml:space="preserve">
Changed the BRD as min value of 17, 17.1.02 &amp; 18.1 builds</t>
        </r>
      </text>
    </comment>
    <comment ref="BXN25" authorId="1" shapeId="0" xr:uid="{58BE2DB6-5831-4B0F-ABAB-76DAD7284728}">
      <text>
        <r>
          <rPr>
            <b/>
            <sz val="9"/>
            <color indexed="81"/>
            <rFont val="Tahoma"/>
            <family val="2"/>
          </rPr>
          <t>Nagarajan, Lavanya:</t>
        </r>
        <r>
          <rPr>
            <sz val="9"/>
            <color indexed="81"/>
            <rFont val="Tahoma"/>
            <family val="2"/>
          </rPr>
          <t xml:space="preserve">
Changed the BRD as min value of 17, 17.1.02 &amp; 18.1 builds</t>
        </r>
      </text>
    </comment>
    <comment ref="BXQ25" authorId="1" shapeId="0" xr:uid="{4DB8B1D5-D601-495C-B879-9A6956CD4075}">
      <text>
        <r>
          <rPr>
            <b/>
            <sz val="9"/>
            <color indexed="81"/>
            <rFont val="Tahoma"/>
            <family val="2"/>
          </rPr>
          <t>Nagarajan, Lavanya:</t>
        </r>
        <r>
          <rPr>
            <sz val="9"/>
            <color indexed="81"/>
            <rFont val="Tahoma"/>
            <family val="2"/>
          </rPr>
          <t xml:space="preserve">
Changed the BRD as min value of 17, 17.1.02 &amp; 18.1 builds</t>
        </r>
      </text>
    </comment>
    <comment ref="BPM27" authorId="1" shapeId="0" xr:uid="{710D8164-493E-4ACB-AC66-8B1E26C1D825}">
      <text>
        <r>
          <rPr>
            <b/>
            <sz val="9"/>
            <color indexed="81"/>
            <rFont val="Tahoma"/>
            <family val="2"/>
          </rPr>
          <t>Nagarajan, Lavanya:</t>
        </r>
        <r>
          <rPr>
            <sz val="9"/>
            <color indexed="81"/>
            <rFont val="Tahoma"/>
            <family val="2"/>
          </rPr>
          <t xml:space="preserve">
Changed the BRD as min value of 16.21, 17.1 &amp; 18.1 builds
</t>
        </r>
      </text>
    </comment>
    <comment ref="BPR27" authorId="1" shapeId="0" xr:uid="{AD3D2BCF-1134-4529-A16C-BF49546480CC}">
      <text>
        <r>
          <rPr>
            <b/>
            <sz val="9"/>
            <color indexed="81"/>
            <rFont val="Tahoma"/>
            <family val="2"/>
          </rPr>
          <t>Nagarajan, Lavanya:</t>
        </r>
        <r>
          <rPr>
            <sz val="9"/>
            <color indexed="81"/>
            <rFont val="Tahoma"/>
            <family val="2"/>
          </rPr>
          <t xml:space="preserve">
Changed the BRD as min value of 16.21, 17.1 &amp; 18.1 builds
</t>
        </r>
      </text>
    </comment>
    <comment ref="BPV27" authorId="1" shapeId="0" xr:uid="{25E06FD4-7781-4139-82D9-03CB43F2999D}">
      <text>
        <r>
          <rPr>
            <b/>
            <sz val="9"/>
            <color indexed="81"/>
            <rFont val="Tahoma"/>
            <family val="2"/>
          </rPr>
          <t>Nagarajan, Lavanya:</t>
        </r>
        <r>
          <rPr>
            <sz val="9"/>
            <color indexed="81"/>
            <rFont val="Tahoma"/>
            <family val="2"/>
          </rPr>
          <t xml:space="preserve">
Changed the BRD as min value of 16.21, 17.1 &amp; 18.1 builds
</t>
        </r>
      </text>
    </comment>
    <comment ref="BPY27" authorId="1" shapeId="0" xr:uid="{6236B480-2856-485D-B0A1-622C32DB1685}">
      <text>
        <r>
          <rPr>
            <b/>
            <sz val="9"/>
            <color indexed="81"/>
            <rFont val="Tahoma"/>
            <family val="2"/>
          </rPr>
          <t>Nagarajan, Lavanya:</t>
        </r>
        <r>
          <rPr>
            <sz val="9"/>
            <color indexed="81"/>
            <rFont val="Tahoma"/>
            <family val="2"/>
          </rPr>
          <t xml:space="preserve">
Changed the BRD as min value of 16.21, 17.1 &amp; 18.1 builds
</t>
        </r>
      </text>
    </comment>
    <comment ref="BVP27" authorId="1" shapeId="0" xr:uid="{AA24DFA0-A329-4F09-BE82-2EFB989D7E83}">
      <text>
        <r>
          <rPr>
            <b/>
            <sz val="9"/>
            <color indexed="81"/>
            <rFont val="Tahoma"/>
            <family val="2"/>
          </rPr>
          <t>Nagarajan, Lavanya:</t>
        </r>
        <r>
          <rPr>
            <sz val="9"/>
            <color indexed="81"/>
            <rFont val="Tahoma"/>
            <family val="2"/>
          </rPr>
          <t xml:space="preserve">
Changed the BRD as min value of 16.20, 16.21, 17.1.0.2 &amp; 18.1 builds
</t>
        </r>
      </text>
    </comment>
    <comment ref="BVV27" authorId="1" shapeId="0" xr:uid="{5FE874B3-E49A-4774-9022-2AFA05CCABE5}">
      <text>
        <r>
          <rPr>
            <b/>
            <sz val="9"/>
            <color indexed="81"/>
            <rFont val="Tahoma"/>
            <family val="2"/>
          </rPr>
          <t>Nagarajan, Lavanya:</t>
        </r>
        <r>
          <rPr>
            <sz val="9"/>
            <color indexed="81"/>
            <rFont val="Tahoma"/>
            <family val="2"/>
          </rPr>
          <t xml:space="preserve">
Changed the BRD as min value of 16.20, 16.21, 17.1.0.2 &amp; 18.1 builds
</t>
        </r>
      </text>
    </comment>
    <comment ref="BVZ27" authorId="1" shapeId="0" xr:uid="{3B8043DF-F957-44C2-8B05-ACD76CA65876}">
      <text>
        <r>
          <rPr>
            <b/>
            <sz val="9"/>
            <color indexed="81"/>
            <rFont val="Tahoma"/>
            <family val="2"/>
          </rPr>
          <t>Nagarajan, Lavanya:</t>
        </r>
        <r>
          <rPr>
            <sz val="9"/>
            <color indexed="81"/>
            <rFont val="Tahoma"/>
            <family val="2"/>
          </rPr>
          <t xml:space="preserve">
Changed the BRD as min value of 16.20, 16.21, 17.1.0.2 &amp; 18.1 builds
</t>
        </r>
      </text>
    </comment>
    <comment ref="BWC27" authorId="1" shapeId="0" xr:uid="{F119AE34-CB02-4392-8A99-30E99AB68A28}">
      <text>
        <r>
          <rPr>
            <b/>
            <sz val="9"/>
            <color indexed="81"/>
            <rFont val="Tahoma"/>
            <family val="2"/>
          </rPr>
          <t>Nagarajan, Lavanya:</t>
        </r>
        <r>
          <rPr>
            <sz val="9"/>
            <color indexed="81"/>
            <rFont val="Tahoma"/>
            <family val="2"/>
          </rPr>
          <t xml:space="preserve">
Changed the BRD as min value of 16.20, 16.21, 17.1.0.2 &amp; 18.1 builds
</t>
        </r>
      </text>
    </comment>
    <comment ref="BWF27" authorId="1" shapeId="0" xr:uid="{2B8EFDC8-CFA0-4CF9-AD88-837A457310F8}">
      <text>
        <r>
          <rPr>
            <b/>
            <sz val="9"/>
            <color indexed="81"/>
            <rFont val="Tahoma"/>
            <family val="2"/>
          </rPr>
          <t>Nagarajan, Lavanya:</t>
        </r>
        <r>
          <rPr>
            <sz val="9"/>
            <color indexed="81"/>
            <rFont val="Tahoma"/>
            <family val="2"/>
          </rPr>
          <t xml:space="preserve">
Changed the BRD as min value of 16.20, 16.21, 17.1.0.2 &amp; 18.1 builds
</t>
        </r>
      </text>
    </comment>
    <comment ref="BXE27" authorId="1" shapeId="0" xr:uid="{F9EB8057-D64B-4865-AB66-6B2F1F4ECFF7}">
      <text>
        <r>
          <rPr>
            <b/>
            <sz val="9"/>
            <color indexed="81"/>
            <rFont val="Tahoma"/>
            <family val="2"/>
          </rPr>
          <t>Nagarajan, Lavanya:</t>
        </r>
        <r>
          <rPr>
            <sz val="9"/>
            <color indexed="81"/>
            <rFont val="Tahoma"/>
            <family val="2"/>
          </rPr>
          <t xml:space="preserve">
Changed the BRD as min value of 17, 17.1.02 &amp; 18.1 builds</t>
        </r>
      </text>
    </comment>
    <comment ref="BXK27" authorId="1" shapeId="0" xr:uid="{DA8F8691-E28D-4AB3-B8C7-5558F81CE6E1}">
      <text>
        <r>
          <rPr>
            <b/>
            <sz val="9"/>
            <color indexed="81"/>
            <rFont val="Tahoma"/>
            <family val="2"/>
          </rPr>
          <t>Nagarajan, Lavanya:</t>
        </r>
        <r>
          <rPr>
            <sz val="9"/>
            <color indexed="81"/>
            <rFont val="Tahoma"/>
            <family val="2"/>
          </rPr>
          <t xml:space="preserve">
Changed the BRD as min value of 17, 17.1.02 &amp; 18.1 builds</t>
        </r>
      </text>
    </comment>
    <comment ref="BXN27" authorId="1" shapeId="0" xr:uid="{E58CD47E-84B2-4419-9DF1-3FFACD43B9EA}">
      <text>
        <r>
          <rPr>
            <b/>
            <sz val="9"/>
            <color indexed="81"/>
            <rFont val="Tahoma"/>
            <family val="2"/>
          </rPr>
          <t>Nagarajan, Lavanya:</t>
        </r>
        <r>
          <rPr>
            <sz val="9"/>
            <color indexed="81"/>
            <rFont val="Tahoma"/>
            <family val="2"/>
          </rPr>
          <t xml:space="preserve">
Changed the BRD as min value of 17, 17.1.02 &amp; 18.1 builds</t>
        </r>
      </text>
    </comment>
    <comment ref="BXQ27" authorId="1" shapeId="0" xr:uid="{73C3EE73-C671-45CD-AA19-ED9FD7EE5A9C}">
      <text>
        <r>
          <rPr>
            <b/>
            <sz val="9"/>
            <color indexed="81"/>
            <rFont val="Tahoma"/>
            <family val="2"/>
          </rPr>
          <t>Nagarajan, Lavanya:</t>
        </r>
        <r>
          <rPr>
            <sz val="9"/>
            <color indexed="81"/>
            <rFont val="Tahoma"/>
            <family val="2"/>
          </rPr>
          <t xml:space="preserve">
Changed the BRD as min value of 17, 17.1.02 &amp; 18.1 builds</t>
        </r>
      </text>
    </comment>
    <comment ref="BZF27" authorId="0" shapeId="0" xr:uid="{87FCDFEE-85E3-4EA1-A4BB-589A2F7683E2}">
      <text>
        <r>
          <rPr>
            <b/>
            <sz val="9"/>
            <color indexed="81"/>
            <rFont val="Tahoma"/>
            <family val="2"/>
          </rPr>
          <t>K, Arun Kumar:</t>
        </r>
        <r>
          <rPr>
            <sz val="9"/>
            <color indexed="81"/>
            <rFont val="Tahoma"/>
            <family val="2"/>
          </rPr>
          <t xml:space="preserve">
Changed the BRD as min value of 18.1.0.1, 18.0.1 &amp; 18.1 builds</t>
        </r>
      </text>
    </comment>
    <comment ref="BZL27" authorId="0" shapeId="0" xr:uid="{16E6FC48-8C01-4F2B-A741-E07D226CCA81}">
      <text>
        <r>
          <rPr>
            <b/>
            <sz val="9"/>
            <color indexed="81"/>
            <rFont val="Tahoma"/>
            <family val="2"/>
          </rPr>
          <t>K, Arun Kumar:</t>
        </r>
        <r>
          <rPr>
            <sz val="9"/>
            <color indexed="81"/>
            <rFont val="Tahoma"/>
            <family val="2"/>
          </rPr>
          <t xml:space="preserve">
Changed the BRD as min value of 18.1.0.1, 18.0.1 &amp; 18.1 builds</t>
        </r>
      </text>
    </comment>
    <comment ref="BZO27" authorId="0" shapeId="0" xr:uid="{682BB1BF-2584-40B0-8BDD-171889FF1A84}">
      <text>
        <r>
          <rPr>
            <b/>
            <sz val="9"/>
            <color indexed="81"/>
            <rFont val="Tahoma"/>
            <family val="2"/>
          </rPr>
          <t>K, Arun Kumar:</t>
        </r>
        <r>
          <rPr>
            <sz val="9"/>
            <color indexed="81"/>
            <rFont val="Tahoma"/>
            <family val="2"/>
          </rPr>
          <t xml:space="preserve">
Changed the BRD as min value of 18.1.0.1, 18.0.1 &amp; 18.1 builds</t>
        </r>
      </text>
    </comment>
    <comment ref="BZR27" authorId="0" shapeId="0" xr:uid="{E24ECF11-6DA7-47E4-AB85-A3D17A239F51}">
      <text>
        <r>
          <rPr>
            <b/>
            <sz val="9"/>
            <color indexed="81"/>
            <rFont val="Tahoma"/>
            <family val="2"/>
          </rPr>
          <t>K, Arun Kumar:</t>
        </r>
        <r>
          <rPr>
            <sz val="9"/>
            <color indexed="81"/>
            <rFont val="Tahoma"/>
            <family val="2"/>
          </rPr>
          <t xml:space="preserve">
Changed the BRD as min value of 18.1.0.1, 18.0.1 &amp; 18.1 builds</t>
        </r>
      </text>
    </comment>
    <comment ref="BFL28" authorId="1" shapeId="0" xr:uid="{2EDAC624-AF36-4B64-8C31-EA3B875FAD3E}">
      <text>
        <r>
          <rPr>
            <b/>
            <sz val="9"/>
            <color indexed="81"/>
            <rFont val="Tahoma"/>
            <family val="2"/>
          </rPr>
          <t>Nagarajan, Lavanya:</t>
        </r>
        <r>
          <rPr>
            <sz val="9"/>
            <color indexed="81"/>
            <rFont val="Tahoma"/>
            <family val="2"/>
          </rPr>
          <t xml:space="preserve">
Changed the BRD as min value of 16.21, 17.1 &amp; 18.1 builds
</t>
        </r>
      </text>
    </comment>
    <comment ref="BLQ28" authorId="1" shapeId="0" xr:uid="{1892072A-E9D8-4429-AE28-F08BB0125B6F}">
      <text>
        <r>
          <rPr>
            <b/>
            <sz val="9"/>
            <color indexed="81"/>
            <rFont val="Tahoma"/>
            <family val="2"/>
          </rPr>
          <t>Nagarajan, Lavanya:</t>
        </r>
        <r>
          <rPr>
            <sz val="9"/>
            <color indexed="81"/>
            <rFont val="Tahoma"/>
            <family val="2"/>
          </rPr>
          <t xml:space="preserve">
Changed the BRD as min value of 16.21, 17.1 &amp; 18.1 builds
</t>
        </r>
      </text>
    </comment>
    <comment ref="BLW28" authorId="1" shapeId="0" xr:uid="{D7D1343A-5CE4-4C3A-B075-DA7940684A34}">
      <text>
        <r>
          <rPr>
            <b/>
            <sz val="9"/>
            <color indexed="81"/>
            <rFont val="Tahoma"/>
            <family val="2"/>
          </rPr>
          <t>Nagarajan, Lavanya:</t>
        </r>
        <r>
          <rPr>
            <sz val="9"/>
            <color indexed="81"/>
            <rFont val="Tahoma"/>
            <family val="2"/>
          </rPr>
          <t xml:space="preserve">
Changed the BRD as min value of 16.21, 17.1 &amp; 18.1 builds
</t>
        </r>
      </text>
    </comment>
    <comment ref="BMB28" authorId="1" shapeId="0" xr:uid="{CAC68612-3C16-4FDD-9B4C-55FF65B1E723}">
      <text>
        <r>
          <rPr>
            <b/>
            <sz val="9"/>
            <color indexed="81"/>
            <rFont val="Tahoma"/>
            <family val="2"/>
          </rPr>
          <t>Nagarajan, Lavanya:</t>
        </r>
        <r>
          <rPr>
            <sz val="9"/>
            <color indexed="81"/>
            <rFont val="Tahoma"/>
            <family val="2"/>
          </rPr>
          <t xml:space="preserve">
Changed the BRD as min value of 16.21, 17.1 &amp; 18.1 builds
</t>
        </r>
      </text>
    </comment>
    <comment ref="BMF28" authorId="1" shapeId="0" xr:uid="{27D8EF06-D2DB-4294-81E2-E11C249DB193}">
      <text>
        <r>
          <rPr>
            <b/>
            <sz val="9"/>
            <color indexed="81"/>
            <rFont val="Tahoma"/>
            <family val="2"/>
          </rPr>
          <t>Nagarajan, Lavanya:</t>
        </r>
        <r>
          <rPr>
            <sz val="9"/>
            <color indexed="81"/>
            <rFont val="Tahoma"/>
            <family val="2"/>
          </rPr>
          <t xml:space="preserve">
Changed the BRD as min value of 16.21, 17.1 &amp; 18.1 builds
</t>
        </r>
      </text>
    </comment>
    <comment ref="BPM28" authorId="1" shapeId="0" xr:uid="{5F0BEC63-3640-4238-964E-9D31E2174108}">
      <text>
        <r>
          <rPr>
            <b/>
            <sz val="9"/>
            <color indexed="81"/>
            <rFont val="Tahoma"/>
            <family val="2"/>
          </rPr>
          <t>Nagarajan, Lavanya:</t>
        </r>
        <r>
          <rPr>
            <sz val="9"/>
            <color indexed="81"/>
            <rFont val="Tahoma"/>
            <family val="2"/>
          </rPr>
          <t xml:space="preserve">
Changed the BRD as min value of 16.21, 17.1 &amp; 18.1 builds
</t>
        </r>
      </text>
    </comment>
    <comment ref="BPR28" authorId="1" shapeId="0" xr:uid="{D6DE07BA-7009-4394-85D6-5D78D7529F5D}">
      <text>
        <r>
          <rPr>
            <b/>
            <sz val="9"/>
            <color indexed="81"/>
            <rFont val="Tahoma"/>
            <family val="2"/>
          </rPr>
          <t>Nagarajan, Lavanya:</t>
        </r>
        <r>
          <rPr>
            <sz val="9"/>
            <color indexed="81"/>
            <rFont val="Tahoma"/>
            <family val="2"/>
          </rPr>
          <t xml:space="preserve">
Changed the BRD as min value of 16.21, 17.1 &amp; 18.1 builds
</t>
        </r>
      </text>
    </comment>
    <comment ref="BPV28" authorId="1" shapeId="0" xr:uid="{BCDE2583-02CF-41D0-8517-FB23A2492313}">
      <text>
        <r>
          <rPr>
            <b/>
            <sz val="9"/>
            <color indexed="81"/>
            <rFont val="Tahoma"/>
            <family val="2"/>
          </rPr>
          <t>Nagarajan, Lavanya:</t>
        </r>
        <r>
          <rPr>
            <sz val="9"/>
            <color indexed="81"/>
            <rFont val="Tahoma"/>
            <family val="2"/>
          </rPr>
          <t xml:space="preserve">
Changed the BRD as min value of 16.21, 17.1 &amp; 18.1 builds
</t>
        </r>
      </text>
    </comment>
    <comment ref="BPY28" authorId="1" shapeId="0" xr:uid="{552D3234-338F-4F44-9BA4-9278797E8BC9}">
      <text>
        <r>
          <rPr>
            <b/>
            <sz val="9"/>
            <color indexed="81"/>
            <rFont val="Tahoma"/>
            <family val="2"/>
          </rPr>
          <t>Nagarajan, Lavanya:</t>
        </r>
        <r>
          <rPr>
            <sz val="9"/>
            <color indexed="81"/>
            <rFont val="Tahoma"/>
            <family val="2"/>
          </rPr>
          <t xml:space="preserve">
Changed the BRD as min value of 16.21, 17.1 &amp; 18.1 builds
</t>
        </r>
      </text>
    </comment>
    <comment ref="BUG28" authorId="0" shapeId="0" xr:uid="{05F0BA61-9C39-484A-BBE9-3FBF80AEB66F}">
      <text>
        <r>
          <rPr>
            <b/>
            <sz val="9"/>
            <color indexed="81"/>
            <rFont val="Tahoma"/>
            <family val="2"/>
          </rPr>
          <t>K, Arun Kumar:</t>
        </r>
        <r>
          <rPr>
            <sz val="9"/>
            <color indexed="81"/>
            <rFont val="Tahoma"/>
            <family val="2"/>
          </rPr>
          <t xml:space="preserve">
Changed the BRD as min value of 16.21, 17.1.0.1 &amp; 18.1 builds</t>
        </r>
      </text>
    </comment>
    <comment ref="BUO28" authorId="0" shapeId="0" xr:uid="{BE2EB643-DE7A-4D0A-9198-4F868848AAE0}">
      <text>
        <r>
          <rPr>
            <b/>
            <sz val="9"/>
            <color indexed="81"/>
            <rFont val="Tahoma"/>
            <family val="2"/>
          </rPr>
          <t>K, Arun Kumar:</t>
        </r>
        <r>
          <rPr>
            <sz val="9"/>
            <color indexed="81"/>
            <rFont val="Tahoma"/>
            <family val="2"/>
          </rPr>
          <t xml:space="preserve">
Changed the BRD as min value of 16.21, 17.1.0.1 &amp; 18.1 builds</t>
        </r>
      </text>
    </comment>
    <comment ref="BUR28" authorId="0" shapeId="0" xr:uid="{8E9A0140-D729-4585-A2DB-4E68F87CDEF0}">
      <text>
        <r>
          <rPr>
            <b/>
            <sz val="9"/>
            <color indexed="81"/>
            <rFont val="Tahoma"/>
            <family val="2"/>
          </rPr>
          <t>K, Arun Kumar:</t>
        </r>
        <r>
          <rPr>
            <sz val="9"/>
            <color indexed="81"/>
            <rFont val="Tahoma"/>
            <family val="2"/>
          </rPr>
          <t xml:space="preserve">
Changed the BRD as min value of 16.21, 17.1.0.1 &amp; 18.1 builds</t>
        </r>
      </text>
    </comment>
    <comment ref="BUU28" authorId="0" shapeId="0" xr:uid="{70730F60-9B4A-485D-8C3A-07889D7548D5}">
      <text>
        <r>
          <rPr>
            <b/>
            <sz val="9"/>
            <color indexed="81"/>
            <rFont val="Tahoma"/>
            <family val="2"/>
          </rPr>
          <t>K, Arun Kumar:</t>
        </r>
        <r>
          <rPr>
            <sz val="9"/>
            <color indexed="81"/>
            <rFont val="Tahoma"/>
            <family val="2"/>
          </rPr>
          <t xml:space="preserve">
Changed the BRD as min value of 16.21, 17.1.0.1 &amp; 18.1 builds</t>
        </r>
      </text>
    </comment>
    <comment ref="BVP28" authorId="1" shapeId="0" xr:uid="{96207A76-0A27-4185-9FF2-A9C730262558}">
      <text>
        <r>
          <rPr>
            <b/>
            <sz val="9"/>
            <color indexed="81"/>
            <rFont val="Tahoma"/>
            <family val="2"/>
          </rPr>
          <t>Nagarajan, Lavanya:</t>
        </r>
        <r>
          <rPr>
            <sz val="9"/>
            <color indexed="81"/>
            <rFont val="Tahoma"/>
            <family val="2"/>
          </rPr>
          <t xml:space="preserve">
Changed the BRD as min value of 16.20, 16.21, 17.1.0.2 &amp; 18.1 builds
</t>
        </r>
      </text>
    </comment>
    <comment ref="BVV28" authorId="1" shapeId="0" xr:uid="{62F962CB-832B-4CDB-A15D-00AFA63BD278}">
      <text>
        <r>
          <rPr>
            <b/>
            <sz val="9"/>
            <color indexed="81"/>
            <rFont val="Tahoma"/>
            <family val="2"/>
          </rPr>
          <t>Nagarajan, Lavanya:</t>
        </r>
        <r>
          <rPr>
            <sz val="9"/>
            <color indexed="81"/>
            <rFont val="Tahoma"/>
            <family val="2"/>
          </rPr>
          <t xml:space="preserve">
Changed the BRD as min value of 16.20, 16.21, 17.1.0.2 &amp; 18.1 builds
</t>
        </r>
      </text>
    </comment>
    <comment ref="BVZ28" authorId="1" shapeId="0" xr:uid="{C50499C3-8E10-4C67-BD19-9A2C66D3616E}">
      <text>
        <r>
          <rPr>
            <b/>
            <sz val="9"/>
            <color indexed="81"/>
            <rFont val="Tahoma"/>
            <family val="2"/>
          </rPr>
          <t>Nagarajan, Lavanya:</t>
        </r>
        <r>
          <rPr>
            <sz val="9"/>
            <color indexed="81"/>
            <rFont val="Tahoma"/>
            <family val="2"/>
          </rPr>
          <t xml:space="preserve">
Changed the BRD as min value of 16.20, 16.21, 17.1.0.2 &amp; 18.1 builds
</t>
        </r>
      </text>
    </comment>
    <comment ref="BWC28" authorId="1" shapeId="0" xr:uid="{D239C0D2-6BE9-4DBA-8A3E-75100DF109C0}">
      <text>
        <r>
          <rPr>
            <b/>
            <sz val="9"/>
            <color indexed="81"/>
            <rFont val="Tahoma"/>
            <family val="2"/>
          </rPr>
          <t>Nagarajan, Lavanya:</t>
        </r>
        <r>
          <rPr>
            <sz val="9"/>
            <color indexed="81"/>
            <rFont val="Tahoma"/>
            <family val="2"/>
          </rPr>
          <t xml:space="preserve">
Changed the BRD as min value of 16.20, 16.21, 17.1.0.2 &amp; 18.1 builds
</t>
        </r>
      </text>
    </comment>
    <comment ref="BWF28" authorId="1" shapeId="0" xr:uid="{F29D9488-1064-4299-8C6B-F12C39E62EB8}">
      <text>
        <r>
          <rPr>
            <b/>
            <sz val="9"/>
            <color indexed="81"/>
            <rFont val="Tahoma"/>
            <family val="2"/>
          </rPr>
          <t>Nagarajan, Lavanya:</t>
        </r>
        <r>
          <rPr>
            <sz val="9"/>
            <color indexed="81"/>
            <rFont val="Tahoma"/>
            <family val="2"/>
          </rPr>
          <t xml:space="preserve">
Changed the BRD as min value of 16.20, 16.21, 17.1.0.2 &amp; 18.1 builds
</t>
        </r>
      </text>
    </comment>
    <comment ref="BXE28" authorId="1" shapeId="0" xr:uid="{E66BA835-9B48-4081-BDCA-2620369CE492}">
      <text>
        <r>
          <rPr>
            <b/>
            <sz val="9"/>
            <color indexed="81"/>
            <rFont val="Tahoma"/>
            <family val="2"/>
          </rPr>
          <t>Nagarajan, Lavanya:</t>
        </r>
        <r>
          <rPr>
            <sz val="9"/>
            <color indexed="81"/>
            <rFont val="Tahoma"/>
            <family val="2"/>
          </rPr>
          <t xml:space="preserve">
Changed the BRD as min value of 17, 17.1.02 &amp; 18.1 builds</t>
        </r>
      </text>
    </comment>
    <comment ref="BXK28" authorId="1" shapeId="0" xr:uid="{74AC44C1-02AD-46BA-8FE6-F2558B4B6F70}">
      <text>
        <r>
          <rPr>
            <b/>
            <sz val="9"/>
            <color indexed="81"/>
            <rFont val="Tahoma"/>
            <family val="2"/>
          </rPr>
          <t>Nagarajan, Lavanya:</t>
        </r>
        <r>
          <rPr>
            <sz val="9"/>
            <color indexed="81"/>
            <rFont val="Tahoma"/>
            <family val="2"/>
          </rPr>
          <t xml:space="preserve">
Changed the BRD as min value of 17, 17.1.02 &amp; 18.1 builds</t>
        </r>
      </text>
    </comment>
    <comment ref="BXN28" authorId="1" shapeId="0" xr:uid="{E8EC18BD-FD68-4AB4-BC35-112FB4083DD0}">
      <text>
        <r>
          <rPr>
            <b/>
            <sz val="9"/>
            <color indexed="81"/>
            <rFont val="Tahoma"/>
            <family val="2"/>
          </rPr>
          <t>Nagarajan, Lavanya:</t>
        </r>
        <r>
          <rPr>
            <sz val="9"/>
            <color indexed="81"/>
            <rFont val="Tahoma"/>
            <family val="2"/>
          </rPr>
          <t xml:space="preserve">
Changed the BRD as min value of 17, 17.1.02 &amp; 18.1 builds</t>
        </r>
      </text>
    </comment>
    <comment ref="BXQ28" authorId="1" shapeId="0" xr:uid="{23727941-2D3A-4CFE-8DFC-4A6E903FB922}">
      <text>
        <r>
          <rPr>
            <b/>
            <sz val="9"/>
            <color indexed="81"/>
            <rFont val="Tahoma"/>
            <family val="2"/>
          </rPr>
          <t>Nagarajan, Lavanya:</t>
        </r>
        <r>
          <rPr>
            <sz val="9"/>
            <color indexed="81"/>
            <rFont val="Tahoma"/>
            <family val="2"/>
          </rPr>
          <t xml:space="preserve">
Changed the BRD as min value of 17, 17.1.02 &amp; 18.1 builds</t>
        </r>
      </text>
    </comment>
    <comment ref="BYE28" authorId="0" shapeId="0" xr:uid="{AA68D1A9-F8F4-4535-8566-790AE3620C61}">
      <text>
        <r>
          <rPr>
            <b/>
            <sz val="9"/>
            <color indexed="81"/>
            <rFont val="Tahoma"/>
            <family val="2"/>
          </rPr>
          <t>K, Arun Kumar:</t>
        </r>
        <r>
          <rPr>
            <sz val="9"/>
            <color indexed="81"/>
            <rFont val="Tahoma"/>
            <family val="2"/>
          </rPr>
          <t xml:space="preserve">
Changed the BRD as min value of 16.30, 17.2 &amp; 18.1 build</t>
        </r>
      </text>
    </comment>
    <comment ref="BYH28" authorId="0" shapeId="0" xr:uid="{451C57F7-ACAD-4CCF-BF01-7278FABC1120}">
      <text>
        <r>
          <rPr>
            <b/>
            <sz val="9"/>
            <color indexed="81"/>
            <rFont val="Tahoma"/>
            <family val="2"/>
          </rPr>
          <t>K, Arun Kumar:</t>
        </r>
        <r>
          <rPr>
            <sz val="9"/>
            <color indexed="81"/>
            <rFont val="Tahoma"/>
            <family val="2"/>
          </rPr>
          <t xml:space="preserve">
Changed the BRD as min value of 16.30, 17.2 &amp; 18.1 build</t>
        </r>
      </text>
    </comment>
    <comment ref="BYN28" authorId="0" shapeId="0" xr:uid="{5401153A-2AC0-4045-AA5F-9561B497FCB0}">
      <text>
        <r>
          <rPr>
            <b/>
            <sz val="9"/>
            <color indexed="81"/>
            <rFont val="Tahoma"/>
            <family val="2"/>
          </rPr>
          <t>K, Arun Kumar:</t>
        </r>
        <r>
          <rPr>
            <sz val="9"/>
            <color indexed="81"/>
            <rFont val="Tahoma"/>
            <family val="2"/>
          </rPr>
          <t xml:space="preserve">
Changed the BRD as min value of 16.30, 17.2 &amp; 18.1 build</t>
        </r>
      </text>
    </comment>
    <comment ref="BYQ28" authorId="0" shapeId="0" xr:uid="{7A9AD817-8D19-469E-B8F3-375377D80C42}">
      <text>
        <r>
          <rPr>
            <b/>
            <sz val="9"/>
            <color indexed="81"/>
            <rFont val="Tahoma"/>
            <family val="2"/>
          </rPr>
          <t>K, Arun Kumar:</t>
        </r>
        <r>
          <rPr>
            <sz val="9"/>
            <color indexed="81"/>
            <rFont val="Tahoma"/>
            <family val="2"/>
          </rPr>
          <t xml:space="preserve">
Changed the BRD as min value of 16.30, 17.2 &amp; 18.1 build</t>
        </r>
      </text>
    </comment>
    <comment ref="BYT28" authorId="0" shapeId="0" xr:uid="{A8E20AC4-24DA-4EFE-BFE5-79D99643B343}">
      <text>
        <r>
          <rPr>
            <b/>
            <sz val="9"/>
            <color indexed="81"/>
            <rFont val="Tahoma"/>
            <family val="2"/>
          </rPr>
          <t>K, Arun Kumar:</t>
        </r>
        <r>
          <rPr>
            <sz val="9"/>
            <color indexed="81"/>
            <rFont val="Tahoma"/>
            <family val="2"/>
          </rPr>
          <t xml:space="preserve">
Changed the BRD as min value of 16.30, 17.2 &amp; 18.1 build</t>
        </r>
      </text>
    </comment>
    <comment ref="BZF28" authorId="0" shapeId="0" xr:uid="{AB2F8C21-4524-49EA-9023-5E799CF7F8C2}">
      <text>
        <r>
          <rPr>
            <b/>
            <sz val="9"/>
            <color indexed="81"/>
            <rFont val="Tahoma"/>
            <family val="2"/>
          </rPr>
          <t>K, Arun Kumar:</t>
        </r>
        <r>
          <rPr>
            <sz val="9"/>
            <color indexed="81"/>
            <rFont val="Tahoma"/>
            <family val="2"/>
          </rPr>
          <t xml:space="preserve">
Changed the BRD as min value of 18.1.0.1, 18.0.1 &amp; 18.1 builds</t>
        </r>
      </text>
    </comment>
    <comment ref="BZL28" authorId="0" shapeId="0" xr:uid="{D87C7A44-2C20-4BB8-B32C-95D20D1E7B9B}">
      <text>
        <r>
          <rPr>
            <b/>
            <sz val="9"/>
            <color indexed="81"/>
            <rFont val="Tahoma"/>
            <family val="2"/>
          </rPr>
          <t>K, Arun Kumar:</t>
        </r>
        <r>
          <rPr>
            <sz val="9"/>
            <color indexed="81"/>
            <rFont val="Tahoma"/>
            <family val="2"/>
          </rPr>
          <t xml:space="preserve">
Changed the BRD as min value of 18.1.0.1, 18.0.1 &amp; 18.1 builds</t>
        </r>
      </text>
    </comment>
    <comment ref="BZO28" authorId="0" shapeId="0" xr:uid="{B9632F7A-D7AF-40FB-86DC-B7921F8B4B4B}">
      <text>
        <r>
          <rPr>
            <b/>
            <sz val="9"/>
            <color indexed="81"/>
            <rFont val="Tahoma"/>
            <family val="2"/>
          </rPr>
          <t>K, Arun Kumar:</t>
        </r>
        <r>
          <rPr>
            <sz val="9"/>
            <color indexed="81"/>
            <rFont val="Tahoma"/>
            <family val="2"/>
          </rPr>
          <t xml:space="preserve">
Changed the BRD as min value of 18.1.0.1, 18.0.1 &amp; 18.1 builds</t>
        </r>
      </text>
    </comment>
    <comment ref="BZR28" authorId="0" shapeId="0" xr:uid="{5066C93A-F944-46DC-BA20-5E89B7FCA93C}">
      <text>
        <r>
          <rPr>
            <b/>
            <sz val="9"/>
            <color indexed="81"/>
            <rFont val="Tahoma"/>
            <family val="2"/>
          </rPr>
          <t>K, Arun Kumar:</t>
        </r>
        <r>
          <rPr>
            <sz val="9"/>
            <color indexed="81"/>
            <rFont val="Tahoma"/>
            <family val="2"/>
          </rPr>
          <t xml:space="preserve">
Changed the BRD as min value of 18.1.0.1, 18.0.1 &amp; 18.1 builds</t>
        </r>
      </text>
    </comment>
    <comment ref="BFL29" authorId="1" shapeId="0" xr:uid="{7AAE2F71-5E15-4C25-8783-59BD4145A64E}">
      <text>
        <r>
          <rPr>
            <b/>
            <sz val="9"/>
            <color indexed="81"/>
            <rFont val="Tahoma"/>
            <family val="2"/>
          </rPr>
          <t>Nagarajan, Lavanya:</t>
        </r>
        <r>
          <rPr>
            <sz val="9"/>
            <color indexed="81"/>
            <rFont val="Tahoma"/>
            <family val="2"/>
          </rPr>
          <t xml:space="preserve">
Changed the BRD as min value of 16.21, 17.1 &amp; 18.1 builds
</t>
        </r>
      </text>
    </comment>
    <comment ref="BLQ29" authorId="1" shapeId="0" xr:uid="{1622743C-3238-48C4-B463-B04F96FE3A78}">
      <text>
        <r>
          <rPr>
            <b/>
            <sz val="9"/>
            <color indexed="81"/>
            <rFont val="Tahoma"/>
            <family val="2"/>
          </rPr>
          <t>Nagarajan, Lavanya:</t>
        </r>
        <r>
          <rPr>
            <sz val="9"/>
            <color indexed="81"/>
            <rFont val="Tahoma"/>
            <family val="2"/>
          </rPr>
          <t xml:space="preserve">
Changed the BRD as min value of 16.21, 17.1 &amp; 18.1 builds
</t>
        </r>
      </text>
    </comment>
    <comment ref="BLW29" authorId="1" shapeId="0" xr:uid="{C1BCBD13-B54E-4F1F-88B2-4A8523657CD3}">
      <text>
        <r>
          <rPr>
            <b/>
            <sz val="9"/>
            <color indexed="81"/>
            <rFont val="Tahoma"/>
            <family val="2"/>
          </rPr>
          <t>Nagarajan, Lavanya:</t>
        </r>
        <r>
          <rPr>
            <sz val="9"/>
            <color indexed="81"/>
            <rFont val="Tahoma"/>
            <family val="2"/>
          </rPr>
          <t xml:space="preserve">
Changed the BRD as min value of 16.21, 17.1 &amp; 18.1 builds
</t>
        </r>
      </text>
    </comment>
    <comment ref="BMB29" authorId="1" shapeId="0" xr:uid="{ECAD3D0E-34EB-4555-86D1-1DFACED5B2B8}">
      <text>
        <r>
          <rPr>
            <b/>
            <sz val="9"/>
            <color indexed="81"/>
            <rFont val="Tahoma"/>
            <family val="2"/>
          </rPr>
          <t>Nagarajan, Lavanya:</t>
        </r>
        <r>
          <rPr>
            <sz val="9"/>
            <color indexed="81"/>
            <rFont val="Tahoma"/>
            <family val="2"/>
          </rPr>
          <t xml:space="preserve">
Changed the BRD as min value of 16.21, 17.1 &amp; 18.1 builds
</t>
        </r>
      </text>
    </comment>
    <comment ref="BMF29" authorId="1" shapeId="0" xr:uid="{CC763817-80B6-4FD7-8269-C94EE16B22BE}">
      <text>
        <r>
          <rPr>
            <b/>
            <sz val="9"/>
            <color indexed="81"/>
            <rFont val="Tahoma"/>
            <family val="2"/>
          </rPr>
          <t>Nagarajan, Lavanya:</t>
        </r>
        <r>
          <rPr>
            <sz val="9"/>
            <color indexed="81"/>
            <rFont val="Tahoma"/>
            <family val="2"/>
          </rPr>
          <t xml:space="preserve">
Changed the BRD as min value of 16.21, 17.1 &amp; 18.1 builds
</t>
        </r>
      </text>
    </comment>
    <comment ref="BPM29" authorId="1" shapeId="0" xr:uid="{D83F40C2-4A79-448C-85FD-99E117C519E8}">
      <text>
        <r>
          <rPr>
            <b/>
            <sz val="9"/>
            <color indexed="81"/>
            <rFont val="Tahoma"/>
            <family val="2"/>
          </rPr>
          <t>Nagarajan, Lavanya:</t>
        </r>
        <r>
          <rPr>
            <sz val="9"/>
            <color indexed="81"/>
            <rFont val="Tahoma"/>
            <family val="2"/>
          </rPr>
          <t xml:space="preserve">
Changed the BRD as min value of 16.21, 17.1 &amp; 18.1 builds
</t>
        </r>
      </text>
    </comment>
    <comment ref="BPR29" authorId="1" shapeId="0" xr:uid="{F61EBD90-8D4D-4C54-AD80-071230BF58CB}">
      <text>
        <r>
          <rPr>
            <b/>
            <sz val="9"/>
            <color indexed="81"/>
            <rFont val="Tahoma"/>
            <family val="2"/>
          </rPr>
          <t>Nagarajan, Lavanya:</t>
        </r>
        <r>
          <rPr>
            <sz val="9"/>
            <color indexed="81"/>
            <rFont val="Tahoma"/>
            <family val="2"/>
          </rPr>
          <t xml:space="preserve">
Changed the BRD as min value of 16.21, 17.1 &amp; 18.1 builds
</t>
        </r>
      </text>
    </comment>
    <comment ref="BPV29" authorId="1" shapeId="0" xr:uid="{F7333274-EBCE-47DF-8308-93782DF86835}">
      <text>
        <r>
          <rPr>
            <b/>
            <sz val="9"/>
            <color indexed="81"/>
            <rFont val="Tahoma"/>
            <family val="2"/>
          </rPr>
          <t>Nagarajan, Lavanya:</t>
        </r>
        <r>
          <rPr>
            <sz val="9"/>
            <color indexed="81"/>
            <rFont val="Tahoma"/>
            <family val="2"/>
          </rPr>
          <t xml:space="preserve">
Changed the BRD as min value of 16.21, 17.1 &amp; 18.1 builds
</t>
        </r>
      </text>
    </comment>
    <comment ref="BPY29" authorId="1" shapeId="0" xr:uid="{63BC2A7A-814B-46E6-BBBD-40CE21746909}">
      <text>
        <r>
          <rPr>
            <b/>
            <sz val="9"/>
            <color indexed="81"/>
            <rFont val="Tahoma"/>
            <family val="2"/>
          </rPr>
          <t>Nagarajan, Lavanya:</t>
        </r>
        <r>
          <rPr>
            <sz val="9"/>
            <color indexed="81"/>
            <rFont val="Tahoma"/>
            <family val="2"/>
          </rPr>
          <t xml:space="preserve">
Changed the BRD as min value of 16.21, 17.1 &amp; 18.1 builds
</t>
        </r>
      </text>
    </comment>
    <comment ref="BUG29" authorId="0" shapeId="0" xr:uid="{638FE958-426B-4AB0-8D75-687FE30DBFF5}">
      <text>
        <r>
          <rPr>
            <b/>
            <sz val="9"/>
            <color indexed="81"/>
            <rFont val="Tahoma"/>
            <family val="2"/>
          </rPr>
          <t>K, Arun Kumar:</t>
        </r>
        <r>
          <rPr>
            <sz val="9"/>
            <color indexed="81"/>
            <rFont val="Tahoma"/>
            <family val="2"/>
          </rPr>
          <t xml:space="preserve">
Changed the BRD as min value of 16.21, 17.1.0.1 &amp; 18.1 builds</t>
        </r>
      </text>
    </comment>
    <comment ref="BUO29" authorId="0" shapeId="0" xr:uid="{6EE1A175-AE1A-4C55-A865-2D2574E5DD04}">
      <text>
        <r>
          <rPr>
            <b/>
            <sz val="9"/>
            <color indexed="81"/>
            <rFont val="Tahoma"/>
            <family val="2"/>
          </rPr>
          <t>K, Arun Kumar:</t>
        </r>
        <r>
          <rPr>
            <sz val="9"/>
            <color indexed="81"/>
            <rFont val="Tahoma"/>
            <family val="2"/>
          </rPr>
          <t xml:space="preserve">
Changed the BRD as min value of 16.21, 17.1.0.1 &amp; 18.1 builds</t>
        </r>
      </text>
    </comment>
    <comment ref="BUR29" authorId="0" shapeId="0" xr:uid="{AC139C24-931C-4187-9E85-FC214D4E71EC}">
      <text>
        <r>
          <rPr>
            <b/>
            <sz val="9"/>
            <color indexed="81"/>
            <rFont val="Tahoma"/>
            <family val="2"/>
          </rPr>
          <t>K, Arun Kumar:</t>
        </r>
        <r>
          <rPr>
            <sz val="9"/>
            <color indexed="81"/>
            <rFont val="Tahoma"/>
            <family val="2"/>
          </rPr>
          <t xml:space="preserve">
Changed the BRD as min value of 16.21, 17.1.0.1 &amp; 18.1 builds</t>
        </r>
      </text>
    </comment>
    <comment ref="BUU29" authorId="0" shapeId="0" xr:uid="{B92710AC-EC11-401E-8B39-92F9BA4D4A20}">
      <text>
        <r>
          <rPr>
            <b/>
            <sz val="9"/>
            <color indexed="81"/>
            <rFont val="Tahoma"/>
            <family val="2"/>
          </rPr>
          <t>K, Arun Kumar:</t>
        </r>
        <r>
          <rPr>
            <sz val="9"/>
            <color indexed="81"/>
            <rFont val="Tahoma"/>
            <family val="2"/>
          </rPr>
          <t xml:space="preserve">
Changed the BRD as min value of 16.21, 17.1.0.1 &amp; 18.1 builds</t>
        </r>
      </text>
    </comment>
    <comment ref="BVP29" authorId="1" shapeId="0" xr:uid="{1012F5D0-CBFA-426B-ACB6-4B3FB101DC45}">
      <text>
        <r>
          <rPr>
            <b/>
            <sz val="9"/>
            <color indexed="81"/>
            <rFont val="Tahoma"/>
            <family val="2"/>
          </rPr>
          <t>Nagarajan, Lavanya:</t>
        </r>
        <r>
          <rPr>
            <sz val="9"/>
            <color indexed="81"/>
            <rFont val="Tahoma"/>
            <family val="2"/>
          </rPr>
          <t xml:space="preserve">
Changed the BRD as min value of 16.20, 16.21, 17.1.0.2 &amp; 18.1 builds
</t>
        </r>
      </text>
    </comment>
    <comment ref="BVV29" authorId="1" shapeId="0" xr:uid="{4AA11CF5-0595-448C-95B9-952F218A2755}">
      <text>
        <r>
          <rPr>
            <b/>
            <sz val="9"/>
            <color indexed="81"/>
            <rFont val="Tahoma"/>
            <family val="2"/>
          </rPr>
          <t>Nagarajan, Lavanya:</t>
        </r>
        <r>
          <rPr>
            <sz val="9"/>
            <color indexed="81"/>
            <rFont val="Tahoma"/>
            <family val="2"/>
          </rPr>
          <t xml:space="preserve">
Changed the BRD as min value of 16.20, 16.21, 17.1.0.2 &amp; 18.1 builds
</t>
        </r>
      </text>
    </comment>
    <comment ref="BVZ29" authorId="1" shapeId="0" xr:uid="{F6777074-DC30-43ED-8B6C-FB14DDA77160}">
      <text>
        <r>
          <rPr>
            <b/>
            <sz val="9"/>
            <color indexed="81"/>
            <rFont val="Tahoma"/>
            <family val="2"/>
          </rPr>
          <t>Nagarajan, Lavanya:</t>
        </r>
        <r>
          <rPr>
            <sz val="9"/>
            <color indexed="81"/>
            <rFont val="Tahoma"/>
            <family val="2"/>
          </rPr>
          <t xml:space="preserve">
Changed the BRD as min value of 16.20, 16.21, 17.1.0.2 &amp; 18.1 builds
</t>
        </r>
      </text>
    </comment>
    <comment ref="BWC29" authorId="1" shapeId="0" xr:uid="{4E642B68-1B66-4C2E-B50C-9A3A176F83E0}">
      <text>
        <r>
          <rPr>
            <b/>
            <sz val="9"/>
            <color indexed="81"/>
            <rFont val="Tahoma"/>
            <family val="2"/>
          </rPr>
          <t>Nagarajan, Lavanya:</t>
        </r>
        <r>
          <rPr>
            <sz val="9"/>
            <color indexed="81"/>
            <rFont val="Tahoma"/>
            <family val="2"/>
          </rPr>
          <t xml:space="preserve">
Changed the BRD as min value of 16.20, 16.21, 17.1.0.2 &amp; 18.1 builds
</t>
        </r>
      </text>
    </comment>
    <comment ref="BWF29" authorId="1" shapeId="0" xr:uid="{332176B2-B2CC-462D-A9B9-AA50BC2F7CD5}">
      <text>
        <r>
          <rPr>
            <b/>
            <sz val="9"/>
            <color indexed="81"/>
            <rFont val="Tahoma"/>
            <family val="2"/>
          </rPr>
          <t>Nagarajan, Lavanya:</t>
        </r>
        <r>
          <rPr>
            <sz val="9"/>
            <color indexed="81"/>
            <rFont val="Tahoma"/>
            <family val="2"/>
          </rPr>
          <t xml:space="preserve">
Changed the BRD as min value of 16.20, 16.21, 17.1.0.2 &amp; 18.1 builds
</t>
        </r>
      </text>
    </comment>
    <comment ref="BXE29" authorId="1" shapeId="0" xr:uid="{A7B4A615-C69D-48F2-93C0-107898A51243}">
      <text>
        <r>
          <rPr>
            <b/>
            <sz val="9"/>
            <color indexed="81"/>
            <rFont val="Tahoma"/>
            <family val="2"/>
          </rPr>
          <t>Nagarajan, Lavanya:</t>
        </r>
        <r>
          <rPr>
            <sz val="9"/>
            <color indexed="81"/>
            <rFont val="Tahoma"/>
            <family val="2"/>
          </rPr>
          <t xml:space="preserve">
Changed the BRD as min value of 17, 17.1.02 &amp; 18.1 builds</t>
        </r>
      </text>
    </comment>
    <comment ref="BXK29" authorId="1" shapeId="0" xr:uid="{992E0D5D-E58B-4FB7-A9B6-5522A7C6772A}">
      <text>
        <r>
          <rPr>
            <b/>
            <sz val="9"/>
            <color indexed="81"/>
            <rFont val="Tahoma"/>
            <family val="2"/>
          </rPr>
          <t>Nagarajan, Lavanya:</t>
        </r>
        <r>
          <rPr>
            <sz val="9"/>
            <color indexed="81"/>
            <rFont val="Tahoma"/>
            <family val="2"/>
          </rPr>
          <t xml:space="preserve">
Changed the BRD as min value of 17, 17.1.02 &amp; 18.1 builds</t>
        </r>
      </text>
    </comment>
    <comment ref="BXN29" authorId="1" shapeId="0" xr:uid="{83B60080-32F3-4283-B838-F94257402BCF}">
      <text>
        <r>
          <rPr>
            <b/>
            <sz val="9"/>
            <color indexed="81"/>
            <rFont val="Tahoma"/>
            <family val="2"/>
          </rPr>
          <t>Nagarajan, Lavanya:</t>
        </r>
        <r>
          <rPr>
            <sz val="9"/>
            <color indexed="81"/>
            <rFont val="Tahoma"/>
            <family val="2"/>
          </rPr>
          <t xml:space="preserve">
Changed the BRD as min value of 17, 17.1.02 &amp; 18.1 builds</t>
        </r>
      </text>
    </comment>
    <comment ref="BXQ29" authorId="1" shapeId="0" xr:uid="{ADE4C31C-2035-4B84-A832-91011EEDA327}">
      <text>
        <r>
          <rPr>
            <b/>
            <sz val="9"/>
            <color indexed="81"/>
            <rFont val="Tahoma"/>
            <family val="2"/>
          </rPr>
          <t>Nagarajan, Lavanya:</t>
        </r>
        <r>
          <rPr>
            <sz val="9"/>
            <color indexed="81"/>
            <rFont val="Tahoma"/>
            <family val="2"/>
          </rPr>
          <t xml:space="preserve">
Changed the BRD as min value of 17, 17.1.02 &amp; 18.1 builds</t>
        </r>
      </text>
    </comment>
    <comment ref="BYE29" authorId="0" shapeId="0" xr:uid="{A9480576-75AE-47CE-9BD9-C4984F5F9A06}">
      <text>
        <r>
          <rPr>
            <b/>
            <sz val="9"/>
            <color indexed="81"/>
            <rFont val="Tahoma"/>
            <family val="2"/>
          </rPr>
          <t>K, Arun Kumar:</t>
        </r>
        <r>
          <rPr>
            <sz val="9"/>
            <color indexed="81"/>
            <rFont val="Tahoma"/>
            <family val="2"/>
          </rPr>
          <t xml:space="preserve">
Changed the BRD as min value of 16.30, 17.2 &amp; 18.1 build</t>
        </r>
      </text>
    </comment>
    <comment ref="BYH29" authorId="0" shapeId="0" xr:uid="{AF0DC991-0AE3-4B9C-BA65-47915DEDCC75}">
      <text>
        <r>
          <rPr>
            <b/>
            <sz val="9"/>
            <color indexed="81"/>
            <rFont val="Tahoma"/>
            <family val="2"/>
          </rPr>
          <t>K, Arun Kumar:</t>
        </r>
        <r>
          <rPr>
            <sz val="9"/>
            <color indexed="81"/>
            <rFont val="Tahoma"/>
            <family val="2"/>
          </rPr>
          <t xml:space="preserve">
Changed the BRD as min value of 16.30, 17.2 &amp; 18.1 build</t>
        </r>
      </text>
    </comment>
    <comment ref="BYN29" authorId="0" shapeId="0" xr:uid="{1A531CDD-A583-4E0D-9CCD-92B2D106017F}">
      <text>
        <r>
          <rPr>
            <b/>
            <sz val="9"/>
            <color indexed="81"/>
            <rFont val="Tahoma"/>
            <family val="2"/>
          </rPr>
          <t>K, Arun Kumar:</t>
        </r>
        <r>
          <rPr>
            <sz val="9"/>
            <color indexed="81"/>
            <rFont val="Tahoma"/>
            <family val="2"/>
          </rPr>
          <t xml:space="preserve">
Changed the BRD as min value of 16.30, 17.2 &amp; 18.1 build</t>
        </r>
      </text>
    </comment>
    <comment ref="BYQ29" authorId="0" shapeId="0" xr:uid="{4D092221-825E-4AD2-BFB5-DBA51B9FF045}">
      <text>
        <r>
          <rPr>
            <b/>
            <sz val="9"/>
            <color indexed="81"/>
            <rFont val="Tahoma"/>
            <family val="2"/>
          </rPr>
          <t>K, Arun Kumar:</t>
        </r>
        <r>
          <rPr>
            <sz val="9"/>
            <color indexed="81"/>
            <rFont val="Tahoma"/>
            <family val="2"/>
          </rPr>
          <t xml:space="preserve">
Changed the BRD as min value of 16.30, 17.2 &amp; 18.1 build</t>
        </r>
      </text>
    </comment>
    <comment ref="BYT29" authorId="0" shapeId="0" xr:uid="{2F68862D-B32C-4130-A426-183E755572F5}">
      <text>
        <r>
          <rPr>
            <b/>
            <sz val="9"/>
            <color indexed="81"/>
            <rFont val="Tahoma"/>
            <family val="2"/>
          </rPr>
          <t>K, Arun Kumar:</t>
        </r>
        <r>
          <rPr>
            <sz val="9"/>
            <color indexed="81"/>
            <rFont val="Tahoma"/>
            <family val="2"/>
          </rPr>
          <t xml:space="preserve">
Changed the BRD as min value of 16.30, 17.2 &amp; 18.1 build</t>
        </r>
      </text>
    </comment>
    <comment ref="BZF29" authorId="0" shapeId="0" xr:uid="{C60B3FAE-89CF-4AEC-9C6A-58D10713B465}">
      <text>
        <r>
          <rPr>
            <b/>
            <sz val="9"/>
            <color indexed="81"/>
            <rFont val="Tahoma"/>
            <family val="2"/>
          </rPr>
          <t>K, Arun Kumar:</t>
        </r>
        <r>
          <rPr>
            <sz val="9"/>
            <color indexed="81"/>
            <rFont val="Tahoma"/>
            <family val="2"/>
          </rPr>
          <t xml:space="preserve">
Changed the BRD as min value of 18.1.0.1, 18.0.1 &amp; 18.1 builds</t>
        </r>
      </text>
    </comment>
    <comment ref="BZL29" authorId="0" shapeId="0" xr:uid="{E846AF01-96D5-469B-BBE6-93AB06297A63}">
      <text>
        <r>
          <rPr>
            <b/>
            <sz val="9"/>
            <color indexed="81"/>
            <rFont val="Tahoma"/>
            <family val="2"/>
          </rPr>
          <t>K, Arun Kumar:</t>
        </r>
        <r>
          <rPr>
            <sz val="9"/>
            <color indexed="81"/>
            <rFont val="Tahoma"/>
            <family val="2"/>
          </rPr>
          <t xml:space="preserve">
Changed the BRD as min value of 18.1.0.1, 18.0.1 &amp; 18.1 builds</t>
        </r>
      </text>
    </comment>
    <comment ref="BZO29" authorId="0" shapeId="0" xr:uid="{CB18DBE7-B0C7-4BFB-AD1E-7E634775A9B7}">
      <text>
        <r>
          <rPr>
            <b/>
            <sz val="9"/>
            <color indexed="81"/>
            <rFont val="Tahoma"/>
            <family val="2"/>
          </rPr>
          <t>K, Arun Kumar:</t>
        </r>
        <r>
          <rPr>
            <sz val="9"/>
            <color indexed="81"/>
            <rFont val="Tahoma"/>
            <family val="2"/>
          </rPr>
          <t xml:space="preserve">
Changed the BRD as min value of 18.1.0.1, 18.0.1 &amp; 18.1 builds</t>
        </r>
      </text>
    </comment>
    <comment ref="BZR29" authorId="0" shapeId="0" xr:uid="{54B0629E-CB7D-4AF8-AF87-E4DE57AD440D}">
      <text>
        <r>
          <rPr>
            <b/>
            <sz val="9"/>
            <color indexed="81"/>
            <rFont val="Tahoma"/>
            <family val="2"/>
          </rPr>
          <t>K, Arun Kumar:</t>
        </r>
        <r>
          <rPr>
            <sz val="9"/>
            <color indexed="81"/>
            <rFont val="Tahoma"/>
            <family val="2"/>
          </rPr>
          <t xml:space="preserve">
Changed the BRD as min value of 18.1.0.1, 18.0.1 &amp; 18.1 builds</t>
        </r>
      </text>
    </comment>
    <comment ref="BFL32" authorId="1" shapeId="0" xr:uid="{8DBDA619-FB5E-46BB-9A86-CC090D5821DE}">
      <text>
        <r>
          <rPr>
            <b/>
            <sz val="9"/>
            <color indexed="81"/>
            <rFont val="Tahoma"/>
            <family val="2"/>
          </rPr>
          <t>Nagarajan, Lavanya:</t>
        </r>
        <r>
          <rPr>
            <sz val="9"/>
            <color indexed="81"/>
            <rFont val="Tahoma"/>
            <family val="2"/>
          </rPr>
          <t xml:space="preserve">
Changed the BRD as min value of 16.21, 17.1 &amp; 18.1 builds
</t>
        </r>
      </text>
    </comment>
    <comment ref="BLQ32" authorId="1" shapeId="0" xr:uid="{C0B8F64C-C450-4D6B-9AD3-44B76981187E}">
      <text>
        <r>
          <rPr>
            <b/>
            <sz val="9"/>
            <color indexed="81"/>
            <rFont val="Tahoma"/>
            <family val="2"/>
          </rPr>
          <t>Nagarajan, Lavanya:</t>
        </r>
        <r>
          <rPr>
            <sz val="9"/>
            <color indexed="81"/>
            <rFont val="Tahoma"/>
            <family val="2"/>
          </rPr>
          <t xml:space="preserve">
Changed the BRD as min value of 16.21, 17.1 &amp; 18.1 builds
</t>
        </r>
      </text>
    </comment>
    <comment ref="BLW32" authorId="1" shapeId="0" xr:uid="{8A9BCA07-2E3E-42D3-9AA4-6FEC84631C30}">
      <text>
        <r>
          <rPr>
            <b/>
            <sz val="9"/>
            <color indexed="81"/>
            <rFont val="Tahoma"/>
            <family val="2"/>
          </rPr>
          <t>Nagarajan, Lavanya:</t>
        </r>
        <r>
          <rPr>
            <sz val="9"/>
            <color indexed="81"/>
            <rFont val="Tahoma"/>
            <family val="2"/>
          </rPr>
          <t xml:space="preserve">
Changed the BRD as min value of 16.21, 17.1 &amp; 18.1 builds
</t>
        </r>
      </text>
    </comment>
    <comment ref="BMB32" authorId="1" shapeId="0" xr:uid="{F7B9D9B0-0A9C-4C47-B7F6-0CF3F0D3C096}">
      <text>
        <r>
          <rPr>
            <b/>
            <sz val="9"/>
            <color indexed="81"/>
            <rFont val="Tahoma"/>
            <family val="2"/>
          </rPr>
          <t>Nagarajan, Lavanya:</t>
        </r>
        <r>
          <rPr>
            <sz val="9"/>
            <color indexed="81"/>
            <rFont val="Tahoma"/>
            <family val="2"/>
          </rPr>
          <t xml:space="preserve">
Changed the BRD as min value of 16.21, 17.1 &amp; 18.1 builds
</t>
        </r>
      </text>
    </comment>
    <comment ref="BMF32" authorId="1" shapeId="0" xr:uid="{5B0EE509-C5ED-4F64-AEEC-D6835A5FE0F5}">
      <text>
        <r>
          <rPr>
            <b/>
            <sz val="9"/>
            <color indexed="81"/>
            <rFont val="Tahoma"/>
            <family val="2"/>
          </rPr>
          <t>Nagarajan, Lavanya:</t>
        </r>
        <r>
          <rPr>
            <sz val="9"/>
            <color indexed="81"/>
            <rFont val="Tahoma"/>
            <family val="2"/>
          </rPr>
          <t xml:space="preserve">
Changed the BRD as min value of 16.21, 17.1 &amp; 18.1 builds
</t>
        </r>
      </text>
    </comment>
    <comment ref="BPM32" authorId="1" shapeId="0" xr:uid="{0BF367DA-F10A-4912-B291-8FA1AAEE3D23}">
      <text>
        <r>
          <rPr>
            <b/>
            <sz val="9"/>
            <color indexed="81"/>
            <rFont val="Tahoma"/>
            <family val="2"/>
          </rPr>
          <t>Nagarajan, Lavanya:</t>
        </r>
        <r>
          <rPr>
            <sz val="9"/>
            <color indexed="81"/>
            <rFont val="Tahoma"/>
            <family val="2"/>
          </rPr>
          <t xml:space="preserve">
Changed the BRD as min value of 16.21, 17.1 &amp; 18.1 builds
</t>
        </r>
      </text>
    </comment>
    <comment ref="BPR32" authorId="1" shapeId="0" xr:uid="{D5006737-E432-4AE9-A9DF-AA6B8F229F15}">
      <text>
        <r>
          <rPr>
            <b/>
            <sz val="9"/>
            <color indexed="81"/>
            <rFont val="Tahoma"/>
            <family val="2"/>
          </rPr>
          <t>Nagarajan, Lavanya:</t>
        </r>
        <r>
          <rPr>
            <sz val="9"/>
            <color indexed="81"/>
            <rFont val="Tahoma"/>
            <family val="2"/>
          </rPr>
          <t xml:space="preserve">
Changed the BRD as min value of 16.21, 17.1 &amp; 18.1 builds
</t>
        </r>
      </text>
    </comment>
    <comment ref="BPV32" authorId="1" shapeId="0" xr:uid="{BBB0F498-15F3-4666-B0FC-92C086A14A32}">
      <text>
        <r>
          <rPr>
            <b/>
            <sz val="9"/>
            <color indexed="81"/>
            <rFont val="Tahoma"/>
            <family val="2"/>
          </rPr>
          <t>Nagarajan, Lavanya:</t>
        </r>
        <r>
          <rPr>
            <sz val="9"/>
            <color indexed="81"/>
            <rFont val="Tahoma"/>
            <family val="2"/>
          </rPr>
          <t xml:space="preserve">
Changed the BRD as min value of 16.21, 17.1 &amp; 18.1 builds
</t>
        </r>
      </text>
    </comment>
    <comment ref="BPY32" authorId="1" shapeId="0" xr:uid="{9189D694-9277-48C1-9BFE-C561896CF952}">
      <text>
        <r>
          <rPr>
            <b/>
            <sz val="9"/>
            <color indexed="81"/>
            <rFont val="Tahoma"/>
            <family val="2"/>
          </rPr>
          <t>Nagarajan, Lavanya:</t>
        </r>
        <r>
          <rPr>
            <sz val="9"/>
            <color indexed="81"/>
            <rFont val="Tahoma"/>
            <family val="2"/>
          </rPr>
          <t xml:space="preserve">
Changed the BRD as min value of 16.21, 17.1 &amp; 18.1 builds
</t>
        </r>
      </text>
    </comment>
    <comment ref="BUG32" authorId="0" shapeId="0" xr:uid="{72C103F9-678B-417D-9CAA-E879BA69E0EB}">
      <text>
        <r>
          <rPr>
            <b/>
            <sz val="9"/>
            <color indexed="81"/>
            <rFont val="Tahoma"/>
            <family val="2"/>
          </rPr>
          <t>K, Arun Kumar:</t>
        </r>
        <r>
          <rPr>
            <sz val="9"/>
            <color indexed="81"/>
            <rFont val="Tahoma"/>
            <family val="2"/>
          </rPr>
          <t xml:space="preserve">
Changed the BRD as min value of 16.21, 17.1.0.1 &amp; 18.1 builds</t>
        </r>
      </text>
    </comment>
    <comment ref="BUO32" authorId="0" shapeId="0" xr:uid="{32CA6AFD-71B5-4C60-8909-BB35BFE14BB3}">
      <text>
        <r>
          <rPr>
            <b/>
            <sz val="9"/>
            <color indexed="81"/>
            <rFont val="Tahoma"/>
            <family val="2"/>
          </rPr>
          <t>K, Arun Kumar:</t>
        </r>
        <r>
          <rPr>
            <sz val="9"/>
            <color indexed="81"/>
            <rFont val="Tahoma"/>
            <family val="2"/>
          </rPr>
          <t xml:space="preserve">
Changed the BRD as min value of 16.21, 17.1.0.1 &amp; 18.1 builds</t>
        </r>
      </text>
    </comment>
    <comment ref="BUR32" authorId="0" shapeId="0" xr:uid="{82C9BA0D-7217-47A6-AF0A-1ABC777DCF9C}">
      <text>
        <r>
          <rPr>
            <b/>
            <sz val="9"/>
            <color indexed="81"/>
            <rFont val="Tahoma"/>
            <family val="2"/>
          </rPr>
          <t>K, Arun Kumar:</t>
        </r>
        <r>
          <rPr>
            <sz val="9"/>
            <color indexed="81"/>
            <rFont val="Tahoma"/>
            <family val="2"/>
          </rPr>
          <t xml:space="preserve">
Changed the BRD as min value of 16.21, 17.1.0.1 &amp; 18.1 builds</t>
        </r>
      </text>
    </comment>
    <comment ref="BUU32" authorId="0" shapeId="0" xr:uid="{21B684E9-A6A1-4659-BCBB-698EA64CDDC3}">
      <text>
        <r>
          <rPr>
            <b/>
            <sz val="9"/>
            <color indexed="81"/>
            <rFont val="Tahoma"/>
            <family val="2"/>
          </rPr>
          <t>K, Arun Kumar:</t>
        </r>
        <r>
          <rPr>
            <sz val="9"/>
            <color indexed="81"/>
            <rFont val="Tahoma"/>
            <family val="2"/>
          </rPr>
          <t xml:space="preserve">
Changed the BRD as min value of 16.21, 17.1.0.1 &amp; 18.1 builds</t>
        </r>
      </text>
    </comment>
    <comment ref="BVP32" authorId="1" shapeId="0" xr:uid="{9659AD1F-57F7-4352-8BBB-FF63C279DC11}">
      <text>
        <r>
          <rPr>
            <b/>
            <sz val="9"/>
            <color indexed="81"/>
            <rFont val="Tahoma"/>
            <family val="2"/>
          </rPr>
          <t>Nagarajan, Lavanya:</t>
        </r>
        <r>
          <rPr>
            <sz val="9"/>
            <color indexed="81"/>
            <rFont val="Tahoma"/>
            <family val="2"/>
          </rPr>
          <t xml:space="preserve">
Changed the BRD as min value of 16.20, 16.21, 17.1.0.2 &amp; 18.1 builds
</t>
        </r>
      </text>
    </comment>
    <comment ref="BVV32" authorId="1" shapeId="0" xr:uid="{5B8F4397-AC75-442E-820A-C9522C4CED59}">
      <text>
        <r>
          <rPr>
            <b/>
            <sz val="9"/>
            <color indexed="81"/>
            <rFont val="Tahoma"/>
            <family val="2"/>
          </rPr>
          <t>Nagarajan, Lavanya:</t>
        </r>
        <r>
          <rPr>
            <sz val="9"/>
            <color indexed="81"/>
            <rFont val="Tahoma"/>
            <family val="2"/>
          </rPr>
          <t xml:space="preserve">
Changed the BRD as min value of 16.20, 16.21, 17.1.0.2 &amp; 18.1 builds
</t>
        </r>
      </text>
    </comment>
    <comment ref="BVZ32" authorId="1" shapeId="0" xr:uid="{D2369493-B7A6-4BE8-ABEF-9E2B6132401B}">
      <text>
        <r>
          <rPr>
            <b/>
            <sz val="9"/>
            <color indexed="81"/>
            <rFont val="Tahoma"/>
            <family val="2"/>
          </rPr>
          <t>Nagarajan, Lavanya:</t>
        </r>
        <r>
          <rPr>
            <sz val="9"/>
            <color indexed="81"/>
            <rFont val="Tahoma"/>
            <family val="2"/>
          </rPr>
          <t xml:space="preserve">
Changed the BRD as min value of 16.20, 16.21, 17.1.0.2 &amp; 18.1 builds
</t>
        </r>
      </text>
    </comment>
    <comment ref="BWC32" authorId="1" shapeId="0" xr:uid="{2BB913F4-BC38-474A-805E-BF7831653471}">
      <text>
        <r>
          <rPr>
            <b/>
            <sz val="9"/>
            <color indexed="81"/>
            <rFont val="Tahoma"/>
            <family val="2"/>
          </rPr>
          <t>Nagarajan, Lavanya:</t>
        </r>
        <r>
          <rPr>
            <sz val="9"/>
            <color indexed="81"/>
            <rFont val="Tahoma"/>
            <family val="2"/>
          </rPr>
          <t xml:space="preserve">
Changed the BRD as min value of 16.20, 16.21, 17.1.0.2 &amp; 18.1 builds
</t>
        </r>
      </text>
    </comment>
    <comment ref="BWF32" authorId="1" shapeId="0" xr:uid="{161BB426-88E4-4C34-AE16-B484979CEE69}">
      <text>
        <r>
          <rPr>
            <b/>
            <sz val="9"/>
            <color indexed="81"/>
            <rFont val="Tahoma"/>
            <family val="2"/>
          </rPr>
          <t>Nagarajan, Lavanya:</t>
        </r>
        <r>
          <rPr>
            <sz val="9"/>
            <color indexed="81"/>
            <rFont val="Tahoma"/>
            <family val="2"/>
          </rPr>
          <t xml:space="preserve">
Changed the BRD as min value of 16.20, 16.21, 17.1.0.2 &amp; 18.1 builds
</t>
        </r>
      </text>
    </comment>
    <comment ref="BXE32" authorId="1" shapeId="0" xr:uid="{5C20530F-DD08-4F3B-9183-8754EADC311C}">
      <text>
        <r>
          <rPr>
            <b/>
            <sz val="9"/>
            <color indexed="81"/>
            <rFont val="Tahoma"/>
            <family val="2"/>
          </rPr>
          <t>Nagarajan, Lavanya:</t>
        </r>
        <r>
          <rPr>
            <sz val="9"/>
            <color indexed="81"/>
            <rFont val="Tahoma"/>
            <family val="2"/>
          </rPr>
          <t xml:space="preserve">
Changed the BRD as min value of 17, 17.1.02 &amp; 18.1 builds</t>
        </r>
      </text>
    </comment>
    <comment ref="BXK32" authorId="1" shapeId="0" xr:uid="{EE1A2A62-1A8C-4CF1-B774-086703F6A8B3}">
      <text>
        <r>
          <rPr>
            <b/>
            <sz val="9"/>
            <color indexed="81"/>
            <rFont val="Tahoma"/>
            <family val="2"/>
          </rPr>
          <t>Nagarajan, Lavanya:</t>
        </r>
        <r>
          <rPr>
            <sz val="9"/>
            <color indexed="81"/>
            <rFont val="Tahoma"/>
            <family val="2"/>
          </rPr>
          <t xml:space="preserve">
Changed the BRD as min value of 17, 17.1.02 &amp; 18.1 builds</t>
        </r>
      </text>
    </comment>
    <comment ref="BXN32" authorId="1" shapeId="0" xr:uid="{D1B0BD30-CA31-4A77-9FEA-16E7FD6EEF1C}">
      <text>
        <r>
          <rPr>
            <b/>
            <sz val="9"/>
            <color indexed="81"/>
            <rFont val="Tahoma"/>
            <family val="2"/>
          </rPr>
          <t>Nagarajan, Lavanya:</t>
        </r>
        <r>
          <rPr>
            <sz val="9"/>
            <color indexed="81"/>
            <rFont val="Tahoma"/>
            <family val="2"/>
          </rPr>
          <t xml:space="preserve">
Changed the BRD as min value of 17, 17.1.02 &amp; 18.1 builds</t>
        </r>
      </text>
    </comment>
    <comment ref="BXQ32" authorId="1" shapeId="0" xr:uid="{931555F0-6C3E-4AC0-BFB1-9A21F0175448}">
      <text>
        <r>
          <rPr>
            <b/>
            <sz val="9"/>
            <color indexed="81"/>
            <rFont val="Tahoma"/>
            <family val="2"/>
          </rPr>
          <t>Nagarajan, Lavanya:</t>
        </r>
        <r>
          <rPr>
            <sz val="9"/>
            <color indexed="81"/>
            <rFont val="Tahoma"/>
            <family val="2"/>
          </rPr>
          <t xml:space="preserve">
Changed the BRD as min value of 17, 17.1.02 &amp; 18.1 builds</t>
        </r>
      </text>
    </comment>
    <comment ref="BYE32" authorId="0" shapeId="0" xr:uid="{EE89D37F-29DF-428A-9D05-02685C7C4855}">
      <text>
        <r>
          <rPr>
            <b/>
            <sz val="9"/>
            <color indexed="81"/>
            <rFont val="Tahoma"/>
            <family val="2"/>
          </rPr>
          <t>K, Arun Kumar:</t>
        </r>
        <r>
          <rPr>
            <sz val="9"/>
            <color indexed="81"/>
            <rFont val="Tahoma"/>
            <family val="2"/>
          </rPr>
          <t xml:space="preserve">
Changed the BRD as min value of 16.30, 17.2 &amp; 18.1 builds</t>
        </r>
      </text>
    </comment>
    <comment ref="BYH32" authorId="0" shapeId="0" xr:uid="{15C304A8-9AD8-4597-A9B0-4784391A9945}">
      <text>
        <r>
          <rPr>
            <b/>
            <sz val="9"/>
            <color indexed="81"/>
            <rFont val="Tahoma"/>
            <family val="2"/>
          </rPr>
          <t>K, Arun Kumar:</t>
        </r>
        <r>
          <rPr>
            <sz val="9"/>
            <color indexed="81"/>
            <rFont val="Tahoma"/>
            <family val="2"/>
          </rPr>
          <t xml:space="preserve">
Changed the BRD as min value of 16.30, 17.2 &amp; 18.1 builds</t>
        </r>
      </text>
    </comment>
    <comment ref="BYN32" authorId="0" shapeId="0" xr:uid="{9CF10D2D-4CDD-4ABF-BD21-A2A3CB057070}">
      <text>
        <r>
          <rPr>
            <b/>
            <sz val="9"/>
            <color indexed="81"/>
            <rFont val="Tahoma"/>
            <family val="2"/>
          </rPr>
          <t>K, Arun Kumar:</t>
        </r>
        <r>
          <rPr>
            <sz val="9"/>
            <color indexed="81"/>
            <rFont val="Tahoma"/>
            <family val="2"/>
          </rPr>
          <t xml:space="preserve">
Changed the BRD as min value of 16.30, 17.2 &amp; 18.1 builds</t>
        </r>
      </text>
    </comment>
    <comment ref="BYQ32" authorId="0" shapeId="0" xr:uid="{4637DF6B-763D-4794-A6A5-ED96A7857F9C}">
      <text>
        <r>
          <rPr>
            <b/>
            <sz val="9"/>
            <color indexed="81"/>
            <rFont val="Tahoma"/>
            <family val="2"/>
          </rPr>
          <t>K, Arun Kumar:</t>
        </r>
        <r>
          <rPr>
            <sz val="9"/>
            <color indexed="81"/>
            <rFont val="Tahoma"/>
            <family val="2"/>
          </rPr>
          <t xml:space="preserve">
Changed the BRD as min value of 16.30, 17.2 &amp; 18.1 builds</t>
        </r>
      </text>
    </comment>
    <comment ref="BYT32" authorId="0" shapeId="0" xr:uid="{F1A924E0-7419-4480-90CE-BFAC08E168BD}">
      <text>
        <r>
          <rPr>
            <b/>
            <sz val="9"/>
            <color indexed="81"/>
            <rFont val="Tahoma"/>
            <family val="2"/>
          </rPr>
          <t>K, Arun Kumar:</t>
        </r>
        <r>
          <rPr>
            <sz val="9"/>
            <color indexed="81"/>
            <rFont val="Tahoma"/>
            <family val="2"/>
          </rPr>
          <t xml:space="preserve">
Changed the BRD as min value of 16.30, 17.2 &amp; 18.1 builds</t>
        </r>
      </text>
    </comment>
    <comment ref="BZF32" authorId="0" shapeId="0" xr:uid="{C97F042B-44A5-4DF4-8072-9D358F20CE6E}">
      <text>
        <r>
          <rPr>
            <b/>
            <sz val="9"/>
            <color indexed="81"/>
            <rFont val="Tahoma"/>
            <family val="2"/>
          </rPr>
          <t>K, Arun Kumar:</t>
        </r>
        <r>
          <rPr>
            <sz val="9"/>
            <color indexed="81"/>
            <rFont val="Tahoma"/>
            <family val="2"/>
          </rPr>
          <t xml:space="preserve">
Changed the BRD as min value of 18.1.0.1, 18.0.1 &amp; 18.1 builds</t>
        </r>
      </text>
    </comment>
    <comment ref="BZL32" authorId="0" shapeId="0" xr:uid="{46C26305-431A-4980-828E-91CDABBC7902}">
      <text>
        <r>
          <rPr>
            <b/>
            <sz val="9"/>
            <color indexed="81"/>
            <rFont val="Tahoma"/>
            <family val="2"/>
          </rPr>
          <t>K, Arun Kumar:</t>
        </r>
        <r>
          <rPr>
            <sz val="9"/>
            <color indexed="81"/>
            <rFont val="Tahoma"/>
            <family val="2"/>
          </rPr>
          <t xml:space="preserve">
Changed the BRD as min value of 18.1.0.1, 18.0.1 &amp; 18.1 builds</t>
        </r>
      </text>
    </comment>
    <comment ref="BZO32" authorId="0" shapeId="0" xr:uid="{CC1DF68B-A2F1-4919-858E-13DA920A1FDC}">
      <text>
        <r>
          <rPr>
            <b/>
            <sz val="9"/>
            <color indexed="81"/>
            <rFont val="Tahoma"/>
            <family val="2"/>
          </rPr>
          <t>K, Arun Kumar:</t>
        </r>
        <r>
          <rPr>
            <sz val="9"/>
            <color indexed="81"/>
            <rFont val="Tahoma"/>
            <family val="2"/>
          </rPr>
          <t xml:space="preserve">
Changed the BRD as min value of 18.1.0.1, 18.0.1 &amp; 18.1 builds</t>
        </r>
      </text>
    </comment>
    <comment ref="BZR32" authorId="0" shapeId="0" xr:uid="{2A366D61-605A-4DEE-9A52-3C2324C9FD0A}">
      <text>
        <r>
          <rPr>
            <b/>
            <sz val="9"/>
            <color indexed="81"/>
            <rFont val="Tahoma"/>
            <family val="2"/>
          </rPr>
          <t>K, Arun Kumar:</t>
        </r>
        <r>
          <rPr>
            <sz val="9"/>
            <color indexed="81"/>
            <rFont val="Tahoma"/>
            <family val="2"/>
          </rPr>
          <t xml:space="preserve">
Changed the BRD as min value of 18.1.0.1, 18.0.1 &amp; 18.1 builds</t>
        </r>
      </text>
    </comment>
    <comment ref="BYN33" authorId="4" shapeId="0" xr:uid="{34EA89B9-B4AD-4F46-A893-C6598F946955}">
      <text>
        <r>
          <rPr>
            <b/>
            <sz val="9"/>
            <color indexed="81"/>
            <rFont val="Tahoma"/>
            <family val="2"/>
          </rPr>
          <t>R, Akshay:</t>
        </r>
        <r>
          <rPr>
            <sz val="9"/>
            <color indexed="81"/>
            <rFont val="Tahoma"/>
            <family val="2"/>
          </rPr>
          <t xml:space="preserve">
Changed the BRD as min value of 16.30, 17.2 &amp; 18.1 builds </t>
        </r>
      </text>
    </comment>
    <comment ref="BYN34" authorId="4" shapeId="0" xr:uid="{F743857B-9B2F-4856-BF86-B76A72B106E9}">
      <text>
        <r>
          <rPr>
            <b/>
            <sz val="9"/>
            <color indexed="81"/>
            <rFont val="Tahoma"/>
            <family val="2"/>
          </rPr>
          <t>R, Akshay:</t>
        </r>
        <r>
          <rPr>
            <sz val="9"/>
            <color indexed="81"/>
            <rFont val="Tahoma"/>
            <family val="2"/>
          </rPr>
          <t xml:space="preserve">
Changed the BRD as min value of 16.30, 17.2 &amp; 18.1 builds</t>
        </r>
      </text>
    </comment>
    <comment ref="BYN35" authorId="4" shapeId="0" xr:uid="{AF000242-5E32-41C4-AB11-FB9A6A96B284}">
      <text>
        <r>
          <rPr>
            <b/>
            <sz val="9"/>
            <color indexed="81"/>
            <rFont val="Tahoma"/>
            <family val="2"/>
          </rPr>
          <t>R, Akshay:</t>
        </r>
        <r>
          <rPr>
            <sz val="9"/>
            <color indexed="81"/>
            <rFont val="Tahoma"/>
            <family val="2"/>
          </rPr>
          <t xml:space="preserve">
Changed the BRD as min value of 16.30, 17.2 &amp; 18.1 builds</t>
        </r>
      </text>
    </comment>
    <comment ref="BYN36" authorId="4" shapeId="0" xr:uid="{AC90BB30-862F-4812-AACC-EF208B7C63D2}">
      <text>
        <r>
          <rPr>
            <b/>
            <sz val="9"/>
            <color indexed="81"/>
            <rFont val="Tahoma"/>
            <family val="2"/>
          </rPr>
          <t>R, Akshay:</t>
        </r>
        <r>
          <rPr>
            <sz val="9"/>
            <color indexed="81"/>
            <rFont val="Tahoma"/>
            <family val="2"/>
          </rPr>
          <t xml:space="preserve">
Changed the BRD as min value of 16.30, 17.2 &amp; 18.1 builds</t>
        </r>
      </text>
    </comment>
    <comment ref="BYN37" authorId="4" shapeId="0" xr:uid="{107B3B77-068F-494B-BF0B-3390C5AF0859}">
      <text>
        <r>
          <rPr>
            <b/>
            <sz val="9"/>
            <color indexed="81"/>
            <rFont val="Tahoma"/>
            <family val="2"/>
          </rPr>
          <t>R, Akshay:</t>
        </r>
        <r>
          <rPr>
            <sz val="9"/>
            <color indexed="81"/>
            <rFont val="Tahoma"/>
            <family val="2"/>
          </rPr>
          <t xml:space="preserve">
Changed the BRD as min value of 16.30, 17.2 &amp; 18.1 builds</t>
        </r>
      </text>
    </comment>
    <comment ref="BYN39" authorId="4" shapeId="0" xr:uid="{E3FC6C7D-030B-4684-8B19-79303D4ACE8C}">
      <text>
        <r>
          <rPr>
            <b/>
            <sz val="9"/>
            <color indexed="81"/>
            <rFont val="Tahoma"/>
            <family val="2"/>
          </rPr>
          <t>R, Akshay:</t>
        </r>
        <r>
          <rPr>
            <sz val="9"/>
            <color indexed="81"/>
            <rFont val="Tahoma"/>
            <family val="2"/>
          </rPr>
          <t xml:space="preserve">
Changed the BRD as min value of 16.30, 17.2 &amp; 18.1 builds</t>
        </r>
      </text>
    </comment>
    <comment ref="BLZ40" authorId="3" shapeId="0" xr:uid="{7C6C41A3-B84E-4D52-ABDF-B4E1A6934D9A}">
      <text>
        <r>
          <rPr>
            <b/>
            <sz val="9"/>
            <color indexed="81"/>
            <rFont val="Tahoma"/>
            <family val="2"/>
          </rPr>
          <t>Nithya, Immaculate:</t>
        </r>
        <r>
          <rPr>
            <sz val="9"/>
            <color indexed="81"/>
            <rFont val="Tahoma"/>
            <family val="2"/>
          </rPr>
          <t xml:space="preserve">
Malbec BRD
Baseline Changed as per new Decanter settings UI (PM approved) J16.5</t>
        </r>
      </text>
    </comment>
    <comment ref="BMD40" authorId="3" shapeId="0" xr:uid="{E9A7C12E-B267-4676-B374-9F262DD796B3}">
      <text>
        <r>
          <rPr>
            <b/>
            <sz val="9"/>
            <color indexed="81"/>
            <rFont val="Tahoma"/>
            <family val="2"/>
          </rPr>
          <t>Nithya, Immaculate:</t>
        </r>
        <r>
          <rPr>
            <sz val="9"/>
            <color indexed="81"/>
            <rFont val="Tahoma"/>
            <family val="2"/>
          </rPr>
          <t xml:space="preserve">
Malbec BRD
Baseline Changed as per new Decanter settings UI (PM approved) J16.5</t>
        </r>
      </text>
    </comment>
    <comment ref="BXK40" authorId="4" shapeId="0" xr:uid="{90FFED0E-8735-4144-8910-ECFB3BDF8CC5}">
      <text>
        <r>
          <rPr>
            <b/>
            <sz val="9"/>
            <color indexed="81"/>
            <rFont val="Tahoma"/>
            <family val="2"/>
          </rPr>
          <t>R, Akshay:</t>
        </r>
        <r>
          <rPr>
            <sz val="9"/>
            <color indexed="81"/>
            <rFont val="Tahoma"/>
            <family val="2"/>
          </rPr>
          <t xml:space="preserve">
Changed the BRD as min value of J17, 17.1.0.2 &amp; 18.1 builds </t>
        </r>
      </text>
    </comment>
    <comment ref="BXQ40" authorId="4" shapeId="0" xr:uid="{D8B366F2-5345-4C4C-9F6B-1C791C757B6F}">
      <text>
        <r>
          <rPr>
            <b/>
            <sz val="9"/>
            <color indexed="81"/>
            <rFont val="Tahoma"/>
            <family val="2"/>
          </rPr>
          <t>R, Akshay:</t>
        </r>
        <r>
          <rPr>
            <sz val="9"/>
            <color indexed="81"/>
            <rFont val="Tahoma"/>
            <family val="2"/>
          </rPr>
          <t xml:space="preserve">
Changed the BRD as min value of J17, 17.1.0.2 &amp; 18.1 builds </t>
        </r>
      </text>
    </comment>
    <comment ref="BYN40" authorId="4" shapeId="0" xr:uid="{17ED9615-FC3B-434C-9932-2E1545BA714C}">
      <text>
        <r>
          <rPr>
            <b/>
            <sz val="9"/>
            <color indexed="81"/>
            <rFont val="Tahoma"/>
            <family val="2"/>
          </rPr>
          <t>R, Akshay:</t>
        </r>
        <r>
          <rPr>
            <sz val="9"/>
            <color indexed="81"/>
            <rFont val="Tahoma"/>
            <family val="2"/>
          </rPr>
          <t xml:space="preserve">
Changed the BRD as min value of 16.30, 17.2 &amp; 18.1 builds </t>
        </r>
      </text>
    </comment>
    <comment ref="BZL40" authorId="4" shapeId="0" xr:uid="{ABF5D957-8680-4606-B193-0A6C78797786}">
      <text>
        <r>
          <rPr>
            <b/>
            <sz val="9"/>
            <color indexed="81"/>
            <rFont val="Tahoma"/>
            <family val="2"/>
          </rPr>
          <t>R, Akshay:</t>
        </r>
        <r>
          <rPr>
            <sz val="9"/>
            <color indexed="81"/>
            <rFont val="Tahoma"/>
            <family val="2"/>
          </rPr>
          <t xml:space="preserve">
Changed the BRD as min value of J18.0.1, 18.0.1.0.1 &amp; 18.1 builds </t>
        </r>
      </text>
    </comment>
    <comment ref="BLZ41" authorId="3" shapeId="0" xr:uid="{EAB63245-662E-4D7F-9021-F31819F962E5}">
      <text>
        <r>
          <rPr>
            <b/>
            <sz val="9"/>
            <color indexed="81"/>
            <rFont val="Tahoma"/>
            <family val="2"/>
          </rPr>
          <t>Nithya, Immaculate:</t>
        </r>
        <r>
          <rPr>
            <sz val="9"/>
            <color indexed="81"/>
            <rFont val="Tahoma"/>
            <family val="2"/>
          </rPr>
          <t xml:space="preserve">
Malbec BRD
Baseline Changed as per new Decanter settings UI (PM approved) J16.5</t>
        </r>
      </text>
    </comment>
    <comment ref="BMD41" authorId="3" shapeId="0" xr:uid="{73C72994-A5D0-40E6-99C3-D5E664E9FCF1}">
      <text>
        <r>
          <rPr>
            <b/>
            <sz val="9"/>
            <color indexed="81"/>
            <rFont val="Tahoma"/>
            <family val="2"/>
          </rPr>
          <t>Nithya, Immaculate:</t>
        </r>
        <r>
          <rPr>
            <sz val="9"/>
            <color indexed="81"/>
            <rFont val="Tahoma"/>
            <family val="2"/>
          </rPr>
          <t xml:space="preserve">
Malbec BRD
Baseline Changed as per new Decanter settings UI (PM approved) J16.5</t>
        </r>
      </text>
    </comment>
    <comment ref="BXK41" authorId="4" shapeId="0" xr:uid="{73FE1397-5CA3-492B-AD2B-E709492A4F1E}">
      <text>
        <r>
          <rPr>
            <b/>
            <sz val="9"/>
            <color indexed="81"/>
            <rFont val="Tahoma"/>
            <family val="2"/>
          </rPr>
          <t>R, Akshay:</t>
        </r>
        <r>
          <rPr>
            <sz val="9"/>
            <color indexed="81"/>
            <rFont val="Tahoma"/>
            <family val="2"/>
          </rPr>
          <t xml:space="preserve">
Changed the BRD as min value of J17, 17.1.0.2 &amp; 18.1 builds </t>
        </r>
      </text>
    </comment>
    <comment ref="BXQ41" authorId="4" shapeId="0" xr:uid="{F836FC74-6F19-4E71-A3C7-7DE936EC9A71}">
      <text>
        <r>
          <rPr>
            <b/>
            <sz val="9"/>
            <color indexed="81"/>
            <rFont val="Tahoma"/>
            <family val="2"/>
          </rPr>
          <t>R, Akshay:</t>
        </r>
        <r>
          <rPr>
            <sz val="9"/>
            <color indexed="81"/>
            <rFont val="Tahoma"/>
            <family val="2"/>
          </rPr>
          <t xml:space="preserve">
Changed the BRD as min value of J17, 17.1.0.2 &amp; 18.1 builds </t>
        </r>
      </text>
    </comment>
    <comment ref="BYN41" authorId="4" shapeId="0" xr:uid="{B893CBB5-01BB-4759-AC70-777252EBEB7F}">
      <text>
        <r>
          <rPr>
            <b/>
            <sz val="9"/>
            <color indexed="81"/>
            <rFont val="Tahoma"/>
            <family val="2"/>
          </rPr>
          <t>R, Akshay:</t>
        </r>
        <r>
          <rPr>
            <sz val="9"/>
            <color indexed="81"/>
            <rFont val="Tahoma"/>
            <family val="2"/>
          </rPr>
          <t xml:space="preserve">
Changed the BRD as min value of 16.30, 17.2 &amp; 18.1 builds</t>
        </r>
      </text>
    </comment>
    <comment ref="BZL41" authorId="4" shapeId="0" xr:uid="{92440A37-93A6-40A4-9340-8DB48F8124A0}">
      <text>
        <r>
          <rPr>
            <b/>
            <sz val="9"/>
            <color indexed="81"/>
            <rFont val="Tahoma"/>
            <family val="2"/>
          </rPr>
          <t>R, Akshay:</t>
        </r>
        <r>
          <rPr>
            <sz val="9"/>
            <color indexed="81"/>
            <rFont val="Tahoma"/>
            <family val="2"/>
          </rPr>
          <t xml:space="preserve">
Changed the BRD as min value of J18.0.1, 18.0.1.0.1 &amp; 18.1 builds </t>
        </r>
      </text>
    </comment>
    <comment ref="BLZ42" authorId="2" shapeId="0" xr:uid="{5C6876C6-BEC8-4A40-A645-09660019A951}">
      <text>
        <r>
          <rPr>
            <b/>
            <sz val="9"/>
            <color indexed="81"/>
            <rFont val="Tahoma"/>
            <family val="2"/>
          </rPr>
          <t>Selvakumar, Princey:</t>
        </r>
        <r>
          <rPr>
            <sz val="9"/>
            <color indexed="81"/>
            <rFont val="Tahoma"/>
            <family val="2"/>
          </rPr>
          <t xml:space="preserve">
15.1.1_003 as per SBR-31873 comment</t>
        </r>
      </text>
    </comment>
    <comment ref="BMD42" authorId="2" shapeId="0" xr:uid="{914C1A42-EF98-4D82-812D-47343226C5E7}">
      <text>
        <r>
          <rPr>
            <b/>
            <sz val="9"/>
            <color indexed="81"/>
            <rFont val="Tahoma"/>
            <family val="2"/>
          </rPr>
          <t>Selvakumar, Princey:</t>
        </r>
        <r>
          <rPr>
            <sz val="9"/>
            <color indexed="81"/>
            <rFont val="Tahoma"/>
            <family val="2"/>
          </rPr>
          <t xml:space="preserve">
15.1.1_003 as per SBR-31873 comment</t>
        </r>
      </text>
    </comment>
    <comment ref="BWF42" authorId="4" shapeId="0" xr:uid="{FDE53AE0-81F9-404C-9491-2FA164D6C0C2}">
      <text>
        <r>
          <rPr>
            <b/>
            <sz val="9"/>
            <color indexed="81"/>
            <rFont val="Tahoma"/>
            <family val="2"/>
          </rPr>
          <t>R, Akshay:</t>
        </r>
        <r>
          <rPr>
            <sz val="9"/>
            <color indexed="81"/>
            <rFont val="Tahoma"/>
            <family val="2"/>
          </rPr>
          <t xml:space="preserve">
Changed the BRD as min value of J16.20, 16.21, 17.1.0.2 &amp; 18.1 builds </t>
        </r>
      </text>
    </comment>
    <comment ref="BXK42" authorId="4" shapeId="0" xr:uid="{D88F77DA-BD09-4E3E-A846-D3F897D51371}">
      <text>
        <r>
          <rPr>
            <b/>
            <sz val="9"/>
            <color indexed="81"/>
            <rFont val="Tahoma"/>
            <family val="2"/>
          </rPr>
          <t>R, Akshay:</t>
        </r>
        <r>
          <rPr>
            <sz val="9"/>
            <color indexed="81"/>
            <rFont val="Tahoma"/>
            <family val="2"/>
          </rPr>
          <t xml:space="preserve">
Changed the BRD as min value of J17, 17.1.0.2 &amp; 18.1 builds </t>
        </r>
      </text>
    </comment>
    <comment ref="BXQ42" authorId="4" shapeId="0" xr:uid="{2DC6ADE1-72B3-480B-9758-9CFF09D602DB}">
      <text>
        <r>
          <rPr>
            <b/>
            <sz val="9"/>
            <color indexed="81"/>
            <rFont val="Tahoma"/>
            <family val="2"/>
          </rPr>
          <t>R, Akshay:</t>
        </r>
        <r>
          <rPr>
            <sz val="9"/>
            <color indexed="81"/>
            <rFont val="Tahoma"/>
            <family val="2"/>
          </rPr>
          <t xml:space="preserve">
Changed the BRD as min value of J17, 17.1.0.2 &amp; 18.1 builds </t>
        </r>
      </text>
    </comment>
    <comment ref="BYN42" authorId="4" shapeId="0" xr:uid="{0B9F258D-E0CA-480F-A5CF-6A9727020030}">
      <text>
        <r>
          <rPr>
            <b/>
            <sz val="9"/>
            <color indexed="81"/>
            <rFont val="Tahoma"/>
            <family val="2"/>
          </rPr>
          <t>R, Akshay:</t>
        </r>
        <r>
          <rPr>
            <sz val="9"/>
            <color indexed="81"/>
            <rFont val="Tahoma"/>
            <family val="2"/>
          </rPr>
          <t xml:space="preserve">
Changed the BRD as min value of 16.30, 17.2 &amp; 18.1 builds</t>
        </r>
      </text>
    </comment>
    <comment ref="BZL42" authorId="4" shapeId="0" xr:uid="{3F1E9D27-10E2-47CD-B3B9-241C1527CD40}">
      <text>
        <r>
          <rPr>
            <b/>
            <sz val="9"/>
            <color indexed="81"/>
            <rFont val="Tahoma"/>
            <family val="2"/>
          </rPr>
          <t>R, Akshay:</t>
        </r>
        <r>
          <rPr>
            <sz val="9"/>
            <color indexed="81"/>
            <rFont val="Tahoma"/>
            <family val="2"/>
          </rPr>
          <t xml:space="preserve">
Changed the BRD as min value of J18.0.1, 18.0.1.0.1 &amp; 18.1 builds </t>
        </r>
      </text>
    </comment>
    <comment ref="BWF43" authorId="4" shapeId="0" xr:uid="{FA1951D1-CC39-4EFE-AEDB-6F568ED43A1D}">
      <text>
        <r>
          <rPr>
            <b/>
            <sz val="9"/>
            <color indexed="81"/>
            <rFont val="Tahoma"/>
            <family val="2"/>
          </rPr>
          <t>R, Akshay:</t>
        </r>
        <r>
          <rPr>
            <sz val="9"/>
            <color indexed="81"/>
            <rFont val="Tahoma"/>
            <family val="2"/>
          </rPr>
          <t xml:space="preserve">
Changed the BRD as min value of J16.20, 16.21, 17.1.0.2 &amp; 18.1 builds </t>
        </r>
      </text>
    </comment>
    <comment ref="BXK43" authorId="4" shapeId="0" xr:uid="{A2887FAF-F82A-484F-956A-31B2808F9740}">
      <text>
        <r>
          <rPr>
            <b/>
            <sz val="9"/>
            <color indexed="81"/>
            <rFont val="Tahoma"/>
            <family val="2"/>
          </rPr>
          <t>R, Akshay:</t>
        </r>
        <r>
          <rPr>
            <sz val="9"/>
            <color indexed="81"/>
            <rFont val="Tahoma"/>
            <family val="2"/>
          </rPr>
          <t xml:space="preserve">
Changed the BRD as min value of J17, 17.1.0.2 &amp; 18.1 builds </t>
        </r>
      </text>
    </comment>
    <comment ref="BXQ43" authorId="4" shapeId="0" xr:uid="{29B0FBCB-D6D1-4E53-A89F-CF6030E343E8}">
      <text>
        <r>
          <rPr>
            <b/>
            <sz val="9"/>
            <color indexed="81"/>
            <rFont val="Tahoma"/>
            <family val="2"/>
          </rPr>
          <t>R, Akshay:</t>
        </r>
        <r>
          <rPr>
            <sz val="9"/>
            <color indexed="81"/>
            <rFont val="Tahoma"/>
            <family val="2"/>
          </rPr>
          <t xml:space="preserve">
Changed the BRD as min value of J17, 17.1.0.2 &amp; 18.1 builds </t>
        </r>
      </text>
    </comment>
    <comment ref="BYN43" authorId="4" shapeId="0" xr:uid="{D3AFD5C8-9F44-430A-95A5-3058FFFC4EFF}">
      <text>
        <r>
          <rPr>
            <b/>
            <sz val="9"/>
            <color indexed="81"/>
            <rFont val="Tahoma"/>
            <family val="2"/>
          </rPr>
          <t>R, Akshay:</t>
        </r>
        <r>
          <rPr>
            <sz val="9"/>
            <color indexed="81"/>
            <rFont val="Tahoma"/>
            <family val="2"/>
          </rPr>
          <t xml:space="preserve">
Changed the BRD as min value of 16.30, 17.2 &amp; 18.1 builds</t>
        </r>
      </text>
    </comment>
    <comment ref="BZL43" authorId="4" shapeId="0" xr:uid="{649C9BCE-3C3F-4AC1-9961-DB6BC3E26337}">
      <text>
        <r>
          <rPr>
            <b/>
            <sz val="9"/>
            <color indexed="81"/>
            <rFont val="Tahoma"/>
            <family val="2"/>
          </rPr>
          <t>R, Akshay:</t>
        </r>
        <r>
          <rPr>
            <sz val="9"/>
            <color indexed="81"/>
            <rFont val="Tahoma"/>
            <family val="2"/>
          </rPr>
          <t xml:space="preserve">
Changed the BRD as min value of J18.0.1, 18.0.1.0.1 &amp; 18.1 builds </t>
        </r>
      </text>
    </comment>
    <comment ref="BLZ44" authorId="3" shapeId="0" xr:uid="{86A4D5B3-6BCB-42C3-AAD8-3A6F521CB7C3}">
      <text>
        <r>
          <rPr>
            <b/>
            <sz val="9"/>
            <color indexed="81"/>
            <rFont val="Tahoma"/>
            <family val="2"/>
          </rPr>
          <t>Nithya, Immaculate:</t>
        </r>
        <r>
          <rPr>
            <sz val="9"/>
            <color indexed="81"/>
            <rFont val="Tahoma"/>
            <family val="2"/>
          </rPr>
          <t xml:space="preserve">
Malbec BRD
Baseline Changed as per new Decanter settings UI (PM approved) J16.5</t>
        </r>
      </text>
    </comment>
    <comment ref="BMD44" authorId="3" shapeId="0" xr:uid="{DCFF6316-4D07-4A9F-91B6-F915697CB87D}">
      <text>
        <r>
          <rPr>
            <b/>
            <sz val="9"/>
            <color indexed="81"/>
            <rFont val="Tahoma"/>
            <family val="2"/>
          </rPr>
          <t>Nithya, Immaculate:</t>
        </r>
        <r>
          <rPr>
            <sz val="9"/>
            <color indexed="81"/>
            <rFont val="Tahoma"/>
            <family val="2"/>
          </rPr>
          <t xml:space="preserve">
Malbec BRD
Baseline Changed as per new Decanter settings UI (PM approved) J16.5</t>
        </r>
      </text>
    </comment>
    <comment ref="BWF44" authorId="4" shapeId="0" xr:uid="{9C057118-CF8A-4DE2-AF3A-32CB0A6C53B0}">
      <text>
        <r>
          <rPr>
            <b/>
            <sz val="9"/>
            <color indexed="81"/>
            <rFont val="Tahoma"/>
            <family val="2"/>
          </rPr>
          <t>R, Akshay:</t>
        </r>
        <r>
          <rPr>
            <sz val="9"/>
            <color indexed="81"/>
            <rFont val="Tahoma"/>
            <family val="2"/>
          </rPr>
          <t xml:space="preserve">
Changed the BRD as min value of J16.20, 16.21, 17.1.0.2 &amp; 18.1 builds </t>
        </r>
      </text>
    </comment>
    <comment ref="BXK44" authorId="4" shapeId="0" xr:uid="{BD5A19A5-2141-41D9-A630-A265E27EE067}">
      <text>
        <r>
          <rPr>
            <b/>
            <sz val="9"/>
            <color indexed="81"/>
            <rFont val="Tahoma"/>
            <family val="2"/>
          </rPr>
          <t>R, Akshay:</t>
        </r>
        <r>
          <rPr>
            <sz val="9"/>
            <color indexed="81"/>
            <rFont val="Tahoma"/>
            <family val="2"/>
          </rPr>
          <t xml:space="preserve">
BRD change from rebaseline activity </t>
        </r>
      </text>
    </comment>
    <comment ref="BXQ44" authorId="4" shapeId="0" xr:uid="{1FD2AEDB-6CD1-4FEC-8628-88DD8892C507}">
      <text>
        <r>
          <rPr>
            <b/>
            <sz val="9"/>
            <color indexed="81"/>
            <rFont val="Tahoma"/>
            <family val="2"/>
          </rPr>
          <t>R, Akshay:</t>
        </r>
        <r>
          <rPr>
            <sz val="9"/>
            <color indexed="81"/>
            <rFont val="Tahoma"/>
            <family val="2"/>
          </rPr>
          <t xml:space="preserve">
BRD change from rebaseline activity </t>
        </r>
      </text>
    </comment>
    <comment ref="BYN44" authorId="4" shapeId="0" xr:uid="{007BA2B3-07F3-4FF8-8E98-E4BFD3AA93CF}">
      <text>
        <r>
          <rPr>
            <b/>
            <sz val="9"/>
            <color indexed="81"/>
            <rFont val="Tahoma"/>
            <family val="2"/>
          </rPr>
          <t>R, Akshay:</t>
        </r>
        <r>
          <rPr>
            <sz val="9"/>
            <color indexed="81"/>
            <rFont val="Tahoma"/>
            <family val="2"/>
          </rPr>
          <t xml:space="preserve">
Changed the BRD as min value of 16.30, 17.2 &amp; 18.1 builds</t>
        </r>
      </text>
    </comment>
    <comment ref="BZL44" authorId="4" shapeId="0" xr:uid="{70919418-9C63-452C-B4C0-D9FC3E3A4A7F}">
      <text>
        <r>
          <rPr>
            <b/>
            <sz val="9"/>
            <color indexed="81"/>
            <rFont val="Tahoma"/>
            <family val="2"/>
          </rPr>
          <t>R, Akshay:</t>
        </r>
        <r>
          <rPr>
            <sz val="9"/>
            <color indexed="81"/>
            <rFont val="Tahoma"/>
            <family val="2"/>
          </rPr>
          <t xml:space="preserve">
Changed the BRD as min value of J18.0.1, 18.0.1.0.1 &amp; 18.1 builds </t>
        </r>
      </text>
    </comment>
    <comment ref="BWF45" authorId="4" shapeId="0" xr:uid="{D0D11091-0A11-4482-ACA3-008C46836F8E}">
      <text>
        <r>
          <rPr>
            <b/>
            <sz val="9"/>
            <color indexed="81"/>
            <rFont val="Tahoma"/>
            <family val="2"/>
          </rPr>
          <t>R, Akshay:</t>
        </r>
        <r>
          <rPr>
            <sz val="9"/>
            <color indexed="81"/>
            <rFont val="Tahoma"/>
            <family val="2"/>
          </rPr>
          <t xml:space="preserve">
Changed the BRD as min value of J16.20, 16.21, 17.1.0.2 &amp; 18.1 builds </t>
        </r>
      </text>
    </comment>
    <comment ref="BXK45" authorId="4" shapeId="0" xr:uid="{92913AC8-0CD5-4570-811D-B1AE9A2E48F1}">
      <text>
        <r>
          <rPr>
            <b/>
            <sz val="9"/>
            <color indexed="81"/>
            <rFont val="Tahoma"/>
            <family val="2"/>
          </rPr>
          <t>R, Akshay:</t>
        </r>
        <r>
          <rPr>
            <sz val="9"/>
            <color indexed="81"/>
            <rFont val="Tahoma"/>
            <family val="2"/>
          </rPr>
          <t xml:space="preserve">
Changed the BRD as min value of J17, 17.1.0.2 &amp; 18.1 builds </t>
        </r>
      </text>
    </comment>
    <comment ref="BXQ45" authorId="4" shapeId="0" xr:uid="{FE4F4ABA-EF3A-43E7-90BA-E5DF7381DA0E}">
      <text>
        <r>
          <rPr>
            <b/>
            <sz val="9"/>
            <color indexed="81"/>
            <rFont val="Tahoma"/>
            <family val="2"/>
          </rPr>
          <t>R, Akshay:</t>
        </r>
        <r>
          <rPr>
            <sz val="9"/>
            <color indexed="81"/>
            <rFont val="Tahoma"/>
            <family val="2"/>
          </rPr>
          <t xml:space="preserve">
Changed the BRD as min value of J17, 17.1.0.2 &amp; 18.1 builds </t>
        </r>
      </text>
    </comment>
    <comment ref="BZL45" authorId="4" shapeId="0" xr:uid="{A3DD74B1-ACDC-49D4-8B36-D77316C55AC5}">
      <text>
        <r>
          <rPr>
            <b/>
            <sz val="9"/>
            <color indexed="81"/>
            <rFont val="Tahoma"/>
            <family val="2"/>
          </rPr>
          <t>R, Akshay:</t>
        </r>
        <r>
          <rPr>
            <sz val="9"/>
            <color indexed="81"/>
            <rFont val="Tahoma"/>
            <family val="2"/>
          </rPr>
          <t xml:space="preserve">
Changed the BRD as min value of J18.0.1, 18.0.1.0.1 &amp; 18.1 builds </t>
        </r>
      </text>
    </comment>
    <comment ref="BWF46" authorId="4" shapeId="0" xr:uid="{68D1F30D-6299-42BE-8046-EEAE68C87F7A}">
      <text>
        <r>
          <rPr>
            <b/>
            <sz val="9"/>
            <color indexed="81"/>
            <rFont val="Tahoma"/>
            <family val="2"/>
          </rPr>
          <t>R, Akshay:</t>
        </r>
        <r>
          <rPr>
            <sz val="9"/>
            <color indexed="81"/>
            <rFont val="Tahoma"/>
            <family val="2"/>
          </rPr>
          <t xml:space="preserve">
Changed the BRD as min value of J16.20, 16.21, 17.1.0.2 &amp; 18.1 builds </t>
        </r>
      </text>
    </comment>
    <comment ref="BYN46" authorId="4" shapeId="0" xr:uid="{9D54689E-079A-4647-B4B2-3F5ED61A8FE5}">
      <text>
        <r>
          <rPr>
            <b/>
            <sz val="9"/>
            <color indexed="81"/>
            <rFont val="Tahoma"/>
            <family val="2"/>
          </rPr>
          <t>R, Akshay:</t>
        </r>
        <r>
          <rPr>
            <sz val="9"/>
            <color indexed="81"/>
            <rFont val="Tahoma"/>
            <family val="2"/>
          </rPr>
          <t xml:space="preserve">
Changed the BRD as min value of 16.30, 17.2 &amp; 18.1 builds</t>
        </r>
      </text>
    </comment>
    <comment ref="BZL46" authorId="4" shapeId="0" xr:uid="{AC17008A-65CF-4C98-9EEA-D48C07398785}">
      <text>
        <r>
          <rPr>
            <b/>
            <sz val="9"/>
            <color indexed="81"/>
            <rFont val="Tahoma"/>
            <family val="2"/>
          </rPr>
          <t>R, Akshay:</t>
        </r>
        <r>
          <rPr>
            <sz val="9"/>
            <color indexed="81"/>
            <rFont val="Tahoma"/>
            <family val="2"/>
          </rPr>
          <t xml:space="preserve">
Changed the BRD as min value of J18.0.1, 18.0.1.0.1 &amp; 18.1 builds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M, Sakthivel Prabakaran</author>
    <author>R, Arthi</author>
    <author>tc={AF71EF0C-271E-477D-9918-A665886EAA7D}</author>
    <author>tc={B3E418C5-3BB2-4D04-95ED-E075F8A63578}</author>
    <author>tc={B0EF2D2E-11EF-4E1C-A8B6-094C5AA486C2}</author>
    <author>tc={D6893861-49F8-4582-91B2-6375F3AA873E}</author>
    <author>tc={A18F1146-AFEE-44CD-AF37-EE7D048CE3A9}</author>
    <author>A  A, Jones</author>
    <author>tc={B59A65B9-1DFB-4330-9488-C822EA3528E0}</author>
    <author>tc={F66B5A00-6401-4DEF-8B38-E36871B23B25}</author>
    <author>tc={C2F05809-4589-4F25-809C-A2D8C0C17F4F}</author>
    <author>tc={8122B3B0-DCED-483D-A2C1-754804C264AE}</author>
    <author>tc={C823416A-46C4-4B87-8C9F-5FA55C40DDEC}</author>
    <author>tc={C35C9178-210A-413C-8782-9A38DC58F076}</author>
    <author>tc={6B0C7436-512B-4154-913C-5F1490E4ABBB}</author>
    <author>tc={DD11FD70-7584-4334-AAB6-B725E5E15F65}</author>
    <author>tc={4CB2923C-B99D-4578-9213-08134BFEA17F}</author>
    <author>tc={F742C6B3-2D50-4BA6-AF53-FD8E2F4FF8AA}</author>
    <author>tc={ADD76E83-6F9D-4421-BEAE-11775B3FFD40}</author>
    <author>tc={07E53709-844A-4D9A-AAC2-944B2D9F1F93}</author>
    <author>tc={D8ECABD3-CD91-41A6-B2EE-8316F7E9DBB9}</author>
    <author>tc={1A8F99D8-F583-4885-B76D-48E2666413D6}</author>
    <author>tc={461C8786-750E-467F-8862-840B71D94660}</author>
    <author>tc={264402AB-BE6B-449F-8981-18FB069D93A3}</author>
    <author>tc={F077BDDE-A234-47D6-8FD5-29D1EE260EBD}</author>
    <author>tc={1C38CA48-EC55-4CA7-AC36-09A7D7FD12C8}</author>
    <author>tc={33A7EF12-CBC6-4886-8A7A-3BE29405D04D}</author>
    <author>tc={A193AF6A-FC27-490E-B194-BDEA40BD8D5B}</author>
  </authors>
  <commentList>
    <comment ref="SD7" authorId="0" shapeId="0" xr:uid="{DFB96AA9-AAA5-4CA8-BCD2-95265C043238}">
      <text>
        <r>
          <rPr>
            <b/>
            <sz val="9"/>
            <color indexed="81"/>
            <rFont val="Tahoma"/>
            <family val="2"/>
          </rPr>
          <t>M, Sakthivel Prabakaran:</t>
        </r>
        <r>
          <rPr>
            <sz val="9"/>
            <color indexed="81"/>
            <rFont val="Tahoma"/>
            <family val="2"/>
          </rPr>
          <t xml:space="preserve">
checked in J18.1_21</t>
        </r>
      </text>
    </comment>
    <comment ref="SD8" authorId="0" shapeId="0" xr:uid="{36515FCA-EE20-46C3-8DA9-54898AE7F5F7}">
      <text>
        <r>
          <rPr>
            <b/>
            <sz val="9"/>
            <color indexed="81"/>
            <rFont val="Tahoma"/>
            <family val="2"/>
          </rPr>
          <t>M, Sakthivel Prabakaran:</t>
        </r>
        <r>
          <rPr>
            <sz val="9"/>
            <color indexed="81"/>
            <rFont val="Tahoma"/>
            <family val="2"/>
          </rPr>
          <t xml:space="preserve">
checked in J18.1_21</t>
        </r>
      </text>
    </comment>
    <comment ref="TO14" authorId="1" shapeId="0" xr:uid="{AFE0DACC-7204-4792-9E66-432A348298B5}">
      <text>
        <r>
          <rPr>
            <b/>
            <sz val="9"/>
            <color indexed="81"/>
            <rFont val="Tahoma"/>
            <family val="2"/>
          </rPr>
          <t>R, Arthi:</t>
        </r>
        <r>
          <rPr>
            <sz val="9"/>
            <color indexed="81"/>
            <rFont val="Tahoma"/>
            <family val="2"/>
          </rPr>
          <t xml:space="preserve">
NKKE Page Note removing YTC</t>
        </r>
      </text>
    </comment>
    <comment ref="TO15" authorId="1" shapeId="0" xr:uid="{F0F24912-E775-4066-B531-AC726A0DE951}">
      <text>
        <r>
          <rPr>
            <b/>
            <sz val="9"/>
            <color indexed="81"/>
            <rFont val="Tahoma"/>
            <family val="2"/>
          </rPr>
          <t>R, Arthi:</t>
        </r>
        <r>
          <rPr>
            <sz val="9"/>
            <color indexed="81"/>
            <rFont val="Tahoma"/>
            <family val="2"/>
          </rPr>
          <t xml:space="preserve">
NKKE Page Note removing YTC</t>
        </r>
      </text>
    </comment>
    <comment ref="TO16" authorId="1" shapeId="0" xr:uid="{F4980245-5A35-4711-AC85-5A4217DA9FCB}">
      <text>
        <r>
          <rPr>
            <b/>
            <sz val="9"/>
            <color indexed="81"/>
            <rFont val="Tahoma"/>
            <family val="2"/>
          </rPr>
          <t>R, Arthi:</t>
        </r>
        <r>
          <rPr>
            <sz val="9"/>
            <color indexed="81"/>
            <rFont val="Tahoma"/>
            <family val="2"/>
          </rPr>
          <t xml:space="preserve">
NKKE Page Note removing YTC</t>
        </r>
      </text>
    </comment>
    <comment ref="TO17" authorId="1" shapeId="0" xr:uid="{D7B75888-051E-447F-8528-C939BF53E76F}">
      <text>
        <r>
          <rPr>
            <b/>
            <sz val="9"/>
            <color indexed="81"/>
            <rFont val="Tahoma"/>
            <family val="2"/>
          </rPr>
          <t>R, Arthi:</t>
        </r>
        <r>
          <rPr>
            <sz val="9"/>
            <color indexed="81"/>
            <rFont val="Tahoma"/>
            <family val="2"/>
          </rPr>
          <t xml:space="preserve">
NKKE Page Note removing YTC</t>
        </r>
      </text>
    </comment>
    <comment ref="XN33" authorId="2" shapeId="0" xr:uid="{AF71EF0C-271E-477D-9918-A665886EAA7D}">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33" authorId="3" shapeId="0" xr:uid="{B3E418C5-3BB2-4D04-95ED-E075F8A63578}">
      <text>
        <t xml:space="preserve">[Threaded comment]
Your version of Excel allows you to read this threaded comment; however, any edits to it will get removed if the file is opened in a newer version of Excel. Learn more: https://go.microsoft.com/fwlink/?linkid=870924
Comment:
    Not Scalled as 1X </t>
      </text>
    </comment>
    <comment ref="XN34" authorId="4" shapeId="0" xr:uid="{B0EF2D2E-11EF-4E1C-A8B6-094C5AA486C2}">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34" authorId="5" shapeId="0" xr:uid="{D6893861-49F8-4582-91B2-6375F3AA873E}">
      <text>
        <t xml:space="preserve">[Threaded comment]
Your version of Excel allows you to read this threaded comment; however, any edits to it will get removed if the file is opened in a newer version of Excel. Learn more: https://go.microsoft.com/fwlink/?linkid=870924
Comment:
    Not scaled in 1X </t>
      </text>
    </comment>
    <comment ref="AAE42" authorId="6" shapeId="0" xr:uid="{A18F1146-AFEE-44CD-AF37-EE7D048CE3A9}">
      <text>
        <t>[Threaded comment]
Your version of Excel allows you to read this threaded comment; however, any edits to it will get removed if the file is opened in a newer version of Excel. Learn more: https://go.microsoft.com/fwlink/?linkid=870924
Comment:
    FFS getting additional page, need to confirm start and stop point</t>
      </text>
    </comment>
    <comment ref="QJ59" authorId="7" shapeId="0" xr:uid="{728C057F-D66E-4733-B073-0141FC6A486F}">
      <text>
        <r>
          <rPr>
            <b/>
            <sz val="9"/>
            <color indexed="81"/>
            <rFont val="Tahoma"/>
            <family val="2"/>
          </rPr>
          <t>A  A, Jones:</t>
        </r>
        <r>
          <rPr>
            <sz val="9"/>
            <color indexed="81"/>
            <rFont val="Tahoma"/>
            <family val="2"/>
          </rPr>
          <t xml:space="preserve">
Obseved new UI for goodreads upsell</t>
        </r>
      </text>
    </comment>
    <comment ref="QJ60" authorId="7" shapeId="0" xr:uid="{7742D3EF-84B1-4359-9FA2-A2C837C5F7DF}">
      <text>
        <r>
          <rPr>
            <b/>
            <sz val="9"/>
            <color indexed="81"/>
            <rFont val="Tahoma"/>
            <family val="2"/>
          </rPr>
          <t>A  A, Jones:</t>
        </r>
        <r>
          <rPr>
            <sz val="9"/>
            <color indexed="81"/>
            <rFont val="Tahoma"/>
            <family val="2"/>
          </rPr>
          <t xml:space="preserve">
Observed new UI for Goodreads upsell</t>
        </r>
      </text>
    </comment>
    <comment ref="QH61" authorId="0" shapeId="0" xr:uid="{B3313A9A-60D5-45E4-B07C-9FB4F4EE0F52}">
      <text>
        <r>
          <rPr>
            <b/>
            <sz val="9"/>
            <color indexed="81"/>
            <rFont val="Tahoma"/>
            <family val="2"/>
          </rPr>
          <t>M, Sakthivel Prabakaran:</t>
        </r>
        <r>
          <rPr>
            <sz val="9"/>
            <color indexed="81"/>
            <rFont val="Tahoma"/>
            <family val="2"/>
          </rPr>
          <t xml:space="preserve">
Validated in J18.2_019 Build</t>
        </r>
      </text>
    </comment>
    <comment ref="XN70" authorId="8" shapeId="0" xr:uid="{B59A65B9-1DFB-4330-9488-C822EA3528E0}">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70" authorId="9" shapeId="0" xr:uid="{F66B5A00-6401-4DEF-8B38-E36871B23B25}">
      <text>
        <t>[Threaded comment]
Your version of Excel allows you to read this threaded comment; however, any edits to it will get removed if the file is opened in a newer version of Excel. Learn more: https://go.microsoft.com/fwlink/?linkid=870924
Comment:
    Not scaled in 1X</t>
      </text>
    </comment>
    <comment ref="XN71" authorId="10" shapeId="0" xr:uid="{C2F05809-4589-4F25-809C-A2D8C0C17F4F}">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71" authorId="11" shapeId="0" xr:uid="{8122B3B0-DCED-483D-A2C1-754804C264AE}">
      <text>
        <t>[Threaded comment]
Your version of Excel allows you to read this threaded comment; however, any edits to it will get removed if the file is opened in a newer version of Excel. Learn more: https://go.microsoft.com/fwlink/?linkid=870924
Comment:
    Not Scaled in 1X</t>
      </text>
    </comment>
    <comment ref="XN95" authorId="12" shapeId="0" xr:uid="{C823416A-46C4-4B87-8C9F-5FA55C40DDEC}">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95" authorId="13" shapeId="0" xr:uid="{C35C9178-210A-413C-8782-9A38DC58F076}">
      <text>
        <t>[Threaded comment]
Your version of Excel allows you to read this threaded comment; however, any edits to it will get removed if the file is opened in a newer version of Excel. Learn more: https://go.microsoft.com/fwlink/?linkid=870924
Comment:
    Not scaled in 1X</t>
      </text>
    </comment>
    <comment ref="XN96" authorId="14" shapeId="0" xr:uid="{6B0C7436-512B-4154-913C-5F1490E4ABBB}">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96" authorId="15" shapeId="0" xr:uid="{DD11FD70-7584-4334-AAB6-B725E5E15F65}">
      <text>
        <t>[Threaded comment]
Your version of Excel allows you to read this threaded comment; however, any edits to it will get removed if the file is opened in a newer version of Excel. Learn more: https://go.microsoft.com/fwlink/?linkid=870924
Comment:
    Not scaled in 1X</t>
      </text>
    </comment>
    <comment ref="XN104" authorId="16" shapeId="0" xr:uid="{4CB2923C-B99D-4578-9213-08134BFEA17F}">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104" authorId="17" shapeId="0" xr:uid="{F742C6B3-2D50-4BA6-AF53-FD8E2F4FF8AA}">
      <text>
        <t>[Threaded comment]
Your version of Excel allows you to read this threaded comment; however, any edits to it will get removed if the file is opened in a newer version of Excel. Learn more: https://go.microsoft.com/fwlink/?linkid=870924
Comment:
    Not scaled to 1x</t>
      </text>
    </comment>
    <comment ref="XN105" authorId="18" shapeId="0" xr:uid="{ADD76E83-6F9D-4421-BEAE-11775B3FFD40}">
      <text>
        <t>[Threaded comment]
Your version of Excel allows you to read this threaded comment; however, any edits to it will get removed if the file is opened in a newer version of Excel. Learn more: https://go.microsoft.com/fwlink/?linkid=870924
Comment:
    Not Scaled in 1X</t>
      </text>
    </comment>
    <comment ref="AAE105" authorId="19" shapeId="0" xr:uid="{07E53709-844A-4D9A-AAC2-944B2D9F1F93}">
      <text>
        <t>[Threaded comment]
Your version of Excel allows you to read this threaded comment; however, any edits to it will get removed if the file is opened in a newer version of Excel. Learn more: https://go.microsoft.com/fwlink/?linkid=870924
Comment:
    Not scaled 1X</t>
      </text>
    </comment>
    <comment ref="XN106" authorId="20" shapeId="0" xr:uid="{D8ECABD3-CD91-41A6-B2EE-8316F7E9DBB9}">
      <text>
        <t>[Threaded comment]
Your version of Excel allows you to read this threaded comment; however, any edits to it will get removed if the file is opened in a newer version of Excel. Learn more: https://go.microsoft.com/fwlink/?linkid=870924
Comment:
    Not Scaled in 2X</t>
      </text>
    </comment>
    <comment ref="AAE106" authorId="21" shapeId="0" xr:uid="{1A8F99D8-F583-4885-B76D-48E2666413D6}">
      <text>
        <t>[Threaded comment]
Your version of Excel allows you to read this threaded comment; however, any edits to it will get removed if the file is opened in a newer version of Excel. Learn more: https://go.microsoft.com/fwlink/?linkid=870924
Comment:
    Not scaled in 2X</t>
      </text>
    </comment>
    <comment ref="XN107" authorId="22" shapeId="0" xr:uid="{461C8786-750E-467F-8862-840B71D94660}">
      <text>
        <t>[Threaded comment]
Your version of Excel allows you to read this threaded comment; however, any edits to it will get removed if the file is opened in a newer version of Excel. Learn more: https://go.microsoft.com/fwlink/?linkid=870924
Comment:
    Not Scaled in 2X</t>
      </text>
    </comment>
    <comment ref="AAE107" authorId="23" shapeId="0" xr:uid="{264402AB-BE6B-449F-8981-18FB069D93A3}">
      <text>
        <t xml:space="preserve">[Threaded comment]
Your version of Excel allows you to read this threaded comment; however, any edits to it will get removed if the file is opened in a newer version of Excel. Learn more: https://go.microsoft.com/fwlink/?linkid=870924
Comment:
    Not scaled in 2X
</t>
      </text>
    </comment>
    <comment ref="XN115" authorId="24" shapeId="0" xr:uid="{F077BDDE-A234-47D6-8FD5-29D1EE260EBD}">
      <text>
        <t>[Threaded comment]
Your version of Excel allows you to read this threaded comment; however, any edits to it will get removed if the file is opened in a newer version of Excel. Learn more: https://go.microsoft.com/fwlink/?linkid=870924
Comment:
    Not Scaled in 2X</t>
      </text>
    </comment>
    <comment ref="AAE115" authorId="25" shapeId="0" xr:uid="{1C38CA48-EC55-4CA7-AC36-09A7D7FD12C8}">
      <text>
        <t xml:space="preserve">[Threaded comment]
Your version of Excel allows you to read this threaded comment; however, any edits to it will get removed if the file is opened in a newer version of Excel. Learn more: https://go.microsoft.com/fwlink/?linkid=870924
Comment:
    Not scaled 2X
</t>
      </text>
    </comment>
    <comment ref="XN116" authorId="26" shapeId="0" xr:uid="{33A7EF12-CBC6-4886-8A7A-3BE29405D04D}">
      <text>
        <t>[Threaded comment]
Your version of Excel allows you to read this threaded comment; however, any edits to it will get removed if the file is opened in a newer version of Excel. Learn more: https://go.microsoft.com/fwlink/?linkid=870924
Comment:
    Not Scaled in 2X</t>
      </text>
    </comment>
    <comment ref="AAE116" authorId="27" shapeId="0" xr:uid="{A193AF6A-FC27-490E-B194-BDEA40BD8D5B}">
      <text>
        <t xml:space="preserve">[Threaded comment]
Your version of Excel allows you to read this threaded comment; however, any edits to it will get removed if the file is opened in a newer version of Excel. Learn more: https://go.microsoft.com/fwlink/?linkid=870924
Comment:
    Not scaled 2X
</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tc={02F3AEE0-A4AB-481F-AC0C-75A978A5789E}</author>
  </authors>
  <commentList>
    <comment ref="F29" authorId="0" shapeId="0" xr:uid="{02F3AEE0-A4AB-481F-AC0C-75A978A5789E}">
      <text>
        <t>[Threaded comment]
Your version of Excel allows you to read this threaded comment; however, any edits to it will get removed if the file is opened in a newer version of Excel. Learn more: https://go.microsoft.com/fwlink/?linkid=870924
Comment:
    New feature thumbnail's is compared against Notebook name (matches 12)</t>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R, Arthi</author>
    <author>Nithya, Immaculate</author>
  </authors>
  <commentList>
    <comment ref="N4" authorId="0" shapeId="0" xr:uid="{5524100C-AE63-4254-80BB-7B99996A12DD}">
      <text>
        <r>
          <rPr>
            <b/>
            <sz val="9"/>
            <color indexed="81"/>
            <rFont val="Tahoma"/>
            <family val="2"/>
          </rPr>
          <t>R, Arthi:</t>
        </r>
        <r>
          <rPr>
            <sz val="9"/>
            <color indexed="81"/>
            <rFont val="Tahoma"/>
            <family val="2"/>
          </rPr>
          <t xml:space="preserve">
BRD Change as per Jira</t>
        </r>
      </text>
    </comment>
    <comment ref="N5" authorId="0" shapeId="0" xr:uid="{F94D8C1C-96D7-4B50-8CA3-7ABA51D2D24E}">
      <text>
        <r>
          <rPr>
            <b/>
            <sz val="9"/>
            <color indexed="81"/>
            <rFont val="Tahoma"/>
            <family val="2"/>
          </rPr>
          <t>R, Arthi:</t>
        </r>
        <r>
          <rPr>
            <sz val="9"/>
            <color indexed="81"/>
            <rFont val="Tahoma"/>
            <family val="2"/>
          </rPr>
          <t xml:space="preserve">
BRD Change as per Jira</t>
        </r>
      </text>
    </comment>
    <comment ref="N7" authorId="1" shapeId="0" xr:uid="{9EA0BE2B-E9B8-4C22-BB36-A4ABF0EA33B5}">
      <text>
        <r>
          <rPr>
            <b/>
            <sz val="9"/>
            <color indexed="81"/>
            <rFont val="Tahoma"/>
            <family val="2"/>
          </rPr>
          <t>Nithya, Immaculate:</t>
        </r>
        <r>
          <rPr>
            <sz val="9"/>
            <color indexed="81"/>
            <rFont val="Tahoma"/>
            <family val="2"/>
          </rPr>
          <t xml:space="preserve">
Changing the BRD as per comments in JEIGHTEEN-747 as 0.655 (Catched data). 
Initially the BRD was for without catched --&gt; 0.91</t>
        </r>
      </text>
    </comment>
    <comment ref="N12" authorId="0" shapeId="0" xr:uid="{B5385AFE-BA77-4494-B530-DA9FF3F6AC49}">
      <text>
        <r>
          <rPr>
            <b/>
            <sz val="9"/>
            <color indexed="81"/>
            <rFont val="Tahoma"/>
            <family val="2"/>
          </rPr>
          <t>R, Arthi:</t>
        </r>
        <r>
          <rPr>
            <sz val="9"/>
            <color indexed="81"/>
            <rFont val="Tahoma"/>
            <family val="2"/>
          </rPr>
          <t xml:space="preserve">
BRD Change as per Jira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Selvakumar, Princey</author>
  </authors>
  <commentList>
    <comment ref="Q6" authorId="0" shapeId="0" xr:uid="{00000000-0006-0000-0800-000001000000}">
      <text>
        <r>
          <rPr>
            <b/>
            <sz val="9"/>
            <color indexed="81"/>
            <rFont val="Tahoma"/>
            <family val="2"/>
          </rPr>
          <t>Selvakumar, Princey:</t>
        </r>
        <r>
          <rPr>
            <sz val="9"/>
            <color indexed="81"/>
            <rFont val="Tahoma"/>
            <family val="2"/>
          </rPr>
          <t xml:space="preserve">
Build J13.8.1083</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Selvakumar, Princey</author>
  </authors>
  <commentList>
    <comment ref="Z6" authorId="0" shapeId="0" xr:uid="{00000000-0006-0000-0A00-000001000000}">
      <text>
        <r>
          <rPr>
            <b/>
            <sz val="9"/>
            <color indexed="81"/>
            <rFont val="Tahoma"/>
            <family val="2"/>
          </rPr>
          <t>Selvakumar, Princey:</t>
        </r>
        <r>
          <rPr>
            <sz val="9"/>
            <color indexed="81"/>
            <rFont val="Tahoma"/>
            <family val="2"/>
          </rPr>
          <t xml:space="preserve">
Build J13.8.1083</t>
        </r>
      </text>
    </comment>
    <comment ref="F27" authorId="0" shapeId="0" xr:uid="{00000000-0006-0000-0A00-000002000000}">
      <text>
        <r>
          <rPr>
            <b/>
            <sz val="9"/>
            <color indexed="81"/>
            <rFont val="Tahoma"/>
            <family val="2"/>
          </rPr>
          <t>Selvakumar, Princey:</t>
        </r>
        <r>
          <rPr>
            <sz val="9"/>
            <color indexed="81"/>
            <rFont val="Tahoma"/>
            <family val="2"/>
          </rPr>
          <t xml:space="preserve">
Existing BRD taken as per JIRA</t>
        </r>
      </text>
    </comment>
    <comment ref="F32" authorId="0" shapeId="0" xr:uid="{00000000-0006-0000-0A00-000003000000}">
      <text>
        <r>
          <rPr>
            <b/>
            <sz val="9"/>
            <color indexed="81"/>
            <rFont val="Tahoma"/>
            <family val="2"/>
          </rPr>
          <t>Selvakumar, Princey:</t>
        </r>
        <r>
          <rPr>
            <sz val="9"/>
            <color indexed="81"/>
            <rFont val="Tahoma"/>
            <family val="2"/>
          </rPr>
          <t xml:space="preserve">
As per new UI change Min calculated between new UI values</t>
        </r>
      </text>
    </comment>
  </commentList>
</comments>
</file>

<file path=xl/sharedStrings.xml><?xml version="1.0" encoding="utf-8"?>
<sst xmlns="http://schemas.openxmlformats.org/spreadsheetml/2006/main" count="36336" uniqueCount="4610">
  <si>
    <t>EANAB</t>
  </si>
  <si>
    <t>Icewine</t>
  </si>
  <si>
    <t>Muscat</t>
  </si>
  <si>
    <t>Whisky</t>
  </si>
  <si>
    <t>Cognac</t>
  </si>
  <si>
    <t>Moonshine</t>
  </si>
  <si>
    <t>Jaeger</t>
  </si>
  <si>
    <t>Stinger</t>
  </si>
  <si>
    <t>Malbec</t>
  </si>
  <si>
    <t>Cava</t>
  </si>
  <si>
    <t>Barolo</t>
  </si>
  <si>
    <t>Rossini</t>
  </si>
  <si>
    <t>Sangria</t>
  </si>
  <si>
    <t>Pisco</t>
  </si>
  <si>
    <t>Seabreeze</t>
  </si>
  <si>
    <t>Performance Bucket</t>
  </si>
  <si>
    <t>P0</t>
  </si>
  <si>
    <t>P1</t>
  </si>
  <si>
    <t>P2</t>
  </si>
  <si>
    <t>P3</t>
  </si>
  <si>
    <t>Others</t>
  </si>
  <si>
    <t>comments</t>
  </si>
  <si>
    <t>1. Better than baseline(GREEN)</t>
  </si>
  <si>
    <t>2. Within 10% deviation from baseline(YELLOW)</t>
  </si>
  <si>
    <t>3. &gt;10% from baseline(RED)</t>
  </si>
  <si>
    <t>4.Blocker/Not Executed</t>
  </si>
  <si>
    <t>Total</t>
  </si>
  <si>
    <t>Eanab</t>
  </si>
  <si>
    <t>#</t>
  </si>
  <si>
    <t>Priority</t>
  </si>
  <si>
    <t>Automation Stauts</t>
  </si>
  <si>
    <t>Dashboard Component</t>
  </si>
  <si>
    <t>New_Dashboard_Component</t>
  </si>
  <si>
    <t>Dashboard Scenario Name</t>
  </si>
  <si>
    <t>Dashboard 
Scenario Name_1</t>
  </si>
  <si>
    <t>Wave form</t>
  </si>
  <si>
    <t>Action Name</t>
  </si>
  <si>
    <t>Performance Scenario</t>
  </si>
  <si>
    <t>Mainline-250</t>
  </si>
  <si>
    <t xml:space="preserve">Mainline- 253 
(sec) </t>
  </si>
  <si>
    <t xml:space="preserve">Mainline- 282
(sec) </t>
  </si>
  <si>
    <t xml:space="preserve">Mainline- 295
(sec) </t>
  </si>
  <si>
    <t xml:space="preserve">Mainline- 310
(sec) </t>
  </si>
  <si>
    <t xml:space="preserve">Mainline- 375
(sec) </t>
  </si>
  <si>
    <t>J11.1.1_001(sec)</t>
  </si>
  <si>
    <t>Mainline 389(sec)</t>
  </si>
  <si>
    <t>Mainline-405 (sec)</t>
  </si>
  <si>
    <t>Mainline
Eanab BRD
(sec)</t>
  </si>
  <si>
    <t xml:space="preserve">J12.3 - 495 (sec) </t>
  </si>
  <si>
    <t xml:space="preserve">J12.3 - 497 (sec) </t>
  </si>
  <si>
    <t xml:space="preserve">J12.3 - 503 (sec) </t>
  </si>
  <si>
    <t xml:space="preserve">J12.3 - 509 (sec) </t>
  </si>
  <si>
    <t xml:space="preserve">J12.3 - 512 (sec) </t>
  </si>
  <si>
    <t xml:space="preserve">J12.3 - 518 (sec) </t>
  </si>
  <si>
    <t xml:space="preserve">J12.3 - 525 (sec) </t>
  </si>
  <si>
    <t xml:space="preserve">J12.3 - 531 (sec) </t>
  </si>
  <si>
    <t>SBR_25</t>
  </si>
  <si>
    <t>JAN
Eanab BRD
(sec)</t>
  </si>
  <si>
    <t xml:space="preserve">J12.3 - 537 (sec) </t>
  </si>
  <si>
    <t xml:space="preserve">J13.1 - 547 (sec) </t>
  </si>
  <si>
    <t xml:space="preserve">J13.1 - 549 (sec) </t>
  </si>
  <si>
    <t xml:space="preserve">J13.1 - 554 (sec) </t>
  </si>
  <si>
    <t xml:space="preserve">J13.1 - 563 (sec) </t>
  </si>
  <si>
    <t xml:space="preserve">J13.1 - 568 (sec) </t>
  </si>
  <si>
    <t xml:space="preserve">J13.1 - 571 (sec) </t>
  </si>
  <si>
    <t xml:space="preserve">J13.1 - 576 (sec) </t>
  </si>
  <si>
    <t xml:space="preserve">J13.1 - 585 (sec) </t>
  </si>
  <si>
    <t xml:space="preserve">J13.1 - 593 (sec) </t>
  </si>
  <si>
    <t xml:space="preserve">J13.1 - 622 (sec) </t>
  </si>
  <si>
    <t xml:space="preserve">J13.1 - 637 (sec) </t>
  </si>
  <si>
    <t xml:space="preserve">J12.5 - 655 (sec) </t>
  </si>
  <si>
    <t>SBR_J12.4_42(sec)</t>
  </si>
  <si>
    <t>June
Eanab BRD
(sec)</t>
  </si>
  <si>
    <t xml:space="preserve">J12.6 - 683 (sec) </t>
  </si>
  <si>
    <t xml:space="preserve">J12.6 - 692 (sec) </t>
  </si>
  <si>
    <t xml:space="preserve">J12.6 - 696 (sec) </t>
  </si>
  <si>
    <t xml:space="preserve">J12.6 - 703 (sec) </t>
  </si>
  <si>
    <t xml:space="preserve">J12.6 - 710 (sec) </t>
  </si>
  <si>
    <t xml:space="preserve">J12.6 - 717 (sec) </t>
  </si>
  <si>
    <t xml:space="preserve">J12.6 - 723 (sec) </t>
  </si>
  <si>
    <t xml:space="preserve">J13.1 - 727 (sec) </t>
  </si>
  <si>
    <t>J12.6_731</t>
  </si>
  <si>
    <t xml:space="preserve">J13.1 - 734 (sec) </t>
  </si>
  <si>
    <t>1205_B041 (sec)(old num)</t>
  </si>
  <si>
    <t>SBR_1205_B041 (sec)</t>
  </si>
  <si>
    <t>Mainline
Eanab BRD
(open scenarios change)(sec)</t>
  </si>
  <si>
    <t xml:space="preserve">J13.1 - 738 (sec) </t>
  </si>
  <si>
    <t xml:space="preserve">J13.2 - 748 (sec) </t>
  </si>
  <si>
    <t xml:space="preserve">J13.2 - 753 (sec) </t>
  </si>
  <si>
    <t xml:space="preserve">J13.2 - 759 (sec) </t>
  </si>
  <si>
    <t xml:space="preserve">J13.2 - 764 (sec) </t>
  </si>
  <si>
    <t xml:space="preserve">J13.2 - 771 (sec) </t>
  </si>
  <si>
    <t xml:space="preserve">J13.2 - 776 (sec) </t>
  </si>
  <si>
    <t xml:space="preserve">J13.2 - 782 (sec) </t>
  </si>
  <si>
    <t xml:space="preserve">J13.2 - 789 (sec) </t>
  </si>
  <si>
    <t>1301_B037 (sec)</t>
  </si>
  <si>
    <t>Mainline Oct
Eanab BRD
(sec)</t>
  </si>
  <si>
    <t xml:space="preserve">J13.2 - 792 (sec) </t>
  </si>
  <si>
    <t>J13.3-798           (sec)</t>
  </si>
  <si>
    <t>J13.3-801   (sec)</t>
  </si>
  <si>
    <t>J13.3-804  (sec)</t>
  </si>
  <si>
    <t>J13.3_808</t>
  </si>
  <si>
    <t>J13.3-809 (sec)</t>
  </si>
  <si>
    <t>J13.3-815 (sec)</t>
  </si>
  <si>
    <t>J13.3-822 (sec)</t>
  </si>
  <si>
    <t>J13.3-828           (sec)</t>
  </si>
  <si>
    <t>J13.3-829           (sec)</t>
  </si>
  <si>
    <t>J13.3-835           (sec)</t>
  </si>
  <si>
    <t>J13.3-842           (sec)</t>
  </si>
  <si>
    <t>1302_B039 (sec)</t>
  </si>
  <si>
    <t>J13.4-849 (sec)</t>
  </si>
  <si>
    <t>J13.4_855</t>
  </si>
  <si>
    <t>J13.4-858 (sec)</t>
  </si>
  <si>
    <t>J13.4-862 (sec)</t>
  </si>
  <si>
    <t>J13.4-868 (sec)</t>
  </si>
  <si>
    <t>J13.4_872</t>
  </si>
  <si>
    <t>J13.4-877 (sec)</t>
  </si>
  <si>
    <t>J13.4-882 (sec)</t>
  </si>
  <si>
    <t>J13.4-892</t>
  </si>
  <si>
    <t>1303_B033 (sec)</t>
  </si>
  <si>
    <t>February
Eanab BRD
(sec)</t>
  </si>
  <si>
    <t>J13.5-896   (sec)</t>
  </si>
  <si>
    <t>J13.5-900   (sec)</t>
  </si>
  <si>
    <t>J13.5-908   (sec)</t>
  </si>
  <si>
    <t>J13.5_909</t>
  </si>
  <si>
    <t>J13.5-913   (sec)</t>
  </si>
  <si>
    <t>J13.5-917   (sec)</t>
  </si>
  <si>
    <t>J13.5-923   (sec)</t>
  </si>
  <si>
    <t>J13.5-924   (sec)</t>
  </si>
  <si>
    <t>J13.5-928   (sec)</t>
  </si>
  <si>
    <t>SBR_026 (sec)</t>
  </si>
  <si>
    <t>April
Eanab BRD
(sec)</t>
  </si>
  <si>
    <t>J13.6_933</t>
  </si>
  <si>
    <t>J13.6_939</t>
  </si>
  <si>
    <t>J13.6_946</t>
  </si>
  <si>
    <t>J13.6_952</t>
  </si>
  <si>
    <t>J13.6_958</t>
  </si>
  <si>
    <t>J13.6_963</t>
  </si>
  <si>
    <t>J13.6_969</t>
  </si>
  <si>
    <t>J13.6_975</t>
  </si>
  <si>
    <t>J13.6_980</t>
  </si>
  <si>
    <t>J13.6_984</t>
  </si>
  <si>
    <t>SBR_29</t>
  </si>
  <si>
    <t>J13.7.994</t>
  </si>
  <si>
    <t>J13.7.995</t>
  </si>
  <si>
    <t>J13.7.1000</t>
  </si>
  <si>
    <t>J13.7.1006</t>
  </si>
  <si>
    <t>J13.7.1012(Java UI)</t>
  </si>
  <si>
    <t>J13.7.1018 (Decanter UI)</t>
  </si>
  <si>
    <t>J13.7.1029 (Decanter UI)</t>
  </si>
  <si>
    <t>J13.7.1032 (Decanter UI)</t>
  </si>
  <si>
    <t>J13.7.1038 (Decanter UI)</t>
  </si>
  <si>
    <t>J13.7.1044 (Decanter UI)</t>
  </si>
  <si>
    <t>J13.7.1050 (Decanter UI)</t>
  </si>
  <si>
    <t>J13.6_B040</t>
  </si>
  <si>
    <t>J13.7.1056 (Decanter UI)</t>
  </si>
  <si>
    <t>J13.7.1062 (Decanter UI)</t>
  </si>
  <si>
    <t>J13.7.1068 (Decanter UI)</t>
  </si>
  <si>
    <t>J13.7_1069 (Decanter UI)</t>
  </si>
  <si>
    <t>J13.7.1074 (Decanter UI)</t>
  </si>
  <si>
    <t>J13.7.1080 (Decanter UI)</t>
  </si>
  <si>
    <t>J13.7.1084 (Decanter UI)</t>
  </si>
  <si>
    <t>J13.7.1091 (Decanter UI)</t>
  </si>
  <si>
    <t>J13.7.1097 (Decanter UI)</t>
  </si>
  <si>
    <t>J13.7.1100 (Decanter UI)</t>
  </si>
  <si>
    <t>J14.1-1109  (sec)</t>
  </si>
  <si>
    <t>J14.1-1115  (sec)</t>
  </si>
  <si>
    <t>J14.1-1121  (sec)</t>
  </si>
  <si>
    <t>J14.1-1127  (sec)</t>
  </si>
  <si>
    <t>J14.1-1134  (sec)</t>
  </si>
  <si>
    <t>J14.1-1139  (sec)</t>
  </si>
  <si>
    <t>J14.1-1145  (sec)</t>
  </si>
  <si>
    <t>J14.1.1146</t>
  </si>
  <si>
    <t>J14.1-1148  (sec)</t>
  </si>
  <si>
    <t>J13.7_B075</t>
  </si>
  <si>
    <t>J14.2-1158  (sec)</t>
  </si>
  <si>
    <t>J14.2-1162  (sec)</t>
  </si>
  <si>
    <t>J14.2-1167  (sec)</t>
  </si>
  <si>
    <t>J14.2-1171  (sec)</t>
  </si>
  <si>
    <t>J14.2-1177  (sec)</t>
  </si>
  <si>
    <t>J14.2-1178  (sec)</t>
  </si>
  <si>
    <t>J14.2-1183  (sec)</t>
  </si>
  <si>
    <t>J14.2-1189  (sec)</t>
  </si>
  <si>
    <t>J14.2-1195  (sec)</t>
  </si>
  <si>
    <t>J14.2-1199  (sec)</t>
  </si>
  <si>
    <t>J14.2-1205  (sec)</t>
  </si>
  <si>
    <t>J14.2-1213  (sec)</t>
  </si>
  <si>
    <t>J14.1_B030</t>
  </si>
  <si>
    <t>J14.3-1219 (sec)</t>
  </si>
  <si>
    <t>J14.3-1225  (sec)</t>
  </si>
  <si>
    <t>J14.3-1230 (V1 Chrome)   (sec)</t>
  </si>
  <si>
    <t>J14.3-1236 (V1 Chrome)   (sec)</t>
  </si>
  <si>
    <t>J14.3-1241 (V1 Chrome)   (sec)</t>
  </si>
  <si>
    <t>J14.3-1246 (V2 Chrome)   (sec)</t>
  </si>
  <si>
    <t>J14.3-1251 (V2 Chrome)   (sec)</t>
  </si>
  <si>
    <t>J14.3-1258 (V2 Chrome)   (sec)</t>
  </si>
  <si>
    <t>J14.3-1264 (V2 Chrome)   (sec)</t>
  </si>
  <si>
    <t>J14.3-1270 (V2 Chrome)   (sec)</t>
  </si>
  <si>
    <t>J14.2_B059 (V2 Chrome)</t>
  </si>
  <si>
    <t>J14.4-1272 (V2 Chrome)   (sec)</t>
  </si>
  <si>
    <t>J14.4-1278 (V2 Chrome)   (sec)</t>
  </si>
  <si>
    <t xml:space="preserve">J14.4-1281 (V2 Chrome)   </t>
  </si>
  <si>
    <t>J14.4-1283 (V2 Chrome)   (sec)</t>
  </si>
  <si>
    <t>J14.4-1289 (V2 Chrome)   (sec)</t>
  </si>
  <si>
    <t>J14.4-1294 (V2 Chrome)   (sec)</t>
  </si>
  <si>
    <t>J14.4-1299 (V2 Chrome)   (sec)</t>
  </si>
  <si>
    <t>J14.4-1304 (V2 Chrome)   (sec)</t>
  </si>
  <si>
    <t>J14.4-1310 (V2 Chrome)   (sec)</t>
  </si>
  <si>
    <t>J14.4-1316 (V2 Chrome)   (sec)</t>
  </si>
  <si>
    <t>J14.4-1323 (V2 Chrome)   (sec)</t>
  </si>
  <si>
    <t>J14.4-1329 (V2 Chrome)   (sec)</t>
  </si>
  <si>
    <t>J14.4-1337 (V2 Chrome)   (sec)</t>
  </si>
  <si>
    <t>J14.4_1341 (V2 Chrome)   (sec)</t>
  </si>
  <si>
    <t>J14.4-1345
(V2 Chrome)</t>
  </si>
  <si>
    <t>J14.4_1347 (V2 Chrome)   (sec)</t>
  </si>
  <si>
    <t>J14.4-1350
(V2 Chrome)</t>
  </si>
  <si>
    <t>J14.4_1361 (V2 Chrome)   (sec)</t>
  </si>
  <si>
    <t>J14.4_1365 (V2 Chrome)   (sec)</t>
  </si>
  <si>
    <t>J14.4_1370 (V2 Chrome)   (sec)</t>
  </si>
  <si>
    <t>J14.4_1373 (V2 Chrome)   (sec)</t>
  </si>
  <si>
    <t>J14.4_1374 (V2 Chrome)   (sec)</t>
  </si>
  <si>
    <t>J14.4_1379 (V2 Chrome)   (sec)</t>
  </si>
  <si>
    <t>J14.4_1384 (V2 Chrome)   (sec)</t>
  </si>
  <si>
    <t>J14.4_1394 (V2 Chrome)   (sec)</t>
  </si>
  <si>
    <t>J14.4_1402 (V2 Chrome)   (sec)</t>
  </si>
  <si>
    <t>J14.4_1407 (V2 Chrome)   (sec)</t>
  </si>
  <si>
    <t>J14.4_1410 (V2 Chrome)   (sec)</t>
  </si>
  <si>
    <t>J14.3_B070 (V2 Chrome)</t>
  </si>
  <si>
    <t>J14.4_1414 (V2 Chrome)   (sec)</t>
  </si>
  <si>
    <t>J15.1_1418 (V2 Chrome)   (sec)</t>
  </si>
  <si>
    <t>J15.1_1421 (V2 Chrome)   (sec)</t>
  </si>
  <si>
    <t>J15.1_1426 (V2 Chrome)   (sec)</t>
  </si>
  <si>
    <t>J5.15.1.B042 (With DRM update)</t>
  </si>
  <si>
    <t>J16.2_B1538</t>
  </si>
  <si>
    <t>J16.2_B1544</t>
  </si>
  <si>
    <t>J16.2_B1550</t>
  </si>
  <si>
    <t>J16.2_B1559</t>
  </si>
  <si>
    <t>J16.2_B1562</t>
  </si>
  <si>
    <t>J16.2_B1568</t>
  </si>
  <si>
    <t>J16.2_B1614</t>
  </si>
  <si>
    <t>J16.2_B1621</t>
  </si>
  <si>
    <t>J16.2_B1627</t>
  </si>
  <si>
    <t>J16.2.1628</t>
  </si>
  <si>
    <t>J16.2_B1633</t>
  </si>
  <si>
    <t>J16.2.1634</t>
  </si>
  <si>
    <t>J16.2_B1640</t>
  </si>
  <si>
    <t>J16.2_B1646</t>
  </si>
  <si>
    <t>Dev. %</t>
  </si>
  <si>
    <t>Maniline-220</t>
  </si>
  <si>
    <t xml:space="preserve">Mainline- 291
(sec) </t>
  </si>
  <si>
    <t xml:space="preserve">Mainline- 309
(sec) </t>
  </si>
  <si>
    <t>Mainline - #375</t>
  </si>
  <si>
    <t>Mainline
Icewine BRD
(sec)</t>
  </si>
  <si>
    <t xml:space="preserve">J12.3 - 504 (sec) </t>
  </si>
  <si>
    <t>JAN
Icewine BRD
(sec)</t>
  </si>
  <si>
    <t xml:space="preserve">J13.1 - 567 (sec) </t>
  </si>
  <si>
    <t xml:space="preserve">J13.1 - 570 (sec) </t>
  </si>
  <si>
    <t xml:space="preserve">J13.1 - 583 (sec) </t>
  </si>
  <si>
    <t xml:space="preserve">J13.1 - 589 (sec) </t>
  </si>
  <si>
    <t xml:space="preserve">J13.1 - 600 (sec) </t>
  </si>
  <si>
    <t xml:space="preserve">J13.1 - 620 (sec) </t>
  </si>
  <si>
    <t xml:space="preserve">J13.1 - 636 (sec) </t>
  </si>
  <si>
    <t xml:space="preserve">J12.5 - 650 (sec) </t>
  </si>
  <si>
    <t xml:space="preserve">J12.5 - 658 (sec) </t>
  </si>
  <si>
    <t>June
Icewine BRD
(sec)</t>
  </si>
  <si>
    <t>J12.6_673</t>
  </si>
  <si>
    <t xml:space="preserve">J12.6 - 681 (sec) </t>
  </si>
  <si>
    <t>Mainline
Icewine BRD
(open scenarios change)(sec)</t>
  </si>
  <si>
    <t xml:space="preserve">J13.2 - 770 (sec) </t>
  </si>
  <si>
    <t>Mainline Oct
Icewine BRD
(sec)</t>
  </si>
  <si>
    <t>J13.4.866</t>
  </si>
  <si>
    <t>J13.4.879</t>
  </si>
  <si>
    <t>February
Icewine BRD
(sec)</t>
  </si>
  <si>
    <t>J13.5-896  (sec)</t>
  </si>
  <si>
    <t>April
Icewine BRD
(sec)</t>
  </si>
  <si>
    <t>J13.6_948</t>
  </si>
  <si>
    <t>J13.6_970</t>
  </si>
  <si>
    <t>SBR_029</t>
  </si>
  <si>
    <t>June_994</t>
  </si>
  <si>
    <t>Mainline #178</t>
  </si>
  <si>
    <t>Mainline-375</t>
  </si>
  <si>
    <t>Mainline
Muscat BRD
(sec)</t>
  </si>
  <si>
    <t xml:space="preserve">J12.2 - 495 (sec) </t>
  </si>
  <si>
    <t xml:space="preserve">J12.3 - 507 (sec) </t>
  </si>
  <si>
    <t>JAN
Muscat BRD
(sec)</t>
  </si>
  <si>
    <t xml:space="preserve">J13.1 - 558 (sec) </t>
  </si>
  <si>
    <t xml:space="preserve">J13.1 - 560 (sec) </t>
  </si>
  <si>
    <t xml:space="preserve">J13.1 - 570(sec) </t>
  </si>
  <si>
    <t xml:space="preserve">J13.1 - 584 (sec) </t>
  </si>
  <si>
    <t xml:space="preserve">J13.1 - 577 </t>
  </si>
  <si>
    <t xml:space="preserve">J12.5- 599 (sec) </t>
  </si>
  <si>
    <t xml:space="preserve">J12.5- 616 (sec) </t>
  </si>
  <si>
    <t>June
Muscat BRD
(sec)</t>
  </si>
  <si>
    <t xml:space="preserve">J12.6 - 699 (sec) </t>
  </si>
  <si>
    <t>Mainline
Muscat BRD
(open scenarios change)(sec)</t>
  </si>
  <si>
    <t>J13.2_761</t>
  </si>
  <si>
    <t xml:space="preserve">J13.2 -770 (sec) </t>
  </si>
  <si>
    <t xml:space="preserve">J13.2 -776 (sec) </t>
  </si>
  <si>
    <t>Mainline Oct
Muscat BRD
(sec)</t>
  </si>
  <si>
    <t>J13.3-804 (sec)</t>
  </si>
  <si>
    <t>J13.3-841           (sec)</t>
  </si>
  <si>
    <t>J13.4_848</t>
  </si>
  <si>
    <t>J13.4.891</t>
  </si>
  <si>
    <t>February
Muscat BRD
(sec)</t>
  </si>
  <si>
    <t>April
Muscat BRD
(sec)</t>
  </si>
  <si>
    <t>J13.6_959</t>
  </si>
  <si>
    <t>J13.7.1014(Decanter UI)</t>
  </si>
  <si>
    <t>J13.7_B074</t>
  </si>
  <si>
    <t>J14.1_1110</t>
  </si>
  <si>
    <t>J14.2_1157</t>
  </si>
  <si>
    <t>J14.2-1205 (sec)</t>
  </si>
  <si>
    <t>J14.2-1213 (sec)</t>
  </si>
  <si>
    <t>J14.3-1230 (V1 Chrome)  (sec)</t>
  </si>
  <si>
    <t>J14.3-1240 (V1 Chrome)   (sec)</t>
  </si>
  <si>
    <t>J14.3-1252 (V2 Chrome)   (sec)</t>
  </si>
  <si>
    <t>J14.4_1273 (Chrome V2)</t>
  </si>
  <si>
    <t>J14.4-1284 (V2 Chrome)   (sec)</t>
  </si>
  <si>
    <t>J14.4-1286 (V2 Chrome)   (sec)</t>
  </si>
  <si>
    <t>J14.4-1305 (V2 Chrome)   (sec)</t>
  </si>
  <si>
    <t>J14.4-1306 (V2 Chrome)   (sec)</t>
  </si>
  <si>
    <t>J14.4-1317 (V2 Chrome)   (sec)</t>
  </si>
  <si>
    <t>J14.4_1336 (V2 Chrome)   (sec)</t>
  </si>
  <si>
    <t>J14.4_1356  (V2 Chrome)</t>
  </si>
  <si>
    <t>J14.4_1361  (V2 Chrome)</t>
  </si>
  <si>
    <t>J14.4_1391 (V2 Chrome)   (sec)</t>
  </si>
  <si>
    <t>J14.4_1401 (V2 Chrome)   (sec)</t>
  </si>
  <si>
    <t>J15.1_42</t>
  </si>
  <si>
    <t>J16.2_B1641</t>
  </si>
  <si>
    <t>Mainline- 375
(secs)</t>
  </si>
  <si>
    <t>NOV
Whisky BRD
(sec)</t>
  </si>
  <si>
    <t>J12.3_524</t>
  </si>
  <si>
    <t>JAN
Whisky BRD
(sec)</t>
  </si>
  <si>
    <t xml:space="preserve">J13.1 - 546 (sec) </t>
  </si>
  <si>
    <t xml:space="preserve">J13.1 - 562 (sec) </t>
  </si>
  <si>
    <t xml:space="preserve">J13.1 - 564 </t>
  </si>
  <si>
    <t xml:space="preserve">J13.1 - 571(sec) </t>
  </si>
  <si>
    <t xml:space="preserve">J13.1 - 619 (sec) </t>
  </si>
  <si>
    <t>June
Whisky BRD
(sec)</t>
  </si>
  <si>
    <t xml:space="preserve">J12.6 - 705 (sec) </t>
  </si>
  <si>
    <t xml:space="preserve"> J12.6 - 710 (sec) </t>
  </si>
  <si>
    <t>Mainline
Whisky BRD
(sec)</t>
  </si>
  <si>
    <t>Mainline
Whisky BRD
(open scenarios change)(sec)</t>
  </si>
  <si>
    <t xml:space="preserve">J13.2 -772  (sec) </t>
  </si>
  <si>
    <t xml:space="preserve">Mainline Oct 
Whisky BRD
(sec)  </t>
  </si>
  <si>
    <t>J13.3_841</t>
  </si>
  <si>
    <t xml:space="preserve">Mainline
Whisky BRD
(sec)  </t>
  </si>
  <si>
    <t>J13.4_860</t>
  </si>
  <si>
    <t xml:space="preserve">February
Whisky BRD
(sec)  </t>
  </si>
  <si>
    <t>J13.5-911   (sec)</t>
  </si>
  <si>
    <t>J13.5-923  (sec)</t>
  </si>
  <si>
    <t xml:space="preserve">April
Whisky BRD
(sec)  </t>
  </si>
  <si>
    <t>J13.6.964</t>
  </si>
  <si>
    <t>'J13.7.1027</t>
  </si>
  <si>
    <t>J13.7.1051</t>
  </si>
  <si>
    <t>J13.7_1100 (Decanter UI)</t>
  </si>
  <si>
    <t>J14.1_1122</t>
  </si>
  <si>
    <t>J14.1-1133  (sec)</t>
  </si>
  <si>
    <t>J14.1-1138  (sec)</t>
  </si>
  <si>
    <t>J13.7_B075 (sec)</t>
  </si>
  <si>
    <t>J14.2.1161</t>
  </si>
  <si>
    <t>J14.3_1237</t>
  </si>
  <si>
    <t>J14.4_B1291 (V2 Chrome)   (sec)</t>
  </si>
  <si>
    <t>J14.4-1333 (V2 Chrome)   (sec)</t>
  </si>
  <si>
    <t>J14.4_1360 (V2 Chrome)</t>
  </si>
  <si>
    <t>J14.4_1397 (V2 Chrome)   (sec)</t>
  </si>
  <si>
    <t>J15.1.42</t>
  </si>
  <si>
    <t>Mainline 248</t>
  </si>
  <si>
    <t xml:space="preserve">Mainline- 252
(sec) </t>
  </si>
  <si>
    <t>NOV
Cognac BRD
(sec)</t>
  </si>
  <si>
    <t>JAN
Cognac BRD
(sec)</t>
  </si>
  <si>
    <t xml:space="preserve">J13.1 - 592 (sec) </t>
  </si>
  <si>
    <t>J12.5_620 (sec)</t>
  </si>
  <si>
    <t>June
Cognac BRD
(sec)</t>
  </si>
  <si>
    <t>SBR_1205_B042 (sec)</t>
  </si>
  <si>
    <t>1205_B042 (sec)(old num)</t>
  </si>
  <si>
    <t>Mainline
Cognac BRD
(sec)</t>
  </si>
  <si>
    <t>Mainline
Cognac BRD
(open scenarios change)(sec)</t>
  </si>
  <si>
    <t xml:space="preserve">J13.2 - 785 (sec) </t>
  </si>
  <si>
    <t>Mainline Oct
Cognac BRD
(sec)</t>
  </si>
  <si>
    <t>J13.3-808           (sec)</t>
  </si>
  <si>
    <t>february
Cognac BRD
(sec)</t>
  </si>
  <si>
    <t>J13.5-904   (sec)</t>
  </si>
  <si>
    <t>J13.5.918</t>
  </si>
  <si>
    <t>April
Cognac BRD
(sec)</t>
  </si>
  <si>
    <t>J13.6_973</t>
  </si>
  <si>
    <t>J13.7.1008</t>
  </si>
  <si>
    <t>J13.7.1094</t>
  </si>
  <si>
    <t>J14.1.1106</t>
  </si>
  <si>
    <t>J14.1_1140</t>
  </si>
  <si>
    <t>J14.2_1196</t>
  </si>
  <si>
    <t>J14.2_1207</t>
  </si>
  <si>
    <t>J14.3_1233</t>
  </si>
  <si>
    <t>J14.2.1260 (Chrome V2)</t>
  </si>
  <si>
    <t>J14.4_B1290 (V2 Chrome)   (sec)</t>
  </si>
  <si>
    <t>J14.4-1290 (V2 Chrome)   (sec)</t>
  </si>
  <si>
    <t xml:space="preserve">J14.4_1383 (V2 Chrome)   </t>
  </si>
  <si>
    <t>J15.1_1419 (V2 Chrome)   (sec)</t>
  </si>
  <si>
    <t>J16.2_1550</t>
  </si>
  <si>
    <t>J16.3_B1670</t>
  </si>
  <si>
    <t>J16.3_B1680</t>
  </si>
  <si>
    <t>J16.3_1682</t>
  </si>
  <si>
    <t>J16.3_B1686</t>
  </si>
  <si>
    <t>J16.2.1_B031</t>
  </si>
  <si>
    <t>16.4_</t>
  </si>
  <si>
    <t xml:space="preserve">Dev%
 </t>
  </si>
  <si>
    <t>Mainline 217</t>
  </si>
  <si>
    <t xml:space="preserve">Mainline- 254
(sec) </t>
  </si>
  <si>
    <t xml:space="preserve">Mainline- 306
(sec) </t>
  </si>
  <si>
    <t xml:space="preserve">  NOV Moonshine BRD Target 
(sec)</t>
  </si>
  <si>
    <t>JAN
Moonshine BRD Target 
(sec)</t>
  </si>
  <si>
    <t xml:space="preserve">J13.1 - 544(sec) </t>
  </si>
  <si>
    <t xml:space="preserve">J12.5 - 645 (sec) </t>
  </si>
  <si>
    <t>J12.5 - 658 (sec)</t>
  </si>
  <si>
    <t>June_
Moonshine BRD Target 
(sec)</t>
  </si>
  <si>
    <t xml:space="preserve">J12.6 - 720 (sec) </t>
  </si>
  <si>
    <t>Mainline
Moonshine BRD Target 
(sec)</t>
  </si>
  <si>
    <t>Mainline
Moonshine BRD Target 
(open scenarios change)(sec)</t>
  </si>
  <si>
    <t>J13.2_777</t>
  </si>
  <si>
    <t xml:space="preserve"> Mainline Oct 
Moonshine BRD Target 
(sec)</t>
  </si>
  <si>
    <t>J13.3_821</t>
  </si>
  <si>
    <t xml:space="preserve"> Mainline
Moonshine BRD Target 
(sec)</t>
  </si>
  <si>
    <t xml:space="preserve">J13.4-860           </t>
  </si>
  <si>
    <t>J13.4-883 (sec)</t>
  </si>
  <si>
    <t>February
Moonshine BRD Target 
(sec)</t>
  </si>
  <si>
    <t>J13.5.919</t>
  </si>
  <si>
    <t>April
Moonshine BRD Target 
(sec)</t>
  </si>
  <si>
    <t>J13.7.1081 (Decanter UI)</t>
  </si>
  <si>
    <t>J14.1_1118</t>
  </si>
  <si>
    <t>J14.2-1161  (sec)</t>
  </si>
  <si>
    <t>J14.2-1185  (sec)</t>
  </si>
  <si>
    <t>J14.3_1243 (Chrome V1)</t>
  </si>
  <si>
    <t>J14.3-1246      (V2 Chrome)   (sec)</t>
  </si>
  <si>
    <t>J14.4.1282 (V2 Chrome)</t>
  </si>
  <si>
    <t>J14.4_1314 (V2 Chrome)   (sec)</t>
  </si>
  <si>
    <t>J14.4_1316 (V2 Chrome)   (sec)</t>
  </si>
  <si>
    <t>J14.4_1323 (V2 Chrome)   (sec)</t>
  </si>
  <si>
    <t>J14.4_1325 (V2 Chrome)   (sec)</t>
  </si>
  <si>
    <t>J14.4_1329 (V2 Chrome)   (sec)</t>
  </si>
  <si>
    <t>J14.4_1368 (V2 Chrome)   (sec)</t>
  </si>
  <si>
    <t>J16.2_B1570</t>
  </si>
  <si>
    <t>J16.2_B1624</t>
  </si>
  <si>
    <t>J16.2_B1635</t>
  </si>
  <si>
    <t>J16.3_B1692</t>
  </si>
  <si>
    <t>J16.3_1693</t>
  </si>
  <si>
    <t>J16.3_B1696</t>
  </si>
  <si>
    <t>J16.3_B1704</t>
  </si>
  <si>
    <t>J16.4_B1714_1720</t>
  </si>
  <si>
    <t>16.4_1724</t>
  </si>
  <si>
    <t>16.4_1725</t>
  </si>
  <si>
    <t>16.4_1729</t>
  </si>
  <si>
    <t>16.4_1736</t>
  </si>
  <si>
    <t>16.4_1743</t>
  </si>
  <si>
    <t>16.4_1751</t>
  </si>
  <si>
    <t>J16.5_1765</t>
  </si>
  <si>
    <t>J16.5_1772</t>
  </si>
  <si>
    <t>J16.5_1779</t>
  </si>
  <si>
    <t>J16.5_1786_1787</t>
  </si>
  <si>
    <t>J16.5_1803</t>
  </si>
  <si>
    <t>J16.5_1808</t>
  </si>
  <si>
    <t>16.4_B055</t>
  </si>
  <si>
    <t>J16.6_1816</t>
  </si>
  <si>
    <t>J16.6_1821</t>
  </si>
  <si>
    <t>J16.6_1828</t>
  </si>
  <si>
    <t>J16.6_1832 - 1834</t>
  </si>
  <si>
    <t>J16.6_1837</t>
  </si>
  <si>
    <t>J16.6_1841</t>
  </si>
  <si>
    <t>J16.6_1849 -1850</t>
  </si>
  <si>
    <t>J16.6_1856</t>
  </si>
  <si>
    <t>J16.6_1859</t>
  </si>
  <si>
    <t>J16.6_1863</t>
  </si>
  <si>
    <t>J16.5_B042</t>
  </si>
  <si>
    <t>Mainline
Moonshine BRD Target 
(sec)  J5.15.1.1.B003</t>
  </si>
  <si>
    <t>J16.7_1912</t>
  </si>
  <si>
    <t>J16.7_1918</t>
  </si>
  <si>
    <t>J16.7_1923</t>
  </si>
  <si>
    <t>J16.6_B030</t>
  </si>
  <si>
    <t xml:space="preserve">Mainline
Moonshine BRD Target 
</t>
  </si>
  <si>
    <t>J16.8_1939</t>
  </si>
  <si>
    <t>J16.8_1943</t>
  </si>
  <si>
    <t>J16.8_1948</t>
  </si>
  <si>
    <t>J16.8_1955</t>
  </si>
  <si>
    <t>J16.8_1962</t>
  </si>
  <si>
    <t>J16.7_020</t>
  </si>
  <si>
    <t>J16.9_1976</t>
  </si>
  <si>
    <t>J16.9_1981</t>
  </si>
  <si>
    <t>J16.9_1990</t>
  </si>
  <si>
    <t>J16.9_1993</t>
  </si>
  <si>
    <t>J16.9_1997</t>
  </si>
  <si>
    <t>J16.9_2013</t>
  </si>
  <si>
    <t>J16.8_014</t>
  </si>
  <si>
    <t xml:space="preserve">Mainline
Moonshine BRD Target </t>
  </si>
  <si>
    <t xml:space="preserve">J16.10_2040 (KRPP)with RP OFF  </t>
  </si>
  <si>
    <t>J16.10_2047 KRPP</t>
  </si>
  <si>
    <t>J16.10_2048 KRPP</t>
  </si>
  <si>
    <t xml:space="preserve">J16.10_2051 (KRPP)with RP OFF  </t>
  </si>
  <si>
    <t xml:space="preserve">J16.10_B2058 (KRPP)with RP OFF  </t>
  </si>
  <si>
    <t>J16.10_2066 (JAVA)</t>
  </si>
  <si>
    <t xml:space="preserve">J16.10_B2066 (KRPP)with RP OFF  </t>
  </si>
  <si>
    <t xml:space="preserve">J16.10_B021 (KRPP)with RP OFF  </t>
  </si>
  <si>
    <t>J16.10_B021 (JAVA)</t>
  </si>
  <si>
    <t xml:space="preserve">J16.22_B2108 (KRPP)with RP OFF  </t>
  </si>
  <si>
    <t xml:space="preserve">J16.22_B2114 (KRPP)with RP OFF  </t>
  </si>
  <si>
    <t xml:space="preserve">J17.1_B2120 (KRPP)with RP OFF  </t>
  </si>
  <si>
    <t xml:space="preserve">J17.1_B2128 (KRPP)with RP OFF  </t>
  </si>
  <si>
    <t xml:space="preserve">J17.1_B2134 (KRPP)with RP OFF  </t>
  </si>
  <si>
    <t>J17.1_B2138 (JAVA)</t>
  </si>
  <si>
    <t xml:space="preserve">J17.1_B2141 (KRPP)with RP OFF  </t>
  </si>
  <si>
    <t xml:space="preserve">J17.1_B2148 (KRPP)with RP OFF  </t>
  </si>
  <si>
    <t xml:space="preserve">J16.21_B037 (KRPP)with RP OFF  </t>
  </si>
  <si>
    <t xml:space="preserve">J17.2_B2164 (KRPP)with RP OFF  </t>
  </si>
  <si>
    <t>J17.2_B2166</t>
  </si>
  <si>
    <t>J17.2_B2166 (JAVA)</t>
  </si>
  <si>
    <t xml:space="preserve">J17.2_B2171 (KRPP)with RP OFF  </t>
  </si>
  <si>
    <t>J17.2_B2174 (KRPP)</t>
  </si>
  <si>
    <t xml:space="preserve">J17.3_B2192 (KRPP)with RP OFF  </t>
  </si>
  <si>
    <t xml:space="preserve">J17.3_B2198 (KRPP)with RP OFF  </t>
  </si>
  <si>
    <t xml:space="preserve">J17.3_B2211 (KRPP)with RP OFF  </t>
  </si>
  <si>
    <t xml:space="preserve">J17.3_B2219 (KRPP)with RP OFF  </t>
  </si>
  <si>
    <t xml:space="preserve">J17.3_B2223 (KRPP)with RP OFF  </t>
  </si>
  <si>
    <t xml:space="preserve">J17.3_B2230 (KRPP)with RP OFF  </t>
  </si>
  <si>
    <t xml:space="preserve">J17.3_B2231 (KRPP)with RP OFF  </t>
  </si>
  <si>
    <t xml:space="preserve">J17.3_B2238 (KRPP)with RP OFF  </t>
  </si>
  <si>
    <t xml:space="preserve">J17.3_B2245 (KRPP)with RP OFF  </t>
  </si>
  <si>
    <t>J17.3_B2246 (KRPP)</t>
  </si>
  <si>
    <t xml:space="preserve">J17.3_B2252 (KRPP)with RP OFF  </t>
  </si>
  <si>
    <t xml:space="preserve">J18.1_B2262 (KRPP)with RP OFF  </t>
  </si>
  <si>
    <t xml:space="preserve">J18.1_B2265 (KRPP)with RP OFF  </t>
  </si>
  <si>
    <t xml:space="preserve">J18.1_B2267 (KRPP)with RP OFF  </t>
  </si>
  <si>
    <t xml:space="preserve">J18.1_B2271 (KRPP)with RP OFF  </t>
  </si>
  <si>
    <t xml:space="preserve">J18.1_B2273 (KRPP)with RP OFF  </t>
  </si>
  <si>
    <t>18.1_B2275</t>
  </si>
  <si>
    <t xml:space="preserve">J18.1_B2279 (KRPP)with RP OFF  </t>
  </si>
  <si>
    <t xml:space="preserve">J18.1_B2285 (KRPP)with RP OFF  </t>
  </si>
  <si>
    <t xml:space="preserve">J18.1_B2291 (KRPP)with RP OFF  </t>
  </si>
  <si>
    <t xml:space="preserve">J18.1_B2297 (KRPP)with RP OFF  </t>
  </si>
  <si>
    <t>J18.1_B2300</t>
  </si>
  <si>
    <t xml:space="preserve">J18.1_B2304 (KRPP)with RP OFF  </t>
  </si>
  <si>
    <t xml:space="preserve">J18.1_B2307 (KRPP)with RP OFF  </t>
  </si>
  <si>
    <t xml:space="preserve">J18.1_B2311 (KRPP)with RP OFF  </t>
  </si>
  <si>
    <t xml:space="preserve">J18.1_B2313 KRPP </t>
  </si>
  <si>
    <t xml:space="preserve">J18.1_B2318 (KRPP)with RP OFF  </t>
  </si>
  <si>
    <t xml:space="preserve">J18.2_B2322 KRPP </t>
  </si>
  <si>
    <t xml:space="preserve">  NOV Jaeger BRD Target 
(sec)</t>
  </si>
  <si>
    <t xml:space="preserve">J12.3 - 526 (sec) </t>
  </si>
  <si>
    <t>JAN Jaeger BRD Target 
(sec)</t>
  </si>
  <si>
    <t xml:space="preserve">J13.1 - 618 (sec) </t>
  </si>
  <si>
    <t xml:space="preserve">J13.1 - 624 (sec) </t>
  </si>
  <si>
    <t>June_ Jaeger BRD Target 
(sec)</t>
  </si>
  <si>
    <t>Mainline Jaeger BRD Target 
(sec)</t>
  </si>
  <si>
    <t>Mainline Jaeger BRD Target 
(open scenarios change)(sec)</t>
  </si>
  <si>
    <t xml:space="preserve">J13.2 -771 (sec) </t>
  </si>
  <si>
    <t xml:space="preserve">  Mainline Oct  Jaeger BRD Target 
(sec)</t>
  </si>
  <si>
    <t>J13.3_834</t>
  </si>
  <si>
    <t xml:space="preserve">  Mainline Jaeger BRD Target 
(sec)</t>
  </si>
  <si>
    <t>J13.4_851</t>
  </si>
  <si>
    <t>J13.4_883</t>
  </si>
  <si>
    <t>February Jaeger BRD Target 
(sec)</t>
  </si>
  <si>
    <t xml:space="preserve"> J13.5_897</t>
  </si>
  <si>
    <t>April Jaeger BRD Target 
(sec)</t>
  </si>
  <si>
    <t>J13.6_950</t>
  </si>
  <si>
    <t>J13.6.954</t>
  </si>
  <si>
    <t>SBR029</t>
  </si>
  <si>
    <t>J13.7.1001</t>
  </si>
  <si>
    <t>J13.7.1019Decanter UI)</t>
  </si>
  <si>
    <t>J13.7_1063</t>
  </si>
  <si>
    <t>J14.1_1155 (sec)</t>
  </si>
  <si>
    <t>J14.2-1173</t>
  </si>
  <si>
    <t>J14.2-1195 (sec)</t>
  </si>
  <si>
    <t>J14.2-1199 (sec)</t>
  </si>
  <si>
    <t>J14.3-1248 (V2 Chrome)   (sec)</t>
  </si>
  <si>
    <t>J14.4_1337 (V2 Chrome)   (sec)</t>
  </si>
  <si>
    <t>J14.4_1377 (V2 Chrome)   (sec)</t>
  </si>
  <si>
    <t>J16.2_B1541</t>
  </si>
  <si>
    <t>J16.2.1615</t>
  </si>
  <si>
    <t>J16.3_1675</t>
  </si>
  <si>
    <t xml:space="preserve"> Mainline
Jaeger BRD Target 
(sec)</t>
  </si>
  <si>
    <t>16.4_1750</t>
  </si>
  <si>
    <t>J16.5_1787</t>
  </si>
  <si>
    <t xml:space="preserve"> Mainline
Jaeger BRD Target 
(sec) J5.15.1.1.B003</t>
  </si>
  <si>
    <t>J16.9_2008</t>
  </si>
  <si>
    <t>J16.10_2065 (JAVA)</t>
  </si>
  <si>
    <t xml:space="preserve">J16.10_B2065 (KRPP)with RP OFF  </t>
  </si>
  <si>
    <t>J17.2_B2174</t>
  </si>
  <si>
    <t>J17.3_B2231 (KRPP)</t>
  </si>
  <si>
    <t>J18.1_B2313 (KRPP)</t>
  </si>
  <si>
    <t>J18.2_B2322 (KRPP)</t>
  </si>
  <si>
    <t xml:space="preserve">  NOV Stinger BRD Target 
(sec)</t>
  </si>
  <si>
    <t xml:space="preserve">J12.3 - 490 (sec) </t>
  </si>
  <si>
    <t>JAN Stinger BRD Target 
(sec)</t>
  </si>
  <si>
    <t xml:space="preserve">J12.3 - 547 (sec) </t>
  </si>
  <si>
    <t>J12.5 - 673 (sec)</t>
  </si>
  <si>
    <t>Mainline Stinger BRD Target 
(sec)</t>
  </si>
  <si>
    <t xml:space="preserve">J12.6 - 716(sec) </t>
  </si>
  <si>
    <t>1205_B042 (sec)</t>
  </si>
  <si>
    <t xml:space="preserve">Mainline Stinger BRD </t>
  </si>
  <si>
    <t>Mainline Stinger BRD Target 
(open scenarios change)(sec)</t>
  </si>
  <si>
    <t>Oct 'Mainline BRD with Stinger</t>
  </si>
  <si>
    <t>J13.3-814           (sec)</t>
  </si>
  <si>
    <t>Mainline BRD with Stinger</t>
  </si>
  <si>
    <t>J13.4-860 (sec)</t>
  </si>
  <si>
    <t>J13.3_33_New_Waveform</t>
  </si>
  <si>
    <t>February BRD with Stinger</t>
  </si>
  <si>
    <t>April BRD with Stinger</t>
  </si>
  <si>
    <t>J13.7.1028</t>
  </si>
  <si>
    <t>J14.1-1129 (sec)</t>
  </si>
  <si>
    <t>J14.3-1220 (sec)</t>
  </si>
  <si>
    <t>J14.4_1338 (V2 Chrome)   (sec)</t>
  </si>
  <si>
    <t>J16.2_B1571</t>
  </si>
  <si>
    <t>J16.2_B1647</t>
  </si>
  <si>
    <t>J16.4.1731</t>
  </si>
  <si>
    <t>J16.5_1789</t>
  </si>
  <si>
    <t>Mainline BRD with Stinger J5.15.1.1.B003</t>
  </si>
  <si>
    <t>'Mainline BRD with Stinger</t>
  </si>
  <si>
    <t xml:space="preserve">J18.1_B2271(KRPP)with RP OFF  </t>
  </si>
  <si>
    <t xml:space="preserve">J17.1.0.3_B007 (KRPP)with RP OFF  </t>
  </si>
  <si>
    <t>J18.2 Mainline BRD with Stinger</t>
  </si>
  <si>
    <t xml:space="preserve">J18.2_B2329 </t>
  </si>
  <si>
    <t xml:space="preserve">J18.2_B2333 (KRPP)with RP OFF  </t>
  </si>
  <si>
    <t xml:space="preserve">J18.2_B2336 (KRPP)with RP OFF  </t>
  </si>
  <si>
    <t xml:space="preserve">J18.2_B2341 (KRPP)with RP OFF  </t>
  </si>
  <si>
    <t xml:space="preserve">J18.2_B2343 (KRPP)with RP OFF  </t>
  </si>
  <si>
    <t xml:space="preserve">J18.2_B2347 (KRPP)with RP OFF  </t>
  </si>
  <si>
    <t xml:space="preserve">J18.2_B2349 (KRPP)with RP OFF  </t>
  </si>
  <si>
    <t>J18.1_B025</t>
  </si>
  <si>
    <t>J18.3 Mainline BRD with Stinger</t>
  </si>
  <si>
    <t>J18.3_B2364</t>
  </si>
  <si>
    <t xml:space="preserve">J18.3_B2368   </t>
  </si>
  <si>
    <t>J18.3_B2370</t>
  </si>
  <si>
    <t xml:space="preserve">J18.3_B2375   </t>
  </si>
  <si>
    <t>J18.3_B2377</t>
  </si>
  <si>
    <t>J18.3_B2381</t>
  </si>
  <si>
    <t>J18.3_B2390</t>
  </si>
  <si>
    <t>J18.3_B2392</t>
  </si>
  <si>
    <t>J18.3_B2401</t>
  </si>
  <si>
    <t>J18.2_B025 (KPP)</t>
  </si>
  <si>
    <t>J18.4 Mainline BRD with Stinger</t>
  </si>
  <si>
    <t>J18.4_2404</t>
  </si>
  <si>
    <t>J18.4_2405</t>
  </si>
  <si>
    <t>J18.4_B2410</t>
  </si>
  <si>
    <t>J18.4_2418</t>
  </si>
  <si>
    <t>J18.4_B2419</t>
  </si>
  <si>
    <t>J18.4_B2428</t>
  </si>
  <si>
    <t>J18.4_2431</t>
  </si>
  <si>
    <t>J18.4_B2436</t>
  </si>
  <si>
    <t>J18.4_B2440</t>
  </si>
  <si>
    <t>J18.4_2446</t>
  </si>
  <si>
    <t>Mainline BRD with Malbec</t>
  </si>
  <si>
    <t>J14.1-1135</t>
  </si>
  <si>
    <t>J14.1-1155  (sec)</t>
  </si>
  <si>
    <t>J14.2_1191</t>
  </si>
  <si>
    <t>J14.1_B031</t>
  </si>
  <si>
    <t>J14.2_B060 (V2 Chrome)</t>
  </si>
  <si>
    <t>J14.4_1286 (V2 Chrome)</t>
  </si>
  <si>
    <t>J14.4-1322 (V2 Chrome)   (sec)</t>
  </si>
  <si>
    <t>J14.4-1361
(V2 Chrome)</t>
  </si>
  <si>
    <t>J14.4-1365
(V2 Chrome)</t>
  </si>
  <si>
    <t>J14.4-1367  (V2 Chrome)</t>
  </si>
  <si>
    <t>J14.4-1368  (V2 Chrome)</t>
  </si>
  <si>
    <t>J14.4_1398 (V2 Chrome)   (sec)</t>
  </si>
  <si>
    <t>J15.1_1428 (V2 Chrome)   (sec)</t>
  </si>
  <si>
    <t>J16.3_B1678</t>
  </si>
  <si>
    <t>J16.4_B1714_1719</t>
  </si>
  <si>
    <t>J16.4.1733</t>
  </si>
  <si>
    <t>J16.5_1786</t>
  </si>
  <si>
    <t>J16.6_1852</t>
  </si>
  <si>
    <t>Mainline BRD with Malbec J5.15.1.1.B003</t>
  </si>
  <si>
    <t>J16.7_1914</t>
  </si>
  <si>
    <t xml:space="preserve">J16.22_B2113 (KRPP)with RP OFF  </t>
  </si>
  <si>
    <t xml:space="preserve">J18.1_B2282 (KRPP)  </t>
  </si>
  <si>
    <t xml:space="preserve">J18.1_B2313 (KRPP) </t>
  </si>
  <si>
    <t>J18.2 Mainline BRD with Malbec</t>
  </si>
  <si>
    <t xml:space="preserve">J18.2_B2322 (KRPP) </t>
  </si>
  <si>
    <t>J18.3 Mainline BRD with Malbec</t>
  </si>
  <si>
    <t>J18.3_B2368</t>
  </si>
  <si>
    <t>J18.4 Mainline BRD with Malbec</t>
  </si>
  <si>
    <t>J18.4_2433</t>
  </si>
  <si>
    <t>J18.3_B029</t>
  </si>
  <si>
    <t>J18.5 Mainline BRD with Malbec</t>
  </si>
  <si>
    <t>J18.5_2456</t>
  </si>
  <si>
    <t>J18.5_B2457</t>
  </si>
  <si>
    <t>J18.5_2460</t>
  </si>
  <si>
    <t>J18.5_2466</t>
  </si>
  <si>
    <t>J18.5_2480</t>
  </si>
  <si>
    <t>J18.5_2488</t>
  </si>
  <si>
    <t>J18.4_B022</t>
  </si>
  <si>
    <t>J18.6 Mainline BRD with Malbec</t>
  </si>
  <si>
    <t>J18.6_B2492</t>
  </si>
  <si>
    <t>J18.6_B2497</t>
  </si>
  <si>
    <t>J18.6_B2505</t>
  </si>
  <si>
    <t>J18.6_B2513</t>
  </si>
  <si>
    <t>J18.6_2518</t>
  </si>
  <si>
    <t>J18.6_B2525</t>
  </si>
  <si>
    <t>J18.6_B041</t>
  </si>
  <si>
    <t>J19.2 Mainline BRD with Malbec</t>
  </si>
  <si>
    <t>J19.2_2616</t>
  </si>
  <si>
    <t>J19.2_2624</t>
  </si>
  <si>
    <t>J19.2_2632</t>
  </si>
  <si>
    <t>J19.2_2637</t>
  </si>
  <si>
    <t>J19.2_B2638</t>
  </si>
  <si>
    <t>J19.2_2646</t>
  </si>
  <si>
    <t>J19.2_2657</t>
  </si>
  <si>
    <t>J19.2_2655</t>
  </si>
  <si>
    <t>J19.3 Mainline BRD with Malbec</t>
  </si>
  <si>
    <t>J19.3_B2664</t>
  </si>
  <si>
    <t>J19.3_B2672</t>
  </si>
  <si>
    <t>Mainline BRD with Cava</t>
  </si>
  <si>
    <t>J15.1_ B1421 (V2 Chrome) (sec)</t>
  </si>
  <si>
    <t>J15.1_ B1426 (V2 Chrome)</t>
  </si>
  <si>
    <t>J15.1_1428  (Chrome V2)</t>
  </si>
  <si>
    <t>J16.2_B1547</t>
  </si>
  <si>
    <t>16.4_1738</t>
  </si>
  <si>
    <t>J16.5_1774</t>
  </si>
  <si>
    <t>J16.5_1810</t>
  </si>
  <si>
    <t>J16.6_1864</t>
  </si>
  <si>
    <t>Mainline BRD with Cava J5.15.1.1.B003</t>
  </si>
  <si>
    <t>J16.9_1984</t>
  </si>
  <si>
    <t>J18.1_B2311 (KRPP)</t>
  </si>
  <si>
    <t>J18.2 Mainline BRD with Cava</t>
  </si>
  <si>
    <t>J18.3 Mainline BRD with Cava</t>
  </si>
  <si>
    <t>J18.3_B2341</t>
  </si>
  <si>
    <t>J18.4 Mainline BRD with Cava</t>
  </si>
  <si>
    <t>J18.5 Mainline BRD with Cava</t>
  </si>
  <si>
    <t>J18.5_2454</t>
  </si>
  <si>
    <t>J18.5_2472</t>
  </si>
  <si>
    <t>J18.6 Mainline BRD with Cava</t>
  </si>
  <si>
    <t>J19.2 Mainline BRD with Cava</t>
  </si>
  <si>
    <t>J19.3 Mainline BRD with Cava</t>
  </si>
  <si>
    <t>Barolo Guardrail
(= Malbec + 10%)</t>
  </si>
  <si>
    <t>J16.1_B052</t>
  </si>
  <si>
    <t>Mainline BRD with Barolo</t>
  </si>
  <si>
    <t>J16.1.2_B094</t>
  </si>
  <si>
    <t>J16.3_B1703</t>
  </si>
  <si>
    <t>J16.2_B027</t>
  </si>
  <si>
    <t>16.4_1733</t>
  </si>
  <si>
    <t>16.4_1747</t>
  </si>
  <si>
    <t>J16.6_1826 (EXT4)</t>
  </si>
  <si>
    <t>J16.6_1841 (VFAT)</t>
  </si>
  <si>
    <t>J16.6_1841 (EXT4)</t>
  </si>
  <si>
    <t>J16.6_1844 (VFAT)</t>
  </si>
  <si>
    <t>J16.6_1844 (EXT4)</t>
  </si>
  <si>
    <t>J16.6_1849 -1850 (VFAT)</t>
  </si>
  <si>
    <t>J16.6_1850 (EXT4)</t>
  </si>
  <si>
    <t>J16.6_1856 (VFAT)</t>
  </si>
  <si>
    <t>J16.6_1856 (EXT4)</t>
  </si>
  <si>
    <t>J16.6_1863 (VFAT)</t>
  </si>
  <si>
    <t>J16.6_1863 (EXT4)</t>
  </si>
  <si>
    <t>J16.6_1864 (VFAT)</t>
  </si>
  <si>
    <t>J16.6_1864  (EXT4 with Encryption)</t>
  </si>
  <si>
    <t>J16.6_1864  (EXT4 with Non Encryption)</t>
  </si>
  <si>
    <t>J16.5_B042 (VFAT)</t>
  </si>
  <si>
    <t>Mainline BRD with Barolo J16.1.3_045</t>
  </si>
  <si>
    <t>J16.7_1912 (VFAT)</t>
  </si>
  <si>
    <t>J16.7_1912 EXT4 Encrypted</t>
  </si>
  <si>
    <t>J16.7_1918 (VFAT)</t>
  </si>
  <si>
    <t>J16.7_1918 EXT4 Encrypted</t>
  </si>
  <si>
    <t>J16.7_1923 (VFAT)</t>
  </si>
  <si>
    <t>J16.7_1923 EXT4 Encrypted</t>
  </si>
  <si>
    <t>J16.7_1920 (VFAT)</t>
  </si>
  <si>
    <t>J16.7_1920 EXT4 Encrypted</t>
  </si>
  <si>
    <t>J16.7_1924 (VFAT)</t>
  </si>
  <si>
    <t>J16.7_1924 EXT4 Encrypted</t>
  </si>
  <si>
    <t>J16.6_B030 (VFAT)</t>
  </si>
  <si>
    <t>J16.6_B030 (EXT4 with Encryption)</t>
  </si>
  <si>
    <t>J16.8_1939 (VFAT)</t>
  </si>
  <si>
    <t>J16.8_1943 (VFAT)</t>
  </si>
  <si>
    <t>J16.8_1943 (EXT4)</t>
  </si>
  <si>
    <t>J16.8_1948 (VFAT)</t>
  </si>
  <si>
    <t>J16.8_1948 (EXT4)</t>
  </si>
  <si>
    <t>J16.8_1955 (VFAT)</t>
  </si>
  <si>
    <t>J16.8_1955 (EXT4)</t>
  </si>
  <si>
    <t>J16.8_1962 (VFAT)</t>
  </si>
  <si>
    <t>J16.8_1962 (EXT4)</t>
  </si>
  <si>
    <t>J16.7_B020 (VFAT)</t>
  </si>
  <si>
    <t>J16.7_B020 EXT4 Encrypted</t>
  </si>
  <si>
    <t>J16.9_1976 (VFAT)</t>
  </si>
  <si>
    <t>J16.9_1976 (EXT4)</t>
  </si>
  <si>
    <t>J16.9_1981 (VFAT)</t>
  </si>
  <si>
    <t>J16.9_1981 (EXT4)</t>
  </si>
  <si>
    <t>J16.9_1990 (VFAT)</t>
  </si>
  <si>
    <t>J16.9_1990 (EXT4)</t>
  </si>
  <si>
    <t>J16.9_1993 (VFAT)</t>
  </si>
  <si>
    <t>J16.9_1993 (EXT4)</t>
  </si>
  <si>
    <t>J16.9_1997 (VFAT)</t>
  </si>
  <si>
    <t>J16.9_1997 (EXT4)</t>
  </si>
  <si>
    <t>J16.9_2013 (VFAT)</t>
  </si>
  <si>
    <t>J16.9_2013 (EXT4)</t>
  </si>
  <si>
    <t>J16.8_014 (VFAT)</t>
  </si>
  <si>
    <t>J16.8_014 (EXT4)</t>
  </si>
  <si>
    <t xml:space="preserve">J16.10_2040 VFAT (JAVA)  </t>
  </si>
  <si>
    <t xml:space="preserve">J16.10_2040 EXT4 (JAVA)  </t>
  </si>
  <si>
    <t xml:space="preserve">J16.10_2040 VFAT (KRPP)with RP OFF  </t>
  </si>
  <si>
    <t xml:space="preserve">J16.10_2040 EXT4 (KRPP)with RP OFF  </t>
  </si>
  <si>
    <t xml:space="preserve">J16.10_2047 VFAT (KRPP)with RP OFF  </t>
  </si>
  <si>
    <t xml:space="preserve">J16.10_2047 EXT4 (KRPP)with RP OFF  </t>
  </si>
  <si>
    <t xml:space="preserve">J16.10_2048 VFAT (KRPP)with RP OFF  </t>
  </si>
  <si>
    <t xml:space="preserve">J16.10_2048 EXT4 (KRPP)with RP OFF  </t>
  </si>
  <si>
    <t xml:space="preserve">J16.10_2051 VFAT (KRPP)with RP OFF  </t>
  </si>
  <si>
    <t xml:space="preserve">J16.10_2051 EXT4 (Encryption) (KRPP)with RP OFF  </t>
  </si>
  <si>
    <t xml:space="preserve">J16.10_2051 EXT4 (Non-Encryption) (KRPP)with RP OFF  </t>
  </si>
  <si>
    <t>J16.10_2051 (VFAT)      (JAVA)</t>
  </si>
  <si>
    <t>J16.9_2051 (EXT4) Encryption JAVA</t>
  </si>
  <si>
    <t>J16.9_2051 (EXT4) Non- Encryption JAVA</t>
  </si>
  <si>
    <t xml:space="preserve">J16.10_B2058 VFAT (KRPP)with RP OFF  </t>
  </si>
  <si>
    <t xml:space="preserve">J16.10_B2058 EXT4 (Encryption) (KRPP)with RP OFF  </t>
  </si>
  <si>
    <t>J16.10_2065 JAVA (VFAT)</t>
  </si>
  <si>
    <t>J16.10_2065 JAVA (EXT4)</t>
  </si>
  <si>
    <t xml:space="preserve">J16.10_B2065 VFAT (KRPP)with RP OFF  </t>
  </si>
  <si>
    <t xml:space="preserve">J16.10_B2065 EXT4 (Encryption) (KRPP)with RP OFF  </t>
  </si>
  <si>
    <t xml:space="preserve">J16.10_B021 VFAT (KRPP)with RP OFF  </t>
  </si>
  <si>
    <t xml:space="preserve">J16.10_B021 EXT4 (Encryption) (KRPP)with RP OFF  </t>
  </si>
  <si>
    <t>J16.10_B021 JAVA (VFAT)</t>
  </si>
  <si>
    <t>J16.10_B021 JAVA (EXT4)</t>
  </si>
  <si>
    <t xml:space="preserve">J16.22_B2108 VFAT (KRPP)with RP OFF  </t>
  </si>
  <si>
    <t xml:space="preserve">J16.22_B2108 EXT4 (Encryption) (KRPP)with RP OFF  </t>
  </si>
  <si>
    <t xml:space="preserve">J16.22_B2114 VFAT (KRPP)with RP OFF  </t>
  </si>
  <si>
    <t xml:space="preserve">J16.22_B2114 EXT4 (Encryption) (KRPP)with RP OFF  </t>
  </si>
  <si>
    <t xml:space="preserve">J17.1_B2120 VFAT (KRPP)with RP OFF  </t>
  </si>
  <si>
    <t xml:space="preserve">J17.1_B2120 EXT4 (Encryption) (KRPP)with RP OFF  </t>
  </si>
  <si>
    <t>J17.1_B2128 VFAT (KRPP)with RP OFF (with toolbar)</t>
  </si>
  <si>
    <t xml:space="preserve">J17.1_B2128 EXT4 (KRPP)with RP OFF (with toolbar) </t>
  </si>
  <si>
    <t>J17.1_B2134 &amp; 2135 VFAT (KRPP)with RP OFF (with toolbar)</t>
  </si>
  <si>
    <t xml:space="preserve">J17.1_B2134 &amp; 2135 EXT4 (KRPP)with RP OFF (with toolbar) </t>
  </si>
  <si>
    <t>J17.1_B2138 JAVA (VFAT)</t>
  </si>
  <si>
    <t>J17.1_B2138 JAVA (EXT4)</t>
  </si>
  <si>
    <t>J17.1_B2141 VFAT (KRPP)with RP OFF (with toolbar)</t>
  </si>
  <si>
    <t xml:space="preserve">J17.1_B2141 EXT4 (KRPP)with RP OFF (with toolbar) </t>
  </si>
  <si>
    <t>J17.1_B2148 VFAT (KRPP)with RP OFF (with toolbar)</t>
  </si>
  <si>
    <t xml:space="preserve">J17.1_B2148 EXT4 (KRPP)with RP OFF (with toolbar) </t>
  </si>
  <si>
    <t xml:space="preserve">J16.21_B037 VFAT (KRPP)with RP OFF  </t>
  </si>
  <si>
    <t xml:space="preserve">J16.21_B037 EXT4 (Encryption) (KRPP)with RP OFF  </t>
  </si>
  <si>
    <t>J17.2_B2164 VFAT (KRPP)with RP OFF (with toolbar)</t>
  </si>
  <si>
    <t xml:space="preserve">J17.2_B2164 EXT4 (KRPP)with RP OFF (with toolbar) </t>
  </si>
  <si>
    <t>J17.1_2166 VFAT</t>
  </si>
  <si>
    <t>J17.1_2166 EXT4</t>
  </si>
  <si>
    <t>J17.2_B2166 JAVA (VFAT)</t>
  </si>
  <si>
    <t>J17.2_B2166 JAVA (EXT4)</t>
  </si>
  <si>
    <t>J17.2_B2171 VFAT (KRPP)with RP OFF (with toolbar)</t>
  </si>
  <si>
    <t xml:space="preserve">J17.2_B2171 EXT4 (KRPP)with RP OFF (with toolbar) </t>
  </si>
  <si>
    <t>J17.2_B2174 VFAT (KRPP)</t>
  </si>
  <si>
    <t>J17.2_B2174 EXT4 (KRPP)</t>
  </si>
  <si>
    <t>J17.3_B2211 VFAT (KRPP)with RP OFF (with toolbar)</t>
  </si>
  <si>
    <t xml:space="preserve">J17.3_B2211 EXT4 (KRPP)with RP OFF (with toolbar) </t>
  </si>
  <si>
    <t>J17.3_B2219 VFAT (KRPP)with RP OFF (with toolbar)</t>
  </si>
  <si>
    <t xml:space="preserve">J17.3_B2219 EXT4 (KRPP)with RP OFF (with toolbar) </t>
  </si>
  <si>
    <t>J17.3_B2223 VFAT (KRPP)with RP OFF (with toolbar)</t>
  </si>
  <si>
    <t xml:space="preserve">J17.3_B2223 EXT4 (KRPP)with RP OFF (with toolbar) </t>
  </si>
  <si>
    <t>J17.3_B2230 VFAT (KRPP)with RP OFF (with toolbar)</t>
  </si>
  <si>
    <t xml:space="preserve">J17.3_B2230 EXT4 (KRPP)with RP OFF (with toolbar) </t>
  </si>
  <si>
    <t>J17.3_B2231 (KRPP)  VFAT</t>
  </si>
  <si>
    <t>J17.3_B2231 (KRPP) EXT4</t>
  </si>
  <si>
    <t>J17.3_B2238 VFAT (KRPP)with RP OFF (with toolbar)</t>
  </si>
  <si>
    <t xml:space="preserve">J17.3_B2238 EXT4 (KRPP)with RP OFF (with toolbar) </t>
  </si>
  <si>
    <t>J17.3_B2245 VFAT (KRPP)with RP OFF (with toolbar)</t>
  </si>
  <si>
    <t xml:space="preserve">J17.3_B2245 EXT4 (KRPP)with RP OFF (with toolbar) </t>
  </si>
  <si>
    <t>J17.3_B2246 (KRPP) VFAT</t>
  </si>
  <si>
    <t>J17.3_B2246 (KRPP) EXT4</t>
  </si>
  <si>
    <t>J17.3_B2252 VFAT (KRPP)with RP OFF (with toolbar)</t>
  </si>
  <si>
    <t xml:space="preserve">J17.3_B2252 EXT4 (KRPP)with RP OFF (with toolbar) </t>
  </si>
  <si>
    <t xml:space="preserve">J17.3_B2253 VFAT (KRPP)with RP OFF </t>
  </si>
  <si>
    <t xml:space="preserve">J17.3_B2253 EXT4 (KRPP)with RP OFF  </t>
  </si>
  <si>
    <t xml:space="preserve">J18.1_B2262 VFAT (KRPP)with RP OFF </t>
  </si>
  <si>
    <t xml:space="preserve">J18.1_B2262 EXT4 (KRPP)with RP OFF  </t>
  </si>
  <si>
    <t xml:space="preserve">J18.1_B2268 VFAT (KRPP)with RP OFF </t>
  </si>
  <si>
    <t xml:space="preserve">J18.1_B2268 EXT4 (KRPP)with RP OFF  </t>
  </si>
  <si>
    <t xml:space="preserve">J18.1_B2273 VFAT (KRPP)with RP OFF </t>
  </si>
  <si>
    <t xml:space="preserve">J18.1_B2273 EXT4 (KRPP)with RP OFF  </t>
  </si>
  <si>
    <t xml:space="preserve">J18.1_B2279 VFAT (KRPP)with RP OFF </t>
  </si>
  <si>
    <t xml:space="preserve">J18.1_B2279 EXT4 (KRPP)with RP OFF  </t>
  </si>
  <si>
    <t xml:space="preserve">J18.1_B2285 VFAT (KRPP)with RP OFF </t>
  </si>
  <si>
    <t xml:space="preserve">J18.1_B2285 EXT4 (KRPP)with RP OFF  </t>
  </si>
  <si>
    <t xml:space="preserve">J18.1_B2291 VFAT (KRPP)with RP OFF </t>
  </si>
  <si>
    <t xml:space="preserve">J18.1_B2291 EXT4 (KRPP)with RP OFF  </t>
  </si>
  <si>
    <t xml:space="preserve">J18.1_B2297 VFAT (KRPP)with RP OFF </t>
  </si>
  <si>
    <t xml:space="preserve">J18.1_B2297 EXT4 (KRPP)with RP OFF  </t>
  </si>
  <si>
    <t xml:space="preserve">J18.1_B2304 VFAT (KRPP)with RP OFF </t>
  </si>
  <si>
    <t xml:space="preserve">J18.1_B2304 EXT4 (KRPP)with RP OFF  </t>
  </si>
  <si>
    <t xml:space="preserve">J18.1_B2307 VFAT (KRPP)with RP OFF </t>
  </si>
  <si>
    <t xml:space="preserve">J18.1_B2307 EXT4 (KRPP)with RP OFF  </t>
  </si>
  <si>
    <t xml:space="preserve">J18.1_B2311 VFAT (KRPP)with RP OFF </t>
  </si>
  <si>
    <t xml:space="preserve">J18.1_B2311 EXT4 (KRPP)with RP OFF  </t>
  </si>
  <si>
    <t xml:space="preserve">J18.1_B2313 VFAT </t>
  </si>
  <si>
    <t xml:space="preserve">J18.1_B2313EXT4 </t>
  </si>
  <si>
    <t xml:space="preserve">J18.1_B2318 VFAT </t>
  </si>
  <si>
    <t xml:space="preserve">J18.1_B2318 EXT4 </t>
  </si>
  <si>
    <t>J17.3_B030 VFAT (without toolbar)</t>
  </si>
  <si>
    <t>J17.3_B030 EXT4 (without toolbar)</t>
  </si>
  <si>
    <t>J18.2 Mainline BRD with Barolo</t>
  </si>
  <si>
    <t xml:space="preserve">J18.2_B2322 VFAT </t>
  </si>
  <si>
    <t xml:space="preserve">J18.2_B2322 EXT4 </t>
  </si>
  <si>
    <t xml:space="preserve">J18.2_B2329 VFAT </t>
  </si>
  <si>
    <t xml:space="preserve">J18.2_B2329 EXT4 </t>
  </si>
  <si>
    <t xml:space="preserve">J18.2_B2333 VFAT </t>
  </si>
  <si>
    <t xml:space="preserve">J18.2_B2333 EXT4 </t>
  </si>
  <si>
    <t xml:space="preserve">J18.2_B2336 VFAT </t>
  </si>
  <si>
    <t xml:space="preserve">J18.2_B2336 EXT4 </t>
  </si>
  <si>
    <t xml:space="preserve">J18.2_B2341 VFAT </t>
  </si>
  <si>
    <t xml:space="preserve">J18.2_B2341 EXT4 </t>
  </si>
  <si>
    <t xml:space="preserve">J18.2_B2343 VFAT </t>
  </si>
  <si>
    <t xml:space="preserve">J18.2_B2343 EXT4 </t>
  </si>
  <si>
    <t xml:space="preserve">J18.2_B2347 VFAT </t>
  </si>
  <si>
    <t xml:space="preserve">J18.2_B2347 EXT4 </t>
  </si>
  <si>
    <t xml:space="preserve">J18.2_B2349 VFAT </t>
  </si>
  <si>
    <t xml:space="preserve">J18.2_B2349 EXT4 </t>
  </si>
  <si>
    <t>'J18.1_B025 (VFAT)</t>
  </si>
  <si>
    <t>'J18.1_B025 (EXT4)</t>
  </si>
  <si>
    <t>J18.3 Mainline BRD with Barolo</t>
  </si>
  <si>
    <t>'J18.3_B2364 (VFAT)</t>
  </si>
  <si>
    <t>'J18.3 B2364 (EXT4)</t>
  </si>
  <si>
    <t xml:space="preserve">J18.3_B2368 VFAT </t>
  </si>
  <si>
    <t xml:space="preserve">J18.3_B2368 EXT4 </t>
  </si>
  <si>
    <t xml:space="preserve">J18.3_B2370 VFAT </t>
  </si>
  <si>
    <t xml:space="preserve">J18.3_B2370 EXT4 </t>
  </si>
  <si>
    <t xml:space="preserve">J18.3_B2375 VFAT </t>
  </si>
  <si>
    <t xml:space="preserve">J18.3_B2375 EXT4 </t>
  </si>
  <si>
    <t xml:space="preserve">J18.3_B2377 VFAT </t>
  </si>
  <si>
    <t xml:space="preserve">J18.3_B2377 EXT4 </t>
  </si>
  <si>
    <t xml:space="preserve">J18.3_B2381 VFAT </t>
  </si>
  <si>
    <t xml:space="preserve">J18.3_B2381 EXT4 </t>
  </si>
  <si>
    <t xml:space="preserve">J18.3_B2390 VFAT </t>
  </si>
  <si>
    <t xml:space="preserve">J18.3_B2390 EXT4 </t>
  </si>
  <si>
    <t xml:space="preserve">J18.3_B2392 VFAT </t>
  </si>
  <si>
    <t xml:space="preserve">J18.3_B2392 EXT4 </t>
  </si>
  <si>
    <t xml:space="preserve">J18.3_B2401 VFAT </t>
  </si>
  <si>
    <t xml:space="preserve">J18.3_B2401 EXT4 </t>
  </si>
  <si>
    <t>J18.2_B025 VFAT</t>
  </si>
  <si>
    <t>J18.2_B025 EXT4</t>
  </si>
  <si>
    <t>J18.4 Mainline BRD with Barolo</t>
  </si>
  <si>
    <t>J18.4_2404 VFAT</t>
  </si>
  <si>
    <t>J18.4_2404 EXT4</t>
  </si>
  <si>
    <t>J18.4_2405 VFAT</t>
  </si>
  <si>
    <t>J18.4_2405 EXT4</t>
  </si>
  <si>
    <t>J18.4_B2410 VFAT</t>
  </si>
  <si>
    <t>J18.4_B2410 EXT4</t>
  </si>
  <si>
    <t>J18.4_2418 VFAT</t>
  </si>
  <si>
    <t>J18.4_2418 EXT4</t>
  </si>
  <si>
    <t>J18.4_B2419 VFAT</t>
  </si>
  <si>
    <t>J18.4_B2419 EXT4</t>
  </si>
  <si>
    <t>J18.4_B2428 VFAT</t>
  </si>
  <si>
    <t>J18.4_B2428 EXT4</t>
  </si>
  <si>
    <t>J18.4_2433 VFAT</t>
  </si>
  <si>
    <t>J18.4_2433 EXT4</t>
  </si>
  <si>
    <t>J18.4_B2436 VFAT</t>
  </si>
  <si>
    <t>J18.4_B2436 EXT4</t>
  </si>
  <si>
    <t>J18.4_B2440 VFAT</t>
  </si>
  <si>
    <t>J18.4_B2440 EXT4</t>
  </si>
  <si>
    <t>J18.4_2446 VFAT</t>
  </si>
  <si>
    <t>J18.4_2446 EXT4</t>
  </si>
  <si>
    <t>J18.3_B029 (VFAT)</t>
  </si>
  <si>
    <t>J18.3_B029 (EXT4)</t>
  </si>
  <si>
    <t>J18.5 Mainline BRD with Barolo</t>
  </si>
  <si>
    <t>J18.5_2454 VFAT</t>
  </si>
  <si>
    <t>J18.5_2454 EXT4</t>
  </si>
  <si>
    <t>J18.5_B2457 (VFAT)</t>
  </si>
  <si>
    <t>J18.5_B2457 (EXT4)</t>
  </si>
  <si>
    <t>J18.5_2460 VFAT</t>
  </si>
  <si>
    <t>J18.5_2460 EXT4</t>
  </si>
  <si>
    <t>J18.4_B022 VFAT</t>
  </si>
  <si>
    <t>J18.4_B022 EXT4</t>
  </si>
  <si>
    <t>J18.6 Mainline BRD with Barolo</t>
  </si>
  <si>
    <t>J18.6_B2492 (VFAT)</t>
  </si>
  <si>
    <t>J18.6_B2492 (EXT4)</t>
  </si>
  <si>
    <t>J18.6_B2497 (VFAT)</t>
  </si>
  <si>
    <t>J18.6_B2505 VFAT</t>
  </si>
  <si>
    <t>J18.6_B2505 EXT4</t>
  </si>
  <si>
    <t>J18.6_B2513 VFAT</t>
  </si>
  <si>
    <t>J18.6_B2513 EXT4</t>
  </si>
  <si>
    <t>J18.6_B2518 VFAT</t>
  </si>
  <si>
    <t>J18.6_B2518 EXT4</t>
  </si>
  <si>
    <t>J18.6_B2525 VFAT</t>
  </si>
  <si>
    <t>J18.6_B2525 EXT4</t>
  </si>
  <si>
    <t>J18.6_B041 VFAT</t>
  </si>
  <si>
    <t>J18.6_B041 EXT4</t>
  </si>
  <si>
    <t>J19.2 Mainline BRD with Barolo</t>
  </si>
  <si>
    <t>J19.2_2616 VFAT</t>
  </si>
  <si>
    <t>J19.2_2616 EXT4</t>
  </si>
  <si>
    <t>J19.2_2624 VFAT</t>
  </si>
  <si>
    <t>J19.2_2624 EXT4</t>
  </si>
  <si>
    <t>J19.2_2632 VFAT</t>
  </si>
  <si>
    <t>J19.2_2632 EXT4</t>
  </si>
  <si>
    <t>J19.2_2637 VFAT</t>
  </si>
  <si>
    <t>J19.2_2637 EXT4</t>
  </si>
  <si>
    <t>J19.2_B2638 VFAT</t>
  </si>
  <si>
    <t>J19.2_B2638 EXT4</t>
  </si>
  <si>
    <t>J19.2_2646 VFAT</t>
  </si>
  <si>
    <t>J19.2_2646 EXT4</t>
  </si>
  <si>
    <t>J19.2_2657 VFAT</t>
  </si>
  <si>
    <t>J19.2_2657 EXT4</t>
  </si>
  <si>
    <t>J19.2_2655 VFAT</t>
  </si>
  <si>
    <t>J19.2_2655 EXT4</t>
  </si>
  <si>
    <t>J19.3 Mainline BRD with Barolo</t>
  </si>
  <si>
    <t>J19.3_B2664 VFAT</t>
  </si>
  <si>
    <t>J19.3_B2664 EXT4</t>
  </si>
  <si>
    <t>J19.3_B2672 VFAT</t>
  </si>
  <si>
    <t>J19.3_B2672 
EXT4</t>
  </si>
  <si>
    <t>J19.3_B2687 VFAT</t>
  </si>
  <si>
    <t>J19.3_B2687 
EXT4</t>
  </si>
  <si>
    <t xml:space="preserve">Dev%
(VFAT vs BRD) </t>
  </si>
  <si>
    <t xml:space="preserve">Dev%
(EXT4 with Encryption vs BRD) </t>
  </si>
  <si>
    <t xml:space="preserve">Dev%
(EXT4 with Non Encryption vs BRD) </t>
  </si>
  <si>
    <t>Rossini BRD</t>
  </si>
  <si>
    <t>J17.1_2166</t>
  </si>
  <si>
    <t>Rossini BRD (JAVA)</t>
  </si>
  <si>
    <t>J17.3_B2211 (JAVA)</t>
  </si>
  <si>
    <t>J17.3_B2240 (Java)</t>
  </si>
  <si>
    <t>J17.3_B2245 (Java)</t>
  </si>
  <si>
    <t>J17.3_B2246 (JAVA)</t>
  </si>
  <si>
    <t>J17.3_B2255 (JAVA)</t>
  </si>
  <si>
    <t>J17.3_B2262 (JAVA)</t>
  </si>
  <si>
    <t>J18.1_B2265 (JAVA)</t>
  </si>
  <si>
    <t>J18.1_B2268 (JAVA)</t>
  </si>
  <si>
    <t>J18.1_B2271 (JAVA)</t>
  </si>
  <si>
    <t>J18.1_B2271 (KRPP)</t>
  </si>
  <si>
    <t>J18.1_B2273 (JAVA)</t>
  </si>
  <si>
    <t>18.1_B2275           Java</t>
  </si>
  <si>
    <t>18.1_B2275   KRPP</t>
  </si>
  <si>
    <t>J18.1_B2279 (JAVA)</t>
  </si>
  <si>
    <t>18.1_B2282          Java</t>
  </si>
  <si>
    <t>18.1_B2282  KRPP</t>
  </si>
  <si>
    <t>J18.1_B2285 (JAVA)</t>
  </si>
  <si>
    <t>J18.1_2291 KRPP</t>
  </si>
  <si>
    <t>J18.1_B2291 (JAVA)</t>
  </si>
  <si>
    <t>J18.1_B2297 (JAVA)</t>
  </si>
  <si>
    <t>J18.1_B2300 (JAVA)</t>
  </si>
  <si>
    <t>J18.1_B2300 (KRPP)</t>
  </si>
  <si>
    <t>J18.1_B2305 (JAVA)</t>
  </si>
  <si>
    <t>J18.1_B2307 (JAVA)</t>
  </si>
  <si>
    <t>J18.1_B2311 (JAVA)</t>
  </si>
  <si>
    <t>J18.1_B2313 (JAVA)</t>
  </si>
  <si>
    <t>J18.1_B2318 (JAVA)</t>
  </si>
  <si>
    <t>J17.1.0.4_B007 (JAVA)</t>
  </si>
  <si>
    <t xml:space="preserve">J18.2 Mainline BRD with Rossini </t>
  </si>
  <si>
    <t>J18.2_B2322 (JAVA)</t>
  </si>
  <si>
    <t>J18.2_B2329 (JAVA)</t>
  </si>
  <si>
    <t>J18.2_B2329 (KRPP)</t>
  </si>
  <si>
    <t>J18.2_B2336 (JAVA)</t>
  </si>
  <si>
    <t>J18.2_B2336 (KRPP)</t>
  </si>
  <si>
    <t>J18.2_B2343 (JAVA)</t>
  </si>
  <si>
    <t>J18.2_B2343 (KRPP)</t>
  </si>
  <si>
    <t>J18.2_B2349 (JAVA)</t>
  </si>
  <si>
    <t>J18.2_B2349 (KRPP)</t>
  </si>
  <si>
    <t>J18.1_B025     (JAVA)</t>
  </si>
  <si>
    <t>'J18.1_B025 (KRPP)</t>
  </si>
  <si>
    <t xml:space="preserve">J18.2 Java Mainline BRD with Rossini </t>
  </si>
  <si>
    <t xml:space="preserve">J18.2 KRPP Mainline BRD with Rossini </t>
  </si>
  <si>
    <t>J18.3_B2364 (Java)</t>
  </si>
  <si>
    <t>J18.3_B2364 (KRPP)</t>
  </si>
  <si>
    <t>J18.3_B2368 (KRPP)</t>
  </si>
  <si>
    <t>J18.3_B2370 (KRPP)</t>
  </si>
  <si>
    <t>J18.3_B2375 (KRPP)</t>
  </si>
  <si>
    <t>J18.3_B2377 (KRPP)</t>
  </si>
  <si>
    <t>J18.3_B2381 (KRPP)</t>
  </si>
  <si>
    <t>J18.3_B292 (JAVA)</t>
  </si>
  <si>
    <t>J18.3_B2392 (KRPP)</t>
  </si>
  <si>
    <t>J18.3_B401 (JAVA)</t>
  </si>
  <si>
    <t>J18.3_B401 (KRPP)</t>
  </si>
  <si>
    <t>J18.1_B023     KRPP</t>
  </si>
  <si>
    <t>'J18.1_B023 (JAVA)</t>
  </si>
  <si>
    <t xml:space="preserve">J18.4 Java Mainline BRD with Rossini </t>
  </si>
  <si>
    <t xml:space="preserve">J18.4 KRPP Mainline BRD with Rossini </t>
  </si>
  <si>
    <t>J18.4_2404 KRPP</t>
  </si>
  <si>
    <t>J18.4_2405 KRPP</t>
  </si>
  <si>
    <t>Dev % BRD vs JAVA</t>
  </si>
  <si>
    <t>J18.4_B2410 KRPP</t>
  </si>
  <si>
    <t>J18.4_2418 KRPP</t>
  </si>
  <si>
    <t>J18.4_B2419 KRPP</t>
  </si>
  <si>
    <t>J18.4_B2428 KRPP</t>
  </si>
  <si>
    <t>J18.4_2433 KRPP</t>
  </si>
  <si>
    <t>J18.4_2440</t>
  </si>
  <si>
    <t>J18.5 Mainline BRD with Rossini</t>
  </si>
  <si>
    <t>J18.6 Mainline BRD with Rossini</t>
  </si>
  <si>
    <t>J18.6_B2518</t>
  </si>
  <si>
    <t>J19.2 Mainline BRD with Rossini</t>
  </si>
  <si>
    <t>J19.3 Mainline BRD with Rossini</t>
  </si>
  <si>
    <t>J19.3_B2687</t>
  </si>
  <si>
    <t xml:space="preserve">J17_B212 (Sangria PVT)
BRD  </t>
  </si>
  <si>
    <t xml:space="preserve">J17.1_B2116 (KRPP)with RP OFF  </t>
  </si>
  <si>
    <t xml:space="preserve"> (Sangria PVT)
BRD  </t>
  </si>
  <si>
    <t>J17.2_B2165 (JAVA)</t>
  </si>
  <si>
    <t xml:space="preserve"> Sangria PVT
BRD (JAVA)  </t>
  </si>
  <si>
    <t>J18.1_B2270 (JAVA)</t>
  </si>
  <si>
    <t>J18.1_B2270 (KRPP)</t>
  </si>
  <si>
    <t>J18.1_B2273 (KRPP)</t>
  </si>
  <si>
    <t>18.1_B2279   KRPP</t>
  </si>
  <si>
    <t>18.1_B2285  KRPP</t>
  </si>
  <si>
    <t>18.1_B2291  KRPP</t>
  </si>
  <si>
    <t>J18.1_B2304 (JAVA)</t>
  </si>
  <si>
    <t xml:space="preserve">J18.2 Mainline BRD with Sangria </t>
  </si>
  <si>
    <t xml:space="preserve">J18.3 Java Mainline BRD with Sangria </t>
  </si>
  <si>
    <t xml:space="preserve">J18.3 KRPP Mainline BRD with Sangria </t>
  </si>
  <si>
    <t>'J18.3_B2364 (Java)</t>
  </si>
  <si>
    <t>'J18.3_B2364 (KRPP)</t>
  </si>
  <si>
    <t>'J18.3_B2368 (KRPP)</t>
  </si>
  <si>
    <t>J18.3_B2401 (JAVA)</t>
  </si>
  <si>
    <t>J18.3_B2401 (KRPP)</t>
  </si>
  <si>
    <t>J18.2_B025 (JAVA)</t>
  </si>
  <si>
    <t>J18.5 Mainline BRD with Sangria</t>
  </si>
  <si>
    <t>J18.6 Mainline BRD with Sangria</t>
  </si>
  <si>
    <t>J19.2 Mainline BRD with Sangria</t>
  </si>
  <si>
    <t>J19.2_2638</t>
  </si>
  <si>
    <t>J19.3 Mainline BRD with Sangria</t>
  </si>
  <si>
    <t>Pisco BRD</t>
  </si>
  <si>
    <t>Pisco (DVT) Mainline (JAVA)  J17.2_2155</t>
  </si>
  <si>
    <t>Pisco (DVT) Mainline (JAVA)  J17.2_2164</t>
  </si>
  <si>
    <t>J17.2_B2172</t>
  </si>
  <si>
    <t>J17.2_B2172
DVT</t>
  </si>
  <si>
    <t>Pisco 'J17.3_B2211 (KRPP)</t>
  </si>
  <si>
    <t>J17.3_B2223 (KRPP)with RP OFF  without Toolbar</t>
  </si>
  <si>
    <t>J17.3_B2230 (KRPP)with RP OFF  without Toolbar</t>
  </si>
  <si>
    <t>J17.3_B2238 (KRPP)with RP OFF  without Toolbar</t>
  </si>
  <si>
    <t>J17.3_B2245 (KRPP)with RP OFF  without Toolbar</t>
  </si>
  <si>
    <t xml:space="preserve">J17.3_B2253 (KRPP)with RP OFF  </t>
  </si>
  <si>
    <t xml:space="preserve">J18.1_B2268 (KRPP)with RP OFF  </t>
  </si>
  <si>
    <t>J17.3_B030 (without toolbar)</t>
  </si>
  <si>
    <t>J18.2 Mainline BRD with Pisco</t>
  </si>
  <si>
    <t xml:space="preserve">J18.2_B2336 </t>
  </si>
  <si>
    <t xml:space="preserve">J18.1_B025 (KRPP)with RP OFF  </t>
  </si>
  <si>
    <t>J18.3 Mainline BRD with Pisco</t>
  </si>
  <si>
    <t xml:space="preserve">J18.3_B2368 </t>
  </si>
  <si>
    <t xml:space="preserve">J18.3_B2377 </t>
  </si>
  <si>
    <t xml:space="preserve">J18.3_B2381 </t>
  </si>
  <si>
    <t>J18.4 Mainline BRD with Pisco</t>
  </si>
  <si>
    <t>J18.4_2446 KRPP</t>
  </si>
  <si>
    <t>J18.5 Mainline BRD with Pisco</t>
  </si>
  <si>
    <t>J18.6 Mainline BRD with Pisco</t>
  </si>
  <si>
    <t>J19.2 Mainline BRD with Pisco</t>
  </si>
  <si>
    <t>J19.3 Mainline BRD with Pisco</t>
  </si>
  <si>
    <t>J19.3_B2644</t>
  </si>
  <si>
    <t>New Defect ID</t>
  </si>
  <si>
    <t>Old Defect ID</t>
  </si>
  <si>
    <t>16.9 Bug ID</t>
  </si>
  <si>
    <t>Comments</t>
  </si>
  <si>
    <t xml:space="preserve"> EANAB
Performance Bucket</t>
  </si>
  <si>
    <t xml:space="preserve"> Icewine
Performance Bucket</t>
  </si>
  <si>
    <t xml:space="preserve"> Muscat
Performance Bucket</t>
  </si>
  <si>
    <t xml:space="preserve"> Whisky
Performance Bucket</t>
  </si>
  <si>
    <t xml:space="preserve"> Cognac
Performance Bucket</t>
  </si>
  <si>
    <t>Moonshine
Performance Bucket</t>
  </si>
  <si>
    <t>Jaeger
Performance Bucket</t>
  </si>
  <si>
    <t>Stinger
Performance Bucket</t>
  </si>
  <si>
    <t>Malbec
Performance Bucket</t>
  </si>
  <si>
    <t>Cava
Performance Bucket</t>
  </si>
  <si>
    <t>Barolo
Performance Bucket</t>
  </si>
  <si>
    <t>Rossini
Performance Bucket</t>
  </si>
  <si>
    <t>Sangria
Performance Bucket</t>
  </si>
  <si>
    <t>Yes</t>
  </si>
  <si>
    <t>ReaderBookOpen</t>
  </si>
  <si>
    <t>YJ-Latin-WOImg-reOpen-Book</t>
  </si>
  <si>
    <t>Multiple waveform</t>
  </si>
  <si>
    <t>YJ - Reopen book</t>
  </si>
  <si>
    <t>SBR-31633</t>
  </si>
  <si>
    <t>SBR-2806,SBR-13513,SBR-19944 , SBR-21469</t>
  </si>
  <si>
    <t>SBR-40984</t>
  </si>
  <si>
    <t>Home-YJ-WOImg-reOpen-Book</t>
  </si>
  <si>
    <t>Re-Open YJ  w/o image from Home view (Resume slot)</t>
  </si>
  <si>
    <t>SBR-2806,SBR-13513,SBR-19944,SBR-21469</t>
  </si>
  <si>
    <t>YJ-Latin-WOImg-FirstTime-Open-Book</t>
  </si>
  <si>
    <t>YJ - First Time Open</t>
  </si>
  <si>
    <t>Not Run</t>
  </si>
  <si>
    <t>Not run</t>
  </si>
  <si>
    <t>Blocked</t>
  </si>
  <si>
    <t>SBR-2806,SBR-13513,SBR-19944,SBR-20552,SBR-21469</t>
  </si>
  <si>
    <t>YJ-Arabic-WOImg-reOpen-Book</t>
  </si>
  <si>
    <t>YJ-Arabic-reOpen-Book</t>
  </si>
  <si>
    <t>SBR-58605</t>
  </si>
  <si>
    <t>SBR-2806,SBR-13513,SBR-19944,SBR-21470</t>
  </si>
  <si>
    <t>YJ-Arabic-WOImg-FirstTime-Open-Book</t>
  </si>
  <si>
    <t>YJ -Arabic- First Time Open</t>
  </si>
  <si>
    <t>1.34`</t>
  </si>
  <si>
    <t>SBR-2806,SBR-13513,SBR-19944,SBR-20552,SBR-21470</t>
  </si>
  <si>
    <t>YJ-CN-Horiz-reOpenBook</t>
  </si>
  <si>
    <t>Re- Open Book</t>
  </si>
  <si>
    <t>SBR-2806,SBR-13513,SBR-19944,SBR-20917</t>
  </si>
  <si>
    <t>YJ-JP-Horiz-WOImg-reOpen-Book</t>
  </si>
  <si>
    <t>SBR-2806,SBR-13513,SBR-19944,SBR-21475</t>
  </si>
  <si>
    <t>YJ-JP-Horiz-WOImg-FirstTime-Open-Book</t>
  </si>
  <si>
    <t xml:space="preserve">YJ-JP-Horiz-WOImg-FirstTime-Open-Book </t>
  </si>
  <si>
    <t>First time open book - JP - YJ Horz - w/o image</t>
  </si>
  <si>
    <t>Widget issue</t>
  </si>
  <si>
    <t>YJ-CN-Horiz-WOImg-FirstTime-Open-Book</t>
  </si>
  <si>
    <t>YJ-CN-Horiz-FirstTimeOpenBook</t>
  </si>
  <si>
    <t>First time open book - CN - CN Horz - w/o image</t>
  </si>
  <si>
    <t>SBR-2806,SBR-13513,SBR-19944,SBR-20431,SBR-20917</t>
  </si>
  <si>
    <t>HomeNavigation</t>
  </si>
  <si>
    <t>YJ-Latin-WOImg-Close-Book</t>
  </si>
  <si>
    <t>YJ - Close book</t>
  </si>
  <si>
    <t>SBR-31631, SBR-31884</t>
  </si>
  <si>
    <t>SBR-18192,SBR-20787</t>
  </si>
  <si>
    <t>YJ-Arabic-WOImg- Close-Book</t>
  </si>
  <si>
    <t>YJ -Arabic- Close book</t>
  </si>
  <si>
    <t xml:space="preserve"> </t>
  </si>
  <si>
    <t>Home-Launch-My-Library</t>
  </si>
  <si>
    <t>Home view to My Library page</t>
  </si>
  <si>
    <t>SBR-31630 , SBR-31894</t>
  </si>
  <si>
    <t xml:space="preserve"> SBR-14359 , KVL-511</t>
  </si>
  <si>
    <t>Home-Close-My-Library</t>
  </si>
  <si>
    <t>My library to Home View</t>
  </si>
  <si>
    <t>SBR-32032 , SBR-32100</t>
  </si>
  <si>
    <t>SBR-21807</t>
  </si>
  <si>
    <t>Home-Invoke-QuickActions</t>
  </si>
  <si>
    <t xml:space="preserve">Quick action page. </t>
  </si>
  <si>
    <t>SBR-21805</t>
  </si>
  <si>
    <t>LibraryNavigation</t>
  </si>
  <si>
    <t>Library-Invoke-Keyboard</t>
  </si>
  <si>
    <t>Time to invoke VK in Home</t>
  </si>
  <si>
    <t>SBR-31802</t>
  </si>
  <si>
    <t>SBR-21806</t>
  </si>
  <si>
    <t>Home-Next-Page-Turn</t>
  </si>
  <si>
    <t>Home - First to Second page - Swipe</t>
  </si>
  <si>
    <t>Home-Previous-Page-Turn</t>
  </si>
  <si>
    <t>Home - Second to First page - Swipe</t>
  </si>
  <si>
    <t>ReaderPageTurn</t>
  </si>
  <si>
    <t>YJ-Latin-WOImg-Next-page-turn</t>
  </si>
  <si>
    <t>single waveform</t>
  </si>
  <si>
    <t>YJ - Next Page ( w/o image)</t>
  </si>
  <si>
    <t>SBR-30516</t>
  </si>
  <si>
    <t>SBR-40979</t>
  </si>
  <si>
    <t>YJ-Latin-WImg-Next-page-turn</t>
  </si>
  <si>
    <t>YJ - Next Page ( w/ image)</t>
  </si>
  <si>
    <t>YJ-Latin-WOImg-Previous-page-turn</t>
  </si>
  <si>
    <t>YJ - Previous Page (w/o image)</t>
  </si>
  <si>
    <t>YJ-Latin-WImg-Previous-page-turn</t>
  </si>
  <si>
    <t>YJ - Previous Page (w/ image)</t>
  </si>
  <si>
    <t>YJ-Arabic-WOImg-Next-page-turn</t>
  </si>
  <si>
    <t>YJ -Arabic- Next Page ( w/o image)</t>
  </si>
  <si>
    <t>YJ-Arabic-WOImg-Previous-page-turn</t>
  </si>
  <si>
    <t>YJ - Arabic-Previous Page (w/o image)</t>
  </si>
  <si>
    <t>YJ-ChineseHoriz-WOImg-Nextpage</t>
  </si>
  <si>
    <t>Next page turn</t>
  </si>
  <si>
    <t>YJ-ChineseHoriz-WOImg-Prevpage</t>
  </si>
  <si>
    <t>Previous page turn</t>
  </si>
  <si>
    <t>YJ-JP-Horiz-WOImg-Next-page-turn</t>
  </si>
  <si>
    <t>YJ-JP-Horiz-WOImg-Prev-page-turn</t>
  </si>
  <si>
    <t>ReaderOperations</t>
  </si>
  <si>
    <t>YJ-Dictionary-Lookup</t>
  </si>
  <si>
    <t>Dictionary Lookup - YJ book</t>
  </si>
  <si>
    <t>Not RUN</t>
  </si>
  <si>
    <t>Not Runn</t>
  </si>
  <si>
    <t>Not runn</t>
  </si>
  <si>
    <t>SBR-31763</t>
  </si>
  <si>
    <t>SBR-5861</t>
  </si>
  <si>
    <t>SBR-40992</t>
  </si>
  <si>
    <t>YJ-OpenChrome</t>
  </si>
  <si>
    <t>SBR-32026</t>
  </si>
  <si>
    <t>SBR-13109  , SBR-20786</t>
  </si>
  <si>
    <t>YJ-OpenGotoOverlay</t>
  </si>
  <si>
    <t>YJ- Launch Goto Overlay</t>
  </si>
  <si>
    <t>SBR-30515</t>
  </si>
  <si>
    <t>SBR-11939 , SBR-21471</t>
  </si>
  <si>
    <t>YJ-Ar-Dictionary-Lookup</t>
  </si>
  <si>
    <t>YJ-Arabic-Dictionary-Lookup</t>
  </si>
  <si>
    <t>Dictionary Look up - YJ Arabic</t>
  </si>
  <si>
    <t>YJ-JP-Horizontal-Dictionary-Lookup</t>
  </si>
  <si>
    <t>Dictionary look up  -YJ Horizontal</t>
  </si>
  <si>
    <t>SBR-5861, SBR-27058</t>
  </si>
  <si>
    <t>No</t>
  </si>
  <si>
    <t>Powerd</t>
  </si>
  <si>
    <t>T2-Suspend-Home</t>
  </si>
  <si>
    <t>Wake-up time from suspend - home</t>
  </si>
  <si>
    <t>JTEN-511</t>
  </si>
  <si>
    <t>T2-Suspend-YJ-Wimg</t>
  </si>
  <si>
    <t>Wake-up time from suspend - YJ(with image)</t>
  </si>
  <si>
    <t>Paloma</t>
  </si>
  <si>
    <t>Calvados</t>
  </si>
  <si>
    <t>Gibson</t>
  </si>
  <si>
    <t>S.No</t>
  </si>
  <si>
    <t>Automation Status</t>
  </si>
  <si>
    <t>New /Old KPI</t>
  </si>
  <si>
    <t>Dashboard 
Scenario Name</t>
  </si>
  <si>
    <t>Category</t>
  </si>
  <si>
    <t>Seabreeze J18.0.2_B063</t>
  </si>
  <si>
    <t>Seabreeze J18.0.2_B069</t>
  </si>
  <si>
    <t>Seabreeze J18.0.2_B073</t>
  </si>
  <si>
    <t xml:space="preserve"> Seabreeze BRD</t>
  </si>
  <si>
    <t>Srabreeze J17.3_B</t>
  </si>
  <si>
    <t>Seabreeze J18.1_B2270 JAVA</t>
  </si>
  <si>
    <t>Seabreeze J18.1_B2273 JAVA</t>
  </si>
  <si>
    <t>Srabreeze J18.1_2279 JAVA</t>
  </si>
  <si>
    <t>Seabreeze J18.1_B2291 JAVA</t>
  </si>
  <si>
    <t>Srabreeze J18.1_2300 JAVA</t>
  </si>
  <si>
    <t>Seabreeze J18.1_B2304 JAVA</t>
  </si>
  <si>
    <t>Seabreeze J18.1_B2311 JAVA</t>
  </si>
  <si>
    <t>Seabreeze J18.1_B2313 JAVA</t>
  </si>
  <si>
    <t>Seabreeze J18.1_B2318 JAVA</t>
  </si>
  <si>
    <t>J18.2 Mainline BRD with Seabreeze</t>
  </si>
  <si>
    <t>Seabreeze J18.1_B2322 JAVA</t>
  </si>
  <si>
    <t>Seabreeze J18.1_B2329 JAVA</t>
  </si>
  <si>
    <t>Seabreeze J18.2_B2333 JAVA</t>
  </si>
  <si>
    <t>Seabreeze J18.2_B2336 JAVA</t>
  </si>
  <si>
    <t>Seabreeze J18.2_B2343 JAVA</t>
  </si>
  <si>
    <t>Seabreeze J18.2_B2347 JAVA</t>
  </si>
  <si>
    <t>Seabreeze J18.2_B2349 JAVA</t>
  </si>
  <si>
    <t>Seabreeze J18.1_B025 JAVA</t>
  </si>
  <si>
    <t>J18.3 Mainline BRD with Seabreeze</t>
  </si>
  <si>
    <t>Seabreeze J18.3_2368 JAVA</t>
  </si>
  <si>
    <t>Seabreeze J18.3_2370 JAVA</t>
  </si>
  <si>
    <t>Seabreeze J18.3_2370 KRPP</t>
  </si>
  <si>
    <t>Seabreeze J18.3_2375 JAVA</t>
  </si>
  <si>
    <t>Seabreeze J18.3_2377 JAVA</t>
  </si>
  <si>
    <t>Seabreeze J18.3_2377 KRPP</t>
  </si>
  <si>
    <t>Seabreeze J18.3_2381 JAVA</t>
  </si>
  <si>
    <t>Seabreeze J18.3_2390 JAVA</t>
  </si>
  <si>
    <t>Seabreeze J18.3_2390 KPP</t>
  </si>
  <si>
    <t>Seabreeze J18.3_2392 JAVA</t>
  </si>
  <si>
    <t>Seabreeze J18.3_2392 KRPP</t>
  </si>
  <si>
    <t>Seabreeze J18.3_2401 JAVA</t>
  </si>
  <si>
    <t>Seabreeze J18.3_2401 KRPP</t>
  </si>
  <si>
    <t>J18.2_B025 (Java)</t>
  </si>
  <si>
    <t>J18.4 Mainline BRD with Seabreeze</t>
  </si>
  <si>
    <t>Seabreeze J18.4_2405 JAVA</t>
  </si>
  <si>
    <t>Seabreeze J18.4_2410 JAVA</t>
  </si>
  <si>
    <t xml:space="preserve">Seabreeze J18.4_2419 JAVA
</t>
  </si>
  <si>
    <t xml:space="preserve">Seabreeze J18.4_2428 JAVA
</t>
  </si>
  <si>
    <t>Seabreeze J18.4_2404 KRPP</t>
  </si>
  <si>
    <t>Seabreeze J18.4_2405 KRPP</t>
  </si>
  <si>
    <t>Seabreeze J18.4_2410 KRPP</t>
  </si>
  <si>
    <t>Seabreeze J18.4_2418 KRPP</t>
  </si>
  <si>
    <t>Seabreeze J18.4_2419 KRPP</t>
  </si>
  <si>
    <t>Seabreeze J18.4_2428 KRPP</t>
  </si>
  <si>
    <t>Seabreeze J18.4_2433 KRPP</t>
  </si>
  <si>
    <t>J18.4_B2433 (Java)</t>
  </si>
  <si>
    <t>J18.4_B2436 Java</t>
  </si>
  <si>
    <t>J18.4_B2436 KRPP</t>
  </si>
  <si>
    <t>J18.4_B2440 Java</t>
  </si>
  <si>
    <t>J18.4_B2440 KRPP</t>
  </si>
  <si>
    <t>J18.4_B2446 Java</t>
  </si>
  <si>
    <t>Seabreeze J18.4_2446 KRPP</t>
  </si>
  <si>
    <t>J18.4_B2446 KRPP</t>
  </si>
  <si>
    <t>Seabreeze J18.3_B029 JAVA</t>
  </si>
  <si>
    <t>Seabreeze J18.3_B029 (KPP)</t>
  </si>
  <si>
    <t>J18.5 Mainline BRD with Seabreeze</t>
  </si>
  <si>
    <t>J18.5_B2454 KRPP</t>
  </si>
  <si>
    <t>Seabreeze J18.5_B2457 (JAVA)</t>
  </si>
  <si>
    <t>Seabreeze J18.5_B2457 (KPP)</t>
  </si>
  <si>
    <t>J18.5_B2460 JAVA</t>
  </si>
  <si>
    <t>J18.5_B2460 KRPP</t>
  </si>
  <si>
    <t>J18.4_B022 Java</t>
  </si>
  <si>
    <t>J18.4_B022 KRPP</t>
  </si>
  <si>
    <t>J18.6 Mainline BRD with Seabreeze</t>
  </si>
  <si>
    <t>J18.6_B2492 KPPR</t>
  </si>
  <si>
    <t>J18.6_B2497 KPPR</t>
  </si>
  <si>
    <t>J18.6_041</t>
  </si>
  <si>
    <t>J19.2 Mainline BRD with Seabreeze</t>
  </si>
  <si>
    <t>J19.3 Mainline BRD with Seabreeze</t>
  </si>
  <si>
    <t>J19.3_B2688</t>
  </si>
  <si>
    <t>Dev% KRPP</t>
  </si>
  <si>
    <t>Paloma J19.1_B110</t>
  </si>
  <si>
    <t>J19.2 Mainline BRD with Paloma</t>
  </si>
  <si>
    <t xml:space="preserve"> J19.2_B2624</t>
  </si>
  <si>
    <t xml:space="preserve"> J19.2_B2632</t>
  </si>
  <si>
    <t xml:space="preserve"> J19.2_B2637</t>
  </si>
  <si>
    <t xml:space="preserve"> J19.2_B2638</t>
  </si>
  <si>
    <t>J19.2_2656</t>
  </si>
  <si>
    <t>J19.3 Mainline BRD with Paloma</t>
  </si>
  <si>
    <t>J19.3_B2675</t>
  </si>
  <si>
    <t>Calvados J19.1_B110</t>
  </si>
  <si>
    <t>J19.2 Mainline BRD with Calvados</t>
  </si>
  <si>
    <t xml:space="preserve"> J19.2_B2616</t>
  </si>
  <si>
    <t>J19.3 Mainline BRD with Calvados</t>
  </si>
  <si>
    <t>Gibson J19.1_B110</t>
  </si>
  <si>
    <t>J19.2 Mainline BRD with Gibson</t>
  </si>
  <si>
    <t xml:space="preserve"> J19.2_B2640</t>
  </si>
  <si>
    <t>J19.3 Mainline BRD with Gibson</t>
  </si>
  <si>
    <t>Defect ID</t>
  </si>
  <si>
    <t>J19.2 New Defect ID</t>
  </si>
  <si>
    <t>Old KPI</t>
  </si>
  <si>
    <t>ReaderBookOpen-YJ-Latin-WOImg-reOpen-Book</t>
  </si>
  <si>
    <t>First Time Book Open and Reopen</t>
  </si>
  <si>
    <t>[BW] YJ-Latin-WOImg-reOpen-Book</t>
  </si>
  <si>
    <t>ReaderBookOpen-Home-YJ-WOImg-reOpen-Book</t>
  </si>
  <si>
    <t>[BW] Home-YJ-WOImg-reOpen-Book</t>
  </si>
  <si>
    <t>ReaderBookOpen-YJ-Latin-WOImg-FirstTime-Open-Book</t>
  </si>
  <si>
    <t>[BW] YJ-Latin-WOImg-FirstTime-Open-Book</t>
  </si>
  <si>
    <t>ReaderBookOpen-YJ-Arabic-WOImg-reOpen-Book</t>
  </si>
  <si>
    <t>[BW] YJ-Arabic-WOImg-reOpen-Book</t>
  </si>
  <si>
    <t>ReaderBookOpen-YJ-Arabic-WOImg-FirstTime-Open-Book</t>
  </si>
  <si>
    <t>[BW] YJ-Arabic-WOImg-FirstTime-Open-Book</t>
  </si>
  <si>
    <t>ReaderBookOpen-YJ-CN-Horiz-reOpenBook</t>
  </si>
  <si>
    <t>[BW] YJ-CN-Horiz-reOpenBook</t>
  </si>
  <si>
    <t>ReaderBookOpen-YJ-JP-Horiz-WOImg-reOpen-Book</t>
  </si>
  <si>
    <t>[BW] YJ-JP-Horiz-WOImg-reOpen-Book</t>
  </si>
  <si>
    <t>ReaderBookOpen-YJ-JP-Horiz-WOImg-FirstTime-Open-Book</t>
  </si>
  <si>
    <t>[BW] YJ-JP-Horiz-WOImg-FirstTime-Open-Book</t>
  </si>
  <si>
    <t>ReaderBookOpen-YJ-CN-Horiz-WOImg-FirstTime-Open-Book</t>
  </si>
  <si>
    <t>[BW] YJ-CN-Horiz-WOImg-FirstTime-Open-Book</t>
  </si>
  <si>
    <t>New KPI</t>
  </si>
  <si>
    <t>ReaderBookOpen-[NBW] [Without Image] YJ-Native-Black-White-First-time-Open book from library</t>
  </si>
  <si>
    <t>[NBW] [Without Image] YJ-Native-Black-White-First-time-Open book from library</t>
  </si>
  <si>
    <t>ReaderBookOpen-[NBW] [Without Image] YJ-Native-Black-White-Reopen book from home</t>
  </si>
  <si>
    <t>[NBW] [Without Image] YJ-Native-Black-White-Reopen book from home</t>
  </si>
  <si>
    <t>ReaderBookOpen-[NBW] [WI] YJ-Native-Black-White-Reopen book from library</t>
  </si>
  <si>
    <t>[NBW] [WI] YJ-Native-Black-White-Reopen book from library</t>
  </si>
  <si>
    <t>ReaderBookOpen-[Color] [WI] YJ-Latin-Reopen book with images from library</t>
  </si>
  <si>
    <t>[Color] [WI] YJ-Latin-Reopen book with images from library</t>
  </si>
  <si>
    <t>ReaderBookOpen-[Color] [WI] YJ-Latin-Reopen book with images from home</t>
  </si>
  <si>
    <t>[Color] [WI] YJ-Latin-Reopen book with images from home</t>
  </si>
  <si>
    <t>ReaderBookOpen-[Color] [WI] YJ-Latin-First-time-open book with images from home</t>
  </si>
  <si>
    <t>[Color] [WI] YJ-Latin-First-time-open book with images from home</t>
  </si>
  <si>
    <t>ReaderBookOpen-[BW] [WI] YJ-JP-Horiz-reopen book with images</t>
  </si>
  <si>
    <t>[BW] [WI] YJ-JP-Horiz-reopen book with images</t>
  </si>
  <si>
    <t>ReaderBookOpen-[BW] [WI] YJ-JP-Horiz-First-time-open book with images</t>
  </si>
  <si>
    <t>[BW] [WI] YJ-JP-Horiz-First-time-open book with images</t>
  </si>
  <si>
    <t>ReaderBookOpen-[Color] [WI] YJ-Comic-Reopen book from library</t>
  </si>
  <si>
    <t>[Color] [WI] YJ-Comic-Reopen book from library</t>
  </si>
  <si>
    <t>ReaderBookOpen-[BW] [WI] YJ-Manga-Reopen book from library</t>
  </si>
  <si>
    <t>[BW] [WI] YJ-Manga-Reopen book from library</t>
  </si>
  <si>
    <t>ReaderBookOpen-[Color] [WI] YJ-Children-Reopen book from library</t>
  </si>
  <si>
    <t>[Color] [WI] YJ-Children-Reopen book from library</t>
  </si>
  <si>
    <t>ReaderBookOpen-[Color] [WI] YJ-Animation-Reopen book from library</t>
  </si>
  <si>
    <t>[Color] [WI] YJ-Animation-Reopen book from library</t>
  </si>
  <si>
    <t>HomeNavigation-YJ-Latin-WOImg-Close-Book</t>
  </si>
  <si>
    <t>Home and Library</t>
  </si>
  <si>
    <t>[Color] YJ-Latin-WOImg-Close-Book</t>
  </si>
  <si>
    <t>HomeNavigation-YJ-Arabic-WOImg-Close-Book</t>
  </si>
  <si>
    <t>[Color] YJ-Arabic-WOImg-Close-Book</t>
  </si>
  <si>
    <t>HomeNavigation-Home-Launch-My-Library</t>
  </si>
  <si>
    <t>[Color] Home-Launch-My-Library</t>
  </si>
  <si>
    <t>HomeNavigation-Home-Close-My-Library</t>
  </si>
  <si>
    <t>[Color] Home-Close-My-Library</t>
  </si>
  <si>
    <t>SBR-48297</t>
  </si>
  <si>
    <t>HomeNavigation-Home-Invoke-QuickActions</t>
  </si>
  <si>
    <t>[Color] Home-Invoke-QuickActions</t>
  </si>
  <si>
    <t>LibraryNavigation-[BW] Library-Invoke-Keyboard (Old UI)</t>
  </si>
  <si>
    <t>[BW] Library-Invoke-Keyboard (Old UI)</t>
  </si>
  <si>
    <t>SBR-50751</t>
  </si>
  <si>
    <t>LibraryNavigation-[BW] Library-Invoke-Keyboard (New UI)</t>
  </si>
  <si>
    <t>[BW] Library-Invoke-Keyboard (New UI)</t>
  </si>
  <si>
    <t>LibraryNavigation-Library-Next-Page-Turn</t>
  </si>
  <si>
    <t>[Color] Library-Next-Page-Turn</t>
  </si>
  <si>
    <t>SBR-49692</t>
  </si>
  <si>
    <t>LibraryNavigation-Library-Previous-Page-Turn</t>
  </si>
  <si>
    <t>[Color] Library-Previous-Page-Turn</t>
  </si>
  <si>
    <t>HomeNavigation-[Color] [WI] YJ-Latin book close from Home</t>
  </si>
  <si>
    <t>[Color] [WI] YJ-Latin book close from Home</t>
  </si>
  <si>
    <t>JEIGHTEEN-1794</t>
  </si>
  <si>
    <t>ReaderPageTurn-YJ-Latin-WOImg-Next-page-turn</t>
  </si>
  <si>
    <t>Page Turns</t>
  </si>
  <si>
    <t>[BW] YJ-Latin-WOImg-Next-page-turn</t>
  </si>
  <si>
    <t>SBR-50755</t>
  </si>
  <si>
    <t>ReaderPageTurn-YJ-Latin-WImg-Next-page-turn</t>
  </si>
  <si>
    <t>[Color] YJ-Latin-WImg-Next-page-turn</t>
  </si>
  <si>
    <t>ReaderPageTurn-YJ-Latin-WOImg-Previous-page-turn</t>
  </si>
  <si>
    <t>[BW] YJ-Latin-WOImg-Previous-page-turn</t>
  </si>
  <si>
    <t>ReaderPageTurn-YJ-Latin-WImg-Previous-page-turn</t>
  </si>
  <si>
    <t>[Color] YJ-Latin-WImg-Previous-page-turn</t>
  </si>
  <si>
    <t>ReaderPageTurn-YJ-Arabic-WOImg-Next-page-turn</t>
  </si>
  <si>
    <t>[BW] YJ-Arabic-WOImg-Next-page-turn</t>
  </si>
  <si>
    <t>ReaderPageTurn-YJ-Arabic-WOImg-Previous-page-turn</t>
  </si>
  <si>
    <t>[BW] YJ-Arabic-WOImg-Previous-page-turn</t>
  </si>
  <si>
    <t>ReaderPageTurn-YJ-ChineseHoriz-WOImg-Nextpage</t>
  </si>
  <si>
    <t>[BW] YJ-ChineseHoriz-WOImg-Nextpage</t>
  </si>
  <si>
    <t>ReaderPageTurn-YJ-ChineseHoriz-WOImg-Prevpage</t>
  </si>
  <si>
    <t>[BW] YJ-ChineseHoriz-WOImg-Prevpage</t>
  </si>
  <si>
    <t>ReaderPageTurn-YJ-JP-Horiz-WOImg-Next-page-turn</t>
  </si>
  <si>
    <t>[BW] YJ-JP-Horiz-WOImg-Next-page-turn</t>
  </si>
  <si>
    <t>ReaderPageTurn-YJ-JP-Horiz-WOImg-Prev-page-turn</t>
  </si>
  <si>
    <t>[BW] YJ-JP-Horiz-WOImg-Prev-page-turn</t>
  </si>
  <si>
    <t>ReaderPageTurn-[NBW] [WI] YJ-Latin-Native-BW-Book Next page turn with b&amp;w image</t>
  </si>
  <si>
    <t>[NBW] [WI] YJ-Latin-Native-BW-Book Next page turn with b&amp;w image</t>
  </si>
  <si>
    <t>ReaderPageTurn-[NBW] [WI] YJ-Latin-Native-BW-Book Previous page turn with b&amp;w image</t>
  </si>
  <si>
    <t>[NBW] [WI] YJ-Latin-Native-BW-Book Previous page turn with b&amp;w image</t>
  </si>
  <si>
    <t>ReaderPageTurn-[Color] [WI] YJ-Comic-Previous page turn</t>
  </si>
  <si>
    <t>[Color] [WI] YJ-Comic-Previous page turn</t>
  </si>
  <si>
    <t>ReaderPageTurn-[Color] [WI] YJ-Comic-Next page turn</t>
  </si>
  <si>
    <t>[Color] [WI] YJ-Comic-Next page turn</t>
  </si>
  <si>
    <t>ReaderPageTurn-[BW] [WI] YJ-Manga-Previous page turn</t>
  </si>
  <si>
    <t>[BW] [WI] YJ-Manga-Previous page turn</t>
  </si>
  <si>
    <t>ReaderPageTurn-[BW] [WI] YJ-Manga-Next page turn</t>
  </si>
  <si>
    <t>[BW] [WI] YJ-Manga-Next page turn</t>
  </si>
  <si>
    <t>ReaderPageTurn-[Color] [WI] YJ-Children-Previous page turn</t>
  </si>
  <si>
    <t>[Color] [WI] YJ-Children-Previous page turn</t>
  </si>
  <si>
    <t>ReaderPageTurn-[Color] [WI] YJ-Children-Next page turn</t>
  </si>
  <si>
    <t>[Color] [WI] YJ-Children-Next page turn</t>
  </si>
  <si>
    <t>ReaderPageTurn-[Color] [WI] YJ-Animation-book-Next page turn</t>
  </si>
  <si>
    <t>[Color] [WI] YJ-Animation-book-Next page turn</t>
  </si>
  <si>
    <t>ReaderPageTurn-[Color] [WI] YJ-Animation-book-Previous page turn</t>
  </si>
  <si>
    <t>[Color] [WI] YJ-Animation-book-Previous page turn</t>
  </si>
  <si>
    <t>ReaderPageTurn-[Color] [WI] YJ-Latin-book-with-image-text-Previous page turn (single page)</t>
  </si>
  <si>
    <t>[Color] [WI] YJ-Latin-book-with-image-text-Previous page turn (single page)</t>
  </si>
  <si>
    <t>ReaderPageTurn-[Color] [WI] YJ-Latin-book-with-image-text-Next page turn (single page)</t>
  </si>
  <si>
    <t>[Color] [WI] YJ-Latin-book-with-image-text-Next page turn (single page)</t>
  </si>
  <si>
    <t>ReaderOperations-YJ-Dictionary-Lookup</t>
  </si>
  <si>
    <t>Dictionary and Reader Options</t>
  </si>
  <si>
    <t>[Color] YJ-Dictionary-Lookup</t>
  </si>
  <si>
    <t>ReaderOperations-YJ-OpenChrome</t>
  </si>
  <si>
    <t>[BW] YJ-OpenChrome</t>
  </si>
  <si>
    <t>SBR-50752</t>
  </si>
  <si>
    <t>ReaderOperations-YJ-OpenGotoOverlay</t>
  </si>
  <si>
    <t>[BW] YJ-OpenGotoOverlay</t>
  </si>
  <si>
    <t>ReaderOperations-YJ-Arabic-Dictionary-Lookup</t>
  </si>
  <si>
    <t>[BW] YJ-Arabic-Dictionary-Lookup</t>
  </si>
  <si>
    <t>ReaderOperations-YJ-JP-Horizontal-Dictionary-Lookup</t>
  </si>
  <si>
    <t>[BW] YJ-JP-Horizontal-Dictionary-Lookup</t>
  </si>
  <si>
    <t>ReaderOperations_YJ_Dictionary_Lookup</t>
  </si>
  <si>
    <t xml:space="preserve">[Color] YJ-Latin-Lookup for word in highlighted text </t>
  </si>
  <si>
    <t>Powerd-T2-Suspend-Home</t>
  </si>
  <si>
    <t>Power</t>
  </si>
  <si>
    <t xml:space="preserve">Blocked </t>
  </si>
  <si>
    <t xml:space="preserve">SBR-50847, </t>
  </si>
  <si>
    <t>SBR-64209</t>
  </si>
  <si>
    <t>Powerd-T2-Suspend-YJ-Wimg</t>
  </si>
  <si>
    <t>SBR-50847, SBR-51857</t>
  </si>
  <si>
    <t>[NBW] [WI] Waking up to reader with b&amp;w image from suspend</t>
  </si>
  <si>
    <t>NA</t>
  </si>
  <si>
    <t>SBR-50847</t>
  </si>
  <si>
    <t>SBR-61757</t>
  </si>
  <si>
    <t>[Color] Waking up to library from suspend</t>
  </si>
  <si>
    <t>Devices</t>
  </si>
  <si>
    <t>JIRA ID</t>
  </si>
  <si>
    <t>New JIRA ID</t>
  </si>
  <si>
    <t>Performance Sceanrio</t>
  </si>
  <si>
    <t>China Team</t>
  </si>
  <si>
    <t>Chennai - Perf</t>
  </si>
  <si>
    <t>Execution Approach</t>
  </si>
  <si>
    <t>Pre-requisites</t>
  </si>
  <si>
    <t>Steps to Follow</t>
  </si>
  <si>
    <t>Baseline (ms)</t>
  </si>
  <si>
    <t>J17.2_mainline build #043 (ms)</t>
  </si>
  <si>
    <t>J17.3_011</t>
  </si>
  <si>
    <t>Barolo Baseline (set by PM)</t>
  </si>
  <si>
    <t>Barolo BRD</t>
  </si>
  <si>
    <t xml:space="preserve"> J17.3_011 Log Manual</t>
  </si>
  <si>
    <t xml:space="preserve"> J17.3_028 Log Manual</t>
  </si>
  <si>
    <t>J18.2 Barolo BRD</t>
  </si>
  <si>
    <t xml:space="preserve"> J18.2_B2322 </t>
  </si>
  <si>
    <t xml:space="preserve"> J18.2_B2329 VFAT </t>
  </si>
  <si>
    <t xml:space="preserve"> J18.2_B2329 EXT4</t>
  </si>
  <si>
    <t xml:space="preserve"> J18.2_B2336 VFAT </t>
  </si>
  <si>
    <t xml:space="preserve"> J18.2_B2336 EXT4</t>
  </si>
  <si>
    <t xml:space="preserve"> J18.2_B2343 VFAT </t>
  </si>
  <si>
    <t xml:space="preserve"> J18.2_B2343 EXT4</t>
  </si>
  <si>
    <t>J18.2_B2349 VFAT</t>
  </si>
  <si>
    <t>J18.2_B2349 EXT4 
Mar 6 &amp; 7</t>
  </si>
  <si>
    <t>J18.1_B023 EXT4</t>
  </si>
  <si>
    <t>J18.1_B025 VFAT</t>
  </si>
  <si>
    <t>J18.1_B025 EXT4</t>
  </si>
  <si>
    <t>J18.3 Barolo BRD</t>
  </si>
  <si>
    <t>J18.3_2364 VFAT</t>
  </si>
  <si>
    <t>J18.3_2364 EXT4</t>
  </si>
  <si>
    <t>J18.3_2370 VFAT</t>
  </si>
  <si>
    <t>J18.3_2370 EXT4</t>
  </si>
  <si>
    <t>J18.3_2377 VFAT</t>
  </si>
  <si>
    <t>J18.3_2377 EXT4</t>
  </si>
  <si>
    <t>J18.3_2392 VFAT</t>
  </si>
  <si>
    <t>J18.3_2392 EXT4</t>
  </si>
  <si>
    <t>J18.3_2401</t>
  </si>
  <si>
    <t>J18.2 B025 (EXT4)</t>
  </si>
  <si>
    <t>J18.4 Barolo BRD</t>
  </si>
  <si>
    <t>J18.4_2405 (VFAT)</t>
  </si>
  <si>
    <t>J18.4_2405 (EXT4)</t>
  </si>
  <si>
    <t>J18.4_2410 (VFAT)</t>
  </si>
  <si>
    <t>J18.4_2410 (EXT4)</t>
  </si>
  <si>
    <t>J18.4_2419 (VFAT)</t>
  </si>
  <si>
    <t>J18.4_2419 (EXT4)</t>
  </si>
  <si>
    <t>J18.4_2428 (VFAT)</t>
  </si>
  <si>
    <t>J18.4_2428 (EXT4)</t>
  </si>
  <si>
    <t>J18.4_2436 (VFAT)</t>
  </si>
  <si>
    <t>J18.4_2436 (EXT4)</t>
  </si>
  <si>
    <t>J18.4_2440 (VFAT)</t>
  </si>
  <si>
    <t>J18.4_2440 (EXT4)</t>
  </si>
  <si>
    <t>J18.4_B2446_52 (VFAT)</t>
  </si>
  <si>
    <t>J18.4_B2446_52  (EXT4)</t>
  </si>
  <si>
    <t>J18.3_B029 VFAT</t>
  </si>
  <si>
    <t>J18.3_B029 EXT4</t>
  </si>
  <si>
    <t>J18.5 Barolo BRD</t>
  </si>
  <si>
    <t>J18.5_B2460 (VFAT)</t>
  </si>
  <si>
    <t>J18.5_B2460 (EXT4)</t>
  </si>
  <si>
    <t>J18.4_B019 VFAT</t>
  </si>
  <si>
    <t>J18.4_B019 EXT4</t>
  </si>
  <si>
    <t>J18.4_B016 EXT4</t>
  </si>
  <si>
    <t>J18.6 Barolo BRD</t>
  </si>
  <si>
    <t>J18.6_B2501 EXT4</t>
  </si>
  <si>
    <t>Dev %  VFAT</t>
  </si>
  <si>
    <t>J18.6_B2515 VFAT</t>
  </si>
  <si>
    <t>J18.6_B2515 EXT4</t>
  </si>
  <si>
    <t>J18.6_B007
VFAT</t>
  </si>
  <si>
    <t>J18.6_B007
EXT4</t>
  </si>
  <si>
    <t>J18.6_B019
EXT4</t>
  </si>
  <si>
    <t>J19.2_B2633 VFAT</t>
  </si>
  <si>
    <t>J19.2_B2633 EXT4</t>
  </si>
  <si>
    <t>J19.2_B2637 EXT4</t>
  </si>
  <si>
    <t>J19.2_B2657/61 VFAT</t>
  </si>
  <si>
    <t>J19.2_B2657/61 EXT4</t>
  </si>
  <si>
    <t>J19.3_B2688 VFAT</t>
  </si>
  <si>
    <t>J19.3_B2688 EXT4</t>
  </si>
  <si>
    <t>Dev % VFAT</t>
  </si>
  <si>
    <t>Dev % EXT4</t>
  </si>
  <si>
    <t>Mainline build #2180 (ms)</t>
  </si>
  <si>
    <t>Pisco Baseline</t>
  </si>
  <si>
    <t>J18.2 Pisco BRD</t>
  </si>
  <si>
    <t xml:space="preserve"> J18.2_B2329 </t>
  </si>
  <si>
    <t xml:space="preserve"> J18.2_B2336 </t>
  </si>
  <si>
    <t xml:space="preserve"> J18.2_B2343 </t>
  </si>
  <si>
    <t>J18.2_B2349</t>
  </si>
  <si>
    <t>J18.3 Pisco BRD</t>
  </si>
  <si>
    <t>J18.3_2364</t>
  </si>
  <si>
    <t>J18.3_2370</t>
  </si>
  <si>
    <t>J18.3_2377</t>
  </si>
  <si>
    <t xml:space="preserve">J18.3_2392 </t>
  </si>
  <si>
    <t xml:space="preserve">J18.2 B025 </t>
  </si>
  <si>
    <t>J18.4 Pisco BRD</t>
  </si>
  <si>
    <t>J18.4_B2405</t>
  </si>
  <si>
    <t>J18.4_2436</t>
  </si>
  <si>
    <t>J18.4_B2446_52</t>
  </si>
  <si>
    <t>J18.5 Pisco BRD</t>
  </si>
  <si>
    <t xml:space="preserve">J18.5_B2460 </t>
  </si>
  <si>
    <t>J18.6 Pisco BRD</t>
  </si>
  <si>
    <t>J18.6_B2510</t>
  </si>
  <si>
    <t>J18.6_B013/14</t>
  </si>
  <si>
    <t>J18.6_B021</t>
  </si>
  <si>
    <t>J19.2_B2633</t>
  </si>
  <si>
    <t>J19.3_B</t>
  </si>
  <si>
    <t xml:space="preserve">Dev % </t>
  </si>
  <si>
    <t>Paloma J19.1_B109</t>
  </si>
  <si>
    <t>J19.2_B 2633</t>
  </si>
  <si>
    <t>Calvados J19.1_B109</t>
  </si>
  <si>
    <t xml:space="preserve">J19.2_B2646 </t>
  </si>
  <si>
    <t xml:space="preserve">J19.2_B2655 </t>
  </si>
  <si>
    <t xml:space="preserve">J19.3_B2675
</t>
  </si>
  <si>
    <t>J19.2_B2637</t>
  </si>
  <si>
    <t>J19.2_B2657</t>
  </si>
  <si>
    <t>J17.2_038</t>
  </si>
  <si>
    <t>J19.2_</t>
  </si>
  <si>
    <t>Log Manual</t>
  </si>
  <si>
    <t>Warm Book Open: Side Panel Docked Open No annotation</t>
  </si>
  <si>
    <t>SBR-55032</t>
  </si>
  <si>
    <t>Warm Book Open: Side Panel Closed - No Annotations</t>
  </si>
  <si>
    <t>Cold Book Open: Side Panel Docked Open - No annotation</t>
  </si>
  <si>
    <t>NOTES-3874</t>
  </si>
  <si>
    <t>Cold Book Open: Side Panel Closed - No Annotations</t>
  </si>
  <si>
    <t>NOTES-3864</t>
  </si>
  <si>
    <t>Prev Page Turn - Side Panel Open No Annotations</t>
  </si>
  <si>
    <t>Next Page Turn: Side Panel Open No Annotations</t>
  </si>
  <si>
    <t>Next Page Turn: Side Panel Closed - No Annotations</t>
  </si>
  <si>
    <t>Previous Page Turn: Side Panel Closed - No Annotations</t>
  </si>
  <si>
    <t>Script</t>
  </si>
  <si>
    <t>Customer converts a notebook with 15 Pages - Preview - 70 Words - Summarize - Existing</t>
  </si>
  <si>
    <t>SBR-55389</t>
  </si>
  <si>
    <t>Customer adds a converted 15page summarized notebook ""Add as last page" - 70 Words - Summarize Existing</t>
  </si>
  <si>
    <t>SBR-67190</t>
  </si>
  <si>
    <t>1 page existing notebook, 1 selected page - Preview -70 Words -Summarize Existing</t>
  </si>
  <si>
    <t xml:space="preserve">50 pages existing notebook, 1 selected - Preview - 70 Words -Summarize Existing </t>
  </si>
  <si>
    <t>Customer converts a notebook with 5 Pages - Preview - 70 Words- Summarize New</t>
  </si>
  <si>
    <t>20 pages new notebook, 10 selected- Preview - 70 Words - Summarize New</t>
  </si>
  <si>
    <t>Customer converts a notebook with 10 Pages - Preview -70 Words - Refine - Existing</t>
  </si>
  <si>
    <t>Customer converts a notebook with 10 Pages - Refine notebook "Mark as Last page"-70 Words - Refine - Existing</t>
  </si>
  <si>
    <t>YTU</t>
  </si>
  <si>
    <t>1 page existing notebook, 1 selected page - Preview- 70 Words - Refine - Existing</t>
  </si>
  <si>
    <t>50 pages existing notebook, 1 selected - Preview - 70 Words - Refine - Existing</t>
  </si>
  <si>
    <t>Customer converts a notebook with 5 Page - Preview - 70 Words - Refine - New</t>
  </si>
  <si>
    <t>20 pages new notebook, 10 selected- Preview - 70 Words - Refine New</t>
  </si>
  <si>
    <t>17.2 platform team log execution</t>
  </si>
  <si>
    <t>16.21 Platform team Java baseline</t>
  </si>
  <si>
    <t>17.2 Platform team regression numbers ( without new features)</t>
  </si>
  <si>
    <t>17.2 Platform team with new features</t>
  </si>
  <si>
    <t>Feature</t>
  </si>
  <si>
    <t>Execution approach</t>
  </si>
  <si>
    <t>Scenario</t>
  </si>
  <si>
    <t>PM baseline</t>
  </si>
  <si>
    <t>17.2 Build 028</t>
  </si>
  <si>
    <t>Barolo J16.21_037 Java Automation Run</t>
  </si>
  <si>
    <t>Barolo J16.21_037 KPP Automation Run</t>
  </si>
  <si>
    <t>Barolo J17.2_B038 Regression Suite Numbers</t>
  </si>
  <si>
    <t>PISCO J17.2_B038 Regression Suite Numbers</t>
  </si>
  <si>
    <t>Barolo J17.2_038 Automation Run</t>
  </si>
  <si>
    <t>Barolo J17.2_038 Automation Run for Page turn with Manual Approach</t>
  </si>
  <si>
    <t>Pisco J17.2_038 Automation Run</t>
  </si>
  <si>
    <t>Pisco J17.2_038 Automation Run for Page turn with Manual Approach</t>
  </si>
  <si>
    <t>Barolo J18.2_B (VFAT)</t>
  </si>
  <si>
    <t xml:space="preserve">Pisco J18.2_B2326 </t>
  </si>
  <si>
    <t>SBR Aug Reader team values</t>
  </si>
  <si>
    <t>Barolo - Manual Log/Video</t>
  </si>
  <si>
    <t>Pisco Manual Log/Video</t>
  </si>
  <si>
    <t>Barolo 17.2_B038</t>
  </si>
  <si>
    <t xml:space="preserve">Barolo J17.3_030 </t>
  </si>
  <si>
    <t>Barolo J18.2_B2326 (EXT4)</t>
  </si>
  <si>
    <t>Barolo 18.2_B2333</t>
  </si>
  <si>
    <t>Barolo 18.2_B2348</t>
  </si>
  <si>
    <t>J18.1_B022 (EXT4)</t>
  </si>
  <si>
    <t>J18.1_B025 (EXT4)</t>
  </si>
  <si>
    <t>VFAT</t>
  </si>
  <si>
    <t>J18.3_B2368 EXT4</t>
  </si>
  <si>
    <t>J18.3_B2375 EXT4</t>
  </si>
  <si>
    <t>J18.3_B2381 EXT4</t>
  </si>
  <si>
    <t>J18.3_B2390 EXT4</t>
  </si>
  <si>
    <t>Barolo 18.2_B025 (KPP)</t>
  </si>
  <si>
    <t>J18.4_B2448 (KPP)</t>
  </si>
  <si>
    <t>J18.3_B029 (KPP)</t>
  </si>
  <si>
    <t>J18.4_B021 (KPP)</t>
  </si>
  <si>
    <t>J18.6_034 (KPP)</t>
  </si>
  <si>
    <t>Dev % (VFAT)</t>
  </si>
  <si>
    <t>J19.3 EXT4</t>
  </si>
  <si>
    <t>Dev %</t>
  </si>
  <si>
    <t>Pisco 17.2_B038</t>
  </si>
  <si>
    <t xml:space="preserve">Pisco J17.3_030 </t>
  </si>
  <si>
    <t>Pisco 18.2_B2333</t>
  </si>
  <si>
    <t>Pisco 18.2_B2348</t>
  </si>
  <si>
    <t>J18.3_B2375</t>
  </si>
  <si>
    <t>Pisco 18.2_B025</t>
  </si>
  <si>
    <t>J9.2_2624</t>
  </si>
  <si>
    <t>Canvas</t>
  </si>
  <si>
    <t>Automation</t>
  </si>
  <si>
    <t>Cold Book Open: Side Panel Closed Canvas - From Library</t>
  </si>
  <si>
    <t>SBR-47643 / NOTES-3316</t>
  </si>
  <si>
    <t>Warm Book Open: Side Panel Closed Canvas from Library</t>
  </si>
  <si>
    <t>Next Page Turn: Side Panel Closed Canvas</t>
  </si>
  <si>
    <t>Prev Page Turn - Side Panel Closed Canvas</t>
  </si>
  <si>
    <t>ribfcliulfhghih</t>
  </si>
  <si>
    <t>Cold Book Open: Side Panel Closed Structured</t>
  </si>
  <si>
    <t>Warm Book Open: Side Panel Closed Structured</t>
  </si>
  <si>
    <t>Next Page Turn: Side Panel Closed Structured</t>
  </si>
  <si>
    <t>Prev Page Turn - Side Panel Closed Structured</t>
  </si>
  <si>
    <t xml:space="preserve">Rossini </t>
  </si>
  <si>
    <t xml:space="preserve">Nov Eanab
 BRD Target </t>
  </si>
  <si>
    <t>J12.3-495</t>
  </si>
  <si>
    <t xml:space="preserve">JAN Eanab
 BRD Target </t>
  </si>
  <si>
    <t>SBR_J12.4_10</t>
  </si>
  <si>
    <t xml:space="preserve">June Eanab
 BRD Target </t>
  </si>
  <si>
    <t xml:space="preserve">Mainline Eanab
 BRD Target </t>
  </si>
  <si>
    <t>J13.2_785</t>
  </si>
  <si>
    <t>J13.3_801</t>
  </si>
  <si>
    <t>J13.3_814</t>
  </si>
  <si>
    <t xml:space="preserve">Dec Eanab
 BRD Target </t>
  </si>
  <si>
    <t>J13.4_866</t>
  </si>
  <si>
    <t>J13.3_033_SBR</t>
  </si>
  <si>
    <t xml:space="preserve">February Eanab
 BRD Target </t>
  </si>
  <si>
    <t>J13.4_026</t>
  </si>
  <si>
    <t xml:space="preserve">April Eanab
 BRD Target </t>
  </si>
  <si>
    <t>J13.6.990</t>
  </si>
  <si>
    <t>SBR_26</t>
  </si>
  <si>
    <t>J13.7_1048</t>
  </si>
  <si>
    <t>J13.6_B027</t>
  </si>
  <si>
    <t>J13.7_1064</t>
  </si>
  <si>
    <t>J14.1_1155</t>
  </si>
  <si>
    <t>J13.7_057</t>
  </si>
  <si>
    <t>J13.7_071</t>
  </si>
  <si>
    <t>J13.7_075</t>
  </si>
  <si>
    <t>J14.2_1167</t>
  </si>
  <si>
    <t>J14.2_1215</t>
  </si>
  <si>
    <t>J14.1_B027</t>
  </si>
  <si>
    <t>J14.3.1249 (Chrome V2)</t>
  </si>
  <si>
    <t xml:space="preserve">   J14.2_055 (V1 Chrome)</t>
  </si>
  <si>
    <t>J14.4_1281 (Chrome V2)</t>
  </si>
  <si>
    <t>J14.4_1325 (Chrome V2)</t>
  </si>
  <si>
    <t>J14.4.1397   (V2 Chrome)</t>
  </si>
  <si>
    <t>J14.3_039  (V2 Chrome)</t>
  </si>
  <si>
    <t>J15.1.40</t>
  </si>
  <si>
    <t>J16.3</t>
  </si>
  <si>
    <t xml:space="preserve">Nov Icewine
 BRD Target </t>
  </si>
  <si>
    <t xml:space="preserve">JAN Icewine
 BRD Target </t>
  </si>
  <si>
    <t>SBR_J12.4_042</t>
  </si>
  <si>
    <t xml:space="preserve">June Icewine
 BRD Target </t>
  </si>
  <si>
    <t>J12.6_705</t>
  </si>
  <si>
    <t xml:space="preserve">Mainline Icewine
 BRD Target </t>
  </si>
  <si>
    <t>J13.1_748</t>
  </si>
  <si>
    <t xml:space="preserve">Mainline_Oct Icewine
 BRD Target </t>
  </si>
  <si>
    <t xml:space="preserve">Dec Icewine
 BRD Target </t>
  </si>
  <si>
    <t>J13.4_873</t>
  </si>
  <si>
    <t>J13.3_019</t>
  </si>
  <si>
    <t xml:space="preserve">february Icewine
 BRD Target </t>
  </si>
  <si>
    <t>J13.5.920</t>
  </si>
  <si>
    <t>J13.4_26</t>
  </si>
  <si>
    <t xml:space="preserve">April Icewine
 BRD Target </t>
  </si>
  <si>
    <t>13.6.990</t>
  </si>
  <si>
    <t>J13.7_1000</t>
  </si>
  <si>
    <t xml:space="preserve">Nov Muscat
 BRD Target </t>
  </si>
  <si>
    <t>J12.3_526</t>
  </si>
  <si>
    <t xml:space="preserve">JAN Muscat
 BRD Target </t>
  </si>
  <si>
    <t>J12.5_650</t>
  </si>
  <si>
    <t xml:space="preserve">June Muscat
 BRD Target </t>
  </si>
  <si>
    <t>J12.5_32</t>
  </si>
  <si>
    <t xml:space="preserve">Mainline Muscat
 BRD Target </t>
  </si>
  <si>
    <t xml:space="preserve">J13.1_742 </t>
  </si>
  <si>
    <t xml:space="preserve">Mainline Oct Muscat
 BRD Target </t>
  </si>
  <si>
    <t>J13.3_828</t>
  </si>
  <si>
    <t>J13.2_007</t>
  </si>
  <si>
    <t xml:space="preserve">Dec Muscat
 BRD Target </t>
  </si>
  <si>
    <t>J13.3.33_SBR</t>
  </si>
  <si>
    <t xml:space="preserve">February Muscat
 BRD Target </t>
  </si>
  <si>
    <t>J13.5_915</t>
  </si>
  <si>
    <t xml:space="preserve">April Muscat
 BRD Target </t>
  </si>
  <si>
    <t>April_949</t>
  </si>
  <si>
    <t>SBR_19</t>
  </si>
  <si>
    <t>J13.6_B038</t>
  </si>
  <si>
    <t>J13.7_1059</t>
  </si>
  <si>
    <t>J13.7_1083</t>
  </si>
  <si>
    <t>J14.1_1106</t>
  </si>
  <si>
    <t>J14.1_1136</t>
  </si>
  <si>
    <t>J13.7_046</t>
  </si>
  <si>
    <t>J13.7_063</t>
  </si>
  <si>
    <t>J13.7_48/75</t>
  </si>
  <si>
    <t>J14.2.1202</t>
  </si>
  <si>
    <t>J14.1_B014</t>
  </si>
  <si>
    <t>J14.3_1233 (Chrome V1)</t>
  </si>
  <si>
    <t>J14.2_011    (V1 Chrome)</t>
  </si>
  <si>
    <t>J14.4_1286 (Chrome V2)</t>
  </si>
  <si>
    <t>J13.4_1367 (Chrome V2)</t>
  </si>
  <si>
    <t>J14.3_B059   (V2 Chrome)</t>
  </si>
  <si>
    <t>J15.1_042</t>
  </si>
  <si>
    <t>J16.2_1562</t>
  </si>
  <si>
    <t>J16.2_1634</t>
  </si>
  <si>
    <t xml:space="preserve">Nov Whisky
 BRD Target </t>
  </si>
  <si>
    <t>J12.3_509</t>
  </si>
  <si>
    <t xml:space="preserve">JAN Whisky
 BRD Target </t>
  </si>
  <si>
    <t>J12.5-635</t>
  </si>
  <si>
    <t xml:space="preserve">June Whisky
 BRD Target </t>
  </si>
  <si>
    <t>J12.6_717</t>
  </si>
  <si>
    <t>J12.5_025</t>
  </si>
  <si>
    <t xml:space="preserve">Mainline Whisky
Oct  BRD Target </t>
  </si>
  <si>
    <t>J13.2_24</t>
  </si>
  <si>
    <t xml:space="preserve">Dec Whisky
 BRD Target </t>
  </si>
  <si>
    <t>J13.4_891</t>
  </si>
  <si>
    <t>J13.3_025_SBR</t>
  </si>
  <si>
    <t xml:space="preserve">February Whisky
 BRD Target </t>
  </si>
  <si>
    <t>SBR_13.4.024</t>
  </si>
  <si>
    <t xml:space="preserve">April Whisky
 BRD Target </t>
  </si>
  <si>
    <t>April_935</t>
  </si>
  <si>
    <t>April_976</t>
  </si>
  <si>
    <t>SBR_014</t>
  </si>
  <si>
    <t xml:space="preserve">Mainline Whisky
 BRD Target </t>
  </si>
  <si>
    <t>J13.7.1009</t>
  </si>
  <si>
    <t>J13.7.1033</t>
  </si>
  <si>
    <t>J13.6_B023</t>
  </si>
  <si>
    <t>J13.7_1094</t>
  </si>
  <si>
    <t>J14.1.1141</t>
  </si>
  <si>
    <t>J13.7_59/57</t>
  </si>
  <si>
    <t>J13.7_75</t>
  </si>
  <si>
    <t>J14.2_1173</t>
  </si>
  <si>
    <t>J14.1_B022</t>
  </si>
  <si>
    <t>J14.3_1249 (Chrome V2)</t>
  </si>
  <si>
    <t>J14.2_038     (V1 Chrome)</t>
  </si>
  <si>
    <t>J14.4.1316 (Chrome V2)</t>
  </si>
  <si>
    <t>J14.4.1384 (Chrome V2)</t>
  </si>
  <si>
    <t>J14.3_B033 (V2 Chrome)</t>
  </si>
  <si>
    <t>J15.1.026</t>
  </si>
  <si>
    <t>J16.2.1562</t>
  </si>
  <si>
    <t>J16.2.1645</t>
  </si>
  <si>
    <t xml:space="preserve">Nov Cognac
 BRD Target </t>
  </si>
  <si>
    <t xml:space="preserve">JAN Cognac
 BRD Target </t>
  </si>
  <si>
    <t>J12.5_555</t>
  </si>
  <si>
    <t>SBR 12.4_029</t>
  </si>
  <si>
    <t xml:space="preserve">Mainline Cognac
 BRD Target </t>
  </si>
  <si>
    <t>J12.6-705</t>
  </si>
  <si>
    <t>J13.2_770</t>
  </si>
  <si>
    <t xml:space="preserve">Mainline Oct Cognac
 BRD Target </t>
  </si>
  <si>
    <t>OCT J13.3_814</t>
  </si>
  <si>
    <t xml:space="preserve">Dec Cognac
 BRD Target </t>
  </si>
  <si>
    <t xml:space="preserve"> J13.4_860</t>
  </si>
  <si>
    <t>J13.3_31_SBR</t>
  </si>
  <si>
    <t xml:space="preserve">Feb Cognac
 BRD Target </t>
  </si>
  <si>
    <t xml:space="preserve"> J13.5.927</t>
  </si>
  <si>
    <t xml:space="preserve">April Cognac
 BRD Target </t>
  </si>
  <si>
    <t>April_964</t>
  </si>
  <si>
    <t>SBR_24</t>
  </si>
  <si>
    <t>J13.7_997</t>
  </si>
  <si>
    <t>J13.6_B033</t>
  </si>
  <si>
    <t>J13.7_1074</t>
  </si>
  <si>
    <t>J14.1_1112</t>
  </si>
  <si>
    <t>J13.7_54</t>
  </si>
  <si>
    <t>J13.7_69</t>
  </si>
  <si>
    <t>J14.2_1192</t>
  </si>
  <si>
    <t>J14.1_B010</t>
  </si>
  <si>
    <t>J14.3_B1254 (Chrome V2)</t>
  </si>
  <si>
    <t>J14.2_055     (V2 Chrome)</t>
  </si>
  <si>
    <t>J14.4.1314 (V2 Chrome)</t>
  </si>
  <si>
    <t>J14.4.1397 (V2 Chrome)</t>
  </si>
  <si>
    <t>J14.3_B026     (V2 Chrome)</t>
  </si>
  <si>
    <t>J15.1_32</t>
  </si>
  <si>
    <t>J16.2_1647</t>
  </si>
  <si>
    <t>J16.2.1_018</t>
  </si>
  <si>
    <t xml:space="preserve">Nov Moonshine
 BRD Target </t>
  </si>
  <si>
    <t>J12.3-507</t>
  </si>
  <si>
    <t xml:space="preserve">JAN Moonshine
 BRD Target </t>
  </si>
  <si>
    <t>SBR_'J12.4_21</t>
  </si>
  <si>
    <t xml:space="preserve">June Moonshine
 BRD Target </t>
  </si>
  <si>
    <t>SBR13 J12.5_041</t>
  </si>
  <si>
    <t xml:space="preserve">Mainline Oct Moonshine
 BRD Target </t>
  </si>
  <si>
    <t>J13.3_803</t>
  </si>
  <si>
    <t xml:space="preserve">Dec Moonshine
 BRD Target </t>
  </si>
  <si>
    <t>J13.4.873</t>
  </si>
  <si>
    <t>J13.3_013</t>
  </si>
  <si>
    <t xml:space="preserve">Feb Moonshine
 BRD Target </t>
  </si>
  <si>
    <t>J13.5.904</t>
  </si>
  <si>
    <t xml:space="preserve">April Moonshine
 BRD Target </t>
  </si>
  <si>
    <t>April_970</t>
  </si>
  <si>
    <t>SBR_22</t>
  </si>
  <si>
    <t xml:space="preserve">Mainline Moonshine
 BRD Target </t>
  </si>
  <si>
    <t>J13.7_1040</t>
  </si>
  <si>
    <t>J13.6_B031</t>
  </si>
  <si>
    <t>J13.7_B1083</t>
  </si>
  <si>
    <t>J13.7.1100</t>
  </si>
  <si>
    <t>J14.1.1147</t>
  </si>
  <si>
    <t>J13.7_48/63</t>
  </si>
  <si>
    <t>J13.7_68</t>
  </si>
  <si>
    <t>J14.2_1198</t>
  </si>
  <si>
    <t xml:space="preserve">J14.3_1220 (Chrome V1) </t>
  </si>
  <si>
    <t>J14.3_1271 (Chrome_V2)</t>
  </si>
  <si>
    <t>J14.2_038    (V1 Chrome)</t>
  </si>
  <si>
    <t>J14.4_1292 (Chrome V2)</t>
  </si>
  <si>
    <t>J14.4.1410  (V2 Chrome)</t>
  </si>
  <si>
    <t>J14.3_B055 (V2 Chrome)</t>
  </si>
  <si>
    <t>J16.2.1547</t>
  </si>
  <si>
    <t>J16.2_1622</t>
  </si>
  <si>
    <t>J16.2.1.009</t>
  </si>
  <si>
    <t>16.4_1746</t>
  </si>
  <si>
    <t>J16.5_B1789</t>
  </si>
  <si>
    <t>J16.4_B044</t>
  </si>
  <si>
    <t>J16.6_B1844</t>
  </si>
  <si>
    <t>J16.5_B033</t>
  </si>
  <si>
    <t>J16.7_B1914</t>
  </si>
  <si>
    <t>J16.6_B017</t>
  </si>
  <si>
    <t>J16.7.20</t>
  </si>
  <si>
    <t>J16.9</t>
  </si>
  <si>
    <t>J16.8_015</t>
  </si>
  <si>
    <t>J16.10_015</t>
  </si>
  <si>
    <t>J16.21_003</t>
  </si>
  <si>
    <t>J18.1_2263</t>
  </si>
  <si>
    <t xml:space="preserve">Nov Jaeger
 BRD Target </t>
  </si>
  <si>
    <t xml:space="preserve">JAN Jaeger
 BRD Target </t>
  </si>
  <si>
    <t>J13.1_577</t>
  </si>
  <si>
    <t>J12.5_608</t>
  </si>
  <si>
    <t xml:space="preserve">June Jaeger
 BRD Target </t>
  </si>
  <si>
    <t>J12.6_723</t>
  </si>
  <si>
    <t xml:space="preserve">Mainline_Oct_Jaeger
 BRD Target </t>
  </si>
  <si>
    <t>J13.3_837</t>
  </si>
  <si>
    <t>J13.2-12</t>
  </si>
  <si>
    <t xml:space="preserve">Dec Jaeger
 BRD Target </t>
  </si>
  <si>
    <t>J13.3_020_SBR</t>
  </si>
  <si>
    <t xml:space="preserve">February Jaeger
 BRD Target </t>
  </si>
  <si>
    <t>J13.4_019</t>
  </si>
  <si>
    <t xml:space="preserve">April Jaeger
 BRD Target </t>
  </si>
  <si>
    <t>April_942</t>
  </si>
  <si>
    <t>April_983</t>
  </si>
  <si>
    <t xml:space="preserve">Mainline Jaeger
 BRD Target </t>
  </si>
  <si>
    <t>J13.7_1028</t>
  </si>
  <si>
    <t>J13.7_1089</t>
  </si>
  <si>
    <t>14.1_1130</t>
  </si>
  <si>
    <t>J14.1.1150</t>
  </si>
  <si>
    <t>J13.7_52</t>
  </si>
  <si>
    <t>J13.7_70/75</t>
  </si>
  <si>
    <t xml:space="preserve"> 14.3_1254 (Chrome V2)</t>
  </si>
  <si>
    <t>J14.2_045     (V2 Chrome)</t>
  </si>
  <si>
    <t>J14.4_1337 (Chrome V2)</t>
  </si>
  <si>
    <t>J14.4_1356 (Chrome V2)</t>
  </si>
  <si>
    <t>J15.1 016</t>
  </si>
  <si>
    <t>J16.2.1.21</t>
  </si>
  <si>
    <t>J16.4_B050</t>
  </si>
  <si>
    <t>J16.6_1851</t>
  </si>
  <si>
    <t>J16.6_1865</t>
  </si>
  <si>
    <t xml:space="preserve">J16.5_B025 </t>
  </si>
  <si>
    <t>J16.7_1920</t>
  </si>
  <si>
    <t>J16.6_B031</t>
  </si>
  <si>
    <t>J16.8.1955</t>
  </si>
  <si>
    <t>J16.7.014</t>
  </si>
  <si>
    <t>J16.10.2040</t>
  </si>
  <si>
    <t>J16.10_021</t>
  </si>
  <si>
    <t>J17.1_2129</t>
  </si>
  <si>
    <t>J16.21_008</t>
  </si>
  <si>
    <t>J18.1_2279</t>
  </si>
  <si>
    <t xml:space="preserve">  Nov BRD Target 
(sec)</t>
  </si>
  <si>
    <t xml:space="preserve">  JAN BRD Target 
(sec)</t>
  </si>
  <si>
    <t xml:space="preserve"> June Stinger BRD Target 
(sec)</t>
  </si>
  <si>
    <t>J12.6_697</t>
  </si>
  <si>
    <t xml:space="preserve"> Mainline Stinger BRD Target 
(sec)</t>
  </si>
  <si>
    <t>J13.3_829</t>
  </si>
  <si>
    <t>J13.2_029</t>
  </si>
  <si>
    <t>Dec Stinger BRD Target 
(sec)</t>
  </si>
  <si>
    <t>J13.4_881</t>
  </si>
  <si>
    <t>J13.3_033_New_Waveform</t>
  </si>
  <si>
    <t>Feb Stinger BRD Target</t>
  </si>
  <si>
    <t>J13.4_014</t>
  </si>
  <si>
    <t>April Stinger BRD Target</t>
  </si>
  <si>
    <t>April_960</t>
  </si>
  <si>
    <t xml:space="preserve"> Mainline Stinger BRD Target</t>
  </si>
  <si>
    <t>J13.7_1021</t>
  </si>
  <si>
    <t>J13.7_1053</t>
  </si>
  <si>
    <t>J13.6_40</t>
  </si>
  <si>
    <t>J14.1.1124</t>
  </si>
  <si>
    <t>J13.7_65/68</t>
  </si>
  <si>
    <t>J13.7_71</t>
  </si>
  <si>
    <t>J13.7.75</t>
  </si>
  <si>
    <t>J14.2_1186</t>
  </si>
  <si>
    <t>J14.2_1260 (Chrome V2)</t>
  </si>
  <si>
    <t>J14.2.055     (V2 Chrome)</t>
  </si>
  <si>
    <t>J14.4_1308 (Chrome V2)</t>
  </si>
  <si>
    <t>J14.4_1363
(Chrome V2)</t>
  </si>
  <si>
    <t>J14.3_B063    (V2 Chrome)</t>
  </si>
  <si>
    <t>J15.1_1424 (Chrome V2)</t>
  </si>
  <si>
    <t>J15.1_1428 (Chrome V2)</t>
  </si>
  <si>
    <t>J15.1.22</t>
  </si>
  <si>
    <t>J16.2.1550</t>
  </si>
  <si>
    <t>J16.2.1627</t>
  </si>
  <si>
    <t>J16.3_1690</t>
  </si>
  <si>
    <t>J16.2.1_015</t>
  </si>
  <si>
    <t>16.4_1731</t>
  </si>
  <si>
    <t>J16.4_B004</t>
  </si>
  <si>
    <t>J16.6</t>
  </si>
  <si>
    <t>J16.5_B017</t>
  </si>
  <si>
    <t>J16.7</t>
  </si>
  <si>
    <t>J16.6_B006</t>
  </si>
  <si>
    <t>J16.8_1970</t>
  </si>
  <si>
    <t>J16.7_013</t>
  </si>
  <si>
    <t>J16.8_013</t>
  </si>
  <si>
    <t>J16.10_2040</t>
  </si>
  <si>
    <t>J16.10_21</t>
  </si>
  <si>
    <t>J17.1_B027</t>
  </si>
  <si>
    <t xml:space="preserve"> J18.1 Mainline Stinger BRD Target</t>
  </si>
  <si>
    <t>J18.1_022</t>
  </si>
  <si>
    <t xml:space="preserve"> J18.3 Mainline Stinger BRD Target</t>
  </si>
  <si>
    <t>J18.3_B2378</t>
  </si>
  <si>
    <t>J18.2_025</t>
  </si>
  <si>
    <t xml:space="preserve"> J18.4 Mainline Stinger BRD Target</t>
  </si>
  <si>
    <t>J18.4_B</t>
  </si>
  <si>
    <t>J14.1.1130/1144</t>
  </si>
  <si>
    <t xml:space="preserve"> Mainline Malbec BRD Target</t>
  </si>
  <si>
    <t>J14.2_38      (V2 Chrome)</t>
  </si>
  <si>
    <t>J14.4_1294 (Chrome V2)</t>
  </si>
  <si>
    <t>J14.4.1333 (Chrome V2)</t>
  </si>
  <si>
    <t>J14.4.1410 (Chrome V2)</t>
  </si>
  <si>
    <t>J15.1.37</t>
  </si>
  <si>
    <t>J16.3_1696</t>
  </si>
  <si>
    <t>16.2.1.015</t>
  </si>
  <si>
    <t>J16.5_1782</t>
  </si>
  <si>
    <t>J16.4_B035</t>
  </si>
  <si>
    <t>J16.6.1685</t>
  </si>
  <si>
    <t>J16.5_B010</t>
  </si>
  <si>
    <t>J16.6_B010</t>
  </si>
  <si>
    <t>J16.7.009</t>
  </si>
  <si>
    <t>J16.8_005</t>
  </si>
  <si>
    <t>J16.10_2053</t>
  </si>
  <si>
    <t>J16.21_15</t>
  </si>
  <si>
    <t>J17.1_B023</t>
  </si>
  <si>
    <t xml:space="preserve"> J18.2 Mainline Malbec BRD Target</t>
  </si>
  <si>
    <t>J18.1_020</t>
  </si>
  <si>
    <t xml:space="preserve"> J18.3 Mainline Malbec BRD Target</t>
  </si>
  <si>
    <t>J18.3_2384</t>
  </si>
  <si>
    <t>J18.2_B019</t>
  </si>
  <si>
    <t xml:space="preserve"> J18.4 Mainline Malbec BRD Target</t>
  </si>
  <si>
    <t>J18.3_B015</t>
  </si>
  <si>
    <t xml:space="preserve"> J18.5 Mainline Malbec BRD Target</t>
  </si>
  <si>
    <t>J18.5_B2466</t>
  </si>
  <si>
    <t>J18.4_B008</t>
  </si>
  <si>
    <t xml:space="preserve"> J18.6 Mainline Malbec BRD Target</t>
  </si>
  <si>
    <t>J18.6_B031</t>
  </si>
  <si>
    <t xml:space="preserve"> J19.2 Mainline Malbec BRD Target</t>
  </si>
  <si>
    <t>J19.2_B2623</t>
  </si>
  <si>
    <t xml:space="preserve"> Mainline Cava BRD Target</t>
  </si>
  <si>
    <t>J15.1_42 (Chrome_V2)</t>
  </si>
  <si>
    <t>J16.2_1615</t>
  </si>
  <si>
    <t>J16.3.1682</t>
  </si>
  <si>
    <t>J16.2.1_004</t>
  </si>
  <si>
    <t>16.4_1744</t>
  </si>
  <si>
    <t>J16.4_B021</t>
  </si>
  <si>
    <t>J16.7_1928</t>
  </si>
  <si>
    <t>J16.9.2001</t>
  </si>
  <si>
    <t>J16.8_001</t>
  </si>
  <si>
    <t>J16.10.2052</t>
  </si>
  <si>
    <t>J16.10_11</t>
  </si>
  <si>
    <t>J17.1_2114</t>
  </si>
  <si>
    <t>J16.21_14</t>
  </si>
  <si>
    <t>J17.1_B011</t>
  </si>
  <si>
    <t xml:space="preserve"> J18.2 Mainline Cava BRD Target</t>
  </si>
  <si>
    <t>J18.2_B2344</t>
  </si>
  <si>
    <t>J18.1_B022</t>
  </si>
  <si>
    <t xml:space="preserve"> J18.3 Mainline Cava BRD Target</t>
  </si>
  <si>
    <t>J18.2_B022</t>
  </si>
  <si>
    <t xml:space="preserve"> J18.4 Mainline Cava BRD Target</t>
  </si>
  <si>
    <t>J18.3_022</t>
  </si>
  <si>
    <t xml:space="preserve"> J18.5 Mainline Cava BRD Target</t>
  </si>
  <si>
    <t>J18.5_B2458</t>
  </si>
  <si>
    <t>J18.4_B006</t>
  </si>
  <si>
    <t xml:space="preserve"> J18.6 Mainline Cava BRD Target</t>
  </si>
  <si>
    <t>J18.6_B2501</t>
  </si>
  <si>
    <t>J18.6_B019</t>
  </si>
  <si>
    <t xml:space="preserve"> J19.2 Mainline Cava BRD Target</t>
  </si>
  <si>
    <t>DVT J16.1_052</t>
  </si>
  <si>
    <t xml:space="preserve"> Mainline Barolo BRD Target</t>
  </si>
  <si>
    <t>J16.2.1541</t>
  </si>
  <si>
    <t>J16.1.2.094</t>
  </si>
  <si>
    <t>J16.2_1635</t>
  </si>
  <si>
    <t>J16.3.1695</t>
  </si>
  <si>
    <t>J16.2_019</t>
  </si>
  <si>
    <t>J16.5_1772/ 1774</t>
  </si>
  <si>
    <t>J16.4_B029</t>
  </si>
  <si>
    <t>J16.6_1859 VFAT</t>
  </si>
  <si>
    <t>J16.6_1859 EXT4</t>
  </si>
  <si>
    <t>J16.5_B025 VFAT</t>
  </si>
  <si>
    <t>J16.5_B025 EXT4</t>
  </si>
  <si>
    <t>J16.7_1924 VFAT</t>
  </si>
  <si>
    <t>J16.6_B030 VFAT</t>
  </si>
  <si>
    <t>J16.6_B030 EXT4 with Encryption</t>
  </si>
  <si>
    <t>J16.8_1965 VFAT</t>
  </si>
  <si>
    <t>J16.8_1965 EXT4</t>
  </si>
  <si>
    <t>J16.7_013 VFAT</t>
  </si>
  <si>
    <t>J16.7_013 EXT4 with Encryption</t>
  </si>
  <si>
    <t>16.9.2008(VFAT)</t>
  </si>
  <si>
    <t>J16.9.2008(EXT4)</t>
  </si>
  <si>
    <t>J16.8_B009 VFAT</t>
  </si>
  <si>
    <t>J16.8_B009 EXT4 with Encryption</t>
  </si>
  <si>
    <t>J16.10_B2061 VFAT</t>
  </si>
  <si>
    <t>J16.10_B2061 EXT4</t>
  </si>
  <si>
    <t>J16.10_021 VFAT</t>
  </si>
  <si>
    <t>J16.10_021 EXT4 with Encryption</t>
  </si>
  <si>
    <t xml:space="preserve">J16.21_007 (VFAT) </t>
  </si>
  <si>
    <t>J16.21_007 (EXT4)</t>
  </si>
  <si>
    <t>J17.2_B012 VFAT</t>
  </si>
  <si>
    <t>J17.2_B012 EXT4</t>
  </si>
  <si>
    <t xml:space="preserve"> J18.1 Mainline Barolo BRD Target</t>
  </si>
  <si>
    <t>J17.3 VFAT</t>
  </si>
  <si>
    <t>J17.3_2253 EXT4</t>
  </si>
  <si>
    <t>J18.1_B2313 VFAT</t>
  </si>
  <si>
    <t>J18.1_B2313 EXT4</t>
  </si>
  <si>
    <t>J17.3_B012 VFAT</t>
  </si>
  <si>
    <t>J17.3_B012 EXT4</t>
  </si>
  <si>
    <t xml:space="preserve"> J18.2 Mainline Barolo BRD Target</t>
  </si>
  <si>
    <t>J18.1_025 VFAT</t>
  </si>
  <si>
    <t>J18.1_025 EXT4</t>
  </si>
  <si>
    <t xml:space="preserve"> J18.3 Mainline Barolo BRD Target</t>
  </si>
  <si>
    <t>J18.3 VFAT</t>
  </si>
  <si>
    <t>J18.3_2420 EXT4</t>
  </si>
  <si>
    <t>J18.2_B005
VFAT</t>
  </si>
  <si>
    <t>J18.2_B005 EXT4</t>
  </si>
  <si>
    <t xml:space="preserve"> J18.4 Mainline Barolo BRD Target</t>
  </si>
  <si>
    <t>J18.3_B005
EXT4</t>
  </si>
  <si>
    <t xml:space="preserve"> J18.5 Mainline Barolo BRD Target</t>
  </si>
  <si>
    <t>J18.5_B (VFAT)</t>
  </si>
  <si>
    <t>J18.4_B006 (EXT4)</t>
  </si>
  <si>
    <t xml:space="preserve"> J18.6 Mainline Barolo BRD Target</t>
  </si>
  <si>
    <t>J18.6_B (VFAT)</t>
  </si>
  <si>
    <t xml:space="preserve"> J19.2 Mainline Barolo BRD Target</t>
  </si>
  <si>
    <t>J19.2_B VFAT</t>
  </si>
  <si>
    <t>J19.2_B2643/49EXT4</t>
  </si>
  <si>
    <t>Dev% (VFAT)</t>
  </si>
  <si>
    <t>Dev% (EXT4)</t>
  </si>
  <si>
    <t xml:space="preserve">Dev%
 (EXT4 with Non Encryption) </t>
  </si>
  <si>
    <t>J17.1.2130</t>
  </si>
  <si>
    <t>J16.21_010</t>
  </si>
  <si>
    <t>J18.1_2293</t>
  </si>
  <si>
    <t xml:space="preserve"> J18.2 Mainline Rossini BRD Target</t>
  </si>
  <si>
    <t>SBR_Mar   J18.1_B011</t>
  </si>
  <si>
    <t xml:space="preserve"> J18.3 Mainline Rossini BRD Target</t>
  </si>
  <si>
    <t xml:space="preserve"> J18.4 Mainline Rossini BRD Target</t>
  </si>
  <si>
    <t>J18.3_B006</t>
  </si>
  <si>
    <t xml:space="preserve"> J18.5 Mainline Rossini BRD Target</t>
  </si>
  <si>
    <t>J18.5_B2463</t>
  </si>
  <si>
    <t>J18.4_B021</t>
  </si>
  <si>
    <t xml:space="preserve"> J18.6 Mainline Rossini BRD Target</t>
  </si>
  <si>
    <t>J18.6_B036</t>
  </si>
  <si>
    <t xml:space="preserve"> J19.2 Mainline Rossini BRD Target</t>
  </si>
  <si>
    <t>Sangria BRD</t>
  </si>
  <si>
    <t>J17.1_2124</t>
  </si>
  <si>
    <t>J17.1_2134</t>
  </si>
  <si>
    <t>J17.1_B032</t>
  </si>
  <si>
    <t xml:space="preserve"> J18.2 Mainline Sangria BRD Target</t>
  </si>
  <si>
    <t>J18.2_2336</t>
  </si>
  <si>
    <t xml:space="preserve"> J18.3 Mainline Sangria BRD Target</t>
  </si>
  <si>
    <t>J18.3_2392</t>
  </si>
  <si>
    <t>J18.2_019</t>
  </si>
  <si>
    <t xml:space="preserve"> J18.4 Mainline Sangria BRD Target</t>
  </si>
  <si>
    <t>J18.3_013</t>
  </si>
  <si>
    <t xml:space="preserve"> J18.5 Mainline Sangria BRD Target</t>
  </si>
  <si>
    <t>J18.4_B019</t>
  </si>
  <si>
    <t xml:space="preserve"> J18.6 Mainline Sangria BRD Target</t>
  </si>
  <si>
    <t>J18.6_B2506</t>
  </si>
  <si>
    <t xml:space="preserve"> J19.2 Mainline Sangria BRD Target</t>
  </si>
  <si>
    <t xml:space="preserve"> J19.3 Mainline Sangria BRD Target</t>
  </si>
  <si>
    <t>J19.3_B2687/89</t>
  </si>
  <si>
    <t>J17.2_B013
EXT4</t>
  </si>
  <si>
    <t>J17.2_038 EXT4</t>
  </si>
  <si>
    <t>J18.1 Pisco BRD</t>
  </si>
  <si>
    <t>J17.3_006</t>
  </si>
  <si>
    <t xml:space="preserve"> J18.2 Mainline Pisco BRD Target</t>
  </si>
  <si>
    <t>J18.1_012</t>
  </si>
  <si>
    <t xml:space="preserve"> J18.3 Mainline Pisco BRD Target</t>
  </si>
  <si>
    <t>J18.2_B010</t>
  </si>
  <si>
    <t xml:space="preserve"> J18.4 Mainline Pisco BRD Target</t>
  </si>
  <si>
    <t>J18.3_B007</t>
  </si>
  <si>
    <t xml:space="preserve"> J18.5 Mainline Pisco BRD Target</t>
  </si>
  <si>
    <t>J18.4_B012/15</t>
  </si>
  <si>
    <t xml:space="preserve"> J18.6 Mainline Pisco BRD Target</t>
  </si>
  <si>
    <t xml:space="preserve"> J19.2 Mainline Pisco BRD Target</t>
  </si>
  <si>
    <t>J19.2_B637</t>
  </si>
  <si>
    <t>Dev%</t>
  </si>
  <si>
    <t>J18.1_2307</t>
  </si>
  <si>
    <t>J18.0.2_B084</t>
  </si>
  <si>
    <t xml:space="preserve"> J18.2 Mainline Seabreeze BRD Target</t>
  </si>
  <si>
    <t>J18.2_B2356</t>
  </si>
  <si>
    <t xml:space="preserve"> J18.3 Mainline Seabreeze BRD Target</t>
  </si>
  <si>
    <t xml:space="preserve"> J18.4 Mainline Seabreeze BRD Target</t>
  </si>
  <si>
    <t>J18.4_B2436
JAVA</t>
  </si>
  <si>
    <t>J18.4_B2436
(KRPP)</t>
  </si>
  <si>
    <t xml:space="preserve"> J18.5 Mainline Seabreeze BRD Target</t>
  </si>
  <si>
    <t>J18.4_B010 (JAVA)</t>
  </si>
  <si>
    <t>J18.4_B010 (KRPP)</t>
  </si>
  <si>
    <t xml:space="preserve"> J18.6 Mainline Seabreeze BRD Target</t>
  </si>
  <si>
    <t>J18.6_B2501 (KRPP)</t>
  </si>
  <si>
    <t xml:space="preserve"> J19.2 Mainline Seabreeze BRD Target</t>
  </si>
  <si>
    <t>J19.2_B2655_56</t>
  </si>
  <si>
    <t>Dev%
KPP</t>
  </si>
  <si>
    <t>J19.2_B2652_2655</t>
  </si>
  <si>
    <t>EANAB
Performance Bucket</t>
  </si>
  <si>
    <t>Icewine
Performance Bucket</t>
  </si>
  <si>
    <t>Muscat
Performance Bucket</t>
  </si>
  <si>
    <t>Whisky
Performance Bucket</t>
  </si>
  <si>
    <t>Cognac
Performance Bucket</t>
  </si>
  <si>
    <t>19.2 Raised New JIRA</t>
  </si>
  <si>
    <t>Pisco
Performance Bucket</t>
  </si>
  <si>
    <t>Seabeeze
Performance Bucket</t>
  </si>
  <si>
    <t>Store</t>
  </si>
  <si>
    <t>Launch-Store-Home-Re-Open</t>
  </si>
  <si>
    <t>Time to Launch store from Home (Re-Open)- Wi-Fi</t>
  </si>
  <si>
    <t>SBR-32106</t>
  </si>
  <si>
    <t>SBR-24832</t>
  </si>
  <si>
    <t>Store-Next-Page-Turn-Category-Books-Cached</t>
  </si>
  <si>
    <t>Time taken in Store – Category of books, next page turn (Cached)</t>
  </si>
  <si>
    <t xml:space="preserve"> D191734396</t>
  </si>
  <si>
    <t>Store-Prev-Page-Turn-Category-Books-Cached</t>
  </si>
  <si>
    <t>Time taken in Store – Category of books, prev page turn (Cached)</t>
  </si>
  <si>
    <t>K4K_Home</t>
  </si>
  <si>
    <t>LoadHomePage-RecentPage</t>
  </si>
  <si>
    <t>Time taken to Open the book from the sidekick card</t>
  </si>
  <si>
    <t>LaunchHomePage-ClickStartReading-ProfilePickerPage</t>
  </si>
  <si>
    <t>Time taken to launch Home page on clicking Start reading from the Profile picker page. (With cover image loaded)</t>
  </si>
  <si>
    <t>KKE-1250</t>
  </si>
  <si>
    <t>SBR-15126, SBR-25280</t>
  </si>
  <si>
    <t>Chromium</t>
  </si>
  <si>
    <t>Open Browser - With restart</t>
  </si>
  <si>
    <t>Time to launch browser from home (after reboot)</t>
  </si>
  <si>
    <t>Close Browser</t>
  </si>
  <si>
    <t>Time to close Browser and return to Home Screen</t>
  </si>
  <si>
    <t>Browser Settings</t>
  </si>
  <si>
    <t>Time taken to open Browser Settings</t>
  </si>
  <si>
    <t>SBR-55196</t>
  </si>
  <si>
    <t>Time to switch from eBook to Browser</t>
  </si>
  <si>
    <t>Time to switch from settings to browser</t>
  </si>
  <si>
    <t>Browser Load time</t>
  </si>
  <si>
    <t>Time to load browser(amazon.com) from home.</t>
  </si>
  <si>
    <t>Notebook Action</t>
  </si>
  <si>
    <t>Time it takes to open a standalone notebook in Grid.</t>
  </si>
  <si>
    <t>Time it takes to open a standalone notebook in Grid view.</t>
  </si>
  <si>
    <t>SBR-60823</t>
  </si>
  <si>
    <t>Time it takes to close a standalone notebook in Grid.</t>
  </si>
  <si>
    <t>Time it takes to close a standalone notebook in Grid view.</t>
  </si>
  <si>
    <t xml:space="preserve">Time it takes to download a standalone notebook - Grid </t>
  </si>
  <si>
    <t>Time it takes to download a standalone notebook - Grid view</t>
  </si>
  <si>
    <t>GEN AI</t>
  </si>
  <si>
    <t>GEN AI - Summarization</t>
  </si>
  <si>
    <t>Customer converts a notebook with 1 Page - Preview - 70 Words - Summarize - Existing</t>
  </si>
  <si>
    <t>Customer converts a notebook with 5 Pages - Preview- 70 Words - Summarize - Existing</t>
  </si>
  <si>
    <t>Customer adds a converted 15page summarized notebook "Add as first page "-70 Words - Summarize - Existing</t>
  </si>
  <si>
    <t>50 pages existing notebook, 15 selected - Preview-70 Words - Summarize - Existing</t>
  </si>
  <si>
    <t>Customer converts a notebook with 1 Page - Preview-70 Words - Summarize - New</t>
  </si>
  <si>
    <t>5 pages new notebook, 1 selected - Preview- 70 Words - Summarize - New</t>
  </si>
  <si>
    <t>GEN AI - Refine</t>
  </si>
  <si>
    <t>Customer converts a notebook with 1 Page - Preview - 70 Words - Refine - Existing</t>
  </si>
  <si>
    <t>Customer converts a notebook with 5 Pages - Preview- 70 Words - Refine - Existing</t>
  </si>
  <si>
    <t>Customer adds a converted 10 page summarized notebook "Add as first page "-70 Words - Refine - Existing</t>
  </si>
  <si>
    <t>50 pages existing notebook, 10 selected - Preview - 70 Words - Refine - Existing</t>
  </si>
  <si>
    <t>SBR-62386</t>
  </si>
  <si>
    <t>Customer converts a notebook with 1 Page - Preview-70 Words - Refine - New</t>
  </si>
  <si>
    <t>5 pages new notebook, 1 selected - Preview- 70 Words - Refine - New</t>
  </si>
  <si>
    <t>After summarization</t>
  </si>
  <si>
    <t>Open existing notebook with summarized text 5 page - 160 W</t>
  </si>
  <si>
    <t>Previous page turn with summarized text 5 page- 160 W</t>
  </si>
  <si>
    <t>Next page turn with summarized text 5 page - 160 W</t>
  </si>
  <si>
    <t>Close notebook with summarized text 5 page - 160 W</t>
  </si>
  <si>
    <t xml:space="preserve">Download an notebook with summarized text of 15 pages and 160 words </t>
  </si>
  <si>
    <t>First time open after download with summarized text of 15 pages and 160 words</t>
  </si>
  <si>
    <t>Launch BEV with summarized text of 50 pages with 160 words in each page</t>
  </si>
  <si>
    <t>Exit BEV with summarized text of 50 pages with 160 words in each page</t>
  </si>
  <si>
    <t>Change template in BEV with summarized text of 50 pages with 160 words in each page - All pages</t>
  </si>
  <si>
    <t>Share entire notebook with summarized text of 50 pages with 70 words in each page - Send S3 Bucket</t>
  </si>
  <si>
    <t>SBR-60635</t>
  </si>
  <si>
    <t>Share entire notebook after Refined text of 50 pages with 70 words in each page - Send S3 Bucket</t>
  </si>
  <si>
    <t>GROK</t>
  </si>
  <si>
    <t>Seabreeze Grok</t>
  </si>
  <si>
    <t>Time to launch GRoK and land on Profile page (cold)(After all cover image)</t>
  </si>
  <si>
    <t>Time to launch GRoK and land on Profile page (warm)</t>
  </si>
  <si>
    <t>Double_Tap</t>
  </si>
  <si>
    <t>Sangria/Seabreeze</t>
  </si>
  <si>
    <t>YJ Reader – Next page turn with double tap</t>
  </si>
  <si>
    <t>SBR-53099</t>
  </si>
  <si>
    <t>YJ children’s book (Landscape view) – Next page turn with double tap</t>
  </si>
  <si>
    <t>Home – Next page turn with double tap</t>
  </si>
  <si>
    <t>SBR-59776</t>
  </si>
  <si>
    <t>Library – Next page turn with double tap</t>
  </si>
  <si>
    <t>Settings -&gt; Wi-Fi -Scroll down with double tap</t>
  </si>
  <si>
    <t>SBR-57413</t>
  </si>
  <si>
    <t>Font_size</t>
  </si>
  <si>
    <t>Insert</t>
  </si>
  <si>
    <t>Barolo/Pisco</t>
  </si>
  <si>
    <t>insert at front to notebook</t>
  </si>
  <si>
    <t>insert at Last to notebook</t>
  </si>
  <si>
    <t>Line Spacing</t>
  </si>
  <si>
    <t>Measure the font settlement in preview switch from line spacing "Narrow to Wide"</t>
  </si>
  <si>
    <t>1.5X Mode - Chromium</t>
  </si>
  <si>
    <t>1.5X Mode - Double_Tap</t>
  </si>
  <si>
    <t>1.5X Mode - Quick Actions</t>
  </si>
  <si>
    <t>SBR-61756</t>
  </si>
  <si>
    <t>2X Mode - Chromium</t>
  </si>
  <si>
    <t>All Devices</t>
  </si>
  <si>
    <t>2X Mode - Double_Tap</t>
  </si>
  <si>
    <t>2X Mode - Quick Actions</t>
  </si>
  <si>
    <t>SBR-57004 , SBR-61756</t>
  </si>
  <si>
    <t>S.NO</t>
  </si>
  <si>
    <t>J18.6_B</t>
  </si>
  <si>
    <t>J18.6_B (EXT4)</t>
  </si>
  <si>
    <t>Dev% (EXT4 )</t>
  </si>
  <si>
    <t>Decanter_OOBE</t>
  </si>
  <si>
    <t>Decanter_OOBE_Generic</t>
  </si>
  <si>
    <t>Decanter OOBE - Time taken to load Kindle brand screen when power button is pressed.</t>
  </si>
  <si>
    <t>Decanter OOBE - Time taken to load language picker screen from kindle brand screen</t>
  </si>
  <si>
    <t>SBR-29416, SBR-22823</t>
  </si>
  <si>
    <t>SBR-55195</t>
  </si>
  <si>
    <t>Decanter OOBE - Time taken to load Region picker screen from Language picker screen</t>
  </si>
  <si>
    <t>Decanter OOBE - Time taken to load SW loading screen from region picker page (When 'Next' button is clicked on region picker page)</t>
  </si>
  <si>
    <t>Decanter OOBE - Time taken to complete SW load.</t>
  </si>
  <si>
    <t>Decanter_OOBE_FFS</t>
  </si>
  <si>
    <t>Decanter OOBE - Time taken to load FFS welcome page.</t>
  </si>
  <si>
    <t>YTE</t>
  </si>
  <si>
    <t>Decanter OOBE - Time taken to load 'Hello screen' from s/w load screen.</t>
  </si>
  <si>
    <t>Decanter OOBE - Time taken to load 'WiFi screen' from s/w load screen.</t>
  </si>
  <si>
    <t>SBR-23215</t>
  </si>
  <si>
    <t>Decanter OOBE - Time taken to load WiFi set-up screen when 'Set Up without App' button is selected in Hello screen</t>
  </si>
  <si>
    <t>SBR-57173</t>
  </si>
  <si>
    <t>Decanter OOBE - Time taken to load 'Registration' screen when 'Next' button is clicked in WiFi set-up screen.</t>
  </si>
  <si>
    <t>Decanter OOBE - Time taken to load 'Welcome' screen from Registration screen.</t>
  </si>
  <si>
    <t>SBR-33558</t>
  </si>
  <si>
    <t>Decanter_OOBE_GoodReads</t>
  </si>
  <si>
    <t>Decanter OOBE - Time taken to load 'Goodreads sign-in / Sign-up' page from 'Get the Kindle App' screen</t>
  </si>
  <si>
    <t>Decanter_OOBE_Upsell</t>
  </si>
  <si>
    <t>Decanter OOBE - Time taken to load Prime 'Upsell' page from  'Get the Kindle App' screen</t>
  </si>
  <si>
    <t>D205033288</t>
  </si>
  <si>
    <t>SBR-40596</t>
  </si>
  <si>
    <t>Decanter OOBE - Time taken to load KU 'Upsell' page from  'Get the Kindle App' screen</t>
  </si>
  <si>
    <t>Decanter OOBE - Time taken to load Audible 'Upsell' page from  'Get the Kindle App' screen.</t>
  </si>
  <si>
    <t>Decanter_OOBE_Get Kindle App</t>
  </si>
  <si>
    <t>Decanter OOBE - Time taken to load 'Get the Kindle App' page.</t>
  </si>
  <si>
    <t>Decanter OOBE - Time taken to show numbers keyboard modal when phone number field is clicked.</t>
  </si>
  <si>
    <t>Nov
Eanab
 BRD Target</t>
  </si>
  <si>
    <t>JAN
Eanab
 BRD Target</t>
  </si>
  <si>
    <t>J12.5.650</t>
  </si>
  <si>
    <t>June
Eanab
 BRD Target</t>
  </si>
  <si>
    <t>Mainline_Oct
Eanab
 BRD Target</t>
  </si>
  <si>
    <t>Dec
Eanab
 BRD Target</t>
  </si>
  <si>
    <t>February
Eanab
 BRD Target</t>
  </si>
  <si>
    <t>J13.4_018</t>
  </si>
  <si>
    <t>April
Eanab
 BRD Target</t>
  </si>
  <si>
    <t>J13.6_935</t>
  </si>
  <si>
    <t>J13.6_983</t>
  </si>
  <si>
    <t>Mainline
Eanab
 BRD Target</t>
  </si>
  <si>
    <t>J13.7_1020</t>
  </si>
  <si>
    <t>J13.7_72</t>
  </si>
  <si>
    <t>J14.3_1260 (Chrome V2)</t>
  </si>
  <si>
    <t>J14.2_002     (V1 Chrome)</t>
  </si>
  <si>
    <t>J14.4.1303</t>
  </si>
  <si>
    <t>J14.4.1377</t>
  </si>
  <si>
    <t>J14.3_B026   (V2 Chrome)</t>
  </si>
  <si>
    <t>J15.1_035</t>
  </si>
  <si>
    <t>J16.2</t>
  </si>
  <si>
    <t>Nov
Icewine
 BRD Target</t>
  </si>
  <si>
    <t>JAN
Icewine
 BRD Target</t>
  </si>
  <si>
    <t>J12.5_620</t>
  </si>
  <si>
    <t>June
Icewine
 BRD Target</t>
  </si>
  <si>
    <t>August
Icewine
 BRD Target</t>
  </si>
  <si>
    <t>J13.2_792</t>
  </si>
  <si>
    <t>Mainline
Icewine
 BRD Target</t>
  </si>
  <si>
    <t>J13.1_023</t>
  </si>
  <si>
    <t>Mainline_Oct
Icewine
 BRD Target</t>
  </si>
  <si>
    <t>Dec
Icewine
 BRD Target</t>
  </si>
  <si>
    <t>J13.4_880</t>
  </si>
  <si>
    <t>J13.3_33</t>
  </si>
  <si>
    <t>February
Icewine
 BRD Target</t>
  </si>
  <si>
    <t>J13.4_013</t>
  </si>
  <si>
    <t>April
Icewine
 BRD Target</t>
  </si>
  <si>
    <t>April_961</t>
  </si>
  <si>
    <t>June_00</t>
  </si>
  <si>
    <t>Nov Muscat BRD Target</t>
  </si>
  <si>
    <t>Jan Muscat BRD Target</t>
  </si>
  <si>
    <t>J13.1_572</t>
  </si>
  <si>
    <t>June Muscat BRD Target</t>
  </si>
  <si>
    <t>J12.5_669</t>
  </si>
  <si>
    <t>J12.5_41</t>
  </si>
  <si>
    <t>August Muscat BRD Target</t>
  </si>
  <si>
    <t>Mainline_OctMuscat BRD Target</t>
  </si>
  <si>
    <t>Dec Muscat BRD Target</t>
  </si>
  <si>
    <t>J13.3_030_SBR</t>
  </si>
  <si>
    <t>February Muscat BRD Target</t>
  </si>
  <si>
    <t>J13.5_903</t>
  </si>
  <si>
    <t>April Muscat BRD Target</t>
  </si>
  <si>
    <t>April_954</t>
  </si>
  <si>
    <t>April_990</t>
  </si>
  <si>
    <t>Mainline Muscat BRD Target</t>
  </si>
  <si>
    <t>J13.7_1009</t>
  </si>
  <si>
    <t xml:space="preserve">J13.7.1094 </t>
  </si>
  <si>
    <t>J14.2_1162</t>
  </si>
  <si>
    <t>J14.2_1180</t>
  </si>
  <si>
    <t>J14.3.1254 (Chrome V2)</t>
  </si>
  <si>
    <t>J14.2_018 (V1 Chrome)</t>
  </si>
  <si>
    <t>J14.4.1314</t>
  </si>
  <si>
    <t>J14.4.1414 (Chrome V2)</t>
  </si>
  <si>
    <t>J15.1_036</t>
  </si>
  <si>
    <t>J16.2.1621</t>
  </si>
  <si>
    <t>Nov BRD Whisky Target</t>
  </si>
  <si>
    <t>JAN BRD Whisky Target</t>
  </si>
  <si>
    <t>J12.4_40/42</t>
  </si>
  <si>
    <t>June BRD Whisky Target</t>
  </si>
  <si>
    <t xml:space="preserve"> J12.6_705</t>
  </si>
  <si>
    <t>Mainline_Oct BRD Whisky Target</t>
  </si>
  <si>
    <t>J13.2-018</t>
  </si>
  <si>
    <t>Dec BRD Whisky Target</t>
  </si>
  <si>
    <t>J13.4.855</t>
  </si>
  <si>
    <t xml:space="preserve"> J13.3_33</t>
  </si>
  <si>
    <t>February BRD Whisky Target</t>
  </si>
  <si>
    <t>J13.5_910</t>
  </si>
  <si>
    <t>April BRD Whisky Target</t>
  </si>
  <si>
    <t>April_944</t>
  </si>
  <si>
    <t>Mainline BRD Whisky Target</t>
  </si>
  <si>
    <t>J13.7.1040</t>
  </si>
  <si>
    <t>J13.6_B019</t>
  </si>
  <si>
    <t>J13.7_70</t>
  </si>
  <si>
    <t xml:space="preserve">J14.1_B030  </t>
  </si>
  <si>
    <t>J14.3.1271 (Chrome V2)</t>
  </si>
  <si>
    <t>J14.2_048 (V2 Chrome)</t>
  </si>
  <si>
    <t>J14.4.1322 (V2 Chrome)</t>
  </si>
  <si>
    <t>J14.4.1410 (V2 Chrome)</t>
  </si>
  <si>
    <t>J16.2.1647</t>
  </si>
  <si>
    <t>Nov
Cognac BRD Target</t>
  </si>
  <si>
    <t>Mainline J12.3_502</t>
  </si>
  <si>
    <t>JAN
Cognac BRD Target</t>
  </si>
  <si>
    <t>J13.1_564</t>
  </si>
  <si>
    <t>June
Cognac BRD Target</t>
  </si>
  <si>
    <t>August
Cognac BRD Target</t>
  </si>
  <si>
    <t>J13.2.777</t>
  </si>
  <si>
    <t>Mainline_Oct
Cognac BRD Target</t>
  </si>
  <si>
    <t>J13.2_29</t>
  </si>
  <si>
    <t>Dec
Cognac BRD Target</t>
  </si>
  <si>
    <t>SBR J13.3_025</t>
  </si>
  <si>
    <t>February
Cognac BRD Target</t>
  </si>
  <si>
    <t>J13.5_920</t>
  </si>
  <si>
    <t>SBR_13.4.026</t>
  </si>
  <si>
    <t>April
Cognac BRD Target</t>
  </si>
  <si>
    <t>April_971</t>
  </si>
  <si>
    <t>Mainline
Cognac BRD Target</t>
  </si>
  <si>
    <t>J13.7_1003</t>
  </si>
  <si>
    <t>J14.1_1130</t>
  </si>
  <si>
    <t>J13.7_59</t>
  </si>
  <si>
    <t>Mainline BRD Cognac Target</t>
  </si>
  <si>
    <t>J14.3_B1248 (Chrome V2)</t>
  </si>
  <si>
    <t>J14.2.011 (V1 Chrome)</t>
  </si>
  <si>
    <t>J14.4_1399 (Chrome V2)</t>
  </si>
  <si>
    <t>J14.3_38 (V2 Chrome)</t>
  </si>
  <si>
    <t>J15.1.003  (V2 Chrome)</t>
  </si>
  <si>
    <t>J16.2_1630</t>
  </si>
  <si>
    <t>J16.2.1_017</t>
  </si>
  <si>
    <t>Nov
Moonshine BRD Target</t>
  </si>
  <si>
    <t>Jan_Moonshine J12.3_495</t>
  </si>
  <si>
    <t>Jan
Moonshine BRD Target</t>
  </si>
  <si>
    <t>J13.1_555</t>
  </si>
  <si>
    <t>J12.5-599</t>
  </si>
  <si>
    <t>June
Moonshine BRD Target</t>
  </si>
  <si>
    <t>J12.5_27</t>
  </si>
  <si>
    <t>August
Moonshine BRD Target</t>
  </si>
  <si>
    <t>Mainline_Oct
Moonshine BRD Target</t>
  </si>
  <si>
    <t>Dec
Moonshine BRD Target</t>
  </si>
  <si>
    <t>J13.4.872</t>
  </si>
  <si>
    <t>February
Moonshine BRD Target</t>
  </si>
  <si>
    <t>J13.5.927</t>
  </si>
  <si>
    <t>April
Moonshine BRD Target</t>
  </si>
  <si>
    <t>April_950</t>
  </si>
  <si>
    <t>Mainline
Moonshine BRD Target</t>
  </si>
  <si>
    <t>J13.6_040</t>
  </si>
  <si>
    <t>J13.7_066</t>
  </si>
  <si>
    <t>J14.2.1198</t>
  </si>
  <si>
    <t>J14.3.1261 (Chrome V2)</t>
  </si>
  <si>
    <t>J14.2_028 (V1 Chrome)</t>
  </si>
  <si>
    <t>J14.4_1397 (Chrome V2)</t>
  </si>
  <si>
    <t>J14.3_B024  (V2 Chrome)</t>
  </si>
  <si>
    <t>J15.1.26</t>
  </si>
  <si>
    <t>J16.4_B036</t>
  </si>
  <si>
    <t>J16.6_B1852</t>
  </si>
  <si>
    <t>J16.6_B024</t>
  </si>
  <si>
    <t>J16.9_2001</t>
  </si>
  <si>
    <t>J17.1_2116</t>
  </si>
  <si>
    <t>J16.21_028</t>
  </si>
  <si>
    <t>J17.3</t>
  </si>
  <si>
    <t>Nov
Jaeger BRD Target</t>
  </si>
  <si>
    <t>Jan
Jaeger BRD Target</t>
  </si>
  <si>
    <t>J12.4_29</t>
  </si>
  <si>
    <t>Mainline
Jaeger BRD Target</t>
  </si>
  <si>
    <t>J12.6_720</t>
  </si>
  <si>
    <t>August
Jaeger BRD Target</t>
  </si>
  <si>
    <t>J13.2_756</t>
  </si>
  <si>
    <t>Mainline_Oct
Jaeger BRD Target</t>
  </si>
  <si>
    <t>Dec
Jaeger BRD Target</t>
  </si>
  <si>
    <t>J13.3.860</t>
  </si>
  <si>
    <t>February
Jaeger BRD Target</t>
  </si>
  <si>
    <t>Feb_916</t>
  </si>
  <si>
    <t>April
Jaeger BRD Target</t>
  </si>
  <si>
    <t>J13.7_040</t>
  </si>
  <si>
    <t>J14.2.1207</t>
  </si>
  <si>
    <t>J14.1_B011</t>
  </si>
  <si>
    <t>J14.3.1238 (Chrome V1)</t>
  </si>
  <si>
    <t>J14.2_52 (V2 Chrome)</t>
  </si>
  <si>
    <t>J14.4_1303   (V2 Chrome)</t>
  </si>
  <si>
    <t>J14.4_1384   (V2 Chrome)</t>
  </si>
  <si>
    <t>J14.3_B069</t>
  </si>
  <si>
    <t>J16.4.1736</t>
  </si>
  <si>
    <t>J16.9.1933</t>
  </si>
  <si>
    <t>J16.8_007</t>
  </si>
  <si>
    <t>J17.1_2136</t>
  </si>
  <si>
    <t>J16.21_26</t>
  </si>
  <si>
    <t xml:space="preserve">  Jan BRD Target 
(sec)</t>
  </si>
  <si>
    <t>SBR_J12.4_24</t>
  </si>
  <si>
    <t xml:space="preserve"> August BRD Target 
(sec)</t>
  </si>
  <si>
    <t>J12.6_709</t>
  </si>
  <si>
    <t xml:space="preserve"> Mainline BRD Target _Oct
(sec)</t>
  </si>
  <si>
    <t>J13.2_37</t>
  </si>
  <si>
    <t>Dec BRD Target 
(sec)</t>
  </si>
  <si>
    <t>Maniline J13.4_846</t>
  </si>
  <si>
    <t>SBR   J13.3_20</t>
  </si>
  <si>
    <t>J13.3_033_New_waveform</t>
  </si>
  <si>
    <t xml:space="preserve">February BRD Target Stinger
</t>
  </si>
  <si>
    <t>SBR     J13.4_24</t>
  </si>
  <si>
    <t xml:space="preserve">April BRD Target Stinger
</t>
  </si>
  <si>
    <t xml:space="preserve"> Mainline BRD Target Stinger
</t>
  </si>
  <si>
    <t>J13.6_B024</t>
  </si>
  <si>
    <t>J13.7_1100</t>
  </si>
  <si>
    <t>Mainline
Stinger BRD Target</t>
  </si>
  <si>
    <t>J14.1_1147</t>
  </si>
  <si>
    <t>J13.7_048</t>
  </si>
  <si>
    <t>J14.3_1248 (Chrome V2)</t>
  </si>
  <si>
    <t>J14.2_55 (V2 Chrome)</t>
  </si>
  <si>
    <t>J14.4_1294  (V2 Chrome)</t>
  </si>
  <si>
    <t>J14.4_1349
(V2 Chrome)</t>
  </si>
  <si>
    <t>J14.3_#43(V2 Chrome)</t>
  </si>
  <si>
    <t>J16.2_1643</t>
  </si>
  <si>
    <t>J16.2.1.020</t>
  </si>
  <si>
    <t>16.4_B1724</t>
  </si>
  <si>
    <t>J16.5.1803</t>
  </si>
  <si>
    <t>J16.4_B052</t>
  </si>
  <si>
    <t>J16.6.1867</t>
  </si>
  <si>
    <t>J16.7_B1933</t>
  </si>
  <si>
    <t>J16.6.B030</t>
  </si>
  <si>
    <t>J16.8.001</t>
  </si>
  <si>
    <t>J16.21_B017</t>
  </si>
  <si>
    <t xml:space="preserve"> J18.2 Mainline Stinger BRD Target</t>
  </si>
  <si>
    <t>J18.1_B005</t>
  </si>
  <si>
    <t>J18.2_006</t>
  </si>
  <si>
    <t>J14.3_1227 (Chrome V1)</t>
  </si>
  <si>
    <t>J14.4_1306  (V2 Chrome)</t>
  </si>
  <si>
    <t>J14.4_1367  (V2 Chrome)</t>
  </si>
  <si>
    <t>J14.3_B011</t>
  </si>
  <si>
    <t>J15.1_015    (V2 Chrome)</t>
  </si>
  <si>
    <t>J16.2.1571</t>
  </si>
  <si>
    <t>J16.2.1_031</t>
  </si>
  <si>
    <t>J16.5_1775</t>
  </si>
  <si>
    <t>J16.5_B005</t>
  </si>
  <si>
    <t>J16.7.1924</t>
  </si>
  <si>
    <t>J16.6_006</t>
  </si>
  <si>
    <t>J16.8_1965</t>
  </si>
  <si>
    <t>J16.9_2009</t>
  </si>
  <si>
    <t>J16.10_006</t>
  </si>
  <si>
    <t>J16.21_007</t>
  </si>
  <si>
    <t>J18.1_2262</t>
  </si>
  <si>
    <t>J17.1_B001</t>
  </si>
  <si>
    <t>J18.1_B011</t>
  </si>
  <si>
    <t>J18.2_009</t>
  </si>
  <si>
    <t>J18.3_B009</t>
  </si>
  <si>
    <t>J15.1_040    (V2 Chrome)</t>
  </si>
  <si>
    <t>J16.2_1542</t>
  </si>
  <si>
    <t>J16.3_1695</t>
  </si>
  <si>
    <t>J16.2.1_029</t>
  </si>
  <si>
    <t>J16.4_B013</t>
  </si>
  <si>
    <t>J16.6_1844</t>
  </si>
  <si>
    <t>J16.8_1964</t>
  </si>
  <si>
    <t>J16.10_B2047</t>
  </si>
  <si>
    <t>J16.21_B008</t>
  </si>
  <si>
    <t>J18.1_2282</t>
  </si>
  <si>
    <t>J17.1_B029</t>
  </si>
  <si>
    <t>J18.1_B018</t>
  </si>
  <si>
    <t>J18.3_B2385</t>
  </si>
  <si>
    <t>J18.3_B019</t>
  </si>
  <si>
    <t>J18.4_B015</t>
  </si>
  <si>
    <t>J16.1.052</t>
  </si>
  <si>
    <t>Mainline BRD Barolo</t>
  </si>
  <si>
    <t>J16.1.2_094</t>
  </si>
  <si>
    <t>J16.3.1696</t>
  </si>
  <si>
    <t>16.4_B1745</t>
  </si>
  <si>
    <t>J16.5_026
VFAT</t>
  </si>
  <si>
    <t>J16.5_026
EXT4</t>
  </si>
  <si>
    <t>J16.7_1914 VFAT</t>
  </si>
  <si>
    <t>J16.7_1914 EXT4 Encrypted</t>
  </si>
  <si>
    <t>J16.6_B011 VFAT</t>
  </si>
  <si>
    <t>J16.6_B011 EXT4 with Encryption</t>
  </si>
  <si>
    <t>J16.7_18 VFAT</t>
  </si>
  <si>
    <t>J16.7_18 EXT4 Encrypted</t>
  </si>
  <si>
    <t>J16.8_015 VFAT</t>
  </si>
  <si>
    <t>J16.8_015 EXT4</t>
  </si>
  <si>
    <t>J16.10_021 Encrypted</t>
  </si>
  <si>
    <t xml:space="preserve">J16.21_036 (VFAT) </t>
  </si>
  <si>
    <t>J16.21_036 (EXT4)</t>
  </si>
  <si>
    <t>J17.2_B013 EXT4</t>
  </si>
  <si>
    <t>J17.2_B038 EXT4</t>
  </si>
  <si>
    <t>17.3 Mainline BRD Barolo</t>
  </si>
  <si>
    <t>J17.3_B006 VFAT</t>
  </si>
  <si>
    <t>J17.3_B006 EXT4</t>
  </si>
  <si>
    <t>J18.1_B020 (VFAT)</t>
  </si>
  <si>
    <t>J18.1_B020 (EXT4)</t>
  </si>
  <si>
    <t>J18.2_B019 (VFAT)</t>
  </si>
  <si>
    <t>J18.2_B019 (EXT4)</t>
  </si>
  <si>
    <t>J18.3_B022 EXT4</t>
  </si>
  <si>
    <t>J18.4_B (VFAT)</t>
  </si>
  <si>
    <t>J18.4_B021 (EXT4)</t>
  </si>
  <si>
    <t>J18.6_B021 (EXT4)</t>
  </si>
  <si>
    <t>Dev%
 (EXT4 with Non Encryption)</t>
  </si>
  <si>
    <t>J17.1_2115</t>
  </si>
  <si>
    <t>J17.1.2141</t>
  </si>
  <si>
    <t>J18.1_2313</t>
  </si>
  <si>
    <t>J17.1_B003</t>
  </si>
  <si>
    <t>J18.2_B2336</t>
  </si>
  <si>
    <t xml:space="preserve">J18.3_014 </t>
  </si>
  <si>
    <t>J18.5_B2472</t>
  </si>
  <si>
    <t>J18.4_B005</t>
  </si>
  <si>
    <t>J17_B209 Encryption (Sangria DVT)</t>
  </si>
  <si>
    <t>J17.1_2148</t>
  </si>
  <si>
    <t>J17.1_B022</t>
  </si>
  <si>
    <t>J18.2_B2329</t>
  </si>
  <si>
    <t>J18.2_B025</t>
  </si>
  <si>
    <t>J18.4_B2420</t>
  </si>
  <si>
    <t xml:space="preserve">J17.2_B013
</t>
  </si>
  <si>
    <t>J17.3_2253</t>
  </si>
  <si>
    <t>J17.3_B006</t>
  </si>
  <si>
    <t xml:space="preserve">SBR_Mar  J18.1_B010    </t>
  </si>
  <si>
    <t>J18.3_B024</t>
  </si>
  <si>
    <t>J18.4_B012</t>
  </si>
  <si>
    <t>J18.2_B2348</t>
  </si>
  <si>
    <t>J18.2_005</t>
  </si>
  <si>
    <t>J18.4_B2442
JAVA</t>
  </si>
  <si>
    <t>J18.4_B2442
KPP</t>
  </si>
  <si>
    <t>J18.3_B026</t>
  </si>
  <si>
    <t>J18.5_B2458  (JAVA)</t>
  </si>
  <si>
    <t>J18.5_B2458 (KPP)</t>
  </si>
  <si>
    <t>J18.4_B015 (JAVA)</t>
  </si>
  <si>
    <t>J18.4_B015 (KRPP)</t>
  </si>
  <si>
    <t xml:space="preserve">J18.6_B2501 </t>
  </si>
  <si>
    <t>Dev% BRD vs JAVA</t>
  </si>
  <si>
    <t>Dev% BRD vs KPP</t>
  </si>
  <si>
    <t>Old Defect Id</t>
  </si>
  <si>
    <t>Eanab
Performance Bucket</t>
  </si>
  <si>
    <t>Decanter_OOBE_UGS</t>
  </si>
  <si>
    <t>Decanter OOBE - Time taken to load kindle app 'Connected' page after Kindle App is paired with device</t>
  </si>
  <si>
    <t>Decanter_OOBE_Email-less SignIn</t>
  </si>
  <si>
    <t>Decanter OOBE - Time taken to load 'Email-less Sign in Registration' screen when 'Next' button is clicked in WiFi screen.</t>
  </si>
  <si>
    <t xml:space="preserve">ESLI tool is not Working. Hence Blocked </t>
  </si>
  <si>
    <t>Decanter OOBE - Time taken to load 'Create New Account' confirmation dialog  from goodreads page.</t>
  </si>
  <si>
    <t>Decanter OOBE - Time taken to load 'Sign In to GoodReads' page  from goodreads page.</t>
  </si>
  <si>
    <t>Decanter OOBE - Time taken to load next page when 'Start your 30 day Prime FREE Trial' button is clicked on Prime 'Upsell' page.</t>
  </si>
  <si>
    <t>V1770137867</t>
  </si>
  <si>
    <t xml:space="preserve">D50171558,D87013453 </t>
  </si>
  <si>
    <t>Decanter OOBE - Time taken to load next page when 'Join Kindle Unlimited' button is clicked on KU 'Upsell' page.</t>
  </si>
  <si>
    <t>SBR-57170</t>
  </si>
  <si>
    <t>Decanter OOBE - Time taken to load Audible upsell page from KU Upsell page</t>
  </si>
  <si>
    <t>Decanter OOBE - Time taken to load Prime upsell page from Audible 'Upsell' page</t>
  </si>
  <si>
    <t xml:space="preserve">D100891020, D87013453 </t>
  </si>
  <si>
    <t>Nov  
Eanab BRD 
Target</t>
  </si>
  <si>
    <t>J12.3_518</t>
  </si>
  <si>
    <t>Jan  
Eanab BRD 
Target</t>
  </si>
  <si>
    <t>SBR-'J12.4-023</t>
  </si>
  <si>
    <t>June  
Eanab BRD 
Target</t>
  </si>
  <si>
    <t>Aug  
Eanab BRD 
Target</t>
  </si>
  <si>
    <t>J13.2_779</t>
  </si>
  <si>
    <t>Mainline_Oct
Eanab BRD 
Target</t>
  </si>
  <si>
    <t>Dec  
Eanab BRD 
Target</t>
  </si>
  <si>
    <t>J13.3_009_SBR</t>
  </si>
  <si>
    <t>February
Eanab BRD 
Target</t>
  </si>
  <si>
    <t>April 
Eanab BRD 
Target</t>
  </si>
  <si>
    <t>Mainline  
Eanab BRD 
Target</t>
  </si>
  <si>
    <t>J14.1_1124</t>
  </si>
  <si>
    <t>J14.1_1141</t>
  </si>
  <si>
    <t>J13.7_054</t>
  </si>
  <si>
    <t>J14.3_1220 (Chrome V1)</t>
  </si>
  <si>
    <t>J14.4.1286 (Chrome V2)</t>
  </si>
  <si>
    <t>J14.4.1391
(Chrome V2)</t>
  </si>
  <si>
    <t>J14.3_43</t>
  </si>
  <si>
    <t>J15.1_032</t>
  </si>
  <si>
    <t>Nov  
Icewine BRD 
Target</t>
  </si>
  <si>
    <t>Mainline J12.3_526</t>
  </si>
  <si>
    <t>Jan  
Icewine BRD 
Target</t>
  </si>
  <si>
    <t>J12.4-022</t>
  </si>
  <si>
    <t>Aug  
Icewine BRD 
Target</t>
  </si>
  <si>
    <t>Mainline  
Icewine BRD 
Target</t>
  </si>
  <si>
    <t>J13.2_012</t>
  </si>
  <si>
    <t>Dec
Icewine BRD 
Target</t>
  </si>
  <si>
    <t>J13.3.855</t>
  </si>
  <si>
    <t>February  
Icewine BRD 
Target</t>
  </si>
  <si>
    <t>J13.5_897</t>
  </si>
  <si>
    <t>April 
Icewine BRD 
Target</t>
  </si>
  <si>
    <t>Nov 
Muscat BRD 
Target</t>
  </si>
  <si>
    <t>J12.3_495</t>
  </si>
  <si>
    <t>Jan  
Muscat BRD 
Target</t>
  </si>
  <si>
    <t>Mainline 586/589</t>
  </si>
  <si>
    <t>J12.4_42</t>
  </si>
  <si>
    <t>June  
Muscat BRD 
Target</t>
  </si>
  <si>
    <t>Mainline _Oct
Muscat BRD 
Target</t>
  </si>
  <si>
    <t>Dec  
Muscat BRD 
Target</t>
  </si>
  <si>
    <t>J13.4_888</t>
  </si>
  <si>
    <t>J13.3_020</t>
  </si>
  <si>
    <t>February  
Muscat BRD 
Target</t>
  </si>
  <si>
    <t>April  
Muscat BRD 
Target</t>
  </si>
  <si>
    <t>SBR_008</t>
  </si>
  <si>
    <t>Mainline  
Muscat BRD 
Target</t>
  </si>
  <si>
    <t>J13.6_990</t>
  </si>
  <si>
    <t>J13.7_1004</t>
  </si>
  <si>
    <t>J13.7.B1090</t>
  </si>
  <si>
    <t>J14.1_1150</t>
  </si>
  <si>
    <t>J13.7_059</t>
  </si>
  <si>
    <t>J14.2_B1207</t>
  </si>
  <si>
    <t>14.3_1237 (Chrome V1)</t>
  </si>
  <si>
    <t>J14.4_B1292 (Chrome V2)</t>
  </si>
  <si>
    <t>J14.3_049     (V2 Chrome)</t>
  </si>
  <si>
    <t>Nov
Whisky BRD 
Target</t>
  </si>
  <si>
    <t>Jan  
Whisky BRD 
Target</t>
  </si>
  <si>
    <t>J13.1_584</t>
  </si>
  <si>
    <t>June 
Whisky BRD 
Target</t>
  </si>
  <si>
    <t>J12.6_711</t>
  </si>
  <si>
    <t>Oct_Mainline  
Whisky BRD 
Target</t>
  </si>
  <si>
    <t>J13.3_798</t>
  </si>
  <si>
    <t>J13.3_826</t>
  </si>
  <si>
    <t>Dec 
Whisky BRD 
Target</t>
  </si>
  <si>
    <t>J13.3_13</t>
  </si>
  <si>
    <t>February  
Whisky BRD 
Target</t>
  </si>
  <si>
    <t>April 
Whisky BRD 
Target</t>
  </si>
  <si>
    <t>Mainline  
Whisky BRD 
Target</t>
  </si>
  <si>
    <t>J13.6_B014</t>
  </si>
  <si>
    <t>J13.7_1060</t>
  </si>
  <si>
    <t>J14.2_B023 (V1 Chrome)</t>
  </si>
  <si>
    <t>J14.4_1316 (Chrome V2)</t>
  </si>
  <si>
    <t>J14.3_70  (V2 Chrome)</t>
  </si>
  <si>
    <t>J15.1_1419 (Chrome V2)</t>
  </si>
  <si>
    <t>J15.1.035</t>
  </si>
  <si>
    <t>J16.2.1635</t>
  </si>
  <si>
    <t>Jan
Cognac BRD 
Target</t>
  </si>
  <si>
    <t>Mar 
Cognac BRD 
Target</t>
  </si>
  <si>
    <t>Mainline-263</t>
  </si>
  <si>
    <t>Mainline - J11.1-294</t>
  </si>
  <si>
    <t>May 
Cognac BRD 
Target</t>
  </si>
  <si>
    <t>July  
Cognac BRD 
Target</t>
  </si>
  <si>
    <t>Nov  
Cognac BRD 
Target</t>
  </si>
  <si>
    <t>Jan 
Cognac BRD 
Target</t>
  </si>
  <si>
    <t>June
Cognac BRD 
Target</t>
  </si>
  <si>
    <t>J12.5_42</t>
  </si>
  <si>
    <t>Aug  
Cognac BRD 
Target</t>
  </si>
  <si>
    <t>13.2_761</t>
  </si>
  <si>
    <t>Mainline_Oct  
Cognac BRD 
Target</t>
  </si>
  <si>
    <t>J13.3_839</t>
  </si>
  <si>
    <t>Dec  
Cognac BRD 
Target</t>
  </si>
  <si>
    <t>J13.3_33_SBR</t>
  </si>
  <si>
    <t>February  
Cognac BRD 
Target</t>
  </si>
  <si>
    <t>April 
Cognac BRD 
Target</t>
  </si>
  <si>
    <t>Mainline  
Cognac BRD 
Target</t>
  </si>
  <si>
    <t>J13.7.1021</t>
  </si>
  <si>
    <t>J13.7.1048</t>
  </si>
  <si>
    <t>J13.7.1064</t>
  </si>
  <si>
    <t>J14.1.1136</t>
  </si>
  <si>
    <t>J13.7.065</t>
  </si>
  <si>
    <t>J14.4_1294 (V2 Chrome)</t>
  </si>
  <si>
    <t>J14.3_B024    (V2 Chrome)</t>
  </si>
  <si>
    <t>J15.1.042</t>
  </si>
  <si>
    <t>J16.2.1.003</t>
  </si>
  <si>
    <t>Nov 
moonshineBRD 
Target</t>
  </si>
  <si>
    <t>Jan  
moonshineBRD 
Target</t>
  </si>
  <si>
    <t xml:space="preserve">J12.5 - 662 (sec) </t>
  </si>
  <si>
    <t>June  
moonshine BRD 
Target</t>
  </si>
  <si>
    <t>J12.5-022</t>
  </si>
  <si>
    <t>Aug 
moonshine BRD 
Target</t>
  </si>
  <si>
    <t>Mainline_Oct  
moonshine BRD 
Target</t>
  </si>
  <si>
    <t>J13.3 813_815</t>
  </si>
  <si>
    <t>Dec  
moonshine BRD 
Target</t>
  </si>
  <si>
    <t>J13.4.881</t>
  </si>
  <si>
    <t>J13.3.033</t>
  </si>
  <si>
    <t>February 
moonshine BRD 
Target</t>
  </si>
  <si>
    <t>J13.4_012</t>
  </si>
  <si>
    <t>Mainline  
moonshine BRD 
Target</t>
  </si>
  <si>
    <t>J13.7_1090</t>
  </si>
  <si>
    <t>J14.1_1107</t>
  </si>
  <si>
    <t>J14.1_B004</t>
  </si>
  <si>
    <t>J14.2_B011 (V1 Chrome)</t>
  </si>
  <si>
    <t>Mainline  
Moonshine BRD 
Target</t>
  </si>
  <si>
    <t>J14.4.1314  (V2 chrome)</t>
  </si>
  <si>
    <t>J14.4.1344  (V2 chrome)</t>
  </si>
  <si>
    <t xml:space="preserve"> J14.3_B039         (V2 Chrome)</t>
  </si>
  <si>
    <t>J15.1.040</t>
  </si>
  <si>
    <t>J16.2_1570</t>
  </si>
  <si>
    <t>J16.3.1690</t>
  </si>
  <si>
    <t>J16.5.1774</t>
  </si>
  <si>
    <t>J16.6_B1867</t>
  </si>
  <si>
    <t>J16.8.1970</t>
  </si>
  <si>
    <t>J16.7_018</t>
  </si>
  <si>
    <t>J16.10_15</t>
  </si>
  <si>
    <t>J17.1_2130</t>
  </si>
  <si>
    <t>J16.21_027</t>
  </si>
  <si>
    <t>Nov  
Jaeger BRD 
Target</t>
  </si>
  <si>
    <t>J12.3.518</t>
  </si>
  <si>
    <t>Jan  
Jaeger BRD 
Target</t>
  </si>
  <si>
    <t>J12.4_29/33</t>
  </si>
  <si>
    <t>June 
Jaeger BRD 
Target</t>
  </si>
  <si>
    <t>Mainline_Oct 
Jaeger BRD 
Target</t>
  </si>
  <si>
    <t>J13.2_003/005</t>
  </si>
  <si>
    <t>Dec  
Jaeger BRD 
Target</t>
  </si>
  <si>
    <t>J13.3_031</t>
  </si>
  <si>
    <t>February
Jaeger BRD 
Target</t>
  </si>
  <si>
    <t>13.5.910</t>
  </si>
  <si>
    <t>April  
Jaeger BRD 
Target</t>
  </si>
  <si>
    <t>Mainline  
Jaeger BRD 
Target</t>
  </si>
  <si>
    <t>J14.1_1119</t>
  </si>
  <si>
    <t>J14.2_B052 (V2 Chrome)</t>
  </si>
  <si>
    <t>J14.4_1308 (V2 Chrome)</t>
  </si>
  <si>
    <t>J14.3_49 (V2 Chrome)</t>
  </si>
  <si>
    <t>J14.4_1414 (V2 Chrome)</t>
  </si>
  <si>
    <t>J15.1_026</t>
  </si>
  <si>
    <t>J16.2.1_026</t>
  </si>
  <si>
    <t>J16.6_B1859</t>
  </si>
  <si>
    <t>J16.8.1962</t>
  </si>
  <si>
    <t>J16.10.2053</t>
  </si>
  <si>
    <t xml:space="preserve">  Mainline BRD Target 
(sec)</t>
  </si>
  <si>
    <t>Aug  BRD Target 
(sec)</t>
  </si>
  <si>
    <t>J13.2_36</t>
  </si>
  <si>
    <t>J13.3_033_NewWaveform</t>
  </si>
  <si>
    <t xml:space="preserve">  Mainline BRD Target 
(sec)_New_WF</t>
  </si>
  <si>
    <t>April Stinger BRD Target 
(sec)_</t>
  </si>
  <si>
    <t>J13.6_942</t>
  </si>
  <si>
    <t xml:space="preserve">  Mainline Stinger BRD Target 
(sec)</t>
  </si>
  <si>
    <t>J13.7.1014</t>
  </si>
  <si>
    <t>J13.7_1071</t>
  </si>
  <si>
    <t>J13.7_40</t>
  </si>
  <si>
    <t>Dec_00</t>
  </si>
  <si>
    <t>J14.3.1243 (Chrome V1)</t>
  </si>
  <si>
    <t>J14.4_1303 (V2 Chrome)</t>
  </si>
  <si>
    <t>J14.4_1377 (V2 Chrome)</t>
  </si>
  <si>
    <t>J14.3_B023</t>
  </si>
  <si>
    <t>J16.3.1691</t>
  </si>
  <si>
    <t>J16.2.1_010</t>
  </si>
  <si>
    <t>16.4_B1746</t>
  </si>
  <si>
    <t>J16.5_1804</t>
  </si>
  <si>
    <t>J16.6.1844</t>
  </si>
  <si>
    <t>J16.6_B026</t>
  </si>
  <si>
    <t>J16.8_1950</t>
  </si>
  <si>
    <t>J16.7.011</t>
  </si>
  <si>
    <t>J16.9.1993</t>
  </si>
  <si>
    <t>J16.8_B007</t>
  </si>
  <si>
    <t>J16.10.2046</t>
  </si>
  <si>
    <t>J16.10_19</t>
  </si>
  <si>
    <t xml:space="preserve">J16.21_26 </t>
  </si>
  <si>
    <t>J18.1_2264</t>
  </si>
  <si>
    <t>B18.1_B022</t>
  </si>
  <si>
    <t>J14.1_1131</t>
  </si>
  <si>
    <t>J14.3_1254 (Chrome V2)</t>
  </si>
  <si>
    <t>J14.2.34 (V2 Chrome)</t>
  </si>
  <si>
    <t>J14.4.1286 (V2 Chrome)</t>
  </si>
  <si>
    <t>J14.3_B026</t>
  </si>
  <si>
    <t>J15.1.022</t>
  </si>
  <si>
    <t>16.4_1752</t>
  </si>
  <si>
    <t>J16.6.1865</t>
  </si>
  <si>
    <t>J16.7.1928</t>
  </si>
  <si>
    <t>J16.9_1977</t>
  </si>
  <si>
    <t>J16.21_014</t>
  </si>
  <si>
    <t>J18.2_B2347</t>
  </si>
  <si>
    <t>J18.1_B010</t>
  </si>
  <si>
    <t>J18.2_B006</t>
  </si>
  <si>
    <t>J18.3_004</t>
  </si>
  <si>
    <t>J18.6_B2509</t>
  </si>
  <si>
    <t>J16.2.1_024</t>
  </si>
  <si>
    <t>16.4_1726</t>
  </si>
  <si>
    <t>J16.4_B007</t>
  </si>
  <si>
    <t>J16.6.1851</t>
  </si>
  <si>
    <t>J16.5_B026</t>
  </si>
  <si>
    <t>J16.7_1924</t>
  </si>
  <si>
    <t>J16.8_1952</t>
  </si>
  <si>
    <t>J16.10_019</t>
  </si>
  <si>
    <t>J16.21_ 008</t>
  </si>
  <si>
    <t>J17.3_2291</t>
  </si>
  <si>
    <t>J17.1_B025</t>
  </si>
  <si>
    <t>B18.1_B012</t>
  </si>
  <si>
    <t>J18.4_B2441</t>
  </si>
  <si>
    <t>J18.3_028</t>
  </si>
  <si>
    <t>J16.2_1571</t>
  </si>
  <si>
    <t>J16.2.27</t>
  </si>
  <si>
    <t>J16.4_B011</t>
  </si>
  <si>
    <t>J16.6_011 VFAT</t>
  </si>
  <si>
    <t>J16.6_011 EXT4 (with Encryption)</t>
  </si>
  <si>
    <t>J16.7_020 VFAT</t>
  </si>
  <si>
    <t>J16.7_020 EXT4</t>
  </si>
  <si>
    <t>J16.10_2040 VFAT</t>
  </si>
  <si>
    <t>J16.10_2040 EXT4</t>
  </si>
  <si>
    <t>VFAT J16.10_021</t>
  </si>
  <si>
    <t>EXT4 J16.10_021</t>
  </si>
  <si>
    <t>J17.1_2123 VFAT</t>
  </si>
  <si>
    <t>J17.1_2123 EXT4</t>
  </si>
  <si>
    <t>VFAT J16.21_B008</t>
  </si>
  <si>
    <t>EXT4 J16.021_B008</t>
  </si>
  <si>
    <t>J18.1 Mainline BRD with Barolo</t>
  </si>
  <si>
    <t>J17.3_B017 VFAT</t>
  </si>
  <si>
    <t>J17.3_B017 EXT4</t>
  </si>
  <si>
    <t>J18.2_B2326 VFAT</t>
  </si>
  <si>
    <t>J18.2_B2326 EXT4</t>
  </si>
  <si>
    <t>J18.1_B022 (VFAT)</t>
  </si>
  <si>
    <t xml:space="preserve"> J18.2_B019 (VAFT)</t>
  </si>
  <si>
    <t xml:space="preserve"> J18.2_B019 (EXT4)</t>
  </si>
  <si>
    <t>J18.3_B020  EXT4</t>
  </si>
  <si>
    <t>J16.21.26</t>
  </si>
  <si>
    <t>J18.1_2275</t>
  </si>
  <si>
    <t>J18.3_B013</t>
  </si>
  <si>
    <t>J18.2_B005</t>
  </si>
  <si>
    <t>J18.3_029</t>
  </si>
  <si>
    <t xml:space="preserve">J17.2_B012  
</t>
  </si>
  <si>
    <t>J17.3_B014</t>
  </si>
  <si>
    <t xml:space="preserve"> J18.2 Mainline Piso BRD Target</t>
  </si>
  <si>
    <t xml:space="preserve"> J18.3 Mainline Piso BRD Target</t>
  </si>
  <si>
    <t xml:space="preserve">J18.3_B2384             </t>
  </si>
  <si>
    <t xml:space="preserve"> J18.4 Mainline Piso BRD Target</t>
  </si>
  <si>
    <t>J18.3_B016</t>
  </si>
  <si>
    <t>J18.5_B2642</t>
  </si>
  <si>
    <t>J18.1_B2275</t>
  </si>
  <si>
    <t>J18.3_B2376</t>
  </si>
  <si>
    <t>J18.3_008</t>
  </si>
  <si>
    <t>J18.4_B   (Java)</t>
  </si>
  <si>
    <t>J18.4_B009 (KRPP)</t>
  </si>
  <si>
    <t xml:space="preserve">Dev% </t>
  </si>
  <si>
    <t>Decanter_OOBE_MFA</t>
  </si>
  <si>
    <t>Decanter OOBE - Time taken to load 'Two Step Verification' page from registration page</t>
  </si>
  <si>
    <t>JFIFTEEN-224</t>
  </si>
  <si>
    <t>Decanter OOBE - Time taken to load 'Send verification code' page from 'Two Step Verification' page</t>
  </si>
  <si>
    <t>Decanter_OOBE_CBL</t>
  </si>
  <si>
    <t>Decanter OOBE - Time taken to load 'Verify Account' page from registration page.</t>
  </si>
  <si>
    <t>JFIFTEEN-225</t>
  </si>
  <si>
    <t>Decanter OOBE - Time taken to display code when 'Create code' is clicked.</t>
  </si>
  <si>
    <t>Decanter_OOBE_ODAC</t>
  </si>
  <si>
    <t>Decanter OOBE - Time taken to load 'Create a New Account: Country selector' screen.</t>
  </si>
  <si>
    <t>DCNTRPLTF-826.</t>
  </si>
  <si>
    <t>SBR-45480</t>
  </si>
  <si>
    <t>Decanter OOBE - Time taken to load 'Create an Amazon account" page.</t>
  </si>
  <si>
    <t>Decanter OOBE - Time taken to launch keyboard in 'Create an Amazon account' page.</t>
  </si>
  <si>
    <t>Decanter OOBE - Time taken to load 'Add a payment method' page.</t>
  </si>
  <si>
    <t>YTC</t>
  </si>
  <si>
    <t>D93418965</t>
  </si>
  <si>
    <t>Decanter OOBE - Time taken to launch keyboard in 'Add a payment method' page.</t>
  </si>
  <si>
    <t>Decanter OOBE - Time taken to load 'Billing address' page.</t>
  </si>
  <si>
    <t>Decanter OOBE - Time taken to launch keyboard in 'Billing address' page.</t>
  </si>
  <si>
    <t>J18.6_B034</t>
  </si>
  <si>
    <t>J19.2_B2642</t>
  </si>
  <si>
    <t>J19.2_B2655</t>
  </si>
  <si>
    <t>J18.6_B2522</t>
  </si>
  <si>
    <t>J18.6_B033</t>
  </si>
  <si>
    <t>J19.2_B2646</t>
  </si>
  <si>
    <t>J18.6_B2518_B2521 (EXT4)</t>
  </si>
  <si>
    <t xml:space="preserve">J18.6_B023
EXT4
</t>
  </si>
  <si>
    <t>J19.2_B (VFAT)</t>
  </si>
  <si>
    <t>J19.2_B2642 (EXT4)</t>
  </si>
  <si>
    <t xml:space="preserve"> J19.3 Mainline Barolo BRD Target</t>
  </si>
  <si>
    <t>J19.3_B (VFAT)</t>
  </si>
  <si>
    <t>J19.3_B2687 (EXT4)</t>
  </si>
  <si>
    <t>J18.6_B0011</t>
  </si>
  <si>
    <t>J19.2_B2624</t>
  </si>
  <si>
    <t>J18.6_B012_14</t>
  </si>
  <si>
    <t>J18.6_B019 (ZRAM)</t>
  </si>
  <si>
    <t>J19.2_B2652/55</t>
  </si>
  <si>
    <t>Hallsensor</t>
  </si>
  <si>
    <t>Hall_Sensor</t>
  </si>
  <si>
    <t>Suspend-to-YJ-without-DTCP</t>
  </si>
  <si>
    <t>Open the cover with Hall sensor - Wakeup time - T2 - YJ(with out DTCP)</t>
  </si>
  <si>
    <t>Hardware NA</t>
  </si>
  <si>
    <t>GRoK</t>
  </si>
  <si>
    <t>Launch-GRoK-to-Updates-Page-Warm</t>
  </si>
  <si>
    <t>Time to launch GRoK and land on updates page (warm)</t>
  </si>
  <si>
    <t>SBR-20508</t>
  </si>
  <si>
    <t>blocked</t>
  </si>
  <si>
    <t>SBR-35255, SBR-39699</t>
  </si>
  <si>
    <t>SBR-32841</t>
  </si>
  <si>
    <t>Grok icon "g" is missing in decater UI</t>
  </si>
  <si>
    <t>BT</t>
  </si>
  <si>
    <t>Bluetooth</t>
  </si>
  <si>
    <t>Launch-BT-dialog-settings</t>
  </si>
  <si>
    <t>BT Connect dialogue pop up- Precondition to turn on BT</t>
  </si>
  <si>
    <t xml:space="preserve">Decenter setting (New UI) has changed. As informed need BRD confirmation </t>
  </si>
  <si>
    <t>Scannes-list-BT-connect-dialog</t>
  </si>
  <si>
    <t>Time for scanned BT devices to appear in BT Connect dialogue</t>
  </si>
  <si>
    <t xml:space="preserve">JFIFTEEN-214, SBR-37992 </t>
  </si>
  <si>
    <t>Scannes-list-BT-connect-dialog-Before-scan-cycle-completes</t>
  </si>
  <si>
    <t>Time to connect to BT device for the first time- before scan cycle completes</t>
  </si>
  <si>
    <t>Re-connect-from-suspend-already-Paired-BT-devices</t>
  </si>
  <si>
    <t>Re-connect after suspend</t>
  </si>
  <si>
    <t>SBR-62729</t>
  </si>
  <si>
    <t>SBR-25150</t>
  </si>
  <si>
    <t>Turn-ON-BT-QA</t>
  </si>
  <si>
    <t>Quick Actions: Turning ON BT</t>
  </si>
  <si>
    <t>JFIFTEEN-214</t>
  </si>
  <si>
    <t>SBR-54278</t>
  </si>
  <si>
    <t>Turn-OFF-BT-QA</t>
  </si>
  <si>
    <t>Quick Actions: Turning OFF BT</t>
  </si>
  <si>
    <t>SBR-53887</t>
  </si>
  <si>
    <t>Re-connect-already-Paired-BT-devices</t>
  </si>
  <si>
    <t>Re-connect to a previously paired BT device</t>
  </si>
  <si>
    <t>Reconnect-BT-by-Turning-OFF-Quick-Actions</t>
  </si>
  <si>
    <t>Re-connect after turning BT off from  Quick Actions</t>
  </si>
  <si>
    <t>By design NA</t>
  </si>
  <si>
    <t>JFOURTEEN-743</t>
  </si>
  <si>
    <t>T2-Suspend-ActiveDTCP</t>
  </si>
  <si>
    <t>Wake-up time from suspend to Active DTCP page</t>
  </si>
  <si>
    <t>Sasquatch tool is not working. hence Blocked</t>
  </si>
  <si>
    <t>Launch-Store-First-Time-Open</t>
  </si>
  <si>
    <t>Time to Launch store for first time</t>
  </si>
  <si>
    <t>K4K_Tutorial</t>
  </si>
  <si>
    <t>LaunchTutorialPage-StartReading-ProfilePickerPage</t>
  </si>
  <si>
    <t>Time taken to launch Tutorial page when "start reading" is clicked in Profile Picker Page</t>
  </si>
  <si>
    <t>BLOCKED</t>
  </si>
  <si>
    <t>KKE Tutorial Flow has been changed (New Flow). Hence Blocked</t>
  </si>
  <si>
    <t>EINKQA-432</t>
  </si>
  <si>
    <t>LoadStartReadingPage-TutorialPage</t>
  </si>
  <si>
    <t>Time taken to load the "start reading " page after clicking done in tutorial page</t>
  </si>
  <si>
    <t>SBR-15674</t>
  </si>
  <si>
    <t>LoadHomeScreen-ClickStartReading-WelcomeNote-HomePageWI-CoverImage</t>
  </si>
  <si>
    <t>Time taken to load Home screen with cards when start reading is clicked in welcome note in Home page (With cover image loaded)</t>
  </si>
  <si>
    <t>SBR-15126,SBR-21809</t>
  </si>
  <si>
    <t>Time taken to load home page from different page i.e. from recent</t>
  </si>
  <si>
    <t xml:space="preserve">KKE-1316 </t>
  </si>
  <si>
    <t>SBR-25379</t>
  </si>
  <si>
    <t>Time to switch from browser to ebook</t>
  </si>
  <si>
    <t>MTP</t>
  </si>
  <si>
    <t>Time taken to copy 100 pdfs to device from PC</t>
  </si>
  <si>
    <t>Time taken to copy 100 pdfs to device from Linux</t>
  </si>
  <si>
    <t>Time taken to copy 100 pdfs to device from MAC</t>
  </si>
  <si>
    <t>BEV</t>
  </si>
  <si>
    <t>Thumbnail load time - initial BEV open - only pen strokes fully loaded</t>
  </si>
  <si>
    <t>BEV close time - back button - pen and highlighter strokes</t>
  </si>
  <si>
    <t>Customer converts a notebook with 1 Page - Preview - 160 Words - Summarize - Existing</t>
  </si>
  <si>
    <t>Customer converts a notebook with 5 Pages - Preview - 160 Words - Summarize - Existing</t>
  </si>
  <si>
    <t>Customer converts a notebook with 15 Pages - Preview- 160 Words - Summarize - Existing</t>
  </si>
  <si>
    <t>50 pages existing notebook, 15 selected - Preview- 160 Words - Summarize - Existing</t>
  </si>
  <si>
    <t>50 pages existing notebook, 1 selected - Preview- 160 Words - Summarize - Existing</t>
  </si>
  <si>
    <t>Customer converts a notebook with 1 Page - Preview -160 Words - Refine - Existing</t>
  </si>
  <si>
    <t>Customer converts a notebook with 5 Pages - Preview - 160 Words - Refine - Existing</t>
  </si>
  <si>
    <t>Customer converts a notebook with 10 Pages - Preview-160 Words - Refine - Existing</t>
  </si>
  <si>
    <t>50 pages existing notebook, 10 selected - Preview-160 Words - Refine - Existing</t>
  </si>
  <si>
    <t>50 pages existing notebook, 1 selected - Preview -160 Words - Refine - Existing</t>
  </si>
  <si>
    <t>Go to a page 8 with summarized text of 15 pages and 160 words</t>
  </si>
  <si>
    <t>Delete a notebook with summarized text of 15 pages and 160 words</t>
  </si>
  <si>
    <t>BEV next page turn with summarized text of 50 pages with 160 words in each page</t>
  </si>
  <si>
    <t>BEV prev page turn with summarized text of 50 pages with 160 words in each page</t>
  </si>
  <si>
    <t>Add new page in BEV with summarized text of 50 pages with 160 words in each page</t>
  </si>
  <si>
    <t>Delete new page in BEV with summarized text of 50 pages with 160 words in each page</t>
  </si>
  <si>
    <t>Move a new page in BEV in with summarized text of 50 pages with 160 words in each page</t>
  </si>
  <si>
    <t>Change template in BEV with summarized text of 50 pages with 160 words in each page - selected page</t>
  </si>
  <si>
    <t>Share entire notebook with summarized text of 50 pages with 160 words in each page - Send S3 Bucket</t>
  </si>
  <si>
    <t>Share entire notebook after Refined text of 50 pages with 160 words in each page - Send S3 Bucket</t>
  </si>
  <si>
    <t>Double Tap</t>
  </si>
  <si>
    <t>Inside kids -&gt; YJ reader -&gt; Next page turn with double tap</t>
  </si>
  <si>
    <t>Inside kids -&gt; Home -&gt;Next page turn with double tap</t>
  </si>
  <si>
    <t>Inside kids -&gt; Library -&gt; Next page turn with double tap</t>
  </si>
  <si>
    <t>Font Family</t>
  </si>
  <si>
    <t>Measure the font settlement in preview for the font family switch from Cadia to Florio</t>
  </si>
  <si>
    <t>Measure the font settlement in preview for the font family switch from florio to notewright</t>
  </si>
  <si>
    <t>Measure the font settlement in preview switch font size from 3 to 6</t>
  </si>
  <si>
    <t>Measure the font settlement in preview switch font size from 5 to 8</t>
  </si>
  <si>
    <t>Measure the font settlement in preview switch from line spacing "Medium to Narrow"</t>
  </si>
  <si>
    <t>1.5X Mode - Bluetooth</t>
  </si>
  <si>
    <t>Launch-BT-dialog-settings_Barolo/Pisco</t>
  </si>
  <si>
    <t>Turn-ON-BT-QA_Barolo/Pisco</t>
  </si>
  <si>
    <t>Turn-OFF-BT-QA_Barolo/Pisco</t>
  </si>
  <si>
    <t>2X Mode - Bluetooth</t>
  </si>
  <si>
    <t>Launch-BT-dialog-settings_All devices</t>
  </si>
  <si>
    <t>Turn-ON-BT-QA_All devices</t>
  </si>
  <si>
    <t>Turn-OFF-BT-QA_All devices</t>
  </si>
  <si>
    <t>J18.6_B001/04</t>
  </si>
  <si>
    <t>J18.6_B026
EXT4</t>
  </si>
  <si>
    <t>J19.2_B2634(EXT4)</t>
  </si>
  <si>
    <t>J18.6_B011</t>
  </si>
  <si>
    <t>J19.2_B2634</t>
  </si>
  <si>
    <t xml:space="preserve"> J19.3 Mainline Rossini BRD Target</t>
  </si>
  <si>
    <t>J18.6_B2521_26</t>
  </si>
  <si>
    <t>J19.2_B2651_55</t>
  </si>
  <si>
    <t>J19.2_B</t>
  </si>
  <si>
    <t>J19.2_B2652</t>
  </si>
  <si>
    <t>DevicePasscode- to-Home-after-Suspend</t>
  </si>
  <si>
    <t>To Home screen ( Device Password to Home after T2)</t>
  </si>
  <si>
    <t>Wi-Fi</t>
  </si>
  <si>
    <t>Time taken to scan (Disabled)</t>
  </si>
  <si>
    <t>Time taken to connect (WEP)</t>
  </si>
  <si>
    <t>SBR-61243</t>
  </si>
  <si>
    <t>Time taken to Re-connect after Turn OFF/ON Wireless (WPA2-TKIP +AES)</t>
  </si>
  <si>
    <t>Due to new decanther UI change WIFI option is not showing in quick action menu</t>
  </si>
  <si>
    <t>60 sec download in WiFi (WPA2-AES) - 1.5 Mbps - 3 MB book</t>
  </si>
  <si>
    <t>SBR-54187</t>
  </si>
  <si>
    <t>Accessibility_ScreenReader</t>
  </si>
  <si>
    <t>ASR-Gesture-Audio-Btdevice(new Btdevice)</t>
  </si>
  <si>
    <t>ASR Gesture to confirmation audio in BT device (new paired device)</t>
  </si>
  <si>
    <t>Confirmation-Gesture-VV-audio-BT</t>
  </si>
  <si>
    <t>Confirmation gesture to Voice view activated audio in BT device</t>
  </si>
  <si>
    <t>ASR-Gesture-Connected-Tone- BT device(already Paired device)</t>
  </si>
  <si>
    <t>(BT is OFF) ASR Gesture to connected tone in BT device (already paired device)</t>
  </si>
  <si>
    <t>Reconnect-suspend-connected Tone(already Paired device)</t>
  </si>
  <si>
    <t>Wakeup from suspend to connected tone (already paired device)</t>
  </si>
  <si>
    <t>SBR-23653</t>
  </si>
  <si>
    <t>SBR-23653 , SBR-25361</t>
  </si>
  <si>
    <t>Plus_OneMode</t>
  </si>
  <si>
    <t>Settings-switch-smaller-large</t>
  </si>
  <si>
    <t>Time taken to switch between Smaller size to Larger size from settings page</t>
  </si>
  <si>
    <t>Browser -&gt; Wikipedia Next page turn( for large content ) with double tap</t>
  </si>
  <si>
    <t>Search summary page -&gt; Next page turn with double tap</t>
  </si>
  <si>
    <t>EAA_Accessibility_ScreenReader</t>
  </si>
  <si>
    <t>Validate latency to open book.</t>
  </si>
  <si>
    <t>SBR-50316</t>
  </si>
  <si>
    <t>Validate latency to close the book by reverse L gesture</t>
  </si>
  <si>
    <t>1.5X Mode_Plus_OneMode</t>
  </si>
  <si>
    <t>Settings-switch-smaller-large_All device</t>
  </si>
  <si>
    <t>Time taken to switch between 1X size to 2X size from settings page</t>
  </si>
  <si>
    <t>2X Mode_Plus_OneMode</t>
  </si>
  <si>
    <t>Settings-switch-smaller-large_Barolo/Pisco</t>
  </si>
  <si>
    <t>Time taken to switch between 1.5X size to 2X size from settings page</t>
  </si>
  <si>
    <t>J14.2_1202</t>
  </si>
  <si>
    <t>Feb_00</t>
  </si>
  <si>
    <t>J14.3_49</t>
  </si>
  <si>
    <t>J15.5.1424</t>
  </si>
  <si>
    <t>J16.2_1621</t>
  </si>
  <si>
    <t>J14.2.1191</t>
  </si>
  <si>
    <t>J14.4.1391 (V2 Chrome)</t>
  </si>
  <si>
    <t>J15.1_040</t>
  </si>
  <si>
    <t>J14.1_014</t>
  </si>
  <si>
    <t>J14.2_003 (V1 Chrome)</t>
  </si>
  <si>
    <t>J14.4.1325 (V2 Chrome)</t>
  </si>
  <si>
    <t>J14.3_44</t>
  </si>
  <si>
    <t>J16.2.1630</t>
  </si>
  <si>
    <t>J16.2_B1643</t>
  </si>
  <si>
    <t>J14.1_010</t>
  </si>
  <si>
    <t>J14.4_B1314 (Chrome V2) (Samsung 32GB)</t>
  </si>
  <si>
    <t>J14.3_024 (Chrome V2)</t>
  </si>
  <si>
    <t>J16.3_1691</t>
  </si>
  <si>
    <t>Mainline
Moonshine BRD
(sec)</t>
  </si>
  <si>
    <t>J14.1.030</t>
  </si>
  <si>
    <t>J14.4.#1398 (Chrome V2)</t>
  </si>
  <si>
    <t>J15.1.016</t>
  </si>
  <si>
    <t>J16.2_1541</t>
  </si>
  <si>
    <t>J16.2_B1546</t>
  </si>
  <si>
    <t>J16.3.1680</t>
  </si>
  <si>
    <t>J16.2.1.26</t>
  </si>
  <si>
    <t>J16.5_B1769</t>
  </si>
  <si>
    <t>J16.4_B019</t>
  </si>
  <si>
    <t>J16.4_B022</t>
  </si>
  <si>
    <t>J16.5_B016</t>
  </si>
  <si>
    <t>J16.6_B004</t>
  </si>
  <si>
    <t>J16.8_B001</t>
  </si>
  <si>
    <t>Mainline
Jaeger BRD
(sec)</t>
  </si>
  <si>
    <t>J14.2_052 (V2 Chrome)</t>
  </si>
  <si>
    <t>J14.4.1294 (Chrome V2)</t>
  </si>
  <si>
    <t>J15.1.1428</t>
  </si>
  <si>
    <t>J15.1_ B032 (V2 Chrome)</t>
  </si>
  <si>
    <t>J16.5_B1781</t>
  </si>
  <si>
    <t>J16.6_B011</t>
  </si>
  <si>
    <t>J16.6_B018</t>
  </si>
  <si>
    <t>J16.8_1951</t>
  </si>
  <si>
    <t>J16.10_B2053</t>
  </si>
  <si>
    <t>J16.10_004</t>
  </si>
  <si>
    <t>J16.21_36</t>
  </si>
  <si>
    <t>Mainline
Stinger BRD
(sec)</t>
  </si>
  <si>
    <t>J14.1_027</t>
  </si>
  <si>
    <t>J14.2_055 (V2 Chrome)</t>
  </si>
  <si>
    <t>J14.4.#00</t>
  </si>
  <si>
    <t>J14.3_010 (V2 Chrome)</t>
  </si>
  <si>
    <t>J14.4.1414</t>
  </si>
  <si>
    <t>J15.1_022</t>
  </si>
  <si>
    <t>J16.2.1.004</t>
  </si>
  <si>
    <t>J16.4_1736</t>
  </si>
  <si>
    <t>J16.5_B025</t>
  </si>
  <si>
    <t>J16.7_B1920</t>
  </si>
  <si>
    <t>J16.6_24</t>
  </si>
  <si>
    <t>J16.7_B018</t>
  </si>
  <si>
    <t>J16.9_2007</t>
  </si>
  <si>
    <t>J16.10.19</t>
  </si>
  <si>
    <t>J16.21_B036</t>
  </si>
  <si>
    <t>J17.1_B027 (KRPP)</t>
  </si>
  <si>
    <t>J17.1_B028 (KRPP)</t>
  </si>
  <si>
    <t>J18.2 Mainline
Stinger BRD
(sec)</t>
  </si>
  <si>
    <t>J18.1_2321</t>
  </si>
  <si>
    <t>J18.3 Mainline
Stinger BRD
(sec)</t>
  </si>
  <si>
    <t>J18.2_B023</t>
  </si>
  <si>
    <t>J18.4 Mainline
Stinger BRD
(sec)</t>
  </si>
  <si>
    <t>J18.4</t>
  </si>
  <si>
    <t>J14.1_011</t>
  </si>
  <si>
    <t>J14.4.1322 (Chrome V2)</t>
  </si>
  <si>
    <t xml:space="preserve">J14.3_B033         (V2 Chrome) </t>
  </si>
  <si>
    <t>Mainline
Malbec BRD
(sec)</t>
  </si>
  <si>
    <t>J15.1_011</t>
  </si>
  <si>
    <t>J16.2.1_020</t>
  </si>
  <si>
    <t>J16.4_B042</t>
  </si>
  <si>
    <t>J16.6.1841</t>
  </si>
  <si>
    <t>J16.5_B002</t>
  </si>
  <si>
    <t>J16.6_026</t>
  </si>
  <si>
    <t>J16.7.18</t>
  </si>
  <si>
    <t>J16.8_B015</t>
  </si>
  <si>
    <t>J16.10.21</t>
  </si>
  <si>
    <t>J16.21_033</t>
  </si>
  <si>
    <t>J16.21_037</t>
  </si>
  <si>
    <t>J18.2 Mainline
Malbec BRD
(sec)</t>
  </si>
  <si>
    <t>J18.3 Mainline
Malbec BRD
(sec)</t>
  </si>
  <si>
    <t>J18.4 Mainline
Malbec BRD
(sec)</t>
  </si>
  <si>
    <t>J18.5 Mainline
Malbec BRD Target
(sec)</t>
  </si>
  <si>
    <t>J18.6 Mainline
Malbec BRD Target
(sec)</t>
  </si>
  <si>
    <t>J18.6_B026</t>
  </si>
  <si>
    <t>J19.2 Mainline
Malbec BRD Target
(sec)</t>
  </si>
  <si>
    <t>J19.2_B2637_46</t>
  </si>
  <si>
    <t>Mainline
Cava BRD
(sec)</t>
  </si>
  <si>
    <t>J15.1_004</t>
  </si>
  <si>
    <t>J16.6_B1875</t>
  </si>
  <si>
    <t>J16.6_030</t>
  </si>
  <si>
    <t>J16.7_012</t>
  </si>
  <si>
    <t>J16.10_2051</t>
  </si>
  <si>
    <t>J17.1_B031 (KRPP)</t>
  </si>
  <si>
    <t>J18.2 Mainline
Cava BRD
(sec)</t>
  </si>
  <si>
    <t>J18.1_B012</t>
  </si>
  <si>
    <t>J18.3 Mainline
Cava BRD
(sec)</t>
  </si>
  <si>
    <t>J18.1_B014 (KRPP)</t>
  </si>
  <si>
    <t>J18.4 Mainline
Cava BRD
(sec)</t>
  </si>
  <si>
    <t>J18.3_B_009</t>
  </si>
  <si>
    <t>J18.5 Mainline
Cava BRD Target
(sec)</t>
  </si>
  <si>
    <t>J18.6 Mainline
Cava BRD Target
(sec)</t>
  </si>
  <si>
    <t>J19.2 Mainline
Cava BRD Target
(sec)</t>
  </si>
  <si>
    <t>J19.2_B2646/49</t>
  </si>
  <si>
    <t>Barolo Target
(= Malbec)</t>
  </si>
  <si>
    <t>Mainline
Barolo BRD
(sec)</t>
  </si>
  <si>
    <t>J16.5.1782</t>
  </si>
  <si>
    <t>J16.4_B049</t>
  </si>
  <si>
    <t>J16.6_1864  (VFAT)</t>
  </si>
  <si>
    <t>J16.6_1864  (EXT4) (with Encryption)</t>
  </si>
  <si>
    <t>J16.5_B007 (VFAT)</t>
  </si>
  <si>
    <t>J16.5_B010 VFAT</t>
  </si>
  <si>
    <t>J16.7 VFAT</t>
  </si>
  <si>
    <t>J16.7 EXT4 Encrypted</t>
  </si>
  <si>
    <t>J16.6_B030 EXT4 With Encryption</t>
  </si>
  <si>
    <t>J16.7_B009 VFAT</t>
  </si>
  <si>
    <t>J16.7_B009 EXT4 With Encryption</t>
  </si>
  <si>
    <t>J16.9_1990 VFAT</t>
  </si>
  <si>
    <t>J16.8_005 VFAT</t>
  </si>
  <si>
    <t>J16.8_005 EXT4 Encrypted</t>
  </si>
  <si>
    <t>J16.10.2061_VFAT</t>
  </si>
  <si>
    <t>J16.10.2061 EXT4</t>
  </si>
  <si>
    <t xml:space="preserve"> 'J16.10_021 VFAT</t>
  </si>
  <si>
    <t>'J16.10_021 EXT4</t>
  </si>
  <si>
    <t>J17.1.2129</t>
  </si>
  <si>
    <t xml:space="preserve">J17.1_B2141 EXT4 (KRPP) </t>
  </si>
  <si>
    <t xml:space="preserve">J16.21_026 (VFAT) </t>
  </si>
  <si>
    <t>J16.21_026 (EXT4)</t>
  </si>
  <si>
    <t xml:space="preserve">J16.21_037 (VFAT) </t>
  </si>
  <si>
    <t>J16.21_037 (EXT4)</t>
  </si>
  <si>
    <t>J17.2_B011 (KPP) (VFAT)</t>
  </si>
  <si>
    <t>J17.2_B011 (KPP) (EXT4)</t>
  </si>
  <si>
    <t>J18.1 Mainline
Barolo BRD
(sec)</t>
  </si>
  <si>
    <t>J18.2 Mainline
Barolo BRD
(sec)</t>
  </si>
  <si>
    <t>J18.2_B VFAT</t>
  </si>
  <si>
    <t>J18.2_B2344 EXT4</t>
  </si>
  <si>
    <t>J18.2_B2348 EXT4</t>
  </si>
  <si>
    <t>J18.1_B022
(VFAT)</t>
  </si>
  <si>
    <t>J18.1_B022(EXT4)</t>
  </si>
  <si>
    <t>J18.3 Mainline
Barolo BRD
(sec)</t>
  </si>
  <si>
    <t>J18.4 Mainline
Barolo BRD
(sec)</t>
  </si>
  <si>
    <t>J18.4_B2442 (VFAT)</t>
  </si>
  <si>
    <t>J18.4_B2442 (EXT4)</t>
  </si>
  <si>
    <t>EXT4 J18.3_B005</t>
  </si>
  <si>
    <t>J18.5 Mainline
Barolo BRD Target
(sec)</t>
  </si>
  <si>
    <t>J18.6 Mainline
Barolo BRD Target
(sec)</t>
  </si>
  <si>
    <t>J18.6_B2513_15 (EXT4)</t>
  </si>
  <si>
    <t>J18.6_B034
EXT4</t>
  </si>
  <si>
    <t>J19.2_B2646_49 (EXT4)</t>
  </si>
  <si>
    <t>J16.21_22</t>
  </si>
  <si>
    <t>J18.1_B2307</t>
  </si>
  <si>
    <t>J17.1_B027 (Java)</t>
  </si>
  <si>
    <t xml:space="preserve">SBR_Mar    J18.1_B010 </t>
  </si>
  <si>
    <t xml:space="preserve">SBR_Mar    J18.1_B025 </t>
  </si>
  <si>
    <t>J18.5_B</t>
  </si>
  <si>
    <t>J18.4_B009</t>
  </si>
  <si>
    <t>J18.6_B2522_25</t>
  </si>
  <si>
    <t>J17_B209 Encryption (Sangria DVT) WD 16GB</t>
  </si>
  <si>
    <t xml:space="preserve">J17.1_B2124 (KRPP) </t>
  </si>
  <si>
    <t xml:space="preserve">J17.1_B2132 (KRPP)with RP OFF  </t>
  </si>
  <si>
    <t xml:space="preserve">J17.1_B023 JAVA </t>
  </si>
  <si>
    <t>J18.3_B2384</t>
  </si>
  <si>
    <t>J18.6_B014</t>
  </si>
  <si>
    <t>J17.2_B013 (KPP) (EXT4)</t>
  </si>
  <si>
    <t>J17.2_B038 (KPP) (EXT4)</t>
  </si>
  <si>
    <t>J17.3_B017</t>
  </si>
  <si>
    <t>J18.2_B017</t>
  </si>
  <si>
    <t>J18.2_023</t>
  </si>
  <si>
    <t>J18.3_014</t>
  </si>
  <si>
    <t>18.5 Mainline Pisco BRD Target</t>
  </si>
  <si>
    <t>J18.6_B2624</t>
  </si>
  <si>
    <t>J18.6_B012/13</t>
  </si>
  <si>
    <t>J18.0.2_084</t>
  </si>
  <si>
    <t>J18.2_019 Java</t>
  </si>
  <si>
    <t>J18.4_B001 (KRPP)</t>
  </si>
  <si>
    <t>J18.6_B003_7</t>
  </si>
  <si>
    <t>Suspend to Home</t>
  </si>
  <si>
    <t>Waking up time from Suspend to home page</t>
  </si>
  <si>
    <t>Home_Interop</t>
  </si>
  <si>
    <t>Reboot</t>
  </si>
  <si>
    <t>Home-Restart</t>
  </si>
  <si>
    <t>Device reboot time and land in home page</t>
  </si>
  <si>
    <t>SIDKCK-411</t>
  </si>
  <si>
    <t>Connect-BT-for-First-time</t>
  </si>
  <si>
    <t>Connect BT for the FirstTime</t>
  </si>
  <si>
    <t>Shipment Mode</t>
  </si>
  <si>
    <t>ShippingMode-Reset- to-Home</t>
  </si>
  <si>
    <t>Waking up from shipment mode to Wifi picker page</t>
  </si>
  <si>
    <t>JNINE-1895</t>
  </si>
  <si>
    <t>Suspend-to-Home-Without-DTCP</t>
  </si>
  <si>
    <t>Wake up from Suspend to Home(Non-KSO)-Hallsensor</t>
  </si>
  <si>
    <t>USB Connect</t>
  </si>
  <si>
    <t>Connect-USB-Mode-Windows</t>
  </si>
  <si>
    <t>Mounting a 32 GB device as USB Drive on Windows PC</t>
  </si>
  <si>
    <t>USB Disconnect</t>
  </si>
  <si>
    <t>Disconnect-USB-Mode-Windows</t>
  </si>
  <si>
    <t>Un-Mounting a 32 GB device as USB Drive on Windows PC</t>
  </si>
  <si>
    <t>MTP Change</t>
  </si>
  <si>
    <t>MTP Change. Hence Blocked in Barolo device</t>
  </si>
  <si>
    <t>Suspend to Passcode screen</t>
  </si>
  <si>
    <t>Suspend- to-DevicePasscode-screen</t>
  </si>
  <si>
    <t>Wake up time to device password screen from Suspend</t>
  </si>
  <si>
    <t>Re-connect-after-suspend-WPA-TKIP</t>
  </si>
  <si>
    <t xml:space="preserve"> Re-connect after suspend  from Home(WPA-TKIP)</t>
  </si>
  <si>
    <t>Library</t>
  </si>
  <si>
    <t>Home-SortByTitle</t>
  </si>
  <si>
    <t>Time taken to redisplay home after changing sort order to “Title”.(Cover view)</t>
  </si>
  <si>
    <t>Hibernation</t>
  </si>
  <si>
    <t>Hibernate_Home_WIFIOFF</t>
  </si>
  <si>
    <t>Resume time from Screensaver Hibernation to Home screen (non KSO device)</t>
  </si>
  <si>
    <t>Hibernate_Reader_WIFIOFF</t>
  </si>
  <si>
    <t>Resume time from Screensaver Hibernation to Reader (non KSO device)</t>
  </si>
  <si>
    <t>Hibernate_DTCP_WIFIOFF</t>
  </si>
  <si>
    <t>Resume time from Screensaver Hibernation to DTCP screen (KSO device)</t>
  </si>
  <si>
    <t>Hibernate_Home_WIFION</t>
  </si>
  <si>
    <t>Hibernate_Reader_WIFION</t>
  </si>
  <si>
    <t>Hibernate_DTCP_WIFION</t>
  </si>
  <si>
    <t>Post Hibernation</t>
  </si>
  <si>
    <t>PostHibernateLaunchStore</t>
  </si>
  <si>
    <t>Post Hibernate</t>
  </si>
  <si>
    <t>Launch store from Home(pre-cached) post Hibernate (1 sec)</t>
  </si>
  <si>
    <t>Launch store from Home(pre-cached) post Hibernate (3 sec)</t>
  </si>
  <si>
    <t>Launch store from Home(pre-cached) post Hibernate (5 sec)</t>
  </si>
  <si>
    <t>PostHibernateSearchwordInHome</t>
  </si>
  <si>
    <t>Search a word from home post Hibernate (1 sec)</t>
  </si>
  <si>
    <t>Search a word from home post Hibernate (3 sec)</t>
  </si>
  <si>
    <t>Search a word from home post Hibernate (5 sec)</t>
  </si>
  <si>
    <t>PostHibernateSearchwordInReader</t>
  </si>
  <si>
    <t>Search a word from Reader post Hibernate (1 sec)</t>
  </si>
  <si>
    <t>SBR-62905</t>
  </si>
  <si>
    <t>Search a word from Reader post Hibernate (3 sec)</t>
  </si>
  <si>
    <t>Search a word from Reader post Hibernate (5 sec)</t>
  </si>
  <si>
    <t>Reopening YJ Book (1 sec)</t>
  </si>
  <si>
    <t>SBR-33462 / SBR-33812</t>
  </si>
  <si>
    <t>SBR-19944 / SBR-28752 / SBR-31633</t>
  </si>
  <si>
    <t>Reopening YJ Book(3 sec)</t>
  </si>
  <si>
    <t>Reopening YJ Book (5 sec)</t>
  </si>
  <si>
    <t>Page turn inside YJ (1 sec)</t>
  </si>
  <si>
    <t>Page turn inside YJ (3 sec)</t>
  </si>
  <si>
    <t>Page turn inside YJ(5 sec)</t>
  </si>
  <si>
    <t>Already in reader and go to home - YJ (1 sec)</t>
  </si>
  <si>
    <t>SBR-31631 / SBR-31884</t>
  </si>
  <si>
    <t>Already in reader and go to home - YJ (3 sec)</t>
  </si>
  <si>
    <t>Already in reader and go to home - YJ (5 sec)</t>
  </si>
  <si>
    <t>Indexing</t>
  </si>
  <si>
    <t>100YJIndexing</t>
  </si>
  <si>
    <t>100 YJ indexing</t>
  </si>
  <si>
    <t>Indexing 100 YJ Latin Contents</t>
  </si>
  <si>
    <t>SBR-34533</t>
  </si>
  <si>
    <t>100YJBatteryimpact</t>
  </si>
  <si>
    <t>Battery impact</t>
  </si>
  <si>
    <t>Measure Battery Consumption for indexing 100 YJ Contents</t>
  </si>
  <si>
    <t>Search</t>
  </si>
  <si>
    <t>HomeSearch-keywordDigital</t>
  </si>
  <si>
    <t>search in home "digital"  [Medium occurance of selected word in book] - having collections</t>
  </si>
  <si>
    <t>x`</t>
  </si>
  <si>
    <t xml:space="preserve">Malbec </t>
  </si>
  <si>
    <t xml:space="preserve">Cava </t>
  </si>
  <si>
    <t xml:space="preserve">Barolo  </t>
  </si>
  <si>
    <t>Component</t>
  </si>
  <si>
    <t>S.N0</t>
  </si>
  <si>
    <t>New priority</t>
  </si>
  <si>
    <t xml:space="preserve"> Mainline BRD Target Manual/Video
(sec)</t>
  </si>
  <si>
    <t xml:space="preserve">  Mainline BRD
Automation
(sec)</t>
  </si>
  <si>
    <t>J12.3-494</t>
  </si>
  <si>
    <t>J12.3-513</t>
  </si>
  <si>
    <t>J12.3-519</t>
  </si>
  <si>
    <t>J12.3-526</t>
  </si>
  <si>
    <t>J12.3-533</t>
  </si>
  <si>
    <t>Jan BRD
Automation
(sec)</t>
  </si>
  <si>
    <t>J13.1-544</t>
  </si>
  <si>
    <t>J13.1-550</t>
  </si>
  <si>
    <t xml:space="preserve">J13.1 - 556 (sec) </t>
  </si>
  <si>
    <t>J13.1_571</t>
  </si>
  <si>
    <t xml:space="preserve">J13.1 - 586 (sec) </t>
  </si>
  <si>
    <t xml:space="preserve">J13.1 - 591 (sec) </t>
  </si>
  <si>
    <t xml:space="preserve">J12.5 - 669 (sec) </t>
  </si>
  <si>
    <t xml:space="preserve">J12.5 - 672 (sec) </t>
  </si>
  <si>
    <t>1204_B042 (sec)</t>
  </si>
  <si>
    <t>June BRD
Automation
(sec)</t>
  </si>
  <si>
    <t>J12.6-692 (sec)</t>
  </si>
  <si>
    <t>J12.6-707 (sec)</t>
  </si>
  <si>
    <t>J12.6-710 (sec)</t>
  </si>
  <si>
    <t>J13.1-734 (sec)</t>
  </si>
  <si>
    <t xml:space="preserve">AUG_J13.2 - 776            (sec) </t>
  </si>
  <si>
    <t>AUG_J13.2-782            (sec)</t>
  </si>
  <si>
    <t>SBR_J13.3-798 (sec)</t>
  </si>
  <si>
    <t>J13.3-808       (sec)</t>
  </si>
  <si>
    <t>J13.3-814       (sec)</t>
  </si>
  <si>
    <t>J13.3-821       (sec)</t>
  </si>
  <si>
    <t>J13.3-827 (sec)</t>
  </si>
  <si>
    <t>J13.3 834 (sec)</t>
  </si>
  <si>
    <t>J13.3 841 (sec)</t>
  </si>
  <si>
    <t>Dec BRD
Automation
(sec)</t>
  </si>
  <si>
    <t>J13.4-849       (sec)</t>
  </si>
  <si>
    <t>J13.4-859       (sec)</t>
  </si>
  <si>
    <t>J13.4-862       (sec)</t>
  </si>
  <si>
    <t xml:space="preserve">J13.4-866 </t>
  </si>
  <si>
    <t>J13.4-868       (sec)</t>
  </si>
  <si>
    <t>J13.4-872       (sec)</t>
  </si>
  <si>
    <t>J13.4-880       (sec)</t>
  </si>
  <si>
    <t>J13.4-883       (sec)</t>
  </si>
  <si>
    <t>J13.5-891       (sec)</t>
  </si>
  <si>
    <t>J13.5-897      (sec)</t>
  </si>
  <si>
    <t>J13.5-903      (sec)</t>
  </si>
  <si>
    <t>J13.5-910      (sec)</t>
  </si>
  <si>
    <t xml:space="preserve">    J13.5-911      (sec)</t>
  </si>
  <si>
    <t>J13.5-915      (sec)</t>
  </si>
  <si>
    <t>J13.5-920      (sec)</t>
  </si>
  <si>
    <t>J13.5-925      (sec)</t>
  </si>
  <si>
    <t>J13.6-930      (sec)</t>
  </si>
  <si>
    <t>J13.6-935      (sec)</t>
  </si>
  <si>
    <t xml:space="preserve">J13.6-948      </t>
  </si>
  <si>
    <t xml:space="preserve">J13.6-954      </t>
  </si>
  <si>
    <t xml:space="preserve">J13.6-960      </t>
  </si>
  <si>
    <t>J13.6.971</t>
  </si>
  <si>
    <t>J13.6.976</t>
  </si>
  <si>
    <t>J13.6.982</t>
  </si>
  <si>
    <t>J13.6.983</t>
  </si>
  <si>
    <t>J13.6.989</t>
  </si>
  <si>
    <t>June_996</t>
  </si>
  <si>
    <t>J13.7.1002</t>
  </si>
  <si>
    <t>J13.7.1013(Java UI)</t>
  </si>
  <si>
    <t>J13.7.1027          (Decanther UI)</t>
  </si>
  <si>
    <t>J13.7.1033      (Decanther UI)</t>
  </si>
  <si>
    <t>J13.7.1040      (Decanther UI)</t>
  </si>
  <si>
    <t>J13.7.1048     (Decanther UI)</t>
  </si>
  <si>
    <t>J13.7.1053     (Decanter UI)</t>
  </si>
  <si>
    <t>J13.7.1060 (Decanter UI)</t>
  </si>
  <si>
    <t>J13.7.1064 (Decanter UI)</t>
  </si>
  <si>
    <t>J13.7.1070 (Decanter UI)</t>
  </si>
  <si>
    <t>J13.7.1082 (Decanter UI)</t>
  </si>
  <si>
    <t>J13.7.1089 (Decanter UI)</t>
  </si>
  <si>
    <t>J13.7.1093 (Decanter UI)</t>
  </si>
  <si>
    <t>J13.7.1099 (Decanter UI)</t>
  </si>
  <si>
    <t>J14.1.1106 (Decanter UI)</t>
  </si>
  <si>
    <t>J14.1.1112 (Decanter UI)</t>
  </si>
  <si>
    <t>J14.1.1118 (Decanter UI)</t>
  </si>
  <si>
    <t>J14.1.1123 (Decanter UI)</t>
  </si>
  <si>
    <t>J14.1.1124 (Decanter UI)</t>
  </si>
  <si>
    <t>J14.1.1130 (Decanter UI)</t>
  </si>
  <si>
    <t>J14.1.1135 (Decanter UI)</t>
  </si>
  <si>
    <t>J14.1.1140 (Decanter UI)</t>
  </si>
  <si>
    <t>J14.1.1147 (Decanter UI)</t>
  </si>
  <si>
    <t>J14.1.1149 (Decanter UI)</t>
  </si>
  <si>
    <t>J14.2-1166  (sec)</t>
  </si>
  <si>
    <t>J14.2_1167 (sec)</t>
  </si>
  <si>
    <t>J14.2-1169  (sec)</t>
  </si>
  <si>
    <t>J14.2_1173 (sec)</t>
  </si>
  <si>
    <t>J14.2_1180 (sec)</t>
  </si>
  <si>
    <t>J14.2_1186 (sec)</t>
  </si>
  <si>
    <t>J14.2_1191 (sec)</t>
  </si>
  <si>
    <t>J14.2_1198 (sec)</t>
  </si>
  <si>
    <t>J14.2_1202 (sec)</t>
  </si>
  <si>
    <t>J14.2_1205 (sec)</t>
  </si>
  <si>
    <t>J14.2_1215 (sec)</t>
  </si>
  <si>
    <t>J14.3_1220 (sec)</t>
  </si>
  <si>
    <t>J14.3_1227 (sec)</t>
  </si>
  <si>
    <t>J14.3_1232 (sec)</t>
  </si>
  <si>
    <t>J14.3_1238 (sec)</t>
  </si>
  <si>
    <t>J14.3_1242 (sec)</t>
  </si>
  <si>
    <t>J14.3-1248   (V2 Chrome)   (sec)</t>
  </si>
  <si>
    <t>J14.3_B1249 (Chrome V2)</t>
  </si>
  <si>
    <t>J14.3-1253     (V2 Chrome)   (sec)</t>
  </si>
  <si>
    <t>J14.3-1260     (V2 Chrome)   (sec)</t>
  </si>
  <si>
    <t>J14.3-1264     (V2 Chrome)   (sec)</t>
  </si>
  <si>
    <t>J14.3-1271     (V2 Chrome)   (sec)</t>
  </si>
  <si>
    <t xml:space="preserve">Log Mannual  BRD  J14.2.055    (V2 Chrome) </t>
  </si>
  <si>
    <t>J14.4-1274     (V2 Chrome)   (sec)</t>
  </si>
  <si>
    <t xml:space="preserve">J14.4.1278                 Log Mannual               (V2 Chrome) </t>
  </si>
  <si>
    <t>J14.4-1281     (V2 Chrome)   (sec)</t>
  </si>
  <si>
    <t>J14.4-1286     (V2 Chrome)   (sec)</t>
  </si>
  <si>
    <t>J14.4_1292 (V2 Chrome)</t>
  </si>
  <si>
    <t>J14.4_1301 (V2 Chrome)</t>
  </si>
  <si>
    <t>J14.4.1303 (Log Manual V2 Chrome)</t>
  </si>
  <si>
    <t>J14.4_1312 (V2 Chrome)</t>
  </si>
  <si>
    <t>J14.4_1321 (V2 Chrome)</t>
  </si>
  <si>
    <t>J14.4_1325 (V2 Chrome)</t>
  </si>
  <si>
    <t>J14.4_1331 (V2 Chrome)</t>
  </si>
  <si>
    <t>J14.4_1337 (V2 Chrome)</t>
  </si>
  <si>
    <t>J14.4_1344 (V2 Chrome)</t>
  </si>
  <si>
    <t>J14.4_1349 (V2 Chrome)</t>
  </si>
  <si>
    <t>J14.4_1363 (V2 Chrome)</t>
  </si>
  <si>
    <t>J14.4_1367 (V2 Chrome)</t>
  </si>
  <si>
    <t>J14.4_1372 (V2 Chrome)</t>
  </si>
  <si>
    <t>J14.4_1376 (V2 Chrome)</t>
  </si>
  <si>
    <t>J14.4_ B1377 (V2 Chrome)</t>
  </si>
  <si>
    <t>J14.4_ B1384 (V2 Chrome)</t>
  </si>
  <si>
    <t>J14.4_ B1390 (V2 Chrome)</t>
  </si>
  <si>
    <t>J14.4_ B1392 (V2 Chrome)</t>
  </si>
  <si>
    <t>J14.4_ B1396 (V2 Chrome)</t>
  </si>
  <si>
    <t>J14.4.1397 Log Mannual (V2 Chrome)</t>
  </si>
  <si>
    <t>J14.4_ B1404 (V2 Chrome)</t>
  </si>
  <si>
    <t>J14.4_ B1409 (V2 Chrome)</t>
  </si>
  <si>
    <t>J14.4_ B1414 (V2 Chrome)</t>
  </si>
  <si>
    <t>J15.1_ B1420 (V2 Chrome)</t>
  </si>
  <si>
    <t>J15.1_ B1424 (V2 Chrome)</t>
  </si>
  <si>
    <t>J16.2_B1542</t>
  </si>
  <si>
    <t>J16.2_B1553</t>
  </si>
  <si>
    <t>J16.2_B1561</t>
  </si>
  <si>
    <t>J16.2_B1615</t>
  </si>
  <si>
    <t>J16.2_B1623</t>
  </si>
  <si>
    <t>J16.2_B1630</t>
  </si>
  <si>
    <t xml:space="preserve"> Mainline BRD Target(Manual/video)</t>
  </si>
  <si>
    <t>Mainline BRD
Automation
(sec)</t>
  </si>
  <si>
    <t>J12.3-531</t>
  </si>
  <si>
    <t xml:space="preserve">J13.1 - 555 (sec) </t>
  </si>
  <si>
    <t xml:space="preserve">J13.1 - 572 (sec) </t>
  </si>
  <si>
    <t xml:space="preserve">J13.1 - 580 (sec) </t>
  </si>
  <si>
    <t xml:space="preserve">J12.5 - 666 (sec) </t>
  </si>
  <si>
    <t xml:space="preserve">     J12.6-696    (sec)</t>
  </si>
  <si>
    <t>J12.6-708 (sec)</t>
  </si>
  <si>
    <t>J12.6-709 (sec)</t>
  </si>
  <si>
    <t>J12.6-711 (sec)</t>
  </si>
  <si>
    <t>August BRD
Automation
(sec)</t>
  </si>
  <si>
    <t>AUG_J13.2-747 (sec)</t>
  </si>
  <si>
    <t>AUG_J13.2-750 (sec)</t>
  </si>
  <si>
    <t>AUG_J13.2-789 (sec)</t>
  </si>
  <si>
    <t>J13.3-822       (sec)</t>
  </si>
  <si>
    <t>J13.3-827       (sec)</t>
  </si>
  <si>
    <t>J13.3-834       (sec)</t>
  </si>
  <si>
    <t>J13.4-871(sec)</t>
  </si>
  <si>
    <t xml:space="preserve">      J13.5-911      (sec)</t>
  </si>
  <si>
    <t xml:space="preserve">J13.5-920(sec)
</t>
  </si>
  <si>
    <t xml:space="preserve">J13.6-959     </t>
  </si>
  <si>
    <t>June_1000</t>
  </si>
  <si>
    <t xml:space="preserve"> Mainline  BRD Target(Manual/video)</t>
  </si>
  <si>
    <t xml:space="preserve"> Mainline BRD
Automation
(sec)</t>
  </si>
  <si>
    <r>
      <t>J12.3-B494/</t>
    </r>
    <r>
      <rPr>
        <b/>
        <sz val="11"/>
        <color theme="5" tint="-0.499984740745262"/>
        <rFont val="Calibri"/>
        <family val="2"/>
        <scheme val="minor"/>
      </rPr>
      <t>B495</t>
    </r>
  </si>
  <si>
    <t>J12.3-527</t>
  </si>
  <si>
    <t xml:space="preserve">J13.1 - 574 (sec) </t>
  </si>
  <si>
    <t xml:space="preserve">J13.1 - 590 (sec) </t>
  </si>
  <si>
    <t xml:space="preserve">J13.1 - 651 (sec) </t>
  </si>
  <si>
    <t xml:space="preserve">J13.1 - 656 (sec) </t>
  </si>
  <si>
    <t xml:space="preserve">J12.5 - 667 (sec) </t>
  </si>
  <si>
    <t>J13.1-727 (sec)</t>
  </si>
  <si>
    <t>J13.1-731 (sec)</t>
  </si>
  <si>
    <t>J13.1-741 (sec)</t>
  </si>
  <si>
    <t>J13.3-841(sec)</t>
  </si>
  <si>
    <t>J13.3-841      (sec)</t>
  </si>
  <si>
    <t>J13.4-855       (sec)</t>
  </si>
  <si>
    <t xml:space="preserve">     J13.5-911      (sec)</t>
  </si>
  <si>
    <t xml:space="preserve">     J13.5-915      (sec)</t>
  </si>
  <si>
    <t>J13.6-948      (sec)</t>
  </si>
  <si>
    <t xml:space="preserve">J13.6-949      </t>
  </si>
  <si>
    <t xml:space="preserve">J13.6-964      </t>
  </si>
  <si>
    <t>J13.7_996</t>
  </si>
  <si>
    <t>J13.7_1002</t>
  </si>
  <si>
    <t xml:space="preserve">J13.7.1048     </t>
  </si>
  <si>
    <t>J13.7.1059    (Decanter UI)</t>
  </si>
  <si>
    <t>J13.7.1083 (Decanter UI)</t>
  </si>
  <si>
    <t>J13.7.1094 (Decanter UI)</t>
  </si>
  <si>
    <t>J14.1.1130  (Decanter UI)</t>
  </si>
  <si>
    <t>J14.1.1136 (Decanter UI)</t>
  </si>
  <si>
    <t>J14.2_1207 (sec)</t>
  </si>
  <si>
    <t>J14.3_1225 (sec)</t>
  </si>
  <si>
    <t>J14.3_1237 (sec)</t>
  </si>
  <si>
    <t>J14.3-1253    (V2 Chrome)   (sec)</t>
  </si>
  <si>
    <t>J14.3-1254   (V2 Chrome)   (sec)</t>
  </si>
  <si>
    <t>J14.4_1314 Log Manual (V2 Chrome)</t>
  </si>
  <si>
    <t>J15.1.1428 Log Manual</t>
  </si>
  <si>
    <t>J12.3-516</t>
  </si>
  <si>
    <t>Jan  BRD
Automation
(sec)</t>
  </si>
  <si>
    <t xml:space="preserve">J13.1 - 622(sec) </t>
  </si>
  <si>
    <t>J13.1 - 651</t>
  </si>
  <si>
    <t xml:space="preserve">J12.5 - 668(sec) </t>
  </si>
  <si>
    <t>J12.6-723 (sec)</t>
  </si>
  <si>
    <t xml:space="preserve">J13.3-798      (sec)      </t>
  </si>
  <si>
    <t>J13.5-910     (sec)</t>
  </si>
  <si>
    <t>June_1002</t>
  </si>
  <si>
    <t>J13.7.1048      (Decanther UI)</t>
  </si>
  <si>
    <t>J14.1_1150 (Decanter UI)</t>
  </si>
  <si>
    <t>J14.3-1253 (V2 Chrome)   (sec)</t>
  </si>
  <si>
    <t>J14.4_B1294 (V2 Chrome)</t>
  </si>
  <si>
    <t>J14.4_1316    Log Manual  (V2 Chrome)</t>
  </si>
  <si>
    <t>J14.4_1384 (V2 Chrome)</t>
  </si>
  <si>
    <t>J14.4_ B1410 Log Manual (V2 Chrome)</t>
  </si>
  <si>
    <t>May  Mainline BRD
Automation
(sec)</t>
  </si>
  <si>
    <t>J12.3-B503</t>
  </si>
  <si>
    <t>J13.1-549</t>
  </si>
  <si>
    <t xml:space="preserve">J13.1 - 555/Manual_570 (sec) </t>
  </si>
  <si>
    <t xml:space="preserve">J13.1 - 581 (sec) </t>
  </si>
  <si>
    <t xml:space="preserve">J12.5 - 666(sec) </t>
  </si>
  <si>
    <t xml:space="preserve">J12.6 - 674(sec) </t>
  </si>
  <si>
    <t>Aug BRD
Automation
(sec)</t>
  </si>
  <si>
    <t>AUG_J13.2-758  (sec)</t>
  </si>
  <si>
    <t>AUG_J13.2-770 (sec)</t>
  </si>
  <si>
    <t>AUG_J13.2-775 (sec)</t>
  </si>
  <si>
    <t>J13.3-808 (sec)</t>
  </si>
  <si>
    <t>J13.3-814(sec)</t>
  </si>
  <si>
    <t>J13.3-821(sec)</t>
  </si>
  <si>
    <t>J13.3 821 (sec)</t>
  </si>
  <si>
    <t>J13.3 827 (sec)</t>
  </si>
  <si>
    <t>J13.3-834 (sec)</t>
  </si>
  <si>
    <t>J13.3-841 (sec)</t>
  </si>
  <si>
    <t>J13.4-849        (sec)</t>
  </si>
  <si>
    <t>J13.4-859(sec)</t>
  </si>
  <si>
    <t>J13.4-860(sec)</t>
  </si>
  <si>
    <t>J13.4-862        (sec)</t>
  </si>
  <si>
    <t>J13.4-866        (sec)</t>
  </si>
  <si>
    <t>J13.4-868        (sec)</t>
  </si>
  <si>
    <t>J13.4-872        (sec)</t>
  </si>
  <si>
    <t>J13.4-880(sec)</t>
  </si>
  <si>
    <t>J13.4-883(sec)</t>
  </si>
  <si>
    <t>J13.5-891        (sec)</t>
  </si>
  <si>
    <t>J13.5-897(sec)</t>
  </si>
  <si>
    <t>J13.5-926     (sec)</t>
  </si>
  <si>
    <t>April BRD
Automation
(sec)</t>
  </si>
  <si>
    <t>June_997</t>
  </si>
  <si>
    <t>June_1004</t>
  </si>
  <si>
    <t>J13.7.1022</t>
  </si>
  <si>
    <t>J13.7.1083(Decanter UI)</t>
  </si>
  <si>
    <t>J14.1. 1136 (Decanter UI)</t>
  </si>
  <si>
    <t>J14.1.1148 (Decanter UI)</t>
  </si>
  <si>
    <t>J14.4_1314  Log Manual (V2 Chrome)</t>
  </si>
  <si>
    <t>J14.4_ B1397 Log Manual (V2 Chrome)</t>
  </si>
  <si>
    <t>J15.1_ B1419 (V2 Chrome)</t>
  </si>
  <si>
    <t>J16.3_B1682</t>
  </si>
  <si>
    <t>J16.3_B1691</t>
  </si>
  <si>
    <t>% Dev</t>
  </si>
  <si>
    <t xml:space="preserve"> Moonshine Target Video/Manual</t>
  </si>
  <si>
    <t>J13.1-548</t>
  </si>
  <si>
    <t>J13.1_544</t>
  </si>
  <si>
    <t xml:space="preserve">J13.1 - 623(sec) </t>
  </si>
  <si>
    <t>J12.6-716 (sec)</t>
  </si>
  <si>
    <t>J12.6-720 (sec)</t>
  </si>
  <si>
    <t>AUG_          J13.2-766             (sec)</t>
  </si>
  <si>
    <t>AUG_          J13.2-789             (sec)</t>
  </si>
  <si>
    <t>J13.3-798       (sec)</t>
  </si>
  <si>
    <t>J13.3-821    (sec)</t>
  </si>
  <si>
    <t>J13.4_848 (sec)</t>
  </si>
  <si>
    <t>J13.4-871        (sec)</t>
  </si>
  <si>
    <t>J13.5-920     (sec)</t>
  </si>
  <si>
    <t xml:space="preserve">J14.4.1278                      Log Mannual                 (V2 Chrome) </t>
  </si>
  <si>
    <t xml:space="preserve">J14.4.1291                      Log Mannual                 (V2 Chrome) </t>
  </si>
  <si>
    <t>J14.4_1342 (V2 Chrome)</t>
  </si>
  <si>
    <t>J16.3_B1690</t>
  </si>
  <si>
    <t>J16.3_B1695</t>
  </si>
  <si>
    <t>16.4_1739</t>
  </si>
  <si>
    <t>16.4_1745</t>
  </si>
  <si>
    <t>J16.5_1768</t>
  </si>
  <si>
    <t>J16.5_1781</t>
  </si>
  <si>
    <t>J16.6_1853</t>
  </si>
  <si>
    <t>J16.6_1866</t>
  </si>
  <si>
    <t>J16.9_B2009</t>
  </si>
  <si>
    <t>J16.10_B2061 (KRPP)</t>
  </si>
  <si>
    <t>J16.10_2067 (JAVA)</t>
  </si>
  <si>
    <t>J16.10_B015 (KRPP)</t>
  </si>
  <si>
    <t>J16.10_B019 (JAVA)</t>
  </si>
  <si>
    <t>J17.1_B2137 (KRPP)</t>
  </si>
  <si>
    <t>J18.1_2264 (KRPP)</t>
  </si>
  <si>
    <t>J18.1_2270 (KRPP)</t>
  </si>
  <si>
    <t>J18.1_2287 (KRPP)</t>
  </si>
  <si>
    <t>J18.1_2293 (KRPP)</t>
  </si>
  <si>
    <t>J18.1_2307 (KRPP)</t>
  </si>
  <si>
    <t>J18.1_2315 (KRPP)</t>
  </si>
  <si>
    <t>Jaeger Manual Target</t>
  </si>
  <si>
    <t>Moonshine Automation Target</t>
  </si>
  <si>
    <t>J12.3-525</t>
  </si>
  <si>
    <t>Jan Moonshine Automation Target</t>
  </si>
  <si>
    <t xml:space="preserve">J13.1 - 582 (sec) </t>
  </si>
  <si>
    <t xml:space="preserve">J13.1 - 624(sec) </t>
  </si>
  <si>
    <t xml:space="preserve">J12.5 - 670 (sec) </t>
  </si>
  <si>
    <t xml:space="preserve">J12.6 - 675 (sec) </t>
  </si>
  <si>
    <t>June Automation Target</t>
  </si>
  <si>
    <t>J13.1-723 (sec)</t>
  </si>
  <si>
    <t>Aug Jaeger Automation Target</t>
  </si>
  <si>
    <t>AUG_J13.2-758 (sec)</t>
  </si>
  <si>
    <t>Mainline Jaeger Automation Target</t>
  </si>
  <si>
    <t>J13.3 839 (sec)</t>
  </si>
  <si>
    <t>Dec_'Mainline Jaeger Automation Target</t>
  </si>
  <si>
    <t>J13.4-860     (sec)</t>
  </si>
  <si>
    <t>April Jaeger Automation Target</t>
  </si>
  <si>
    <t xml:space="preserve">J13.7.1028(New UI)      </t>
  </si>
  <si>
    <t>J14.3-1253        (V2 Chrome)   (sec)</t>
  </si>
  <si>
    <t>J14.4_1292 Log Manual (V2 Chrome)</t>
  </si>
  <si>
    <t>J14.4_B1355 (V2 Chrome)</t>
  </si>
  <si>
    <t>J14.4_1390 (V2 Chrome)</t>
  </si>
  <si>
    <t>16.4_1753</t>
  </si>
  <si>
    <t>Cognac Best of values - Improvement
(BRD Target)</t>
  </si>
  <si>
    <t>Automation BRD targrt</t>
  </si>
  <si>
    <t>J12.3-524</t>
  </si>
  <si>
    <t>Jan Automation BRD targrt</t>
  </si>
  <si>
    <t xml:space="preserve">J13.1 - 587 (sec) </t>
  </si>
  <si>
    <t>J12.5-670</t>
  </si>
  <si>
    <t xml:space="preserve">J12.6 - 673 (sec) </t>
  </si>
  <si>
    <t>June_Stinger_Automation BRD targrt</t>
  </si>
  <si>
    <t xml:space="preserve">     J12.6-695   (sec)</t>
  </si>
  <si>
    <t>J12.6-709 (sc)</t>
  </si>
  <si>
    <t>J12.6-719 (sec)</t>
  </si>
  <si>
    <t>J13.2-782 (sec)</t>
  </si>
  <si>
    <t>Mainline_Stinger_Automation BRD targrt</t>
  </si>
  <si>
    <t>J13.3-798     (sec)</t>
  </si>
  <si>
    <t>J13.3-821      (sec)</t>
  </si>
  <si>
    <t>J13.4 848 (sec)</t>
  </si>
  <si>
    <t>J13.5-897 (sec)</t>
  </si>
  <si>
    <t>April_Stinger_Automation BRD targrt</t>
  </si>
  <si>
    <t xml:space="preserve">J13.6-959      </t>
  </si>
  <si>
    <t>J13.7.1100(Decanter UI)</t>
  </si>
  <si>
    <t>J14.3-1253           (V2 Chrome)   (sec)</t>
  </si>
  <si>
    <t>J14.4.1297    (Log Manual_ V2 Chrome)</t>
  </si>
  <si>
    <t>J14.4_1306 (Log Manual V2 Chrome)</t>
  </si>
  <si>
    <t>J14.4_ B1356 (V2 Chrome)</t>
  </si>
  <si>
    <t>J14.4_ B1363 (V2 Chrome)</t>
  </si>
  <si>
    <t>J14.4_ B1367 (V2 Chrome)</t>
  </si>
  <si>
    <t>J14.4_ B1372 (V2 Chrome)</t>
  </si>
  <si>
    <t>J14.4_ B1376 (V2 Chrome)</t>
  </si>
  <si>
    <t>J16.9_B2015</t>
  </si>
  <si>
    <t>J18.1_B2264 (KPP)</t>
  </si>
  <si>
    <t>J18.3_B2392 (KPP)</t>
  </si>
  <si>
    <t>J18.4_B2445</t>
  </si>
  <si>
    <t>J18.4_B2446</t>
  </si>
  <si>
    <t>J18.4_B2448</t>
  </si>
  <si>
    <t xml:space="preserve"> Moonshine
Manual log numbers
J13.5-#30</t>
  </si>
  <si>
    <t xml:space="preserve"> Stinger manual log numbers
J13.5-#30</t>
  </si>
  <si>
    <t>Malbec Automation Target</t>
  </si>
  <si>
    <t>J14.1.1130 (Java Chrome)</t>
  </si>
  <si>
    <t>J14.1.1135  (Java Chrome)</t>
  </si>
  <si>
    <t>J14.2_1169</t>
  </si>
  <si>
    <t>J14.3-1270     (V2 Chrome)   (sec)</t>
  </si>
  <si>
    <t>J14.4_B1301 (V2 Chrome)</t>
  </si>
  <si>
    <t>J14.4_ B1413 Log Manual (V2 Chrome)</t>
  </si>
  <si>
    <t>J16.8_B013</t>
  </si>
  <si>
    <t>J18.1_2286 (KRPP)</t>
  </si>
  <si>
    <t>J18.4_B2447</t>
  </si>
  <si>
    <t>J18.5_B2469</t>
  </si>
  <si>
    <t>J18.5_B2484</t>
  </si>
  <si>
    <t>J19.2_2634</t>
  </si>
  <si>
    <t>%Dev</t>
  </si>
  <si>
    <t>Cava Log numbers</t>
  </si>
  <si>
    <t>J16.7_1933</t>
  </si>
  <si>
    <t>Malbec - J14.2 Dec GM (V2 Chrome)</t>
  </si>
  <si>
    <t>Barolo Automation Target</t>
  </si>
  <si>
    <t>J16.6_1853 (VFAT)</t>
  </si>
  <si>
    <t>J16.6_1853 (EXT4)</t>
  </si>
  <si>
    <t>J16.6_1859 (VFAT)</t>
  </si>
  <si>
    <t>J16.6_1865 (VFAT)</t>
  </si>
  <si>
    <t>J16.6_1865 (EXT4 with Encryption)</t>
  </si>
  <si>
    <t>J16.6_1866 (VFAT)</t>
  </si>
  <si>
    <t>J16.7_1928 (VFAT)</t>
  </si>
  <si>
    <t>J16.7_1928 EXT4</t>
  </si>
  <si>
    <t>J16.8_1950 (VFAT)</t>
  </si>
  <si>
    <t>J16.8_1950 (EXT)</t>
  </si>
  <si>
    <t>J16.8_1955 (EXT)</t>
  </si>
  <si>
    <t>J16.8_1965 (VFAT)</t>
  </si>
  <si>
    <t>J16.8_1965 (EXT)</t>
  </si>
  <si>
    <t>J16.9_1992 (VFAT)</t>
  </si>
  <si>
    <t>J16.9_1992 (EXT)</t>
  </si>
  <si>
    <t>J16.9_2001 (VFAT)</t>
  </si>
  <si>
    <t>J16.9_2001 (EXT4)</t>
  </si>
  <si>
    <t>J16.9_B2008 VFAT</t>
  </si>
  <si>
    <t>J16.9_B2008 EXT4</t>
  </si>
  <si>
    <t>J16.8_B015 (VFAT)</t>
  </si>
  <si>
    <t>J16.8_B015 EXT4</t>
  </si>
  <si>
    <t>J16.10_2061 (VFAT) (KRPP)</t>
  </si>
  <si>
    <t>J16.10_2061 (EXT4) (KRPP)</t>
  </si>
  <si>
    <t>J16.10_2067 JAVA (VFAT)</t>
  </si>
  <si>
    <t>J16.10_2067 JAVA (EXT4)</t>
  </si>
  <si>
    <t xml:space="preserve">J16.10_B015 (KRPP) (VFAT) </t>
  </si>
  <si>
    <t>J16.10_B015 (KRPP) (EXT4)</t>
  </si>
  <si>
    <t>J16.10_B019  (JAVA) (VFAT)</t>
  </si>
  <si>
    <t>J16.10_B019 (JAVA) (EXT4)</t>
  </si>
  <si>
    <t>J17.1_B2137 (VFAT) (KRPP)</t>
  </si>
  <si>
    <t>J17.1_B2137 (EXT4) (KRPP)</t>
  </si>
  <si>
    <t>J17.3_B2255 (VFAT) (KRPP)</t>
  </si>
  <si>
    <t>J17.3_B2255 (EXT4) (KRPP)</t>
  </si>
  <si>
    <t>J18.1_B2264 (VFAT) (KPP)</t>
  </si>
  <si>
    <t>J18.1_B2264 (EXT4) (KPP)</t>
  </si>
  <si>
    <t>J18.1_B2270 (VFAT) (KPP)</t>
  </si>
  <si>
    <t>J18.1_B2270 (EXT4) (KPP)</t>
  </si>
  <si>
    <t>J18.1_B2287 (VFAT) (KPP)</t>
  </si>
  <si>
    <t>J18.1_B2287 (EXT4) (KPP)</t>
  </si>
  <si>
    <t>J18.1_B2293 (VFAT) (KPP)</t>
  </si>
  <si>
    <t>J18.1_B2293 (EXT4) (KPP)</t>
  </si>
  <si>
    <t>J18.1_B2307 (VFAT) (KPP)</t>
  </si>
  <si>
    <t>J18.1_B2307 (EXT4) (KPP)</t>
  </si>
  <si>
    <t>J18.1_B2315_2318 (VFAT) (KPP)</t>
  </si>
  <si>
    <t>J18.1_B2315_2318 (EXT4) (KPP)</t>
  </si>
  <si>
    <t>J18.2_B2348 (VFAT)</t>
  </si>
  <si>
    <t>J18.2_B2348 (EXT4)</t>
  </si>
  <si>
    <t>J18.3_B2392 (VFAT)</t>
  </si>
  <si>
    <t>J18.3_B2392 (EXT4)</t>
  </si>
  <si>
    <t>VFAT J18.4_B2436</t>
  </si>
  <si>
    <t>EXT4 J18.4_B2436</t>
  </si>
  <si>
    <t>VFAT J18.4_B2445</t>
  </si>
  <si>
    <t>EXT4 J18.4_B2445</t>
  </si>
  <si>
    <t xml:space="preserve">EXT4 J18.4_B2445 </t>
  </si>
  <si>
    <t>VFAT J18.4_B2448</t>
  </si>
  <si>
    <t>EXT4 J18.4_B2448</t>
  </si>
  <si>
    <t>J19.2_2634   VFAT</t>
  </si>
  <si>
    <t>J19.2_2634    EXT4</t>
  </si>
  <si>
    <t>%Dev (VFAT)</t>
  </si>
  <si>
    <t>%Dev (EXT4 with Encryption)</t>
  </si>
  <si>
    <t>Rossini Automation Target</t>
  </si>
  <si>
    <t>J18.1_B2287 (KRPP)</t>
  </si>
  <si>
    <t>J18.1_B2293 (KRPP)</t>
  </si>
  <si>
    <t>J18.1_B2307 (KRPP)</t>
  </si>
  <si>
    <t>J18.1_B2315 (KRPP)</t>
  </si>
  <si>
    <t>Rossini Manual Target</t>
  </si>
  <si>
    <t>J18.4_2445</t>
  </si>
  <si>
    <t>J18.4_2448</t>
  </si>
  <si>
    <t>DEV%</t>
  </si>
  <si>
    <t>Malbec 'J16.5_B042 Manual</t>
  </si>
  <si>
    <t>Malbec J16.5_B042</t>
  </si>
  <si>
    <t>J17_B212 Encryption_Manual</t>
  </si>
  <si>
    <t>J17_B212 Encryption (Sangria DVT)</t>
  </si>
  <si>
    <t>J17_B212 Encryption (DVT)</t>
  </si>
  <si>
    <t>J18.1_B2315_2318 (KRPP)</t>
  </si>
  <si>
    <t>Sangria BRD_Manual</t>
  </si>
  <si>
    <t>Sangria Automation Target</t>
  </si>
  <si>
    <t>J17.3_B2255 (KRPP)</t>
  </si>
  <si>
    <t>Pisco Manual BRD</t>
  </si>
  <si>
    <t>Pisco Autoamtion BRD</t>
  </si>
  <si>
    <t>Seabreeze J18.0.1_B120 (Automation)</t>
  </si>
  <si>
    <t>Seabreeze BRD</t>
  </si>
  <si>
    <t>J18.1_B2315_2318 (JAVA)</t>
  </si>
  <si>
    <t>J18.2_B2348 (Java)</t>
  </si>
  <si>
    <t>Seabreeze Manual BRD</t>
  </si>
  <si>
    <t>Seabreeze Automation BRD</t>
  </si>
  <si>
    <t>JIRAs raised in J18.3</t>
  </si>
  <si>
    <t>Scrubber</t>
  </si>
  <si>
    <t>KindlePageFlip-YJ-WImage-Scrubber-Preview</t>
  </si>
  <si>
    <t>Time for preview window to appear on scrubber movement</t>
  </si>
  <si>
    <t>SBR-40996</t>
  </si>
  <si>
    <t>KindlePageFlip-YJ-WImage-Scrubber-NextPage</t>
  </si>
  <si>
    <t>Tap on preview to navigate to page (in scrubber) - Next page</t>
  </si>
  <si>
    <t>PL</t>
  </si>
  <si>
    <t>SBR-54725</t>
  </si>
  <si>
    <t>KindlePageFlip-YJ-WImage-Scrubber-PreviousPage</t>
  </si>
  <si>
    <t>Tap on preview to navigate to page (in scrubber) - previous page</t>
  </si>
  <si>
    <t>Vocab Builder</t>
  </si>
  <si>
    <t>VocabBuilder</t>
  </si>
  <si>
    <t>VocabBuilder-200Words-Open</t>
  </si>
  <si>
    <t>Time to open Vocabulary Builder (200 words in db)</t>
  </si>
  <si>
    <t>SBR-31803</t>
  </si>
  <si>
    <t>VocabBuilder-200Words-DictionaryLookUp</t>
  </si>
  <si>
    <t>Time to bring up dictionary definition (200 words in db)</t>
  </si>
  <si>
    <t>YJ_Automation</t>
  </si>
  <si>
    <t>Reader_Operations</t>
  </si>
  <si>
    <t>YJ-FontSizeChange</t>
  </si>
  <si>
    <t>KRPP-1983</t>
  </si>
  <si>
    <t>SBR-40997</t>
  </si>
  <si>
    <t>ELL</t>
  </si>
  <si>
    <t>WordWise</t>
  </si>
  <si>
    <t>Wordwise-Latin-reOpen-Book</t>
  </si>
  <si>
    <t xml:space="preserve">Open Book with ELL enabled </t>
  </si>
  <si>
    <t>SBR-40998</t>
  </si>
  <si>
    <t xml:space="preserve">SBR-31806 </t>
  </si>
  <si>
    <t>Wordwise-Latin-TurnNextPage</t>
  </si>
  <si>
    <t>Next Page</t>
  </si>
  <si>
    <t>Wordwise-Latin-TurnPreviousPage</t>
  </si>
  <si>
    <t>Previous Page</t>
  </si>
  <si>
    <t>Warm light scenario</t>
  </si>
  <si>
    <t>Launch_Settings_QuickActions</t>
  </si>
  <si>
    <t>Launch-Warmlight-From-QuickActions</t>
  </si>
  <si>
    <t>Launching warmlight settings from quick actions</t>
  </si>
  <si>
    <t xml:space="preserve">NA </t>
  </si>
  <si>
    <t>SBR-27625</t>
  </si>
  <si>
    <t>SBR-54720</t>
  </si>
  <si>
    <t>SBR-31872</t>
  </si>
  <si>
    <t>Eanable_Warmlight_settings</t>
  </si>
  <si>
    <t>Enable-Warmlight-From-Settings</t>
  </si>
  <si>
    <t>Enabling warmlight from settings</t>
  </si>
  <si>
    <t>Switch_Time</t>
  </si>
  <si>
    <t>Warmlight-Switching-Between-Time-Meridian</t>
  </si>
  <si>
    <t xml:space="preserve">Switching between Time </t>
  </si>
  <si>
    <t>JFOURTEEN-826</t>
  </si>
  <si>
    <t>Home-Vertical-Next-Page-Swipe</t>
  </si>
  <si>
    <t>Home-Vertical-Prev-Page-Swipe</t>
  </si>
  <si>
    <t>Time to swipe up to home page 2 and load all cards (warm)</t>
  </si>
  <si>
    <t>SBR-54742</t>
  </si>
  <si>
    <t>Decanter QA</t>
  </si>
  <si>
    <t>Quick Actions dismiss</t>
  </si>
  <si>
    <t>SBR-27136</t>
  </si>
  <si>
    <t>Launch All Settings from Quick Actions</t>
  </si>
  <si>
    <t>SBR-27626</t>
  </si>
  <si>
    <t>SBR-31873</t>
  </si>
  <si>
    <t>Home_Navigation</t>
  </si>
  <si>
    <t>Menu-to-settings</t>
  </si>
  <si>
    <t>Menu screen to Settings page</t>
  </si>
  <si>
    <t>SBR-31807</t>
  </si>
  <si>
    <t>Parental Controls</t>
  </si>
  <si>
    <t>settings</t>
  </si>
  <si>
    <t>Settings</t>
  </si>
  <si>
    <t>ParentalControl-SetPassword-FirstTime</t>
  </si>
  <si>
    <t>Set password overlay to appear when turning on parental controls for the first time.</t>
  </si>
  <si>
    <t>ParentalControl-OpenOverlay</t>
  </si>
  <si>
    <t>Time taken for parental control password overlay to appear in settings page</t>
  </si>
  <si>
    <t>Home</t>
  </si>
  <si>
    <t>Home-Menu-Open</t>
  </si>
  <si>
    <t>Open Menu – Home view</t>
  </si>
  <si>
    <t>SBR-22545,  SBR-27139</t>
  </si>
  <si>
    <t>SBR-31875</t>
  </si>
  <si>
    <t>Home-Invoke-Keyboard</t>
  </si>
  <si>
    <t>Invoke VKB from Chrome in Home View</t>
  </si>
  <si>
    <t xml:space="preserve">SBR-21806 </t>
  </si>
  <si>
    <t>DTCP</t>
  </si>
  <si>
    <t>Settings-ReachHome</t>
  </si>
  <si>
    <t>return to home from settings</t>
  </si>
  <si>
    <t>SBR-31808</t>
  </si>
  <si>
    <t>Library_Navigation</t>
  </si>
  <si>
    <t>SBR-54722</t>
  </si>
  <si>
    <t>SBR-32299</t>
  </si>
  <si>
    <t>Home-SortByRecent</t>
  </si>
  <si>
    <t>Time taken to redisplay home after changing sort order to “Most Recent First”.(cover view)</t>
  </si>
  <si>
    <t>Home-FilterByBooks</t>
  </si>
  <si>
    <t>Time taken to redisplay home after Filtering by 'Book'(Cover view)</t>
  </si>
  <si>
    <t>SBR-32300</t>
  </si>
  <si>
    <t>Mobi 8</t>
  </si>
  <si>
    <t>YJ-Open-FontDialog</t>
  </si>
  <si>
    <t xml:space="preserve"> Time taken for Font menu (Aa key) to appear in a YJ booklet with image</t>
  </si>
  <si>
    <t>SBR-54741</t>
  </si>
  <si>
    <t>VKB-ENLocale-PredictiveLetter</t>
  </si>
  <si>
    <t>Time taken for the predictive letter to appear in keyboard-Kindle</t>
  </si>
  <si>
    <t>PVC</t>
  </si>
  <si>
    <t>Periodical_VirtualCollection</t>
  </si>
  <si>
    <t>PVC-OpenPVC</t>
  </si>
  <si>
    <t>Time taken to open PVC folder(Excluding Title Bar) – In Home</t>
  </si>
  <si>
    <t>SBR-26992</t>
  </si>
  <si>
    <t>SBR-54723</t>
  </si>
  <si>
    <t>MADLIB-1065</t>
  </si>
  <si>
    <t>Home-Cover-To-List-View</t>
  </si>
  <si>
    <t>Time taken to switch from cover view to list view</t>
  </si>
  <si>
    <t>MADLIB-53</t>
  </si>
  <si>
    <t>SBR-54724</t>
  </si>
  <si>
    <t>MADLIB-1047</t>
  </si>
  <si>
    <t>Home-List-To-Cover-View</t>
  </si>
  <si>
    <t>Time taken to switch from list view to cover view</t>
  </si>
  <si>
    <t>Birds_EyeView</t>
  </si>
  <si>
    <t>BEV-YJ-OpenBEV-withContent</t>
  </si>
  <si>
    <t>Open BEV with  content (Loc: 24)</t>
  </si>
  <si>
    <t>1.5X Mode - Launch_Settings_QuickActions</t>
  </si>
  <si>
    <t>Launch-Warmlight-From-QuickActions_Barolo/Pisco</t>
  </si>
  <si>
    <t>1.5X Mode - Eanable_Warmlight_settings</t>
  </si>
  <si>
    <t>Enable-Warmlight-From-Settings_Barolo/Pisco</t>
  </si>
  <si>
    <t>1.5X Mode - Launch All Settings from Quick Actions</t>
  </si>
  <si>
    <t>Launch All Settings from Quick Actions_Barolo/Pisco</t>
  </si>
  <si>
    <t>1.5X Mode - Settings-ReachHome</t>
  </si>
  <si>
    <t>Settings-ReachHome_Barolo/Pisco</t>
  </si>
  <si>
    <t>1.5X Mode - ParentalControl-SetPassword-FirstTime</t>
  </si>
  <si>
    <t>ParentalControl-SetPassword-FirstTime_Barolo/Pisco</t>
  </si>
  <si>
    <t>1.5X Mode - ParentalControl-OpenOverlay</t>
  </si>
  <si>
    <t>ParentalControl-OpenOverlay_Barolo/Pisco</t>
  </si>
  <si>
    <t>2X Mode - Launch_Settings_QuickActions</t>
  </si>
  <si>
    <t>Launch-Warmlight-From-QuickActions_All devices</t>
  </si>
  <si>
    <t>2X Mode - Eanable_Warmlight_settings</t>
  </si>
  <si>
    <t>Enable-Warmlight-From-Settings_All devices</t>
  </si>
  <si>
    <t>2X Mode - Launch All Settings from Quick Actions</t>
  </si>
  <si>
    <t>Launch All Settings from Quick Actions_All devices</t>
  </si>
  <si>
    <t>2X Mode - Settings-ReachHome</t>
  </si>
  <si>
    <t>Settings-ReachHome_All devices</t>
  </si>
  <si>
    <t>2X Mode - ParentalControl-SetPassword-FirstTime</t>
  </si>
  <si>
    <t>ParentalControl-SetPassword-FirstTime_All devices</t>
  </si>
  <si>
    <t>2X Mode - ParentalControl-OpenOverlay</t>
  </si>
  <si>
    <t>ParentalControl-OpenOverlay_All devices</t>
  </si>
  <si>
    <t>J19.2_B2643_47</t>
  </si>
  <si>
    <t>J18.6_B015</t>
  </si>
  <si>
    <t>J19.2_B2624_2634</t>
  </si>
  <si>
    <t>J19.2_B2633 (EXT4)</t>
  </si>
  <si>
    <t>J19.2_B2638_2640</t>
  </si>
  <si>
    <t>J19.2_B2640</t>
  </si>
  <si>
    <t>J19.2_B2624/33</t>
  </si>
  <si>
    <t>J19.1_B109</t>
  </si>
  <si>
    <t xml:space="preserve"> J19.2 Mainline Paloma BRD Target</t>
  </si>
  <si>
    <t>J19.2_B2652_57</t>
  </si>
  <si>
    <t xml:space="preserve">Dev%
</t>
  </si>
  <si>
    <t xml:space="preserve"> J19.2 Mainline Calvados BRD Target</t>
  </si>
  <si>
    <t>J19.1_B110</t>
  </si>
  <si>
    <t xml:space="preserve"> J19.2 Mainline Gibson BRD Target</t>
  </si>
  <si>
    <t>J19.2_B2643_57</t>
  </si>
  <si>
    <t>1X_Decanter_OOBE</t>
  </si>
  <si>
    <t>2X_Decanter_OOBE</t>
  </si>
  <si>
    <t>' J19.2 Mainline Malbec BRD Target</t>
  </si>
  <si>
    <t>J19.2_B (EXT4)</t>
  </si>
  <si>
    <t>Performance Scenarios</t>
  </si>
  <si>
    <t xml:space="preserve">Sangria </t>
  </si>
  <si>
    <t>Jira ID</t>
  </si>
  <si>
    <t>Malbec J16.6_030</t>
  </si>
  <si>
    <t>J17_147 Double Tap</t>
  </si>
  <si>
    <t>J17_147 Single Tap</t>
  </si>
  <si>
    <t>Sangria J17_204 Double Tap</t>
  </si>
  <si>
    <t>J18.1_ B2311</t>
  </si>
  <si>
    <t>J18.2_ B</t>
  </si>
  <si>
    <t xml:space="preserve">Sangria Dev % </t>
  </si>
  <si>
    <t>SeaBreeze
J18.0.1_094</t>
  </si>
  <si>
    <t>SeaBreeze
J18.0.1_106</t>
  </si>
  <si>
    <t>J18.1_B2311</t>
  </si>
  <si>
    <t xml:space="preserve">Seabreeze Dev% </t>
  </si>
  <si>
    <t>gc16 waveform is considered (Sangria)</t>
  </si>
  <si>
    <t>SBR-49525</t>
  </si>
  <si>
    <t>Book was not able to download so pushed</t>
  </si>
  <si>
    <t>OOBE -&gt; WIFI – Scroll down with double tap</t>
  </si>
  <si>
    <t>Start / Stop</t>
  </si>
  <si>
    <t>Baseline</t>
  </si>
  <si>
    <t>Decanter
(13.7_1033 / 1050)</t>
  </si>
  <si>
    <t>Decanter (J13.7_1074)</t>
  </si>
  <si>
    <t>Decanter (J13.7_1098)</t>
  </si>
  <si>
    <t>Decanter (J13.7_057)</t>
  </si>
  <si>
    <t>Decanter
(13.7_1038 / 1050)</t>
  </si>
  <si>
    <t>Decanter (J13.7_046)</t>
  </si>
  <si>
    <t>Decanter (J13.7_1072)</t>
  </si>
  <si>
    <t>Decanter
(13.7_1040 / 1050)</t>
  </si>
  <si>
    <t>Decanter (J13.7_1092)</t>
  </si>
  <si>
    <t>Decanter
(13.7_1027 / 1050)</t>
  </si>
  <si>
    <t>Decanter (J13.7_1083)</t>
  </si>
  <si>
    <t>Decanter (J13.7_1069)</t>
  </si>
  <si>
    <t>Decanter (J13.7_052)</t>
  </si>
  <si>
    <t>Decanter 
(13.7_1027 / 1050)</t>
  </si>
  <si>
    <t>Decanter (J13.7_1070)</t>
  </si>
  <si>
    <t xml:space="preserve"> QA Comments</t>
  </si>
  <si>
    <t xml:space="preserve">Home-Invoke-QuickActionsQuick action page. </t>
  </si>
  <si>
    <t>Start: Tap 'Tap Target' of pill
Stop: When QuickActions sheet is settled.</t>
  </si>
  <si>
    <t>Start: Tap 'Schedule' button (Arrow) in Quick Actions sheet.
Stop: When warmlight settings page is settled.</t>
  </si>
  <si>
    <t>SBR-22643</t>
  </si>
  <si>
    <t>Re-connect after turning BT off from Quick Actions</t>
  </si>
  <si>
    <t xml:space="preserve">1. Start the timer while tapping Bluetooth icon in quick actions.
2. Stop when BT connected tone is heard. </t>
  </si>
  <si>
    <t>Invoke Quick Actions by pulling down</t>
  </si>
  <si>
    <t>Start: Pull down Quick Actions
Stop: When QuickActions sheet is settled.</t>
  </si>
  <si>
    <t>Pre-requisite: Quick Actions sheet should be opened.
Start: Tap outside of QuickActions sheet.
Stop: When QuickActions is dismissed.</t>
  </si>
  <si>
    <t xml:space="preserve">SBR-23178 </t>
  </si>
  <si>
    <t>Button XOR and button text change (Turning ON Airplane mode icon)</t>
  </si>
  <si>
    <t>Pre-requisite: Quick Actions sheet should be opened and Airplane mode should be OFF.
1. Start the timer while tapping Airplane mode icon in quick actions.
2. Stop the timer when Airplane mode icon Text changes to On.</t>
  </si>
  <si>
    <t>Pre-requisite: Quick Actions sheet should be opened.
Start: Tap 'All Settings' icon.
Stop: When Settings page settles.</t>
  </si>
  <si>
    <t>SBR-22679</t>
  </si>
  <si>
    <t>Not Applicable / Not executed</t>
  </si>
  <si>
    <t>Sno #</t>
  </si>
  <si>
    <t>Req #</t>
  </si>
  <si>
    <t>Flow</t>
  </si>
  <si>
    <t>Decanter OOBE flow</t>
  </si>
  <si>
    <t>Peoposed BRD (Given by PM)
(sec)</t>
  </si>
  <si>
    <t xml:space="preserve">
Malbec BRD Guardrail
</t>
  </si>
  <si>
    <t>Malbec BRD
Target</t>
  </si>
  <si>
    <t>Malbec
J13.7.996</t>
  </si>
  <si>
    <t>Malbec J14.010/13</t>
  </si>
  <si>
    <t>Malbec J14.B014/15 (Hynix 8GB EVT1.1)</t>
  </si>
  <si>
    <t>Dev %
Malbec Vs Guardrail</t>
  </si>
  <si>
    <t>Dev %
Malbec Vs Target</t>
  </si>
  <si>
    <t>Stinger BRD</t>
  </si>
  <si>
    <t>Stinger Java UI
J13.5-#30</t>
  </si>
  <si>
    <t>Stinger Decanter UI
J13.7.1021</t>
  </si>
  <si>
    <t>Stinger Decanter UI
J13.7.010/J13.7.024</t>
  </si>
  <si>
    <t>Stinger Decanter UI J13.8.1081</t>
  </si>
  <si>
    <t>Dev %
 Stinger</t>
  </si>
  <si>
    <t>Moonshine BRD</t>
  </si>
  <si>
    <t>Moonshine Java 
J13.5-#30</t>
  </si>
  <si>
    <t>Moonshine
Decanter
J13.7.1028/ J13.7.024</t>
  </si>
  <si>
    <t>Dev % 
Moonshine</t>
  </si>
  <si>
    <t>Jaeger BRD</t>
  </si>
  <si>
    <t>Jaeger Java 
J13.5-#30</t>
  </si>
  <si>
    <t>Jaeger
J13.7.1028/ J13.7.024</t>
  </si>
  <si>
    <t>Dev % 
Jaeger</t>
  </si>
  <si>
    <t>Muscat BRD</t>
  </si>
  <si>
    <t>Muscat Java 
J13.5-#30</t>
  </si>
  <si>
    <t>Muscat J13.7.1033/ J13.7.024</t>
  </si>
  <si>
    <t>Dev % Muscat</t>
  </si>
  <si>
    <t>Cognac BRD</t>
  </si>
  <si>
    <t>Cognac Java 
J13.5-#30</t>
  </si>
  <si>
    <t>Cognac J13.7.1044/J13.7.024</t>
  </si>
  <si>
    <t>Dev % Cognac</t>
  </si>
  <si>
    <t>Eanab BRD</t>
  </si>
  <si>
    <t>Eanab Java J13.5-#30</t>
  </si>
  <si>
    <t>Eanab J13.7.1033/ J13.7.024</t>
  </si>
  <si>
    <t>Eanab J13.8.1083</t>
  </si>
  <si>
    <t>Dev % Eanab</t>
  </si>
  <si>
    <t>Whisky BRD</t>
  </si>
  <si>
    <t>Whisky Java</t>
  </si>
  <si>
    <t>Whisky J13.7.1048/J13.7.024</t>
  </si>
  <si>
    <t>Dev % Whisky</t>
  </si>
  <si>
    <t>JIRA #</t>
  </si>
  <si>
    <t>BRD Comments</t>
  </si>
  <si>
    <t>QA Comments</t>
  </si>
  <si>
    <t>QS Comments</t>
  </si>
  <si>
    <t>Generic</t>
  </si>
  <si>
    <t>Time taken to load Kindle brand screen when power button is pressed.
Start: Shipment screen - Power button press
Stop: Kindle brand(Boy under Tree) screen settles.</t>
  </si>
  <si>
    <t>JIRA should be raised against Java numbers</t>
  </si>
  <si>
    <t>SBR-22822</t>
  </si>
  <si>
    <t>BRD is Java number</t>
  </si>
  <si>
    <t>Time taken to load language picker screen from kindle brand screen.
Start: Kindle brand screen complete
Stop : Lang picker screen settles</t>
  </si>
  <si>
    <t>SBR-22823</t>
  </si>
  <si>
    <t>Time taken to load Region picker screen from Language picker screen.
Start: Language Picker screen - Click 'Next' button.
Stop: Region picker screen settles</t>
  </si>
  <si>
    <t>SBR-22824</t>
  </si>
  <si>
    <t>As per PM comments in JIRA, existing Decanter numbers will be taken as baseline.</t>
  </si>
  <si>
    <t>Time taken to load SW loading screen from region picker page.
Start: Region Picker screen - Click 'Next' button.
Stop: S/w Loading screen settles</t>
  </si>
  <si>
    <t>EINKQA-422</t>
  </si>
  <si>
    <t xml:space="preserve">Time taken to complete SW load.
Start: Region picker - next
Stop: White screen after S/w Load completes </t>
  </si>
  <si>
    <t>FFS</t>
  </si>
  <si>
    <t>Time taken to load FFS welcome page.
Start: White screen after S/w Load completes.
Stop: FFS welcome page settles.</t>
  </si>
  <si>
    <t>BRD proposed by PM</t>
  </si>
  <si>
    <t>Malbec is high. JIRA should be raised</t>
  </si>
  <si>
    <t>Normal / Email-ess</t>
  </si>
  <si>
    <t>Time taken to load 'Hello screen' from s/w load screen.
Start: White screen after S/w Load completes.
Stop: Hello screen settles.</t>
  </si>
  <si>
    <t>Dev should analyse and check whether white screen can be optimised.
QA team will raise JIRA</t>
  </si>
  <si>
    <t>wifi page taken as stop point for  Moonshine, Muscat, Eanab, Cognac, Whisky devices,
This should be validated in all devices.</t>
  </si>
  <si>
    <t>Time taken to load 'Hello screen' from s/w load screen.
Start: White screen after S/w Load completes.
Stop: Wifi screen settles.</t>
  </si>
  <si>
    <t>UGS</t>
  </si>
  <si>
    <t>Decanter OOBE - Time taken to load kindle app 'Connected' page after Kindle App is paired with device.
Start : Click - 'Get Started button' in Kindle App (Mobile).
Stop: Connected screen in Kindle device.</t>
  </si>
  <si>
    <t>Existing decanter number will be taken as re-baseline number.</t>
  </si>
  <si>
    <t>JFOURTEEN-711</t>
  </si>
  <si>
    <t>Existing Decanter number will be taken as BRD</t>
  </si>
  <si>
    <t xml:space="preserve">Normal </t>
  </si>
  <si>
    <t>Time taken to load WiFi set-up screen when 'Set Up without App' button is selected in Hello screen.
Start :  Hello Screen - Click 'Setup on this Kindle' button.
Stop: WiFi Page settles.</t>
  </si>
  <si>
    <t>JFOURTEEN-712</t>
  </si>
  <si>
    <t>Email-less SignIn</t>
  </si>
  <si>
    <t>Time taken to load 'Email-less Sign in Registration' screen
Start: WiFi screen - Click Next button.
Stop: Email-less Sign in Registration page loads</t>
  </si>
  <si>
    <t>JFOURTEEN-713</t>
  </si>
  <si>
    <t>Normal</t>
  </si>
  <si>
    <t>Time taken to load 'Registration' screen when 'Next' button is clicked in WiFi set-up screen.
Start: WiFi screen - Click Next button.
Stop: Registration page loads</t>
  </si>
  <si>
    <t>JFOURTEEN-714</t>
  </si>
  <si>
    <t>Reset password</t>
  </si>
  <si>
    <t>Time taken to load 'reset password' diaogue when 'Forgot Password' link is clicked.
Start: Click 'Forgot password' link.
Stop: Reset password dialogue appears.</t>
  </si>
  <si>
    <t>Decanter OOBE - Time taken to load 'reset password' diaogue when 'Forgot Password' link is clicked</t>
  </si>
  <si>
    <t xml:space="preserve">Feature is not available for testing-DCNTRPLTF-346 
</t>
  </si>
  <si>
    <t>Time taken to receive Email when submit is clicked in  'Reset Password' diaogue.
Start: In Reset password dialogue - Click 'Submit/Ok' button.
Stop: Email is received.</t>
  </si>
  <si>
    <t>Decanter OOBE - Time taken to receive Email when submit is clicked in  'Reset Password' diaogue.</t>
  </si>
  <si>
    <t>1-2 minutes</t>
  </si>
  <si>
    <t>MFA</t>
  </si>
  <si>
    <t xml:space="preserve">Time taken to load 'Two Step Verification' page from registration page.
Start: In Registration page - Click 'Sign-In' button.
Stop: Two-Step Verification page settles.
</t>
  </si>
  <si>
    <t>Should be revalidated in Moonshine device again. Both Java and Decanter.</t>
  </si>
  <si>
    <t>Moonshine re-validation numbers should be updated.
Muscat should be re-validated.</t>
  </si>
  <si>
    <t>Time taken to load 'Send verification code' page from 'Two Step Verification' page.
Start: 'Two Step Verification' page - click 'Didn’t receive a code?' link.
Stop: 'Send Verification code' dialogue loads.</t>
  </si>
  <si>
    <t>Both Java and Decanter numbers should be re-validated.</t>
  </si>
  <si>
    <t>CBL</t>
  </si>
  <si>
    <t xml:space="preserve"> Time taken to load 'Verify Account' page from registration page.
Start: In Registration page - Click 'Sign-In' button.
Stop: 'Verify Account' page settles.</t>
  </si>
  <si>
    <t>Time taken to display code when 'Create code' is clicked.
Start : In 'Verify Account' page - Click 'Create Code' button.
Stop: Code is displayed.</t>
  </si>
  <si>
    <t>ODAC</t>
  </si>
  <si>
    <t>Start: In Registration page - Click 'Create a new account' button.
Stop: 'Create a New Account: Country selector' page settles.</t>
  </si>
  <si>
    <t>JFOURTEEN-63</t>
  </si>
  <si>
    <t>Start: In 'Create a New Account: Country selector' page (Select US) - Click 'Next'.
Stop: 'Create an Amazon account' page loads.</t>
  </si>
  <si>
    <t>This should be revalidated in Eanab device.</t>
  </si>
  <si>
    <t>Start: 'Create an Amazon account' page - Tap 'Full Name' field.
Stop: Keyboard is launched.</t>
  </si>
  <si>
    <t>Should be revalidated in Stinger device again. Both Java and Decanter.</t>
  </si>
  <si>
    <t>Start: 'Create an Amazon account' page - Click Next
Stop: 'Add a payment method' page loads.</t>
  </si>
  <si>
    <t>ODAC flow is blocked JFOURTEEN-63</t>
  </si>
  <si>
    <t>Start: 'Add a payment method' page - Tap 'Name on Card' field.
Stop: Keyboard is launched.</t>
  </si>
  <si>
    <t>Start: 'Add a payment method' page - Click 'Add Card'.
Stop: 'Billing address' page settles.</t>
  </si>
  <si>
    <t>Start: 'Billing address' page - Tap 'Full Name' field.
Stop: Keyboard is launched.</t>
  </si>
  <si>
    <t>GoodReads</t>
  </si>
  <si>
    <t>Start: In Registration page - Click 'Sign-In' button.
Stop: 'Goodreads sign-in / Sign-up' page settles.</t>
  </si>
  <si>
    <t>Decanter OOBE - Time taken to load 'Goodreads sign-in / Sign-up' page from registration page.</t>
  </si>
  <si>
    <t>JFOURTEEN-715</t>
  </si>
  <si>
    <t>BRD YTD</t>
  </si>
  <si>
    <t>Can we add 'goodreads' page load time for Java number for all devices</t>
  </si>
  <si>
    <t>GoodReads (FFS)</t>
  </si>
  <si>
    <t>Start: In FFS welcome page - Click 'Next' button.
Stop: 'Goodreads sign-in / Sign-up' page settles.</t>
  </si>
  <si>
    <t>Decanter OOBE - Time taken to load 'Goodreads sign-in / Sign-up' page from FFS welcome page.</t>
  </si>
  <si>
    <t>JFOURTEEN-716</t>
  </si>
  <si>
    <t>GoodReads (UGS)</t>
  </si>
  <si>
    <t>Start: In UGS welcome page - Click 'Next' button.
Stop: 'Goodreads sign-in / Sign-up' page settles.</t>
  </si>
  <si>
    <t>Decanter OOBE - Time taken to load 'Goodreads sign-in / Sign-up' page from UGS welcome page.</t>
  </si>
  <si>
    <t>This should be revalidated in Malbec device.</t>
  </si>
  <si>
    <t>Start: Goodreads page - Select 'Create an account using account email' and click 'Next'.
Stop: 'Create New Account' dialog loads.</t>
  </si>
  <si>
    <t>SBR-22825</t>
  </si>
  <si>
    <t xml:space="preserve">As agreed by PM in JIRA, existing Decanter number is taken as baseline. </t>
  </si>
  <si>
    <t>Start: Goodreads page - Select 'Sign In with a different email' and click 'Next'.
Stop: 'Sign In to GoodReads' page loads.</t>
  </si>
  <si>
    <t>SBR-2699</t>
  </si>
  <si>
    <t>Blocked - JFOURTEEN-558</t>
  </si>
  <si>
    <t>Upsell</t>
  </si>
  <si>
    <t>Start: Registration page -&gt;  click 'Sign-In' button.
Stop: Prime upsell page loads.</t>
  </si>
  <si>
    <t>Decanter OOBE - Time taken to load Prime 'Upsell' page from registration page.</t>
  </si>
  <si>
    <t>JIRA should be raised for high white screen between registration screen and Upsell load.</t>
  </si>
  <si>
    <t>SBR-23057
JFOURTEEN-720</t>
  </si>
  <si>
    <t>Can we add 'prime' upsell page load time for Java number for all devices</t>
  </si>
  <si>
    <t>Java Flow Not now to Prime</t>
  </si>
  <si>
    <t>Start: GoodReads page -&gt;  click 'No Thanks' button.
Stop: Prime upsell page loads.</t>
  </si>
  <si>
    <t>Decanter OOBE - Time taken to load Prime 'Upsell' page from GoodReads page.</t>
  </si>
  <si>
    <t>JFOURTEEN-717</t>
  </si>
  <si>
    <t>How we took Java number ?
JIRA should be raised if needed.</t>
  </si>
  <si>
    <t>Java Flow Not now to Prime( same as prime upsell)</t>
  </si>
  <si>
    <t>Start: Registration page -&gt;  click 'Sign-In' button.
Stop: KU upsell page loads.</t>
  </si>
  <si>
    <t>Decanter OOBE - Time taken to load KU 'Upsell' page from registration page.</t>
  </si>
  <si>
    <t>Can we add KU upsell page load time for Java number for all devices</t>
  </si>
  <si>
    <t>Java flow Not now to KU</t>
  </si>
  <si>
    <t>Start: GoodReads page -&gt;  click 'No Thanks' button.
Stop: KU upsell page loads.</t>
  </si>
  <si>
    <t>Decanter OOBE - Time taken to load KU 'Upsell' page from GoodReads page.</t>
  </si>
  <si>
    <t>How we took Java number ?</t>
  </si>
  <si>
    <t>Java flow Not now to KU (same as KU upsell)</t>
  </si>
  <si>
    <t>Start: Registration page -&gt;  click 'Sign-In' button.
Stop: Audible upsell page loads.</t>
  </si>
  <si>
    <t>Decanter OOBE - Time taken to load Audible 'Upsell' page from registration page.</t>
  </si>
  <si>
    <t>Can we add Audible upsell page load time for Java number for all devices</t>
  </si>
  <si>
    <t>Java flow Not now to Audible</t>
  </si>
  <si>
    <t>Start: Prime Upsell page -&gt;  click 'No Thanks' button.
Stop: Audible upsell page loads.</t>
  </si>
  <si>
    <t>Decanter OOBE - Time taken to load Audible upsell page from Prime 'Upsell' page.</t>
  </si>
  <si>
    <t>Start: Audible Upsell page -&gt;  click 'No Thanks' button.
Stop: KU upsell page loads.</t>
  </si>
  <si>
    <t>Decanter OOBE - Time taken to load KU upsell page from Audible 'Upsell' page.</t>
  </si>
  <si>
    <t>Java flow Audible to KU</t>
  </si>
  <si>
    <t>Start: Prime Upsell page -&gt;  click 'Start your 30 day Free Trial' button.
Stop: Next page loads.</t>
  </si>
  <si>
    <t>Start: KU Upsell page -&gt;  click 'Join Kindle Unlimited' button.
Stop: Next page loads.</t>
  </si>
  <si>
    <t>Get Kindle App</t>
  </si>
  <si>
    <t>Start: Audible Upsell page -&gt;  click 'No Thanks' button.
Stop: Get the Kindle App page loads.</t>
  </si>
  <si>
    <t>Java numbers should be taken as baseline (Even though the flow b/wJava and Decanter are different)
JIRA should be raised.</t>
  </si>
  <si>
    <t>JFOURTEEN-718, SBR-23155</t>
  </si>
  <si>
    <t>Start point taken from KU upsell page for Muscat device alone.
Need clarity ? JIRA should be raised.
Malbec JIRA for this issue should be updated.</t>
  </si>
  <si>
    <t>Start : Get the Kindle App page - Click 'phone number; field.
Stop: Keyboard modal displayed</t>
  </si>
  <si>
    <t>Start: KU Upsell page -&gt;  click 'No Thanks' button.
Stop: Audible upsell page loads.</t>
  </si>
  <si>
    <t>For upsell to upsell, Java numbers will be taken as baseline.</t>
  </si>
  <si>
    <t>Java Flow KU to Audible</t>
  </si>
  <si>
    <t>Start: Audible Upsell page -&gt;  click 'No Thanks' button.
Stop: Prime upsell page loads.</t>
  </si>
  <si>
    <t>Java flow Audible to Prime</t>
  </si>
  <si>
    <t>Decanter OOBE - Time taken to load KU upsell page from Prime 'Upsell' page</t>
  </si>
  <si>
    <t>Scenarios which are common b/w Java and Decanter</t>
  </si>
  <si>
    <t>Decanter OOBE Flow</t>
  </si>
  <si>
    <t>Peoposed BRD
(Given by PM)
(sec)</t>
  </si>
  <si>
    <t>Stinger Decanter UI J13.7.010/J13.7.024/J13.8.1081</t>
  </si>
  <si>
    <t>Stinger J13.8.1094</t>
  </si>
  <si>
    <t>Stinger J13.7.070</t>
  </si>
  <si>
    <t>Moonshine J13.8.1093</t>
  </si>
  <si>
    <t>Moonshine J13.7.059</t>
  </si>
  <si>
    <t>Moonshine J13.7.075</t>
  </si>
  <si>
    <t>Jaeger J13.7.1100</t>
  </si>
  <si>
    <t>Jaeger J13.7.065</t>
  </si>
  <si>
    <t>Muscat J13.7.1033/ J13.7.024/Muscat J13.7.1098</t>
  </si>
  <si>
    <t>Muscat J13.7.046</t>
  </si>
  <si>
    <t>Muscat J13.7.072</t>
  </si>
  <si>
    <t>Cognac J13.7.1044/J13.7.024/Cognac J13.7.1098</t>
  </si>
  <si>
    <t>Cognac J13.7.052</t>
  </si>
  <si>
    <t>Cognac J13.7.070</t>
  </si>
  <si>
    <t>Eanab J13.8.1083/J13.8.1093</t>
  </si>
  <si>
    <t>Whisky J13.7.1048/J13.7.024/Whisky J13.7.1098</t>
  </si>
  <si>
    <t>SBR-23478</t>
  </si>
  <si>
    <t>Executed in latest mainline build and values updated since we are seeing regression in latest builds. As per PM comments existing Decanter numbers taken as BRD</t>
  </si>
  <si>
    <t>SBR-23825</t>
  </si>
  <si>
    <t>https://issues.amazon.com/issues/AuthXS-47</t>
  </si>
  <si>
    <t>Start: 'No Thanks' button click in 'Get the Kindle App' screen.
Stop : 'Get the Kindle App' page settles.</t>
  </si>
  <si>
    <t>New flow scenarios as per JIRA  SBR-23057 have been revalidated in Cognac, Whisky and Muscat devices in the latest build# J13.7.1098</t>
  </si>
  <si>
    <t>Start: 'No Thanks' button click in 'Get the Kindle App' screen.
Stop : 'Prime Upsell' page settles.</t>
  </si>
  <si>
    <t>Start: 'No Thanks' button click in 'Get the Kindle App' screen.
Stop : 'KU Upsell' page settles.</t>
  </si>
  <si>
    <t>Start: 'No Thanks' button click in 'Get the Kindle App' screen.
Stop : 'Audible Upsell' page settles.</t>
  </si>
  <si>
    <t>Start: 'Next' button click in Welcome screen.
Stop : 'Get the Kindle App' page settles.</t>
  </si>
  <si>
    <t>SBR-23155</t>
  </si>
  <si>
    <t>As per PM confirmation in JIRA SBR-23155 the existing Decanter numbers have been taken as new baseline for this scenario</t>
  </si>
  <si>
    <t>Start: 'Sign in' button click in Registration screen.
Stop : 'Welcome' page settles.</t>
  </si>
  <si>
    <t>Decanter
(13.7_1033/ 1050)</t>
  </si>
  <si>
    <t>Decanter    (J13.8_1074)</t>
  </si>
  <si>
    <t>Decanter    (J13.7_1098)</t>
  </si>
  <si>
    <t>Decanter    (J13.7_057)</t>
  </si>
  <si>
    <t>Decanter    (J13.7_071)</t>
  </si>
  <si>
    <t>Decanter (J13.8_1084)</t>
  </si>
  <si>
    <t>Decanter (J13.7_063)</t>
  </si>
  <si>
    <t>Decanter (J13.7_075)</t>
  </si>
  <si>
    <t>Decanter (J13.8_1072)</t>
  </si>
  <si>
    <t>Decanter (J13.7_040)</t>
  </si>
  <si>
    <t>Decanter (J13.8_1092)</t>
  </si>
  <si>
    <t>Decanter (J13.7_069)</t>
  </si>
  <si>
    <t>Decanter
(13.7_1027/ 1050)</t>
  </si>
  <si>
    <t>Decanter (J13.8_1083)</t>
  </si>
  <si>
    <t>Decanter (J13.7_068)</t>
  </si>
  <si>
    <t>Decanter (J13.8_1069)</t>
  </si>
  <si>
    <t>Decanter (J13.8_1070)</t>
  </si>
  <si>
    <t>Decanter (J13.7_071)</t>
  </si>
  <si>
    <t>Baseline Moonshine</t>
  </si>
  <si>
    <t>Baseline Stinger</t>
  </si>
  <si>
    <t>Decanter (J14.1_1144)</t>
  </si>
  <si>
    <t>%Dev Vs Moonshine baseline</t>
  </si>
  <si>
    <t>%Dev Vs Stinger baseline</t>
  </si>
  <si>
    <t>SBR-23178</t>
  </si>
  <si>
    <t>Malbec BRD</t>
  </si>
  <si>
    <t>Malbec J14.1.1134</t>
  </si>
  <si>
    <t>Malbec J14.2.055</t>
  </si>
  <si>
    <t>Mainline  
Malbec BRD 
Target</t>
  </si>
  <si>
    <t>Dev % Malbec</t>
  </si>
  <si>
    <t>Stinger J14.1.1147</t>
  </si>
  <si>
    <t>Stinger J14.2.038</t>
  </si>
  <si>
    <t xml:space="preserve">J14.4_1308     </t>
  </si>
  <si>
    <t xml:space="preserve">Moonshine J14.1.1150   </t>
  </si>
  <si>
    <t xml:space="preserve">Moonshine J14.3.1261 </t>
  </si>
  <si>
    <t>Moonshine J14.2.034</t>
  </si>
  <si>
    <t xml:space="preserve"> Jaeger J13.7.1100</t>
  </si>
  <si>
    <t>Jaeger J13.7.075</t>
  </si>
  <si>
    <t>Jaeger J14.1.1155</t>
  </si>
  <si>
    <t>Jaeger J14.3.1254</t>
  </si>
  <si>
    <t>Jaeger J14.2.055</t>
  </si>
  <si>
    <t xml:space="preserve">J14.4.1316  </t>
  </si>
  <si>
    <t>Muscat J14.1.010</t>
  </si>
  <si>
    <t>Cognac J14.2.048</t>
  </si>
  <si>
    <t>J14.4_1325</t>
  </si>
  <si>
    <t>Eanab J13.7.059</t>
  </si>
  <si>
    <t>Eanab J14.2.055</t>
  </si>
  <si>
    <t>J14.4_1314</t>
  </si>
  <si>
    <t>Whisky J13.7.046</t>
  </si>
  <si>
    <t>Whisky J13.7.072</t>
  </si>
  <si>
    <t>Whisky J14.2.055</t>
  </si>
  <si>
    <t xml:space="preserve">J14.4.1292 </t>
  </si>
  <si>
    <t>Samsung 8GB</t>
  </si>
  <si>
    <t>Samsung 32GB</t>
  </si>
  <si>
    <t>Hynix 8 GB</t>
  </si>
  <si>
    <t>Hynix 32GB</t>
  </si>
  <si>
    <t>WD 8GB</t>
  </si>
  <si>
    <t>WD 32GB</t>
  </si>
  <si>
    <t>Kyoxia 32GB</t>
  </si>
  <si>
    <t xml:space="preserve">
Malbec BRD 
Samsung 8GB Guardrail
</t>
  </si>
  <si>
    <t xml:space="preserve">
Malbec BRD 
Samsung 32GB Guardrail
</t>
  </si>
  <si>
    <t xml:space="preserve">
Malbec BRD Hynix 8GB Guardrail
</t>
  </si>
  <si>
    <t xml:space="preserve">
Malbec BRD Hynix 32GB Guardrail
</t>
  </si>
  <si>
    <t xml:space="preserve">
Malbec BRD WD 8GB Guardrail
</t>
  </si>
  <si>
    <t xml:space="preserve">
Malbec BRD WD 32GB Guardrail
</t>
  </si>
  <si>
    <t xml:space="preserve">
Malbec BRD Kyoxia 32GB Guardrail
</t>
  </si>
  <si>
    <t>Issue</t>
  </si>
  <si>
    <t>MIN</t>
  </si>
  <si>
    <t>MAX</t>
  </si>
  <si>
    <t>Performing scenario by automation method</t>
  </si>
  <si>
    <t>JFOURTEEN-580</t>
  </si>
  <si>
    <t>TurnON_FL_WIFIOFF_NonKSO</t>
  </si>
  <si>
    <r>
      <rPr>
        <b/>
        <sz val="11"/>
        <color rgb="FF000000"/>
        <rFont val="Calibri"/>
        <family val="2"/>
        <scheme val="minor"/>
      </rPr>
      <t>Early Signs of Life (non -KSO device)</t>
    </r>
    <r>
      <rPr>
        <sz val="11"/>
        <color rgb="FF000000"/>
        <rFont val="Calibri"/>
        <family val="2"/>
        <scheme val="minor"/>
      </rPr>
      <t>Time taken to turn on Front light</t>
    </r>
  </si>
  <si>
    <t xml:space="preserve">Not applicable </t>
  </si>
  <si>
    <t>TurnON_ds_WIFIOFF_NonKSO</t>
  </si>
  <si>
    <r>
      <rPr>
        <b/>
        <sz val="11"/>
        <color rgb="FF000000"/>
        <rFont val="Calibri"/>
        <family val="2"/>
        <scheme val="minor"/>
      </rPr>
      <t>Early Signs of Life (non -KSO device)</t>
    </r>
    <r>
      <rPr>
        <sz val="11"/>
        <color rgb="FF000000"/>
        <rFont val="Calibri"/>
        <family val="2"/>
        <scheme val="minor"/>
      </rPr>
      <t>Time taken to show the 'Wakeup from Screen' overlay</t>
    </r>
  </si>
  <si>
    <t>TurnON_FL_WIFIOFF_KSO</t>
  </si>
  <si>
    <r>
      <rPr>
        <b/>
        <sz val="11"/>
        <color rgb="FF000000"/>
        <rFont val="Calibri"/>
        <family val="2"/>
        <scheme val="minor"/>
      </rPr>
      <t>Early Signs of Life (KSO device)</t>
    </r>
    <r>
      <rPr>
        <sz val="11"/>
        <color rgb="FF000000"/>
        <rFont val="Calibri"/>
        <family val="2"/>
        <scheme val="minor"/>
      </rPr>
      <t>Time taken to turn on Front light</t>
    </r>
  </si>
  <si>
    <t>TurnON_ds_WIFIOFF_KSO</t>
  </si>
  <si>
    <r>
      <rPr>
        <b/>
        <sz val="11"/>
        <color rgb="FF000000"/>
        <rFont val="Calibri"/>
        <family val="2"/>
        <scheme val="minor"/>
      </rPr>
      <t>Early Signs of Life (KSO device)</t>
    </r>
    <r>
      <rPr>
        <sz val="11"/>
        <color rgb="FF000000"/>
        <rFont val="Calibri"/>
        <family val="2"/>
        <scheme val="minor"/>
      </rPr>
      <t>Time taken to show the 'Wakeup from Screen' overlay</t>
    </r>
  </si>
  <si>
    <t>TurnON_FL_WIFION_NonKSO</t>
  </si>
  <si>
    <t>TurnON_ds_WIFION_NonKSO</t>
  </si>
  <si>
    <t>TurnON_FL_WIFION_KSO</t>
  </si>
  <si>
    <t>TurnON_ds_WIFION_KSO</t>
  </si>
  <si>
    <t>Nov 
Eanab BRD 
Target</t>
  </si>
  <si>
    <t>June
Eanab BRD 
Target</t>
  </si>
  <si>
    <t>J13.2_772</t>
  </si>
  <si>
    <t>June  
Icewine BRD 
Target</t>
  </si>
  <si>
    <t>J12.6_715</t>
  </si>
  <si>
    <t>AUG_00</t>
  </si>
  <si>
    <t>J12.3_497/502</t>
  </si>
  <si>
    <t>Nov  
Whisky BRD 
Target</t>
  </si>
  <si>
    <t>June
Whisky BRD 
Target</t>
  </si>
  <si>
    <t>Jan  
Cognac BRD 
Target</t>
  </si>
  <si>
    <t>J12.5_599</t>
  </si>
  <si>
    <t>June 
Cognac BRD 
Target</t>
  </si>
  <si>
    <t>J12.5_022</t>
  </si>
  <si>
    <t>Nov  
Moonshine BRD 
Target</t>
  </si>
  <si>
    <t>Jan  
Moonshine BRD 
Target</t>
  </si>
  <si>
    <t>June  
Moonshine BRD 
Target</t>
  </si>
  <si>
    <t>J12.6_691</t>
  </si>
  <si>
    <t>Nov Jaeger BRD Target</t>
  </si>
  <si>
    <t>Jan Jaeger BRD Target</t>
  </si>
  <si>
    <t>J12.4-042</t>
  </si>
  <si>
    <t>June Jaeger BRD Target</t>
  </si>
  <si>
    <t>Mainline Jaeger BRD Target</t>
  </si>
  <si>
    <t>June BRD Target 
(sec)</t>
  </si>
  <si>
    <t>MSE</t>
  </si>
  <si>
    <t>On_DeviceAccountRegisteration</t>
  </si>
  <si>
    <t>Launch-New-account-creation-Page</t>
  </si>
  <si>
    <t>Time taken to open the New Account creation page</t>
  </si>
  <si>
    <t>Lis-Name-of-Countries</t>
  </si>
  <si>
    <t>Time taken to List names of the countries</t>
  </si>
  <si>
    <t>Time taken to select “About the author” Option from Menu from the Beginning of the Book- YJ</t>
  </si>
  <si>
    <t>Time taken to open Book Description page of  a Book from kindle Books by author in About the Author Option in YJ Book</t>
  </si>
  <si>
    <t>Open-Store-From-Sample</t>
  </si>
  <si>
    <t>Goto Kindle store from sample book</t>
  </si>
  <si>
    <t>Experimental_Browser</t>
  </si>
  <si>
    <t>Launch-Bookmarks-from-Experimental-Browser</t>
  </si>
  <si>
    <t>Time to launch bookmarks page from 
experimental page(not after reboot)</t>
  </si>
  <si>
    <t>Time-to-scan</t>
  </si>
  <si>
    <t>Time-to-connect-WEP</t>
  </si>
  <si>
    <t>Time taken to Re-connect after suspend  from Home(WPA-TKIP)</t>
  </si>
  <si>
    <t>Re-connect-after-TurnOFF/ON-wireless(WPA2-TKIP+RES)</t>
  </si>
  <si>
    <t>Time taken to Search Word in Kindle Store</t>
  </si>
  <si>
    <t>Launch-kindlestore-from-YJ</t>
  </si>
  <si>
    <t>Time taken to Goto Kindle Store from YJ Book without Image</t>
  </si>
  <si>
    <t>60-sec-download-book-1.5Mbps(3MB Book)</t>
  </si>
  <si>
    <t>While-Downloading-open-Book-YJ</t>
  </si>
  <si>
    <t>Book Open (YJ)</t>
  </si>
  <si>
    <t>While-Downloading-next-pageturn-YJ</t>
  </si>
  <si>
    <t>Next Page Turn inside reader (YJ)</t>
  </si>
  <si>
    <t>While-Downloading-launch-GoTo-YJ</t>
  </si>
  <si>
    <t>Bring up go to overlay inside reader (YJ)</t>
  </si>
  <si>
    <t>While-Downloading-Close Book YJ</t>
  </si>
  <si>
    <t>Book Close (YJ)</t>
  </si>
  <si>
    <t>While-Indexing-open-Book-YJ</t>
  </si>
  <si>
    <t>While-Indexing-next-pageturn-YJ</t>
  </si>
  <si>
    <t>While-Indexing-launch-GoTo-YJ</t>
  </si>
  <si>
    <t>While-Indexing-Close Book YJ</t>
  </si>
  <si>
    <t>Post_Registeration</t>
  </si>
  <si>
    <t>Post_Registration</t>
  </si>
  <si>
    <t>Archive-sync-cloud-content</t>
  </si>
  <si>
    <t>Time taken to complete archieve sync of 3K cloud content</t>
  </si>
  <si>
    <t>Launch-My-Library(Allview)-Home</t>
  </si>
  <si>
    <t>Open My Library(All view) from Home</t>
  </si>
  <si>
    <t>Next-Page-Turn-Allview-Home</t>
  </si>
  <si>
    <t>Next page turn - Home (avg of 5 consecutive page) - All view</t>
  </si>
  <si>
    <t>Previous-Page-Turn-Allview-Home</t>
  </si>
  <si>
    <t>Previous page turn - Home (avg of 5 pages) - All view</t>
  </si>
  <si>
    <t>Library(Allview)-to-Home</t>
  </si>
  <si>
    <t>Library(All view) to Home page</t>
  </si>
  <si>
    <t>Launch-MyReadingList</t>
  </si>
  <si>
    <t>Home to My Reading list page (Full page content)</t>
  </si>
  <si>
    <t>Invoke-VKB-from-Home-PR</t>
  </si>
  <si>
    <t>Launch Keyboard from home page</t>
  </si>
  <si>
    <t>Launch-Book-DP-Home-PR</t>
  </si>
  <si>
    <t>Launch Book Description page from Campaign</t>
  </si>
  <si>
    <t>Store-Reopen-Home-PR</t>
  </si>
  <si>
    <t>Launch Store front page (Re-open)- ensure cache is downloaded</t>
  </si>
  <si>
    <t>Launch-QS-Home-PR</t>
  </si>
  <si>
    <t>Launch Quick settings overlay</t>
  </si>
  <si>
    <t>Invoke-Menu-Home-PR</t>
  </si>
  <si>
    <t>Launch Menu in Home page</t>
  </si>
  <si>
    <t>Launch-Filter-Options-PR</t>
  </si>
  <si>
    <t xml:space="preserve">Tap on Filter options </t>
  </si>
  <si>
    <t>Launch-sort-Options-PR</t>
  </si>
  <si>
    <t>Tap on Sort options</t>
  </si>
  <si>
    <t>Launch-settings-Home-PR</t>
  </si>
  <si>
    <t>Switch from home to Settings page</t>
  </si>
  <si>
    <t>Open-KF8-Book-Home-PR</t>
  </si>
  <si>
    <t>Open KF8 Book from Home page</t>
  </si>
  <si>
    <t>KF8-Next-Page-Turn-PR</t>
  </si>
  <si>
    <t>Next page turn - Reader</t>
  </si>
  <si>
    <t>Close-KF8-Book-PR</t>
  </si>
  <si>
    <t xml:space="preserve">Close book - KF8 </t>
  </si>
  <si>
    <t>(BT is ON) Switching (via UI) to other BT device (already paired device) to connected tone</t>
  </si>
  <si>
    <t>Forget-Active-Bt-Speaker</t>
  </si>
  <si>
    <t>Forget an active paired BT speaker.</t>
  </si>
  <si>
    <t>T2-Suspend-Home-LargeMode</t>
  </si>
  <si>
    <t>Connect-USB-Mode-Windows-LargeMode</t>
  </si>
  <si>
    <t>Time to be functional as USB drive on a Windows PC(32 GB)</t>
  </si>
  <si>
    <t>Disconnect-USB-Mode-windows-Large-Mode</t>
  </si>
  <si>
    <t>Time to safely disconnect as USB drive on a Windows PC(32 GB)</t>
  </si>
  <si>
    <t>Sort-Title-LargeMode</t>
  </si>
  <si>
    <t>T1-Offer-details-DTCP-LargeMode</t>
  </si>
  <si>
    <t>Wake up from T1 sleep to offer details</t>
  </si>
  <si>
    <t>SmartSearch-Home-WifiOn</t>
  </si>
  <si>
    <t>Time taken to search a word  from Home(amazon) - WiFi ON (with images)</t>
  </si>
  <si>
    <t>SmartSearch-Home-WifiOff</t>
  </si>
  <si>
    <t>Time taken to search a word  from Home(amazon) - WiFi OFF</t>
  </si>
  <si>
    <t>SmartSearch-InsideReader</t>
  </si>
  <si>
    <t>Time taken to search a word inside reader(america)</t>
  </si>
  <si>
    <t>Reader_BookOpen</t>
  </si>
  <si>
    <t>EnhancedSearch-Open-Book-From-Results</t>
  </si>
  <si>
    <t>Time taken to open the book from search suggestion page</t>
  </si>
  <si>
    <t>ARAB-609</t>
  </si>
  <si>
    <t>SmartSearch-SeeAll-Store</t>
  </si>
  <si>
    <t>Time taken to show the search result page on tapping 'See All' (Store)</t>
  </si>
  <si>
    <t>SmartSearch-SeeAll-Titles</t>
  </si>
  <si>
    <t>Time taken to show the search result page on tapping 'See All' (All Title)</t>
  </si>
  <si>
    <t>Time taken to show the search result page on tapping 'Dictionary' from search preview page</t>
  </si>
  <si>
    <t>Search-1500</t>
  </si>
  <si>
    <t>Time taken to search a word  from Home(own way) - WiFi ON (with images)- 1500</t>
  </si>
  <si>
    <t>Time taken to search a word  from Home(own way) - WiFi OFF- 1500</t>
  </si>
  <si>
    <t>Search-750</t>
  </si>
  <si>
    <t>Time taken to search a word  from Home(own way) - WiFi ON (with images)- 750</t>
  </si>
  <si>
    <t>Time taken to search a word  from Home(own way) - WiFi OFF- 750</t>
  </si>
  <si>
    <t>K4K
 J13.0.8-012
 (Sec)</t>
  </si>
  <si>
    <t>Eanab BRD Derived</t>
  </si>
  <si>
    <t>J13.2_766</t>
  </si>
  <si>
    <t>Oct_00</t>
  </si>
  <si>
    <t>Dev % Jaeger Test branch Vs KKE J13.0.8</t>
  </si>
  <si>
    <t>Icewine BRD Derived</t>
  </si>
  <si>
    <t>Muscat BRD Derived</t>
  </si>
  <si>
    <t>Whisky BRD Derived</t>
  </si>
  <si>
    <t>Cognac BRD Derived</t>
  </si>
  <si>
    <t>J13.2_10</t>
  </si>
  <si>
    <t>Moonshine BRD Derived</t>
  </si>
  <si>
    <t>Jaeger BRD Derived</t>
  </si>
  <si>
    <t>Stinger BRD Derived</t>
  </si>
  <si>
    <t>Defect Id</t>
  </si>
  <si>
    <t>SBR-15123</t>
  </si>
  <si>
    <t>SBR-15126</t>
  </si>
  <si>
    <t xml:space="preserve">HVT </t>
  </si>
  <si>
    <t>No of Books</t>
  </si>
  <si>
    <t>100 YJ Books</t>
  </si>
  <si>
    <t>Hynix 8GB</t>
  </si>
  <si>
    <t>Micron 8GB</t>
  </si>
  <si>
    <t>Cognac Baseline</t>
  </si>
  <si>
    <t>J12 Stinger HVT-013</t>
  </si>
  <si>
    <r>
      <t xml:space="preserve">Time taken for indexing- </t>
    </r>
    <r>
      <rPr>
        <b/>
        <sz val="11"/>
        <color theme="1"/>
        <rFont val="Calibri"/>
        <family val="2"/>
        <scheme val="minor"/>
      </rPr>
      <t>Latin</t>
    </r>
  </si>
  <si>
    <t>45 mins</t>
  </si>
  <si>
    <t>48.2 mins</t>
  </si>
  <si>
    <t>% Battery Consumption</t>
  </si>
  <si>
    <t>EVT</t>
  </si>
  <si>
    <t>Hynix 8GB(EVT)</t>
  </si>
  <si>
    <t>Samsung 32 GB EVT</t>
  </si>
  <si>
    <t>Micron 8GB EVT</t>
  </si>
  <si>
    <t>Micron 32GB</t>
  </si>
  <si>
    <t>J12 Stinger EVT-026</t>
  </si>
  <si>
    <t>J12 Stinger EVT-024</t>
  </si>
  <si>
    <t>J12 Stinger EVT-023</t>
  </si>
  <si>
    <t>J12 Stinger EVT - 026</t>
  </si>
  <si>
    <t>J12 Stinger EVT-032</t>
  </si>
  <si>
    <t>43 Mins</t>
  </si>
  <si>
    <t>46.6 Mins</t>
  </si>
  <si>
    <t>44 mins</t>
  </si>
  <si>
    <t>44.4 mins</t>
  </si>
  <si>
    <t>48.3 mins</t>
  </si>
  <si>
    <t>EVT 1.1</t>
  </si>
  <si>
    <t>J12_Stinger EVT1.1_39</t>
  </si>
  <si>
    <t>J12 Stinger EVT 1.1-033</t>
  </si>
  <si>
    <t>46.3 Mins</t>
  </si>
  <si>
    <t>EVT 1.2</t>
  </si>
  <si>
    <t>J12 Stinger EVT 1.2-045</t>
  </si>
  <si>
    <t>J12_Stinger EVT1.2_50</t>
  </si>
  <si>
    <t>42.3 mins</t>
  </si>
  <si>
    <t>44 Mins</t>
  </si>
  <si>
    <t>DVT</t>
  </si>
  <si>
    <t>Samsung 32 GB</t>
  </si>
  <si>
    <t>J12_054</t>
  </si>
  <si>
    <t>J12_057</t>
  </si>
  <si>
    <t>J12.057</t>
  </si>
  <si>
    <t xml:space="preserve">Stinger DVT J12.1.52 </t>
  </si>
  <si>
    <t>42.6 Mins</t>
  </si>
  <si>
    <t>44.3 Mins</t>
  </si>
  <si>
    <t>43.6 Minutes</t>
  </si>
  <si>
    <t>45 Mins</t>
  </si>
  <si>
    <t>PVT</t>
  </si>
  <si>
    <t>NOTES-4303</t>
  </si>
  <si>
    <t>Previous Page- Notebook</t>
  </si>
  <si>
    <t>Next Page- Notebook</t>
  </si>
  <si>
    <t>Color_Case in Color</t>
  </si>
  <si>
    <t>Color_Case in B/W</t>
  </si>
  <si>
    <t>Case 2 - first related question to NB Complete answer</t>
  </si>
  <si>
    <t>Case 1 - first related question to first token</t>
  </si>
  <si>
    <t>Case3 - Search query to Ask your notebook</t>
  </si>
  <si>
    <t>Case2 - Search query to full answer</t>
  </si>
  <si>
    <t>Case1 - Search query to first token</t>
  </si>
  <si>
    <t>Notebook - Kids Vaccination(tp50 prod)
Query - explain details provided in kids vaccination</t>
  </si>
  <si>
    <t>Notebook - akilll_kalki Krishnamurthy(tp90 prod)
Query - explain about kalki krishnamurthy wrote about ponniyin selvan</t>
  </si>
  <si>
    <t>Q&amp;A</t>
  </si>
  <si>
    <t>New Kpi- Validate time taken to open notebook (from thumbnails) in universal search page</t>
  </si>
  <si>
    <t>Validate time taken to paginate 1x backward "notebook in content view"</t>
  </si>
  <si>
    <t>Validate time taken to paginate 1x forward in notebook content view (use arrows)</t>
  </si>
  <si>
    <t>Validate time taken to display "notebook only view" from back -HWR-1000</t>
  </si>
  <si>
    <t>Validate time taken to render text in noteboks only view -HWR-1000</t>
  </si>
  <si>
    <t>Verify time for stay here to go to notebook view</t>
  </si>
  <si>
    <t>Verify time to go back to universal search page</t>
  </si>
  <si>
    <t>Verify time to iterator backward</t>
  </si>
  <si>
    <t>Verify time to iterator forward</t>
  </si>
  <si>
    <t>Validate time taken to close notebook launched from text in notebooks (Back to Home)</t>
  </si>
  <si>
    <t>Validate time taken to open notebook from text in notebook</t>
  </si>
  <si>
    <t>Validate time taken to paginate 1x backward in "notebook title view"</t>
  </si>
  <si>
    <t>Validate time taken to paginate 1x forward in notebook title view (use arrows)</t>
  </si>
  <si>
    <t>Validate time taken to open full notebook page</t>
  </si>
  <si>
    <t>Validate time taken to close notebook launched from universal search result page</t>
  </si>
  <si>
    <t>Validate time taken to open notebook from universal search</t>
  </si>
  <si>
    <t>Validate time taken to render the universal search page (wifi off)</t>
  </si>
  <si>
    <t>Validate time taken to render the universal search page (wifi on)</t>
  </si>
  <si>
    <t>HWR_Search</t>
  </si>
  <si>
    <t>Canvas to Normal</t>
  </si>
  <si>
    <t>OFF</t>
  </si>
  <si>
    <t>Normal to Canvas</t>
  </si>
  <si>
    <t>From Home invoke keyboard</t>
  </si>
  <si>
    <t>5 Language Downloaded</t>
  </si>
  <si>
    <t>Canvas write “Kindle” letter to search suggestion</t>
  </si>
  <si>
    <t>ON</t>
  </si>
  <si>
    <t>Canvas write ”Kindle” letter to predictive</t>
  </si>
  <si>
    <t>Canvas write “K” letter to search suggestion</t>
  </si>
  <si>
    <t>Canvas write” K “letter to predictive letter</t>
  </si>
  <si>
    <t>US Locale</t>
  </si>
  <si>
    <t>Keyboard_Canvas</t>
  </si>
  <si>
    <t>J19.2 Calvados BRD</t>
  </si>
  <si>
    <t>Calvados  J19.1_B108/ B109</t>
  </si>
  <si>
    <t>J19.2 Paloma BRD</t>
  </si>
  <si>
    <t>Paloma J19.1_B108/ B109</t>
  </si>
  <si>
    <t>Wifi ON/OFF</t>
  </si>
  <si>
    <t>Locale</t>
  </si>
  <si>
    <t>New Feature</t>
  </si>
  <si>
    <t>Calvados J19.2_B2640</t>
  </si>
  <si>
    <t>Paloma J19.2_B2640</t>
  </si>
  <si>
    <t>J19.3_B VFAT</t>
  </si>
  <si>
    <t>J19.3_B EXT4</t>
  </si>
  <si>
    <t>J19.3 Mainline Rossini BRD Target</t>
  </si>
  <si>
    <t>J19.3 Mainline Pisco BRD Target</t>
  </si>
  <si>
    <t>J19.3 Mainline Seabreeze BRD Target</t>
  </si>
  <si>
    <t>J19.3 Mainline Paloma BRD Target</t>
  </si>
  <si>
    <t>J19.3 Mainline Calvados BRD Target</t>
  </si>
  <si>
    <t>J19.3 Mainline Gibson BRD Target</t>
  </si>
  <si>
    <t xml:space="preserve"> J19.3 Mainline Paloma BRD Target</t>
  </si>
  <si>
    <t xml:space="preserve"> J19.3 Mainline Seabreeze BRD Target</t>
  </si>
  <si>
    <t xml:space="preserve"> J19.3 Mainline Gibson BRD Target</t>
  </si>
  <si>
    <t xml:space="preserve"> J19.3 Mainline Calvados BRD Target</t>
  </si>
  <si>
    <t>J19.3_B (EXT4)</t>
  </si>
  <si>
    <t xml:space="preserve">Paloma </t>
  </si>
  <si>
    <t xml:space="preserve">Calvados </t>
  </si>
  <si>
    <t xml:space="preserve">Gibson </t>
  </si>
  <si>
    <t>Paloma J19.1_B108</t>
  </si>
  <si>
    <t>Calvados J19.1_B108</t>
  </si>
  <si>
    <t>Gibson J19.1_B108</t>
  </si>
  <si>
    <t>J19.2 Gibson BRD</t>
  </si>
  <si>
    <t>J19.3 Paloma BRD</t>
  </si>
  <si>
    <t>J19.3  Calvados BRD</t>
  </si>
  <si>
    <t>J19.3_B2690</t>
  </si>
  <si>
    <t>J19.3_B2690 VFAT</t>
  </si>
  <si>
    <t>J19.3_B2690 
EXT4</t>
  </si>
  <si>
    <t xml:space="preserve">J19.3_B2695
</t>
  </si>
  <si>
    <t>J19.3_B2695</t>
  </si>
  <si>
    <t>SBR-67520</t>
  </si>
  <si>
    <t>SBR-47242, SBR-67520</t>
  </si>
  <si>
    <t>SBR-62741, SBR-67520</t>
  </si>
  <si>
    <t>SBR-62742, SBR-67520</t>
  </si>
  <si>
    <t>SBR-62743, SBR-67520</t>
  </si>
  <si>
    <t>SBR-62300, SBR-67520</t>
  </si>
  <si>
    <t>J19.3_2695</t>
  </si>
  <si>
    <t>J19.3_B2695/98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</si>
</sst>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quot;₹&quot;\ * #,##0.00_ ;_ &quot;₹&quot;\ * \-#,##0.00_ ;_ &quot;₹&quot;\ * &quot;-&quot;??_ ;_ @_ "/>
    <numFmt numFmtId="165" formatCode="_ * #,##0.00_ ;_ * \-#,##0.00_ ;_ * &quot;-&quot;??_ ;_ @_ "/>
    <numFmt numFmtId="166" formatCode="0.0"/>
  </numFmts>
  <fonts count="64"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sz val="11"/>
      <color rgb="FF000000"/>
      <name val="Calibri"/>
      <family val="2"/>
    </font>
    <font>
      <sz val="11"/>
      <name val="Calibri"/>
      <family val="2"/>
      <scheme val="minor"/>
    </font>
    <font>
      <u/>
      <sz val="9.35"/>
      <color theme="10"/>
      <name val="Calibri"/>
      <family val="2"/>
    </font>
    <font>
      <u/>
      <sz val="11"/>
      <color theme="10"/>
      <name val="Calibri"/>
      <family val="2"/>
      <scheme val="minor"/>
    </font>
    <font>
      <sz val="11"/>
      <color rgb="FF000000"/>
      <name val="Calibri"/>
      <family val="2"/>
      <scheme val="minor"/>
    </font>
    <font>
      <u/>
      <sz val="11"/>
      <color theme="10"/>
      <name val="Calibri"/>
      <family val="2"/>
    </font>
    <font>
      <sz val="11"/>
      <color theme="1"/>
      <name val="Calibri"/>
      <family val="2"/>
    </font>
    <font>
      <sz val="11"/>
      <color indexed="8"/>
      <name val="Calibri"/>
      <family val="2"/>
      <scheme val="minor"/>
    </font>
    <font>
      <sz val="11"/>
      <color theme="1"/>
      <name val="Leelawadee"/>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8"/>
      <color theme="3"/>
      <name val="Calibri Light"/>
      <family val="2"/>
      <scheme val="major"/>
    </font>
    <font>
      <sz val="10"/>
      <name val="Arial"/>
      <family val="2"/>
    </font>
    <font>
      <sz val="10"/>
      <name val="Verdana"/>
      <family val="2"/>
    </font>
    <font>
      <sz val="8"/>
      <color theme="1"/>
      <name val="Calibri"/>
      <family val="2"/>
      <scheme val="minor"/>
    </font>
    <font>
      <b/>
      <sz val="11"/>
      <name val="Calibri"/>
      <family val="2"/>
      <scheme val="minor"/>
    </font>
    <font>
      <sz val="11"/>
      <color theme="5" tint="-0.499984740745262"/>
      <name val="Calibri"/>
      <family val="2"/>
      <scheme val="minor"/>
    </font>
    <font>
      <b/>
      <sz val="11"/>
      <color theme="5" tint="-0.499984740745262"/>
      <name val="Calibri"/>
      <family val="2"/>
      <scheme val="minor"/>
    </font>
    <font>
      <b/>
      <sz val="11"/>
      <color theme="1" tint="4.9989318521683403E-2"/>
      <name val="Calibri"/>
      <family val="2"/>
      <scheme val="minor"/>
    </font>
    <font>
      <sz val="11"/>
      <color theme="1" tint="4.9989318521683403E-2"/>
      <name val="Calibri"/>
      <family val="2"/>
      <scheme val="minor"/>
    </font>
    <font>
      <sz val="11"/>
      <color rgb="FF000000"/>
      <name val="Calibri"/>
      <family val="2"/>
      <charset val="1"/>
    </font>
    <font>
      <b/>
      <sz val="11"/>
      <color rgb="FF000000"/>
      <name val="Calibri"/>
      <family val="2"/>
    </font>
    <font>
      <sz val="11"/>
      <color rgb="FFC00000"/>
      <name val="Calibri"/>
      <family val="2"/>
      <scheme val="minor"/>
    </font>
    <font>
      <u/>
      <sz val="11"/>
      <color rgb="FF0563C1"/>
      <name val="Calibri"/>
      <family val="2"/>
      <scheme val="minor"/>
    </font>
    <font>
      <sz val="11"/>
      <color theme="5"/>
      <name val="Calibri"/>
      <family val="2"/>
      <scheme val="minor"/>
    </font>
    <font>
      <sz val="10"/>
      <color theme="1"/>
      <name val="Calibri"/>
      <family val="2"/>
      <scheme val="minor"/>
    </font>
    <font>
      <b/>
      <sz val="10"/>
      <color theme="1"/>
      <name val="Calibri"/>
      <family val="2"/>
      <scheme val="minor"/>
    </font>
    <font>
      <sz val="10"/>
      <color theme="1" tint="4.9989318521683403E-2"/>
      <name val="Calibri"/>
      <family val="2"/>
      <scheme val="minor"/>
    </font>
    <font>
      <sz val="10"/>
      <color rgb="FFFF0000"/>
      <name val="Calibri"/>
      <family val="2"/>
      <scheme val="minor"/>
    </font>
    <font>
      <sz val="10"/>
      <name val="Calibri"/>
      <family val="2"/>
      <scheme val="minor"/>
    </font>
    <font>
      <sz val="9"/>
      <color indexed="81"/>
      <name val="Tahoma"/>
      <family val="2"/>
    </font>
    <font>
      <b/>
      <sz val="9"/>
      <color indexed="81"/>
      <name val="Tahoma"/>
      <family val="2"/>
    </font>
    <font>
      <b/>
      <sz val="11"/>
      <color rgb="FF000000"/>
      <name val="Calibri"/>
      <family val="2"/>
      <scheme val="minor"/>
    </font>
    <font>
      <sz val="11"/>
      <color theme="4"/>
      <name val="Calibri"/>
      <family val="2"/>
      <scheme val="minor"/>
    </font>
    <font>
      <sz val="11"/>
      <color rgb="FF00B0F0"/>
      <name val="Calibri"/>
      <family val="2"/>
      <scheme val="minor"/>
    </font>
    <font>
      <sz val="11"/>
      <color theme="7" tint="-0.249977111117893"/>
      <name val="Calibri"/>
      <family val="2"/>
      <scheme val="minor"/>
    </font>
    <font>
      <sz val="11"/>
      <color theme="5" tint="-0.249977111117893"/>
      <name val="Calibri"/>
      <family val="2"/>
      <scheme val="minor"/>
    </font>
    <font>
      <sz val="11"/>
      <color theme="5" tint="0.39997558519241921"/>
      <name val="Calibri"/>
      <family val="2"/>
      <scheme val="minor"/>
    </font>
    <font>
      <sz val="11"/>
      <name val="Calibri"/>
      <family val="2"/>
    </font>
    <font>
      <sz val="11"/>
      <color rgb="FFE14B0F"/>
      <name val="Calibri"/>
      <family val="2"/>
      <scheme val="minor"/>
    </font>
    <font>
      <sz val="8"/>
      <name val="Calibri"/>
      <family val="2"/>
      <scheme val="minor"/>
    </font>
    <font>
      <sz val="12"/>
      <color theme="1"/>
      <name val="Calibri"/>
      <family val="2"/>
      <scheme val="minor"/>
    </font>
    <font>
      <u/>
      <sz val="12"/>
      <color theme="10"/>
      <name val="Calibri"/>
      <family val="2"/>
      <scheme val="minor"/>
    </font>
    <font>
      <u/>
      <sz val="10"/>
      <color theme="10"/>
      <name val="Calibri"/>
      <family val="2"/>
    </font>
    <font>
      <sz val="12"/>
      <color rgb="FF000000"/>
      <name val="Calibri"/>
      <family val="2"/>
      <scheme val="minor"/>
    </font>
    <font>
      <sz val="9.35"/>
      <color theme="10"/>
      <name val="Calibri"/>
      <family val="2"/>
    </font>
    <font>
      <sz val="10"/>
      <color rgb="FF212F3E"/>
      <name val="Segoe UI Emoji"/>
      <family val="2"/>
    </font>
    <font>
      <sz val="11"/>
      <color rgb="FF212F3E"/>
      <name val="Calibri"/>
      <family val="2"/>
      <scheme val="minor"/>
    </font>
  </fonts>
  <fills count="61">
    <fill>
      <patternFill patternType="none"/>
    </fill>
    <fill>
      <patternFill patternType="gray125"/>
    </fill>
    <fill>
      <patternFill patternType="solid">
        <fgColor theme="4" tint="0.39997558519241921"/>
        <bgColor indexed="64"/>
      </patternFill>
    </fill>
    <fill>
      <patternFill patternType="solid">
        <fgColor theme="6"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0.249977111117893"/>
        <bgColor indexed="64"/>
      </patternFill>
    </fill>
    <fill>
      <patternFill patternType="solid">
        <fgColor rgb="FFFFC000"/>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rgb="FFCCFFCC"/>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9BC2E6"/>
        <bgColor indexed="64"/>
      </patternFill>
    </fill>
    <fill>
      <patternFill patternType="solid">
        <fgColor theme="5" tint="0.79998168889431442"/>
        <bgColor indexed="64"/>
      </patternFill>
    </fill>
    <fill>
      <patternFill patternType="solid">
        <fgColor rgb="FFF2F2F2"/>
        <bgColor indexed="64"/>
      </patternFill>
    </fill>
    <fill>
      <patternFill patternType="solid">
        <fgColor rgb="FFE6E6E6"/>
        <bgColor indexed="64"/>
      </patternFill>
    </fill>
    <fill>
      <patternFill patternType="solid">
        <fgColor rgb="FFCFE1FC"/>
        <bgColor indexed="64"/>
      </patternFill>
    </fill>
    <fill>
      <patternFill patternType="solid">
        <fgColor rgb="FFFCE2CF"/>
        <bgColor indexed="64"/>
      </patternFill>
    </fill>
    <fill>
      <patternFill patternType="solid">
        <fgColor rgb="FF9EE9FA"/>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14999847407452621"/>
        <bgColor indexed="64"/>
      </patternFill>
    </fill>
    <fill>
      <patternFill patternType="solid">
        <fgColor rgb="FFFFFA0B"/>
        <bgColor indexed="64"/>
      </patternFill>
    </fill>
    <fill>
      <patternFill patternType="solid">
        <fgColor rgb="FFA6C9EC"/>
        <bgColor indexed="64"/>
      </patternFill>
    </fill>
  </fills>
  <borders count="128">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diagonal/>
    </border>
    <border>
      <left/>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auto="1"/>
      </left>
      <right/>
      <top style="thin">
        <color auto="1"/>
      </top>
      <bottom style="thin">
        <color auto="1"/>
      </bottom>
      <diagonal/>
    </border>
    <border>
      <left/>
      <right style="medium">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top/>
      <bottom style="thin">
        <color indexed="64"/>
      </bottom>
      <diagonal/>
    </border>
    <border>
      <left style="thin">
        <color indexed="64"/>
      </left>
      <right style="medium">
        <color indexed="64"/>
      </right>
      <top style="medium">
        <color indexed="64"/>
      </top>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top/>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medium">
        <color indexed="64"/>
      </left>
      <right style="medium">
        <color indexed="64"/>
      </right>
      <top/>
      <bottom style="medium">
        <color theme="2"/>
      </bottom>
      <diagonal/>
    </border>
    <border>
      <left style="medium">
        <color indexed="64"/>
      </left>
      <right style="medium">
        <color indexed="64"/>
      </right>
      <top style="medium">
        <color theme="2"/>
      </top>
      <bottom style="medium">
        <color theme="2"/>
      </bottom>
      <diagonal/>
    </border>
    <border>
      <left style="medium">
        <color indexed="64"/>
      </left>
      <right style="medium">
        <color indexed="64"/>
      </right>
      <top style="medium">
        <color theme="2"/>
      </top>
      <bottom style="medium">
        <color indexed="64"/>
      </bottom>
      <diagonal/>
    </border>
    <border>
      <left style="medium">
        <color indexed="64"/>
      </left>
      <right style="medium">
        <color indexed="64"/>
      </right>
      <top style="medium">
        <color indexed="64"/>
      </top>
      <bottom style="medium">
        <color theme="2"/>
      </bottom>
      <diagonal/>
    </border>
    <border>
      <left style="medium">
        <color theme="1"/>
      </left>
      <right style="medium">
        <color indexed="64"/>
      </right>
      <top style="medium">
        <color theme="2"/>
      </top>
      <bottom style="medium">
        <color theme="2"/>
      </bottom>
      <diagonal/>
    </border>
    <border>
      <left style="medium">
        <color theme="1"/>
      </left>
      <right style="medium">
        <color indexed="64"/>
      </right>
      <top style="medium">
        <color theme="2"/>
      </top>
      <bottom style="medium">
        <color indexed="64"/>
      </bottom>
      <diagonal/>
    </border>
    <border>
      <left style="medium">
        <color theme="1"/>
      </left>
      <right style="medium">
        <color indexed="64"/>
      </right>
      <top/>
      <bottom style="medium">
        <color theme="2"/>
      </bottom>
      <diagonal/>
    </border>
    <border>
      <left style="medium">
        <color indexed="64"/>
      </left>
      <right/>
      <top style="medium">
        <color indexed="64"/>
      </top>
      <bottom style="medium">
        <color rgb="FFE6E6E6"/>
      </bottom>
      <diagonal/>
    </border>
    <border>
      <left style="medium">
        <color indexed="64"/>
      </left>
      <right/>
      <top style="medium">
        <color rgb="FFE6E6E6"/>
      </top>
      <bottom style="medium">
        <color rgb="FFE6E6E6"/>
      </bottom>
      <diagonal/>
    </border>
    <border>
      <left style="medium">
        <color indexed="64"/>
      </left>
      <right/>
      <top style="medium">
        <color rgb="FFE6E6E6"/>
      </top>
      <bottom style="medium">
        <color indexed="64"/>
      </bottom>
      <diagonal/>
    </border>
    <border>
      <left style="medium">
        <color rgb="FFE6E6E6"/>
      </left>
      <right/>
      <top/>
      <bottom style="medium">
        <color rgb="FFE6E6E6"/>
      </bottom>
      <diagonal/>
    </border>
    <border>
      <left style="medium">
        <color rgb="FFE6E6E6"/>
      </left>
      <right/>
      <top style="medium">
        <color rgb="FFE6E6E6"/>
      </top>
      <bottom style="medium">
        <color rgb="FFE6E6E6"/>
      </bottom>
      <diagonal/>
    </border>
    <border>
      <left style="medium">
        <color indexed="64"/>
      </left>
      <right style="medium">
        <color indexed="64"/>
      </right>
      <top style="medium">
        <color rgb="FFE6E6E6"/>
      </top>
      <bottom style="medium">
        <color indexed="64"/>
      </bottom>
      <diagonal/>
    </border>
    <border>
      <left style="medium">
        <color indexed="64"/>
      </left>
      <right style="medium">
        <color indexed="64"/>
      </right>
      <top style="medium">
        <color indexed="64"/>
      </top>
      <bottom style="medium">
        <color rgb="FFE6E6E6"/>
      </bottom>
      <diagonal/>
    </border>
    <border>
      <left style="medium">
        <color indexed="64"/>
      </left>
      <right style="medium">
        <color indexed="64"/>
      </right>
      <top style="medium">
        <color rgb="FFE6E6E6"/>
      </top>
      <bottom style="medium">
        <color rgb="FFE6E6E6"/>
      </bottom>
      <diagonal/>
    </border>
    <border>
      <left style="medium">
        <color indexed="64"/>
      </left>
      <right style="medium">
        <color indexed="64"/>
      </right>
      <top style="medium">
        <color rgb="FFE6E6E6"/>
      </top>
      <bottom/>
      <diagonal/>
    </border>
    <border>
      <left style="medium">
        <color indexed="64"/>
      </left>
      <right style="medium">
        <color indexed="64"/>
      </right>
      <top/>
      <bottom style="medium">
        <color rgb="FFE6E6E6"/>
      </bottom>
      <diagonal/>
    </border>
    <border>
      <left/>
      <right style="medium">
        <color indexed="64"/>
      </right>
      <top/>
      <bottom style="medium">
        <color rgb="FFE6E6E6"/>
      </bottom>
      <diagonal/>
    </border>
    <border>
      <left/>
      <right style="medium">
        <color indexed="64"/>
      </right>
      <top style="medium">
        <color rgb="FFE6E6E6"/>
      </top>
      <bottom style="medium">
        <color indexed="64"/>
      </bottom>
      <diagonal/>
    </border>
    <border>
      <left/>
      <right style="medium">
        <color indexed="64"/>
      </right>
      <top style="medium">
        <color rgb="FFE6E6E6"/>
      </top>
      <bottom style="medium">
        <color rgb="FFE6E6E6"/>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style="thin">
        <color indexed="64"/>
      </left>
      <right style="medium">
        <color indexed="64"/>
      </right>
      <top/>
      <bottom style="medium">
        <color indexed="64"/>
      </bottom>
      <diagonal/>
    </border>
    <border>
      <left/>
      <right style="medium">
        <color theme="1"/>
      </right>
      <top/>
      <bottom/>
      <diagonal/>
    </border>
    <border>
      <left style="medium">
        <color theme="1"/>
      </left>
      <right style="medium">
        <color theme="1"/>
      </right>
      <top/>
      <bottom/>
      <diagonal/>
    </border>
    <border>
      <left style="medium">
        <color theme="1"/>
      </left>
      <right/>
      <top/>
      <bottom/>
      <diagonal/>
    </border>
    <border>
      <left/>
      <right style="medium">
        <color theme="1"/>
      </right>
      <top style="medium">
        <color rgb="FFE6E6E6"/>
      </top>
      <bottom style="medium">
        <color rgb="FFE6E6E6"/>
      </bottom>
      <diagonal/>
    </border>
    <border>
      <left style="medium">
        <color theme="1"/>
      </left>
      <right style="medium">
        <color theme="1"/>
      </right>
      <top style="medium">
        <color rgb="FFE6E6E6"/>
      </top>
      <bottom style="medium">
        <color rgb="FFE6E6E6"/>
      </bottom>
      <diagonal/>
    </border>
    <border>
      <left/>
      <right style="medium">
        <color indexed="64"/>
      </right>
      <top style="medium">
        <color indexed="64"/>
      </top>
      <bottom style="medium">
        <color rgb="FFE6E6E6"/>
      </bottom>
      <diagonal/>
    </border>
    <border>
      <left/>
      <right style="medium">
        <color indexed="64"/>
      </right>
      <top style="medium">
        <color rgb="FFE6E6E6"/>
      </top>
      <bottom/>
      <diagonal/>
    </border>
    <border>
      <left style="medium">
        <color rgb="FFE6E6E6"/>
      </left>
      <right style="medium">
        <color rgb="FFE6E6E6"/>
      </right>
      <top style="medium">
        <color indexed="64"/>
      </top>
      <bottom style="medium">
        <color rgb="FFE6E6E6"/>
      </bottom>
      <diagonal/>
    </border>
    <border>
      <left style="medium">
        <color rgb="FFE6E6E6"/>
      </left>
      <right style="medium">
        <color rgb="FFE6E6E6"/>
      </right>
      <top style="medium">
        <color rgb="FFE6E6E6"/>
      </top>
      <bottom style="medium">
        <color indexed="64"/>
      </bottom>
      <diagonal/>
    </border>
    <border>
      <left style="medium">
        <color rgb="FFE6E6E6"/>
      </left>
      <right style="medium">
        <color rgb="FFE6E6E6"/>
      </right>
      <top style="medium">
        <color rgb="FFE6E6E6"/>
      </top>
      <bottom/>
      <diagonal/>
    </border>
    <border>
      <left style="medium">
        <color indexed="64"/>
      </left>
      <right style="thin">
        <color indexed="64"/>
      </right>
      <top style="thin">
        <color indexed="64"/>
      </top>
      <bottom/>
      <diagonal/>
    </border>
    <border>
      <left style="medium">
        <color theme="1"/>
      </left>
      <right style="medium">
        <color indexed="64"/>
      </right>
      <top/>
      <bottom/>
      <diagonal/>
    </border>
    <border>
      <left/>
      <right style="medium">
        <color theme="1"/>
      </right>
      <top style="medium">
        <color indexed="64"/>
      </top>
      <bottom/>
      <diagonal/>
    </border>
    <border>
      <left style="medium">
        <color theme="1"/>
      </left>
      <right style="medium">
        <color theme="1"/>
      </right>
      <top style="medium">
        <color indexed="64"/>
      </top>
      <bottom/>
      <diagonal/>
    </border>
    <border>
      <left/>
      <right style="medium">
        <color theme="1"/>
      </right>
      <top style="medium">
        <color indexed="64"/>
      </top>
      <bottom style="medium">
        <color rgb="FFE6E6E6"/>
      </bottom>
      <diagonal/>
    </border>
    <border>
      <left style="medium">
        <color theme="1"/>
      </left>
      <right style="medium">
        <color theme="1"/>
      </right>
      <top style="medium">
        <color indexed="64"/>
      </top>
      <bottom style="medium">
        <color rgb="FFE6E6E6"/>
      </bottom>
      <diagonal/>
    </border>
    <border>
      <left style="medium">
        <color theme="1"/>
      </left>
      <right/>
      <top style="medium">
        <color indexed="64"/>
      </top>
      <bottom/>
      <diagonal/>
    </border>
    <border>
      <left style="medium">
        <color theme="1"/>
      </left>
      <right style="medium">
        <color indexed="64"/>
      </right>
      <top style="medium">
        <color indexed="64"/>
      </top>
      <bottom/>
      <diagonal/>
    </border>
    <border>
      <left style="medium">
        <color indexed="64"/>
      </left>
      <right/>
      <top/>
      <bottom style="medium">
        <color rgb="FFE6E6E6"/>
      </bottom>
      <diagonal/>
    </border>
    <border>
      <left style="medium">
        <color rgb="FFE6E6E6"/>
      </left>
      <right style="medium">
        <color rgb="FFE6E6E6"/>
      </right>
      <top/>
      <bottom/>
      <diagonal/>
    </border>
    <border>
      <left style="medium">
        <color indexed="64"/>
      </left>
      <right style="medium">
        <color indexed="64"/>
      </right>
      <top/>
      <bottom style="thick">
        <color indexed="64"/>
      </bottom>
      <diagonal/>
    </border>
  </borders>
  <cellStyleXfs count="2075">
    <xf numFmtId="0" fontId="0" fillId="0" borderId="0"/>
    <xf numFmtId="9" fontId="1" fillId="0" borderId="0" applyFont="0" applyFill="0" applyBorder="0" applyAlignment="0" applyProtection="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applyNumberFormat="0" applyFill="0" applyBorder="0" applyAlignment="0" applyProtection="0"/>
    <xf numFmtId="0" fontId="1" fillId="0" borderId="0"/>
    <xf numFmtId="0" fontId="1" fillId="0" borderId="0"/>
    <xf numFmtId="0" fontId="12" fillId="0" borderId="0"/>
    <xf numFmtId="165" fontId="1" fillId="0" borderId="0" applyFont="0" applyFill="0" applyBorder="0" applyAlignment="0" applyProtection="0"/>
    <xf numFmtId="0" fontId="13" fillId="0" borderId="34" applyNumberFormat="0" applyFill="0" applyAlignment="0" applyProtection="0"/>
    <xf numFmtId="0" fontId="14" fillId="0" borderId="35" applyNumberFormat="0" applyFill="0" applyAlignment="0" applyProtection="0"/>
    <xf numFmtId="0" fontId="15" fillId="0" borderId="36" applyNumberFormat="0" applyFill="0" applyAlignment="0" applyProtection="0"/>
    <xf numFmtId="0" fontId="15" fillId="0" borderId="0" applyNumberFormat="0" applyFill="0" applyBorder="0" applyAlignment="0" applyProtection="0"/>
    <xf numFmtId="0" fontId="16" fillId="8" borderId="0" applyNumberFormat="0" applyBorder="0" applyAlignment="0" applyProtection="0"/>
    <xf numFmtId="0" fontId="17" fillId="9" borderId="0" applyNumberFormat="0" applyBorder="0" applyAlignment="0" applyProtection="0"/>
    <xf numFmtId="0" fontId="18" fillId="10" borderId="0" applyNumberFormat="0" applyBorder="0" applyAlignment="0" applyProtection="0"/>
    <xf numFmtId="0" fontId="19" fillId="11" borderId="37" applyNumberFormat="0" applyAlignment="0" applyProtection="0"/>
    <xf numFmtId="0" fontId="20" fillId="12" borderId="38" applyNumberFormat="0" applyAlignment="0" applyProtection="0"/>
    <xf numFmtId="0" fontId="21" fillId="12" borderId="37" applyNumberFormat="0" applyAlignment="0" applyProtection="0"/>
    <xf numFmtId="0" fontId="22" fillId="0" borderId="39" applyNumberFormat="0" applyFill="0" applyAlignment="0" applyProtection="0"/>
    <xf numFmtId="0" fontId="23" fillId="13" borderId="40" applyNumberFormat="0" applyAlignment="0" applyProtection="0"/>
    <xf numFmtId="0" fontId="24" fillId="0" borderId="0" applyNumberFormat="0" applyFill="0" applyBorder="0" applyAlignment="0" applyProtection="0"/>
    <xf numFmtId="0" fontId="1" fillId="14" borderId="41" applyNumberFormat="0" applyFont="0" applyAlignment="0" applyProtection="0"/>
    <xf numFmtId="0" fontId="25" fillId="0" borderId="0" applyNumberFormat="0" applyFill="0" applyBorder="0" applyAlignment="0" applyProtection="0"/>
    <xf numFmtId="0" fontId="2" fillId="0" borderId="42" applyNumberFormat="0" applyFill="0" applyAlignment="0" applyProtection="0"/>
    <xf numFmtId="0" fontId="26"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26" fillId="22" borderId="0" applyNumberFormat="0" applyBorder="0" applyAlignment="0" applyProtection="0"/>
    <xf numFmtId="0" fontId="26"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26" fillId="26" borderId="0" applyNumberFormat="0" applyBorder="0" applyAlignment="0" applyProtection="0"/>
    <xf numFmtId="0" fontId="26"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26" fillId="30" borderId="0" applyNumberFormat="0" applyBorder="0" applyAlignment="0" applyProtection="0"/>
    <xf numFmtId="0" fontId="26"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26" fillId="34" borderId="0" applyNumberFormat="0" applyBorder="0" applyAlignment="0" applyProtection="0"/>
    <xf numFmtId="0" fontId="26"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6" fillId="38" borderId="0" applyNumberFormat="0" applyBorder="0" applyAlignment="0" applyProtection="0"/>
    <xf numFmtId="0" fontId="27" fillId="0" borderId="0" applyNumberFormat="0" applyFill="0" applyBorder="0" applyAlignment="0" applyProtection="0"/>
    <xf numFmtId="165" fontId="1" fillId="0" borderId="0" applyFont="0" applyFill="0" applyBorder="0" applyAlignment="0" applyProtection="0"/>
    <xf numFmtId="0" fontId="9"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30" fillId="0" borderId="0"/>
    <xf numFmtId="0" fontId="29" fillId="0" borderId="0"/>
    <xf numFmtId="0" fontId="29" fillId="0" borderId="0"/>
    <xf numFmtId="0" fontId="28" fillId="0" borderId="0">
      <alignment wrapText="1"/>
    </xf>
    <xf numFmtId="0" fontId="28" fillId="0" borderId="0">
      <alignment wrapText="1"/>
    </xf>
    <xf numFmtId="0" fontId="2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alignment wrapText="1"/>
    </xf>
    <xf numFmtId="0" fontId="28" fillId="0" borderId="0">
      <alignment wrapText="1"/>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29" fillId="0" borderId="0"/>
    <xf numFmtId="0" fontId="29" fillId="0" borderId="0"/>
    <xf numFmtId="0" fontId="29" fillId="0" borderId="0"/>
    <xf numFmtId="0" fontId="1" fillId="0" borderId="0"/>
    <xf numFmtId="0" fontId="1" fillId="0" borderId="0"/>
    <xf numFmtId="0" fontId="1" fillId="0" borderId="0"/>
    <xf numFmtId="0" fontId="1" fillId="0" borderId="0"/>
    <xf numFmtId="0" fontId="29" fillId="0" borderId="0"/>
    <xf numFmtId="0" fontId="29" fillId="0" borderId="0"/>
    <xf numFmtId="0" fontId="29"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36" fillId="0" borderId="0"/>
    <xf numFmtId="0" fontId="57" fillId="0" borderId="0"/>
    <xf numFmtId="0" fontId="58" fillId="0" borderId="0" applyNumberFormat="0" applyFill="0" applyBorder="0" applyAlignment="0" applyProtection="0"/>
    <xf numFmtId="9" fontId="57" fillId="0" borderId="0" applyFont="0" applyFill="0" applyBorder="0" applyAlignment="0" applyProtection="0"/>
    <xf numFmtId="0" fontId="6" fillId="0" borderId="0" applyNumberFormat="0" applyFill="0" applyBorder="0" applyAlignment="0" applyProtection="0">
      <alignment vertical="top"/>
      <protection locked="0"/>
    </xf>
    <xf numFmtId="0" fontId="18" fillId="10" borderId="0" applyNumberFormat="0" applyBorder="0" applyAlignment="0" applyProtection="0"/>
    <xf numFmtId="0" fontId="26" fillId="18" borderId="0" applyNumberFormat="0" applyBorder="0" applyAlignment="0" applyProtection="0"/>
    <xf numFmtId="0" fontId="26" fillId="22" borderId="0" applyNumberFormat="0" applyBorder="0" applyAlignment="0" applyProtection="0"/>
    <xf numFmtId="0" fontId="26" fillId="26" borderId="0" applyNumberFormat="0" applyBorder="0" applyAlignment="0" applyProtection="0"/>
    <xf numFmtId="0" fontId="26" fillId="30"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6"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8" fillId="10" borderId="0" applyNumberFormat="0" applyBorder="0" applyAlignment="0" applyProtection="0"/>
    <xf numFmtId="0" fontId="26" fillId="18" borderId="0" applyNumberFormat="0" applyBorder="0" applyAlignment="0" applyProtection="0"/>
    <xf numFmtId="0" fontId="26" fillId="22" borderId="0" applyNumberFormat="0" applyBorder="0" applyAlignment="0" applyProtection="0"/>
    <xf numFmtId="0" fontId="26" fillId="26" borderId="0" applyNumberFormat="0" applyBorder="0" applyAlignment="0" applyProtection="0"/>
    <xf numFmtId="0" fontId="26" fillId="30" borderId="0" applyNumberFormat="0" applyBorder="0" applyAlignment="0" applyProtection="0"/>
    <xf numFmtId="0" fontId="26" fillId="34" borderId="0" applyNumberFormat="0" applyBorder="0" applyAlignment="0" applyProtection="0"/>
    <xf numFmtId="0" fontId="26" fillId="38" borderId="0" applyNumberFormat="0" applyBorder="0" applyAlignment="0" applyProtection="0"/>
    <xf numFmtId="0" fontId="58" fillId="0" borderId="0" applyNumberFormat="0" applyFill="0" applyBorder="0" applyAlignment="0" applyProtection="0"/>
  </cellStyleXfs>
  <cellXfs count="1876">
    <xf numFmtId="0" fontId="0" fillId="0" borderId="0" xfId="0"/>
    <xf numFmtId="9" fontId="2" fillId="2" borderId="3" xfId="0" applyNumberFormat="1" applyFont="1" applyFill="1" applyBorder="1" applyAlignment="1">
      <alignment horizontal="center" vertical="center" wrapText="1"/>
    </xf>
    <xf numFmtId="49" fontId="2" fillId="2" borderId="3" xfId="0" applyNumberFormat="1" applyFont="1" applyFill="1" applyBorder="1" applyAlignment="1">
      <alignment horizontal="center" vertical="center" wrapText="1"/>
    </xf>
    <xf numFmtId="0" fontId="6" fillId="0" borderId="6" xfId="3" applyBorder="1" applyAlignment="1" applyProtection="1"/>
    <xf numFmtId="0" fontId="0" fillId="0" borderId="0" xfId="0" applyAlignment="1">
      <alignment horizontal="center" vertical="center"/>
    </xf>
    <xf numFmtId="9" fontId="1" fillId="0" borderId="2" xfId="1" applyBorder="1" applyAlignment="1">
      <alignment horizontal="center" vertical="center"/>
    </xf>
    <xf numFmtId="9" fontId="1" fillId="0" borderId="6" xfId="1" applyBorder="1" applyAlignment="1">
      <alignment horizontal="center" vertical="center"/>
    </xf>
    <xf numFmtId="9" fontId="1" fillId="0" borderId="7" xfId="1" applyBorder="1" applyAlignment="1">
      <alignment horizontal="center" vertical="center"/>
    </xf>
    <xf numFmtId="0" fontId="0" fillId="0" borderId="6" xfId="0" applyBorder="1" applyAlignment="1">
      <alignment horizontal="left" vertical="center" wrapText="1"/>
    </xf>
    <xf numFmtId="0" fontId="0" fillId="0" borderId="2"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1"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2" fillId="2" borderId="3" xfId="0" quotePrefix="1" applyFont="1" applyFill="1" applyBorder="1" applyAlignment="1">
      <alignment horizontal="center" vertical="center" wrapText="1"/>
    </xf>
    <xf numFmtId="0" fontId="0" fillId="0" borderId="16" xfId="0" applyBorder="1"/>
    <xf numFmtId="0" fontId="0" fillId="0" borderId="16" xfId="0" applyBorder="1" applyAlignment="1">
      <alignment horizontal="center"/>
    </xf>
    <xf numFmtId="0" fontId="0" fillId="0" borderId="25" xfId="0" applyBorder="1" applyAlignment="1">
      <alignment horizontal="center" vertical="center"/>
    </xf>
    <xf numFmtId="0" fontId="0" fillId="0" borderId="27" xfId="0" applyBorder="1" applyAlignment="1">
      <alignment horizontal="center" vertical="center"/>
    </xf>
    <xf numFmtId="0" fontId="0" fillId="0" borderId="24" xfId="0" applyBorder="1" applyAlignment="1">
      <alignment horizontal="center" vertical="center"/>
    </xf>
    <xf numFmtId="0" fontId="0" fillId="0" borderId="24" xfId="0" applyBorder="1"/>
    <xf numFmtId="0" fontId="2" fillId="3" borderId="26" xfId="0" applyFont="1" applyFill="1" applyBorder="1" applyAlignment="1">
      <alignment horizontal="center" vertical="center" wrapText="1"/>
    </xf>
    <xf numFmtId="0" fontId="2" fillId="0" borderId="28" xfId="0" applyFont="1" applyBorder="1" applyAlignment="1">
      <alignment horizontal="center" vertical="center"/>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2" fontId="0" fillId="0" borderId="12" xfId="0" applyNumberFormat="1" applyBorder="1" applyAlignment="1">
      <alignment horizontal="center" vertical="center" wrapText="1"/>
    </xf>
    <xf numFmtId="2" fontId="0" fillId="0" borderId="10" xfId="0" applyNumberFormat="1" applyBorder="1" applyAlignment="1">
      <alignment horizontal="center" vertical="center" wrapText="1"/>
    </xf>
    <xf numFmtId="0" fontId="0" fillId="0" borderId="0" xfId="0" applyAlignment="1">
      <alignment horizontal="center" vertical="center" wrapText="1"/>
    </xf>
    <xf numFmtId="9" fontId="0" fillId="0" borderId="0" xfId="1" applyFont="1"/>
    <xf numFmtId="0" fontId="2" fillId="0" borderId="44" xfId="0" applyFont="1" applyBorder="1" applyAlignment="1">
      <alignment horizontal="center" vertical="center"/>
    </xf>
    <xf numFmtId="2" fontId="0" fillId="0" borderId="0" xfId="0" applyNumberFormat="1" applyAlignment="1">
      <alignment horizontal="center" vertical="center" wrapText="1"/>
    </xf>
    <xf numFmtId="0" fontId="0" fillId="0" borderId="9" xfId="0" applyBorder="1" applyAlignment="1">
      <alignment horizontal="center" vertical="center"/>
    </xf>
    <xf numFmtId="0" fontId="2" fillId="0" borderId="0" xfId="0" applyFont="1" applyAlignment="1">
      <alignment horizontal="center" vertical="center" wrapText="1"/>
    </xf>
    <xf numFmtId="0" fontId="0" fillId="0" borderId="1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2" fontId="2" fillId="2" borderId="2" xfId="5" applyNumberFormat="1" applyFont="1" applyFill="1" applyBorder="1" applyAlignment="1">
      <alignment horizontal="center" vertical="center" wrapText="1"/>
    </xf>
    <xf numFmtId="0" fontId="0" fillId="0" borderId="2" xfId="0" applyBorder="1" applyAlignment="1">
      <alignment horizontal="center" vertical="center" wrapText="1"/>
    </xf>
    <xf numFmtId="2" fontId="0" fillId="0" borderId="3" xfId="0" applyNumberFormat="1" applyBorder="1" applyAlignment="1">
      <alignment horizontal="center" vertical="center"/>
    </xf>
    <xf numFmtId="0" fontId="2" fillId="2" borderId="3" xfId="0" applyFont="1" applyFill="1" applyBorder="1" applyAlignment="1">
      <alignment horizontal="center" vertical="center" wrapText="1"/>
    </xf>
    <xf numFmtId="0" fontId="0" fillId="0" borderId="2" xfId="0" applyBorder="1"/>
    <xf numFmtId="0" fontId="0" fillId="0" borderId="6" xfId="0" applyBorder="1"/>
    <xf numFmtId="0" fontId="0" fillId="0" borderId="7" xfId="0" applyBorder="1"/>
    <xf numFmtId="0" fontId="0" fillId="0" borderId="4" xfId="0" applyBorder="1" applyAlignment="1">
      <alignment horizontal="center" vertical="center" wrapText="1"/>
    </xf>
    <xf numFmtId="2" fontId="0" fillId="0" borderId="6" xfId="0" applyNumberFormat="1" applyBorder="1" applyAlignment="1">
      <alignment horizontal="center" vertical="center"/>
    </xf>
    <xf numFmtId="2" fontId="0" fillId="0" borderId="2" xfId="0" applyNumberFormat="1" applyBorder="1" applyAlignment="1">
      <alignment horizontal="center" vertical="center"/>
    </xf>
    <xf numFmtId="2" fontId="0" fillId="0" borderId="7" xfId="0" applyNumberFormat="1" applyBorder="1" applyAlignment="1">
      <alignment horizontal="center" vertical="center"/>
    </xf>
    <xf numFmtId="2" fontId="0" fillId="0" borderId="8" xfId="0" applyNumberFormat="1" applyBorder="1" applyAlignment="1">
      <alignment horizontal="center" vertical="center"/>
    </xf>
    <xf numFmtId="2" fontId="0" fillId="0" borderId="11" xfId="0" applyNumberFormat="1" applyBorder="1" applyAlignment="1">
      <alignment horizontal="center" vertical="center"/>
    </xf>
    <xf numFmtId="2" fontId="0" fillId="0" borderId="6" xfId="0" applyNumberFormat="1" applyBorder="1" applyAlignment="1">
      <alignment horizontal="center" vertical="center" wrapText="1"/>
    </xf>
    <xf numFmtId="2" fontId="0" fillId="0" borderId="7" xfId="0" applyNumberFormat="1" applyBorder="1" applyAlignment="1">
      <alignment horizontal="center" vertical="center" wrapText="1"/>
    </xf>
    <xf numFmtId="2" fontId="0" fillId="0" borderId="2" xfId="0" applyNumberFormat="1" applyBorder="1" applyAlignment="1">
      <alignment horizontal="center" vertical="center" wrapText="1"/>
    </xf>
    <xf numFmtId="0" fontId="0" fillId="0" borderId="7" xfId="0" applyBorder="1" applyAlignment="1">
      <alignment horizontal="center" vertical="center" wrapText="1"/>
    </xf>
    <xf numFmtId="2" fontId="0" fillId="0" borderId="3" xfId="0" applyNumberFormat="1" applyBorder="1" applyAlignment="1">
      <alignment horizontal="center" vertical="center" wrapText="1"/>
    </xf>
    <xf numFmtId="2" fontId="0" fillId="0" borderId="10" xfId="0" applyNumberFormat="1" applyBorder="1" applyAlignment="1">
      <alignment horizontal="center" vertical="center"/>
    </xf>
    <xf numFmtId="2" fontId="0" fillId="0" borderId="11" xfId="0" applyNumberFormat="1" applyBorder="1" applyAlignment="1">
      <alignment horizontal="center" vertical="center" wrapText="1"/>
    </xf>
    <xf numFmtId="0" fontId="0" fillId="0" borderId="11" xfId="0" applyBorder="1" applyAlignment="1">
      <alignment horizontal="center" vertical="center" wrapText="1"/>
    </xf>
    <xf numFmtId="0" fontId="3" fillId="0" borderId="0" xfId="0" applyFont="1" applyAlignment="1">
      <alignment horizontal="center" vertical="center"/>
    </xf>
    <xf numFmtId="0" fontId="0" fillId="0" borderId="3" xfId="0" applyBorder="1" applyAlignment="1">
      <alignment horizontal="center" vertical="center"/>
    </xf>
    <xf numFmtId="0" fontId="2" fillId="2" borderId="15" xfId="0" applyFont="1" applyFill="1" applyBorder="1" applyAlignment="1">
      <alignment horizontal="center" vertical="center" wrapText="1"/>
    </xf>
    <xf numFmtId="0" fontId="0" fillId="0" borderId="15" xfId="0" applyBorder="1" applyAlignment="1">
      <alignment horizontal="center" vertical="center"/>
    </xf>
    <xf numFmtId="0" fontId="0" fillId="0" borderId="1" xfId="0" applyBorder="1" applyAlignment="1">
      <alignment horizontal="center" vertical="center" wrapText="1"/>
    </xf>
    <xf numFmtId="2" fontId="5" fillId="0" borderId="0" xfId="0" applyNumberFormat="1" applyFont="1" applyAlignment="1">
      <alignment horizontal="center" vertical="center" wrapText="1"/>
    </xf>
    <xf numFmtId="2" fontId="0" fillId="0" borderId="13" xfId="0" applyNumberFormat="1" applyBorder="1" applyAlignment="1">
      <alignment horizontal="center" vertical="center" wrapText="1"/>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0" fillId="0" borderId="10" xfId="0" applyBorder="1" applyAlignment="1">
      <alignment horizontal="center" vertical="center" wrapText="1"/>
    </xf>
    <xf numFmtId="2" fontId="0" fillId="5" borderId="2" xfId="0" applyNumberFormat="1" applyFill="1" applyBorder="1" applyAlignment="1">
      <alignment horizontal="center" vertical="center" wrapText="1"/>
    </xf>
    <xf numFmtId="2" fontId="0" fillId="5" borderId="7" xfId="0" applyNumberFormat="1" applyFill="1" applyBorder="1" applyAlignment="1">
      <alignment horizontal="center" vertical="center" wrapText="1"/>
    </xf>
    <xf numFmtId="0" fontId="4" fillId="0" borderId="7" xfId="0" applyFont="1" applyBorder="1" applyAlignment="1">
      <alignment horizontal="center" vertical="center" wrapText="1"/>
    </xf>
    <xf numFmtId="2" fontId="5" fillId="0" borderId="4" xfId="0" applyNumberFormat="1" applyFont="1" applyBorder="1" applyAlignment="1">
      <alignment horizontal="center" vertical="center" wrapText="1"/>
    </xf>
    <xf numFmtId="2" fontId="5" fillId="0" borderId="8" xfId="0" applyNumberFormat="1" applyFont="1" applyBorder="1" applyAlignment="1">
      <alignment horizontal="center" vertical="center" wrapText="1"/>
    </xf>
    <xf numFmtId="0" fontId="5" fillId="0" borderId="0" xfId="0" applyFont="1" applyAlignment="1">
      <alignment horizontal="center" vertical="center" wrapText="1"/>
    </xf>
    <xf numFmtId="2" fontId="0" fillId="0" borderId="4" xfId="0" applyNumberFormat="1" applyBorder="1" applyAlignment="1">
      <alignment horizontal="center" vertical="center"/>
    </xf>
    <xf numFmtId="2" fontId="0" fillId="0" borderId="5" xfId="0" applyNumberFormat="1" applyBorder="1" applyAlignment="1">
      <alignment horizontal="center" vertical="center"/>
    </xf>
    <xf numFmtId="0" fontId="2" fillId="2" borderId="10"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21" xfId="0" applyFont="1" applyFill="1" applyBorder="1" applyAlignment="1">
      <alignment horizontal="center" vertical="center" wrapText="1"/>
    </xf>
    <xf numFmtId="0" fontId="0" fillId="0" borderId="10" xfId="0" applyBorder="1" applyAlignment="1">
      <alignment horizontal="center" vertical="center"/>
    </xf>
    <xf numFmtId="0" fontId="0" fillId="0" borderId="12" xfId="0" applyBorder="1" applyAlignment="1">
      <alignment horizontal="center" vertical="center"/>
    </xf>
    <xf numFmtId="0" fontId="0" fillId="0" borderId="6" xfId="0" applyBorder="1" applyAlignment="1">
      <alignment horizontal="left" vertical="top"/>
    </xf>
    <xf numFmtId="0" fontId="0" fillId="0" borderId="6" xfId="0" applyBorder="1" applyAlignment="1">
      <alignment horizontal="left" vertical="top" wrapText="1"/>
    </xf>
    <xf numFmtId="0" fontId="11" fillId="0" borderId="6" xfId="0" applyFont="1" applyBorder="1" applyAlignment="1">
      <alignment horizontal="left" vertical="top" wrapText="1"/>
    </xf>
    <xf numFmtId="0" fontId="0" fillId="0" borderId="2" xfId="0" applyBorder="1" applyAlignment="1">
      <alignment horizontal="left" vertical="top" wrapText="1"/>
    </xf>
    <xf numFmtId="0" fontId="0" fillId="0" borderId="3" xfId="0" applyBorder="1" applyAlignment="1">
      <alignment vertical="center" wrapText="1"/>
    </xf>
    <xf numFmtId="0" fontId="0" fillId="0" borderId="7" xfId="0" applyBorder="1" applyAlignment="1">
      <alignment horizontal="left" vertical="top"/>
    </xf>
    <xf numFmtId="0" fontId="0" fillId="0" borderId="2" xfId="0" applyBorder="1" applyAlignment="1">
      <alignment horizontal="left" vertical="top"/>
    </xf>
    <xf numFmtId="0" fontId="0" fillId="0" borderId="7" xfId="0" applyBorder="1" applyAlignment="1">
      <alignment horizontal="left" vertical="top" wrapText="1"/>
    </xf>
    <xf numFmtId="0" fontId="6" fillId="0" borderId="0" xfId="3" applyAlignment="1" applyProtection="1"/>
    <xf numFmtId="2" fontId="0" fillId="5" borderId="6" xfId="0" applyNumberFormat="1" applyFill="1" applyBorder="1" applyAlignment="1">
      <alignment horizontal="center" vertical="center" wrapText="1"/>
    </xf>
    <xf numFmtId="0" fontId="0" fillId="0" borderId="16" xfId="0" applyBorder="1" applyAlignment="1">
      <alignment horizontal="center" vertical="center"/>
    </xf>
    <xf numFmtId="0" fontId="0" fillId="4" borderId="24" xfId="0" applyFill="1" applyBorder="1" applyAlignment="1">
      <alignment horizontal="center" vertical="center"/>
    </xf>
    <xf numFmtId="0" fontId="0" fillId="5" borderId="24" xfId="0" applyFill="1" applyBorder="1" applyAlignment="1">
      <alignment horizontal="center" vertical="center"/>
    </xf>
    <xf numFmtId="0" fontId="0" fillId="6" borderId="24" xfId="0" applyFill="1" applyBorder="1" applyAlignment="1">
      <alignment horizontal="center" vertical="center"/>
    </xf>
    <xf numFmtId="0" fontId="0" fillId="7" borderId="24" xfId="0" applyFill="1" applyBorder="1" applyAlignment="1">
      <alignment horizontal="center" vertical="center"/>
    </xf>
    <xf numFmtId="0" fontId="0" fillId="4" borderId="26" xfId="0" applyFill="1" applyBorder="1" applyAlignment="1">
      <alignment horizontal="center" vertical="center"/>
    </xf>
    <xf numFmtId="0" fontId="0" fillId="5" borderId="26" xfId="0" applyFill="1" applyBorder="1" applyAlignment="1">
      <alignment horizontal="center" vertical="center"/>
    </xf>
    <xf numFmtId="0" fontId="0" fillId="6" borderId="26" xfId="0" applyFill="1" applyBorder="1" applyAlignment="1">
      <alignment horizontal="center" vertical="center"/>
    </xf>
    <xf numFmtId="0" fontId="0" fillId="7" borderId="26" xfId="0" applyFill="1" applyBorder="1" applyAlignment="1">
      <alignment horizontal="center" vertical="center"/>
    </xf>
    <xf numFmtId="2" fontId="0" fillId="0" borderId="0" xfId="0" applyNumberFormat="1" applyAlignment="1">
      <alignment horizontal="center" vertical="center"/>
    </xf>
    <xf numFmtId="2" fontId="0" fillId="0" borderId="1" xfId="0" applyNumberFormat="1" applyBorder="1" applyAlignment="1">
      <alignment horizontal="center" vertical="center"/>
    </xf>
    <xf numFmtId="0" fontId="0" fillId="0" borderId="1" xfId="0" applyBorder="1" applyAlignment="1">
      <alignment horizontal="center" vertical="center"/>
    </xf>
    <xf numFmtId="0" fontId="2" fillId="2" borderId="2" xfId="0" applyFont="1" applyFill="1" applyBorder="1" applyAlignment="1">
      <alignment horizontal="center" vertical="center" wrapText="1"/>
    </xf>
    <xf numFmtId="2" fontId="0" fillId="39" borderId="2" xfId="0" applyNumberFormat="1" applyFill="1" applyBorder="1" applyAlignment="1">
      <alignment horizontal="center" vertical="center" wrapText="1"/>
    </xf>
    <xf numFmtId="2" fontId="0" fillId="39" borderId="6" xfId="0" applyNumberFormat="1" applyFill="1" applyBorder="1" applyAlignment="1">
      <alignment horizontal="center" vertical="center" wrapText="1"/>
    </xf>
    <xf numFmtId="2" fontId="0" fillId="39" borderId="7" xfId="0" applyNumberFormat="1" applyFill="1" applyBorder="1" applyAlignment="1">
      <alignment horizontal="center" vertical="center" wrapText="1"/>
    </xf>
    <xf numFmtId="2" fontId="0" fillId="0" borderId="12" xfId="0" applyNumberFormat="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39" borderId="2" xfId="0" applyFill="1" applyBorder="1" applyAlignment="1">
      <alignment horizontal="center" vertical="center" wrapText="1"/>
    </xf>
    <xf numFmtId="0" fontId="0" fillId="39" borderId="7" xfId="0" applyFill="1" applyBorder="1" applyAlignment="1">
      <alignment horizontal="center" vertical="center" wrapText="1"/>
    </xf>
    <xf numFmtId="0" fontId="2" fillId="2" borderId="19" xfId="0" applyFont="1" applyFill="1" applyBorder="1" applyAlignment="1">
      <alignment horizontal="center" vertical="center" wrapText="1"/>
    </xf>
    <xf numFmtId="0" fontId="2" fillId="0" borderId="0" xfId="0" applyFont="1" applyAlignment="1">
      <alignment horizontal="center" vertical="center"/>
    </xf>
    <xf numFmtId="0" fontId="0" fillId="39" borderId="4" xfId="0" applyFill="1" applyBorder="1" applyAlignment="1">
      <alignment horizontal="center" vertical="center" wrapText="1"/>
    </xf>
    <xf numFmtId="0" fontId="0" fillId="39" borderId="4" xfId="0" applyFill="1" applyBorder="1" applyAlignment="1">
      <alignment horizontal="left" vertical="center" wrapText="1"/>
    </xf>
    <xf numFmtId="0" fontId="0" fillId="39" borderId="6" xfId="0" applyFill="1" applyBorder="1" applyAlignment="1">
      <alignment horizontal="center" vertical="center" wrapText="1"/>
    </xf>
    <xf numFmtId="0" fontId="0" fillId="39" borderId="5" xfId="0" applyFill="1" applyBorder="1" applyAlignment="1">
      <alignment horizontal="center" vertical="center" wrapText="1"/>
    </xf>
    <xf numFmtId="0" fontId="0" fillId="39" borderId="5" xfId="0" applyFill="1" applyBorder="1" applyAlignment="1">
      <alignment horizontal="left" vertical="center" wrapText="1"/>
    </xf>
    <xf numFmtId="0" fontId="0" fillId="39" borderId="8" xfId="0" applyFill="1" applyBorder="1" applyAlignment="1">
      <alignment horizontal="center" vertical="center" wrapText="1"/>
    </xf>
    <xf numFmtId="0" fontId="0" fillId="39" borderId="8" xfId="0" applyFill="1" applyBorder="1" applyAlignment="1">
      <alignment horizontal="left" vertical="center" wrapText="1"/>
    </xf>
    <xf numFmtId="0" fontId="0" fillId="39" borderId="6" xfId="0" applyFill="1" applyBorder="1" applyAlignment="1">
      <alignment horizontal="left" vertical="center" wrapText="1"/>
    </xf>
    <xf numFmtId="0" fontId="0" fillId="39" borderId="10" xfId="0" applyFill="1" applyBorder="1" applyAlignment="1">
      <alignment horizontal="center" vertical="center" wrapText="1"/>
    </xf>
    <xf numFmtId="0" fontId="0" fillId="39" borderId="2" xfId="0" applyFill="1" applyBorder="1" applyAlignment="1">
      <alignment horizontal="left" vertical="center" wrapText="1"/>
    </xf>
    <xf numFmtId="0" fontId="0" fillId="39" borderId="11" xfId="0" applyFill="1" applyBorder="1" applyAlignment="1">
      <alignment horizontal="center" vertical="center" wrapText="1"/>
    </xf>
    <xf numFmtId="0" fontId="0" fillId="39" borderId="12" xfId="0" applyFill="1" applyBorder="1" applyAlignment="1">
      <alignment horizontal="center" vertical="center" wrapText="1"/>
    </xf>
    <xf numFmtId="0" fontId="0" fillId="39" borderId="7" xfId="0" applyFill="1" applyBorder="1" applyAlignment="1">
      <alignment horizontal="left" vertical="center" wrapText="1"/>
    </xf>
    <xf numFmtId="0" fontId="0" fillId="39" borderId="15" xfId="0" applyFill="1" applyBorder="1" applyAlignment="1">
      <alignment horizontal="center" vertical="center" wrapText="1"/>
    </xf>
    <xf numFmtId="0" fontId="0" fillId="39" borderId="0" xfId="0" applyFill="1" applyAlignment="1">
      <alignment horizontal="center" vertical="center" wrapText="1"/>
    </xf>
    <xf numFmtId="1" fontId="0" fillId="39" borderId="5" xfId="0" applyNumberFormat="1" applyFill="1" applyBorder="1" applyAlignment="1">
      <alignment horizontal="left" vertical="center" wrapText="1"/>
    </xf>
    <xf numFmtId="2" fontId="0" fillId="0" borderId="13" xfId="0" applyNumberFormat="1" applyBorder="1" applyAlignment="1">
      <alignment horizontal="center" vertical="center"/>
    </xf>
    <xf numFmtId="0" fontId="2" fillId="2" borderId="18" xfId="0" applyFont="1" applyFill="1" applyBorder="1" applyAlignment="1">
      <alignment horizontal="center" vertical="center" wrapText="1"/>
    </xf>
    <xf numFmtId="0" fontId="2" fillId="3" borderId="45" xfId="0" applyFont="1" applyFill="1" applyBorder="1" applyAlignment="1">
      <alignment horizontal="center" vertical="center" wrapText="1"/>
    </xf>
    <xf numFmtId="0" fontId="0" fillId="0" borderId="0" xfId="0" applyAlignment="1">
      <alignment vertical="center"/>
    </xf>
    <xf numFmtId="0" fontId="0" fillId="0" borderId="14" xfId="0" applyBorder="1" applyAlignment="1">
      <alignment horizontal="center" vertical="center" wrapText="1"/>
    </xf>
    <xf numFmtId="0" fontId="2" fillId="2" borderId="4" xfId="0" quotePrefix="1" applyFont="1" applyFill="1" applyBorder="1" applyAlignment="1">
      <alignment horizontal="center" vertical="center" wrapText="1"/>
    </xf>
    <xf numFmtId="0" fontId="2" fillId="2" borderId="2" xfId="0" quotePrefix="1" applyFont="1" applyFill="1" applyBorder="1" applyAlignment="1">
      <alignment horizontal="center" vertical="center" wrapText="1"/>
    </xf>
    <xf numFmtId="0" fontId="5" fillId="39" borderId="0" xfId="0" applyFont="1" applyFill="1" applyAlignment="1">
      <alignment horizontal="left" vertical="center" wrapText="1"/>
    </xf>
    <xf numFmtId="2" fontId="32" fillId="0" borderId="15" xfId="0" applyNumberFormat="1" applyFont="1" applyBorder="1" applyAlignment="1">
      <alignment horizontal="center" vertical="center" wrapText="1"/>
    </xf>
    <xf numFmtId="0" fontId="2" fillId="3" borderId="3" xfId="0" applyFont="1" applyFill="1" applyBorder="1" applyAlignment="1">
      <alignment horizontal="center" vertical="center" wrapText="1"/>
    </xf>
    <xf numFmtId="0" fontId="0" fillId="4" borderId="55" xfId="0" applyFill="1" applyBorder="1" applyAlignment="1">
      <alignment horizontal="center" vertical="center"/>
    </xf>
    <xf numFmtId="0" fontId="2" fillId="3" borderId="50" xfId="0" applyFont="1" applyFill="1" applyBorder="1" applyAlignment="1">
      <alignment horizontal="center" vertical="center" wrapText="1"/>
    </xf>
    <xf numFmtId="0" fontId="2" fillId="3" borderId="56" xfId="0" applyFont="1" applyFill="1" applyBorder="1" applyAlignment="1">
      <alignment horizontal="center" vertical="center" wrapText="1"/>
    </xf>
    <xf numFmtId="0" fontId="2" fillId="0" borderId="57" xfId="0" applyFont="1" applyBorder="1" applyAlignment="1">
      <alignment horizontal="center" vertical="center"/>
    </xf>
    <xf numFmtId="0" fontId="0" fillId="4" borderId="52" xfId="0" applyFill="1" applyBorder="1" applyAlignment="1">
      <alignment horizontal="center" vertical="center"/>
    </xf>
    <xf numFmtId="0" fontId="0" fillId="5" borderId="45" xfId="0" applyFill="1" applyBorder="1" applyAlignment="1">
      <alignment horizontal="center" vertical="center"/>
    </xf>
    <xf numFmtId="0" fontId="0" fillId="6" borderId="45" xfId="0" applyFill="1" applyBorder="1" applyAlignment="1">
      <alignment horizontal="center" vertical="center"/>
    </xf>
    <xf numFmtId="0" fontId="0" fillId="7" borderId="45" xfId="0" applyFill="1" applyBorder="1" applyAlignment="1">
      <alignment horizontal="center" vertical="center"/>
    </xf>
    <xf numFmtId="0" fontId="2" fillId="0" borderId="51" xfId="0" applyFont="1" applyBorder="1" applyAlignment="1">
      <alignment horizontal="center" vertical="center"/>
    </xf>
    <xf numFmtId="0" fontId="2" fillId="3" borderId="45" xfId="0" applyFont="1" applyFill="1" applyBorder="1" applyAlignment="1">
      <alignment horizontal="center" vertical="center"/>
    </xf>
    <xf numFmtId="0" fontId="0" fillId="0" borderId="45" xfId="0" applyBorder="1" applyAlignment="1">
      <alignment horizontal="center" vertical="center"/>
    </xf>
    <xf numFmtId="0" fontId="2" fillId="0" borderId="1" xfId="0" applyFont="1" applyBorder="1" applyAlignment="1">
      <alignment vertical="center"/>
    </xf>
    <xf numFmtId="0" fontId="0" fillId="0" borderId="11" xfId="0" applyBorder="1" applyAlignment="1">
      <alignment horizontal="left" vertical="top"/>
    </xf>
    <xf numFmtId="0" fontId="0" fillId="0" borderId="15" xfId="0" applyBorder="1" applyAlignment="1">
      <alignment horizontal="left" vertical="top" wrapText="1"/>
    </xf>
    <xf numFmtId="0" fontId="0" fillId="0" borderId="0" xfId="0" applyAlignment="1">
      <alignment horizontal="left" vertical="top" wrapText="1"/>
    </xf>
    <xf numFmtId="0" fontId="0" fillId="0" borderId="1" xfId="0" applyBorder="1" applyAlignment="1">
      <alignment horizontal="left" vertical="top" wrapText="1"/>
    </xf>
    <xf numFmtId="0" fontId="4" fillId="0" borderId="6" xfId="0" applyFont="1" applyBorder="1" applyAlignment="1">
      <alignment horizontal="left" vertical="top" wrapText="1"/>
    </xf>
    <xf numFmtId="0" fontId="4" fillId="0" borderId="2" xfId="0" applyFont="1" applyBorder="1" applyAlignment="1">
      <alignment horizontal="left" vertical="top" wrapText="1"/>
    </xf>
    <xf numFmtId="0" fontId="4" fillId="0" borderId="7" xfId="0" applyFont="1" applyBorder="1" applyAlignment="1">
      <alignment horizontal="left" vertical="top" wrapText="1"/>
    </xf>
    <xf numFmtId="0" fontId="4" fillId="0" borderId="0" xfId="0" applyFont="1" applyAlignment="1">
      <alignment horizontal="left" vertical="top" wrapText="1"/>
    </xf>
    <xf numFmtId="0" fontId="0" fillId="0" borderId="1" xfId="0" applyBorder="1" applyAlignment="1">
      <alignment horizontal="left" vertical="top"/>
    </xf>
    <xf numFmtId="0" fontId="0" fillId="0" borderId="4" xfId="0" applyBorder="1" applyAlignment="1">
      <alignment horizontal="left" vertical="top"/>
    </xf>
    <xf numFmtId="0" fontId="0" fillId="0" borderId="5" xfId="0" applyBorder="1" applyAlignment="1">
      <alignment horizontal="left" vertical="top"/>
    </xf>
    <xf numFmtId="0" fontId="0" fillId="0" borderId="8" xfId="0" applyBorder="1" applyAlignment="1">
      <alignment horizontal="left" vertical="top"/>
    </xf>
    <xf numFmtId="0" fontId="11" fillId="0" borderId="2" xfId="0" applyFont="1" applyBorder="1" applyAlignment="1">
      <alignment horizontal="left" vertical="top" wrapText="1"/>
    </xf>
    <xf numFmtId="0" fontId="5" fillId="0" borderId="6" xfId="0" applyFont="1" applyBorder="1" applyAlignment="1">
      <alignment horizontal="left" vertical="top" wrapText="1"/>
    </xf>
    <xf numFmtId="0" fontId="8" fillId="0" borderId="6" xfId="0" applyFont="1" applyBorder="1" applyAlignment="1">
      <alignment horizontal="left" vertical="top"/>
    </xf>
    <xf numFmtId="0" fontId="8" fillId="0" borderId="7" xfId="0" applyFont="1" applyBorder="1" applyAlignment="1">
      <alignment horizontal="left" vertical="top"/>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8" xfId="0" applyBorder="1" applyAlignment="1">
      <alignment horizontal="left" vertical="top" wrapText="1"/>
    </xf>
    <xf numFmtId="0" fontId="2" fillId="0" borderId="14" xfId="0" applyFont="1" applyBorder="1" applyAlignment="1">
      <alignment horizontal="center" vertical="center"/>
    </xf>
    <xf numFmtId="0" fontId="0" fillId="0" borderId="2" xfId="0" applyBorder="1" applyAlignment="1">
      <alignment horizontal="center" vertical="top" wrapText="1"/>
    </xf>
    <xf numFmtId="0" fontId="0" fillId="0" borderId="6" xfId="0" applyBorder="1" applyAlignment="1">
      <alignment horizontal="center" vertical="top" wrapText="1"/>
    </xf>
    <xf numFmtId="0" fontId="0" fillId="0" borderId="6" xfId="0" applyBorder="1" applyAlignment="1">
      <alignment horizontal="center" vertical="top"/>
    </xf>
    <xf numFmtId="0" fontId="0" fillId="0" borderId="7" xfId="0" applyBorder="1" applyAlignment="1">
      <alignment horizontal="center" vertical="top" wrapText="1"/>
    </xf>
    <xf numFmtId="0" fontId="0" fillId="0" borderId="5" xfId="0" applyBorder="1" applyAlignment="1">
      <alignment horizontal="center" vertical="top"/>
    </xf>
    <xf numFmtId="0" fontId="0" fillId="0" borderId="5" xfId="0" applyBorder="1" applyAlignment="1">
      <alignment horizontal="center" vertical="top" wrapText="1"/>
    </xf>
    <xf numFmtId="0" fontId="4" fillId="0" borderId="5" xfId="0" applyFont="1" applyBorder="1" applyAlignment="1">
      <alignment horizontal="center" vertical="top" wrapText="1"/>
    </xf>
    <xf numFmtId="0" fontId="4" fillId="0" borderId="4" xfId="0" applyFont="1" applyBorder="1" applyAlignment="1">
      <alignment horizontal="center" vertical="top" wrapText="1"/>
    </xf>
    <xf numFmtId="0" fontId="0" fillId="0" borderId="7" xfId="0" applyBorder="1" applyAlignment="1">
      <alignment horizontal="center" vertical="top"/>
    </xf>
    <xf numFmtId="0" fontId="0" fillId="0" borderId="3" xfId="0" applyBorder="1" applyAlignment="1">
      <alignment horizontal="left" vertical="center" wrapText="1"/>
    </xf>
    <xf numFmtId="2" fontId="32" fillId="0" borderId="2" xfId="0" applyNumberFormat="1" applyFont="1" applyBorder="1" applyAlignment="1">
      <alignment horizontal="center" vertical="center" wrapText="1"/>
    </xf>
    <xf numFmtId="0" fontId="0" fillId="0" borderId="3" xfId="0" applyBorder="1" applyAlignment="1">
      <alignment horizontal="left" vertical="top"/>
    </xf>
    <xf numFmtId="0" fontId="0" fillId="0" borderId="14" xfId="0" applyBorder="1" applyAlignment="1">
      <alignment horizontal="center" vertical="center"/>
    </xf>
    <xf numFmtId="0" fontId="2" fillId="2" borderId="13" xfId="0" quotePrefix="1" applyFont="1" applyFill="1" applyBorder="1" applyAlignment="1">
      <alignment horizontal="center" vertical="center" wrapText="1"/>
    </xf>
    <xf numFmtId="0" fontId="0" fillId="0" borderId="13" xfId="0" applyBorder="1" applyAlignment="1">
      <alignment horizontal="center" vertical="center" wrapText="1"/>
    </xf>
    <xf numFmtId="0" fontId="0" fillId="0" borderId="9" xfId="0" applyBorder="1" applyAlignment="1">
      <alignment horizontal="left" vertical="center" wrapText="1"/>
    </xf>
    <xf numFmtId="0" fontId="2" fillId="2" borderId="15" xfId="0" quotePrefix="1" applyFont="1" applyFill="1" applyBorder="1" applyAlignment="1">
      <alignment horizontal="center" vertical="center" wrapText="1"/>
    </xf>
    <xf numFmtId="2" fontId="32" fillId="0" borderId="7" xfId="0" applyNumberFormat="1" applyFont="1" applyBorder="1" applyAlignment="1">
      <alignment horizontal="center" vertical="center" wrapText="1"/>
    </xf>
    <xf numFmtId="2" fontId="32" fillId="0" borderId="0" xfId="0" applyNumberFormat="1" applyFont="1" applyAlignment="1">
      <alignment horizontal="center" vertical="center"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top"/>
    </xf>
    <xf numFmtId="0" fontId="1" fillId="0" borderId="1" xfId="0" applyFont="1" applyBorder="1" applyAlignment="1">
      <alignment horizontal="center" vertical="center" wrapText="1"/>
    </xf>
    <xf numFmtId="0" fontId="2" fillId="2" borderId="49" xfId="0" applyFont="1" applyFill="1" applyBorder="1" applyAlignment="1">
      <alignment horizontal="center" vertical="center" wrapText="1"/>
    </xf>
    <xf numFmtId="9" fontId="1" fillId="0" borderId="0" xfId="1" applyAlignment="1">
      <alignment horizontal="center" vertical="center" wrapText="1"/>
    </xf>
    <xf numFmtId="2" fontId="32" fillId="0" borderId="1" xfId="0" applyNumberFormat="1" applyFont="1" applyBorder="1" applyAlignment="1">
      <alignment horizontal="center" vertical="center" wrapText="1"/>
    </xf>
    <xf numFmtId="2" fontId="5" fillId="0" borderId="1" xfId="0" applyNumberFormat="1" applyFont="1" applyBorder="1" applyAlignment="1">
      <alignment horizontal="center" vertical="center" wrapText="1"/>
    </xf>
    <xf numFmtId="0" fontId="2" fillId="2" borderId="10" xfId="0" quotePrefix="1" applyFont="1" applyFill="1" applyBorder="1" applyAlignment="1">
      <alignment horizontal="center" vertical="center" wrapText="1"/>
    </xf>
    <xf numFmtId="0" fontId="2" fillId="2" borderId="14" xfId="0" quotePrefix="1" applyFont="1" applyFill="1" applyBorder="1" applyAlignment="1">
      <alignment horizontal="center" vertical="center" wrapText="1"/>
    </xf>
    <xf numFmtId="0" fontId="34" fillId="2" borderId="2" xfId="0" quotePrefix="1" applyFont="1" applyFill="1" applyBorder="1" applyAlignment="1">
      <alignment horizontal="center" vertical="center" wrapText="1"/>
    </xf>
    <xf numFmtId="2" fontId="35" fillId="0" borderId="2" xfId="0" applyNumberFormat="1" applyFont="1" applyBorder="1" applyAlignment="1">
      <alignment horizontal="center" vertical="center" wrapText="1"/>
    </xf>
    <xf numFmtId="0" fontId="35" fillId="0" borderId="0" xfId="0" applyFont="1" applyAlignment="1">
      <alignment horizontal="center" vertical="center" wrapText="1"/>
    </xf>
    <xf numFmtId="2" fontId="35" fillId="0" borderId="15" xfId="0" applyNumberFormat="1" applyFont="1" applyBorder="1" applyAlignment="1">
      <alignment horizontal="center" vertical="center" wrapText="1"/>
    </xf>
    <xf numFmtId="2" fontId="35" fillId="0" borderId="0" xfId="0" applyNumberFormat="1" applyFont="1" applyAlignment="1">
      <alignment horizontal="center" vertical="center" wrapText="1"/>
    </xf>
    <xf numFmtId="0" fontId="34" fillId="2" borderId="10" xfId="0" quotePrefix="1" applyFont="1" applyFill="1" applyBorder="1" applyAlignment="1">
      <alignment horizontal="center" vertical="center" wrapText="1"/>
    </xf>
    <xf numFmtId="2" fontId="35" fillId="0" borderId="10" xfId="0" applyNumberFormat="1" applyFont="1" applyBorder="1" applyAlignment="1">
      <alignment horizontal="center" vertical="center" wrapText="1"/>
    </xf>
    <xf numFmtId="0" fontId="0" fillId="0" borderId="13" xfId="0" applyBorder="1" applyAlignment="1">
      <alignment horizontal="center" vertical="center"/>
    </xf>
    <xf numFmtId="2" fontId="0" fillId="0" borderId="14" xfId="0" applyNumberFormat="1" applyBorder="1" applyAlignment="1">
      <alignment horizontal="center" vertical="center"/>
    </xf>
    <xf numFmtId="0" fontId="2" fillId="2" borderId="58" xfId="0" applyFont="1" applyFill="1" applyBorder="1" applyAlignment="1">
      <alignment horizontal="center" vertical="center" wrapText="1"/>
    </xf>
    <xf numFmtId="2" fontId="35" fillId="0" borderId="0" xfId="6" applyNumberFormat="1" applyFont="1" applyAlignment="1">
      <alignment horizontal="center" vertical="center" wrapText="1"/>
    </xf>
    <xf numFmtId="2" fontId="35" fillId="0" borderId="0" xfId="0" applyNumberFormat="1" applyFont="1" applyAlignment="1">
      <alignment horizontal="center" vertical="center"/>
    </xf>
    <xf numFmtId="0" fontId="34" fillId="2" borderId="15" xfId="0" quotePrefix="1" applyFont="1" applyFill="1" applyBorder="1" applyAlignment="1">
      <alignment horizontal="center" vertical="center" wrapText="1"/>
    </xf>
    <xf numFmtId="2" fontId="32" fillId="0" borderId="10" xfId="0" applyNumberFormat="1" applyFont="1" applyBorder="1" applyAlignment="1">
      <alignment horizontal="center" vertical="center" wrapText="1"/>
    </xf>
    <xf numFmtId="2" fontId="32" fillId="0" borderId="12" xfId="0" applyNumberFormat="1" applyFont="1" applyBorder="1" applyAlignment="1">
      <alignment horizontal="center" vertical="center" wrapText="1"/>
    </xf>
    <xf numFmtId="0" fontId="2" fillId="2" borderId="0" xfId="0" quotePrefix="1" applyFont="1" applyFill="1" applyAlignment="1">
      <alignment horizontal="center" vertical="center" wrapText="1"/>
    </xf>
    <xf numFmtId="0" fontId="5" fillId="0" borderId="11" xfId="0" applyFont="1" applyBorder="1" applyAlignment="1">
      <alignment horizontal="center" vertical="center"/>
    </xf>
    <xf numFmtId="0" fontId="0" fillId="0" borderId="59" xfId="0" applyBorder="1" applyAlignment="1">
      <alignment horizontal="center"/>
    </xf>
    <xf numFmtId="0" fontId="0" fillId="0" borderId="24" xfId="0" applyBorder="1" applyAlignment="1">
      <alignment horizontal="center"/>
    </xf>
    <xf numFmtId="9" fontId="1" fillId="0" borderId="16" xfId="1" applyBorder="1" applyAlignment="1">
      <alignment horizontal="center" vertical="center" wrapText="1"/>
    </xf>
    <xf numFmtId="0" fontId="0" fillId="2" borderId="24" xfId="0" applyFill="1" applyBorder="1" applyAlignment="1">
      <alignment horizontal="center" wrapText="1"/>
    </xf>
    <xf numFmtId="2" fontId="0" fillId="0" borderId="43" xfId="0" applyNumberFormat="1" applyBorder="1" applyAlignment="1">
      <alignment horizontal="center"/>
    </xf>
    <xf numFmtId="0" fontId="0" fillId="0" borderId="29" xfId="0" applyBorder="1"/>
    <xf numFmtId="0" fontId="2" fillId="2" borderId="31" xfId="0" applyFont="1" applyFill="1" applyBorder="1" applyAlignment="1">
      <alignment horizontal="center" vertical="center" wrapText="1"/>
    </xf>
    <xf numFmtId="0" fontId="2" fillId="2" borderId="20" xfId="0" applyFont="1" applyFill="1" applyBorder="1" applyAlignment="1">
      <alignment horizontal="center" vertical="center" wrapText="1"/>
    </xf>
    <xf numFmtId="2" fontId="0" fillId="0" borderId="25" xfId="0" applyNumberFormat="1" applyBorder="1" applyAlignment="1">
      <alignment horizontal="center"/>
    </xf>
    <xf numFmtId="2" fontId="0" fillId="0" borderId="27" xfId="0" applyNumberFormat="1" applyBorder="1" applyAlignment="1">
      <alignment horizontal="center"/>
    </xf>
    <xf numFmtId="0" fontId="0" fillId="0" borderId="23" xfId="0" applyBorder="1"/>
    <xf numFmtId="0" fontId="0" fillId="0" borderId="25" xfId="0" applyBorder="1" applyAlignment="1">
      <alignment horizontal="center"/>
    </xf>
    <xf numFmtId="0" fontId="0" fillId="0" borderId="27" xfId="0" applyBorder="1" applyAlignment="1">
      <alignment horizontal="center"/>
    </xf>
    <xf numFmtId="0" fontId="0" fillId="0" borderId="45" xfId="0" applyBorder="1" applyAlignment="1">
      <alignment horizontal="center"/>
    </xf>
    <xf numFmtId="0" fontId="7" fillId="0" borderId="45" xfId="4" applyBorder="1" applyAlignment="1">
      <alignment horizontal="center"/>
    </xf>
    <xf numFmtId="0" fontId="0" fillId="0" borderId="51" xfId="0" applyBorder="1" applyAlignment="1">
      <alignment horizontal="center"/>
    </xf>
    <xf numFmtId="0" fontId="2" fillId="0" borderId="30" xfId="0" applyFont="1" applyBorder="1" applyAlignment="1">
      <alignment horizontal="center"/>
    </xf>
    <xf numFmtId="0" fontId="2" fillId="2" borderId="32" xfId="0" applyFont="1" applyFill="1" applyBorder="1" applyAlignment="1">
      <alignment horizontal="center" vertical="center" wrapText="1"/>
    </xf>
    <xf numFmtId="2" fontId="0" fillId="0" borderId="57" xfId="0" applyNumberFormat="1" applyBorder="1" applyAlignment="1">
      <alignment horizontal="center"/>
    </xf>
    <xf numFmtId="0" fontId="0" fillId="0" borderId="24" xfId="0" applyBorder="1" applyAlignment="1">
      <alignment wrapText="1"/>
    </xf>
    <xf numFmtId="0" fontId="0" fillId="0" borderId="11" xfId="0" applyBorder="1" applyAlignment="1">
      <alignment horizontal="center"/>
    </xf>
    <xf numFmtId="9" fontId="1" fillId="0" borderId="26" xfId="1" applyBorder="1" applyAlignment="1">
      <alignment horizontal="center" vertical="center" wrapText="1"/>
    </xf>
    <xf numFmtId="0" fontId="0" fillId="0" borderId="25" xfId="0" applyBorder="1" applyAlignment="1">
      <alignment horizontal="center" wrapText="1"/>
    </xf>
    <xf numFmtId="0" fontId="0" fillId="0" borderId="23" xfId="0" applyBorder="1" applyAlignment="1">
      <alignment horizontal="center"/>
    </xf>
    <xf numFmtId="0" fontId="0" fillId="0" borderId="44" xfId="0" applyBorder="1" applyAlignment="1">
      <alignment horizontal="center"/>
    </xf>
    <xf numFmtId="9" fontId="1" fillId="0" borderId="23" xfId="1" applyBorder="1" applyAlignment="1">
      <alignment horizontal="center" vertical="center" wrapText="1"/>
    </xf>
    <xf numFmtId="2" fontId="35" fillId="0" borderId="13" xfId="0" applyNumberFormat="1" applyFont="1" applyBorder="1" applyAlignment="1">
      <alignment horizontal="center" vertical="center" wrapText="1"/>
    </xf>
    <xf numFmtId="2" fontId="5" fillId="0" borderId="13" xfId="0" applyNumberFormat="1" applyFont="1" applyBorder="1" applyAlignment="1">
      <alignment horizontal="center" vertical="center" wrapText="1"/>
    </xf>
    <xf numFmtId="0" fontId="0" fillId="0" borderId="46" xfId="0" applyBorder="1" applyAlignment="1">
      <alignment horizontal="center" vertical="center"/>
    </xf>
    <xf numFmtId="0" fontId="0" fillId="0" borderId="47" xfId="0" applyBorder="1" applyAlignment="1">
      <alignment horizontal="center" vertical="center"/>
    </xf>
    <xf numFmtId="0" fontId="0" fillId="4" borderId="5" xfId="0" applyFill="1" applyBorder="1" applyAlignment="1">
      <alignment horizontal="left" vertical="top" wrapText="1"/>
    </xf>
    <xf numFmtId="0" fontId="0" fillId="4" borderId="8" xfId="0" applyFill="1" applyBorder="1" applyAlignment="1">
      <alignment horizontal="left" vertical="top" wrapText="1"/>
    </xf>
    <xf numFmtId="0" fontId="0" fillId="4" borderId="15" xfId="0" applyFill="1" applyBorder="1" applyAlignment="1">
      <alignment horizontal="left" vertical="top" wrapText="1"/>
    </xf>
    <xf numFmtId="0" fontId="0" fillId="4" borderId="0" xfId="0" applyFill="1" applyAlignment="1">
      <alignment horizontal="left" vertical="top" wrapText="1"/>
    </xf>
    <xf numFmtId="0" fontId="2" fillId="4" borderId="2" xfId="0" applyFont="1" applyFill="1" applyBorder="1" applyAlignment="1">
      <alignment horizontal="center" vertical="center" wrapText="1"/>
    </xf>
    <xf numFmtId="0" fontId="0" fillId="4" borderId="0" xfId="0" applyFill="1" applyAlignment="1">
      <alignment horizontal="center" vertical="center"/>
    </xf>
    <xf numFmtId="9" fontId="4" fillId="0" borderId="7" xfId="0" applyNumberFormat="1" applyFont="1" applyBorder="1" applyAlignment="1">
      <alignment horizontal="center" vertical="center"/>
    </xf>
    <xf numFmtId="9" fontId="0" fillId="0" borderId="61" xfId="0" applyNumberFormat="1" applyBorder="1" applyAlignment="1">
      <alignment horizontal="center" vertical="center"/>
    </xf>
    <xf numFmtId="9" fontId="4" fillId="0" borderId="3" xfId="0" applyNumberFormat="1" applyFont="1" applyBorder="1" applyAlignment="1">
      <alignment horizontal="center" vertical="center"/>
    </xf>
    <xf numFmtId="9" fontId="0" fillId="0" borderId="62" xfId="0" applyNumberFormat="1" applyBorder="1" applyAlignment="1">
      <alignment horizontal="center" vertical="center"/>
    </xf>
    <xf numFmtId="0" fontId="4" fillId="0" borderId="3" xfId="0" applyFont="1" applyBorder="1" applyAlignment="1">
      <alignment horizontal="center" vertical="center"/>
    </xf>
    <xf numFmtId="0" fontId="0" fillId="0" borderId="48" xfId="0" applyBorder="1" applyAlignment="1">
      <alignment horizontal="center" vertical="center"/>
    </xf>
    <xf numFmtId="0" fontId="0" fillId="0" borderId="63" xfId="0" applyBorder="1" applyAlignment="1">
      <alignment horizontal="center" vertical="center"/>
    </xf>
    <xf numFmtId="0" fontId="2" fillId="40" borderId="3" xfId="0" applyFont="1" applyFill="1" applyBorder="1"/>
    <xf numFmtId="0" fontId="2" fillId="40" borderId="3" xfId="0" applyFont="1" applyFill="1" applyBorder="1" applyAlignment="1">
      <alignment horizontal="center" vertical="center"/>
    </xf>
    <xf numFmtId="0" fontId="37" fillId="40" borderId="49" xfId="0" applyFont="1" applyFill="1" applyBorder="1" applyAlignment="1">
      <alignment horizontal="center" vertical="center"/>
    </xf>
    <xf numFmtId="0" fontId="2" fillId="40" borderId="48" xfId="0" applyFont="1" applyFill="1" applyBorder="1" applyAlignment="1">
      <alignment horizontal="center" vertical="center"/>
    </xf>
    <xf numFmtId="0" fontId="0" fillId="40" borderId="63" xfId="0" applyFill="1" applyBorder="1" applyAlignment="1">
      <alignment horizontal="center" vertical="center"/>
    </xf>
    <xf numFmtId="0" fontId="37" fillId="40" borderId="3" xfId="0" applyFont="1" applyFill="1" applyBorder="1" applyAlignment="1">
      <alignment horizontal="center" vertical="center"/>
    </xf>
    <xf numFmtId="0" fontId="2" fillId="40" borderId="63" xfId="0" applyFont="1" applyFill="1" applyBorder="1" applyAlignment="1">
      <alignment horizontal="center" vertical="center"/>
    </xf>
    <xf numFmtId="0" fontId="2" fillId="2" borderId="3" xfId="0" applyFont="1" applyFill="1" applyBorder="1" applyAlignment="1">
      <alignment horizontal="center" vertical="center"/>
    </xf>
    <xf numFmtId="9" fontId="0" fillId="0" borderId="7" xfId="0" applyNumberFormat="1" applyBorder="1" applyAlignment="1">
      <alignment horizontal="center" vertical="center"/>
    </xf>
    <xf numFmtId="2" fontId="4" fillId="0" borderId="3" xfId="1" applyNumberFormat="1" applyFont="1" applyBorder="1" applyAlignment="1">
      <alignment horizontal="center" vertical="center"/>
    </xf>
    <xf numFmtId="9" fontId="0" fillId="0" borderId="8" xfId="0" applyNumberFormat="1" applyBorder="1" applyAlignment="1">
      <alignment horizontal="center" vertical="center"/>
    </xf>
    <xf numFmtId="9" fontId="4" fillId="0" borderId="64" xfId="0" applyNumberFormat="1" applyFont="1" applyBorder="1" applyAlignment="1">
      <alignment horizontal="center" vertical="center"/>
    </xf>
    <xf numFmtId="9" fontId="4" fillId="0" borderId="28" xfId="0" applyNumberFormat="1" applyFont="1" applyBorder="1" applyAlignment="1">
      <alignment horizontal="center" vertical="center"/>
    </xf>
    <xf numFmtId="0" fontId="4" fillId="0" borderId="49" xfId="0" applyFont="1" applyBorder="1" applyAlignment="1">
      <alignment horizontal="center" vertical="center"/>
    </xf>
    <xf numFmtId="0" fontId="4" fillId="0" borderId="26" xfId="0" applyFont="1" applyBorder="1" applyAlignment="1">
      <alignment horizontal="center" vertical="center"/>
    </xf>
    <xf numFmtId="0" fontId="2" fillId="40" borderId="9" xfId="0" applyFont="1" applyFill="1" applyBorder="1"/>
    <xf numFmtId="0" fontId="4" fillId="40" borderId="49" xfId="0" applyFont="1" applyFill="1" applyBorder="1" applyAlignment="1">
      <alignment horizontal="center" vertical="center"/>
    </xf>
    <xf numFmtId="0" fontId="2" fillId="40" borderId="49" xfId="0" applyFont="1" applyFill="1" applyBorder="1"/>
    <xf numFmtId="9" fontId="0" fillId="0" borderId="23" xfId="0" applyNumberFormat="1" applyBorder="1" applyAlignment="1">
      <alignment horizontal="center" vertical="center"/>
    </xf>
    <xf numFmtId="9" fontId="2" fillId="0" borderId="23" xfId="0" applyNumberFormat="1" applyFont="1" applyBorder="1" applyAlignment="1">
      <alignment horizontal="center" vertical="center"/>
    </xf>
    <xf numFmtId="0" fontId="2" fillId="0" borderId="16" xfId="0" applyFont="1" applyBorder="1" applyAlignment="1">
      <alignment horizontal="center" vertical="center"/>
    </xf>
    <xf numFmtId="0" fontId="2" fillId="41" borderId="26" xfId="0" applyFont="1" applyFill="1" applyBorder="1"/>
    <xf numFmtId="0" fontId="2" fillId="41" borderId="16" xfId="0" applyFont="1" applyFill="1" applyBorder="1"/>
    <xf numFmtId="0" fontId="2" fillId="41" borderId="16" xfId="0" applyFont="1" applyFill="1" applyBorder="1" applyAlignment="1">
      <alignment horizontal="center" vertical="center"/>
    </xf>
    <xf numFmtId="0" fontId="2" fillId="41" borderId="25" xfId="0" applyFont="1" applyFill="1" applyBorder="1" applyAlignment="1">
      <alignment horizontal="center" vertical="center"/>
    </xf>
    <xf numFmtId="0" fontId="37" fillId="41" borderId="55" xfId="0" applyFont="1" applyFill="1" applyBorder="1" applyAlignment="1">
      <alignment horizontal="center" vertical="center"/>
    </xf>
    <xf numFmtId="0" fontId="2" fillId="41" borderId="54" xfId="0" applyFont="1" applyFill="1" applyBorder="1" applyAlignment="1">
      <alignment horizontal="center" vertical="center"/>
    </xf>
    <xf numFmtId="0" fontId="2" fillId="41" borderId="53" xfId="0" applyFont="1" applyFill="1" applyBorder="1" applyAlignment="1">
      <alignment horizontal="center" vertical="center"/>
    </xf>
    <xf numFmtId="9" fontId="4" fillId="0" borderId="65" xfId="1" applyFont="1" applyBorder="1" applyAlignment="1">
      <alignment horizontal="center" vertical="center"/>
    </xf>
    <xf numFmtId="9" fontId="4" fillId="0" borderId="51" xfId="0" applyNumberFormat="1" applyFont="1" applyBorder="1" applyAlignment="1">
      <alignment horizontal="center" vertical="center"/>
    </xf>
    <xf numFmtId="9" fontId="4" fillId="0" borderId="44" xfId="0" applyNumberFormat="1" applyFont="1" applyBorder="1" applyAlignment="1">
      <alignment horizontal="center" vertical="center"/>
    </xf>
    <xf numFmtId="9" fontId="4" fillId="0" borderId="23" xfId="0" applyNumberFormat="1" applyFont="1" applyBorder="1" applyAlignment="1">
      <alignment horizontal="center" vertical="center"/>
    </xf>
    <xf numFmtId="9" fontId="0" fillId="0" borderId="28" xfId="0" applyNumberFormat="1" applyBorder="1" applyAlignment="1">
      <alignment horizontal="center" vertical="center"/>
    </xf>
    <xf numFmtId="0" fontId="4" fillId="0" borderId="16" xfId="0" applyFont="1" applyBorder="1" applyAlignment="1">
      <alignment horizontal="center" vertical="center"/>
    </xf>
    <xf numFmtId="0" fontId="0" fillId="0" borderId="20" xfId="0" applyBorder="1" applyAlignment="1">
      <alignment horizontal="center" vertical="center"/>
    </xf>
    <xf numFmtId="0" fontId="37" fillId="40" borderId="47" xfId="0" applyFont="1" applyFill="1" applyBorder="1" applyAlignment="1">
      <alignment horizontal="center" vertical="center"/>
    </xf>
    <xf numFmtId="0" fontId="37" fillId="40" borderId="45" xfId="0" applyFont="1" applyFill="1" applyBorder="1" applyAlignment="1">
      <alignment horizontal="center" vertical="center"/>
    </xf>
    <xf numFmtId="0" fontId="37" fillId="40" borderId="24" xfId="0" applyFont="1" applyFill="1" applyBorder="1" applyAlignment="1">
      <alignment horizontal="center" vertical="center"/>
    </xf>
    <xf numFmtId="0" fontId="37" fillId="40" borderId="16" xfId="0" applyFont="1" applyFill="1" applyBorder="1" applyAlignment="1">
      <alignment horizontal="center" vertical="center"/>
    </xf>
    <xf numFmtId="0" fontId="2" fillId="40" borderId="28" xfId="0" applyFont="1" applyFill="1" applyBorder="1" applyAlignment="1">
      <alignment horizontal="center" vertical="center"/>
    </xf>
    <xf numFmtId="0" fontId="2" fillId="40" borderId="16" xfId="0" applyFont="1" applyFill="1" applyBorder="1" applyAlignment="1">
      <alignment horizontal="center" vertical="center"/>
    </xf>
    <xf numFmtId="0" fontId="2" fillId="40" borderId="25" xfId="0" applyFont="1" applyFill="1" applyBorder="1" applyAlignment="1">
      <alignment horizontal="center" vertical="center"/>
    </xf>
    <xf numFmtId="9" fontId="0" fillId="0" borderId="0" xfId="1" applyFont="1" applyAlignment="1">
      <alignment horizontal="center" vertical="center"/>
    </xf>
    <xf numFmtId="0" fontId="37" fillId="40" borderId="33" xfId="0" applyFont="1" applyFill="1" applyBorder="1" applyAlignment="1">
      <alignment horizontal="center" vertical="center"/>
    </xf>
    <xf numFmtId="0" fontId="37" fillId="40" borderId="66" xfId="0" applyFont="1" applyFill="1" applyBorder="1" applyAlignment="1">
      <alignment horizontal="center" vertical="center"/>
    </xf>
    <xf numFmtId="0" fontId="37" fillId="40" borderId="59" xfId="0" applyFont="1" applyFill="1" applyBorder="1" applyAlignment="1">
      <alignment horizontal="center" vertical="center"/>
    </xf>
    <xf numFmtId="0" fontId="37" fillId="40" borderId="54" xfId="0" applyFont="1" applyFill="1" applyBorder="1" applyAlignment="1">
      <alignment horizontal="center" vertical="center"/>
    </xf>
    <xf numFmtId="0" fontId="2" fillId="40" borderId="20" xfId="0" applyFont="1" applyFill="1" applyBorder="1" applyAlignment="1">
      <alignment horizontal="center" vertical="center"/>
    </xf>
    <xf numFmtId="0" fontId="2" fillId="40" borderId="54" xfId="0" applyFont="1" applyFill="1" applyBorder="1" applyAlignment="1">
      <alignment horizontal="center" vertical="center"/>
    </xf>
    <xf numFmtId="0" fontId="2" fillId="40" borderId="53" xfId="0" applyFont="1" applyFill="1" applyBorder="1" applyAlignment="1">
      <alignment horizontal="center" vertical="center"/>
    </xf>
    <xf numFmtId="9" fontId="4" fillId="0" borderId="0" xfId="0" applyNumberFormat="1" applyFont="1" applyAlignment="1">
      <alignment horizontal="center" vertical="center"/>
    </xf>
    <xf numFmtId="9" fontId="2" fillId="0" borderId="67" xfId="0" applyNumberFormat="1" applyFont="1" applyBorder="1" applyAlignment="1">
      <alignment horizontal="center" vertical="center"/>
    </xf>
    <xf numFmtId="0" fontId="0" fillId="0" borderId="67" xfId="0" applyBorder="1" applyAlignment="1">
      <alignment horizontal="center" vertical="center"/>
    </xf>
    <xf numFmtId="0" fontId="4" fillId="0" borderId="0" xfId="0" applyFont="1" applyAlignment="1">
      <alignment horizontal="center" vertical="center"/>
    </xf>
    <xf numFmtId="0" fontId="4" fillId="0" borderId="45" xfId="0" applyFont="1" applyBorder="1" applyAlignment="1">
      <alignment horizontal="center" vertical="center"/>
    </xf>
    <xf numFmtId="0" fontId="2" fillId="0" borderId="46" xfId="0" applyFont="1" applyBorder="1" applyAlignment="1">
      <alignment horizontal="center" vertical="center"/>
    </xf>
    <xf numFmtId="0" fontId="37" fillId="0" borderId="66" xfId="0" applyFont="1" applyBorder="1" applyAlignment="1">
      <alignment horizontal="center" vertical="center"/>
    </xf>
    <xf numFmtId="0" fontId="37" fillId="0" borderId="0" xfId="0" applyFont="1" applyAlignment="1">
      <alignment horizontal="center" vertical="center"/>
    </xf>
    <xf numFmtId="0" fontId="2" fillId="0" borderId="68" xfId="0" applyFont="1" applyBorder="1" applyAlignment="1">
      <alignment horizontal="center" vertical="center"/>
    </xf>
    <xf numFmtId="0" fontId="2" fillId="0" borderId="53" xfId="0" applyFont="1" applyBorder="1" applyAlignment="1">
      <alignment horizontal="center" vertical="center"/>
    </xf>
    <xf numFmtId="0" fontId="0" fillId="0" borderId="69" xfId="0" applyBorder="1" applyAlignment="1">
      <alignment horizontal="center" vertical="center"/>
    </xf>
    <xf numFmtId="0" fontId="2" fillId="0" borderId="0" xfId="0" applyFont="1" applyAlignment="1">
      <alignment vertical="center"/>
    </xf>
    <xf numFmtId="0" fontId="2" fillId="2" borderId="13" xfId="0" applyFont="1" applyFill="1" applyBorder="1" applyAlignment="1">
      <alignment horizontal="center" vertical="center"/>
    </xf>
    <xf numFmtId="0" fontId="6" fillId="0" borderId="0" xfId="3" applyAlignment="1" applyProtection="1">
      <alignment horizontal="left" vertical="center" wrapText="1" indent="1"/>
    </xf>
    <xf numFmtId="0" fontId="0" fillId="0" borderId="6" xfId="0" applyBorder="1" applyAlignment="1">
      <alignment vertical="top" wrapText="1"/>
    </xf>
    <xf numFmtId="0" fontId="0" fillId="0" borderId="11" xfId="0" applyBorder="1" applyAlignment="1">
      <alignment horizontal="center" vertical="top"/>
    </xf>
    <xf numFmtId="0" fontId="0" fillId="0" borderId="12" xfId="0" applyBorder="1" applyAlignment="1">
      <alignment horizontal="center" vertical="top"/>
    </xf>
    <xf numFmtId="0" fontId="0" fillId="0" borderId="8" xfId="0" applyBorder="1" applyAlignment="1">
      <alignment horizontal="center" vertical="top"/>
    </xf>
    <xf numFmtId="0" fontId="0" fillId="0" borderId="10" xfId="0" applyBorder="1" applyAlignment="1">
      <alignment horizontal="center" vertical="top"/>
    </xf>
    <xf numFmtId="0" fontId="0" fillId="0" borderId="2" xfId="0" applyBorder="1" applyAlignment="1">
      <alignment horizontal="center" vertical="top"/>
    </xf>
    <xf numFmtId="0" fontId="0" fillId="0" borderId="4" xfId="0" applyBorder="1" applyAlignment="1">
      <alignment horizontal="center" vertical="top"/>
    </xf>
    <xf numFmtId="2" fontId="0" fillId="5" borderId="13" xfId="0" applyNumberFormat="1" applyFill="1" applyBorder="1" applyAlignment="1">
      <alignment horizontal="center" vertical="center"/>
    </xf>
    <xf numFmtId="1" fontId="0" fillId="0" borderId="2" xfId="0" applyNumberFormat="1" applyBorder="1" applyAlignment="1">
      <alignment horizontal="center" vertical="center" wrapText="1"/>
    </xf>
    <xf numFmtId="1" fontId="0" fillId="0" borderId="6" xfId="0" applyNumberFormat="1" applyBorder="1" applyAlignment="1">
      <alignment horizontal="center" vertical="center" wrapText="1"/>
    </xf>
    <xf numFmtId="0" fontId="35" fillId="0" borderId="7" xfId="0" applyFont="1" applyBorder="1" applyAlignment="1">
      <alignment horizontal="center"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0" xfId="0" applyBorder="1" applyAlignment="1">
      <alignment horizontal="left" vertical="center" wrapText="1"/>
    </xf>
    <xf numFmtId="0" fontId="0" fillId="0" borderId="2" xfId="0" applyBorder="1" applyAlignment="1">
      <alignment horizontal="left" vertical="center" wrapText="1"/>
    </xf>
    <xf numFmtId="2" fontId="0" fillId="0" borderId="5" xfId="0" applyNumberFormat="1" applyBorder="1" applyAlignment="1">
      <alignment horizontal="center"/>
    </xf>
    <xf numFmtId="2" fontId="0" fillId="0" borderId="6" xfId="0" applyNumberFormat="1" applyBorder="1" applyAlignment="1">
      <alignment horizontal="center"/>
    </xf>
    <xf numFmtId="2" fontId="0" fillId="0" borderId="2" xfId="0" applyNumberFormat="1" applyBorder="1" applyAlignment="1">
      <alignment horizontal="center"/>
    </xf>
    <xf numFmtId="0" fontId="6" fillId="0" borderId="1" xfId="3" applyBorder="1" applyAlignment="1" applyProtection="1">
      <alignment horizontal="center" vertical="center"/>
    </xf>
    <xf numFmtId="0" fontId="6" fillId="0" borderId="0" xfId="3" applyAlignment="1" applyProtection="1">
      <alignment horizontal="center" vertical="center"/>
    </xf>
    <xf numFmtId="2" fontId="0" fillId="0" borderId="15" xfId="0" applyNumberFormat="1" applyBorder="1" applyAlignment="1">
      <alignment horizontal="center" vertical="center"/>
    </xf>
    <xf numFmtId="0" fontId="5" fillId="0" borderId="0" xfId="0" applyFont="1" applyAlignment="1">
      <alignment horizontal="left" vertical="center" wrapText="1"/>
    </xf>
    <xf numFmtId="2" fontId="0" fillId="5" borderId="11" xfId="0" applyNumberFormat="1" applyFill="1" applyBorder="1" applyAlignment="1">
      <alignment horizontal="center" vertical="center" wrapText="1"/>
    </xf>
    <xf numFmtId="2" fontId="0" fillId="5" borderId="12" xfId="0" applyNumberFormat="1" applyFill="1" applyBorder="1" applyAlignment="1">
      <alignment horizontal="center" vertical="center" wrapText="1"/>
    </xf>
    <xf numFmtId="0" fontId="7" fillId="0" borderId="0" xfId="4" applyAlignment="1">
      <alignment horizontal="center" vertical="center" wrapText="1"/>
    </xf>
    <xf numFmtId="2" fontId="0" fillId="5" borderId="7" xfId="0" applyNumberFormat="1" applyFill="1" applyBorder="1" applyAlignment="1">
      <alignment horizontal="center" vertical="center"/>
    </xf>
    <xf numFmtId="9" fontId="1" fillId="0" borderId="3" xfId="1" applyBorder="1" applyAlignment="1">
      <alignment horizontal="center" vertical="center"/>
    </xf>
    <xf numFmtId="0" fontId="0" fillId="0" borderId="3" xfId="0" applyBorder="1" applyAlignment="1">
      <alignment horizontal="center" vertical="top"/>
    </xf>
    <xf numFmtId="0" fontId="0" fillId="0" borderId="14" xfId="0" applyBorder="1" applyAlignment="1">
      <alignment horizontal="left" vertical="top" wrapText="1"/>
    </xf>
    <xf numFmtId="0" fontId="5" fillId="0" borderId="0" xfId="0" applyFont="1" applyAlignment="1">
      <alignment horizontal="center" vertical="center"/>
    </xf>
    <xf numFmtId="0" fontId="0" fillId="0" borderId="46" xfId="0" applyBorder="1" applyAlignment="1">
      <alignment horizontal="center"/>
    </xf>
    <xf numFmtId="2" fontId="0" fillId="0" borderId="46" xfId="0" applyNumberFormat="1" applyBorder="1" applyAlignment="1">
      <alignment horizontal="center"/>
    </xf>
    <xf numFmtId="2" fontId="0" fillId="0" borderId="67" xfId="0" applyNumberFormat="1" applyBorder="1" applyAlignment="1">
      <alignment horizontal="center"/>
    </xf>
    <xf numFmtId="0" fontId="2" fillId="2" borderId="70" xfId="0" applyFont="1" applyFill="1" applyBorder="1" applyAlignment="1">
      <alignment horizontal="center" vertical="center" wrapText="1"/>
    </xf>
    <xf numFmtId="0" fontId="0" fillId="0" borderId="17" xfId="0" applyBorder="1" applyAlignment="1">
      <alignment horizontal="center"/>
    </xf>
    <xf numFmtId="9" fontId="1" fillId="0" borderId="18" xfId="1" applyBorder="1" applyAlignment="1">
      <alignment horizontal="center" vertical="center" wrapText="1"/>
    </xf>
    <xf numFmtId="9" fontId="1" fillId="0" borderId="43" xfId="1" applyBorder="1" applyAlignment="1">
      <alignment horizontal="center" vertical="center" wrapText="1"/>
    </xf>
    <xf numFmtId="0" fontId="0" fillId="0" borderId="18" xfId="0" applyBorder="1" applyAlignment="1">
      <alignment horizontal="center"/>
    </xf>
    <xf numFmtId="2" fontId="32" fillId="0" borderId="5" xfId="0" applyNumberFormat="1" applyFont="1" applyBorder="1" applyAlignment="1">
      <alignment horizontal="center" vertical="center" wrapText="1"/>
    </xf>
    <xf numFmtId="2" fontId="32" fillId="0" borderId="4" xfId="0" applyNumberFormat="1" applyFont="1" applyBorder="1" applyAlignment="1">
      <alignment horizontal="center" vertical="center" wrapText="1"/>
    </xf>
    <xf numFmtId="0" fontId="0" fillId="0" borderId="3" xfId="0" applyBorder="1" applyAlignment="1">
      <alignment horizontal="center" vertical="center" wrapText="1"/>
    </xf>
    <xf numFmtId="0" fontId="6" fillId="0" borderId="0" xfId="3" applyAlignment="1" applyProtection="1">
      <alignment horizontal="center" vertical="center" wrapText="1"/>
    </xf>
    <xf numFmtId="0" fontId="31" fillId="2" borderId="10" xfId="0" quotePrefix="1" applyFont="1" applyFill="1" applyBorder="1" applyAlignment="1">
      <alignment horizontal="center" vertical="center" wrapText="1"/>
    </xf>
    <xf numFmtId="0" fontId="2" fillId="2" borderId="14" xfId="0" applyFont="1" applyFill="1" applyBorder="1" applyAlignment="1">
      <alignment horizontal="center" vertical="center" wrapText="1"/>
    </xf>
    <xf numFmtId="2" fontId="38" fillId="0" borderId="7" xfId="0" applyNumberFormat="1" applyFont="1" applyBorder="1" applyAlignment="1">
      <alignment horizontal="center" vertical="center" wrapText="1"/>
    </xf>
    <xf numFmtId="2" fontId="35" fillId="0" borderId="7" xfId="0" applyNumberFormat="1" applyFont="1" applyBorder="1" applyAlignment="1">
      <alignment horizontal="center" vertical="center" wrapText="1"/>
    </xf>
    <xf numFmtId="2" fontId="38" fillId="0" borderId="12" xfId="0" applyNumberFormat="1" applyFont="1" applyBorder="1" applyAlignment="1">
      <alignment horizontal="center" vertical="center" wrapText="1"/>
    </xf>
    <xf numFmtId="2" fontId="0" fillId="5" borderId="3" xfId="0" applyNumberFormat="1" applyFill="1" applyBorder="1" applyAlignment="1">
      <alignment horizontal="center" vertical="center"/>
    </xf>
    <xf numFmtId="2" fontId="38" fillId="0" borderId="11" xfId="0" applyNumberFormat="1" applyFont="1" applyBorder="1" applyAlignment="1">
      <alignment horizontal="center" vertical="center" wrapText="1"/>
    </xf>
    <xf numFmtId="9" fontId="1" fillId="0" borderId="7" xfId="1" applyBorder="1" applyAlignment="1">
      <alignment horizontal="center" vertical="center" wrapText="1"/>
    </xf>
    <xf numFmtId="2" fontId="38" fillId="0" borderId="6" xfId="0" applyNumberFormat="1" applyFont="1" applyBorder="1" applyAlignment="1">
      <alignment horizontal="center" vertical="center" wrapText="1"/>
    </xf>
    <xf numFmtId="2" fontId="24" fillId="0" borderId="6" xfId="0" applyNumberFormat="1" applyFont="1" applyBorder="1" applyAlignment="1">
      <alignment horizontal="center" vertical="center" wrapText="1"/>
    </xf>
    <xf numFmtId="2" fontId="40" fillId="0" borderId="10" xfId="0" applyNumberFormat="1" applyFont="1" applyBorder="1" applyAlignment="1">
      <alignment horizontal="center" vertical="center" wrapText="1"/>
    </xf>
    <xf numFmtId="2" fontId="24" fillId="0" borderId="10" xfId="0" applyNumberFormat="1" applyFont="1" applyBorder="1" applyAlignment="1">
      <alignment horizontal="center" vertical="center" wrapText="1"/>
    </xf>
    <xf numFmtId="2" fontId="24" fillId="0" borderId="7" xfId="0" applyNumberFormat="1" applyFont="1" applyBorder="1" applyAlignment="1">
      <alignment horizontal="center" vertical="center" wrapText="1"/>
    </xf>
    <xf numFmtId="2" fontId="24" fillId="0" borderId="2" xfId="0" applyNumberFormat="1" applyFont="1" applyBorder="1" applyAlignment="1">
      <alignment horizontal="center" vertical="center" wrapText="1"/>
    </xf>
    <xf numFmtId="2" fontId="24" fillId="0" borderId="5" xfId="0" applyNumberFormat="1" applyFont="1" applyBorder="1" applyAlignment="1">
      <alignment horizontal="center" vertical="center" wrapText="1"/>
    </xf>
    <xf numFmtId="2" fontId="24" fillId="0" borderId="4" xfId="0" applyNumberFormat="1" applyFont="1" applyBorder="1" applyAlignment="1">
      <alignment horizontal="center" vertical="center" wrapText="1"/>
    </xf>
    <xf numFmtId="2" fontId="0" fillId="5" borderId="5" xfId="0" applyNumberFormat="1" applyFill="1" applyBorder="1" applyAlignment="1">
      <alignment horizontal="center" vertical="center"/>
    </xf>
    <xf numFmtId="2" fontId="5" fillId="0" borderId="12" xfId="0" applyNumberFormat="1" applyFont="1" applyBorder="1" applyAlignment="1">
      <alignment horizontal="center" vertical="center" wrapText="1"/>
    </xf>
    <xf numFmtId="0" fontId="6" fillId="0" borderId="6" xfId="3" applyBorder="1" applyAlignment="1" applyProtection="1">
      <alignment horizontal="center" vertical="center"/>
    </xf>
    <xf numFmtId="0" fontId="41" fillId="0" borderId="0" xfId="0" applyFont="1" applyAlignment="1">
      <alignment horizontal="center" vertical="center"/>
    </xf>
    <xf numFmtId="0" fontId="41" fillId="0" borderId="0" xfId="0" applyFont="1" applyAlignment="1">
      <alignment horizontal="left" vertical="center" wrapText="1"/>
    </xf>
    <xf numFmtId="0" fontId="41" fillId="42" borderId="0" xfId="0" applyFont="1" applyFill="1" applyAlignment="1">
      <alignment horizontal="center" vertical="center"/>
    </xf>
    <xf numFmtId="0" fontId="41" fillId="0" borderId="0" xfId="0" applyFont="1" applyAlignment="1">
      <alignment horizontal="left" vertical="top"/>
    </xf>
    <xf numFmtId="2" fontId="41" fillId="0" borderId="28" xfId="0" applyNumberFormat="1" applyFont="1" applyBorder="1" applyAlignment="1">
      <alignment horizontal="center" vertical="center"/>
    </xf>
    <xf numFmtId="2" fontId="41" fillId="0" borderId="27" xfId="0" applyNumberFormat="1" applyFont="1" applyBorder="1" applyAlignment="1">
      <alignment horizontal="center" vertical="center"/>
    </xf>
    <xf numFmtId="2" fontId="41" fillId="0" borderId="23" xfId="0" applyNumberFormat="1" applyFont="1" applyBorder="1" applyAlignment="1">
      <alignment horizontal="center" vertical="center"/>
    </xf>
    <xf numFmtId="0" fontId="41" fillId="0" borderId="51" xfId="0" applyFont="1" applyBorder="1" applyAlignment="1">
      <alignment horizontal="left" vertical="center" wrapText="1"/>
    </xf>
    <xf numFmtId="0" fontId="41" fillId="0" borderId="72" xfId="0" applyFont="1" applyBorder="1" applyAlignment="1">
      <alignment horizontal="left" vertical="center"/>
    </xf>
    <xf numFmtId="0" fontId="41" fillId="0" borderId="51" xfId="0" applyFont="1" applyBorder="1" applyAlignment="1">
      <alignment horizontal="center" vertical="center"/>
    </xf>
    <xf numFmtId="2" fontId="41" fillId="0" borderId="26" xfId="0" applyNumberFormat="1" applyFont="1" applyBorder="1" applyAlignment="1">
      <alignment horizontal="center" vertical="center"/>
    </xf>
    <xf numFmtId="2" fontId="41" fillId="0" borderId="25" xfId="0" applyNumberFormat="1" applyFont="1" applyBorder="1" applyAlignment="1">
      <alignment horizontal="center" vertical="center"/>
    </xf>
    <xf numFmtId="2" fontId="41" fillId="0" borderId="16" xfId="0" applyNumberFormat="1" applyFont="1" applyBorder="1" applyAlignment="1">
      <alignment horizontal="center" vertical="center"/>
    </xf>
    <xf numFmtId="0" fontId="41" fillId="0" borderId="45" xfId="0" applyFont="1" applyBorder="1" applyAlignment="1">
      <alignment horizontal="left" vertical="center" wrapText="1"/>
    </xf>
    <xf numFmtId="0" fontId="41" fillId="0" borderId="71" xfId="0" applyFont="1" applyBorder="1" applyAlignment="1">
      <alignment horizontal="left" vertical="center" wrapText="1"/>
    </xf>
    <xf numFmtId="0" fontId="41" fillId="0" borderId="45" xfId="0" applyFont="1" applyBorder="1" applyAlignment="1">
      <alignment horizontal="center" vertical="center"/>
    </xf>
    <xf numFmtId="0" fontId="41" fillId="0" borderId="45" xfId="0" applyFont="1" applyBorder="1" applyAlignment="1">
      <alignment horizontal="left" vertical="center"/>
    </xf>
    <xf numFmtId="0" fontId="41" fillId="0" borderId="71" xfId="0" applyFont="1" applyBorder="1" applyAlignment="1">
      <alignment horizontal="left" vertical="center"/>
    </xf>
    <xf numFmtId="0" fontId="41" fillId="0" borderId="25" xfId="0" applyFont="1" applyBorder="1" applyAlignment="1">
      <alignment horizontal="center" vertical="center" wrapText="1"/>
    </xf>
    <xf numFmtId="0" fontId="41" fillId="0" borderId="26" xfId="0" applyFont="1" applyBorder="1" applyAlignment="1">
      <alignment horizontal="center" vertical="center" wrapText="1"/>
    </xf>
    <xf numFmtId="2" fontId="41" fillId="0" borderId="53" xfId="0" applyNumberFormat="1" applyFont="1" applyBorder="1" applyAlignment="1">
      <alignment horizontal="center" vertical="center"/>
    </xf>
    <xf numFmtId="0" fontId="41" fillId="0" borderId="55" xfId="0" applyFont="1" applyBorder="1" applyAlignment="1">
      <alignment horizontal="center" vertical="center" wrapText="1"/>
    </xf>
    <xf numFmtId="0" fontId="41" fillId="0" borderId="53" xfId="0" applyFont="1" applyBorder="1" applyAlignment="1">
      <alignment horizontal="center" vertical="center" wrapText="1"/>
    </xf>
    <xf numFmtId="0" fontId="41" fillId="0" borderId="52" xfId="0" applyFont="1" applyBorder="1" applyAlignment="1">
      <alignment horizontal="left" vertical="center" wrapText="1"/>
    </xf>
    <xf numFmtId="0" fontId="41" fillId="0" borderId="22" xfId="0" applyFont="1" applyBorder="1" applyAlignment="1">
      <alignment horizontal="left" vertical="center"/>
    </xf>
    <xf numFmtId="0" fontId="41" fillId="0" borderId="52" xfId="0" applyFont="1" applyBorder="1" applyAlignment="1">
      <alignment horizontal="center" vertical="center"/>
    </xf>
    <xf numFmtId="0" fontId="42" fillId="2" borderId="3" xfId="0" applyFont="1" applyFill="1" applyBorder="1" applyAlignment="1">
      <alignment horizontal="center" vertical="center"/>
    </xf>
    <xf numFmtId="0" fontId="42" fillId="2" borderId="49" xfId="0" applyFont="1" applyFill="1" applyBorder="1" applyAlignment="1">
      <alignment horizontal="center" vertical="center" wrapText="1"/>
    </xf>
    <xf numFmtId="0" fontId="42" fillId="2" borderId="63" xfId="0" applyFont="1" applyFill="1" applyBorder="1" applyAlignment="1">
      <alignment horizontal="center" vertical="center" wrapText="1"/>
    </xf>
    <xf numFmtId="0" fontId="42" fillId="2" borderId="50" xfId="0" applyFont="1" applyFill="1" applyBorder="1" applyAlignment="1">
      <alignment horizontal="center" vertical="center" wrapText="1"/>
    </xf>
    <xf numFmtId="0" fontId="42" fillId="2" borderId="3" xfId="0" applyFont="1" applyFill="1" applyBorder="1" applyAlignment="1">
      <alignment horizontal="center" vertical="center" wrapText="1"/>
    </xf>
    <xf numFmtId="0" fontId="42" fillId="2" borderId="14" xfId="0" applyFont="1" applyFill="1" applyBorder="1" applyAlignment="1">
      <alignment horizontal="center" vertical="center"/>
    </xf>
    <xf numFmtId="0" fontId="42" fillId="42" borderId="15" xfId="0" applyFont="1" applyFill="1" applyBorder="1" applyAlignment="1">
      <alignment horizontal="center" vertical="center"/>
    </xf>
    <xf numFmtId="0" fontId="42" fillId="0" borderId="0" xfId="0" applyFont="1" applyAlignment="1">
      <alignment horizontal="center" vertical="center" wrapText="1"/>
    </xf>
    <xf numFmtId="0" fontId="42" fillId="0" borderId="0" xfId="0" applyFont="1" applyAlignment="1">
      <alignment horizontal="center" vertical="center"/>
    </xf>
    <xf numFmtId="2" fontId="41" fillId="0" borderId="59" xfId="0" applyNumberFormat="1" applyFont="1" applyBorder="1" applyAlignment="1">
      <alignment horizontal="center" vertical="center"/>
    </xf>
    <xf numFmtId="2" fontId="41" fillId="0" borderId="24" xfId="0" applyNumberFormat="1" applyFont="1" applyBorder="1" applyAlignment="1">
      <alignment horizontal="center" vertical="center"/>
    </xf>
    <xf numFmtId="2" fontId="41" fillId="0" borderId="44" xfId="0" applyNumberFormat="1" applyFont="1" applyBorder="1" applyAlignment="1">
      <alignment horizontal="center" vertical="center"/>
    </xf>
    <xf numFmtId="0" fontId="42" fillId="2" borderId="16" xfId="0" applyFont="1" applyFill="1" applyBorder="1" applyAlignment="1">
      <alignment horizontal="center" vertical="center" wrapText="1"/>
    </xf>
    <xf numFmtId="0" fontId="42" fillId="42" borderId="0" xfId="0" applyFont="1" applyFill="1" applyAlignment="1">
      <alignment horizontal="center" vertical="center"/>
    </xf>
    <xf numFmtId="0" fontId="42" fillId="2" borderId="9" xfId="0" applyFont="1" applyFill="1" applyBorder="1" applyAlignment="1">
      <alignment horizontal="center" vertical="center"/>
    </xf>
    <xf numFmtId="0" fontId="41" fillId="0" borderId="33" xfId="0" applyFont="1" applyBorder="1" applyAlignment="1">
      <alignment horizontal="left" vertical="top" wrapText="1"/>
    </xf>
    <xf numFmtId="0" fontId="41" fillId="0" borderId="73" xfId="0" applyFont="1" applyBorder="1" applyAlignment="1">
      <alignment horizontal="center" vertical="top"/>
    </xf>
    <xf numFmtId="0" fontId="41" fillId="0" borderId="47" xfId="0" applyFont="1" applyBorder="1" applyAlignment="1">
      <alignment horizontal="left" vertical="top" wrapText="1"/>
    </xf>
    <xf numFmtId="0" fontId="7" fillId="0" borderId="8" xfId="4" applyBorder="1" applyAlignment="1">
      <alignment horizontal="center" vertical="center"/>
    </xf>
    <xf numFmtId="0" fontId="41" fillId="0" borderId="16" xfId="0" applyFont="1" applyBorder="1" applyAlignment="1">
      <alignment horizontal="center" vertical="center" wrapText="1"/>
    </xf>
    <xf numFmtId="0" fontId="42" fillId="2" borderId="13" xfId="0" applyFont="1" applyFill="1" applyBorder="1" applyAlignment="1">
      <alignment horizontal="center" vertical="center" wrapText="1"/>
    </xf>
    <xf numFmtId="0" fontId="41" fillId="0" borderId="54" xfId="0" applyFont="1" applyBorder="1" applyAlignment="1">
      <alignment horizontal="center" vertical="center" wrapText="1"/>
    </xf>
    <xf numFmtId="0" fontId="42" fillId="2" borderId="43" xfId="0" applyFont="1" applyFill="1" applyBorder="1" applyAlignment="1">
      <alignment horizontal="center" vertical="center" wrapText="1"/>
    </xf>
    <xf numFmtId="0" fontId="41" fillId="0" borderId="74" xfId="0" applyFont="1" applyBorder="1" applyAlignment="1">
      <alignment horizontal="center" vertical="center" wrapText="1"/>
    </xf>
    <xf numFmtId="2" fontId="41" fillId="0" borderId="43" xfId="0" applyNumberFormat="1" applyFont="1" applyBorder="1" applyAlignment="1">
      <alignment horizontal="center" vertical="center"/>
    </xf>
    <xf numFmtId="0" fontId="42" fillId="2" borderId="24" xfId="0" applyFont="1" applyFill="1" applyBorder="1" applyAlignment="1">
      <alignment horizontal="center" vertical="center" wrapText="1"/>
    </xf>
    <xf numFmtId="2" fontId="41" fillId="0" borderId="59" xfId="0" applyNumberFormat="1" applyFont="1" applyBorder="1" applyAlignment="1">
      <alignment horizontal="center" vertical="center" wrapText="1"/>
    </xf>
    <xf numFmtId="2" fontId="41" fillId="0" borderId="24" xfId="0" applyNumberFormat="1" applyFont="1" applyBorder="1" applyAlignment="1">
      <alignment horizontal="center" vertical="center" wrapText="1"/>
    </xf>
    <xf numFmtId="0" fontId="7" fillId="0" borderId="5" xfId="4" applyBorder="1" applyAlignment="1">
      <alignment horizontal="center" vertical="center"/>
    </xf>
    <xf numFmtId="0" fontId="0" fillId="43" borderId="0" xfId="0" applyFill="1"/>
    <xf numFmtId="0" fontId="41" fillId="6" borderId="28" xfId="0" applyFont="1" applyFill="1" applyBorder="1" applyAlignment="1">
      <alignment vertical="top" wrapText="1"/>
    </xf>
    <xf numFmtId="0" fontId="0" fillId="0" borderId="57" xfId="0" applyBorder="1" applyAlignment="1">
      <alignment horizontal="left" vertical="top" wrapText="1"/>
    </xf>
    <xf numFmtId="0" fontId="0" fillId="0" borderId="51" xfId="0" applyBorder="1" applyAlignment="1">
      <alignment horizontal="center" vertical="center" wrapText="1"/>
    </xf>
    <xf numFmtId="0" fontId="0" fillId="0" borderId="72" xfId="0" applyBorder="1" applyAlignment="1">
      <alignment horizontal="left" vertical="top" wrapText="1"/>
    </xf>
    <xf numFmtId="0" fontId="0" fillId="0" borderId="72" xfId="0" applyBorder="1" applyAlignment="1">
      <alignment horizontal="center" vertical="center"/>
    </xf>
    <xf numFmtId="0" fontId="0" fillId="0" borderId="51" xfId="0" applyBorder="1" applyAlignment="1">
      <alignment horizontal="center" vertical="center"/>
    </xf>
    <xf numFmtId="0" fontId="0" fillId="39" borderId="51" xfId="0" applyFill="1" applyBorder="1" applyAlignment="1">
      <alignment wrapText="1"/>
    </xf>
    <xf numFmtId="0" fontId="0" fillId="0" borderId="51" xfId="0" applyBorder="1"/>
    <xf numFmtId="0" fontId="0" fillId="0" borderId="51" xfId="0" applyBorder="1" applyAlignment="1">
      <alignment vertical="center"/>
    </xf>
    <xf numFmtId="0" fontId="41" fillId="6" borderId="26" xfId="0" applyFont="1" applyFill="1" applyBorder="1" applyAlignment="1">
      <alignment vertical="top" wrapText="1"/>
    </xf>
    <xf numFmtId="0" fontId="41" fillId="0" borderId="43" xfId="0" applyFont="1" applyBorder="1" applyAlignment="1">
      <alignment horizontal="left" vertical="top" wrapText="1"/>
    </xf>
    <xf numFmtId="0" fontId="41" fillId="0" borderId="45" xfId="0" applyFont="1" applyBorder="1" applyAlignment="1">
      <alignment horizontal="center" vertical="center" wrapText="1"/>
    </xf>
    <xf numFmtId="0" fontId="41" fillId="0" borderId="71" xfId="0" applyFont="1" applyBorder="1" applyAlignment="1">
      <alignment horizontal="left" vertical="top" wrapText="1"/>
    </xf>
    <xf numFmtId="9" fontId="1" fillId="0" borderId="45" xfId="1" applyBorder="1" applyAlignment="1">
      <alignment horizontal="center" vertical="center"/>
    </xf>
    <xf numFmtId="9" fontId="1" fillId="0" borderId="47" xfId="1" applyBorder="1" applyAlignment="1">
      <alignment horizontal="center" vertical="center"/>
    </xf>
    <xf numFmtId="0" fontId="43" fillId="0" borderId="52" xfId="0" applyFont="1" applyBorder="1" applyAlignment="1">
      <alignment horizontal="center" vertical="center"/>
    </xf>
    <xf numFmtId="2" fontId="43" fillId="44" borderId="45" xfId="0" applyNumberFormat="1" applyFont="1" applyFill="1" applyBorder="1" applyAlignment="1">
      <alignment horizontal="center" vertical="center"/>
    </xf>
    <xf numFmtId="9" fontId="1" fillId="0" borderId="71" xfId="1" applyBorder="1" applyAlignment="1">
      <alignment horizontal="center" vertical="center"/>
    </xf>
    <xf numFmtId="0" fontId="43" fillId="0" borderId="45" xfId="0" applyFont="1" applyBorder="1" applyAlignment="1">
      <alignment horizontal="center" vertical="center"/>
    </xf>
    <xf numFmtId="0" fontId="43" fillId="5" borderId="45" xfId="0" applyFont="1" applyFill="1" applyBorder="1" applyAlignment="1">
      <alignment horizontal="center" vertical="center"/>
    </xf>
    <xf numFmtId="0" fontId="41" fillId="0" borderId="45" xfId="0" applyFont="1" applyBorder="1" applyAlignment="1">
      <alignment vertical="top" wrapText="1"/>
    </xf>
    <xf numFmtId="0" fontId="41" fillId="0" borderId="26" xfId="0" applyFont="1" applyBorder="1" applyAlignment="1">
      <alignment horizontal="left" vertical="top" wrapText="1"/>
    </xf>
    <xf numFmtId="2" fontId="43" fillId="0" borderId="45" xfId="0" applyNumberFormat="1" applyFont="1" applyBorder="1" applyAlignment="1">
      <alignment horizontal="center" vertical="center"/>
    </xf>
    <xf numFmtId="2" fontId="43" fillId="0" borderId="46" xfId="0" applyNumberFormat="1" applyFont="1" applyBorder="1" applyAlignment="1">
      <alignment horizontal="center" vertical="center"/>
    </xf>
    <xf numFmtId="2" fontId="43" fillId="0" borderId="71" xfId="0" applyNumberFormat="1" applyFont="1" applyBorder="1" applyAlignment="1">
      <alignment horizontal="center" vertical="center"/>
    </xf>
    <xf numFmtId="0" fontId="41" fillId="43" borderId="45" xfId="0" applyFont="1" applyFill="1" applyBorder="1" applyAlignment="1">
      <alignment vertical="top" wrapText="1"/>
    </xf>
    <xf numFmtId="0" fontId="41" fillId="0" borderId="45" xfId="0" quotePrefix="1" applyFont="1" applyBorder="1" applyAlignment="1">
      <alignment vertical="top" wrapText="1"/>
    </xf>
    <xf numFmtId="0" fontId="7" fillId="0" borderId="6" xfId="4" applyBorder="1" applyAlignment="1">
      <alignment horizontal="center" vertical="center"/>
    </xf>
    <xf numFmtId="0" fontId="41" fillId="0" borderId="26" xfId="0" applyFont="1" applyBorder="1" applyAlignment="1">
      <alignment vertical="top" wrapText="1"/>
    </xf>
    <xf numFmtId="0" fontId="7" fillId="0" borderId="6" xfId="4" applyBorder="1" applyAlignment="1">
      <alignment horizontal="center" vertical="center" wrapText="1"/>
    </xf>
    <xf numFmtId="2" fontId="43" fillId="44" borderId="71" xfId="0" applyNumberFormat="1" applyFont="1" applyFill="1" applyBorder="1" applyAlignment="1">
      <alignment horizontal="center" vertical="center"/>
    </xf>
    <xf numFmtId="0" fontId="41" fillId="5" borderId="45" xfId="0" applyFont="1" applyFill="1" applyBorder="1" applyAlignment="1">
      <alignment vertical="top" wrapText="1"/>
    </xf>
    <xf numFmtId="0" fontId="41" fillId="0" borderId="26" xfId="0" applyFont="1" applyBorder="1" applyAlignment="1">
      <alignment vertical="center"/>
    </xf>
    <xf numFmtId="0" fontId="41" fillId="0" borderId="71" xfId="0" applyFont="1" applyBorder="1"/>
    <xf numFmtId="2" fontId="35" fillId="43" borderId="71" xfId="0" applyNumberFormat="1" applyFont="1" applyFill="1" applyBorder="1" applyAlignment="1">
      <alignment horizontal="center" vertical="center"/>
    </xf>
    <xf numFmtId="2" fontId="43" fillId="41" borderId="45" xfId="0" applyNumberFormat="1" applyFont="1" applyFill="1" applyBorder="1" applyAlignment="1">
      <alignment horizontal="center" vertical="center"/>
    </xf>
    <xf numFmtId="2" fontId="43" fillId="41" borderId="71" xfId="0" applyNumberFormat="1" applyFont="1" applyFill="1" applyBorder="1" applyAlignment="1">
      <alignment horizontal="center" vertical="center"/>
    </xf>
    <xf numFmtId="2" fontId="44" fillId="0" borderId="71" xfId="0" applyNumberFormat="1" applyFont="1" applyBorder="1" applyAlignment="1">
      <alignment horizontal="center" vertical="center"/>
    </xf>
    <xf numFmtId="2" fontId="44" fillId="0" borderId="45" xfId="0" applyNumberFormat="1" applyFont="1" applyBorder="1" applyAlignment="1">
      <alignment horizontal="center" vertical="center"/>
    </xf>
    <xf numFmtId="2" fontId="44" fillId="0" borderId="46" xfId="0" applyNumberFormat="1" applyFont="1" applyBorder="1" applyAlignment="1">
      <alignment horizontal="center" vertical="center"/>
    </xf>
    <xf numFmtId="0" fontId="41" fillId="0" borderId="26" xfId="4" applyFont="1" applyBorder="1" applyAlignment="1">
      <alignment horizontal="left" vertical="top" wrapText="1"/>
    </xf>
    <xf numFmtId="0" fontId="41" fillId="0" borderId="71" xfId="4" applyFont="1" applyBorder="1" applyAlignment="1">
      <alignment horizontal="left" vertical="top" wrapText="1"/>
    </xf>
    <xf numFmtId="2" fontId="35" fillId="0" borderId="75" xfId="0" applyNumberFormat="1" applyFont="1" applyBorder="1" applyAlignment="1">
      <alignment horizontal="center" vertical="center"/>
    </xf>
    <xf numFmtId="2" fontId="35" fillId="0" borderId="30" xfId="0" applyNumberFormat="1" applyFont="1" applyBorder="1" applyAlignment="1">
      <alignment horizontal="center" vertical="center"/>
    </xf>
    <xf numFmtId="2" fontId="35" fillId="0" borderId="71" xfId="0" applyNumberFormat="1" applyFont="1" applyBorder="1" applyAlignment="1">
      <alignment horizontal="center" vertical="center" wrapText="1"/>
    </xf>
    <xf numFmtId="2" fontId="35" fillId="39" borderId="45" xfId="0" applyNumberFormat="1" applyFont="1" applyFill="1" applyBorder="1" applyAlignment="1">
      <alignment horizontal="center" vertical="center"/>
    </xf>
    <xf numFmtId="2" fontId="35" fillId="39" borderId="46" xfId="0" applyNumberFormat="1" applyFont="1" applyFill="1" applyBorder="1" applyAlignment="1">
      <alignment horizontal="center" vertical="center"/>
    </xf>
    <xf numFmtId="2" fontId="35" fillId="39" borderId="45" xfId="0" applyNumberFormat="1" applyFont="1" applyFill="1" applyBorder="1" applyAlignment="1">
      <alignment horizontal="center" vertical="center" wrapText="1"/>
    </xf>
    <xf numFmtId="2" fontId="35" fillId="39" borderId="46" xfId="0" applyNumberFormat="1" applyFont="1" applyFill="1" applyBorder="1" applyAlignment="1">
      <alignment horizontal="center" vertical="center" wrapText="1"/>
    </xf>
    <xf numFmtId="2" fontId="35" fillId="0" borderId="45" xfId="0" applyNumberFormat="1" applyFont="1" applyBorder="1" applyAlignment="1">
      <alignment horizontal="center" vertical="center" wrapText="1"/>
    </xf>
    <xf numFmtId="2" fontId="35" fillId="39" borderId="71" xfId="0" applyNumberFormat="1" applyFont="1" applyFill="1" applyBorder="1" applyAlignment="1">
      <alignment horizontal="center" vertical="center" wrapText="1"/>
    </xf>
    <xf numFmtId="2" fontId="35" fillId="0" borderId="46" xfId="0" applyNumberFormat="1" applyFont="1" applyBorder="1" applyAlignment="1">
      <alignment horizontal="center" vertical="center" wrapText="1"/>
    </xf>
    <xf numFmtId="2" fontId="43" fillId="0" borderId="45" xfId="0" applyNumberFormat="1" applyFont="1" applyBorder="1" applyAlignment="1">
      <alignment horizontal="center" vertical="center" wrapText="1"/>
    </xf>
    <xf numFmtId="2" fontId="43" fillId="0" borderId="46" xfId="0" applyNumberFormat="1" applyFont="1" applyBorder="1" applyAlignment="1">
      <alignment horizontal="center" vertical="center" wrapText="1"/>
    </xf>
    <xf numFmtId="2" fontId="43" fillId="0" borderId="71" xfId="0" applyNumberFormat="1" applyFont="1" applyBorder="1" applyAlignment="1">
      <alignment horizontal="center" vertical="center" wrapText="1"/>
    </xf>
    <xf numFmtId="0" fontId="43" fillId="0" borderId="45" xfId="0" applyFont="1" applyBorder="1" applyAlignment="1">
      <alignment horizontal="center" vertical="center" wrapText="1"/>
    </xf>
    <xf numFmtId="0" fontId="41" fillId="6" borderId="26" xfId="0" applyFont="1" applyFill="1" applyBorder="1" applyAlignment="1">
      <alignment horizontal="left" vertical="top" wrapText="1"/>
    </xf>
    <xf numFmtId="2" fontId="35" fillId="0" borderId="75" xfId="0" applyNumberFormat="1" applyFont="1" applyBorder="1" applyAlignment="1">
      <alignment horizontal="center" vertical="center" wrapText="1"/>
    </xf>
    <xf numFmtId="2" fontId="35" fillId="0" borderId="76" xfId="0" applyNumberFormat="1" applyFont="1" applyBorder="1" applyAlignment="1">
      <alignment horizontal="center" vertical="center" wrapText="1"/>
    </xf>
    <xf numFmtId="2" fontId="35" fillId="0" borderId="30" xfId="0" applyNumberFormat="1" applyFont="1" applyBorder="1" applyAlignment="1">
      <alignment horizontal="center" vertical="center" wrapText="1"/>
    </xf>
    <xf numFmtId="0" fontId="41" fillId="0" borderId="26" xfId="0" applyFont="1" applyBorder="1" applyAlignment="1">
      <alignment horizontal="left" vertical="top"/>
    </xf>
    <xf numFmtId="0" fontId="41" fillId="0" borderId="71" xfId="0" applyFont="1" applyBorder="1" applyAlignment="1">
      <alignment horizontal="left" vertical="top"/>
    </xf>
    <xf numFmtId="2" fontId="43" fillId="0" borderId="69" xfId="0" applyNumberFormat="1" applyFont="1" applyBorder="1" applyAlignment="1">
      <alignment horizontal="center" vertical="center"/>
    </xf>
    <xf numFmtId="2" fontId="35" fillId="43" borderId="22" xfId="0" applyNumberFormat="1" applyFont="1" applyFill="1" applyBorder="1" applyAlignment="1">
      <alignment horizontal="center" vertical="center"/>
    </xf>
    <xf numFmtId="2" fontId="35" fillId="43" borderId="52" xfId="0" applyNumberFormat="1" applyFont="1" applyFill="1" applyBorder="1" applyAlignment="1">
      <alignment horizontal="center" vertical="center"/>
    </xf>
    <xf numFmtId="2" fontId="35" fillId="0" borderId="22" xfId="0" applyNumberFormat="1" applyFont="1" applyBorder="1" applyAlignment="1">
      <alignment horizontal="center" vertical="center"/>
    </xf>
    <xf numFmtId="2" fontId="0" fillId="0" borderId="52" xfId="0" applyNumberFormat="1" applyBorder="1" applyAlignment="1">
      <alignment horizontal="center" vertical="center"/>
    </xf>
    <xf numFmtId="2" fontId="0" fillId="0" borderId="69" xfId="0" applyNumberFormat="1" applyBorder="1" applyAlignment="1">
      <alignment horizontal="center" vertical="center"/>
    </xf>
    <xf numFmtId="2" fontId="35" fillId="0" borderId="52" xfId="0" applyNumberFormat="1" applyFont="1" applyBorder="1" applyAlignment="1">
      <alignment horizontal="center" vertical="center"/>
    </xf>
    <xf numFmtId="0" fontId="41" fillId="0" borderId="45" xfId="0" applyFont="1" applyBorder="1" applyAlignment="1">
      <alignment horizontal="center" vertical="top"/>
    </xf>
    <xf numFmtId="0" fontId="41" fillId="0" borderId="22" xfId="0" applyFont="1" applyBorder="1" applyAlignment="1">
      <alignment horizontal="left" vertical="top" wrapText="1"/>
    </xf>
    <xf numFmtId="2" fontId="35" fillId="0" borderId="69" xfId="0" applyNumberFormat="1" applyFont="1" applyBorder="1" applyAlignment="1">
      <alignment horizontal="center" vertical="center"/>
    </xf>
    <xf numFmtId="0" fontId="7" fillId="0" borderId="45" xfId="4" applyBorder="1" applyAlignment="1">
      <alignment horizontal="center" vertical="center"/>
    </xf>
    <xf numFmtId="2" fontId="0" fillId="0" borderId="46" xfId="0" applyNumberFormat="1" applyBorder="1" applyAlignment="1">
      <alignment horizontal="center" vertical="center"/>
    </xf>
    <xf numFmtId="0" fontId="0" fillId="0" borderId="0" xfId="0" applyAlignment="1">
      <alignment vertical="top"/>
    </xf>
    <xf numFmtId="0" fontId="41" fillId="0" borderId="55" xfId="0" applyFont="1" applyBorder="1" applyAlignment="1">
      <alignment horizontal="left" vertical="top" wrapText="1"/>
    </xf>
    <xf numFmtId="0" fontId="7" fillId="0" borderId="52" xfId="4" applyBorder="1" applyAlignment="1">
      <alignment horizontal="center" vertical="center"/>
    </xf>
    <xf numFmtId="9" fontId="1" fillId="0" borderId="52" xfId="1" applyBorder="1" applyAlignment="1">
      <alignment horizontal="center" vertical="center"/>
    </xf>
    <xf numFmtId="9" fontId="1" fillId="0" borderId="77" xfId="1" applyBorder="1" applyAlignment="1">
      <alignment horizontal="center" vertical="center"/>
    </xf>
    <xf numFmtId="2" fontId="35" fillId="0" borderId="6" xfId="0" applyNumberFormat="1" applyFont="1" applyBorder="1" applyAlignment="1">
      <alignment horizontal="center" vertical="center"/>
    </xf>
    <xf numFmtId="2" fontId="35" fillId="0" borderId="11" xfId="0" applyNumberFormat="1" applyFont="1" applyBorder="1" applyAlignment="1">
      <alignment horizontal="center" vertical="center"/>
    </xf>
    <xf numFmtId="2" fontId="44" fillId="0" borderId="52" xfId="0" applyNumberFormat="1" applyFont="1" applyBorder="1" applyAlignment="1">
      <alignment horizontal="center" vertical="center"/>
    </xf>
    <xf numFmtId="2" fontId="44" fillId="0" borderId="22" xfId="0" applyNumberFormat="1" applyFont="1" applyBorder="1" applyAlignment="1">
      <alignment horizontal="center" vertical="center"/>
    </xf>
    <xf numFmtId="9" fontId="1" fillId="0" borderId="22" xfId="1" applyBorder="1" applyAlignment="1">
      <alignment horizontal="center" vertical="center"/>
    </xf>
    <xf numFmtId="0" fontId="41" fillId="43" borderId="52" xfId="0" applyFont="1" applyFill="1" applyBorder="1" applyAlignment="1">
      <alignment vertical="top" wrapText="1"/>
    </xf>
    <xf numFmtId="0" fontId="41" fillId="0" borderId="52" xfId="0" applyFont="1" applyBorder="1" applyAlignment="1">
      <alignment vertical="top" wrapText="1"/>
    </xf>
    <xf numFmtId="0" fontId="41" fillId="0" borderId="52" xfId="0" applyFont="1" applyBorder="1" applyAlignment="1">
      <alignment horizontal="center" vertical="top"/>
    </xf>
    <xf numFmtId="2" fontId="35" fillId="44" borderId="71" xfId="0" applyNumberFormat="1" applyFont="1" applyFill="1" applyBorder="1" applyAlignment="1">
      <alignment horizontal="center" vertical="center"/>
    </xf>
    <xf numFmtId="2" fontId="35" fillId="44" borderId="45" xfId="0" applyNumberFormat="1" applyFont="1" applyFill="1" applyBorder="1" applyAlignment="1">
      <alignment horizontal="center" vertical="center"/>
    </xf>
    <xf numFmtId="9" fontId="0" fillId="0" borderId="47" xfId="1" applyFont="1" applyBorder="1" applyAlignment="1">
      <alignment horizontal="center" vertical="center"/>
    </xf>
    <xf numFmtId="0" fontId="35" fillId="0" borderId="22" xfId="0" applyFont="1" applyBorder="1" applyAlignment="1">
      <alignment horizontal="center" vertical="center"/>
    </xf>
    <xf numFmtId="0" fontId="35" fillId="0" borderId="52" xfId="0" applyFont="1" applyBorder="1" applyAlignment="1">
      <alignment horizontal="center" vertical="center"/>
    </xf>
    <xf numFmtId="2" fontId="35" fillId="44" borderId="47" xfId="0" applyNumberFormat="1" applyFont="1" applyFill="1" applyBorder="1" applyAlignment="1">
      <alignment horizontal="center" vertical="center"/>
    </xf>
    <xf numFmtId="9" fontId="0" fillId="0" borderId="45" xfId="1" applyFont="1" applyBorder="1" applyAlignment="1">
      <alignment horizontal="center" vertical="center"/>
    </xf>
    <xf numFmtId="0" fontId="35" fillId="0" borderId="69" xfId="0" applyFont="1" applyBorder="1" applyAlignment="1">
      <alignment horizontal="center" vertical="center"/>
    </xf>
    <xf numFmtId="2" fontId="35" fillId="0" borderId="47" xfId="0" applyNumberFormat="1" applyFont="1" applyBorder="1" applyAlignment="1">
      <alignment horizontal="center" vertical="center"/>
    </xf>
    <xf numFmtId="0" fontId="0" fillId="44" borderId="47" xfId="0" applyFill="1" applyBorder="1" applyAlignment="1">
      <alignment horizontal="center" vertical="center"/>
    </xf>
    <xf numFmtId="0" fontId="0" fillId="0" borderId="65" xfId="0" applyBorder="1" applyAlignment="1">
      <alignment horizontal="center" vertical="center"/>
    </xf>
    <xf numFmtId="2" fontId="0" fillId="0" borderId="51" xfId="0" applyNumberFormat="1" applyBorder="1" applyAlignment="1">
      <alignment horizontal="center" vertical="center"/>
    </xf>
    <xf numFmtId="2" fontId="0" fillId="0" borderId="47" xfId="0" applyNumberFormat="1" applyBorder="1" applyAlignment="1">
      <alignment horizontal="center" vertical="center" wrapText="1"/>
    </xf>
    <xf numFmtId="0" fontId="41" fillId="45" borderId="45" xfId="0" applyFont="1" applyFill="1" applyBorder="1" applyAlignment="1">
      <alignment horizontal="center" vertical="center" wrapText="1"/>
    </xf>
    <xf numFmtId="0" fontId="41" fillId="45" borderId="45" xfId="0" applyFont="1" applyFill="1" applyBorder="1" applyAlignment="1">
      <alignment vertical="top" wrapText="1"/>
    </xf>
    <xf numFmtId="2" fontId="0" fillId="0" borderId="76" xfId="0" applyNumberFormat="1" applyBorder="1" applyAlignment="1">
      <alignment horizontal="center" vertical="center" wrapText="1"/>
    </xf>
    <xf numFmtId="0" fontId="35" fillId="43" borderId="71" xfId="0" applyFont="1" applyFill="1" applyBorder="1" applyAlignment="1">
      <alignment horizontal="center" vertical="center"/>
    </xf>
    <xf numFmtId="2" fontId="35" fillId="0" borderId="76" xfId="0" applyNumberFormat="1" applyFont="1" applyBorder="1" applyAlignment="1">
      <alignment horizontal="center" vertical="center"/>
    </xf>
    <xf numFmtId="0" fontId="0" fillId="0" borderId="51" xfId="0" applyBorder="1" applyAlignment="1">
      <alignment horizontal="left" vertical="top" wrapText="1"/>
    </xf>
    <xf numFmtId="0" fontId="0" fillId="0" borderId="67" xfId="0" applyBorder="1" applyAlignment="1">
      <alignment horizontal="left" vertical="top" wrapText="1"/>
    </xf>
    <xf numFmtId="2" fontId="35" fillId="0" borderId="46" xfId="0" applyNumberFormat="1" applyFont="1" applyBorder="1" applyAlignment="1">
      <alignment horizontal="center" vertical="center"/>
    </xf>
    <xf numFmtId="2" fontId="0" fillId="0" borderId="76" xfId="0" applyNumberFormat="1" applyBorder="1" applyAlignment="1">
      <alignment horizontal="center" vertical="center"/>
    </xf>
    <xf numFmtId="2" fontId="0" fillId="0" borderId="75" xfId="0" applyNumberFormat="1" applyBorder="1" applyAlignment="1">
      <alignment horizontal="center" vertical="center"/>
    </xf>
    <xf numFmtId="2" fontId="0" fillId="0" borderId="30" xfId="0" applyNumberFormat="1" applyBorder="1" applyAlignment="1">
      <alignment horizontal="center" vertical="center"/>
    </xf>
    <xf numFmtId="2" fontId="0" fillId="0" borderId="30" xfId="0" applyNumberFormat="1" applyBorder="1" applyAlignment="1">
      <alignment horizontal="center" vertical="center" wrapText="1"/>
    </xf>
    <xf numFmtId="2" fontId="0" fillId="0" borderId="71" xfId="0" applyNumberFormat="1" applyBorder="1" applyAlignment="1">
      <alignment horizontal="center" vertical="center" wrapText="1"/>
    </xf>
    <xf numFmtId="0" fontId="35" fillId="43" borderId="45" xfId="0" applyFont="1" applyFill="1" applyBorder="1" applyAlignment="1">
      <alignment horizontal="center" vertical="center"/>
    </xf>
    <xf numFmtId="2" fontId="35" fillId="0" borderId="51" xfId="0" applyNumberFormat="1" applyFont="1" applyBorder="1" applyAlignment="1">
      <alignment horizontal="center" vertical="center"/>
    </xf>
    <xf numFmtId="2" fontId="35" fillId="0" borderId="65" xfId="0" applyNumberFormat="1" applyFont="1" applyBorder="1" applyAlignment="1">
      <alignment horizontal="center" vertical="center"/>
    </xf>
    <xf numFmtId="0" fontId="35" fillId="0" borderId="45" xfId="0" applyFont="1" applyBorder="1" applyAlignment="1">
      <alignment horizontal="center" vertical="center"/>
    </xf>
    <xf numFmtId="0" fontId="35" fillId="0" borderId="46" xfId="0" applyFont="1" applyBorder="1" applyAlignment="1">
      <alignment horizontal="center" vertical="center"/>
    </xf>
    <xf numFmtId="0" fontId="0" fillId="0" borderId="65" xfId="0" applyBorder="1" applyAlignment="1">
      <alignment horizontal="left" vertical="top" wrapText="1"/>
    </xf>
    <xf numFmtId="2" fontId="0" fillId="0" borderId="75" xfId="0" applyNumberFormat="1" applyBorder="1" applyAlignment="1">
      <alignment horizontal="center" vertical="center" wrapText="1"/>
    </xf>
    <xf numFmtId="2" fontId="0" fillId="0" borderId="46" xfId="0" applyNumberFormat="1" applyBorder="1" applyAlignment="1">
      <alignment horizontal="center" vertical="center" wrapText="1"/>
    </xf>
    <xf numFmtId="2" fontId="35" fillId="0" borderId="72" xfId="0" applyNumberFormat="1" applyFont="1" applyBorder="1" applyAlignment="1">
      <alignment horizontal="center" vertical="center"/>
    </xf>
    <xf numFmtId="2" fontId="44" fillId="0" borderId="77" xfId="0" applyNumberFormat="1" applyFont="1" applyBorder="1" applyAlignment="1">
      <alignment horizontal="center" vertical="center"/>
    </xf>
    <xf numFmtId="2" fontId="35" fillId="0" borderId="45" xfId="0" applyNumberFormat="1" applyFont="1" applyBorder="1" applyAlignment="1">
      <alignment horizontal="center" vertical="center"/>
    </xf>
    <xf numFmtId="2" fontId="0" fillId="0" borderId="71" xfId="0" applyNumberFormat="1" applyBorder="1" applyAlignment="1">
      <alignment horizontal="center" vertical="center"/>
    </xf>
    <xf numFmtId="2" fontId="35" fillId="0" borderId="71" xfId="0" applyNumberFormat="1" applyFont="1" applyBorder="1" applyAlignment="1">
      <alignment horizontal="center" vertical="center"/>
    </xf>
    <xf numFmtId="2" fontId="0" fillId="0" borderId="45" xfId="0" applyNumberFormat="1" applyBorder="1" applyAlignment="1">
      <alignment horizontal="center" vertical="center" wrapText="1"/>
    </xf>
    <xf numFmtId="2" fontId="35" fillId="43" borderId="45" xfId="0" applyNumberFormat="1" applyFont="1" applyFill="1" applyBorder="1" applyAlignment="1">
      <alignment horizontal="center" vertical="center"/>
    </xf>
    <xf numFmtId="2" fontId="0" fillId="0" borderId="45" xfId="0" applyNumberFormat="1" applyBorder="1" applyAlignment="1">
      <alignment horizontal="center" vertical="center"/>
    </xf>
    <xf numFmtId="2" fontId="44" fillId="0" borderId="47" xfId="0" applyNumberFormat="1" applyFont="1" applyBorder="1" applyAlignment="1">
      <alignment horizontal="center" vertical="center"/>
    </xf>
    <xf numFmtId="2" fontId="43" fillId="44" borderId="47" xfId="0" applyNumberFormat="1" applyFont="1" applyFill="1" applyBorder="1" applyAlignment="1">
      <alignment horizontal="center" vertical="center"/>
    </xf>
    <xf numFmtId="2" fontId="43" fillId="0" borderId="47" xfId="0" applyNumberFormat="1" applyFont="1" applyBorder="1" applyAlignment="1">
      <alignment horizontal="center" vertical="center" wrapText="1"/>
    </xf>
    <xf numFmtId="2" fontId="43" fillId="41" borderId="47" xfId="0" applyNumberFormat="1" applyFont="1" applyFill="1" applyBorder="1" applyAlignment="1">
      <alignment horizontal="center" vertical="center"/>
    </xf>
    <xf numFmtId="2" fontId="43" fillId="0" borderId="47" xfId="0" applyNumberFormat="1" applyFont="1" applyBorder="1" applyAlignment="1">
      <alignment horizontal="center" vertical="center"/>
    </xf>
    <xf numFmtId="0" fontId="42" fillId="2" borderId="14" xfId="0" applyFont="1" applyFill="1" applyBorder="1" applyAlignment="1">
      <alignment horizontal="center" vertical="center" wrapText="1"/>
    </xf>
    <xf numFmtId="0" fontId="42" fillId="2" borderId="9" xfId="0" applyFont="1" applyFill="1" applyBorder="1" applyAlignment="1">
      <alignment horizontal="center" vertical="center" wrapText="1"/>
    </xf>
    <xf numFmtId="0" fontId="2" fillId="0" borderId="0" xfId="0" applyFont="1"/>
    <xf numFmtId="0" fontId="2" fillId="0" borderId="0" xfId="0" applyFont="1" applyAlignment="1">
      <alignment horizontal="left" vertical="top" wrapText="1"/>
    </xf>
    <xf numFmtId="0" fontId="0" fillId="0" borderId="6" xfId="0" applyBorder="1" applyAlignment="1">
      <alignment vertical="top"/>
    </xf>
    <xf numFmtId="0" fontId="0" fillId="0" borderId="6" xfId="0" applyBorder="1" applyAlignment="1">
      <alignment vertical="center"/>
    </xf>
    <xf numFmtId="0" fontId="41" fillId="0" borderId="74" xfId="0" applyFont="1" applyBorder="1" applyAlignment="1">
      <alignment horizontal="left" vertical="top" wrapText="1"/>
    </xf>
    <xf numFmtId="0" fontId="42" fillId="2" borderId="3" xfId="0" applyFont="1" applyFill="1" applyBorder="1" applyAlignment="1">
      <alignment vertical="center" wrapText="1"/>
    </xf>
    <xf numFmtId="9" fontId="0" fillId="0" borderId="73" xfId="1" applyFont="1" applyBorder="1" applyAlignment="1">
      <alignment horizontal="center" vertical="center"/>
    </xf>
    <xf numFmtId="2" fontId="43" fillId="0" borderId="52" xfId="0" applyNumberFormat="1" applyFont="1" applyBorder="1" applyAlignment="1">
      <alignment horizontal="center" vertical="center"/>
    </xf>
    <xf numFmtId="2" fontId="43" fillId="0" borderId="22" xfId="0" applyNumberFormat="1" applyFont="1" applyBorder="1" applyAlignment="1">
      <alignment horizontal="center" vertical="center"/>
    </xf>
    <xf numFmtId="2" fontId="43" fillId="43" borderId="71" xfId="0" applyNumberFormat="1" applyFont="1" applyFill="1" applyBorder="1" applyAlignment="1">
      <alignment horizontal="center" vertical="center"/>
    </xf>
    <xf numFmtId="2" fontId="35" fillId="0" borderId="16" xfId="0" applyNumberFormat="1" applyFont="1" applyBorder="1" applyAlignment="1">
      <alignment horizontal="center" vertical="center"/>
    </xf>
    <xf numFmtId="2" fontId="41" fillId="0" borderId="71" xfId="0" applyNumberFormat="1" applyFont="1" applyBorder="1" applyAlignment="1">
      <alignment horizontal="center" vertical="center"/>
    </xf>
    <xf numFmtId="2" fontId="41" fillId="0" borderId="45" xfId="0" applyNumberFormat="1" applyFont="1" applyBorder="1" applyAlignment="1">
      <alignment horizontal="center" vertical="center"/>
    </xf>
    <xf numFmtId="2" fontId="0" fillId="0" borderId="67" xfId="0" applyNumberFormat="1" applyBorder="1" applyAlignment="1">
      <alignment horizontal="center" vertical="center"/>
    </xf>
    <xf numFmtId="2" fontId="0" fillId="0" borderId="72" xfId="0" applyNumberFormat="1" applyBorder="1" applyAlignment="1">
      <alignment horizontal="center" vertical="center"/>
    </xf>
    <xf numFmtId="2" fontId="0" fillId="44" borderId="45" xfId="0" applyNumberFormat="1" applyFill="1" applyBorder="1" applyAlignment="1">
      <alignment horizontal="center" vertical="center"/>
    </xf>
    <xf numFmtId="2" fontId="0" fillId="44" borderId="47" xfId="0" applyNumberFormat="1" applyFill="1" applyBorder="1" applyAlignment="1">
      <alignment horizontal="center" vertical="center"/>
    </xf>
    <xf numFmtId="2" fontId="0" fillId="0" borderId="65" xfId="0" applyNumberFormat="1" applyBorder="1" applyAlignment="1">
      <alignment horizontal="center" vertical="center"/>
    </xf>
    <xf numFmtId="2" fontId="35" fillId="0" borderId="24" xfId="0" applyNumberFormat="1" applyFont="1" applyBorder="1" applyAlignment="1">
      <alignment horizontal="center" vertical="center"/>
    </xf>
    <xf numFmtId="2" fontId="24" fillId="0" borderId="52" xfId="0" applyNumberFormat="1" applyFont="1" applyBorder="1" applyAlignment="1">
      <alignment horizontal="center" vertical="center"/>
    </xf>
    <xf numFmtId="2" fontId="24" fillId="0" borderId="45" xfId="0" applyNumberFormat="1" applyFont="1" applyBorder="1" applyAlignment="1">
      <alignment horizontal="center" vertical="center"/>
    </xf>
    <xf numFmtId="2" fontId="24" fillId="0" borderId="46" xfId="0" applyNumberFormat="1" applyFont="1" applyBorder="1" applyAlignment="1">
      <alignment horizontal="center" vertical="center"/>
    </xf>
    <xf numFmtId="2" fontId="35" fillId="41" borderId="45" xfId="0" applyNumberFormat="1" applyFont="1" applyFill="1" applyBorder="1" applyAlignment="1">
      <alignment horizontal="center" vertical="center"/>
    </xf>
    <xf numFmtId="2" fontId="35" fillId="0" borderId="77" xfId="0" applyNumberFormat="1" applyFont="1" applyBorder="1" applyAlignment="1">
      <alignment horizontal="center" vertical="center"/>
    </xf>
    <xf numFmtId="9" fontId="0" fillId="0" borderId="52" xfId="1" applyFont="1" applyBorder="1" applyAlignment="1">
      <alignment horizontal="center" vertical="center"/>
    </xf>
    <xf numFmtId="9" fontId="0" fillId="0" borderId="77" xfId="1" applyFont="1" applyBorder="1" applyAlignment="1">
      <alignment horizontal="center" vertical="center"/>
    </xf>
    <xf numFmtId="2" fontId="24" fillId="0" borderId="47" xfId="0" applyNumberFormat="1" applyFont="1" applyBorder="1" applyAlignment="1">
      <alignment horizontal="center" vertical="center"/>
    </xf>
    <xf numFmtId="2" fontId="24" fillId="0" borderId="71" xfId="0" applyNumberFormat="1" applyFont="1" applyBorder="1" applyAlignment="1">
      <alignment horizontal="center" vertical="center"/>
    </xf>
    <xf numFmtId="0" fontId="35" fillId="0" borderId="71" xfId="0" applyFont="1" applyBorder="1" applyAlignment="1">
      <alignment horizontal="center" vertical="center"/>
    </xf>
    <xf numFmtId="2" fontId="35" fillId="41" borderId="47" xfId="0" applyNumberFormat="1" applyFont="1" applyFill="1" applyBorder="1" applyAlignment="1">
      <alignment horizontal="center" vertical="center"/>
    </xf>
    <xf numFmtId="2" fontId="35" fillId="0" borderId="47" xfId="0" applyNumberFormat="1" applyFont="1" applyBorder="1" applyAlignment="1">
      <alignment horizontal="center" vertical="center" wrapText="1"/>
    </xf>
    <xf numFmtId="2" fontId="35" fillId="39" borderId="69" xfId="0" applyNumberFormat="1" applyFont="1" applyFill="1" applyBorder="1" applyAlignment="1">
      <alignment horizontal="center" vertical="center"/>
    </xf>
    <xf numFmtId="2" fontId="41" fillId="0" borderId="46" xfId="0" applyNumberFormat="1" applyFont="1" applyBorder="1" applyAlignment="1">
      <alignment horizontal="center" vertical="center"/>
    </xf>
    <xf numFmtId="0" fontId="35" fillId="39" borderId="45" xfId="0" applyFont="1" applyFill="1" applyBorder="1" applyAlignment="1">
      <alignment horizontal="center" vertical="center"/>
    </xf>
    <xf numFmtId="0" fontId="35" fillId="39" borderId="52" xfId="0" applyFont="1" applyFill="1" applyBorder="1" applyAlignment="1">
      <alignment horizontal="center" vertical="center"/>
    </xf>
    <xf numFmtId="0" fontId="35" fillId="39" borderId="45" xfId="0" applyFont="1" applyFill="1" applyBorder="1" applyAlignment="1">
      <alignment horizontal="center" vertical="center" wrapText="1"/>
    </xf>
    <xf numFmtId="2" fontId="35" fillId="43" borderId="46" xfId="0" applyNumberFormat="1" applyFont="1" applyFill="1" applyBorder="1" applyAlignment="1">
      <alignment horizontal="center" vertical="center"/>
    </xf>
    <xf numFmtId="0" fontId="6" fillId="0" borderId="6" xfId="3" applyBorder="1" applyAlignment="1" applyProtection="1">
      <alignment horizontal="center" vertical="center" wrapText="1"/>
    </xf>
    <xf numFmtId="2" fontId="35" fillId="0" borderId="66" xfId="0" applyNumberFormat="1" applyFont="1" applyBorder="1" applyAlignment="1">
      <alignment horizontal="center" vertical="center"/>
    </xf>
    <xf numFmtId="0" fontId="41" fillId="45" borderId="16" xfId="0" applyFont="1" applyFill="1" applyBorder="1" applyAlignment="1">
      <alignment vertical="top" wrapText="1"/>
    </xf>
    <xf numFmtId="2" fontId="41" fillId="5" borderId="71" xfId="0" applyNumberFormat="1" applyFont="1" applyFill="1" applyBorder="1" applyAlignment="1">
      <alignment horizontal="center" vertical="center"/>
    </xf>
    <xf numFmtId="2" fontId="41" fillId="5" borderId="16" xfId="0" applyNumberFormat="1" applyFont="1" applyFill="1" applyBorder="1" applyAlignment="1">
      <alignment horizontal="center" vertical="center"/>
    </xf>
    <xf numFmtId="2" fontId="35" fillId="0" borderId="1" xfId="0" applyNumberFormat="1" applyFont="1" applyBorder="1" applyAlignment="1">
      <alignment horizontal="center" vertical="center" wrapText="1"/>
    </xf>
    <xf numFmtId="2" fontId="32" fillId="0" borderId="14" xfId="0" applyNumberFormat="1" applyFont="1" applyBorder="1" applyAlignment="1">
      <alignment horizontal="center" vertical="center" wrapText="1"/>
    </xf>
    <xf numFmtId="2" fontId="38" fillId="0" borderId="3" xfId="0" applyNumberFormat="1" applyFont="1" applyBorder="1" applyAlignment="1">
      <alignment horizontal="center" vertical="center" wrapText="1"/>
    </xf>
    <xf numFmtId="0" fontId="0" fillId="0" borderId="14" xfId="0" applyBorder="1" applyAlignment="1">
      <alignment horizontal="center"/>
    </xf>
    <xf numFmtId="2" fontId="0" fillId="0" borderId="3" xfId="0" applyNumberFormat="1" applyBorder="1" applyAlignment="1">
      <alignment horizontal="center"/>
    </xf>
    <xf numFmtId="0" fontId="41" fillId="0" borderId="66" xfId="0" applyFont="1" applyBorder="1" applyAlignment="1">
      <alignment horizontal="left" vertical="top" wrapText="1"/>
    </xf>
    <xf numFmtId="0" fontId="41" fillId="0" borderId="45" xfId="4" applyFont="1" applyBorder="1" applyAlignment="1">
      <alignment horizontal="left" vertical="top" wrapText="1"/>
    </xf>
    <xf numFmtId="0" fontId="0" fillId="0" borderId="0" xfId="0" applyAlignment="1">
      <alignment wrapText="1"/>
    </xf>
    <xf numFmtId="0" fontId="0" fillId="0" borderId="45" xfId="0" applyBorder="1" applyAlignment="1">
      <alignment horizontal="center" vertical="center" wrapText="1"/>
    </xf>
    <xf numFmtId="0" fontId="41" fillId="0" borderId="45" xfId="0" applyFont="1" applyBorder="1" applyAlignment="1">
      <alignment vertical="center" wrapText="1"/>
    </xf>
    <xf numFmtId="2" fontId="41" fillId="5" borderId="51" xfId="0" applyNumberFormat="1" applyFont="1" applyFill="1" applyBorder="1" applyAlignment="1">
      <alignment horizontal="center" vertical="center"/>
    </xf>
    <xf numFmtId="2" fontId="41" fillId="5" borderId="46" xfId="0" applyNumberFormat="1" applyFont="1" applyFill="1" applyBorder="1" applyAlignment="1">
      <alignment horizontal="center" vertical="center"/>
    </xf>
    <xf numFmtId="2" fontId="41" fillId="5" borderId="67" xfId="0" applyNumberFormat="1" applyFont="1" applyFill="1" applyBorder="1" applyAlignment="1">
      <alignment horizontal="center" vertical="center"/>
    </xf>
    <xf numFmtId="2" fontId="0" fillId="0" borderId="2" xfId="0" applyNumberFormat="1" applyBorder="1" applyAlignment="1">
      <alignment horizontal="center" vertical="top" wrapText="1"/>
    </xf>
    <xf numFmtId="2" fontId="0" fillId="39" borderId="6" xfId="0" applyNumberFormat="1" applyFill="1" applyBorder="1" applyAlignment="1">
      <alignment horizontal="center" vertical="top" wrapText="1"/>
    </xf>
    <xf numFmtId="2" fontId="0" fillId="5" borderId="6" xfId="0" applyNumberFormat="1" applyFill="1" applyBorder="1" applyAlignment="1">
      <alignment horizontal="center" vertical="top" wrapText="1"/>
    </xf>
    <xf numFmtId="2" fontId="0" fillId="39" borderId="3" xfId="0" applyNumberFormat="1" applyFill="1" applyBorder="1" applyAlignment="1">
      <alignment horizontal="center" vertical="center" wrapText="1"/>
    </xf>
    <xf numFmtId="0" fontId="0" fillId="0" borderId="66" xfId="0" applyBorder="1" applyAlignment="1">
      <alignment horizontal="center" vertical="center"/>
    </xf>
    <xf numFmtId="0" fontId="0" fillId="0" borderId="66" xfId="0" applyBorder="1" applyAlignment="1">
      <alignment horizontal="center" vertical="center" wrapText="1"/>
    </xf>
    <xf numFmtId="0" fontId="0" fillId="0" borderId="66" xfId="0" applyBorder="1" applyAlignment="1">
      <alignment horizontal="left" wrapText="1"/>
    </xf>
    <xf numFmtId="0" fontId="0" fillId="0" borderId="45" xfId="0" applyBorder="1" applyAlignment="1">
      <alignment horizontal="left" vertical="top" wrapText="1"/>
    </xf>
    <xf numFmtId="0" fontId="0" fillId="0" borderId="45" xfId="0" applyBorder="1" applyAlignment="1">
      <alignment horizontal="left" vertical="top"/>
    </xf>
    <xf numFmtId="0" fontId="0" fillId="0" borderId="45" xfId="0" applyBorder="1" applyAlignment="1">
      <alignment horizontal="left"/>
    </xf>
    <xf numFmtId="0" fontId="0" fillId="0" borderId="51" xfId="0" applyBorder="1" applyAlignment="1">
      <alignment horizontal="left" vertical="top"/>
    </xf>
    <xf numFmtId="0" fontId="0" fillId="0" borderId="52" xfId="0" applyBorder="1" applyAlignment="1">
      <alignment horizontal="center" vertical="center"/>
    </xf>
    <xf numFmtId="0" fontId="0" fillId="0" borderId="52" xfId="0" applyBorder="1" applyAlignment="1">
      <alignment horizontal="left"/>
    </xf>
    <xf numFmtId="0" fontId="8" fillId="0" borderId="45" xfId="2053" applyFont="1" applyBorder="1" applyAlignment="1">
      <alignment horizontal="left" vertical="center"/>
    </xf>
    <xf numFmtId="0" fontId="0" fillId="0" borderId="75" xfId="0" applyBorder="1" applyAlignment="1">
      <alignment horizontal="center" vertical="center"/>
    </xf>
    <xf numFmtId="0" fontId="0" fillId="0" borderId="45" xfId="0" applyBorder="1" applyAlignment="1">
      <alignment horizontal="left" wrapText="1"/>
    </xf>
    <xf numFmtId="2" fontId="0" fillId="0" borderId="52" xfId="0" applyNumberFormat="1" applyBorder="1" applyAlignment="1">
      <alignment horizontal="left" wrapText="1"/>
    </xf>
    <xf numFmtId="0" fontId="0" fillId="0" borderId="52" xfId="0" applyBorder="1" applyAlignment="1">
      <alignment horizontal="left" wrapText="1"/>
    </xf>
    <xf numFmtId="0" fontId="0" fillId="0" borderId="51" xfId="0" applyBorder="1" applyAlignment="1">
      <alignment horizontal="left" wrapText="1"/>
    </xf>
    <xf numFmtId="0" fontId="0" fillId="0" borderId="66" xfId="0" applyBorder="1" applyAlignment="1">
      <alignment horizontal="left" vertical="center" wrapText="1"/>
    </xf>
    <xf numFmtId="0" fontId="0" fillId="0" borderId="51" xfId="0" applyBorder="1" applyAlignment="1">
      <alignment horizontal="left" vertical="center" wrapText="1"/>
    </xf>
    <xf numFmtId="0" fontId="0" fillId="0" borderId="3" xfId="0" applyBorder="1" applyAlignment="1">
      <alignment horizontal="left" wrapText="1"/>
    </xf>
    <xf numFmtId="0" fontId="0" fillId="0" borderId="52" xfId="0" applyBorder="1" applyAlignment="1">
      <alignment horizontal="center" vertical="center" wrapText="1"/>
    </xf>
    <xf numFmtId="0" fontId="0" fillId="0" borderId="0" xfId="0" applyAlignment="1">
      <alignment horizontal="center"/>
    </xf>
    <xf numFmtId="0" fontId="0" fillId="2" borderId="3" xfId="0" applyFill="1" applyBorder="1"/>
    <xf numFmtId="0" fontId="0" fillId="0" borderId="75" xfId="0" applyBorder="1" applyAlignment="1">
      <alignment horizontal="left"/>
    </xf>
    <xf numFmtId="0" fontId="8" fillId="0" borderId="75" xfId="2053" applyFont="1" applyBorder="1" applyAlignment="1">
      <alignment horizontal="left" vertical="center"/>
    </xf>
    <xf numFmtId="0" fontId="0" fillId="0" borderId="14" xfId="0" applyBorder="1" applyAlignment="1">
      <alignment vertical="center"/>
    </xf>
    <xf numFmtId="0" fontId="0" fillId="0" borderId="52" xfId="0" applyBorder="1" applyAlignment="1">
      <alignment horizontal="left" vertical="center" wrapText="1"/>
    </xf>
    <xf numFmtId="0" fontId="0" fillId="0" borderId="45" xfId="0" applyBorder="1" applyAlignment="1">
      <alignment horizontal="left" vertical="center" wrapText="1"/>
    </xf>
    <xf numFmtId="0" fontId="0" fillId="0" borderId="45" xfId="0" applyBorder="1" applyAlignment="1">
      <alignment horizontal="left" vertical="center"/>
    </xf>
    <xf numFmtId="0" fontId="0" fillId="0" borderId="52" xfId="0" applyBorder="1" applyAlignment="1">
      <alignment horizontal="left" vertical="center"/>
    </xf>
    <xf numFmtId="0" fontId="0" fillId="0" borderId="75" xfId="0" applyBorder="1" applyAlignment="1">
      <alignment horizontal="left" vertical="center"/>
    </xf>
    <xf numFmtId="0" fontId="0" fillId="0" borderId="66" xfId="0" applyBorder="1" applyAlignment="1">
      <alignment horizontal="left" vertical="center"/>
    </xf>
    <xf numFmtId="0" fontId="0" fillId="0" borderId="51" xfId="0" applyBorder="1" applyAlignment="1">
      <alignment horizontal="left" vertical="center"/>
    </xf>
    <xf numFmtId="0" fontId="0" fillId="0" borderId="14" xfId="0" applyBorder="1" applyAlignment="1">
      <alignment horizontal="left" vertical="center"/>
    </xf>
    <xf numFmtId="0" fontId="0" fillId="0" borderId="6" xfId="0" applyBorder="1" applyAlignment="1">
      <alignment horizontal="center"/>
    </xf>
    <xf numFmtId="0" fontId="0" fillId="0" borderId="7" xfId="0" applyBorder="1" applyAlignment="1">
      <alignment horizontal="center"/>
    </xf>
    <xf numFmtId="9" fontId="1" fillId="0" borderId="10" xfId="1" applyBorder="1" applyAlignment="1">
      <alignment horizontal="center" vertical="center"/>
    </xf>
    <xf numFmtId="9" fontId="1" fillId="0" borderId="11" xfId="1" applyBorder="1" applyAlignment="1">
      <alignment horizontal="center" vertical="center"/>
    </xf>
    <xf numFmtId="9" fontId="1" fillId="0" borderId="12" xfId="1" applyBorder="1" applyAlignment="1">
      <alignment horizontal="center" vertical="center"/>
    </xf>
    <xf numFmtId="0" fontId="6" fillId="0" borderId="6" xfId="3" applyBorder="1" applyAlignment="1" applyProtection="1">
      <alignment horizontal="center"/>
    </xf>
    <xf numFmtId="0" fontId="6" fillId="0" borderId="2" xfId="3" applyBorder="1" applyAlignment="1" applyProtection="1">
      <alignment horizontal="center" vertical="center" wrapText="1"/>
    </xf>
    <xf numFmtId="0" fontId="0" fillId="47" borderId="0" xfId="0" applyFill="1" applyAlignment="1">
      <alignment horizontal="center" vertical="center"/>
    </xf>
    <xf numFmtId="0" fontId="0" fillId="48" borderId="52" xfId="0" applyFill="1" applyBorder="1" applyAlignment="1">
      <alignment horizontal="left" vertical="top"/>
    </xf>
    <xf numFmtId="0" fontId="0" fillId="48" borderId="45" xfId="0" applyFill="1" applyBorder="1" applyAlignment="1">
      <alignment horizontal="left"/>
    </xf>
    <xf numFmtId="0" fontId="8" fillId="48" borderId="52" xfId="2053" applyFont="1" applyFill="1" applyBorder="1" applyAlignment="1">
      <alignment horizontal="left" vertical="center"/>
    </xf>
    <xf numFmtId="0" fontId="8" fillId="48" borderId="45" xfId="2053" applyFont="1" applyFill="1" applyBorder="1" applyAlignment="1">
      <alignment horizontal="left" vertical="center"/>
    </xf>
    <xf numFmtId="2" fontId="0" fillId="48" borderId="66" xfId="0" applyNumberFormat="1" applyFill="1" applyBorder="1" applyAlignment="1">
      <alignment horizontal="left" wrapText="1"/>
    </xf>
    <xf numFmtId="2" fontId="0" fillId="48" borderId="45" xfId="0" applyNumberFormat="1" applyFill="1" applyBorder="1" applyAlignment="1">
      <alignment horizontal="left" wrapText="1"/>
    </xf>
    <xf numFmtId="2" fontId="0" fillId="48" borderId="75" xfId="0" applyNumberFormat="1" applyFill="1" applyBorder="1" applyAlignment="1">
      <alignment horizontal="left" wrapText="1"/>
    </xf>
    <xf numFmtId="2" fontId="0" fillId="48" borderId="6" xfId="0" applyNumberFormat="1" applyFill="1" applyBorder="1" applyAlignment="1">
      <alignment horizontal="left" wrapText="1"/>
    </xf>
    <xf numFmtId="2" fontId="0" fillId="48" borderId="51" xfId="0" applyNumberFormat="1" applyFill="1" applyBorder="1" applyAlignment="1">
      <alignment horizontal="left" wrapText="1"/>
    </xf>
    <xf numFmtId="0" fontId="0" fillId="48" borderId="66" xfId="0" applyFill="1" applyBorder="1"/>
    <xf numFmtId="0" fontId="0" fillId="48" borderId="51" xfId="0" applyFill="1" applyBorder="1"/>
    <xf numFmtId="2" fontId="0" fillId="48" borderId="3" xfId="0" applyNumberFormat="1" applyFill="1" applyBorder="1" applyAlignment="1">
      <alignment horizontal="left" wrapText="1"/>
    </xf>
    <xf numFmtId="0" fontId="0" fillId="0" borderId="6" xfId="0" applyBorder="1" applyAlignment="1">
      <alignment horizontal="left" vertical="center"/>
    </xf>
    <xf numFmtId="0" fontId="0" fillId="0" borderId="7" xfId="0" applyBorder="1" applyAlignment="1">
      <alignment horizontal="left" vertical="center"/>
    </xf>
    <xf numFmtId="0" fontId="0" fillId="4" borderId="46" xfId="0" applyFill="1" applyBorder="1" applyAlignment="1">
      <alignment horizontal="center" vertical="center"/>
    </xf>
    <xf numFmtId="0" fontId="0" fillId="5" borderId="46" xfId="0" applyFill="1" applyBorder="1" applyAlignment="1">
      <alignment horizontal="center" vertical="center"/>
    </xf>
    <xf numFmtId="0" fontId="0" fillId="6" borderId="46" xfId="0" applyFill="1" applyBorder="1" applyAlignment="1">
      <alignment horizontal="center" vertical="center"/>
    </xf>
    <xf numFmtId="0" fontId="0" fillId="7" borderId="46" xfId="0" applyFill="1" applyBorder="1" applyAlignment="1">
      <alignment horizontal="center" vertical="center"/>
    </xf>
    <xf numFmtId="0" fontId="2" fillId="3" borderId="14" xfId="0" applyFont="1" applyFill="1" applyBorder="1" applyAlignment="1">
      <alignment horizontal="center" vertical="center" wrapText="1"/>
    </xf>
    <xf numFmtId="0" fontId="2" fillId="0" borderId="72" xfId="0" applyFont="1" applyBorder="1" applyAlignment="1">
      <alignment horizontal="center" vertical="center"/>
    </xf>
    <xf numFmtId="0" fontId="0" fillId="4" borderId="45" xfId="0" applyFill="1" applyBorder="1" applyAlignment="1">
      <alignment horizontal="center" vertical="center"/>
    </xf>
    <xf numFmtId="0" fontId="2" fillId="3" borderId="69" xfId="0" applyFont="1" applyFill="1" applyBorder="1" applyAlignment="1">
      <alignment horizontal="center" vertical="center" wrapText="1"/>
    </xf>
    <xf numFmtId="0" fontId="2" fillId="0" borderId="67" xfId="0" applyFont="1" applyBorder="1" applyAlignment="1">
      <alignment horizontal="center" vertical="center"/>
    </xf>
    <xf numFmtId="0" fontId="2" fillId="3" borderId="66" xfId="0" applyFont="1" applyFill="1" applyBorder="1" applyAlignment="1">
      <alignment horizontal="center" vertical="center" wrapText="1"/>
    </xf>
    <xf numFmtId="0" fontId="2" fillId="3" borderId="22" xfId="0" applyFont="1" applyFill="1" applyBorder="1" applyAlignment="1">
      <alignment horizontal="center" vertical="center" wrapText="1"/>
    </xf>
    <xf numFmtId="0" fontId="2" fillId="3" borderId="77" xfId="0" applyFont="1" applyFill="1" applyBorder="1" applyAlignment="1">
      <alignment horizontal="center" vertical="center" wrapText="1"/>
    </xf>
    <xf numFmtId="0" fontId="0" fillId="4" borderId="47" xfId="0" applyFill="1" applyBorder="1" applyAlignment="1">
      <alignment horizontal="center" vertical="center"/>
    </xf>
    <xf numFmtId="0" fontId="0" fillId="5" borderId="47" xfId="0" applyFill="1" applyBorder="1" applyAlignment="1">
      <alignment horizontal="center" vertical="center"/>
    </xf>
    <xf numFmtId="0" fontId="0" fillId="6" borderId="47" xfId="0" applyFill="1" applyBorder="1" applyAlignment="1">
      <alignment horizontal="center" vertical="center"/>
    </xf>
    <xf numFmtId="0" fontId="0" fillId="7" borderId="47" xfId="0" applyFill="1" applyBorder="1" applyAlignment="1">
      <alignment horizontal="center" vertical="center"/>
    </xf>
    <xf numFmtId="0" fontId="2" fillId="0" borderId="65" xfId="0" applyFont="1" applyBorder="1" applyAlignment="1">
      <alignment horizontal="center" vertical="center"/>
    </xf>
    <xf numFmtId="0" fontId="2" fillId="3" borderId="17" xfId="0" applyFont="1" applyFill="1" applyBorder="1" applyAlignment="1">
      <alignment horizontal="center" vertical="center" wrapText="1"/>
    </xf>
    <xf numFmtId="0" fontId="2" fillId="3" borderId="18" xfId="0" applyFont="1" applyFill="1" applyBorder="1" applyAlignment="1">
      <alignment horizontal="center" vertical="center" wrapText="1"/>
    </xf>
    <xf numFmtId="0" fontId="2" fillId="3" borderId="19" xfId="0" applyFont="1" applyFill="1" applyBorder="1" applyAlignment="1">
      <alignment horizontal="center" vertical="center" wrapText="1"/>
    </xf>
    <xf numFmtId="0" fontId="2" fillId="3" borderId="20" xfId="0" applyFont="1" applyFill="1" applyBorder="1" applyAlignment="1">
      <alignment horizontal="center" vertical="center" wrapText="1"/>
    </xf>
    <xf numFmtId="0" fontId="2" fillId="3" borderId="31" xfId="0" applyFont="1" applyFill="1" applyBorder="1" applyAlignment="1">
      <alignment horizontal="center" vertical="center" wrapText="1"/>
    </xf>
    <xf numFmtId="0" fontId="2" fillId="3" borderId="32" xfId="0" applyFont="1" applyFill="1" applyBorder="1" applyAlignment="1">
      <alignment horizontal="center" vertical="center" wrapText="1"/>
    </xf>
    <xf numFmtId="0" fontId="2" fillId="3" borderId="78" xfId="0" applyFont="1" applyFill="1" applyBorder="1" applyAlignment="1">
      <alignment horizontal="center" vertical="center" wrapText="1"/>
    </xf>
    <xf numFmtId="0" fontId="2" fillId="3" borderId="15" xfId="0" applyFont="1" applyFill="1" applyBorder="1" applyAlignment="1">
      <alignment horizontal="center" vertical="center" wrapText="1"/>
    </xf>
    <xf numFmtId="0" fontId="2" fillId="3" borderId="33" xfId="0" applyFont="1" applyFill="1" applyBorder="1" applyAlignment="1">
      <alignment horizontal="center" vertical="center" wrapText="1"/>
    </xf>
    <xf numFmtId="0" fontId="43" fillId="0" borderId="46" xfId="0" applyFont="1" applyBorder="1" applyAlignment="1">
      <alignment horizontal="center" vertical="center" wrapText="1"/>
    </xf>
    <xf numFmtId="2" fontId="43" fillId="0" borderId="69" xfId="0" applyNumberFormat="1" applyFont="1" applyBorder="1" applyAlignment="1">
      <alignment horizontal="center" vertical="center" wrapText="1"/>
    </xf>
    <xf numFmtId="0" fontId="43" fillId="0" borderId="31" xfId="0" applyFont="1" applyBorder="1" applyAlignment="1">
      <alignment horizontal="center" vertical="center" wrapText="1"/>
    </xf>
    <xf numFmtId="0" fontId="0" fillId="0" borderId="76" xfId="0" applyBorder="1" applyAlignment="1">
      <alignment horizontal="center" vertical="center" wrapText="1"/>
    </xf>
    <xf numFmtId="0" fontId="0" fillId="0" borderId="75" xfId="0" applyBorder="1" applyAlignment="1">
      <alignment horizontal="center" vertical="center" wrapText="1"/>
    </xf>
    <xf numFmtId="0" fontId="0" fillId="0" borderId="30" xfId="0" applyBorder="1" applyAlignment="1">
      <alignment horizontal="center" vertical="center" wrapText="1"/>
    </xf>
    <xf numFmtId="0" fontId="43" fillId="0" borderId="69" xfId="0" applyFont="1" applyBorder="1" applyAlignment="1">
      <alignment horizontal="center" vertical="center" wrapText="1"/>
    </xf>
    <xf numFmtId="0" fontId="0" fillId="0" borderId="2" xfId="0" applyBorder="1" applyAlignment="1">
      <alignment horizontal="left" vertical="center"/>
    </xf>
    <xf numFmtId="0" fontId="2" fillId="0" borderId="0" xfId="0" applyFont="1" applyAlignment="1">
      <alignment wrapText="1"/>
    </xf>
    <xf numFmtId="0" fontId="42" fillId="2" borderId="2" xfId="0" applyFont="1" applyFill="1" applyBorder="1" applyAlignment="1">
      <alignment horizontal="center" vertical="center" wrapText="1"/>
    </xf>
    <xf numFmtId="0" fontId="42" fillId="2" borderId="10" xfId="0" applyFont="1" applyFill="1" applyBorder="1" applyAlignment="1">
      <alignment horizontal="center" vertical="center" wrapText="1"/>
    </xf>
    <xf numFmtId="0" fontId="42" fillId="2" borderId="4" xfId="0" applyFont="1" applyFill="1" applyBorder="1" applyAlignment="1">
      <alignment horizontal="center" vertical="center" wrapText="1"/>
    </xf>
    <xf numFmtId="0" fontId="42" fillId="2" borderId="15" xfId="0" applyFont="1" applyFill="1" applyBorder="1" applyAlignment="1">
      <alignment horizontal="center" vertical="center" wrapText="1"/>
    </xf>
    <xf numFmtId="0" fontId="42" fillId="2" borderId="2" xfId="0" applyFont="1" applyFill="1" applyBorder="1" applyAlignment="1">
      <alignment horizontal="center" vertical="center"/>
    </xf>
    <xf numFmtId="0" fontId="41" fillId="0" borderId="52" xfId="0" applyFont="1" applyBorder="1" applyAlignment="1">
      <alignment horizontal="center" vertical="top" wrapText="1"/>
    </xf>
    <xf numFmtId="0" fontId="41" fillId="0" borderId="52" xfId="0" applyFont="1" applyBorder="1" applyAlignment="1">
      <alignment horizontal="left" vertical="top" wrapText="1"/>
    </xf>
    <xf numFmtId="0" fontId="41" fillId="0" borderId="77" xfId="0" applyFont="1" applyBorder="1" applyAlignment="1">
      <alignment vertical="top" wrapText="1"/>
    </xf>
    <xf numFmtId="0" fontId="43" fillId="0" borderId="32" xfId="0" applyFont="1" applyBorder="1" applyAlignment="1">
      <alignment horizontal="center" vertical="center" wrapText="1"/>
    </xf>
    <xf numFmtId="2" fontId="45" fillId="0" borderId="66" xfId="0" applyNumberFormat="1" applyFont="1" applyBorder="1" applyAlignment="1">
      <alignment horizontal="center" vertical="center" wrapText="1"/>
    </xf>
    <xf numFmtId="2" fontId="45" fillId="0" borderId="32" xfId="0" applyNumberFormat="1" applyFont="1" applyBorder="1" applyAlignment="1">
      <alignment horizontal="center" vertical="center" wrapText="1"/>
    </xf>
    <xf numFmtId="2" fontId="45" fillId="0" borderId="46" xfId="0" applyNumberFormat="1" applyFont="1" applyBorder="1" applyAlignment="1">
      <alignment horizontal="center" vertical="center" wrapText="1"/>
    </xf>
    <xf numFmtId="2" fontId="35" fillId="0" borderId="33" xfId="0" applyNumberFormat="1" applyFont="1" applyBorder="1" applyAlignment="1">
      <alignment horizontal="center" vertical="center" wrapText="1"/>
    </xf>
    <xf numFmtId="2" fontId="35" fillId="0" borderId="32" xfId="0" applyNumberFormat="1" applyFont="1" applyBorder="1" applyAlignment="1">
      <alignment horizontal="center" vertical="center" wrapText="1"/>
    </xf>
    <xf numFmtId="2" fontId="5" fillId="0" borderId="66" xfId="0" applyNumberFormat="1" applyFont="1" applyBorder="1" applyAlignment="1">
      <alignment horizontal="center" vertical="center" wrapText="1"/>
    </xf>
    <xf numFmtId="2" fontId="35" fillId="0" borderId="66" xfId="0" applyNumberFormat="1" applyFont="1" applyBorder="1" applyAlignment="1">
      <alignment horizontal="center" vertical="center" wrapText="1"/>
    </xf>
    <xf numFmtId="9" fontId="1" fillId="0" borderId="33" xfId="1" applyBorder="1" applyAlignment="1">
      <alignment horizontal="center" vertical="center" wrapText="1"/>
    </xf>
    <xf numFmtId="0" fontId="35" fillId="0" borderId="66" xfId="0" applyFont="1" applyBorder="1" applyAlignment="1">
      <alignment horizontal="center" vertical="center" wrapText="1"/>
    </xf>
    <xf numFmtId="0" fontId="35" fillId="0" borderId="32" xfId="0" applyFont="1" applyBorder="1" applyAlignment="1">
      <alignment horizontal="center" vertical="center" wrapText="1"/>
    </xf>
    <xf numFmtId="2" fontId="35" fillId="0" borderId="31" xfId="0" applyNumberFormat="1" applyFont="1" applyBorder="1" applyAlignment="1">
      <alignment horizontal="center" vertical="center" wrapText="1"/>
    </xf>
    <xf numFmtId="9" fontId="0" fillId="0" borderId="66" xfId="1" applyFont="1" applyBorder="1" applyAlignment="1">
      <alignment horizontal="center" vertical="center" wrapText="1"/>
    </xf>
    <xf numFmtId="9" fontId="0" fillId="0" borderId="33" xfId="1" applyFont="1" applyBorder="1" applyAlignment="1">
      <alignment horizontal="center" vertical="center" wrapText="1"/>
    </xf>
    <xf numFmtId="0" fontId="7" fillId="0" borderId="66" xfId="4" applyBorder="1" applyAlignment="1">
      <alignment horizontal="center" vertical="center" wrapText="1"/>
    </xf>
    <xf numFmtId="0" fontId="41" fillId="0" borderId="45" xfId="0" applyFont="1" applyBorder="1" applyAlignment="1">
      <alignment horizontal="center" vertical="top" wrapText="1"/>
    </xf>
    <xf numFmtId="0" fontId="41" fillId="0" borderId="45" xfId="0" applyFont="1" applyBorder="1" applyAlignment="1">
      <alignment horizontal="left" vertical="top" wrapText="1"/>
    </xf>
    <xf numFmtId="0" fontId="41" fillId="0" borderId="47" xfId="0" applyFont="1" applyBorder="1" applyAlignment="1">
      <alignment vertical="top" wrapText="1"/>
    </xf>
    <xf numFmtId="0" fontId="43" fillId="0" borderId="71" xfId="0" applyFont="1" applyBorder="1" applyAlignment="1">
      <alignment horizontal="center" vertical="center" wrapText="1"/>
    </xf>
    <xf numFmtId="2" fontId="45" fillId="0" borderId="52" xfId="0" applyNumberFormat="1" applyFont="1" applyBorder="1" applyAlignment="1">
      <alignment horizontal="center" vertical="center" wrapText="1"/>
    </xf>
    <xf numFmtId="2" fontId="45" fillId="0" borderId="71" xfId="0" applyNumberFormat="1" applyFont="1" applyBorder="1" applyAlignment="1">
      <alignment horizontal="center" vertical="center" wrapText="1"/>
    </xf>
    <xf numFmtId="2" fontId="45" fillId="0" borderId="45" xfId="0" applyNumberFormat="1" applyFont="1" applyBorder="1" applyAlignment="1">
      <alignment horizontal="center" vertical="center" wrapText="1"/>
    </xf>
    <xf numFmtId="9" fontId="1" fillId="0" borderId="45" xfId="1" applyBorder="1" applyAlignment="1">
      <alignment horizontal="center" vertical="center" wrapText="1"/>
    </xf>
    <xf numFmtId="2" fontId="5" fillId="0" borderId="45" xfId="0" applyNumberFormat="1" applyFont="1" applyBorder="1" applyAlignment="1">
      <alignment horizontal="center" vertical="center" wrapText="1"/>
    </xf>
    <xf numFmtId="9" fontId="1" fillId="0" borderId="47" xfId="1" applyBorder="1" applyAlignment="1">
      <alignment horizontal="center" vertical="center" wrapText="1"/>
    </xf>
    <xf numFmtId="0" fontId="35" fillId="0" borderId="45" xfId="0" applyFont="1" applyBorder="1" applyAlignment="1">
      <alignment horizontal="center" vertical="center" wrapText="1"/>
    </xf>
    <xf numFmtId="0" fontId="35" fillId="0" borderId="71" xfId="0" applyFont="1" applyBorder="1" applyAlignment="1">
      <alignment horizontal="center" vertical="center" wrapText="1"/>
    </xf>
    <xf numFmtId="2" fontId="5" fillId="0" borderId="46" xfId="0" applyNumberFormat="1" applyFont="1" applyBorder="1" applyAlignment="1">
      <alignment horizontal="center" vertical="center" wrapText="1"/>
    </xf>
    <xf numFmtId="9" fontId="0" fillId="0" borderId="45" xfId="1" applyFont="1" applyBorder="1" applyAlignment="1">
      <alignment horizontal="center" vertical="center" wrapText="1"/>
    </xf>
    <xf numFmtId="9" fontId="0" fillId="0" borderId="47" xfId="1" applyFont="1" applyBorder="1" applyAlignment="1">
      <alignment horizontal="center" vertical="center" wrapText="1"/>
    </xf>
    <xf numFmtId="0" fontId="7" fillId="0" borderId="45" xfId="4" applyBorder="1" applyAlignment="1">
      <alignment horizontal="center" vertical="center" wrapText="1"/>
    </xf>
    <xf numFmtId="2" fontId="5" fillId="0" borderId="47" xfId="0" applyNumberFormat="1" applyFont="1" applyBorder="1" applyAlignment="1">
      <alignment horizontal="center" vertical="center" wrapText="1"/>
    </xf>
    <xf numFmtId="2" fontId="5" fillId="0" borderId="71" xfId="0" applyNumberFormat="1" applyFont="1" applyBorder="1" applyAlignment="1">
      <alignment horizontal="center" vertical="center" wrapText="1"/>
    </xf>
    <xf numFmtId="0" fontId="5" fillId="0" borderId="71" xfId="0" applyFont="1" applyBorder="1" applyAlignment="1">
      <alignment horizontal="center" vertical="center" wrapText="1"/>
    </xf>
    <xf numFmtId="0" fontId="35" fillId="0" borderId="47" xfId="0" applyFont="1" applyBorder="1" applyAlignment="1">
      <alignment horizontal="center" vertical="center" wrapText="1"/>
    </xf>
    <xf numFmtId="0" fontId="44" fillId="0" borderId="71" xfId="0" applyFont="1" applyBorder="1" applyAlignment="1">
      <alignment horizontal="center" vertical="center" wrapText="1"/>
    </xf>
    <xf numFmtId="2" fontId="43" fillId="0" borderId="52" xfId="0" applyNumberFormat="1" applyFont="1" applyBorder="1" applyAlignment="1">
      <alignment horizontal="center" vertical="center" wrapText="1"/>
    </xf>
    <xf numFmtId="2" fontId="35" fillId="39" borderId="47" xfId="0" applyNumberFormat="1" applyFont="1" applyFill="1" applyBorder="1" applyAlignment="1">
      <alignment horizontal="center" vertical="center" wrapText="1"/>
    </xf>
    <xf numFmtId="0" fontId="6" fillId="0" borderId="45" xfId="3" applyBorder="1" applyAlignment="1" applyProtection="1">
      <alignment horizontal="center" vertical="center" wrapText="1"/>
    </xf>
    <xf numFmtId="0" fontId="41" fillId="46" borderId="47" xfId="0" applyFont="1" applyFill="1" applyBorder="1" applyAlignment="1">
      <alignment vertical="top" wrapText="1"/>
    </xf>
    <xf numFmtId="9" fontId="5" fillId="0" borderId="47" xfId="1" applyFont="1" applyBorder="1" applyAlignment="1">
      <alignment horizontal="center" vertical="center" wrapText="1"/>
    </xf>
    <xf numFmtId="0" fontId="0" fillId="0" borderId="46" xfId="0" applyBorder="1" applyAlignment="1">
      <alignment horizontal="center" vertical="center" wrapText="1"/>
    </xf>
    <xf numFmtId="0" fontId="35" fillId="0" borderId="46" xfId="0" applyFont="1" applyBorder="1" applyAlignment="1">
      <alignment horizontal="center" vertical="center" wrapText="1"/>
    </xf>
    <xf numFmtId="0" fontId="0" fillId="0" borderId="47" xfId="0" applyBorder="1" applyAlignment="1">
      <alignment wrapText="1"/>
    </xf>
    <xf numFmtId="0" fontId="0" fillId="0" borderId="72" xfId="0" applyBorder="1" applyAlignment="1">
      <alignment horizontal="center" vertical="center" wrapText="1"/>
    </xf>
    <xf numFmtId="0" fontId="0" fillId="0" borderId="71" xfId="0" applyBorder="1" applyAlignment="1">
      <alignment horizontal="center" vertical="center" wrapText="1"/>
    </xf>
    <xf numFmtId="0" fontId="41" fillId="0" borderId="51" xfId="0" applyFont="1" applyBorder="1" applyAlignment="1">
      <alignment horizontal="center" vertical="top" wrapText="1"/>
    </xf>
    <xf numFmtId="0" fontId="41" fillId="0" borderId="51" xfId="0" applyFont="1" applyBorder="1" applyAlignment="1">
      <alignment horizontal="center" vertical="center" wrapText="1"/>
    </xf>
    <xf numFmtId="0" fontId="41" fillId="0" borderId="51" xfId="0" applyFont="1" applyBorder="1" applyAlignment="1">
      <alignment vertical="top" wrapText="1"/>
    </xf>
    <xf numFmtId="0" fontId="41" fillId="46" borderId="65" xfId="0" applyFont="1" applyFill="1" applyBorder="1" applyAlignment="1">
      <alignment vertical="top" wrapText="1"/>
    </xf>
    <xf numFmtId="0" fontId="0" fillId="0" borderId="67" xfId="0" applyBorder="1" applyAlignment="1">
      <alignment horizontal="center" vertical="center" wrapText="1"/>
    </xf>
    <xf numFmtId="0" fontId="0" fillId="0" borderId="65" xfId="0" applyBorder="1" applyAlignment="1">
      <alignment horizontal="center" vertical="center" wrapText="1"/>
    </xf>
    <xf numFmtId="9" fontId="1" fillId="0" borderId="65" xfId="1" applyBorder="1" applyAlignment="1">
      <alignment horizontal="center" vertical="center" wrapText="1"/>
    </xf>
    <xf numFmtId="9" fontId="0" fillId="0" borderId="51" xfId="1" applyFont="1" applyBorder="1" applyAlignment="1">
      <alignment horizontal="center" vertical="center" wrapText="1"/>
    </xf>
    <xf numFmtId="2" fontId="0" fillId="0" borderId="51" xfId="0" applyNumberFormat="1" applyBorder="1" applyAlignment="1">
      <alignment horizontal="center" vertical="center" wrapText="1"/>
    </xf>
    <xf numFmtId="9" fontId="0" fillId="0" borderId="65" xfId="1" applyFont="1" applyBorder="1" applyAlignment="1">
      <alignment horizontal="center" vertical="center" wrapText="1"/>
    </xf>
    <xf numFmtId="2" fontId="45" fillId="0" borderId="69" xfId="0" applyNumberFormat="1" applyFont="1" applyBorder="1" applyAlignment="1">
      <alignment horizontal="center" vertical="center" wrapText="1"/>
    </xf>
    <xf numFmtId="2" fontId="0" fillId="0" borderId="67" xfId="0" applyNumberFormat="1" applyBorder="1" applyAlignment="1">
      <alignment horizontal="center" vertical="center" wrapText="1"/>
    </xf>
    <xf numFmtId="9" fontId="1" fillId="0" borderId="66" xfId="1" applyBorder="1" applyAlignment="1">
      <alignment horizontal="center" vertical="center" wrapText="1"/>
    </xf>
    <xf numFmtId="9" fontId="5" fillId="0" borderId="45" xfId="1" applyFont="1" applyBorder="1" applyAlignment="1">
      <alignment horizontal="center" vertical="center" wrapText="1"/>
    </xf>
    <xf numFmtId="9" fontId="1" fillId="0" borderId="51" xfId="1" applyBorder="1" applyAlignment="1">
      <alignment horizontal="center" vertical="center" wrapText="1"/>
    </xf>
    <xf numFmtId="0" fontId="2" fillId="0" borderId="27" xfId="0" applyFont="1" applyBorder="1" applyAlignment="1">
      <alignment horizontal="center" vertical="center"/>
    </xf>
    <xf numFmtId="0" fontId="2" fillId="0" borderId="23" xfId="0" applyFont="1" applyBorder="1" applyAlignment="1">
      <alignment horizontal="center" vertical="center"/>
    </xf>
    <xf numFmtId="0" fontId="0" fillId="4" borderId="25" xfId="0" applyFill="1" applyBorder="1" applyAlignment="1">
      <alignment horizontal="center" vertical="center"/>
    </xf>
    <xf numFmtId="0" fontId="0" fillId="4" borderId="16" xfId="0" applyFill="1" applyBorder="1" applyAlignment="1">
      <alignment horizontal="center" vertical="center"/>
    </xf>
    <xf numFmtId="0" fontId="0" fillId="5" borderId="25" xfId="0" applyFill="1" applyBorder="1" applyAlignment="1">
      <alignment horizontal="center" vertical="center"/>
    </xf>
    <xf numFmtId="0" fontId="0" fillId="5" borderId="16" xfId="0" applyFill="1" applyBorder="1" applyAlignment="1">
      <alignment horizontal="center" vertical="center"/>
    </xf>
    <xf numFmtId="0" fontId="0" fillId="6" borderId="25" xfId="0" applyFill="1" applyBorder="1" applyAlignment="1">
      <alignment horizontal="center" vertical="center"/>
    </xf>
    <xf numFmtId="0" fontId="0" fillId="6" borderId="16" xfId="0" applyFill="1" applyBorder="1" applyAlignment="1">
      <alignment horizontal="center" vertical="center"/>
    </xf>
    <xf numFmtId="0" fontId="0" fillId="7" borderId="25" xfId="0" applyFill="1" applyBorder="1" applyAlignment="1">
      <alignment horizontal="center" vertical="center"/>
    </xf>
    <xf numFmtId="0" fontId="0" fillId="7" borderId="16" xfId="0" applyFill="1" applyBorder="1" applyAlignment="1">
      <alignment horizontal="center" vertical="center"/>
    </xf>
    <xf numFmtId="0" fontId="41" fillId="0" borderId="45" xfId="0" applyFont="1" applyBorder="1" applyAlignment="1">
      <alignment horizontal="left" vertical="top"/>
    </xf>
    <xf numFmtId="0" fontId="41" fillId="0" borderId="66" xfId="0" applyFont="1" applyBorder="1" applyAlignment="1">
      <alignment horizontal="left" vertical="top"/>
    </xf>
    <xf numFmtId="0" fontId="41" fillId="0" borderId="45" xfId="0" applyFont="1" applyBorder="1" applyAlignment="1">
      <alignment vertical="top"/>
    </xf>
    <xf numFmtId="0" fontId="41" fillId="0" borderId="45" xfId="4" applyFont="1" applyBorder="1" applyAlignment="1">
      <alignment horizontal="left" vertical="top"/>
    </xf>
    <xf numFmtId="0" fontId="41" fillId="0" borderId="45" xfId="0" applyFont="1" applyBorder="1" applyAlignment="1">
      <alignment vertical="center"/>
    </xf>
    <xf numFmtId="0" fontId="41" fillId="0" borderId="3" xfId="0" applyFont="1" applyBorder="1" applyAlignment="1">
      <alignment horizontal="center" vertical="center"/>
    </xf>
    <xf numFmtId="0" fontId="41" fillId="0" borderId="14" xfId="0" applyFont="1" applyBorder="1" applyAlignment="1">
      <alignment horizontal="left" vertical="center"/>
    </xf>
    <xf numFmtId="0" fontId="41" fillId="0" borderId="3" xfId="0" applyFont="1" applyBorder="1" applyAlignment="1">
      <alignment horizontal="left" vertical="center" wrapText="1"/>
    </xf>
    <xf numFmtId="0" fontId="41" fillId="0" borderId="13" xfId="0" applyFont="1" applyBorder="1" applyAlignment="1">
      <alignment horizontal="center" vertical="center" wrapText="1"/>
    </xf>
    <xf numFmtId="0" fontId="41" fillId="0" borderId="3" xfId="0" applyFont="1" applyBorder="1" applyAlignment="1">
      <alignment horizontal="center" vertical="center" wrapText="1"/>
    </xf>
    <xf numFmtId="0" fontId="41" fillId="0" borderId="14" xfId="0" applyFont="1" applyBorder="1" applyAlignment="1">
      <alignment horizontal="center" vertical="center" wrapText="1"/>
    </xf>
    <xf numFmtId="9" fontId="2" fillId="0" borderId="3" xfId="1" applyFont="1" applyBorder="1" applyAlignment="1">
      <alignment horizontal="center" vertical="center" wrapText="1"/>
    </xf>
    <xf numFmtId="2" fontId="41" fillId="0" borderId="3" xfId="0" applyNumberFormat="1" applyFont="1" applyBorder="1" applyAlignment="1">
      <alignment horizontal="center" vertical="center"/>
    </xf>
    <xf numFmtId="2" fontId="41" fillId="0" borderId="14" xfId="0" applyNumberFormat="1" applyFont="1" applyBorder="1" applyAlignment="1">
      <alignment horizontal="center" vertical="center"/>
    </xf>
    <xf numFmtId="2" fontId="41" fillId="0" borderId="14" xfId="0" applyNumberFormat="1" applyFont="1" applyBorder="1" applyAlignment="1">
      <alignment horizontal="center" vertical="center" wrapText="1"/>
    </xf>
    <xf numFmtId="0" fontId="41" fillId="0" borderId="3" xfId="0" applyFont="1" applyBorder="1" applyAlignment="1">
      <alignment horizontal="left" vertical="top" wrapText="1"/>
    </xf>
    <xf numFmtId="2" fontId="41" fillId="0" borderId="13" xfId="0" applyNumberFormat="1" applyFont="1" applyBorder="1" applyAlignment="1">
      <alignment horizontal="center" vertical="center"/>
    </xf>
    <xf numFmtId="2" fontId="41" fillId="42" borderId="3" xfId="0" applyNumberFormat="1" applyFont="1" applyFill="1" applyBorder="1" applyAlignment="1">
      <alignment horizontal="center" vertical="center"/>
    </xf>
    <xf numFmtId="2" fontId="41" fillId="42" borderId="49" xfId="0" applyNumberFormat="1" applyFont="1" applyFill="1" applyBorder="1" applyAlignment="1">
      <alignment horizontal="center" vertical="center"/>
    </xf>
    <xf numFmtId="2" fontId="41" fillId="42" borderId="13" xfId="0" applyNumberFormat="1" applyFont="1" applyFill="1" applyBorder="1" applyAlignment="1">
      <alignment horizontal="center" vertical="center"/>
    </xf>
    <xf numFmtId="2" fontId="41" fillId="5" borderId="13" xfId="0" applyNumberFormat="1" applyFont="1" applyFill="1" applyBorder="1" applyAlignment="1">
      <alignment horizontal="center" vertical="center"/>
    </xf>
    <xf numFmtId="0" fontId="7" fillId="0" borderId="3" xfId="4" applyBorder="1" applyAlignment="1">
      <alignment horizontal="center" vertical="center"/>
    </xf>
    <xf numFmtId="2" fontId="41" fillId="42" borderId="14" xfId="0" applyNumberFormat="1" applyFont="1" applyFill="1" applyBorder="1" applyAlignment="1">
      <alignment horizontal="center" vertical="center"/>
    </xf>
    <xf numFmtId="0" fontId="41" fillId="0" borderId="3" xfId="0" applyFont="1" applyBorder="1" applyAlignment="1">
      <alignment horizontal="center" vertical="top"/>
    </xf>
    <xf numFmtId="0" fontId="41" fillId="0" borderId="6" xfId="0" applyFont="1" applyBorder="1" applyAlignment="1">
      <alignment horizontal="center" vertical="center"/>
    </xf>
    <xf numFmtId="0" fontId="41" fillId="0" borderId="0" xfId="0" applyFont="1" applyAlignment="1">
      <alignment horizontal="left" vertical="center"/>
    </xf>
    <xf numFmtId="0" fontId="41" fillId="0" borderId="6" xfId="0" applyFont="1" applyBorder="1" applyAlignment="1">
      <alignment horizontal="left" vertical="center" wrapText="1"/>
    </xf>
    <xf numFmtId="2" fontId="41" fillId="0" borderId="11" xfId="0" applyNumberFormat="1" applyFont="1" applyBorder="1" applyAlignment="1">
      <alignment horizontal="center" vertical="center"/>
    </xf>
    <xf numFmtId="2" fontId="41" fillId="0" borderId="6" xfId="0" applyNumberFormat="1" applyFont="1" applyBorder="1" applyAlignment="1">
      <alignment horizontal="center" vertical="center"/>
    </xf>
    <xf numFmtId="2" fontId="41" fillId="0" borderId="0" xfId="0" applyNumberFormat="1" applyFont="1" applyAlignment="1">
      <alignment horizontal="center" vertical="center"/>
    </xf>
    <xf numFmtId="9" fontId="2" fillId="0" borderId="6" xfId="1" applyFont="1" applyBorder="1" applyAlignment="1">
      <alignment horizontal="center" vertical="center" wrapText="1"/>
    </xf>
    <xf numFmtId="0" fontId="41" fillId="0" borderId="0" xfId="0" applyFont="1" applyAlignment="1">
      <alignment horizontal="center" vertical="center" wrapText="1"/>
    </xf>
    <xf numFmtId="0" fontId="41" fillId="0" borderId="6" xfId="0" applyFont="1" applyBorder="1" applyAlignment="1">
      <alignment horizontal="center" vertical="center" wrapText="1"/>
    </xf>
    <xf numFmtId="0" fontId="41" fillId="0" borderId="6" xfId="0" applyFont="1" applyBorder="1" applyAlignment="1">
      <alignment horizontal="left" vertical="top" wrapText="1"/>
    </xf>
    <xf numFmtId="0" fontId="41" fillId="0" borderId="3" xfId="0" applyFont="1" applyBorder="1" applyAlignment="1">
      <alignment horizontal="left" vertical="center"/>
    </xf>
    <xf numFmtId="2" fontId="41" fillId="5" borderId="3" xfId="0" applyNumberFormat="1" applyFont="1" applyFill="1" applyBorder="1" applyAlignment="1">
      <alignment horizontal="center" vertical="center"/>
    </xf>
    <xf numFmtId="2" fontId="41" fillId="5" borderId="14" xfId="0" applyNumberFormat="1" applyFont="1" applyFill="1" applyBorder="1" applyAlignment="1">
      <alignment horizontal="center" vertical="center"/>
    </xf>
    <xf numFmtId="2" fontId="41" fillId="0" borderId="49" xfId="0" applyNumberFormat="1" applyFont="1" applyBorder="1" applyAlignment="1">
      <alignment horizontal="center" vertical="center"/>
    </xf>
    <xf numFmtId="0" fontId="7" fillId="0" borderId="3" xfId="4" applyBorder="1" applyAlignment="1">
      <alignment horizontal="center" vertical="center" wrapText="1"/>
    </xf>
    <xf numFmtId="0" fontId="41" fillId="0" borderId="14" xfId="0" applyFont="1" applyBorder="1" applyAlignment="1">
      <alignment horizontal="left" vertical="center" wrapText="1"/>
    </xf>
    <xf numFmtId="0" fontId="41" fillId="0" borderId="7" xfId="0" applyFont="1" applyBorder="1" applyAlignment="1">
      <alignment horizontal="center" vertical="center"/>
    </xf>
    <xf numFmtId="0" fontId="41" fillId="0" borderId="1" xfId="0" applyFont="1" applyBorder="1" applyAlignment="1">
      <alignment horizontal="left" vertical="center"/>
    </xf>
    <xf numFmtId="0" fontId="41" fillId="0" borderId="7" xfId="0" applyFont="1" applyBorder="1" applyAlignment="1">
      <alignment horizontal="left" vertical="center" wrapText="1"/>
    </xf>
    <xf numFmtId="2" fontId="41" fillId="5" borderId="12" xfId="0" applyNumberFormat="1" applyFont="1" applyFill="1" applyBorder="1" applyAlignment="1">
      <alignment horizontal="center" vertical="center"/>
    </xf>
    <xf numFmtId="2" fontId="41" fillId="0" borderId="7" xfId="0" applyNumberFormat="1" applyFont="1" applyBorder="1" applyAlignment="1">
      <alignment horizontal="center" vertical="center"/>
    </xf>
    <xf numFmtId="2" fontId="41" fillId="0" borderId="1" xfId="0" applyNumberFormat="1" applyFont="1" applyBorder="1" applyAlignment="1">
      <alignment horizontal="center" vertical="center"/>
    </xf>
    <xf numFmtId="9" fontId="2" fillId="0" borderId="52" xfId="1" applyFont="1" applyBorder="1" applyAlignment="1">
      <alignment horizontal="center" vertical="center" wrapText="1"/>
    </xf>
    <xf numFmtId="2" fontId="41" fillId="5" borderId="7" xfId="0" applyNumberFormat="1" applyFont="1" applyFill="1" applyBorder="1" applyAlignment="1">
      <alignment horizontal="center" vertical="center"/>
    </xf>
    <xf numFmtId="2" fontId="41" fillId="0" borderId="12" xfId="0" applyNumberFormat="1" applyFont="1" applyBorder="1" applyAlignment="1">
      <alignment horizontal="center" vertical="center"/>
    </xf>
    <xf numFmtId="9" fontId="2" fillId="0" borderId="7" xfId="1" applyFont="1" applyBorder="1" applyAlignment="1">
      <alignment horizontal="center" vertical="center" wrapText="1"/>
    </xf>
    <xf numFmtId="2" fontId="41" fillId="5" borderId="1" xfId="0" applyNumberFormat="1" applyFont="1" applyFill="1" applyBorder="1" applyAlignment="1">
      <alignment horizontal="center" vertical="center"/>
    </xf>
    <xf numFmtId="2" fontId="41" fillId="0" borderId="64" xfId="0" applyNumberFormat="1" applyFont="1" applyBorder="1" applyAlignment="1">
      <alignment horizontal="center" vertical="center"/>
    </xf>
    <xf numFmtId="0" fontId="7" fillId="0" borderId="7" xfId="4" applyBorder="1" applyAlignment="1">
      <alignment horizontal="center" vertical="center"/>
    </xf>
    <xf numFmtId="0" fontId="2" fillId="0" borderId="1" xfId="0" applyFont="1" applyBorder="1" applyAlignment="1">
      <alignment horizontal="center" vertical="center"/>
    </xf>
    <xf numFmtId="0" fontId="42" fillId="2" borderId="54" xfId="0" applyFont="1" applyFill="1" applyBorder="1" applyAlignment="1">
      <alignment horizontal="center" vertical="center" wrapText="1"/>
    </xf>
    <xf numFmtId="0" fontId="42" fillId="2" borderId="74" xfId="0" applyFont="1" applyFill="1" applyBorder="1" applyAlignment="1">
      <alignment horizontal="center" vertical="center" wrapText="1"/>
    </xf>
    <xf numFmtId="0" fontId="42" fillId="2" borderId="80" xfId="0" applyFont="1" applyFill="1" applyBorder="1" applyAlignment="1">
      <alignment horizontal="center" vertical="center" wrapText="1"/>
    </xf>
    <xf numFmtId="0" fontId="41" fillId="0" borderId="80" xfId="0" applyFont="1" applyBorder="1" applyAlignment="1">
      <alignment horizontal="center" vertical="center" wrapText="1"/>
    </xf>
    <xf numFmtId="2" fontId="41" fillId="0" borderId="80" xfId="0" applyNumberFormat="1" applyFont="1" applyBorder="1" applyAlignment="1">
      <alignment horizontal="center" vertical="center"/>
    </xf>
    <xf numFmtId="2" fontId="41" fillId="5" borderId="6" xfId="0" applyNumberFormat="1" applyFont="1" applyFill="1" applyBorder="1" applyAlignment="1">
      <alignment horizontal="center" vertical="center"/>
    </xf>
    <xf numFmtId="2" fontId="49" fillId="0" borderId="2" xfId="0" applyNumberFormat="1" applyFont="1" applyBorder="1" applyAlignment="1">
      <alignment horizontal="center" vertical="center" wrapText="1"/>
    </xf>
    <xf numFmtId="2" fontId="49" fillId="0" borderId="6" xfId="0" applyNumberFormat="1" applyFont="1" applyBorder="1" applyAlignment="1">
      <alignment horizontal="center" vertical="center" wrapText="1"/>
    </xf>
    <xf numFmtId="2" fontId="49" fillId="0" borderId="5" xfId="0" applyNumberFormat="1" applyFont="1" applyBorder="1" applyAlignment="1">
      <alignment horizontal="center" vertical="center" wrapText="1"/>
    </xf>
    <xf numFmtId="2" fontId="49" fillId="0" borderId="4" xfId="0" applyNumberFormat="1" applyFont="1" applyBorder="1" applyAlignment="1">
      <alignment horizontal="center" vertical="center" wrapText="1"/>
    </xf>
    <xf numFmtId="2" fontId="49" fillId="0" borderId="7" xfId="0" applyNumberFormat="1" applyFont="1" applyBorder="1" applyAlignment="1">
      <alignment horizontal="center" vertical="center" wrapText="1"/>
    </xf>
    <xf numFmtId="2" fontId="49" fillId="0" borderId="12" xfId="0" applyNumberFormat="1" applyFont="1" applyBorder="1" applyAlignment="1">
      <alignment horizontal="center" vertical="center" wrapText="1"/>
    </xf>
    <xf numFmtId="2" fontId="49" fillId="0" borderId="11" xfId="0" applyNumberFormat="1" applyFont="1" applyBorder="1" applyAlignment="1">
      <alignment horizontal="center" vertical="center" wrapText="1"/>
    </xf>
    <xf numFmtId="2" fontId="49" fillId="0" borderId="3" xfId="0" applyNumberFormat="1" applyFont="1" applyBorder="1" applyAlignment="1">
      <alignment horizontal="center" vertical="center" wrapText="1"/>
    </xf>
    <xf numFmtId="0" fontId="0" fillId="0" borderId="13" xfId="0" applyBorder="1" applyAlignment="1">
      <alignment horizontal="center" vertical="top"/>
    </xf>
    <xf numFmtId="0" fontId="0" fillId="0" borderId="9" xfId="0" applyBorder="1" applyAlignment="1">
      <alignment horizontal="center" vertical="top"/>
    </xf>
    <xf numFmtId="2" fontId="40" fillId="0" borderId="4" xfId="0" applyNumberFormat="1" applyFont="1" applyBorder="1" applyAlignment="1">
      <alignment horizontal="center" vertical="center" wrapText="1"/>
    </xf>
    <xf numFmtId="2" fontId="40" fillId="0" borderId="8" xfId="0" applyNumberFormat="1" applyFont="1" applyBorder="1" applyAlignment="1">
      <alignment horizontal="center" vertical="center" wrapText="1"/>
    </xf>
    <xf numFmtId="2" fontId="40" fillId="0" borderId="9" xfId="0" applyNumberFormat="1" applyFont="1" applyBorder="1" applyAlignment="1">
      <alignment horizontal="center" vertical="center" wrapText="1"/>
    </xf>
    <xf numFmtId="2" fontId="0" fillId="0" borderId="14" xfId="0" applyNumberFormat="1" applyBorder="1" applyAlignment="1">
      <alignment horizontal="center" vertical="center" wrapText="1"/>
    </xf>
    <xf numFmtId="9" fontId="1" fillId="0" borderId="0" xfId="1" applyAlignment="1">
      <alignment horizontal="center" vertical="center"/>
    </xf>
    <xf numFmtId="0" fontId="39" fillId="0" borderId="6" xfId="0" applyFont="1" applyBorder="1" applyAlignment="1">
      <alignment horizontal="center"/>
    </xf>
    <xf numFmtId="9" fontId="1" fillId="0" borderId="15" xfId="1" applyBorder="1" applyAlignment="1">
      <alignment horizontal="center" vertical="center"/>
    </xf>
    <xf numFmtId="9" fontId="1" fillId="0" borderId="14" xfId="1" applyBorder="1" applyAlignment="1">
      <alignment horizontal="center" vertical="center"/>
    </xf>
    <xf numFmtId="2" fontId="50" fillId="0" borderId="13" xfId="0" applyNumberFormat="1" applyFont="1" applyBorder="1" applyAlignment="1">
      <alignment horizontal="center" vertical="center" wrapText="1"/>
    </xf>
    <xf numFmtId="2" fontId="50" fillId="0" borderId="5" xfId="0" applyNumberFormat="1" applyFont="1" applyBorder="1" applyAlignment="1">
      <alignment horizontal="center" vertical="center" wrapText="1"/>
    </xf>
    <xf numFmtId="2" fontId="50" fillId="0" borderId="4" xfId="0" applyNumberFormat="1" applyFont="1" applyBorder="1" applyAlignment="1">
      <alignment horizontal="center" vertical="center" wrapText="1"/>
    </xf>
    <xf numFmtId="2" fontId="5" fillId="0" borderId="3" xfId="0" applyNumberFormat="1" applyFont="1" applyBorder="1" applyAlignment="1">
      <alignment horizontal="center" vertical="center"/>
    </xf>
    <xf numFmtId="0" fontId="0" fillId="0" borderId="3" xfId="0" applyBorder="1" applyAlignment="1">
      <alignment horizontal="left" vertical="top" wrapText="1"/>
    </xf>
    <xf numFmtId="9" fontId="1" fillId="0" borderId="3" xfId="1" applyBorder="1" applyAlignment="1">
      <alignment horizontal="center" vertical="center" wrapText="1"/>
    </xf>
    <xf numFmtId="2" fontId="0" fillId="5" borderId="10" xfId="0" applyNumberFormat="1" applyFill="1" applyBorder="1" applyAlignment="1">
      <alignment horizontal="center" vertical="center" wrapText="1"/>
    </xf>
    <xf numFmtId="2" fontId="50" fillId="0" borderId="7" xfId="0" applyNumberFormat="1" applyFont="1" applyBorder="1" applyAlignment="1">
      <alignment horizontal="center" vertical="center" wrapText="1"/>
    </xf>
    <xf numFmtId="2" fontId="50" fillId="0" borderId="8" xfId="0" applyNumberFormat="1" applyFont="1" applyBorder="1" applyAlignment="1">
      <alignment horizontal="center" vertical="center" wrapText="1"/>
    </xf>
    <xf numFmtId="2" fontId="5" fillId="0" borderId="10" xfId="0" applyNumberFormat="1" applyFont="1" applyBorder="1" applyAlignment="1">
      <alignment horizontal="center" vertical="center" wrapText="1"/>
    </xf>
    <xf numFmtId="2" fontId="5" fillId="0" borderId="11" xfId="0" applyNumberFormat="1" applyFont="1" applyBorder="1" applyAlignment="1">
      <alignment horizontal="center" vertical="center" wrapText="1"/>
    </xf>
    <xf numFmtId="2" fontId="50" fillId="0" borderId="9" xfId="0" applyNumberFormat="1" applyFont="1" applyBorder="1" applyAlignment="1">
      <alignment horizontal="center" vertical="center" wrapText="1"/>
    </xf>
    <xf numFmtId="2" fontId="38" fillId="0" borderId="5" xfId="0" applyNumberFormat="1" applyFont="1" applyBorder="1" applyAlignment="1">
      <alignment horizontal="center" vertical="center" wrapText="1"/>
    </xf>
    <xf numFmtId="1" fontId="0" fillId="0" borderId="7" xfId="0" applyNumberFormat="1" applyBorder="1" applyAlignment="1">
      <alignment horizontal="center" vertical="center" wrapText="1"/>
    </xf>
    <xf numFmtId="2" fontId="0" fillId="0" borderId="7" xfId="0" applyNumberFormat="1" applyBorder="1" applyAlignment="1">
      <alignment horizontal="left" vertical="center" wrapText="1"/>
    </xf>
    <xf numFmtId="2" fontId="0" fillId="0" borderId="12" xfId="0" applyNumberFormat="1" applyBorder="1" applyAlignment="1">
      <alignment horizontal="left" vertical="center" wrapText="1"/>
    </xf>
    <xf numFmtId="2" fontId="0" fillId="39" borderId="10" xfId="0" applyNumberFormat="1" applyFill="1" applyBorder="1" applyAlignment="1">
      <alignment horizontal="center" vertical="center"/>
    </xf>
    <xf numFmtId="2" fontId="0" fillId="5" borderId="0" xfId="0" applyNumberFormat="1" applyFill="1" applyAlignment="1">
      <alignment horizontal="center" vertical="center"/>
    </xf>
    <xf numFmtId="2" fontId="50" fillId="0" borderId="10" xfId="0" applyNumberFormat="1" applyFont="1" applyBorder="1" applyAlignment="1">
      <alignment horizontal="center" vertical="center" wrapText="1"/>
    </xf>
    <xf numFmtId="2" fontId="50" fillId="0" borderId="11" xfId="0" applyNumberFormat="1" applyFont="1" applyBorder="1" applyAlignment="1">
      <alignment horizontal="center" vertical="center" wrapText="1"/>
    </xf>
    <xf numFmtId="2" fontId="50" fillId="0" borderId="2" xfId="0" applyNumberFormat="1" applyFont="1" applyBorder="1" applyAlignment="1">
      <alignment horizontal="center" vertical="center" wrapText="1"/>
    </xf>
    <xf numFmtId="2" fontId="50" fillId="0" borderId="12" xfId="0" applyNumberFormat="1" applyFont="1" applyBorder="1" applyAlignment="1">
      <alignment horizontal="center" vertical="center" wrapText="1"/>
    </xf>
    <xf numFmtId="2" fontId="50" fillId="0" borderId="3" xfId="0" applyNumberFormat="1" applyFont="1" applyBorder="1" applyAlignment="1">
      <alignment horizontal="center" vertical="center" wrapText="1"/>
    </xf>
    <xf numFmtId="2" fontId="5" fillId="0" borderId="77" xfId="0" applyNumberFormat="1" applyFont="1" applyBorder="1" applyAlignment="1">
      <alignment horizontal="center" vertical="center" wrapText="1"/>
    </xf>
    <xf numFmtId="2" fontId="0" fillId="0" borderId="1" xfId="0" applyNumberFormat="1" applyBorder="1" applyAlignment="1">
      <alignment horizontal="center" vertical="center" wrapText="1"/>
    </xf>
    <xf numFmtId="2" fontId="35" fillId="0" borderId="77" xfId="0" applyNumberFormat="1" applyFont="1" applyBorder="1" applyAlignment="1">
      <alignment horizontal="center" vertical="center" wrapText="1"/>
    </xf>
    <xf numFmtId="0" fontId="42" fillId="2" borderId="4" xfId="0" quotePrefix="1" applyFont="1" applyFill="1" applyBorder="1" applyAlignment="1">
      <alignment horizontal="center" vertical="center" wrapText="1"/>
    </xf>
    <xf numFmtId="2" fontId="0" fillId="0" borderId="73" xfId="0" applyNumberFormat="1" applyBorder="1" applyAlignment="1">
      <alignment horizontal="center" vertical="center" wrapText="1"/>
    </xf>
    <xf numFmtId="0" fontId="35" fillId="0" borderId="73" xfId="0" applyFont="1" applyBorder="1" applyAlignment="1">
      <alignment horizontal="center" vertical="center" wrapText="1"/>
    </xf>
    <xf numFmtId="2" fontId="0" fillId="0" borderId="77" xfId="0" applyNumberFormat="1" applyBorder="1" applyAlignment="1">
      <alignment horizontal="center" vertical="center" wrapText="1"/>
    </xf>
    <xf numFmtId="2" fontId="0" fillId="0" borderId="15" xfId="0" applyNumberFormat="1" applyBorder="1" applyAlignment="1">
      <alignment horizontal="center" vertical="center" wrapText="1"/>
    </xf>
    <xf numFmtId="2" fontId="5" fillId="0" borderId="9" xfId="0" applyNumberFormat="1" applyFont="1" applyBorder="1" applyAlignment="1">
      <alignment horizontal="center" vertical="center" wrapText="1"/>
    </xf>
    <xf numFmtId="2" fontId="0" fillId="39" borderId="65" xfId="0" applyNumberFormat="1" applyFill="1" applyBorder="1" applyAlignment="1">
      <alignment horizontal="center" vertical="center" wrapText="1"/>
    </xf>
    <xf numFmtId="2" fontId="0" fillId="0" borderId="10" xfId="0" applyNumberFormat="1" applyBorder="1" applyAlignment="1">
      <alignment vertical="center"/>
    </xf>
    <xf numFmtId="2" fontId="0" fillId="0" borderId="6" xfId="0" applyNumberFormat="1" applyBorder="1" applyAlignment="1">
      <alignment vertical="center"/>
    </xf>
    <xf numFmtId="2" fontId="0" fillId="0" borderId="12" xfId="0" applyNumberFormat="1" applyBorder="1" applyAlignment="1">
      <alignment vertical="center"/>
    </xf>
    <xf numFmtId="2" fontId="0" fillId="0" borderId="11" xfId="0" applyNumberFormat="1" applyBorder="1" applyAlignment="1">
      <alignment vertical="center"/>
    </xf>
    <xf numFmtId="0" fontId="0" fillId="0" borderId="6" xfId="0" applyBorder="1" applyAlignment="1">
      <alignment horizontal="center" wrapText="1"/>
    </xf>
    <xf numFmtId="2" fontId="0" fillId="0" borderId="0" xfId="0" applyNumberFormat="1" applyAlignment="1">
      <alignment vertical="center"/>
    </xf>
    <xf numFmtId="2" fontId="0" fillId="0" borderId="6" xfId="0" applyNumberFormat="1" applyBorder="1" applyAlignment="1">
      <alignment horizontal="left"/>
    </xf>
    <xf numFmtId="0" fontId="0" fillId="0" borderId="7" xfId="0" applyBorder="1" applyAlignment="1">
      <alignment horizontal="center" wrapText="1"/>
    </xf>
    <xf numFmtId="2" fontId="0" fillId="0" borderId="7" xfId="0" applyNumberFormat="1" applyBorder="1" applyAlignment="1">
      <alignment vertical="center"/>
    </xf>
    <xf numFmtId="0" fontId="0" fillId="0" borderId="3" xfId="0" applyBorder="1" applyAlignment="1">
      <alignment horizontal="center" wrapText="1"/>
    </xf>
    <xf numFmtId="2" fontId="0" fillId="0" borderId="13" xfId="0" applyNumberFormat="1" applyBorder="1" applyAlignment="1">
      <alignment vertical="center"/>
    </xf>
    <xf numFmtId="2" fontId="0" fillId="0" borderId="3" xfId="0" applyNumberFormat="1" applyBorder="1" applyAlignment="1">
      <alignment vertical="center"/>
    </xf>
    <xf numFmtId="2" fontId="0" fillId="0" borderId="14" xfId="0" applyNumberFormat="1" applyBorder="1" applyAlignment="1">
      <alignment vertical="center"/>
    </xf>
    <xf numFmtId="2" fontId="0" fillId="0" borderId="3" xfId="0" applyNumberFormat="1" applyBorder="1" applyAlignment="1">
      <alignment horizontal="left"/>
    </xf>
    <xf numFmtId="2" fontId="0" fillId="0" borderId="2" xfId="0" applyNumberFormat="1" applyBorder="1" applyAlignment="1">
      <alignment horizontal="left"/>
    </xf>
    <xf numFmtId="2" fontId="0" fillId="0" borderId="7" xfId="0" applyNumberFormat="1" applyBorder="1" applyAlignment="1">
      <alignment horizontal="left"/>
    </xf>
    <xf numFmtId="0" fontId="0" fillId="0" borderId="15" xfId="0" applyBorder="1" applyAlignment="1">
      <alignment horizontal="center" wrapText="1"/>
    </xf>
    <xf numFmtId="2" fontId="0" fillId="0" borderId="15" xfId="0" applyNumberFormat="1" applyBorder="1" applyAlignment="1">
      <alignment vertical="center"/>
    </xf>
    <xf numFmtId="2" fontId="0" fillId="0" borderId="15" xfId="0" applyNumberFormat="1" applyBorder="1" applyAlignment="1">
      <alignment horizontal="left"/>
    </xf>
    <xf numFmtId="2" fontId="5" fillId="0" borderId="11" xfId="0" applyNumberFormat="1" applyFont="1" applyBorder="1" applyAlignment="1">
      <alignment horizontal="center" vertical="center"/>
    </xf>
    <xf numFmtId="0" fontId="50" fillId="0" borderId="2" xfId="0" applyFont="1" applyBorder="1" applyAlignment="1">
      <alignment horizontal="center" vertical="center" wrapText="1"/>
    </xf>
    <xf numFmtId="0" fontId="50" fillId="0" borderId="6" xfId="0" applyFont="1" applyBorder="1" applyAlignment="1">
      <alignment horizontal="center" vertical="center" wrapText="1"/>
    </xf>
    <xf numFmtId="2" fontId="50" fillId="0" borderId="6" xfId="0" applyNumberFormat="1" applyFont="1" applyBorder="1" applyAlignment="1">
      <alignment horizontal="center" vertical="center" wrapText="1"/>
    </xf>
    <xf numFmtId="2" fontId="35" fillId="39" borderId="33" xfId="0" applyNumberFormat="1" applyFont="1" applyFill="1" applyBorder="1" applyAlignment="1">
      <alignment horizontal="center" vertical="center" wrapText="1"/>
    </xf>
    <xf numFmtId="0" fontId="34" fillId="2" borderId="13" xfId="0" quotePrefix="1" applyFont="1" applyFill="1" applyBorder="1" applyAlignment="1">
      <alignment horizontal="center" vertical="center" wrapText="1"/>
    </xf>
    <xf numFmtId="0" fontId="34" fillId="2" borderId="49" xfId="0" quotePrefix="1" applyFont="1" applyFill="1" applyBorder="1" applyAlignment="1">
      <alignment horizontal="center" vertical="center" wrapText="1"/>
    </xf>
    <xf numFmtId="0" fontId="34" fillId="2" borderId="48" xfId="0" quotePrefix="1" applyFont="1" applyFill="1" applyBorder="1" applyAlignment="1">
      <alignment horizontal="center" vertical="center" wrapText="1"/>
    </xf>
    <xf numFmtId="0" fontId="2" fillId="2" borderId="49" xfId="0" quotePrefix="1" applyFont="1" applyFill="1" applyBorder="1" applyAlignment="1">
      <alignment horizontal="center" vertical="center" wrapText="1"/>
    </xf>
    <xf numFmtId="0" fontId="31" fillId="2" borderId="56" xfId="0" quotePrefix="1" applyFont="1" applyFill="1" applyBorder="1" applyAlignment="1">
      <alignment horizontal="center" vertical="center" wrapText="1"/>
    </xf>
    <xf numFmtId="0" fontId="34" fillId="2" borderId="14" xfId="0" quotePrefix="1" applyFont="1" applyFill="1" applyBorder="1" applyAlignment="1">
      <alignment horizontal="center" vertical="center" wrapText="1"/>
    </xf>
    <xf numFmtId="0" fontId="2" fillId="2" borderId="48" xfId="0" quotePrefix="1" applyFont="1" applyFill="1" applyBorder="1" applyAlignment="1">
      <alignment horizontal="center" vertical="center" wrapText="1"/>
    </xf>
    <xf numFmtId="0" fontId="31" fillId="2" borderId="14" xfId="0" quotePrefix="1" applyFont="1" applyFill="1" applyBorder="1" applyAlignment="1">
      <alignment horizontal="center" vertical="center" wrapText="1"/>
    </xf>
    <xf numFmtId="0" fontId="31" fillId="2" borderId="48" xfId="0" quotePrefix="1" applyFont="1" applyFill="1" applyBorder="1" applyAlignment="1">
      <alignment horizontal="center" vertical="center" wrapText="1"/>
    </xf>
    <xf numFmtId="0" fontId="31" fillId="2" borderId="49" xfId="0" quotePrefix="1" applyFont="1" applyFill="1" applyBorder="1" applyAlignment="1">
      <alignment horizontal="center" vertical="center" wrapText="1"/>
    </xf>
    <xf numFmtId="0" fontId="2" fillId="2" borderId="9" xfId="0" quotePrefix="1" applyFont="1" applyFill="1" applyBorder="1" applyAlignment="1">
      <alignment horizontal="center" vertical="center" wrapText="1"/>
    </xf>
    <xf numFmtId="2" fontId="32" fillId="0" borderId="6" xfId="0" applyNumberFormat="1" applyFont="1" applyBorder="1" applyAlignment="1">
      <alignment horizontal="center" vertical="center" wrapText="1"/>
    </xf>
    <xf numFmtId="0" fontId="2" fillId="2" borderId="48" xfId="0" applyFont="1" applyFill="1" applyBorder="1" applyAlignment="1">
      <alignment horizontal="center" vertical="center" wrapText="1"/>
    </xf>
    <xf numFmtId="2" fontId="35" fillId="0" borderId="6" xfId="0" applyNumberFormat="1" applyFont="1" applyBorder="1" applyAlignment="1">
      <alignment horizontal="center" vertical="center" wrapText="1"/>
    </xf>
    <xf numFmtId="2" fontId="35" fillId="0" borderId="11" xfId="0" applyNumberFormat="1" applyFont="1" applyBorder="1" applyAlignment="1">
      <alignment horizontal="center" vertical="center" wrapText="1"/>
    </xf>
    <xf numFmtId="0" fontId="34" fillId="2" borderId="3" xfId="0" quotePrefix="1" applyFont="1" applyFill="1" applyBorder="1" applyAlignment="1">
      <alignment horizontal="center" vertical="center" wrapText="1"/>
    </xf>
    <xf numFmtId="2" fontId="32" fillId="0" borderId="11" xfId="0" applyNumberFormat="1" applyFont="1" applyBorder="1" applyAlignment="1">
      <alignment horizontal="center" vertical="center" wrapText="1"/>
    </xf>
    <xf numFmtId="2" fontId="0" fillId="5" borderId="12" xfId="0" applyNumberFormat="1" applyFill="1" applyBorder="1" applyAlignment="1">
      <alignment horizontal="center" vertical="center"/>
    </xf>
    <xf numFmtId="0" fontId="31" fillId="2" borderId="3" xfId="0" quotePrefix="1" applyFont="1" applyFill="1" applyBorder="1" applyAlignment="1">
      <alignment horizontal="center" vertical="center" wrapText="1"/>
    </xf>
    <xf numFmtId="0" fontId="31" fillId="2" borderId="13" xfId="0" quotePrefix="1" applyFont="1" applyFill="1" applyBorder="1" applyAlignment="1">
      <alignment horizontal="center" vertical="center" wrapText="1"/>
    </xf>
    <xf numFmtId="9" fontId="1" fillId="0" borderId="6" xfId="1" applyBorder="1" applyAlignment="1">
      <alignment horizontal="center" vertical="center" wrapText="1"/>
    </xf>
    <xf numFmtId="2" fontId="24" fillId="0" borderId="11" xfId="0" applyNumberFormat="1" applyFont="1" applyBorder="1" applyAlignment="1">
      <alignment horizontal="center" vertical="center" wrapText="1"/>
    </xf>
    <xf numFmtId="2" fontId="5" fillId="5" borderId="3" xfId="0" applyNumberFormat="1" applyFont="1" applyFill="1" applyBorder="1" applyAlignment="1">
      <alignment horizontal="center" vertical="center"/>
    </xf>
    <xf numFmtId="0" fontId="2" fillId="2" borderId="63" xfId="0" applyFont="1" applyFill="1" applyBorder="1" applyAlignment="1">
      <alignment horizontal="center" vertical="center" wrapText="1"/>
    </xf>
    <xf numFmtId="0" fontId="34" fillId="2" borderId="3" xfId="0" applyFont="1" applyFill="1" applyBorder="1" applyAlignment="1">
      <alignment horizontal="center" vertical="center" wrapText="1"/>
    </xf>
    <xf numFmtId="2" fontId="0" fillId="0" borderId="6" xfId="0" applyNumberFormat="1" applyBorder="1" applyAlignment="1">
      <alignment horizontal="center" vertical="top" wrapText="1"/>
    </xf>
    <xf numFmtId="2" fontId="24" fillId="0" borderId="12" xfId="0" applyNumberFormat="1" applyFont="1" applyBorder="1" applyAlignment="1">
      <alignment horizontal="center" vertical="center" wrapText="1"/>
    </xf>
    <xf numFmtId="2" fontId="35" fillId="0" borderId="12" xfId="0" applyNumberFormat="1" applyFont="1" applyBorder="1" applyAlignment="1">
      <alignment horizontal="center" vertical="center" wrapText="1"/>
    </xf>
    <xf numFmtId="0" fontId="0" fillId="0" borderId="15" xfId="0" applyBorder="1" applyAlignment="1">
      <alignment horizontal="center"/>
    </xf>
    <xf numFmtId="2" fontId="0" fillId="0" borderId="54" xfId="0" applyNumberFormat="1" applyBorder="1" applyAlignment="1">
      <alignment horizontal="center" vertical="center" wrapText="1"/>
    </xf>
    <xf numFmtId="0" fontId="35" fillId="0" borderId="6" xfId="0" applyFont="1" applyBorder="1" applyAlignment="1">
      <alignment horizontal="center" vertical="center" wrapText="1"/>
    </xf>
    <xf numFmtId="2" fontId="40" fillId="0" borderId="12" xfId="0" applyNumberFormat="1" applyFont="1" applyBorder="1" applyAlignment="1">
      <alignment horizontal="center" vertical="center" wrapText="1"/>
    </xf>
    <xf numFmtId="2" fontId="24" fillId="0" borderId="8" xfId="0" applyNumberFormat="1" applyFont="1" applyBorder="1" applyAlignment="1">
      <alignment horizontal="center" vertical="center" wrapText="1"/>
    </xf>
    <xf numFmtId="2" fontId="38" fillId="0" borderId="1" xfId="0" applyNumberFormat="1" applyFont="1" applyBorder="1" applyAlignment="1">
      <alignment horizontal="center" vertical="center" wrapText="1"/>
    </xf>
    <xf numFmtId="0" fontId="0" fillId="5" borderId="6" xfId="0" applyFill="1" applyBorder="1" applyAlignment="1">
      <alignment horizontal="center" vertical="center"/>
    </xf>
    <xf numFmtId="2" fontId="45" fillId="0" borderId="76" xfId="0" applyNumberFormat="1" applyFont="1" applyBorder="1" applyAlignment="1">
      <alignment horizontal="center" vertical="center" wrapText="1"/>
    </xf>
    <xf numFmtId="2" fontId="45" fillId="0" borderId="2" xfId="0" applyNumberFormat="1" applyFont="1" applyBorder="1" applyAlignment="1">
      <alignment horizontal="center" vertical="center" wrapText="1"/>
    </xf>
    <xf numFmtId="2" fontId="43" fillId="0" borderId="7" xfId="0" applyNumberFormat="1" applyFont="1" applyBorder="1" applyAlignment="1">
      <alignment horizontal="center" vertical="center" wrapText="1"/>
    </xf>
    <xf numFmtId="2" fontId="51" fillId="0" borderId="12" xfId="0" applyNumberFormat="1" applyFont="1" applyBorder="1" applyAlignment="1">
      <alignment horizontal="center" vertical="center" wrapText="1"/>
    </xf>
    <xf numFmtId="2" fontId="51" fillId="0" borderId="11" xfId="0" applyNumberFormat="1" applyFont="1" applyBorder="1" applyAlignment="1">
      <alignment horizontal="center" vertical="center" wrapText="1"/>
    </xf>
    <xf numFmtId="0" fontId="51" fillId="0" borderId="2" xfId="0" applyFont="1" applyBorder="1" applyAlignment="1">
      <alignment horizontal="center" vertical="center" wrapText="1"/>
    </xf>
    <xf numFmtId="0" fontId="51" fillId="0" borderId="6" xfId="0" applyFont="1" applyBorder="1" applyAlignment="1">
      <alignment horizontal="center" vertical="center" wrapText="1"/>
    </xf>
    <xf numFmtId="0" fontId="51" fillId="0" borderId="7" xfId="0" applyFont="1" applyBorder="1" applyAlignment="1">
      <alignment horizontal="center" vertical="center" wrapText="1"/>
    </xf>
    <xf numFmtId="0" fontId="51" fillId="0" borderId="6" xfId="0" applyFont="1" applyBorder="1" applyAlignment="1">
      <alignment horizontal="center"/>
    </xf>
    <xf numFmtId="2" fontId="51" fillId="0" borderId="13" xfId="0" applyNumberFormat="1" applyFont="1" applyBorder="1" applyAlignment="1">
      <alignment horizontal="center" vertical="center" wrapText="1"/>
    </xf>
    <xf numFmtId="2" fontId="51" fillId="0" borderId="15" xfId="0" applyNumberFormat="1" applyFont="1" applyBorder="1" applyAlignment="1">
      <alignment horizontal="center" vertical="center" wrapText="1"/>
    </xf>
    <xf numFmtId="2" fontId="51" fillId="0" borderId="2" xfId="0" applyNumberFormat="1" applyFont="1" applyBorder="1" applyAlignment="1">
      <alignment horizontal="center" vertical="center"/>
    </xf>
    <xf numFmtId="2" fontId="51" fillId="0" borderId="6" xfId="0" applyNumberFormat="1" applyFont="1" applyBorder="1" applyAlignment="1">
      <alignment horizontal="center" vertical="center"/>
    </xf>
    <xf numFmtId="2" fontId="51" fillId="0" borderId="7" xfId="0" applyNumberFormat="1" applyFont="1" applyBorder="1" applyAlignment="1">
      <alignment horizontal="center" vertical="center"/>
    </xf>
    <xf numFmtId="2" fontId="51" fillId="0" borderId="3" xfId="0" applyNumberFormat="1" applyFont="1" applyBorder="1" applyAlignment="1">
      <alignment horizontal="center" vertical="center"/>
    </xf>
    <xf numFmtId="0" fontId="0" fillId="5" borderId="0" xfId="0" applyFill="1" applyAlignment="1">
      <alignment horizontal="center" vertical="center"/>
    </xf>
    <xf numFmtId="0" fontId="0" fillId="0" borderId="2" xfId="0" applyBorder="1" applyAlignment="1">
      <alignment vertical="center" wrapText="1"/>
    </xf>
    <xf numFmtId="0" fontId="0" fillId="0" borderId="2" xfId="0" applyBorder="1" applyAlignment="1">
      <alignment vertical="top" wrapText="1"/>
    </xf>
    <xf numFmtId="0" fontId="0" fillId="0" borderId="15" xfId="0" applyBorder="1" applyAlignment="1">
      <alignment vertical="top" wrapText="1"/>
    </xf>
    <xf numFmtId="0" fontId="0" fillId="0" borderId="6" xfId="0" applyBorder="1" applyAlignment="1">
      <alignment vertical="center" wrapText="1"/>
    </xf>
    <xf numFmtId="0" fontId="0" fillId="0" borderId="7" xfId="0" applyBorder="1" applyAlignment="1">
      <alignment vertical="center" wrapText="1"/>
    </xf>
    <xf numFmtId="0" fontId="0" fillId="0" borderId="7" xfId="0" applyBorder="1" applyAlignment="1">
      <alignment vertical="top" wrapText="1"/>
    </xf>
    <xf numFmtId="0" fontId="0" fillId="0" borderId="1" xfId="0" applyBorder="1" applyAlignment="1">
      <alignment vertical="top" wrapText="1"/>
    </xf>
    <xf numFmtId="0" fontId="0" fillId="0" borderId="3" xfId="0" applyBorder="1" applyAlignment="1">
      <alignment vertical="top" wrapText="1"/>
    </xf>
    <xf numFmtId="0" fontId="0" fillId="0" borderId="14" xfId="0" applyBorder="1" applyAlignment="1">
      <alignment vertical="top" wrapText="1"/>
    </xf>
    <xf numFmtId="0" fontId="0" fillId="0" borderId="7" xfId="0" applyBorder="1" applyAlignment="1">
      <alignment horizontal="left" vertical="center" wrapText="1"/>
    </xf>
    <xf numFmtId="0" fontId="0" fillId="0" borderId="3" xfId="0" applyBorder="1" applyAlignment="1">
      <alignment horizontal="left" vertical="center"/>
    </xf>
    <xf numFmtId="0" fontId="0" fillId="0" borderId="2" xfId="0" applyBorder="1" applyAlignment="1">
      <alignment horizontal="left"/>
    </xf>
    <xf numFmtId="0" fontId="0" fillId="0" borderId="15" xfId="0" applyBorder="1" applyAlignment="1">
      <alignment horizontal="left" vertical="top"/>
    </xf>
    <xf numFmtId="0" fontId="0" fillId="0" borderId="7" xfId="0" applyBorder="1" applyAlignment="1">
      <alignment horizontal="left"/>
    </xf>
    <xf numFmtId="0" fontId="0" fillId="0" borderId="6" xfId="0" applyBorder="1" applyAlignment="1">
      <alignment horizontal="left"/>
    </xf>
    <xf numFmtId="0" fontId="0" fillId="0" borderId="0" xfId="0" applyAlignment="1">
      <alignment horizontal="left" vertical="top"/>
    </xf>
    <xf numFmtId="2" fontId="52" fillId="0" borderId="11" xfId="0" applyNumberFormat="1" applyFont="1" applyBorder="1" applyAlignment="1">
      <alignment horizontal="center" vertical="center" wrapText="1"/>
    </xf>
    <xf numFmtId="2" fontId="40" fillId="0" borderId="2" xfId="0" applyNumberFormat="1" applyFont="1" applyBorder="1" applyAlignment="1">
      <alignment horizontal="center" vertical="top" wrapText="1"/>
    </xf>
    <xf numFmtId="2" fontId="40" fillId="0" borderId="6" xfId="0" applyNumberFormat="1" applyFont="1" applyBorder="1" applyAlignment="1">
      <alignment horizontal="center" vertical="top" wrapText="1"/>
    </xf>
    <xf numFmtId="2" fontId="40" fillId="39" borderId="6" xfId="0" applyNumberFormat="1" applyFont="1" applyFill="1" applyBorder="1" applyAlignment="1">
      <alignment horizontal="center" vertical="top" wrapText="1"/>
    </xf>
    <xf numFmtId="2" fontId="40" fillId="5" borderId="6" xfId="0" applyNumberFormat="1" applyFont="1" applyFill="1" applyBorder="1" applyAlignment="1">
      <alignment horizontal="center" vertical="top" wrapText="1"/>
    </xf>
    <xf numFmtId="2" fontId="40" fillId="5" borderId="6" xfId="0" applyNumberFormat="1" applyFont="1" applyFill="1" applyBorder="1" applyAlignment="1">
      <alignment horizontal="center" vertical="center" wrapText="1"/>
    </xf>
    <xf numFmtId="2" fontId="40" fillId="39" borderId="3" xfId="0" applyNumberFormat="1" applyFont="1" applyFill="1" applyBorder="1" applyAlignment="1">
      <alignment horizontal="center" vertical="center" wrapText="1"/>
    </xf>
    <xf numFmtId="2" fontId="40" fillId="5" borderId="7" xfId="0" applyNumberFormat="1" applyFont="1" applyFill="1" applyBorder="1" applyAlignment="1">
      <alignment horizontal="center" vertical="center" wrapText="1"/>
    </xf>
    <xf numFmtId="0" fontId="40" fillId="0" borderId="0" xfId="0" applyFont="1" applyAlignment="1">
      <alignment horizontal="center" vertical="center" wrapText="1"/>
    </xf>
    <xf numFmtId="2" fontId="53" fillId="0" borderId="6" xfId="0" applyNumberFormat="1" applyFont="1" applyBorder="1" applyAlignment="1">
      <alignment horizontal="center" vertical="center" wrapText="1"/>
    </xf>
    <xf numFmtId="2" fontId="5" fillId="0" borderId="6" xfId="0" applyNumberFormat="1" applyFont="1" applyBorder="1" applyAlignment="1">
      <alignment horizontal="center" vertical="center" wrapText="1"/>
    </xf>
    <xf numFmtId="2" fontId="5" fillId="0" borderId="5" xfId="0" applyNumberFormat="1" applyFont="1" applyBorder="1" applyAlignment="1">
      <alignment horizontal="center" vertical="center" wrapText="1"/>
    </xf>
    <xf numFmtId="2" fontId="5" fillId="0" borderId="7"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2" fontId="5" fillId="0" borderId="2" xfId="0" applyNumberFormat="1" applyFont="1" applyBorder="1" applyAlignment="1">
      <alignment horizontal="center" vertical="center" wrapText="1"/>
    </xf>
    <xf numFmtId="2" fontId="51" fillId="0" borderId="5" xfId="0" applyNumberFormat="1" applyFont="1" applyBorder="1" applyAlignment="1">
      <alignment horizontal="center" vertical="center" wrapText="1"/>
    </xf>
    <xf numFmtId="2" fontId="51" fillId="0" borderId="4" xfId="0" applyNumberFormat="1" applyFont="1" applyBorder="1" applyAlignment="1">
      <alignment horizontal="center" vertical="center" wrapText="1"/>
    </xf>
    <xf numFmtId="0" fontId="10" fillId="0" borderId="2" xfId="0" applyFont="1" applyBorder="1" applyAlignment="1">
      <alignment horizontal="center" vertical="center" wrapText="1"/>
    </xf>
    <xf numFmtId="2" fontId="0" fillId="0" borderId="9" xfId="0" applyNumberFormat="1" applyBorder="1" applyAlignment="1">
      <alignment horizontal="center" vertical="center"/>
    </xf>
    <xf numFmtId="2" fontId="40" fillId="0" borderId="11" xfId="0" applyNumberFormat="1" applyFont="1" applyBorder="1" applyAlignment="1">
      <alignment horizontal="center" vertical="center" wrapText="1"/>
    </xf>
    <xf numFmtId="2" fontId="40" fillId="0" borderId="3" xfId="0" applyNumberFormat="1" applyFont="1" applyBorder="1" applyAlignment="1">
      <alignment horizontal="center" vertical="center" wrapText="1"/>
    </xf>
    <xf numFmtId="2" fontId="40" fillId="0" borderId="5" xfId="0" applyNumberFormat="1" applyFont="1" applyBorder="1" applyAlignment="1">
      <alignment horizontal="center" vertical="center" wrapText="1"/>
    </xf>
    <xf numFmtId="2" fontId="40" fillId="0" borderId="6" xfId="0" applyNumberFormat="1" applyFont="1" applyBorder="1" applyAlignment="1">
      <alignment horizontal="center" vertical="center" wrapText="1"/>
    </xf>
    <xf numFmtId="2" fontId="40" fillId="0" borderId="2" xfId="0" applyNumberFormat="1" applyFont="1" applyBorder="1" applyAlignment="1">
      <alignment horizontal="center" vertical="center" wrapText="1"/>
    </xf>
    <xf numFmtId="2" fontId="40" fillId="0" borderId="7" xfId="0" applyNumberFormat="1" applyFont="1" applyBorder="1" applyAlignment="1">
      <alignment horizontal="center" vertical="center" wrapText="1"/>
    </xf>
    <xf numFmtId="2" fontId="52" fillId="0" borderId="7" xfId="0" applyNumberFormat="1" applyFont="1" applyBorder="1" applyAlignment="1">
      <alignment horizontal="center" vertical="center" wrapText="1"/>
    </xf>
    <xf numFmtId="0" fontId="0" fillId="39" borderId="6" xfId="0" applyFill="1" applyBorder="1" applyAlignment="1">
      <alignment horizontal="center" vertical="center"/>
    </xf>
    <xf numFmtId="0" fontId="0" fillId="39" borderId="3" xfId="0" applyFill="1" applyBorder="1" applyAlignment="1">
      <alignment horizontal="center" vertical="center"/>
    </xf>
    <xf numFmtId="2" fontId="0" fillId="39" borderId="11" xfId="0" applyNumberFormat="1" applyFill="1" applyBorder="1" applyAlignment="1">
      <alignment horizontal="center" vertical="center"/>
    </xf>
    <xf numFmtId="2" fontId="0" fillId="0" borderId="8" xfId="0" applyNumberFormat="1" applyBorder="1" applyAlignment="1">
      <alignment horizontal="center" vertical="center" wrapText="1"/>
    </xf>
    <xf numFmtId="2" fontId="5" fillId="0" borderId="15" xfId="0" applyNumberFormat="1" applyFont="1" applyBorder="1" applyAlignment="1">
      <alignment horizontal="center" vertical="center" wrapText="1"/>
    </xf>
    <xf numFmtId="0" fontId="0" fillId="0" borderId="3" xfId="0" applyBorder="1" applyAlignment="1">
      <alignment horizontal="center"/>
    </xf>
    <xf numFmtId="0" fontId="2" fillId="0" borderId="9" xfId="0" applyFont="1" applyBorder="1" applyAlignment="1">
      <alignment vertical="center" wrapText="1"/>
    </xf>
    <xf numFmtId="2" fontId="53" fillId="0" borderId="11" xfId="0" applyNumberFormat="1" applyFont="1" applyBorder="1" applyAlignment="1">
      <alignment horizontal="center" vertical="center" wrapText="1"/>
    </xf>
    <xf numFmtId="2" fontId="51" fillId="0" borderId="7" xfId="0" applyNumberFormat="1" applyFont="1" applyBorder="1" applyAlignment="1">
      <alignment horizontal="center" vertical="center" wrapText="1"/>
    </xf>
    <xf numFmtId="2" fontId="51" fillId="0" borderId="10" xfId="0" applyNumberFormat="1" applyFont="1" applyBorder="1" applyAlignment="1">
      <alignment horizontal="center" vertical="center" wrapText="1"/>
    </xf>
    <xf numFmtId="2" fontId="0" fillId="0" borderId="5" xfId="0" applyNumberFormat="1" applyBorder="1" applyAlignment="1">
      <alignment horizontal="center" vertical="center" wrapText="1"/>
    </xf>
    <xf numFmtId="2" fontId="0" fillId="0" borderId="4" xfId="0" applyNumberFormat="1" applyBorder="1" applyAlignment="1">
      <alignment horizontal="center" vertical="center" wrapText="1"/>
    </xf>
    <xf numFmtId="2" fontId="0" fillId="0" borderId="9" xfId="0" applyNumberFormat="1" applyBorder="1" applyAlignment="1">
      <alignment horizontal="center" vertical="center" wrapText="1"/>
    </xf>
    <xf numFmtId="0" fontId="0" fillId="0" borderId="9" xfId="0" applyBorder="1" applyAlignment="1">
      <alignment horizontal="center" vertical="center" wrapText="1"/>
    </xf>
    <xf numFmtId="0" fontId="31" fillId="2" borderId="3" xfId="0" applyFont="1" applyFill="1" applyBorder="1" applyAlignment="1">
      <alignment horizontal="center" vertical="center" wrapText="1"/>
    </xf>
    <xf numFmtId="2" fontId="51" fillId="0" borderId="2" xfId="0" applyNumberFormat="1" applyFont="1" applyBorder="1" applyAlignment="1">
      <alignment horizontal="center" vertical="center" wrapText="1"/>
    </xf>
    <xf numFmtId="2" fontId="52" fillId="0" borderId="3" xfId="0" applyNumberFormat="1" applyFont="1" applyBorder="1" applyAlignment="1">
      <alignment horizontal="center" vertical="center" wrapText="1"/>
    </xf>
    <xf numFmtId="2" fontId="0" fillId="39" borderId="2" xfId="0" applyNumberFormat="1" applyFill="1" applyBorder="1" applyAlignment="1">
      <alignment horizontal="center" vertical="center"/>
    </xf>
    <xf numFmtId="2" fontId="0" fillId="39" borderId="0" xfId="0" applyNumberFormat="1" applyFill="1" applyAlignment="1">
      <alignment horizontal="center" vertical="center"/>
    </xf>
    <xf numFmtId="0" fontId="1" fillId="0" borderId="0" xfId="0" applyFont="1" applyAlignment="1">
      <alignment horizontal="center" vertical="center" wrapText="1"/>
    </xf>
    <xf numFmtId="0" fontId="2" fillId="2" borderId="81" xfId="0" quotePrefix="1" applyFont="1" applyFill="1" applyBorder="1" applyAlignment="1">
      <alignment horizontal="center" vertical="center" wrapText="1"/>
    </xf>
    <xf numFmtId="2" fontId="1" fillId="0" borderId="0" xfId="2" applyNumberFormat="1" applyAlignment="1">
      <alignment horizontal="center" vertical="center"/>
    </xf>
    <xf numFmtId="2" fontId="0" fillId="0" borderId="0" xfId="0" applyNumberFormat="1" applyAlignment="1">
      <alignment horizontal="center"/>
    </xf>
    <xf numFmtId="2" fontId="1" fillId="0" borderId="0" xfId="0" applyNumberFormat="1" applyFont="1" applyAlignment="1">
      <alignment horizontal="center" vertical="center"/>
    </xf>
    <xf numFmtId="2" fontId="5" fillId="0" borderId="0" xfId="0" applyNumberFormat="1" applyFont="1" applyAlignment="1">
      <alignment horizontal="center" vertical="center"/>
    </xf>
    <xf numFmtId="2" fontId="4" fillId="0" borderId="0" xfId="0" applyNumberFormat="1" applyFont="1" applyAlignment="1">
      <alignment horizontal="center" vertical="center"/>
    </xf>
    <xf numFmtId="2" fontId="10" fillId="0" borderId="0" xfId="0" applyNumberFormat="1" applyFont="1" applyAlignment="1">
      <alignment horizontal="center" vertical="center"/>
    </xf>
    <xf numFmtId="2" fontId="10" fillId="0" borderId="0" xfId="0" applyNumberFormat="1" applyFont="1" applyAlignment="1">
      <alignment horizontal="center"/>
    </xf>
    <xf numFmtId="2" fontId="4" fillId="0" borderId="0" xfId="0" applyNumberFormat="1" applyFont="1" applyAlignment="1">
      <alignment horizontal="center"/>
    </xf>
    <xf numFmtId="0" fontId="1" fillId="0" borderId="0" xfId="0" applyFont="1" applyAlignment="1">
      <alignment horizontal="center" vertical="center"/>
    </xf>
    <xf numFmtId="2" fontId="1" fillId="0" borderId="15" xfId="2" applyNumberFormat="1" applyBorder="1" applyAlignment="1">
      <alignment horizontal="center" vertical="center"/>
    </xf>
    <xf numFmtId="2" fontId="0" fillId="0" borderId="15" xfId="0" applyNumberFormat="1" applyBorder="1" applyAlignment="1">
      <alignment horizontal="center"/>
    </xf>
    <xf numFmtId="9" fontId="1" fillId="0" borderId="1" xfId="1" applyBorder="1" applyAlignment="1">
      <alignment horizontal="center" vertical="center"/>
    </xf>
    <xf numFmtId="2" fontId="1" fillId="0" borderId="1" xfId="2" applyNumberFormat="1" applyBorder="1" applyAlignment="1">
      <alignment horizontal="center" vertical="center"/>
    </xf>
    <xf numFmtId="2" fontId="0" fillId="0" borderId="1" xfId="0" applyNumberFormat="1" applyBorder="1" applyAlignment="1">
      <alignment horizontal="center"/>
    </xf>
    <xf numFmtId="2" fontId="4" fillId="0" borderId="15" xfId="0" applyNumberFormat="1" applyFont="1" applyBorder="1" applyAlignment="1">
      <alignment horizontal="center" vertical="center"/>
    </xf>
    <xf numFmtId="2" fontId="10" fillId="0" borderId="15" xfId="0" applyNumberFormat="1" applyFont="1" applyBorder="1" applyAlignment="1">
      <alignment horizontal="center" vertical="center"/>
    </xf>
    <xf numFmtId="2" fontId="10" fillId="0" borderId="15" xfId="0" applyNumberFormat="1" applyFont="1" applyBorder="1" applyAlignment="1">
      <alignment horizontal="center"/>
    </xf>
    <xf numFmtId="2" fontId="4" fillId="0" borderId="15" xfId="0" applyNumberFormat="1" applyFont="1" applyBorder="1" applyAlignment="1">
      <alignment horizontal="center"/>
    </xf>
    <xf numFmtId="2" fontId="4" fillId="0" borderId="1" xfId="0" applyNumberFormat="1" applyFont="1" applyBorder="1" applyAlignment="1">
      <alignment horizontal="center"/>
    </xf>
    <xf numFmtId="0" fontId="1" fillId="0" borderId="15" xfId="0" applyFont="1" applyBorder="1" applyAlignment="1">
      <alignment horizontal="center" vertical="center" wrapText="1"/>
    </xf>
    <xf numFmtId="2" fontId="1" fillId="0" borderId="1" xfId="0" applyNumberFormat="1" applyFont="1" applyBorder="1" applyAlignment="1">
      <alignment horizontal="center" vertical="center"/>
    </xf>
    <xf numFmtId="2" fontId="10" fillId="0" borderId="6" xfId="0" applyNumberFormat="1" applyFont="1" applyBorder="1" applyAlignment="1">
      <alignment horizontal="center" vertical="center" wrapText="1"/>
    </xf>
    <xf numFmtId="2" fontId="4" fillId="0" borderId="2" xfId="0" applyNumberFormat="1" applyFont="1" applyBorder="1" applyAlignment="1">
      <alignment horizontal="center" vertical="center" wrapText="1"/>
    </xf>
    <xf numFmtId="2" fontId="10" fillId="0" borderId="11" xfId="0" applyNumberFormat="1" applyFont="1" applyBorder="1" applyAlignment="1">
      <alignment horizontal="center" vertical="center" wrapText="1"/>
    </xf>
    <xf numFmtId="4" fontId="0" fillId="0" borderId="6" xfId="0" applyNumberFormat="1" applyBorder="1" applyAlignment="1">
      <alignment horizontal="center" vertical="center"/>
    </xf>
    <xf numFmtId="4" fontId="0" fillId="0" borderId="5" xfId="0" applyNumberFormat="1" applyBorder="1" applyAlignment="1">
      <alignment horizontal="center" vertical="center"/>
    </xf>
    <xf numFmtId="4" fontId="50" fillId="0" borderId="6" xfId="0" applyNumberFormat="1" applyFont="1" applyBorder="1" applyAlignment="1">
      <alignment horizontal="center" vertical="center"/>
    </xf>
    <xf numFmtId="4" fontId="50" fillId="0" borderId="7" xfId="0" applyNumberFormat="1" applyFont="1" applyBorder="1" applyAlignment="1">
      <alignment horizontal="center" vertical="center"/>
    </xf>
    <xf numFmtId="4" fontId="0" fillId="0" borderId="9" xfId="0" applyNumberFormat="1" applyBorder="1" applyAlignment="1">
      <alignment horizontal="center" vertical="center"/>
    </xf>
    <xf numFmtId="2" fontId="4" fillId="0" borderId="10" xfId="0" applyNumberFormat="1" applyFont="1" applyBorder="1" applyAlignment="1">
      <alignment horizontal="center" vertical="center" wrapText="1"/>
    </xf>
    <xf numFmtId="0" fontId="0" fillId="0" borderId="3" xfId="0" applyBorder="1" applyAlignment="1">
      <alignment horizontal="left"/>
    </xf>
    <xf numFmtId="0" fontId="0" fillId="0" borderId="14" xfId="0" applyBorder="1" applyAlignment="1">
      <alignment horizontal="left" vertical="top"/>
    </xf>
    <xf numFmtId="2" fontId="5" fillId="0" borderId="13" xfId="0" applyNumberFormat="1" applyFont="1" applyBorder="1" applyAlignment="1">
      <alignment horizontal="center" vertical="center"/>
    </xf>
    <xf numFmtId="0" fontId="2" fillId="2" borderId="82" xfId="0" applyFont="1" applyFill="1" applyBorder="1" applyAlignment="1">
      <alignment horizontal="center" vertical="center" wrapText="1"/>
    </xf>
    <xf numFmtId="2" fontId="0" fillId="5" borderId="0" xfId="0" applyNumberFormat="1" applyFill="1" applyAlignment="1">
      <alignment horizontal="center" vertical="center" wrapText="1"/>
    </xf>
    <xf numFmtId="2" fontId="0" fillId="5" borderId="15" xfId="0" applyNumberFormat="1" applyFill="1" applyBorder="1" applyAlignment="1">
      <alignment horizontal="center" vertical="center" wrapText="1"/>
    </xf>
    <xf numFmtId="2" fontId="0" fillId="5" borderId="15" xfId="0" applyNumberFormat="1" applyFill="1" applyBorder="1" applyAlignment="1">
      <alignment horizontal="center" vertical="center"/>
    </xf>
    <xf numFmtId="2" fontId="0" fillId="5" borderId="1" xfId="0" applyNumberFormat="1" applyFill="1" applyBorder="1" applyAlignment="1">
      <alignment horizontal="center" vertical="center" wrapText="1"/>
    </xf>
    <xf numFmtId="2" fontId="0" fillId="5" borderId="1" xfId="0" applyNumberFormat="1" applyFill="1" applyBorder="1" applyAlignment="1">
      <alignment horizontal="center" vertical="center"/>
    </xf>
    <xf numFmtId="2" fontId="10" fillId="0" borderId="14" xfId="0" applyNumberFormat="1" applyFont="1" applyBorder="1" applyAlignment="1">
      <alignment horizontal="center" vertical="center" wrapText="1"/>
    </xf>
    <xf numFmtId="2" fontId="10" fillId="0" borderId="15" xfId="0" applyNumberFormat="1" applyFont="1" applyBorder="1" applyAlignment="1">
      <alignment horizontal="center" vertical="center" wrapText="1"/>
    </xf>
    <xf numFmtId="2" fontId="54" fillId="0" borderId="14" xfId="0" applyNumberFormat="1" applyFont="1" applyBorder="1" applyAlignment="1">
      <alignment horizontal="center" vertical="center" wrapText="1"/>
    </xf>
    <xf numFmtId="2" fontId="0" fillId="39" borderId="14" xfId="0" applyNumberFormat="1" applyFill="1" applyBorder="1" applyAlignment="1">
      <alignment horizontal="center" vertical="center"/>
    </xf>
    <xf numFmtId="0" fontId="39" fillId="0" borderId="14" xfId="0" applyFont="1" applyBorder="1" applyAlignment="1">
      <alignment horizontal="center"/>
    </xf>
    <xf numFmtId="2" fontId="0" fillId="39" borderId="15" xfId="0" applyNumberFormat="1" applyFill="1" applyBorder="1" applyAlignment="1">
      <alignment horizontal="center" vertical="center"/>
    </xf>
    <xf numFmtId="0" fontId="0" fillId="39" borderId="15" xfId="0" applyFill="1" applyBorder="1" applyAlignment="1">
      <alignment horizontal="center" vertical="center"/>
    </xf>
    <xf numFmtId="0" fontId="6" fillId="0" borderId="15" xfId="3" applyBorder="1" applyAlignment="1" applyProtection="1">
      <alignment horizontal="center"/>
    </xf>
    <xf numFmtId="0" fontId="6" fillId="0" borderId="0" xfId="3" applyAlignment="1" applyProtection="1">
      <alignment horizontal="center"/>
    </xf>
    <xf numFmtId="0" fontId="0" fillId="39" borderId="14" xfId="0" applyFill="1" applyBorder="1" applyAlignment="1">
      <alignment horizontal="center" vertical="center"/>
    </xf>
    <xf numFmtId="0" fontId="0" fillId="5" borderId="14" xfId="0" applyFill="1" applyBorder="1" applyAlignment="1">
      <alignment horizontal="center" vertical="center"/>
    </xf>
    <xf numFmtId="2" fontId="5" fillId="5" borderId="5" xfId="0" applyNumberFormat="1" applyFont="1" applyFill="1" applyBorder="1" applyAlignment="1">
      <alignment horizontal="center" vertical="center"/>
    </xf>
    <xf numFmtId="2" fontId="0" fillId="0" borderId="11" xfId="0" applyNumberFormat="1" applyBorder="1" applyAlignment="1">
      <alignment horizontal="center"/>
    </xf>
    <xf numFmtId="2" fontId="5" fillId="0" borderId="5" xfId="0" applyNumberFormat="1" applyFont="1" applyBorder="1" applyAlignment="1">
      <alignment horizontal="center" vertical="center"/>
    </xf>
    <xf numFmtId="2" fontId="0" fillId="39" borderId="3" xfId="0" applyNumberFormat="1" applyFill="1" applyBorder="1" applyAlignment="1">
      <alignment horizontal="center" vertical="center"/>
    </xf>
    <xf numFmtId="2" fontId="5" fillId="0" borderId="6" xfId="0" applyNumberFormat="1" applyFont="1" applyBorder="1" applyAlignment="1">
      <alignment horizontal="center" vertical="center"/>
    </xf>
    <xf numFmtId="2" fontId="0" fillId="39" borderId="13" xfId="0" applyNumberFormat="1" applyFill="1" applyBorder="1" applyAlignment="1">
      <alignment horizontal="center" vertical="center"/>
    </xf>
    <xf numFmtId="2" fontId="0" fillId="39" borderId="1" xfId="0" applyNumberFormat="1" applyFill="1" applyBorder="1" applyAlignment="1">
      <alignment horizontal="center" vertical="center" wrapText="1"/>
    </xf>
    <xf numFmtId="2" fontId="0" fillId="39" borderId="15" xfId="0" applyNumberFormat="1" applyFill="1" applyBorder="1" applyAlignment="1">
      <alignment horizontal="center" vertical="center" wrapText="1"/>
    </xf>
    <xf numFmtId="0" fontId="6" fillId="0" borderId="8" xfId="3" applyBorder="1" applyAlignment="1" applyProtection="1">
      <alignment horizontal="left" vertical="center" wrapText="1" indent="1"/>
    </xf>
    <xf numFmtId="0" fontId="39" fillId="0" borderId="5" xfId="0" applyFont="1" applyBorder="1" applyAlignment="1">
      <alignment horizontal="center"/>
    </xf>
    <xf numFmtId="1" fontId="0" fillId="0" borderId="15" xfId="0" applyNumberFormat="1" applyBorder="1" applyAlignment="1">
      <alignment horizontal="center" vertical="center"/>
    </xf>
    <xf numFmtId="1" fontId="0" fillId="0" borderId="1" xfId="0" applyNumberFormat="1" applyBorder="1" applyAlignment="1">
      <alignment horizontal="center" vertical="center"/>
    </xf>
    <xf numFmtId="0" fontId="39" fillId="0" borderId="3" xfId="0" applyFont="1" applyBorder="1" applyAlignment="1">
      <alignment horizontal="center"/>
    </xf>
    <xf numFmtId="0" fontId="0" fillId="0" borderId="11" xfId="0" applyBorder="1"/>
    <xf numFmtId="0" fontId="0" fillId="4" borderId="43" xfId="0" applyFill="1" applyBorder="1" applyAlignment="1">
      <alignment horizontal="center" vertical="center"/>
    </xf>
    <xf numFmtId="0" fontId="0" fillId="5" borderId="43" xfId="0" applyFill="1" applyBorder="1" applyAlignment="1">
      <alignment horizontal="center" vertical="center"/>
    </xf>
    <xf numFmtId="0" fontId="0" fillId="6" borderId="43" xfId="0" applyFill="1" applyBorder="1" applyAlignment="1">
      <alignment horizontal="center" vertical="center"/>
    </xf>
    <xf numFmtId="0" fontId="0" fillId="7" borderId="43" xfId="0" applyFill="1" applyBorder="1" applyAlignment="1">
      <alignment horizontal="center" vertical="center"/>
    </xf>
    <xf numFmtId="2" fontId="0" fillId="5" borderId="5" xfId="0" applyNumberFormat="1" applyFill="1" applyBorder="1" applyAlignment="1">
      <alignment horizontal="center" vertical="center" wrapText="1"/>
    </xf>
    <xf numFmtId="2" fontId="51" fillId="0" borderId="6" xfId="0" applyNumberFormat="1" applyFont="1" applyBorder="1" applyAlignment="1">
      <alignment horizontal="center" vertical="center" wrapText="1"/>
    </xf>
    <xf numFmtId="0" fontId="2" fillId="0" borderId="9" xfId="0" applyFont="1" applyBorder="1" applyAlignment="1">
      <alignment horizontal="center" vertical="center" wrapText="1"/>
    </xf>
    <xf numFmtId="2" fontId="40" fillId="0" borderId="13" xfId="0" applyNumberFormat="1" applyFont="1" applyBorder="1" applyAlignment="1">
      <alignment horizontal="center" vertical="center" wrapText="1"/>
    </xf>
    <xf numFmtId="2" fontId="5" fillId="0" borderId="7" xfId="0" applyNumberFormat="1" applyFont="1" applyBorder="1" applyAlignment="1">
      <alignment horizontal="center" vertical="center"/>
    </xf>
    <xf numFmtId="2" fontId="52" fillId="0" borderId="4" xfId="0" applyNumberFormat="1" applyFont="1" applyBorder="1" applyAlignment="1">
      <alignment horizontal="center" vertical="center" wrapText="1"/>
    </xf>
    <xf numFmtId="2" fontId="52" fillId="0" borderId="6" xfId="0" applyNumberFormat="1" applyFont="1" applyBorder="1" applyAlignment="1">
      <alignment horizontal="center" vertical="center" wrapText="1"/>
    </xf>
    <xf numFmtId="2" fontId="52" fillId="0" borderId="5" xfId="0" applyNumberFormat="1" applyFont="1" applyBorder="1" applyAlignment="1">
      <alignment horizontal="center" vertical="center" wrapText="1"/>
    </xf>
    <xf numFmtId="2" fontId="52" fillId="0" borderId="2" xfId="0" applyNumberFormat="1" applyFont="1" applyBorder="1" applyAlignment="1">
      <alignment horizontal="center" vertical="center" wrapText="1"/>
    </xf>
    <xf numFmtId="0" fontId="0" fillId="5" borderId="3" xfId="0" applyFill="1" applyBorder="1" applyAlignment="1">
      <alignment horizontal="center" vertical="center" wrapText="1"/>
    </xf>
    <xf numFmtId="0" fontId="0" fillId="5" borderId="6" xfId="0" applyFill="1" applyBorder="1" applyAlignment="1">
      <alignment horizontal="center" vertical="center" wrapText="1"/>
    </xf>
    <xf numFmtId="2" fontId="55" fillId="0" borderId="7" xfId="0" applyNumberFormat="1" applyFont="1" applyBorder="1" applyAlignment="1">
      <alignment horizontal="center" vertical="center" wrapText="1"/>
    </xf>
    <xf numFmtId="2" fontId="55" fillId="0" borderId="6" xfId="0" applyNumberFormat="1" applyFont="1" applyBorder="1" applyAlignment="1">
      <alignment horizontal="center" vertical="center" wrapText="1"/>
    </xf>
    <xf numFmtId="2" fontId="10" fillId="0" borderId="10" xfId="0" applyNumberFormat="1" applyFont="1" applyBorder="1" applyAlignment="1">
      <alignment horizontal="center" vertical="center" wrapText="1"/>
    </xf>
    <xf numFmtId="2" fontId="10" fillId="0" borderId="13" xfId="0" applyNumberFormat="1" applyFont="1" applyBorder="1" applyAlignment="1">
      <alignment horizontal="center" vertical="center" wrapText="1"/>
    </xf>
    <xf numFmtId="2" fontId="54" fillId="0" borderId="11" xfId="0" applyNumberFormat="1" applyFont="1" applyBorder="1" applyAlignment="1">
      <alignment horizontal="center" vertical="center" wrapText="1"/>
    </xf>
    <xf numFmtId="2" fontId="54" fillId="0" borderId="13" xfId="0" applyNumberFormat="1" applyFont="1" applyBorder="1" applyAlignment="1">
      <alignment horizontal="center" vertical="center" wrapText="1"/>
    </xf>
    <xf numFmtId="0" fontId="0" fillId="0" borderId="2" xfId="0" applyBorder="1" applyAlignment="1">
      <alignment horizontal="center"/>
    </xf>
    <xf numFmtId="9" fontId="1" fillId="0" borderId="13" xfId="1" applyBorder="1" applyAlignment="1">
      <alignment horizontal="center" vertical="center"/>
    </xf>
    <xf numFmtId="0" fontId="6" fillId="0" borderId="7" xfId="3" applyBorder="1" applyAlignment="1" applyProtection="1">
      <alignment horizontal="center" vertical="center"/>
    </xf>
    <xf numFmtId="0" fontId="0" fillId="0" borderId="12" xfId="0" applyBorder="1" applyAlignment="1">
      <alignment horizontal="center" vertical="center" wrapText="1"/>
    </xf>
    <xf numFmtId="2" fontId="0" fillId="5" borderId="3" xfId="0" applyNumberFormat="1" applyFill="1" applyBorder="1" applyAlignment="1">
      <alignment horizontal="center" vertical="center" wrapText="1"/>
    </xf>
    <xf numFmtId="2" fontId="5" fillId="0" borderId="14" xfId="0" applyNumberFormat="1" applyFont="1" applyBorder="1" applyAlignment="1">
      <alignment horizontal="center" vertical="center" wrapText="1"/>
    </xf>
    <xf numFmtId="2" fontId="32" fillId="0" borderId="3" xfId="0" applyNumberFormat="1" applyFont="1" applyBorder="1" applyAlignment="1">
      <alignment horizontal="center" vertical="center" wrapText="1"/>
    </xf>
    <xf numFmtId="2" fontId="35" fillId="0" borderId="3" xfId="0" applyNumberFormat="1" applyFont="1" applyBorder="1" applyAlignment="1">
      <alignment horizontal="center" vertical="center" wrapText="1"/>
    </xf>
    <xf numFmtId="2" fontId="35" fillId="0" borderId="14" xfId="0" applyNumberFormat="1" applyFont="1" applyBorder="1" applyAlignment="1">
      <alignment horizontal="center" vertical="center" wrapText="1"/>
    </xf>
    <xf numFmtId="2" fontId="32" fillId="0" borderId="13" xfId="0" applyNumberFormat="1" applyFont="1" applyBorder="1" applyAlignment="1">
      <alignment horizontal="center" vertical="center" wrapText="1"/>
    </xf>
    <xf numFmtId="9" fontId="1" fillId="0" borderId="14" xfId="1" applyBorder="1" applyAlignment="1">
      <alignment horizontal="center" vertical="center" wrapText="1"/>
    </xf>
    <xf numFmtId="2" fontId="51" fillId="0" borderId="3" xfId="0" applyNumberFormat="1" applyFont="1" applyBorder="1" applyAlignment="1">
      <alignment horizontal="center" vertical="center" wrapText="1"/>
    </xf>
    <xf numFmtId="0" fontId="6" fillId="0" borderId="8" xfId="3" applyBorder="1" applyAlignment="1" applyProtection="1">
      <alignment horizontal="center" vertical="center" wrapText="1"/>
    </xf>
    <xf numFmtId="0" fontId="6" fillId="0" borderId="2" xfId="3" applyBorder="1" applyAlignment="1" applyProtection="1">
      <alignment horizontal="center"/>
    </xf>
    <xf numFmtId="0" fontId="6" fillId="0" borderId="4" xfId="3" applyBorder="1" applyAlignment="1" applyProtection="1">
      <alignment horizontal="center" vertical="center" wrapText="1"/>
    </xf>
    <xf numFmtId="9" fontId="1" fillId="0" borderId="2" xfId="1" applyBorder="1" applyAlignment="1">
      <alignment horizontal="center" vertical="center" wrapText="1"/>
    </xf>
    <xf numFmtId="0" fontId="6" fillId="0" borderId="7" xfId="3" applyBorder="1" applyAlignment="1" applyProtection="1">
      <alignment horizontal="center"/>
    </xf>
    <xf numFmtId="2" fontId="0" fillId="39" borderId="6" xfId="0" applyNumberFormat="1" applyFill="1" applyBorder="1" applyAlignment="1">
      <alignment horizontal="center" vertical="center"/>
    </xf>
    <xf numFmtId="2" fontId="0" fillId="5" borderId="4" xfId="0" applyNumberFormat="1" applyFill="1" applyBorder="1" applyAlignment="1">
      <alignment horizontal="center" vertical="center" wrapText="1"/>
    </xf>
    <xf numFmtId="2" fontId="0" fillId="5" borderId="8" xfId="0" applyNumberFormat="1" applyFill="1" applyBorder="1" applyAlignment="1">
      <alignment horizontal="center" vertical="center" wrapText="1"/>
    </xf>
    <xf numFmtId="9" fontId="1" fillId="0" borderId="66" xfId="1" applyBorder="1" applyAlignment="1">
      <alignment horizontal="center" vertical="center"/>
    </xf>
    <xf numFmtId="9" fontId="1" fillId="0" borderId="51" xfId="1" applyBorder="1" applyAlignment="1">
      <alignment horizontal="center" vertical="center"/>
    </xf>
    <xf numFmtId="9" fontId="1" fillId="0" borderId="75" xfId="1" applyBorder="1" applyAlignment="1">
      <alignment horizontal="center" vertical="center"/>
    </xf>
    <xf numFmtId="2" fontId="52" fillId="0" borderId="13" xfId="0" applyNumberFormat="1" applyFont="1" applyBorder="1" applyAlignment="1">
      <alignment horizontal="center" vertical="center" wrapText="1"/>
    </xf>
    <xf numFmtId="4" fontId="0" fillId="0" borderId="3" xfId="0" applyNumberFormat="1" applyBorder="1" applyAlignment="1">
      <alignment horizontal="center" vertical="center"/>
    </xf>
    <xf numFmtId="0" fontId="6" fillId="0" borderId="2" xfId="3" applyBorder="1" applyAlignment="1" applyProtection="1">
      <alignment horizontal="center" vertical="center"/>
    </xf>
    <xf numFmtId="0" fontId="6" fillId="0" borderId="5" xfId="3" applyBorder="1" applyAlignment="1" applyProtection="1">
      <alignment horizontal="center"/>
    </xf>
    <xf numFmtId="0" fontId="34" fillId="2" borderId="19" xfId="0" quotePrefix="1" applyFont="1" applyFill="1" applyBorder="1" applyAlignment="1">
      <alignment horizontal="center" vertical="center" wrapText="1"/>
    </xf>
    <xf numFmtId="0" fontId="31" fillId="2" borderId="18" xfId="0" quotePrefix="1" applyFont="1" applyFill="1" applyBorder="1" applyAlignment="1">
      <alignment horizontal="center" vertical="center" wrapText="1"/>
    </xf>
    <xf numFmtId="0" fontId="31" fillId="2" borderId="15" xfId="0" quotePrefix="1" applyFont="1" applyFill="1" applyBorder="1" applyAlignment="1">
      <alignment horizontal="center" vertical="center" wrapText="1"/>
    </xf>
    <xf numFmtId="2" fontId="40" fillId="39" borderId="12" xfId="0" applyNumberFormat="1" applyFont="1" applyFill="1" applyBorder="1" applyAlignment="1">
      <alignment horizontal="center" vertical="center" wrapText="1"/>
    </xf>
    <xf numFmtId="2" fontId="53" fillId="0" borderId="1" xfId="0" applyNumberFormat="1" applyFont="1" applyBorder="1" applyAlignment="1">
      <alignment horizontal="center" vertical="center" wrapText="1"/>
    </xf>
    <xf numFmtId="4" fontId="0" fillId="0" borderId="14" xfId="0" applyNumberFormat="1" applyBorder="1" applyAlignment="1">
      <alignment horizontal="center" vertical="center"/>
    </xf>
    <xf numFmtId="0" fontId="6" fillId="0" borderId="7" xfId="3" applyBorder="1" applyAlignment="1" applyProtection="1">
      <alignment horizontal="center" vertical="center" wrapText="1"/>
    </xf>
    <xf numFmtId="2" fontId="6" fillId="0" borderId="7" xfId="3" applyNumberFormat="1" applyBorder="1" applyAlignment="1" applyProtection="1">
      <alignment horizontal="center" vertical="center" wrapText="1"/>
    </xf>
    <xf numFmtId="0" fontId="6" fillId="0" borderId="5" xfId="3" applyBorder="1" applyAlignment="1" applyProtection="1">
      <alignment horizontal="center" vertical="center" wrapText="1"/>
    </xf>
    <xf numFmtId="2" fontId="0" fillId="5" borderId="6" xfId="0" applyNumberFormat="1" applyFill="1" applyBorder="1" applyAlignment="1">
      <alignment horizontal="center" vertical="center"/>
    </xf>
    <xf numFmtId="2" fontId="5" fillId="5" borderId="6" xfId="0" applyNumberFormat="1" applyFont="1" applyFill="1" applyBorder="1" applyAlignment="1">
      <alignment horizontal="center" vertical="center"/>
    </xf>
    <xf numFmtId="0" fontId="6" fillId="0" borderId="8" xfId="3" applyBorder="1" applyAlignment="1" applyProtection="1">
      <alignment horizontal="center" vertical="center"/>
    </xf>
    <xf numFmtId="0" fontId="0" fillId="5" borderId="5" xfId="0" applyFill="1" applyBorder="1" applyAlignment="1">
      <alignment horizontal="center" vertical="center" wrapText="1"/>
    </xf>
    <xf numFmtId="0" fontId="6" fillId="0" borderId="4" xfId="3" applyBorder="1" applyAlignment="1" applyProtection="1">
      <alignment horizontal="center" vertical="center"/>
    </xf>
    <xf numFmtId="0" fontId="2" fillId="0" borderId="2" xfId="0" applyFont="1" applyBorder="1"/>
    <xf numFmtId="2" fontId="5" fillId="5" borderId="11" xfId="0" applyNumberFormat="1" applyFont="1" applyFill="1" applyBorder="1" applyAlignment="1">
      <alignment horizontal="center" vertical="center"/>
    </xf>
    <xf numFmtId="0" fontId="6" fillId="0" borderId="3" xfId="3" applyBorder="1" applyAlignment="1" applyProtection="1">
      <alignment horizontal="center" vertical="center"/>
    </xf>
    <xf numFmtId="2" fontId="0" fillId="5" borderId="11" xfId="0" applyNumberFormat="1" applyFill="1" applyBorder="1" applyAlignment="1">
      <alignment horizontal="center" vertical="center"/>
    </xf>
    <xf numFmtId="2" fontId="51" fillId="0" borderId="8" xfId="0" applyNumberFormat="1" applyFont="1" applyBorder="1" applyAlignment="1">
      <alignment horizontal="center" vertical="center" wrapText="1"/>
    </xf>
    <xf numFmtId="2" fontId="40" fillId="39" borderId="6" xfId="0" applyNumberFormat="1" applyFont="1" applyFill="1" applyBorder="1" applyAlignment="1">
      <alignment horizontal="center" vertical="center" wrapText="1"/>
    </xf>
    <xf numFmtId="2" fontId="40" fillId="39" borderId="7" xfId="0" applyNumberFormat="1" applyFont="1" applyFill="1" applyBorder="1" applyAlignment="1">
      <alignment horizontal="center" vertical="center" wrapText="1"/>
    </xf>
    <xf numFmtId="2" fontId="53" fillId="0" borderId="2" xfId="0" applyNumberFormat="1" applyFont="1" applyBorder="1" applyAlignment="1">
      <alignment horizontal="center" vertical="center" wrapText="1"/>
    </xf>
    <xf numFmtId="2" fontId="53" fillId="0" borderId="7" xfId="0" applyNumberFormat="1" applyFont="1" applyBorder="1" applyAlignment="1">
      <alignment horizontal="center" vertical="center" wrapText="1"/>
    </xf>
    <xf numFmtId="2" fontId="53" fillId="0" borderId="5" xfId="0" applyNumberFormat="1" applyFont="1" applyBorder="1" applyAlignment="1">
      <alignment horizontal="center" vertical="center" wrapText="1"/>
    </xf>
    <xf numFmtId="2" fontId="8" fillId="0" borderId="6" xfId="0" applyNumberFormat="1" applyFont="1" applyBorder="1"/>
    <xf numFmtId="4" fontId="50" fillId="0" borderId="2" xfId="0" applyNumberFormat="1" applyFont="1" applyBorder="1" applyAlignment="1">
      <alignment horizontal="center" vertical="center"/>
    </xf>
    <xf numFmtId="2" fontId="8" fillId="5" borderId="6" xfId="0" applyNumberFormat="1" applyFont="1" applyFill="1" applyBorder="1" applyAlignment="1">
      <alignment horizontal="center"/>
    </xf>
    <xf numFmtId="4" fontId="0" fillId="0" borderId="2" xfId="0" applyNumberFormat="1" applyBorder="1" applyAlignment="1">
      <alignment horizontal="center" vertical="center"/>
    </xf>
    <xf numFmtId="4" fontId="0" fillId="0" borderId="4" xfId="0" applyNumberFormat="1" applyBorder="1" applyAlignment="1">
      <alignment horizontal="center" vertical="center"/>
    </xf>
    <xf numFmtId="4" fontId="0" fillId="0" borderId="8" xfId="0" applyNumberFormat="1" applyBorder="1" applyAlignment="1">
      <alignment horizontal="center" vertical="center"/>
    </xf>
    <xf numFmtId="4" fontId="0" fillId="0" borderId="7" xfId="0" applyNumberFormat="1" applyBorder="1" applyAlignment="1">
      <alignment horizontal="center" vertical="center"/>
    </xf>
    <xf numFmtId="2" fontId="8" fillId="0" borderId="6" xfId="0" applyNumberFormat="1" applyFont="1" applyBorder="1" applyAlignment="1">
      <alignment horizontal="center"/>
    </xf>
    <xf numFmtId="0" fontId="6" fillId="0" borderId="8" xfId="3" applyBorder="1" applyAlignment="1" applyProtection="1">
      <alignment horizontal="center"/>
    </xf>
    <xf numFmtId="0" fontId="6" fillId="0" borderId="5" xfId="3" applyBorder="1" applyAlignment="1" applyProtection="1">
      <alignment horizontal="center" vertical="center"/>
    </xf>
    <xf numFmtId="0" fontId="6" fillId="0" borderId="4" xfId="3" applyBorder="1" applyAlignment="1" applyProtection="1">
      <alignment horizontal="center"/>
    </xf>
    <xf numFmtId="0" fontId="5" fillId="0" borderId="6" xfId="0" applyFont="1" applyBorder="1" applyAlignment="1">
      <alignment horizontal="center" vertical="center" wrapText="1"/>
    </xf>
    <xf numFmtId="2" fontId="52" fillId="0" borderId="12" xfId="0" applyNumberFormat="1" applyFont="1" applyBorder="1" applyAlignment="1">
      <alignment horizontal="center" vertical="center" wrapText="1"/>
    </xf>
    <xf numFmtId="2" fontId="0" fillId="0" borderId="23" xfId="0" applyNumberFormat="1" applyBorder="1" applyAlignment="1">
      <alignment horizontal="center" vertical="center" wrapText="1"/>
    </xf>
    <xf numFmtId="4" fontId="0" fillId="0" borderId="6" xfId="0" applyNumberFormat="1" applyBorder="1" applyAlignment="1">
      <alignment horizontal="center" vertical="center" wrapText="1"/>
    </xf>
    <xf numFmtId="4" fontId="0" fillId="0" borderId="5" xfId="0" applyNumberFormat="1" applyBorder="1" applyAlignment="1">
      <alignment horizontal="center" vertical="center" wrapText="1"/>
    </xf>
    <xf numFmtId="2" fontId="32" fillId="0" borderId="61" xfId="0" applyNumberFormat="1" applyFont="1" applyBorder="1" applyAlignment="1">
      <alignment horizontal="center" vertical="center" wrapText="1"/>
    </xf>
    <xf numFmtId="2" fontId="24" fillId="0" borderId="1" xfId="0" applyNumberFormat="1" applyFont="1" applyBorder="1" applyAlignment="1">
      <alignment horizontal="center" vertical="center" wrapText="1"/>
    </xf>
    <xf numFmtId="0" fontId="40" fillId="0" borderId="7" xfId="0" applyFont="1" applyBorder="1" applyAlignment="1">
      <alignment horizontal="center" vertical="center"/>
    </xf>
    <xf numFmtId="4" fontId="0" fillId="0" borderId="1" xfId="0" applyNumberFormat="1" applyBorder="1" applyAlignment="1">
      <alignment horizontal="center" vertical="center"/>
    </xf>
    <xf numFmtId="0" fontId="4" fillId="0" borderId="11" xfId="0" applyFont="1" applyBorder="1" applyAlignment="1">
      <alignment horizontal="center" vertical="center" wrapText="1"/>
    </xf>
    <xf numFmtId="0" fontId="4" fillId="0" borderId="10" xfId="0" applyFont="1" applyBorder="1" applyAlignment="1">
      <alignment horizontal="center" vertical="center" wrapText="1"/>
    </xf>
    <xf numFmtId="2" fontId="5" fillId="0" borderId="8" xfId="0" applyNumberFormat="1" applyFont="1" applyBorder="1" applyAlignment="1">
      <alignment horizontal="center" vertical="center"/>
    </xf>
    <xf numFmtId="0" fontId="6" fillId="0" borderId="14" xfId="3" applyBorder="1" applyAlignment="1" applyProtection="1">
      <alignment horizontal="center" vertical="center"/>
    </xf>
    <xf numFmtId="0" fontId="0" fillId="39" borderId="1" xfId="0" applyFill="1" applyBorder="1" applyAlignment="1">
      <alignment horizontal="center" vertical="center"/>
    </xf>
    <xf numFmtId="0" fontId="0" fillId="39" borderId="7" xfId="0" applyFill="1" applyBorder="1" applyAlignment="1">
      <alignment horizontal="center" vertical="center"/>
    </xf>
    <xf numFmtId="9" fontId="1" fillId="0" borderId="4" xfId="1" applyBorder="1" applyAlignment="1">
      <alignment horizontal="center" vertical="center"/>
    </xf>
    <xf numFmtId="9" fontId="1" fillId="0" borderId="8" xfId="1" applyBorder="1" applyAlignment="1">
      <alignment horizontal="center" vertical="center"/>
    </xf>
    <xf numFmtId="9" fontId="1" fillId="0" borderId="5" xfId="1" applyBorder="1" applyAlignment="1">
      <alignment horizontal="center" vertical="center"/>
    </xf>
    <xf numFmtId="2" fontId="51" fillId="0" borderId="6" xfId="0" applyNumberFormat="1" applyFont="1" applyBorder="1" applyAlignment="1">
      <alignment horizontal="center" vertical="top" wrapText="1"/>
    </xf>
    <xf numFmtId="2" fontId="51" fillId="0" borderId="2" xfId="0" applyNumberFormat="1" applyFont="1" applyBorder="1" applyAlignment="1">
      <alignment horizontal="center" vertical="top" wrapText="1"/>
    </xf>
    <xf numFmtId="2" fontId="51" fillId="39" borderId="7" xfId="0" applyNumberFormat="1" applyFont="1" applyFill="1" applyBorder="1" applyAlignment="1">
      <alignment horizontal="center" vertical="center" wrapText="1"/>
    </xf>
    <xf numFmtId="2" fontId="51" fillId="39" borderId="6" xfId="0" applyNumberFormat="1" applyFont="1" applyFill="1" applyBorder="1" applyAlignment="1">
      <alignment horizontal="center" vertical="center" wrapText="1"/>
    </xf>
    <xf numFmtId="9" fontId="1" fillId="0" borderId="9" xfId="1" applyBorder="1" applyAlignment="1">
      <alignment horizontal="center" vertical="center"/>
    </xf>
    <xf numFmtId="2" fontId="0" fillId="0" borderId="83" xfId="0" applyNumberFormat="1" applyBorder="1" applyAlignment="1">
      <alignment horizontal="center" vertical="center"/>
    </xf>
    <xf numFmtId="2" fontId="0" fillId="39" borderId="84" xfId="0" applyNumberFormat="1" applyFill="1" applyBorder="1" applyAlignment="1">
      <alignment horizontal="center" vertical="center"/>
    </xf>
    <xf numFmtId="2" fontId="0" fillId="0" borderId="84" xfId="0" applyNumberFormat="1" applyBorder="1" applyAlignment="1">
      <alignment horizontal="center" vertical="center"/>
    </xf>
    <xf numFmtId="2" fontId="0" fillId="0" borderId="85" xfId="0" applyNumberFormat="1" applyBorder="1" applyAlignment="1">
      <alignment horizontal="center" vertical="center"/>
    </xf>
    <xf numFmtId="2" fontId="0" fillId="39" borderId="85" xfId="0" applyNumberFormat="1" applyFill="1" applyBorder="1" applyAlignment="1">
      <alignment horizontal="center" vertical="center"/>
    </xf>
    <xf numFmtId="2" fontId="4" fillId="0" borderId="6" xfId="0" applyNumberFormat="1" applyFont="1" applyBorder="1" applyAlignment="1">
      <alignment horizontal="center" vertical="center" wrapText="1"/>
    </xf>
    <xf numFmtId="2" fontId="2" fillId="2" borderId="2" xfId="0" applyNumberFormat="1" applyFont="1" applyFill="1" applyBorder="1" applyAlignment="1">
      <alignment horizontal="center" vertical="center" wrapText="1"/>
    </xf>
    <xf numFmtId="2" fontId="4" fillId="0" borderId="11" xfId="0" applyNumberFormat="1" applyFont="1" applyBorder="1" applyAlignment="1">
      <alignment horizontal="center" vertical="center" wrapText="1"/>
    </xf>
    <xf numFmtId="2" fontId="10" fillId="39" borderId="87" xfId="0" applyNumberFormat="1" applyFont="1" applyFill="1" applyBorder="1" applyAlignment="1">
      <alignment horizontal="center" vertical="center" wrapText="1"/>
    </xf>
    <xf numFmtId="2" fontId="0" fillId="39" borderId="87" xfId="0" applyNumberFormat="1" applyFill="1" applyBorder="1" applyAlignment="1">
      <alignment horizontal="center" vertical="center"/>
    </xf>
    <xf numFmtId="2" fontId="10" fillId="39" borderId="88" xfId="0" applyNumberFormat="1" applyFont="1" applyFill="1" applyBorder="1" applyAlignment="1">
      <alignment horizontal="center" vertical="center" wrapText="1"/>
    </xf>
    <xf numFmtId="2" fontId="4" fillId="39" borderId="86" xfId="0" applyNumberFormat="1" applyFont="1" applyFill="1" applyBorder="1" applyAlignment="1">
      <alignment horizontal="center" vertical="center" wrapText="1"/>
    </xf>
    <xf numFmtId="2" fontId="10" fillId="39" borderId="89" xfId="0" applyNumberFormat="1" applyFont="1" applyFill="1" applyBorder="1" applyAlignment="1">
      <alignment horizontal="center" vertical="center" wrapText="1"/>
    </xf>
    <xf numFmtId="2" fontId="10" fillId="39" borderId="84" xfId="0" applyNumberFormat="1" applyFont="1" applyFill="1" applyBorder="1" applyAlignment="1">
      <alignment horizontal="center" vertical="center" wrapText="1"/>
    </xf>
    <xf numFmtId="2" fontId="0" fillId="0" borderId="2" xfId="0" applyNumberFormat="1" applyBorder="1" applyAlignment="1">
      <alignment vertical="center"/>
    </xf>
    <xf numFmtId="2" fontId="0" fillId="39" borderId="86" xfId="0" applyNumberFormat="1" applyFill="1" applyBorder="1" applyAlignment="1">
      <alignment horizontal="center" vertical="center" wrapText="1"/>
    </xf>
    <xf numFmtId="2" fontId="0" fillId="39" borderId="84" xfId="0" applyNumberFormat="1" applyFill="1" applyBorder="1" applyAlignment="1">
      <alignment horizontal="center" vertical="center" wrapText="1"/>
    </xf>
    <xf numFmtId="2" fontId="0" fillId="39" borderId="85" xfId="0" applyNumberFormat="1" applyFill="1" applyBorder="1" applyAlignment="1">
      <alignment horizontal="center" vertical="center" wrapText="1"/>
    </xf>
    <xf numFmtId="2" fontId="0" fillId="39" borderId="86" xfId="0" applyNumberFormat="1" applyFill="1" applyBorder="1" applyAlignment="1">
      <alignment horizontal="center" vertical="center"/>
    </xf>
    <xf numFmtId="2" fontId="0" fillId="5" borderId="2" xfId="0" applyNumberFormat="1" applyFill="1" applyBorder="1" applyAlignment="1">
      <alignment horizontal="center" vertical="center"/>
    </xf>
    <xf numFmtId="2" fontId="0" fillId="39" borderId="12" xfId="0" applyNumberFormat="1" applyFill="1" applyBorder="1" applyAlignment="1">
      <alignment horizontal="center" vertical="center"/>
    </xf>
    <xf numFmtId="2" fontId="0" fillId="5" borderId="84" xfId="0" applyNumberFormat="1" applyFill="1" applyBorder="1" applyAlignment="1">
      <alignment horizontal="center" vertical="center" wrapText="1"/>
    </xf>
    <xf numFmtId="2" fontId="0" fillId="5" borderId="85" xfId="0" applyNumberFormat="1" applyFill="1" applyBorder="1" applyAlignment="1">
      <alignment horizontal="center" vertical="center" wrapText="1"/>
    </xf>
    <xf numFmtId="2" fontId="0" fillId="39" borderId="7" xfId="0" applyNumberFormat="1" applyFill="1" applyBorder="1" applyAlignment="1">
      <alignment horizontal="center" vertical="center"/>
    </xf>
    <xf numFmtId="0" fontId="31" fillId="2" borderId="2" xfId="0" applyFont="1" applyFill="1" applyBorder="1" applyAlignment="1">
      <alignment horizontal="center" vertical="center" wrapText="1"/>
    </xf>
    <xf numFmtId="2" fontId="4" fillId="0" borderId="7" xfId="0" applyNumberFormat="1" applyFont="1" applyBorder="1" applyAlignment="1">
      <alignment horizontal="center" vertical="center" wrapText="1"/>
    </xf>
    <xf numFmtId="0" fontId="34" fillId="2" borderId="21" xfId="0" quotePrefix="1" applyFont="1" applyFill="1" applyBorder="1" applyAlignment="1">
      <alignment horizontal="center" vertical="center" wrapText="1"/>
    </xf>
    <xf numFmtId="0" fontId="31" fillId="2" borderId="2" xfId="0" quotePrefix="1" applyFont="1" applyFill="1" applyBorder="1" applyAlignment="1">
      <alignment horizontal="center" vertical="center" wrapText="1"/>
    </xf>
    <xf numFmtId="0" fontId="31" fillId="2" borderId="21" xfId="0" quotePrefix="1" applyFont="1" applyFill="1" applyBorder="1" applyAlignment="1">
      <alignment horizontal="center" vertical="center" wrapText="1"/>
    </xf>
    <xf numFmtId="0" fontId="31" fillId="2" borderId="82" xfId="0" quotePrefix="1" applyFont="1" applyFill="1" applyBorder="1" applyAlignment="1">
      <alignment horizontal="center" vertical="center" wrapText="1"/>
    </xf>
    <xf numFmtId="0" fontId="2" fillId="2" borderId="79" xfId="0" applyFont="1" applyFill="1" applyBorder="1" applyAlignment="1">
      <alignment horizontal="center" vertical="center" wrapText="1"/>
    </xf>
    <xf numFmtId="0" fontId="34" fillId="2" borderId="2" xfId="0" applyFont="1" applyFill="1" applyBorder="1" applyAlignment="1">
      <alignment horizontal="center" vertical="center" wrapText="1"/>
    </xf>
    <xf numFmtId="0" fontId="34" fillId="2" borderId="4" xfId="0" quotePrefix="1" applyFont="1" applyFill="1" applyBorder="1" applyAlignment="1">
      <alignment horizontal="center" vertical="center" wrapText="1"/>
    </xf>
    <xf numFmtId="0" fontId="31" fillId="2" borderId="58" xfId="0" quotePrefix="1" applyFont="1" applyFill="1" applyBorder="1" applyAlignment="1">
      <alignment horizontal="center" vertical="center" wrapText="1"/>
    </xf>
    <xf numFmtId="2" fontId="0" fillId="0" borderId="6" xfId="0" applyNumberFormat="1" applyBorder="1" applyAlignment="1">
      <alignment horizontal="center" vertical="top"/>
    </xf>
    <xf numFmtId="2" fontId="0" fillId="0" borderId="7" xfId="0" applyNumberFormat="1" applyBorder="1" applyAlignment="1">
      <alignment horizontal="center" vertical="top" wrapText="1"/>
    </xf>
    <xf numFmtId="2" fontId="4" fillId="0" borderId="6" xfId="0" applyNumberFormat="1" applyFont="1" applyBorder="1" applyAlignment="1">
      <alignment horizontal="center" vertical="top" wrapText="1"/>
    </xf>
    <xf numFmtId="2" fontId="4" fillId="0" borderId="2" xfId="0" applyNumberFormat="1" applyFont="1" applyBorder="1" applyAlignment="1">
      <alignment horizontal="center" vertical="top" wrapText="1"/>
    </xf>
    <xf numFmtId="2" fontId="0" fillId="0" borderId="2" xfId="0" applyNumberFormat="1" applyBorder="1" applyAlignment="1">
      <alignment horizontal="center" vertical="top"/>
    </xf>
    <xf numFmtId="2" fontId="0" fillId="0" borderId="7" xfId="0" applyNumberFormat="1" applyBorder="1" applyAlignment="1">
      <alignment horizontal="center" vertical="top"/>
    </xf>
    <xf numFmtId="2" fontId="4" fillId="0" borderId="7" xfId="0" applyNumberFormat="1" applyFont="1" applyBorder="1" applyAlignment="1">
      <alignment horizontal="center" vertical="top" wrapText="1"/>
    </xf>
    <xf numFmtId="2" fontId="0" fillId="39" borderId="5" xfId="0" applyNumberFormat="1" applyFill="1" applyBorder="1" applyAlignment="1">
      <alignment horizontal="center" vertical="center"/>
    </xf>
    <xf numFmtId="2" fontId="10" fillId="0" borderId="45" xfId="2054" applyNumberFormat="1" applyFont="1" applyBorder="1" applyAlignment="1">
      <alignment horizontal="center" vertical="center"/>
    </xf>
    <xf numFmtId="2" fontId="10" fillId="0" borderId="45" xfId="2054" applyNumberFormat="1" applyFont="1" applyBorder="1" applyAlignment="1">
      <alignment horizontal="center" vertical="center" wrapText="1"/>
    </xf>
    <xf numFmtId="0" fontId="4" fillId="0" borderId="45" xfId="0" applyFont="1" applyBorder="1" applyAlignment="1">
      <alignment horizontal="left" vertical="center"/>
    </xf>
    <xf numFmtId="2" fontId="10" fillId="0" borderId="6" xfId="0" applyNumberFormat="1" applyFont="1" applyBorder="1" applyAlignment="1">
      <alignment horizontal="center" vertical="center"/>
    </xf>
    <xf numFmtId="2" fontId="10" fillId="0" borderId="71" xfId="2054" applyNumberFormat="1" applyFont="1" applyBorder="1" applyAlignment="1">
      <alignment horizontal="center" vertical="center"/>
    </xf>
    <xf numFmtId="0" fontId="59" fillId="0" borderId="0" xfId="3" applyFont="1" applyAlignment="1" applyProtection="1">
      <alignment horizontal="center"/>
    </xf>
    <xf numFmtId="0" fontId="59" fillId="0" borderId="8" xfId="3" applyFont="1" applyBorder="1" applyAlignment="1" applyProtection="1">
      <alignment horizontal="center"/>
    </xf>
    <xf numFmtId="0" fontId="59" fillId="0" borderId="6" xfId="3" applyFont="1" applyBorder="1" applyAlignment="1" applyProtection="1">
      <alignment horizontal="center"/>
    </xf>
    <xf numFmtId="2" fontId="0" fillId="39" borderId="83" xfId="0" applyNumberFormat="1" applyFill="1" applyBorder="1" applyAlignment="1">
      <alignment horizontal="center" vertical="center"/>
    </xf>
    <xf numFmtId="0" fontId="59" fillId="0" borderId="15" xfId="3" applyFont="1" applyBorder="1" applyAlignment="1" applyProtection="1">
      <alignment horizontal="center"/>
    </xf>
    <xf numFmtId="0" fontId="59" fillId="0" borderId="1" xfId="3" applyFont="1" applyBorder="1" applyAlignment="1" applyProtection="1">
      <alignment horizontal="center"/>
    </xf>
    <xf numFmtId="2" fontId="0" fillId="0" borderId="5" xfId="0" applyNumberFormat="1" applyBorder="1" applyAlignment="1">
      <alignment horizontal="center" vertical="top" wrapText="1"/>
    </xf>
    <xf numFmtId="2" fontId="4" fillId="0" borderId="5" xfId="0" applyNumberFormat="1" applyFont="1" applyBorder="1" applyAlignment="1">
      <alignment horizontal="center" vertical="center" wrapText="1"/>
    </xf>
    <xf numFmtId="0" fontId="59" fillId="0" borderId="4" xfId="3" applyFont="1" applyBorder="1" applyAlignment="1" applyProtection="1">
      <alignment horizontal="center"/>
    </xf>
    <xf numFmtId="2" fontId="0" fillId="0" borderId="5" xfId="0" applyNumberFormat="1" applyBorder="1" applyAlignment="1">
      <alignment horizontal="center" vertical="top"/>
    </xf>
    <xf numFmtId="2" fontId="0" fillId="5" borderId="8" xfId="0" applyNumberFormat="1" applyFill="1" applyBorder="1" applyAlignment="1">
      <alignment horizontal="center" vertical="center"/>
    </xf>
    <xf numFmtId="0" fontId="59" fillId="0" borderId="5" xfId="3" applyFont="1" applyBorder="1" applyAlignment="1" applyProtection="1">
      <alignment horizontal="center"/>
    </xf>
    <xf numFmtId="2" fontId="5" fillId="5" borderId="8" xfId="0" applyNumberFormat="1" applyFont="1" applyFill="1" applyBorder="1" applyAlignment="1">
      <alignment horizontal="center" vertical="center"/>
    </xf>
    <xf numFmtId="2" fontId="5" fillId="0" borderId="9" xfId="0" applyNumberFormat="1" applyFont="1" applyBorder="1" applyAlignment="1">
      <alignment horizontal="center" vertical="center"/>
    </xf>
    <xf numFmtId="2" fontId="0" fillId="39" borderId="6" xfId="0" applyNumberFormat="1" applyFill="1" applyBorder="1" applyAlignment="1">
      <alignment horizontal="center" vertical="top"/>
    </xf>
    <xf numFmtId="2" fontId="0" fillId="39" borderId="2" xfId="0" applyNumberFormat="1" applyFill="1" applyBorder="1" applyAlignment="1">
      <alignment horizontal="center" vertical="top"/>
    </xf>
    <xf numFmtId="2" fontId="0" fillId="39" borderId="7" xfId="0" applyNumberFormat="1" applyFill="1" applyBorder="1" applyAlignment="1">
      <alignment horizontal="center" vertical="top"/>
    </xf>
    <xf numFmtId="2" fontId="5" fillId="0" borderId="4" xfId="0" applyNumberFormat="1" applyFont="1" applyBorder="1" applyAlignment="1">
      <alignment horizontal="center" vertical="center"/>
    </xf>
    <xf numFmtId="2" fontId="0" fillId="2" borderId="5" xfId="0" applyNumberFormat="1" applyFill="1" applyBorder="1" applyAlignment="1">
      <alignment horizontal="center" vertical="center"/>
    </xf>
    <xf numFmtId="0" fontId="0" fillId="2" borderId="8" xfId="0" applyFill="1" applyBorder="1" applyAlignment="1">
      <alignment horizontal="center" vertical="center"/>
    </xf>
    <xf numFmtId="2" fontId="0" fillId="0" borderId="7" xfId="0" applyNumberFormat="1" applyBorder="1" applyAlignment="1">
      <alignment horizontal="center"/>
    </xf>
    <xf numFmtId="0" fontId="0" fillId="5" borderId="5" xfId="0" applyFill="1" applyBorder="1" applyAlignment="1">
      <alignment horizontal="center" vertical="center"/>
    </xf>
    <xf numFmtId="0" fontId="0" fillId="0" borderId="90" xfId="0" applyBorder="1" applyAlignment="1">
      <alignment horizontal="center" vertical="center" wrapText="1"/>
    </xf>
    <xf numFmtId="0" fontId="0" fillId="0" borderId="91" xfId="0" applyBorder="1" applyAlignment="1">
      <alignment horizontal="center" vertical="center" wrapText="1"/>
    </xf>
    <xf numFmtId="0" fontId="0" fillId="0" borderId="92" xfId="0" applyBorder="1" applyAlignment="1">
      <alignment horizontal="center" vertical="center" wrapText="1"/>
    </xf>
    <xf numFmtId="0" fontId="0" fillId="0" borderId="93" xfId="0" applyBorder="1" applyAlignment="1">
      <alignment horizontal="center" vertical="center" wrapText="1"/>
    </xf>
    <xf numFmtId="0" fontId="0" fillId="0" borderId="94" xfId="0" applyBorder="1" applyAlignment="1">
      <alignment horizontal="center" vertical="center" wrapText="1"/>
    </xf>
    <xf numFmtId="0" fontId="0" fillId="0" borderId="95" xfId="0" applyBorder="1" applyAlignment="1">
      <alignment horizontal="center" vertical="center" wrapText="1"/>
    </xf>
    <xf numFmtId="0" fontId="2" fillId="49" borderId="9" xfId="0" applyFont="1" applyFill="1" applyBorder="1" applyAlignment="1">
      <alignment horizontal="center" vertical="center" wrapText="1"/>
    </xf>
    <xf numFmtId="2" fontId="5" fillId="0" borderId="1" xfId="0" applyNumberFormat="1" applyFont="1" applyBorder="1" applyAlignment="1">
      <alignment horizontal="center" vertical="center"/>
    </xf>
    <xf numFmtId="0" fontId="0" fillId="0" borderId="96" xfId="0" applyBorder="1" applyAlignment="1">
      <alignment horizontal="center" vertical="center" wrapText="1"/>
    </xf>
    <xf numFmtId="0" fontId="0" fillId="0" borderId="97" xfId="0" applyBorder="1" applyAlignment="1">
      <alignment horizontal="center" vertical="center" wrapText="1"/>
    </xf>
    <xf numFmtId="0" fontId="0" fillId="0" borderId="98" xfId="0" applyBorder="1" applyAlignment="1">
      <alignment horizontal="center" vertical="center" wrapText="1"/>
    </xf>
    <xf numFmtId="0" fontId="0" fillId="0" borderId="99" xfId="0" applyBorder="1" applyAlignment="1">
      <alignment horizontal="center" vertical="center" wrapText="1"/>
    </xf>
    <xf numFmtId="0" fontId="0" fillId="0" borderId="100" xfId="0" applyBorder="1" applyAlignment="1">
      <alignment horizontal="center" vertical="center" wrapText="1"/>
    </xf>
    <xf numFmtId="0" fontId="0" fillId="0" borderId="101" xfId="0" applyBorder="1" applyAlignment="1">
      <alignment horizontal="center" vertical="center" wrapText="1"/>
    </xf>
    <xf numFmtId="0" fontId="6" fillId="0" borderId="9" xfId="3" applyBorder="1" applyAlignment="1" applyProtection="1">
      <alignment horizontal="center" vertical="center" wrapText="1"/>
    </xf>
    <xf numFmtId="0" fontId="2" fillId="49" borderId="3" xfId="0" applyFont="1" applyFill="1" applyBorder="1" applyAlignment="1">
      <alignment horizontal="center" vertical="center" wrapText="1"/>
    </xf>
    <xf numFmtId="0" fontId="0" fillId="0" borderId="102" xfId="0" applyBorder="1" applyAlignment="1">
      <alignment horizontal="center" vertical="center" wrapText="1"/>
    </xf>
    <xf numFmtId="0" fontId="2" fillId="49" borderId="4" xfId="0" applyFont="1" applyFill="1" applyBorder="1" applyAlignment="1">
      <alignment horizontal="center" vertical="center" wrapText="1"/>
    </xf>
    <xf numFmtId="2" fontId="0" fillId="0" borderId="100" xfId="0" applyNumberFormat="1" applyBorder="1" applyAlignment="1">
      <alignment horizontal="center" vertical="center" wrapText="1"/>
    </xf>
    <xf numFmtId="2" fontId="0" fillId="0" borderId="102" xfId="0" applyNumberFormat="1" applyBorder="1" applyAlignment="1">
      <alignment horizontal="center" vertical="center" wrapText="1"/>
    </xf>
    <xf numFmtId="2" fontId="0" fillId="0" borderId="101" xfId="0" applyNumberFormat="1" applyBorder="1" applyAlignment="1">
      <alignment horizontal="center" vertical="center" wrapText="1"/>
    </xf>
    <xf numFmtId="2" fontId="50" fillId="0" borderId="97" xfId="0" applyNumberFormat="1" applyFont="1" applyBorder="1" applyAlignment="1">
      <alignment horizontal="center" vertical="center" wrapText="1"/>
    </xf>
    <xf numFmtId="2" fontId="50" fillId="0" borderId="95" xfId="0" applyNumberFormat="1" applyFont="1" applyBorder="1" applyAlignment="1">
      <alignment horizontal="center" vertical="center" wrapText="1"/>
    </xf>
    <xf numFmtId="2" fontId="4" fillId="0" borderId="3" xfId="0" applyNumberFormat="1" applyFont="1" applyBorder="1" applyAlignment="1">
      <alignment horizontal="center" vertical="center" wrapText="1"/>
    </xf>
    <xf numFmtId="2" fontId="4" fillId="5" borderId="5" xfId="0" applyNumberFormat="1" applyFont="1" applyFill="1" applyBorder="1" applyAlignment="1">
      <alignment horizontal="center" vertical="center" wrapText="1"/>
    </xf>
    <xf numFmtId="0" fontId="0" fillId="0" borderId="0" xfId="0" applyAlignment="1">
      <alignment vertical="center" wrapText="1"/>
    </xf>
    <xf numFmtId="0" fontId="2" fillId="2" borderId="2" xfId="0" applyFont="1" applyFill="1" applyBorder="1" applyAlignment="1">
      <alignment horizontal="left" vertical="center" wrapText="1"/>
    </xf>
    <xf numFmtId="0" fontId="0" fillId="0" borderId="10" xfId="0" applyBorder="1" applyAlignment="1">
      <alignment vertical="center" wrapText="1"/>
    </xf>
    <xf numFmtId="0" fontId="0" fillId="0" borderId="11" xfId="0" applyBorder="1" applyAlignment="1">
      <alignment vertical="center" wrapText="1"/>
    </xf>
    <xf numFmtId="0" fontId="0" fillId="0" borderId="11" xfId="0" applyBorder="1" applyAlignment="1">
      <alignment vertical="center"/>
    </xf>
    <xf numFmtId="0" fontId="0" fillId="0" borderId="12" xfId="0" applyBorder="1" applyAlignment="1">
      <alignment vertical="center" wrapText="1"/>
    </xf>
    <xf numFmtId="0" fontId="0" fillId="0" borderId="4" xfId="0" applyBorder="1" applyAlignment="1">
      <alignment vertical="center"/>
    </xf>
    <xf numFmtId="2" fontId="0" fillId="0" borderId="15" xfId="0" applyNumberFormat="1" applyBorder="1" applyAlignment="1">
      <alignment vertical="center" wrapText="1"/>
    </xf>
    <xf numFmtId="0" fontId="0" fillId="0" borderId="6" xfId="0" applyBorder="1" applyAlignment="1">
      <alignment wrapText="1"/>
    </xf>
    <xf numFmtId="0" fontId="0" fillId="0" borderId="5" xfId="0" applyBorder="1" applyAlignment="1">
      <alignment vertical="center"/>
    </xf>
    <xf numFmtId="2" fontId="0" fillId="0" borderId="0" xfId="0" applyNumberFormat="1" applyAlignment="1">
      <alignment vertical="center" wrapText="1"/>
    </xf>
    <xf numFmtId="0" fontId="0" fillId="0" borderId="5" xfId="0" applyBorder="1" applyAlignment="1">
      <alignment vertical="center" wrapText="1"/>
    </xf>
    <xf numFmtId="2" fontId="0" fillId="50" borderId="0" xfId="0" applyNumberFormat="1" applyFill="1" applyAlignment="1">
      <alignment vertical="center" wrapText="1"/>
    </xf>
    <xf numFmtId="0" fontId="0" fillId="50" borderId="6" xfId="0" applyFill="1" applyBorder="1" applyAlignment="1">
      <alignment wrapText="1"/>
    </xf>
    <xf numFmtId="0" fontId="0" fillId="50" borderId="7" xfId="0" applyFill="1" applyBorder="1" applyAlignment="1">
      <alignment wrapText="1"/>
    </xf>
    <xf numFmtId="0" fontId="0" fillId="0" borderId="2" xfId="0" applyBorder="1" applyAlignment="1">
      <alignment vertical="center"/>
    </xf>
    <xf numFmtId="0" fontId="0" fillId="50" borderId="2" xfId="0" applyFill="1" applyBorder="1" applyAlignment="1">
      <alignment vertical="center"/>
    </xf>
    <xf numFmtId="0" fontId="0" fillId="50" borderId="6" xfId="0" applyFill="1" applyBorder="1" applyAlignment="1">
      <alignment horizontal="left" vertical="top" wrapText="1"/>
    </xf>
    <xf numFmtId="0" fontId="0" fillId="50" borderId="6" xfId="0" applyFill="1" applyBorder="1" applyAlignment="1">
      <alignment vertical="center"/>
    </xf>
    <xf numFmtId="0" fontId="0" fillId="0" borderId="13" xfId="0" applyBorder="1" applyAlignment="1">
      <alignment vertical="center"/>
    </xf>
    <xf numFmtId="0" fontId="8" fillId="0" borderId="6" xfId="0" applyFont="1" applyBorder="1" applyAlignment="1">
      <alignment horizontal="left" vertical="center" wrapText="1"/>
    </xf>
    <xf numFmtId="0" fontId="8" fillId="0" borderId="6" xfId="0" applyFont="1" applyBorder="1" applyAlignment="1">
      <alignment vertical="center" wrapText="1"/>
    </xf>
    <xf numFmtId="0" fontId="8" fillId="50" borderId="6" xfId="0" applyFont="1" applyFill="1" applyBorder="1" applyAlignment="1">
      <alignment vertical="center" wrapText="1"/>
    </xf>
    <xf numFmtId="0" fontId="60" fillId="50" borderId="6" xfId="0" applyFont="1" applyFill="1" applyBorder="1" applyAlignment="1">
      <alignment horizontal="left" vertical="top" wrapText="1"/>
    </xf>
    <xf numFmtId="0" fontId="0" fillId="50" borderId="7" xfId="0" applyFill="1" applyBorder="1" applyAlignment="1">
      <alignment vertical="center" wrapText="1"/>
    </xf>
    <xf numFmtId="0" fontId="0" fillId="50" borderId="7" xfId="0" applyFill="1" applyBorder="1" applyAlignment="1">
      <alignment horizontal="left" vertical="top" wrapText="1"/>
    </xf>
    <xf numFmtId="2" fontId="0" fillId="50" borderId="12" xfId="0" applyNumberFormat="1" applyFill="1" applyBorder="1" applyAlignment="1">
      <alignment vertical="center" wrapText="1"/>
    </xf>
    <xf numFmtId="0" fontId="8" fillId="0" borderId="2" xfId="0" applyFont="1" applyBorder="1" applyAlignment="1">
      <alignment horizontal="left" vertical="center" wrapText="1"/>
    </xf>
    <xf numFmtId="0" fontId="8" fillId="0" borderId="2" xfId="0" applyFont="1" applyBorder="1" applyAlignment="1">
      <alignment vertical="center" wrapText="1"/>
    </xf>
    <xf numFmtId="0" fontId="60" fillId="0" borderId="6" xfId="0" applyFont="1" applyBorder="1" applyAlignment="1">
      <alignment horizontal="left" vertical="top" wrapText="1"/>
    </xf>
    <xf numFmtId="0" fontId="8" fillId="50" borderId="11" xfId="0" applyFont="1" applyFill="1" applyBorder="1" applyAlignment="1">
      <alignment vertical="center" wrapText="1"/>
    </xf>
    <xf numFmtId="0" fontId="8" fillId="0" borderId="11" xfId="0" applyFont="1" applyBorder="1" applyAlignment="1">
      <alignment vertical="center" wrapText="1"/>
    </xf>
    <xf numFmtId="0" fontId="60" fillId="0" borderId="7" xfId="0" applyFont="1" applyBorder="1" applyAlignment="1">
      <alignment horizontal="left" vertical="top" wrapText="1"/>
    </xf>
    <xf numFmtId="2" fontId="8" fillId="0" borderId="10" xfId="0" applyNumberFormat="1" applyFont="1" applyBorder="1" applyAlignment="1">
      <alignment vertical="center" wrapText="1"/>
    </xf>
    <xf numFmtId="2" fontId="8" fillId="0" borderId="11" xfId="0" applyNumberFormat="1" applyFont="1" applyBorder="1" applyAlignment="1">
      <alignment vertical="center" wrapText="1"/>
    </xf>
    <xf numFmtId="2" fontId="8" fillId="50" borderId="11" xfId="0" applyNumberFormat="1" applyFont="1" applyFill="1" applyBorder="1" applyAlignment="1">
      <alignment vertical="center" wrapText="1"/>
    </xf>
    <xf numFmtId="0" fontId="0" fillId="0" borderId="7" xfId="0" applyBorder="1" applyAlignment="1">
      <alignment vertical="center"/>
    </xf>
    <xf numFmtId="2" fontId="8" fillId="50" borderId="12" xfId="0" applyNumberFormat="1" applyFont="1" applyFill="1" applyBorder="1" applyAlignment="1">
      <alignment vertical="center" wrapText="1"/>
    </xf>
    <xf numFmtId="0" fontId="0" fillId="50" borderId="49" xfId="0" applyFill="1" applyBorder="1" applyAlignment="1">
      <alignment vertical="center"/>
    </xf>
    <xf numFmtId="0" fontId="0" fillId="0" borderId="4" xfId="0" applyBorder="1" applyAlignment="1">
      <alignment vertical="center" wrapText="1"/>
    </xf>
    <xf numFmtId="0" fontId="0" fillId="0" borderId="8" xfId="0" applyBorder="1" applyAlignment="1">
      <alignment vertical="center"/>
    </xf>
    <xf numFmtId="0" fontId="0" fillId="0" borderId="8" xfId="0" applyBorder="1" applyAlignment="1">
      <alignment vertical="center" wrapText="1"/>
    </xf>
    <xf numFmtId="2" fontId="2" fillId="2" borderId="4" xfId="0" applyNumberFormat="1" applyFont="1" applyFill="1" applyBorder="1" applyAlignment="1">
      <alignment horizontal="center" vertical="center" wrapText="1"/>
    </xf>
    <xf numFmtId="2" fontId="2" fillId="2" borderId="3" xfId="0" applyNumberFormat="1" applyFont="1" applyFill="1" applyBorder="1" applyAlignment="1">
      <alignment horizontal="center" vertical="center" wrapText="1"/>
    </xf>
    <xf numFmtId="2" fontId="0" fillId="39" borderId="99" xfId="0" applyNumberFormat="1" applyFill="1" applyBorder="1" applyAlignment="1">
      <alignment horizontal="center" vertical="center" wrapText="1"/>
    </xf>
    <xf numFmtId="2" fontId="50" fillId="39" borderId="99" xfId="0" applyNumberFormat="1" applyFont="1" applyFill="1" applyBorder="1" applyAlignment="1">
      <alignment horizontal="center" vertical="center" wrapText="1"/>
    </xf>
    <xf numFmtId="2" fontId="0" fillId="39" borderId="97" xfId="0" applyNumberFormat="1" applyFill="1" applyBorder="1" applyAlignment="1">
      <alignment horizontal="center" vertical="center" wrapText="1"/>
    </xf>
    <xf numFmtId="2" fontId="50" fillId="39" borderId="97" xfId="0" applyNumberFormat="1" applyFont="1" applyFill="1" applyBorder="1" applyAlignment="1">
      <alignment horizontal="center" vertical="center" wrapText="1"/>
    </xf>
    <xf numFmtId="2" fontId="0" fillId="39" borderId="95" xfId="0" applyNumberFormat="1" applyFill="1" applyBorder="1" applyAlignment="1">
      <alignment horizontal="center" vertical="center" wrapText="1"/>
    </xf>
    <xf numFmtId="2" fontId="50" fillId="39" borderId="95" xfId="0" applyNumberFormat="1" applyFont="1" applyFill="1" applyBorder="1" applyAlignment="1">
      <alignment horizontal="center" vertical="center" wrapText="1"/>
    </xf>
    <xf numFmtId="2" fontId="50" fillId="39" borderId="7" xfId="0" applyNumberFormat="1" applyFont="1" applyFill="1" applyBorder="1" applyAlignment="1">
      <alignment horizontal="center" vertical="center" wrapText="1"/>
    </xf>
    <xf numFmtId="2" fontId="0" fillId="39" borderId="100" xfId="0" applyNumberFormat="1" applyFill="1" applyBorder="1" applyAlignment="1">
      <alignment horizontal="center" vertical="center" wrapText="1"/>
    </xf>
    <xf numFmtId="2" fontId="50" fillId="39" borderId="101" xfId="0" applyNumberFormat="1" applyFont="1" applyFill="1" applyBorder="1" applyAlignment="1">
      <alignment horizontal="center" vertical="center" wrapText="1"/>
    </xf>
    <xf numFmtId="2" fontId="0" fillId="39" borderId="96" xfId="0" applyNumberFormat="1" applyFill="1" applyBorder="1" applyAlignment="1">
      <alignment horizontal="center" vertical="center" wrapText="1"/>
    </xf>
    <xf numFmtId="2" fontId="50" fillId="39" borderId="96" xfId="0" applyNumberFormat="1" applyFont="1" applyFill="1" applyBorder="1" applyAlignment="1">
      <alignment horizontal="center" vertical="center" wrapText="1"/>
    </xf>
    <xf numFmtId="2" fontId="2" fillId="49" borderId="3" xfId="0" applyNumberFormat="1" applyFont="1" applyFill="1" applyBorder="1" applyAlignment="1">
      <alignment horizontal="center" vertical="center" wrapText="1"/>
    </xf>
    <xf numFmtId="2" fontId="2" fillId="49" borderId="9" xfId="0" applyNumberFormat="1" applyFont="1" applyFill="1" applyBorder="1" applyAlignment="1">
      <alignment horizontal="center" vertical="center" wrapText="1"/>
    </xf>
    <xf numFmtId="2" fontId="5" fillId="5" borderId="9" xfId="0" applyNumberFormat="1" applyFont="1" applyFill="1" applyBorder="1" applyAlignment="1">
      <alignment horizontal="center" vertical="center"/>
    </xf>
    <xf numFmtId="2" fontId="0" fillId="0" borderId="96" xfId="0" applyNumberFormat="1" applyBorder="1" applyAlignment="1">
      <alignment horizontal="center" vertical="center" wrapText="1"/>
    </xf>
    <xf numFmtId="2" fontId="0" fillId="0" borderId="97" xfId="0" applyNumberFormat="1" applyBorder="1" applyAlignment="1">
      <alignment horizontal="center" vertical="center" wrapText="1"/>
    </xf>
    <xf numFmtId="2" fontId="0" fillId="0" borderId="95" xfId="0" applyNumberFormat="1" applyBorder="1" applyAlignment="1">
      <alignment horizontal="center" vertical="center" wrapText="1"/>
    </xf>
    <xf numFmtId="2" fontId="0" fillId="39" borderId="4" xfId="0" applyNumberFormat="1" applyFill="1" applyBorder="1" applyAlignment="1">
      <alignment horizontal="center" vertical="center" wrapText="1"/>
    </xf>
    <xf numFmtId="2" fontId="0" fillId="39" borderId="5" xfId="0" applyNumberFormat="1" applyFill="1" applyBorder="1" applyAlignment="1">
      <alignment horizontal="center" vertical="center" wrapText="1"/>
    </xf>
    <xf numFmtId="2" fontId="0" fillId="39" borderId="8" xfId="0" applyNumberFormat="1" applyFill="1" applyBorder="1" applyAlignment="1">
      <alignment horizontal="center" vertical="center" wrapText="1"/>
    </xf>
    <xf numFmtId="2" fontId="0" fillId="0" borderId="11" xfId="0" applyNumberFormat="1" applyBorder="1" applyAlignment="1">
      <alignment horizontal="center" vertical="top"/>
    </xf>
    <xf numFmtId="2" fontId="0" fillId="0" borderId="11" xfId="0" applyNumberFormat="1" applyBorder="1" applyAlignment="1">
      <alignment horizontal="center" vertical="top" wrapText="1"/>
    </xf>
    <xf numFmtId="2" fontId="4" fillId="0" borderId="13" xfId="0" applyNumberFormat="1" applyFont="1" applyBorder="1" applyAlignment="1">
      <alignment horizontal="center" vertical="center" wrapText="1"/>
    </xf>
    <xf numFmtId="2" fontId="4" fillId="0" borderId="12" xfId="0" applyNumberFormat="1" applyFont="1" applyBorder="1" applyAlignment="1">
      <alignment horizontal="center" vertical="center" wrapText="1"/>
    </xf>
    <xf numFmtId="2" fontId="4" fillId="0" borderId="9" xfId="0" applyNumberFormat="1" applyFont="1" applyBorder="1" applyAlignment="1">
      <alignment horizontal="center" vertical="center" wrapText="1"/>
    </xf>
    <xf numFmtId="0" fontId="0" fillId="0" borderId="5" xfId="0" applyBorder="1" applyAlignment="1">
      <alignment horizontal="left" vertical="center" wrapText="1"/>
    </xf>
    <xf numFmtId="0" fontId="0" fillId="0" borderId="5" xfId="0" applyBorder="1" applyAlignment="1">
      <alignment horizontal="left" wrapText="1"/>
    </xf>
    <xf numFmtId="0" fontId="0" fillId="0" borderId="4" xfId="0" applyBorder="1" applyAlignment="1">
      <alignment horizontal="left" vertical="center" wrapText="1"/>
    </xf>
    <xf numFmtId="0" fontId="0" fillId="0" borderId="8" xfId="0" applyBorder="1" applyAlignment="1">
      <alignment horizontal="left" wrapText="1"/>
    </xf>
    <xf numFmtId="0" fontId="0" fillId="0" borderId="5" xfId="0" applyBorder="1" applyAlignment="1">
      <alignment wrapText="1"/>
    </xf>
    <xf numFmtId="0" fontId="0" fillId="0" borderId="8" xfId="0" applyBorder="1" applyAlignment="1">
      <alignment wrapText="1"/>
    </xf>
    <xf numFmtId="0" fontId="2" fillId="0" borderId="5" xfId="0" applyFont="1" applyBorder="1" applyAlignment="1">
      <alignment horizontal="center" vertical="center" wrapText="1"/>
    </xf>
    <xf numFmtId="0" fontId="61" fillId="0" borderId="6" xfId="3" applyFont="1" applyBorder="1" applyAlignment="1" applyProtection="1">
      <alignment horizontal="center" vertical="center" wrapText="1"/>
    </xf>
    <xf numFmtId="0" fontId="0" fillId="0" borderId="103" xfId="0" applyBorder="1" applyAlignment="1">
      <alignment horizontal="center" vertical="center" wrapText="1"/>
    </xf>
    <xf numFmtId="0" fontId="0" fillId="0" borderId="104" xfId="0" applyBorder="1" applyAlignment="1">
      <alignment horizontal="center" vertical="center" wrapText="1"/>
    </xf>
    <xf numFmtId="0" fontId="0" fillId="0" borderId="103" xfId="0" applyBorder="1" applyAlignment="1">
      <alignment horizontal="center" vertical="top" wrapText="1"/>
    </xf>
    <xf numFmtId="0" fontId="0" fillId="0" borderId="105" xfId="0" applyBorder="1" applyAlignment="1">
      <alignment horizontal="center" vertical="center" wrapText="1"/>
    </xf>
    <xf numFmtId="2" fontId="0" fillId="51" borderId="23" xfId="0" applyNumberFormat="1" applyFill="1" applyBorder="1" applyAlignment="1">
      <alignment horizontal="center" vertical="center" wrapText="1"/>
    </xf>
    <xf numFmtId="2" fontId="0" fillId="52" borderId="23" xfId="0" applyNumberFormat="1" applyFill="1" applyBorder="1" applyAlignment="1">
      <alignment horizontal="center" vertical="center" wrapText="1"/>
    </xf>
    <xf numFmtId="2" fontId="0" fillId="52" borderId="57" xfId="0" applyNumberFormat="1" applyFill="1" applyBorder="1" applyAlignment="1">
      <alignment horizontal="center" vertical="center" wrapText="1"/>
    </xf>
    <xf numFmtId="2" fontId="0" fillId="52" borderId="23" xfId="0" applyNumberFormat="1" applyFill="1" applyBorder="1" applyAlignment="1">
      <alignment horizontal="center" wrapText="1"/>
    </xf>
    <xf numFmtId="0" fontId="0" fillId="0" borderId="23" xfId="0" applyBorder="1" applyAlignment="1">
      <alignment horizontal="center" vertical="center" wrapText="1"/>
    </xf>
    <xf numFmtId="0" fontId="0" fillId="0" borderId="57" xfId="0" applyBorder="1" applyAlignment="1">
      <alignment horizontal="center" vertical="center" wrapText="1"/>
    </xf>
    <xf numFmtId="2" fontId="0" fillId="0" borderId="16" xfId="0" applyNumberFormat="1" applyBorder="1" applyAlignment="1">
      <alignment horizontal="center" vertical="center" wrapText="1"/>
    </xf>
    <xf numFmtId="2" fontId="0" fillId="51" borderId="16" xfId="0" applyNumberFormat="1" applyFill="1" applyBorder="1" applyAlignment="1">
      <alignment horizontal="center" vertical="center" wrapText="1"/>
    </xf>
    <xf numFmtId="2" fontId="0" fillId="52" borderId="16" xfId="0" applyNumberFormat="1" applyFill="1" applyBorder="1" applyAlignment="1">
      <alignment horizontal="center" vertical="center" wrapText="1"/>
    </xf>
    <xf numFmtId="2" fontId="0" fillId="52" borderId="43" xfId="0" applyNumberFormat="1" applyFill="1" applyBorder="1" applyAlignment="1">
      <alignment horizontal="center" vertical="center" wrapText="1"/>
    </xf>
    <xf numFmtId="2" fontId="0" fillId="52" borderId="16" xfId="0" applyNumberFormat="1" applyFill="1" applyBorder="1" applyAlignment="1">
      <alignment horizontal="center" wrapText="1"/>
    </xf>
    <xf numFmtId="0" fontId="0" fillId="0" borderId="16" xfId="0" applyBorder="1" applyAlignment="1">
      <alignment horizontal="center" vertical="center" wrapText="1"/>
    </xf>
    <xf numFmtId="0" fontId="0" fillId="0" borderId="43" xfId="0" applyBorder="1" applyAlignment="1">
      <alignment horizontal="center" vertical="center" wrapText="1"/>
    </xf>
    <xf numFmtId="2" fontId="0" fillId="0" borderId="18" xfId="0" applyNumberFormat="1" applyBorder="1" applyAlignment="1">
      <alignment horizontal="center" vertical="center" wrapText="1"/>
    </xf>
    <xf numFmtId="2" fontId="0" fillId="51" borderId="18" xfId="0" applyNumberFormat="1" applyFill="1" applyBorder="1" applyAlignment="1">
      <alignment horizontal="center" vertical="center" wrapText="1"/>
    </xf>
    <xf numFmtId="2" fontId="0" fillId="52" borderId="18" xfId="0" applyNumberFormat="1" applyFill="1" applyBorder="1" applyAlignment="1">
      <alignment horizontal="center" vertical="center" wrapText="1"/>
    </xf>
    <xf numFmtId="2" fontId="0" fillId="52" borderId="78" xfId="0" applyNumberFormat="1" applyFill="1" applyBorder="1" applyAlignment="1">
      <alignment horizontal="center" vertical="center" wrapText="1"/>
    </xf>
    <xf numFmtId="2" fontId="0" fillId="52" borderId="18" xfId="0" applyNumberFormat="1" applyFill="1" applyBorder="1" applyAlignment="1">
      <alignment horizontal="center" wrapText="1"/>
    </xf>
    <xf numFmtId="0" fontId="0" fillId="0" borderId="18" xfId="0" applyBorder="1" applyAlignment="1">
      <alignment horizontal="center" vertical="center" wrapText="1"/>
    </xf>
    <xf numFmtId="0" fontId="0" fillId="0" borderId="78" xfId="0" applyBorder="1" applyAlignment="1">
      <alignment horizontal="center" vertical="center" wrapText="1"/>
    </xf>
    <xf numFmtId="0" fontId="6" fillId="0" borderId="95" xfId="3" applyBorder="1" applyAlignment="1" applyProtection="1">
      <alignment horizontal="center" vertical="center" wrapText="1"/>
    </xf>
    <xf numFmtId="0" fontId="6" fillId="0" borderId="97" xfId="3" applyBorder="1" applyAlignment="1" applyProtection="1">
      <alignment horizontal="center" vertical="center" wrapText="1"/>
    </xf>
    <xf numFmtId="0" fontId="2" fillId="2" borderId="23"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2" fillId="0" borderId="103" xfId="0" applyFont="1" applyBorder="1" applyAlignment="1">
      <alignment horizontal="center" vertical="center" wrapText="1"/>
    </xf>
    <xf numFmtId="0" fontId="2" fillId="2" borderId="24"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0" borderId="24" xfId="0" applyFont="1" applyBorder="1" applyAlignment="1">
      <alignment horizontal="center" vertical="center" wrapText="1"/>
    </xf>
    <xf numFmtId="0" fontId="2" fillId="0" borderId="43" xfId="0" applyFont="1" applyBorder="1" applyAlignment="1">
      <alignment horizontal="center" vertical="center" wrapText="1"/>
    </xf>
    <xf numFmtId="0" fontId="2" fillId="2" borderId="57"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2" fillId="2" borderId="78" xfId="0" applyFont="1" applyFill="1" applyBorder="1" applyAlignment="1">
      <alignment horizontal="center" vertical="center" wrapText="1"/>
    </xf>
    <xf numFmtId="0" fontId="2" fillId="2" borderId="66" xfId="0" applyFont="1" applyFill="1" applyBorder="1" applyAlignment="1">
      <alignment horizontal="center" vertical="center" wrapText="1"/>
    </xf>
    <xf numFmtId="0" fontId="2" fillId="0" borderId="3" xfId="0" applyFont="1" applyBorder="1" applyAlignment="1">
      <alignment horizontal="center" vertical="center" wrapText="1"/>
    </xf>
    <xf numFmtId="0" fontId="2" fillId="0" borderId="60" xfId="0" applyFont="1" applyBorder="1" applyAlignment="1">
      <alignment horizontal="center" vertical="center" wrapText="1"/>
    </xf>
    <xf numFmtId="0" fontId="2" fillId="0" borderId="50"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63" xfId="0" applyFont="1" applyBorder="1" applyAlignment="1">
      <alignment horizontal="center" vertical="center" wrapText="1"/>
    </xf>
    <xf numFmtId="0" fontId="2" fillId="2" borderId="11" xfId="0" applyFont="1" applyFill="1" applyBorder="1" applyAlignment="1">
      <alignment horizontal="center" vertical="center" wrapText="1"/>
    </xf>
    <xf numFmtId="2" fontId="2" fillId="2" borderId="9" xfId="0" applyNumberFormat="1" applyFont="1" applyFill="1" applyBorder="1" applyAlignment="1">
      <alignment horizontal="center" vertical="center" wrapText="1"/>
    </xf>
    <xf numFmtId="2" fontId="4" fillId="0" borderId="14" xfId="0" applyNumberFormat="1" applyFont="1" applyBorder="1" applyAlignment="1">
      <alignment horizontal="center" vertical="center" wrapText="1"/>
    </xf>
    <xf numFmtId="2" fontId="4" fillId="0" borderId="4" xfId="0" applyNumberFormat="1" applyFont="1" applyBorder="1" applyAlignment="1">
      <alignment horizontal="center" vertical="center" wrapText="1"/>
    </xf>
    <xf numFmtId="2" fontId="4" fillId="0" borderId="8" xfId="0" applyNumberFormat="1" applyFont="1" applyBorder="1" applyAlignment="1">
      <alignment horizontal="center" vertical="center" wrapText="1"/>
    </xf>
    <xf numFmtId="2" fontId="2" fillId="49" borderId="15" xfId="0" applyNumberFormat="1" applyFont="1" applyFill="1" applyBorder="1" applyAlignment="1">
      <alignment horizontal="center" vertical="center" wrapText="1"/>
    </xf>
    <xf numFmtId="2" fontId="2" fillId="49" borderId="2" xfId="0" applyNumberFormat="1" applyFont="1" applyFill="1" applyBorder="1" applyAlignment="1">
      <alignment horizontal="center" vertical="center" wrapText="1"/>
    </xf>
    <xf numFmtId="2" fontId="0" fillId="0" borderId="10" xfId="0" applyNumberFormat="1" applyBorder="1" applyAlignment="1">
      <alignment horizontal="center"/>
    </xf>
    <xf numFmtId="2" fontId="0" fillId="0" borderId="12" xfId="0" applyNumberFormat="1" applyBorder="1" applyAlignment="1">
      <alignment horizontal="center"/>
    </xf>
    <xf numFmtId="2" fontId="0" fillId="0" borderId="13" xfId="0" applyNumberFormat="1" applyBorder="1" applyAlignment="1">
      <alignment horizontal="center"/>
    </xf>
    <xf numFmtId="0" fontId="2" fillId="2" borderId="12" xfId="0" applyFont="1" applyFill="1" applyBorder="1" applyAlignment="1">
      <alignment horizontal="center" vertical="center" wrapText="1"/>
    </xf>
    <xf numFmtId="0" fontId="0" fillId="0" borderId="2" xfId="0" applyBorder="1" applyAlignment="1">
      <alignment wrapText="1"/>
    </xf>
    <xf numFmtId="0" fontId="0" fillId="0" borderId="6" xfId="0" applyBorder="1" applyAlignment="1">
      <alignment horizontal="left" wrapText="1"/>
    </xf>
    <xf numFmtId="0" fontId="0" fillId="0" borderId="7" xfId="0" applyBorder="1" applyAlignment="1">
      <alignment horizontal="left" wrapText="1"/>
    </xf>
    <xf numFmtId="0" fontId="0" fillId="0" borderId="2" xfId="0" applyBorder="1" applyAlignment="1">
      <alignment horizontal="center" wrapText="1"/>
    </xf>
    <xf numFmtId="2" fontId="10" fillId="0" borderId="6" xfId="2054" applyNumberFormat="1" applyFont="1" applyBorder="1" applyAlignment="1">
      <alignment horizontal="center" vertical="center" wrapText="1"/>
    </xf>
    <xf numFmtId="2" fontId="10" fillId="0" borderId="6" xfId="2054" applyNumberFormat="1" applyFont="1" applyBorder="1" applyAlignment="1">
      <alignment horizontal="center" vertical="center"/>
    </xf>
    <xf numFmtId="2" fontId="10" fillId="5" borderId="6" xfId="2054" applyNumberFormat="1" applyFont="1" applyFill="1" applyBorder="1" applyAlignment="1">
      <alignment horizontal="center" vertical="center" wrapText="1"/>
    </xf>
    <xf numFmtId="2" fontId="10" fillId="5" borderId="6" xfId="2054" applyNumberFormat="1" applyFont="1" applyFill="1" applyBorder="1" applyAlignment="1">
      <alignment horizontal="center" vertical="center"/>
    </xf>
    <xf numFmtId="0" fontId="0" fillId="0" borderId="107" xfId="0" applyBorder="1" applyAlignment="1">
      <alignment vertical="center" wrapText="1"/>
    </xf>
    <xf numFmtId="0" fontId="0" fillId="0" borderId="108" xfId="0" applyBorder="1" applyAlignment="1">
      <alignment horizontal="center" vertical="center" wrapText="1"/>
    </xf>
    <xf numFmtId="0" fontId="0" fillId="0" borderId="110" xfId="0" applyBorder="1" applyAlignment="1">
      <alignment horizontal="left" vertical="center" wrapText="1"/>
    </xf>
    <xf numFmtId="0" fontId="0" fillId="0" borderId="111" xfId="0" applyBorder="1" applyAlignment="1">
      <alignment horizontal="left" vertical="center" wrapText="1"/>
    </xf>
    <xf numFmtId="0" fontId="0" fillId="0" borderId="107" xfId="0" applyBorder="1" applyAlignment="1">
      <alignment horizontal="left" vertical="center" wrapText="1"/>
    </xf>
    <xf numFmtId="0" fontId="0" fillId="0" borderId="108" xfId="0" applyBorder="1" applyAlignment="1">
      <alignment horizontal="left" vertical="center" wrapText="1"/>
    </xf>
    <xf numFmtId="0" fontId="0" fillId="0" borderId="96" xfId="0" applyBorder="1" applyAlignment="1">
      <alignment wrapText="1"/>
    </xf>
    <xf numFmtId="0" fontId="0" fillId="0" borderId="96" xfId="0" applyBorder="1" applyAlignment="1">
      <alignment horizontal="left" wrapText="1"/>
    </xf>
    <xf numFmtId="0" fontId="0" fillId="0" borderId="97" xfId="0" applyBorder="1" applyAlignment="1">
      <alignment wrapText="1"/>
    </xf>
    <xf numFmtId="0" fontId="0" fillId="0" borderId="97" xfId="0" applyBorder="1" applyAlignment="1">
      <alignment horizontal="left" wrapText="1"/>
    </xf>
    <xf numFmtId="0" fontId="0" fillId="0" borderId="98" xfId="0" applyBorder="1" applyAlignment="1">
      <alignment wrapText="1"/>
    </xf>
    <xf numFmtId="0" fontId="0" fillId="0" borderId="96" xfId="0" applyBorder="1" applyAlignment="1">
      <alignment horizontal="left" vertical="center" wrapText="1"/>
    </xf>
    <xf numFmtId="0" fontId="0" fillId="0" borderId="97" xfId="0" applyBorder="1" applyAlignment="1">
      <alignment horizontal="left" vertical="center" wrapText="1"/>
    </xf>
    <xf numFmtId="0" fontId="0" fillId="0" borderId="108" xfId="0" applyBorder="1" applyAlignment="1">
      <alignment horizontal="center" vertical="center"/>
    </xf>
    <xf numFmtId="0" fontId="0" fillId="0" borderId="97" xfId="0" applyBorder="1" applyAlignment="1">
      <alignment horizontal="center" wrapText="1"/>
    </xf>
    <xf numFmtId="0" fontId="0" fillId="0" borderId="112" xfId="0" applyBorder="1" applyAlignment="1">
      <alignment horizontal="center" wrapText="1"/>
    </xf>
    <xf numFmtId="0" fontId="0" fillId="0" borderId="102" xfId="0" applyBorder="1" applyAlignment="1">
      <alignment horizontal="center" wrapText="1"/>
    </xf>
    <xf numFmtId="0" fontId="0" fillId="0" borderId="113" xfId="0" applyBorder="1" applyAlignment="1">
      <alignment horizontal="center" vertical="center" wrapText="1"/>
    </xf>
    <xf numFmtId="0" fontId="0" fillId="0" borderId="95" xfId="0" applyBorder="1" applyAlignment="1">
      <alignment horizontal="left" wrapText="1"/>
    </xf>
    <xf numFmtId="0" fontId="0" fillId="0" borderId="96" xfId="0" applyBorder="1" applyAlignment="1">
      <alignment horizontal="center" wrapText="1"/>
    </xf>
    <xf numFmtId="0" fontId="0" fillId="0" borderId="109" xfId="0"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2" fontId="2" fillId="2" borderId="4" xfId="0" quotePrefix="1" applyNumberFormat="1" applyFont="1" applyFill="1" applyBorder="1" applyAlignment="1">
      <alignment horizontal="center" vertical="center" wrapText="1"/>
    </xf>
    <xf numFmtId="0" fontId="2" fillId="49" borderId="12" xfId="0" applyFont="1" applyFill="1" applyBorder="1" applyAlignment="1">
      <alignment horizontal="center" vertical="center" wrapText="1"/>
    </xf>
    <xf numFmtId="0" fontId="2" fillId="49" borderId="8" xfId="0" applyFont="1" applyFill="1" applyBorder="1" applyAlignment="1">
      <alignment horizontal="center" vertical="center" wrapText="1"/>
    </xf>
    <xf numFmtId="2" fontId="4" fillId="0" borderId="66" xfId="0" applyNumberFormat="1" applyFont="1" applyBorder="1" applyAlignment="1">
      <alignment horizontal="center" vertical="center" wrapText="1"/>
    </xf>
    <xf numFmtId="2" fontId="4" fillId="0" borderId="45" xfId="0" applyNumberFormat="1" applyFont="1" applyBorder="1" applyAlignment="1">
      <alignment horizontal="center" vertical="center" wrapText="1"/>
    </xf>
    <xf numFmtId="2" fontId="4" fillId="0" borderId="75" xfId="0" applyNumberFormat="1" applyFont="1" applyBorder="1" applyAlignment="1">
      <alignment horizontal="center" vertical="center" wrapText="1"/>
    </xf>
    <xf numFmtId="0" fontId="2" fillId="2" borderId="8" xfId="0" applyFont="1" applyFill="1" applyBorder="1" applyAlignment="1">
      <alignment horizontal="center" vertical="center" wrapText="1"/>
    </xf>
    <xf numFmtId="0" fontId="0" fillId="0" borderId="109" xfId="0" applyBorder="1" applyAlignment="1">
      <alignment horizontal="center" vertical="center"/>
    </xf>
    <xf numFmtId="2" fontId="4" fillId="0" borderId="1" xfId="0" applyNumberFormat="1" applyFont="1" applyBorder="1" applyAlignment="1">
      <alignment horizontal="center" vertical="center" wrapText="1"/>
    </xf>
    <xf numFmtId="2" fontId="5" fillId="39" borderId="8" xfId="0" applyNumberFormat="1" applyFont="1" applyFill="1" applyBorder="1" applyAlignment="1">
      <alignment horizontal="center" vertical="center" wrapText="1"/>
    </xf>
    <xf numFmtId="0" fontId="2" fillId="49" borderId="7" xfId="0" applyFont="1" applyFill="1" applyBorder="1" applyAlignment="1">
      <alignment horizontal="center" vertical="center" wrapText="1"/>
    </xf>
    <xf numFmtId="0" fontId="31" fillId="2" borderId="4" xfId="0" applyFont="1" applyFill="1" applyBorder="1" applyAlignment="1">
      <alignment horizontal="center" vertical="center" wrapText="1"/>
    </xf>
    <xf numFmtId="0" fontId="0" fillId="0" borderId="112" xfId="0" applyBorder="1" applyAlignment="1">
      <alignment horizontal="center" vertical="center" wrapText="1"/>
    </xf>
    <xf numFmtId="2" fontId="0" fillId="39" borderId="11" xfId="0" applyNumberFormat="1" applyFill="1" applyBorder="1" applyAlignment="1">
      <alignment horizontal="center" vertical="center" wrapText="1"/>
    </xf>
    <xf numFmtId="0" fontId="0" fillId="0" borderId="103" xfId="0" applyBorder="1" applyAlignment="1">
      <alignment horizontal="left" wrapText="1"/>
    </xf>
    <xf numFmtId="0" fontId="0" fillId="0" borderId="98" xfId="0" applyBorder="1" applyAlignment="1">
      <alignment horizontal="left" vertical="center" wrapText="1"/>
    </xf>
    <xf numFmtId="0" fontId="0" fillId="0" borderId="114" xfId="0" applyBorder="1" applyAlignment="1">
      <alignment horizontal="left" vertical="center" wrapText="1"/>
    </xf>
    <xf numFmtId="0" fontId="0" fillId="0" borderId="114" xfId="0" applyBorder="1" applyAlignment="1">
      <alignment horizontal="left" wrapText="1"/>
    </xf>
    <xf numFmtId="0" fontId="0" fillId="0" borderId="115" xfId="0" applyBorder="1" applyAlignment="1">
      <alignment horizontal="left" wrapText="1"/>
    </xf>
    <xf numFmtId="0" fontId="10" fillId="0" borderId="66" xfId="0" applyFont="1" applyBorder="1" applyAlignment="1">
      <alignment horizontal="center" vertical="center"/>
    </xf>
    <xf numFmtId="0" fontId="0" fillId="0" borderId="116" xfId="0" applyBorder="1" applyAlignment="1">
      <alignment horizontal="left" wrapText="1"/>
    </xf>
    <xf numFmtId="0" fontId="0" fillId="0" borderId="4" xfId="0" applyBorder="1" applyAlignment="1">
      <alignment horizontal="center" wrapText="1"/>
    </xf>
    <xf numFmtId="0" fontId="0" fillId="0" borderId="5" xfId="0" applyBorder="1" applyAlignment="1">
      <alignment horizontal="center" wrapText="1"/>
    </xf>
    <xf numFmtId="0" fontId="0" fillId="5" borderId="3" xfId="0" applyFill="1" applyBorder="1" applyAlignment="1">
      <alignment horizontal="center" vertical="center"/>
    </xf>
    <xf numFmtId="2" fontId="10" fillId="0" borderId="5" xfId="0" applyNumberFormat="1" applyFont="1" applyBorder="1" applyAlignment="1">
      <alignment horizontal="center" vertical="center" wrapText="1"/>
    </xf>
    <xf numFmtId="0" fontId="0" fillId="0" borderId="4" xfId="0" applyBorder="1"/>
    <xf numFmtId="0" fontId="0" fillId="0" borderId="5" xfId="0" applyBorder="1"/>
    <xf numFmtId="0" fontId="0" fillId="0" borderId="8" xfId="0" applyBorder="1"/>
    <xf numFmtId="0" fontId="0" fillId="0" borderId="5" xfId="0" applyBorder="1" applyAlignment="1">
      <alignment horizontal="center"/>
    </xf>
    <xf numFmtId="0" fontId="0" fillId="0" borderId="8" xfId="0" applyBorder="1" applyAlignment="1">
      <alignment horizontal="center"/>
    </xf>
    <xf numFmtId="0" fontId="0" fillId="0" borderId="9" xfId="0" applyBorder="1" applyAlignment="1">
      <alignment horizontal="center"/>
    </xf>
    <xf numFmtId="0" fontId="0" fillId="0" borderId="4" xfId="0" applyBorder="1" applyAlignment="1">
      <alignment horizontal="center"/>
    </xf>
    <xf numFmtId="0" fontId="6" fillId="0" borderId="99" xfId="3" applyBorder="1" applyAlignment="1" applyProtection="1">
      <alignment horizontal="center" vertical="center" wrapText="1"/>
    </xf>
    <xf numFmtId="166" fontId="0" fillId="0" borderId="2" xfId="0" applyNumberFormat="1" applyBorder="1" applyAlignment="1">
      <alignment horizontal="center" vertical="center"/>
    </xf>
    <xf numFmtId="166" fontId="0" fillId="0" borderId="6" xfId="0" applyNumberFormat="1" applyBorder="1" applyAlignment="1">
      <alignment horizontal="center" vertical="center"/>
    </xf>
    <xf numFmtId="2" fontId="0" fillId="0" borderId="5" xfId="0" applyNumberFormat="1" applyBorder="1" applyAlignment="1">
      <alignment horizontal="center" wrapText="1"/>
    </xf>
    <xf numFmtId="0" fontId="6" fillId="0" borderId="8" xfId="3" applyBorder="1" applyAlignment="1" applyProtection="1">
      <alignment horizontal="center" wrapText="1"/>
    </xf>
    <xf numFmtId="2" fontId="0" fillId="0" borderId="98" xfId="0" applyNumberFormat="1" applyBorder="1" applyAlignment="1">
      <alignment horizontal="center" vertical="center" wrapText="1"/>
    </xf>
    <xf numFmtId="2" fontId="0" fillId="0" borderId="99" xfId="0" applyNumberFormat="1" applyBorder="1" applyAlignment="1">
      <alignment horizontal="center" vertical="center" wrapText="1"/>
    </xf>
    <xf numFmtId="166" fontId="0" fillId="0" borderId="2" xfId="0" applyNumberFormat="1" applyBorder="1" applyAlignment="1">
      <alignment horizontal="center"/>
    </xf>
    <xf numFmtId="166" fontId="0" fillId="0" borderId="7" xfId="0" applyNumberFormat="1" applyBorder="1" applyAlignment="1">
      <alignment horizontal="center"/>
    </xf>
    <xf numFmtId="2" fontId="50" fillId="0" borderId="96" xfId="0" applyNumberFormat="1" applyFont="1" applyBorder="1" applyAlignment="1">
      <alignment horizontal="center" vertical="center" wrapText="1"/>
    </xf>
    <xf numFmtId="2" fontId="6" fillId="0" borderId="4" xfId="3" applyNumberFormat="1" applyBorder="1" applyAlignment="1" applyProtection="1">
      <alignment horizontal="center" vertical="center" wrapText="1"/>
    </xf>
    <xf numFmtId="2" fontId="6" fillId="0" borderId="8" xfId="3" applyNumberFormat="1" applyBorder="1" applyAlignment="1" applyProtection="1">
      <alignment horizontal="center" vertical="center" wrapText="1"/>
    </xf>
    <xf numFmtId="2" fontId="6" fillId="0" borderId="5" xfId="3" applyNumberFormat="1" applyBorder="1" applyAlignment="1" applyProtection="1">
      <alignment horizontal="center" vertical="center" wrapText="1"/>
    </xf>
    <xf numFmtId="2" fontId="50" fillId="0" borderId="15" xfId="0" applyNumberFormat="1" applyFont="1" applyBorder="1" applyAlignment="1">
      <alignment horizontal="center" vertical="center" wrapText="1"/>
    </xf>
    <xf numFmtId="2" fontId="50" fillId="0" borderId="1" xfId="0" applyNumberFormat="1" applyFont="1" applyBorder="1" applyAlignment="1">
      <alignment horizontal="center" vertical="center" wrapText="1"/>
    </xf>
    <xf numFmtId="2" fontId="0" fillId="0" borderId="4" xfId="0" applyNumberFormat="1" applyBorder="1" applyAlignment="1">
      <alignment horizontal="center" vertical="top" wrapText="1"/>
    </xf>
    <xf numFmtId="2" fontId="0" fillId="39" borderId="5" xfId="0" applyNumberFormat="1" applyFill="1" applyBorder="1" applyAlignment="1">
      <alignment horizontal="center" vertical="top" wrapText="1"/>
    </xf>
    <xf numFmtId="2" fontId="0" fillId="5" borderId="5" xfId="0" applyNumberFormat="1" applyFill="1" applyBorder="1" applyAlignment="1">
      <alignment horizontal="center" vertical="top" wrapText="1"/>
    </xf>
    <xf numFmtId="2" fontId="0" fillId="39" borderId="9" xfId="0" applyNumberFormat="1" applyFill="1" applyBorder="1" applyAlignment="1">
      <alignment horizontal="center" vertical="center" wrapText="1"/>
    </xf>
    <xf numFmtId="2" fontId="50" fillId="39" borderId="15" xfId="0" applyNumberFormat="1" applyFont="1" applyFill="1" applyBorder="1" applyAlignment="1">
      <alignment horizontal="center" vertical="center" wrapText="1"/>
    </xf>
    <xf numFmtId="0" fontId="0" fillId="0" borderId="10" xfId="0" applyBorder="1" applyAlignment="1">
      <alignment horizontal="left" wrapText="1"/>
    </xf>
    <xf numFmtId="0" fontId="0" fillId="0" borderId="2" xfId="0" applyBorder="1" applyAlignment="1">
      <alignment horizontal="left" wrapText="1"/>
    </xf>
    <xf numFmtId="2" fontId="0" fillId="0" borderId="1" xfId="0" applyNumberFormat="1" applyBorder="1" applyAlignment="1">
      <alignment horizontal="left" vertical="center" wrapText="1"/>
    </xf>
    <xf numFmtId="0" fontId="0" fillId="0" borderId="11" xfId="0" applyBorder="1" applyAlignment="1">
      <alignment horizontal="left" wrapText="1"/>
    </xf>
    <xf numFmtId="2" fontId="0" fillId="0" borderId="0" xfId="0" applyNumberFormat="1" applyAlignment="1">
      <alignment horizontal="left" vertical="center" wrapText="1"/>
    </xf>
    <xf numFmtId="0" fontId="0" fillId="0" borderId="15" xfId="0" applyBorder="1" applyAlignment="1">
      <alignment horizontal="left" vertical="center" wrapText="1"/>
    </xf>
    <xf numFmtId="0" fontId="0" fillId="5" borderId="4" xfId="0" applyFill="1" applyBorder="1" applyAlignment="1">
      <alignment horizontal="center" vertical="center" wrapText="1"/>
    </xf>
    <xf numFmtId="0" fontId="0" fillId="5" borderId="15" xfId="0" applyFill="1" applyBorder="1" applyAlignment="1">
      <alignment horizontal="center" vertical="center"/>
    </xf>
    <xf numFmtId="0" fontId="0" fillId="0" borderId="15" xfId="0" applyBorder="1" applyAlignment="1">
      <alignment horizontal="left"/>
    </xf>
    <xf numFmtId="0" fontId="0" fillId="0" borderId="112" xfId="0" applyBorder="1" applyAlignment="1">
      <alignment horizontal="left" vertical="center" wrapText="1"/>
    </xf>
    <xf numFmtId="0" fontId="0" fillId="0" borderId="1" xfId="0" applyBorder="1" applyAlignment="1">
      <alignment horizontal="left"/>
    </xf>
    <xf numFmtId="0" fontId="0" fillId="0" borderId="101" xfId="0" applyBorder="1" applyAlignment="1">
      <alignment horizontal="left" vertical="center" wrapText="1"/>
    </xf>
    <xf numFmtId="0" fontId="0" fillId="39" borderId="96" xfId="0" applyFill="1" applyBorder="1" applyAlignment="1">
      <alignment horizontal="center" vertical="center" wrapText="1"/>
    </xf>
    <xf numFmtId="0" fontId="0" fillId="39" borderId="97" xfId="0" applyFill="1" applyBorder="1" applyAlignment="1">
      <alignment horizontal="center" vertical="center" wrapText="1"/>
    </xf>
    <xf numFmtId="1" fontId="0" fillId="4" borderId="25" xfId="0" applyNumberFormat="1" applyFill="1" applyBorder="1" applyAlignment="1">
      <alignment horizontal="center" vertical="center"/>
    </xf>
    <xf numFmtId="1" fontId="0" fillId="4" borderId="45" xfId="0" applyNumberFormat="1" applyFill="1" applyBorder="1" applyAlignment="1">
      <alignment horizontal="center" vertical="center"/>
    </xf>
    <xf numFmtId="1" fontId="0" fillId="5" borderId="25" xfId="0" applyNumberFormat="1" applyFill="1" applyBorder="1" applyAlignment="1">
      <alignment horizontal="center" vertical="center"/>
    </xf>
    <xf numFmtId="1" fontId="0" fillId="5" borderId="45" xfId="0" applyNumberFormat="1" applyFill="1" applyBorder="1" applyAlignment="1">
      <alignment horizontal="center" vertical="center"/>
    </xf>
    <xf numFmtId="1" fontId="0" fillId="6" borderId="25" xfId="0" applyNumberFormat="1" applyFill="1" applyBorder="1" applyAlignment="1">
      <alignment horizontal="center" vertical="center"/>
    </xf>
    <xf numFmtId="1" fontId="0" fillId="6" borderId="45" xfId="0" applyNumberFormat="1" applyFill="1" applyBorder="1" applyAlignment="1">
      <alignment horizontal="center" vertical="center"/>
    </xf>
    <xf numFmtId="1" fontId="0" fillId="7" borderId="117" xfId="0" applyNumberFormat="1" applyFill="1" applyBorder="1" applyAlignment="1">
      <alignment horizontal="center" vertical="center"/>
    </xf>
    <xf numFmtId="1" fontId="0" fillId="7" borderId="75" xfId="0" applyNumberFormat="1" applyFill="1" applyBorder="1" applyAlignment="1">
      <alignment horizontal="center" vertical="center"/>
    </xf>
    <xf numFmtId="1" fontId="2" fillId="0" borderId="3" xfId="0" applyNumberFormat="1" applyFont="1" applyBorder="1" applyAlignment="1">
      <alignment horizontal="center" vertical="center"/>
    </xf>
    <xf numFmtId="1" fontId="2" fillId="0" borderId="14" xfId="0" applyNumberFormat="1" applyFont="1" applyBorder="1" applyAlignment="1">
      <alignment horizontal="center" vertical="center"/>
    </xf>
    <xf numFmtId="0" fontId="0" fillId="5" borderId="0" xfId="0" applyFill="1" applyAlignment="1">
      <alignment horizontal="center"/>
    </xf>
    <xf numFmtId="2" fontId="5" fillId="39" borderId="0" xfId="0" applyNumberFormat="1" applyFont="1" applyFill="1" applyAlignment="1">
      <alignment horizontal="center" vertical="center"/>
    </xf>
    <xf numFmtId="2" fontId="5" fillId="5" borderId="0" xfId="0" applyNumberFormat="1" applyFont="1" applyFill="1" applyAlignment="1">
      <alignment horizontal="center" vertical="center"/>
    </xf>
    <xf numFmtId="2" fontId="0" fillId="0" borderId="103" xfId="0" applyNumberFormat="1" applyBorder="1" applyAlignment="1">
      <alignment horizontal="center" vertical="center" wrapText="1"/>
    </xf>
    <xf numFmtId="2" fontId="0" fillId="0" borderId="105" xfId="0" applyNumberFormat="1" applyBorder="1" applyAlignment="1">
      <alignment horizontal="center" vertical="center" wrapText="1"/>
    </xf>
    <xf numFmtId="2" fontId="0" fillId="0" borderId="116" xfId="0" applyNumberFormat="1" applyBorder="1" applyAlignment="1">
      <alignment horizontal="center" vertical="center" wrapText="1"/>
    </xf>
    <xf numFmtId="0" fontId="0" fillId="5" borderId="11" xfId="0" applyFill="1" applyBorder="1" applyAlignment="1">
      <alignment horizontal="center" vertical="center"/>
    </xf>
    <xf numFmtId="0" fontId="2" fillId="0" borderId="10" xfId="0" applyFont="1" applyBorder="1" applyAlignment="1">
      <alignment horizontal="center" vertical="center"/>
    </xf>
    <xf numFmtId="0" fontId="0" fillId="0" borderId="107" xfId="0" applyBorder="1" applyAlignment="1">
      <alignment horizontal="center" vertical="center"/>
    </xf>
    <xf numFmtId="0" fontId="2" fillId="0" borderId="2" xfId="0" applyFont="1" applyBorder="1" applyAlignment="1">
      <alignment horizontal="center" vertical="center"/>
    </xf>
    <xf numFmtId="0" fontId="2" fillId="49" borderId="10" xfId="0" applyFont="1" applyFill="1" applyBorder="1" applyAlignment="1">
      <alignment horizontal="center" vertical="center" wrapText="1"/>
    </xf>
    <xf numFmtId="0" fontId="2" fillId="0" borderId="15" xfId="0" applyFont="1" applyBorder="1" applyAlignment="1">
      <alignment horizontal="center" vertical="center"/>
    </xf>
    <xf numFmtId="0" fontId="2" fillId="0" borderId="15" xfId="0" applyFont="1" applyBorder="1" applyAlignment="1">
      <alignment horizontal="center" vertical="center" wrapText="1"/>
    </xf>
    <xf numFmtId="2" fontId="4" fillId="39" borderId="6" xfId="0" applyNumberFormat="1" applyFont="1" applyFill="1" applyBorder="1" applyAlignment="1">
      <alignment horizontal="center" vertical="center" wrapText="1"/>
    </xf>
    <xf numFmtId="2" fontId="5" fillId="39" borderId="7" xfId="0" applyNumberFormat="1" applyFont="1" applyFill="1" applyBorder="1" applyAlignment="1">
      <alignment horizontal="center" vertical="center" wrapText="1"/>
    </xf>
    <xf numFmtId="2" fontId="2" fillId="2" borderId="10" xfId="5" applyNumberFormat="1" applyFont="1" applyFill="1" applyBorder="1" applyAlignment="1">
      <alignment horizontal="center" vertical="center" wrapText="1"/>
    </xf>
    <xf numFmtId="0" fontId="2" fillId="0" borderId="10" xfId="0" applyFont="1" applyBorder="1" applyAlignment="1">
      <alignment horizontal="center" vertical="center" wrapText="1"/>
    </xf>
    <xf numFmtId="0" fontId="2" fillId="0" borderId="15" xfId="0" applyFont="1" applyBorder="1" applyAlignment="1">
      <alignment horizontal="left" vertical="center" wrapText="1"/>
    </xf>
    <xf numFmtId="0" fontId="31" fillId="39" borderId="15" xfId="0" applyFont="1" applyFill="1" applyBorder="1" applyAlignment="1">
      <alignment horizontal="left" vertical="center" wrapText="1"/>
    </xf>
    <xf numFmtId="0" fontId="2" fillId="0" borderId="15" xfId="0" applyFont="1" applyBorder="1" applyAlignment="1">
      <alignment vertical="center" wrapText="1"/>
    </xf>
    <xf numFmtId="2" fontId="50" fillId="0" borderId="0" xfId="0" applyNumberFormat="1" applyFont="1" applyAlignment="1">
      <alignment horizontal="center" vertical="center" wrapText="1"/>
    </xf>
    <xf numFmtId="2" fontId="38" fillId="0" borderId="0" xfId="0" applyNumberFormat="1" applyFont="1" applyAlignment="1">
      <alignment horizontal="center" vertical="center" wrapText="1"/>
    </xf>
    <xf numFmtId="2" fontId="50" fillId="39" borderId="0" xfId="0" applyNumberFormat="1" applyFont="1" applyFill="1" applyAlignment="1">
      <alignment horizontal="center" vertical="center" wrapText="1"/>
    </xf>
    <xf numFmtId="2" fontId="51" fillId="0" borderId="0" xfId="0" applyNumberFormat="1" applyFont="1" applyAlignment="1">
      <alignment horizontal="center" vertical="center" wrapText="1"/>
    </xf>
    <xf numFmtId="4" fontId="0" fillId="0" borderId="0" xfId="0" applyNumberFormat="1" applyAlignment="1">
      <alignment horizontal="center" vertical="center"/>
    </xf>
    <xf numFmtId="2" fontId="53" fillId="0" borderId="0" xfId="0" applyNumberFormat="1" applyFont="1" applyAlignment="1">
      <alignment horizontal="center" vertical="center" wrapText="1"/>
    </xf>
    <xf numFmtId="4" fontId="0" fillId="0" borderId="0" xfId="0" applyNumberFormat="1" applyAlignment="1">
      <alignment horizontal="center" vertical="center" wrapText="1"/>
    </xf>
    <xf numFmtId="2" fontId="50" fillId="0" borderId="98" xfId="0" applyNumberFormat="1" applyFont="1" applyBorder="1" applyAlignment="1">
      <alignment horizontal="center" vertical="center" wrapText="1"/>
    </xf>
    <xf numFmtId="2" fontId="0" fillId="39" borderId="98" xfId="0" applyNumberFormat="1" applyFill="1" applyBorder="1" applyAlignment="1">
      <alignment horizontal="center" vertical="center" wrapText="1"/>
    </xf>
    <xf numFmtId="2" fontId="50" fillId="39" borderId="98" xfId="0" applyNumberFormat="1" applyFont="1" applyFill="1" applyBorder="1" applyAlignment="1">
      <alignment horizontal="center" vertical="center" wrapText="1"/>
    </xf>
    <xf numFmtId="0" fontId="0" fillId="0" borderId="1" xfId="0" applyBorder="1"/>
    <xf numFmtId="9" fontId="1" fillId="0" borderId="1" xfId="1" applyBorder="1" applyAlignment="1">
      <alignment horizontal="center" vertical="center" wrapText="1"/>
    </xf>
    <xf numFmtId="0" fontId="0" fillId="0" borderId="1" xfId="0" applyBorder="1" applyAlignment="1">
      <alignment horizontal="center"/>
    </xf>
    <xf numFmtId="0" fontId="51" fillId="0" borderId="7" xfId="0" applyFont="1" applyBorder="1" applyAlignment="1">
      <alignment horizontal="center"/>
    </xf>
    <xf numFmtId="2" fontId="0" fillId="0" borderId="6" xfId="0" applyNumberFormat="1" applyBorder="1" applyAlignment="1">
      <alignment horizontal="left" vertical="center" wrapText="1"/>
    </xf>
    <xf numFmtId="2" fontId="50" fillId="0" borderId="99" xfId="0" applyNumberFormat="1" applyFont="1" applyBorder="1" applyAlignment="1">
      <alignment horizontal="center" vertical="center" wrapText="1"/>
    </xf>
    <xf numFmtId="0" fontId="51" fillId="0" borderId="7" xfId="0" applyFont="1" applyBorder="1" applyAlignment="1">
      <alignment horizontal="center" vertical="center"/>
    </xf>
    <xf numFmtId="2" fontId="38" fillId="0" borderId="13" xfId="0" applyNumberFormat="1" applyFont="1" applyBorder="1" applyAlignment="1">
      <alignment horizontal="center" vertical="center" wrapText="1"/>
    </xf>
    <xf numFmtId="2" fontId="38" fillId="0" borderId="9" xfId="0" applyNumberFormat="1" applyFont="1" applyBorder="1" applyAlignment="1">
      <alignment horizontal="center" vertical="center" wrapText="1"/>
    </xf>
    <xf numFmtId="2" fontId="0" fillId="0" borderId="9" xfId="0" applyNumberFormat="1" applyBorder="1" applyAlignment="1">
      <alignment horizontal="center"/>
    </xf>
    <xf numFmtId="2" fontId="0" fillId="39" borderId="12" xfId="0" applyNumberFormat="1" applyFill="1" applyBorder="1" applyAlignment="1">
      <alignment horizontal="center" vertical="center" wrapText="1"/>
    </xf>
    <xf numFmtId="2" fontId="50" fillId="39" borderId="1" xfId="0" applyNumberFormat="1" applyFont="1" applyFill="1" applyBorder="1" applyAlignment="1">
      <alignment horizontal="center" vertical="center" wrapText="1"/>
    </xf>
    <xf numFmtId="4" fontId="50" fillId="0" borderId="6" xfId="0" applyNumberFormat="1" applyFont="1" applyBorder="1" applyAlignment="1">
      <alignment horizontal="center" vertical="center" wrapText="1"/>
    </xf>
    <xf numFmtId="1" fontId="0" fillId="39" borderId="8" xfId="0" applyNumberFormat="1" applyFill="1" applyBorder="1" applyAlignment="1">
      <alignment horizontal="left" vertical="center" wrapText="1"/>
    </xf>
    <xf numFmtId="0" fontId="6" fillId="0" borderId="1" xfId="3" applyBorder="1" applyAlignment="1" applyProtection="1">
      <alignment horizontal="center"/>
    </xf>
    <xf numFmtId="0" fontId="0" fillId="0" borderId="0" xfId="0" applyAlignment="1">
      <alignment vertical="top" wrapText="1"/>
    </xf>
    <xf numFmtId="2" fontId="10" fillId="0" borderId="0" xfId="0" applyNumberFormat="1" applyFont="1" applyAlignment="1">
      <alignment horizontal="center" vertical="center" wrapText="1"/>
    </xf>
    <xf numFmtId="2" fontId="0" fillId="0" borderId="0" xfId="0" applyNumberFormat="1" applyAlignment="1">
      <alignment horizontal="center" vertical="top"/>
    </xf>
    <xf numFmtId="2" fontId="0" fillId="0" borderId="0" xfId="0" applyNumberFormat="1" applyAlignment="1">
      <alignment horizontal="center" vertical="top" wrapText="1"/>
    </xf>
    <xf numFmtId="2" fontId="54" fillId="0" borderId="0" xfId="0" applyNumberFormat="1" applyFont="1" applyAlignment="1">
      <alignment horizontal="center" vertical="center" wrapText="1"/>
    </xf>
    <xf numFmtId="2" fontId="4" fillId="0" borderId="0" xfId="0" applyNumberFormat="1" applyFont="1" applyAlignment="1">
      <alignment horizontal="center" vertical="center" wrapText="1"/>
    </xf>
    <xf numFmtId="0" fontId="0" fillId="0" borderId="118" xfId="0" applyBorder="1" applyAlignment="1">
      <alignment horizontal="center" vertical="center"/>
    </xf>
    <xf numFmtId="0" fontId="10" fillId="0" borderId="15" xfId="0" applyFont="1" applyBorder="1" applyAlignment="1">
      <alignment vertical="center" wrapText="1"/>
    </xf>
    <xf numFmtId="0" fontId="10" fillId="0" borderId="2" xfId="0" applyFont="1" applyBorder="1" applyAlignment="1">
      <alignment vertical="center" wrapText="1"/>
    </xf>
    <xf numFmtId="0" fontId="10" fillId="0" borderId="2" xfId="0" applyFont="1" applyBorder="1" applyAlignment="1">
      <alignment horizontal="left" vertical="center" wrapText="1"/>
    </xf>
    <xf numFmtId="0" fontId="10" fillId="0" borderId="4" xfId="0" applyFont="1" applyBorder="1" applyAlignment="1">
      <alignment horizontal="center" vertical="center" wrapText="1"/>
    </xf>
    <xf numFmtId="2" fontId="10" fillId="0" borderId="4" xfId="0" applyNumberFormat="1" applyFont="1" applyBorder="1" applyAlignment="1">
      <alignment horizontal="center" vertical="center" wrapText="1"/>
    </xf>
    <xf numFmtId="2" fontId="10" fillId="0" borderId="2" xfId="0" applyNumberFormat="1" applyFont="1" applyBorder="1" applyAlignment="1">
      <alignment horizontal="center" vertical="center" wrapText="1"/>
    </xf>
    <xf numFmtId="2" fontId="54" fillId="0" borderId="15" xfId="0" applyNumberFormat="1" applyFont="1" applyBorder="1" applyAlignment="1">
      <alignment horizontal="center" vertical="center" wrapText="1"/>
    </xf>
    <xf numFmtId="2" fontId="4" fillId="0" borderId="15" xfId="0" applyNumberFormat="1" applyFont="1" applyBorder="1" applyAlignment="1">
      <alignment horizontal="center" vertical="center" wrapText="1"/>
    </xf>
    <xf numFmtId="0" fontId="10" fillId="0" borderId="6" xfId="2054" applyFont="1" applyBorder="1" applyAlignment="1">
      <alignment horizontal="center" vertical="center"/>
    </xf>
    <xf numFmtId="0" fontId="0" fillId="0" borderId="119" xfId="0" applyBorder="1" applyAlignment="1">
      <alignment vertical="center" wrapText="1"/>
    </xf>
    <xf numFmtId="0" fontId="0" fillId="0" borderId="120" xfId="0" applyBorder="1" applyAlignment="1">
      <alignment horizontal="center" vertical="center" wrapText="1"/>
    </xf>
    <xf numFmtId="0" fontId="0" fillId="0" borderId="121" xfId="0" applyBorder="1" applyAlignment="1">
      <alignment horizontal="left" vertical="center" wrapText="1"/>
    </xf>
    <xf numFmtId="0" fontId="0" fillId="0" borderId="122" xfId="0" applyBorder="1" applyAlignment="1">
      <alignment horizontal="left" vertical="center" wrapText="1"/>
    </xf>
    <xf numFmtId="0" fontId="0" fillId="0" borderId="120" xfId="0" applyBorder="1" applyAlignment="1">
      <alignment horizontal="left" vertical="center" wrapText="1"/>
    </xf>
    <xf numFmtId="0" fontId="0" fillId="0" borderId="123" xfId="0" applyBorder="1" applyAlignment="1">
      <alignment horizontal="center" vertical="center" wrapText="1"/>
    </xf>
    <xf numFmtId="0" fontId="0" fillId="0" borderId="123" xfId="0" applyBorder="1" applyAlignment="1">
      <alignment horizontal="left" vertical="center" wrapText="1"/>
    </xf>
    <xf numFmtId="0" fontId="0" fillId="0" borderId="120" xfId="0" applyBorder="1" applyAlignment="1">
      <alignment horizontal="center" vertical="center"/>
    </xf>
    <xf numFmtId="0" fontId="0" fillId="0" borderId="123" xfId="0" applyBorder="1" applyAlignment="1">
      <alignment horizontal="center" vertical="center"/>
    </xf>
    <xf numFmtId="0" fontId="0" fillId="0" borderId="119" xfId="0" applyBorder="1" applyAlignment="1">
      <alignment horizontal="center" vertical="center"/>
    </xf>
    <xf numFmtId="0" fontId="0" fillId="0" borderId="124" xfId="0" applyBorder="1" applyAlignment="1">
      <alignment horizontal="center" vertical="center"/>
    </xf>
    <xf numFmtId="2" fontId="0" fillId="5" borderId="10" xfId="0" applyNumberFormat="1" applyFill="1" applyBorder="1" applyAlignment="1">
      <alignment horizontal="center" vertical="center"/>
    </xf>
    <xf numFmtId="2" fontId="0" fillId="52" borderId="60" xfId="0" applyNumberFormat="1" applyFill="1" applyBorder="1" applyAlignment="1">
      <alignment horizontal="center" vertical="center" wrapText="1"/>
    </xf>
    <xf numFmtId="2" fontId="0" fillId="52" borderId="81" xfId="0" applyNumberFormat="1" applyFill="1" applyBorder="1" applyAlignment="1">
      <alignment horizontal="center" vertical="center" wrapText="1"/>
    </xf>
    <xf numFmtId="2" fontId="0" fillId="51" borderId="81" xfId="0" applyNumberFormat="1" applyFill="1" applyBorder="1" applyAlignment="1">
      <alignment horizontal="center" vertical="center" wrapText="1"/>
    </xf>
    <xf numFmtId="2" fontId="0" fillId="0" borderId="81" xfId="0" applyNumberFormat="1" applyBorder="1" applyAlignment="1">
      <alignment horizontal="center" vertical="center" wrapText="1"/>
    </xf>
    <xf numFmtId="166" fontId="0" fillId="0" borderId="2" xfId="0" applyNumberFormat="1" applyBorder="1" applyAlignment="1">
      <alignment horizontal="center" vertical="center" wrapText="1"/>
    </xf>
    <xf numFmtId="166" fontId="0" fillId="0" borderId="6" xfId="0" applyNumberFormat="1" applyBorder="1" applyAlignment="1">
      <alignment horizontal="center" vertical="center" wrapText="1"/>
    </xf>
    <xf numFmtId="0" fontId="0" fillId="5" borderId="10" xfId="0" applyFill="1" applyBorder="1" applyAlignment="1">
      <alignment horizontal="center" vertical="center"/>
    </xf>
    <xf numFmtId="0" fontId="62" fillId="0" borderId="7" xfId="0" applyFont="1" applyBorder="1" applyAlignment="1">
      <alignment horizontal="center"/>
    </xf>
    <xf numFmtId="0" fontId="0" fillId="0" borderId="125" xfId="0" applyBorder="1" applyAlignment="1">
      <alignment horizontal="center" vertical="center" wrapText="1"/>
    </xf>
    <xf numFmtId="0" fontId="0" fillId="0" borderId="1" xfId="0" applyBorder="1" applyAlignment="1">
      <alignment horizontal="left" vertical="center" wrapText="1"/>
    </xf>
    <xf numFmtId="0" fontId="2" fillId="57" borderId="82" xfId="0" applyFont="1" applyFill="1" applyBorder="1" applyAlignment="1">
      <alignment horizontal="center" vertical="center" wrapText="1"/>
    </xf>
    <xf numFmtId="0" fontId="0" fillId="5" borderId="2" xfId="0" applyFill="1" applyBorder="1" applyAlignment="1">
      <alignment horizontal="center" vertical="center" wrapText="1"/>
    </xf>
    <xf numFmtId="0" fontId="62" fillId="5" borderId="2" xfId="0" applyFont="1" applyFill="1" applyBorder="1" applyAlignment="1">
      <alignment horizontal="center"/>
    </xf>
    <xf numFmtId="0" fontId="62" fillId="5" borderId="6" xfId="0" applyFont="1" applyFill="1" applyBorder="1" applyAlignment="1">
      <alignment horizontal="center"/>
    </xf>
    <xf numFmtId="2" fontId="0" fillId="39" borderId="10" xfId="0" applyNumberFormat="1" applyFill="1" applyBorder="1" applyAlignment="1">
      <alignment horizontal="center" vertical="center" wrapText="1"/>
    </xf>
    <xf numFmtId="2" fontId="5" fillId="5" borderId="8" xfId="0" applyNumberFormat="1" applyFont="1" applyFill="1" applyBorder="1" applyAlignment="1">
      <alignment horizontal="center" vertical="center" wrapText="1"/>
    </xf>
    <xf numFmtId="2" fontId="10" fillId="0" borderId="3" xfId="2054" applyNumberFormat="1" applyFont="1" applyBorder="1" applyAlignment="1">
      <alignment horizontal="center" vertical="center"/>
    </xf>
    <xf numFmtId="0" fontId="0" fillId="5" borderId="9" xfId="0" applyFill="1" applyBorder="1" applyAlignment="1">
      <alignment horizontal="center" vertical="center"/>
    </xf>
    <xf numFmtId="9" fontId="1" fillId="0" borderId="5" xfId="1" applyBorder="1" applyAlignment="1">
      <alignment horizontal="center" vertical="center" wrapText="1"/>
    </xf>
    <xf numFmtId="9" fontId="1" fillId="0" borderId="8" xfId="1" applyBorder="1" applyAlignment="1">
      <alignment horizontal="center" vertical="center" wrapText="1"/>
    </xf>
    <xf numFmtId="9" fontId="1" fillId="0" borderId="15" xfId="1" applyBorder="1" applyAlignment="1">
      <alignment horizontal="center" vertical="center" wrapText="1"/>
    </xf>
    <xf numFmtId="9" fontId="1" fillId="0" borderId="4" xfId="1" applyBorder="1" applyAlignment="1">
      <alignment horizontal="center" vertical="center" wrapText="1"/>
    </xf>
    <xf numFmtId="0" fontId="0" fillId="39" borderId="14" xfId="0" applyFill="1" applyBorder="1" applyAlignment="1">
      <alignment horizontal="center" vertical="center" wrapText="1"/>
    </xf>
    <xf numFmtId="0" fontId="0" fillId="39" borderId="3" xfId="0" applyFill="1" applyBorder="1" applyAlignment="1">
      <alignment horizontal="center" vertical="center" wrapText="1"/>
    </xf>
    <xf numFmtId="0" fontId="6" fillId="0" borderId="3" xfId="3" applyBorder="1" applyAlignment="1" applyProtection="1">
      <alignment horizontal="center" vertical="center" wrapText="1"/>
    </xf>
    <xf numFmtId="0" fontId="0" fillId="2" borderId="8" xfId="0" applyFill="1" applyBorder="1" applyAlignment="1">
      <alignment horizontal="center" vertical="center" wrapText="1"/>
    </xf>
    <xf numFmtId="0" fontId="0" fillId="39" borderId="1" xfId="0" applyFill="1" applyBorder="1" applyAlignment="1">
      <alignment horizontal="center" vertical="center" wrapText="1"/>
    </xf>
    <xf numFmtId="2" fontId="0" fillId="0" borderId="3" xfId="0" applyNumberFormat="1" applyBorder="1" applyAlignment="1">
      <alignment horizontal="center" wrapText="1"/>
    </xf>
    <xf numFmtId="0" fontId="0" fillId="5" borderId="14" xfId="0" applyFill="1" applyBorder="1" applyAlignment="1">
      <alignment horizontal="center" vertical="center" wrapText="1"/>
    </xf>
    <xf numFmtId="0" fontId="6" fillId="0" borderId="14" xfId="3" applyBorder="1" applyAlignment="1" applyProtection="1">
      <alignment horizontal="center" vertical="center" wrapText="1"/>
    </xf>
    <xf numFmtId="0" fontId="6" fillId="0" borderId="6" xfId="3" applyBorder="1" applyAlignment="1" applyProtection="1">
      <alignment horizontal="center" wrapText="1"/>
    </xf>
    <xf numFmtId="9" fontId="1" fillId="0" borderId="9" xfId="1" applyBorder="1" applyAlignment="1">
      <alignment horizontal="center" vertical="center" wrapText="1"/>
    </xf>
    <xf numFmtId="0" fontId="2" fillId="2" borderId="33"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0" fillId="5" borderId="7" xfId="0" applyFill="1" applyBorder="1" applyAlignment="1">
      <alignment horizontal="center" vertical="center"/>
    </xf>
    <xf numFmtId="0" fontId="2" fillId="0" borderId="13" xfId="0" applyFont="1" applyBorder="1" applyAlignment="1">
      <alignment vertical="center"/>
    </xf>
    <xf numFmtId="0" fontId="2" fillId="0" borderId="14" xfId="0" applyFont="1" applyBorder="1" applyAlignment="1">
      <alignment vertical="center"/>
    </xf>
    <xf numFmtId="0" fontId="2" fillId="49" borderId="4" xfId="0" quotePrefix="1" applyFont="1" applyFill="1" applyBorder="1" applyAlignment="1">
      <alignment horizontal="center" vertical="center" wrapText="1"/>
    </xf>
    <xf numFmtId="0" fontId="63" fillId="0" borderId="3" xfId="0" applyFont="1" applyBorder="1"/>
    <xf numFmtId="0" fontId="63" fillId="0" borderId="3" xfId="0" applyFont="1" applyBorder="1" applyAlignment="1">
      <alignment horizontal="center"/>
    </xf>
    <xf numFmtId="0" fontId="11" fillId="0" borderId="3" xfId="0" applyFont="1" applyBorder="1" applyAlignment="1">
      <alignment horizontal="center" vertical="top" wrapText="1"/>
    </xf>
    <xf numFmtId="0" fontId="63" fillId="0" borderId="2" xfId="0" applyFont="1" applyBorder="1" applyAlignment="1">
      <alignment horizontal="center"/>
    </xf>
    <xf numFmtId="0" fontId="0" fillId="0" borderId="3" xfId="0" applyBorder="1" applyAlignment="1">
      <alignment horizontal="center" vertical="top" wrapText="1"/>
    </xf>
    <xf numFmtId="0" fontId="0" fillId="0" borderId="9" xfId="0" applyBorder="1" applyAlignment="1">
      <alignment horizontal="left" vertical="top" wrapText="1"/>
    </xf>
    <xf numFmtId="0" fontId="10" fillId="0" borderId="9"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2" fontId="10" fillId="0" borderId="3" xfId="0" applyNumberFormat="1" applyFont="1" applyBorder="1" applyAlignment="1">
      <alignment horizontal="center" vertical="center" wrapText="1"/>
    </xf>
    <xf numFmtId="2" fontId="10" fillId="0" borderId="9" xfId="0" applyNumberFormat="1" applyFont="1" applyBorder="1" applyAlignment="1">
      <alignment horizontal="center" vertical="center" wrapText="1"/>
    </xf>
    <xf numFmtId="0" fontId="2" fillId="49" borderId="3" xfId="0" quotePrefix="1" applyFont="1" applyFill="1" applyBorder="1" applyAlignment="1">
      <alignment horizontal="center" vertical="center" wrapText="1"/>
    </xf>
    <xf numFmtId="0" fontId="0" fillId="39" borderId="9" xfId="0" applyFill="1" applyBorder="1" applyAlignment="1">
      <alignment horizontal="center" vertical="center" wrapText="1"/>
    </xf>
    <xf numFmtId="1" fontId="0" fillId="0" borderId="15" xfId="0" applyNumberFormat="1" applyBorder="1" applyAlignment="1">
      <alignment horizontal="center" vertical="center" wrapText="1"/>
    </xf>
    <xf numFmtId="1" fontId="2" fillId="2" borderId="4" xfId="0" applyNumberFormat="1" applyFont="1" applyFill="1" applyBorder="1" applyAlignment="1">
      <alignment horizontal="center" vertical="center" wrapText="1"/>
    </xf>
    <xf numFmtId="1" fontId="0" fillId="0" borderId="3" xfId="0" applyNumberFormat="1" applyBorder="1" applyAlignment="1">
      <alignment horizontal="center" vertical="center" wrapText="1"/>
    </xf>
    <xf numFmtId="1" fontId="0" fillId="0" borderId="4" xfId="0" applyNumberFormat="1" applyBorder="1" applyAlignment="1">
      <alignment horizontal="center" vertical="center" wrapText="1"/>
    </xf>
    <xf numFmtId="1" fontId="0" fillId="0" borderId="9" xfId="0" applyNumberFormat="1" applyBorder="1" applyAlignment="1">
      <alignment horizontal="center" vertical="center" wrapText="1"/>
    </xf>
    <xf numFmtId="1" fontId="0" fillId="0" borderId="0" xfId="0" applyNumberFormat="1"/>
    <xf numFmtId="1" fontId="0" fillId="0" borderId="0" xfId="0" applyNumberFormat="1" applyAlignment="1">
      <alignment horizontal="center" vertical="center"/>
    </xf>
    <xf numFmtId="1" fontId="2" fillId="2" borderId="9" xfId="0" quotePrefix="1" applyNumberFormat="1" applyFont="1" applyFill="1" applyBorder="1" applyAlignment="1">
      <alignment horizontal="center" vertical="center" wrapText="1"/>
    </xf>
    <xf numFmtId="1" fontId="0" fillId="0" borderId="8" xfId="0" applyNumberFormat="1" applyBorder="1" applyAlignment="1">
      <alignment horizontal="center" vertical="center" wrapText="1"/>
    </xf>
    <xf numFmtId="1" fontId="2" fillId="2" borderId="3" xfId="0" quotePrefix="1" applyNumberFormat="1" applyFont="1" applyFill="1" applyBorder="1" applyAlignment="1">
      <alignment horizontal="center" vertical="center" wrapText="1"/>
    </xf>
    <xf numFmtId="1" fontId="0" fillId="0" borderId="5" xfId="0" applyNumberFormat="1" applyBorder="1" applyAlignment="1">
      <alignment horizontal="center" vertical="center" wrapText="1"/>
    </xf>
    <xf numFmtId="0" fontId="0" fillId="5" borderId="7" xfId="0" applyFill="1" applyBorder="1" applyAlignment="1">
      <alignment horizontal="center" vertical="center" wrapText="1"/>
    </xf>
    <xf numFmtId="0" fontId="63" fillId="0" borderId="6" xfId="0" applyFont="1" applyBorder="1" applyAlignment="1">
      <alignment horizontal="center"/>
    </xf>
    <xf numFmtId="0" fontId="63" fillId="0" borderId="7" xfId="0" applyFont="1" applyBorder="1" applyAlignment="1">
      <alignment horizontal="center"/>
    </xf>
    <xf numFmtId="0" fontId="11" fillId="0" borderId="7" xfId="0" applyFont="1" applyBorder="1" applyAlignment="1">
      <alignment horizontal="center" vertical="top" wrapText="1"/>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4" xfId="0" applyBorder="1" applyAlignment="1">
      <alignment horizontal="center" vertical="top" wrapText="1"/>
    </xf>
    <xf numFmtId="0" fontId="2" fillId="2" borderId="5" xfId="0" quotePrefix="1" applyFont="1" applyFill="1" applyBorder="1" applyAlignment="1">
      <alignment horizontal="center" vertical="center" wrapText="1"/>
    </xf>
    <xf numFmtId="0" fontId="2" fillId="49" borderId="13" xfId="0" applyFont="1" applyFill="1" applyBorder="1" applyAlignment="1">
      <alignment horizontal="center" vertical="center" wrapText="1"/>
    </xf>
    <xf numFmtId="0" fontId="6" fillId="0" borderId="6" xfId="3" applyBorder="1" applyAlignment="1" applyProtection="1">
      <alignment vertical="center" wrapText="1"/>
    </xf>
    <xf numFmtId="0" fontId="2" fillId="49" borderId="63" xfId="0" applyFont="1" applyFill="1" applyBorder="1" applyAlignment="1">
      <alignment horizontal="center" vertical="center" wrapText="1"/>
    </xf>
    <xf numFmtId="0" fontId="6" fillId="0" borderId="8" xfId="3" applyBorder="1" applyAlignment="1" applyProtection="1">
      <alignment vertical="center" wrapText="1"/>
    </xf>
    <xf numFmtId="2" fontId="0" fillId="0" borderId="126" xfId="0" applyNumberFormat="1" applyBorder="1" applyAlignment="1">
      <alignment horizontal="center" vertical="center" wrapText="1"/>
    </xf>
    <xf numFmtId="2" fontId="0" fillId="0" borderId="116" xfId="0" applyNumberFormat="1" applyBorder="1" applyAlignment="1">
      <alignment horizontal="center" wrapText="1"/>
    </xf>
    <xf numFmtId="2" fontId="0" fillId="0" borderId="99" xfId="0" applyNumberFormat="1" applyBorder="1" applyAlignment="1">
      <alignment horizontal="center" wrapText="1"/>
    </xf>
    <xf numFmtId="2" fontId="0" fillId="0" borderId="95" xfId="0" applyNumberFormat="1" applyBorder="1" applyAlignment="1">
      <alignment horizontal="center" wrapText="1"/>
    </xf>
    <xf numFmtId="2" fontId="0" fillId="0" borderId="97" xfId="0" applyNumberFormat="1" applyBorder="1" applyAlignment="1">
      <alignment horizontal="center" wrapText="1"/>
    </xf>
    <xf numFmtId="0" fontId="2" fillId="49" borderId="5" xfId="0" quotePrefix="1" applyFont="1" applyFill="1" applyBorder="1" applyAlignment="1">
      <alignment horizontal="center" vertical="center" wrapText="1"/>
    </xf>
    <xf numFmtId="0" fontId="0" fillId="0" borderId="0" xfId="0" applyAlignment="1">
      <alignment horizontal="left" wrapText="1"/>
    </xf>
    <xf numFmtId="0" fontId="0" fillId="0" borderId="8" xfId="0" applyBorder="1" applyAlignment="1">
      <alignment horizontal="left" vertical="center" wrapText="1"/>
    </xf>
    <xf numFmtId="0" fontId="0" fillId="58" borderId="8" xfId="0" applyFill="1" applyBorder="1" applyAlignment="1">
      <alignment horizontal="left" vertical="center" wrapText="1"/>
    </xf>
    <xf numFmtId="0" fontId="0" fillId="58" borderId="5" xfId="0" applyFill="1" applyBorder="1" applyAlignment="1">
      <alignment horizontal="left" vertical="center" wrapText="1"/>
    </xf>
    <xf numFmtId="0" fontId="0" fillId="58" borderId="4" xfId="0" applyFill="1" applyBorder="1" applyAlignment="1">
      <alignment horizontal="left" vertical="center" wrapText="1"/>
    </xf>
    <xf numFmtId="0" fontId="0" fillId="59" borderId="7" xfId="0" applyFill="1" applyBorder="1" applyAlignment="1">
      <alignment horizontal="center" vertical="center" wrapText="1"/>
    </xf>
    <xf numFmtId="0" fontId="0" fillId="59" borderId="8" xfId="0" applyFill="1" applyBorder="1" applyAlignment="1">
      <alignment horizontal="center" vertical="center" wrapText="1"/>
    </xf>
    <xf numFmtId="0" fontId="0" fillId="59" borderId="6" xfId="0" applyFill="1" applyBorder="1" applyAlignment="1">
      <alignment horizontal="center" vertical="center" wrapText="1"/>
    </xf>
    <xf numFmtId="0" fontId="0" fillId="59" borderId="5" xfId="0" applyFill="1" applyBorder="1" applyAlignment="1">
      <alignment horizontal="center" vertical="center" wrapText="1"/>
    </xf>
    <xf numFmtId="0" fontId="2" fillId="60" borderId="9" xfId="0" applyFont="1" applyFill="1" applyBorder="1" applyAlignment="1">
      <alignment horizontal="center" vertical="center" wrapText="1"/>
    </xf>
    <xf numFmtId="0" fontId="2" fillId="60" borderId="3" xfId="0" applyFont="1" applyFill="1" applyBorder="1" applyAlignment="1">
      <alignment horizontal="center" vertical="center" wrapText="1"/>
    </xf>
    <xf numFmtId="0" fontId="2" fillId="60" borderId="13" xfId="0" applyFont="1" applyFill="1" applyBorder="1" applyAlignment="1">
      <alignment horizontal="center" vertical="center" wrapText="1"/>
    </xf>
    <xf numFmtId="0" fontId="63" fillId="0" borderId="3" xfId="0" applyFont="1" applyBorder="1" applyAlignment="1">
      <alignment horizontal="center" vertical="center"/>
    </xf>
    <xf numFmtId="0" fontId="63" fillId="0" borderId="2" xfId="0" applyFont="1" applyBorder="1" applyAlignment="1">
      <alignment horizontal="center" vertical="center"/>
    </xf>
    <xf numFmtId="0" fontId="11" fillId="0" borderId="3" xfId="0" applyFont="1" applyBorder="1" applyAlignment="1">
      <alignment horizontal="center" vertical="center" wrapText="1"/>
    </xf>
    <xf numFmtId="0" fontId="50" fillId="0" borderId="2" xfId="0" applyFont="1" applyBorder="1" applyAlignment="1">
      <alignment horizontal="center" vertical="center"/>
    </xf>
    <xf numFmtId="0" fontId="50" fillId="0" borderId="3" xfId="0" applyFont="1" applyBorder="1" applyAlignment="1">
      <alignment horizontal="center" vertical="center" wrapText="1"/>
    </xf>
    <xf numFmtId="0" fontId="50" fillId="0" borderId="3" xfId="0" applyFont="1" applyBorder="1" applyAlignment="1">
      <alignment horizontal="center" vertical="center"/>
    </xf>
    <xf numFmtId="2" fontId="50" fillId="0" borderId="14" xfId="0" applyNumberFormat="1" applyFont="1" applyBorder="1" applyAlignment="1">
      <alignment horizontal="center" vertical="center" wrapText="1"/>
    </xf>
    <xf numFmtId="2" fontId="0" fillId="0" borderId="113" xfId="0" applyNumberFormat="1" applyBorder="1" applyAlignment="1">
      <alignment horizontal="center" vertical="center" wrapText="1"/>
    </xf>
    <xf numFmtId="9" fontId="1" fillId="0" borderId="10" xfId="1" applyBorder="1" applyAlignment="1">
      <alignment horizontal="center" vertical="center" wrapText="1"/>
    </xf>
    <xf numFmtId="9" fontId="1" fillId="0" borderId="11" xfId="1" applyBorder="1" applyAlignment="1">
      <alignment horizontal="center" vertical="center" wrapText="1"/>
    </xf>
    <xf numFmtId="9" fontId="1" fillId="0" borderId="12" xfId="1" applyBorder="1" applyAlignment="1">
      <alignment horizontal="center" vertical="center" wrapText="1"/>
    </xf>
    <xf numFmtId="9" fontId="1" fillId="0" borderId="0" xfId="1" applyBorder="1" applyAlignment="1">
      <alignment horizontal="center" vertical="center" wrapText="1"/>
    </xf>
    <xf numFmtId="2" fontId="0" fillId="0" borderId="127" xfId="0" applyNumberFormat="1" applyBorder="1" applyAlignment="1">
      <alignment horizontal="center" vertical="center" wrapText="1"/>
    </xf>
    <xf numFmtId="0" fontId="2" fillId="0" borderId="10" xfId="0" applyFont="1" applyBorder="1" applyAlignment="1">
      <alignment horizontal="center" vertical="center"/>
    </xf>
    <xf numFmtId="0" fontId="2" fillId="0" borderId="15" xfId="0" applyFont="1" applyBorder="1" applyAlignment="1">
      <alignment horizontal="center" vertical="center"/>
    </xf>
    <xf numFmtId="0" fontId="2" fillId="0" borderId="4" xfId="0" applyFont="1" applyBorder="1" applyAlignment="1">
      <alignment horizontal="center" vertical="center"/>
    </xf>
    <xf numFmtId="0" fontId="0" fillId="0" borderId="79" xfId="0" applyBorder="1" applyAlignment="1">
      <alignment horizontal="center" vertical="center"/>
    </xf>
    <xf numFmtId="0" fontId="0" fillId="0" borderId="21" xfId="0" applyBorder="1" applyAlignment="1">
      <alignment horizontal="center" vertical="center"/>
    </xf>
    <xf numFmtId="0" fontId="0" fillId="0" borderId="58" xfId="0" applyBorder="1" applyAlignment="1">
      <alignment horizontal="center" vertical="center"/>
    </xf>
    <xf numFmtId="0" fontId="0" fillId="0" borderId="70" xfId="0" applyBorder="1" applyAlignment="1">
      <alignment horizontal="center" vertical="center"/>
    </xf>
    <xf numFmtId="0" fontId="2" fillId="0" borderId="13" xfId="0" applyFont="1" applyBorder="1" applyAlignment="1">
      <alignment horizontal="center" vertical="center"/>
    </xf>
    <xf numFmtId="0" fontId="2" fillId="0" borderId="14" xfId="0" applyFont="1" applyBorder="1" applyAlignment="1">
      <alignment horizontal="center" vertical="center"/>
    </xf>
    <xf numFmtId="0" fontId="2" fillId="0" borderId="9" xfId="0" applyFont="1" applyBorder="1" applyAlignment="1">
      <alignment horizontal="center" vertical="center"/>
    </xf>
    <xf numFmtId="0" fontId="2" fillId="0" borderId="33" xfId="0" applyFont="1" applyBorder="1" applyAlignment="1">
      <alignment horizontal="center" vertical="center"/>
    </xf>
    <xf numFmtId="0" fontId="2" fillId="56" borderId="10" xfId="0" applyFont="1" applyFill="1" applyBorder="1" applyAlignment="1">
      <alignment horizontal="center" vertical="center"/>
    </xf>
    <xf numFmtId="0" fontId="2" fillId="56" borderId="15" xfId="0" applyFont="1" applyFill="1" applyBorder="1" applyAlignment="1">
      <alignment horizontal="center" vertical="center"/>
    </xf>
    <xf numFmtId="0" fontId="2" fillId="56" borderId="4" xfId="0" applyFont="1" applyFill="1" applyBorder="1" applyAlignment="1">
      <alignment horizontal="center" vertical="center"/>
    </xf>
    <xf numFmtId="0" fontId="2" fillId="56" borderId="14" xfId="0" applyFont="1" applyFill="1" applyBorder="1" applyAlignment="1">
      <alignment horizontal="center" vertical="center"/>
    </xf>
    <xf numFmtId="0" fontId="2" fillId="56" borderId="9" xfId="0" applyFont="1" applyFill="1" applyBorder="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2" fillId="0" borderId="12" xfId="0" applyFont="1" applyBorder="1" applyAlignment="1">
      <alignment horizontal="center" vertical="center"/>
    </xf>
    <xf numFmtId="0" fontId="2" fillId="0" borderId="8" xfId="0" applyFont="1" applyBorder="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4" xfId="0" applyFont="1"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6" fillId="0" borderId="4" xfId="3" applyBorder="1" applyAlignment="1" applyProtection="1">
      <alignment horizontal="center" vertical="center"/>
    </xf>
    <xf numFmtId="0" fontId="6" fillId="0" borderId="5" xfId="3" applyBorder="1" applyAlignment="1" applyProtection="1">
      <alignment horizontal="center" vertical="center"/>
    </xf>
    <xf numFmtId="0" fontId="6" fillId="0" borderId="8" xfId="3" applyBorder="1" applyAlignment="1" applyProtection="1">
      <alignment horizontal="center" vertical="center"/>
    </xf>
    <xf numFmtId="0" fontId="2" fillId="2" borderId="6"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33" xfId="0" applyFont="1" applyFill="1" applyBorder="1" applyAlignment="1">
      <alignment horizontal="center" vertical="center" wrapText="1"/>
    </xf>
    <xf numFmtId="0" fontId="2" fillId="2" borderId="65" xfId="0" applyFont="1" applyFill="1" applyBorder="1" applyAlignment="1">
      <alignment horizontal="center" vertical="center" wrapText="1"/>
    </xf>
    <xf numFmtId="0" fontId="2" fillId="49" borderId="2" xfId="0" applyFont="1" applyFill="1" applyBorder="1" applyAlignment="1">
      <alignment horizontal="center" vertical="center" wrapText="1"/>
    </xf>
    <xf numFmtId="0" fontId="2" fillId="49" borderId="7" xfId="0" applyFont="1" applyFill="1" applyBorder="1" applyAlignment="1">
      <alignment horizontal="center" vertical="center" wrapText="1"/>
    </xf>
    <xf numFmtId="0" fontId="2" fillId="2" borderId="78"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2" xfId="0" quotePrefix="1" applyFont="1" applyFill="1" applyBorder="1" applyAlignment="1">
      <alignment horizontal="center" vertical="center" wrapText="1"/>
    </xf>
    <xf numFmtId="0" fontId="2" fillId="2" borderId="18"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6" fillId="0" borderId="4" xfId="3" applyBorder="1" applyAlignment="1" applyProtection="1">
      <alignment horizontal="center" vertical="center" wrapText="1"/>
    </xf>
    <xf numFmtId="0" fontId="6" fillId="0" borderId="5" xfId="3" applyBorder="1" applyAlignment="1" applyProtection="1">
      <alignment horizontal="center" vertical="center" wrapText="1"/>
    </xf>
    <xf numFmtId="0" fontId="6" fillId="0" borderId="8" xfId="3" applyBorder="1" applyAlignment="1" applyProtection="1">
      <alignment horizontal="center" vertical="center" wrapText="1"/>
    </xf>
    <xf numFmtId="0" fontId="2" fillId="2" borderId="21" xfId="0" applyFont="1" applyFill="1" applyBorder="1" applyAlignment="1">
      <alignment horizontal="center" vertical="center" wrapText="1"/>
    </xf>
    <xf numFmtId="0" fontId="2" fillId="2" borderId="58" xfId="0" applyFont="1" applyFill="1" applyBorder="1" applyAlignment="1">
      <alignment horizontal="center" vertical="center" wrapText="1"/>
    </xf>
    <xf numFmtId="0" fontId="2" fillId="2" borderId="70" xfId="0" applyFont="1" applyFill="1" applyBorder="1" applyAlignment="1">
      <alignment horizontal="center" vertical="center" wrapText="1"/>
    </xf>
    <xf numFmtId="0" fontId="2" fillId="2" borderId="106" xfId="0" applyFont="1" applyFill="1" applyBorder="1" applyAlignment="1">
      <alignment horizontal="center" vertical="center" wrapText="1"/>
    </xf>
    <xf numFmtId="0" fontId="2" fillId="2" borderId="6" xfId="0" applyFont="1" applyFill="1" applyBorder="1" applyAlignment="1">
      <alignment vertical="center" wrapText="1"/>
    </xf>
    <xf numFmtId="0" fontId="2" fillId="2" borderId="7" xfId="0" applyFont="1" applyFill="1" applyBorder="1" applyAlignment="1">
      <alignment vertical="center" wrapText="1"/>
    </xf>
    <xf numFmtId="0" fontId="2" fillId="2" borderId="5"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79" xfId="0" applyFont="1" applyFill="1" applyBorder="1" applyAlignment="1">
      <alignment horizontal="center" vertical="center" wrapText="1"/>
    </xf>
    <xf numFmtId="0" fontId="2" fillId="0" borderId="63" xfId="0" applyFont="1" applyBorder="1" applyAlignment="1">
      <alignment horizontal="center" vertical="center" wrapText="1"/>
    </xf>
    <xf numFmtId="0" fontId="2" fillId="0" borderId="48" xfId="0" applyFont="1" applyBorder="1" applyAlignment="1">
      <alignment horizontal="center" vertical="center" wrapText="1"/>
    </xf>
    <xf numFmtId="0" fontId="2" fillId="0" borderId="49" xfId="0" applyFont="1" applyBorder="1" applyAlignment="1">
      <alignment horizontal="center" vertical="center" wrapText="1"/>
    </xf>
    <xf numFmtId="0" fontId="2" fillId="0" borderId="50" xfId="0" applyFont="1" applyBorder="1" applyAlignment="1">
      <alignment horizontal="center" vertical="center" wrapText="1"/>
    </xf>
    <xf numFmtId="0" fontId="2" fillId="2" borderId="10"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2" fillId="2" borderId="50"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60" xfId="0" applyFont="1" applyFill="1" applyBorder="1" applyAlignment="1">
      <alignment horizontal="center" vertical="center" wrapText="1"/>
    </xf>
    <xf numFmtId="0" fontId="2" fillId="2" borderId="24"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7"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66" xfId="0" applyFont="1" applyFill="1" applyBorder="1" applyAlignment="1">
      <alignment horizontal="center" vertical="center" wrapText="1"/>
    </xf>
    <xf numFmtId="0" fontId="2" fillId="2" borderId="51" xfId="0" applyFont="1" applyFill="1"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2" fillId="2" borderId="20"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2" fillId="2" borderId="72" xfId="0" applyFont="1" applyFill="1" applyBorder="1" applyAlignment="1">
      <alignment horizontal="center" vertical="center" wrapText="1"/>
    </xf>
    <xf numFmtId="0" fontId="2" fillId="0" borderId="81" xfId="0" applyFont="1" applyBorder="1" applyAlignment="1">
      <alignment horizontal="center" vertical="center" wrapText="1"/>
    </xf>
    <xf numFmtId="0" fontId="2" fillId="0" borderId="29" xfId="0" applyFont="1" applyBorder="1" applyAlignment="1">
      <alignment horizontal="center" vertical="center" wrapText="1"/>
    </xf>
    <xf numFmtId="0" fontId="2" fillId="55" borderId="63" xfId="0" applyFont="1" applyFill="1" applyBorder="1" applyAlignment="1">
      <alignment horizontal="center" vertical="center" wrapText="1"/>
    </xf>
    <xf numFmtId="0" fontId="2" fillId="55" borderId="50" xfId="0" applyFont="1" applyFill="1" applyBorder="1" applyAlignment="1">
      <alignment horizontal="center" vertical="center" wrapText="1"/>
    </xf>
    <xf numFmtId="0" fontId="2" fillId="54" borderId="63" xfId="0" applyFont="1" applyFill="1" applyBorder="1" applyAlignment="1">
      <alignment horizontal="center" vertical="center" wrapText="1"/>
    </xf>
    <xf numFmtId="0" fontId="2" fillId="54" borderId="50" xfId="0" applyFont="1" applyFill="1" applyBorder="1" applyAlignment="1">
      <alignment horizontal="center" vertical="center" wrapText="1"/>
    </xf>
    <xf numFmtId="0" fontId="2" fillId="0" borderId="1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8" xfId="0" applyFont="1" applyBorder="1" applyAlignment="1">
      <alignment horizontal="center" vertical="center" wrapText="1"/>
    </xf>
    <xf numFmtId="0" fontId="2" fillId="53" borderId="13" xfId="0" applyFont="1" applyFill="1" applyBorder="1" applyAlignment="1">
      <alignment horizontal="center" vertical="center" wrapText="1"/>
    </xf>
    <xf numFmtId="0" fontId="2" fillId="53" borderId="14" xfId="0" applyFont="1" applyFill="1" applyBorder="1" applyAlignment="1">
      <alignment horizontal="center" vertical="center" wrapText="1"/>
    </xf>
    <xf numFmtId="0" fontId="2" fillId="53" borderId="9" xfId="0" applyFont="1" applyFill="1" applyBorder="1" applyAlignment="1">
      <alignment horizontal="center" vertical="center" wrapText="1"/>
    </xf>
    <xf numFmtId="0" fontId="2" fillId="0" borderId="49" xfId="0" applyFont="1" applyBorder="1" applyAlignment="1">
      <alignment horizontal="center" vertical="center"/>
    </xf>
    <xf numFmtId="0" fontId="6" fillId="0" borderId="6" xfId="3" applyBorder="1" applyAlignment="1" applyProtection="1">
      <alignment horizontal="center" vertical="center"/>
    </xf>
    <xf numFmtId="0" fontId="6" fillId="0" borderId="7" xfId="3" applyBorder="1" applyAlignment="1" applyProtection="1">
      <alignment horizontal="center" vertical="center"/>
    </xf>
    <xf numFmtId="0" fontId="0" fillId="0" borderId="2" xfId="0" applyBorder="1" applyAlignment="1">
      <alignment horizontal="center" vertical="center" wrapText="1"/>
    </xf>
    <xf numFmtId="0" fontId="0" fillId="0" borderId="6" xfId="0" applyBorder="1" applyAlignment="1">
      <alignment horizontal="center" vertical="center" wrapText="1"/>
    </xf>
    <xf numFmtId="0" fontId="0" fillId="39" borderId="10" xfId="0" applyFill="1" applyBorder="1" applyAlignment="1">
      <alignment horizontal="center" vertical="center" wrapText="1"/>
    </xf>
    <xf numFmtId="0" fontId="0" fillId="0" borderId="10" xfId="0" applyBorder="1" applyAlignment="1">
      <alignment horizontal="center" vertical="center" wrapText="1"/>
    </xf>
    <xf numFmtId="0" fontId="0" fillId="0" borderId="15" xfId="0" applyBorder="1" applyAlignment="1">
      <alignment horizontal="center" vertical="center" wrapText="1"/>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7"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8" xfId="0" applyBorder="1" applyAlignment="1">
      <alignment horizontal="center" vertical="center" wrapText="1"/>
    </xf>
    <xf numFmtId="0" fontId="2" fillId="2" borderId="13"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42" fillId="42" borderId="10" xfId="0" applyFont="1" applyFill="1" applyBorder="1" applyAlignment="1">
      <alignment horizontal="center" vertical="center"/>
    </xf>
    <xf numFmtId="0" fontId="42" fillId="42" borderId="4" xfId="0" applyFont="1" applyFill="1" applyBorder="1" applyAlignment="1">
      <alignment horizontal="center" vertical="center"/>
    </xf>
    <xf numFmtId="0" fontId="42" fillId="42" borderId="15" xfId="0" applyFont="1" applyFill="1" applyBorder="1" applyAlignment="1">
      <alignment horizontal="center" vertical="center"/>
    </xf>
    <xf numFmtId="0" fontId="2" fillId="2" borderId="1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9"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2" xfId="0" applyFont="1" applyFill="1" applyBorder="1" applyAlignment="1">
      <alignment horizontal="center" vertical="center"/>
    </xf>
    <xf numFmtId="0" fontId="2" fillId="2" borderId="8" xfId="0" applyFont="1" applyFill="1" applyBorder="1" applyAlignment="1">
      <alignment horizontal="center" vertical="center"/>
    </xf>
    <xf numFmtId="0" fontId="42" fillId="42" borderId="13" xfId="0" applyFont="1" applyFill="1" applyBorder="1" applyAlignment="1">
      <alignment horizontal="center" vertical="center"/>
    </xf>
    <xf numFmtId="0" fontId="42" fillId="42" borderId="14" xfId="0" applyFont="1" applyFill="1" applyBorder="1" applyAlignment="1">
      <alignment horizontal="center" vertical="center"/>
    </xf>
    <xf numFmtId="0" fontId="42" fillId="42" borderId="9"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4" xfId="0" applyFont="1" applyBorder="1" applyAlignment="1">
      <alignment horizontal="center"/>
    </xf>
    <xf numFmtId="0" fontId="2" fillId="0" borderId="9" xfId="0" applyFont="1" applyBorder="1" applyAlignment="1">
      <alignment horizontal="center"/>
    </xf>
    <xf numFmtId="0" fontId="2" fillId="0" borderId="15" xfId="0" applyFont="1" applyBorder="1" applyAlignment="1">
      <alignment horizontal="center"/>
    </xf>
    <xf numFmtId="0" fontId="2" fillId="0" borderId="4" xfId="0" applyFont="1" applyBorder="1" applyAlignment="1">
      <alignment horizontal="center"/>
    </xf>
    <xf numFmtId="0" fontId="2" fillId="0" borderId="29" xfId="0" applyFont="1" applyBorder="1" applyAlignment="1">
      <alignment horizontal="center"/>
    </xf>
    <xf numFmtId="0" fontId="2" fillId="0" borderId="30" xfId="0" applyFont="1" applyBorder="1" applyAlignment="1">
      <alignment horizontal="center"/>
    </xf>
    <xf numFmtId="0" fontId="2" fillId="0" borderId="60" xfId="0" applyFont="1" applyBorder="1" applyAlignment="1">
      <alignment horizontal="center"/>
    </xf>
    <xf numFmtId="0" fontId="2" fillId="2" borderId="13" xfId="0" applyFont="1" applyFill="1" applyBorder="1" applyAlignment="1">
      <alignment horizontal="center"/>
    </xf>
    <xf numFmtId="0" fontId="2" fillId="2" borderId="14" xfId="0" applyFont="1" applyFill="1" applyBorder="1" applyAlignment="1">
      <alignment horizontal="center"/>
    </xf>
    <xf numFmtId="0" fontId="2" fillId="2" borderId="9" xfId="0" applyFont="1" applyFill="1" applyBorder="1" applyAlignment="1">
      <alignment horizontal="center"/>
    </xf>
    <xf numFmtId="0" fontId="2" fillId="0" borderId="1" xfId="0" applyFont="1" applyBorder="1" applyAlignment="1">
      <alignment horizontal="center"/>
    </xf>
    <xf numFmtId="0" fontId="2" fillId="0" borderId="0" xfId="0" applyFont="1" applyAlignment="1">
      <alignment horizontal="center"/>
    </xf>
  </cellXfs>
  <cellStyles count="2075">
    <cellStyle name="20% - Accent1" xfId="26" builtinId="30" customBuiltin="1"/>
    <cellStyle name="20% - Accent2" xfId="30" builtinId="34" customBuiltin="1"/>
    <cellStyle name="20% - Accent3" xfId="34" builtinId="38" customBuiltin="1"/>
    <cellStyle name="20% - Accent4" xfId="38" builtinId="42" customBuiltin="1"/>
    <cellStyle name="20% - Accent5" xfId="42" builtinId="46" customBuiltin="1"/>
    <cellStyle name="20% - Accent6" xfId="46" builtinId="50" customBuiltin="1"/>
    <cellStyle name="40% - Accent1" xfId="27" builtinId="31" customBuiltin="1"/>
    <cellStyle name="40% - Accent2" xfId="31" builtinId="35" customBuiltin="1"/>
    <cellStyle name="40% - Accent3" xfId="35" builtinId="39" customBuiltin="1"/>
    <cellStyle name="40% - Accent4" xfId="39" builtinId="43" customBuiltin="1"/>
    <cellStyle name="40% - Accent5" xfId="43" builtinId="47" customBuiltin="1"/>
    <cellStyle name="40% - Accent6" xfId="47" builtinId="51" customBuiltin="1"/>
    <cellStyle name="60% - Accent1" xfId="28" builtinId="32" customBuiltin="1"/>
    <cellStyle name="60% - Accent1 2" xfId="2068" xr:uid="{27ACD14A-27A0-4141-B314-E399BDA07A7D}"/>
    <cellStyle name="60% - Accent1 3" xfId="2059" xr:uid="{17D9914D-8736-46D4-9E28-CEB574EFCEDB}"/>
    <cellStyle name="60% - Accent2" xfId="32" builtinId="36" customBuiltin="1"/>
    <cellStyle name="60% - Accent2 2" xfId="2069" xr:uid="{93237856-5273-4EE4-BC53-6527649570B6}"/>
    <cellStyle name="60% - Accent2 3" xfId="2060" xr:uid="{B5F793D2-AB4B-4620-92D8-4CE5F6FCA495}"/>
    <cellStyle name="60% - Accent3" xfId="36" builtinId="40" customBuiltin="1"/>
    <cellStyle name="60% - Accent3 2" xfId="2070" xr:uid="{D52CB6D7-19E8-471D-A592-692F5A16437B}"/>
    <cellStyle name="60% - Accent3 3" xfId="2061" xr:uid="{3C2E6EF5-1A5C-4FD6-8863-857375D87792}"/>
    <cellStyle name="60% - Accent4" xfId="40" builtinId="44" customBuiltin="1"/>
    <cellStyle name="60% - Accent4 2" xfId="2071" xr:uid="{6B5BF37C-4EEE-4E87-B6C9-85F3F7BE5005}"/>
    <cellStyle name="60% - Accent4 3" xfId="2062" xr:uid="{0B95779E-F5BF-42FC-AE8B-357D6C46B7B9}"/>
    <cellStyle name="60% - Accent5" xfId="44" builtinId="48" customBuiltin="1"/>
    <cellStyle name="60% - Accent5 2" xfId="2072" xr:uid="{4C303423-FDAB-484D-B588-856C5787356F}"/>
    <cellStyle name="60% - Accent5 3" xfId="2063" xr:uid="{D3D1196A-8A3B-4234-A8A1-183874367C77}"/>
    <cellStyle name="60% - Accent6" xfId="48" builtinId="52" customBuiltin="1"/>
    <cellStyle name="60% - Accent6 2" xfId="2073" xr:uid="{465B9AE7-4087-46AC-899B-48264975B7DC}"/>
    <cellStyle name="60% - Accent6 3" xfId="2064" xr:uid="{496C0919-514C-4C6D-B178-E82D2B00A342}"/>
    <cellStyle name="Accent1" xfId="25" builtinId="29" customBuiltin="1"/>
    <cellStyle name="Accent2" xfId="29" builtinId="33" customBuiltin="1"/>
    <cellStyle name="Accent3" xfId="33" builtinId="37" customBuiltin="1"/>
    <cellStyle name="Accent4" xfId="37" builtinId="41" customBuiltin="1"/>
    <cellStyle name="Accent5" xfId="41" builtinId="45" customBuiltin="1"/>
    <cellStyle name="Accent6" xfId="45" builtinId="49" customBuiltin="1"/>
    <cellStyle name="Bad" xfId="14" builtinId="27" customBuiltin="1"/>
    <cellStyle name="Calculation" xfId="18" builtinId="22" customBuiltin="1"/>
    <cellStyle name="Check Cell" xfId="20" builtinId="23" customBuiltin="1"/>
    <cellStyle name="Comma 2" xfId="2" xr:uid="{00000000-0005-0000-0000-00001B000000}"/>
    <cellStyle name="Comma 2 2" xfId="8" xr:uid="{00000000-0005-0000-0000-00001C000000}"/>
    <cellStyle name="Comma 2 2 10" xfId="1370" xr:uid="{00000000-0005-0000-0000-00001D000000}"/>
    <cellStyle name="Comma 2 2 10 2" xfId="1826" xr:uid="{00000000-0005-0000-0000-00001E000000}"/>
    <cellStyle name="Comma 2 2 11" xfId="1598" xr:uid="{00000000-0005-0000-0000-00001F000000}"/>
    <cellStyle name="Comma 2 2 2" xfId="50" xr:uid="{00000000-0005-0000-0000-000020000000}"/>
    <cellStyle name="Comma 2 2 2 10" xfId="1599" xr:uid="{00000000-0005-0000-0000-000021000000}"/>
    <cellStyle name="Comma 2 2 2 2" xfId="1146" xr:uid="{00000000-0005-0000-0000-000022000000}"/>
    <cellStyle name="Comma 2 2 2 2 2" xfId="1152" xr:uid="{00000000-0005-0000-0000-000023000000}"/>
    <cellStyle name="Comma 2 2 2 2 2 2" xfId="1165" xr:uid="{00000000-0005-0000-0000-000024000000}"/>
    <cellStyle name="Comma 2 2 2 2 2 2 2" xfId="1203" xr:uid="{00000000-0005-0000-0000-000025000000}"/>
    <cellStyle name="Comma 2 2 2 2 2 2 2 2" xfId="1279" xr:uid="{00000000-0005-0000-0000-000026000000}"/>
    <cellStyle name="Comma 2 2 2 2 2 2 2 2 2" xfId="1507" xr:uid="{00000000-0005-0000-0000-000027000000}"/>
    <cellStyle name="Comma 2 2 2 2 2 2 2 2 2 2" xfId="1963" xr:uid="{00000000-0005-0000-0000-000028000000}"/>
    <cellStyle name="Comma 2 2 2 2 2 2 2 2 3" xfId="1735" xr:uid="{00000000-0005-0000-0000-000029000000}"/>
    <cellStyle name="Comma 2 2 2 2 2 2 2 3" xfId="1355" xr:uid="{00000000-0005-0000-0000-00002A000000}"/>
    <cellStyle name="Comma 2 2 2 2 2 2 2 3 2" xfId="1583" xr:uid="{00000000-0005-0000-0000-00002B000000}"/>
    <cellStyle name="Comma 2 2 2 2 2 2 2 3 2 2" xfId="2039" xr:uid="{00000000-0005-0000-0000-00002C000000}"/>
    <cellStyle name="Comma 2 2 2 2 2 2 2 3 3" xfId="1811" xr:uid="{00000000-0005-0000-0000-00002D000000}"/>
    <cellStyle name="Comma 2 2 2 2 2 2 2 4" xfId="1431" xr:uid="{00000000-0005-0000-0000-00002E000000}"/>
    <cellStyle name="Comma 2 2 2 2 2 2 2 4 2" xfId="1887" xr:uid="{00000000-0005-0000-0000-00002F000000}"/>
    <cellStyle name="Comma 2 2 2 2 2 2 2 5" xfId="1659" xr:uid="{00000000-0005-0000-0000-000030000000}"/>
    <cellStyle name="Comma 2 2 2 2 2 2 3" xfId="1241" xr:uid="{00000000-0005-0000-0000-000031000000}"/>
    <cellStyle name="Comma 2 2 2 2 2 2 3 2" xfId="1469" xr:uid="{00000000-0005-0000-0000-000032000000}"/>
    <cellStyle name="Comma 2 2 2 2 2 2 3 2 2" xfId="1925" xr:uid="{00000000-0005-0000-0000-000033000000}"/>
    <cellStyle name="Comma 2 2 2 2 2 2 3 3" xfId="1697" xr:uid="{00000000-0005-0000-0000-000034000000}"/>
    <cellStyle name="Comma 2 2 2 2 2 2 4" xfId="1317" xr:uid="{00000000-0005-0000-0000-000035000000}"/>
    <cellStyle name="Comma 2 2 2 2 2 2 4 2" xfId="1545" xr:uid="{00000000-0005-0000-0000-000036000000}"/>
    <cellStyle name="Comma 2 2 2 2 2 2 4 2 2" xfId="2001" xr:uid="{00000000-0005-0000-0000-000037000000}"/>
    <cellStyle name="Comma 2 2 2 2 2 2 4 3" xfId="1773" xr:uid="{00000000-0005-0000-0000-000038000000}"/>
    <cellStyle name="Comma 2 2 2 2 2 2 5" xfId="1393" xr:uid="{00000000-0005-0000-0000-000039000000}"/>
    <cellStyle name="Comma 2 2 2 2 2 2 5 2" xfId="1849" xr:uid="{00000000-0005-0000-0000-00003A000000}"/>
    <cellStyle name="Comma 2 2 2 2 2 2 6" xfId="1621" xr:uid="{00000000-0005-0000-0000-00003B000000}"/>
    <cellStyle name="Comma 2 2 2 2 2 3" xfId="1178" xr:uid="{00000000-0005-0000-0000-00003C000000}"/>
    <cellStyle name="Comma 2 2 2 2 2 3 2" xfId="1216" xr:uid="{00000000-0005-0000-0000-00003D000000}"/>
    <cellStyle name="Comma 2 2 2 2 2 3 2 2" xfId="1292" xr:uid="{00000000-0005-0000-0000-00003E000000}"/>
    <cellStyle name="Comma 2 2 2 2 2 3 2 2 2" xfId="1520" xr:uid="{00000000-0005-0000-0000-00003F000000}"/>
    <cellStyle name="Comma 2 2 2 2 2 3 2 2 2 2" xfId="1976" xr:uid="{00000000-0005-0000-0000-000040000000}"/>
    <cellStyle name="Comma 2 2 2 2 2 3 2 2 3" xfId="1748" xr:uid="{00000000-0005-0000-0000-000041000000}"/>
    <cellStyle name="Comma 2 2 2 2 2 3 2 3" xfId="1368" xr:uid="{00000000-0005-0000-0000-000042000000}"/>
    <cellStyle name="Comma 2 2 2 2 2 3 2 3 2" xfId="1596" xr:uid="{00000000-0005-0000-0000-000043000000}"/>
    <cellStyle name="Comma 2 2 2 2 2 3 2 3 2 2" xfId="2052" xr:uid="{00000000-0005-0000-0000-000044000000}"/>
    <cellStyle name="Comma 2 2 2 2 2 3 2 3 3" xfId="1824" xr:uid="{00000000-0005-0000-0000-000045000000}"/>
    <cellStyle name="Comma 2 2 2 2 2 3 2 4" xfId="1444" xr:uid="{00000000-0005-0000-0000-000046000000}"/>
    <cellStyle name="Comma 2 2 2 2 2 3 2 4 2" xfId="1900" xr:uid="{00000000-0005-0000-0000-000047000000}"/>
    <cellStyle name="Comma 2 2 2 2 2 3 2 5" xfId="1672" xr:uid="{00000000-0005-0000-0000-000048000000}"/>
    <cellStyle name="Comma 2 2 2 2 2 3 3" xfId="1254" xr:uid="{00000000-0005-0000-0000-000049000000}"/>
    <cellStyle name="Comma 2 2 2 2 2 3 3 2" xfId="1482" xr:uid="{00000000-0005-0000-0000-00004A000000}"/>
    <cellStyle name="Comma 2 2 2 2 2 3 3 2 2" xfId="1938" xr:uid="{00000000-0005-0000-0000-00004B000000}"/>
    <cellStyle name="Comma 2 2 2 2 2 3 3 3" xfId="1710" xr:uid="{00000000-0005-0000-0000-00004C000000}"/>
    <cellStyle name="Comma 2 2 2 2 2 3 4" xfId="1330" xr:uid="{00000000-0005-0000-0000-00004D000000}"/>
    <cellStyle name="Comma 2 2 2 2 2 3 4 2" xfId="1558" xr:uid="{00000000-0005-0000-0000-00004E000000}"/>
    <cellStyle name="Comma 2 2 2 2 2 3 4 2 2" xfId="2014" xr:uid="{00000000-0005-0000-0000-00004F000000}"/>
    <cellStyle name="Comma 2 2 2 2 2 3 4 3" xfId="1786" xr:uid="{00000000-0005-0000-0000-000050000000}"/>
    <cellStyle name="Comma 2 2 2 2 2 3 5" xfId="1406" xr:uid="{00000000-0005-0000-0000-000051000000}"/>
    <cellStyle name="Comma 2 2 2 2 2 3 5 2" xfId="1862" xr:uid="{00000000-0005-0000-0000-000052000000}"/>
    <cellStyle name="Comma 2 2 2 2 2 3 6" xfId="1634" xr:uid="{00000000-0005-0000-0000-000053000000}"/>
    <cellStyle name="Comma 2 2 2 2 2 4" xfId="1191" xr:uid="{00000000-0005-0000-0000-000054000000}"/>
    <cellStyle name="Comma 2 2 2 2 2 4 2" xfId="1267" xr:uid="{00000000-0005-0000-0000-000055000000}"/>
    <cellStyle name="Comma 2 2 2 2 2 4 2 2" xfId="1495" xr:uid="{00000000-0005-0000-0000-000056000000}"/>
    <cellStyle name="Comma 2 2 2 2 2 4 2 2 2" xfId="1951" xr:uid="{00000000-0005-0000-0000-000057000000}"/>
    <cellStyle name="Comma 2 2 2 2 2 4 2 3" xfId="1723" xr:uid="{00000000-0005-0000-0000-000058000000}"/>
    <cellStyle name="Comma 2 2 2 2 2 4 3" xfId="1343" xr:uid="{00000000-0005-0000-0000-000059000000}"/>
    <cellStyle name="Comma 2 2 2 2 2 4 3 2" xfId="1571" xr:uid="{00000000-0005-0000-0000-00005A000000}"/>
    <cellStyle name="Comma 2 2 2 2 2 4 3 2 2" xfId="2027" xr:uid="{00000000-0005-0000-0000-00005B000000}"/>
    <cellStyle name="Comma 2 2 2 2 2 4 3 3" xfId="1799" xr:uid="{00000000-0005-0000-0000-00005C000000}"/>
    <cellStyle name="Comma 2 2 2 2 2 4 4" xfId="1419" xr:uid="{00000000-0005-0000-0000-00005D000000}"/>
    <cellStyle name="Comma 2 2 2 2 2 4 4 2" xfId="1875" xr:uid="{00000000-0005-0000-0000-00005E000000}"/>
    <cellStyle name="Comma 2 2 2 2 2 4 5" xfId="1647" xr:uid="{00000000-0005-0000-0000-00005F000000}"/>
    <cellStyle name="Comma 2 2 2 2 2 5" xfId="1228" xr:uid="{00000000-0005-0000-0000-000060000000}"/>
    <cellStyle name="Comma 2 2 2 2 2 5 2" xfId="1456" xr:uid="{00000000-0005-0000-0000-000061000000}"/>
    <cellStyle name="Comma 2 2 2 2 2 5 2 2" xfId="1912" xr:uid="{00000000-0005-0000-0000-000062000000}"/>
    <cellStyle name="Comma 2 2 2 2 2 5 3" xfId="1684" xr:uid="{00000000-0005-0000-0000-000063000000}"/>
    <cellStyle name="Comma 2 2 2 2 2 6" xfId="1304" xr:uid="{00000000-0005-0000-0000-000064000000}"/>
    <cellStyle name="Comma 2 2 2 2 2 6 2" xfId="1532" xr:uid="{00000000-0005-0000-0000-000065000000}"/>
    <cellStyle name="Comma 2 2 2 2 2 6 2 2" xfId="1988" xr:uid="{00000000-0005-0000-0000-000066000000}"/>
    <cellStyle name="Comma 2 2 2 2 2 6 3" xfId="1760" xr:uid="{00000000-0005-0000-0000-000067000000}"/>
    <cellStyle name="Comma 2 2 2 2 2 7" xfId="1380" xr:uid="{00000000-0005-0000-0000-000068000000}"/>
    <cellStyle name="Comma 2 2 2 2 2 7 2" xfId="1836" xr:uid="{00000000-0005-0000-0000-000069000000}"/>
    <cellStyle name="Comma 2 2 2 2 2 8" xfId="1608" xr:uid="{00000000-0005-0000-0000-00006A000000}"/>
    <cellStyle name="Comma 2 2 2 2 3" xfId="1159" xr:uid="{00000000-0005-0000-0000-00006B000000}"/>
    <cellStyle name="Comma 2 2 2 2 3 2" xfId="1197" xr:uid="{00000000-0005-0000-0000-00006C000000}"/>
    <cellStyle name="Comma 2 2 2 2 3 2 2" xfId="1273" xr:uid="{00000000-0005-0000-0000-00006D000000}"/>
    <cellStyle name="Comma 2 2 2 2 3 2 2 2" xfId="1501" xr:uid="{00000000-0005-0000-0000-00006E000000}"/>
    <cellStyle name="Comma 2 2 2 2 3 2 2 2 2" xfId="1957" xr:uid="{00000000-0005-0000-0000-00006F000000}"/>
    <cellStyle name="Comma 2 2 2 2 3 2 2 3" xfId="1729" xr:uid="{00000000-0005-0000-0000-000070000000}"/>
    <cellStyle name="Comma 2 2 2 2 3 2 3" xfId="1349" xr:uid="{00000000-0005-0000-0000-000071000000}"/>
    <cellStyle name="Comma 2 2 2 2 3 2 3 2" xfId="1577" xr:uid="{00000000-0005-0000-0000-000072000000}"/>
    <cellStyle name="Comma 2 2 2 2 3 2 3 2 2" xfId="2033" xr:uid="{00000000-0005-0000-0000-000073000000}"/>
    <cellStyle name="Comma 2 2 2 2 3 2 3 3" xfId="1805" xr:uid="{00000000-0005-0000-0000-000074000000}"/>
    <cellStyle name="Comma 2 2 2 2 3 2 4" xfId="1425" xr:uid="{00000000-0005-0000-0000-000075000000}"/>
    <cellStyle name="Comma 2 2 2 2 3 2 4 2" xfId="1881" xr:uid="{00000000-0005-0000-0000-000076000000}"/>
    <cellStyle name="Comma 2 2 2 2 3 2 5" xfId="1653" xr:uid="{00000000-0005-0000-0000-000077000000}"/>
    <cellStyle name="Comma 2 2 2 2 3 3" xfId="1235" xr:uid="{00000000-0005-0000-0000-000078000000}"/>
    <cellStyle name="Comma 2 2 2 2 3 3 2" xfId="1463" xr:uid="{00000000-0005-0000-0000-000079000000}"/>
    <cellStyle name="Comma 2 2 2 2 3 3 2 2" xfId="1919" xr:uid="{00000000-0005-0000-0000-00007A000000}"/>
    <cellStyle name="Comma 2 2 2 2 3 3 3" xfId="1691" xr:uid="{00000000-0005-0000-0000-00007B000000}"/>
    <cellStyle name="Comma 2 2 2 2 3 4" xfId="1311" xr:uid="{00000000-0005-0000-0000-00007C000000}"/>
    <cellStyle name="Comma 2 2 2 2 3 4 2" xfId="1539" xr:uid="{00000000-0005-0000-0000-00007D000000}"/>
    <cellStyle name="Comma 2 2 2 2 3 4 2 2" xfId="1995" xr:uid="{00000000-0005-0000-0000-00007E000000}"/>
    <cellStyle name="Comma 2 2 2 2 3 4 3" xfId="1767" xr:uid="{00000000-0005-0000-0000-00007F000000}"/>
    <cellStyle name="Comma 2 2 2 2 3 5" xfId="1387" xr:uid="{00000000-0005-0000-0000-000080000000}"/>
    <cellStyle name="Comma 2 2 2 2 3 5 2" xfId="1843" xr:uid="{00000000-0005-0000-0000-000081000000}"/>
    <cellStyle name="Comma 2 2 2 2 3 6" xfId="1615" xr:uid="{00000000-0005-0000-0000-000082000000}"/>
    <cellStyle name="Comma 2 2 2 2 4" xfId="1172" xr:uid="{00000000-0005-0000-0000-000083000000}"/>
    <cellStyle name="Comma 2 2 2 2 4 2" xfId="1210" xr:uid="{00000000-0005-0000-0000-000084000000}"/>
    <cellStyle name="Comma 2 2 2 2 4 2 2" xfId="1286" xr:uid="{00000000-0005-0000-0000-000085000000}"/>
    <cellStyle name="Comma 2 2 2 2 4 2 2 2" xfId="1514" xr:uid="{00000000-0005-0000-0000-000086000000}"/>
    <cellStyle name="Comma 2 2 2 2 4 2 2 2 2" xfId="1970" xr:uid="{00000000-0005-0000-0000-000087000000}"/>
    <cellStyle name="Comma 2 2 2 2 4 2 2 3" xfId="1742" xr:uid="{00000000-0005-0000-0000-000088000000}"/>
    <cellStyle name="Comma 2 2 2 2 4 2 3" xfId="1362" xr:uid="{00000000-0005-0000-0000-000089000000}"/>
    <cellStyle name="Comma 2 2 2 2 4 2 3 2" xfId="1590" xr:uid="{00000000-0005-0000-0000-00008A000000}"/>
    <cellStyle name="Comma 2 2 2 2 4 2 3 2 2" xfId="2046" xr:uid="{00000000-0005-0000-0000-00008B000000}"/>
    <cellStyle name="Comma 2 2 2 2 4 2 3 3" xfId="1818" xr:uid="{00000000-0005-0000-0000-00008C000000}"/>
    <cellStyle name="Comma 2 2 2 2 4 2 4" xfId="1438" xr:uid="{00000000-0005-0000-0000-00008D000000}"/>
    <cellStyle name="Comma 2 2 2 2 4 2 4 2" xfId="1894" xr:uid="{00000000-0005-0000-0000-00008E000000}"/>
    <cellStyle name="Comma 2 2 2 2 4 2 5" xfId="1666" xr:uid="{00000000-0005-0000-0000-00008F000000}"/>
    <cellStyle name="Comma 2 2 2 2 4 3" xfId="1248" xr:uid="{00000000-0005-0000-0000-000090000000}"/>
    <cellStyle name="Comma 2 2 2 2 4 3 2" xfId="1476" xr:uid="{00000000-0005-0000-0000-000091000000}"/>
    <cellStyle name="Comma 2 2 2 2 4 3 2 2" xfId="1932" xr:uid="{00000000-0005-0000-0000-000092000000}"/>
    <cellStyle name="Comma 2 2 2 2 4 3 3" xfId="1704" xr:uid="{00000000-0005-0000-0000-000093000000}"/>
    <cellStyle name="Comma 2 2 2 2 4 4" xfId="1324" xr:uid="{00000000-0005-0000-0000-000094000000}"/>
    <cellStyle name="Comma 2 2 2 2 4 4 2" xfId="1552" xr:uid="{00000000-0005-0000-0000-000095000000}"/>
    <cellStyle name="Comma 2 2 2 2 4 4 2 2" xfId="2008" xr:uid="{00000000-0005-0000-0000-000096000000}"/>
    <cellStyle name="Comma 2 2 2 2 4 4 3" xfId="1780" xr:uid="{00000000-0005-0000-0000-000097000000}"/>
    <cellStyle name="Comma 2 2 2 2 4 5" xfId="1400" xr:uid="{00000000-0005-0000-0000-000098000000}"/>
    <cellStyle name="Comma 2 2 2 2 4 5 2" xfId="1856" xr:uid="{00000000-0005-0000-0000-000099000000}"/>
    <cellStyle name="Comma 2 2 2 2 4 6" xfId="1628" xr:uid="{00000000-0005-0000-0000-00009A000000}"/>
    <cellStyle name="Comma 2 2 2 2 5" xfId="1185" xr:uid="{00000000-0005-0000-0000-00009B000000}"/>
    <cellStyle name="Comma 2 2 2 2 5 2" xfId="1261" xr:uid="{00000000-0005-0000-0000-00009C000000}"/>
    <cellStyle name="Comma 2 2 2 2 5 2 2" xfId="1489" xr:uid="{00000000-0005-0000-0000-00009D000000}"/>
    <cellStyle name="Comma 2 2 2 2 5 2 2 2" xfId="1945" xr:uid="{00000000-0005-0000-0000-00009E000000}"/>
    <cellStyle name="Comma 2 2 2 2 5 2 3" xfId="1717" xr:uid="{00000000-0005-0000-0000-00009F000000}"/>
    <cellStyle name="Comma 2 2 2 2 5 3" xfId="1337" xr:uid="{00000000-0005-0000-0000-0000A0000000}"/>
    <cellStyle name="Comma 2 2 2 2 5 3 2" xfId="1565" xr:uid="{00000000-0005-0000-0000-0000A1000000}"/>
    <cellStyle name="Comma 2 2 2 2 5 3 2 2" xfId="2021" xr:uid="{00000000-0005-0000-0000-0000A2000000}"/>
    <cellStyle name="Comma 2 2 2 2 5 3 3" xfId="1793" xr:uid="{00000000-0005-0000-0000-0000A3000000}"/>
    <cellStyle name="Comma 2 2 2 2 5 4" xfId="1413" xr:uid="{00000000-0005-0000-0000-0000A4000000}"/>
    <cellStyle name="Comma 2 2 2 2 5 4 2" xfId="1869" xr:uid="{00000000-0005-0000-0000-0000A5000000}"/>
    <cellStyle name="Comma 2 2 2 2 5 5" xfId="1641" xr:uid="{00000000-0005-0000-0000-0000A6000000}"/>
    <cellStyle name="Comma 2 2 2 2 6" xfId="1222" xr:uid="{00000000-0005-0000-0000-0000A7000000}"/>
    <cellStyle name="Comma 2 2 2 2 6 2" xfId="1450" xr:uid="{00000000-0005-0000-0000-0000A8000000}"/>
    <cellStyle name="Comma 2 2 2 2 6 2 2" xfId="1906" xr:uid="{00000000-0005-0000-0000-0000A9000000}"/>
    <cellStyle name="Comma 2 2 2 2 6 3" xfId="1678" xr:uid="{00000000-0005-0000-0000-0000AA000000}"/>
    <cellStyle name="Comma 2 2 2 2 7" xfId="1298" xr:uid="{00000000-0005-0000-0000-0000AB000000}"/>
    <cellStyle name="Comma 2 2 2 2 7 2" xfId="1526" xr:uid="{00000000-0005-0000-0000-0000AC000000}"/>
    <cellStyle name="Comma 2 2 2 2 7 2 2" xfId="1982" xr:uid="{00000000-0005-0000-0000-0000AD000000}"/>
    <cellStyle name="Comma 2 2 2 2 7 3" xfId="1754" xr:uid="{00000000-0005-0000-0000-0000AE000000}"/>
    <cellStyle name="Comma 2 2 2 2 8" xfId="1374" xr:uid="{00000000-0005-0000-0000-0000AF000000}"/>
    <cellStyle name="Comma 2 2 2 2 8 2" xfId="1830" xr:uid="{00000000-0005-0000-0000-0000B0000000}"/>
    <cellStyle name="Comma 2 2 2 2 9" xfId="1602" xr:uid="{00000000-0005-0000-0000-0000B1000000}"/>
    <cellStyle name="Comma 2 2 2 3" xfId="1149" xr:uid="{00000000-0005-0000-0000-0000B2000000}"/>
    <cellStyle name="Comma 2 2 2 3 2" xfId="1162" xr:uid="{00000000-0005-0000-0000-0000B3000000}"/>
    <cellStyle name="Comma 2 2 2 3 2 2" xfId="1200" xr:uid="{00000000-0005-0000-0000-0000B4000000}"/>
    <cellStyle name="Comma 2 2 2 3 2 2 2" xfId="1276" xr:uid="{00000000-0005-0000-0000-0000B5000000}"/>
    <cellStyle name="Comma 2 2 2 3 2 2 2 2" xfId="1504" xr:uid="{00000000-0005-0000-0000-0000B6000000}"/>
    <cellStyle name="Comma 2 2 2 3 2 2 2 2 2" xfId="1960" xr:uid="{00000000-0005-0000-0000-0000B7000000}"/>
    <cellStyle name="Comma 2 2 2 3 2 2 2 3" xfId="1732" xr:uid="{00000000-0005-0000-0000-0000B8000000}"/>
    <cellStyle name="Comma 2 2 2 3 2 2 3" xfId="1352" xr:uid="{00000000-0005-0000-0000-0000B9000000}"/>
    <cellStyle name="Comma 2 2 2 3 2 2 3 2" xfId="1580" xr:uid="{00000000-0005-0000-0000-0000BA000000}"/>
    <cellStyle name="Comma 2 2 2 3 2 2 3 2 2" xfId="2036" xr:uid="{00000000-0005-0000-0000-0000BB000000}"/>
    <cellStyle name="Comma 2 2 2 3 2 2 3 3" xfId="1808" xr:uid="{00000000-0005-0000-0000-0000BC000000}"/>
    <cellStyle name="Comma 2 2 2 3 2 2 4" xfId="1428" xr:uid="{00000000-0005-0000-0000-0000BD000000}"/>
    <cellStyle name="Comma 2 2 2 3 2 2 4 2" xfId="1884" xr:uid="{00000000-0005-0000-0000-0000BE000000}"/>
    <cellStyle name="Comma 2 2 2 3 2 2 5" xfId="1656" xr:uid="{00000000-0005-0000-0000-0000BF000000}"/>
    <cellStyle name="Comma 2 2 2 3 2 3" xfId="1238" xr:uid="{00000000-0005-0000-0000-0000C0000000}"/>
    <cellStyle name="Comma 2 2 2 3 2 3 2" xfId="1466" xr:uid="{00000000-0005-0000-0000-0000C1000000}"/>
    <cellStyle name="Comma 2 2 2 3 2 3 2 2" xfId="1922" xr:uid="{00000000-0005-0000-0000-0000C2000000}"/>
    <cellStyle name="Comma 2 2 2 3 2 3 3" xfId="1694" xr:uid="{00000000-0005-0000-0000-0000C3000000}"/>
    <cellStyle name="Comma 2 2 2 3 2 4" xfId="1314" xr:uid="{00000000-0005-0000-0000-0000C4000000}"/>
    <cellStyle name="Comma 2 2 2 3 2 4 2" xfId="1542" xr:uid="{00000000-0005-0000-0000-0000C5000000}"/>
    <cellStyle name="Comma 2 2 2 3 2 4 2 2" xfId="1998" xr:uid="{00000000-0005-0000-0000-0000C6000000}"/>
    <cellStyle name="Comma 2 2 2 3 2 4 3" xfId="1770" xr:uid="{00000000-0005-0000-0000-0000C7000000}"/>
    <cellStyle name="Comma 2 2 2 3 2 5" xfId="1390" xr:uid="{00000000-0005-0000-0000-0000C8000000}"/>
    <cellStyle name="Comma 2 2 2 3 2 5 2" xfId="1846" xr:uid="{00000000-0005-0000-0000-0000C9000000}"/>
    <cellStyle name="Comma 2 2 2 3 2 6" xfId="1618" xr:uid="{00000000-0005-0000-0000-0000CA000000}"/>
    <cellStyle name="Comma 2 2 2 3 3" xfId="1175" xr:uid="{00000000-0005-0000-0000-0000CB000000}"/>
    <cellStyle name="Comma 2 2 2 3 3 2" xfId="1213" xr:uid="{00000000-0005-0000-0000-0000CC000000}"/>
    <cellStyle name="Comma 2 2 2 3 3 2 2" xfId="1289" xr:uid="{00000000-0005-0000-0000-0000CD000000}"/>
    <cellStyle name="Comma 2 2 2 3 3 2 2 2" xfId="1517" xr:uid="{00000000-0005-0000-0000-0000CE000000}"/>
    <cellStyle name="Comma 2 2 2 3 3 2 2 2 2" xfId="1973" xr:uid="{00000000-0005-0000-0000-0000CF000000}"/>
    <cellStyle name="Comma 2 2 2 3 3 2 2 3" xfId="1745" xr:uid="{00000000-0005-0000-0000-0000D0000000}"/>
    <cellStyle name="Comma 2 2 2 3 3 2 3" xfId="1365" xr:uid="{00000000-0005-0000-0000-0000D1000000}"/>
    <cellStyle name="Comma 2 2 2 3 3 2 3 2" xfId="1593" xr:uid="{00000000-0005-0000-0000-0000D2000000}"/>
    <cellStyle name="Comma 2 2 2 3 3 2 3 2 2" xfId="2049" xr:uid="{00000000-0005-0000-0000-0000D3000000}"/>
    <cellStyle name="Comma 2 2 2 3 3 2 3 3" xfId="1821" xr:uid="{00000000-0005-0000-0000-0000D4000000}"/>
    <cellStyle name="Comma 2 2 2 3 3 2 4" xfId="1441" xr:uid="{00000000-0005-0000-0000-0000D5000000}"/>
    <cellStyle name="Comma 2 2 2 3 3 2 4 2" xfId="1897" xr:uid="{00000000-0005-0000-0000-0000D6000000}"/>
    <cellStyle name="Comma 2 2 2 3 3 2 5" xfId="1669" xr:uid="{00000000-0005-0000-0000-0000D7000000}"/>
    <cellStyle name="Comma 2 2 2 3 3 3" xfId="1251" xr:uid="{00000000-0005-0000-0000-0000D8000000}"/>
    <cellStyle name="Comma 2 2 2 3 3 3 2" xfId="1479" xr:uid="{00000000-0005-0000-0000-0000D9000000}"/>
    <cellStyle name="Comma 2 2 2 3 3 3 2 2" xfId="1935" xr:uid="{00000000-0005-0000-0000-0000DA000000}"/>
    <cellStyle name="Comma 2 2 2 3 3 3 3" xfId="1707" xr:uid="{00000000-0005-0000-0000-0000DB000000}"/>
    <cellStyle name="Comma 2 2 2 3 3 4" xfId="1327" xr:uid="{00000000-0005-0000-0000-0000DC000000}"/>
    <cellStyle name="Comma 2 2 2 3 3 4 2" xfId="1555" xr:uid="{00000000-0005-0000-0000-0000DD000000}"/>
    <cellStyle name="Comma 2 2 2 3 3 4 2 2" xfId="2011" xr:uid="{00000000-0005-0000-0000-0000DE000000}"/>
    <cellStyle name="Comma 2 2 2 3 3 4 3" xfId="1783" xr:uid="{00000000-0005-0000-0000-0000DF000000}"/>
    <cellStyle name="Comma 2 2 2 3 3 5" xfId="1403" xr:uid="{00000000-0005-0000-0000-0000E0000000}"/>
    <cellStyle name="Comma 2 2 2 3 3 5 2" xfId="1859" xr:uid="{00000000-0005-0000-0000-0000E1000000}"/>
    <cellStyle name="Comma 2 2 2 3 3 6" xfId="1631" xr:uid="{00000000-0005-0000-0000-0000E2000000}"/>
    <cellStyle name="Comma 2 2 2 3 4" xfId="1188" xr:uid="{00000000-0005-0000-0000-0000E3000000}"/>
    <cellStyle name="Comma 2 2 2 3 4 2" xfId="1264" xr:uid="{00000000-0005-0000-0000-0000E4000000}"/>
    <cellStyle name="Comma 2 2 2 3 4 2 2" xfId="1492" xr:uid="{00000000-0005-0000-0000-0000E5000000}"/>
    <cellStyle name="Comma 2 2 2 3 4 2 2 2" xfId="1948" xr:uid="{00000000-0005-0000-0000-0000E6000000}"/>
    <cellStyle name="Comma 2 2 2 3 4 2 3" xfId="1720" xr:uid="{00000000-0005-0000-0000-0000E7000000}"/>
    <cellStyle name="Comma 2 2 2 3 4 3" xfId="1340" xr:uid="{00000000-0005-0000-0000-0000E8000000}"/>
    <cellStyle name="Comma 2 2 2 3 4 3 2" xfId="1568" xr:uid="{00000000-0005-0000-0000-0000E9000000}"/>
    <cellStyle name="Comma 2 2 2 3 4 3 2 2" xfId="2024" xr:uid="{00000000-0005-0000-0000-0000EA000000}"/>
    <cellStyle name="Comma 2 2 2 3 4 3 3" xfId="1796" xr:uid="{00000000-0005-0000-0000-0000EB000000}"/>
    <cellStyle name="Comma 2 2 2 3 4 4" xfId="1416" xr:uid="{00000000-0005-0000-0000-0000EC000000}"/>
    <cellStyle name="Comma 2 2 2 3 4 4 2" xfId="1872" xr:uid="{00000000-0005-0000-0000-0000ED000000}"/>
    <cellStyle name="Comma 2 2 2 3 4 5" xfId="1644" xr:uid="{00000000-0005-0000-0000-0000EE000000}"/>
    <cellStyle name="Comma 2 2 2 3 5" xfId="1225" xr:uid="{00000000-0005-0000-0000-0000EF000000}"/>
    <cellStyle name="Comma 2 2 2 3 5 2" xfId="1453" xr:uid="{00000000-0005-0000-0000-0000F0000000}"/>
    <cellStyle name="Comma 2 2 2 3 5 2 2" xfId="1909" xr:uid="{00000000-0005-0000-0000-0000F1000000}"/>
    <cellStyle name="Comma 2 2 2 3 5 3" xfId="1681" xr:uid="{00000000-0005-0000-0000-0000F2000000}"/>
    <cellStyle name="Comma 2 2 2 3 6" xfId="1301" xr:uid="{00000000-0005-0000-0000-0000F3000000}"/>
    <cellStyle name="Comma 2 2 2 3 6 2" xfId="1529" xr:uid="{00000000-0005-0000-0000-0000F4000000}"/>
    <cellStyle name="Comma 2 2 2 3 6 2 2" xfId="1985" xr:uid="{00000000-0005-0000-0000-0000F5000000}"/>
    <cellStyle name="Comma 2 2 2 3 6 3" xfId="1757" xr:uid="{00000000-0005-0000-0000-0000F6000000}"/>
    <cellStyle name="Comma 2 2 2 3 7" xfId="1377" xr:uid="{00000000-0005-0000-0000-0000F7000000}"/>
    <cellStyle name="Comma 2 2 2 3 7 2" xfId="1833" xr:uid="{00000000-0005-0000-0000-0000F8000000}"/>
    <cellStyle name="Comma 2 2 2 3 8" xfId="1605" xr:uid="{00000000-0005-0000-0000-0000F9000000}"/>
    <cellStyle name="Comma 2 2 2 4" xfId="1156" xr:uid="{00000000-0005-0000-0000-0000FA000000}"/>
    <cellStyle name="Comma 2 2 2 4 2" xfId="1194" xr:uid="{00000000-0005-0000-0000-0000FB000000}"/>
    <cellStyle name="Comma 2 2 2 4 2 2" xfId="1270" xr:uid="{00000000-0005-0000-0000-0000FC000000}"/>
    <cellStyle name="Comma 2 2 2 4 2 2 2" xfId="1498" xr:uid="{00000000-0005-0000-0000-0000FD000000}"/>
    <cellStyle name="Comma 2 2 2 4 2 2 2 2" xfId="1954" xr:uid="{00000000-0005-0000-0000-0000FE000000}"/>
    <cellStyle name="Comma 2 2 2 4 2 2 3" xfId="1726" xr:uid="{00000000-0005-0000-0000-0000FF000000}"/>
    <cellStyle name="Comma 2 2 2 4 2 3" xfId="1346" xr:uid="{00000000-0005-0000-0000-000000010000}"/>
    <cellStyle name="Comma 2 2 2 4 2 3 2" xfId="1574" xr:uid="{00000000-0005-0000-0000-000001010000}"/>
    <cellStyle name="Comma 2 2 2 4 2 3 2 2" xfId="2030" xr:uid="{00000000-0005-0000-0000-000002010000}"/>
    <cellStyle name="Comma 2 2 2 4 2 3 3" xfId="1802" xr:uid="{00000000-0005-0000-0000-000003010000}"/>
    <cellStyle name="Comma 2 2 2 4 2 4" xfId="1422" xr:uid="{00000000-0005-0000-0000-000004010000}"/>
    <cellStyle name="Comma 2 2 2 4 2 4 2" xfId="1878" xr:uid="{00000000-0005-0000-0000-000005010000}"/>
    <cellStyle name="Comma 2 2 2 4 2 5" xfId="1650" xr:uid="{00000000-0005-0000-0000-000006010000}"/>
    <cellStyle name="Comma 2 2 2 4 3" xfId="1232" xr:uid="{00000000-0005-0000-0000-000007010000}"/>
    <cellStyle name="Comma 2 2 2 4 3 2" xfId="1460" xr:uid="{00000000-0005-0000-0000-000008010000}"/>
    <cellStyle name="Comma 2 2 2 4 3 2 2" xfId="1916" xr:uid="{00000000-0005-0000-0000-000009010000}"/>
    <cellStyle name="Comma 2 2 2 4 3 3" xfId="1688" xr:uid="{00000000-0005-0000-0000-00000A010000}"/>
    <cellStyle name="Comma 2 2 2 4 4" xfId="1308" xr:uid="{00000000-0005-0000-0000-00000B010000}"/>
    <cellStyle name="Comma 2 2 2 4 4 2" xfId="1536" xr:uid="{00000000-0005-0000-0000-00000C010000}"/>
    <cellStyle name="Comma 2 2 2 4 4 2 2" xfId="1992" xr:uid="{00000000-0005-0000-0000-00000D010000}"/>
    <cellStyle name="Comma 2 2 2 4 4 3" xfId="1764" xr:uid="{00000000-0005-0000-0000-00000E010000}"/>
    <cellStyle name="Comma 2 2 2 4 5" xfId="1384" xr:uid="{00000000-0005-0000-0000-00000F010000}"/>
    <cellStyle name="Comma 2 2 2 4 5 2" xfId="1840" xr:uid="{00000000-0005-0000-0000-000010010000}"/>
    <cellStyle name="Comma 2 2 2 4 6" xfId="1612" xr:uid="{00000000-0005-0000-0000-000011010000}"/>
    <cellStyle name="Comma 2 2 2 5" xfId="1169" xr:uid="{00000000-0005-0000-0000-000012010000}"/>
    <cellStyle name="Comma 2 2 2 5 2" xfId="1207" xr:uid="{00000000-0005-0000-0000-000013010000}"/>
    <cellStyle name="Comma 2 2 2 5 2 2" xfId="1283" xr:uid="{00000000-0005-0000-0000-000014010000}"/>
    <cellStyle name="Comma 2 2 2 5 2 2 2" xfId="1511" xr:uid="{00000000-0005-0000-0000-000015010000}"/>
    <cellStyle name="Comma 2 2 2 5 2 2 2 2" xfId="1967" xr:uid="{00000000-0005-0000-0000-000016010000}"/>
    <cellStyle name="Comma 2 2 2 5 2 2 3" xfId="1739" xr:uid="{00000000-0005-0000-0000-000017010000}"/>
    <cellStyle name="Comma 2 2 2 5 2 3" xfId="1359" xr:uid="{00000000-0005-0000-0000-000018010000}"/>
    <cellStyle name="Comma 2 2 2 5 2 3 2" xfId="1587" xr:uid="{00000000-0005-0000-0000-000019010000}"/>
    <cellStyle name="Comma 2 2 2 5 2 3 2 2" xfId="2043" xr:uid="{00000000-0005-0000-0000-00001A010000}"/>
    <cellStyle name="Comma 2 2 2 5 2 3 3" xfId="1815" xr:uid="{00000000-0005-0000-0000-00001B010000}"/>
    <cellStyle name="Comma 2 2 2 5 2 4" xfId="1435" xr:uid="{00000000-0005-0000-0000-00001C010000}"/>
    <cellStyle name="Comma 2 2 2 5 2 4 2" xfId="1891" xr:uid="{00000000-0005-0000-0000-00001D010000}"/>
    <cellStyle name="Comma 2 2 2 5 2 5" xfId="1663" xr:uid="{00000000-0005-0000-0000-00001E010000}"/>
    <cellStyle name="Comma 2 2 2 5 3" xfId="1245" xr:uid="{00000000-0005-0000-0000-00001F010000}"/>
    <cellStyle name="Comma 2 2 2 5 3 2" xfId="1473" xr:uid="{00000000-0005-0000-0000-000020010000}"/>
    <cellStyle name="Comma 2 2 2 5 3 2 2" xfId="1929" xr:uid="{00000000-0005-0000-0000-000021010000}"/>
    <cellStyle name="Comma 2 2 2 5 3 3" xfId="1701" xr:uid="{00000000-0005-0000-0000-000022010000}"/>
    <cellStyle name="Comma 2 2 2 5 4" xfId="1321" xr:uid="{00000000-0005-0000-0000-000023010000}"/>
    <cellStyle name="Comma 2 2 2 5 4 2" xfId="1549" xr:uid="{00000000-0005-0000-0000-000024010000}"/>
    <cellStyle name="Comma 2 2 2 5 4 2 2" xfId="2005" xr:uid="{00000000-0005-0000-0000-000025010000}"/>
    <cellStyle name="Comma 2 2 2 5 4 3" xfId="1777" xr:uid="{00000000-0005-0000-0000-000026010000}"/>
    <cellStyle name="Comma 2 2 2 5 5" xfId="1397" xr:uid="{00000000-0005-0000-0000-000027010000}"/>
    <cellStyle name="Comma 2 2 2 5 5 2" xfId="1853" xr:uid="{00000000-0005-0000-0000-000028010000}"/>
    <cellStyle name="Comma 2 2 2 5 6" xfId="1625" xr:uid="{00000000-0005-0000-0000-000029010000}"/>
    <cellStyle name="Comma 2 2 2 6" xfId="1182" xr:uid="{00000000-0005-0000-0000-00002A010000}"/>
    <cellStyle name="Comma 2 2 2 6 2" xfId="1258" xr:uid="{00000000-0005-0000-0000-00002B010000}"/>
    <cellStyle name="Comma 2 2 2 6 2 2" xfId="1486" xr:uid="{00000000-0005-0000-0000-00002C010000}"/>
    <cellStyle name="Comma 2 2 2 6 2 2 2" xfId="1942" xr:uid="{00000000-0005-0000-0000-00002D010000}"/>
    <cellStyle name="Comma 2 2 2 6 2 3" xfId="1714" xr:uid="{00000000-0005-0000-0000-00002E010000}"/>
    <cellStyle name="Comma 2 2 2 6 3" xfId="1334" xr:uid="{00000000-0005-0000-0000-00002F010000}"/>
    <cellStyle name="Comma 2 2 2 6 3 2" xfId="1562" xr:uid="{00000000-0005-0000-0000-000030010000}"/>
    <cellStyle name="Comma 2 2 2 6 3 2 2" xfId="2018" xr:uid="{00000000-0005-0000-0000-000031010000}"/>
    <cellStyle name="Comma 2 2 2 6 3 3" xfId="1790" xr:uid="{00000000-0005-0000-0000-000032010000}"/>
    <cellStyle name="Comma 2 2 2 6 4" xfId="1410" xr:uid="{00000000-0005-0000-0000-000033010000}"/>
    <cellStyle name="Comma 2 2 2 6 4 2" xfId="1866" xr:uid="{00000000-0005-0000-0000-000034010000}"/>
    <cellStyle name="Comma 2 2 2 6 5" xfId="1638" xr:uid="{00000000-0005-0000-0000-000035010000}"/>
    <cellStyle name="Comma 2 2 2 7" xfId="1219" xr:uid="{00000000-0005-0000-0000-000036010000}"/>
    <cellStyle name="Comma 2 2 2 7 2" xfId="1447" xr:uid="{00000000-0005-0000-0000-000037010000}"/>
    <cellStyle name="Comma 2 2 2 7 2 2" xfId="1903" xr:uid="{00000000-0005-0000-0000-000038010000}"/>
    <cellStyle name="Comma 2 2 2 7 3" xfId="1675" xr:uid="{00000000-0005-0000-0000-000039010000}"/>
    <cellStyle name="Comma 2 2 2 8" xfId="1295" xr:uid="{00000000-0005-0000-0000-00003A010000}"/>
    <cellStyle name="Comma 2 2 2 8 2" xfId="1523" xr:uid="{00000000-0005-0000-0000-00003B010000}"/>
    <cellStyle name="Comma 2 2 2 8 2 2" xfId="1979" xr:uid="{00000000-0005-0000-0000-00003C010000}"/>
    <cellStyle name="Comma 2 2 2 8 3" xfId="1751" xr:uid="{00000000-0005-0000-0000-00003D010000}"/>
    <cellStyle name="Comma 2 2 2 9" xfId="1371" xr:uid="{00000000-0005-0000-0000-00003E010000}"/>
    <cellStyle name="Comma 2 2 2 9 2" xfId="1827" xr:uid="{00000000-0005-0000-0000-00003F010000}"/>
    <cellStyle name="Comma 2 2 3" xfId="1145" xr:uid="{00000000-0005-0000-0000-000040010000}"/>
    <cellStyle name="Comma 2 2 3 2" xfId="1151" xr:uid="{00000000-0005-0000-0000-000041010000}"/>
    <cellStyle name="Comma 2 2 3 2 2" xfId="1164" xr:uid="{00000000-0005-0000-0000-000042010000}"/>
    <cellStyle name="Comma 2 2 3 2 2 2" xfId="1202" xr:uid="{00000000-0005-0000-0000-000043010000}"/>
    <cellStyle name="Comma 2 2 3 2 2 2 2" xfId="1278" xr:uid="{00000000-0005-0000-0000-000044010000}"/>
    <cellStyle name="Comma 2 2 3 2 2 2 2 2" xfId="1506" xr:uid="{00000000-0005-0000-0000-000045010000}"/>
    <cellStyle name="Comma 2 2 3 2 2 2 2 2 2" xfId="1962" xr:uid="{00000000-0005-0000-0000-000046010000}"/>
    <cellStyle name="Comma 2 2 3 2 2 2 2 3" xfId="1734" xr:uid="{00000000-0005-0000-0000-000047010000}"/>
    <cellStyle name="Comma 2 2 3 2 2 2 3" xfId="1354" xr:uid="{00000000-0005-0000-0000-000048010000}"/>
    <cellStyle name="Comma 2 2 3 2 2 2 3 2" xfId="1582" xr:uid="{00000000-0005-0000-0000-000049010000}"/>
    <cellStyle name="Comma 2 2 3 2 2 2 3 2 2" xfId="2038" xr:uid="{00000000-0005-0000-0000-00004A010000}"/>
    <cellStyle name="Comma 2 2 3 2 2 2 3 3" xfId="1810" xr:uid="{00000000-0005-0000-0000-00004B010000}"/>
    <cellStyle name="Comma 2 2 3 2 2 2 4" xfId="1430" xr:uid="{00000000-0005-0000-0000-00004C010000}"/>
    <cellStyle name="Comma 2 2 3 2 2 2 4 2" xfId="1886" xr:uid="{00000000-0005-0000-0000-00004D010000}"/>
    <cellStyle name="Comma 2 2 3 2 2 2 5" xfId="1658" xr:uid="{00000000-0005-0000-0000-00004E010000}"/>
    <cellStyle name="Comma 2 2 3 2 2 3" xfId="1240" xr:uid="{00000000-0005-0000-0000-00004F010000}"/>
    <cellStyle name="Comma 2 2 3 2 2 3 2" xfId="1468" xr:uid="{00000000-0005-0000-0000-000050010000}"/>
    <cellStyle name="Comma 2 2 3 2 2 3 2 2" xfId="1924" xr:uid="{00000000-0005-0000-0000-000051010000}"/>
    <cellStyle name="Comma 2 2 3 2 2 3 3" xfId="1696" xr:uid="{00000000-0005-0000-0000-000052010000}"/>
    <cellStyle name="Comma 2 2 3 2 2 4" xfId="1316" xr:uid="{00000000-0005-0000-0000-000053010000}"/>
    <cellStyle name="Comma 2 2 3 2 2 4 2" xfId="1544" xr:uid="{00000000-0005-0000-0000-000054010000}"/>
    <cellStyle name="Comma 2 2 3 2 2 4 2 2" xfId="2000" xr:uid="{00000000-0005-0000-0000-000055010000}"/>
    <cellStyle name="Comma 2 2 3 2 2 4 3" xfId="1772" xr:uid="{00000000-0005-0000-0000-000056010000}"/>
    <cellStyle name="Comma 2 2 3 2 2 5" xfId="1392" xr:uid="{00000000-0005-0000-0000-000057010000}"/>
    <cellStyle name="Comma 2 2 3 2 2 5 2" xfId="1848" xr:uid="{00000000-0005-0000-0000-000058010000}"/>
    <cellStyle name="Comma 2 2 3 2 2 6" xfId="1620" xr:uid="{00000000-0005-0000-0000-000059010000}"/>
    <cellStyle name="Comma 2 2 3 2 3" xfId="1177" xr:uid="{00000000-0005-0000-0000-00005A010000}"/>
    <cellStyle name="Comma 2 2 3 2 3 2" xfId="1215" xr:uid="{00000000-0005-0000-0000-00005B010000}"/>
    <cellStyle name="Comma 2 2 3 2 3 2 2" xfId="1291" xr:uid="{00000000-0005-0000-0000-00005C010000}"/>
    <cellStyle name="Comma 2 2 3 2 3 2 2 2" xfId="1519" xr:uid="{00000000-0005-0000-0000-00005D010000}"/>
    <cellStyle name="Comma 2 2 3 2 3 2 2 2 2" xfId="1975" xr:uid="{00000000-0005-0000-0000-00005E010000}"/>
    <cellStyle name="Comma 2 2 3 2 3 2 2 3" xfId="1747" xr:uid="{00000000-0005-0000-0000-00005F010000}"/>
    <cellStyle name="Comma 2 2 3 2 3 2 3" xfId="1367" xr:uid="{00000000-0005-0000-0000-000060010000}"/>
    <cellStyle name="Comma 2 2 3 2 3 2 3 2" xfId="1595" xr:uid="{00000000-0005-0000-0000-000061010000}"/>
    <cellStyle name="Comma 2 2 3 2 3 2 3 2 2" xfId="2051" xr:uid="{00000000-0005-0000-0000-000062010000}"/>
    <cellStyle name="Comma 2 2 3 2 3 2 3 3" xfId="1823" xr:uid="{00000000-0005-0000-0000-000063010000}"/>
    <cellStyle name="Comma 2 2 3 2 3 2 4" xfId="1443" xr:uid="{00000000-0005-0000-0000-000064010000}"/>
    <cellStyle name="Comma 2 2 3 2 3 2 4 2" xfId="1899" xr:uid="{00000000-0005-0000-0000-000065010000}"/>
    <cellStyle name="Comma 2 2 3 2 3 2 5" xfId="1671" xr:uid="{00000000-0005-0000-0000-000066010000}"/>
    <cellStyle name="Comma 2 2 3 2 3 3" xfId="1253" xr:uid="{00000000-0005-0000-0000-000067010000}"/>
    <cellStyle name="Comma 2 2 3 2 3 3 2" xfId="1481" xr:uid="{00000000-0005-0000-0000-000068010000}"/>
    <cellStyle name="Comma 2 2 3 2 3 3 2 2" xfId="1937" xr:uid="{00000000-0005-0000-0000-000069010000}"/>
    <cellStyle name="Comma 2 2 3 2 3 3 3" xfId="1709" xr:uid="{00000000-0005-0000-0000-00006A010000}"/>
    <cellStyle name="Comma 2 2 3 2 3 4" xfId="1329" xr:uid="{00000000-0005-0000-0000-00006B010000}"/>
    <cellStyle name="Comma 2 2 3 2 3 4 2" xfId="1557" xr:uid="{00000000-0005-0000-0000-00006C010000}"/>
    <cellStyle name="Comma 2 2 3 2 3 4 2 2" xfId="2013" xr:uid="{00000000-0005-0000-0000-00006D010000}"/>
    <cellStyle name="Comma 2 2 3 2 3 4 3" xfId="1785" xr:uid="{00000000-0005-0000-0000-00006E010000}"/>
    <cellStyle name="Comma 2 2 3 2 3 5" xfId="1405" xr:uid="{00000000-0005-0000-0000-00006F010000}"/>
    <cellStyle name="Comma 2 2 3 2 3 5 2" xfId="1861" xr:uid="{00000000-0005-0000-0000-000070010000}"/>
    <cellStyle name="Comma 2 2 3 2 3 6" xfId="1633" xr:uid="{00000000-0005-0000-0000-000071010000}"/>
    <cellStyle name="Comma 2 2 3 2 4" xfId="1190" xr:uid="{00000000-0005-0000-0000-000072010000}"/>
    <cellStyle name="Comma 2 2 3 2 4 2" xfId="1266" xr:uid="{00000000-0005-0000-0000-000073010000}"/>
    <cellStyle name="Comma 2 2 3 2 4 2 2" xfId="1494" xr:uid="{00000000-0005-0000-0000-000074010000}"/>
    <cellStyle name="Comma 2 2 3 2 4 2 2 2" xfId="1950" xr:uid="{00000000-0005-0000-0000-000075010000}"/>
    <cellStyle name="Comma 2 2 3 2 4 2 3" xfId="1722" xr:uid="{00000000-0005-0000-0000-000076010000}"/>
    <cellStyle name="Comma 2 2 3 2 4 3" xfId="1342" xr:uid="{00000000-0005-0000-0000-000077010000}"/>
    <cellStyle name="Comma 2 2 3 2 4 3 2" xfId="1570" xr:uid="{00000000-0005-0000-0000-000078010000}"/>
    <cellStyle name="Comma 2 2 3 2 4 3 2 2" xfId="2026" xr:uid="{00000000-0005-0000-0000-000079010000}"/>
    <cellStyle name="Comma 2 2 3 2 4 3 3" xfId="1798" xr:uid="{00000000-0005-0000-0000-00007A010000}"/>
    <cellStyle name="Comma 2 2 3 2 4 4" xfId="1418" xr:uid="{00000000-0005-0000-0000-00007B010000}"/>
    <cellStyle name="Comma 2 2 3 2 4 4 2" xfId="1874" xr:uid="{00000000-0005-0000-0000-00007C010000}"/>
    <cellStyle name="Comma 2 2 3 2 4 5" xfId="1646" xr:uid="{00000000-0005-0000-0000-00007D010000}"/>
    <cellStyle name="Comma 2 2 3 2 5" xfId="1227" xr:uid="{00000000-0005-0000-0000-00007E010000}"/>
    <cellStyle name="Comma 2 2 3 2 5 2" xfId="1455" xr:uid="{00000000-0005-0000-0000-00007F010000}"/>
    <cellStyle name="Comma 2 2 3 2 5 2 2" xfId="1911" xr:uid="{00000000-0005-0000-0000-000080010000}"/>
    <cellStyle name="Comma 2 2 3 2 5 3" xfId="1683" xr:uid="{00000000-0005-0000-0000-000081010000}"/>
    <cellStyle name="Comma 2 2 3 2 6" xfId="1303" xr:uid="{00000000-0005-0000-0000-000082010000}"/>
    <cellStyle name="Comma 2 2 3 2 6 2" xfId="1531" xr:uid="{00000000-0005-0000-0000-000083010000}"/>
    <cellStyle name="Comma 2 2 3 2 6 2 2" xfId="1987" xr:uid="{00000000-0005-0000-0000-000084010000}"/>
    <cellStyle name="Comma 2 2 3 2 6 3" xfId="1759" xr:uid="{00000000-0005-0000-0000-000085010000}"/>
    <cellStyle name="Comma 2 2 3 2 7" xfId="1379" xr:uid="{00000000-0005-0000-0000-000086010000}"/>
    <cellStyle name="Comma 2 2 3 2 7 2" xfId="1835" xr:uid="{00000000-0005-0000-0000-000087010000}"/>
    <cellStyle name="Comma 2 2 3 2 8" xfId="1607" xr:uid="{00000000-0005-0000-0000-000088010000}"/>
    <cellStyle name="Comma 2 2 3 3" xfId="1158" xr:uid="{00000000-0005-0000-0000-000089010000}"/>
    <cellStyle name="Comma 2 2 3 3 2" xfId="1196" xr:uid="{00000000-0005-0000-0000-00008A010000}"/>
    <cellStyle name="Comma 2 2 3 3 2 2" xfId="1272" xr:uid="{00000000-0005-0000-0000-00008B010000}"/>
    <cellStyle name="Comma 2 2 3 3 2 2 2" xfId="1500" xr:uid="{00000000-0005-0000-0000-00008C010000}"/>
    <cellStyle name="Comma 2 2 3 3 2 2 2 2" xfId="1956" xr:uid="{00000000-0005-0000-0000-00008D010000}"/>
    <cellStyle name="Comma 2 2 3 3 2 2 3" xfId="1728" xr:uid="{00000000-0005-0000-0000-00008E010000}"/>
    <cellStyle name="Comma 2 2 3 3 2 3" xfId="1348" xr:uid="{00000000-0005-0000-0000-00008F010000}"/>
    <cellStyle name="Comma 2 2 3 3 2 3 2" xfId="1576" xr:uid="{00000000-0005-0000-0000-000090010000}"/>
    <cellStyle name="Comma 2 2 3 3 2 3 2 2" xfId="2032" xr:uid="{00000000-0005-0000-0000-000091010000}"/>
    <cellStyle name="Comma 2 2 3 3 2 3 3" xfId="1804" xr:uid="{00000000-0005-0000-0000-000092010000}"/>
    <cellStyle name="Comma 2 2 3 3 2 4" xfId="1424" xr:uid="{00000000-0005-0000-0000-000093010000}"/>
    <cellStyle name="Comma 2 2 3 3 2 4 2" xfId="1880" xr:uid="{00000000-0005-0000-0000-000094010000}"/>
    <cellStyle name="Comma 2 2 3 3 2 5" xfId="1652" xr:uid="{00000000-0005-0000-0000-000095010000}"/>
    <cellStyle name="Comma 2 2 3 3 3" xfId="1234" xr:uid="{00000000-0005-0000-0000-000096010000}"/>
    <cellStyle name="Comma 2 2 3 3 3 2" xfId="1462" xr:uid="{00000000-0005-0000-0000-000097010000}"/>
    <cellStyle name="Comma 2 2 3 3 3 2 2" xfId="1918" xr:uid="{00000000-0005-0000-0000-000098010000}"/>
    <cellStyle name="Comma 2 2 3 3 3 3" xfId="1690" xr:uid="{00000000-0005-0000-0000-000099010000}"/>
    <cellStyle name="Comma 2 2 3 3 4" xfId="1310" xr:uid="{00000000-0005-0000-0000-00009A010000}"/>
    <cellStyle name="Comma 2 2 3 3 4 2" xfId="1538" xr:uid="{00000000-0005-0000-0000-00009B010000}"/>
    <cellStyle name="Comma 2 2 3 3 4 2 2" xfId="1994" xr:uid="{00000000-0005-0000-0000-00009C010000}"/>
    <cellStyle name="Comma 2 2 3 3 4 3" xfId="1766" xr:uid="{00000000-0005-0000-0000-00009D010000}"/>
    <cellStyle name="Comma 2 2 3 3 5" xfId="1386" xr:uid="{00000000-0005-0000-0000-00009E010000}"/>
    <cellStyle name="Comma 2 2 3 3 5 2" xfId="1842" xr:uid="{00000000-0005-0000-0000-00009F010000}"/>
    <cellStyle name="Comma 2 2 3 3 6" xfId="1614" xr:uid="{00000000-0005-0000-0000-0000A0010000}"/>
    <cellStyle name="Comma 2 2 3 4" xfId="1171" xr:uid="{00000000-0005-0000-0000-0000A1010000}"/>
    <cellStyle name="Comma 2 2 3 4 2" xfId="1209" xr:uid="{00000000-0005-0000-0000-0000A2010000}"/>
    <cellStyle name="Comma 2 2 3 4 2 2" xfId="1285" xr:uid="{00000000-0005-0000-0000-0000A3010000}"/>
    <cellStyle name="Comma 2 2 3 4 2 2 2" xfId="1513" xr:uid="{00000000-0005-0000-0000-0000A4010000}"/>
    <cellStyle name="Comma 2 2 3 4 2 2 2 2" xfId="1969" xr:uid="{00000000-0005-0000-0000-0000A5010000}"/>
    <cellStyle name="Comma 2 2 3 4 2 2 3" xfId="1741" xr:uid="{00000000-0005-0000-0000-0000A6010000}"/>
    <cellStyle name="Comma 2 2 3 4 2 3" xfId="1361" xr:uid="{00000000-0005-0000-0000-0000A7010000}"/>
    <cellStyle name="Comma 2 2 3 4 2 3 2" xfId="1589" xr:uid="{00000000-0005-0000-0000-0000A8010000}"/>
    <cellStyle name="Comma 2 2 3 4 2 3 2 2" xfId="2045" xr:uid="{00000000-0005-0000-0000-0000A9010000}"/>
    <cellStyle name="Comma 2 2 3 4 2 3 3" xfId="1817" xr:uid="{00000000-0005-0000-0000-0000AA010000}"/>
    <cellStyle name="Comma 2 2 3 4 2 4" xfId="1437" xr:uid="{00000000-0005-0000-0000-0000AB010000}"/>
    <cellStyle name="Comma 2 2 3 4 2 4 2" xfId="1893" xr:uid="{00000000-0005-0000-0000-0000AC010000}"/>
    <cellStyle name="Comma 2 2 3 4 2 5" xfId="1665" xr:uid="{00000000-0005-0000-0000-0000AD010000}"/>
    <cellStyle name="Comma 2 2 3 4 3" xfId="1247" xr:uid="{00000000-0005-0000-0000-0000AE010000}"/>
    <cellStyle name="Comma 2 2 3 4 3 2" xfId="1475" xr:uid="{00000000-0005-0000-0000-0000AF010000}"/>
    <cellStyle name="Comma 2 2 3 4 3 2 2" xfId="1931" xr:uid="{00000000-0005-0000-0000-0000B0010000}"/>
    <cellStyle name="Comma 2 2 3 4 3 3" xfId="1703" xr:uid="{00000000-0005-0000-0000-0000B1010000}"/>
    <cellStyle name="Comma 2 2 3 4 4" xfId="1323" xr:uid="{00000000-0005-0000-0000-0000B2010000}"/>
    <cellStyle name="Comma 2 2 3 4 4 2" xfId="1551" xr:uid="{00000000-0005-0000-0000-0000B3010000}"/>
    <cellStyle name="Comma 2 2 3 4 4 2 2" xfId="2007" xr:uid="{00000000-0005-0000-0000-0000B4010000}"/>
    <cellStyle name="Comma 2 2 3 4 4 3" xfId="1779" xr:uid="{00000000-0005-0000-0000-0000B5010000}"/>
    <cellStyle name="Comma 2 2 3 4 5" xfId="1399" xr:uid="{00000000-0005-0000-0000-0000B6010000}"/>
    <cellStyle name="Comma 2 2 3 4 5 2" xfId="1855" xr:uid="{00000000-0005-0000-0000-0000B7010000}"/>
    <cellStyle name="Comma 2 2 3 4 6" xfId="1627" xr:uid="{00000000-0005-0000-0000-0000B8010000}"/>
    <cellStyle name="Comma 2 2 3 5" xfId="1184" xr:uid="{00000000-0005-0000-0000-0000B9010000}"/>
    <cellStyle name="Comma 2 2 3 5 2" xfId="1260" xr:uid="{00000000-0005-0000-0000-0000BA010000}"/>
    <cellStyle name="Comma 2 2 3 5 2 2" xfId="1488" xr:uid="{00000000-0005-0000-0000-0000BB010000}"/>
    <cellStyle name="Comma 2 2 3 5 2 2 2" xfId="1944" xr:uid="{00000000-0005-0000-0000-0000BC010000}"/>
    <cellStyle name="Comma 2 2 3 5 2 3" xfId="1716" xr:uid="{00000000-0005-0000-0000-0000BD010000}"/>
    <cellStyle name="Comma 2 2 3 5 3" xfId="1336" xr:uid="{00000000-0005-0000-0000-0000BE010000}"/>
    <cellStyle name="Comma 2 2 3 5 3 2" xfId="1564" xr:uid="{00000000-0005-0000-0000-0000BF010000}"/>
    <cellStyle name="Comma 2 2 3 5 3 2 2" xfId="2020" xr:uid="{00000000-0005-0000-0000-0000C0010000}"/>
    <cellStyle name="Comma 2 2 3 5 3 3" xfId="1792" xr:uid="{00000000-0005-0000-0000-0000C1010000}"/>
    <cellStyle name="Comma 2 2 3 5 4" xfId="1412" xr:uid="{00000000-0005-0000-0000-0000C2010000}"/>
    <cellStyle name="Comma 2 2 3 5 4 2" xfId="1868" xr:uid="{00000000-0005-0000-0000-0000C3010000}"/>
    <cellStyle name="Comma 2 2 3 5 5" xfId="1640" xr:uid="{00000000-0005-0000-0000-0000C4010000}"/>
    <cellStyle name="Comma 2 2 3 6" xfId="1221" xr:uid="{00000000-0005-0000-0000-0000C5010000}"/>
    <cellStyle name="Comma 2 2 3 6 2" xfId="1449" xr:uid="{00000000-0005-0000-0000-0000C6010000}"/>
    <cellStyle name="Comma 2 2 3 6 2 2" xfId="1905" xr:uid="{00000000-0005-0000-0000-0000C7010000}"/>
    <cellStyle name="Comma 2 2 3 6 3" xfId="1677" xr:uid="{00000000-0005-0000-0000-0000C8010000}"/>
    <cellStyle name="Comma 2 2 3 7" xfId="1297" xr:uid="{00000000-0005-0000-0000-0000C9010000}"/>
    <cellStyle name="Comma 2 2 3 7 2" xfId="1525" xr:uid="{00000000-0005-0000-0000-0000CA010000}"/>
    <cellStyle name="Comma 2 2 3 7 2 2" xfId="1981" xr:uid="{00000000-0005-0000-0000-0000CB010000}"/>
    <cellStyle name="Comma 2 2 3 7 3" xfId="1753" xr:uid="{00000000-0005-0000-0000-0000CC010000}"/>
    <cellStyle name="Comma 2 2 3 8" xfId="1373" xr:uid="{00000000-0005-0000-0000-0000CD010000}"/>
    <cellStyle name="Comma 2 2 3 8 2" xfId="1829" xr:uid="{00000000-0005-0000-0000-0000CE010000}"/>
    <cellStyle name="Comma 2 2 3 9" xfId="1601" xr:uid="{00000000-0005-0000-0000-0000CF010000}"/>
    <cellStyle name="Comma 2 2 4" xfId="1148" xr:uid="{00000000-0005-0000-0000-0000D0010000}"/>
    <cellStyle name="Comma 2 2 4 2" xfId="1161" xr:uid="{00000000-0005-0000-0000-0000D1010000}"/>
    <cellStyle name="Comma 2 2 4 2 2" xfId="1199" xr:uid="{00000000-0005-0000-0000-0000D2010000}"/>
    <cellStyle name="Comma 2 2 4 2 2 2" xfId="1275" xr:uid="{00000000-0005-0000-0000-0000D3010000}"/>
    <cellStyle name="Comma 2 2 4 2 2 2 2" xfId="1503" xr:uid="{00000000-0005-0000-0000-0000D4010000}"/>
    <cellStyle name="Comma 2 2 4 2 2 2 2 2" xfId="1959" xr:uid="{00000000-0005-0000-0000-0000D5010000}"/>
    <cellStyle name="Comma 2 2 4 2 2 2 3" xfId="1731" xr:uid="{00000000-0005-0000-0000-0000D6010000}"/>
    <cellStyle name="Comma 2 2 4 2 2 3" xfId="1351" xr:uid="{00000000-0005-0000-0000-0000D7010000}"/>
    <cellStyle name="Comma 2 2 4 2 2 3 2" xfId="1579" xr:uid="{00000000-0005-0000-0000-0000D8010000}"/>
    <cellStyle name="Comma 2 2 4 2 2 3 2 2" xfId="2035" xr:uid="{00000000-0005-0000-0000-0000D9010000}"/>
    <cellStyle name="Comma 2 2 4 2 2 3 3" xfId="1807" xr:uid="{00000000-0005-0000-0000-0000DA010000}"/>
    <cellStyle name="Comma 2 2 4 2 2 4" xfId="1427" xr:uid="{00000000-0005-0000-0000-0000DB010000}"/>
    <cellStyle name="Comma 2 2 4 2 2 4 2" xfId="1883" xr:uid="{00000000-0005-0000-0000-0000DC010000}"/>
    <cellStyle name="Comma 2 2 4 2 2 5" xfId="1655" xr:uid="{00000000-0005-0000-0000-0000DD010000}"/>
    <cellStyle name="Comma 2 2 4 2 3" xfId="1237" xr:uid="{00000000-0005-0000-0000-0000DE010000}"/>
    <cellStyle name="Comma 2 2 4 2 3 2" xfId="1465" xr:uid="{00000000-0005-0000-0000-0000DF010000}"/>
    <cellStyle name="Comma 2 2 4 2 3 2 2" xfId="1921" xr:uid="{00000000-0005-0000-0000-0000E0010000}"/>
    <cellStyle name="Comma 2 2 4 2 3 3" xfId="1693" xr:uid="{00000000-0005-0000-0000-0000E1010000}"/>
    <cellStyle name="Comma 2 2 4 2 4" xfId="1313" xr:uid="{00000000-0005-0000-0000-0000E2010000}"/>
    <cellStyle name="Comma 2 2 4 2 4 2" xfId="1541" xr:uid="{00000000-0005-0000-0000-0000E3010000}"/>
    <cellStyle name="Comma 2 2 4 2 4 2 2" xfId="1997" xr:uid="{00000000-0005-0000-0000-0000E4010000}"/>
    <cellStyle name="Comma 2 2 4 2 4 3" xfId="1769" xr:uid="{00000000-0005-0000-0000-0000E5010000}"/>
    <cellStyle name="Comma 2 2 4 2 5" xfId="1389" xr:uid="{00000000-0005-0000-0000-0000E6010000}"/>
    <cellStyle name="Comma 2 2 4 2 5 2" xfId="1845" xr:uid="{00000000-0005-0000-0000-0000E7010000}"/>
    <cellStyle name="Comma 2 2 4 2 6" xfId="1617" xr:uid="{00000000-0005-0000-0000-0000E8010000}"/>
    <cellStyle name="Comma 2 2 4 3" xfId="1174" xr:uid="{00000000-0005-0000-0000-0000E9010000}"/>
    <cellStyle name="Comma 2 2 4 3 2" xfId="1212" xr:uid="{00000000-0005-0000-0000-0000EA010000}"/>
    <cellStyle name="Comma 2 2 4 3 2 2" xfId="1288" xr:uid="{00000000-0005-0000-0000-0000EB010000}"/>
    <cellStyle name="Comma 2 2 4 3 2 2 2" xfId="1516" xr:uid="{00000000-0005-0000-0000-0000EC010000}"/>
    <cellStyle name="Comma 2 2 4 3 2 2 2 2" xfId="1972" xr:uid="{00000000-0005-0000-0000-0000ED010000}"/>
    <cellStyle name="Comma 2 2 4 3 2 2 3" xfId="1744" xr:uid="{00000000-0005-0000-0000-0000EE010000}"/>
    <cellStyle name="Comma 2 2 4 3 2 3" xfId="1364" xr:uid="{00000000-0005-0000-0000-0000EF010000}"/>
    <cellStyle name="Comma 2 2 4 3 2 3 2" xfId="1592" xr:uid="{00000000-0005-0000-0000-0000F0010000}"/>
    <cellStyle name="Comma 2 2 4 3 2 3 2 2" xfId="2048" xr:uid="{00000000-0005-0000-0000-0000F1010000}"/>
    <cellStyle name="Comma 2 2 4 3 2 3 3" xfId="1820" xr:uid="{00000000-0005-0000-0000-0000F2010000}"/>
    <cellStyle name="Comma 2 2 4 3 2 4" xfId="1440" xr:uid="{00000000-0005-0000-0000-0000F3010000}"/>
    <cellStyle name="Comma 2 2 4 3 2 4 2" xfId="1896" xr:uid="{00000000-0005-0000-0000-0000F4010000}"/>
    <cellStyle name="Comma 2 2 4 3 2 5" xfId="1668" xr:uid="{00000000-0005-0000-0000-0000F5010000}"/>
    <cellStyle name="Comma 2 2 4 3 3" xfId="1250" xr:uid="{00000000-0005-0000-0000-0000F6010000}"/>
    <cellStyle name="Comma 2 2 4 3 3 2" xfId="1478" xr:uid="{00000000-0005-0000-0000-0000F7010000}"/>
    <cellStyle name="Comma 2 2 4 3 3 2 2" xfId="1934" xr:uid="{00000000-0005-0000-0000-0000F8010000}"/>
    <cellStyle name="Comma 2 2 4 3 3 3" xfId="1706" xr:uid="{00000000-0005-0000-0000-0000F9010000}"/>
    <cellStyle name="Comma 2 2 4 3 4" xfId="1326" xr:uid="{00000000-0005-0000-0000-0000FA010000}"/>
    <cellStyle name="Comma 2 2 4 3 4 2" xfId="1554" xr:uid="{00000000-0005-0000-0000-0000FB010000}"/>
    <cellStyle name="Comma 2 2 4 3 4 2 2" xfId="2010" xr:uid="{00000000-0005-0000-0000-0000FC010000}"/>
    <cellStyle name="Comma 2 2 4 3 4 3" xfId="1782" xr:uid="{00000000-0005-0000-0000-0000FD010000}"/>
    <cellStyle name="Comma 2 2 4 3 5" xfId="1402" xr:uid="{00000000-0005-0000-0000-0000FE010000}"/>
    <cellStyle name="Comma 2 2 4 3 5 2" xfId="1858" xr:uid="{00000000-0005-0000-0000-0000FF010000}"/>
    <cellStyle name="Comma 2 2 4 3 6" xfId="1630" xr:uid="{00000000-0005-0000-0000-000000020000}"/>
    <cellStyle name="Comma 2 2 4 4" xfId="1187" xr:uid="{00000000-0005-0000-0000-000001020000}"/>
    <cellStyle name="Comma 2 2 4 4 2" xfId="1263" xr:uid="{00000000-0005-0000-0000-000002020000}"/>
    <cellStyle name="Comma 2 2 4 4 2 2" xfId="1491" xr:uid="{00000000-0005-0000-0000-000003020000}"/>
    <cellStyle name="Comma 2 2 4 4 2 2 2" xfId="1947" xr:uid="{00000000-0005-0000-0000-000004020000}"/>
    <cellStyle name="Comma 2 2 4 4 2 3" xfId="1719" xr:uid="{00000000-0005-0000-0000-000005020000}"/>
    <cellStyle name="Comma 2 2 4 4 3" xfId="1339" xr:uid="{00000000-0005-0000-0000-000006020000}"/>
    <cellStyle name="Comma 2 2 4 4 3 2" xfId="1567" xr:uid="{00000000-0005-0000-0000-000007020000}"/>
    <cellStyle name="Comma 2 2 4 4 3 2 2" xfId="2023" xr:uid="{00000000-0005-0000-0000-000008020000}"/>
    <cellStyle name="Comma 2 2 4 4 3 3" xfId="1795" xr:uid="{00000000-0005-0000-0000-000009020000}"/>
    <cellStyle name="Comma 2 2 4 4 4" xfId="1415" xr:uid="{00000000-0005-0000-0000-00000A020000}"/>
    <cellStyle name="Comma 2 2 4 4 4 2" xfId="1871" xr:uid="{00000000-0005-0000-0000-00000B020000}"/>
    <cellStyle name="Comma 2 2 4 4 5" xfId="1643" xr:uid="{00000000-0005-0000-0000-00000C020000}"/>
    <cellStyle name="Comma 2 2 4 5" xfId="1224" xr:uid="{00000000-0005-0000-0000-00000D020000}"/>
    <cellStyle name="Comma 2 2 4 5 2" xfId="1452" xr:uid="{00000000-0005-0000-0000-00000E020000}"/>
    <cellStyle name="Comma 2 2 4 5 2 2" xfId="1908" xr:uid="{00000000-0005-0000-0000-00000F020000}"/>
    <cellStyle name="Comma 2 2 4 5 3" xfId="1680" xr:uid="{00000000-0005-0000-0000-000010020000}"/>
    <cellStyle name="Comma 2 2 4 6" xfId="1300" xr:uid="{00000000-0005-0000-0000-000011020000}"/>
    <cellStyle name="Comma 2 2 4 6 2" xfId="1528" xr:uid="{00000000-0005-0000-0000-000012020000}"/>
    <cellStyle name="Comma 2 2 4 6 2 2" xfId="1984" xr:uid="{00000000-0005-0000-0000-000013020000}"/>
    <cellStyle name="Comma 2 2 4 6 3" xfId="1756" xr:uid="{00000000-0005-0000-0000-000014020000}"/>
    <cellStyle name="Comma 2 2 4 7" xfId="1376" xr:uid="{00000000-0005-0000-0000-000015020000}"/>
    <cellStyle name="Comma 2 2 4 7 2" xfId="1832" xr:uid="{00000000-0005-0000-0000-000016020000}"/>
    <cellStyle name="Comma 2 2 4 8" xfId="1604" xr:uid="{00000000-0005-0000-0000-000017020000}"/>
    <cellStyle name="Comma 2 2 5" xfId="1155" xr:uid="{00000000-0005-0000-0000-000018020000}"/>
    <cellStyle name="Comma 2 2 5 2" xfId="1193" xr:uid="{00000000-0005-0000-0000-000019020000}"/>
    <cellStyle name="Comma 2 2 5 2 2" xfId="1269" xr:uid="{00000000-0005-0000-0000-00001A020000}"/>
    <cellStyle name="Comma 2 2 5 2 2 2" xfId="1497" xr:uid="{00000000-0005-0000-0000-00001B020000}"/>
    <cellStyle name="Comma 2 2 5 2 2 2 2" xfId="1953" xr:uid="{00000000-0005-0000-0000-00001C020000}"/>
    <cellStyle name="Comma 2 2 5 2 2 3" xfId="1725" xr:uid="{00000000-0005-0000-0000-00001D020000}"/>
    <cellStyle name="Comma 2 2 5 2 3" xfId="1345" xr:uid="{00000000-0005-0000-0000-00001E020000}"/>
    <cellStyle name="Comma 2 2 5 2 3 2" xfId="1573" xr:uid="{00000000-0005-0000-0000-00001F020000}"/>
    <cellStyle name="Comma 2 2 5 2 3 2 2" xfId="2029" xr:uid="{00000000-0005-0000-0000-000020020000}"/>
    <cellStyle name="Comma 2 2 5 2 3 3" xfId="1801" xr:uid="{00000000-0005-0000-0000-000021020000}"/>
    <cellStyle name="Comma 2 2 5 2 4" xfId="1421" xr:uid="{00000000-0005-0000-0000-000022020000}"/>
    <cellStyle name="Comma 2 2 5 2 4 2" xfId="1877" xr:uid="{00000000-0005-0000-0000-000023020000}"/>
    <cellStyle name="Comma 2 2 5 2 5" xfId="1649" xr:uid="{00000000-0005-0000-0000-000024020000}"/>
    <cellStyle name="Comma 2 2 5 3" xfId="1231" xr:uid="{00000000-0005-0000-0000-000025020000}"/>
    <cellStyle name="Comma 2 2 5 3 2" xfId="1459" xr:uid="{00000000-0005-0000-0000-000026020000}"/>
    <cellStyle name="Comma 2 2 5 3 2 2" xfId="1915" xr:uid="{00000000-0005-0000-0000-000027020000}"/>
    <cellStyle name="Comma 2 2 5 3 3" xfId="1687" xr:uid="{00000000-0005-0000-0000-000028020000}"/>
    <cellStyle name="Comma 2 2 5 4" xfId="1307" xr:uid="{00000000-0005-0000-0000-000029020000}"/>
    <cellStyle name="Comma 2 2 5 4 2" xfId="1535" xr:uid="{00000000-0005-0000-0000-00002A020000}"/>
    <cellStyle name="Comma 2 2 5 4 2 2" xfId="1991" xr:uid="{00000000-0005-0000-0000-00002B020000}"/>
    <cellStyle name="Comma 2 2 5 4 3" xfId="1763" xr:uid="{00000000-0005-0000-0000-00002C020000}"/>
    <cellStyle name="Comma 2 2 5 5" xfId="1383" xr:uid="{00000000-0005-0000-0000-00002D020000}"/>
    <cellStyle name="Comma 2 2 5 5 2" xfId="1839" xr:uid="{00000000-0005-0000-0000-00002E020000}"/>
    <cellStyle name="Comma 2 2 5 6" xfId="1611" xr:uid="{00000000-0005-0000-0000-00002F020000}"/>
    <cellStyle name="Comma 2 2 6" xfId="1168" xr:uid="{00000000-0005-0000-0000-000030020000}"/>
    <cellStyle name="Comma 2 2 6 2" xfId="1206" xr:uid="{00000000-0005-0000-0000-000031020000}"/>
    <cellStyle name="Comma 2 2 6 2 2" xfId="1282" xr:uid="{00000000-0005-0000-0000-000032020000}"/>
    <cellStyle name="Comma 2 2 6 2 2 2" xfId="1510" xr:uid="{00000000-0005-0000-0000-000033020000}"/>
    <cellStyle name="Comma 2 2 6 2 2 2 2" xfId="1966" xr:uid="{00000000-0005-0000-0000-000034020000}"/>
    <cellStyle name="Comma 2 2 6 2 2 3" xfId="1738" xr:uid="{00000000-0005-0000-0000-000035020000}"/>
    <cellStyle name="Comma 2 2 6 2 3" xfId="1358" xr:uid="{00000000-0005-0000-0000-000036020000}"/>
    <cellStyle name="Comma 2 2 6 2 3 2" xfId="1586" xr:uid="{00000000-0005-0000-0000-000037020000}"/>
    <cellStyle name="Comma 2 2 6 2 3 2 2" xfId="2042" xr:uid="{00000000-0005-0000-0000-000038020000}"/>
    <cellStyle name="Comma 2 2 6 2 3 3" xfId="1814" xr:uid="{00000000-0005-0000-0000-000039020000}"/>
    <cellStyle name="Comma 2 2 6 2 4" xfId="1434" xr:uid="{00000000-0005-0000-0000-00003A020000}"/>
    <cellStyle name="Comma 2 2 6 2 4 2" xfId="1890" xr:uid="{00000000-0005-0000-0000-00003B020000}"/>
    <cellStyle name="Comma 2 2 6 2 5" xfId="1662" xr:uid="{00000000-0005-0000-0000-00003C020000}"/>
    <cellStyle name="Comma 2 2 6 3" xfId="1244" xr:uid="{00000000-0005-0000-0000-00003D020000}"/>
    <cellStyle name="Comma 2 2 6 3 2" xfId="1472" xr:uid="{00000000-0005-0000-0000-00003E020000}"/>
    <cellStyle name="Comma 2 2 6 3 2 2" xfId="1928" xr:uid="{00000000-0005-0000-0000-00003F020000}"/>
    <cellStyle name="Comma 2 2 6 3 3" xfId="1700" xr:uid="{00000000-0005-0000-0000-000040020000}"/>
    <cellStyle name="Comma 2 2 6 4" xfId="1320" xr:uid="{00000000-0005-0000-0000-000041020000}"/>
    <cellStyle name="Comma 2 2 6 4 2" xfId="1548" xr:uid="{00000000-0005-0000-0000-000042020000}"/>
    <cellStyle name="Comma 2 2 6 4 2 2" xfId="2004" xr:uid="{00000000-0005-0000-0000-000043020000}"/>
    <cellStyle name="Comma 2 2 6 4 3" xfId="1776" xr:uid="{00000000-0005-0000-0000-000044020000}"/>
    <cellStyle name="Comma 2 2 6 5" xfId="1396" xr:uid="{00000000-0005-0000-0000-000045020000}"/>
    <cellStyle name="Comma 2 2 6 5 2" xfId="1852" xr:uid="{00000000-0005-0000-0000-000046020000}"/>
    <cellStyle name="Comma 2 2 6 6" xfId="1624" xr:uid="{00000000-0005-0000-0000-000047020000}"/>
    <cellStyle name="Comma 2 2 7" xfId="1181" xr:uid="{00000000-0005-0000-0000-000048020000}"/>
    <cellStyle name="Comma 2 2 7 2" xfId="1257" xr:uid="{00000000-0005-0000-0000-000049020000}"/>
    <cellStyle name="Comma 2 2 7 2 2" xfId="1485" xr:uid="{00000000-0005-0000-0000-00004A020000}"/>
    <cellStyle name="Comma 2 2 7 2 2 2" xfId="1941" xr:uid="{00000000-0005-0000-0000-00004B020000}"/>
    <cellStyle name="Comma 2 2 7 2 3" xfId="1713" xr:uid="{00000000-0005-0000-0000-00004C020000}"/>
    <cellStyle name="Comma 2 2 7 3" xfId="1333" xr:uid="{00000000-0005-0000-0000-00004D020000}"/>
    <cellStyle name="Comma 2 2 7 3 2" xfId="1561" xr:uid="{00000000-0005-0000-0000-00004E020000}"/>
    <cellStyle name="Comma 2 2 7 3 2 2" xfId="2017" xr:uid="{00000000-0005-0000-0000-00004F020000}"/>
    <cellStyle name="Comma 2 2 7 3 3" xfId="1789" xr:uid="{00000000-0005-0000-0000-000050020000}"/>
    <cellStyle name="Comma 2 2 7 4" xfId="1409" xr:uid="{00000000-0005-0000-0000-000051020000}"/>
    <cellStyle name="Comma 2 2 7 4 2" xfId="1865" xr:uid="{00000000-0005-0000-0000-000052020000}"/>
    <cellStyle name="Comma 2 2 7 5" xfId="1637" xr:uid="{00000000-0005-0000-0000-000053020000}"/>
    <cellStyle name="Comma 2 2 8" xfId="1218" xr:uid="{00000000-0005-0000-0000-000054020000}"/>
    <cellStyle name="Comma 2 2 8 2" xfId="1446" xr:uid="{00000000-0005-0000-0000-000055020000}"/>
    <cellStyle name="Comma 2 2 8 2 2" xfId="1902" xr:uid="{00000000-0005-0000-0000-000056020000}"/>
    <cellStyle name="Comma 2 2 8 3" xfId="1674" xr:uid="{00000000-0005-0000-0000-000057020000}"/>
    <cellStyle name="Comma 2 2 9" xfId="1294" xr:uid="{00000000-0005-0000-0000-000058020000}"/>
    <cellStyle name="Comma 2 2 9 2" xfId="1522" xr:uid="{00000000-0005-0000-0000-000059020000}"/>
    <cellStyle name="Comma 2 2 9 2 2" xfId="1978" xr:uid="{00000000-0005-0000-0000-00005A020000}"/>
    <cellStyle name="Comma 2 2 9 3" xfId="1750" xr:uid="{00000000-0005-0000-0000-00005B020000}"/>
    <cellStyle name="Comma 2 3" xfId="1153" xr:uid="{00000000-0005-0000-0000-00005C020000}"/>
    <cellStyle name="Comma 2 3 2" xfId="1192" xr:uid="{00000000-0005-0000-0000-00005D020000}"/>
    <cellStyle name="Comma 2 3 2 2" xfId="1268" xr:uid="{00000000-0005-0000-0000-00005E020000}"/>
    <cellStyle name="Comma 2 3 2 2 2" xfId="1496" xr:uid="{00000000-0005-0000-0000-00005F020000}"/>
    <cellStyle name="Comma 2 3 2 2 2 2" xfId="1952" xr:uid="{00000000-0005-0000-0000-000060020000}"/>
    <cellStyle name="Comma 2 3 2 2 3" xfId="1724" xr:uid="{00000000-0005-0000-0000-000061020000}"/>
    <cellStyle name="Comma 2 3 2 3" xfId="1344" xr:uid="{00000000-0005-0000-0000-000062020000}"/>
    <cellStyle name="Comma 2 3 2 3 2" xfId="1572" xr:uid="{00000000-0005-0000-0000-000063020000}"/>
    <cellStyle name="Comma 2 3 2 3 2 2" xfId="2028" xr:uid="{00000000-0005-0000-0000-000064020000}"/>
    <cellStyle name="Comma 2 3 2 3 3" xfId="1800" xr:uid="{00000000-0005-0000-0000-000065020000}"/>
    <cellStyle name="Comma 2 3 2 4" xfId="1420" xr:uid="{00000000-0005-0000-0000-000066020000}"/>
    <cellStyle name="Comma 2 3 2 4 2" xfId="1876" xr:uid="{00000000-0005-0000-0000-000067020000}"/>
    <cellStyle name="Comma 2 3 2 5" xfId="1648" xr:uid="{00000000-0005-0000-0000-000068020000}"/>
    <cellStyle name="Comma 2 3 3" xfId="1229" xr:uid="{00000000-0005-0000-0000-000069020000}"/>
    <cellStyle name="Comma 2 3 3 2" xfId="1457" xr:uid="{00000000-0005-0000-0000-00006A020000}"/>
    <cellStyle name="Comma 2 3 3 2 2" xfId="1913" xr:uid="{00000000-0005-0000-0000-00006B020000}"/>
    <cellStyle name="Comma 2 3 3 3" xfId="1685" xr:uid="{00000000-0005-0000-0000-00006C020000}"/>
    <cellStyle name="Comma 2 3 4" xfId="1305" xr:uid="{00000000-0005-0000-0000-00006D020000}"/>
    <cellStyle name="Comma 2 3 4 2" xfId="1533" xr:uid="{00000000-0005-0000-0000-00006E020000}"/>
    <cellStyle name="Comma 2 3 4 2 2" xfId="1989" xr:uid="{00000000-0005-0000-0000-00006F020000}"/>
    <cellStyle name="Comma 2 3 4 3" xfId="1761" xr:uid="{00000000-0005-0000-0000-000070020000}"/>
    <cellStyle name="Comma 2 3 5" xfId="1381" xr:uid="{00000000-0005-0000-0000-000071020000}"/>
    <cellStyle name="Comma 2 3 5 2" xfId="1837" xr:uid="{00000000-0005-0000-0000-000072020000}"/>
    <cellStyle name="Comma 2 3 6" xfId="1609" xr:uid="{00000000-0005-0000-0000-000073020000}"/>
    <cellStyle name="Comma 2 4" xfId="1166" xr:uid="{00000000-0005-0000-0000-000074020000}"/>
    <cellStyle name="Comma 2 4 2" xfId="1204" xr:uid="{00000000-0005-0000-0000-000075020000}"/>
    <cellStyle name="Comma 2 4 2 2" xfId="1280" xr:uid="{00000000-0005-0000-0000-000076020000}"/>
    <cellStyle name="Comma 2 4 2 2 2" xfId="1508" xr:uid="{00000000-0005-0000-0000-000077020000}"/>
    <cellStyle name="Comma 2 4 2 2 2 2" xfId="1964" xr:uid="{00000000-0005-0000-0000-000078020000}"/>
    <cellStyle name="Comma 2 4 2 2 3" xfId="1736" xr:uid="{00000000-0005-0000-0000-000079020000}"/>
    <cellStyle name="Comma 2 4 2 3" xfId="1356" xr:uid="{00000000-0005-0000-0000-00007A020000}"/>
    <cellStyle name="Comma 2 4 2 3 2" xfId="1584" xr:uid="{00000000-0005-0000-0000-00007B020000}"/>
    <cellStyle name="Comma 2 4 2 3 2 2" xfId="2040" xr:uid="{00000000-0005-0000-0000-00007C020000}"/>
    <cellStyle name="Comma 2 4 2 3 3" xfId="1812" xr:uid="{00000000-0005-0000-0000-00007D020000}"/>
    <cellStyle name="Comma 2 4 2 4" xfId="1432" xr:uid="{00000000-0005-0000-0000-00007E020000}"/>
    <cellStyle name="Comma 2 4 2 4 2" xfId="1888" xr:uid="{00000000-0005-0000-0000-00007F020000}"/>
    <cellStyle name="Comma 2 4 2 5" xfId="1660" xr:uid="{00000000-0005-0000-0000-000080020000}"/>
    <cellStyle name="Comma 2 4 3" xfId="1242" xr:uid="{00000000-0005-0000-0000-000081020000}"/>
    <cellStyle name="Comma 2 4 3 2" xfId="1470" xr:uid="{00000000-0005-0000-0000-000082020000}"/>
    <cellStyle name="Comma 2 4 3 2 2" xfId="1926" xr:uid="{00000000-0005-0000-0000-000083020000}"/>
    <cellStyle name="Comma 2 4 3 3" xfId="1698" xr:uid="{00000000-0005-0000-0000-000084020000}"/>
    <cellStyle name="Comma 2 4 4" xfId="1318" xr:uid="{00000000-0005-0000-0000-000085020000}"/>
    <cellStyle name="Comma 2 4 4 2" xfId="1546" xr:uid="{00000000-0005-0000-0000-000086020000}"/>
    <cellStyle name="Comma 2 4 4 2 2" xfId="2002" xr:uid="{00000000-0005-0000-0000-000087020000}"/>
    <cellStyle name="Comma 2 4 4 3" xfId="1774" xr:uid="{00000000-0005-0000-0000-000088020000}"/>
    <cellStyle name="Comma 2 4 5" xfId="1394" xr:uid="{00000000-0005-0000-0000-000089020000}"/>
    <cellStyle name="Comma 2 4 5 2" xfId="1850" xr:uid="{00000000-0005-0000-0000-00008A020000}"/>
    <cellStyle name="Comma 2 4 6" xfId="1622" xr:uid="{00000000-0005-0000-0000-00008B020000}"/>
    <cellStyle name="Comma 2 5" xfId="1179" xr:uid="{00000000-0005-0000-0000-00008C020000}"/>
    <cellStyle name="Comma 2 5 2" xfId="1255" xr:uid="{00000000-0005-0000-0000-00008D020000}"/>
    <cellStyle name="Comma 2 5 2 2" xfId="1483" xr:uid="{00000000-0005-0000-0000-00008E020000}"/>
    <cellStyle name="Comma 2 5 2 2 2" xfId="1939" xr:uid="{00000000-0005-0000-0000-00008F020000}"/>
    <cellStyle name="Comma 2 5 2 3" xfId="1711" xr:uid="{00000000-0005-0000-0000-000090020000}"/>
    <cellStyle name="Comma 2 5 3" xfId="1331" xr:uid="{00000000-0005-0000-0000-000091020000}"/>
    <cellStyle name="Comma 2 5 3 2" xfId="1559" xr:uid="{00000000-0005-0000-0000-000092020000}"/>
    <cellStyle name="Comma 2 5 3 2 2" xfId="2015" xr:uid="{00000000-0005-0000-0000-000093020000}"/>
    <cellStyle name="Comma 2 5 3 3" xfId="1787" xr:uid="{00000000-0005-0000-0000-000094020000}"/>
    <cellStyle name="Comma 2 5 4" xfId="1407" xr:uid="{00000000-0005-0000-0000-000095020000}"/>
    <cellStyle name="Comma 2 5 4 2" xfId="1863" xr:uid="{00000000-0005-0000-0000-000096020000}"/>
    <cellStyle name="Comma 2 5 5" xfId="1635" xr:uid="{00000000-0005-0000-0000-000097020000}"/>
    <cellStyle name="Currency 2" xfId="1144" xr:uid="{00000000-0005-0000-0000-000098020000}"/>
    <cellStyle name="Currency 2 2" xfId="1150" xr:uid="{00000000-0005-0000-0000-000099020000}"/>
    <cellStyle name="Currency 2 2 2" xfId="1163" xr:uid="{00000000-0005-0000-0000-00009A020000}"/>
    <cellStyle name="Currency 2 2 2 2" xfId="1201" xr:uid="{00000000-0005-0000-0000-00009B020000}"/>
    <cellStyle name="Currency 2 2 2 2 2" xfId="1277" xr:uid="{00000000-0005-0000-0000-00009C020000}"/>
    <cellStyle name="Currency 2 2 2 2 2 2" xfId="1505" xr:uid="{00000000-0005-0000-0000-00009D020000}"/>
    <cellStyle name="Currency 2 2 2 2 2 2 2" xfId="1961" xr:uid="{00000000-0005-0000-0000-00009E020000}"/>
    <cellStyle name="Currency 2 2 2 2 2 3" xfId="1733" xr:uid="{00000000-0005-0000-0000-00009F020000}"/>
    <cellStyle name="Currency 2 2 2 2 3" xfId="1353" xr:uid="{00000000-0005-0000-0000-0000A0020000}"/>
    <cellStyle name="Currency 2 2 2 2 3 2" xfId="1581" xr:uid="{00000000-0005-0000-0000-0000A1020000}"/>
    <cellStyle name="Currency 2 2 2 2 3 2 2" xfId="2037" xr:uid="{00000000-0005-0000-0000-0000A2020000}"/>
    <cellStyle name="Currency 2 2 2 2 3 3" xfId="1809" xr:uid="{00000000-0005-0000-0000-0000A3020000}"/>
    <cellStyle name="Currency 2 2 2 2 4" xfId="1429" xr:uid="{00000000-0005-0000-0000-0000A4020000}"/>
    <cellStyle name="Currency 2 2 2 2 4 2" xfId="1885" xr:uid="{00000000-0005-0000-0000-0000A5020000}"/>
    <cellStyle name="Currency 2 2 2 2 5" xfId="1657" xr:uid="{00000000-0005-0000-0000-0000A6020000}"/>
    <cellStyle name="Currency 2 2 2 3" xfId="1239" xr:uid="{00000000-0005-0000-0000-0000A7020000}"/>
    <cellStyle name="Currency 2 2 2 3 2" xfId="1467" xr:uid="{00000000-0005-0000-0000-0000A8020000}"/>
    <cellStyle name="Currency 2 2 2 3 2 2" xfId="1923" xr:uid="{00000000-0005-0000-0000-0000A9020000}"/>
    <cellStyle name="Currency 2 2 2 3 3" xfId="1695" xr:uid="{00000000-0005-0000-0000-0000AA020000}"/>
    <cellStyle name="Currency 2 2 2 4" xfId="1315" xr:uid="{00000000-0005-0000-0000-0000AB020000}"/>
    <cellStyle name="Currency 2 2 2 4 2" xfId="1543" xr:uid="{00000000-0005-0000-0000-0000AC020000}"/>
    <cellStyle name="Currency 2 2 2 4 2 2" xfId="1999" xr:uid="{00000000-0005-0000-0000-0000AD020000}"/>
    <cellStyle name="Currency 2 2 2 4 3" xfId="1771" xr:uid="{00000000-0005-0000-0000-0000AE020000}"/>
    <cellStyle name="Currency 2 2 2 5" xfId="1391" xr:uid="{00000000-0005-0000-0000-0000AF020000}"/>
    <cellStyle name="Currency 2 2 2 5 2" xfId="1847" xr:uid="{00000000-0005-0000-0000-0000B0020000}"/>
    <cellStyle name="Currency 2 2 2 6" xfId="1619" xr:uid="{00000000-0005-0000-0000-0000B1020000}"/>
    <cellStyle name="Currency 2 2 3" xfId="1176" xr:uid="{00000000-0005-0000-0000-0000B2020000}"/>
    <cellStyle name="Currency 2 2 3 2" xfId="1214" xr:uid="{00000000-0005-0000-0000-0000B3020000}"/>
    <cellStyle name="Currency 2 2 3 2 2" xfId="1290" xr:uid="{00000000-0005-0000-0000-0000B4020000}"/>
    <cellStyle name="Currency 2 2 3 2 2 2" xfId="1518" xr:uid="{00000000-0005-0000-0000-0000B5020000}"/>
    <cellStyle name="Currency 2 2 3 2 2 2 2" xfId="1974" xr:uid="{00000000-0005-0000-0000-0000B6020000}"/>
    <cellStyle name="Currency 2 2 3 2 2 3" xfId="1746" xr:uid="{00000000-0005-0000-0000-0000B7020000}"/>
    <cellStyle name="Currency 2 2 3 2 3" xfId="1366" xr:uid="{00000000-0005-0000-0000-0000B8020000}"/>
    <cellStyle name="Currency 2 2 3 2 3 2" xfId="1594" xr:uid="{00000000-0005-0000-0000-0000B9020000}"/>
    <cellStyle name="Currency 2 2 3 2 3 2 2" xfId="2050" xr:uid="{00000000-0005-0000-0000-0000BA020000}"/>
    <cellStyle name="Currency 2 2 3 2 3 3" xfId="1822" xr:uid="{00000000-0005-0000-0000-0000BB020000}"/>
    <cellStyle name="Currency 2 2 3 2 4" xfId="1442" xr:uid="{00000000-0005-0000-0000-0000BC020000}"/>
    <cellStyle name="Currency 2 2 3 2 4 2" xfId="1898" xr:uid="{00000000-0005-0000-0000-0000BD020000}"/>
    <cellStyle name="Currency 2 2 3 2 5" xfId="1670" xr:uid="{00000000-0005-0000-0000-0000BE020000}"/>
    <cellStyle name="Currency 2 2 3 3" xfId="1252" xr:uid="{00000000-0005-0000-0000-0000BF020000}"/>
    <cellStyle name="Currency 2 2 3 3 2" xfId="1480" xr:uid="{00000000-0005-0000-0000-0000C0020000}"/>
    <cellStyle name="Currency 2 2 3 3 2 2" xfId="1936" xr:uid="{00000000-0005-0000-0000-0000C1020000}"/>
    <cellStyle name="Currency 2 2 3 3 3" xfId="1708" xr:uid="{00000000-0005-0000-0000-0000C2020000}"/>
    <cellStyle name="Currency 2 2 3 4" xfId="1328" xr:uid="{00000000-0005-0000-0000-0000C3020000}"/>
    <cellStyle name="Currency 2 2 3 4 2" xfId="1556" xr:uid="{00000000-0005-0000-0000-0000C4020000}"/>
    <cellStyle name="Currency 2 2 3 4 2 2" xfId="2012" xr:uid="{00000000-0005-0000-0000-0000C5020000}"/>
    <cellStyle name="Currency 2 2 3 4 3" xfId="1784" xr:uid="{00000000-0005-0000-0000-0000C6020000}"/>
    <cellStyle name="Currency 2 2 3 5" xfId="1404" xr:uid="{00000000-0005-0000-0000-0000C7020000}"/>
    <cellStyle name="Currency 2 2 3 5 2" xfId="1860" xr:uid="{00000000-0005-0000-0000-0000C8020000}"/>
    <cellStyle name="Currency 2 2 3 6" xfId="1632" xr:uid="{00000000-0005-0000-0000-0000C9020000}"/>
    <cellStyle name="Currency 2 2 4" xfId="1189" xr:uid="{00000000-0005-0000-0000-0000CA020000}"/>
    <cellStyle name="Currency 2 2 4 2" xfId="1265" xr:uid="{00000000-0005-0000-0000-0000CB020000}"/>
    <cellStyle name="Currency 2 2 4 2 2" xfId="1493" xr:uid="{00000000-0005-0000-0000-0000CC020000}"/>
    <cellStyle name="Currency 2 2 4 2 2 2" xfId="1949" xr:uid="{00000000-0005-0000-0000-0000CD020000}"/>
    <cellStyle name="Currency 2 2 4 2 3" xfId="1721" xr:uid="{00000000-0005-0000-0000-0000CE020000}"/>
    <cellStyle name="Currency 2 2 4 3" xfId="1341" xr:uid="{00000000-0005-0000-0000-0000CF020000}"/>
    <cellStyle name="Currency 2 2 4 3 2" xfId="1569" xr:uid="{00000000-0005-0000-0000-0000D0020000}"/>
    <cellStyle name="Currency 2 2 4 3 2 2" xfId="2025" xr:uid="{00000000-0005-0000-0000-0000D1020000}"/>
    <cellStyle name="Currency 2 2 4 3 3" xfId="1797" xr:uid="{00000000-0005-0000-0000-0000D2020000}"/>
    <cellStyle name="Currency 2 2 4 4" xfId="1417" xr:uid="{00000000-0005-0000-0000-0000D3020000}"/>
    <cellStyle name="Currency 2 2 4 4 2" xfId="1873" xr:uid="{00000000-0005-0000-0000-0000D4020000}"/>
    <cellStyle name="Currency 2 2 4 5" xfId="1645" xr:uid="{00000000-0005-0000-0000-0000D5020000}"/>
    <cellStyle name="Currency 2 2 5" xfId="1226" xr:uid="{00000000-0005-0000-0000-0000D6020000}"/>
    <cellStyle name="Currency 2 2 5 2" xfId="1454" xr:uid="{00000000-0005-0000-0000-0000D7020000}"/>
    <cellStyle name="Currency 2 2 5 2 2" xfId="1910" xr:uid="{00000000-0005-0000-0000-0000D8020000}"/>
    <cellStyle name="Currency 2 2 5 3" xfId="1682" xr:uid="{00000000-0005-0000-0000-0000D9020000}"/>
    <cellStyle name="Currency 2 2 6" xfId="1302" xr:uid="{00000000-0005-0000-0000-0000DA020000}"/>
    <cellStyle name="Currency 2 2 6 2" xfId="1530" xr:uid="{00000000-0005-0000-0000-0000DB020000}"/>
    <cellStyle name="Currency 2 2 6 2 2" xfId="1986" xr:uid="{00000000-0005-0000-0000-0000DC020000}"/>
    <cellStyle name="Currency 2 2 6 3" xfId="1758" xr:uid="{00000000-0005-0000-0000-0000DD020000}"/>
    <cellStyle name="Currency 2 2 7" xfId="1378" xr:uid="{00000000-0005-0000-0000-0000DE020000}"/>
    <cellStyle name="Currency 2 2 7 2" xfId="1834" xr:uid="{00000000-0005-0000-0000-0000DF020000}"/>
    <cellStyle name="Currency 2 2 8" xfId="1606" xr:uid="{00000000-0005-0000-0000-0000E0020000}"/>
    <cellStyle name="Currency 2 3" xfId="1157" xr:uid="{00000000-0005-0000-0000-0000E1020000}"/>
    <cellStyle name="Currency 2 3 2" xfId="1195" xr:uid="{00000000-0005-0000-0000-0000E2020000}"/>
    <cellStyle name="Currency 2 3 2 2" xfId="1271" xr:uid="{00000000-0005-0000-0000-0000E3020000}"/>
    <cellStyle name="Currency 2 3 2 2 2" xfId="1499" xr:uid="{00000000-0005-0000-0000-0000E4020000}"/>
    <cellStyle name="Currency 2 3 2 2 2 2" xfId="1955" xr:uid="{00000000-0005-0000-0000-0000E5020000}"/>
    <cellStyle name="Currency 2 3 2 2 3" xfId="1727" xr:uid="{00000000-0005-0000-0000-0000E6020000}"/>
    <cellStyle name="Currency 2 3 2 3" xfId="1347" xr:uid="{00000000-0005-0000-0000-0000E7020000}"/>
    <cellStyle name="Currency 2 3 2 3 2" xfId="1575" xr:uid="{00000000-0005-0000-0000-0000E8020000}"/>
    <cellStyle name="Currency 2 3 2 3 2 2" xfId="2031" xr:uid="{00000000-0005-0000-0000-0000E9020000}"/>
    <cellStyle name="Currency 2 3 2 3 3" xfId="1803" xr:uid="{00000000-0005-0000-0000-0000EA020000}"/>
    <cellStyle name="Currency 2 3 2 4" xfId="1423" xr:uid="{00000000-0005-0000-0000-0000EB020000}"/>
    <cellStyle name="Currency 2 3 2 4 2" xfId="1879" xr:uid="{00000000-0005-0000-0000-0000EC020000}"/>
    <cellStyle name="Currency 2 3 2 5" xfId="1651" xr:uid="{00000000-0005-0000-0000-0000ED020000}"/>
    <cellStyle name="Currency 2 3 3" xfId="1233" xr:uid="{00000000-0005-0000-0000-0000EE020000}"/>
    <cellStyle name="Currency 2 3 3 2" xfId="1461" xr:uid="{00000000-0005-0000-0000-0000EF020000}"/>
    <cellStyle name="Currency 2 3 3 2 2" xfId="1917" xr:uid="{00000000-0005-0000-0000-0000F0020000}"/>
    <cellStyle name="Currency 2 3 3 3" xfId="1689" xr:uid="{00000000-0005-0000-0000-0000F1020000}"/>
    <cellStyle name="Currency 2 3 4" xfId="1309" xr:uid="{00000000-0005-0000-0000-0000F2020000}"/>
    <cellStyle name="Currency 2 3 4 2" xfId="1537" xr:uid="{00000000-0005-0000-0000-0000F3020000}"/>
    <cellStyle name="Currency 2 3 4 2 2" xfId="1993" xr:uid="{00000000-0005-0000-0000-0000F4020000}"/>
    <cellStyle name="Currency 2 3 4 3" xfId="1765" xr:uid="{00000000-0005-0000-0000-0000F5020000}"/>
    <cellStyle name="Currency 2 3 5" xfId="1385" xr:uid="{00000000-0005-0000-0000-0000F6020000}"/>
    <cellStyle name="Currency 2 3 5 2" xfId="1841" xr:uid="{00000000-0005-0000-0000-0000F7020000}"/>
    <cellStyle name="Currency 2 3 6" xfId="1613" xr:uid="{00000000-0005-0000-0000-0000F8020000}"/>
    <cellStyle name="Currency 2 4" xfId="1170" xr:uid="{00000000-0005-0000-0000-0000F9020000}"/>
    <cellStyle name="Currency 2 4 2" xfId="1208" xr:uid="{00000000-0005-0000-0000-0000FA020000}"/>
    <cellStyle name="Currency 2 4 2 2" xfId="1284" xr:uid="{00000000-0005-0000-0000-0000FB020000}"/>
    <cellStyle name="Currency 2 4 2 2 2" xfId="1512" xr:uid="{00000000-0005-0000-0000-0000FC020000}"/>
    <cellStyle name="Currency 2 4 2 2 2 2" xfId="1968" xr:uid="{00000000-0005-0000-0000-0000FD020000}"/>
    <cellStyle name="Currency 2 4 2 2 3" xfId="1740" xr:uid="{00000000-0005-0000-0000-0000FE020000}"/>
    <cellStyle name="Currency 2 4 2 3" xfId="1360" xr:uid="{00000000-0005-0000-0000-0000FF020000}"/>
    <cellStyle name="Currency 2 4 2 3 2" xfId="1588" xr:uid="{00000000-0005-0000-0000-000000030000}"/>
    <cellStyle name="Currency 2 4 2 3 2 2" xfId="2044" xr:uid="{00000000-0005-0000-0000-000001030000}"/>
    <cellStyle name="Currency 2 4 2 3 3" xfId="1816" xr:uid="{00000000-0005-0000-0000-000002030000}"/>
    <cellStyle name="Currency 2 4 2 4" xfId="1436" xr:uid="{00000000-0005-0000-0000-000003030000}"/>
    <cellStyle name="Currency 2 4 2 4 2" xfId="1892" xr:uid="{00000000-0005-0000-0000-000004030000}"/>
    <cellStyle name="Currency 2 4 2 5" xfId="1664" xr:uid="{00000000-0005-0000-0000-000005030000}"/>
    <cellStyle name="Currency 2 4 3" xfId="1246" xr:uid="{00000000-0005-0000-0000-000006030000}"/>
    <cellStyle name="Currency 2 4 3 2" xfId="1474" xr:uid="{00000000-0005-0000-0000-000007030000}"/>
    <cellStyle name="Currency 2 4 3 2 2" xfId="1930" xr:uid="{00000000-0005-0000-0000-000008030000}"/>
    <cellStyle name="Currency 2 4 3 3" xfId="1702" xr:uid="{00000000-0005-0000-0000-000009030000}"/>
    <cellStyle name="Currency 2 4 4" xfId="1322" xr:uid="{00000000-0005-0000-0000-00000A030000}"/>
    <cellStyle name="Currency 2 4 4 2" xfId="1550" xr:uid="{00000000-0005-0000-0000-00000B030000}"/>
    <cellStyle name="Currency 2 4 4 2 2" xfId="2006" xr:uid="{00000000-0005-0000-0000-00000C030000}"/>
    <cellStyle name="Currency 2 4 4 3" xfId="1778" xr:uid="{00000000-0005-0000-0000-00000D030000}"/>
    <cellStyle name="Currency 2 4 5" xfId="1398" xr:uid="{00000000-0005-0000-0000-00000E030000}"/>
    <cellStyle name="Currency 2 4 5 2" xfId="1854" xr:uid="{00000000-0005-0000-0000-00000F030000}"/>
    <cellStyle name="Currency 2 4 6" xfId="1626" xr:uid="{00000000-0005-0000-0000-000010030000}"/>
    <cellStyle name="Currency 2 5" xfId="1183" xr:uid="{00000000-0005-0000-0000-000011030000}"/>
    <cellStyle name="Currency 2 5 2" xfId="1259" xr:uid="{00000000-0005-0000-0000-000012030000}"/>
    <cellStyle name="Currency 2 5 2 2" xfId="1487" xr:uid="{00000000-0005-0000-0000-000013030000}"/>
    <cellStyle name="Currency 2 5 2 2 2" xfId="1943" xr:uid="{00000000-0005-0000-0000-000014030000}"/>
    <cellStyle name="Currency 2 5 2 3" xfId="1715" xr:uid="{00000000-0005-0000-0000-000015030000}"/>
    <cellStyle name="Currency 2 5 3" xfId="1335" xr:uid="{00000000-0005-0000-0000-000016030000}"/>
    <cellStyle name="Currency 2 5 3 2" xfId="1563" xr:uid="{00000000-0005-0000-0000-000017030000}"/>
    <cellStyle name="Currency 2 5 3 2 2" xfId="2019" xr:uid="{00000000-0005-0000-0000-000018030000}"/>
    <cellStyle name="Currency 2 5 3 3" xfId="1791" xr:uid="{00000000-0005-0000-0000-000019030000}"/>
    <cellStyle name="Currency 2 5 4" xfId="1411" xr:uid="{00000000-0005-0000-0000-00001A030000}"/>
    <cellStyle name="Currency 2 5 4 2" xfId="1867" xr:uid="{00000000-0005-0000-0000-00001B030000}"/>
    <cellStyle name="Currency 2 5 5" xfId="1639" xr:uid="{00000000-0005-0000-0000-00001C030000}"/>
    <cellStyle name="Currency 2 6" xfId="1220" xr:uid="{00000000-0005-0000-0000-00001D030000}"/>
    <cellStyle name="Currency 2 6 2" xfId="1448" xr:uid="{00000000-0005-0000-0000-00001E030000}"/>
    <cellStyle name="Currency 2 6 2 2" xfId="1904" xr:uid="{00000000-0005-0000-0000-00001F030000}"/>
    <cellStyle name="Currency 2 6 3" xfId="1676" xr:uid="{00000000-0005-0000-0000-000020030000}"/>
    <cellStyle name="Currency 2 7" xfId="1296" xr:uid="{00000000-0005-0000-0000-000021030000}"/>
    <cellStyle name="Currency 2 7 2" xfId="1524" xr:uid="{00000000-0005-0000-0000-000022030000}"/>
    <cellStyle name="Currency 2 7 2 2" xfId="1980" xr:uid="{00000000-0005-0000-0000-000023030000}"/>
    <cellStyle name="Currency 2 7 3" xfId="1752" xr:uid="{00000000-0005-0000-0000-000024030000}"/>
    <cellStyle name="Currency 2 8" xfId="1372" xr:uid="{00000000-0005-0000-0000-000025030000}"/>
    <cellStyle name="Currency 2 8 2" xfId="1828" xr:uid="{00000000-0005-0000-0000-000026030000}"/>
    <cellStyle name="Currency 2 9" xfId="1600" xr:uid="{00000000-0005-0000-0000-000027030000}"/>
    <cellStyle name="Currency 3" xfId="1147" xr:uid="{00000000-0005-0000-0000-000028030000}"/>
    <cellStyle name="Currency 3 2" xfId="1160" xr:uid="{00000000-0005-0000-0000-000029030000}"/>
    <cellStyle name="Currency 3 2 2" xfId="1198" xr:uid="{00000000-0005-0000-0000-00002A030000}"/>
    <cellStyle name="Currency 3 2 2 2" xfId="1274" xr:uid="{00000000-0005-0000-0000-00002B030000}"/>
    <cellStyle name="Currency 3 2 2 2 2" xfId="1502" xr:uid="{00000000-0005-0000-0000-00002C030000}"/>
    <cellStyle name="Currency 3 2 2 2 2 2" xfId="1958" xr:uid="{00000000-0005-0000-0000-00002D030000}"/>
    <cellStyle name="Currency 3 2 2 2 3" xfId="1730" xr:uid="{00000000-0005-0000-0000-00002E030000}"/>
    <cellStyle name="Currency 3 2 2 3" xfId="1350" xr:uid="{00000000-0005-0000-0000-00002F030000}"/>
    <cellStyle name="Currency 3 2 2 3 2" xfId="1578" xr:uid="{00000000-0005-0000-0000-000030030000}"/>
    <cellStyle name="Currency 3 2 2 3 2 2" xfId="2034" xr:uid="{00000000-0005-0000-0000-000031030000}"/>
    <cellStyle name="Currency 3 2 2 3 3" xfId="1806" xr:uid="{00000000-0005-0000-0000-000032030000}"/>
    <cellStyle name="Currency 3 2 2 4" xfId="1426" xr:uid="{00000000-0005-0000-0000-000033030000}"/>
    <cellStyle name="Currency 3 2 2 4 2" xfId="1882" xr:uid="{00000000-0005-0000-0000-000034030000}"/>
    <cellStyle name="Currency 3 2 2 5" xfId="1654" xr:uid="{00000000-0005-0000-0000-000035030000}"/>
    <cellStyle name="Currency 3 2 3" xfId="1236" xr:uid="{00000000-0005-0000-0000-000036030000}"/>
    <cellStyle name="Currency 3 2 3 2" xfId="1464" xr:uid="{00000000-0005-0000-0000-000037030000}"/>
    <cellStyle name="Currency 3 2 3 2 2" xfId="1920" xr:uid="{00000000-0005-0000-0000-000038030000}"/>
    <cellStyle name="Currency 3 2 3 3" xfId="1692" xr:uid="{00000000-0005-0000-0000-000039030000}"/>
    <cellStyle name="Currency 3 2 4" xfId="1312" xr:uid="{00000000-0005-0000-0000-00003A030000}"/>
    <cellStyle name="Currency 3 2 4 2" xfId="1540" xr:uid="{00000000-0005-0000-0000-00003B030000}"/>
    <cellStyle name="Currency 3 2 4 2 2" xfId="1996" xr:uid="{00000000-0005-0000-0000-00003C030000}"/>
    <cellStyle name="Currency 3 2 4 3" xfId="1768" xr:uid="{00000000-0005-0000-0000-00003D030000}"/>
    <cellStyle name="Currency 3 2 5" xfId="1388" xr:uid="{00000000-0005-0000-0000-00003E030000}"/>
    <cellStyle name="Currency 3 2 5 2" xfId="1844" xr:uid="{00000000-0005-0000-0000-00003F030000}"/>
    <cellStyle name="Currency 3 2 6" xfId="1616" xr:uid="{00000000-0005-0000-0000-000040030000}"/>
    <cellStyle name="Currency 3 3" xfId="1173" xr:uid="{00000000-0005-0000-0000-000041030000}"/>
    <cellStyle name="Currency 3 3 2" xfId="1211" xr:uid="{00000000-0005-0000-0000-000042030000}"/>
    <cellStyle name="Currency 3 3 2 2" xfId="1287" xr:uid="{00000000-0005-0000-0000-000043030000}"/>
    <cellStyle name="Currency 3 3 2 2 2" xfId="1515" xr:uid="{00000000-0005-0000-0000-000044030000}"/>
    <cellStyle name="Currency 3 3 2 2 2 2" xfId="1971" xr:uid="{00000000-0005-0000-0000-000045030000}"/>
    <cellStyle name="Currency 3 3 2 2 3" xfId="1743" xr:uid="{00000000-0005-0000-0000-000046030000}"/>
    <cellStyle name="Currency 3 3 2 3" xfId="1363" xr:uid="{00000000-0005-0000-0000-000047030000}"/>
    <cellStyle name="Currency 3 3 2 3 2" xfId="1591" xr:uid="{00000000-0005-0000-0000-000048030000}"/>
    <cellStyle name="Currency 3 3 2 3 2 2" xfId="2047" xr:uid="{00000000-0005-0000-0000-000049030000}"/>
    <cellStyle name="Currency 3 3 2 3 3" xfId="1819" xr:uid="{00000000-0005-0000-0000-00004A030000}"/>
    <cellStyle name="Currency 3 3 2 4" xfId="1439" xr:uid="{00000000-0005-0000-0000-00004B030000}"/>
    <cellStyle name="Currency 3 3 2 4 2" xfId="1895" xr:uid="{00000000-0005-0000-0000-00004C030000}"/>
    <cellStyle name="Currency 3 3 2 5" xfId="1667" xr:uid="{00000000-0005-0000-0000-00004D030000}"/>
    <cellStyle name="Currency 3 3 3" xfId="1249" xr:uid="{00000000-0005-0000-0000-00004E030000}"/>
    <cellStyle name="Currency 3 3 3 2" xfId="1477" xr:uid="{00000000-0005-0000-0000-00004F030000}"/>
    <cellStyle name="Currency 3 3 3 2 2" xfId="1933" xr:uid="{00000000-0005-0000-0000-000050030000}"/>
    <cellStyle name="Currency 3 3 3 3" xfId="1705" xr:uid="{00000000-0005-0000-0000-000051030000}"/>
    <cellStyle name="Currency 3 3 4" xfId="1325" xr:uid="{00000000-0005-0000-0000-000052030000}"/>
    <cellStyle name="Currency 3 3 4 2" xfId="1553" xr:uid="{00000000-0005-0000-0000-000053030000}"/>
    <cellStyle name="Currency 3 3 4 2 2" xfId="2009" xr:uid="{00000000-0005-0000-0000-000054030000}"/>
    <cellStyle name="Currency 3 3 4 3" xfId="1781" xr:uid="{00000000-0005-0000-0000-000055030000}"/>
    <cellStyle name="Currency 3 3 5" xfId="1401" xr:uid="{00000000-0005-0000-0000-000056030000}"/>
    <cellStyle name="Currency 3 3 5 2" xfId="1857" xr:uid="{00000000-0005-0000-0000-000057030000}"/>
    <cellStyle name="Currency 3 3 6" xfId="1629" xr:uid="{00000000-0005-0000-0000-000058030000}"/>
    <cellStyle name="Currency 3 4" xfId="1186" xr:uid="{00000000-0005-0000-0000-000059030000}"/>
    <cellStyle name="Currency 3 4 2" xfId="1262" xr:uid="{00000000-0005-0000-0000-00005A030000}"/>
    <cellStyle name="Currency 3 4 2 2" xfId="1490" xr:uid="{00000000-0005-0000-0000-00005B030000}"/>
    <cellStyle name="Currency 3 4 2 2 2" xfId="1946" xr:uid="{00000000-0005-0000-0000-00005C030000}"/>
    <cellStyle name="Currency 3 4 2 3" xfId="1718" xr:uid="{00000000-0005-0000-0000-00005D030000}"/>
    <cellStyle name="Currency 3 4 3" xfId="1338" xr:uid="{00000000-0005-0000-0000-00005E030000}"/>
    <cellStyle name="Currency 3 4 3 2" xfId="1566" xr:uid="{00000000-0005-0000-0000-00005F030000}"/>
    <cellStyle name="Currency 3 4 3 2 2" xfId="2022" xr:uid="{00000000-0005-0000-0000-000060030000}"/>
    <cellStyle name="Currency 3 4 3 3" xfId="1794" xr:uid="{00000000-0005-0000-0000-000061030000}"/>
    <cellStyle name="Currency 3 4 4" xfId="1414" xr:uid="{00000000-0005-0000-0000-000062030000}"/>
    <cellStyle name="Currency 3 4 4 2" xfId="1870" xr:uid="{00000000-0005-0000-0000-000063030000}"/>
    <cellStyle name="Currency 3 4 5" xfId="1642" xr:uid="{00000000-0005-0000-0000-000064030000}"/>
    <cellStyle name="Currency 3 5" xfId="1223" xr:uid="{00000000-0005-0000-0000-000065030000}"/>
    <cellStyle name="Currency 3 5 2" xfId="1451" xr:uid="{00000000-0005-0000-0000-000066030000}"/>
    <cellStyle name="Currency 3 5 2 2" xfId="1907" xr:uid="{00000000-0005-0000-0000-000067030000}"/>
    <cellStyle name="Currency 3 5 3" xfId="1679" xr:uid="{00000000-0005-0000-0000-000068030000}"/>
    <cellStyle name="Currency 3 6" xfId="1299" xr:uid="{00000000-0005-0000-0000-000069030000}"/>
    <cellStyle name="Currency 3 6 2" xfId="1527" xr:uid="{00000000-0005-0000-0000-00006A030000}"/>
    <cellStyle name="Currency 3 6 2 2" xfId="1983" xr:uid="{00000000-0005-0000-0000-00006B030000}"/>
    <cellStyle name="Currency 3 6 3" xfId="1755" xr:uid="{00000000-0005-0000-0000-00006C030000}"/>
    <cellStyle name="Currency 3 7" xfId="1375" xr:uid="{00000000-0005-0000-0000-00006D030000}"/>
    <cellStyle name="Currency 3 7 2" xfId="1831" xr:uid="{00000000-0005-0000-0000-00006E030000}"/>
    <cellStyle name="Currency 3 8" xfId="1603" xr:uid="{00000000-0005-0000-0000-00006F030000}"/>
    <cellStyle name="Currency 4" xfId="1154" xr:uid="{00000000-0005-0000-0000-000070030000}"/>
    <cellStyle name="Currency 4 2" xfId="1167" xr:uid="{00000000-0005-0000-0000-000071030000}"/>
    <cellStyle name="Currency 4 2 2" xfId="1205" xr:uid="{00000000-0005-0000-0000-000072030000}"/>
    <cellStyle name="Currency 4 2 2 2" xfId="1281" xr:uid="{00000000-0005-0000-0000-000073030000}"/>
    <cellStyle name="Currency 4 2 2 2 2" xfId="1509" xr:uid="{00000000-0005-0000-0000-000074030000}"/>
    <cellStyle name="Currency 4 2 2 2 2 2" xfId="1965" xr:uid="{00000000-0005-0000-0000-000075030000}"/>
    <cellStyle name="Currency 4 2 2 2 3" xfId="1737" xr:uid="{00000000-0005-0000-0000-000076030000}"/>
    <cellStyle name="Currency 4 2 2 3" xfId="1357" xr:uid="{00000000-0005-0000-0000-000077030000}"/>
    <cellStyle name="Currency 4 2 2 3 2" xfId="1585" xr:uid="{00000000-0005-0000-0000-000078030000}"/>
    <cellStyle name="Currency 4 2 2 3 2 2" xfId="2041" xr:uid="{00000000-0005-0000-0000-000079030000}"/>
    <cellStyle name="Currency 4 2 2 3 3" xfId="1813" xr:uid="{00000000-0005-0000-0000-00007A030000}"/>
    <cellStyle name="Currency 4 2 2 4" xfId="1433" xr:uid="{00000000-0005-0000-0000-00007B030000}"/>
    <cellStyle name="Currency 4 2 2 4 2" xfId="1889" xr:uid="{00000000-0005-0000-0000-00007C030000}"/>
    <cellStyle name="Currency 4 2 2 5" xfId="1661" xr:uid="{00000000-0005-0000-0000-00007D030000}"/>
    <cellStyle name="Currency 4 2 3" xfId="1243" xr:uid="{00000000-0005-0000-0000-00007E030000}"/>
    <cellStyle name="Currency 4 2 3 2" xfId="1471" xr:uid="{00000000-0005-0000-0000-00007F030000}"/>
    <cellStyle name="Currency 4 2 3 2 2" xfId="1927" xr:uid="{00000000-0005-0000-0000-000080030000}"/>
    <cellStyle name="Currency 4 2 3 3" xfId="1699" xr:uid="{00000000-0005-0000-0000-000081030000}"/>
    <cellStyle name="Currency 4 2 4" xfId="1319" xr:uid="{00000000-0005-0000-0000-000082030000}"/>
    <cellStyle name="Currency 4 2 4 2" xfId="1547" xr:uid="{00000000-0005-0000-0000-000083030000}"/>
    <cellStyle name="Currency 4 2 4 2 2" xfId="2003" xr:uid="{00000000-0005-0000-0000-000084030000}"/>
    <cellStyle name="Currency 4 2 4 3" xfId="1775" xr:uid="{00000000-0005-0000-0000-000085030000}"/>
    <cellStyle name="Currency 4 2 5" xfId="1395" xr:uid="{00000000-0005-0000-0000-000086030000}"/>
    <cellStyle name="Currency 4 2 5 2" xfId="1851" xr:uid="{00000000-0005-0000-0000-000087030000}"/>
    <cellStyle name="Currency 4 2 6" xfId="1623" xr:uid="{00000000-0005-0000-0000-000088030000}"/>
    <cellStyle name="Currency 4 3" xfId="1180" xr:uid="{00000000-0005-0000-0000-000089030000}"/>
    <cellStyle name="Currency 4 3 2" xfId="1256" xr:uid="{00000000-0005-0000-0000-00008A030000}"/>
    <cellStyle name="Currency 4 3 2 2" xfId="1484" xr:uid="{00000000-0005-0000-0000-00008B030000}"/>
    <cellStyle name="Currency 4 3 2 2 2" xfId="1940" xr:uid="{00000000-0005-0000-0000-00008C030000}"/>
    <cellStyle name="Currency 4 3 2 3" xfId="1712" xr:uid="{00000000-0005-0000-0000-00008D030000}"/>
    <cellStyle name="Currency 4 3 3" xfId="1332" xr:uid="{00000000-0005-0000-0000-00008E030000}"/>
    <cellStyle name="Currency 4 3 3 2" xfId="1560" xr:uid="{00000000-0005-0000-0000-00008F030000}"/>
    <cellStyle name="Currency 4 3 3 2 2" xfId="2016" xr:uid="{00000000-0005-0000-0000-000090030000}"/>
    <cellStyle name="Currency 4 3 3 3" xfId="1788" xr:uid="{00000000-0005-0000-0000-000091030000}"/>
    <cellStyle name="Currency 4 3 4" xfId="1408" xr:uid="{00000000-0005-0000-0000-000092030000}"/>
    <cellStyle name="Currency 4 3 4 2" xfId="1864" xr:uid="{00000000-0005-0000-0000-000093030000}"/>
    <cellStyle name="Currency 4 3 5" xfId="1636" xr:uid="{00000000-0005-0000-0000-000094030000}"/>
    <cellStyle name="Currency 4 4" xfId="1230" xr:uid="{00000000-0005-0000-0000-000095030000}"/>
    <cellStyle name="Currency 4 4 2" xfId="1458" xr:uid="{00000000-0005-0000-0000-000096030000}"/>
    <cellStyle name="Currency 4 4 2 2" xfId="1914" xr:uid="{00000000-0005-0000-0000-000097030000}"/>
    <cellStyle name="Currency 4 4 3" xfId="1686" xr:uid="{00000000-0005-0000-0000-000098030000}"/>
    <cellStyle name="Currency 4 5" xfId="1306" xr:uid="{00000000-0005-0000-0000-000099030000}"/>
    <cellStyle name="Currency 4 5 2" xfId="1534" xr:uid="{00000000-0005-0000-0000-00009A030000}"/>
    <cellStyle name="Currency 4 5 2 2" xfId="1990" xr:uid="{00000000-0005-0000-0000-00009B030000}"/>
    <cellStyle name="Currency 4 5 3" xfId="1762" xr:uid="{00000000-0005-0000-0000-00009C030000}"/>
    <cellStyle name="Currency 4 6" xfId="1382" xr:uid="{00000000-0005-0000-0000-00009D030000}"/>
    <cellStyle name="Currency 4 6 2" xfId="1838" xr:uid="{00000000-0005-0000-0000-00009E030000}"/>
    <cellStyle name="Currency 4 7" xfId="1610" xr:uid="{00000000-0005-0000-0000-00009F030000}"/>
    <cellStyle name="Currency 5" xfId="1217" xr:uid="{00000000-0005-0000-0000-0000A0030000}"/>
    <cellStyle name="Currency 5 2" xfId="1445" xr:uid="{00000000-0005-0000-0000-0000A1030000}"/>
    <cellStyle name="Currency 5 2 2" xfId="1901" xr:uid="{00000000-0005-0000-0000-0000A2030000}"/>
    <cellStyle name="Currency 5 3" xfId="1673" xr:uid="{00000000-0005-0000-0000-0000A3030000}"/>
    <cellStyle name="Currency 6" xfId="1293" xr:uid="{00000000-0005-0000-0000-0000A4030000}"/>
    <cellStyle name="Currency 6 2" xfId="1521" xr:uid="{00000000-0005-0000-0000-0000A5030000}"/>
    <cellStyle name="Currency 6 2 2" xfId="1977" xr:uid="{00000000-0005-0000-0000-0000A6030000}"/>
    <cellStyle name="Currency 6 3" xfId="1749" xr:uid="{00000000-0005-0000-0000-0000A7030000}"/>
    <cellStyle name="Currency 7" xfId="1369" xr:uid="{00000000-0005-0000-0000-0000A8030000}"/>
    <cellStyle name="Currency 7 2" xfId="1825" xr:uid="{00000000-0005-0000-0000-0000A9030000}"/>
    <cellStyle name="Currency 8" xfId="1597" xr:uid="{00000000-0005-0000-0000-0000AA030000}"/>
    <cellStyle name="Explanatory Text" xfId="23" builtinId="53" customBuiltin="1"/>
    <cellStyle name="Good" xfId="13" builtinId="26" customBuiltin="1"/>
    <cellStyle name="Heading 1" xfId="9" builtinId="16" customBuiltin="1"/>
    <cellStyle name="Heading 2" xfId="10" builtinId="17" customBuiltin="1"/>
    <cellStyle name="Heading 3" xfId="11" builtinId="18" customBuiltin="1"/>
    <cellStyle name="Heading 4" xfId="12" builtinId="19" customBuiltin="1"/>
    <cellStyle name="Hyperlink" xfId="3" builtinId="8"/>
    <cellStyle name="Hyperlink 2" xfId="51" xr:uid="{00000000-0005-0000-0000-0000B2030000}"/>
    <cellStyle name="Hyperlink 2 2" xfId="2065" xr:uid="{12AE90DB-3ED4-4DEC-BB6D-8542CBEE0CD3}"/>
    <cellStyle name="Hyperlink 3" xfId="52" xr:uid="{00000000-0005-0000-0000-0000B3030000}"/>
    <cellStyle name="Hyperlink 4" xfId="4" xr:uid="{00000000-0005-0000-0000-0000B4030000}"/>
    <cellStyle name="Hyperlink 5" xfId="2055" xr:uid="{A14301E7-395F-4489-9E4F-525F58C862F1}"/>
    <cellStyle name="Hyperlink 5 2" xfId="2074" xr:uid="{2ADB7EFA-FE59-40D6-BD21-64D5CF501787}"/>
    <cellStyle name="Hyperlink 5 3" xfId="2066" xr:uid="{874725F4-E2F1-4142-9F20-8803FF42325C}"/>
    <cellStyle name="Hyperlink 6" xfId="2057" xr:uid="{525E5AA9-3DCE-4312-B392-C3522F03C7E5}"/>
    <cellStyle name="Input" xfId="16" builtinId="20" customBuiltin="1"/>
    <cellStyle name="Linked Cell" xfId="19" builtinId="24" customBuiltin="1"/>
    <cellStyle name="Neutral" xfId="15" builtinId="28" customBuiltin="1"/>
    <cellStyle name="Neutral 2" xfId="2067" xr:uid="{966A1A65-6D8C-4D99-A59D-B3A6DAC126F9}"/>
    <cellStyle name="Neutral 3" xfId="2058" xr:uid="{A2AB1482-C612-43E7-987B-3D40EA5BDCF7}"/>
    <cellStyle name="Normal" xfId="0" builtinId="0"/>
    <cellStyle name="Normal 10" xfId="53" xr:uid="{00000000-0005-0000-0000-0000B9030000}"/>
    <cellStyle name="Normal 10 10" xfId="54" xr:uid="{00000000-0005-0000-0000-0000BA030000}"/>
    <cellStyle name="Normal 10 11" xfId="55" xr:uid="{00000000-0005-0000-0000-0000BB030000}"/>
    <cellStyle name="Normal 10 12" xfId="56" xr:uid="{00000000-0005-0000-0000-0000BC030000}"/>
    <cellStyle name="Normal 10 13" xfId="57" xr:uid="{00000000-0005-0000-0000-0000BD030000}"/>
    <cellStyle name="Normal 10 14" xfId="58" xr:uid="{00000000-0005-0000-0000-0000BE030000}"/>
    <cellStyle name="Normal 10 15" xfId="59" xr:uid="{00000000-0005-0000-0000-0000BF030000}"/>
    <cellStyle name="Normal 10 16" xfId="60" xr:uid="{00000000-0005-0000-0000-0000C0030000}"/>
    <cellStyle name="Normal 10 17" xfId="61" xr:uid="{00000000-0005-0000-0000-0000C1030000}"/>
    <cellStyle name="Normal 10 18" xfId="62" xr:uid="{00000000-0005-0000-0000-0000C2030000}"/>
    <cellStyle name="Normal 10 19" xfId="63" xr:uid="{00000000-0005-0000-0000-0000C3030000}"/>
    <cellStyle name="Normal 10 2" xfId="64" xr:uid="{00000000-0005-0000-0000-0000C4030000}"/>
    <cellStyle name="Normal 10 20" xfId="65" xr:uid="{00000000-0005-0000-0000-0000C5030000}"/>
    <cellStyle name="Normal 10 21" xfId="66" xr:uid="{00000000-0005-0000-0000-0000C6030000}"/>
    <cellStyle name="Normal 10 22" xfId="67" xr:uid="{00000000-0005-0000-0000-0000C7030000}"/>
    <cellStyle name="Normal 10 23" xfId="68" xr:uid="{00000000-0005-0000-0000-0000C8030000}"/>
    <cellStyle name="Normal 10 24" xfId="69" xr:uid="{00000000-0005-0000-0000-0000C9030000}"/>
    <cellStyle name="Normal 10 25" xfId="70" xr:uid="{00000000-0005-0000-0000-0000CA030000}"/>
    <cellStyle name="Normal 10 26" xfId="71" xr:uid="{00000000-0005-0000-0000-0000CB030000}"/>
    <cellStyle name="Normal 10 27" xfId="72" xr:uid="{00000000-0005-0000-0000-0000CC030000}"/>
    <cellStyle name="Normal 10 28" xfId="73" xr:uid="{00000000-0005-0000-0000-0000CD030000}"/>
    <cellStyle name="Normal 10 29" xfId="74" xr:uid="{00000000-0005-0000-0000-0000CE030000}"/>
    <cellStyle name="Normal 10 3" xfId="75" xr:uid="{00000000-0005-0000-0000-0000CF030000}"/>
    <cellStyle name="Normal 10 4" xfId="76" xr:uid="{00000000-0005-0000-0000-0000D0030000}"/>
    <cellStyle name="Normal 10 5" xfId="77" xr:uid="{00000000-0005-0000-0000-0000D1030000}"/>
    <cellStyle name="Normal 10 6" xfId="78" xr:uid="{00000000-0005-0000-0000-0000D2030000}"/>
    <cellStyle name="Normal 10 7" xfId="79" xr:uid="{00000000-0005-0000-0000-0000D3030000}"/>
    <cellStyle name="Normal 10 8" xfId="80" xr:uid="{00000000-0005-0000-0000-0000D4030000}"/>
    <cellStyle name="Normal 10 9" xfId="81" xr:uid="{00000000-0005-0000-0000-0000D5030000}"/>
    <cellStyle name="Normal 11" xfId="82" xr:uid="{00000000-0005-0000-0000-0000D6030000}"/>
    <cellStyle name="Normal 11 10" xfId="83" xr:uid="{00000000-0005-0000-0000-0000D7030000}"/>
    <cellStyle name="Normal 11 11" xfId="84" xr:uid="{00000000-0005-0000-0000-0000D8030000}"/>
    <cellStyle name="Normal 11 12" xfId="85" xr:uid="{00000000-0005-0000-0000-0000D9030000}"/>
    <cellStyle name="Normal 11 13" xfId="86" xr:uid="{00000000-0005-0000-0000-0000DA030000}"/>
    <cellStyle name="Normal 11 14" xfId="87" xr:uid="{00000000-0005-0000-0000-0000DB030000}"/>
    <cellStyle name="Normal 11 15" xfId="88" xr:uid="{00000000-0005-0000-0000-0000DC030000}"/>
    <cellStyle name="Normal 11 16" xfId="89" xr:uid="{00000000-0005-0000-0000-0000DD030000}"/>
    <cellStyle name="Normal 11 17" xfId="90" xr:uid="{00000000-0005-0000-0000-0000DE030000}"/>
    <cellStyle name="Normal 11 18" xfId="91" xr:uid="{00000000-0005-0000-0000-0000DF030000}"/>
    <cellStyle name="Normal 11 19" xfId="92" xr:uid="{00000000-0005-0000-0000-0000E0030000}"/>
    <cellStyle name="Normal 11 2" xfId="93" xr:uid="{00000000-0005-0000-0000-0000E1030000}"/>
    <cellStyle name="Normal 11 2 10" xfId="94" xr:uid="{00000000-0005-0000-0000-0000E2030000}"/>
    <cellStyle name="Normal 11 2 11" xfId="95" xr:uid="{00000000-0005-0000-0000-0000E3030000}"/>
    <cellStyle name="Normal 11 2 12" xfId="96" xr:uid="{00000000-0005-0000-0000-0000E4030000}"/>
    <cellStyle name="Normal 11 2 13" xfId="97" xr:uid="{00000000-0005-0000-0000-0000E5030000}"/>
    <cellStyle name="Normal 11 2 14" xfId="98" xr:uid="{00000000-0005-0000-0000-0000E6030000}"/>
    <cellStyle name="Normal 11 2 15" xfId="99" xr:uid="{00000000-0005-0000-0000-0000E7030000}"/>
    <cellStyle name="Normal 11 2 16" xfId="100" xr:uid="{00000000-0005-0000-0000-0000E8030000}"/>
    <cellStyle name="Normal 11 2 17" xfId="101" xr:uid="{00000000-0005-0000-0000-0000E9030000}"/>
    <cellStyle name="Normal 11 2 18" xfId="102" xr:uid="{00000000-0005-0000-0000-0000EA030000}"/>
    <cellStyle name="Normal 11 2 19" xfId="103" xr:uid="{00000000-0005-0000-0000-0000EB030000}"/>
    <cellStyle name="Normal 11 2 2" xfId="104" xr:uid="{00000000-0005-0000-0000-0000EC030000}"/>
    <cellStyle name="Normal 11 2 20" xfId="105" xr:uid="{00000000-0005-0000-0000-0000ED030000}"/>
    <cellStyle name="Normal 11 2 21" xfId="106" xr:uid="{00000000-0005-0000-0000-0000EE030000}"/>
    <cellStyle name="Normal 11 2 3" xfId="107" xr:uid="{00000000-0005-0000-0000-0000EF030000}"/>
    <cellStyle name="Normal 11 2 4" xfId="108" xr:uid="{00000000-0005-0000-0000-0000F0030000}"/>
    <cellStyle name="Normal 11 2 5" xfId="109" xr:uid="{00000000-0005-0000-0000-0000F1030000}"/>
    <cellStyle name="Normal 11 2 6" xfId="110" xr:uid="{00000000-0005-0000-0000-0000F2030000}"/>
    <cellStyle name="Normal 11 2 7" xfId="111" xr:uid="{00000000-0005-0000-0000-0000F3030000}"/>
    <cellStyle name="Normal 11 2 8" xfId="112" xr:uid="{00000000-0005-0000-0000-0000F4030000}"/>
    <cellStyle name="Normal 11 2 9" xfId="113" xr:uid="{00000000-0005-0000-0000-0000F5030000}"/>
    <cellStyle name="Normal 11 20" xfId="114" xr:uid="{00000000-0005-0000-0000-0000F6030000}"/>
    <cellStyle name="Normal 11 21" xfId="115" xr:uid="{00000000-0005-0000-0000-0000F7030000}"/>
    <cellStyle name="Normal 11 22" xfId="116" xr:uid="{00000000-0005-0000-0000-0000F8030000}"/>
    <cellStyle name="Normal 11 23" xfId="117" xr:uid="{00000000-0005-0000-0000-0000F9030000}"/>
    <cellStyle name="Normal 11 24" xfId="118" xr:uid="{00000000-0005-0000-0000-0000FA030000}"/>
    <cellStyle name="Normal 11 25" xfId="119" xr:uid="{00000000-0005-0000-0000-0000FB030000}"/>
    <cellStyle name="Normal 11 26" xfId="120" xr:uid="{00000000-0005-0000-0000-0000FC030000}"/>
    <cellStyle name="Normal 11 27" xfId="121" xr:uid="{00000000-0005-0000-0000-0000FD030000}"/>
    <cellStyle name="Normal 11 28" xfId="122" xr:uid="{00000000-0005-0000-0000-0000FE030000}"/>
    <cellStyle name="Normal 11 29" xfId="123" xr:uid="{00000000-0005-0000-0000-0000FF030000}"/>
    <cellStyle name="Normal 11 3" xfId="124" xr:uid="{00000000-0005-0000-0000-000000040000}"/>
    <cellStyle name="Normal 11 3 10" xfId="125" xr:uid="{00000000-0005-0000-0000-000001040000}"/>
    <cellStyle name="Normal 11 3 11" xfId="126" xr:uid="{00000000-0005-0000-0000-000002040000}"/>
    <cellStyle name="Normal 11 3 12" xfId="127" xr:uid="{00000000-0005-0000-0000-000003040000}"/>
    <cellStyle name="Normal 11 3 13" xfId="128" xr:uid="{00000000-0005-0000-0000-000004040000}"/>
    <cellStyle name="Normal 11 3 14" xfId="129" xr:uid="{00000000-0005-0000-0000-000005040000}"/>
    <cellStyle name="Normal 11 3 15" xfId="130" xr:uid="{00000000-0005-0000-0000-000006040000}"/>
    <cellStyle name="Normal 11 3 16" xfId="131" xr:uid="{00000000-0005-0000-0000-000007040000}"/>
    <cellStyle name="Normal 11 3 17" xfId="132" xr:uid="{00000000-0005-0000-0000-000008040000}"/>
    <cellStyle name="Normal 11 3 18" xfId="133" xr:uid="{00000000-0005-0000-0000-000009040000}"/>
    <cellStyle name="Normal 11 3 19" xfId="134" xr:uid="{00000000-0005-0000-0000-00000A040000}"/>
    <cellStyle name="Normal 11 3 2" xfId="135" xr:uid="{00000000-0005-0000-0000-00000B040000}"/>
    <cellStyle name="Normal 11 3 20" xfId="136" xr:uid="{00000000-0005-0000-0000-00000C040000}"/>
    <cellStyle name="Normal 11 3 21" xfId="137" xr:uid="{00000000-0005-0000-0000-00000D040000}"/>
    <cellStyle name="Normal 11 3 3" xfId="138" xr:uid="{00000000-0005-0000-0000-00000E040000}"/>
    <cellStyle name="Normal 11 3 4" xfId="139" xr:uid="{00000000-0005-0000-0000-00000F040000}"/>
    <cellStyle name="Normal 11 3 5" xfId="140" xr:uid="{00000000-0005-0000-0000-000010040000}"/>
    <cellStyle name="Normal 11 3 6" xfId="141" xr:uid="{00000000-0005-0000-0000-000011040000}"/>
    <cellStyle name="Normal 11 3 7" xfId="142" xr:uid="{00000000-0005-0000-0000-000012040000}"/>
    <cellStyle name="Normal 11 3 8" xfId="143" xr:uid="{00000000-0005-0000-0000-000013040000}"/>
    <cellStyle name="Normal 11 3 9" xfId="144" xr:uid="{00000000-0005-0000-0000-000014040000}"/>
    <cellStyle name="Normal 11 4" xfId="145" xr:uid="{00000000-0005-0000-0000-000015040000}"/>
    <cellStyle name="Normal 11 4 10" xfId="146" xr:uid="{00000000-0005-0000-0000-000016040000}"/>
    <cellStyle name="Normal 11 4 11" xfId="147" xr:uid="{00000000-0005-0000-0000-000017040000}"/>
    <cellStyle name="Normal 11 4 12" xfId="148" xr:uid="{00000000-0005-0000-0000-000018040000}"/>
    <cellStyle name="Normal 11 4 13" xfId="149" xr:uid="{00000000-0005-0000-0000-000019040000}"/>
    <cellStyle name="Normal 11 4 14" xfId="150" xr:uid="{00000000-0005-0000-0000-00001A040000}"/>
    <cellStyle name="Normal 11 4 15" xfId="151" xr:uid="{00000000-0005-0000-0000-00001B040000}"/>
    <cellStyle name="Normal 11 4 16" xfId="152" xr:uid="{00000000-0005-0000-0000-00001C040000}"/>
    <cellStyle name="Normal 11 4 17" xfId="153" xr:uid="{00000000-0005-0000-0000-00001D040000}"/>
    <cellStyle name="Normal 11 4 18" xfId="154" xr:uid="{00000000-0005-0000-0000-00001E040000}"/>
    <cellStyle name="Normal 11 4 19" xfId="155" xr:uid="{00000000-0005-0000-0000-00001F040000}"/>
    <cellStyle name="Normal 11 4 2" xfId="156" xr:uid="{00000000-0005-0000-0000-000020040000}"/>
    <cellStyle name="Normal 11 4 20" xfId="157" xr:uid="{00000000-0005-0000-0000-000021040000}"/>
    <cellStyle name="Normal 11 4 21" xfId="158" xr:uid="{00000000-0005-0000-0000-000022040000}"/>
    <cellStyle name="Normal 11 4 3" xfId="159" xr:uid="{00000000-0005-0000-0000-000023040000}"/>
    <cellStyle name="Normal 11 4 4" xfId="160" xr:uid="{00000000-0005-0000-0000-000024040000}"/>
    <cellStyle name="Normal 11 4 5" xfId="161" xr:uid="{00000000-0005-0000-0000-000025040000}"/>
    <cellStyle name="Normal 11 4 6" xfId="162" xr:uid="{00000000-0005-0000-0000-000026040000}"/>
    <cellStyle name="Normal 11 4 7" xfId="163" xr:uid="{00000000-0005-0000-0000-000027040000}"/>
    <cellStyle name="Normal 11 4 8" xfId="164" xr:uid="{00000000-0005-0000-0000-000028040000}"/>
    <cellStyle name="Normal 11 4 9" xfId="165" xr:uid="{00000000-0005-0000-0000-000029040000}"/>
    <cellStyle name="Normal 11 5" xfId="166" xr:uid="{00000000-0005-0000-0000-00002A040000}"/>
    <cellStyle name="Normal 11 5 10" xfId="167" xr:uid="{00000000-0005-0000-0000-00002B040000}"/>
    <cellStyle name="Normal 11 5 11" xfId="168" xr:uid="{00000000-0005-0000-0000-00002C040000}"/>
    <cellStyle name="Normal 11 5 12" xfId="169" xr:uid="{00000000-0005-0000-0000-00002D040000}"/>
    <cellStyle name="Normal 11 5 13" xfId="170" xr:uid="{00000000-0005-0000-0000-00002E040000}"/>
    <cellStyle name="Normal 11 5 14" xfId="171" xr:uid="{00000000-0005-0000-0000-00002F040000}"/>
    <cellStyle name="Normal 11 5 15" xfId="172" xr:uid="{00000000-0005-0000-0000-000030040000}"/>
    <cellStyle name="Normal 11 5 16" xfId="173" xr:uid="{00000000-0005-0000-0000-000031040000}"/>
    <cellStyle name="Normal 11 5 17" xfId="174" xr:uid="{00000000-0005-0000-0000-000032040000}"/>
    <cellStyle name="Normal 11 5 18" xfId="175" xr:uid="{00000000-0005-0000-0000-000033040000}"/>
    <cellStyle name="Normal 11 5 19" xfId="176" xr:uid="{00000000-0005-0000-0000-000034040000}"/>
    <cellStyle name="Normal 11 5 2" xfId="177" xr:uid="{00000000-0005-0000-0000-000035040000}"/>
    <cellStyle name="Normal 11 5 20" xfId="178" xr:uid="{00000000-0005-0000-0000-000036040000}"/>
    <cellStyle name="Normal 11 5 21" xfId="179" xr:uid="{00000000-0005-0000-0000-000037040000}"/>
    <cellStyle name="Normal 11 5 3" xfId="180" xr:uid="{00000000-0005-0000-0000-000038040000}"/>
    <cellStyle name="Normal 11 5 4" xfId="181" xr:uid="{00000000-0005-0000-0000-000039040000}"/>
    <cellStyle name="Normal 11 5 5" xfId="182" xr:uid="{00000000-0005-0000-0000-00003A040000}"/>
    <cellStyle name="Normal 11 5 6" xfId="183" xr:uid="{00000000-0005-0000-0000-00003B040000}"/>
    <cellStyle name="Normal 11 5 7" xfId="184" xr:uid="{00000000-0005-0000-0000-00003C040000}"/>
    <cellStyle name="Normal 11 5 8" xfId="185" xr:uid="{00000000-0005-0000-0000-00003D040000}"/>
    <cellStyle name="Normal 11 5 9" xfId="186" xr:uid="{00000000-0005-0000-0000-00003E040000}"/>
    <cellStyle name="Normal 11 6" xfId="187" xr:uid="{00000000-0005-0000-0000-00003F040000}"/>
    <cellStyle name="Normal 11 6 10" xfId="188" xr:uid="{00000000-0005-0000-0000-000040040000}"/>
    <cellStyle name="Normal 11 6 11" xfId="189" xr:uid="{00000000-0005-0000-0000-000041040000}"/>
    <cellStyle name="Normal 11 6 12" xfId="190" xr:uid="{00000000-0005-0000-0000-000042040000}"/>
    <cellStyle name="Normal 11 6 13" xfId="191" xr:uid="{00000000-0005-0000-0000-000043040000}"/>
    <cellStyle name="Normal 11 6 14" xfId="192" xr:uid="{00000000-0005-0000-0000-000044040000}"/>
    <cellStyle name="Normal 11 6 15" xfId="193" xr:uid="{00000000-0005-0000-0000-000045040000}"/>
    <cellStyle name="Normal 11 6 16" xfId="194" xr:uid="{00000000-0005-0000-0000-000046040000}"/>
    <cellStyle name="Normal 11 6 17" xfId="195" xr:uid="{00000000-0005-0000-0000-000047040000}"/>
    <cellStyle name="Normal 11 6 18" xfId="196" xr:uid="{00000000-0005-0000-0000-000048040000}"/>
    <cellStyle name="Normal 11 6 19" xfId="197" xr:uid="{00000000-0005-0000-0000-000049040000}"/>
    <cellStyle name="Normal 11 6 2" xfId="198" xr:uid="{00000000-0005-0000-0000-00004A040000}"/>
    <cellStyle name="Normal 11 6 20" xfId="199" xr:uid="{00000000-0005-0000-0000-00004B040000}"/>
    <cellStyle name="Normal 11 6 21" xfId="200" xr:uid="{00000000-0005-0000-0000-00004C040000}"/>
    <cellStyle name="Normal 11 6 3" xfId="201" xr:uid="{00000000-0005-0000-0000-00004D040000}"/>
    <cellStyle name="Normal 11 6 4" xfId="202" xr:uid="{00000000-0005-0000-0000-00004E040000}"/>
    <cellStyle name="Normal 11 6 5" xfId="203" xr:uid="{00000000-0005-0000-0000-00004F040000}"/>
    <cellStyle name="Normal 11 6 6" xfId="204" xr:uid="{00000000-0005-0000-0000-000050040000}"/>
    <cellStyle name="Normal 11 6 7" xfId="205" xr:uid="{00000000-0005-0000-0000-000051040000}"/>
    <cellStyle name="Normal 11 6 8" xfId="206" xr:uid="{00000000-0005-0000-0000-000052040000}"/>
    <cellStyle name="Normal 11 6 9" xfId="207" xr:uid="{00000000-0005-0000-0000-000053040000}"/>
    <cellStyle name="Normal 11 7" xfId="208" xr:uid="{00000000-0005-0000-0000-000054040000}"/>
    <cellStyle name="Normal 11 7 10" xfId="209" xr:uid="{00000000-0005-0000-0000-000055040000}"/>
    <cellStyle name="Normal 11 7 11" xfId="210" xr:uid="{00000000-0005-0000-0000-000056040000}"/>
    <cellStyle name="Normal 11 7 12" xfId="211" xr:uid="{00000000-0005-0000-0000-000057040000}"/>
    <cellStyle name="Normal 11 7 13" xfId="212" xr:uid="{00000000-0005-0000-0000-000058040000}"/>
    <cellStyle name="Normal 11 7 14" xfId="213" xr:uid="{00000000-0005-0000-0000-000059040000}"/>
    <cellStyle name="Normal 11 7 15" xfId="214" xr:uid="{00000000-0005-0000-0000-00005A040000}"/>
    <cellStyle name="Normal 11 7 16" xfId="215" xr:uid="{00000000-0005-0000-0000-00005B040000}"/>
    <cellStyle name="Normal 11 7 17" xfId="216" xr:uid="{00000000-0005-0000-0000-00005C040000}"/>
    <cellStyle name="Normal 11 7 18" xfId="217" xr:uid="{00000000-0005-0000-0000-00005D040000}"/>
    <cellStyle name="Normal 11 7 19" xfId="218" xr:uid="{00000000-0005-0000-0000-00005E040000}"/>
    <cellStyle name="Normal 11 7 2" xfId="219" xr:uid="{00000000-0005-0000-0000-00005F040000}"/>
    <cellStyle name="Normal 11 7 20" xfId="220" xr:uid="{00000000-0005-0000-0000-000060040000}"/>
    <cellStyle name="Normal 11 7 21" xfId="221" xr:uid="{00000000-0005-0000-0000-000061040000}"/>
    <cellStyle name="Normal 11 7 3" xfId="222" xr:uid="{00000000-0005-0000-0000-000062040000}"/>
    <cellStyle name="Normal 11 7 4" xfId="223" xr:uid="{00000000-0005-0000-0000-000063040000}"/>
    <cellStyle name="Normal 11 7 5" xfId="224" xr:uid="{00000000-0005-0000-0000-000064040000}"/>
    <cellStyle name="Normal 11 7 6" xfId="225" xr:uid="{00000000-0005-0000-0000-000065040000}"/>
    <cellStyle name="Normal 11 7 7" xfId="226" xr:uid="{00000000-0005-0000-0000-000066040000}"/>
    <cellStyle name="Normal 11 7 8" xfId="227" xr:uid="{00000000-0005-0000-0000-000067040000}"/>
    <cellStyle name="Normal 11 7 9" xfId="228" xr:uid="{00000000-0005-0000-0000-000068040000}"/>
    <cellStyle name="Normal 11 8" xfId="229" xr:uid="{00000000-0005-0000-0000-000069040000}"/>
    <cellStyle name="Normal 11 8 10" xfId="230" xr:uid="{00000000-0005-0000-0000-00006A040000}"/>
    <cellStyle name="Normal 11 8 11" xfId="231" xr:uid="{00000000-0005-0000-0000-00006B040000}"/>
    <cellStyle name="Normal 11 8 12" xfId="232" xr:uid="{00000000-0005-0000-0000-00006C040000}"/>
    <cellStyle name="Normal 11 8 13" xfId="233" xr:uid="{00000000-0005-0000-0000-00006D040000}"/>
    <cellStyle name="Normal 11 8 14" xfId="234" xr:uid="{00000000-0005-0000-0000-00006E040000}"/>
    <cellStyle name="Normal 11 8 15" xfId="235" xr:uid="{00000000-0005-0000-0000-00006F040000}"/>
    <cellStyle name="Normal 11 8 16" xfId="236" xr:uid="{00000000-0005-0000-0000-000070040000}"/>
    <cellStyle name="Normal 11 8 17" xfId="237" xr:uid="{00000000-0005-0000-0000-000071040000}"/>
    <cellStyle name="Normal 11 8 18" xfId="238" xr:uid="{00000000-0005-0000-0000-000072040000}"/>
    <cellStyle name="Normal 11 8 19" xfId="239" xr:uid="{00000000-0005-0000-0000-000073040000}"/>
    <cellStyle name="Normal 11 8 2" xfId="240" xr:uid="{00000000-0005-0000-0000-000074040000}"/>
    <cellStyle name="Normal 11 8 20" xfId="241" xr:uid="{00000000-0005-0000-0000-000075040000}"/>
    <cellStyle name="Normal 11 8 21" xfId="242" xr:uid="{00000000-0005-0000-0000-000076040000}"/>
    <cellStyle name="Normal 11 8 3" xfId="243" xr:uid="{00000000-0005-0000-0000-000077040000}"/>
    <cellStyle name="Normal 11 8 4" xfId="244" xr:uid="{00000000-0005-0000-0000-000078040000}"/>
    <cellStyle name="Normal 11 8 5" xfId="245" xr:uid="{00000000-0005-0000-0000-000079040000}"/>
    <cellStyle name="Normal 11 8 6" xfId="246" xr:uid="{00000000-0005-0000-0000-00007A040000}"/>
    <cellStyle name="Normal 11 8 7" xfId="247" xr:uid="{00000000-0005-0000-0000-00007B040000}"/>
    <cellStyle name="Normal 11 8 8" xfId="248" xr:uid="{00000000-0005-0000-0000-00007C040000}"/>
    <cellStyle name="Normal 11 8 9" xfId="249" xr:uid="{00000000-0005-0000-0000-00007D040000}"/>
    <cellStyle name="Normal 11 9" xfId="250" xr:uid="{00000000-0005-0000-0000-00007E040000}"/>
    <cellStyle name="Normal 11 9 10" xfId="251" xr:uid="{00000000-0005-0000-0000-00007F040000}"/>
    <cellStyle name="Normal 11 9 11" xfId="252" xr:uid="{00000000-0005-0000-0000-000080040000}"/>
    <cellStyle name="Normal 11 9 12" xfId="253" xr:uid="{00000000-0005-0000-0000-000081040000}"/>
    <cellStyle name="Normal 11 9 13" xfId="254" xr:uid="{00000000-0005-0000-0000-000082040000}"/>
    <cellStyle name="Normal 11 9 14" xfId="255" xr:uid="{00000000-0005-0000-0000-000083040000}"/>
    <cellStyle name="Normal 11 9 15" xfId="256" xr:uid="{00000000-0005-0000-0000-000084040000}"/>
    <cellStyle name="Normal 11 9 16" xfId="257" xr:uid="{00000000-0005-0000-0000-000085040000}"/>
    <cellStyle name="Normal 11 9 17" xfId="258" xr:uid="{00000000-0005-0000-0000-000086040000}"/>
    <cellStyle name="Normal 11 9 18" xfId="259" xr:uid="{00000000-0005-0000-0000-000087040000}"/>
    <cellStyle name="Normal 11 9 19" xfId="260" xr:uid="{00000000-0005-0000-0000-000088040000}"/>
    <cellStyle name="Normal 11 9 2" xfId="261" xr:uid="{00000000-0005-0000-0000-000089040000}"/>
    <cellStyle name="Normal 11 9 20" xfId="262" xr:uid="{00000000-0005-0000-0000-00008A040000}"/>
    <cellStyle name="Normal 11 9 21" xfId="263" xr:uid="{00000000-0005-0000-0000-00008B040000}"/>
    <cellStyle name="Normal 11 9 3" xfId="264" xr:uid="{00000000-0005-0000-0000-00008C040000}"/>
    <cellStyle name="Normal 11 9 4" xfId="265" xr:uid="{00000000-0005-0000-0000-00008D040000}"/>
    <cellStyle name="Normal 11 9 5" xfId="266" xr:uid="{00000000-0005-0000-0000-00008E040000}"/>
    <cellStyle name="Normal 11 9 6" xfId="267" xr:uid="{00000000-0005-0000-0000-00008F040000}"/>
    <cellStyle name="Normal 11 9 7" xfId="268" xr:uid="{00000000-0005-0000-0000-000090040000}"/>
    <cellStyle name="Normal 11 9 8" xfId="269" xr:uid="{00000000-0005-0000-0000-000091040000}"/>
    <cellStyle name="Normal 11 9 9" xfId="270" xr:uid="{00000000-0005-0000-0000-000092040000}"/>
    <cellStyle name="Normal 12" xfId="271" xr:uid="{00000000-0005-0000-0000-000093040000}"/>
    <cellStyle name="Normal 12 10" xfId="272" xr:uid="{00000000-0005-0000-0000-000094040000}"/>
    <cellStyle name="Normal 12 11" xfId="273" xr:uid="{00000000-0005-0000-0000-000095040000}"/>
    <cellStyle name="Normal 12 12" xfId="274" xr:uid="{00000000-0005-0000-0000-000096040000}"/>
    <cellStyle name="Normal 12 13" xfId="275" xr:uid="{00000000-0005-0000-0000-000097040000}"/>
    <cellStyle name="Normal 12 14" xfId="276" xr:uid="{00000000-0005-0000-0000-000098040000}"/>
    <cellStyle name="Normal 12 15" xfId="277" xr:uid="{00000000-0005-0000-0000-000099040000}"/>
    <cellStyle name="Normal 12 16" xfId="278" xr:uid="{00000000-0005-0000-0000-00009A040000}"/>
    <cellStyle name="Normal 12 17" xfId="279" xr:uid="{00000000-0005-0000-0000-00009B040000}"/>
    <cellStyle name="Normal 12 18" xfId="280" xr:uid="{00000000-0005-0000-0000-00009C040000}"/>
    <cellStyle name="Normal 12 19" xfId="281" xr:uid="{00000000-0005-0000-0000-00009D040000}"/>
    <cellStyle name="Normal 12 2" xfId="282" xr:uid="{00000000-0005-0000-0000-00009E040000}"/>
    <cellStyle name="Normal 12 20" xfId="283" xr:uid="{00000000-0005-0000-0000-00009F040000}"/>
    <cellStyle name="Normal 12 21" xfId="284" xr:uid="{00000000-0005-0000-0000-0000A0040000}"/>
    <cellStyle name="Normal 12 3" xfId="285" xr:uid="{00000000-0005-0000-0000-0000A1040000}"/>
    <cellStyle name="Normal 12 4" xfId="286" xr:uid="{00000000-0005-0000-0000-0000A2040000}"/>
    <cellStyle name="Normal 12 5" xfId="287" xr:uid="{00000000-0005-0000-0000-0000A3040000}"/>
    <cellStyle name="Normal 12 6" xfId="288" xr:uid="{00000000-0005-0000-0000-0000A4040000}"/>
    <cellStyle name="Normal 12 7" xfId="289" xr:uid="{00000000-0005-0000-0000-0000A5040000}"/>
    <cellStyle name="Normal 12 8" xfId="290" xr:uid="{00000000-0005-0000-0000-0000A6040000}"/>
    <cellStyle name="Normal 12 9" xfId="291" xr:uid="{00000000-0005-0000-0000-0000A7040000}"/>
    <cellStyle name="Normal 13" xfId="292" xr:uid="{00000000-0005-0000-0000-0000A8040000}"/>
    <cellStyle name="Normal 13 10" xfId="293" xr:uid="{00000000-0005-0000-0000-0000A9040000}"/>
    <cellStyle name="Normal 13 11" xfId="294" xr:uid="{00000000-0005-0000-0000-0000AA040000}"/>
    <cellStyle name="Normal 13 12" xfId="295" xr:uid="{00000000-0005-0000-0000-0000AB040000}"/>
    <cellStyle name="Normal 13 13" xfId="296" xr:uid="{00000000-0005-0000-0000-0000AC040000}"/>
    <cellStyle name="Normal 13 14" xfId="297" xr:uid="{00000000-0005-0000-0000-0000AD040000}"/>
    <cellStyle name="Normal 13 15" xfId="298" xr:uid="{00000000-0005-0000-0000-0000AE040000}"/>
    <cellStyle name="Normal 13 16" xfId="299" xr:uid="{00000000-0005-0000-0000-0000AF040000}"/>
    <cellStyle name="Normal 13 17" xfId="300" xr:uid="{00000000-0005-0000-0000-0000B0040000}"/>
    <cellStyle name="Normal 13 18" xfId="301" xr:uid="{00000000-0005-0000-0000-0000B1040000}"/>
    <cellStyle name="Normal 13 19" xfId="302" xr:uid="{00000000-0005-0000-0000-0000B2040000}"/>
    <cellStyle name="Normal 13 2" xfId="303" xr:uid="{00000000-0005-0000-0000-0000B3040000}"/>
    <cellStyle name="Normal 13 20" xfId="304" xr:uid="{00000000-0005-0000-0000-0000B4040000}"/>
    <cellStyle name="Normal 13 21" xfId="305" xr:uid="{00000000-0005-0000-0000-0000B5040000}"/>
    <cellStyle name="Normal 13 3" xfId="306" xr:uid="{00000000-0005-0000-0000-0000B6040000}"/>
    <cellStyle name="Normal 13 4" xfId="307" xr:uid="{00000000-0005-0000-0000-0000B7040000}"/>
    <cellStyle name="Normal 13 5" xfId="308" xr:uid="{00000000-0005-0000-0000-0000B8040000}"/>
    <cellStyle name="Normal 13 6" xfId="309" xr:uid="{00000000-0005-0000-0000-0000B9040000}"/>
    <cellStyle name="Normal 13 7" xfId="310" xr:uid="{00000000-0005-0000-0000-0000BA040000}"/>
    <cellStyle name="Normal 13 8" xfId="311" xr:uid="{00000000-0005-0000-0000-0000BB040000}"/>
    <cellStyle name="Normal 13 9" xfId="312" xr:uid="{00000000-0005-0000-0000-0000BC040000}"/>
    <cellStyle name="Normal 14" xfId="313" xr:uid="{00000000-0005-0000-0000-0000BD040000}"/>
    <cellStyle name="Normal 14 10" xfId="314" xr:uid="{00000000-0005-0000-0000-0000BE040000}"/>
    <cellStyle name="Normal 14 11" xfId="315" xr:uid="{00000000-0005-0000-0000-0000BF040000}"/>
    <cellStyle name="Normal 14 12" xfId="316" xr:uid="{00000000-0005-0000-0000-0000C0040000}"/>
    <cellStyle name="Normal 14 13" xfId="317" xr:uid="{00000000-0005-0000-0000-0000C1040000}"/>
    <cellStyle name="Normal 14 14" xfId="318" xr:uid="{00000000-0005-0000-0000-0000C2040000}"/>
    <cellStyle name="Normal 14 15" xfId="319" xr:uid="{00000000-0005-0000-0000-0000C3040000}"/>
    <cellStyle name="Normal 14 16" xfId="320" xr:uid="{00000000-0005-0000-0000-0000C4040000}"/>
    <cellStyle name="Normal 14 17" xfId="321" xr:uid="{00000000-0005-0000-0000-0000C5040000}"/>
    <cellStyle name="Normal 14 18" xfId="322" xr:uid="{00000000-0005-0000-0000-0000C6040000}"/>
    <cellStyle name="Normal 14 19" xfId="323" xr:uid="{00000000-0005-0000-0000-0000C7040000}"/>
    <cellStyle name="Normal 14 2" xfId="324" xr:uid="{00000000-0005-0000-0000-0000C8040000}"/>
    <cellStyle name="Normal 14 20" xfId="325" xr:uid="{00000000-0005-0000-0000-0000C9040000}"/>
    <cellStyle name="Normal 14 21" xfId="326" xr:uid="{00000000-0005-0000-0000-0000CA040000}"/>
    <cellStyle name="Normal 14 22" xfId="327" xr:uid="{00000000-0005-0000-0000-0000CB040000}"/>
    <cellStyle name="Normal 14 3" xfId="328" xr:uid="{00000000-0005-0000-0000-0000CC040000}"/>
    <cellStyle name="Normal 14 4" xfId="329" xr:uid="{00000000-0005-0000-0000-0000CD040000}"/>
    <cellStyle name="Normal 14 5" xfId="330" xr:uid="{00000000-0005-0000-0000-0000CE040000}"/>
    <cellStyle name="Normal 14 6" xfId="331" xr:uid="{00000000-0005-0000-0000-0000CF040000}"/>
    <cellStyle name="Normal 14 7" xfId="332" xr:uid="{00000000-0005-0000-0000-0000D0040000}"/>
    <cellStyle name="Normal 14 8" xfId="333" xr:uid="{00000000-0005-0000-0000-0000D1040000}"/>
    <cellStyle name="Normal 14 9" xfId="334" xr:uid="{00000000-0005-0000-0000-0000D2040000}"/>
    <cellStyle name="Normal 15" xfId="335" xr:uid="{00000000-0005-0000-0000-0000D3040000}"/>
    <cellStyle name="Normal 15 10" xfId="336" xr:uid="{00000000-0005-0000-0000-0000D4040000}"/>
    <cellStyle name="Normal 15 11" xfId="337" xr:uid="{00000000-0005-0000-0000-0000D5040000}"/>
    <cellStyle name="Normal 15 12" xfId="338" xr:uid="{00000000-0005-0000-0000-0000D6040000}"/>
    <cellStyle name="Normal 15 13" xfId="339" xr:uid="{00000000-0005-0000-0000-0000D7040000}"/>
    <cellStyle name="Normal 15 14" xfId="340" xr:uid="{00000000-0005-0000-0000-0000D8040000}"/>
    <cellStyle name="Normal 15 15" xfId="341" xr:uid="{00000000-0005-0000-0000-0000D9040000}"/>
    <cellStyle name="Normal 15 16" xfId="342" xr:uid="{00000000-0005-0000-0000-0000DA040000}"/>
    <cellStyle name="Normal 15 17" xfId="343" xr:uid="{00000000-0005-0000-0000-0000DB040000}"/>
    <cellStyle name="Normal 15 18" xfId="344" xr:uid="{00000000-0005-0000-0000-0000DC040000}"/>
    <cellStyle name="Normal 15 2" xfId="345" xr:uid="{00000000-0005-0000-0000-0000DD040000}"/>
    <cellStyle name="Normal 15 3" xfId="346" xr:uid="{00000000-0005-0000-0000-0000DE040000}"/>
    <cellStyle name="Normal 15 4" xfId="347" xr:uid="{00000000-0005-0000-0000-0000DF040000}"/>
    <cellStyle name="Normal 15 5" xfId="348" xr:uid="{00000000-0005-0000-0000-0000E0040000}"/>
    <cellStyle name="Normal 15 6" xfId="349" xr:uid="{00000000-0005-0000-0000-0000E1040000}"/>
    <cellStyle name="Normal 15 7" xfId="350" xr:uid="{00000000-0005-0000-0000-0000E2040000}"/>
    <cellStyle name="Normal 15 8" xfId="351" xr:uid="{00000000-0005-0000-0000-0000E3040000}"/>
    <cellStyle name="Normal 15 9" xfId="352" xr:uid="{00000000-0005-0000-0000-0000E4040000}"/>
    <cellStyle name="Normal 16" xfId="353" xr:uid="{00000000-0005-0000-0000-0000E5040000}"/>
    <cellStyle name="Normal 17" xfId="354" xr:uid="{00000000-0005-0000-0000-0000E6040000}"/>
    <cellStyle name="Normal 18" xfId="355" xr:uid="{00000000-0005-0000-0000-0000E7040000}"/>
    <cellStyle name="Normal 19" xfId="356" xr:uid="{00000000-0005-0000-0000-0000E8040000}"/>
    <cellStyle name="Normal 19 2" xfId="357" xr:uid="{00000000-0005-0000-0000-0000E9040000}"/>
    <cellStyle name="Normal 2" xfId="358" xr:uid="{00000000-0005-0000-0000-0000EA040000}"/>
    <cellStyle name="Normal 2 10" xfId="359" xr:uid="{00000000-0005-0000-0000-0000EB040000}"/>
    <cellStyle name="Normal 2 11" xfId="360" xr:uid="{00000000-0005-0000-0000-0000EC040000}"/>
    <cellStyle name="Normal 2 12" xfId="361" xr:uid="{00000000-0005-0000-0000-0000ED040000}"/>
    <cellStyle name="Normal 2 13" xfId="2053" xr:uid="{00000000-0005-0000-0000-0000EE040000}"/>
    <cellStyle name="Normal 2 2" xfId="362" xr:uid="{00000000-0005-0000-0000-0000EF040000}"/>
    <cellStyle name="Normal 2 2 10" xfId="363" xr:uid="{00000000-0005-0000-0000-0000F0040000}"/>
    <cellStyle name="Normal 2 2 10 2" xfId="364" xr:uid="{00000000-0005-0000-0000-0000F1040000}"/>
    <cellStyle name="Normal 2 2 10 3" xfId="365" xr:uid="{00000000-0005-0000-0000-0000F2040000}"/>
    <cellStyle name="Normal 2 2 10 4" xfId="366" xr:uid="{00000000-0005-0000-0000-0000F3040000}"/>
    <cellStyle name="Normal 2 2 11" xfId="367" xr:uid="{00000000-0005-0000-0000-0000F4040000}"/>
    <cellStyle name="Normal 2 2 11 2" xfId="368" xr:uid="{00000000-0005-0000-0000-0000F5040000}"/>
    <cellStyle name="Normal 2 2 11 2 2" xfId="369" xr:uid="{00000000-0005-0000-0000-0000F6040000}"/>
    <cellStyle name="Normal 2 2 11 2 2 2" xfId="370" xr:uid="{00000000-0005-0000-0000-0000F7040000}"/>
    <cellStyle name="Normal 2 2 11 2 2 3" xfId="371" xr:uid="{00000000-0005-0000-0000-0000F8040000}"/>
    <cellStyle name="Normal 2 2 11 2 2 4" xfId="372" xr:uid="{00000000-0005-0000-0000-0000F9040000}"/>
    <cellStyle name="Normal 2 2 11 2 3" xfId="373" xr:uid="{00000000-0005-0000-0000-0000FA040000}"/>
    <cellStyle name="Normal 2 2 11 2 3 2" xfId="374" xr:uid="{00000000-0005-0000-0000-0000FB040000}"/>
    <cellStyle name="Normal 2 2 11 2 3 3" xfId="375" xr:uid="{00000000-0005-0000-0000-0000FC040000}"/>
    <cellStyle name="Normal 2 2 11 2 3 4" xfId="376" xr:uid="{00000000-0005-0000-0000-0000FD040000}"/>
    <cellStyle name="Normal 2 2 11 2 4" xfId="377" xr:uid="{00000000-0005-0000-0000-0000FE040000}"/>
    <cellStyle name="Normal 2 2 11 2 5" xfId="378" xr:uid="{00000000-0005-0000-0000-0000FF040000}"/>
    <cellStyle name="Normal 2 2 11 2 6" xfId="379" xr:uid="{00000000-0005-0000-0000-000000050000}"/>
    <cellStyle name="Normal 2 2 11 2 7" xfId="5" xr:uid="{00000000-0005-0000-0000-000001050000}"/>
    <cellStyle name="Normal 2 2 11 3" xfId="380" xr:uid="{00000000-0005-0000-0000-000002050000}"/>
    <cellStyle name="Normal 2 2 11 3 2" xfId="381" xr:uid="{00000000-0005-0000-0000-000003050000}"/>
    <cellStyle name="Normal 2 2 11 3 3" xfId="382" xr:uid="{00000000-0005-0000-0000-000004050000}"/>
    <cellStyle name="Normal 2 2 11 3 4" xfId="383" xr:uid="{00000000-0005-0000-0000-000005050000}"/>
    <cellStyle name="Normal 2 2 11 4" xfId="384" xr:uid="{00000000-0005-0000-0000-000006050000}"/>
    <cellStyle name="Normal 2 2 11 5" xfId="385" xr:uid="{00000000-0005-0000-0000-000007050000}"/>
    <cellStyle name="Normal 2 2 11 6" xfId="386" xr:uid="{00000000-0005-0000-0000-000008050000}"/>
    <cellStyle name="Normal 2 2 12" xfId="387" xr:uid="{00000000-0005-0000-0000-000009050000}"/>
    <cellStyle name="Normal 2 2 13" xfId="388" xr:uid="{00000000-0005-0000-0000-00000A050000}"/>
    <cellStyle name="Normal 2 2 14" xfId="389" xr:uid="{00000000-0005-0000-0000-00000B050000}"/>
    <cellStyle name="Normal 2 2 2" xfId="390" xr:uid="{00000000-0005-0000-0000-00000C050000}"/>
    <cellStyle name="Normal 2 2 2 10" xfId="391" xr:uid="{00000000-0005-0000-0000-00000D050000}"/>
    <cellStyle name="Normal 2 2 2 11" xfId="392" xr:uid="{00000000-0005-0000-0000-00000E050000}"/>
    <cellStyle name="Normal 2 2 2 12" xfId="393" xr:uid="{00000000-0005-0000-0000-00000F050000}"/>
    <cellStyle name="Normal 2 2 2 2" xfId="394" xr:uid="{00000000-0005-0000-0000-000010050000}"/>
    <cellStyle name="Normal 2 2 2 2 2" xfId="395" xr:uid="{00000000-0005-0000-0000-000011050000}"/>
    <cellStyle name="Normal 2 2 2 2 2 2" xfId="396" xr:uid="{00000000-0005-0000-0000-000012050000}"/>
    <cellStyle name="Normal 2 2 2 2 2 3" xfId="397" xr:uid="{00000000-0005-0000-0000-000013050000}"/>
    <cellStyle name="Normal 2 2 2 2 2 4" xfId="398" xr:uid="{00000000-0005-0000-0000-000014050000}"/>
    <cellStyle name="Normal 2 2 2 2 3" xfId="399" xr:uid="{00000000-0005-0000-0000-000015050000}"/>
    <cellStyle name="Normal 2 2 2 2 3 2" xfId="400" xr:uid="{00000000-0005-0000-0000-000016050000}"/>
    <cellStyle name="Normal 2 2 2 2 3 3" xfId="401" xr:uid="{00000000-0005-0000-0000-000017050000}"/>
    <cellStyle name="Normal 2 2 2 2 3 4" xfId="402" xr:uid="{00000000-0005-0000-0000-000018050000}"/>
    <cellStyle name="Normal 2 2 2 2 4" xfId="403" xr:uid="{00000000-0005-0000-0000-000019050000}"/>
    <cellStyle name="Normal 2 2 2 2 4 2" xfId="404" xr:uid="{00000000-0005-0000-0000-00001A050000}"/>
    <cellStyle name="Normal 2 2 2 2 4 3" xfId="405" xr:uid="{00000000-0005-0000-0000-00001B050000}"/>
    <cellStyle name="Normal 2 2 2 2 4 4" xfId="406" xr:uid="{00000000-0005-0000-0000-00001C050000}"/>
    <cellStyle name="Normal 2 2 2 2 5" xfId="407" xr:uid="{00000000-0005-0000-0000-00001D050000}"/>
    <cellStyle name="Normal 2 2 2 2 6" xfId="408" xr:uid="{00000000-0005-0000-0000-00001E050000}"/>
    <cellStyle name="Normal 2 2 2 2 7" xfId="409" xr:uid="{00000000-0005-0000-0000-00001F050000}"/>
    <cellStyle name="Normal 2 2 2 3" xfId="410" xr:uid="{00000000-0005-0000-0000-000020050000}"/>
    <cellStyle name="Normal 2 2 2 3 2" xfId="411" xr:uid="{00000000-0005-0000-0000-000021050000}"/>
    <cellStyle name="Normal 2 2 2 3 2 2" xfId="412" xr:uid="{00000000-0005-0000-0000-000022050000}"/>
    <cellStyle name="Normal 2 2 2 3 2 3" xfId="413" xr:uid="{00000000-0005-0000-0000-000023050000}"/>
    <cellStyle name="Normal 2 2 2 3 2 4" xfId="414" xr:uid="{00000000-0005-0000-0000-000024050000}"/>
    <cellStyle name="Normal 2 2 2 3 3" xfId="415" xr:uid="{00000000-0005-0000-0000-000025050000}"/>
    <cellStyle name="Normal 2 2 2 3 3 2" xfId="416" xr:uid="{00000000-0005-0000-0000-000026050000}"/>
    <cellStyle name="Normal 2 2 2 3 3 3" xfId="417" xr:uid="{00000000-0005-0000-0000-000027050000}"/>
    <cellStyle name="Normal 2 2 2 3 3 4" xfId="418" xr:uid="{00000000-0005-0000-0000-000028050000}"/>
    <cellStyle name="Normal 2 2 2 3 4" xfId="419" xr:uid="{00000000-0005-0000-0000-000029050000}"/>
    <cellStyle name="Normal 2 2 2 3 4 2" xfId="420" xr:uid="{00000000-0005-0000-0000-00002A050000}"/>
    <cellStyle name="Normal 2 2 2 3 4 3" xfId="421" xr:uid="{00000000-0005-0000-0000-00002B050000}"/>
    <cellStyle name="Normal 2 2 2 3 4 4" xfId="422" xr:uid="{00000000-0005-0000-0000-00002C050000}"/>
    <cellStyle name="Normal 2 2 2 3 5" xfId="423" xr:uid="{00000000-0005-0000-0000-00002D050000}"/>
    <cellStyle name="Normal 2 2 2 3 6" xfId="424" xr:uid="{00000000-0005-0000-0000-00002E050000}"/>
    <cellStyle name="Normal 2 2 2 3 7" xfId="425" xr:uid="{00000000-0005-0000-0000-00002F050000}"/>
    <cellStyle name="Normal 2 2 2 4" xfId="426" xr:uid="{00000000-0005-0000-0000-000030050000}"/>
    <cellStyle name="Normal 2 2 2 4 2" xfId="427" xr:uid="{00000000-0005-0000-0000-000031050000}"/>
    <cellStyle name="Normal 2 2 2 4 2 2" xfId="428" xr:uid="{00000000-0005-0000-0000-000032050000}"/>
    <cellStyle name="Normal 2 2 2 4 2 3" xfId="429" xr:uid="{00000000-0005-0000-0000-000033050000}"/>
    <cellStyle name="Normal 2 2 2 4 2 4" xfId="430" xr:uid="{00000000-0005-0000-0000-000034050000}"/>
    <cellStyle name="Normal 2 2 2 4 3" xfId="431" xr:uid="{00000000-0005-0000-0000-000035050000}"/>
    <cellStyle name="Normal 2 2 2 4 3 2" xfId="432" xr:uid="{00000000-0005-0000-0000-000036050000}"/>
    <cellStyle name="Normal 2 2 2 4 3 3" xfId="433" xr:uid="{00000000-0005-0000-0000-000037050000}"/>
    <cellStyle name="Normal 2 2 2 4 3 4" xfId="434" xr:uid="{00000000-0005-0000-0000-000038050000}"/>
    <cellStyle name="Normal 2 2 2 4 4" xfId="435" xr:uid="{00000000-0005-0000-0000-000039050000}"/>
    <cellStyle name="Normal 2 2 2 4 4 2" xfId="436" xr:uid="{00000000-0005-0000-0000-00003A050000}"/>
    <cellStyle name="Normal 2 2 2 4 4 3" xfId="437" xr:uid="{00000000-0005-0000-0000-00003B050000}"/>
    <cellStyle name="Normal 2 2 2 4 4 4" xfId="438" xr:uid="{00000000-0005-0000-0000-00003C050000}"/>
    <cellStyle name="Normal 2 2 2 4 5" xfId="439" xr:uid="{00000000-0005-0000-0000-00003D050000}"/>
    <cellStyle name="Normal 2 2 2 4 6" xfId="440" xr:uid="{00000000-0005-0000-0000-00003E050000}"/>
    <cellStyle name="Normal 2 2 2 4 7" xfId="441" xr:uid="{00000000-0005-0000-0000-00003F050000}"/>
    <cellStyle name="Normal 2 2 2 5" xfId="442" xr:uid="{00000000-0005-0000-0000-000040050000}"/>
    <cellStyle name="Normal 2 2 2 5 2" xfId="443" xr:uid="{00000000-0005-0000-0000-000041050000}"/>
    <cellStyle name="Normal 2 2 2 5 2 2" xfId="444" xr:uid="{00000000-0005-0000-0000-000042050000}"/>
    <cellStyle name="Normal 2 2 2 5 2 3" xfId="445" xr:uid="{00000000-0005-0000-0000-000043050000}"/>
    <cellStyle name="Normal 2 2 2 5 2 4" xfId="446" xr:uid="{00000000-0005-0000-0000-000044050000}"/>
    <cellStyle name="Normal 2 2 2 5 3" xfId="447" xr:uid="{00000000-0005-0000-0000-000045050000}"/>
    <cellStyle name="Normal 2 2 2 5 3 2" xfId="448" xr:uid="{00000000-0005-0000-0000-000046050000}"/>
    <cellStyle name="Normal 2 2 2 5 3 3" xfId="449" xr:uid="{00000000-0005-0000-0000-000047050000}"/>
    <cellStyle name="Normal 2 2 2 5 3 4" xfId="450" xr:uid="{00000000-0005-0000-0000-000048050000}"/>
    <cellStyle name="Normal 2 2 2 5 4" xfId="451" xr:uid="{00000000-0005-0000-0000-000049050000}"/>
    <cellStyle name="Normal 2 2 2 5 4 2" xfId="452" xr:uid="{00000000-0005-0000-0000-00004A050000}"/>
    <cellStyle name="Normal 2 2 2 5 4 3" xfId="453" xr:uid="{00000000-0005-0000-0000-00004B050000}"/>
    <cellStyle name="Normal 2 2 2 5 4 4" xfId="454" xr:uid="{00000000-0005-0000-0000-00004C050000}"/>
    <cellStyle name="Normal 2 2 2 5 5" xfId="455" xr:uid="{00000000-0005-0000-0000-00004D050000}"/>
    <cellStyle name="Normal 2 2 2 5 6" xfId="456" xr:uid="{00000000-0005-0000-0000-00004E050000}"/>
    <cellStyle name="Normal 2 2 2 5 7" xfId="457" xr:uid="{00000000-0005-0000-0000-00004F050000}"/>
    <cellStyle name="Normal 2 2 2 6" xfId="458" xr:uid="{00000000-0005-0000-0000-000050050000}"/>
    <cellStyle name="Normal 2 2 2 6 2" xfId="459" xr:uid="{00000000-0005-0000-0000-000051050000}"/>
    <cellStyle name="Normal 2 2 2 6 2 2" xfId="460" xr:uid="{00000000-0005-0000-0000-000052050000}"/>
    <cellStyle name="Normal 2 2 2 6 2 3" xfId="461" xr:uid="{00000000-0005-0000-0000-000053050000}"/>
    <cellStyle name="Normal 2 2 2 6 2 4" xfId="462" xr:uid="{00000000-0005-0000-0000-000054050000}"/>
    <cellStyle name="Normal 2 2 2 6 3" xfId="463" xr:uid="{00000000-0005-0000-0000-000055050000}"/>
    <cellStyle name="Normal 2 2 2 6 3 2" xfId="464" xr:uid="{00000000-0005-0000-0000-000056050000}"/>
    <cellStyle name="Normal 2 2 2 6 3 3" xfId="465" xr:uid="{00000000-0005-0000-0000-000057050000}"/>
    <cellStyle name="Normal 2 2 2 6 3 4" xfId="466" xr:uid="{00000000-0005-0000-0000-000058050000}"/>
    <cellStyle name="Normal 2 2 2 6 4" xfId="467" xr:uid="{00000000-0005-0000-0000-000059050000}"/>
    <cellStyle name="Normal 2 2 2 6 4 2" xfId="468" xr:uid="{00000000-0005-0000-0000-00005A050000}"/>
    <cellStyle name="Normal 2 2 2 6 4 3" xfId="469" xr:uid="{00000000-0005-0000-0000-00005B050000}"/>
    <cellStyle name="Normal 2 2 2 6 4 4" xfId="470" xr:uid="{00000000-0005-0000-0000-00005C050000}"/>
    <cellStyle name="Normal 2 2 2 6 5" xfId="471" xr:uid="{00000000-0005-0000-0000-00005D050000}"/>
    <cellStyle name="Normal 2 2 2 6 5 2" xfId="472" xr:uid="{00000000-0005-0000-0000-00005E050000}"/>
    <cellStyle name="Normal 2 2 2 6 5 2 2" xfId="473" xr:uid="{00000000-0005-0000-0000-00005F050000}"/>
    <cellStyle name="Normal 2 2 2 6 5 2 2 2" xfId="474" xr:uid="{00000000-0005-0000-0000-000060050000}"/>
    <cellStyle name="Normal 2 2 2 6 5 2 2 2 2" xfId="475" xr:uid="{00000000-0005-0000-0000-000061050000}"/>
    <cellStyle name="Normal 2 2 2 6 5 2 2 2 3" xfId="476" xr:uid="{00000000-0005-0000-0000-000062050000}"/>
    <cellStyle name="Normal 2 2 2 6 5 2 2 2 4" xfId="477" xr:uid="{00000000-0005-0000-0000-000063050000}"/>
    <cellStyle name="Normal 2 2 2 6 5 2 2 3" xfId="478" xr:uid="{00000000-0005-0000-0000-000064050000}"/>
    <cellStyle name="Normal 2 2 2 6 5 2 2 3 2" xfId="479" xr:uid="{00000000-0005-0000-0000-000065050000}"/>
    <cellStyle name="Normal 2 2 2 6 5 2 2 3 3" xfId="480" xr:uid="{00000000-0005-0000-0000-000066050000}"/>
    <cellStyle name="Normal 2 2 2 6 5 2 2 3 4" xfId="481" xr:uid="{00000000-0005-0000-0000-000067050000}"/>
    <cellStyle name="Normal 2 2 2 6 5 2 2 3 5" xfId="482" xr:uid="{00000000-0005-0000-0000-000068050000}"/>
    <cellStyle name="Normal 2 2 2 6 5 2 2 3 5 2" xfId="483" xr:uid="{00000000-0005-0000-0000-000069050000}"/>
    <cellStyle name="Normal 2 2 2 6 5 2 2 4" xfId="484" xr:uid="{00000000-0005-0000-0000-00006A050000}"/>
    <cellStyle name="Normal 2 2 2 6 5 2 2 4 2" xfId="485" xr:uid="{00000000-0005-0000-0000-00006B050000}"/>
    <cellStyle name="Normal 2 2 2 6 5 2 2 4 3" xfId="486" xr:uid="{00000000-0005-0000-0000-00006C050000}"/>
    <cellStyle name="Normal 2 2 2 6 5 2 2 4 4" xfId="487" xr:uid="{00000000-0005-0000-0000-00006D050000}"/>
    <cellStyle name="Normal 2 2 2 6 5 2 2 5" xfId="488" xr:uid="{00000000-0005-0000-0000-00006E050000}"/>
    <cellStyle name="Normal 2 2 2 6 5 2 2 6" xfId="489" xr:uid="{00000000-0005-0000-0000-00006F050000}"/>
    <cellStyle name="Normal 2 2 2 6 5 2 2 7" xfId="490" xr:uid="{00000000-0005-0000-0000-000070050000}"/>
    <cellStyle name="Normal 2 2 2 6 5 2 3" xfId="491" xr:uid="{00000000-0005-0000-0000-000071050000}"/>
    <cellStyle name="Normal 2 2 2 6 5 2 4" xfId="492" xr:uid="{00000000-0005-0000-0000-000072050000}"/>
    <cellStyle name="Normal 2 2 2 6 5 2 5" xfId="493" xr:uid="{00000000-0005-0000-0000-000073050000}"/>
    <cellStyle name="Normal 2 2 2 6 5 3" xfId="494" xr:uid="{00000000-0005-0000-0000-000074050000}"/>
    <cellStyle name="Normal 2 2 2 6 5 4" xfId="495" xr:uid="{00000000-0005-0000-0000-000075050000}"/>
    <cellStyle name="Normal 2 2 2 6 5 5" xfId="496" xr:uid="{00000000-0005-0000-0000-000076050000}"/>
    <cellStyle name="Normal 2 2 2 6 6" xfId="497" xr:uid="{00000000-0005-0000-0000-000077050000}"/>
    <cellStyle name="Normal 2 2 2 6 6 2" xfId="498" xr:uid="{00000000-0005-0000-0000-000078050000}"/>
    <cellStyle name="Normal 2 2 2 6 6 2 2" xfId="6" xr:uid="{00000000-0005-0000-0000-000079050000}"/>
    <cellStyle name="Normal 2 2 2 6 6 2 2 10" xfId="499" xr:uid="{00000000-0005-0000-0000-00007A050000}"/>
    <cellStyle name="Normal 2 2 2 6 6 2 2 11" xfId="500" xr:uid="{00000000-0005-0000-0000-00007B050000}"/>
    <cellStyle name="Normal 2 2 2 6 6 2 2 2" xfId="501" xr:uid="{00000000-0005-0000-0000-00007C050000}"/>
    <cellStyle name="Normal 2 2 2 6 6 2 2 2 2" xfId="502" xr:uid="{00000000-0005-0000-0000-00007D050000}"/>
    <cellStyle name="Normal 2 2 2 6 6 2 2 2 3" xfId="503" xr:uid="{00000000-0005-0000-0000-00007E050000}"/>
    <cellStyle name="Normal 2 2 2 6 6 2 2 2 4" xfId="504" xr:uid="{00000000-0005-0000-0000-00007F050000}"/>
    <cellStyle name="Normal 2 2 2 6 6 2 2 3" xfId="505" xr:uid="{00000000-0005-0000-0000-000080050000}"/>
    <cellStyle name="Normal 2 2 2 6 6 2 2 3 2" xfId="506" xr:uid="{00000000-0005-0000-0000-000081050000}"/>
    <cellStyle name="Normal 2 2 2 6 6 2 2 3 3" xfId="507" xr:uid="{00000000-0005-0000-0000-000082050000}"/>
    <cellStyle name="Normal 2 2 2 6 6 2 2 3 4" xfId="508" xr:uid="{00000000-0005-0000-0000-000083050000}"/>
    <cellStyle name="Normal 2 2 2 6 6 2 2 4" xfId="509" xr:uid="{00000000-0005-0000-0000-000084050000}"/>
    <cellStyle name="Normal 2 2 2 6 6 2 2 4 2" xfId="510" xr:uid="{00000000-0005-0000-0000-000085050000}"/>
    <cellStyle name="Normal 2 2 2 6 6 2 2 4 3" xfId="511" xr:uid="{00000000-0005-0000-0000-000086050000}"/>
    <cellStyle name="Normal 2 2 2 6 6 2 2 4 4" xfId="512" xr:uid="{00000000-0005-0000-0000-000087050000}"/>
    <cellStyle name="Normal 2 2 2 6 6 2 2 5" xfId="513" xr:uid="{00000000-0005-0000-0000-000088050000}"/>
    <cellStyle name="Normal 2 2 2 6 6 2 2 5 2" xfId="514" xr:uid="{00000000-0005-0000-0000-000089050000}"/>
    <cellStyle name="Normal 2 2 2 6 6 2 2 5 3" xfId="515" xr:uid="{00000000-0005-0000-0000-00008A050000}"/>
    <cellStyle name="Normal 2 2 2 6 6 2 2 5 4" xfId="516" xr:uid="{00000000-0005-0000-0000-00008B050000}"/>
    <cellStyle name="Normal 2 2 2 6 6 2 2 6" xfId="517" xr:uid="{00000000-0005-0000-0000-00008C050000}"/>
    <cellStyle name="Normal 2 2 2 6 6 2 2 6 2" xfId="518" xr:uid="{00000000-0005-0000-0000-00008D050000}"/>
    <cellStyle name="Normal 2 2 2 6 6 2 2 6 3" xfId="519" xr:uid="{00000000-0005-0000-0000-00008E050000}"/>
    <cellStyle name="Normal 2 2 2 6 6 2 2 6 4" xfId="520" xr:uid="{00000000-0005-0000-0000-00008F050000}"/>
    <cellStyle name="Normal 2 2 2 6 6 2 2 7" xfId="521" xr:uid="{00000000-0005-0000-0000-000090050000}"/>
    <cellStyle name="Normal 2 2 2 6 6 2 2 7 2" xfId="522" xr:uid="{00000000-0005-0000-0000-000091050000}"/>
    <cellStyle name="Normal 2 2 2 6 6 2 2 7 2 2" xfId="523" xr:uid="{00000000-0005-0000-0000-000092050000}"/>
    <cellStyle name="Normal 2 2 2 6 6 2 2 7 2 2 2" xfId="524" xr:uid="{00000000-0005-0000-0000-000093050000}"/>
    <cellStyle name="Normal 2 2 2 6 6 2 2 7 2 2 3" xfId="525" xr:uid="{00000000-0005-0000-0000-000094050000}"/>
    <cellStyle name="Normal 2 2 2 6 6 2 2 7 2 2 4" xfId="526" xr:uid="{00000000-0005-0000-0000-000095050000}"/>
    <cellStyle name="Normal 2 2 2 6 6 2 2 7 2 3" xfId="527" xr:uid="{00000000-0005-0000-0000-000096050000}"/>
    <cellStyle name="Normal 2 2 2 6 6 2 2 7 2 4" xfId="528" xr:uid="{00000000-0005-0000-0000-000097050000}"/>
    <cellStyle name="Normal 2 2 2 6 6 2 2 7 2 5" xfId="529" xr:uid="{00000000-0005-0000-0000-000098050000}"/>
    <cellStyle name="Normal 2 2 2 6 6 2 2 7 3" xfId="530" xr:uid="{00000000-0005-0000-0000-000099050000}"/>
    <cellStyle name="Normal 2 2 2 6 6 2 2 7 4" xfId="531" xr:uid="{00000000-0005-0000-0000-00009A050000}"/>
    <cellStyle name="Normal 2 2 2 6 6 2 2 7 5" xfId="532" xr:uid="{00000000-0005-0000-0000-00009B050000}"/>
    <cellStyle name="Normal 2 2 2 6 6 2 2 8" xfId="533" xr:uid="{00000000-0005-0000-0000-00009C050000}"/>
    <cellStyle name="Normal 2 2 2 6 6 2 2 8 2" xfId="534" xr:uid="{00000000-0005-0000-0000-00009D050000}"/>
    <cellStyle name="Normal 2 2 2 6 6 2 2 8 2 2" xfId="535" xr:uid="{00000000-0005-0000-0000-00009E050000}"/>
    <cellStyle name="Normal 2 2 2 6 6 2 2 8 2 3" xfId="536" xr:uid="{00000000-0005-0000-0000-00009F050000}"/>
    <cellStyle name="Normal 2 2 2 6 6 2 2 8 2 4" xfId="537" xr:uid="{00000000-0005-0000-0000-0000A0050000}"/>
    <cellStyle name="Normal 2 2 2 6 6 2 2 8 3" xfId="538" xr:uid="{00000000-0005-0000-0000-0000A1050000}"/>
    <cellStyle name="Normal 2 2 2 6 6 2 2 8 4" xfId="539" xr:uid="{00000000-0005-0000-0000-0000A2050000}"/>
    <cellStyle name="Normal 2 2 2 6 6 2 2 8 5" xfId="540" xr:uid="{00000000-0005-0000-0000-0000A3050000}"/>
    <cellStyle name="Normal 2 2 2 6 6 2 2 9" xfId="541" xr:uid="{00000000-0005-0000-0000-0000A4050000}"/>
    <cellStyle name="Normal 2 2 2 6 6 2 3" xfId="542" xr:uid="{00000000-0005-0000-0000-0000A5050000}"/>
    <cellStyle name="Normal 2 2 2 6 6 2 4" xfId="543" xr:uid="{00000000-0005-0000-0000-0000A6050000}"/>
    <cellStyle name="Normal 2 2 2 6 6 2 5" xfId="544" xr:uid="{00000000-0005-0000-0000-0000A7050000}"/>
    <cellStyle name="Normal 2 2 2 6 6 3" xfId="545" xr:uid="{00000000-0005-0000-0000-0000A8050000}"/>
    <cellStyle name="Normal 2 2 2 6 6 4" xfId="546" xr:uid="{00000000-0005-0000-0000-0000A9050000}"/>
    <cellStyle name="Normal 2 2 2 6 6 5" xfId="547" xr:uid="{00000000-0005-0000-0000-0000AA050000}"/>
    <cellStyle name="Normal 2 2 2 6 7" xfId="548" xr:uid="{00000000-0005-0000-0000-0000AB050000}"/>
    <cellStyle name="Normal 2 2 2 6 8" xfId="549" xr:uid="{00000000-0005-0000-0000-0000AC050000}"/>
    <cellStyle name="Normal 2 2 2 6 9" xfId="550" xr:uid="{00000000-0005-0000-0000-0000AD050000}"/>
    <cellStyle name="Normal 2 2 2 7" xfId="551" xr:uid="{00000000-0005-0000-0000-0000AE050000}"/>
    <cellStyle name="Normal 2 2 2 7 2" xfId="552" xr:uid="{00000000-0005-0000-0000-0000AF050000}"/>
    <cellStyle name="Normal 2 2 2 7 3" xfId="553" xr:uid="{00000000-0005-0000-0000-0000B0050000}"/>
    <cellStyle name="Normal 2 2 2 7 4" xfId="554" xr:uid="{00000000-0005-0000-0000-0000B1050000}"/>
    <cellStyle name="Normal 2 2 2 8" xfId="555" xr:uid="{00000000-0005-0000-0000-0000B2050000}"/>
    <cellStyle name="Normal 2 2 2 8 2" xfId="556" xr:uid="{00000000-0005-0000-0000-0000B3050000}"/>
    <cellStyle name="Normal 2 2 2 8 3" xfId="557" xr:uid="{00000000-0005-0000-0000-0000B4050000}"/>
    <cellStyle name="Normal 2 2 2 8 4" xfId="558" xr:uid="{00000000-0005-0000-0000-0000B5050000}"/>
    <cellStyle name="Normal 2 2 2 9" xfId="559" xr:uid="{00000000-0005-0000-0000-0000B6050000}"/>
    <cellStyle name="Normal 2 2 2 9 2" xfId="560" xr:uid="{00000000-0005-0000-0000-0000B7050000}"/>
    <cellStyle name="Normal 2 2 2 9 3" xfId="561" xr:uid="{00000000-0005-0000-0000-0000B8050000}"/>
    <cellStyle name="Normal 2 2 2 9 4" xfId="562" xr:uid="{00000000-0005-0000-0000-0000B9050000}"/>
    <cellStyle name="Normal 2 2 3" xfId="563" xr:uid="{00000000-0005-0000-0000-0000BA050000}"/>
    <cellStyle name="Normal 2 2 3 10" xfId="564" xr:uid="{00000000-0005-0000-0000-0000BB050000}"/>
    <cellStyle name="Normal 2 2 3 11" xfId="565" xr:uid="{00000000-0005-0000-0000-0000BC050000}"/>
    <cellStyle name="Normal 2 2 3 12" xfId="566" xr:uid="{00000000-0005-0000-0000-0000BD050000}"/>
    <cellStyle name="Normal 2 2 3 2" xfId="567" xr:uid="{00000000-0005-0000-0000-0000BE050000}"/>
    <cellStyle name="Normal 2 2 3 2 2" xfId="568" xr:uid="{00000000-0005-0000-0000-0000BF050000}"/>
    <cellStyle name="Normal 2 2 3 2 2 2" xfId="569" xr:uid="{00000000-0005-0000-0000-0000C0050000}"/>
    <cellStyle name="Normal 2 2 3 2 2 3" xfId="570" xr:uid="{00000000-0005-0000-0000-0000C1050000}"/>
    <cellStyle name="Normal 2 2 3 2 2 4" xfId="571" xr:uid="{00000000-0005-0000-0000-0000C2050000}"/>
    <cellStyle name="Normal 2 2 3 2 3" xfId="572" xr:uid="{00000000-0005-0000-0000-0000C3050000}"/>
    <cellStyle name="Normal 2 2 3 2 3 2" xfId="573" xr:uid="{00000000-0005-0000-0000-0000C4050000}"/>
    <cellStyle name="Normal 2 2 3 2 3 3" xfId="574" xr:uid="{00000000-0005-0000-0000-0000C5050000}"/>
    <cellStyle name="Normal 2 2 3 2 3 4" xfId="575" xr:uid="{00000000-0005-0000-0000-0000C6050000}"/>
    <cellStyle name="Normal 2 2 3 2 4" xfId="576" xr:uid="{00000000-0005-0000-0000-0000C7050000}"/>
    <cellStyle name="Normal 2 2 3 2 4 2" xfId="577" xr:uid="{00000000-0005-0000-0000-0000C8050000}"/>
    <cellStyle name="Normal 2 2 3 2 4 3" xfId="578" xr:uid="{00000000-0005-0000-0000-0000C9050000}"/>
    <cellStyle name="Normal 2 2 3 2 4 4" xfId="579" xr:uid="{00000000-0005-0000-0000-0000CA050000}"/>
    <cellStyle name="Normal 2 2 3 2 5" xfId="580" xr:uid="{00000000-0005-0000-0000-0000CB050000}"/>
    <cellStyle name="Normal 2 2 3 2 6" xfId="581" xr:uid="{00000000-0005-0000-0000-0000CC050000}"/>
    <cellStyle name="Normal 2 2 3 2 7" xfId="582" xr:uid="{00000000-0005-0000-0000-0000CD050000}"/>
    <cellStyle name="Normal 2 2 3 3" xfId="583" xr:uid="{00000000-0005-0000-0000-0000CE050000}"/>
    <cellStyle name="Normal 2 2 3 3 2" xfId="584" xr:uid="{00000000-0005-0000-0000-0000CF050000}"/>
    <cellStyle name="Normal 2 2 3 3 2 2" xfId="585" xr:uid="{00000000-0005-0000-0000-0000D0050000}"/>
    <cellStyle name="Normal 2 2 3 3 2 3" xfId="586" xr:uid="{00000000-0005-0000-0000-0000D1050000}"/>
    <cellStyle name="Normal 2 2 3 3 2 4" xfId="587" xr:uid="{00000000-0005-0000-0000-0000D2050000}"/>
    <cellStyle name="Normal 2 2 3 3 3" xfId="588" xr:uid="{00000000-0005-0000-0000-0000D3050000}"/>
    <cellStyle name="Normal 2 2 3 3 3 2" xfId="589" xr:uid="{00000000-0005-0000-0000-0000D4050000}"/>
    <cellStyle name="Normal 2 2 3 3 3 3" xfId="590" xr:uid="{00000000-0005-0000-0000-0000D5050000}"/>
    <cellStyle name="Normal 2 2 3 3 3 4" xfId="591" xr:uid="{00000000-0005-0000-0000-0000D6050000}"/>
    <cellStyle name="Normal 2 2 3 3 4" xfId="592" xr:uid="{00000000-0005-0000-0000-0000D7050000}"/>
    <cellStyle name="Normal 2 2 3 3 4 2" xfId="593" xr:uid="{00000000-0005-0000-0000-0000D8050000}"/>
    <cellStyle name="Normal 2 2 3 3 4 3" xfId="594" xr:uid="{00000000-0005-0000-0000-0000D9050000}"/>
    <cellStyle name="Normal 2 2 3 3 4 4" xfId="595" xr:uid="{00000000-0005-0000-0000-0000DA050000}"/>
    <cellStyle name="Normal 2 2 3 3 5" xfId="596" xr:uid="{00000000-0005-0000-0000-0000DB050000}"/>
    <cellStyle name="Normal 2 2 3 3 6" xfId="597" xr:uid="{00000000-0005-0000-0000-0000DC050000}"/>
    <cellStyle name="Normal 2 2 3 3 7" xfId="598" xr:uid="{00000000-0005-0000-0000-0000DD050000}"/>
    <cellStyle name="Normal 2 2 3 4" xfId="599" xr:uid="{00000000-0005-0000-0000-0000DE050000}"/>
    <cellStyle name="Normal 2 2 3 4 2" xfId="600" xr:uid="{00000000-0005-0000-0000-0000DF050000}"/>
    <cellStyle name="Normal 2 2 3 4 2 2" xfId="601" xr:uid="{00000000-0005-0000-0000-0000E0050000}"/>
    <cellStyle name="Normal 2 2 3 4 2 3" xfId="602" xr:uid="{00000000-0005-0000-0000-0000E1050000}"/>
    <cellStyle name="Normal 2 2 3 4 2 4" xfId="603" xr:uid="{00000000-0005-0000-0000-0000E2050000}"/>
    <cellStyle name="Normal 2 2 3 4 3" xfId="604" xr:uid="{00000000-0005-0000-0000-0000E3050000}"/>
    <cellStyle name="Normal 2 2 3 4 3 2" xfId="605" xr:uid="{00000000-0005-0000-0000-0000E4050000}"/>
    <cellStyle name="Normal 2 2 3 4 3 3" xfId="606" xr:uid="{00000000-0005-0000-0000-0000E5050000}"/>
    <cellStyle name="Normal 2 2 3 4 3 4" xfId="607" xr:uid="{00000000-0005-0000-0000-0000E6050000}"/>
    <cellStyle name="Normal 2 2 3 4 4" xfId="608" xr:uid="{00000000-0005-0000-0000-0000E7050000}"/>
    <cellStyle name="Normal 2 2 3 4 4 2" xfId="609" xr:uid="{00000000-0005-0000-0000-0000E8050000}"/>
    <cellStyle name="Normal 2 2 3 4 4 3" xfId="610" xr:uid="{00000000-0005-0000-0000-0000E9050000}"/>
    <cellStyle name="Normal 2 2 3 4 4 4" xfId="611" xr:uid="{00000000-0005-0000-0000-0000EA050000}"/>
    <cellStyle name="Normal 2 2 3 4 5" xfId="612" xr:uid="{00000000-0005-0000-0000-0000EB050000}"/>
    <cellStyle name="Normal 2 2 3 4 6" xfId="613" xr:uid="{00000000-0005-0000-0000-0000EC050000}"/>
    <cellStyle name="Normal 2 2 3 4 7" xfId="614" xr:uid="{00000000-0005-0000-0000-0000ED050000}"/>
    <cellStyle name="Normal 2 2 3 5" xfId="615" xr:uid="{00000000-0005-0000-0000-0000EE050000}"/>
    <cellStyle name="Normal 2 2 3 5 2" xfId="616" xr:uid="{00000000-0005-0000-0000-0000EF050000}"/>
    <cellStyle name="Normal 2 2 3 5 2 2" xfId="617" xr:uid="{00000000-0005-0000-0000-0000F0050000}"/>
    <cellStyle name="Normal 2 2 3 5 2 3" xfId="618" xr:uid="{00000000-0005-0000-0000-0000F1050000}"/>
    <cellStyle name="Normal 2 2 3 5 2 4" xfId="619" xr:uid="{00000000-0005-0000-0000-0000F2050000}"/>
    <cellStyle name="Normal 2 2 3 5 3" xfId="620" xr:uid="{00000000-0005-0000-0000-0000F3050000}"/>
    <cellStyle name="Normal 2 2 3 5 3 2" xfId="621" xr:uid="{00000000-0005-0000-0000-0000F4050000}"/>
    <cellStyle name="Normal 2 2 3 5 3 3" xfId="622" xr:uid="{00000000-0005-0000-0000-0000F5050000}"/>
    <cellStyle name="Normal 2 2 3 5 3 4" xfId="623" xr:uid="{00000000-0005-0000-0000-0000F6050000}"/>
    <cellStyle name="Normal 2 2 3 5 4" xfId="624" xr:uid="{00000000-0005-0000-0000-0000F7050000}"/>
    <cellStyle name="Normal 2 2 3 5 4 2" xfId="625" xr:uid="{00000000-0005-0000-0000-0000F8050000}"/>
    <cellStyle name="Normal 2 2 3 5 4 3" xfId="626" xr:uid="{00000000-0005-0000-0000-0000F9050000}"/>
    <cellStyle name="Normal 2 2 3 5 4 4" xfId="627" xr:uid="{00000000-0005-0000-0000-0000FA050000}"/>
    <cellStyle name="Normal 2 2 3 5 5" xfId="628" xr:uid="{00000000-0005-0000-0000-0000FB050000}"/>
    <cellStyle name="Normal 2 2 3 5 6" xfId="629" xr:uid="{00000000-0005-0000-0000-0000FC050000}"/>
    <cellStyle name="Normal 2 2 3 5 7" xfId="630" xr:uid="{00000000-0005-0000-0000-0000FD050000}"/>
    <cellStyle name="Normal 2 2 3 6" xfId="631" xr:uid="{00000000-0005-0000-0000-0000FE050000}"/>
    <cellStyle name="Normal 2 2 3 6 2" xfId="632" xr:uid="{00000000-0005-0000-0000-0000FF050000}"/>
    <cellStyle name="Normal 2 2 3 6 3" xfId="633" xr:uid="{00000000-0005-0000-0000-000000060000}"/>
    <cellStyle name="Normal 2 2 3 6 4" xfId="634" xr:uid="{00000000-0005-0000-0000-000001060000}"/>
    <cellStyle name="Normal 2 2 3 7" xfId="635" xr:uid="{00000000-0005-0000-0000-000002060000}"/>
    <cellStyle name="Normal 2 2 3 7 2" xfId="636" xr:uid="{00000000-0005-0000-0000-000003060000}"/>
    <cellStyle name="Normal 2 2 3 7 3" xfId="637" xr:uid="{00000000-0005-0000-0000-000004060000}"/>
    <cellStyle name="Normal 2 2 3 7 4" xfId="638" xr:uid="{00000000-0005-0000-0000-000005060000}"/>
    <cellStyle name="Normal 2 2 3 8" xfId="639" xr:uid="{00000000-0005-0000-0000-000006060000}"/>
    <cellStyle name="Normal 2 2 3 8 2" xfId="640" xr:uid="{00000000-0005-0000-0000-000007060000}"/>
    <cellStyle name="Normal 2 2 3 8 3" xfId="641" xr:uid="{00000000-0005-0000-0000-000008060000}"/>
    <cellStyle name="Normal 2 2 3 8 4" xfId="642" xr:uid="{00000000-0005-0000-0000-000009060000}"/>
    <cellStyle name="Normal 2 2 3 9" xfId="643" xr:uid="{00000000-0005-0000-0000-00000A060000}"/>
    <cellStyle name="Normal 2 2 3 9 2" xfId="644" xr:uid="{00000000-0005-0000-0000-00000B060000}"/>
    <cellStyle name="Normal 2 2 3 9 2 2" xfId="645" xr:uid="{00000000-0005-0000-0000-00000C060000}"/>
    <cellStyle name="Normal 2 2 3 9 2 3" xfId="646" xr:uid="{00000000-0005-0000-0000-00000D060000}"/>
    <cellStyle name="Normal 2 2 3 9 2 4" xfId="647" xr:uid="{00000000-0005-0000-0000-00000E060000}"/>
    <cellStyle name="Normal 2 2 3 9 3" xfId="648" xr:uid="{00000000-0005-0000-0000-00000F060000}"/>
    <cellStyle name="Normal 2 2 3 9 4" xfId="649" xr:uid="{00000000-0005-0000-0000-000010060000}"/>
    <cellStyle name="Normal 2 2 3 9 5" xfId="650" xr:uid="{00000000-0005-0000-0000-000011060000}"/>
    <cellStyle name="Normal 2 2 4" xfId="651" xr:uid="{00000000-0005-0000-0000-000012060000}"/>
    <cellStyle name="Normal 2 2 4 2" xfId="652" xr:uid="{00000000-0005-0000-0000-000013060000}"/>
    <cellStyle name="Normal 2 2 4 2 2" xfId="653" xr:uid="{00000000-0005-0000-0000-000014060000}"/>
    <cellStyle name="Normal 2 2 4 2 3" xfId="654" xr:uid="{00000000-0005-0000-0000-000015060000}"/>
    <cellStyle name="Normal 2 2 4 2 4" xfId="655" xr:uid="{00000000-0005-0000-0000-000016060000}"/>
    <cellStyle name="Normal 2 2 4 3" xfId="656" xr:uid="{00000000-0005-0000-0000-000017060000}"/>
    <cellStyle name="Normal 2 2 4 3 2" xfId="657" xr:uid="{00000000-0005-0000-0000-000018060000}"/>
    <cellStyle name="Normal 2 2 4 3 3" xfId="658" xr:uid="{00000000-0005-0000-0000-000019060000}"/>
    <cellStyle name="Normal 2 2 4 3 4" xfId="659" xr:uid="{00000000-0005-0000-0000-00001A060000}"/>
    <cellStyle name="Normal 2 2 4 4" xfId="660" xr:uid="{00000000-0005-0000-0000-00001B060000}"/>
    <cellStyle name="Normal 2 2 4 4 2" xfId="661" xr:uid="{00000000-0005-0000-0000-00001C060000}"/>
    <cellStyle name="Normal 2 2 4 4 3" xfId="662" xr:uid="{00000000-0005-0000-0000-00001D060000}"/>
    <cellStyle name="Normal 2 2 4 4 4" xfId="663" xr:uid="{00000000-0005-0000-0000-00001E060000}"/>
    <cellStyle name="Normal 2 2 4 5" xfId="664" xr:uid="{00000000-0005-0000-0000-00001F060000}"/>
    <cellStyle name="Normal 2 2 4 6" xfId="665" xr:uid="{00000000-0005-0000-0000-000020060000}"/>
    <cellStyle name="Normal 2 2 4 7" xfId="666" xr:uid="{00000000-0005-0000-0000-000021060000}"/>
    <cellStyle name="Normal 2 2 5" xfId="667" xr:uid="{00000000-0005-0000-0000-000022060000}"/>
    <cellStyle name="Normal 2 2 5 2" xfId="668" xr:uid="{00000000-0005-0000-0000-000023060000}"/>
    <cellStyle name="Normal 2 2 5 2 2" xfId="669" xr:uid="{00000000-0005-0000-0000-000024060000}"/>
    <cellStyle name="Normal 2 2 5 2 3" xfId="670" xr:uid="{00000000-0005-0000-0000-000025060000}"/>
    <cellStyle name="Normal 2 2 5 2 4" xfId="671" xr:uid="{00000000-0005-0000-0000-000026060000}"/>
    <cellStyle name="Normal 2 2 5 3" xfId="672" xr:uid="{00000000-0005-0000-0000-000027060000}"/>
    <cellStyle name="Normal 2 2 5 3 2" xfId="673" xr:uid="{00000000-0005-0000-0000-000028060000}"/>
    <cellStyle name="Normal 2 2 5 3 3" xfId="674" xr:uid="{00000000-0005-0000-0000-000029060000}"/>
    <cellStyle name="Normal 2 2 5 3 4" xfId="675" xr:uid="{00000000-0005-0000-0000-00002A060000}"/>
    <cellStyle name="Normal 2 2 5 4" xfId="676" xr:uid="{00000000-0005-0000-0000-00002B060000}"/>
    <cellStyle name="Normal 2 2 5 4 2" xfId="677" xr:uid="{00000000-0005-0000-0000-00002C060000}"/>
    <cellStyle name="Normal 2 2 5 4 3" xfId="678" xr:uid="{00000000-0005-0000-0000-00002D060000}"/>
    <cellStyle name="Normal 2 2 5 4 4" xfId="679" xr:uid="{00000000-0005-0000-0000-00002E060000}"/>
    <cellStyle name="Normal 2 2 5 5" xfId="680" xr:uid="{00000000-0005-0000-0000-00002F060000}"/>
    <cellStyle name="Normal 2 2 5 6" xfId="681" xr:uid="{00000000-0005-0000-0000-000030060000}"/>
    <cellStyle name="Normal 2 2 5 7" xfId="682" xr:uid="{00000000-0005-0000-0000-000031060000}"/>
    <cellStyle name="Normal 2 2 6" xfId="683" xr:uid="{00000000-0005-0000-0000-000032060000}"/>
    <cellStyle name="Normal 2 2 6 2" xfId="684" xr:uid="{00000000-0005-0000-0000-000033060000}"/>
    <cellStyle name="Normal 2 2 6 2 2" xfId="685" xr:uid="{00000000-0005-0000-0000-000034060000}"/>
    <cellStyle name="Normal 2 2 6 2 3" xfId="686" xr:uid="{00000000-0005-0000-0000-000035060000}"/>
    <cellStyle name="Normal 2 2 6 2 4" xfId="687" xr:uid="{00000000-0005-0000-0000-000036060000}"/>
    <cellStyle name="Normal 2 2 6 3" xfId="688" xr:uid="{00000000-0005-0000-0000-000037060000}"/>
    <cellStyle name="Normal 2 2 6 3 2" xfId="689" xr:uid="{00000000-0005-0000-0000-000038060000}"/>
    <cellStyle name="Normal 2 2 6 3 3" xfId="690" xr:uid="{00000000-0005-0000-0000-000039060000}"/>
    <cellStyle name="Normal 2 2 6 3 4" xfId="691" xr:uid="{00000000-0005-0000-0000-00003A060000}"/>
    <cellStyle name="Normal 2 2 6 4" xfId="692" xr:uid="{00000000-0005-0000-0000-00003B060000}"/>
    <cellStyle name="Normal 2 2 6 4 2" xfId="693" xr:uid="{00000000-0005-0000-0000-00003C060000}"/>
    <cellStyle name="Normal 2 2 6 4 3" xfId="694" xr:uid="{00000000-0005-0000-0000-00003D060000}"/>
    <cellStyle name="Normal 2 2 6 4 4" xfId="695" xr:uid="{00000000-0005-0000-0000-00003E060000}"/>
    <cellStyle name="Normal 2 2 6 5" xfId="696" xr:uid="{00000000-0005-0000-0000-00003F060000}"/>
    <cellStyle name="Normal 2 2 6 6" xfId="697" xr:uid="{00000000-0005-0000-0000-000040060000}"/>
    <cellStyle name="Normal 2 2 6 7" xfId="698" xr:uid="{00000000-0005-0000-0000-000041060000}"/>
    <cellStyle name="Normal 2 2 7" xfId="699" xr:uid="{00000000-0005-0000-0000-000042060000}"/>
    <cellStyle name="Normal 2 2 7 2" xfId="700" xr:uid="{00000000-0005-0000-0000-000043060000}"/>
    <cellStyle name="Normal 2 2 7 2 2" xfId="701" xr:uid="{00000000-0005-0000-0000-000044060000}"/>
    <cellStyle name="Normal 2 2 7 2 3" xfId="702" xr:uid="{00000000-0005-0000-0000-000045060000}"/>
    <cellStyle name="Normal 2 2 7 2 4" xfId="703" xr:uid="{00000000-0005-0000-0000-000046060000}"/>
    <cellStyle name="Normal 2 2 7 3" xfId="704" xr:uid="{00000000-0005-0000-0000-000047060000}"/>
    <cellStyle name="Normal 2 2 7 3 2" xfId="705" xr:uid="{00000000-0005-0000-0000-000048060000}"/>
    <cellStyle name="Normal 2 2 7 3 3" xfId="706" xr:uid="{00000000-0005-0000-0000-000049060000}"/>
    <cellStyle name="Normal 2 2 7 3 4" xfId="707" xr:uid="{00000000-0005-0000-0000-00004A060000}"/>
    <cellStyle name="Normal 2 2 7 4" xfId="708" xr:uid="{00000000-0005-0000-0000-00004B060000}"/>
    <cellStyle name="Normal 2 2 7 4 2" xfId="709" xr:uid="{00000000-0005-0000-0000-00004C060000}"/>
    <cellStyle name="Normal 2 2 7 4 3" xfId="710" xr:uid="{00000000-0005-0000-0000-00004D060000}"/>
    <cellStyle name="Normal 2 2 7 4 4" xfId="711" xr:uid="{00000000-0005-0000-0000-00004E060000}"/>
    <cellStyle name="Normal 2 2 7 5" xfId="712" xr:uid="{00000000-0005-0000-0000-00004F060000}"/>
    <cellStyle name="Normal 2 2 7 6" xfId="713" xr:uid="{00000000-0005-0000-0000-000050060000}"/>
    <cellStyle name="Normal 2 2 7 7" xfId="714" xr:uid="{00000000-0005-0000-0000-000051060000}"/>
    <cellStyle name="Normal 2 2 8" xfId="715" xr:uid="{00000000-0005-0000-0000-000052060000}"/>
    <cellStyle name="Normal 2 2 8 2" xfId="716" xr:uid="{00000000-0005-0000-0000-000053060000}"/>
    <cellStyle name="Normal 2 2 8 3" xfId="717" xr:uid="{00000000-0005-0000-0000-000054060000}"/>
    <cellStyle name="Normal 2 2 8 4" xfId="718" xr:uid="{00000000-0005-0000-0000-000055060000}"/>
    <cellStyle name="Normal 2 2 9" xfId="719" xr:uid="{00000000-0005-0000-0000-000056060000}"/>
    <cellStyle name="Normal 2 2 9 2" xfId="720" xr:uid="{00000000-0005-0000-0000-000057060000}"/>
    <cellStyle name="Normal 2 2 9 3" xfId="721" xr:uid="{00000000-0005-0000-0000-000058060000}"/>
    <cellStyle name="Normal 2 2 9 4" xfId="722" xr:uid="{00000000-0005-0000-0000-000059060000}"/>
    <cellStyle name="Normal 2 3" xfId="723" xr:uid="{00000000-0005-0000-0000-00005A060000}"/>
    <cellStyle name="Normal 2 3 2" xfId="724" xr:uid="{00000000-0005-0000-0000-00005B060000}"/>
    <cellStyle name="Normal 2 3 2 2" xfId="725" xr:uid="{00000000-0005-0000-0000-00005C060000}"/>
    <cellStyle name="Normal 2 3 2 3" xfId="726" xr:uid="{00000000-0005-0000-0000-00005D060000}"/>
    <cellStyle name="Normal 2 3 2 4" xfId="727" xr:uid="{00000000-0005-0000-0000-00005E060000}"/>
    <cellStyle name="Normal 2 3 3" xfId="728" xr:uid="{00000000-0005-0000-0000-00005F060000}"/>
    <cellStyle name="Normal 2 3 3 2" xfId="729" xr:uid="{00000000-0005-0000-0000-000060060000}"/>
    <cellStyle name="Normal 2 3 3 3" xfId="730" xr:uid="{00000000-0005-0000-0000-000061060000}"/>
    <cellStyle name="Normal 2 3 3 4" xfId="731" xr:uid="{00000000-0005-0000-0000-000062060000}"/>
    <cellStyle name="Normal 2 3 4" xfId="732" xr:uid="{00000000-0005-0000-0000-000063060000}"/>
    <cellStyle name="Normal 2 3 4 2" xfId="733" xr:uid="{00000000-0005-0000-0000-000064060000}"/>
    <cellStyle name="Normal 2 3 4 3" xfId="734" xr:uid="{00000000-0005-0000-0000-000065060000}"/>
    <cellStyle name="Normal 2 3 4 4" xfId="735" xr:uid="{00000000-0005-0000-0000-000066060000}"/>
    <cellStyle name="Normal 2 3 5" xfId="736" xr:uid="{00000000-0005-0000-0000-000067060000}"/>
    <cellStyle name="Normal 2 3 6" xfId="737" xr:uid="{00000000-0005-0000-0000-000068060000}"/>
    <cellStyle name="Normal 2 3 7" xfId="738" xr:uid="{00000000-0005-0000-0000-000069060000}"/>
    <cellStyle name="Normal 2 4" xfId="739" xr:uid="{00000000-0005-0000-0000-00006A060000}"/>
    <cellStyle name="Normal 2 4 2" xfId="740" xr:uid="{00000000-0005-0000-0000-00006B060000}"/>
    <cellStyle name="Normal 2 4 2 2" xfId="741" xr:uid="{00000000-0005-0000-0000-00006C060000}"/>
    <cellStyle name="Normal 2 4 2 3" xfId="742" xr:uid="{00000000-0005-0000-0000-00006D060000}"/>
    <cellStyle name="Normal 2 4 2 4" xfId="743" xr:uid="{00000000-0005-0000-0000-00006E060000}"/>
    <cellStyle name="Normal 2 4 3" xfId="744" xr:uid="{00000000-0005-0000-0000-00006F060000}"/>
    <cellStyle name="Normal 2 4 3 2" xfId="745" xr:uid="{00000000-0005-0000-0000-000070060000}"/>
    <cellStyle name="Normal 2 4 3 3" xfId="746" xr:uid="{00000000-0005-0000-0000-000071060000}"/>
    <cellStyle name="Normal 2 4 3 4" xfId="747" xr:uid="{00000000-0005-0000-0000-000072060000}"/>
    <cellStyle name="Normal 2 4 4" xfId="748" xr:uid="{00000000-0005-0000-0000-000073060000}"/>
    <cellStyle name="Normal 2 4 4 2" xfId="749" xr:uid="{00000000-0005-0000-0000-000074060000}"/>
    <cellStyle name="Normal 2 4 4 3" xfId="750" xr:uid="{00000000-0005-0000-0000-000075060000}"/>
    <cellStyle name="Normal 2 4 4 4" xfId="751" xr:uid="{00000000-0005-0000-0000-000076060000}"/>
    <cellStyle name="Normal 2 4 5" xfId="752" xr:uid="{00000000-0005-0000-0000-000077060000}"/>
    <cellStyle name="Normal 2 4 6" xfId="753" xr:uid="{00000000-0005-0000-0000-000078060000}"/>
    <cellStyle name="Normal 2 4 7" xfId="754" xr:uid="{00000000-0005-0000-0000-000079060000}"/>
    <cellStyle name="Normal 2 5" xfId="755" xr:uid="{00000000-0005-0000-0000-00007A060000}"/>
    <cellStyle name="Normal 2 5 2" xfId="756" xr:uid="{00000000-0005-0000-0000-00007B060000}"/>
    <cellStyle name="Normal 2 5 2 2" xfId="757" xr:uid="{00000000-0005-0000-0000-00007C060000}"/>
    <cellStyle name="Normal 2 5 2 3" xfId="758" xr:uid="{00000000-0005-0000-0000-00007D060000}"/>
    <cellStyle name="Normal 2 5 2 4" xfId="759" xr:uid="{00000000-0005-0000-0000-00007E060000}"/>
    <cellStyle name="Normal 2 5 3" xfId="760" xr:uid="{00000000-0005-0000-0000-00007F060000}"/>
    <cellStyle name="Normal 2 5 3 2" xfId="761" xr:uid="{00000000-0005-0000-0000-000080060000}"/>
    <cellStyle name="Normal 2 5 3 3" xfId="762" xr:uid="{00000000-0005-0000-0000-000081060000}"/>
    <cellStyle name="Normal 2 5 3 4" xfId="763" xr:uid="{00000000-0005-0000-0000-000082060000}"/>
    <cellStyle name="Normal 2 5 4" xfId="764" xr:uid="{00000000-0005-0000-0000-000083060000}"/>
    <cellStyle name="Normal 2 5 4 2" xfId="765" xr:uid="{00000000-0005-0000-0000-000084060000}"/>
    <cellStyle name="Normal 2 5 4 3" xfId="766" xr:uid="{00000000-0005-0000-0000-000085060000}"/>
    <cellStyle name="Normal 2 5 4 4" xfId="767" xr:uid="{00000000-0005-0000-0000-000086060000}"/>
    <cellStyle name="Normal 2 5 5" xfId="768" xr:uid="{00000000-0005-0000-0000-000087060000}"/>
    <cellStyle name="Normal 2 5 6" xfId="769" xr:uid="{00000000-0005-0000-0000-000088060000}"/>
    <cellStyle name="Normal 2 5 7" xfId="770" xr:uid="{00000000-0005-0000-0000-000089060000}"/>
    <cellStyle name="Normal 2 6" xfId="771" xr:uid="{00000000-0005-0000-0000-00008A060000}"/>
    <cellStyle name="Normal 2 6 2" xfId="772" xr:uid="{00000000-0005-0000-0000-00008B060000}"/>
    <cellStyle name="Normal 2 6 2 2" xfId="773" xr:uid="{00000000-0005-0000-0000-00008C060000}"/>
    <cellStyle name="Normal 2 6 2 3" xfId="774" xr:uid="{00000000-0005-0000-0000-00008D060000}"/>
    <cellStyle name="Normal 2 6 2 4" xfId="775" xr:uid="{00000000-0005-0000-0000-00008E060000}"/>
    <cellStyle name="Normal 2 6 3" xfId="776" xr:uid="{00000000-0005-0000-0000-00008F060000}"/>
    <cellStyle name="Normal 2 6 3 2" xfId="777" xr:uid="{00000000-0005-0000-0000-000090060000}"/>
    <cellStyle name="Normal 2 6 3 3" xfId="778" xr:uid="{00000000-0005-0000-0000-000091060000}"/>
    <cellStyle name="Normal 2 6 3 4" xfId="779" xr:uid="{00000000-0005-0000-0000-000092060000}"/>
    <cellStyle name="Normal 2 6 4" xfId="780" xr:uid="{00000000-0005-0000-0000-000093060000}"/>
    <cellStyle name="Normal 2 6 4 2" xfId="781" xr:uid="{00000000-0005-0000-0000-000094060000}"/>
    <cellStyle name="Normal 2 6 4 3" xfId="782" xr:uid="{00000000-0005-0000-0000-000095060000}"/>
    <cellStyle name="Normal 2 6 4 4" xfId="783" xr:uid="{00000000-0005-0000-0000-000096060000}"/>
    <cellStyle name="Normal 2 6 5" xfId="784" xr:uid="{00000000-0005-0000-0000-000097060000}"/>
    <cellStyle name="Normal 2 6 6" xfId="785" xr:uid="{00000000-0005-0000-0000-000098060000}"/>
    <cellStyle name="Normal 2 6 7" xfId="786" xr:uid="{00000000-0005-0000-0000-000099060000}"/>
    <cellStyle name="Normal 2 7" xfId="787" xr:uid="{00000000-0005-0000-0000-00009A060000}"/>
    <cellStyle name="Normal 2 7 2" xfId="788" xr:uid="{00000000-0005-0000-0000-00009B060000}"/>
    <cellStyle name="Normal 2 7 3" xfId="789" xr:uid="{00000000-0005-0000-0000-00009C060000}"/>
    <cellStyle name="Normal 2 7 4" xfId="790" xr:uid="{00000000-0005-0000-0000-00009D060000}"/>
    <cellStyle name="Normal 2 8" xfId="791" xr:uid="{00000000-0005-0000-0000-00009E060000}"/>
    <cellStyle name="Normal 2 8 2" xfId="792" xr:uid="{00000000-0005-0000-0000-00009F060000}"/>
    <cellStyle name="Normal 2 8 3" xfId="793" xr:uid="{00000000-0005-0000-0000-0000A0060000}"/>
    <cellStyle name="Normal 2 8 4" xfId="794" xr:uid="{00000000-0005-0000-0000-0000A1060000}"/>
    <cellStyle name="Normal 2 9" xfId="795" xr:uid="{00000000-0005-0000-0000-0000A2060000}"/>
    <cellStyle name="Normal 2 9 2" xfId="796" xr:uid="{00000000-0005-0000-0000-0000A3060000}"/>
    <cellStyle name="Normal 2 9 3" xfId="797" xr:uid="{00000000-0005-0000-0000-0000A4060000}"/>
    <cellStyle name="Normal 2 9 4" xfId="798" xr:uid="{00000000-0005-0000-0000-0000A5060000}"/>
    <cellStyle name="Normal 20" xfId="799" xr:uid="{00000000-0005-0000-0000-0000A6060000}"/>
    <cellStyle name="Normal 20 2" xfId="800" xr:uid="{00000000-0005-0000-0000-0000A7060000}"/>
    <cellStyle name="Normal 20 3" xfId="801" xr:uid="{00000000-0005-0000-0000-0000A8060000}"/>
    <cellStyle name="Normal 20 4" xfId="802" xr:uid="{00000000-0005-0000-0000-0000A9060000}"/>
    <cellStyle name="Normal 20 5" xfId="803" xr:uid="{00000000-0005-0000-0000-0000AA060000}"/>
    <cellStyle name="Normal 21" xfId="804" xr:uid="{00000000-0005-0000-0000-0000AB060000}"/>
    <cellStyle name="Normal 21 2" xfId="805" xr:uid="{00000000-0005-0000-0000-0000AC060000}"/>
    <cellStyle name="Normal 21 3" xfId="806" xr:uid="{00000000-0005-0000-0000-0000AD060000}"/>
    <cellStyle name="Normal 21 4" xfId="807" xr:uid="{00000000-0005-0000-0000-0000AE060000}"/>
    <cellStyle name="Normal 22" xfId="808" xr:uid="{00000000-0005-0000-0000-0000AF060000}"/>
    <cellStyle name="Normal 22 2" xfId="809" xr:uid="{00000000-0005-0000-0000-0000B0060000}"/>
    <cellStyle name="Normal 22 3" xfId="810" xr:uid="{00000000-0005-0000-0000-0000B1060000}"/>
    <cellStyle name="Normal 22 4" xfId="811" xr:uid="{00000000-0005-0000-0000-0000B2060000}"/>
    <cellStyle name="Normal 23" xfId="812" xr:uid="{00000000-0005-0000-0000-0000B3060000}"/>
    <cellStyle name="Normal 23 2" xfId="813" xr:uid="{00000000-0005-0000-0000-0000B4060000}"/>
    <cellStyle name="Normal 23 3" xfId="814" xr:uid="{00000000-0005-0000-0000-0000B5060000}"/>
    <cellStyle name="Normal 23 4" xfId="815" xr:uid="{00000000-0005-0000-0000-0000B6060000}"/>
    <cellStyle name="Normal 24" xfId="816" xr:uid="{00000000-0005-0000-0000-0000B7060000}"/>
    <cellStyle name="Normal 24 2" xfId="817" xr:uid="{00000000-0005-0000-0000-0000B8060000}"/>
    <cellStyle name="Normal 24 3" xfId="818" xr:uid="{00000000-0005-0000-0000-0000B9060000}"/>
    <cellStyle name="Normal 24 4" xfId="819" xr:uid="{00000000-0005-0000-0000-0000BA060000}"/>
    <cellStyle name="Normal 25" xfId="820" xr:uid="{00000000-0005-0000-0000-0000BB060000}"/>
    <cellStyle name="Normal 25 2" xfId="821" xr:uid="{00000000-0005-0000-0000-0000BC060000}"/>
    <cellStyle name="Normal 25 2 2" xfId="822" xr:uid="{00000000-0005-0000-0000-0000BD060000}"/>
    <cellStyle name="Normal 25 2 3" xfId="823" xr:uid="{00000000-0005-0000-0000-0000BE060000}"/>
    <cellStyle name="Normal 25 2 4" xfId="824" xr:uid="{00000000-0005-0000-0000-0000BF060000}"/>
    <cellStyle name="Normal 25 3" xfId="825" xr:uid="{00000000-0005-0000-0000-0000C0060000}"/>
    <cellStyle name="Normal 25 3 2" xfId="826" xr:uid="{00000000-0005-0000-0000-0000C1060000}"/>
    <cellStyle name="Normal 25 3 3" xfId="827" xr:uid="{00000000-0005-0000-0000-0000C2060000}"/>
    <cellStyle name="Normal 25 3 4" xfId="828" xr:uid="{00000000-0005-0000-0000-0000C3060000}"/>
    <cellStyle name="Normal 25 4" xfId="829" xr:uid="{00000000-0005-0000-0000-0000C4060000}"/>
    <cellStyle name="Normal 25 4 2" xfId="830" xr:uid="{00000000-0005-0000-0000-0000C5060000}"/>
    <cellStyle name="Normal 25 4 3" xfId="831" xr:uid="{00000000-0005-0000-0000-0000C6060000}"/>
    <cellStyle name="Normal 25 4 4" xfId="832" xr:uid="{00000000-0005-0000-0000-0000C7060000}"/>
    <cellStyle name="Normal 25 5" xfId="833" xr:uid="{00000000-0005-0000-0000-0000C8060000}"/>
    <cellStyle name="Normal 25 6" xfId="834" xr:uid="{00000000-0005-0000-0000-0000C9060000}"/>
    <cellStyle name="Normal 25 7" xfId="835" xr:uid="{00000000-0005-0000-0000-0000CA060000}"/>
    <cellStyle name="Normal 26" xfId="836" xr:uid="{00000000-0005-0000-0000-0000CB060000}"/>
    <cellStyle name="Normal 26 2" xfId="837" xr:uid="{00000000-0005-0000-0000-0000CC060000}"/>
    <cellStyle name="Normal 26 3" xfId="838" xr:uid="{00000000-0005-0000-0000-0000CD060000}"/>
    <cellStyle name="Normal 26 4" xfId="839" xr:uid="{00000000-0005-0000-0000-0000CE060000}"/>
    <cellStyle name="Normal 27" xfId="840" xr:uid="{00000000-0005-0000-0000-0000CF060000}"/>
    <cellStyle name="Normal 27 2" xfId="841" xr:uid="{00000000-0005-0000-0000-0000D0060000}"/>
    <cellStyle name="Normal 27 3" xfId="842" xr:uid="{00000000-0005-0000-0000-0000D1060000}"/>
    <cellStyle name="Normal 27 4" xfId="843" xr:uid="{00000000-0005-0000-0000-0000D2060000}"/>
    <cellStyle name="Normal 28" xfId="844" xr:uid="{00000000-0005-0000-0000-0000D3060000}"/>
    <cellStyle name="Normal 28 2" xfId="845" xr:uid="{00000000-0005-0000-0000-0000D4060000}"/>
    <cellStyle name="Normal 28 3" xfId="846" xr:uid="{00000000-0005-0000-0000-0000D5060000}"/>
    <cellStyle name="Normal 28 4" xfId="847" xr:uid="{00000000-0005-0000-0000-0000D6060000}"/>
    <cellStyle name="Normal 29" xfId="848" xr:uid="{00000000-0005-0000-0000-0000D7060000}"/>
    <cellStyle name="Normal 3" xfId="849" xr:uid="{00000000-0005-0000-0000-0000D8060000}"/>
    <cellStyle name="Normal 3 2" xfId="850" xr:uid="{00000000-0005-0000-0000-0000D9060000}"/>
    <cellStyle name="Normal 3 2 10" xfId="851" xr:uid="{00000000-0005-0000-0000-0000DA060000}"/>
    <cellStyle name="Normal 3 2 11" xfId="852" xr:uid="{00000000-0005-0000-0000-0000DB060000}"/>
    <cellStyle name="Normal 3 2 2" xfId="853" xr:uid="{00000000-0005-0000-0000-0000DC060000}"/>
    <cellStyle name="Normal 3 2 2 2" xfId="854" xr:uid="{00000000-0005-0000-0000-0000DD060000}"/>
    <cellStyle name="Normal 3 2 2 2 2" xfId="855" xr:uid="{00000000-0005-0000-0000-0000DE060000}"/>
    <cellStyle name="Normal 3 2 2 2 3" xfId="856" xr:uid="{00000000-0005-0000-0000-0000DF060000}"/>
    <cellStyle name="Normal 3 2 2 2 4" xfId="857" xr:uid="{00000000-0005-0000-0000-0000E0060000}"/>
    <cellStyle name="Normal 3 2 2 3" xfId="858" xr:uid="{00000000-0005-0000-0000-0000E1060000}"/>
    <cellStyle name="Normal 3 2 2 3 2" xfId="859" xr:uid="{00000000-0005-0000-0000-0000E2060000}"/>
    <cellStyle name="Normal 3 2 2 3 3" xfId="860" xr:uid="{00000000-0005-0000-0000-0000E3060000}"/>
    <cellStyle name="Normal 3 2 2 3 4" xfId="861" xr:uid="{00000000-0005-0000-0000-0000E4060000}"/>
    <cellStyle name="Normal 3 2 2 4" xfId="862" xr:uid="{00000000-0005-0000-0000-0000E5060000}"/>
    <cellStyle name="Normal 3 2 2 4 2" xfId="863" xr:uid="{00000000-0005-0000-0000-0000E6060000}"/>
    <cellStyle name="Normal 3 2 2 4 3" xfId="864" xr:uid="{00000000-0005-0000-0000-0000E7060000}"/>
    <cellStyle name="Normal 3 2 2 4 4" xfId="865" xr:uid="{00000000-0005-0000-0000-0000E8060000}"/>
    <cellStyle name="Normal 3 2 2 5" xfId="866" xr:uid="{00000000-0005-0000-0000-0000E9060000}"/>
    <cellStyle name="Normal 3 2 2 6" xfId="867" xr:uid="{00000000-0005-0000-0000-0000EA060000}"/>
    <cellStyle name="Normal 3 2 2 7" xfId="868" xr:uid="{00000000-0005-0000-0000-0000EB060000}"/>
    <cellStyle name="Normal 3 2 3" xfId="869" xr:uid="{00000000-0005-0000-0000-0000EC060000}"/>
    <cellStyle name="Normal 3 2 3 2" xfId="870" xr:uid="{00000000-0005-0000-0000-0000ED060000}"/>
    <cellStyle name="Normal 3 2 3 2 2" xfId="871" xr:uid="{00000000-0005-0000-0000-0000EE060000}"/>
    <cellStyle name="Normal 3 2 3 2 3" xfId="872" xr:uid="{00000000-0005-0000-0000-0000EF060000}"/>
    <cellStyle name="Normal 3 2 3 2 4" xfId="873" xr:uid="{00000000-0005-0000-0000-0000F0060000}"/>
    <cellStyle name="Normal 3 2 3 3" xfId="874" xr:uid="{00000000-0005-0000-0000-0000F1060000}"/>
    <cellStyle name="Normal 3 2 3 3 2" xfId="875" xr:uid="{00000000-0005-0000-0000-0000F2060000}"/>
    <cellStyle name="Normal 3 2 3 3 3" xfId="876" xr:uid="{00000000-0005-0000-0000-0000F3060000}"/>
    <cellStyle name="Normal 3 2 3 3 4" xfId="877" xr:uid="{00000000-0005-0000-0000-0000F4060000}"/>
    <cellStyle name="Normal 3 2 3 4" xfId="878" xr:uid="{00000000-0005-0000-0000-0000F5060000}"/>
    <cellStyle name="Normal 3 2 3 4 2" xfId="879" xr:uid="{00000000-0005-0000-0000-0000F6060000}"/>
    <cellStyle name="Normal 3 2 3 4 3" xfId="880" xr:uid="{00000000-0005-0000-0000-0000F7060000}"/>
    <cellStyle name="Normal 3 2 3 4 4" xfId="881" xr:uid="{00000000-0005-0000-0000-0000F8060000}"/>
    <cellStyle name="Normal 3 2 3 5" xfId="882" xr:uid="{00000000-0005-0000-0000-0000F9060000}"/>
    <cellStyle name="Normal 3 2 3 6" xfId="883" xr:uid="{00000000-0005-0000-0000-0000FA060000}"/>
    <cellStyle name="Normal 3 2 3 7" xfId="884" xr:uid="{00000000-0005-0000-0000-0000FB060000}"/>
    <cellStyle name="Normal 3 2 4" xfId="885" xr:uid="{00000000-0005-0000-0000-0000FC060000}"/>
    <cellStyle name="Normal 3 2 4 2" xfId="886" xr:uid="{00000000-0005-0000-0000-0000FD060000}"/>
    <cellStyle name="Normal 3 2 4 2 2" xfId="887" xr:uid="{00000000-0005-0000-0000-0000FE060000}"/>
    <cellStyle name="Normal 3 2 4 2 3" xfId="888" xr:uid="{00000000-0005-0000-0000-0000FF060000}"/>
    <cellStyle name="Normal 3 2 4 2 4" xfId="889" xr:uid="{00000000-0005-0000-0000-000000070000}"/>
    <cellStyle name="Normal 3 2 4 3" xfId="890" xr:uid="{00000000-0005-0000-0000-000001070000}"/>
    <cellStyle name="Normal 3 2 4 3 2" xfId="891" xr:uid="{00000000-0005-0000-0000-000002070000}"/>
    <cellStyle name="Normal 3 2 4 3 3" xfId="892" xr:uid="{00000000-0005-0000-0000-000003070000}"/>
    <cellStyle name="Normal 3 2 4 3 4" xfId="893" xr:uid="{00000000-0005-0000-0000-000004070000}"/>
    <cellStyle name="Normal 3 2 4 4" xfId="894" xr:uid="{00000000-0005-0000-0000-000005070000}"/>
    <cellStyle name="Normal 3 2 4 4 2" xfId="895" xr:uid="{00000000-0005-0000-0000-000006070000}"/>
    <cellStyle name="Normal 3 2 4 4 3" xfId="896" xr:uid="{00000000-0005-0000-0000-000007070000}"/>
    <cellStyle name="Normal 3 2 4 4 4" xfId="897" xr:uid="{00000000-0005-0000-0000-000008070000}"/>
    <cellStyle name="Normal 3 2 4 5" xfId="898" xr:uid="{00000000-0005-0000-0000-000009070000}"/>
    <cellStyle name="Normal 3 2 4 6" xfId="899" xr:uid="{00000000-0005-0000-0000-00000A070000}"/>
    <cellStyle name="Normal 3 2 4 7" xfId="900" xr:uid="{00000000-0005-0000-0000-00000B070000}"/>
    <cellStyle name="Normal 3 2 5" xfId="901" xr:uid="{00000000-0005-0000-0000-00000C070000}"/>
    <cellStyle name="Normal 3 2 5 2" xfId="902" xr:uid="{00000000-0005-0000-0000-00000D070000}"/>
    <cellStyle name="Normal 3 2 5 2 2" xfId="903" xr:uid="{00000000-0005-0000-0000-00000E070000}"/>
    <cellStyle name="Normal 3 2 5 2 3" xfId="904" xr:uid="{00000000-0005-0000-0000-00000F070000}"/>
    <cellStyle name="Normal 3 2 5 2 4" xfId="905" xr:uid="{00000000-0005-0000-0000-000010070000}"/>
    <cellStyle name="Normal 3 2 5 3" xfId="906" xr:uid="{00000000-0005-0000-0000-000011070000}"/>
    <cellStyle name="Normal 3 2 5 3 2" xfId="907" xr:uid="{00000000-0005-0000-0000-000012070000}"/>
    <cellStyle name="Normal 3 2 5 3 3" xfId="908" xr:uid="{00000000-0005-0000-0000-000013070000}"/>
    <cellStyle name="Normal 3 2 5 3 4" xfId="909" xr:uid="{00000000-0005-0000-0000-000014070000}"/>
    <cellStyle name="Normal 3 2 5 4" xfId="910" xr:uid="{00000000-0005-0000-0000-000015070000}"/>
    <cellStyle name="Normal 3 2 5 4 2" xfId="911" xr:uid="{00000000-0005-0000-0000-000016070000}"/>
    <cellStyle name="Normal 3 2 5 4 3" xfId="912" xr:uid="{00000000-0005-0000-0000-000017070000}"/>
    <cellStyle name="Normal 3 2 5 4 4" xfId="913" xr:uid="{00000000-0005-0000-0000-000018070000}"/>
    <cellStyle name="Normal 3 2 5 5" xfId="914" xr:uid="{00000000-0005-0000-0000-000019070000}"/>
    <cellStyle name="Normal 3 2 5 6" xfId="915" xr:uid="{00000000-0005-0000-0000-00001A070000}"/>
    <cellStyle name="Normal 3 2 5 7" xfId="916" xr:uid="{00000000-0005-0000-0000-00001B070000}"/>
    <cellStyle name="Normal 3 2 6" xfId="917" xr:uid="{00000000-0005-0000-0000-00001C070000}"/>
    <cellStyle name="Normal 3 2 6 2" xfId="918" xr:uid="{00000000-0005-0000-0000-00001D070000}"/>
    <cellStyle name="Normal 3 2 6 3" xfId="919" xr:uid="{00000000-0005-0000-0000-00001E070000}"/>
    <cellStyle name="Normal 3 2 6 4" xfId="920" xr:uid="{00000000-0005-0000-0000-00001F070000}"/>
    <cellStyle name="Normal 3 2 7" xfId="921" xr:uid="{00000000-0005-0000-0000-000020070000}"/>
    <cellStyle name="Normal 3 2 7 2" xfId="922" xr:uid="{00000000-0005-0000-0000-000021070000}"/>
    <cellStyle name="Normal 3 2 7 3" xfId="923" xr:uid="{00000000-0005-0000-0000-000022070000}"/>
    <cellStyle name="Normal 3 2 7 4" xfId="924" xr:uid="{00000000-0005-0000-0000-000023070000}"/>
    <cellStyle name="Normal 3 2 8" xfId="925" xr:uid="{00000000-0005-0000-0000-000024070000}"/>
    <cellStyle name="Normal 3 2 8 2" xfId="926" xr:uid="{00000000-0005-0000-0000-000025070000}"/>
    <cellStyle name="Normal 3 2 8 3" xfId="927" xr:uid="{00000000-0005-0000-0000-000026070000}"/>
    <cellStyle name="Normal 3 2 8 4" xfId="928" xr:uid="{00000000-0005-0000-0000-000027070000}"/>
    <cellStyle name="Normal 3 2 9" xfId="929" xr:uid="{00000000-0005-0000-0000-000028070000}"/>
    <cellStyle name="Normal 30" xfId="7" xr:uid="{00000000-0005-0000-0000-000029070000}"/>
    <cellStyle name="Normal 31" xfId="2054" xr:uid="{E5BC17C9-A98A-4FFD-8E9A-7C11D20008E8}"/>
    <cellStyle name="Normal 4" xfId="930" xr:uid="{00000000-0005-0000-0000-00002A070000}"/>
    <cellStyle name="Normal 4 10" xfId="931" xr:uid="{00000000-0005-0000-0000-00002B070000}"/>
    <cellStyle name="Normal 4 11" xfId="932" xr:uid="{00000000-0005-0000-0000-00002C070000}"/>
    <cellStyle name="Normal 4 12" xfId="933" xr:uid="{00000000-0005-0000-0000-00002D070000}"/>
    <cellStyle name="Normal 4 13" xfId="934" xr:uid="{00000000-0005-0000-0000-00002E070000}"/>
    <cellStyle name="Normal 4 14" xfId="935" xr:uid="{00000000-0005-0000-0000-00002F070000}"/>
    <cellStyle name="Normal 4 15" xfId="936" xr:uid="{00000000-0005-0000-0000-000030070000}"/>
    <cellStyle name="Normal 4 16" xfId="937" xr:uid="{00000000-0005-0000-0000-000031070000}"/>
    <cellStyle name="Normal 4 17" xfId="938" xr:uid="{00000000-0005-0000-0000-000032070000}"/>
    <cellStyle name="Normal 4 18" xfId="939" xr:uid="{00000000-0005-0000-0000-000033070000}"/>
    <cellStyle name="Normal 4 19" xfId="940" xr:uid="{00000000-0005-0000-0000-000034070000}"/>
    <cellStyle name="Normal 4 2" xfId="941" xr:uid="{00000000-0005-0000-0000-000035070000}"/>
    <cellStyle name="Normal 4 20" xfId="942" xr:uid="{00000000-0005-0000-0000-000036070000}"/>
    <cellStyle name="Normal 4 21" xfId="943" xr:uid="{00000000-0005-0000-0000-000037070000}"/>
    <cellStyle name="Normal 4 22" xfId="944" xr:uid="{00000000-0005-0000-0000-000038070000}"/>
    <cellStyle name="Normal 4 23" xfId="945" xr:uid="{00000000-0005-0000-0000-000039070000}"/>
    <cellStyle name="Normal 4 24" xfId="946" xr:uid="{00000000-0005-0000-0000-00003A070000}"/>
    <cellStyle name="Normal 4 25" xfId="947" xr:uid="{00000000-0005-0000-0000-00003B070000}"/>
    <cellStyle name="Normal 4 26" xfId="948" xr:uid="{00000000-0005-0000-0000-00003C070000}"/>
    <cellStyle name="Normal 4 27" xfId="949" xr:uid="{00000000-0005-0000-0000-00003D070000}"/>
    <cellStyle name="Normal 4 28" xfId="950" xr:uid="{00000000-0005-0000-0000-00003E070000}"/>
    <cellStyle name="Normal 4 29" xfId="951" xr:uid="{00000000-0005-0000-0000-00003F070000}"/>
    <cellStyle name="Normal 4 3" xfId="952" xr:uid="{00000000-0005-0000-0000-000040070000}"/>
    <cellStyle name="Normal 4 4" xfId="953" xr:uid="{00000000-0005-0000-0000-000041070000}"/>
    <cellStyle name="Normal 4 5" xfId="954" xr:uid="{00000000-0005-0000-0000-000042070000}"/>
    <cellStyle name="Normal 4 6" xfId="955" xr:uid="{00000000-0005-0000-0000-000043070000}"/>
    <cellStyle name="Normal 4 7" xfId="956" xr:uid="{00000000-0005-0000-0000-000044070000}"/>
    <cellStyle name="Normal 4 8" xfId="957" xr:uid="{00000000-0005-0000-0000-000045070000}"/>
    <cellStyle name="Normal 4 9" xfId="958" xr:uid="{00000000-0005-0000-0000-000046070000}"/>
    <cellStyle name="Normal 5" xfId="959" xr:uid="{00000000-0005-0000-0000-000047070000}"/>
    <cellStyle name="Normal 5 10" xfId="960" xr:uid="{00000000-0005-0000-0000-000048070000}"/>
    <cellStyle name="Normal 5 11" xfId="961" xr:uid="{00000000-0005-0000-0000-000049070000}"/>
    <cellStyle name="Normal 5 12" xfId="962" xr:uid="{00000000-0005-0000-0000-00004A070000}"/>
    <cellStyle name="Normal 5 13" xfId="963" xr:uid="{00000000-0005-0000-0000-00004B070000}"/>
    <cellStyle name="Normal 5 14" xfId="964" xr:uid="{00000000-0005-0000-0000-00004C070000}"/>
    <cellStyle name="Normal 5 15" xfId="965" xr:uid="{00000000-0005-0000-0000-00004D070000}"/>
    <cellStyle name="Normal 5 16" xfId="966" xr:uid="{00000000-0005-0000-0000-00004E070000}"/>
    <cellStyle name="Normal 5 17" xfId="967" xr:uid="{00000000-0005-0000-0000-00004F070000}"/>
    <cellStyle name="Normal 5 18" xfId="968" xr:uid="{00000000-0005-0000-0000-000050070000}"/>
    <cellStyle name="Normal 5 19" xfId="969" xr:uid="{00000000-0005-0000-0000-000051070000}"/>
    <cellStyle name="Normal 5 2" xfId="970" xr:uid="{00000000-0005-0000-0000-000052070000}"/>
    <cellStyle name="Normal 5 20" xfId="971" xr:uid="{00000000-0005-0000-0000-000053070000}"/>
    <cellStyle name="Normal 5 21" xfId="972" xr:uid="{00000000-0005-0000-0000-000054070000}"/>
    <cellStyle name="Normal 5 22" xfId="973" xr:uid="{00000000-0005-0000-0000-000055070000}"/>
    <cellStyle name="Normal 5 23" xfId="974" xr:uid="{00000000-0005-0000-0000-000056070000}"/>
    <cellStyle name="Normal 5 24" xfId="975" xr:uid="{00000000-0005-0000-0000-000057070000}"/>
    <cellStyle name="Normal 5 25" xfId="976" xr:uid="{00000000-0005-0000-0000-000058070000}"/>
    <cellStyle name="Normal 5 26" xfId="977" xr:uid="{00000000-0005-0000-0000-000059070000}"/>
    <cellStyle name="Normal 5 27" xfId="978" xr:uid="{00000000-0005-0000-0000-00005A070000}"/>
    <cellStyle name="Normal 5 28" xfId="979" xr:uid="{00000000-0005-0000-0000-00005B070000}"/>
    <cellStyle name="Normal 5 29" xfId="980" xr:uid="{00000000-0005-0000-0000-00005C070000}"/>
    <cellStyle name="Normal 5 3" xfId="981" xr:uid="{00000000-0005-0000-0000-00005D070000}"/>
    <cellStyle name="Normal 5 4" xfId="982" xr:uid="{00000000-0005-0000-0000-00005E070000}"/>
    <cellStyle name="Normal 5 5" xfId="983" xr:uid="{00000000-0005-0000-0000-00005F070000}"/>
    <cellStyle name="Normal 5 6" xfId="984" xr:uid="{00000000-0005-0000-0000-000060070000}"/>
    <cellStyle name="Normal 5 7" xfId="985" xr:uid="{00000000-0005-0000-0000-000061070000}"/>
    <cellStyle name="Normal 5 8" xfId="986" xr:uid="{00000000-0005-0000-0000-000062070000}"/>
    <cellStyle name="Normal 5 9" xfId="987" xr:uid="{00000000-0005-0000-0000-000063070000}"/>
    <cellStyle name="Normal 6" xfId="988" xr:uid="{00000000-0005-0000-0000-000064070000}"/>
    <cellStyle name="Normal 7" xfId="989" xr:uid="{00000000-0005-0000-0000-000065070000}"/>
    <cellStyle name="Normal 7 10" xfId="990" xr:uid="{00000000-0005-0000-0000-000066070000}"/>
    <cellStyle name="Normal 7 11" xfId="991" xr:uid="{00000000-0005-0000-0000-000067070000}"/>
    <cellStyle name="Normal 7 12" xfId="992" xr:uid="{00000000-0005-0000-0000-000068070000}"/>
    <cellStyle name="Normal 7 13" xfId="993" xr:uid="{00000000-0005-0000-0000-000069070000}"/>
    <cellStyle name="Normal 7 14" xfId="994" xr:uid="{00000000-0005-0000-0000-00006A070000}"/>
    <cellStyle name="Normal 7 15" xfId="995" xr:uid="{00000000-0005-0000-0000-00006B070000}"/>
    <cellStyle name="Normal 7 16" xfId="996" xr:uid="{00000000-0005-0000-0000-00006C070000}"/>
    <cellStyle name="Normal 7 17" xfId="997" xr:uid="{00000000-0005-0000-0000-00006D070000}"/>
    <cellStyle name="Normal 7 18" xfId="998" xr:uid="{00000000-0005-0000-0000-00006E070000}"/>
    <cellStyle name="Normal 7 19" xfId="999" xr:uid="{00000000-0005-0000-0000-00006F070000}"/>
    <cellStyle name="Normal 7 2" xfId="1000" xr:uid="{00000000-0005-0000-0000-000070070000}"/>
    <cellStyle name="Normal 7 20" xfId="1001" xr:uid="{00000000-0005-0000-0000-000071070000}"/>
    <cellStyle name="Normal 7 21" xfId="1002" xr:uid="{00000000-0005-0000-0000-000072070000}"/>
    <cellStyle name="Normal 7 22" xfId="1003" xr:uid="{00000000-0005-0000-0000-000073070000}"/>
    <cellStyle name="Normal 7 23" xfId="1004" xr:uid="{00000000-0005-0000-0000-000074070000}"/>
    <cellStyle name="Normal 7 24" xfId="1005" xr:uid="{00000000-0005-0000-0000-000075070000}"/>
    <cellStyle name="Normal 7 25" xfId="1006" xr:uid="{00000000-0005-0000-0000-000076070000}"/>
    <cellStyle name="Normal 7 26" xfId="1007" xr:uid="{00000000-0005-0000-0000-000077070000}"/>
    <cellStyle name="Normal 7 27" xfId="1008" xr:uid="{00000000-0005-0000-0000-000078070000}"/>
    <cellStyle name="Normal 7 28" xfId="1009" xr:uid="{00000000-0005-0000-0000-000079070000}"/>
    <cellStyle name="Normal 7 29" xfId="1010" xr:uid="{00000000-0005-0000-0000-00007A070000}"/>
    <cellStyle name="Normal 7 3" xfId="1011" xr:uid="{00000000-0005-0000-0000-00007B070000}"/>
    <cellStyle name="Normal 7 30" xfId="1012" xr:uid="{00000000-0005-0000-0000-00007C070000}"/>
    <cellStyle name="Normal 7 4" xfId="1013" xr:uid="{00000000-0005-0000-0000-00007D070000}"/>
    <cellStyle name="Normal 7 5" xfId="1014" xr:uid="{00000000-0005-0000-0000-00007E070000}"/>
    <cellStyle name="Normal 7 6" xfId="1015" xr:uid="{00000000-0005-0000-0000-00007F070000}"/>
    <cellStyle name="Normal 7 7" xfId="1016" xr:uid="{00000000-0005-0000-0000-000080070000}"/>
    <cellStyle name="Normal 7 8" xfId="1017" xr:uid="{00000000-0005-0000-0000-000081070000}"/>
    <cellStyle name="Normal 7 9" xfId="1018" xr:uid="{00000000-0005-0000-0000-000082070000}"/>
    <cellStyle name="Normal 8" xfId="1019" xr:uid="{00000000-0005-0000-0000-000083070000}"/>
    <cellStyle name="Normal 8 10" xfId="1020" xr:uid="{00000000-0005-0000-0000-000084070000}"/>
    <cellStyle name="Normal 8 10 2" xfId="1021" xr:uid="{00000000-0005-0000-0000-000085070000}"/>
    <cellStyle name="Normal 8 10 3" xfId="1022" xr:uid="{00000000-0005-0000-0000-000086070000}"/>
    <cellStyle name="Normal 8 10 4" xfId="1023" xr:uid="{00000000-0005-0000-0000-000087070000}"/>
    <cellStyle name="Normal 8 11" xfId="1024" xr:uid="{00000000-0005-0000-0000-000088070000}"/>
    <cellStyle name="Normal 8 11 2" xfId="1025" xr:uid="{00000000-0005-0000-0000-000089070000}"/>
    <cellStyle name="Normal 8 11 3" xfId="1026" xr:uid="{00000000-0005-0000-0000-00008A070000}"/>
    <cellStyle name="Normal 8 11 4" xfId="1027" xr:uid="{00000000-0005-0000-0000-00008B070000}"/>
    <cellStyle name="Normal 8 12" xfId="1028" xr:uid="{00000000-0005-0000-0000-00008C070000}"/>
    <cellStyle name="Normal 8 12 2" xfId="1029" xr:uid="{00000000-0005-0000-0000-00008D070000}"/>
    <cellStyle name="Normal 8 12 3" xfId="1030" xr:uid="{00000000-0005-0000-0000-00008E070000}"/>
    <cellStyle name="Normal 8 12 4" xfId="1031" xr:uid="{00000000-0005-0000-0000-00008F070000}"/>
    <cellStyle name="Normal 8 13" xfId="1032" xr:uid="{00000000-0005-0000-0000-000090070000}"/>
    <cellStyle name="Normal 8 14" xfId="1033" xr:uid="{00000000-0005-0000-0000-000091070000}"/>
    <cellStyle name="Normal 8 15" xfId="1034" xr:uid="{00000000-0005-0000-0000-000092070000}"/>
    <cellStyle name="Normal 8 2" xfId="1035" xr:uid="{00000000-0005-0000-0000-000093070000}"/>
    <cellStyle name="Normal 8 2 2" xfId="1036" xr:uid="{00000000-0005-0000-0000-000094070000}"/>
    <cellStyle name="Normal 8 2 2 2" xfId="1037" xr:uid="{00000000-0005-0000-0000-000095070000}"/>
    <cellStyle name="Normal 8 2 2 3" xfId="1038" xr:uid="{00000000-0005-0000-0000-000096070000}"/>
    <cellStyle name="Normal 8 2 2 4" xfId="1039" xr:uid="{00000000-0005-0000-0000-000097070000}"/>
    <cellStyle name="Normal 8 2 3" xfId="1040" xr:uid="{00000000-0005-0000-0000-000098070000}"/>
    <cellStyle name="Normal 8 2 3 2" xfId="1041" xr:uid="{00000000-0005-0000-0000-000099070000}"/>
    <cellStyle name="Normal 8 2 3 3" xfId="1042" xr:uid="{00000000-0005-0000-0000-00009A070000}"/>
    <cellStyle name="Normal 8 2 3 4" xfId="1043" xr:uid="{00000000-0005-0000-0000-00009B070000}"/>
    <cellStyle name="Normal 8 2 4" xfId="1044" xr:uid="{00000000-0005-0000-0000-00009C070000}"/>
    <cellStyle name="Normal 8 2 4 2" xfId="1045" xr:uid="{00000000-0005-0000-0000-00009D070000}"/>
    <cellStyle name="Normal 8 2 4 3" xfId="1046" xr:uid="{00000000-0005-0000-0000-00009E070000}"/>
    <cellStyle name="Normal 8 2 4 4" xfId="1047" xr:uid="{00000000-0005-0000-0000-00009F070000}"/>
    <cellStyle name="Normal 8 2 5" xfId="1048" xr:uid="{00000000-0005-0000-0000-0000A0070000}"/>
    <cellStyle name="Normal 8 2 6" xfId="1049" xr:uid="{00000000-0005-0000-0000-0000A1070000}"/>
    <cellStyle name="Normal 8 2 7" xfId="1050" xr:uid="{00000000-0005-0000-0000-0000A2070000}"/>
    <cellStyle name="Normal 8 3" xfId="1051" xr:uid="{00000000-0005-0000-0000-0000A3070000}"/>
    <cellStyle name="Normal 8 3 2" xfId="1052" xr:uid="{00000000-0005-0000-0000-0000A4070000}"/>
    <cellStyle name="Normal 8 3 2 2" xfId="1053" xr:uid="{00000000-0005-0000-0000-0000A5070000}"/>
    <cellStyle name="Normal 8 3 2 3" xfId="1054" xr:uid="{00000000-0005-0000-0000-0000A6070000}"/>
    <cellStyle name="Normal 8 3 2 4" xfId="1055" xr:uid="{00000000-0005-0000-0000-0000A7070000}"/>
    <cellStyle name="Normal 8 3 3" xfId="1056" xr:uid="{00000000-0005-0000-0000-0000A8070000}"/>
    <cellStyle name="Normal 8 3 3 2" xfId="1057" xr:uid="{00000000-0005-0000-0000-0000A9070000}"/>
    <cellStyle name="Normal 8 3 3 3" xfId="1058" xr:uid="{00000000-0005-0000-0000-0000AA070000}"/>
    <cellStyle name="Normal 8 3 3 4" xfId="1059" xr:uid="{00000000-0005-0000-0000-0000AB070000}"/>
    <cellStyle name="Normal 8 3 4" xfId="1060" xr:uid="{00000000-0005-0000-0000-0000AC070000}"/>
    <cellStyle name="Normal 8 3 4 2" xfId="1061" xr:uid="{00000000-0005-0000-0000-0000AD070000}"/>
    <cellStyle name="Normal 8 3 4 3" xfId="1062" xr:uid="{00000000-0005-0000-0000-0000AE070000}"/>
    <cellStyle name="Normal 8 3 4 4" xfId="1063" xr:uid="{00000000-0005-0000-0000-0000AF070000}"/>
    <cellStyle name="Normal 8 3 5" xfId="1064" xr:uid="{00000000-0005-0000-0000-0000B0070000}"/>
    <cellStyle name="Normal 8 3 6" xfId="1065" xr:uid="{00000000-0005-0000-0000-0000B1070000}"/>
    <cellStyle name="Normal 8 3 7" xfId="1066" xr:uid="{00000000-0005-0000-0000-0000B2070000}"/>
    <cellStyle name="Normal 8 4" xfId="1067" xr:uid="{00000000-0005-0000-0000-0000B3070000}"/>
    <cellStyle name="Normal 8 4 2" xfId="1068" xr:uid="{00000000-0005-0000-0000-0000B4070000}"/>
    <cellStyle name="Normal 8 4 2 2" xfId="1069" xr:uid="{00000000-0005-0000-0000-0000B5070000}"/>
    <cellStyle name="Normal 8 4 2 3" xfId="1070" xr:uid="{00000000-0005-0000-0000-0000B6070000}"/>
    <cellStyle name="Normal 8 4 2 4" xfId="1071" xr:uid="{00000000-0005-0000-0000-0000B7070000}"/>
    <cellStyle name="Normal 8 4 3" xfId="1072" xr:uid="{00000000-0005-0000-0000-0000B8070000}"/>
    <cellStyle name="Normal 8 4 3 2" xfId="1073" xr:uid="{00000000-0005-0000-0000-0000B9070000}"/>
    <cellStyle name="Normal 8 4 3 3" xfId="1074" xr:uid="{00000000-0005-0000-0000-0000BA070000}"/>
    <cellStyle name="Normal 8 4 3 4" xfId="1075" xr:uid="{00000000-0005-0000-0000-0000BB070000}"/>
    <cellStyle name="Normal 8 4 4" xfId="1076" xr:uid="{00000000-0005-0000-0000-0000BC070000}"/>
    <cellStyle name="Normal 8 4 4 2" xfId="1077" xr:uid="{00000000-0005-0000-0000-0000BD070000}"/>
    <cellStyle name="Normal 8 4 4 3" xfId="1078" xr:uid="{00000000-0005-0000-0000-0000BE070000}"/>
    <cellStyle name="Normal 8 4 4 4" xfId="1079" xr:uid="{00000000-0005-0000-0000-0000BF070000}"/>
    <cellStyle name="Normal 8 4 5" xfId="1080" xr:uid="{00000000-0005-0000-0000-0000C0070000}"/>
    <cellStyle name="Normal 8 4 6" xfId="1081" xr:uid="{00000000-0005-0000-0000-0000C1070000}"/>
    <cellStyle name="Normal 8 4 7" xfId="1082" xr:uid="{00000000-0005-0000-0000-0000C2070000}"/>
    <cellStyle name="Normal 8 5" xfId="1083" xr:uid="{00000000-0005-0000-0000-0000C3070000}"/>
    <cellStyle name="Normal 8 5 2" xfId="1084" xr:uid="{00000000-0005-0000-0000-0000C4070000}"/>
    <cellStyle name="Normal 8 5 2 2" xfId="1085" xr:uid="{00000000-0005-0000-0000-0000C5070000}"/>
    <cellStyle name="Normal 8 5 2 3" xfId="1086" xr:uid="{00000000-0005-0000-0000-0000C6070000}"/>
    <cellStyle name="Normal 8 5 2 4" xfId="1087" xr:uid="{00000000-0005-0000-0000-0000C7070000}"/>
    <cellStyle name="Normal 8 5 3" xfId="1088" xr:uid="{00000000-0005-0000-0000-0000C8070000}"/>
    <cellStyle name="Normal 8 5 3 2" xfId="1089" xr:uid="{00000000-0005-0000-0000-0000C9070000}"/>
    <cellStyle name="Normal 8 5 3 3" xfId="1090" xr:uid="{00000000-0005-0000-0000-0000CA070000}"/>
    <cellStyle name="Normal 8 5 3 4" xfId="1091" xr:uid="{00000000-0005-0000-0000-0000CB070000}"/>
    <cellStyle name="Normal 8 5 4" xfId="1092" xr:uid="{00000000-0005-0000-0000-0000CC070000}"/>
    <cellStyle name="Normal 8 5 4 2" xfId="1093" xr:uid="{00000000-0005-0000-0000-0000CD070000}"/>
    <cellStyle name="Normal 8 5 4 3" xfId="1094" xr:uid="{00000000-0005-0000-0000-0000CE070000}"/>
    <cellStyle name="Normal 8 5 4 4" xfId="1095" xr:uid="{00000000-0005-0000-0000-0000CF070000}"/>
    <cellStyle name="Normal 8 5 5" xfId="1096" xr:uid="{00000000-0005-0000-0000-0000D0070000}"/>
    <cellStyle name="Normal 8 5 6" xfId="1097" xr:uid="{00000000-0005-0000-0000-0000D1070000}"/>
    <cellStyle name="Normal 8 5 7" xfId="1098" xr:uid="{00000000-0005-0000-0000-0000D2070000}"/>
    <cellStyle name="Normal 8 6" xfId="1099" xr:uid="{00000000-0005-0000-0000-0000D3070000}"/>
    <cellStyle name="Normal 8 6 2" xfId="1100" xr:uid="{00000000-0005-0000-0000-0000D4070000}"/>
    <cellStyle name="Normal 8 6 3" xfId="1101" xr:uid="{00000000-0005-0000-0000-0000D5070000}"/>
    <cellStyle name="Normal 8 6 4" xfId="1102" xr:uid="{00000000-0005-0000-0000-0000D6070000}"/>
    <cellStyle name="Normal 8 7" xfId="1103" xr:uid="{00000000-0005-0000-0000-0000D7070000}"/>
    <cellStyle name="Normal 8 7 2" xfId="1104" xr:uid="{00000000-0005-0000-0000-0000D8070000}"/>
    <cellStyle name="Normal 8 7 3" xfId="1105" xr:uid="{00000000-0005-0000-0000-0000D9070000}"/>
    <cellStyle name="Normal 8 7 4" xfId="1106" xr:uid="{00000000-0005-0000-0000-0000DA070000}"/>
    <cellStyle name="Normal 8 8" xfId="1107" xr:uid="{00000000-0005-0000-0000-0000DB070000}"/>
    <cellStyle name="Normal 8 8 2" xfId="1108" xr:uid="{00000000-0005-0000-0000-0000DC070000}"/>
    <cellStyle name="Normal 8 8 3" xfId="1109" xr:uid="{00000000-0005-0000-0000-0000DD070000}"/>
    <cellStyle name="Normal 8 8 4" xfId="1110" xr:uid="{00000000-0005-0000-0000-0000DE070000}"/>
    <cellStyle name="Normal 8 9" xfId="1111" xr:uid="{00000000-0005-0000-0000-0000DF070000}"/>
    <cellStyle name="Normal 8 9 2" xfId="1112" xr:uid="{00000000-0005-0000-0000-0000E0070000}"/>
    <cellStyle name="Normal 8 9 3" xfId="1113" xr:uid="{00000000-0005-0000-0000-0000E1070000}"/>
    <cellStyle name="Normal 8 9 4" xfId="1114" xr:uid="{00000000-0005-0000-0000-0000E2070000}"/>
    <cellStyle name="Normal 9" xfId="1115" xr:uid="{00000000-0005-0000-0000-0000E3070000}"/>
    <cellStyle name="Normal 9 10" xfId="1116" xr:uid="{00000000-0005-0000-0000-0000E4070000}"/>
    <cellStyle name="Normal 9 11" xfId="1117" xr:uid="{00000000-0005-0000-0000-0000E5070000}"/>
    <cellStyle name="Normal 9 12" xfId="1118" xr:uid="{00000000-0005-0000-0000-0000E6070000}"/>
    <cellStyle name="Normal 9 13" xfId="1119" xr:uid="{00000000-0005-0000-0000-0000E7070000}"/>
    <cellStyle name="Normal 9 14" xfId="1120" xr:uid="{00000000-0005-0000-0000-0000E8070000}"/>
    <cellStyle name="Normal 9 15" xfId="1121" xr:uid="{00000000-0005-0000-0000-0000E9070000}"/>
    <cellStyle name="Normal 9 16" xfId="1122" xr:uid="{00000000-0005-0000-0000-0000EA070000}"/>
    <cellStyle name="Normal 9 17" xfId="1123" xr:uid="{00000000-0005-0000-0000-0000EB070000}"/>
    <cellStyle name="Normal 9 18" xfId="1124" xr:uid="{00000000-0005-0000-0000-0000EC070000}"/>
    <cellStyle name="Normal 9 19" xfId="1125" xr:uid="{00000000-0005-0000-0000-0000ED070000}"/>
    <cellStyle name="Normal 9 2" xfId="1126" xr:uid="{00000000-0005-0000-0000-0000EE070000}"/>
    <cellStyle name="Normal 9 20" xfId="1127" xr:uid="{00000000-0005-0000-0000-0000EF070000}"/>
    <cellStyle name="Normal 9 21" xfId="1128" xr:uid="{00000000-0005-0000-0000-0000F0070000}"/>
    <cellStyle name="Normal 9 22" xfId="1129" xr:uid="{00000000-0005-0000-0000-0000F1070000}"/>
    <cellStyle name="Normal 9 23" xfId="1130" xr:uid="{00000000-0005-0000-0000-0000F2070000}"/>
    <cellStyle name="Normal 9 24" xfId="1131" xr:uid="{00000000-0005-0000-0000-0000F3070000}"/>
    <cellStyle name="Normal 9 25" xfId="1132" xr:uid="{00000000-0005-0000-0000-0000F4070000}"/>
    <cellStyle name="Normal 9 26" xfId="1133" xr:uid="{00000000-0005-0000-0000-0000F5070000}"/>
    <cellStyle name="Normal 9 27" xfId="1134" xr:uid="{00000000-0005-0000-0000-0000F6070000}"/>
    <cellStyle name="Normal 9 28" xfId="1135" xr:uid="{00000000-0005-0000-0000-0000F7070000}"/>
    <cellStyle name="Normal 9 29" xfId="1136" xr:uid="{00000000-0005-0000-0000-0000F8070000}"/>
    <cellStyle name="Normal 9 3" xfId="1137" xr:uid="{00000000-0005-0000-0000-0000F9070000}"/>
    <cellStyle name="Normal 9 4" xfId="1138" xr:uid="{00000000-0005-0000-0000-0000FA070000}"/>
    <cellStyle name="Normal 9 5" xfId="1139" xr:uid="{00000000-0005-0000-0000-0000FB070000}"/>
    <cellStyle name="Normal 9 6" xfId="1140" xr:uid="{00000000-0005-0000-0000-0000FC070000}"/>
    <cellStyle name="Normal 9 7" xfId="1141" xr:uid="{00000000-0005-0000-0000-0000FD070000}"/>
    <cellStyle name="Normal 9 8" xfId="1142" xr:uid="{00000000-0005-0000-0000-0000FE070000}"/>
    <cellStyle name="Normal 9 9" xfId="1143" xr:uid="{00000000-0005-0000-0000-0000FF070000}"/>
    <cellStyle name="Note" xfId="22" builtinId="10" customBuiltin="1"/>
    <cellStyle name="Output" xfId="17" builtinId="21" customBuiltin="1"/>
    <cellStyle name="Percent" xfId="1" builtinId="5"/>
    <cellStyle name="Percent 2" xfId="2056" xr:uid="{BB822F93-6B8C-45FC-9111-67BABFC2A0A4}"/>
    <cellStyle name="Title 2" xfId="49" xr:uid="{00000000-0005-0000-0000-000003080000}"/>
    <cellStyle name="Total" xfId="24" builtinId="25" customBuiltin="1"/>
    <cellStyle name="Warning Text" xfId="21" builtinId="11" customBuiltin="1"/>
  </cellStyles>
  <dxfs count="696">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FF00"/>
        </patternFill>
      </fill>
    </dxf>
    <dxf>
      <fill>
        <patternFill>
          <bgColor rgb="FFFF00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FF00"/>
        </patternFill>
      </fill>
    </dxf>
    <dxf>
      <fill>
        <patternFill>
          <bgColor rgb="FFFF0000"/>
        </patternFill>
      </fill>
    </dxf>
    <dxf>
      <fill>
        <patternFill>
          <bgColor rgb="FF00B050"/>
        </patternFill>
      </fill>
    </dxf>
  </dxfs>
  <tableStyles count="0" defaultTableStyle="TableStyleMedium2" defaultPivotStyle="PivotStyleLight16"/>
  <colors>
    <mruColors>
      <color rgb="FFE14B0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portal.ant.amazon.com/sites/UserLevelPerformance/J8.5/Shared%20Documents/J8.5_Performance_Consolidated_sheet%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UserLevelPerformance/J8.5/Shared%20Documents/J8.5_Performance_Consolidated_sheet%2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share.amazon.com/sites/UserLevelPerformance/SBR/Shared%20Documents/J18.4_SBR_July_Performance_Sheet.xlsx" TargetMode="External"/><Relationship Id="rId1" Type="http://schemas.openxmlformats.org/officeDocument/2006/relationships/externalLinkPath" Target="J18.4_SBR_July_Performance_Sheet.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rppatnai/Downloads/sbr_Perf_all_bundles_results/Icewine/consolidated.csv"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br_Perf_all_bundles_results/Muscat/consolidated.csv"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br_Perf_all_bundles_results/Stinger/consolidated.csv"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br_Perf_all_bundles_results/Jaeger/consolidated.csv"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br_Perf_all_bundles_results/Eanab/consolidated.csv"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br_Perf_all_bundles_results/Whisky/consolidated.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_Manual_New"/>
      <sheetName val="P3_Manual"/>
      <sheetName val="P3(Stopwatch)_Automation_New"/>
      <sheetName val="P3(Stopwatch)_Automation (2)"/>
      <sheetName val="P2Automation_New"/>
      <sheetName val="P2Stopwatch"/>
      <sheetName val="P1+P2 JPCN_Automation (2)"/>
      <sheetName val="P1_Automation (2)"/>
      <sheetName val="P3(Stopwatch)_Automation"/>
      <sheetName val="P2Automation"/>
      <sheetName val="P1+P2 JPCN_Automation"/>
      <sheetName val="P1_Automation"/>
      <sheetName val="Introduction"/>
      <sheetName val="Critical_Latin_P1(Video)"/>
      <sheetName val="Critical_JP_CN_P1(Video)"/>
      <sheetName val="Automation_sheet"/>
      <sheetName val="P1"/>
      <sheetName val="P1+P2 JPCN"/>
      <sheetName val="P3(Stopwatch)"/>
      <sheetName val="J8_New_Feature"/>
      <sheetName val="OOBE-Scenarios"/>
      <sheetName val="Store Front "/>
      <sheetName val="Wifi(Stopwatch)"/>
      <sheetName val="J8_Automation_sheet"/>
      <sheetName val="YJ_Automation"/>
      <sheetName val="J61_Core_Graph_Automation"/>
      <sheetName val="Constants"/>
      <sheetName val="J7.1Automation"/>
      <sheetName val="J6.5_Automation_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B1">
            <v>8.0000000000000002E-3</v>
          </cell>
        </row>
      </sheetData>
      <sheetData sheetId="27"/>
      <sheetData sheetId="2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3_Manual_New"/>
      <sheetName val="P3_Manual"/>
      <sheetName val="P3(Stopwatch)_Automation_New"/>
      <sheetName val="P3(Stopwatch)_Automation (2)"/>
      <sheetName val="P2Automation_New"/>
      <sheetName val="P2Stopwatch"/>
      <sheetName val="P1+P2 JPCN_Automation (2)"/>
      <sheetName val="P1_Automation (2)"/>
      <sheetName val="P3(Stopwatch)_Automation"/>
      <sheetName val="P2Automation"/>
      <sheetName val="P1+P2 JPCN_Automation"/>
      <sheetName val="P1_Automation"/>
      <sheetName val="Introduction"/>
      <sheetName val="Critical_Latin_P1(Video)"/>
      <sheetName val="Critical_JP_CN_P1(Video)"/>
      <sheetName val="Automation_sheet"/>
      <sheetName val="P1"/>
      <sheetName val="P1+P2 JPCN"/>
      <sheetName val="P3(Stopwatch)"/>
      <sheetName val="J8_New_Feature"/>
      <sheetName val="OOBE-Scenarios"/>
      <sheetName val="Store Front "/>
      <sheetName val="Wifi(Stopwatch)"/>
      <sheetName val="J8_Automation_sheet"/>
      <sheetName val="YJ_Automation"/>
      <sheetName val="J61_Core_Graph_Automation"/>
      <sheetName val="Constants"/>
      <sheetName val="J7.1Automation"/>
      <sheetName val="J6.5_Automation_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1">
          <cell r="B1">
            <v>8.0000000000000002E-3</v>
          </cell>
        </row>
      </sheetData>
      <sheetData sheetId="27"/>
      <sheetData sheetId="2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ntroduction"/>
      <sheetName val="P0"/>
      <sheetName val="P0_Seabreeze"/>
      <sheetName val="P0 Pisco &amp; Barolo"/>
      <sheetName val="Canvas and Structured "/>
      <sheetName val="P1(Stopwatch) (2)"/>
      <sheetName val="P1(Stopwatch)"/>
      <sheetName val="P2(Stopwatch) (2)"/>
      <sheetName val="P2(Stopwatch)"/>
      <sheetName val="P3(Stopwatch)"/>
      <sheetName val="Decanter QA"/>
      <sheetName val="DecanterOOBE Perf scenarios"/>
      <sheetName val="With_750Contents"/>
      <sheetName val="Double Tap "/>
      <sheetName val="Font Size"/>
      <sheetName val="P1_P2_P3_Automation"/>
      <sheetName val="Grok"/>
      <sheetName val="P1-P3_New_KPI"/>
      <sheetName val="KKE"/>
    </sheetNames>
    <sheetDataSet>
      <sheetData sheetId="0"/>
      <sheetData sheetId="1">
        <row r="3">
          <cell r="CVW3">
            <v>1.3169999999999999</v>
          </cell>
          <cell r="CVX3"/>
          <cell r="CVY3">
            <v>1.2949999999999999</v>
          </cell>
        </row>
        <row r="4">
          <cell r="CVW4">
            <v>1.2889999999999999</v>
          </cell>
          <cell r="CVX4"/>
          <cell r="CVY4">
            <v>1.2789999999999999</v>
          </cell>
        </row>
        <row r="5">
          <cell r="CVW5" t="str">
            <v>Blocked</v>
          </cell>
          <cell r="CVX5"/>
          <cell r="CVY5">
            <v>1.339</v>
          </cell>
        </row>
        <row r="6">
          <cell r="CVW6">
            <v>1.232</v>
          </cell>
          <cell r="CVX6"/>
          <cell r="CVY6">
            <v>1.25</v>
          </cell>
        </row>
        <row r="7">
          <cell r="CVW7" t="str">
            <v>Blocked</v>
          </cell>
          <cell r="CVX7"/>
          <cell r="CVY7">
            <v>1.329</v>
          </cell>
        </row>
        <row r="8">
          <cell r="CVW8">
            <v>1.2490000000000001</v>
          </cell>
          <cell r="CVX8"/>
          <cell r="CVY8">
            <v>1.2490000000000001</v>
          </cell>
        </row>
        <row r="9">
          <cell r="CVW9">
            <v>1.25</v>
          </cell>
          <cell r="CVX9"/>
          <cell r="CVY9">
            <v>1.26</v>
          </cell>
        </row>
        <row r="10">
          <cell r="CVW10">
            <v>1.319</v>
          </cell>
          <cell r="CVX10"/>
          <cell r="CVY10">
            <v>1.35</v>
          </cell>
        </row>
        <row r="11">
          <cell r="CVW11">
            <v>1.476</v>
          </cell>
          <cell r="CVX11"/>
          <cell r="CVY11">
            <v>1.4730000000000001</v>
          </cell>
        </row>
        <row r="12">
          <cell r="CVW12">
            <v>0.83</v>
          </cell>
          <cell r="CVX12"/>
          <cell r="CVY12">
            <v>0.82499999999999996</v>
          </cell>
        </row>
        <row r="13">
          <cell r="CVW13">
            <v>0.83599999999999997</v>
          </cell>
          <cell r="CVX13"/>
          <cell r="CVY13">
            <v>0.83399999999999996</v>
          </cell>
        </row>
        <row r="14">
          <cell r="CVW14">
            <v>0.90400000000000003</v>
          </cell>
          <cell r="CVX14"/>
          <cell r="CVY14">
            <v>0.88500000000000001</v>
          </cell>
        </row>
        <row r="15">
          <cell r="CVW15">
            <v>1.052</v>
          </cell>
          <cell r="CVX15"/>
          <cell r="CVY15">
            <v>1.03</v>
          </cell>
        </row>
        <row r="16">
          <cell r="CVW16">
            <v>0.82799999999999996</v>
          </cell>
          <cell r="CVX16"/>
          <cell r="CVY16">
            <v>0.81899999999999995</v>
          </cell>
        </row>
        <row r="17">
          <cell r="CVW17">
            <v>0.7</v>
          </cell>
          <cell r="CVX17"/>
          <cell r="CVY17">
            <v>0.71399999999999997</v>
          </cell>
        </row>
        <row r="18">
          <cell r="CVW18">
            <v>1.395</v>
          </cell>
          <cell r="CVX18"/>
          <cell r="CVY18">
            <v>1.389</v>
          </cell>
        </row>
        <row r="19">
          <cell r="CVW19">
            <v>1.3919999999999999</v>
          </cell>
          <cell r="CVX19"/>
          <cell r="CVY19">
            <v>1.381</v>
          </cell>
        </row>
        <row r="20">
          <cell r="CVW20">
            <v>0.47899999999999998</v>
          </cell>
          <cell r="CVX20"/>
          <cell r="CVY20">
            <v>0.47799999999999998</v>
          </cell>
        </row>
        <row r="21">
          <cell r="CVW21">
            <v>0.55000000000000004</v>
          </cell>
          <cell r="CVX21"/>
          <cell r="CVY21">
            <v>0.55600000000000005</v>
          </cell>
        </row>
        <row r="22">
          <cell r="CVW22">
            <v>0.49299999999999999</v>
          </cell>
          <cell r="CVX22"/>
          <cell r="CVY22">
            <v>0.47499999999999998</v>
          </cell>
        </row>
        <row r="23">
          <cell r="CVW23">
            <v>0.54100000000000004</v>
          </cell>
          <cell r="CVX23"/>
          <cell r="CVY23">
            <v>0.55000000000000004</v>
          </cell>
        </row>
        <row r="24">
          <cell r="CVW24">
            <v>0.46100000000000002</v>
          </cell>
          <cell r="CVX24"/>
          <cell r="CVY24">
            <v>0.45300000000000001</v>
          </cell>
        </row>
        <row r="25">
          <cell r="CVW25">
            <v>0.45300000000000001</v>
          </cell>
          <cell r="CVX25"/>
          <cell r="CVY25">
            <v>0.47399999999999998</v>
          </cell>
        </row>
        <row r="26">
          <cell r="CVW26">
            <v>0.47099999999999997</v>
          </cell>
          <cell r="CVX26"/>
          <cell r="CVY26">
            <v>0.47599999999999998</v>
          </cell>
        </row>
        <row r="27">
          <cell r="CVW27">
            <v>0.48099999999999998</v>
          </cell>
          <cell r="CVX27"/>
          <cell r="CVY27">
            <v>0.47099999999999997</v>
          </cell>
        </row>
        <row r="28">
          <cell r="CVW28">
            <v>0.47899999999999998</v>
          </cell>
          <cell r="CVX28"/>
          <cell r="CVY28">
            <v>0.47199999999999998</v>
          </cell>
        </row>
        <row r="29">
          <cell r="CVW29">
            <v>0.47699999999999998</v>
          </cell>
          <cell r="CVX29"/>
          <cell r="CVY29">
            <v>0.47</v>
          </cell>
        </row>
        <row r="30">
          <cell r="CVW30">
            <v>1.2609999999999999</v>
          </cell>
          <cell r="CVX30"/>
          <cell r="CVY30">
            <v>1.25</v>
          </cell>
        </row>
        <row r="31">
          <cell r="CVW31">
            <v>0.89100000000000001</v>
          </cell>
          <cell r="CVX31"/>
          <cell r="CVY31">
            <v>0.9</v>
          </cell>
        </row>
        <row r="32">
          <cell r="CVW32">
            <v>0.70299999999999996</v>
          </cell>
          <cell r="CVX32"/>
          <cell r="CVY32">
            <v>0.70199999999999996</v>
          </cell>
        </row>
        <row r="33">
          <cell r="CVW33">
            <v>1</v>
          </cell>
          <cell r="CVX33"/>
          <cell r="CVY33">
            <v>1.012</v>
          </cell>
        </row>
        <row r="34">
          <cell r="CVW34">
            <v>1.1830000000000001</v>
          </cell>
          <cell r="CVX34"/>
          <cell r="CVY34">
            <v>1.1919999999999999</v>
          </cell>
        </row>
        <row r="35">
          <cell r="CVW35"/>
          <cell r="CVX35">
            <v>2.09</v>
          </cell>
          <cell r="CVY35"/>
        </row>
        <row r="36">
          <cell r="CVW36"/>
          <cell r="CVX36">
            <v>1.96</v>
          </cell>
          <cell r="CVY36"/>
        </row>
      </sheetData>
      <sheetData sheetId="2">
        <row r="3">
          <cell r="BU3" t="str">
            <v>3. Missing baseline</v>
          </cell>
        </row>
        <row r="4">
          <cell r="BU4" t="str">
            <v>3. Missing baseline</v>
          </cell>
        </row>
        <row r="5">
          <cell r="BU5" t="str">
            <v>3. Missing baseline</v>
          </cell>
        </row>
        <row r="6">
          <cell r="BU6" t="str">
            <v>3. Missing baseline</v>
          </cell>
        </row>
        <row r="7">
          <cell r="BU7" t="str">
            <v>3. Missing baseline</v>
          </cell>
        </row>
        <row r="8">
          <cell r="BU8" t="str">
            <v>3. Missing baseline</v>
          </cell>
        </row>
        <row r="9">
          <cell r="BU9" t="str">
            <v>3. Missing baseline</v>
          </cell>
        </row>
        <row r="10">
          <cell r="BU10" t="str">
            <v>3. Missing baseline</v>
          </cell>
        </row>
        <row r="11">
          <cell r="BU11" t="str">
            <v>3. Missing baseline</v>
          </cell>
        </row>
        <row r="12">
          <cell r="BU12" t="str">
            <v>3. Missing baseline</v>
          </cell>
        </row>
        <row r="13">
          <cell r="BU13" t="str">
            <v>3. Missing baseline</v>
          </cell>
        </row>
        <row r="14">
          <cell r="BU14" t="str">
            <v>3. Missing baseline</v>
          </cell>
        </row>
        <row r="15">
          <cell r="BU15" t="str">
            <v>3. Missing baseline</v>
          </cell>
        </row>
        <row r="16">
          <cell r="BU16" t="str">
            <v>3. Missing baseline</v>
          </cell>
        </row>
        <row r="17">
          <cell r="BU17" t="str">
            <v>3. Missing baseline</v>
          </cell>
        </row>
        <row r="18">
          <cell r="BU18" t="str">
            <v>2. Within 10% deviation from baseline</v>
          </cell>
        </row>
        <row r="19">
          <cell r="BU19" t="str">
            <v>2. Within 10% deviation from baseline</v>
          </cell>
        </row>
        <row r="20">
          <cell r="BU20" t="str">
            <v>2. Within 10% deviation from baseline</v>
          </cell>
        </row>
        <row r="21">
          <cell r="BU21" t="str">
            <v>2. Within 10% deviation from baseline</v>
          </cell>
        </row>
        <row r="22">
          <cell r="BU22" t="str">
            <v>2. Within 10% deviation from baseline</v>
          </cell>
        </row>
        <row r="23">
          <cell r="BU23" t="str">
            <v>2. Within 10% deviation from baseline</v>
          </cell>
        </row>
        <row r="24">
          <cell r="BU24" t="str">
            <v xml:space="preserve">1. Better than baseline </v>
          </cell>
        </row>
        <row r="25">
          <cell r="BU25" t="str">
            <v>2. Within 10% deviation from baseline</v>
          </cell>
        </row>
        <row r="26">
          <cell r="BU26" t="str">
            <v>2. Within 10% deviation from baseline</v>
          </cell>
        </row>
        <row r="27">
          <cell r="BU27" t="str">
            <v>3. Missing baseline</v>
          </cell>
        </row>
        <row r="28">
          <cell r="BU28" t="str">
            <v>2. Within 10% deviation from baseline</v>
          </cell>
        </row>
        <row r="29">
          <cell r="BU29" t="str">
            <v>2. Within 10% deviation from baseline</v>
          </cell>
        </row>
        <row r="30">
          <cell r="BU30" t="str">
            <v xml:space="preserve">1. Better than baseline </v>
          </cell>
        </row>
        <row r="31">
          <cell r="BU31" t="str">
            <v>2. Within 10% deviation from baseline</v>
          </cell>
        </row>
        <row r="32">
          <cell r="BU32" t="str">
            <v>2. Within 10% deviation from baseline</v>
          </cell>
        </row>
        <row r="33">
          <cell r="BU33" t="str">
            <v xml:space="preserve">1. Better than baseline </v>
          </cell>
        </row>
        <row r="34">
          <cell r="BU34" t="str">
            <v>3. Missing baseline</v>
          </cell>
        </row>
        <row r="35">
          <cell r="BU35" t="str">
            <v>2. Within 10% deviation from baseline</v>
          </cell>
        </row>
        <row r="36">
          <cell r="BU36" t="str">
            <v>3. Missing baseline</v>
          </cell>
        </row>
        <row r="37">
          <cell r="BU37" t="str">
            <v>2. Within 10% deviation from baseline</v>
          </cell>
        </row>
        <row r="38">
          <cell r="BU38" t="str">
            <v>3. Missing baseline</v>
          </cell>
        </row>
        <row r="39">
          <cell r="BU39" t="str">
            <v>3. Missing baseline</v>
          </cell>
        </row>
        <row r="40">
          <cell r="BU40" t="str">
            <v>3. Missing baseline</v>
          </cell>
        </row>
        <row r="41">
          <cell r="BU41" t="str">
            <v>3. Missing baseline</v>
          </cell>
        </row>
        <row r="42">
          <cell r="BU42" t="str">
            <v>3. Missing baseline</v>
          </cell>
        </row>
        <row r="43">
          <cell r="BU43" t="str">
            <v>3. Missing baseline</v>
          </cell>
        </row>
        <row r="44">
          <cell r="BU44" t="str">
            <v>2. Within 10% deviation from baseline</v>
          </cell>
        </row>
        <row r="45">
          <cell r="BU45" t="str">
            <v>3. Missing baseline</v>
          </cell>
        </row>
        <row r="46">
          <cell r="BU46" t="str">
            <v xml:space="preserve">1. Better than baseline </v>
          </cell>
        </row>
        <row r="47">
          <cell r="BU47" t="str">
            <v>2. Within 10% deviation from baseline</v>
          </cell>
        </row>
        <row r="48">
          <cell r="BU48" t="str">
            <v>2. Within 10% deviation from baseline</v>
          </cell>
        </row>
        <row r="49">
          <cell r="BU49" t="str">
            <v xml:space="preserve">1. Better than baseline </v>
          </cell>
        </row>
        <row r="50">
          <cell r="BU50" t="str">
            <v>2. Within 10% deviation from baseline</v>
          </cell>
        </row>
        <row r="51">
          <cell r="BU51" t="str">
            <v xml:space="preserve">1. Better than baseline </v>
          </cell>
        </row>
        <row r="52">
          <cell r="BU52" t="str">
            <v xml:space="preserve">1. Better than baseline </v>
          </cell>
        </row>
        <row r="53">
          <cell r="BU53" t="str">
            <v>2. Within 10% deviation from baseline</v>
          </cell>
        </row>
        <row r="54">
          <cell r="BU54" t="str">
            <v>2. Within 10% deviation from baseline</v>
          </cell>
        </row>
        <row r="55">
          <cell r="BU55" t="str">
            <v>2. Within 10% deviation from baseline</v>
          </cell>
        </row>
        <row r="56">
          <cell r="BU56" t="str">
            <v>3. Missing baseline</v>
          </cell>
        </row>
        <row r="57">
          <cell r="BU57" t="str">
            <v xml:space="preserve">1. Better than baseline </v>
          </cell>
        </row>
        <row r="58">
          <cell r="BU58" t="str">
            <v xml:space="preserve">1. Better than baseline </v>
          </cell>
        </row>
        <row r="59">
          <cell r="BU59" t="str">
            <v>3. Missing baseline</v>
          </cell>
        </row>
        <row r="60">
          <cell r="BU60" t="str">
            <v>3. Missing baseline</v>
          </cell>
        </row>
        <row r="61">
          <cell r="BU61" t="str">
            <v>2. Within 10% deviation from baseline</v>
          </cell>
        </row>
        <row r="62">
          <cell r="BU62" t="str">
            <v xml:space="preserve">1. Better than baseline </v>
          </cell>
        </row>
        <row r="63">
          <cell r="BU63" t="str">
            <v>3. Missing baseline</v>
          </cell>
        </row>
        <row r="64">
          <cell r="BU64" t="str">
            <v xml:space="preserve">1. Better than baseline </v>
          </cell>
        </row>
        <row r="65">
          <cell r="BU65" t="str">
            <v>2. Within 10% deviation from baseline</v>
          </cell>
        </row>
      </sheetData>
      <sheetData sheetId="3">
        <row r="5">
          <cell r="CP5"/>
        </row>
        <row r="6">
          <cell r="CP6"/>
        </row>
        <row r="7">
          <cell r="CP7"/>
        </row>
        <row r="8">
          <cell r="CP8"/>
        </row>
        <row r="9">
          <cell r="CP9"/>
        </row>
        <row r="10">
          <cell r="CP10"/>
        </row>
        <row r="11">
          <cell r="CP11"/>
        </row>
        <row r="12">
          <cell r="CP12"/>
        </row>
        <row r="13">
          <cell r="CP13"/>
        </row>
        <row r="14">
          <cell r="CP14"/>
        </row>
        <row r="15">
          <cell r="CP15"/>
        </row>
        <row r="16">
          <cell r="CP16"/>
        </row>
        <row r="17">
          <cell r="CP17"/>
        </row>
        <row r="18">
          <cell r="CP18"/>
        </row>
        <row r="19">
          <cell r="CP19"/>
        </row>
        <row r="20">
          <cell r="CP20"/>
        </row>
        <row r="21">
          <cell r="CP21"/>
        </row>
        <row r="22">
          <cell r="CP22"/>
        </row>
        <row r="23">
          <cell r="CP23"/>
        </row>
        <row r="24">
          <cell r="CP24"/>
        </row>
      </sheetData>
      <sheetData sheetId="4"/>
      <sheetData sheetId="5"/>
      <sheetData sheetId="6"/>
      <sheetData sheetId="7"/>
      <sheetData sheetId="8"/>
      <sheetData sheetId="9"/>
      <sheetData sheetId="10"/>
      <sheetData sheetId="11"/>
      <sheetData sheetId="12"/>
      <sheetData sheetId="13"/>
      <sheetData sheetId="14"/>
      <sheetData sheetId="15">
        <row r="3">
          <cell r="CAO3">
            <v>0.13365384615384615</v>
          </cell>
          <cell r="CAP3"/>
          <cell r="CAQ3" t="str">
            <v>SBR-32887</v>
          </cell>
          <cell r="CAR3"/>
          <cell r="CAS3"/>
          <cell r="CAT3" t="str">
            <v>1. Better than baseline</v>
          </cell>
          <cell r="CAU3" t="str">
            <v>2. Within 10% deviation from baseline</v>
          </cell>
          <cell r="CAV3" t="str">
            <v xml:space="preserve">1. Better than baseline </v>
          </cell>
          <cell r="CAW3" t="str">
            <v xml:space="preserve">1. Better than baseline </v>
          </cell>
          <cell r="CAX3" t="str">
            <v xml:space="preserve">1. Better than baseline </v>
          </cell>
          <cell r="CAY3" t="str">
            <v>3. Missing baseline</v>
          </cell>
          <cell r="CAZ3" t="str">
            <v>3. Missing baseline</v>
          </cell>
          <cell r="CBA3" t="str">
            <v>3. Missing baseline</v>
          </cell>
          <cell r="CBB3" t="str">
            <v>2. Within 10% deviation from baseline</v>
          </cell>
          <cell r="CBC3" t="str">
            <v>2. Within 10% deviation from baseline</v>
          </cell>
          <cell r="CBD3" t="str">
            <v xml:space="preserve">1. Better than baseline </v>
          </cell>
        </row>
        <row r="4">
          <cell r="CAO4">
            <v>0.30167597765363141</v>
          </cell>
          <cell r="CAP4"/>
          <cell r="CAQ4"/>
          <cell r="CAR4"/>
          <cell r="CAS4"/>
          <cell r="CAT4" t="str">
            <v>2. Within 10% deviation from baseline</v>
          </cell>
          <cell r="CAU4" t="str">
            <v>2. Within 10% deviation from baseline</v>
          </cell>
          <cell r="CAV4" t="str">
            <v>2. Within 10% deviation from baseline</v>
          </cell>
          <cell r="CAW4" t="str">
            <v>2. Within 10% deviation from baseline</v>
          </cell>
          <cell r="CAX4" t="str">
            <v>2. Within 10% deviation from baseline</v>
          </cell>
          <cell r="CAY4" t="str">
            <v>2. Within 10% deviation from baseline</v>
          </cell>
          <cell r="CAZ4" t="str">
            <v>2. Within 10% deviation from baseline</v>
          </cell>
          <cell r="CBA4" t="str">
            <v>3. Missing baseline</v>
          </cell>
          <cell r="CBB4" t="str">
            <v>3. Missing baseline</v>
          </cell>
          <cell r="CBC4" t="str">
            <v>3. Missing baseline</v>
          </cell>
          <cell r="CBD4" t="str">
            <v>2. Within 10% deviation from baseline</v>
          </cell>
        </row>
        <row r="5">
          <cell r="CAO5">
            <v>0.14600550964187325</v>
          </cell>
          <cell r="CAP5"/>
          <cell r="CAQ5"/>
          <cell r="CAR5"/>
          <cell r="CAS5"/>
          <cell r="CAT5" t="str">
            <v>2. Within 10% deviation from baseline</v>
          </cell>
          <cell r="CAU5" t="str">
            <v xml:space="preserve">1. Better than baseline </v>
          </cell>
          <cell r="CAV5" t="str">
            <v xml:space="preserve">1. Better than baseline </v>
          </cell>
          <cell r="CAW5" t="str">
            <v xml:space="preserve">1. Better than baseline </v>
          </cell>
          <cell r="CAX5" t="str">
            <v>2. Within 10% deviation from baseline</v>
          </cell>
          <cell r="CAY5" t="str">
            <v xml:space="preserve">1. Better than baseline </v>
          </cell>
          <cell r="CAZ5" t="str">
            <v>2. Within 10% deviation from baseline</v>
          </cell>
          <cell r="CBA5" t="str">
            <v>3. Missing baseline</v>
          </cell>
          <cell r="CBB5" t="str">
            <v>3. Missing baseline</v>
          </cell>
          <cell r="CBC5" t="str">
            <v>3. Missing baseline</v>
          </cell>
          <cell r="CBD5" t="str">
            <v xml:space="preserve">1. Better than baseline </v>
          </cell>
        </row>
        <row r="6">
          <cell r="CAO6">
            <v>-0.29911504424778751</v>
          </cell>
          <cell r="CAP6"/>
          <cell r="CAQ6" t="str">
            <v>SBR-31803</v>
          </cell>
          <cell r="CAR6"/>
          <cell r="CAS6"/>
          <cell r="CAT6" t="str">
            <v>1. Better than baseline</v>
          </cell>
          <cell r="CAU6" t="str">
            <v>2. Within 10% deviation from baseline</v>
          </cell>
          <cell r="CAV6" t="str">
            <v xml:space="preserve">1. Better than baseline </v>
          </cell>
          <cell r="CAW6" t="str">
            <v xml:space="preserve">1. Better than baseline </v>
          </cell>
          <cell r="CAX6" t="str">
            <v xml:space="preserve">1. Better than baseline </v>
          </cell>
          <cell r="CAY6" t="str">
            <v>2. Within 10% deviation from baseline</v>
          </cell>
          <cell r="CAZ6" t="str">
            <v>3. Missing baseline</v>
          </cell>
          <cell r="CBA6" t="str">
            <v>3. Missing baseline</v>
          </cell>
          <cell r="CBB6" t="str">
            <v xml:space="preserve">1. Better than baseline </v>
          </cell>
          <cell r="CBC6" t="str">
            <v xml:space="preserve">1. Better than baseline </v>
          </cell>
          <cell r="CBD6" t="str">
            <v>2. Within 10% deviation from baseline</v>
          </cell>
        </row>
        <row r="7">
          <cell r="CAO7">
            <v>6.5217391304347894E-2</v>
          </cell>
          <cell r="CAP7"/>
          <cell r="CAQ7"/>
          <cell r="CAR7"/>
          <cell r="CAS7"/>
          <cell r="CAT7" t="str">
            <v>2. Within 10% deviation from baseline</v>
          </cell>
          <cell r="CAU7" t="str">
            <v>2. Within 10% deviation from baseline</v>
          </cell>
          <cell r="CAV7" t="str">
            <v xml:space="preserve">1. Better than baseline </v>
          </cell>
          <cell r="CAW7" t="str">
            <v xml:space="preserve">1. Better than baseline </v>
          </cell>
          <cell r="CAX7" t="str">
            <v xml:space="preserve">1. Better than baseline </v>
          </cell>
          <cell r="CAY7" t="str">
            <v>3. Missing baseline</v>
          </cell>
          <cell r="CAZ7" t="str">
            <v>2. Within 10% deviation from baseline</v>
          </cell>
          <cell r="CBA7" t="str">
            <v>2. Within 10% deviation from baseline</v>
          </cell>
          <cell r="CBB7" t="str">
            <v>2. Within 10% deviation from baseline</v>
          </cell>
          <cell r="CBC7" t="str">
            <v>3. Missing baseline</v>
          </cell>
          <cell r="CBD7" t="str">
            <v>2. Within 10% deviation from baseline</v>
          </cell>
        </row>
        <row r="8">
          <cell r="CAO8">
            <v>0.41333333333333333</v>
          </cell>
          <cell r="CAP8"/>
          <cell r="CAQ8"/>
          <cell r="CAR8"/>
          <cell r="CAS8"/>
          <cell r="CAT8" t="str">
            <v>2. Within 10% deviation from baseline</v>
          </cell>
          <cell r="CAU8" t="str">
            <v xml:space="preserve">1. Better than baseline </v>
          </cell>
          <cell r="CAV8" t="str">
            <v>2. Within 10% deviation from baseline</v>
          </cell>
          <cell r="CAW8" t="str">
            <v xml:space="preserve">1. Better than baseline </v>
          </cell>
          <cell r="CAX8" t="str">
            <v xml:space="preserve">1. Better than baseline </v>
          </cell>
          <cell r="CAY8" t="str">
            <v xml:space="preserve">1. Better than baseline </v>
          </cell>
          <cell r="CAZ8" t="str">
            <v>2. Within 10% deviation from baseline</v>
          </cell>
          <cell r="CBA8" t="str">
            <v>3. Missing baseline</v>
          </cell>
          <cell r="CBB8" t="str">
            <v>3. Missing baseline</v>
          </cell>
          <cell r="CBC8" t="str">
            <v xml:space="preserve">1. Better than baseline </v>
          </cell>
          <cell r="CBD8" t="str">
            <v xml:space="preserve">1. Better than baseline </v>
          </cell>
        </row>
        <row r="9">
          <cell r="CAO9">
            <v>0.22568093385214</v>
          </cell>
          <cell r="CAP9"/>
          <cell r="CAQ9" t="str">
            <v xml:space="preserve">SBR-31806 </v>
          </cell>
          <cell r="CAR9"/>
          <cell r="CAS9"/>
          <cell r="CAT9" t="str">
            <v>1. Better than baseline</v>
          </cell>
          <cell r="CAU9" t="str">
            <v xml:space="preserve">1. Better than baseline </v>
          </cell>
          <cell r="CAV9" t="str">
            <v xml:space="preserve">1. Better than baseline </v>
          </cell>
          <cell r="CAW9" t="str">
            <v xml:space="preserve">1. Better than baseline </v>
          </cell>
          <cell r="CAX9" t="str">
            <v xml:space="preserve">1. Better than baseline </v>
          </cell>
          <cell r="CAY9" t="str">
            <v>3. Missing baseline</v>
          </cell>
          <cell r="CAZ9" t="str">
            <v>3. Missing baseline</v>
          </cell>
          <cell r="CBA9" t="str">
            <v>3. Missing baseline</v>
          </cell>
          <cell r="CBB9" t="str">
            <v xml:space="preserve">1. Better than baseline </v>
          </cell>
          <cell r="CBC9" t="str">
            <v xml:space="preserve">1. Better than baseline </v>
          </cell>
          <cell r="CBD9" t="str">
            <v>2. Within 10% deviation from baseline</v>
          </cell>
        </row>
        <row r="10">
          <cell r="CAO10">
            <v>0.15454545454545451</v>
          </cell>
          <cell r="CAP10"/>
          <cell r="CAQ10"/>
          <cell r="CAR10"/>
          <cell r="CAS10"/>
          <cell r="CAT10" t="str">
            <v>2. Within 10% deviation from baseline</v>
          </cell>
          <cell r="CAU10" t="str">
            <v>2. Within 10% deviation from baseline</v>
          </cell>
          <cell r="CAV10" t="str">
            <v xml:space="preserve">1. Better than baseline </v>
          </cell>
          <cell r="CAW10" t="str">
            <v xml:space="preserve">1. Better than baseline </v>
          </cell>
          <cell r="CAX10" t="str">
            <v xml:space="preserve">1. Better than baseline </v>
          </cell>
          <cell r="CAY10" t="str">
            <v>2. Within 10% deviation from baseline</v>
          </cell>
          <cell r="CAZ10" t="str">
            <v xml:space="preserve">1. Better than baseline </v>
          </cell>
          <cell r="CBA10" t="str">
            <v xml:space="preserve">1. Better than baseline </v>
          </cell>
          <cell r="CBB10" t="str">
            <v xml:space="preserve">1. Better than baseline </v>
          </cell>
          <cell r="CBC10" t="str">
            <v xml:space="preserve">1. Better than baseline </v>
          </cell>
          <cell r="CBD10" t="str">
            <v xml:space="preserve">1. Better than baseline </v>
          </cell>
        </row>
        <row r="11">
          <cell r="CAO11">
            <v>0.15151515151515146</v>
          </cell>
          <cell r="CAP11"/>
          <cell r="CAQ11"/>
          <cell r="CAR11"/>
          <cell r="CAS11"/>
          <cell r="CAT11" t="str">
            <v>2. Within 10% deviation from baseline</v>
          </cell>
          <cell r="CAU11" t="str">
            <v>2. Within 10% deviation from baseline</v>
          </cell>
          <cell r="CAV11" t="str">
            <v xml:space="preserve">1. Better than baseline </v>
          </cell>
          <cell r="CAW11" t="str">
            <v xml:space="preserve">1. Better than baseline </v>
          </cell>
          <cell r="CAX11" t="str">
            <v xml:space="preserve">1. Better than baseline </v>
          </cell>
          <cell r="CAY11" t="str">
            <v>2. Within 10% deviation from baseline</v>
          </cell>
          <cell r="CAZ11" t="str">
            <v xml:space="preserve">1. Better than baseline </v>
          </cell>
          <cell r="CBA11" t="str">
            <v xml:space="preserve">1. Better than baseline </v>
          </cell>
          <cell r="CBB11" t="str">
            <v xml:space="preserve">1. Better than baseline </v>
          </cell>
          <cell r="CBC11" t="str">
            <v xml:space="preserve">1. Better than baseline </v>
          </cell>
          <cell r="CBD11" t="str">
            <v xml:space="preserve">1. Better than baseline </v>
          </cell>
        </row>
        <row r="12">
          <cell r="CAO12">
            <v>6.3636363636363547E-2</v>
          </cell>
          <cell r="CAP12" t="str">
            <v>SBR-27625</v>
          </cell>
          <cell r="CAQ12" t="str">
            <v>SBR-27625</v>
          </cell>
          <cell r="CAR12" t="str">
            <v>SBR-54720</v>
          </cell>
          <cell r="CAS12"/>
          <cell r="CAT12" t="str">
            <v>4.Blocker/Not Executed</v>
          </cell>
          <cell r="CAU12" t="str">
            <v>4.Blocker/Not Executed</v>
          </cell>
          <cell r="CAV12" t="str">
            <v>4.Blocker/Not Executed</v>
          </cell>
          <cell r="CAW12" t="str">
            <v>4.Blocker/Not Executed</v>
          </cell>
          <cell r="CAX12" t="str">
            <v>4.Blocker/Not Executed</v>
          </cell>
          <cell r="CAY12" t="str">
            <v>4.Blocker/Not Executed</v>
          </cell>
          <cell r="CAZ12" t="str">
            <v>4.Blocker/Not Executed</v>
          </cell>
          <cell r="CBA12" t="str">
            <v>3. Missing baseline</v>
          </cell>
          <cell r="CBB12" t="str">
            <v xml:space="preserve">1. Better than baseline </v>
          </cell>
          <cell r="CBC12" t="str">
            <v>4.Blocker/Not Executed</v>
          </cell>
          <cell r="CBD12" t="str">
            <v xml:space="preserve">1. Better than baseline </v>
          </cell>
        </row>
        <row r="13">
          <cell r="CAO13">
            <v>5.1724137931034531E-2</v>
          </cell>
          <cell r="CAP13"/>
          <cell r="CAQ13"/>
          <cell r="CAR13"/>
          <cell r="CAS13"/>
          <cell r="CAT13" t="str">
            <v>4.Blocker/Not Executed</v>
          </cell>
          <cell r="CAU13" t="str">
            <v>4.Blocker/Not Executed</v>
          </cell>
          <cell r="CAV13" t="str">
            <v>4.Blocker/Not Executed</v>
          </cell>
          <cell r="CAW13" t="str">
            <v>4.Blocker/Not Executed</v>
          </cell>
          <cell r="CAX13" t="str">
            <v>4.Blocker/Not Executed</v>
          </cell>
          <cell r="CAY13" t="str">
            <v>4.Blocker/Not Executed</v>
          </cell>
          <cell r="CAZ13" t="str">
            <v>4.Blocker/Not Executed</v>
          </cell>
          <cell r="CBA13" t="str">
            <v>2. Within 10% deviation from baseline</v>
          </cell>
          <cell r="CBB13" t="str">
            <v>2. Within 10% deviation from baseline</v>
          </cell>
          <cell r="CBC13" t="str">
            <v>4.Blocker/Not Executed</v>
          </cell>
          <cell r="CBD13" t="str">
            <v xml:space="preserve">1. Better than baseline </v>
          </cell>
        </row>
        <row r="14">
          <cell r="CAO14">
            <v>9.6774193548387188E-3</v>
          </cell>
          <cell r="CAP14" t="str">
            <v>JFOURTEEN-826</v>
          </cell>
          <cell r="CAQ14"/>
          <cell r="CAR14"/>
          <cell r="CAS14"/>
          <cell r="CAT14" t="str">
            <v>4.Blocker/Not Executed</v>
          </cell>
          <cell r="CAU14" t="str">
            <v>4.Blocker/Not Executed</v>
          </cell>
          <cell r="CAV14" t="str">
            <v>4.Blocker/Not Executed</v>
          </cell>
          <cell r="CAW14" t="str">
            <v>4.Blocker/Not Executed</v>
          </cell>
          <cell r="CAX14" t="str">
            <v>4.Blocker/Not Executed</v>
          </cell>
          <cell r="CAY14" t="str">
            <v>4.Blocker/Not Executed</v>
          </cell>
          <cell r="CAZ14" t="str">
            <v>4.Blocker/Not Executed</v>
          </cell>
          <cell r="CBA14" t="str">
            <v>2. Within 10% deviation from baseline</v>
          </cell>
          <cell r="CBB14" t="str">
            <v xml:space="preserve">1. Better than baseline </v>
          </cell>
          <cell r="CBC14" t="str">
            <v>4.Blocker/Not Executed</v>
          </cell>
          <cell r="CBD14" t="str">
            <v xml:space="preserve">1. Better than baseline </v>
          </cell>
        </row>
        <row r="15">
          <cell r="CAO15">
            <v>5.4794520547945258E-3</v>
          </cell>
          <cell r="CAP15"/>
          <cell r="CAQ15"/>
          <cell r="CAR15"/>
          <cell r="CAS15"/>
          <cell r="CAT15" t="str">
            <v>1. Better than baseline</v>
          </cell>
          <cell r="CAU15" t="str">
            <v xml:space="preserve">1. Better than baseline </v>
          </cell>
          <cell r="CAV15" t="str">
            <v xml:space="preserve">1. Better than baseline </v>
          </cell>
          <cell r="CAW15" t="str">
            <v xml:space="preserve">1. Better than baseline </v>
          </cell>
          <cell r="CAX15" t="str">
            <v xml:space="preserve">1. Better than baseline </v>
          </cell>
          <cell r="CAY15" t="str">
            <v>2. Within 10% deviation from baseline</v>
          </cell>
          <cell r="CAZ15" t="str">
            <v>2. Within 10% deviation from baseline</v>
          </cell>
          <cell r="CBA15" t="str">
            <v xml:space="preserve">1. Better than baseline </v>
          </cell>
          <cell r="CBB15" t="str">
            <v xml:space="preserve">1. Better than baseline </v>
          </cell>
          <cell r="CBC15" t="str">
            <v>2. Within 10% deviation from baseline</v>
          </cell>
          <cell r="CBD15" t="str">
            <v xml:space="preserve">1. Better than baseline </v>
          </cell>
        </row>
        <row r="16">
          <cell r="CAO16">
            <v>5.3173241852487188E-2</v>
          </cell>
          <cell r="CAP16" t="str">
            <v>SBR-27136</v>
          </cell>
          <cell r="CAQ16"/>
          <cell r="CAR16"/>
          <cell r="CAS16"/>
          <cell r="CAT16"/>
          <cell r="CAU16"/>
          <cell r="CAV16"/>
          <cell r="CAW16"/>
          <cell r="CAX16"/>
          <cell r="CAY16" t="str">
            <v>2. Within 10% deviation from baseline</v>
          </cell>
          <cell r="CAZ16" t="str">
            <v>2. Within 10% deviation from baseline</v>
          </cell>
          <cell r="CBA16" t="str">
            <v>2. Within 10% deviation from baseline</v>
          </cell>
          <cell r="CBB16" t="str">
            <v>2. Within 10% deviation from baseline</v>
          </cell>
          <cell r="CBC16" t="str">
            <v>2. Within 10% deviation from baseline</v>
          </cell>
          <cell r="CBD16" t="str">
            <v>2. Within 10% deviation from baseline</v>
          </cell>
        </row>
        <row r="17">
          <cell r="CAO17">
            <v>0.10192023633677984</v>
          </cell>
          <cell r="CAP17" t="str">
            <v>SBR-27626</v>
          </cell>
          <cell r="CAQ17" t="str">
            <v>SBR-31873</v>
          </cell>
          <cell r="CAR17"/>
          <cell r="CAS17"/>
          <cell r="CAT17"/>
          <cell r="CAU17"/>
          <cell r="CAV17"/>
          <cell r="CAW17"/>
          <cell r="CAX17"/>
          <cell r="CAY17" t="str">
            <v>2. Within 10% deviation from baseline</v>
          </cell>
          <cell r="CAZ17" t="str">
            <v xml:space="preserve">1. Better than baseline </v>
          </cell>
          <cell r="CBA17" t="str">
            <v>3. Missing baseline</v>
          </cell>
          <cell r="CBB17" t="str">
            <v xml:space="preserve">1. Better than baseline </v>
          </cell>
          <cell r="CBC17" t="str">
            <v xml:space="preserve">1. Better than baseline </v>
          </cell>
          <cell r="CBD17" t="str">
            <v xml:space="preserve">1. Better than baseline </v>
          </cell>
        </row>
        <row r="18">
          <cell r="CAO18">
            <v>7.5308641975308566E-2</v>
          </cell>
          <cell r="CAS18"/>
          <cell r="CAW18" t="str">
            <v>4.Blocker/Not Executed</v>
          </cell>
          <cell r="CBA18" t="str">
            <v>2. Within 10% deviation from baseline</v>
          </cell>
        </row>
        <row r="19">
          <cell r="CAO19">
            <v>8.9583333333333418E-2</v>
          </cell>
          <cell r="CAS19"/>
          <cell r="CAW19" t="str">
            <v xml:space="preserve">1. Better than baseline </v>
          </cell>
          <cell r="CBA19" t="str">
            <v>2. Within 10% deviation from baseline</v>
          </cell>
        </row>
        <row r="20">
          <cell r="CAO20">
            <v>-5.9183673469387695E-2</v>
          </cell>
          <cell r="CAS20"/>
          <cell r="CAW20" t="str">
            <v xml:space="preserve">1. Better than baseline </v>
          </cell>
          <cell r="CBA20" t="str">
            <v xml:space="preserve">1. Better than baseline </v>
          </cell>
        </row>
        <row r="21">
          <cell r="CAO21">
            <v>0.44012944983818775</v>
          </cell>
          <cell r="CAS21"/>
          <cell r="CAW21" t="str">
            <v xml:space="preserve">1. Better than baseline </v>
          </cell>
          <cell r="CBA21" t="str">
            <v>2. Within 10% deviation from baseline</v>
          </cell>
        </row>
        <row r="22">
          <cell r="CAO22">
            <v>2.0000000000000018E-2</v>
          </cell>
          <cell r="CAS22"/>
          <cell r="CAW22" t="str">
            <v>2. Within 10% deviation from baseline</v>
          </cell>
          <cell r="CBA22" t="str">
            <v xml:space="preserve">1. Better than baseline </v>
          </cell>
        </row>
        <row r="23">
          <cell r="CAO23">
            <v>5.4639175257731896E-2</v>
          </cell>
          <cell r="CAS23"/>
          <cell r="CAW23" t="str">
            <v xml:space="preserve">1. Better than baseline </v>
          </cell>
          <cell r="CBA23" t="str">
            <v xml:space="preserve">1. Better than baseline </v>
          </cell>
        </row>
        <row r="24">
          <cell r="CAO24">
            <v>5.1409618573797729E-2</v>
          </cell>
          <cell r="CAS24"/>
          <cell r="CAW24" t="str">
            <v>2. Within 10% deviation from baseline</v>
          </cell>
          <cell r="CBA24" t="str">
            <v>3. Missing baseline</v>
          </cell>
        </row>
        <row r="25">
          <cell r="CAO25">
            <v>8.3752093802345134E-2</v>
          </cell>
          <cell r="CAS25"/>
          <cell r="CAW25" t="str">
            <v xml:space="preserve">1. Better than baseline </v>
          </cell>
          <cell r="CBA25" t="str">
            <v>3. Missing baseline</v>
          </cell>
        </row>
        <row r="26">
          <cell r="CAO26">
            <v>0.15008156606851544</v>
          </cell>
          <cell r="CAS26"/>
          <cell r="CAW26" t="str">
            <v>2. Within 10% deviation from baseline</v>
          </cell>
          <cell r="CBA26" t="str">
            <v>3. Missing baseline</v>
          </cell>
        </row>
        <row r="27">
          <cell r="CAO27">
            <v>5.7503506311360503E-2</v>
          </cell>
          <cell r="CAS27"/>
          <cell r="CAW27" t="str">
            <v xml:space="preserve">1. Better than baseline </v>
          </cell>
          <cell r="CBA27" t="str">
            <v>3. Missing baseline</v>
          </cell>
        </row>
        <row r="28">
          <cell r="CAO28">
            <v>0.32500000000000001</v>
          </cell>
          <cell r="CAS28"/>
          <cell r="CAW28" t="str">
            <v xml:space="preserve">1. Better than baseline </v>
          </cell>
          <cell r="CBA28" t="str">
            <v>3. Missing baseline</v>
          </cell>
        </row>
        <row r="29">
          <cell r="CAO29">
            <v>0.18382352941176469</v>
          </cell>
          <cell r="CAS29"/>
          <cell r="CAW29" t="str">
            <v xml:space="preserve">1. Better than baseline </v>
          </cell>
          <cell r="CBA29" t="str">
            <v>3. Missing baseline</v>
          </cell>
        </row>
        <row r="30">
          <cell r="CAO30">
            <v>6.3851699279093663E-2</v>
          </cell>
          <cell r="CAS30"/>
          <cell r="CAW30" t="str">
            <v xml:space="preserve">1. Better than baseline </v>
          </cell>
          <cell r="CBA30" t="str">
            <v>3. Missing baseline</v>
          </cell>
        </row>
        <row r="31">
          <cell r="CAO31">
            <v>0.14307692307692302</v>
          </cell>
          <cell r="CAS31"/>
          <cell r="CAW31" t="str">
            <v xml:space="preserve">1. Better than baseline </v>
          </cell>
          <cell r="CBA31" t="str">
            <v>3. Missing baseline</v>
          </cell>
        </row>
        <row r="32">
          <cell r="CAO32">
            <v>-0.52315789473684204</v>
          </cell>
          <cell r="CAS32"/>
          <cell r="CAW32" t="str">
            <v>2. Within 10% deviation from baseline</v>
          </cell>
          <cell r="CBA32" t="str">
            <v xml:space="preserve">1. Better than baseline </v>
          </cell>
        </row>
      </sheetData>
      <sheetData sheetId="16"/>
      <sheetData sheetId="17"/>
      <sheetData sheetId="1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s>
    <sheetDataSet>
      <sheetData sheetId="0" refreshError="1">
        <row r="2">
          <cell r="B2" t="str">
            <v>ComicBookJPEGXR-PanelView-Prev-Page-Turn</v>
          </cell>
          <cell r="C2">
            <v>987</v>
          </cell>
        </row>
        <row r="3">
          <cell r="B3" t="str">
            <v>ComicBookJPEGXR-PanelView-Next-Page-Turn</v>
          </cell>
          <cell r="C3">
            <v>1040</v>
          </cell>
        </row>
        <row r="4">
          <cell r="B4" t="str">
            <v>ComicBookJPEGXR-LeavePanelMode</v>
          </cell>
          <cell r="C4">
            <v>577</v>
          </cell>
        </row>
        <row r="5">
          <cell r="B5" t="str">
            <v>ComicBookJPEGXR-EnterPanelMode</v>
          </cell>
          <cell r="C5">
            <v>798</v>
          </cell>
        </row>
        <row r="6">
          <cell r="B6" t="str">
            <v>YJReaderSearch-KeywordWomen</v>
          </cell>
          <cell r="C6">
            <v>965</v>
          </cell>
        </row>
        <row r="7">
          <cell r="B7" t="str">
            <v>YJReaderSearch-KeywordHouse</v>
          </cell>
          <cell r="C7">
            <v>1246</v>
          </cell>
        </row>
        <row r="8">
          <cell r="B8" t="str">
            <v>YJReaderSearch-KeywordImportant</v>
          </cell>
          <cell r="C8">
            <v>1586</v>
          </cell>
        </row>
        <row r="9">
          <cell r="B9" t="str">
            <v>YJReaderSearch-KeywordMoney</v>
          </cell>
          <cell r="C9">
            <v>1316</v>
          </cell>
        </row>
        <row r="10">
          <cell r="B10" t="str">
            <v>YJ-NonCached-WithoutImage-Next-Page</v>
          </cell>
          <cell r="C10">
            <v>572</v>
          </cell>
        </row>
        <row r="11">
          <cell r="B11" t="str">
            <v>YJ-NonCached-WithoutImage-Previous-Page</v>
          </cell>
          <cell r="C11">
            <v>566</v>
          </cell>
        </row>
        <row r="12">
          <cell r="B12" t="str">
            <v>YJ-Render-BaskerVille</v>
          </cell>
          <cell r="C12">
            <v>938</v>
          </cell>
        </row>
        <row r="13">
          <cell r="B13" t="str">
            <v>YJ-RenderCaecillaCondensed</v>
          </cell>
          <cell r="C13">
            <v>924</v>
          </cell>
        </row>
        <row r="14">
          <cell r="B14" t="str">
            <v>YJ-Render-LargeLineSpacing</v>
          </cell>
          <cell r="C14">
            <v>766</v>
          </cell>
        </row>
        <row r="15">
          <cell r="B15" t="str">
            <v>YJ-JumpToLocation</v>
          </cell>
          <cell r="C15">
            <v>761</v>
          </cell>
        </row>
        <row r="16">
          <cell r="B16" t="str">
            <v>YJ-RotateToLandscape</v>
          </cell>
          <cell r="C16">
            <v>2055</v>
          </cell>
        </row>
        <row r="17">
          <cell r="B17" t="str">
            <v>YJ-Next-Page-WImage-Swipe</v>
          </cell>
          <cell r="C17">
            <v>561</v>
          </cell>
        </row>
        <row r="18">
          <cell r="B18" t="str">
            <v>YJ-Open-FontDialog</v>
          </cell>
          <cell r="C18">
            <v>946</v>
          </cell>
        </row>
        <row r="19">
          <cell r="B19" t="str">
            <v>YJ-GoTo-Notes-Page</v>
          </cell>
          <cell r="C19">
            <v>934</v>
          </cell>
        </row>
        <row r="20">
          <cell r="B20" t="str">
            <v>Mobi8-GoTo-Cover-page</v>
          </cell>
          <cell r="C20">
            <v>990</v>
          </cell>
        </row>
        <row r="21">
          <cell r="B21" t="str">
            <v>Mobi8-GoTo-Beginning</v>
          </cell>
          <cell r="C21">
            <v>765</v>
          </cell>
        </row>
        <row r="22">
          <cell r="B22" t="str">
            <v>Mobi8-GoTo-End-Page</v>
          </cell>
          <cell r="C22">
            <v>837</v>
          </cell>
        </row>
        <row r="23">
          <cell r="B23" t="str">
            <v>Mobi8-GoTo-LocationDialog</v>
          </cell>
          <cell r="C23">
            <v>818</v>
          </cell>
        </row>
        <row r="24">
          <cell r="B24" t="str">
            <v>Periodical-WImg-CoverView-Previous-page-turn</v>
          </cell>
          <cell r="C24">
            <v>0</v>
          </cell>
        </row>
        <row r="25">
          <cell r="B25" t="str">
            <v>Periodical-WImg-CoverView-Next-page-turn</v>
          </cell>
          <cell r="C25">
            <v>0</v>
          </cell>
        </row>
        <row r="26">
          <cell r="B26" t="str">
            <v>ComicBook-PanelView-Next-Page-Turn</v>
          </cell>
          <cell r="C26">
            <v>996</v>
          </cell>
        </row>
        <row r="27">
          <cell r="B27" t="str">
            <v>ComicBook-PanelView-Prev-Page-Turn</v>
          </cell>
          <cell r="C27">
            <v>1069</v>
          </cell>
        </row>
        <row r="28">
          <cell r="B28" t="str">
            <v>ParentalControl-SetPassword-FirstTime</v>
          </cell>
          <cell r="C28">
            <v>777</v>
          </cell>
        </row>
        <row r="29">
          <cell r="B29" t="str">
            <v>ParentalControl-OpenOverlay</v>
          </cell>
          <cell r="C29">
            <v>1004</v>
          </cell>
        </row>
        <row r="30">
          <cell r="B30" t="str">
            <v>KFT-EditProfile-LaunchScreen</v>
          </cell>
          <cell r="C30">
            <v>932</v>
          </cell>
        </row>
        <row r="31">
          <cell r="B31" t="str">
            <v>KFT-AddProfile-TapOK</v>
          </cell>
          <cell r="C31">
            <v>820</v>
          </cell>
        </row>
        <row r="32">
          <cell r="B32" t="str">
            <v>PDF-Wimage-First-Time-Open</v>
          </cell>
          <cell r="C32">
            <v>1799</v>
          </cell>
        </row>
        <row r="33">
          <cell r="B33" t="str">
            <v>KF8-Next-Page-WOImage-Swipe</v>
          </cell>
          <cell r="C33">
            <v>566</v>
          </cell>
        </row>
        <row r="34">
          <cell r="B34" t="str">
            <v>KF8-Next-Page-WImage-Swipe</v>
          </cell>
          <cell r="C34">
            <v>786</v>
          </cell>
        </row>
        <row r="35">
          <cell r="B35" t="str">
            <v>Open-KF8-Sample</v>
          </cell>
          <cell r="C35">
            <v>846</v>
          </cell>
        </row>
        <row r="36">
          <cell r="B36" t="str">
            <v>BuyFromSample-Invoke-Chrome-KF8-Sample</v>
          </cell>
          <cell r="C36">
            <v>671</v>
          </cell>
        </row>
        <row r="37">
          <cell r="B37" t="str">
            <v>KindlePageFlip-YJ-WOImage-Scrubber-ChapterNavigation</v>
          </cell>
          <cell r="C37">
            <v>833</v>
          </cell>
        </row>
        <row r="38">
          <cell r="B38" t="str">
            <v>YJ-Latin-ReaderFromSearchResults</v>
          </cell>
          <cell r="C38">
            <v>894</v>
          </cell>
        </row>
        <row r="39">
          <cell r="B39" t="str">
            <v>KindlePageFlip-YJ-WImage-Scrubber-To-Reader</v>
          </cell>
          <cell r="C39">
            <v>695</v>
          </cell>
        </row>
        <row r="40">
          <cell r="B40" t="str">
            <v>KindlePageFlip-YJ-WImage-NotesPage</v>
          </cell>
          <cell r="C40">
            <v>1067</v>
          </cell>
        </row>
        <row r="41">
          <cell r="B41" t="str">
            <v>KindlePageFlip-YJ-Preview-Tap-Bookmark-List</v>
          </cell>
          <cell r="C41">
            <v>1053</v>
          </cell>
        </row>
        <row r="42">
          <cell r="B42" t="str">
            <v>T1-YJ-Reader-ScreenSaver</v>
          </cell>
          <cell r="C42">
            <v>1996</v>
          </cell>
        </row>
        <row r="43">
          <cell r="B43" t="str">
            <v>T1-ScreenSaver-YJ-Reader</v>
          </cell>
          <cell r="C43">
            <v>1104</v>
          </cell>
        </row>
        <row r="44">
          <cell r="B44" t="str">
            <v>OpenPVC</v>
          </cell>
          <cell r="C44">
            <v>1140</v>
          </cell>
        </row>
        <row r="45">
          <cell r="B45" t="str">
            <v>PVC-OpenPVC-Suggestions</v>
          </cell>
          <cell r="C45">
            <v>1458</v>
          </cell>
        </row>
        <row r="46">
          <cell r="B46" t="str">
            <v>Reader-openNotes-Menu</v>
          </cell>
          <cell r="C46">
            <v>839</v>
          </cell>
        </row>
        <row r="47">
          <cell r="B47" t="str">
            <v>KFT-Tap-Add-New-Profile</v>
          </cell>
          <cell r="C47">
            <v>4091</v>
          </cell>
        </row>
        <row r="48">
          <cell r="B48" t="str">
            <v>KFT-Start-Profile-From-KFT-Home</v>
          </cell>
          <cell r="C48">
            <v>2503</v>
          </cell>
        </row>
        <row r="49">
          <cell r="B49" t="str">
            <v>KFT-Open-Home-From-Activity-View</v>
          </cell>
          <cell r="C49">
            <v>1261</v>
          </cell>
        </row>
        <row r="50">
          <cell r="B50" t="str">
            <v>KFT-Exit-KindleFreeTime</v>
          </cell>
          <cell r="C50">
            <v>3088</v>
          </cell>
        </row>
        <row r="51">
          <cell r="B51" t="str">
            <v>Scenario</v>
          </cell>
          <cell r="C51">
            <v>0</v>
          </cell>
        </row>
        <row r="52">
          <cell r="B52" t="str">
            <v>KFT-Select-Badges-Kids-View</v>
          </cell>
          <cell r="C52">
            <v>1230</v>
          </cell>
        </row>
        <row r="53">
          <cell r="B53" t="str">
            <v>KFT-Books-To-Activity-View</v>
          </cell>
          <cell r="C53">
            <v>919</v>
          </cell>
        </row>
        <row r="54">
          <cell r="B54" t="str">
            <v>KFT-Activity-To-Books-View</v>
          </cell>
          <cell r="C54">
            <v>1043</v>
          </cell>
        </row>
        <row r="55">
          <cell r="B55" t="str">
            <v>KFT-YJ-WOImage-Reopen</v>
          </cell>
          <cell r="C55">
            <v>973</v>
          </cell>
        </row>
        <row r="56">
          <cell r="B56" t="str">
            <v>KFT-YJ-WOImage-NextPageTurn</v>
          </cell>
          <cell r="C56">
            <v>569</v>
          </cell>
        </row>
        <row r="57">
          <cell r="B57" t="str">
            <v>KFT-YJ-WOImage-PreviousPageTurn</v>
          </cell>
          <cell r="C57">
            <v>567</v>
          </cell>
        </row>
        <row r="58">
          <cell r="B58" t="str">
            <v>KFT-YJ-WOImage-Close-Book</v>
          </cell>
          <cell r="C58">
            <v>1416</v>
          </cell>
        </row>
        <row r="59">
          <cell r="B59" t="str">
            <v>KFTU-HomeNextPage-Swipe</v>
          </cell>
          <cell r="C59">
            <v>850</v>
          </cell>
        </row>
        <row r="60">
          <cell r="B60" t="str">
            <v>KFTU-HomePreviousPage-Swipe</v>
          </cell>
          <cell r="C60">
            <v>850</v>
          </cell>
        </row>
        <row r="61">
          <cell r="B61" t="str">
            <v>KFTU-Characters-HomeNextPage</v>
          </cell>
          <cell r="C61">
            <v>719</v>
          </cell>
        </row>
        <row r="62">
          <cell r="B62" t="str">
            <v>KFTU-Characters-HomePreviousPage</v>
          </cell>
          <cell r="C62">
            <v>719</v>
          </cell>
        </row>
        <row r="63">
          <cell r="B63" t="str">
            <v>openProfile</v>
          </cell>
          <cell r="C63">
            <v>2514</v>
          </cell>
        </row>
        <row r="64">
          <cell r="B64" t="str">
            <v>KFTU-exitProfile</v>
          </cell>
          <cell r="C64">
            <v>3103</v>
          </cell>
        </row>
        <row r="65">
          <cell r="B65" t="str">
            <v>KFTU-Open-CategoryPage</v>
          </cell>
          <cell r="C65">
            <v>1031</v>
          </cell>
        </row>
        <row r="66">
          <cell r="B66" t="str">
            <v>KFTU-Open-CategoryItem</v>
          </cell>
          <cell r="C66">
            <v>2298</v>
          </cell>
        </row>
        <row r="67">
          <cell r="B67" t="str">
            <v>KFTU-CategoryItem-PreviousPage</v>
          </cell>
          <cell r="C67">
            <v>793</v>
          </cell>
        </row>
        <row r="68">
          <cell r="B68" t="str">
            <v>KFTU-CategoryItem-NextPage</v>
          </cell>
          <cell r="C68">
            <v>799</v>
          </cell>
        </row>
        <row r="69">
          <cell r="B69" t="str">
            <v>KFTU-Open-ManageSubscriptionPage</v>
          </cell>
          <cell r="C69">
            <v>1200</v>
          </cell>
        </row>
        <row r="70">
          <cell r="B70" t="str">
            <v>Periodical-OpenPeriodicalHome</v>
          </cell>
          <cell r="C70">
            <v>1528</v>
          </cell>
        </row>
        <row r="71">
          <cell r="B71" t="str">
            <v>Home-SortByRecent</v>
          </cell>
          <cell r="C71">
            <v>706</v>
          </cell>
        </row>
        <row r="72">
          <cell r="B72" t="str">
            <v>Settings-ReachHome</v>
          </cell>
          <cell r="C72">
            <v>1089</v>
          </cell>
        </row>
        <row r="73">
          <cell r="B73" t="str">
            <v>Home-ReachSettings</v>
          </cell>
          <cell r="C73">
            <v>949</v>
          </cell>
        </row>
        <row r="74">
          <cell r="B74" t="str">
            <v>Home-CloudNavigation</v>
          </cell>
          <cell r="C74">
            <v>1706</v>
          </cell>
        </row>
        <row r="75">
          <cell r="B75" t="str">
            <v>Home-ReachHomeFromStore</v>
          </cell>
          <cell r="C75">
            <v>1077</v>
          </cell>
        </row>
        <row r="76">
          <cell r="B76" t="str">
            <v>Library-BookViewInfo-3dots</v>
          </cell>
          <cell r="C76">
            <v>803</v>
          </cell>
        </row>
        <row r="77">
          <cell r="B77" t="str">
            <v>VKB-ENLocale-PredictiveLetter</v>
          </cell>
          <cell r="C77">
            <v>1032</v>
          </cell>
        </row>
        <row r="78">
          <cell r="B78" t="str">
            <v>Home-JP-Revoke-Keyboard</v>
          </cell>
          <cell r="C78">
            <v>1080</v>
          </cell>
        </row>
        <row r="79">
          <cell r="B79" t="str">
            <v>Home-JP-Invoke-Keyboard</v>
          </cell>
          <cell r="C79">
            <v>718</v>
          </cell>
        </row>
        <row r="80">
          <cell r="B80" t="str">
            <v>Home-CN-Revoke-Keyboard</v>
          </cell>
          <cell r="C80">
            <v>1079</v>
          </cell>
        </row>
        <row r="81">
          <cell r="B81" t="str">
            <v>Home-CN-Invoke-Keyboard</v>
          </cell>
          <cell r="C81">
            <v>751</v>
          </cell>
        </row>
        <row r="82">
          <cell r="B82" t="str">
            <v>Home-Menu-Open</v>
          </cell>
          <cell r="C82">
            <v>536</v>
          </cell>
        </row>
        <row r="83">
          <cell r="B83" t="str">
            <v>Home-Invoke-Keyboard</v>
          </cell>
          <cell r="C83">
            <v>715</v>
          </cell>
        </row>
        <row r="84">
          <cell r="B84" t="str">
            <v>Home-Cover-To-List-View</v>
          </cell>
          <cell r="C84">
            <v>985</v>
          </cell>
        </row>
        <row r="85">
          <cell r="B85" t="str">
            <v>Home-List-To-Cover-View</v>
          </cell>
          <cell r="C85">
            <v>1107</v>
          </cell>
        </row>
        <row r="86">
          <cell r="B86" t="str">
            <v>ComicsJPEGXR-Close-Book</v>
          </cell>
          <cell r="C86">
            <v>1341</v>
          </cell>
        </row>
        <row r="87">
          <cell r="B87" t="str">
            <v>VocabBuilder-200Words-FlashCard-Open</v>
          </cell>
          <cell r="C87">
            <v>899</v>
          </cell>
        </row>
        <row r="88">
          <cell r="B88" t="str">
            <v>Scenario</v>
          </cell>
          <cell r="C88">
            <v>578</v>
          </cell>
        </row>
        <row r="89">
          <cell r="B89" t="str">
            <v>VocabBuilder-1000Words-Open</v>
          </cell>
          <cell r="C89">
            <v>1515</v>
          </cell>
        </row>
        <row r="90">
          <cell r="B90" t="str">
            <v>VocabBuilder-1000Words-Close</v>
          </cell>
          <cell r="C90">
            <v>1066</v>
          </cell>
        </row>
        <row r="91">
          <cell r="B91" t="str">
            <v>VocabBuilder-1000Words-FlashCardOpen</v>
          </cell>
          <cell r="C91">
            <v>814</v>
          </cell>
        </row>
        <row r="92">
          <cell r="B92" t="str">
            <v>VocabBuilder-1000Words-FlashCard-NextPage</v>
          </cell>
          <cell r="C92">
            <v>588</v>
          </cell>
        </row>
        <row r="93">
          <cell r="B93" t="str">
            <v>VocabBuilder-1000Words-FlashCard-PreviousPage</v>
          </cell>
          <cell r="C93">
            <v>578</v>
          </cell>
        </row>
        <row r="94">
          <cell r="B94" t="str">
            <v>ReaderSearch-YJ-Search-Results-Next-Page</v>
          </cell>
          <cell r="C94">
            <v>988</v>
          </cell>
        </row>
        <row r="95">
          <cell r="B95" t="str">
            <v>ReaderSearch-YJ-ReaderFromSearchResults</v>
          </cell>
          <cell r="C95">
            <v>878</v>
          </cell>
        </row>
        <row r="96">
          <cell r="B96" t="str">
            <v>YJ-FirstTimeOpen-Thumbnail-ViewInfoWImage</v>
          </cell>
          <cell r="C96">
            <v>1428</v>
          </cell>
        </row>
        <row r="97">
          <cell r="B97" t="str">
            <v>YJ-WImage-OpenBook-Press-Back-Home</v>
          </cell>
          <cell r="C97">
            <v>943</v>
          </cell>
        </row>
        <row r="98">
          <cell r="B98" t="str">
            <v>YJ-Annotation-WImage-Delete-Bookmark</v>
          </cell>
          <cell r="C98">
            <v>1238</v>
          </cell>
        </row>
        <row r="99">
          <cell r="B99" t="str">
            <v>WordWise-Latin-tapOnWordWise</v>
          </cell>
          <cell r="C99">
            <v>571</v>
          </cell>
        </row>
        <row r="100">
          <cell r="B100" t="str">
            <v>WordWise-Latin-dismissWordWise</v>
          </cell>
          <cell r="C100">
            <v>502</v>
          </cell>
        </row>
        <row r="101">
          <cell r="B101" t="str">
            <v>WordWise-Latin-tapOnHideHints</v>
          </cell>
          <cell r="C101">
            <v>766</v>
          </cell>
        </row>
        <row r="102">
          <cell r="B102" t="str">
            <v>WordWise-Latin-tapOnShowHints</v>
          </cell>
          <cell r="C102">
            <v>792</v>
          </cell>
        </row>
        <row r="103">
          <cell r="B103" t="str">
            <v>BEV-YJ-OpenBEV-withContent</v>
          </cell>
          <cell r="C103">
            <v>771</v>
          </cell>
        </row>
        <row r="104">
          <cell r="B104" t="str">
            <v>BEV-YJ-ExitBEV</v>
          </cell>
          <cell r="C104">
            <v>914</v>
          </cell>
        </row>
        <row r="105">
          <cell r="B105" t="str">
            <v>BEV-YJ-TurnNextPage</v>
          </cell>
          <cell r="C105">
            <v>895</v>
          </cell>
        </row>
        <row r="106">
          <cell r="B106" t="str">
            <v>BEV-YJ-TurnPreviousPage</v>
          </cell>
          <cell r="C106">
            <v>896</v>
          </cell>
        </row>
        <row r="107">
          <cell r="B107" t="str">
            <v>BEV-YJ-OpenScrubber-FromBEV</v>
          </cell>
          <cell r="C107">
            <v>1187</v>
          </cell>
        </row>
        <row r="108">
          <cell r="B108" t="str">
            <v>BEV-YJ-OpenBEV-FromScrubber</v>
          </cell>
          <cell r="C108">
            <v>843</v>
          </cell>
        </row>
        <row r="109">
          <cell r="B109" t="str">
            <v>BEV-YJ-SelectBack-Footer</v>
          </cell>
          <cell r="C109">
            <v>932</v>
          </cell>
        </row>
        <row r="110">
          <cell r="B110" t="str">
            <v>LargeTableBook-FirstTime-Open-Book</v>
          </cell>
          <cell r="C110">
            <v>1255</v>
          </cell>
        </row>
        <row r="111">
          <cell r="B111" t="str">
            <v>LargeTableBook-Next-Page-Turn</v>
          </cell>
          <cell r="C111">
            <v>568</v>
          </cell>
        </row>
        <row r="112">
          <cell r="B112" t="str">
            <v>LargeTableBook-Previous-Page-Turn</v>
          </cell>
          <cell r="C112">
            <v>564</v>
          </cell>
        </row>
        <row r="113">
          <cell r="B113" t="str">
            <v>Mobi8-LookUpWordFULL-NOAD</v>
          </cell>
          <cell r="C113">
            <v>1874</v>
          </cell>
        </row>
        <row r="114">
          <cell r="B114" t="str">
            <v>PDF-Search-ExistingWord</v>
          </cell>
          <cell r="C114">
            <v>2979</v>
          </cell>
        </row>
        <row r="115">
          <cell r="B115" t="str">
            <v>PDF-Search-NonExistingWord</v>
          </cell>
          <cell r="C115">
            <v>7046</v>
          </cell>
        </row>
        <row r="116">
          <cell r="B116" t="str">
            <v>Home-Search-Reach-Home-SearchResultsPage</v>
          </cell>
          <cell r="C116">
            <v>1391</v>
          </cell>
        </row>
        <row r="117">
          <cell r="B117" t="str">
            <v>Home-ReachHomeFromBrowser</v>
          </cell>
          <cell r="C117">
            <v>1108</v>
          </cell>
        </row>
        <row r="118">
          <cell r="B118" t="str">
            <v>Home-ReachHomeFromCloud</v>
          </cell>
          <cell r="C118">
            <v>1048</v>
          </cell>
        </row>
        <row r="119">
          <cell r="B119" t="str">
            <v>Annotation-YJ-Create-Note-Helvetica</v>
          </cell>
          <cell r="C119">
            <v>794</v>
          </cell>
        </row>
        <row r="120">
          <cell r="B120" t="str">
            <v>YJ-FontActions-Futura-From-Caecilia</v>
          </cell>
          <cell r="C120">
            <v>951</v>
          </cell>
        </row>
        <row r="121">
          <cell r="B121" t="str">
            <v>YJ-FontActions-Large-Line-Spacing-Futura</v>
          </cell>
          <cell r="C121">
            <v>808</v>
          </cell>
        </row>
        <row r="122">
          <cell r="B122" t="str">
            <v>YJ-FontActions-Fewer-WPL-Helvetica</v>
          </cell>
          <cell r="C122">
            <v>793</v>
          </cell>
        </row>
        <row r="123">
          <cell r="B123" t="str">
            <v>YJ-LatinWOImage-Next-Page-Turn-FontSize1</v>
          </cell>
          <cell r="C123">
            <v>571</v>
          </cell>
        </row>
        <row r="124">
          <cell r="B124" t="str">
            <v>YJ-LatinWOImage-Previous-Page-Turn-FontSize1</v>
          </cell>
          <cell r="C124">
            <v>566</v>
          </cell>
        </row>
        <row r="125">
          <cell r="B125" t="str">
            <v>PVC-OpenViewInfo</v>
          </cell>
          <cell r="C125">
            <v>1480</v>
          </cell>
        </row>
        <row r="126">
          <cell r="B126" t="str">
            <v>PVC-OpenPVC-Search</v>
          </cell>
          <cell r="C126">
            <v>1706</v>
          </cell>
        </row>
        <row r="127">
          <cell r="B127" t="str">
            <v>YJ-Zoom-Icon-To-Appear</v>
          </cell>
          <cell r="C127">
            <v>838</v>
          </cell>
        </row>
        <row r="128">
          <cell r="B128" t="str">
            <v>KF8-Zoom-Icon-To-Appear-Table-Viewer</v>
          </cell>
          <cell r="C128">
            <v>823</v>
          </cell>
        </row>
        <row r="129">
          <cell r="B129" t="str">
            <v>KFTU-HomeNextPage-Swipe</v>
          </cell>
          <cell r="C129">
            <v>0</v>
          </cell>
        </row>
        <row r="130">
          <cell r="B130" t="str">
            <v>KFTU-HomePreviousPage-Swipe</v>
          </cell>
          <cell r="C130">
            <v>0</v>
          </cell>
        </row>
        <row r="131">
          <cell r="B131" t="str">
            <v>KFTU-Characters-HomeNextPage</v>
          </cell>
          <cell r="C131">
            <v>0</v>
          </cell>
        </row>
        <row r="132">
          <cell r="B132" t="str">
            <v>KFTU-Characters-HomePreviousPage</v>
          </cell>
          <cell r="C132">
            <v>0</v>
          </cell>
        </row>
        <row r="133">
          <cell r="B133" t="str">
            <v>Scenario</v>
          </cell>
          <cell r="C133">
            <v>585</v>
          </cell>
        </row>
        <row r="134">
          <cell r="B134" t="str">
            <v>YJ-WOImg-ListView-reOpen-Book</v>
          </cell>
          <cell r="C134">
            <v>896</v>
          </cell>
        </row>
        <row r="135">
          <cell r="B135" t="str">
            <v>YJ-WImg-CoverView-reOpen-Book</v>
          </cell>
          <cell r="C135">
            <v>930</v>
          </cell>
        </row>
        <row r="136">
          <cell r="B136" t="str">
            <v>Wordwise-Latin-reOpen-Book</v>
          </cell>
          <cell r="C136">
            <v>1003</v>
          </cell>
        </row>
        <row r="137">
          <cell r="B137" t="str">
            <v>Wordwise-Latin-GoToLocation</v>
          </cell>
          <cell r="C137">
            <v>954</v>
          </cell>
        </row>
        <row r="138">
          <cell r="B138" t="str">
            <v>Wordwise-Latin-TurnNextPage</v>
          </cell>
          <cell r="C138">
            <v>604</v>
          </cell>
        </row>
        <row r="139">
          <cell r="B139" t="str">
            <v>Wordwise-Latin-TurnPreviousPage</v>
          </cell>
          <cell r="C139">
            <v>603</v>
          </cell>
        </row>
        <row r="140">
          <cell r="B140" t="str">
            <v>KF8-Latin-WOImg-Close-Book</v>
          </cell>
          <cell r="C140">
            <v>1128</v>
          </cell>
        </row>
        <row r="141">
          <cell r="B141" t="str">
            <v>KF8-Latin-WOImg-reOpen-Book</v>
          </cell>
          <cell r="C141">
            <v>824</v>
          </cell>
        </row>
        <row r="142">
          <cell r="B142" t="str">
            <v>PDF-Latin-WOImg-reOpen-Book</v>
          </cell>
          <cell r="C142">
            <v>1009</v>
          </cell>
        </row>
        <row r="143">
          <cell r="B143" t="str">
            <v>KF8-Latin-WOImg-FirstTime-Open-Book</v>
          </cell>
          <cell r="C143">
            <v>850</v>
          </cell>
        </row>
        <row r="144">
          <cell r="B144" t="str">
            <v>YJ-EnhancedSearch-Open-Book-From-Results</v>
          </cell>
          <cell r="C144">
            <v>1604</v>
          </cell>
        </row>
        <row r="145">
          <cell r="B145" t="str">
            <v>YJ-SmartLookup-Open-Xray-ChromeBar</v>
          </cell>
          <cell r="C145">
            <v>1036</v>
          </cell>
        </row>
        <row r="146">
          <cell r="B146" t="str">
            <v>KindlePageFlip-YJ-WImage-Scrubber-Preview</v>
          </cell>
          <cell r="C146">
            <v>848</v>
          </cell>
        </row>
        <row r="147">
          <cell r="B147" t="str">
            <v>KindlePageFlip-YJ-WImage-Scrubber-NextPage</v>
          </cell>
          <cell r="C147">
            <v>909</v>
          </cell>
        </row>
        <row r="148">
          <cell r="B148" t="str">
            <v>KindlePageFlip-YJ-WImage-Scrubber-PreviousPage</v>
          </cell>
          <cell r="C148">
            <v>908</v>
          </cell>
        </row>
        <row r="149">
          <cell r="B149" t="str">
            <v>KindlePageFlip-YJ-View-Bookmark-List</v>
          </cell>
          <cell r="C149">
            <v>914</v>
          </cell>
        </row>
        <row r="150">
          <cell r="B150" t="str">
            <v>KF8-Latin-WOImg-Next-page-turn</v>
          </cell>
          <cell r="C150">
            <v>571</v>
          </cell>
        </row>
        <row r="151">
          <cell r="B151" t="str">
            <v>KF8-Latin-WOImg-Previous-page-turn</v>
          </cell>
          <cell r="C151">
            <v>567</v>
          </cell>
        </row>
        <row r="152">
          <cell r="B152" t="str">
            <v>KF8-Latin-WImg-Next-page-turn</v>
          </cell>
          <cell r="C152">
            <v>566</v>
          </cell>
        </row>
        <row r="153">
          <cell r="B153" t="str">
            <v>KF8-Latin-WImg-Previous-page-turn</v>
          </cell>
          <cell r="C153">
            <v>565</v>
          </cell>
        </row>
        <row r="154">
          <cell r="B154" t="str">
            <v>PDF-Latin-WOImg-Next-page-turn</v>
          </cell>
          <cell r="C154">
            <v>584</v>
          </cell>
        </row>
        <row r="155">
          <cell r="B155" t="str">
            <v>PDF-Latin-WOImg-Previous-page-turn</v>
          </cell>
          <cell r="C155">
            <v>581</v>
          </cell>
        </row>
        <row r="156">
          <cell r="B156" t="str">
            <v>PDF-Latin-WImg-Next-page-turn</v>
          </cell>
          <cell r="C156">
            <v>586</v>
          </cell>
        </row>
        <row r="157">
          <cell r="B157" t="str">
            <v>PDF-Latin-WImg-Previous-page-turn</v>
          </cell>
          <cell r="C157">
            <v>580</v>
          </cell>
        </row>
        <row r="158">
          <cell r="B158" t="str">
            <v>YJ-FontSizeChange</v>
          </cell>
          <cell r="C158">
            <v>771</v>
          </cell>
        </row>
        <row r="159">
          <cell r="B159" t="str">
            <v>Home-MyReadingList-SampleBookOpen</v>
          </cell>
          <cell r="C159">
            <v>845</v>
          </cell>
        </row>
        <row r="160">
          <cell r="B160" t="str">
            <v>KF8-OpenChrome</v>
          </cell>
          <cell r="C160">
            <v>672</v>
          </cell>
        </row>
        <row r="161">
          <cell r="B161" t="str">
            <v>KF8-OpenGotoOverlay</v>
          </cell>
          <cell r="C161">
            <v>826</v>
          </cell>
        </row>
        <row r="162">
          <cell r="B162" t="str">
            <v>SmartLookup-YJ-XrayLookup</v>
          </cell>
          <cell r="C162">
            <v>1009</v>
          </cell>
        </row>
        <row r="163">
          <cell r="B163" t="str">
            <v>HomeSearch-KeywordAmazon</v>
          </cell>
          <cell r="C163">
            <v>6144</v>
          </cell>
        </row>
        <row r="164">
          <cell r="B164" t="str">
            <v>HomeSearch-KeywordAmerica</v>
          </cell>
          <cell r="C164">
            <v>20674</v>
          </cell>
        </row>
        <row r="165">
          <cell r="B165" t="str">
            <v>HomeSearch-keywordDigital</v>
          </cell>
          <cell r="C165">
            <v>10512</v>
          </cell>
        </row>
        <row r="166">
          <cell r="B166" t="str">
            <v>T1-ScreenSaver-Home</v>
          </cell>
          <cell r="C166">
            <v>1523</v>
          </cell>
        </row>
        <row r="167">
          <cell r="B167" t="str">
            <v>Home-OpenCollection-ExcludeTitle</v>
          </cell>
          <cell r="C167">
            <v>1202</v>
          </cell>
        </row>
        <row r="168">
          <cell r="B168" t="str">
            <v>Home-NextPage-Collection</v>
          </cell>
          <cell r="C168">
            <v>974</v>
          </cell>
        </row>
        <row r="169">
          <cell r="B169" t="str">
            <v>Home-PreviousPage-Collection</v>
          </cell>
          <cell r="C169">
            <v>854</v>
          </cell>
        </row>
        <row r="170">
          <cell r="B170" t="str">
            <v>Library-Menu-Open</v>
          </cell>
          <cell r="C170">
            <v>536</v>
          </cell>
        </row>
        <row r="171">
          <cell r="B171" t="str">
            <v>Library-Menu-Close</v>
          </cell>
          <cell r="C171">
            <v>743</v>
          </cell>
        </row>
        <row r="172">
          <cell r="B172" t="str">
            <v>Home-Launch-MyReadingList</v>
          </cell>
          <cell r="C172">
            <v>1135</v>
          </cell>
        </row>
        <row r="173">
          <cell r="B173" t="str">
            <v>Home-Vertical-Next-Page-Swipe</v>
          </cell>
          <cell r="C173">
            <v>739</v>
          </cell>
        </row>
        <row r="174">
          <cell r="B174" t="str">
            <v>Home-Vertical-Prev-Page-Swipe</v>
          </cell>
          <cell r="C174">
            <v>789</v>
          </cell>
        </row>
        <row r="175">
          <cell r="B175" t="str">
            <v>Home-Next-Page-Scroll-Button</v>
          </cell>
          <cell r="C175">
            <v>908</v>
          </cell>
        </row>
        <row r="176">
          <cell r="B176" t="str">
            <v>Home-To-library-Vertical-Next-Page-Swipe</v>
          </cell>
          <cell r="C176">
            <v>1364</v>
          </cell>
        </row>
        <row r="177">
          <cell r="B177" t="str">
            <v>Library-To-Home-Vertical-Prev-Page-Swipe</v>
          </cell>
          <cell r="C177">
            <v>987</v>
          </cell>
        </row>
        <row r="178">
          <cell r="B178" t="str">
            <v>Home-To-library-Horizontal-Next-Page-Swipe</v>
          </cell>
          <cell r="C178">
            <v>1328</v>
          </cell>
        </row>
        <row r="179">
          <cell r="B179" t="str">
            <v>Library-To-Home-Horizontal-Prev-Page-Swipe</v>
          </cell>
          <cell r="C179">
            <v>994</v>
          </cell>
        </row>
        <row r="180">
          <cell r="B180" t="str">
            <v>VocabBuilder-200Words-Open</v>
          </cell>
          <cell r="C180">
            <v>1278</v>
          </cell>
        </row>
        <row r="181">
          <cell r="B181" t="str">
            <v>VocabBuilder-200Words-Close</v>
          </cell>
          <cell r="C181">
            <v>1089</v>
          </cell>
        </row>
        <row r="182">
          <cell r="B182" t="str">
            <v>VocabBuilder-200Words-DictionaryLookUp</v>
          </cell>
          <cell r="C182">
            <v>1010</v>
          </cell>
        </row>
        <row r="183">
          <cell r="B183" t="str">
            <v>VocabBuilder-200Words-FlashCard-Open</v>
          </cell>
          <cell r="C183">
            <v>890</v>
          </cell>
        </row>
        <row r="184">
          <cell r="B184" t="str">
            <v>ComicsBookJPEGXR-Next-page-turn</v>
          </cell>
          <cell r="C184">
            <v>803</v>
          </cell>
        </row>
        <row r="185">
          <cell r="B185" t="str">
            <v>ComicsBookJPEGXR-Previous-page-turn</v>
          </cell>
          <cell r="C185">
            <v>809</v>
          </cell>
        </row>
        <row r="186">
          <cell r="B186" t="str">
            <v>ChildrensBookJPEGXR-Previous-page-turn</v>
          </cell>
          <cell r="C186">
            <v>795</v>
          </cell>
        </row>
        <row r="187">
          <cell r="B187" t="str">
            <v>ChildrensBookJPEGXR-Next-page-turn</v>
          </cell>
          <cell r="C187">
            <v>791</v>
          </cell>
        </row>
        <row r="188">
          <cell r="B188" t="str">
            <v>ComicsJPEGXR-reOpen-Book</v>
          </cell>
          <cell r="C188">
            <v>852</v>
          </cell>
        </row>
        <row r="189">
          <cell r="B189" t="str">
            <v>ChildrensBookJPEGXR-reOpen-Book</v>
          </cell>
          <cell r="C189">
            <v>1811</v>
          </cell>
        </row>
        <row r="190">
          <cell r="B190" t="str">
            <v>KF8-JP-Vertical-WOImg-Next-page-turn</v>
          </cell>
          <cell r="C190">
            <v>566</v>
          </cell>
        </row>
        <row r="191">
          <cell r="B191" t="str">
            <v>KF8-JP-Vertical-WOImg-Previous-page-turn</v>
          </cell>
          <cell r="C191">
            <v>562</v>
          </cell>
        </row>
        <row r="192">
          <cell r="B192" t="str">
            <v>Manga-PanelView-Next-Page-Turn</v>
          </cell>
          <cell r="C192">
            <v>1033</v>
          </cell>
        </row>
        <row r="193">
          <cell r="B193" t="str">
            <v>Manga-PanelView-Next-Page-Turn-Swipe</v>
          </cell>
          <cell r="C193">
            <v>875</v>
          </cell>
        </row>
        <row r="194">
          <cell r="B194" t="str">
            <v>Manga-PanelView-Prev-Page-Turn</v>
          </cell>
          <cell r="C194">
            <v>1035</v>
          </cell>
        </row>
        <row r="195">
          <cell r="B195" t="str">
            <v>Manga-PanelView-Prev-Page-Turn-Swipe</v>
          </cell>
          <cell r="C195">
            <v>861</v>
          </cell>
        </row>
        <row r="196">
          <cell r="B196" t="str">
            <v>YJFF-Next-Page-Turn</v>
          </cell>
          <cell r="C196">
            <v>760</v>
          </cell>
        </row>
        <row r="197">
          <cell r="B197" t="str">
            <v>YJFF-Prev-Page-Turn</v>
          </cell>
          <cell r="C197">
            <v>739</v>
          </cell>
        </row>
        <row r="198">
          <cell r="B198" t="str">
            <v>YJFF-reOpen-Book</v>
          </cell>
          <cell r="C198">
            <v>958</v>
          </cell>
        </row>
        <row r="199">
          <cell r="B199" t="str">
            <v>YJFF-First-time-Open</v>
          </cell>
          <cell r="C199">
            <v>986</v>
          </cell>
        </row>
        <row r="200">
          <cell r="B200" t="str">
            <v>KF8-JP-Vertical-Dictionary-Lookup</v>
          </cell>
          <cell r="C200">
            <v>1095</v>
          </cell>
        </row>
        <row r="201">
          <cell r="B201" t="str">
            <v>KF8-JP-Vertical-WOImg-reOpen-Book</v>
          </cell>
          <cell r="C201">
            <v>850</v>
          </cell>
        </row>
        <row r="202">
          <cell r="B202" t="str">
            <v>KF8-JP-Vertical-WOImg-First-time-Open</v>
          </cell>
          <cell r="C202">
            <v>848</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s>
    <sheetDataSet>
      <sheetData sheetId="0" refreshError="1">
        <row r="1">
          <cell r="B1" t="str">
            <v>Scenario</v>
          </cell>
          <cell r="C1" t="str">
            <v>915DVT 1.0_PERF</v>
          </cell>
        </row>
        <row r="2">
          <cell r="B2" t="str">
            <v>YJ-Open-FontDialog</v>
          </cell>
          <cell r="C2">
            <v>822</v>
          </cell>
        </row>
        <row r="3">
          <cell r="B3" t="str">
            <v>ParentalControl-SetPassword-FirstTime</v>
          </cell>
          <cell r="C3">
            <v>690</v>
          </cell>
        </row>
        <row r="4">
          <cell r="B4" t="str">
            <v>ParentalControl-OpenOverlay</v>
          </cell>
          <cell r="C4">
            <v>957</v>
          </cell>
        </row>
        <row r="5">
          <cell r="B5" t="str">
            <v>OpenPVC</v>
          </cell>
          <cell r="C5">
            <v>0</v>
          </cell>
        </row>
        <row r="6">
          <cell r="B6" t="str">
            <v>Home-SortByTitle</v>
          </cell>
          <cell r="C6">
            <v>1212</v>
          </cell>
        </row>
        <row r="7">
          <cell r="B7" t="str">
            <v>Home-SortByRecent</v>
          </cell>
          <cell r="C7">
            <v>999</v>
          </cell>
        </row>
        <row r="8">
          <cell r="B8" t="str">
            <v>Home-FilterByBooks</v>
          </cell>
          <cell r="C8">
            <v>1133</v>
          </cell>
        </row>
        <row r="9">
          <cell r="B9" t="str">
            <v>Home-ReachSettings</v>
          </cell>
          <cell r="C9">
            <v>1049</v>
          </cell>
        </row>
        <row r="10">
          <cell r="B10" t="str">
            <v>Settings-ReachHome</v>
          </cell>
          <cell r="C10">
            <v>1056</v>
          </cell>
        </row>
        <row r="11">
          <cell r="B11" t="str">
            <v>VKB-ENLocale-PredictiveLetter</v>
          </cell>
          <cell r="C11">
            <v>1026</v>
          </cell>
        </row>
        <row r="12">
          <cell r="B12" t="str">
            <v>Home-Menu-Open</v>
          </cell>
          <cell r="C12">
            <v>514</v>
          </cell>
        </row>
        <row r="13">
          <cell r="B13" t="str">
            <v>Home-Invoke-Keyboard</v>
          </cell>
          <cell r="C13">
            <v>699</v>
          </cell>
        </row>
        <row r="14">
          <cell r="B14" t="str">
            <v>Home-Cover-To-List-View</v>
          </cell>
          <cell r="C14">
            <v>988</v>
          </cell>
        </row>
        <row r="15">
          <cell r="B15" t="str">
            <v>Home-List-To-Cover-View</v>
          </cell>
          <cell r="C15">
            <v>1034</v>
          </cell>
        </row>
        <row r="16">
          <cell r="B16" t="str">
            <v>Scenario</v>
          </cell>
          <cell r="C16" t="str">
            <v>915PVT_PERF</v>
          </cell>
        </row>
        <row r="17">
          <cell r="B17" t="str">
            <v>BEV-YJ-OpenBEV-withContent</v>
          </cell>
          <cell r="C17">
            <v>759</v>
          </cell>
        </row>
        <row r="18">
          <cell r="B18" t="str">
            <v>Scenario</v>
          </cell>
          <cell r="C18" t="str">
            <v>915PVT_PERF</v>
          </cell>
        </row>
        <row r="19">
          <cell r="B19" t="str">
            <v>Wordwise-Latin-reOpen-Book</v>
          </cell>
          <cell r="C19">
            <v>998</v>
          </cell>
        </row>
        <row r="20">
          <cell r="B20" t="str">
            <v>Wordwise-Latin-TurnNextPage</v>
          </cell>
          <cell r="C20">
            <v>616</v>
          </cell>
        </row>
        <row r="21">
          <cell r="B21" t="str">
            <v>Wordwise-Latin-TurnPreviousPage</v>
          </cell>
          <cell r="C21">
            <v>611</v>
          </cell>
        </row>
        <row r="22">
          <cell r="B22" t="str">
            <v>KindlePageFlip-YJ-WImage-Scrubber-Preview</v>
          </cell>
          <cell r="C22">
            <v>842</v>
          </cell>
        </row>
        <row r="23">
          <cell r="B23" t="str">
            <v>KindlePageFlip-YJ-WImage-Scrubber-NextPage</v>
          </cell>
          <cell r="C23">
            <v>874</v>
          </cell>
        </row>
        <row r="24">
          <cell r="B24" t="str">
            <v>KindlePageFlip-YJ-WImage-Scrubber-PreviousPage</v>
          </cell>
          <cell r="C24">
            <v>876</v>
          </cell>
        </row>
        <row r="25">
          <cell r="B25" t="str">
            <v>YJ-FontSizeChange</v>
          </cell>
          <cell r="C25">
            <v>875</v>
          </cell>
        </row>
        <row r="26">
          <cell r="B26" t="str">
            <v>HomeSearch-keywordDigital</v>
          </cell>
          <cell r="C26">
            <v>11137</v>
          </cell>
        </row>
        <row r="27">
          <cell r="B27" t="str">
            <v>Home-Vertical-Next-Page-Swipe</v>
          </cell>
          <cell r="C27">
            <v>687</v>
          </cell>
        </row>
        <row r="28">
          <cell r="B28" t="str">
            <v>VocabBuilder-200Words-Open</v>
          </cell>
          <cell r="C28">
            <v>1185</v>
          </cell>
        </row>
        <row r="29">
          <cell r="B29" t="str">
            <v>VocabBuilder-200Words-DictionaryLookUp</v>
          </cell>
          <cell r="C29">
            <v>989</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s>
    <sheetDataSet>
      <sheetData sheetId="0" refreshError="1">
        <row r="1">
          <cell r="B1" t="str">
            <v>Scenario</v>
          </cell>
          <cell r="C1" t="str">
            <v>834EVT_PERF</v>
          </cell>
        </row>
        <row r="2">
          <cell r="B2" t="str">
            <v>YJ-Open-FontDialog</v>
          </cell>
          <cell r="C2">
            <v>685</v>
          </cell>
        </row>
        <row r="3">
          <cell r="B3" t="str">
            <v>ParentalControl-SetPassword-FirstTime</v>
          </cell>
          <cell r="C3">
            <v>525</v>
          </cell>
        </row>
        <row r="4">
          <cell r="B4" t="str">
            <v>ParentalControl-OpenOverlay</v>
          </cell>
          <cell r="C4">
            <v>746</v>
          </cell>
        </row>
        <row r="5">
          <cell r="B5" t="str">
            <v>OpenPVC</v>
          </cell>
          <cell r="C5">
            <v>0</v>
          </cell>
        </row>
        <row r="6">
          <cell r="B6" t="str">
            <v>Home-SortByTitle</v>
          </cell>
          <cell r="C6">
            <v>1234</v>
          </cell>
        </row>
        <row r="7">
          <cell r="B7" t="str">
            <v>Home-SortByRecent</v>
          </cell>
          <cell r="C7">
            <v>480</v>
          </cell>
        </row>
        <row r="8">
          <cell r="B8" t="str">
            <v>Home-FilterByBooks</v>
          </cell>
          <cell r="C8">
            <v>1418</v>
          </cell>
        </row>
        <row r="9">
          <cell r="B9" t="str">
            <v>Home-ReachSettings</v>
          </cell>
          <cell r="C9">
            <v>727</v>
          </cell>
        </row>
        <row r="10">
          <cell r="B10" t="str">
            <v>Settings-ReachHome</v>
          </cell>
          <cell r="C10">
            <v>910</v>
          </cell>
        </row>
        <row r="11">
          <cell r="B11" t="str">
            <v>VKB-ENLocale-PredictiveLetter</v>
          </cell>
          <cell r="C11">
            <v>852</v>
          </cell>
        </row>
        <row r="12">
          <cell r="B12" t="str">
            <v>Home-Menu-Open</v>
          </cell>
          <cell r="C12">
            <v>411</v>
          </cell>
        </row>
        <row r="13">
          <cell r="B13" t="str">
            <v>Home-Invoke-Keyboard</v>
          </cell>
          <cell r="C13">
            <v>584</v>
          </cell>
        </row>
        <row r="14">
          <cell r="B14" t="str">
            <v>Home-Cover-To-List-View</v>
          </cell>
          <cell r="C14">
            <v>899</v>
          </cell>
        </row>
        <row r="15">
          <cell r="B15" t="str">
            <v>Home-List-To-Cover-View</v>
          </cell>
          <cell r="C15">
            <v>1026</v>
          </cell>
        </row>
        <row r="16">
          <cell r="B16" t="str">
            <v>Scenario</v>
          </cell>
          <cell r="C16" t="str">
            <v>834EVT_PERF</v>
          </cell>
        </row>
        <row r="17">
          <cell r="B17" t="str">
            <v>BEV-YJ-OpenBEV-withContent</v>
          </cell>
          <cell r="C17">
            <v>564</v>
          </cell>
        </row>
        <row r="18">
          <cell r="B18" t="str">
            <v>Scenario</v>
          </cell>
          <cell r="C18" t="str">
            <v>834EVT_PERF</v>
          </cell>
        </row>
        <row r="19">
          <cell r="B19" t="str">
            <v>Wordwise-Latin-reOpen-Book</v>
          </cell>
          <cell r="C19">
            <v>866</v>
          </cell>
        </row>
        <row r="20">
          <cell r="B20" t="str">
            <v>Wordwise-Latin-TurnNextPage</v>
          </cell>
          <cell r="C20">
            <v>535</v>
          </cell>
        </row>
        <row r="21">
          <cell r="B21" t="str">
            <v>Wordwise-Latin-TurnPreviousPage</v>
          </cell>
          <cell r="C21">
            <v>527</v>
          </cell>
        </row>
        <row r="22">
          <cell r="B22" t="str">
            <v>KindlePageFlip-YJ-WImage-Scrubber-Preview</v>
          </cell>
          <cell r="C22">
            <v>710</v>
          </cell>
        </row>
        <row r="23">
          <cell r="B23" t="str">
            <v>KindlePageFlip-YJ-WImage-Scrubber-NextPage</v>
          </cell>
          <cell r="C23">
            <v>651</v>
          </cell>
        </row>
        <row r="24">
          <cell r="B24" t="str">
            <v>KindlePageFlip-YJ-WImage-Scrubber-PreviousPage</v>
          </cell>
          <cell r="C24">
            <v>652</v>
          </cell>
        </row>
        <row r="25">
          <cell r="B25" t="str">
            <v>YJ-FontSizeChange</v>
          </cell>
          <cell r="C25">
            <v>649</v>
          </cell>
        </row>
        <row r="26">
          <cell r="B26" t="str">
            <v>HomeSearch-keywordDigital</v>
          </cell>
          <cell r="C26">
            <v>15731</v>
          </cell>
        </row>
        <row r="27">
          <cell r="B27" t="str">
            <v>Home-Vertical-Next-Page-Swipe</v>
          </cell>
          <cell r="C27">
            <v>761</v>
          </cell>
        </row>
        <row r="28">
          <cell r="B28" t="str">
            <v>Launch-Warmlight-From-QuickActions</v>
          </cell>
          <cell r="C28">
            <v>781</v>
          </cell>
        </row>
        <row r="29">
          <cell r="B29" t="str">
            <v>Enable-Warmlight-From-Settings</v>
          </cell>
          <cell r="C29">
            <v>427</v>
          </cell>
        </row>
        <row r="30">
          <cell r="B30" t="str">
            <v>Warmlight-Switching-Between-Time-Meridian</v>
          </cell>
          <cell r="C30">
            <v>472</v>
          </cell>
        </row>
        <row r="31">
          <cell r="B31" t="str">
            <v>VocabBuilder-200Words-Open</v>
          </cell>
          <cell r="C31">
            <v>1022</v>
          </cell>
        </row>
        <row r="32">
          <cell r="B32" t="str">
            <v>VocabBuilder-200Words-DictionaryLookUp</v>
          </cell>
          <cell r="C32">
            <v>981</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s>
    <sheetDataSet>
      <sheetData sheetId="0" refreshError="1">
        <row r="1">
          <cell r="B1" t="str">
            <v>Scenario</v>
          </cell>
          <cell r="C1" t="str">
            <v>915PVT_PERF_L</v>
          </cell>
        </row>
        <row r="2">
          <cell r="B2" t="str">
            <v>YJ-Open-FontDialog</v>
          </cell>
          <cell r="C2">
            <v>811</v>
          </cell>
        </row>
        <row r="3">
          <cell r="B3" t="str">
            <v>ParentalControl-SetPassword-FirstTime</v>
          </cell>
          <cell r="C3">
            <v>663</v>
          </cell>
        </row>
        <row r="4">
          <cell r="B4" t="str">
            <v>ParentalControl-OpenOverlay</v>
          </cell>
          <cell r="C4">
            <v>1012</v>
          </cell>
        </row>
        <row r="5">
          <cell r="B5" t="str">
            <v>OpenPVC</v>
          </cell>
          <cell r="C5">
            <v>0</v>
          </cell>
        </row>
        <row r="6">
          <cell r="B6" t="str">
            <v>Home-SortByTitle</v>
          </cell>
          <cell r="C6">
            <v>885</v>
          </cell>
        </row>
        <row r="7">
          <cell r="B7" t="str">
            <v>Home-SortByRecent</v>
          </cell>
          <cell r="C7">
            <v>685</v>
          </cell>
        </row>
        <row r="8">
          <cell r="B8" t="str">
            <v>Home-FilterByBooks</v>
          </cell>
          <cell r="C8">
            <v>1511</v>
          </cell>
        </row>
        <row r="9">
          <cell r="B9" t="str">
            <v>Home-ReachSettings</v>
          </cell>
          <cell r="C9">
            <v>1026</v>
          </cell>
        </row>
        <row r="10">
          <cell r="B10" t="str">
            <v>Settings-ReachHome</v>
          </cell>
          <cell r="C10">
            <v>984</v>
          </cell>
        </row>
        <row r="11">
          <cell r="B11" t="str">
            <v>VKB-ENLocale-PredictiveLetter</v>
          </cell>
          <cell r="C11">
            <v>1043</v>
          </cell>
        </row>
        <row r="12">
          <cell r="B12" t="str">
            <v>Home-Menu-Open</v>
          </cell>
          <cell r="C12">
            <v>514</v>
          </cell>
        </row>
        <row r="13">
          <cell r="B13" t="str">
            <v>Home-Invoke-Keyboard</v>
          </cell>
          <cell r="C13">
            <v>696</v>
          </cell>
        </row>
        <row r="14">
          <cell r="B14" t="str">
            <v>Home-Cover-To-List-View</v>
          </cell>
          <cell r="C14">
            <v>1014</v>
          </cell>
        </row>
        <row r="15">
          <cell r="B15" t="str">
            <v>Home-List-To-Cover-View</v>
          </cell>
          <cell r="C15">
            <v>955</v>
          </cell>
        </row>
        <row r="16">
          <cell r="B16" t="str">
            <v>Scenario</v>
          </cell>
          <cell r="C16" t="str">
            <v>915PVT_PERF</v>
          </cell>
        </row>
        <row r="17">
          <cell r="B17" t="str">
            <v>BEV-YJ-OpenBEV-withContent</v>
          </cell>
          <cell r="C17">
            <v>1344</v>
          </cell>
        </row>
        <row r="18">
          <cell r="B18" t="str">
            <v>Scenario</v>
          </cell>
          <cell r="C18" t="str">
            <v>915PVT_PERF</v>
          </cell>
        </row>
        <row r="19">
          <cell r="B19" t="str">
            <v>Wordwise-Latin-reOpen-Book</v>
          </cell>
          <cell r="C19">
            <v>987</v>
          </cell>
        </row>
        <row r="20">
          <cell r="B20" t="str">
            <v>Wordwise-Latin-TurnNextPage</v>
          </cell>
          <cell r="C20">
            <v>542</v>
          </cell>
        </row>
        <row r="21">
          <cell r="B21" t="str">
            <v>Wordwise-Latin-TurnPreviousPage</v>
          </cell>
          <cell r="C21">
            <v>543</v>
          </cell>
        </row>
        <row r="22">
          <cell r="B22" t="str">
            <v>KindlePageFlip-YJ-WImage-Scrubber-Preview</v>
          </cell>
          <cell r="C22">
            <v>809</v>
          </cell>
        </row>
        <row r="23">
          <cell r="B23" t="str">
            <v>KindlePageFlip-YJ-WImage-Scrubber-NextPage</v>
          </cell>
          <cell r="C23">
            <v>886</v>
          </cell>
        </row>
        <row r="24">
          <cell r="B24" t="str">
            <v>KindlePageFlip-YJ-WImage-Scrubber-PreviousPage</v>
          </cell>
          <cell r="C24">
            <v>888</v>
          </cell>
        </row>
        <row r="25">
          <cell r="B25" t="str">
            <v>YJ-FontSizeChange</v>
          </cell>
          <cell r="C25">
            <v>754</v>
          </cell>
        </row>
        <row r="26">
          <cell r="B26" t="str">
            <v>HomeSearch-keywordDigital</v>
          </cell>
          <cell r="C26">
            <v>12354</v>
          </cell>
        </row>
        <row r="27">
          <cell r="B27" t="str">
            <v>Home-Vertical-Next-Page-Swipe</v>
          </cell>
          <cell r="C27">
            <v>681</v>
          </cell>
        </row>
        <row r="28">
          <cell r="B28" t="str">
            <v>VocabBuilder-200Words-Open</v>
          </cell>
          <cell r="C28">
            <v>1244</v>
          </cell>
        </row>
        <row r="29">
          <cell r="B29" t="str">
            <v>VocabBuilder-200Words-DictionaryLookUp</v>
          </cell>
          <cell r="C29">
            <v>843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s>
    <sheetDataSet>
      <sheetData sheetId="0" refreshError="1">
        <row r="1">
          <cell r="B1" t="str">
            <v>Scenario</v>
          </cell>
          <cell r="C1" t="str">
            <v>834PVT</v>
          </cell>
        </row>
        <row r="2">
          <cell r="B2" t="str">
            <v>YJ-Open-FontDialog</v>
          </cell>
          <cell r="C2">
            <v>798</v>
          </cell>
        </row>
        <row r="3">
          <cell r="B3" t="str">
            <v>ParentalControl-SetPassword-FirstTime</v>
          </cell>
          <cell r="C3">
            <v>672</v>
          </cell>
        </row>
        <row r="4">
          <cell r="B4" t="str">
            <v>ParentalControl-OpenOverlay</v>
          </cell>
          <cell r="C4">
            <v>945</v>
          </cell>
        </row>
        <row r="5">
          <cell r="B5" t="str">
            <v>OpenPVC</v>
          </cell>
          <cell r="C5">
            <v>0</v>
          </cell>
        </row>
        <row r="6">
          <cell r="B6" t="str">
            <v>Home-SortByTitle</v>
          </cell>
          <cell r="C6">
            <v>813</v>
          </cell>
        </row>
        <row r="7">
          <cell r="B7" t="str">
            <v>Home-SortByRecent</v>
          </cell>
          <cell r="C7">
            <v>654</v>
          </cell>
        </row>
        <row r="8">
          <cell r="B8" t="str">
            <v>Home-FilterByBooks</v>
          </cell>
          <cell r="C8">
            <v>955</v>
          </cell>
        </row>
        <row r="9">
          <cell r="B9" t="str">
            <v>Home-ReachSettings</v>
          </cell>
          <cell r="C9">
            <v>856</v>
          </cell>
        </row>
        <row r="10">
          <cell r="B10" t="str">
            <v>Settings-ReachHome</v>
          </cell>
          <cell r="C10">
            <v>895</v>
          </cell>
        </row>
        <row r="11">
          <cell r="B11" t="str">
            <v>VKB-ENLocale-PredictiveLetter</v>
          </cell>
          <cell r="C11">
            <v>995</v>
          </cell>
        </row>
        <row r="12">
          <cell r="B12" t="str">
            <v>Home-Menu-Open</v>
          </cell>
          <cell r="C12">
            <v>516</v>
          </cell>
        </row>
        <row r="13">
          <cell r="B13" t="str">
            <v>Home-Invoke-Keyboard</v>
          </cell>
          <cell r="C13">
            <v>656</v>
          </cell>
        </row>
        <row r="14">
          <cell r="B14" t="str">
            <v>Home-List-To-Cover-View</v>
          </cell>
          <cell r="C14">
            <v>937</v>
          </cell>
        </row>
        <row r="15">
          <cell r="B15" t="str">
            <v>Home-Cover-To-List-View</v>
          </cell>
          <cell r="C15">
            <v>936</v>
          </cell>
        </row>
        <row r="16">
          <cell r="B16" t="str">
            <v>Scenario</v>
          </cell>
          <cell r="C16" t="str">
            <v>834PVT</v>
          </cell>
        </row>
        <row r="17">
          <cell r="B17" t="str">
            <v>BEV-YJ-OpenBEV-withContent</v>
          </cell>
          <cell r="C17">
            <v>1203</v>
          </cell>
        </row>
        <row r="18">
          <cell r="B18" t="str">
            <v>Scenario</v>
          </cell>
          <cell r="C18" t="str">
            <v>834PVT</v>
          </cell>
        </row>
        <row r="19">
          <cell r="B19" t="str">
            <v>Wordwise-Latin-reOpen-Book</v>
          </cell>
          <cell r="C19">
            <v>959</v>
          </cell>
        </row>
        <row r="20">
          <cell r="B20" t="str">
            <v>Wordwise-Latin-TurnNextPage</v>
          </cell>
          <cell r="C20">
            <v>533</v>
          </cell>
        </row>
        <row r="21">
          <cell r="B21" t="str">
            <v>Wordwise-Latin-TurnPreviousPage</v>
          </cell>
          <cell r="C21">
            <v>529</v>
          </cell>
        </row>
        <row r="22">
          <cell r="B22" t="str">
            <v>KindlePageFlip-YJ-WImage-Scrubber-Preview</v>
          </cell>
          <cell r="C22">
            <v>751</v>
          </cell>
        </row>
        <row r="23">
          <cell r="B23" t="str">
            <v>KindlePageFlip-YJ-WImage-Scrubber-NextPage</v>
          </cell>
          <cell r="C23">
            <v>848</v>
          </cell>
        </row>
        <row r="24">
          <cell r="B24" t="str">
            <v>KindlePageFlip-YJ-WImage-Scrubber-PreviousPage</v>
          </cell>
          <cell r="C24">
            <v>847</v>
          </cell>
        </row>
        <row r="25">
          <cell r="B25" t="str">
            <v>YJ-FontSizeChange</v>
          </cell>
          <cell r="C25">
            <v>721</v>
          </cell>
        </row>
        <row r="26">
          <cell r="B26" t="str">
            <v>HomeSearch-keywordDigital</v>
          </cell>
          <cell r="C26">
            <v>16515</v>
          </cell>
        </row>
        <row r="27">
          <cell r="B27" t="str">
            <v>Home-Vertical-Next-Page-Swipe</v>
          </cell>
          <cell r="C27">
            <v>688</v>
          </cell>
        </row>
        <row r="28">
          <cell r="B28" t="str">
            <v>VocabBuilder-200Words-Open</v>
          </cell>
          <cell r="C28">
            <v>1159</v>
          </cell>
        </row>
        <row r="29">
          <cell r="B29" t="str">
            <v>VocabBuilder-200Words-DictionaryLookUp</v>
          </cell>
          <cell r="C29">
            <v>796</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solidated"/>
    </sheetNames>
    <sheetDataSet>
      <sheetData sheetId="0" refreshError="1">
        <row r="1">
          <cell r="B1" t="str">
            <v>Scenario</v>
          </cell>
          <cell r="C1" t="str">
            <v>834PVT_PERF_HM</v>
          </cell>
        </row>
        <row r="2">
          <cell r="B2" t="str">
            <v>YJ-Open-FontDialog</v>
          </cell>
          <cell r="C2">
            <v>863</v>
          </cell>
        </row>
        <row r="3">
          <cell r="B3" t="str">
            <v>ParentalControl-SetPassword-FirstTime</v>
          </cell>
          <cell r="C3">
            <v>702</v>
          </cell>
        </row>
        <row r="4">
          <cell r="B4" t="str">
            <v>ParentalControl-OpenOverlay</v>
          </cell>
          <cell r="C4">
            <v>954</v>
          </cell>
        </row>
        <row r="5">
          <cell r="B5" t="str">
            <v>OpenPVC</v>
          </cell>
          <cell r="C5">
            <v>0</v>
          </cell>
        </row>
        <row r="6">
          <cell r="B6" t="str">
            <v>Home-SortByTitle</v>
          </cell>
          <cell r="C6" t="str">
            <v>-</v>
          </cell>
        </row>
        <row r="7">
          <cell r="B7" t="str">
            <v>Home-SortByRecent</v>
          </cell>
          <cell r="C7">
            <v>1027</v>
          </cell>
        </row>
        <row r="8">
          <cell r="B8" t="str">
            <v>Home-FilterByBooks</v>
          </cell>
          <cell r="C8">
            <v>1131</v>
          </cell>
        </row>
        <row r="9">
          <cell r="B9" t="str">
            <v>Home-ReachSettings</v>
          </cell>
          <cell r="C9">
            <v>937</v>
          </cell>
        </row>
        <row r="10">
          <cell r="B10" t="str">
            <v>Settings-ReachHome</v>
          </cell>
          <cell r="C10">
            <v>1155</v>
          </cell>
        </row>
        <row r="11">
          <cell r="B11" t="str">
            <v>VKB-ENLocale-PredictiveLetter</v>
          </cell>
          <cell r="C11">
            <v>1018</v>
          </cell>
        </row>
        <row r="12">
          <cell r="B12" t="str">
            <v>Home-Menu-Open</v>
          </cell>
          <cell r="C12">
            <v>524</v>
          </cell>
        </row>
        <row r="13">
          <cell r="B13" t="str">
            <v>Home-Invoke-Keyboard</v>
          </cell>
          <cell r="C13">
            <v>697</v>
          </cell>
        </row>
        <row r="14">
          <cell r="B14" t="str">
            <v>Home-Cover-To-List-View</v>
          </cell>
          <cell r="C14">
            <v>948</v>
          </cell>
        </row>
        <row r="15">
          <cell r="B15" t="str">
            <v>Home-List-To-Cover-View</v>
          </cell>
          <cell r="C15">
            <v>1068</v>
          </cell>
        </row>
        <row r="16">
          <cell r="B16" t="str">
            <v>Scenario</v>
          </cell>
          <cell r="C16" t="str">
            <v>834PVT_PERF_HM</v>
          </cell>
        </row>
        <row r="17">
          <cell r="B17" t="str">
            <v>BEV-YJ-OpenBEV-withContent</v>
          </cell>
          <cell r="C17">
            <v>761</v>
          </cell>
        </row>
        <row r="18">
          <cell r="B18" t="str">
            <v>Scenario</v>
          </cell>
          <cell r="C18" t="str">
            <v>834PVT_PERF</v>
          </cell>
        </row>
        <row r="19">
          <cell r="B19" t="str">
            <v>Wordwise-Latin-reOpen-Book</v>
          </cell>
          <cell r="C19">
            <v>1060</v>
          </cell>
        </row>
        <row r="20">
          <cell r="B20" t="str">
            <v>Wordwise-Latin-TurnNextPage</v>
          </cell>
          <cell r="C20">
            <v>614</v>
          </cell>
        </row>
        <row r="21">
          <cell r="B21" t="str">
            <v>Wordwise-Latin-TurnPreviousPage</v>
          </cell>
          <cell r="C21">
            <v>613</v>
          </cell>
        </row>
        <row r="22">
          <cell r="B22" t="str">
            <v>KindlePageFlip-YJ-WImage-Scrubber-Preview</v>
          </cell>
          <cell r="C22">
            <v>843</v>
          </cell>
        </row>
        <row r="23">
          <cell r="B23" t="str">
            <v>KindlePageFlip-YJ-WImage-Scrubber-NextPage</v>
          </cell>
          <cell r="C23">
            <v>857</v>
          </cell>
        </row>
        <row r="24">
          <cell r="B24" t="str">
            <v>KindlePageFlip-YJ-WImage-Scrubber-PreviousPage</v>
          </cell>
          <cell r="C24">
            <v>857</v>
          </cell>
        </row>
        <row r="25">
          <cell r="B25" t="str">
            <v>YJ-FontSizeChange</v>
          </cell>
          <cell r="C25">
            <v>864</v>
          </cell>
        </row>
        <row r="26">
          <cell r="B26" t="str">
            <v>HomeSearch-keywordDigital</v>
          </cell>
          <cell r="C26">
            <v>13055</v>
          </cell>
        </row>
        <row r="27">
          <cell r="B27" t="str">
            <v>Home-Vertical-Next-Page-Swipe</v>
          </cell>
          <cell r="C27">
            <v>734</v>
          </cell>
        </row>
        <row r="28">
          <cell r="B28" t="str">
            <v>VocabBuilder-200Words-Open</v>
          </cell>
          <cell r="C28">
            <v>1222</v>
          </cell>
        </row>
        <row r="29">
          <cell r="B29" t="str">
            <v>VocabBuilder-200Words-DictionaryLookUp</v>
          </cell>
          <cell r="C29">
            <v>984</v>
          </cell>
        </row>
      </sheetData>
    </sheetDataSet>
  </externalBook>
</externalLink>
</file>

<file path=xl/persons/person.xml><?xml version="1.0" encoding="utf-8"?>
<personList xmlns="http://schemas.microsoft.com/office/spreadsheetml/2018/threadedcomments" xmlns:x="http://schemas.openxmlformats.org/spreadsheetml/2006/main">
  <person displayName="K, KishorKumar" id="{B126C962-B4B4-4168-9994-4B8C7C7C2194}" userId="S::errorkk@amazon.com::83e249c5-23f7-4afe-919f-60ea3c7f487e" providerId="AD"/>
  <person displayName="G, Keerthika" id="{0E0CAB23-FF25-463C-8AA4-58C8FF7EEDD6}" userId="S::akeerthg@amazon.com::7b3e85f9-ef7a-4d8d-93d1-2a1a3697002c" providerId="AD"/>
  <person displayName="Nithya, Immaculate" id="{E2F8B52B-E591-44BC-8F0C-152191FBF77F}" userId="S::nithyain@amazon.com::80bc0f58-7308-460a-827d-2e3528049164" providerId="AD"/>
  <person displayName="M, Sakthivel Prabakaran" id="{4660631E-9124-4AD0-B04A-B935736FC60A}" userId="S::sakthimx@amazon.com::3373e3b0-526e-42f4-bb8f-0b565569ac0b" providerId="AD"/>
  <person displayName="KEERTHI, YASWANTH KUMAR" id="{43E1C0BC-A841-4882-B2DB-17965B803E6F}" userId="S::yakeerth@amazon.com::f4ef9bd3-e589-4e82-9419-63e2be5507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H62" dT="2025-12-08T09:58:27.78" personId="{E2F8B52B-E591-44BC-8F0C-152191FBF77F}" id="{FF591BCA-C25A-44DA-988A-9AE4F1BC3D39}">
    <text>Changing BRD Manual Results</text>
  </threadedComment>
  <threadedComment ref="DH62" dT="2026-01-09T14:48:45.29" personId="{4660631E-9124-4AD0-B04A-B935736FC60A}" id="{D50A6211-A01E-450C-BE00-BDEEC3BB0A57}">
    <text xml:space="preserve">Changing the BRD as per SBR-64209, BRD values are from J19.1_110 Build
</text>
  </threadedComment>
  <threadedComment ref="DY62" dT="2026-01-09T14:48:59.60" personId="{4660631E-9124-4AD0-B04A-B935736FC60A}" id="{3041992A-D7E2-4E41-946E-BB622FB53431}">
    <text xml:space="preserve">Changing the BRD as per SBR-64209, BRD values are from J19.1_110 Build
</text>
  </threadedComment>
  <threadedComment ref="EN62" dT="2026-01-09T14:49:56.97" personId="{4660631E-9124-4AD0-B04A-B935736FC60A}" id="{F345C6D3-77FE-4B3F-8FD0-882C55ADA1CD}">
    <text xml:space="preserve">Changing the BRD as per SBR-64209, BRD values are from J19.1_110 Build
</text>
  </threadedComment>
  <threadedComment ref="CH63" dT="2025-12-08T09:58:35.14" personId="{E2F8B52B-E591-44BC-8F0C-152191FBF77F}" id="{69E8C6F8-D683-4ABE-AA17-15F8C6D62341}">
    <text>Changing BRD Manual Results</text>
  </threadedComment>
  <threadedComment ref="DH63" dT="2026-01-09T14:48:49.43" personId="{4660631E-9124-4AD0-B04A-B935736FC60A}" id="{1FCBCFFC-4152-4C19-96AE-15EAA2C7263B}">
    <text xml:space="preserve">Changing the BRD as per SBR-64209, BRD values are from J19.1_110 Build
</text>
  </threadedComment>
  <threadedComment ref="DY63" dT="2026-01-09T14:49:03.47" personId="{4660631E-9124-4AD0-B04A-B935736FC60A}" id="{2733CEC8-B15B-4477-862C-820CDD9E452A}">
    <text xml:space="preserve">Changing the BRD as per SBR-64209, BRD values are from J19.1_110 Build
</text>
  </threadedComment>
  <threadedComment ref="EN63" dT="2026-01-09T14:50:00.42" personId="{4660631E-9124-4AD0-B04A-B935736FC60A}" id="{8E0EE3C8-83D2-4237-B7AA-9E02AF5D2679}">
    <text xml:space="preserve">Changing the BRD as per SBR-64209, BRD values are from J19.1_110 Build
</text>
  </threadedComment>
  <threadedComment ref="DY64" dT="2026-01-09T14:49:07.23" personId="{4660631E-9124-4AD0-B04A-B935736FC60A}" id="{C4F69B59-A04B-4D6E-9F74-CEF85050B18A}">
    <text xml:space="preserve">Changing the BRD as per SBR-64209, BRD values are from J19.1_110 Build
</text>
  </threadedComment>
  <threadedComment ref="CR65" dT="2026-01-09T14:42:55.68" personId="{4660631E-9124-4AD0-B04A-B935736FC60A}" id="{04587870-95E1-4ADC-9BB4-485D4959C925}">
    <text>SBR-53578 - 0.83 will be BRD if we consider Gcc16, Gc16 - 0.67</text>
  </threadedComment>
  <threadedComment ref="CU65" dT="2026-01-22T10:01:24.61" personId="{4660631E-9124-4AD0-B04A-B935736FC60A}" id="{8B73F190-9700-4389-9A88-01ED489AC61E}">
    <text>All 5 iterations are Gc16</text>
  </threadedComment>
  <threadedComment ref="CV65" dT="2026-01-30T12:00:53.52" personId="{B126C962-B4B4-4168-9994-4B8C7C7C2194}" id="{D84A5CC2-BA90-4618-A792-2B85A3B2D1CF}">
    <text>Took Gc16 values</text>
  </threadedComment>
  <threadedComment ref="DY65" dT="2026-01-09T14:49:10.82" personId="{4660631E-9124-4AD0-B04A-B935736FC60A}" id="{C1C1B77B-D55D-4A0A-BB5A-58D95CB34E3E}">
    <text xml:space="preserve">Changing the BRD as per SBR-64209, BRD values are from J19.1_110 Build
</text>
  </threadedComment>
</ThreadedComments>
</file>

<file path=xl/threadedComments/threadedComment2.xml><?xml version="1.0" encoding="utf-8"?>
<ThreadedComments xmlns="http://schemas.microsoft.com/office/spreadsheetml/2018/threadedcomments" xmlns:x="http://schemas.openxmlformats.org/spreadsheetml/2006/main">
  <threadedComment ref="BJ5" dT="2025-08-08T12:30:38.59" personId="{E2F8B52B-E591-44BC-8F0C-152191FBF77F}" id="{C59C5BBC-359B-402F-A2A8-B46EB2151A87}">
    <text>Re baselining with China team JIRA: SBR55032</text>
  </threadedComment>
  <threadedComment ref="BR5" dT="2025-08-08T12:30:38.59" personId="{E2F8B52B-E591-44BC-8F0C-152191FBF77F}" id="{7D90D0D5-FF1E-4C61-90A3-C56EB39221EF}">
    <text>Re baselining with China team JIRA: SBR55032</text>
  </threadedComment>
  <threadedComment ref="BZ5" dT="2025-08-08T12:30:38.59" personId="{E2F8B52B-E591-44BC-8F0C-152191FBF77F}" id="{75691AA0-489E-4A4F-A2CD-E6C542B82916}">
    <text>Re baselining with China team JIRA: SBR55032</text>
  </threadedComment>
  <threadedComment ref="DK5" dT="2025-08-08T12:30:38.59" personId="{E2F8B52B-E591-44BC-8F0C-152191FBF77F}" id="{667BF88F-5DDE-4C53-9BA7-CCF1F1DB424D}">
    <text>Re baselining with China team JIRA: SBR55032</text>
  </threadedComment>
  <threadedComment ref="DO5" dT="2025-08-08T12:30:38.59" personId="{E2F8B52B-E591-44BC-8F0C-152191FBF77F}" id="{8E38ABE3-0EF2-41F7-BE2F-DA0DF219CB0F}">
    <text>Re baselining with China team JIRA: SBR55032</text>
  </threadedComment>
  <threadedComment ref="DS5" dT="2025-08-08T12:30:38.59" personId="{E2F8B52B-E591-44BC-8F0C-152191FBF77F}" id="{B48BF0BF-562A-4526-BB6B-1488202F256D}">
    <text>Re baselining with China team JIRA: SBR55032</text>
  </threadedComment>
  <threadedComment ref="BJ6" dT="2025-08-08T12:30:47.65" personId="{E2F8B52B-E591-44BC-8F0C-152191FBF77F}" id="{8CAC786E-8E7F-489A-AA9D-783AEB62AA33}">
    <text>Re baselining with China team JIRA: SBR55032</text>
  </threadedComment>
  <threadedComment ref="BR6" dT="2025-08-08T12:30:47.65" personId="{E2F8B52B-E591-44BC-8F0C-152191FBF77F}" id="{6639218D-9B0B-49CB-B989-999DFB485AB8}">
    <text>Re baselining with China team JIRA: SBR55032</text>
  </threadedComment>
  <threadedComment ref="BZ6" dT="2025-08-08T12:30:47.65" personId="{E2F8B52B-E591-44BC-8F0C-152191FBF77F}" id="{7FE2B429-1DEC-4ECA-8E25-7557A6E0E82F}">
    <text>Re baselining with China team JIRA: SBR55032</text>
  </threadedComment>
  <threadedComment ref="DK6" dT="2025-08-08T12:30:47.65" personId="{E2F8B52B-E591-44BC-8F0C-152191FBF77F}" id="{19755341-DCBA-41C5-AA7A-EC6B7A9D73C7}">
    <text>Re baselining with China team JIRA: SBR55032</text>
  </threadedComment>
  <threadedComment ref="DO6" dT="2025-08-08T12:30:47.65" personId="{E2F8B52B-E591-44BC-8F0C-152191FBF77F}" id="{1CFFBFCC-B491-4CD9-B5E0-E994EB91B333}">
    <text>Re baselining with China team JIRA: SBR55032</text>
  </threadedComment>
  <threadedComment ref="DS6" dT="2025-08-08T12:30:47.65" personId="{E2F8B52B-E591-44BC-8F0C-152191FBF77F}" id="{04D402C7-ABB1-4554-A105-F87764DC0343}">
    <text>Re baselining with China team JIRA: SBR55032</text>
  </threadedComment>
  <threadedComment ref="BZ7" dT="2026-01-25T18:17:18.37" personId="{E2F8B52B-E591-44BC-8F0C-152191FBF77F}" id="{8B8B4E12-C4F2-400E-B29C-53FFA4E2631C}">
    <text>Re baselining with China team JIRA: SBR55032</text>
  </threadedComment>
  <threadedComment ref="BZ8" dT="2026-01-25T18:17:36.79" personId="{E2F8B52B-E591-44BC-8F0C-152191FBF77F}" id="{FFB089FE-AA78-4A2A-85FA-A05676E22A76}">
    <text>Re-baselining with China Team</text>
  </threadedComment>
</ThreadedComments>
</file>

<file path=xl/threadedComments/threadedComment3.xml><?xml version="1.0" encoding="utf-8"?>
<ThreadedComments xmlns="http://schemas.microsoft.com/office/spreadsheetml/2018/threadedcomments" xmlns:x="http://schemas.openxmlformats.org/spreadsheetml/2006/main">
  <threadedComment ref="SI3" dT="2025-12-07T14:57:01.67" personId="{43E1C0BC-A841-4882-B2DB-17965B803E6F}" id="{84AEA373-234A-4136-B6F7-2E00D2651444}">
    <text>BRD : 1.45
Previous Gm Build J18.6 B041 Values : 1.46
Current Build Value  J19.2 B2624 : 1.49</text>
  </threadedComment>
  <threadedComment ref="UF3" dT="2025-12-07T15:02:54.63" personId="{43E1C0BC-A841-4882-B2DB-17965B803E6F}" id="{6CCEB723-6004-412F-83F7-5B230A8BE197}">
    <text>BRD : 1.72
Previous Gm Build J18.6 B041 Values : 1.73
Current Build Value  J19.2 B2624 : 1.76</text>
  </threadedComment>
  <threadedComment ref="AAA3" dT="2025-12-12T13:10:51.29" personId="{43E1C0BC-A841-4882-B2DB-17965B803E6F}" id="{0B4EEAB9-392E-42DE-A591-AB1ED24E4A58}">
    <text>BRD : 1.60
Previous Gm Build J18.6 B041 Values : 1.60
Current Build Value  J19.2 B2634 : 1.63</text>
  </threadedComment>
  <threadedComment ref="AAY3" dT="2025-12-12T11:53:17.54" personId="{43E1C0BC-A841-4882-B2DB-17965B803E6F}" id="{7097005C-1A31-4F56-AC6D-2E8158401341}">
    <text>BRD : 1.51
Previous Gm Build J18.6 B041 Values : 1.51
Current Build Value  J19.2 B2634 : 1.53</text>
  </threadedComment>
  <threadedComment ref="SI4" dT="2025-12-07T14:59:44.62" personId="{43E1C0BC-A841-4882-B2DB-17965B803E6F}" id="{C81E7157-33C0-4080-918C-921638275D8F}">
    <text>BRD : 0.66
Previous Gm Build J18.6 B041 Values : 0.66
Current Build Value  J19.2 B2624 : 0.68</text>
  </threadedComment>
  <threadedComment ref="UF4" dT="2025-12-07T15:03:51.04" personId="{43E1C0BC-A841-4882-B2DB-17965B803E6F}" id="{43819CC1-4E63-4D77-8FE0-0BB85EA4625D}">
    <text>BRD : 0.73
Previous Gm Build J18.6 B041 Values : 0.73
Current Build Value  J19.2 B2624 : 0.75</text>
  </threadedComment>
  <threadedComment ref="XE4" dT="2025-12-19T15:48:11.50" personId="{0E0CAB23-FF25-463C-8AA4-58C8FF7EEDD6}" id="{DCE3D9BA-CBB8-49B2-8D1D-096D77AF4FA3}">
    <text>BRD:0.53
Previous GM build J18.6_B041 values: 0.54</text>
  </threadedComment>
  <threadedComment ref="YJ4" dT="2026-01-30T13:33:57.32" personId="{0E0CAB23-FF25-463C-8AA4-58C8FF7EEDD6}" id="{9DD8CA99-0880-44A6-AE32-321E894A06F8}">
    <text>BRD:0.57
Previous GM Build J18.6_B041 values:0.57
Current Build J19.3_B2687 values:0.58</text>
  </threadedComment>
  <threadedComment ref="ZH4" dT="2026-01-22T18:40:43.78" personId="{0E0CAB23-FF25-463C-8AA4-58C8FF7EEDD6}" id="{AE5FD065-77F6-4B7A-AED8-0DD403BC50F6}">
    <text>BRD:0.46
Previous GM Build J18.6_B041 values:0.45
Current Build J19.3_B2687 values:0.46</text>
  </threadedComment>
  <threadedComment ref="AAA4" dT="2025-12-12T13:11:25.26" personId="{43E1C0BC-A841-4882-B2DB-17965B803E6F}" id="{AFE3F470-28B7-4A06-A13B-6519FA98D886}">
    <text>BRD : 0.58
Previous Gm Build J18.6 B041 Values : 0.59
Current Build Value  J19.2 B2634 : 0.61</text>
  </threadedComment>
  <threadedComment ref="AAY4" dT="2025-12-12T11:54:29.02" personId="{43E1C0BC-A841-4882-B2DB-17965B803E6F}" id="{C15CCA94-8AE9-4365-A70C-6F38488B5173}">
    <text>BRD : 0.64
Previous Gm Build J18.6 B041 Values : 0.64
Current Build Value  J19.2 B2634 : 0.65</text>
  </threadedComment>
  <threadedComment ref="SI5" dT="2025-12-07T15:00:14.22" personId="{43E1C0BC-A841-4882-B2DB-17965B803E6F}" id="{2A3DE7E5-1647-4EED-AAB2-7A7D18916ECB}">
    <text>BRD : 0.68
Previous Gm Build J18.6 B041 Values : 0.68
Current Build Value  J19.2 B2624 : 0.69</text>
  </threadedComment>
  <threadedComment ref="UF5" dT="2025-12-07T15:04:20.30" personId="{43E1C0BC-A841-4882-B2DB-17965B803E6F}" id="{D6CA9238-FBCE-4D99-BB59-8299355F2759}">
    <text>BRD : 0.74
Previous Gm Build J18.6 B041 Values : 0.74
Current Build Value  J19.2 B2624 : 0.76</text>
  </threadedComment>
  <threadedComment ref="XE5" dT="2025-12-19T15:48:34.83" personId="{0E0CAB23-FF25-463C-8AA4-58C8FF7EEDD6}" id="{B6DF9F8D-DE1C-4BFE-8BA6-90BE643DE749}">
    <text>BRD:0.54
Previous GM build J18.6_B041 values: 0.53</text>
  </threadedComment>
  <threadedComment ref="YJ5" dT="2026-01-30T13:34:55.63" personId="{0E0CAB23-FF25-463C-8AA4-58C8FF7EEDD6}" id="{4A4AEDA7-B986-42E0-8A2C-F7B7DED95C6E}">
    <text>BRD:0.58
Previous GM Build J18.6_B041 values:0.59
Current Build J19.3_B2695 values:0.6</text>
  </threadedComment>
  <threadedComment ref="ZH5" dT="2026-01-22T18:42:02.32" personId="{0E0CAB23-FF25-463C-8AA4-58C8FF7EEDD6}" id="{3198EA56-BC55-4CCA-BB74-CA102C90D933}">
    <text>BRD:0.46
Previous GM Build J18.6_B041 values:0.46
Current Build J19.3_B2687 values:0.47</text>
  </threadedComment>
  <threadedComment ref="AAA5" dT="2025-12-12T13:12:06.31" personId="{43E1C0BC-A841-4882-B2DB-17965B803E6F}" id="{D4ABF2A8-C843-4EBF-9524-68C1FB09435D}">
    <text>BRD : 0.56
Previous Gm Build J18.6 B041 Values : 0.58
Current Build Value  J19.2 B2634 : 0.60</text>
  </threadedComment>
  <threadedComment ref="AAY5" dT="2025-12-12T11:54:51.80" personId="{43E1C0BC-A841-4882-B2DB-17965B803E6F}" id="{FDA7F92C-D1F8-434B-B172-C440EE1B1037}">
    <text>BRD : 0.65
Previous Gm Build J18.6 B041 Values : 0.65
Current Build Value  J19.2 B2634 : 0.66</text>
  </threadedComment>
  <threadedComment ref="SI8" dT="2025-12-07T15:07:14.56" personId="{43E1C0BC-A841-4882-B2DB-17965B803E6F}" id="{E4259BAB-5599-4641-AA74-C91BD462EFDD}">
    <text>BRD : 15.06
Previous Gm Build J18.6 B041 Values : 15.19
Current Build Value  J19.2 B2624 : 15.54</text>
  </threadedComment>
  <threadedComment ref="UF8" dT="2025-12-07T15:15:45.09" personId="{43E1C0BC-A841-4882-B2DB-17965B803E6F}" id="{B5541529-0A96-47B2-88FE-2A50C8088352}">
    <text>BRD : 14.27
Previous Gm Build J18.6 B041 Values : 14.38
Current Build Value  J19.2 B2624 : 14.56</text>
  </threadedComment>
  <threadedComment ref="XE8" dT="2025-12-19T15:20:42.88" personId="{0E0CAB23-FF25-463C-8AA4-58C8FF7EEDD6}" id="{D6535DC5-47F1-48F8-BFE7-C94E55AAD51E}">
    <text>BRD:12.54
Previous GM build J18.6_B041 values: 12.57</text>
  </threadedComment>
  <threadedComment ref="YJ8" dT="2026-01-30T13:37:25.64" personId="{0E0CAB23-FF25-463C-8AA4-58C8FF7EEDD6}" id="{5D817EEA-575D-4EBA-8F04-054CCF37E398}">
    <text>BRD:10.65
Previous GM Build J18.6_B041 values:10.69
Current Build J19.3_B2695 values:10.78</text>
  </threadedComment>
  <threadedComment ref="ZH8" dT="2026-01-22T18:45:46.78" personId="{0E0CAB23-FF25-463C-8AA4-58C8FF7EEDD6}" id="{CD0C5588-9043-4C41-A0D6-20928A07B9E8}">
    <text xml:space="preserve">BRD:7.51
Previous GM Build J18.6_B041 values:7.52
Current Build J19.3_B2687 values:7.56
</text>
  </threadedComment>
  <threadedComment ref="AAA8" dT="2025-12-12T13:14:26.54" personId="{43E1C0BC-A841-4882-B2DB-17965B803E6F}" id="{A6446A6C-05F8-466C-8D07-AC077833AC6F}">
    <text>BRD : 12.55
Previous Gm Build J18.6 B041 Values : 12.61
Current Build Value  J19.2 B2634 : 12.79</text>
  </threadedComment>
  <threadedComment ref="AAY8" dT="2025-12-12T11:58:57.29" personId="{43E1C0BC-A841-4882-B2DB-17965B803E6F}" id="{B437E516-F9BF-49C2-BF2D-615D9999BEF5}">
    <text>BRD : 6.84
Previous Gm Build J18.6 B041 Values : 6.86
Current Build Value  J19.2 B2634 : 6.93</text>
  </threadedComment>
  <threadedComment ref="SI10" dT="2025-12-07T15:07:56.51" personId="{43E1C0BC-A841-4882-B2DB-17965B803E6F}" id="{DD09FD38-1AE3-4864-8887-5A14DEDA2933}">
    <text>BRD : 1.33
Previous Gm Build J18.6 B041 Values : 1.33
Current Build Value  J19.2 B2624 : 1.39</text>
  </threadedComment>
  <threadedComment ref="UF10" dT="2025-12-07T15:18:23.42" personId="{43E1C0BC-A841-4882-B2DB-17965B803E6F}" id="{821522A4-0358-4821-95F1-F19FBE372F07}">
    <text>BRD : 1.652
Previous Gm Build J18.6 B041 Values : 1.66
Current Build Value  J19.2 B2624 : 1.68</text>
  </threadedComment>
  <threadedComment ref="XE10" dT="2025-12-19T15:26:07.38" personId="{0E0CAB23-FF25-463C-8AA4-58C8FF7EEDD6}" id="{9B3EAFF5-0485-4FCC-891F-6696CD52DB4A}">
    <text xml:space="preserve">
BRD:1.19
Previous GM build J18.6_B041 values: 1.21</text>
  </threadedComment>
  <threadedComment ref="YJ10" dT="2026-01-30T13:38:17.92" personId="{0E0CAB23-FF25-463C-8AA4-58C8FF7EEDD6}" id="{570D6F74-6411-48C1-8A68-6AEAA1E8E2AD}">
    <text>BRD:1.29
Previous GM Build J18.6_B041 values:1.3
Current Build J19.3_B2695 values:1.33</text>
  </threadedComment>
  <threadedComment ref="ZH10" dT="2026-01-22T18:47:31.42" personId="{0E0CAB23-FF25-463C-8AA4-58C8FF7EEDD6}" id="{E49FA79C-15CD-4F7A-8DBB-FB0B744B7412}">
    <text>BRD:1.05
Previous GM Build J18.6_B041 values:1.05
Current Build J19.3_B2687 values:1.05</text>
  </threadedComment>
  <threadedComment ref="AAA10" dT="2025-12-12T13:17:24.68" personId="{43E1C0BC-A841-4882-B2DB-17965B803E6F}" id="{EFA7AEBF-3477-47CC-808E-4F321264EDD3}">
    <text>BRD : 1.16
Previous Gm Build J18.6 B041 Values : 1.18
Current Build Value  J19.2 B2634 : 1.25</text>
  </threadedComment>
  <threadedComment ref="AAY10" dT="2025-12-12T11:59:51.80" personId="{43E1C0BC-A841-4882-B2DB-17965B803E6F}" id="{F04C0857-3192-4AFA-9A24-9AA4D2F04ABB}">
    <text>BRD : 1.37
Previous Gm Build J18.6 B041 Values : 1.34
Current Build Value  J19.2 B2634 : 1.36</text>
  </threadedComment>
  <threadedComment ref="SI11" dT="2025-12-07T15:08:36.43" personId="{43E1C0BC-A841-4882-B2DB-17965B803E6F}" id="{B0AC45C7-92F5-4B6E-8E5B-74A984B5B8B1}">
    <text>BRD : 18.43
Previous Gm Build J18.6 B041 Values : 18.52
Current Build Value  J19.2 B2624 : 18.96</text>
  </threadedComment>
  <threadedComment ref="UF11" dT="2025-12-07T15:19:23.96" personId="{43E1C0BC-A841-4882-B2DB-17965B803E6F}" id="{670AB9A5-30BD-4CB6-8F7C-CEAEBBC3E5CA}">
    <text>BRD : 18.41
Previous Gm Build J18.6 B041 Values : 18.53
Current Build Value  J19.2 B2624 : 18.74</text>
  </threadedComment>
  <threadedComment ref="XE11" dT="2025-12-19T15:27:37.96" personId="{0E0CAB23-FF25-463C-8AA4-58C8FF7EEDD6}" id="{1B781F60-75E0-4C27-86A1-93A3A5D5E610}">
    <text>BRD:13.97
Previous GM build J18.6_B041 values: 14.05</text>
  </threadedComment>
  <threadedComment ref="YJ11" dT="2026-01-30T13:39:07.10" personId="{0E0CAB23-FF25-463C-8AA4-58C8FF7EEDD6}" id="{741D40F1-8C3A-4B9C-8312-F125D6BB0EF6}">
    <text>BRD:15.41
Previous GM Build J18.6_B041 values:15.45
Current Build J19.3_B2695 values:15.56</text>
  </threadedComment>
  <threadedComment ref="ZH11" dT="2026-01-22T18:50:54.43" personId="{0E0CAB23-FF25-463C-8AA4-58C8FF7EEDD6}" id="{EA9DAEEA-BFC4-49AA-B90B-BD6DCAEC98F6}">
    <text xml:space="preserve">BRD:9.15
Previous GM Build J18.6_B041 values:9.18
Current Build J19.3_B2687 values:9.28
</text>
  </threadedComment>
  <threadedComment ref="AAA11" dT="2025-12-12T13:18:02.28" personId="{43E1C0BC-A841-4882-B2DB-17965B803E6F}" id="{A9C30AA8-D3C1-44E8-99DD-DB8B198D8C27}">
    <text>BRD : 15.5
Previous Gm Build J18.6 B041 Values : 15.63
Current Build Value  J19.2 B2634 : 15.92</text>
  </threadedComment>
  <threadedComment ref="AAY11" dT="2025-12-12T12:00:37.11" personId="{43E1C0BC-A841-4882-B2DB-17965B803E6F}" id="{7DC2E8D3-9936-4900-8803-690CE9E3DEE9}">
    <text>BRD : 7.48
Previous Gm Build J18.6 B041 Values : 7.52
Current Build Value  J19.2 B2634 : 7.88</text>
  </threadedComment>
  <threadedComment ref="SI12" dT="2025-12-07T15:11:04.04" personId="{43E1C0BC-A841-4882-B2DB-17965B803E6F}" id="{1D1B0B9B-8248-4E63-8459-7E2B462A8946}">
    <text>BRD : 7.23
Previous Gm Build J18.6 B041 Values : 8.45
Current Build Value  J19.2 B2624 : 8.76</text>
  </threadedComment>
  <threadedComment ref="UF12" dT="2025-12-07T15:20:32.41" personId="{43E1C0BC-A841-4882-B2DB-17965B803E6F}" id="{F02797E7-4716-4F8D-AEB2-BB4D42015E98}">
    <text>BRD : 7.18
Previous Gm Build J18.6 B041 Values : 8.23
Current Build Value  J19.2 B2624 : 8.59</text>
  </threadedComment>
  <threadedComment ref="XE12" dT="2025-12-19T15:27:48.82" personId="{0E0CAB23-FF25-463C-8AA4-58C8FF7EEDD6}" id="{581C306E-80DA-4372-9029-FB8E5A8F8F22}">
    <text>BRD:6.03
Previous GM build J18.6_B041 values: 6.05</text>
  </threadedComment>
  <threadedComment ref="YJ12" dT="2026-01-30T13:40:29.57" personId="{0E0CAB23-FF25-463C-8AA4-58C8FF7EEDD6}" id="{34C72347-4598-4B9F-B90E-1CCA8C4D64A0}">
    <text>BRD:7.94
Previous GM Build J18.6_B041 values:7.96
Current Build J19.3_B2695 values:8.01</text>
  </threadedComment>
  <threadedComment ref="ZH12" dT="2026-01-22T18:52:29.70" personId="{0E0CAB23-FF25-463C-8AA4-58C8FF7EEDD6}" id="{FCF5AAD4-22B3-485C-A07E-FBB9CFAA7677}">
    <text>BRD:5.22
Previous GM Build J18.6_B041 values:5.39
Current Build J19.3_B2687 values:5.33</text>
  </threadedComment>
  <threadedComment ref="AAA12" dT="2025-12-12T13:18:37.99" personId="{43E1C0BC-A841-4882-B2DB-17965B803E6F}" id="{EE5DE464-D5B5-4F03-811B-DEC0DBA8E23A}">
    <text>BRD : 6.01
Previous Gm Build J18.6 B041 Values : 6.13
Current Build Value  J19.2 B2634 : 6.22</text>
  </threadedComment>
  <threadedComment ref="AAY12" dT="2025-12-12T12:01:29.23" personId="{43E1C0BC-A841-4882-B2DB-17965B803E6F}" id="{CF6C3DE5-AC99-4FE9-8844-9EB2B891B980}">
    <text>BRD : 4.84
Previous Gm Build J18.6 B041 Values : 4.89
Current Build Value  J19.2 B2634 : 4.98</text>
  </threadedComment>
  <threadedComment ref="SI13" dT="2025-12-07T15:13:47.43" personId="{43E1C0BC-A841-4882-B2DB-17965B803E6F}" id="{365672CF-3032-4FEE-B068-E76A29D73D2E}">
    <text>BRD : 2.26
Previous Gm Build J18.6 B041 Values : 2.54
Current Build Value  J19.2 B2624 : 2.61</text>
  </threadedComment>
  <threadedComment ref="UF13" dT="2025-12-07T15:21:38.96" personId="{43E1C0BC-A841-4882-B2DB-17965B803E6F}" id="{3ABACD29-C1F8-4CDF-90D0-54DFC27E7AC9}">
    <text>BRD : 3.122
Previous Gm Build J18.6 B041 Values : 3.39
Current Build Value  J19.2 B2624 : 3.52</text>
  </threadedComment>
  <threadedComment ref="XE13" dT="2025-12-19T15:28:25.96" personId="{0E0CAB23-FF25-463C-8AA4-58C8FF7EEDD6}" id="{2D9661B3-1CCE-46E7-9F04-E6C3285C67AB}">
    <text>BRD:1.47
Previous GM build J18.6_B041 values: 1.5</text>
  </threadedComment>
  <threadedComment ref="YJ13" dT="2026-01-30T13:51:24.94" personId="{0E0CAB23-FF25-463C-8AA4-58C8FF7EEDD6}" id="{FC4468A3-6E57-42BA-BFB3-1FC6EE8EED16}">
    <text>BRD:2.02
Previous GM Build J18.6_B041 values:2.03
Current Build J19.3_B2695 values:2.10</text>
  </threadedComment>
  <threadedComment ref="ZH13" dT="2026-01-22T18:54:39.92" personId="{0E0CAB23-FF25-463C-8AA4-58C8FF7EEDD6}" id="{329AFF3A-2575-4E0A-96D8-C897F960F045}">
    <text>BRD:1.83
Previous GM Build J18.6_B041 values:1.82
Current Build J19.3_B2687 values:1.85</text>
  </threadedComment>
  <threadedComment ref="AAA13" dT="2025-12-12T13:19:19.03" personId="{43E1C0BC-A841-4882-B2DB-17965B803E6F}" id="{9BA53440-D398-4DE0-B2D8-8D296F67BABA}">
    <text>BRD : 1.52
Previous Gm Build J18.6 B041 Values : 1.52
Current Build Value  J19.2 B2634 : 1.58</text>
  </threadedComment>
  <threadedComment ref="AAY13" dT="2025-12-12T12:02:12.12" personId="{43E1C0BC-A841-4882-B2DB-17965B803E6F}" id="{C9E36403-7ACE-45FA-9D16-0766D4DE048F}">
    <text>BRD : 1.86
Previous Gm Build J18.6 B041 Values : 1.87
Current Build Value  J19.2 B2634 : 1.89</text>
  </threadedComment>
  <threadedComment ref="AAY40" dT="2025-12-12T16:05:49.97" personId="{43E1C0BC-A841-4882-B2DB-17965B803E6F}" id="{94C9C23B-9F5B-41C9-9903-109489CB3472}">
    <text>BRD : 10.08
Previous Gm Build J18.6 B041 Values : 10.11
Current Build Value  J19.2 B2634 : 10.36</text>
  </threadedComment>
  <threadedComment ref="AAY41" dT="2025-12-12T16:07:05.29" personId="{43E1C0BC-A841-4882-B2DB-17965B803E6F}" id="{F9790346-2217-4E99-9EBB-07A882A80CDF}">
    <text>BRD : 3.64
Previous Gm Build J18.6 B041 Values : 3.67
Current Build Value  J19.2 B2634 : 3.88</text>
  </threadedComment>
  <threadedComment ref="AAA50" dT="2025-12-12T13:24:50.13" personId="{43E1C0BC-A841-4882-B2DB-17965B803E6F}" id="{A74A3FD2-8746-4843-A3C9-CC23D1FEDB9F}">
    <text>BRD : 1.22
Previous Gm Build J18.6 B041 Values : 1.18
Current Build Value  J19.2 B2634 : 1.19</text>
  </threadedComment>
  <threadedComment ref="AAA51" dT="2025-12-12T13:26:20.46" personId="{43E1C0BC-A841-4882-B2DB-17965B803E6F}" id="{E9015829-5834-4655-B9B6-21993F5CF64F}">
    <text>BRD : 6.01
Previous Gm Build J18.6 B041 Values : 6.13
Current Build Value  J19.2 B2634 : 6.39</text>
  </threadedComment>
  <threadedComment ref="SI54" dT="2025-12-07T15:10:07.76" personId="{43E1C0BC-A841-4882-B2DB-17965B803E6F}" id="{844924C4-1B91-4DE0-8028-C11F8CAE240C}">
    <text xml:space="preserve">BRD : 1.32
Previous Gm Build J18.6 B041 Values : 1.33
Current Build Value  J19.2 B2624 : 1.41
</text>
  </threadedComment>
  <threadedComment ref="UF54" dT="2025-12-07T15:22:23.25" personId="{43E1C0BC-A841-4882-B2DB-17965B803E6F}" id="{C608BED6-75DE-4111-A1EE-88836C7EA127}">
    <text>BRD : 1.652
Previous Gm Build J18.6 B041 Values : 1.66
Current Build Value  J19.2 B2624 : 1.69</text>
  </threadedComment>
  <threadedComment ref="AAA54" dT="2025-12-12T13:26:54.51" personId="{43E1C0BC-A841-4882-B2DB-17965B803E6F}" id="{4672660C-CEAA-42A9-820E-4560CB45992C}">
    <text>BRD : 1.22
Previous Gm Build J18.6 B041 Values : 1.18
Current Build Value  J19.2 B2634 : 1.21</text>
  </threadedComment>
  <threadedComment ref="AAY54" dT="2025-12-12T12:03:31.74" personId="{43E1C0BC-A841-4882-B2DB-17965B803E6F}" id="{5FE9E307-09C8-4D25-AC24-EFA05E1D1D4F}">
    <text>BRD : 1.32
Previous Gm Build J18.6 B041 Values : 1.34
Current Build Value  J19.2 B2634 : 1.35</text>
  </threadedComment>
  <threadedComment ref="SI55" dT="2025-12-07T15:11:43.58" personId="{43E1C0BC-A841-4882-B2DB-17965B803E6F}" id="{CD83571C-1E9D-4692-9589-3517D856D9CE}">
    <text>BRD : 7.34
Previous Gm Build J18.6 B041 Values : 8.45
Current Build Value  J19.2 B2624 : 8.95</text>
  </threadedComment>
  <threadedComment ref="UF55" dT="2025-12-07T15:24:23.54" personId="{43E1C0BC-A841-4882-B2DB-17965B803E6F}" id="{ECE06B67-6B18-498E-BD50-A5ED9C450CC1}">
    <text xml:space="preserve">BRD : 6.98
Previous Gm Build J18.6 B041 Values : 8.23
Current Build Value  J19.2 B2624 : 8.59
</text>
  </threadedComment>
  <threadedComment ref="AAA55" dT="2025-12-12T13:26:26.35" personId="{43E1C0BC-A841-4882-B2DB-17965B803E6F}" id="{85552A55-61FE-4BD5-9925-4BFD9EEEB49E}">
    <text>BRD : 6.01
Previous Gm Build J18.6 B041 Values : 6.13
Current Build Value  J19.2 B2634 : 6.31</text>
  </threadedComment>
  <threadedComment ref="AAY55" dT="2025-12-12T12:04:31.18" personId="{43E1C0BC-A841-4882-B2DB-17965B803E6F}" id="{97F6CA74-4BC9-40EE-8FF3-EC014A70D18F}">
    <text>BRD : 4.774
Previous Gm Build J18.6 B041 Values : 4.89
Current Build Value  J19.2 B2634 : 4.99</text>
  </threadedComment>
</ThreadedComments>
</file>

<file path=xl/threadedComments/threadedComment4.xml><?xml version="1.0" encoding="utf-8"?>
<ThreadedComments xmlns="http://schemas.microsoft.com/office/spreadsheetml/2018/threadedcomments" xmlns:x="http://schemas.openxmlformats.org/spreadsheetml/2006/main">
  <threadedComment ref="ZT3" dT="2026-01-16T08:12:41.27" personId="{E2F8B52B-E591-44BC-8F0C-152191FBF77F}" id="{58C8EBBB-63DA-4D48-9A78-45AAC30A4B91}">
    <text>Changing the BRD as per SBR-64209, (Suspend Cases) 
BRD has been fixed form J19.1_110 Build</text>
  </threadedComment>
  <threadedComment ref="AAH3" dT="2026-01-16T08:12:41.27" personId="{E2F8B52B-E591-44BC-8F0C-152191FBF77F}" id="{A9CC11E4-4E2E-4EF9-9AE9-7D62B7ED9560}">
    <text>Changing the BRD as per SBR-64209, (Suspend Cases) 
BRD has been fixed form J19.1_110 Build</text>
  </threadedComment>
  <threadedComment ref="TA4" dT="2025-12-19T14:45:27.43" personId="{4660631E-9124-4AD0-B04A-B935736FC60A}" id="{30F288E9-589F-40E1-A2C2-50782685BF10}">
    <text>6.32 Vs 6.41</text>
  </threadedComment>
  <threadedComment ref="WQ4" dT="2025-12-19T14:50:18.25" personId="{4660631E-9124-4AD0-B04A-B935736FC60A}" id="{89F9672D-0B13-456C-95E8-936C56FC672E}">
    <text>6.14 Vs 6.23</text>
  </threadedComment>
  <threadedComment ref="XM4" dT="2025-12-08T11:40:48.86" personId="{0E0CAB23-FF25-463C-8AA4-58C8FF7EEDD6}" id="{52C9970F-E2CC-4DA8-AF4B-50C403174501}">
    <text>3.50 vs 3.58 (J18.6_B041)</text>
  </threadedComment>
  <threadedComment ref="YJ4" dT="2025-12-08T11:51:22.53" personId="{0E0CAB23-FF25-463C-8AA4-58C8FF7EEDD6}" id="{0D132367-8B86-420C-87FC-212F019B15E1}">
    <text>3.70  vs 3.84 (J18.6_B041)</text>
  </threadedComment>
  <threadedComment ref="ZI4" dT="2025-12-08T11:45:07.82" personId="{0E0CAB23-FF25-463C-8AA4-58C8FF7EEDD6}" id="{9EB8F1CF-4F8B-421C-BE36-47E2A088A6E5}">
    <text>3.79 vs 3.83 (J18.6_B041)</text>
  </threadedComment>
  <threadedComment ref="TA14" dT="2025-12-19T14:49:00.86" personId="{4660631E-9124-4AD0-B04A-B935736FC60A}" id="{CA54078C-DEB3-47EE-9DD7-10D4326DAAB2}">
    <text>9.45 Vs 9.51</text>
  </threadedComment>
  <threadedComment ref="WQ14" dT="2025-12-19T14:49:32.12" personId="{4660631E-9124-4AD0-B04A-B935736FC60A}" id="{7E3EDC82-583D-4419-91AB-A78AF39BFB3A}">
    <text>8.31 vs 8.42</text>
  </threadedComment>
  <threadedComment ref="XM14" dT="2025-12-08T11:42:46.62" personId="{0E0CAB23-FF25-463C-8AA4-58C8FF7EEDD6}" id="{DE13FEB1-6F83-416E-9A0A-F986BDC436C1}">
    <text>6.19 vs 6.34 (J18.6_B041)</text>
  </threadedComment>
  <threadedComment ref="YJ14" dT="2025-12-08T11:52:28.92" personId="{0E0CAB23-FF25-463C-8AA4-58C8FF7EEDD6}" id="{79B9B895-E30C-4657-9BA9-68CB50629455}">
    <text>8.21 vs 8.27 (J18.6_B041)</text>
  </threadedComment>
  <threadedComment ref="XM18" dT="2025-12-08T11:43:35.84" personId="{0E0CAB23-FF25-463C-8AA4-58C8FF7EEDD6}" id="{D0D227C4-F784-4F86-A5E4-5F46469F8366}">
    <text>1.42 vs 1.44 (J18.6_B041)</text>
  </threadedComment>
  <threadedComment ref="YJ19" dT="2025-12-08T11:54:54.23" personId="{0E0CAB23-FF25-463C-8AA4-58C8FF7EEDD6}" id="{D9CF461A-9507-4DA3-9D15-0FE89244A4D5}">
    <text>1.42 vs 1.43 (J18.6_B041)</text>
  </threadedComment>
  <threadedComment ref="ZI19" dT="2025-12-08T11:48:24.88" personId="{0E0CAB23-FF25-463C-8AA4-58C8FF7EEDD6}" id="{FECD4684-60D1-4860-A951-21E26F5460FE}">
    <text>1.49 vs 1.5 (J18.6_B041)</text>
  </threadedComment>
  <threadedComment ref="ZU28" dT="2026-01-30T13:29:53.84" personId="{B126C962-B4B4-4168-9994-4B8C7C7C2194}" id="{36DF4890-64D6-4A82-937E-F98728B48B18}">
    <text xml:space="preserve">Values taken without Thumbnail(values are within BRD) - SBR-67520 </text>
  </threadedComment>
  <threadedComment ref="ZU33" dT="2026-01-30T13:30:05.52" personId="{B126C962-B4B4-4168-9994-4B8C7C7C2194}" id="{727EAFC3-0043-44B8-B3F2-C56C9BBAA2FF}">
    <text xml:space="preserve">Values taken without Thumbnail(values are within BRD) - SBR-67520 
</text>
  </threadedComment>
  <threadedComment ref="XM46" dT="2025-12-05T17:50:05.58" personId="{E2F8B52B-E591-44BC-8F0C-152191FBF77F}" id="{60A8C07F-A36F-4E7A-9B2B-76EE4EDEE75B}">
    <text>Re-Baselining as per JIRA SBR-59096</text>
  </threadedComment>
  <threadedComment ref="ZI46" dT="2025-12-05T17:50:05.58" personId="{E2F8B52B-E591-44BC-8F0C-152191FBF77F}" id="{982C33E7-F20C-41ED-8E16-DFC8809C2773}">
    <text>Re-Baselining as per JIRA SBR-59096</text>
  </threadedComment>
  <threadedComment ref="XM47" dT="2025-12-05T17:50:14.17" personId="{E2F8B52B-E591-44BC-8F0C-152191FBF77F}" id="{DF0230DE-83DF-4E32-99AA-7E773DDDB19F}">
    <text>Re-Baselining as per JIRA SBR-59096</text>
  </threadedComment>
  <threadedComment ref="ZI47" dT="2025-12-05T17:50:14.17" personId="{E2F8B52B-E591-44BC-8F0C-152191FBF77F}" id="{4C1DCB3E-64D1-4FD0-B147-B19C9EB245F6}">
    <text>Re-Baselining as per JIRA SBR-59096</text>
  </threadedComment>
</ThreadedComments>
</file>

<file path=xl/threadedComments/threadedComment5.xml><?xml version="1.0" encoding="utf-8"?>
<ThreadedComments xmlns="http://schemas.microsoft.com/office/spreadsheetml/2018/threadedcomments" xmlns:x="http://schemas.openxmlformats.org/spreadsheetml/2006/main">
  <threadedComment ref="AAK3" dT="2026-01-29T11:20:03.52" personId="{B126C962-B4B4-4168-9994-4B8C7C7C2194}" id="{5108AB66-1FC2-49A3-961D-864EDB9C3737}">
    <text xml:space="preserve">Executed in J19.2_B2651 before 110 buddy build merge </text>
  </threadedComment>
  <threadedComment ref="AAT3" dT="2026-01-16T08:12:41.27" personId="{E2F8B52B-E591-44BC-8F0C-152191FBF77F}" id="{E2327292-8FF1-4D76-88AE-83E6EEFC9B8F}">
    <text>Changing the BRD as per SBR-64209, (Suspend Cases) 
BRD has been fixed form J19.1_110 Build</text>
  </threadedComment>
  <threadedComment ref="SG4" dT="2025-12-05T16:20:08.15" personId="{43E1C0BC-A841-4882-B2DB-17965B803E6F}" id="{62D2C139-D2A7-4B8B-8EA5-6FDD74ED131E}">
    <text>BRD : 1.93
Previous Gm Build J18.6 B041 Values : 2.81
Current Build Value  J19.2 B2624 : 2.87</text>
  </threadedComment>
  <threadedComment ref="UD4" dT="2025-12-05T16:56:33.23" personId="{43E1C0BC-A841-4882-B2DB-17965B803E6F}" id="{F4B02E7A-6F28-424D-B612-9D79D386597C}">
    <text>BRD : 2.11
Previous Gm Build J18.6 B041 Values : 2.74
Current Build Value  J19.2 B2624 : 2.83</text>
  </threadedComment>
  <threadedComment ref="WN4" dT="2025-12-12T17:51:09.53" personId="{0E0CAB23-FF25-463C-8AA4-58C8FF7EEDD6}" id="{E8B639ED-7010-4DCD-84BA-3F89F09B7F21}">
    <text>1.79 vs 1.8 (J18.6_B041)</text>
  </threadedComment>
  <threadedComment ref="XN4" dT="2025-12-12T18:03:12.95" personId="{0E0CAB23-FF25-463C-8AA4-58C8FF7EEDD6}" id="{169C056E-7F9F-4552-AA84-128A409D4956}">
    <text>1.63 vs 1.65 (J18.6_B041)</text>
  </threadedComment>
  <threadedComment ref="AAB4" dT="2025-12-21T13:18:38.94" personId="{B126C962-B4B4-4168-9994-4B8C7C7C2194}" id="{410FC8B1-9993-4B71-8D6B-AB34A9A9AD6E}">
    <text>1.37 vs 1.38 (J18.4_B041)</text>
  </threadedComment>
  <threadedComment ref="AAI4" dT="2025-12-24T12:06:49.78" personId="{B126C962-B4B4-4168-9994-4B8C7C7C2194}" id="{FDBCF329-7881-4765-8016-6F2A319968E6}">
    <text>1.12 vs 1.13 (J19.1_B110)</text>
  </threadedComment>
  <threadedComment ref="ABA4" dT="2025-12-22T08:04:37.53" personId="{B126C962-B4B4-4168-9994-4B8C7C7C2194}" id="{3FA74C42-36ED-495F-9953-87BEB9F96648}">
    <text>1.10 vs 1.11 (J19.1_B110)</text>
  </threadedComment>
  <threadedComment ref="SG5" dT="2025-12-05T16:21:48.83" personId="{43E1C0BC-A841-4882-B2DB-17965B803E6F}" id="{07B2FA27-FCEA-4668-A147-9C62C01E4C2F}">
    <text>BRD : 3.65
Previous Gm Build J18.6 B041 Values : 3.63
Current Build Value  J19.2 B2624 : 6.81</text>
  </threadedComment>
  <threadedComment ref="UD5" dT="2025-12-05T16:58:22.52" personId="{43E1C0BC-A841-4882-B2DB-17965B803E6F}" id="{B41FB15F-B55A-4938-9BAE-BFA4E9B2CA3E}">
    <text>BRD : 4.14
Previous Gm Build J18.6 B041 Values : 4.39
Current Build Value  J19.2 B2624 : 8.69</text>
  </threadedComment>
  <threadedComment ref="WN5" dT="2025-12-12T17:53:58.03" personId="{0E0CAB23-FF25-463C-8AA4-58C8FF7EEDD6}" id="{3BF3E986-154E-473A-872A-359AC95D7980}">
    <text>3.08 vs 3.09 (J18.6_B041)</text>
  </threadedComment>
  <threadedComment ref="XN5" dT="2025-12-12T18:03:37.33" personId="{0E0CAB23-FF25-463C-8AA4-58C8FF7EEDD6}" id="{87CBD770-6D06-48AF-B9F8-0492BC3A6118}">
    <text>3.59 vs 3.6 (J18.6_B041)</text>
  </threadedComment>
  <threadedComment ref="AAB5" dT="2025-12-22T08:02:10.57" personId="{B126C962-B4B4-4168-9994-4B8C7C7C2194}" id="{698E0815-ED3C-4439-8B5C-9DC5CA36E838}">
    <text>3.10 vs 3.17 (J18.6_B041)</text>
  </threadedComment>
  <threadedComment ref="AAC5" dT="2025-12-22T08:11:25.38" personId="{B126C962-B4B4-4168-9994-4B8C7C7C2194}" id="{97E99787-5395-472F-8020-F833051BA3C6}">
    <text>SBR-61243 issue fixed in J19.2_B2651 and validated in J19.2_B2652</text>
  </threadedComment>
  <threadedComment ref="AAI5" dT="2025-12-24T12:07:33.39" personId="{B126C962-B4B4-4168-9994-4B8C7C7C2194}" id="{644C94E5-322D-451B-AD4B-179770A6EE09}">
    <text xml:space="preserve">2.38 vs 2.40 (J19.1_B110)
</text>
  </threadedComment>
  <threadedComment ref="ABA5" dT="2025-12-22T08:04:57.22" personId="{B126C962-B4B4-4168-9994-4B8C7C7C2194}" id="{753635A5-B343-43A0-84B9-4CCB9AF6972E}">
    <text>2.25 vs 2.28 (J19.1_B041)</text>
  </threadedComment>
  <threadedComment ref="ABB5" dT="2025-12-22T08:11:37.62" personId="{B126C962-B4B4-4168-9994-4B8C7C7C2194}" id="{16FDF93C-88ED-4C43-ADE3-2533C7BCCC27}">
    <text xml:space="preserve">SBR-61243 issue fixed in J19.2_B2651 and validated in J19.2_B2652
</text>
  </threadedComment>
  <threadedComment ref="SG6" dT="2025-12-05T16:22:52.60" personId="{43E1C0BC-A841-4882-B2DB-17965B803E6F}" id="{FAA523E2-B0AD-4490-B5D5-6088DD5FF472}">
    <text>BRD : 5.37
Previous Gm Build J18.6 B041 Values : 5.31
Current Build Value  J19.2 B2624 : 5.48</text>
  </threadedComment>
  <threadedComment ref="UD6" dT="2025-12-05T17:00:55.22" personId="{43E1C0BC-A841-4882-B2DB-17965B803E6F}" id="{2A055AC4-505D-426F-ABDD-168FDE2B98D9}">
    <text>BRD : 5.39
Previous Gm Build J18.6 B041 Values : 5.37
Current Build Value  J19.2 B2624 : 5.58</text>
  </threadedComment>
  <threadedComment ref="WN6" dT="2025-12-12T17:57:53.87" personId="{0E0CAB23-FF25-463C-8AA4-58C8FF7EEDD6}" id="{82A46437-6AC2-433B-826B-9BCF9FF0968D}">
    <text>5.49 vs 5.5 (J18.6_B041)</text>
  </threadedComment>
  <threadedComment ref="XN6" dT="2025-12-12T18:04:17.11" personId="{0E0CAB23-FF25-463C-8AA4-58C8FF7EEDD6}" id="{CAC8E6C7-AB66-4A13-84F3-3FAF3C8ED0D9}">
    <text>3.58 vs 3.59 (J18.6_B041)</text>
  </threadedComment>
  <threadedComment ref="AAB6" dT="2025-12-21T13:24:09.63" personId="{B126C962-B4B4-4168-9994-4B8C7C7C2194}" id="{5FE8F4BF-A6DF-4428-888F-DED5266194B8}">
    <text>3.52 vs 3.55 (J18.4_B041)</text>
  </threadedComment>
  <threadedComment ref="AAI6" dT="2025-12-24T12:07:54.22" personId="{B126C962-B4B4-4168-9994-4B8C7C7C2194}" id="{01ED1263-8184-4813-B231-E1862288C1D0}">
    <text>2.29 vs 2.31 (J19.1_B110)</text>
  </threadedComment>
  <threadedComment ref="ABA6" dT="2025-12-22T08:05:40.67" personId="{B126C962-B4B4-4168-9994-4B8C7C7C2194}" id="{983EA1EA-E86F-4850-BED6-92894FB9814D}">
    <text>2.34 vs 2.39 (J19.1_B041)</text>
  </threadedComment>
  <threadedComment ref="SG7" dT="2025-12-05T16:51:17.40" personId="{43E1C0BC-A841-4882-B2DB-17965B803E6F}" id="{E04514B2-2984-4C4E-A805-FA5EB6DCC54C}">
    <text>BRD : 8.69
Previous Gm Build J18.6 B041 Values : 8.71
Current Build Value  J19.2 B2624 : 8.87</text>
  </threadedComment>
  <threadedComment ref="UD7" dT="2025-12-05T17:01:36.59" personId="{43E1C0BC-A841-4882-B2DB-17965B803E6F}" id="{22BB6AC8-5AE1-4A42-97C9-B2A730D82442}">
    <text>BRD : 9.08
Previous Gm Build J18.6 B041 Values : 9.15
Current Build Value  J19.2 B2624 : 9.34</text>
  </threadedComment>
  <threadedComment ref="WN7" dT="2025-12-15T05:46:46.95" personId="{0E0CAB23-FF25-463C-8AA4-58C8FF7EEDD6}" id="{904F998D-2CDF-454E-B7FF-E632AAE81646}">
    <text>9.35 vs 9.36 (J18.6_B041)</text>
  </threadedComment>
  <threadedComment ref="XN7" dT="2025-12-12T18:06:27.57" personId="{0E0CAB23-FF25-463C-8AA4-58C8FF7EEDD6}" id="{018783DB-A0BF-442C-939C-504D14CED9B0}">
    <text>6.19 vs 6.21 (J18.4_B041)</text>
  </threadedComment>
  <threadedComment ref="AAB7" dT="2025-12-21T13:24:37.90" personId="{B126C962-B4B4-4168-9994-4B8C7C7C2194}" id="{F86670FF-DE99-4D30-ADB3-3B44863283A6}">
    <text>6.10 vs 6.16 (J18.4_B041)</text>
  </threadedComment>
  <threadedComment ref="AAI7" dT="2025-12-24T12:08:18.18" personId="{B126C962-B4B4-4168-9994-4B8C7C7C2194}" id="{11B88A7D-B6DC-4C50-ADAD-14700D34A5D5}">
    <text>6.32 vs 6.37 (J19.1_B110)</text>
  </threadedComment>
  <threadedComment ref="ABA7" dT="2025-12-22T08:06:15.42" personId="{B126C962-B4B4-4168-9994-4B8C7C7C2194}" id="{C85A04F7-5FDD-4585-8F09-1028E145E811}">
    <text>6.21 vs 6.25 (J19.1_B110)</text>
  </threadedComment>
</ThreadedComments>
</file>

<file path=xl/threadedComments/threadedComment6.xml><?xml version="1.0" encoding="utf-8"?>
<ThreadedComments xmlns="http://schemas.microsoft.com/office/spreadsheetml/2018/threadedcomments" xmlns:x="http://schemas.openxmlformats.org/spreadsheetml/2006/main">
  <threadedComment ref="LH8" dT="2025-12-19T14:20:00.37" personId="{0E0CAB23-FF25-463C-8AA4-58C8FF7EEDD6}" id="{925D5F77-9C62-469F-B3D8-485FD4EB60DB}">
    <text>BRD:3.56
Previous GM build J18.6_B041: 3.84
Current build values J19.2_B2624 : 3.86</text>
  </threadedComment>
  <threadedComment ref="RB8" dT="2025-12-05T17:37:03.35" personId="{43E1C0BC-A841-4882-B2DB-17965B803E6F}" id="{98579D55-394D-4691-9E06-F64DE88A10D0}">
    <text>BRD : 4.163
Previous Gm Build J18.6 B041 Values : 4.22
Current Build Value  J19.2 B2624 : 4.46</text>
  </threadedComment>
  <threadedComment ref="SA8" dT="2026-02-02T09:46:47.13" personId="{43E1C0BC-A841-4882-B2DB-17965B803E6F}" id="{79FAC8B8-A5E7-406B-8CE7-9D767608C787}">
    <text>BRD : 3.66
Previous Gm Build J18.6 B041 Values : 3.52
Current Build Value  J19.3 B2695 : 3.58</text>
  </threadedComment>
  <threadedComment ref="LH9" dT="2025-12-19T14:25:50.57" personId="{0E0CAB23-FF25-463C-8AA4-58C8FF7EEDD6}" id="{2EEF1839-D5CD-4AC5-AB3D-98D5E837F0C6}">
    <text>BRD:1.75
Previous GM build J18.6_B041:2.53 
Current build values J19.2_B2624: 2.55</text>
  </threadedComment>
  <threadedComment ref="RB9" dT="2025-12-05T17:37:34.96" personId="{43E1C0BC-A841-4882-B2DB-17965B803E6F}" id="{6604866E-07FD-4167-99C5-55664B99DF47}">
    <text>BRD : 1.63
Previous Gm Build J18.6 B041 Values : 1.64
Current Build Value  J19.2 B2624 : 1.7</text>
  </threadedComment>
  <threadedComment ref="SA9" dT="2026-02-02T09:49:11.88" personId="{43E1C0BC-A841-4882-B2DB-17965B803E6F}" id="{EE1C21BD-136F-4F7C-9E99-C10C3A2CEE89}">
    <text>BRD : 1.86
Previous Gm Build J18.6 B041 Values : 1.84
Current Build Value  J19.2 B2695 : 1.89</text>
  </threadedComment>
  <threadedComment ref="LH11" dT="2025-12-19T14:29:41.08" personId="{0E0CAB23-FF25-463C-8AA4-58C8FF7EEDD6}" id="{3976990B-9792-4D00-998B-108C9B726048}">
    <text>BRD:2.22
Previous GM build J18.6_B041:2.25
Current build values J19.2_B2624: 2.27</text>
  </threadedComment>
  <threadedComment ref="RB11" dT="2025-12-05T17:35:38.19" personId="{43E1C0BC-A841-4882-B2DB-17965B803E6F}" id="{F3DAD78A-5456-43E0-B9DE-B1B0368C404A}">
    <text>BRD : 1.78
Previous Gm Build J18.6 B041 Values : 1.78
Current Build Value  J19.2 B2624 : 1.79</text>
  </threadedComment>
  <threadedComment ref="SA11" dT="2026-02-02T09:50:01.87" personId="{43E1C0BC-A841-4882-B2DB-17965B803E6F}" id="{D82A36F3-469D-417B-8587-E64B5331F52C}">
    <text>BRD : 1.34
Previous Gm Build J18.6 B041 Values : 1.33
Current Build Value  J19.2 B2695 : 1.37</text>
  </threadedComment>
</ThreadedComments>
</file>

<file path=xl/threadedComments/threadedComment7.xml><?xml version="1.0" encoding="utf-8"?>
<ThreadedComments xmlns="http://schemas.microsoft.com/office/spreadsheetml/2018/threadedcomments" xmlns:x="http://schemas.openxmlformats.org/spreadsheetml/2006/main">
  <threadedComment ref="XN33" dT="2025-12-16T10:35:57.00" personId="{B126C962-B4B4-4168-9994-4B8C7C7C2194}" id="{AF71EF0C-271E-477D-9918-A665886EAA7D}">
    <text>Not scaled in 1X</text>
  </threadedComment>
  <threadedComment ref="AAE33" dT="2025-12-12T10:08:07.04" personId="{4660631E-9124-4AD0-B04A-B935736FC60A}" id="{B3E418C5-3BB2-4D04-95ED-E075F8A63578}">
    <text xml:space="preserve">Not Scalled as 1X </text>
  </threadedComment>
  <threadedComment ref="XN34" dT="2025-12-16T10:36:07.55" personId="{B126C962-B4B4-4168-9994-4B8C7C7C2194}" id="{B0EF2D2E-11EF-4E1C-A8B6-094C5AA486C2}">
    <text>Not scaled in 1X</text>
  </threadedComment>
  <threadedComment ref="AAE34" dT="2025-12-12T10:08:46.00" personId="{4660631E-9124-4AD0-B04A-B935736FC60A}" id="{D6893861-49F8-4582-91B2-6375F3AA873E}">
    <text xml:space="preserve">Not scaled in 1X </text>
  </threadedComment>
  <threadedComment ref="AAE42" dT="2025-12-12T10:10:24.38" personId="{4660631E-9124-4AD0-B04A-B935736FC60A}" id="{A18F1146-AFEE-44CD-AF37-EE7D048CE3A9}">
    <text>FFS getting additional page, need to confirm start and stop point</text>
  </threadedComment>
  <threadedComment ref="XN70" dT="2025-12-16T10:35:03.08" personId="{B126C962-B4B4-4168-9994-4B8C7C7C2194}" id="{B59A65B9-1DFB-4330-9488-C822EA3528E0}">
    <text>Not scaled in 1X</text>
  </threadedComment>
  <threadedComment ref="AAE70" dT="2025-12-12T10:17:36.64" personId="{4660631E-9124-4AD0-B04A-B935736FC60A}" id="{F66B5A00-6401-4DEF-8B38-E36871B23B25}">
    <text>Not scaled in 1X</text>
  </threadedComment>
  <threadedComment ref="XN71" dT="2025-12-16T10:35:17.26" personId="{B126C962-B4B4-4168-9994-4B8C7C7C2194}" id="{C2F05809-4589-4F25-809C-A2D8C0C17F4F}">
    <text>Not scaled in 1X</text>
  </threadedComment>
  <threadedComment ref="AAE71" dT="2025-12-12T10:18:08.31" personId="{4660631E-9124-4AD0-B04A-B935736FC60A}" id="{8122B3B0-DCED-483D-A2C1-754804C264AE}">
    <text>Not Scaled in 1X</text>
  </threadedComment>
  <threadedComment ref="XN95" dT="2025-12-16T10:33:58.95" personId="{B126C962-B4B4-4168-9994-4B8C7C7C2194}" id="{C823416A-46C4-4B87-8C9F-5FA55C40DDEC}">
    <text>Not Scaled in 1X</text>
  </threadedComment>
  <threadedComment ref="AAE95" dT="2025-12-12T10:30:07.77" personId="{4660631E-9124-4AD0-B04A-B935736FC60A}" id="{C35C9178-210A-413C-8782-9A38DC58F076}">
    <text>Not scaled in 1X</text>
  </threadedComment>
  <threadedComment ref="XN96" dT="2025-12-16T10:34:19.57" personId="{B126C962-B4B4-4168-9994-4B8C7C7C2194}" id="{6B0C7436-512B-4154-913C-5F1490E4ABBB}">
    <text>Not Scaled in 1X</text>
  </threadedComment>
  <threadedComment ref="AAE96" dT="2025-12-12T10:30:51.80" personId="{4660631E-9124-4AD0-B04A-B935736FC60A}" id="{DD11FD70-7584-4334-AAB6-B725E5E15F65}">
    <text>Not scaled in 1X</text>
  </threadedComment>
  <threadedComment ref="XN104" dT="2025-12-16T10:32:27.75" personId="{B126C962-B4B4-4168-9994-4B8C7C7C2194}" id="{4CB2923C-B99D-4578-9213-08134BFEA17F}">
    <text>Not Scaled in 1X</text>
  </threadedComment>
  <threadedComment ref="AAE104" dT="2025-12-16T08:59:29.97" personId="{4660631E-9124-4AD0-B04A-B935736FC60A}" id="{F742C6B3-2D50-4BA6-AF53-FD8E2F4FF8AA}">
    <text>Not scaled to 1x</text>
  </threadedComment>
  <threadedComment ref="XN105" dT="2025-12-16T10:32:44.81" personId="{B126C962-B4B4-4168-9994-4B8C7C7C2194}" id="{ADD76E83-6F9D-4421-BEAE-11775B3FFD40}">
    <text>Not Scaled in 1X</text>
  </threadedComment>
  <threadedComment ref="AAE105" dT="2025-12-16T08:59:57.62" personId="{4660631E-9124-4AD0-B04A-B935736FC60A}" id="{07E53709-844A-4D9A-AAC2-944B2D9F1F93}">
    <text>Not scaled 1X</text>
  </threadedComment>
  <threadedComment ref="XN106" dT="2025-12-16T10:33:00.12" personId="{B126C962-B4B4-4168-9994-4B8C7C7C2194}" id="{D8ECABD3-CD91-41A6-B2EE-8316F7E9DBB9}">
    <text>Not Scaled in 2X</text>
  </threadedComment>
  <threadedComment ref="AAE106" dT="2025-12-16T09:04:56.36" personId="{4660631E-9124-4AD0-B04A-B935736FC60A}" id="{1A8F99D8-F583-4885-B76D-48E2666413D6}">
    <text>Not scaled in 2X</text>
  </threadedComment>
  <threadedComment ref="XN107" dT="2025-12-16T10:33:12.11" personId="{B126C962-B4B4-4168-9994-4B8C7C7C2194}" id="{461C8786-750E-467F-8862-840B71D94660}">
    <text>Not Scaled in 2X</text>
  </threadedComment>
  <threadedComment ref="AAE107" dT="2025-12-16T09:05:01.07" personId="{4660631E-9124-4AD0-B04A-B935736FC60A}" id="{264402AB-BE6B-449F-8981-18FB069D93A3}">
    <text xml:space="preserve">Not scaled in 2X
</text>
  </threadedComment>
  <threadedComment ref="XN115" dT="2025-12-16T10:32:03.66" personId="{B126C962-B4B4-4168-9994-4B8C7C7C2194}" id="{F077BDDE-A234-47D6-8FD5-29D1EE260EBD}">
    <text>Not Scaled in 2X</text>
  </threadedComment>
  <threadedComment ref="AAE115" dT="2025-12-16T09:01:11.34" personId="{4660631E-9124-4AD0-B04A-B935736FC60A}" id="{1C38CA48-EC55-4CA7-AC36-09A7D7FD12C8}">
    <text xml:space="preserve">Not scaled 2X
</text>
  </threadedComment>
  <threadedComment ref="XN116" dT="2025-12-16T10:31:39.67" personId="{B126C962-B4B4-4168-9994-4B8C7C7C2194}" id="{33A7EF12-CBC6-4886-8A7A-3BE29405D04D}">
    <text>Not Scaled in 2X</text>
  </threadedComment>
  <threadedComment ref="AAE116" dT="2025-12-16T09:01:05.01" personId="{4660631E-9124-4AD0-B04A-B935736FC60A}" id="{A193AF6A-FC27-490E-B194-BDEA40BD8D5B}">
    <text xml:space="preserve">Not scaled 2X
</text>
  </threadedComment>
</ThreadedComments>
</file>

<file path=xl/threadedComments/threadedComment8.xml><?xml version="1.0" encoding="utf-8"?>
<ThreadedComments xmlns="http://schemas.microsoft.com/office/spreadsheetml/2018/threadedcomments" xmlns:x="http://schemas.openxmlformats.org/spreadsheetml/2006/main">
  <threadedComment ref="F29" dT="2026-01-27T08:52:32.25" personId="{E2F8B52B-E591-44BC-8F0C-152191FBF77F}" id="{02F3AEE0-A4AB-481F-AC0C-75A978A5789E}">
    <text>New feature thumbnail's is compared against Notebook name (matches 12)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17" Type="http://schemas.openxmlformats.org/officeDocument/2006/relationships/hyperlink" Target="https://issues.labcollab.net/browse/SBR-58605" TargetMode="External"/><Relationship Id="rId21" Type="http://schemas.openxmlformats.org/officeDocument/2006/relationships/hyperlink" Target="https://issues.labcollab.net/browse/SBR-40992" TargetMode="External"/><Relationship Id="rId42" Type="http://schemas.openxmlformats.org/officeDocument/2006/relationships/hyperlink" Target="https://issues.labcollab.net/browse/SBR-40979" TargetMode="External"/><Relationship Id="rId63" Type="http://schemas.openxmlformats.org/officeDocument/2006/relationships/hyperlink" Target="https://issues.labcollab.net/browse/SBR-31633" TargetMode="External"/><Relationship Id="rId84" Type="http://schemas.openxmlformats.org/officeDocument/2006/relationships/hyperlink" Target="https://issues.labcollab.net/browse/SBR-18192" TargetMode="External"/><Relationship Id="rId138" Type="http://schemas.openxmlformats.org/officeDocument/2006/relationships/hyperlink" Target="https://issues.labcollab.net/browse/SBR-58605" TargetMode="External"/><Relationship Id="rId159" Type="http://schemas.openxmlformats.org/officeDocument/2006/relationships/hyperlink" Target="https://issues.labcollab.net/browse/SBR-58605" TargetMode="External"/><Relationship Id="rId107" Type="http://schemas.openxmlformats.org/officeDocument/2006/relationships/hyperlink" Target="https://issues.labcollab.net/browse/SBR-58605" TargetMode="External"/><Relationship Id="rId11" Type="http://schemas.openxmlformats.org/officeDocument/2006/relationships/hyperlink" Target="https://issues.labcollab.net/browse/SBR-40969" TargetMode="External"/><Relationship Id="rId32" Type="http://schemas.openxmlformats.org/officeDocument/2006/relationships/hyperlink" Target="https://issues.labcollab.net/browse/SBR-40984" TargetMode="External"/><Relationship Id="rId53" Type="http://schemas.openxmlformats.org/officeDocument/2006/relationships/hyperlink" Target="https://issues.labcollab.net/browse/SBR-31763" TargetMode="External"/><Relationship Id="rId74" Type="http://schemas.openxmlformats.org/officeDocument/2006/relationships/hyperlink" Target="https://issues.labcollab.net/browse/SBR-30516" TargetMode="External"/><Relationship Id="rId128" Type="http://schemas.openxmlformats.org/officeDocument/2006/relationships/hyperlink" Target="https://issues.labcollab.net/browse/SBR-58605" TargetMode="External"/><Relationship Id="rId149" Type="http://schemas.openxmlformats.org/officeDocument/2006/relationships/hyperlink" Target="https://issues.labcollab.net/browse/SBR-58605" TargetMode="External"/><Relationship Id="rId5" Type="http://schemas.openxmlformats.org/officeDocument/2006/relationships/hyperlink" Target="https://issues.labcollab.net/browse/SBR-40967" TargetMode="External"/><Relationship Id="rId95" Type="http://schemas.openxmlformats.org/officeDocument/2006/relationships/hyperlink" Target="https://issues.labcollab.net/browse/SBR-21807" TargetMode="External"/><Relationship Id="rId160" Type="http://schemas.openxmlformats.org/officeDocument/2006/relationships/hyperlink" Target="https://issues.labcollab.net/browse/SBR-58605" TargetMode="External"/><Relationship Id="rId22" Type="http://schemas.openxmlformats.org/officeDocument/2006/relationships/hyperlink" Target="https://issues.labcollab.net/browse/SBR-40967" TargetMode="External"/><Relationship Id="rId43" Type="http://schemas.openxmlformats.org/officeDocument/2006/relationships/hyperlink" Target="https://issues.labcollab.net/browse/SBR-40979" TargetMode="External"/><Relationship Id="rId64" Type="http://schemas.openxmlformats.org/officeDocument/2006/relationships/hyperlink" Target="https://issues.labcollab.net/browse/SBR-31631" TargetMode="External"/><Relationship Id="rId118" Type="http://schemas.openxmlformats.org/officeDocument/2006/relationships/hyperlink" Target="https://issues.labcollab.net/browse/SBR-58605" TargetMode="External"/><Relationship Id="rId139" Type="http://schemas.openxmlformats.org/officeDocument/2006/relationships/hyperlink" Target="https://issues.labcollab.net/browse/SBR-58605" TargetMode="External"/><Relationship Id="rId85" Type="http://schemas.openxmlformats.org/officeDocument/2006/relationships/hyperlink" Target="https://issues.labcollab.net/browse/SBR-18192" TargetMode="External"/><Relationship Id="rId150" Type="http://schemas.openxmlformats.org/officeDocument/2006/relationships/hyperlink" Target="https://issues.labcollab.net/browse/SBR-58605" TargetMode="External"/><Relationship Id="rId12" Type="http://schemas.openxmlformats.org/officeDocument/2006/relationships/hyperlink" Target="https://issues.labcollab.net/browse/SBR-40967" TargetMode="External"/><Relationship Id="rId17" Type="http://schemas.openxmlformats.org/officeDocument/2006/relationships/hyperlink" Target="https://issues.labcollab.net/browse/SBR-40992" TargetMode="External"/><Relationship Id="rId33" Type="http://schemas.openxmlformats.org/officeDocument/2006/relationships/hyperlink" Target="https://issues.labcollab.net/browse/SBR-40984" TargetMode="External"/><Relationship Id="rId38" Type="http://schemas.openxmlformats.org/officeDocument/2006/relationships/hyperlink" Target="https://issues.labcollab.net/browse/SBR-40992" TargetMode="External"/><Relationship Id="rId59" Type="http://schemas.openxmlformats.org/officeDocument/2006/relationships/hyperlink" Target="https://issues.labcollab.net/browse/SBR-31633" TargetMode="External"/><Relationship Id="rId103" Type="http://schemas.openxmlformats.org/officeDocument/2006/relationships/hyperlink" Target="https://issues.labcollab.net/browse/SBR-58605" TargetMode="External"/><Relationship Id="rId108" Type="http://schemas.openxmlformats.org/officeDocument/2006/relationships/hyperlink" Target="https://issues.labcollab.net/browse/SBR-58605" TargetMode="External"/><Relationship Id="rId124" Type="http://schemas.openxmlformats.org/officeDocument/2006/relationships/hyperlink" Target="https://issues.labcollab.net/browse/SBR-58605" TargetMode="External"/><Relationship Id="rId129" Type="http://schemas.openxmlformats.org/officeDocument/2006/relationships/hyperlink" Target="https://issues.labcollab.net/browse/SBR-58605" TargetMode="External"/><Relationship Id="rId54" Type="http://schemas.openxmlformats.org/officeDocument/2006/relationships/hyperlink" Target="https://issues.labcollab.net/browse/SBR-31763" TargetMode="External"/><Relationship Id="rId70" Type="http://schemas.openxmlformats.org/officeDocument/2006/relationships/hyperlink" Target="https://issues.labcollab.net/browse/SBR-30516" TargetMode="External"/><Relationship Id="rId75" Type="http://schemas.openxmlformats.org/officeDocument/2006/relationships/hyperlink" Target="https://issues.labcollab.net/browse/SBR-30516" TargetMode="External"/><Relationship Id="rId91" Type="http://schemas.openxmlformats.org/officeDocument/2006/relationships/hyperlink" Target="https://issues.labcollab.net/browse/SBR-2806" TargetMode="External"/><Relationship Id="rId96" Type="http://schemas.openxmlformats.org/officeDocument/2006/relationships/hyperlink" Target="https://issues.labcollab.net/browse/SBR-58605" TargetMode="External"/><Relationship Id="rId140" Type="http://schemas.openxmlformats.org/officeDocument/2006/relationships/hyperlink" Target="https://issues.labcollab.net/browse/SBR-58605" TargetMode="External"/><Relationship Id="rId145" Type="http://schemas.openxmlformats.org/officeDocument/2006/relationships/hyperlink" Target="https://issues.labcollab.net/browse/SBR-58605" TargetMode="External"/><Relationship Id="rId161" Type="http://schemas.openxmlformats.org/officeDocument/2006/relationships/hyperlink" Target="https://issues.labcollab.net/browse/SBR-58605" TargetMode="External"/><Relationship Id="rId1" Type="http://schemas.openxmlformats.org/officeDocument/2006/relationships/hyperlink" Target="https://issues.labcollab.net/browse/JTEN-511" TargetMode="External"/><Relationship Id="rId6" Type="http://schemas.openxmlformats.org/officeDocument/2006/relationships/hyperlink" Target="https://issues.labcollab.net/browse/SBR-40969" TargetMode="External"/><Relationship Id="rId23" Type="http://schemas.openxmlformats.org/officeDocument/2006/relationships/hyperlink" Target="https://issues.labcollab.net/browse/SBR-40992" TargetMode="External"/><Relationship Id="rId28" Type="http://schemas.openxmlformats.org/officeDocument/2006/relationships/hyperlink" Target="https://issues.labcollab.net/browse/SBR-40984" TargetMode="External"/><Relationship Id="rId49" Type="http://schemas.openxmlformats.org/officeDocument/2006/relationships/hyperlink" Target="https://issues.labcollab.net/browse/SBR-40979" TargetMode="External"/><Relationship Id="rId114" Type="http://schemas.openxmlformats.org/officeDocument/2006/relationships/hyperlink" Target="https://issues.labcollab.net/browse/SBR-58605" TargetMode="External"/><Relationship Id="rId119" Type="http://schemas.openxmlformats.org/officeDocument/2006/relationships/hyperlink" Target="https://issues.labcollab.net/browse/SBR-58605" TargetMode="External"/><Relationship Id="rId44" Type="http://schemas.openxmlformats.org/officeDocument/2006/relationships/hyperlink" Target="https://issues.labcollab.net/browse/SBR-40979" TargetMode="External"/><Relationship Id="rId60" Type="http://schemas.openxmlformats.org/officeDocument/2006/relationships/hyperlink" Target="https://issues.labcollab.net/browse/SBR-31633" TargetMode="External"/><Relationship Id="rId65" Type="http://schemas.openxmlformats.org/officeDocument/2006/relationships/hyperlink" Target="https://issues.labcollab.net/browse/SBR-32032" TargetMode="External"/><Relationship Id="rId81" Type="http://schemas.openxmlformats.org/officeDocument/2006/relationships/hyperlink" Target="https://issues.labcollab.net/browse/SBR-5861" TargetMode="External"/><Relationship Id="rId86" Type="http://schemas.openxmlformats.org/officeDocument/2006/relationships/hyperlink" Target="https://issues.labcollab.net/browse/SBR-2806" TargetMode="External"/><Relationship Id="rId130" Type="http://schemas.openxmlformats.org/officeDocument/2006/relationships/hyperlink" Target="https://issues.labcollab.net/browse/SBR-58605" TargetMode="External"/><Relationship Id="rId135" Type="http://schemas.openxmlformats.org/officeDocument/2006/relationships/hyperlink" Target="https://issues.labcollab.net/browse/SBR-58605" TargetMode="External"/><Relationship Id="rId151" Type="http://schemas.openxmlformats.org/officeDocument/2006/relationships/hyperlink" Target="https://issues.labcollab.net/browse/SBR-58605" TargetMode="External"/><Relationship Id="rId156" Type="http://schemas.openxmlformats.org/officeDocument/2006/relationships/hyperlink" Target="https://issues.labcollab.net/browse/SBR-58605" TargetMode="External"/><Relationship Id="rId13" Type="http://schemas.openxmlformats.org/officeDocument/2006/relationships/hyperlink" Target="https://issues.labcollab.net/browse/SBR-40967" TargetMode="External"/><Relationship Id="rId18" Type="http://schemas.openxmlformats.org/officeDocument/2006/relationships/hyperlink" Target="https://issues.labcollab.net/browse/SBR-40967" TargetMode="External"/><Relationship Id="rId39" Type="http://schemas.openxmlformats.org/officeDocument/2006/relationships/hyperlink" Target="https://issues.labcollab.net/browse/SBR-40992" TargetMode="External"/><Relationship Id="rId109" Type="http://schemas.openxmlformats.org/officeDocument/2006/relationships/hyperlink" Target="https://issues.labcollab.net/browse/SBR-58605" TargetMode="External"/><Relationship Id="rId34" Type="http://schemas.openxmlformats.org/officeDocument/2006/relationships/hyperlink" Target="https://issues.labcollab.net/browse/SBR-40984" TargetMode="External"/><Relationship Id="rId50" Type="http://schemas.openxmlformats.org/officeDocument/2006/relationships/hyperlink" Target="https://issues.labcollab.net/browse/SBR-31633" TargetMode="External"/><Relationship Id="rId55" Type="http://schemas.openxmlformats.org/officeDocument/2006/relationships/hyperlink" Target="https://issues.labcollab.net/browse/SBR-31802" TargetMode="External"/><Relationship Id="rId76" Type="http://schemas.openxmlformats.org/officeDocument/2006/relationships/hyperlink" Target="https://issues.labcollab.net/browse/SBR-30516" TargetMode="External"/><Relationship Id="rId97" Type="http://schemas.openxmlformats.org/officeDocument/2006/relationships/hyperlink" Target="https://issues.labcollab.net/browse/SBR-58605" TargetMode="External"/><Relationship Id="rId104" Type="http://schemas.openxmlformats.org/officeDocument/2006/relationships/hyperlink" Target="https://issues.labcollab.net/browse/SBR-58605" TargetMode="External"/><Relationship Id="rId120" Type="http://schemas.openxmlformats.org/officeDocument/2006/relationships/hyperlink" Target="https://issues.labcollab.net/browse/SBR-58605" TargetMode="External"/><Relationship Id="rId125" Type="http://schemas.openxmlformats.org/officeDocument/2006/relationships/hyperlink" Target="https://issues.labcollab.net/browse/SBR-58605" TargetMode="External"/><Relationship Id="rId141" Type="http://schemas.openxmlformats.org/officeDocument/2006/relationships/hyperlink" Target="https://issues.labcollab.net/browse/SBR-58605" TargetMode="External"/><Relationship Id="rId146" Type="http://schemas.openxmlformats.org/officeDocument/2006/relationships/hyperlink" Target="https://issues.labcollab.net/browse/SBR-58605" TargetMode="External"/><Relationship Id="rId7" Type="http://schemas.openxmlformats.org/officeDocument/2006/relationships/hyperlink" Target="https://issues.labcollab.net/browse/SBR-40992" TargetMode="External"/><Relationship Id="rId71" Type="http://schemas.openxmlformats.org/officeDocument/2006/relationships/hyperlink" Target="https://issues.labcollab.net/browse/SBR-30516" TargetMode="External"/><Relationship Id="rId92" Type="http://schemas.openxmlformats.org/officeDocument/2006/relationships/hyperlink" Target="https://issues.labcollab.net/browse/SBR-2806" TargetMode="External"/><Relationship Id="rId162" Type="http://schemas.openxmlformats.org/officeDocument/2006/relationships/hyperlink" Target="https://issues.labcollab.net/browse/SBR-58605" TargetMode="External"/><Relationship Id="rId2" Type="http://schemas.openxmlformats.org/officeDocument/2006/relationships/hyperlink" Target="https://issues.labcollab.net/browse/SBR-40967" TargetMode="External"/><Relationship Id="rId29" Type="http://schemas.openxmlformats.org/officeDocument/2006/relationships/hyperlink" Target="https://issues.labcollab.net/browse/SBR-40984" TargetMode="External"/><Relationship Id="rId24" Type="http://schemas.openxmlformats.org/officeDocument/2006/relationships/hyperlink" Target="https://issues.labcollab.net/browse/SBR-40967" TargetMode="External"/><Relationship Id="rId40" Type="http://schemas.openxmlformats.org/officeDocument/2006/relationships/hyperlink" Target="https://issues.labcollab.net/browse/SBR-40969" TargetMode="External"/><Relationship Id="rId45" Type="http://schemas.openxmlformats.org/officeDocument/2006/relationships/hyperlink" Target="https://issues.labcollab.net/browse/SBR-40979" TargetMode="External"/><Relationship Id="rId66" Type="http://schemas.openxmlformats.org/officeDocument/2006/relationships/hyperlink" Target="https://issues.labcollab.net/browse/SBR-31630" TargetMode="External"/><Relationship Id="rId87" Type="http://schemas.openxmlformats.org/officeDocument/2006/relationships/hyperlink" Target="https://issues.labcollab.net/browse/SBR-2806" TargetMode="External"/><Relationship Id="rId110" Type="http://schemas.openxmlformats.org/officeDocument/2006/relationships/hyperlink" Target="https://issues.labcollab.net/browse/SBR-58605" TargetMode="External"/><Relationship Id="rId115" Type="http://schemas.openxmlformats.org/officeDocument/2006/relationships/hyperlink" Target="https://issues.labcollab.net/browse/SBR-58605" TargetMode="External"/><Relationship Id="rId131" Type="http://schemas.openxmlformats.org/officeDocument/2006/relationships/hyperlink" Target="https://issues.labcollab.net/browse/SBR-58605" TargetMode="External"/><Relationship Id="rId136" Type="http://schemas.openxmlformats.org/officeDocument/2006/relationships/hyperlink" Target="https://issues.labcollab.net/browse/SBR-58605" TargetMode="External"/><Relationship Id="rId157" Type="http://schemas.openxmlformats.org/officeDocument/2006/relationships/hyperlink" Target="https://issues.labcollab.net/browse/SBR-58605" TargetMode="External"/><Relationship Id="rId61" Type="http://schemas.openxmlformats.org/officeDocument/2006/relationships/hyperlink" Target="https://issues.labcollab.net/browse/SBR-31633" TargetMode="External"/><Relationship Id="rId82" Type="http://schemas.openxmlformats.org/officeDocument/2006/relationships/hyperlink" Target="https://issues.labcollab.net/browse/SBR-5861" TargetMode="External"/><Relationship Id="rId152" Type="http://schemas.openxmlformats.org/officeDocument/2006/relationships/hyperlink" Target="https://issues.labcollab.net/browse/SBR-58605" TargetMode="External"/><Relationship Id="rId19" Type="http://schemas.openxmlformats.org/officeDocument/2006/relationships/hyperlink" Target="https://issues.labcollab.net/browse/SBR-40992" TargetMode="External"/><Relationship Id="rId14" Type="http://schemas.openxmlformats.org/officeDocument/2006/relationships/hyperlink" Target="https://issues.labcollab.net/browse/SBR-40969" TargetMode="External"/><Relationship Id="rId30" Type="http://schemas.openxmlformats.org/officeDocument/2006/relationships/hyperlink" Target="https://issues.labcollab.net/browse/SBR-40984" TargetMode="External"/><Relationship Id="rId35" Type="http://schemas.openxmlformats.org/officeDocument/2006/relationships/hyperlink" Target="https://issues.labcollab.net/browse/SBR-40984" TargetMode="External"/><Relationship Id="rId56" Type="http://schemas.openxmlformats.org/officeDocument/2006/relationships/hyperlink" Target="https://issues.labcollab.net/browse/SBR-31633" TargetMode="External"/><Relationship Id="rId77" Type="http://schemas.openxmlformats.org/officeDocument/2006/relationships/hyperlink" Target="https://issues.labcollab.net/browse/SBR-30516" TargetMode="External"/><Relationship Id="rId100" Type="http://schemas.openxmlformats.org/officeDocument/2006/relationships/hyperlink" Target="https://issues.labcollab.net/browse/SBR-58605" TargetMode="External"/><Relationship Id="rId105" Type="http://schemas.openxmlformats.org/officeDocument/2006/relationships/hyperlink" Target="https://issues.labcollab.net/browse/SBR-58605" TargetMode="External"/><Relationship Id="rId126" Type="http://schemas.openxmlformats.org/officeDocument/2006/relationships/hyperlink" Target="https://issues.labcollab.net/browse/SBR-58605" TargetMode="External"/><Relationship Id="rId147" Type="http://schemas.openxmlformats.org/officeDocument/2006/relationships/hyperlink" Target="https://issues.labcollab.net/browse/SBR-58605" TargetMode="External"/><Relationship Id="rId8" Type="http://schemas.openxmlformats.org/officeDocument/2006/relationships/hyperlink" Target="https://issues.labcollab.net/browse/SBR-40969" TargetMode="External"/><Relationship Id="rId51" Type="http://schemas.openxmlformats.org/officeDocument/2006/relationships/hyperlink" Target="https://issues.labcollab.net/browse/SBR-32026" TargetMode="External"/><Relationship Id="rId72" Type="http://schemas.openxmlformats.org/officeDocument/2006/relationships/hyperlink" Target="https://issues.labcollab.net/browse/SBR-30516" TargetMode="External"/><Relationship Id="rId93" Type="http://schemas.openxmlformats.org/officeDocument/2006/relationships/hyperlink" Target="https://issues.labcollab.net/browse/SBR-2806" TargetMode="External"/><Relationship Id="rId98" Type="http://schemas.openxmlformats.org/officeDocument/2006/relationships/hyperlink" Target="https://issues.labcollab.net/browse/SBR-58605" TargetMode="External"/><Relationship Id="rId121" Type="http://schemas.openxmlformats.org/officeDocument/2006/relationships/hyperlink" Target="https://issues.labcollab.net/browse/SBR-58605" TargetMode="External"/><Relationship Id="rId142" Type="http://schemas.openxmlformats.org/officeDocument/2006/relationships/hyperlink" Target="https://issues.labcollab.net/browse/SBR-58605" TargetMode="External"/><Relationship Id="rId163" Type="http://schemas.openxmlformats.org/officeDocument/2006/relationships/printerSettings" Target="../printerSettings/printerSettings2.bin"/><Relationship Id="rId3" Type="http://schemas.openxmlformats.org/officeDocument/2006/relationships/hyperlink" Target="https://issues.labcollab.net/browse/SBR-40969" TargetMode="External"/><Relationship Id="rId25" Type="http://schemas.openxmlformats.org/officeDocument/2006/relationships/hyperlink" Target="https://issues.labcollab.net/browse/SBR-40992" TargetMode="External"/><Relationship Id="rId46" Type="http://schemas.openxmlformats.org/officeDocument/2006/relationships/hyperlink" Target="https://issues.labcollab.net/browse/SBR-40979" TargetMode="External"/><Relationship Id="rId67" Type="http://schemas.openxmlformats.org/officeDocument/2006/relationships/hyperlink" Target="https://issues.labcollab.net/browse/SBR-30515" TargetMode="External"/><Relationship Id="rId116" Type="http://schemas.openxmlformats.org/officeDocument/2006/relationships/hyperlink" Target="https://issues.labcollab.net/browse/SBR-58605" TargetMode="External"/><Relationship Id="rId137" Type="http://schemas.openxmlformats.org/officeDocument/2006/relationships/hyperlink" Target="https://issues.labcollab.net/browse/SBR-58605" TargetMode="External"/><Relationship Id="rId158" Type="http://schemas.openxmlformats.org/officeDocument/2006/relationships/hyperlink" Target="https://issues.labcollab.net/browse/SBR-58605" TargetMode="External"/><Relationship Id="rId20" Type="http://schemas.openxmlformats.org/officeDocument/2006/relationships/hyperlink" Target="https://issues.labcollab.net/browse/SBR-40967" TargetMode="External"/><Relationship Id="rId41" Type="http://schemas.openxmlformats.org/officeDocument/2006/relationships/hyperlink" Target="https://issues.labcollab.net/browse/SBR-40979" TargetMode="External"/><Relationship Id="rId62" Type="http://schemas.openxmlformats.org/officeDocument/2006/relationships/hyperlink" Target="https://issues.labcollab.net/browse/SBR-31633" TargetMode="External"/><Relationship Id="rId83" Type="http://schemas.openxmlformats.org/officeDocument/2006/relationships/hyperlink" Target="https://issues.labcollab.net/browse/SBR-11939" TargetMode="External"/><Relationship Id="rId88" Type="http://schemas.openxmlformats.org/officeDocument/2006/relationships/hyperlink" Target="https://issues.labcollab.net/browse/SBR-2806" TargetMode="External"/><Relationship Id="rId111" Type="http://schemas.openxmlformats.org/officeDocument/2006/relationships/hyperlink" Target="https://issues.labcollab.net/browse/SBR-58605" TargetMode="External"/><Relationship Id="rId132" Type="http://schemas.openxmlformats.org/officeDocument/2006/relationships/hyperlink" Target="https://issues.labcollab.net/browse/SBR-58605" TargetMode="External"/><Relationship Id="rId153" Type="http://schemas.openxmlformats.org/officeDocument/2006/relationships/hyperlink" Target="https://issues.labcollab.net/browse/SBR-58605" TargetMode="External"/><Relationship Id="rId15" Type="http://schemas.openxmlformats.org/officeDocument/2006/relationships/hyperlink" Target="https://issues.labcollab.net/browse/SBR-40992" TargetMode="External"/><Relationship Id="rId36" Type="http://schemas.openxmlformats.org/officeDocument/2006/relationships/hyperlink" Target="https://issues.labcollab.net/browse/SBR-40984" TargetMode="External"/><Relationship Id="rId57" Type="http://schemas.openxmlformats.org/officeDocument/2006/relationships/hyperlink" Target="https://issues.labcollab.net/browse/SBR-31633" TargetMode="External"/><Relationship Id="rId106" Type="http://schemas.openxmlformats.org/officeDocument/2006/relationships/hyperlink" Target="https://issues.labcollab.net/browse/SBR-58605" TargetMode="External"/><Relationship Id="rId127" Type="http://schemas.openxmlformats.org/officeDocument/2006/relationships/hyperlink" Target="https://issues.labcollab.net/browse/SBR-58605" TargetMode="External"/><Relationship Id="rId10" Type="http://schemas.openxmlformats.org/officeDocument/2006/relationships/hyperlink" Target="https://issues.labcollab.net/browse/SBR-40992" TargetMode="External"/><Relationship Id="rId31" Type="http://schemas.openxmlformats.org/officeDocument/2006/relationships/hyperlink" Target="https://issues.labcollab.net/browse/SBR-40984" TargetMode="External"/><Relationship Id="rId52" Type="http://schemas.openxmlformats.org/officeDocument/2006/relationships/hyperlink" Target="https://issues.labcollab.net/browse/SBR-31763" TargetMode="External"/><Relationship Id="rId73" Type="http://schemas.openxmlformats.org/officeDocument/2006/relationships/hyperlink" Target="https://issues.labcollab.net/browse/SBR-30516" TargetMode="External"/><Relationship Id="rId78" Type="http://schemas.openxmlformats.org/officeDocument/2006/relationships/hyperlink" Target="https://issues.labcollab.net/browse/SBR-2806" TargetMode="External"/><Relationship Id="rId94" Type="http://schemas.openxmlformats.org/officeDocument/2006/relationships/hyperlink" Target="https://issues.labcollab.net/browse/SBR-21805" TargetMode="External"/><Relationship Id="rId99" Type="http://schemas.openxmlformats.org/officeDocument/2006/relationships/hyperlink" Target="https://issues.labcollab.net/browse/SBR-58605" TargetMode="External"/><Relationship Id="rId101" Type="http://schemas.openxmlformats.org/officeDocument/2006/relationships/hyperlink" Target="https://issues.labcollab.net/browse/SBR-58605" TargetMode="External"/><Relationship Id="rId122" Type="http://schemas.openxmlformats.org/officeDocument/2006/relationships/hyperlink" Target="https://issues.labcollab.net/browse/SBR-58605" TargetMode="External"/><Relationship Id="rId143" Type="http://schemas.openxmlformats.org/officeDocument/2006/relationships/hyperlink" Target="https://issues.labcollab.net/browse/SBR-58605" TargetMode="External"/><Relationship Id="rId148" Type="http://schemas.openxmlformats.org/officeDocument/2006/relationships/hyperlink" Target="https://issues.labcollab.net/browse/SBR-58605" TargetMode="External"/><Relationship Id="rId164" Type="http://schemas.openxmlformats.org/officeDocument/2006/relationships/vmlDrawing" Target="../drawings/vmlDrawing1.vml"/><Relationship Id="rId4" Type="http://schemas.openxmlformats.org/officeDocument/2006/relationships/hyperlink" Target="https://issues.labcollab.net/browse/SBR-40992" TargetMode="External"/><Relationship Id="rId9" Type="http://schemas.openxmlformats.org/officeDocument/2006/relationships/hyperlink" Target="https://issues.labcollab.net/browse/SBR-40969" TargetMode="External"/><Relationship Id="rId26" Type="http://schemas.openxmlformats.org/officeDocument/2006/relationships/hyperlink" Target="https://issues.labcollab.net/browse/SBR-40967" TargetMode="External"/><Relationship Id="rId47" Type="http://schemas.openxmlformats.org/officeDocument/2006/relationships/hyperlink" Target="https://issues.labcollab.net/browse/SBR-40979" TargetMode="External"/><Relationship Id="rId68" Type="http://schemas.openxmlformats.org/officeDocument/2006/relationships/hyperlink" Target="https://issues.labcollab.net/browse/SBR-30516" TargetMode="External"/><Relationship Id="rId89" Type="http://schemas.openxmlformats.org/officeDocument/2006/relationships/hyperlink" Target="https://issues.labcollab.net/browse/SBR-2806" TargetMode="External"/><Relationship Id="rId112" Type="http://schemas.openxmlformats.org/officeDocument/2006/relationships/hyperlink" Target="https://issues.labcollab.net/browse/SBR-58605" TargetMode="External"/><Relationship Id="rId133" Type="http://schemas.openxmlformats.org/officeDocument/2006/relationships/hyperlink" Target="https://issues.labcollab.net/browse/SBR-58605" TargetMode="External"/><Relationship Id="rId154" Type="http://schemas.openxmlformats.org/officeDocument/2006/relationships/hyperlink" Target="https://issues.labcollab.net/browse/SBR-58605" TargetMode="External"/><Relationship Id="rId16" Type="http://schemas.openxmlformats.org/officeDocument/2006/relationships/hyperlink" Target="https://issues.labcollab.net/browse/SBR-40967" TargetMode="External"/><Relationship Id="rId37" Type="http://schemas.openxmlformats.org/officeDocument/2006/relationships/hyperlink" Target="https://issues.labcollab.net/browse/SBR-40992" TargetMode="External"/><Relationship Id="rId58" Type="http://schemas.openxmlformats.org/officeDocument/2006/relationships/hyperlink" Target="https://issues.labcollab.net/browse/SBR-31633" TargetMode="External"/><Relationship Id="rId79" Type="http://schemas.openxmlformats.org/officeDocument/2006/relationships/hyperlink" Target="https://issues.labcollab.net/browse/SBR-13109" TargetMode="External"/><Relationship Id="rId102" Type="http://schemas.openxmlformats.org/officeDocument/2006/relationships/hyperlink" Target="https://issues.labcollab.net/browse/SBR-58605" TargetMode="External"/><Relationship Id="rId123" Type="http://schemas.openxmlformats.org/officeDocument/2006/relationships/hyperlink" Target="https://issues.labcollab.net/browse/SBR-58605" TargetMode="External"/><Relationship Id="rId144" Type="http://schemas.openxmlformats.org/officeDocument/2006/relationships/hyperlink" Target="https://issues.labcollab.net/browse/SBR-58605" TargetMode="External"/><Relationship Id="rId90" Type="http://schemas.openxmlformats.org/officeDocument/2006/relationships/hyperlink" Target="https://issues.labcollab.net/browse/SBR-2806" TargetMode="External"/><Relationship Id="rId165" Type="http://schemas.openxmlformats.org/officeDocument/2006/relationships/comments" Target="../comments1.xml"/><Relationship Id="rId27" Type="http://schemas.openxmlformats.org/officeDocument/2006/relationships/hyperlink" Target="https://issues.labcollab.net/browse/SBR-40992" TargetMode="External"/><Relationship Id="rId48" Type="http://schemas.openxmlformats.org/officeDocument/2006/relationships/hyperlink" Target="https://issues.labcollab.net/browse/SBR-40979" TargetMode="External"/><Relationship Id="rId69" Type="http://schemas.openxmlformats.org/officeDocument/2006/relationships/hyperlink" Target="https://issues.labcollab.net/browse/SBR-30516" TargetMode="External"/><Relationship Id="rId113" Type="http://schemas.openxmlformats.org/officeDocument/2006/relationships/hyperlink" Target="https://issues.labcollab.net/browse/SBR-58605" TargetMode="External"/><Relationship Id="rId134" Type="http://schemas.openxmlformats.org/officeDocument/2006/relationships/hyperlink" Target="https://issues.labcollab.net/browse/SBR-58605" TargetMode="External"/><Relationship Id="rId80" Type="http://schemas.openxmlformats.org/officeDocument/2006/relationships/hyperlink" Target="https://issues.labcollab.net/browse/SBR-27058" TargetMode="External"/><Relationship Id="rId155" Type="http://schemas.openxmlformats.org/officeDocument/2006/relationships/hyperlink" Target="https://issues.labcollab.net/browse/SBR-58605"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issues.labcollab.net/browse/SBR-50755" TargetMode="External"/><Relationship Id="rId13" Type="http://schemas.openxmlformats.org/officeDocument/2006/relationships/hyperlink" Target="https://issues.labcollab.net/browse/SBR-50755" TargetMode="External"/><Relationship Id="rId18" Type="http://schemas.openxmlformats.org/officeDocument/2006/relationships/hyperlink" Target="https://issues.labcollab.net/browse/SBR-50752" TargetMode="External"/><Relationship Id="rId26" Type="http://schemas.openxmlformats.org/officeDocument/2006/relationships/vmlDrawing" Target="../drawings/vmlDrawing2.vml"/><Relationship Id="rId3" Type="http://schemas.openxmlformats.org/officeDocument/2006/relationships/hyperlink" Target="https://issues.labcollab.net/browse/SBR-49692" TargetMode="External"/><Relationship Id="rId21" Type="http://schemas.openxmlformats.org/officeDocument/2006/relationships/hyperlink" Target="https://issues.labcollab.net/browse/SBR-50847" TargetMode="External"/><Relationship Id="rId7" Type="http://schemas.openxmlformats.org/officeDocument/2006/relationships/hyperlink" Target="https://issues.labcollab.net/browse/SBR-50755" TargetMode="External"/><Relationship Id="rId12" Type="http://schemas.openxmlformats.org/officeDocument/2006/relationships/hyperlink" Target="https://issues.labcollab.net/browse/SBR-50755" TargetMode="External"/><Relationship Id="rId17" Type="http://schemas.openxmlformats.org/officeDocument/2006/relationships/hyperlink" Target="https://issues.labcollab.net/browse/SBR-50755" TargetMode="External"/><Relationship Id="rId25" Type="http://schemas.openxmlformats.org/officeDocument/2006/relationships/printerSettings" Target="../printerSettings/printerSettings3.bin"/><Relationship Id="rId2" Type="http://schemas.openxmlformats.org/officeDocument/2006/relationships/hyperlink" Target="https://issues.labcollab.net/browse/SBR-49692" TargetMode="External"/><Relationship Id="rId16" Type="http://schemas.openxmlformats.org/officeDocument/2006/relationships/hyperlink" Target="https://issues.labcollab.net/browse/SBR-50755" TargetMode="External"/><Relationship Id="rId20" Type="http://schemas.openxmlformats.org/officeDocument/2006/relationships/hyperlink" Target="https://issues.labcollab.net/browse/SBR-50847" TargetMode="External"/><Relationship Id="rId1" Type="http://schemas.openxmlformats.org/officeDocument/2006/relationships/hyperlink" Target="https://issues.labcollab.net/browse/SBR-48297" TargetMode="External"/><Relationship Id="rId6" Type="http://schemas.openxmlformats.org/officeDocument/2006/relationships/hyperlink" Target="https://issues.labcollab.net/browse/SBR-50755" TargetMode="External"/><Relationship Id="rId11" Type="http://schemas.openxmlformats.org/officeDocument/2006/relationships/hyperlink" Target="https://issues.labcollab.net/browse/SBR-50755" TargetMode="External"/><Relationship Id="rId24" Type="http://schemas.openxmlformats.org/officeDocument/2006/relationships/hyperlink" Target="https://issues.labcollab.net/browse/SBR-64209" TargetMode="External"/><Relationship Id="rId5" Type="http://schemas.openxmlformats.org/officeDocument/2006/relationships/hyperlink" Target="https://issues.labcollab.net/browse/SBR-50751" TargetMode="External"/><Relationship Id="rId15" Type="http://schemas.openxmlformats.org/officeDocument/2006/relationships/hyperlink" Target="https://issues.labcollab.net/browse/SBR-50755" TargetMode="External"/><Relationship Id="rId23" Type="http://schemas.openxmlformats.org/officeDocument/2006/relationships/hyperlink" Target="https://issues.labcollab.net/browse/SBR-64209" TargetMode="External"/><Relationship Id="rId28" Type="http://schemas.microsoft.com/office/2017/10/relationships/threadedComment" Target="../threadedComments/threadedComment1.xml"/><Relationship Id="rId10" Type="http://schemas.openxmlformats.org/officeDocument/2006/relationships/hyperlink" Target="https://issues.labcollab.net/browse/SBR-50755" TargetMode="External"/><Relationship Id="rId19" Type="http://schemas.openxmlformats.org/officeDocument/2006/relationships/hyperlink" Target="https://issues.labcollab.net/browse/SBR-50847" TargetMode="External"/><Relationship Id="rId4" Type="http://schemas.openxmlformats.org/officeDocument/2006/relationships/hyperlink" Target="https://issues.labcollab.net/browse/JEIGHTEEN-1794" TargetMode="External"/><Relationship Id="rId9" Type="http://schemas.openxmlformats.org/officeDocument/2006/relationships/hyperlink" Target="https://issues.labcollab.net/browse/SBR-50755" TargetMode="External"/><Relationship Id="rId14" Type="http://schemas.openxmlformats.org/officeDocument/2006/relationships/hyperlink" Target="https://issues.labcollab.net/browse/SBR-50755" TargetMode="External"/><Relationship Id="rId22" Type="http://schemas.openxmlformats.org/officeDocument/2006/relationships/hyperlink" Target="https://issues.labcollab.net/browse/SBR-50847" TargetMode="External"/><Relationship Id="rId27" Type="http://schemas.openxmlformats.org/officeDocument/2006/relationships/comments" Target="../comments2.xml"/></Relationships>
</file>

<file path=xl/worksheets/_rels/sheet4.xml.rels><?xml version="1.0" encoding="UTF-8" standalone="yes"?>
<Relationships xmlns="http://schemas.openxmlformats.org/package/2006/relationships"><Relationship Id="rId8" Type="http://schemas.openxmlformats.org/officeDocument/2006/relationships/printerSettings" Target="../printerSettings/printerSettings4.bin"/><Relationship Id="rId3" Type="http://schemas.openxmlformats.org/officeDocument/2006/relationships/hyperlink" Target="https://issues.labcollab.net/browse/SBR-55032" TargetMode="External"/><Relationship Id="rId7" Type="http://schemas.openxmlformats.org/officeDocument/2006/relationships/hyperlink" Target="https://issues.labcollab.net/browse/NOTES-4303" TargetMode="External"/><Relationship Id="rId2" Type="http://schemas.openxmlformats.org/officeDocument/2006/relationships/hyperlink" Target="https://issues.labcollab.net/browse/NOTES-3864" TargetMode="External"/><Relationship Id="rId1" Type="http://schemas.openxmlformats.org/officeDocument/2006/relationships/hyperlink" Target="https://issues.labcollab.net/browse/NOTES-3874" TargetMode="External"/><Relationship Id="rId6" Type="http://schemas.openxmlformats.org/officeDocument/2006/relationships/hyperlink" Target="https://issues.labcollab.net/browse/SBR-67190" TargetMode="External"/><Relationship Id="rId11" Type="http://schemas.microsoft.com/office/2017/10/relationships/threadedComment" Target="../threadedComments/threadedComment2.xml"/><Relationship Id="rId5" Type="http://schemas.openxmlformats.org/officeDocument/2006/relationships/hyperlink" Target="https://issues.labcollab.net/browse/SBR-55389" TargetMode="External"/><Relationship Id="rId10" Type="http://schemas.openxmlformats.org/officeDocument/2006/relationships/comments" Target="../comments3.xml"/><Relationship Id="rId4" Type="http://schemas.openxmlformats.org/officeDocument/2006/relationships/hyperlink" Target="https://issues.labcollab.net/browse/SBR-55389" TargetMode="External"/><Relationship Id="rId9"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openxmlformats.org/officeDocument/2006/relationships/hyperlink" Target="https://issues.labcollab.net/browse/SBR-47643" TargetMode="External"/><Relationship Id="rId2" Type="http://schemas.openxmlformats.org/officeDocument/2006/relationships/hyperlink" Target="https://issues.labcollab.net/browse/SBR-47643" TargetMode="External"/><Relationship Id="rId1" Type="http://schemas.openxmlformats.org/officeDocument/2006/relationships/hyperlink" Target="https://issues.labcollab.net/browse/SBR-47643" TargetMode="External"/><Relationship Id="rId4" Type="http://schemas.openxmlformats.org/officeDocument/2006/relationships/hyperlink" Target="https://issues.labcollab.net/browse/SBR-47643"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ssues.labcollab.net/browse/SBR-57413" TargetMode="External"/><Relationship Id="rId13" Type="http://schemas.openxmlformats.org/officeDocument/2006/relationships/hyperlink" Target="https://issues.labcollab.net/browse/SBR-60635" TargetMode="External"/><Relationship Id="rId18" Type="http://schemas.openxmlformats.org/officeDocument/2006/relationships/hyperlink" Target="https://issues.labcollab.net/browse/SBR-59776" TargetMode="External"/><Relationship Id="rId3" Type="http://schemas.openxmlformats.org/officeDocument/2006/relationships/hyperlink" Target="https://issues.labcollab.net/browse/SBR-55196" TargetMode="External"/><Relationship Id="rId21" Type="http://schemas.openxmlformats.org/officeDocument/2006/relationships/hyperlink" Target="https://issues.labcollab.net/browse/SBR-61756" TargetMode="External"/><Relationship Id="rId7" Type="http://schemas.openxmlformats.org/officeDocument/2006/relationships/hyperlink" Target="https://t.corp.amazon.com/D191734396" TargetMode="External"/><Relationship Id="rId12" Type="http://schemas.openxmlformats.org/officeDocument/2006/relationships/hyperlink" Target="https://issues.labcollab.net/browse/SBR-61756" TargetMode="External"/><Relationship Id="rId17" Type="http://schemas.openxmlformats.org/officeDocument/2006/relationships/hyperlink" Target="https://issues.labcollab.net/browse/SBR-60823" TargetMode="External"/><Relationship Id="rId25" Type="http://schemas.microsoft.com/office/2017/10/relationships/threadedComment" Target="../threadedComments/threadedComment3.xml"/><Relationship Id="rId2" Type="http://schemas.openxmlformats.org/officeDocument/2006/relationships/hyperlink" Target="https://issues.labcollab.net/browse/SBR-24832" TargetMode="External"/><Relationship Id="rId16" Type="http://schemas.openxmlformats.org/officeDocument/2006/relationships/hyperlink" Target="https://issues.labcollab.net/browse/SBR-62386" TargetMode="External"/><Relationship Id="rId20" Type="http://schemas.openxmlformats.org/officeDocument/2006/relationships/hyperlink" Target="https://issues.labcollab.net/browse/SBR-61756" TargetMode="External"/><Relationship Id="rId1" Type="http://schemas.openxmlformats.org/officeDocument/2006/relationships/hyperlink" Target="https://issues.labcollab.net/browse/SBR-15126" TargetMode="External"/><Relationship Id="rId6" Type="http://schemas.openxmlformats.org/officeDocument/2006/relationships/hyperlink" Target="https://issues.labcollab.net/browse/SBR-32106" TargetMode="External"/><Relationship Id="rId11" Type="http://schemas.openxmlformats.org/officeDocument/2006/relationships/hyperlink" Target="https://issues.labcollab.net/browse/KKE-1250" TargetMode="External"/><Relationship Id="rId24" Type="http://schemas.openxmlformats.org/officeDocument/2006/relationships/comments" Target="../comments4.xml"/><Relationship Id="rId5" Type="http://schemas.openxmlformats.org/officeDocument/2006/relationships/hyperlink" Target="https://issues.labcollab.net/browse/SBR-53099" TargetMode="External"/><Relationship Id="rId15" Type="http://schemas.openxmlformats.org/officeDocument/2006/relationships/hyperlink" Target="https://issues.labcollab.net/browse/SBR-62386" TargetMode="External"/><Relationship Id="rId23" Type="http://schemas.openxmlformats.org/officeDocument/2006/relationships/vmlDrawing" Target="../drawings/vmlDrawing4.vml"/><Relationship Id="rId10" Type="http://schemas.openxmlformats.org/officeDocument/2006/relationships/hyperlink" Target="https://issues.labcollab.net/browse/SBR-61756" TargetMode="External"/><Relationship Id="rId19" Type="http://schemas.openxmlformats.org/officeDocument/2006/relationships/hyperlink" Target="https://issues.labcollab.net/browse/SBR-61756" TargetMode="External"/><Relationship Id="rId4" Type="http://schemas.openxmlformats.org/officeDocument/2006/relationships/hyperlink" Target="https://issues.labcollab.net/browse/SBR-53099" TargetMode="External"/><Relationship Id="rId9" Type="http://schemas.openxmlformats.org/officeDocument/2006/relationships/hyperlink" Target="https://issues.labcollab.net/browse/SBR-57413" TargetMode="External"/><Relationship Id="rId14" Type="http://schemas.openxmlformats.org/officeDocument/2006/relationships/hyperlink" Target="https://issues.labcollab.net/browse/SBR-62386" TargetMode="External"/><Relationship Id="rId22"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s://issues.labcollab.net/browse/SBR-29416" TargetMode="External"/><Relationship Id="rId13" Type="http://schemas.openxmlformats.org/officeDocument/2006/relationships/hyperlink" Target="https://t.corp.amazon.com/V1770137867" TargetMode="External"/><Relationship Id="rId18" Type="http://schemas.openxmlformats.org/officeDocument/2006/relationships/hyperlink" Target="https://t.corp.amazon.com/D93418965" TargetMode="External"/><Relationship Id="rId3" Type="http://schemas.openxmlformats.org/officeDocument/2006/relationships/hyperlink" Target="https://issues.labcollab.net/browse/SBR-33558" TargetMode="External"/><Relationship Id="rId21" Type="http://schemas.openxmlformats.org/officeDocument/2006/relationships/hyperlink" Target="https://t.corp.amazon.com/D93418965" TargetMode="External"/><Relationship Id="rId7" Type="http://schemas.openxmlformats.org/officeDocument/2006/relationships/hyperlink" Target="https://t.corp.amazon.com/D205033288" TargetMode="External"/><Relationship Id="rId12" Type="http://schemas.openxmlformats.org/officeDocument/2006/relationships/hyperlink" Target="https://t.corp.amazon.com/V1770137867" TargetMode="External"/><Relationship Id="rId17" Type="http://schemas.openxmlformats.org/officeDocument/2006/relationships/hyperlink" Target="https://issues.labcollab.net/browse/JFIFTEEN-225" TargetMode="External"/><Relationship Id="rId2" Type="http://schemas.openxmlformats.org/officeDocument/2006/relationships/hyperlink" Target="https://issues.labcollab.net/browse/SBR-23215" TargetMode="External"/><Relationship Id="rId16" Type="http://schemas.openxmlformats.org/officeDocument/2006/relationships/hyperlink" Target="https://issues.labcollab.net/browse/DCNTRPLTF-826" TargetMode="External"/><Relationship Id="rId20" Type="http://schemas.openxmlformats.org/officeDocument/2006/relationships/hyperlink" Target="https://t.corp.amazon.com/D93418965" TargetMode="External"/><Relationship Id="rId1" Type="http://schemas.openxmlformats.org/officeDocument/2006/relationships/hyperlink" Target="https://issues.labcollab.net/browse/SBR-22823" TargetMode="External"/><Relationship Id="rId6" Type="http://schemas.openxmlformats.org/officeDocument/2006/relationships/hyperlink" Target="https://issues.labcollab.net/browse/SBR-40596" TargetMode="External"/><Relationship Id="rId11" Type="http://schemas.openxmlformats.org/officeDocument/2006/relationships/hyperlink" Target="https://t.corp.amazon.com/D100891020" TargetMode="External"/><Relationship Id="rId24" Type="http://schemas.openxmlformats.org/officeDocument/2006/relationships/comments" Target="../comments5.xml"/><Relationship Id="rId5" Type="http://schemas.openxmlformats.org/officeDocument/2006/relationships/hyperlink" Target="https://issues.labcollab.net/browse/SBR-40596" TargetMode="External"/><Relationship Id="rId15" Type="http://schemas.openxmlformats.org/officeDocument/2006/relationships/hyperlink" Target="https://issues.labcollab.net/browse/DCNTRPLTF-826" TargetMode="External"/><Relationship Id="rId23" Type="http://schemas.openxmlformats.org/officeDocument/2006/relationships/vmlDrawing" Target="../drawings/vmlDrawing5.vml"/><Relationship Id="rId10" Type="http://schemas.openxmlformats.org/officeDocument/2006/relationships/hyperlink" Target="https://t.corp.amazon.com/D50171558" TargetMode="External"/><Relationship Id="rId19" Type="http://schemas.openxmlformats.org/officeDocument/2006/relationships/hyperlink" Target="https://t.corp.amazon.com/D93418965" TargetMode="External"/><Relationship Id="rId4" Type="http://schemas.openxmlformats.org/officeDocument/2006/relationships/hyperlink" Target="https://issues.labcollab.net/browse/SBR-40596" TargetMode="External"/><Relationship Id="rId9" Type="http://schemas.openxmlformats.org/officeDocument/2006/relationships/hyperlink" Target="https://issues.labcollab.net/browse/SBR-57173" TargetMode="External"/><Relationship Id="rId14" Type="http://schemas.openxmlformats.org/officeDocument/2006/relationships/hyperlink" Target="https://issues.labcollab.net/browse/SBR-57170" TargetMode="External"/><Relationship Id="rId22" Type="http://schemas.openxmlformats.org/officeDocument/2006/relationships/hyperlink" Target="https://issues.labcollab.net/browse/SBR-45480"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issues.labcollab.net/browse/SBR-32841" TargetMode="External"/><Relationship Id="rId13" Type="http://schemas.openxmlformats.org/officeDocument/2006/relationships/hyperlink" Target="https://issues.labcollab.net/browse/SBR-62729" TargetMode="External"/><Relationship Id="rId18" Type="http://schemas.openxmlformats.org/officeDocument/2006/relationships/hyperlink" Target="https://issues.labcollab.net/browse/JFIFTEEN-214" TargetMode="External"/><Relationship Id="rId26" Type="http://schemas.openxmlformats.org/officeDocument/2006/relationships/hyperlink" Target="https://issues.labcollab.net/browse/SBR-67520" TargetMode="External"/><Relationship Id="rId3" Type="http://schemas.openxmlformats.org/officeDocument/2006/relationships/hyperlink" Target="https://issues.labcollab.net/browse/SBR-15126" TargetMode="External"/><Relationship Id="rId21" Type="http://schemas.openxmlformats.org/officeDocument/2006/relationships/hyperlink" Target="https://issues.labcollab.net/browse/JFIFTEEN-214" TargetMode="External"/><Relationship Id="rId7" Type="http://schemas.openxmlformats.org/officeDocument/2006/relationships/hyperlink" Target="https://issues.labcollab.net/browse/JFOURTEEN-743" TargetMode="External"/><Relationship Id="rId12" Type="http://schemas.openxmlformats.org/officeDocument/2006/relationships/hyperlink" Target="https://issues.labcollab.net/browse/SBR-47242" TargetMode="External"/><Relationship Id="rId17" Type="http://schemas.openxmlformats.org/officeDocument/2006/relationships/hyperlink" Target="https://issues.labcollab.net/browse/SBR-62300" TargetMode="External"/><Relationship Id="rId25" Type="http://schemas.openxmlformats.org/officeDocument/2006/relationships/hyperlink" Target="https://issues.labcollab.net/browse/SBR-67520" TargetMode="External"/><Relationship Id="rId2" Type="http://schemas.openxmlformats.org/officeDocument/2006/relationships/hyperlink" Target="https://issues.labcollab.net/browse/SBR-20508" TargetMode="External"/><Relationship Id="rId16" Type="http://schemas.openxmlformats.org/officeDocument/2006/relationships/hyperlink" Target="https://issues.labcollab.net/browse/SBR-62741" TargetMode="External"/><Relationship Id="rId20" Type="http://schemas.openxmlformats.org/officeDocument/2006/relationships/hyperlink" Target="https://issues.labcollab.net/browse/SBR-53887" TargetMode="External"/><Relationship Id="rId29" Type="http://schemas.openxmlformats.org/officeDocument/2006/relationships/comments" Target="../comments6.xml"/><Relationship Id="rId1" Type="http://schemas.openxmlformats.org/officeDocument/2006/relationships/hyperlink" Target="https://issues.labcollab.net/browse/SBR-15674" TargetMode="External"/><Relationship Id="rId6" Type="http://schemas.openxmlformats.org/officeDocument/2006/relationships/hyperlink" Target="https://issues.labcollab.net/browse/SBR-25379" TargetMode="External"/><Relationship Id="rId11" Type="http://schemas.openxmlformats.org/officeDocument/2006/relationships/hyperlink" Target="https://issues.labcollab.net/browse/SBR-35255" TargetMode="External"/><Relationship Id="rId24" Type="http://schemas.openxmlformats.org/officeDocument/2006/relationships/hyperlink" Target="https://issues.labcollab.net/browse/SBR-67520" TargetMode="External"/><Relationship Id="rId5" Type="http://schemas.openxmlformats.org/officeDocument/2006/relationships/hyperlink" Target="https://issues.labcollab.net/browse/%20SBR-25150" TargetMode="External"/><Relationship Id="rId15" Type="http://schemas.openxmlformats.org/officeDocument/2006/relationships/hyperlink" Target="https://issues.labcollab.net/browse/SBR-62741" TargetMode="External"/><Relationship Id="rId23" Type="http://schemas.openxmlformats.org/officeDocument/2006/relationships/hyperlink" Target="https://issues.labcollab.net/browse/SBR-67520" TargetMode="External"/><Relationship Id="rId28" Type="http://schemas.openxmlformats.org/officeDocument/2006/relationships/vmlDrawing" Target="../drawings/vmlDrawing6.vml"/><Relationship Id="rId10" Type="http://schemas.openxmlformats.org/officeDocument/2006/relationships/hyperlink" Target="https://issues.labcollab.net/browse/JFIFTEEN-214" TargetMode="External"/><Relationship Id="rId19" Type="http://schemas.openxmlformats.org/officeDocument/2006/relationships/hyperlink" Target="https://issues.labcollab.net/browse/SBR-54278" TargetMode="External"/><Relationship Id="rId4" Type="http://schemas.openxmlformats.org/officeDocument/2006/relationships/hyperlink" Target="https://issues.labcollab.net/browse/EINKQA-432" TargetMode="External"/><Relationship Id="rId9" Type="http://schemas.openxmlformats.org/officeDocument/2006/relationships/hyperlink" Target="https://issues.labcollab.net/browse/KKE-1316" TargetMode="External"/><Relationship Id="rId14" Type="http://schemas.openxmlformats.org/officeDocument/2006/relationships/hyperlink" Target="https://issues.labcollab.net/browse/SBR-62386" TargetMode="External"/><Relationship Id="rId22" Type="http://schemas.openxmlformats.org/officeDocument/2006/relationships/hyperlink" Target="https://issues.labcollab.net/browse/SBR-53887" TargetMode="External"/><Relationship Id="rId27" Type="http://schemas.openxmlformats.org/officeDocument/2006/relationships/printerSettings" Target="../printerSettings/printerSettings6.bin"/><Relationship Id="rId30" Type="http://schemas.microsoft.com/office/2017/10/relationships/threadedComment" Target="../threadedComments/threadedComment4.xml"/></Relationships>
</file>

<file path=xl/worksheets/_rels/sheet9.xml.rels><?xml version="1.0" encoding="UTF-8" standalone="yes"?>
<Relationships xmlns="http://schemas.openxmlformats.org/package/2006/relationships"><Relationship Id="rId8" Type="http://schemas.openxmlformats.org/officeDocument/2006/relationships/printerSettings" Target="../printerSettings/printerSettings7.bin"/><Relationship Id="rId3" Type="http://schemas.openxmlformats.org/officeDocument/2006/relationships/hyperlink" Target="https://issues.labcollab.net/browse/JFIFTEEN-214" TargetMode="External"/><Relationship Id="rId7" Type="http://schemas.openxmlformats.org/officeDocument/2006/relationships/hyperlink" Target="https://issues.labcollab.net/browse/SBR-61243" TargetMode="External"/><Relationship Id="rId2" Type="http://schemas.openxmlformats.org/officeDocument/2006/relationships/hyperlink" Target="https://issues.labcollab.net/browse/JFIFTEEN-214" TargetMode="External"/><Relationship Id="rId1" Type="http://schemas.openxmlformats.org/officeDocument/2006/relationships/hyperlink" Target="https://issues.labcollab.net/browse/SBR-23653" TargetMode="External"/><Relationship Id="rId6" Type="http://schemas.openxmlformats.org/officeDocument/2006/relationships/hyperlink" Target="https://issues.labcollab.net/browse/SBR-50316" TargetMode="External"/><Relationship Id="rId11" Type="http://schemas.microsoft.com/office/2017/10/relationships/threadedComment" Target="../threadedComments/threadedComment5.xml"/><Relationship Id="rId5" Type="http://schemas.openxmlformats.org/officeDocument/2006/relationships/hyperlink" Target="https://issues.labcollab.net/browse/SBR-50316" TargetMode="External"/><Relationship Id="rId10" Type="http://schemas.openxmlformats.org/officeDocument/2006/relationships/comments" Target="../comments7.xml"/><Relationship Id="rId4" Type="http://schemas.openxmlformats.org/officeDocument/2006/relationships/hyperlink" Target="https://issues.labcollab.net/browse/SBR-54187" TargetMode="External"/><Relationship Id="rId9"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8" Type="http://schemas.openxmlformats.org/officeDocument/2006/relationships/hyperlink" Target="https://issues.labcollab.net/browse/SBR-31631" TargetMode="External"/><Relationship Id="rId13" Type="http://schemas.openxmlformats.org/officeDocument/2006/relationships/hyperlink" Target="https://issues.labcollab.net/browse/SBR-33462" TargetMode="External"/><Relationship Id="rId18" Type="http://schemas.openxmlformats.org/officeDocument/2006/relationships/hyperlink" Target="https://issues.labcollab.net/browse/SBR-62905" TargetMode="External"/><Relationship Id="rId3" Type="http://schemas.openxmlformats.org/officeDocument/2006/relationships/hyperlink" Target="https://issues.labcollab.net/browse/SBR-19944" TargetMode="External"/><Relationship Id="rId21" Type="http://schemas.openxmlformats.org/officeDocument/2006/relationships/printerSettings" Target="../printerSettings/printerSettings8.bin"/><Relationship Id="rId7" Type="http://schemas.openxmlformats.org/officeDocument/2006/relationships/hyperlink" Target="https://issues.labcollab.net/browse/SBR-31631" TargetMode="External"/><Relationship Id="rId12" Type="http://schemas.openxmlformats.org/officeDocument/2006/relationships/hyperlink" Target="https://issues.labcollab.net/browse/SBR-30516" TargetMode="External"/><Relationship Id="rId17" Type="http://schemas.openxmlformats.org/officeDocument/2006/relationships/hyperlink" Target="https://issues.labcollab.net/browse/SBR-34533" TargetMode="External"/><Relationship Id="rId2" Type="http://schemas.openxmlformats.org/officeDocument/2006/relationships/hyperlink" Target="https://issues.labcollab.net/browse/JNINE-1895" TargetMode="External"/><Relationship Id="rId16" Type="http://schemas.openxmlformats.org/officeDocument/2006/relationships/hyperlink" Target="https://issues.labcollab.net/browse/SBR-34533" TargetMode="External"/><Relationship Id="rId20" Type="http://schemas.openxmlformats.org/officeDocument/2006/relationships/hyperlink" Target="https://issues.labcollab.net/browse/SBR-62905" TargetMode="External"/><Relationship Id="rId1" Type="http://schemas.openxmlformats.org/officeDocument/2006/relationships/hyperlink" Target="https://issues.labcollab.net/browse/SIDKCK-411" TargetMode="External"/><Relationship Id="rId6" Type="http://schemas.openxmlformats.org/officeDocument/2006/relationships/hyperlink" Target="https://issues.labcollab.net/browse/SBR-31631" TargetMode="External"/><Relationship Id="rId11" Type="http://schemas.openxmlformats.org/officeDocument/2006/relationships/hyperlink" Target="https://issues.labcollab.net/browse/SBR-30516" TargetMode="External"/><Relationship Id="rId24" Type="http://schemas.microsoft.com/office/2017/10/relationships/threadedComment" Target="../threadedComments/threadedComment6.xml"/><Relationship Id="rId5" Type="http://schemas.openxmlformats.org/officeDocument/2006/relationships/hyperlink" Target="https://issues.labcollab.net/browse/SBR-31631" TargetMode="External"/><Relationship Id="rId15" Type="http://schemas.openxmlformats.org/officeDocument/2006/relationships/hyperlink" Target="https://issues.labcollab.net/browse/SBR-33462" TargetMode="External"/><Relationship Id="rId23" Type="http://schemas.openxmlformats.org/officeDocument/2006/relationships/comments" Target="../comments8.xml"/><Relationship Id="rId10" Type="http://schemas.openxmlformats.org/officeDocument/2006/relationships/hyperlink" Target="https://issues.labcollab.net/browse/SBR-30516" TargetMode="External"/><Relationship Id="rId19" Type="http://schemas.openxmlformats.org/officeDocument/2006/relationships/hyperlink" Target="https://issues.labcollab.net/browse/SBR-62905" TargetMode="External"/><Relationship Id="rId4" Type="http://schemas.openxmlformats.org/officeDocument/2006/relationships/hyperlink" Target="https://issues.labcollab.net/browse/SBR-31631" TargetMode="External"/><Relationship Id="rId9" Type="http://schemas.openxmlformats.org/officeDocument/2006/relationships/hyperlink" Target="https://issues.labcollab.net/browse/SBR-31631" TargetMode="External"/><Relationship Id="rId14" Type="http://schemas.openxmlformats.org/officeDocument/2006/relationships/hyperlink" Target="https://issues.labcollab.net/browse/SBR-33462" TargetMode="External"/><Relationship Id="rId22"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3" Type="http://schemas.openxmlformats.org/officeDocument/2006/relationships/hyperlink" Target="https://issues.labcollab.net/browse/SBR-31808" TargetMode="External"/><Relationship Id="rId18" Type="http://schemas.openxmlformats.org/officeDocument/2006/relationships/hyperlink" Target="https://issues.labcollab.net/browse/MADLIB-1047" TargetMode="External"/><Relationship Id="rId26" Type="http://schemas.openxmlformats.org/officeDocument/2006/relationships/hyperlink" Target="https://issues.labcollab.net/browse/SBR-40998" TargetMode="External"/><Relationship Id="rId39" Type="http://schemas.openxmlformats.org/officeDocument/2006/relationships/hyperlink" Target="https://issues.labcollab.net/browse/SBR-54720" TargetMode="External"/><Relationship Id="rId21" Type="http://schemas.openxmlformats.org/officeDocument/2006/relationships/hyperlink" Target="https://issues.labcollab.net/browse/SBR-40996" TargetMode="External"/><Relationship Id="rId34" Type="http://schemas.openxmlformats.org/officeDocument/2006/relationships/hyperlink" Target="https://issues.labcollab.net/browse/SBR-54724" TargetMode="External"/><Relationship Id="rId42" Type="http://schemas.openxmlformats.org/officeDocument/2006/relationships/vmlDrawing" Target="../drawings/vmlDrawing9.vml"/><Relationship Id="rId7" Type="http://schemas.openxmlformats.org/officeDocument/2006/relationships/hyperlink" Target="https://issues.labcollab.net/browse/SBR-27626" TargetMode="External"/><Relationship Id="rId2" Type="http://schemas.openxmlformats.org/officeDocument/2006/relationships/hyperlink" Target="https://issues.labcollab.net/browse/JFOURTEEN-826" TargetMode="External"/><Relationship Id="rId16" Type="http://schemas.openxmlformats.org/officeDocument/2006/relationships/hyperlink" Target="https://issues.labcollab.net/browse/MADLIB-1065" TargetMode="External"/><Relationship Id="rId20" Type="http://schemas.openxmlformats.org/officeDocument/2006/relationships/hyperlink" Target="https://issues.labcollab.net/browse/SBR-31875" TargetMode="External"/><Relationship Id="rId29" Type="http://schemas.openxmlformats.org/officeDocument/2006/relationships/hyperlink" Target="https://issues.labcollab.net/browse/SBR-54725" TargetMode="External"/><Relationship Id="rId41" Type="http://schemas.openxmlformats.org/officeDocument/2006/relationships/printerSettings" Target="../printerSettings/printerSettings9.bin"/><Relationship Id="rId1" Type="http://schemas.openxmlformats.org/officeDocument/2006/relationships/hyperlink" Target="https://issues.labcollab.net/browse/SBR-21806" TargetMode="External"/><Relationship Id="rId6" Type="http://schemas.openxmlformats.org/officeDocument/2006/relationships/hyperlink" Target="https://issues.labcollab.net/browse/SBR-27136" TargetMode="External"/><Relationship Id="rId11" Type="http://schemas.openxmlformats.org/officeDocument/2006/relationships/hyperlink" Target="https://issues.labcollab.net/browse/SBR-31873" TargetMode="External"/><Relationship Id="rId24" Type="http://schemas.openxmlformats.org/officeDocument/2006/relationships/hyperlink" Target="https://issues.labcollab.net/browse/SBR-40997" TargetMode="External"/><Relationship Id="rId32" Type="http://schemas.openxmlformats.org/officeDocument/2006/relationships/hyperlink" Target="https://issues.labcollab.net/browse/SBR-54722" TargetMode="External"/><Relationship Id="rId37" Type="http://schemas.openxmlformats.org/officeDocument/2006/relationships/hyperlink" Target="https://issues.labcollab.net/browse/SBR-54720" TargetMode="External"/><Relationship Id="rId40" Type="http://schemas.openxmlformats.org/officeDocument/2006/relationships/hyperlink" Target="https://issues.labcollab.net/browse/SBR-54723" TargetMode="External"/><Relationship Id="rId5" Type="http://schemas.openxmlformats.org/officeDocument/2006/relationships/hyperlink" Target="https://issues.labcollab.net/browse/SBR-27139" TargetMode="External"/><Relationship Id="rId15" Type="http://schemas.openxmlformats.org/officeDocument/2006/relationships/hyperlink" Target="https://issues.labcollab.net/browse/SBR-32299" TargetMode="External"/><Relationship Id="rId23" Type="http://schemas.openxmlformats.org/officeDocument/2006/relationships/hyperlink" Target="https://issues.labcollab.net/browse/SBR-40996" TargetMode="External"/><Relationship Id="rId28" Type="http://schemas.openxmlformats.org/officeDocument/2006/relationships/hyperlink" Target="https://issues.labcollab.net/browse/SBR-54725" TargetMode="External"/><Relationship Id="rId36" Type="http://schemas.openxmlformats.org/officeDocument/2006/relationships/hyperlink" Target="https://issues.labcollab.net/browse/KRPP-1983" TargetMode="External"/><Relationship Id="rId10" Type="http://schemas.openxmlformats.org/officeDocument/2006/relationships/hyperlink" Target="https://issues.labcollab.net/browse/SBR-31806" TargetMode="External"/><Relationship Id="rId19" Type="http://schemas.openxmlformats.org/officeDocument/2006/relationships/hyperlink" Target="https://issues.labcollab.net/browse/SBR-31872" TargetMode="External"/><Relationship Id="rId31" Type="http://schemas.openxmlformats.org/officeDocument/2006/relationships/hyperlink" Target="https://issues.labcollab.net/browse/SBR-54722" TargetMode="External"/><Relationship Id="rId4" Type="http://schemas.openxmlformats.org/officeDocument/2006/relationships/hyperlink" Target="https://issues.labcollab.net/browse/SBR-26992?filter=-2" TargetMode="External"/><Relationship Id="rId9" Type="http://schemas.openxmlformats.org/officeDocument/2006/relationships/hyperlink" Target="https://issues.labcollab.net/browse/SBR-31803" TargetMode="External"/><Relationship Id="rId14" Type="http://schemas.openxmlformats.org/officeDocument/2006/relationships/hyperlink" Target="https://issues.labcollab.net/browse/SBR-32299" TargetMode="External"/><Relationship Id="rId22" Type="http://schemas.openxmlformats.org/officeDocument/2006/relationships/hyperlink" Target="https://issues.labcollab.net/browse/SBR-40996" TargetMode="External"/><Relationship Id="rId27" Type="http://schemas.openxmlformats.org/officeDocument/2006/relationships/hyperlink" Target="https://issues.labcollab.net/browse/SBR-40998" TargetMode="External"/><Relationship Id="rId30" Type="http://schemas.openxmlformats.org/officeDocument/2006/relationships/hyperlink" Target="https://issues.labcollab.net/browse/SBR-54722" TargetMode="External"/><Relationship Id="rId35" Type="http://schemas.openxmlformats.org/officeDocument/2006/relationships/hyperlink" Target="https://issues.labcollab.net/browse/SBR-54741" TargetMode="External"/><Relationship Id="rId43" Type="http://schemas.openxmlformats.org/officeDocument/2006/relationships/comments" Target="../comments9.xml"/><Relationship Id="rId8" Type="http://schemas.openxmlformats.org/officeDocument/2006/relationships/hyperlink" Target="https://issues.labcollab.net/browse/SBR-27625" TargetMode="External"/><Relationship Id="rId3" Type="http://schemas.openxmlformats.org/officeDocument/2006/relationships/hyperlink" Target="https://issues.labcollab.net/browse/MADLIB-53" TargetMode="External"/><Relationship Id="rId12" Type="http://schemas.openxmlformats.org/officeDocument/2006/relationships/hyperlink" Target="https://issues.labcollab.net/browse/SBR-31807" TargetMode="External"/><Relationship Id="rId17" Type="http://schemas.openxmlformats.org/officeDocument/2006/relationships/hyperlink" Target="https://issues.labcollab.net/browse/MADLIB-1047" TargetMode="External"/><Relationship Id="rId25" Type="http://schemas.openxmlformats.org/officeDocument/2006/relationships/hyperlink" Target="https://issues.labcollab.net/browse/SBR-40998" TargetMode="External"/><Relationship Id="rId33" Type="http://schemas.openxmlformats.org/officeDocument/2006/relationships/hyperlink" Target="https://issues.labcollab.net/browse/SBR-54724" TargetMode="External"/><Relationship Id="rId38" Type="http://schemas.openxmlformats.org/officeDocument/2006/relationships/hyperlink" Target="https://issues.labcollab.net/browse/SBR-54742"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issues.labcollab.net/browse/SBR-29416" TargetMode="External"/><Relationship Id="rId13" Type="http://schemas.openxmlformats.org/officeDocument/2006/relationships/hyperlink" Target="https://t.corp.amazon.com/V1770137867" TargetMode="External"/><Relationship Id="rId18" Type="http://schemas.openxmlformats.org/officeDocument/2006/relationships/hyperlink" Target="https://t.corp.amazon.com/D93418965" TargetMode="External"/><Relationship Id="rId3" Type="http://schemas.openxmlformats.org/officeDocument/2006/relationships/hyperlink" Target="https://issues.labcollab.net/browse/SBR-33558" TargetMode="External"/><Relationship Id="rId21" Type="http://schemas.openxmlformats.org/officeDocument/2006/relationships/hyperlink" Target="https://t.corp.amazon.com/D93418965" TargetMode="External"/><Relationship Id="rId7" Type="http://schemas.openxmlformats.org/officeDocument/2006/relationships/hyperlink" Target="https://t.corp.amazon.com/D205033288" TargetMode="External"/><Relationship Id="rId12" Type="http://schemas.openxmlformats.org/officeDocument/2006/relationships/hyperlink" Target="https://t.corp.amazon.com/V1770137867" TargetMode="External"/><Relationship Id="rId17" Type="http://schemas.openxmlformats.org/officeDocument/2006/relationships/hyperlink" Target="https://issues.labcollab.net/browse/JFIFTEEN-225" TargetMode="External"/><Relationship Id="rId25" Type="http://schemas.microsoft.com/office/2017/10/relationships/threadedComment" Target="../threadedComments/threadedComment7.xml"/><Relationship Id="rId2" Type="http://schemas.openxmlformats.org/officeDocument/2006/relationships/hyperlink" Target="https://issues.labcollab.net/browse/SBR-23215" TargetMode="External"/><Relationship Id="rId16" Type="http://schemas.openxmlformats.org/officeDocument/2006/relationships/hyperlink" Target="https://issues.labcollab.net/browse/DCNTRPLTF-826" TargetMode="External"/><Relationship Id="rId20" Type="http://schemas.openxmlformats.org/officeDocument/2006/relationships/hyperlink" Target="https://t.corp.amazon.com/D93418965" TargetMode="External"/><Relationship Id="rId1" Type="http://schemas.openxmlformats.org/officeDocument/2006/relationships/hyperlink" Target="https://issues.labcollab.net/browse/SBR-22823" TargetMode="External"/><Relationship Id="rId6" Type="http://schemas.openxmlformats.org/officeDocument/2006/relationships/hyperlink" Target="https://issues.labcollab.net/browse/SBR-40596" TargetMode="External"/><Relationship Id="rId11" Type="http://schemas.openxmlformats.org/officeDocument/2006/relationships/hyperlink" Target="https://t.corp.amazon.com/D100891020" TargetMode="External"/><Relationship Id="rId24" Type="http://schemas.openxmlformats.org/officeDocument/2006/relationships/comments" Target="../comments10.xml"/><Relationship Id="rId5" Type="http://schemas.openxmlformats.org/officeDocument/2006/relationships/hyperlink" Target="https://issues.labcollab.net/browse/SBR-40596" TargetMode="External"/><Relationship Id="rId15" Type="http://schemas.openxmlformats.org/officeDocument/2006/relationships/hyperlink" Target="https://issues.labcollab.net/browse/DCNTRPLTF-826" TargetMode="External"/><Relationship Id="rId23" Type="http://schemas.openxmlformats.org/officeDocument/2006/relationships/vmlDrawing" Target="../drawings/vmlDrawing10.vml"/><Relationship Id="rId10" Type="http://schemas.openxmlformats.org/officeDocument/2006/relationships/hyperlink" Target="https://t.corp.amazon.com/D50171558" TargetMode="External"/><Relationship Id="rId19" Type="http://schemas.openxmlformats.org/officeDocument/2006/relationships/hyperlink" Target="https://t.corp.amazon.com/D93418965" TargetMode="External"/><Relationship Id="rId4" Type="http://schemas.openxmlformats.org/officeDocument/2006/relationships/hyperlink" Target="https://issues.labcollab.net/browse/SBR-40596" TargetMode="External"/><Relationship Id="rId9" Type="http://schemas.openxmlformats.org/officeDocument/2006/relationships/hyperlink" Target="https://issues.labcollab.net/browse/SBR-57173" TargetMode="External"/><Relationship Id="rId14" Type="http://schemas.openxmlformats.org/officeDocument/2006/relationships/hyperlink" Target="https://issues.labcollab.net/browse/SBR-57170" TargetMode="External"/><Relationship Id="rId22" Type="http://schemas.openxmlformats.org/officeDocument/2006/relationships/hyperlink" Target="https://issues.labcollab.net/browse/SBR-45480" TargetMode="Externa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hyperlink" Target="https://issues.labcollab.net/browse/SBR-60823" TargetMode="External"/><Relationship Id="rId1" Type="http://schemas.openxmlformats.org/officeDocument/2006/relationships/hyperlink" Target="https://issues.labcollab.net/browse/SBR-60823" TargetMode="External"/><Relationship Id="rId5" Type="http://schemas.microsoft.com/office/2017/10/relationships/threadedComment" Target="../threadedComments/threadedComment8.xml"/><Relationship Id="rId4" Type="http://schemas.openxmlformats.org/officeDocument/2006/relationships/comments" Target="../comments11.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hyperlink" Target="https://issues.labcollab.net/browse/SBR-49525"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issues.labcollab.net/browse/SBR-23178" TargetMode="External"/><Relationship Id="rId2" Type="http://schemas.openxmlformats.org/officeDocument/2006/relationships/hyperlink" Target="https://issues.labcollab.net/browse/SBR-22643" TargetMode="External"/><Relationship Id="rId1" Type="http://schemas.openxmlformats.org/officeDocument/2006/relationships/hyperlink" Target="https://issues.labcollab.net/browse/SBR-22679" TargetMode="External"/><Relationship Id="rId4"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8" Type="http://schemas.openxmlformats.org/officeDocument/2006/relationships/hyperlink" Target="https://issues.labcollab.net/browse/SBR-23057" TargetMode="External"/><Relationship Id="rId13" Type="http://schemas.openxmlformats.org/officeDocument/2006/relationships/hyperlink" Target="https://issues.labcollab.net/browse/JFOURTEEN-713" TargetMode="External"/><Relationship Id="rId18" Type="http://schemas.openxmlformats.org/officeDocument/2006/relationships/hyperlink" Target="https://issues.labcollab.net/browse/JFOURTEEN-63" TargetMode="External"/><Relationship Id="rId3" Type="http://schemas.openxmlformats.org/officeDocument/2006/relationships/hyperlink" Target="https://issues.labcollab.net/browse/SBR-22824" TargetMode="External"/><Relationship Id="rId21" Type="http://schemas.openxmlformats.org/officeDocument/2006/relationships/printerSettings" Target="../printerSettings/printerSettings11.bin"/><Relationship Id="rId7" Type="http://schemas.openxmlformats.org/officeDocument/2006/relationships/hyperlink" Target="https://issues.labcollab.net/browse/SBR-23057" TargetMode="External"/><Relationship Id="rId12" Type="http://schemas.openxmlformats.org/officeDocument/2006/relationships/hyperlink" Target="https://issues.labcollab.net/browse/JFOURTEEN-714" TargetMode="External"/><Relationship Id="rId17" Type="http://schemas.openxmlformats.org/officeDocument/2006/relationships/hyperlink" Target="https://issues.labcollab.net/browse/EINKQA-422" TargetMode="External"/><Relationship Id="rId2" Type="http://schemas.openxmlformats.org/officeDocument/2006/relationships/hyperlink" Target="https://issues.labcollab.net/browse/SBR-22823" TargetMode="External"/><Relationship Id="rId16" Type="http://schemas.openxmlformats.org/officeDocument/2006/relationships/hyperlink" Target="https://issues.labcollab.net/browse/SBR-23215" TargetMode="External"/><Relationship Id="rId20" Type="http://schemas.openxmlformats.org/officeDocument/2006/relationships/hyperlink" Target="https://issues.labcollab.net/browse/SBR-2699" TargetMode="External"/><Relationship Id="rId1" Type="http://schemas.openxmlformats.org/officeDocument/2006/relationships/hyperlink" Target="https://issues.labcollab.net/browse/SBR-22822" TargetMode="External"/><Relationship Id="rId6" Type="http://schemas.openxmlformats.org/officeDocument/2006/relationships/hyperlink" Target="https://issues.labcollab.net/browse/JFOURTEEN-718" TargetMode="External"/><Relationship Id="rId11" Type="http://schemas.openxmlformats.org/officeDocument/2006/relationships/hyperlink" Target="https://issues.labcollab.net/browse/JFOURTEEN-715" TargetMode="External"/><Relationship Id="rId5" Type="http://schemas.openxmlformats.org/officeDocument/2006/relationships/hyperlink" Target="https://issues.labcollab.net/browse/SBR-23057" TargetMode="External"/><Relationship Id="rId15" Type="http://schemas.openxmlformats.org/officeDocument/2006/relationships/hyperlink" Target="https://issues.labcollab.net/browse/JFOURTEEN-711" TargetMode="External"/><Relationship Id="rId10" Type="http://schemas.openxmlformats.org/officeDocument/2006/relationships/hyperlink" Target="https://issues.labcollab.net/browse/JFOURTEEN-716" TargetMode="External"/><Relationship Id="rId19" Type="http://schemas.openxmlformats.org/officeDocument/2006/relationships/hyperlink" Target="https://issues.labcollab.net/browse/JFOURTEEN-63" TargetMode="External"/><Relationship Id="rId4" Type="http://schemas.openxmlformats.org/officeDocument/2006/relationships/hyperlink" Target="https://issues.labcollab.net/browse/SBR-22825" TargetMode="External"/><Relationship Id="rId9" Type="http://schemas.openxmlformats.org/officeDocument/2006/relationships/hyperlink" Target="https://issues.labcollab.net/browse/JFOURTEEN-717" TargetMode="External"/><Relationship Id="rId14" Type="http://schemas.openxmlformats.org/officeDocument/2006/relationships/hyperlink" Target="https://issues.labcollab.net/browse/JFOURTEEN-712"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issues.labcollab.net/browse/SBR-23825" TargetMode="External"/><Relationship Id="rId13" Type="http://schemas.openxmlformats.org/officeDocument/2006/relationships/hyperlink" Target="https://issues.labcollab.net/browse/SBR-22823" TargetMode="External"/><Relationship Id="rId3" Type="http://schemas.openxmlformats.org/officeDocument/2006/relationships/hyperlink" Target="https://issues.labcollab.net/browse/SBR-23478" TargetMode="External"/><Relationship Id="rId7" Type="http://schemas.openxmlformats.org/officeDocument/2006/relationships/hyperlink" Target="https://issues.labcollab.net/browse/SBR-23825" TargetMode="External"/><Relationship Id="rId12" Type="http://schemas.openxmlformats.org/officeDocument/2006/relationships/hyperlink" Target="https://issues.labcollab.net/browse/SBR-23478" TargetMode="External"/><Relationship Id="rId17" Type="http://schemas.openxmlformats.org/officeDocument/2006/relationships/comments" Target="../comments13.xml"/><Relationship Id="rId2" Type="http://schemas.openxmlformats.org/officeDocument/2006/relationships/hyperlink" Target="https://issues.labcollab.net/browse/SBR-22823" TargetMode="External"/><Relationship Id="rId16" Type="http://schemas.openxmlformats.org/officeDocument/2006/relationships/vmlDrawing" Target="../drawings/vmlDrawing13.vml"/><Relationship Id="rId1" Type="http://schemas.openxmlformats.org/officeDocument/2006/relationships/hyperlink" Target="https://issues.labcollab.net/browse/SBR-23215" TargetMode="External"/><Relationship Id="rId6" Type="http://schemas.openxmlformats.org/officeDocument/2006/relationships/hyperlink" Target="https://issues.amazon.com/issues/AuthXS-47" TargetMode="External"/><Relationship Id="rId11" Type="http://schemas.openxmlformats.org/officeDocument/2006/relationships/hyperlink" Target="https://issues.labcollab.net/browse/SBR-23155" TargetMode="External"/><Relationship Id="rId5" Type="http://schemas.openxmlformats.org/officeDocument/2006/relationships/hyperlink" Target="https://issues.amazon.com/issues/AuthXS-47" TargetMode="External"/><Relationship Id="rId15" Type="http://schemas.openxmlformats.org/officeDocument/2006/relationships/printerSettings" Target="../printerSettings/printerSettings12.bin"/><Relationship Id="rId10" Type="http://schemas.openxmlformats.org/officeDocument/2006/relationships/hyperlink" Target="https://issues.amazon.com/issues/AuthXS-47" TargetMode="External"/><Relationship Id="rId4" Type="http://schemas.openxmlformats.org/officeDocument/2006/relationships/hyperlink" Target="https://issues.labcollab.net/browse/SBR-23155" TargetMode="External"/><Relationship Id="rId9" Type="http://schemas.openxmlformats.org/officeDocument/2006/relationships/hyperlink" Target="https://issues.amazon.com/issues/AuthXS-47" TargetMode="External"/><Relationship Id="rId14" Type="http://schemas.openxmlformats.org/officeDocument/2006/relationships/hyperlink" Target="https://issues.labcollab.net/browse/SBR-23215"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issues.labcollab.net/browse/SBR-23178" TargetMode="External"/><Relationship Id="rId2" Type="http://schemas.openxmlformats.org/officeDocument/2006/relationships/hyperlink" Target="https://issues.labcollab.net/browse/SBR-22643" TargetMode="External"/><Relationship Id="rId1" Type="http://schemas.openxmlformats.org/officeDocument/2006/relationships/hyperlink" Target="https://issues.labcollab.net/browse/SBR-22679" TargetMode="External"/><Relationship Id="rId4"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8" Type="http://schemas.openxmlformats.org/officeDocument/2006/relationships/hyperlink" Target="https://issues.labcollab.net/browse/DCNTRPLTF-826" TargetMode="External"/><Relationship Id="rId3" Type="http://schemas.openxmlformats.org/officeDocument/2006/relationships/hyperlink" Target="https://issues.labcollab.net/browse/SBR-23478" TargetMode="External"/><Relationship Id="rId7" Type="http://schemas.openxmlformats.org/officeDocument/2006/relationships/hyperlink" Target="https://issues.labcollab.net/browse/SBR-23825" TargetMode="External"/><Relationship Id="rId12" Type="http://schemas.openxmlformats.org/officeDocument/2006/relationships/comments" Target="../comments14.xml"/><Relationship Id="rId2" Type="http://schemas.openxmlformats.org/officeDocument/2006/relationships/hyperlink" Target="https://issues.labcollab.net/browse/SBR-22823" TargetMode="External"/><Relationship Id="rId1" Type="http://schemas.openxmlformats.org/officeDocument/2006/relationships/hyperlink" Target="https://issues.labcollab.net/browse/SBR-23215" TargetMode="External"/><Relationship Id="rId6" Type="http://schemas.openxmlformats.org/officeDocument/2006/relationships/hyperlink" Target="https://issues.amazon.com/issues/AuthXS-47" TargetMode="External"/><Relationship Id="rId11" Type="http://schemas.openxmlformats.org/officeDocument/2006/relationships/vmlDrawing" Target="../drawings/vmlDrawing14.vml"/><Relationship Id="rId5" Type="http://schemas.openxmlformats.org/officeDocument/2006/relationships/hyperlink" Target="https://issues.amazon.com/issues/AuthXS-47" TargetMode="External"/><Relationship Id="rId10" Type="http://schemas.openxmlformats.org/officeDocument/2006/relationships/printerSettings" Target="../printerSettings/printerSettings14.bin"/><Relationship Id="rId4" Type="http://schemas.openxmlformats.org/officeDocument/2006/relationships/hyperlink" Target="https://issues.labcollab.net/browse/SBR-23155" TargetMode="External"/><Relationship Id="rId9" Type="http://schemas.openxmlformats.org/officeDocument/2006/relationships/hyperlink" Target="https://issues.labcollab.net/browse/DCNTRPLTF-826"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issues.labcollab.net/browse/JFOURTEEN-580" TargetMode="External"/></Relationships>
</file>

<file path=xl/worksheets/_rels/sheet22.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issues.labcollab.net/browse/ARAB-609" TargetMode="External"/></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17.bin"/><Relationship Id="rId2" Type="http://schemas.openxmlformats.org/officeDocument/2006/relationships/hyperlink" Target="https://issues.labcollab.net/browse/SBR-15126" TargetMode="External"/><Relationship Id="rId1" Type="http://schemas.openxmlformats.org/officeDocument/2006/relationships/hyperlink" Target="https://issues.labcollab.net/browse/SBR-15123" TargetMode="Externa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U9"/>
  <sheetViews>
    <sheetView tabSelected="1" zoomScaleNormal="100" workbookViewId="0">
      <selection activeCell="A15" sqref="A15"/>
    </sheetView>
  </sheetViews>
  <sheetFormatPr defaultRowHeight="14.5" x14ac:dyDescent="0.35"/>
  <cols>
    <col min="1" max="1" width="44.453125" bestFit="1" customWidth="1"/>
    <col min="2" max="5" width="5.54296875" hidden="1" customWidth="1"/>
    <col min="6" max="6" width="7.453125" hidden="1" customWidth="1"/>
    <col min="7" max="10" width="5.54296875" hidden="1" customWidth="1"/>
    <col min="11" max="11" width="7.453125" hidden="1" customWidth="1"/>
    <col min="12" max="15" width="5.54296875" hidden="1" customWidth="1"/>
    <col min="16" max="16" width="7.453125" hidden="1" customWidth="1"/>
    <col min="17" max="20" width="5.54296875" hidden="1" customWidth="1"/>
    <col min="21" max="21" width="6.54296875" hidden="1" customWidth="1"/>
    <col min="22" max="25" width="5.54296875" hidden="1" customWidth="1"/>
    <col min="26" max="26" width="7.453125" hidden="1" customWidth="1"/>
    <col min="27" max="30" width="6.54296875" hidden="1" customWidth="1"/>
    <col min="31" max="35" width="7.453125" hidden="1" customWidth="1"/>
    <col min="36" max="37" width="6.54296875" hidden="1" customWidth="1"/>
    <col min="38" max="40" width="6.453125" hidden="1" customWidth="1"/>
    <col min="41" max="41" width="6.54296875" hidden="1" customWidth="1"/>
    <col min="42" max="45" width="6.54296875" customWidth="1"/>
    <col min="46" max="46" width="6.54296875" bestFit="1" customWidth="1"/>
    <col min="47" max="56" width="6.54296875" customWidth="1"/>
    <col min="73" max="73" width="12.54296875" customWidth="1"/>
  </cols>
  <sheetData>
    <row r="1" spans="1:73" ht="15" thickBot="1" x14ac:dyDescent="0.4"/>
    <row r="2" spans="1:73" ht="15" thickBot="1" x14ac:dyDescent="0.4">
      <c r="A2" s="9"/>
      <c r="B2" s="1743" t="s">
        <v>0</v>
      </c>
      <c r="C2" s="1744"/>
      <c r="D2" s="1744"/>
      <c r="E2" s="1744"/>
      <c r="F2" s="1745"/>
      <c r="G2" s="1743" t="s">
        <v>1</v>
      </c>
      <c r="H2" s="1744"/>
      <c r="I2" s="1744"/>
      <c r="J2" s="1744"/>
      <c r="K2" s="1745"/>
      <c r="L2" s="1743" t="s">
        <v>2</v>
      </c>
      <c r="M2" s="1744"/>
      <c r="N2" s="1744"/>
      <c r="O2" s="1744"/>
      <c r="P2" s="1746"/>
      <c r="Q2" s="1743" t="s">
        <v>3</v>
      </c>
      <c r="R2" s="1744"/>
      <c r="S2" s="1744"/>
      <c r="T2" s="1744"/>
      <c r="U2" s="1746"/>
      <c r="V2" s="1743" t="s">
        <v>4</v>
      </c>
      <c r="W2" s="1744"/>
      <c r="X2" s="1744"/>
      <c r="Y2" s="1744"/>
      <c r="Z2" s="1746"/>
      <c r="AA2" s="1740" t="s">
        <v>5</v>
      </c>
      <c r="AB2" s="1741"/>
      <c r="AC2" s="1741"/>
      <c r="AD2" s="1741"/>
      <c r="AE2" s="1750"/>
      <c r="AF2" s="1747" t="s">
        <v>6</v>
      </c>
      <c r="AG2" s="1748"/>
      <c r="AH2" s="1748"/>
      <c r="AI2" s="1748"/>
      <c r="AJ2" s="1749"/>
      <c r="AK2" s="1740" t="s">
        <v>7</v>
      </c>
      <c r="AL2" s="1741"/>
      <c r="AM2" s="1741"/>
      <c r="AN2" s="1741"/>
      <c r="AO2" s="1742"/>
      <c r="AP2" s="1740" t="s">
        <v>8</v>
      </c>
      <c r="AQ2" s="1741"/>
      <c r="AR2" s="1741"/>
      <c r="AS2" s="1741"/>
      <c r="AT2" s="1742"/>
      <c r="AU2" s="1740" t="s">
        <v>9</v>
      </c>
      <c r="AV2" s="1741"/>
      <c r="AW2" s="1741"/>
      <c r="AX2" s="1741"/>
      <c r="AY2" s="1742"/>
      <c r="AZ2" s="1747" t="s">
        <v>10</v>
      </c>
      <c r="BA2" s="1748"/>
      <c r="BB2" s="1748"/>
      <c r="BC2" s="1748"/>
      <c r="BD2" s="1749"/>
      <c r="BE2" s="1740" t="s">
        <v>11</v>
      </c>
      <c r="BF2" s="1741"/>
      <c r="BG2" s="1741"/>
      <c r="BH2" s="1742"/>
      <c r="BI2" s="1751" t="s">
        <v>12</v>
      </c>
      <c r="BJ2" s="1752"/>
      <c r="BK2" s="1752"/>
      <c r="BL2" s="1753"/>
      <c r="BM2" s="1740" t="s">
        <v>13</v>
      </c>
      <c r="BN2" s="1741"/>
      <c r="BO2" s="1741"/>
      <c r="BP2" s="1742"/>
      <c r="BQ2" s="1751" t="s">
        <v>14</v>
      </c>
      <c r="BR2" s="1754"/>
      <c r="BS2" s="1754"/>
      <c r="BT2" s="1755"/>
      <c r="BU2" s="1186"/>
    </row>
    <row r="3" spans="1:73" ht="15" thickBot="1" x14ac:dyDescent="0.4">
      <c r="A3" s="151" t="s">
        <v>15</v>
      </c>
      <c r="B3" s="706" t="s">
        <v>16</v>
      </c>
      <c r="C3" s="721" t="s">
        <v>17</v>
      </c>
      <c r="D3" s="706" t="s">
        <v>18</v>
      </c>
      <c r="E3" s="720" t="s">
        <v>19</v>
      </c>
      <c r="F3" s="716" t="s">
        <v>20</v>
      </c>
      <c r="G3" s="714" t="s">
        <v>16</v>
      </c>
      <c r="H3" s="715" t="s">
        <v>17</v>
      </c>
      <c r="I3" s="715" t="s">
        <v>18</v>
      </c>
      <c r="J3" s="715" t="s">
        <v>19</v>
      </c>
      <c r="K3" s="716" t="s">
        <v>20</v>
      </c>
      <c r="L3" s="718" t="s">
        <v>16</v>
      </c>
      <c r="M3" s="706" t="s">
        <v>17</v>
      </c>
      <c r="N3" s="719" t="s">
        <v>18</v>
      </c>
      <c r="O3" s="706" t="s">
        <v>19</v>
      </c>
      <c r="P3" s="722" t="s">
        <v>20</v>
      </c>
      <c r="Q3" s="718" t="s">
        <v>16</v>
      </c>
      <c r="R3" s="706" t="s">
        <v>17</v>
      </c>
      <c r="S3" s="706" t="s">
        <v>18</v>
      </c>
      <c r="T3" s="720" t="s">
        <v>19</v>
      </c>
      <c r="U3" s="717" t="s">
        <v>20</v>
      </c>
      <c r="V3" s="718" t="s">
        <v>16</v>
      </c>
      <c r="W3" s="706" t="s">
        <v>17</v>
      </c>
      <c r="X3" s="719" t="s">
        <v>18</v>
      </c>
      <c r="Y3" s="706" t="s">
        <v>19</v>
      </c>
      <c r="Z3" s="717" t="s">
        <v>20</v>
      </c>
      <c r="AA3" s="718" t="s">
        <v>16</v>
      </c>
      <c r="AB3" s="706" t="s">
        <v>17</v>
      </c>
      <c r="AC3" s="719" t="s">
        <v>18</v>
      </c>
      <c r="AD3" s="706" t="s">
        <v>19</v>
      </c>
      <c r="AE3" s="23" t="s">
        <v>20</v>
      </c>
      <c r="AF3" s="704" t="s">
        <v>16</v>
      </c>
      <c r="AG3" s="706" t="s">
        <v>17</v>
      </c>
      <c r="AH3" s="707" t="s">
        <v>18</v>
      </c>
      <c r="AI3" s="706" t="s">
        <v>19</v>
      </c>
      <c r="AJ3" s="708" t="s">
        <v>20</v>
      </c>
      <c r="AK3" s="141" t="s">
        <v>16</v>
      </c>
      <c r="AL3" s="701" t="s">
        <v>17</v>
      </c>
      <c r="AM3" s="141" t="s">
        <v>18</v>
      </c>
      <c r="AN3" s="144" t="s">
        <v>19</v>
      </c>
      <c r="AO3" s="143" t="s">
        <v>20</v>
      </c>
      <c r="AP3" s="141" t="s">
        <v>16</v>
      </c>
      <c r="AQ3" s="701" t="s">
        <v>17</v>
      </c>
      <c r="AR3" s="141" t="s">
        <v>18</v>
      </c>
      <c r="AS3" s="144" t="s">
        <v>19</v>
      </c>
      <c r="AT3" s="143" t="s">
        <v>20</v>
      </c>
      <c r="AU3" s="141" t="s">
        <v>16</v>
      </c>
      <c r="AV3" s="701" t="s">
        <v>17</v>
      </c>
      <c r="AW3" s="141" t="s">
        <v>18</v>
      </c>
      <c r="AX3" s="144" t="s">
        <v>19</v>
      </c>
      <c r="AY3" s="143" t="s">
        <v>20</v>
      </c>
      <c r="AZ3" s="141" t="s">
        <v>16</v>
      </c>
      <c r="BA3" s="701" t="s">
        <v>17</v>
      </c>
      <c r="BB3" s="141" t="s">
        <v>18</v>
      </c>
      <c r="BC3" s="144" t="s">
        <v>19</v>
      </c>
      <c r="BD3" s="143" t="s">
        <v>20</v>
      </c>
      <c r="BE3" s="141" t="s">
        <v>16</v>
      </c>
      <c r="BF3" s="701" t="s">
        <v>17</v>
      </c>
      <c r="BG3" s="141" t="s">
        <v>18</v>
      </c>
      <c r="BH3" s="141" t="s">
        <v>19</v>
      </c>
      <c r="BI3" s="141" t="s">
        <v>16</v>
      </c>
      <c r="BJ3" s="701" t="s">
        <v>17</v>
      </c>
      <c r="BK3" s="141" t="s">
        <v>18</v>
      </c>
      <c r="BL3" s="141" t="s">
        <v>19</v>
      </c>
      <c r="BM3" s="141" t="s">
        <v>16</v>
      </c>
      <c r="BN3" s="701" t="s">
        <v>17</v>
      </c>
      <c r="BO3" s="141" t="s">
        <v>18</v>
      </c>
      <c r="BP3" s="141" t="s">
        <v>19</v>
      </c>
      <c r="BQ3" s="141" t="s">
        <v>16</v>
      </c>
      <c r="BR3" s="701" t="s">
        <v>17</v>
      </c>
      <c r="BS3" s="141" t="s">
        <v>18</v>
      </c>
      <c r="BT3" s="141" t="s">
        <v>19</v>
      </c>
      <c r="BU3" s="134" t="s">
        <v>21</v>
      </c>
    </row>
    <row r="4" spans="1:73" x14ac:dyDescent="0.35">
      <c r="A4" s="152" t="s">
        <v>22</v>
      </c>
      <c r="B4" s="703">
        <f>COUNTIF('P0_All Devices'!DRL3:DRL36,"1. Better than baseline ")</f>
        <v>0</v>
      </c>
      <c r="C4" s="703">
        <f>COUNTIF('P1(Stopwatch)'!ACE3:ACE7,"1. Better than baseline ")+COUNTIF(P1_P2_P3_Automation!CAJ3:CAJ15,"1. Better than baseline")</f>
        <v>10</v>
      </c>
      <c r="D4" s="703">
        <f>COUNTIF('P2(Stopwatch)'!AAN3:AAN18,"1. Better than baseline ")+COUNTIF(P1_P2_P3_Automation!CAJ18:CAJ31,"1. Better than baseline")</f>
        <v>29</v>
      </c>
      <c r="E4" s="703">
        <f>COUNTIF('P3(Stopwatch)'!ABK3:ABK12,"1. Better than baseline ")+COUNTIF(P1_P2_P3_Automation!CAJ32:CAJ32,"1. Better than baseline")</f>
        <v>9</v>
      </c>
      <c r="F4" s="94">
        <f>COUNTIF('One time execution_Milestone'!BT4:BT64,"1. Better than baseline ")</f>
        <v>24</v>
      </c>
      <c r="G4" s="803">
        <f>COUNTIF('P0_All Devices'!DRM3:DRM36,"1. Better than baseline ")</f>
        <v>2</v>
      </c>
      <c r="H4" s="803">
        <f>COUNTIF('P1(Stopwatch)'!ACF3:ACF7,"1. Better than baseline ")+COUNTIF(P1_P2_P3_Automation!CAK3:CAK11,"1. Better than baseline ")</f>
        <v>6</v>
      </c>
      <c r="I4" s="804">
        <f>COUNTIF('P2(Stopwatch)'!AAO3:AAO14,"1. Better than baseline ")+COUNTIF(P1_P2_P3_Automation!CAK18:CAK31,"1. Better than baseline ")</f>
        <v>14</v>
      </c>
      <c r="J4" s="804">
        <f>COUNTIF('P3(Stopwatch)'!ABL3:ABL3,"1. Better than baseline ")+COUNTIF(P1_P2_P3_Automation!CAK32:CAK32,"1. Better than baseline ")</f>
        <v>1</v>
      </c>
      <c r="K4" s="94">
        <f>COUNTIF('One time execution_Milestone'!BU4:BU64,"1. Better than baseline ")</f>
        <v>49</v>
      </c>
      <c r="L4" s="697">
        <f>COUNTIF('P0_All Devices'!DRN3:DRN36,"1. Better than baseline ")</f>
        <v>0</v>
      </c>
      <c r="M4" s="703">
        <f>COUNTIF('P1(Stopwatch)'!ACG3:ACG7,"1. Better than baseline ")+COUNTIF(P1_P2_P3_Automation!CAL3:CAL15,"1. Better than baseline ")</f>
        <v>7</v>
      </c>
      <c r="N4" s="703">
        <f>COUNTIF('P2(Stopwatch)'!AAP3:AAP18,"1. Better than baseline ")+COUNTIF(P1_P2_P3_Automation!CAL18:CAL31,"1. Better than baseline ")</f>
        <v>15</v>
      </c>
      <c r="O4" s="703">
        <f>COUNTIF('P3(Stopwatch)'!ABM3:ABM12,"1. Better than baseline ")+COUNTIF(P1_P2_P3_Automation!CAL32:CAL32,"1. Better than baseline ")</f>
        <v>1</v>
      </c>
      <c r="P4" s="709">
        <f>COUNTIF('One time execution_Milestone'!BV4:BV64,"1. Better than baseline ")</f>
        <v>49</v>
      </c>
      <c r="Q4" s="697">
        <f>COUNTIF('P0_All Devices'!DRO3:DRO36,"1. Better than baseline ")</f>
        <v>0</v>
      </c>
      <c r="R4" s="703">
        <f>COUNTIF('P1(Stopwatch)'!ACH3:ACH7,"1. Better than baseline ")+COUNTIF(P1_P2_P3_Automation!CAM3:CAM15,"1. Better than baseline ")</f>
        <v>8</v>
      </c>
      <c r="S4" s="703">
        <f>COUNTIF('P2(Stopwatch)'!AAQ3:AAQ18,"1. Better than baseline ")+COUNTIF(P1_P2_P3_Automation!CAM18:CAM31,"1. Better than baseline ")</f>
        <v>13</v>
      </c>
      <c r="T4" s="703">
        <f>COUNTIF('P3(Stopwatch)'!ABN3:ABN12,"1. Better than baseline ")+COUNTIF(P1_P2_P3_Automation!CAM32:CAM32,"1. Better than baseline ")</f>
        <v>0</v>
      </c>
      <c r="U4" s="98">
        <f>COUNTIF('One time execution_Milestone'!BW4:BW64,"1. Better than baseline ")</f>
        <v>55</v>
      </c>
      <c r="V4" s="697">
        <f>COUNTIF('P0_All Devices'!DRP3:DRP36,"1. Better than baseline ")</f>
        <v>34</v>
      </c>
      <c r="W4" s="703">
        <f>COUNTIF('P1(Stopwatch)'!ACI3:ACI7,"1. Better than baseline ")+COUNTIF(P1_P2_P3_Automation!CAN3:CAN15,"1. Better than baseline ")</f>
        <v>15</v>
      </c>
      <c r="X4" s="703">
        <f>COUNTIF('P2(Stopwatch)'!AAR3:AAR18,"1. Better than baseline ")+COUNTIF(P1_P2_P3_Automation!CAN18:CAN31,"1. Better than baseline ")</f>
        <v>29</v>
      </c>
      <c r="Y4" s="703">
        <f>COUNTIF('P3(Stopwatch)'!ABO3:ABO12,"1. Better than baseline ")+COUNTIF(P1_P2_P3_Automation!CAN32:CAN32,"1. Better than baseline ")</f>
        <v>11</v>
      </c>
      <c r="Z4" s="98">
        <f>COUNTIF('One time execution_Milestone'!BX4:BX64,"1. Better than baseline ")</f>
        <v>61</v>
      </c>
      <c r="AA4" s="697">
        <f>COUNTIF('P0_All Devices'!DRQ3:DRQ36,"1. Better than baseline ")</f>
        <v>3</v>
      </c>
      <c r="AB4" s="703">
        <f>COUNTIF('P1(Stopwatch)'!ACJ3:ACJ7,"1. Better than baseline ")+COUNTIF(P1_P2_P3_Automation!CAO3:CAO15,"1. Better than baseline ")</f>
        <v>2</v>
      </c>
      <c r="AC4" s="703">
        <f>COUNTIF('P2(Stopwatch)'!AAS3:AAS18,"1. Better than baseline ")+COUNTIF(P1_P2_P3_Automation!CAO18:CAO31,"1. Better than baseline ")</f>
        <v>13</v>
      </c>
      <c r="AD4" s="703">
        <f>COUNTIF('P3(Stopwatch)'!ABP3:ABP12,"1. Better than baseline ")+COUNTIF(P1_P2_P3_Automation!CAO32:CAO32,"1. Better than baseline ")</f>
        <v>10</v>
      </c>
      <c r="AE4" s="98">
        <f>COUNTIF('One time execution_Milestone'!BY4:BY64,"1. Better than baseline ")</f>
        <v>55</v>
      </c>
      <c r="AF4" s="697">
        <f>COUNTIF('P0_All Devices'!DRR3:DRR36,"1. Better than baseline ")</f>
        <v>3</v>
      </c>
      <c r="AG4" s="703">
        <f>COUNTIF('P1(Stopwatch)'!ACK3:ACK7,"1. Better than baseline ")+COUNTIF(P1_P2_P3_Automation!CAP3:CAP15,"1. Better than baseline ")</f>
        <v>2</v>
      </c>
      <c r="AH4" s="703">
        <f>COUNTIF('P2(Stopwatch)'!AAT3:AAT18,"1. Better than baseline ")+COUNTIF(P1_P2_P3_Automation!CAP18:CAP31,"1. Better than baseline ")</f>
        <v>20</v>
      </c>
      <c r="AI4" s="703">
        <f>COUNTIF('P3(Stopwatch)'!ABQ3:ABQ12,"1. Better than baseline ")+COUNTIF(P1_P2_P3_Automation!CAP32:CAP32,"1. Better than baseline ")</f>
        <v>10</v>
      </c>
      <c r="AJ4" s="709">
        <f>COUNTIF('One time execution_Milestone'!BZ4:BZ64,"1. Better than baseline ")</f>
        <v>25</v>
      </c>
      <c r="AK4" s="146">
        <f>COUNTIF('P0_All Devices'!DRS3:DRS36,"1. Better than baseline ")</f>
        <v>1</v>
      </c>
      <c r="AL4" s="703">
        <f>COUNTIF('P1(Stopwatch)'!ACL3:ACL7,"1. Better than baseline ")+COUNTIF(P1_P2_P3_Automation!CAQ3:CAQ15,"1. Better than baseline ")</f>
        <v>7</v>
      </c>
      <c r="AM4" s="703">
        <f>COUNTIF('P2(Stopwatch)'!AAU3:AAU18,"1. Better than baseline ")+COUNTIF(P1_P2_P3_Automation!CAQ18:CAQ31,"1. Better than baseline ")</f>
        <v>3</v>
      </c>
      <c r="AN4" s="703">
        <f>COUNTIF('P3(Stopwatch)'!ABR3:ABR12,"1. Better than baseline ")+COUNTIF(P1_P2_P3_Automation!CAQ32:CAQ32,"1. Better than baseline ")</f>
        <v>11</v>
      </c>
      <c r="AO4" s="142">
        <f>COUNTIF('One time execution_Milestone'!CA4:CA64,"1. Better than baseline ")</f>
        <v>61</v>
      </c>
      <c r="AP4" s="146">
        <f>COUNTIF('P0_All Devices'!DRT3:DRT36,"1. Better than baseline ")</f>
        <v>32</v>
      </c>
      <c r="AQ4" s="703">
        <f>COUNTIF('P1(Stopwatch)'!ACN3:ACN7,"1. Better than baseline ")+COUNTIF(P1_P2_P3_Automation!CAR3:CAR15,"1. Better than baseline ")</f>
        <v>2</v>
      </c>
      <c r="AR4" s="703">
        <f>COUNTIF('P2(Stopwatch)'!AAV3:AAV18,"1. Better than baseline ")+COUNTIF(P1_P2_P3_Automation!CAR18:CAR31,"1. Better than baseline ")</f>
        <v>3</v>
      </c>
      <c r="AS4" s="703">
        <f>COUNTIF('P3(Stopwatch)'!ABS3:ABS12,"1. Better than baseline ")+COUNTIF(P1_P2_P3_Automation!CAR32:CAR32,"1. Better than baseline ")</f>
        <v>0</v>
      </c>
      <c r="AT4" s="142">
        <f>COUNTIF('One time execution_Milestone'!CF4:CF64,"1. Better than baseline ")</f>
        <v>0</v>
      </c>
      <c r="AU4" s="146">
        <f>COUNTIF('P0_All Devices'!DRU3:DRU36,"1. Better than baseline ")</f>
        <v>33</v>
      </c>
      <c r="AV4" s="94">
        <f>COUNTIF('P1(Stopwatch)'!ACO3:ACO8,"1. Better than baseline ")+COUNTIF(P1_P2_P3_Automation!CAW3:CAW15,"1. Better than baseline ")</f>
        <v>13</v>
      </c>
      <c r="AW4" s="703">
        <f>COUNTIF('P2(Stopwatch)'!AAW3:AAW18,"1. Better than baseline ")+COUNTIF(P1_P2_P3_Automation!CAS18:CAS31,"1. Better than baseline ")</f>
        <v>3</v>
      </c>
      <c r="AX4" s="1124">
        <f>COUNTIF('P3(Stopwatch)'!ABT3:ABT12,"1. Better than baseline ")+COUNTIF(P1_P2_P3_Automation!CAS32:CAS32,"1. Better than baseline ")</f>
        <v>0</v>
      </c>
      <c r="AY4" s="142">
        <f>COUNTIF('One time execution_Milestone'!CK4:CK64,"1. Better than baseline ")</f>
        <v>0</v>
      </c>
      <c r="AZ4" s="146">
        <f>COUNTIF('P0_All Devices'!DRV3:DRV36,"1. Better than baseline ")</f>
        <v>32</v>
      </c>
      <c r="BA4" s="703">
        <f>COUNTIF('P1(Stopwatch)'!ACP3:ACP7,"1. Better than baseline ")+COUNTIF(P1_P2_P3_Automation!CAT3:CAT17,"1. Better than baseline ")</f>
        <v>17</v>
      </c>
      <c r="BB4" s="703">
        <f>COUNTIF('P2(Stopwatch)'!AAX3:AAX18,"1. Better than baseline ")+COUNTIF(P1_P2_P3_Automation!CAT18:CAT31,"1. Better than baseline ")</f>
        <v>14</v>
      </c>
      <c r="BC4" s="703">
        <f>COUNTIF('P3(Stopwatch)'!ABU3:ABU12,"1. Better than baseline ")+COUNTIF(P1_P2_P3_Automation!CAT32:CAT32,"1. Better than baseline ")</f>
        <v>11</v>
      </c>
      <c r="BD4" s="142">
        <f>COUNTIF('One time execution_Milestone'!CP4:CP64,"1. Better than baseline ")</f>
        <v>0</v>
      </c>
      <c r="BE4" s="1551" t="e">
        <f>COUNTIF([3]P0!CVW3:CVW36,"1. Better than baseline ")</f>
        <v>#VALUE!</v>
      </c>
      <c r="BF4" s="1551" t="e">
        <f>COUNTIF('[3]P1(Stopwatch)'!UH3:UH41,"1. Better than baseline ")+COUNTIF([3]P1_P2_P3_Automation!CAO3:CAR17,"1. Better than baseline ")</f>
        <v>#VALUE!</v>
      </c>
      <c r="BG4" s="1551" t="e">
        <f>COUNTIF('[3]P2(Stopwatch)'!SX3:SX30,"1. Better than baseline ")+COUNTIF([3]P1_P2_P3_Automation!CAO18:CAO31,"1. Better than baseline ")</f>
        <v>#VALUE!</v>
      </c>
      <c r="BH4" s="1552" t="e">
        <f>COUNTIF('[3]P3(Stopwatch)'!VO3:VO23,"1. Better than baseline ")+COUNTIF([3]P1_P2_P3_Automation!CAO32:CAO32,"1. Better than baseline ")</f>
        <v>#VALUE!</v>
      </c>
      <c r="BI4" s="1551" t="e">
        <f>COUNTIF([3]P0!CVX3:CVX36,"1. Better than baseline ")</f>
        <v>#VALUE!</v>
      </c>
      <c r="BJ4" s="1551" t="e">
        <f>COUNTIF('[3]P1(Stopwatch)'!UL3:UL41,"1. Better than baseline ")+COUNTIF([3]P1_P2_P3_Automation!CAS3:CAV17,"1. Better than baseline ")</f>
        <v>#VALUE!</v>
      </c>
      <c r="BK4" s="1551" t="e">
        <f>COUNTIF('[3]P2(Stopwatch)'!TB3:TB30,"1. Better than baseline ")+COUNTIF([3]P1_P2_P3_Automation!CAS18:CAS31,"1. Better than baseline ")</f>
        <v>#VALUE!</v>
      </c>
      <c r="BL4" s="1552" t="e">
        <f>COUNTIF('[3]P3(Stopwatch)'!VS3:VS23,"1. Better than baseline ")+COUNTIF([3]P1_P2_P3_Automation!CAS32:CAS32,"1. Better than baseline ")</f>
        <v>#VALUE!</v>
      </c>
      <c r="BM4" s="1551" t="e">
        <f>COUNTIF([3]P0!CVY3:CVY36,"1. Better than baseline ")+COUNTIF('[3]P0 Pisco &amp; Barolo'!CP5:CP24,"1. Better than baseline ")+COUNTIF('[3]Canvas and Structured '!BV4:BV11,"1. Better than baseline ")</f>
        <v>#VALUE!</v>
      </c>
      <c r="BN4" s="1551" t="e">
        <f>COUNTIF('[3]P1(Stopwatch)'!UP3:UP41,"1. Better than baseline ")+COUNTIF([3]P1_P2_P3_Automation!CAW3:CAZ17,"1. Better than baseline ")</f>
        <v>#VALUE!</v>
      </c>
      <c r="BO4" s="1551" t="e">
        <f>COUNTIF('[3]P2(Stopwatch)'!TF3:TF30,"1. Better than baseline ")+COUNTIF([3]P1_P2_P3_Automation!CAW18:CAW31,"1. Better than baseline ")</f>
        <v>#VALUE!</v>
      </c>
      <c r="BP4" s="1552" t="e">
        <f>COUNTIF('[3]P3(Stopwatch)'!VW3:VW23,"1. Better than baseline ")+COUNTIF([3]P1_P2_P3_Automation!CAW32:CAW32,"1. Better than baseline ")</f>
        <v>#VALUE!</v>
      </c>
      <c r="BQ4" s="1551" t="e">
        <f>COUNTIF([3]P0_Seabreeze!BU3:BU65,"1. Better than baseline ")</f>
        <v>#VALUE!</v>
      </c>
      <c r="BR4" s="1551" t="e">
        <f>COUNTIF('[3]P1(Stopwatch)'!UT3:UT41,"1. Better than baseline ")+COUNTIF([3]P1_P2_P3_Automation!CBA3:CBD17,"1. Better than baseline ")</f>
        <v>#VALUE!</v>
      </c>
      <c r="BS4" s="1551" t="e">
        <f>COUNTIF('[3]P2(Stopwatch)'!TJ3:TJ30,"1. Better than baseline ")+COUNTIF([3]P1_P2_P3_Automation!CBA18:CBA31,"1. Better than baseline ")</f>
        <v>#VALUE!</v>
      </c>
      <c r="BT4" s="1552" t="e">
        <f>COUNTIF('[3]P3(Stopwatch)'!WA3:WA23,"1. Better than baseline ")+COUNTIF([3]P1_P2_P3_Automation!CBA32:CBA32,"1. Better than baseline ")</f>
        <v>#VALUE!</v>
      </c>
      <c r="BU4" s="44"/>
    </row>
    <row r="5" spans="1:73" x14ac:dyDescent="0.35">
      <c r="A5" s="152" t="s">
        <v>23</v>
      </c>
      <c r="B5" s="147">
        <f>COUNTIF('P0_All Devices'!DRL3:DRL36,"2. Within 10% deviation from baseline")</f>
        <v>16</v>
      </c>
      <c r="C5" s="147">
        <f>COUNTIF('P1(Stopwatch)'!ACE3:ACE7,"2. Within 10% deviation from baseline")+COUNTIF(P1_P2_P3_Automation!CAJ3:CAJ15,"2. Within 10% deviation from baseline")</f>
        <v>5</v>
      </c>
      <c r="D5" s="147">
        <f>COUNTIF('P2(Stopwatch)'!AAN3:AAN18,"2. Within 10% deviation from baseline")+COUNTIF(P1_P2_P3_Automation!CAJ18:CAJ31,"2. Within 10% deviation from baseline")</f>
        <v>0</v>
      </c>
      <c r="E5" s="147">
        <f>COUNTIF('P3(Stopwatch)'!ABK3:ABK12,"2. Within 10% deviation from baseline")+COUNTIF(P1_P2_P3_Automation!CAJ32:CAJ32,"2. Within 10% deviation from baseline")</f>
        <v>1</v>
      </c>
      <c r="F5" s="95">
        <f>COUNTIF('One time execution_Milestone'!BT4:BT64,"2. Within 10% deviation from baseline")</f>
        <v>31</v>
      </c>
      <c r="G5" s="805">
        <f>COUNTIF('P0_All Devices'!DRM3:DRM36,"2. Within 10% deviation from baseline")</f>
        <v>27</v>
      </c>
      <c r="H5" s="806">
        <f>COUNTIF('P1(Stopwatch)'!ACF3:ACF7,"2. Within 10% deviation from baseline")+COUNTIF(P1_P2_P3_Automation!CAK3:CAK11,"2. Within 10% deviation from baseline")</f>
        <v>8</v>
      </c>
      <c r="I5" s="806">
        <f>COUNTIF('P2(Stopwatch)'!AAO3:AAO14,"2. Within 10% deviation from baseline")+COUNTIF(P1_P2_P3_Automation!CAK18:CAK31,"2. Within 10% deviation from baseline")</f>
        <v>3</v>
      </c>
      <c r="J5" s="806">
        <f>COUNTIF('P3(Stopwatch)'!ABL3:ABL3,"2. Within 10% deviation from baseline")+COUNTIF(P1_P2_P3_Automation!CAK32:CAK32,"2. Within 10% deviation from baseline")</f>
        <v>1</v>
      </c>
      <c r="K5" s="95">
        <f>COUNTIF('One time execution_Milestone'!BU4:BU64,"2. Within 10% deviation from baseline")</f>
        <v>0</v>
      </c>
      <c r="L5" s="698">
        <f>COUNTIF('P0_All Devices'!DRN3:DRN36,"2. Within 10% deviation from baseline")</f>
        <v>17</v>
      </c>
      <c r="M5" s="147">
        <f>COUNTIF('P1(Stopwatch)'!ACG3:ACG7,"2. Within 10% deviation from baseline")+COUNTIF(P1_P2_P3_Automation!CAL3:CAL15,"2. Within 10% deviation from baseline")</f>
        <v>6</v>
      </c>
      <c r="N5" s="147">
        <f>COUNTIF('P2(Stopwatch)'!AAP3:AAP18,"2. Within 10% deviation from baseline")+COUNTIF(P1_P2_P3_Automation!CAL18:CAL31,"2. Within 10% deviation from baseline")</f>
        <v>5</v>
      </c>
      <c r="O5" s="147">
        <f>COUNTIF('P3(Stopwatch)'!ABM3:ABM12,"2. Within 10% deviation from baseline")+COUNTIF(P1_P2_P3_Automation!CAL32:CAL32,"2. Within 10% deviation from baseline")</f>
        <v>5</v>
      </c>
      <c r="P5" s="710">
        <f>COUNTIF('One time execution_Milestone'!BV4:BV64,"2. Within 10% deviation from baseline")</f>
        <v>0</v>
      </c>
      <c r="Q5" s="698">
        <f>COUNTIF('P0_All Devices'!DRO3:DRO36,"2. Within 10% deviation from baseline")</f>
        <v>17</v>
      </c>
      <c r="R5" s="147">
        <f>COUNTIF('P1(Stopwatch)'!ACH3:ACH7,"2. Within 10% deviation from baseline")+COUNTIF(P1_P2_P3_Automation!CAM3:CAM15,"2. Within 10% deviation from baseline")</f>
        <v>5</v>
      </c>
      <c r="S5" s="147">
        <f>COUNTIF('P2(Stopwatch)'!AAQ3:AAQ18,"2. Within 10% deviation from baseline")+COUNTIF(P1_P2_P3_Automation!CAM18:CAM31,"2. Within 10% deviation from baseline")</f>
        <v>15</v>
      </c>
      <c r="T5" s="147">
        <f>COUNTIF('P3(Stopwatch)'!ABN3:ABN12,"2. Within 10% deviation from baseline")+COUNTIF(P1_P2_P3_Automation!CAM32:CAM32,"2. Within 10% deviation from baseline")</f>
        <v>10</v>
      </c>
      <c r="U5" s="99">
        <f>COUNTIF('One time execution_Milestone'!BW4:BW64,"2. Within 10% deviation from baseline")</f>
        <v>0</v>
      </c>
      <c r="V5" s="698">
        <f>COUNTIF('P0_All Devices'!DRP3:DRP36,"2. Within 10% deviation from baseline")</f>
        <v>0</v>
      </c>
      <c r="W5" s="147">
        <f>COUNTIF('P1(Stopwatch)'!ACI3:ACI7,"2. Within 10% deviation from baseline")+COUNTIF(P1_P2_P3_Automation!CAN3:CAN15,"2. Within 10% deviation from baseline")</f>
        <v>0</v>
      </c>
      <c r="X5" s="147">
        <f>COUNTIF('P2(Stopwatch)'!AAR3:AAR18,"2. Within 10% deviation from baseline")+COUNTIF(P1_P2_P3_Automation!CAN18:CAN31,"2. Within 10% deviation from baseline")</f>
        <v>0</v>
      </c>
      <c r="Y5" s="147">
        <f>COUNTIF('P3(Stopwatch)'!ABO3:ABO12,"2. Within 10% deviation from baseline")+COUNTIF(P1_P2_P3_Automation!CAN32:CAN32,"2. Within 10% deviation from baseline")</f>
        <v>0</v>
      </c>
      <c r="Z5" s="99">
        <f>COUNTIF('One time execution_Milestone'!BX4:BX64,"2. Within 10% deviation from baseline")</f>
        <v>0</v>
      </c>
      <c r="AA5" s="698">
        <f>COUNTIF('P0_All Devices'!DRQ3:DRQ36,"2. Within 10% deviation from baseline")</f>
        <v>18</v>
      </c>
      <c r="AB5" s="147">
        <f>COUNTIF('P1(Stopwatch)'!ACJ3:ACJ7,"2. Within 10% deviation from baseline")+COUNTIF(P1_P2_P3_Automation!CAO3:CAO15,"2. Within 10% deviation from baseline")</f>
        <v>8</v>
      </c>
      <c r="AC5" s="147">
        <f>COUNTIF('P2(Stopwatch)'!AAS3:AAS18,"2. Within 10% deviation from baseline")+COUNTIF(P1_P2_P3_Automation!CAO18:CAO31,"2. Within 10% deviation from baseline")</f>
        <v>2</v>
      </c>
      <c r="AD5" s="147">
        <f>COUNTIF('P3(Stopwatch)'!ABP3:ABP12,"2. Within 10% deviation from baseline")+COUNTIF(P1_P2_P3_Automation!CAO32:CAO32,"2. Within 10% deviation from baseline")</f>
        <v>0</v>
      </c>
      <c r="AE5" s="99">
        <f>COUNTIF('One time execution_Milestone'!BY4:BY64,"2. Within 10% deviation from baseline")</f>
        <v>0</v>
      </c>
      <c r="AF5" s="698">
        <f>COUNTIF('P0_All Devices'!DRR3:DRR36,"2. Within 10% deviation from baseline")</f>
        <v>17</v>
      </c>
      <c r="AG5" s="147">
        <f>COUNTIF('P1(Stopwatch)'!ACK3:ACK7,"2. Within 10% deviation from baseline")+COUNTIF(P1_P2_P3_Automation!CAP3:CAP15,"2. Within 10% deviation from baseline")</f>
        <v>7</v>
      </c>
      <c r="AH5" s="147">
        <f>COUNTIF('P2(Stopwatch)'!AAT3:AAT18,"2. Within 10% deviation from baseline")+COUNTIF(P1_P2_P3_Automation!CAP18:CAP31,"2. Within 10% deviation from baseline")</f>
        <v>4</v>
      </c>
      <c r="AI5" s="147">
        <f>COUNTIF('P3(Stopwatch)'!ABQ3:ABQ12,"2. Within 10% deviation from baseline")+COUNTIF(P1_P2_P3_Automation!CAP32:CAP32,"2. Within 10% deviation from baseline")</f>
        <v>0</v>
      </c>
      <c r="AJ5" s="710">
        <f>COUNTIF('One time execution_Milestone'!BZ4:BZ64,"2. Within 10% deviation from baseline")</f>
        <v>30</v>
      </c>
      <c r="AK5" s="147">
        <f>COUNTIF('P0_All Devices'!DRS3:DRS36,"2. Within 10% deviation from baseline")</f>
        <v>14</v>
      </c>
      <c r="AL5" s="147">
        <f>COUNTIF('P1(Stopwatch)'!ACL3:ACL7,"2. Within 10% deviation from baseline")+COUNTIF(P1_P2_P3_Automation!CAQ3:CAQ15,"2. Within 10% deviation from baseline")</f>
        <v>4</v>
      </c>
      <c r="AM5" s="147">
        <f>COUNTIF('P2(Stopwatch)'!AAU3:AAU18,"2. Within 10% deviation from baseline")+COUNTIF(P1_P2_P3_Automation!CAQ18:CAQ31,"2. Within 10% deviation from baseline")</f>
        <v>17</v>
      </c>
      <c r="AN5" s="147">
        <f>COUNTIF('P3(Stopwatch)'!ABR3:ABR12,"2. Within 10% deviation from baseline")+COUNTIF(P1_P2_P3_Automation!CAQ32:CAQ32,"2. Within 10% deviation from baseline")</f>
        <v>0</v>
      </c>
      <c r="AO5" s="99">
        <f>COUNTIF('One time execution_Milestone'!CA4:CA64,"2. Within 10% deviation from baseline")</f>
        <v>0</v>
      </c>
      <c r="AP5" s="147">
        <f>COUNTIF('P0_All Devices'!DRT3:DRT36,"2. Within 10% deviation from baseline")</f>
        <v>2</v>
      </c>
      <c r="AQ5" s="147">
        <f>COUNTIF('P1(Stopwatch)'!ACN3:ACN7,"2. Within 10% deviation from baseline")+COUNTIF(P1_P2_P3_Automation!CAR3:CAR15,"2. Within 10% deviation from baseline")</f>
        <v>4</v>
      </c>
      <c r="AR5" s="147">
        <f>COUNTIF('P2(Stopwatch)'!AAV3:AAV18,"2. Within 10% deviation from baseline")+COUNTIF(P1_P2_P3_Automation!CAR18:CAR31,"2. Within 10% deviation from baseline")</f>
        <v>13</v>
      </c>
      <c r="AS5" s="147">
        <f>COUNTIF('P3(Stopwatch)'!ABS3:ABS12,"2. Within 10% deviation from baseline")+COUNTIF(P1_P2_P3_Automation!CAR32:CAR32,"2. Within 10% deviation from baseline")</f>
        <v>7</v>
      </c>
      <c r="AT5" s="99">
        <f>COUNTIF('One time execution_Milestone'!CF4:CF64,"2. Within 10% deviation from baseline")</f>
        <v>0</v>
      </c>
      <c r="AU5" s="147">
        <f>COUNTIF('P0_All Devices'!DRU3:DRU36,"2. Within 10% deviation from baseline")</f>
        <v>1</v>
      </c>
      <c r="AV5" s="95">
        <f>COUNTIF('P1(Stopwatch)'!ACO3:ACO8,"2. Within 10% deviation from baseline")+COUNTIF(P1_P2_P3_Automation!CAW3:CAW15,"2. Within 10% deviation from baseline")</f>
        <v>3</v>
      </c>
      <c r="AW5" s="147">
        <f>COUNTIF('P2(Stopwatch)'!AAW3:AAW18,"2. Within 10% deviation from baseline")+COUNTIF(P1_P2_P3_Automation!CAS18:CAS31,"2. Within 10% deviation from baseline")</f>
        <v>12</v>
      </c>
      <c r="AX5" s="1125">
        <f>COUNTIF('P3(Stopwatch)'!ABT3:ABT12,"2. Within 10% deviation from baseline")+COUNTIF(P1_P2_P3_Automation!CAS32:CAS32,"2. Within 10% deviation from baseline")</f>
        <v>8</v>
      </c>
      <c r="AY5" s="99">
        <f>COUNTIF('One time execution_Milestone'!CK4:CK64,"2. Within 10% deviation from baseline")</f>
        <v>0</v>
      </c>
      <c r="AZ5" s="147">
        <f>COUNTIF('P0_All Devices'!DRV3:DRV36,"2. Within 10% deviation from baseline")</f>
        <v>2</v>
      </c>
      <c r="BA5" s="147">
        <f>COUNTIF('P1(Stopwatch)'!ACP3:ACP7,"2. Within 10% deviation from baseline")+COUNTIF(P1_P2_P3_Automation!CAT3:CAT17,"2. Within 10% deviation from baseline")</f>
        <v>1</v>
      </c>
      <c r="BB5" s="147">
        <f>COUNTIF('P2(Stopwatch)'!AAX3:AAX18,"2. Within 10% deviation from baseline")+COUNTIF(P1_P2_P3_Automation!CAT18:CAT31,"2. Within 10% deviation from baseline")</f>
        <v>8</v>
      </c>
      <c r="BC5" s="147">
        <f>COUNTIF('P3(Stopwatch)'!ABU3:ABU12,"2. Within 10% deviation from baseline")+COUNTIF(P1_P2_P3_Automation!CAT32:CAT32,"2. Within 10% deviation from baseline")</f>
        <v>0</v>
      </c>
      <c r="BD5" s="99">
        <f>COUNTIF('One time execution_Milestone'!CP4:CP64,"2. Within 10% deviation from baseline")</f>
        <v>0</v>
      </c>
      <c r="BE5" s="1553" t="e">
        <f>COUNTIF([3]P0!CVW3:CVW36,"2. Within 10% deviation from baseline")</f>
        <v>#VALUE!</v>
      </c>
      <c r="BF5" s="1553" t="e">
        <f>COUNTIF('[3]P1(Stopwatch)'!UH3:UH41,"2. Within 10% deviation from baseline")+COUNTIF([3]P1_P2_P3_Automation!CAO3:CAO17,"2. Within 10% deviation from baseline")</f>
        <v>#VALUE!</v>
      </c>
      <c r="BG5" s="1553" t="e">
        <f>COUNTIF('[3]P2(Stopwatch)'!SX3:SX30,"2. Within 10% deviation from baseline")+COUNTIF([3]P1_P2_P3_Automation!CAO18:CAO31,"2. Within 10% deviation from baseline")</f>
        <v>#VALUE!</v>
      </c>
      <c r="BH5" s="1554" t="e">
        <f>COUNTIF('[3]P3(Stopwatch)'!VO3:VO23,"2. Within 10% deviation from baseline")+COUNTIF([3]P1_P2_P3_Automation!CAO32:CAO32,"2. Within 10% deviation from baseline")</f>
        <v>#VALUE!</v>
      </c>
      <c r="BI5" s="1553" t="e">
        <f>COUNTIF([3]P0!CVX3:CVX36,"2. Within 10% deviation from baseline")</f>
        <v>#VALUE!</v>
      </c>
      <c r="BJ5" s="1553" t="e">
        <f>COUNTIF('[3]P1(Stopwatch)'!UL3:UL41,"2. Within 10% deviation from baseline")+COUNTIF([3]P1_P2_P3_Automation!CAS3:CAS17,"2. Within 10% deviation from baseline")</f>
        <v>#VALUE!</v>
      </c>
      <c r="BK5" s="1553" t="e">
        <f>COUNTIF('[3]P2(Stopwatch)'!TB3:TB30,"2. Within 10% deviation from baseline")+COUNTIF([3]P1_P2_P3_Automation!CAS18:CAS31,"2. Within 10% deviation from baseline")</f>
        <v>#VALUE!</v>
      </c>
      <c r="BL5" s="1554" t="e">
        <f>COUNTIF('[3]P3(Stopwatch)'!VS3:VS23,"2. Within 10% deviation from baseline")+COUNTIF([3]P1_P2_P3_Automation!CAS32:CAS32,"2. Within 10% deviation from baseline")</f>
        <v>#VALUE!</v>
      </c>
      <c r="BM5" s="1553" t="e">
        <f>COUNTIF([3]P0!CVY3:CVY36,"2. Within 10% deviation from baseline")+COUNTIF('[3]P0 Pisco &amp; Barolo'!CP5:CP24,"2. Within 10% deviation from baseline")+COUNTIF('[3]Canvas and Structured '!BV4:BV11,"2. Within 10% deviation from baseline")</f>
        <v>#VALUE!</v>
      </c>
      <c r="BN5" s="1553" t="e">
        <f>COUNTIF('[3]P1(Stopwatch)'!UP3:UP41,"2. Within 10% deviation from baseline")+COUNTIF([3]P1_P2_P3_Automation!CAW3:CAW17,"2. Within 10% deviation from baseline")</f>
        <v>#VALUE!</v>
      </c>
      <c r="BO5" s="1553" t="e">
        <f>COUNTIF('[3]P2(Stopwatch)'!TF3:TF30,"2. Within 10% deviation from baseline")+COUNTIF([3]P1_P2_P3_Automation!CAW18:CAW31,"2. Within 10% deviation from baseline")</f>
        <v>#VALUE!</v>
      </c>
      <c r="BP5" s="1554" t="e">
        <f>COUNTIF('[3]P3(Stopwatch)'!VW3:VW23,"2. Within 10% deviation from baseline")+COUNTIF([3]P1_P2_P3_Automation!CAW32:CAW32,"2. Within 10% deviation from baseline")</f>
        <v>#VALUE!</v>
      </c>
      <c r="BQ5" s="1553" t="e">
        <f>COUNTIF([3]P0_Seabreeze!BU3:BU65,"2. Within 10% deviation from baseline")</f>
        <v>#VALUE!</v>
      </c>
      <c r="BR5" s="1553" t="e">
        <f>COUNTIF('[3]P1(Stopwatch)'!UT3:UT41,"2. Within 10% deviation from baseline")+COUNTIF([3]P1_P2_P3_Automation!CBA3:CBA17,"2. Within 10% deviation from baseline")</f>
        <v>#VALUE!</v>
      </c>
      <c r="BS5" s="1553" t="e">
        <f>COUNTIF('[3]P2(Stopwatch)'!TJ3:TJ30,"2. Within 10% deviation from baseline")+COUNTIF([3]P1_P2_P3_Automation!CBA18:CBA31,"2. Within 10% deviation from baseline")</f>
        <v>#VALUE!</v>
      </c>
      <c r="BT5" s="1554" t="e">
        <f>COUNTIF('[3]P3(Stopwatch)'!WA3:WA23,"2. Within 10% deviation from baseline")+COUNTIF([3]P1_P2_P3_Automation!CBA32:CBA32,"2. Within 10% deviation from baseline")</f>
        <v>#VALUE!</v>
      </c>
      <c r="BU5" s="44"/>
    </row>
    <row r="6" spans="1:73" x14ac:dyDescent="0.35">
      <c r="A6" s="152" t="s">
        <v>24</v>
      </c>
      <c r="B6" s="148">
        <f>COUNTIF('P0_All Devices'!DRL3:DRL36,"3. Missing baseline")</f>
        <v>18</v>
      </c>
      <c r="C6" s="148">
        <f>COUNTIF('P1(Stopwatch)'!ACE3:ACE7,"3. Missing baseline")+COUNTIF(P1_P2_P3_Automation!CAJ3:CAJ117,"3. Missing baseline")</f>
        <v>0</v>
      </c>
      <c r="D6" s="148">
        <f>COUNTIF('P2(Stopwatch)'!AAN3:AAN18,"3. Missing baseline")+COUNTIF(P1_P2_P3_Automation!CAJ18:CAJ31,"3. Missing baseline")</f>
        <v>0</v>
      </c>
      <c r="E6" s="148">
        <f>COUNTIF('P3(Stopwatch)'!ABK3:ABK12,"3. Missing baseline")+COUNTIF(P1_P2_P3_Automation!CAJ32:CAJ32,"3. Missing baseline")</f>
        <v>0</v>
      </c>
      <c r="F6" s="96">
        <f>COUNTIF('One time execution_Milestone'!BT4:BT64,"3. Missing baseline")</f>
        <v>0</v>
      </c>
      <c r="G6" s="807">
        <f>COUNTIF('P0_All Devices'!DRM3:DRM36,"3. Missing baseline")</f>
        <v>5</v>
      </c>
      <c r="H6" s="808">
        <f>COUNTIF('P1(Stopwatch)'!ACF3:ACF7,"3. Missing baseline")+COUNTIF(P1_P2_P3_Automation!CAK3:CAK11,"3. Missing baseline")</f>
        <v>0</v>
      </c>
      <c r="I6" s="808">
        <f>COUNTIF('P2(Stopwatch)'!AAO3:AAO14,"3. Missing baseline")+COUNTIF(P1_P2_P3_Automation!CAK18:CAK31,"3. Missing baseline")</f>
        <v>0</v>
      </c>
      <c r="J6" s="808">
        <f>COUNTIF('P3(Stopwatch)'!ABL3:ABL3,"3. Missing baseline")+COUNTIF(P1_P2_P3_Automation!CAK32:CAK32,"3. Missing baseline")</f>
        <v>0</v>
      </c>
      <c r="K6" s="96">
        <f>COUNTIF('One time execution_Milestone'!BU4:BU64,"3. Missing baseline")</f>
        <v>0</v>
      </c>
      <c r="L6" s="699">
        <f>COUNTIF('P0_All Devices'!DRN3:DRN36,"3. Missing baseline")</f>
        <v>17</v>
      </c>
      <c r="M6" s="148">
        <f>COUNTIF('P1(Stopwatch)'!ACG3:ACG7,"3. Missing baseline")+COUNTIF(P1_P2_P3_Automation!CAL3:CAL15,"3. Missing baseline")</f>
        <v>2</v>
      </c>
      <c r="N6" s="148">
        <f>COUNTIF('P2(Stopwatch)'!AAP3:AAP18,"3. Missing baseline")+COUNTIF(P1_P2_P3_Automation!CAL18:CAL31,"3. Missing baseline")</f>
        <v>2</v>
      </c>
      <c r="O6" s="148">
        <f>COUNTIF('P3(Stopwatch)'!ABM3:ABM12,"3. Missing baseline")+COUNTIF(P1_P2_P3_Automation!CAL32:CAL32,"3. Missing baseline")</f>
        <v>0</v>
      </c>
      <c r="P6" s="711">
        <f>COUNTIF('One time execution_Milestone'!BV4:BV64,"3. Missing baseline")</f>
        <v>0</v>
      </c>
      <c r="Q6" s="699">
        <f>COUNTIF('P0_All Devices'!DRO3:DRO36,"3. Missing baseline")</f>
        <v>17</v>
      </c>
      <c r="R6" s="148">
        <f>COUNTIF('P1(Stopwatch)'!ACH3:ACH7,"3. Missing baseline")+COUNTIF(P1_P2_P3_Automation!CAM3:CAM15,"3. Missing baseline")</f>
        <v>2</v>
      </c>
      <c r="S6" s="148">
        <f>COUNTIF('P2(Stopwatch)'!AAQ3:AAQ18,"3. Missing baseline")+COUNTIF(P1_P2_P3_Automation!CAM18:CAM31,"3. Missing baseline")</f>
        <v>1</v>
      </c>
      <c r="T6" s="148">
        <f>COUNTIF('P3(Stopwatch)'!ABN3:ABN12,"3. Missing baseline")+COUNTIF(P1_P2_P3_Automation!CAM32:CAM32,"3. Missing baseline")</f>
        <v>0</v>
      </c>
      <c r="U6" s="100">
        <f>COUNTIF('One time execution_Milestone'!BW4:BW64,"3. Missing baseline")</f>
        <v>0</v>
      </c>
      <c r="V6" s="699">
        <f>COUNTIF('P0_All Devices'!DRP3:DRP36,"3. Missing baseline")</f>
        <v>0</v>
      </c>
      <c r="W6" s="148">
        <f>COUNTIF('P1(Stopwatch)'!ACI3:ACI7,"3. Missing baseline")+COUNTIF(P1_P2_P3_Automation!CAN3:CAN15,"3. Missing baseline")</f>
        <v>0</v>
      </c>
      <c r="X6" s="148">
        <f>COUNTIF('P2(Stopwatch)'!AAR3:AAR18,"3. Missing baseline")+COUNTIF(P1_P2_P3_Automation!CAN18:CAN31,"3. Missing baseline")</f>
        <v>0</v>
      </c>
      <c r="Y6" s="148">
        <f>COUNTIF('P3(Stopwatch)'!ABO3:ABO12,"3. Missing baseline")+COUNTIF(P1_P2_P3_Automation!CAN32:CAN32,"3. Missing baseline")</f>
        <v>0</v>
      </c>
      <c r="Z6" s="100">
        <f>COUNTIF('One time execution_Milestone'!BX4:BX64,"3. Missing baseline")</f>
        <v>0</v>
      </c>
      <c r="AA6" s="699">
        <f>COUNTIF('P0_All Devices'!DRQ3:DRQ36,"3. Missing baseline")</f>
        <v>13</v>
      </c>
      <c r="AB6" s="148">
        <f>COUNTIF('P1(Stopwatch)'!ACJ3:ACJ7,"3. Missing baseline")+COUNTIF(P1_P2_P3_Automation!CAO3:CAO15,"3. Missing baseline")</f>
        <v>5</v>
      </c>
      <c r="AC6" s="148">
        <f>COUNTIF('P2(Stopwatch)'!AAS3:AAS18,"3. Missing baseline")+COUNTIF(P1_P2_P3_Automation!CAO18:CAO31,"3. Missing baseline")</f>
        <v>11</v>
      </c>
      <c r="AD6" s="148">
        <f>COUNTIF('P3(Stopwatch)'!ABP3:ABP12,"3. Missing baseline")+COUNTIF(P1_P2_P3_Automation!CAO32:CAO32,"3. Missing baseline")</f>
        <v>0</v>
      </c>
      <c r="AE6" s="100">
        <f>COUNTIF('One time execution_Milestone'!BY4:BY64,"3. Missing baseline")</f>
        <v>0</v>
      </c>
      <c r="AF6" s="699">
        <f>COUNTIF('P0_All Devices'!DRR3:DRR36,"3. Missing baseline")</f>
        <v>14</v>
      </c>
      <c r="AG6" s="148">
        <f>COUNTIF('P1(Stopwatch)'!ACK3:ACK7,"3. Missing baseline")+COUNTIF(P1_P2_P3_Automation!CAP3:CAP117,"3. Missing baseline")</f>
        <v>14</v>
      </c>
      <c r="AH6" s="148">
        <f>COUNTIF('P2(Stopwatch)'!AAT3:AAT18,"3. Missing baseline")+COUNTIF(P1_P2_P3_Automation!CAP18:CAP31,"3. Missing baseline")</f>
        <v>6</v>
      </c>
      <c r="AI6" s="148">
        <f>COUNTIF('P3(Stopwatch)'!ABQ3:ABQ12,"3. Missing baseline")+COUNTIF(P1_P2_P3_Automation!CAP32:CAP32,"3. Missing baseline")</f>
        <v>0</v>
      </c>
      <c r="AJ6" s="711">
        <f>COUNTIF('One time execution_Milestone'!BZ4:BZ64,"3. Missing baseline")</f>
        <v>0</v>
      </c>
      <c r="AK6" s="148">
        <f>COUNTIF('P0_All Devices'!DRS3:DRS36,"3. Missing baseline")</f>
        <v>19</v>
      </c>
      <c r="AL6" s="148">
        <f>COUNTIF('P1(Stopwatch)'!ACL3:ACL7,"3. Missing baseline")+COUNTIF(P1_P2_P3_Automation!CAQ3:CAQ15,"3. Missing baseline")</f>
        <v>7</v>
      </c>
      <c r="AM6" s="148">
        <f>COUNTIF('P2(Stopwatch)'!AAU3:AAU18,"3. Missing baseline")+COUNTIF(P1_P2_P3_Automation!CAQ18:CAQ31,"3. Missing baseline")</f>
        <v>7</v>
      </c>
      <c r="AN6" s="148">
        <f>COUNTIF('P3(Stopwatch)'!ABR3:ABR12,"3. Missing baseline")+COUNTIF(P1_P2_P3_Automation!CAQ32:CAQ32,"3. Missing baseline")</f>
        <v>0</v>
      </c>
      <c r="AO6" s="100">
        <f>COUNTIF('One time execution_Milestone'!CA4:CA64,"3. Missing baseline")</f>
        <v>0</v>
      </c>
      <c r="AP6" s="148">
        <f>COUNTIF('P0_All Devices'!DRT3:DRT36,"3. Missing baseline")</f>
        <v>0</v>
      </c>
      <c r="AQ6" s="148">
        <f>COUNTIF('P1(Stopwatch)'!ACN3:ACN7,"3. Missing baseline")+COUNTIF(P1_P2_P3_Automation!CAR3:CAR15,"3. Missing baseline")</f>
        <v>9</v>
      </c>
      <c r="AR6" s="148">
        <f>COUNTIF('P2(Stopwatch)'!AAV3:AAV18,"3. Missing baseline")+COUNTIF(P1_P2_P3_Automation!CAR18:CAR31,"3. Missing baseline")</f>
        <v>10</v>
      </c>
      <c r="AS6" s="148">
        <f>COUNTIF('P3(Stopwatch)'!ABS3:ABS12,"3. Missing baseline")+COUNTIF(P1_P2_P3_Automation!CAR32:CAR32,"3. Missing baseline")</f>
        <v>3</v>
      </c>
      <c r="AT6" s="100">
        <f>COUNTIF('One time execution_Milestone'!CF4:CF64,"3. Missing baseline")</f>
        <v>0</v>
      </c>
      <c r="AU6" s="148">
        <f>COUNTIF('P0_All Devices'!DRU3:DRU36,"3. Missing baseline")</f>
        <v>0</v>
      </c>
      <c r="AV6" s="96">
        <f>COUNTIF('P1(Stopwatch)'!ACO3:ACO8,"3. Missing baseline")+COUNTIF(P1_P2_P3_Automation!CAW3:CAW15,"3. Missing baseline")</f>
        <v>2</v>
      </c>
      <c r="AW6" s="148">
        <f>COUNTIF('P2(Stopwatch)'!AAW3:AAW18,"3. Missing baseline")+COUNTIF(P1_P2_P3_Automation!CAS18:CAS31,"3. Missing baseline")</f>
        <v>11</v>
      </c>
      <c r="AX6" s="1126">
        <f>COUNTIF('P3(Stopwatch)'!ABT3:ABT12,"3. Missing baseline")+COUNTIF(P1_P2_P3_Automation!CAS32:CAS32,"3. Missing baseline")</f>
        <v>2</v>
      </c>
      <c r="AY6" s="100">
        <f>COUNTIF('One time execution_Milestone'!CK4:CK64,"3. Missing baseline")</f>
        <v>0</v>
      </c>
      <c r="AZ6" s="148">
        <f>COUNTIF('P0_All Devices'!DRV3:DRV36,"3. Missing baseline")</f>
        <v>0</v>
      </c>
      <c r="BA6" s="148">
        <f>COUNTIF('P1(Stopwatch)'!ACP3:ACP7,"3. Missing baseline")+COUNTIF(P1_P2_P3_Automation!CAT3:CAT17,"3. Missing baseline")</f>
        <v>0</v>
      </c>
      <c r="BB6" s="148">
        <f>COUNTIF('P2(Stopwatch)'!AAX3:AAX18,"3. Missing baseline")+COUNTIF(P1_P2_P3_Automation!CAT18:CAT31,"3. Missing baseline")</f>
        <v>0</v>
      </c>
      <c r="BC6" s="148">
        <f>COUNTIF('P3(Stopwatch)'!ABU3:ABU12,"3. Missing baseline")+COUNTIF(P1_P2_P3_Automation!CAT32:CAT32,"3. Missing baseline")</f>
        <v>0</v>
      </c>
      <c r="BD6" s="100">
        <f>COUNTIF('One time execution_Milestone'!CP4:CP64,"3. Missing baseline")</f>
        <v>0</v>
      </c>
      <c r="BE6" s="1555" t="e">
        <f>COUNTIF([3]P0!CVW3:CVW36,"3. Missing baseline")</f>
        <v>#VALUE!</v>
      </c>
      <c r="BF6" s="1555" t="e">
        <f>COUNTIF('[3]P1(Stopwatch)'!UH3:UH41,"3. Missing baseline")+COUNTIF([3]P1_P2_P3_Automation!CAO3:CAO17,"3. Missing baseline")</f>
        <v>#VALUE!</v>
      </c>
      <c r="BG6" s="1555" t="e">
        <f>COUNTIF('[3]P2(Stopwatch)'!SX3:SX30,"3. Missing baseline")+COUNTIF([3]P1_P2_P3_Automation!CAO18:CAO31,"3. Missing baseline")</f>
        <v>#VALUE!</v>
      </c>
      <c r="BH6" s="1556" t="e">
        <f>COUNTIF('[3]P3(Stopwatch)'!VO3:VO23,"3. Missing baseline")+COUNTIF([3]P1_P2_P3_Automation!CAO32:CAO32,"3. Missing baseline")</f>
        <v>#VALUE!</v>
      </c>
      <c r="BI6" s="1555" t="e">
        <f>COUNTIF([3]P0!CVX3:CVX36,"3. Missing baseline")</f>
        <v>#VALUE!</v>
      </c>
      <c r="BJ6" s="1555" t="e">
        <f>COUNTIF('[3]P1(Stopwatch)'!UL3:UL41,"3. Missing baseline")+COUNTIF([3]P1_P2_P3_Automation!CAS3:CAS17,"3. Missing baseline")</f>
        <v>#VALUE!</v>
      </c>
      <c r="BK6" s="1555" t="e">
        <f>COUNTIF('[3]P2(Stopwatch)'!TB3:TB30,"3. Missing baseline")+COUNTIF([3]P1_P2_P3_Automation!CAS18:CAS31,"3. Missing baseline")</f>
        <v>#VALUE!</v>
      </c>
      <c r="BL6" s="1556" t="e">
        <f>COUNTIF('[3]P3(Stopwatch)'!VS3:VS23,"3. Missing baseline")+COUNTIF([3]P1_P2_P3_Automation!CAS32:CAS32,"3. Missing baseline")</f>
        <v>#VALUE!</v>
      </c>
      <c r="BM6" s="1555" t="e">
        <f>COUNTIF([3]P0!CVY3:CVY36,"3. Missing baseline")+COUNTIF('[3]P0 Pisco &amp; Barolo'!CP5:CP24,"3. Missing baseline")+COUNTIF('[3]Canvas and Structured '!BV4:BV11,"3. Missing baseline")</f>
        <v>#VALUE!</v>
      </c>
      <c r="BN6" s="1555" t="e">
        <f>COUNTIF('[3]P1(Stopwatch)'!UP3:UP41,"3. Missing baseline")+COUNTIF([3]P1_P2_P3_Automation!CAW3:CAW17,"3. Missing baseline")</f>
        <v>#VALUE!</v>
      </c>
      <c r="BO6" s="1555" t="e">
        <f>COUNTIF('[3]P2(Stopwatch)'!TF3:TF30,"3. Missing baseline")+COUNTIF([3]P1_P2_P3_Automation!CAW18:CAW31,"3. Missing baseline")</f>
        <v>#VALUE!</v>
      </c>
      <c r="BP6" s="1556" t="e">
        <f>COUNTIF('[3]P3(Stopwatch)'!VW3:VW23,"3. Missing baseline")+COUNTIF([3]P1_P2_P3_Automation!CAW32:CAW32,"3. Missing baseline")</f>
        <v>#VALUE!</v>
      </c>
      <c r="BQ6" s="1555" t="e">
        <f>COUNTIF([3]P0_Seabreeze!BU3:BU65,"3. Missing baseline ")</f>
        <v>#VALUE!</v>
      </c>
      <c r="BR6" s="1555" t="e">
        <f>COUNTIF('[3]P1(Stopwatch)'!UT3:UT41,"3. Missing baseline")+COUNTIF([3]P1_P2_P3_Automation!CBA3:CBA17,"3. Missing baseline")</f>
        <v>#VALUE!</v>
      </c>
      <c r="BS6" s="1555" t="e">
        <f>COUNTIF('[3]P2(Stopwatch)'!TJ3:TJ30,"3. Missing baseline")+COUNTIF([3]P1_P2_P3_Automation!CBA18:CBA31,"3. Missing baseline")</f>
        <v>#VALUE!</v>
      </c>
      <c r="BT6" s="1556" t="e">
        <f>COUNTIF('[3]P3(Stopwatch)'!WA3:WA23,"3. Missing baseline")+COUNTIF([3]P1_P2_P3_Automation!CBA32:CBA32,"3. Missing baseline")</f>
        <v>#VALUE!</v>
      </c>
      <c r="BU6" s="44"/>
    </row>
    <row r="7" spans="1:73" ht="15" thickBot="1" x14ac:dyDescent="0.4">
      <c r="A7" s="152" t="s">
        <v>25</v>
      </c>
      <c r="B7" s="149">
        <f>COUNTIF('P0_All Devices'!DRL3:DRL36,"4.Blocker/Not Executed")</f>
        <v>0</v>
      </c>
      <c r="C7" s="149">
        <f>COUNTIF('P1(Stopwatch)'!ACE3:ACE7,"4.Blocker/Not Executed")+COUNTIF(P1_P2_P3_Automation!CAJ3:CAJ15,"4.Blocker/Not Executed")</f>
        <v>3</v>
      </c>
      <c r="D7" s="149">
        <f>COUNTIF('P2(Stopwatch)'!AAN3:AAN18,"4.Blocker/Not Executed")+COUNTIF(P1_P2_P3_Automation!CAJ18:CAJ31,"4.Blocker/Not Executed")</f>
        <v>1</v>
      </c>
      <c r="E7" s="149">
        <f>COUNTIF('P3(Stopwatch)'!ABK3:ABK12,"4.Blocker/Not Executed")+COUNTIF(P1_P2_P3_Automation!CAJ32:CAJ32,"4.Blocker/Not Executed")</f>
        <v>1</v>
      </c>
      <c r="F7" s="97">
        <f>COUNTIF('One time execution_Milestone'!BT4:BT64,"4.Blocker/Not Executed")</f>
        <v>0</v>
      </c>
      <c r="G7" s="809">
        <f>COUNTIF('P0_All Devices'!DRM3:DRM36,"4.Blocker/Not Executed")</f>
        <v>0</v>
      </c>
      <c r="H7" s="810">
        <f>COUNTIF('P1(Stopwatch)'!ACF3:ACF7,"4.Blocker/Not Executed")+COUNTIF(P1_P2_P3_Automation!CAK3:CAK11,"4.Blocker/Not Executed")</f>
        <v>0</v>
      </c>
      <c r="I7" s="810">
        <f>COUNTIF('P2(Stopwatch)'!AAO3:AAO14,"4.Blocker/Not Executed")+COUNTIF(P1_P2_P3_Automation!CAK18:CAK31,"4.Blocker/Not Executed")</f>
        <v>9</v>
      </c>
      <c r="J7" s="810">
        <f>COUNTIF('P3(Stopwatch)'!ABL3:ABL3,"4.Blocker/Not Executed")+COUNTIF(P1_P2_P3_Automation!CAK32:CAK32,"4.Blocker/Not Executed")</f>
        <v>0</v>
      </c>
      <c r="K7" s="97">
        <f>COUNTIF('One time execution_Milestone'!BW4:BW64,"4.Blocker/Not Executed")</f>
        <v>0</v>
      </c>
      <c r="L7" s="700">
        <f>COUNTIF('P0_All Devices'!DRN3:DRN36,"4.Blocker/Not Executed")</f>
        <v>0</v>
      </c>
      <c r="M7" s="149">
        <f>COUNTIF('P1(Stopwatch)'!ACG3:ACG7,"4.Blocker/Not Executed")+COUNTIF(P1_P2_P3_Automation!CAL3:CAL15,"4.Blocker/Not Executed")</f>
        <v>3</v>
      </c>
      <c r="N7" s="149">
        <f>COUNTIF('P2(Stopwatch)'!AAP3:AAP18,"4.Blocker/Not Executed")+COUNTIF(P1_P2_P3_Automation!CAL18:CAL31,"4.Blocker/Not Executed")</f>
        <v>8</v>
      </c>
      <c r="O7" s="149">
        <f>COUNTIF('P3(Stopwatch)'!ABM3:ABM12,"4.Blocker/Not Executed")+COUNTIF(P1_P2_P3_Automation!CAL32:CAL32,"4.Blocker/Not Executed")</f>
        <v>5</v>
      </c>
      <c r="P7" s="712">
        <f>COUNTIF('One time execution_Milestone'!BV4:BV64,"4.Blocker/Not Executed")</f>
        <v>0</v>
      </c>
      <c r="Q7" s="700">
        <f>COUNTIF('P0_All Devices'!DRO3:DRO36,"4.Blocker/Not Executed")</f>
        <v>0</v>
      </c>
      <c r="R7" s="149">
        <f>COUNTIF('P1(Stopwatch)'!ACH3:ACH7,"4.Blocker/Not Executed")+COUNTIF(P1_P2_P3_Automation!CAM3:CAM15,"4.Blocker/Not Executed")</f>
        <v>3</v>
      </c>
      <c r="S7" s="149">
        <f>COUNTIF('P2(Stopwatch)'!AAQ3:AAQ18,"4.Blocker/Not Executed")+COUNTIF(P1_P2_P3_Automation!CAM18:CAM31,"4.Blocker/Not Executed")</f>
        <v>1</v>
      </c>
      <c r="T7" s="149">
        <f>COUNTIF('P3(Stopwatch)'!ABN3:ABN12,"4.Blocker/Not Executed")+COUNTIF(P1_P2_P3_Automation!CAM32:CAM32,"4.Blocker/Not Executed")</f>
        <v>1</v>
      </c>
      <c r="U7" s="101">
        <f>COUNTIF('One time execution_Milestone'!BW4:BW64,"4.Blocker/Not Executed")</f>
        <v>0</v>
      </c>
      <c r="V7" s="700">
        <f>COUNTIF('P0_All Devices'!DRP3:DRP36,"4.Blocker/Not Executed")</f>
        <v>0</v>
      </c>
      <c r="W7" s="149">
        <f>COUNTIF('P1(Stopwatch)'!ACI3:ACI7,"4.Blocker/Not Executed")+COUNTIF(P1_P2_P3_Automation!CAN3:CAN15,"4.Blocker/Not Executed")</f>
        <v>3</v>
      </c>
      <c r="X7" s="149">
        <f>COUNTIF('P2(Stopwatch)'!AAR3:AAR18,"4.Blocker/Not Executed")+COUNTIF(P1_P2_P3_Automation!CAN18:CAN31,"4.Blocker/Not Executed")</f>
        <v>1</v>
      </c>
      <c r="Y7" s="149">
        <f>COUNTIF('P3(Stopwatch)'!ABO3:ABO12,"4.Blocker/Not Executed")+COUNTIF(P1_P2_P3_Automation!CAN32:CAN32,"4.Blocker/Not Executed")</f>
        <v>0</v>
      </c>
      <c r="Z7" s="101">
        <f>COUNTIF('One time execution_Milestone'!BX4:BX64,"4.Blocker/Not Executed")</f>
        <v>0</v>
      </c>
      <c r="AA7" s="700">
        <f>COUNTIF('P0_All Devices'!DRQ3:DRQ36,"4.Blocker/Not Executed")</f>
        <v>0</v>
      </c>
      <c r="AB7" s="149">
        <f>COUNTIF('P1(Stopwatch)'!ACJ3:ACJ7,"4.Blocker/Not Executed")+COUNTIF(P1_P2_P3_Automation!CAO3:CAO15,"4.Blocker/Not Executed")</f>
        <v>0</v>
      </c>
      <c r="AC7" s="149">
        <f>COUNTIF('P2(Stopwatch)'!AAS3:AAS18,"4.Blocker/Not Executed")+COUNTIF(P1_P2_P3_Automation!CAO18:CAO31,"4.Blocker/Not Executed")</f>
        <v>3</v>
      </c>
      <c r="AD7" s="149">
        <f>COUNTIF('P3(Stopwatch)'!ABP3:ABP12,"4.Blocker/Not Executed")+COUNTIF(P1_P2_P3_Automation!CAO32:CAO32,"4.Blocker/Not Executed")</f>
        <v>1</v>
      </c>
      <c r="AE7" s="101">
        <f>COUNTIF('One time execution_Milestone'!BY4:BY64,"4.Blocker/Not Executed")</f>
        <v>0</v>
      </c>
      <c r="AF7" s="700">
        <f>COUNTIF('P0_All Devices'!DRR3:DRR36,"4.Blocker/Not Executed")</f>
        <v>0</v>
      </c>
      <c r="AG7" s="149">
        <f>COUNTIF('P1(Stopwatch)'!ACK3:ACK7,"4.Blocker/Not Executed")+COUNTIF(P1_P2_P3_Automation!CAP3:CAP15,"4.Blocker/Not Executed")</f>
        <v>0</v>
      </c>
      <c r="AH7" s="149">
        <f>COUNTIF('P2(Stopwatch)'!AAT3:AAT18,"4.Blocker/Not Executed")+COUNTIF(P1_P2_P3_Automation!CAP18:CAP31,"4.Blocker/Not Executed")</f>
        <v>0</v>
      </c>
      <c r="AI7" s="149">
        <f>COUNTIF('P3(Stopwatch)'!ABQ3:ABQ12,"4.Blocker/Not Executed")+COUNTIF(P1_P2_P3_Automation!CAP32:CAP32,"4.Blocker/Not Executed")</f>
        <v>1</v>
      </c>
      <c r="AJ7" s="712">
        <f>COUNTIF('One time execution_Milestone'!BZ4:BZ64,"4.Blocker/Not Executed")</f>
        <v>6</v>
      </c>
      <c r="AK7" s="149">
        <f>COUNTIF('P0_All Devices'!DRS3:DRS36,"4.Blocker/Not Executed")</f>
        <v>0</v>
      </c>
      <c r="AL7" s="149">
        <f>COUNTIF('P1(Stopwatch)'!ACL3:ACL7,"4.Blocker/Not Executed")+COUNTIF(P1_P2_P3_Automation!CAQ3:CAQ15,"4.Blocker/Not Executed")</f>
        <v>0</v>
      </c>
      <c r="AM7" s="149">
        <f>COUNTIF('P2(Stopwatch)'!AAU3:AAU18,"4.Blocker/Not Executed")+COUNTIF(P1_P2_P3_Automation!CAY18:CAY31,"4.Blocker/Not Executed")</f>
        <v>3</v>
      </c>
      <c r="AN7" s="149">
        <f>COUNTIF('P3(Stopwatch)'!ABR3:ABR12,"4.Blocker/Not Executed")+COUNTIF(P1_P2_P3_Automation!CAY32:CAY32,"4.Blocker/Not Executed")</f>
        <v>0</v>
      </c>
      <c r="AO7" s="101">
        <f>COUNTIF('One time execution_Milestone'!CA4:CA64,"4.Blocker/Not Executed")</f>
        <v>0</v>
      </c>
      <c r="AP7" s="149">
        <f>COUNTIF('P0_All Devices'!DRT3:DRT36,"4.Blocker/Not Executed")</f>
        <v>0</v>
      </c>
      <c r="AQ7" s="149">
        <f>COUNTIF('P1(Stopwatch)'!ACN3:ACN7,"4.Blocker/Not Executed")+COUNTIF(P1_P2_P3_Automation!CAR3:CAR15,"4.Blocker/Not Executed")</f>
        <v>0</v>
      </c>
      <c r="AR7" s="149">
        <f>COUNTIF('P2(Stopwatch)'!AAV3:AAV18,"4.Blocker/Not Executed")+COUNTIF(P1_P2_P3_Automation!CAR18:CAR31,"4.Blocker/Not Executed")</f>
        <v>4</v>
      </c>
      <c r="AS7" s="149">
        <f>COUNTIF('P3(Stopwatch)'!ABS3:ABS12,"4.Blocker/Not Executed")+COUNTIF(P1_P2_P3_Automation!CAR32:CAR32,"4.Blocker/Not Executed")</f>
        <v>1</v>
      </c>
      <c r="AT7" s="101">
        <f>COUNTIF('One time execution_Milestone'!CF4:CF64,"4.Blocker/Not Executed")</f>
        <v>0</v>
      </c>
      <c r="AU7" s="149">
        <f>COUNTIF('P0_All Devices'!DRU3:DRU36,"4.Blocker/Not Executed")</f>
        <v>0</v>
      </c>
      <c r="AV7" s="97">
        <f>COUNTIF('P1(Stopwatch)'!ACO3:ACO8,"4.Blocker/Not Executed")+COUNTIF(P1_P2_P3_Automation!CAW3:CAW15,"4.Blocker/Not Executed")</f>
        <v>0</v>
      </c>
      <c r="AW7" s="149">
        <f>COUNTIF('P2(Stopwatch)'!AAW3:AAW18,"4.Blocker/Not Executed")+COUNTIF(P1_P2_P3_Automation!CAS18:CAS31,"4.Blocker/Not Executed")</f>
        <v>4</v>
      </c>
      <c r="AX7" s="1127">
        <f>COUNTIF('P3(Stopwatch)'!ABT3:ABT12,"4.Blocker/Not Executed")+COUNTIF(P1_P2_P3_Automation!CAS32:CAS32,"4.Blocker/Not Executed")</f>
        <v>1</v>
      </c>
      <c r="AY7" s="101">
        <f>COUNTIF('One time execution_Milestone'!CK4:CK64,"4.Blocker/Not Executed")</f>
        <v>0</v>
      </c>
      <c r="AZ7" s="149">
        <f>COUNTIF('P0_All Devices'!DRV3:DRV36,"4.Blocker/Not Executed")</f>
        <v>0</v>
      </c>
      <c r="BA7" s="149">
        <f>COUNTIF('P1(Stopwatch)'!ACP3:ACP7,"4.Blocker/Not Executed")+COUNTIF(P1_P2_P3_Automation!CAT3:CAT17,"4.Blocker/Not Executed")</f>
        <v>2</v>
      </c>
      <c r="BB7" s="149">
        <f>COUNTIF('P2(Stopwatch)'!AAX3:AAX18,"4.Blocker/Not Executed")+COUNTIF(P1_P2_P3_Automation!CAT18:CAT31,"4.Blocker/Not Executed")</f>
        <v>8</v>
      </c>
      <c r="BC7" s="149">
        <f>COUNTIF('P3(Stopwatch)'!ABU3:ABU12,"4.Blocker/Not Executed")+COUNTIF(P1_P2_P3_Automation!CAT32:CAT32,"4.Blocker/Not Executed")</f>
        <v>0</v>
      </c>
      <c r="BD7" s="101">
        <f>COUNTIF('One time execution_Milestone'!CP4:CP64,"4.Blocker/Not Executed")</f>
        <v>0</v>
      </c>
      <c r="BE7" s="1557" t="e">
        <f>COUNTIF([3]P0!CVW3:CVW36,"4.Blocker/Not Executed")</f>
        <v>#VALUE!</v>
      </c>
      <c r="BF7" s="1557" t="e">
        <f>COUNTIF('[3]P1(Stopwatch)'!UH3:UH41,"4.Blocker/Not Executed")+COUNTIF([3]P1_P2_P3_Automation!CAO3:CAO17,"4.Blocker/Not Executed")</f>
        <v>#VALUE!</v>
      </c>
      <c r="BG7" s="1557" t="e">
        <f>COUNTIF('[3]P2(Stopwatch)'!SX3:SX30,"4.Blocker/Not Executed")+COUNTIF([3]P1_P2_P3_Automation!CAO18:CAO31,"4.Blocker/Not Executed")</f>
        <v>#VALUE!</v>
      </c>
      <c r="BH7" s="1558" t="e">
        <f>COUNTIF('[3]P3(Stopwatch)'!VO3:VO23,"4.Blocker/Not Executed")+COUNTIF([3]P1_P2_P3_Automation!CAO32:CAO32,"4.Blocker/Not Executed")</f>
        <v>#VALUE!</v>
      </c>
      <c r="BI7" s="1557" t="e">
        <f>COUNTIF([3]P0!CVX3:CVX36,"4.Blocker/Not Executed")</f>
        <v>#VALUE!</v>
      </c>
      <c r="BJ7" s="1557" t="e">
        <f>COUNTIF('[3]P1(Stopwatch)'!UL3:UL41,"4.Blocker/Not Executed")+COUNTIF([3]P1_P2_P3_Automation!CAS3:CAS17,"4.Blocker/Not Executed")</f>
        <v>#VALUE!</v>
      </c>
      <c r="BK7" s="1557" t="e">
        <f>COUNTIF('[3]P2(Stopwatch)'!TB3:TB30,"4.Blocker/Not Executed")+COUNTIF([3]P1_P2_P3_Automation!CAS18:CAS31,"4.Blocker/Not Executed")</f>
        <v>#VALUE!</v>
      </c>
      <c r="BL7" s="1558" t="e">
        <f>COUNTIF('[3]P3(Stopwatch)'!VS3:VS23,"4.Blocker/Not Executed")+COUNTIF([3]P1_P2_P3_Automation!CAS32:CAS32,"4.Blocker/Not Executed")</f>
        <v>#VALUE!</v>
      </c>
      <c r="BM7" s="1557" t="e">
        <f>COUNTIF([3]P0!CVY3:CVY36,"4.Blocker/Not Executed")+COUNTIF('[3]P0 Pisco &amp; Barolo'!CP5:CP24,"4.Blocker/Not Executed")+COUNTIF('[3]Canvas and Structured '!BV4:BV11,"4.Blocker/Not Executed")</f>
        <v>#VALUE!</v>
      </c>
      <c r="BN7" s="1557" t="e">
        <f>COUNTIF('[3]P1(Stopwatch)'!UP3:UP41,"4.Blocker/Not Executed")+COUNTIF([3]P1_P2_P3_Automation!CAW3:CAW17,"4.Blocker/Not Executed")</f>
        <v>#VALUE!</v>
      </c>
      <c r="BO7" s="1557" t="e">
        <f>COUNTIF('[3]P2(Stopwatch)'!TF3:TF30,"4.Blocker/Not Executed")+COUNTIF([3]P1_P2_P3_Automation!CAW18:CAW31,"4.Blocker/Not Executed")</f>
        <v>#VALUE!</v>
      </c>
      <c r="BP7" s="1558" t="e">
        <f>COUNTIF('[3]P3(Stopwatch)'!VW3:VW23,"4.Blocker/Not Executed")+COUNTIF([3]P1_P2_P3_Automation!CAW32:CAW32,"4.Blocker/Not Executed")</f>
        <v>#VALUE!</v>
      </c>
      <c r="BQ7" s="1557" t="e">
        <f>COUNTIF([3]P0_Seabreeze!BU3:BU65,"4.Blocker/Not Executed")</f>
        <v>#VALUE!</v>
      </c>
      <c r="BR7" s="1557" t="e">
        <f>COUNTIF('[3]P1(Stopwatch)'!UT3:UT41,"4.Blocker/Not Executed")+COUNTIF([3]P1_P2_P3_Automation!CBA3:CBA17,"4.Blocker/Not Executed")</f>
        <v>#VALUE!</v>
      </c>
      <c r="BS7" s="1557" t="e">
        <f>COUNTIF('[3]P2(Stopwatch)'!TJ3:TJ30,"4.Blocker/Not Executed")+COUNTIF([3]P1_P2_P3_Automation!CBA18:CBA31,"4.Blocker/Not Executed")</f>
        <v>#VALUE!</v>
      </c>
      <c r="BT7" s="1558" t="e">
        <f>COUNTIF('[3]P3(Stopwatch)'!WA3:WA23,"4.Blocker/Not Executed")+COUNTIF([3]P1_P2_P3_Automation!CBA32:CBA32,"4.Blocker/Not Executed")</f>
        <v>#VALUE!</v>
      </c>
      <c r="BU7" s="44"/>
    </row>
    <row r="8" spans="1:73" ht="15" thickBot="1" x14ac:dyDescent="0.4">
      <c r="A8" s="150" t="s">
        <v>26</v>
      </c>
      <c r="B8" s="150">
        <f>SUM(B4:B7)</f>
        <v>34</v>
      </c>
      <c r="C8" s="864">
        <f>SUM(C4:C7)</f>
        <v>18</v>
      </c>
      <c r="D8" s="150">
        <f>SUM(D4:D7)</f>
        <v>30</v>
      </c>
      <c r="E8" s="145">
        <f>SUM(E4:E7)</f>
        <v>11</v>
      </c>
      <c r="F8" s="31">
        <f>SUM(F4:F7)</f>
        <v>55</v>
      </c>
      <c r="G8" s="801">
        <f t="shared" ref="G8:T8" si="0">SUM(G4:G7)</f>
        <v>34</v>
      </c>
      <c r="H8" s="802">
        <f t="shared" si="0"/>
        <v>14</v>
      </c>
      <c r="I8" s="802">
        <f t="shared" si="0"/>
        <v>26</v>
      </c>
      <c r="J8" s="802">
        <f t="shared" si="0"/>
        <v>2</v>
      </c>
      <c r="K8" s="31">
        <f>SUM(K4:K7)</f>
        <v>49</v>
      </c>
      <c r="L8" s="705">
        <f t="shared" si="0"/>
        <v>34</v>
      </c>
      <c r="M8" s="150">
        <f t="shared" si="0"/>
        <v>18</v>
      </c>
      <c r="N8" s="702">
        <f t="shared" si="0"/>
        <v>30</v>
      </c>
      <c r="O8" s="150">
        <f t="shared" si="0"/>
        <v>11</v>
      </c>
      <c r="P8" s="713">
        <f>SUM(P4:P7)</f>
        <v>49</v>
      </c>
      <c r="Q8" s="705">
        <f t="shared" si="0"/>
        <v>34</v>
      </c>
      <c r="R8" s="150">
        <f t="shared" si="0"/>
        <v>18</v>
      </c>
      <c r="S8" s="150">
        <f t="shared" si="0"/>
        <v>30</v>
      </c>
      <c r="T8" s="145">
        <f t="shared" si="0"/>
        <v>11</v>
      </c>
      <c r="U8" s="24">
        <f t="shared" ref="U8:AN8" si="1">SUM(U4:U7)</f>
        <v>55</v>
      </c>
      <c r="V8" s="705">
        <f t="shared" si="1"/>
        <v>34</v>
      </c>
      <c r="W8" s="150">
        <f t="shared" si="1"/>
        <v>18</v>
      </c>
      <c r="X8" s="702">
        <f t="shared" si="1"/>
        <v>30</v>
      </c>
      <c r="Y8" s="150">
        <f t="shared" si="1"/>
        <v>11</v>
      </c>
      <c r="Z8" s="24">
        <f t="shared" si="1"/>
        <v>61</v>
      </c>
      <c r="AA8" s="705">
        <f t="shared" si="1"/>
        <v>34</v>
      </c>
      <c r="AB8" s="150">
        <f t="shared" si="1"/>
        <v>15</v>
      </c>
      <c r="AC8" s="702">
        <f t="shared" si="1"/>
        <v>29</v>
      </c>
      <c r="AD8" s="150">
        <f t="shared" si="1"/>
        <v>11</v>
      </c>
      <c r="AE8" s="24">
        <f t="shared" si="1"/>
        <v>55</v>
      </c>
      <c r="AF8" s="705">
        <f t="shared" si="1"/>
        <v>34</v>
      </c>
      <c r="AG8" s="150">
        <f t="shared" si="1"/>
        <v>23</v>
      </c>
      <c r="AH8" s="702">
        <f t="shared" si="1"/>
        <v>30</v>
      </c>
      <c r="AI8" s="150">
        <f t="shared" si="1"/>
        <v>11</v>
      </c>
      <c r="AJ8" s="713">
        <f t="shared" si="1"/>
        <v>61</v>
      </c>
      <c r="AK8" s="150">
        <f t="shared" si="1"/>
        <v>34</v>
      </c>
      <c r="AL8" s="702">
        <f t="shared" si="1"/>
        <v>18</v>
      </c>
      <c r="AM8" s="150">
        <f t="shared" si="1"/>
        <v>30</v>
      </c>
      <c r="AN8" s="145">
        <f t="shared" si="1"/>
        <v>11</v>
      </c>
      <c r="AO8" s="24">
        <f t="shared" ref="AO8:BD8" si="2">SUM(AO4:AO7)</f>
        <v>61</v>
      </c>
      <c r="AP8" s="150">
        <f t="shared" si="2"/>
        <v>34</v>
      </c>
      <c r="AQ8" s="702">
        <f t="shared" si="2"/>
        <v>15</v>
      </c>
      <c r="AR8" s="150">
        <f t="shared" si="2"/>
        <v>30</v>
      </c>
      <c r="AS8" s="145">
        <f t="shared" si="2"/>
        <v>11</v>
      </c>
      <c r="AT8" s="24">
        <f t="shared" si="2"/>
        <v>0</v>
      </c>
      <c r="AU8" s="150">
        <f t="shared" si="2"/>
        <v>34</v>
      </c>
      <c r="AV8" s="702">
        <f t="shared" si="2"/>
        <v>18</v>
      </c>
      <c r="AW8" s="150">
        <f t="shared" si="2"/>
        <v>30</v>
      </c>
      <c r="AX8" s="145">
        <f t="shared" si="2"/>
        <v>11</v>
      </c>
      <c r="AY8" s="24">
        <f t="shared" si="2"/>
        <v>0</v>
      </c>
      <c r="AZ8" s="150">
        <f t="shared" si="2"/>
        <v>34</v>
      </c>
      <c r="BA8" s="702">
        <f t="shared" si="2"/>
        <v>20</v>
      </c>
      <c r="BB8" s="150">
        <f t="shared" si="2"/>
        <v>30</v>
      </c>
      <c r="BC8" s="145">
        <f t="shared" si="2"/>
        <v>11</v>
      </c>
      <c r="BD8" s="24">
        <f t="shared" si="2"/>
        <v>0</v>
      </c>
      <c r="BE8" s="1559" t="e">
        <f>SUM(BE4:BE7)</f>
        <v>#VALUE!</v>
      </c>
      <c r="BF8" s="1560" t="e">
        <f>SUM(BF4:BF7)</f>
        <v>#VALUE!</v>
      </c>
      <c r="BG8" s="1559" t="e">
        <f>SUM(BG4:BG7)</f>
        <v>#VALUE!</v>
      </c>
      <c r="BH8" s="1559" t="e">
        <f>SUM(BH4:BH7)</f>
        <v>#VALUE!</v>
      </c>
      <c r="BI8" s="1559" t="e">
        <f>SUM(BI4:BI7)</f>
        <v>#VALUE!</v>
      </c>
      <c r="BJ8" s="1560" t="e">
        <f t="shared" ref="BJ8:BP8" si="3">SUM(BJ4:BJ7)</f>
        <v>#VALUE!</v>
      </c>
      <c r="BK8" s="1559" t="e">
        <f t="shared" si="3"/>
        <v>#VALUE!</v>
      </c>
      <c r="BL8" s="1559" t="e">
        <f t="shared" si="3"/>
        <v>#VALUE!</v>
      </c>
      <c r="BM8" s="1559" t="e">
        <f t="shared" si="3"/>
        <v>#VALUE!</v>
      </c>
      <c r="BN8" s="1560" t="e">
        <f t="shared" si="3"/>
        <v>#VALUE!</v>
      </c>
      <c r="BO8" s="1559" t="e">
        <f t="shared" si="3"/>
        <v>#VALUE!</v>
      </c>
      <c r="BP8" s="1559" t="e">
        <f t="shared" si="3"/>
        <v>#VALUE!</v>
      </c>
      <c r="BQ8" s="1559" t="e">
        <f>SUM(BQ4:BQ7)</f>
        <v>#VALUE!</v>
      </c>
      <c r="BR8" s="1560" t="e">
        <f>SUM(BR4:BR7)</f>
        <v>#VALUE!</v>
      </c>
      <c r="BS8" s="1559" t="e">
        <f>SUM(BS4:BS7)</f>
        <v>#VALUE!</v>
      </c>
      <c r="BT8" s="1559" t="e">
        <f>SUM(BT4:BT7)</f>
        <v>#VALUE!</v>
      </c>
      <c r="BU8" s="45"/>
    </row>
    <row r="9" spans="1:73" x14ac:dyDescent="0.35">
      <c r="AL9" s="30"/>
      <c r="AN9" s="30"/>
    </row>
  </sheetData>
  <mergeCells count="15">
    <mergeCell ref="BE2:BH2"/>
    <mergeCell ref="BI2:BL2"/>
    <mergeCell ref="BM2:BP2"/>
    <mergeCell ref="BQ2:BT2"/>
    <mergeCell ref="AZ2:BD2"/>
    <mergeCell ref="AU2:AY2"/>
    <mergeCell ref="B2:F2"/>
    <mergeCell ref="G2:K2"/>
    <mergeCell ref="L2:P2"/>
    <mergeCell ref="Q2:U2"/>
    <mergeCell ref="AP2:AT2"/>
    <mergeCell ref="AF2:AJ2"/>
    <mergeCell ref="AK2:AO2"/>
    <mergeCell ref="V2:Z2"/>
    <mergeCell ref="AA2:AE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DWF37"/>
  <sheetViews>
    <sheetView topLeftCell="I1" zoomScaleNormal="100" workbookViewId="0">
      <pane xSplit="1" topLeftCell="J1" activePane="topRight" state="frozen"/>
      <selection activeCell="I1" sqref="I1"/>
      <selection pane="topRight" activeCell="J8" sqref="J8"/>
    </sheetView>
  </sheetViews>
  <sheetFormatPr defaultColWidth="11.453125" defaultRowHeight="14.5" x14ac:dyDescent="0.35"/>
  <cols>
    <col min="1" max="1" width="6.54296875" style="29" customWidth="1"/>
    <col min="2" max="3" width="11.453125" style="60"/>
    <col min="4" max="4" width="17.453125" style="29" bestFit="1" customWidth="1"/>
    <col min="5" max="5" width="19.453125" style="29" hidden="1" customWidth="1"/>
    <col min="6" max="6" width="47.453125" style="29" customWidth="1"/>
    <col min="7" max="7" width="39.453125" style="29" hidden="1" customWidth="1"/>
    <col min="8" max="8" width="18.453125" style="29" hidden="1" customWidth="1"/>
    <col min="9" max="9" width="41.453125" style="29" customWidth="1"/>
    <col min="10" max="10" width="46.54296875" style="110" bestFit="1" customWidth="1"/>
    <col min="11" max="11" width="16.453125" style="110" hidden="1" customWidth="1"/>
    <col min="12" max="16" width="16.54296875" style="110" hidden="1" customWidth="1"/>
    <col min="17" max="17" width="18.453125" style="110" hidden="1" customWidth="1"/>
    <col min="18" max="18" width="12.54296875" style="110" hidden="1" customWidth="1"/>
    <col min="19" max="19" width="16.453125" style="110" hidden="1" customWidth="1"/>
    <col min="20" max="20" width="14.453125" style="4" hidden="1" customWidth="1"/>
    <col min="21" max="28" width="18.54296875" style="4" hidden="1" customWidth="1"/>
    <col min="29" max="29" width="11.453125" style="4" hidden="1" customWidth="1"/>
    <col min="30" max="30" width="14.453125" style="4" hidden="1" customWidth="1"/>
    <col min="31" max="43" width="18.54296875" style="4" hidden="1" customWidth="1"/>
    <col min="44" max="44" width="20.54296875" style="4" hidden="1" customWidth="1"/>
    <col min="45" max="45" width="14.453125" style="4" hidden="1" customWidth="1"/>
    <col min="46" max="53" width="18.54296875" style="4" hidden="1" customWidth="1"/>
    <col min="54" max="54" width="13.54296875" style="4" hidden="1" customWidth="1"/>
    <col min="55" max="55" width="18.54296875" style="4" hidden="1" customWidth="1"/>
    <col min="56" max="56" width="27.453125" style="4" hidden="1" customWidth="1"/>
    <col min="57" max="57" width="14.453125" style="4" hidden="1" customWidth="1"/>
    <col min="58" max="58" width="23.453125" style="4" hidden="1" customWidth="1"/>
    <col min="59" max="59" width="29.54296875" style="4" hidden="1" customWidth="1"/>
    <col min="60" max="69" width="18.54296875" style="4" hidden="1" customWidth="1"/>
    <col min="70" max="70" width="16" style="4" hidden="1" customWidth="1"/>
    <col min="71" max="71" width="18.54296875" style="4" hidden="1" customWidth="1"/>
    <col min="72" max="74" width="13.453125" style="4" hidden="1" customWidth="1"/>
    <col min="75" max="75" width="13.54296875" style="4" hidden="1" customWidth="1"/>
    <col min="76" max="78" width="17.54296875" style="4" hidden="1" customWidth="1"/>
    <col min="79" max="82" width="13.453125" style="4" hidden="1" customWidth="1"/>
    <col min="83" max="83" width="18.54296875" style="4" hidden="1" customWidth="1"/>
    <col min="84" max="84" width="14.453125" style="4" hidden="1" customWidth="1"/>
    <col min="85" max="85" width="17.54296875" style="4" hidden="1" customWidth="1"/>
    <col min="86" max="86" width="13.54296875" style="4" hidden="1" customWidth="1"/>
    <col min="87" max="89" width="17.54296875" style="4" hidden="1" customWidth="1"/>
    <col min="90" max="90" width="13.54296875" style="4" hidden="1" customWidth="1"/>
    <col min="91" max="92" width="17.54296875" style="4" hidden="1" customWidth="1"/>
    <col min="93" max="93" width="13.453125" style="4" hidden="1" customWidth="1"/>
    <col min="94" max="94" width="18.54296875" style="4" hidden="1" customWidth="1"/>
    <col min="95" max="95" width="14.453125" style="4" hidden="1" customWidth="1"/>
    <col min="96" max="98" width="13.453125" style="4" hidden="1" customWidth="1"/>
    <col min="99" max="99" width="13.54296875" style="4" hidden="1" customWidth="1"/>
    <col min="100" max="104" width="13.453125" style="4" hidden="1" customWidth="1"/>
    <col min="105" max="105" width="16.54296875" style="4" hidden="1" customWidth="1"/>
    <col min="106" max="106" width="14.453125" style="4" hidden="1" customWidth="1"/>
    <col min="107" max="116" width="13.54296875" style="4" hidden="1" customWidth="1"/>
    <col min="117" max="117" width="11.453125" style="4" hidden="1" customWidth="1"/>
    <col min="118" max="118" width="14.453125" style="4" hidden="1" customWidth="1"/>
    <col min="119" max="120" width="13.453125" style="4" hidden="1" customWidth="1"/>
    <col min="121" max="122" width="14.453125" style="4" hidden="1" customWidth="1"/>
    <col min="123" max="123" width="18.453125" style="4" hidden="1" customWidth="1"/>
    <col min="124" max="129" width="16.54296875" style="4" hidden="1" customWidth="1"/>
    <col min="130" max="130" width="14.54296875" style="4" hidden="1" customWidth="1"/>
    <col min="131" max="131" width="14.453125" style="4" hidden="1" customWidth="1"/>
    <col min="132" max="141" width="16.54296875" style="4" hidden="1" customWidth="1"/>
    <col min="142" max="142" width="14.54296875" style="4" hidden="1" customWidth="1"/>
    <col min="143" max="152" width="14.453125" style="4" hidden="1" customWidth="1"/>
    <col min="153" max="153" width="14.54296875" style="4" hidden="1" customWidth="1"/>
    <col min="154" max="166" width="14.453125" style="4" hidden="1" customWidth="1"/>
    <col min="167" max="167" width="14.54296875" style="4" hidden="1" customWidth="1"/>
    <col min="168" max="168" width="14.453125" style="4" hidden="1" customWidth="1"/>
    <col min="169" max="169" width="18.54296875" style="4" hidden="1" customWidth="1"/>
    <col min="170" max="170" width="14.453125" style="4" hidden="1" customWidth="1"/>
    <col min="171" max="179" width="18" style="4" hidden="1" customWidth="1"/>
    <col min="180" max="180" width="14.453125" style="4" hidden="1" customWidth="1"/>
    <col min="181" max="182" width="18" style="4" hidden="1" customWidth="1"/>
    <col min="183" max="183" width="17.54296875" style="4" hidden="1" customWidth="1"/>
    <col min="184" max="187" width="18" style="4" hidden="1" customWidth="1"/>
    <col min="188" max="188" width="11.54296875" style="4" hidden="1" customWidth="1"/>
    <col min="189" max="195" width="18" style="4" hidden="1" customWidth="1"/>
    <col min="196" max="196" width="15.54296875" style="4" hidden="1" customWidth="1"/>
    <col min="197" max="197" width="18" style="4" hidden="1" customWidth="1"/>
    <col min="198" max="198" width="15.54296875" style="4" hidden="1" customWidth="1"/>
    <col min="199" max="210" width="18" style="4" hidden="1" customWidth="1"/>
    <col min="211" max="211" width="14.453125" style="4" hidden="1" customWidth="1"/>
    <col min="212" max="215" width="18" style="4" hidden="1" customWidth="1"/>
    <col min="216" max="216" width="15.54296875" style="4" hidden="1" customWidth="1"/>
    <col min="217" max="217" width="14.453125" style="4" hidden="1" customWidth="1"/>
    <col min="218" max="227" width="15.54296875" style="4" hidden="1" customWidth="1"/>
    <col min="228" max="228" width="14.453125" style="4" hidden="1" customWidth="1"/>
    <col min="229" max="229" width="15.54296875" style="4" hidden="1" customWidth="1"/>
    <col min="230" max="230" width="14.453125" style="4" hidden="1" customWidth="1"/>
    <col min="231" max="232" width="15.54296875" style="4" hidden="1" customWidth="1"/>
    <col min="233" max="233" width="14.453125" style="4" hidden="1" customWidth="1"/>
    <col min="234" max="234" width="11.54296875" style="4" hidden="1" customWidth="1"/>
    <col min="235" max="235" width="11" style="4" hidden="1" customWidth="1"/>
    <col min="236" max="236" width="16.453125" style="4" hidden="1" customWidth="1"/>
    <col min="237" max="240" width="16.54296875" style="4" hidden="1" customWidth="1"/>
    <col min="241" max="241" width="18.453125" style="4" hidden="1" customWidth="1"/>
    <col min="242" max="242" width="19.453125" style="4" hidden="1" customWidth="1"/>
    <col min="243" max="243" width="15.54296875" style="4" hidden="1" customWidth="1"/>
    <col min="244" max="250" width="18.54296875" style="4" hidden="1" customWidth="1"/>
    <col min="251" max="251" width="11.453125" style="4" hidden="1" customWidth="1"/>
    <col min="252" max="252" width="15.54296875" style="4" hidden="1" customWidth="1"/>
    <col min="253" max="268" width="18.54296875" style="4" hidden="1" customWidth="1"/>
    <col min="269" max="269" width="20.54296875" style="4" hidden="1" customWidth="1"/>
    <col min="270" max="270" width="15.54296875" style="4" hidden="1" customWidth="1"/>
    <col min="271" max="271" width="13.54296875" style="4" hidden="1" customWidth="1"/>
    <col min="272" max="280" width="18.54296875" style="4" hidden="1" customWidth="1"/>
    <col min="281" max="281" width="22.453125" style="4" hidden="1" customWidth="1"/>
    <col min="282" max="282" width="15.54296875" style="4" hidden="1" customWidth="1"/>
    <col min="283" max="283" width="23.453125" style="4" hidden="1" customWidth="1"/>
    <col min="284" max="284" width="29.54296875" style="4" hidden="1" customWidth="1"/>
    <col min="285" max="294" width="18.54296875" style="4" hidden="1" customWidth="1"/>
    <col min="295" max="295" width="16" style="4" hidden="1" customWidth="1"/>
    <col min="296" max="297" width="13.453125" style="4" hidden="1" customWidth="1"/>
    <col min="298" max="298" width="18.453125" style="4" hidden="1" customWidth="1"/>
    <col min="299" max="301" width="17.54296875" style="4" hidden="1" customWidth="1"/>
    <col min="302" max="304" width="13.453125" style="4" hidden="1" customWidth="1"/>
    <col min="305" max="305" width="18.54296875" style="4" hidden="1" customWidth="1"/>
    <col min="306" max="306" width="15.54296875" style="4" hidden="1" customWidth="1"/>
    <col min="307" max="310" width="17.54296875" style="4" hidden="1" customWidth="1"/>
    <col min="311" max="311" width="13.453125" style="4" hidden="1" customWidth="1"/>
    <col min="312" max="312" width="17.54296875" style="4" hidden="1" customWidth="1"/>
    <col min="313" max="313" width="13.453125" style="4" hidden="1" customWidth="1"/>
    <col min="314" max="314" width="17.54296875" style="4" hidden="1" customWidth="1"/>
    <col min="315" max="315" width="18.54296875" style="4" hidden="1" customWidth="1"/>
    <col min="316" max="316" width="15.54296875" style="4" hidden="1" customWidth="1"/>
    <col min="317" max="323" width="13.453125" style="4" hidden="1" customWidth="1"/>
    <col min="324" max="324" width="16.54296875" style="4" hidden="1" customWidth="1"/>
    <col min="325" max="325" width="15.54296875" style="4" hidden="1" customWidth="1"/>
    <col min="326" max="336" width="13.54296875" style="4" hidden="1" customWidth="1"/>
    <col min="337" max="337" width="12.453125" style="4" hidden="1" customWidth="1"/>
    <col min="338" max="338" width="15.54296875" style="4" hidden="1" customWidth="1"/>
    <col min="339" max="339" width="13.453125" style="4" hidden="1" customWidth="1"/>
    <col min="340" max="341" width="14.453125" style="4" hidden="1" customWidth="1"/>
    <col min="342" max="342" width="11" style="4" hidden="1" customWidth="1"/>
    <col min="343" max="343" width="17.453125" style="4" hidden="1" customWidth="1"/>
    <col min="344" max="347" width="16.54296875" style="4" hidden="1" customWidth="1"/>
    <col min="348" max="348" width="16.453125" style="4" hidden="1" customWidth="1"/>
    <col min="349" max="349" width="19.453125" style="4" hidden="1" customWidth="1"/>
    <col min="350" max="350" width="15.453125" style="4" hidden="1" customWidth="1"/>
    <col min="351" max="358" width="18.54296875" style="4" hidden="1" customWidth="1"/>
    <col min="359" max="359" width="11.453125" style="4" hidden="1" customWidth="1"/>
    <col min="360" max="360" width="15.453125" style="4" hidden="1" customWidth="1"/>
    <col min="361" max="366" width="18.54296875" style="4" hidden="1" customWidth="1"/>
    <col min="367" max="367" width="12.453125" style="4" hidden="1" customWidth="1"/>
    <col min="368" max="369" width="18.54296875" style="4" hidden="1" customWidth="1"/>
    <col min="370" max="370" width="14.453125" style="4" hidden="1" customWidth="1"/>
    <col min="371" max="372" width="18.54296875" style="4" hidden="1" customWidth="1"/>
    <col min="373" max="374" width="18.453125" style="4" hidden="1" customWidth="1"/>
    <col min="375" max="376" width="18.54296875" style="4" hidden="1" customWidth="1"/>
    <col min="377" max="377" width="20.54296875" style="4" hidden="1" customWidth="1"/>
    <col min="378" max="378" width="15.453125" style="4" hidden="1" customWidth="1"/>
    <col min="379" max="388" width="18.54296875" style="4" hidden="1" customWidth="1"/>
    <col min="389" max="389" width="22.453125" style="4" hidden="1" customWidth="1"/>
    <col min="390" max="390" width="15.453125" style="4" hidden="1" customWidth="1"/>
    <col min="391" max="391" width="23.453125" style="4" hidden="1" customWidth="1"/>
    <col min="392" max="392" width="29.54296875" style="4" hidden="1" customWidth="1"/>
    <col min="393" max="396" width="18.54296875" style="4" hidden="1" customWidth="1"/>
    <col min="397" max="397" width="13.54296875" style="4" hidden="1" customWidth="1"/>
    <col min="398" max="398" width="18.54296875" style="4" hidden="1" customWidth="1"/>
    <col min="399" max="400" width="18.453125" style="4" hidden="1" customWidth="1"/>
    <col min="401" max="403" width="18.54296875" style="4" hidden="1" customWidth="1"/>
    <col min="404" max="404" width="16" style="4" hidden="1" customWidth="1"/>
    <col min="405" max="406" width="13.453125" style="4" hidden="1" customWidth="1"/>
    <col min="407" max="410" width="17.54296875" style="4" hidden="1" customWidth="1"/>
    <col min="411" max="414" width="13.453125" style="4" hidden="1" customWidth="1"/>
    <col min="415" max="415" width="18.54296875" style="4" hidden="1" customWidth="1"/>
    <col min="416" max="416" width="15.453125" style="4" hidden="1" customWidth="1"/>
    <col min="417" max="417" width="13.54296875" style="4" hidden="1" customWidth="1"/>
    <col min="418" max="421" width="17.54296875" style="4" hidden="1" customWidth="1"/>
    <col min="422" max="422" width="13.54296875" style="4" hidden="1" customWidth="1"/>
    <col min="423" max="424" width="17.54296875" style="4" hidden="1" customWidth="1"/>
    <col min="425" max="425" width="13.453125" style="4" hidden="1" customWidth="1"/>
    <col min="426" max="426" width="18.54296875" style="4" hidden="1" customWidth="1"/>
    <col min="427" max="427" width="15.453125" style="4" hidden="1" customWidth="1"/>
    <col min="428" max="435" width="13.453125" style="4" hidden="1" customWidth="1"/>
    <col min="436" max="436" width="16.54296875" style="4" hidden="1" customWidth="1"/>
    <col min="437" max="437" width="15.453125" style="4" hidden="1" customWidth="1"/>
    <col min="438" max="448" width="13.54296875" style="4" hidden="1" customWidth="1"/>
    <col min="449" max="449" width="12.453125" style="4" hidden="1" customWidth="1"/>
    <col min="450" max="450" width="15.453125" style="4" hidden="1" customWidth="1"/>
    <col min="451" max="451" width="13.453125" style="4" hidden="1" customWidth="1"/>
    <col min="452" max="453" width="14.453125" style="4" hidden="1" customWidth="1"/>
    <col min="454" max="454" width="21.453125" style="4" hidden="1" customWidth="1"/>
    <col min="455" max="455" width="22.54296875" style="4" hidden="1" customWidth="1"/>
    <col min="456" max="461" width="16.54296875" style="4" hidden="1" customWidth="1"/>
    <col min="462" max="462" width="14.54296875" style="4" hidden="1" customWidth="1"/>
    <col min="463" max="463" width="15.453125" style="4" hidden="1" customWidth="1"/>
    <col min="464" max="466" width="16.54296875" style="4" hidden="1" customWidth="1"/>
    <col min="467" max="467" width="14.54296875" style="4" hidden="1" customWidth="1"/>
    <col min="468" max="472" width="16.54296875" style="4" hidden="1" customWidth="1"/>
    <col min="473" max="473" width="14.54296875" style="4" hidden="1" customWidth="1"/>
    <col min="474" max="474" width="15.453125" style="4" hidden="1" customWidth="1"/>
    <col min="475" max="475" width="14.453125" style="4" hidden="1" customWidth="1"/>
    <col min="476" max="476" width="14.54296875" style="4" hidden="1" customWidth="1"/>
    <col min="477" max="483" width="14.453125" style="4" hidden="1" customWidth="1"/>
    <col min="484" max="484" width="14.54296875" style="4" hidden="1" customWidth="1"/>
    <col min="485" max="485" width="15.453125" style="4" hidden="1" customWidth="1"/>
    <col min="486" max="486" width="14.54296875" style="4" hidden="1" customWidth="1"/>
    <col min="487" max="495" width="14.453125" style="4" hidden="1" customWidth="1"/>
    <col min="496" max="497" width="18.54296875" style="4" hidden="1" customWidth="1"/>
    <col min="498" max="498" width="14.54296875" style="4" hidden="1" customWidth="1"/>
    <col min="499" max="499" width="15.453125" style="4" hidden="1" customWidth="1"/>
    <col min="500" max="500" width="18.54296875" style="4" hidden="1" customWidth="1"/>
    <col min="501" max="501" width="19.453125" style="4" hidden="1" customWidth="1"/>
    <col min="502" max="502" width="17.54296875" style="4" hidden="1" customWidth="1"/>
    <col min="503" max="511" width="18" style="4" hidden="1" customWidth="1"/>
    <col min="512" max="512" width="15.453125" style="4" hidden="1" customWidth="1"/>
    <col min="513" max="513" width="18" style="4" hidden="1" customWidth="1"/>
    <col min="514" max="514" width="15.54296875" style="4" hidden="1" customWidth="1"/>
    <col min="515" max="529" width="18" style="4" hidden="1" customWidth="1"/>
    <col min="530" max="531" width="18.453125" style="4" hidden="1" customWidth="1"/>
    <col min="532" max="541" width="18" style="4" hidden="1" customWidth="1"/>
    <col min="542" max="542" width="15.453125" style="4" hidden="1" customWidth="1"/>
    <col min="543" max="546" width="18" style="4" hidden="1" customWidth="1"/>
    <col min="547" max="547" width="12.54296875" style="4" hidden="1" customWidth="1"/>
    <col min="548" max="548" width="15.453125" style="4" hidden="1" customWidth="1"/>
    <col min="549" max="561" width="15.54296875" style="4" hidden="1" customWidth="1"/>
    <col min="562" max="562" width="15.453125" style="4" hidden="1" customWidth="1"/>
    <col min="563" max="563" width="11.54296875" style="4" hidden="1" customWidth="1"/>
    <col min="564" max="564" width="11" style="4" hidden="1" customWidth="1"/>
    <col min="565" max="569" width="16.54296875" style="4" hidden="1" customWidth="1"/>
    <col min="570" max="570" width="19.453125" style="4" hidden="1" customWidth="1"/>
    <col min="571" max="571" width="15.453125" style="4" hidden="1" customWidth="1"/>
    <col min="572" max="576" width="18.54296875" style="4" hidden="1" customWidth="1"/>
    <col min="577" max="577" width="13.54296875" style="4" hidden="1" customWidth="1"/>
    <col min="578" max="579" width="18.54296875" style="4" hidden="1" customWidth="1"/>
    <col min="580" max="580" width="11.453125" style="4" hidden="1" customWidth="1"/>
    <col min="581" max="581" width="15.453125" style="4" hidden="1" customWidth="1"/>
    <col min="582" max="585" width="18.54296875" style="4" hidden="1" customWidth="1"/>
    <col min="586" max="586" width="14.453125" style="4" hidden="1" customWidth="1"/>
    <col min="587" max="587" width="18.54296875" style="4" hidden="1" customWidth="1"/>
    <col min="588" max="588" width="12.453125" style="4" hidden="1" customWidth="1"/>
    <col min="589" max="594" width="18.54296875" style="4" hidden="1" customWidth="1"/>
    <col min="595" max="595" width="20.54296875" style="4" hidden="1" customWidth="1"/>
    <col min="596" max="596" width="15.453125" style="4" hidden="1" customWidth="1"/>
    <col min="597" max="601" width="18.54296875" style="4" hidden="1" customWidth="1"/>
    <col min="602" max="602" width="19" style="4" hidden="1" customWidth="1"/>
    <col min="603" max="606" width="18.54296875" style="4" hidden="1" customWidth="1"/>
    <col min="607" max="607" width="17.54296875" style="4" hidden="1" customWidth="1"/>
    <col min="608" max="608" width="15.453125" style="4" hidden="1" customWidth="1"/>
    <col min="609" max="609" width="23.453125" style="4" hidden="1" customWidth="1"/>
    <col min="610" max="610" width="29.54296875" style="4" hidden="1" customWidth="1"/>
    <col min="611" max="615" width="18.54296875" style="4" hidden="1" customWidth="1"/>
    <col min="616" max="616" width="13.54296875" style="4" hidden="1" customWidth="1"/>
    <col min="617" max="618" width="18.453125" style="4" hidden="1" customWidth="1"/>
    <col min="619" max="621" width="18.54296875" style="4" hidden="1" customWidth="1"/>
    <col min="622" max="622" width="16" style="4" hidden="1" customWidth="1"/>
    <col min="623" max="625" width="13.453125" style="4" hidden="1" customWidth="1"/>
    <col min="626" max="628" width="17.54296875" style="4" hidden="1" customWidth="1"/>
    <col min="629" max="630" width="13.453125" style="4" hidden="1" customWidth="1"/>
    <col min="631" max="631" width="13.54296875" style="4" hidden="1" customWidth="1"/>
    <col min="632" max="632" width="13.453125" style="4" hidden="1" customWidth="1"/>
    <col min="633" max="633" width="18.54296875" style="4" hidden="1" customWidth="1"/>
    <col min="634" max="634" width="15.453125" style="4" hidden="1" customWidth="1"/>
    <col min="635" max="636" width="17.54296875" style="4" hidden="1" customWidth="1"/>
    <col min="637" max="637" width="13.54296875" style="4" hidden="1" customWidth="1"/>
    <col min="638" max="640" width="17.54296875" style="4" hidden="1" customWidth="1"/>
    <col min="641" max="641" width="13.453125" style="4" hidden="1" customWidth="1"/>
    <col min="642" max="642" width="17.54296875" style="4" hidden="1" customWidth="1"/>
    <col min="643" max="643" width="18.54296875" style="4" hidden="1" customWidth="1"/>
    <col min="644" max="644" width="15.453125" style="4" hidden="1" customWidth="1"/>
    <col min="645" max="652" width="13.453125" style="4" hidden="1" customWidth="1"/>
    <col min="653" max="653" width="16.54296875" style="4" hidden="1" customWidth="1"/>
    <col min="654" max="654" width="15.453125" style="4" hidden="1" customWidth="1"/>
    <col min="655" max="660" width="13.54296875" style="4" hidden="1" customWidth="1"/>
    <col min="661" max="661" width="13.453125" style="4" hidden="1" customWidth="1"/>
    <col min="662" max="665" width="13.54296875" style="4" hidden="1" customWidth="1"/>
    <col min="666" max="666" width="12.453125" style="4" hidden="1" customWidth="1"/>
    <col min="667" max="667" width="15.453125" style="4" hidden="1" customWidth="1"/>
    <col min="668" max="668" width="13.453125" style="4" hidden="1" customWidth="1"/>
    <col min="669" max="670" width="14.453125" style="4" hidden="1" customWidth="1"/>
    <col min="671" max="671" width="21.453125" style="4" hidden="1" customWidth="1"/>
    <col min="672" max="672" width="16.54296875" style="4" hidden="1" customWidth="1"/>
    <col min="673" max="673" width="14.54296875" style="4" hidden="1" customWidth="1"/>
    <col min="674" max="678" width="16.54296875" style="4" hidden="1" customWidth="1"/>
    <col min="679" max="679" width="14.453125" style="4" hidden="1" customWidth="1"/>
    <col min="680" max="680" width="14.54296875" style="4" hidden="1" customWidth="1"/>
    <col min="681" max="681" width="15.453125" style="4" hidden="1" customWidth="1"/>
    <col min="682" max="690" width="16.54296875" style="4" hidden="1" customWidth="1"/>
    <col min="691" max="691" width="14.54296875" style="4" hidden="1" customWidth="1"/>
    <col min="692" max="692" width="15.453125" style="4" hidden="1" customWidth="1"/>
    <col min="693" max="695" width="14.453125" style="4" hidden="1" customWidth="1"/>
    <col min="696" max="696" width="14.54296875" style="4" hidden="1" customWidth="1"/>
    <col min="697" max="701" width="14.453125" style="4" hidden="1" customWidth="1"/>
    <col min="702" max="702" width="19.453125" style="4" hidden="1" customWidth="1"/>
    <col min="703" max="703" width="15.453125" style="4" hidden="1" customWidth="1"/>
    <col min="704" max="715" width="14.453125" style="4" hidden="1" customWidth="1"/>
    <col min="716" max="716" width="14.54296875" style="4" hidden="1" customWidth="1"/>
    <col min="717" max="717" width="15.453125" style="4" hidden="1" customWidth="1"/>
    <col min="718" max="718" width="18.54296875" style="4" hidden="1" customWidth="1"/>
    <col min="719" max="719" width="14.453125" style="4" hidden="1" customWidth="1"/>
    <col min="720" max="720" width="17.54296875" style="4" hidden="1" customWidth="1"/>
    <col min="721" max="721" width="18" style="4" hidden="1" customWidth="1"/>
    <col min="722" max="722" width="14.54296875" style="4" hidden="1" customWidth="1"/>
    <col min="723" max="729" width="18" style="4" hidden="1" customWidth="1"/>
    <col min="730" max="730" width="15.453125" style="4" hidden="1" customWidth="1"/>
    <col min="731" max="733" width="18" style="4" hidden="1" customWidth="1"/>
    <col min="734" max="734" width="19" style="4" hidden="1" customWidth="1"/>
    <col min="735" max="746" width="18" style="4" hidden="1" customWidth="1"/>
    <col min="747" max="747" width="17.54296875" style="4" hidden="1" customWidth="1"/>
    <col min="748" max="758" width="18" style="4" hidden="1" customWidth="1"/>
    <col min="759" max="759" width="15.453125" style="4" hidden="1" customWidth="1"/>
    <col min="760" max="763" width="18" style="4" hidden="1" customWidth="1"/>
    <col min="764" max="764" width="12.453125" style="4" hidden="1" customWidth="1"/>
    <col min="765" max="765" width="15.453125" style="4" hidden="1" customWidth="1"/>
    <col min="766" max="776" width="15.54296875" style="4" hidden="1" customWidth="1"/>
    <col min="777" max="777" width="14.453125" style="4" hidden="1" customWidth="1"/>
    <col min="778" max="779" width="15.54296875" style="4" hidden="1" customWidth="1"/>
    <col min="780" max="780" width="15.453125" style="4" hidden="1" customWidth="1"/>
    <col min="781" max="781" width="0.453125" style="4" hidden="1" customWidth="1"/>
    <col min="782" max="782" width="11" style="4" hidden="1" customWidth="1"/>
    <col min="783" max="783" width="16.453125" style="4" hidden="1" customWidth="1"/>
    <col min="784" max="788" width="16.54296875" style="4" hidden="1" customWidth="1"/>
    <col min="789" max="789" width="19.453125" style="4" hidden="1" customWidth="1"/>
    <col min="790" max="790" width="15.453125" style="4" hidden="1" customWidth="1"/>
    <col min="791" max="797" width="18.54296875" style="4" hidden="1" customWidth="1"/>
    <col min="798" max="798" width="11.453125" style="4" hidden="1" customWidth="1"/>
    <col min="799" max="799" width="15.453125" style="4" hidden="1" customWidth="1"/>
    <col min="800" max="811" width="18.54296875" style="4" hidden="1" customWidth="1"/>
    <col min="812" max="812" width="18" style="4" hidden="1" customWidth="1"/>
    <col min="813" max="814" width="18.54296875" style="4" hidden="1" customWidth="1"/>
    <col min="815" max="815" width="20.54296875" style="4" hidden="1" customWidth="1"/>
    <col min="816" max="816" width="15.453125" style="4" hidden="1" customWidth="1"/>
    <col min="817" max="826" width="18.54296875" style="4" hidden="1" customWidth="1"/>
    <col min="827" max="827" width="23.453125" style="4" hidden="1" customWidth="1"/>
    <col min="828" max="828" width="22.453125" style="4" hidden="1" customWidth="1"/>
    <col min="829" max="829" width="15.453125" style="4" hidden="1" customWidth="1"/>
    <col min="830" max="830" width="29.54296875" style="4" hidden="1" customWidth="1"/>
    <col min="831" max="835" width="18.54296875" style="4" hidden="1" customWidth="1"/>
    <col min="836" max="837" width="18.453125" style="4" hidden="1" customWidth="1"/>
    <col min="838" max="841" width="18.54296875" style="4" hidden="1" customWidth="1"/>
    <col min="842" max="842" width="16" style="4" hidden="1" customWidth="1"/>
    <col min="843" max="846" width="13.453125" style="4" hidden="1" customWidth="1"/>
    <col min="847" max="849" width="17.54296875" style="4" hidden="1" customWidth="1"/>
    <col min="850" max="852" width="13.453125" style="4" hidden="1" customWidth="1"/>
    <col min="853" max="853" width="18.54296875" style="4" hidden="1" customWidth="1"/>
    <col min="854" max="854" width="15.453125" style="4" hidden="1" customWidth="1"/>
    <col min="855" max="857" width="17.54296875" style="4" hidden="1" customWidth="1"/>
    <col min="858" max="858" width="13.453125" style="4" hidden="1" customWidth="1"/>
    <col min="859" max="861" width="17.54296875" style="4" hidden="1" customWidth="1"/>
    <col min="862" max="862" width="18.54296875" style="4" hidden="1" customWidth="1"/>
    <col min="863" max="863" width="15.453125" style="4" hidden="1" customWidth="1"/>
    <col min="864" max="872" width="13.453125" style="4" hidden="1" customWidth="1"/>
    <col min="873" max="873" width="16.54296875" style="4" hidden="1" customWidth="1"/>
    <col min="874" max="874" width="15.453125" style="4" hidden="1" customWidth="1"/>
    <col min="875" max="885" width="13.54296875" style="4" hidden="1" customWidth="1"/>
    <col min="886" max="886" width="12.453125" style="4" hidden="1" customWidth="1"/>
    <col min="887" max="887" width="15.453125" style="4" hidden="1" customWidth="1"/>
    <col min="888" max="888" width="13.453125" style="4" hidden="1" customWidth="1"/>
    <col min="889" max="891" width="14.453125" style="4" hidden="1" customWidth="1"/>
    <col min="892" max="892" width="21.453125" style="4" hidden="1" customWidth="1"/>
    <col min="893" max="898" width="16.54296875" style="4" hidden="1" customWidth="1"/>
    <col min="899" max="899" width="14.54296875" style="4" hidden="1" customWidth="1"/>
    <col min="900" max="900" width="15.453125" style="4" hidden="1" customWidth="1"/>
    <col min="901" max="907" width="16.54296875" style="4" hidden="1" customWidth="1"/>
    <col min="908" max="908" width="14.453125" style="4" hidden="1" customWidth="1"/>
    <col min="909" max="910" width="16.54296875" style="4" hidden="1" customWidth="1"/>
    <col min="911" max="911" width="14.54296875" style="4" hidden="1" customWidth="1"/>
    <col min="912" max="912" width="15.453125" style="4" hidden="1" customWidth="1"/>
    <col min="913" max="919" width="14.453125" style="4" hidden="1" customWidth="1"/>
    <col min="920" max="920" width="14.54296875" style="4" hidden="1" customWidth="1"/>
    <col min="921" max="922" width="14.453125" style="4" hidden="1" customWidth="1"/>
    <col min="923" max="923" width="19.453125" style="4" hidden="1" customWidth="1"/>
    <col min="924" max="924" width="15.453125" style="4" hidden="1" customWidth="1"/>
    <col min="925" max="925" width="14.54296875" style="4" hidden="1" customWidth="1"/>
    <col min="926" max="933" width="14.453125" style="4" hidden="1" customWidth="1"/>
    <col min="934" max="934" width="14.54296875" style="4" hidden="1" customWidth="1"/>
    <col min="935" max="936" width="14.453125" style="4" hidden="1" customWidth="1"/>
    <col min="937" max="937" width="14.54296875" style="4" hidden="1" customWidth="1"/>
    <col min="938" max="938" width="14.453125" style="4" hidden="1" customWidth="1"/>
    <col min="939" max="939" width="14.54296875" style="4" hidden="1" customWidth="1"/>
    <col min="940" max="940" width="15.453125" style="4" hidden="1" customWidth="1"/>
    <col min="941" max="941" width="18.54296875" style="4" hidden="1" customWidth="1"/>
    <col min="942" max="942" width="14.453125" style="4" hidden="1" customWidth="1"/>
    <col min="943" max="943" width="17.54296875" style="4" hidden="1" customWidth="1"/>
    <col min="944" max="944" width="14.54296875" style="4" hidden="1" customWidth="1"/>
    <col min="945" max="949" width="18" style="4" hidden="1" customWidth="1"/>
    <col min="950" max="950" width="15.54296875" style="4" hidden="1" customWidth="1"/>
    <col min="951" max="953" width="18" style="4" hidden="1" customWidth="1"/>
    <col min="954" max="954" width="15.453125" style="4" hidden="1" customWidth="1"/>
    <col min="955" max="955" width="18" style="4" hidden="1" customWidth="1"/>
    <col min="956" max="956" width="15.54296875" style="4" hidden="1" customWidth="1"/>
    <col min="957" max="958" width="18" style="4" hidden="1" customWidth="1"/>
    <col min="959" max="959" width="19" style="4" hidden="1" customWidth="1"/>
    <col min="960" max="975" width="18" style="4" hidden="1" customWidth="1"/>
    <col min="976" max="976" width="17.54296875" style="4" hidden="1" customWidth="1"/>
    <col min="977" max="981" width="18" style="4" hidden="1" customWidth="1"/>
    <col min="982" max="982" width="15.453125" style="4" hidden="1" customWidth="1"/>
    <col min="983" max="986" width="18" style="4" hidden="1" customWidth="1"/>
    <col min="987" max="987" width="12.453125" style="4" hidden="1" customWidth="1"/>
    <col min="988" max="988" width="15.453125" style="4" hidden="1" customWidth="1"/>
    <col min="989" max="989" width="15.54296875" style="4" hidden="1" customWidth="1"/>
    <col min="990" max="990" width="14.54296875" style="4" hidden="1" customWidth="1"/>
    <col min="991" max="1001" width="15.54296875" style="4" hidden="1" customWidth="1"/>
    <col min="1002" max="1002" width="15.453125" style="4" hidden="1" customWidth="1"/>
    <col min="1003" max="1004" width="15.54296875" style="4" hidden="1" customWidth="1"/>
    <col min="1005" max="1005" width="14.54296875" style="4" hidden="1" customWidth="1"/>
    <col min="1006" max="1006" width="15.54296875" style="4" hidden="1" customWidth="1"/>
    <col min="1007" max="1007" width="16.453125" style="4" hidden="1" customWidth="1"/>
    <col min="1008" max="1008" width="15.453125" style="4" hidden="1" customWidth="1"/>
    <col min="1009" max="1009" width="9.54296875" style="4" hidden="1" customWidth="1"/>
    <col min="1010" max="1010" width="10" style="4" hidden="1" customWidth="1"/>
    <col min="1011" max="1011" width="16.453125" style="4" hidden="1" customWidth="1"/>
    <col min="1012" max="1017" width="16.54296875" style="4" hidden="1" customWidth="1"/>
    <col min="1018" max="1018" width="17.54296875" style="4" hidden="1" customWidth="1"/>
    <col min="1019" max="1026" width="18.54296875" style="4" hidden="1" customWidth="1"/>
    <col min="1027" max="1027" width="11.453125" style="4" hidden="1" customWidth="1"/>
    <col min="1028" max="1029" width="18.54296875" style="4" hidden="1" customWidth="1"/>
    <col min="1030" max="1030" width="12.453125" style="4" hidden="1" customWidth="1"/>
    <col min="1031" max="1042" width="18.54296875" style="4" hidden="1" customWidth="1"/>
    <col min="1043" max="1043" width="20.54296875" style="4" hidden="1" customWidth="1"/>
    <col min="1044" max="1044" width="24.54296875" style="4" hidden="1" customWidth="1"/>
    <col min="1045" max="1054" width="18.54296875" style="4" hidden="1" customWidth="1"/>
    <col min="1055" max="1055" width="17.54296875" style="4" hidden="1" customWidth="1"/>
    <col min="1056" max="1056" width="18.54296875" style="4" hidden="1" customWidth="1"/>
    <col min="1057" max="1057" width="23.453125" style="4" hidden="1" customWidth="1"/>
    <col min="1058" max="1058" width="29.54296875" style="4" hidden="1" customWidth="1"/>
    <col min="1059" max="1063" width="18.54296875" style="4" hidden="1" customWidth="1"/>
    <col min="1064" max="1065" width="18.453125" style="4" hidden="1" customWidth="1"/>
    <col min="1066" max="1066" width="13.54296875" style="4" hidden="1" customWidth="1"/>
    <col min="1067" max="1070" width="18.54296875" style="4" hidden="1" customWidth="1"/>
    <col min="1071" max="1073" width="13.453125" style="4" hidden="1" customWidth="1"/>
    <col min="1074" max="1074" width="17.54296875" style="4" hidden="1" customWidth="1"/>
    <col min="1075" max="1075" width="13.54296875" style="4" hidden="1" customWidth="1"/>
    <col min="1076" max="1077" width="17.54296875" style="4" hidden="1" customWidth="1"/>
    <col min="1078" max="1080" width="13.453125" style="4" hidden="1" customWidth="1"/>
    <col min="1081" max="1082" width="18.54296875" style="4" hidden="1" customWidth="1"/>
    <col min="1083" max="1084" width="17.54296875" style="4" hidden="1" customWidth="1"/>
    <col min="1085" max="1085" width="13.453125" style="4" hidden="1" customWidth="1"/>
    <col min="1086" max="1090" width="17.54296875" style="4" hidden="1" customWidth="1"/>
    <col min="1091" max="1092" width="18.54296875" style="4" hidden="1" customWidth="1"/>
    <col min="1093" max="1100" width="13.453125" style="4" hidden="1" customWidth="1"/>
    <col min="1101" max="1101" width="16.54296875" style="4" hidden="1" customWidth="1"/>
    <col min="1102" max="1102" width="18.54296875" style="4" hidden="1" customWidth="1"/>
    <col min="1103" max="1114" width="13.54296875" style="4" hidden="1" customWidth="1"/>
    <col min="1115" max="1115" width="12.453125" style="4" hidden="1" customWidth="1"/>
    <col min="1116" max="1116" width="18.54296875" style="4" hidden="1" customWidth="1"/>
    <col min="1117" max="1117" width="13.453125" style="4" hidden="1" customWidth="1"/>
    <col min="1118" max="1119" width="14.453125" style="4" hidden="1" customWidth="1"/>
    <col min="1120" max="1120" width="18.54296875" style="4" hidden="1" customWidth="1"/>
    <col min="1121" max="1121" width="18.453125" style="4" hidden="1" customWidth="1"/>
    <col min="1122" max="1127" width="16.54296875" style="4" hidden="1" customWidth="1"/>
    <col min="1128" max="1128" width="14.54296875" style="4" hidden="1" customWidth="1"/>
    <col min="1129" max="1129" width="18.54296875" style="4" hidden="1" customWidth="1"/>
    <col min="1130" max="1139" width="16.54296875" style="4" hidden="1" customWidth="1"/>
    <col min="1140" max="1140" width="14.54296875" style="4" hidden="1" customWidth="1"/>
    <col min="1141" max="1141" width="18.54296875" style="4" hidden="1" customWidth="1"/>
    <col min="1142" max="1143" width="14.453125" style="4" hidden="1" customWidth="1"/>
    <col min="1144" max="1144" width="14.54296875" style="4" hidden="1" customWidth="1"/>
    <col min="1145" max="1150" width="14.453125" style="4" hidden="1" customWidth="1"/>
    <col min="1151" max="1151" width="19.453125" style="4" hidden="1" customWidth="1"/>
    <col min="1152" max="1152" width="18.54296875" style="4" hidden="1" customWidth="1"/>
    <col min="1153" max="1164" width="14.453125" style="4" hidden="1" customWidth="1"/>
    <col min="1165" max="1165" width="14.54296875" style="4" hidden="1" customWidth="1"/>
    <col min="1166" max="1167" width="18.54296875" style="4" hidden="1" customWidth="1"/>
    <col min="1168" max="1168" width="14.453125" style="4" hidden="1" customWidth="1"/>
    <col min="1169" max="1169" width="17.54296875" style="4" hidden="1" customWidth="1"/>
    <col min="1170" max="1171" width="18" style="4" hidden="1" customWidth="1"/>
    <col min="1172" max="1172" width="15.54296875" style="4" hidden="1" customWidth="1"/>
    <col min="1173" max="1173" width="19.54296875" style="4" hidden="1" customWidth="1"/>
    <col min="1174" max="1178" width="18" style="4" hidden="1" customWidth="1"/>
    <col min="1179" max="1179" width="24.54296875" style="4" hidden="1" customWidth="1"/>
    <col min="1180" max="1181" width="18" style="4" hidden="1" customWidth="1"/>
    <col min="1182" max="1182" width="17.453125" style="4" hidden="1" customWidth="1"/>
    <col min="1183" max="1196" width="18" style="4" hidden="1" customWidth="1"/>
    <col min="1197" max="1197" width="18.453125" style="4" hidden="1" customWidth="1"/>
    <col min="1198" max="1208" width="18" style="4" hidden="1" customWidth="1"/>
    <col min="1209" max="1209" width="24.54296875" style="4" hidden="1" customWidth="1"/>
    <col min="1210" max="1213" width="18" style="4" hidden="1" customWidth="1"/>
    <col min="1214" max="1214" width="12.54296875" style="4" hidden="1" customWidth="1"/>
    <col min="1215" max="1215" width="24.54296875" style="4" hidden="1" customWidth="1"/>
    <col min="1216" max="1228" width="15.54296875" style="4" hidden="1" customWidth="1"/>
    <col min="1229" max="1229" width="24.54296875" style="4" hidden="1" customWidth="1"/>
    <col min="1230" max="1233" width="15.54296875" style="4" hidden="1" customWidth="1"/>
    <col min="1234" max="1234" width="14.54296875" style="4" hidden="1" customWidth="1"/>
    <col min="1235" max="1236" width="15.54296875" style="4" hidden="1" customWidth="1"/>
    <col min="1237" max="1237" width="16.453125" style="4" hidden="1" customWidth="1"/>
    <col min="1238" max="1238" width="24.54296875" style="4" hidden="1" customWidth="1"/>
    <col min="1239" max="1239" width="20.54296875" style="4" hidden="1" customWidth="1"/>
    <col min="1240" max="1245" width="13.54296875" style="4" hidden="1" customWidth="1"/>
    <col min="1246" max="1246" width="18.54296875" style="4" hidden="1" customWidth="1"/>
    <col min="1247" max="1249" width="14.54296875" style="4" hidden="1" customWidth="1"/>
    <col min="1250" max="1250" width="19.54296875" style="4" hidden="1" customWidth="1"/>
    <col min="1251" max="1251" width="11.54296875" style="4" hidden="1" customWidth="1"/>
    <col min="1252" max="1253" width="14.54296875" style="4" hidden="1" customWidth="1"/>
    <col min="1254" max="1254" width="14" style="4" hidden="1" customWidth="1"/>
    <col min="1255" max="1255" width="18.54296875" style="4" hidden="1" customWidth="1"/>
    <col min="1256" max="1258" width="14.54296875" style="4" hidden="1" customWidth="1"/>
    <col min="1259" max="1259" width="20.453125" style="4" hidden="1" customWidth="1"/>
    <col min="1260" max="1261" width="14.54296875" style="4" hidden="1" customWidth="1"/>
    <col min="1262" max="1262" width="19.54296875" style="4" hidden="1" customWidth="1"/>
    <col min="1263" max="1266" width="14.54296875" style="4" hidden="1" customWidth="1"/>
    <col min="1267" max="1267" width="13.54296875" style="4" hidden="1" customWidth="1"/>
    <col min="1268" max="1268" width="10.54296875" style="4" hidden="1" customWidth="1"/>
    <col min="1269" max="1271" width="14.54296875" style="4" hidden="1" customWidth="1"/>
    <col min="1272" max="1277" width="10.54296875" style="4" hidden="1" customWidth="1"/>
    <col min="1278" max="1278" width="13.54296875" style="4" hidden="1" customWidth="1"/>
    <col min="1279" max="1279" width="15.453125" style="4" hidden="1" customWidth="1"/>
    <col min="1280" max="1283" width="14.54296875" style="4" hidden="1" customWidth="1"/>
    <col min="1284" max="1289" width="10.54296875" style="4" hidden="1" customWidth="1"/>
    <col min="1290" max="1290" width="12.54296875" style="4" hidden="1" customWidth="1"/>
    <col min="1291" max="1291" width="15.54296875" style="4" hidden="1" customWidth="1"/>
    <col min="1292" max="1310" width="12.54296875" style="4" hidden="1" customWidth="1"/>
    <col min="1311" max="1312" width="15.54296875" style="4" hidden="1" customWidth="1"/>
    <col min="1313" max="1313" width="14.54296875" style="4" hidden="1" customWidth="1"/>
    <col min="1314" max="1315" width="15.54296875" style="4" hidden="1" customWidth="1"/>
    <col min="1316" max="1316" width="17.453125" style="4" hidden="1" customWidth="1"/>
    <col min="1317" max="1318" width="21.453125" style="4" hidden="1" customWidth="1"/>
    <col min="1319" max="1319" width="15.54296875" style="4" hidden="1" customWidth="1"/>
    <col min="1320" max="1320" width="17.453125" style="4" hidden="1" customWidth="1"/>
    <col min="1321" max="1329" width="15.54296875" style="4" hidden="1" customWidth="1"/>
    <col min="1330" max="1330" width="15" style="4" hidden="1" customWidth="1"/>
    <col min="1331" max="1335" width="15.54296875" style="4" hidden="1" customWidth="1"/>
    <col min="1336" max="1341" width="12.54296875" style="4" hidden="1" customWidth="1"/>
    <col min="1342" max="1342" width="10" style="4" hidden="1" customWidth="1"/>
    <col min="1343" max="1343" width="7.54296875" style="4" hidden="1" customWidth="1"/>
    <col min="1344" max="1344" width="8.54296875" style="4" hidden="1" customWidth="1"/>
    <col min="1345" max="1345" width="8.453125" style="4" hidden="1" customWidth="1"/>
    <col min="1346" max="1347" width="11.54296875" style="4" hidden="1" customWidth="1"/>
    <col min="1348" max="1359" width="10" style="4" hidden="1" customWidth="1"/>
    <col min="1360" max="1361" width="14.453125" style="4" hidden="1" customWidth="1"/>
    <col min="1362" max="1369" width="12.453125" style="4" hidden="1" customWidth="1"/>
    <col min="1370" max="1370" width="16.54296875" style="4" hidden="1" customWidth="1"/>
    <col min="1371" max="1371" width="18.453125" style="4" hidden="1" customWidth="1"/>
    <col min="1372" max="1376" width="14.453125" style="4" hidden="1" customWidth="1"/>
    <col min="1377" max="1380" width="18.54296875" style="4" hidden="1" customWidth="1"/>
    <col min="1381" max="1381" width="22.453125" style="4" hidden="1" customWidth="1"/>
    <col min="1382" max="1382" width="11.54296875" style="4" hidden="1" customWidth="1"/>
    <col min="1383" max="1383" width="23.453125" style="4" hidden="1" customWidth="1"/>
    <col min="1384" max="1384" width="28.453125" style="4" hidden="1" customWidth="1"/>
    <col min="1385" max="1391" width="12.453125" style="4" hidden="1" customWidth="1"/>
    <col min="1392" max="1394" width="14.453125" style="4" hidden="1" customWidth="1"/>
    <col min="1395" max="1403" width="12.453125" style="4" hidden="1" customWidth="1"/>
    <col min="1404" max="1405" width="13.453125" style="4" hidden="1" customWidth="1"/>
    <col min="1406" max="1406" width="14.453125" style="4" hidden="1" customWidth="1"/>
    <col min="1407" max="1436" width="12.453125" style="4" hidden="1" customWidth="1"/>
    <col min="1437" max="1439" width="13.54296875" style="4" hidden="1" customWidth="1"/>
    <col min="1440" max="1440" width="11.453125" style="4" hidden="1" customWidth="1"/>
    <col min="1441" max="1453" width="12.453125" style="4" hidden="1" customWidth="1"/>
    <col min="1454" max="1454" width="15" style="4" hidden="1" customWidth="1"/>
    <col min="1455" max="1455" width="14.453125" style="4" hidden="1" customWidth="1"/>
    <col min="1456" max="1463" width="12.453125" style="4" hidden="1" customWidth="1"/>
    <col min="1464" max="1464" width="14.453125" style="4" hidden="1" customWidth="1"/>
    <col min="1465" max="1465" width="17.453125" style="4" hidden="1" customWidth="1"/>
    <col min="1466" max="1466" width="15" style="4" hidden="1" customWidth="1"/>
    <col min="1467" max="1491" width="12.453125" style="4" hidden="1" customWidth="1"/>
    <col min="1492" max="1492" width="12.54296875" style="4" hidden="1" customWidth="1"/>
    <col min="1493" max="1499" width="12.453125" style="4" hidden="1" customWidth="1"/>
    <col min="1500" max="1500" width="15.54296875" style="4" hidden="1" customWidth="1"/>
    <col min="1501" max="1504" width="12.453125" style="4" hidden="1" customWidth="1"/>
    <col min="1505" max="1505" width="15.54296875" style="4" hidden="1" customWidth="1"/>
    <col min="1506" max="1519" width="12.453125" style="4" hidden="1" customWidth="1"/>
    <col min="1520" max="1537" width="11.54296875" style="4" hidden="1" customWidth="1"/>
    <col min="1538" max="1538" width="15.54296875" style="4" hidden="1" customWidth="1"/>
    <col min="1539" max="1539" width="19.54296875" style="4" hidden="1" customWidth="1"/>
    <col min="1540" max="1548" width="15.54296875" style="4" hidden="1" customWidth="1"/>
    <col min="1549" max="1549" width="14.453125" style="4" hidden="1" customWidth="1"/>
    <col min="1550" max="1554" width="15.54296875" style="4" hidden="1" customWidth="1"/>
    <col min="1555" max="1556" width="11.54296875" style="4" hidden="1" customWidth="1"/>
    <col min="1557" max="1557" width="14.54296875" style="4" hidden="1" customWidth="1"/>
    <col min="1558" max="1562" width="15.54296875" style="4" hidden="1" customWidth="1"/>
    <col min="1563" max="1563" width="16.453125" style="4" hidden="1" customWidth="1"/>
    <col min="1564" max="1568" width="11.54296875" style="4" hidden="1" customWidth="1"/>
    <col min="1569" max="1571" width="13.54296875" style="4" hidden="1" customWidth="1"/>
    <col min="1572" max="1575" width="11.54296875" style="4" hidden="1" customWidth="1"/>
    <col min="1576" max="1579" width="10.54296875" style="4" hidden="1" customWidth="1"/>
    <col min="1580" max="1580" width="20.453125" style="4" hidden="1" customWidth="1"/>
    <col min="1581" max="1583" width="14.54296875" style="4" hidden="1" customWidth="1"/>
    <col min="1584" max="1584" width="15" style="4" hidden="1" customWidth="1"/>
    <col min="1585" max="1585" width="14.54296875" style="4" hidden="1" customWidth="1"/>
    <col min="1586" max="1586" width="15" style="4" hidden="1" customWidth="1"/>
    <col min="1587" max="1589" width="14.54296875" style="4" hidden="1" customWidth="1"/>
    <col min="1590" max="1620" width="10.54296875" style="4" hidden="1" customWidth="1"/>
    <col min="1621" max="1630" width="12.54296875" style="4" hidden="1" customWidth="1"/>
    <col min="1631" max="1635" width="15.54296875" style="4" hidden="1" customWidth="1"/>
    <col min="1636" max="1638" width="12.54296875" style="4" hidden="1" customWidth="1"/>
    <col min="1639" max="1642" width="17.453125" style="4" hidden="1" customWidth="1"/>
    <col min="1643" max="1643" width="15.54296875" style="4" hidden="1" customWidth="1"/>
    <col min="1644" max="1664" width="12.54296875" style="4" hidden="1" customWidth="1"/>
    <col min="1665" max="1665" width="10" style="4" hidden="1" customWidth="1"/>
    <col min="1666" max="1666" width="9.54296875" style="4" hidden="1" customWidth="1"/>
    <col min="1667" max="1667" width="12.453125" style="4" hidden="1" customWidth="1"/>
    <col min="1668" max="1668" width="11.54296875" style="4" hidden="1" customWidth="1"/>
    <col min="1669" max="1675" width="10.453125" style="4" hidden="1" customWidth="1"/>
    <col min="1676" max="1676" width="11.54296875" style="4" hidden="1" customWidth="1"/>
    <col min="1677" max="1680" width="10.453125" style="4" hidden="1" customWidth="1"/>
    <col min="1681" max="1682" width="13.453125" style="4" hidden="1" customWidth="1"/>
    <col min="1683" max="1691" width="12.453125" style="4" hidden="1" customWidth="1"/>
    <col min="1692" max="1692" width="13" style="4" hidden="1" customWidth="1"/>
    <col min="1693" max="1701" width="12.453125" style="4" hidden="1" customWidth="1"/>
    <col min="1702" max="1703" width="14.453125" style="4" hidden="1" customWidth="1"/>
    <col min="1704" max="1704" width="10.453125" style="4" hidden="1" customWidth="1"/>
    <col min="1705" max="1705" width="18.54296875" style="4" hidden="1" customWidth="1"/>
    <col min="1706" max="1706" width="28.54296875" style="4" hidden="1" customWidth="1"/>
    <col min="1707" max="1713" width="12.453125" style="4" hidden="1" customWidth="1"/>
    <col min="1714" max="1716" width="14.453125" style="4" hidden="1" customWidth="1"/>
    <col min="1717" max="1725" width="12.453125" style="4" hidden="1" customWidth="1"/>
    <col min="1726" max="1727" width="13.453125" style="4" hidden="1" customWidth="1"/>
    <col min="1728" max="1728" width="18.54296875" style="4" hidden="1" customWidth="1"/>
    <col min="1729" max="1729" width="16.54296875" style="4" hidden="1" customWidth="1"/>
    <col min="1730" max="1736" width="13.453125" style="4" hidden="1" customWidth="1"/>
    <col min="1737" max="1737" width="13.54296875" style="4" hidden="1" customWidth="1"/>
    <col min="1738" max="1738" width="14.453125" style="4" hidden="1" customWidth="1"/>
    <col min="1739" max="1739" width="18.453125" style="4" hidden="1" customWidth="1"/>
    <col min="1740" max="1757" width="12.453125" style="4" hidden="1" customWidth="1"/>
    <col min="1758" max="1761" width="13.54296875" style="4" hidden="1" customWidth="1"/>
    <col min="1762" max="1762" width="12.54296875" style="4" hidden="1" customWidth="1"/>
    <col min="1763" max="1763" width="12.453125" style="4" hidden="1" customWidth="1"/>
    <col min="1764" max="1764" width="18" style="4" hidden="1" customWidth="1"/>
    <col min="1765" max="1765" width="13.453125" style="4" hidden="1" customWidth="1"/>
    <col min="1766" max="1767" width="14.453125" style="4" hidden="1" customWidth="1"/>
    <col min="1768" max="1775" width="12.453125" style="4" hidden="1" customWidth="1"/>
    <col min="1776" max="1776" width="15" style="4" hidden="1" customWidth="1"/>
    <col min="1777" max="1784" width="12.453125" style="4" hidden="1" customWidth="1"/>
    <col min="1785" max="1785" width="14.453125" style="4" hidden="1" customWidth="1"/>
    <col min="1786" max="1786" width="17.453125" style="4" hidden="1" customWidth="1"/>
    <col min="1787" max="1787" width="15" style="4" hidden="1" customWidth="1"/>
    <col min="1788" max="1810" width="12.453125" style="4" hidden="1" customWidth="1"/>
    <col min="1811" max="1811" width="12.54296875" style="4" hidden="1" customWidth="1"/>
    <col min="1812" max="1823" width="12.453125" style="4" hidden="1" customWidth="1"/>
    <col min="1824" max="1824" width="18" style="4" hidden="1" customWidth="1"/>
    <col min="1825" max="1825" width="16.54296875" style="4" hidden="1" customWidth="1"/>
    <col min="1826" max="1852" width="15.54296875" style="4" hidden="1" customWidth="1"/>
    <col min="1853" max="1857" width="11.54296875" style="4" hidden="1" customWidth="1"/>
    <col min="1858" max="1858" width="15.54296875" style="4" hidden="1" customWidth="1"/>
    <col min="1859" max="1859" width="13" style="4" hidden="1" customWidth="1"/>
    <col min="1860" max="1868" width="15.54296875" style="4" hidden="1" customWidth="1"/>
    <col min="1869" max="1869" width="14.453125" style="4" hidden="1" customWidth="1"/>
    <col min="1870" max="1875" width="15.54296875" style="4" hidden="1" customWidth="1"/>
    <col min="1876" max="1879" width="11.54296875" style="4" hidden="1" customWidth="1"/>
    <col min="1880" max="1884" width="12.453125" style="4" hidden="1" customWidth="1"/>
    <col min="1885" max="1890" width="11.54296875" style="4" hidden="1" customWidth="1"/>
    <col min="1891" max="1891" width="13.54296875" style="4" hidden="1" customWidth="1"/>
    <col min="1892" max="1892" width="16.54296875" style="4" hidden="1" customWidth="1"/>
    <col min="1893" max="1895" width="14.54296875" style="4" hidden="1" customWidth="1"/>
    <col min="1896" max="1896" width="15.54296875" style="4" hidden="1" customWidth="1"/>
    <col min="1897" max="1898" width="14.54296875" style="4" hidden="1" customWidth="1"/>
    <col min="1899" max="1899" width="11.453125" style="4" hidden="1" customWidth="1"/>
    <col min="1900" max="1900" width="13" style="4" hidden="1" customWidth="1"/>
    <col min="1901" max="1903" width="14.54296875" style="4" hidden="1" customWidth="1"/>
    <col min="1904" max="1904" width="15.54296875" style="4" hidden="1" customWidth="1"/>
    <col min="1905" max="1905" width="14.54296875" style="4" hidden="1" customWidth="1"/>
    <col min="1906" max="1906" width="15.54296875" style="4" hidden="1" customWidth="1"/>
    <col min="1907" max="1909" width="14.54296875" style="4" hidden="1" customWidth="1"/>
    <col min="1910" max="1939" width="11.453125" style="4" hidden="1" customWidth="1"/>
    <col min="1940" max="1948" width="12.453125" style="4" hidden="1" customWidth="1"/>
    <col min="1949" max="1949" width="17" style="4" hidden="1" customWidth="1"/>
    <col min="1950" max="1952" width="15.54296875" style="4" hidden="1" customWidth="1"/>
    <col min="1953" max="1953" width="17.453125" style="4" hidden="1" customWidth="1"/>
    <col min="1954" max="1954" width="15.54296875" style="4" hidden="1" customWidth="1"/>
    <col min="1955" max="1971" width="12.453125" style="4" hidden="1" customWidth="1"/>
    <col min="1972" max="1972" width="15" style="4" hidden="1" customWidth="1"/>
    <col min="1973" max="1984" width="12.453125" style="4" hidden="1" customWidth="1"/>
    <col min="1985" max="2006" width="16.453125" style="4" hidden="1" customWidth="1"/>
    <col min="2007" max="2016" width="14.453125" style="4" hidden="1" customWidth="1"/>
    <col min="2017" max="2017" width="10" style="4" hidden="1" customWidth="1"/>
    <col min="2018" max="2018" width="12.54296875" style="4" hidden="1" customWidth="1"/>
    <col min="2019" max="2026" width="14.453125" style="4" hidden="1" customWidth="1"/>
    <col min="2027" max="2038" width="11.54296875" style="4" hidden="1" customWidth="1"/>
    <col min="2039" max="2039" width="14.54296875" style="4" hidden="1" customWidth="1"/>
    <col min="2040" max="2046" width="12.453125" style="4" hidden="1" customWidth="1"/>
    <col min="2047" max="2047" width="15.54296875" style="4" hidden="1" customWidth="1"/>
    <col min="2048" max="2051" width="12.453125" style="4" hidden="1" customWidth="1"/>
    <col min="2052" max="2052" width="15.54296875" style="4" hidden="1" customWidth="1"/>
    <col min="2053" max="2067" width="12.453125" style="4" hidden="1" customWidth="1"/>
    <col min="2068" max="2081" width="12.54296875" style="4" hidden="1" customWidth="1"/>
    <col min="2082" max="2111" width="11.54296875" style="4" hidden="1" customWidth="1"/>
    <col min="2112" max="2112" width="13.453125" style="4" hidden="1" customWidth="1"/>
    <col min="2113" max="2124" width="11.54296875" style="4" hidden="1" customWidth="1"/>
    <col min="2125" max="2125" width="14.54296875" style="4" hidden="1" customWidth="1"/>
    <col min="2126" max="2126" width="16.54296875" style="4" hidden="1" customWidth="1"/>
    <col min="2127" max="2129" width="14.54296875" style="4" hidden="1" customWidth="1"/>
    <col min="2130" max="2130" width="15.54296875" style="4" hidden="1" customWidth="1"/>
    <col min="2131" max="2131" width="14.54296875" style="4" hidden="1" customWidth="1"/>
    <col min="2132" max="2132" width="15.54296875" style="4" hidden="1" customWidth="1"/>
    <col min="2133" max="2136" width="14.54296875" style="4" hidden="1" customWidth="1"/>
    <col min="2137" max="2149" width="11.54296875" style="4" hidden="1" customWidth="1"/>
    <col min="2150" max="2150" width="13.453125" style="4" hidden="1" customWidth="1"/>
    <col min="2151" max="2155" width="14.54296875" style="4" hidden="1" customWidth="1"/>
    <col min="2156" max="2167" width="11.54296875" style="4" hidden="1" customWidth="1"/>
    <col min="2168" max="2181" width="12.54296875" style="4" hidden="1" customWidth="1"/>
    <col min="2182" max="2182" width="15.54296875" style="4" hidden="1" customWidth="1"/>
    <col min="2183" max="2213" width="12.54296875" style="4" hidden="1" customWidth="1"/>
    <col min="2214" max="2232" width="15.54296875" style="4" hidden="1" customWidth="1"/>
    <col min="2233" max="2234" width="19.54296875" style="4" hidden="1" customWidth="1"/>
    <col min="2235" max="2236" width="14.54296875" style="4" hidden="1" customWidth="1"/>
    <col min="2237" max="2238" width="15.54296875" style="4" hidden="1" customWidth="1"/>
    <col min="2239" max="2239" width="14.54296875" style="4" hidden="1" customWidth="1"/>
    <col min="2240" max="2240" width="15.54296875" style="4" hidden="1" customWidth="1"/>
    <col min="2241" max="2241" width="14.54296875" style="4" hidden="1" customWidth="1"/>
    <col min="2242" max="2243" width="15.54296875" style="4" hidden="1" customWidth="1"/>
    <col min="2244" max="2244" width="14.54296875" style="4" hidden="1" customWidth="1"/>
    <col min="2245" max="2253" width="15.54296875" style="4" hidden="1" customWidth="1"/>
    <col min="2254" max="2254" width="13.54296875" style="4" hidden="1" customWidth="1"/>
    <col min="2255" max="2261" width="15.54296875" style="4" hidden="1" customWidth="1"/>
    <col min="2262" max="2262" width="16.26953125" style="4" hidden="1" customWidth="1"/>
    <col min="2263" max="2271" width="15.54296875" style="4" hidden="1" customWidth="1"/>
    <col min="2272" max="2275" width="16.26953125" style="4" hidden="1" customWidth="1"/>
    <col min="2276" max="2276" width="10.453125" style="4" hidden="1" customWidth="1"/>
    <col min="2277" max="2277" width="16.54296875" style="4" hidden="1" customWidth="1"/>
    <col min="2278" max="2279" width="16.453125" style="4" hidden="1" customWidth="1"/>
    <col min="2280" max="2280" width="13.54296875" style="4" hidden="1" customWidth="1"/>
    <col min="2281" max="2281" width="14.54296875" style="4" hidden="1" customWidth="1"/>
    <col min="2282" max="2282" width="15.54296875" style="4" hidden="1" customWidth="1"/>
    <col min="2283" max="2295" width="11.54296875" style="4" hidden="1" customWidth="1"/>
    <col min="2296" max="2296" width="15.54296875" style="4" hidden="1" customWidth="1"/>
    <col min="2297" max="2304" width="11.54296875" style="4" hidden="1" customWidth="1"/>
    <col min="2305" max="2305" width="12.453125" style="4" hidden="1" customWidth="1"/>
    <col min="2306" max="2318" width="11.54296875" style="4" hidden="1" customWidth="1"/>
    <col min="2319" max="2321" width="10.54296875" style="4" hidden="1" customWidth="1"/>
    <col min="2322" max="2322" width="14" style="4" hidden="1" customWidth="1"/>
    <col min="2323" max="2323" width="16.54296875" style="4" hidden="1" customWidth="1"/>
    <col min="2324" max="2326" width="14.54296875" style="4" hidden="1" customWidth="1"/>
    <col min="2327" max="2327" width="15.54296875" style="4" hidden="1" customWidth="1"/>
    <col min="2328" max="2328" width="14.54296875" style="4" hidden="1" customWidth="1"/>
    <col min="2329" max="2329" width="15.54296875" style="4" hidden="1" customWidth="1"/>
    <col min="2330" max="2333" width="14.54296875" style="4" hidden="1" customWidth="1"/>
    <col min="2334" max="2347" width="10.54296875" style="4" hidden="1" customWidth="1"/>
    <col min="2348" max="2350" width="14.54296875" style="4" hidden="1" customWidth="1"/>
    <col min="2351" max="2356" width="10.54296875" style="4" hidden="1" customWidth="1"/>
    <col min="2357" max="2364" width="12" style="4" hidden="1" customWidth="1"/>
    <col min="2365" max="2372" width="13.453125" style="4" hidden="1" customWidth="1"/>
    <col min="2373" max="2373" width="22.453125" style="4" hidden="1" customWidth="1"/>
    <col min="2374" max="2374" width="20.54296875" style="4" hidden="1" customWidth="1"/>
    <col min="2375" max="2378" width="22.453125" style="4" hidden="1" customWidth="1"/>
    <col min="2379" max="2379" width="23.54296875" style="4" hidden="1" customWidth="1"/>
    <col min="2380" max="2410" width="13.453125" style="4" hidden="1" customWidth="1"/>
    <col min="2411" max="2441" width="16.453125" style="4" hidden="1" customWidth="1"/>
    <col min="2442" max="2443" width="14.54296875" style="4" hidden="1" customWidth="1"/>
    <col min="2444" max="2451" width="15.54296875" style="4" hidden="1" customWidth="1"/>
    <col min="2452" max="2452" width="13.54296875" style="4" hidden="1" customWidth="1"/>
    <col min="2453" max="2459" width="15.54296875" style="4" hidden="1" customWidth="1"/>
    <col min="2460" max="2460" width="16.26953125" style="4" hidden="1" customWidth="1"/>
    <col min="2461" max="2469" width="15.54296875" style="4" hidden="1" customWidth="1"/>
    <col min="2470" max="2470" width="16.26953125" style="4" hidden="1" customWidth="1"/>
    <col min="2471" max="2473" width="15.54296875" style="4" hidden="1" customWidth="1"/>
    <col min="2474" max="2474" width="9.54296875" style="4" hidden="1" customWidth="1"/>
    <col min="2475" max="2475" width="19.453125" style="4" hidden="1" customWidth="1"/>
    <col min="2476" max="2476" width="14.54296875" style="4" hidden="1" customWidth="1"/>
    <col min="2477" max="2477" width="10.453125" style="4" hidden="1" customWidth="1"/>
    <col min="2478" max="2478" width="11.54296875" style="4" hidden="1" customWidth="1"/>
    <col min="2479" max="2491" width="12.54296875" style="4" hidden="1" customWidth="1"/>
    <col min="2492" max="2500" width="12.453125" style="4" hidden="1" customWidth="1"/>
    <col min="2501" max="2501" width="11.54296875" style="4" hidden="1" customWidth="1"/>
    <col min="2502" max="2502" width="13" style="4" hidden="1" customWidth="1"/>
    <col min="2503" max="2503" width="15.54296875" style="4" hidden="1" customWidth="1"/>
    <col min="2504" max="2508" width="13.54296875" style="4" hidden="1" customWidth="1"/>
    <col min="2509" max="2509" width="16.54296875" style="4" hidden="1" customWidth="1"/>
    <col min="2510" max="2512" width="14.54296875" style="4" hidden="1" customWidth="1"/>
    <col min="2513" max="2513" width="15.54296875" style="4" hidden="1" customWidth="1"/>
    <col min="2514" max="2515" width="14.54296875" style="4" hidden="1" customWidth="1"/>
    <col min="2516" max="2516" width="14" style="4" hidden="1" customWidth="1"/>
    <col min="2517" max="2517" width="13" style="4" hidden="1" customWidth="1"/>
    <col min="2518" max="2521" width="14.54296875" style="4" hidden="1" customWidth="1"/>
    <col min="2522" max="2522" width="15.54296875" style="4" hidden="1" customWidth="1"/>
    <col min="2523" max="2526" width="14.54296875" style="4" hidden="1" customWidth="1"/>
    <col min="2527" max="2527" width="15.54296875" style="4" hidden="1" customWidth="1"/>
    <col min="2528" max="2533" width="14.54296875" style="4" hidden="1" customWidth="1"/>
    <col min="2534" max="2535" width="15" style="4" hidden="1" customWidth="1"/>
    <col min="2536" max="2537" width="14.54296875" style="4" hidden="1" customWidth="1"/>
    <col min="2538" max="2539" width="11.453125" style="4" hidden="1" customWidth="1"/>
    <col min="2540" max="2546" width="14.54296875" style="4" hidden="1" customWidth="1"/>
    <col min="2547" max="2567" width="11.453125" style="4" hidden="1" customWidth="1"/>
    <col min="2568" max="2571" width="14.54296875" style="4" hidden="1" customWidth="1"/>
    <col min="2572" max="2603" width="11.453125" style="4" hidden="1" customWidth="1"/>
    <col min="2604" max="2604" width="13" style="4" hidden="1" customWidth="1"/>
    <col min="2605" max="2630" width="12.54296875" style="4" hidden="1" customWidth="1"/>
    <col min="2631" max="2632" width="15.54296875" style="4" hidden="1" customWidth="1"/>
    <col min="2633" max="2633" width="13.453125" style="4" hidden="1" customWidth="1"/>
    <col min="2634" max="2634" width="12.453125" style="4" hidden="1" customWidth="1"/>
    <col min="2635" max="2635" width="10.54296875" style="4" hidden="1" customWidth="1"/>
    <col min="2636" max="2636" width="11.54296875" style="4" hidden="1" customWidth="1"/>
    <col min="2637" max="2637" width="10.453125" style="4" hidden="1" customWidth="1"/>
    <col min="2638" max="2638" width="10.54296875" style="4" hidden="1" customWidth="1"/>
    <col min="2639" max="2639" width="11.54296875" style="4" hidden="1" customWidth="1"/>
    <col min="2640" max="2640" width="9.54296875" style="4" hidden="1" customWidth="1"/>
    <col min="2641" max="2641" width="13.54296875" style="4" hidden="1" customWidth="1"/>
    <col min="2642" max="2642" width="16.453125" style="4" hidden="1" customWidth="1"/>
    <col min="2643" max="2643" width="15.54296875" style="4" hidden="1" customWidth="1"/>
    <col min="2644" max="2644" width="11.54296875" style="4" hidden="1" customWidth="1"/>
    <col min="2645" max="2645" width="11.453125" style="4" hidden="1" customWidth="1"/>
    <col min="2646" max="2646" width="9.54296875" style="4" hidden="1" customWidth="1"/>
    <col min="2647" max="2647" width="11.54296875" style="4" hidden="1" customWidth="1"/>
    <col min="2648" max="2649" width="15.54296875" style="4" hidden="1" customWidth="1"/>
    <col min="2650" max="2650" width="10.453125" style="4" hidden="1" customWidth="1"/>
    <col min="2651" max="2651" width="8.54296875" style="4" hidden="1" customWidth="1"/>
    <col min="2652" max="2653" width="15.54296875" style="4" hidden="1" customWidth="1"/>
    <col min="2654" max="2654" width="12.453125" style="4" hidden="1" customWidth="1"/>
    <col min="2655" max="2655" width="10.54296875" style="4" hidden="1" customWidth="1"/>
    <col min="2656" max="2658" width="15.54296875" style="4" hidden="1" customWidth="1"/>
    <col min="2659" max="2667" width="14.54296875" style="4" hidden="1" customWidth="1"/>
    <col min="2668" max="2674" width="11" style="4" hidden="1" customWidth="1"/>
    <col min="2675" max="2675" width="10.453125" style="4" hidden="1" customWidth="1"/>
    <col min="2676" max="2676" width="13.54296875" style="4" hidden="1" customWidth="1"/>
    <col min="2677" max="2677" width="14.453125" style="4" hidden="1" customWidth="1"/>
    <col min="2678" max="2680" width="11" style="4" hidden="1" customWidth="1"/>
    <col min="2681" max="2741" width="14.453125" style="4" hidden="1" customWidth="1"/>
    <col min="2742" max="2742" width="13" style="4" hidden="1" customWidth="1"/>
    <col min="2743" max="2743" width="13.54296875" style="4" hidden="1" customWidth="1"/>
    <col min="2744" max="2744" width="14.54296875" style="4" hidden="1" customWidth="1"/>
    <col min="2745" max="2751" width="15.54296875" style="4" hidden="1" customWidth="1"/>
    <col min="2752" max="2753" width="13.54296875" style="4" hidden="1" customWidth="1"/>
    <col min="2754" max="2769" width="15.54296875" style="4" hidden="1" customWidth="1"/>
    <col min="2770" max="2770" width="21" style="4" hidden="1" customWidth="1"/>
    <col min="2771" max="2771" width="15.54296875" style="4" hidden="1" customWidth="1"/>
    <col min="2772" max="2772" width="16.453125" style="4" hidden="1" customWidth="1"/>
    <col min="2773" max="2787" width="15.54296875" style="4" hidden="1" customWidth="1"/>
    <col min="2788" max="2788" width="21" style="4" hidden="1" customWidth="1"/>
    <col min="2789" max="2789" width="17.7265625" style="4" customWidth="1"/>
    <col min="2790" max="2797" width="15.54296875" style="4" customWidth="1"/>
    <col min="2798" max="2798" width="12.453125" style="4" bestFit="1" customWidth="1"/>
    <col min="2799" max="2799" width="13.453125" style="4" customWidth="1"/>
    <col min="2800" max="2800" width="21.453125" style="4" hidden="1" customWidth="1"/>
    <col min="2801" max="2801" width="15.453125" style="4" hidden="1" customWidth="1"/>
    <col min="2802" max="2803" width="16.54296875" style="4" hidden="1" customWidth="1"/>
    <col min="2804" max="2810" width="15.54296875" style="4" hidden="1" customWidth="1"/>
    <col min="2811" max="2811" width="15.453125" style="4" hidden="1" customWidth="1"/>
    <col min="2812" max="2812" width="15.54296875" style="4" hidden="1" customWidth="1"/>
    <col min="2813" max="2813" width="14.54296875" style="4" hidden="1" customWidth="1"/>
    <col min="2814" max="2814" width="15.54296875" style="4" hidden="1" customWidth="1"/>
    <col min="2815" max="2815" width="17.453125" style="4" hidden="1" customWidth="1"/>
    <col min="2816" max="2816" width="23.54296875" style="4" hidden="1" customWidth="1"/>
    <col min="2817" max="2818" width="19" style="4" hidden="1" customWidth="1"/>
    <col min="2819" max="2820" width="23.54296875" style="4" hidden="1" customWidth="1"/>
    <col min="2821" max="2821" width="23.453125" style="4" hidden="1" customWidth="1"/>
    <col min="2822" max="2822" width="23.54296875" style="4" hidden="1" customWidth="1"/>
    <col min="2823" max="2824" width="24.453125" style="4" hidden="1" customWidth="1"/>
    <col min="2825" max="2825" width="23.54296875" style="4" hidden="1" customWidth="1"/>
    <col min="2826" max="2828" width="24.453125" style="4" hidden="1" customWidth="1"/>
    <col min="2829" max="2831" width="21.54296875" style="4" hidden="1" customWidth="1"/>
    <col min="2832" max="2832" width="19" style="4" hidden="1" customWidth="1"/>
    <col min="2833" max="2833" width="22.453125" style="4" hidden="1" customWidth="1"/>
    <col min="2834" max="2834" width="21.54296875" style="4" hidden="1" customWidth="1"/>
    <col min="2835" max="2837" width="23.54296875" style="4" hidden="1" customWidth="1"/>
    <col min="2838" max="2839" width="23.453125" style="4" hidden="1" customWidth="1"/>
    <col min="2840" max="2841" width="23.54296875" style="4" hidden="1" customWidth="1"/>
    <col min="2842" max="2843" width="22.453125" style="4" hidden="1" customWidth="1"/>
    <col min="2844" max="2845" width="23.54296875" style="4" hidden="1" customWidth="1"/>
    <col min="2846" max="2849" width="22.453125" style="4" hidden="1" customWidth="1"/>
    <col min="2850" max="2850" width="21.54296875" style="4" hidden="1" customWidth="1"/>
    <col min="2851" max="2865" width="22.453125" style="4" hidden="1" customWidth="1"/>
    <col min="2866" max="2866" width="23.54296875" style="4" hidden="1" customWidth="1"/>
    <col min="2867" max="2867" width="17.453125" style="4" hidden="1" customWidth="1"/>
    <col min="2868" max="2871" width="15.54296875" style="4" hidden="1" customWidth="1"/>
    <col min="2872" max="2872" width="17.453125" style="4" hidden="1" customWidth="1"/>
    <col min="2873" max="2874" width="15.54296875" style="4" hidden="1" customWidth="1"/>
    <col min="2875" max="2875" width="17.453125" style="4" hidden="1" customWidth="1"/>
    <col min="2876" max="2877" width="15.54296875" style="4" hidden="1" customWidth="1"/>
    <col min="2878" max="2878" width="17.453125" style="4" hidden="1" customWidth="1"/>
    <col min="2879" max="2880" width="15.54296875" style="4" hidden="1" customWidth="1"/>
    <col min="2881" max="2881" width="14.54296875" style="4" hidden="1" customWidth="1"/>
    <col min="2882" max="2896" width="15.453125" style="4" hidden="1" customWidth="1"/>
    <col min="2897" max="2897" width="14.54296875" style="4" hidden="1" customWidth="1"/>
    <col min="2898" max="2902" width="15.453125" style="4" hidden="1" customWidth="1"/>
    <col min="2903" max="2903" width="16.54296875" style="4" hidden="1" customWidth="1"/>
    <col min="2904" max="2911" width="16.54296875" hidden="1" customWidth="1"/>
    <col min="2912" max="2912" width="14.453125" hidden="1" customWidth="1"/>
    <col min="2913" max="2913" width="14.54296875" style="4" hidden="1" customWidth="1"/>
    <col min="2914" max="2921" width="15.54296875" style="4" hidden="1" customWidth="1"/>
    <col min="2922" max="2922" width="13" style="4" hidden="1" customWidth="1"/>
    <col min="2923" max="2929" width="15.54296875" style="4" hidden="1" customWidth="1"/>
    <col min="2930" max="2930" width="15.81640625" style="4" hidden="1" customWidth="1"/>
    <col min="2931" max="2939" width="15.54296875" style="4" hidden="1" customWidth="1"/>
    <col min="2940" max="2940" width="15.81640625" style="4" hidden="1" customWidth="1"/>
    <col min="2941" max="2945" width="15.54296875" style="4" customWidth="1"/>
    <col min="2946" max="2946" width="9.54296875" style="4" customWidth="1"/>
    <col min="2947" max="2955" width="12.54296875" style="4" hidden="1" customWidth="1"/>
    <col min="2956" max="2956" width="14.54296875" style="4" hidden="1" customWidth="1"/>
    <col min="2957" max="2958" width="15.54296875" style="4" hidden="1" customWidth="1"/>
    <col min="2959" max="2959" width="16.54296875" style="4" hidden="1" customWidth="1"/>
    <col min="2960" max="2960" width="15.54296875" style="4" hidden="1" customWidth="1"/>
    <col min="2961" max="2962" width="21.453125" style="4" hidden="1" customWidth="1"/>
    <col min="2963" max="2963" width="15.54296875" style="4" hidden="1" customWidth="1"/>
    <col min="2964" max="2965" width="21.453125" style="4" hidden="1" customWidth="1"/>
    <col min="2966" max="2966" width="17.453125" style="4" hidden="1" customWidth="1"/>
    <col min="2967" max="2967" width="15.54296875" style="4" hidden="1" customWidth="1"/>
    <col min="2968" max="2968" width="17.453125" style="4" hidden="1" customWidth="1"/>
    <col min="2969" max="2970" width="15.54296875" style="4" hidden="1" customWidth="1"/>
    <col min="2971" max="2974" width="12.54296875" style="4" hidden="1" customWidth="1"/>
    <col min="2975" max="2975" width="13.54296875" style="4" hidden="1" customWidth="1"/>
    <col min="2976" max="2976" width="10.54296875" style="4" hidden="1" customWidth="1"/>
    <col min="2977" max="2979" width="15.54296875" style="4" hidden="1" customWidth="1"/>
    <col min="2980" max="3009" width="12.54296875" style="4" hidden="1" customWidth="1"/>
    <col min="3010" max="3010" width="16.453125" style="4" hidden="1" customWidth="1"/>
    <col min="3011" max="3033" width="14.54296875" style="4" hidden="1" customWidth="1"/>
    <col min="3034" max="3043" width="15.54296875" style="4" hidden="1" customWidth="1"/>
    <col min="3044" max="3044" width="16.54296875" style="4" hidden="1" customWidth="1"/>
    <col min="3045" max="3052" width="16.54296875" hidden="1" customWidth="1"/>
    <col min="3053" max="3053" width="14.54296875" hidden="1" customWidth="1"/>
    <col min="3054" max="3054" width="14.54296875" style="4" hidden="1" customWidth="1"/>
    <col min="3055" max="3055" width="20.54296875" style="4" hidden="1" customWidth="1"/>
    <col min="3056" max="3056" width="22.453125" style="4" hidden="1" customWidth="1"/>
    <col min="3057" max="3057" width="24.453125" style="4" hidden="1" customWidth="1"/>
    <col min="3058" max="3058" width="22.453125" style="4" hidden="1" customWidth="1"/>
    <col min="3059" max="3059" width="22.54296875" style="4" hidden="1" customWidth="1"/>
    <col min="3060" max="3066" width="15.54296875" style="4" hidden="1" customWidth="1"/>
    <col min="3067" max="3067" width="15.81640625" style="4" hidden="1" customWidth="1"/>
    <col min="3068" max="3076" width="15.54296875" style="4" hidden="1" customWidth="1"/>
    <col min="3077" max="3077" width="15.81640625" style="4" hidden="1" customWidth="1"/>
    <col min="3078" max="3082" width="15.54296875" style="4" customWidth="1"/>
    <col min="3083" max="3083" width="9.54296875" style="4" customWidth="1"/>
    <col min="3084" max="3084" width="16.54296875" style="4" hidden="1" customWidth="1"/>
    <col min="3085" max="3086" width="22.453125" style="4" hidden="1" customWidth="1"/>
    <col min="3087" max="3089" width="21.453125" style="4" hidden="1" customWidth="1"/>
    <col min="3090" max="3090" width="22.453125" style="4" hidden="1" customWidth="1"/>
    <col min="3091" max="3091" width="24.453125" style="4" hidden="1" customWidth="1"/>
    <col min="3092" max="3092" width="23.54296875" style="4" hidden="1" customWidth="1"/>
    <col min="3093" max="3094" width="24.453125" style="4" hidden="1" customWidth="1"/>
    <col min="3095" max="3095" width="23.54296875" style="4" hidden="1" customWidth="1"/>
    <col min="3096" max="3097" width="24.453125" style="4" hidden="1" customWidth="1"/>
    <col min="3098" max="3098" width="22.54296875" style="4" hidden="1" customWidth="1"/>
    <col min="3099" max="3099" width="22.453125" style="4" hidden="1" customWidth="1"/>
    <col min="3100" max="3100" width="22.54296875" style="4" hidden="1" customWidth="1"/>
    <col min="3101" max="3111" width="22.453125" style="4" hidden="1" customWidth="1"/>
    <col min="3112" max="3112" width="27.54296875" style="4" hidden="1" customWidth="1"/>
    <col min="3113" max="3113" width="29.453125" style="4" hidden="1" customWidth="1"/>
    <col min="3114" max="3114" width="20.54296875" style="4" hidden="1" customWidth="1"/>
    <col min="3115" max="3115" width="24.453125" style="4" hidden="1" customWidth="1"/>
    <col min="3116" max="3116" width="5.54296875" style="4" hidden="1" customWidth="1"/>
    <col min="3117" max="3117" width="7" style="4" hidden="1" customWidth="1"/>
    <col min="3118" max="3118" width="5.54296875" style="4" hidden="1" customWidth="1"/>
    <col min="3119" max="3119" width="21.54296875" style="4" hidden="1" customWidth="1"/>
    <col min="3120" max="3120" width="22.453125" style="4" hidden="1" customWidth="1"/>
    <col min="3121" max="3121" width="21.54296875" style="4" hidden="1" customWidth="1"/>
    <col min="3122" max="3126" width="22.453125" style="4" hidden="1" customWidth="1"/>
    <col min="3127" max="3127" width="20.54296875" style="4" hidden="1" customWidth="1"/>
    <col min="3128" max="3130" width="21.54296875" style="4" hidden="1" customWidth="1"/>
    <col min="3131" max="3131" width="22.453125" style="4" hidden="1" customWidth="1"/>
    <col min="3132" max="3137" width="21.54296875" style="4" hidden="1" customWidth="1"/>
    <col min="3138" max="3138" width="20.54296875" style="4" hidden="1" customWidth="1"/>
    <col min="3139" max="3143" width="22.453125" style="4" hidden="1" customWidth="1"/>
    <col min="3144" max="3144" width="21.54296875" style="4" hidden="1" customWidth="1"/>
    <col min="3145" max="3145" width="22.453125" style="4" hidden="1" customWidth="1"/>
    <col min="3146" max="3147" width="21.54296875" style="4" hidden="1" customWidth="1"/>
    <col min="3148" max="3149" width="22.453125" style="4" hidden="1" customWidth="1"/>
    <col min="3150" max="3150" width="14.54296875" style="4" hidden="1" customWidth="1"/>
    <col min="3151" max="3151" width="15.54296875" style="4" hidden="1" customWidth="1"/>
    <col min="3152" max="3152" width="14.54296875" style="4" hidden="1" customWidth="1"/>
    <col min="3153" max="3153" width="15.54296875" style="4" hidden="1" customWidth="1"/>
    <col min="3154" max="3155" width="14.54296875" style="4" hidden="1" customWidth="1"/>
    <col min="3156" max="3162" width="15.54296875" style="4" hidden="1" customWidth="1"/>
    <col min="3163" max="3163" width="15.81640625" style="4" hidden="1" customWidth="1"/>
    <col min="3164" max="3170" width="15.54296875" style="4" hidden="1" customWidth="1"/>
    <col min="3171" max="3171" width="14.54296875" style="4" hidden="1" customWidth="1"/>
    <col min="3172" max="3173" width="15.54296875" style="4" hidden="1" customWidth="1"/>
    <col min="3174" max="3178" width="15.54296875" style="4" customWidth="1"/>
    <col min="3179" max="3179" width="9.54296875" style="4" customWidth="1"/>
    <col min="3180" max="3180" width="30.453125" style="4" customWidth="1"/>
    <col min="3181" max="3181" width="48.453125" style="4" customWidth="1"/>
    <col min="3182" max="3182" width="28.54296875" style="4" customWidth="1"/>
    <col min="3183" max="3183" width="18.54296875" style="4" customWidth="1"/>
    <col min="3184" max="3184" width="36.453125" style="4" hidden="1" customWidth="1"/>
    <col min="3185" max="3185" width="41.54296875" style="4" hidden="1" customWidth="1"/>
    <col min="3186" max="3186" width="47.453125" style="4" hidden="1" customWidth="1"/>
    <col min="3187" max="3187" width="48.453125" style="4" hidden="1" customWidth="1"/>
    <col min="3188" max="3188" width="42.54296875" style="4" hidden="1" customWidth="1"/>
    <col min="3189" max="3189" width="44.453125" style="4" hidden="1" customWidth="1"/>
    <col min="3190" max="3190" width="35.453125" style="4" hidden="1" customWidth="1"/>
    <col min="3191" max="3191" width="36.54296875" style="4" hidden="1" customWidth="1"/>
    <col min="3192" max="3192" width="32.54296875" style="4" hidden="1" customWidth="1"/>
    <col min="3193" max="3193" width="40.453125" style="4" hidden="1" customWidth="1"/>
    <col min="3194" max="3194" width="32.54296875" style="4" hidden="1" customWidth="1"/>
    <col min="3195" max="3196" width="32.54296875" style="4" bestFit="1" customWidth="1"/>
    <col min="3197" max="3209" width="11.453125" style="4" customWidth="1"/>
    <col min="3210" max="3210" width="15.453125" style="4" customWidth="1"/>
    <col min="3211" max="3211" width="45.453125" style="4" customWidth="1"/>
    <col min="3212" max="3212" width="11.54296875" style="4" customWidth="1"/>
    <col min="3213" max="3227" width="11.453125" style="4" customWidth="1"/>
    <col min="3228" max="3230" width="9.453125" style="4" bestFit="1" customWidth="1"/>
    <col min="3231" max="3231" width="9.453125" style="4" customWidth="1"/>
    <col min="3232" max="3257" width="11.453125" style="4" customWidth="1"/>
    <col min="3258" max="3258" width="15" style="4" customWidth="1"/>
    <col min="3259" max="3259" width="11.453125" style="4" customWidth="1"/>
    <col min="3260" max="3261" width="15" style="4" customWidth="1"/>
    <col min="3262" max="3308" width="11.453125" style="4" customWidth="1"/>
    <col min="3309" max="3400" width="11.453125" style="60"/>
    <col min="3401" max="3401" width="27.453125" style="60" customWidth="1"/>
    <col min="3402" max="3402" width="9.54296875" style="60" customWidth="1"/>
    <col min="3403" max="3403" width="11.453125" style="60" customWidth="1"/>
    <col min="3404" max="3404" width="48" style="60" bestFit="1" customWidth="1"/>
    <col min="3405" max="3405" width="57" style="60" bestFit="1" customWidth="1"/>
    <col min="3406" max="3406" width="19.453125" style="60" customWidth="1"/>
    <col min="3407" max="3409" width="11.453125" style="60" customWidth="1"/>
    <col min="3410" max="3410" width="22.54296875" style="60" bestFit="1" customWidth="1"/>
    <col min="3411" max="3411" width="22.54296875" style="60" customWidth="1"/>
    <col min="3412" max="3414" width="11.453125" style="60" customWidth="1"/>
    <col min="3415" max="3416" width="22.54296875" style="60" customWidth="1"/>
    <col min="3417" max="3419" width="11.453125" style="60" customWidth="1"/>
    <col min="3420" max="3421" width="22.54296875" style="60" customWidth="1"/>
    <col min="3422" max="3424" width="11.453125" style="60" customWidth="1"/>
    <col min="3425" max="3426" width="22.54296875" style="60" customWidth="1"/>
    <col min="3427" max="3429" width="11.453125" style="60" customWidth="1"/>
    <col min="3430" max="3431" width="22.54296875" style="60" customWidth="1"/>
    <col min="3432" max="3434" width="11.453125" style="60" customWidth="1"/>
    <col min="3435" max="3435" width="22.54296875" style="60" customWidth="1"/>
    <col min="3436" max="3436" width="40.54296875" style="60" bestFit="1" customWidth="1"/>
    <col min="3437" max="3441" width="40.54296875" style="60" customWidth="1"/>
    <col min="3442" max="3442" width="19.54296875" style="60" customWidth="1"/>
    <col min="3443" max="3465" width="11.453125" style="60" customWidth="1"/>
    <col min="3466" max="3466" width="15.453125" style="60" customWidth="1"/>
    <col min="3467" max="3467" width="45.453125" style="60" customWidth="1"/>
    <col min="3468" max="3468" width="11.54296875" style="60" customWidth="1"/>
    <col min="3469" max="3483" width="11.453125" style="60" customWidth="1"/>
    <col min="3484" max="3486" width="9.453125" style="60" bestFit="1" customWidth="1"/>
    <col min="3487" max="3487" width="9.453125" style="60" customWidth="1"/>
    <col min="3488" max="3513" width="11.453125" style="60" customWidth="1"/>
    <col min="3514" max="3514" width="15" style="60" customWidth="1"/>
    <col min="3515" max="3515" width="11.453125" style="60" customWidth="1"/>
    <col min="3516" max="3517" width="15" style="60" customWidth="1"/>
    <col min="3518" max="3564" width="11.453125" style="60" customWidth="1"/>
    <col min="3565" max="3656" width="11.453125" style="60"/>
    <col min="3657" max="3657" width="27.453125" style="60" customWidth="1"/>
    <col min="3658" max="3658" width="9.54296875" style="60" customWidth="1"/>
    <col min="3659" max="3659" width="11.453125" style="60" customWidth="1"/>
    <col min="3660" max="3660" width="48" style="60" bestFit="1" customWidth="1"/>
    <col min="3661" max="3661" width="57" style="60" bestFit="1" customWidth="1"/>
    <col min="3662" max="3662" width="19.453125" style="60" customWidth="1"/>
    <col min="3663" max="3665" width="11.453125" style="60" customWidth="1"/>
    <col min="3666" max="3666" width="22.54296875" style="60" bestFit="1" customWidth="1"/>
    <col min="3667" max="3667" width="22.54296875" style="60" customWidth="1"/>
    <col min="3668" max="3670" width="11.453125" style="60" customWidth="1"/>
    <col min="3671" max="3672" width="22.54296875" style="60" customWidth="1"/>
    <col min="3673" max="3675" width="11.453125" style="60" customWidth="1"/>
    <col min="3676" max="3677" width="22.54296875" style="60" customWidth="1"/>
    <col min="3678" max="3680" width="11.453125" style="60" customWidth="1"/>
    <col min="3681" max="3682" width="22.54296875" style="60" customWidth="1"/>
    <col min="3683" max="3685" width="11.453125" style="60" customWidth="1"/>
    <col min="3686" max="3687" width="22.54296875" style="60" customWidth="1"/>
    <col min="3688" max="3690" width="11.453125" style="60" customWidth="1"/>
    <col min="3691" max="3691" width="22.54296875" style="60" customWidth="1"/>
    <col min="3692" max="3692" width="40.54296875" style="60" bestFit="1" customWidth="1"/>
    <col min="3693" max="3697" width="40.54296875" style="60" customWidth="1"/>
    <col min="3698" max="3698" width="19.54296875" style="60" customWidth="1"/>
    <col min="3699" max="3721" width="11.453125" style="60" customWidth="1"/>
    <col min="3722" max="3722" width="15.453125" style="60" customWidth="1"/>
    <col min="3723" max="3723" width="45.453125" style="60" customWidth="1"/>
    <col min="3724" max="3724" width="11.54296875" style="60" customWidth="1"/>
    <col min="3725" max="3739" width="11.453125" style="60" customWidth="1"/>
    <col min="3740" max="3742" width="9.453125" style="60" bestFit="1" customWidth="1"/>
    <col min="3743" max="3743" width="9.453125" style="60" customWidth="1"/>
    <col min="3744" max="3769" width="11.453125" style="60" customWidth="1"/>
    <col min="3770" max="3770" width="15" style="60" customWidth="1"/>
    <col min="3771" max="3771" width="11.453125" style="60" customWidth="1"/>
    <col min="3772" max="3773" width="15" style="60" customWidth="1"/>
    <col min="3774" max="3820" width="11.453125" style="60" customWidth="1"/>
    <col min="3821" max="3912" width="11.453125" style="60"/>
    <col min="3913" max="3913" width="27.453125" style="60" customWidth="1"/>
    <col min="3914" max="3914" width="9.54296875" style="60" customWidth="1"/>
    <col min="3915" max="3915" width="11.453125" style="60" customWidth="1"/>
    <col min="3916" max="3916" width="48" style="60" bestFit="1" customWidth="1"/>
    <col min="3917" max="3917" width="57" style="60" bestFit="1" customWidth="1"/>
    <col min="3918" max="3918" width="19.453125" style="60" customWidth="1"/>
    <col min="3919" max="3921" width="11.453125" style="60" customWidth="1"/>
    <col min="3922" max="3922" width="22.54296875" style="60" bestFit="1" customWidth="1"/>
    <col min="3923" max="3923" width="22.54296875" style="60" customWidth="1"/>
    <col min="3924" max="3926" width="11.453125" style="60" customWidth="1"/>
    <col min="3927" max="3928" width="22.54296875" style="60" customWidth="1"/>
    <col min="3929" max="3931" width="11.453125" style="60" customWidth="1"/>
    <col min="3932" max="3933" width="22.54296875" style="60" customWidth="1"/>
    <col min="3934" max="3936" width="11.453125" style="60" customWidth="1"/>
    <col min="3937" max="3938" width="22.54296875" style="60" customWidth="1"/>
    <col min="3939" max="3941" width="11.453125" style="60" customWidth="1"/>
    <col min="3942" max="3943" width="22.54296875" style="60" customWidth="1"/>
    <col min="3944" max="3946" width="11.453125" style="60" customWidth="1"/>
    <col min="3947" max="3947" width="22.54296875" style="60" customWidth="1"/>
    <col min="3948" max="3948" width="40.54296875" style="60" bestFit="1" customWidth="1"/>
    <col min="3949" max="3953" width="40.54296875" style="60" customWidth="1"/>
    <col min="3954" max="3954" width="19.54296875" style="60" customWidth="1"/>
    <col min="3955" max="3977" width="11.453125" style="60" customWidth="1"/>
    <col min="3978" max="3978" width="15.453125" style="60" customWidth="1"/>
    <col min="3979" max="3979" width="45.453125" style="60" customWidth="1"/>
    <col min="3980" max="3980" width="11.54296875" style="60" customWidth="1"/>
    <col min="3981" max="3995" width="11.453125" style="60" customWidth="1"/>
    <col min="3996" max="3998" width="9.453125" style="60" bestFit="1" customWidth="1"/>
    <col min="3999" max="3999" width="9.453125" style="60" customWidth="1"/>
    <col min="4000" max="4025" width="11.453125" style="60" customWidth="1"/>
    <col min="4026" max="4026" width="15" style="60" customWidth="1"/>
    <col min="4027" max="4027" width="11.453125" style="60" customWidth="1"/>
    <col min="4028" max="4029" width="15" style="60" customWidth="1"/>
    <col min="4030" max="4076" width="11.453125" style="60" customWidth="1"/>
    <col min="4077" max="4168" width="11.453125" style="60"/>
    <col min="4169" max="4169" width="27.453125" style="60" customWidth="1"/>
    <col min="4170" max="4170" width="9.54296875" style="60" customWidth="1"/>
    <col min="4171" max="4171" width="11.453125" style="60" customWidth="1"/>
    <col min="4172" max="4172" width="48" style="60" bestFit="1" customWidth="1"/>
    <col min="4173" max="4173" width="57" style="60" bestFit="1" customWidth="1"/>
    <col min="4174" max="4174" width="19.453125" style="60" customWidth="1"/>
    <col min="4175" max="4177" width="11.453125" style="60" customWidth="1"/>
    <col min="4178" max="4178" width="22.54296875" style="60" bestFit="1" customWidth="1"/>
    <col min="4179" max="4179" width="22.54296875" style="60" customWidth="1"/>
    <col min="4180" max="4182" width="11.453125" style="60" customWidth="1"/>
    <col min="4183" max="4184" width="22.54296875" style="60" customWidth="1"/>
    <col min="4185" max="4187" width="11.453125" style="60" customWidth="1"/>
    <col min="4188" max="4189" width="22.54296875" style="60" customWidth="1"/>
    <col min="4190" max="4192" width="11.453125" style="60" customWidth="1"/>
    <col min="4193" max="4194" width="22.54296875" style="60" customWidth="1"/>
    <col min="4195" max="4197" width="11.453125" style="60" customWidth="1"/>
    <col min="4198" max="4199" width="22.54296875" style="60" customWidth="1"/>
    <col min="4200" max="4202" width="11.453125" style="60" customWidth="1"/>
    <col min="4203" max="4203" width="22.54296875" style="60" customWidth="1"/>
    <col min="4204" max="4204" width="40.54296875" style="60" bestFit="1" customWidth="1"/>
    <col min="4205" max="4209" width="40.54296875" style="60" customWidth="1"/>
    <col min="4210" max="4210" width="19.54296875" style="60" customWidth="1"/>
    <col min="4211" max="4233" width="11.453125" style="60" customWidth="1"/>
    <col min="4234" max="4234" width="15.453125" style="60" customWidth="1"/>
    <col min="4235" max="4235" width="45.453125" style="60" customWidth="1"/>
    <col min="4236" max="4236" width="11.54296875" style="60" customWidth="1"/>
    <col min="4237" max="4251" width="11.453125" style="60" customWidth="1"/>
    <col min="4252" max="4254" width="9.453125" style="60" bestFit="1" customWidth="1"/>
    <col min="4255" max="4255" width="9.453125" style="60" customWidth="1"/>
    <col min="4256" max="4281" width="11.453125" style="60" customWidth="1"/>
    <col min="4282" max="4282" width="15" style="60" customWidth="1"/>
    <col min="4283" max="4283" width="11.453125" style="60" customWidth="1"/>
    <col min="4284" max="4285" width="15" style="60" customWidth="1"/>
    <col min="4286" max="4332" width="11.453125" style="60" customWidth="1"/>
    <col min="4333" max="4424" width="11.453125" style="60"/>
    <col min="4425" max="4425" width="27.453125" style="60" customWidth="1"/>
    <col min="4426" max="4426" width="9.54296875" style="60" customWidth="1"/>
    <col min="4427" max="4427" width="11.453125" style="60" customWidth="1"/>
    <col min="4428" max="4428" width="48" style="60" bestFit="1" customWidth="1"/>
    <col min="4429" max="4429" width="57" style="60" bestFit="1" customWidth="1"/>
    <col min="4430" max="4430" width="19.453125" style="60" customWidth="1"/>
    <col min="4431" max="4433" width="11.453125" style="60" customWidth="1"/>
    <col min="4434" max="4434" width="22.54296875" style="60" bestFit="1" customWidth="1"/>
    <col min="4435" max="4435" width="22.54296875" style="60" customWidth="1"/>
    <col min="4436" max="4438" width="11.453125" style="60" customWidth="1"/>
    <col min="4439" max="4440" width="22.54296875" style="60" customWidth="1"/>
    <col min="4441" max="4443" width="11.453125" style="60" customWidth="1"/>
    <col min="4444" max="4445" width="22.54296875" style="60" customWidth="1"/>
    <col min="4446" max="4448" width="11.453125" style="60" customWidth="1"/>
    <col min="4449" max="4450" width="22.54296875" style="60" customWidth="1"/>
    <col min="4451" max="4453" width="11.453125" style="60" customWidth="1"/>
    <col min="4454" max="4455" width="22.54296875" style="60" customWidth="1"/>
    <col min="4456" max="4458" width="11.453125" style="60" customWidth="1"/>
    <col min="4459" max="4459" width="22.54296875" style="60" customWidth="1"/>
    <col min="4460" max="4460" width="40.54296875" style="60" bestFit="1" customWidth="1"/>
    <col min="4461" max="4465" width="40.54296875" style="60" customWidth="1"/>
    <col min="4466" max="4466" width="19.54296875" style="60" customWidth="1"/>
    <col min="4467" max="4489" width="11.453125" style="60" customWidth="1"/>
    <col min="4490" max="4490" width="15.453125" style="60" customWidth="1"/>
    <col min="4491" max="4491" width="45.453125" style="60" customWidth="1"/>
    <col min="4492" max="4492" width="11.54296875" style="60" customWidth="1"/>
    <col min="4493" max="4507" width="11.453125" style="60" customWidth="1"/>
    <col min="4508" max="4510" width="9.453125" style="60" bestFit="1" customWidth="1"/>
    <col min="4511" max="4511" width="9.453125" style="60" customWidth="1"/>
    <col min="4512" max="4537" width="11.453125" style="60" customWidth="1"/>
    <col min="4538" max="4538" width="15" style="60" customWidth="1"/>
    <col min="4539" max="4539" width="11.453125" style="60" customWidth="1"/>
    <col min="4540" max="4541" width="15" style="60" customWidth="1"/>
    <col min="4542" max="4588" width="11.453125" style="60" customWidth="1"/>
    <col min="4589" max="4680" width="11.453125" style="60"/>
    <col min="4681" max="4681" width="27.453125" style="60" customWidth="1"/>
    <col min="4682" max="4682" width="9.54296875" style="60" customWidth="1"/>
    <col min="4683" max="4683" width="11.453125" style="60" customWidth="1"/>
    <col min="4684" max="4684" width="48" style="60" bestFit="1" customWidth="1"/>
    <col min="4685" max="4685" width="57" style="60" bestFit="1" customWidth="1"/>
    <col min="4686" max="4686" width="19.453125" style="60" customWidth="1"/>
    <col min="4687" max="4689" width="11.453125" style="60" customWidth="1"/>
    <col min="4690" max="4690" width="22.54296875" style="60" bestFit="1" customWidth="1"/>
    <col min="4691" max="4691" width="22.54296875" style="60" customWidth="1"/>
    <col min="4692" max="4694" width="11.453125" style="60" customWidth="1"/>
    <col min="4695" max="4696" width="22.54296875" style="60" customWidth="1"/>
    <col min="4697" max="4699" width="11.453125" style="60" customWidth="1"/>
    <col min="4700" max="4701" width="22.54296875" style="60" customWidth="1"/>
    <col min="4702" max="4704" width="11.453125" style="60" customWidth="1"/>
    <col min="4705" max="4706" width="22.54296875" style="60" customWidth="1"/>
    <col min="4707" max="4709" width="11.453125" style="60" customWidth="1"/>
    <col min="4710" max="4711" width="22.54296875" style="60" customWidth="1"/>
    <col min="4712" max="4714" width="11.453125" style="60" customWidth="1"/>
    <col min="4715" max="4715" width="22.54296875" style="60" customWidth="1"/>
    <col min="4716" max="4716" width="40.54296875" style="60" bestFit="1" customWidth="1"/>
    <col min="4717" max="4721" width="40.54296875" style="60" customWidth="1"/>
    <col min="4722" max="4722" width="19.54296875" style="60" customWidth="1"/>
    <col min="4723" max="4745" width="11.453125" style="60" customWidth="1"/>
    <col min="4746" max="4746" width="15.453125" style="60" customWidth="1"/>
    <col min="4747" max="4747" width="45.453125" style="60" customWidth="1"/>
    <col min="4748" max="4748" width="11.54296875" style="60" customWidth="1"/>
    <col min="4749" max="4763" width="11.453125" style="60" customWidth="1"/>
    <col min="4764" max="4766" width="9.453125" style="60" bestFit="1" customWidth="1"/>
    <col min="4767" max="4767" width="9.453125" style="60" customWidth="1"/>
    <col min="4768" max="4793" width="11.453125" style="60" customWidth="1"/>
    <col min="4794" max="4794" width="15" style="60" customWidth="1"/>
    <col min="4795" max="4795" width="11.453125" style="60" customWidth="1"/>
    <col min="4796" max="4797" width="15" style="60" customWidth="1"/>
    <col min="4798" max="4844" width="11.453125" style="60" customWidth="1"/>
    <col min="4845" max="4936" width="11.453125" style="60"/>
    <col min="4937" max="4937" width="27.453125" style="60" customWidth="1"/>
    <col min="4938" max="4938" width="9.54296875" style="60" customWidth="1"/>
    <col min="4939" max="4939" width="11.453125" style="60" customWidth="1"/>
    <col min="4940" max="4940" width="48" style="60" bestFit="1" customWidth="1"/>
    <col min="4941" max="4941" width="57" style="60" bestFit="1" customWidth="1"/>
    <col min="4942" max="4942" width="19.453125" style="60" customWidth="1"/>
    <col min="4943" max="4945" width="11.453125" style="60" customWidth="1"/>
    <col min="4946" max="4946" width="22.54296875" style="60" bestFit="1" customWidth="1"/>
    <col min="4947" max="4947" width="22.54296875" style="60" customWidth="1"/>
    <col min="4948" max="4950" width="11.453125" style="60" customWidth="1"/>
    <col min="4951" max="4952" width="22.54296875" style="60" customWidth="1"/>
    <col min="4953" max="4955" width="11.453125" style="60" customWidth="1"/>
    <col min="4956" max="4957" width="22.54296875" style="60" customWidth="1"/>
    <col min="4958" max="4960" width="11.453125" style="60" customWidth="1"/>
    <col min="4961" max="4962" width="22.54296875" style="60" customWidth="1"/>
    <col min="4963" max="4965" width="11.453125" style="60" customWidth="1"/>
    <col min="4966" max="4967" width="22.54296875" style="60" customWidth="1"/>
    <col min="4968" max="4970" width="11.453125" style="60" customWidth="1"/>
    <col min="4971" max="4971" width="22.54296875" style="60" customWidth="1"/>
    <col min="4972" max="4972" width="40.54296875" style="60" bestFit="1" customWidth="1"/>
    <col min="4973" max="4977" width="40.54296875" style="60" customWidth="1"/>
    <col min="4978" max="4978" width="19.54296875" style="60" customWidth="1"/>
    <col min="4979" max="5001" width="11.453125" style="60" customWidth="1"/>
    <col min="5002" max="5002" width="15.453125" style="60" customWidth="1"/>
    <col min="5003" max="5003" width="45.453125" style="60" customWidth="1"/>
    <col min="5004" max="5004" width="11.54296875" style="60" customWidth="1"/>
    <col min="5005" max="5019" width="11.453125" style="60" customWidth="1"/>
    <col min="5020" max="5022" width="9.453125" style="60" bestFit="1" customWidth="1"/>
    <col min="5023" max="5023" width="9.453125" style="60" customWidth="1"/>
    <col min="5024" max="5049" width="11.453125" style="60" customWidth="1"/>
    <col min="5050" max="5050" width="15" style="60" customWidth="1"/>
    <col min="5051" max="5051" width="11.453125" style="60" customWidth="1"/>
    <col min="5052" max="5053" width="15" style="60" customWidth="1"/>
    <col min="5054" max="5100" width="11.453125" style="60" customWidth="1"/>
    <col min="5101" max="5192" width="11.453125" style="60"/>
    <col min="5193" max="5193" width="27.453125" style="60" customWidth="1"/>
    <col min="5194" max="5194" width="9.54296875" style="60" customWidth="1"/>
    <col min="5195" max="5195" width="11.453125" style="60" customWidth="1"/>
    <col min="5196" max="5196" width="48" style="60" bestFit="1" customWidth="1"/>
    <col min="5197" max="5197" width="57" style="60" bestFit="1" customWidth="1"/>
    <col min="5198" max="5198" width="19.453125" style="60" customWidth="1"/>
    <col min="5199" max="5201" width="11.453125" style="60" customWidth="1"/>
    <col min="5202" max="5202" width="22.54296875" style="60" bestFit="1" customWidth="1"/>
    <col min="5203" max="5203" width="22.54296875" style="60" customWidth="1"/>
    <col min="5204" max="5206" width="11.453125" style="60" customWidth="1"/>
    <col min="5207" max="5208" width="22.54296875" style="60" customWidth="1"/>
    <col min="5209" max="5211" width="11.453125" style="60" customWidth="1"/>
    <col min="5212" max="5213" width="22.54296875" style="60" customWidth="1"/>
    <col min="5214" max="5216" width="11.453125" style="60" customWidth="1"/>
    <col min="5217" max="5218" width="22.54296875" style="60" customWidth="1"/>
    <col min="5219" max="5221" width="11.453125" style="60" customWidth="1"/>
    <col min="5222" max="5223" width="22.54296875" style="60" customWidth="1"/>
    <col min="5224" max="5226" width="11.453125" style="60" customWidth="1"/>
    <col min="5227" max="5227" width="22.54296875" style="60" customWidth="1"/>
    <col min="5228" max="5228" width="40.54296875" style="60" bestFit="1" customWidth="1"/>
    <col min="5229" max="5233" width="40.54296875" style="60" customWidth="1"/>
    <col min="5234" max="5234" width="19.54296875" style="60" customWidth="1"/>
    <col min="5235" max="5257" width="11.453125" style="60" customWidth="1"/>
    <col min="5258" max="5258" width="15.453125" style="60" customWidth="1"/>
    <col min="5259" max="5259" width="45.453125" style="60" customWidth="1"/>
    <col min="5260" max="5260" width="11.54296875" style="60" customWidth="1"/>
    <col min="5261" max="5275" width="11.453125" style="60" customWidth="1"/>
    <col min="5276" max="5278" width="9.453125" style="60" bestFit="1" customWidth="1"/>
    <col min="5279" max="5279" width="9.453125" style="60" customWidth="1"/>
    <col min="5280" max="5305" width="11.453125" style="60" customWidth="1"/>
    <col min="5306" max="5306" width="15" style="60" customWidth="1"/>
    <col min="5307" max="5307" width="11.453125" style="60" customWidth="1"/>
    <col min="5308" max="5309" width="15" style="60" customWidth="1"/>
    <col min="5310" max="5356" width="11.453125" style="60" customWidth="1"/>
    <col min="5357" max="5448" width="11.453125" style="60"/>
    <col min="5449" max="5449" width="27.453125" style="60" customWidth="1"/>
    <col min="5450" max="5450" width="9.54296875" style="60" customWidth="1"/>
    <col min="5451" max="5451" width="11.453125" style="60" customWidth="1"/>
    <col min="5452" max="5452" width="48" style="60" bestFit="1" customWidth="1"/>
    <col min="5453" max="5453" width="57" style="60" bestFit="1" customWidth="1"/>
    <col min="5454" max="5454" width="19.453125" style="60" customWidth="1"/>
    <col min="5455" max="5457" width="11.453125" style="60" customWidth="1"/>
    <col min="5458" max="5458" width="22.54296875" style="60" bestFit="1" customWidth="1"/>
    <col min="5459" max="5459" width="22.54296875" style="60" customWidth="1"/>
    <col min="5460" max="5462" width="11.453125" style="60" customWidth="1"/>
    <col min="5463" max="5464" width="22.54296875" style="60" customWidth="1"/>
    <col min="5465" max="5467" width="11.453125" style="60" customWidth="1"/>
    <col min="5468" max="5469" width="22.54296875" style="60" customWidth="1"/>
    <col min="5470" max="5472" width="11.453125" style="60" customWidth="1"/>
    <col min="5473" max="5474" width="22.54296875" style="60" customWidth="1"/>
    <col min="5475" max="5477" width="11.453125" style="60" customWidth="1"/>
    <col min="5478" max="5479" width="22.54296875" style="60" customWidth="1"/>
    <col min="5480" max="5482" width="11.453125" style="60" customWidth="1"/>
    <col min="5483" max="5483" width="22.54296875" style="60" customWidth="1"/>
    <col min="5484" max="5484" width="40.54296875" style="60" bestFit="1" customWidth="1"/>
    <col min="5485" max="5489" width="40.54296875" style="60" customWidth="1"/>
    <col min="5490" max="5490" width="19.54296875" style="60" customWidth="1"/>
    <col min="5491" max="5513" width="11.453125" style="60" customWidth="1"/>
    <col min="5514" max="5514" width="15.453125" style="60" customWidth="1"/>
    <col min="5515" max="5515" width="45.453125" style="60" customWidth="1"/>
    <col min="5516" max="5516" width="11.54296875" style="60" customWidth="1"/>
    <col min="5517" max="5531" width="11.453125" style="60" customWidth="1"/>
    <col min="5532" max="5534" width="9.453125" style="60" bestFit="1" customWidth="1"/>
    <col min="5535" max="5535" width="9.453125" style="60" customWidth="1"/>
    <col min="5536" max="5561" width="11.453125" style="60" customWidth="1"/>
    <col min="5562" max="5562" width="15" style="60" customWidth="1"/>
    <col min="5563" max="5563" width="11.453125" style="60" customWidth="1"/>
    <col min="5564" max="5565" width="15" style="60" customWidth="1"/>
    <col min="5566" max="5612" width="11.453125" style="60" customWidth="1"/>
    <col min="5613" max="5704" width="11.453125" style="60"/>
    <col min="5705" max="5705" width="27.453125" style="60" customWidth="1"/>
    <col min="5706" max="5706" width="9.54296875" style="60" customWidth="1"/>
    <col min="5707" max="5707" width="11.453125" style="60" customWidth="1"/>
    <col min="5708" max="5708" width="48" style="60" bestFit="1" customWidth="1"/>
    <col min="5709" max="5709" width="57" style="60" bestFit="1" customWidth="1"/>
    <col min="5710" max="5710" width="19.453125" style="60" customWidth="1"/>
    <col min="5711" max="5713" width="11.453125" style="60" customWidth="1"/>
    <col min="5714" max="5714" width="22.54296875" style="60" bestFit="1" customWidth="1"/>
    <col min="5715" max="5715" width="22.54296875" style="60" customWidth="1"/>
    <col min="5716" max="5718" width="11.453125" style="60" customWidth="1"/>
    <col min="5719" max="5720" width="22.54296875" style="60" customWidth="1"/>
    <col min="5721" max="5723" width="11.453125" style="60" customWidth="1"/>
    <col min="5724" max="5725" width="22.54296875" style="60" customWidth="1"/>
    <col min="5726" max="5728" width="11.453125" style="60" customWidth="1"/>
    <col min="5729" max="5730" width="22.54296875" style="60" customWidth="1"/>
    <col min="5731" max="5733" width="11.453125" style="60" customWidth="1"/>
    <col min="5734" max="5735" width="22.54296875" style="60" customWidth="1"/>
    <col min="5736" max="5738" width="11.453125" style="60" customWidth="1"/>
    <col min="5739" max="5739" width="22.54296875" style="60" customWidth="1"/>
    <col min="5740" max="5740" width="40.54296875" style="60" bestFit="1" customWidth="1"/>
    <col min="5741" max="5745" width="40.54296875" style="60" customWidth="1"/>
    <col min="5746" max="5746" width="19.54296875" style="60" customWidth="1"/>
    <col min="5747" max="5769" width="11.453125" style="60" customWidth="1"/>
    <col min="5770" max="5770" width="15.453125" style="60" customWidth="1"/>
    <col min="5771" max="5771" width="45.453125" style="60" customWidth="1"/>
    <col min="5772" max="5772" width="11.54296875" style="60" customWidth="1"/>
    <col min="5773" max="5787" width="11.453125" style="60" customWidth="1"/>
    <col min="5788" max="5790" width="9.453125" style="60" bestFit="1" customWidth="1"/>
    <col min="5791" max="5791" width="9.453125" style="60" customWidth="1"/>
    <col min="5792" max="5817" width="11.453125" style="60" customWidth="1"/>
    <col min="5818" max="5818" width="15" style="60" customWidth="1"/>
    <col min="5819" max="5819" width="11.453125" style="60" customWidth="1"/>
    <col min="5820" max="5821" width="15" style="60" customWidth="1"/>
    <col min="5822" max="5868" width="11.453125" style="60" customWidth="1"/>
    <col min="5869" max="5960" width="11.453125" style="60"/>
    <col min="5961" max="5961" width="27.453125" style="60" customWidth="1"/>
    <col min="5962" max="5962" width="9.54296875" style="60" customWidth="1"/>
    <col min="5963" max="5963" width="11.453125" style="60" customWidth="1"/>
    <col min="5964" max="5964" width="48" style="60" bestFit="1" customWidth="1"/>
    <col min="5965" max="5965" width="57" style="60" bestFit="1" customWidth="1"/>
    <col min="5966" max="5966" width="19.453125" style="60" customWidth="1"/>
    <col min="5967" max="5969" width="11.453125" style="60" customWidth="1"/>
    <col min="5970" max="5970" width="22.54296875" style="60" bestFit="1" customWidth="1"/>
    <col min="5971" max="5971" width="22.54296875" style="60" customWidth="1"/>
    <col min="5972" max="5974" width="11.453125" style="60" customWidth="1"/>
    <col min="5975" max="5976" width="22.54296875" style="60" customWidth="1"/>
    <col min="5977" max="5979" width="11.453125" style="60" customWidth="1"/>
    <col min="5980" max="5981" width="22.54296875" style="60" customWidth="1"/>
    <col min="5982" max="5984" width="11.453125" style="60" customWidth="1"/>
    <col min="5985" max="5986" width="22.54296875" style="60" customWidth="1"/>
    <col min="5987" max="5989" width="11.453125" style="60" customWidth="1"/>
    <col min="5990" max="5991" width="22.54296875" style="60" customWidth="1"/>
    <col min="5992" max="5994" width="11.453125" style="60" customWidth="1"/>
    <col min="5995" max="5995" width="22.54296875" style="60" customWidth="1"/>
    <col min="5996" max="5996" width="40.54296875" style="60" bestFit="1" customWidth="1"/>
    <col min="5997" max="6001" width="40.54296875" style="60" customWidth="1"/>
    <col min="6002" max="6002" width="19.54296875" style="60" customWidth="1"/>
    <col min="6003" max="6025" width="11.453125" style="60" customWidth="1"/>
    <col min="6026" max="6026" width="15.453125" style="60" customWidth="1"/>
    <col min="6027" max="6027" width="45.453125" style="60" customWidth="1"/>
    <col min="6028" max="6028" width="11.54296875" style="60" customWidth="1"/>
    <col min="6029" max="6043" width="11.453125" style="60" customWidth="1"/>
    <col min="6044" max="6046" width="9.453125" style="60" bestFit="1" customWidth="1"/>
    <col min="6047" max="6047" width="9.453125" style="60" customWidth="1"/>
    <col min="6048" max="6073" width="11.453125" style="60" customWidth="1"/>
    <col min="6074" max="6074" width="15" style="60" customWidth="1"/>
    <col min="6075" max="6075" width="11.453125" style="60" customWidth="1"/>
    <col min="6076" max="6077" width="15" style="60" customWidth="1"/>
    <col min="6078" max="6124" width="11.453125" style="60" customWidth="1"/>
    <col min="6125" max="6216" width="11.453125" style="60"/>
    <col min="6217" max="6217" width="27.453125" style="60" customWidth="1"/>
    <col min="6218" max="6218" width="9.54296875" style="60" customWidth="1"/>
    <col min="6219" max="6219" width="11.453125" style="60" customWidth="1"/>
    <col min="6220" max="6220" width="48" style="60" bestFit="1" customWidth="1"/>
    <col min="6221" max="6221" width="57" style="60" bestFit="1" customWidth="1"/>
    <col min="6222" max="6222" width="19.453125" style="60" customWidth="1"/>
    <col min="6223" max="6225" width="11.453125" style="60" customWidth="1"/>
    <col min="6226" max="6226" width="22.54296875" style="60" bestFit="1" customWidth="1"/>
    <col min="6227" max="6227" width="22.54296875" style="60" customWidth="1"/>
    <col min="6228" max="6230" width="11.453125" style="60" customWidth="1"/>
    <col min="6231" max="6232" width="22.54296875" style="60" customWidth="1"/>
    <col min="6233" max="6235" width="11.453125" style="60" customWidth="1"/>
    <col min="6236" max="6237" width="22.54296875" style="60" customWidth="1"/>
    <col min="6238" max="6240" width="11.453125" style="60" customWidth="1"/>
    <col min="6241" max="6242" width="22.54296875" style="60" customWidth="1"/>
    <col min="6243" max="6245" width="11.453125" style="60" customWidth="1"/>
    <col min="6246" max="6247" width="22.54296875" style="60" customWidth="1"/>
    <col min="6248" max="6250" width="11.453125" style="60" customWidth="1"/>
    <col min="6251" max="6251" width="22.54296875" style="60" customWidth="1"/>
    <col min="6252" max="6252" width="40.54296875" style="60" bestFit="1" customWidth="1"/>
    <col min="6253" max="6257" width="40.54296875" style="60" customWidth="1"/>
    <col min="6258" max="6258" width="19.54296875" style="60" customWidth="1"/>
    <col min="6259" max="6281" width="11.453125" style="60" customWidth="1"/>
    <col min="6282" max="6282" width="15.453125" style="60" customWidth="1"/>
    <col min="6283" max="6283" width="45.453125" style="60" customWidth="1"/>
    <col min="6284" max="6284" width="11.54296875" style="60" customWidth="1"/>
    <col min="6285" max="6299" width="11.453125" style="60" customWidth="1"/>
    <col min="6300" max="6302" width="9.453125" style="60" bestFit="1" customWidth="1"/>
    <col min="6303" max="6303" width="9.453125" style="60" customWidth="1"/>
    <col min="6304" max="6329" width="11.453125" style="60" customWidth="1"/>
    <col min="6330" max="6330" width="15" style="60" customWidth="1"/>
    <col min="6331" max="6331" width="11.453125" style="60" customWidth="1"/>
    <col min="6332" max="6333" width="15" style="60" customWidth="1"/>
    <col min="6334" max="6380" width="11.453125" style="60" customWidth="1"/>
    <col min="6381" max="6472" width="11.453125" style="60"/>
    <col min="6473" max="6473" width="27.453125" style="60" customWidth="1"/>
    <col min="6474" max="6474" width="9.54296875" style="60" customWidth="1"/>
    <col min="6475" max="6475" width="11.453125" style="60" customWidth="1"/>
    <col min="6476" max="6476" width="48" style="60" bestFit="1" customWidth="1"/>
    <col min="6477" max="6477" width="57" style="60" bestFit="1" customWidth="1"/>
    <col min="6478" max="6478" width="19.453125" style="60" customWidth="1"/>
    <col min="6479" max="6481" width="11.453125" style="60" customWidth="1"/>
    <col min="6482" max="6482" width="22.54296875" style="60" bestFit="1" customWidth="1"/>
    <col min="6483" max="6483" width="22.54296875" style="60" customWidth="1"/>
    <col min="6484" max="6486" width="11.453125" style="60" customWidth="1"/>
    <col min="6487" max="6488" width="22.54296875" style="60" customWidth="1"/>
    <col min="6489" max="6491" width="11.453125" style="60" customWidth="1"/>
    <col min="6492" max="6493" width="22.54296875" style="60" customWidth="1"/>
    <col min="6494" max="6496" width="11.453125" style="60" customWidth="1"/>
    <col min="6497" max="6498" width="22.54296875" style="60" customWidth="1"/>
    <col min="6499" max="6501" width="11.453125" style="60" customWidth="1"/>
    <col min="6502" max="6503" width="22.54296875" style="60" customWidth="1"/>
    <col min="6504" max="6506" width="11.453125" style="60" customWidth="1"/>
    <col min="6507" max="6507" width="22.54296875" style="60" customWidth="1"/>
    <col min="6508" max="6508" width="40.54296875" style="60" bestFit="1" customWidth="1"/>
    <col min="6509" max="6513" width="40.54296875" style="60" customWidth="1"/>
    <col min="6514" max="6514" width="19.54296875" style="60" customWidth="1"/>
    <col min="6515" max="6537" width="11.453125" style="60" customWidth="1"/>
    <col min="6538" max="6538" width="15.453125" style="60" customWidth="1"/>
    <col min="6539" max="6539" width="45.453125" style="60" customWidth="1"/>
    <col min="6540" max="6540" width="11.54296875" style="60" customWidth="1"/>
    <col min="6541" max="6555" width="11.453125" style="60" customWidth="1"/>
    <col min="6556" max="6558" width="9.453125" style="60" bestFit="1" customWidth="1"/>
    <col min="6559" max="6559" width="9.453125" style="60" customWidth="1"/>
    <col min="6560" max="6585" width="11.453125" style="60" customWidth="1"/>
    <col min="6586" max="6586" width="15" style="60" customWidth="1"/>
    <col min="6587" max="6587" width="11.453125" style="60" customWidth="1"/>
    <col min="6588" max="6589" width="15" style="60" customWidth="1"/>
    <col min="6590" max="6636" width="11.453125" style="60" customWidth="1"/>
    <col min="6637" max="6728" width="11.453125" style="60"/>
    <col min="6729" max="6729" width="27.453125" style="60" customWidth="1"/>
    <col min="6730" max="6730" width="9.54296875" style="60" customWidth="1"/>
    <col min="6731" max="6731" width="11.453125" style="60" customWidth="1"/>
    <col min="6732" max="6732" width="48" style="60" bestFit="1" customWidth="1"/>
    <col min="6733" max="6733" width="57" style="60" bestFit="1" customWidth="1"/>
    <col min="6734" max="6734" width="19.453125" style="60" customWidth="1"/>
    <col min="6735" max="6737" width="11.453125" style="60" customWidth="1"/>
    <col min="6738" max="6738" width="22.54296875" style="60" bestFit="1" customWidth="1"/>
    <col min="6739" max="6739" width="22.54296875" style="60" customWidth="1"/>
    <col min="6740" max="6742" width="11.453125" style="60" customWidth="1"/>
    <col min="6743" max="6744" width="22.54296875" style="60" customWidth="1"/>
    <col min="6745" max="6747" width="11.453125" style="60" customWidth="1"/>
    <col min="6748" max="6749" width="22.54296875" style="60" customWidth="1"/>
    <col min="6750" max="6752" width="11.453125" style="60" customWidth="1"/>
    <col min="6753" max="6754" width="22.54296875" style="60" customWidth="1"/>
    <col min="6755" max="6757" width="11.453125" style="60" customWidth="1"/>
    <col min="6758" max="6759" width="22.54296875" style="60" customWidth="1"/>
    <col min="6760" max="6762" width="11.453125" style="60" customWidth="1"/>
    <col min="6763" max="6763" width="22.54296875" style="60" customWidth="1"/>
    <col min="6764" max="6764" width="40.54296875" style="60" bestFit="1" customWidth="1"/>
    <col min="6765" max="6769" width="40.54296875" style="60" customWidth="1"/>
    <col min="6770" max="6770" width="19.54296875" style="60" customWidth="1"/>
    <col min="6771" max="6793" width="11.453125" style="60" customWidth="1"/>
    <col min="6794" max="6794" width="15.453125" style="60" customWidth="1"/>
    <col min="6795" max="6795" width="45.453125" style="60" customWidth="1"/>
    <col min="6796" max="6796" width="11.54296875" style="60" customWidth="1"/>
    <col min="6797" max="6811" width="11.453125" style="60" customWidth="1"/>
    <col min="6812" max="6814" width="9.453125" style="60" bestFit="1" customWidth="1"/>
    <col min="6815" max="6815" width="9.453125" style="60" customWidth="1"/>
    <col min="6816" max="6841" width="11.453125" style="60" customWidth="1"/>
    <col min="6842" max="6842" width="15" style="60" customWidth="1"/>
    <col min="6843" max="6843" width="11.453125" style="60" customWidth="1"/>
    <col min="6844" max="6845" width="15" style="60" customWidth="1"/>
    <col min="6846" max="6892" width="11.453125" style="60" customWidth="1"/>
    <col min="6893" max="6984" width="11.453125" style="60"/>
    <col min="6985" max="6985" width="27.453125" style="60" customWidth="1"/>
    <col min="6986" max="6986" width="9.54296875" style="60" customWidth="1"/>
    <col min="6987" max="6987" width="11.453125" style="60" customWidth="1"/>
    <col min="6988" max="6988" width="48" style="60" bestFit="1" customWidth="1"/>
    <col min="6989" max="6989" width="57" style="60" bestFit="1" customWidth="1"/>
    <col min="6990" max="6990" width="19.453125" style="60" customWidth="1"/>
    <col min="6991" max="6993" width="11.453125" style="60" customWidth="1"/>
    <col min="6994" max="6994" width="22.54296875" style="60" bestFit="1" customWidth="1"/>
    <col min="6995" max="6995" width="22.54296875" style="60" customWidth="1"/>
    <col min="6996" max="6998" width="11.453125" style="60" customWidth="1"/>
    <col min="6999" max="7000" width="22.54296875" style="60" customWidth="1"/>
    <col min="7001" max="7003" width="11.453125" style="60" customWidth="1"/>
    <col min="7004" max="7005" width="22.54296875" style="60" customWidth="1"/>
    <col min="7006" max="7008" width="11.453125" style="60" customWidth="1"/>
    <col min="7009" max="7010" width="22.54296875" style="60" customWidth="1"/>
    <col min="7011" max="7013" width="11.453125" style="60" customWidth="1"/>
    <col min="7014" max="7015" width="22.54296875" style="60" customWidth="1"/>
    <col min="7016" max="7018" width="11.453125" style="60" customWidth="1"/>
    <col min="7019" max="7019" width="22.54296875" style="60" customWidth="1"/>
    <col min="7020" max="7020" width="40.54296875" style="60" bestFit="1" customWidth="1"/>
    <col min="7021" max="7025" width="40.54296875" style="60" customWidth="1"/>
    <col min="7026" max="7026" width="19.54296875" style="60" customWidth="1"/>
    <col min="7027" max="7049" width="11.453125" style="60" customWidth="1"/>
    <col min="7050" max="7050" width="15.453125" style="60" customWidth="1"/>
    <col min="7051" max="7051" width="45.453125" style="60" customWidth="1"/>
    <col min="7052" max="7052" width="11.54296875" style="60" customWidth="1"/>
    <col min="7053" max="7067" width="11.453125" style="60" customWidth="1"/>
    <col min="7068" max="7070" width="9.453125" style="60" bestFit="1" customWidth="1"/>
    <col min="7071" max="7071" width="9.453125" style="60" customWidth="1"/>
    <col min="7072" max="7097" width="11.453125" style="60" customWidth="1"/>
    <col min="7098" max="7098" width="15" style="60" customWidth="1"/>
    <col min="7099" max="7099" width="11.453125" style="60" customWidth="1"/>
    <col min="7100" max="7101" width="15" style="60" customWidth="1"/>
    <col min="7102" max="7148" width="11.453125" style="60" customWidth="1"/>
    <col min="7149" max="7240" width="11.453125" style="60"/>
    <col min="7241" max="7241" width="27.453125" style="60" customWidth="1"/>
    <col min="7242" max="7242" width="9.54296875" style="60" customWidth="1"/>
    <col min="7243" max="7243" width="11.453125" style="60" customWidth="1"/>
    <col min="7244" max="7244" width="48" style="60" bestFit="1" customWidth="1"/>
    <col min="7245" max="7245" width="57" style="60" bestFit="1" customWidth="1"/>
    <col min="7246" max="7246" width="19.453125" style="60" customWidth="1"/>
    <col min="7247" max="7249" width="11.453125" style="60" customWidth="1"/>
    <col min="7250" max="7250" width="22.54296875" style="60" bestFit="1" customWidth="1"/>
    <col min="7251" max="7251" width="22.54296875" style="60" customWidth="1"/>
    <col min="7252" max="7254" width="11.453125" style="60" customWidth="1"/>
    <col min="7255" max="7256" width="22.54296875" style="60" customWidth="1"/>
    <col min="7257" max="7259" width="11.453125" style="60" customWidth="1"/>
    <col min="7260" max="7261" width="22.54296875" style="60" customWidth="1"/>
    <col min="7262" max="7264" width="11.453125" style="60" customWidth="1"/>
    <col min="7265" max="7266" width="22.54296875" style="60" customWidth="1"/>
    <col min="7267" max="7269" width="11.453125" style="60" customWidth="1"/>
    <col min="7270" max="7271" width="22.54296875" style="60" customWidth="1"/>
    <col min="7272" max="7274" width="11.453125" style="60" customWidth="1"/>
    <col min="7275" max="7275" width="22.54296875" style="60" customWidth="1"/>
    <col min="7276" max="7276" width="40.54296875" style="60" bestFit="1" customWidth="1"/>
    <col min="7277" max="7281" width="40.54296875" style="60" customWidth="1"/>
    <col min="7282" max="7282" width="19.54296875" style="60" customWidth="1"/>
    <col min="7283" max="7305" width="11.453125" style="60" customWidth="1"/>
    <col min="7306" max="7306" width="15.453125" style="60" customWidth="1"/>
    <col min="7307" max="7307" width="45.453125" style="60" customWidth="1"/>
    <col min="7308" max="7308" width="11.54296875" style="60" customWidth="1"/>
    <col min="7309" max="7323" width="11.453125" style="60" customWidth="1"/>
    <col min="7324" max="7326" width="9.453125" style="60" bestFit="1" customWidth="1"/>
    <col min="7327" max="7327" width="9.453125" style="60" customWidth="1"/>
    <col min="7328" max="7353" width="11.453125" style="60" customWidth="1"/>
    <col min="7354" max="7354" width="15" style="60" customWidth="1"/>
    <col min="7355" max="7355" width="11.453125" style="60" customWidth="1"/>
    <col min="7356" max="7357" width="15" style="60" customWidth="1"/>
    <col min="7358" max="7404" width="11.453125" style="60" customWidth="1"/>
    <col min="7405" max="7496" width="11.453125" style="60"/>
    <col min="7497" max="7497" width="27.453125" style="60" customWidth="1"/>
    <col min="7498" max="7498" width="9.54296875" style="60" customWidth="1"/>
    <col min="7499" max="7499" width="11.453125" style="60" customWidth="1"/>
    <col min="7500" max="7500" width="48" style="60" bestFit="1" customWidth="1"/>
    <col min="7501" max="7501" width="57" style="60" bestFit="1" customWidth="1"/>
    <col min="7502" max="7502" width="19.453125" style="60" customWidth="1"/>
    <col min="7503" max="7505" width="11.453125" style="60" customWidth="1"/>
    <col min="7506" max="7506" width="22.54296875" style="60" bestFit="1" customWidth="1"/>
    <col min="7507" max="7507" width="22.54296875" style="60" customWidth="1"/>
    <col min="7508" max="7510" width="11.453125" style="60" customWidth="1"/>
    <col min="7511" max="7512" width="22.54296875" style="60" customWidth="1"/>
    <col min="7513" max="7515" width="11.453125" style="60" customWidth="1"/>
    <col min="7516" max="7517" width="22.54296875" style="60" customWidth="1"/>
    <col min="7518" max="7520" width="11.453125" style="60" customWidth="1"/>
    <col min="7521" max="7522" width="22.54296875" style="60" customWidth="1"/>
    <col min="7523" max="7525" width="11.453125" style="60" customWidth="1"/>
    <col min="7526" max="7527" width="22.54296875" style="60" customWidth="1"/>
    <col min="7528" max="7530" width="11.453125" style="60" customWidth="1"/>
    <col min="7531" max="7531" width="22.54296875" style="60" customWidth="1"/>
    <col min="7532" max="7532" width="40.54296875" style="60" bestFit="1" customWidth="1"/>
    <col min="7533" max="7537" width="40.54296875" style="60" customWidth="1"/>
    <col min="7538" max="7538" width="19.54296875" style="60" customWidth="1"/>
    <col min="7539" max="7561" width="11.453125" style="60" customWidth="1"/>
    <col min="7562" max="7562" width="15.453125" style="60" customWidth="1"/>
    <col min="7563" max="7563" width="45.453125" style="60" customWidth="1"/>
    <col min="7564" max="7564" width="11.54296875" style="60" customWidth="1"/>
    <col min="7565" max="7579" width="11.453125" style="60" customWidth="1"/>
    <col min="7580" max="7582" width="9.453125" style="60" bestFit="1" customWidth="1"/>
    <col min="7583" max="7583" width="9.453125" style="60" customWidth="1"/>
    <col min="7584" max="7609" width="11.453125" style="60" customWidth="1"/>
    <col min="7610" max="7610" width="15" style="60" customWidth="1"/>
    <col min="7611" max="7611" width="11.453125" style="60" customWidth="1"/>
    <col min="7612" max="7613" width="15" style="60" customWidth="1"/>
    <col min="7614" max="7660" width="11.453125" style="60" customWidth="1"/>
    <col min="7661" max="7752" width="11.453125" style="60"/>
    <col min="7753" max="7753" width="27.453125" style="60" customWidth="1"/>
    <col min="7754" max="7754" width="9.54296875" style="60" customWidth="1"/>
    <col min="7755" max="7755" width="11.453125" style="60" customWidth="1"/>
    <col min="7756" max="7756" width="48" style="60" bestFit="1" customWidth="1"/>
    <col min="7757" max="7757" width="57" style="60" bestFit="1" customWidth="1"/>
    <col min="7758" max="7758" width="19.453125" style="60" customWidth="1"/>
    <col min="7759" max="7761" width="11.453125" style="60" customWidth="1"/>
    <col min="7762" max="7762" width="22.54296875" style="60" bestFit="1" customWidth="1"/>
    <col min="7763" max="7763" width="22.54296875" style="60" customWidth="1"/>
    <col min="7764" max="7766" width="11.453125" style="60" customWidth="1"/>
    <col min="7767" max="7768" width="22.54296875" style="60" customWidth="1"/>
    <col min="7769" max="7771" width="11.453125" style="60" customWidth="1"/>
    <col min="7772" max="7773" width="22.54296875" style="60" customWidth="1"/>
    <col min="7774" max="7776" width="11.453125" style="60" customWidth="1"/>
    <col min="7777" max="7778" width="22.54296875" style="60" customWidth="1"/>
    <col min="7779" max="7781" width="11.453125" style="60" customWidth="1"/>
    <col min="7782" max="7783" width="22.54296875" style="60" customWidth="1"/>
    <col min="7784" max="7786" width="11.453125" style="60" customWidth="1"/>
    <col min="7787" max="7787" width="22.54296875" style="60" customWidth="1"/>
    <col min="7788" max="7788" width="40.54296875" style="60" bestFit="1" customWidth="1"/>
    <col min="7789" max="7793" width="40.54296875" style="60" customWidth="1"/>
    <col min="7794" max="7794" width="19.54296875" style="60" customWidth="1"/>
    <col min="7795" max="7817" width="11.453125" style="60" customWidth="1"/>
    <col min="7818" max="7818" width="15.453125" style="60" customWidth="1"/>
    <col min="7819" max="7819" width="45.453125" style="60" customWidth="1"/>
    <col min="7820" max="7820" width="11.54296875" style="60" customWidth="1"/>
    <col min="7821" max="7835" width="11.453125" style="60" customWidth="1"/>
    <col min="7836" max="7838" width="9.453125" style="60" bestFit="1" customWidth="1"/>
    <col min="7839" max="7839" width="9.453125" style="60" customWidth="1"/>
    <col min="7840" max="7865" width="11.453125" style="60" customWidth="1"/>
    <col min="7866" max="7866" width="15" style="60" customWidth="1"/>
    <col min="7867" max="7867" width="11.453125" style="60" customWidth="1"/>
    <col min="7868" max="7869" width="15" style="60" customWidth="1"/>
    <col min="7870" max="7916" width="11.453125" style="60" customWidth="1"/>
    <col min="7917" max="8008" width="11.453125" style="60"/>
    <col min="8009" max="8009" width="27.453125" style="60" customWidth="1"/>
    <col min="8010" max="8010" width="9.54296875" style="60" customWidth="1"/>
    <col min="8011" max="8011" width="11.453125" style="60" customWidth="1"/>
    <col min="8012" max="8012" width="48" style="60" bestFit="1" customWidth="1"/>
    <col min="8013" max="8013" width="57" style="60" bestFit="1" customWidth="1"/>
    <col min="8014" max="8014" width="19.453125" style="60" customWidth="1"/>
    <col min="8015" max="8017" width="11.453125" style="60" customWidth="1"/>
    <col min="8018" max="8018" width="22.54296875" style="60" bestFit="1" customWidth="1"/>
    <col min="8019" max="8019" width="22.54296875" style="60" customWidth="1"/>
    <col min="8020" max="8022" width="11.453125" style="60" customWidth="1"/>
    <col min="8023" max="8024" width="22.54296875" style="60" customWidth="1"/>
    <col min="8025" max="8027" width="11.453125" style="60" customWidth="1"/>
    <col min="8028" max="8029" width="22.54296875" style="60" customWidth="1"/>
    <col min="8030" max="8032" width="11.453125" style="60" customWidth="1"/>
    <col min="8033" max="8034" width="22.54296875" style="60" customWidth="1"/>
    <col min="8035" max="8037" width="11.453125" style="60" customWidth="1"/>
    <col min="8038" max="8039" width="22.54296875" style="60" customWidth="1"/>
    <col min="8040" max="8042" width="11.453125" style="60" customWidth="1"/>
    <col min="8043" max="8043" width="22.54296875" style="60" customWidth="1"/>
    <col min="8044" max="8044" width="40.54296875" style="60" bestFit="1" customWidth="1"/>
    <col min="8045" max="8049" width="40.54296875" style="60" customWidth="1"/>
    <col min="8050" max="8050" width="19.54296875" style="60" customWidth="1"/>
    <col min="8051" max="8073" width="11.453125" style="60" customWidth="1"/>
    <col min="8074" max="8074" width="15.453125" style="60" customWidth="1"/>
    <col min="8075" max="8075" width="45.453125" style="60" customWidth="1"/>
    <col min="8076" max="8076" width="11.54296875" style="60" customWidth="1"/>
    <col min="8077" max="8091" width="11.453125" style="60" customWidth="1"/>
    <col min="8092" max="8094" width="9.453125" style="60" bestFit="1" customWidth="1"/>
    <col min="8095" max="8095" width="9.453125" style="60" customWidth="1"/>
    <col min="8096" max="8121" width="11.453125" style="60" customWidth="1"/>
    <col min="8122" max="8122" width="15" style="60" customWidth="1"/>
    <col min="8123" max="8123" width="11.453125" style="60" customWidth="1"/>
    <col min="8124" max="8125" width="15" style="60" customWidth="1"/>
    <col min="8126" max="8172" width="11.453125" style="60" customWidth="1"/>
    <col min="8173" max="8264" width="11.453125" style="60"/>
    <col min="8265" max="8265" width="27.453125" style="60" customWidth="1"/>
    <col min="8266" max="8266" width="9.54296875" style="60" customWidth="1"/>
    <col min="8267" max="8267" width="11.453125" style="60" customWidth="1"/>
    <col min="8268" max="8268" width="48" style="60" bestFit="1" customWidth="1"/>
    <col min="8269" max="8269" width="57" style="60" bestFit="1" customWidth="1"/>
    <col min="8270" max="8270" width="19.453125" style="60" customWidth="1"/>
    <col min="8271" max="8273" width="11.453125" style="60" customWidth="1"/>
    <col min="8274" max="8274" width="22.54296875" style="60" bestFit="1" customWidth="1"/>
    <col min="8275" max="8275" width="22.54296875" style="60" customWidth="1"/>
    <col min="8276" max="8278" width="11.453125" style="60" customWidth="1"/>
    <col min="8279" max="8280" width="22.54296875" style="60" customWidth="1"/>
    <col min="8281" max="8283" width="11.453125" style="60" customWidth="1"/>
    <col min="8284" max="8285" width="22.54296875" style="60" customWidth="1"/>
    <col min="8286" max="8288" width="11.453125" style="60" customWidth="1"/>
    <col min="8289" max="8290" width="22.54296875" style="60" customWidth="1"/>
    <col min="8291" max="8293" width="11.453125" style="60" customWidth="1"/>
    <col min="8294" max="8295" width="22.54296875" style="60" customWidth="1"/>
    <col min="8296" max="8298" width="11.453125" style="60" customWidth="1"/>
    <col min="8299" max="8299" width="22.54296875" style="60" customWidth="1"/>
    <col min="8300" max="8300" width="40.54296875" style="60" bestFit="1" customWidth="1"/>
    <col min="8301" max="8305" width="40.54296875" style="60" customWidth="1"/>
    <col min="8306" max="8306" width="19.54296875" style="60" customWidth="1"/>
    <col min="8307" max="8329" width="11.453125" style="60" customWidth="1"/>
    <col min="8330" max="8330" width="15.453125" style="60" customWidth="1"/>
    <col min="8331" max="8331" width="45.453125" style="60" customWidth="1"/>
    <col min="8332" max="8332" width="11.54296875" style="60" customWidth="1"/>
    <col min="8333" max="8347" width="11.453125" style="60" customWidth="1"/>
    <col min="8348" max="8350" width="9.453125" style="60" bestFit="1" customWidth="1"/>
    <col min="8351" max="8351" width="9.453125" style="60" customWidth="1"/>
    <col min="8352" max="8377" width="11.453125" style="60" customWidth="1"/>
    <col min="8378" max="8378" width="15" style="60" customWidth="1"/>
    <col min="8379" max="8379" width="11.453125" style="60" customWidth="1"/>
    <col min="8380" max="8381" width="15" style="60" customWidth="1"/>
    <col min="8382" max="8428" width="11.453125" style="60" customWidth="1"/>
    <col min="8429" max="8520" width="11.453125" style="60"/>
    <col min="8521" max="8521" width="27.453125" style="60" customWidth="1"/>
    <col min="8522" max="8522" width="9.54296875" style="60" customWidth="1"/>
    <col min="8523" max="8523" width="11.453125" style="60" customWidth="1"/>
    <col min="8524" max="8524" width="48" style="60" bestFit="1" customWidth="1"/>
    <col min="8525" max="8525" width="57" style="60" bestFit="1" customWidth="1"/>
    <col min="8526" max="8526" width="19.453125" style="60" customWidth="1"/>
    <col min="8527" max="8529" width="11.453125" style="60" customWidth="1"/>
    <col min="8530" max="8530" width="22.54296875" style="60" bestFit="1" customWidth="1"/>
    <col min="8531" max="8531" width="22.54296875" style="60" customWidth="1"/>
    <col min="8532" max="8534" width="11.453125" style="60" customWidth="1"/>
    <col min="8535" max="8536" width="22.54296875" style="60" customWidth="1"/>
    <col min="8537" max="8539" width="11.453125" style="60" customWidth="1"/>
    <col min="8540" max="8541" width="22.54296875" style="60" customWidth="1"/>
    <col min="8542" max="8544" width="11.453125" style="60" customWidth="1"/>
    <col min="8545" max="8546" width="22.54296875" style="60" customWidth="1"/>
    <col min="8547" max="8549" width="11.453125" style="60" customWidth="1"/>
    <col min="8550" max="8551" width="22.54296875" style="60" customWidth="1"/>
    <col min="8552" max="8554" width="11.453125" style="60" customWidth="1"/>
    <col min="8555" max="8555" width="22.54296875" style="60" customWidth="1"/>
    <col min="8556" max="8556" width="40.54296875" style="60" bestFit="1" customWidth="1"/>
    <col min="8557" max="8561" width="40.54296875" style="60" customWidth="1"/>
    <col min="8562" max="8562" width="19.54296875" style="60" customWidth="1"/>
    <col min="8563" max="8585" width="11.453125" style="60" customWidth="1"/>
    <col min="8586" max="8586" width="15.453125" style="60" customWidth="1"/>
    <col min="8587" max="8587" width="45.453125" style="60" customWidth="1"/>
    <col min="8588" max="8588" width="11.54296875" style="60" customWidth="1"/>
    <col min="8589" max="8603" width="11.453125" style="60" customWidth="1"/>
    <col min="8604" max="8606" width="9.453125" style="60" bestFit="1" customWidth="1"/>
    <col min="8607" max="8607" width="9.453125" style="60" customWidth="1"/>
    <col min="8608" max="8633" width="11.453125" style="60" customWidth="1"/>
    <col min="8634" max="8634" width="15" style="60" customWidth="1"/>
    <col min="8635" max="8635" width="11.453125" style="60" customWidth="1"/>
    <col min="8636" max="8637" width="15" style="60" customWidth="1"/>
    <col min="8638" max="8684" width="11.453125" style="60" customWidth="1"/>
    <col min="8685" max="8776" width="11.453125" style="60"/>
    <col min="8777" max="8777" width="27.453125" style="60" customWidth="1"/>
    <col min="8778" max="8778" width="9.54296875" style="60" customWidth="1"/>
    <col min="8779" max="8779" width="11.453125" style="60" customWidth="1"/>
    <col min="8780" max="8780" width="48" style="60" bestFit="1" customWidth="1"/>
    <col min="8781" max="8781" width="57" style="60" bestFit="1" customWidth="1"/>
    <col min="8782" max="8782" width="19.453125" style="60" customWidth="1"/>
    <col min="8783" max="8785" width="11.453125" style="60" customWidth="1"/>
    <col min="8786" max="8786" width="22.54296875" style="60" bestFit="1" customWidth="1"/>
    <col min="8787" max="8787" width="22.54296875" style="60" customWidth="1"/>
    <col min="8788" max="8790" width="11.453125" style="60" customWidth="1"/>
    <col min="8791" max="8792" width="22.54296875" style="60" customWidth="1"/>
    <col min="8793" max="8795" width="11.453125" style="60" customWidth="1"/>
    <col min="8796" max="8797" width="22.54296875" style="60" customWidth="1"/>
    <col min="8798" max="8800" width="11.453125" style="60" customWidth="1"/>
    <col min="8801" max="8802" width="22.54296875" style="60" customWidth="1"/>
    <col min="8803" max="8805" width="11.453125" style="60" customWidth="1"/>
    <col min="8806" max="8807" width="22.54296875" style="60" customWidth="1"/>
    <col min="8808" max="8810" width="11.453125" style="60" customWidth="1"/>
    <col min="8811" max="8811" width="22.54296875" style="60" customWidth="1"/>
    <col min="8812" max="8812" width="40.54296875" style="60" bestFit="1" customWidth="1"/>
    <col min="8813" max="8817" width="40.54296875" style="60" customWidth="1"/>
    <col min="8818" max="8818" width="19.54296875" style="60" customWidth="1"/>
    <col min="8819" max="8841" width="11.453125" style="60" customWidth="1"/>
    <col min="8842" max="8842" width="15.453125" style="60" customWidth="1"/>
    <col min="8843" max="8843" width="45.453125" style="60" customWidth="1"/>
    <col min="8844" max="8844" width="11.54296875" style="60" customWidth="1"/>
    <col min="8845" max="8859" width="11.453125" style="60" customWidth="1"/>
    <col min="8860" max="8862" width="9.453125" style="60" bestFit="1" customWidth="1"/>
    <col min="8863" max="8863" width="9.453125" style="60" customWidth="1"/>
    <col min="8864" max="8889" width="11.453125" style="60" customWidth="1"/>
    <col min="8890" max="8890" width="15" style="60" customWidth="1"/>
    <col min="8891" max="8891" width="11.453125" style="60" customWidth="1"/>
    <col min="8892" max="8893" width="15" style="60" customWidth="1"/>
    <col min="8894" max="8940" width="11.453125" style="60" customWidth="1"/>
    <col min="8941" max="9032" width="11.453125" style="60"/>
    <col min="9033" max="9033" width="27.453125" style="60" customWidth="1"/>
    <col min="9034" max="9034" width="9.54296875" style="60" customWidth="1"/>
    <col min="9035" max="9035" width="11.453125" style="60" customWidth="1"/>
    <col min="9036" max="9036" width="48" style="60" bestFit="1" customWidth="1"/>
    <col min="9037" max="9037" width="57" style="60" bestFit="1" customWidth="1"/>
    <col min="9038" max="9038" width="19.453125" style="60" customWidth="1"/>
    <col min="9039" max="9041" width="11.453125" style="60" customWidth="1"/>
    <col min="9042" max="9042" width="22.54296875" style="60" bestFit="1" customWidth="1"/>
    <col min="9043" max="9043" width="22.54296875" style="60" customWidth="1"/>
    <col min="9044" max="9046" width="11.453125" style="60" customWidth="1"/>
    <col min="9047" max="9048" width="22.54296875" style="60" customWidth="1"/>
    <col min="9049" max="9051" width="11.453125" style="60" customWidth="1"/>
    <col min="9052" max="9053" width="22.54296875" style="60" customWidth="1"/>
    <col min="9054" max="9056" width="11.453125" style="60" customWidth="1"/>
    <col min="9057" max="9058" width="22.54296875" style="60" customWidth="1"/>
    <col min="9059" max="9061" width="11.453125" style="60" customWidth="1"/>
    <col min="9062" max="9063" width="22.54296875" style="60" customWidth="1"/>
    <col min="9064" max="9066" width="11.453125" style="60" customWidth="1"/>
    <col min="9067" max="9067" width="22.54296875" style="60" customWidth="1"/>
    <col min="9068" max="9068" width="40.54296875" style="60" bestFit="1" customWidth="1"/>
    <col min="9069" max="9073" width="40.54296875" style="60" customWidth="1"/>
    <col min="9074" max="9074" width="19.54296875" style="60" customWidth="1"/>
    <col min="9075" max="9097" width="11.453125" style="60" customWidth="1"/>
    <col min="9098" max="9098" width="15.453125" style="60" customWidth="1"/>
    <col min="9099" max="9099" width="45.453125" style="60" customWidth="1"/>
    <col min="9100" max="9100" width="11.54296875" style="60" customWidth="1"/>
    <col min="9101" max="9115" width="11.453125" style="60" customWidth="1"/>
    <col min="9116" max="9118" width="9.453125" style="60" bestFit="1" customWidth="1"/>
    <col min="9119" max="9119" width="9.453125" style="60" customWidth="1"/>
    <col min="9120" max="9145" width="11.453125" style="60" customWidth="1"/>
    <col min="9146" max="9146" width="15" style="60" customWidth="1"/>
    <col min="9147" max="9147" width="11.453125" style="60" customWidth="1"/>
    <col min="9148" max="9149" width="15" style="60" customWidth="1"/>
    <col min="9150" max="9196" width="11.453125" style="60" customWidth="1"/>
    <col min="9197" max="9288" width="11.453125" style="60"/>
    <col min="9289" max="9289" width="27.453125" style="60" customWidth="1"/>
    <col min="9290" max="9290" width="9.54296875" style="60" customWidth="1"/>
    <col min="9291" max="9291" width="11.453125" style="60" customWidth="1"/>
    <col min="9292" max="9292" width="48" style="60" bestFit="1" customWidth="1"/>
    <col min="9293" max="9293" width="57" style="60" bestFit="1" customWidth="1"/>
    <col min="9294" max="9294" width="19.453125" style="60" customWidth="1"/>
    <col min="9295" max="9297" width="11.453125" style="60" customWidth="1"/>
    <col min="9298" max="9298" width="22.54296875" style="60" bestFit="1" customWidth="1"/>
    <col min="9299" max="9299" width="22.54296875" style="60" customWidth="1"/>
    <col min="9300" max="9302" width="11.453125" style="60" customWidth="1"/>
    <col min="9303" max="9304" width="22.54296875" style="60" customWidth="1"/>
    <col min="9305" max="9307" width="11.453125" style="60" customWidth="1"/>
    <col min="9308" max="9309" width="22.54296875" style="60" customWidth="1"/>
    <col min="9310" max="9312" width="11.453125" style="60" customWidth="1"/>
    <col min="9313" max="9314" width="22.54296875" style="60" customWidth="1"/>
    <col min="9315" max="9317" width="11.453125" style="60" customWidth="1"/>
    <col min="9318" max="9319" width="22.54296875" style="60" customWidth="1"/>
    <col min="9320" max="9322" width="11.453125" style="60" customWidth="1"/>
    <col min="9323" max="9323" width="22.54296875" style="60" customWidth="1"/>
    <col min="9324" max="9324" width="40.54296875" style="60" bestFit="1" customWidth="1"/>
    <col min="9325" max="9329" width="40.54296875" style="60" customWidth="1"/>
    <col min="9330" max="9330" width="19.54296875" style="60" customWidth="1"/>
    <col min="9331" max="9353" width="11.453125" style="60" customWidth="1"/>
    <col min="9354" max="9354" width="15.453125" style="60" customWidth="1"/>
    <col min="9355" max="9355" width="45.453125" style="60" customWidth="1"/>
    <col min="9356" max="9356" width="11.54296875" style="60" customWidth="1"/>
    <col min="9357" max="9371" width="11.453125" style="60" customWidth="1"/>
    <col min="9372" max="9374" width="9.453125" style="60" bestFit="1" customWidth="1"/>
    <col min="9375" max="9375" width="9.453125" style="60" customWidth="1"/>
    <col min="9376" max="9401" width="11.453125" style="60" customWidth="1"/>
    <col min="9402" max="9402" width="15" style="60" customWidth="1"/>
    <col min="9403" max="9403" width="11.453125" style="60" customWidth="1"/>
    <col min="9404" max="9405" width="15" style="60" customWidth="1"/>
    <col min="9406" max="9452" width="11.453125" style="60" customWidth="1"/>
    <col min="9453" max="9544" width="11.453125" style="60"/>
    <col min="9545" max="9545" width="27.453125" style="60" customWidth="1"/>
    <col min="9546" max="9546" width="9.54296875" style="60" customWidth="1"/>
    <col min="9547" max="9547" width="11.453125" style="60" customWidth="1"/>
    <col min="9548" max="9548" width="48" style="60" bestFit="1" customWidth="1"/>
    <col min="9549" max="9549" width="57" style="60" bestFit="1" customWidth="1"/>
    <col min="9550" max="9550" width="19.453125" style="60" customWidth="1"/>
    <col min="9551" max="9553" width="11.453125" style="60" customWidth="1"/>
    <col min="9554" max="9554" width="22.54296875" style="60" bestFit="1" customWidth="1"/>
    <col min="9555" max="9555" width="22.54296875" style="60" customWidth="1"/>
    <col min="9556" max="9558" width="11.453125" style="60" customWidth="1"/>
    <col min="9559" max="9560" width="22.54296875" style="60" customWidth="1"/>
    <col min="9561" max="9563" width="11.453125" style="60" customWidth="1"/>
    <col min="9564" max="9565" width="22.54296875" style="60" customWidth="1"/>
    <col min="9566" max="9568" width="11.453125" style="60" customWidth="1"/>
    <col min="9569" max="9570" width="22.54296875" style="60" customWidth="1"/>
    <col min="9571" max="9573" width="11.453125" style="60" customWidth="1"/>
    <col min="9574" max="9575" width="22.54296875" style="60" customWidth="1"/>
    <col min="9576" max="9578" width="11.453125" style="60" customWidth="1"/>
    <col min="9579" max="9579" width="22.54296875" style="60" customWidth="1"/>
    <col min="9580" max="9580" width="40.54296875" style="60" bestFit="1" customWidth="1"/>
    <col min="9581" max="9585" width="40.54296875" style="60" customWidth="1"/>
    <col min="9586" max="9586" width="19.54296875" style="60" customWidth="1"/>
    <col min="9587" max="9609" width="11.453125" style="60" customWidth="1"/>
    <col min="9610" max="9610" width="15.453125" style="60" customWidth="1"/>
    <col min="9611" max="9611" width="45.453125" style="60" customWidth="1"/>
    <col min="9612" max="9612" width="11.54296875" style="60" customWidth="1"/>
    <col min="9613" max="9627" width="11.453125" style="60" customWidth="1"/>
    <col min="9628" max="9630" width="9.453125" style="60" bestFit="1" customWidth="1"/>
    <col min="9631" max="9631" width="9.453125" style="60" customWidth="1"/>
    <col min="9632" max="9657" width="11.453125" style="60" customWidth="1"/>
    <col min="9658" max="9658" width="15" style="60" customWidth="1"/>
    <col min="9659" max="9659" width="11.453125" style="60" customWidth="1"/>
    <col min="9660" max="9661" width="15" style="60" customWidth="1"/>
    <col min="9662" max="9708" width="11.453125" style="60" customWidth="1"/>
    <col min="9709" max="9800" width="11.453125" style="60"/>
    <col min="9801" max="9801" width="27.453125" style="60" customWidth="1"/>
    <col min="9802" max="9802" width="9.54296875" style="60" customWidth="1"/>
    <col min="9803" max="9803" width="11.453125" style="60" customWidth="1"/>
    <col min="9804" max="9804" width="48" style="60" bestFit="1" customWidth="1"/>
    <col min="9805" max="9805" width="57" style="60" bestFit="1" customWidth="1"/>
    <col min="9806" max="9806" width="19.453125" style="60" customWidth="1"/>
    <col min="9807" max="9809" width="11.453125" style="60" customWidth="1"/>
    <col min="9810" max="9810" width="22.54296875" style="60" bestFit="1" customWidth="1"/>
    <col min="9811" max="9811" width="22.54296875" style="60" customWidth="1"/>
    <col min="9812" max="9814" width="11.453125" style="60" customWidth="1"/>
    <col min="9815" max="9816" width="22.54296875" style="60" customWidth="1"/>
    <col min="9817" max="9819" width="11.453125" style="60" customWidth="1"/>
    <col min="9820" max="9821" width="22.54296875" style="60" customWidth="1"/>
    <col min="9822" max="9824" width="11.453125" style="60" customWidth="1"/>
    <col min="9825" max="9826" width="22.54296875" style="60" customWidth="1"/>
    <col min="9827" max="9829" width="11.453125" style="60" customWidth="1"/>
    <col min="9830" max="9831" width="22.54296875" style="60" customWidth="1"/>
    <col min="9832" max="9834" width="11.453125" style="60" customWidth="1"/>
    <col min="9835" max="9835" width="22.54296875" style="60" customWidth="1"/>
    <col min="9836" max="9836" width="40.54296875" style="60" bestFit="1" customWidth="1"/>
    <col min="9837" max="9841" width="40.54296875" style="60" customWidth="1"/>
    <col min="9842" max="9842" width="19.54296875" style="60" customWidth="1"/>
    <col min="9843" max="9865" width="11.453125" style="60" customWidth="1"/>
    <col min="9866" max="9866" width="15.453125" style="60" customWidth="1"/>
    <col min="9867" max="9867" width="45.453125" style="60" customWidth="1"/>
    <col min="9868" max="9868" width="11.54296875" style="60" customWidth="1"/>
    <col min="9869" max="9883" width="11.453125" style="60" customWidth="1"/>
    <col min="9884" max="9886" width="9.453125" style="60" bestFit="1" customWidth="1"/>
    <col min="9887" max="9887" width="9.453125" style="60" customWidth="1"/>
    <col min="9888" max="9913" width="11.453125" style="60" customWidth="1"/>
    <col min="9914" max="9914" width="15" style="60" customWidth="1"/>
    <col min="9915" max="9915" width="11.453125" style="60" customWidth="1"/>
    <col min="9916" max="9917" width="15" style="60" customWidth="1"/>
    <col min="9918" max="9964" width="11.453125" style="60" customWidth="1"/>
    <col min="9965" max="10056" width="11.453125" style="60"/>
    <col min="10057" max="10057" width="27.453125" style="60" customWidth="1"/>
    <col min="10058" max="10058" width="9.54296875" style="60" customWidth="1"/>
    <col min="10059" max="10059" width="11.453125" style="60" customWidth="1"/>
    <col min="10060" max="10060" width="48" style="60" bestFit="1" customWidth="1"/>
    <col min="10061" max="10061" width="57" style="60" bestFit="1" customWidth="1"/>
    <col min="10062" max="10062" width="19.453125" style="60" customWidth="1"/>
    <col min="10063" max="10065" width="11.453125" style="60" customWidth="1"/>
    <col min="10066" max="10066" width="22.54296875" style="60" bestFit="1" customWidth="1"/>
    <col min="10067" max="10067" width="22.54296875" style="60" customWidth="1"/>
    <col min="10068" max="10070" width="11.453125" style="60" customWidth="1"/>
    <col min="10071" max="10072" width="22.54296875" style="60" customWidth="1"/>
    <col min="10073" max="10075" width="11.453125" style="60" customWidth="1"/>
    <col min="10076" max="10077" width="22.54296875" style="60" customWidth="1"/>
    <col min="10078" max="10080" width="11.453125" style="60" customWidth="1"/>
    <col min="10081" max="10082" width="22.54296875" style="60" customWidth="1"/>
    <col min="10083" max="10085" width="11.453125" style="60" customWidth="1"/>
    <col min="10086" max="10087" width="22.54296875" style="60" customWidth="1"/>
    <col min="10088" max="10090" width="11.453125" style="60" customWidth="1"/>
    <col min="10091" max="10091" width="22.54296875" style="60" customWidth="1"/>
    <col min="10092" max="10092" width="40.54296875" style="60" bestFit="1" customWidth="1"/>
    <col min="10093" max="10097" width="40.54296875" style="60" customWidth="1"/>
    <col min="10098" max="10098" width="19.54296875" style="60" customWidth="1"/>
    <col min="10099" max="10121" width="11.453125" style="60" customWidth="1"/>
    <col min="10122" max="10122" width="15.453125" style="60" customWidth="1"/>
    <col min="10123" max="10123" width="45.453125" style="60" customWidth="1"/>
    <col min="10124" max="10124" width="11.54296875" style="60" customWidth="1"/>
    <col min="10125" max="10139" width="11.453125" style="60" customWidth="1"/>
    <col min="10140" max="10142" width="9.453125" style="60" bestFit="1" customWidth="1"/>
    <col min="10143" max="10143" width="9.453125" style="60" customWidth="1"/>
    <col min="10144" max="10169" width="11.453125" style="60" customWidth="1"/>
    <col min="10170" max="10170" width="15" style="60" customWidth="1"/>
    <col min="10171" max="10171" width="11.453125" style="60" customWidth="1"/>
    <col min="10172" max="10173" width="15" style="60" customWidth="1"/>
    <col min="10174" max="10220" width="11.453125" style="60" customWidth="1"/>
    <col min="10221" max="10312" width="11.453125" style="60"/>
    <col min="10313" max="10313" width="27.453125" style="60" customWidth="1"/>
    <col min="10314" max="10314" width="9.54296875" style="60" customWidth="1"/>
    <col min="10315" max="10315" width="11.453125" style="60" customWidth="1"/>
    <col min="10316" max="10316" width="48" style="60" bestFit="1" customWidth="1"/>
    <col min="10317" max="10317" width="57" style="60" bestFit="1" customWidth="1"/>
    <col min="10318" max="10318" width="19.453125" style="60" customWidth="1"/>
    <col min="10319" max="10321" width="11.453125" style="60" customWidth="1"/>
    <col min="10322" max="10322" width="22.54296875" style="60" bestFit="1" customWidth="1"/>
    <col min="10323" max="10323" width="22.54296875" style="60" customWidth="1"/>
    <col min="10324" max="10326" width="11.453125" style="60" customWidth="1"/>
    <col min="10327" max="10328" width="22.54296875" style="60" customWidth="1"/>
    <col min="10329" max="10331" width="11.453125" style="60" customWidth="1"/>
    <col min="10332" max="10333" width="22.54296875" style="60" customWidth="1"/>
    <col min="10334" max="10336" width="11.453125" style="60" customWidth="1"/>
    <col min="10337" max="10338" width="22.54296875" style="60" customWidth="1"/>
    <col min="10339" max="10341" width="11.453125" style="60" customWidth="1"/>
    <col min="10342" max="10343" width="22.54296875" style="60" customWidth="1"/>
    <col min="10344" max="10346" width="11.453125" style="60" customWidth="1"/>
    <col min="10347" max="10347" width="22.54296875" style="60" customWidth="1"/>
    <col min="10348" max="10348" width="40.54296875" style="60" bestFit="1" customWidth="1"/>
    <col min="10349" max="10353" width="40.54296875" style="60" customWidth="1"/>
    <col min="10354" max="10354" width="19.54296875" style="60" customWidth="1"/>
    <col min="10355" max="10377" width="11.453125" style="60" customWidth="1"/>
    <col min="10378" max="10378" width="15.453125" style="60" customWidth="1"/>
    <col min="10379" max="10379" width="45.453125" style="60" customWidth="1"/>
    <col min="10380" max="10380" width="11.54296875" style="60" customWidth="1"/>
    <col min="10381" max="10395" width="11.453125" style="60" customWidth="1"/>
    <col min="10396" max="10398" width="9.453125" style="60" bestFit="1" customWidth="1"/>
    <col min="10399" max="10399" width="9.453125" style="60" customWidth="1"/>
    <col min="10400" max="10425" width="11.453125" style="60" customWidth="1"/>
    <col min="10426" max="10426" width="15" style="60" customWidth="1"/>
    <col min="10427" max="10427" width="11.453125" style="60" customWidth="1"/>
    <col min="10428" max="10429" width="15" style="60" customWidth="1"/>
    <col min="10430" max="10476" width="11.453125" style="60" customWidth="1"/>
    <col min="10477" max="10568" width="11.453125" style="60"/>
    <col min="10569" max="10569" width="27.453125" style="60" customWidth="1"/>
    <col min="10570" max="10570" width="9.54296875" style="60" customWidth="1"/>
    <col min="10571" max="10571" width="11.453125" style="60" customWidth="1"/>
    <col min="10572" max="10572" width="48" style="60" bestFit="1" customWidth="1"/>
    <col min="10573" max="10573" width="57" style="60" bestFit="1" customWidth="1"/>
    <col min="10574" max="10574" width="19.453125" style="60" customWidth="1"/>
    <col min="10575" max="10577" width="11.453125" style="60" customWidth="1"/>
    <col min="10578" max="10578" width="22.54296875" style="60" bestFit="1" customWidth="1"/>
    <col min="10579" max="10579" width="22.54296875" style="60" customWidth="1"/>
    <col min="10580" max="10582" width="11.453125" style="60" customWidth="1"/>
    <col min="10583" max="10584" width="22.54296875" style="60" customWidth="1"/>
    <col min="10585" max="10587" width="11.453125" style="60" customWidth="1"/>
    <col min="10588" max="10589" width="22.54296875" style="60" customWidth="1"/>
    <col min="10590" max="10592" width="11.453125" style="60" customWidth="1"/>
    <col min="10593" max="10594" width="22.54296875" style="60" customWidth="1"/>
    <col min="10595" max="10597" width="11.453125" style="60" customWidth="1"/>
    <col min="10598" max="10599" width="22.54296875" style="60" customWidth="1"/>
    <col min="10600" max="10602" width="11.453125" style="60" customWidth="1"/>
    <col min="10603" max="10603" width="22.54296875" style="60" customWidth="1"/>
    <col min="10604" max="10604" width="40.54296875" style="60" bestFit="1" customWidth="1"/>
    <col min="10605" max="10609" width="40.54296875" style="60" customWidth="1"/>
    <col min="10610" max="10610" width="19.54296875" style="60" customWidth="1"/>
    <col min="10611" max="10633" width="11.453125" style="60" customWidth="1"/>
    <col min="10634" max="10634" width="15.453125" style="60" customWidth="1"/>
    <col min="10635" max="10635" width="45.453125" style="60" customWidth="1"/>
    <col min="10636" max="10636" width="11.54296875" style="60" customWidth="1"/>
    <col min="10637" max="10651" width="11.453125" style="60" customWidth="1"/>
    <col min="10652" max="10654" width="9.453125" style="60" bestFit="1" customWidth="1"/>
    <col min="10655" max="10655" width="9.453125" style="60" customWidth="1"/>
    <col min="10656" max="10681" width="11.453125" style="60" customWidth="1"/>
    <col min="10682" max="10682" width="15" style="60" customWidth="1"/>
    <col min="10683" max="10683" width="11.453125" style="60" customWidth="1"/>
    <col min="10684" max="10685" width="15" style="60" customWidth="1"/>
    <col min="10686" max="10732" width="11.453125" style="60" customWidth="1"/>
    <col min="10733" max="10824" width="11.453125" style="60"/>
    <col min="10825" max="10825" width="27.453125" style="60" customWidth="1"/>
    <col min="10826" max="10826" width="9.54296875" style="60" customWidth="1"/>
    <col min="10827" max="10827" width="11.453125" style="60" customWidth="1"/>
    <col min="10828" max="10828" width="48" style="60" bestFit="1" customWidth="1"/>
    <col min="10829" max="10829" width="57" style="60" bestFit="1" customWidth="1"/>
    <col min="10830" max="10830" width="19.453125" style="60" customWidth="1"/>
    <col min="10831" max="10833" width="11.453125" style="60" customWidth="1"/>
    <col min="10834" max="10834" width="22.54296875" style="60" bestFit="1" customWidth="1"/>
    <col min="10835" max="10835" width="22.54296875" style="60" customWidth="1"/>
    <col min="10836" max="10838" width="11.453125" style="60" customWidth="1"/>
    <col min="10839" max="10840" width="22.54296875" style="60" customWidth="1"/>
    <col min="10841" max="10843" width="11.453125" style="60" customWidth="1"/>
    <col min="10844" max="10845" width="22.54296875" style="60" customWidth="1"/>
    <col min="10846" max="10848" width="11.453125" style="60" customWidth="1"/>
    <col min="10849" max="10850" width="22.54296875" style="60" customWidth="1"/>
    <col min="10851" max="10853" width="11.453125" style="60" customWidth="1"/>
    <col min="10854" max="10855" width="22.54296875" style="60" customWidth="1"/>
    <col min="10856" max="10858" width="11.453125" style="60" customWidth="1"/>
    <col min="10859" max="10859" width="22.54296875" style="60" customWidth="1"/>
    <col min="10860" max="10860" width="40.54296875" style="60" bestFit="1" customWidth="1"/>
    <col min="10861" max="10865" width="40.54296875" style="60" customWidth="1"/>
    <col min="10866" max="10866" width="19.54296875" style="60" customWidth="1"/>
    <col min="10867" max="10889" width="11.453125" style="60" customWidth="1"/>
    <col min="10890" max="10890" width="15.453125" style="60" customWidth="1"/>
    <col min="10891" max="10891" width="45.453125" style="60" customWidth="1"/>
    <col min="10892" max="10892" width="11.54296875" style="60" customWidth="1"/>
    <col min="10893" max="10907" width="11.453125" style="60" customWidth="1"/>
    <col min="10908" max="10910" width="9.453125" style="60" bestFit="1" customWidth="1"/>
    <col min="10911" max="10911" width="9.453125" style="60" customWidth="1"/>
    <col min="10912" max="10937" width="11.453125" style="60" customWidth="1"/>
    <col min="10938" max="10938" width="15" style="60" customWidth="1"/>
    <col min="10939" max="10939" width="11.453125" style="60" customWidth="1"/>
    <col min="10940" max="10941" width="15" style="60" customWidth="1"/>
    <col min="10942" max="10988" width="11.453125" style="60" customWidth="1"/>
    <col min="10989" max="11080" width="11.453125" style="60"/>
    <col min="11081" max="11081" width="27.453125" style="60" customWidth="1"/>
    <col min="11082" max="11082" width="9.54296875" style="60" customWidth="1"/>
    <col min="11083" max="11083" width="11.453125" style="60" customWidth="1"/>
    <col min="11084" max="11084" width="48" style="60" bestFit="1" customWidth="1"/>
    <col min="11085" max="11085" width="57" style="60" bestFit="1" customWidth="1"/>
    <col min="11086" max="11086" width="19.453125" style="60" customWidth="1"/>
    <col min="11087" max="11089" width="11.453125" style="60" customWidth="1"/>
    <col min="11090" max="11090" width="22.54296875" style="60" bestFit="1" customWidth="1"/>
    <col min="11091" max="11091" width="22.54296875" style="60" customWidth="1"/>
    <col min="11092" max="11094" width="11.453125" style="60" customWidth="1"/>
    <col min="11095" max="11096" width="22.54296875" style="60" customWidth="1"/>
    <col min="11097" max="11099" width="11.453125" style="60" customWidth="1"/>
    <col min="11100" max="11101" width="22.54296875" style="60" customWidth="1"/>
    <col min="11102" max="11104" width="11.453125" style="60" customWidth="1"/>
    <col min="11105" max="11106" width="22.54296875" style="60" customWidth="1"/>
    <col min="11107" max="11109" width="11.453125" style="60" customWidth="1"/>
    <col min="11110" max="11111" width="22.54296875" style="60" customWidth="1"/>
    <col min="11112" max="11114" width="11.453125" style="60" customWidth="1"/>
    <col min="11115" max="11115" width="22.54296875" style="60" customWidth="1"/>
    <col min="11116" max="11116" width="40.54296875" style="60" bestFit="1" customWidth="1"/>
    <col min="11117" max="11121" width="40.54296875" style="60" customWidth="1"/>
    <col min="11122" max="11122" width="19.54296875" style="60" customWidth="1"/>
    <col min="11123" max="11145" width="11.453125" style="60" customWidth="1"/>
    <col min="11146" max="11146" width="15.453125" style="60" customWidth="1"/>
    <col min="11147" max="11147" width="45.453125" style="60" customWidth="1"/>
    <col min="11148" max="11148" width="11.54296875" style="60" customWidth="1"/>
    <col min="11149" max="11163" width="11.453125" style="60" customWidth="1"/>
    <col min="11164" max="11166" width="9.453125" style="60" bestFit="1" customWidth="1"/>
    <col min="11167" max="11167" width="9.453125" style="60" customWidth="1"/>
    <col min="11168" max="11193" width="11.453125" style="60" customWidth="1"/>
    <col min="11194" max="11194" width="15" style="60" customWidth="1"/>
    <col min="11195" max="11195" width="11.453125" style="60" customWidth="1"/>
    <col min="11196" max="11197" width="15" style="60" customWidth="1"/>
    <col min="11198" max="11244" width="11.453125" style="60" customWidth="1"/>
    <col min="11245" max="11336" width="11.453125" style="60"/>
    <col min="11337" max="11337" width="27.453125" style="60" customWidth="1"/>
    <col min="11338" max="11338" width="9.54296875" style="60" customWidth="1"/>
    <col min="11339" max="11339" width="11.453125" style="60" customWidth="1"/>
    <col min="11340" max="11340" width="48" style="60" bestFit="1" customWidth="1"/>
    <col min="11341" max="11341" width="57" style="60" bestFit="1" customWidth="1"/>
    <col min="11342" max="11342" width="19.453125" style="60" customWidth="1"/>
    <col min="11343" max="11345" width="11.453125" style="60" customWidth="1"/>
    <col min="11346" max="11346" width="22.54296875" style="60" bestFit="1" customWidth="1"/>
    <col min="11347" max="11347" width="22.54296875" style="60" customWidth="1"/>
    <col min="11348" max="11350" width="11.453125" style="60" customWidth="1"/>
    <col min="11351" max="11352" width="22.54296875" style="60" customWidth="1"/>
    <col min="11353" max="11355" width="11.453125" style="60" customWidth="1"/>
    <col min="11356" max="11357" width="22.54296875" style="60" customWidth="1"/>
    <col min="11358" max="11360" width="11.453125" style="60" customWidth="1"/>
    <col min="11361" max="11362" width="22.54296875" style="60" customWidth="1"/>
    <col min="11363" max="11365" width="11.453125" style="60" customWidth="1"/>
    <col min="11366" max="11367" width="22.54296875" style="60" customWidth="1"/>
    <col min="11368" max="11370" width="11.453125" style="60" customWidth="1"/>
    <col min="11371" max="11371" width="22.54296875" style="60" customWidth="1"/>
    <col min="11372" max="11372" width="40.54296875" style="60" bestFit="1" customWidth="1"/>
    <col min="11373" max="11377" width="40.54296875" style="60" customWidth="1"/>
    <col min="11378" max="11378" width="19.54296875" style="60" customWidth="1"/>
    <col min="11379" max="11401" width="11.453125" style="60" customWidth="1"/>
    <col min="11402" max="11402" width="15.453125" style="60" customWidth="1"/>
    <col min="11403" max="11403" width="45.453125" style="60" customWidth="1"/>
    <col min="11404" max="11404" width="11.54296875" style="60" customWidth="1"/>
    <col min="11405" max="11419" width="11.453125" style="60" customWidth="1"/>
    <col min="11420" max="11422" width="9.453125" style="60" bestFit="1" customWidth="1"/>
    <col min="11423" max="11423" width="9.453125" style="60" customWidth="1"/>
    <col min="11424" max="11449" width="11.453125" style="60" customWidth="1"/>
    <col min="11450" max="11450" width="15" style="60" customWidth="1"/>
    <col min="11451" max="11451" width="11.453125" style="60" customWidth="1"/>
    <col min="11452" max="11453" width="15" style="60" customWidth="1"/>
    <col min="11454" max="11500" width="11.453125" style="60" customWidth="1"/>
    <col min="11501" max="11592" width="11.453125" style="60"/>
    <col min="11593" max="11593" width="27.453125" style="60" customWidth="1"/>
    <col min="11594" max="11594" width="9.54296875" style="60" customWidth="1"/>
    <col min="11595" max="11595" width="11.453125" style="60" customWidth="1"/>
    <col min="11596" max="11596" width="48" style="60" bestFit="1" customWidth="1"/>
    <col min="11597" max="11597" width="57" style="60" bestFit="1" customWidth="1"/>
    <col min="11598" max="11598" width="19.453125" style="60" customWidth="1"/>
    <col min="11599" max="11601" width="11.453125" style="60" customWidth="1"/>
    <col min="11602" max="11602" width="22.54296875" style="60" bestFit="1" customWidth="1"/>
    <col min="11603" max="11603" width="22.54296875" style="60" customWidth="1"/>
    <col min="11604" max="11606" width="11.453125" style="60" customWidth="1"/>
    <col min="11607" max="11608" width="22.54296875" style="60" customWidth="1"/>
    <col min="11609" max="11611" width="11.453125" style="60" customWidth="1"/>
    <col min="11612" max="11613" width="22.54296875" style="60" customWidth="1"/>
    <col min="11614" max="11616" width="11.453125" style="60" customWidth="1"/>
    <col min="11617" max="11618" width="22.54296875" style="60" customWidth="1"/>
    <col min="11619" max="11621" width="11.453125" style="60" customWidth="1"/>
    <col min="11622" max="11623" width="22.54296875" style="60" customWidth="1"/>
    <col min="11624" max="11626" width="11.453125" style="60" customWidth="1"/>
    <col min="11627" max="11627" width="22.54296875" style="60" customWidth="1"/>
    <col min="11628" max="11628" width="40.54296875" style="60" bestFit="1" customWidth="1"/>
    <col min="11629" max="11633" width="40.54296875" style="60" customWidth="1"/>
    <col min="11634" max="11634" width="19.54296875" style="60" customWidth="1"/>
    <col min="11635" max="11657" width="11.453125" style="60" customWidth="1"/>
    <col min="11658" max="11658" width="15.453125" style="60" customWidth="1"/>
    <col min="11659" max="11659" width="45.453125" style="60" customWidth="1"/>
    <col min="11660" max="11660" width="11.54296875" style="60" customWidth="1"/>
    <col min="11661" max="11675" width="11.453125" style="60" customWidth="1"/>
    <col min="11676" max="11678" width="9.453125" style="60" bestFit="1" customWidth="1"/>
    <col min="11679" max="11679" width="9.453125" style="60" customWidth="1"/>
    <col min="11680" max="11705" width="11.453125" style="60" customWidth="1"/>
    <col min="11706" max="11706" width="15" style="60" customWidth="1"/>
    <col min="11707" max="11707" width="11.453125" style="60" customWidth="1"/>
    <col min="11708" max="11709" width="15" style="60" customWidth="1"/>
    <col min="11710" max="11756" width="11.453125" style="60" customWidth="1"/>
    <col min="11757" max="11848" width="11.453125" style="60"/>
    <col min="11849" max="11849" width="27.453125" style="60" customWidth="1"/>
    <col min="11850" max="11850" width="9.54296875" style="60" customWidth="1"/>
    <col min="11851" max="11851" width="11.453125" style="60" customWidth="1"/>
    <col min="11852" max="11852" width="48" style="60" bestFit="1" customWidth="1"/>
    <col min="11853" max="11853" width="57" style="60" bestFit="1" customWidth="1"/>
    <col min="11854" max="11854" width="19.453125" style="60" customWidth="1"/>
    <col min="11855" max="11857" width="11.453125" style="60" customWidth="1"/>
    <col min="11858" max="11858" width="22.54296875" style="60" bestFit="1" customWidth="1"/>
    <col min="11859" max="11859" width="22.54296875" style="60" customWidth="1"/>
    <col min="11860" max="11862" width="11.453125" style="60" customWidth="1"/>
    <col min="11863" max="11864" width="22.54296875" style="60" customWidth="1"/>
    <col min="11865" max="11867" width="11.453125" style="60" customWidth="1"/>
    <col min="11868" max="11869" width="22.54296875" style="60" customWidth="1"/>
    <col min="11870" max="11872" width="11.453125" style="60" customWidth="1"/>
    <col min="11873" max="11874" width="22.54296875" style="60" customWidth="1"/>
    <col min="11875" max="11877" width="11.453125" style="60" customWidth="1"/>
    <col min="11878" max="11879" width="22.54296875" style="60" customWidth="1"/>
    <col min="11880" max="11882" width="11.453125" style="60" customWidth="1"/>
    <col min="11883" max="11883" width="22.54296875" style="60" customWidth="1"/>
    <col min="11884" max="11884" width="40.54296875" style="60" bestFit="1" customWidth="1"/>
    <col min="11885" max="11889" width="40.54296875" style="60" customWidth="1"/>
    <col min="11890" max="11890" width="19.54296875" style="60" customWidth="1"/>
    <col min="11891" max="11913" width="11.453125" style="60" customWidth="1"/>
    <col min="11914" max="11914" width="15.453125" style="60" customWidth="1"/>
    <col min="11915" max="11915" width="45.453125" style="60" customWidth="1"/>
    <col min="11916" max="11916" width="11.54296875" style="60" customWidth="1"/>
    <col min="11917" max="11931" width="11.453125" style="60" customWidth="1"/>
    <col min="11932" max="11934" width="9.453125" style="60" bestFit="1" customWidth="1"/>
    <col min="11935" max="11935" width="9.453125" style="60" customWidth="1"/>
    <col min="11936" max="11961" width="11.453125" style="60" customWidth="1"/>
    <col min="11962" max="11962" width="15" style="60" customWidth="1"/>
    <col min="11963" max="11963" width="11.453125" style="60" customWidth="1"/>
    <col min="11964" max="11965" width="15" style="60" customWidth="1"/>
    <col min="11966" max="12012" width="11.453125" style="60" customWidth="1"/>
    <col min="12013" max="12104" width="11.453125" style="60"/>
    <col min="12105" max="12105" width="27.453125" style="60" customWidth="1"/>
    <col min="12106" max="12106" width="9.54296875" style="60" customWidth="1"/>
    <col min="12107" max="12107" width="11.453125" style="60" customWidth="1"/>
    <col min="12108" max="12108" width="48" style="60" bestFit="1" customWidth="1"/>
    <col min="12109" max="12109" width="57" style="60" bestFit="1" customWidth="1"/>
    <col min="12110" max="12110" width="19.453125" style="60" customWidth="1"/>
    <col min="12111" max="12113" width="11.453125" style="60" customWidth="1"/>
    <col min="12114" max="12114" width="22.54296875" style="60" bestFit="1" customWidth="1"/>
    <col min="12115" max="12115" width="22.54296875" style="60" customWidth="1"/>
    <col min="12116" max="12118" width="11.453125" style="60" customWidth="1"/>
    <col min="12119" max="12120" width="22.54296875" style="60" customWidth="1"/>
    <col min="12121" max="12123" width="11.453125" style="60" customWidth="1"/>
    <col min="12124" max="12125" width="22.54296875" style="60" customWidth="1"/>
    <col min="12126" max="12128" width="11.453125" style="60" customWidth="1"/>
    <col min="12129" max="12130" width="22.54296875" style="60" customWidth="1"/>
    <col min="12131" max="12133" width="11.453125" style="60" customWidth="1"/>
    <col min="12134" max="12135" width="22.54296875" style="60" customWidth="1"/>
    <col min="12136" max="12138" width="11.453125" style="60" customWidth="1"/>
    <col min="12139" max="12139" width="22.54296875" style="60" customWidth="1"/>
    <col min="12140" max="12140" width="40.54296875" style="60" bestFit="1" customWidth="1"/>
    <col min="12141" max="12145" width="40.54296875" style="60" customWidth="1"/>
    <col min="12146" max="12146" width="19.54296875" style="60" customWidth="1"/>
    <col min="12147" max="12169" width="11.453125" style="60" customWidth="1"/>
    <col min="12170" max="12170" width="15.453125" style="60" customWidth="1"/>
    <col min="12171" max="12171" width="45.453125" style="60" customWidth="1"/>
    <col min="12172" max="12172" width="11.54296875" style="60" customWidth="1"/>
    <col min="12173" max="12187" width="11.453125" style="60" customWidth="1"/>
    <col min="12188" max="12190" width="9.453125" style="60" bestFit="1" customWidth="1"/>
    <col min="12191" max="12191" width="9.453125" style="60" customWidth="1"/>
    <col min="12192" max="12217" width="11.453125" style="60" customWidth="1"/>
    <col min="12218" max="12218" width="15" style="60" customWidth="1"/>
    <col min="12219" max="12219" width="11.453125" style="60" customWidth="1"/>
    <col min="12220" max="12221" width="15" style="60" customWidth="1"/>
    <col min="12222" max="12268" width="11.453125" style="60" customWidth="1"/>
    <col min="12269" max="12360" width="11.453125" style="60"/>
    <col min="12361" max="12361" width="27.453125" style="60" customWidth="1"/>
    <col min="12362" max="12362" width="9.54296875" style="60" customWidth="1"/>
    <col min="12363" max="12363" width="11.453125" style="60" customWidth="1"/>
    <col min="12364" max="12364" width="48" style="60" bestFit="1" customWidth="1"/>
    <col min="12365" max="12365" width="57" style="60" bestFit="1" customWidth="1"/>
    <col min="12366" max="12366" width="19.453125" style="60" customWidth="1"/>
    <col min="12367" max="12369" width="11.453125" style="60" customWidth="1"/>
    <col min="12370" max="12370" width="22.54296875" style="60" bestFit="1" customWidth="1"/>
    <col min="12371" max="12371" width="22.54296875" style="60" customWidth="1"/>
    <col min="12372" max="12374" width="11.453125" style="60" customWidth="1"/>
    <col min="12375" max="12376" width="22.54296875" style="60" customWidth="1"/>
    <col min="12377" max="12379" width="11.453125" style="60" customWidth="1"/>
    <col min="12380" max="12381" width="22.54296875" style="60" customWidth="1"/>
    <col min="12382" max="12384" width="11.453125" style="60" customWidth="1"/>
    <col min="12385" max="12386" width="22.54296875" style="60" customWidth="1"/>
    <col min="12387" max="12389" width="11.453125" style="60" customWidth="1"/>
    <col min="12390" max="12391" width="22.54296875" style="60" customWidth="1"/>
    <col min="12392" max="12394" width="11.453125" style="60" customWidth="1"/>
    <col min="12395" max="12395" width="22.54296875" style="60" customWidth="1"/>
    <col min="12396" max="12396" width="40.54296875" style="60" bestFit="1" customWidth="1"/>
    <col min="12397" max="12401" width="40.54296875" style="60" customWidth="1"/>
    <col min="12402" max="12402" width="19.54296875" style="60" customWidth="1"/>
    <col min="12403" max="12425" width="11.453125" style="60" customWidth="1"/>
    <col min="12426" max="12426" width="15.453125" style="60" customWidth="1"/>
    <col min="12427" max="12427" width="45.453125" style="60" customWidth="1"/>
    <col min="12428" max="12428" width="11.54296875" style="60" customWidth="1"/>
    <col min="12429" max="12443" width="11.453125" style="60" customWidth="1"/>
    <col min="12444" max="12446" width="9.453125" style="60" bestFit="1" customWidth="1"/>
    <col min="12447" max="12447" width="9.453125" style="60" customWidth="1"/>
    <col min="12448" max="12473" width="11.453125" style="60" customWidth="1"/>
    <col min="12474" max="12474" width="15" style="60" customWidth="1"/>
    <col min="12475" max="12475" width="11.453125" style="60" customWidth="1"/>
    <col min="12476" max="12477" width="15" style="60" customWidth="1"/>
    <col min="12478" max="12524" width="11.453125" style="60" customWidth="1"/>
    <col min="12525" max="12616" width="11.453125" style="60"/>
    <col min="12617" max="12617" width="27.453125" style="60" customWidth="1"/>
    <col min="12618" max="12618" width="9.54296875" style="60" customWidth="1"/>
    <col min="12619" max="12619" width="11.453125" style="60" customWidth="1"/>
    <col min="12620" max="12620" width="48" style="60" bestFit="1" customWidth="1"/>
    <col min="12621" max="12621" width="57" style="60" bestFit="1" customWidth="1"/>
    <col min="12622" max="12622" width="19.453125" style="60" customWidth="1"/>
    <col min="12623" max="12625" width="11.453125" style="60" customWidth="1"/>
    <col min="12626" max="12626" width="22.54296875" style="60" bestFit="1" customWidth="1"/>
    <col min="12627" max="12627" width="22.54296875" style="60" customWidth="1"/>
    <col min="12628" max="12630" width="11.453125" style="60" customWidth="1"/>
    <col min="12631" max="12632" width="22.54296875" style="60" customWidth="1"/>
    <col min="12633" max="12635" width="11.453125" style="60" customWidth="1"/>
    <col min="12636" max="12637" width="22.54296875" style="60" customWidth="1"/>
    <col min="12638" max="12640" width="11.453125" style="60" customWidth="1"/>
    <col min="12641" max="12642" width="22.54296875" style="60" customWidth="1"/>
    <col min="12643" max="12645" width="11.453125" style="60" customWidth="1"/>
    <col min="12646" max="12647" width="22.54296875" style="60" customWidth="1"/>
    <col min="12648" max="12650" width="11.453125" style="60" customWidth="1"/>
    <col min="12651" max="12651" width="22.54296875" style="60" customWidth="1"/>
    <col min="12652" max="12652" width="40.54296875" style="60" bestFit="1" customWidth="1"/>
    <col min="12653" max="12657" width="40.54296875" style="60" customWidth="1"/>
    <col min="12658" max="12658" width="19.54296875" style="60" customWidth="1"/>
    <col min="12659" max="12681" width="11.453125" style="60" customWidth="1"/>
    <col min="12682" max="12682" width="15.453125" style="60" customWidth="1"/>
    <col min="12683" max="12683" width="45.453125" style="60" customWidth="1"/>
    <col min="12684" max="12684" width="11.54296875" style="60" customWidth="1"/>
    <col min="12685" max="12699" width="11.453125" style="60" customWidth="1"/>
    <col min="12700" max="12702" width="9.453125" style="60" bestFit="1" customWidth="1"/>
    <col min="12703" max="12703" width="9.453125" style="60" customWidth="1"/>
    <col min="12704" max="12729" width="11.453125" style="60" customWidth="1"/>
    <col min="12730" max="12730" width="15" style="60" customWidth="1"/>
    <col min="12731" max="12731" width="11.453125" style="60" customWidth="1"/>
    <col min="12732" max="12733" width="15" style="60" customWidth="1"/>
    <col min="12734" max="12780" width="11.453125" style="60" customWidth="1"/>
    <col min="12781" max="12872" width="11.453125" style="60"/>
    <col min="12873" max="12873" width="27.453125" style="60" customWidth="1"/>
    <col min="12874" max="12874" width="9.54296875" style="60" customWidth="1"/>
    <col min="12875" max="12875" width="11.453125" style="60" customWidth="1"/>
    <col min="12876" max="12876" width="48" style="60" bestFit="1" customWidth="1"/>
    <col min="12877" max="12877" width="57" style="60" bestFit="1" customWidth="1"/>
    <col min="12878" max="12878" width="19.453125" style="60" customWidth="1"/>
    <col min="12879" max="12881" width="11.453125" style="60" customWidth="1"/>
    <col min="12882" max="12882" width="22.54296875" style="60" bestFit="1" customWidth="1"/>
    <col min="12883" max="12883" width="22.54296875" style="60" customWidth="1"/>
    <col min="12884" max="12886" width="11.453125" style="60" customWidth="1"/>
    <col min="12887" max="12888" width="22.54296875" style="60" customWidth="1"/>
    <col min="12889" max="12891" width="11.453125" style="60" customWidth="1"/>
    <col min="12892" max="12893" width="22.54296875" style="60" customWidth="1"/>
    <col min="12894" max="12896" width="11.453125" style="60" customWidth="1"/>
    <col min="12897" max="12898" width="22.54296875" style="60" customWidth="1"/>
    <col min="12899" max="12901" width="11.453125" style="60" customWidth="1"/>
    <col min="12902" max="12903" width="22.54296875" style="60" customWidth="1"/>
    <col min="12904" max="12906" width="11.453125" style="60" customWidth="1"/>
    <col min="12907" max="12907" width="22.54296875" style="60" customWidth="1"/>
    <col min="12908" max="12908" width="40.54296875" style="60" bestFit="1" customWidth="1"/>
    <col min="12909" max="12913" width="40.54296875" style="60" customWidth="1"/>
    <col min="12914" max="12914" width="19.54296875" style="60" customWidth="1"/>
    <col min="12915" max="12937" width="11.453125" style="60" customWidth="1"/>
    <col min="12938" max="12938" width="15.453125" style="60" customWidth="1"/>
    <col min="12939" max="12939" width="45.453125" style="60" customWidth="1"/>
    <col min="12940" max="12940" width="11.54296875" style="60" customWidth="1"/>
    <col min="12941" max="12955" width="11.453125" style="60" customWidth="1"/>
    <col min="12956" max="12958" width="9.453125" style="60" bestFit="1" customWidth="1"/>
    <col min="12959" max="12959" width="9.453125" style="60" customWidth="1"/>
    <col min="12960" max="12985" width="11.453125" style="60" customWidth="1"/>
    <col min="12986" max="12986" width="15" style="60" customWidth="1"/>
    <col min="12987" max="12987" width="11.453125" style="60" customWidth="1"/>
    <col min="12988" max="12989" width="15" style="60" customWidth="1"/>
    <col min="12990" max="13036" width="11.453125" style="60" customWidth="1"/>
    <col min="13037" max="13128" width="11.453125" style="60"/>
    <col min="13129" max="13129" width="27.453125" style="60" customWidth="1"/>
    <col min="13130" max="13130" width="9.54296875" style="60" customWidth="1"/>
    <col min="13131" max="13131" width="11.453125" style="60" customWidth="1"/>
    <col min="13132" max="13132" width="48" style="60" bestFit="1" customWidth="1"/>
    <col min="13133" max="13133" width="57" style="60" bestFit="1" customWidth="1"/>
    <col min="13134" max="13134" width="19.453125" style="60" customWidth="1"/>
    <col min="13135" max="13137" width="11.453125" style="60" customWidth="1"/>
    <col min="13138" max="13138" width="22.54296875" style="60" bestFit="1" customWidth="1"/>
    <col min="13139" max="13139" width="22.54296875" style="60" customWidth="1"/>
    <col min="13140" max="13142" width="11.453125" style="60" customWidth="1"/>
    <col min="13143" max="13144" width="22.54296875" style="60" customWidth="1"/>
    <col min="13145" max="13147" width="11.453125" style="60" customWidth="1"/>
    <col min="13148" max="13149" width="22.54296875" style="60" customWidth="1"/>
    <col min="13150" max="13152" width="11.453125" style="60" customWidth="1"/>
    <col min="13153" max="13154" width="22.54296875" style="60" customWidth="1"/>
    <col min="13155" max="13157" width="11.453125" style="60" customWidth="1"/>
    <col min="13158" max="13159" width="22.54296875" style="60" customWidth="1"/>
    <col min="13160" max="13162" width="11.453125" style="60" customWidth="1"/>
    <col min="13163" max="13163" width="22.54296875" style="60" customWidth="1"/>
    <col min="13164" max="13164" width="40.54296875" style="60" bestFit="1" customWidth="1"/>
    <col min="13165" max="13169" width="40.54296875" style="60" customWidth="1"/>
    <col min="13170" max="13170" width="19.54296875" style="60" customWidth="1"/>
    <col min="13171" max="13193" width="11.453125" style="60" customWidth="1"/>
    <col min="13194" max="13194" width="15.453125" style="60" customWidth="1"/>
    <col min="13195" max="13195" width="45.453125" style="60" customWidth="1"/>
    <col min="13196" max="13196" width="11.54296875" style="60" customWidth="1"/>
    <col min="13197" max="13211" width="11.453125" style="60" customWidth="1"/>
    <col min="13212" max="13214" width="9.453125" style="60" bestFit="1" customWidth="1"/>
    <col min="13215" max="13215" width="9.453125" style="60" customWidth="1"/>
    <col min="13216" max="13241" width="11.453125" style="60" customWidth="1"/>
    <col min="13242" max="13242" width="15" style="60" customWidth="1"/>
    <col min="13243" max="13243" width="11.453125" style="60" customWidth="1"/>
    <col min="13244" max="13245" width="15" style="60" customWidth="1"/>
    <col min="13246" max="13292" width="11.453125" style="60" customWidth="1"/>
    <col min="13293" max="13384" width="11.453125" style="60"/>
    <col min="13385" max="13385" width="27.453125" style="60" customWidth="1"/>
    <col min="13386" max="13386" width="9.54296875" style="60" customWidth="1"/>
    <col min="13387" max="13387" width="11.453125" style="60" customWidth="1"/>
    <col min="13388" max="13388" width="48" style="60" bestFit="1" customWidth="1"/>
    <col min="13389" max="13389" width="57" style="60" bestFit="1" customWidth="1"/>
    <col min="13390" max="13390" width="19.453125" style="60" customWidth="1"/>
    <col min="13391" max="13393" width="11.453125" style="60" customWidth="1"/>
    <col min="13394" max="13394" width="22.54296875" style="60" bestFit="1" customWidth="1"/>
    <col min="13395" max="13395" width="22.54296875" style="60" customWidth="1"/>
    <col min="13396" max="13398" width="11.453125" style="60" customWidth="1"/>
    <col min="13399" max="13400" width="22.54296875" style="60" customWidth="1"/>
    <col min="13401" max="13403" width="11.453125" style="60" customWidth="1"/>
    <col min="13404" max="13405" width="22.54296875" style="60" customWidth="1"/>
    <col min="13406" max="13408" width="11.453125" style="60" customWidth="1"/>
    <col min="13409" max="13410" width="22.54296875" style="60" customWidth="1"/>
    <col min="13411" max="13413" width="11.453125" style="60" customWidth="1"/>
    <col min="13414" max="13415" width="22.54296875" style="60" customWidth="1"/>
    <col min="13416" max="13418" width="11.453125" style="60" customWidth="1"/>
    <col min="13419" max="13419" width="22.54296875" style="60" customWidth="1"/>
    <col min="13420" max="13420" width="40.54296875" style="60" bestFit="1" customWidth="1"/>
    <col min="13421" max="13425" width="40.54296875" style="60" customWidth="1"/>
    <col min="13426" max="13426" width="19.54296875" style="60" customWidth="1"/>
    <col min="13427" max="13449" width="11.453125" style="60" customWidth="1"/>
    <col min="13450" max="13450" width="15.453125" style="60" customWidth="1"/>
    <col min="13451" max="13451" width="45.453125" style="60" customWidth="1"/>
    <col min="13452" max="13452" width="11.54296875" style="60" customWidth="1"/>
    <col min="13453" max="13467" width="11.453125" style="60" customWidth="1"/>
    <col min="13468" max="13470" width="9.453125" style="60" bestFit="1" customWidth="1"/>
    <col min="13471" max="13471" width="9.453125" style="60" customWidth="1"/>
    <col min="13472" max="13497" width="11.453125" style="60" customWidth="1"/>
    <col min="13498" max="13498" width="15" style="60" customWidth="1"/>
    <col min="13499" max="13499" width="11.453125" style="60" customWidth="1"/>
    <col min="13500" max="13501" width="15" style="60" customWidth="1"/>
    <col min="13502" max="13548" width="11.453125" style="60" customWidth="1"/>
    <col min="13549" max="13640" width="11.453125" style="60"/>
    <col min="13641" max="13641" width="27.453125" style="60" customWidth="1"/>
    <col min="13642" max="13642" width="9.54296875" style="60" customWidth="1"/>
    <col min="13643" max="13643" width="11.453125" style="60" customWidth="1"/>
    <col min="13644" max="13644" width="48" style="60" bestFit="1" customWidth="1"/>
    <col min="13645" max="13645" width="57" style="60" bestFit="1" customWidth="1"/>
    <col min="13646" max="13646" width="19.453125" style="60" customWidth="1"/>
    <col min="13647" max="13649" width="11.453125" style="60" customWidth="1"/>
    <col min="13650" max="13650" width="22.54296875" style="60" bestFit="1" customWidth="1"/>
    <col min="13651" max="13651" width="22.54296875" style="60" customWidth="1"/>
    <col min="13652" max="13654" width="11.453125" style="60" customWidth="1"/>
    <col min="13655" max="13656" width="22.54296875" style="60" customWidth="1"/>
    <col min="13657" max="13659" width="11.453125" style="60" customWidth="1"/>
    <col min="13660" max="13661" width="22.54296875" style="60" customWidth="1"/>
    <col min="13662" max="13664" width="11.453125" style="60" customWidth="1"/>
    <col min="13665" max="13666" width="22.54296875" style="60" customWidth="1"/>
    <col min="13667" max="13669" width="11.453125" style="60" customWidth="1"/>
    <col min="13670" max="13671" width="22.54296875" style="60" customWidth="1"/>
    <col min="13672" max="13674" width="11.453125" style="60" customWidth="1"/>
    <col min="13675" max="13675" width="22.54296875" style="60" customWidth="1"/>
    <col min="13676" max="13676" width="40.54296875" style="60" bestFit="1" customWidth="1"/>
    <col min="13677" max="13681" width="40.54296875" style="60" customWidth="1"/>
    <col min="13682" max="13682" width="19.54296875" style="60" customWidth="1"/>
    <col min="13683" max="13705" width="11.453125" style="60" customWidth="1"/>
    <col min="13706" max="13706" width="15.453125" style="60" customWidth="1"/>
    <col min="13707" max="13707" width="45.453125" style="60" customWidth="1"/>
    <col min="13708" max="13708" width="11.54296875" style="60" customWidth="1"/>
    <col min="13709" max="13723" width="11.453125" style="60" customWidth="1"/>
    <col min="13724" max="13726" width="9.453125" style="60" bestFit="1" customWidth="1"/>
    <col min="13727" max="13727" width="9.453125" style="60" customWidth="1"/>
    <col min="13728" max="13753" width="11.453125" style="60" customWidth="1"/>
    <col min="13754" max="13754" width="15" style="60" customWidth="1"/>
    <col min="13755" max="13755" width="11.453125" style="60" customWidth="1"/>
    <col min="13756" max="13757" width="15" style="60" customWidth="1"/>
    <col min="13758" max="13804" width="11.453125" style="60" customWidth="1"/>
    <col min="13805" max="13896" width="11.453125" style="60"/>
    <col min="13897" max="13897" width="27.453125" style="60" customWidth="1"/>
    <col min="13898" max="13898" width="9.54296875" style="60" customWidth="1"/>
    <col min="13899" max="13899" width="11.453125" style="60" customWidth="1"/>
    <col min="13900" max="13900" width="48" style="60" bestFit="1" customWidth="1"/>
    <col min="13901" max="13901" width="57" style="60" bestFit="1" customWidth="1"/>
    <col min="13902" max="13902" width="19.453125" style="60" customWidth="1"/>
    <col min="13903" max="13905" width="11.453125" style="60" customWidth="1"/>
    <col min="13906" max="13906" width="22.54296875" style="60" bestFit="1" customWidth="1"/>
    <col min="13907" max="13907" width="22.54296875" style="60" customWidth="1"/>
    <col min="13908" max="13910" width="11.453125" style="60" customWidth="1"/>
    <col min="13911" max="13912" width="22.54296875" style="60" customWidth="1"/>
    <col min="13913" max="13915" width="11.453125" style="60" customWidth="1"/>
    <col min="13916" max="13917" width="22.54296875" style="60" customWidth="1"/>
    <col min="13918" max="13920" width="11.453125" style="60" customWidth="1"/>
    <col min="13921" max="13922" width="22.54296875" style="60" customWidth="1"/>
    <col min="13923" max="13925" width="11.453125" style="60" customWidth="1"/>
    <col min="13926" max="13927" width="22.54296875" style="60" customWidth="1"/>
    <col min="13928" max="13930" width="11.453125" style="60" customWidth="1"/>
    <col min="13931" max="13931" width="22.54296875" style="60" customWidth="1"/>
    <col min="13932" max="13932" width="40.54296875" style="60" bestFit="1" customWidth="1"/>
    <col min="13933" max="13937" width="40.54296875" style="60" customWidth="1"/>
    <col min="13938" max="13938" width="19.54296875" style="60" customWidth="1"/>
    <col min="13939" max="13961" width="11.453125" style="60" customWidth="1"/>
    <col min="13962" max="13962" width="15.453125" style="60" customWidth="1"/>
    <col min="13963" max="13963" width="45.453125" style="60" customWidth="1"/>
    <col min="13964" max="13964" width="11.54296875" style="60" customWidth="1"/>
    <col min="13965" max="13979" width="11.453125" style="60" customWidth="1"/>
    <col min="13980" max="13982" width="9.453125" style="60" bestFit="1" customWidth="1"/>
    <col min="13983" max="13983" width="9.453125" style="60" customWidth="1"/>
    <col min="13984" max="14009" width="11.453125" style="60" customWidth="1"/>
    <col min="14010" max="14010" width="15" style="60" customWidth="1"/>
    <col min="14011" max="14011" width="11.453125" style="60" customWidth="1"/>
    <col min="14012" max="14013" width="15" style="60" customWidth="1"/>
    <col min="14014" max="14060" width="11.453125" style="60" customWidth="1"/>
    <col min="14061" max="14152" width="11.453125" style="60"/>
    <col min="14153" max="14153" width="27.453125" style="60" customWidth="1"/>
    <col min="14154" max="14154" width="9.54296875" style="60" customWidth="1"/>
    <col min="14155" max="14155" width="11.453125" style="60" customWidth="1"/>
    <col min="14156" max="14156" width="48" style="60" bestFit="1" customWidth="1"/>
    <col min="14157" max="14157" width="57" style="60" bestFit="1" customWidth="1"/>
    <col min="14158" max="14158" width="19.453125" style="60" customWidth="1"/>
    <col min="14159" max="14161" width="11.453125" style="60" customWidth="1"/>
    <col min="14162" max="14162" width="22.54296875" style="60" bestFit="1" customWidth="1"/>
    <col min="14163" max="14163" width="22.54296875" style="60" customWidth="1"/>
    <col min="14164" max="14166" width="11.453125" style="60" customWidth="1"/>
    <col min="14167" max="14168" width="22.54296875" style="60" customWidth="1"/>
    <col min="14169" max="14171" width="11.453125" style="60" customWidth="1"/>
    <col min="14172" max="14173" width="22.54296875" style="60" customWidth="1"/>
    <col min="14174" max="14176" width="11.453125" style="60" customWidth="1"/>
    <col min="14177" max="14178" width="22.54296875" style="60" customWidth="1"/>
    <col min="14179" max="14181" width="11.453125" style="60" customWidth="1"/>
    <col min="14182" max="14183" width="22.54296875" style="60" customWidth="1"/>
    <col min="14184" max="14186" width="11.453125" style="60" customWidth="1"/>
    <col min="14187" max="14187" width="22.54296875" style="60" customWidth="1"/>
    <col min="14188" max="14188" width="40.54296875" style="60" bestFit="1" customWidth="1"/>
    <col min="14189" max="14193" width="40.54296875" style="60" customWidth="1"/>
    <col min="14194" max="14194" width="19.54296875" style="60" customWidth="1"/>
    <col min="14195" max="14217" width="11.453125" style="60" customWidth="1"/>
    <col min="14218" max="14218" width="15.453125" style="60" customWidth="1"/>
    <col min="14219" max="14219" width="45.453125" style="60" customWidth="1"/>
    <col min="14220" max="14220" width="11.54296875" style="60" customWidth="1"/>
    <col min="14221" max="14235" width="11.453125" style="60" customWidth="1"/>
    <col min="14236" max="14238" width="9.453125" style="60" bestFit="1" customWidth="1"/>
    <col min="14239" max="14239" width="9.453125" style="60" customWidth="1"/>
    <col min="14240" max="14265" width="11.453125" style="60" customWidth="1"/>
    <col min="14266" max="14266" width="15" style="60" customWidth="1"/>
    <col min="14267" max="14267" width="11.453125" style="60" customWidth="1"/>
    <col min="14268" max="14269" width="15" style="60" customWidth="1"/>
    <col min="14270" max="14316" width="11.453125" style="60" customWidth="1"/>
    <col min="14317" max="14408" width="11.453125" style="60"/>
    <col min="14409" max="14409" width="27.453125" style="60" customWidth="1"/>
    <col min="14410" max="14410" width="9.54296875" style="60" customWidth="1"/>
    <col min="14411" max="14411" width="11.453125" style="60" customWidth="1"/>
    <col min="14412" max="14412" width="48" style="60" bestFit="1" customWidth="1"/>
    <col min="14413" max="14413" width="57" style="60" bestFit="1" customWidth="1"/>
    <col min="14414" max="14414" width="19.453125" style="60" customWidth="1"/>
    <col min="14415" max="14417" width="11.453125" style="60" customWidth="1"/>
    <col min="14418" max="14418" width="22.54296875" style="60" bestFit="1" customWidth="1"/>
    <col min="14419" max="14419" width="22.54296875" style="60" customWidth="1"/>
    <col min="14420" max="14422" width="11.453125" style="60" customWidth="1"/>
    <col min="14423" max="14424" width="22.54296875" style="60" customWidth="1"/>
    <col min="14425" max="14427" width="11.453125" style="60" customWidth="1"/>
    <col min="14428" max="14429" width="22.54296875" style="60" customWidth="1"/>
    <col min="14430" max="14432" width="11.453125" style="60" customWidth="1"/>
    <col min="14433" max="14434" width="22.54296875" style="60" customWidth="1"/>
    <col min="14435" max="14437" width="11.453125" style="60" customWidth="1"/>
    <col min="14438" max="14439" width="22.54296875" style="60" customWidth="1"/>
    <col min="14440" max="14442" width="11.453125" style="60" customWidth="1"/>
    <col min="14443" max="14443" width="22.54296875" style="60" customWidth="1"/>
    <col min="14444" max="14444" width="40.54296875" style="60" bestFit="1" customWidth="1"/>
    <col min="14445" max="14449" width="40.54296875" style="60" customWidth="1"/>
    <col min="14450" max="14450" width="19.54296875" style="60" customWidth="1"/>
    <col min="14451" max="14473" width="11.453125" style="60" customWidth="1"/>
    <col min="14474" max="14474" width="15.453125" style="60" customWidth="1"/>
    <col min="14475" max="14475" width="45.453125" style="60" customWidth="1"/>
    <col min="14476" max="14476" width="11.54296875" style="60" customWidth="1"/>
    <col min="14477" max="14491" width="11.453125" style="60" customWidth="1"/>
    <col min="14492" max="14494" width="9.453125" style="60" bestFit="1" customWidth="1"/>
    <col min="14495" max="14495" width="9.453125" style="60" customWidth="1"/>
    <col min="14496" max="14521" width="11.453125" style="60" customWidth="1"/>
    <col min="14522" max="14522" width="15" style="60" customWidth="1"/>
    <col min="14523" max="14523" width="11.453125" style="60" customWidth="1"/>
    <col min="14524" max="14525" width="15" style="60" customWidth="1"/>
    <col min="14526" max="14572" width="11.453125" style="60" customWidth="1"/>
    <col min="14573" max="14664" width="11.453125" style="60"/>
    <col min="14665" max="14665" width="27.453125" style="60" customWidth="1"/>
    <col min="14666" max="14666" width="9.54296875" style="60" customWidth="1"/>
    <col min="14667" max="14667" width="11.453125" style="60" customWidth="1"/>
    <col min="14668" max="14668" width="48" style="60" bestFit="1" customWidth="1"/>
    <col min="14669" max="14669" width="57" style="60" bestFit="1" customWidth="1"/>
    <col min="14670" max="14670" width="19.453125" style="60" customWidth="1"/>
    <col min="14671" max="14673" width="11.453125" style="60" customWidth="1"/>
    <col min="14674" max="14674" width="22.54296875" style="60" bestFit="1" customWidth="1"/>
    <col min="14675" max="14675" width="22.54296875" style="60" customWidth="1"/>
    <col min="14676" max="14678" width="11.453125" style="60" customWidth="1"/>
    <col min="14679" max="14680" width="22.54296875" style="60" customWidth="1"/>
    <col min="14681" max="14683" width="11.453125" style="60" customWidth="1"/>
    <col min="14684" max="14685" width="22.54296875" style="60" customWidth="1"/>
    <col min="14686" max="14688" width="11.453125" style="60" customWidth="1"/>
    <col min="14689" max="14690" width="22.54296875" style="60" customWidth="1"/>
    <col min="14691" max="14693" width="11.453125" style="60" customWidth="1"/>
    <col min="14694" max="14695" width="22.54296875" style="60" customWidth="1"/>
    <col min="14696" max="14698" width="11.453125" style="60" customWidth="1"/>
    <col min="14699" max="14699" width="22.54296875" style="60" customWidth="1"/>
    <col min="14700" max="14700" width="40.54296875" style="60" bestFit="1" customWidth="1"/>
    <col min="14701" max="14705" width="40.54296875" style="60" customWidth="1"/>
    <col min="14706" max="14706" width="19.54296875" style="60" customWidth="1"/>
    <col min="14707" max="14729" width="11.453125" style="60" customWidth="1"/>
    <col min="14730" max="14730" width="15.453125" style="60" customWidth="1"/>
    <col min="14731" max="14731" width="45.453125" style="60" customWidth="1"/>
    <col min="14732" max="14732" width="11.54296875" style="60" customWidth="1"/>
    <col min="14733" max="14747" width="11.453125" style="60" customWidth="1"/>
    <col min="14748" max="14750" width="9.453125" style="60" bestFit="1" customWidth="1"/>
    <col min="14751" max="14751" width="9.453125" style="60" customWidth="1"/>
    <col min="14752" max="14777" width="11.453125" style="60" customWidth="1"/>
    <col min="14778" max="14778" width="15" style="60" customWidth="1"/>
    <col min="14779" max="14779" width="11.453125" style="60" customWidth="1"/>
    <col min="14780" max="14781" width="15" style="60" customWidth="1"/>
    <col min="14782" max="14828" width="11.453125" style="60" customWidth="1"/>
    <col min="14829" max="14920" width="11.453125" style="60"/>
    <col min="14921" max="14921" width="27.453125" style="60" customWidth="1"/>
    <col min="14922" max="14922" width="9.54296875" style="60" customWidth="1"/>
    <col min="14923" max="14923" width="11.453125" style="60" customWidth="1"/>
    <col min="14924" max="14924" width="48" style="60" bestFit="1" customWidth="1"/>
    <col min="14925" max="14925" width="57" style="60" bestFit="1" customWidth="1"/>
    <col min="14926" max="14926" width="19.453125" style="60" customWidth="1"/>
    <col min="14927" max="14929" width="11.453125" style="60" customWidth="1"/>
    <col min="14930" max="14930" width="22.54296875" style="60" bestFit="1" customWidth="1"/>
    <col min="14931" max="14931" width="22.54296875" style="60" customWidth="1"/>
    <col min="14932" max="14934" width="11.453125" style="60" customWidth="1"/>
    <col min="14935" max="14936" width="22.54296875" style="60" customWidth="1"/>
    <col min="14937" max="14939" width="11.453125" style="60" customWidth="1"/>
    <col min="14940" max="14941" width="22.54296875" style="60" customWidth="1"/>
    <col min="14942" max="14944" width="11.453125" style="60" customWidth="1"/>
    <col min="14945" max="14946" width="22.54296875" style="60" customWidth="1"/>
    <col min="14947" max="14949" width="11.453125" style="60" customWidth="1"/>
    <col min="14950" max="14951" width="22.54296875" style="60" customWidth="1"/>
    <col min="14952" max="14954" width="11.453125" style="60" customWidth="1"/>
    <col min="14955" max="14955" width="22.54296875" style="60" customWidth="1"/>
    <col min="14956" max="14956" width="40.54296875" style="60" bestFit="1" customWidth="1"/>
    <col min="14957" max="14961" width="40.54296875" style="60" customWidth="1"/>
    <col min="14962" max="14962" width="19.54296875" style="60" customWidth="1"/>
    <col min="14963" max="14985" width="11.453125" style="60" customWidth="1"/>
    <col min="14986" max="14986" width="15.453125" style="60" customWidth="1"/>
    <col min="14987" max="14987" width="45.453125" style="60" customWidth="1"/>
    <col min="14988" max="14988" width="11.54296875" style="60" customWidth="1"/>
    <col min="14989" max="15003" width="11.453125" style="60" customWidth="1"/>
    <col min="15004" max="15006" width="9.453125" style="60" bestFit="1" customWidth="1"/>
    <col min="15007" max="15007" width="9.453125" style="60" customWidth="1"/>
    <col min="15008" max="15033" width="11.453125" style="60" customWidth="1"/>
    <col min="15034" max="15034" width="15" style="60" customWidth="1"/>
    <col min="15035" max="15035" width="11.453125" style="60" customWidth="1"/>
    <col min="15036" max="15037" width="15" style="60" customWidth="1"/>
    <col min="15038" max="15084" width="11.453125" style="60" customWidth="1"/>
    <col min="15085" max="15176" width="11.453125" style="60"/>
    <col min="15177" max="15177" width="27.453125" style="60" customWidth="1"/>
    <col min="15178" max="15178" width="9.54296875" style="60" customWidth="1"/>
    <col min="15179" max="15179" width="11.453125" style="60" customWidth="1"/>
    <col min="15180" max="15180" width="48" style="60" bestFit="1" customWidth="1"/>
    <col min="15181" max="15181" width="57" style="60" bestFit="1" customWidth="1"/>
    <col min="15182" max="15182" width="19.453125" style="60" customWidth="1"/>
    <col min="15183" max="15185" width="11.453125" style="60" customWidth="1"/>
    <col min="15186" max="15186" width="22.54296875" style="60" bestFit="1" customWidth="1"/>
    <col min="15187" max="15187" width="22.54296875" style="60" customWidth="1"/>
    <col min="15188" max="15190" width="11.453125" style="60" customWidth="1"/>
    <col min="15191" max="15192" width="22.54296875" style="60" customWidth="1"/>
    <col min="15193" max="15195" width="11.453125" style="60" customWidth="1"/>
    <col min="15196" max="15197" width="22.54296875" style="60" customWidth="1"/>
    <col min="15198" max="15200" width="11.453125" style="60" customWidth="1"/>
    <col min="15201" max="15202" width="22.54296875" style="60" customWidth="1"/>
    <col min="15203" max="15205" width="11.453125" style="60" customWidth="1"/>
    <col min="15206" max="15207" width="22.54296875" style="60" customWidth="1"/>
    <col min="15208" max="15210" width="11.453125" style="60" customWidth="1"/>
    <col min="15211" max="15211" width="22.54296875" style="60" customWidth="1"/>
    <col min="15212" max="15212" width="40.54296875" style="60" bestFit="1" customWidth="1"/>
    <col min="15213" max="15217" width="40.54296875" style="60" customWidth="1"/>
    <col min="15218" max="15218" width="19.54296875" style="60" customWidth="1"/>
    <col min="15219" max="15241" width="11.453125" style="60" customWidth="1"/>
    <col min="15242" max="15242" width="15.453125" style="60" customWidth="1"/>
    <col min="15243" max="15243" width="45.453125" style="60" customWidth="1"/>
    <col min="15244" max="15244" width="11.54296875" style="60" customWidth="1"/>
    <col min="15245" max="15259" width="11.453125" style="60" customWidth="1"/>
    <col min="15260" max="15262" width="9.453125" style="60" bestFit="1" customWidth="1"/>
    <col min="15263" max="15263" width="9.453125" style="60" customWidth="1"/>
    <col min="15264" max="15289" width="11.453125" style="60" customWidth="1"/>
    <col min="15290" max="15290" width="15" style="60" customWidth="1"/>
    <col min="15291" max="15291" width="11.453125" style="60" customWidth="1"/>
    <col min="15292" max="15293" width="15" style="60" customWidth="1"/>
    <col min="15294" max="15340" width="11.453125" style="60" customWidth="1"/>
    <col min="15341" max="15432" width="11.453125" style="60"/>
    <col min="15433" max="15433" width="27.453125" style="60" customWidth="1"/>
    <col min="15434" max="15434" width="9.54296875" style="60" customWidth="1"/>
    <col min="15435" max="15435" width="11.453125" style="60" customWidth="1"/>
    <col min="15436" max="15436" width="48" style="60" bestFit="1" customWidth="1"/>
    <col min="15437" max="15437" width="57" style="60" bestFit="1" customWidth="1"/>
    <col min="15438" max="15438" width="19.453125" style="60" customWidth="1"/>
    <col min="15439" max="15441" width="11.453125" style="60" customWidth="1"/>
    <col min="15442" max="15442" width="22.54296875" style="60" bestFit="1" customWidth="1"/>
    <col min="15443" max="15443" width="22.54296875" style="60" customWidth="1"/>
    <col min="15444" max="15446" width="11.453125" style="60" customWidth="1"/>
    <col min="15447" max="15448" width="22.54296875" style="60" customWidth="1"/>
    <col min="15449" max="15451" width="11.453125" style="60" customWidth="1"/>
    <col min="15452" max="15453" width="22.54296875" style="60" customWidth="1"/>
    <col min="15454" max="15456" width="11.453125" style="60" customWidth="1"/>
    <col min="15457" max="15458" width="22.54296875" style="60" customWidth="1"/>
    <col min="15459" max="15461" width="11.453125" style="60" customWidth="1"/>
    <col min="15462" max="15463" width="22.54296875" style="60" customWidth="1"/>
    <col min="15464" max="15466" width="11.453125" style="60" customWidth="1"/>
    <col min="15467" max="15467" width="22.54296875" style="60" customWidth="1"/>
    <col min="15468" max="15468" width="40.54296875" style="60" bestFit="1" customWidth="1"/>
    <col min="15469" max="15473" width="40.54296875" style="60" customWidth="1"/>
    <col min="15474" max="15474" width="19.54296875" style="60" customWidth="1"/>
    <col min="15475" max="15497" width="11.453125" style="60" customWidth="1"/>
    <col min="15498" max="15498" width="15.453125" style="60" customWidth="1"/>
    <col min="15499" max="15499" width="45.453125" style="60" customWidth="1"/>
    <col min="15500" max="15500" width="11.54296875" style="60" customWidth="1"/>
    <col min="15501" max="15515" width="11.453125" style="60" customWidth="1"/>
    <col min="15516" max="15518" width="9.453125" style="60" bestFit="1" customWidth="1"/>
    <col min="15519" max="15519" width="9.453125" style="60" customWidth="1"/>
    <col min="15520" max="15545" width="11.453125" style="60" customWidth="1"/>
    <col min="15546" max="15546" width="15" style="60" customWidth="1"/>
    <col min="15547" max="15547" width="11.453125" style="60" customWidth="1"/>
    <col min="15548" max="15549" width="15" style="60" customWidth="1"/>
    <col min="15550" max="15596" width="11.453125" style="60" customWidth="1"/>
    <col min="15597" max="15688" width="11.453125" style="60"/>
    <col min="15689" max="15689" width="27.453125" style="60" customWidth="1"/>
    <col min="15690" max="15690" width="9.54296875" style="60" customWidth="1"/>
    <col min="15691" max="15691" width="11.453125" style="60" customWidth="1"/>
    <col min="15692" max="15692" width="48" style="60" bestFit="1" customWidth="1"/>
    <col min="15693" max="15693" width="57" style="60" bestFit="1" customWidth="1"/>
    <col min="15694" max="15694" width="19.453125" style="60" customWidth="1"/>
    <col min="15695" max="15697" width="11.453125" style="60" customWidth="1"/>
    <col min="15698" max="15698" width="22.54296875" style="60" bestFit="1" customWidth="1"/>
    <col min="15699" max="15699" width="22.54296875" style="60" customWidth="1"/>
    <col min="15700" max="15702" width="11.453125" style="60" customWidth="1"/>
    <col min="15703" max="15704" width="22.54296875" style="60" customWidth="1"/>
    <col min="15705" max="15707" width="11.453125" style="60" customWidth="1"/>
    <col min="15708" max="15709" width="22.54296875" style="60" customWidth="1"/>
    <col min="15710" max="15712" width="11.453125" style="60" customWidth="1"/>
    <col min="15713" max="15714" width="22.54296875" style="60" customWidth="1"/>
    <col min="15715" max="15717" width="11.453125" style="60" customWidth="1"/>
    <col min="15718" max="15719" width="22.54296875" style="60" customWidth="1"/>
    <col min="15720" max="15722" width="11.453125" style="60" customWidth="1"/>
    <col min="15723" max="15723" width="22.54296875" style="60" customWidth="1"/>
    <col min="15724" max="15724" width="40.54296875" style="60" bestFit="1" customWidth="1"/>
    <col min="15725" max="15729" width="40.54296875" style="60" customWidth="1"/>
    <col min="15730" max="15730" width="19.54296875" style="60" customWidth="1"/>
    <col min="15731" max="15753" width="11.453125" style="60" customWidth="1"/>
    <col min="15754" max="15754" width="15.453125" style="60" customWidth="1"/>
    <col min="15755" max="15755" width="45.453125" style="60" customWidth="1"/>
    <col min="15756" max="15756" width="11.54296875" style="60" customWidth="1"/>
    <col min="15757" max="15771" width="11.453125" style="60" customWidth="1"/>
    <col min="15772" max="15774" width="9.453125" style="60" bestFit="1" customWidth="1"/>
    <col min="15775" max="15775" width="9.453125" style="60" customWidth="1"/>
    <col min="15776" max="15801" width="11.453125" style="60" customWidth="1"/>
    <col min="15802" max="15802" width="15" style="60" customWidth="1"/>
    <col min="15803" max="15803" width="11.453125" style="60" customWidth="1"/>
    <col min="15804" max="15805" width="15" style="60" customWidth="1"/>
    <col min="15806" max="15852" width="11.453125" style="60" customWidth="1"/>
    <col min="15853" max="15944" width="11.453125" style="60"/>
    <col min="15945" max="15945" width="27.453125" style="60" customWidth="1"/>
    <col min="15946" max="15946" width="9.54296875" style="60" customWidth="1"/>
    <col min="15947" max="15947" width="11.453125" style="60" customWidth="1"/>
    <col min="15948" max="15948" width="48" style="60" bestFit="1" customWidth="1"/>
    <col min="15949" max="15949" width="57" style="60" bestFit="1" customWidth="1"/>
    <col min="15950" max="15950" width="19.453125" style="60" customWidth="1"/>
    <col min="15951" max="15953" width="11.453125" style="60" customWidth="1"/>
    <col min="15954" max="15954" width="22.54296875" style="60" bestFit="1" customWidth="1"/>
    <col min="15955" max="15955" width="22.54296875" style="60" customWidth="1"/>
    <col min="15956" max="15958" width="11.453125" style="60" customWidth="1"/>
    <col min="15959" max="15960" width="22.54296875" style="60" customWidth="1"/>
    <col min="15961" max="15963" width="11.453125" style="60" customWidth="1"/>
    <col min="15964" max="15965" width="22.54296875" style="60" customWidth="1"/>
    <col min="15966" max="15968" width="11.453125" style="60" customWidth="1"/>
    <col min="15969" max="15970" width="22.54296875" style="60" customWidth="1"/>
    <col min="15971" max="15973" width="11.453125" style="60" customWidth="1"/>
    <col min="15974" max="15975" width="22.54296875" style="60" customWidth="1"/>
    <col min="15976" max="15978" width="11.453125" style="60" customWidth="1"/>
    <col min="15979" max="15979" width="22.54296875" style="60" customWidth="1"/>
    <col min="15980" max="15980" width="40.54296875" style="60" bestFit="1" customWidth="1"/>
    <col min="15981" max="15985" width="40.54296875" style="60" customWidth="1"/>
    <col min="15986" max="15986" width="19.54296875" style="60" customWidth="1"/>
    <col min="15987" max="16009" width="11.453125" style="60" customWidth="1"/>
    <col min="16010" max="16010" width="15.453125" style="60" customWidth="1"/>
    <col min="16011" max="16011" width="45.453125" style="60" customWidth="1"/>
    <col min="16012" max="16012" width="11.54296875" style="60" customWidth="1"/>
    <col min="16013" max="16027" width="11.453125" style="60" customWidth="1"/>
    <col min="16028" max="16030" width="9.453125" style="60" bestFit="1" customWidth="1"/>
    <col min="16031" max="16031" width="9.453125" style="60" customWidth="1"/>
    <col min="16032" max="16057" width="11.453125" style="60" customWidth="1"/>
    <col min="16058" max="16058" width="15" style="60" customWidth="1"/>
    <col min="16059" max="16059" width="11.453125" style="60" customWidth="1"/>
    <col min="16060" max="16061" width="15" style="60" customWidth="1"/>
    <col min="16062" max="16108" width="11.453125" style="60" customWidth="1"/>
    <col min="16109" max="16200" width="11.453125" style="60"/>
    <col min="16201" max="16201" width="27.453125" style="60" customWidth="1"/>
    <col min="16202" max="16202" width="9.54296875" style="60" customWidth="1"/>
    <col min="16203" max="16203" width="11.453125" style="60" customWidth="1"/>
    <col min="16204" max="16204" width="48" style="60" bestFit="1" customWidth="1"/>
    <col min="16205" max="16205" width="57" style="60" bestFit="1" customWidth="1"/>
    <col min="16206" max="16206" width="19.453125" style="60" customWidth="1"/>
    <col min="16207" max="16209" width="11.453125" style="60" customWidth="1"/>
    <col min="16210" max="16210" width="22.54296875" style="60" bestFit="1" customWidth="1"/>
    <col min="16211" max="16211" width="22.54296875" style="60" customWidth="1"/>
    <col min="16212" max="16214" width="11.453125" style="60" customWidth="1"/>
    <col min="16215" max="16216" width="22.54296875" style="60" customWidth="1"/>
    <col min="16217" max="16219" width="11.453125" style="60" customWidth="1"/>
    <col min="16220" max="16221" width="22.54296875" style="60" customWidth="1"/>
    <col min="16222" max="16224" width="11.453125" style="60" customWidth="1"/>
    <col min="16225" max="16226" width="22.54296875" style="60" customWidth="1"/>
    <col min="16227" max="16229" width="11.453125" style="60" customWidth="1"/>
    <col min="16230" max="16231" width="22.54296875" style="60" customWidth="1"/>
    <col min="16232" max="16234" width="11.453125" style="60" customWidth="1"/>
    <col min="16235" max="16235" width="22.54296875" style="60" customWidth="1"/>
    <col min="16236" max="16236" width="40.54296875" style="60" bestFit="1" customWidth="1"/>
    <col min="16237" max="16241" width="40.54296875" style="60" customWidth="1"/>
    <col min="16242" max="16242" width="19.54296875" style="60" customWidth="1"/>
    <col min="16243" max="16265" width="11.453125" style="60" customWidth="1"/>
    <col min="16266" max="16266" width="15.453125" style="60" customWidth="1"/>
    <col min="16267" max="16267" width="45.453125" style="60" customWidth="1"/>
    <col min="16268" max="16268" width="11.54296875" style="60" customWidth="1"/>
    <col min="16269" max="16283" width="11.453125" style="60" customWidth="1"/>
    <col min="16284" max="16286" width="9.453125" style="60" bestFit="1" customWidth="1"/>
    <col min="16287" max="16287" width="9.453125" style="60" customWidth="1"/>
    <col min="16288" max="16313" width="11.453125" style="60" customWidth="1"/>
    <col min="16314" max="16314" width="15" style="60" customWidth="1"/>
    <col min="16315" max="16315" width="11.453125" style="60" customWidth="1"/>
    <col min="16316" max="16317" width="15" style="60" customWidth="1"/>
    <col min="16318" max="16364" width="11.453125" style="60" customWidth="1"/>
    <col min="16365" max="16384" width="11.453125" style="60"/>
  </cols>
  <sheetData>
    <row r="1" spans="1:3306" ht="19.5" customHeight="1" thickBot="1" x14ac:dyDescent="0.4">
      <c r="T1" s="1748" t="s">
        <v>27</v>
      </c>
      <c r="U1" s="1748"/>
      <c r="V1" s="1748"/>
      <c r="W1" s="1748"/>
      <c r="X1" s="1748"/>
      <c r="Y1" s="1748"/>
      <c r="Z1" s="1748"/>
      <c r="AA1" s="1748"/>
      <c r="AB1" s="1748"/>
      <c r="AC1" s="1748"/>
      <c r="AD1" s="1748"/>
      <c r="AE1" s="1748"/>
      <c r="AF1" s="1748"/>
      <c r="AG1" s="1748"/>
      <c r="AH1" s="1748"/>
      <c r="AI1" s="1748"/>
      <c r="AJ1" s="1748"/>
      <c r="AK1" s="1748"/>
      <c r="AL1" s="1748"/>
      <c r="AM1" s="1748"/>
      <c r="AN1" s="1748"/>
      <c r="AO1" s="1748"/>
      <c r="AP1" s="1748"/>
      <c r="AQ1" s="1748"/>
      <c r="AR1" s="1748"/>
      <c r="AS1" s="1748"/>
      <c r="AT1" s="1748"/>
      <c r="AU1" s="1748"/>
      <c r="AV1" s="1748"/>
      <c r="AW1" s="1748"/>
      <c r="AX1" s="1748"/>
      <c r="AY1" s="1748"/>
      <c r="AZ1" s="1748"/>
      <c r="BA1" s="1748"/>
      <c r="BB1" s="1748"/>
      <c r="BC1" s="1748"/>
      <c r="BD1" s="1748"/>
      <c r="BE1" s="1748"/>
      <c r="BF1" s="1748"/>
      <c r="BG1" s="1748"/>
      <c r="BH1" s="1748"/>
      <c r="BI1" s="1748"/>
      <c r="BJ1" s="1748"/>
      <c r="BK1" s="1748"/>
      <c r="BL1" s="1748"/>
      <c r="BM1" s="1748"/>
      <c r="BN1" s="1748"/>
      <c r="BO1" s="1748"/>
      <c r="BP1" s="1748"/>
      <c r="BQ1" s="1748"/>
      <c r="BR1" s="1748"/>
      <c r="BS1" s="1748"/>
      <c r="BT1" s="1748"/>
      <c r="BU1" s="1748"/>
      <c r="BV1" s="1748"/>
      <c r="BW1" s="1748"/>
      <c r="BX1" s="1748"/>
      <c r="BY1" s="1748"/>
      <c r="BZ1" s="1748"/>
      <c r="CA1" s="1748"/>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8"/>
      <c r="DJ1" s="1748"/>
      <c r="DK1" s="1748"/>
      <c r="DL1" s="1748"/>
      <c r="DM1" s="1748"/>
      <c r="DN1" s="1748"/>
      <c r="DO1" s="1748"/>
      <c r="DP1" s="1748"/>
      <c r="DQ1" s="1748"/>
      <c r="DR1" s="1748"/>
      <c r="DS1" s="1748"/>
      <c r="DT1" s="1748"/>
      <c r="DU1" s="1748"/>
      <c r="DV1" s="1748"/>
      <c r="DW1" s="1748"/>
      <c r="DX1" s="1748"/>
      <c r="DY1" s="1748"/>
      <c r="DZ1" s="1748"/>
      <c r="EA1" s="1748"/>
      <c r="EB1" s="1748"/>
      <c r="EC1" s="1748"/>
      <c r="ED1" s="1748"/>
      <c r="EE1" s="1748"/>
      <c r="EF1" s="1748"/>
      <c r="EG1" s="1748"/>
      <c r="EH1" s="1748"/>
      <c r="EI1" s="1748"/>
      <c r="EJ1" s="1748"/>
      <c r="EK1" s="1748"/>
      <c r="EL1" s="1748"/>
      <c r="EM1" s="1748"/>
      <c r="EN1" s="1748"/>
      <c r="EO1" s="1748"/>
      <c r="EP1" s="1748"/>
      <c r="EQ1" s="1748"/>
      <c r="ER1" s="1748"/>
      <c r="ES1" s="1748"/>
      <c r="ET1" s="1748"/>
      <c r="EU1" s="1748"/>
      <c r="EV1" s="1748"/>
      <c r="EW1" s="1748"/>
      <c r="EX1" s="1748"/>
      <c r="EY1" s="1748"/>
      <c r="EZ1" s="1748"/>
      <c r="FA1" s="1748"/>
      <c r="FB1" s="1748"/>
      <c r="FC1" s="1748"/>
      <c r="FD1" s="1748"/>
      <c r="FE1" s="1748"/>
      <c r="FF1" s="1748"/>
      <c r="FG1" s="1748"/>
      <c r="FH1" s="1748"/>
      <c r="FI1" s="1748"/>
      <c r="FJ1" s="1748"/>
      <c r="FK1" s="1748"/>
      <c r="FL1" s="1748"/>
      <c r="FM1" s="1748"/>
      <c r="FN1" s="1748"/>
      <c r="FO1" s="1748"/>
      <c r="FP1" s="1748"/>
      <c r="FQ1" s="1748"/>
      <c r="FR1" s="1748"/>
      <c r="FS1" s="1748"/>
      <c r="FT1" s="1748"/>
      <c r="FU1" s="1748"/>
      <c r="FV1" s="1748"/>
      <c r="FW1" s="1748"/>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8"/>
      <c r="GU1" s="1748"/>
      <c r="GV1" s="1748"/>
      <c r="GW1" s="1748"/>
      <c r="GX1" s="1748"/>
      <c r="GY1" s="1748"/>
      <c r="GZ1" s="1748"/>
      <c r="HA1" s="1748"/>
      <c r="HB1" s="1748"/>
      <c r="HC1" s="1748"/>
      <c r="HD1" s="1748"/>
      <c r="HE1" s="1748"/>
      <c r="HF1" s="1748"/>
      <c r="HG1" s="1748"/>
      <c r="HH1" s="1748"/>
      <c r="HI1" s="1748"/>
      <c r="HJ1" s="1748"/>
      <c r="HK1" s="1748"/>
      <c r="HL1" s="1748"/>
      <c r="HM1" s="1748"/>
      <c r="HN1" s="1748"/>
      <c r="HO1" s="1748"/>
      <c r="HP1" s="1748"/>
      <c r="HQ1" s="1748"/>
      <c r="HR1" s="1748"/>
      <c r="HS1" s="1748"/>
      <c r="HT1" s="1748"/>
      <c r="HU1" s="1748"/>
      <c r="HV1" s="1748"/>
      <c r="HW1" s="1748"/>
      <c r="HX1" s="1748"/>
      <c r="HY1" s="1748"/>
      <c r="HZ1" s="1748"/>
      <c r="IA1" s="1749"/>
      <c r="IB1" s="173"/>
      <c r="IC1" s="173"/>
      <c r="ID1" s="173"/>
      <c r="IE1" s="173"/>
      <c r="IF1" s="173"/>
      <c r="IG1" s="173"/>
      <c r="IH1" s="173"/>
      <c r="II1" s="1748" t="s">
        <v>1</v>
      </c>
      <c r="IJ1" s="1748"/>
      <c r="IK1" s="1748"/>
      <c r="IL1" s="1748"/>
      <c r="IM1" s="1748"/>
      <c r="IN1" s="1748"/>
      <c r="IO1" s="1748"/>
      <c r="IP1" s="1748"/>
      <c r="IQ1" s="1748"/>
      <c r="IR1" s="1748"/>
      <c r="IS1" s="1748"/>
      <c r="IT1" s="1748"/>
      <c r="IU1" s="1748"/>
      <c r="IV1" s="1748"/>
      <c r="IW1" s="1748"/>
      <c r="IX1" s="1748"/>
      <c r="IY1" s="1748"/>
      <c r="IZ1" s="1748"/>
      <c r="JA1" s="1748"/>
      <c r="JB1" s="1748"/>
      <c r="JC1" s="1748"/>
      <c r="JD1" s="1748"/>
      <c r="JE1" s="1748"/>
      <c r="JF1" s="1748"/>
      <c r="JG1" s="1748"/>
      <c r="JH1" s="1748"/>
      <c r="JI1" s="1748"/>
      <c r="JJ1" s="1748"/>
      <c r="JK1" s="1748"/>
      <c r="JL1" s="1748"/>
      <c r="JM1" s="1748"/>
      <c r="JN1" s="1748"/>
      <c r="JO1" s="1748"/>
      <c r="JP1" s="1748"/>
      <c r="JQ1" s="1748"/>
      <c r="JR1" s="1748"/>
      <c r="JS1" s="1748"/>
      <c r="JT1" s="1748"/>
      <c r="JU1" s="1748"/>
      <c r="JV1" s="1748"/>
      <c r="JW1" s="1748"/>
      <c r="JX1" s="1748"/>
      <c r="JY1" s="1748"/>
      <c r="JZ1" s="1748"/>
      <c r="KA1" s="1748"/>
      <c r="KB1" s="1748"/>
      <c r="KC1" s="1748"/>
      <c r="KD1" s="1748"/>
      <c r="KE1" s="1748"/>
      <c r="KF1" s="1748"/>
      <c r="KG1" s="1748"/>
      <c r="KH1" s="1748"/>
      <c r="KI1" s="1748"/>
      <c r="KJ1" s="1748"/>
      <c r="KK1" s="1748"/>
      <c r="KL1" s="1748"/>
      <c r="KM1" s="1748"/>
      <c r="KN1" s="1748"/>
      <c r="KO1" s="1748"/>
      <c r="KP1" s="1748"/>
      <c r="KQ1" s="1748"/>
      <c r="KR1" s="1748"/>
      <c r="KS1" s="1748"/>
      <c r="KT1" s="1748"/>
      <c r="KU1" s="1748"/>
      <c r="KV1" s="1748"/>
      <c r="KW1" s="1748"/>
      <c r="KX1" s="1748"/>
      <c r="KY1" s="1748"/>
      <c r="KZ1" s="1748"/>
      <c r="LA1" s="1748"/>
      <c r="LB1" s="1748"/>
      <c r="LC1" s="1748"/>
      <c r="LD1" s="1748"/>
      <c r="LE1" s="1748"/>
      <c r="LF1" s="1748"/>
      <c r="LG1" s="1748"/>
      <c r="LH1" s="1748"/>
      <c r="LI1" s="1748"/>
      <c r="LJ1" s="1748"/>
      <c r="LK1" s="1748"/>
      <c r="LL1" s="1748"/>
      <c r="LM1" s="1748"/>
      <c r="LN1" s="1748"/>
      <c r="LO1" s="1748"/>
      <c r="LP1" s="1748"/>
      <c r="LQ1" s="1748"/>
      <c r="LR1" s="1748"/>
      <c r="LS1" s="1748"/>
      <c r="LT1" s="1748"/>
      <c r="LU1" s="1748"/>
      <c r="LV1" s="1748"/>
      <c r="LW1" s="1748"/>
      <c r="LX1" s="1748"/>
      <c r="LY1" s="1748"/>
      <c r="LZ1" s="1748"/>
      <c r="MA1" s="1748"/>
      <c r="MB1" s="1748"/>
      <c r="MC1" s="1748"/>
      <c r="MD1" s="1749"/>
      <c r="ME1" s="173"/>
      <c r="MF1" s="173"/>
      <c r="MG1" s="173"/>
      <c r="MH1" s="173"/>
      <c r="MI1" s="173"/>
      <c r="MJ1" s="173"/>
      <c r="MK1" s="173"/>
      <c r="ML1" s="1748" t="s">
        <v>2</v>
      </c>
      <c r="MM1" s="1748"/>
      <c r="MN1" s="1748"/>
      <c r="MO1" s="1748"/>
      <c r="MP1" s="1748"/>
      <c r="MQ1" s="1748"/>
      <c r="MR1" s="1748"/>
      <c r="MS1" s="1748"/>
      <c r="MT1" s="1748"/>
      <c r="MU1" s="1748"/>
      <c r="MV1" s="1748"/>
      <c r="MW1" s="1748"/>
      <c r="MX1" s="1748"/>
      <c r="MY1" s="1748"/>
      <c r="MZ1" s="1748"/>
      <c r="NA1" s="1748"/>
      <c r="NB1" s="1748"/>
      <c r="NC1" s="1748"/>
      <c r="ND1" s="1748"/>
      <c r="NE1" s="1748"/>
      <c r="NF1" s="1748"/>
      <c r="NG1" s="1748"/>
      <c r="NH1" s="1748"/>
      <c r="NI1" s="1748"/>
      <c r="NJ1" s="1748"/>
      <c r="NK1" s="1748"/>
      <c r="NL1" s="1748"/>
      <c r="NM1" s="1748"/>
      <c r="NN1" s="1748"/>
      <c r="NO1" s="1748"/>
      <c r="NP1" s="1748"/>
      <c r="NQ1" s="1748"/>
      <c r="NR1" s="1748"/>
      <c r="NS1" s="1748"/>
      <c r="NT1" s="1748"/>
      <c r="NU1" s="1748"/>
      <c r="NV1" s="1748"/>
      <c r="NW1" s="1748"/>
      <c r="NX1" s="1748"/>
      <c r="NY1" s="1748"/>
      <c r="NZ1" s="1748"/>
      <c r="OA1" s="1748"/>
      <c r="OB1" s="1748"/>
      <c r="OC1" s="1748"/>
      <c r="OD1" s="1748"/>
      <c r="OE1" s="1748"/>
      <c r="OF1" s="1748"/>
      <c r="OG1" s="1748"/>
      <c r="OH1" s="1748"/>
      <c r="OI1" s="1748"/>
      <c r="OJ1" s="1748"/>
      <c r="OK1" s="1748"/>
      <c r="OL1" s="1748"/>
      <c r="OM1" s="1748"/>
      <c r="ON1" s="1748"/>
      <c r="OO1" s="1748"/>
      <c r="OP1" s="1748"/>
      <c r="OQ1" s="1748"/>
      <c r="OR1" s="1748"/>
      <c r="OS1" s="1748"/>
      <c r="OT1" s="1748"/>
      <c r="OU1" s="1748"/>
      <c r="OV1" s="1748"/>
      <c r="OW1" s="1748"/>
      <c r="OX1" s="1748"/>
      <c r="OY1" s="1748"/>
      <c r="OZ1" s="1748"/>
      <c r="PA1" s="1748"/>
      <c r="PB1" s="1748"/>
      <c r="PC1" s="1748"/>
      <c r="PD1" s="1748"/>
      <c r="PE1" s="1748"/>
      <c r="PF1" s="1748"/>
      <c r="PG1" s="1748"/>
      <c r="PH1" s="1748"/>
      <c r="PI1" s="1748"/>
      <c r="PJ1" s="1748"/>
      <c r="PK1" s="1748"/>
      <c r="PL1" s="1748"/>
      <c r="PM1" s="1748"/>
      <c r="PN1" s="1748"/>
      <c r="PO1" s="1748"/>
      <c r="PP1" s="1748"/>
      <c r="PQ1" s="1748"/>
      <c r="PR1" s="1748"/>
      <c r="PS1" s="1748"/>
      <c r="PT1" s="1748"/>
      <c r="PU1" s="1748"/>
      <c r="PV1" s="1748"/>
      <c r="PW1" s="1748"/>
      <c r="PX1" s="1748"/>
      <c r="PY1" s="1748"/>
      <c r="PZ1" s="1748"/>
      <c r="QA1" s="1748"/>
      <c r="QB1" s="1748"/>
      <c r="QC1" s="1748"/>
      <c r="QD1" s="1748"/>
      <c r="QE1" s="1748"/>
      <c r="QF1" s="1748"/>
      <c r="QG1" s="1748"/>
      <c r="QH1" s="1748"/>
      <c r="QI1" s="1748"/>
      <c r="QJ1" s="1748"/>
      <c r="QK1" s="1748"/>
      <c r="QL1" s="1748"/>
      <c r="QM1" s="1748"/>
      <c r="QN1" s="1748"/>
      <c r="QO1" s="1748"/>
      <c r="QP1" s="1748"/>
      <c r="QQ1" s="1748"/>
      <c r="QR1" s="1748"/>
      <c r="QS1" s="1748"/>
      <c r="QT1" s="1748"/>
      <c r="QU1" s="1748"/>
      <c r="QV1" s="1748"/>
      <c r="QW1" s="1748"/>
      <c r="QX1" s="1748"/>
      <c r="QY1" s="1748"/>
      <c r="QZ1" s="1748"/>
      <c r="RA1" s="1748"/>
      <c r="RB1" s="1748"/>
      <c r="RC1" s="1748"/>
      <c r="RD1" s="1748"/>
      <c r="RE1" s="1748"/>
      <c r="RF1" s="1748"/>
      <c r="RG1" s="1748"/>
      <c r="RH1" s="1748"/>
      <c r="RI1" s="1748"/>
      <c r="RJ1" s="1748"/>
      <c r="RK1" s="1748"/>
      <c r="RL1" s="1748"/>
      <c r="RM1" s="1748"/>
      <c r="RN1" s="1748"/>
      <c r="RO1" s="1748"/>
      <c r="RP1" s="1748"/>
      <c r="RQ1" s="1748"/>
      <c r="RR1" s="1748"/>
      <c r="RS1" s="1748"/>
      <c r="RT1" s="1748"/>
      <c r="RU1" s="1748"/>
      <c r="RV1" s="1748"/>
      <c r="RW1" s="1748"/>
      <c r="RX1" s="1748"/>
      <c r="RY1" s="1748"/>
      <c r="RZ1" s="1748"/>
      <c r="SA1" s="1748"/>
      <c r="SB1" s="1748"/>
      <c r="SC1" s="1748"/>
      <c r="SD1" s="1748"/>
      <c r="SE1" s="1748"/>
      <c r="SF1" s="1748"/>
      <c r="SG1" s="1748"/>
      <c r="SH1" s="1748"/>
      <c r="SI1" s="1748"/>
      <c r="SJ1" s="1748"/>
      <c r="SK1" s="1748"/>
      <c r="SL1" s="1748"/>
      <c r="SM1" s="1748"/>
      <c r="SN1" s="1748"/>
      <c r="SO1" s="1748"/>
      <c r="SP1" s="1748"/>
      <c r="SQ1" s="1748"/>
      <c r="SR1" s="1748"/>
      <c r="SS1" s="1748"/>
      <c r="ST1" s="1748"/>
      <c r="SU1" s="1748"/>
      <c r="SV1" s="1748"/>
      <c r="SW1" s="1748"/>
      <c r="SX1" s="1748"/>
      <c r="SY1" s="1748"/>
      <c r="SZ1" s="1748"/>
      <c r="TA1" s="1748"/>
      <c r="TB1" s="1748"/>
      <c r="TC1" s="1748"/>
      <c r="TD1" s="1748"/>
      <c r="TE1" s="1748"/>
      <c r="TF1" s="1748"/>
      <c r="TG1" s="1748"/>
      <c r="TH1" s="1748"/>
      <c r="TI1" s="1748"/>
      <c r="TJ1" s="1748"/>
      <c r="TK1" s="1748"/>
      <c r="TL1" s="1748"/>
      <c r="TM1" s="1748"/>
      <c r="TN1" s="1748"/>
      <c r="TO1" s="1748"/>
      <c r="TP1" s="1748"/>
      <c r="TQ1" s="1748"/>
      <c r="TR1" s="1748"/>
      <c r="TS1" s="1748"/>
      <c r="TT1" s="1748"/>
      <c r="TU1" s="1748"/>
      <c r="TV1" s="1748"/>
      <c r="TW1" s="1748"/>
      <c r="TX1" s="1748"/>
      <c r="TY1" s="1748"/>
      <c r="TZ1" s="1748"/>
      <c r="UA1" s="1748"/>
      <c r="UB1" s="1748"/>
      <c r="UC1" s="1748"/>
      <c r="UD1" s="1748"/>
      <c r="UE1" s="1748"/>
      <c r="UF1" s="1748"/>
      <c r="UG1" s="1748"/>
      <c r="UH1" s="1748"/>
      <c r="UI1" s="1748"/>
      <c r="UJ1" s="1748"/>
      <c r="UK1" s="1748"/>
      <c r="UL1" s="1748"/>
      <c r="UM1" s="1748"/>
      <c r="UN1" s="1748"/>
      <c r="UO1" s="1748"/>
      <c r="UP1" s="1748"/>
      <c r="UQ1" s="1748"/>
      <c r="UR1" s="1749"/>
      <c r="US1" s="1747" t="s">
        <v>3</v>
      </c>
      <c r="UT1" s="1748"/>
      <c r="UU1" s="1748"/>
      <c r="UV1" s="1748"/>
      <c r="UW1" s="1748"/>
      <c r="UX1" s="1748"/>
      <c r="UY1" s="1748"/>
      <c r="UZ1" s="1748"/>
      <c r="VA1" s="1748"/>
      <c r="VB1" s="1748"/>
      <c r="VC1" s="1748"/>
      <c r="VD1" s="1748"/>
      <c r="VE1" s="1748"/>
      <c r="VF1" s="1748"/>
      <c r="VG1" s="1748"/>
      <c r="VH1" s="1748"/>
      <c r="VI1" s="1748"/>
      <c r="VJ1" s="1748"/>
      <c r="VK1" s="1748"/>
      <c r="VL1" s="1748"/>
      <c r="VM1" s="1748"/>
      <c r="VN1" s="1748"/>
      <c r="VO1" s="1748"/>
      <c r="VP1" s="1748"/>
      <c r="VQ1" s="1748"/>
      <c r="VR1" s="1748"/>
      <c r="VS1" s="1748"/>
      <c r="VT1" s="1748"/>
      <c r="VU1" s="1748"/>
      <c r="VV1" s="1748"/>
      <c r="VW1" s="1748"/>
      <c r="VX1" s="1748"/>
      <c r="VY1" s="1748"/>
      <c r="VZ1" s="1748"/>
      <c r="WA1" s="1748"/>
      <c r="WB1" s="1748"/>
      <c r="WC1" s="1748"/>
      <c r="WD1" s="1748"/>
      <c r="WE1" s="1748"/>
      <c r="WF1" s="1748"/>
      <c r="WG1" s="1748"/>
      <c r="WH1" s="1748"/>
      <c r="WI1" s="1748"/>
      <c r="WJ1" s="1748"/>
      <c r="WK1" s="1748"/>
      <c r="WL1" s="1748"/>
      <c r="WM1" s="1748"/>
      <c r="WN1" s="1748"/>
      <c r="WO1" s="1748"/>
      <c r="WP1" s="1748"/>
      <c r="WQ1" s="1748"/>
      <c r="WR1" s="1748"/>
      <c r="WS1" s="1748"/>
      <c r="WT1" s="1748"/>
      <c r="WU1" s="1748"/>
      <c r="WV1" s="1748"/>
      <c r="WW1" s="1748"/>
      <c r="WX1" s="1748"/>
      <c r="WY1" s="1748"/>
      <c r="WZ1" s="1748"/>
      <c r="XA1" s="1748"/>
      <c r="XB1" s="1748"/>
      <c r="XC1" s="1748"/>
      <c r="XD1" s="1748"/>
      <c r="XE1" s="1748"/>
      <c r="XF1" s="1748"/>
      <c r="XG1" s="1748"/>
      <c r="XH1" s="1748"/>
      <c r="XI1" s="1748"/>
      <c r="XJ1" s="1748"/>
      <c r="XK1" s="1748"/>
      <c r="XL1" s="1748"/>
      <c r="XM1" s="1748"/>
      <c r="XN1" s="1748"/>
      <c r="XO1" s="1748"/>
      <c r="XP1" s="1748"/>
      <c r="XQ1" s="1748"/>
      <c r="XR1" s="1748"/>
      <c r="XS1" s="1748"/>
      <c r="XT1" s="1748"/>
      <c r="XU1" s="1748"/>
      <c r="XV1" s="1748"/>
      <c r="XW1" s="1748"/>
      <c r="XX1" s="1748"/>
      <c r="XY1" s="1748"/>
      <c r="XZ1" s="1748"/>
      <c r="YA1" s="1748"/>
      <c r="YB1" s="1748"/>
      <c r="YC1" s="1748"/>
      <c r="YD1" s="1748"/>
      <c r="YE1" s="1748"/>
      <c r="YF1" s="1748"/>
      <c r="YG1" s="1748"/>
      <c r="YH1" s="1748"/>
      <c r="YI1" s="1748"/>
      <c r="YJ1" s="1748"/>
      <c r="YK1" s="1748"/>
      <c r="YL1" s="1748"/>
      <c r="YM1" s="1748"/>
      <c r="YN1" s="1748"/>
      <c r="YO1" s="1748"/>
      <c r="YP1" s="1748"/>
      <c r="YQ1" s="1748"/>
      <c r="YR1" s="1748"/>
      <c r="YS1" s="1748"/>
      <c r="YT1" s="1748"/>
      <c r="YU1" s="1748"/>
      <c r="YV1" s="1748"/>
      <c r="YW1" s="1748"/>
      <c r="YX1" s="1748"/>
      <c r="YY1" s="1748"/>
      <c r="YZ1" s="1748"/>
      <c r="ZA1" s="1748"/>
      <c r="ZB1" s="1748"/>
      <c r="ZC1" s="1748"/>
      <c r="ZD1" s="1748"/>
      <c r="ZE1" s="1748"/>
      <c r="ZF1" s="1748"/>
      <c r="ZG1" s="1748"/>
      <c r="ZH1" s="1748"/>
      <c r="ZI1" s="1748"/>
      <c r="ZJ1" s="1748"/>
      <c r="ZK1" s="1748"/>
      <c r="ZL1" s="1748"/>
      <c r="ZM1" s="1748"/>
      <c r="ZN1" s="1748"/>
      <c r="ZO1" s="1748"/>
      <c r="ZP1" s="1748"/>
      <c r="ZQ1" s="1748"/>
      <c r="ZR1" s="1748"/>
      <c r="ZS1" s="1748"/>
      <c r="ZT1" s="1748"/>
      <c r="ZU1" s="1748"/>
      <c r="ZV1" s="1748"/>
      <c r="ZW1" s="1748"/>
      <c r="ZX1" s="1748"/>
      <c r="ZY1" s="1748"/>
      <c r="ZZ1" s="1748"/>
      <c r="AAA1" s="1748"/>
      <c r="AAB1" s="1748"/>
      <c r="AAC1" s="1748"/>
      <c r="AAD1" s="1748"/>
      <c r="AAE1" s="1748"/>
      <c r="AAF1" s="1748"/>
      <c r="AAG1" s="1748"/>
      <c r="AAH1" s="1748"/>
      <c r="AAI1" s="1748"/>
      <c r="AAJ1" s="1748"/>
      <c r="AAK1" s="1748"/>
      <c r="AAL1" s="1748"/>
      <c r="AAM1" s="1748"/>
      <c r="AAN1" s="1748"/>
      <c r="AAO1" s="1748"/>
      <c r="AAP1" s="1748"/>
      <c r="AAQ1" s="1748"/>
      <c r="AAR1" s="1748"/>
      <c r="AAS1" s="1748"/>
      <c r="AAT1" s="1748"/>
      <c r="AAU1" s="1748"/>
      <c r="AAV1" s="1748"/>
      <c r="AAW1" s="1748"/>
      <c r="AAX1" s="1748"/>
      <c r="AAY1" s="1748"/>
      <c r="AAZ1" s="1748"/>
      <c r="ABA1" s="1748"/>
      <c r="ABB1" s="1748"/>
      <c r="ABC1" s="1748"/>
      <c r="ABD1" s="1748"/>
      <c r="ABE1" s="1748"/>
      <c r="ABF1" s="1748"/>
      <c r="ABG1" s="1748"/>
      <c r="ABH1" s="1748"/>
      <c r="ABI1" s="1748"/>
      <c r="ABJ1" s="1748"/>
      <c r="ABK1" s="1748"/>
      <c r="ABL1" s="1748"/>
      <c r="ABM1" s="1748"/>
      <c r="ABN1" s="1748"/>
      <c r="ABO1" s="1748"/>
      <c r="ABP1" s="1748"/>
      <c r="ABQ1" s="1748"/>
      <c r="ABR1" s="1748"/>
      <c r="ABS1" s="1748"/>
      <c r="ABT1" s="1748"/>
      <c r="ABU1" s="1748"/>
      <c r="ABV1" s="1748"/>
      <c r="ABW1" s="1748"/>
      <c r="ABX1" s="1748"/>
      <c r="ABY1" s="1748"/>
      <c r="ABZ1" s="1748"/>
      <c r="ACA1" s="1748"/>
      <c r="ACB1" s="1748"/>
      <c r="ACC1" s="1748"/>
      <c r="ACD1" s="1748"/>
      <c r="ACE1" s="1748"/>
      <c r="ACF1" s="1748"/>
      <c r="ACG1" s="1748"/>
      <c r="ACH1" s="1748"/>
      <c r="ACI1" s="1748"/>
      <c r="ACJ1" s="1748"/>
      <c r="ACK1" s="1748"/>
      <c r="ACL1" s="1748"/>
      <c r="ACM1" s="1748"/>
      <c r="ACN1" s="1748"/>
      <c r="ACO1" s="1748"/>
      <c r="ACP1" s="1748"/>
      <c r="ACQ1" s="1748"/>
      <c r="ACR1" s="1748"/>
      <c r="ACS1" s="1748"/>
      <c r="ACT1" s="1748"/>
      <c r="ACU1" s="1748"/>
      <c r="ACV1" s="1748"/>
      <c r="ACW1" s="1748"/>
      <c r="ACX1" s="1748"/>
      <c r="ACY1" s="1748"/>
      <c r="ACZ1" s="1748"/>
      <c r="ADA1" s="1748"/>
      <c r="ADB1" s="1749"/>
      <c r="ADC1" s="1747" t="s">
        <v>4</v>
      </c>
      <c r="ADD1" s="1748"/>
      <c r="ADE1" s="1748"/>
      <c r="ADF1" s="1748"/>
      <c r="ADG1" s="1748"/>
      <c r="ADH1" s="1748"/>
      <c r="ADI1" s="1748"/>
      <c r="ADJ1" s="1748"/>
      <c r="ADK1" s="1748"/>
      <c r="ADL1" s="1748"/>
      <c r="ADM1" s="1748"/>
      <c r="ADN1" s="1748"/>
      <c r="ADO1" s="1748"/>
      <c r="ADP1" s="1748"/>
      <c r="ADQ1" s="1748"/>
      <c r="ADR1" s="1748"/>
      <c r="ADS1" s="1748"/>
      <c r="ADT1" s="1748"/>
      <c r="ADU1" s="1748"/>
      <c r="ADV1" s="1748"/>
      <c r="ADW1" s="1748"/>
      <c r="ADX1" s="1748"/>
      <c r="ADY1" s="1748"/>
      <c r="ADZ1" s="1748"/>
      <c r="AEA1" s="1748"/>
      <c r="AEB1" s="1748"/>
      <c r="AEC1" s="1748"/>
      <c r="AED1" s="1748"/>
      <c r="AEE1" s="1748"/>
      <c r="AEF1" s="1748"/>
      <c r="AEG1" s="1748"/>
      <c r="AEH1" s="1748"/>
      <c r="AEI1" s="1748"/>
      <c r="AEJ1" s="1748"/>
      <c r="AEK1" s="1748"/>
      <c r="AEL1" s="1748"/>
      <c r="AEM1" s="1748"/>
      <c r="AEN1" s="1748"/>
      <c r="AEO1" s="1748"/>
      <c r="AEP1" s="1748"/>
      <c r="AEQ1" s="1748"/>
      <c r="AER1" s="1748"/>
      <c r="AES1" s="1748"/>
      <c r="AET1" s="1748"/>
      <c r="AEU1" s="1748"/>
      <c r="AEV1" s="1748"/>
      <c r="AEW1" s="1748"/>
      <c r="AEX1" s="1748"/>
      <c r="AEY1" s="1748"/>
      <c r="AEZ1" s="1748"/>
      <c r="AFA1" s="1748"/>
      <c r="AFB1" s="1748"/>
      <c r="AFC1" s="1748"/>
      <c r="AFD1" s="1748"/>
      <c r="AFE1" s="1748"/>
      <c r="AFF1" s="1748"/>
      <c r="AFG1" s="1748"/>
      <c r="AFH1" s="1748"/>
      <c r="AFI1" s="1748"/>
      <c r="AFJ1" s="1748"/>
      <c r="AFK1" s="1748"/>
      <c r="AFL1" s="1748"/>
      <c r="AFM1" s="1748"/>
      <c r="AFN1" s="1748"/>
      <c r="AFO1" s="1748"/>
      <c r="AFP1" s="1748"/>
      <c r="AFQ1" s="1748"/>
      <c r="AFR1" s="1748"/>
      <c r="AFS1" s="1748"/>
      <c r="AFT1" s="1748"/>
      <c r="AFU1" s="1748"/>
      <c r="AFV1" s="1748"/>
      <c r="AFW1" s="1748"/>
      <c r="AFX1" s="1748"/>
      <c r="AFY1" s="1748"/>
      <c r="AFZ1" s="1748"/>
      <c r="AGA1" s="1748"/>
      <c r="AGB1" s="1748"/>
      <c r="AGC1" s="1748"/>
      <c r="AGD1" s="1748"/>
      <c r="AGE1" s="1748"/>
      <c r="AGF1" s="1748"/>
      <c r="AGG1" s="1748"/>
      <c r="AGH1" s="1748"/>
      <c r="AGI1" s="1748"/>
      <c r="AGJ1" s="1748"/>
      <c r="AGK1" s="1748"/>
      <c r="AGL1" s="1748"/>
      <c r="AGM1" s="1748"/>
      <c r="AGN1" s="1748"/>
      <c r="AGO1" s="1748"/>
      <c r="AGP1" s="1748"/>
      <c r="AGQ1" s="1748"/>
      <c r="AGR1" s="1748"/>
      <c r="AGS1" s="1748"/>
      <c r="AGT1" s="1748"/>
      <c r="AGU1" s="1748"/>
      <c r="AGV1" s="1748"/>
      <c r="AGW1" s="1748"/>
      <c r="AGX1" s="1748"/>
      <c r="AGY1" s="1748"/>
      <c r="AGZ1" s="1748"/>
      <c r="AHA1" s="1748"/>
      <c r="AHB1" s="1748"/>
      <c r="AHC1" s="1748"/>
      <c r="AHD1" s="1748"/>
      <c r="AHE1" s="1748"/>
      <c r="AHF1" s="1748"/>
      <c r="AHG1" s="1748"/>
      <c r="AHH1" s="1748"/>
      <c r="AHI1" s="1748"/>
      <c r="AHJ1" s="1748"/>
      <c r="AHK1" s="1748"/>
      <c r="AHL1" s="1748"/>
      <c r="AHM1" s="1748"/>
      <c r="AHN1" s="1748"/>
      <c r="AHO1" s="1748"/>
      <c r="AHP1" s="1748"/>
      <c r="AHQ1" s="1748"/>
      <c r="AHR1" s="1748"/>
      <c r="AHS1" s="1748"/>
      <c r="AHT1" s="1748"/>
      <c r="AHU1" s="1748"/>
      <c r="AHV1" s="1748"/>
      <c r="AHW1" s="1748"/>
      <c r="AHX1" s="1748"/>
      <c r="AHY1" s="1748"/>
      <c r="AHZ1" s="1748"/>
      <c r="AIA1" s="1748"/>
      <c r="AIB1" s="1748"/>
      <c r="AIC1" s="1748"/>
      <c r="AID1" s="1748"/>
      <c r="AIE1" s="1748"/>
      <c r="AIF1" s="1748"/>
      <c r="AIG1" s="1748"/>
      <c r="AIH1" s="1748"/>
      <c r="AII1" s="1748"/>
      <c r="AIJ1" s="1748"/>
      <c r="AIK1" s="1748"/>
      <c r="AIL1" s="1748"/>
      <c r="AIM1" s="1748"/>
      <c r="AIN1" s="1748"/>
      <c r="AIO1" s="1748"/>
      <c r="AIP1" s="1748"/>
      <c r="AIQ1" s="1748"/>
      <c r="AIR1" s="1748"/>
      <c r="AIS1" s="1748"/>
      <c r="AIT1" s="1748"/>
      <c r="AIU1" s="1748"/>
      <c r="AIV1" s="1748"/>
      <c r="AIW1" s="1748"/>
      <c r="AIX1" s="1748"/>
      <c r="AIY1" s="1748"/>
      <c r="AIZ1" s="1748"/>
      <c r="AJA1" s="1748"/>
      <c r="AJB1" s="1748"/>
      <c r="AJC1" s="1748"/>
      <c r="AJD1" s="1748"/>
      <c r="AJE1" s="1748"/>
      <c r="AJF1" s="1748"/>
      <c r="AJG1" s="1748"/>
      <c r="AJH1" s="1748"/>
      <c r="AJI1" s="1748"/>
      <c r="AJJ1" s="1748"/>
      <c r="AJK1" s="1748"/>
      <c r="AJL1" s="1748"/>
      <c r="AJM1" s="1748"/>
      <c r="AJN1" s="1748"/>
      <c r="AJO1" s="1748"/>
      <c r="AJP1" s="1748"/>
      <c r="AJQ1" s="1748"/>
      <c r="AJR1" s="1748"/>
      <c r="AJS1" s="1748"/>
      <c r="AJT1" s="1748"/>
      <c r="AJU1" s="1748"/>
      <c r="AJV1" s="1748"/>
      <c r="AJW1" s="1748"/>
      <c r="AJX1" s="1748"/>
      <c r="AJY1" s="1748"/>
      <c r="AJZ1" s="1748"/>
      <c r="AKA1" s="1748"/>
      <c r="AKB1" s="1748"/>
      <c r="AKC1" s="1748"/>
      <c r="AKD1" s="1748"/>
      <c r="AKE1" s="1748"/>
      <c r="AKF1" s="1748"/>
      <c r="AKG1" s="1748"/>
      <c r="AKH1" s="1748"/>
      <c r="AKI1" s="1748"/>
      <c r="AKJ1" s="1748"/>
      <c r="AKK1" s="1748"/>
      <c r="AKL1" s="1748"/>
      <c r="AKM1" s="1748"/>
      <c r="AKN1" s="1748"/>
      <c r="AKO1" s="1748"/>
      <c r="AKP1" s="1748"/>
      <c r="AKQ1" s="1748"/>
      <c r="AKR1" s="1748"/>
      <c r="AKS1" s="1748"/>
      <c r="AKT1" s="1748"/>
      <c r="AKU1" s="1748"/>
      <c r="AKV1" s="1748"/>
      <c r="AKW1" s="1748"/>
      <c r="AKX1" s="1748"/>
      <c r="AKY1" s="1748"/>
      <c r="AKZ1" s="1748"/>
      <c r="ALA1" s="1748"/>
      <c r="ALB1" s="1748"/>
      <c r="ALC1" s="1748"/>
      <c r="ALD1" s="1748"/>
      <c r="ALE1" s="1748"/>
      <c r="ALF1" s="1748"/>
      <c r="ALG1" s="1748"/>
      <c r="ALH1" s="1748"/>
      <c r="ALI1" s="1748"/>
      <c r="ALJ1" s="1748"/>
      <c r="ALK1" s="1748"/>
      <c r="ALL1" s="1748"/>
      <c r="ALM1" s="1748"/>
      <c r="ALN1" s="1748"/>
      <c r="ALO1" s="1748"/>
      <c r="ALP1" s="1748"/>
      <c r="ALQ1" s="1748"/>
      <c r="ALR1" s="1748"/>
      <c r="ALS1" s="1748"/>
      <c r="ALT1" s="1748"/>
      <c r="ALU1" s="1748"/>
      <c r="ALV1" s="1749"/>
      <c r="ALW1" s="1747" t="s">
        <v>5</v>
      </c>
      <c r="ALX1" s="1748"/>
      <c r="ALY1" s="1748"/>
      <c r="ALZ1" s="1748"/>
      <c r="AMA1" s="1748"/>
      <c r="AMB1" s="1748"/>
      <c r="AMC1" s="1748"/>
      <c r="AMD1" s="1748"/>
      <c r="AME1" s="1748"/>
      <c r="AMF1" s="1748"/>
      <c r="AMG1" s="1748"/>
      <c r="AMH1" s="1748"/>
      <c r="AMI1" s="1748"/>
      <c r="AMJ1" s="1748"/>
      <c r="AMK1" s="1748"/>
      <c r="AML1" s="1748"/>
      <c r="AMM1" s="1748"/>
      <c r="AMN1" s="1748"/>
      <c r="AMO1" s="1748"/>
      <c r="AMP1" s="1748"/>
      <c r="AMQ1" s="1748"/>
      <c r="AMR1" s="1748"/>
      <c r="AMS1" s="1748"/>
      <c r="AMT1" s="1748"/>
      <c r="AMU1" s="1748"/>
      <c r="AMV1" s="1748"/>
      <c r="AMW1" s="1748"/>
      <c r="AMX1" s="1748"/>
      <c r="AMY1" s="1748"/>
      <c r="AMZ1" s="1748"/>
      <c r="ANA1" s="1748"/>
      <c r="ANB1" s="1748"/>
      <c r="ANC1" s="1748"/>
      <c r="AND1" s="1748"/>
      <c r="ANE1" s="1748"/>
      <c r="ANF1" s="1748"/>
      <c r="ANG1" s="1748"/>
      <c r="ANH1" s="1748"/>
      <c r="ANI1" s="1748"/>
      <c r="ANJ1" s="1748"/>
      <c r="ANK1" s="1748"/>
      <c r="ANL1" s="1748"/>
      <c r="ANM1" s="1748"/>
      <c r="ANN1" s="1748"/>
      <c r="ANO1" s="1748"/>
      <c r="ANP1" s="1748"/>
      <c r="ANQ1" s="1748"/>
      <c r="ANR1" s="1748"/>
      <c r="ANS1" s="1748"/>
      <c r="ANT1" s="1748"/>
      <c r="ANU1" s="1748"/>
      <c r="ANV1" s="1748"/>
      <c r="ANW1" s="1748"/>
      <c r="ANX1" s="1748"/>
      <c r="ANY1" s="1748"/>
      <c r="ANZ1" s="1748"/>
      <c r="AOA1" s="1748"/>
      <c r="AOB1" s="1748"/>
      <c r="AOC1" s="1748"/>
      <c r="AOD1" s="1748"/>
      <c r="AOE1" s="1748"/>
      <c r="AOF1" s="1748"/>
      <c r="AOG1" s="1748"/>
      <c r="AOH1" s="1748"/>
      <c r="AOI1" s="1748"/>
      <c r="AOJ1" s="1748"/>
      <c r="AOK1" s="1748"/>
      <c r="AOL1" s="1748"/>
      <c r="AOM1" s="1748"/>
      <c r="AON1" s="1748"/>
      <c r="AOO1" s="1748"/>
      <c r="AOP1" s="1748"/>
      <c r="AOQ1" s="1748"/>
      <c r="AOR1" s="1748"/>
      <c r="AOS1" s="1748"/>
      <c r="AOT1" s="1748"/>
      <c r="AOU1" s="1748"/>
      <c r="AOV1" s="1748"/>
      <c r="AOW1" s="1748"/>
      <c r="AOX1" s="1748"/>
      <c r="AOY1" s="1748"/>
      <c r="AOZ1" s="1748"/>
      <c r="APA1" s="1748"/>
      <c r="APB1" s="1748"/>
      <c r="APC1" s="1748"/>
      <c r="APD1" s="1748"/>
      <c r="APE1" s="1748"/>
      <c r="APF1" s="1748"/>
      <c r="APG1" s="1748"/>
      <c r="APH1" s="1748"/>
      <c r="API1" s="1748"/>
      <c r="APJ1" s="1748"/>
      <c r="APK1" s="1748"/>
      <c r="APL1" s="1748"/>
      <c r="APM1" s="1748"/>
      <c r="APN1" s="1748"/>
      <c r="APO1" s="1748"/>
      <c r="APP1" s="1748"/>
      <c r="APQ1" s="1748"/>
      <c r="APR1" s="1748"/>
      <c r="APS1" s="1748"/>
      <c r="APT1" s="1748"/>
      <c r="APU1" s="1748"/>
      <c r="APV1" s="1748"/>
      <c r="APW1" s="1748"/>
      <c r="APX1" s="1748"/>
      <c r="APY1" s="1748"/>
      <c r="APZ1" s="1748"/>
      <c r="AQA1" s="1748"/>
      <c r="AQB1" s="1748"/>
      <c r="AQC1" s="1748"/>
      <c r="AQD1" s="1748"/>
      <c r="AQE1" s="1748"/>
      <c r="AQF1" s="1748"/>
      <c r="AQG1" s="1748"/>
      <c r="AQH1" s="1748"/>
      <c r="AQI1" s="1748"/>
      <c r="AQJ1" s="1748"/>
      <c r="AQK1" s="1748"/>
      <c r="AQL1" s="1748"/>
      <c r="AQM1" s="1748"/>
      <c r="AQN1" s="1748"/>
      <c r="AQO1" s="1748"/>
      <c r="AQP1" s="1748"/>
      <c r="AQQ1" s="1748"/>
      <c r="AQR1" s="1748"/>
      <c r="AQS1" s="1748"/>
      <c r="AQT1" s="1748"/>
      <c r="AQU1" s="1748"/>
      <c r="AQV1" s="1748"/>
      <c r="AQW1" s="1748"/>
      <c r="AQX1" s="1748"/>
      <c r="AQY1" s="1748"/>
      <c r="AQZ1" s="1748"/>
      <c r="ARA1" s="1748"/>
      <c r="ARB1" s="1748"/>
      <c r="ARC1" s="1748"/>
      <c r="ARD1" s="1748"/>
      <c r="ARE1" s="1748"/>
      <c r="ARF1" s="1748"/>
      <c r="ARG1" s="1748"/>
      <c r="ARH1" s="1748"/>
      <c r="ARI1" s="1748"/>
      <c r="ARJ1" s="1748"/>
      <c r="ARK1" s="1748"/>
      <c r="ARL1" s="1748"/>
      <c r="ARM1" s="1748"/>
      <c r="ARN1" s="1748"/>
      <c r="ARO1" s="1748"/>
      <c r="ARP1" s="1748"/>
      <c r="ARQ1" s="1748"/>
      <c r="ARR1" s="1748"/>
      <c r="ARS1" s="1748"/>
      <c r="ART1" s="1748"/>
      <c r="ARU1" s="1748"/>
      <c r="ARV1" s="1748"/>
      <c r="ARW1" s="1748"/>
      <c r="ARX1" s="1748"/>
      <c r="ARY1" s="1748"/>
      <c r="ARZ1" s="1748"/>
      <c r="ASA1" s="1748"/>
      <c r="ASB1" s="1748"/>
      <c r="ASC1" s="1748"/>
      <c r="ASD1" s="1748"/>
      <c r="ASE1" s="1748"/>
      <c r="ASF1" s="1748"/>
      <c r="ASG1" s="1748"/>
      <c r="ASH1" s="1748"/>
      <c r="ASI1" s="1748"/>
      <c r="ASJ1" s="1748"/>
      <c r="ASK1" s="1748"/>
      <c r="ASL1" s="1748"/>
      <c r="ASM1" s="1748"/>
      <c r="ASN1" s="1748"/>
      <c r="ASO1" s="1748"/>
      <c r="ASP1" s="1748"/>
      <c r="ASQ1" s="1748"/>
      <c r="ASR1" s="1748"/>
      <c r="ASS1" s="1748"/>
      <c r="AST1" s="1748"/>
      <c r="ASU1" s="1748"/>
      <c r="ASV1" s="1748"/>
      <c r="ASW1" s="1748"/>
      <c r="ASX1" s="1748"/>
      <c r="ASY1" s="1748"/>
      <c r="ASZ1" s="1748"/>
      <c r="ATA1" s="1748"/>
      <c r="ATB1" s="1748"/>
      <c r="ATC1" s="1748"/>
      <c r="ATD1" s="1748"/>
      <c r="ATE1" s="1748"/>
      <c r="ATF1" s="1748"/>
      <c r="ATG1" s="1748"/>
      <c r="ATH1" s="1748"/>
      <c r="ATI1" s="1748"/>
      <c r="ATJ1" s="1748"/>
      <c r="ATK1" s="1748"/>
      <c r="ATL1" s="1748"/>
      <c r="ATM1" s="1748"/>
      <c r="ATN1" s="1748"/>
      <c r="ATO1" s="1748"/>
      <c r="ATP1" s="1748"/>
      <c r="ATQ1" s="1748"/>
      <c r="ATR1" s="1748"/>
      <c r="ATS1" s="1748"/>
      <c r="ATT1" s="1748"/>
      <c r="ATU1" s="1748"/>
      <c r="ATV1" s="1748"/>
      <c r="ATW1" s="1748"/>
      <c r="ATX1" s="1748"/>
      <c r="ATY1" s="1748"/>
      <c r="ATZ1" s="1748"/>
      <c r="AUA1" s="1748"/>
      <c r="AUB1" s="1748"/>
      <c r="AUC1" s="1748"/>
      <c r="AUD1" s="1748"/>
      <c r="AUE1" s="1748"/>
      <c r="AUF1" s="1748"/>
      <c r="AUG1" s="1748"/>
      <c r="AUH1" s="1748"/>
      <c r="AUI1" s="1748"/>
      <c r="AUJ1" s="1748"/>
      <c r="AUK1" s="1748"/>
      <c r="AUL1" s="1748"/>
      <c r="AUM1" s="1748"/>
      <c r="AUN1" s="1748"/>
      <c r="AUO1" s="1748"/>
      <c r="AUP1" s="1748"/>
      <c r="AUQ1" s="1748"/>
      <c r="AUR1" s="1748"/>
      <c r="AUS1" s="1748"/>
      <c r="AUT1" s="1748"/>
      <c r="AUU1" s="1748"/>
      <c r="AUV1" s="1748"/>
      <c r="AUW1" s="1748"/>
      <c r="AUX1" s="1748"/>
      <c r="AUY1" s="1748"/>
      <c r="AUZ1" s="1748"/>
      <c r="AVA1" s="1748"/>
      <c r="AVB1" s="1748"/>
      <c r="AVC1" s="1748"/>
      <c r="AVD1" s="1748"/>
      <c r="AVE1" s="1748"/>
      <c r="AVF1" s="1748"/>
      <c r="AVG1" s="1748"/>
      <c r="AVH1" s="1748"/>
      <c r="AVI1" s="1748"/>
      <c r="AVJ1" s="1748"/>
      <c r="AVK1" s="1748"/>
      <c r="AVL1" s="1748"/>
      <c r="AVM1" s="1748"/>
      <c r="AVN1" s="1748"/>
      <c r="AVO1" s="1748"/>
      <c r="AVP1" s="1748"/>
      <c r="AVQ1" s="1748"/>
      <c r="AVR1" s="1748"/>
      <c r="AVS1" s="1748"/>
      <c r="AVT1" s="1748"/>
      <c r="AVU1" s="1748"/>
      <c r="AVV1" s="1748"/>
      <c r="AVW1" s="1748"/>
      <c r="AVX1" s="1748"/>
      <c r="AVY1" s="1748"/>
      <c r="AVZ1" s="1748"/>
      <c r="AWA1" s="1748"/>
      <c r="AWB1" s="1748"/>
      <c r="AWC1" s="1748"/>
      <c r="AWD1" s="1748"/>
      <c r="AWE1" s="1748"/>
      <c r="AWF1" s="1748"/>
      <c r="AWG1" s="1748"/>
      <c r="AWH1" s="1748"/>
      <c r="AWI1" s="1748"/>
      <c r="AWJ1" s="1748"/>
      <c r="AWK1" s="1748"/>
      <c r="AWL1" s="1748"/>
      <c r="AWM1" s="1748"/>
      <c r="AWN1" s="1748"/>
      <c r="AWO1" s="1748"/>
      <c r="AWP1" s="1748"/>
      <c r="AWQ1" s="1748"/>
      <c r="AWR1" s="1748"/>
      <c r="AWS1" s="1748"/>
      <c r="AWT1" s="1748"/>
      <c r="AWU1" s="1748"/>
      <c r="AWV1" s="1748"/>
      <c r="AWW1" s="1748"/>
      <c r="AWX1" s="1748"/>
      <c r="AWY1" s="1748"/>
      <c r="AWZ1" s="1748"/>
      <c r="AXA1" s="1748"/>
      <c r="AXB1" s="1748"/>
      <c r="AXC1" s="1748"/>
      <c r="AXD1" s="1748"/>
      <c r="AXE1" s="1748"/>
      <c r="AXF1" s="1748"/>
      <c r="AXG1" s="1748"/>
      <c r="AXH1" s="1748"/>
      <c r="AXI1" s="1748"/>
      <c r="AXJ1" s="1748"/>
      <c r="AXK1" s="1748"/>
      <c r="AXL1" s="1748"/>
      <c r="AXM1" s="1748"/>
      <c r="AXN1" s="1748"/>
      <c r="AXO1" s="1748"/>
      <c r="AXP1" s="1748"/>
      <c r="AXQ1" s="1748"/>
      <c r="AXR1" s="1748"/>
      <c r="AXS1" s="1748"/>
      <c r="AXT1" s="1748"/>
      <c r="AXU1" s="1748"/>
      <c r="AXV1" s="1748"/>
      <c r="AXW1" s="1748"/>
      <c r="AXX1" s="1748"/>
      <c r="AXY1" s="1748"/>
      <c r="AXZ1" s="1748"/>
      <c r="AYA1" s="1748"/>
      <c r="AYB1" s="1748"/>
      <c r="AYC1" s="1748"/>
      <c r="AYD1" s="1748"/>
      <c r="AYE1" s="1748"/>
      <c r="AYF1" s="1748"/>
      <c r="AYG1" s="1748"/>
      <c r="AYH1" s="1748"/>
      <c r="AYI1" s="1748"/>
      <c r="AYJ1" s="1748"/>
      <c r="AYK1" s="1748"/>
      <c r="AYL1" s="1748"/>
      <c r="AYM1" s="1748"/>
      <c r="AYN1" s="1748"/>
      <c r="AYO1" s="1748"/>
      <c r="AYP1" s="1749"/>
      <c r="AYQ1" s="173"/>
      <c r="AYR1" s="173"/>
      <c r="AYS1" s="173"/>
      <c r="AYT1" s="1748" t="s">
        <v>6</v>
      </c>
      <c r="AYU1" s="1748"/>
      <c r="AYV1" s="1748"/>
      <c r="AYW1" s="1748"/>
      <c r="AYX1" s="1748"/>
      <c r="AYY1" s="1748"/>
      <c r="AYZ1" s="1748"/>
      <c r="AZA1" s="1748"/>
      <c r="AZB1" s="1748"/>
      <c r="AZC1" s="1748"/>
      <c r="AZD1" s="1748"/>
      <c r="AZE1" s="1748"/>
      <c r="AZF1" s="1748"/>
      <c r="AZG1" s="1748"/>
      <c r="AZH1" s="1748"/>
      <c r="AZI1" s="1748"/>
      <c r="AZJ1" s="1748"/>
      <c r="AZK1" s="1748"/>
      <c r="AZL1" s="1748"/>
      <c r="AZM1" s="1748"/>
      <c r="AZN1" s="1748"/>
      <c r="AZO1" s="1748"/>
      <c r="AZP1" s="1748"/>
      <c r="AZQ1" s="1748"/>
      <c r="AZR1" s="1748"/>
      <c r="AZS1" s="1748"/>
      <c r="AZT1" s="1748"/>
      <c r="AZU1" s="1748"/>
      <c r="AZV1" s="1748"/>
      <c r="AZW1" s="1748"/>
      <c r="AZX1" s="1748"/>
      <c r="AZY1" s="1748"/>
      <c r="AZZ1" s="1748"/>
      <c r="BAA1" s="1748"/>
      <c r="BAB1" s="1748"/>
      <c r="BAC1" s="1748"/>
      <c r="BAD1" s="1748"/>
      <c r="BAE1" s="1748"/>
      <c r="BAF1" s="1748"/>
      <c r="BAG1" s="1748"/>
      <c r="BAH1" s="1748"/>
      <c r="BAI1" s="1748"/>
      <c r="BAJ1" s="1748"/>
      <c r="BAK1" s="1748"/>
      <c r="BAL1" s="1748"/>
      <c r="BAM1" s="1748"/>
      <c r="BAN1" s="1748"/>
      <c r="BAO1" s="1748"/>
      <c r="BAP1" s="1748"/>
      <c r="BAQ1" s="1748"/>
      <c r="BAR1" s="1748"/>
      <c r="BAS1" s="1748"/>
      <c r="BAT1" s="1748"/>
      <c r="BAU1" s="1748"/>
      <c r="BAV1" s="1748"/>
      <c r="BAW1" s="1748"/>
      <c r="BAX1" s="1748"/>
      <c r="BAY1" s="1748"/>
      <c r="BAZ1" s="1748"/>
      <c r="BBA1" s="1748"/>
      <c r="BBB1" s="1748"/>
      <c r="BBC1" s="1748"/>
      <c r="BBD1" s="1748"/>
      <c r="BBE1" s="1748"/>
      <c r="BBF1" s="1748"/>
      <c r="BBG1" s="1748"/>
      <c r="BBH1" s="1748"/>
      <c r="BBI1" s="1748"/>
      <c r="BBJ1" s="1748"/>
      <c r="BBK1" s="1748"/>
      <c r="BBL1" s="1748"/>
      <c r="BBM1" s="1748"/>
      <c r="BBN1" s="1748"/>
      <c r="BBO1" s="1748"/>
      <c r="BBP1" s="1748"/>
      <c r="BBQ1" s="1748"/>
      <c r="BBR1" s="1748"/>
      <c r="BBS1" s="1748"/>
      <c r="BBT1" s="1748"/>
      <c r="BBU1" s="1748"/>
      <c r="BBV1" s="1748"/>
      <c r="BBW1" s="1748"/>
      <c r="BBX1" s="1748"/>
      <c r="BBY1" s="1748"/>
      <c r="BBZ1" s="1748"/>
      <c r="BCA1" s="1748"/>
      <c r="BCB1" s="1748"/>
      <c r="BCC1" s="1748"/>
      <c r="BCD1" s="1748"/>
      <c r="BCE1" s="1748"/>
      <c r="BCF1" s="1748"/>
      <c r="BCG1" s="1748"/>
      <c r="BCH1" s="1748"/>
      <c r="BCI1" s="1748"/>
      <c r="BCJ1" s="1748"/>
      <c r="BCK1" s="1748"/>
      <c r="BCL1" s="1748"/>
      <c r="BCM1" s="1748"/>
      <c r="BCN1" s="1748"/>
      <c r="BCO1" s="1748"/>
      <c r="BCP1" s="1748"/>
      <c r="BCQ1" s="1748"/>
      <c r="BCR1" s="1748"/>
      <c r="BCS1" s="1748"/>
      <c r="BCT1" s="1748"/>
      <c r="BCU1" s="1748"/>
      <c r="BCV1" s="1748"/>
      <c r="BCW1" s="1748"/>
      <c r="BCX1" s="1748"/>
      <c r="BCY1" s="1748"/>
      <c r="BCZ1" s="1748"/>
      <c r="BDA1" s="1748"/>
      <c r="BDB1" s="1748"/>
      <c r="BDC1" s="1748"/>
      <c r="BDD1" s="1748"/>
      <c r="BDE1" s="1748"/>
      <c r="BDF1" s="1748"/>
      <c r="BDG1" s="1748"/>
      <c r="BDH1" s="1748"/>
      <c r="BDI1" s="1748"/>
      <c r="BDJ1" s="1748"/>
      <c r="BDK1" s="1748"/>
      <c r="BDL1" s="1748"/>
      <c r="BDM1" s="1748"/>
      <c r="BDN1" s="1748"/>
      <c r="BDO1" s="1748"/>
      <c r="BDP1" s="1748"/>
      <c r="BDQ1" s="1748"/>
      <c r="BDR1" s="1748"/>
      <c r="BDS1" s="1748"/>
      <c r="BDT1" s="1748"/>
      <c r="BDU1" s="1748"/>
      <c r="BDV1" s="1748"/>
      <c r="BDW1" s="1748"/>
      <c r="BDX1" s="1748"/>
      <c r="BDY1" s="1748"/>
      <c r="BDZ1" s="1748"/>
      <c r="BEA1" s="1748"/>
      <c r="BEB1" s="1748"/>
      <c r="BEC1" s="1748"/>
      <c r="BED1" s="1748"/>
      <c r="BEE1" s="1748"/>
      <c r="BEF1" s="1748"/>
      <c r="BEG1" s="1748"/>
      <c r="BEH1" s="1748"/>
      <c r="BEI1" s="1748"/>
      <c r="BEJ1" s="1748"/>
      <c r="BEK1" s="1748"/>
      <c r="BEL1" s="1748"/>
      <c r="BEM1" s="1748"/>
      <c r="BEN1" s="1748"/>
      <c r="BEO1" s="1748"/>
      <c r="BEP1" s="1748"/>
      <c r="BEQ1" s="1748"/>
      <c r="BER1" s="1748"/>
      <c r="BES1" s="1748"/>
      <c r="BET1" s="1748"/>
      <c r="BEU1" s="1748"/>
      <c r="BEV1" s="1748"/>
      <c r="BEW1" s="1748"/>
      <c r="BEX1" s="1748"/>
      <c r="BEY1" s="1748"/>
      <c r="BEZ1" s="1748"/>
      <c r="BFA1" s="1748"/>
      <c r="BFB1" s="1748"/>
      <c r="BFC1" s="1748"/>
      <c r="BFD1" s="1748"/>
      <c r="BFE1" s="1748"/>
      <c r="BFF1" s="1748"/>
      <c r="BFG1" s="1748"/>
      <c r="BFH1" s="1748"/>
      <c r="BFI1" s="1748"/>
      <c r="BFJ1" s="1748"/>
      <c r="BFK1" s="1748"/>
      <c r="BFL1" s="1748"/>
      <c r="BFM1" s="1748"/>
      <c r="BFN1" s="1748"/>
      <c r="BFO1" s="1748"/>
      <c r="BFP1" s="1748"/>
      <c r="BFQ1" s="1748"/>
      <c r="BFR1" s="1748"/>
      <c r="BFS1" s="1748"/>
      <c r="BFT1" s="1748"/>
      <c r="BFU1" s="1748"/>
      <c r="BFV1" s="1748"/>
      <c r="BFW1" s="1748"/>
      <c r="BFX1" s="1748"/>
      <c r="BFY1" s="1748"/>
      <c r="BFZ1" s="1748"/>
      <c r="BGA1" s="1748"/>
      <c r="BGB1" s="1748"/>
      <c r="BGC1" s="1748"/>
      <c r="BGD1" s="1748"/>
      <c r="BGE1" s="1748"/>
      <c r="BGF1" s="1748"/>
      <c r="BGG1" s="1748"/>
      <c r="BGH1" s="1748"/>
      <c r="BGI1" s="1748"/>
      <c r="BGJ1" s="1748"/>
      <c r="BGK1" s="1748"/>
      <c r="BGL1" s="1748"/>
      <c r="BGM1" s="1748"/>
      <c r="BGN1" s="1748"/>
      <c r="BGO1" s="1748"/>
      <c r="BGP1" s="1748"/>
      <c r="BGQ1" s="1748"/>
      <c r="BGR1" s="1748"/>
      <c r="BGS1" s="1748"/>
      <c r="BGT1" s="1748"/>
      <c r="BGU1" s="1748"/>
      <c r="BGV1" s="1748"/>
      <c r="BGW1" s="1748"/>
      <c r="BGX1" s="1748"/>
      <c r="BGY1" s="1748"/>
      <c r="BGZ1" s="1748"/>
      <c r="BHA1" s="1748"/>
      <c r="BHB1" s="1748"/>
      <c r="BHC1" s="1748"/>
      <c r="BHD1" s="1748"/>
      <c r="BHE1" s="1748"/>
      <c r="BHF1" s="1748"/>
      <c r="BHG1" s="1748"/>
      <c r="BHH1" s="1748"/>
      <c r="BHI1" s="1748"/>
      <c r="BHJ1" s="1748"/>
      <c r="BHK1" s="1748"/>
      <c r="BHL1" s="1748"/>
      <c r="BHM1" s="1748"/>
      <c r="BHN1" s="1748"/>
      <c r="BHO1" s="1748"/>
      <c r="BHP1" s="1748"/>
      <c r="BHQ1" s="1748"/>
      <c r="BHR1" s="1748"/>
      <c r="BHS1" s="1748"/>
      <c r="BHT1" s="1748"/>
      <c r="BHU1" s="1748"/>
      <c r="BHV1" s="1748"/>
      <c r="BHW1" s="1748"/>
      <c r="BHX1" s="1748"/>
      <c r="BHY1" s="1748"/>
      <c r="BHZ1" s="1748"/>
      <c r="BIA1" s="1748"/>
      <c r="BIB1" s="1748"/>
      <c r="BIC1" s="1748"/>
      <c r="BID1" s="1748"/>
      <c r="BIE1" s="1748"/>
      <c r="BIF1" s="1748"/>
      <c r="BIG1" s="1748"/>
      <c r="BIH1" s="1748"/>
      <c r="BII1" s="1748"/>
      <c r="BIJ1" s="1748"/>
      <c r="BIK1" s="1748"/>
      <c r="BIL1" s="1748"/>
      <c r="BIM1" s="1748"/>
      <c r="BIN1" s="1748"/>
      <c r="BIO1" s="1748"/>
      <c r="BIP1" s="1748"/>
      <c r="BIQ1" s="1748"/>
      <c r="BIR1" s="1748"/>
      <c r="BIS1" s="1748"/>
      <c r="BIT1" s="1748"/>
      <c r="BIU1" s="1748"/>
      <c r="BIV1" s="1748"/>
      <c r="BIW1" s="1748"/>
      <c r="BIX1" s="1748"/>
      <c r="BIY1" s="1748"/>
      <c r="BIZ1" s="1748"/>
      <c r="BJA1" s="1748"/>
      <c r="BJB1" s="1748"/>
      <c r="BJC1" s="1748"/>
      <c r="BJD1" s="1748"/>
      <c r="BJE1" s="1748"/>
      <c r="BJF1" s="1748"/>
      <c r="BJG1" s="1748"/>
      <c r="BJH1" s="1748"/>
      <c r="BJI1" s="1748"/>
      <c r="BJJ1" s="1748"/>
      <c r="BJK1" s="1748"/>
      <c r="BJL1" s="1748"/>
      <c r="BJM1" s="1748"/>
      <c r="BJN1" s="1748"/>
      <c r="BJO1" s="1748"/>
      <c r="BJP1" s="1748"/>
      <c r="BJQ1" s="1748"/>
      <c r="BJR1" s="1748"/>
      <c r="BJS1" s="1748"/>
      <c r="BJT1" s="1748"/>
      <c r="BJU1" s="1748"/>
      <c r="BJV1" s="1748"/>
      <c r="BJW1" s="1748"/>
      <c r="BJX1" s="1748"/>
      <c r="BJY1" s="1748"/>
      <c r="BJZ1" s="1748"/>
      <c r="BKA1" s="1748"/>
      <c r="BKB1" s="1748"/>
      <c r="BKC1" s="1748"/>
      <c r="BKD1" s="1748"/>
      <c r="BKE1" s="1748"/>
      <c r="BKF1" s="1748"/>
      <c r="BKG1" s="1748"/>
      <c r="BKH1" s="1748"/>
      <c r="BKI1" s="1748"/>
      <c r="BKJ1" s="1748"/>
      <c r="BKK1" s="1748"/>
      <c r="BKL1" s="1748"/>
      <c r="BKM1" s="1748"/>
      <c r="BKN1" s="1748"/>
      <c r="BKO1" s="1748"/>
      <c r="BKP1" s="1748"/>
      <c r="BKQ1" s="1748"/>
      <c r="BKR1" s="1748"/>
      <c r="BKS1" s="1748"/>
      <c r="BKT1" s="1748"/>
      <c r="BKU1" s="1748"/>
      <c r="BKV1" s="1748"/>
      <c r="BKW1" s="1748"/>
      <c r="BKX1" s="1748"/>
      <c r="BKY1" s="1748"/>
      <c r="BKZ1" s="1748"/>
      <c r="BLA1" s="1749"/>
      <c r="BLB1" s="115"/>
      <c r="BLC1" s="1756" t="s">
        <v>7</v>
      </c>
      <c r="BLD1" s="1756"/>
      <c r="BLE1" s="1756"/>
      <c r="BLF1" s="1756"/>
      <c r="BLG1" s="1756"/>
      <c r="BLH1" s="1756"/>
      <c r="BLI1" s="1756"/>
      <c r="BLJ1" s="1756"/>
      <c r="BLK1" s="1756"/>
      <c r="BLL1" s="1756"/>
      <c r="BLM1" s="1756"/>
      <c r="BLN1" s="1756"/>
      <c r="BLO1" s="1756"/>
      <c r="BLP1" s="1756"/>
      <c r="BLQ1" s="1756"/>
      <c r="BLR1" s="1756"/>
      <c r="BLS1" s="1756"/>
      <c r="BLT1" s="1756"/>
      <c r="BLU1" s="1756"/>
      <c r="BLV1" s="1756"/>
      <c r="BLW1" s="1756"/>
      <c r="BLX1" s="1756"/>
      <c r="BLY1" s="1756"/>
      <c r="BLZ1" s="1756"/>
      <c r="BMA1" s="1756"/>
      <c r="BMB1" s="1756"/>
      <c r="BMC1" s="1756"/>
      <c r="BMD1" s="1756"/>
      <c r="BME1" s="1756"/>
      <c r="BMF1" s="1756"/>
      <c r="BMG1" s="1756"/>
      <c r="BMH1" s="1756"/>
      <c r="BMI1" s="1756"/>
      <c r="BMJ1" s="1756"/>
      <c r="BMK1" s="1756"/>
      <c r="BML1" s="1756"/>
      <c r="BMM1" s="1756"/>
      <c r="BMN1" s="1756"/>
      <c r="BMO1" s="1756"/>
      <c r="BMP1" s="1756"/>
      <c r="BMQ1" s="1756"/>
      <c r="BMR1" s="1756"/>
      <c r="BMS1" s="1756"/>
      <c r="BMT1" s="1756"/>
      <c r="BMU1" s="1756"/>
      <c r="BMV1" s="1756"/>
      <c r="BMW1" s="1756"/>
      <c r="BMX1" s="1756"/>
      <c r="BMY1" s="1756"/>
      <c r="BMZ1" s="1756"/>
      <c r="BNA1" s="1756"/>
      <c r="BNB1" s="1756"/>
      <c r="BNC1" s="1756"/>
      <c r="BND1" s="1756"/>
      <c r="BNE1" s="1756"/>
      <c r="BNF1" s="1756"/>
      <c r="BNG1" s="1756"/>
      <c r="BNH1" s="1756"/>
      <c r="BNI1" s="1756"/>
      <c r="BNJ1" s="1756"/>
      <c r="BNK1" s="1756"/>
      <c r="BNL1" s="1756"/>
      <c r="BNM1" s="1756"/>
      <c r="BNN1" s="1756"/>
      <c r="BNO1" s="1756"/>
      <c r="BNP1" s="1756"/>
      <c r="BNQ1" s="1756"/>
      <c r="BNR1" s="1756"/>
      <c r="BNS1" s="1756"/>
      <c r="BNT1" s="1756"/>
      <c r="BNU1" s="1756"/>
      <c r="BNV1" s="1756"/>
      <c r="BNW1" s="1756"/>
      <c r="BNX1" s="1756"/>
      <c r="BNY1" s="1756"/>
      <c r="BNZ1" s="1756"/>
      <c r="BOA1" s="1756"/>
      <c r="BOB1" s="1756"/>
      <c r="BOC1" s="1756"/>
      <c r="BOD1" s="1756"/>
      <c r="BOE1" s="1756"/>
      <c r="BOF1" s="1756"/>
      <c r="BOG1" s="1756"/>
      <c r="BOH1" s="1756"/>
      <c r="BOI1" s="1756"/>
      <c r="BOJ1" s="1756"/>
      <c r="BOK1" s="1756"/>
      <c r="BOL1" s="1756"/>
      <c r="BOM1" s="1756"/>
      <c r="BON1" s="1756"/>
      <c r="BOO1" s="1756"/>
      <c r="BOP1" s="1756"/>
      <c r="BOQ1" s="1756"/>
      <c r="BOR1" s="1756"/>
      <c r="BOS1" s="1756"/>
      <c r="BOT1" s="1756"/>
      <c r="BOU1" s="1756"/>
      <c r="BOV1" s="1756"/>
      <c r="BOW1" s="1756"/>
      <c r="BOX1" s="1756"/>
      <c r="BOY1" s="1756"/>
      <c r="BOZ1" s="1756"/>
      <c r="BPA1" s="1756"/>
      <c r="BPB1" s="1756"/>
      <c r="BPC1" s="1756"/>
      <c r="BPD1" s="1756"/>
      <c r="BPE1" s="1756"/>
      <c r="BPF1" s="1756"/>
      <c r="BPG1" s="1756"/>
      <c r="BPH1" s="1756"/>
      <c r="BPI1" s="1756"/>
      <c r="BPJ1" s="1756"/>
      <c r="BPK1" s="1756"/>
      <c r="BPL1" s="1756"/>
      <c r="BPM1" s="1756"/>
      <c r="BPN1" s="1756"/>
      <c r="BPO1" s="1756"/>
      <c r="BPP1" s="1756"/>
      <c r="BPQ1" s="1756"/>
      <c r="BPR1" s="1756"/>
      <c r="BPS1" s="1756"/>
      <c r="BPT1" s="1756"/>
      <c r="BPU1" s="1756"/>
      <c r="BPV1" s="1756"/>
      <c r="BPW1" s="1756"/>
      <c r="BPX1" s="1756"/>
      <c r="BPY1" s="1756"/>
      <c r="BPZ1" s="1756"/>
      <c r="BQA1" s="1756"/>
      <c r="BQB1" s="1756"/>
      <c r="BQC1" s="1756"/>
      <c r="BQD1" s="1756"/>
      <c r="BQE1" s="1756"/>
      <c r="BQF1" s="1756"/>
      <c r="BQG1" s="1756"/>
      <c r="BQH1" s="1756"/>
      <c r="BQI1" s="1756"/>
      <c r="BQJ1" s="1756"/>
      <c r="BQK1" s="1756"/>
      <c r="BQL1" s="1756"/>
      <c r="BQM1" s="1756"/>
      <c r="BQN1" s="1756"/>
      <c r="BQO1" s="1756"/>
      <c r="BQP1" s="1756"/>
      <c r="BQQ1" s="1756"/>
      <c r="BQR1" s="1756"/>
      <c r="BQS1" s="1756"/>
      <c r="BQT1" s="1756"/>
      <c r="BQU1" s="1756"/>
      <c r="BQV1" s="1756"/>
      <c r="BQW1" s="1756"/>
      <c r="BQX1" s="1756"/>
      <c r="BQY1" s="1756"/>
      <c r="BQZ1" s="1756"/>
      <c r="BRA1" s="1756"/>
      <c r="BRB1" s="1756"/>
      <c r="BRC1" s="1756"/>
      <c r="BRD1" s="1756"/>
      <c r="BRE1" s="1756"/>
      <c r="BRF1" s="1756"/>
      <c r="BRG1" s="1756"/>
      <c r="BRH1" s="1756"/>
      <c r="BRI1" s="1756"/>
      <c r="BRJ1" s="1756"/>
      <c r="BRK1" s="1756"/>
      <c r="BRL1" s="1756"/>
      <c r="BRM1" s="1756"/>
      <c r="BRN1" s="1756"/>
      <c r="BRO1" s="1756"/>
      <c r="BRP1" s="1756"/>
      <c r="BRQ1" s="1756"/>
      <c r="BRR1" s="1756"/>
      <c r="BRS1" s="1756"/>
      <c r="BRT1" s="1756"/>
      <c r="BRU1" s="1756"/>
      <c r="BRV1" s="1756"/>
      <c r="BRW1" s="1756"/>
      <c r="BRX1" s="1756"/>
      <c r="BRY1" s="1756"/>
      <c r="BRZ1" s="1756"/>
      <c r="BSA1" s="1756"/>
      <c r="BSB1" s="1756"/>
      <c r="BSC1" s="1756"/>
      <c r="BSD1" s="1756"/>
      <c r="BSE1" s="1756"/>
      <c r="BSF1" s="1756"/>
      <c r="BSG1" s="1756"/>
      <c r="BSH1" s="1756"/>
      <c r="BSI1" s="1756"/>
      <c r="BSJ1" s="1756"/>
      <c r="BSK1" s="1756"/>
      <c r="BSL1" s="1756"/>
      <c r="BSM1" s="1756"/>
      <c r="BSN1" s="1756"/>
      <c r="BSO1" s="1756"/>
      <c r="BSP1" s="1756"/>
      <c r="BSQ1" s="1756"/>
      <c r="BSR1" s="1756"/>
      <c r="BSS1" s="1756"/>
      <c r="BST1" s="1756"/>
      <c r="BSU1" s="1756"/>
      <c r="BSV1" s="1756"/>
      <c r="BSW1" s="1756"/>
      <c r="BSX1" s="1756"/>
      <c r="BSY1" s="1756"/>
      <c r="BSZ1" s="1756"/>
      <c r="BTA1" s="1756"/>
      <c r="BTB1" s="1756"/>
      <c r="BTC1" s="1756"/>
      <c r="BTD1" s="1756"/>
      <c r="BTE1" s="1756"/>
      <c r="BTF1" s="1756"/>
      <c r="BTG1" s="1756"/>
      <c r="BTH1" s="1756"/>
      <c r="BTI1" s="1756"/>
      <c r="BTJ1" s="1756"/>
      <c r="BTK1" s="1756"/>
      <c r="BTL1" s="1756"/>
      <c r="BTM1" s="1756"/>
      <c r="BTN1" s="1756"/>
      <c r="BTO1" s="1756"/>
      <c r="BTP1" s="1756"/>
      <c r="BTQ1" s="1756"/>
      <c r="BTR1" s="1756"/>
      <c r="BTS1" s="1756"/>
      <c r="BTT1" s="1756"/>
      <c r="BTU1" s="1756"/>
      <c r="BTV1" s="1756"/>
      <c r="BTW1" s="1756"/>
      <c r="BTX1" s="1756"/>
      <c r="BTY1" s="1756"/>
      <c r="BTZ1" s="1756"/>
      <c r="BUA1" s="1756"/>
      <c r="BUB1" s="1756"/>
      <c r="BUC1" s="1756"/>
      <c r="BUD1" s="1756"/>
      <c r="BUE1" s="1756"/>
      <c r="BUF1" s="1756"/>
      <c r="BUG1" s="1756"/>
      <c r="BUH1" s="1756"/>
      <c r="BUI1" s="1756"/>
      <c r="BUJ1" s="1756"/>
      <c r="BUK1" s="1756"/>
      <c r="BUL1" s="1756"/>
      <c r="BUM1" s="1756"/>
      <c r="BUN1" s="1756"/>
      <c r="BUO1" s="1756"/>
      <c r="BUP1" s="1756"/>
      <c r="BUQ1" s="1756"/>
      <c r="BUR1" s="1756"/>
      <c r="BUS1" s="1756"/>
      <c r="BUT1" s="1756"/>
      <c r="BUU1" s="1756"/>
      <c r="BUV1" s="1756"/>
      <c r="BUW1" s="1756"/>
      <c r="BUX1" s="1756"/>
      <c r="BUY1" s="1756"/>
      <c r="BUZ1" s="1756"/>
      <c r="BVA1" s="1756"/>
      <c r="BVB1" s="1756"/>
      <c r="BVC1" s="1756"/>
      <c r="BVD1" s="1756"/>
      <c r="BVE1" s="1756"/>
      <c r="BVF1" s="1756"/>
      <c r="BVG1" s="1756"/>
      <c r="BVH1" s="1756"/>
      <c r="BVI1" s="1756"/>
      <c r="BVJ1" s="1756"/>
      <c r="BVK1" s="1756"/>
      <c r="BVL1" s="1756"/>
      <c r="BVM1" s="1756"/>
      <c r="BVN1" s="1756"/>
      <c r="BVO1" s="1756"/>
      <c r="BVP1" s="1756"/>
      <c r="BVQ1" s="1756"/>
      <c r="BVR1" s="1756"/>
      <c r="BVS1" s="1756"/>
      <c r="BVT1" s="1756"/>
      <c r="BVU1" s="1756"/>
      <c r="BVV1" s="1756"/>
      <c r="BVW1" s="1756"/>
      <c r="BVX1" s="1756"/>
      <c r="BVY1" s="1756"/>
      <c r="BVZ1" s="1756"/>
      <c r="BWA1" s="1756"/>
      <c r="BWB1" s="1756"/>
      <c r="BWC1" s="1756"/>
      <c r="BWD1" s="1756"/>
      <c r="BWE1" s="1756"/>
      <c r="BWF1" s="1756"/>
      <c r="BWG1" s="1756"/>
      <c r="BWH1" s="1756"/>
      <c r="BWI1" s="1756"/>
      <c r="BWJ1" s="1756"/>
      <c r="BWK1" s="1756"/>
      <c r="BWL1" s="1756"/>
      <c r="BWM1" s="1756"/>
      <c r="BWN1" s="1756"/>
      <c r="BWO1" s="1756"/>
      <c r="BWP1" s="1756"/>
      <c r="BWQ1" s="1756"/>
      <c r="BWR1" s="1756"/>
      <c r="BWS1" s="1756"/>
      <c r="BWT1" s="1756"/>
      <c r="BWU1" s="1756"/>
      <c r="BWV1" s="1756"/>
      <c r="BWW1" s="1756"/>
      <c r="BWX1" s="1756"/>
      <c r="BWY1" s="1756"/>
      <c r="BWZ1" s="1756"/>
      <c r="BXA1" s="1756"/>
      <c r="BXB1" s="1756"/>
      <c r="BXC1" s="1756"/>
      <c r="BXD1" s="1756"/>
      <c r="BXE1" s="1756"/>
      <c r="BXF1" s="1756"/>
      <c r="BXG1" s="1756"/>
      <c r="BXH1" s="1756"/>
      <c r="BXI1" s="1756"/>
      <c r="BXJ1" s="1756"/>
      <c r="BXK1" s="1756"/>
      <c r="BXL1" s="1756"/>
      <c r="BXM1" s="1756"/>
      <c r="BXN1" s="1756"/>
      <c r="BXO1" s="1756"/>
      <c r="BXP1" s="1756"/>
      <c r="BXQ1" s="1756"/>
      <c r="BXR1" s="1756"/>
      <c r="BXS1" s="1756"/>
      <c r="BXT1" s="1756"/>
      <c r="BXU1" s="1756"/>
      <c r="BXV1" s="1756"/>
      <c r="BXW1" s="1756"/>
      <c r="BXX1" s="1756"/>
      <c r="BXY1" s="1756"/>
      <c r="BXZ1" s="1756"/>
      <c r="BYA1" s="1756"/>
      <c r="BYB1" s="1756"/>
      <c r="BYC1" s="1756"/>
      <c r="BYD1" s="1756"/>
      <c r="BYE1" s="1756"/>
      <c r="BYF1" s="1756"/>
      <c r="BYG1" s="1756"/>
      <c r="BYH1" s="1756"/>
      <c r="BYI1" s="1756"/>
      <c r="BYJ1" s="1756"/>
      <c r="BYK1" s="1756"/>
      <c r="BYL1" s="1756"/>
      <c r="BYM1" s="1756"/>
      <c r="BYN1" s="1756"/>
      <c r="BYO1" s="1756"/>
      <c r="BYP1" s="1747" t="s">
        <v>8</v>
      </c>
      <c r="BYQ1" s="1748"/>
      <c r="BYR1" s="1748"/>
      <c r="BYS1" s="1748"/>
      <c r="BYT1" s="1748"/>
      <c r="BYU1" s="1748"/>
      <c r="BYV1" s="1748"/>
      <c r="BYW1" s="1748"/>
      <c r="BYX1" s="1748"/>
      <c r="BYY1" s="1748"/>
      <c r="BYZ1" s="1748"/>
      <c r="BZA1" s="1748"/>
      <c r="BZB1" s="1748"/>
      <c r="BZC1" s="1748"/>
      <c r="BZD1" s="1748"/>
      <c r="BZE1" s="1748"/>
      <c r="BZF1" s="1748"/>
      <c r="BZG1" s="1748"/>
      <c r="BZH1" s="1748"/>
      <c r="BZI1" s="1748"/>
      <c r="BZJ1" s="1748"/>
      <c r="BZK1" s="1748"/>
      <c r="BZL1" s="1748"/>
      <c r="BZM1" s="1748"/>
      <c r="BZN1" s="1748"/>
      <c r="BZO1" s="1748"/>
      <c r="BZP1" s="1748"/>
      <c r="BZQ1" s="1748"/>
      <c r="BZR1" s="1748"/>
      <c r="BZS1" s="1748"/>
      <c r="BZT1" s="1748"/>
      <c r="BZU1" s="1748"/>
      <c r="BZV1" s="1748"/>
      <c r="BZW1" s="1748"/>
      <c r="BZX1" s="1748"/>
      <c r="BZY1" s="1748"/>
      <c r="BZZ1" s="1748"/>
      <c r="CAA1" s="1748"/>
      <c r="CAB1" s="1748"/>
      <c r="CAC1" s="1748"/>
      <c r="CAD1" s="1748"/>
      <c r="CAE1" s="1748"/>
      <c r="CAF1" s="1748"/>
      <c r="CAG1" s="1748"/>
      <c r="CAH1" s="1748"/>
      <c r="CAI1" s="1748"/>
      <c r="CAJ1" s="1748"/>
      <c r="CAK1" s="1748"/>
      <c r="CAL1" s="1748"/>
      <c r="CAM1" s="1748"/>
      <c r="CAN1" s="1748"/>
      <c r="CAO1" s="1748"/>
      <c r="CAP1" s="1748"/>
      <c r="CAQ1" s="1748"/>
      <c r="CAR1" s="1748"/>
      <c r="CAS1" s="1748"/>
      <c r="CAT1" s="1748"/>
      <c r="CAU1" s="1748"/>
      <c r="CAV1" s="1748"/>
      <c r="CAW1" s="1748"/>
      <c r="CAX1" s="1748"/>
      <c r="CAY1" s="1748"/>
      <c r="CAZ1" s="1748"/>
      <c r="CBA1" s="1748"/>
      <c r="CBB1" s="1748"/>
      <c r="CBC1" s="1748"/>
      <c r="CBD1" s="1748"/>
      <c r="CBE1" s="1748"/>
      <c r="CBF1" s="1748"/>
      <c r="CBG1" s="1748"/>
      <c r="CBH1" s="1748"/>
      <c r="CBI1" s="1748"/>
      <c r="CBJ1" s="1748"/>
      <c r="CBK1" s="1748"/>
      <c r="CBL1" s="1748"/>
      <c r="CBM1" s="1748"/>
      <c r="CBN1" s="1748"/>
      <c r="CBO1" s="1748"/>
      <c r="CBP1" s="1748"/>
      <c r="CBQ1" s="1748"/>
      <c r="CBR1" s="1748"/>
      <c r="CBS1" s="1748"/>
      <c r="CBT1" s="1748"/>
      <c r="CBU1" s="1748"/>
      <c r="CBV1" s="1748"/>
      <c r="CBW1" s="1748"/>
      <c r="CBX1" s="1748"/>
      <c r="CBY1" s="1748"/>
      <c r="CBZ1" s="1748"/>
      <c r="CCA1" s="1748"/>
      <c r="CCB1" s="1748"/>
      <c r="CCC1" s="1748"/>
      <c r="CCD1" s="1748"/>
      <c r="CCE1" s="1748"/>
      <c r="CCF1" s="1748"/>
      <c r="CCG1" s="1748"/>
      <c r="CCH1" s="1748"/>
      <c r="CCI1" s="1748"/>
      <c r="CCJ1" s="1748"/>
      <c r="CCK1" s="1748"/>
      <c r="CCL1" s="1748"/>
      <c r="CCM1" s="1748"/>
      <c r="CCN1" s="1748"/>
      <c r="CCO1" s="1748"/>
      <c r="CCP1" s="1748"/>
      <c r="CCQ1" s="1748"/>
      <c r="CCR1" s="1748"/>
      <c r="CCS1" s="1748"/>
      <c r="CCT1" s="1748"/>
      <c r="CCU1" s="1748"/>
      <c r="CCV1" s="1748"/>
      <c r="CCW1" s="1748"/>
      <c r="CCX1" s="1748"/>
      <c r="CCY1" s="1748"/>
      <c r="CCZ1" s="1748"/>
      <c r="CDA1" s="1748"/>
      <c r="CDB1" s="1748"/>
      <c r="CDC1" s="1748"/>
      <c r="CDD1" s="1748"/>
      <c r="CDE1" s="1748"/>
      <c r="CDF1" s="1748"/>
      <c r="CDG1" s="1748"/>
      <c r="CDH1" s="1748"/>
      <c r="CDI1" s="1748"/>
      <c r="CDJ1" s="1748"/>
      <c r="CDK1" s="1748"/>
      <c r="CDL1" s="1748"/>
      <c r="CDM1" s="1748"/>
      <c r="CDN1" s="1748"/>
      <c r="CDO1" s="1748"/>
      <c r="CDP1" s="1748"/>
      <c r="CDQ1" s="1748"/>
      <c r="CDR1" s="1748"/>
      <c r="CDS1" s="1748"/>
      <c r="CDT1" s="1748"/>
      <c r="CDU1" s="1748"/>
      <c r="CDV1" s="1748"/>
      <c r="CDW1" s="1748"/>
      <c r="CDX1" s="1748"/>
      <c r="CDY1" s="1748"/>
      <c r="CDZ1" s="1748"/>
      <c r="CEA1" s="1748"/>
      <c r="CEB1" s="1748"/>
      <c r="CEC1" s="1748"/>
      <c r="CED1" s="1748"/>
      <c r="CEE1" s="1748"/>
      <c r="CEF1" s="1748"/>
      <c r="CEG1" s="1748"/>
      <c r="CEH1" s="1748"/>
      <c r="CEI1" s="1748"/>
      <c r="CEJ1" s="1748"/>
      <c r="CEK1" s="1748"/>
      <c r="CEL1" s="1748"/>
      <c r="CEM1" s="1748"/>
      <c r="CEN1" s="1748"/>
      <c r="CEO1" s="1748"/>
      <c r="CEP1" s="1748"/>
      <c r="CEQ1" s="1748"/>
      <c r="CER1" s="1748"/>
      <c r="CES1" s="1748"/>
      <c r="CET1" s="1748"/>
      <c r="CEU1" s="1748"/>
      <c r="CEV1" s="1748"/>
      <c r="CEW1" s="1748"/>
      <c r="CEX1" s="1748"/>
      <c r="CEY1" s="1748"/>
      <c r="CEZ1" s="1748"/>
      <c r="CFA1" s="1748"/>
      <c r="CFB1" s="1748"/>
      <c r="CFC1" s="1748"/>
      <c r="CFD1" s="1748"/>
      <c r="CFE1" s="1748"/>
      <c r="CFF1" s="1748"/>
      <c r="CFG1" s="1748"/>
      <c r="CFH1" s="1748"/>
      <c r="CFI1" s="1748"/>
      <c r="CFJ1" s="1748"/>
      <c r="CFK1" s="1748"/>
      <c r="CFL1" s="1748"/>
      <c r="CFM1" s="1748"/>
      <c r="CFN1" s="1748"/>
      <c r="CFO1" s="1748"/>
      <c r="CFP1" s="1748"/>
      <c r="CFQ1" s="1748"/>
      <c r="CFR1" s="1748"/>
      <c r="CFS1" s="1748"/>
      <c r="CFT1" s="1748"/>
      <c r="CFU1" s="1748"/>
      <c r="CFV1" s="1748"/>
      <c r="CFW1" s="1748"/>
      <c r="CFX1" s="1748"/>
      <c r="CFY1" s="1748"/>
      <c r="CFZ1" s="1748"/>
      <c r="CGA1" s="1748"/>
      <c r="CGB1" s="1748"/>
      <c r="CGC1" s="1748"/>
      <c r="CGD1" s="1748"/>
      <c r="CGE1" s="1748"/>
      <c r="CGF1" s="1748"/>
      <c r="CGG1" s="1748"/>
      <c r="CGH1" s="1748"/>
      <c r="CGI1" s="1748"/>
      <c r="CGJ1" s="1748"/>
      <c r="CGK1" s="1748"/>
      <c r="CGL1" s="1748"/>
      <c r="CGM1" s="1748"/>
      <c r="CGN1" s="1748"/>
      <c r="CGO1" s="1748"/>
      <c r="CGP1" s="1748"/>
      <c r="CGQ1" s="1748"/>
      <c r="CGR1" s="1748"/>
      <c r="CGS1" s="1748"/>
      <c r="CGT1" s="1748"/>
      <c r="CGU1" s="1748"/>
      <c r="CGV1" s="1748"/>
      <c r="CGW1" s="1748"/>
      <c r="CGX1" s="1748"/>
      <c r="CGY1" s="1748"/>
      <c r="CGZ1" s="1748"/>
      <c r="CHA1" s="1748"/>
      <c r="CHB1" s="1748"/>
      <c r="CHC1" s="1748"/>
      <c r="CHD1" s="1748"/>
      <c r="CHE1" s="1748"/>
      <c r="CHF1" s="1748"/>
      <c r="CHG1" s="1748"/>
      <c r="CHH1" s="1748"/>
      <c r="CHI1" s="1748"/>
      <c r="CHJ1" s="1748"/>
      <c r="CHK1" s="1748"/>
      <c r="CHL1" s="1748"/>
      <c r="CHM1" s="1748"/>
      <c r="CHN1" s="1748"/>
      <c r="CHO1" s="1748"/>
      <c r="CHP1" s="1748"/>
      <c r="CHQ1" s="1748"/>
      <c r="CHR1" s="1748"/>
      <c r="CHS1" s="1748"/>
      <c r="CHT1" s="1748"/>
      <c r="CHU1" s="1748"/>
      <c r="CHV1" s="1748"/>
      <c r="CHW1" s="1748"/>
      <c r="CHX1" s="1748"/>
      <c r="CHY1" s="1748"/>
      <c r="CHZ1" s="1748"/>
      <c r="CIA1" s="1748"/>
      <c r="CIB1" s="1748"/>
      <c r="CIC1" s="1748"/>
      <c r="CID1" s="1748"/>
      <c r="CIE1" s="1748"/>
      <c r="CIF1" s="1748"/>
      <c r="CIG1" s="1748"/>
      <c r="CIH1" s="1748"/>
      <c r="CII1" s="1748"/>
      <c r="CIJ1" s="1748"/>
      <c r="CIK1" s="1748"/>
      <c r="CIL1" s="1748"/>
      <c r="CIM1" s="1748"/>
      <c r="CIN1" s="1749"/>
      <c r="CIO1" s="1758" t="s">
        <v>9</v>
      </c>
      <c r="CIP1" s="1757"/>
      <c r="CIQ1" s="1757"/>
      <c r="CIR1" s="1757"/>
      <c r="CIS1" s="1757"/>
      <c r="CIT1" s="1757"/>
      <c r="CIU1" s="1757"/>
      <c r="CIV1" s="1757"/>
      <c r="CIW1" s="1757"/>
      <c r="CIX1" s="1757"/>
      <c r="CIY1" s="1757"/>
      <c r="CIZ1" s="1757"/>
      <c r="CJA1" s="1757"/>
      <c r="CJB1" s="1757"/>
      <c r="CJC1" s="1757"/>
      <c r="CJD1" s="1757"/>
      <c r="CJE1" s="1757"/>
      <c r="CJF1" s="1757"/>
      <c r="CJG1" s="1757"/>
      <c r="CJH1" s="1757"/>
      <c r="CJI1" s="1757"/>
      <c r="CJJ1" s="1757"/>
      <c r="CJK1" s="1757"/>
      <c r="CJL1" s="1757"/>
      <c r="CJM1" s="1757"/>
      <c r="CJN1" s="1757"/>
      <c r="CJO1" s="1757"/>
      <c r="CJP1" s="1757"/>
      <c r="CJQ1" s="1757"/>
      <c r="CJR1" s="1757"/>
      <c r="CJS1" s="1757"/>
      <c r="CJT1" s="1757"/>
      <c r="CJU1" s="1757"/>
      <c r="CJV1" s="1757"/>
      <c r="CJW1" s="1757"/>
      <c r="CJX1" s="1757"/>
      <c r="CJY1" s="1757"/>
      <c r="CJZ1" s="1757"/>
      <c r="CKA1" s="1757"/>
      <c r="CKB1" s="1757"/>
      <c r="CKC1" s="1757"/>
      <c r="CKD1" s="1757"/>
      <c r="CKE1" s="1757"/>
      <c r="CKF1" s="1757"/>
      <c r="CKG1" s="1757"/>
      <c r="CKH1" s="1757"/>
      <c r="CKI1" s="1757"/>
      <c r="CKJ1" s="1757"/>
      <c r="CKK1" s="1757"/>
      <c r="CKL1" s="1757"/>
      <c r="CKM1" s="1757"/>
      <c r="CKN1" s="1757"/>
      <c r="CKO1" s="1757"/>
      <c r="CKP1" s="1757"/>
      <c r="CKQ1" s="1757"/>
      <c r="CKR1" s="1757"/>
      <c r="CKS1" s="1757"/>
      <c r="CKT1" s="1757"/>
      <c r="CKU1" s="1757"/>
      <c r="CKV1" s="1757"/>
      <c r="CKW1" s="1757"/>
      <c r="CKX1" s="1757"/>
      <c r="CKY1" s="1757"/>
      <c r="CKZ1" s="1757"/>
      <c r="CLA1" s="1757"/>
      <c r="CLB1" s="1757"/>
      <c r="CLC1" s="1757"/>
      <c r="CLD1" s="1757"/>
      <c r="CLE1" s="1757"/>
      <c r="CLF1" s="1757"/>
      <c r="CLG1" s="1757"/>
      <c r="CLH1" s="1757"/>
      <c r="CLI1" s="1757"/>
      <c r="CLJ1" s="1757"/>
      <c r="CLK1" s="1757"/>
      <c r="CLL1" s="1757"/>
      <c r="CLM1" s="1757"/>
      <c r="CLN1" s="1757"/>
      <c r="CLO1" s="1757"/>
      <c r="CLP1" s="1757"/>
      <c r="CLQ1" s="1757"/>
      <c r="CLR1" s="1757"/>
      <c r="CLS1" s="1757"/>
      <c r="CLT1" s="1757"/>
      <c r="CLU1" s="1757"/>
      <c r="CLV1" s="1757"/>
      <c r="CLW1" s="1757"/>
      <c r="CLX1" s="1757"/>
      <c r="CLY1" s="1757"/>
      <c r="CLZ1" s="1757"/>
      <c r="CMA1" s="1757"/>
      <c r="CMB1" s="1757"/>
      <c r="CMC1" s="1757"/>
      <c r="CMD1" s="1757"/>
      <c r="CME1" s="1757"/>
      <c r="CMF1" s="1757"/>
      <c r="CMG1" s="1757"/>
      <c r="CMH1" s="1757"/>
      <c r="CMI1" s="1757"/>
      <c r="CMJ1" s="1757"/>
      <c r="CMK1" s="1757"/>
      <c r="CML1" s="1757"/>
      <c r="CMM1" s="1757"/>
      <c r="CMN1" s="1757"/>
      <c r="CMO1" s="1757"/>
      <c r="CMP1" s="1757"/>
      <c r="CMQ1" s="1757"/>
      <c r="CMR1" s="1757"/>
      <c r="CMS1" s="1757"/>
      <c r="CMT1" s="1757"/>
      <c r="CMU1" s="1757"/>
      <c r="CMV1" s="1757"/>
      <c r="CMW1" s="1757"/>
      <c r="CMX1" s="1757"/>
      <c r="CMY1" s="1757"/>
      <c r="CMZ1" s="1757"/>
      <c r="CNA1" s="1757"/>
      <c r="CNB1" s="1757"/>
      <c r="CNC1" s="1757"/>
      <c r="CND1" s="1757"/>
      <c r="CNE1" s="1757"/>
      <c r="CNF1" s="1757"/>
      <c r="CNG1" s="1757"/>
      <c r="CNH1" s="1757"/>
      <c r="CNI1" s="1757"/>
      <c r="CNJ1" s="1757"/>
      <c r="CNK1" s="1757"/>
      <c r="CNL1" s="1757"/>
      <c r="CNM1" s="1757"/>
      <c r="CNN1" s="1757"/>
      <c r="CNO1" s="1757"/>
      <c r="CNP1" s="1757"/>
      <c r="CNQ1" s="1757"/>
      <c r="CNR1" s="1757"/>
      <c r="CNS1" s="1757"/>
      <c r="CNT1" s="1757"/>
      <c r="CNU1" s="1757"/>
      <c r="CNV1" s="1757"/>
      <c r="CNW1" s="1757"/>
      <c r="CNX1" s="1757"/>
      <c r="CNY1" s="1757"/>
      <c r="CNZ1" s="1757"/>
      <c r="COA1" s="1757"/>
      <c r="COB1" s="1757"/>
      <c r="COC1" s="1757"/>
      <c r="COD1" s="1757"/>
      <c r="COE1" s="1757"/>
      <c r="COF1" s="1757"/>
      <c r="COG1" s="1757"/>
      <c r="COH1" s="1757"/>
      <c r="COI1" s="1757"/>
      <c r="COJ1" s="1757"/>
      <c r="COK1" s="1757"/>
      <c r="COL1" s="1757"/>
      <c r="COM1" s="1757"/>
      <c r="CON1" s="1757"/>
      <c r="COO1" s="1757"/>
      <c r="COP1" s="1757"/>
      <c r="COQ1" s="1757"/>
      <c r="COR1" s="1757"/>
      <c r="COS1" s="1757"/>
      <c r="COT1" s="1757"/>
      <c r="COU1" s="1757"/>
      <c r="COV1" s="1757"/>
      <c r="COW1" s="1757"/>
      <c r="COX1" s="1757"/>
      <c r="COY1" s="1757"/>
      <c r="COZ1" s="1757"/>
      <c r="CPA1" s="1757"/>
      <c r="CPB1" s="1757"/>
      <c r="CPC1" s="1757"/>
      <c r="CPD1" s="1757"/>
      <c r="CPE1" s="1757"/>
      <c r="CPF1" s="1757"/>
      <c r="CPG1" s="1757"/>
      <c r="CPH1" s="1757"/>
      <c r="CPI1" s="1757"/>
      <c r="CPJ1" s="1757"/>
      <c r="CPK1" s="1757"/>
      <c r="CPL1" s="1757"/>
      <c r="CPM1" s="1757"/>
      <c r="CPN1" s="1757"/>
      <c r="CPO1" s="1757"/>
      <c r="CPP1" s="1757"/>
      <c r="CPQ1" s="1757"/>
      <c r="CPR1" s="1757"/>
      <c r="CPS1" s="1757"/>
      <c r="CPT1" s="1757"/>
      <c r="CPU1" s="1757"/>
      <c r="CPV1" s="1757"/>
      <c r="CPW1" s="1757"/>
      <c r="CPX1" s="1757"/>
      <c r="CPY1" s="1757"/>
      <c r="CPZ1" s="1757"/>
      <c r="CQA1" s="1757"/>
      <c r="CQB1" s="1757"/>
      <c r="CQC1" s="1757"/>
      <c r="CQD1" s="1757"/>
      <c r="CQE1" s="1757" t="s">
        <v>10</v>
      </c>
      <c r="CQF1" s="1757"/>
      <c r="CQG1" s="1757"/>
      <c r="CQH1" s="1757"/>
      <c r="CQI1" s="1757"/>
      <c r="CQJ1" s="1757"/>
      <c r="CQK1" s="1757"/>
      <c r="CQL1" s="1757"/>
      <c r="CQM1" s="1757"/>
      <c r="CQN1" s="1757"/>
      <c r="CQO1" s="1757"/>
      <c r="CQP1" s="1757"/>
      <c r="CQQ1" s="1757"/>
      <c r="CQR1" s="1757"/>
      <c r="CQS1" s="1757"/>
      <c r="CQT1" s="1757"/>
      <c r="CQU1" s="1757"/>
      <c r="CQV1" s="1757"/>
      <c r="CQW1" s="1757"/>
      <c r="CQX1" s="1757"/>
      <c r="CQY1" s="1757"/>
      <c r="CQZ1" s="1757"/>
      <c r="CRA1" s="1757"/>
      <c r="CRB1" s="1757"/>
      <c r="CRC1" s="1757"/>
      <c r="CRD1" s="1757"/>
      <c r="CRE1" s="1757"/>
      <c r="CRF1" s="1757"/>
      <c r="CRG1" s="1757"/>
      <c r="CRH1" s="1757"/>
      <c r="CRI1" s="1757"/>
      <c r="CRJ1" s="1757"/>
      <c r="CRK1" s="1757"/>
      <c r="CRL1" s="1757"/>
      <c r="CRM1" s="1757"/>
      <c r="CRN1" s="1757"/>
      <c r="CRO1" s="1757"/>
      <c r="CRP1" s="1757"/>
      <c r="CRQ1" s="1757"/>
      <c r="CRR1" s="1757"/>
      <c r="CRS1" s="1757"/>
      <c r="CRT1" s="1757"/>
      <c r="CRU1" s="1757"/>
      <c r="CRV1" s="1757"/>
      <c r="CRW1" s="1757"/>
      <c r="CRX1" s="1757"/>
      <c r="CRY1" s="1757"/>
      <c r="CRZ1" s="1757"/>
      <c r="CSA1" s="1757"/>
      <c r="CSB1" s="1757"/>
      <c r="CSC1" s="1757"/>
      <c r="CSD1" s="1757"/>
      <c r="CSE1" s="1757"/>
      <c r="CSF1" s="1757"/>
      <c r="CSG1" s="1757"/>
      <c r="CSH1" s="1757"/>
      <c r="CSI1" s="1757"/>
      <c r="CSJ1" s="1757"/>
      <c r="CSK1" s="1757"/>
      <c r="CSL1" s="1757"/>
      <c r="CSM1" s="1757"/>
      <c r="CSN1" s="1757"/>
      <c r="CSO1" s="1757"/>
      <c r="CSP1" s="1757"/>
      <c r="CSQ1" s="1757"/>
      <c r="CSR1" s="1757"/>
      <c r="CSS1" s="1757"/>
      <c r="CST1" s="1757"/>
      <c r="CSU1" s="1757"/>
      <c r="CSV1" s="1757"/>
      <c r="CSW1" s="1757"/>
      <c r="CSX1" s="1757"/>
      <c r="CSY1" s="1757"/>
      <c r="CSZ1" s="1757"/>
      <c r="CTA1" s="1757"/>
      <c r="CTB1" s="1757"/>
      <c r="CTC1" s="1757"/>
      <c r="CTD1" s="1757"/>
      <c r="CTE1" s="1757"/>
      <c r="CTF1" s="1757"/>
      <c r="CTG1" s="1757"/>
      <c r="CTH1" s="1757"/>
      <c r="CTI1" s="1757"/>
      <c r="CTJ1" s="1757"/>
      <c r="CTK1" s="1757"/>
      <c r="CTL1" s="1757"/>
      <c r="CTM1" s="1757"/>
      <c r="CTN1" s="1757"/>
      <c r="CTO1" s="1757"/>
      <c r="CTP1" s="1757"/>
      <c r="CTQ1" s="1757"/>
      <c r="CTR1" s="1757"/>
      <c r="CTS1" s="1757"/>
      <c r="CTT1" s="1757"/>
      <c r="CTU1" s="1757"/>
      <c r="CTV1" s="1757"/>
      <c r="CTW1" s="1757"/>
      <c r="CTX1" s="1757"/>
      <c r="CTY1" s="1757"/>
      <c r="CTZ1" s="1757"/>
      <c r="CUA1" s="1757"/>
      <c r="CUB1" s="1757"/>
      <c r="CUC1" s="1757"/>
      <c r="CUD1" s="1757"/>
      <c r="CUE1" s="1757"/>
      <c r="CUF1" s="1757"/>
      <c r="CUG1" s="1757"/>
      <c r="CUH1" s="1757"/>
      <c r="CUI1" s="1757"/>
      <c r="CUJ1" s="1757"/>
      <c r="CUK1" s="1757"/>
      <c r="CUL1" s="1757"/>
      <c r="CUM1" s="1757"/>
      <c r="CUN1" s="1757"/>
      <c r="CUO1" s="1757"/>
      <c r="CUP1" s="1757"/>
      <c r="CUQ1" s="1757"/>
      <c r="CUR1" s="1757"/>
      <c r="CUS1" s="1757"/>
      <c r="CUT1" s="1757"/>
      <c r="CUU1" s="1757"/>
      <c r="CUV1" s="1757"/>
      <c r="CUW1" s="1757"/>
      <c r="CUX1" s="1757"/>
      <c r="CUY1" s="1757"/>
      <c r="CUZ1" s="1757"/>
      <c r="CVA1" s="1757"/>
      <c r="CVB1" s="1757"/>
      <c r="CVC1" s="1757"/>
      <c r="CVD1" s="1757"/>
      <c r="CVE1" s="1757"/>
      <c r="CVF1" s="1757"/>
      <c r="CVG1" s="1757"/>
      <c r="CVH1" s="1757"/>
      <c r="CVI1" s="1757"/>
      <c r="CVJ1" s="1757"/>
      <c r="CVK1" s="1757"/>
      <c r="CVL1" s="1757"/>
      <c r="CVM1" s="1757"/>
      <c r="CVN1" s="1757"/>
      <c r="CVO1" s="1757"/>
      <c r="CVP1" s="1757"/>
      <c r="CVQ1" s="1757"/>
      <c r="CVR1" s="1757"/>
      <c r="CVS1" s="1757"/>
      <c r="CVT1" s="1757"/>
      <c r="CVU1" s="1757"/>
      <c r="CVV1" s="1757"/>
      <c r="CVW1" s="1757"/>
      <c r="CVX1" s="1757"/>
      <c r="CVY1" s="1757"/>
      <c r="CVZ1" s="1757"/>
      <c r="CWA1" s="1757"/>
      <c r="CWB1" s="1757"/>
      <c r="CWC1" s="1757"/>
      <c r="CWD1" s="1757"/>
      <c r="CWE1" s="1757"/>
      <c r="CWF1" s="1757"/>
      <c r="CWG1" s="1757"/>
      <c r="CWH1" s="1757"/>
      <c r="CWI1" s="1757"/>
      <c r="CWJ1" s="1757"/>
      <c r="CWK1" s="1757"/>
      <c r="CWL1" s="1757"/>
      <c r="CWM1" s="1757"/>
      <c r="CWN1" s="1757"/>
      <c r="CWO1" s="1757"/>
      <c r="CWP1" s="1757"/>
      <c r="CWQ1" s="1757"/>
      <c r="CWR1" s="1757"/>
      <c r="CWS1" s="1757"/>
      <c r="CWT1" s="1757"/>
      <c r="CWU1" s="1757"/>
      <c r="CWV1" s="1757"/>
      <c r="CWW1" s="1757"/>
      <c r="CWX1" s="1757"/>
      <c r="CWY1" s="1757"/>
      <c r="CWZ1" s="1757"/>
      <c r="CXA1" s="1757"/>
      <c r="CXB1" s="1757"/>
      <c r="CXC1" s="1757"/>
      <c r="CXD1" s="1757"/>
      <c r="CXE1" s="1757"/>
      <c r="CXF1" s="1757"/>
      <c r="CXG1" s="1757"/>
      <c r="CXH1" s="1757"/>
      <c r="CXI1" s="1757"/>
      <c r="CXJ1" s="1757"/>
      <c r="CXK1" s="1757"/>
      <c r="CXL1" s="1757"/>
      <c r="CXM1" s="1757"/>
      <c r="CXN1" s="1757"/>
      <c r="CXO1" s="1757"/>
      <c r="CXP1" s="1757"/>
      <c r="CXQ1" s="1757"/>
      <c r="CXR1" s="1757"/>
      <c r="CXS1" s="1757"/>
      <c r="CXT1" s="1757"/>
      <c r="CXU1" s="1757"/>
      <c r="CXV1" s="1757"/>
      <c r="CXW1" s="1757"/>
      <c r="CXX1" s="1757"/>
      <c r="CXY1" s="1757"/>
      <c r="CXZ1" s="1757"/>
      <c r="CYA1" s="1757"/>
      <c r="CYB1" s="1757"/>
      <c r="CYC1" s="1757"/>
      <c r="CYD1" s="1757"/>
      <c r="CYE1" s="1757"/>
      <c r="CYF1" s="1757"/>
      <c r="CYG1" s="1757"/>
      <c r="CYH1" s="1757"/>
      <c r="CYI1" s="1757"/>
      <c r="CYJ1" s="1757"/>
      <c r="CYK1" s="1757"/>
      <c r="CYL1" s="1757"/>
      <c r="CYM1" s="1757"/>
      <c r="CYN1" s="1757"/>
      <c r="CYO1" s="1757"/>
      <c r="CYP1" s="1757"/>
      <c r="CYQ1" s="1757"/>
      <c r="CYR1" s="1757"/>
      <c r="CYS1" s="1757"/>
      <c r="CYT1" s="1757"/>
      <c r="CYU1" s="1757"/>
      <c r="CYV1" s="1757"/>
      <c r="CYW1" s="1757"/>
      <c r="CYX1" s="1757"/>
      <c r="CYY1" s="1757"/>
      <c r="CYZ1" s="1757"/>
      <c r="CZA1" s="1757"/>
      <c r="CZB1" s="1757"/>
      <c r="CZC1" s="1757"/>
      <c r="CZD1" s="1757"/>
      <c r="CZE1" s="1757"/>
      <c r="CZF1" s="1757"/>
      <c r="CZG1" s="1757"/>
      <c r="CZH1" s="1757"/>
      <c r="CZI1" s="1757"/>
      <c r="CZJ1" s="1757"/>
      <c r="CZK1" s="1757"/>
      <c r="CZL1" s="1757"/>
      <c r="CZM1" s="1757"/>
      <c r="CZN1" s="1757"/>
      <c r="CZO1" s="1757"/>
      <c r="CZP1" s="1757"/>
      <c r="CZQ1" s="1757"/>
      <c r="CZR1" s="1757"/>
      <c r="CZS1" s="1757"/>
      <c r="CZT1" s="1757"/>
      <c r="CZU1" s="1757"/>
      <c r="CZV1" s="1757"/>
      <c r="CZW1" s="1757"/>
      <c r="CZX1" s="1757"/>
      <c r="CZY1" s="1757"/>
      <c r="CZZ1" s="1757"/>
      <c r="DAA1" s="1757"/>
      <c r="DAB1" s="1757"/>
      <c r="DAC1" s="1757"/>
      <c r="DAD1" s="1757"/>
      <c r="DAE1" s="1757"/>
      <c r="DAF1" s="1757"/>
      <c r="DAG1" s="1757"/>
      <c r="DAH1" s="1757"/>
      <c r="DAI1" s="1757"/>
      <c r="DAJ1" s="1757"/>
      <c r="DAK1" s="1757"/>
      <c r="DAL1" s="1757"/>
      <c r="DAM1" s="1757"/>
      <c r="DAN1" s="1757"/>
      <c r="DAO1" s="1757"/>
      <c r="DAP1" s="1757"/>
      <c r="DAQ1" s="1757"/>
      <c r="DAR1" s="1757"/>
      <c r="DAS1" s="1757"/>
      <c r="DAT1" s="1757"/>
      <c r="DAU1" s="1757"/>
      <c r="DAV1" s="1757"/>
      <c r="DAW1" s="1757"/>
      <c r="DAX1" s="1757"/>
      <c r="DAY1" s="1757"/>
      <c r="DAZ1" s="1757"/>
      <c r="DBA1" s="1757"/>
      <c r="DBB1" s="1757"/>
      <c r="DBC1" s="1757"/>
      <c r="DBD1" s="1757"/>
      <c r="DBE1" s="1757"/>
      <c r="DBF1" s="1757"/>
      <c r="DBG1" s="1757"/>
      <c r="DBH1" s="1757"/>
      <c r="DBI1" s="1757"/>
      <c r="DBJ1" s="1757"/>
      <c r="DBK1" s="1757"/>
      <c r="DBL1" s="1757"/>
      <c r="DBM1" s="1757"/>
      <c r="DBN1" s="1757"/>
      <c r="DBO1" s="1757"/>
      <c r="DBP1" s="1757"/>
      <c r="DBQ1" s="1757"/>
      <c r="DBR1" s="1757"/>
      <c r="DBS1" s="1757"/>
      <c r="DBT1" s="1757"/>
      <c r="DBU1" s="1757"/>
      <c r="DBV1" s="1757"/>
      <c r="DBW1" s="1757"/>
      <c r="DBX1" s="1757"/>
      <c r="DBY1" s="1757"/>
      <c r="DBZ1" s="1757"/>
      <c r="DCA1" s="1757"/>
      <c r="DCB1" s="1757"/>
      <c r="DCC1" s="1757"/>
      <c r="DCD1" s="1757"/>
      <c r="DCE1" s="1757"/>
      <c r="DCF1" s="1757"/>
      <c r="DCG1" s="1757"/>
      <c r="DCH1" s="1757"/>
      <c r="DCI1" s="1757"/>
      <c r="DCJ1" s="1757"/>
      <c r="DCK1" s="1757"/>
      <c r="DCL1" s="1757"/>
      <c r="DCM1" s="1757"/>
      <c r="DCN1" s="1757"/>
      <c r="DCO1" s="1757"/>
      <c r="DCP1" s="1757"/>
      <c r="DCQ1" s="1757"/>
      <c r="DCR1" s="115"/>
      <c r="DCS1" s="864" t="s">
        <v>11</v>
      </c>
      <c r="DCT1" s="864"/>
      <c r="DCU1" s="864"/>
      <c r="DCV1" s="864"/>
      <c r="DCW1" s="864"/>
      <c r="DCX1" s="864"/>
      <c r="DCY1" s="864"/>
      <c r="DCZ1" s="864"/>
      <c r="DDA1" s="864"/>
      <c r="DDB1" s="864"/>
      <c r="DDC1" s="864"/>
      <c r="DDD1" s="864"/>
      <c r="DDE1" s="864"/>
      <c r="DDF1" s="864"/>
      <c r="DDG1" s="864"/>
      <c r="DDH1" s="864"/>
      <c r="DDI1" s="864"/>
      <c r="DDJ1" s="864"/>
      <c r="DDK1" s="864"/>
      <c r="DDL1" s="864"/>
      <c r="DDM1" s="864"/>
      <c r="DDN1" s="864"/>
      <c r="DDO1" s="864"/>
      <c r="DDP1" s="864"/>
      <c r="DDQ1" s="864"/>
      <c r="DDR1" s="864"/>
      <c r="DDS1" s="864"/>
      <c r="DDT1" s="864"/>
      <c r="DDU1" s="864"/>
      <c r="DDV1" s="864"/>
      <c r="DDW1" s="864"/>
      <c r="DDX1" s="864"/>
      <c r="DDY1" s="864"/>
      <c r="DDZ1" s="864"/>
      <c r="DEA1" s="864"/>
      <c r="DEB1" s="864"/>
      <c r="DEC1" s="864"/>
      <c r="DED1" s="864"/>
      <c r="DEE1" s="864"/>
      <c r="DEF1" s="864"/>
      <c r="DEG1" s="864"/>
      <c r="DEH1" s="864"/>
      <c r="DEI1" s="864"/>
      <c r="DEJ1" s="864"/>
      <c r="DEK1" s="864"/>
      <c r="DEL1" s="864"/>
      <c r="DEM1" s="864"/>
      <c r="DEN1" s="864"/>
      <c r="DEO1" s="864"/>
      <c r="DEP1" s="864"/>
      <c r="DEQ1" s="864"/>
      <c r="DER1" s="864"/>
      <c r="DES1" s="864"/>
      <c r="DET1" s="864"/>
      <c r="DEU1" s="864"/>
      <c r="DEV1" s="864"/>
      <c r="DEW1" s="864"/>
      <c r="DEX1" s="864"/>
      <c r="DEY1" s="864"/>
      <c r="DEZ1" s="864"/>
      <c r="DFA1" s="864"/>
      <c r="DFB1" s="864"/>
      <c r="DFC1" s="864"/>
      <c r="DFD1" s="864"/>
      <c r="DFE1" s="864"/>
      <c r="DFF1" s="864"/>
      <c r="DFG1" s="864"/>
      <c r="DFH1" s="864"/>
      <c r="DFI1" s="864"/>
      <c r="DFJ1" s="864"/>
      <c r="DFK1" s="864"/>
      <c r="DFL1" s="864"/>
      <c r="DFM1" s="864"/>
      <c r="DFN1" s="864"/>
      <c r="DFO1" s="864"/>
      <c r="DFP1" s="864"/>
      <c r="DFQ1" s="864"/>
      <c r="DFR1" s="864"/>
      <c r="DFS1" s="864"/>
      <c r="DFT1" s="864"/>
      <c r="DFU1" s="864"/>
      <c r="DFV1" s="864"/>
      <c r="DFW1" s="864"/>
      <c r="DFX1" s="864"/>
      <c r="DFY1" s="864"/>
      <c r="DFZ1" s="864"/>
      <c r="DGA1" s="864"/>
      <c r="DGB1" s="864"/>
      <c r="DGC1" s="864"/>
      <c r="DGD1" s="864"/>
      <c r="DGE1" s="864"/>
      <c r="DGF1" s="864"/>
      <c r="DGG1" s="864"/>
      <c r="DGH1" s="864"/>
      <c r="DGI1" s="864"/>
      <c r="DGJ1" s="864"/>
      <c r="DGK1" s="864"/>
      <c r="DGL1" s="864"/>
      <c r="DGM1" s="1747" t="s">
        <v>11</v>
      </c>
      <c r="DGN1" s="1748"/>
      <c r="DGO1" s="1748"/>
      <c r="DGP1" s="1748"/>
      <c r="DGQ1" s="1748"/>
      <c r="DGR1" s="1748"/>
      <c r="DGS1" s="1748"/>
      <c r="DGT1" s="1748"/>
      <c r="DGU1" s="1748"/>
      <c r="DGV1" s="1748"/>
      <c r="DGW1" s="1748"/>
      <c r="DGX1" s="1748"/>
      <c r="DGY1" s="1748"/>
      <c r="DGZ1" s="1748"/>
      <c r="DHA1" s="1748"/>
      <c r="DHB1" s="1748"/>
      <c r="DHC1" s="1748"/>
      <c r="DHD1" s="1748"/>
      <c r="DHE1" s="1748"/>
      <c r="DHF1" s="1748"/>
      <c r="DHG1" s="1748"/>
      <c r="DHH1" s="1748"/>
      <c r="DHI1" s="1748"/>
      <c r="DHJ1" s="1748"/>
      <c r="DHK1" s="1748"/>
      <c r="DHL1" s="1748"/>
      <c r="DHM1" s="1748"/>
      <c r="DHN1" s="1748"/>
      <c r="DHO1" s="1748"/>
      <c r="DHP1" s="1748"/>
      <c r="DHQ1" s="1748"/>
      <c r="DHR1" s="1748"/>
      <c r="DHS1" s="1748"/>
      <c r="DHT1" s="1748"/>
      <c r="DHU1" s="1748"/>
      <c r="DHV1" s="1748"/>
      <c r="DHW1" s="1748"/>
      <c r="DHX1" s="1748"/>
      <c r="DHY1" s="1748"/>
      <c r="DHZ1" s="1748"/>
      <c r="DIA1" s="1748"/>
      <c r="DIB1" s="1748"/>
      <c r="DIC1" s="1748"/>
      <c r="DID1" s="1748"/>
      <c r="DIE1" s="1748"/>
      <c r="DIF1" s="1748"/>
      <c r="DIG1" s="1748"/>
      <c r="DIH1" s="1748"/>
      <c r="DII1" s="1748"/>
      <c r="DIJ1" s="1748"/>
      <c r="DIK1" s="1748"/>
      <c r="DIL1" s="1748"/>
      <c r="DIM1" s="1748"/>
      <c r="DIN1" s="1748"/>
      <c r="DIO1" s="1748"/>
      <c r="DIP1" s="1748"/>
      <c r="DIQ1" s="1748"/>
      <c r="DIR1" s="1748"/>
      <c r="DIS1" s="1748"/>
      <c r="DIT1" s="1748"/>
      <c r="DIU1" s="1748"/>
      <c r="DIV1" s="1748"/>
      <c r="DIW1" s="1748"/>
      <c r="DIX1" s="1748"/>
      <c r="DIY1" s="1748"/>
      <c r="DIZ1" s="1748"/>
      <c r="DJA1" s="1748"/>
      <c r="DJB1" s="1748"/>
      <c r="DJC1" s="1748"/>
      <c r="DJD1" s="1748"/>
      <c r="DJE1" s="1748"/>
      <c r="DJF1" s="1748"/>
      <c r="DJG1" s="1748"/>
      <c r="DJH1" s="1748"/>
      <c r="DJI1" s="1748"/>
      <c r="DJJ1" s="1748"/>
      <c r="DJK1" s="1748"/>
      <c r="DJL1" s="1748"/>
      <c r="DJM1" s="1748"/>
      <c r="DJN1" s="1748"/>
      <c r="DJO1" s="1748"/>
      <c r="DJP1" s="1748"/>
      <c r="DJQ1" s="1748"/>
      <c r="DJR1" s="1748"/>
      <c r="DJS1" s="1748"/>
      <c r="DJT1" s="1748"/>
      <c r="DJU1" s="1748"/>
      <c r="DJV1" s="1748"/>
      <c r="DJW1" s="1748"/>
      <c r="DJX1" s="1748"/>
      <c r="DJY1" s="1748"/>
      <c r="DJZ1" s="1748"/>
      <c r="DKA1" s="1748"/>
      <c r="DKB1" s="1748"/>
      <c r="DKC1" s="1748"/>
      <c r="DKD1" s="1748"/>
      <c r="DKE1" s="1748"/>
      <c r="DKF1" s="1748"/>
      <c r="DKG1" s="1748"/>
      <c r="DKH1" s="1749"/>
      <c r="DKI1" s="864"/>
      <c r="DKJ1" s="864"/>
      <c r="DKK1" s="864"/>
      <c r="DKL1" s="864"/>
      <c r="DKM1" s="864"/>
      <c r="DKN1" s="864"/>
      <c r="DKO1" s="864"/>
      <c r="DKP1" s="864"/>
      <c r="DKQ1" s="864"/>
      <c r="DKR1" s="864"/>
      <c r="DKS1" s="864"/>
      <c r="DKT1" s="864"/>
      <c r="DKU1" s="864"/>
      <c r="DKV1" s="864"/>
      <c r="DKW1" s="864"/>
      <c r="DKX1" s="864"/>
      <c r="DKY1" s="864"/>
      <c r="DKZ1" s="864"/>
      <c r="DLA1" s="864"/>
      <c r="DLB1" s="864"/>
      <c r="DLC1" s="864"/>
      <c r="DLD1" s="864"/>
      <c r="DLE1" s="864"/>
      <c r="DLF1" s="864"/>
      <c r="DLG1" s="864"/>
      <c r="DLH1" s="864"/>
      <c r="DLI1" s="864"/>
      <c r="DLJ1" s="864"/>
      <c r="DLK1" s="864"/>
      <c r="DLL1" s="864"/>
      <c r="DLM1" s="864"/>
      <c r="DLN1" s="864"/>
      <c r="DLO1" s="864"/>
      <c r="DLP1" s="864"/>
      <c r="DLQ1" s="864"/>
      <c r="DLR1" s="864"/>
      <c r="DLS1" s="864"/>
      <c r="DLT1" s="864"/>
      <c r="DLU1" s="864"/>
      <c r="DLV1" s="864"/>
      <c r="DLW1" s="864"/>
      <c r="DLX1" s="864"/>
      <c r="DLY1" s="1757" t="s">
        <v>12</v>
      </c>
      <c r="DLZ1" s="1757"/>
      <c r="DMA1" s="1757"/>
      <c r="DMB1" s="1757"/>
      <c r="DMC1" s="1757"/>
      <c r="DMD1" s="1757"/>
      <c r="DME1" s="1757"/>
      <c r="DMF1" s="1757"/>
      <c r="DMG1" s="1757"/>
      <c r="DMH1" s="1757"/>
      <c r="DMI1" s="1757"/>
      <c r="DMJ1" s="1757"/>
      <c r="DMK1" s="1757"/>
      <c r="DML1" s="1757"/>
      <c r="DMM1" s="1757"/>
      <c r="DMN1" s="1757"/>
      <c r="DMO1" s="1757"/>
      <c r="DMP1" s="1757"/>
      <c r="DMQ1" s="1757"/>
      <c r="DMR1" s="1757"/>
      <c r="DMS1" s="1757"/>
      <c r="DMT1" s="1757"/>
      <c r="DMU1" s="1757"/>
      <c r="DMV1" s="1757"/>
      <c r="DMW1" s="1757"/>
      <c r="DMX1" s="1757"/>
      <c r="DMY1" s="1757"/>
      <c r="DMZ1" s="1757"/>
      <c r="DNA1" s="1757"/>
      <c r="DNB1" s="1757"/>
      <c r="DNC1" s="1757"/>
      <c r="DND1" s="1757"/>
      <c r="DNE1" s="1757"/>
      <c r="DNF1" s="1757"/>
      <c r="DNG1" s="1757"/>
      <c r="DNH1" s="1757"/>
      <c r="DNI1" s="1757"/>
      <c r="DNJ1" s="1757"/>
      <c r="DNK1" s="1757"/>
      <c r="DNL1" s="1757"/>
      <c r="DNM1" s="1757"/>
      <c r="DNN1" s="1757"/>
      <c r="DNO1" s="1759"/>
      <c r="DNP1" s="1747" t="s">
        <v>13</v>
      </c>
      <c r="DNQ1" s="1748"/>
      <c r="DNR1" s="1748"/>
      <c r="DNS1" s="1748"/>
      <c r="DNT1" s="1748"/>
      <c r="DNU1" s="1748"/>
      <c r="DNV1" s="1748"/>
      <c r="DNW1" s="1748"/>
      <c r="DNX1" s="1748"/>
      <c r="DNY1" s="1748"/>
      <c r="DNZ1" s="1748"/>
      <c r="DOA1" s="1748"/>
      <c r="DOB1" s="1748"/>
      <c r="DOC1" s="1748"/>
      <c r="DOD1" s="1748"/>
      <c r="DOE1" s="1748"/>
      <c r="DOF1" s="1748"/>
      <c r="DOG1" s="1748"/>
      <c r="DOH1" s="1748"/>
      <c r="DOI1" s="1748"/>
      <c r="DOJ1" s="1748"/>
      <c r="DOK1" s="1748"/>
      <c r="DOL1" s="1748"/>
      <c r="DOM1" s="1748"/>
      <c r="DON1" s="1748"/>
      <c r="DOO1" s="1748"/>
      <c r="DOP1" s="1748"/>
      <c r="DOQ1" s="1748"/>
      <c r="DOR1" s="1748"/>
      <c r="DOS1" s="1748"/>
      <c r="DOT1" s="1748"/>
      <c r="DOU1" s="1748"/>
      <c r="DOV1" s="1748"/>
      <c r="DOW1" s="1748"/>
      <c r="DOX1" s="1748"/>
      <c r="DOY1" s="1748"/>
      <c r="DOZ1" s="1748"/>
      <c r="DPA1" s="1748"/>
      <c r="DPB1" s="1748"/>
      <c r="DPC1" s="1748"/>
      <c r="DPD1" s="1748"/>
      <c r="DPE1" s="1748"/>
      <c r="DPF1" s="1748"/>
      <c r="DPG1" s="1748"/>
      <c r="DPH1" s="1748"/>
      <c r="DPI1" s="1748"/>
      <c r="DPJ1" s="1748"/>
      <c r="DPK1" s="1748"/>
      <c r="DPL1" s="1748"/>
      <c r="DPM1" s="1748"/>
      <c r="DPN1" s="1748"/>
      <c r="DPO1" s="1748"/>
      <c r="DPP1" s="1748"/>
      <c r="DPQ1" s="1748"/>
      <c r="DPR1" s="1748"/>
      <c r="DPS1" s="1748"/>
      <c r="DPT1" s="1748"/>
      <c r="DPU1" s="1748"/>
      <c r="DPV1" s="1748"/>
      <c r="DPW1" s="1748"/>
      <c r="DPX1" s="1748"/>
      <c r="DPY1" s="1748"/>
      <c r="DPZ1" s="1748"/>
      <c r="DQA1" s="1748"/>
      <c r="DQB1" s="1748"/>
      <c r="DQC1" s="1748"/>
      <c r="DQD1" s="1748"/>
      <c r="DQE1" s="1748"/>
      <c r="DQF1" s="1748"/>
      <c r="DQG1" s="1748"/>
      <c r="DQH1" s="1748"/>
      <c r="DQI1" s="1748"/>
      <c r="DQJ1" s="1748"/>
      <c r="DQK1" s="1748"/>
      <c r="DQL1" s="1748"/>
      <c r="DQM1" s="1748"/>
      <c r="DQN1" s="1748"/>
      <c r="DQO1" s="1748"/>
      <c r="DQP1" s="1748"/>
      <c r="DQQ1" s="1748"/>
      <c r="DQR1" s="1748"/>
      <c r="DQS1" s="1748"/>
      <c r="DQT1" s="1748"/>
      <c r="DQU1" s="1748"/>
      <c r="DQV1" s="1748"/>
      <c r="DQW1" s="1748"/>
      <c r="DQX1" s="1748"/>
      <c r="DQY1" s="1748"/>
      <c r="DQZ1" s="1748"/>
      <c r="DRA1" s="1748"/>
      <c r="DRB1" s="1748"/>
      <c r="DRC1" s="1748"/>
      <c r="DRD1" s="1748"/>
      <c r="DRE1" s="1748"/>
      <c r="DRF1" s="1748"/>
      <c r="DRG1" s="1749"/>
      <c r="DRH1" s="115"/>
    </row>
    <row r="2" spans="1:3306" ht="86.9" customHeight="1" thickBot="1" x14ac:dyDescent="0.4">
      <c r="A2" s="105" t="s">
        <v>28</v>
      </c>
      <c r="B2" s="105" t="s">
        <v>29</v>
      </c>
      <c r="C2" s="105" t="s">
        <v>30</v>
      </c>
      <c r="D2" s="105" t="s">
        <v>31</v>
      </c>
      <c r="E2" s="105" t="s">
        <v>32</v>
      </c>
      <c r="F2" s="78" t="s">
        <v>33</v>
      </c>
      <c r="G2" s="105" t="s">
        <v>34</v>
      </c>
      <c r="H2" s="105" t="s">
        <v>35</v>
      </c>
      <c r="I2" s="105" t="s">
        <v>36</v>
      </c>
      <c r="J2" s="105" t="s">
        <v>37</v>
      </c>
      <c r="K2" s="105" t="s">
        <v>38</v>
      </c>
      <c r="L2" s="105" t="s">
        <v>39</v>
      </c>
      <c r="M2" s="105" t="s">
        <v>40</v>
      </c>
      <c r="N2" s="105" t="s">
        <v>41</v>
      </c>
      <c r="O2" s="105" t="s">
        <v>42</v>
      </c>
      <c r="P2" s="105" t="s">
        <v>43</v>
      </c>
      <c r="Q2" s="105" t="s">
        <v>44</v>
      </c>
      <c r="R2" s="105" t="s">
        <v>45</v>
      </c>
      <c r="S2" s="105" t="s">
        <v>46</v>
      </c>
      <c r="T2" s="138" t="s">
        <v>47</v>
      </c>
      <c r="U2" s="16" t="s">
        <v>48</v>
      </c>
      <c r="V2" s="138" t="s">
        <v>49</v>
      </c>
      <c r="W2" s="138" t="s">
        <v>50</v>
      </c>
      <c r="X2" s="138" t="s">
        <v>51</v>
      </c>
      <c r="Y2" s="138" t="s">
        <v>52</v>
      </c>
      <c r="Z2" s="138" t="s">
        <v>53</v>
      </c>
      <c r="AA2" s="138" t="s">
        <v>54</v>
      </c>
      <c r="AB2" s="138" t="s">
        <v>55</v>
      </c>
      <c r="AC2" s="138" t="s">
        <v>56</v>
      </c>
      <c r="AD2" s="138" t="s">
        <v>57</v>
      </c>
      <c r="AE2" s="138" t="s">
        <v>58</v>
      </c>
      <c r="AF2" s="138" t="s">
        <v>59</v>
      </c>
      <c r="AG2" s="138" t="s">
        <v>60</v>
      </c>
      <c r="AH2" s="138" t="s">
        <v>61</v>
      </c>
      <c r="AI2" s="138" t="s">
        <v>62</v>
      </c>
      <c r="AJ2" s="138" t="s">
        <v>63</v>
      </c>
      <c r="AK2" s="138" t="s">
        <v>64</v>
      </c>
      <c r="AL2" s="138" t="s">
        <v>65</v>
      </c>
      <c r="AM2" s="138" t="s">
        <v>66</v>
      </c>
      <c r="AN2" s="138" t="s">
        <v>67</v>
      </c>
      <c r="AO2" s="138" t="s">
        <v>68</v>
      </c>
      <c r="AP2" s="138" t="s">
        <v>69</v>
      </c>
      <c r="AQ2" s="138" t="s">
        <v>70</v>
      </c>
      <c r="AR2" s="138" t="s">
        <v>71</v>
      </c>
      <c r="AS2" s="138" t="s">
        <v>72</v>
      </c>
      <c r="AT2" s="138" t="s">
        <v>73</v>
      </c>
      <c r="AU2" s="138" t="s">
        <v>74</v>
      </c>
      <c r="AV2" s="138" t="s">
        <v>75</v>
      </c>
      <c r="AW2" s="138" t="s">
        <v>76</v>
      </c>
      <c r="AX2" s="138" t="s">
        <v>77</v>
      </c>
      <c r="AY2" s="138" t="s">
        <v>78</v>
      </c>
      <c r="AZ2" s="138" t="s">
        <v>79</v>
      </c>
      <c r="BA2" s="138" t="s">
        <v>80</v>
      </c>
      <c r="BB2" s="138" t="s">
        <v>81</v>
      </c>
      <c r="BC2" s="138" t="s">
        <v>82</v>
      </c>
      <c r="BD2" s="138" t="s">
        <v>83</v>
      </c>
      <c r="BE2" s="138" t="s">
        <v>72</v>
      </c>
      <c r="BF2" s="105" t="s">
        <v>84</v>
      </c>
      <c r="BG2" s="138" t="s">
        <v>85</v>
      </c>
      <c r="BH2" s="138" t="s">
        <v>86</v>
      </c>
      <c r="BI2" s="138" t="s">
        <v>87</v>
      </c>
      <c r="BJ2" s="138" t="s">
        <v>88</v>
      </c>
      <c r="BK2" s="138" t="s">
        <v>89</v>
      </c>
      <c r="BL2" s="138" t="s">
        <v>90</v>
      </c>
      <c r="BM2" s="138" t="s">
        <v>91</v>
      </c>
      <c r="BN2" s="138" t="s">
        <v>92</v>
      </c>
      <c r="BO2" s="138" t="s">
        <v>93</v>
      </c>
      <c r="BP2" s="138" t="s">
        <v>94</v>
      </c>
      <c r="BQ2" s="138" t="s">
        <v>95</v>
      </c>
      <c r="BR2" s="138" t="s">
        <v>96</v>
      </c>
      <c r="BS2" s="138" t="s">
        <v>97</v>
      </c>
      <c r="BT2" s="138" t="s">
        <v>98</v>
      </c>
      <c r="BU2" s="138" t="s">
        <v>99</v>
      </c>
      <c r="BV2" s="138" t="s">
        <v>100</v>
      </c>
      <c r="BW2" s="138" t="s">
        <v>101</v>
      </c>
      <c r="BX2" s="138" t="s">
        <v>102</v>
      </c>
      <c r="BY2" s="138" t="s">
        <v>103</v>
      </c>
      <c r="BZ2" s="138" t="s">
        <v>104</v>
      </c>
      <c r="CA2" s="138" t="s">
        <v>105</v>
      </c>
      <c r="CB2" s="138" t="s">
        <v>106</v>
      </c>
      <c r="CC2" s="138" t="s">
        <v>107</v>
      </c>
      <c r="CD2" s="138" t="s">
        <v>108</v>
      </c>
      <c r="CE2" s="138" t="s">
        <v>109</v>
      </c>
      <c r="CF2" s="138" t="s">
        <v>47</v>
      </c>
      <c r="CG2" s="138" t="s">
        <v>110</v>
      </c>
      <c r="CH2" s="138" t="s">
        <v>111</v>
      </c>
      <c r="CI2" s="138" t="s">
        <v>112</v>
      </c>
      <c r="CJ2" s="138" t="s">
        <v>113</v>
      </c>
      <c r="CK2" s="138" t="s">
        <v>114</v>
      </c>
      <c r="CL2" s="138" t="s">
        <v>115</v>
      </c>
      <c r="CM2" s="138" t="s">
        <v>116</v>
      </c>
      <c r="CN2" s="138" t="s">
        <v>117</v>
      </c>
      <c r="CO2" s="138" t="s">
        <v>118</v>
      </c>
      <c r="CP2" s="138" t="s">
        <v>119</v>
      </c>
      <c r="CQ2" s="138" t="s">
        <v>120</v>
      </c>
      <c r="CR2" s="138" t="s">
        <v>121</v>
      </c>
      <c r="CS2" s="138" t="s">
        <v>122</v>
      </c>
      <c r="CT2" s="138" t="s">
        <v>123</v>
      </c>
      <c r="CU2" s="138" t="s">
        <v>124</v>
      </c>
      <c r="CV2" s="138" t="s">
        <v>125</v>
      </c>
      <c r="CW2" s="138" t="s">
        <v>126</v>
      </c>
      <c r="CX2" s="138" t="s">
        <v>127</v>
      </c>
      <c r="CY2" s="138" t="s">
        <v>128</v>
      </c>
      <c r="CZ2" s="138" t="s">
        <v>129</v>
      </c>
      <c r="DA2" s="138" t="s">
        <v>130</v>
      </c>
      <c r="DB2" s="138" t="s">
        <v>131</v>
      </c>
      <c r="DC2" s="138" t="s">
        <v>132</v>
      </c>
      <c r="DD2" s="138" t="s">
        <v>133</v>
      </c>
      <c r="DE2" s="138" t="s">
        <v>134</v>
      </c>
      <c r="DF2" s="138" t="s">
        <v>135</v>
      </c>
      <c r="DG2" s="138" t="s">
        <v>136</v>
      </c>
      <c r="DH2" s="138" t="s">
        <v>137</v>
      </c>
      <c r="DI2" s="138" t="s">
        <v>138</v>
      </c>
      <c r="DJ2" s="138" t="s">
        <v>139</v>
      </c>
      <c r="DK2" s="138" t="s">
        <v>140</v>
      </c>
      <c r="DL2" s="138" t="s">
        <v>141</v>
      </c>
      <c r="DM2" s="138" t="s">
        <v>142</v>
      </c>
      <c r="DN2" s="138" t="s">
        <v>47</v>
      </c>
      <c r="DO2" s="138" t="s">
        <v>143</v>
      </c>
      <c r="DP2" s="138" t="s">
        <v>144</v>
      </c>
      <c r="DQ2" s="205" t="s">
        <v>145</v>
      </c>
      <c r="DR2" s="138" t="s">
        <v>146</v>
      </c>
      <c r="DS2" s="138" t="s">
        <v>147</v>
      </c>
      <c r="DT2" s="138" t="s">
        <v>148</v>
      </c>
      <c r="DU2" s="138" t="s">
        <v>149</v>
      </c>
      <c r="DV2" s="138" t="s">
        <v>150</v>
      </c>
      <c r="DW2" s="138" t="s">
        <v>151</v>
      </c>
      <c r="DX2" s="138" t="s">
        <v>152</v>
      </c>
      <c r="DY2" s="138" t="s">
        <v>153</v>
      </c>
      <c r="DZ2" s="138" t="s">
        <v>154</v>
      </c>
      <c r="EA2" s="138" t="s">
        <v>47</v>
      </c>
      <c r="EB2" s="138" t="s">
        <v>155</v>
      </c>
      <c r="EC2" s="138" t="s">
        <v>156</v>
      </c>
      <c r="ED2" s="138" t="s">
        <v>157</v>
      </c>
      <c r="EE2" s="138" t="s">
        <v>158</v>
      </c>
      <c r="EF2" s="138" t="s">
        <v>159</v>
      </c>
      <c r="EG2" s="138" t="s">
        <v>160</v>
      </c>
      <c r="EH2" s="138" t="s">
        <v>161</v>
      </c>
      <c r="EI2" s="138" t="s">
        <v>162</v>
      </c>
      <c r="EJ2" s="138" t="s">
        <v>163</v>
      </c>
      <c r="EK2" s="138" t="s">
        <v>164</v>
      </c>
      <c r="EL2" s="138" t="s">
        <v>154</v>
      </c>
      <c r="EM2" s="138" t="s">
        <v>47</v>
      </c>
      <c r="EN2" s="138" t="s">
        <v>165</v>
      </c>
      <c r="EO2" s="138" t="s">
        <v>166</v>
      </c>
      <c r="EP2" s="138" t="s">
        <v>167</v>
      </c>
      <c r="EQ2" s="138" t="s">
        <v>168</v>
      </c>
      <c r="ER2" s="138" t="s">
        <v>169</v>
      </c>
      <c r="ES2" s="138" t="s">
        <v>170</v>
      </c>
      <c r="ET2" s="138" t="s">
        <v>171</v>
      </c>
      <c r="EU2" s="138" t="s">
        <v>172</v>
      </c>
      <c r="EV2" s="138" t="s">
        <v>173</v>
      </c>
      <c r="EW2" s="79" t="s">
        <v>174</v>
      </c>
      <c r="EX2" s="138" t="s">
        <v>47</v>
      </c>
      <c r="EY2" s="138" t="s">
        <v>175</v>
      </c>
      <c r="EZ2" s="138" t="s">
        <v>176</v>
      </c>
      <c r="FA2" s="138" t="s">
        <v>177</v>
      </c>
      <c r="FB2" s="138" t="s">
        <v>178</v>
      </c>
      <c r="FC2" s="138" t="s">
        <v>179</v>
      </c>
      <c r="FD2" s="138" t="s">
        <v>180</v>
      </c>
      <c r="FE2" s="138" t="s">
        <v>181</v>
      </c>
      <c r="FF2" s="138" t="s">
        <v>182</v>
      </c>
      <c r="FG2" s="138" t="s">
        <v>183</v>
      </c>
      <c r="FH2" s="138" t="s">
        <v>184</v>
      </c>
      <c r="FI2" s="138" t="s">
        <v>185</v>
      </c>
      <c r="FJ2" s="138" t="s">
        <v>186</v>
      </c>
      <c r="FK2" s="79" t="s">
        <v>187</v>
      </c>
      <c r="FL2" s="138" t="s">
        <v>47</v>
      </c>
      <c r="FM2" s="79" t="s">
        <v>188</v>
      </c>
      <c r="FN2" s="79" t="s">
        <v>189</v>
      </c>
      <c r="FO2" s="79" t="s">
        <v>190</v>
      </c>
      <c r="FP2" s="79" t="s">
        <v>191</v>
      </c>
      <c r="FQ2" s="79" t="s">
        <v>192</v>
      </c>
      <c r="FR2" s="79" t="s">
        <v>193</v>
      </c>
      <c r="FS2" s="79" t="s">
        <v>194</v>
      </c>
      <c r="FT2" s="79" t="s">
        <v>195</v>
      </c>
      <c r="FU2" s="79" t="s">
        <v>196</v>
      </c>
      <c r="FV2" s="79" t="s">
        <v>197</v>
      </c>
      <c r="FW2" s="79" t="s">
        <v>198</v>
      </c>
      <c r="FX2" s="138" t="s">
        <v>47</v>
      </c>
      <c r="FY2" s="79" t="s">
        <v>199</v>
      </c>
      <c r="FZ2" s="79" t="s">
        <v>200</v>
      </c>
      <c r="GA2" s="79" t="s">
        <v>201</v>
      </c>
      <c r="GB2" s="79" t="s">
        <v>202</v>
      </c>
      <c r="GC2" s="79" t="s">
        <v>203</v>
      </c>
      <c r="GD2" s="79" t="s">
        <v>204</v>
      </c>
      <c r="GE2" s="79" t="s">
        <v>205</v>
      </c>
      <c r="GF2" s="79"/>
      <c r="GG2" s="79" t="s">
        <v>206</v>
      </c>
      <c r="GH2" s="79" t="s">
        <v>207</v>
      </c>
      <c r="GI2" s="79" t="s">
        <v>208</v>
      </c>
      <c r="GJ2" s="79" t="s">
        <v>209</v>
      </c>
      <c r="GK2" s="79" t="s">
        <v>210</v>
      </c>
      <c r="GL2" s="79" t="s">
        <v>211</v>
      </c>
      <c r="GM2" s="79" t="s">
        <v>212</v>
      </c>
      <c r="GN2" s="79" t="s">
        <v>213</v>
      </c>
      <c r="GO2" s="79" t="s">
        <v>214</v>
      </c>
      <c r="GP2" s="79" t="s">
        <v>215</v>
      </c>
      <c r="GQ2" s="79" t="s">
        <v>216</v>
      </c>
      <c r="GR2" s="79" t="s">
        <v>217</v>
      </c>
      <c r="GS2" s="79" t="s">
        <v>218</v>
      </c>
      <c r="GT2" s="79" t="s">
        <v>219</v>
      </c>
      <c r="GU2" s="79" t="s">
        <v>220</v>
      </c>
      <c r="GV2" s="79" t="s">
        <v>221</v>
      </c>
      <c r="GW2" s="79" t="s">
        <v>222</v>
      </c>
      <c r="GX2" s="79" t="s">
        <v>223</v>
      </c>
      <c r="GY2" s="79" t="s">
        <v>224</v>
      </c>
      <c r="GZ2" s="79" t="s">
        <v>225</v>
      </c>
      <c r="HA2" s="79" t="s">
        <v>226</v>
      </c>
      <c r="HB2" s="79" t="s">
        <v>227</v>
      </c>
      <c r="HC2" s="138" t="s">
        <v>47</v>
      </c>
      <c r="HD2" s="137" t="s">
        <v>228</v>
      </c>
      <c r="HE2" s="137" t="s">
        <v>229</v>
      </c>
      <c r="HF2" s="137" t="s">
        <v>230</v>
      </c>
      <c r="HG2" s="79" t="s">
        <v>231</v>
      </c>
      <c r="HH2" s="62" t="s">
        <v>232</v>
      </c>
      <c r="HI2" s="138" t="s">
        <v>47</v>
      </c>
      <c r="HJ2" s="138" t="s">
        <v>233</v>
      </c>
      <c r="HK2" s="138" t="s">
        <v>234</v>
      </c>
      <c r="HL2" s="138" t="s">
        <v>235</v>
      </c>
      <c r="HM2" s="16" t="s">
        <v>236</v>
      </c>
      <c r="HN2" s="42" t="s">
        <v>237</v>
      </c>
      <c r="HO2" s="79" t="s">
        <v>237</v>
      </c>
      <c r="HP2" s="79" t="s">
        <v>238</v>
      </c>
      <c r="HQ2" s="79" t="s">
        <v>239</v>
      </c>
      <c r="HR2" s="79" t="s">
        <v>240</v>
      </c>
      <c r="HS2" s="79" t="s">
        <v>241</v>
      </c>
      <c r="HT2" s="42" t="s">
        <v>242</v>
      </c>
      <c r="HU2" s="79" t="s">
        <v>243</v>
      </c>
      <c r="HV2" s="42" t="s">
        <v>244</v>
      </c>
      <c r="HW2" s="79" t="s">
        <v>245</v>
      </c>
      <c r="HX2" s="79" t="s">
        <v>246</v>
      </c>
      <c r="HY2" s="138" t="s">
        <v>47</v>
      </c>
      <c r="HZ2" s="79"/>
      <c r="IA2" s="79" t="s">
        <v>247</v>
      </c>
      <c r="IB2" s="137" t="s">
        <v>248</v>
      </c>
      <c r="IC2" s="137" t="s">
        <v>39</v>
      </c>
      <c r="ID2" s="137" t="s">
        <v>40</v>
      </c>
      <c r="IE2" s="137" t="s">
        <v>249</v>
      </c>
      <c r="IF2" s="137" t="s">
        <v>250</v>
      </c>
      <c r="IG2" s="137" t="s">
        <v>251</v>
      </c>
      <c r="IH2" s="137" t="s">
        <v>44</v>
      </c>
      <c r="II2" s="137" t="s">
        <v>252</v>
      </c>
      <c r="IJ2" s="138" t="s">
        <v>48</v>
      </c>
      <c r="IK2" s="137" t="s">
        <v>253</v>
      </c>
      <c r="IL2" s="137" t="s">
        <v>51</v>
      </c>
      <c r="IM2" s="137" t="s">
        <v>52</v>
      </c>
      <c r="IN2" s="137" t="s">
        <v>53</v>
      </c>
      <c r="IO2" s="137" t="s">
        <v>54</v>
      </c>
      <c r="IP2" s="137" t="s">
        <v>55</v>
      </c>
      <c r="IQ2" s="138" t="s">
        <v>56</v>
      </c>
      <c r="IR2" s="138" t="s">
        <v>254</v>
      </c>
      <c r="IS2" s="138" t="s">
        <v>58</v>
      </c>
      <c r="IT2" s="138" t="s">
        <v>59</v>
      </c>
      <c r="IU2" s="137" t="s">
        <v>61</v>
      </c>
      <c r="IV2" s="137" t="s">
        <v>62</v>
      </c>
      <c r="IW2" s="137" t="s">
        <v>255</v>
      </c>
      <c r="IX2" s="137" t="s">
        <v>256</v>
      </c>
      <c r="IY2" s="137" t="s">
        <v>64</v>
      </c>
      <c r="IZ2" s="137" t="s">
        <v>65</v>
      </c>
      <c r="JA2" s="137" t="s">
        <v>257</v>
      </c>
      <c r="JB2" s="137" t="s">
        <v>258</v>
      </c>
      <c r="JC2" s="137" t="s">
        <v>67</v>
      </c>
      <c r="JD2" s="137" t="s">
        <v>259</v>
      </c>
      <c r="JE2" s="137" t="s">
        <v>260</v>
      </c>
      <c r="JF2" s="137" t="s">
        <v>261</v>
      </c>
      <c r="JG2" s="137" t="s">
        <v>262</v>
      </c>
      <c r="JH2" s="137" t="s">
        <v>263</v>
      </c>
      <c r="JI2" s="137" t="s">
        <v>71</v>
      </c>
      <c r="JJ2" s="138" t="s">
        <v>264</v>
      </c>
      <c r="JK2" s="137" t="s">
        <v>265</v>
      </c>
      <c r="JL2" s="137" t="s">
        <v>266</v>
      </c>
      <c r="JM2" s="137" t="s">
        <v>74</v>
      </c>
      <c r="JN2" s="137" t="s">
        <v>75</v>
      </c>
      <c r="JO2" s="137" t="s">
        <v>76</v>
      </c>
      <c r="JP2" s="137" t="s">
        <v>77</v>
      </c>
      <c r="JQ2" s="137" t="s">
        <v>78</v>
      </c>
      <c r="JR2" s="137" t="s">
        <v>79</v>
      </c>
      <c r="JS2" s="137" t="s">
        <v>80</v>
      </c>
      <c r="JT2" s="137" t="s">
        <v>82</v>
      </c>
      <c r="JU2" s="79" t="s">
        <v>83</v>
      </c>
      <c r="JV2" s="137" t="s">
        <v>252</v>
      </c>
      <c r="JW2" s="137" t="s">
        <v>84</v>
      </c>
      <c r="JX2" s="138" t="s">
        <v>267</v>
      </c>
      <c r="JY2" s="138" t="s">
        <v>86</v>
      </c>
      <c r="JZ2" s="137" t="s">
        <v>87</v>
      </c>
      <c r="KA2" s="137" t="s">
        <v>88</v>
      </c>
      <c r="KB2" s="137" t="s">
        <v>89</v>
      </c>
      <c r="KC2" s="137" t="s">
        <v>90</v>
      </c>
      <c r="KD2" s="137" t="s">
        <v>268</v>
      </c>
      <c r="KE2" s="138" t="s">
        <v>92</v>
      </c>
      <c r="KF2" s="137" t="s">
        <v>93</v>
      </c>
      <c r="KG2" s="137" t="s">
        <v>94</v>
      </c>
      <c r="KH2" s="137" t="s">
        <v>95</v>
      </c>
      <c r="KI2" s="138" t="s">
        <v>269</v>
      </c>
      <c r="KJ2" s="137" t="s">
        <v>98</v>
      </c>
      <c r="KK2" s="137" t="s">
        <v>99</v>
      </c>
      <c r="KL2" s="137" t="s">
        <v>100</v>
      </c>
      <c r="KM2" s="137" t="s">
        <v>102</v>
      </c>
      <c r="KN2" s="137" t="s">
        <v>103</v>
      </c>
      <c r="KO2" s="137" t="s">
        <v>104</v>
      </c>
      <c r="KP2" s="137" t="s">
        <v>106</v>
      </c>
      <c r="KQ2" s="137" t="s">
        <v>107</v>
      </c>
      <c r="KR2" s="137" t="s">
        <v>108</v>
      </c>
      <c r="KS2" s="137" t="s">
        <v>109</v>
      </c>
      <c r="KT2" s="138" t="s">
        <v>252</v>
      </c>
      <c r="KU2" s="138" t="s">
        <v>110</v>
      </c>
      <c r="KV2" s="137" t="s">
        <v>112</v>
      </c>
      <c r="KW2" s="137" t="s">
        <v>113</v>
      </c>
      <c r="KX2" s="137" t="s">
        <v>114</v>
      </c>
      <c r="KY2" s="138" t="s">
        <v>270</v>
      </c>
      <c r="KZ2" s="137" t="s">
        <v>116</v>
      </c>
      <c r="LA2" s="138" t="s">
        <v>271</v>
      </c>
      <c r="LB2" s="137" t="s">
        <v>117</v>
      </c>
      <c r="LC2" s="137" t="s">
        <v>119</v>
      </c>
      <c r="LD2" s="138" t="s">
        <v>272</v>
      </c>
      <c r="LE2" s="138" t="s">
        <v>273</v>
      </c>
      <c r="LF2" s="138" t="s">
        <v>122</v>
      </c>
      <c r="LG2" s="138" t="s">
        <v>123</v>
      </c>
      <c r="LH2" s="137" t="s">
        <v>125</v>
      </c>
      <c r="LI2" s="138" t="s">
        <v>126</v>
      </c>
      <c r="LJ2" s="138" t="s">
        <v>127</v>
      </c>
      <c r="LK2" s="138" t="s">
        <v>129</v>
      </c>
      <c r="LL2" s="137" t="s">
        <v>130</v>
      </c>
      <c r="LM2" s="138" t="s">
        <v>274</v>
      </c>
      <c r="LN2" s="138" t="s">
        <v>132</v>
      </c>
      <c r="LO2" s="137" t="s">
        <v>133</v>
      </c>
      <c r="LP2" s="138" t="s">
        <v>134</v>
      </c>
      <c r="LQ2" s="137" t="s">
        <v>275</v>
      </c>
      <c r="LR2" s="137" t="s">
        <v>135</v>
      </c>
      <c r="LS2" s="137" t="s">
        <v>136</v>
      </c>
      <c r="LT2" s="137" t="s">
        <v>137</v>
      </c>
      <c r="LU2" s="137" t="s">
        <v>138</v>
      </c>
      <c r="LV2" s="137" t="s">
        <v>276</v>
      </c>
      <c r="LW2" s="137" t="s">
        <v>139</v>
      </c>
      <c r="LX2" s="138" t="s">
        <v>140</v>
      </c>
      <c r="LY2" s="137" t="s">
        <v>277</v>
      </c>
      <c r="LZ2" s="138" t="s">
        <v>252</v>
      </c>
      <c r="MA2" s="137" t="s">
        <v>278</v>
      </c>
      <c r="MB2" s="138" t="s">
        <v>145</v>
      </c>
      <c r="MC2" s="138" t="s">
        <v>146</v>
      </c>
      <c r="MD2" s="79" t="s">
        <v>247</v>
      </c>
      <c r="ME2" s="138" t="s">
        <v>279</v>
      </c>
      <c r="MF2" s="138" t="s">
        <v>39</v>
      </c>
      <c r="MG2" s="138" t="s">
        <v>40</v>
      </c>
      <c r="MH2" s="138" t="s">
        <v>249</v>
      </c>
      <c r="MI2" s="138" t="s">
        <v>250</v>
      </c>
      <c r="MJ2" s="138" t="s">
        <v>280</v>
      </c>
      <c r="MK2" s="138" t="s">
        <v>44</v>
      </c>
      <c r="ML2" s="138" t="s">
        <v>281</v>
      </c>
      <c r="MM2" s="138" t="s">
        <v>282</v>
      </c>
      <c r="MN2" s="138" t="s">
        <v>253</v>
      </c>
      <c r="MO2" s="138" t="s">
        <v>283</v>
      </c>
      <c r="MP2" s="138" t="s">
        <v>51</v>
      </c>
      <c r="MQ2" s="138" t="s">
        <v>52</v>
      </c>
      <c r="MR2" s="138" t="s">
        <v>53</v>
      </c>
      <c r="MS2" s="138" t="s">
        <v>54</v>
      </c>
      <c r="MT2" s="138" t="s">
        <v>55</v>
      </c>
      <c r="MU2" s="138" t="s">
        <v>56</v>
      </c>
      <c r="MV2" s="138" t="s">
        <v>284</v>
      </c>
      <c r="MW2" s="138" t="s">
        <v>58</v>
      </c>
      <c r="MX2" s="138" t="s">
        <v>59</v>
      </c>
      <c r="MY2" s="138" t="s">
        <v>61</v>
      </c>
      <c r="MZ2" s="138" t="s">
        <v>285</v>
      </c>
      <c r="NA2" s="138" t="s">
        <v>286</v>
      </c>
      <c r="NB2" s="138" t="s">
        <v>63</v>
      </c>
      <c r="NC2" s="138" t="s">
        <v>287</v>
      </c>
      <c r="ND2" s="138" t="s">
        <v>65</v>
      </c>
      <c r="NE2" s="138" t="s">
        <v>288</v>
      </c>
      <c r="NF2" s="138" t="s">
        <v>289</v>
      </c>
      <c r="NG2" s="138" t="s">
        <v>258</v>
      </c>
      <c r="NH2" s="138" t="s">
        <v>67</v>
      </c>
      <c r="NI2" s="138" t="s">
        <v>290</v>
      </c>
      <c r="NJ2" s="138" t="s">
        <v>291</v>
      </c>
      <c r="NK2" s="138" t="s">
        <v>69</v>
      </c>
      <c r="NL2" s="138" t="s">
        <v>263</v>
      </c>
      <c r="NM2" s="138" t="s">
        <v>71</v>
      </c>
      <c r="NN2" s="138" t="s">
        <v>292</v>
      </c>
      <c r="NO2" s="138" t="s">
        <v>73</v>
      </c>
      <c r="NP2" s="138" t="s">
        <v>74</v>
      </c>
      <c r="NQ2" s="138" t="s">
        <v>75</v>
      </c>
      <c r="NR2" s="138" t="s">
        <v>293</v>
      </c>
      <c r="NS2" s="138" t="s">
        <v>76</v>
      </c>
      <c r="NT2" s="138" t="s">
        <v>77</v>
      </c>
      <c r="NU2" s="138" t="s">
        <v>78</v>
      </c>
      <c r="NV2" s="138" t="s">
        <v>79</v>
      </c>
      <c r="NW2" s="138" t="s">
        <v>80</v>
      </c>
      <c r="NX2" s="138" t="s">
        <v>82</v>
      </c>
      <c r="NY2" s="138" t="s">
        <v>83</v>
      </c>
      <c r="NZ2" s="138" t="s">
        <v>281</v>
      </c>
      <c r="OA2" s="138" t="s">
        <v>84</v>
      </c>
      <c r="OB2" s="138" t="s">
        <v>294</v>
      </c>
      <c r="OC2" s="138" t="s">
        <v>86</v>
      </c>
      <c r="OD2" s="138" t="s">
        <v>87</v>
      </c>
      <c r="OE2" s="138" t="s">
        <v>88</v>
      </c>
      <c r="OF2" s="138" t="s">
        <v>89</v>
      </c>
      <c r="OG2" s="138" t="s">
        <v>295</v>
      </c>
      <c r="OH2" s="138" t="s">
        <v>90</v>
      </c>
      <c r="OI2" s="138" t="s">
        <v>296</v>
      </c>
      <c r="OJ2" s="138" t="s">
        <v>297</v>
      </c>
      <c r="OK2" s="138" t="s">
        <v>93</v>
      </c>
      <c r="OL2" s="138" t="s">
        <v>94</v>
      </c>
      <c r="OM2" s="138" t="s">
        <v>95</v>
      </c>
      <c r="ON2" s="138" t="s">
        <v>298</v>
      </c>
      <c r="OO2" s="138" t="s">
        <v>98</v>
      </c>
      <c r="OP2" s="138" t="s">
        <v>99</v>
      </c>
      <c r="OQ2" s="138" t="s">
        <v>299</v>
      </c>
      <c r="OR2" s="138" t="s">
        <v>102</v>
      </c>
      <c r="OS2" s="138" t="s">
        <v>103</v>
      </c>
      <c r="OT2" s="138" t="s">
        <v>104</v>
      </c>
      <c r="OU2" s="138" t="s">
        <v>106</v>
      </c>
      <c r="OV2" s="138" t="s">
        <v>107</v>
      </c>
      <c r="OW2" s="138" t="s">
        <v>300</v>
      </c>
      <c r="OX2" s="138" t="s">
        <v>108</v>
      </c>
      <c r="OY2" s="138" t="s">
        <v>109</v>
      </c>
      <c r="OZ2" s="138" t="s">
        <v>281</v>
      </c>
      <c r="PA2" s="138" t="s">
        <v>301</v>
      </c>
      <c r="PB2" s="138" t="s">
        <v>110</v>
      </c>
      <c r="PC2" s="138" t="s">
        <v>112</v>
      </c>
      <c r="PD2" s="138" t="s">
        <v>113</v>
      </c>
      <c r="PE2" s="138" t="s">
        <v>114</v>
      </c>
      <c r="PF2" s="138" t="s">
        <v>115</v>
      </c>
      <c r="PG2" s="138" t="s">
        <v>116</v>
      </c>
      <c r="PH2" s="138" t="s">
        <v>117</v>
      </c>
      <c r="PI2" s="138" t="s">
        <v>302</v>
      </c>
      <c r="PJ2" s="138" t="s">
        <v>119</v>
      </c>
      <c r="PK2" s="138" t="s">
        <v>303</v>
      </c>
      <c r="PL2" s="138" t="s">
        <v>121</v>
      </c>
      <c r="PM2" s="138" t="s">
        <v>122</v>
      </c>
      <c r="PN2" s="138" t="s">
        <v>123</v>
      </c>
      <c r="PO2" s="138" t="s">
        <v>125</v>
      </c>
      <c r="PP2" s="138" t="s">
        <v>125</v>
      </c>
      <c r="PQ2" s="138" t="s">
        <v>126</v>
      </c>
      <c r="PR2" s="138" t="s">
        <v>127</v>
      </c>
      <c r="PS2" s="138" t="s">
        <v>129</v>
      </c>
      <c r="PT2" s="138" t="s">
        <v>130</v>
      </c>
      <c r="PU2" s="138" t="s">
        <v>304</v>
      </c>
      <c r="PV2" s="138" t="s">
        <v>132</v>
      </c>
      <c r="PW2" s="138" t="s">
        <v>133</v>
      </c>
      <c r="PX2" s="138" t="s">
        <v>134</v>
      </c>
      <c r="PY2" s="138" t="s">
        <v>135</v>
      </c>
      <c r="PZ2" s="138" t="s">
        <v>136</v>
      </c>
      <c r="QA2" s="138" t="s">
        <v>305</v>
      </c>
      <c r="QB2" s="138" t="s">
        <v>137</v>
      </c>
      <c r="QC2" s="138" t="s">
        <v>138</v>
      </c>
      <c r="QD2" s="138" t="s">
        <v>139</v>
      </c>
      <c r="QE2" s="138" t="s">
        <v>140</v>
      </c>
      <c r="QF2" s="138" t="s">
        <v>141</v>
      </c>
      <c r="QG2" s="138" t="s">
        <v>277</v>
      </c>
      <c r="QH2" s="138" t="s">
        <v>281</v>
      </c>
      <c r="QI2" s="137" t="s">
        <v>278</v>
      </c>
      <c r="QJ2" s="138" t="s">
        <v>145</v>
      </c>
      <c r="QK2" s="138" t="s">
        <v>146</v>
      </c>
      <c r="QL2" s="138" t="s">
        <v>147</v>
      </c>
      <c r="QM2" s="138" t="s">
        <v>306</v>
      </c>
      <c r="QN2" s="138" t="s">
        <v>148</v>
      </c>
      <c r="QO2" s="138" t="s">
        <v>149</v>
      </c>
      <c r="QP2" s="138" t="s">
        <v>150</v>
      </c>
      <c r="QQ2" s="138" t="s">
        <v>151</v>
      </c>
      <c r="QR2" s="138" t="s">
        <v>152</v>
      </c>
      <c r="QS2" s="138" t="s">
        <v>153</v>
      </c>
      <c r="QT2" s="138" t="s">
        <v>154</v>
      </c>
      <c r="QU2" s="138" t="s">
        <v>281</v>
      </c>
      <c r="QV2" s="138" t="s">
        <v>155</v>
      </c>
      <c r="QW2" s="138" t="s">
        <v>156</v>
      </c>
      <c r="QX2" s="138" t="s">
        <v>157</v>
      </c>
      <c r="QY2" s="138" t="s">
        <v>307</v>
      </c>
      <c r="QZ2" s="138" t="s">
        <v>160</v>
      </c>
      <c r="RA2" s="138" t="s">
        <v>161</v>
      </c>
      <c r="RB2" s="138" t="s">
        <v>162</v>
      </c>
      <c r="RC2" s="138" t="s">
        <v>163</v>
      </c>
      <c r="RD2" s="138" t="s">
        <v>164</v>
      </c>
      <c r="RE2" s="138" t="s">
        <v>154</v>
      </c>
      <c r="RF2" s="138" t="s">
        <v>281</v>
      </c>
      <c r="RG2" s="138" t="s">
        <v>165</v>
      </c>
      <c r="RH2" s="138" t="s">
        <v>308</v>
      </c>
      <c r="RI2" s="138" t="s">
        <v>166</v>
      </c>
      <c r="RJ2" s="138" t="s">
        <v>167</v>
      </c>
      <c r="RK2" s="138" t="s">
        <v>168</v>
      </c>
      <c r="RL2" s="138" t="s">
        <v>169</v>
      </c>
      <c r="RM2" s="138" t="s">
        <v>170</v>
      </c>
      <c r="RN2" s="138" t="s">
        <v>171</v>
      </c>
      <c r="RO2" s="138" t="s">
        <v>173</v>
      </c>
      <c r="RP2" s="138" t="s">
        <v>174</v>
      </c>
      <c r="RQ2" s="138" t="s">
        <v>281</v>
      </c>
      <c r="RR2" s="138" t="s">
        <v>309</v>
      </c>
      <c r="RS2" s="138" t="s">
        <v>175</v>
      </c>
      <c r="RT2" s="138" t="s">
        <v>176</v>
      </c>
      <c r="RU2" s="138" t="s">
        <v>177</v>
      </c>
      <c r="RV2" s="138" t="s">
        <v>178</v>
      </c>
      <c r="RW2" s="138" t="s">
        <v>179</v>
      </c>
      <c r="RX2" s="138" t="s">
        <v>181</v>
      </c>
      <c r="RY2" s="138" t="s">
        <v>182</v>
      </c>
      <c r="RZ2" s="138" t="s">
        <v>183</v>
      </c>
      <c r="SA2" s="138" t="s">
        <v>184</v>
      </c>
      <c r="SB2" s="138" t="s">
        <v>310</v>
      </c>
      <c r="SC2" s="138" t="s">
        <v>311</v>
      </c>
      <c r="SD2" s="79" t="s">
        <v>187</v>
      </c>
      <c r="SE2" s="138" t="s">
        <v>281</v>
      </c>
      <c r="SF2" s="79" t="s">
        <v>188</v>
      </c>
      <c r="SG2" s="79" t="s">
        <v>189</v>
      </c>
      <c r="SH2" s="79" t="s">
        <v>312</v>
      </c>
      <c r="SI2" s="79" t="s">
        <v>191</v>
      </c>
      <c r="SJ2" s="79" t="s">
        <v>313</v>
      </c>
      <c r="SK2" s="79" t="s">
        <v>193</v>
      </c>
      <c r="SL2" s="79" t="s">
        <v>194</v>
      </c>
      <c r="SM2" s="79" t="s">
        <v>314</v>
      </c>
      <c r="SN2" s="79" t="s">
        <v>195</v>
      </c>
      <c r="SO2" s="79" t="s">
        <v>196</v>
      </c>
      <c r="SP2" s="79" t="s">
        <v>197</v>
      </c>
      <c r="SQ2" s="79" t="s">
        <v>198</v>
      </c>
      <c r="SR2" s="138" t="s">
        <v>281</v>
      </c>
      <c r="SS2" s="79" t="s">
        <v>199</v>
      </c>
      <c r="ST2" s="79" t="s">
        <v>315</v>
      </c>
      <c r="SU2" s="79" t="s">
        <v>200</v>
      </c>
      <c r="SV2" s="79" t="s">
        <v>316</v>
      </c>
      <c r="SW2" s="79" t="s">
        <v>317</v>
      </c>
      <c r="SX2" s="79" t="s">
        <v>203</v>
      </c>
      <c r="SY2" s="79" t="s">
        <v>204</v>
      </c>
      <c r="SZ2" s="79" t="s">
        <v>205</v>
      </c>
      <c r="TA2" s="79" t="s">
        <v>318</v>
      </c>
      <c r="TB2" s="79" t="s">
        <v>319</v>
      </c>
      <c r="TC2" s="79" t="s">
        <v>207</v>
      </c>
      <c r="TD2" s="79" t="s">
        <v>320</v>
      </c>
      <c r="TE2" s="79" t="s">
        <v>209</v>
      </c>
      <c r="TF2" s="79" t="s">
        <v>210</v>
      </c>
      <c r="TG2" s="79" t="s">
        <v>321</v>
      </c>
      <c r="TH2" s="79" t="s">
        <v>212</v>
      </c>
      <c r="TI2" s="79" t="s">
        <v>214</v>
      </c>
      <c r="TJ2" s="79" t="s">
        <v>322</v>
      </c>
      <c r="TK2" s="79" t="s">
        <v>323</v>
      </c>
      <c r="TL2" s="79" t="s">
        <v>217</v>
      </c>
      <c r="TM2" s="79" t="s">
        <v>218</v>
      </c>
      <c r="TN2" s="79" t="s">
        <v>220</v>
      </c>
      <c r="TO2" s="79" t="s">
        <v>221</v>
      </c>
      <c r="TP2" s="79" t="s">
        <v>222</v>
      </c>
      <c r="TQ2" s="79" t="s">
        <v>324</v>
      </c>
      <c r="TR2" s="79" t="s">
        <v>223</v>
      </c>
      <c r="TS2" s="79" t="s">
        <v>325</v>
      </c>
      <c r="TT2" s="79" t="s">
        <v>225</v>
      </c>
      <c r="TU2" s="79" t="s">
        <v>227</v>
      </c>
      <c r="TV2" s="138" t="s">
        <v>281</v>
      </c>
      <c r="TW2" s="137" t="s">
        <v>228</v>
      </c>
      <c r="TX2" s="137" t="s">
        <v>229</v>
      </c>
      <c r="TY2" s="137" t="s">
        <v>230</v>
      </c>
      <c r="TZ2" s="79" t="s">
        <v>231</v>
      </c>
      <c r="UA2" s="79" t="s">
        <v>326</v>
      </c>
      <c r="UB2" s="138" t="s">
        <v>281</v>
      </c>
      <c r="UC2" s="137" t="s">
        <v>233</v>
      </c>
      <c r="UD2" s="137" t="s">
        <v>234</v>
      </c>
      <c r="UE2" s="137" t="s">
        <v>235</v>
      </c>
      <c r="UF2" s="137" t="s">
        <v>236</v>
      </c>
      <c r="UG2" s="137" t="s">
        <v>237</v>
      </c>
      <c r="UH2" s="138" t="s">
        <v>238</v>
      </c>
      <c r="UI2" s="138" t="s">
        <v>239</v>
      </c>
      <c r="UJ2" s="138" t="s">
        <v>240</v>
      </c>
      <c r="UK2" s="138" t="s">
        <v>241</v>
      </c>
      <c r="UL2" s="138" t="s">
        <v>243</v>
      </c>
      <c r="UM2" s="138" t="s">
        <v>245</v>
      </c>
      <c r="UN2" s="138" t="s">
        <v>327</v>
      </c>
      <c r="UO2" s="138" t="s">
        <v>246</v>
      </c>
      <c r="UP2" s="138" t="s">
        <v>281</v>
      </c>
      <c r="UQ2" s="138"/>
      <c r="UR2" s="105" t="s">
        <v>247</v>
      </c>
      <c r="US2" s="138" t="s">
        <v>39</v>
      </c>
      <c r="UT2" s="137" t="s">
        <v>40</v>
      </c>
      <c r="UU2" s="137" t="s">
        <v>249</v>
      </c>
      <c r="UV2" s="137" t="s">
        <v>42</v>
      </c>
      <c r="UW2" s="137" t="s">
        <v>328</v>
      </c>
      <c r="UX2" s="137" t="s">
        <v>44</v>
      </c>
      <c r="UY2" s="137" t="s">
        <v>329</v>
      </c>
      <c r="UZ2" s="138" t="s">
        <v>48</v>
      </c>
      <c r="VA2" s="138" t="s">
        <v>253</v>
      </c>
      <c r="VB2" s="138" t="s">
        <v>51</v>
      </c>
      <c r="VC2" s="138" t="s">
        <v>52</v>
      </c>
      <c r="VD2" s="138" t="s">
        <v>53</v>
      </c>
      <c r="VE2" s="138" t="s">
        <v>330</v>
      </c>
      <c r="VF2" s="138" t="s">
        <v>54</v>
      </c>
      <c r="VG2" s="138" t="s">
        <v>55</v>
      </c>
      <c r="VH2" s="138" t="s">
        <v>56</v>
      </c>
      <c r="VI2" s="138" t="s">
        <v>331</v>
      </c>
      <c r="VJ2" s="138" t="s">
        <v>58</v>
      </c>
      <c r="VK2" s="138" t="s">
        <v>332</v>
      </c>
      <c r="VL2" s="138" t="s">
        <v>61</v>
      </c>
      <c r="VM2" s="138" t="s">
        <v>333</v>
      </c>
      <c r="VN2" s="138" t="s">
        <v>334</v>
      </c>
      <c r="VO2" s="138" t="s">
        <v>63</v>
      </c>
      <c r="VP2" s="138" t="s">
        <v>335</v>
      </c>
      <c r="VQ2" s="138" t="s">
        <v>65</v>
      </c>
      <c r="VR2" s="138" t="s">
        <v>66</v>
      </c>
      <c r="VS2" s="138" t="s">
        <v>67</v>
      </c>
      <c r="VT2" s="138" t="s">
        <v>336</v>
      </c>
      <c r="VU2" s="138" t="s">
        <v>261</v>
      </c>
      <c r="VV2" s="138" t="s">
        <v>263</v>
      </c>
      <c r="VW2" s="138" t="s">
        <v>71</v>
      </c>
      <c r="VX2" s="138" t="s">
        <v>337</v>
      </c>
      <c r="VY2" s="138" t="s">
        <v>73</v>
      </c>
      <c r="VZ2" s="138" t="s">
        <v>74</v>
      </c>
      <c r="WA2" s="138" t="s">
        <v>75</v>
      </c>
      <c r="WB2" s="138" t="s">
        <v>76</v>
      </c>
      <c r="WC2" s="138" t="s">
        <v>338</v>
      </c>
      <c r="WD2" s="138" t="s">
        <v>339</v>
      </c>
      <c r="WE2" s="138" t="s">
        <v>78</v>
      </c>
      <c r="WF2" s="138" t="s">
        <v>79</v>
      </c>
      <c r="WG2" s="138" t="s">
        <v>80</v>
      </c>
      <c r="WH2" s="138" t="s">
        <v>82</v>
      </c>
      <c r="WI2" s="79" t="s">
        <v>83</v>
      </c>
      <c r="WJ2" s="137" t="s">
        <v>340</v>
      </c>
      <c r="WK2" s="138" t="s">
        <v>84</v>
      </c>
      <c r="WL2" s="138" t="s">
        <v>341</v>
      </c>
      <c r="WM2" s="138" t="s">
        <v>86</v>
      </c>
      <c r="WN2" s="138" t="s">
        <v>87</v>
      </c>
      <c r="WO2" s="138" t="s">
        <v>88</v>
      </c>
      <c r="WP2" s="138" t="s">
        <v>89</v>
      </c>
      <c r="WQ2" s="138" t="s">
        <v>90</v>
      </c>
      <c r="WR2" s="138" t="s">
        <v>342</v>
      </c>
      <c r="WS2" s="138" t="s">
        <v>296</v>
      </c>
      <c r="WT2" s="138" t="s">
        <v>297</v>
      </c>
      <c r="WU2" s="138" t="s">
        <v>93</v>
      </c>
      <c r="WV2" s="138" t="s">
        <v>94</v>
      </c>
      <c r="WW2" s="138" t="s">
        <v>95</v>
      </c>
      <c r="WX2" s="138" t="s">
        <v>343</v>
      </c>
      <c r="WY2" s="138" t="s">
        <v>98</v>
      </c>
      <c r="WZ2" s="138" t="s">
        <v>99</v>
      </c>
      <c r="XA2" s="138" t="s">
        <v>100</v>
      </c>
      <c r="XB2" s="138" t="s">
        <v>102</v>
      </c>
      <c r="XC2" s="138" t="s">
        <v>103</v>
      </c>
      <c r="XD2" s="138" t="s">
        <v>104</v>
      </c>
      <c r="XE2" s="138" t="s">
        <v>106</v>
      </c>
      <c r="XF2" s="138" t="s">
        <v>107</v>
      </c>
      <c r="XG2" s="138" t="s">
        <v>344</v>
      </c>
      <c r="XH2" s="138" t="s">
        <v>108</v>
      </c>
      <c r="XI2" s="138" t="s">
        <v>109</v>
      </c>
      <c r="XJ2" s="138" t="s">
        <v>345</v>
      </c>
      <c r="XK2" s="138" t="s">
        <v>110</v>
      </c>
      <c r="XL2" s="138" t="s">
        <v>112</v>
      </c>
      <c r="XM2" s="138" t="s">
        <v>346</v>
      </c>
      <c r="XN2" s="138" t="s">
        <v>113</v>
      </c>
      <c r="XO2" s="138" t="s">
        <v>114</v>
      </c>
      <c r="XP2" s="138" t="s">
        <v>116</v>
      </c>
      <c r="XQ2" s="138" t="s">
        <v>271</v>
      </c>
      <c r="XR2" s="138" t="s">
        <v>117</v>
      </c>
      <c r="XS2" s="138" t="s">
        <v>119</v>
      </c>
      <c r="XT2" s="138" t="s">
        <v>347</v>
      </c>
      <c r="XU2" s="138" t="s">
        <v>273</v>
      </c>
      <c r="XV2" s="138" t="s">
        <v>122</v>
      </c>
      <c r="XW2" s="138" t="s">
        <v>123</v>
      </c>
      <c r="XX2" s="138" t="s">
        <v>348</v>
      </c>
      <c r="XY2" s="138" t="s">
        <v>125</v>
      </c>
      <c r="XZ2" s="138" t="s">
        <v>126</v>
      </c>
      <c r="YA2" s="138" t="s">
        <v>349</v>
      </c>
      <c r="YB2" s="138" t="s">
        <v>129</v>
      </c>
      <c r="YC2" s="138" t="s">
        <v>130</v>
      </c>
      <c r="YD2" s="138" t="s">
        <v>350</v>
      </c>
      <c r="YE2" s="138" t="s">
        <v>132</v>
      </c>
      <c r="YF2" s="138" t="s">
        <v>133</v>
      </c>
      <c r="YG2" s="138" t="s">
        <v>134</v>
      </c>
      <c r="YH2" s="138" t="s">
        <v>135</v>
      </c>
      <c r="YI2" s="138" t="s">
        <v>136</v>
      </c>
      <c r="YJ2" s="138" t="s">
        <v>137</v>
      </c>
      <c r="YK2" s="138" t="s">
        <v>351</v>
      </c>
      <c r="YL2" s="138" t="s">
        <v>138</v>
      </c>
      <c r="YM2" s="138" t="s">
        <v>139</v>
      </c>
      <c r="YN2" s="138" t="s">
        <v>140</v>
      </c>
      <c r="YO2" s="138" t="s">
        <v>141</v>
      </c>
      <c r="YP2" s="138" t="s">
        <v>277</v>
      </c>
      <c r="YQ2" s="138" t="s">
        <v>345</v>
      </c>
      <c r="YR2" s="138" t="s">
        <v>278</v>
      </c>
      <c r="YS2" s="138" t="s">
        <v>145</v>
      </c>
      <c r="YT2" s="138" t="s">
        <v>146</v>
      </c>
      <c r="YU2" s="138" t="s">
        <v>147</v>
      </c>
      <c r="YV2" s="138" t="s">
        <v>148</v>
      </c>
      <c r="YW2" s="138" t="s">
        <v>352</v>
      </c>
      <c r="YX2" s="138" t="s">
        <v>149</v>
      </c>
      <c r="YY2" s="138" t="s">
        <v>150</v>
      </c>
      <c r="YZ2" s="138" t="s">
        <v>151</v>
      </c>
      <c r="ZA2" s="138" t="s">
        <v>152</v>
      </c>
      <c r="ZB2" s="138" t="s">
        <v>153</v>
      </c>
      <c r="ZC2" s="138" t="s">
        <v>353</v>
      </c>
      <c r="ZD2" s="138" t="s">
        <v>154</v>
      </c>
      <c r="ZE2" s="138" t="s">
        <v>345</v>
      </c>
      <c r="ZF2" s="138" t="s">
        <v>155</v>
      </c>
      <c r="ZG2" s="138" t="s">
        <v>156</v>
      </c>
      <c r="ZH2" s="138" t="s">
        <v>157</v>
      </c>
      <c r="ZI2" s="138" t="s">
        <v>159</v>
      </c>
      <c r="ZJ2" s="138" t="s">
        <v>160</v>
      </c>
      <c r="ZK2" s="138" t="s">
        <v>161</v>
      </c>
      <c r="ZL2" s="138" t="s">
        <v>162</v>
      </c>
      <c r="ZM2" s="138" t="s">
        <v>163</v>
      </c>
      <c r="ZN2" s="138" t="s">
        <v>354</v>
      </c>
      <c r="ZO2" s="138" t="s">
        <v>154</v>
      </c>
      <c r="ZP2" s="138" t="s">
        <v>345</v>
      </c>
      <c r="ZQ2" s="138" t="s">
        <v>165</v>
      </c>
      <c r="ZR2" s="138" t="s">
        <v>166</v>
      </c>
      <c r="ZS2" s="138" t="s">
        <v>167</v>
      </c>
      <c r="ZT2" s="138" t="s">
        <v>355</v>
      </c>
      <c r="ZU2" s="138" t="s">
        <v>168</v>
      </c>
      <c r="ZV2" s="138" t="s">
        <v>356</v>
      </c>
      <c r="ZW2" s="138" t="s">
        <v>357</v>
      </c>
      <c r="ZX2" s="138" t="s">
        <v>171</v>
      </c>
      <c r="ZY2" s="138" t="s">
        <v>173</v>
      </c>
      <c r="ZZ2" s="138" t="s">
        <v>358</v>
      </c>
      <c r="AAA2" s="138" t="s">
        <v>345</v>
      </c>
      <c r="AAB2" s="138" t="s">
        <v>175</v>
      </c>
      <c r="AAC2" s="138" t="s">
        <v>359</v>
      </c>
      <c r="AAD2" s="138" t="s">
        <v>176</v>
      </c>
      <c r="AAE2" s="138" t="s">
        <v>177</v>
      </c>
      <c r="AAF2" s="138" t="s">
        <v>178</v>
      </c>
      <c r="AAG2" s="138" t="s">
        <v>179</v>
      </c>
      <c r="AAH2" s="138" t="s">
        <v>181</v>
      </c>
      <c r="AAI2" s="138" t="s">
        <v>182</v>
      </c>
      <c r="AAJ2" s="138" t="s">
        <v>183</v>
      </c>
      <c r="AAK2" s="138" t="s">
        <v>184</v>
      </c>
      <c r="AAL2" s="138" t="s">
        <v>185</v>
      </c>
      <c r="AAM2" s="205" t="s">
        <v>186</v>
      </c>
      <c r="AAN2" s="105" t="s">
        <v>187</v>
      </c>
      <c r="AAO2" s="138" t="s">
        <v>345</v>
      </c>
      <c r="AAP2" s="79" t="s">
        <v>188</v>
      </c>
      <c r="AAQ2" s="79" t="s">
        <v>189</v>
      </c>
      <c r="AAR2" s="79" t="s">
        <v>312</v>
      </c>
      <c r="AAS2" s="79" t="s">
        <v>191</v>
      </c>
      <c r="AAT2" s="79" t="s">
        <v>360</v>
      </c>
      <c r="AAU2" s="79" t="s">
        <v>313</v>
      </c>
      <c r="AAV2" s="79" t="s">
        <v>193</v>
      </c>
      <c r="AAW2" s="79" t="s">
        <v>194</v>
      </c>
      <c r="AAX2" s="79" t="s">
        <v>195</v>
      </c>
      <c r="AAY2" s="79" t="s">
        <v>196</v>
      </c>
      <c r="AAZ2" s="79" t="s">
        <v>197</v>
      </c>
      <c r="ABA2" s="79" t="s">
        <v>198</v>
      </c>
      <c r="ABB2" s="138" t="s">
        <v>345</v>
      </c>
      <c r="ABC2" s="79" t="s">
        <v>199</v>
      </c>
      <c r="ABD2" s="79" t="s">
        <v>200</v>
      </c>
      <c r="ABE2" s="79" t="s">
        <v>202</v>
      </c>
      <c r="ABF2" s="79" t="s">
        <v>361</v>
      </c>
      <c r="ABG2" s="79" t="s">
        <v>203</v>
      </c>
      <c r="ABH2" s="79" t="s">
        <v>204</v>
      </c>
      <c r="ABI2" s="79" t="s">
        <v>205</v>
      </c>
      <c r="ABJ2" s="79" t="s">
        <v>206</v>
      </c>
      <c r="ABK2" s="79" t="s">
        <v>207</v>
      </c>
      <c r="ABL2" s="79" t="s">
        <v>208</v>
      </c>
      <c r="ABM2" s="79" t="s">
        <v>209</v>
      </c>
      <c r="ABN2" s="79" t="s">
        <v>210</v>
      </c>
      <c r="ABO2" s="79" t="s">
        <v>362</v>
      </c>
      <c r="ABP2" s="79" t="s">
        <v>211</v>
      </c>
      <c r="ABQ2" s="79" t="s">
        <v>212</v>
      </c>
      <c r="ABR2" s="79" t="s">
        <v>214</v>
      </c>
      <c r="ABS2" s="79" t="s">
        <v>363</v>
      </c>
      <c r="ABT2" s="79" t="s">
        <v>216</v>
      </c>
      <c r="ABU2" s="79" t="s">
        <v>217</v>
      </c>
      <c r="ABV2" s="79" t="s">
        <v>218</v>
      </c>
      <c r="ABW2" s="79" t="s">
        <v>220</v>
      </c>
      <c r="ABX2" s="79" t="s">
        <v>221</v>
      </c>
      <c r="ABY2" s="79" t="s">
        <v>222</v>
      </c>
      <c r="ABZ2" s="79" t="s">
        <v>223</v>
      </c>
      <c r="ACA2" s="79" t="s">
        <v>364</v>
      </c>
      <c r="ACB2" s="79" t="s">
        <v>325</v>
      </c>
      <c r="ACC2" s="79" t="s">
        <v>225</v>
      </c>
      <c r="ACD2" s="79" t="s">
        <v>227</v>
      </c>
      <c r="ACE2" s="138" t="s">
        <v>345</v>
      </c>
      <c r="ACF2" s="137" t="s">
        <v>228</v>
      </c>
      <c r="ACG2" s="137" t="s">
        <v>229</v>
      </c>
      <c r="ACH2" s="137" t="s">
        <v>230</v>
      </c>
      <c r="ACI2" s="79" t="s">
        <v>231</v>
      </c>
      <c r="ACJ2" s="79" t="s">
        <v>365</v>
      </c>
      <c r="ACK2" s="205" t="s">
        <v>345</v>
      </c>
      <c r="ACL2" s="105" t="s">
        <v>233</v>
      </c>
      <c r="ACM2" s="105" t="s">
        <v>234</v>
      </c>
      <c r="ACN2" s="105" t="s">
        <v>235</v>
      </c>
      <c r="ACO2" s="105" t="s">
        <v>236</v>
      </c>
      <c r="ACP2" s="42" t="s">
        <v>237</v>
      </c>
      <c r="ACQ2" s="79" t="s">
        <v>237</v>
      </c>
      <c r="ACR2" s="138" t="s">
        <v>238</v>
      </c>
      <c r="ACS2" s="16" t="s">
        <v>239</v>
      </c>
      <c r="ACT2" s="16" t="s">
        <v>240</v>
      </c>
      <c r="ACU2" s="16" t="s">
        <v>241</v>
      </c>
      <c r="ACV2" s="138" t="s">
        <v>243</v>
      </c>
      <c r="ACW2" s="79" t="s">
        <v>244</v>
      </c>
      <c r="ACX2" s="79" t="s">
        <v>245</v>
      </c>
      <c r="ACY2" s="79" t="s">
        <v>246</v>
      </c>
      <c r="ACZ2" s="205" t="s">
        <v>345</v>
      </c>
      <c r="ADA2" s="42"/>
      <c r="ADB2" s="79" t="s">
        <v>247</v>
      </c>
      <c r="ADC2" s="138" t="s">
        <v>366</v>
      </c>
      <c r="ADD2" s="138" t="s">
        <v>367</v>
      </c>
      <c r="ADE2" s="138" t="s">
        <v>40</v>
      </c>
      <c r="ADF2" s="138" t="s">
        <v>249</v>
      </c>
      <c r="ADG2" s="138" t="s">
        <v>42</v>
      </c>
      <c r="ADH2" s="138" t="s">
        <v>43</v>
      </c>
      <c r="ADI2" s="138" t="s">
        <v>44</v>
      </c>
      <c r="ADJ2" s="138" t="s">
        <v>368</v>
      </c>
      <c r="ADK2" s="138" t="s">
        <v>48</v>
      </c>
      <c r="ADL2" s="138" t="s">
        <v>50</v>
      </c>
      <c r="ADM2" s="138" t="s">
        <v>51</v>
      </c>
      <c r="ADN2" s="138" t="s">
        <v>52</v>
      </c>
      <c r="ADO2" s="138" t="s">
        <v>53</v>
      </c>
      <c r="ADP2" s="138" t="s">
        <v>54</v>
      </c>
      <c r="ADQ2" s="138" t="s">
        <v>55</v>
      </c>
      <c r="ADR2" s="138" t="s">
        <v>56</v>
      </c>
      <c r="ADS2" s="138" t="s">
        <v>369</v>
      </c>
      <c r="ADT2" s="138" t="s">
        <v>58</v>
      </c>
      <c r="ADU2" s="138" t="s">
        <v>59</v>
      </c>
      <c r="ADV2" s="138" t="s">
        <v>61</v>
      </c>
      <c r="ADW2" s="138" t="s">
        <v>285</v>
      </c>
      <c r="ADX2" s="138" t="s">
        <v>62</v>
      </c>
      <c r="ADY2" s="138" t="s">
        <v>63</v>
      </c>
      <c r="ADZ2" s="138" t="s">
        <v>64</v>
      </c>
      <c r="AEA2" s="138" t="s">
        <v>65</v>
      </c>
      <c r="AEB2" s="138" t="s">
        <v>288</v>
      </c>
      <c r="AEC2" s="138" t="s">
        <v>370</v>
      </c>
      <c r="AED2" s="138" t="s">
        <v>67</v>
      </c>
      <c r="AEE2" s="138" t="s">
        <v>260</v>
      </c>
      <c r="AEF2" s="137" t="s">
        <v>371</v>
      </c>
      <c r="AEG2" s="137" t="s">
        <v>69</v>
      </c>
      <c r="AEH2" s="137" t="s">
        <v>263</v>
      </c>
      <c r="AEI2" s="137" t="s">
        <v>71</v>
      </c>
      <c r="AEJ2" s="138" t="s">
        <v>372</v>
      </c>
      <c r="AEK2" s="138" t="s">
        <v>73</v>
      </c>
      <c r="AEL2" s="138" t="s">
        <v>74</v>
      </c>
      <c r="AEM2" s="138" t="s">
        <v>75</v>
      </c>
      <c r="AEN2" s="138" t="s">
        <v>76</v>
      </c>
      <c r="AEO2" s="138" t="s">
        <v>338</v>
      </c>
      <c r="AEP2" s="138" t="s">
        <v>77</v>
      </c>
      <c r="AEQ2" s="138" t="s">
        <v>78</v>
      </c>
      <c r="AER2" s="138" t="s">
        <v>79</v>
      </c>
      <c r="AES2" s="138" t="s">
        <v>80</v>
      </c>
      <c r="AET2" s="138" t="s">
        <v>82</v>
      </c>
      <c r="AEU2" s="138" t="s">
        <v>373</v>
      </c>
      <c r="AEV2" s="138" t="s">
        <v>374</v>
      </c>
      <c r="AEW2" s="138" t="s">
        <v>375</v>
      </c>
      <c r="AEX2" s="138" t="s">
        <v>376</v>
      </c>
      <c r="AEY2" s="138" t="s">
        <v>86</v>
      </c>
      <c r="AEZ2" s="138" t="s">
        <v>87</v>
      </c>
      <c r="AFA2" s="138" t="s">
        <v>88</v>
      </c>
      <c r="AFB2" s="138" t="s">
        <v>89</v>
      </c>
      <c r="AFC2" s="138" t="s">
        <v>90</v>
      </c>
      <c r="AFD2" s="138" t="s">
        <v>296</v>
      </c>
      <c r="AFE2" s="138" t="s">
        <v>297</v>
      </c>
      <c r="AFF2" s="138" t="s">
        <v>377</v>
      </c>
      <c r="AFG2" s="138" t="s">
        <v>93</v>
      </c>
      <c r="AFH2" s="138" t="s">
        <v>94</v>
      </c>
      <c r="AFI2" s="138" t="s">
        <v>95</v>
      </c>
      <c r="AFJ2" s="138" t="s">
        <v>378</v>
      </c>
      <c r="AFK2" s="138" t="s">
        <v>98</v>
      </c>
      <c r="AFL2" s="138" t="s">
        <v>99</v>
      </c>
      <c r="AFM2" s="138" t="s">
        <v>100</v>
      </c>
      <c r="AFN2" s="138" t="s">
        <v>379</v>
      </c>
      <c r="AFO2" s="138" t="s">
        <v>102</v>
      </c>
      <c r="AFP2" s="138" t="s">
        <v>103</v>
      </c>
      <c r="AFQ2" s="138" t="s">
        <v>104</v>
      </c>
      <c r="AFR2" s="138" t="s">
        <v>106</v>
      </c>
      <c r="AFS2" s="138" t="s">
        <v>107</v>
      </c>
      <c r="AFT2" s="138" t="s">
        <v>108</v>
      </c>
      <c r="AFU2" s="138" t="s">
        <v>109</v>
      </c>
      <c r="AFV2" s="138" t="s">
        <v>375</v>
      </c>
      <c r="AFW2" s="138" t="s">
        <v>110</v>
      </c>
      <c r="AFX2" s="138" t="s">
        <v>112</v>
      </c>
      <c r="AFY2" s="138" t="s">
        <v>113</v>
      </c>
      <c r="AFZ2" s="138" t="s">
        <v>270</v>
      </c>
      <c r="AGA2" s="138" t="s">
        <v>114</v>
      </c>
      <c r="AGB2" s="138" t="s">
        <v>116</v>
      </c>
      <c r="AGC2" s="138" t="s">
        <v>117</v>
      </c>
      <c r="AGD2" s="138" t="s">
        <v>119</v>
      </c>
      <c r="AGE2" s="138" t="s">
        <v>380</v>
      </c>
      <c r="AGF2" s="138" t="s">
        <v>121</v>
      </c>
      <c r="AGG2" s="138" t="s">
        <v>122</v>
      </c>
      <c r="AGH2" s="138" t="s">
        <v>381</v>
      </c>
      <c r="AGI2" s="138" t="s">
        <v>123</v>
      </c>
      <c r="AGJ2" s="138" t="s">
        <v>125</v>
      </c>
      <c r="AGK2" s="138" t="s">
        <v>126</v>
      </c>
      <c r="AGL2" s="138" t="s">
        <v>382</v>
      </c>
      <c r="AGM2" s="138" t="s">
        <v>127</v>
      </c>
      <c r="AGN2" s="138" t="s">
        <v>129</v>
      </c>
      <c r="AGO2" s="138" t="s">
        <v>130</v>
      </c>
      <c r="AGP2" s="138" t="s">
        <v>383</v>
      </c>
      <c r="AGQ2" s="138" t="s">
        <v>132</v>
      </c>
      <c r="AGR2" s="138" t="s">
        <v>133</v>
      </c>
      <c r="AGS2" s="138" t="s">
        <v>134</v>
      </c>
      <c r="AGT2" s="138" t="s">
        <v>135</v>
      </c>
      <c r="AGU2" s="138" t="s">
        <v>136</v>
      </c>
      <c r="AGV2" s="138" t="s">
        <v>137</v>
      </c>
      <c r="AGW2" s="138" t="s">
        <v>138</v>
      </c>
      <c r="AGX2" s="138" t="s">
        <v>384</v>
      </c>
      <c r="AGY2" s="138" t="s">
        <v>139</v>
      </c>
      <c r="AGZ2" s="138" t="s">
        <v>140</v>
      </c>
      <c r="AHA2" s="138" t="s">
        <v>141</v>
      </c>
      <c r="AHB2" s="138" t="s">
        <v>277</v>
      </c>
      <c r="AHC2" s="138" t="s">
        <v>375</v>
      </c>
      <c r="AHD2" s="138" t="s">
        <v>278</v>
      </c>
      <c r="AHE2" s="138" t="s">
        <v>145</v>
      </c>
      <c r="AHF2" s="138" t="s">
        <v>146</v>
      </c>
      <c r="AHG2" s="138" t="s">
        <v>385</v>
      </c>
      <c r="AHH2" s="138" t="s">
        <v>147</v>
      </c>
      <c r="AHI2" s="138" t="s">
        <v>148</v>
      </c>
      <c r="AHJ2" s="138" t="s">
        <v>149</v>
      </c>
      <c r="AHK2" s="138" t="s">
        <v>150</v>
      </c>
      <c r="AHL2" s="138" t="s">
        <v>151</v>
      </c>
      <c r="AHM2" s="138" t="s">
        <v>152</v>
      </c>
      <c r="AHN2" s="138" t="s">
        <v>153</v>
      </c>
      <c r="AHO2" s="138" t="s">
        <v>154</v>
      </c>
      <c r="AHP2" s="138" t="s">
        <v>375</v>
      </c>
      <c r="AHQ2" s="138" t="s">
        <v>155</v>
      </c>
      <c r="AHR2" s="138" t="s">
        <v>156</v>
      </c>
      <c r="AHS2" s="138" t="s">
        <v>157</v>
      </c>
      <c r="AHT2" s="138" t="s">
        <v>159</v>
      </c>
      <c r="AHU2" s="138" t="s">
        <v>160</v>
      </c>
      <c r="AHV2" s="138" t="s">
        <v>161</v>
      </c>
      <c r="AHW2" s="138" t="s">
        <v>162</v>
      </c>
      <c r="AHX2" s="138" t="s">
        <v>386</v>
      </c>
      <c r="AHY2" s="138" t="s">
        <v>163</v>
      </c>
      <c r="AHZ2" s="138" t="s">
        <v>354</v>
      </c>
      <c r="AIA2" s="138" t="s">
        <v>154</v>
      </c>
      <c r="AIB2" s="138" t="s">
        <v>375</v>
      </c>
      <c r="AIC2" s="138" t="s">
        <v>387</v>
      </c>
      <c r="AID2" s="138" t="s">
        <v>165</v>
      </c>
      <c r="AIE2" s="138" t="s">
        <v>166</v>
      </c>
      <c r="AIF2" s="138" t="s">
        <v>167</v>
      </c>
      <c r="AIG2" s="138" t="s">
        <v>168</v>
      </c>
      <c r="AIH2" s="138" t="s">
        <v>169</v>
      </c>
      <c r="AII2" s="138" t="s">
        <v>170</v>
      </c>
      <c r="AIJ2" s="138" t="s">
        <v>388</v>
      </c>
      <c r="AIK2" s="138" t="s">
        <v>171</v>
      </c>
      <c r="AIL2" s="138" t="s">
        <v>173</v>
      </c>
      <c r="AIM2" s="138" t="s">
        <v>358</v>
      </c>
      <c r="AIN2" s="138" t="s">
        <v>375</v>
      </c>
      <c r="AIO2" s="138" t="s">
        <v>309</v>
      </c>
      <c r="AIP2" s="138" t="s">
        <v>175</v>
      </c>
      <c r="AIQ2" s="138" t="s">
        <v>176</v>
      </c>
      <c r="AIR2" s="138" t="s">
        <v>177</v>
      </c>
      <c r="AIS2" s="138" t="s">
        <v>178</v>
      </c>
      <c r="AIT2" s="138" t="s">
        <v>179</v>
      </c>
      <c r="AIU2" s="138" t="s">
        <v>181</v>
      </c>
      <c r="AIV2" s="138" t="s">
        <v>182</v>
      </c>
      <c r="AIW2" s="138" t="s">
        <v>183</v>
      </c>
      <c r="AIX2" s="138" t="s">
        <v>389</v>
      </c>
      <c r="AIY2" s="138" t="s">
        <v>184</v>
      </c>
      <c r="AIZ2" s="138" t="s">
        <v>185</v>
      </c>
      <c r="AJA2" s="138" t="s">
        <v>390</v>
      </c>
      <c r="AJB2" s="205" t="s">
        <v>186</v>
      </c>
      <c r="AJC2" s="105" t="s">
        <v>187</v>
      </c>
      <c r="AJD2" s="138" t="s">
        <v>375</v>
      </c>
      <c r="AJE2" s="79" t="s">
        <v>188</v>
      </c>
      <c r="AJF2" s="79" t="s">
        <v>189</v>
      </c>
      <c r="AJG2" s="79" t="s">
        <v>312</v>
      </c>
      <c r="AJH2" s="79" t="s">
        <v>391</v>
      </c>
      <c r="AJI2" s="79" t="s">
        <v>191</v>
      </c>
      <c r="AJJ2" s="79" t="s">
        <v>313</v>
      </c>
      <c r="AJK2" s="79" t="s">
        <v>193</v>
      </c>
      <c r="AJL2" s="79" t="s">
        <v>194</v>
      </c>
      <c r="AJM2" s="79" t="s">
        <v>195</v>
      </c>
      <c r="AJN2" s="79" t="s">
        <v>392</v>
      </c>
      <c r="AJO2" s="79" t="s">
        <v>196</v>
      </c>
      <c r="AJP2" s="79" t="s">
        <v>197</v>
      </c>
      <c r="AJQ2" s="79" t="s">
        <v>198</v>
      </c>
      <c r="AJR2" s="138" t="s">
        <v>375</v>
      </c>
      <c r="AJS2" s="79" t="s">
        <v>199</v>
      </c>
      <c r="AJT2" s="79" t="s">
        <v>315</v>
      </c>
      <c r="AJU2" s="79" t="s">
        <v>200</v>
      </c>
      <c r="AJV2" s="79" t="s">
        <v>202</v>
      </c>
      <c r="AJW2" s="79" t="s">
        <v>393</v>
      </c>
      <c r="AJX2" s="79" t="s">
        <v>394</v>
      </c>
      <c r="AJY2" s="79" t="s">
        <v>204</v>
      </c>
      <c r="AJZ2" s="79" t="s">
        <v>205</v>
      </c>
      <c r="AKA2" s="79" t="s">
        <v>206</v>
      </c>
      <c r="AKB2" s="79" t="s">
        <v>207</v>
      </c>
      <c r="AKC2" s="79" t="s">
        <v>208</v>
      </c>
      <c r="AKD2" s="79" t="s">
        <v>209</v>
      </c>
      <c r="AKE2" s="79" t="s">
        <v>210</v>
      </c>
      <c r="AKF2" s="79" t="s">
        <v>321</v>
      </c>
      <c r="AKG2" s="79" t="s">
        <v>212</v>
      </c>
      <c r="AKH2" s="79" t="s">
        <v>214</v>
      </c>
      <c r="AKI2" s="79" t="s">
        <v>216</v>
      </c>
      <c r="AKJ2" s="79" t="s">
        <v>217</v>
      </c>
      <c r="AKK2" s="79" t="s">
        <v>218</v>
      </c>
      <c r="AKL2" s="79" t="s">
        <v>220</v>
      </c>
      <c r="AKM2" s="79" t="s">
        <v>221</v>
      </c>
      <c r="AKN2" s="79" t="s">
        <v>395</v>
      </c>
      <c r="AKO2" s="79" t="s">
        <v>222</v>
      </c>
      <c r="AKP2" s="79" t="s">
        <v>223</v>
      </c>
      <c r="AKQ2" s="79" t="s">
        <v>325</v>
      </c>
      <c r="AKR2" s="79" t="s">
        <v>225</v>
      </c>
      <c r="AKS2" s="79" t="s">
        <v>227</v>
      </c>
      <c r="AKT2" s="138" t="s">
        <v>375</v>
      </c>
      <c r="AKU2" s="137" t="s">
        <v>228</v>
      </c>
      <c r="AKV2" s="137" t="s">
        <v>396</v>
      </c>
      <c r="AKW2" s="137" t="s">
        <v>230</v>
      </c>
      <c r="AKX2" s="79" t="s">
        <v>231</v>
      </c>
      <c r="AKY2" s="79" t="s">
        <v>365</v>
      </c>
      <c r="AKZ2" s="205" t="s">
        <v>375</v>
      </c>
      <c r="ALA2" s="105" t="s">
        <v>233</v>
      </c>
      <c r="ALB2" s="105" t="s">
        <v>397</v>
      </c>
      <c r="ALC2" s="105" t="s">
        <v>234</v>
      </c>
      <c r="ALD2" s="105" t="s">
        <v>235</v>
      </c>
      <c r="ALE2" s="105" t="s">
        <v>236</v>
      </c>
      <c r="ALF2" s="105" t="s">
        <v>237</v>
      </c>
      <c r="ALG2" s="105" t="s">
        <v>238</v>
      </c>
      <c r="ALH2" s="105" t="s">
        <v>239</v>
      </c>
      <c r="ALI2" s="105" t="s">
        <v>240</v>
      </c>
      <c r="ALJ2" s="105" t="s">
        <v>241</v>
      </c>
      <c r="ALK2" s="105" t="s">
        <v>243</v>
      </c>
      <c r="ALL2" s="105" t="s">
        <v>245</v>
      </c>
      <c r="ALM2" s="42" t="s">
        <v>246</v>
      </c>
      <c r="ALN2" s="205" t="s">
        <v>375</v>
      </c>
      <c r="ALO2" s="138" t="s">
        <v>398</v>
      </c>
      <c r="ALP2" s="190" t="s">
        <v>399</v>
      </c>
      <c r="ALQ2" s="42" t="s">
        <v>400</v>
      </c>
      <c r="ALR2" s="42" t="s">
        <v>401</v>
      </c>
      <c r="ALS2" s="79" t="s">
        <v>402</v>
      </c>
      <c r="ALT2" s="205" t="s">
        <v>375</v>
      </c>
      <c r="ALU2" s="42" t="s">
        <v>403</v>
      </c>
      <c r="ALV2" s="79" t="s">
        <v>404</v>
      </c>
      <c r="ALW2" s="105" t="s">
        <v>405</v>
      </c>
      <c r="ALX2" s="105" t="s">
        <v>39</v>
      </c>
      <c r="ALY2" s="105" t="s">
        <v>406</v>
      </c>
      <c r="ALZ2" s="105" t="s">
        <v>40</v>
      </c>
      <c r="AMA2" s="105" t="s">
        <v>249</v>
      </c>
      <c r="AMB2" s="105" t="s">
        <v>407</v>
      </c>
      <c r="AMC2" s="105" t="s">
        <v>43</v>
      </c>
      <c r="AMD2" s="105" t="s">
        <v>44</v>
      </c>
      <c r="AME2" s="105" t="s">
        <v>408</v>
      </c>
      <c r="AMF2" s="138" t="s">
        <v>48</v>
      </c>
      <c r="AMG2" s="138" t="s">
        <v>253</v>
      </c>
      <c r="AMH2" s="138" t="s">
        <v>51</v>
      </c>
      <c r="AMI2" s="138" t="s">
        <v>52</v>
      </c>
      <c r="AMJ2" s="138" t="s">
        <v>53</v>
      </c>
      <c r="AMK2" s="138" t="s">
        <v>54</v>
      </c>
      <c r="AML2" s="138" t="s">
        <v>55</v>
      </c>
      <c r="AMM2" s="138" t="s">
        <v>56</v>
      </c>
      <c r="AMN2" s="138" t="s">
        <v>409</v>
      </c>
      <c r="AMO2" s="138" t="s">
        <v>58</v>
      </c>
      <c r="AMP2" s="138" t="s">
        <v>410</v>
      </c>
      <c r="AMQ2" s="138" t="s">
        <v>59</v>
      </c>
      <c r="AMR2" s="138" t="s">
        <v>61</v>
      </c>
      <c r="AMS2" s="138" t="s">
        <v>286</v>
      </c>
      <c r="AMT2" s="138" t="s">
        <v>63</v>
      </c>
      <c r="AMU2" s="138" t="s">
        <v>64</v>
      </c>
      <c r="AMV2" s="138" t="s">
        <v>65</v>
      </c>
      <c r="AMW2" s="138" t="s">
        <v>288</v>
      </c>
      <c r="AMX2" s="138" t="s">
        <v>67</v>
      </c>
      <c r="AMY2" s="138" t="s">
        <v>260</v>
      </c>
      <c r="AMZ2" s="138" t="s">
        <v>69</v>
      </c>
      <c r="ANA2" s="138" t="s">
        <v>411</v>
      </c>
      <c r="ANB2" s="138" t="s">
        <v>412</v>
      </c>
      <c r="ANC2" s="138" t="s">
        <v>71</v>
      </c>
      <c r="AND2" s="138" t="s">
        <v>413</v>
      </c>
      <c r="ANE2" s="138" t="s">
        <v>73</v>
      </c>
      <c r="ANF2" s="138" t="s">
        <v>74</v>
      </c>
      <c r="ANG2" s="138" t="s">
        <v>75</v>
      </c>
      <c r="ANH2" s="138" t="s">
        <v>76</v>
      </c>
      <c r="ANI2" s="138" t="s">
        <v>77</v>
      </c>
      <c r="ANJ2" s="138" t="s">
        <v>78</v>
      </c>
      <c r="ANK2" s="138" t="s">
        <v>414</v>
      </c>
      <c r="ANL2" s="138" t="s">
        <v>79</v>
      </c>
      <c r="ANM2" s="138" t="s">
        <v>80</v>
      </c>
      <c r="ANN2" s="138" t="s">
        <v>82</v>
      </c>
      <c r="ANO2" s="138" t="s">
        <v>83</v>
      </c>
      <c r="ANP2" s="138" t="s">
        <v>415</v>
      </c>
      <c r="ANQ2" s="138" t="s">
        <v>84</v>
      </c>
      <c r="ANR2" s="138" t="s">
        <v>416</v>
      </c>
      <c r="ANS2" s="138" t="s">
        <v>86</v>
      </c>
      <c r="ANT2" s="138" t="s">
        <v>87</v>
      </c>
      <c r="ANU2" s="138" t="s">
        <v>88</v>
      </c>
      <c r="ANV2" s="138" t="s">
        <v>89</v>
      </c>
      <c r="ANW2" s="138" t="s">
        <v>90</v>
      </c>
      <c r="ANX2" s="138" t="s">
        <v>296</v>
      </c>
      <c r="ANY2" s="138" t="s">
        <v>297</v>
      </c>
      <c r="ANZ2" s="138" t="s">
        <v>417</v>
      </c>
      <c r="AOA2" s="138" t="s">
        <v>93</v>
      </c>
      <c r="AOB2" s="138" t="s">
        <v>94</v>
      </c>
      <c r="AOC2" s="138" t="s">
        <v>95</v>
      </c>
      <c r="AOD2" s="138" t="s">
        <v>418</v>
      </c>
      <c r="AOE2" s="138" t="s">
        <v>98</v>
      </c>
      <c r="AOF2" s="138" t="s">
        <v>99</v>
      </c>
      <c r="AOG2" s="138" t="s">
        <v>100</v>
      </c>
      <c r="AOH2" s="138" t="s">
        <v>102</v>
      </c>
      <c r="AOI2" s="138" t="s">
        <v>419</v>
      </c>
      <c r="AOJ2" s="138" t="s">
        <v>103</v>
      </c>
      <c r="AOK2" s="138" t="s">
        <v>104</v>
      </c>
      <c r="AOL2" s="138" t="s">
        <v>106</v>
      </c>
      <c r="AOM2" s="138" t="s">
        <v>107</v>
      </c>
      <c r="AON2" s="138" t="s">
        <v>108</v>
      </c>
      <c r="AOO2" s="138" t="s">
        <v>109</v>
      </c>
      <c r="AOP2" s="138" t="s">
        <v>420</v>
      </c>
      <c r="AOQ2" s="138" t="s">
        <v>110</v>
      </c>
      <c r="AOR2" s="138" t="s">
        <v>112</v>
      </c>
      <c r="AOS2" s="138" t="s">
        <v>421</v>
      </c>
      <c r="AOT2" s="138" t="s">
        <v>113</v>
      </c>
      <c r="AOU2" s="138" t="s">
        <v>114</v>
      </c>
      <c r="AOV2" s="138" t="s">
        <v>116</v>
      </c>
      <c r="AOW2" s="138" t="s">
        <v>117</v>
      </c>
      <c r="AOX2" s="138" t="s">
        <v>422</v>
      </c>
      <c r="AOY2" s="138" t="s">
        <v>119</v>
      </c>
      <c r="AOZ2" s="138" t="s">
        <v>423</v>
      </c>
      <c r="APA2" s="138" t="s">
        <v>121</v>
      </c>
      <c r="APB2" s="138" t="s">
        <v>122</v>
      </c>
      <c r="APC2" s="138" t="s">
        <v>123</v>
      </c>
      <c r="APD2" s="138" t="s">
        <v>125</v>
      </c>
      <c r="APE2" s="138" t="s">
        <v>126</v>
      </c>
      <c r="APF2" s="138" t="s">
        <v>424</v>
      </c>
      <c r="APG2" s="138" t="s">
        <v>127</v>
      </c>
      <c r="APH2" s="138" t="s">
        <v>129</v>
      </c>
      <c r="API2" s="138" t="s">
        <v>130</v>
      </c>
      <c r="APJ2" s="138" t="s">
        <v>425</v>
      </c>
      <c r="APK2" s="138" t="s">
        <v>132</v>
      </c>
      <c r="APL2" s="138" t="s">
        <v>133</v>
      </c>
      <c r="APM2" s="138" t="s">
        <v>134</v>
      </c>
      <c r="APN2" s="138" t="s">
        <v>275</v>
      </c>
      <c r="APO2" s="138" t="s">
        <v>135</v>
      </c>
      <c r="APP2" s="138" t="s">
        <v>136</v>
      </c>
      <c r="APQ2" s="138" t="s">
        <v>137</v>
      </c>
      <c r="APR2" s="138" t="s">
        <v>138</v>
      </c>
      <c r="APS2" s="138" t="s">
        <v>384</v>
      </c>
      <c r="APT2" s="138" t="s">
        <v>139</v>
      </c>
      <c r="APU2" s="138" t="s">
        <v>140</v>
      </c>
      <c r="APV2" s="138" t="s">
        <v>141</v>
      </c>
      <c r="APW2" s="138" t="s">
        <v>277</v>
      </c>
      <c r="APX2" s="138" t="s">
        <v>420</v>
      </c>
      <c r="APY2" s="138" t="s">
        <v>278</v>
      </c>
      <c r="APZ2" s="138" t="s">
        <v>145</v>
      </c>
      <c r="AQA2" s="138" t="s">
        <v>146</v>
      </c>
      <c r="AQB2" s="138" t="s">
        <v>306</v>
      </c>
      <c r="AQC2" s="138" t="s">
        <v>147</v>
      </c>
      <c r="AQD2" s="138" t="s">
        <v>148</v>
      </c>
      <c r="AQE2" s="138" t="s">
        <v>149</v>
      </c>
      <c r="AQF2" s="138" t="s">
        <v>150</v>
      </c>
      <c r="AQG2" s="138" t="s">
        <v>151</v>
      </c>
      <c r="AQH2" s="138" t="s">
        <v>152</v>
      </c>
      <c r="AQI2" s="138" t="s">
        <v>153</v>
      </c>
      <c r="AQJ2" s="138" t="s">
        <v>154</v>
      </c>
      <c r="AQK2" s="138" t="s">
        <v>420</v>
      </c>
      <c r="AQL2" s="138" t="s">
        <v>155</v>
      </c>
      <c r="AQM2" s="138" t="s">
        <v>156</v>
      </c>
      <c r="AQN2" s="138" t="s">
        <v>157</v>
      </c>
      <c r="AQO2" s="138" t="s">
        <v>159</v>
      </c>
      <c r="AQP2" s="138" t="s">
        <v>426</v>
      </c>
      <c r="AQQ2" s="138" t="s">
        <v>160</v>
      </c>
      <c r="AQR2" s="138" t="s">
        <v>161</v>
      </c>
      <c r="AQS2" s="138" t="s">
        <v>162</v>
      </c>
      <c r="AQT2" s="138" t="s">
        <v>163</v>
      </c>
      <c r="AQU2" s="138" t="s">
        <v>354</v>
      </c>
      <c r="AQV2" s="138" t="s">
        <v>154</v>
      </c>
      <c r="AQW2" s="138" t="s">
        <v>420</v>
      </c>
      <c r="AQX2" s="138" t="s">
        <v>165</v>
      </c>
      <c r="AQY2" s="138" t="s">
        <v>166</v>
      </c>
      <c r="AQZ2" s="138" t="s">
        <v>427</v>
      </c>
      <c r="ARA2" s="138" t="s">
        <v>167</v>
      </c>
      <c r="ARB2" s="138" t="s">
        <v>168</v>
      </c>
      <c r="ARC2" s="138" t="s">
        <v>169</v>
      </c>
      <c r="ARD2" s="138" t="s">
        <v>170</v>
      </c>
      <c r="ARE2" s="138" t="s">
        <v>171</v>
      </c>
      <c r="ARF2" s="138" t="s">
        <v>173</v>
      </c>
      <c r="ARG2" s="138" t="s">
        <v>358</v>
      </c>
      <c r="ARH2" s="138" t="s">
        <v>420</v>
      </c>
      <c r="ARI2" s="138" t="s">
        <v>175</v>
      </c>
      <c r="ARJ2" s="138" t="s">
        <v>428</v>
      </c>
      <c r="ARK2" s="138" t="s">
        <v>177</v>
      </c>
      <c r="ARL2" s="138" t="s">
        <v>178</v>
      </c>
      <c r="ARM2" s="138" t="s">
        <v>179</v>
      </c>
      <c r="ARN2" s="138" t="s">
        <v>181</v>
      </c>
      <c r="ARO2" s="138" t="s">
        <v>429</v>
      </c>
      <c r="ARP2" s="138" t="s">
        <v>182</v>
      </c>
      <c r="ARQ2" s="138" t="s">
        <v>183</v>
      </c>
      <c r="ARR2" s="138" t="s">
        <v>184</v>
      </c>
      <c r="ARS2" s="138" t="s">
        <v>185</v>
      </c>
      <c r="ART2" s="138" t="s">
        <v>186</v>
      </c>
      <c r="ARU2" s="79" t="s">
        <v>187</v>
      </c>
      <c r="ARV2" s="138" t="s">
        <v>420</v>
      </c>
      <c r="ARW2" s="79" t="s">
        <v>188</v>
      </c>
      <c r="ARX2" s="79" t="s">
        <v>189</v>
      </c>
      <c r="ARY2" s="79" t="s">
        <v>312</v>
      </c>
      <c r="ARZ2" s="79" t="s">
        <v>191</v>
      </c>
      <c r="ASA2" s="79" t="s">
        <v>313</v>
      </c>
      <c r="ASB2" s="79" t="s">
        <v>430</v>
      </c>
      <c r="ASC2" s="79" t="s">
        <v>431</v>
      </c>
      <c r="ASD2" s="79" t="s">
        <v>194</v>
      </c>
      <c r="ASE2" s="79" t="s">
        <v>195</v>
      </c>
      <c r="ASF2" s="79" t="s">
        <v>196</v>
      </c>
      <c r="ASG2" s="79" t="s">
        <v>197</v>
      </c>
      <c r="ASH2" s="79" t="s">
        <v>198</v>
      </c>
      <c r="ASI2" s="138" t="s">
        <v>420</v>
      </c>
      <c r="ASJ2" s="79" t="s">
        <v>199</v>
      </c>
      <c r="ASK2" s="79" t="s">
        <v>200</v>
      </c>
      <c r="ASL2" s="79" t="s">
        <v>432</v>
      </c>
      <c r="ASM2" s="79" t="s">
        <v>202</v>
      </c>
      <c r="ASN2" s="79" t="s">
        <v>203</v>
      </c>
      <c r="ASO2" s="79" t="s">
        <v>204</v>
      </c>
      <c r="ASP2" s="79" t="s">
        <v>205</v>
      </c>
      <c r="ASQ2" s="79" t="s">
        <v>206</v>
      </c>
      <c r="ASR2" s="79" t="s">
        <v>207</v>
      </c>
      <c r="ASS2" s="79" t="s">
        <v>433</v>
      </c>
      <c r="AST2" s="79" t="s">
        <v>434</v>
      </c>
      <c r="ASU2" s="79" t="s">
        <v>435</v>
      </c>
      <c r="ASV2" s="79" t="s">
        <v>436</v>
      </c>
      <c r="ASW2" s="79" t="s">
        <v>437</v>
      </c>
      <c r="ASX2" s="79" t="s">
        <v>321</v>
      </c>
      <c r="ASY2" s="79" t="s">
        <v>212</v>
      </c>
      <c r="ASZ2" s="79" t="s">
        <v>214</v>
      </c>
      <c r="ATA2" s="79" t="s">
        <v>322</v>
      </c>
      <c r="ATB2" s="79" t="s">
        <v>216</v>
      </c>
      <c r="ATC2" s="79" t="s">
        <v>217</v>
      </c>
      <c r="ATD2" s="79" t="s">
        <v>438</v>
      </c>
      <c r="ATE2" s="79" t="s">
        <v>220</v>
      </c>
      <c r="ATF2" s="79" t="s">
        <v>221</v>
      </c>
      <c r="ATG2" s="79" t="s">
        <v>222</v>
      </c>
      <c r="ATH2" s="79" t="s">
        <v>324</v>
      </c>
      <c r="ATI2" s="79" t="s">
        <v>223</v>
      </c>
      <c r="ATJ2" s="79" t="s">
        <v>224</v>
      </c>
      <c r="ATK2" s="79" t="s">
        <v>225</v>
      </c>
      <c r="ATL2" s="105" t="s">
        <v>227</v>
      </c>
      <c r="ATM2" s="138" t="s">
        <v>420</v>
      </c>
      <c r="ATN2" s="137" t="s">
        <v>228</v>
      </c>
      <c r="ATO2" s="137" t="s">
        <v>229</v>
      </c>
      <c r="ATP2" s="137" t="s">
        <v>230</v>
      </c>
      <c r="ATQ2" s="79" t="s">
        <v>231</v>
      </c>
      <c r="ATR2" s="79" t="s">
        <v>326</v>
      </c>
      <c r="ATS2" s="205" t="s">
        <v>420</v>
      </c>
      <c r="ATT2" s="105" t="s">
        <v>233</v>
      </c>
      <c r="ATU2" s="105" t="s">
        <v>234</v>
      </c>
      <c r="ATV2" s="105" t="s">
        <v>235</v>
      </c>
      <c r="ATW2" s="105" t="s">
        <v>236</v>
      </c>
      <c r="ATX2" s="105" t="s">
        <v>237</v>
      </c>
      <c r="ATY2" s="138" t="s">
        <v>238</v>
      </c>
      <c r="ATZ2" s="105" t="s">
        <v>439</v>
      </c>
      <c r="AUA2" s="105" t="s">
        <v>239</v>
      </c>
      <c r="AUB2" s="105" t="s">
        <v>240</v>
      </c>
      <c r="AUC2" s="105" t="s">
        <v>440</v>
      </c>
      <c r="AUD2" s="105" t="s">
        <v>441</v>
      </c>
      <c r="AUE2" s="105" t="s">
        <v>245</v>
      </c>
      <c r="AUF2" s="42" t="s">
        <v>246</v>
      </c>
      <c r="AUG2" s="187" t="s">
        <v>420</v>
      </c>
      <c r="AUH2" s="138" t="s">
        <v>398</v>
      </c>
      <c r="AUI2" s="137" t="s">
        <v>399</v>
      </c>
      <c r="AUJ2" s="42" t="s">
        <v>401</v>
      </c>
      <c r="AUK2" s="42" t="s">
        <v>442</v>
      </c>
      <c r="AUL2" s="79" t="s">
        <v>443</v>
      </c>
      <c r="AUM2" s="42" t="s">
        <v>444</v>
      </c>
      <c r="AUN2" s="42" t="s">
        <v>445</v>
      </c>
      <c r="AUO2" s="79" t="s">
        <v>402</v>
      </c>
      <c r="AUP2" s="205" t="s">
        <v>420</v>
      </c>
      <c r="AUQ2" s="42" t="s">
        <v>446</v>
      </c>
      <c r="AUR2" s="42" t="s">
        <v>447</v>
      </c>
      <c r="AUS2" s="42" t="s">
        <v>448</v>
      </c>
      <c r="AUT2" s="42" t="s">
        <v>449</v>
      </c>
      <c r="AUU2" s="42" t="s">
        <v>450</v>
      </c>
      <c r="AUV2" s="42" t="s">
        <v>451</v>
      </c>
      <c r="AUW2" s="42" t="s">
        <v>452</v>
      </c>
      <c r="AUX2" s="16" t="s">
        <v>420</v>
      </c>
      <c r="AUY2" s="42" t="s">
        <v>453</v>
      </c>
      <c r="AUZ2" s="42" t="s">
        <v>454</v>
      </c>
      <c r="AVA2" s="42" t="s">
        <v>455</v>
      </c>
      <c r="AVB2" s="42" t="s">
        <v>456</v>
      </c>
      <c r="AVC2" s="42"/>
      <c r="AVD2" s="42" t="s">
        <v>457</v>
      </c>
      <c r="AVE2" s="79" t="s">
        <v>458</v>
      </c>
      <c r="AVF2" s="79" t="s">
        <v>459</v>
      </c>
      <c r="AVG2" s="16" t="s">
        <v>420</v>
      </c>
      <c r="AVH2" s="42" t="s">
        <v>460</v>
      </c>
      <c r="AVI2" s="42" t="s">
        <v>461</v>
      </c>
      <c r="AVJ2" s="42" t="s">
        <v>462</v>
      </c>
      <c r="AVK2" s="42" t="s">
        <v>463</v>
      </c>
      <c r="AVL2" s="42" t="s">
        <v>464</v>
      </c>
      <c r="AVM2" s="42" t="s">
        <v>465</v>
      </c>
      <c r="AVN2" s="42" t="s">
        <v>466</v>
      </c>
      <c r="AVO2" s="79" t="s">
        <v>467</v>
      </c>
      <c r="AVP2" s="42" t="s">
        <v>468</v>
      </c>
      <c r="AVQ2" s="79" t="s">
        <v>469</v>
      </c>
      <c r="AVR2" s="79" t="s">
        <v>470</v>
      </c>
      <c r="AVS2" s="79" t="s">
        <v>471</v>
      </c>
      <c r="AVT2" s="42" t="s">
        <v>472</v>
      </c>
      <c r="AVU2" s="42" t="s">
        <v>473</v>
      </c>
      <c r="AVV2" s="42" t="s">
        <v>474</v>
      </c>
      <c r="AVW2" s="105" t="s">
        <v>475</v>
      </c>
      <c r="AVX2" s="79" t="s">
        <v>476</v>
      </c>
      <c r="AVY2" s="42" t="s">
        <v>477</v>
      </c>
      <c r="AVZ2" s="42" t="s">
        <v>478</v>
      </c>
      <c r="AWA2" s="42" t="s">
        <v>479</v>
      </c>
      <c r="AWB2" s="42" t="s">
        <v>480</v>
      </c>
      <c r="AWC2" s="42" t="s">
        <v>481</v>
      </c>
      <c r="AWD2" s="79" t="s">
        <v>482</v>
      </c>
      <c r="AWE2" s="79" t="s">
        <v>476</v>
      </c>
      <c r="AWF2" s="42" t="s">
        <v>483</v>
      </c>
      <c r="AWG2" s="42" t="s">
        <v>484</v>
      </c>
      <c r="AWH2" s="42" t="s">
        <v>485</v>
      </c>
      <c r="AWI2" s="42" t="s">
        <v>486</v>
      </c>
      <c r="AWJ2" s="42" t="s">
        <v>487</v>
      </c>
      <c r="AWK2" s="42" t="s">
        <v>488</v>
      </c>
      <c r="AWL2" s="42" t="s">
        <v>489</v>
      </c>
      <c r="AWM2" s="79" t="s">
        <v>490</v>
      </c>
      <c r="AWN2" s="79" t="s">
        <v>491</v>
      </c>
      <c r="AWO2" s="79" t="s">
        <v>492</v>
      </c>
      <c r="AWP2" s="79" t="s">
        <v>493</v>
      </c>
      <c r="AWQ2" s="79" t="s">
        <v>494</v>
      </c>
      <c r="AWR2" s="79" t="s">
        <v>495</v>
      </c>
      <c r="AWS2" s="42" t="s">
        <v>496</v>
      </c>
      <c r="AWT2" s="79" t="s">
        <v>497</v>
      </c>
      <c r="AWU2" s="79" t="s">
        <v>498</v>
      </c>
      <c r="AWV2" s="42" t="s">
        <v>499</v>
      </c>
      <c r="AWW2" s="79" t="s">
        <v>490</v>
      </c>
      <c r="AWX2" s="137" t="s">
        <v>500</v>
      </c>
      <c r="AWY2" s="137" t="s">
        <v>501</v>
      </c>
      <c r="AWZ2" s="137" t="s">
        <v>502</v>
      </c>
      <c r="AXA2" s="137" t="s">
        <v>503</v>
      </c>
      <c r="AXB2" s="137" t="s">
        <v>504</v>
      </c>
      <c r="AXC2" s="42" t="s">
        <v>505</v>
      </c>
      <c r="AXD2" s="137" t="s">
        <v>506</v>
      </c>
      <c r="AXE2" s="137" t="s">
        <v>507</v>
      </c>
      <c r="AXF2" s="79" t="s">
        <v>508</v>
      </c>
      <c r="AXG2" s="79" t="s">
        <v>490</v>
      </c>
      <c r="AXH2" s="137" t="s">
        <v>509</v>
      </c>
      <c r="AXI2" s="137" t="s">
        <v>510</v>
      </c>
      <c r="AXJ2" s="42" t="s">
        <v>511</v>
      </c>
      <c r="AXK2" s="137" t="s">
        <v>512</v>
      </c>
      <c r="AXL2" s="137" t="s">
        <v>513</v>
      </c>
      <c r="AXM2" s="79" t="s">
        <v>490</v>
      </c>
      <c r="AXN2" s="137" t="s">
        <v>514</v>
      </c>
      <c r="AXO2" s="137" t="s">
        <v>515</v>
      </c>
      <c r="AXP2" s="137" t="s">
        <v>516</v>
      </c>
      <c r="AXQ2" s="137" t="s">
        <v>517</v>
      </c>
      <c r="AXR2" s="137" t="s">
        <v>518</v>
      </c>
      <c r="AXS2" s="137" t="s">
        <v>519</v>
      </c>
      <c r="AXT2" s="137" t="s">
        <v>520</v>
      </c>
      <c r="AXU2" s="137" t="s">
        <v>521</v>
      </c>
      <c r="AXV2" s="137" t="s">
        <v>522</v>
      </c>
      <c r="AXW2" s="137" t="s">
        <v>523</v>
      </c>
      <c r="AXX2" s="137" t="s">
        <v>524</v>
      </c>
      <c r="AXY2" s="137" t="s">
        <v>525</v>
      </c>
      <c r="AXZ2" s="137" t="s">
        <v>526</v>
      </c>
      <c r="AYA2" s="137" t="s">
        <v>527</v>
      </c>
      <c r="AYB2" s="137" t="s">
        <v>528</v>
      </c>
      <c r="AYC2" s="137" t="s">
        <v>529</v>
      </c>
      <c r="AYD2" s="137" t="s">
        <v>530</v>
      </c>
      <c r="AYE2" s="137" t="s">
        <v>531</v>
      </c>
      <c r="AYF2" s="137" t="s">
        <v>532</v>
      </c>
      <c r="AYG2" s="137" t="s">
        <v>533</v>
      </c>
      <c r="AYH2" s="137" t="s">
        <v>534</v>
      </c>
      <c r="AYI2" s="137" t="s">
        <v>535</v>
      </c>
      <c r="AYJ2" s="137" t="s">
        <v>536</v>
      </c>
      <c r="AYK2" s="137" t="s">
        <v>537</v>
      </c>
      <c r="AYL2" s="137" t="s">
        <v>538</v>
      </c>
      <c r="AYM2" s="137" t="s">
        <v>539</v>
      </c>
      <c r="AYN2" s="137" t="s">
        <v>540</v>
      </c>
      <c r="AYO2" s="137" t="s">
        <v>541</v>
      </c>
      <c r="AYP2" s="79" t="s">
        <v>404</v>
      </c>
      <c r="AYQ2" s="138" t="s">
        <v>42</v>
      </c>
      <c r="AYR2" s="138" t="s">
        <v>43</v>
      </c>
      <c r="AYS2" s="138" t="s">
        <v>44</v>
      </c>
      <c r="AYT2" s="105" t="s">
        <v>542</v>
      </c>
      <c r="AYU2" s="138" t="s">
        <v>48</v>
      </c>
      <c r="AYV2" s="138" t="s">
        <v>253</v>
      </c>
      <c r="AYW2" s="138" t="s">
        <v>51</v>
      </c>
      <c r="AYX2" s="138" t="s">
        <v>52</v>
      </c>
      <c r="AYY2" s="138" t="s">
        <v>53</v>
      </c>
      <c r="AYZ2" s="138" t="s">
        <v>54</v>
      </c>
      <c r="AZA2" s="138" t="s">
        <v>543</v>
      </c>
      <c r="AZB2" s="138" t="s">
        <v>55</v>
      </c>
      <c r="AZC2" s="138" t="s">
        <v>56</v>
      </c>
      <c r="AZD2" s="138" t="s">
        <v>544</v>
      </c>
      <c r="AZE2" s="138" t="s">
        <v>58</v>
      </c>
      <c r="AZF2" s="138" t="s">
        <v>59</v>
      </c>
      <c r="AZG2" s="138" t="s">
        <v>61</v>
      </c>
      <c r="AZH2" s="138" t="s">
        <v>286</v>
      </c>
      <c r="AZI2" s="138" t="s">
        <v>63</v>
      </c>
      <c r="AZJ2" s="138" t="s">
        <v>64</v>
      </c>
      <c r="AZK2" s="138" t="s">
        <v>65</v>
      </c>
      <c r="AZL2" s="138" t="s">
        <v>288</v>
      </c>
      <c r="AZM2" s="138" t="s">
        <v>67</v>
      </c>
      <c r="AZN2" s="138" t="s">
        <v>545</v>
      </c>
      <c r="AZO2" s="138" t="s">
        <v>546</v>
      </c>
      <c r="AZP2" s="138" t="s">
        <v>69</v>
      </c>
      <c r="AZQ2" s="138" t="s">
        <v>412</v>
      </c>
      <c r="AZR2" s="138" t="s">
        <v>71</v>
      </c>
      <c r="AZS2" s="138" t="s">
        <v>547</v>
      </c>
      <c r="AZT2" s="138" t="s">
        <v>73</v>
      </c>
      <c r="AZU2" s="138" t="s">
        <v>74</v>
      </c>
      <c r="AZV2" s="138" t="s">
        <v>75</v>
      </c>
      <c r="AZW2" s="138" t="s">
        <v>76</v>
      </c>
      <c r="AZX2" s="138" t="s">
        <v>77</v>
      </c>
      <c r="AZY2" s="138" t="s">
        <v>78</v>
      </c>
      <c r="AZZ2" s="138" t="s">
        <v>79</v>
      </c>
      <c r="BAA2" s="138" t="s">
        <v>80</v>
      </c>
      <c r="BAB2" s="138" t="s">
        <v>82</v>
      </c>
      <c r="BAC2" s="138" t="s">
        <v>83</v>
      </c>
      <c r="BAD2" s="138" t="s">
        <v>548</v>
      </c>
      <c r="BAE2" s="138" t="s">
        <v>84</v>
      </c>
      <c r="BAF2" s="138" t="s">
        <v>549</v>
      </c>
      <c r="BAG2" s="138" t="s">
        <v>86</v>
      </c>
      <c r="BAH2" s="138" t="s">
        <v>87</v>
      </c>
      <c r="BAI2" s="138" t="s">
        <v>88</v>
      </c>
      <c r="BAJ2" s="138" t="s">
        <v>89</v>
      </c>
      <c r="BAK2" s="138" t="s">
        <v>90</v>
      </c>
      <c r="BAL2" s="138" t="s">
        <v>550</v>
      </c>
      <c r="BAM2" s="138" t="s">
        <v>297</v>
      </c>
      <c r="BAN2" s="138" t="s">
        <v>93</v>
      </c>
      <c r="BAO2" s="138" t="s">
        <v>94</v>
      </c>
      <c r="BAP2" s="138" t="s">
        <v>95</v>
      </c>
      <c r="BAQ2" s="138" t="s">
        <v>551</v>
      </c>
      <c r="BAR2" s="138" t="s">
        <v>98</v>
      </c>
      <c r="BAS2" s="138" t="s">
        <v>99</v>
      </c>
      <c r="BAT2" s="138" t="s">
        <v>100</v>
      </c>
      <c r="BAU2" s="138" t="s">
        <v>102</v>
      </c>
      <c r="BAV2" s="138" t="s">
        <v>103</v>
      </c>
      <c r="BAW2" s="138" t="s">
        <v>104</v>
      </c>
      <c r="BAX2" s="138" t="s">
        <v>106</v>
      </c>
      <c r="BAY2" s="138" t="s">
        <v>552</v>
      </c>
      <c r="BAZ2" s="138" t="s">
        <v>107</v>
      </c>
      <c r="BBA2" s="138" t="s">
        <v>108</v>
      </c>
      <c r="BBB2" s="138" t="s">
        <v>109</v>
      </c>
      <c r="BBC2" s="138" t="s">
        <v>553</v>
      </c>
      <c r="BBD2" s="222" t="s">
        <v>110</v>
      </c>
      <c r="BBE2" s="1059" t="s">
        <v>554</v>
      </c>
      <c r="BBF2" s="222" t="s">
        <v>112</v>
      </c>
      <c r="BBG2" s="138" t="s">
        <v>113</v>
      </c>
      <c r="BBH2" s="138" t="s">
        <v>270</v>
      </c>
      <c r="BBI2" s="138" t="s">
        <v>114</v>
      </c>
      <c r="BBJ2" s="138" t="s">
        <v>116</v>
      </c>
      <c r="BBK2" s="138" t="s">
        <v>117</v>
      </c>
      <c r="BBL2" s="138" t="s">
        <v>555</v>
      </c>
      <c r="BBM2" s="138" t="s">
        <v>119</v>
      </c>
      <c r="BBN2" s="138" t="s">
        <v>556</v>
      </c>
      <c r="BBO2" s="138" t="s">
        <v>121</v>
      </c>
      <c r="BBP2" s="138" t="s">
        <v>557</v>
      </c>
      <c r="BBQ2" s="138" t="s">
        <v>122</v>
      </c>
      <c r="BBR2" s="138" t="s">
        <v>123</v>
      </c>
      <c r="BBS2" s="138" t="s">
        <v>125</v>
      </c>
      <c r="BBT2" s="138" t="s">
        <v>126</v>
      </c>
      <c r="BBU2" s="138" t="s">
        <v>127</v>
      </c>
      <c r="BBV2" s="138" t="s">
        <v>129</v>
      </c>
      <c r="BBW2" s="138" t="s">
        <v>130</v>
      </c>
      <c r="BBX2" s="138" t="s">
        <v>558</v>
      </c>
      <c r="BBY2" s="138" t="s">
        <v>132</v>
      </c>
      <c r="BBZ2" s="138" t="s">
        <v>133</v>
      </c>
      <c r="BCA2" s="138" t="s">
        <v>134</v>
      </c>
      <c r="BCB2" s="138" t="s">
        <v>559</v>
      </c>
      <c r="BCC2" s="138" t="s">
        <v>136</v>
      </c>
      <c r="BCD2" s="138" t="s">
        <v>560</v>
      </c>
      <c r="BCE2" s="138" t="s">
        <v>137</v>
      </c>
      <c r="BCF2" s="138" t="s">
        <v>138</v>
      </c>
      <c r="BCG2" s="138" t="s">
        <v>139</v>
      </c>
      <c r="BCH2" s="138" t="s">
        <v>140</v>
      </c>
      <c r="BCI2" s="138" t="s">
        <v>141</v>
      </c>
      <c r="BCJ2" s="138" t="s">
        <v>561</v>
      </c>
      <c r="BCK2" s="138" t="s">
        <v>553</v>
      </c>
      <c r="BCL2" s="138" t="s">
        <v>278</v>
      </c>
      <c r="BCM2" s="138" t="s">
        <v>145</v>
      </c>
      <c r="BCN2" s="138" t="s">
        <v>562</v>
      </c>
      <c r="BCO2" s="138" t="s">
        <v>146</v>
      </c>
      <c r="BCP2" s="138" t="s">
        <v>147</v>
      </c>
      <c r="BCQ2" s="138" t="s">
        <v>148</v>
      </c>
      <c r="BCR2" s="138" t="s">
        <v>563</v>
      </c>
      <c r="BCS2" s="138" t="s">
        <v>149</v>
      </c>
      <c r="BCT2" s="138" t="s">
        <v>150</v>
      </c>
      <c r="BCU2" s="138" t="s">
        <v>151</v>
      </c>
      <c r="BCV2" s="138" t="s">
        <v>152</v>
      </c>
      <c r="BCW2" s="138" t="s">
        <v>153</v>
      </c>
      <c r="BCX2" s="138" t="s">
        <v>154</v>
      </c>
      <c r="BCY2" s="138" t="s">
        <v>553</v>
      </c>
      <c r="BCZ2" s="138" t="s">
        <v>155</v>
      </c>
      <c r="BDA2" s="138" t="s">
        <v>156</v>
      </c>
      <c r="BDB2" s="138" t="s">
        <v>564</v>
      </c>
      <c r="BDC2" s="138" t="s">
        <v>157</v>
      </c>
      <c r="BDD2" s="138" t="s">
        <v>159</v>
      </c>
      <c r="BDE2" s="138" t="s">
        <v>160</v>
      </c>
      <c r="BDF2" s="138" t="s">
        <v>161</v>
      </c>
      <c r="BDG2" s="138" t="s">
        <v>162</v>
      </c>
      <c r="BDH2" s="138" t="s">
        <v>163</v>
      </c>
      <c r="BDI2" s="138" t="s">
        <v>354</v>
      </c>
      <c r="BDJ2" s="138" t="s">
        <v>154</v>
      </c>
      <c r="BDK2" s="138" t="s">
        <v>553</v>
      </c>
      <c r="BDL2" s="138" t="s">
        <v>387</v>
      </c>
      <c r="BDM2" s="138" t="s">
        <v>165</v>
      </c>
      <c r="BDN2" s="138" t="s">
        <v>166</v>
      </c>
      <c r="BDO2" s="138" t="s">
        <v>167</v>
      </c>
      <c r="BDP2" s="138" t="s">
        <v>168</v>
      </c>
      <c r="BDQ2" s="138" t="s">
        <v>169</v>
      </c>
      <c r="BDR2" s="138" t="s">
        <v>170</v>
      </c>
      <c r="BDS2" s="138" t="s">
        <v>171</v>
      </c>
      <c r="BDT2" s="138" t="s">
        <v>173</v>
      </c>
      <c r="BDU2" s="138" t="s">
        <v>565</v>
      </c>
      <c r="BDV2" s="138" t="s">
        <v>358</v>
      </c>
      <c r="BDW2" s="138" t="s">
        <v>553</v>
      </c>
      <c r="BDX2" s="138" t="s">
        <v>175</v>
      </c>
      <c r="BDY2" s="138" t="s">
        <v>176</v>
      </c>
      <c r="BDZ2" s="138" t="s">
        <v>177</v>
      </c>
      <c r="BEA2" s="138" t="s">
        <v>178</v>
      </c>
      <c r="BEB2" s="138" t="s">
        <v>566</v>
      </c>
      <c r="BEC2" s="138" t="s">
        <v>179</v>
      </c>
      <c r="BED2" s="138" t="s">
        <v>181</v>
      </c>
      <c r="BEE2" s="138" t="s">
        <v>182</v>
      </c>
      <c r="BEF2" s="138" t="s">
        <v>567</v>
      </c>
      <c r="BEG2" s="138" t="s">
        <v>568</v>
      </c>
      <c r="BEH2" s="138" t="s">
        <v>310</v>
      </c>
      <c r="BEI2" s="138" t="s">
        <v>311</v>
      </c>
      <c r="BEJ2" s="79" t="s">
        <v>187</v>
      </c>
      <c r="BEK2" s="138" t="s">
        <v>553</v>
      </c>
      <c r="BEL2" s="79" t="s">
        <v>188</v>
      </c>
      <c r="BEM2" s="79" t="s">
        <v>189</v>
      </c>
      <c r="BEN2" s="79" t="s">
        <v>312</v>
      </c>
      <c r="BEO2" s="79" t="s">
        <v>191</v>
      </c>
      <c r="BEP2" s="79" t="s">
        <v>313</v>
      </c>
      <c r="BEQ2" s="79" t="s">
        <v>193</v>
      </c>
      <c r="BER2" s="79" t="s">
        <v>569</v>
      </c>
      <c r="BES2" s="79" t="s">
        <v>194</v>
      </c>
      <c r="BET2" s="79" t="s">
        <v>195</v>
      </c>
      <c r="BEU2" s="79" t="s">
        <v>196</v>
      </c>
      <c r="BEV2" s="79" t="s">
        <v>197</v>
      </c>
      <c r="BEW2" s="79" t="s">
        <v>198</v>
      </c>
      <c r="BEX2" s="138" t="s">
        <v>553</v>
      </c>
      <c r="BEY2" s="79" t="s">
        <v>199</v>
      </c>
      <c r="BEZ2" s="79" t="s">
        <v>200</v>
      </c>
      <c r="BFA2" s="79" t="s">
        <v>202</v>
      </c>
      <c r="BFB2" s="79" t="s">
        <v>203</v>
      </c>
      <c r="BFC2" s="79" t="s">
        <v>204</v>
      </c>
      <c r="BFD2" s="79" t="s">
        <v>205</v>
      </c>
      <c r="BFE2" s="79" t="s">
        <v>206</v>
      </c>
      <c r="BFF2" s="79" t="s">
        <v>207</v>
      </c>
      <c r="BFG2" s="79" t="s">
        <v>434</v>
      </c>
      <c r="BFH2" s="79" t="s">
        <v>435</v>
      </c>
      <c r="BFI2" s="79" t="s">
        <v>437</v>
      </c>
      <c r="BFJ2" s="79" t="s">
        <v>321</v>
      </c>
      <c r="BFK2" s="79" t="s">
        <v>570</v>
      </c>
      <c r="BFL2" s="79" t="s">
        <v>212</v>
      </c>
      <c r="BFM2" s="79" t="s">
        <v>214</v>
      </c>
      <c r="BFN2" s="79" t="s">
        <v>216</v>
      </c>
      <c r="BFO2" s="79" t="s">
        <v>217</v>
      </c>
      <c r="BFP2" s="79" t="s">
        <v>438</v>
      </c>
      <c r="BFQ2" s="79" t="s">
        <v>220</v>
      </c>
      <c r="BFR2" s="79" t="s">
        <v>571</v>
      </c>
      <c r="BFS2" s="79" t="s">
        <v>221</v>
      </c>
      <c r="BFT2" s="79" t="s">
        <v>222</v>
      </c>
      <c r="BFU2" s="79" t="s">
        <v>223</v>
      </c>
      <c r="BFV2" s="79" t="s">
        <v>325</v>
      </c>
      <c r="BFW2" s="79" t="s">
        <v>225</v>
      </c>
      <c r="BFX2" s="79" t="s">
        <v>227</v>
      </c>
      <c r="BFY2" s="138" t="s">
        <v>553</v>
      </c>
      <c r="BFZ2" s="137" t="s">
        <v>228</v>
      </c>
      <c r="BGA2" s="137" t="s">
        <v>396</v>
      </c>
      <c r="BGB2" s="137" t="s">
        <v>230</v>
      </c>
      <c r="BGC2" s="79" t="s">
        <v>231</v>
      </c>
      <c r="BGD2" s="79" t="s">
        <v>232</v>
      </c>
      <c r="BGE2" s="205" t="s">
        <v>553</v>
      </c>
      <c r="BGF2" s="138" t="s">
        <v>233</v>
      </c>
      <c r="BGG2" s="138" t="s">
        <v>572</v>
      </c>
      <c r="BGH2" s="137" t="s">
        <v>234</v>
      </c>
      <c r="BGI2" s="137" t="s">
        <v>235</v>
      </c>
      <c r="BGJ2" s="137" t="s">
        <v>236</v>
      </c>
      <c r="BGK2" s="137" t="s">
        <v>237</v>
      </c>
      <c r="BGL2" s="138" t="s">
        <v>238</v>
      </c>
      <c r="BGM2" s="16" t="s">
        <v>439</v>
      </c>
      <c r="BGN2" s="16" t="s">
        <v>239</v>
      </c>
      <c r="BGO2" s="16" t="s">
        <v>573</v>
      </c>
      <c r="BGP2" s="137" t="s">
        <v>240</v>
      </c>
      <c r="BGQ2" s="137" t="s">
        <v>241</v>
      </c>
      <c r="BGR2" s="137" t="s">
        <v>243</v>
      </c>
      <c r="BGS2" s="137" t="s">
        <v>245</v>
      </c>
      <c r="BGT2" s="137" t="s">
        <v>246</v>
      </c>
      <c r="BGU2" s="205" t="s">
        <v>553</v>
      </c>
      <c r="BGV2" s="205" t="s">
        <v>398</v>
      </c>
      <c r="BGW2" s="16" t="s">
        <v>574</v>
      </c>
      <c r="BGX2" s="137" t="s">
        <v>399</v>
      </c>
      <c r="BGY2" s="16" t="s">
        <v>401</v>
      </c>
      <c r="BGZ2" s="42" t="s">
        <v>442</v>
      </c>
      <c r="BHA2" s="42" t="s">
        <v>444</v>
      </c>
      <c r="BHB2" s="42" t="s">
        <v>445</v>
      </c>
      <c r="BHC2" s="79" t="s">
        <v>402</v>
      </c>
      <c r="BHD2" s="205" t="s">
        <v>575</v>
      </c>
      <c r="BHE2" s="42" t="s">
        <v>446</v>
      </c>
      <c r="BHF2" s="42" t="s">
        <v>447</v>
      </c>
      <c r="BHG2" s="42" t="s">
        <v>448</v>
      </c>
      <c r="BHH2" s="42" t="s">
        <v>449</v>
      </c>
      <c r="BHI2" s="42" t="s">
        <v>450</v>
      </c>
      <c r="BHJ2" s="42" t="s">
        <v>451</v>
      </c>
      <c r="BHK2" s="42" t="s">
        <v>576</v>
      </c>
      <c r="BHL2" s="16" t="s">
        <v>575</v>
      </c>
      <c r="BHM2" s="42" t="s">
        <v>453</v>
      </c>
      <c r="BHN2" s="42" t="s">
        <v>454</v>
      </c>
      <c r="BHO2" s="42" t="s">
        <v>455</v>
      </c>
      <c r="BHP2" s="42" t="s">
        <v>456</v>
      </c>
      <c r="BHQ2" s="79" t="s">
        <v>577</v>
      </c>
      <c r="BHR2" s="79" t="s">
        <v>458</v>
      </c>
      <c r="BHS2" s="79" t="s">
        <v>459</v>
      </c>
      <c r="BHT2" s="16" t="s">
        <v>575</v>
      </c>
      <c r="BHU2" s="42" t="s">
        <v>460</v>
      </c>
      <c r="BHV2" s="42" t="s">
        <v>461</v>
      </c>
      <c r="BHW2" s="42" t="s">
        <v>462</v>
      </c>
      <c r="BHX2" s="42" t="s">
        <v>463</v>
      </c>
      <c r="BHY2" s="42" t="s">
        <v>465</v>
      </c>
      <c r="BHZ2" s="42" t="s">
        <v>466</v>
      </c>
      <c r="BIA2" s="42" t="s">
        <v>467</v>
      </c>
      <c r="BIB2" s="42" t="s">
        <v>469</v>
      </c>
      <c r="BIC2" s="79" t="s">
        <v>470</v>
      </c>
      <c r="BID2" s="137" t="s">
        <v>578</v>
      </c>
      <c r="BIE2" s="42" t="s">
        <v>472</v>
      </c>
      <c r="BIF2" s="42" t="s">
        <v>473</v>
      </c>
      <c r="BIG2" s="42" t="s">
        <v>474</v>
      </c>
      <c r="BIH2" s="79" t="s">
        <v>475</v>
      </c>
      <c r="BII2" s="137" t="s">
        <v>575</v>
      </c>
      <c r="BIJ2" s="42" t="s">
        <v>477</v>
      </c>
      <c r="BIK2" s="42" t="s">
        <v>478</v>
      </c>
      <c r="BIL2" s="42" t="s">
        <v>479</v>
      </c>
      <c r="BIM2" s="42" t="s">
        <v>480</v>
      </c>
      <c r="BIN2" s="42" t="s">
        <v>481</v>
      </c>
      <c r="BIO2" s="79" t="s">
        <v>482</v>
      </c>
      <c r="BIP2" s="137" t="s">
        <v>575</v>
      </c>
      <c r="BIQ2" s="42" t="s">
        <v>483</v>
      </c>
      <c r="BIR2" s="42" t="s">
        <v>484</v>
      </c>
      <c r="BIS2" s="42" t="s">
        <v>485</v>
      </c>
      <c r="BIT2" s="42" t="s">
        <v>487</v>
      </c>
      <c r="BIU2" s="42" t="s">
        <v>579</v>
      </c>
      <c r="BIV2" s="42" t="s">
        <v>488</v>
      </c>
      <c r="BIW2" s="42" t="s">
        <v>489</v>
      </c>
      <c r="BIX2" s="137" t="s">
        <v>575</v>
      </c>
      <c r="BIY2" s="79" t="s">
        <v>491</v>
      </c>
      <c r="BIZ2" s="79" t="s">
        <v>492</v>
      </c>
      <c r="BJA2" s="79" t="s">
        <v>493</v>
      </c>
      <c r="BJB2" s="79" t="s">
        <v>494</v>
      </c>
      <c r="BJC2" s="79" t="s">
        <v>495</v>
      </c>
      <c r="BJD2" s="42" t="s">
        <v>580</v>
      </c>
      <c r="BJE2" s="79" t="s">
        <v>581</v>
      </c>
      <c r="BJF2" s="79" t="s">
        <v>498</v>
      </c>
      <c r="BJG2" s="42" t="s">
        <v>499</v>
      </c>
      <c r="BJH2" s="137" t="s">
        <v>575</v>
      </c>
      <c r="BJI2" s="137" t="s">
        <v>500</v>
      </c>
      <c r="BJJ2" s="137" t="s">
        <v>501</v>
      </c>
      <c r="BJK2" s="137" t="s">
        <v>502</v>
      </c>
      <c r="BJL2" s="137" t="s">
        <v>503</v>
      </c>
      <c r="BJM2" s="137" t="s">
        <v>504</v>
      </c>
      <c r="BJN2" s="42" t="s">
        <v>505</v>
      </c>
      <c r="BJO2" s="137" t="s">
        <v>506</v>
      </c>
      <c r="BJP2" s="137" t="s">
        <v>507</v>
      </c>
      <c r="BJQ2" s="79" t="s">
        <v>508</v>
      </c>
      <c r="BJR2" s="137" t="s">
        <v>575</v>
      </c>
      <c r="BJS2" s="137" t="s">
        <v>509</v>
      </c>
      <c r="BJT2" s="137" t="s">
        <v>510</v>
      </c>
      <c r="BJU2" s="42" t="s">
        <v>511</v>
      </c>
      <c r="BJV2" s="137" t="s">
        <v>512</v>
      </c>
      <c r="BJW2" s="137" t="s">
        <v>582</v>
      </c>
      <c r="BJX2" s="137" t="s">
        <v>575</v>
      </c>
      <c r="BJY2" s="137" t="s">
        <v>514</v>
      </c>
      <c r="BJZ2" s="137" t="s">
        <v>515</v>
      </c>
      <c r="BKA2" s="137" t="s">
        <v>516</v>
      </c>
      <c r="BKB2" s="137" t="s">
        <v>517</v>
      </c>
      <c r="BKC2" s="137" t="s">
        <v>518</v>
      </c>
      <c r="BKD2" s="137" t="s">
        <v>519</v>
      </c>
      <c r="BKE2" s="137" t="s">
        <v>583</v>
      </c>
      <c r="BKF2" s="137" t="s">
        <v>521</v>
      </c>
      <c r="BKG2" s="137" t="s">
        <v>522</v>
      </c>
      <c r="BKH2" s="137" t="s">
        <v>523</v>
      </c>
      <c r="BKI2" s="137" t="s">
        <v>524</v>
      </c>
      <c r="BKJ2" s="137" t="s">
        <v>525</v>
      </c>
      <c r="BKK2" s="137" t="s">
        <v>526</v>
      </c>
      <c r="BKL2" s="137" t="s">
        <v>527</v>
      </c>
      <c r="BKM2" s="137" t="s">
        <v>528</v>
      </c>
      <c r="BKN2" s="137" t="s">
        <v>529</v>
      </c>
      <c r="BKO2" s="137" t="s">
        <v>530</v>
      </c>
      <c r="BKP2" s="137" t="s">
        <v>531</v>
      </c>
      <c r="BKQ2" s="137" t="s">
        <v>532</v>
      </c>
      <c r="BKR2" s="137" t="s">
        <v>533</v>
      </c>
      <c r="BKS2" s="137" t="s">
        <v>534</v>
      </c>
      <c r="BKT2" s="137" t="s">
        <v>535</v>
      </c>
      <c r="BKU2" s="137" t="s">
        <v>536</v>
      </c>
      <c r="BKV2" s="137" t="s">
        <v>537</v>
      </c>
      <c r="BKW2" s="137" t="s">
        <v>538</v>
      </c>
      <c r="BKX2" s="137" t="s">
        <v>584</v>
      </c>
      <c r="BKY2" s="137" t="s">
        <v>540</v>
      </c>
      <c r="BKZ2" s="137" t="s">
        <v>585</v>
      </c>
      <c r="BLA2" s="79" t="s">
        <v>404</v>
      </c>
      <c r="BLB2" s="138" t="s">
        <v>46</v>
      </c>
      <c r="BLC2" s="105" t="s">
        <v>586</v>
      </c>
      <c r="BLD2" s="138" t="s">
        <v>587</v>
      </c>
      <c r="BLE2" s="138" t="s">
        <v>253</v>
      </c>
      <c r="BLF2" s="138" t="s">
        <v>51</v>
      </c>
      <c r="BLG2" s="138" t="s">
        <v>52</v>
      </c>
      <c r="BLH2" s="138" t="s">
        <v>53</v>
      </c>
      <c r="BLI2" s="138" t="s">
        <v>54</v>
      </c>
      <c r="BLJ2" s="138" t="s">
        <v>55</v>
      </c>
      <c r="BLK2" s="138" t="s">
        <v>56</v>
      </c>
      <c r="BLL2" s="138" t="s">
        <v>588</v>
      </c>
      <c r="BLM2" s="138" t="s">
        <v>58</v>
      </c>
      <c r="BLN2" s="138" t="s">
        <v>589</v>
      </c>
      <c r="BLO2" s="138" t="s">
        <v>60</v>
      </c>
      <c r="BLP2" s="138" t="s">
        <v>61</v>
      </c>
      <c r="BLQ2" s="138" t="s">
        <v>286</v>
      </c>
      <c r="BLR2" s="138" t="s">
        <v>63</v>
      </c>
      <c r="BLS2" s="138" t="s">
        <v>335</v>
      </c>
      <c r="BLT2" s="138" t="s">
        <v>65</v>
      </c>
      <c r="BLU2" s="138" t="s">
        <v>257</v>
      </c>
      <c r="BLV2" s="138" t="s">
        <v>67</v>
      </c>
      <c r="BLW2" s="138" t="s">
        <v>260</v>
      </c>
      <c r="BLX2" s="138" t="s">
        <v>69</v>
      </c>
      <c r="BLY2" s="138" t="s">
        <v>412</v>
      </c>
      <c r="BLZ2" s="138" t="s">
        <v>590</v>
      </c>
      <c r="BMA2" s="138" t="s">
        <v>71</v>
      </c>
      <c r="BMB2" s="138" t="s">
        <v>591</v>
      </c>
      <c r="BMC2" s="138" t="s">
        <v>73</v>
      </c>
      <c r="BMD2" s="138" t="s">
        <v>74</v>
      </c>
      <c r="BME2" s="138" t="s">
        <v>75</v>
      </c>
      <c r="BMF2" s="138" t="s">
        <v>76</v>
      </c>
      <c r="BMG2" s="138" t="s">
        <v>77</v>
      </c>
      <c r="BMH2" s="138" t="s">
        <v>592</v>
      </c>
      <c r="BMI2" s="138" t="s">
        <v>78</v>
      </c>
      <c r="BMJ2" s="138" t="s">
        <v>79</v>
      </c>
      <c r="BMK2" s="138" t="s">
        <v>80</v>
      </c>
      <c r="BML2" s="138" t="s">
        <v>82</v>
      </c>
      <c r="BMM2" s="138" t="s">
        <v>593</v>
      </c>
      <c r="BMN2" s="138" t="s">
        <v>594</v>
      </c>
      <c r="BMO2" s="138" t="s">
        <v>593</v>
      </c>
      <c r="BMP2" s="138" t="s">
        <v>595</v>
      </c>
      <c r="BMQ2" s="138" t="s">
        <v>86</v>
      </c>
      <c r="BMR2" s="138" t="s">
        <v>87</v>
      </c>
      <c r="BMS2" s="138" t="s">
        <v>88</v>
      </c>
      <c r="BMT2" s="138" t="s">
        <v>89</v>
      </c>
      <c r="BMU2" s="138" t="s">
        <v>90</v>
      </c>
      <c r="BMV2" s="138" t="s">
        <v>296</v>
      </c>
      <c r="BMW2" s="138" t="s">
        <v>297</v>
      </c>
      <c r="BMX2" s="138" t="s">
        <v>93</v>
      </c>
      <c r="BMY2" s="138" t="s">
        <v>94</v>
      </c>
      <c r="BMZ2" s="138" t="s">
        <v>95</v>
      </c>
      <c r="BNA2" s="138" t="s">
        <v>596</v>
      </c>
      <c r="BNB2" s="138" t="s">
        <v>98</v>
      </c>
      <c r="BNC2" s="138" t="s">
        <v>99</v>
      </c>
      <c r="BND2" s="138" t="s">
        <v>100</v>
      </c>
      <c r="BNE2" s="138" t="s">
        <v>102</v>
      </c>
      <c r="BNF2" s="138" t="s">
        <v>597</v>
      </c>
      <c r="BNG2" s="138" t="s">
        <v>103</v>
      </c>
      <c r="BNH2" s="138" t="s">
        <v>104</v>
      </c>
      <c r="BNI2" s="138" t="s">
        <v>106</v>
      </c>
      <c r="BNJ2" s="138" t="s">
        <v>107</v>
      </c>
      <c r="BNK2" s="138" t="s">
        <v>108</v>
      </c>
      <c r="BNL2" s="138" t="s">
        <v>109</v>
      </c>
      <c r="BNM2" s="138" t="s">
        <v>598</v>
      </c>
      <c r="BNN2" s="138" t="s">
        <v>110</v>
      </c>
      <c r="BNO2" s="138" t="s">
        <v>112</v>
      </c>
      <c r="BNP2" s="138" t="s">
        <v>599</v>
      </c>
      <c r="BNQ2" s="138" t="s">
        <v>113</v>
      </c>
      <c r="BNR2" s="138" t="s">
        <v>114</v>
      </c>
      <c r="BNS2" s="138" t="s">
        <v>116</v>
      </c>
      <c r="BNT2" s="138" t="s">
        <v>117</v>
      </c>
      <c r="BNU2" s="138" t="s">
        <v>555</v>
      </c>
      <c r="BNV2" s="138" t="s">
        <v>119</v>
      </c>
      <c r="BNW2" s="138" t="s">
        <v>600</v>
      </c>
      <c r="BNX2" s="138" t="s">
        <v>601</v>
      </c>
      <c r="BNY2" s="138" t="s">
        <v>121</v>
      </c>
      <c r="BNZ2" s="138" t="s">
        <v>122</v>
      </c>
      <c r="BOA2" s="138" t="s">
        <v>381</v>
      </c>
      <c r="BOB2" s="138" t="s">
        <v>123</v>
      </c>
      <c r="BOC2" s="138" t="s">
        <v>125</v>
      </c>
      <c r="BOD2" s="138" t="s">
        <v>126</v>
      </c>
      <c r="BOE2" s="138" t="s">
        <v>127</v>
      </c>
      <c r="BOF2" s="138" t="s">
        <v>128</v>
      </c>
      <c r="BOG2" s="138" t="s">
        <v>129</v>
      </c>
      <c r="BOH2" s="138" t="s">
        <v>130</v>
      </c>
      <c r="BOI2" s="138" t="s">
        <v>602</v>
      </c>
      <c r="BOJ2" s="138" t="s">
        <v>132</v>
      </c>
      <c r="BOK2" s="138" t="s">
        <v>133</v>
      </c>
      <c r="BOL2" s="138" t="s">
        <v>134</v>
      </c>
      <c r="BOM2" s="138" t="s">
        <v>135</v>
      </c>
      <c r="BON2" s="138" t="s">
        <v>136</v>
      </c>
      <c r="BOO2" s="138" t="s">
        <v>137</v>
      </c>
      <c r="BOP2" s="138" t="s">
        <v>138</v>
      </c>
      <c r="BOQ2" s="138" t="s">
        <v>276</v>
      </c>
      <c r="BOR2" s="138" t="s">
        <v>139</v>
      </c>
      <c r="BOS2" s="138" t="s">
        <v>140</v>
      </c>
      <c r="BOT2" s="1059" t="s">
        <v>141</v>
      </c>
      <c r="BOU2" s="138" t="s">
        <v>277</v>
      </c>
      <c r="BOV2" s="138" t="s">
        <v>598</v>
      </c>
      <c r="BOW2" s="138" t="s">
        <v>143</v>
      </c>
      <c r="BOX2" s="138" t="s">
        <v>145</v>
      </c>
      <c r="BOY2" s="138" t="s">
        <v>146</v>
      </c>
      <c r="BOZ2" s="138" t="s">
        <v>147</v>
      </c>
      <c r="BPA2" s="138" t="s">
        <v>148</v>
      </c>
      <c r="BPB2" s="138" t="s">
        <v>603</v>
      </c>
      <c r="BPC2" s="138" t="s">
        <v>149</v>
      </c>
      <c r="BPD2" s="138" t="s">
        <v>150</v>
      </c>
      <c r="BPE2" s="138" t="s">
        <v>151</v>
      </c>
      <c r="BPF2" s="138" t="s">
        <v>152</v>
      </c>
      <c r="BPG2" s="138" t="s">
        <v>153</v>
      </c>
      <c r="BPH2" s="138" t="s">
        <v>154</v>
      </c>
      <c r="BPI2" s="138" t="s">
        <v>598</v>
      </c>
      <c r="BPJ2" s="138" t="s">
        <v>155</v>
      </c>
      <c r="BPK2" s="138" t="s">
        <v>156</v>
      </c>
      <c r="BPL2" s="138" t="s">
        <v>157</v>
      </c>
      <c r="BPM2" s="138" t="s">
        <v>159</v>
      </c>
      <c r="BPN2" s="138" t="s">
        <v>160</v>
      </c>
      <c r="BPO2" s="138" t="s">
        <v>161</v>
      </c>
      <c r="BPP2" s="138" t="s">
        <v>162</v>
      </c>
      <c r="BPQ2" s="138" t="s">
        <v>163</v>
      </c>
      <c r="BPR2" s="138" t="s">
        <v>354</v>
      </c>
      <c r="BPS2" s="138" t="s">
        <v>154</v>
      </c>
      <c r="BPT2" s="138" t="s">
        <v>598</v>
      </c>
      <c r="BPU2" s="138" t="s">
        <v>165</v>
      </c>
      <c r="BPV2" s="138" t="s">
        <v>166</v>
      </c>
      <c r="BPW2" s="138" t="s">
        <v>167</v>
      </c>
      <c r="BPX2" s="138" t="s">
        <v>168</v>
      </c>
      <c r="BPY2" s="138" t="s">
        <v>604</v>
      </c>
      <c r="BPZ2" s="138" t="s">
        <v>169</v>
      </c>
      <c r="BQA2" s="138" t="s">
        <v>170</v>
      </c>
      <c r="BQB2" s="138" t="s">
        <v>171</v>
      </c>
      <c r="BQC2" s="138" t="s">
        <v>173</v>
      </c>
      <c r="BQD2" s="138" t="s">
        <v>358</v>
      </c>
      <c r="BQE2" s="138" t="s">
        <v>598</v>
      </c>
      <c r="BQF2" s="138" t="s">
        <v>175</v>
      </c>
      <c r="BQG2" s="138" t="s">
        <v>176</v>
      </c>
      <c r="BQH2" s="138" t="s">
        <v>177</v>
      </c>
      <c r="BQI2" s="138" t="s">
        <v>178</v>
      </c>
      <c r="BQJ2" s="138" t="s">
        <v>179</v>
      </c>
      <c r="BQK2" s="138" t="s">
        <v>181</v>
      </c>
      <c r="BQL2" s="138" t="s">
        <v>182</v>
      </c>
      <c r="BQM2" s="138" t="s">
        <v>183</v>
      </c>
      <c r="BQN2" s="138" t="s">
        <v>184</v>
      </c>
      <c r="BQO2" s="138" t="s">
        <v>310</v>
      </c>
      <c r="BQP2" s="138" t="s">
        <v>311</v>
      </c>
      <c r="BQQ2" s="105" t="s">
        <v>187</v>
      </c>
      <c r="BQR2" s="138" t="s">
        <v>598</v>
      </c>
      <c r="BQS2" s="79" t="s">
        <v>188</v>
      </c>
      <c r="BQT2" s="79" t="s">
        <v>605</v>
      </c>
      <c r="BQU2" s="79" t="s">
        <v>189</v>
      </c>
      <c r="BQV2" s="79" t="s">
        <v>312</v>
      </c>
      <c r="BQW2" s="79" t="s">
        <v>191</v>
      </c>
      <c r="BQX2" s="79" t="s">
        <v>313</v>
      </c>
      <c r="BQY2" s="79" t="s">
        <v>193</v>
      </c>
      <c r="BQZ2" s="79" t="s">
        <v>194</v>
      </c>
      <c r="BRA2" s="79" t="s">
        <v>195</v>
      </c>
      <c r="BRB2" s="79" t="s">
        <v>196</v>
      </c>
      <c r="BRC2" s="79" t="s">
        <v>197</v>
      </c>
      <c r="BRD2" s="79" t="s">
        <v>198</v>
      </c>
      <c r="BRE2" s="138" t="s">
        <v>598</v>
      </c>
      <c r="BRF2" s="79" t="s">
        <v>199</v>
      </c>
      <c r="BRG2" s="79" t="s">
        <v>200</v>
      </c>
      <c r="BRH2" s="79" t="s">
        <v>202</v>
      </c>
      <c r="BRI2" s="79" t="s">
        <v>394</v>
      </c>
      <c r="BRJ2" s="79" t="s">
        <v>204</v>
      </c>
      <c r="BRK2" s="79" t="s">
        <v>205</v>
      </c>
      <c r="BRL2" s="79" t="s">
        <v>206</v>
      </c>
      <c r="BRM2" s="79" t="s">
        <v>207</v>
      </c>
      <c r="BRN2" s="79" t="s">
        <v>208</v>
      </c>
      <c r="BRO2" s="79" t="s">
        <v>435</v>
      </c>
      <c r="BRP2" s="79" t="s">
        <v>437</v>
      </c>
      <c r="BRQ2" s="79" t="s">
        <v>321</v>
      </c>
      <c r="BRR2" s="79" t="s">
        <v>606</v>
      </c>
      <c r="BRS2" s="79" t="s">
        <v>212</v>
      </c>
      <c r="BRT2" s="79" t="s">
        <v>214</v>
      </c>
      <c r="BRU2" s="79" t="s">
        <v>216</v>
      </c>
      <c r="BRV2" s="79" t="s">
        <v>217</v>
      </c>
      <c r="BRW2" s="79" t="s">
        <v>218</v>
      </c>
      <c r="BRX2" s="79" t="s">
        <v>219</v>
      </c>
      <c r="BRY2" s="79" t="s">
        <v>220</v>
      </c>
      <c r="BRZ2" s="79" t="s">
        <v>221</v>
      </c>
      <c r="BSA2" s="79" t="s">
        <v>222</v>
      </c>
      <c r="BSB2" s="79" t="s">
        <v>223</v>
      </c>
      <c r="BSC2" s="79" t="s">
        <v>325</v>
      </c>
      <c r="BSD2" s="79" t="s">
        <v>225</v>
      </c>
      <c r="BSE2" s="79" t="s">
        <v>226</v>
      </c>
      <c r="BSF2" s="79" t="s">
        <v>227</v>
      </c>
      <c r="BSG2" s="138" t="s">
        <v>598</v>
      </c>
      <c r="BSH2" s="137" t="s">
        <v>228</v>
      </c>
      <c r="BSI2" s="137" t="s">
        <v>396</v>
      </c>
      <c r="BSJ2" s="137" t="s">
        <v>230</v>
      </c>
      <c r="BSK2" s="79" t="s">
        <v>231</v>
      </c>
      <c r="BSL2" s="79" t="s">
        <v>232</v>
      </c>
      <c r="BSM2" s="205" t="s">
        <v>598</v>
      </c>
      <c r="BSN2" s="138" t="s">
        <v>233</v>
      </c>
      <c r="BSO2" s="138" t="s">
        <v>572</v>
      </c>
      <c r="BSP2" s="137" t="s">
        <v>234</v>
      </c>
      <c r="BSQ2" s="137" t="s">
        <v>235</v>
      </c>
      <c r="BSR2" s="137" t="s">
        <v>236</v>
      </c>
      <c r="BSS2" s="137" t="s">
        <v>237</v>
      </c>
      <c r="BST2" s="16" t="s">
        <v>238</v>
      </c>
      <c r="BSU2" s="16" t="s">
        <v>607</v>
      </c>
      <c r="BSV2" s="16" t="s">
        <v>239</v>
      </c>
      <c r="BSW2" s="16" t="s">
        <v>573</v>
      </c>
      <c r="BSX2" s="137" t="s">
        <v>240</v>
      </c>
      <c r="BSY2" s="137" t="s">
        <v>241</v>
      </c>
      <c r="BSZ2" s="137" t="s">
        <v>243</v>
      </c>
      <c r="BTA2" s="137" t="s">
        <v>245</v>
      </c>
      <c r="BTB2" s="137" t="s">
        <v>246</v>
      </c>
      <c r="BTC2" s="16" t="s">
        <v>608</v>
      </c>
      <c r="BTD2" s="16" t="s">
        <v>598</v>
      </c>
      <c r="BTE2" s="137" t="s">
        <v>398</v>
      </c>
      <c r="BTF2" s="137" t="s">
        <v>574</v>
      </c>
      <c r="BTG2" s="137" t="s">
        <v>399</v>
      </c>
      <c r="BTH2" s="137" t="s">
        <v>401</v>
      </c>
      <c r="BTI2" s="42" t="s">
        <v>442</v>
      </c>
      <c r="BTJ2" s="42" t="s">
        <v>444</v>
      </c>
      <c r="BTK2" s="42" t="s">
        <v>445</v>
      </c>
      <c r="BTL2" s="79" t="s">
        <v>402</v>
      </c>
      <c r="BTM2" s="138" t="s">
        <v>598</v>
      </c>
      <c r="BTN2" s="42" t="s">
        <v>446</v>
      </c>
      <c r="BTO2" s="26" t="s">
        <v>447</v>
      </c>
      <c r="BTP2" s="42" t="s">
        <v>449</v>
      </c>
      <c r="BTQ2" s="79" t="s">
        <v>609</v>
      </c>
      <c r="BTR2" s="42" t="s">
        <v>450</v>
      </c>
      <c r="BTS2" s="42" t="s">
        <v>451</v>
      </c>
      <c r="BTT2" s="138" t="s">
        <v>598</v>
      </c>
      <c r="BTU2" s="42" t="s">
        <v>453</v>
      </c>
      <c r="BTV2" s="42" t="s">
        <v>454</v>
      </c>
      <c r="BTW2" s="42" t="s">
        <v>455</v>
      </c>
      <c r="BTX2" s="42" t="s">
        <v>456</v>
      </c>
      <c r="BTY2" s="79" t="s">
        <v>610</v>
      </c>
      <c r="BTZ2" s="79" t="s">
        <v>458</v>
      </c>
      <c r="BUA2" s="79" t="s">
        <v>459</v>
      </c>
      <c r="BUB2" s="138" t="s">
        <v>598</v>
      </c>
      <c r="BUC2" s="42" t="s">
        <v>460</v>
      </c>
      <c r="BUD2" s="42" t="s">
        <v>461</v>
      </c>
      <c r="BUE2" s="42" t="s">
        <v>462</v>
      </c>
      <c r="BUF2" s="42" t="s">
        <v>463</v>
      </c>
      <c r="BUG2" s="42" t="s">
        <v>465</v>
      </c>
      <c r="BUH2" s="42" t="s">
        <v>466</v>
      </c>
      <c r="BUI2" s="42" t="s">
        <v>467</v>
      </c>
      <c r="BUJ2" s="42" t="s">
        <v>469</v>
      </c>
      <c r="BUK2" s="79" t="s">
        <v>470</v>
      </c>
      <c r="BUL2" s="138" t="s">
        <v>611</v>
      </c>
      <c r="BUM2" s="42" t="s">
        <v>472</v>
      </c>
      <c r="BUN2" s="42" t="s">
        <v>473</v>
      </c>
      <c r="BUO2" s="42" t="s">
        <v>474</v>
      </c>
      <c r="BUP2" s="79" t="s">
        <v>475</v>
      </c>
      <c r="BUQ2" s="79" t="s">
        <v>612</v>
      </c>
      <c r="BUR2" s="42" t="s">
        <v>477</v>
      </c>
      <c r="BUS2" s="42" t="s">
        <v>478</v>
      </c>
      <c r="BUT2" s="42" t="s">
        <v>479</v>
      </c>
      <c r="BUU2" s="42" t="s">
        <v>480</v>
      </c>
      <c r="BUV2" s="42" t="s">
        <v>481</v>
      </c>
      <c r="BUW2" s="79" t="s">
        <v>482</v>
      </c>
      <c r="BUX2" s="79" t="s">
        <v>612</v>
      </c>
      <c r="BUY2" s="42" t="s">
        <v>483</v>
      </c>
      <c r="BUZ2" s="42" t="s">
        <v>484</v>
      </c>
      <c r="BVA2" s="42" t="s">
        <v>485</v>
      </c>
      <c r="BVB2" s="42" t="s">
        <v>487</v>
      </c>
      <c r="BVC2" s="42" t="s">
        <v>488</v>
      </c>
      <c r="BVD2" s="42" t="s">
        <v>489</v>
      </c>
      <c r="BVE2" s="79" t="s">
        <v>612</v>
      </c>
      <c r="BVF2" s="79" t="s">
        <v>491</v>
      </c>
      <c r="BVG2" s="79" t="s">
        <v>492</v>
      </c>
      <c r="BVH2" s="79" t="s">
        <v>493</v>
      </c>
      <c r="BVI2" s="79" t="s">
        <v>494</v>
      </c>
      <c r="BVJ2" s="79" t="s">
        <v>495</v>
      </c>
      <c r="BVK2" s="42" t="s">
        <v>580</v>
      </c>
      <c r="BVL2" s="79" t="s">
        <v>581</v>
      </c>
      <c r="BVM2" s="79" t="s">
        <v>498</v>
      </c>
      <c r="BVN2" s="42" t="s">
        <v>499</v>
      </c>
      <c r="BVO2" s="79" t="s">
        <v>612</v>
      </c>
      <c r="BVP2" s="137" t="s">
        <v>500</v>
      </c>
      <c r="BVQ2" s="137" t="s">
        <v>501</v>
      </c>
      <c r="BVR2" s="137" t="s">
        <v>502</v>
      </c>
      <c r="BVS2" s="137" t="s">
        <v>503</v>
      </c>
      <c r="BVT2" s="137" t="s">
        <v>504</v>
      </c>
      <c r="BVU2" s="42" t="s">
        <v>505</v>
      </c>
      <c r="BVV2" s="137" t="s">
        <v>506</v>
      </c>
      <c r="BVW2" s="137" t="s">
        <v>507</v>
      </c>
      <c r="BVX2" s="79" t="s">
        <v>508</v>
      </c>
      <c r="BVY2" s="79" t="s">
        <v>612</v>
      </c>
      <c r="BVZ2" s="137" t="s">
        <v>509</v>
      </c>
      <c r="BWA2" s="137" t="s">
        <v>510</v>
      </c>
      <c r="BWB2" s="42" t="s">
        <v>511</v>
      </c>
      <c r="BWC2" s="137" t="s">
        <v>512</v>
      </c>
      <c r="BWD2" s="137" t="s">
        <v>582</v>
      </c>
      <c r="BWE2" s="79" t="s">
        <v>612</v>
      </c>
      <c r="BWF2" s="137" t="s">
        <v>514</v>
      </c>
      <c r="BWG2" s="137" t="s">
        <v>515</v>
      </c>
      <c r="BWH2" s="137" t="s">
        <v>516</v>
      </c>
      <c r="BWI2" s="137" t="s">
        <v>517</v>
      </c>
      <c r="BWJ2" s="137" t="s">
        <v>518</v>
      </c>
      <c r="BWK2" s="137" t="s">
        <v>519</v>
      </c>
      <c r="BWL2" s="137" t="s">
        <v>583</v>
      </c>
      <c r="BWM2" s="137" t="s">
        <v>521</v>
      </c>
      <c r="BWN2" s="137" t="s">
        <v>522</v>
      </c>
      <c r="BWO2" s="137" t="s">
        <v>523</v>
      </c>
      <c r="BWP2" s="137" t="s">
        <v>524</v>
      </c>
      <c r="BWQ2" s="137" t="s">
        <v>525</v>
      </c>
      <c r="BWR2" s="137" t="s">
        <v>526</v>
      </c>
      <c r="BWS2" s="137" t="s">
        <v>527</v>
      </c>
      <c r="BWT2" s="137" t="s">
        <v>613</v>
      </c>
      <c r="BWU2" s="137" t="s">
        <v>529</v>
      </c>
      <c r="BWV2" s="137" t="s">
        <v>530</v>
      </c>
      <c r="BWW2" s="137" t="s">
        <v>531</v>
      </c>
      <c r="BWX2" s="137" t="s">
        <v>532</v>
      </c>
      <c r="BWY2" s="137" t="s">
        <v>533</v>
      </c>
      <c r="BWZ2" s="137" t="s">
        <v>534</v>
      </c>
      <c r="BXA2" s="137" t="s">
        <v>535</v>
      </c>
      <c r="BXB2" s="137" t="s">
        <v>536</v>
      </c>
      <c r="BXC2" s="137" t="s">
        <v>537</v>
      </c>
      <c r="BXD2" s="137" t="s">
        <v>538</v>
      </c>
      <c r="BXE2" s="137" t="s">
        <v>584</v>
      </c>
      <c r="BXF2" s="137" t="s">
        <v>540</v>
      </c>
      <c r="BXG2" s="25" t="s">
        <v>614</v>
      </c>
      <c r="BXH2" s="137" t="s">
        <v>615</v>
      </c>
      <c r="BXI2" s="137" t="s">
        <v>585</v>
      </c>
      <c r="BXJ2" s="137" t="s">
        <v>616</v>
      </c>
      <c r="BXK2" s="137" t="s">
        <v>617</v>
      </c>
      <c r="BXL2" s="137" t="s">
        <v>618</v>
      </c>
      <c r="BXM2" s="137" t="s">
        <v>619</v>
      </c>
      <c r="BXN2" s="137" t="s">
        <v>620</v>
      </c>
      <c r="BXO2" s="137" t="s">
        <v>621</v>
      </c>
      <c r="BXP2" s="137" t="s">
        <v>622</v>
      </c>
      <c r="BXQ2" s="137" t="s">
        <v>623</v>
      </c>
      <c r="BXR2" s="137" t="s">
        <v>624</v>
      </c>
      <c r="BXS2" s="137" t="s">
        <v>625</v>
      </c>
      <c r="BXT2" s="137" t="s">
        <v>626</v>
      </c>
      <c r="BXU2" s="137" t="s">
        <v>627</v>
      </c>
      <c r="BXV2" s="137" t="s">
        <v>628</v>
      </c>
      <c r="BXW2" s="137" t="s">
        <v>629</v>
      </c>
      <c r="BXX2" s="137" t="s">
        <v>630</v>
      </c>
      <c r="BXY2" s="137" t="s">
        <v>631</v>
      </c>
      <c r="BXZ2" s="137" t="s">
        <v>632</v>
      </c>
      <c r="BYA2" s="137" t="s">
        <v>633</v>
      </c>
      <c r="BYB2" s="137" t="s">
        <v>634</v>
      </c>
      <c r="BYC2" s="137" t="s">
        <v>635</v>
      </c>
      <c r="BYD2" s="137" t="s">
        <v>636</v>
      </c>
      <c r="BYE2" s="137" t="s">
        <v>637</v>
      </c>
      <c r="BYF2" s="137" t="s">
        <v>638</v>
      </c>
      <c r="BYG2" s="137" t="s">
        <v>639</v>
      </c>
      <c r="BYH2" s="137" t="s">
        <v>640</v>
      </c>
      <c r="BYI2" s="137" t="s">
        <v>641</v>
      </c>
      <c r="BYJ2" s="137" t="s">
        <v>642</v>
      </c>
      <c r="BYK2" s="137" t="s">
        <v>643</v>
      </c>
      <c r="BYL2" s="137" t="s">
        <v>644</v>
      </c>
      <c r="BYM2" s="137" t="s">
        <v>645</v>
      </c>
      <c r="BYN2" s="137" t="s">
        <v>645</v>
      </c>
      <c r="BYO2" s="1316" t="s">
        <v>404</v>
      </c>
      <c r="BYP2" s="105" t="s">
        <v>646</v>
      </c>
      <c r="BYQ2" s="138" t="s">
        <v>168</v>
      </c>
      <c r="BYR2" s="138" t="s">
        <v>169</v>
      </c>
      <c r="BYS2" s="138" t="s">
        <v>647</v>
      </c>
      <c r="BYT2" s="138" t="s">
        <v>357</v>
      </c>
      <c r="BYU2" s="138" t="s">
        <v>171</v>
      </c>
      <c r="BYV2" s="138" t="s">
        <v>173</v>
      </c>
      <c r="BYW2" s="138" t="s">
        <v>648</v>
      </c>
      <c r="BYX2" s="105" t="s">
        <v>646</v>
      </c>
      <c r="BYY2" s="138" t="s">
        <v>175</v>
      </c>
      <c r="BYZ2" s="138" t="s">
        <v>176</v>
      </c>
      <c r="BZA2" s="138" t="s">
        <v>177</v>
      </c>
      <c r="BZB2" s="138" t="s">
        <v>178</v>
      </c>
      <c r="BZC2" s="138" t="s">
        <v>179</v>
      </c>
      <c r="BZD2" s="138" t="s">
        <v>181</v>
      </c>
      <c r="BZE2" s="138" t="s">
        <v>182</v>
      </c>
      <c r="BZF2" s="138" t="s">
        <v>649</v>
      </c>
      <c r="BZG2" s="138" t="s">
        <v>183</v>
      </c>
      <c r="BZH2" s="138" t="s">
        <v>184</v>
      </c>
      <c r="BZI2" s="138" t="s">
        <v>310</v>
      </c>
      <c r="BZJ2" s="138" t="s">
        <v>311</v>
      </c>
      <c r="BZK2" s="79" t="s">
        <v>650</v>
      </c>
      <c r="BZL2" s="105" t="s">
        <v>646</v>
      </c>
      <c r="BZM2" s="79" t="s">
        <v>188</v>
      </c>
      <c r="BZN2" s="79" t="s">
        <v>189</v>
      </c>
      <c r="BZO2" s="79" t="s">
        <v>312</v>
      </c>
      <c r="BZP2" s="79" t="s">
        <v>191</v>
      </c>
      <c r="BZQ2" s="79" t="s">
        <v>313</v>
      </c>
      <c r="BZR2" s="79" t="s">
        <v>193</v>
      </c>
      <c r="BZS2" s="79" t="s">
        <v>569</v>
      </c>
      <c r="BZT2" s="79" t="s">
        <v>194</v>
      </c>
      <c r="BZU2" s="79" t="s">
        <v>195</v>
      </c>
      <c r="BZV2" s="79" t="s">
        <v>196</v>
      </c>
      <c r="BZW2" s="79" t="s">
        <v>197</v>
      </c>
      <c r="BZX2" s="79" t="s">
        <v>651</v>
      </c>
      <c r="BZY2" s="105" t="s">
        <v>646</v>
      </c>
      <c r="BZZ2" s="79" t="s">
        <v>199</v>
      </c>
      <c r="CAA2" s="79" t="s">
        <v>200</v>
      </c>
      <c r="CAB2" s="79" t="s">
        <v>202</v>
      </c>
      <c r="CAC2" s="105" t="s">
        <v>652</v>
      </c>
      <c r="CAD2" s="79" t="s">
        <v>394</v>
      </c>
      <c r="CAE2" s="79" t="s">
        <v>204</v>
      </c>
      <c r="CAF2" s="79" t="s">
        <v>205</v>
      </c>
      <c r="CAG2" s="79" t="s">
        <v>206</v>
      </c>
      <c r="CAH2" s="79" t="s">
        <v>207</v>
      </c>
      <c r="CAI2" s="79" t="s">
        <v>208</v>
      </c>
      <c r="CAJ2" s="79" t="s">
        <v>653</v>
      </c>
      <c r="CAK2" s="79" t="s">
        <v>435</v>
      </c>
      <c r="CAL2" s="79" t="s">
        <v>437</v>
      </c>
      <c r="CAM2" s="79" t="s">
        <v>570</v>
      </c>
      <c r="CAN2" s="79" t="s">
        <v>212</v>
      </c>
      <c r="CAO2" s="79" t="s">
        <v>214</v>
      </c>
      <c r="CAP2" s="79" t="s">
        <v>215</v>
      </c>
      <c r="CAQ2" s="79" t="s">
        <v>654</v>
      </c>
      <c r="CAR2" s="79" t="s">
        <v>655</v>
      </c>
      <c r="CAS2" s="79" t="s">
        <v>656</v>
      </c>
      <c r="CAT2" s="79" t="s">
        <v>657</v>
      </c>
      <c r="CAU2" s="79" t="s">
        <v>220</v>
      </c>
      <c r="CAV2" s="79" t="s">
        <v>221</v>
      </c>
      <c r="CAW2" s="79" t="s">
        <v>222</v>
      </c>
      <c r="CAX2" s="79" t="s">
        <v>223</v>
      </c>
      <c r="CAY2" s="79" t="s">
        <v>658</v>
      </c>
      <c r="CAZ2" s="79" t="s">
        <v>325</v>
      </c>
      <c r="CBA2" s="79" t="s">
        <v>225</v>
      </c>
      <c r="CBB2" s="79" t="s">
        <v>227</v>
      </c>
      <c r="CBC2" s="105" t="s">
        <v>646</v>
      </c>
      <c r="CBD2" s="79" t="s">
        <v>228</v>
      </c>
      <c r="CBE2" s="79" t="s">
        <v>229</v>
      </c>
      <c r="CBF2" s="79" t="s">
        <v>230</v>
      </c>
      <c r="CBG2" s="79" t="s">
        <v>231</v>
      </c>
      <c r="CBH2" s="79" t="s">
        <v>659</v>
      </c>
      <c r="CBI2" s="79" t="s">
        <v>232</v>
      </c>
      <c r="CBJ2" s="78" t="s">
        <v>646</v>
      </c>
      <c r="CBK2" s="105" t="s">
        <v>233</v>
      </c>
      <c r="CBL2" s="105" t="s">
        <v>234</v>
      </c>
      <c r="CBM2" s="105" t="s">
        <v>235</v>
      </c>
      <c r="CBN2" s="105" t="s">
        <v>236</v>
      </c>
      <c r="CBO2" s="105" t="s">
        <v>237</v>
      </c>
      <c r="CBP2" s="105" t="s">
        <v>238</v>
      </c>
      <c r="CBQ2" s="105" t="s">
        <v>239</v>
      </c>
      <c r="CBR2" s="105" t="s">
        <v>240</v>
      </c>
      <c r="CBS2" s="42" t="s">
        <v>241</v>
      </c>
      <c r="CBT2" s="42" t="s">
        <v>242</v>
      </c>
      <c r="CBU2" s="79" t="s">
        <v>243</v>
      </c>
      <c r="CBV2" s="79" t="s">
        <v>245</v>
      </c>
      <c r="CBW2" s="79" t="s">
        <v>246</v>
      </c>
      <c r="CBX2" s="26" t="s">
        <v>646</v>
      </c>
      <c r="CBY2" s="105" t="s">
        <v>398</v>
      </c>
      <c r="CBZ2" s="79" t="s">
        <v>660</v>
      </c>
      <c r="CCA2" s="42" t="s">
        <v>400</v>
      </c>
      <c r="CCB2" s="42" t="s">
        <v>401</v>
      </c>
      <c r="CCC2" s="42" t="s">
        <v>442</v>
      </c>
      <c r="CCD2" s="42" t="s">
        <v>444</v>
      </c>
      <c r="CCE2" s="42" t="s">
        <v>445</v>
      </c>
      <c r="CCF2" s="79" t="s">
        <v>402</v>
      </c>
      <c r="CCG2" s="78" t="s">
        <v>646</v>
      </c>
      <c r="CCH2" s="42" t="s">
        <v>661</v>
      </c>
      <c r="CCI2" s="42" t="s">
        <v>447</v>
      </c>
      <c r="CCJ2" s="42" t="s">
        <v>449</v>
      </c>
      <c r="CCK2" s="42" t="s">
        <v>662</v>
      </c>
      <c r="CCL2" s="42" t="s">
        <v>450</v>
      </c>
      <c r="CCM2" s="42" t="s">
        <v>451</v>
      </c>
      <c r="CCN2" s="42" t="s">
        <v>646</v>
      </c>
      <c r="CCO2" s="42" t="s">
        <v>453</v>
      </c>
      <c r="CCP2" s="42" t="s">
        <v>454</v>
      </c>
      <c r="CCQ2" s="42" t="s">
        <v>455</v>
      </c>
      <c r="CCR2" s="42" t="s">
        <v>663</v>
      </c>
      <c r="CCS2" s="79" t="s">
        <v>458</v>
      </c>
      <c r="CCT2" s="42" t="s">
        <v>646</v>
      </c>
      <c r="CCU2" s="42" t="s">
        <v>460</v>
      </c>
      <c r="CCV2" s="42" t="s">
        <v>461</v>
      </c>
      <c r="CCW2" s="42" t="s">
        <v>462</v>
      </c>
      <c r="CCX2" s="42" t="s">
        <v>463</v>
      </c>
      <c r="CCY2" s="42" t="s">
        <v>465</v>
      </c>
      <c r="CCZ2" s="42" t="s">
        <v>466</v>
      </c>
      <c r="CDA2" s="42" t="s">
        <v>664</v>
      </c>
      <c r="CDB2" s="42" t="s">
        <v>467</v>
      </c>
      <c r="CDC2" s="42" t="s">
        <v>469</v>
      </c>
      <c r="CDD2" s="1236" t="s">
        <v>470</v>
      </c>
      <c r="CDE2" s="42" t="s">
        <v>665</v>
      </c>
      <c r="CDF2" s="42" t="s">
        <v>472</v>
      </c>
      <c r="CDG2" s="79" t="s">
        <v>666</v>
      </c>
      <c r="CDH2" s="42" t="s">
        <v>473</v>
      </c>
      <c r="CDI2" s="42" t="s">
        <v>474</v>
      </c>
      <c r="CDJ2" s="105" t="s">
        <v>475</v>
      </c>
      <c r="CDK2" s="79" t="s">
        <v>646</v>
      </c>
      <c r="CDL2" s="42" t="s">
        <v>477</v>
      </c>
      <c r="CDM2" s="42" t="s">
        <v>478</v>
      </c>
      <c r="CDN2" s="42" t="s">
        <v>479</v>
      </c>
      <c r="CDO2" s="42" t="s">
        <v>480</v>
      </c>
      <c r="CDP2" s="42" t="s">
        <v>481</v>
      </c>
      <c r="CDQ2" s="79" t="s">
        <v>482</v>
      </c>
      <c r="CDR2" s="79" t="s">
        <v>646</v>
      </c>
      <c r="CDS2" s="42" t="s">
        <v>483</v>
      </c>
      <c r="CDT2" s="42" t="s">
        <v>484</v>
      </c>
      <c r="CDU2" s="42" t="s">
        <v>485</v>
      </c>
      <c r="CDV2" s="42" t="s">
        <v>487</v>
      </c>
      <c r="CDW2" s="42" t="s">
        <v>488</v>
      </c>
      <c r="CDX2" s="42" t="s">
        <v>489</v>
      </c>
      <c r="CDY2" s="79" t="s">
        <v>646</v>
      </c>
      <c r="CDZ2" s="79" t="s">
        <v>491</v>
      </c>
      <c r="CEA2" s="79" t="s">
        <v>492</v>
      </c>
      <c r="CEB2" s="79" t="s">
        <v>493</v>
      </c>
      <c r="CEC2" s="79" t="s">
        <v>494</v>
      </c>
      <c r="CED2" s="79" t="s">
        <v>495</v>
      </c>
      <c r="CEE2" s="42" t="s">
        <v>580</v>
      </c>
      <c r="CEF2" s="79" t="s">
        <v>581</v>
      </c>
      <c r="CEG2" s="79" t="s">
        <v>498</v>
      </c>
      <c r="CEH2" s="42" t="s">
        <v>499</v>
      </c>
      <c r="CEI2" s="79" t="s">
        <v>646</v>
      </c>
      <c r="CEJ2" s="137" t="s">
        <v>500</v>
      </c>
      <c r="CEK2" s="137" t="s">
        <v>667</v>
      </c>
      <c r="CEL2" s="137" t="s">
        <v>502</v>
      </c>
      <c r="CEM2" s="137" t="s">
        <v>503</v>
      </c>
      <c r="CEN2" s="137" t="s">
        <v>504</v>
      </c>
      <c r="CEO2" s="42" t="s">
        <v>505</v>
      </c>
      <c r="CEP2" s="137" t="s">
        <v>506</v>
      </c>
      <c r="CEQ2" s="137" t="s">
        <v>507</v>
      </c>
      <c r="CER2" s="79" t="s">
        <v>508</v>
      </c>
      <c r="CES2" s="79" t="s">
        <v>646</v>
      </c>
      <c r="CET2" s="137" t="s">
        <v>509</v>
      </c>
      <c r="CEU2" s="137" t="s">
        <v>510</v>
      </c>
      <c r="CEV2" s="42" t="s">
        <v>511</v>
      </c>
      <c r="CEW2" s="137" t="s">
        <v>512</v>
      </c>
      <c r="CEX2" s="137" t="s">
        <v>582</v>
      </c>
      <c r="CEY2" s="79" t="s">
        <v>646</v>
      </c>
      <c r="CEZ2" s="137" t="s">
        <v>514</v>
      </c>
      <c r="CFA2" s="137" t="s">
        <v>515</v>
      </c>
      <c r="CFB2" s="137" t="s">
        <v>516</v>
      </c>
      <c r="CFC2" s="137" t="s">
        <v>517</v>
      </c>
      <c r="CFD2" s="137" t="s">
        <v>518</v>
      </c>
      <c r="CFE2" s="137" t="s">
        <v>519</v>
      </c>
      <c r="CFF2" s="137" t="s">
        <v>583</v>
      </c>
      <c r="CFG2" s="137" t="s">
        <v>521</v>
      </c>
      <c r="CFH2" s="137" t="s">
        <v>522</v>
      </c>
      <c r="CFI2" s="137" t="s">
        <v>523</v>
      </c>
      <c r="CFJ2" s="137" t="s">
        <v>524</v>
      </c>
      <c r="CFK2" s="137" t="s">
        <v>525</v>
      </c>
      <c r="CFL2" s="137" t="s">
        <v>526</v>
      </c>
      <c r="CFM2" s="137" t="s">
        <v>527</v>
      </c>
      <c r="CFN2" s="137" t="s">
        <v>528</v>
      </c>
      <c r="CFO2" s="137" t="s">
        <v>529</v>
      </c>
      <c r="CFP2" s="137" t="s">
        <v>530</v>
      </c>
      <c r="CFQ2" s="137" t="s">
        <v>531</v>
      </c>
      <c r="CFR2" s="137" t="s">
        <v>668</v>
      </c>
      <c r="CFS2" s="137" t="s">
        <v>532</v>
      </c>
      <c r="CFT2" s="137" t="s">
        <v>533</v>
      </c>
      <c r="CFU2" s="137" t="s">
        <v>534</v>
      </c>
      <c r="CFV2" s="137" t="s">
        <v>535</v>
      </c>
      <c r="CFW2" s="137" t="s">
        <v>536</v>
      </c>
      <c r="CFX2" s="137" t="s">
        <v>537</v>
      </c>
      <c r="CFY2" s="137" t="s">
        <v>538</v>
      </c>
      <c r="CFZ2" s="137" t="s">
        <v>669</v>
      </c>
      <c r="CGA2" s="137" t="s">
        <v>540</v>
      </c>
      <c r="CGB2" s="25" t="s">
        <v>614</v>
      </c>
      <c r="CGC2" s="137" t="s">
        <v>670</v>
      </c>
      <c r="CGD2" s="137" t="s">
        <v>671</v>
      </c>
      <c r="CGE2" s="137" t="s">
        <v>616</v>
      </c>
      <c r="CGF2" s="137" t="s">
        <v>617</v>
      </c>
      <c r="CGG2" s="137" t="s">
        <v>618</v>
      </c>
      <c r="CGH2" s="137" t="s">
        <v>619</v>
      </c>
      <c r="CGI2" s="137" t="s">
        <v>620</v>
      </c>
      <c r="CGJ2" s="137" t="s">
        <v>621</v>
      </c>
      <c r="CGK2" s="137" t="s">
        <v>622</v>
      </c>
      <c r="CGL2" s="137" t="s">
        <v>623</v>
      </c>
      <c r="CGM2" s="137" t="s">
        <v>672</v>
      </c>
      <c r="CGN2" s="137" t="s">
        <v>625</v>
      </c>
      <c r="CGO2" s="137" t="s">
        <v>673</v>
      </c>
      <c r="CGP2" s="137" t="s">
        <v>627</v>
      </c>
      <c r="CGQ2" s="137" t="s">
        <v>628</v>
      </c>
      <c r="CGR2" s="137" t="s">
        <v>629</v>
      </c>
      <c r="CGS2" s="137" t="s">
        <v>630</v>
      </c>
      <c r="CGT2" s="137" t="s">
        <v>631</v>
      </c>
      <c r="CGU2" s="137" t="s">
        <v>632</v>
      </c>
      <c r="CGV2" s="137" t="s">
        <v>633</v>
      </c>
      <c r="CGW2" s="137" t="s">
        <v>634</v>
      </c>
      <c r="CGX2" s="137" t="s">
        <v>674</v>
      </c>
      <c r="CGY2" s="137" t="s">
        <v>636</v>
      </c>
      <c r="CGZ2" s="137" t="s">
        <v>637</v>
      </c>
      <c r="CHA2" s="137" t="s">
        <v>638</v>
      </c>
      <c r="CHB2" s="137" t="s">
        <v>640</v>
      </c>
      <c r="CHC2" s="137" t="s">
        <v>639</v>
      </c>
      <c r="CHD2" s="137" t="s">
        <v>641</v>
      </c>
      <c r="CHE2" s="137" t="s">
        <v>675</v>
      </c>
      <c r="CHF2" s="137" t="s">
        <v>643</v>
      </c>
      <c r="CHG2" s="137" t="s">
        <v>644</v>
      </c>
      <c r="CHH2" s="137" t="s">
        <v>645</v>
      </c>
      <c r="CHI2" s="137" t="s">
        <v>645</v>
      </c>
      <c r="CHJ2" s="1366" t="s">
        <v>676</v>
      </c>
      <c r="CHK2" s="137" t="s">
        <v>677</v>
      </c>
      <c r="CHL2" s="137" t="s">
        <v>678</v>
      </c>
      <c r="CHM2" s="137" t="s">
        <v>679</v>
      </c>
      <c r="CHN2" s="137" t="s">
        <v>680</v>
      </c>
      <c r="CHO2" s="137" t="s">
        <v>681</v>
      </c>
      <c r="CHP2" s="137" t="s">
        <v>682</v>
      </c>
      <c r="CHQ2" s="137" t="s">
        <v>683</v>
      </c>
      <c r="CHR2" s="137" t="s">
        <v>684</v>
      </c>
      <c r="CHS2" s="137" t="s">
        <v>685</v>
      </c>
      <c r="CHT2" s="137" t="s">
        <v>686</v>
      </c>
      <c r="CHU2" s="137" t="s">
        <v>687</v>
      </c>
      <c r="CHV2" s="137" t="s">
        <v>688</v>
      </c>
      <c r="CHW2" s="137" t="s">
        <v>689</v>
      </c>
      <c r="CHX2" s="137" t="s">
        <v>690</v>
      </c>
      <c r="CHY2" s="137" t="s">
        <v>691</v>
      </c>
      <c r="CHZ2" s="137" t="s">
        <v>692</v>
      </c>
      <c r="CIA2" s="137" t="s">
        <v>693</v>
      </c>
      <c r="CIB2" s="137" t="s">
        <v>694</v>
      </c>
      <c r="CIC2" s="137" t="s">
        <v>695</v>
      </c>
      <c r="CID2" s="137" t="s">
        <v>696</v>
      </c>
      <c r="CIE2" s="137" t="s">
        <v>697</v>
      </c>
      <c r="CIF2" s="137" t="s">
        <v>698</v>
      </c>
      <c r="CIG2" s="137" t="s">
        <v>699</v>
      </c>
      <c r="CIH2" s="137" t="s">
        <v>700</v>
      </c>
      <c r="CII2" s="137" t="s">
        <v>701</v>
      </c>
      <c r="CIJ2" s="137" t="s">
        <v>692</v>
      </c>
      <c r="CIK2" s="137" t="s">
        <v>702</v>
      </c>
      <c r="CIL2" s="137" t="s">
        <v>703</v>
      </c>
      <c r="CIM2" s="137" t="s">
        <v>704</v>
      </c>
      <c r="CIN2" s="1316" t="s">
        <v>404</v>
      </c>
      <c r="CIO2" s="105" t="s">
        <v>705</v>
      </c>
      <c r="CIP2" s="79" t="s">
        <v>396</v>
      </c>
      <c r="CIQ2" s="79" t="s">
        <v>706</v>
      </c>
      <c r="CIR2" s="79" t="s">
        <v>707</v>
      </c>
      <c r="CIS2" s="79" t="s">
        <v>708</v>
      </c>
      <c r="CIT2" s="62" t="s">
        <v>232</v>
      </c>
      <c r="CIU2" s="105" t="s">
        <v>705</v>
      </c>
      <c r="CIV2" s="62" t="s">
        <v>233</v>
      </c>
      <c r="CIW2" s="105" t="s">
        <v>234</v>
      </c>
      <c r="CIX2" s="78" t="s">
        <v>709</v>
      </c>
      <c r="CIY2" s="105" t="s">
        <v>235</v>
      </c>
      <c r="CIZ2" s="105" t="s">
        <v>236</v>
      </c>
      <c r="CJA2" s="105" t="s">
        <v>237</v>
      </c>
      <c r="CJB2" s="105" t="s">
        <v>238</v>
      </c>
      <c r="CJC2" s="105" t="s">
        <v>239</v>
      </c>
      <c r="CJD2" s="105" t="s">
        <v>240</v>
      </c>
      <c r="CJE2" s="105" t="s">
        <v>241</v>
      </c>
      <c r="CJF2" s="105" t="s">
        <v>243</v>
      </c>
      <c r="CJG2" s="105" t="s">
        <v>245</v>
      </c>
      <c r="CJH2" s="105" t="s">
        <v>246</v>
      </c>
      <c r="CJI2" s="26" t="s">
        <v>646</v>
      </c>
      <c r="CJJ2" s="105" t="s">
        <v>398</v>
      </c>
      <c r="CJK2" s="79" t="s">
        <v>399</v>
      </c>
      <c r="CJL2" s="105" t="s">
        <v>400</v>
      </c>
      <c r="CJM2" s="105" t="s">
        <v>401</v>
      </c>
      <c r="CJN2" s="42" t="s">
        <v>442</v>
      </c>
      <c r="CJO2" s="42" t="s">
        <v>444</v>
      </c>
      <c r="CJP2" s="42" t="s">
        <v>445</v>
      </c>
      <c r="CJQ2" s="79" t="s">
        <v>402</v>
      </c>
      <c r="CJR2" s="78" t="s">
        <v>705</v>
      </c>
      <c r="CJS2" s="42" t="s">
        <v>446</v>
      </c>
      <c r="CJT2" s="26" t="s">
        <v>447</v>
      </c>
      <c r="CJU2" s="42" t="s">
        <v>449</v>
      </c>
      <c r="CJV2" s="42" t="s">
        <v>450</v>
      </c>
      <c r="CJW2" s="42" t="s">
        <v>710</v>
      </c>
      <c r="CJX2" s="42" t="s">
        <v>451</v>
      </c>
      <c r="CJY2" s="42" t="s">
        <v>576</v>
      </c>
      <c r="CJZ2" s="42" t="s">
        <v>705</v>
      </c>
      <c r="CKA2" s="42" t="s">
        <v>453</v>
      </c>
      <c r="CKB2" s="42" t="s">
        <v>454</v>
      </c>
      <c r="CKC2" s="79" t="s">
        <v>711</v>
      </c>
      <c r="CKD2" s="42" t="s">
        <v>455</v>
      </c>
      <c r="CKE2" s="42" t="s">
        <v>456</v>
      </c>
      <c r="CKF2" s="105" t="s">
        <v>458</v>
      </c>
      <c r="CKG2" s="105" t="s">
        <v>712</v>
      </c>
      <c r="CKH2" s="79" t="s">
        <v>459</v>
      </c>
      <c r="CKI2" s="42" t="s">
        <v>705</v>
      </c>
      <c r="CKJ2" s="42" t="s">
        <v>460</v>
      </c>
      <c r="CKK2" s="42" t="s">
        <v>461</v>
      </c>
      <c r="CKL2" s="42" t="s">
        <v>462</v>
      </c>
      <c r="CKM2" s="42" t="s">
        <v>463</v>
      </c>
      <c r="CKN2" s="42" t="s">
        <v>465</v>
      </c>
      <c r="CKO2" s="42" t="s">
        <v>466</v>
      </c>
      <c r="CKP2" s="42" t="s">
        <v>467</v>
      </c>
      <c r="CKQ2" s="42" t="s">
        <v>469</v>
      </c>
      <c r="CKR2" s="42" t="s">
        <v>713</v>
      </c>
      <c r="CKS2" s="79" t="s">
        <v>470</v>
      </c>
      <c r="CKT2" s="42" t="s">
        <v>714</v>
      </c>
      <c r="CKU2" s="42" t="s">
        <v>472</v>
      </c>
      <c r="CKV2" s="42" t="s">
        <v>473</v>
      </c>
      <c r="CKW2" s="42" t="s">
        <v>474</v>
      </c>
      <c r="CKX2" s="105" t="s">
        <v>475</v>
      </c>
      <c r="CKY2" s="105" t="s">
        <v>705</v>
      </c>
      <c r="CKZ2" s="42" t="s">
        <v>477</v>
      </c>
      <c r="CLA2" s="42" t="s">
        <v>478</v>
      </c>
      <c r="CLB2" s="42" t="s">
        <v>479</v>
      </c>
      <c r="CLC2" s="42" t="s">
        <v>480</v>
      </c>
      <c r="CLD2" s="42" t="s">
        <v>481</v>
      </c>
      <c r="CLE2" s="79" t="s">
        <v>482</v>
      </c>
      <c r="CLF2" s="105" t="s">
        <v>705</v>
      </c>
      <c r="CLG2" s="42" t="s">
        <v>483</v>
      </c>
      <c r="CLH2" s="42" t="s">
        <v>484</v>
      </c>
      <c r="CLI2" s="42" t="s">
        <v>715</v>
      </c>
      <c r="CLJ2" s="42" t="s">
        <v>485</v>
      </c>
      <c r="CLK2" s="42" t="s">
        <v>487</v>
      </c>
      <c r="CLL2" s="42" t="s">
        <v>488</v>
      </c>
      <c r="CLM2" s="42" t="s">
        <v>489</v>
      </c>
      <c r="CLN2" s="105" t="s">
        <v>705</v>
      </c>
      <c r="CLO2" s="79" t="s">
        <v>491</v>
      </c>
      <c r="CLP2" s="79" t="s">
        <v>492</v>
      </c>
      <c r="CLQ2" s="79" t="s">
        <v>493</v>
      </c>
      <c r="CLR2" s="79" t="s">
        <v>494</v>
      </c>
      <c r="CLS2" s="79" t="s">
        <v>495</v>
      </c>
      <c r="CLT2" s="42" t="s">
        <v>580</v>
      </c>
      <c r="CLU2" s="79" t="s">
        <v>581</v>
      </c>
      <c r="CLV2" s="79" t="s">
        <v>498</v>
      </c>
      <c r="CLW2" s="42" t="s">
        <v>499</v>
      </c>
      <c r="CLX2" s="105" t="s">
        <v>705</v>
      </c>
      <c r="CLY2" s="137" t="s">
        <v>500</v>
      </c>
      <c r="CLZ2" s="137" t="s">
        <v>501</v>
      </c>
      <c r="CMA2" s="137" t="s">
        <v>502</v>
      </c>
      <c r="CMB2" s="137" t="s">
        <v>503</v>
      </c>
      <c r="CMC2" s="137" t="s">
        <v>504</v>
      </c>
      <c r="CMD2" s="42" t="s">
        <v>505</v>
      </c>
      <c r="CME2" s="137" t="s">
        <v>506</v>
      </c>
      <c r="CMF2" s="137" t="s">
        <v>507</v>
      </c>
      <c r="CMG2" s="79" t="s">
        <v>508</v>
      </c>
      <c r="CMH2" s="105" t="s">
        <v>705</v>
      </c>
      <c r="CMI2" s="137" t="s">
        <v>509</v>
      </c>
      <c r="CMJ2" s="137" t="s">
        <v>510</v>
      </c>
      <c r="CMK2" s="42" t="s">
        <v>511</v>
      </c>
      <c r="CML2" s="137" t="s">
        <v>512</v>
      </c>
      <c r="CMM2" s="137" t="s">
        <v>582</v>
      </c>
      <c r="CMN2" s="105" t="s">
        <v>705</v>
      </c>
      <c r="CMO2" s="137" t="s">
        <v>514</v>
      </c>
      <c r="CMP2" s="137" t="s">
        <v>515</v>
      </c>
      <c r="CMQ2" s="137" t="s">
        <v>516</v>
      </c>
      <c r="CMR2" s="137" t="s">
        <v>517</v>
      </c>
      <c r="CMS2" s="137" t="s">
        <v>518</v>
      </c>
      <c r="CMT2" s="137" t="s">
        <v>519</v>
      </c>
      <c r="CMU2" s="137" t="s">
        <v>583</v>
      </c>
      <c r="CMV2" s="137" t="s">
        <v>521</v>
      </c>
      <c r="CMW2" s="137" t="s">
        <v>522</v>
      </c>
      <c r="CMX2" s="137" t="s">
        <v>523</v>
      </c>
      <c r="CMY2" s="137" t="s">
        <v>524</v>
      </c>
      <c r="CMZ2" s="137" t="s">
        <v>525</v>
      </c>
      <c r="CNA2" s="137" t="s">
        <v>526</v>
      </c>
      <c r="CNB2" s="137" t="s">
        <v>527</v>
      </c>
      <c r="CNC2" s="137" t="s">
        <v>528</v>
      </c>
      <c r="CND2" s="137" t="s">
        <v>529</v>
      </c>
      <c r="CNE2" s="137" t="s">
        <v>530</v>
      </c>
      <c r="CNF2" s="137" t="s">
        <v>531</v>
      </c>
      <c r="CNG2" s="137" t="s">
        <v>668</v>
      </c>
      <c r="CNH2" s="137" t="s">
        <v>532</v>
      </c>
      <c r="CNI2" s="137" t="s">
        <v>533</v>
      </c>
      <c r="CNJ2" s="137" t="s">
        <v>534</v>
      </c>
      <c r="CNK2" s="137" t="s">
        <v>535</v>
      </c>
      <c r="CNL2" s="137" t="s">
        <v>536</v>
      </c>
      <c r="CNM2" s="137" t="s">
        <v>537</v>
      </c>
      <c r="CNN2" s="137" t="s">
        <v>538</v>
      </c>
      <c r="CNO2" s="137" t="s">
        <v>716</v>
      </c>
      <c r="CNP2" s="137" t="s">
        <v>540</v>
      </c>
      <c r="CNQ2" s="25" t="s">
        <v>614</v>
      </c>
      <c r="CNR2" s="105" t="s">
        <v>717</v>
      </c>
      <c r="CNS2" s="137" t="s">
        <v>585</v>
      </c>
      <c r="CNT2" s="137" t="s">
        <v>616</v>
      </c>
      <c r="CNU2" s="137" t="s">
        <v>617</v>
      </c>
      <c r="CNV2" s="137" t="s">
        <v>618</v>
      </c>
      <c r="CNW2" s="137" t="s">
        <v>619</v>
      </c>
      <c r="CNX2" s="137" t="s">
        <v>620</v>
      </c>
      <c r="CNY2" s="137" t="s">
        <v>621</v>
      </c>
      <c r="CNZ2" s="137" t="s">
        <v>622</v>
      </c>
      <c r="COA2" s="137" t="s">
        <v>623</v>
      </c>
      <c r="COB2" s="105" t="s">
        <v>718</v>
      </c>
      <c r="COC2" s="137" t="s">
        <v>625</v>
      </c>
      <c r="COD2" s="137" t="s">
        <v>673</v>
      </c>
      <c r="COE2" s="137" t="s">
        <v>627</v>
      </c>
      <c r="COF2" s="137" t="s">
        <v>628</v>
      </c>
      <c r="COG2" s="137" t="s">
        <v>629</v>
      </c>
      <c r="COH2" s="137" t="s">
        <v>630</v>
      </c>
      <c r="COI2" s="137" t="s">
        <v>631</v>
      </c>
      <c r="COJ2" s="137" t="s">
        <v>632</v>
      </c>
      <c r="COK2" s="137" t="s">
        <v>719</v>
      </c>
      <c r="COL2" s="137" t="s">
        <v>634</v>
      </c>
      <c r="COM2" s="105" t="s">
        <v>720</v>
      </c>
      <c r="CON2" s="137" t="s">
        <v>636</v>
      </c>
      <c r="COO2" s="137" t="s">
        <v>637</v>
      </c>
      <c r="COP2" s="137" t="s">
        <v>638</v>
      </c>
      <c r="COQ2" s="137" t="s">
        <v>640</v>
      </c>
      <c r="COR2" s="137" t="s">
        <v>639</v>
      </c>
      <c r="COS2" s="137" t="s">
        <v>641</v>
      </c>
      <c r="COT2" s="137" t="s">
        <v>675</v>
      </c>
      <c r="COU2" s="137" t="s">
        <v>643</v>
      </c>
      <c r="COV2" s="137" t="s">
        <v>644</v>
      </c>
      <c r="COW2" s="137" t="s">
        <v>645</v>
      </c>
      <c r="COX2" s="137" t="s">
        <v>645</v>
      </c>
      <c r="COY2" s="1366" t="s">
        <v>676</v>
      </c>
      <c r="COZ2" s="1305" t="s">
        <v>721</v>
      </c>
      <c r="CPA2" s="137" t="s">
        <v>722</v>
      </c>
      <c r="CPB2" s="137" t="s">
        <v>679</v>
      </c>
      <c r="CPC2" s="137" t="s">
        <v>680</v>
      </c>
      <c r="CPD2" s="137" t="s">
        <v>681</v>
      </c>
      <c r="CPE2" s="137" t="s">
        <v>723</v>
      </c>
      <c r="CPF2" s="137" t="s">
        <v>682</v>
      </c>
      <c r="CPG2" s="137" t="s">
        <v>683</v>
      </c>
      <c r="CPH2" s="137" t="s">
        <v>684</v>
      </c>
      <c r="CPI2" s="1305" t="s">
        <v>724</v>
      </c>
      <c r="CPJ2" s="137" t="s">
        <v>686</v>
      </c>
      <c r="CPK2" s="137" t="s">
        <v>687</v>
      </c>
      <c r="CPL2" s="137" t="s">
        <v>688</v>
      </c>
      <c r="CPM2" s="137" t="s">
        <v>689</v>
      </c>
      <c r="CPN2" s="137" t="s">
        <v>690</v>
      </c>
      <c r="CPO2" s="137" t="s">
        <v>691</v>
      </c>
      <c r="CPP2" s="137" t="s">
        <v>692</v>
      </c>
      <c r="CPQ2" s="137" t="s">
        <v>725</v>
      </c>
      <c r="CPR2" s="137" t="s">
        <v>694</v>
      </c>
      <c r="CPS2" s="137" t="s">
        <v>695</v>
      </c>
      <c r="CPT2" s="137" t="s">
        <v>696</v>
      </c>
      <c r="CPU2" s="137" t="s">
        <v>697</v>
      </c>
      <c r="CPV2" s="137" t="s">
        <v>698</v>
      </c>
      <c r="CPW2" s="137" t="s">
        <v>699</v>
      </c>
      <c r="CPX2" s="137" t="s">
        <v>700</v>
      </c>
      <c r="CPY2" s="137" t="s">
        <v>701</v>
      </c>
      <c r="CPZ2" s="137" t="s">
        <v>692</v>
      </c>
      <c r="CQA2" s="137" t="s">
        <v>726</v>
      </c>
      <c r="CQB2" s="137" t="s">
        <v>703</v>
      </c>
      <c r="CQC2" s="137" t="s">
        <v>704</v>
      </c>
      <c r="CQD2" s="1316" t="s">
        <v>404</v>
      </c>
      <c r="CQE2" s="26" t="s">
        <v>727</v>
      </c>
      <c r="CQF2" s="26" t="s">
        <v>728</v>
      </c>
      <c r="CQG2" s="78" t="s">
        <v>729</v>
      </c>
      <c r="CQH2" s="78" t="s">
        <v>233</v>
      </c>
      <c r="CQI2" s="105" t="s">
        <v>234</v>
      </c>
      <c r="CQJ2" s="42" t="s">
        <v>709</v>
      </c>
      <c r="CQK2" s="105" t="s">
        <v>235</v>
      </c>
      <c r="CQL2" s="105" t="s">
        <v>236</v>
      </c>
      <c r="CQM2" s="105" t="s">
        <v>237</v>
      </c>
      <c r="CQN2" s="105" t="s">
        <v>238</v>
      </c>
      <c r="CQO2" s="26" t="s">
        <v>730</v>
      </c>
      <c r="CQP2" s="78" t="s">
        <v>729</v>
      </c>
      <c r="CQQ2" s="78" t="s">
        <v>239</v>
      </c>
      <c r="CQR2" s="78" t="s">
        <v>240</v>
      </c>
      <c r="CQS2" s="78" t="s">
        <v>241</v>
      </c>
      <c r="CQT2" s="78" t="s">
        <v>243</v>
      </c>
      <c r="CQU2" s="78" t="s">
        <v>245</v>
      </c>
      <c r="CQV2" s="42" t="s">
        <v>246</v>
      </c>
      <c r="CQW2" s="42" t="s">
        <v>729</v>
      </c>
      <c r="CQX2" s="79" t="s">
        <v>398</v>
      </c>
      <c r="CQY2" s="79" t="s">
        <v>399</v>
      </c>
      <c r="CQZ2" s="79" t="s">
        <v>400</v>
      </c>
      <c r="CRA2" s="79" t="s">
        <v>401</v>
      </c>
      <c r="CRB2" s="42" t="s">
        <v>442</v>
      </c>
      <c r="CRC2" s="42" t="s">
        <v>444</v>
      </c>
      <c r="CRD2" s="42" t="s">
        <v>731</v>
      </c>
      <c r="CRE2" s="79" t="s">
        <v>732</v>
      </c>
      <c r="CRF2" s="105" t="s">
        <v>729</v>
      </c>
      <c r="CRG2" s="42" t="s">
        <v>446</v>
      </c>
      <c r="CRH2" s="42" t="s">
        <v>733</v>
      </c>
      <c r="CRI2" s="42" t="s">
        <v>450</v>
      </c>
      <c r="CRJ2" s="42" t="s">
        <v>451</v>
      </c>
      <c r="CRK2" s="42" t="s">
        <v>734</v>
      </c>
      <c r="CRL2" s="42" t="s">
        <v>576</v>
      </c>
      <c r="CRM2" s="105" t="s">
        <v>729</v>
      </c>
      <c r="CRN2" s="42" t="s">
        <v>453</v>
      </c>
      <c r="CRO2" s="42" t="s">
        <v>454</v>
      </c>
      <c r="CRP2" s="42" t="s">
        <v>455</v>
      </c>
      <c r="CRQ2" s="42" t="s">
        <v>456</v>
      </c>
      <c r="CRR2" s="42" t="s">
        <v>457</v>
      </c>
      <c r="CRS2" s="79" t="s">
        <v>458</v>
      </c>
      <c r="CRT2" s="79" t="s">
        <v>459</v>
      </c>
      <c r="CRU2" s="105" t="s">
        <v>729</v>
      </c>
      <c r="CRV2" s="42" t="s">
        <v>460</v>
      </c>
      <c r="CRW2" s="42" t="s">
        <v>461</v>
      </c>
      <c r="CRX2" s="79" t="s">
        <v>735</v>
      </c>
      <c r="CRY2" s="42" t="s">
        <v>462</v>
      </c>
      <c r="CRZ2" s="42" t="s">
        <v>463</v>
      </c>
      <c r="CSA2" s="42" t="s">
        <v>736</v>
      </c>
      <c r="CSB2" s="42" t="s">
        <v>737</v>
      </c>
      <c r="CSC2" s="42" t="s">
        <v>738</v>
      </c>
      <c r="CSD2" s="42" t="s">
        <v>739</v>
      </c>
      <c r="CSE2" s="42" t="s">
        <v>740</v>
      </c>
      <c r="CSF2" s="42" t="s">
        <v>741</v>
      </c>
      <c r="CSG2" s="42" t="s">
        <v>742</v>
      </c>
      <c r="CSH2" s="42" t="s">
        <v>743</v>
      </c>
      <c r="CSI2" s="42" t="s">
        <v>744</v>
      </c>
      <c r="CSJ2" s="79" t="s">
        <v>745</v>
      </c>
      <c r="CSK2" s="79" t="s">
        <v>746</v>
      </c>
      <c r="CSL2" s="79" t="s">
        <v>747</v>
      </c>
      <c r="CSM2" s="79" t="s">
        <v>748</v>
      </c>
      <c r="CSN2" s="42" t="s">
        <v>742</v>
      </c>
      <c r="CSO2" s="79" t="s">
        <v>749</v>
      </c>
      <c r="CSP2" s="105" t="s">
        <v>750</v>
      </c>
      <c r="CSQ2" s="42" t="s">
        <v>751</v>
      </c>
      <c r="CSR2" s="79" t="s">
        <v>752</v>
      </c>
      <c r="CSS2" s="42" t="s">
        <v>753</v>
      </c>
      <c r="CST2" s="79" t="s">
        <v>754</v>
      </c>
      <c r="CSU2" s="42" t="s">
        <v>755</v>
      </c>
      <c r="CSV2" s="79" t="s">
        <v>756</v>
      </c>
      <c r="CSW2" s="42" t="s">
        <v>757</v>
      </c>
      <c r="CSX2" s="79" t="s">
        <v>758</v>
      </c>
      <c r="CSY2" s="42" t="s">
        <v>759</v>
      </c>
      <c r="CSZ2" s="79" t="s">
        <v>760</v>
      </c>
      <c r="CTA2" s="105" t="s">
        <v>761</v>
      </c>
      <c r="CTB2" s="105" t="s">
        <v>762</v>
      </c>
      <c r="CTC2" s="79" t="s">
        <v>729</v>
      </c>
      <c r="CTD2" s="42" t="s">
        <v>763</v>
      </c>
      <c r="CTE2" s="42" t="s">
        <v>764</v>
      </c>
      <c r="CTF2" s="42" t="s">
        <v>765</v>
      </c>
      <c r="CTG2" s="42" t="s">
        <v>766</v>
      </c>
      <c r="CTH2" s="42" t="s">
        <v>767</v>
      </c>
      <c r="CTI2" s="42" t="s">
        <v>768</v>
      </c>
      <c r="CTJ2" s="42" t="s">
        <v>769</v>
      </c>
      <c r="CTK2" s="42" t="s">
        <v>770</v>
      </c>
      <c r="CTL2" s="42" t="s">
        <v>771</v>
      </c>
      <c r="CTM2" s="42" t="s">
        <v>772</v>
      </c>
      <c r="CTN2" s="42" t="s">
        <v>773</v>
      </c>
      <c r="CTO2" s="79" t="s">
        <v>729</v>
      </c>
      <c r="CTP2" s="42" t="s">
        <v>774</v>
      </c>
      <c r="CTQ2" s="42" t="s">
        <v>775</v>
      </c>
      <c r="CTR2" s="42" t="s">
        <v>776</v>
      </c>
      <c r="CTS2" s="42" t="s">
        <v>777</v>
      </c>
      <c r="CTT2" s="42" t="s">
        <v>778</v>
      </c>
      <c r="CTU2" s="42" t="s">
        <v>779</v>
      </c>
      <c r="CTV2" s="42" t="s">
        <v>780</v>
      </c>
      <c r="CTW2" s="42" t="s">
        <v>781</v>
      </c>
      <c r="CTX2" s="42" t="s">
        <v>782</v>
      </c>
      <c r="CTY2" s="42" t="s">
        <v>783</v>
      </c>
      <c r="CTZ2" s="42" t="s">
        <v>784</v>
      </c>
      <c r="CUA2" s="42" t="s">
        <v>785</v>
      </c>
      <c r="CUB2" s="42" t="s">
        <v>786</v>
      </c>
      <c r="CUC2" s="42" t="s">
        <v>787</v>
      </c>
      <c r="CUD2" s="79" t="s">
        <v>729</v>
      </c>
      <c r="CUE2" s="79" t="s">
        <v>788</v>
      </c>
      <c r="CUF2" s="79" t="s">
        <v>789</v>
      </c>
      <c r="CUG2" s="79" t="s">
        <v>790</v>
      </c>
      <c r="CUH2" s="79" t="s">
        <v>791</v>
      </c>
      <c r="CUI2" s="79" t="s">
        <v>792</v>
      </c>
      <c r="CUJ2" s="79" t="s">
        <v>793</v>
      </c>
      <c r="CUK2" s="79" t="s">
        <v>794</v>
      </c>
      <c r="CUL2" s="79" t="s">
        <v>795</v>
      </c>
      <c r="CUM2" s="79" t="s">
        <v>796</v>
      </c>
      <c r="CUN2" s="79" t="s">
        <v>797</v>
      </c>
      <c r="CUO2" s="79" t="s">
        <v>798</v>
      </c>
      <c r="CUP2" s="42" t="s">
        <v>799</v>
      </c>
      <c r="CUQ2" s="42" t="s">
        <v>800</v>
      </c>
      <c r="CUR2" s="42" t="s">
        <v>801</v>
      </c>
      <c r="CUS2" s="79" t="s">
        <v>802</v>
      </c>
      <c r="CUT2" s="79" t="s">
        <v>803</v>
      </c>
      <c r="CUU2" s="42" t="s">
        <v>804</v>
      </c>
      <c r="CUV2" s="42" t="s">
        <v>805</v>
      </c>
      <c r="CUW2" s="79" t="s">
        <v>806</v>
      </c>
      <c r="CUX2" s="79" t="s">
        <v>807</v>
      </c>
      <c r="CUY2" s="79" t="s">
        <v>808</v>
      </c>
      <c r="CUZ2" s="79" t="s">
        <v>809</v>
      </c>
      <c r="CVA2" s="42" t="s">
        <v>810</v>
      </c>
      <c r="CVB2" s="42" t="s">
        <v>811</v>
      </c>
      <c r="CVC2" s="79" t="s">
        <v>729</v>
      </c>
      <c r="CVD2" s="137" t="s">
        <v>812</v>
      </c>
      <c r="CVE2" s="137" t="s">
        <v>813</v>
      </c>
      <c r="CVF2" s="137" t="s">
        <v>814</v>
      </c>
      <c r="CVG2" s="137" t="s">
        <v>815</v>
      </c>
      <c r="CVH2" s="137" t="s">
        <v>816</v>
      </c>
      <c r="CVI2" s="137" t="s">
        <v>817</v>
      </c>
      <c r="CVJ2" s="137" t="s">
        <v>818</v>
      </c>
      <c r="CVK2" s="137" t="s">
        <v>819</v>
      </c>
      <c r="CVL2" s="137" t="s">
        <v>820</v>
      </c>
      <c r="CVM2" s="137" t="s">
        <v>821</v>
      </c>
      <c r="CVN2" s="42" t="s">
        <v>822</v>
      </c>
      <c r="CVO2" s="42" t="s">
        <v>823</v>
      </c>
      <c r="CVP2" s="137" t="s">
        <v>824</v>
      </c>
      <c r="CVQ2" s="137" t="s">
        <v>825</v>
      </c>
      <c r="CVR2" s="137" t="s">
        <v>826</v>
      </c>
      <c r="CVS2" s="137" t="s">
        <v>827</v>
      </c>
      <c r="CVT2" s="79" t="s">
        <v>828</v>
      </c>
      <c r="CVU2" s="79" t="s">
        <v>829</v>
      </c>
      <c r="CVV2" s="79" t="s">
        <v>729</v>
      </c>
      <c r="CVW2" s="137" t="s">
        <v>830</v>
      </c>
      <c r="CVX2" s="137" t="s">
        <v>831</v>
      </c>
      <c r="CVY2" s="137" t="s">
        <v>832</v>
      </c>
      <c r="CVZ2" s="137" t="s">
        <v>833</v>
      </c>
      <c r="CWA2" s="42" t="s">
        <v>834</v>
      </c>
      <c r="CWB2" s="42" t="s">
        <v>835</v>
      </c>
      <c r="CWC2" s="137" t="s">
        <v>836</v>
      </c>
      <c r="CWD2" s="137" t="s">
        <v>837</v>
      </c>
      <c r="CWE2" s="137" t="s">
        <v>838</v>
      </c>
      <c r="CWF2" s="137" t="s">
        <v>839</v>
      </c>
      <c r="CWG2" s="79" t="s">
        <v>729</v>
      </c>
      <c r="CWH2" s="137" t="s">
        <v>840</v>
      </c>
      <c r="CWI2" s="137" t="s">
        <v>841</v>
      </c>
      <c r="CWJ2" s="137" t="s">
        <v>842</v>
      </c>
      <c r="CWK2" s="137" t="s">
        <v>843</v>
      </c>
      <c r="CWL2" s="137" t="s">
        <v>844</v>
      </c>
      <c r="CWM2" s="137" t="s">
        <v>845</v>
      </c>
      <c r="CWN2" s="137" t="s">
        <v>846</v>
      </c>
      <c r="CWO2" s="137" t="s">
        <v>847</v>
      </c>
      <c r="CWP2" s="137" t="s">
        <v>848</v>
      </c>
      <c r="CWQ2" s="137" t="s">
        <v>849</v>
      </c>
      <c r="CWR2" s="137" t="s">
        <v>850</v>
      </c>
      <c r="CWS2" s="137" t="s">
        <v>851</v>
      </c>
      <c r="CWT2" s="137" t="s">
        <v>852</v>
      </c>
      <c r="CWU2" s="137" t="s">
        <v>853</v>
      </c>
      <c r="CWV2" s="137" t="s">
        <v>854</v>
      </c>
      <c r="CWW2" s="137" t="s">
        <v>855</v>
      </c>
      <c r="CWX2" s="137" t="s">
        <v>856</v>
      </c>
      <c r="CWY2" s="137" t="s">
        <v>857</v>
      </c>
      <c r="CWZ2" s="137" t="s">
        <v>858</v>
      </c>
      <c r="CXA2" s="137" t="s">
        <v>859</v>
      </c>
      <c r="CXB2" s="137" t="s">
        <v>860</v>
      </c>
      <c r="CXC2" s="137" t="s">
        <v>861</v>
      </c>
      <c r="CXD2" s="137" t="s">
        <v>862</v>
      </c>
      <c r="CXE2" s="137" t="s">
        <v>863</v>
      </c>
      <c r="CXF2" s="137" t="s">
        <v>864</v>
      </c>
      <c r="CXG2" s="137" t="s">
        <v>865</v>
      </c>
      <c r="CXH2" s="137" t="s">
        <v>866</v>
      </c>
      <c r="CXI2" s="137" t="s">
        <v>867</v>
      </c>
      <c r="CXJ2" s="137" t="s">
        <v>868</v>
      </c>
      <c r="CXK2" s="137" t="s">
        <v>869</v>
      </c>
      <c r="CXL2" s="137" t="s">
        <v>870</v>
      </c>
      <c r="CXM2" s="137" t="s">
        <v>871</v>
      </c>
      <c r="CXN2" s="137" t="s">
        <v>872</v>
      </c>
      <c r="CXO2" s="137" t="s">
        <v>873</v>
      </c>
      <c r="CXP2" s="137" t="s">
        <v>874</v>
      </c>
      <c r="CXQ2" s="137" t="s">
        <v>875</v>
      </c>
      <c r="CXR2" s="137" t="s">
        <v>876</v>
      </c>
      <c r="CXS2" s="137" t="s">
        <v>877</v>
      </c>
      <c r="CXT2" s="137" t="s">
        <v>878</v>
      </c>
      <c r="CXU2" s="137" t="s">
        <v>879</v>
      </c>
      <c r="CXV2" s="137" t="s">
        <v>880</v>
      </c>
      <c r="CXW2" s="137" t="s">
        <v>881</v>
      </c>
      <c r="CXX2" s="137" t="s">
        <v>882</v>
      </c>
      <c r="CXY2" s="137" t="s">
        <v>883</v>
      </c>
      <c r="CXZ2" s="79" t="s">
        <v>884</v>
      </c>
      <c r="CYA2" s="79" t="s">
        <v>885</v>
      </c>
      <c r="CYB2" s="79" t="s">
        <v>886</v>
      </c>
      <c r="CYC2" s="137" t="s">
        <v>887</v>
      </c>
      <c r="CYD2" s="137" t="s">
        <v>888</v>
      </c>
      <c r="CYE2" s="137" t="s">
        <v>889</v>
      </c>
      <c r="CYF2" s="137" t="s">
        <v>890</v>
      </c>
      <c r="CYG2" s="137" t="s">
        <v>891</v>
      </c>
      <c r="CYH2" s="137" t="s">
        <v>892</v>
      </c>
      <c r="CYI2" s="137" t="s">
        <v>893</v>
      </c>
      <c r="CYJ2" s="137" t="s">
        <v>894</v>
      </c>
      <c r="CYK2" s="137" t="s">
        <v>895</v>
      </c>
      <c r="CYL2" s="137" t="s">
        <v>896</v>
      </c>
      <c r="CYM2" s="137" t="s">
        <v>897</v>
      </c>
      <c r="CYN2" s="137" t="s">
        <v>898</v>
      </c>
      <c r="CYO2" s="137" t="s">
        <v>899</v>
      </c>
      <c r="CYP2" s="137" t="s">
        <v>900</v>
      </c>
      <c r="CYQ2" s="137" t="s">
        <v>901</v>
      </c>
      <c r="CYR2" s="137" t="s">
        <v>902</v>
      </c>
      <c r="CYS2" s="137" t="s">
        <v>903</v>
      </c>
      <c r="CYT2" s="137" t="s">
        <v>904</v>
      </c>
      <c r="CYU2" s="79" t="s">
        <v>905</v>
      </c>
      <c r="CYV2" s="137" t="s">
        <v>906</v>
      </c>
      <c r="CYW2" s="137" t="s">
        <v>907</v>
      </c>
      <c r="CYX2" s="137" t="s">
        <v>908</v>
      </c>
      <c r="CYY2" s="137" t="s">
        <v>909</v>
      </c>
      <c r="CYZ2" s="137" t="s">
        <v>910</v>
      </c>
      <c r="CZA2" s="137" t="s">
        <v>911</v>
      </c>
      <c r="CZB2" s="137" t="s">
        <v>912</v>
      </c>
      <c r="CZC2" s="137" t="s">
        <v>913</v>
      </c>
      <c r="CZD2" s="137" t="s">
        <v>914</v>
      </c>
      <c r="CZE2" s="137" t="s">
        <v>915</v>
      </c>
      <c r="CZF2" s="137" t="s">
        <v>916</v>
      </c>
      <c r="CZG2" s="137" t="s">
        <v>917</v>
      </c>
      <c r="CZH2" s="137" t="s">
        <v>918</v>
      </c>
      <c r="CZI2" s="137" t="s">
        <v>919</v>
      </c>
      <c r="CZJ2" s="137" t="s">
        <v>920</v>
      </c>
      <c r="CZK2" s="137" t="s">
        <v>921</v>
      </c>
      <c r="CZL2" s="137" t="s">
        <v>922</v>
      </c>
      <c r="CZM2" s="137" t="s">
        <v>923</v>
      </c>
      <c r="CZN2" s="137" t="s">
        <v>924</v>
      </c>
      <c r="CZO2" s="137" t="s">
        <v>925</v>
      </c>
      <c r="CZP2" s="79" t="s">
        <v>926</v>
      </c>
      <c r="CZQ2" s="137" t="s">
        <v>927</v>
      </c>
      <c r="CZR2" s="137" t="s">
        <v>928</v>
      </c>
      <c r="CZS2" s="137" t="s">
        <v>929</v>
      </c>
      <c r="CZT2" s="137" t="s">
        <v>930</v>
      </c>
      <c r="CZU2" s="137" t="s">
        <v>931</v>
      </c>
      <c r="CZV2" s="137" t="s">
        <v>932</v>
      </c>
      <c r="CZW2" s="137" t="s">
        <v>933</v>
      </c>
      <c r="CZX2" s="137" t="s">
        <v>934</v>
      </c>
      <c r="CZY2" s="137" t="s">
        <v>935</v>
      </c>
      <c r="CZZ2" s="137" t="s">
        <v>936</v>
      </c>
      <c r="DAA2" s="137" t="s">
        <v>937</v>
      </c>
      <c r="DAB2" s="137" t="s">
        <v>938</v>
      </c>
      <c r="DAC2" s="137" t="s">
        <v>939</v>
      </c>
      <c r="DAD2" s="137" t="s">
        <v>940</v>
      </c>
      <c r="DAE2" s="137" t="s">
        <v>941</v>
      </c>
      <c r="DAF2" s="137" t="s">
        <v>942</v>
      </c>
      <c r="DAG2" s="137" t="s">
        <v>943</v>
      </c>
      <c r="DAH2" s="137" t="s">
        <v>944</v>
      </c>
      <c r="DAI2" s="137" t="s">
        <v>945</v>
      </c>
      <c r="DAJ2" s="137" t="s">
        <v>946</v>
      </c>
      <c r="DAK2" s="137" t="s">
        <v>945</v>
      </c>
      <c r="DAL2" s="137" t="s">
        <v>946</v>
      </c>
      <c r="DAM2" s="1366" t="s">
        <v>947</v>
      </c>
      <c r="DAN2" s="1366" t="s">
        <v>948</v>
      </c>
      <c r="DAO2" s="1305" t="s">
        <v>949</v>
      </c>
      <c r="DAP2" s="137" t="s">
        <v>950</v>
      </c>
      <c r="DAQ2" s="137" t="s">
        <v>951</v>
      </c>
      <c r="DAR2" s="137" t="s">
        <v>952</v>
      </c>
      <c r="DAS2" s="137" t="s">
        <v>953</v>
      </c>
      <c r="DAT2" s="137" t="s">
        <v>954</v>
      </c>
      <c r="DAU2" s="137" t="s">
        <v>955</v>
      </c>
      <c r="DAV2" s="137" t="s">
        <v>956</v>
      </c>
      <c r="DAW2" s="137" t="s">
        <v>957</v>
      </c>
      <c r="DAX2" s="1305" t="s">
        <v>958</v>
      </c>
      <c r="DAY2" s="137" t="s">
        <v>959</v>
      </c>
      <c r="DAZ2" s="137" t="s">
        <v>960</v>
      </c>
      <c r="DBA2" s="137" t="s">
        <v>954</v>
      </c>
      <c r="DBB2" s="137" t="s">
        <v>955</v>
      </c>
      <c r="DBC2" s="137" t="s">
        <v>961</v>
      </c>
      <c r="DBD2" s="137" t="s">
        <v>961</v>
      </c>
      <c r="DBE2" s="137" t="s">
        <v>962</v>
      </c>
      <c r="DBF2" s="137" t="s">
        <v>963</v>
      </c>
      <c r="DBG2" s="137" t="s">
        <v>964</v>
      </c>
      <c r="DBH2" s="137" t="s">
        <v>965</v>
      </c>
      <c r="DBI2" s="137" t="s">
        <v>966</v>
      </c>
      <c r="DBJ2" s="137" t="s">
        <v>967</v>
      </c>
      <c r="DBK2" s="137" t="s">
        <v>968</v>
      </c>
      <c r="DBL2" s="137" t="s">
        <v>969</v>
      </c>
      <c r="DBM2" s="137" t="s">
        <v>970</v>
      </c>
      <c r="DBN2" s="137" t="s">
        <v>971</v>
      </c>
      <c r="DBO2" s="137" t="s">
        <v>972</v>
      </c>
      <c r="DBP2" s="137" t="s">
        <v>973</v>
      </c>
      <c r="DBQ2" s="137" t="s">
        <v>974</v>
      </c>
      <c r="DBR2" s="137" t="s">
        <v>975</v>
      </c>
      <c r="DBS2" s="137" t="s">
        <v>976</v>
      </c>
      <c r="DBT2" s="137" t="s">
        <v>977</v>
      </c>
      <c r="DBU2" s="137" t="s">
        <v>978</v>
      </c>
      <c r="DBV2" s="137" t="s">
        <v>979</v>
      </c>
      <c r="DBW2" s="137" t="s">
        <v>980</v>
      </c>
      <c r="DBX2" s="137" t="s">
        <v>981</v>
      </c>
      <c r="DBY2" s="137" t="s">
        <v>982</v>
      </c>
      <c r="DBZ2" s="137" t="s">
        <v>983</v>
      </c>
      <c r="DCA2" s="137" t="s">
        <v>984</v>
      </c>
      <c r="DCB2" s="137" t="s">
        <v>985</v>
      </c>
      <c r="DCC2" s="137" t="s">
        <v>986</v>
      </c>
      <c r="DCD2" s="137" t="s">
        <v>987</v>
      </c>
      <c r="DCE2" s="137" t="s">
        <v>988</v>
      </c>
      <c r="DCF2" s="137" t="s">
        <v>971</v>
      </c>
      <c r="DCG2" s="137" t="s">
        <v>989</v>
      </c>
      <c r="DCH2" s="137" t="s">
        <v>990</v>
      </c>
      <c r="DCI2" s="137" t="s">
        <v>991</v>
      </c>
      <c r="DCJ2" s="137" t="s">
        <v>992</v>
      </c>
      <c r="DCK2" s="137" t="s">
        <v>993</v>
      </c>
      <c r="DCL2" s="137" t="s">
        <v>994</v>
      </c>
      <c r="DCM2" s="137" t="s">
        <v>995</v>
      </c>
      <c r="DCN2" s="137" t="s">
        <v>4598</v>
      </c>
      <c r="DCO2" s="137" t="s">
        <v>4599</v>
      </c>
      <c r="DCP2" s="1316" t="s">
        <v>996</v>
      </c>
      <c r="DCQ2" s="1316" t="s">
        <v>997</v>
      </c>
      <c r="DCR2" s="79" t="s">
        <v>998</v>
      </c>
      <c r="DCS2" s="79" t="s">
        <v>999</v>
      </c>
      <c r="DCT2" s="137" t="s">
        <v>500</v>
      </c>
      <c r="DCU2" s="137" t="s">
        <v>501</v>
      </c>
      <c r="DCV2" s="137" t="s">
        <v>502</v>
      </c>
      <c r="DCW2" s="137" t="s">
        <v>503</v>
      </c>
      <c r="DCX2" s="137" t="s">
        <v>504</v>
      </c>
      <c r="DCY2" s="25" t="s">
        <v>505</v>
      </c>
      <c r="DCZ2" s="137" t="s">
        <v>506</v>
      </c>
      <c r="DDA2" s="137" t="s">
        <v>507</v>
      </c>
      <c r="DDB2" s="79" t="s">
        <v>508</v>
      </c>
      <c r="DDC2" s="79" t="s">
        <v>999</v>
      </c>
      <c r="DDD2" s="137" t="s">
        <v>509</v>
      </c>
      <c r="DDE2" s="137" t="s">
        <v>1000</v>
      </c>
      <c r="DDF2" s="25" t="s">
        <v>511</v>
      </c>
      <c r="DDG2" s="137" t="s">
        <v>512</v>
      </c>
      <c r="DDH2" s="137" t="s">
        <v>582</v>
      </c>
      <c r="DDI2" s="79" t="s">
        <v>999</v>
      </c>
      <c r="DDJ2" s="79" t="s">
        <v>1001</v>
      </c>
      <c r="DDK2" s="137" t="s">
        <v>514</v>
      </c>
      <c r="DDL2" s="137" t="s">
        <v>515</v>
      </c>
      <c r="DDM2" s="137" t="s">
        <v>1002</v>
      </c>
      <c r="DDN2" s="137" t="s">
        <v>517</v>
      </c>
      <c r="DDO2" s="137" t="s">
        <v>518</v>
      </c>
      <c r="DDP2" s="137" t="s">
        <v>519</v>
      </c>
      <c r="DDQ2" s="137" t="s">
        <v>583</v>
      </c>
      <c r="DDR2" s="137" t="s">
        <v>521</v>
      </c>
      <c r="DDS2" s="137" t="s">
        <v>1003</v>
      </c>
      <c r="DDT2" s="137" t="s">
        <v>1004</v>
      </c>
      <c r="DDU2" s="137" t="s">
        <v>522</v>
      </c>
      <c r="DDV2" s="137" t="s">
        <v>1005</v>
      </c>
      <c r="DDW2" s="137" t="s">
        <v>524</v>
      </c>
      <c r="DDX2" s="137" t="s">
        <v>1006</v>
      </c>
      <c r="DDY2" s="137" t="s">
        <v>525</v>
      </c>
      <c r="DDZ2" s="137" t="s">
        <v>1007</v>
      </c>
      <c r="DEA2" s="137" t="s">
        <v>1008</v>
      </c>
      <c r="DEB2" s="137" t="s">
        <v>527</v>
      </c>
      <c r="DEC2" s="137" t="s">
        <v>1009</v>
      </c>
      <c r="DED2" s="137" t="s">
        <v>1010</v>
      </c>
      <c r="DEE2" s="137" t="s">
        <v>1011</v>
      </c>
      <c r="DEF2" s="137" t="s">
        <v>1012</v>
      </c>
      <c r="DEG2" s="137" t="s">
        <v>529</v>
      </c>
      <c r="DEH2" s="137" t="s">
        <v>1013</v>
      </c>
      <c r="DEI2" s="137" t="s">
        <v>1014</v>
      </c>
      <c r="DEJ2" s="137" t="s">
        <v>531</v>
      </c>
      <c r="DEK2" s="137" t="s">
        <v>1015</v>
      </c>
      <c r="DEL2" s="137" t="s">
        <v>1016</v>
      </c>
      <c r="DEM2" s="137" t="s">
        <v>1017</v>
      </c>
      <c r="DEN2" s="137" t="s">
        <v>1018</v>
      </c>
      <c r="DEO2" s="137" t="s">
        <v>532</v>
      </c>
      <c r="DEP2" s="137" t="s">
        <v>1019</v>
      </c>
      <c r="DEQ2" s="137" t="s">
        <v>1020</v>
      </c>
      <c r="DER2" s="137" t="s">
        <v>534</v>
      </c>
      <c r="DES2" s="137" t="s">
        <v>1021</v>
      </c>
      <c r="DET2" s="137" t="s">
        <v>1022</v>
      </c>
      <c r="DEU2" s="137" t="s">
        <v>1023</v>
      </c>
      <c r="DEV2" s="137" t="s">
        <v>536</v>
      </c>
      <c r="DEW2" s="137" t="s">
        <v>1024</v>
      </c>
      <c r="DEX2" s="137" t="s">
        <v>537</v>
      </c>
      <c r="DEY2" s="137" t="s">
        <v>1025</v>
      </c>
      <c r="DEZ2" s="137" t="s">
        <v>1026</v>
      </c>
      <c r="DFA2" s="137" t="s">
        <v>538</v>
      </c>
      <c r="DFB2" s="137" t="s">
        <v>1027</v>
      </c>
      <c r="DFC2" s="137" t="s">
        <v>584</v>
      </c>
      <c r="DFD2" s="137" t="s">
        <v>1028</v>
      </c>
      <c r="DFE2" s="137" t="s">
        <v>540</v>
      </c>
      <c r="DFF2" s="25" t="s">
        <v>1029</v>
      </c>
      <c r="DFG2" s="79" t="s">
        <v>1030</v>
      </c>
      <c r="DFH2" s="137" t="s">
        <v>1031</v>
      </c>
      <c r="DFI2" s="137" t="s">
        <v>585</v>
      </c>
      <c r="DFJ2" s="137" t="s">
        <v>1032</v>
      </c>
      <c r="DFK2" s="137" t="s">
        <v>1033</v>
      </c>
      <c r="DFL2" s="79" t="s">
        <v>617</v>
      </c>
      <c r="DFM2" s="137" t="s">
        <v>1034</v>
      </c>
      <c r="DFN2" s="137" t="s">
        <v>1035</v>
      </c>
      <c r="DFO2" s="79" t="s">
        <v>619</v>
      </c>
      <c r="DFP2" s="137" t="s">
        <v>1036</v>
      </c>
      <c r="DFQ2" s="137" t="s">
        <v>1037</v>
      </c>
      <c r="DFR2" s="79" t="s">
        <v>621</v>
      </c>
      <c r="DFS2" s="137" t="s">
        <v>1038</v>
      </c>
      <c r="DFT2" s="137" t="s">
        <v>1039</v>
      </c>
      <c r="DFU2" s="137" t="s">
        <v>1040</v>
      </c>
      <c r="DFV2" s="137" t="s">
        <v>1041</v>
      </c>
      <c r="DFW2" s="79" t="s">
        <v>1042</v>
      </c>
      <c r="DFX2" s="79" t="s">
        <v>1043</v>
      </c>
      <c r="DFY2" s="79" t="s">
        <v>1044</v>
      </c>
      <c r="DFZ2" s="79" t="s">
        <v>1045</v>
      </c>
      <c r="DGA2" s="79" t="s">
        <v>1046</v>
      </c>
      <c r="DGB2" s="137" t="s">
        <v>1047</v>
      </c>
      <c r="DGC2" s="137" t="s">
        <v>1048</v>
      </c>
      <c r="DGD2" s="137" t="s">
        <v>1049</v>
      </c>
      <c r="DGE2" s="137" t="s">
        <v>1050</v>
      </c>
      <c r="DGF2" s="137" t="s">
        <v>631</v>
      </c>
      <c r="DGG2" s="137" t="s">
        <v>1051</v>
      </c>
      <c r="DGH2" s="137" t="s">
        <v>1052</v>
      </c>
      <c r="DGI2" s="137" t="s">
        <v>1053</v>
      </c>
      <c r="DGJ2" s="137" t="s">
        <v>1054</v>
      </c>
      <c r="DGK2" s="137" t="s">
        <v>1055</v>
      </c>
      <c r="DGL2" s="137" t="s">
        <v>1056</v>
      </c>
      <c r="DGM2" s="79" t="s">
        <v>1057</v>
      </c>
      <c r="DGN2" s="79" t="s">
        <v>1058</v>
      </c>
      <c r="DGO2" s="79" t="s">
        <v>1059</v>
      </c>
      <c r="DGP2" s="79" t="s">
        <v>1060</v>
      </c>
      <c r="DGQ2" s="1316" t="s">
        <v>1061</v>
      </c>
      <c r="DGR2" s="79" t="s">
        <v>1062</v>
      </c>
      <c r="DGS2" s="79" t="s">
        <v>1063</v>
      </c>
      <c r="DGT2" s="79" t="s">
        <v>1064</v>
      </c>
      <c r="DGU2" s="79" t="s">
        <v>1065</v>
      </c>
      <c r="DGV2" s="79" t="s">
        <v>1066</v>
      </c>
      <c r="DGW2" s="137" t="s">
        <v>643</v>
      </c>
      <c r="DGX2" s="137" t="s">
        <v>1067</v>
      </c>
      <c r="DGY2" s="137" t="s">
        <v>645</v>
      </c>
      <c r="DGZ2" s="137" t="s">
        <v>645</v>
      </c>
      <c r="DHA2" s="1366" t="s">
        <v>676</v>
      </c>
      <c r="DHB2" s="1305" t="s">
        <v>1068</v>
      </c>
      <c r="DHC2" s="137" t="s">
        <v>722</v>
      </c>
      <c r="DHD2" s="137" t="s">
        <v>679</v>
      </c>
      <c r="DHE2" s="137" t="s">
        <v>680</v>
      </c>
      <c r="DHF2" s="137" t="s">
        <v>681</v>
      </c>
      <c r="DHG2" s="137" t="s">
        <v>723</v>
      </c>
      <c r="DHH2" s="137" t="s">
        <v>682</v>
      </c>
      <c r="DHI2" s="137" t="s">
        <v>683</v>
      </c>
      <c r="DHJ2" s="137" t="s">
        <v>684</v>
      </c>
      <c r="DHK2" s="1305" t="s">
        <v>1069</v>
      </c>
      <c r="DHL2" s="137" t="s">
        <v>686</v>
      </c>
      <c r="DHM2" s="137" t="s">
        <v>687</v>
      </c>
      <c r="DHN2" s="137" t="s">
        <v>688</v>
      </c>
      <c r="DHO2" s="137" t="s">
        <v>689</v>
      </c>
      <c r="DHP2" s="137" t="s">
        <v>1070</v>
      </c>
      <c r="DHQ2" s="137" t="s">
        <v>691</v>
      </c>
      <c r="DHR2" s="137" t="s">
        <v>692</v>
      </c>
      <c r="DHS2" s="137" t="s">
        <v>1071</v>
      </c>
      <c r="DHT2" s="137" t="s">
        <v>694</v>
      </c>
      <c r="DHU2" s="137" t="s">
        <v>695</v>
      </c>
      <c r="DHV2" s="137" t="s">
        <v>696</v>
      </c>
      <c r="DHW2" s="137" t="s">
        <v>697</v>
      </c>
      <c r="DHX2" s="137" t="s">
        <v>698</v>
      </c>
      <c r="DHY2" s="137" t="s">
        <v>699</v>
      </c>
      <c r="DHZ2" s="137" t="s">
        <v>700</v>
      </c>
      <c r="DIA2" s="137" t="s">
        <v>701</v>
      </c>
      <c r="DIB2" s="137" t="s">
        <v>692</v>
      </c>
      <c r="DIC2" s="137" t="s">
        <v>1072</v>
      </c>
      <c r="DID2" s="137" t="s">
        <v>703</v>
      </c>
      <c r="DIE2" s="137" t="s">
        <v>704</v>
      </c>
      <c r="DIF2" s="137" t="s">
        <v>1073</v>
      </c>
      <c r="DIG2" s="137" t="s">
        <v>4597</v>
      </c>
      <c r="DIH2" s="1316" t="s">
        <v>404</v>
      </c>
      <c r="DII2" s="1305" t="s">
        <v>1074</v>
      </c>
      <c r="DIJ2" s="137" t="s">
        <v>1075</v>
      </c>
      <c r="DIK2" s="137" t="s">
        <v>503</v>
      </c>
      <c r="DIL2" s="137" t="s">
        <v>504</v>
      </c>
      <c r="DIM2" s="1305" t="s">
        <v>505</v>
      </c>
      <c r="DIN2" s="137" t="s">
        <v>506</v>
      </c>
      <c r="DIO2" s="137" t="s">
        <v>507</v>
      </c>
      <c r="DIP2" s="1305" t="s">
        <v>1076</v>
      </c>
      <c r="DIQ2" s="137" t="s">
        <v>509</v>
      </c>
      <c r="DIR2" s="137" t="s">
        <v>1000</v>
      </c>
      <c r="DIS2" s="1305" t="s">
        <v>1077</v>
      </c>
      <c r="DIT2" s="137" t="s">
        <v>582</v>
      </c>
      <c r="DIU2" s="1305" t="s">
        <v>1076</v>
      </c>
      <c r="DIV2" s="1305" t="s">
        <v>1078</v>
      </c>
      <c r="DIW2" s="137" t="s">
        <v>514</v>
      </c>
      <c r="DIX2" s="137" t="s">
        <v>515</v>
      </c>
      <c r="DIY2" s="137" t="s">
        <v>1002</v>
      </c>
      <c r="DIZ2" s="137" t="s">
        <v>517</v>
      </c>
      <c r="DJA2" s="137" t="s">
        <v>518</v>
      </c>
      <c r="DJB2" s="137" t="s">
        <v>519</v>
      </c>
      <c r="DJC2" s="137" t="s">
        <v>583</v>
      </c>
      <c r="DJD2" s="137" t="s">
        <v>521</v>
      </c>
      <c r="DJE2" s="137" t="s">
        <v>1003</v>
      </c>
      <c r="DJF2" s="137" t="s">
        <v>1004</v>
      </c>
      <c r="DJG2" s="137" t="s">
        <v>522</v>
      </c>
      <c r="DJH2" s="137" t="s">
        <v>1005</v>
      </c>
      <c r="DJI2" s="137" t="s">
        <v>524</v>
      </c>
      <c r="DJJ2" s="137" t="s">
        <v>1006</v>
      </c>
      <c r="DJK2" s="137" t="s">
        <v>525</v>
      </c>
      <c r="DJL2" s="137" t="s">
        <v>1007</v>
      </c>
      <c r="DJM2" s="137" t="s">
        <v>1008</v>
      </c>
      <c r="DJN2" s="137" t="s">
        <v>527</v>
      </c>
      <c r="DJO2" s="137" t="s">
        <v>1009</v>
      </c>
      <c r="DJP2" s="137" t="s">
        <v>1079</v>
      </c>
      <c r="DJQ2" s="137" t="s">
        <v>1080</v>
      </c>
      <c r="DJR2" s="137" t="s">
        <v>1012</v>
      </c>
      <c r="DJS2" s="137" t="s">
        <v>1081</v>
      </c>
      <c r="DJT2" s="137" t="s">
        <v>1013</v>
      </c>
      <c r="DJU2" s="137" t="s">
        <v>1014</v>
      </c>
      <c r="DJV2" s="137" t="s">
        <v>1082</v>
      </c>
      <c r="DJW2" s="137" t="s">
        <v>1015</v>
      </c>
      <c r="DJX2" s="137" t="s">
        <v>1016</v>
      </c>
      <c r="DJY2" s="137" t="s">
        <v>1017</v>
      </c>
      <c r="DJZ2" s="137" t="s">
        <v>1018</v>
      </c>
      <c r="DKA2" s="137" t="s">
        <v>1083</v>
      </c>
      <c r="DKB2" s="137" t="s">
        <v>1020</v>
      </c>
      <c r="DKC2" s="137" t="s">
        <v>1084</v>
      </c>
      <c r="DKD2" s="137" t="s">
        <v>1021</v>
      </c>
      <c r="DKE2" s="137" t="s">
        <v>534</v>
      </c>
      <c r="DKF2" s="137" t="s">
        <v>1022</v>
      </c>
      <c r="DKG2" s="137" t="s">
        <v>1023</v>
      </c>
      <c r="DKH2" s="137" t="s">
        <v>536</v>
      </c>
      <c r="DKI2" s="137" t="s">
        <v>1085</v>
      </c>
      <c r="DKJ2" s="137" t="s">
        <v>537</v>
      </c>
      <c r="DKK2" s="137" t="s">
        <v>1025</v>
      </c>
      <c r="DKL2" s="137" t="s">
        <v>1026</v>
      </c>
      <c r="DKM2" s="137" t="s">
        <v>538</v>
      </c>
      <c r="DKN2" s="137" t="s">
        <v>1027</v>
      </c>
      <c r="DKO2" s="137" t="s">
        <v>584</v>
      </c>
      <c r="DKP2" s="137" t="s">
        <v>1028</v>
      </c>
      <c r="DKQ2" s="137" t="s">
        <v>540</v>
      </c>
      <c r="DKR2" s="25" t="s">
        <v>1029</v>
      </c>
      <c r="DKS2" s="1305" t="s">
        <v>1086</v>
      </c>
      <c r="DKT2" s="137" t="s">
        <v>1031</v>
      </c>
      <c r="DKU2" s="137" t="s">
        <v>585</v>
      </c>
      <c r="DKV2" s="137" t="s">
        <v>1032</v>
      </c>
      <c r="DKW2" s="137" t="s">
        <v>1033</v>
      </c>
      <c r="DKX2" s="137" t="s">
        <v>617</v>
      </c>
      <c r="DKY2" s="137" t="s">
        <v>1034</v>
      </c>
      <c r="DKZ2" s="137" t="s">
        <v>1035</v>
      </c>
      <c r="DLA2" s="137" t="s">
        <v>619</v>
      </c>
      <c r="DLB2" s="137" t="s">
        <v>1036</v>
      </c>
      <c r="DLC2" s="137" t="s">
        <v>1037</v>
      </c>
      <c r="DLD2" s="137" t="s">
        <v>621</v>
      </c>
      <c r="DLE2" s="137" t="s">
        <v>1038</v>
      </c>
      <c r="DLF2" s="137" t="s">
        <v>1039</v>
      </c>
      <c r="DLG2" s="1485" t="s">
        <v>1040</v>
      </c>
      <c r="DLH2" s="137" t="s">
        <v>1041</v>
      </c>
      <c r="DLI2" s="1305" t="s">
        <v>1087</v>
      </c>
      <c r="DLJ2" s="1305" t="s">
        <v>1088</v>
      </c>
      <c r="DLK2" s="137" t="s">
        <v>1089</v>
      </c>
      <c r="DLL2" s="137" t="s">
        <v>1090</v>
      </c>
      <c r="DLM2" s="137" t="s">
        <v>1091</v>
      </c>
      <c r="DLN2" s="137" t="s">
        <v>1047</v>
      </c>
      <c r="DLO2" s="137" t="s">
        <v>1048</v>
      </c>
      <c r="DLP2" s="137" t="s">
        <v>1049</v>
      </c>
      <c r="DLQ2" s="137" t="s">
        <v>1050</v>
      </c>
      <c r="DLR2" s="137" t="s">
        <v>631</v>
      </c>
      <c r="DLS2" s="137" t="s">
        <v>1052</v>
      </c>
      <c r="DLT2" s="137" t="s">
        <v>1092</v>
      </c>
      <c r="DLU2" s="137" t="s">
        <v>1093</v>
      </c>
      <c r="DLV2" s="1485" t="s">
        <v>1094</v>
      </c>
      <c r="DLW2" s="137" t="s">
        <v>634</v>
      </c>
      <c r="DLX2" s="1305" t="s">
        <v>1087</v>
      </c>
      <c r="DLY2" s="1305" t="s">
        <v>1088</v>
      </c>
      <c r="DLZ2" s="79" t="s">
        <v>1059</v>
      </c>
      <c r="DMA2" s="79" t="s">
        <v>1060</v>
      </c>
      <c r="DMB2" s="1316" t="s">
        <v>1061</v>
      </c>
      <c r="DMC2" s="79" t="s">
        <v>1062</v>
      </c>
      <c r="DMD2" s="79" t="s">
        <v>1063</v>
      </c>
      <c r="DME2" s="79" t="s">
        <v>1064</v>
      </c>
      <c r="DMF2" s="79" t="s">
        <v>641</v>
      </c>
      <c r="DMG2" s="79" t="s">
        <v>1066</v>
      </c>
      <c r="DMH2" s="137" t="s">
        <v>643</v>
      </c>
      <c r="DMI2" s="137" t="s">
        <v>1067</v>
      </c>
      <c r="DMJ2" s="137" t="s">
        <v>645</v>
      </c>
      <c r="DMK2" s="137" t="s">
        <v>645</v>
      </c>
      <c r="DML2" s="1366" t="s">
        <v>676</v>
      </c>
      <c r="DMM2" s="1305" t="s">
        <v>1095</v>
      </c>
      <c r="DMN2" s="137" t="s">
        <v>722</v>
      </c>
      <c r="DMO2" s="137" t="s">
        <v>679</v>
      </c>
      <c r="DMP2" s="137" t="s">
        <v>680</v>
      </c>
      <c r="DMQ2" s="137" t="s">
        <v>684</v>
      </c>
      <c r="DMR2" s="1305" t="s">
        <v>1096</v>
      </c>
      <c r="DMS2" s="137" t="s">
        <v>686</v>
      </c>
      <c r="DMT2" s="137" t="s">
        <v>687</v>
      </c>
      <c r="DMU2" s="137" t="s">
        <v>688</v>
      </c>
      <c r="DMV2" s="137" t="s">
        <v>689</v>
      </c>
      <c r="DMW2" s="137" t="s">
        <v>1070</v>
      </c>
      <c r="DMX2" s="137" t="s">
        <v>691</v>
      </c>
      <c r="DMY2" s="137" t="s">
        <v>692</v>
      </c>
      <c r="DMZ2" s="137" t="s">
        <v>1097</v>
      </c>
      <c r="DNA2" s="137" t="s">
        <v>694</v>
      </c>
      <c r="DNB2" s="137" t="s">
        <v>695</v>
      </c>
      <c r="DNC2" s="137" t="s">
        <v>696</v>
      </c>
      <c r="DND2" s="137" t="s">
        <v>697</v>
      </c>
      <c r="DNE2" s="137" t="s">
        <v>1098</v>
      </c>
      <c r="DNF2" s="137" t="s">
        <v>699</v>
      </c>
      <c r="DNG2" s="137" t="s">
        <v>700</v>
      </c>
      <c r="DNH2" s="137" t="s">
        <v>701</v>
      </c>
      <c r="DNI2" s="137" t="s">
        <v>692</v>
      </c>
      <c r="DNJ2" s="137" t="s">
        <v>1099</v>
      </c>
      <c r="DNK2" s="137" t="s">
        <v>703</v>
      </c>
      <c r="DNL2" s="137" t="s">
        <v>704</v>
      </c>
      <c r="DNM2" s="137" t="s">
        <v>1073</v>
      </c>
      <c r="DNN2" s="137" t="s">
        <v>4597</v>
      </c>
      <c r="DNO2" s="1316" t="s">
        <v>404</v>
      </c>
      <c r="DNP2" s="1305" t="s">
        <v>1100</v>
      </c>
      <c r="DNQ2" s="25" t="s">
        <v>1101</v>
      </c>
      <c r="DNR2" s="25" t="s">
        <v>1102</v>
      </c>
      <c r="DNS2" s="137" t="s">
        <v>510</v>
      </c>
      <c r="DNT2" s="137" t="s">
        <v>1103</v>
      </c>
      <c r="DNU2" s="137" t="s">
        <v>1104</v>
      </c>
      <c r="DNV2" s="1305" t="s">
        <v>1100</v>
      </c>
      <c r="DNW2" s="137" t="s">
        <v>1105</v>
      </c>
      <c r="DNX2" s="137" t="s">
        <v>517</v>
      </c>
      <c r="DNY2" s="137" t="s">
        <v>1106</v>
      </c>
      <c r="DNZ2" s="137" t="s">
        <v>1107</v>
      </c>
      <c r="DOA2" s="137" t="s">
        <v>583</v>
      </c>
      <c r="DOB2" s="137" t="s">
        <v>1108</v>
      </c>
      <c r="DOC2" s="137" t="s">
        <v>1109</v>
      </c>
      <c r="DOD2" s="137" t="s">
        <v>523</v>
      </c>
      <c r="DOE2" s="137" t="s">
        <v>524</v>
      </c>
      <c r="DOF2" s="137" t="s">
        <v>1110</v>
      </c>
      <c r="DOG2" s="137" t="s">
        <v>525</v>
      </c>
      <c r="DOH2" s="137" t="s">
        <v>1111</v>
      </c>
      <c r="DOI2" s="137" t="s">
        <v>529</v>
      </c>
      <c r="DOJ2" s="137" t="s">
        <v>531</v>
      </c>
      <c r="DOK2" s="137" t="s">
        <v>532</v>
      </c>
      <c r="DOL2" s="137" t="s">
        <v>533</v>
      </c>
      <c r="DOM2" s="137" t="s">
        <v>534</v>
      </c>
      <c r="DON2" s="137" t="s">
        <v>536</v>
      </c>
      <c r="DOO2" s="137" t="s">
        <v>537</v>
      </c>
      <c r="DOP2" s="137" t="s">
        <v>538</v>
      </c>
      <c r="DOQ2" s="137" t="s">
        <v>669</v>
      </c>
      <c r="DOR2" s="137" t="s">
        <v>540</v>
      </c>
      <c r="DOS2" s="1305" t="s">
        <v>1112</v>
      </c>
      <c r="DOT2" s="1305" t="s">
        <v>1113</v>
      </c>
      <c r="DOU2" s="137" t="s">
        <v>671</v>
      </c>
      <c r="DOV2" s="137"/>
      <c r="DOW2" s="137"/>
      <c r="DOX2" s="137"/>
      <c r="DOY2" s="137" t="s">
        <v>616</v>
      </c>
      <c r="DOZ2" s="137" t="s">
        <v>617</v>
      </c>
      <c r="DPA2" s="137" t="s">
        <v>1114</v>
      </c>
      <c r="DPB2" s="137" t="s">
        <v>619</v>
      </c>
      <c r="DPC2" s="137" t="s">
        <v>620</v>
      </c>
      <c r="DPD2" s="137" t="s">
        <v>621</v>
      </c>
      <c r="DPE2" s="137" t="s">
        <v>622</v>
      </c>
      <c r="DPF2" s="137" t="s">
        <v>1115</v>
      </c>
      <c r="DPG2" s="1305" t="s">
        <v>1116</v>
      </c>
      <c r="DPH2" s="1316" t="s">
        <v>625</v>
      </c>
      <c r="DPI2" s="137" t="s">
        <v>1117</v>
      </c>
      <c r="DPJ2" s="137" t="s">
        <v>627</v>
      </c>
      <c r="DPK2" s="137" t="s">
        <v>1048</v>
      </c>
      <c r="DPL2" s="137" t="s">
        <v>1118</v>
      </c>
      <c r="DPM2" s="137" t="s">
        <v>1119</v>
      </c>
      <c r="DPN2" s="137" t="s">
        <v>631</v>
      </c>
      <c r="DPO2" s="137" t="s">
        <v>632</v>
      </c>
      <c r="DPP2" s="137" t="s">
        <v>633</v>
      </c>
      <c r="DPQ2" s="137" t="s">
        <v>634</v>
      </c>
      <c r="DPR2" s="1305" t="s">
        <v>1120</v>
      </c>
      <c r="DPS2" s="1316" t="s">
        <v>636</v>
      </c>
      <c r="DPT2" s="1316" t="s">
        <v>637</v>
      </c>
      <c r="DPU2" s="1316" t="s">
        <v>638</v>
      </c>
      <c r="DPV2" s="1316" t="s">
        <v>639</v>
      </c>
      <c r="DPW2" s="1316" t="s">
        <v>640</v>
      </c>
      <c r="DPX2" s="1316" t="s">
        <v>641</v>
      </c>
      <c r="DPY2" s="79" t="s">
        <v>1066</v>
      </c>
      <c r="DPZ2" s="137" t="s">
        <v>643</v>
      </c>
      <c r="DQA2" s="137" t="s">
        <v>644</v>
      </c>
      <c r="DQB2" s="79" t="s">
        <v>1121</v>
      </c>
      <c r="DQC2" s="137" t="s">
        <v>645</v>
      </c>
      <c r="DQD2" s="1366" t="s">
        <v>676</v>
      </c>
      <c r="DQE2" s="1305" t="s">
        <v>1122</v>
      </c>
      <c r="DQF2" s="137" t="s">
        <v>722</v>
      </c>
      <c r="DQG2" s="137" t="s">
        <v>679</v>
      </c>
      <c r="DQH2" s="137" t="s">
        <v>680</v>
      </c>
      <c r="DQI2" s="137" t="s">
        <v>684</v>
      </c>
      <c r="DQJ2" s="1305" t="s">
        <v>1123</v>
      </c>
      <c r="DQK2" s="137" t="s">
        <v>686</v>
      </c>
      <c r="DQL2" s="137" t="s">
        <v>687</v>
      </c>
      <c r="DQM2" s="137" t="s">
        <v>688</v>
      </c>
      <c r="DQN2" s="137" t="s">
        <v>689</v>
      </c>
      <c r="DQO2" s="137" t="s">
        <v>1070</v>
      </c>
      <c r="DQP2" s="137" t="s">
        <v>691</v>
      </c>
      <c r="DQQ2" s="137" t="s">
        <v>692</v>
      </c>
      <c r="DQR2" s="137" t="s">
        <v>1124</v>
      </c>
      <c r="DQS2" s="137" t="s">
        <v>694</v>
      </c>
      <c r="DQT2" s="137" t="s">
        <v>695</v>
      </c>
      <c r="DQU2" s="137" t="s">
        <v>696</v>
      </c>
      <c r="DQV2" s="137" t="s">
        <v>697</v>
      </c>
      <c r="DQW2" s="137" t="s">
        <v>698</v>
      </c>
      <c r="DQX2" s="137" t="s">
        <v>699</v>
      </c>
      <c r="DQY2" s="137" t="s">
        <v>700</v>
      </c>
      <c r="DQZ2" s="137" t="s">
        <v>701</v>
      </c>
      <c r="DRA2" s="137" t="s">
        <v>692</v>
      </c>
      <c r="DRB2" s="137" t="s">
        <v>1125</v>
      </c>
      <c r="DRC2" s="137" t="s">
        <v>1126</v>
      </c>
      <c r="DRD2" s="137" t="s">
        <v>704</v>
      </c>
      <c r="DRE2" s="137" t="s">
        <v>1073</v>
      </c>
      <c r="DRF2" s="137" t="s">
        <v>4597</v>
      </c>
      <c r="DRG2" s="1316" t="s">
        <v>404</v>
      </c>
      <c r="DRH2" s="79" t="s">
        <v>1127</v>
      </c>
      <c r="DRI2" s="105" t="s">
        <v>1128</v>
      </c>
      <c r="DRJ2" s="42" t="s">
        <v>1129</v>
      </c>
      <c r="DRK2" s="25" t="s">
        <v>1130</v>
      </c>
      <c r="DRL2" s="42" t="s">
        <v>1131</v>
      </c>
      <c r="DRM2" s="42" t="s">
        <v>1132</v>
      </c>
      <c r="DRN2" s="42" t="s">
        <v>1133</v>
      </c>
      <c r="DRO2" s="42" t="s">
        <v>1134</v>
      </c>
      <c r="DRP2" s="42" t="s">
        <v>1135</v>
      </c>
      <c r="DRQ2" s="42" t="s">
        <v>1136</v>
      </c>
      <c r="DRR2" s="42" t="s">
        <v>1137</v>
      </c>
      <c r="DRS2" s="42" t="s">
        <v>1138</v>
      </c>
      <c r="DRT2" s="42" t="s">
        <v>1139</v>
      </c>
      <c r="DRU2" s="42" t="s">
        <v>1140</v>
      </c>
      <c r="DRV2" s="42" t="s">
        <v>1141</v>
      </c>
      <c r="DRW2" s="42" t="s">
        <v>1142</v>
      </c>
      <c r="DRX2" s="42" t="s">
        <v>1143</v>
      </c>
      <c r="DRY2" s="34"/>
      <c r="DRZ2" s="34"/>
      <c r="DSA2" s="34"/>
      <c r="DSB2" s="34"/>
      <c r="DSC2" s="34"/>
      <c r="DSD2" s="34"/>
      <c r="DSE2" s="34"/>
      <c r="DSF2" s="34"/>
      <c r="DSG2" s="34"/>
      <c r="DSH2" s="34"/>
      <c r="DSI2" s="34"/>
      <c r="DSJ2" s="34"/>
      <c r="DSK2" s="34"/>
      <c r="DSL2" s="34"/>
      <c r="DSM2" s="34"/>
      <c r="DSN2" s="34"/>
      <c r="DSO2" s="34"/>
      <c r="DSP2" s="34"/>
      <c r="DSQ2" s="34"/>
      <c r="DSR2" s="34"/>
      <c r="DSS2" s="34"/>
      <c r="DST2" s="34"/>
      <c r="DSU2" s="34"/>
      <c r="DSV2" s="34"/>
      <c r="DSW2" s="34"/>
      <c r="DSX2" s="34"/>
      <c r="DSY2" s="34"/>
      <c r="DSZ2" s="34"/>
      <c r="DTA2" s="34"/>
      <c r="DTB2" s="34"/>
      <c r="DTC2" s="34"/>
      <c r="DTD2" s="34"/>
      <c r="DTE2" s="34"/>
      <c r="DTF2" s="34"/>
      <c r="DTG2" s="34"/>
      <c r="DTH2" s="34"/>
      <c r="DTI2" s="34"/>
      <c r="DTJ2" s="34"/>
      <c r="DTK2" s="34"/>
      <c r="DTL2" s="34"/>
      <c r="DTM2" s="34"/>
      <c r="DTN2" s="34"/>
      <c r="DTO2" s="34"/>
      <c r="DTP2" s="34"/>
      <c r="DTQ2" s="34"/>
      <c r="DTR2" s="34"/>
      <c r="DTS2" s="34"/>
      <c r="DTT2" s="34"/>
      <c r="DTU2" s="34"/>
      <c r="DTV2" s="34"/>
      <c r="DTW2" s="34"/>
      <c r="DTX2" s="34"/>
      <c r="DTY2" s="34"/>
      <c r="DTZ2" s="34"/>
      <c r="DUA2" s="34"/>
      <c r="DUB2" s="34"/>
      <c r="DUC2" s="34"/>
      <c r="DUD2" s="34"/>
      <c r="DUE2" s="34"/>
      <c r="DUF2" s="34"/>
      <c r="DUG2" s="34"/>
      <c r="DUH2" s="34"/>
      <c r="DUI2" s="34"/>
      <c r="DUJ2" s="34"/>
      <c r="DUK2" s="34"/>
      <c r="DUL2" s="34"/>
      <c r="DUM2" s="34"/>
      <c r="DUN2" s="34"/>
      <c r="DUO2" s="34"/>
      <c r="DUP2" s="34"/>
      <c r="DUQ2" s="34"/>
      <c r="DUR2" s="34"/>
      <c r="DUS2" s="34"/>
      <c r="DUT2" s="34"/>
      <c r="DUU2" s="34"/>
      <c r="DUV2" s="34"/>
      <c r="DUW2" s="34"/>
      <c r="DUX2" s="34"/>
      <c r="DUY2" s="34"/>
      <c r="DUZ2" s="34"/>
      <c r="DVA2" s="34"/>
      <c r="DVB2" s="34"/>
      <c r="DVC2" s="34"/>
      <c r="DVD2" s="34"/>
      <c r="DVE2" s="34"/>
      <c r="DVF2" s="34"/>
      <c r="DVG2" s="34"/>
      <c r="DVH2" s="34"/>
      <c r="DVI2" s="34"/>
      <c r="DVJ2" s="34"/>
      <c r="DVK2" s="34"/>
      <c r="DVL2" s="34"/>
      <c r="DVM2" s="42"/>
      <c r="DVN2" s="42"/>
      <c r="DVO2" s="42"/>
      <c r="DVP2" s="42"/>
      <c r="DVQ2" s="42"/>
      <c r="DVR2" s="42"/>
      <c r="DVS2" s="42"/>
      <c r="DVT2" s="42"/>
      <c r="DVU2" s="1"/>
      <c r="DVV2" s="1"/>
      <c r="DVW2" s="42"/>
      <c r="DVX2" s="42"/>
      <c r="DVY2" s="42"/>
      <c r="DVZ2" s="42"/>
      <c r="DWA2" s="2"/>
      <c r="DWB2" s="42"/>
      <c r="DWC2" s="42"/>
      <c r="DWD2" s="42"/>
    </row>
    <row r="3" spans="1:3306" s="4" customFormat="1" ht="15" customHeight="1" thickBot="1" x14ac:dyDescent="0.4">
      <c r="A3" s="9">
        <v>1</v>
      </c>
      <c r="B3" s="89" t="s">
        <v>16</v>
      </c>
      <c r="C3" s="89" t="s">
        <v>1144</v>
      </c>
      <c r="D3" s="155" t="s">
        <v>1145</v>
      </c>
      <c r="E3" s="196" t="s">
        <v>1145</v>
      </c>
      <c r="F3" s="86" t="str">
        <f t="shared" ref="F3:F36" si="0">CONCATENATE(D3,"_",G3)</f>
        <v>ReaderBookOpen_YJ-Latin-WOImg-reOpen-Book</v>
      </c>
      <c r="G3" s="86" t="s">
        <v>1146</v>
      </c>
      <c r="H3" s="86" t="s">
        <v>1147</v>
      </c>
      <c r="I3" s="86" t="s">
        <v>1146</v>
      </c>
      <c r="J3" s="86" t="s">
        <v>1148</v>
      </c>
      <c r="K3" s="174"/>
      <c r="L3" s="174">
        <v>1.0189999999999999</v>
      </c>
      <c r="M3" s="174">
        <v>1.028</v>
      </c>
      <c r="N3" s="174">
        <v>1.0289999999999999</v>
      </c>
      <c r="O3" s="174">
        <v>0.95799999999999996</v>
      </c>
      <c r="P3" s="174">
        <v>0.92400000000000004</v>
      </c>
      <c r="Q3" s="174">
        <v>0.93600000000000005</v>
      </c>
      <c r="R3" s="174">
        <v>0.95</v>
      </c>
      <c r="S3" s="174">
        <v>0.96</v>
      </c>
      <c r="T3" s="48">
        <v>0.91900000000000004</v>
      </c>
      <c r="U3" s="48">
        <v>0.91900000000000004</v>
      </c>
      <c r="V3" s="48"/>
      <c r="W3" s="48">
        <v>0.94299999999999995</v>
      </c>
      <c r="X3" s="48">
        <v>0.95</v>
      </c>
      <c r="Y3" s="48">
        <v>0.93400000000000005</v>
      </c>
      <c r="Z3" s="48">
        <v>0.94399999999999995</v>
      </c>
      <c r="AA3" s="48">
        <v>0.94299999999999995</v>
      </c>
      <c r="AB3" s="48">
        <v>0.94199999999999995</v>
      </c>
      <c r="AC3" s="48">
        <v>0.91</v>
      </c>
      <c r="AD3" s="48">
        <f t="shared" ref="AD3:AD36" si="1">MIN(T3,AC3)</f>
        <v>0.91</v>
      </c>
      <c r="AE3" s="48">
        <v>0.96799999999999997</v>
      </c>
      <c r="AF3" s="48">
        <v>0.95899999999999996</v>
      </c>
      <c r="AG3" s="48"/>
      <c r="AH3" s="48">
        <v>0.95199999999999996</v>
      </c>
      <c r="AI3" s="48">
        <v>0.88900000000000001</v>
      </c>
      <c r="AJ3" s="48">
        <v>0.91900000000000004</v>
      </c>
      <c r="AK3" s="48">
        <v>0.91900000000000004</v>
      </c>
      <c r="AL3" s="48">
        <v>0.92</v>
      </c>
      <c r="AM3" s="48">
        <v>0.90800000000000003</v>
      </c>
      <c r="AN3" s="48">
        <v>0.97199999999999998</v>
      </c>
      <c r="AO3" s="48">
        <v>0.92400000000000004</v>
      </c>
      <c r="AP3" s="48">
        <v>0.92300000000000004</v>
      </c>
      <c r="AQ3" s="48">
        <v>0.93</v>
      </c>
      <c r="AR3" s="48">
        <v>0.92300000000000004</v>
      </c>
      <c r="AS3" s="48">
        <f t="shared" ref="AS3:AS36" si="2">MIN(AD3,AR3)</f>
        <v>0.91</v>
      </c>
      <c r="AT3" s="48">
        <v>0.94</v>
      </c>
      <c r="AU3" s="48">
        <v>0.90700000000000003</v>
      </c>
      <c r="AV3" s="48">
        <v>0.90700000000000003</v>
      </c>
      <c r="AW3" s="48">
        <v>0.91500000000000004</v>
      </c>
      <c r="AX3" s="48">
        <v>0.92400000000000004</v>
      </c>
      <c r="AY3" s="48">
        <v>0.86499999999999999</v>
      </c>
      <c r="AZ3" s="48">
        <v>0.91600000000000004</v>
      </c>
      <c r="BA3" s="48">
        <v>0.90600000000000003</v>
      </c>
      <c r="BB3" s="48"/>
      <c r="BC3" s="48">
        <v>0.94399999999999995</v>
      </c>
      <c r="BD3" s="48">
        <v>0.91200000000000003</v>
      </c>
      <c r="BE3" s="48">
        <v>0.89600000000000002</v>
      </c>
      <c r="BF3" s="48">
        <v>0.99</v>
      </c>
      <c r="BG3" s="48">
        <v>0.99</v>
      </c>
      <c r="BH3" s="48">
        <v>0.95599999999999996</v>
      </c>
      <c r="BI3" s="48">
        <v>0.95699999999999996</v>
      </c>
      <c r="BJ3" s="48">
        <v>0.96899999999999997</v>
      </c>
      <c r="BK3" s="48">
        <v>0.96099999999999997</v>
      </c>
      <c r="BL3" s="48">
        <v>0.94099999999999995</v>
      </c>
      <c r="BM3" s="48">
        <v>0.94699999999999995</v>
      </c>
      <c r="BN3" s="48">
        <v>0.92100000000000004</v>
      </c>
      <c r="BO3" s="48">
        <v>0.89800000000000002</v>
      </c>
      <c r="BP3" s="48">
        <v>0.88300000000000001</v>
      </c>
      <c r="BQ3" s="48">
        <v>0.9</v>
      </c>
      <c r="BR3" s="48">
        <v>0.9</v>
      </c>
      <c r="BS3" s="48"/>
      <c r="BT3" s="48">
        <v>0.90200000000000002</v>
      </c>
      <c r="BU3" s="48">
        <v>0.91300000000000003</v>
      </c>
      <c r="BV3" s="48">
        <v>0.90500000000000003</v>
      </c>
      <c r="BW3" s="48"/>
      <c r="BX3" s="48">
        <v>0.91800000000000004</v>
      </c>
      <c r="BY3" s="48">
        <v>0.90700000000000003</v>
      </c>
      <c r="BZ3" s="48">
        <v>0.90500000000000003</v>
      </c>
      <c r="CA3" s="48"/>
      <c r="CB3" s="48">
        <v>0.90200000000000002</v>
      </c>
      <c r="CC3" s="48">
        <v>0.92600000000000005</v>
      </c>
      <c r="CD3" s="48"/>
      <c r="CE3" s="48">
        <v>0.94</v>
      </c>
      <c r="CF3" s="48">
        <f t="shared" ref="CF3:CF36" si="3">MIN(BR3,CE3)</f>
        <v>0.9</v>
      </c>
      <c r="CG3" s="48">
        <v>0.92800000000000005</v>
      </c>
      <c r="CH3" s="48"/>
      <c r="CI3" s="48">
        <v>0.92600000000000005</v>
      </c>
      <c r="CJ3" s="48">
        <v>0.94</v>
      </c>
      <c r="CK3" s="48">
        <v>0.94</v>
      </c>
      <c r="CL3" s="48"/>
      <c r="CM3" s="48">
        <v>0.93400000000000005</v>
      </c>
      <c r="CN3" s="48">
        <v>0.93600000000000005</v>
      </c>
      <c r="CO3" s="48"/>
      <c r="CP3" s="48">
        <v>0.94099999999999995</v>
      </c>
      <c r="CQ3" s="48">
        <f t="shared" ref="CQ3:CQ36" si="4">MIN(CP3,CF3)</f>
        <v>0.9</v>
      </c>
      <c r="CR3" s="48">
        <v>0.94</v>
      </c>
      <c r="CS3" s="48">
        <v>0.94</v>
      </c>
      <c r="CT3" s="48">
        <v>0.93899999999999995</v>
      </c>
      <c r="CU3" s="48"/>
      <c r="CV3" s="48">
        <v>0.94</v>
      </c>
      <c r="CW3" s="48">
        <v>0.93200000000000005</v>
      </c>
      <c r="CX3" s="48">
        <v>0.92600000000000005</v>
      </c>
      <c r="CY3" s="48"/>
      <c r="CZ3" s="48">
        <v>0.94099999999999995</v>
      </c>
      <c r="DA3" s="48">
        <v>0.95699999999999996</v>
      </c>
      <c r="DB3" s="48">
        <f t="shared" ref="DB3:DB36" si="5">MIN(CQ3,DA3)</f>
        <v>0.9</v>
      </c>
      <c r="DC3" s="48">
        <v>0.93300000000000005</v>
      </c>
      <c r="DD3" s="48">
        <v>0.94399999999999995</v>
      </c>
      <c r="DE3" s="48">
        <v>0.93400000000000005</v>
      </c>
      <c r="DF3" s="48">
        <v>0.94399999999999995</v>
      </c>
      <c r="DG3" s="48">
        <v>0.93500000000000005</v>
      </c>
      <c r="DH3" s="48">
        <v>0.94</v>
      </c>
      <c r="DI3" s="48">
        <v>0.94199999999999995</v>
      </c>
      <c r="DJ3" s="48">
        <v>0.94399999999999995</v>
      </c>
      <c r="DK3" s="48">
        <v>0.94199999999999995</v>
      </c>
      <c r="DL3" s="48">
        <v>0.93200000000000005</v>
      </c>
      <c r="DM3" s="48">
        <v>0.96299999999999997</v>
      </c>
      <c r="DN3" s="48">
        <f t="shared" ref="DN3:DN15" si="6">MIN(DB3,DM3)</f>
        <v>0.9</v>
      </c>
      <c r="DO3" s="48">
        <v>0.94099999999999995</v>
      </c>
      <c r="DP3" s="48"/>
      <c r="DQ3" s="351">
        <v>0.94099999999999995</v>
      </c>
      <c r="DR3" s="48">
        <v>0.95599999999999996</v>
      </c>
      <c r="DS3" s="48">
        <v>0.95799999999999996</v>
      </c>
      <c r="DT3" s="48">
        <v>0.96799999999999997</v>
      </c>
      <c r="DU3" s="48">
        <v>0.95299999999999996</v>
      </c>
      <c r="DV3" s="48">
        <v>0.97399999999999998</v>
      </c>
      <c r="DW3" s="48">
        <v>0.95399999999999996</v>
      </c>
      <c r="DX3" s="48">
        <v>0.94799999999999995</v>
      </c>
      <c r="DY3" s="57">
        <v>0.97899999999999998</v>
      </c>
      <c r="DZ3" s="57">
        <v>0.96</v>
      </c>
      <c r="EA3" s="57">
        <f t="shared" ref="EA3:EA15" si="7">MIN(DN3,DZ3)</f>
        <v>0.9</v>
      </c>
      <c r="EB3" s="57">
        <v>0.96199999999999997</v>
      </c>
      <c r="EC3" s="57">
        <v>0.96299999999999997</v>
      </c>
      <c r="ED3" s="57">
        <v>0.95899999999999996</v>
      </c>
      <c r="EE3" s="57"/>
      <c r="EF3" s="57">
        <v>0.97399999999999998</v>
      </c>
      <c r="EG3" s="57">
        <v>0.96299999999999997</v>
      </c>
      <c r="EH3" s="57">
        <v>0.95799999999999996</v>
      </c>
      <c r="EI3" s="57">
        <v>0.96299999999999997</v>
      </c>
      <c r="EJ3" s="57">
        <v>0.98399999999999999</v>
      </c>
      <c r="EK3" s="57">
        <v>0.95699999999999996</v>
      </c>
      <c r="EL3" s="57">
        <v>0.96</v>
      </c>
      <c r="EM3" s="57">
        <f t="shared" ref="EM3:EM36" si="8">MIN(EA3,EL3)</f>
        <v>0.9</v>
      </c>
      <c r="EN3" s="57">
        <v>1.0029999999999999</v>
      </c>
      <c r="EO3" s="57">
        <v>0.99199999999999999</v>
      </c>
      <c r="EP3" s="57">
        <v>0.97899999999999998</v>
      </c>
      <c r="EQ3" s="57">
        <v>1.016</v>
      </c>
      <c r="ER3" s="57">
        <v>0.97099999999999997</v>
      </c>
      <c r="ES3" s="57">
        <v>0.96799999999999997</v>
      </c>
      <c r="ET3" s="57">
        <v>0.97</v>
      </c>
      <c r="EU3" s="57"/>
      <c r="EV3" s="57">
        <v>0.97199999999999998</v>
      </c>
      <c r="EW3" s="48">
        <v>0.97599999999999998</v>
      </c>
      <c r="EX3" s="57">
        <f t="shared" ref="EX3:EX36" si="9">MIN(EM3,EW3)</f>
        <v>0.9</v>
      </c>
      <c r="EY3" s="57">
        <v>0.97</v>
      </c>
      <c r="EZ3" s="57">
        <v>0.93899999999999995</v>
      </c>
      <c r="FA3" s="57">
        <v>0.94</v>
      </c>
      <c r="FB3" s="57">
        <v>0.94799999999999995</v>
      </c>
      <c r="FC3" s="57">
        <v>0.94199999999999995</v>
      </c>
      <c r="FD3" s="57"/>
      <c r="FE3" s="57">
        <v>0.94499999999999995</v>
      </c>
      <c r="FF3" s="57">
        <v>0.94499999999999995</v>
      </c>
      <c r="FG3" s="57">
        <v>0.94699999999999995</v>
      </c>
      <c r="FH3" s="57">
        <v>0.95399999999999996</v>
      </c>
      <c r="FI3" s="57">
        <v>0.95</v>
      </c>
      <c r="FJ3" s="57">
        <v>0.95</v>
      </c>
      <c r="FK3" s="48">
        <v>0.95099999999999996</v>
      </c>
      <c r="FL3" s="48">
        <f t="shared" ref="FL3:FL36" si="10">MIN(EX3,FK3)</f>
        <v>0.9</v>
      </c>
      <c r="FM3" s="48">
        <v>0.97</v>
      </c>
      <c r="FN3" s="48">
        <v>0.95</v>
      </c>
      <c r="FO3" s="48">
        <v>0.96</v>
      </c>
      <c r="FP3" s="48">
        <v>0.96</v>
      </c>
      <c r="FQ3" s="48">
        <v>0.95</v>
      </c>
      <c r="FR3" s="48">
        <v>1.1000000000000001</v>
      </c>
      <c r="FS3" s="48">
        <v>1.1040000000000001</v>
      </c>
      <c r="FT3" s="48">
        <v>1.107</v>
      </c>
      <c r="FU3" s="48">
        <v>1.1000000000000001</v>
      </c>
      <c r="FV3" s="48">
        <v>1.097</v>
      </c>
      <c r="FW3" s="48">
        <v>1.02</v>
      </c>
      <c r="FX3" s="48">
        <f t="shared" ref="FX3:FX13" si="11">MIN(FL3,FW3)</f>
        <v>0.9</v>
      </c>
      <c r="FY3" s="48">
        <v>1.1000000000000001</v>
      </c>
      <c r="FZ3" s="48">
        <v>1.103</v>
      </c>
      <c r="GA3" s="48"/>
      <c r="GB3" s="48">
        <v>1.08</v>
      </c>
      <c r="GC3" s="48">
        <v>1.0489999999999999</v>
      </c>
      <c r="GD3" s="48">
        <v>1.048</v>
      </c>
      <c r="GE3" s="48">
        <v>1.0620000000000001</v>
      </c>
      <c r="GF3" s="48"/>
      <c r="GG3" s="48">
        <v>1.07</v>
      </c>
      <c r="GH3" s="48">
        <v>1.054</v>
      </c>
      <c r="GI3" s="48">
        <v>1.05</v>
      </c>
      <c r="GJ3" s="48">
        <v>1.0409999999999999</v>
      </c>
      <c r="GK3" s="48">
        <v>1.0649999999999999</v>
      </c>
      <c r="GL3" s="48">
        <v>1.05</v>
      </c>
      <c r="GM3" s="48">
        <v>1.071</v>
      </c>
      <c r="GN3" s="48"/>
      <c r="GO3" s="48">
        <v>1.052</v>
      </c>
      <c r="GP3" s="48"/>
      <c r="GQ3" s="48">
        <v>1.0720000000000001</v>
      </c>
      <c r="GR3" s="48">
        <v>1.0649999999999999</v>
      </c>
      <c r="GS3" s="48">
        <v>1.06</v>
      </c>
      <c r="GT3" s="48"/>
      <c r="GU3" s="48">
        <v>1.0620000000000001</v>
      </c>
      <c r="GV3" s="48">
        <v>1.038</v>
      </c>
      <c r="GW3" s="48">
        <v>1.0369999999999999</v>
      </c>
      <c r="GX3" s="48">
        <v>1.0449999999999999</v>
      </c>
      <c r="GY3" s="48">
        <v>1.0720000000000001</v>
      </c>
      <c r="GZ3" s="48">
        <v>1.0629999999999999</v>
      </c>
      <c r="HA3" s="48"/>
      <c r="HB3" s="48">
        <v>1.0529999999999999</v>
      </c>
      <c r="HC3" s="57">
        <f t="shared" ref="HC3:HC36" si="12">MIN(FX3,HB3)</f>
        <v>0.9</v>
      </c>
      <c r="HD3" s="57">
        <v>1.038</v>
      </c>
      <c r="HE3" s="57">
        <v>1.073</v>
      </c>
      <c r="HF3" s="57">
        <v>1.0680000000000001</v>
      </c>
      <c r="HG3" s="48">
        <v>1.079</v>
      </c>
      <c r="HH3" s="57">
        <v>1.093</v>
      </c>
      <c r="HI3" s="48">
        <f t="shared" ref="HI3:HI36" si="13">MIN(HC3,HH3)</f>
        <v>0.9</v>
      </c>
      <c r="HJ3" s="48">
        <v>1.091</v>
      </c>
      <c r="HK3" s="48">
        <v>1.101</v>
      </c>
      <c r="HL3" s="48">
        <v>1.1040000000000001</v>
      </c>
      <c r="HM3" s="48">
        <v>1.1020000000000001</v>
      </c>
      <c r="HN3" s="76"/>
      <c r="HO3" s="76">
        <v>1.1000000000000001</v>
      </c>
      <c r="HP3" s="76">
        <v>1.085</v>
      </c>
      <c r="HQ3" s="76">
        <v>1.103</v>
      </c>
      <c r="HR3" s="76">
        <v>1.1919999999999999</v>
      </c>
      <c r="HS3" s="76">
        <v>1.214</v>
      </c>
      <c r="HT3" s="76"/>
      <c r="HU3" s="76">
        <v>1.206</v>
      </c>
      <c r="HV3" s="76"/>
      <c r="HW3" s="76">
        <v>1.1970000000000001</v>
      </c>
      <c r="HX3" s="76">
        <v>1.202</v>
      </c>
      <c r="HY3" s="48">
        <f t="shared" ref="HY3:HY36" si="14">MIN(HI3,HX3)</f>
        <v>0.9</v>
      </c>
      <c r="HZ3" s="76"/>
      <c r="IA3" s="5">
        <f t="shared" ref="IA3:IA34" si="15">(HX3-HI3)/HI3</f>
        <v>0.3355555555555555</v>
      </c>
      <c r="IB3" s="102"/>
      <c r="IC3" s="102">
        <v>0.96199999999999997</v>
      </c>
      <c r="ID3" s="102">
        <v>0.98699999999999999</v>
      </c>
      <c r="IE3" s="102">
        <v>0.98799999999999999</v>
      </c>
      <c r="IF3" s="102">
        <v>0.96299999999999997</v>
      </c>
      <c r="IG3" s="102">
        <v>0.88600000000000001</v>
      </c>
      <c r="IH3" s="102">
        <v>0.91</v>
      </c>
      <c r="II3" s="102">
        <v>0.88700000000000001</v>
      </c>
      <c r="IJ3" s="102">
        <v>0.92100000000000004</v>
      </c>
      <c r="IK3" s="102">
        <v>0.92500000000000004</v>
      </c>
      <c r="IL3" s="102">
        <v>0.93</v>
      </c>
      <c r="IM3" s="102">
        <v>0.92600000000000005</v>
      </c>
      <c r="IN3" s="102">
        <v>0.93</v>
      </c>
      <c r="IO3" s="102">
        <v>0.92100000000000004</v>
      </c>
      <c r="IP3" s="102">
        <v>0.91100000000000003</v>
      </c>
      <c r="IQ3" s="102">
        <v>0.875</v>
      </c>
      <c r="IR3" s="102">
        <f t="shared" ref="IR3:IR36" si="16">MIN(II3,IQ3)</f>
        <v>0.875</v>
      </c>
      <c r="IS3" s="102">
        <v>0.94199999999999995</v>
      </c>
      <c r="IT3" s="102">
        <v>0.93500000000000005</v>
      </c>
      <c r="IU3" s="102">
        <v>0.95299999999999996</v>
      </c>
      <c r="IV3" s="102">
        <v>0.90100000000000002</v>
      </c>
      <c r="IW3" s="102">
        <v>0.90600000000000003</v>
      </c>
      <c r="IX3" s="102"/>
      <c r="IY3" s="102">
        <v>0.89800000000000002</v>
      </c>
      <c r="IZ3" s="102">
        <v>0.89600000000000002</v>
      </c>
      <c r="JA3" s="102">
        <v>0.90300000000000002</v>
      </c>
      <c r="JB3" s="102">
        <v>0.90100000000000002</v>
      </c>
      <c r="JC3" s="102">
        <v>0.95199999999999996</v>
      </c>
      <c r="JD3" s="102">
        <v>0.90600000000000003</v>
      </c>
      <c r="JE3" s="102">
        <v>0.92400000000000004</v>
      </c>
      <c r="JF3" s="102">
        <v>0.93200000000000005</v>
      </c>
      <c r="JG3" s="102"/>
      <c r="JH3" s="102">
        <v>0.92</v>
      </c>
      <c r="JI3" s="102">
        <v>0.91100000000000003</v>
      </c>
      <c r="JJ3" s="102">
        <f t="shared" ref="JJ3:JJ36" si="17">MIN(IR3,JI3)</f>
        <v>0.875</v>
      </c>
      <c r="JK3" s="102"/>
      <c r="JL3" s="102">
        <v>0.92100000000000004</v>
      </c>
      <c r="JM3" s="102">
        <v>0.88700000000000001</v>
      </c>
      <c r="JN3" s="102">
        <v>0.88700000000000001</v>
      </c>
      <c r="JO3" s="102">
        <v>0.88400000000000001</v>
      </c>
      <c r="JP3" s="102">
        <v>0.88600000000000001</v>
      </c>
      <c r="JQ3" s="102">
        <v>0.876</v>
      </c>
      <c r="JR3" s="102">
        <v>0.88600000000000001</v>
      </c>
      <c r="JS3" s="102">
        <v>0.89300000000000002</v>
      </c>
      <c r="JT3" s="102">
        <v>0.89400000000000002</v>
      </c>
      <c r="JU3" s="102">
        <v>0.90200000000000002</v>
      </c>
      <c r="JV3" s="102">
        <v>0.875</v>
      </c>
      <c r="JW3" s="102">
        <v>0.9</v>
      </c>
      <c r="JX3" s="102">
        <v>0.9</v>
      </c>
      <c r="JY3" s="102">
        <v>0.88300000000000001</v>
      </c>
      <c r="JZ3" s="102">
        <v>0.91</v>
      </c>
      <c r="KA3" s="102">
        <v>0.91300000000000003</v>
      </c>
      <c r="KB3" s="102">
        <v>0.91600000000000004</v>
      </c>
      <c r="KC3" s="102">
        <v>0.91200000000000003</v>
      </c>
      <c r="KD3" s="102">
        <v>0.90800000000000003</v>
      </c>
      <c r="KE3" s="102">
        <v>0.89600000000000002</v>
      </c>
      <c r="KF3" s="102">
        <v>0.86499999999999999</v>
      </c>
      <c r="KG3" s="102">
        <v>0.86799999999999999</v>
      </c>
      <c r="KH3" s="102">
        <v>0.9</v>
      </c>
      <c r="KI3" s="102">
        <f t="shared" ref="KI3:KI36" si="18">MIN(JV3,KH3)</f>
        <v>0.875</v>
      </c>
      <c r="KJ3" s="102">
        <v>0.877</v>
      </c>
      <c r="KK3" s="102">
        <v>0.88500000000000001</v>
      </c>
      <c r="KL3" s="102">
        <v>0.879</v>
      </c>
      <c r="KM3" s="102">
        <v>0.89900000000000002</v>
      </c>
      <c r="KN3" s="102">
        <v>0.89</v>
      </c>
      <c r="KO3" s="102">
        <v>0.90300000000000002</v>
      </c>
      <c r="KP3" s="102">
        <v>0.88200000000000001</v>
      </c>
      <c r="KQ3" s="102">
        <v>0.89200000000000002</v>
      </c>
      <c r="KR3" s="102"/>
      <c r="KS3" s="102">
        <v>0.91</v>
      </c>
      <c r="KT3" s="102">
        <f t="shared" ref="KT3:KT36" si="19">MIN(KI3,KS3)</f>
        <v>0.875</v>
      </c>
      <c r="KU3" s="102">
        <v>0.88900000000000001</v>
      </c>
      <c r="KV3" s="102">
        <v>0.88500000000000001</v>
      </c>
      <c r="KW3" s="102">
        <v>0.91</v>
      </c>
      <c r="KX3" s="102">
        <v>0.91200000000000003</v>
      </c>
      <c r="KY3" s="102"/>
      <c r="KZ3" s="102">
        <v>0.88700000000000001</v>
      </c>
      <c r="LA3" s="102"/>
      <c r="LB3" s="102">
        <v>0.89800000000000002</v>
      </c>
      <c r="LC3" s="102">
        <v>0.90100000000000002</v>
      </c>
      <c r="LD3" s="102">
        <f t="shared" ref="LD3:LD36" si="20">MIN(KT3,LC3)</f>
        <v>0.875</v>
      </c>
      <c r="LE3" s="102">
        <v>0.91800000000000004</v>
      </c>
      <c r="LF3" s="102">
        <v>0.89700000000000002</v>
      </c>
      <c r="LG3" s="102">
        <v>0.9</v>
      </c>
      <c r="LH3" s="102">
        <v>0.90100000000000002</v>
      </c>
      <c r="LI3" s="102">
        <v>0.89900000000000002</v>
      </c>
      <c r="LJ3" s="102">
        <v>0.89600000000000002</v>
      </c>
      <c r="LK3" s="102">
        <v>0.90200000000000002</v>
      </c>
      <c r="LL3" s="102">
        <v>0.93</v>
      </c>
      <c r="LM3" s="102">
        <f t="shared" ref="LM3:LM36" si="21">MIN(LD3,LL3)</f>
        <v>0.875</v>
      </c>
      <c r="LN3" s="102">
        <v>0.90300000000000002</v>
      </c>
      <c r="LO3" s="102">
        <v>0.91</v>
      </c>
      <c r="LP3" s="102">
        <v>0.89500000000000002</v>
      </c>
      <c r="LQ3" s="102"/>
      <c r="LR3" s="102">
        <v>0.90200000000000002</v>
      </c>
      <c r="LS3" s="102">
        <v>0.90200000000000002</v>
      </c>
      <c r="LT3" s="102">
        <v>0.90800000000000003</v>
      </c>
      <c r="LU3" s="102">
        <v>0.9</v>
      </c>
      <c r="LV3" s="102"/>
      <c r="LW3" s="102">
        <v>0.91400000000000003</v>
      </c>
      <c r="LX3" s="102">
        <v>0.90600000000000003</v>
      </c>
      <c r="LY3" s="102">
        <v>0.92100000000000004</v>
      </c>
      <c r="LZ3" s="102">
        <f t="shared" ref="LZ3:LZ36" si="22">MIN(LM3,LY3)</f>
        <v>0.875</v>
      </c>
      <c r="MA3" s="102">
        <v>0.91400000000000003</v>
      </c>
      <c r="MB3" s="102">
        <v>0.91400000000000003</v>
      </c>
      <c r="MC3" s="102"/>
      <c r="MD3" s="885">
        <f t="shared" ref="MD3:MD34" si="23">(MB3-LZ3)/LZ3</f>
        <v>4.4571428571428609E-2</v>
      </c>
      <c r="ME3" s="1060"/>
      <c r="MF3" s="1060">
        <v>0.94</v>
      </c>
      <c r="MG3" s="1060">
        <v>0.95199999999999996</v>
      </c>
      <c r="MH3" s="1060">
        <v>0.94599999999999995</v>
      </c>
      <c r="MI3" s="1060">
        <v>0.95699999999999996</v>
      </c>
      <c r="MJ3" s="1060">
        <v>0.88500000000000001</v>
      </c>
      <c r="MK3" s="1060">
        <v>0.88300000000000001</v>
      </c>
      <c r="ML3" s="1060">
        <v>0.88300000000000001</v>
      </c>
      <c r="MM3" s="1060">
        <v>0.91</v>
      </c>
      <c r="MN3" s="1060">
        <v>0.83599999999999997</v>
      </c>
      <c r="MO3" s="1060"/>
      <c r="MP3" s="1060">
        <v>0.9</v>
      </c>
      <c r="MQ3" s="1060">
        <v>0.89100000000000001</v>
      </c>
      <c r="MR3" s="1060">
        <v>0.89700000000000002</v>
      </c>
      <c r="MS3" s="1060">
        <v>0.89800000000000002</v>
      </c>
      <c r="MT3" s="1060">
        <v>0.876</v>
      </c>
      <c r="MU3" s="1060">
        <v>0.85799999999999998</v>
      </c>
      <c r="MV3" s="1060">
        <f t="shared" ref="MV3:MV36" si="24">MIN(ML3,MU3)</f>
        <v>0.85799999999999998</v>
      </c>
      <c r="MW3" s="1060">
        <v>0.91300000000000003</v>
      </c>
      <c r="MX3" s="1060">
        <v>0.88800000000000001</v>
      </c>
      <c r="MY3" s="1060">
        <v>0.90200000000000002</v>
      </c>
      <c r="MZ3" s="1060"/>
      <c r="NA3" s="1060">
        <v>0.871</v>
      </c>
      <c r="NB3" s="1060">
        <v>0.88400000000000001</v>
      </c>
      <c r="NC3" s="1060">
        <v>0.88200000000000001</v>
      </c>
      <c r="ND3" s="1060">
        <v>0.88400000000000001</v>
      </c>
      <c r="NE3" s="1060">
        <v>0.873</v>
      </c>
      <c r="NF3" s="1060"/>
      <c r="NG3" s="1060">
        <v>0.876</v>
      </c>
      <c r="NH3" s="1060">
        <v>0.93</v>
      </c>
      <c r="NI3" s="1060"/>
      <c r="NJ3" s="1060">
        <v>0.89</v>
      </c>
      <c r="NK3" s="1060">
        <v>0.88200000000000001</v>
      </c>
      <c r="NL3" s="1060">
        <v>0.88100000000000001</v>
      </c>
      <c r="NM3" s="1060">
        <v>0.877</v>
      </c>
      <c r="NN3" s="1060">
        <f t="shared" ref="NN3:NN36" si="25">MIN(MV3,NM3)</f>
        <v>0.85799999999999998</v>
      </c>
      <c r="NO3" s="1060">
        <v>0.90200000000000002</v>
      </c>
      <c r="NP3" s="1060">
        <v>0.88300000000000001</v>
      </c>
      <c r="NQ3" s="1060">
        <v>0.88200000000000001</v>
      </c>
      <c r="NR3" s="1060"/>
      <c r="NS3" s="1060">
        <v>0.87</v>
      </c>
      <c r="NT3" s="1060">
        <v>0.86899999999999999</v>
      </c>
      <c r="NU3" s="1060">
        <v>0.86599999999999999</v>
      </c>
      <c r="NV3" s="1060">
        <v>0.871</v>
      </c>
      <c r="NW3" s="1060">
        <v>0.879</v>
      </c>
      <c r="NX3" s="1060">
        <v>0.90400000000000003</v>
      </c>
      <c r="NY3" s="1060">
        <v>0.88800000000000001</v>
      </c>
      <c r="NZ3" s="1060">
        <v>0.85799999999999998</v>
      </c>
      <c r="OA3" s="1060">
        <v>0.88300000000000001</v>
      </c>
      <c r="OB3" s="102">
        <v>0.88300000000000001</v>
      </c>
      <c r="OC3" s="1060">
        <v>0.90200000000000002</v>
      </c>
      <c r="OD3" s="1060">
        <v>0.90800000000000003</v>
      </c>
      <c r="OE3" s="1060">
        <v>0.91100000000000003</v>
      </c>
      <c r="OF3" s="1060">
        <v>0.90800000000000003</v>
      </c>
      <c r="OG3" s="1060"/>
      <c r="OH3" s="1060">
        <v>0.90300000000000002</v>
      </c>
      <c r="OI3" s="1060">
        <v>0.89900000000000002</v>
      </c>
      <c r="OJ3" s="102">
        <v>0.88</v>
      </c>
      <c r="OK3" s="102">
        <v>0.873</v>
      </c>
      <c r="OL3" s="102">
        <v>0.875</v>
      </c>
      <c r="OM3" s="102">
        <v>0.88</v>
      </c>
      <c r="ON3" s="102">
        <f t="shared" ref="ON3:ON36" si="26">MIN(NZ3,OM3)</f>
        <v>0.85799999999999998</v>
      </c>
      <c r="OO3" s="102">
        <v>0.86499999999999999</v>
      </c>
      <c r="OP3" s="102">
        <v>0.86499999999999999</v>
      </c>
      <c r="OQ3" s="102">
        <v>0.877</v>
      </c>
      <c r="OR3" s="102">
        <v>0.88200000000000001</v>
      </c>
      <c r="OS3" s="102">
        <v>0.874</v>
      </c>
      <c r="OT3" s="102">
        <v>0.878</v>
      </c>
      <c r="OU3" s="102">
        <v>0.876</v>
      </c>
      <c r="OV3" s="102">
        <v>0.88700000000000001</v>
      </c>
      <c r="OW3" s="102"/>
      <c r="OX3" s="102"/>
      <c r="OY3" s="102">
        <v>0.94</v>
      </c>
      <c r="OZ3" s="102">
        <f t="shared" ref="OZ3:OZ36" si="27">MIN(ON3,OY3)</f>
        <v>0.85799999999999998</v>
      </c>
      <c r="PA3" s="102"/>
      <c r="PB3" s="102">
        <v>0.873</v>
      </c>
      <c r="PC3" s="102">
        <v>0.88</v>
      </c>
      <c r="PD3" s="102">
        <v>0.88400000000000001</v>
      </c>
      <c r="PE3" s="102">
        <v>0.88</v>
      </c>
      <c r="PF3" s="102"/>
      <c r="PG3" s="102">
        <v>0.88300000000000001</v>
      </c>
      <c r="PH3" s="102">
        <v>0.88400000000000001</v>
      </c>
      <c r="PI3" s="102"/>
      <c r="PJ3" s="102">
        <v>0.879</v>
      </c>
      <c r="PK3" s="102">
        <f t="shared" ref="PK3:PK36" si="28">MIN(OZ3,PJ3)</f>
        <v>0.85799999999999998</v>
      </c>
      <c r="PL3" s="102">
        <v>0.88300000000000001</v>
      </c>
      <c r="PM3" s="102">
        <v>0.88849999999999996</v>
      </c>
      <c r="PN3" s="102">
        <v>0.88300000000000001</v>
      </c>
      <c r="PO3" s="102"/>
      <c r="PP3" s="102">
        <v>0.875</v>
      </c>
      <c r="PQ3" s="102">
        <v>0.88700000000000001</v>
      </c>
      <c r="PR3" s="102">
        <v>0.88</v>
      </c>
      <c r="PS3" s="102">
        <v>0.88800000000000001</v>
      </c>
      <c r="PT3" s="102">
        <v>0.89800000000000002</v>
      </c>
      <c r="PU3" s="102">
        <f t="shared" ref="PU3:PU36" si="29">MIN(PK3,PT3)</f>
        <v>0.85799999999999998</v>
      </c>
      <c r="PV3" s="102">
        <v>0.89200000000000002</v>
      </c>
      <c r="PW3" s="102">
        <v>0.89200000000000002</v>
      </c>
      <c r="PX3" s="102">
        <v>0.89100000000000001</v>
      </c>
      <c r="PY3" s="102">
        <v>0.90200000000000002</v>
      </c>
      <c r="PZ3" s="102">
        <v>0.90200000000000002</v>
      </c>
      <c r="QA3" s="102"/>
      <c r="QB3" s="102">
        <v>0.90900000000000003</v>
      </c>
      <c r="QC3" s="102">
        <v>0.89800000000000002</v>
      </c>
      <c r="QD3" s="102">
        <v>0.90400000000000003</v>
      </c>
      <c r="QE3" s="102">
        <v>0.9</v>
      </c>
      <c r="QF3" s="102">
        <v>0.90900000000000003</v>
      </c>
      <c r="QG3" s="102">
        <v>0.90100000000000002</v>
      </c>
      <c r="QH3" s="102">
        <f t="shared" ref="QH3:QH15" si="30">MIN(PU3,QG3)</f>
        <v>0.85799999999999998</v>
      </c>
      <c r="QI3" s="102">
        <v>0.89500000000000002</v>
      </c>
      <c r="QJ3" s="102">
        <v>0.9</v>
      </c>
      <c r="QK3" s="102">
        <v>0.90200000000000002</v>
      </c>
      <c r="QL3" s="102">
        <v>0.89800000000000002</v>
      </c>
      <c r="QM3" s="102"/>
      <c r="QN3" s="102">
        <v>0.91200000000000003</v>
      </c>
      <c r="QO3" s="102">
        <v>0.91400000000000003</v>
      </c>
      <c r="QP3" s="102">
        <v>0.92400000000000004</v>
      </c>
      <c r="QQ3" s="102">
        <v>0.91800000000000004</v>
      </c>
      <c r="QR3" s="102">
        <v>0.92300000000000004</v>
      </c>
      <c r="QS3" s="102">
        <v>0.93</v>
      </c>
      <c r="QT3" s="102">
        <v>0.91100000000000003</v>
      </c>
      <c r="QU3" s="102">
        <f t="shared" ref="QU3:QU15" si="31">MIN(QH3,QT3)</f>
        <v>0.85799999999999998</v>
      </c>
      <c r="QV3" s="102">
        <v>0.93</v>
      </c>
      <c r="QW3" s="102">
        <v>0.94199999999999995</v>
      </c>
      <c r="QX3" s="102">
        <v>0.93100000000000005</v>
      </c>
      <c r="QY3" s="102">
        <v>0.92700000000000005</v>
      </c>
      <c r="QZ3" s="102">
        <v>0.93799999999999994</v>
      </c>
      <c r="RA3" s="102">
        <v>0.93</v>
      </c>
      <c r="RB3" s="102">
        <v>0.91600000000000004</v>
      </c>
      <c r="RC3" s="102">
        <v>0.91600000000000004</v>
      </c>
      <c r="RD3" s="102">
        <v>0.92600000000000005</v>
      </c>
      <c r="RE3" s="102">
        <v>0.91100000000000003</v>
      </c>
      <c r="RF3" s="102">
        <f t="shared" ref="RF3:RF36" si="32">MIN(QU3,RE3)</f>
        <v>0.85799999999999998</v>
      </c>
      <c r="RG3" s="102">
        <v>0.94199999999999995</v>
      </c>
      <c r="RH3" s="102"/>
      <c r="RI3" s="102">
        <v>0.95299999999999996</v>
      </c>
      <c r="RJ3" s="102">
        <v>0.95099999999999996</v>
      </c>
      <c r="RK3" s="102">
        <v>0.98399999999999999</v>
      </c>
      <c r="RL3" s="102">
        <v>0.99299999999999999</v>
      </c>
      <c r="RM3" s="102">
        <v>1</v>
      </c>
      <c r="RN3" s="102">
        <v>0.98499999999999999</v>
      </c>
      <c r="RO3" s="102">
        <v>0.98499999999999999</v>
      </c>
      <c r="RP3" s="102">
        <v>0.95099999999999996</v>
      </c>
      <c r="RQ3" s="102">
        <f t="shared" ref="RQ3:RQ36" si="33">MIN(RF3,RP3)</f>
        <v>0.85799999999999998</v>
      </c>
      <c r="RR3" s="102"/>
      <c r="RS3" s="102">
        <v>0.99199999999999999</v>
      </c>
      <c r="RT3" s="102">
        <v>0.95899999999999996</v>
      </c>
      <c r="RU3" s="102">
        <v>0.95</v>
      </c>
      <c r="RV3" s="102">
        <v>0.95099999999999996</v>
      </c>
      <c r="RW3" s="102">
        <v>0.95899999999999996</v>
      </c>
      <c r="RX3" s="102">
        <v>0.95899999999999996</v>
      </c>
      <c r="RY3" s="102">
        <v>0.95299999999999996</v>
      </c>
      <c r="RZ3" s="102">
        <v>0.94899999999999995</v>
      </c>
      <c r="SA3" s="102">
        <v>0.95199999999999996</v>
      </c>
      <c r="SB3" s="102">
        <v>0.95499999999999996</v>
      </c>
      <c r="SC3" s="102">
        <v>0.95</v>
      </c>
      <c r="SD3" s="102">
        <v>0.94899999999999995</v>
      </c>
      <c r="SE3" s="102">
        <f t="shared" ref="SE3:SE36" si="34">MIN(RQ3,SD3)</f>
        <v>0.85799999999999998</v>
      </c>
      <c r="SF3" s="102">
        <v>0.96</v>
      </c>
      <c r="SG3" s="102">
        <v>0.95</v>
      </c>
      <c r="SH3" s="102">
        <v>0.96</v>
      </c>
      <c r="SI3" s="102">
        <v>0.95499999999999996</v>
      </c>
      <c r="SJ3" s="102">
        <v>0.95</v>
      </c>
      <c r="SK3" s="102">
        <v>0.96</v>
      </c>
      <c r="SL3" s="102">
        <v>1.1399999999999999</v>
      </c>
      <c r="SM3" s="102"/>
      <c r="SN3" s="102">
        <v>1.07</v>
      </c>
      <c r="SO3" s="102">
        <v>1.07</v>
      </c>
      <c r="SP3" s="102">
        <v>1.1020000000000001</v>
      </c>
      <c r="SQ3" s="102">
        <v>1.056</v>
      </c>
      <c r="SR3" s="102">
        <f t="shared" ref="SR3:SR36" si="35">MIN(SE3,SQ3)</f>
        <v>0.85799999999999998</v>
      </c>
      <c r="SS3" s="102">
        <v>1.07</v>
      </c>
      <c r="ST3" s="102"/>
      <c r="SU3" s="102">
        <v>1.08</v>
      </c>
      <c r="SV3" s="102">
        <v>1.0649999999999999</v>
      </c>
      <c r="SW3" s="102"/>
      <c r="SX3" s="102">
        <v>1.07</v>
      </c>
      <c r="SY3" s="102">
        <v>1.07</v>
      </c>
      <c r="SZ3" s="102">
        <v>1.07</v>
      </c>
      <c r="TA3" s="102">
        <v>1.07</v>
      </c>
      <c r="TB3" s="102"/>
      <c r="TC3" s="102">
        <v>1.08</v>
      </c>
      <c r="TD3" s="102">
        <v>1.0900000000000001</v>
      </c>
      <c r="TE3" s="102">
        <v>1.0649999999999999</v>
      </c>
      <c r="TF3" s="102">
        <v>1.0649999999999999</v>
      </c>
      <c r="TG3" s="102">
        <v>1.07</v>
      </c>
      <c r="TH3" s="102">
        <v>1.07</v>
      </c>
      <c r="TI3" s="102">
        <v>1.0740000000000001</v>
      </c>
      <c r="TJ3" s="102"/>
      <c r="TK3" s="102">
        <v>1.071</v>
      </c>
      <c r="TL3" s="102">
        <v>1.073</v>
      </c>
      <c r="TM3" s="102">
        <v>1.0860000000000001</v>
      </c>
      <c r="TN3" s="102">
        <v>1.08</v>
      </c>
      <c r="TO3" s="102">
        <v>1.08</v>
      </c>
      <c r="TP3" s="102">
        <v>1.085</v>
      </c>
      <c r="TQ3" s="102"/>
      <c r="TR3" s="102">
        <v>1.077</v>
      </c>
      <c r="TS3" s="102">
        <v>1.0900000000000001</v>
      </c>
      <c r="TT3" s="102">
        <v>1.0660000000000001</v>
      </c>
      <c r="TU3" s="102">
        <v>1.048</v>
      </c>
      <c r="TV3" s="102">
        <f t="shared" ref="TV3:TV36" si="36">MIN(SR3,TU3)</f>
        <v>0.85799999999999998</v>
      </c>
      <c r="TW3" s="102">
        <v>1.0940000000000001</v>
      </c>
      <c r="TX3" s="102">
        <v>1.07</v>
      </c>
      <c r="TY3" s="102">
        <v>1.0940000000000001</v>
      </c>
      <c r="TZ3" s="102">
        <v>1.081</v>
      </c>
      <c r="UA3" s="102">
        <v>1.0780000000000001</v>
      </c>
      <c r="UB3" s="57">
        <f t="shared" ref="UB3:UB36" si="37">MIN(TV3,UA3)</f>
        <v>0.85799999999999998</v>
      </c>
      <c r="UC3" s="57">
        <v>1.0940000000000001</v>
      </c>
      <c r="UD3" s="57">
        <v>1.0960000000000001</v>
      </c>
      <c r="UE3" s="57">
        <v>1.099</v>
      </c>
      <c r="UF3" s="57">
        <v>1.0900000000000001</v>
      </c>
      <c r="UG3" s="57">
        <v>1.099</v>
      </c>
      <c r="UH3" s="48">
        <v>1.087</v>
      </c>
      <c r="UI3" s="48">
        <v>1.105</v>
      </c>
      <c r="UJ3" s="48">
        <v>1.159</v>
      </c>
      <c r="UK3" s="48">
        <v>1.1779999999999999</v>
      </c>
      <c r="UL3" s="48">
        <v>1.1830000000000001</v>
      </c>
      <c r="UM3" s="48">
        <v>1.19</v>
      </c>
      <c r="UN3" s="48"/>
      <c r="UO3" s="48">
        <v>1.1559999999999999</v>
      </c>
      <c r="UP3" s="57">
        <f t="shared" ref="UP3:UP36" si="38">MIN(UB3,UO3)</f>
        <v>0.85799999999999998</v>
      </c>
      <c r="UQ3" s="48"/>
      <c r="UR3" s="5">
        <f t="shared" ref="UR3:UR34" si="39">(UO3-UB3)/UB3</f>
        <v>0.34731934731934727</v>
      </c>
      <c r="US3" s="1069">
        <v>1.03</v>
      </c>
      <c r="UT3" s="1069">
        <v>1.042</v>
      </c>
      <c r="UU3" s="1069">
        <v>1.0389999999999999</v>
      </c>
      <c r="UV3" s="1069">
        <v>1.034</v>
      </c>
      <c r="UW3" s="1069">
        <v>0.92600000000000005</v>
      </c>
      <c r="UX3" s="1069">
        <v>0.95</v>
      </c>
      <c r="UY3" s="1069">
        <v>0.93700000000000006</v>
      </c>
      <c r="UZ3" s="1069">
        <v>0.96599999999999997</v>
      </c>
      <c r="VA3" s="1069">
        <v>0.95599999999999996</v>
      </c>
      <c r="VB3" s="1069">
        <v>0.94699999999999995</v>
      </c>
      <c r="VC3" s="1069">
        <v>0.95799999999999996</v>
      </c>
      <c r="VD3" s="1069">
        <v>0.96</v>
      </c>
      <c r="VE3" s="1069"/>
      <c r="VF3" s="1069">
        <v>0.94399999999999995</v>
      </c>
      <c r="VG3" s="1069">
        <v>0.93799999999999994</v>
      </c>
      <c r="VH3" s="1069">
        <v>0.93100000000000005</v>
      </c>
      <c r="VI3" s="1069">
        <f t="shared" ref="VI3:VI36" si="40">MIN(UY3,VH3)</f>
        <v>0.93100000000000005</v>
      </c>
      <c r="VJ3" s="1069">
        <v>0.96899999999999997</v>
      </c>
      <c r="VK3" s="1069">
        <v>0.97399999999999998</v>
      </c>
      <c r="VL3" s="1069">
        <v>0.95099999999999996</v>
      </c>
      <c r="VM3" s="1069">
        <v>0.92600000000000005</v>
      </c>
      <c r="VN3" s="1069"/>
      <c r="VO3" s="1069">
        <v>0.93</v>
      </c>
      <c r="VP3" s="1069">
        <v>0.94499999999999995</v>
      </c>
      <c r="VQ3" s="1069">
        <v>0.94</v>
      </c>
      <c r="VR3" s="1069">
        <v>0.92500000000000004</v>
      </c>
      <c r="VS3" s="1069">
        <v>0.97799999999999998</v>
      </c>
      <c r="VT3" s="1069">
        <v>0.93600000000000005</v>
      </c>
      <c r="VU3" s="1069">
        <v>0.94399999999999995</v>
      </c>
      <c r="VV3" s="1069">
        <v>0.94499999999999995</v>
      </c>
      <c r="VW3" s="1069">
        <v>0.93400000000000005</v>
      </c>
      <c r="VX3" s="1069">
        <f t="shared" ref="VX3:VX36" si="41">MIN(VI3,VW3)</f>
        <v>0.93100000000000005</v>
      </c>
      <c r="VY3" s="1069">
        <v>0.95399999999999996</v>
      </c>
      <c r="VZ3" s="1069">
        <v>0.93</v>
      </c>
      <c r="WA3" s="1069">
        <v>0.94</v>
      </c>
      <c r="WB3" s="1069">
        <v>0.93799999999999994</v>
      </c>
      <c r="WC3" s="1069"/>
      <c r="WD3" s="1069">
        <v>0.93200000000000005</v>
      </c>
      <c r="WE3" s="1069">
        <v>0.94099999999999995</v>
      </c>
      <c r="WF3" s="1069">
        <v>0.93600000000000005</v>
      </c>
      <c r="WG3" s="1069">
        <v>0.93799999999999994</v>
      </c>
      <c r="WH3" s="1069">
        <v>0.95199999999999996</v>
      </c>
      <c r="WI3" s="351">
        <v>0.93799999999999994</v>
      </c>
      <c r="WJ3" s="351">
        <v>0.93100000000000005</v>
      </c>
      <c r="WK3" s="1069">
        <v>0.93</v>
      </c>
      <c r="WL3" s="351">
        <v>0.93</v>
      </c>
      <c r="WM3" s="1069">
        <v>0.95</v>
      </c>
      <c r="WN3" s="1069">
        <v>0.95299999999999996</v>
      </c>
      <c r="WO3" s="1069">
        <v>0.96099999999999997</v>
      </c>
      <c r="WP3" s="1069">
        <v>0.96699999999999997</v>
      </c>
      <c r="WQ3" s="1069">
        <v>0.96699999999999997</v>
      </c>
      <c r="WR3" s="1069"/>
      <c r="WS3" s="1069">
        <v>0.96799999999999997</v>
      </c>
      <c r="WT3" s="351">
        <v>0.94899999999999995</v>
      </c>
      <c r="WU3" s="351">
        <v>0.93700000000000006</v>
      </c>
      <c r="WV3" s="351">
        <v>0.93500000000000005</v>
      </c>
      <c r="WW3" s="351">
        <v>0.94</v>
      </c>
      <c r="WX3" s="351">
        <f t="shared" ref="WX3:WX36" si="42">MIN(WJ3,WW3)</f>
        <v>0.93100000000000005</v>
      </c>
      <c r="WY3" s="351">
        <v>0.92900000000000005</v>
      </c>
      <c r="WZ3" s="351">
        <v>0.94199999999999995</v>
      </c>
      <c r="XA3" s="351">
        <v>0.94699999999999995</v>
      </c>
      <c r="XB3" s="351">
        <v>0.94</v>
      </c>
      <c r="XC3" s="351">
        <v>0.93899999999999995</v>
      </c>
      <c r="XD3" s="351">
        <v>0.93799999999999994</v>
      </c>
      <c r="XE3" s="351">
        <v>0.94</v>
      </c>
      <c r="XF3" s="351">
        <v>0.95499999999999996</v>
      </c>
      <c r="XG3" s="351"/>
      <c r="XH3" s="351"/>
      <c r="XI3" s="351">
        <v>0.94</v>
      </c>
      <c r="XJ3" s="351">
        <f t="shared" ref="XJ3:XJ34" si="43">MIN(WX3,XI3)</f>
        <v>0.93100000000000005</v>
      </c>
      <c r="XK3" s="351">
        <v>0.94899999999999995</v>
      </c>
      <c r="XL3" s="351">
        <v>0.94599999999999995</v>
      </c>
      <c r="XM3" s="351"/>
      <c r="XN3" s="351">
        <v>0.94899999999999995</v>
      </c>
      <c r="XO3" s="351">
        <v>0.94599999999999995</v>
      </c>
      <c r="XP3" s="351">
        <v>0.94099999999999995</v>
      </c>
      <c r="XQ3" s="351"/>
      <c r="XR3" s="351">
        <v>0.94199999999999995</v>
      </c>
      <c r="XS3" s="351">
        <v>0.93899999999999995</v>
      </c>
      <c r="XT3" s="351">
        <f t="shared" ref="XT3:XT36" si="44">MIN(XS3,XJ3)</f>
        <v>0.93100000000000005</v>
      </c>
      <c r="XU3" s="351">
        <v>0.94899999999999995</v>
      </c>
      <c r="XV3" s="351">
        <v>0.95399999999999996</v>
      </c>
      <c r="XW3" s="351">
        <v>0.95899999999999996</v>
      </c>
      <c r="XX3" s="351"/>
      <c r="XY3" s="351">
        <v>0.94299999999999995</v>
      </c>
      <c r="XZ3" s="351">
        <v>0.95099999999999996</v>
      </c>
      <c r="YA3" s="351">
        <v>0.94899999999999995</v>
      </c>
      <c r="YB3" s="351">
        <v>0.93899999999999995</v>
      </c>
      <c r="YC3" s="351">
        <v>0.96</v>
      </c>
      <c r="YD3" s="351">
        <f t="shared" ref="YD3:YD36" si="45">MIN(XT3,YC3)</f>
        <v>0.93100000000000005</v>
      </c>
      <c r="YE3" s="351">
        <v>0.95399999999999996</v>
      </c>
      <c r="YF3" s="351">
        <v>0.95299999999999996</v>
      </c>
      <c r="YG3" s="351">
        <v>0.94199999999999995</v>
      </c>
      <c r="YH3" s="351">
        <v>0.93799999999999994</v>
      </c>
      <c r="YI3" s="351">
        <v>0.94699999999999995</v>
      </c>
      <c r="YJ3" s="351">
        <v>0.96</v>
      </c>
      <c r="YK3" s="351"/>
      <c r="YL3" s="351">
        <v>0.95899999999999996</v>
      </c>
      <c r="YM3" s="351">
        <v>0.95399999999999996</v>
      </c>
      <c r="YN3" s="351">
        <v>0.95399999999999996</v>
      </c>
      <c r="YO3" s="351">
        <v>0.90700000000000003</v>
      </c>
      <c r="YP3" s="351">
        <v>0.95199999999999996</v>
      </c>
      <c r="YQ3" s="351">
        <f t="shared" ref="YQ3:YQ15" si="46">MIN(YD3,YP3)</f>
        <v>0.93100000000000005</v>
      </c>
      <c r="YR3" s="351">
        <v>0.96</v>
      </c>
      <c r="YS3" s="351">
        <v>0.95</v>
      </c>
      <c r="YT3" s="351">
        <v>0.95399999999999996</v>
      </c>
      <c r="YU3" s="351">
        <v>0.95099999999999996</v>
      </c>
      <c r="YV3" s="351">
        <v>0.96499999999999997</v>
      </c>
      <c r="YW3" s="351"/>
      <c r="YX3" s="351">
        <v>0.98</v>
      </c>
      <c r="YY3" s="351">
        <v>0.97299999999999998</v>
      </c>
      <c r="YZ3" s="351">
        <v>0.97499999999999998</v>
      </c>
      <c r="ZA3" s="351">
        <v>0.999</v>
      </c>
      <c r="ZB3" s="351">
        <v>1.0029999999999999</v>
      </c>
      <c r="ZC3" s="351"/>
      <c r="ZD3" s="351">
        <v>0.95699999999999996</v>
      </c>
      <c r="ZE3" s="351">
        <f t="shared" ref="ZE3:ZE15" si="47">MIN(YQ3,ZD3)</f>
        <v>0.93100000000000005</v>
      </c>
      <c r="ZF3" s="351">
        <v>1</v>
      </c>
      <c r="ZG3" s="351">
        <v>0.99</v>
      </c>
      <c r="ZH3" s="351">
        <v>0.99399999999999999</v>
      </c>
      <c r="ZI3" s="351">
        <v>0.99199999999999999</v>
      </c>
      <c r="ZJ3" s="351">
        <v>0.98899999999999999</v>
      </c>
      <c r="ZK3" s="351">
        <v>0.98499999999999999</v>
      </c>
      <c r="ZL3" s="351">
        <v>0.99399999999999999</v>
      </c>
      <c r="ZM3" s="351">
        <v>0.97699999999999998</v>
      </c>
      <c r="ZN3" s="351">
        <v>0.98699999999999999</v>
      </c>
      <c r="ZO3" s="351">
        <v>0.95699999999999996</v>
      </c>
      <c r="ZP3" s="351">
        <f t="shared" ref="ZP3:ZP36" si="48">MIN(ZE3,ZO3)</f>
        <v>0.93100000000000005</v>
      </c>
      <c r="ZQ3" s="351">
        <v>1.0189999999999999</v>
      </c>
      <c r="ZR3" s="351">
        <v>1.008</v>
      </c>
      <c r="ZS3" s="351">
        <v>1.024</v>
      </c>
      <c r="ZT3" s="351"/>
      <c r="ZU3" s="351">
        <v>1.0589999999999999</v>
      </c>
      <c r="ZV3" s="351">
        <v>1.044</v>
      </c>
      <c r="ZW3" s="351">
        <v>1.0349999999999999</v>
      </c>
      <c r="ZX3" s="351">
        <v>1.0429999999999999</v>
      </c>
      <c r="ZY3" s="351">
        <v>1.0509999999999999</v>
      </c>
      <c r="ZZ3" s="351">
        <v>1.0189999999999999</v>
      </c>
      <c r="AAA3" s="351">
        <f t="shared" ref="AAA3:AAA36" si="49">MIN(ZP3,ZZ3)</f>
        <v>0.93100000000000005</v>
      </c>
      <c r="AAB3" s="351">
        <v>1.04</v>
      </c>
      <c r="AAC3" s="351"/>
      <c r="AAD3" s="351">
        <v>1.0089999999999999</v>
      </c>
      <c r="AAE3" s="351">
        <v>1.012</v>
      </c>
      <c r="AAF3" s="351">
        <v>1.03</v>
      </c>
      <c r="AAG3" s="351">
        <v>1.016</v>
      </c>
      <c r="AAH3" s="351">
        <v>1.006</v>
      </c>
      <c r="AAI3" s="351">
        <v>1.008</v>
      </c>
      <c r="AAJ3" s="351">
        <v>1.022</v>
      </c>
      <c r="AAK3" s="351">
        <v>1.01</v>
      </c>
      <c r="AAL3" s="351">
        <v>1.01</v>
      </c>
      <c r="AAM3" s="351">
        <v>1.01</v>
      </c>
      <c r="AAN3" s="351">
        <v>1.01</v>
      </c>
      <c r="AAO3" s="351">
        <f t="shared" ref="AAO3:AAO36" si="50">MIN(AAA3,AAN3)</f>
        <v>0.93100000000000005</v>
      </c>
      <c r="AAP3" s="351">
        <v>1.01</v>
      </c>
      <c r="AAQ3" s="351">
        <v>1.0089999999999999</v>
      </c>
      <c r="AAR3" s="351">
        <v>1.01</v>
      </c>
      <c r="AAS3" s="351">
        <v>1.0069999999999999</v>
      </c>
      <c r="AAT3" s="351"/>
      <c r="AAU3" s="351">
        <v>1.01</v>
      </c>
      <c r="AAV3" s="351">
        <v>1.22</v>
      </c>
      <c r="AAW3" s="351">
        <v>1.1599999999999999</v>
      </c>
      <c r="AAX3" s="351">
        <v>1.1599999999999999</v>
      </c>
      <c r="AAY3" s="351">
        <v>1.1499999999999999</v>
      </c>
      <c r="AAZ3" s="351">
        <v>1.19</v>
      </c>
      <c r="ABA3" s="351">
        <v>1.1000000000000001</v>
      </c>
      <c r="ABB3" s="351">
        <f t="shared" ref="ABB3:ABB36" si="51">MIN(AAO3,ABA3)</f>
        <v>0.93100000000000005</v>
      </c>
      <c r="ABC3" s="351">
        <v>1.19</v>
      </c>
      <c r="ABD3" s="351">
        <v>1.2</v>
      </c>
      <c r="ABE3" s="351">
        <v>1.1910000000000001</v>
      </c>
      <c r="ABF3" s="351"/>
      <c r="ABG3" s="351">
        <v>1.2090000000000001</v>
      </c>
      <c r="ABH3" s="351">
        <v>1.22</v>
      </c>
      <c r="ABI3" s="351">
        <v>1.1100000000000001</v>
      </c>
      <c r="ABJ3" s="351">
        <v>1.1200000000000001</v>
      </c>
      <c r="ABK3" s="351">
        <v>1.107</v>
      </c>
      <c r="ABL3" s="351">
        <v>1.1000000000000001</v>
      </c>
      <c r="ABM3" s="351">
        <v>1.1060000000000001</v>
      </c>
      <c r="ABN3" s="351">
        <v>1.099</v>
      </c>
      <c r="ABO3" s="351"/>
      <c r="ABP3" s="351">
        <v>1.097</v>
      </c>
      <c r="ABQ3" s="351">
        <v>1.1000000000000001</v>
      </c>
      <c r="ABR3" s="351">
        <v>1.097</v>
      </c>
      <c r="ABS3" s="351"/>
      <c r="ABT3" s="351">
        <v>1.1060000000000001</v>
      </c>
      <c r="ABU3" s="351">
        <v>1.1000000000000001</v>
      </c>
      <c r="ABV3" s="351">
        <v>1.103</v>
      </c>
      <c r="ABW3" s="351">
        <v>1.1299999999999999</v>
      </c>
      <c r="ABX3" s="351">
        <v>1.1000000000000001</v>
      </c>
      <c r="ABY3" s="351">
        <v>1.099</v>
      </c>
      <c r="ABZ3" s="351">
        <v>1.0980000000000001</v>
      </c>
      <c r="ACA3" s="351"/>
      <c r="ACB3" s="351">
        <v>1.105</v>
      </c>
      <c r="ACC3" s="351">
        <v>1.1100000000000001</v>
      </c>
      <c r="ACD3" s="351">
        <v>1.097</v>
      </c>
      <c r="ACE3" s="351">
        <f t="shared" ref="ACE3:ACE36" si="52">MIN(ABB3,ACD3)</f>
        <v>0.93100000000000005</v>
      </c>
      <c r="ACF3" s="351">
        <v>1.111</v>
      </c>
      <c r="ACG3" s="351">
        <v>1.1000000000000001</v>
      </c>
      <c r="ACH3" s="351">
        <v>1.1160000000000001</v>
      </c>
      <c r="ACI3" s="351">
        <v>1.109</v>
      </c>
      <c r="ACJ3" s="351">
        <v>1.107</v>
      </c>
      <c r="ACK3" s="351">
        <f t="shared" ref="ACK3:ACK36" si="53">MIN(ACE3,ACJ3)</f>
        <v>0.93100000000000005</v>
      </c>
      <c r="ACL3" s="48">
        <v>1.1220000000000001</v>
      </c>
      <c r="ACM3" s="48">
        <v>1.133</v>
      </c>
      <c r="ACN3" s="48">
        <v>1.131</v>
      </c>
      <c r="ACO3" s="48">
        <v>1.125</v>
      </c>
      <c r="ACP3" s="48"/>
      <c r="ACQ3" s="48">
        <v>1.1240000000000001</v>
      </c>
      <c r="ACR3" s="48">
        <v>1.145</v>
      </c>
      <c r="ACS3" s="47">
        <v>1.141</v>
      </c>
      <c r="ACT3" s="47">
        <v>1.2250000000000001</v>
      </c>
      <c r="ACU3" s="47">
        <v>1.2330000000000001</v>
      </c>
      <c r="ACV3" s="48">
        <v>1.2370000000000001</v>
      </c>
      <c r="ACW3" s="48"/>
      <c r="ACX3" s="48">
        <v>1.2430000000000001</v>
      </c>
      <c r="ACY3" s="48">
        <v>1.24</v>
      </c>
      <c r="ACZ3" s="351">
        <f t="shared" ref="ACZ3:ACZ36" si="54">MIN(ACK3,ACY3)</f>
        <v>0.93100000000000005</v>
      </c>
      <c r="ADA3" s="48"/>
      <c r="ADB3" s="5">
        <f t="shared" ref="ADB3:ADB34" si="55">(ACY3-ACK3)/ACK3</f>
        <v>0.33190118152524162</v>
      </c>
      <c r="ADC3" s="887">
        <f>(ADB3-WK3)/WK3</f>
        <v>-0.64311700911264347</v>
      </c>
      <c r="ADD3" s="887">
        <f>(ADC3-WL3)/WL3</f>
        <v>-1.6915236657125197</v>
      </c>
      <c r="ADE3" s="887">
        <f>(ADD3-WM3)/WM3</f>
        <v>-2.7805512270658101</v>
      </c>
      <c r="ADF3" s="887">
        <f>(ADE3-WN3)/WN3</f>
        <v>-3.9176822949273977</v>
      </c>
      <c r="ADG3" s="887">
        <f>(ADF3-WO3)/WO3</f>
        <v>-5.0766725233375629</v>
      </c>
      <c r="ADH3" s="887">
        <f t="shared" ref="ADH3:AEV3" si="56">(ADG3-ADB3)/ADB3</f>
        <v>-16.295735013680492</v>
      </c>
      <c r="ADI3" s="887">
        <f t="shared" si="56"/>
        <v>24.338678316353246</v>
      </c>
      <c r="ADJ3" s="887">
        <f t="shared" si="56"/>
        <v>-15.388612355654555</v>
      </c>
      <c r="ADK3" s="887">
        <f t="shared" si="56"/>
        <v>4.5343746973126118</v>
      </c>
      <c r="ADL3" s="887">
        <f t="shared" si="56"/>
        <v>-2.1574125607846519</v>
      </c>
      <c r="ADM3" s="887">
        <f t="shared" si="56"/>
        <v>-0.5750341289758234</v>
      </c>
      <c r="ADN3" s="887">
        <f t="shared" si="56"/>
        <v>-0.96471259943211685</v>
      </c>
      <c r="ADO3" s="887">
        <f t="shared" si="56"/>
        <v>-1.0396370167226345</v>
      </c>
      <c r="ADP3" s="887">
        <f t="shared" si="56"/>
        <v>-0.93244114591393812</v>
      </c>
      <c r="ADQ3" s="887">
        <f t="shared" si="56"/>
        <v>-1.2056383091733835</v>
      </c>
      <c r="ADR3" s="887">
        <f t="shared" si="56"/>
        <v>-0.44116469372232991</v>
      </c>
      <c r="ADS3" s="887">
        <f t="shared" si="56"/>
        <v>-0.23280259119910751</v>
      </c>
      <c r="ADT3" s="887">
        <f t="shared" si="56"/>
        <v>-0.75868192108598143</v>
      </c>
      <c r="ADU3" s="887">
        <f t="shared" si="56"/>
        <v>-0.27024345143302003</v>
      </c>
      <c r="ADV3" s="887">
        <f t="shared" si="56"/>
        <v>-0.71017639813809452</v>
      </c>
      <c r="ADW3" s="887">
        <f t="shared" si="56"/>
        <v>-0.41095402100733708</v>
      </c>
      <c r="ADX3" s="887">
        <f t="shared" si="56"/>
        <v>-6.8479352824202894E-2</v>
      </c>
      <c r="ADY3" s="887">
        <f t="shared" si="56"/>
        <v>-0.70584797844610325</v>
      </c>
      <c r="ADZ3" s="887">
        <f t="shared" si="56"/>
        <v>-6.9639121707620738E-2</v>
      </c>
      <c r="AEA3" s="887">
        <f t="shared" si="56"/>
        <v>-0.7423096791491326</v>
      </c>
      <c r="AEB3" s="887">
        <f t="shared" si="56"/>
        <v>4.52469007633646E-2</v>
      </c>
      <c r="AEC3" s="887">
        <f t="shared" si="56"/>
        <v>-1.1101021001143989</v>
      </c>
      <c r="AED3" s="887">
        <f t="shared" si="56"/>
        <v>15.210756298532829</v>
      </c>
      <c r="AEE3" s="887">
        <f t="shared" si="56"/>
        <v>-22.549620829146122</v>
      </c>
      <c r="AEF3" s="887">
        <f t="shared" si="56"/>
        <v>322.80679532146473</v>
      </c>
      <c r="AEG3" s="887">
        <f t="shared" si="56"/>
        <v>-435.86809398939778</v>
      </c>
      <c r="AEH3" s="887">
        <f t="shared" si="56"/>
        <v>-9634.10385100034</v>
      </c>
      <c r="AEI3" s="887">
        <f t="shared" si="56"/>
        <v>8677.5745653553131</v>
      </c>
      <c r="AEJ3" s="887">
        <f t="shared" si="56"/>
        <v>569.48935602185134</v>
      </c>
      <c r="AEK3" s="887">
        <f t="shared" si="56"/>
        <v>-26.254941550315014</v>
      </c>
      <c r="AEL3" s="887">
        <f t="shared" si="56"/>
        <v>-1.0813332988364426</v>
      </c>
      <c r="AEM3" s="887">
        <f t="shared" si="56"/>
        <v>-0.99751912719983871</v>
      </c>
      <c r="AEN3" s="887">
        <f t="shared" si="56"/>
        <v>-0.99989645958330653</v>
      </c>
      <c r="AEO3" s="887">
        <f t="shared" si="56"/>
        <v>-1.000115227642477</v>
      </c>
      <c r="AEP3" s="887">
        <f t="shared" si="56"/>
        <v>-1.0017561614050678</v>
      </c>
      <c r="AEQ3" s="887">
        <f t="shared" si="56"/>
        <v>-0.9618450431708141</v>
      </c>
      <c r="AER3" s="887">
        <f t="shared" si="56"/>
        <v>-0.11050085648356762</v>
      </c>
      <c r="AES3" s="887">
        <f t="shared" si="56"/>
        <v>-0.88922432315282274</v>
      </c>
      <c r="AET3" s="887">
        <f t="shared" si="56"/>
        <v>-0.11068359665620271</v>
      </c>
      <c r="AEU3" s="887">
        <f t="shared" si="56"/>
        <v>-0.88932915568427873</v>
      </c>
      <c r="AEV3" s="887">
        <f t="shared" si="56"/>
        <v>-0.11222991188104946</v>
      </c>
      <c r="AEW3" s="351">
        <v>0.85199999999999998</v>
      </c>
      <c r="AEX3" s="351">
        <v>0.91</v>
      </c>
      <c r="AEY3" s="351">
        <v>0.90100000000000002</v>
      </c>
      <c r="AEZ3" s="351">
        <v>0.90200000000000002</v>
      </c>
      <c r="AFA3" s="351">
        <v>0.89800000000000002</v>
      </c>
      <c r="AFB3" s="351">
        <v>0.91400000000000003</v>
      </c>
      <c r="AFC3" s="351">
        <v>0.90200000000000002</v>
      </c>
      <c r="AFD3" s="351">
        <v>0.89700000000000002</v>
      </c>
      <c r="AFE3" s="351">
        <v>0.90300000000000002</v>
      </c>
      <c r="AFF3" s="351"/>
      <c r="AFG3" s="351">
        <v>0.86599999999999999</v>
      </c>
      <c r="AFH3" s="351">
        <v>0.89500000000000002</v>
      </c>
      <c r="AFI3" s="351">
        <v>0.86</v>
      </c>
      <c r="AFJ3" s="351">
        <f t="shared" ref="AFJ3:AFJ36" si="57">MIN(AEW3,AFI3)</f>
        <v>0.85199999999999998</v>
      </c>
      <c r="AFK3" s="351">
        <v>0.871</v>
      </c>
      <c r="AFL3" s="351">
        <v>0.877</v>
      </c>
      <c r="AFM3" s="351">
        <v>0.873</v>
      </c>
      <c r="AFN3" s="351"/>
      <c r="AFO3" s="351">
        <v>0.878</v>
      </c>
      <c r="AFP3" s="351">
        <v>0.876</v>
      </c>
      <c r="AFQ3" s="351">
        <v>0.88200000000000001</v>
      </c>
      <c r="AFR3" s="351">
        <v>0.88200000000000001</v>
      </c>
      <c r="AFS3" s="351">
        <v>0.89600000000000002</v>
      </c>
      <c r="AFT3" s="351"/>
      <c r="AFU3" s="351">
        <v>0.88</v>
      </c>
      <c r="AFV3" s="351">
        <f t="shared" ref="AFV3:AFV34" si="58">MIN(AFJ3,AFU3)</f>
        <v>0.85199999999999998</v>
      </c>
      <c r="AFW3" s="351">
        <v>0.88</v>
      </c>
      <c r="AFX3" s="351">
        <v>0.88400000000000001</v>
      </c>
      <c r="AFY3" s="351">
        <v>0.89300000000000002</v>
      </c>
      <c r="AFZ3" s="351"/>
      <c r="AGA3" s="351">
        <v>0.89100000000000001</v>
      </c>
      <c r="AGB3" s="351">
        <v>0.88600000000000001</v>
      </c>
      <c r="AGC3" s="351">
        <v>0.88400000000000001</v>
      </c>
      <c r="AGD3" s="351">
        <v>0.88700000000000001</v>
      </c>
      <c r="AGE3" s="351">
        <f t="shared" ref="AGE3:AGE36" si="59">MIN(AGD3,AFV3)</f>
        <v>0.85199999999999998</v>
      </c>
      <c r="AGF3" s="351">
        <v>0.88900000000000001</v>
      </c>
      <c r="AGG3" s="351">
        <v>0.89100000000000001</v>
      </c>
      <c r="AGH3" s="351"/>
      <c r="AGI3" s="351">
        <v>0.92400000000000004</v>
      </c>
      <c r="AGJ3" s="351">
        <v>0.91200000000000003</v>
      </c>
      <c r="AGK3" s="351">
        <v>0.91700000000000004</v>
      </c>
      <c r="AGL3" s="351"/>
      <c r="AGM3" s="351">
        <v>0.91400000000000003</v>
      </c>
      <c r="AGN3" s="351">
        <v>0.91100000000000003</v>
      </c>
      <c r="AGO3" s="351">
        <v>0.89600000000000002</v>
      </c>
      <c r="AGP3" s="351">
        <f t="shared" ref="AGP3:AGP36" si="60">MIN(AGE3,AGO3)</f>
        <v>0.85199999999999998</v>
      </c>
      <c r="AGQ3" s="351">
        <v>0.91700000000000004</v>
      </c>
      <c r="AGR3" s="351">
        <v>0.90800000000000003</v>
      </c>
      <c r="AGS3" s="351">
        <v>0.89700000000000002</v>
      </c>
      <c r="AGT3" s="351">
        <v>0.91600000000000004</v>
      </c>
      <c r="AGU3" s="351">
        <v>0.91500000000000004</v>
      </c>
      <c r="AGV3" s="351">
        <v>0.90400000000000003</v>
      </c>
      <c r="AGW3" s="351">
        <v>0.90200000000000002</v>
      </c>
      <c r="AGX3" s="351"/>
      <c r="AGY3" s="351">
        <v>0.91700000000000004</v>
      </c>
      <c r="AGZ3" s="351">
        <v>0.91</v>
      </c>
      <c r="AHA3" s="351">
        <v>0.95399999999999996</v>
      </c>
      <c r="AHB3" s="351">
        <v>0.92400000000000004</v>
      </c>
      <c r="AHC3" s="351">
        <f t="shared" ref="AHC3:AHC15" si="61">MIN(AGP3,AHB3)</f>
        <v>0.85199999999999998</v>
      </c>
      <c r="AHD3" s="351">
        <v>0.90700000000000003</v>
      </c>
      <c r="AHE3" s="351">
        <v>0.90300000000000002</v>
      </c>
      <c r="AHF3" s="351">
        <v>0.90400000000000003</v>
      </c>
      <c r="AHG3" s="351"/>
      <c r="AHH3" s="351">
        <v>0.90400000000000003</v>
      </c>
      <c r="AHI3" s="351">
        <v>1.0189999999999999</v>
      </c>
      <c r="AHJ3" s="351">
        <v>1.0229999999999999</v>
      </c>
      <c r="AHK3" s="351">
        <v>0.92500000000000004</v>
      </c>
      <c r="AHL3" s="351">
        <v>0.93</v>
      </c>
      <c r="AHM3" s="351">
        <v>0.92300000000000004</v>
      </c>
      <c r="AHN3" s="351">
        <v>0.92500000000000004</v>
      </c>
      <c r="AHO3" s="351">
        <v>0.91700000000000004</v>
      </c>
      <c r="AHP3" s="351">
        <f t="shared" ref="AHP3:AHP15" si="62">MIN(AHC3,AHO3)</f>
        <v>0.85199999999999998</v>
      </c>
      <c r="AHQ3" s="351">
        <v>0.92300000000000004</v>
      </c>
      <c r="AHR3" s="351">
        <v>0.92100000000000004</v>
      </c>
      <c r="AHS3" s="351">
        <v>0.91600000000000004</v>
      </c>
      <c r="AHT3" s="351">
        <v>0.91600000000000004</v>
      </c>
      <c r="AHU3" s="351">
        <v>0.91500000000000004</v>
      </c>
      <c r="AHV3" s="351">
        <v>0.92200000000000004</v>
      </c>
      <c r="AHW3" s="351">
        <v>0.91500000000000004</v>
      </c>
      <c r="AHX3" s="351"/>
      <c r="AHY3" s="351">
        <v>0.92</v>
      </c>
      <c r="AHZ3" s="351">
        <v>0.92300000000000004</v>
      </c>
      <c r="AIA3" s="351">
        <v>0.91700000000000004</v>
      </c>
      <c r="AIB3" s="351">
        <f t="shared" ref="AIB3:AIB36" si="63">MIN(AHP3,AIA3)</f>
        <v>0.85199999999999998</v>
      </c>
      <c r="AIC3" s="351"/>
      <c r="AID3" s="351">
        <v>0.95099999999999996</v>
      </c>
      <c r="AIE3" s="351">
        <v>0.95399999999999996</v>
      </c>
      <c r="AIF3" s="351">
        <v>0.95499999999999996</v>
      </c>
      <c r="AIG3" s="351">
        <v>0.96399999999999997</v>
      </c>
      <c r="AIH3" s="351">
        <v>0.97199999999999998</v>
      </c>
      <c r="AII3" s="351">
        <v>0.96499999999999997</v>
      </c>
      <c r="AIJ3" s="351"/>
      <c r="AIK3" s="351">
        <v>0.97</v>
      </c>
      <c r="AIL3" s="351">
        <v>0.97099999999999997</v>
      </c>
      <c r="AIM3" s="351">
        <v>0.93799999999999994</v>
      </c>
      <c r="AIN3" s="351">
        <f t="shared" ref="AIN3:AIN36" si="64">MIN(AIB3,AIM3)</f>
        <v>0.85199999999999998</v>
      </c>
      <c r="AIO3" s="351"/>
      <c r="AIP3" s="351">
        <v>0.96899999999999997</v>
      </c>
      <c r="AIQ3" s="351">
        <v>0.95699999999999996</v>
      </c>
      <c r="AIR3" s="351">
        <v>0.95599999999999996</v>
      </c>
      <c r="AIS3" s="351">
        <v>0.95899999999999996</v>
      </c>
      <c r="AIT3" s="351">
        <v>0.96199999999999997</v>
      </c>
      <c r="AIU3" s="351">
        <v>0.95699999999999996</v>
      </c>
      <c r="AIV3" s="351">
        <v>0.96099999999999997</v>
      </c>
      <c r="AIW3" s="351">
        <v>0.95799999999999996</v>
      </c>
      <c r="AIX3" s="351"/>
      <c r="AIY3" s="351">
        <v>0.95699999999999996</v>
      </c>
      <c r="AIZ3" s="351">
        <v>0.96</v>
      </c>
      <c r="AJA3" s="351"/>
      <c r="AJB3" s="351">
        <v>0.97</v>
      </c>
      <c r="AJC3" s="351">
        <v>0.94299999999999995</v>
      </c>
      <c r="AJD3" s="351">
        <f t="shared" ref="AJD3:AJD36" si="65">MIN(AIN3,AJC3)</f>
        <v>0.85199999999999998</v>
      </c>
      <c r="AJE3" s="351">
        <v>0.96</v>
      </c>
      <c r="AJF3" s="351">
        <v>0.95799999999999996</v>
      </c>
      <c r="AJG3" s="351">
        <v>0.96</v>
      </c>
      <c r="AJH3" s="351"/>
      <c r="AJI3" s="351">
        <v>0.96</v>
      </c>
      <c r="AJJ3" s="351">
        <v>0.95599999999999996</v>
      </c>
      <c r="AJK3" s="351">
        <v>1.006</v>
      </c>
      <c r="AJL3" s="351">
        <v>1.0129999999999999</v>
      </c>
      <c r="AJM3" s="351">
        <v>1.018</v>
      </c>
      <c r="AJN3" s="351"/>
      <c r="AJO3" s="351">
        <v>1.03</v>
      </c>
      <c r="AJP3" s="351">
        <v>1.04</v>
      </c>
      <c r="AJQ3" s="351">
        <v>1.0029999999999999</v>
      </c>
      <c r="AJR3" s="351">
        <f t="shared" ref="AJR3:AJR36" si="66">MIN(AJD3,AJQ3)</f>
        <v>0.85199999999999998</v>
      </c>
      <c r="AJS3" s="351">
        <v>1.02</v>
      </c>
      <c r="AJT3" s="351"/>
      <c r="AJU3" s="351">
        <v>1.0429999999999999</v>
      </c>
      <c r="AJV3" s="351">
        <v>1.02</v>
      </c>
      <c r="AJW3" s="351"/>
      <c r="AJX3" s="351">
        <v>1.01</v>
      </c>
      <c r="AJY3" s="351">
        <v>1.03</v>
      </c>
      <c r="AJZ3" s="351">
        <v>1.018</v>
      </c>
      <c r="AKA3" s="351">
        <v>1.01</v>
      </c>
      <c r="AKB3" s="351">
        <v>1.02</v>
      </c>
      <c r="AKC3" s="351">
        <v>1.01</v>
      </c>
      <c r="AKD3" s="351">
        <v>1.01</v>
      </c>
      <c r="AKE3" s="351">
        <v>1.0109999999999999</v>
      </c>
      <c r="AKF3" s="351">
        <v>1.01</v>
      </c>
      <c r="AKG3" s="351">
        <v>1.01</v>
      </c>
      <c r="AKH3" s="351">
        <v>1.01</v>
      </c>
      <c r="AKI3" s="351">
        <v>1.02</v>
      </c>
      <c r="AKJ3" s="351">
        <v>1.02</v>
      </c>
      <c r="AKK3" s="351">
        <v>1.0069999999999999</v>
      </c>
      <c r="AKL3" s="351">
        <v>1.01</v>
      </c>
      <c r="AKM3" s="351">
        <v>1.0189999999999999</v>
      </c>
      <c r="AKN3" s="351"/>
      <c r="AKO3" s="351">
        <v>1.016</v>
      </c>
      <c r="AKP3" s="351">
        <v>1.008</v>
      </c>
      <c r="AKQ3" s="351">
        <v>1.0089999999999999</v>
      </c>
      <c r="AKR3" s="351">
        <v>1.008</v>
      </c>
      <c r="AKS3" s="351">
        <v>0.995</v>
      </c>
      <c r="AKT3" s="351">
        <f t="shared" ref="AKT3:AKT36" si="67">MIN(AJR3,AKS3)</f>
        <v>0.85199999999999998</v>
      </c>
      <c r="AKU3" s="351">
        <v>1.034</v>
      </c>
      <c r="AKV3" s="351">
        <v>1.022</v>
      </c>
      <c r="AKW3" s="351">
        <v>1.0189999999999999</v>
      </c>
      <c r="AKX3" s="351">
        <v>1.0189999999999999</v>
      </c>
      <c r="AKY3" s="351">
        <v>1.026</v>
      </c>
      <c r="AKZ3" s="351">
        <f t="shared" ref="AKZ3:AKZ36" si="68">MIN(AKT3,AKY3)</f>
        <v>0.85199999999999998</v>
      </c>
      <c r="ALA3" s="48">
        <v>1.0229999999999999</v>
      </c>
      <c r="ALB3" s="48"/>
      <c r="ALC3" s="48">
        <v>1.024</v>
      </c>
      <c r="ALD3" s="48">
        <v>1.0369999999999999</v>
      </c>
      <c r="ALE3" s="48">
        <v>1.038</v>
      </c>
      <c r="ALF3" s="48">
        <v>1.04</v>
      </c>
      <c r="ALG3" s="48">
        <v>1.03</v>
      </c>
      <c r="ALH3" s="48">
        <v>1.0469999999999999</v>
      </c>
      <c r="ALI3" s="48">
        <v>1.0940000000000001</v>
      </c>
      <c r="ALJ3" s="48">
        <v>1.0920000000000001</v>
      </c>
      <c r="ALK3" s="48">
        <v>1.093</v>
      </c>
      <c r="ALL3" s="48">
        <v>1.103</v>
      </c>
      <c r="ALM3" s="48">
        <v>1.1020000000000001</v>
      </c>
      <c r="ALN3" s="351">
        <f t="shared" ref="ALN3:ALN36" si="69">MIN(AKZ3:ALM3)</f>
        <v>0.85199999999999998</v>
      </c>
      <c r="ALO3" s="48">
        <v>1.113</v>
      </c>
      <c r="ALP3" s="351">
        <v>1.2190000000000001</v>
      </c>
      <c r="ALQ3" s="57"/>
      <c r="ALR3" s="57">
        <v>1.218</v>
      </c>
      <c r="ALS3" s="57">
        <v>1.0620000000000001</v>
      </c>
      <c r="ALT3" s="48">
        <f t="shared" ref="ALT3:ALT36" si="70">MIN(ALN3:ALS3)</f>
        <v>0.85199999999999998</v>
      </c>
      <c r="ALU3" s="57"/>
      <c r="ALV3" s="1165">
        <f t="shared" ref="ALV3:ALV36" si="71">(ALU3-ALT3)/ALT3</f>
        <v>-1</v>
      </c>
      <c r="ALW3" s="351"/>
      <c r="ALX3" s="351">
        <v>1.085</v>
      </c>
      <c r="ALY3" s="351"/>
      <c r="ALZ3" s="351">
        <v>1.1080000000000001</v>
      </c>
      <c r="AMA3" s="351">
        <v>1.1240000000000001</v>
      </c>
      <c r="AMB3" s="351">
        <v>1.0780000000000001</v>
      </c>
      <c r="AMC3" s="351">
        <v>0.995</v>
      </c>
      <c r="AMD3" s="351">
        <v>1.022</v>
      </c>
      <c r="AME3" s="351">
        <v>0.88300000000000001</v>
      </c>
      <c r="AMF3" s="351">
        <v>1.0269999999999999</v>
      </c>
      <c r="AMG3" s="351">
        <v>1.02</v>
      </c>
      <c r="AMH3" s="351">
        <v>1.03</v>
      </c>
      <c r="AMI3" s="351">
        <v>1.036</v>
      </c>
      <c r="AMJ3" s="351">
        <v>1.02</v>
      </c>
      <c r="AMK3" s="351">
        <v>1.008</v>
      </c>
      <c r="AML3" s="351">
        <v>1</v>
      </c>
      <c r="AMM3" s="351">
        <v>0.97399999999999998</v>
      </c>
      <c r="AMN3" s="351">
        <f t="shared" ref="AMN3:AMN34" si="72">MIN(AME3,AMM3)</f>
        <v>0.88300000000000001</v>
      </c>
      <c r="AMO3" s="351">
        <v>1.0489999999999999</v>
      </c>
      <c r="AMP3" s="351"/>
      <c r="AMQ3" s="351">
        <v>1.01</v>
      </c>
      <c r="AMR3" s="351">
        <v>0.996</v>
      </c>
      <c r="AMS3" s="351">
        <v>1.0169999999999999</v>
      </c>
      <c r="AMT3" s="351">
        <v>0.99299999999999999</v>
      </c>
      <c r="AMU3" s="351">
        <v>0.98799999999999999</v>
      </c>
      <c r="AMV3" s="351">
        <v>1</v>
      </c>
      <c r="AMW3" s="1070">
        <v>0.96499999999999997</v>
      </c>
      <c r="AMX3" s="1070">
        <v>1.0580000000000001</v>
      </c>
      <c r="AMY3" s="1070">
        <v>0.997</v>
      </c>
      <c r="AMZ3" s="1070">
        <v>0.996</v>
      </c>
      <c r="ANA3" s="1070"/>
      <c r="ANB3" s="1070">
        <v>1.028</v>
      </c>
      <c r="ANC3" s="1070">
        <v>1.002</v>
      </c>
      <c r="AND3" s="1069">
        <f t="shared" ref="AND3:AND34" si="73">MIN(AMN3,ANC3)</f>
        <v>0.88300000000000001</v>
      </c>
      <c r="ANE3" s="1070">
        <v>1.028</v>
      </c>
      <c r="ANF3" s="1070">
        <v>1.0069999999999999</v>
      </c>
      <c r="ANG3" s="1070">
        <v>1.01</v>
      </c>
      <c r="ANH3" s="1070">
        <v>1.0009999999999999</v>
      </c>
      <c r="ANI3" s="1070">
        <v>1.0109999999999999</v>
      </c>
      <c r="ANJ3" s="1070">
        <v>1.0449999999999999</v>
      </c>
      <c r="ANK3" s="1070"/>
      <c r="ANL3" s="1070">
        <v>1.04</v>
      </c>
      <c r="ANM3" s="1070">
        <v>1.04</v>
      </c>
      <c r="ANN3" s="1070">
        <v>1.026</v>
      </c>
      <c r="ANO3" s="1070">
        <v>1.0009999999999999</v>
      </c>
      <c r="ANP3" s="1070">
        <v>0.88300000000000001</v>
      </c>
      <c r="ANQ3" s="1070">
        <v>1.024</v>
      </c>
      <c r="ANR3" s="351">
        <v>1.024</v>
      </c>
      <c r="ANS3" s="1070">
        <v>1.0489999999999999</v>
      </c>
      <c r="ANT3" s="1070">
        <v>1.056</v>
      </c>
      <c r="ANU3" s="1070">
        <v>1.048</v>
      </c>
      <c r="ANV3" s="1070">
        <v>1.054</v>
      </c>
      <c r="ANW3" s="1070">
        <v>1.0449999999999999</v>
      </c>
      <c r="ANX3" s="1070">
        <v>1.0429999999999999</v>
      </c>
      <c r="ANY3" s="351">
        <v>1.0309999999999999</v>
      </c>
      <c r="ANZ3" s="351"/>
      <c r="AOA3" s="351">
        <v>1.0269999999999999</v>
      </c>
      <c r="AOB3" s="351">
        <v>1.03</v>
      </c>
      <c r="AOC3" s="351">
        <v>1.01</v>
      </c>
      <c r="AOD3" s="351">
        <f t="shared" ref="AOD3:AOD34" si="74">MIN(ANP3,AOC3)</f>
        <v>0.88300000000000001</v>
      </c>
      <c r="AOE3" s="351">
        <v>1.028</v>
      </c>
      <c r="AOF3" s="351">
        <v>1.01</v>
      </c>
      <c r="AOG3" s="351">
        <v>1.006</v>
      </c>
      <c r="AOH3" s="351">
        <v>1.0329999999999999</v>
      </c>
      <c r="AOI3" s="351"/>
      <c r="AOJ3" s="351">
        <v>1.0089999999999999</v>
      </c>
      <c r="AOK3" s="351">
        <v>1.0049999999999999</v>
      </c>
      <c r="AOL3" s="351">
        <v>1.006</v>
      </c>
      <c r="AOM3" s="351">
        <v>1.018</v>
      </c>
      <c r="AON3" s="351"/>
      <c r="AOO3" s="351">
        <v>1.01</v>
      </c>
      <c r="AOP3" s="351">
        <f t="shared" ref="AOP3:AOP34" si="75">MIN(AOO3,AOD3)</f>
        <v>0.88300000000000001</v>
      </c>
      <c r="AOQ3" s="351">
        <v>1.0229999999999999</v>
      </c>
      <c r="AOR3" s="351">
        <v>1.0109999999999999</v>
      </c>
      <c r="AOS3" s="351"/>
      <c r="AOT3" s="351">
        <v>1.02</v>
      </c>
      <c r="AOU3" s="351">
        <v>1.012</v>
      </c>
      <c r="AOV3" s="351">
        <v>1.0129999999999999</v>
      </c>
      <c r="AOW3" s="351">
        <v>1.0149999999999999</v>
      </c>
      <c r="AOX3" s="351"/>
      <c r="AOY3" s="351">
        <v>1.0149999999999999</v>
      </c>
      <c r="AOZ3" s="351">
        <f t="shared" ref="AOZ3:AOZ36" si="76">MIN(AOP3,AOY3)</f>
        <v>0.88300000000000001</v>
      </c>
      <c r="APA3" s="351">
        <v>1.018</v>
      </c>
      <c r="APB3" s="351">
        <v>1.0149999999999999</v>
      </c>
      <c r="APC3" s="351">
        <v>1.0269999999999999</v>
      </c>
      <c r="APD3" s="351">
        <v>1.018</v>
      </c>
      <c r="APE3" s="351">
        <v>1.024</v>
      </c>
      <c r="APF3" s="351"/>
      <c r="APG3" s="351">
        <v>1.02</v>
      </c>
      <c r="APH3" s="351">
        <v>1.0169999999999999</v>
      </c>
      <c r="API3" s="351">
        <v>1.0129999999999999</v>
      </c>
      <c r="APJ3" s="351">
        <f t="shared" ref="APJ3:APJ36" si="77">MIN(AOZ3,API3)</f>
        <v>0.88300000000000001</v>
      </c>
      <c r="APK3" s="351">
        <v>1.0149999999999999</v>
      </c>
      <c r="APL3" s="351">
        <v>1.032</v>
      </c>
      <c r="APM3" s="351">
        <v>1.012</v>
      </c>
      <c r="APN3" s="351"/>
      <c r="APO3" s="351">
        <v>1.0429999999999999</v>
      </c>
      <c r="APP3" s="351">
        <v>1.026</v>
      </c>
      <c r="APQ3" s="351">
        <v>1.0289999999999999</v>
      </c>
      <c r="APR3" s="351">
        <v>1.042</v>
      </c>
      <c r="APS3" s="351"/>
      <c r="APT3" s="351">
        <v>1.012</v>
      </c>
      <c r="APU3" s="351">
        <v>1.024</v>
      </c>
      <c r="APV3" s="351">
        <v>1.028</v>
      </c>
      <c r="APW3" s="351">
        <v>1.0229999999999999</v>
      </c>
      <c r="APX3" s="351">
        <f t="shared" ref="APX3:APX15" si="78">MIN(APJ3,APW3)</f>
        <v>0.88300000000000001</v>
      </c>
      <c r="APY3" s="351">
        <v>1.0269999999999999</v>
      </c>
      <c r="APZ3" s="351">
        <v>1.0209999999999999</v>
      </c>
      <c r="AQA3" s="351">
        <v>1.01</v>
      </c>
      <c r="AQB3" s="351"/>
      <c r="AQC3" s="351">
        <v>1.012</v>
      </c>
      <c r="AQD3" s="351">
        <v>1.032</v>
      </c>
      <c r="AQE3" s="351">
        <v>1.028</v>
      </c>
      <c r="AQF3" s="351">
        <v>1.026</v>
      </c>
      <c r="AQG3" s="351">
        <v>1.036</v>
      </c>
      <c r="AQH3" s="351">
        <v>1.026</v>
      </c>
      <c r="AQI3" s="351">
        <v>1.056</v>
      </c>
      <c r="AQJ3" s="351">
        <v>1.0249999999999999</v>
      </c>
      <c r="AQK3" s="351">
        <f t="shared" ref="AQK3:AQK15" si="79">MIN(APX3,AQJ3)</f>
        <v>0.88300000000000001</v>
      </c>
      <c r="AQL3" s="351">
        <v>1.0629999999999999</v>
      </c>
      <c r="AQM3" s="351">
        <v>1.0620000000000001</v>
      </c>
      <c r="AQN3" s="351">
        <v>1.0549999999999999</v>
      </c>
      <c r="AQO3" s="351">
        <v>1.0469999999999999</v>
      </c>
      <c r="AQP3" s="351"/>
      <c r="AQQ3" s="351">
        <v>1.0469999999999999</v>
      </c>
      <c r="AQR3" s="351">
        <v>1.0620000000000001</v>
      </c>
      <c r="AQS3" s="351">
        <v>1.052</v>
      </c>
      <c r="AQT3" s="351">
        <v>1.0449999999999999</v>
      </c>
      <c r="AQU3" s="351">
        <v>1.046</v>
      </c>
      <c r="AQV3" s="351">
        <v>1.0249999999999999</v>
      </c>
      <c r="AQW3" s="351">
        <f t="shared" ref="AQW3:AQW36" si="80">MIN(AQK3,AQV3)</f>
        <v>0.88300000000000001</v>
      </c>
      <c r="AQX3" s="351">
        <v>1.0820000000000001</v>
      </c>
      <c r="AQY3" s="351">
        <v>1.075</v>
      </c>
      <c r="AQZ3" s="351"/>
      <c r="ARA3" s="351">
        <v>1.079</v>
      </c>
      <c r="ARB3" s="351">
        <v>1.113</v>
      </c>
      <c r="ARC3" s="351">
        <v>1.117</v>
      </c>
      <c r="ARD3" s="351">
        <v>1.119</v>
      </c>
      <c r="ARE3" s="351">
        <v>1.1060000000000001</v>
      </c>
      <c r="ARF3" s="351">
        <v>1.1080000000000001</v>
      </c>
      <c r="ARG3" s="351">
        <v>1.077</v>
      </c>
      <c r="ARH3" s="351">
        <f t="shared" ref="ARH3:ARH36" si="81">MIN(AQW3,ARG3)</f>
        <v>0.88300000000000001</v>
      </c>
      <c r="ARI3" s="351">
        <v>1.1379999999999999</v>
      </c>
      <c r="ARJ3" s="351">
        <v>1.097</v>
      </c>
      <c r="ARK3" s="351">
        <v>1.089</v>
      </c>
      <c r="ARL3" s="351">
        <v>1.095</v>
      </c>
      <c r="ARM3" s="351">
        <v>1.091</v>
      </c>
      <c r="ARN3" s="351">
        <v>1.0900000000000001</v>
      </c>
      <c r="ARO3" s="351"/>
      <c r="ARP3" s="351">
        <v>1.0880000000000001</v>
      </c>
      <c r="ARQ3" s="351">
        <v>1.0880000000000001</v>
      </c>
      <c r="ARR3" s="351">
        <v>1.0900000000000001</v>
      </c>
      <c r="ARS3" s="351">
        <v>1.1200000000000001</v>
      </c>
      <c r="ART3" s="351">
        <v>1.109</v>
      </c>
      <c r="ARU3" s="351">
        <v>1.1140000000000001</v>
      </c>
      <c r="ARV3" s="351">
        <f t="shared" ref="ARV3:ARV36" si="82">MIN(ARH3,ARU3)</f>
        <v>0.88300000000000001</v>
      </c>
      <c r="ARW3" s="351">
        <v>1.0900000000000001</v>
      </c>
      <c r="ARX3" s="351">
        <v>1.0860000000000001</v>
      </c>
      <c r="ARY3" s="351">
        <v>1.091</v>
      </c>
      <c r="ARZ3" s="351">
        <v>1.0880000000000001</v>
      </c>
      <c r="ASA3" s="351">
        <v>1.0900000000000001</v>
      </c>
      <c r="ASB3" s="351"/>
      <c r="ASC3" s="351">
        <v>1.2769999999999999</v>
      </c>
      <c r="ASD3" s="351">
        <v>1.2769999999999999</v>
      </c>
      <c r="ASE3" s="351">
        <v>1.282</v>
      </c>
      <c r="ASF3" s="351">
        <v>1.278</v>
      </c>
      <c r="ASG3" s="351">
        <v>1.2889999999999999</v>
      </c>
      <c r="ASH3" s="351">
        <v>1.21</v>
      </c>
      <c r="ASI3" s="351">
        <f t="shared" ref="ASI3:ASI36" si="83">MIN(ARV3,ASH3)</f>
        <v>0.88300000000000001</v>
      </c>
      <c r="ASJ3" s="351">
        <v>1.28</v>
      </c>
      <c r="ASK3" s="351">
        <v>1.276</v>
      </c>
      <c r="ASL3" s="351"/>
      <c r="ASM3" s="351">
        <v>1.3</v>
      </c>
      <c r="ASN3" s="351">
        <v>1.22</v>
      </c>
      <c r="ASO3" s="351">
        <v>1.22</v>
      </c>
      <c r="ASP3" s="351">
        <v>1.21</v>
      </c>
      <c r="ASQ3" s="351">
        <v>1.2</v>
      </c>
      <c r="ASR3" s="351">
        <v>1.21</v>
      </c>
      <c r="ASS3" s="351"/>
      <c r="AST3" s="351">
        <v>1.1930000000000001</v>
      </c>
      <c r="ASU3" s="351">
        <v>1.2050000000000001</v>
      </c>
      <c r="ASV3" s="351"/>
      <c r="ASW3" s="351">
        <v>1.19</v>
      </c>
      <c r="ASX3" s="351">
        <v>1.21</v>
      </c>
      <c r="ASY3" s="351">
        <v>1.2</v>
      </c>
      <c r="ASZ3" s="351">
        <v>1.1870000000000001</v>
      </c>
      <c r="ATA3" s="351"/>
      <c r="ATB3" s="351">
        <v>1.21</v>
      </c>
      <c r="ATC3" s="351">
        <v>1.19</v>
      </c>
      <c r="ATD3" s="351">
        <v>1.206</v>
      </c>
      <c r="ATE3" s="351">
        <v>1.2</v>
      </c>
      <c r="ATF3" s="351">
        <v>1.1890000000000001</v>
      </c>
      <c r="ATG3" s="351">
        <v>1.1879999999999999</v>
      </c>
      <c r="ATH3" s="351"/>
      <c r="ATI3" s="351">
        <v>1.1850000000000001</v>
      </c>
      <c r="ATJ3" s="351">
        <v>1.22</v>
      </c>
      <c r="ATK3" s="351">
        <v>1.2</v>
      </c>
      <c r="ATL3" s="351">
        <v>1.181</v>
      </c>
      <c r="ATM3" s="351">
        <f t="shared" ref="ATM3:ATM36" si="84">MIN(ASI3,ATL3)</f>
        <v>0.88300000000000001</v>
      </c>
      <c r="ATN3" s="351">
        <v>1.1850000000000001</v>
      </c>
      <c r="ATO3" s="351">
        <v>1.1950000000000001</v>
      </c>
      <c r="ATP3" s="351">
        <v>1.2070000000000001</v>
      </c>
      <c r="ATQ3" s="351">
        <v>1.2130000000000001</v>
      </c>
      <c r="ATR3" s="351">
        <v>1.212</v>
      </c>
      <c r="ATS3" s="351">
        <f t="shared" ref="ATS3:ATS36" si="85">MIN(ATM3,ATR3)</f>
        <v>0.88300000000000001</v>
      </c>
      <c r="ATT3" s="48">
        <v>1.214</v>
      </c>
      <c r="ATU3" s="48">
        <v>1.2090000000000001</v>
      </c>
      <c r="ATV3" s="48">
        <v>1.218</v>
      </c>
      <c r="ATW3" s="48">
        <v>1.2110000000000001</v>
      </c>
      <c r="ATX3" s="48">
        <v>1.2250000000000001</v>
      </c>
      <c r="ATY3" s="48">
        <v>1.228</v>
      </c>
      <c r="ATZ3" s="48"/>
      <c r="AUA3" s="48">
        <v>1.234</v>
      </c>
      <c r="AUB3" s="48">
        <v>1.3320000000000001</v>
      </c>
      <c r="AUC3" s="48">
        <v>1.343</v>
      </c>
      <c r="AUD3" s="48">
        <v>1.333</v>
      </c>
      <c r="AUE3" s="48">
        <v>1.3380000000000001</v>
      </c>
      <c r="AUF3" s="48">
        <v>1.3380000000000001</v>
      </c>
      <c r="AUG3" s="351">
        <f t="shared" ref="AUG3:AUG36" si="86">MIN(ATS3,AUF3)</f>
        <v>0.88300000000000001</v>
      </c>
      <c r="AUH3" s="48">
        <v>1.3520000000000001</v>
      </c>
      <c r="AUI3" s="351">
        <v>1.454</v>
      </c>
      <c r="AUJ3" s="48">
        <v>1.4370000000000001</v>
      </c>
      <c r="AUK3" s="48">
        <v>1.5289999999999999</v>
      </c>
      <c r="AUL3" s="48"/>
      <c r="AUM3" s="48">
        <v>1.3919999999999999</v>
      </c>
      <c r="AUN3" s="48">
        <v>1.3680000000000001</v>
      </c>
      <c r="AUO3" s="57">
        <v>1.2889999999999999</v>
      </c>
      <c r="AUP3" s="48">
        <f t="shared" ref="AUP3:AUP36" si="87">MIN(AUG3,AUO3)</f>
        <v>0.88300000000000001</v>
      </c>
      <c r="AUQ3" s="48">
        <v>1.365</v>
      </c>
      <c r="AUR3" s="48">
        <v>1.35</v>
      </c>
      <c r="AUS3" s="48"/>
      <c r="AUT3" s="48">
        <v>1.35</v>
      </c>
      <c r="AUU3" s="48">
        <v>1.4490000000000001</v>
      </c>
      <c r="AUV3" s="48">
        <v>1.4530000000000001</v>
      </c>
      <c r="AUW3" s="57"/>
      <c r="AUX3" s="48">
        <f t="shared" ref="AUX3:AUX36" si="88">MIN(AUP3,AUV3)</f>
        <v>0.88300000000000001</v>
      </c>
      <c r="AUY3" s="48">
        <v>1.33</v>
      </c>
      <c r="AUZ3" s="48">
        <v>1.31</v>
      </c>
      <c r="AVA3" s="48">
        <v>1.6319999999999999</v>
      </c>
      <c r="AVB3" s="48">
        <v>1.39</v>
      </c>
      <c r="AVC3" s="48"/>
      <c r="AVD3" s="48"/>
      <c r="AVE3" s="48">
        <v>1.3280000000000001</v>
      </c>
      <c r="AVF3" s="40">
        <v>1.522</v>
      </c>
      <c r="AVG3" s="54">
        <f t="shared" ref="AVG3:AVG34" si="89">MIN(AUX3,AVF3)</f>
        <v>0.88300000000000001</v>
      </c>
      <c r="AVH3" s="48">
        <v>1.351</v>
      </c>
      <c r="AVI3" s="48">
        <v>1.3380000000000001</v>
      </c>
      <c r="AVJ3" s="48">
        <v>1.488</v>
      </c>
      <c r="AVK3" s="48">
        <v>1.4650000000000001</v>
      </c>
      <c r="AVL3" s="48"/>
      <c r="AVM3" s="48">
        <v>1.3720000000000001</v>
      </c>
      <c r="AVN3" s="48">
        <v>1.4610000000000001</v>
      </c>
      <c r="AVO3" s="48">
        <v>1.4550000000000001</v>
      </c>
      <c r="AVP3" s="48"/>
      <c r="AVQ3" s="48">
        <v>1.466</v>
      </c>
      <c r="AVR3" s="54">
        <v>1.3720000000000001</v>
      </c>
      <c r="AVS3" s="1249">
        <v>1.2</v>
      </c>
      <c r="AVT3" s="48">
        <v>1.359</v>
      </c>
      <c r="AVU3" s="1056">
        <v>1.3620000000000001</v>
      </c>
      <c r="AVV3" s="1056">
        <v>1.3580000000000001</v>
      </c>
      <c r="AVW3" s="54">
        <v>1.446</v>
      </c>
      <c r="AVX3" s="54">
        <f t="shared" ref="AVX3:AVX36" si="90">MIN(AVW3,AVS3)</f>
        <v>1.2</v>
      </c>
      <c r="AVY3" s="54">
        <v>1.3759999999999999</v>
      </c>
      <c r="AVZ3" s="54">
        <v>1.381</v>
      </c>
      <c r="AWA3" s="54">
        <v>1.401</v>
      </c>
      <c r="AWB3" s="54">
        <v>1.3939999999999999</v>
      </c>
      <c r="AWC3" s="54">
        <v>1.5609999999999999</v>
      </c>
      <c r="AWD3" s="639">
        <v>1.365</v>
      </c>
      <c r="AWE3" s="54">
        <f t="shared" ref="AWE3:AWE15" si="91">MIN(AVX3,AWD30)</f>
        <v>1.2</v>
      </c>
      <c r="AWF3" s="54">
        <v>1.4950000000000001</v>
      </c>
      <c r="AWG3" s="54">
        <v>1.5029999999999999</v>
      </c>
      <c r="AWH3" s="54">
        <v>1.665</v>
      </c>
      <c r="AWI3" s="54"/>
      <c r="AWJ3" s="54">
        <v>1.635</v>
      </c>
      <c r="AWK3" s="54">
        <v>1.925</v>
      </c>
      <c r="AWL3" s="639">
        <v>1.494</v>
      </c>
      <c r="AWM3" s="639">
        <f t="shared" ref="AWM3:AWM36" si="92">MIN(AWE3,AWL3)</f>
        <v>1.2</v>
      </c>
      <c r="AWN3" s="54">
        <v>1.853</v>
      </c>
      <c r="AWO3" s="54"/>
      <c r="AWP3" s="54"/>
      <c r="AWQ3" s="54">
        <v>1.6359999999999999</v>
      </c>
      <c r="AWR3" s="54">
        <v>1.6559999999999999</v>
      </c>
      <c r="AWS3" s="54">
        <v>1.4970000000000001</v>
      </c>
      <c r="AWT3" s="54">
        <v>1.633</v>
      </c>
      <c r="AWU3" s="54">
        <v>1.6240000000000001</v>
      </c>
      <c r="AWV3" s="54">
        <v>1.444</v>
      </c>
      <c r="AWW3" s="54">
        <f>MIN(AWM3,AWV3)</f>
        <v>1.2</v>
      </c>
      <c r="AWX3" s="54">
        <v>1.9890000000000001</v>
      </c>
      <c r="AWY3" s="54">
        <v>1.9950000000000001</v>
      </c>
      <c r="AWZ3" s="54">
        <v>1.9850000000000001</v>
      </c>
      <c r="AXA3" s="54">
        <v>1.9830000000000001</v>
      </c>
      <c r="AXB3" s="54">
        <v>1.8069999999999999</v>
      </c>
      <c r="AXC3" s="54">
        <v>1.534</v>
      </c>
      <c r="AXD3" s="54">
        <v>1.804</v>
      </c>
      <c r="AXE3" s="54">
        <v>2.4950000000000001</v>
      </c>
      <c r="AXF3" s="28">
        <v>1.7330000000000001</v>
      </c>
      <c r="AXG3" s="54">
        <f t="shared" ref="AXG3:AXG29" si="93">MIN(AXF3,AWW3)</f>
        <v>1.2</v>
      </c>
      <c r="AXH3" s="54">
        <v>1.8819999999999999</v>
      </c>
      <c r="AXI3" s="54"/>
      <c r="AXJ3" s="54">
        <v>1.55</v>
      </c>
      <c r="AXK3" s="54">
        <v>1.865</v>
      </c>
      <c r="AXL3" s="54"/>
      <c r="AXM3" s="54">
        <f t="shared" ref="AXM3:AXM13" si="94">MIN(AXG3,AXK3)</f>
        <v>1.2</v>
      </c>
      <c r="AXN3" s="54">
        <v>1.74</v>
      </c>
      <c r="AXO3" s="54">
        <v>1.7170000000000001</v>
      </c>
      <c r="AXP3" s="54">
        <v>1.728</v>
      </c>
      <c r="AXQ3" s="54">
        <v>1.754</v>
      </c>
      <c r="AXR3" s="54">
        <v>1.734</v>
      </c>
      <c r="AXS3" s="54">
        <v>1.732</v>
      </c>
      <c r="AXT3" s="54"/>
      <c r="AXU3" s="54">
        <v>1.734</v>
      </c>
      <c r="AXV3" s="54">
        <v>1.75</v>
      </c>
      <c r="AXW3" s="54"/>
      <c r="AXX3" s="54">
        <v>1.7909999999999999</v>
      </c>
      <c r="AXY3" s="54">
        <v>1.7749999999999999</v>
      </c>
      <c r="AXZ3" s="54"/>
      <c r="AYA3" s="54">
        <v>1.6579999999999999</v>
      </c>
      <c r="AYB3" s="54"/>
      <c r="AYC3" s="54">
        <v>1.649</v>
      </c>
      <c r="AYD3" s="54"/>
      <c r="AYE3" s="54">
        <v>1.6679999999999999</v>
      </c>
      <c r="AYF3" s="54">
        <v>1.66</v>
      </c>
      <c r="AYG3" s="54">
        <v>1.649</v>
      </c>
      <c r="AYH3" s="54">
        <v>1.663</v>
      </c>
      <c r="AYI3" s="54"/>
      <c r="AYJ3" s="54">
        <v>1.6539999999999999</v>
      </c>
      <c r="AYK3" s="54"/>
      <c r="AYL3" s="54">
        <v>1.6439999999999999</v>
      </c>
      <c r="AYM3" s="54"/>
      <c r="AYN3" s="54">
        <v>1.643</v>
      </c>
      <c r="AYO3" s="54"/>
      <c r="AYP3" s="5">
        <f t="shared" ref="AYP3:AYP34" si="95">(AYN3-AXM3)/AXM3</f>
        <v>0.36916666666666675</v>
      </c>
      <c r="AYQ3" s="1070">
        <v>1.05</v>
      </c>
      <c r="AYR3" s="1070">
        <v>0.95299999999999996</v>
      </c>
      <c r="AYS3" s="1070">
        <v>0.97399999999999998</v>
      </c>
      <c r="AYT3" s="1070">
        <v>0.93899999999999995</v>
      </c>
      <c r="AYU3" s="1070">
        <v>0.96</v>
      </c>
      <c r="AYV3" s="1070">
        <v>0.96699999999999997</v>
      </c>
      <c r="AYW3" s="1070">
        <v>1.01</v>
      </c>
      <c r="AYX3" s="1070">
        <v>0.996</v>
      </c>
      <c r="AYY3" s="1070">
        <v>1.006</v>
      </c>
      <c r="AYZ3" s="1070">
        <v>1.002</v>
      </c>
      <c r="AZA3" s="1070"/>
      <c r="AZB3" s="1070">
        <v>0.97499999999999998</v>
      </c>
      <c r="AZC3" s="1070">
        <v>0.92900000000000005</v>
      </c>
      <c r="AZD3" s="1070">
        <f t="shared" ref="AZD3:AZD36" si="96">MIN(AYT3,AZC3)</f>
        <v>0.92900000000000005</v>
      </c>
      <c r="AZE3" s="1070">
        <v>0.98099999999999998</v>
      </c>
      <c r="AZF3" s="1070">
        <v>0.98399999999999999</v>
      </c>
      <c r="AZG3" s="1070">
        <v>0.98</v>
      </c>
      <c r="AZH3" s="1070">
        <v>0.97599999999999998</v>
      </c>
      <c r="AZI3" s="1070">
        <v>0.94499999999999995</v>
      </c>
      <c r="AZJ3" s="1070">
        <v>0.92700000000000005</v>
      </c>
      <c r="AZK3" s="1070">
        <v>0.93700000000000006</v>
      </c>
      <c r="AZL3" s="1070">
        <v>0.92800000000000005</v>
      </c>
      <c r="AZM3" s="1070">
        <v>0.997</v>
      </c>
      <c r="AZN3" s="1070">
        <v>0.94199999999999995</v>
      </c>
      <c r="AZO3" s="1070">
        <v>0.96599999999999997</v>
      </c>
      <c r="AZP3" s="1070">
        <v>0.94599999999999995</v>
      </c>
      <c r="AZQ3" s="1070">
        <v>0.95799999999999996</v>
      </c>
      <c r="AZR3" s="1070">
        <v>0.95299999999999996</v>
      </c>
      <c r="AZS3" s="1069">
        <f t="shared" ref="AZS3:AZS36" si="97">MIN(AZD3,AZR3)</f>
        <v>0.92900000000000005</v>
      </c>
      <c r="AZT3" s="1070">
        <v>0.95</v>
      </c>
      <c r="AZU3" s="1070">
        <v>0.93600000000000005</v>
      </c>
      <c r="AZV3" s="1070">
        <v>0.93899999999999995</v>
      </c>
      <c r="AZW3" s="1070">
        <v>0.94699999999999995</v>
      </c>
      <c r="AZX3" s="1070">
        <v>0.93700000000000006</v>
      </c>
      <c r="AZY3" s="1070">
        <v>0.92500000000000004</v>
      </c>
      <c r="AZZ3" s="1070">
        <v>0.94599999999999995</v>
      </c>
      <c r="BAA3" s="1070">
        <v>0.94799999999999995</v>
      </c>
      <c r="BAB3" s="1070">
        <v>0.97199999999999998</v>
      </c>
      <c r="BAC3" s="1070">
        <v>0.93600000000000005</v>
      </c>
      <c r="BAD3" s="1070">
        <v>0.92900000000000005</v>
      </c>
      <c r="BAE3" s="1070">
        <v>0.96</v>
      </c>
      <c r="BAF3" s="351">
        <v>0.96</v>
      </c>
      <c r="BAG3" s="1070">
        <v>0.98499999999999999</v>
      </c>
      <c r="BAH3" s="1070">
        <v>0.98599999999999999</v>
      </c>
      <c r="BAI3" s="1070">
        <v>0.999</v>
      </c>
      <c r="BAJ3" s="1070">
        <v>0.995</v>
      </c>
      <c r="BAK3" s="1070">
        <v>1.004</v>
      </c>
      <c r="BAL3" s="1070">
        <v>1.002</v>
      </c>
      <c r="BAM3" s="351">
        <v>0.94599999999999995</v>
      </c>
      <c r="BAN3" s="351">
        <v>0.93899999999999995</v>
      </c>
      <c r="BAO3" s="351">
        <v>0.93799999999999994</v>
      </c>
      <c r="BAP3" s="351">
        <v>0.94</v>
      </c>
      <c r="BAQ3" s="351">
        <f t="shared" ref="BAQ3:BAQ36" si="98">MIN(BAD3,BAP3)</f>
        <v>0.92900000000000005</v>
      </c>
      <c r="BAR3" s="351">
        <v>0.93700000000000006</v>
      </c>
      <c r="BAS3" s="351">
        <v>0.94199999999999995</v>
      </c>
      <c r="BAT3" s="351">
        <v>0.94799999999999995</v>
      </c>
      <c r="BAU3" s="351">
        <v>0.95</v>
      </c>
      <c r="BAV3" s="351">
        <v>0.94799999999999995</v>
      </c>
      <c r="BAW3" s="351">
        <v>0.95399999999999996</v>
      </c>
      <c r="BAX3" s="351">
        <v>0.94699999999999995</v>
      </c>
      <c r="BAY3" s="351"/>
      <c r="BAZ3" s="351">
        <v>0.95499999999999996</v>
      </c>
      <c r="BBA3" s="351"/>
      <c r="BBB3" s="351">
        <v>0.97</v>
      </c>
      <c r="BBC3" s="351">
        <f t="shared" ref="BBC3:BBC36" si="99">MIN(BAQ3,BBB3)</f>
        <v>0.92900000000000005</v>
      </c>
      <c r="BBD3" s="351">
        <v>0.94899999999999995</v>
      </c>
      <c r="BBE3" s="351"/>
      <c r="BBF3" s="351">
        <v>0.95599999999999996</v>
      </c>
      <c r="BBG3" s="351">
        <v>0.94899999999999995</v>
      </c>
      <c r="BBH3" s="351"/>
      <c r="BBI3" s="351">
        <v>0.95699999999999996</v>
      </c>
      <c r="BBJ3" s="351">
        <v>0.94899999999999995</v>
      </c>
      <c r="BBK3" s="351">
        <v>0.94899999999999995</v>
      </c>
      <c r="BBL3" s="351"/>
      <c r="BBM3" s="351">
        <v>0.95899999999999996</v>
      </c>
      <c r="BBN3" s="351">
        <f t="shared" ref="BBN3:BBN36" si="100">MIN(BBC3,BBM3)</f>
        <v>0.92900000000000005</v>
      </c>
      <c r="BBO3" s="351">
        <v>0.95199999999999996</v>
      </c>
      <c r="BBP3" s="351"/>
      <c r="BBQ3" s="351">
        <v>0.96299999999999997</v>
      </c>
      <c r="BBR3" s="351">
        <v>0.96599999999999997</v>
      </c>
      <c r="BBS3" s="351">
        <v>0.96099999999999997</v>
      </c>
      <c r="BBT3" s="351">
        <v>0.96199999999999997</v>
      </c>
      <c r="BBU3" s="351">
        <v>0.96</v>
      </c>
      <c r="BBV3" s="351">
        <v>0.95599999999999996</v>
      </c>
      <c r="BBW3" s="351">
        <v>0.97899999999999998</v>
      </c>
      <c r="BBX3" s="351">
        <f t="shared" ref="BBX3:BBX36" si="101">MIN(BBN3,BBW3)</f>
        <v>0.92900000000000005</v>
      </c>
      <c r="BBY3" s="351">
        <v>0.95099999999999996</v>
      </c>
      <c r="BBZ3" s="351">
        <v>0.97499999999999998</v>
      </c>
      <c r="BCA3" s="351">
        <v>0.97099999999999997</v>
      </c>
      <c r="BCB3" s="351">
        <v>0.98299999999999998</v>
      </c>
      <c r="BCC3" s="351">
        <v>0.98399999999999999</v>
      </c>
      <c r="BCD3" s="351"/>
      <c r="BCE3" s="351">
        <v>0.96599999999999997</v>
      </c>
      <c r="BCF3" s="351">
        <v>0.98</v>
      </c>
      <c r="BCG3" s="351">
        <v>0.97899999999999998</v>
      </c>
      <c r="BCH3" s="351">
        <v>0.98</v>
      </c>
      <c r="BCI3" s="351">
        <v>0.98</v>
      </c>
      <c r="BCJ3" s="351">
        <v>0.95699999999999996</v>
      </c>
      <c r="BCK3" s="351">
        <f t="shared" ref="BCK3:BCK15" si="102">MIN(BBX3,BCJ3)</f>
        <v>0.92900000000000005</v>
      </c>
      <c r="BCL3" s="351">
        <v>0.97399999999999998</v>
      </c>
      <c r="BCM3" s="351">
        <v>0.97599999999999998</v>
      </c>
      <c r="BCN3" s="351"/>
      <c r="BCO3" s="351">
        <v>0.97599999999999998</v>
      </c>
      <c r="BCP3" s="351">
        <v>0.97599999999999998</v>
      </c>
      <c r="BCQ3" s="351">
        <v>0.99199999999999999</v>
      </c>
      <c r="BCR3" s="351"/>
      <c r="BCS3" s="351">
        <v>0.98299999999999998</v>
      </c>
      <c r="BCT3" s="351">
        <v>0.99399999999999999</v>
      </c>
      <c r="BCU3" s="351">
        <v>0.996</v>
      </c>
      <c r="BCV3" s="351">
        <v>0.99299999999999999</v>
      </c>
      <c r="BCW3" s="351">
        <v>0.998</v>
      </c>
      <c r="BCX3" s="351">
        <v>0.96399999999999997</v>
      </c>
      <c r="BCY3" s="351">
        <f t="shared" ref="BCY3:BCY15" si="103">MIN(BCK3,BCX3)</f>
        <v>0.92900000000000005</v>
      </c>
      <c r="BCZ3" s="351">
        <v>1.0089999999999999</v>
      </c>
      <c r="BDA3" s="351">
        <v>1.008</v>
      </c>
      <c r="BDB3" s="351"/>
      <c r="BDC3" s="351">
        <v>1.006</v>
      </c>
      <c r="BDD3" s="351">
        <v>1.0089999999999999</v>
      </c>
      <c r="BDE3" s="351">
        <v>0.995</v>
      </c>
      <c r="BDF3" s="351">
        <v>1.0089999999999999</v>
      </c>
      <c r="BDG3" s="351">
        <v>1.002</v>
      </c>
      <c r="BDH3" s="351">
        <v>0.996</v>
      </c>
      <c r="BDI3" s="351">
        <v>1</v>
      </c>
      <c r="BDJ3" s="351">
        <v>0.96399999999999997</v>
      </c>
      <c r="BDK3" s="351">
        <f t="shared" ref="BDK3:BDK36" si="104">MIN(BCY3,BDJ3)</f>
        <v>0.92900000000000005</v>
      </c>
      <c r="BDL3" s="351"/>
      <c r="BDM3" s="351">
        <v>1.034</v>
      </c>
      <c r="BDN3" s="351">
        <v>1.03</v>
      </c>
      <c r="BDO3" s="351">
        <v>1.0349999999999999</v>
      </c>
      <c r="BDP3" s="351">
        <v>1.0720000000000001</v>
      </c>
      <c r="BDQ3" s="351">
        <v>1.0620000000000001</v>
      </c>
      <c r="BDR3" s="351">
        <v>1.0589999999999999</v>
      </c>
      <c r="BDS3" s="351">
        <v>1.0580000000000001</v>
      </c>
      <c r="BDT3" s="351">
        <v>1.06</v>
      </c>
      <c r="BDU3" s="351"/>
      <c r="BDV3" s="351">
        <v>1.0289999999999999</v>
      </c>
      <c r="BDW3" s="351">
        <f t="shared" ref="BDW3:BDW36" si="105">MIN(BDK3,BDV3)</f>
        <v>0.92900000000000005</v>
      </c>
      <c r="BDX3" s="351">
        <v>1.069</v>
      </c>
      <c r="BDY3" s="351">
        <v>1.028</v>
      </c>
      <c r="BDZ3" s="351">
        <v>1.0329999999999999</v>
      </c>
      <c r="BEA3" s="351">
        <v>1.028</v>
      </c>
      <c r="BEB3" s="351"/>
      <c r="BEC3" s="351">
        <v>1.034</v>
      </c>
      <c r="BED3" s="351">
        <v>1.0389999999999999</v>
      </c>
      <c r="BEE3" s="351">
        <v>1.0389999999999999</v>
      </c>
      <c r="BEF3" s="351">
        <v>1.03</v>
      </c>
      <c r="BEG3" s="351">
        <v>1.022</v>
      </c>
      <c r="BEH3" s="351">
        <v>1.02</v>
      </c>
      <c r="BEI3" s="351">
        <v>1.0209999999999999</v>
      </c>
      <c r="BEJ3" s="351">
        <v>1.016</v>
      </c>
      <c r="BEK3" s="351">
        <f t="shared" ref="BEK3:BEK36" si="106">MIN(BDW3,BEJ3)</f>
        <v>0.92900000000000005</v>
      </c>
      <c r="BEL3" s="351">
        <v>1.02</v>
      </c>
      <c r="BEM3" s="351">
        <v>1.03</v>
      </c>
      <c r="BEN3" s="351">
        <v>1.0189999999999999</v>
      </c>
      <c r="BEO3" s="351">
        <v>1.02</v>
      </c>
      <c r="BEP3" s="351">
        <v>1.02</v>
      </c>
      <c r="BEQ3" s="351">
        <v>1.1220000000000001</v>
      </c>
      <c r="BER3" s="351"/>
      <c r="BES3" s="351">
        <v>1.1259999999999999</v>
      </c>
      <c r="BET3" s="351">
        <v>1.119</v>
      </c>
      <c r="BEU3" s="351">
        <v>1.1259999999999999</v>
      </c>
      <c r="BEV3" s="351">
        <v>1.117</v>
      </c>
      <c r="BEW3" s="351">
        <v>1.1499999999999999</v>
      </c>
      <c r="BEX3" s="351">
        <f t="shared" ref="BEX3:BEX36" si="107">MIN(BEK3,BEW3)</f>
        <v>0.92900000000000005</v>
      </c>
      <c r="BEY3" s="351">
        <v>1.1180000000000001</v>
      </c>
      <c r="BEZ3" s="351">
        <v>1.1180000000000001</v>
      </c>
      <c r="BFA3" s="351">
        <v>1.1499999999999999</v>
      </c>
      <c r="BFB3" s="351">
        <v>1.117</v>
      </c>
      <c r="BFC3" s="351">
        <v>1.1220000000000001</v>
      </c>
      <c r="BFD3" s="351">
        <v>1.1220000000000001</v>
      </c>
      <c r="BFE3" s="351">
        <v>1.119</v>
      </c>
      <c r="BFF3" s="351">
        <v>1.119</v>
      </c>
      <c r="BFG3" s="351">
        <v>1.115</v>
      </c>
      <c r="BFH3" s="351">
        <v>1.115</v>
      </c>
      <c r="BFI3" s="351">
        <v>1.1299999999999999</v>
      </c>
      <c r="BFJ3" s="351">
        <v>1.119</v>
      </c>
      <c r="BFK3" s="351"/>
      <c r="BFL3" s="351">
        <v>1.1200000000000001</v>
      </c>
      <c r="BFM3" s="351">
        <v>1.1379999999999999</v>
      </c>
      <c r="BFN3" s="351">
        <v>1.1240000000000001</v>
      </c>
      <c r="BFO3" s="351">
        <v>1.125</v>
      </c>
      <c r="BFP3" s="351">
        <v>1.1379999999999999</v>
      </c>
      <c r="BFQ3" s="351">
        <v>1.1399999999999999</v>
      </c>
      <c r="BFR3" s="351"/>
      <c r="BFS3" s="351">
        <v>1.1299999999999999</v>
      </c>
      <c r="BFT3" s="351">
        <v>1.133</v>
      </c>
      <c r="BFU3" s="351">
        <v>1.1220000000000001</v>
      </c>
      <c r="BFV3" s="351">
        <v>1.1319999999999999</v>
      </c>
      <c r="BFW3" s="351">
        <v>1.141</v>
      </c>
      <c r="BFX3" s="351">
        <v>1.123</v>
      </c>
      <c r="BFY3" s="351">
        <f t="shared" ref="BFY3:BFY36" si="108">MIN(BEX3,BFX3)</f>
        <v>0.92900000000000005</v>
      </c>
      <c r="BFZ3" s="351">
        <v>1.133</v>
      </c>
      <c r="BGA3" s="351">
        <v>1.1439999999999999</v>
      </c>
      <c r="BGB3" s="351">
        <v>1.1459999999999999</v>
      </c>
      <c r="BGC3" s="351">
        <v>1.147</v>
      </c>
      <c r="BGD3" s="351">
        <v>1.127</v>
      </c>
      <c r="BGE3" s="351">
        <f t="shared" ref="BGE3:BGE36" si="109">MIN(BFY3,BGD3)</f>
        <v>0.92900000000000005</v>
      </c>
      <c r="BGF3" s="48">
        <v>1.1279999999999999</v>
      </c>
      <c r="BGG3" s="48"/>
      <c r="BGH3" s="48">
        <v>1.147</v>
      </c>
      <c r="BGI3" s="48">
        <v>1.153</v>
      </c>
      <c r="BGJ3" s="48">
        <v>1.1419999999999999</v>
      </c>
      <c r="BGK3" s="48">
        <v>1.1619999999999999</v>
      </c>
      <c r="BGL3" s="48">
        <v>1.163</v>
      </c>
      <c r="BGM3" s="48"/>
      <c r="BGN3" s="48">
        <v>1.161</v>
      </c>
      <c r="BGO3" s="48"/>
      <c r="BGP3" s="48">
        <v>1.252</v>
      </c>
      <c r="BGQ3" s="48">
        <v>1.2609999999999999</v>
      </c>
      <c r="BGR3" s="48">
        <v>1.262</v>
      </c>
      <c r="BGS3" s="48">
        <v>1.2529999999999999</v>
      </c>
      <c r="BGT3" s="48">
        <v>1.25</v>
      </c>
      <c r="BGU3" s="351">
        <f t="shared" ref="BGU3:BGU36" si="110">MIN(BGE3:BGT3)</f>
        <v>0.92900000000000005</v>
      </c>
      <c r="BGV3" s="351">
        <v>1.284</v>
      </c>
      <c r="BGW3" s="48"/>
      <c r="BGX3" s="48">
        <v>1.413</v>
      </c>
      <c r="BGY3" s="48">
        <v>1.4019999999999999</v>
      </c>
      <c r="BGZ3" s="48">
        <v>1.5109999999999999</v>
      </c>
      <c r="BHA3" s="48">
        <v>1.3160000000000001</v>
      </c>
      <c r="BHB3" s="48">
        <v>1.3129999999999999</v>
      </c>
      <c r="BHC3" s="57">
        <v>1.214</v>
      </c>
      <c r="BHD3" s="48">
        <f t="shared" ref="BHD3:BHD36" si="111">MIN(BGU3,BHC3)</f>
        <v>0.92900000000000005</v>
      </c>
      <c r="BHE3" s="48">
        <v>1.323</v>
      </c>
      <c r="BHF3" s="48">
        <v>1.3109999999999999</v>
      </c>
      <c r="BHG3" s="48"/>
      <c r="BHH3" s="48">
        <v>1.29</v>
      </c>
      <c r="BHI3" s="48">
        <v>1.363</v>
      </c>
      <c r="BHJ3" s="48">
        <v>1.3839999999999999</v>
      </c>
      <c r="BHK3" s="57">
        <v>1.286</v>
      </c>
      <c r="BHL3" s="48">
        <f t="shared" ref="BHL3:BHL36" si="112">MIN(BHD3,BHK3)</f>
        <v>0.92900000000000005</v>
      </c>
      <c r="BHM3" s="48">
        <v>1.29</v>
      </c>
      <c r="BHN3" s="48">
        <v>1.292</v>
      </c>
      <c r="BHO3" s="48">
        <v>1.593</v>
      </c>
      <c r="BHP3" s="48">
        <v>1.3720000000000001</v>
      </c>
      <c r="BHQ3" s="48"/>
      <c r="BHR3" s="48">
        <v>1.2929999999999999</v>
      </c>
      <c r="BHS3" s="40">
        <v>1.4650000000000001</v>
      </c>
      <c r="BHT3" s="48">
        <f t="shared" ref="BHT3:BHT36" si="113">MIN(BHS3,BHL3)</f>
        <v>0.92900000000000005</v>
      </c>
      <c r="BHU3" s="48">
        <v>1.3009999999999999</v>
      </c>
      <c r="BHV3" s="48">
        <v>1.2849999999999999</v>
      </c>
      <c r="BHW3" s="48">
        <v>1.4339999999999999</v>
      </c>
      <c r="BHX3" s="48">
        <v>1.425</v>
      </c>
      <c r="BHY3" s="48">
        <v>1.31</v>
      </c>
      <c r="BHZ3" s="48">
        <v>1.407</v>
      </c>
      <c r="BIA3" s="48">
        <v>1.4079999999999999</v>
      </c>
      <c r="BIB3" s="48">
        <v>1.417</v>
      </c>
      <c r="BIC3" s="54">
        <v>1.339</v>
      </c>
      <c r="BID3" s="1249">
        <v>1.1399999999999999</v>
      </c>
      <c r="BIE3" s="48">
        <v>1.2829999999999999</v>
      </c>
      <c r="BIF3" s="1056">
        <v>1.2869999999999999</v>
      </c>
      <c r="BIG3" s="1056">
        <v>1.2849999999999999</v>
      </c>
      <c r="BIH3" s="54">
        <v>1.395</v>
      </c>
      <c r="BII3" s="54">
        <f t="shared" ref="BII3:BII36" si="114">MIN(BIH3,BID3)</f>
        <v>1.1399999999999999</v>
      </c>
      <c r="BIJ3" s="54">
        <v>1.321</v>
      </c>
      <c r="BIK3" s="54">
        <v>1.3140000000000001</v>
      </c>
      <c r="BIL3" s="54">
        <v>1.34</v>
      </c>
      <c r="BIM3" s="54">
        <v>1.321</v>
      </c>
      <c r="BIN3" s="54">
        <v>1.4450000000000001</v>
      </c>
      <c r="BIO3" s="639">
        <v>1.3120000000000001</v>
      </c>
      <c r="BIP3" s="54">
        <f t="shared" ref="BIP3:BIP15" si="115">MIN(BII3,BIO3)</f>
        <v>1.1399999999999999</v>
      </c>
      <c r="BIQ3" s="54">
        <v>1.444</v>
      </c>
      <c r="BIR3" s="54">
        <v>1.4670000000000001</v>
      </c>
      <c r="BIS3" s="54">
        <v>1.5720000000000001</v>
      </c>
      <c r="BIT3" s="54">
        <v>1.5469999999999999</v>
      </c>
      <c r="BIU3" s="54"/>
      <c r="BIV3" s="1050">
        <v>1.8919999999999999</v>
      </c>
      <c r="BIW3" s="639">
        <v>1.413</v>
      </c>
      <c r="BIX3" s="639">
        <f t="shared" ref="BIX3:BIX36" si="116">MIN(BIP3,BIW3)</f>
        <v>1.1399999999999999</v>
      </c>
      <c r="BIY3" s="54">
        <v>1.8959999999999999</v>
      </c>
      <c r="BIZ3" s="54"/>
      <c r="BJA3" s="54"/>
      <c r="BJB3" s="54">
        <v>1.585</v>
      </c>
      <c r="BJC3" s="54">
        <v>1.57</v>
      </c>
      <c r="BJD3" s="54">
        <v>1.35</v>
      </c>
      <c r="BJE3" s="54">
        <v>1.5569999999999999</v>
      </c>
      <c r="BJF3" s="54">
        <v>1.556</v>
      </c>
      <c r="BJG3" s="54">
        <v>1.381</v>
      </c>
      <c r="BJH3" s="54">
        <f>MIN(BIX3,BJG3)</f>
        <v>1.1399999999999999</v>
      </c>
      <c r="BJI3" s="54">
        <v>1.87</v>
      </c>
      <c r="BJJ3" s="54">
        <v>1.8819999999999999</v>
      </c>
      <c r="BJK3" s="54">
        <v>1.857</v>
      </c>
      <c r="BJL3" s="54">
        <v>1.8819999999999999</v>
      </c>
      <c r="BJM3" s="54">
        <v>1.655</v>
      </c>
      <c r="BJN3" s="54">
        <v>1.43</v>
      </c>
      <c r="BJO3" s="54">
        <v>1.641</v>
      </c>
      <c r="BJP3" s="54">
        <v>3.3769999999999998</v>
      </c>
      <c r="BJQ3" s="28">
        <v>1.56</v>
      </c>
      <c r="BJR3" s="28">
        <f t="shared" ref="BJR3:BJR29" si="117">MIN(BJH3,BJQ3)</f>
        <v>1.1399999999999999</v>
      </c>
      <c r="BJS3" s="54">
        <v>1.645</v>
      </c>
      <c r="BJT3" s="54"/>
      <c r="BJU3" s="54">
        <v>1.46</v>
      </c>
      <c r="BJV3" s="54">
        <v>1.6459999999999999</v>
      </c>
      <c r="BJW3" s="54"/>
      <c r="BJX3" s="54">
        <f t="shared" ref="BJX3:BJX13" si="118">MIN(BJR3,BJV3)</f>
        <v>1.1399999999999999</v>
      </c>
      <c r="BJY3" s="54">
        <v>1.6439999999999999</v>
      </c>
      <c r="BJZ3" s="54">
        <v>1.6279999999999999</v>
      </c>
      <c r="BKA3" s="54">
        <v>1.651</v>
      </c>
      <c r="BKB3" s="54">
        <v>1.6379999999999999</v>
      </c>
      <c r="BKC3" s="54">
        <v>1.6359999999999999</v>
      </c>
      <c r="BKD3" s="54">
        <v>1.6619999999999999</v>
      </c>
      <c r="BKE3" s="54"/>
      <c r="BKF3" s="54">
        <v>1.6639999999999999</v>
      </c>
      <c r="BKG3" s="54">
        <v>1.6619999999999999</v>
      </c>
      <c r="BKH3" s="54"/>
      <c r="BKI3" s="54">
        <v>1.76</v>
      </c>
      <c r="BKJ3" s="54">
        <v>1.7250000000000001</v>
      </c>
      <c r="BKK3" s="54"/>
      <c r="BKL3" s="54">
        <v>1.651</v>
      </c>
      <c r="BKM3" s="54"/>
      <c r="BKN3" s="54">
        <v>1.62</v>
      </c>
      <c r="BKO3" s="54"/>
      <c r="BKP3" s="54">
        <v>1.621</v>
      </c>
      <c r="BKQ3" s="54">
        <v>1.6319999999999999</v>
      </c>
      <c r="BKR3" s="54">
        <v>1.6240000000000001</v>
      </c>
      <c r="BKS3" s="54">
        <v>1.6419999999999999</v>
      </c>
      <c r="BKT3" s="54"/>
      <c r="BKU3" s="54">
        <v>1.615</v>
      </c>
      <c r="BKV3" s="54"/>
      <c r="BKW3" s="54">
        <v>1.6379999999999999</v>
      </c>
      <c r="BKX3" s="54"/>
      <c r="BKY3" s="54">
        <v>1.629</v>
      </c>
      <c r="BKZ3" s="54"/>
      <c r="BLA3" s="5">
        <f t="shared" ref="BLA3:BLA34" si="119">(BKY3-BJX3)/BJX3</f>
        <v>0.42894736842105274</v>
      </c>
      <c r="BLB3" s="1070">
        <v>0.8</v>
      </c>
      <c r="BLC3" s="1070">
        <v>0.77900000000000003</v>
      </c>
      <c r="BLD3" s="1070">
        <v>0.79700000000000004</v>
      </c>
      <c r="BLE3" s="1070">
        <v>0.77700000000000002</v>
      </c>
      <c r="BLF3" s="1070">
        <v>0.77</v>
      </c>
      <c r="BLG3" s="1070">
        <v>0.78200000000000003</v>
      </c>
      <c r="BLH3" s="1070">
        <v>0.77400000000000002</v>
      </c>
      <c r="BLI3" s="1070">
        <v>0.77600000000000002</v>
      </c>
      <c r="BLJ3" s="1070">
        <v>0.75800000000000001</v>
      </c>
      <c r="BLK3" s="1070">
        <v>0.76600000000000001</v>
      </c>
      <c r="BLL3" s="1070">
        <f t="shared" ref="BLL3:BLL36" si="120">MIN(BLC3,BLK3)</f>
        <v>0.76600000000000001</v>
      </c>
      <c r="BLM3" s="1070">
        <v>0.78300000000000003</v>
      </c>
      <c r="BLN3" s="1070">
        <v>0.77</v>
      </c>
      <c r="BLO3" s="1070"/>
      <c r="BLP3" s="1070">
        <v>0.76800000000000002</v>
      </c>
      <c r="BLQ3" s="1070">
        <v>0.77300000000000002</v>
      </c>
      <c r="BLR3" s="1070">
        <v>0.77</v>
      </c>
      <c r="BLS3" s="1070">
        <v>0.76100000000000001</v>
      </c>
      <c r="BLT3" s="1070">
        <v>0.75600000000000001</v>
      </c>
      <c r="BLU3" s="1070">
        <v>0.747</v>
      </c>
      <c r="BLV3" s="1070">
        <v>0.78200000000000003</v>
      </c>
      <c r="BLW3" s="1070">
        <v>0.76100000000000001</v>
      </c>
      <c r="BLX3" s="1070">
        <v>0.77900000000000003</v>
      </c>
      <c r="BLY3" s="1070">
        <v>0.78</v>
      </c>
      <c r="BLZ3" s="1070"/>
      <c r="BMA3" s="1070">
        <v>0.77800000000000002</v>
      </c>
      <c r="BMB3" s="1069">
        <f t="shared" ref="BMB3:BMB36" si="121">MIN(BLL3,BMA3)</f>
        <v>0.76600000000000001</v>
      </c>
      <c r="BMC3" s="1070">
        <v>0.78200000000000003</v>
      </c>
      <c r="BMD3" s="1070">
        <v>0.754</v>
      </c>
      <c r="BME3" s="1070">
        <v>0.76200000000000001</v>
      </c>
      <c r="BMF3" s="1070">
        <v>0.76900000000000002</v>
      </c>
      <c r="BMG3" s="1070">
        <v>0.76300000000000001</v>
      </c>
      <c r="BMH3" s="1070"/>
      <c r="BMI3" s="1070">
        <v>0.76</v>
      </c>
      <c r="BMJ3" s="1070">
        <v>0.78200000000000003</v>
      </c>
      <c r="BMK3" s="1070">
        <v>0.78200000000000003</v>
      </c>
      <c r="BML3" s="1070">
        <v>0.78700000000000003</v>
      </c>
      <c r="BMM3" s="1070">
        <v>0.76800000000000002</v>
      </c>
      <c r="BMN3" s="1070">
        <v>0.748</v>
      </c>
      <c r="BMO3" s="1070">
        <v>0.82199999999999995</v>
      </c>
      <c r="BMP3" s="351">
        <v>0.82199999999999995</v>
      </c>
      <c r="BMQ3" s="1070">
        <v>0.77800000000000002</v>
      </c>
      <c r="BMR3" s="1070">
        <v>0.79600000000000004</v>
      </c>
      <c r="BMS3" s="1070">
        <v>0.79600000000000004</v>
      </c>
      <c r="BMT3" s="1070">
        <v>0.8</v>
      </c>
      <c r="BMU3" s="1070">
        <v>0.79500000000000004</v>
      </c>
      <c r="BMV3" s="1070">
        <v>0.79400000000000004</v>
      </c>
      <c r="BMW3" s="351">
        <v>0.78700000000000003</v>
      </c>
      <c r="BMX3" s="351">
        <v>0.76400000000000001</v>
      </c>
      <c r="BMY3" s="351">
        <v>0.76800000000000002</v>
      </c>
      <c r="BMZ3" s="351">
        <v>0.77</v>
      </c>
      <c r="BNA3" s="351">
        <f t="shared" ref="BNA3:BNA36" si="122">MIN(BMN3,BMZ3)</f>
        <v>0.748</v>
      </c>
      <c r="BNB3" s="351">
        <v>0.77300000000000002</v>
      </c>
      <c r="BNC3" s="351">
        <v>0.77900000000000003</v>
      </c>
      <c r="BND3" s="351">
        <v>0.78400000000000003</v>
      </c>
      <c r="BNE3" s="351">
        <v>0.79</v>
      </c>
      <c r="BNF3" s="351"/>
      <c r="BNG3" s="351">
        <v>0.76900000000000002</v>
      </c>
      <c r="BNH3" s="351">
        <v>0.76900000000000002</v>
      </c>
      <c r="BNI3" s="351">
        <v>0.78200000000000003</v>
      </c>
      <c r="BNJ3" s="351">
        <v>0.78300000000000003</v>
      </c>
      <c r="BNK3" s="351"/>
      <c r="BNL3" s="351">
        <v>0.77</v>
      </c>
      <c r="BNM3" s="351">
        <f t="shared" ref="BNM3:BNM36" si="123">MIN(BNA3,BNL3)</f>
        <v>0.748</v>
      </c>
      <c r="BNN3" s="351">
        <v>0.77500000000000002</v>
      </c>
      <c r="BNO3" s="351">
        <v>0.77500000000000002</v>
      </c>
      <c r="BNP3" s="351"/>
      <c r="BNQ3" s="351">
        <v>0.77200000000000002</v>
      </c>
      <c r="BNR3" s="351">
        <v>0.77300000000000002</v>
      </c>
      <c r="BNS3" s="351">
        <v>0.77800000000000002</v>
      </c>
      <c r="BNT3" s="351">
        <v>0.77800000000000002</v>
      </c>
      <c r="BNU3" s="351"/>
      <c r="BNV3" s="351">
        <v>0.77400000000000002</v>
      </c>
      <c r="BNW3" s="351">
        <v>0.80400000000000005</v>
      </c>
      <c r="BNX3" s="351">
        <f t="shared" ref="BNX3:BNX36" si="124">MIN(BNM3,BNW3)</f>
        <v>0.748</v>
      </c>
      <c r="BNY3" s="351">
        <v>0.78300000000000003</v>
      </c>
      <c r="BNZ3" s="351">
        <v>0.77500000000000002</v>
      </c>
      <c r="BOA3" s="351"/>
      <c r="BOB3" s="351">
        <v>0.80500000000000005</v>
      </c>
      <c r="BOC3" s="351">
        <v>0.80100000000000005</v>
      </c>
      <c r="BOD3" s="351">
        <v>0.79600000000000004</v>
      </c>
      <c r="BOE3" s="351">
        <v>0.80800000000000005</v>
      </c>
      <c r="BOF3" s="351"/>
      <c r="BOG3" s="351">
        <v>0.80200000000000005</v>
      </c>
      <c r="BOH3" s="351">
        <v>0.78800000000000003</v>
      </c>
      <c r="BOI3" s="351">
        <f t="shared" ref="BOI3:BOI36" si="125">MIN(BNX3,BOH3)</f>
        <v>0.748</v>
      </c>
      <c r="BOJ3" s="351">
        <v>0.80800000000000005</v>
      </c>
      <c r="BOK3" s="351">
        <v>0.79500000000000004</v>
      </c>
      <c r="BOL3" s="351">
        <v>0.79100000000000004</v>
      </c>
      <c r="BOM3" s="351">
        <v>0.80700000000000005</v>
      </c>
      <c r="BON3" s="351">
        <v>0.80400000000000005</v>
      </c>
      <c r="BOO3" s="351">
        <v>0.8</v>
      </c>
      <c r="BOP3" s="351">
        <v>0.81100000000000005</v>
      </c>
      <c r="BOQ3" s="351"/>
      <c r="BOR3" s="351">
        <v>0.80500000000000005</v>
      </c>
      <c r="BOS3" s="351">
        <v>0.80500000000000005</v>
      </c>
      <c r="BOT3" s="351">
        <v>0.81499999999999995</v>
      </c>
      <c r="BOU3" s="351">
        <v>0.81599999999999995</v>
      </c>
      <c r="BOV3" s="351">
        <f t="shared" ref="BOV3:BOV15" si="126">MIN(BOI3,BOU3)</f>
        <v>0.748</v>
      </c>
      <c r="BOW3" s="351">
        <v>0.80500000000000005</v>
      </c>
      <c r="BOX3" s="351">
        <v>0.79800000000000004</v>
      </c>
      <c r="BOY3" s="351">
        <v>0.8</v>
      </c>
      <c r="BOZ3" s="351">
        <v>0.8</v>
      </c>
      <c r="BPA3" s="351">
        <v>0.80900000000000005</v>
      </c>
      <c r="BPB3" s="351"/>
      <c r="BPC3" s="351">
        <v>0.79800000000000004</v>
      </c>
      <c r="BPD3" s="351">
        <v>0.82499999999999996</v>
      </c>
      <c r="BPE3" s="351">
        <v>0.82699999999999996</v>
      </c>
      <c r="BPF3" s="351">
        <v>0.82899999999999996</v>
      </c>
      <c r="BPG3" s="351">
        <v>0.81499999999999995</v>
      </c>
      <c r="BPH3" s="351">
        <v>0.82</v>
      </c>
      <c r="BPI3" s="351">
        <f t="shared" ref="BPI3:BPI15" si="127">MIN(BOV3,BPH3)</f>
        <v>0.748</v>
      </c>
      <c r="BPJ3" s="351">
        <v>0.82</v>
      </c>
      <c r="BPK3" s="351">
        <v>0.82699999999999996</v>
      </c>
      <c r="BPL3" s="351">
        <v>0.82199999999999995</v>
      </c>
      <c r="BPM3" s="351">
        <v>0.81799999999999995</v>
      </c>
      <c r="BPN3" s="351">
        <v>0.81299999999999994</v>
      </c>
      <c r="BPO3" s="351">
        <v>0.80800000000000005</v>
      </c>
      <c r="BPP3" s="351">
        <v>0.80500000000000005</v>
      </c>
      <c r="BPQ3" s="351">
        <v>0.81499999999999995</v>
      </c>
      <c r="BPR3" s="351">
        <v>0.81899999999999995</v>
      </c>
      <c r="BPS3" s="351">
        <v>0.82</v>
      </c>
      <c r="BPT3" s="351">
        <f t="shared" ref="BPT3:BPT36" si="128">MIN(BPI3,BPS3)</f>
        <v>0.748</v>
      </c>
      <c r="BPU3" s="351">
        <v>0.84199999999999997</v>
      </c>
      <c r="BPV3" s="351">
        <v>0.85199999999999998</v>
      </c>
      <c r="BPW3" s="351">
        <v>0.85</v>
      </c>
      <c r="BPX3" s="351">
        <v>0.85599999999999998</v>
      </c>
      <c r="BPY3" s="351"/>
      <c r="BPZ3" s="351">
        <v>0.84099999999999997</v>
      </c>
      <c r="BQA3" s="351">
        <v>0.85899999999999999</v>
      </c>
      <c r="BQB3" s="351">
        <v>0.85499999999999998</v>
      </c>
      <c r="BQC3" s="351">
        <v>0.85699999999999998</v>
      </c>
      <c r="BQD3" s="351">
        <v>0.84399999999999997</v>
      </c>
      <c r="BQE3" s="351">
        <f t="shared" ref="BQE3:BQE36" si="129">MIN(BPT3,BQD3)</f>
        <v>0.748</v>
      </c>
      <c r="BQF3" s="351">
        <v>0.86</v>
      </c>
      <c r="BQG3" s="351">
        <v>0.85299999999999998</v>
      </c>
      <c r="BQH3" s="351">
        <v>0.84499999999999997</v>
      </c>
      <c r="BQI3" s="351">
        <v>0.85599999999999998</v>
      </c>
      <c r="BQJ3" s="351">
        <v>0.84699999999999998</v>
      </c>
      <c r="BQK3" s="351">
        <v>0.86099999999999999</v>
      </c>
      <c r="BQL3" s="351">
        <v>0.84199999999999997</v>
      </c>
      <c r="BQM3" s="351">
        <v>0.83799999999999997</v>
      </c>
      <c r="BQN3" s="351">
        <v>0.84399999999999997</v>
      </c>
      <c r="BQO3" s="351">
        <v>0.84</v>
      </c>
      <c r="BQP3" s="351">
        <v>0.84199999999999997</v>
      </c>
      <c r="BQQ3" s="1070">
        <v>0.83199999999999996</v>
      </c>
      <c r="BQR3" s="351">
        <f t="shared" ref="BQR3:BQR36" si="130">MIN(BQE3,BQQ3)</f>
        <v>0.748</v>
      </c>
      <c r="BQS3" s="351">
        <v>0.84</v>
      </c>
      <c r="BQT3" s="351"/>
      <c r="BQU3" s="351">
        <v>0.85</v>
      </c>
      <c r="BQV3" s="351">
        <v>0.84799999999999998</v>
      </c>
      <c r="BQW3" s="351">
        <v>0.84</v>
      </c>
      <c r="BQX3" s="351">
        <v>0.84</v>
      </c>
      <c r="BQY3" s="351">
        <v>0.996</v>
      </c>
      <c r="BQZ3" s="351">
        <v>0.995</v>
      </c>
      <c r="BRA3" s="351">
        <v>1.0069999999999999</v>
      </c>
      <c r="BRB3" s="351">
        <v>1.0069999999999999</v>
      </c>
      <c r="BRC3" s="351">
        <v>1.02</v>
      </c>
      <c r="BRD3" s="351">
        <v>0.90600000000000003</v>
      </c>
      <c r="BRE3" s="351">
        <f t="shared" ref="BRE3:BRE36" si="131">MIN(BQR3,BRD3)</f>
        <v>0.748</v>
      </c>
      <c r="BRF3" s="351">
        <v>0.996</v>
      </c>
      <c r="BRG3" s="351">
        <v>1.0049999999999999</v>
      </c>
      <c r="BRH3" s="351">
        <v>1</v>
      </c>
      <c r="BRI3" s="351">
        <v>0.93</v>
      </c>
      <c r="BRJ3" s="351">
        <v>0.91</v>
      </c>
      <c r="BRK3" s="351">
        <v>0.90400000000000003</v>
      </c>
      <c r="BRL3" s="351">
        <v>0.91</v>
      </c>
      <c r="BRM3" s="351">
        <v>0.90600000000000003</v>
      </c>
      <c r="BRN3" s="351">
        <v>0.92</v>
      </c>
      <c r="BRO3" s="351">
        <v>0.9</v>
      </c>
      <c r="BRP3" s="351">
        <v>0.9</v>
      </c>
      <c r="BRQ3" s="351">
        <v>0.9</v>
      </c>
      <c r="BRR3" s="351"/>
      <c r="BRS3" s="351">
        <v>0.89900000000000002</v>
      </c>
      <c r="BRT3" s="351">
        <v>0.90500000000000003</v>
      </c>
      <c r="BRU3" s="351">
        <v>0.93</v>
      </c>
      <c r="BRV3" s="351">
        <v>0.91</v>
      </c>
      <c r="BRW3" s="351">
        <v>0.89</v>
      </c>
      <c r="BRX3" s="351"/>
      <c r="BRY3" s="351">
        <v>0.91</v>
      </c>
      <c r="BRZ3" s="351">
        <v>0.91</v>
      </c>
      <c r="BSA3" s="351">
        <v>0.88500000000000001</v>
      </c>
      <c r="BSB3" s="351">
        <v>0.89400000000000002</v>
      </c>
      <c r="BSC3" s="351">
        <v>0.92400000000000004</v>
      </c>
      <c r="BSD3" s="351">
        <v>0.91500000000000004</v>
      </c>
      <c r="BSE3" s="351"/>
      <c r="BSF3" s="351">
        <v>0.91500000000000004</v>
      </c>
      <c r="BSG3" s="351">
        <f t="shared" ref="BSG3:BSG25" si="132">MIN(BRE3,BSF3)</f>
        <v>0.748</v>
      </c>
      <c r="BSH3" s="351">
        <v>0.91500000000000004</v>
      </c>
      <c r="BSI3" s="351">
        <v>0.93</v>
      </c>
      <c r="BSJ3" s="351">
        <v>0.91600000000000004</v>
      </c>
      <c r="BSK3" s="351">
        <v>0.92800000000000005</v>
      </c>
      <c r="BSL3" s="351">
        <v>0.93400000000000005</v>
      </c>
      <c r="BSM3" s="351">
        <f t="shared" ref="BSM3:BSM36" si="133">MIN(BSG3,BSL3)</f>
        <v>0.748</v>
      </c>
      <c r="BSN3" s="48">
        <v>0.93700000000000006</v>
      </c>
      <c r="BSO3" s="48"/>
      <c r="BSP3" s="48">
        <v>0.93500000000000005</v>
      </c>
      <c r="BSQ3" s="48">
        <v>0.93600000000000005</v>
      </c>
      <c r="BSR3" s="48">
        <v>0.93899999999999995</v>
      </c>
      <c r="BSS3" s="48">
        <v>0.93899999999999995</v>
      </c>
      <c r="BST3" s="48">
        <v>0.94099999999999995</v>
      </c>
      <c r="BSU3" s="48"/>
      <c r="BSV3" s="48">
        <v>0.94499999999999995</v>
      </c>
      <c r="BSW3" s="48"/>
      <c r="BSX3" s="48">
        <v>0.94299999999999995</v>
      </c>
      <c r="BSY3" s="48">
        <v>0.93799999999999994</v>
      </c>
      <c r="BSZ3" s="48">
        <v>0.95899999999999996</v>
      </c>
      <c r="BTA3" s="48">
        <v>0.96699999999999997</v>
      </c>
      <c r="BTB3" s="48">
        <v>0.97399999999999998</v>
      </c>
      <c r="BTC3" s="48"/>
      <c r="BTD3" s="351">
        <f t="shared" ref="BTD3:BTD36" si="134">MIN(BSM3:BTC3)</f>
        <v>0.748</v>
      </c>
      <c r="BTE3" s="351">
        <v>0.97799999999999998</v>
      </c>
      <c r="BTF3" s="48"/>
      <c r="BTG3" s="48">
        <v>1.073</v>
      </c>
      <c r="BTH3" s="48">
        <v>1.071</v>
      </c>
      <c r="BTI3" s="48">
        <v>1.157</v>
      </c>
      <c r="BTJ3" s="48">
        <v>1.0189999999999999</v>
      </c>
      <c r="BTK3" s="48">
        <v>1.0369999999999999</v>
      </c>
      <c r="BTL3" s="57">
        <v>0.96099999999999997</v>
      </c>
      <c r="BTM3" s="48">
        <f t="shared" ref="BTM3:BTM36" si="135">MIN(BTD3,BTL3)</f>
        <v>0.748</v>
      </c>
      <c r="BTN3" s="48">
        <v>1.018</v>
      </c>
      <c r="BTO3" s="57">
        <v>1.0429999999999999</v>
      </c>
      <c r="BTP3" s="48">
        <v>1.024</v>
      </c>
      <c r="BTQ3" s="48"/>
      <c r="BTR3" s="48">
        <v>1.135</v>
      </c>
      <c r="BTS3" s="48">
        <v>1.105</v>
      </c>
      <c r="BTT3" s="48">
        <f t="shared" ref="BTT3:BTT36" si="136">MIN(BTM3,BTS3)</f>
        <v>0.748</v>
      </c>
      <c r="BTU3" s="48">
        <v>1.018</v>
      </c>
      <c r="BTV3" s="48">
        <v>1.0069999999999999</v>
      </c>
      <c r="BTW3" s="48">
        <v>1.242</v>
      </c>
      <c r="BTX3" s="48">
        <v>1.0669999999999999</v>
      </c>
      <c r="BTY3" s="48"/>
      <c r="BTZ3" s="48">
        <v>1.0069999999999999</v>
      </c>
      <c r="BUA3" s="40">
        <v>1.179</v>
      </c>
      <c r="BUB3" s="48">
        <f t="shared" ref="BUB3:BUB36" si="137">MIN(BUA3,BTT3)</f>
        <v>0.748</v>
      </c>
      <c r="BUC3" s="48">
        <v>1.0269999999999999</v>
      </c>
      <c r="BUD3" s="48">
        <v>1.0189999999999999</v>
      </c>
      <c r="BUE3" s="48">
        <v>1.1220000000000001</v>
      </c>
      <c r="BUF3" s="48">
        <v>1.093</v>
      </c>
      <c r="BUG3" s="48">
        <v>1.0269999999999999</v>
      </c>
      <c r="BUH3" s="48">
        <v>1.101</v>
      </c>
      <c r="BUI3" s="48">
        <v>1.125</v>
      </c>
      <c r="BUJ3" s="48">
        <v>1.115</v>
      </c>
      <c r="BUK3" s="54">
        <v>1.0660000000000001</v>
      </c>
      <c r="BUL3" s="1249">
        <v>0.94099999999999995</v>
      </c>
      <c r="BUM3" s="48">
        <v>1.0049999999999999</v>
      </c>
      <c r="BUN3" s="1056">
        <v>1.002</v>
      </c>
      <c r="BUO3" s="1056">
        <v>0.98599999999999999</v>
      </c>
      <c r="BUP3" s="54">
        <v>1.1100000000000001</v>
      </c>
      <c r="BUQ3" s="54">
        <f t="shared" ref="BUQ3:BUQ36" si="138">MIN(BUP3,BUL3)</f>
        <v>0.94099999999999995</v>
      </c>
      <c r="BUR3" s="54">
        <v>1.0229999999999999</v>
      </c>
      <c r="BUS3" s="54">
        <v>1.0169999999999999</v>
      </c>
      <c r="BUT3" s="54">
        <v>1.0329999999999999</v>
      </c>
      <c r="BUU3" s="54">
        <v>1.034</v>
      </c>
      <c r="BUV3" s="54">
        <v>1.127</v>
      </c>
      <c r="BUW3" s="639">
        <v>1.0129999999999999</v>
      </c>
      <c r="BUX3" s="54">
        <f t="shared" ref="BUX3:BUX15" si="139">MIN(BUW3,BUQ3)</f>
        <v>0.94099999999999995</v>
      </c>
      <c r="BUY3" s="54">
        <v>1.0620000000000001</v>
      </c>
      <c r="BUZ3" s="54">
        <v>1.0880000000000001</v>
      </c>
      <c r="BVA3" s="54">
        <v>1.177</v>
      </c>
      <c r="BVB3" s="54">
        <v>1.147</v>
      </c>
      <c r="BVC3" s="54">
        <v>1.968</v>
      </c>
      <c r="BVD3" s="639">
        <v>1.1060000000000001</v>
      </c>
      <c r="BVE3" s="639">
        <f t="shared" ref="BVE3:BVE36" si="140">MIN(BVD3,BUX3)</f>
        <v>0.94099999999999995</v>
      </c>
      <c r="BVF3" s="54">
        <v>1.284</v>
      </c>
      <c r="BVG3" s="54"/>
      <c r="BVH3" s="54"/>
      <c r="BVI3" s="54">
        <v>1.0880000000000001</v>
      </c>
      <c r="BVJ3" s="54">
        <v>1.1000000000000001</v>
      </c>
      <c r="BVK3" s="54">
        <v>1.093</v>
      </c>
      <c r="BVL3" s="54">
        <v>1.1020000000000001</v>
      </c>
      <c r="BVM3" s="54">
        <v>1.143</v>
      </c>
      <c r="BVN3" s="54">
        <v>1.0720000000000001</v>
      </c>
      <c r="BVO3" s="54">
        <f>MIN(BVE3,BVN3)</f>
        <v>0.94099999999999995</v>
      </c>
      <c r="BVP3" s="54">
        <v>1.24</v>
      </c>
      <c r="BVQ3" s="54">
        <v>1.254</v>
      </c>
      <c r="BVR3" s="54">
        <v>1.2589999999999999</v>
      </c>
      <c r="BVS3" s="54">
        <v>1.27</v>
      </c>
      <c r="BVT3" s="54">
        <v>1.147</v>
      </c>
      <c r="BVU3" s="54">
        <v>1.0669999999999999</v>
      </c>
      <c r="BVV3" s="54">
        <v>1.1499999999999999</v>
      </c>
      <c r="BVW3" s="54">
        <v>2.4809999999999999</v>
      </c>
      <c r="BVX3" s="28">
        <v>1.169</v>
      </c>
      <c r="BVY3" s="28">
        <f t="shared" ref="BVY3:BVY31" si="141">MIN(BVO3,BVX3)</f>
        <v>0.94099999999999995</v>
      </c>
      <c r="BVZ3" s="54">
        <v>1.181</v>
      </c>
      <c r="BWA3" s="54"/>
      <c r="BWB3" s="54">
        <v>1.0860000000000001</v>
      </c>
      <c r="BWC3" s="54">
        <v>1.1619999999999999</v>
      </c>
      <c r="BWD3" s="54"/>
      <c r="BWE3" s="54">
        <f t="shared" ref="BWE3:BWE13" si="142">MIN(BVY3,BWC3)</f>
        <v>0.94099999999999995</v>
      </c>
      <c r="BWF3" s="54">
        <v>1.169</v>
      </c>
      <c r="BWG3" s="54">
        <v>1.161</v>
      </c>
      <c r="BWH3" s="54">
        <v>1.1930000000000001</v>
      </c>
      <c r="BWI3" s="54">
        <v>1.1819999999999999</v>
      </c>
      <c r="BWJ3" s="54">
        <v>1.19</v>
      </c>
      <c r="BWK3" s="54">
        <v>1.1819999999999999</v>
      </c>
      <c r="BWL3" s="54"/>
      <c r="BWM3" s="54">
        <v>1.1859999999999999</v>
      </c>
      <c r="BWN3" s="54">
        <v>1.19</v>
      </c>
      <c r="BWO3" s="54"/>
      <c r="BWP3" s="54">
        <v>1.1919999999999999</v>
      </c>
      <c r="BWQ3" s="54">
        <v>1.1830000000000001</v>
      </c>
      <c r="BWR3" s="54"/>
      <c r="BWS3" s="54">
        <v>1.149</v>
      </c>
      <c r="BWT3" s="54"/>
      <c r="BWU3" s="54">
        <v>1.1399999999999999</v>
      </c>
      <c r="BWV3" s="54"/>
      <c r="BWW3" s="54">
        <v>1.1359999999999999</v>
      </c>
      <c r="BWX3" s="54">
        <v>1.1499999999999999</v>
      </c>
      <c r="BWY3" s="54">
        <v>1.1359999999999999</v>
      </c>
      <c r="BWZ3" s="54">
        <v>1.141</v>
      </c>
      <c r="BXA3" s="54"/>
      <c r="BXB3" s="54">
        <v>1.1499999999999999</v>
      </c>
      <c r="BXC3" s="54"/>
      <c r="BXD3" s="54">
        <v>1.137</v>
      </c>
      <c r="BXE3" s="54"/>
      <c r="BXF3" s="54">
        <v>1.117</v>
      </c>
      <c r="BXG3" s="54">
        <v>1.1779999999999999</v>
      </c>
      <c r="BXH3" s="54">
        <f t="shared" ref="BXH3:BXH36" si="143">MIN(BXG3,BWE3)</f>
        <v>0.94099999999999995</v>
      </c>
      <c r="BXI3" s="54">
        <v>1.1339999999999999</v>
      </c>
      <c r="BXJ3" s="54"/>
      <c r="BXK3" s="54">
        <v>1.1060000000000001</v>
      </c>
      <c r="BXL3" s="54"/>
      <c r="BXM3" s="54">
        <v>1.107</v>
      </c>
      <c r="BXN3" s="54"/>
      <c r="BXO3" s="54">
        <v>1.1060000000000001</v>
      </c>
      <c r="BXP3" s="54"/>
      <c r="BXQ3" s="28">
        <v>1.121</v>
      </c>
      <c r="BXR3" s="54">
        <f t="shared" ref="BXR3:BXR13" si="144">MIN(BXH3,BXQ3)</f>
        <v>0.94099999999999995</v>
      </c>
      <c r="BXS3" s="54"/>
      <c r="BXT3" s="54">
        <v>1.1279999999999999</v>
      </c>
      <c r="BXU3" s="54"/>
      <c r="BXV3" s="54">
        <v>1.139</v>
      </c>
      <c r="BXW3" s="54"/>
      <c r="BXX3" s="54">
        <v>1.1160000000000001</v>
      </c>
      <c r="BXY3" s="54">
        <v>1.137</v>
      </c>
      <c r="BXZ3" s="54"/>
      <c r="BYA3" s="54"/>
      <c r="BYB3" s="54">
        <v>1.115</v>
      </c>
      <c r="BYC3" s="54">
        <f t="shared" ref="BYC3:BYC30" si="145">MIN(BYB3,BXR3)</f>
        <v>0.94099999999999995</v>
      </c>
      <c r="BYD3" s="54">
        <v>1.1180000000000001</v>
      </c>
      <c r="BYE3" s="54"/>
      <c r="BYF3" s="54"/>
      <c r="BYG3" s="54">
        <v>1.2</v>
      </c>
      <c r="BYH3" s="28"/>
      <c r="BYI3" s="28"/>
      <c r="BYJ3" s="54">
        <v>1.2090000000000001</v>
      </c>
      <c r="BYK3" s="54"/>
      <c r="BYL3" s="54">
        <v>1.1970000000000001</v>
      </c>
      <c r="BYM3" s="54">
        <v>1.214</v>
      </c>
      <c r="BYN3" s="54"/>
      <c r="BYO3" s="5">
        <f t="shared" ref="BYO3:BYO34" si="146">(BYM3-BYC3)/BYC3</f>
        <v>0.29011689691817222</v>
      </c>
      <c r="BYP3" s="351">
        <v>0.81399999999999995</v>
      </c>
      <c r="BYQ3" s="351">
        <v>0.85799999999999998</v>
      </c>
      <c r="BYR3" s="351">
        <v>0.85099999999999998</v>
      </c>
      <c r="BYS3" s="351"/>
      <c r="BYT3" s="351">
        <v>0.92500000000000004</v>
      </c>
      <c r="BYU3" s="351">
        <v>0.93700000000000006</v>
      </c>
      <c r="BYV3" s="351">
        <v>0.93899999999999995</v>
      </c>
      <c r="BYW3" s="351"/>
      <c r="BYX3" s="351">
        <f t="shared" ref="BYX3:BYX15" si="147">MIN(BYP3,BYV3)</f>
        <v>0.81399999999999995</v>
      </c>
      <c r="BYY3" s="351">
        <v>0.93700000000000006</v>
      </c>
      <c r="BYZ3" s="351">
        <v>0.96499999999999997</v>
      </c>
      <c r="BZA3" s="351">
        <v>0.96199999999999997</v>
      </c>
      <c r="BZB3" s="351">
        <v>0.95799999999999996</v>
      </c>
      <c r="BZC3" s="351">
        <v>0.92100000000000004</v>
      </c>
      <c r="BZD3" s="351">
        <v>0.94399999999999995</v>
      </c>
      <c r="BZE3" s="351">
        <v>0.95199999999999996</v>
      </c>
      <c r="BZF3" s="351"/>
      <c r="BZG3" s="351">
        <v>0.89600000000000002</v>
      </c>
      <c r="BZH3" s="351">
        <v>0.9</v>
      </c>
      <c r="BZI3" s="351">
        <v>0.91</v>
      </c>
      <c r="BZJ3" s="351">
        <v>0.90100000000000002</v>
      </c>
      <c r="BZK3" s="1070">
        <v>0.88800000000000001</v>
      </c>
      <c r="BZL3" s="351">
        <f t="shared" ref="BZL3:BZL36" si="148">MIN(BYX3,BZK3)</f>
        <v>0.81399999999999995</v>
      </c>
      <c r="BZM3" s="351">
        <v>0.9</v>
      </c>
      <c r="BZN3" s="351">
        <v>0.91400000000000003</v>
      </c>
      <c r="BZO3" s="351">
        <v>0.90300000000000002</v>
      </c>
      <c r="BZP3" s="351">
        <v>0.9</v>
      </c>
      <c r="BZQ3" s="351">
        <v>0.89500000000000002</v>
      </c>
      <c r="BZR3" s="351">
        <v>1.085</v>
      </c>
      <c r="BZS3" s="351"/>
      <c r="BZT3" s="351">
        <v>1.03</v>
      </c>
      <c r="BZU3" s="351">
        <v>1</v>
      </c>
      <c r="BZV3" s="351">
        <v>1.01</v>
      </c>
      <c r="BZW3" s="351">
        <v>0.99</v>
      </c>
      <c r="BZX3" s="351">
        <v>0.97</v>
      </c>
      <c r="BZY3" s="351">
        <f t="shared" ref="BZY3:BZY29" si="149">MIN(BZL3,BZX3)</f>
        <v>0.81399999999999995</v>
      </c>
      <c r="BZZ3" s="351">
        <v>1</v>
      </c>
      <c r="CAA3" s="351">
        <v>0.98</v>
      </c>
      <c r="CAB3" s="351">
        <v>1</v>
      </c>
      <c r="CAC3" s="351"/>
      <c r="CAD3" s="351">
        <v>0.99</v>
      </c>
      <c r="CAE3" s="351">
        <v>1</v>
      </c>
      <c r="CAF3" s="351">
        <v>0.98</v>
      </c>
      <c r="CAG3" s="351">
        <v>0.98</v>
      </c>
      <c r="CAH3" s="351">
        <v>1.01</v>
      </c>
      <c r="CAI3" s="351">
        <v>0.98599999999999999</v>
      </c>
      <c r="CAJ3" s="351"/>
      <c r="CAK3" s="351">
        <v>0.99</v>
      </c>
      <c r="CAL3" s="351">
        <v>1</v>
      </c>
      <c r="CAM3" s="351">
        <v>0.99299999999999999</v>
      </c>
      <c r="CAN3" s="351">
        <v>0.97899999999999998</v>
      </c>
      <c r="CAO3" s="351">
        <v>0.98399999999999999</v>
      </c>
      <c r="CAP3" s="351"/>
      <c r="CAQ3" s="351">
        <v>0.99</v>
      </c>
      <c r="CAR3" s="351">
        <v>1.01</v>
      </c>
      <c r="CAS3" s="351"/>
      <c r="CAT3" s="351">
        <v>1</v>
      </c>
      <c r="CAU3" s="351">
        <v>0.98</v>
      </c>
      <c r="CAV3" s="351">
        <v>0.97699999999999998</v>
      </c>
      <c r="CAW3" s="351">
        <v>0.996</v>
      </c>
      <c r="CAX3" s="351">
        <v>0.98</v>
      </c>
      <c r="CAY3" s="351"/>
      <c r="CAZ3" s="351">
        <v>0.97599999999999998</v>
      </c>
      <c r="CBA3" s="351">
        <v>0.98</v>
      </c>
      <c r="CBB3" s="351">
        <v>0.93500000000000005</v>
      </c>
      <c r="CBC3" s="351">
        <f t="shared" ref="CBC3:CBC36" si="150">MIN(BZY3,CBB3)</f>
        <v>0.81399999999999995</v>
      </c>
      <c r="CBD3" s="351">
        <v>1.01</v>
      </c>
      <c r="CBE3" s="351">
        <v>1.0129999999999999</v>
      </c>
      <c r="CBF3" s="351">
        <v>1.0089999999999999</v>
      </c>
      <c r="CBG3" s="351">
        <v>1.0169999999999999</v>
      </c>
      <c r="CBH3" s="351"/>
      <c r="CBI3" s="351">
        <v>1.018</v>
      </c>
      <c r="CBJ3" s="351">
        <f t="shared" ref="CBJ3:CBJ36" si="151">MIN(CBC3,CBI3)</f>
        <v>0.81399999999999995</v>
      </c>
      <c r="CBK3" s="48">
        <v>1.022</v>
      </c>
      <c r="CBL3" s="48">
        <v>1.0049999999999999</v>
      </c>
      <c r="CBM3" s="48">
        <v>1.01</v>
      </c>
      <c r="CBN3" s="48">
        <v>1.02</v>
      </c>
      <c r="CBO3" s="48">
        <v>1.01</v>
      </c>
      <c r="CBP3" s="48">
        <v>1.01</v>
      </c>
      <c r="CBQ3" s="48">
        <v>1.0209999999999999</v>
      </c>
      <c r="CBR3" s="48">
        <v>1.0129999999999999</v>
      </c>
      <c r="CBS3" s="48">
        <v>1.0309999999999999</v>
      </c>
      <c r="CBT3" s="48"/>
      <c r="CBU3" s="48">
        <v>1.034</v>
      </c>
      <c r="CBV3" s="48">
        <v>1.0289999999999999</v>
      </c>
      <c r="CBW3" s="48">
        <v>1.014</v>
      </c>
      <c r="CBX3" s="351">
        <f t="shared" ref="CBX3:CBX36" si="152">MIN(CBJ3:CBW3)</f>
        <v>0.81399999999999995</v>
      </c>
      <c r="CBY3" s="48">
        <v>1.042</v>
      </c>
      <c r="CBZ3" s="76">
        <v>1.1240000000000001</v>
      </c>
      <c r="CCA3" s="48"/>
      <c r="CCB3" s="48">
        <v>1.1339999999999999</v>
      </c>
      <c r="CCC3" s="48">
        <v>1.19</v>
      </c>
      <c r="CCD3" s="48">
        <v>1.0660000000000001</v>
      </c>
      <c r="CCE3" s="48">
        <v>1.048</v>
      </c>
      <c r="CCF3" s="57">
        <v>1.034</v>
      </c>
      <c r="CCG3" s="48">
        <f t="shared" ref="CCG3:CCG36" si="153">MIN(CBX3,CCF3)</f>
        <v>0.81399999999999995</v>
      </c>
      <c r="CCH3" s="48">
        <v>1.052</v>
      </c>
      <c r="CCI3" s="48">
        <v>1.032</v>
      </c>
      <c r="CCJ3" s="48">
        <v>1.0249999999999999</v>
      </c>
      <c r="CCK3" s="48"/>
      <c r="CCL3" s="48">
        <v>1.054</v>
      </c>
      <c r="CCM3" s="48">
        <v>1.02</v>
      </c>
      <c r="CCN3" s="48">
        <f t="shared" ref="CCN3:CCN36" si="154">MIN(CCG3,CCM3)</f>
        <v>0.81399999999999995</v>
      </c>
      <c r="CCO3" s="48">
        <v>1.0369999999999999</v>
      </c>
      <c r="CCP3" s="48">
        <v>1.046</v>
      </c>
      <c r="CCQ3" s="48">
        <v>1.0629999999999999</v>
      </c>
      <c r="CCR3" s="48">
        <v>1.0509999999999999</v>
      </c>
      <c r="CCS3" s="48">
        <v>1.038</v>
      </c>
      <c r="CCT3" s="48">
        <f t="shared" ref="CCT3:CCT36" si="155">MIN(CCS3,CCN3)</f>
        <v>0.81399999999999995</v>
      </c>
      <c r="CCU3" s="48">
        <v>1.038</v>
      </c>
      <c r="CCV3" s="48">
        <v>1.056</v>
      </c>
      <c r="CCW3" s="48">
        <v>1.056</v>
      </c>
      <c r="CCX3" s="48">
        <v>1.06</v>
      </c>
      <c r="CCY3" s="48">
        <v>1.0489999999999999</v>
      </c>
      <c r="CCZ3" s="48">
        <v>1.073</v>
      </c>
      <c r="CDA3" s="48"/>
      <c r="CDB3" s="48">
        <v>1.0740000000000001</v>
      </c>
      <c r="CDC3" s="48">
        <v>1.0649999999999999</v>
      </c>
      <c r="CDD3" s="54">
        <v>1.0429999999999999</v>
      </c>
      <c r="CDE3" s="1249">
        <v>1.01</v>
      </c>
      <c r="CDF3" s="48">
        <v>1.0840000000000001</v>
      </c>
      <c r="CDG3" s="48"/>
      <c r="CDH3" s="1056">
        <v>1.079</v>
      </c>
      <c r="CDI3" s="1056">
        <v>1.0720000000000001</v>
      </c>
      <c r="CDJ3" s="54">
        <v>1.087</v>
      </c>
      <c r="CDK3" s="54">
        <f t="shared" ref="CDK3:CDK36" si="156">MIN(CDJ3,CDE3)</f>
        <v>1.01</v>
      </c>
      <c r="CDL3" s="54">
        <v>1.0900000000000001</v>
      </c>
      <c r="CDM3" s="54">
        <v>1.093</v>
      </c>
      <c r="CDN3" s="54">
        <v>1.1000000000000001</v>
      </c>
      <c r="CDO3" s="54">
        <v>1.095</v>
      </c>
      <c r="CDP3" s="54">
        <v>1.1080000000000001</v>
      </c>
      <c r="CDQ3" s="639">
        <v>1.081</v>
      </c>
      <c r="CDR3" s="54">
        <f t="shared" ref="CDR3:CDR15" si="157">MIN(CDQ3,CDK3)</f>
        <v>1.01</v>
      </c>
      <c r="CDS3" s="54">
        <v>1.1140000000000001</v>
      </c>
      <c r="CDT3" s="54">
        <v>1.1200000000000001</v>
      </c>
      <c r="CDU3" s="54">
        <v>1.143</v>
      </c>
      <c r="CDV3" s="54">
        <v>1.1359999999999999</v>
      </c>
      <c r="CDW3" s="54">
        <v>3.3980000000000001</v>
      </c>
      <c r="CDX3" s="639">
        <v>1.0900000000000001</v>
      </c>
      <c r="CDY3" s="639">
        <f t="shared" ref="CDY3:CDY36" si="158">MIN(CDX3,CDR3)</f>
        <v>1.01</v>
      </c>
      <c r="CDZ3" s="54">
        <v>1.252</v>
      </c>
      <c r="CEA3" s="54"/>
      <c r="CEB3" s="54"/>
      <c r="CEC3" s="54">
        <v>1.272</v>
      </c>
      <c r="CED3" s="54">
        <v>1.2669999999999999</v>
      </c>
      <c r="CEE3" s="54">
        <v>1.177</v>
      </c>
      <c r="CEF3" s="54">
        <v>1.26</v>
      </c>
      <c r="CEG3" s="54">
        <v>1.2669999999999999</v>
      </c>
      <c r="CEH3" s="54">
        <v>1.1719999999999999</v>
      </c>
      <c r="CEI3" s="54">
        <f>MIN(CDY3,CEH3)</f>
        <v>1.01</v>
      </c>
      <c r="CEJ3" s="54">
        <v>1.37</v>
      </c>
      <c r="CEK3" s="54">
        <v>1.39</v>
      </c>
      <c r="CEL3" s="54">
        <v>1.3839999999999999</v>
      </c>
      <c r="CEM3" s="54">
        <v>1.379</v>
      </c>
      <c r="CEN3" s="54">
        <v>1.3240000000000001</v>
      </c>
      <c r="CEO3" s="54">
        <v>1.196</v>
      </c>
      <c r="CEP3" s="54">
        <v>1.306</v>
      </c>
      <c r="CEQ3" s="54">
        <v>2.7330000000000001</v>
      </c>
      <c r="CER3" s="28">
        <v>1.3080000000000001</v>
      </c>
      <c r="CES3" s="28">
        <f t="shared" ref="CES3:CES20" si="159">MIN(CEI3,CER3)</f>
        <v>1.01</v>
      </c>
      <c r="CET3" s="54">
        <v>1.375</v>
      </c>
      <c r="CEU3" s="54"/>
      <c r="CEV3" s="54">
        <v>1.18</v>
      </c>
      <c r="CEW3" s="54">
        <v>1.339</v>
      </c>
      <c r="CEX3" s="54"/>
      <c r="CEY3" s="54">
        <f t="shared" ref="CEY3:CEY13" si="160">MIN(CES3,CEW3)</f>
        <v>1.01</v>
      </c>
      <c r="CEZ3" s="54">
        <v>1.363</v>
      </c>
      <c r="CFA3" s="54">
        <v>1.3340000000000001</v>
      </c>
      <c r="CFB3" s="54">
        <v>1.302</v>
      </c>
      <c r="CFC3" s="54">
        <v>1.3240000000000001</v>
      </c>
      <c r="CFD3" s="54">
        <v>1.2949999999999999</v>
      </c>
      <c r="CFE3" s="54">
        <v>1.3089999999999999</v>
      </c>
      <c r="CFF3" s="54"/>
      <c r="CFG3" s="54">
        <v>1.3109999999999999</v>
      </c>
      <c r="CFH3" s="54">
        <v>1.323</v>
      </c>
      <c r="CFI3" s="54"/>
      <c r="CFJ3" s="54">
        <v>1.3320000000000001</v>
      </c>
      <c r="CFK3" s="54">
        <v>1.3220000000000001</v>
      </c>
      <c r="CFL3" s="54"/>
      <c r="CFM3" s="54">
        <v>1.2589999999999999</v>
      </c>
      <c r="CFN3" s="54"/>
      <c r="CFO3" s="54">
        <v>1.246</v>
      </c>
      <c r="CFP3" s="54"/>
      <c r="CFQ3" s="54">
        <v>1.26</v>
      </c>
      <c r="CFR3" s="54"/>
      <c r="CFS3" s="54">
        <v>1.24</v>
      </c>
      <c r="CFT3" s="54">
        <v>1.2629999999999999</v>
      </c>
      <c r="CFU3" s="54">
        <v>1.2529999999999999</v>
      </c>
      <c r="CFV3" s="54"/>
      <c r="CFW3" s="54">
        <v>1.242</v>
      </c>
      <c r="CFX3" s="54"/>
      <c r="CFY3" s="54">
        <v>1.256</v>
      </c>
      <c r="CFZ3" s="54"/>
      <c r="CGA3" s="54">
        <v>1.228</v>
      </c>
      <c r="CGB3" s="54">
        <v>1.3420000000000001</v>
      </c>
      <c r="CGC3" s="54">
        <f t="shared" ref="CGC3:CGC36" si="161">MIN(CGB3,CEY3)</f>
        <v>1.01</v>
      </c>
      <c r="CGD3" s="54">
        <v>1.2569999999999999</v>
      </c>
      <c r="CGE3" s="54"/>
      <c r="CGF3" s="54">
        <v>1.1950000000000001</v>
      </c>
      <c r="CGG3" s="54"/>
      <c r="CGH3" s="54">
        <v>1.2070000000000001</v>
      </c>
      <c r="CGI3" s="54"/>
      <c r="CGJ3" s="54">
        <v>1.1970000000000001</v>
      </c>
      <c r="CGK3" s="54"/>
      <c r="CGL3" s="28">
        <v>1.2410000000000001</v>
      </c>
      <c r="CGM3" s="28">
        <f t="shared" ref="CGM3:CGM13" si="162">MIN(CGL3,CGC3)</f>
        <v>1.01</v>
      </c>
      <c r="CGN3" s="28"/>
      <c r="CGO3" s="28">
        <v>1.2030000000000001</v>
      </c>
      <c r="CGP3" s="28"/>
      <c r="CGQ3" s="28">
        <v>1.224</v>
      </c>
      <c r="CGR3" s="28"/>
      <c r="CGS3" s="28">
        <v>1.2130000000000001</v>
      </c>
      <c r="CGT3" s="28">
        <v>1.2210000000000001</v>
      </c>
      <c r="CGU3" s="28"/>
      <c r="CGV3" s="28"/>
      <c r="CGW3" s="54">
        <v>1.1850000000000001</v>
      </c>
      <c r="CGX3" s="28">
        <f t="shared" ref="CGX3:CGX30" si="163">MIN(CGW3,CGM3)</f>
        <v>1.01</v>
      </c>
      <c r="CGY3" s="54">
        <v>1.232</v>
      </c>
      <c r="CGZ3" s="28"/>
      <c r="CHA3" s="28"/>
      <c r="CHB3" s="28"/>
      <c r="CHC3" s="54">
        <v>1.272</v>
      </c>
      <c r="CHD3" s="28"/>
      <c r="CHE3" s="54">
        <v>1.282</v>
      </c>
      <c r="CHF3" s="54"/>
      <c r="CHG3" s="54">
        <v>1.2529999999999999</v>
      </c>
      <c r="CHH3" s="54">
        <v>1.2629999999999999</v>
      </c>
      <c r="CHI3" s="54"/>
      <c r="CHJ3" s="54">
        <v>1.208</v>
      </c>
      <c r="CHK3" s="54">
        <f t="shared" ref="CHK3:CHK36" si="164">MIN(CHJ3,CGX3)</f>
        <v>1.01</v>
      </c>
      <c r="CHL3" s="54">
        <v>1.2649999999999999</v>
      </c>
      <c r="CHM3" s="54"/>
      <c r="CHN3" s="54">
        <v>1.274</v>
      </c>
      <c r="CHO3" s="54">
        <v>1.262</v>
      </c>
      <c r="CHP3" s="54">
        <v>1.2669999999999999</v>
      </c>
      <c r="CHQ3" s="54">
        <v>1.2749999999999999</v>
      </c>
      <c r="CHR3" s="54">
        <v>1.22</v>
      </c>
      <c r="CHS3" s="54">
        <f t="shared" ref="CHS3:CHS34" si="165">MIN(CHK3,CHR3)</f>
        <v>1.01</v>
      </c>
      <c r="CHT3" s="54"/>
      <c r="CHU3" s="54"/>
      <c r="CHV3" s="54">
        <v>1.4470000000000001</v>
      </c>
      <c r="CHW3" s="54">
        <v>1.423</v>
      </c>
      <c r="CHX3" s="54"/>
      <c r="CHY3" s="54"/>
      <c r="CHZ3" s="54">
        <v>1.4</v>
      </c>
      <c r="CIA3" s="54">
        <f t="shared" ref="CIA3:CIA36" si="166">MIN(CHZ3,CHS3)</f>
        <v>1.01</v>
      </c>
      <c r="CIB3" s="54">
        <v>1.411</v>
      </c>
      <c r="CIC3" s="54">
        <v>1.4219999999999999</v>
      </c>
      <c r="CID3" s="54">
        <v>1.421</v>
      </c>
      <c r="CIE3" s="54">
        <v>1.411</v>
      </c>
      <c r="CIF3" s="54"/>
      <c r="CIG3" s="54">
        <v>1.4019999999999999</v>
      </c>
      <c r="CIH3" s="54"/>
      <c r="CII3" s="54">
        <v>1.413</v>
      </c>
      <c r="CIJ3" s="54">
        <v>1.4</v>
      </c>
      <c r="CIK3" s="54">
        <f>MIN(CIJ3,CIA3)</f>
        <v>1.01</v>
      </c>
      <c r="CIL3" s="54"/>
      <c r="CIM3" s="54"/>
      <c r="CIN3" s="5">
        <f t="shared" ref="CIN3:CIN36" si="167">(CIL3-CIK3)/CIK3</f>
        <v>-1</v>
      </c>
      <c r="CIO3" s="351">
        <v>1.07</v>
      </c>
      <c r="CIP3" s="351">
        <v>1.075</v>
      </c>
      <c r="CIQ3" s="351">
        <v>1.0920000000000001</v>
      </c>
      <c r="CIR3" s="351">
        <v>1.085</v>
      </c>
      <c r="CIS3" s="351"/>
      <c r="CIT3" s="351">
        <v>1.085</v>
      </c>
      <c r="CIU3" s="48">
        <f t="shared" ref="CIU3:CIU36" si="168">MIN(CIO3,CIT3)</f>
        <v>1.07</v>
      </c>
      <c r="CIV3" s="351">
        <v>1.1080000000000001</v>
      </c>
      <c r="CIW3" s="48">
        <v>1.1220000000000001</v>
      </c>
      <c r="CIX3" s="351"/>
      <c r="CIY3" s="48">
        <v>1.1259999999999999</v>
      </c>
      <c r="CIZ3" s="48">
        <v>1.1299999999999999</v>
      </c>
      <c r="CJA3" s="48">
        <v>1.115</v>
      </c>
      <c r="CJB3" s="48">
        <v>1.107</v>
      </c>
      <c r="CJC3" s="48">
        <v>1.1160000000000001</v>
      </c>
      <c r="CJD3" s="48">
        <v>1.1850000000000001</v>
      </c>
      <c r="CJE3" s="48">
        <v>1.2130000000000001</v>
      </c>
      <c r="CJF3" s="48">
        <v>1.2030000000000001</v>
      </c>
      <c r="CJG3" s="48">
        <v>1.1930000000000001</v>
      </c>
      <c r="CJH3" s="48">
        <v>1.19</v>
      </c>
      <c r="CJI3" s="351">
        <f t="shared" ref="CJI3:CJI36" si="169">MIN(CIU3:CJH3)</f>
        <v>1.07</v>
      </c>
      <c r="CJJ3" s="48">
        <v>1.214</v>
      </c>
      <c r="CJK3" s="351">
        <v>1.208</v>
      </c>
      <c r="CJL3" s="48"/>
      <c r="CJM3" s="48">
        <v>1.2210000000000001</v>
      </c>
      <c r="CJN3" s="48">
        <v>1.3080000000000001</v>
      </c>
      <c r="CJO3" s="48">
        <v>1.2529999999999999</v>
      </c>
      <c r="CJP3" s="48">
        <v>1.2450000000000001</v>
      </c>
      <c r="CJQ3" s="57">
        <v>1.22</v>
      </c>
      <c r="CJR3" s="48">
        <f t="shared" ref="CJR3:CJR36" si="170">MIN(CJI3,CJQ3)</f>
        <v>1.07</v>
      </c>
      <c r="CJS3" s="48">
        <v>1.22</v>
      </c>
      <c r="CJT3" s="57">
        <v>1.19</v>
      </c>
      <c r="CJU3" s="48">
        <v>1.22</v>
      </c>
      <c r="CJV3" s="48">
        <v>1.22</v>
      </c>
      <c r="CJW3" s="48"/>
      <c r="CJX3" s="48">
        <v>1.222</v>
      </c>
      <c r="CJY3" s="48">
        <v>1.224</v>
      </c>
      <c r="CJZ3" s="48">
        <f t="shared" ref="CJZ3:CJZ36" si="171">MIN(CJR3,CJY3)</f>
        <v>1.07</v>
      </c>
      <c r="CKA3" s="48">
        <v>1.1299999999999999</v>
      </c>
      <c r="CKB3" s="48">
        <v>1.139</v>
      </c>
      <c r="CKC3" s="48"/>
      <c r="CKD3" s="48">
        <v>1.143</v>
      </c>
      <c r="CKE3" s="48">
        <v>1.1200000000000001</v>
      </c>
      <c r="CKF3" s="48">
        <v>1.1259999999999999</v>
      </c>
      <c r="CKG3" s="48"/>
      <c r="CKH3" s="40">
        <v>1.1559999999999999</v>
      </c>
      <c r="CKI3" s="48">
        <f t="shared" ref="CKI3:CKI36" si="172">MIN(CKH3,CJZ3)</f>
        <v>1.07</v>
      </c>
      <c r="CKJ3" s="48">
        <v>1.1319999999999999</v>
      </c>
      <c r="CKK3" s="48">
        <v>1.113</v>
      </c>
      <c r="CKL3" s="48">
        <v>1.143</v>
      </c>
      <c r="CKM3" s="48">
        <v>1.143</v>
      </c>
      <c r="CKN3" s="48">
        <v>1.1299999999999999</v>
      </c>
      <c r="CKO3" s="48">
        <v>1.1140000000000001</v>
      </c>
      <c r="CKP3" s="48">
        <v>1.105</v>
      </c>
      <c r="CKQ3" s="48">
        <v>1.143</v>
      </c>
      <c r="CKR3" s="48"/>
      <c r="CKS3" s="54">
        <v>1.153</v>
      </c>
      <c r="CKT3" s="1249">
        <v>1.103</v>
      </c>
      <c r="CKU3" s="48">
        <v>1.137</v>
      </c>
      <c r="CKV3" s="1056">
        <v>1.141</v>
      </c>
      <c r="CKW3" s="1056">
        <v>1.1539999999999999</v>
      </c>
      <c r="CKX3" s="54">
        <v>1.1479999999999999</v>
      </c>
      <c r="CKY3" s="54">
        <f t="shared" ref="CKY3:CKY36" si="173">MIN(CKX3,CKT3)</f>
        <v>1.103</v>
      </c>
      <c r="CKZ3" s="54">
        <v>1.169</v>
      </c>
      <c r="CLA3" s="54">
        <v>1.1559999999999999</v>
      </c>
      <c r="CLB3" s="54">
        <v>1.169</v>
      </c>
      <c r="CLC3" s="54">
        <v>1.1619999999999999</v>
      </c>
      <c r="CLD3" s="54">
        <v>1.1830000000000001</v>
      </c>
      <c r="CLE3" s="639">
        <v>1.1659999999999999</v>
      </c>
      <c r="CLF3" s="54">
        <f t="shared" ref="CLF3:CLF15" si="174">MIN(CKY3,CLE3)</f>
        <v>1.103</v>
      </c>
      <c r="CLG3" s="54">
        <v>1.1759999999999999</v>
      </c>
      <c r="CLH3" s="54">
        <v>1.1890000000000001</v>
      </c>
      <c r="CLI3" s="54"/>
      <c r="CLJ3" s="54">
        <v>1.202</v>
      </c>
      <c r="CLK3" s="54">
        <v>1.206</v>
      </c>
      <c r="CLL3" s="54">
        <v>2.88</v>
      </c>
      <c r="CLM3" s="639">
        <v>1.198</v>
      </c>
      <c r="CLN3" s="639">
        <f t="shared" ref="CLN3:CLN36" si="175">MIN(CLF3,CLM3)</f>
        <v>1.103</v>
      </c>
      <c r="CLO3" s="54">
        <v>1.2949999999999999</v>
      </c>
      <c r="CLP3" s="54"/>
      <c r="CLQ3" s="54"/>
      <c r="CLR3" s="54">
        <v>1.2989999999999999</v>
      </c>
      <c r="CLS3" s="54">
        <v>1.32</v>
      </c>
      <c r="CLT3" s="54">
        <v>1.1859999999999999</v>
      </c>
      <c r="CLU3" s="54">
        <v>1.3340000000000001</v>
      </c>
      <c r="CLV3" s="54">
        <v>1.3540000000000001</v>
      </c>
      <c r="CLW3" s="54">
        <v>1.206</v>
      </c>
      <c r="CLX3" s="54">
        <f>MIN(CLN3,CLW3)</f>
        <v>1.103</v>
      </c>
      <c r="CLY3" s="54">
        <v>1.4530000000000001</v>
      </c>
      <c r="CLZ3" s="54">
        <v>1.4610000000000001</v>
      </c>
      <c r="CMA3" s="54">
        <v>1.456</v>
      </c>
      <c r="CMB3" s="54">
        <v>1.4590000000000001</v>
      </c>
      <c r="CMC3" s="54">
        <v>1.391</v>
      </c>
      <c r="CMD3" s="54">
        <v>1.2070000000000001</v>
      </c>
      <c r="CME3" s="54">
        <v>1.4119999999999999</v>
      </c>
      <c r="CMF3" s="54">
        <v>2.4550000000000001</v>
      </c>
      <c r="CMG3" s="28">
        <v>1.3480000000000001</v>
      </c>
      <c r="CMH3" s="28">
        <f t="shared" ref="CMH3:CMH20" si="176">MIN(CLX3,CMG3)</f>
        <v>1.103</v>
      </c>
      <c r="CMI3" s="54">
        <v>1.387</v>
      </c>
      <c r="CMJ3" s="54"/>
      <c r="CMK3" s="54">
        <v>1.2050000000000001</v>
      </c>
      <c r="CML3" s="54">
        <v>1.393</v>
      </c>
      <c r="CMM3" s="54"/>
      <c r="CMN3" s="54">
        <f t="shared" ref="CMN3:CMN13" si="177">MIN(CMH3,CML3)</f>
        <v>1.103</v>
      </c>
      <c r="CMO3" s="54">
        <v>1.411</v>
      </c>
      <c r="CMP3" s="54">
        <v>1.423</v>
      </c>
      <c r="CMQ3" s="54">
        <v>1.395</v>
      </c>
      <c r="CMR3" s="54">
        <v>1.385</v>
      </c>
      <c r="CMS3" s="54">
        <v>1.409</v>
      </c>
      <c r="CMT3" s="54">
        <v>1.41</v>
      </c>
      <c r="CMU3" s="54"/>
      <c r="CMV3" s="54">
        <v>1.4039999999999999</v>
      </c>
      <c r="CMW3" s="54">
        <v>1.409</v>
      </c>
      <c r="CMX3" s="54"/>
      <c r="CMY3" s="54">
        <v>1.4239999999999999</v>
      </c>
      <c r="CMZ3" s="54">
        <v>1.409</v>
      </c>
      <c r="CNA3" s="54"/>
      <c r="CNB3" s="54">
        <v>1.36</v>
      </c>
      <c r="CNC3" s="54"/>
      <c r="CND3" s="54">
        <v>1.3480000000000001</v>
      </c>
      <c r="CNE3" s="54"/>
      <c r="CNF3" s="54">
        <v>1.3660000000000001</v>
      </c>
      <c r="CNG3" s="54"/>
      <c r="CNH3" s="54">
        <v>1.353</v>
      </c>
      <c r="CNI3" s="54">
        <v>1.36</v>
      </c>
      <c r="CNJ3" s="54">
        <v>1.3580000000000001</v>
      </c>
      <c r="CNK3" s="54"/>
      <c r="CNL3" s="54">
        <v>1.355</v>
      </c>
      <c r="CNM3" s="54"/>
      <c r="CNN3" s="54">
        <v>1.377</v>
      </c>
      <c r="CNO3" s="54"/>
      <c r="CNP3" s="54">
        <v>1.3620000000000001</v>
      </c>
      <c r="CNQ3" s="54">
        <v>1.38</v>
      </c>
      <c r="CNR3" s="54">
        <f t="shared" ref="CNR3:CNR36" si="178">MIN(CNQ3,CMN3)</f>
        <v>1.103</v>
      </c>
      <c r="CNS3" s="54">
        <v>1.3640000000000001</v>
      </c>
      <c r="CNT3" s="54"/>
      <c r="CNU3" s="54">
        <v>1.2849999999999999</v>
      </c>
      <c r="CNV3" s="54"/>
      <c r="CNW3" s="54">
        <v>1.28</v>
      </c>
      <c r="CNX3" s="54"/>
      <c r="CNY3" s="54">
        <v>1.2829999999999999</v>
      </c>
      <c r="CNZ3" s="54"/>
      <c r="COA3" s="28">
        <v>1.3360000000000001</v>
      </c>
      <c r="COB3" s="54">
        <f t="shared" ref="COB3:COB13" si="179">MIN(COA3,CNR3)</f>
        <v>1.103</v>
      </c>
      <c r="COC3" s="54"/>
      <c r="COD3" s="54">
        <v>1.3120000000000001</v>
      </c>
      <c r="COE3" s="54"/>
      <c r="COF3" s="54">
        <v>1.3089999999999999</v>
      </c>
      <c r="COG3" s="54"/>
      <c r="COH3" s="54">
        <v>1.3</v>
      </c>
      <c r="COI3" s="54">
        <v>1.286</v>
      </c>
      <c r="COJ3" s="54"/>
      <c r="COK3" s="54"/>
      <c r="COL3" s="54">
        <v>1.2929999999999999</v>
      </c>
      <c r="COM3" s="54">
        <f t="shared" ref="COM3:COM30" si="180">MIN(COL3,COB3)</f>
        <v>1.103</v>
      </c>
      <c r="CON3" s="54">
        <v>1.3240000000000001</v>
      </c>
      <c r="COO3" s="54"/>
      <c r="COP3" s="54"/>
      <c r="COQ3" s="28"/>
      <c r="COR3" s="54">
        <v>1.405</v>
      </c>
      <c r="COS3" s="28"/>
      <c r="COT3" s="54">
        <v>1.3919999999999999</v>
      </c>
      <c r="COU3" s="54"/>
      <c r="COV3" s="54">
        <v>1.4019999999999999</v>
      </c>
      <c r="COW3" s="54">
        <v>1.4079999999999999</v>
      </c>
      <c r="COX3" s="54"/>
      <c r="COY3" s="54">
        <v>1.31</v>
      </c>
      <c r="COZ3" s="54">
        <f t="shared" ref="COZ3:COZ36" si="181">MIN(COY3,COM3)</f>
        <v>1.103</v>
      </c>
      <c r="CPA3" s="54">
        <v>1.383</v>
      </c>
      <c r="CPB3" s="54"/>
      <c r="CPC3" s="54">
        <v>1.37</v>
      </c>
      <c r="CPD3" s="54">
        <v>1.37</v>
      </c>
      <c r="CPE3" s="54">
        <v>1.3660000000000001</v>
      </c>
      <c r="CPF3" s="54">
        <v>1.381</v>
      </c>
      <c r="CPG3" s="54">
        <v>1.4</v>
      </c>
      <c r="CPH3" s="54">
        <v>1.3759999999999999</v>
      </c>
      <c r="CPI3" s="54">
        <f t="shared" ref="CPI3:CPI36" si="182">MIN(CPH3,COZ3)</f>
        <v>1.103</v>
      </c>
      <c r="CPJ3" s="54"/>
      <c r="CPK3" s="54"/>
      <c r="CPL3" s="54">
        <v>1.482</v>
      </c>
      <c r="CPM3" s="54">
        <v>1.498</v>
      </c>
      <c r="CPN3" s="54"/>
      <c r="CPO3" s="54"/>
      <c r="CPP3" s="54">
        <v>1.478</v>
      </c>
      <c r="CPQ3" s="54">
        <f t="shared" ref="CPQ3:CPQ36" si="183">MIN(CPP3,CPI3)</f>
        <v>1.103</v>
      </c>
      <c r="CPR3" s="54">
        <v>1.4490000000000001</v>
      </c>
      <c r="CPS3" s="54">
        <v>1.4470000000000001</v>
      </c>
      <c r="CPT3" s="54">
        <v>1.4450000000000001</v>
      </c>
      <c r="CPU3" s="54">
        <v>1.4379999999999999</v>
      </c>
      <c r="CPV3" s="54"/>
      <c r="CPW3" s="54">
        <v>1.4430000000000001</v>
      </c>
      <c r="CPX3" s="54"/>
      <c r="CPY3" s="54">
        <v>1.431</v>
      </c>
      <c r="CPZ3" s="54">
        <v>1.478</v>
      </c>
      <c r="CQA3" s="54">
        <f>MIN(CPZ3,CPQ3)</f>
        <v>1.103</v>
      </c>
      <c r="CQB3" s="54"/>
      <c r="CQC3" s="54"/>
      <c r="CQD3" s="5">
        <f>(CQB3-CQA3)/CQA3</f>
        <v>-1</v>
      </c>
      <c r="CQE3" s="1050">
        <f t="shared" ref="CQE3:CQE36" si="184">CQF3*1.1</f>
        <v>0.87340000000000007</v>
      </c>
      <c r="CQF3" s="28">
        <v>0.79400000000000004</v>
      </c>
      <c r="CQG3" s="48">
        <f t="shared" ref="CQG3:CQG36" si="185">MIN(CQE3,CQF3)</f>
        <v>0.79400000000000004</v>
      </c>
      <c r="CQH3" s="351">
        <v>0.80400000000000005</v>
      </c>
      <c r="CQI3" s="48">
        <v>0.78900000000000003</v>
      </c>
      <c r="CQJ3" s="48"/>
      <c r="CQK3" s="48">
        <v>0.79300000000000004</v>
      </c>
      <c r="CQL3" s="48">
        <v>0.78600000000000003</v>
      </c>
      <c r="CQM3" s="48">
        <v>0.79700000000000004</v>
      </c>
      <c r="CQN3" s="48">
        <v>0.79700000000000004</v>
      </c>
      <c r="CQO3" s="48">
        <v>0.77500000000000002</v>
      </c>
      <c r="CQP3" s="48">
        <f t="shared" ref="CQP3:CQP36" si="186">MIN(CQG3,CQO3)</f>
        <v>0.77500000000000002</v>
      </c>
      <c r="CQQ3" s="48">
        <v>0.78700000000000003</v>
      </c>
      <c r="CQR3" s="48">
        <v>0.81100000000000005</v>
      </c>
      <c r="CQS3" s="48">
        <v>0.80800000000000005</v>
      </c>
      <c r="CQT3" s="48">
        <v>0.81200000000000006</v>
      </c>
      <c r="CQU3" s="48">
        <v>0.79300000000000004</v>
      </c>
      <c r="CQV3" s="48">
        <v>0.79800000000000004</v>
      </c>
      <c r="CQW3" s="351">
        <f t="shared" ref="CQW3:CQW36" si="187">MIN(CQP3:CQV3)</f>
        <v>0.77500000000000002</v>
      </c>
      <c r="CQX3" s="351">
        <v>0.81699999999999995</v>
      </c>
      <c r="CQY3" s="351">
        <v>0.84299999999999997</v>
      </c>
      <c r="CQZ3" s="48"/>
      <c r="CRA3" s="48">
        <v>0.83399999999999996</v>
      </c>
      <c r="CRB3" s="48">
        <v>0.84699999999999998</v>
      </c>
      <c r="CRC3" s="48">
        <v>0.83199999999999996</v>
      </c>
      <c r="CRD3" s="48">
        <v>0.84199999999999997</v>
      </c>
      <c r="CRE3" s="57">
        <v>0.82</v>
      </c>
      <c r="CRF3" s="48">
        <f t="shared" ref="CRF3:CRF36" si="188">MIN(CQW3,CRE3)</f>
        <v>0.77500000000000002</v>
      </c>
      <c r="CRG3" s="48">
        <v>0.82</v>
      </c>
      <c r="CRH3" s="48">
        <v>0.80900000000000005</v>
      </c>
      <c r="CRI3" s="48">
        <v>0.78600000000000003</v>
      </c>
      <c r="CRJ3" s="48">
        <v>0.78600000000000003</v>
      </c>
      <c r="CRK3" s="48"/>
      <c r="CRL3" s="48">
        <v>0.79300000000000004</v>
      </c>
      <c r="CRM3" s="48">
        <f t="shared" ref="CRM3:CRM36" si="189">MIN(CRF3,CRL3)</f>
        <v>0.77500000000000002</v>
      </c>
      <c r="CRN3" s="48">
        <v>0.79100000000000004</v>
      </c>
      <c r="CRO3" s="48">
        <v>0.77600000000000002</v>
      </c>
      <c r="CRP3" s="48">
        <v>0.81100000000000005</v>
      </c>
      <c r="CRQ3" s="48">
        <v>0.79600000000000004</v>
      </c>
      <c r="CRR3" s="48"/>
      <c r="CRS3" s="57">
        <v>0.79400000000000004</v>
      </c>
      <c r="CRT3" s="69">
        <v>0.81599999999999995</v>
      </c>
      <c r="CRU3" s="57">
        <f t="shared" ref="CRU3:CRU36" si="190">MIN(CRT3,CRM3)</f>
        <v>0.77500000000000002</v>
      </c>
      <c r="CRV3" s="48">
        <v>0.78</v>
      </c>
      <c r="CRW3" s="48">
        <v>0.77100000000000002</v>
      </c>
      <c r="CRX3" s="57"/>
      <c r="CRY3" s="48">
        <v>0.80300000000000005</v>
      </c>
      <c r="CRZ3" s="48">
        <v>0.79600000000000004</v>
      </c>
      <c r="CSA3" s="48">
        <v>0.76500000000000001</v>
      </c>
      <c r="CSB3" s="48">
        <v>0.80400000000000005</v>
      </c>
      <c r="CSC3" s="48"/>
      <c r="CSD3" s="48"/>
      <c r="CSE3" s="48">
        <v>0.76900000000000002</v>
      </c>
      <c r="CSF3" s="48">
        <v>0.79600000000000004</v>
      </c>
      <c r="CSG3" s="48">
        <v>0.76600000000000001</v>
      </c>
      <c r="CSH3" s="48">
        <v>0.77</v>
      </c>
      <c r="CSI3" s="48">
        <v>0.76600000000000001</v>
      </c>
      <c r="CSJ3" s="48"/>
      <c r="CSK3" s="48">
        <v>0.76</v>
      </c>
      <c r="CSL3" s="48">
        <v>0.77700000000000002</v>
      </c>
      <c r="CSM3" s="48"/>
      <c r="CSN3" s="48"/>
      <c r="CSO3" s="28">
        <v>0.81299999999999994</v>
      </c>
      <c r="CSP3" s="1245">
        <f>MIN(CSO3,CRU3)</f>
        <v>0.77500000000000002</v>
      </c>
      <c r="CSQ3" s="48">
        <v>0.79300000000000004</v>
      </c>
      <c r="CSR3" s="48">
        <v>0.80400000000000005</v>
      </c>
      <c r="CSS3" s="1056">
        <v>0.79700000000000004</v>
      </c>
      <c r="CST3" s="1056">
        <v>0.80400000000000005</v>
      </c>
      <c r="CSU3" s="1056">
        <v>0.79400000000000004</v>
      </c>
      <c r="CSV3" s="1056">
        <v>0.81399999999999995</v>
      </c>
      <c r="CSW3" s="48"/>
      <c r="CSX3" s="48"/>
      <c r="CSY3" s="48"/>
      <c r="CSZ3" s="48"/>
      <c r="CTA3" s="54">
        <v>0.81299999999999994</v>
      </c>
      <c r="CTB3" s="54">
        <v>0.82099999999999995</v>
      </c>
      <c r="CTC3" s="48">
        <f t="shared" ref="CTC3:CTC36" si="191">MIN(CSP3,CTA3)</f>
        <v>0.77500000000000002</v>
      </c>
      <c r="CTD3" s="54">
        <v>0.81299999999999994</v>
      </c>
      <c r="CTE3" s="54">
        <v>0.82299999999999995</v>
      </c>
      <c r="CTF3" s="54">
        <v>0.82099999999999995</v>
      </c>
      <c r="CTG3" s="54">
        <v>0.81599999999999995</v>
      </c>
      <c r="CTH3" s="54">
        <v>0.84499999999999997</v>
      </c>
      <c r="CTI3" s="54">
        <v>0.82499999999999996</v>
      </c>
      <c r="CTJ3" s="54">
        <v>0.83599999999999997</v>
      </c>
      <c r="CTK3" s="54">
        <v>0.84699999999999998</v>
      </c>
      <c r="CTL3" s="54">
        <v>0.84299999999999997</v>
      </c>
      <c r="CTM3" s="639">
        <v>0.83199999999999996</v>
      </c>
      <c r="CTN3" s="639">
        <v>0.84199999999999997</v>
      </c>
      <c r="CTO3" s="639">
        <f t="shared" ref="CTO3:CTO15" si="192">MIN(CTC3,CTM3)</f>
        <v>0.77500000000000002</v>
      </c>
      <c r="CTP3" s="54">
        <v>0.84399999999999997</v>
      </c>
      <c r="CTQ3" s="54">
        <v>0.84699999999999998</v>
      </c>
      <c r="CTR3" s="54">
        <v>0.83399999999999996</v>
      </c>
      <c r="CTS3" s="54">
        <v>0.84199999999999997</v>
      </c>
      <c r="CTT3" s="54">
        <v>0.84199999999999997</v>
      </c>
      <c r="CTU3" s="54">
        <v>0.84199999999999997</v>
      </c>
      <c r="CTV3" s="54"/>
      <c r="CTW3" s="54"/>
      <c r="CTX3" s="54">
        <v>0.83399999999999996</v>
      </c>
      <c r="CTY3" s="54">
        <v>0.84199999999999997</v>
      </c>
      <c r="CTZ3" s="54">
        <v>0.89300000000000002</v>
      </c>
      <c r="CUA3" s="54">
        <v>0.90200000000000002</v>
      </c>
      <c r="CUB3" s="639">
        <v>0.84199999999999997</v>
      </c>
      <c r="CUC3" s="639">
        <v>0.84499999999999997</v>
      </c>
      <c r="CUD3" s="54">
        <f t="shared" ref="CUD3:CUD36" si="193">MIN(CUB3,CTO3)</f>
        <v>0.77500000000000002</v>
      </c>
      <c r="CUE3" s="54">
        <v>0.93100000000000005</v>
      </c>
      <c r="CUF3" s="54">
        <v>0.90200000000000002</v>
      </c>
      <c r="CUG3" s="54">
        <v>0.95099999999999996</v>
      </c>
      <c r="CUH3" s="54">
        <v>0.96599999999999997</v>
      </c>
      <c r="CUI3" s="54"/>
      <c r="CUJ3" s="54"/>
      <c r="CUK3" s="54"/>
      <c r="CUL3" s="54"/>
      <c r="CUM3" s="54">
        <v>0.89700000000000002</v>
      </c>
      <c r="CUN3" s="54">
        <v>0.93400000000000005</v>
      </c>
      <c r="CUO3" s="54">
        <v>0.93100000000000005</v>
      </c>
      <c r="CUP3" s="54">
        <v>0.88500000000000001</v>
      </c>
      <c r="CUQ3" s="54">
        <v>0.90100000000000002</v>
      </c>
      <c r="CUR3" s="54">
        <v>0.90100000000000002</v>
      </c>
      <c r="CUS3" s="54">
        <v>0.92</v>
      </c>
      <c r="CUT3" s="54">
        <v>0.93300000000000005</v>
      </c>
      <c r="CUU3" s="54">
        <v>0.877</v>
      </c>
      <c r="CUV3" s="54">
        <v>0.90800000000000003</v>
      </c>
      <c r="CUW3" s="54">
        <v>0.91700000000000004</v>
      </c>
      <c r="CUX3" s="54">
        <v>0.92200000000000004</v>
      </c>
      <c r="CUY3" s="54">
        <v>0.94599999999999995</v>
      </c>
      <c r="CUZ3" s="54">
        <v>0.95499999999999996</v>
      </c>
      <c r="CVA3" s="54">
        <v>0.91100000000000003</v>
      </c>
      <c r="CVB3" s="54">
        <v>0.91100000000000003</v>
      </c>
      <c r="CVC3" s="54">
        <f>MIN(CUD3,CUZ3)</f>
        <v>0.77500000000000002</v>
      </c>
      <c r="CVD3" s="54">
        <v>1.0009999999999999</v>
      </c>
      <c r="CVE3" s="54">
        <v>1.006</v>
      </c>
      <c r="CVF3" s="54">
        <v>1.0009999999999999</v>
      </c>
      <c r="CVG3" s="54">
        <v>1</v>
      </c>
      <c r="CVH3" s="54">
        <v>1.0209999999999999</v>
      </c>
      <c r="CVI3" s="54">
        <v>1.032</v>
      </c>
      <c r="CVJ3" s="54">
        <v>1.4259999999999999</v>
      </c>
      <c r="CVK3" s="54">
        <v>1.4510000000000001</v>
      </c>
      <c r="CVL3" s="54">
        <v>1.448</v>
      </c>
      <c r="CVM3" s="54">
        <v>1.4670000000000001</v>
      </c>
      <c r="CVN3" s="54">
        <v>0.89600000000000002</v>
      </c>
      <c r="CVO3" s="54">
        <v>0.89600000000000002</v>
      </c>
      <c r="CVP3" s="54">
        <v>1.4279999999999999</v>
      </c>
      <c r="CVQ3" s="54">
        <v>1.4450000000000001</v>
      </c>
      <c r="CVR3" s="54">
        <v>2.1800000000000002</v>
      </c>
      <c r="CVS3" s="54">
        <v>2.16</v>
      </c>
      <c r="CVT3" s="28">
        <v>0.96699999999999997</v>
      </c>
      <c r="CVU3" s="28">
        <v>0.97299999999999998</v>
      </c>
      <c r="CVV3" s="28">
        <f t="shared" ref="CVV3:CVV20" si="194">MIN(CVC3,CVT3)</f>
        <v>0.77500000000000002</v>
      </c>
      <c r="CVW3" s="54">
        <v>1.4259999999999999</v>
      </c>
      <c r="CVX3" s="54">
        <v>1.4319999999999999</v>
      </c>
      <c r="CVY3" s="54"/>
      <c r="CVZ3" s="54"/>
      <c r="CWA3" s="54">
        <v>0.91</v>
      </c>
      <c r="CWB3" s="54">
        <v>0.91800000000000004</v>
      </c>
      <c r="CWC3" s="54">
        <v>1.4490000000000001</v>
      </c>
      <c r="CWD3" s="54">
        <v>1.4630000000000001</v>
      </c>
      <c r="CWE3" s="54"/>
      <c r="CWF3" s="54"/>
      <c r="CWG3" s="54">
        <f t="shared" ref="CWG3:CWG13" si="195">MIN(CWC3,CVV3)</f>
        <v>0.77500000000000002</v>
      </c>
      <c r="CWH3" s="54">
        <v>1.462</v>
      </c>
      <c r="CWI3" s="54">
        <v>1.452</v>
      </c>
      <c r="CWJ3" s="54">
        <v>1.4570000000000001</v>
      </c>
      <c r="CWK3" s="54">
        <v>1.4810000000000001</v>
      </c>
      <c r="CWL3" s="54">
        <v>1.06</v>
      </c>
      <c r="CWM3" s="54">
        <v>1.05</v>
      </c>
      <c r="CWN3" s="54">
        <v>1.08</v>
      </c>
      <c r="CWO3" s="54">
        <v>1.06</v>
      </c>
      <c r="CWP3" s="54"/>
      <c r="CWQ3" s="54"/>
      <c r="CWR3" s="54">
        <v>1.07</v>
      </c>
      <c r="CWS3" s="54">
        <v>1.071</v>
      </c>
      <c r="CWT3" s="54">
        <v>1.0620000000000001</v>
      </c>
      <c r="CWU3" s="54">
        <v>1.046</v>
      </c>
      <c r="CWV3" s="54"/>
      <c r="CWW3" s="54"/>
      <c r="CWX3" s="54">
        <v>1.0840000000000001</v>
      </c>
      <c r="CWY3" s="54">
        <v>1.0840000000000001</v>
      </c>
      <c r="CWZ3" s="54"/>
      <c r="CXA3" s="54"/>
      <c r="CXB3" s="54">
        <v>1.079</v>
      </c>
      <c r="CXC3" s="54">
        <v>1.0449999999999999</v>
      </c>
      <c r="CXD3" s="54">
        <v>1.0549999999999999</v>
      </c>
      <c r="CXE3" s="54">
        <v>1.083</v>
      </c>
      <c r="CXF3" s="54">
        <v>1.0820000000000001</v>
      </c>
      <c r="CXG3" s="54">
        <v>1.0720000000000001</v>
      </c>
      <c r="CXH3" s="54">
        <v>1.0620000000000001</v>
      </c>
      <c r="CXI3" s="54">
        <v>1.083</v>
      </c>
      <c r="CXJ3" s="54">
        <v>1.0740000000000001</v>
      </c>
      <c r="CXK3" s="54">
        <v>1.075</v>
      </c>
      <c r="CXL3" s="54">
        <v>1.0840000000000001</v>
      </c>
      <c r="CXM3" s="54">
        <v>1.0629999999999999</v>
      </c>
      <c r="CXN3" s="54">
        <v>1.0549999999999999</v>
      </c>
      <c r="CXO3" s="54">
        <v>1.0720000000000001</v>
      </c>
      <c r="CXP3" s="54">
        <v>1.079</v>
      </c>
      <c r="CXQ3" s="54">
        <v>1.0740000000000001</v>
      </c>
      <c r="CXR3" s="54"/>
      <c r="CXS3" s="54"/>
      <c r="CXT3" s="54">
        <v>1.0660000000000001</v>
      </c>
      <c r="CXU3" s="54">
        <v>1.0680000000000001</v>
      </c>
      <c r="CXV3" s="54"/>
      <c r="CXW3" s="54"/>
      <c r="CXX3" s="54">
        <v>1.071</v>
      </c>
      <c r="CXY3" s="54">
        <v>1.0620000000000001</v>
      </c>
      <c r="CXZ3" s="28">
        <v>1.093</v>
      </c>
      <c r="CYA3" s="28">
        <v>1.089</v>
      </c>
      <c r="CYB3" s="54">
        <f t="shared" ref="CYB3:CYB36" si="196">MIN(CXZ3,CWG3)</f>
        <v>0.77500000000000002</v>
      </c>
      <c r="CYC3" s="54">
        <v>1.0820000000000001</v>
      </c>
      <c r="CYD3" s="54">
        <v>1.06</v>
      </c>
      <c r="CYE3" s="54"/>
      <c r="CYF3" s="54"/>
      <c r="CYG3" s="54">
        <v>1.0680000000000001</v>
      </c>
      <c r="CYH3" s="54">
        <v>1.0760000000000001</v>
      </c>
      <c r="CYI3" s="54"/>
      <c r="CYJ3" s="54"/>
      <c r="CYK3" s="54">
        <v>1.056</v>
      </c>
      <c r="CYL3" s="54">
        <v>1.071</v>
      </c>
      <c r="CYM3" s="54"/>
      <c r="CYN3" s="54"/>
      <c r="CYO3" s="54">
        <v>1.089</v>
      </c>
      <c r="CYP3" s="54">
        <v>1.077</v>
      </c>
      <c r="CYQ3" s="54"/>
      <c r="CYR3" s="54"/>
      <c r="CYS3" s="28">
        <v>1.1020000000000001</v>
      </c>
      <c r="CYT3" s="28">
        <v>1.0920000000000001</v>
      </c>
      <c r="CYU3" s="28">
        <f t="shared" ref="CYU3:CYU14" si="197">MIN(CYB3,CYT3)</f>
        <v>0.77500000000000002</v>
      </c>
      <c r="CYV3" s="28"/>
      <c r="CYW3" s="28"/>
      <c r="CYX3" s="28">
        <v>1.0940000000000001</v>
      </c>
      <c r="CYY3" s="28">
        <v>1.0860000000000001</v>
      </c>
      <c r="CYZ3" s="28"/>
      <c r="CZA3" s="28"/>
      <c r="CZB3" s="28">
        <v>1.0920000000000001</v>
      </c>
      <c r="CZC3" s="28">
        <v>1.0920000000000001</v>
      </c>
      <c r="CZD3" s="28"/>
      <c r="CZE3" s="28"/>
      <c r="CZF3" s="28">
        <v>1.0660000000000001</v>
      </c>
      <c r="CZG3" s="28">
        <v>1.077</v>
      </c>
      <c r="CZH3" s="28">
        <v>1.0880000000000001</v>
      </c>
      <c r="CZI3" s="28">
        <v>1.0880000000000001</v>
      </c>
      <c r="CZJ3" s="28"/>
      <c r="CZK3" s="28"/>
      <c r="CZL3" s="28"/>
      <c r="CZM3" s="28"/>
      <c r="CZN3" s="54">
        <v>1.079</v>
      </c>
      <c r="CZO3" s="54">
        <v>1.1100000000000001</v>
      </c>
      <c r="CZP3" s="54">
        <f t="shared" ref="CZP3:CZP30" si="198">MIN(CYU3,CZO3)</f>
        <v>0.77500000000000002</v>
      </c>
      <c r="CZQ3" s="54">
        <v>1.1020000000000001</v>
      </c>
      <c r="CZR3" s="54">
        <v>1.0920000000000001</v>
      </c>
      <c r="CZS3" s="54"/>
      <c r="CZT3" s="54"/>
      <c r="CZU3" s="54"/>
      <c r="CZV3" s="54"/>
      <c r="CZW3" s="54">
        <v>1.202</v>
      </c>
      <c r="CZX3" s="54">
        <v>1.2210000000000001</v>
      </c>
      <c r="CZY3" s="54"/>
      <c r="CZZ3" s="28"/>
      <c r="DAA3" s="28"/>
      <c r="DAB3" s="28"/>
      <c r="DAC3" s="54">
        <v>1.216</v>
      </c>
      <c r="DAD3" s="54">
        <v>1.234</v>
      </c>
      <c r="DAE3" s="54"/>
      <c r="DAF3" s="54"/>
      <c r="DAG3" s="54">
        <v>1.204</v>
      </c>
      <c r="DAH3" s="54">
        <v>1.2270000000000001</v>
      </c>
      <c r="DAI3" s="54">
        <v>1.2150000000000001</v>
      </c>
      <c r="DAJ3" s="54">
        <v>1.228</v>
      </c>
      <c r="DAK3" s="54"/>
      <c r="DAL3" s="54"/>
      <c r="DAM3" s="54">
        <v>1.1719999999999999</v>
      </c>
      <c r="DAN3" s="54">
        <v>1.169</v>
      </c>
      <c r="DAO3" s="54">
        <f t="shared" ref="DAO3:DAO36" si="199">MIN(DAN3,CZP3)</f>
        <v>0.77500000000000002</v>
      </c>
      <c r="DAP3" s="54">
        <v>1.2310000000000001</v>
      </c>
      <c r="DAQ3" s="54">
        <v>1.22</v>
      </c>
      <c r="DAR3" s="54"/>
      <c r="DAS3" s="54"/>
      <c r="DAT3" s="54">
        <v>1.236</v>
      </c>
      <c r="DAU3" s="54">
        <v>1.2270000000000001</v>
      </c>
      <c r="DAV3" s="54">
        <v>1.19</v>
      </c>
      <c r="DAW3" s="54">
        <v>1.1919999999999999</v>
      </c>
      <c r="DAX3" s="54">
        <f t="shared" ref="DAX3:DAX36" si="200">MIN(DAN3,CZP3)</f>
        <v>0.77500000000000002</v>
      </c>
      <c r="DAY3" s="54"/>
      <c r="DAZ3" s="54"/>
      <c r="DBA3" s="54">
        <v>1.236</v>
      </c>
      <c r="DBB3" s="54">
        <v>1.2270000000000001</v>
      </c>
      <c r="DBC3" s="54"/>
      <c r="DBD3" s="54"/>
      <c r="DBE3" s="54">
        <v>1.2649999999999999</v>
      </c>
      <c r="DBF3" s="54">
        <v>1.252</v>
      </c>
      <c r="DBG3" s="54">
        <v>1.284</v>
      </c>
      <c r="DBH3" s="54">
        <v>1.266</v>
      </c>
      <c r="DBI3" s="54"/>
      <c r="DBJ3" s="54"/>
      <c r="DBK3" s="54"/>
      <c r="DBL3" s="54"/>
      <c r="DBM3" s="54">
        <v>1.2490000000000001</v>
      </c>
      <c r="DBN3" s="54">
        <v>1.284</v>
      </c>
      <c r="DBO3" s="54">
        <f t="shared" ref="DBO3:DBO36" si="201">MIN(DBN3,DAX3)</f>
        <v>0.77500000000000002</v>
      </c>
      <c r="DBP3" s="54">
        <v>1.2809999999999999</v>
      </c>
      <c r="DBQ3" s="54">
        <v>1.298</v>
      </c>
      <c r="DBR3" s="54">
        <v>1.29</v>
      </c>
      <c r="DBS3" s="54">
        <v>1.266</v>
      </c>
      <c r="DBT3" s="54">
        <v>1.2969999999999999</v>
      </c>
      <c r="DBU3" s="54">
        <v>1.3080000000000001</v>
      </c>
      <c r="DBV3" s="54">
        <v>1.2709999999999999</v>
      </c>
      <c r="DBW3" s="54">
        <v>1.3</v>
      </c>
      <c r="DBX3" s="54"/>
      <c r="DBY3" s="54"/>
      <c r="DBZ3" s="54">
        <v>1.2809999999999999</v>
      </c>
      <c r="DCA3" s="54">
        <v>1.3029999999999999</v>
      </c>
      <c r="DCB3" s="54"/>
      <c r="DCC3" s="54"/>
      <c r="DCD3" s="54">
        <v>1.2949999999999999</v>
      </c>
      <c r="DCE3" s="54">
        <v>1.2889999999999999</v>
      </c>
      <c r="DCF3" s="54">
        <v>1.284</v>
      </c>
      <c r="DCG3" s="54">
        <f>MIN(DCF3,DBO3)</f>
        <v>0.77500000000000002</v>
      </c>
      <c r="DCH3" s="54"/>
      <c r="DCI3" s="54"/>
      <c r="DCJ3" s="54"/>
      <c r="DCK3" s="54"/>
      <c r="DCL3" s="54"/>
      <c r="DCM3" s="54"/>
      <c r="DCN3" s="54"/>
      <c r="DCO3" s="54"/>
      <c r="DCP3" s="5">
        <f>(DCH3-DCG3)/DCG3</f>
        <v>-1</v>
      </c>
      <c r="DCQ3" s="5">
        <f>(DCI3-DCG3)/DCG3</f>
        <v>-1</v>
      </c>
      <c r="DCR3" s="1222">
        <f t="shared" ref="DCR3:DCR34" si="202">(CUO3-CUD3)/CUD3</f>
        <v>0.20129032258064519</v>
      </c>
      <c r="DCS3" s="1299">
        <v>1.1100000000000001</v>
      </c>
      <c r="DCT3" s="54">
        <v>1.4119999999999999</v>
      </c>
      <c r="DCU3" s="54">
        <v>1.3879999999999999</v>
      </c>
      <c r="DCV3" s="54">
        <v>1.389</v>
      </c>
      <c r="DCW3" s="54">
        <v>1.385</v>
      </c>
      <c r="DCX3" s="54">
        <v>1.2949999999999999</v>
      </c>
      <c r="DCY3" s="54">
        <v>1.1930000000000001</v>
      </c>
      <c r="DCZ3" s="54">
        <v>1.3120000000000001</v>
      </c>
      <c r="DDA3" s="54">
        <v>2.492</v>
      </c>
      <c r="DDB3" s="28">
        <v>1.3240000000000001</v>
      </c>
      <c r="DDC3" s="28">
        <f t="shared" ref="DDC3:DDC20" si="203">MIN(DCS3,DDB3)</f>
        <v>1.1100000000000001</v>
      </c>
      <c r="DDD3" s="54">
        <v>1.3169999999999999</v>
      </c>
      <c r="DDE3" s="54"/>
      <c r="DDF3" s="54">
        <v>1.2030000000000001</v>
      </c>
      <c r="DDG3" s="54">
        <v>1.31</v>
      </c>
      <c r="DDH3" s="54"/>
      <c r="DDI3" s="54">
        <f>MIN(DDC3,DDG3)</f>
        <v>1.1100000000000001</v>
      </c>
      <c r="DDJ3" s="54">
        <v>1.1100000000000001</v>
      </c>
      <c r="DDK3" s="54">
        <v>1.3080000000000001</v>
      </c>
      <c r="DDL3" s="54">
        <v>1.34</v>
      </c>
      <c r="DDM3" s="54">
        <v>1.1990000000000001</v>
      </c>
      <c r="DDN3" s="54">
        <v>1.32</v>
      </c>
      <c r="DDO3" s="54">
        <v>1.3240000000000001</v>
      </c>
      <c r="DDP3" s="54">
        <v>1.3420000000000001</v>
      </c>
      <c r="DDQ3" s="54"/>
      <c r="DDR3" s="54">
        <v>1.319</v>
      </c>
      <c r="DDS3" s="54">
        <v>1.2210000000000001</v>
      </c>
      <c r="DDT3" s="54">
        <v>1.21</v>
      </c>
      <c r="DDU3" s="54">
        <v>1.333</v>
      </c>
      <c r="DDV3" s="54"/>
      <c r="DDW3" s="54">
        <v>1.34</v>
      </c>
      <c r="DDX3" s="54">
        <v>1.728</v>
      </c>
      <c r="DDY3" s="54">
        <v>1.3420000000000001</v>
      </c>
      <c r="DDZ3" s="54">
        <v>1.698</v>
      </c>
      <c r="DEA3" s="54"/>
      <c r="DEB3" s="54">
        <v>1.3089999999999999</v>
      </c>
      <c r="DEC3" s="54">
        <v>1.651</v>
      </c>
      <c r="DED3" s="54"/>
      <c r="DEE3" s="54"/>
      <c r="DEF3" s="54">
        <v>1.65</v>
      </c>
      <c r="DEG3" s="54">
        <v>1.3220000000000001</v>
      </c>
      <c r="DEH3" s="54"/>
      <c r="DEI3" s="54"/>
      <c r="DEJ3" s="54">
        <v>1.339</v>
      </c>
      <c r="DEK3" s="54">
        <v>1.65</v>
      </c>
      <c r="DEL3" s="54"/>
      <c r="DEM3" s="54"/>
      <c r="DEN3" s="54">
        <v>1.661</v>
      </c>
      <c r="DEO3" s="54">
        <v>1.3120000000000001</v>
      </c>
      <c r="DEP3" s="54">
        <v>1.3109999999999999</v>
      </c>
      <c r="DEQ3" s="54">
        <v>1.64</v>
      </c>
      <c r="DER3" s="54">
        <v>1.3360000000000001</v>
      </c>
      <c r="DES3" s="54">
        <v>1.637</v>
      </c>
      <c r="DET3" s="54"/>
      <c r="DEU3" s="54"/>
      <c r="DEV3" s="54">
        <v>1.3340000000000001</v>
      </c>
      <c r="DEW3" s="54">
        <v>1.637</v>
      </c>
      <c r="DEX3" s="54"/>
      <c r="DEY3" s="54"/>
      <c r="DEZ3" s="54">
        <v>1.6279999999999999</v>
      </c>
      <c r="DFA3" s="54">
        <v>1.3120000000000001</v>
      </c>
      <c r="DFB3" s="54"/>
      <c r="DFC3" s="54"/>
      <c r="DFD3" s="54">
        <v>1.633</v>
      </c>
      <c r="DFE3" s="54">
        <v>1.3109999999999999</v>
      </c>
      <c r="DFF3" s="54">
        <v>1.1930000000000001</v>
      </c>
      <c r="DFG3" s="54">
        <f t="shared" ref="DFG3:DFG34" si="204">MIN(DDJ3,DFF3)</f>
        <v>1.1100000000000001</v>
      </c>
      <c r="DFH3" s="54"/>
      <c r="DFI3" s="54">
        <v>1.3</v>
      </c>
      <c r="DFJ3" s="54"/>
      <c r="DFK3" s="54"/>
      <c r="DFL3" s="54">
        <v>1.2290000000000001</v>
      </c>
      <c r="DFM3" s="54"/>
      <c r="DFN3" s="54"/>
      <c r="DFO3" s="54">
        <v>1.2210000000000001</v>
      </c>
      <c r="DFP3" s="54"/>
      <c r="DFQ3" s="54"/>
      <c r="DFR3" s="54">
        <v>1.2270000000000001</v>
      </c>
      <c r="DFS3" s="54"/>
      <c r="DFT3" s="54"/>
      <c r="DFU3" s="28">
        <v>1.1479999999999999</v>
      </c>
      <c r="DFV3" s="28">
        <v>1.2709999999999999</v>
      </c>
      <c r="DFW3" s="28">
        <f t="shared" ref="DFW3:DFW17" si="205">MIN(DFG3,DFU3)</f>
        <v>1.1100000000000001</v>
      </c>
      <c r="DFX3" s="28">
        <f t="shared" ref="DFX3:DFX17" si="206">MIN(DFG3,DFV3)</f>
        <v>1.1100000000000001</v>
      </c>
      <c r="DFY3" s="28"/>
      <c r="DFZ3" s="28"/>
      <c r="DGA3" s="28">
        <v>1.254</v>
      </c>
      <c r="DGB3" s="28"/>
      <c r="DGC3" s="28">
        <v>1.2410000000000001</v>
      </c>
      <c r="DGD3" s="28"/>
      <c r="DGE3" s="28">
        <v>1.232</v>
      </c>
      <c r="DGF3" s="28">
        <v>1.2250000000000001</v>
      </c>
      <c r="DGG3" s="28"/>
      <c r="DGH3" s="28"/>
      <c r="DGI3" s="28"/>
      <c r="DGJ3" s="28"/>
      <c r="DGK3" s="28">
        <v>1.2709999999999999</v>
      </c>
      <c r="DGL3" s="28">
        <v>1.1479999999999999</v>
      </c>
      <c r="DGM3" s="28">
        <f t="shared" ref="DGM3:DGM30" si="207">MIN(DGL3,DFW3)</f>
        <v>1.1100000000000001</v>
      </c>
      <c r="DGN3" s="28">
        <f t="shared" ref="DGN3:DGN36" si="208">MIN(DGK3,DFX3)</f>
        <v>1.1100000000000001</v>
      </c>
      <c r="DGO3" s="54">
        <v>1.264</v>
      </c>
      <c r="DGP3" s="28"/>
      <c r="DGQ3" s="5">
        <f t="shared" ref="DGQ3:DGQ36" si="209">(DGO3-DGM3)/DGM3</f>
        <v>0.13873873873873865</v>
      </c>
      <c r="DGR3" s="54"/>
      <c r="DGS3" s="54">
        <v>1.3</v>
      </c>
      <c r="DGT3" s="28"/>
      <c r="DGU3" s="28"/>
      <c r="DGV3" s="54">
        <v>1.306</v>
      </c>
      <c r="DGW3" s="54"/>
      <c r="DGX3" s="54">
        <v>1.3160000000000001</v>
      </c>
      <c r="DGY3" s="54">
        <v>1.3180000000000001</v>
      </c>
      <c r="DGZ3" s="54"/>
      <c r="DHA3" s="54">
        <v>1.238</v>
      </c>
      <c r="DHB3" s="54">
        <f t="shared" ref="DHB3:DHB30" si="210">MIN(DHA3,DGN3)</f>
        <v>1.1100000000000001</v>
      </c>
      <c r="DHC3" s="54">
        <v>1.3029999999999999</v>
      </c>
      <c r="DHD3" s="54"/>
      <c r="DHE3" s="54">
        <v>1.288</v>
      </c>
      <c r="DHF3" s="54">
        <v>1.3120000000000001</v>
      </c>
      <c r="DHG3" s="54">
        <v>1.323</v>
      </c>
      <c r="DHH3" s="54">
        <v>1.3140000000000001</v>
      </c>
      <c r="DHI3" s="54">
        <v>1.3180000000000001</v>
      </c>
      <c r="DHJ3" s="54">
        <v>1.2609999999999999</v>
      </c>
      <c r="DHK3" s="54">
        <f t="shared" ref="DHK3:DHK36" si="211">MIN(DHJ3,DHB3)</f>
        <v>1.1100000000000001</v>
      </c>
      <c r="DHL3" s="54"/>
      <c r="DHM3" s="54"/>
      <c r="DHN3" s="54">
        <v>1.4610000000000001</v>
      </c>
      <c r="DHO3" s="54">
        <v>1.4530000000000001</v>
      </c>
      <c r="DHP3" s="54"/>
      <c r="DHQ3" s="54"/>
      <c r="DHR3" s="54">
        <v>1.4219999999999999</v>
      </c>
      <c r="DHS3" s="54">
        <f t="shared" ref="DHS3:DHS36" si="212">MIN(DHR3,DHK3)</f>
        <v>1.1100000000000001</v>
      </c>
      <c r="DHT3" s="54">
        <v>1.4410000000000001</v>
      </c>
      <c r="DHU3" s="54">
        <v>1.44</v>
      </c>
      <c r="DHV3" s="54">
        <v>1.405</v>
      </c>
      <c r="DHW3" s="54">
        <v>1.4330000000000001</v>
      </c>
      <c r="DHX3" s="54"/>
      <c r="DHY3" s="54">
        <v>1.4490000000000001</v>
      </c>
      <c r="DHZ3" s="54"/>
      <c r="DIA3" s="54">
        <v>1.46</v>
      </c>
      <c r="DIB3" s="54">
        <v>1.4219999999999999</v>
      </c>
      <c r="DIC3" s="54">
        <f>MIN(DIB3,DHS3)</f>
        <v>1.1100000000000001</v>
      </c>
      <c r="DID3" s="54"/>
      <c r="DIE3" s="54"/>
      <c r="DIF3" s="54"/>
      <c r="DIG3" s="54"/>
      <c r="DIH3" s="5">
        <f t="shared" ref="DIH3:DIH34" si="213">(DID3-DIC3)/DIC3</f>
        <v>-1</v>
      </c>
      <c r="DII3" s="1050">
        <v>0.71</v>
      </c>
      <c r="DIJ3" s="54">
        <v>0.85599999999999998</v>
      </c>
      <c r="DIK3" s="54">
        <v>0.86399999999999999</v>
      </c>
      <c r="DIL3" s="54">
        <v>0.78700000000000003</v>
      </c>
      <c r="DIM3" s="54">
        <v>0.69799999999999995</v>
      </c>
      <c r="DIN3" s="54">
        <v>0.77700000000000002</v>
      </c>
      <c r="DIO3" s="54">
        <v>1.33</v>
      </c>
      <c r="DIP3" s="54">
        <f t="shared" ref="DIP3:DIP20" si="214">MIN(DII3,DIO3)</f>
        <v>0.71</v>
      </c>
      <c r="DIQ3" s="54">
        <v>0.79800000000000004</v>
      </c>
      <c r="DIR3" s="54"/>
      <c r="DIS3" s="54">
        <v>0.72099999999999997</v>
      </c>
      <c r="DIT3" s="54"/>
      <c r="DIU3" s="54">
        <f t="shared" ref="DIU3:DIU13" si="215">MIN(DIP3,DIS3)</f>
        <v>0.71</v>
      </c>
      <c r="DIV3" s="54">
        <v>0.71</v>
      </c>
      <c r="DIW3" s="54">
        <v>0.80500000000000005</v>
      </c>
      <c r="DIX3" s="54">
        <v>0.79900000000000004</v>
      </c>
      <c r="DIY3" s="54">
        <v>0.72899999999999998</v>
      </c>
      <c r="DIZ3" s="54">
        <v>0.81100000000000005</v>
      </c>
      <c r="DJA3" s="54">
        <v>0.79700000000000004</v>
      </c>
      <c r="DJB3" s="54">
        <v>0.81599999999999995</v>
      </c>
      <c r="DJC3" s="54"/>
      <c r="DJD3" s="54">
        <v>0.80600000000000005</v>
      </c>
      <c r="DJE3" s="54">
        <v>0.749</v>
      </c>
      <c r="DJF3" s="54">
        <v>0.75900000000000001</v>
      </c>
      <c r="DJG3" s="54">
        <v>0.82199999999999995</v>
      </c>
      <c r="DJH3" s="54"/>
      <c r="DJI3" s="54">
        <v>0.83399999999999996</v>
      </c>
      <c r="DJJ3" s="54">
        <v>1.0680000000000001</v>
      </c>
      <c r="DJK3" s="54">
        <v>0.82699999999999996</v>
      </c>
      <c r="DJL3" s="54">
        <v>1.0620000000000001</v>
      </c>
      <c r="DJM3" s="54"/>
      <c r="DJN3" s="54">
        <v>0.78500000000000003</v>
      </c>
      <c r="DJO3" s="54">
        <v>1.008</v>
      </c>
      <c r="DJP3" s="54"/>
      <c r="DJQ3" s="54"/>
      <c r="DJR3" s="54">
        <v>1.0129999999999999</v>
      </c>
      <c r="DJS3" s="54">
        <v>0.79600000000000004</v>
      </c>
      <c r="DJT3" s="54"/>
      <c r="DJU3" s="54"/>
      <c r="DJV3" s="54">
        <v>0.79700000000000004</v>
      </c>
      <c r="DJW3" s="54">
        <v>1.01</v>
      </c>
      <c r="DJX3" s="54"/>
      <c r="DJY3" s="54"/>
      <c r="DJZ3" s="54">
        <v>1.006</v>
      </c>
      <c r="DKA3" s="54">
        <v>0.81200000000000006</v>
      </c>
      <c r="DKB3" s="54">
        <v>1</v>
      </c>
      <c r="DKC3" s="54">
        <v>0.78600000000000003</v>
      </c>
      <c r="DKD3" s="54">
        <v>1.012</v>
      </c>
      <c r="DKE3" s="54">
        <v>0.78900000000000003</v>
      </c>
      <c r="DKF3" s="54"/>
      <c r="DKG3" s="54"/>
      <c r="DKH3" s="54">
        <v>0.78700000000000003</v>
      </c>
      <c r="DKI3" s="54">
        <v>1.026</v>
      </c>
      <c r="DKJ3" s="54"/>
      <c r="DKK3" s="54"/>
      <c r="DKL3" s="54">
        <v>0.995</v>
      </c>
      <c r="DKM3" s="54">
        <v>0.76900000000000002</v>
      </c>
      <c r="DKN3" s="54"/>
      <c r="DKO3" s="54"/>
      <c r="DKP3" s="54">
        <v>1</v>
      </c>
      <c r="DKQ3" s="54">
        <v>0.752</v>
      </c>
      <c r="DKR3" s="54">
        <v>0.71899999999999997</v>
      </c>
      <c r="DKS3" s="54">
        <f t="shared" ref="DKS3:DKS34" si="216">MIN(DKR3,DIV3)</f>
        <v>0.71</v>
      </c>
      <c r="DKT3" s="54"/>
      <c r="DKU3" s="54">
        <v>0.73499999999999999</v>
      </c>
      <c r="DKV3" s="54"/>
      <c r="DKW3" s="54"/>
      <c r="DKX3" s="54">
        <v>0.72599999999999998</v>
      </c>
      <c r="DKY3" s="54"/>
      <c r="DKZ3" s="54"/>
      <c r="DLA3" s="54">
        <v>0.754</v>
      </c>
      <c r="DLB3" s="54"/>
      <c r="DLC3" s="54"/>
      <c r="DLD3" s="54">
        <v>0.753</v>
      </c>
      <c r="DLE3" s="54"/>
      <c r="DLF3" s="54"/>
      <c r="DLG3" s="28">
        <v>0.72599999999999998</v>
      </c>
      <c r="DLH3" s="28">
        <v>0.73499999999999999</v>
      </c>
      <c r="DLI3" s="28">
        <f t="shared" ref="DLI3:DLI36" si="217">MIN(DLG3,DKS3)</f>
        <v>0.71</v>
      </c>
      <c r="DLJ3" s="28">
        <f t="shared" ref="DLJ3:DLJ17" si="218">MIN(DLH3,DKS3)</f>
        <v>0.71</v>
      </c>
      <c r="DLK3" s="28"/>
      <c r="DLL3" s="28"/>
      <c r="DLM3" s="28">
        <v>0.753</v>
      </c>
      <c r="DLN3" s="28"/>
      <c r="DLO3" s="28">
        <v>0.73599999999999999</v>
      </c>
      <c r="DLP3" s="28"/>
      <c r="DLQ3" s="28">
        <v>0.745</v>
      </c>
      <c r="DLR3" s="28">
        <v>0.75600000000000001</v>
      </c>
      <c r="DLS3" s="28"/>
      <c r="DLT3" s="28"/>
      <c r="DLU3" s="28"/>
      <c r="DLV3" s="28">
        <v>0.68600000000000005</v>
      </c>
      <c r="DLW3" s="54">
        <v>0.75</v>
      </c>
      <c r="DLX3" s="54">
        <f t="shared" ref="DLX3:DLX30" si="219">MIN(DLV3,DLI3)</f>
        <v>0.68600000000000005</v>
      </c>
      <c r="DLY3" s="54">
        <f t="shared" ref="DLY3:DLY30" si="220">MIN(DLW3,DLJ3)</f>
        <v>0.71</v>
      </c>
      <c r="DLZ3" s="54">
        <v>0.76800000000000002</v>
      </c>
      <c r="DMA3" s="54"/>
      <c r="DMB3" s="5">
        <f t="shared" ref="DMB3:DMB36" si="221">(DLZ3-DLX3)/DLX3</f>
        <v>0.11953352769679294</v>
      </c>
      <c r="DMC3" s="54"/>
      <c r="DMD3" s="54">
        <v>0.79</v>
      </c>
      <c r="DME3" s="28"/>
      <c r="DMF3" s="28"/>
      <c r="DMG3" s="54">
        <v>0.79900000000000004</v>
      </c>
      <c r="DMH3" s="54"/>
      <c r="DMI3" s="54">
        <v>0.79</v>
      </c>
      <c r="DMJ3" s="54">
        <v>0.79900000000000004</v>
      </c>
      <c r="DMK3" s="54"/>
      <c r="DML3" s="54">
        <v>0.752</v>
      </c>
      <c r="DMM3" s="54">
        <f t="shared" ref="DMM3:DMM36" si="222">MIN(DML3,DLY3)</f>
        <v>0.71</v>
      </c>
      <c r="DMN3" s="54">
        <v>0.79200000000000004</v>
      </c>
      <c r="DMO3" s="54"/>
      <c r="DMP3" s="54">
        <v>0.78900000000000003</v>
      </c>
      <c r="DMQ3" s="54">
        <v>0.75700000000000001</v>
      </c>
      <c r="DMR3" s="54">
        <f t="shared" ref="DMR3:DMR36" si="223">MIN(DMQ3,DMM3)</f>
        <v>0.71</v>
      </c>
      <c r="DMS3" s="54"/>
      <c r="DMT3" s="54"/>
      <c r="DMU3" s="54">
        <v>0.81799999999999995</v>
      </c>
      <c r="DMV3" s="54">
        <v>0.80900000000000005</v>
      </c>
      <c r="DMW3" s="54"/>
      <c r="DMX3" s="54"/>
      <c r="DMY3" s="54">
        <v>0.83099999999999996</v>
      </c>
      <c r="DMZ3" s="54">
        <f t="shared" ref="DMZ3:DMZ36" si="224">MIN(DMY3,DMR3)</f>
        <v>0.71</v>
      </c>
      <c r="DNA3" s="54">
        <v>0.85</v>
      </c>
      <c r="DNB3" s="54">
        <v>0.84699999999999998</v>
      </c>
      <c r="DNC3" s="54">
        <v>0.86099999999999999</v>
      </c>
      <c r="DND3" s="54">
        <v>0.85399999999999998</v>
      </c>
      <c r="DNE3" s="54"/>
      <c r="DNF3" s="54">
        <v>0.83899999999999997</v>
      </c>
      <c r="DNG3" s="54"/>
      <c r="DNH3" s="54">
        <v>0.82699999999999996</v>
      </c>
      <c r="DNI3" s="54">
        <v>0.83099999999999996</v>
      </c>
      <c r="DNJ3" s="54">
        <f>MIN(DNI3,DMZ3)</f>
        <v>0.71</v>
      </c>
      <c r="DNK3" s="54"/>
      <c r="DNL3" s="54"/>
      <c r="DNM3" s="54"/>
      <c r="DNN3" s="54"/>
      <c r="DNO3" s="5">
        <f>(DNK3-DNJ3)/DNJ3</f>
        <v>-1</v>
      </c>
      <c r="DNP3" s="1050">
        <v>0.77500000000000002</v>
      </c>
      <c r="DNQ3" s="54">
        <v>0.92800000000000005</v>
      </c>
      <c r="DNR3" s="54">
        <v>0.93200000000000005</v>
      </c>
      <c r="DNS3" s="54"/>
      <c r="DNT3" s="54"/>
      <c r="DNU3" s="54"/>
      <c r="DNV3" s="54">
        <f t="shared" ref="DNV3:DNV13" si="225">MIN(DNP3,DNR3)</f>
        <v>0.77500000000000002</v>
      </c>
      <c r="DNW3" s="54">
        <v>1.601</v>
      </c>
      <c r="DNX3" s="54">
        <v>1.6160000000000001</v>
      </c>
      <c r="DNY3" s="54">
        <v>1.1859999999999999</v>
      </c>
      <c r="DNZ3" s="54">
        <v>1.2210000000000001</v>
      </c>
      <c r="DOA3" s="54"/>
      <c r="DOB3" s="54">
        <v>1.1970000000000001</v>
      </c>
      <c r="DOC3" s="54">
        <v>1.1950000000000001</v>
      </c>
      <c r="DOD3" s="54"/>
      <c r="DOE3" s="54">
        <v>1.2150000000000001</v>
      </c>
      <c r="DOF3" s="54"/>
      <c r="DOG3" s="54">
        <v>1.214</v>
      </c>
      <c r="DOH3" s="54">
        <v>1.157</v>
      </c>
      <c r="DOI3" s="54">
        <v>1.1679999999999999</v>
      </c>
      <c r="DOJ3" s="54">
        <v>1.1719999999999999</v>
      </c>
      <c r="DOK3" s="54">
        <v>1.1910000000000001</v>
      </c>
      <c r="DOL3" s="54">
        <v>1.1759999999999999</v>
      </c>
      <c r="DOM3" s="54">
        <v>1.1479999999999999</v>
      </c>
      <c r="DON3" s="54">
        <v>1.1559999999999999</v>
      </c>
      <c r="DOO3" s="54"/>
      <c r="DOP3" s="54">
        <v>1.163</v>
      </c>
      <c r="DOQ3" s="54"/>
      <c r="DOR3" s="54">
        <v>1.1819999999999999</v>
      </c>
      <c r="DOS3" s="54">
        <v>1.198</v>
      </c>
      <c r="DOT3" s="54">
        <f t="shared" ref="DOT3:DOT36" si="226">MIN(DOS3,DNV3)</f>
        <v>0.77500000000000002</v>
      </c>
      <c r="DOU3" s="54">
        <v>1.1819999999999999</v>
      </c>
      <c r="DOV3" s="54"/>
      <c r="DOW3" s="54"/>
      <c r="DOX3" s="54"/>
      <c r="DOY3" s="54"/>
      <c r="DOZ3" s="54">
        <v>1.2030000000000001</v>
      </c>
      <c r="DPA3" s="54"/>
      <c r="DPB3" s="54">
        <v>1.214</v>
      </c>
      <c r="DPC3" s="54"/>
      <c r="DPD3" s="54">
        <v>1.214</v>
      </c>
      <c r="DPE3" s="54"/>
      <c r="DPF3" s="28">
        <v>1.204</v>
      </c>
      <c r="DPG3" s="28">
        <f t="shared" ref="DPG3:DPG36" si="227">MIN(DOT3,DPF3)</f>
        <v>0.77500000000000002</v>
      </c>
      <c r="DPH3" s="28"/>
      <c r="DPI3" s="28">
        <v>1.214</v>
      </c>
      <c r="DPJ3" s="28"/>
      <c r="DPK3" s="28">
        <v>1.2110000000000001</v>
      </c>
      <c r="DPL3" s="28"/>
      <c r="DPM3" s="28">
        <v>1.2210000000000001</v>
      </c>
      <c r="DPN3" s="28">
        <v>1.2310000000000001</v>
      </c>
      <c r="DPO3" s="28"/>
      <c r="DPP3" s="28"/>
      <c r="DPQ3" s="54">
        <v>1.23</v>
      </c>
      <c r="DPR3" s="54">
        <f t="shared" ref="DPR3:DPR30" si="228">MIN(DPQ3,DPG3)</f>
        <v>0.77500000000000002</v>
      </c>
      <c r="DPS3" s="54">
        <v>1.2430000000000001</v>
      </c>
      <c r="DPT3" s="54"/>
      <c r="DPU3" s="54"/>
      <c r="DPV3" s="54">
        <v>1.32</v>
      </c>
      <c r="DPW3" s="54"/>
      <c r="DPX3" s="54"/>
      <c r="DPY3" s="54">
        <v>1.2889999999999999</v>
      </c>
      <c r="DPZ3" s="54"/>
      <c r="DQA3" s="54">
        <v>1.2849999999999999</v>
      </c>
      <c r="DQB3" s="54">
        <v>1.29</v>
      </c>
      <c r="DQC3" s="54"/>
      <c r="DQD3" s="54">
        <v>1.2589999999999999</v>
      </c>
      <c r="DQE3" s="54">
        <f t="shared" ref="DQE3:DQE36" si="229">MIN(DQD3,DPR3)</f>
        <v>0.77500000000000002</v>
      </c>
      <c r="DQF3" s="54">
        <v>1.3160000000000001</v>
      </c>
      <c r="DQG3" s="54"/>
      <c r="DQH3" s="54">
        <v>1.302</v>
      </c>
      <c r="DQI3" s="106">
        <v>1.2729999999999999</v>
      </c>
      <c r="DQJ3" s="54">
        <f t="shared" ref="DQJ3:DQJ36" si="230">MIN(DQI3,DQE3)</f>
        <v>0.77500000000000002</v>
      </c>
      <c r="DQK3" s="54"/>
      <c r="DQL3" s="54"/>
      <c r="DQM3" s="54">
        <v>1.3620000000000001</v>
      </c>
      <c r="DQN3" s="54">
        <v>1.335</v>
      </c>
      <c r="DQO3" s="54"/>
      <c r="DQP3" s="54"/>
      <c r="DQQ3" s="54">
        <v>1.323</v>
      </c>
      <c r="DQR3" s="54">
        <f t="shared" ref="DQR3:DQR36" si="231">MIN(DQQ3,DQJ3)</f>
        <v>0.77500000000000002</v>
      </c>
      <c r="DQS3" s="54">
        <v>1.351</v>
      </c>
      <c r="DQT3" s="54">
        <v>1.335</v>
      </c>
      <c r="DQU3" s="54">
        <v>1.3380000000000001</v>
      </c>
      <c r="DQV3" s="54">
        <v>1.363</v>
      </c>
      <c r="DQW3" s="54"/>
      <c r="DQX3" s="54">
        <v>1.3280000000000001</v>
      </c>
      <c r="DQY3" s="54"/>
      <c r="DQZ3" s="54">
        <v>1.327</v>
      </c>
      <c r="DRA3" s="54">
        <v>1.323</v>
      </c>
      <c r="DRB3" s="54">
        <f>MIN(DRA3,DQR3)</f>
        <v>0.77500000000000002</v>
      </c>
      <c r="DRC3" s="54"/>
      <c r="DRD3" s="54"/>
      <c r="DRE3" s="54"/>
      <c r="DRF3" s="54"/>
      <c r="DRG3" s="5">
        <f>(DRC3-DRB3)/DRB3</f>
        <v>-1</v>
      </c>
      <c r="DRH3" s="1158" t="s">
        <v>1149</v>
      </c>
      <c r="DRI3" s="1206" t="s">
        <v>1150</v>
      </c>
      <c r="DRJ3" s="1171" t="s">
        <v>1151</v>
      </c>
      <c r="DRK3" s="46"/>
      <c r="DRL3" s="48" t="str">
        <f t="shared" ref="DRL3:DRL36" si="232">IF(ISBLANK(IA3),"4.Blocker/Not Executed",IF(AND(IA3&lt;=0%),"1. Better than baseline ",IF(AND(IA3&lt;=10%,IA3&gt;=0%),"2. Within 10% deviation from baseline",IF(AND(IA3&gt;=10%),"3. Missing baseline"))))</f>
        <v>3. Missing baseline</v>
      </c>
      <c r="DRM3" s="351" t="str">
        <f t="shared" ref="DRM3:DRM36" si="233">IF(ISBLANK(MD3),"4.Blocker/Not Executed",IF(AND(MD3&lt;=0%),"1. Better than baseline ",IF(AND(MD3&lt;=10%,MD3&gt;=0%),"2. Within 10% deviation from baseline",IF(AND(MD3&gt;=10%),"3. Missing baseline"))))</f>
        <v>2. Within 10% deviation from baseline</v>
      </c>
      <c r="DRN3" s="48" t="str">
        <f t="shared" ref="DRN3:DRN36" si="234">IF(ISBLANK(UR3),"4.Blocker/Not Executed",IF(AND(UR3&lt;=0%),"1. Better than baseline ",IF(AND(UR3&lt;=10%,UR3&gt;=0%),"2. Within 10% deviation from baseline",IF(AND(UR3&gt;=10%),"3. Missing baseline"))))</f>
        <v>3. Missing baseline</v>
      </c>
      <c r="DRO3" s="351" t="str">
        <f t="shared" ref="DRO3:DRO36" si="235">IF(ISBLANK(ADB3),"4.Blocker/Not Executed",IF(AND(ADB3&lt;=0%),"1. Better than baseline ",IF(AND(ADB3&lt;=10%,ADB3&gt;=0%),"2. Within 10% deviation from baseline",IF(AND(ADB3&gt;=10%),"3. Missing baseline"))))</f>
        <v>3. Missing baseline</v>
      </c>
      <c r="DRP3" s="48" t="str">
        <f t="shared" ref="DRP3:DRP36" si="236">IF(ISBLANK(ALV3),"4.Blocker/Not Executed",IF(AND(ALV3&lt;=0%),"1. Better than baseline ",IF(AND(ALV3&lt;=10%,ALV3&gt;=0%),"2. Within 10% deviation from baseline",IF(AND(ALV3&gt;=10%),"3. Missing baseline"))))</f>
        <v xml:space="preserve">1. Better than baseline </v>
      </c>
      <c r="DRQ3" s="76" t="str">
        <f t="shared" ref="DRQ3:DRQ36" si="237">IF(ISBLANK(AYP3),"4.Blocker/Not Executed",IF(AND(AYP3&lt;=0%),"1. Better than baseline ",IF(AND(AYP3&lt;=10%,AYP3&gt;=0%),"2. Within 10% deviation from baseline",IF(AND(AYP3&gt;=10%),"3. Missing baseline"))))</f>
        <v>3. Missing baseline</v>
      </c>
      <c r="DRR3" s="76" t="str">
        <f t="shared" ref="DRR3:DRR36" si="238">IF(ISBLANK(BLA3),"4.Blocker/Not Executed",IF(AND(BLA3&lt;=0%),"1. Better than baseline ",IF(AND(BLA3&lt;=10%,BLA3&gt;=0%),"2. Within 10% deviation from baseline",IF(AND(BLA3&gt;=10%),"3. Missing baseline"))))</f>
        <v>3. Missing baseline</v>
      </c>
      <c r="DRS3" s="48" t="str">
        <f t="shared" ref="DRS3:DRS36" si="239">IF(ISBLANK(BYO3),"4.Blocker/Not Executed",IF(AND(BYO3&lt;=0%),"1. Better than baseline ",IF(AND(BYO3&lt;=10%,BYO3&gt;=0%),"2. Within 10% deviation from baseline",IF(AND(BYO3&gt;=10%),"3. Missing baseline"))))</f>
        <v>3. Missing baseline</v>
      </c>
      <c r="DRT3" s="48" t="str">
        <f t="shared" ref="DRT3:DRT36" si="240">IF(ISBLANK(CIN3),"4.Blocker/Not Executed",IF(AND(CIN3&lt;=0%),"1. Better than baseline ",IF(AND(CIN3&lt;=10%,CIN3&gt;=0%),"2. Within 10% deviation from baseline",IF(AND(CIN3&gt;=10%),"3. Missing baseline"))))</f>
        <v xml:space="preserve">1. Better than baseline </v>
      </c>
      <c r="DRU3" s="48" t="str">
        <f t="shared" ref="DRU3:DRU36" si="241">IF(ISBLANK(CQD3),"4.Blocker/Not Executed",IF(AND(CQD3&lt;=0%),"1. Better than baseline ",IF(AND(CQD3&lt;=10%,CQD3&gt;=0%),"2. Within 10% deviation from baseline",IF(AND(CQD3&gt;=10%),"3. Missing baseline"))))</f>
        <v xml:space="preserve">1. Better than baseline </v>
      </c>
      <c r="DRV3" s="48" t="str">
        <f t="shared" ref="DRV3:DRV36" si="242">IF(ISBLANK(DCQ3),"4.Blocker/Not Executed",IF(AND(DCQ3&lt;=0%),"1. Better than baseline ",IF(AND(DCQ3&lt;=10%,DCQ3&gt;=0%),"2. Within 10% deviation from baseline",IF(AND(DCQ3&gt;=10%),"3. Missing baseline"))))</f>
        <v xml:space="preserve">1. Better than baseline </v>
      </c>
      <c r="DRW3" s="48" t="str">
        <f t="shared" ref="DRW3:DRW36" si="243">IF(ISBLANK(DIH3),"4.Blocker/Not Executed",IF(AND(DIH3&lt;=0%),"1. Better than baseline ",IF(AND(DIH3&lt;=10%,DIH3&gt;=0%),"2. Within 10% deviation from baseline",IF(AND(DIH3&gt;=10%),"3. Missing baseline"))))</f>
        <v xml:space="preserve">1. Better than baseline </v>
      </c>
      <c r="DRX3" s="48" t="str">
        <f t="shared" ref="DRX3:DRX36" si="244">IF(ISBLANK(DNO3),"4.Blocker/Not Executed",IF(AND(DNO3&lt;=0%),"1. Better than baseline ",IF(AND(DNO3&lt;=10%,DNO3&gt;=0%),"2. Within 10% deviation from baseline",IF(AND(DNO3&gt;=10%),"3. Missing baseline"))))</f>
        <v xml:space="preserve">1. Better than baseline </v>
      </c>
    </row>
    <row r="4" spans="1:3306" s="4" customFormat="1" ht="15" customHeight="1" thickBot="1" x14ac:dyDescent="0.4">
      <c r="A4" s="10">
        <v>2</v>
      </c>
      <c r="B4" s="83" t="s">
        <v>16</v>
      </c>
      <c r="C4" s="83" t="s">
        <v>1144</v>
      </c>
      <c r="D4" s="156" t="s">
        <v>1145</v>
      </c>
      <c r="E4" s="197" t="s">
        <v>1145</v>
      </c>
      <c r="F4" s="84" t="str">
        <f t="shared" si="0"/>
        <v>ReaderBookOpen_Home-YJ-WOImg-reOpen-Book</v>
      </c>
      <c r="G4" s="84" t="s">
        <v>1152</v>
      </c>
      <c r="H4" s="84" t="s">
        <v>1147</v>
      </c>
      <c r="I4" s="84" t="s">
        <v>1152</v>
      </c>
      <c r="J4" s="84" t="s">
        <v>1153</v>
      </c>
      <c r="K4" s="175"/>
      <c r="L4" s="175">
        <v>1.004</v>
      </c>
      <c r="M4" s="175">
        <v>0.98699999999999999</v>
      </c>
      <c r="N4" s="175">
        <v>1.0409999999999999</v>
      </c>
      <c r="O4" s="175">
        <v>0.97599999999999998</v>
      </c>
      <c r="P4" s="175">
        <v>0.92700000000000005</v>
      </c>
      <c r="Q4" s="175">
        <v>0.93300000000000005</v>
      </c>
      <c r="R4" s="175">
        <v>0.93</v>
      </c>
      <c r="S4" s="175">
        <v>0.96</v>
      </c>
      <c r="T4" s="47">
        <v>0.92900000000000005</v>
      </c>
      <c r="U4" s="47">
        <v>0.92700000000000005</v>
      </c>
      <c r="V4" s="47"/>
      <c r="W4" s="47">
        <v>0.94499999999999995</v>
      </c>
      <c r="X4" s="47">
        <v>0.94</v>
      </c>
      <c r="Y4" s="47">
        <v>0.95399999999999996</v>
      </c>
      <c r="Z4" s="47">
        <v>0.95</v>
      </c>
      <c r="AA4" s="47">
        <v>0.95099999999999996</v>
      </c>
      <c r="AB4" s="47">
        <v>0.93</v>
      </c>
      <c r="AC4" s="47">
        <v>0.90900000000000003</v>
      </c>
      <c r="AD4" s="47">
        <f t="shared" si="1"/>
        <v>0.90900000000000003</v>
      </c>
      <c r="AE4" s="47">
        <v>0.95699999999999996</v>
      </c>
      <c r="AF4" s="47">
        <v>0.96199999999999997</v>
      </c>
      <c r="AG4" s="47"/>
      <c r="AH4" s="47">
        <v>0.96699999999999997</v>
      </c>
      <c r="AI4" s="47">
        <v>0.91500000000000004</v>
      </c>
      <c r="AJ4" s="47">
        <v>0.91600000000000004</v>
      </c>
      <c r="AK4" s="47">
        <v>0.90700000000000003</v>
      </c>
      <c r="AL4" s="47">
        <v>0.91300000000000003</v>
      </c>
      <c r="AM4" s="47">
        <v>0.91100000000000003</v>
      </c>
      <c r="AN4" s="47">
        <v>0.98799999999999999</v>
      </c>
      <c r="AO4" s="47">
        <v>0.92300000000000004</v>
      </c>
      <c r="AP4" s="47">
        <v>0.92700000000000005</v>
      </c>
      <c r="AQ4" s="47">
        <v>0.92400000000000004</v>
      </c>
      <c r="AR4" s="47">
        <v>0.93500000000000005</v>
      </c>
      <c r="AS4" s="47">
        <f t="shared" si="2"/>
        <v>0.90900000000000003</v>
      </c>
      <c r="AT4" s="47">
        <v>0.95899999999999996</v>
      </c>
      <c r="AU4" s="47">
        <v>0.93700000000000006</v>
      </c>
      <c r="AV4" s="47">
        <v>0.91700000000000004</v>
      </c>
      <c r="AW4" s="47">
        <v>0.91700000000000004</v>
      </c>
      <c r="AX4" s="47">
        <v>0.92200000000000004</v>
      </c>
      <c r="AY4" s="47">
        <v>0.92300000000000004</v>
      </c>
      <c r="AZ4" s="47">
        <v>0.92300000000000004</v>
      </c>
      <c r="BA4" s="47">
        <v>0.92100000000000004</v>
      </c>
      <c r="BB4" s="47"/>
      <c r="BC4" s="47">
        <v>0.91600000000000004</v>
      </c>
      <c r="BD4" s="47">
        <v>0.90900000000000003</v>
      </c>
      <c r="BE4" s="47">
        <v>0.90500000000000003</v>
      </c>
      <c r="BF4" s="47">
        <v>0.96</v>
      </c>
      <c r="BG4" s="47">
        <v>0.96</v>
      </c>
      <c r="BH4" s="47">
        <v>0.92900000000000005</v>
      </c>
      <c r="BI4" s="47">
        <v>0.93400000000000005</v>
      </c>
      <c r="BJ4" s="47">
        <v>0.93899999999999995</v>
      </c>
      <c r="BK4" s="47">
        <v>0.93799999999999994</v>
      </c>
      <c r="BL4" s="47">
        <v>0.92900000000000005</v>
      </c>
      <c r="BM4" s="47">
        <v>0.92500000000000004</v>
      </c>
      <c r="BN4" s="47">
        <v>0.94</v>
      </c>
      <c r="BO4" s="47">
        <v>0.90600000000000003</v>
      </c>
      <c r="BP4" s="47">
        <v>0.91600000000000004</v>
      </c>
      <c r="BQ4" s="47">
        <v>0.91</v>
      </c>
      <c r="BR4" s="47">
        <v>0.90500000000000003</v>
      </c>
      <c r="BS4" s="47"/>
      <c r="BT4" s="47">
        <v>0.94399999999999995</v>
      </c>
      <c r="BU4" s="47">
        <v>0.92800000000000005</v>
      </c>
      <c r="BV4" s="47">
        <v>0.90900000000000003</v>
      </c>
      <c r="BW4" s="47"/>
      <c r="BX4" s="47">
        <v>0.92200000000000004</v>
      </c>
      <c r="BY4" s="47">
        <v>0.93100000000000005</v>
      </c>
      <c r="BZ4" s="47">
        <v>0.92100000000000004</v>
      </c>
      <c r="CA4" s="47"/>
      <c r="CB4" s="47">
        <v>0.92700000000000005</v>
      </c>
      <c r="CC4" s="47">
        <v>0.93100000000000005</v>
      </c>
      <c r="CD4" s="47">
        <v>0.94199999999999995</v>
      </c>
      <c r="CE4" s="47">
        <v>0.95</v>
      </c>
      <c r="CF4" s="47">
        <f t="shared" si="3"/>
        <v>0.90500000000000003</v>
      </c>
      <c r="CG4" s="47">
        <v>0.92400000000000004</v>
      </c>
      <c r="CH4" s="47"/>
      <c r="CI4" s="47">
        <v>0.92800000000000005</v>
      </c>
      <c r="CJ4" s="47">
        <v>0.94399999999999995</v>
      </c>
      <c r="CK4" s="47">
        <v>0.94399999999999995</v>
      </c>
      <c r="CL4" s="47"/>
      <c r="CM4" s="47">
        <v>0.95399999999999996</v>
      </c>
      <c r="CN4" s="47">
        <v>0.94399999999999995</v>
      </c>
      <c r="CO4" s="47"/>
      <c r="CP4" s="47">
        <v>0.96099999999999997</v>
      </c>
      <c r="CQ4" s="47">
        <f t="shared" si="4"/>
        <v>0.90500000000000003</v>
      </c>
      <c r="CR4" s="47">
        <v>0.93799999999999994</v>
      </c>
      <c r="CS4" s="47">
        <v>0.95299999999999996</v>
      </c>
      <c r="CT4" s="47">
        <v>0.94699999999999995</v>
      </c>
      <c r="CU4" s="47"/>
      <c r="CV4" s="47">
        <v>0.94899999999999995</v>
      </c>
      <c r="CW4" s="47">
        <v>0.94699999999999995</v>
      </c>
      <c r="CX4" s="47">
        <v>0.94199999999999995</v>
      </c>
      <c r="CY4" s="47"/>
      <c r="CZ4" s="47">
        <v>0.93700000000000006</v>
      </c>
      <c r="DA4" s="47">
        <v>0.96</v>
      </c>
      <c r="DB4" s="47">
        <f t="shared" si="5"/>
        <v>0.90500000000000003</v>
      </c>
      <c r="DC4" s="47">
        <v>0.93500000000000005</v>
      </c>
      <c r="DD4" s="47">
        <v>0.93799999999999994</v>
      </c>
      <c r="DE4" s="47">
        <v>0.93</v>
      </c>
      <c r="DF4" s="47">
        <v>0.94599999999999995</v>
      </c>
      <c r="DG4" s="47">
        <v>0.94299999999999995</v>
      </c>
      <c r="DH4" s="47">
        <v>0.94</v>
      </c>
      <c r="DI4" s="47">
        <v>0.92600000000000005</v>
      </c>
      <c r="DJ4" s="47">
        <v>0.94299999999999995</v>
      </c>
      <c r="DK4" s="47">
        <v>0.93899999999999995</v>
      </c>
      <c r="DL4" s="47">
        <v>0.94099999999999995</v>
      </c>
      <c r="DM4" s="47">
        <v>0.97399999999999998</v>
      </c>
      <c r="DN4" s="47">
        <f t="shared" si="6"/>
        <v>0.90500000000000003</v>
      </c>
      <c r="DO4" s="47">
        <v>0.93899999999999995</v>
      </c>
      <c r="DP4" s="47"/>
      <c r="DQ4" s="102">
        <v>0.94899999999999995</v>
      </c>
      <c r="DR4" s="47">
        <v>0.96099999999999997</v>
      </c>
      <c r="DS4" s="47">
        <v>0.96899999999999997</v>
      </c>
      <c r="DT4" s="47">
        <v>0.97699999999999998</v>
      </c>
      <c r="DU4" s="47">
        <v>0.95899999999999996</v>
      </c>
      <c r="DV4" s="47">
        <v>0.98099999999999998</v>
      </c>
      <c r="DW4" s="47">
        <v>0.98399999999999999</v>
      </c>
      <c r="DX4" s="47">
        <v>0.95799999999999996</v>
      </c>
      <c r="DY4" s="51">
        <v>0.98799999999999999</v>
      </c>
      <c r="DZ4" s="51">
        <v>0.94799999999999995</v>
      </c>
      <c r="EA4" s="51">
        <f t="shared" si="7"/>
        <v>0.90500000000000003</v>
      </c>
      <c r="EB4" s="51">
        <v>0.98199999999999998</v>
      </c>
      <c r="EC4" s="51">
        <v>0.98099999999999998</v>
      </c>
      <c r="ED4" s="51">
        <v>0.97199999999999998</v>
      </c>
      <c r="EE4" s="51"/>
      <c r="EF4" s="51">
        <v>0.98499999999999999</v>
      </c>
      <c r="EG4" s="51">
        <v>0.97899999999999998</v>
      </c>
      <c r="EH4" s="51">
        <v>0.99299999999999999</v>
      </c>
      <c r="EI4" s="51">
        <v>0.98699999999999999</v>
      </c>
      <c r="EJ4" s="51">
        <v>0.97</v>
      </c>
      <c r="EK4" s="51">
        <v>0.96499999999999997</v>
      </c>
      <c r="EL4" s="51">
        <v>0.94799999999999995</v>
      </c>
      <c r="EM4" s="51">
        <f t="shared" si="8"/>
        <v>0.90500000000000003</v>
      </c>
      <c r="EN4" s="51">
        <v>0.96799999999999997</v>
      </c>
      <c r="EO4" s="51">
        <v>0.99299999999999999</v>
      </c>
      <c r="EP4" s="51">
        <v>0.98</v>
      </c>
      <c r="EQ4" s="51">
        <v>1.0329999999999999</v>
      </c>
      <c r="ER4" s="51">
        <v>0.97499999999999998</v>
      </c>
      <c r="ES4" s="51">
        <v>0.97199999999999998</v>
      </c>
      <c r="ET4" s="51">
        <v>0.96699999999999997</v>
      </c>
      <c r="EU4" s="51"/>
      <c r="EV4" s="51">
        <v>0.98599999999999999</v>
      </c>
      <c r="EW4" s="47">
        <v>0.97299999999999998</v>
      </c>
      <c r="EX4" s="51">
        <f t="shared" si="9"/>
        <v>0.90500000000000003</v>
      </c>
      <c r="EY4" s="51">
        <v>0.99099999999999999</v>
      </c>
      <c r="EZ4" s="51">
        <v>0.96599999999999997</v>
      </c>
      <c r="FA4" s="51">
        <v>0.95599999999999996</v>
      </c>
      <c r="FB4" s="51">
        <v>0.96099999999999997</v>
      </c>
      <c r="FC4" s="51">
        <v>0.95799999999999996</v>
      </c>
      <c r="FD4" s="51"/>
      <c r="FE4" s="51">
        <v>0.97</v>
      </c>
      <c r="FF4" s="51">
        <v>0.96699999999999997</v>
      </c>
      <c r="FG4" s="51">
        <v>0.95599999999999996</v>
      </c>
      <c r="FH4" s="51">
        <v>0.96</v>
      </c>
      <c r="FI4" s="51">
        <v>0.96</v>
      </c>
      <c r="FJ4" s="51">
        <v>0.96</v>
      </c>
      <c r="FK4" s="47">
        <v>0.97</v>
      </c>
      <c r="FL4" s="47">
        <f t="shared" si="10"/>
        <v>0.90500000000000003</v>
      </c>
      <c r="FM4" s="47">
        <v>0.97</v>
      </c>
      <c r="FN4" s="47">
        <v>0.96</v>
      </c>
      <c r="FO4" s="47">
        <v>0.96</v>
      </c>
      <c r="FP4" s="47">
        <v>0.97</v>
      </c>
      <c r="FQ4" s="47">
        <v>0.96</v>
      </c>
      <c r="FR4" s="47">
        <v>1.105</v>
      </c>
      <c r="FS4" s="47">
        <v>1.1200000000000001</v>
      </c>
      <c r="FT4" s="47">
        <v>1.1000000000000001</v>
      </c>
      <c r="FU4" s="47">
        <v>1.1200000000000001</v>
      </c>
      <c r="FV4" s="47">
        <v>1.1100000000000001</v>
      </c>
      <c r="FW4" s="47">
        <v>1.04</v>
      </c>
      <c r="FX4" s="47">
        <f t="shared" si="11"/>
        <v>0.90500000000000003</v>
      </c>
      <c r="FY4" s="47">
        <v>1.1000000000000001</v>
      </c>
      <c r="FZ4" s="47">
        <v>1.1000000000000001</v>
      </c>
      <c r="GA4" s="47"/>
      <c r="GB4" s="47">
        <v>1.1299999999999999</v>
      </c>
      <c r="GC4" s="47">
        <v>1.1299999999999999</v>
      </c>
      <c r="GD4" s="47">
        <v>1.1200000000000001</v>
      </c>
      <c r="GE4" s="47">
        <v>1.1000000000000001</v>
      </c>
      <c r="GF4" s="47"/>
      <c r="GG4" s="47">
        <v>1.121</v>
      </c>
      <c r="GH4" s="47">
        <v>1.1000000000000001</v>
      </c>
      <c r="GI4" s="47">
        <v>1.1299999999999999</v>
      </c>
      <c r="GJ4" s="47">
        <v>1.1200000000000001</v>
      </c>
      <c r="GK4" s="47">
        <v>1.08</v>
      </c>
      <c r="GL4" s="47">
        <v>1.07</v>
      </c>
      <c r="GM4" s="47">
        <v>1.07</v>
      </c>
      <c r="GN4" s="47"/>
      <c r="GO4" s="47">
        <v>1.07</v>
      </c>
      <c r="GP4" s="47"/>
      <c r="GQ4" s="47">
        <v>1.08</v>
      </c>
      <c r="GR4" s="47">
        <v>1.07</v>
      </c>
      <c r="GS4" s="47">
        <v>1.0940000000000001</v>
      </c>
      <c r="GT4" s="47"/>
      <c r="GU4" s="47">
        <v>1.07</v>
      </c>
      <c r="GV4" s="47">
        <v>1.07</v>
      </c>
      <c r="GW4" s="47">
        <v>1.0900000000000001</v>
      </c>
      <c r="GX4" s="47">
        <v>1.06</v>
      </c>
      <c r="GY4" s="47">
        <v>1.085</v>
      </c>
      <c r="GZ4" s="47">
        <v>1.073</v>
      </c>
      <c r="HA4" s="47"/>
      <c r="HB4" s="47">
        <v>0.998</v>
      </c>
      <c r="HC4" s="51">
        <f t="shared" si="12"/>
        <v>0.90500000000000003</v>
      </c>
      <c r="HD4" s="51">
        <v>1.056</v>
      </c>
      <c r="HE4" s="51">
        <v>1.0640000000000001</v>
      </c>
      <c r="HF4" s="51">
        <v>1.0900000000000001</v>
      </c>
      <c r="HG4" s="47">
        <v>1.093</v>
      </c>
      <c r="HH4" s="51">
        <v>1.0640000000000001</v>
      </c>
      <c r="HI4" s="47">
        <f t="shared" si="13"/>
        <v>0.90500000000000003</v>
      </c>
      <c r="HJ4" s="47">
        <v>1.075</v>
      </c>
      <c r="HK4" s="47">
        <v>1.0760000000000001</v>
      </c>
      <c r="HL4" s="47">
        <v>1.0820000000000001</v>
      </c>
      <c r="HM4" s="47">
        <v>1.0840000000000001</v>
      </c>
      <c r="HN4" s="77"/>
      <c r="HO4" s="77">
        <v>1.081</v>
      </c>
      <c r="HP4" s="77">
        <v>1.079</v>
      </c>
      <c r="HQ4" s="77">
        <v>1.093</v>
      </c>
      <c r="HR4" s="77">
        <v>1.157</v>
      </c>
      <c r="HS4" s="77">
        <v>1.171</v>
      </c>
      <c r="HT4" s="77"/>
      <c r="HU4" s="77">
        <v>1.1839999999999999</v>
      </c>
      <c r="HV4" s="77"/>
      <c r="HW4" s="77">
        <v>1.161</v>
      </c>
      <c r="HX4" s="77">
        <v>1.155</v>
      </c>
      <c r="HY4" s="47">
        <f t="shared" si="14"/>
        <v>0.90500000000000003</v>
      </c>
      <c r="HZ4" s="77"/>
      <c r="IA4" s="6">
        <f t="shared" si="15"/>
        <v>0.27624309392265195</v>
      </c>
      <c r="IB4" s="102"/>
      <c r="IC4" s="102">
        <v>0.95599999999999996</v>
      </c>
      <c r="ID4" s="102">
        <v>0.97</v>
      </c>
      <c r="IE4" s="102">
        <v>0.98199999999999998</v>
      </c>
      <c r="IF4" s="102">
        <v>0.98</v>
      </c>
      <c r="IG4" s="102">
        <v>0.88800000000000001</v>
      </c>
      <c r="IH4" s="102">
        <v>0.90500000000000003</v>
      </c>
      <c r="II4" s="102">
        <v>0.88900000000000001</v>
      </c>
      <c r="IJ4" s="102">
        <v>0.93</v>
      </c>
      <c r="IK4" s="102">
        <v>0.92400000000000004</v>
      </c>
      <c r="IL4" s="102">
        <v>0.94</v>
      </c>
      <c r="IM4" s="102">
        <v>0.93</v>
      </c>
      <c r="IN4" s="102">
        <v>0.92500000000000004</v>
      </c>
      <c r="IO4" s="102">
        <v>0.92800000000000005</v>
      </c>
      <c r="IP4" s="102">
        <v>0.91200000000000003</v>
      </c>
      <c r="IQ4" s="102">
        <v>0.89200000000000002</v>
      </c>
      <c r="IR4" s="102">
        <f t="shared" si="16"/>
        <v>0.88900000000000001</v>
      </c>
      <c r="IS4" s="102">
        <v>0.94899999999999995</v>
      </c>
      <c r="IT4" s="102">
        <v>0.94299999999999995</v>
      </c>
      <c r="IU4" s="102">
        <v>0.94699999999999995</v>
      </c>
      <c r="IV4" s="102">
        <v>0.92</v>
      </c>
      <c r="IW4" s="102">
        <v>0.91100000000000003</v>
      </c>
      <c r="IX4" s="102"/>
      <c r="IY4" s="102">
        <v>0.90700000000000003</v>
      </c>
      <c r="IZ4" s="102">
        <v>0.90100000000000002</v>
      </c>
      <c r="JA4" s="102">
        <v>0.90800000000000003</v>
      </c>
      <c r="JB4" s="102">
        <v>0.9</v>
      </c>
      <c r="JC4" s="102">
        <v>0.95799999999999996</v>
      </c>
      <c r="JD4" s="102">
        <v>0.90400000000000003</v>
      </c>
      <c r="JE4" s="102">
        <v>0.91500000000000004</v>
      </c>
      <c r="JF4" s="102">
        <v>0.91700000000000004</v>
      </c>
      <c r="JG4" s="102"/>
      <c r="JH4" s="102">
        <v>0.91700000000000004</v>
      </c>
      <c r="JI4" s="102">
        <v>0.90900000000000003</v>
      </c>
      <c r="JJ4" s="102">
        <f t="shared" si="17"/>
        <v>0.88900000000000001</v>
      </c>
      <c r="JK4" s="102"/>
      <c r="JL4" s="102">
        <v>0.92</v>
      </c>
      <c r="JM4" s="102">
        <v>0.89600000000000002</v>
      </c>
      <c r="JN4" s="102">
        <v>0.88700000000000001</v>
      </c>
      <c r="JO4" s="102">
        <v>0.875</v>
      </c>
      <c r="JP4" s="102">
        <v>0.879</v>
      </c>
      <c r="JQ4" s="102">
        <v>0.878</v>
      </c>
      <c r="JR4" s="102">
        <v>0.86699999999999999</v>
      </c>
      <c r="JS4" s="102">
        <v>0.88300000000000001</v>
      </c>
      <c r="JT4" s="102">
        <v>0.871</v>
      </c>
      <c r="JU4" s="102">
        <v>0.90700000000000003</v>
      </c>
      <c r="JV4" s="102">
        <v>0.88900000000000001</v>
      </c>
      <c r="JW4" s="102">
        <v>0.90500000000000003</v>
      </c>
      <c r="JX4" s="102">
        <v>0.90500000000000003</v>
      </c>
      <c r="JY4" s="102">
        <v>0.86799999999999999</v>
      </c>
      <c r="JZ4" s="102">
        <v>0.88700000000000001</v>
      </c>
      <c r="KA4" s="102">
        <v>0.89</v>
      </c>
      <c r="KB4" s="102">
        <v>0.89</v>
      </c>
      <c r="KC4" s="102">
        <v>0.88200000000000001</v>
      </c>
      <c r="KD4" s="102">
        <v>0.878</v>
      </c>
      <c r="KE4" s="102">
        <v>0.86799999999999999</v>
      </c>
      <c r="KF4" s="102">
        <v>0.86099999999999999</v>
      </c>
      <c r="KG4" s="102">
        <v>0.88100000000000001</v>
      </c>
      <c r="KH4" s="102">
        <v>0.89</v>
      </c>
      <c r="KI4" s="102">
        <f t="shared" si="18"/>
        <v>0.88900000000000001</v>
      </c>
      <c r="KJ4" s="102">
        <v>0.88700000000000001</v>
      </c>
      <c r="KK4" s="102">
        <v>0.877</v>
      </c>
      <c r="KL4" s="102">
        <v>0.89100000000000001</v>
      </c>
      <c r="KM4" s="102">
        <v>0.90700000000000003</v>
      </c>
      <c r="KN4" s="102">
        <v>0.89900000000000002</v>
      </c>
      <c r="KO4" s="102">
        <v>0.89700000000000002</v>
      </c>
      <c r="KP4" s="102">
        <v>0.89900000000000002</v>
      </c>
      <c r="KQ4" s="102">
        <v>0.90800000000000003</v>
      </c>
      <c r="KR4" s="102">
        <v>0.90600000000000003</v>
      </c>
      <c r="KS4" s="102">
        <v>0.91</v>
      </c>
      <c r="KT4" s="102">
        <f t="shared" si="19"/>
        <v>0.88900000000000001</v>
      </c>
      <c r="KU4" s="102">
        <v>0.89300000000000002</v>
      </c>
      <c r="KV4" s="102">
        <v>0.91200000000000003</v>
      </c>
      <c r="KW4" s="102">
        <v>0.89100000000000001</v>
      </c>
      <c r="KX4" s="102">
        <v>0.90500000000000003</v>
      </c>
      <c r="KY4" s="102"/>
      <c r="KZ4" s="102">
        <v>0.92400000000000004</v>
      </c>
      <c r="LA4" s="102"/>
      <c r="LB4" s="102">
        <v>0.89800000000000002</v>
      </c>
      <c r="LC4" s="102">
        <v>0.92</v>
      </c>
      <c r="LD4" s="102">
        <f t="shared" si="20"/>
        <v>0.88900000000000001</v>
      </c>
      <c r="LE4" s="102">
        <v>0.90700000000000003</v>
      </c>
      <c r="LF4" s="102">
        <v>0.91200000000000003</v>
      </c>
      <c r="LG4" s="102">
        <v>0.91500000000000004</v>
      </c>
      <c r="LH4" s="102">
        <v>0.92100000000000004</v>
      </c>
      <c r="LI4" s="102">
        <v>0.91900000000000004</v>
      </c>
      <c r="LJ4" s="102">
        <v>0.91900000000000004</v>
      </c>
      <c r="LK4" s="102">
        <v>0.91900000000000004</v>
      </c>
      <c r="LL4" s="102">
        <v>0.93300000000000005</v>
      </c>
      <c r="LM4" s="102">
        <f t="shared" si="21"/>
        <v>0.88900000000000001</v>
      </c>
      <c r="LN4" s="102">
        <v>0.92200000000000004</v>
      </c>
      <c r="LO4" s="102">
        <v>0.91700000000000004</v>
      </c>
      <c r="LP4" s="102">
        <v>0.91900000000000004</v>
      </c>
      <c r="LQ4" s="102"/>
      <c r="LR4" s="102">
        <v>0.91400000000000003</v>
      </c>
      <c r="LS4" s="102">
        <v>0.91500000000000004</v>
      </c>
      <c r="LT4" s="102">
        <v>0.92200000000000004</v>
      </c>
      <c r="LU4" s="102">
        <v>0.92400000000000004</v>
      </c>
      <c r="LV4" s="102"/>
      <c r="LW4" s="102">
        <v>0.91900000000000004</v>
      </c>
      <c r="LX4" s="102">
        <v>0.92400000000000004</v>
      </c>
      <c r="LY4" s="102">
        <v>0.92400000000000004</v>
      </c>
      <c r="LZ4" s="102">
        <f t="shared" si="22"/>
        <v>0.88900000000000001</v>
      </c>
      <c r="MA4" s="102">
        <v>0.92300000000000004</v>
      </c>
      <c r="MB4" s="102">
        <v>0.91800000000000004</v>
      </c>
      <c r="MC4" s="102"/>
      <c r="MD4" s="885">
        <f t="shared" si="23"/>
        <v>3.2620922384701941E-2</v>
      </c>
      <c r="ME4" s="1060"/>
      <c r="MF4" s="1060">
        <v>0.95499999999999996</v>
      </c>
      <c r="MG4" s="1060">
        <v>0.95199999999999996</v>
      </c>
      <c r="MH4" s="1060">
        <v>0.97899999999999998</v>
      </c>
      <c r="MI4" s="1060">
        <v>0.98</v>
      </c>
      <c r="MJ4" s="1060">
        <v>0.89</v>
      </c>
      <c r="MK4" s="1060">
        <v>0.88</v>
      </c>
      <c r="ML4" s="1060">
        <v>0.88</v>
      </c>
      <c r="MM4" s="1060">
        <v>0.89400000000000002</v>
      </c>
      <c r="MN4" s="1060">
        <v>0.83499999999999996</v>
      </c>
      <c r="MO4" s="1060"/>
      <c r="MP4" s="1060">
        <v>0.9</v>
      </c>
      <c r="MQ4" s="1060">
        <v>0.89800000000000002</v>
      </c>
      <c r="MR4" s="1060">
        <v>0.89200000000000002</v>
      </c>
      <c r="MS4" s="1060">
        <v>0.89800000000000002</v>
      </c>
      <c r="MT4" s="1060">
        <v>0.88400000000000001</v>
      </c>
      <c r="MU4" s="1060">
        <v>0.871</v>
      </c>
      <c r="MV4" s="1060">
        <f t="shared" si="24"/>
        <v>0.871</v>
      </c>
      <c r="MW4" s="1060">
        <v>0.92</v>
      </c>
      <c r="MX4" s="1060">
        <v>0.89600000000000002</v>
      </c>
      <c r="MY4" s="1060">
        <v>0.90400000000000003</v>
      </c>
      <c r="MZ4" s="1060"/>
      <c r="NA4" s="1060">
        <v>0.88700000000000001</v>
      </c>
      <c r="NB4" s="1060">
        <v>0.88400000000000001</v>
      </c>
      <c r="NC4" s="1060">
        <v>0.88400000000000001</v>
      </c>
      <c r="ND4" s="1060">
        <v>0.874</v>
      </c>
      <c r="NE4" s="1060">
        <v>0.86899999999999999</v>
      </c>
      <c r="NF4" s="1060"/>
      <c r="NG4" s="1060">
        <v>0.873</v>
      </c>
      <c r="NH4" s="1060">
        <v>0.93700000000000006</v>
      </c>
      <c r="NI4" s="1060"/>
      <c r="NJ4" s="1060">
        <v>0.89400000000000002</v>
      </c>
      <c r="NK4" s="1060">
        <v>0.88800000000000001</v>
      </c>
      <c r="NL4" s="1060">
        <v>0.88900000000000001</v>
      </c>
      <c r="NM4" s="1060">
        <v>0.88</v>
      </c>
      <c r="NN4" s="1060">
        <f t="shared" si="25"/>
        <v>0.871</v>
      </c>
      <c r="NO4" s="1060">
        <v>0.90100000000000002</v>
      </c>
      <c r="NP4" s="1060">
        <v>0.879</v>
      </c>
      <c r="NQ4" s="1060">
        <v>0.878</v>
      </c>
      <c r="NR4" s="1060"/>
      <c r="NS4" s="1060">
        <v>0.88800000000000001</v>
      </c>
      <c r="NT4" s="1060">
        <v>0.871</v>
      </c>
      <c r="NU4" s="1060">
        <v>0.88300000000000001</v>
      </c>
      <c r="NV4" s="1060">
        <v>0.872</v>
      </c>
      <c r="NW4" s="1060">
        <v>0.871</v>
      </c>
      <c r="NX4" s="1060">
        <v>0.88800000000000001</v>
      </c>
      <c r="NY4" s="1060">
        <v>0.88800000000000001</v>
      </c>
      <c r="NZ4" s="1060">
        <v>0.871</v>
      </c>
      <c r="OA4" s="1060">
        <v>0.88300000000000001</v>
      </c>
      <c r="OB4" s="102">
        <v>0.88300000000000001</v>
      </c>
      <c r="OC4" s="1060">
        <v>0.87</v>
      </c>
      <c r="OD4" s="1060">
        <v>0.875</v>
      </c>
      <c r="OE4" s="1060">
        <v>0.878</v>
      </c>
      <c r="OF4" s="1060">
        <v>0.88500000000000001</v>
      </c>
      <c r="OG4" s="1060"/>
      <c r="OH4" s="1060">
        <v>0.877</v>
      </c>
      <c r="OI4" s="1060">
        <v>0.86699999999999999</v>
      </c>
      <c r="OJ4" s="102">
        <v>0.86599999999999999</v>
      </c>
      <c r="OK4" s="102">
        <v>0.88500000000000001</v>
      </c>
      <c r="OL4" s="102">
        <v>0.86899999999999999</v>
      </c>
      <c r="OM4" s="102">
        <v>0.86</v>
      </c>
      <c r="ON4" s="102">
        <f t="shared" si="26"/>
        <v>0.86</v>
      </c>
      <c r="OO4" s="102">
        <v>0.86599999999999999</v>
      </c>
      <c r="OP4" s="102">
        <v>0.876</v>
      </c>
      <c r="OQ4" s="102">
        <v>0.878</v>
      </c>
      <c r="OR4" s="102">
        <v>0.86099999999999999</v>
      </c>
      <c r="OS4" s="102">
        <v>0.88600000000000001</v>
      </c>
      <c r="OT4" s="102">
        <v>0.88300000000000001</v>
      </c>
      <c r="OU4" s="102">
        <v>0.88400000000000001</v>
      </c>
      <c r="OV4" s="102">
        <v>0.89100000000000001</v>
      </c>
      <c r="OW4" s="102"/>
      <c r="OX4" s="102">
        <v>0.88400000000000001</v>
      </c>
      <c r="OY4" s="102">
        <v>0.95</v>
      </c>
      <c r="OZ4" s="102">
        <f t="shared" si="27"/>
        <v>0.86</v>
      </c>
      <c r="PA4" s="102"/>
      <c r="PB4" s="102">
        <v>0.88300000000000001</v>
      </c>
      <c r="PC4" s="102">
        <v>0.88700000000000001</v>
      </c>
      <c r="PD4" s="102">
        <v>0.89300000000000002</v>
      </c>
      <c r="PE4" s="102">
        <v>0.90200000000000002</v>
      </c>
      <c r="PF4" s="102"/>
      <c r="PG4" s="102">
        <v>0.90300000000000002</v>
      </c>
      <c r="PH4" s="102">
        <v>0.89500000000000002</v>
      </c>
      <c r="PI4" s="102"/>
      <c r="PJ4" s="102">
        <v>0.89700000000000002</v>
      </c>
      <c r="PK4" s="102">
        <f t="shared" si="28"/>
        <v>0.86</v>
      </c>
      <c r="PL4" s="102">
        <v>0.90200000000000002</v>
      </c>
      <c r="PM4" s="102">
        <v>0.90300000000000002</v>
      </c>
      <c r="PN4" s="102">
        <v>0.90300000000000002</v>
      </c>
      <c r="PO4" s="102"/>
      <c r="PP4" s="102">
        <v>0.89800000000000002</v>
      </c>
      <c r="PQ4" s="102">
        <v>0.90400000000000003</v>
      </c>
      <c r="PR4" s="102">
        <v>0.90200000000000002</v>
      </c>
      <c r="PS4" s="102">
        <v>0.89500000000000002</v>
      </c>
      <c r="PT4" s="102">
        <v>0.90200000000000002</v>
      </c>
      <c r="PU4" s="102">
        <f t="shared" si="29"/>
        <v>0.86</v>
      </c>
      <c r="PV4" s="102">
        <v>0.90300000000000002</v>
      </c>
      <c r="PW4" s="102">
        <v>0.90200000000000002</v>
      </c>
      <c r="PX4" s="102">
        <v>0.89700000000000002</v>
      </c>
      <c r="PY4" s="102">
        <v>0.91400000000000003</v>
      </c>
      <c r="PZ4" s="102">
        <v>0.90900000000000003</v>
      </c>
      <c r="QA4" s="102"/>
      <c r="QB4" s="102">
        <v>0.91100000000000003</v>
      </c>
      <c r="QC4" s="102">
        <v>0.90300000000000002</v>
      </c>
      <c r="QD4" s="102">
        <v>0.90400000000000003</v>
      </c>
      <c r="QE4" s="102">
        <v>0.91300000000000003</v>
      </c>
      <c r="QF4" s="102">
        <v>0.91600000000000004</v>
      </c>
      <c r="QG4" s="102">
        <v>0.91400000000000003</v>
      </c>
      <c r="QH4" s="102">
        <f t="shared" si="30"/>
        <v>0.86</v>
      </c>
      <c r="QI4" s="102">
        <v>0.91</v>
      </c>
      <c r="QJ4" s="102">
        <v>0.91100000000000003</v>
      </c>
      <c r="QK4" s="102">
        <v>0.90300000000000002</v>
      </c>
      <c r="QL4" s="102">
        <v>0.91200000000000003</v>
      </c>
      <c r="QM4" s="102"/>
      <c r="QN4" s="102">
        <v>0.93</v>
      </c>
      <c r="QO4" s="102">
        <v>0.92400000000000004</v>
      </c>
      <c r="QP4" s="102">
        <v>0.92600000000000005</v>
      </c>
      <c r="QQ4" s="102">
        <v>0.93100000000000005</v>
      </c>
      <c r="QR4" s="102">
        <v>0.93100000000000005</v>
      </c>
      <c r="QS4" s="102">
        <v>0.91800000000000004</v>
      </c>
      <c r="QT4" s="102">
        <v>0.90600000000000003</v>
      </c>
      <c r="QU4" s="102">
        <f t="shared" si="31"/>
        <v>0.86</v>
      </c>
      <c r="QV4" s="102">
        <v>0.92100000000000004</v>
      </c>
      <c r="QW4" s="102">
        <v>0.94699999999999995</v>
      </c>
      <c r="QX4" s="102">
        <v>0.94099999999999995</v>
      </c>
      <c r="QY4" s="102">
        <v>0.94299999999999995</v>
      </c>
      <c r="QZ4" s="102">
        <v>0.91900000000000004</v>
      </c>
      <c r="RA4" s="102">
        <v>0.92300000000000004</v>
      </c>
      <c r="RB4" s="102">
        <v>0.92200000000000004</v>
      </c>
      <c r="RC4" s="102">
        <v>0.91700000000000004</v>
      </c>
      <c r="RD4" s="102">
        <v>0.93100000000000005</v>
      </c>
      <c r="RE4" s="102">
        <v>0.90600000000000003</v>
      </c>
      <c r="RF4" s="102">
        <f t="shared" si="32"/>
        <v>0.86</v>
      </c>
      <c r="RG4" s="102">
        <v>0.96099999999999997</v>
      </c>
      <c r="RH4" s="102"/>
      <c r="RI4" s="102">
        <v>0.95399999999999996</v>
      </c>
      <c r="RJ4" s="102">
        <v>0.94799999999999995</v>
      </c>
      <c r="RK4" s="102">
        <v>0.99399999999999999</v>
      </c>
      <c r="RL4" s="102">
        <v>0.99199999999999999</v>
      </c>
      <c r="RM4" s="102">
        <v>0.98799999999999999</v>
      </c>
      <c r="RN4" s="102">
        <v>0.98499999999999999</v>
      </c>
      <c r="RO4" s="102">
        <v>0.98799999999999999</v>
      </c>
      <c r="RP4" s="102">
        <v>0.95799999999999996</v>
      </c>
      <c r="RQ4" s="102">
        <f t="shared" si="33"/>
        <v>0.86</v>
      </c>
      <c r="RR4" s="102"/>
      <c r="RS4" s="102">
        <v>0.99399999999999999</v>
      </c>
      <c r="RT4" s="102">
        <v>0.96</v>
      </c>
      <c r="RU4" s="102">
        <v>0.95799999999999996</v>
      </c>
      <c r="RV4" s="102">
        <v>0.96699999999999997</v>
      </c>
      <c r="RW4" s="102">
        <v>0.95799999999999996</v>
      </c>
      <c r="RX4" s="102">
        <v>0.95699999999999996</v>
      </c>
      <c r="RY4" s="102">
        <v>0.96299999999999997</v>
      </c>
      <c r="RZ4" s="102">
        <v>0.96</v>
      </c>
      <c r="SA4" s="102">
        <v>0.96699999999999997</v>
      </c>
      <c r="SB4" s="102">
        <v>0.96</v>
      </c>
      <c r="SC4" s="102">
        <v>0.95</v>
      </c>
      <c r="SD4" s="102">
        <v>0.96</v>
      </c>
      <c r="SE4" s="102">
        <f t="shared" si="34"/>
        <v>0.86</v>
      </c>
      <c r="SF4" s="102">
        <v>0.97</v>
      </c>
      <c r="SG4" s="102">
        <v>0.95</v>
      </c>
      <c r="SH4" s="102">
        <v>0.94799999999999995</v>
      </c>
      <c r="SI4" s="102">
        <v>0.94599999999999995</v>
      </c>
      <c r="SJ4" s="102">
        <v>0.96</v>
      </c>
      <c r="SK4" s="102">
        <v>1.02</v>
      </c>
      <c r="SL4" s="102">
        <v>1.117</v>
      </c>
      <c r="SM4" s="102"/>
      <c r="SN4" s="102">
        <v>1.026</v>
      </c>
      <c r="SO4" s="102">
        <v>1.016</v>
      </c>
      <c r="SP4" s="102">
        <v>1.03</v>
      </c>
      <c r="SQ4" s="102">
        <v>1.0289999999999999</v>
      </c>
      <c r="SR4" s="102">
        <f t="shared" si="35"/>
        <v>0.86</v>
      </c>
      <c r="SS4" s="102">
        <v>1.03</v>
      </c>
      <c r="ST4" s="102"/>
      <c r="SU4" s="102">
        <v>1.02</v>
      </c>
      <c r="SV4" s="102">
        <v>1.014</v>
      </c>
      <c r="SW4" s="102"/>
      <c r="SX4" s="102">
        <v>1.04</v>
      </c>
      <c r="SY4" s="102">
        <v>1.0309999999999999</v>
      </c>
      <c r="SZ4" s="102">
        <v>1.0309999999999999</v>
      </c>
      <c r="TA4" s="102">
        <v>1.03</v>
      </c>
      <c r="TB4" s="102"/>
      <c r="TC4" s="102">
        <v>1.0269999999999999</v>
      </c>
      <c r="TD4" s="102">
        <v>1.03</v>
      </c>
      <c r="TE4" s="102">
        <v>1.0429999999999999</v>
      </c>
      <c r="TF4" s="102">
        <v>1.0349999999999999</v>
      </c>
      <c r="TG4" s="102">
        <v>1.04</v>
      </c>
      <c r="TH4" s="102">
        <v>1.0409999999999999</v>
      </c>
      <c r="TI4" s="102">
        <v>1.01</v>
      </c>
      <c r="TJ4" s="102"/>
      <c r="TK4" s="102">
        <v>1.0349999999999999</v>
      </c>
      <c r="TL4" s="102">
        <v>1.01</v>
      </c>
      <c r="TM4" s="102">
        <v>1.0329999999999999</v>
      </c>
      <c r="TN4" s="102">
        <v>1.022</v>
      </c>
      <c r="TO4" s="102">
        <v>1.024</v>
      </c>
      <c r="TP4" s="102">
        <v>1.0429999999999999</v>
      </c>
      <c r="TQ4" s="102"/>
      <c r="TR4" s="102">
        <v>1.0169999999999999</v>
      </c>
      <c r="TS4" s="102">
        <v>1.034</v>
      </c>
      <c r="TT4" s="102">
        <v>1.044</v>
      </c>
      <c r="TU4" s="102">
        <v>1.03</v>
      </c>
      <c r="TV4" s="102">
        <f t="shared" si="36"/>
        <v>0.86</v>
      </c>
      <c r="TW4" s="102">
        <v>1.034</v>
      </c>
      <c r="TX4" s="102">
        <v>1.036</v>
      </c>
      <c r="TY4" s="102">
        <v>1.028</v>
      </c>
      <c r="TZ4" s="102">
        <v>1.03</v>
      </c>
      <c r="UA4" s="102">
        <v>1.0349999999999999</v>
      </c>
      <c r="UB4" s="51">
        <f t="shared" si="37"/>
        <v>0.86</v>
      </c>
      <c r="UC4" s="51">
        <v>1.0489999999999999</v>
      </c>
      <c r="UD4" s="51">
        <v>1.0620000000000001</v>
      </c>
      <c r="UE4" s="51">
        <v>1.052</v>
      </c>
      <c r="UF4" s="51">
        <v>1.0489999999999999</v>
      </c>
      <c r="UG4" s="51">
        <v>1.046</v>
      </c>
      <c r="UH4" s="47">
        <v>1.0569999999999999</v>
      </c>
      <c r="UI4" s="47">
        <v>1.0649999999999999</v>
      </c>
      <c r="UJ4" s="47">
        <v>1.1120000000000001</v>
      </c>
      <c r="UK4" s="47">
        <v>1.1379999999999999</v>
      </c>
      <c r="UL4" s="47">
        <v>1.135</v>
      </c>
      <c r="UM4" s="47">
        <v>1.141</v>
      </c>
      <c r="UN4" s="47"/>
      <c r="UO4" s="47">
        <v>1.1160000000000001</v>
      </c>
      <c r="UP4" s="51">
        <f t="shared" si="38"/>
        <v>0.86</v>
      </c>
      <c r="UQ4" s="47"/>
      <c r="UR4" s="6">
        <f t="shared" si="39"/>
        <v>0.29767441860465133</v>
      </c>
      <c r="US4" s="1060">
        <v>1.054</v>
      </c>
      <c r="UT4" s="1060">
        <v>1.071</v>
      </c>
      <c r="UU4" s="1060">
        <v>1.0269999999999999</v>
      </c>
      <c r="UV4" s="1060">
        <v>1.0289999999999999</v>
      </c>
      <c r="UW4" s="1060">
        <v>0.95699999999999996</v>
      </c>
      <c r="UX4" s="1060">
        <v>0.95</v>
      </c>
      <c r="UY4" s="1060">
        <v>0.94399999999999995</v>
      </c>
      <c r="UZ4" s="1060">
        <v>0.96699999999999997</v>
      </c>
      <c r="VA4" s="1060">
        <v>0.96299999999999997</v>
      </c>
      <c r="VB4" s="1060">
        <v>0.97099999999999997</v>
      </c>
      <c r="VC4" s="1060">
        <v>0.96399999999999997</v>
      </c>
      <c r="VD4" s="1060">
        <v>0.96499999999999997</v>
      </c>
      <c r="VE4" s="1060"/>
      <c r="VF4" s="1060">
        <v>0.93500000000000005</v>
      </c>
      <c r="VG4" s="1060">
        <v>0.94499999999999995</v>
      </c>
      <c r="VH4" s="1060">
        <v>0.94099999999999995</v>
      </c>
      <c r="VI4" s="1060">
        <f t="shared" si="40"/>
        <v>0.94099999999999995</v>
      </c>
      <c r="VJ4" s="1060">
        <v>0.98099999999999998</v>
      </c>
      <c r="VK4" s="1060">
        <v>0.97499999999999998</v>
      </c>
      <c r="VL4" s="1060">
        <v>0.95099999999999996</v>
      </c>
      <c r="VM4" s="1060">
        <v>0.94499999999999995</v>
      </c>
      <c r="VN4" s="1060"/>
      <c r="VO4" s="1060">
        <v>0.94799999999999995</v>
      </c>
      <c r="VP4" s="1060">
        <v>0.93200000000000005</v>
      </c>
      <c r="VQ4" s="1060">
        <v>0.92200000000000004</v>
      </c>
      <c r="VR4" s="1060">
        <v>0.93600000000000005</v>
      </c>
      <c r="VS4" s="1060">
        <v>1.01</v>
      </c>
      <c r="VT4" s="1060">
        <v>0.95299999999999996</v>
      </c>
      <c r="VU4" s="1060">
        <v>0.96299999999999997</v>
      </c>
      <c r="VV4" s="1060">
        <v>0.94899999999999995</v>
      </c>
      <c r="VW4" s="1060">
        <v>0.94699999999999995</v>
      </c>
      <c r="VX4" s="1060">
        <f t="shared" si="41"/>
        <v>0.94099999999999995</v>
      </c>
      <c r="VY4" s="1060">
        <v>0.94099999999999995</v>
      </c>
      <c r="VZ4" s="1060">
        <v>0.95199999999999996</v>
      </c>
      <c r="WA4" s="1060">
        <v>0.94299999999999995</v>
      </c>
      <c r="WB4" s="1060">
        <v>0.94899999999999995</v>
      </c>
      <c r="WC4" s="1060"/>
      <c r="WD4" s="1060">
        <v>0.92900000000000005</v>
      </c>
      <c r="WE4" s="1060">
        <v>0.95499999999999996</v>
      </c>
      <c r="WF4" s="1060">
        <v>0.95</v>
      </c>
      <c r="WG4" s="1060">
        <v>0.93600000000000005</v>
      </c>
      <c r="WH4" s="1060">
        <v>0.96199999999999997</v>
      </c>
      <c r="WI4" s="102">
        <v>0.95199999999999996</v>
      </c>
      <c r="WJ4" s="102">
        <v>0.94099999999999995</v>
      </c>
      <c r="WK4" s="1060">
        <v>0.95499999999999996</v>
      </c>
      <c r="WL4" s="102">
        <v>0.95499999999999996</v>
      </c>
      <c r="WM4" s="1060">
        <v>0.92600000000000005</v>
      </c>
      <c r="WN4" s="1060">
        <v>0.93799999999999994</v>
      </c>
      <c r="WO4" s="1060">
        <v>0.93400000000000005</v>
      </c>
      <c r="WP4" s="1060">
        <v>0.94</v>
      </c>
      <c r="WQ4" s="1060">
        <v>0.94799999999999995</v>
      </c>
      <c r="WR4" s="1060"/>
      <c r="WS4" s="1060">
        <v>0.94</v>
      </c>
      <c r="WT4" s="102">
        <v>0.94299999999999995</v>
      </c>
      <c r="WU4" s="102">
        <v>0.95899999999999996</v>
      </c>
      <c r="WV4" s="102">
        <v>0.94899999999999995</v>
      </c>
      <c r="WW4" s="102">
        <v>0.93</v>
      </c>
      <c r="WX4" s="102">
        <f t="shared" si="42"/>
        <v>0.93</v>
      </c>
      <c r="WY4" s="102">
        <v>0.95199999999999996</v>
      </c>
      <c r="WZ4" s="102">
        <v>0.95399999999999996</v>
      </c>
      <c r="XA4" s="102">
        <v>0.95599999999999996</v>
      </c>
      <c r="XB4" s="102">
        <v>0.95599999999999996</v>
      </c>
      <c r="XC4" s="102">
        <v>0.95799999999999996</v>
      </c>
      <c r="XD4" s="102">
        <v>0.96199999999999997</v>
      </c>
      <c r="XE4" s="102">
        <v>0.96199999999999997</v>
      </c>
      <c r="XF4" s="102">
        <v>0.96799999999999997</v>
      </c>
      <c r="XG4" s="102"/>
      <c r="XH4" s="102">
        <v>0.97399999999999998</v>
      </c>
      <c r="XI4" s="102">
        <v>0.95</v>
      </c>
      <c r="XJ4" s="102">
        <f t="shared" si="43"/>
        <v>0.93</v>
      </c>
      <c r="XK4" s="102">
        <v>0.96199999999999997</v>
      </c>
      <c r="XL4" s="102">
        <v>0.95299999999999996</v>
      </c>
      <c r="XM4" s="102"/>
      <c r="XN4" s="102">
        <v>0.95399999999999996</v>
      </c>
      <c r="XO4" s="102">
        <v>0.96199999999999997</v>
      </c>
      <c r="XP4" s="102">
        <v>0.95599999999999996</v>
      </c>
      <c r="XQ4" s="102"/>
      <c r="XR4" s="102">
        <v>0.94799999999999995</v>
      </c>
      <c r="XS4" s="102">
        <v>0.96699999999999997</v>
      </c>
      <c r="XT4" s="102">
        <f t="shared" si="44"/>
        <v>0.93</v>
      </c>
      <c r="XU4" s="102">
        <v>0.96</v>
      </c>
      <c r="XV4" s="102">
        <v>0.96299999999999997</v>
      </c>
      <c r="XW4" s="102">
        <v>0.96399999999999997</v>
      </c>
      <c r="XX4" s="102"/>
      <c r="XY4" s="102">
        <v>0.96499999999999997</v>
      </c>
      <c r="XZ4" s="102">
        <v>0.97099999999999997</v>
      </c>
      <c r="YA4" s="102">
        <v>0.96599999999999997</v>
      </c>
      <c r="YB4" s="102">
        <v>0.96499999999999997</v>
      </c>
      <c r="YC4" s="102">
        <v>0.96</v>
      </c>
      <c r="YD4" s="102">
        <f t="shared" si="45"/>
        <v>0.93</v>
      </c>
      <c r="YE4" s="102">
        <v>0.96099999999999997</v>
      </c>
      <c r="YF4" s="102">
        <v>0.96099999999999997</v>
      </c>
      <c r="YG4" s="102">
        <v>0.96199999999999997</v>
      </c>
      <c r="YH4" s="102">
        <v>0.95499999999999996</v>
      </c>
      <c r="YI4" s="102">
        <v>0.96099999999999997</v>
      </c>
      <c r="YJ4" s="102">
        <v>0.96299999999999997</v>
      </c>
      <c r="YK4" s="102"/>
      <c r="YL4" s="102">
        <v>0.96499999999999997</v>
      </c>
      <c r="YM4" s="102">
        <v>0.96299999999999997</v>
      </c>
      <c r="YN4" s="102">
        <v>0.95699999999999996</v>
      </c>
      <c r="YO4" s="102">
        <v>0.90700000000000003</v>
      </c>
      <c r="YP4" s="102">
        <v>0.97199999999999998</v>
      </c>
      <c r="YQ4" s="102">
        <f t="shared" si="46"/>
        <v>0.93</v>
      </c>
      <c r="YR4" s="102">
        <v>0.96399999999999997</v>
      </c>
      <c r="YS4" s="102">
        <v>0.96</v>
      </c>
      <c r="YT4" s="102">
        <v>0.97099999999999997</v>
      </c>
      <c r="YU4" s="102">
        <v>0.96399999999999997</v>
      </c>
      <c r="YV4" s="102">
        <v>0.97799999999999998</v>
      </c>
      <c r="YW4" s="102"/>
      <c r="YX4" s="102">
        <v>1</v>
      </c>
      <c r="YY4" s="102">
        <v>1</v>
      </c>
      <c r="YZ4" s="102">
        <v>0.97699999999999998</v>
      </c>
      <c r="ZA4" s="102">
        <v>1.0069999999999999</v>
      </c>
      <c r="ZB4" s="102">
        <v>0.996</v>
      </c>
      <c r="ZC4" s="102"/>
      <c r="ZD4" s="102">
        <v>0.94299999999999995</v>
      </c>
      <c r="ZE4" s="102">
        <f t="shared" si="47"/>
        <v>0.93</v>
      </c>
      <c r="ZF4" s="102">
        <v>0.98699999999999999</v>
      </c>
      <c r="ZG4" s="102">
        <v>0.996</v>
      </c>
      <c r="ZH4" s="102">
        <v>0.999</v>
      </c>
      <c r="ZI4" s="102">
        <v>1.01</v>
      </c>
      <c r="ZJ4" s="102">
        <v>0.99299999999999999</v>
      </c>
      <c r="ZK4" s="102">
        <v>0.98799999999999999</v>
      </c>
      <c r="ZL4" s="102">
        <v>0.995</v>
      </c>
      <c r="ZM4" s="102">
        <v>0.98599999999999999</v>
      </c>
      <c r="ZN4" s="102">
        <v>1.002</v>
      </c>
      <c r="ZO4" s="102">
        <v>0.94299999999999995</v>
      </c>
      <c r="ZP4" s="102">
        <f t="shared" si="48"/>
        <v>0.93</v>
      </c>
      <c r="ZQ4" s="102">
        <v>1.016</v>
      </c>
      <c r="ZR4" s="102">
        <v>1.0209999999999999</v>
      </c>
      <c r="ZS4" s="102">
        <v>1.016</v>
      </c>
      <c r="ZT4" s="102"/>
      <c r="ZU4" s="102">
        <v>1.044</v>
      </c>
      <c r="ZV4" s="102">
        <v>1.0349999999999999</v>
      </c>
      <c r="ZW4" s="102">
        <v>1.0409999999999999</v>
      </c>
      <c r="ZX4" s="102">
        <v>1.0389999999999999</v>
      </c>
      <c r="ZY4" s="102">
        <v>1.0409999999999999</v>
      </c>
      <c r="ZZ4" s="102">
        <v>1.0309999999999999</v>
      </c>
      <c r="AAA4" s="102">
        <f t="shared" si="49"/>
        <v>0.93</v>
      </c>
      <c r="AAB4" s="102">
        <v>1.054</v>
      </c>
      <c r="AAC4" s="102"/>
      <c r="AAD4" s="102">
        <v>1.02</v>
      </c>
      <c r="AAE4" s="102">
        <v>1.014</v>
      </c>
      <c r="AAF4" s="102">
        <v>1.01</v>
      </c>
      <c r="AAG4" s="102">
        <v>1.006</v>
      </c>
      <c r="AAH4" s="102">
        <v>1.0269999999999999</v>
      </c>
      <c r="AAI4" s="102">
        <v>1.02</v>
      </c>
      <c r="AAJ4" s="102">
        <v>1.0109999999999999</v>
      </c>
      <c r="AAK4" s="102">
        <v>1.01</v>
      </c>
      <c r="AAL4" s="102">
        <v>1.01</v>
      </c>
      <c r="AAM4" s="102">
        <v>1.01</v>
      </c>
      <c r="AAN4" s="102">
        <v>1.014</v>
      </c>
      <c r="AAO4" s="102">
        <f t="shared" si="50"/>
        <v>0.93</v>
      </c>
      <c r="AAP4" s="102">
        <v>1.01</v>
      </c>
      <c r="AAQ4" s="102">
        <v>1.016</v>
      </c>
      <c r="AAR4" s="102">
        <v>1.02</v>
      </c>
      <c r="AAS4" s="102">
        <v>1.008</v>
      </c>
      <c r="AAT4" s="102"/>
      <c r="AAU4" s="102">
        <v>1.03</v>
      </c>
      <c r="AAV4" s="102">
        <v>1.2</v>
      </c>
      <c r="AAW4" s="102">
        <v>1.0960000000000001</v>
      </c>
      <c r="AAX4" s="102">
        <v>1.085</v>
      </c>
      <c r="AAY4" s="102">
        <v>1.0820000000000001</v>
      </c>
      <c r="AAZ4" s="102">
        <v>1.07</v>
      </c>
      <c r="ABA4" s="102">
        <v>1.077</v>
      </c>
      <c r="ABB4" s="102">
        <f t="shared" si="51"/>
        <v>0.93</v>
      </c>
      <c r="ABC4" s="102">
        <v>1.08</v>
      </c>
      <c r="ABD4" s="102">
        <v>1.0960000000000001</v>
      </c>
      <c r="ABE4" s="102">
        <v>1.1100000000000001</v>
      </c>
      <c r="ABF4" s="102"/>
      <c r="ABG4" s="102">
        <v>1.08</v>
      </c>
      <c r="ABH4" s="102">
        <v>1.1100000000000001</v>
      </c>
      <c r="ABI4" s="102">
        <v>1.0920000000000001</v>
      </c>
      <c r="ABJ4" s="102">
        <v>1.077</v>
      </c>
      <c r="ABK4" s="102">
        <v>1.0920000000000001</v>
      </c>
      <c r="ABL4" s="102">
        <v>1.1000000000000001</v>
      </c>
      <c r="ABM4" s="102">
        <v>1.075</v>
      </c>
      <c r="ABN4" s="102">
        <v>1.083</v>
      </c>
      <c r="ABO4" s="102"/>
      <c r="ABP4" s="102">
        <v>1.089</v>
      </c>
      <c r="ABQ4" s="102">
        <v>1.1000000000000001</v>
      </c>
      <c r="ABR4" s="102">
        <v>1.08</v>
      </c>
      <c r="ABS4" s="102"/>
      <c r="ABT4" s="102">
        <v>1.0840000000000001</v>
      </c>
      <c r="ABU4" s="102">
        <v>1.0900000000000001</v>
      </c>
      <c r="ABV4" s="102">
        <v>1.075</v>
      </c>
      <c r="ABW4" s="102">
        <v>1.08</v>
      </c>
      <c r="ABX4" s="102">
        <v>1.08</v>
      </c>
      <c r="ABY4" s="102">
        <v>1.081</v>
      </c>
      <c r="ABZ4" s="102">
        <v>1.08</v>
      </c>
      <c r="ACA4" s="102"/>
      <c r="ACB4" s="102">
        <v>1.091</v>
      </c>
      <c r="ACC4" s="102">
        <v>1.0780000000000001</v>
      </c>
      <c r="ACD4" s="102">
        <v>1.0649999999999999</v>
      </c>
      <c r="ACE4" s="102">
        <f t="shared" si="52"/>
        <v>0.93</v>
      </c>
      <c r="ACF4" s="102">
        <v>1.0860000000000001</v>
      </c>
      <c r="ACG4" s="102">
        <v>1.085</v>
      </c>
      <c r="ACH4" s="102">
        <v>1.0860000000000001</v>
      </c>
      <c r="ACI4" s="102">
        <v>1.0940000000000001</v>
      </c>
      <c r="ACJ4" s="102">
        <v>1.1000000000000001</v>
      </c>
      <c r="ACK4" s="102">
        <f t="shared" si="53"/>
        <v>0.93</v>
      </c>
      <c r="ACL4" s="47">
        <v>1.097</v>
      </c>
      <c r="ACM4" s="47">
        <v>1.113</v>
      </c>
      <c r="ACN4" s="47">
        <v>1.1000000000000001</v>
      </c>
      <c r="ACO4" s="47">
        <v>1.107</v>
      </c>
      <c r="ACP4" s="47"/>
      <c r="ACQ4" s="47">
        <v>1.113</v>
      </c>
      <c r="ACR4" s="47">
        <v>1.113</v>
      </c>
      <c r="ACS4" s="47">
        <v>1.1100000000000001</v>
      </c>
      <c r="ACT4" s="47">
        <v>1.1779999999999999</v>
      </c>
      <c r="ACU4" s="47">
        <v>1.19</v>
      </c>
      <c r="ACV4" s="47">
        <v>1.1990000000000001</v>
      </c>
      <c r="ACW4" s="47"/>
      <c r="ACX4" s="47">
        <v>1.214</v>
      </c>
      <c r="ACY4" s="47">
        <v>1.1759999999999999</v>
      </c>
      <c r="ACZ4" s="102">
        <f t="shared" si="54"/>
        <v>0.93</v>
      </c>
      <c r="ADA4" s="47"/>
      <c r="ADB4" s="6">
        <f t="shared" si="55"/>
        <v>0.26451612903225791</v>
      </c>
      <c r="ADC4" s="102"/>
      <c r="ADD4" s="102">
        <v>0.89200000000000002</v>
      </c>
      <c r="ADE4" s="102">
        <v>0.94</v>
      </c>
      <c r="ADF4" s="102">
        <v>0.98</v>
      </c>
      <c r="ADG4" s="102">
        <v>0.92400000000000004</v>
      </c>
      <c r="ADH4" s="102">
        <v>0.88300000000000001</v>
      </c>
      <c r="ADI4" s="102">
        <v>0.89600000000000002</v>
      </c>
      <c r="ADJ4" s="102">
        <v>0.879</v>
      </c>
      <c r="ADK4" s="102">
        <v>0.91200000000000003</v>
      </c>
      <c r="ADL4" s="102">
        <v>0.89900000000000002</v>
      </c>
      <c r="ADM4" s="102">
        <v>0.89</v>
      </c>
      <c r="ADN4" s="102">
        <v>0.89</v>
      </c>
      <c r="ADO4" s="102">
        <v>0.88700000000000001</v>
      </c>
      <c r="ADP4" s="102">
        <v>0.89</v>
      </c>
      <c r="ADQ4" s="102">
        <v>0.88100000000000001</v>
      </c>
      <c r="ADR4" s="102">
        <v>0.86399999999999999</v>
      </c>
      <c r="ADS4" s="102">
        <f t="shared" ref="ADS4:ADS36" si="245">MIN(ADJ4,ADR4)</f>
        <v>0.86399999999999999</v>
      </c>
      <c r="ADT4" s="102">
        <v>0.89800000000000002</v>
      </c>
      <c r="ADU4" s="102">
        <v>0.878</v>
      </c>
      <c r="ADV4" s="102">
        <v>0.875</v>
      </c>
      <c r="ADW4" s="102"/>
      <c r="ADX4" s="102">
        <v>0.871</v>
      </c>
      <c r="ADY4" s="102">
        <v>0.86299999999999999</v>
      </c>
      <c r="ADZ4" s="102">
        <v>0.89100000000000001</v>
      </c>
      <c r="AEA4" s="102">
        <v>0.88400000000000001</v>
      </c>
      <c r="AEB4" s="102">
        <v>0.86899999999999999</v>
      </c>
      <c r="AEC4" s="102">
        <v>0.89300000000000002</v>
      </c>
      <c r="AED4" s="102">
        <v>0.89100000000000001</v>
      </c>
      <c r="AEE4" s="102">
        <v>0.875</v>
      </c>
      <c r="AEF4" s="102"/>
      <c r="AEG4" s="102">
        <v>0.90100000000000002</v>
      </c>
      <c r="AEH4" s="102">
        <v>0.90200000000000002</v>
      </c>
      <c r="AEI4" s="102">
        <v>0.878</v>
      </c>
      <c r="AEJ4" s="1060">
        <f t="shared" ref="AEJ4:AEJ36" si="246">MIN(ADS4,AEI4)</f>
        <v>0.86399999999999999</v>
      </c>
      <c r="AEK4" s="102">
        <v>0.89</v>
      </c>
      <c r="AEL4" s="102">
        <v>0.88800000000000001</v>
      </c>
      <c r="AEM4" s="102">
        <v>0.876</v>
      </c>
      <c r="AEN4" s="102">
        <v>0.88600000000000001</v>
      </c>
      <c r="AEO4" s="102"/>
      <c r="AEP4" s="102">
        <v>0.873</v>
      </c>
      <c r="AEQ4" s="102">
        <v>0.88</v>
      </c>
      <c r="AER4" s="102">
        <v>0.90100000000000002</v>
      </c>
      <c r="AES4" s="102">
        <v>0.89900000000000002</v>
      </c>
      <c r="AET4" s="102">
        <v>0.89600000000000002</v>
      </c>
      <c r="AEU4" s="102">
        <v>0.91500000000000004</v>
      </c>
      <c r="AEV4" s="102">
        <v>0.89</v>
      </c>
      <c r="AEW4" s="102">
        <v>0.86399999999999999</v>
      </c>
      <c r="AEX4" s="102">
        <v>0.91500000000000004</v>
      </c>
      <c r="AEY4" s="102">
        <v>0.89900000000000002</v>
      </c>
      <c r="AEZ4" s="102">
        <v>0.89400000000000002</v>
      </c>
      <c r="AFA4" s="102">
        <v>0.88700000000000001</v>
      </c>
      <c r="AFB4" s="102">
        <v>0.88500000000000001</v>
      </c>
      <c r="AFC4" s="102">
        <v>0.88500000000000001</v>
      </c>
      <c r="AFD4" s="102">
        <v>0.89</v>
      </c>
      <c r="AFE4" s="102">
        <v>0.91700000000000004</v>
      </c>
      <c r="AFF4" s="102"/>
      <c r="AFG4" s="102">
        <v>0.877</v>
      </c>
      <c r="AFH4" s="102">
        <v>0.88400000000000001</v>
      </c>
      <c r="AFI4" s="102">
        <v>0.88</v>
      </c>
      <c r="AFJ4" s="102">
        <f t="shared" si="57"/>
        <v>0.86399999999999999</v>
      </c>
      <c r="AFK4" s="102">
        <v>0.876</v>
      </c>
      <c r="AFL4" s="102">
        <v>0.877</v>
      </c>
      <c r="AFM4" s="102">
        <v>0.88200000000000001</v>
      </c>
      <c r="AFN4" s="102"/>
      <c r="AFO4" s="102">
        <v>0.88800000000000001</v>
      </c>
      <c r="AFP4" s="102">
        <v>0.89200000000000002</v>
      </c>
      <c r="AFQ4" s="102">
        <v>0.89</v>
      </c>
      <c r="AFR4" s="102">
        <v>0.88800000000000001</v>
      </c>
      <c r="AFS4" s="102">
        <v>0.90200000000000002</v>
      </c>
      <c r="AFT4" s="102">
        <v>0.89600000000000002</v>
      </c>
      <c r="AFU4" s="102">
        <v>0.89</v>
      </c>
      <c r="AFV4" s="102">
        <f t="shared" si="58"/>
        <v>0.86399999999999999</v>
      </c>
      <c r="AFW4" s="102">
        <v>0.88500000000000001</v>
      </c>
      <c r="AFX4" s="102">
        <v>0.88700000000000001</v>
      </c>
      <c r="AFY4" s="102">
        <v>0.89400000000000002</v>
      </c>
      <c r="AFZ4" s="102"/>
      <c r="AGA4" s="102">
        <v>0.88900000000000001</v>
      </c>
      <c r="AGB4" s="102">
        <v>0.89700000000000002</v>
      </c>
      <c r="AGC4" s="102">
        <v>0.90100000000000002</v>
      </c>
      <c r="AGD4" s="102">
        <v>0.91</v>
      </c>
      <c r="AGE4" s="102">
        <f t="shared" si="59"/>
        <v>0.86399999999999999</v>
      </c>
      <c r="AGF4" s="102">
        <v>0.89</v>
      </c>
      <c r="AGG4" s="102">
        <v>0.89900000000000002</v>
      </c>
      <c r="AGH4" s="102"/>
      <c r="AGI4" s="102">
        <v>0.92400000000000004</v>
      </c>
      <c r="AGJ4" s="102">
        <v>0.91600000000000004</v>
      </c>
      <c r="AGK4" s="102">
        <v>0.92200000000000004</v>
      </c>
      <c r="AGL4" s="102"/>
      <c r="AGM4" s="102">
        <v>0.92</v>
      </c>
      <c r="AGN4" s="102">
        <v>0.91500000000000004</v>
      </c>
      <c r="AGO4" s="102">
        <v>0.91100000000000003</v>
      </c>
      <c r="AGP4" s="102">
        <f t="shared" si="60"/>
        <v>0.86399999999999999</v>
      </c>
      <c r="AGQ4" s="102">
        <v>0.91200000000000003</v>
      </c>
      <c r="AGR4" s="102">
        <v>0.92100000000000004</v>
      </c>
      <c r="AGS4" s="102">
        <v>0.91500000000000004</v>
      </c>
      <c r="AGT4" s="102">
        <v>0.92700000000000005</v>
      </c>
      <c r="AGU4" s="102">
        <v>0.92</v>
      </c>
      <c r="AGV4" s="102">
        <v>0.92900000000000005</v>
      </c>
      <c r="AGW4" s="102">
        <v>0.92600000000000005</v>
      </c>
      <c r="AGX4" s="102"/>
      <c r="AGY4" s="102">
        <v>0.92600000000000005</v>
      </c>
      <c r="AGZ4" s="102">
        <v>0.91500000000000004</v>
      </c>
      <c r="AHA4" s="102">
        <v>0.96799999999999997</v>
      </c>
      <c r="AHB4" s="102">
        <v>0.93</v>
      </c>
      <c r="AHC4" s="102">
        <f t="shared" si="61"/>
        <v>0.86399999999999999</v>
      </c>
      <c r="AHD4" s="102">
        <v>0.90900000000000003</v>
      </c>
      <c r="AHE4" s="102">
        <v>0.89800000000000002</v>
      </c>
      <c r="AHF4" s="102">
        <v>0.90900000000000003</v>
      </c>
      <c r="AHG4" s="102"/>
      <c r="AHH4" s="102">
        <v>0.90800000000000003</v>
      </c>
      <c r="AHI4" s="102">
        <v>1.028</v>
      </c>
      <c r="AHJ4" s="102">
        <v>1.0369999999999999</v>
      </c>
      <c r="AHK4" s="102">
        <v>0.92800000000000005</v>
      </c>
      <c r="AHL4" s="102">
        <v>0.92900000000000005</v>
      </c>
      <c r="AHM4" s="102">
        <v>0.93100000000000005</v>
      </c>
      <c r="AHN4" s="102">
        <v>0.92</v>
      </c>
      <c r="AHO4" s="102">
        <v>0.89100000000000001</v>
      </c>
      <c r="AHP4" s="102">
        <f t="shared" si="62"/>
        <v>0.86399999999999999</v>
      </c>
      <c r="AHQ4" s="102">
        <v>0.94299999999999995</v>
      </c>
      <c r="AHR4" s="102">
        <v>0.92700000000000005</v>
      </c>
      <c r="AHS4" s="102">
        <v>0.92100000000000004</v>
      </c>
      <c r="AHT4" s="102">
        <v>0.91900000000000004</v>
      </c>
      <c r="AHU4" s="102">
        <v>0.91500000000000004</v>
      </c>
      <c r="AHV4" s="102">
        <v>0.90900000000000003</v>
      </c>
      <c r="AHW4" s="102">
        <v>0.90800000000000003</v>
      </c>
      <c r="AHX4" s="102"/>
      <c r="AHY4" s="102">
        <v>0.91500000000000004</v>
      </c>
      <c r="AHZ4" s="102">
        <v>0.91900000000000004</v>
      </c>
      <c r="AIA4" s="102">
        <v>0.89100000000000001</v>
      </c>
      <c r="AIB4" s="102">
        <f t="shared" si="63"/>
        <v>0.86399999999999999</v>
      </c>
      <c r="AIC4" s="102"/>
      <c r="AID4" s="102">
        <v>0.95199999999999996</v>
      </c>
      <c r="AIE4" s="102">
        <v>0.96099999999999997</v>
      </c>
      <c r="AIF4" s="102">
        <v>0.95699999999999996</v>
      </c>
      <c r="AIG4" s="102">
        <v>0.96199999999999997</v>
      </c>
      <c r="AIH4" s="102">
        <v>0.97</v>
      </c>
      <c r="AII4" s="102">
        <v>0.97399999999999998</v>
      </c>
      <c r="AIJ4" s="102"/>
      <c r="AIK4" s="102">
        <v>0.96499999999999997</v>
      </c>
      <c r="AIL4" s="102">
        <v>0.97099999999999997</v>
      </c>
      <c r="AIM4" s="102">
        <v>0.94799999999999995</v>
      </c>
      <c r="AIN4" s="102">
        <f t="shared" si="64"/>
        <v>0.86399999999999999</v>
      </c>
      <c r="AIO4" s="102"/>
      <c r="AIP4" s="102">
        <v>0.96699999999999997</v>
      </c>
      <c r="AIQ4" s="102">
        <v>0.95899999999999996</v>
      </c>
      <c r="AIR4" s="102">
        <v>0.95199999999999996</v>
      </c>
      <c r="AIS4" s="102">
        <v>0.94499999999999995</v>
      </c>
      <c r="AIT4" s="102">
        <v>0.95899999999999996</v>
      </c>
      <c r="AIU4" s="102">
        <v>0.96699999999999997</v>
      </c>
      <c r="AIV4" s="102">
        <v>0.94699999999999995</v>
      </c>
      <c r="AIW4" s="102">
        <v>0.95499999999999996</v>
      </c>
      <c r="AIX4" s="102"/>
      <c r="AIY4" s="102">
        <v>0.94599999999999995</v>
      </c>
      <c r="AIZ4" s="102">
        <v>0.95099999999999996</v>
      </c>
      <c r="AJA4" s="102"/>
      <c r="AJB4" s="102">
        <v>0.95</v>
      </c>
      <c r="AJC4" s="102">
        <v>0.94799999999999995</v>
      </c>
      <c r="AJD4" s="102">
        <f t="shared" si="65"/>
        <v>0.86399999999999999</v>
      </c>
      <c r="AJE4" s="102">
        <v>0.96</v>
      </c>
      <c r="AJF4" s="102">
        <v>0.94599999999999995</v>
      </c>
      <c r="AJG4" s="102">
        <v>0.95</v>
      </c>
      <c r="AJH4" s="102"/>
      <c r="AJI4" s="102">
        <v>0.95</v>
      </c>
      <c r="AJJ4" s="102">
        <v>0.97</v>
      </c>
      <c r="AJK4" s="102">
        <v>0.97299999999999998</v>
      </c>
      <c r="AJL4" s="102">
        <v>0.98199999999999998</v>
      </c>
      <c r="AJM4" s="102">
        <v>0.97699999999999998</v>
      </c>
      <c r="AJN4" s="102"/>
      <c r="AJO4" s="102">
        <v>0.97599999999999998</v>
      </c>
      <c r="AJP4" s="102">
        <v>0.96599999999999997</v>
      </c>
      <c r="AJQ4" s="102">
        <v>0.97</v>
      </c>
      <c r="AJR4" s="102">
        <f t="shared" si="66"/>
        <v>0.86399999999999999</v>
      </c>
      <c r="AJS4" s="102">
        <v>0.97399999999999998</v>
      </c>
      <c r="AJT4" s="102"/>
      <c r="AJU4" s="102">
        <v>0.97699999999999998</v>
      </c>
      <c r="AJV4" s="102">
        <v>0.96499999999999997</v>
      </c>
      <c r="AJW4" s="102"/>
      <c r="AJX4" s="102">
        <v>0.96499999999999997</v>
      </c>
      <c r="AJY4" s="102">
        <v>0.97</v>
      </c>
      <c r="AJZ4" s="102">
        <v>0.98699999999999999</v>
      </c>
      <c r="AKA4" s="102">
        <v>0.96499999999999997</v>
      </c>
      <c r="AKB4" s="102">
        <v>0.97199999999999998</v>
      </c>
      <c r="AKC4" s="102">
        <v>0.96599999999999997</v>
      </c>
      <c r="AKD4" s="102">
        <v>0.97699999999999998</v>
      </c>
      <c r="AKE4" s="102">
        <v>0.97799999999999998</v>
      </c>
      <c r="AKF4" s="102">
        <v>0.97</v>
      </c>
      <c r="AKG4" s="102">
        <v>0.99</v>
      </c>
      <c r="AKH4" s="102">
        <v>0.98</v>
      </c>
      <c r="AKI4" s="102">
        <v>0.97</v>
      </c>
      <c r="AKJ4" s="102">
        <v>0.97</v>
      </c>
      <c r="AKK4" s="102">
        <v>0.99</v>
      </c>
      <c r="AKL4" s="102">
        <v>0.96599999999999997</v>
      </c>
      <c r="AKM4" s="102">
        <v>0.98</v>
      </c>
      <c r="AKN4" s="102"/>
      <c r="AKO4" s="102">
        <v>0.96699999999999997</v>
      </c>
      <c r="AKP4" s="102">
        <v>0.96799999999999997</v>
      </c>
      <c r="AKQ4" s="102">
        <v>0.97899999999999998</v>
      </c>
      <c r="AKR4" s="102">
        <v>0.97399999999999998</v>
      </c>
      <c r="AKS4" s="102">
        <v>0.96799999999999997</v>
      </c>
      <c r="AKT4" s="102">
        <f t="shared" si="67"/>
        <v>0.86399999999999999</v>
      </c>
      <c r="AKU4" s="102">
        <v>0.97</v>
      </c>
      <c r="AKV4" s="102">
        <v>0.98099999999999998</v>
      </c>
      <c r="AKW4" s="102">
        <v>0.99399999999999999</v>
      </c>
      <c r="AKX4" s="102">
        <v>0.98099999999999998</v>
      </c>
      <c r="AKY4" s="102">
        <v>0.98399999999999999</v>
      </c>
      <c r="AKZ4" s="102">
        <f t="shared" si="68"/>
        <v>0.86399999999999999</v>
      </c>
      <c r="ALA4" s="47">
        <v>0.996</v>
      </c>
      <c r="ALB4" s="47"/>
      <c r="ALC4" s="47">
        <v>1.0029999999999999</v>
      </c>
      <c r="ALD4" s="47">
        <v>1.004</v>
      </c>
      <c r="ALE4" s="47">
        <v>0.997</v>
      </c>
      <c r="ALF4" s="47">
        <v>1.0049999999999999</v>
      </c>
      <c r="ALG4" s="47">
        <v>1.0129999999999999</v>
      </c>
      <c r="ALH4" s="47">
        <v>1.0029999999999999</v>
      </c>
      <c r="ALI4" s="47">
        <v>1.034</v>
      </c>
      <c r="ALJ4" s="47">
        <v>1.0329999999999999</v>
      </c>
      <c r="ALK4" s="47">
        <v>1.03</v>
      </c>
      <c r="ALL4" s="47">
        <v>1.028</v>
      </c>
      <c r="ALM4" s="47">
        <v>1.032</v>
      </c>
      <c r="ALN4" s="102">
        <f t="shared" si="69"/>
        <v>0.86399999999999999</v>
      </c>
      <c r="ALO4" s="47">
        <v>1.044</v>
      </c>
      <c r="ALP4" s="102">
        <v>1.135</v>
      </c>
      <c r="ALQ4" s="51"/>
      <c r="ALR4" s="51">
        <v>1.129</v>
      </c>
      <c r="ALS4" s="51">
        <v>1.048</v>
      </c>
      <c r="ALT4" s="47">
        <f t="shared" si="70"/>
        <v>0.86399999999999999</v>
      </c>
      <c r="ALU4" s="51"/>
      <c r="ALV4" s="461">
        <f t="shared" si="71"/>
        <v>-1</v>
      </c>
      <c r="ALW4" s="102"/>
      <c r="ALX4" s="102">
        <v>1.0960000000000001</v>
      </c>
      <c r="ALY4" s="102"/>
      <c r="ALZ4" s="102">
        <v>1.113</v>
      </c>
      <c r="AMA4" s="102">
        <v>1.115</v>
      </c>
      <c r="AMB4" s="102">
        <v>1.0589999999999999</v>
      </c>
      <c r="AMC4" s="102">
        <v>1.0189999999999999</v>
      </c>
      <c r="AMD4" s="102">
        <v>1.012</v>
      </c>
      <c r="AME4" s="102">
        <v>0.88</v>
      </c>
      <c r="AMF4" s="102">
        <v>1.0129999999999999</v>
      </c>
      <c r="AMG4" s="102">
        <v>1.028</v>
      </c>
      <c r="AMH4" s="102">
        <v>1.03</v>
      </c>
      <c r="AMI4" s="102">
        <v>1.032</v>
      </c>
      <c r="AMJ4" s="102">
        <v>1.0169999999999999</v>
      </c>
      <c r="AMK4" s="102">
        <v>1.04</v>
      </c>
      <c r="AML4" s="102">
        <v>1.006</v>
      </c>
      <c r="AMM4" s="102">
        <v>1.004</v>
      </c>
      <c r="AMN4" s="102">
        <f t="shared" si="72"/>
        <v>0.88</v>
      </c>
      <c r="AMO4" s="102">
        <v>1.0620000000000001</v>
      </c>
      <c r="AMP4" s="102"/>
      <c r="AMQ4" s="102">
        <v>1.0820000000000001</v>
      </c>
      <c r="AMR4" s="102">
        <v>1.0389999999999999</v>
      </c>
      <c r="AMS4" s="102">
        <v>1.03</v>
      </c>
      <c r="AMT4" s="102">
        <v>0.999</v>
      </c>
      <c r="AMU4" s="102">
        <v>1.0029999999999999</v>
      </c>
      <c r="AMV4" s="102">
        <v>1.01</v>
      </c>
      <c r="AMW4" s="1061">
        <v>0.97299999999999998</v>
      </c>
      <c r="AMX4" s="1061">
        <v>1.0960000000000001</v>
      </c>
      <c r="AMY4" s="1061">
        <v>1.0149999999999999</v>
      </c>
      <c r="AMZ4" s="1061">
        <v>1.0089999999999999</v>
      </c>
      <c r="ANA4" s="1061"/>
      <c r="ANB4" s="1061">
        <v>1.0429999999999999</v>
      </c>
      <c r="ANC4" s="1061">
        <v>1.0169999999999999</v>
      </c>
      <c r="AND4" s="1060">
        <f t="shared" si="73"/>
        <v>0.88</v>
      </c>
      <c r="ANE4" s="1061">
        <v>1.026</v>
      </c>
      <c r="ANF4" s="1061">
        <v>1.0049999999999999</v>
      </c>
      <c r="ANG4" s="1061">
        <v>1.0349999999999999</v>
      </c>
      <c r="ANH4" s="1061">
        <v>1.0049999999999999</v>
      </c>
      <c r="ANI4" s="1061">
        <v>0.99</v>
      </c>
      <c r="ANJ4" s="1061">
        <v>1.0509999999999999</v>
      </c>
      <c r="ANK4" s="1061"/>
      <c r="ANL4" s="1061">
        <v>1.042</v>
      </c>
      <c r="ANM4" s="1061">
        <v>1.0329999999999999</v>
      </c>
      <c r="ANN4" s="1061">
        <v>1.0149999999999999</v>
      </c>
      <c r="ANO4" s="1061">
        <v>1.012</v>
      </c>
      <c r="ANP4" s="1061">
        <v>0.88</v>
      </c>
      <c r="ANQ4" s="1061">
        <v>1.0289999999999999</v>
      </c>
      <c r="ANR4" s="102">
        <v>1.0289999999999999</v>
      </c>
      <c r="ANS4" s="1061">
        <v>1.0229999999999999</v>
      </c>
      <c r="ANT4" s="1061">
        <v>1.0249999999999999</v>
      </c>
      <c r="ANU4" s="1061">
        <v>1.034</v>
      </c>
      <c r="ANV4" s="1061">
        <v>1.016</v>
      </c>
      <c r="ANW4" s="1061">
        <v>1.0289999999999999</v>
      </c>
      <c r="ANX4" s="1061">
        <v>1.028</v>
      </c>
      <c r="ANY4" s="102">
        <v>1.0289999999999999</v>
      </c>
      <c r="ANZ4" s="102"/>
      <c r="AOA4" s="102">
        <v>1.01</v>
      </c>
      <c r="AOB4" s="102">
        <v>1.0209999999999999</v>
      </c>
      <c r="AOC4" s="102">
        <v>0.99</v>
      </c>
      <c r="AOD4" s="102">
        <f t="shared" si="74"/>
        <v>0.88</v>
      </c>
      <c r="AOE4" s="102">
        <v>1.0049999999999999</v>
      </c>
      <c r="AOF4" s="102">
        <v>1.0149999999999999</v>
      </c>
      <c r="AOG4" s="102">
        <v>1.0149999999999999</v>
      </c>
      <c r="AOH4" s="102">
        <v>1.0129999999999999</v>
      </c>
      <c r="AOI4" s="102"/>
      <c r="AOJ4" s="102">
        <v>1.034</v>
      </c>
      <c r="AOK4" s="102">
        <v>1.0189999999999999</v>
      </c>
      <c r="AOL4" s="102">
        <v>1.0249999999999999</v>
      </c>
      <c r="AOM4" s="102">
        <v>1.0289999999999999</v>
      </c>
      <c r="AON4" s="102">
        <v>1.022</v>
      </c>
      <c r="AOO4" s="102">
        <v>1.02</v>
      </c>
      <c r="AOP4" s="102">
        <f t="shared" si="75"/>
        <v>0.88</v>
      </c>
      <c r="AOQ4" s="102">
        <v>1.0249999999999999</v>
      </c>
      <c r="AOR4" s="102">
        <v>1.024</v>
      </c>
      <c r="AOS4" s="102"/>
      <c r="AOT4" s="102">
        <v>1.0209999999999999</v>
      </c>
      <c r="AOU4" s="102">
        <v>1.028</v>
      </c>
      <c r="AOV4" s="102">
        <v>1.028</v>
      </c>
      <c r="AOW4" s="102">
        <v>1.018</v>
      </c>
      <c r="AOX4" s="102"/>
      <c r="AOY4" s="102">
        <v>1.04</v>
      </c>
      <c r="AOZ4" s="102">
        <f t="shared" si="76"/>
        <v>0.88</v>
      </c>
      <c r="APA4" s="102">
        <v>1.0369999999999999</v>
      </c>
      <c r="APB4" s="102">
        <v>1.038</v>
      </c>
      <c r="APC4" s="102">
        <v>1.044</v>
      </c>
      <c r="APD4" s="102">
        <v>1.0289999999999999</v>
      </c>
      <c r="APE4" s="102">
        <v>1.0269999999999999</v>
      </c>
      <c r="APF4" s="102"/>
      <c r="APG4" s="102">
        <v>1.0249999999999999</v>
      </c>
      <c r="APH4" s="102">
        <v>1.0329999999999999</v>
      </c>
      <c r="API4" s="102">
        <v>1.026</v>
      </c>
      <c r="APJ4" s="102">
        <f t="shared" si="77"/>
        <v>0.88</v>
      </c>
      <c r="APK4" s="102">
        <v>1.03</v>
      </c>
      <c r="APL4" s="102">
        <v>1.0389999999999999</v>
      </c>
      <c r="APM4" s="102">
        <v>1.0209999999999999</v>
      </c>
      <c r="APN4" s="102"/>
      <c r="APO4" s="102">
        <v>1.034</v>
      </c>
      <c r="APP4" s="102">
        <v>1.0309999999999999</v>
      </c>
      <c r="APQ4" s="102">
        <v>1.0349999999999999</v>
      </c>
      <c r="APR4" s="102">
        <v>1.0349999999999999</v>
      </c>
      <c r="APS4" s="102"/>
      <c r="APT4" s="102">
        <v>1.044</v>
      </c>
      <c r="APU4" s="102">
        <v>1.042</v>
      </c>
      <c r="APV4" s="102">
        <v>1.03</v>
      </c>
      <c r="APW4" s="102">
        <v>1.032</v>
      </c>
      <c r="APX4" s="102">
        <f t="shared" si="78"/>
        <v>0.88</v>
      </c>
      <c r="APY4" s="102">
        <v>1.0369999999999999</v>
      </c>
      <c r="APZ4" s="102">
        <v>1.026</v>
      </c>
      <c r="AQA4" s="102">
        <v>1.028</v>
      </c>
      <c r="AQB4" s="102"/>
      <c r="AQC4" s="102">
        <v>1.028</v>
      </c>
      <c r="AQD4" s="102">
        <v>1.0329999999999999</v>
      </c>
      <c r="AQE4" s="102">
        <v>1.0589999999999999</v>
      </c>
      <c r="AQF4" s="102">
        <v>1.06</v>
      </c>
      <c r="AQG4" s="102">
        <v>1.0329999999999999</v>
      </c>
      <c r="AQH4" s="102">
        <v>1.0529999999999999</v>
      </c>
      <c r="AQI4" s="102">
        <v>1.054</v>
      </c>
      <c r="AQJ4" s="102">
        <v>1.03</v>
      </c>
      <c r="AQK4" s="102">
        <f t="shared" si="79"/>
        <v>0.88</v>
      </c>
      <c r="AQL4" s="102">
        <v>1.054</v>
      </c>
      <c r="AQM4" s="102">
        <v>1.0640000000000001</v>
      </c>
      <c r="AQN4" s="102">
        <v>1.0609999999999999</v>
      </c>
      <c r="AQO4" s="102">
        <v>1.0640000000000001</v>
      </c>
      <c r="AQP4" s="102"/>
      <c r="AQQ4" s="102">
        <v>1.046</v>
      </c>
      <c r="AQR4" s="102">
        <v>1.044</v>
      </c>
      <c r="AQS4" s="102">
        <v>1.05</v>
      </c>
      <c r="AQT4" s="102">
        <v>1.0449999999999999</v>
      </c>
      <c r="AQU4" s="102">
        <v>1.052</v>
      </c>
      <c r="AQV4" s="102">
        <v>1.03</v>
      </c>
      <c r="AQW4" s="102">
        <f t="shared" si="80"/>
        <v>0.88</v>
      </c>
      <c r="AQX4" s="102">
        <v>1.089</v>
      </c>
      <c r="AQY4" s="102">
        <v>1.0840000000000001</v>
      </c>
      <c r="AQZ4" s="102"/>
      <c r="ARA4" s="102">
        <v>1.0820000000000001</v>
      </c>
      <c r="ARB4" s="102">
        <v>1.111</v>
      </c>
      <c r="ARC4" s="102">
        <v>1.1220000000000001</v>
      </c>
      <c r="ARD4" s="102">
        <v>1.107</v>
      </c>
      <c r="ARE4" s="102">
        <v>1.119</v>
      </c>
      <c r="ARF4" s="102">
        <v>1.121</v>
      </c>
      <c r="ARG4" s="102">
        <v>1.111</v>
      </c>
      <c r="ARH4" s="102">
        <f t="shared" si="81"/>
        <v>0.88</v>
      </c>
      <c r="ARI4" s="102">
        <v>1.131</v>
      </c>
      <c r="ARJ4" s="102">
        <v>1.107</v>
      </c>
      <c r="ARK4" s="102">
        <v>1.1060000000000001</v>
      </c>
      <c r="ARL4" s="102">
        <v>1.113</v>
      </c>
      <c r="ARM4" s="102">
        <v>1.0960000000000001</v>
      </c>
      <c r="ARN4" s="102">
        <v>1.097</v>
      </c>
      <c r="ARO4" s="102"/>
      <c r="ARP4" s="102">
        <v>1.095</v>
      </c>
      <c r="ARQ4" s="102">
        <v>1.099</v>
      </c>
      <c r="ARR4" s="102">
        <v>1.093</v>
      </c>
      <c r="ARS4" s="102">
        <v>1.08</v>
      </c>
      <c r="ART4" s="102">
        <v>1.1020000000000001</v>
      </c>
      <c r="ARU4" s="102">
        <v>1.1200000000000001</v>
      </c>
      <c r="ARV4" s="102">
        <f t="shared" si="82"/>
        <v>0.88</v>
      </c>
      <c r="ARW4" s="102">
        <v>1.0900000000000001</v>
      </c>
      <c r="ARX4" s="102">
        <v>1.0900000000000001</v>
      </c>
      <c r="ARY4" s="102">
        <v>1.0900000000000001</v>
      </c>
      <c r="ARZ4" s="102">
        <v>1.0900000000000001</v>
      </c>
      <c r="ASA4" s="102">
        <v>1.079</v>
      </c>
      <c r="ASB4" s="102"/>
      <c r="ASC4" s="102">
        <v>1.27</v>
      </c>
      <c r="ASD4" s="102">
        <v>1.266</v>
      </c>
      <c r="ASE4" s="102">
        <v>1.27</v>
      </c>
      <c r="ASF4" s="102">
        <v>1.27</v>
      </c>
      <c r="ASG4" s="102">
        <v>1.276</v>
      </c>
      <c r="ASH4" s="102">
        <v>1.17</v>
      </c>
      <c r="ASI4" s="102">
        <f t="shared" si="83"/>
        <v>0.88</v>
      </c>
      <c r="ASJ4" s="102">
        <v>1.3</v>
      </c>
      <c r="ASK4" s="102">
        <v>1.28</v>
      </c>
      <c r="ASL4" s="102"/>
      <c r="ASM4" s="102">
        <v>1.3</v>
      </c>
      <c r="ASN4" s="102">
        <v>1.165</v>
      </c>
      <c r="ASO4" s="102">
        <v>1.161</v>
      </c>
      <c r="ASP4" s="102">
        <v>1.1499999999999999</v>
      </c>
      <c r="ASQ4" s="102">
        <v>1.18</v>
      </c>
      <c r="ASR4" s="102">
        <v>1.17</v>
      </c>
      <c r="ASS4" s="102"/>
      <c r="AST4" s="102">
        <v>1.1499999999999999</v>
      </c>
      <c r="ASU4" s="102">
        <v>1.1599999999999999</v>
      </c>
      <c r="ASV4" s="102"/>
      <c r="ASW4" s="102">
        <v>1.18</v>
      </c>
      <c r="ASX4" s="102">
        <v>1.17</v>
      </c>
      <c r="ASY4" s="102">
        <v>1.18</v>
      </c>
      <c r="ASZ4" s="102">
        <v>1.1819999999999999</v>
      </c>
      <c r="ATA4" s="102"/>
      <c r="ATB4" s="102">
        <v>1.17</v>
      </c>
      <c r="ATC4" s="102">
        <v>1.151</v>
      </c>
      <c r="ATD4" s="102">
        <v>1.1830000000000001</v>
      </c>
      <c r="ATE4" s="102">
        <v>1.1499999999999999</v>
      </c>
      <c r="ATF4" s="102">
        <v>1.155</v>
      </c>
      <c r="ATG4" s="102">
        <v>1.1459999999999999</v>
      </c>
      <c r="ATH4" s="102"/>
      <c r="ATI4" s="102">
        <v>1.17</v>
      </c>
      <c r="ATJ4" s="102">
        <v>1.18</v>
      </c>
      <c r="ATK4" s="102">
        <v>1.1739999999999999</v>
      </c>
      <c r="ATL4" s="102">
        <v>1.1499999999999999</v>
      </c>
      <c r="ATM4" s="102">
        <f t="shared" si="84"/>
        <v>0.88</v>
      </c>
      <c r="ATN4" s="102">
        <v>1.17</v>
      </c>
      <c r="ATO4" s="102">
        <v>1.1779999999999999</v>
      </c>
      <c r="ATP4" s="102">
        <v>1.175</v>
      </c>
      <c r="ATQ4" s="102">
        <v>1.1759999999999999</v>
      </c>
      <c r="ATR4" s="102">
        <v>1.1919999999999999</v>
      </c>
      <c r="ATS4" s="102">
        <f t="shared" si="85"/>
        <v>0.88</v>
      </c>
      <c r="ATT4" s="47">
        <v>1.1930000000000001</v>
      </c>
      <c r="ATU4" s="47">
        <v>1.1950000000000001</v>
      </c>
      <c r="ATV4" s="47">
        <v>1.194</v>
      </c>
      <c r="ATW4" s="47">
        <v>1.204</v>
      </c>
      <c r="ATX4" s="47">
        <v>1.2130000000000001</v>
      </c>
      <c r="ATY4" s="47">
        <v>1.2090000000000001</v>
      </c>
      <c r="ATZ4" s="47"/>
      <c r="AUA4" s="47">
        <v>1.202</v>
      </c>
      <c r="AUB4" s="47">
        <v>1.292</v>
      </c>
      <c r="AUC4" s="47">
        <v>1.302</v>
      </c>
      <c r="AUD4" s="47">
        <v>1.3009999999999999</v>
      </c>
      <c r="AUE4" s="47">
        <v>1.306</v>
      </c>
      <c r="AUF4" s="47">
        <v>1.3080000000000001</v>
      </c>
      <c r="AUG4" s="351">
        <f t="shared" si="86"/>
        <v>0.88</v>
      </c>
      <c r="AUH4" s="47">
        <v>1.2989999999999999</v>
      </c>
      <c r="AUI4" s="102">
        <v>1.34</v>
      </c>
      <c r="AUJ4" s="47">
        <v>1.3380000000000001</v>
      </c>
      <c r="AUK4" s="47">
        <v>1.45</v>
      </c>
      <c r="AUL4" s="47"/>
      <c r="AUM4" s="47">
        <v>1.31</v>
      </c>
      <c r="AUN4" s="47">
        <v>1.3120000000000001</v>
      </c>
      <c r="AUO4" s="51">
        <v>1.244</v>
      </c>
      <c r="AUP4" s="47">
        <f t="shared" si="87"/>
        <v>0.88</v>
      </c>
      <c r="AUQ4" s="51">
        <v>1.3140000000000001</v>
      </c>
      <c r="AUR4" s="51">
        <v>1.306</v>
      </c>
      <c r="AUS4" s="51"/>
      <c r="AUT4" s="51">
        <v>1.3029999999999999</v>
      </c>
      <c r="AUU4" s="51">
        <v>1.3560000000000001</v>
      </c>
      <c r="AUV4" s="47">
        <v>1.377</v>
      </c>
      <c r="AUW4" s="51"/>
      <c r="AUX4" s="47">
        <f t="shared" si="88"/>
        <v>0.88</v>
      </c>
      <c r="AUY4" s="47">
        <v>1.29</v>
      </c>
      <c r="AUZ4" s="47">
        <v>1.2729999999999999</v>
      </c>
      <c r="AVA4" s="47">
        <v>1.595</v>
      </c>
      <c r="AVB4" s="47">
        <v>1.357</v>
      </c>
      <c r="AVC4" s="47"/>
      <c r="AVD4" s="47"/>
      <c r="AVE4" s="47">
        <v>1.306</v>
      </c>
      <c r="AVF4" s="36">
        <v>1.474</v>
      </c>
      <c r="AVG4" s="36">
        <f t="shared" si="89"/>
        <v>0.88</v>
      </c>
      <c r="AVH4" s="47">
        <v>1.3140000000000001</v>
      </c>
      <c r="AVI4" s="47">
        <v>1.3320000000000001</v>
      </c>
      <c r="AVJ4" s="47">
        <v>1.44</v>
      </c>
      <c r="AVK4" s="47">
        <v>1.43</v>
      </c>
      <c r="AVL4" s="47"/>
      <c r="AVM4" s="47">
        <v>1.341</v>
      </c>
      <c r="AVN4" s="47">
        <v>1.41</v>
      </c>
      <c r="AVO4" s="47">
        <v>1.395</v>
      </c>
      <c r="AVP4" s="47"/>
      <c r="AVQ4" s="47">
        <v>1.417</v>
      </c>
      <c r="AVR4" s="52">
        <v>1.3720000000000001</v>
      </c>
      <c r="AVS4" s="1181">
        <v>1.19</v>
      </c>
      <c r="AVT4" s="47">
        <v>1.339</v>
      </c>
      <c r="AVU4" s="1162">
        <v>1.3149999999999999</v>
      </c>
      <c r="AVV4" s="1162">
        <v>1.3120000000000001</v>
      </c>
      <c r="AVW4" s="52">
        <v>1.409</v>
      </c>
      <c r="AVX4" s="52">
        <f t="shared" si="90"/>
        <v>1.19</v>
      </c>
      <c r="AVY4" s="52">
        <v>1.331</v>
      </c>
      <c r="AVZ4" s="52">
        <v>1.341</v>
      </c>
      <c r="AWA4" s="52">
        <v>1.3620000000000001</v>
      </c>
      <c r="AWB4" s="52">
        <v>1.3620000000000001</v>
      </c>
      <c r="AWC4" s="52">
        <v>1.5149999999999999</v>
      </c>
      <c r="AWD4" s="971">
        <v>1.3109999999999999</v>
      </c>
      <c r="AWE4" s="52">
        <f t="shared" si="91"/>
        <v>0.67600000000000005</v>
      </c>
      <c r="AWF4" s="52">
        <v>1.456</v>
      </c>
      <c r="AWG4" s="52">
        <v>1.4630000000000001</v>
      </c>
      <c r="AWH4" s="52">
        <v>1.623</v>
      </c>
      <c r="AWI4" s="52"/>
      <c r="AWJ4" s="52">
        <v>1.609</v>
      </c>
      <c r="AWK4" s="52">
        <v>1.94</v>
      </c>
      <c r="AWL4" s="971">
        <v>1.4390000000000001</v>
      </c>
      <c r="AWM4" s="971">
        <f t="shared" si="92"/>
        <v>0.67600000000000005</v>
      </c>
      <c r="AWN4" s="52">
        <v>1.8169999999999999</v>
      </c>
      <c r="AWO4" s="52"/>
      <c r="AWP4" s="52"/>
      <c r="AWQ4" s="52">
        <v>1.5720000000000001</v>
      </c>
      <c r="AWR4" s="52">
        <v>1.575</v>
      </c>
      <c r="AWS4" s="52">
        <v>1.4430000000000001</v>
      </c>
      <c r="AWT4" s="52">
        <v>1.599</v>
      </c>
      <c r="AWU4" s="52">
        <v>1.601</v>
      </c>
      <c r="AWV4" s="52">
        <v>1.417</v>
      </c>
      <c r="AWW4" s="52">
        <v>1.19</v>
      </c>
      <c r="AWX4" s="52">
        <v>1.9570000000000001</v>
      </c>
      <c r="AWY4" s="52">
        <v>1.966</v>
      </c>
      <c r="AWZ4" s="52">
        <v>1.9630000000000001</v>
      </c>
      <c r="AXA4" s="52">
        <v>1.968</v>
      </c>
      <c r="AXB4" s="52">
        <v>1.76</v>
      </c>
      <c r="AXC4" s="52">
        <v>1.48</v>
      </c>
      <c r="AXD4" s="52">
        <v>1.7410000000000001</v>
      </c>
      <c r="AXE4" s="52">
        <v>2.37</v>
      </c>
      <c r="AXF4" s="58">
        <v>1.7050000000000001</v>
      </c>
      <c r="AXG4" s="52">
        <f t="shared" si="93"/>
        <v>1.19</v>
      </c>
      <c r="AXH4" s="52">
        <v>1.82</v>
      </c>
      <c r="AXI4" s="52"/>
      <c r="AXJ4" s="52">
        <v>1.5049999999999999</v>
      </c>
      <c r="AXK4" s="52">
        <v>1.847</v>
      </c>
      <c r="AXL4" s="52"/>
      <c r="AXM4" s="52">
        <f t="shared" si="94"/>
        <v>1.19</v>
      </c>
      <c r="AXN4" s="52">
        <v>1.6910000000000001</v>
      </c>
      <c r="AXO4" s="52">
        <v>1.6830000000000001</v>
      </c>
      <c r="AXP4" s="52">
        <v>1.6739999999999999</v>
      </c>
      <c r="AXQ4" s="52">
        <v>1.698</v>
      </c>
      <c r="AXR4" s="52">
        <v>1.6850000000000001</v>
      </c>
      <c r="AXS4" s="52">
        <v>1.714</v>
      </c>
      <c r="AXT4" s="52"/>
      <c r="AXU4" s="52">
        <v>1.696</v>
      </c>
      <c r="AXV4" s="52">
        <v>1.6990000000000001</v>
      </c>
      <c r="AXW4" s="52"/>
      <c r="AXX4" s="52">
        <v>1.7689999999999999</v>
      </c>
      <c r="AXY4" s="52">
        <v>1.768</v>
      </c>
      <c r="AXZ4" s="52"/>
      <c r="AYA4" s="52">
        <v>1.6950000000000001</v>
      </c>
      <c r="AYB4" s="52"/>
      <c r="AYC4" s="52">
        <v>1.702</v>
      </c>
      <c r="AYD4" s="52"/>
      <c r="AYE4" s="52">
        <v>1.6890000000000001</v>
      </c>
      <c r="AYF4" s="52">
        <v>1.712</v>
      </c>
      <c r="AYG4" s="52">
        <v>1.6890000000000001</v>
      </c>
      <c r="AYH4" s="52">
        <v>1.694</v>
      </c>
      <c r="AYI4" s="52"/>
      <c r="AYJ4" s="52">
        <v>1.704</v>
      </c>
      <c r="AYK4" s="52"/>
      <c r="AYL4" s="52">
        <v>1.722</v>
      </c>
      <c r="AYM4" s="52"/>
      <c r="AYN4" s="52">
        <v>1.6930000000000001</v>
      </c>
      <c r="AYO4" s="52"/>
      <c r="AYP4" s="6">
        <f t="shared" si="95"/>
        <v>0.42268907563025221</v>
      </c>
      <c r="AYQ4" s="1061">
        <v>0.95</v>
      </c>
      <c r="AYR4" s="1061">
        <v>0.94899999999999995</v>
      </c>
      <c r="AYS4" s="1061">
        <v>0.97499999999999998</v>
      </c>
      <c r="AYT4" s="1061">
        <v>0.93700000000000006</v>
      </c>
      <c r="AYU4" s="1061">
        <v>0.99399999999999999</v>
      </c>
      <c r="AYV4" s="1061">
        <v>1.0029999999999999</v>
      </c>
      <c r="AYW4" s="1061">
        <v>1</v>
      </c>
      <c r="AYX4" s="1061">
        <v>1.004</v>
      </c>
      <c r="AYY4" s="1061">
        <v>1.0029999999999999</v>
      </c>
      <c r="AYZ4" s="1061">
        <v>0.99299999999999999</v>
      </c>
      <c r="AZA4" s="1061"/>
      <c r="AZB4" s="1061">
        <v>0.98399999999999999</v>
      </c>
      <c r="AZC4" s="1061">
        <v>0.91700000000000004</v>
      </c>
      <c r="AZD4" s="1061">
        <f t="shared" si="96"/>
        <v>0.91700000000000004</v>
      </c>
      <c r="AZE4" s="1061">
        <v>0.98699999999999999</v>
      </c>
      <c r="AZF4" s="1061">
        <v>0.97799999999999998</v>
      </c>
      <c r="AZG4" s="1061">
        <v>0.98499999999999999</v>
      </c>
      <c r="AZH4" s="1061">
        <v>0.96799999999999997</v>
      </c>
      <c r="AZI4" s="1061">
        <v>0.95599999999999996</v>
      </c>
      <c r="AZJ4" s="1061">
        <v>0.93700000000000006</v>
      </c>
      <c r="AZK4" s="1061">
        <v>0.93</v>
      </c>
      <c r="AZL4" s="1061">
        <v>0.92800000000000005</v>
      </c>
      <c r="AZM4" s="1061">
        <v>1.002</v>
      </c>
      <c r="AZN4" s="1061">
        <v>0.95799999999999996</v>
      </c>
      <c r="AZO4" s="1061">
        <v>0.95</v>
      </c>
      <c r="AZP4" s="1061">
        <v>0.94799999999999995</v>
      </c>
      <c r="AZQ4" s="1061">
        <v>0.95699999999999996</v>
      </c>
      <c r="AZR4" s="1061">
        <v>0.95399999999999996</v>
      </c>
      <c r="AZS4" s="1060">
        <f t="shared" si="97"/>
        <v>0.91700000000000004</v>
      </c>
      <c r="AZT4" s="1061">
        <v>0.96099999999999997</v>
      </c>
      <c r="AZU4" s="1061">
        <v>0.93200000000000005</v>
      </c>
      <c r="AZV4" s="1061">
        <v>0.95499999999999996</v>
      </c>
      <c r="AZW4" s="1061">
        <v>0.94299999999999995</v>
      </c>
      <c r="AZX4" s="1061">
        <v>0.94299999999999995</v>
      </c>
      <c r="AZY4" s="1061">
        <v>0.93899999999999995</v>
      </c>
      <c r="AZZ4" s="1061">
        <v>0.94399999999999995</v>
      </c>
      <c r="BAA4" s="1061">
        <v>0.93</v>
      </c>
      <c r="BAB4" s="1061">
        <v>0.93700000000000006</v>
      </c>
      <c r="BAC4" s="1061">
        <v>0.94399999999999995</v>
      </c>
      <c r="BAD4" s="1061">
        <v>0.91700000000000004</v>
      </c>
      <c r="BAE4" s="1061">
        <v>0.96799999999999997</v>
      </c>
      <c r="BAF4" s="102">
        <v>0.96799999999999997</v>
      </c>
      <c r="BAG4" s="1061">
        <v>0.94799999999999995</v>
      </c>
      <c r="BAH4" s="1061">
        <v>0.93700000000000006</v>
      </c>
      <c r="BAI4" s="1061">
        <v>0.95599999999999996</v>
      </c>
      <c r="BAJ4" s="1061">
        <v>0.95</v>
      </c>
      <c r="BAK4" s="1061">
        <v>0.95699999999999996</v>
      </c>
      <c r="BAL4" s="1061">
        <v>0.95499999999999996</v>
      </c>
      <c r="BAM4" s="102">
        <v>0.94399999999999995</v>
      </c>
      <c r="BAN4" s="102">
        <v>0.95899999999999996</v>
      </c>
      <c r="BAO4" s="102">
        <v>0.93500000000000005</v>
      </c>
      <c r="BAP4" s="102">
        <v>0.95</v>
      </c>
      <c r="BAQ4" s="102">
        <f t="shared" si="98"/>
        <v>0.91700000000000004</v>
      </c>
      <c r="BAR4" s="102">
        <v>0.94099999999999995</v>
      </c>
      <c r="BAS4" s="102">
        <v>0.94099999999999995</v>
      </c>
      <c r="BAT4" s="102">
        <v>0.94899999999999995</v>
      </c>
      <c r="BAU4" s="102">
        <v>0.94299999999999995</v>
      </c>
      <c r="BAV4" s="102">
        <v>0.95499999999999996</v>
      </c>
      <c r="BAW4" s="102">
        <v>0.96</v>
      </c>
      <c r="BAX4" s="102">
        <v>0.94099999999999995</v>
      </c>
      <c r="BAY4" s="102"/>
      <c r="BAZ4" s="102">
        <v>0.95799999999999996</v>
      </c>
      <c r="BBA4" s="102">
        <v>0.97399999999999998</v>
      </c>
      <c r="BBB4" s="102">
        <v>0.97</v>
      </c>
      <c r="BBC4" s="102">
        <f t="shared" si="99"/>
        <v>0.91700000000000004</v>
      </c>
      <c r="BBD4" s="102">
        <v>0.95599999999999996</v>
      </c>
      <c r="BBE4" s="102"/>
      <c r="BBF4" s="102">
        <v>0.95699999999999996</v>
      </c>
      <c r="BBG4" s="102">
        <v>0.97299999999999998</v>
      </c>
      <c r="BBH4" s="102"/>
      <c r="BBI4" s="102">
        <v>0.95899999999999996</v>
      </c>
      <c r="BBJ4" s="102">
        <v>0.96599999999999997</v>
      </c>
      <c r="BBK4" s="102">
        <v>0.96599999999999997</v>
      </c>
      <c r="BBL4" s="102"/>
      <c r="BBM4" s="102">
        <v>0.97799999999999998</v>
      </c>
      <c r="BBN4" s="102">
        <f t="shared" si="100"/>
        <v>0.91700000000000004</v>
      </c>
      <c r="BBO4" s="102">
        <v>0.96799999999999997</v>
      </c>
      <c r="BBP4" s="102"/>
      <c r="BBQ4" s="102">
        <v>0.97599999999999998</v>
      </c>
      <c r="BBR4" s="102">
        <v>0.96499999999999997</v>
      </c>
      <c r="BBS4" s="102">
        <v>0.97</v>
      </c>
      <c r="BBT4" s="102">
        <v>0.95899999999999996</v>
      </c>
      <c r="BBU4" s="102">
        <v>0.96599999999999997</v>
      </c>
      <c r="BBV4" s="102">
        <v>0.96599999999999997</v>
      </c>
      <c r="BBW4" s="102">
        <v>0.97899999999999998</v>
      </c>
      <c r="BBX4" s="102">
        <f t="shared" si="101"/>
        <v>0.91700000000000004</v>
      </c>
      <c r="BBY4" s="102">
        <v>0.96399999999999997</v>
      </c>
      <c r="BBZ4" s="102">
        <v>0.97599999999999998</v>
      </c>
      <c r="BCA4" s="102">
        <v>0.97399999999999998</v>
      </c>
      <c r="BCB4" s="102">
        <v>0.98099999999999998</v>
      </c>
      <c r="BCC4" s="102">
        <v>0.96799999999999997</v>
      </c>
      <c r="BCD4" s="102"/>
      <c r="BCE4" s="102">
        <v>0.97599999999999998</v>
      </c>
      <c r="BCF4" s="102">
        <v>0.98299999999999998</v>
      </c>
      <c r="BCG4" s="102">
        <v>0.98199999999999998</v>
      </c>
      <c r="BCH4" s="102">
        <v>0.97199999999999998</v>
      </c>
      <c r="BCI4" s="102">
        <v>0.97</v>
      </c>
      <c r="BCJ4" s="102">
        <v>0.98799999999999999</v>
      </c>
      <c r="BCK4" s="102">
        <f t="shared" si="102"/>
        <v>0.91700000000000004</v>
      </c>
      <c r="BCL4" s="102">
        <v>0.97799999999999998</v>
      </c>
      <c r="BCM4" s="102">
        <v>0.97499999999999998</v>
      </c>
      <c r="BCN4" s="102"/>
      <c r="BCO4" s="102">
        <v>0.97899999999999998</v>
      </c>
      <c r="BCP4" s="102">
        <v>0.97399999999999998</v>
      </c>
      <c r="BCQ4" s="102">
        <v>1.0109999999999999</v>
      </c>
      <c r="BCR4" s="102"/>
      <c r="BCS4" s="102">
        <v>1.01</v>
      </c>
      <c r="BCT4" s="102">
        <v>1.01</v>
      </c>
      <c r="BCU4" s="102">
        <v>1.008</v>
      </c>
      <c r="BCV4" s="102">
        <v>0.995</v>
      </c>
      <c r="BCW4" s="102">
        <v>1.02</v>
      </c>
      <c r="BCX4" s="102">
        <v>0.96699999999999997</v>
      </c>
      <c r="BCY4" s="102">
        <f t="shared" si="103"/>
        <v>0.91700000000000004</v>
      </c>
      <c r="BCZ4" s="102">
        <v>1.014</v>
      </c>
      <c r="BDA4" s="102">
        <v>1.016</v>
      </c>
      <c r="BDB4" s="102"/>
      <c r="BDC4" s="102">
        <v>1.0129999999999999</v>
      </c>
      <c r="BDD4" s="102">
        <v>1.0109999999999999</v>
      </c>
      <c r="BDE4" s="102">
        <v>1</v>
      </c>
      <c r="BDF4" s="102">
        <v>1.0069999999999999</v>
      </c>
      <c r="BDG4" s="102">
        <v>1.0049999999999999</v>
      </c>
      <c r="BDH4" s="102">
        <v>1.004</v>
      </c>
      <c r="BDI4" s="102">
        <v>0.996</v>
      </c>
      <c r="BDJ4" s="102">
        <v>0.96699999999999997</v>
      </c>
      <c r="BDK4" s="102">
        <f t="shared" si="104"/>
        <v>0.91700000000000004</v>
      </c>
      <c r="BDL4" s="102"/>
      <c r="BDM4" s="102">
        <v>1.024</v>
      </c>
      <c r="BDN4" s="102">
        <v>1.024</v>
      </c>
      <c r="BDO4" s="102">
        <v>1.022</v>
      </c>
      <c r="BDP4" s="102">
        <v>1.0609999999999999</v>
      </c>
      <c r="BDQ4" s="102">
        <v>1.0660000000000001</v>
      </c>
      <c r="BDR4" s="102">
        <v>1.0760000000000001</v>
      </c>
      <c r="BDS4" s="102">
        <v>1.069</v>
      </c>
      <c r="BDT4" s="102">
        <v>1.0580000000000001</v>
      </c>
      <c r="BDU4" s="102"/>
      <c r="BDV4" s="102">
        <v>1.0249999999999999</v>
      </c>
      <c r="BDW4" s="102">
        <f t="shared" si="105"/>
        <v>0.91700000000000004</v>
      </c>
      <c r="BDX4" s="102">
        <v>1.07</v>
      </c>
      <c r="BDY4" s="102">
        <v>1.0389999999999999</v>
      </c>
      <c r="BDZ4" s="102">
        <v>1.048</v>
      </c>
      <c r="BEA4" s="102">
        <v>1.038</v>
      </c>
      <c r="BEB4" s="102"/>
      <c r="BEC4" s="102">
        <v>1.0429999999999999</v>
      </c>
      <c r="BED4" s="102">
        <v>1.036</v>
      </c>
      <c r="BEE4" s="102">
        <v>1.042</v>
      </c>
      <c r="BEF4" s="102">
        <v>1.028</v>
      </c>
      <c r="BEG4" s="102">
        <v>1.0329999999999999</v>
      </c>
      <c r="BEH4" s="102">
        <v>1.02</v>
      </c>
      <c r="BEI4" s="102">
        <v>1.0149999999999999</v>
      </c>
      <c r="BEJ4" s="102">
        <v>1.02</v>
      </c>
      <c r="BEK4" s="102">
        <f t="shared" si="106"/>
        <v>0.91700000000000004</v>
      </c>
      <c r="BEL4" s="102">
        <v>1.02</v>
      </c>
      <c r="BEM4" s="102">
        <v>1.0149999999999999</v>
      </c>
      <c r="BEN4" s="102">
        <v>1.028</v>
      </c>
      <c r="BEO4" s="102">
        <v>1.02</v>
      </c>
      <c r="BEP4" s="102">
        <v>1.026</v>
      </c>
      <c r="BEQ4" s="102">
        <v>1.093</v>
      </c>
      <c r="BER4" s="102"/>
      <c r="BES4" s="102">
        <v>1.0880000000000001</v>
      </c>
      <c r="BET4" s="102">
        <v>1.0920000000000001</v>
      </c>
      <c r="BEU4" s="102">
        <v>1.091</v>
      </c>
      <c r="BEV4" s="102">
        <v>1.1200000000000001</v>
      </c>
      <c r="BEW4" s="102">
        <v>1.1000000000000001</v>
      </c>
      <c r="BEX4" s="102">
        <f t="shared" si="107"/>
        <v>0.91700000000000004</v>
      </c>
      <c r="BEY4" s="102">
        <v>1.1100000000000001</v>
      </c>
      <c r="BEZ4" s="102">
        <v>1.095</v>
      </c>
      <c r="BFA4" s="102">
        <v>1.1200000000000001</v>
      </c>
      <c r="BFB4" s="102">
        <v>1.1040000000000001</v>
      </c>
      <c r="BFC4" s="102">
        <v>1.093</v>
      </c>
      <c r="BFD4" s="102">
        <v>1.111</v>
      </c>
      <c r="BFE4" s="102">
        <v>1.1000000000000001</v>
      </c>
      <c r="BFF4" s="102">
        <v>1.097</v>
      </c>
      <c r="BFG4" s="102">
        <v>1.101</v>
      </c>
      <c r="BFH4" s="102">
        <v>1.091</v>
      </c>
      <c r="BFI4" s="102">
        <v>1.0980000000000001</v>
      </c>
      <c r="BFJ4" s="102">
        <v>1.0980000000000001</v>
      </c>
      <c r="BFK4" s="102"/>
      <c r="BFL4" s="102">
        <v>1.1060000000000001</v>
      </c>
      <c r="BFM4" s="102">
        <v>1.1080000000000001</v>
      </c>
      <c r="BFN4" s="102">
        <v>1.099</v>
      </c>
      <c r="BFO4" s="102">
        <v>1.1000000000000001</v>
      </c>
      <c r="BFP4" s="102">
        <v>1.0920000000000001</v>
      </c>
      <c r="BFQ4" s="102">
        <v>1.0860000000000001</v>
      </c>
      <c r="BFR4" s="102"/>
      <c r="BFS4" s="102">
        <v>1.1000000000000001</v>
      </c>
      <c r="BFT4" s="102">
        <v>1.0900000000000001</v>
      </c>
      <c r="BFU4" s="102">
        <v>1.097</v>
      </c>
      <c r="BFV4" s="102">
        <v>1.1040000000000001</v>
      </c>
      <c r="BFW4" s="102">
        <v>1.1100000000000001</v>
      </c>
      <c r="BFX4" s="102">
        <v>1.099</v>
      </c>
      <c r="BFY4" s="102">
        <f t="shared" si="108"/>
        <v>0.91700000000000004</v>
      </c>
      <c r="BFZ4" s="102">
        <v>1.1220000000000001</v>
      </c>
      <c r="BGA4" s="102">
        <v>1.1040000000000001</v>
      </c>
      <c r="BGB4" s="102">
        <v>1.115</v>
      </c>
      <c r="BGC4" s="102">
        <v>1.1020000000000001</v>
      </c>
      <c r="BGD4" s="102">
        <v>1.109</v>
      </c>
      <c r="BGE4" s="102">
        <f t="shared" si="109"/>
        <v>0.91700000000000004</v>
      </c>
      <c r="BGF4" s="47">
        <v>1.1339999999999999</v>
      </c>
      <c r="BGG4" s="47"/>
      <c r="BGH4" s="47">
        <v>1.121</v>
      </c>
      <c r="BGI4" s="47">
        <v>1.131</v>
      </c>
      <c r="BGJ4" s="47">
        <v>1.137</v>
      </c>
      <c r="BGK4" s="47">
        <v>1.137</v>
      </c>
      <c r="BGL4" s="47">
        <v>1.1519999999999999</v>
      </c>
      <c r="BGM4" s="47"/>
      <c r="BGN4" s="47">
        <v>1.147</v>
      </c>
      <c r="BGO4" s="47"/>
      <c r="BGP4" s="47">
        <v>1.2190000000000001</v>
      </c>
      <c r="BGQ4" s="47">
        <v>1.2430000000000001</v>
      </c>
      <c r="BGR4" s="47">
        <v>1.2430000000000001</v>
      </c>
      <c r="BGS4" s="47">
        <v>1.2270000000000001</v>
      </c>
      <c r="BGT4" s="47">
        <v>1.2210000000000001</v>
      </c>
      <c r="BGU4" s="102">
        <f t="shared" si="110"/>
        <v>0.91700000000000004</v>
      </c>
      <c r="BGV4" s="102">
        <v>1.2010000000000001</v>
      </c>
      <c r="BGW4" s="47"/>
      <c r="BGX4" s="47">
        <v>1.3129999999999999</v>
      </c>
      <c r="BGY4" s="47">
        <v>1.3240000000000001</v>
      </c>
      <c r="BGZ4" s="47">
        <v>1.3879999999999999</v>
      </c>
      <c r="BHA4" s="47">
        <v>1.244</v>
      </c>
      <c r="BHB4" s="47">
        <v>1.25</v>
      </c>
      <c r="BHC4" s="51">
        <v>1.1910000000000001</v>
      </c>
      <c r="BHD4" s="47">
        <f t="shared" si="111"/>
        <v>0.91700000000000004</v>
      </c>
      <c r="BHE4" s="51">
        <v>1.23</v>
      </c>
      <c r="BHF4" s="51">
        <v>1.252</v>
      </c>
      <c r="BHG4" s="51"/>
      <c r="BHH4" s="51">
        <v>1.222</v>
      </c>
      <c r="BHI4" s="51">
        <v>1.274</v>
      </c>
      <c r="BHJ4" s="47">
        <v>1.278</v>
      </c>
      <c r="BHK4" s="51">
        <v>1.2250000000000001</v>
      </c>
      <c r="BHL4" s="47">
        <f t="shared" si="112"/>
        <v>0.91700000000000004</v>
      </c>
      <c r="BHM4" s="47">
        <v>1.22</v>
      </c>
      <c r="BHN4" s="47">
        <v>1.226</v>
      </c>
      <c r="BHO4" s="47">
        <v>1.544</v>
      </c>
      <c r="BHP4" s="47">
        <v>1.3340000000000001</v>
      </c>
      <c r="BHQ4" s="47"/>
      <c r="BHR4" s="47">
        <v>1.2470000000000001</v>
      </c>
      <c r="BHS4" s="36">
        <v>1.4119999999999999</v>
      </c>
      <c r="BHT4" s="47">
        <f t="shared" si="113"/>
        <v>0.91700000000000004</v>
      </c>
      <c r="BHU4" s="47">
        <v>1.2569999999999999</v>
      </c>
      <c r="BHV4" s="47">
        <v>1.246</v>
      </c>
      <c r="BHW4" s="47">
        <v>1.383</v>
      </c>
      <c r="BHX4" s="47">
        <v>1.3959999999999999</v>
      </c>
      <c r="BHY4" s="47">
        <v>1.2749999999999999</v>
      </c>
      <c r="BHZ4" s="47">
        <v>1.3879999999999999</v>
      </c>
      <c r="BIA4" s="47">
        <v>1.3740000000000001</v>
      </c>
      <c r="BIB4" s="47">
        <v>1.3819999999999999</v>
      </c>
      <c r="BIC4" s="52">
        <v>1.3029999999999999</v>
      </c>
      <c r="BID4" s="1181">
        <v>1.113</v>
      </c>
      <c r="BIE4" s="47">
        <v>1.2549999999999999</v>
      </c>
      <c r="BIF4" s="1162">
        <v>1.2490000000000001</v>
      </c>
      <c r="BIG4" s="1162">
        <v>1.264</v>
      </c>
      <c r="BIH4" s="52">
        <v>1.347</v>
      </c>
      <c r="BII4" s="52">
        <f t="shared" si="114"/>
        <v>1.113</v>
      </c>
      <c r="BIJ4" s="52">
        <v>1.294</v>
      </c>
      <c r="BIK4" s="52">
        <v>1.2789999999999999</v>
      </c>
      <c r="BIL4" s="52">
        <v>1.2909999999999999</v>
      </c>
      <c r="BIM4" s="52">
        <v>1.282</v>
      </c>
      <c r="BIN4" s="52">
        <v>1.385</v>
      </c>
      <c r="BIO4" s="971">
        <v>1.31</v>
      </c>
      <c r="BIP4" s="52">
        <f t="shared" si="115"/>
        <v>1.113</v>
      </c>
      <c r="BIQ4" s="52">
        <v>1.4059999999999999</v>
      </c>
      <c r="BIR4" s="52">
        <v>1.411</v>
      </c>
      <c r="BIS4" s="52">
        <v>1.522</v>
      </c>
      <c r="BIT4" s="52">
        <v>1.4990000000000001</v>
      </c>
      <c r="BIU4" s="52"/>
      <c r="BIV4" s="1049">
        <v>2.02</v>
      </c>
      <c r="BIW4" s="971">
        <v>1.3740000000000001</v>
      </c>
      <c r="BIX4" s="971">
        <f t="shared" si="116"/>
        <v>1.113</v>
      </c>
      <c r="BIY4" s="52">
        <v>1.8180000000000001</v>
      </c>
      <c r="BIZ4" s="52"/>
      <c r="BJA4" s="52"/>
      <c r="BJB4" s="52">
        <v>1.5209999999999999</v>
      </c>
      <c r="BJC4" s="52">
        <v>1.498</v>
      </c>
      <c r="BJD4" s="52">
        <v>1.3160000000000001</v>
      </c>
      <c r="BJE4" s="52">
        <v>1.52</v>
      </c>
      <c r="BJF4" s="52">
        <v>1.5109999999999999</v>
      </c>
      <c r="BJG4" s="52">
        <v>1.3149999999999999</v>
      </c>
      <c r="BJH4" s="52">
        <f>MIN(BIX4,BJG4)</f>
        <v>1.113</v>
      </c>
      <c r="BJI4" s="52">
        <v>1.8169999999999999</v>
      </c>
      <c r="BJJ4" s="52">
        <v>1.8069999999999999</v>
      </c>
      <c r="BJK4" s="52">
        <v>1.8180000000000001</v>
      </c>
      <c r="BJL4" s="52">
        <v>1.8380000000000001</v>
      </c>
      <c r="BJM4" s="52">
        <v>1.61</v>
      </c>
      <c r="BJN4" s="52">
        <v>1.36</v>
      </c>
      <c r="BJO4" s="52">
        <v>1.605</v>
      </c>
      <c r="BJP4" s="52">
        <v>3.3029999999999999</v>
      </c>
      <c r="BJQ4" s="58">
        <v>1.528</v>
      </c>
      <c r="BJR4" s="58">
        <f t="shared" si="117"/>
        <v>1.113</v>
      </c>
      <c r="BJS4" s="52">
        <v>1.595</v>
      </c>
      <c r="BJT4" s="52"/>
      <c r="BJU4" s="52">
        <v>1.39</v>
      </c>
      <c r="BJV4" s="52">
        <v>1.61</v>
      </c>
      <c r="BJW4" s="52"/>
      <c r="BJX4" s="52">
        <f t="shared" si="118"/>
        <v>1.113</v>
      </c>
      <c r="BJY4" s="52">
        <v>1.585</v>
      </c>
      <c r="BJZ4" s="52">
        <v>1.601</v>
      </c>
      <c r="BKA4" s="52">
        <v>1.6120000000000001</v>
      </c>
      <c r="BKB4" s="52">
        <v>1.591</v>
      </c>
      <c r="BKC4" s="52">
        <v>1.619</v>
      </c>
      <c r="BKD4" s="52">
        <v>1.6140000000000001</v>
      </c>
      <c r="BKE4" s="52"/>
      <c r="BKF4" s="52">
        <v>1.62</v>
      </c>
      <c r="BKG4" s="52">
        <v>1.6120000000000001</v>
      </c>
      <c r="BKH4" s="52"/>
      <c r="BKI4" s="52">
        <v>1.6759999999999999</v>
      </c>
      <c r="BKJ4" s="52">
        <v>1.651</v>
      </c>
      <c r="BKK4" s="52"/>
      <c r="BKL4" s="52">
        <v>1.5660000000000001</v>
      </c>
      <c r="BKM4" s="52"/>
      <c r="BKN4" s="52">
        <v>1.6</v>
      </c>
      <c r="BKO4" s="52"/>
      <c r="BKP4" s="52">
        <v>1.5920000000000001</v>
      </c>
      <c r="BKQ4" s="52">
        <v>1.6020000000000001</v>
      </c>
      <c r="BKR4" s="52">
        <v>1.587</v>
      </c>
      <c r="BKS4" s="52">
        <v>1.6040000000000001</v>
      </c>
      <c r="BKT4" s="52"/>
      <c r="BKU4" s="52">
        <v>1.6140000000000001</v>
      </c>
      <c r="BKV4" s="52"/>
      <c r="BKW4" s="52">
        <v>1.6120000000000001</v>
      </c>
      <c r="BKX4" s="52"/>
      <c r="BKY4" s="52">
        <v>1.591</v>
      </c>
      <c r="BKZ4" s="52"/>
      <c r="BLA4" s="6">
        <f t="shared" si="119"/>
        <v>0.42946990116801437</v>
      </c>
      <c r="BLB4" s="1061">
        <v>0.8</v>
      </c>
      <c r="BLC4" s="1061">
        <v>0.78</v>
      </c>
      <c r="BLD4" s="1061">
        <v>0.78400000000000003</v>
      </c>
      <c r="BLE4" s="1061">
        <v>0.77800000000000002</v>
      </c>
      <c r="BLF4" s="1061">
        <v>0.82</v>
      </c>
      <c r="BLG4" s="1061">
        <v>0.77800000000000002</v>
      </c>
      <c r="BLH4" s="1061">
        <v>0.77300000000000002</v>
      </c>
      <c r="BLI4" s="1061">
        <v>0.77800000000000002</v>
      </c>
      <c r="BLJ4" s="1061">
        <v>0.75600000000000001</v>
      </c>
      <c r="BLK4" s="1061">
        <v>0.75700000000000001</v>
      </c>
      <c r="BLL4" s="1061">
        <f t="shared" si="120"/>
        <v>0.75700000000000001</v>
      </c>
      <c r="BLM4" s="1061">
        <v>0.78500000000000003</v>
      </c>
      <c r="BLN4" s="1061">
        <v>0.77400000000000002</v>
      </c>
      <c r="BLO4" s="1061"/>
      <c r="BLP4" s="1061">
        <v>0.77</v>
      </c>
      <c r="BLQ4" s="1061">
        <v>0.78400000000000003</v>
      </c>
      <c r="BLR4" s="1061">
        <v>0.77</v>
      </c>
      <c r="BLS4" s="1061">
        <v>0.75800000000000001</v>
      </c>
      <c r="BLT4" s="1061">
        <v>0.76300000000000001</v>
      </c>
      <c r="BLU4" s="1061">
        <v>0.748</v>
      </c>
      <c r="BLV4" s="1061">
        <v>0.79300000000000004</v>
      </c>
      <c r="BLW4" s="1061">
        <v>0.78500000000000003</v>
      </c>
      <c r="BLX4" s="1061">
        <v>0.78800000000000003</v>
      </c>
      <c r="BLY4" s="1061">
        <v>0.78300000000000003</v>
      </c>
      <c r="BLZ4" s="1061"/>
      <c r="BMA4" s="1061">
        <v>0.78800000000000003</v>
      </c>
      <c r="BMB4" s="1060">
        <f t="shared" si="121"/>
        <v>0.75700000000000001</v>
      </c>
      <c r="BMC4" s="1061">
        <v>0.79100000000000004</v>
      </c>
      <c r="BMD4" s="1061">
        <v>0.77900000000000003</v>
      </c>
      <c r="BME4" s="1061">
        <v>0.79500000000000004</v>
      </c>
      <c r="BMF4" s="1061">
        <v>0.78400000000000003</v>
      </c>
      <c r="BMG4" s="1061">
        <v>0.78500000000000003</v>
      </c>
      <c r="BMH4" s="1061"/>
      <c r="BMI4" s="1061">
        <v>0.80800000000000005</v>
      </c>
      <c r="BMJ4" s="1061">
        <v>0.79100000000000004</v>
      </c>
      <c r="BMK4" s="1061">
        <v>0.8</v>
      </c>
      <c r="BML4" s="1061">
        <v>0.81100000000000005</v>
      </c>
      <c r="BMM4" s="1061">
        <v>0.78400000000000003</v>
      </c>
      <c r="BMN4" s="1061">
        <v>0.75700000000000001</v>
      </c>
      <c r="BMO4" s="1061">
        <v>0.78900000000000003</v>
      </c>
      <c r="BMP4" s="102">
        <v>0.78900000000000003</v>
      </c>
      <c r="BMQ4" s="1061">
        <v>0.80500000000000005</v>
      </c>
      <c r="BMR4" s="1061">
        <v>0.80600000000000005</v>
      </c>
      <c r="BMS4" s="1061">
        <v>0.81299999999999994</v>
      </c>
      <c r="BMT4" s="1061">
        <v>0.78100000000000003</v>
      </c>
      <c r="BMU4" s="1061">
        <v>0.77500000000000002</v>
      </c>
      <c r="BMV4" s="1061">
        <v>0.78500000000000003</v>
      </c>
      <c r="BMW4" s="102">
        <v>0.77900000000000003</v>
      </c>
      <c r="BMX4" s="102">
        <v>0.76600000000000001</v>
      </c>
      <c r="BMY4" s="102">
        <v>0.77700000000000002</v>
      </c>
      <c r="BMZ4" s="102">
        <v>0.79</v>
      </c>
      <c r="BNA4" s="102">
        <f t="shared" si="122"/>
        <v>0.75700000000000001</v>
      </c>
      <c r="BNB4" s="102">
        <v>0.78500000000000003</v>
      </c>
      <c r="BNC4" s="102">
        <v>0.77400000000000002</v>
      </c>
      <c r="BND4" s="102">
        <v>0.78800000000000003</v>
      </c>
      <c r="BNE4" s="102">
        <v>0.78900000000000003</v>
      </c>
      <c r="BNF4" s="102"/>
      <c r="BNG4" s="102">
        <v>0.77900000000000003</v>
      </c>
      <c r="BNH4" s="102">
        <v>0.76900000000000002</v>
      </c>
      <c r="BNI4" s="102">
        <v>0.78100000000000003</v>
      </c>
      <c r="BNJ4" s="102">
        <v>0.78300000000000003</v>
      </c>
      <c r="BNK4" s="102">
        <v>0.80300000000000005</v>
      </c>
      <c r="BNL4" s="102">
        <v>0.79</v>
      </c>
      <c r="BNM4" s="102">
        <f t="shared" si="123"/>
        <v>0.75700000000000001</v>
      </c>
      <c r="BNN4" s="102">
        <v>0.78400000000000003</v>
      </c>
      <c r="BNO4" s="102">
        <v>0.77800000000000002</v>
      </c>
      <c r="BNP4" s="102"/>
      <c r="BNQ4" s="102">
        <v>0.78100000000000003</v>
      </c>
      <c r="BNR4" s="102">
        <v>0.78100000000000003</v>
      </c>
      <c r="BNS4" s="102">
        <v>0.77500000000000002</v>
      </c>
      <c r="BNT4" s="102">
        <v>0.79700000000000004</v>
      </c>
      <c r="BNU4" s="102"/>
      <c r="BNV4" s="102">
        <v>0.80200000000000005</v>
      </c>
      <c r="BNW4" s="102">
        <v>0.78</v>
      </c>
      <c r="BNX4" s="102">
        <f t="shared" si="124"/>
        <v>0.75700000000000001</v>
      </c>
      <c r="BNY4" s="102">
        <v>0.79800000000000004</v>
      </c>
      <c r="BNZ4" s="102">
        <v>0.79600000000000004</v>
      </c>
      <c r="BOA4" s="102"/>
      <c r="BOB4" s="102">
        <v>0.81200000000000006</v>
      </c>
      <c r="BOC4" s="102">
        <v>0.81100000000000005</v>
      </c>
      <c r="BOD4" s="102">
        <v>0.79100000000000004</v>
      </c>
      <c r="BOE4" s="102">
        <v>0.81899999999999995</v>
      </c>
      <c r="BOF4" s="102"/>
      <c r="BOG4" s="102">
        <v>0.81100000000000005</v>
      </c>
      <c r="BOH4" s="102">
        <v>0.80500000000000005</v>
      </c>
      <c r="BOI4" s="102">
        <f t="shared" si="125"/>
        <v>0.75700000000000001</v>
      </c>
      <c r="BOJ4" s="102">
        <v>0.81299999999999994</v>
      </c>
      <c r="BOK4" s="102">
        <v>0.80200000000000005</v>
      </c>
      <c r="BOL4" s="102">
        <v>0.81200000000000006</v>
      </c>
      <c r="BOM4" s="102">
        <v>0.82</v>
      </c>
      <c r="BON4" s="102">
        <v>0.80700000000000005</v>
      </c>
      <c r="BOO4" s="102">
        <v>0.80400000000000005</v>
      </c>
      <c r="BOP4" s="102">
        <v>0.80800000000000005</v>
      </c>
      <c r="BOQ4" s="102"/>
      <c r="BOR4" s="102">
        <v>0.80200000000000005</v>
      </c>
      <c r="BOS4" s="102">
        <v>0.80700000000000005</v>
      </c>
      <c r="BOT4" s="102">
        <v>0.81499999999999995</v>
      </c>
      <c r="BOU4" s="102">
        <v>0.82499999999999996</v>
      </c>
      <c r="BOV4" s="102">
        <f t="shared" si="126"/>
        <v>0.75700000000000001</v>
      </c>
      <c r="BOW4" s="102">
        <v>0.79900000000000004</v>
      </c>
      <c r="BOX4" s="102">
        <v>0.80900000000000005</v>
      </c>
      <c r="BOY4" s="102">
        <v>0.80400000000000005</v>
      </c>
      <c r="BOZ4" s="102">
        <v>0.80900000000000005</v>
      </c>
      <c r="BPA4" s="102">
        <v>0.79600000000000004</v>
      </c>
      <c r="BPB4" s="102"/>
      <c r="BPC4" s="102">
        <v>0.81399999999999995</v>
      </c>
      <c r="BPD4" s="102">
        <v>0.81499999999999995</v>
      </c>
      <c r="BPE4" s="102">
        <v>0.81699999999999995</v>
      </c>
      <c r="BPF4" s="102">
        <v>0.83199999999999996</v>
      </c>
      <c r="BPG4" s="102">
        <v>0.83199999999999996</v>
      </c>
      <c r="BPH4" s="102">
        <v>0.82499999999999996</v>
      </c>
      <c r="BPI4" s="102">
        <f t="shared" si="127"/>
        <v>0.75700000000000001</v>
      </c>
      <c r="BPJ4" s="102">
        <v>0.83099999999999996</v>
      </c>
      <c r="BPK4" s="102">
        <v>0.79700000000000004</v>
      </c>
      <c r="BPL4" s="102">
        <v>0.82299999999999995</v>
      </c>
      <c r="BPM4" s="102">
        <v>0.80700000000000005</v>
      </c>
      <c r="BPN4" s="102">
        <v>0.79900000000000004</v>
      </c>
      <c r="BPO4" s="102">
        <v>0.80200000000000005</v>
      </c>
      <c r="BPP4" s="102">
        <v>0.80500000000000005</v>
      </c>
      <c r="BPQ4" s="102">
        <v>0.80700000000000005</v>
      </c>
      <c r="BPR4" s="102">
        <v>0.81499999999999995</v>
      </c>
      <c r="BPS4" s="102">
        <v>0.82499999999999996</v>
      </c>
      <c r="BPT4" s="102">
        <f t="shared" si="128"/>
        <v>0.75700000000000001</v>
      </c>
      <c r="BPU4" s="102">
        <v>0.84699999999999998</v>
      </c>
      <c r="BPV4" s="102">
        <v>0.85299999999999998</v>
      </c>
      <c r="BPW4" s="102">
        <v>0.84599999999999997</v>
      </c>
      <c r="BPX4" s="102">
        <v>0.85799999999999998</v>
      </c>
      <c r="BPY4" s="102"/>
      <c r="BPZ4" s="102">
        <v>0.85499999999999998</v>
      </c>
      <c r="BQA4" s="102">
        <v>0.85499999999999998</v>
      </c>
      <c r="BQB4" s="102">
        <v>0.85799999999999998</v>
      </c>
      <c r="BQC4" s="102">
        <v>0.85699999999999998</v>
      </c>
      <c r="BQD4" s="102">
        <v>0.84799999999999998</v>
      </c>
      <c r="BQE4" s="102">
        <f t="shared" si="129"/>
        <v>0.75700000000000001</v>
      </c>
      <c r="BQF4" s="102">
        <v>0.86599999999999999</v>
      </c>
      <c r="BQG4" s="102">
        <v>0.85499999999999998</v>
      </c>
      <c r="BQH4" s="102">
        <v>0.84799999999999998</v>
      </c>
      <c r="BQI4" s="102">
        <v>0.85</v>
      </c>
      <c r="BQJ4" s="102">
        <v>0.85</v>
      </c>
      <c r="BQK4" s="102">
        <v>0.85599999999999998</v>
      </c>
      <c r="BQL4" s="102">
        <v>0.84699999999999998</v>
      </c>
      <c r="BQM4" s="102">
        <v>0.85199999999999998</v>
      </c>
      <c r="BQN4" s="102">
        <v>0.85</v>
      </c>
      <c r="BQO4" s="102">
        <v>0.85</v>
      </c>
      <c r="BQP4" s="102">
        <v>0.85</v>
      </c>
      <c r="BQQ4" s="1061">
        <v>0.83499999999999996</v>
      </c>
      <c r="BQR4" s="102">
        <f t="shared" si="130"/>
        <v>0.75700000000000001</v>
      </c>
      <c r="BQS4" s="102">
        <v>0.85</v>
      </c>
      <c r="BQT4" s="102"/>
      <c r="BQU4" s="102">
        <v>0.85</v>
      </c>
      <c r="BQV4" s="102">
        <v>0.85</v>
      </c>
      <c r="BQW4" s="102">
        <v>0.84899999999999998</v>
      </c>
      <c r="BQX4" s="102">
        <v>0.84599999999999997</v>
      </c>
      <c r="BQY4" s="102">
        <v>0.97199999999999998</v>
      </c>
      <c r="BQZ4" s="102">
        <v>0.96699999999999997</v>
      </c>
      <c r="BRA4" s="102">
        <v>0.96899999999999997</v>
      </c>
      <c r="BRB4" s="102">
        <v>0.96899999999999997</v>
      </c>
      <c r="BRC4" s="102">
        <v>0.97799999999999998</v>
      </c>
      <c r="BRD4" s="102">
        <v>0.86499999999999999</v>
      </c>
      <c r="BRE4" s="102">
        <f t="shared" si="131"/>
        <v>0.75700000000000001</v>
      </c>
      <c r="BRF4" s="102">
        <v>0.98</v>
      </c>
      <c r="BRG4" s="102">
        <v>0.99</v>
      </c>
      <c r="BRH4" s="102">
        <v>0.96</v>
      </c>
      <c r="BRI4" s="102">
        <v>0.86799999999999999</v>
      </c>
      <c r="BRJ4" s="102">
        <v>0.88</v>
      </c>
      <c r="BRK4" s="102">
        <v>0.88400000000000001</v>
      </c>
      <c r="BRL4" s="102">
        <v>0.89</v>
      </c>
      <c r="BRM4" s="102">
        <v>0.877</v>
      </c>
      <c r="BRN4" s="102">
        <v>0.89</v>
      </c>
      <c r="BRO4" s="102">
        <v>0.89</v>
      </c>
      <c r="BRP4" s="102">
        <v>0.86799999999999999</v>
      </c>
      <c r="BRQ4" s="102">
        <v>0.87</v>
      </c>
      <c r="BRR4" s="102"/>
      <c r="BRS4" s="102">
        <v>0.88300000000000001</v>
      </c>
      <c r="BRT4" s="102">
        <v>0.86599999999999999</v>
      </c>
      <c r="BRU4" s="102">
        <v>0.89</v>
      </c>
      <c r="BRV4" s="102">
        <v>0.87</v>
      </c>
      <c r="BRW4" s="102">
        <v>0.87</v>
      </c>
      <c r="BRX4" s="102"/>
      <c r="BRY4" s="102">
        <v>0.87</v>
      </c>
      <c r="BRZ4" s="102">
        <v>0.88</v>
      </c>
      <c r="BSA4" s="102">
        <v>0.86499999999999999</v>
      </c>
      <c r="BSB4" s="102">
        <v>0.87</v>
      </c>
      <c r="BSC4" s="102">
        <v>0.879</v>
      </c>
      <c r="BSD4" s="102">
        <v>0.88</v>
      </c>
      <c r="BSE4" s="102"/>
      <c r="BSF4" s="102">
        <v>0.872</v>
      </c>
      <c r="BSG4" s="102">
        <f t="shared" si="132"/>
        <v>0.75700000000000001</v>
      </c>
      <c r="BSH4" s="102">
        <v>0.878</v>
      </c>
      <c r="BSI4" s="102">
        <v>0.88900000000000001</v>
      </c>
      <c r="BSJ4" s="102">
        <v>0.88900000000000001</v>
      </c>
      <c r="BSK4" s="102">
        <v>0.88400000000000001</v>
      </c>
      <c r="BSL4" s="102">
        <v>0.88500000000000001</v>
      </c>
      <c r="BSM4" s="102">
        <f t="shared" si="133"/>
        <v>0.75700000000000001</v>
      </c>
      <c r="BSN4" s="47">
        <v>0.89800000000000002</v>
      </c>
      <c r="BSO4" s="47"/>
      <c r="BSP4" s="47">
        <v>0.9</v>
      </c>
      <c r="BSQ4" s="47">
        <v>0.90900000000000003</v>
      </c>
      <c r="BSR4" s="47">
        <v>0.91</v>
      </c>
      <c r="BSS4" s="47">
        <v>0.90400000000000003</v>
      </c>
      <c r="BST4" s="47">
        <v>0.91</v>
      </c>
      <c r="BSU4" s="47"/>
      <c r="BSV4" s="47">
        <v>0.91200000000000003</v>
      </c>
      <c r="BSW4" s="47"/>
      <c r="BSX4" s="47">
        <v>0.92600000000000005</v>
      </c>
      <c r="BSY4" s="47">
        <v>0.93</v>
      </c>
      <c r="BSZ4" s="47">
        <v>0.92100000000000004</v>
      </c>
      <c r="BTA4" s="47">
        <v>0.92200000000000004</v>
      </c>
      <c r="BTB4" s="47">
        <v>0.93200000000000005</v>
      </c>
      <c r="BTC4" s="47"/>
      <c r="BTD4" s="102">
        <f t="shared" si="134"/>
        <v>0.75700000000000001</v>
      </c>
      <c r="BTE4" s="102">
        <v>0.92</v>
      </c>
      <c r="BTF4" s="47"/>
      <c r="BTG4" s="47">
        <v>0.999</v>
      </c>
      <c r="BTH4" s="47">
        <v>0.99399999999999999</v>
      </c>
      <c r="BTI4" s="47">
        <v>1.095</v>
      </c>
      <c r="BTJ4" s="47">
        <v>0.95</v>
      </c>
      <c r="BTK4" s="47">
        <v>0.98299999999999998</v>
      </c>
      <c r="BTL4" s="51">
        <v>0.91800000000000004</v>
      </c>
      <c r="BTM4" s="47">
        <f t="shared" si="135"/>
        <v>0.75700000000000001</v>
      </c>
      <c r="BTN4" s="51">
        <v>0.98</v>
      </c>
      <c r="BTO4" s="51">
        <v>0.98899999999999999</v>
      </c>
      <c r="BTP4" s="51">
        <v>0.98799999999999999</v>
      </c>
      <c r="BTQ4" s="51"/>
      <c r="BTR4" s="51">
        <v>1.0669999999999999</v>
      </c>
      <c r="BTS4" s="47">
        <v>1.0609999999999999</v>
      </c>
      <c r="BTT4" s="47">
        <f t="shared" si="136"/>
        <v>0.75700000000000001</v>
      </c>
      <c r="BTU4" s="47">
        <v>0.96299999999999997</v>
      </c>
      <c r="BTV4" s="47">
        <v>0.94599999999999995</v>
      </c>
      <c r="BTW4" s="47">
        <v>1.1930000000000001</v>
      </c>
      <c r="BTX4" s="47">
        <v>1.0529999999999999</v>
      </c>
      <c r="BTY4" s="47"/>
      <c r="BTZ4" s="47">
        <v>0.96099999999999997</v>
      </c>
      <c r="BUA4" s="36">
        <v>1.151</v>
      </c>
      <c r="BUB4" s="47">
        <f t="shared" si="137"/>
        <v>0.75700000000000001</v>
      </c>
      <c r="BUC4" s="47">
        <v>0.97799999999999998</v>
      </c>
      <c r="BUD4" s="47">
        <v>0.97</v>
      </c>
      <c r="BUE4" s="47">
        <v>1.06</v>
      </c>
      <c r="BUF4" s="47">
        <v>1.0549999999999999</v>
      </c>
      <c r="BUG4" s="47">
        <v>0.98299999999999998</v>
      </c>
      <c r="BUH4" s="47">
        <v>1.0449999999999999</v>
      </c>
      <c r="BUI4" s="47">
        <v>1.079</v>
      </c>
      <c r="BUJ4" s="47">
        <v>1.07</v>
      </c>
      <c r="BUK4" s="52">
        <v>1.022</v>
      </c>
      <c r="BUL4" s="1181">
        <v>0.879</v>
      </c>
      <c r="BUM4" s="47">
        <v>0.95699999999999996</v>
      </c>
      <c r="BUN4" s="1162">
        <v>0.94299999999999995</v>
      </c>
      <c r="BUO4" s="1162">
        <v>0.94399999999999995</v>
      </c>
      <c r="BUP4" s="52">
        <v>1.046</v>
      </c>
      <c r="BUQ4" s="52">
        <f t="shared" si="138"/>
        <v>0.879</v>
      </c>
      <c r="BUR4" s="52">
        <v>0.97399999999999998</v>
      </c>
      <c r="BUS4" s="52">
        <v>0.96099999999999997</v>
      </c>
      <c r="BUT4" s="52">
        <v>0.99</v>
      </c>
      <c r="BUU4" s="52">
        <v>0.98299999999999998</v>
      </c>
      <c r="BUV4" s="52">
        <v>1.1220000000000001</v>
      </c>
      <c r="BUW4" s="971">
        <v>0.96499999999999997</v>
      </c>
      <c r="BUX4" s="52">
        <f t="shared" si="139"/>
        <v>0.879</v>
      </c>
      <c r="BUY4" s="52">
        <v>1.0309999999999999</v>
      </c>
      <c r="BUZ4" s="52">
        <v>1.0529999999999999</v>
      </c>
      <c r="BVA4" s="52">
        <v>1.137</v>
      </c>
      <c r="BVB4" s="52">
        <v>1.1140000000000001</v>
      </c>
      <c r="BVC4" s="52">
        <v>3.4159999999999999</v>
      </c>
      <c r="BVD4" s="971">
        <v>1.0840000000000001</v>
      </c>
      <c r="BVE4" s="971">
        <f t="shared" si="140"/>
        <v>0.879</v>
      </c>
      <c r="BVF4" s="52">
        <v>1.2410000000000001</v>
      </c>
      <c r="BVG4" s="52"/>
      <c r="BVH4" s="52"/>
      <c r="BVI4" s="52">
        <v>1.0569999999999999</v>
      </c>
      <c r="BVJ4" s="52">
        <v>1.07</v>
      </c>
      <c r="BVK4" s="52">
        <v>1.0529999999999999</v>
      </c>
      <c r="BVL4" s="52">
        <v>1.093</v>
      </c>
      <c r="BVM4" s="52">
        <v>1.1140000000000001</v>
      </c>
      <c r="BVN4" s="52">
        <v>1.0289999999999999</v>
      </c>
      <c r="BVO4" s="52">
        <f>MIN(BVE4,BVN4)</f>
        <v>0.879</v>
      </c>
      <c r="BVP4" s="52">
        <v>1.232</v>
      </c>
      <c r="BVQ4" s="52">
        <v>1.2190000000000001</v>
      </c>
      <c r="BVR4" s="52">
        <v>1.222</v>
      </c>
      <c r="BVS4" s="52">
        <v>1.242</v>
      </c>
      <c r="BVT4" s="52">
        <v>1.1379999999999999</v>
      </c>
      <c r="BVU4" s="52">
        <v>1.0269999999999999</v>
      </c>
      <c r="BVV4" s="52">
        <v>1.125</v>
      </c>
      <c r="BVW4" s="52">
        <v>2.4729999999999999</v>
      </c>
      <c r="BVX4" s="58">
        <v>1.121</v>
      </c>
      <c r="BVY4" s="58">
        <f t="shared" si="141"/>
        <v>0.879</v>
      </c>
      <c r="BVZ4" s="52">
        <v>1.1459999999999999</v>
      </c>
      <c r="BWA4" s="52"/>
      <c r="BWB4" s="52">
        <v>1.0629999999999999</v>
      </c>
      <c r="BWC4" s="52">
        <v>1.1379999999999999</v>
      </c>
      <c r="BWD4" s="52"/>
      <c r="BWE4" s="52">
        <f t="shared" si="142"/>
        <v>0.879</v>
      </c>
      <c r="BWF4" s="52">
        <v>1.1259999999999999</v>
      </c>
      <c r="BWG4" s="52">
        <v>1.1439999999999999</v>
      </c>
      <c r="BWH4" s="52">
        <v>1.1479999999999999</v>
      </c>
      <c r="BWI4" s="52">
        <v>1.1559999999999999</v>
      </c>
      <c r="BWJ4" s="52">
        <v>1.149</v>
      </c>
      <c r="BWK4" s="52">
        <v>1.159</v>
      </c>
      <c r="BWL4" s="52"/>
      <c r="BWM4" s="52">
        <v>1.153</v>
      </c>
      <c r="BWN4" s="52">
        <v>1.1599999999999999</v>
      </c>
      <c r="BWO4" s="52"/>
      <c r="BWP4" s="52">
        <v>1.1639999999999999</v>
      </c>
      <c r="BWQ4" s="52">
        <v>1.17</v>
      </c>
      <c r="BWR4" s="52"/>
      <c r="BWS4" s="52">
        <v>1.165</v>
      </c>
      <c r="BWT4" s="52"/>
      <c r="BWU4" s="52">
        <v>1.145</v>
      </c>
      <c r="BWV4" s="52"/>
      <c r="BWW4" s="52">
        <v>1.1559999999999999</v>
      </c>
      <c r="BWX4" s="52">
        <v>1.157</v>
      </c>
      <c r="BWY4" s="52">
        <v>1.1419999999999999</v>
      </c>
      <c r="BWZ4" s="52">
        <v>1.149</v>
      </c>
      <c r="BXA4" s="52"/>
      <c r="BXB4" s="52">
        <v>1.159</v>
      </c>
      <c r="BXC4" s="52"/>
      <c r="BXD4" s="52">
        <v>1.131</v>
      </c>
      <c r="BXE4" s="52"/>
      <c r="BXF4" s="52">
        <v>1.1299999999999999</v>
      </c>
      <c r="BXG4" s="52">
        <v>1.159</v>
      </c>
      <c r="BXH4" s="52">
        <f t="shared" si="143"/>
        <v>0.879</v>
      </c>
      <c r="BXI4" s="52">
        <v>1.1379999999999999</v>
      </c>
      <c r="BXJ4" s="52"/>
      <c r="BXK4" s="52">
        <v>1.1060000000000001</v>
      </c>
      <c r="BXL4" s="52"/>
      <c r="BXM4" s="52">
        <v>1.1220000000000001</v>
      </c>
      <c r="BXN4" s="52"/>
      <c r="BXO4" s="52">
        <v>1.1200000000000001</v>
      </c>
      <c r="BXP4" s="52"/>
      <c r="BXQ4" s="58">
        <v>1.119</v>
      </c>
      <c r="BXR4" s="52">
        <f t="shared" si="144"/>
        <v>0.879</v>
      </c>
      <c r="BXS4" s="52"/>
      <c r="BXT4" s="52">
        <v>1.1439999999999999</v>
      </c>
      <c r="BXU4" s="52"/>
      <c r="BXV4" s="52">
        <v>1.135</v>
      </c>
      <c r="BXW4" s="52"/>
      <c r="BXX4" s="52">
        <v>1.1459999999999999</v>
      </c>
      <c r="BXY4" s="52">
        <v>1.1519999999999999</v>
      </c>
      <c r="BXZ4" s="52"/>
      <c r="BYA4" s="52"/>
      <c r="BYB4" s="52">
        <v>1.125</v>
      </c>
      <c r="BYC4" s="52">
        <f t="shared" si="145"/>
        <v>0.879</v>
      </c>
      <c r="BYD4" s="52">
        <v>1.1499999999999999</v>
      </c>
      <c r="BYE4" s="52"/>
      <c r="BYF4" s="52"/>
      <c r="BYG4" s="52">
        <v>1.208</v>
      </c>
      <c r="BYH4" s="58"/>
      <c r="BYI4" s="58"/>
      <c r="BYJ4" s="52">
        <v>1.23</v>
      </c>
      <c r="BYK4" s="52"/>
      <c r="BYL4" s="52">
        <v>1.2110000000000001</v>
      </c>
      <c r="BYM4" s="52">
        <v>1.2270000000000001</v>
      </c>
      <c r="BYN4" s="52"/>
      <c r="BYO4" s="6">
        <f t="shared" si="146"/>
        <v>0.39590443686006838</v>
      </c>
      <c r="BYP4" s="102">
        <v>0.82299999999999995</v>
      </c>
      <c r="BYQ4" s="102">
        <v>0.86199999999999999</v>
      </c>
      <c r="BYR4" s="102">
        <v>0.873</v>
      </c>
      <c r="BYS4" s="102"/>
      <c r="BYT4" s="102">
        <v>0.91400000000000003</v>
      </c>
      <c r="BYU4" s="102">
        <v>0.93200000000000005</v>
      </c>
      <c r="BYV4" s="102">
        <v>0.94199999999999995</v>
      </c>
      <c r="BYW4" s="102"/>
      <c r="BYX4" s="102">
        <f t="shared" si="147"/>
        <v>0.82299999999999995</v>
      </c>
      <c r="BYY4" s="102">
        <v>0.91700000000000004</v>
      </c>
      <c r="BYZ4" s="102">
        <v>0.92100000000000004</v>
      </c>
      <c r="BZA4" s="102">
        <v>0.91500000000000004</v>
      </c>
      <c r="BZB4" s="102">
        <v>0.92400000000000004</v>
      </c>
      <c r="BZC4" s="102">
        <v>0.91200000000000003</v>
      </c>
      <c r="BZD4" s="102">
        <v>0.90600000000000003</v>
      </c>
      <c r="BZE4" s="102">
        <v>0.90700000000000003</v>
      </c>
      <c r="BZF4" s="102"/>
      <c r="BZG4" s="102">
        <v>0.89700000000000002</v>
      </c>
      <c r="BZH4" s="102">
        <v>0.90100000000000002</v>
      </c>
      <c r="BZI4" s="102">
        <v>0.92</v>
      </c>
      <c r="BZJ4" s="102">
        <v>0.89900000000000002</v>
      </c>
      <c r="BZK4" s="1061">
        <v>0.91100000000000003</v>
      </c>
      <c r="BZL4" s="102">
        <f t="shared" si="148"/>
        <v>0.82299999999999995</v>
      </c>
      <c r="BZM4" s="102">
        <v>0.92</v>
      </c>
      <c r="BZN4" s="102">
        <v>0.89800000000000002</v>
      </c>
      <c r="BZO4" s="102">
        <v>0.90200000000000002</v>
      </c>
      <c r="BZP4" s="102">
        <v>0.89600000000000002</v>
      </c>
      <c r="BZQ4" s="102">
        <v>0.9</v>
      </c>
      <c r="BZR4" s="102">
        <v>1.05</v>
      </c>
      <c r="BZS4" s="102"/>
      <c r="BZT4" s="102">
        <v>0.95</v>
      </c>
      <c r="BZU4" s="102">
        <v>0.96</v>
      </c>
      <c r="BZV4" s="102">
        <v>0.95</v>
      </c>
      <c r="BZW4" s="102">
        <v>0.98</v>
      </c>
      <c r="BZX4" s="102">
        <v>0.94899999999999995</v>
      </c>
      <c r="BZY4" s="102">
        <f t="shared" si="149"/>
        <v>0.82299999999999995</v>
      </c>
      <c r="BZZ4" s="102">
        <v>0.97</v>
      </c>
      <c r="CAA4" s="102">
        <v>0.99</v>
      </c>
      <c r="CAB4" s="102">
        <v>0.97</v>
      </c>
      <c r="CAC4" s="102"/>
      <c r="CAD4" s="102">
        <v>0.97599999999999998</v>
      </c>
      <c r="CAE4" s="102">
        <v>0.97</v>
      </c>
      <c r="CAF4" s="102">
        <v>0.99</v>
      </c>
      <c r="CAG4" s="102">
        <v>0.97</v>
      </c>
      <c r="CAH4" s="102">
        <v>1.002</v>
      </c>
      <c r="CAI4" s="102">
        <v>0.99299999999999999</v>
      </c>
      <c r="CAJ4" s="102"/>
      <c r="CAK4" s="102">
        <v>1</v>
      </c>
      <c r="CAL4" s="102">
        <v>0.99</v>
      </c>
      <c r="CAM4" s="102">
        <v>1</v>
      </c>
      <c r="CAN4" s="102">
        <v>0.99099999999999999</v>
      </c>
      <c r="CAO4" s="102">
        <v>1.004</v>
      </c>
      <c r="CAP4" s="102"/>
      <c r="CAQ4" s="102">
        <v>0.99</v>
      </c>
      <c r="CAR4" s="102">
        <v>1</v>
      </c>
      <c r="CAS4" s="102"/>
      <c r="CAT4" s="102">
        <v>0.98</v>
      </c>
      <c r="CAU4" s="102">
        <v>0.98</v>
      </c>
      <c r="CAV4" s="102">
        <v>0.98299999999999998</v>
      </c>
      <c r="CAW4" s="102">
        <v>0.98499999999999999</v>
      </c>
      <c r="CAX4" s="102">
        <v>0.99399999999999999</v>
      </c>
      <c r="CAY4" s="102"/>
      <c r="CAZ4" s="102">
        <v>0.96799999999999997</v>
      </c>
      <c r="CBA4" s="102">
        <v>0.97</v>
      </c>
      <c r="CBB4" s="102">
        <v>0.93300000000000005</v>
      </c>
      <c r="CBC4" s="102">
        <f t="shared" si="150"/>
        <v>0.82299999999999995</v>
      </c>
      <c r="CBD4" s="102">
        <v>0.97299999999999998</v>
      </c>
      <c r="CBE4" s="102">
        <v>0.99199999999999999</v>
      </c>
      <c r="CBF4" s="102">
        <v>0.98599999999999999</v>
      </c>
      <c r="CBG4" s="102">
        <v>0.99</v>
      </c>
      <c r="CBH4" s="102"/>
      <c r="CBI4" s="102">
        <v>0.99399999999999999</v>
      </c>
      <c r="CBJ4" s="102">
        <f t="shared" si="151"/>
        <v>0.82299999999999995</v>
      </c>
      <c r="CBK4" s="47">
        <v>0.99199999999999999</v>
      </c>
      <c r="CBL4" s="47">
        <v>0.997</v>
      </c>
      <c r="CBM4" s="47">
        <v>0.998</v>
      </c>
      <c r="CBN4" s="47">
        <v>1.014</v>
      </c>
      <c r="CBO4" s="47">
        <v>1.0069999999999999</v>
      </c>
      <c r="CBP4" s="47">
        <v>1.0069999999999999</v>
      </c>
      <c r="CBQ4" s="47">
        <v>0.99199999999999999</v>
      </c>
      <c r="CBR4" s="47">
        <v>1.0049999999999999</v>
      </c>
      <c r="CBS4" s="47">
        <v>1.008</v>
      </c>
      <c r="CBT4" s="47"/>
      <c r="CBU4" s="47">
        <v>1.01</v>
      </c>
      <c r="CBV4" s="47">
        <v>1.016</v>
      </c>
      <c r="CBW4" s="47">
        <v>0.99299999999999999</v>
      </c>
      <c r="CBX4" s="102">
        <f t="shared" si="152"/>
        <v>0.82299999999999995</v>
      </c>
      <c r="CBY4" s="47">
        <v>0.97799999999999998</v>
      </c>
      <c r="CBZ4" s="77">
        <v>1.0009999999999999</v>
      </c>
      <c r="CCA4" s="47"/>
      <c r="CCB4" s="47">
        <v>1</v>
      </c>
      <c r="CCC4" s="47">
        <v>1.1419999999999999</v>
      </c>
      <c r="CCD4" s="47">
        <v>1.0009999999999999</v>
      </c>
      <c r="CCE4" s="47">
        <v>0.97499999999999998</v>
      </c>
      <c r="CCF4" s="51">
        <v>1.022</v>
      </c>
      <c r="CCG4" s="47">
        <f t="shared" si="153"/>
        <v>0.82299999999999995</v>
      </c>
      <c r="CCH4" s="51">
        <v>1.01</v>
      </c>
      <c r="CCI4" s="51">
        <v>0.99099999999999999</v>
      </c>
      <c r="CCJ4" s="51">
        <v>0.98599999999999999</v>
      </c>
      <c r="CCK4" s="51"/>
      <c r="CCL4" s="51">
        <v>1.014</v>
      </c>
      <c r="CCM4" s="47">
        <v>0.99399999999999999</v>
      </c>
      <c r="CCN4" s="47">
        <f t="shared" si="154"/>
        <v>0.82299999999999995</v>
      </c>
      <c r="CCO4" s="47">
        <v>0.997</v>
      </c>
      <c r="CCP4" s="47">
        <v>1.01</v>
      </c>
      <c r="CCQ4" s="47">
        <v>0.998</v>
      </c>
      <c r="CCR4" s="47">
        <v>1.02</v>
      </c>
      <c r="CCS4" s="47">
        <v>1.008</v>
      </c>
      <c r="CCT4" s="47">
        <f t="shared" si="155"/>
        <v>0.82299999999999995</v>
      </c>
      <c r="CCU4" s="47">
        <v>1.0049999999999999</v>
      </c>
      <c r="CCV4" s="47">
        <v>0.996</v>
      </c>
      <c r="CCW4" s="47">
        <v>1.032</v>
      </c>
      <c r="CCX4" s="47">
        <v>1.0329999999999999</v>
      </c>
      <c r="CCY4" s="47">
        <v>1.018</v>
      </c>
      <c r="CCZ4" s="47">
        <v>1.032</v>
      </c>
      <c r="CDA4" s="47"/>
      <c r="CDB4" s="47">
        <v>1.03</v>
      </c>
      <c r="CDC4" s="47">
        <v>1.014</v>
      </c>
      <c r="CDD4" s="52">
        <v>1.0289999999999999</v>
      </c>
      <c r="CDE4" s="1181">
        <v>0.98299999999999998</v>
      </c>
      <c r="CDF4" s="47">
        <v>1.0109999999999999</v>
      </c>
      <c r="CDG4" s="47"/>
      <c r="CDH4" s="1162">
        <v>1.026</v>
      </c>
      <c r="CDI4" s="1162">
        <v>1.034</v>
      </c>
      <c r="CDJ4" s="52">
        <v>1.0429999999999999</v>
      </c>
      <c r="CDK4" s="52">
        <f t="shared" si="156"/>
        <v>0.98299999999999998</v>
      </c>
      <c r="CDL4" s="52">
        <v>1.036</v>
      </c>
      <c r="CDM4" s="52">
        <v>1.05</v>
      </c>
      <c r="CDN4" s="52">
        <v>1.0589999999999999</v>
      </c>
      <c r="CDO4" s="52">
        <v>1.0640000000000001</v>
      </c>
      <c r="CDP4" s="52">
        <v>1.0720000000000001</v>
      </c>
      <c r="CDQ4" s="971">
        <v>1.07</v>
      </c>
      <c r="CDR4" s="52">
        <f t="shared" si="157"/>
        <v>0.98299999999999998</v>
      </c>
      <c r="CDS4" s="52">
        <v>1.0720000000000001</v>
      </c>
      <c r="CDT4" s="52">
        <v>1.0820000000000001</v>
      </c>
      <c r="CDU4" s="52">
        <v>1.1040000000000001</v>
      </c>
      <c r="CDV4" s="52">
        <v>1.0980000000000001</v>
      </c>
      <c r="CDW4" s="52">
        <v>3.3820000000000001</v>
      </c>
      <c r="CDX4" s="971">
        <v>1.075</v>
      </c>
      <c r="CDY4" s="971">
        <f t="shared" si="158"/>
        <v>0.98299999999999998</v>
      </c>
      <c r="CDZ4" s="52">
        <v>1.2589999999999999</v>
      </c>
      <c r="CEA4" s="52"/>
      <c r="CEB4" s="52"/>
      <c r="CEC4" s="52">
        <v>1.2430000000000001</v>
      </c>
      <c r="CED4" s="52">
        <v>1.2490000000000001</v>
      </c>
      <c r="CEE4" s="52">
        <v>1.1180000000000001</v>
      </c>
      <c r="CEF4" s="52">
        <v>1.262</v>
      </c>
      <c r="CEG4" s="52">
        <v>1.2529999999999999</v>
      </c>
      <c r="CEH4" s="52">
        <v>1.1200000000000001</v>
      </c>
      <c r="CEI4" s="52">
        <f>MIN(CDY4,CEH4)</f>
        <v>0.98299999999999998</v>
      </c>
      <c r="CEJ4" s="52">
        <v>1.359</v>
      </c>
      <c r="CEK4" s="52">
        <v>1.345</v>
      </c>
      <c r="CEL4" s="52">
        <v>1.37</v>
      </c>
      <c r="CEM4" s="52">
        <v>1.36</v>
      </c>
      <c r="CEN4" s="52">
        <v>1.3009999999999999</v>
      </c>
      <c r="CEO4" s="52">
        <v>1.1819999999999999</v>
      </c>
      <c r="CEP4" s="52">
        <v>1.29</v>
      </c>
      <c r="CEQ4" s="52">
        <v>2.621</v>
      </c>
      <c r="CER4" s="58">
        <v>1.2869999999999999</v>
      </c>
      <c r="CES4" s="58">
        <f t="shared" si="159"/>
        <v>0.98299999999999998</v>
      </c>
      <c r="CET4" s="52">
        <v>1.3540000000000001</v>
      </c>
      <c r="CEU4" s="52"/>
      <c r="CEV4" s="52">
        <v>1.1679999999999999</v>
      </c>
      <c r="CEW4" s="52">
        <v>1.3120000000000001</v>
      </c>
      <c r="CEX4" s="52"/>
      <c r="CEY4" s="52">
        <f t="shared" si="160"/>
        <v>0.98299999999999998</v>
      </c>
      <c r="CEZ4" s="52">
        <v>1.3240000000000001</v>
      </c>
      <c r="CFA4" s="52">
        <v>1.302</v>
      </c>
      <c r="CFB4" s="52">
        <v>1.292</v>
      </c>
      <c r="CFC4" s="52">
        <v>1.3009999999999999</v>
      </c>
      <c r="CFD4" s="52">
        <v>1.3160000000000001</v>
      </c>
      <c r="CFE4" s="52">
        <v>1.321</v>
      </c>
      <c r="CFF4" s="52"/>
      <c r="CFG4" s="52">
        <v>1.2909999999999999</v>
      </c>
      <c r="CFH4" s="52">
        <v>1.2929999999999999</v>
      </c>
      <c r="CFI4" s="52"/>
      <c r="CFJ4" s="52">
        <v>1.321</v>
      </c>
      <c r="CFK4" s="52">
        <v>1.3240000000000001</v>
      </c>
      <c r="CFL4" s="52"/>
      <c r="CFM4" s="52">
        <v>1.242</v>
      </c>
      <c r="CFN4" s="52"/>
      <c r="CFO4" s="52">
        <v>1.2709999999999999</v>
      </c>
      <c r="CFP4" s="52"/>
      <c r="CFQ4" s="52">
        <v>1.258</v>
      </c>
      <c r="CFR4" s="52"/>
      <c r="CFS4" s="52">
        <v>1.262</v>
      </c>
      <c r="CFT4" s="52">
        <v>1.272</v>
      </c>
      <c r="CFU4" s="52">
        <v>1.2370000000000001</v>
      </c>
      <c r="CFV4" s="52"/>
      <c r="CFW4" s="52">
        <v>1.2649999999999999</v>
      </c>
      <c r="CFX4" s="52"/>
      <c r="CFY4" s="52">
        <v>1.246</v>
      </c>
      <c r="CFZ4" s="52"/>
      <c r="CGA4" s="52">
        <v>1.2629999999999999</v>
      </c>
      <c r="CGB4" s="52">
        <v>1.304</v>
      </c>
      <c r="CGC4" s="52">
        <f t="shared" si="161"/>
        <v>0.98299999999999998</v>
      </c>
      <c r="CGD4" s="52">
        <v>1.204</v>
      </c>
      <c r="CGE4" s="52"/>
      <c r="CGF4" s="52">
        <v>1.222</v>
      </c>
      <c r="CGG4" s="52"/>
      <c r="CGH4" s="52">
        <v>1.2070000000000001</v>
      </c>
      <c r="CGI4" s="52"/>
      <c r="CGJ4" s="52">
        <v>1.23</v>
      </c>
      <c r="CGK4" s="52"/>
      <c r="CGL4" s="58">
        <v>1.282</v>
      </c>
      <c r="CGM4" s="58">
        <f t="shared" si="162"/>
        <v>0.98299999999999998</v>
      </c>
      <c r="CGN4" s="58"/>
      <c r="CGO4" s="58">
        <v>1.228</v>
      </c>
      <c r="CGP4" s="58"/>
      <c r="CGQ4" s="58">
        <v>1.2310000000000001</v>
      </c>
      <c r="CGR4" s="58"/>
      <c r="CGS4" s="58">
        <v>1.232</v>
      </c>
      <c r="CGT4" s="58">
        <v>1.234</v>
      </c>
      <c r="CGU4" s="58"/>
      <c r="CGV4" s="58"/>
      <c r="CGW4" s="52">
        <v>1.21</v>
      </c>
      <c r="CGX4" s="58">
        <f t="shared" si="163"/>
        <v>0.98299999999999998</v>
      </c>
      <c r="CGY4" s="52">
        <v>1.2629999999999999</v>
      </c>
      <c r="CGZ4" s="58"/>
      <c r="CHA4" s="58"/>
      <c r="CHB4" s="58"/>
      <c r="CHC4" s="52">
        <v>1.2589999999999999</v>
      </c>
      <c r="CHD4" s="58"/>
      <c r="CHE4" s="52">
        <v>1.276</v>
      </c>
      <c r="CHF4" s="52"/>
      <c r="CHG4" s="52">
        <v>1.292</v>
      </c>
      <c r="CHH4" s="52">
        <v>1.282</v>
      </c>
      <c r="CHI4" s="52"/>
      <c r="CHJ4" s="52">
        <v>1.254</v>
      </c>
      <c r="CHK4" s="52">
        <f t="shared" si="164"/>
        <v>0.98299999999999998</v>
      </c>
      <c r="CHL4" s="52">
        <v>1.282</v>
      </c>
      <c r="CHM4" s="52"/>
      <c r="CHN4" s="52">
        <v>1.286</v>
      </c>
      <c r="CHO4" s="52">
        <v>1.288</v>
      </c>
      <c r="CHP4" s="52">
        <v>1.28</v>
      </c>
      <c r="CHQ4" s="52">
        <v>1.302</v>
      </c>
      <c r="CHR4" s="52">
        <v>1.2290000000000001</v>
      </c>
      <c r="CHS4" s="52">
        <f t="shared" si="165"/>
        <v>0.98299999999999998</v>
      </c>
      <c r="CHT4" s="52"/>
      <c r="CHU4" s="52"/>
      <c r="CHV4" s="52">
        <v>1.4419999999999999</v>
      </c>
      <c r="CHW4" s="52">
        <v>1.4219999999999999</v>
      </c>
      <c r="CHX4" s="52"/>
      <c r="CHY4" s="52"/>
      <c r="CHZ4" s="52">
        <v>1.44</v>
      </c>
      <c r="CIA4" s="52">
        <f t="shared" si="166"/>
        <v>0.98299999999999998</v>
      </c>
      <c r="CIB4" s="52">
        <v>1.421</v>
      </c>
      <c r="CIC4" s="52">
        <v>1.4179999999999999</v>
      </c>
      <c r="CID4" s="52">
        <v>1.4119999999999999</v>
      </c>
      <c r="CIE4" s="52">
        <v>1.407</v>
      </c>
      <c r="CIF4" s="52"/>
      <c r="CIG4" s="52">
        <v>1.4139999999999999</v>
      </c>
      <c r="CIH4" s="52"/>
      <c r="CII4" s="52">
        <v>1.3959999999999999</v>
      </c>
      <c r="CIJ4" s="52">
        <v>1.44</v>
      </c>
      <c r="CIK4" s="52">
        <f t="shared" ref="CIK4:CIK36" si="247">MIN(CIJ4,CIA4)</f>
        <v>0.98299999999999998</v>
      </c>
      <c r="CIL4" s="52"/>
      <c r="CIM4" s="52"/>
      <c r="CIN4" s="6">
        <f t="shared" si="167"/>
        <v>-1</v>
      </c>
      <c r="CIO4" s="102">
        <v>1.048</v>
      </c>
      <c r="CIP4" s="102">
        <v>1.06</v>
      </c>
      <c r="CIQ4" s="102">
        <v>1.0840000000000001</v>
      </c>
      <c r="CIR4" s="102">
        <v>1.0589999999999999</v>
      </c>
      <c r="CIS4" s="102"/>
      <c r="CIT4" s="102">
        <v>1.0649999999999999</v>
      </c>
      <c r="CIU4" s="47">
        <f t="shared" si="168"/>
        <v>1.048</v>
      </c>
      <c r="CIV4" s="102">
        <v>1.0940000000000001</v>
      </c>
      <c r="CIW4" s="47">
        <v>1.107</v>
      </c>
      <c r="CIX4" s="102"/>
      <c r="CIY4" s="47">
        <v>1.107</v>
      </c>
      <c r="CIZ4" s="47">
        <v>1.097</v>
      </c>
      <c r="CJA4" s="47">
        <v>1.1100000000000001</v>
      </c>
      <c r="CJB4" s="47">
        <v>1.1100000000000001</v>
      </c>
      <c r="CJC4" s="47">
        <v>1.1140000000000001</v>
      </c>
      <c r="CJD4" s="47">
        <v>1.1779999999999999</v>
      </c>
      <c r="CJE4" s="47">
        <v>1.1719999999999999</v>
      </c>
      <c r="CJF4" s="47">
        <v>1.18</v>
      </c>
      <c r="CJG4" s="47">
        <v>1.1759999999999999</v>
      </c>
      <c r="CJH4" s="47">
        <v>1.181</v>
      </c>
      <c r="CJI4" s="102">
        <f t="shared" si="169"/>
        <v>1.048</v>
      </c>
      <c r="CJJ4" s="47">
        <v>1.1559999999999999</v>
      </c>
      <c r="CJK4" s="102">
        <v>1.1719999999999999</v>
      </c>
      <c r="CJL4" s="47"/>
      <c r="CJM4" s="47">
        <v>1.163</v>
      </c>
      <c r="CJN4" s="47">
        <v>1.244</v>
      </c>
      <c r="CJO4" s="47">
        <v>1.181</v>
      </c>
      <c r="CJP4" s="47">
        <v>1.196</v>
      </c>
      <c r="CJQ4" s="51">
        <v>1.198</v>
      </c>
      <c r="CJR4" s="47">
        <f t="shared" si="170"/>
        <v>1.048</v>
      </c>
      <c r="CJS4" s="51">
        <v>1.1819999999999999</v>
      </c>
      <c r="CJT4" s="51">
        <v>1.1839999999999999</v>
      </c>
      <c r="CJU4" s="51">
        <v>1.1739999999999999</v>
      </c>
      <c r="CJV4" s="51">
        <v>1.1890000000000001</v>
      </c>
      <c r="CJW4" s="51"/>
      <c r="CJX4" s="47">
        <v>1.1759999999999999</v>
      </c>
      <c r="CJY4" s="47">
        <v>1.1779999999999999</v>
      </c>
      <c r="CJZ4" s="47">
        <f t="shared" si="171"/>
        <v>1.048</v>
      </c>
      <c r="CKA4" s="47">
        <v>1.08</v>
      </c>
      <c r="CKB4" s="47">
        <v>1.0669999999999999</v>
      </c>
      <c r="CKC4" s="47"/>
      <c r="CKD4" s="47">
        <v>1.103</v>
      </c>
      <c r="CKE4" s="47">
        <v>1.087</v>
      </c>
      <c r="CKF4" s="47">
        <v>1.087</v>
      </c>
      <c r="CKG4" s="47"/>
      <c r="CKH4" s="36">
        <v>1.131</v>
      </c>
      <c r="CKI4" s="47">
        <f t="shared" si="172"/>
        <v>1.048</v>
      </c>
      <c r="CKJ4" s="47">
        <v>1.0900000000000001</v>
      </c>
      <c r="CKK4" s="47">
        <v>1.083</v>
      </c>
      <c r="CKL4" s="47">
        <v>1.097</v>
      </c>
      <c r="CKM4" s="47">
        <v>1.111</v>
      </c>
      <c r="CKN4" s="47">
        <v>1.111</v>
      </c>
      <c r="CKO4" s="47">
        <v>1.1140000000000001</v>
      </c>
      <c r="CKP4" s="47">
        <v>1.0940000000000001</v>
      </c>
      <c r="CKQ4" s="47">
        <v>1.1040000000000001</v>
      </c>
      <c r="CKR4" s="47"/>
      <c r="CKS4" s="52">
        <v>1.1100000000000001</v>
      </c>
      <c r="CKT4" s="1181">
        <v>1.0740000000000001</v>
      </c>
      <c r="CKU4" s="47">
        <v>1.1240000000000001</v>
      </c>
      <c r="CKV4" s="1162">
        <v>1.1200000000000001</v>
      </c>
      <c r="CKW4" s="1162">
        <v>1.127</v>
      </c>
      <c r="CKX4" s="52">
        <v>1.1259999999999999</v>
      </c>
      <c r="CKY4" s="52">
        <f t="shared" si="173"/>
        <v>1.0740000000000001</v>
      </c>
      <c r="CKZ4" s="52">
        <v>1.1539999999999999</v>
      </c>
      <c r="CLA4" s="52">
        <v>1.131</v>
      </c>
      <c r="CLB4" s="52">
        <v>1.1240000000000001</v>
      </c>
      <c r="CLC4" s="52">
        <v>1.1399999999999999</v>
      </c>
      <c r="CLD4" s="52">
        <v>1.1519999999999999</v>
      </c>
      <c r="CLE4" s="971">
        <v>1.1240000000000001</v>
      </c>
      <c r="CLF4" s="52">
        <f t="shared" si="174"/>
        <v>1.0740000000000001</v>
      </c>
      <c r="CLG4" s="52">
        <v>1.159</v>
      </c>
      <c r="CLH4" s="52">
        <v>1.155</v>
      </c>
      <c r="CLI4" s="52"/>
      <c r="CLJ4" s="52">
        <v>1.1719999999999999</v>
      </c>
      <c r="CLK4" s="52">
        <v>1.153</v>
      </c>
      <c r="CLL4" s="52">
        <v>2.7320000000000002</v>
      </c>
      <c r="CLM4" s="971">
        <v>1.169</v>
      </c>
      <c r="CLN4" s="971">
        <f t="shared" si="175"/>
        <v>1.0740000000000001</v>
      </c>
      <c r="CLO4" s="52">
        <v>1.2430000000000001</v>
      </c>
      <c r="CLP4" s="52"/>
      <c r="CLQ4" s="52"/>
      <c r="CLR4" s="52">
        <v>1.268</v>
      </c>
      <c r="CLS4" s="52">
        <v>1.256</v>
      </c>
      <c r="CLT4" s="52">
        <v>1.1479999999999999</v>
      </c>
      <c r="CLU4" s="52">
        <v>1.2729999999999999</v>
      </c>
      <c r="CLV4" s="52">
        <v>1.3129999999999999</v>
      </c>
      <c r="CLW4" s="52">
        <v>1.169</v>
      </c>
      <c r="CLX4" s="52">
        <f>MIN(CLN4,CLW4)</f>
        <v>1.0740000000000001</v>
      </c>
      <c r="CLY4" s="52">
        <v>1.4</v>
      </c>
      <c r="CLZ4" s="52">
        <v>1.4139999999999999</v>
      </c>
      <c r="CMA4" s="52">
        <v>1.411</v>
      </c>
      <c r="CMB4" s="52">
        <v>1.3939999999999999</v>
      </c>
      <c r="CMC4" s="52">
        <v>1.353</v>
      </c>
      <c r="CMD4" s="52">
        <v>1.1759999999999999</v>
      </c>
      <c r="CME4" s="52">
        <v>1.35</v>
      </c>
      <c r="CMF4" s="52">
        <v>2.3919999999999999</v>
      </c>
      <c r="CMG4" s="58">
        <v>1.3140000000000001</v>
      </c>
      <c r="CMH4" s="58">
        <f t="shared" si="176"/>
        <v>1.0740000000000001</v>
      </c>
      <c r="CMI4" s="52">
        <v>1.393</v>
      </c>
      <c r="CMJ4" s="52"/>
      <c r="CMK4" s="52">
        <v>1.175</v>
      </c>
      <c r="CML4" s="52">
        <v>1.365</v>
      </c>
      <c r="CMM4" s="52"/>
      <c r="CMN4" s="52">
        <f t="shared" si="177"/>
        <v>1.0740000000000001</v>
      </c>
      <c r="CMO4" s="52">
        <v>1.361</v>
      </c>
      <c r="CMP4" s="52">
        <v>1.355</v>
      </c>
      <c r="CMQ4" s="52">
        <v>1.3680000000000001</v>
      </c>
      <c r="CMR4" s="52">
        <v>1.3779999999999999</v>
      </c>
      <c r="CMS4" s="52">
        <v>1.39</v>
      </c>
      <c r="CMT4" s="52">
        <v>1.3939999999999999</v>
      </c>
      <c r="CMU4" s="52"/>
      <c r="CMV4" s="52">
        <v>1.355</v>
      </c>
      <c r="CMW4" s="52">
        <v>1.3779999999999999</v>
      </c>
      <c r="CMX4" s="52"/>
      <c r="CMY4" s="52">
        <v>1.391</v>
      </c>
      <c r="CMZ4" s="52">
        <v>1.3720000000000001</v>
      </c>
      <c r="CNA4" s="52"/>
      <c r="CNB4" s="52">
        <v>1.3759999999999999</v>
      </c>
      <c r="CNC4" s="52"/>
      <c r="CND4" s="52">
        <v>1.38</v>
      </c>
      <c r="CNE4" s="52"/>
      <c r="CNF4" s="52">
        <v>1.393</v>
      </c>
      <c r="CNG4" s="52"/>
      <c r="CNH4" s="52">
        <v>1.3759999999999999</v>
      </c>
      <c r="CNI4" s="52">
        <v>1.3779999999999999</v>
      </c>
      <c r="CNJ4" s="52">
        <v>1.3859999999999999</v>
      </c>
      <c r="CNK4" s="52"/>
      <c r="CNL4" s="52">
        <v>1.3560000000000001</v>
      </c>
      <c r="CNM4" s="52"/>
      <c r="CNN4" s="52">
        <v>1.3580000000000001</v>
      </c>
      <c r="CNO4" s="52"/>
      <c r="CNP4" s="52">
        <v>1.3460000000000001</v>
      </c>
      <c r="CNQ4" s="52">
        <v>1.329</v>
      </c>
      <c r="CNR4" s="52">
        <f t="shared" si="178"/>
        <v>1.0740000000000001</v>
      </c>
      <c r="CNS4" s="52">
        <v>1.3320000000000001</v>
      </c>
      <c r="CNT4" s="52"/>
      <c r="CNU4" s="52">
        <v>1.2849999999999999</v>
      </c>
      <c r="CNV4" s="52"/>
      <c r="CNW4" s="52">
        <v>1.3149999999999999</v>
      </c>
      <c r="CNX4" s="52"/>
      <c r="CNY4" s="52">
        <v>1.298</v>
      </c>
      <c r="CNZ4" s="52"/>
      <c r="COA4" s="58">
        <v>1.349</v>
      </c>
      <c r="COB4" s="52">
        <f t="shared" si="179"/>
        <v>1.0740000000000001</v>
      </c>
      <c r="COC4" s="52"/>
      <c r="COD4" s="52">
        <v>1.321</v>
      </c>
      <c r="COE4" s="52"/>
      <c r="COF4" s="52">
        <v>1.3109999999999999</v>
      </c>
      <c r="COG4" s="52"/>
      <c r="COH4" s="52">
        <v>1.3220000000000001</v>
      </c>
      <c r="COI4" s="52">
        <v>1.3340000000000001</v>
      </c>
      <c r="COJ4" s="52"/>
      <c r="COK4" s="52"/>
      <c r="COL4" s="52">
        <v>1.2969999999999999</v>
      </c>
      <c r="COM4" s="52">
        <f t="shared" si="180"/>
        <v>1.0740000000000001</v>
      </c>
      <c r="CON4" s="52">
        <v>1.3320000000000001</v>
      </c>
      <c r="COO4" s="52"/>
      <c r="COP4" s="52"/>
      <c r="COQ4" s="58"/>
      <c r="COR4" s="52">
        <v>1.397</v>
      </c>
      <c r="COS4" s="58"/>
      <c r="COT4" s="52">
        <v>1.405</v>
      </c>
      <c r="COU4" s="52"/>
      <c r="COV4" s="52">
        <v>1.4219999999999999</v>
      </c>
      <c r="COW4" s="52">
        <v>1.4139999999999999</v>
      </c>
      <c r="COX4" s="52"/>
      <c r="COY4" s="52">
        <v>1.339</v>
      </c>
      <c r="COZ4" s="52">
        <f t="shared" si="181"/>
        <v>1.0740000000000001</v>
      </c>
      <c r="CPA4" s="52">
        <v>1.411</v>
      </c>
      <c r="CPB4" s="52"/>
      <c r="CPC4" s="52">
        <v>1.3959999999999999</v>
      </c>
      <c r="CPD4" s="52">
        <v>1.397</v>
      </c>
      <c r="CPE4" s="52">
        <v>1.413</v>
      </c>
      <c r="CPF4" s="52">
        <v>1.417</v>
      </c>
      <c r="CPG4" s="52">
        <v>1.395</v>
      </c>
      <c r="CPH4" s="52">
        <v>1.38</v>
      </c>
      <c r="CPI4" s="52">
        <f t="shared" si="182"/>
        <v>1.0740000000000001</v>
      </c>
      <c r="CPJ4" s="52"/>
      <c r="CPK4" s="52"/>
      <c r="CPL4" s="52">
        <v>1.5249999999999999</v>
      </c>
      <c r="CPM4" s="52">
        <v>1.506</v>
      </c>
      <c r="CPN4" s="52"/>
      <c r="CPO4" s="52"/>
      <c r="CPP4" s="52">
        <v>1.476</v>
      </c>
      <c r="CPQ4" s="52">
        <f t="shared" si="183"/>
        <v>1.0740000000000001</v>
      </c>
      <c r="CPR4" s="52">
        <v>1.4450000000000001</v>
      </c>
      <c r="CPS4" s="52">
        <v>1.4470000000000001</v>
      </c>
      <c r="CPT4" s="52">
        <v>1.46</v>
      </c>
      <c r="CPU4" s="52">
        <v>1.4510000000000001</v>
      </c>
      <c r="CPV4" s="52"/>
      <c r="CPW4" s="52">
        <v>1.462</v>
      </c>
      <c r="CPX4" s="52"/>
      <c r="CPY4" s="52">
        <v>1.44</v>
      </c>
      <c r="CPZ4" s="52">
        <v>1.476</v>
      </c>
      <c r="CQA4" s="52">
        <f t="shared" ref="CQA4:CQA36" si="248">MIN(CPZ4,CPQ4)</f>
        <v>1.0740000000000001</v>
      </c>
      <c r="CQB4" s="52"/>
      <c r="CQC4" s="52"/>
      <c r="CQD4" s="6">
        <f t="shared" ref="CQD4:CQD36" si="249">(CQB4-CQA4)/CQA4</f>
        <v>-1</v>
      </c>
      <c r="CQE4" s="1049">
        <f t="shared" si="184"/>
        <v>0.83600000000000008</v>
      </c>
      <c r="CQF4" s="58">
        <v>0.76</v>
      </c>
      <c r="CQG4" s="47">
        <f t="shared" si="185"/>
        <v>0.76</v>
      </c>
      <c r="CQH4" s="102">
        <v>0.75700000000000001</v>
      </c>
      <c r="CQI4" s="47">
        <v>0.77</v>
      </c>
      <c r="CQJ4" s="47"/>
      <c r="CQK4" s="47">
        <v>0.76100000000000001</v>
      </c>
      <c r="CQL4" s="47">
        <v>0.75900000000000001</v>
      </c>
      <c r="CQM4" s="47">
        <v>0.77100000000000002</v>
      </c>
      <c r="CQN4" s="47">
        <v>0.76100000000000001</v>
      </c>
      <c r="CQO4" s="47">
        <v>0.753</v>
      </c>
      <c r="CQP4" s="47">
        <f t="shared" si="186"/>
        <v>0.753</v>
      </c>
      <c r="CQQ4" s="47">
        <v>0.76</v>
      </c>
      <c r="CQR4" s="47">
        <v>0.78400000000000003</v>
      </c>
      <c r="CQS4" s="47">
        <v>0.78300000000000003</v>
      </c>
      <c r="CQT4" s="47">
        <v>0.78200000000000003</v>
      </c>
      <c r="CQU4" s="47">
        <v>0.77100000000000002</v>
      </c>
      <c r="CQV4" s="47">
        <v>0.77900000000000003</v>
      </c>
      <c r="CQW4" s="102">
        <f t="shared" si="187"/>
        <v>0.753</v>
      </c>
      <c r="CQX4" s="102">
        <v>0.77500000000000002</v>
      </c>
      <c r="CQY4" s="102">
        <v>0.78400000000000003</v>
      </c>
      <c r="CQZ4" s="47"/>
      <c r="CRA4" s="47">
        <v>0.77700000000000002</v>
      </c>
      <c r="CRB4" s="47">
        <v>0.78900000000000003</v>
      </c>
      <c r="CRC4" s="47">
        <v>0.79100000000000004</v>
      </c>
      <c r="CRD4" s="47">
        <v>0.78300000000000003</v>
      </c>
      <c r="CRE4" s="51">
        <v>0.77700000000000002</v>
      </c>
      <c r="CRF4" s="47">
        <f t="shared" si="188"/>
        <v>0.753</v>
      </c>
      <c r="CRG4" s="51">
        <v>0.78200000000000003</v>
      </c>
      <c r="CRH4" s="51">
        <v>0.78100000000000003</v>
      </c>
      <c r="CRI4" s="51">
        <v>0.76100000000000001</v>
      </c>
      <c r="CRJ4" s="47">
        <v>0.76700000000000002</v>
      </c>
      <c r="CRK4" s="47"/>
      <c r="CRL4" s="47">
        <v>0.75600000000000001</v>
      </c>
      <c r="CRM4" s="47">
        <f t="shared" si="189"/>
        <v>0.753</v>
      </c>
      <c r="CRN4" s="47">
        <v>0.76500000000000001</v>
      </c>
      <c r="CRO4" s="47">
        <v>0.75700000000000001</v>
      </c>
      <c r="CRP4" s="47">
        <v>0.78100000000000003</v>
      </c>
      <c r="CRQ4" s="47">
        <v>0.76700000000000002</v>
      </c>
      <c r="CRR4" s="47"/>
      <c r="CRS4" s="51">
        <v>0.76700000000000002</v>
      </c>
      <c r="CRT4" s="59">
        <v>0.78700000000000003</v>
      </c>
      <c r="CRU4" s="51">
        <f t="shared" si="190"/>
        <v>0.753</v>
      </c>
      <c r="CRV4" s="47">
        <v>0.76100000000000001</v>
      </c>
      <c r="CRW4" s="47">
        <v>0.75600000000000001</v>
      </c>
      <c r="CRX4" s="51"/>
      <c r="CRY4" s="47">
        <v>0.78100000000000003</v>
      </c>
      <c r="CRZ4" s="47">
        <v>0.78700000000000003</v>
      </c>
      <c r="CSA4" s="47">
        <v>0.77100000000000002</v>
      </c>
      <c r="CSB4" s="47">
        <v>0.78600000000000003</v>
      </c>
      <c r="CSC4" s="47"/>
      <c r="CSD4" s="47"/>
      <c r="CSE4" s="47">
        <v>0.78300000000000003</v>
      </c>
      <c r="CSF4" s="47">
        <v>0.76800000000000002</v>
      </c>
      <c r="CSG4" s="47">
        <v>0.75800000000000001</v>
      </c>
      <c r="CSH4" s="47">
        <v>0.75600000000000001</v>
      </c>
      <c r="CSI4" s="47">
        <v>0.78400000000000003</v>
      </c>
      <c r="CSJ4" s="47"/>
      <c r="CSK4" s="47">
        <v>0.77500000000000002</v>
      </c>
      <c r="CSL4" s="1230">
        <v>0.76300000000000001</v>
      </c>
      <c r="CSM4" s="47"/>
      <c r="CSN4" s="47"/>
      <c r="CSO4" s="58">
        <v>0.78900000000000003</v>
      </c>
      <c r="CSP4" s="1246">
        <f>MIN(CSO4,CRU4)</f>
        <v>0.753</v>
      </c>
      <c r="CSQ4" s="47">
        <v>0.76600000000000001</v>
      </c>
      <c r="CSR4" s="47">
        <v>0.78300000000000003</v>
      </c>
      <c r="CSS4" s="1162">
        <v>0.78100000000000003</v>
      </c>
      <c r="CST4" s="1162">
        <v>0.78800000000000003</v>
      </c>
      <c r="CSU4" s="1162">
        <v>0.78100000000000003</v>
      </c>
      <c r="CSV4" s="1162">
        <v>0.78600000000000003</v>
      </c>
      <c r="CSW4" s="47"/>
      <c r="CSX4" s="47"/>
      <c r="CSY4" s="47"/>
      <c r="CSZ4" s="47"/>
      <c r="CTA4" s="52">
        <v>0.78800000000000003</v>
      </c>
      <c r="CTB4" s="52">
        <v>0.79200000000000004</v>
      </c>
      <c r="CTC4" s="47">
        <f t="shared" si="191"/>
        <v>0.753</v>
      </c>
      <c r="CTD4" s="52">
        <v>0.79100000000000004</v>
      </c>
      <c r="CTE4" s="52">
        <v>0.79400000000000004</v>
      </c>
      <c r="CTF4" s="52">
        <v>0.79700000000000004</v>
      </c>
      <c r="CTG4" s="52">
        <v>0.78300000000000003</v>
      </c>
      <c r="CTH4" s="52">
        <v>0.78500000000000003</v>
      </c>
      <c r="CTI4" s="52">
        <v>0.80900000000000005</v>
      </c>
      <c r="CTJ4" s="52">
        <v>0.81200000000000006</v>
      </c>
      <c r="CTK4" s="52">
        <v>0.81399999999999995</v>
      </c>
      <c r="CTL4" s="52">
        <v>0.81399999999999995</v>
      </c>
      <c r="CTM4" s="971">
        <v>0.81399999999999995</v>
      </c>
      <c r="CTN4" s="971">
        <v>0.81399999999999995</v>
      </c>
      <c r="CTO4" s="971">
        <f t="shared" si="192"/>
        <v>0.753</v>
      </c>
      <c r="CTP4" s="52">
        <v>0.79500000000000004</v>
      </c>
      <c r="CTQ4" s="52">
        <v>0.81200000000000006</v>
      </c>
      <c r="CTR4" s="52">
        <v>0.81699999999999995</v>
      </c>
      <c r="CTS4" s="52">
        <v>0.82199999999999995</v>
      </c>
      <c r="CTT4" s="52">
        <v>0.82099999999999995</v>
      </c>
      <c r="CTU4" s="52">
        <v>0.82199999999999995</v>
      </c>
      <c r="CTV4" s="52"/>
      <c r="CTW4" s="52"/>
      <c r="CTX4" s="52">
        <v>0.81899999999999995</v>
      </c>
      <c r="CTY4" s="52">
        <v>0.82199999999999995</v>
      </c>
      <c r="CTZ4" s="52">
        <v>0.84899999999999998</v>
      </c>
      <c r="CUA4" s="52">
        <v>0.86</v>
      </c>
      <c r="CUB4" s="971">
        <v>0.81200000000000006</v>
      </c>
      <c r="CUC4" s="971">
        <v>0.81200000000000006</v>
      </c>
      <c r="CUD4" s="52">
        <f t="shared" si="193"/>
        <v>0.753</v>
      </c>
      <c r="CUE4" s="52">
        <v>0.874</v>
      </c>
      <c r="CUF4" s="52">
        <v>0.85599999999999998</v>
      </c>
      <c r="CUG4" s="52">
        <v>0.91100000000000003</v>
      </c>
      <c r="CUH4" s="52">
        <v>0.91300000000000003</v>
      </c>
      <c r="CUI4" s="52"/>
      <c r="CUJ4" s="52"/>
      <c r="CUK4" s="52"/>
      <c r="CUL4" s="52"/>
      <c r="CUM4" s="52">
        <v>0.86199999999999999</v>
      </c>
      <c r="CUN4" s="52">
        <v>0.875</v>
      </c>
      <c r="CUO4" s="52">
        <v>0.88700000000000001</v>
      </c>
      <c r="CUP4" s="52">
        <v>0.83399999999999996</v>
      </c>
      <c r="CUQ4" s="52">
        <v>0.83599999999999997</v>
      </c>
      <c r="CUR4" s="52">
        <v>0.86</v>
      </c>
      <c r="CUS4" s="52">
        <v>0.86299999999999999</v>
      </c>
      <c r="CUT4" s="52">
        <v>0.85799999999999998</v>
      </c>
      <c r="CUU4" s="52">
        <v>0.83599999999999997</v>
      </c>
      <c r="CUV4" s="52">
        <v>0.85299999999999998</v>
      </c>
      <c r="CUW4" s="52">
        <v>0.86899999999999999</v>
      </c>
      <c r="CUX4" s="52">
        <v>0.86299999999999999</v>
      </c>
      <c r="CUY4" s="52">
        <v>0.89100000000000001</v>
      </c>
      <c r="CUZ4" s="52">
        <v>0.88800000000000001</v>
      </c>
      <c r="CVA4" s="52">
        <v>0.86399999999999999</v>
      </c>
      <c r="CVB4" s="52">
        <v>0.873</v>
      </c>
      <c r="CVC4" s="52">
        <f>MIN(CUD4,CUZ4)</f>
        <v>0.753</v>
      </c>
      <c r="CVD4" s="52">
        <v>0.93300000000000005</v>
      </c>
      <c r="CVE4" s="52">
        <v>0.93</v>
      </c>
      <c r="CVF4" s="52">
        <v>0.94799999999999995</v>
      </c>
      <c r="CVG4" s="52">
        <v>0.95099999999999996</v>
      </c>
      <c r="CVH4" s="52">
        <v>0.97399999999999998</v>
      </c>
      <c r="CVI4" s="52">
        <v>0.97299999999999998</v>
      </c>
      <c r="CVJ4" s="52">
        <v>1.36</v>
      </c>
      <c r="CVK4" s="52">
        <v>1.375</v>
      </c>
      <c r="CVL4" s="52">
        <v>1.3680000000000001</v>
      </c>
      <c r="CVM4" s="52">
        <v>1.35</v>
      </c>
      <c r="CVN4" s="52">
        <v>0.84199999999999997</v>
      </c>
      <c r="CVO4" s="52">
        <v>0.84599999999999997</v>
      </c>
      <c r="CVP4" s="52">
        <v>1.36</v>
      </c>
      <c r="CVQ4" s="52">
        <v>1.375</v>
      </c>
      <c r="CVR4" s="52">
        <v>2.1080000000000001</v>
      </c>
      <c r="CVS4" s="52">
        <v>2.1150000000000002</v>
      </c>
      <c r="CVT4" s="58">
        <v>0.96199999999999997</v>
      </c>
      <c r="CVU4" s="58">
        <v>0.95599999999999996</v>
      </c>
      <c r="CVV4" s="58">
        <f t="shared" si="194"/>
        <v>0.753</v>
      </c>
      <c r="CVW4" s="52">
        <v>1.3640000000000001</v>
      </c>
      <c r="CVX4" s="52">
        <v>1.341</v>
      </c>
      <c r="CVY4" s="52"/>
      <c r="CVZ4" s="52"/>
      <c r="CWA4" s="52">
        <v>0.84499999999999997</v>
      </c>
      <c r="CWB4" s="52">
        <v>0.85099999999999998</v>
      </c>
      <c r="CWC4" s="52">
        <v>1.3640000000000001</v>
      </c>
      <c r="CWD4" s="52">
        <v>1.36</v>
      </c>
      <c r="CWE4" s="52"/>
      <c r="CWF4" s="52"/>
      <c r="CWG4" s="52">
        <f t="shared" si="195"/>
        <v>0.753</v>
      </c>
      <c r="CWH4" s="52">
        <v>1.3380000000000001</v>
      </c>
      <c r="CWI4" s="52">
        <v>1.371</v>
      </c>
      <c r="CWJ4" s="52">
        <v>1.3740000000000001</v>
      </c>
      <c r="CWK4" s="52">
        <v>1.3720000000000001</v>
      </c>
      <c r="CWL4" s="52">
        <v>1.06</v>
      </c>
      <c r="CWM4" s="52">
        <v>1.04</v>
      </c>
      <c r="CWN4" s="52">
        <v>1.05</v>
      </c>
      <c r="CWO4" s="52">
        <v>1.05</v>
      </c>
      <c r="CWP4" s="52"/>
      <c r="CWQ4" s="52"/>
      <c r="CWR4" s="52">
        <v>1.0449999999999999</v>
      </c>
      <c r="CWS4" s="52">
        <v>1.04</v>
      </c>
      <c r="CWT4" s="52">
        <v>1.0529999999999999</v>
      </c>
      <c r="CWU4" s="52">
        <v>1.05</v>
      </c>
      <c r="CWV4" s="52"/>
      <c r="CWW4" s="52"/>
      <c r="CWX4" s="52">
        <v>1.0669999999999999</v>
      </c>
      <c r="CWY4" s="52">
        <v>1.071</v>
      </c>
      <c r="CWZ4" s="52"/>
      <c r="CXA4" s="52"/>
      <c r="CXB4" s="52">
        <v>1.044</v>
      </c>
      <c r="CXC4" s="52">
        <v>1.05</v>
      </c>
      <c r="CXD4" s="52">
        <v>1.04</v>
      </c>
      <c r="CXE4" s="52">
        <v>1.042</v>
      </c>
      <c r="CXF4" s="52">
        <v>1.0640000000000001</v>
      </c>
      <c r="CXG4" s="52">
        <v>1.069</v>
      </c>
      <c r="CXH4" s="52">
        <v>1.073</v>
      </c>
      <c r="CXI4" s="52">
        <v>1.0740000000000001</v>
      </c>
      <c r="CXJ4" s="52">
        <v>1.0629999999999999</v>
      </c>
      <c r="CXK4" s="52">
        <v>1.0720000000000001</v>
      </c>
      <c r="CXL4" s="52">
        <v>1.0669999999999999</v>
      </c>
      <c r="CXM4" s="52">
        <v>1.0740000000000001</v>
      </c>
      <c r="CXN4" s="52">
        <v>1.073</v>
      </c>
      <c r="CXO4" s="52">
        <v>1.05</v>
      </c>
      <c r="CXP4" s="52">
        <v>1.071</v>
      </c>
      <c r="CXQ4" s="52">
        <v>1.0349999999999999</v>
      </c>
      <c r="CXR4" s="52"/>
      <c r="CXS4" s="52"/>
      <c r="CXT4" s="52">
        <v>1.0429999999999999</v>
      </c>
      <c r="CXU4" s="52">
        <v>1.0349999999999999</v>
      </c>
      <c r="CXV4" s="52"/>
      <c r="CXW4" s="52"/>
      <c r="CXX4" s="52">
        <v>1.0509999999999999</v>
      </c>
      <c r="CXY4" s="52">
        <v>1.071</v>
      </c>
      <c r="CXZ4" s="58">
        <v>1.091</v>
      </c>
      <c r="CYA4" s="58">
        <v>1.08</v>
      </c>
      <c r="CYB4" s="52">
        <f t="shared" si="196"/>
        <v>0.753</v>
      </c>
      <c r="CYC4" s="52">
        <v>1.077</v>
      </c>
      <c r="CYD4" s="52">
        <v>1.0449999999999999</v>
      </c>
      <c r="CYE4" s="52"/>
      <c r="CYF4" s="52"/>
      <c r="CYG4" s="52">
        <v>1.0449999999999999</v>
      </c>
      <c r="CYH4" s="52">
        <v>1.0509999999999999</v>
      </c>
      <c r="CYI4" s="52"/>
      <c r="CYJ4" s="52"/>
      <c r="CYK4" s="52">
        <v>1.0449999999999999</v>
      </c>
      <c r="CYL4" s="52">
        <v>1.0620000000000001</v>
      </c>
      <c r="CYM4" s="52"/>
      <c r="CYN4" s="52"/>
      <c r="CYO4" s="52">
        <v>1.0720000000000001</v>
      </c>
      <c r="CYP4" s="52">
        <v>1.06</v>
      </c>
      <c r="CYQ4" s="52"/>
      <c r="CYR4" s="52"/>
      <c r="CYS4" s="58">
        <v>1.0649999999999999</v>
      </c>
      <c r="CYT4" s="58">
        <v>1.091</v>
      </c>
      <c r="CYU4" s="58">
        <f t="shared" si="197"/>
        <v>0.753</v>
      </c>
      <c r="CYV4" s="58"/>
      <c r="CYW4" s="58"/>
      <c r="CYX4" s="58">
        <v>1.048</v>
      </c>
      <c r="CYY4" s="58">
        <v>1.0720000000000001</v>
      </c>
      <c r="CYZ4" s="58"/>
      <c r="CZA4" s="58"/>
      <c r="CZB4" s="58">
        <v>1.0820000000000001</v>
      </c>
      <c r="CZC4" s="58">
        <v>1.083</v>
      </c>
      <c r="CZD4" s="58"/>
      <c r="CZE4" s="58"/>
      <c r="CZF4" s="58">
        <v>1.0820000000000001</v>
      </c>
      <c r="CZG4" s="58">
        <v>1.0740000000000001</v>
      </c>
      <c r="CZH4" s="58">
        <v>1.0640000000000001</v>
      </c>
      <c r="CZI4" s="58">
        <v>1.083</v>
      </c>
      <c r="CZJ4" s="58"/>
      <c r="CZK4" s="58"/>
      <c r="CZL4" s="58"/>
      <c r="CZM4" s="58"/>
      <c r="CZN4" s="52">
        <v>1.0900000000000001</v>
      </c>
      <c r="CZO4" s="52">
        <v>1.1000000000000001</v>
      </c>
      <c r="CZP4" s="52">
        <f t="shared" si="198"/>
        <v>0.753</v>
      </c>
      <c r="CZQ4" s="52">
        <v>1.0920000000000001</v>
      </c>
      <c r="CZR4" s="52">
        <v>1.0820000000000001</v>
      </c>
      <c r="CZS4" s="52"/>
      <c r="CZT4" s="52"/>
      <c r="CZU4" s="52"/>
      <c r="CZV4" s="52"/>
      <c r="CZW4" s="52">
        <v>1.2230000000000001</v>
      </c>
      <c r="CZX4" s="52">
        <v>1.2410000000000001</v>
      </c>
      <c r="CZY4" s="52"/>
      <c r="CZZ4" s="58"/>
      <c r="DAA4" s="58"/>
      <c r="DAB4" s="58"/>
      <c r="DAC4" s="52">
        <v>1.23</v>
      </c>
      <c r="DAD4" s="52">
        <v>1.248</v>
      </c>
      <c r="DAE4" s="52"/>
      <c r="DAF4" s="52"/>
      <c r="DAG4" s="52">
        <v>1.2290000000000001</v>
      </c>
      <c r="DAH4" s="52">
        <v>1.2310000000000001</v>
      </c>
      <c r="DAI4" s="52">
        <v>1.226</v>
      </c>
      <c r="DAJ4" s="52">
        <v>1.244</v>
      </c>
      <c r="DAK4" s="52"/>
      <c r="DAL4" s="52"/>
      <c r="DAM4" s="52">
        <v>1.1990000000000001</v>
      </c>
      <c r="DAN4" s="52">
        <v>1.1879999999999999</v>
      </c>
      <c r="DAO4" s="52">
        <f t="shared" si="199"/>
        <v>0.753</v>
      </c>
      <c r="DAP4" s="52">
        <v>1.2290000000000001</v>
      </c>
      <c r="DAQ4" s="52">
        <v>1.246</v>
      </c>
      <c r="DAR4" s="52"/>
      <c r="DAS4" s="52"/>
      <c r="DAT4" s="52">
        <v>1.2210000000000001</v>
      </c>
      <c r="DAU4" s="52">
        <v>1.238</v>
      </c>
      <c r="DAV4" s="52">
        <v>1.19</v>
      </c>
      <c r="DAW4" s="52">
        <v>1.1970000000000001</v>
      </c>
      <c r="DAX4" s="52">
        <f t="shared" si="200"/>
        <v>0.753</v>
      </c>
      <c r="DAY4" s="52"/>
      <c r="DAZ4" s="52"/>
      <c r="DBA4" s="52">
        <v>1.2210000000000001</v>
      </c>
      <c r="DBB4" s="52">
        <v>1.238</v>
      </c>
      <c r="DBC4" s="52"/>
      <c r="DBD4" s="52"/>
      <c r="DBE4" s="52">
        <v>1.268</v>
      </c>
      <c r="DBF4" s="52">
        <v>1.2889999999999999</v>
      </c>
      <c r="DBG4" s="52">
        <v>1.276</v>
      </c>
      <c r="DBH4" s="52">
        <v>1.2769999999999999</v>
      </c>
      <c r="DBI4" s="52"/>
      <c r="DBJ4" s="52"/>
      <c r="DBK4" s="52"/>
      <c r="DBL4" s="52"/>
      <c r="DBM4" s="52">
        <v>1.2470000000000001</v>
      </c>
      <c r="DBN4" s="52">
        <v>1.262</v>
      </c>
      <c r="DBO4" s="52">
        <f t="shared" si="201"/>
        <v>0.753</v>
      </c>
      <c r="DBP4" s="52">
        <v>1.2909999999999999</v>
      </c>
      <c r="DBQ4" s="52">
        <v>1.2689999999999999</v>
      </c>
      <c r="DBR4" s="52">
        <v>1.296</v>
      </c>
      <c r="DBS4" s="52">
        <v>1.2809999999999999</v>
      </c>
      <c r="DBT4" s="52">
        <v>1.286</v>
      </c>
      <c r="DBU4" s="52">
        <v>1.2769999999999999</v>
      </c>
      <c r="DBV4" s="52">
        <v>1.2689999999999999</v>
      </c>
      <c r="DBW4" s="52">
        <v>1.292</v>
      </c>
      <c r="DBX4" s="52"/>
      <c r="DBY4" s="52"/>
      <c r="DBZ4" s="52">
        <v>1.274</v>
      </c>
      <c r="DCA4" s="52">
        <v>1.292</v>
      </c>
      <c r="DCB4" s="52"/>
      <c r="DCC4" s="52"/>
      <c r="DCD4" s="52">
        <v>1.276</v>
      </c>
      <c r="DCE4" s="52">
        <v>1.2929999999999999</v>
      </c>
      <c r="DCF4" s="52">
        <v>1.262</v>
      </c>
      <c r="DCG4" s="52">
        <f t="shared" ref="DCG4:DCG36" si="250">MIN(DCF4,DBO4)</f>
        <v>0.753</v>
      </c>
      <c r="DCH4" s="52"/>
      <c r="DCI4" s="52"/>
      <c r="DCJ4" s="52"/>
      <c r="DCK4" s="52"/>
      <c r="DCL4" s="52"/>
      <c r="DCM4" s="52"/>
      <c r="DCN4" s="52"/>
      <c r="DCO4" s="52"/>
      <c r="DCP4" s="6">
        <f t="shared" ref="DCP4:DCP34" si="251">(DCH4-DCG4)/DCG4</f>
        <v>-1</v>
      </c>
      <c r="DCQ4" s="6">
        <f t="shared" ref="DCQ4:DCQ34" si="252">(DCI4-DCG4)/DCG4</f>
        <v>-1</v>
      </c>
      <c r="DCR4" s="1224">
        <f t="shared" si="202"/>
        <v>0.17795484727755645</v>
      </c>
      <c r="DCS4" s="1300">
        <v>1.08</v>
      </c>
      <c r="DCT4" s="52">
        <v>1.3640000000000001</v>
      </c>
      <c r="DCU4" s="52">
        <v>1.347</v>
      </c>
      <c r="DCV4" s="52">
        <v>1.367</v>
      </c>
      <c r="DCW4" s="52">
        <v>1.373</v>
      </c>
      <c r="DCX4" s="52">
        <v>1.2709999999999999</v>
      </c>
      <c r="DCY4" s="52">
        <v>1.147</v>
      </c>
      <c r="DCZ4" s="52">
        <v>1.268</v>
      </c>
      <c r="DDA4" s="52">
        <v>2.4220000000000002</v>
      </c>
      <c r="DDB4" s="58">
        <v>1.268</v>
      </c>
      <c r="DDC4" s="58">
        <f t="shared" si="203"/>
        <v>1.08</v>
      </c>
      <c r="DDD4" s="52">
        <v>1.284</v>
      </c>
      <c r="DDE4" s="52"/>
      <c r="DDF4" s="52">
        <v>1.179</v>
      </c>
      <c r="DDG4" s="52">
        <v>1.2789999999999999</v>
      </c>
      <c r="DDH4" s="52"/>
      <c r="DDI4" s="52">
        <f>MIN(DDC4,DDG4)</f>
        <v>1.08</v>
      </c>
      <c r="DDJ4" s="52">
        <v>1.08</v>
      </c>
      <c r="DDK4" s="52">
        <v>1.288</v>
      </c>
      <c r="DDL4" s="52">
        <v>1.3109999999999999</v>
      </c>
      <c r="DDM4" s="52">
        <v>1.179</v>
      </c>
      <c r="DDN4" s="52">
        <v>1.3120000000000001</v>
      </c>
      <c r="DDO4" s="52">
        <v>1.3029999999999999</v>
      </c>
      <c r="DDP4" s="52">
        <v>1.319</v>
      </c>
      <c r="DDQ4" s="52"/>
      <c r="DDR4" s="52">
        <v>1.323</v>
      </c>
      <c r="DDS4" s="52">
        <v>1.19</v>
      </c>
      <c r="DDT4" s="52">
        <v>1.18</v>
      </c>
      <c r="DDU4" s="52">
        <v>1.3129999999999999</v>
      </c>
      <c r="DDV4" s="52"/>
      <c r="DDW4" s="52">
        <v>1.3220000000000001</v>
      </c>
      <c r="DDX4" s="52">
        <v>1.732</v>
      </c>
      <c r="DDY4" s="52">
        <v>1.321</v>
      </c>
      <c r="DDZ4" s="52">
        <v>1.7190000000000001</v>
      </c>
      <c r="DEA4" s="52"/>
      <c r="DEB4" s="52">
        <v>1.321</v>
      </c>
      <c r="DEC4" s="52">
        <v>1.639</v>
      </c>
      <c r="DED4" s="52"/>
      <c r="DEE4" s="52"/>
      <c r="DEF4" s="52">
        <v>1.643</v>
      </c>
      <c r="DEG4" s="52">
        <v>1.32</v>
      </c>
      <c r="DEH4" s="52"/>
      <c r="DEI4" s="52"/>
      <c r="DEJ4" s="52">
        <v>1.3180000000000001</v>
      </c>
      <c r="DEK4" s="52">
        <v>1.63</v>
      </c>
      <c r="DEL4" s="52"/>
      <c r="DEM4" s="52"/>
      <c r="DEN4" s="52">
        <v>1.6519999999999999</v>
      </c>
      <c r="DEO4" s="52">
        <v>1.3</v>
      </c>
      <c r="DEP4" s="52">
        <v>1.3029999999999999</v>
      </c>
      <c r="DEQ4" s="52">
        <v>1.639</v>
      </c>
      <c r="DER4" s="52">
        <v>1.3320000000000001</v>
      </c>
      <c r="DES4" s="52">
        <v>1.6379999999999999</v>
      </c>
      <c r="DET4" s="52"/>
      <c r="DEU4" s="52"/>
      <c r="DEV4" s="52">
        <v>1.3320000000000001</v>
      </c>
      <c r="DEW4" s="52">
        <v>1.6359999999999999</v>
      </c>
      <c r="DEX4" s="52"/>
      <c r="DEY4" s="52"/>
      <c r="DEZ4" s="52">
        <v>1.6259999999999999</v>
      </c>
      <c r="DFA4" s="52">
        <v>1.3169999999999999</v>
      </c>
      <c r="DFB4" s="52"/>
      <c r="DFC4" s="52"/>
      <c r="DFD4" s="52">
        <v>1.653</v>
      </c>
      <c r="DFE4" s="52">
        <v>1.302</v>
      </c>
      <c r="DFF4" s="52">
        <v>1.1759999999999999</v>
      </c>
      <c r="DFG4" s="52">
        <f t="shared" si="204"/>
        <v>1.08</v>
      </c>
      <c r="DFH4" s="52"/>
      <c r="DFI4" s="52">
        <v>1.2949999999999999</v>
      </c>
      <c r="DFJ4" s="52"/>
      <c r="DFK4" s="52"/>
      <c r="DFL4" s="52">
        <v>1.2569999999999999</v>
      </c>
      <c r="DFM4" s="52"/>
      <c r="DFN4" s="52"/>
      <c r="DFO4" s="52">
        <v>1.238</v>
      </c>
      <c r="DFP4" s="52"/>
      <c r="DFQ4" s="52"/>
      <c r="DFR4" s="52">
        <v>1.2450000000000001</v>
      </c>
      <c r="DFS4" s="52"/>
      <c r="DFT4" s="52"/>
      <c r="DFU4" s="58">
        <v>1.17</v>
      </c>
      <c r="DFV4" s="58">
        <v>1.282</v>
      </c>
      <c r="DFW4" s="58">
        <f t="shared" si="205"/>
        <v>1.08</v>
      </c>
      <c r="DFX4" s="58">
        <f t="shared" si="206"/>
        <v>1.08</v>
      </c>
      <c r="DFY4" s="58"/>
      <c r="DFZ4" s="58"/>
      <c r="DGA4" s="58">
        <v>1.2709999999999999</v>
      </c>
      <c r="DGB4" s="58"/>
      <c r="DGC4" s="58">
        <v>1.2669999999999999</v>
      </c>
      <c r="DGD4" s="58"/>
      <c r="DGE4" s="58">
        <v>1.2529999999999999</v>
      </c>
      <c r="DGF4" s="58">
        <v>1.252</v>
      </c>
      <c r="DGG4" s="58"/>
      <c r="DGH4" s="58"/>
      <c r="DGI4" s="58"/>
      <c r="DGJ4" s="58"/>
      <c r="DGK4" s="58">
        <v>1.2709999999999999</v>
      </c>
      <c r="DGL4" s="58">
        <v>1.151</v>
      </c>
      <c r="DGM4" s="58">
        <f t="shared" si="207"/>
        <v>1.08</v>
      </c>
      <c r="DGN4" s="58">
        <f t="shared" si="208"/>
        <v>1.08</v>
      </c>
      <c r="DGO4" s="52">
        <v>1.2709999999999999</v>
      </c>
      <c r="DGP4" s="58"/>
      <c r="DGQ4" s="6">
        <f t="shared" si="209"/>
        <v>0.17685185185185168</v>
      </c>
      <c r="DGR4" s="52"/>
      <c r="DGS4" s="52">
        <v>1.31</v>
      </c>
      <c r="DGT4" s="58"/>
      <c r="DGU4" s="58"/>
      <c r="DGV4" s="52">
        <v>1.32</v>
      </c>
      <c r="DGW4" s="52"/>
      <c r="DGX4" s="52">
        <v>1.3240000000000001</v>
      </c>
      <c r="DGY4" s="52">
        <v>1.339</v>
      </c>
      <c r="DGZ4" s="52"/>
      <c r="DHA4" s="52">
        <v>1.254</v>
      </c>
      <c r="DHB4" s="52">
        <f t="shared" si="210"/>
        <v>1.08</v>
      </c>
      <c r="DHC4" s="52">
        <v>1.3089999999999999</v>
      </c>
      <c r="DHD4" s="52"/>
      <c r="DHE4" s="52">
        <v>1.304</v>
      </c>
      <c r="DHF4" s="52">
        <v>1.302</v>
      </c>
      <c r="DHG4" s="52">
        <v>1.3169999999999999</v>
      </c>
      <c r="DHH4" s="52">
        <v>1.32</v>
      </c>
      <c r="DHI4" s="52">
        <v>1.3009999999999999</v>
      </c>
      <c r="DHJ4" s="52">
        <v>1.29</v>
      </c>
      <c r="DHK4" s="52">
        <f t="shared" si="211"/>
        <v>1.08</v>
      </c>
      <c r="DHL4" s="52"/>
      <c r="DHM4" s="52"/>
      <c r="DHN4" s="52">
        <v>1.4530000000000001</v>
      </c>
      <c r="DHO4" s="52">
        <v>1.429</v>
      </c>
      <c r="DHP4" s="52"/>
      <c r="DHQ4" s="52"/>
      <c r="DHR4" s="52">
        <v>1.4239999999999999</v>
      </c>
      <c r="DHS4" s="52">
        <f t="shared" si="212"/>
        <v>1.08</v>
      </c>
      <c r="DHT4" s="52">
        <v>1.4610000000000001</v>
      </c>
      <c r="DHU4" s="52">
        <v>1.425</v>
      </c>
      <c r="DHV4" s="52">
        <v>1.42</v>
      </c>
      <c r="DHW4" s="52">
        <v>1.4370000000000001</v>
      </c>
      <c r="DHX4" s="52"/>
      <c r="DHY4" s="52">
        <v>1.4490000000000001</v>
      </c>
      <c r="DHZ4" s="52"/>
      <c r="DIA4" s="52">
        <v>1.4219999999999999</v>
      </c>
      <c r="DIB4" s="52">
        <v>1.4239999999999999</v>
      </c>
      <c r="DIC4" s="52">
        <f t="shared" ref="DIC4:DIC36" si="253">MIN(DIB4,DHS4)</f>
        <v>1.08</v>
      </c>
      <c r="DID4" s="52"/>
      <c r="DIE4" s="52"/>
      <c r="DIF4" s="52"/>
      <c r="DIG4" s="52"/>
      <c r="DIH4" s="6">
        <f t="shared" si="213"/>
        <v>-1</v>
      </c>
      <c r="DII4" s="1049">
        <v>0.69</v>
      </c>
      <c r="DIJ4" s="52">
        <v>0.83</v>
      </c>
      <c r="DIK4" s="52">
        <v>0.83699999999999997</v>
      </c>
      <c r="DIL4" s="52">
        <v>0.76300000000000001</v>
      </c>
      <c r="DIM4" s="52">
        <v>0.69799999999999995</v>
      </c>
      <c r="DIN4" s="52">
        <v>0.755</v>
      </c>
      <c r="DIO4" s="52">
        <v>1.236</v>
      </c>
      <c r="DIP4" s="52">
        <f t="shared" si="214"/>
        <v>0.69</v>
      </c>
      <c r="DIQ4" s="52">
        <v>0.78600000000000003</v>
      </c>
      <c r="DIR4" s="52"/>
      <c r="DIS4" s="52">
        <v>0.71</v>
      </c>
      <c r="DIT4" s="52"/>
      <c r="DIU4" s="52">
        <f t="shared" si="215"/>
        <v>0.69</v>
      </c>
      <c r="DIV4" s="52">
        <v>0.69</v>
      </c>
      <c r="DIW4" s="52">
        <v>0.78700000000000003</v>
      </c>
      <c r="DIX4" s="52">
        <v>0.77600000000000002</v>
      </c>
      <c r="DIY4" s="52">
        <v>0.70199999999999996</v>
      </c>
      <c r="DIZ4" s="52">
        <v>0.77500000000000002</v>
      </c>
      <c r="DJA4" s="52">
        <v>0.77400000000000002</v>
      </c>
      <c r="DJB4" s="52">
        <v>0.78300000000000003</v>
      </c>
      <c r="DJC4" s="52"/>
      <c r="DJD4" s="52">
        <v>0.77800000000000002</v>
      </c>
      <c r="DJE4" s="52">
        <v>0.70899999999999996</v>
      </c>
      <c r="DJF4" s="52">
        <v>0.72399999999999998</v>
      </c>
      <c r="DJG4" s="52">
        <v>0.8</v>
      </c>
      <c r="DJH4" s="52"/>
      <c r="DJI4" s="52">
        <v>0.82299999999999995</v>
      </c>
      <c r="DJJ4" s="52">
        <v>1.089</v>
      </c>
      <c r="DJK4" s="52">
        <v>0.79800000000000004</v>
      </c>
      <c r="DJL4" s="52">
        <v>1.0720000000000001</v>
      </c>
      <c r="DJM4" s="52"/>
      <c r="DJN4" s="52">
        <v>0.80300000000000005</v>
      </c>
      <c r="DJO4" s="52">
        <v>1.0029999999999999</v>
      </c>
      <c r="DJP4" s="52"/>
      <c r="DJQ4" s="52"/>
      <c r="DJR4" s="52">
        <v>1.0109999999999999</v>
      </c>
      <c r="DJS4" s="52">
        <v>0.78700000000000003</v>
      </c>
      <c r="DJT4" s="52"/>
      <c r="DJU4" s="52"/>
      <c r="DJV4" s="52">
        <v>0.79</v>
      </c>
      <c r="DJW4" s="52">
        <v>1.01</v>
      </c>
      <c r="DJX4" s="52"/>
      <c r="DJY4" s="52"/>
      <c r="DJZ4" s="52">
        <v>1.006</v>
      </c>
      <c r="DKA4" s="52">
        <v>0.80300000000000005</v>
      </c>
      <c r="DKB4" s="52">
        <v>1.008</v>
      </c>
      <c r="DKC4" s="52">
        <v>0.77100000000000002</v>
      </c>
      <c r="DKD4" s="52">
        <v>1.0269999999999999</v>
      </c>
      <c r="DKE4" s="52">
        <v>0.78300000000000003</v>
      </c>
      <c r="DKF4" s="52"/>
      <c r="DKG4" s="52"/>
      <c r="DKH4" s="52">
        <v>0.77400000000000002</v>
      </c>
      <c r="DKI4" s="52">
        <v>1.0189999999999999</v>
      </c>
      <c r="DKJ4" s="52"/>
      <c r="DKK4" s="52"/>
      <c r="DKL4" s="52">
        <v>1.0029999999999999</v>
      </c>
      <c r="DKM4" s="52">
        <v>0.76700000000000002</v>
      </c>
      <c r="DKN4" s="52"/>
      <c r="DKO4" s="52"/>
      <c r="DKP4" s="52">
        <v>1.008</v>
      </c>
      <c r="DKQ4" s="52">
        <v>0.745</v>
      </c>
      <c r="DKR4" s="52">
        <v>0.69699999999999995</v>
      </c>
      <c r="DKS4" s="52">
        <f t="shared" si="216"/>
        <v>0.69</v>
      </c>
      <c r="DKT4" s="52"/>
      <c r="DKU4" s="52">
        <v>0.73</v>
      </c>
      <c r="DKV4" s="52"/>
      <c r="DKW4" s="52"/>
      <c r="DKX4" s="52">
        <v>0.73299999999999998</v>
      </c>
      <c r="DKY4" s="52"/>
      <c r="DKZ4" s="52"/>
      <c r="DLA4" s="52">
        <v>0.73799999999999999</v>
      </c>
      <c r="DLB4" s="52"/>
      <c r="DLC4" s="52"/>
      <c r="DLD4" s="52">
        <v>0.76</v>
      </c>
      <c r="DLE4" s="52"/>
      <c r="DLF4" s="52"/>
      <c r="DLG4" s="58">
        <v>0.69</v>
      </c>
      <c r="DLH4" s="58">
        <v>0.73699999999999999</v>
      </c>
      <c r="DLI4" s="58">
        <f t="shared" si="217"/>
        <v>0.69</v>
      </c>
      <c r="DLJ4" s="58">
        <f t="shared" si="218"/>
        <v>0.69</v>
      </c>
      <c r="DLK4" s="58"/>
      <c r="DLL4" s="58"/>
      <c r="DLM4" s="58">
        <v>0.753</v>
      </c>
      <c r="DLN4" s="58"/>
      <c r="DLO4" s="58">
        <v>0.752</v>
      </c>
      <c r="DLP4" s="58"/>
      <c r="DLQ4" s="58">
        <v>0.74199999999999999</v>
      </c>
      <c r="DLR4" s="58">
        <v>0.753</v>
      </c>
      <c r="DLS4" s="58"/>
      <c r="DLT4" s="58"/>
      <c r="DLU4" s="58"/>
      <c r="DLV4" s="58">
        <v>0.69099999999999995</v>
      </c>
      <c r="DLW4" s="52">
        <v>0.746</v>
      </c>
      <c r="DLX4" s="52">
        <f t="shared" si="219"/>
        <v>0.69</v>
      </c>
      <c r="DLY4" s="52">
        <f t="shared" si="220"/>
        <v>0.69</v>
      </c>
      <c r="DLZ4" s="52">
        <v>0.752</v>
      </c>
      <c r="DMA4" s="52"/>
      <c r="DMB4" s="6">
        <f t="shared" si="221"/>
        <v>8.9855072463768199E-2</v>
      </c>
      <c r="DMC4" s="52"/>
      <c r="DMD4" s="52">
        <v>0.79</v>
      </c>
      <c r="DME4" s="58"/>
      <c r="DMF4" s="58"/>
      <c r="DMG4" s="52">
        <v>0.79200000000000004</v>
      </c>
      <c r="DMH4" s="52"/>
      <c r="DMI4" s="52">
        <v>0.8</v>
      </c>
      <c r="DMJ4" s="52">
        <v>0.81399999999999995</v>
      </c>
      <c r="DMK4" s="52"/>
      <c r="DML4" s="52">
        <v>0.74399999999999999</v>
      </c>
      <c r="DMM4" s="52">
        <f t="shared" si="222"/>
        <v>0.69</v>
      </c>
      <c r="DMN4" s="52">
        <v>0.79800000000000004</v>
      </c>
      <c r="DMO4" s="52"/>
      <c r="DMP4" s="52">
        <v>0.79600000000000004</v>
      </c>
      <c r="DMQ4" s="52">
        <v>0.76800000000000002</v>
      </c>
      <c r="DMR4" s="52">
        <f t="shared" si="223"/>
        <v>0.69</v>
      </c>
      <c r="DMS4" s="52"/>
      <c r="DMT4" s="52"/>
      <c r="DMU4" s="52">
        <v>0.81599999999999995</v>
      </c>
      <c r="DMV4" s="52">
        <v>0.80900000000000005</v>
      </c>
      <c r="DMW4" s="52"/>
      <c r="DMX4" s="52"/>
      <c r="DMY4" s="52">
        <v>0.82699999999999996</v>
      </c>
      <c r="DMZ4" s="52">
        <f t="shared" si="224"/>
        <v>0.69</v>
      </c>
      <c r="DNA4" s="52">
        <v>0.83399999999999996</v>
      </c>
      <c r="DNB4" s="52">
        <v>0.83199999999999996</v>
      </c>
      <c r="DNC4" s="52">
        <v>0.84899999999999998</v>
      </c>
      <c r="DND4" s="52">
        <v>0.84299999999999997</v>
      </c>
      <c r="DNE4" s="52"/>
      <c r="DNF4" s="52">
        <v>0.81499999999999995</v>
      </c>
      <c r="DNG4" s="52"/>
      <c r="DNH4" s="52">
        <v>0.83499999999999996</v>
      </c>
      <c r="DNI4" s="52">
        <v>0.82699999999999996</v>
      </c>
      <c r="DNJ4" s="52">
        <f t="shared" ref="DNJ4:DNJ36" si="254">MIN(DNI4,DMZ4)</f>
        <v>0.69</v>
      </c>
      <c r="DNK4" s="52"/>
      <c r="DNL4" s="52"/>
      <c r="DNM4" s="52"/>
      <c r="DNN4" s="52"/>
      <c r="DNO4" s="6">
        <f t="shared" ref="DNO4:DNO34" si="255">(DNK4-DNJ4)/DNJ4</f>
        <v>-1</v>
      </c>
      <c r="DNP4" s="1049">
        <v>0.753</v>
      </c>
      <c r="DNQ4" s="52">
        <v>0.88300000000000001</v>
      </c>
      <c r="DNR4" s="52">
        <v>0.88200000000000001</v>
      </c>
      <c r="DNS4" s="52"/>
      <c r="DNT4" s="52"/>
      <c r="DNU4" s="52"/>
      <c r="DNV4" s="52">
        <f t="shared" si="225"/>
        <v>0.753</v>
      </c>
      <c r="DNW4" s="52">
        <v>1.55</v>
      </c>
      <c r="DNX4" s="52">
        <v>1.546</v>
      </c>
      <c r="DNY4" s="52">
        <v>1.1339999999999999</v>
      </c>
      <c r="DNZ4" s="52">
        <v>1.157</v>
      </c>
      <c r="DOA4" s="52"/>
      <c r="DOB4" s="52">
        <v>1.163</v>
      </c>
      <c r="DOC4" s="52">
        <v>1.1319999999999999</v>
      </c>
      <c r="DOD4" s="52"/>
      <c r="DOE4" s="52">
        <v>1.1259999999999999</v>
      </c>
      <c r="DOF4" s="52"/>
      <c r="DOG4" s="52">
        <v>1.161</v>
      </c>
      <c r="DOH4" s="52">
        <v>1.1379999999999999</v>
      </c>
      <c r="DOI4" s="52">
        <v>1.1519999999999999</v>
      </c>
      <c r="DOJ4" s="52">
        <v>1.1439999999999999</v>
      </c>
      <c r="DOK4" s="52">
        <v>1.1619999999999999</v>
      </c>
      <c r="DOL4" s="52">
        <v>1.1559999999999999</v>
      </c>
      <c r="DOM4" s="52">
        <v>1.1259999999999999</v>
      </c>
      <c r="DON4" s="52">
        <v>1.1419999999999999</v>
      </c>
      <c r="DOO4" s="52"/>
      <c r="DOP4" s="52">
        <v>1.145</v>
      </c>
      <c r="DOQ4" s="52"/>
      <c r="DOR4" s="52">
        <v>1.1639999999999999</v>
      </c>
      <c r="DOS4" s="52">
        <v>1.1539999999999999</v>
      </c>
      <c r="DOT4" s="52">
        <f t="shared" si="226"/>
        <v>0.753</v>
      </c>
      <c r="DOU4" s="52">
        <v>1.19</v>
      </c>
      <c r="DOV4" s="52"/>
      <c r="DOW4" s="52"/>
      <c r="DOX4" s="52"/>
      <c r="DOY4" s="52"/>
      <c r="DOZ4" s="52">
        <v>1.2070000000000001</v>
      </c>
      <c r="DPA4" s="52"/>
      <c r="DPB4" s="52">
        <v>1.2230000000000001</v>
      </c>
      <c r="DPC4" s="52"/>
      <c r="DPD4" s="52">
        <v>1.218</v>
      </c>
      <c r="DPE4" s="52"/>
      <c r="DPF4" s="58">
        <v>1.169</v>
      </c>
      <c r="DPG4" s="58">
        <f t="shared" si="227"/>
        <v>0.753</v>
      </c>
      <c r="DPH4" s="58"/>
      <c r="DPI4" s="58">
        <v>1.2250000000000001</v>
      </c>
      <c r="DPJ4" s="58"/>
      <c r="DPK4" s="58">
        <v>1.2310000000000001</v>
      </c>
      <c r="DPL4" s="58"/>
      <c r="DPM4" s="58">
        <v>1.2430000000000001</v>
      </c>
      <c r="DPN4" s="58">
        <v>1.258</v>
      </c>
      <c r="DPO4" s="58"/>
      <c r="DPP4" s="58"/>
      <c r="DPQ4" s="52">
        <v>1.242</v>
      </c>
      <c r="DPR4" s="52">
        <f t="shared" si="228"/>
        <v>0.753</v>
      </c>
      <c r="DPS4" s="52">
        <v>1.2470000000000001</v>
      </c>
      <c r="DPT4" s="52"/>
      <c r="DPU4" s="52"/>
      <c r="DPV4" s="52">
        <v>1.2829999999999999</v>
      </c>
      <c r="DPW4" s="52"/>
      <c r="DPX4" s="52"/>
      <c r="DPY4" s="52">
        <v>1.2889999999999999</v>
      </c>
      <c r="DPZ4" s="52"/>
      <c r="DQA4" s="52">
        <v>1.268</v>
      </c>
      <c r="DQB4" s="52">
        <v>1.2849999999999999</v>
      </c>
      <c r="DQC4" s="52"/>
      <c r="DQD4" s="52">
        <v>1.2649999999999999</v>
      </c>
      <c r="DQE4" s="52">
        <f t="shared" si="229"/>
        <v>0.753</v>
      </c>
      <c r="DQF4" s="52">
        <v>1.2909999999999999</v>
      </c>
      <c r="DQG4" s="52"/>
      <c r="DQH4" s="52">
        <v>1.306</v>
      </c>
      <c r="DQI4" s="107">
        <v>1.2589999999999999</v>
      </c>
      <c r="DQJ4" s="52">
        <f t="shared" si="230"/>
        <v>0.753</v>
      </c>
      <c r="DQK4" s="52"/>
      <c r="DQL4" s="52"/>
      <c r="DQM4" s="52">
        <v>1.3640000000000001</v>
      </c>
      <c r="DQN4" s="52">
        <v>1.3480000000000001</v>
      </c>
      <c r="DQO4" s="52"/>
      <c r="DQP4" s="52"/>
      <c r="DQQ4" s="52">
        <v>1.3009999999999999</v>
      </c>
      <c r="DQR4" s="52">
        <f t="shared" si="231"/>
        <v>0.753</v>
      </c>
      <c r="DQS4" s="52">
        <v>1.361</v>
      </c>
      <c r="DQT4" s="52">
        <v>1.3380000000000001</v>
      </c>
      <c r="DQU4" s="52">
        <v>1.3640000000000001</v>
      </c>
      <c r="DQV4" s="52">
        <v>1.371</v>
      </c>
      <c r="DQW4" s="52"/>
      <c r="DQX4" s="52">
        <v>1.3520000000000001</v>
      </c>
      <c r="DQY4" s="52"/>
      <c r="DQZ4" s="52">
        <v>1.3169999999999999</v>
      </c>
      <c r="DRA4" s="52">
        <v>1.3009999999999999</v>
      </c>
      <c r="DRB4" s="52">
        <f t="shared" ref="DRB4:DRB36" si="256">MIN(DRA4,DQR4)</f>
        <v>0.753</v>
      </c>
      <c r="DRC4" s="52"/>
      <c r="DRD4" s="52"/>
      <c r="DRE4" s="52"/>
      <c r="DRF4" s="52"/>
      <c r="DRG4" s="6">
        <f t="shared" ref="DRG4:DRG34" si="257">(DRC4-DRB4)/DRB4</f>
        <v>-1</v>
      </c>
      <c r="DRH4" s="680" t="s">
        <v>1149</v>
      </c>
      <c r="DRI4" s="1171" t="s">
        <v>1154</v>
      </c>
      <c r="DRJ4" s="1171" t="s">
        <v>1151</v>
      </c>
      <c r="DRK4" s="37"/>
      <c r="DRL4" s="47" t="str">
        <f t="shared" si="232"/>
        <v>3. Missing baseline</v>
      </c>
      <c r="DRM4" s="102" t="str">
        <f t="shared" si="233"/>
        <v>2. Within 10% deviation from baseline</v>
      </c>
      <c r="DRN4" s="47" t="str">
        <f t="shared" si="234"/>
        <v>3. Missing baseline</v>
      </c>
      <c r="DRO4" s="102" t="str">
        <f t="shared" si="235"/>
        <v>3. Missing baseline</v>
      </c>
      <c r="DRP4" s="47" t="str">
        <f t="shared" si="236"/>
        <v xml:space="preserve">1. Better than baseline </v>
      </c>
      <c r="DRQ4" s="77" t="str">
        <f t="shared" si="237"/>
        <v>3. Missing baseline</v>
      </c>
      <c r="DRR4" s="77" t="str">
        <f t="shared" si="238"/>
        <v>3. Missing baseline</v>
      </c>
      <c r="DRS4" s="47" t="str">
        <f t="shared" si="239"/>
        <v>3. Missing baseline</v>
      </c>
      <c r="DRT4" s="47" t="str">
        <f t="shared" si="240"/>
        <v xml:space="preserve">1. Better than baseline </v>
      </c>
      <c r="DRU4" s="47" t="str">
        <f t="shared" si="241"/>
        <v xml:space="preserve">1. Better than baseline </v>
      </c>
      <c r="DRV4" s="47" t="str">
        <f t="shared" si="242"/>
        <v xml:space="preserve">1. Better than baseline </v>
      </c>
      <c r="DRW4" s="47" t="str">
        <f t="shared" si="243"/>
        <v xml:space="preserve">1. Better than baseline </v>
      </c>
      <c r="DRX4" s="47" t="str">
        <f t="shared" si="244"/>
        <v xml:space="preserve">1. Better than baseline </v>
      </c>
    </row>
    <row r="5" spans="1:3306" s="4" customFormat="1" ht="15" customHeight="1" thickBot="1" x14ac:dyDescent="0.4">
      <c r="A5" s="10">
        <v>3</v>
      </c>
      <c r="B5" s="83" t="s">
        <v>16</v>
      </c>
      <c r="C5" s="83" t="s">
        <v>1144</v>
      </c>
      <c r="D5" s="156" t="s">
        <v>1145</v>
      </c>
      <c r="E5" s="197" t="s">
        <v>1145</v>
      </c>
      <c r="F5" s="84" t="str">
        <f t="shared" si="0"/>
        <v>ReaderBookOpen_YJ-Latin-WOImg-FirstTime-Open-Book</v>
      </c>
      <c r="G5" s="84" t="s">
        <v>1155</v>
      </c>
      <c r="H5" s="84" t="s">
        <v>1147</v>
      </c>
      <c r="I5" s="84" t="s">
        <v>1155</v>
      </c>
      <c r="J5" s="84" t="s">
        <v>1156</v>
      </c>
      <c r="K5" s="175"/>
      <c r="L5" s="175">
        <v>0.95899999999999996</v>
      </c>
      <c r="M5" s="175">
        <v>1.002</v>
      </c>
      <c r="N5" s="175">
        <v>1.02</v>
      </c>
      <c r="O5" s="175">
        <v>0.95399999999999996</v>
      </c>
      <c r="P5" s="175">
        <v>0.93400000000000005</v>
      </c>
      <c r="Q5" s="175">
        <v>0.93500000000000005</v>
      </c>
      <c r="R5" s="175">
        <v>0.95</v>
      </c>
      <c r="S5" s="175">
        <v>0.96</v>
      </c>
      <c r="T5" s="47">
        <v>0.92500000000000004</v>
      </c>
      <c r="U5" s="47">
        <v>0.93899999999999995</v>
      </c>
      <c r="V5" s="47"/>
      <c r="W5" s="47">
        <v>0.94099999999999995</v>
      </c>
      <c r="X5" s="47">
        <v>0.95</v>
      </c>
      <c r="Y5" s="47">
        <v>0.94399999999999995</v>
      </c>
      <c r="Z5" s="47">
        <v>0.95</v>
      </c>
      <c r="AA5" s="47">
        <v>0.93500000000000005</v>
      </c>
      <c r="AB5" s="47">
        <v>0.93600000000000005</v>
      </c>
      <c r="AC5" s="47">
        <v>0.91200000000000003</v>
      </c>
      <c r="AD5" s="47">
        <f t="shared" si="1"/>
        <v>0.91200000000000003</v>
      </c>
      <c r="AE5" s="47">
        <v>0.96199999999999997</v>
      </c>
      <c r="AF5" s="47">
        <v>0.96899999999999997</v>
      </c>
      <c r="AG5" s="47"/>
      <c r="AH5" s="47">
        <v>0.96699999999999997</v>
      </c>
      <c r="AI5" s="47">
        <v>0</v>
      </c>
      <c r="AJ5" s="47">
        <v>0.91900000000000004</v>
      </c>
      <c r="AK5" s="47">
        <v>0.91700000000000004</v>
      </c>
      <c r="AL5" s="47">
        <v>0.91600000000000004</v>
      </c>
      <c r="AM5" s="47">
        <v>0.90700000000000003</v>
      </c>
      <c r="AN5" s="47">
        <v>0.998</v>
      </c>
      <c r="AO5" s="47">
        <v>0.93899999999999995</v>
      </c>
      <c r="AP5" s="47">
        <v>0.93</v>
      </c>
      <c r="AQ5" s="47">
        <v>0.94899999999999995</v>
      </c>
      <c r="AR5" s="47">
        <v>0.92800000000000005</v>
      </c>
      <c r="AS5" s="47">
        <f t="shared" si="2"/>
        <v>0.91200000000000003</v>
      </c>
      <c r="AT5" s="47">
        <v>0.93400000000000005</v>
      </c>
      <c r="AU5" s="47">
        <v>0.92400000000000004</v>
      </c>
      <c r="AV5" s="47">
        <v>0.91200000000000003</v>
      </c>
      <c r="AW5" s="47">
        <v>0.90700000000000003</v>
      </c>
      <c r="AX5" s="47">
        <v>0.91600000000000004</v>
      </c>
      <c r="AY5" s="47">
        <v>0.86799999999999999</v>
      </c>
      <c r="AZ5" s="47">
        <v>0.91500000000000004</v>
      </c>
      <c r="BA5" s="47">
        <v>0.91900000000000004</v>
      </c>
      <c r="BB5" s="47"/>
      <c r="BC5" s="47">
        <v>0.92800000000000005</v>
      </c>
      <c r="BD5" s="47">
        <v>0.91700000000000004</v>
      </c>
      <c r="BE5" s="47">
        <v>1.01</v>
      </c>
      <c r="BF5" s="47">
        <v>1.01</v>
      </c>
      <c r="BG5" s="47">
        <v>1.01</v>
      </c>
      <c r="BH5" s="47">
        <v>0.997</v>
      </c>
      <c r="BI5" s="47">
        <v>0.997</v>
      </c>
      <c r="BJ5" s="47">
        <v>1</v>
      </c>
      <c r="BK5" s="47">
        <v>1.012</v>
      </c>
      <c r="BL5" s="47">
        <v>1.006</v>
      </c>
      <c r="BM5" s="47">
        <v>1.0169999999999999</v>
      </c>
      <c r="BN5" s="47">
        <v>0.97599999999999998</v>
      </c>
      <c r="BO5" s="47">
        <v>0.94299999999999995</v>
      </c>
      <c r="BP5" s="47">
        <v>0.94399999999999995</v>
      </c>
      <c r="BQ5" s="47">
        <v>0.97</v>
      </c>
      <c r="BR5" s="47">
        <v>0.97</v>
      </c>
      <c r="BS5" s="47"/>
      <c r="BT5" s="47">
        <v>0.95199999999999996</v>
      </c>
      <c r="BU5" s="47">
        <v>0.96599999999999997</v>
      </c>
      <c r="BV5" s="47">
        <v>0.97</v>
      </c>
      <c r="BW5" s="47"/>
      <c r="BX5" s="47">
        <v>0.97599999999999998</v>
      </c>
      <c r="BY5" s="47">
        <v>0.96099999999999997</v>
      </c>
      <c r="BZ5" s="47">
        <v>0.96599999999999997</v>
      </c>
      <c r="CA5" s="47"/>
      <c r="CB5" s="47">
        <v>0.96299999999999997</v>
      </c>
      <c r="CC5" s="47">
        <v>0.97</v>
      </c>
      <c r="CD5" s="47"/>
      <c r="CE5" s="47">
        <v>0.99</v>
      </c>
      <c r="CF5" s="47">
        <f t="shared" si="3"/>
        <v>0.97</v>
      </c>
      <c r="CG5" s="47">
        <v>0.97399999999999998</v>
      </c>
      <c r="CH5" s="47"/>
      <c r="CI5" s="47">
        <v>0.97299999999999998</v>
      </c>
      <c r="CJ5" s="47">
        <v>0.996</v>
      </c>
      <c r="CK5" s="47">
        <v>0.99299999999999999</v>
      </c>
      <c r="CL5" s="47"/>
      <c r="CM5" s="47">
        <v>0.997</v>
      </c>
      <c r="CN5" s="47">
        <v>0.98699999999999999</v>
      </c>
      <c r="CO5" s="47"/>
      <c r="CP5" s="47">
        <v>0.996</v>
      </c>
      <c r="CQ5" s="47">
        <f t="shared" si="4"/>
        <v>0.97</v>
      </c>
      <c r="CR5" s="47">
        <v>1.004</v>
      </c>
      <c r="CS5" s="47">
        <v>0.995</v>
      </c>
      <c r="CT5" s="47">
        <v>0.999</v>
      </c>
      <c r="CU5" s="47"/>
      <c r="CV5" s="47">
        <v>1.0009999999999999</v>
      </c>
      <c r="CW5" s="47">
        <v>0.995</v>
      </c>
      <c r="CX5" s="47">
        <v>0.99099999999999999</v>
      </c>
      <c r="CY5" s="47"/>
      <c r="CZ5" s="47">
        <v>0.996</v>
      </c>
      <c r="DA5" s="47">
        <v>1.02</v>
      </c>
      <c r="DB5" s="47">
        <f t="shared" si="5"/>
        <v>0.97</v>
      </c>
      <c r="DC5" s="47">
        <v>1.004</v>
      </c>
      <c r="DD5" s="47">
        <v>0.99299999999999999</v>
      </c>
      <c r="DE5" s="47">
        <v>1.028</v>
      </c>
      <c r="DF5" s="47">
        <v>1.04</v>
      </c>
      <c r="DG5" s="47">
        <v>1.0349999999999999</v>
      </c>
      <c r="DH5" s="47">
        <v>1.0449999999999999</v>
      </c>
      <c r="DI5" s="47">
        <v>1.0449999999999999</v>
      </c>
      <c r="DJ5" s="47">
        <v>1.0429999999999999</v>
      </c>
      <c r="DK5" s="47">
        <v>1.0289999999999999</v>
      </c>
      <c r="DL5" s="47">
        <v>1.04</v>
      </c>
      <c r="DM5" s="47">
        <v>1.032</v>
      </c>
      <c r="DN5" s="47">
        <f t="shared" si="6"/>
        <v>0.97</v>
      </c>
      <c r="DO5" s="47">
        <v>1.032</v>
      </c>
      <c r="DP5" s="47"/>
      <c r="DQ5" s="102">
        <v>1.03</v>
      </c>
      <c r="DR5" s="47">
        <v>1.0609999999999999</v>
      </c>
      <c r="DS5" s="47">
        <v>1.0289999999999999</v>
      </c>
      <c r="DT5" s="47">
        <v>1.046</v>
      </c>
      <c r="DU5" s="47">
        <v>1.073</v>
      </c>
      <c r="DV5" s="47">
        <v>1.056</v>
      </c>
      <c r="DW5" s="47">
        <v>1.0369999999999999</v>
      </c>
      <c r="DX5" s="47">
        <v>1.0449999999999999</v>
      </c>
      <c r="DY5" s="51">
        <v>1.0760000000000001</v>
      </c>
      <c r="DZ5" s="51">
        <v>1.0089999999999999</v>
      </c>
      <c r="EA5" s="51">
        <f t="shared" si="7"/>
        <v>0.97</v>
      </c>
      <c r="EB5" s="51">
        <v>1.0449999999999999</v>
      </c>
      <c r="EC5" s="51">
        <v>1.036</v>
      </c>
      <c r="ED5" s="51">
        <v>1.0289999999999999</v>
      </c>
      <c r="EE5" s="51"/>
      <c r="EF5" s="51">
        <v>1.052</v>
      </c>
      <c r="EG5" s="51">
        <v>1.0369999999999999</v>
      </c>
      <c r="EH5" s="51">
        <v>1.026</v>
      </c>
      <c r="EI5" s="51">
        <v>1.0309999999999999</v>
      </c>
      <c r="EJ5" s="51">
        <v>1.0289999999999999</v>
      </c>
      <c r="EK5" s="51">
        <v>1.0329999999999999</v>
      </c>
      <c r="EL5" s="51">
        <v>1.0089999999999999</v>
      </c>
      <c r="EM5" s="51">
        <f t="shared" si="8"/>
        <v>0.97</v>
      </c>
      <c r="EN5" s="51">
        <v>1.0589999999999999</v>
      </c>
      <c r="EO5" s="51">
        <v>1.0629999999999999</v>
      </c>
      <c r="EP5" s="51">
        <v>1.0529999999999999</v>
      </c>
      <c r="EQ5" s="51">
        <v>1.0680000000000001</v>
      </c>
      <c r="ER5" s="51">
        <v>1.0369999999999999</v>
      </c>
      <c r="ES5" s="51">
        <v>1.05</v>
      </c>
      <c r="ET5" s="51">
        <v>1.056</v>
      </c>
      <c r="EU5" s="51"/>
      <c r="EV5" s="51">
        <v>1.0609999999999999</v>
      </c>
      <c r="EW5" s="47">
        <v>1.03</v>
      </c>
      <c r="EX5" s="51">
        <f t="shared" si="9"/>
        <v>0.97</v>
      </c>
      <c r="EY5" s="51">
        <v>1.056</v>
      </c>
      <c r="EZ5" s="51">
        <v>0.998</v>
      </c>
      <c r="FA5" s="51">
        <v>1.0029999999999999</v>
      </c>
      <c r="FB5" s="51">
        <v>1</v>
      </c>
      <c r="FC5" s="51">
        <v>1.0029999999999999</v>
      </c>
      <c r="FD5" s="51"/>
      <c r="FE5" s="51">
        <v>1.012</v>
      </c>
      <c r="FF5" s="51">
        <v>1.012</v>
      </c>
      <c r="FG5" s="51">
        <v>1.012</v>
      </c>
      <c r="FH5" s="51">
        <v>1.018</v>
      </c>
      <c r="FI5" s="51">
        <v>1.01</v>
      </c>
      <c r="FJ5" s="51">
        <v>1.03</v>
      </c>
      <c r="FK5" s="47">
        <v>1.0109999999999999</v>
      </c>
      <c r="FL5" s="47">
        <f t="shared" si="10"/>
        <v>0.97</v>
      </c>
      <c r="FM5" s="47">
        <v>1.02</v>
      </c>
      <c r="FN5" s="47">
        <v>1.0229999999999999</v>
      </c>
      <c r="FO5" s="47">
        <v>1.02</v>
      </c>
      <c r="FP5" s="47">
        <v>1.02</v>
      </c>
      <c r="FQ5" s="47">
        <v>1.02</v>
      </c>
      <c r="FR5" s="47">
        <v>1.07</v>
      </c>
      <c r="FS5" s="47">
        <v>1.0900000000000001</v>
      </c>
      <c r="FT5" s="47">
        <v>1.0900000000000001</v>
      </c>
      <c r="FU5" s="47">
        <v>1.0820000000000001</v>
      </c>
      <c r="FV5" s="47">
        <v>1.1000000000000001</v>
      </c>
      <c r="FW5" s="47">
        <v>1.04</v>
      </c>
      <c r="FX5" s="47">
        <f t="shared" si="11"/>
        <v>0.97</v>
      </c>
      <c r="FY5" s="47">
        <v>1.1000000000000001</v>
      </c>
      <c r="FZ5" s="47">
        <v>1.091</v>
      </c>
      <c r="GA5" s="47"/>
      <c r="GB5" s="47">
        <v>1.0900000000000001</v>
      </c>
      <c r="GC5" s="47">
        <v>1.08</v>
      </c>
      <c r="GD5" s="47">
        <v>1.0900000000000001</v>
      </c>
      <c r="GE5" s="47">
        <v>1.08</v>
      </c>
      <c r="GF5" s="47"/>
      <c r="GG5" s="47">
        <v>1.0900000000000001</v>
      </c>
      <c r="GH5" s="47">
        <v>1.0900000000000001</v>
      </c>
      <c r="GI5" s="47">
        <v>1.0900000000000001</v>
      </c>
      <c r="GJ5" s="47">
        <v>1.0900000000000001</v>
      </c>
      <c r="GK5" s="47">
        <v>1.07</v>
      </c>
      <c r="GL5" s="47">
        <v>1.08</v>
      </c>
      <c r="GM5" s="47">
        <v>1.07</v>
      </c>
      <c r="GN5" s="47"/>
      <c r="GO5" s="47">
        <v>1.07</v>
      </c>
      <c r="GP5" s="47"/>
      <c r="GQ5" s="47">
        <v>1.07</v>
      </c>
      <c r="GR5" s="47">
        <v>1.083</v>
      </c>
      <c r="GS5" s="47">
        <v>1.08</v>
      </c>
      <c r="GT5" s="47"/>
      <c r="GU5" s="47">
        <v>1.0900000000000001</v>
      </c>
      <c r="GV5" s="47">
        <v>1.0900000000000001</v>
      </c>
      <c r="GW5" s="47">
        <v>1.083</v>
      </c>
      <c r="GX5" s="47">
        <v>1.071</v>
      </c>
      <c r="GY5" s="47">
        <v>1.099</v>
      </c>
      <c r="GZ5" s="47">
        <v>1.101</v>
      </c>
      <c r="HA5" s="47"/>
      <c r="HB5" s="47">
        <v>1.0409999999999999</v>
      </c>
      <c r="HC5" s="51">
        <f t="shared" si="12"/>
        <v>0.97</v>
      </c>
      <c r="HD5" s="51">
        <v>1.087</v>
      </c>
      <c r="HE5" s="51">
        <v>1.0840000000000001</v>
      </c>
      <c r="HF5" s="51">
        <v>1.0920000000000001</v>
      </c>
      <c r="HG5" s="47">
        <v>1.0940000000000001</v>
      </c>
      <c r="HH5" s="51">
        <v>1.093</v>
      </c>
      <c r="HI5" s="47">
        <f t="shared" si="13"/>
        <v>0.97</v>
      </c>
      <c r="HJ5" s="47">
        <v>1.091</v>
      </c>
      <c r="HK5" s="47">
        <v>1.1040000000000001</v>
      </c>
      <c r="HL5" s="47">
        <v>1.0980000000000001</v>
      </c>
      <c r="HM5" s="47">
        <v>1.101</v>
      </c>
      <c r="HN5" s="77"/>
      <c r="HO5" s="77">
        <v>1.1120000000000001</v>
      </c>
      <c r="HP5" s="77">
        <v>1.1140000000000001</v>
      </c>
      <c r="HQ5" s="77">
        <v>1.097</v>
      </c>
      <c r="HR5" s="77">
        <v>1.204</v>
      </c>
      <c r="HS5" s="77">
        <v>1.2090000000000001</v>
      </c>
      <c r="HT5" s="77"/>
      <c r="HU5" s="77">
        <v>1.1950000000000001</v>
      </c>
      <c r="HV5" s="77"/>
      <c r="HW5" s="77">
        <v>1.1950000000000001</v>
      </c>
      <c r="HX5" s="77">
        <v>1.1910000000000001</v>
      </c>
      <c r="HY5" s="47">
        <f t="shared" si="14"/>
        <v>0.97</v>
      </c>
      <c r="HZ5" s="77"/>
      <c r="IA5" s="6">
        <f t="shared" si="15"/>
        <v>0.22783505154639186</v>
      </c>
      <c r="IB5" s="102"/>
      <c r="IC5" s="102">
        <v>0.92800000000000005</v>
      </c>
      <c r="ID5" s="102">
        <v>0.97699999999999998</v>
      </c>
      <c r="IE5" s="102">
        <v>0.96599999999999997</v>
      </c>
      <c r="IF5" s="102">
        <v>0.94099999999999995</v>
      </c>
      <c r="IG5" s="102">
        <v>0.89300000000000002</v>
      </c>
      <c r="IH5" s="102">
        <v>0.91900000000000004</v>
      </c>
      <c r="II5" s="102">
        <v>0.9</v>
      </c>
      <c r="IJ5" s="102">
        <v>0.98499999999999999</v>
      </c>
      <c r="IK5" s="102">
        <v>0.93</v>
      </c>
      <c r="IL5" s="102">
        <v>0.92</v>
      </c>
      <c r="IM5" s="102">
        <v>0.92500000000000004</v>
      </c>
      <c r="IN5" s="102">
        <v>0.92800000000000005</v>
      </c>
      <c r="IO5" s="102">
        <v>0.92700000000000005</v>
      </c>
      <c r="IP5" s="102">
        <v>0.90900000000000003</v>
      </c>
      <c r="IQ5" s="102">
        <v>0.90400000000000003</v>
      </c>
      <c r="IR5" s="102">
        <f t="shared" si="16"/>
        <v>0.9</v>
      </c>
      <c r="IS5" s="102">
        <v>0.94699999999999995</v>
      </c>
      <c r="IT5" s="102">
        <v>0.95099999999999996</v>
      </c>
      <c r="IU5" s="102">
        <v>0.95</v>
      </c>
      <c r="IV5" s="102"/>
      <c r="IW5" s="102"/>
      <c r="IX5" s="102"/>
      <c r="IY5" s="102">
        <v>0.91700000000000004</v>
      </c>
      <c r="IZ5" s="102">
        <v>0.89600000000000002</v>
      </c>
      <c r="JA5" s="102">
        <v>0.91200000000000003</v>
      </c>
      <c r="JB5" s="102">
        <v>0.90400000000000003</v>
      </c>
      <c r="JC5" s="102">
        <v>0.95099999999999996</v>
      </c>
      <c r="JD5" s="102">
        <v>0.89500000000000002</v>
      </c>
      <c r="JE5" s="102">
        <v>0.92</v>
      </c>
      <c r="JF5" s="102">
        <v>0.91400000000000003</v>
      </c>
      <c r="JG5" s="102"/>
      <c r="JH5" s="102">
        <v>0.93</v>
      </c>
      <c r="JI5" s="102">
        <v>0.92200000000000004</v>
      </c>
      <c r="JJ5" s="102">
        <f t="shared" si="17"/>
        <v>0.9</v>
      </c>
      <c r="JK5" s="102"/>
      <c r="JL5" s="102">
        <v>0.92700000000000005</v>
      </c>
      <c r="JM5" s="102">
        <v>0.89300000000000002</v>
      </c>
      <c r="JN5" s="102">
        <v>0.89</v>
      </c>
      <c r="JO5" s="102">
        <v>0.88</v>
      </c>
      <c r="JP5" s="102">
        <v>0.89200000000000002</v>
      </c>
      <c r="JQ5" s="102">
        <v>0.88300000000000001</v>
      </c>
      <c r="JR5" s="102">
        <v>0.88400000000000001</v>
      </c>
      <c r="JS5" s="102">
        <v>0.88300000000000001</v>
      </c>
      <c r="JT5" s="102">
        <v>0.89800000000000002</v>
      </c>
      <c r="JU5" s="102">
        <v>0.90700000000000003</v>
      </c>
      <c r="JV5" s="102">
        <v>0.94</v>
      </c>
      <c r="JW5" s="102">
        <v>0.93600000000000005</v>
      </c>
      <c r="JX5" s="102">
        <v>0.93600000000000005</v>
      </c>
      <c r="JY5" s="102">
        <v>0.92700000000000005</v>
      </c>
      <c r="JZ5" s="102">
        <v>0.94699999999999995</v>
      </c>
      <c r="KA5" s="102">
        <v>0.96199999999999997</v>
      </c>
      <c r="KB5" s="102">
        <v>0.96699999999999997</v>
      </c>
      <c r="KC5" s="102">
        <v>0.97499999999999998</v>
      </c>
      <c r="KD5" s="102">
        <v>0.95399999999999996</v>
      </c>
      <c r="KE5" s="102">
        <v>0.92700000000000005</v>
      </c>
      <c r="KF5" s="102">
        <v>0.91200000000000003</v>
      </c>
      <c r="KG5" s="102">
        <v>0.91100000000000003</v>
      </c>
      <c r="KH5" s="102">
        <v>0.94</v>
      </c>
      <c r="KI5" s="102">
        <f t="shared" si="18"/>
        <v>0.94</v>
      </c>
      <c r="KJ5" s="102">
        <v>0.91400000000000003</v>
      </c>
      <c r="KK5" s="102">
        <v>0.92200000000000004</v>
      </c>
      <c r="KL5" s="102">
        <v>0.91700000000000004</v>
      </c>
      <c r="KM5" s="102">
        <v>0.93799999999999994</v>
      </c>
      <c r="KN5" s="102">
        <v>0.92400000000000004</v>
      </c>
      <c r="KO5" s="102">
        <v>0.91600000000000004</v>
      </c>
      <c r="KP5" s="102">
        <v>0.92700000000000005</v>
      </c>
      <c r="KQ5" s="102">
        <v>0.92600000000000005</v>
      </c>
      <c r="KR5" s="102"/>
      <c r="KS5" s="102">
        <v>0.96</v>
      </c>
      <c r="KT5" s="102">
        <f t="shared" si="19"/>
        <v>0.94</v>
      </c>
      <c r="KU5" s="102">
        <v>0.93200000000000005</v>
      </c>
      <c r="KV5" s="102">
        <v>0.95399999999999996</v>
      </c>
      <c r="KW5" s="102">
        <v>0.95199999999999996</v>
      </c>
      <c r="KX5" s="102">
        <v>0.94199999999999995</v>
      </c>
      <c r="KY5" s="102"/>
      <c r="KZ5" s="102">
        <v>0.95099999999999996</v>
      </c>
      <c r="LA5" s="102"/>
      <c r="LB5" s="102">
        <v>0.95799999999999996</v>
      </c>
      <c r="LC5" s="102">
        <v>0.95699999999999996</v>
      </c>
      <c r="LD5" s="102">
        <f t="shared" si="20"/>
        <v>0.94</v>
      </c>
      <c r="LE5" s="102">
        <v>0.95299999999999996</v>
      </c>
      <c r="LF5" s="102">
        <v>0.95599999999999996</v>
      </c>
      <c r="LG5" s="102">
        <v>0.95</v>
      </c>
      <c r="LH5" s="102">
        <v>0.95299999999999996</v>
      </c>
      <c r="LI5" s="102">
        <v>0.94799999999999995</v>
      </c>
      <c r="LJ5" s="102">
        <v>0.94799999999999995</v>
      </c>
      <c r="LK5" s="102">
        <v>0.95099999999999996</v>
      </c>
      <c r="LL5" s="102">
        <v>0.96599999999999997</v>
      </c>
      <c r="LM5" s="102">
        <f t="shared" si="21"/>
        <v>0.94</v>
      </c>
      <c r="LN5" s="102">
        <v>0.95899999999999996</v>
      </c>
      <c r="LO5" s="102">
        <v>0.95299999999999996</v>
      </c>
      <c r="LP5" s="102">
        <v>0.97199999999999998</v>
      </c>
      <c r="LQ5" s="102"/>
      <c r="LR5" s="102">
        <v>0.98899999999999999</v>
      </c>
      <c r="LS5" s="102">
        <v>0.99299999999999999</v>
      </c>
      <c r="LT5" s="102">
        <v>0.97799999999999998</v>
      </c>
      <c r="LU5" s="102">
        <v>0.99399999999999999</v>
      </c>
      <c r="LV5" s="102"/>
      <c r="LW5" s="102">
        <v>0.98799999999999999</v>
      </c>
      <c r="LX5" s="102">
        <v>0.98799999999999999</v>
      </c>
      <c r="LY5" s="102">
        <v>0.97</v>
      </c>
      <c r="LZ5" s="102">
        <f t="shared" si="22"/>
        <v>0.94</v>
      </c>
      <c r="MA5" s="102">
        <v>0.98099999999999998</v>
      </c>
      <c r="MB5" s="102">
        <v>0.99299999999999999</v>
      </c>
      <c r="MC5" s="102"/>
      <c r="MD5" s="885">
        <f t="shared" si="23"/>
        <v>5.6382978723404309E-2</v>
      </c>
      <c r="ME5" s="1060"/>
      <c r="MF5" s="1060">
        <v>0.92500000000000004</v>
      </c>
      <c r="MG5" s="1060">
        <v>0.94</v>
      </c>
      <c r="MH5" s="1060">
        <v>0.91800000000000004</v>
      </c>
      <c r="MI5" s="1060">
        <v>0.94099999999999995</v>
      </c>
      <c r="MJ5" s="1060">
        <v>0.88200000000000001</v>
      </c>
      <c r="MK5" s="1060">
        <v>0.88800000000000001</v>
      </c>
      <c r="ML5" s="1060">
        <v>0.878</v>
      </c>
      <c r="MM5" s="1060">
        <v>0.91100000000000003</v>
      </c>
      <c r="MN5" s="1060">
        <v>0.90100000000000002</v>
      </c>
      <c r="MO5" s="1060"/>
      <c r="MP5" s="1060">
        <v>0.91</v>
      </c>
      <c r="MQ5" s="1060">
        <v>0.9</v>
      </c>
      <c r="MR5" s="1060">
        <v>0.90200000000000002</v>
      </c>
      <c r="MS5" s="1060">
        <v>0.89800000000000002</v>
      </c>
      <c r="MT5" s="1060">
        <v>0.88300000000000001</v>
      </c>
      <c r="MU5" s="1060">
        <v>0.871</v>
      </c>
      <c r="MV5" s="1060">
        <f t="shared" si="24"/>
        <v>0.871</v>
      </c>
      <c r="MW5" s="1060">
        <v>0.91800000000000004</v>
      </c>
      <c r="MX5" s="1060">
        <v>0.91900000000000004</v>
      </c>
      <c r="MY5" s="1060">
        <v>0.92200000000000004</v>
      </c>
      <c r="MZ5" s="1060"/>
      <c r="NA5" s="1060"/>
      <c r="NB5" s="1060">
        <v>0.91800000000000004</v>
      </c>
      <c r="NC5" s="1060">
        <v>0.88</v>
      </c>
      <c r="ND5" s="1060">
        <v>0.88800000000000001</v>
      </c>
      <c r="NE5" s="1060">
        <v>0.874</v>
      </c>
      <c r="NF5" s="1060"/>
      <c r="NG5" s="1060">
        <v>0.88600000000000001</v>
      </c>
      <c r="NH5" s="1060">
        <v>0.92900000000000005</v>
      </c>
      <c r="NI5" s="1060"/>
      <c r="NJ5" s="1060">
        <v>0.89100000000000001</v>
      </c>
      <c r="NK5" s="1060">
        <v>0.88400000000000001</v>
      </c>
      <c r="NL5" s="1060">
        <v>0.89100000000000001</v>
      </c>
      <c r="NM5" s="1060">
        <v>0.88500000000000001</v>
      </c>
      <c r="NN5" s="1060">
        <f t="shared" si="25"/>
        <v>0.871</v>
      </c>
      <c r="NO5" s="1060">
        <v>0.89500000000000002</v>
      </c>
      <c r="NP5" s="1060">
        <v>0.876</v>
      </c>
      <c r="NQ5" s="1060">
        <v>0.873</v>
      </c>
      <c r="NR5" s="1060"/>
      <c r="NS5" s="1060">
        <v>0.871</v>
      </c>
      <c r="NT5" s="1060">
        <v>0.86899999999999999</v>
      </c>
      <c r="NU5" s="1060">
        <v>0.86399999999999999</v>
      </c>
      <c r="NV5" s="1060">
        <v>0.871</v>
      </c>
      <c r="NW5" s="1060">
        <v>0.88400000000000001</v>
      </c>
      <c r="NX5" s="1060">
        <v>0.90200000000000002</v>
      </c>
      <c r="NY5" s="1060">
        <v>0.88300000000000001</v>
      </c>
      <c r="NZ5" s="1060">
        <v>0.93</v>
      </c>
      <c r="OA5" s="1060">
        <v>0.92900000000000005</v>
      </c>
      <c r="OB5" s="102">
        <v>0.92900000000000005</v>
      </c>
      <c r="OC5" s="1060">
        <v>0.94699999999999995</v>
      </c>
      <c r="OD5" s="1060">
        <v>0.95399999999999996</v>
      </c>
      <c r="OE5" s="1060">
        <v>0.95899999999999996</v>
      </c>
      <c r="OF5" s="1060">
        <v>0.95599999999999996</v>
      </c>
      <c r="OG5" s="1060"/>
      <c r="OH5" s="1060">
        <v>0.94699999999999995</v>
      </c>
      <c r="OI5" s="1060">
        <v>0.95399999999999996</v>
      </c>
      <c r="OJ5" s="102">
        <v>0.92500000000000004</v>
      </c>
      <c r="OK5" s="102">
        <v>0.92</v>
      </c>
      <c r="OL5" s="102">
        <v>0.92800000000000005</v>
      </c>
      <c r="OM5" s="102">
        <v>0.91</v>
      </c>
      <c r="ON5" s="102">
        <f t="shared" si="26"/>
        <v>0.91</v>
      </c>
      <c r="OO5" s="102">
        <v>0.92900000000000005</v>
      </c>
      <c r="OP5" s="102">
        <v>0.92400000000000004</v>
      </c>
      <c r="OQ5" s="102">
        <v>0.93300000000000005</v>
      </c>
      <c r="OR5" s="102">
        <v>0.92100000000000004</v>
      </c>
      <c r="OS5" s="102">
        <v>0.92</v>
      </c>
      <c r="OT5" s="102">
        <v>0.92200000000000004</v>
      </c>
      <c r="OU5" s="102">
        <v>0.92500000000000004</v>
      </c>
      <c r="OV5" s="102">
        <v>0.93</v>
      </c>
      <c r="OW5" s="102"/>
      <c r="OX5" s="102"/>
      <c r="OY5" s="102">
        <v>0.99</v>
      </c>
      <c r="OZ5" s="102">
        <f t="shared" si="27"/>
        <v>0.91</v>
      </c>
      <c r="PA5" s="102"/>
      <c r="PB5" s="102">
        <v>0.93</v>
      </c>
      <c r="PC5" s="102">
        <v>0.92800000000000005</v>
      </c>
      <c r="PD5" s="102">
        <v>0.93</v>
      </c>
      <c r="PE5" s="102">
        <v>0.92800000000000005</v>
      </c>
      <c r="PF5" s="102"/>
      <c r="PG5" s="102">
        <v>0.93300000000000005</v>
      </c>
      <c r="PH5" s="102">
        <v>0.92900000000000005</v>
      </c>
      <c r="PI5" s="102"/>
      <c r="PJ5" s="102">
        <v>0.92700000000000005</v>
      </c>
      <c r="PK5" s="102">
        <f t="shared" si="28"/>
        <v>0.91</v>
      </c>
      <c r="PL5" s="102">
        <v>0.92500000000000004</v>
      </c>
      <c r="PM5" s="102">
        <v>0.93700000000000006</v>
      </c>
      <c r="PN5" s="102">
        <v>0.94199999999999995</v>
      </c>
      <c r="PO5" s="102"/>
      <c r="PP5" s="102">
        <v>0.94099999999999995</v>
      </c>
      <c r="PQ5" s="102">
        <v>0.93700000000000006</v>
      </c>
      <c r="PR5" s="102">
        <v>0.94399999999999995</v>
      </c>
      <c r="PS5" s="102">
        <v>0.94099999999999995</v>
      </c>
      <c r="PT5" s="102">
        <v>0.94199999999999995</v>
      </c>
      <c r="PU5" s="102">
        <f t="shared" si="29"/>
        <v>0.91</v>
      </c>
      <c r="PV5" s="102">
        <v>0.92700000000000005</v>
      </c>
      <c r="PW5" s="102">
        <v>0.93500000000000005</v>
      </c>
      <c r="PX5" s="102">
        <v>0.97599999999999998</v>
      </c>
      <c r="PY5" s="102">
        <v>0.98899999999999999</v>
      </c>
      <c r="PZ5" s="102">
        <v>0.98799999999999999</v>
      </c>
      <c r="QA5" s="102"/>
      <c r="QB5" s="102">
        <v>0.995</v>
      </c>
      <c r="QC5" s="102">
        <v>0.99</v>
      </c>
      <c r="QD5" s="102">
        <v>0.99</v>
      </c>
      <c r="QE5" s="102">
        <v>0.98899999999999999</v>
      </c>
      <c r="QF5" s="102">
        <v>0.99</v>
      </c>
      <c r="QG5" s="102">
        <v>0.94799999999999995</v>
      </c>
      <c r="QH5" s="102">
        <f t="shared" si="30"/>
        <v>0.91</v>
      </c>
      <c r="QI5" s="102">
        <v>0.99099999999999999</v>
      </c>
      <c r="QJ5" s="102">
        <v>0.98599999999999999</v>
      </c>
      <c r="QK5" s="102">
        <v>0.98699999999999999</v>
      </c>
      <c r="QL5" s="102">
        <v>0.96399999999999997</v>
      </c>
      <c r="QM5" s="102"/>
      <c r="QN5" s="102">
        <v>0.95199999999999996</v>
      </c>
      <c r="QO5" s="102">
        <v>0.95699999999999996</v>
      </c>
      <c r="QP5" s="102">
        <v>0.95799999999999996</v>
      </c>
      <c r="QQ5" s="102">
        <v>0.95499999999999996</v>
      </c>
      <c r="QR5" s="102">
        <v>0.94799999999999995</v>
      </c>
      <c r="QS5" s="102">
        <v>0.97199999999999998</v>
      </c>
      <c r="QT5" s="102">
        <v>0.93799999999999994</v>
      </c>
      <c r="QU5" s="102">
        <f t="shared" si="31"/>
        <v>0.91</v>
      </c>
      <c r="QV5" s="102">
        <v>0.95399999999999996</v>
      </c>
      <c r="QW5" s="102">
        <v>0.96099999999999997</v>
      </c>
      <c r="QX5" s="102">
        <v>0.95899999999999996</v>
      </c>
      <c r="QY5" s="102">
        <v>0.96099999999999997</v>
      </c>
      <c r="QZ5" s="102">
        <v>0.96399999999999997</v>
      </c>
      <c r="RA5" s="102">
        <v>0.95399999999999996</v>
      </c>
      <c r="RB5" s="102">
        <v>0.96199999999999997</v>
      </c>
      <c r="RC5" s="102">
        <v>0.94799999999999995</v>
      </c>
      <c r="RD5" s="102">
        <v>0.95099999999999996</v>
      </c>
      <c r="RE5" s="102">
        <v>0.93799999999999994</v>
      </c>
      <c r="RF5" s="102">
        <f t="shared" si="32"/>
        <v>0.91</v>
      </c>
      <c r="RG5" s="102">
        <v>0.98</v>
      </c>
      <c r="RH5" s="102"/>
      <c r="RI5" s="102">
        <v>1.002</v>
      </c>
      <c r="RJ5" s="102">
        <v>0.997</v>
      </c>
      <c r="RK5" s="102">
        <v>1.03</v>
      </c>
      <c r="RL5" s="102">
        <v>1.032</v>
      </c>
      <c r="RM5" s="102">
        <v>1.0269999999999999</v>
      </c>
      <c r="RN5" s="102">
        <v>1.03</v>
      </c>
      <c r="RO5" s="102">
        <v>1.0329999999999999</v>
      </c>
      <c r="RP5" s="102">
        <v>0.995</v>
      </c>
      <c r="RQ5" s="102">
        <f t="shared" si="33"/>
        <v>0.91</v>
      </c>
      <c r="RR5" s="102"/>
      <c r="RS5" s="102">
        <v>1.0249999999999999</v>
      </c>
      <c r="RT5" s="102">
        <v>1.002</v>
      </c>
      <c r="RU5" s="102">
        <v>1.004</v>
      </c>
      <c r="RV5" s="102">
        <v>0.997</v>
      </c>
      <c r="RW5" s="102">
        <v>1</v>
      </c>
      <c r="RX5" s="102">
        <v>1.002</v>
      </c>
      <c r="RY5" s="102">
        <v>1.0009999999999999</v>
      </c>
      <c r="RZ5" s="102">
        <v>0.996</v>
      </c>
      <c r="SA5" s="102">
        <v>1.0029999999999999</v>
      </c>
      <c r="SB5" s="102">
        <v>1.006</v>
      </c>
      <c r="SC5" s="102">
        <v>1</v>
      </c>
      <c r="SD5" s="102">
        <v>1.006</v>
      </c>
      <c r="SE5" s="102">
        <f t="shared" si="34"/>
        <v>0.91</v>
      </c>
      <c r="SF5" s="102">
        <v>1</v>
      </c>
      <c r="SG5" s="102">
        <v>0.999</v>
      </c>
      <c r="SH5" s="102">
        <v>1</v>
      </c>
      <c r="SI5" s="102">
        <v>1</v>
      </c>
      <c r="SJ5" s="102">
        <v>1</v>
      </c>
      <c r="SK5" s="102">
        <v>1.1599999999999999</v>
      </c>
      <c r="SL5" s="102">
        <v>1.19</v>
      </c>
      <c r="SM5" s="102"/>
      <c r="SN5" s="102">
        <v>1.08</v>
      </c>
      <c r="SO5" s="102">
        <v>1.0900000000000001</v>
      </c>
      <c r="SP5" s="102">
        <v>1.07</v>
      </c>
      <c r="SQ5" s="102">
        <v>1.069</v>
      </c>
      <c r="SR5" s="102">
        <f t="shared" si="35"/>
        <v>0.91</v>
      </c>
      <c r="SS5" s="102">
        <v>1.06</v>
      </c>
      <c r="ST5" s="102"/>
      <c r="SU5" s="102">
        <v>1.05</v>
      </c>
      <c r="SV5" s="102">
        <v>1.07</v>
      </c>
      <c r="SW5" s="102"/>
      <c r="SX5" s="102">
        <v>1.06</v>
      </c>
      <c r="SY5" s="102">
        <v>1.08</v>
      </c>
      <c r="SZ5" s="102">
        <v>1.069</v>
      </c>
      <c r="TA5" s="102">
        <v>1.0549999999999999</v>
      </c>
      <c r="TB5" s="102"/>
      <c r="TC5" s="102">
        <v>1.0660000000000001</v>
      </c>
      <c r="TD5" s="102">
        <v>1.07</v>
      </c>
      <c r="TE5" s="102">
        <v>1.079</v>
      </c>
      <c r="TF5" s="102">
        <v>1.081</v>
      </c>
      <c r="TG5" s="102">
        <v>1.0469999999999999</v>
      </c>
      <c r="TH5" s="102">
        <v>1.081</v>
      </c>
      <c r="TI5" s="102">
        <v>1.06</v>
      </c>
      <c r="TJ5" s="102"/>
      <c r="TK5" s="102">
        <v>1.0780000000000001</v>
      </c>
      <c r="TL5" s="102">
        <v>1.07</v>
      </c>
      <c r="TM5" s="102">
        <v>1.0760000000000001</v>
      </c>
      <c r="TN5" s="102">
        <v>1.0760000000000001</v>
      </c>
      <c r="TO5" s="102">
        <v>1.046</v>
      </c>
      <c r="TP5" s="102">
        <v>1.0609999999999999</v>
      </c>
      <c r="TQ5" s="102"/>
      <c r="TR5" s="102">
        <v>1.0529999999999999</v>
      </c>
      <c r="TS5" s="102">
        <v>1.07</v>
      </c>
      <c r="TT5" s="102">
        <v>1.069</v>
      </c>
      <c r="TU5" s="102">
        <v>1.07</v>
      </c>
      <c r="TV5" s="102">
        <f t="shared" si="36"/>
        <v>0.91</v>
      </c>
      <c r="TW5" s="102">
        <v>1.0840000000000001</v>
      </c>
      <c r="TX5" s="102">
        <v>1.079</v>
      </c>
      <c r="TY5" s="102">
        <v>1.0760000000000001</v>
      </c>
      <c r="TZ5" s="102">
        <v>1.097</v>
      </c>
      <c r="UA5" s="102">
        <v>1.097</v>
      </c>
      <c r="UB5" s="51">
        <f t="shared" si="37"/>
        <v>0.91</v>
      </c>
      <c r="UC5" s="51">
        <v>1.089</v>
      </c>
      <c r="UD5" s="51">
        <v>1.097</v>
      </c>
      <c r="UE5" s="51">
        <v>1.085</v>
      </c>
      <c r="UF5" s="51">
        <v>1.1020000000000001</v>
      </c>
      <c r="UG5" s="51">
        <v>1.087</v>
      </c>
      <c r="UH5" s="47">
        <v>1.095</v>
      </c>
      <c r="UI5" s="47">
        <v>1.099</v>
      </c>
      <c r="UJ5" s="47">
        <v>1.198</v>
      </c>
      <c r="UK5" s="47">
        <v>1.194</v>
      </c>
      <c r="UL5" s="47">
        <v>1.19</v>
      </c>
      <c r="UM5" s="47">
        <v>1.2050000000000001</v>
      </c>
      <c r="UN5" s="47"/>
      <c r="UO5" s="47">
        <v>1.1919999999999999</v>
      </c>
      <c r="UP5" s="51">
        <f t="shared" si="38"/>
        <v>0.91</v>
      </c>
      <c r="UQ5" s="47"/>
      <c r="UR5" s="6">
        <f t="shared" si="39"/>
        <v>0.30989010989010979</v>
      </c>
      <c r="US5" s="1060">
        <v>0.97499999999999998</v>
      </c>
      <c r="UT5" s="1060">
        <v>1.042</v>
      </c>
      <c r="UU5" s="1060">
        <v>1.0589999999999999</v>
      </c>
      <c r="UV5" s="1060">
        <v>0.998</v>
      </c>
      <c r="UW5" s="1060">
        <v>0.95599999999999996</v>
      </c>
      <c r="UX5" s="1060">
        <v>0.97</v>
      </c>
      <c r="UY5" s="1060">
        <v>0.94799999999999995</v>
      </c>
      <c r="UZ5" s="1060">
        <v>0.96499999999999997</v>
      </c>
      <c r="VA5" s="1060">
        <v>0.96299999999999997</v>
      </c>
      <c r="VB5" s="1060">
        <v>0.99</v>
      </c>
      <c r="VC5" s="1060">
        <v>0.97099999999999997</v>
      </c>
      <c r="VD5" s="1060">
        <v>0.98399999999999999</v>
      </c>
      <c r="VE5" s="1060"/>
      <c r="VF5" s="1060">
        <v>0.97499999999999998</v>
      </c>
      <c r="VG5" s="1060">
        <v>0.95699999999999996</v>
      </c>
      <c r="VH5" s="1060">
        <v>0.90700000000000003</v>
      </c>
      <c r="VI5" s="1060">
        <f t="shared" si="40"/>
        <v>0.90700000000000003</v>
      </c>
      <c r="VJ5" s="1060">
        <v>0.99299999999999999</v>
      </c>
      <c r="VK5" s="1060">
        <v>0.98399999999999999</v>
      </c>
      <c r="VL5" s="1060">
        <v>0.95199999999999996</v>
      </c>
      <c r="VM5" s="1060">
        <v>0</v>
      </c>
      <c r="VN5" s="1060"/>
      <c r="VO5" s="1060"/>
      <c r="VP5" s="1060">
        <v>0.93</v>
      </c>
      <c r="VQ5" s="1060">
        <v>0.94699999999999995</v>
      </c>
      <c r="VR5" s="1060">
        <v>0.93500000000000005</v>
      </c>
      <c r="VS5" s="1060">
        <v>0.99399999999999999</v>
      </c>
      <c r="VT5" s="1060">
        <v>0.96699999999999997</v>
      </c>
      <c r="VU5" s="1060">
        <v>0.94299999999999995</v>
      </c>
      <c r="VV5" s="1060">
        <v>0.97399999999999998</v>
      </c>
      <c r="VW5" s="1060">
        <v>0.93700000000000006</v>
      </c>
      <c r="VX5" s="1060">
        <f t="shared" si="41"/>
        <v>0.90700000000000003</v>
      </c>
      <c r="VY5" s="1060">
        <v>0.95699999999999996</v>
      </c>
      <c r="VZ5" s="1060">
        <v>0.93700000000000006</v>
      </c>
      <c r="WA5" s="1060">
        <v>0.93700000000000006</v>
      </c>
      <c r="WB5" s="1060">
        <v>0.94</v>
      </c>
      <c r="WC5" s="1060"/>
      <c r="WD5" s="1060">
        <v>0.94699999999999995</v>
      </c>
      <c r="WE5" s="1060">
        <v>0.96</v>
      </c>
      <c r="WF5" s="1060">
        <v>0.96299999999999997</v>
      </c>
      <c r="WG5" s="1060">
        <v>0.92800000000000005</v>
      </c>
      <c r="WH5" s="1060">
        <v>0.95399999999999996</v>
      </c>
      <c r="WI5" s="102">
        <v>0.94699999999999995</v>
      </c>
      <c r="WJ5" s="102">
        <v>1.01</v>
      </c>
      <c r="WK5" s="1060">
        <v>1.014</v>
      </c>
      <c r="WL5" s="102">
        <v>1.014</v>
      </c>
      <c r="WM5" s="1060">
        <v>1.022</v>
      </c>
      <c r="WN5" s="1060">
        <v>1.034</v>
      </c>
      <c r="WO5" s="1060">
        <v>1.0269999999999999</v>
      </c>
      <c r="WP5" s="1060">
        <v>1.044</v>
      </c>
      <c r="WQ5" s="1060">
        <v>1.038</v>
      </c>
      <c r="WR5" s="1060"/>
      <c r="WS5" s="1060">
        <v>1.0389999999999999</v>
      </c>
      <c r="WT5" s="102">
        <v>1.0009999999999999</v>
      </c>
      <c r="WU5" s="102">
        <v>0.995</v>
      </c>
      <c r="WV5" s="102">
        <v>0.99</v>
      </c>
      <c r="WW5" s="102">
        <v>1</v>
      </c>
      <c r="WX5" s="102">
        <f t="shared" si="42"/>
        <v>1</v>
      </c>
      <c r="WY5" s="102">
        <v>0.99399999999999999</v>
      </c>
      <c r="WZ5" s="102">
        <v>0.99199999999999999</v>
      </c>
      <c r="XA5" s="102">
        <v>1.01</v>
      </c>
      <c r="XB5" s="102">
        <v>1.01</v>
      </c>
      <c r="XC5" s="102">
        <v>1.004</v>
      </c>
      <c r="XD5" s="102">
        <v>1.014</v>
      </c>
      <c r="XE5" s="102">
        <v>1.008</v>
      </c>
      <c r="XF5" s="102">
        <v>1.016</v>
      </c>
      <c r="XG5" s="102"/>
      <c r="XH5" s="102"/>
      <c r="XI5" s="102">
        <v>0.99</v>
      </c>
      <c r="XJ5" s="102">
        <f t="shared" si="43"/>
        <v>0.99</v>
      </c>
      <c r="XK5" s="102">
        <v>1.014</v>
      </c>
      <c r="XL5" s="102">
        <v>1.012</v>
      </c>
      <c r="XM5" s="102"/>
      <c r="XN5" s="102">
        <v>1.0109999999999999</v>
      </c>
      <c r="XO5" s="102">
        <v>1.01</v>
      </c>
      <c r="XP5" s="102">
        <v>1.002</v>
      </c>
      <c r="XQ5" s="102"/>
      <c r="XR5" s="102">
        <v>0.998</v>
      </c>
      <c r="XS5" s="102">
        <v>1.0089999999999999</v>
      </c>
      <c r="XT5" s="102">
        <f t="shared" si="44"/>
        <v>0.99</v>
      </c>
      <c r="XU5" s="102">
        <v>1.004</v>
      </c>
      <c r="XV5" s="102">
        <v>1.016</v>
      </c>
      <c r="XW5" s="102">
        <v>1.0169999999999999</v>
      </c>
      <c r="XX5" s="102"/>
      <c r="XY5" s="102">
        <v>1.022</v>
      </c>
      <c r="XZ5" s="102">
        <v>1.0009999999999999</v>
      </c>
      <c r="YA5" s="102">
        <v>1.0229999999999999</v>
      </c>
      <c r="YB5" s="102">
        <v>1.02</v>
      </c>
      <c r="YC5" s="102">
        <v>1.016</v>
      </c>
      <c r="YD5" s="102">
        <f t="shared" si="45"/>
        <v>0.99</v>
      </c>
      <c r="YE5" s="102">
        <v>1.016</v>
      </c>
      <c r="YF5" s="102">
        <v>1.0189999999999999</v>
      </c>
      <c r="YG5" s="102">
        <v>1.0289999999999999</v>
      </c>
      <c r="YH5" s="102">
        <v>1.0509999999999999</v>
      </c>
      <c r="YI5" s="102">
        <v>1.054</v>
      </c>
      <c r="YJ5" s="102">
        <v>1.073</v>
      </c>
      <c r="YK5" s="102"/>
      <c r="YL5" s="102">
        <v>1.077</v>
      </c>
      <c r="YM5" s="102">
        <v>1.0629999999999999</v>
      </c>
      <c r="YN5" s="102">
        <v>1.0640000000000001</v>
      </c>
      <c r="YO5" s="102">
        <v>0.998</v>
      </c>
      <c r="YP5" s="102">
        <v>1.014</v>
      </c>
      <c r="YQ5" s="102">
        <f t="shared" si="46"/>
        <v>0.99</v>
      </c>
      <c r="YR5" s="102">
        <v>1.0669999999999999</v>
      </c>
      <c r="YS5" s="102">
        <v>1.07</v>
      </c>
      <c r="YT5" s="102">
        <v>1.0640000000000001</v>
      </c>
      <c r="YU5" s="102">
        <v>1.028</v>
      </c>
      <c r="YV5" s="102">
        <v>1.0720000000000001</v>
      </c>
      <c r="YW5" s="102"/>
      <c r="YX5" s="102">
        <v>1.048</v>
      </c>
      <c r="YY5" s="102">
        <v>1.0720000000000001</v>
      </c>
      <c r="YZ5" s="102">
        <v>1.0589999999999999</v>
      </c>
      <c r="ZA5" s="102">
        <v>1.0920000000000001</v>
      </c>
      <c r="ZB5" s="102">
        <v>1.0549999999999999</v>
      </c>
      <c r="ZC5" s="102"/>
      <c r="ZD5" s="102">
        <v>1.01</v>
      </c>
      <c r="ZE5" s="102">
        <f t="shared" si="47"/>
        <v>0.99</v>
      </c>
      <c r="ZF5" s="102">
        <v>1.0680000000000001</v>
      </c>
      <c r="ZG5" s="102">
        <v>1.0529999999999999</v>
      </c>
      <c r="ZH5" s="102">
        <v>1.0489999999999999</v>
      </c>
      <c r="ZI5" s="102">
        <v>1.0469999999999999</v>
      </c>
      <c r="ZJ5" s="102">
        <v>1.0449999999999999</v>
      </c>
      <c r="ZK5" s="102">
        <v>1.046</v>
      </c>
      <c r="ZL5" s="102">
        <v>1.0589999999999999</v>
      </c>
      <c r="ZM5" s="102">
        <v>1.0549999999999999</v>
      </c>
      <c r="ZN5" s="102">
        <v>1.0529999999999999</v>
      </c>
      <c r="ZO5" s="102">
        <v>1.01</v>
      </c>
      <c r="ZP5" s="102">
        <f t="shared" si="48"/>
        <v>0.99</v>
      </c>
      <c r="ZQ5" s="102">
        <v>1.083</v>
      </c>
      <c r="ZR5" s="102">
        <v>1.0900000000000001</v>
      </c>
      <c r="ZS5" s="102">
        <v>1.075</v>
      </c>
      <c r="ZT5" s="102"/>
      <c r="ZU5" s="102">
        <v>1.1240000000000001</v>
      </c>
      <c r="ZV5" s="102">
        <v>1.1000000000000001</v>
      </c>
      <c r="ZW5" s="102">
        <v>1.1100000000000001</v>
      </c>
      <c r="ZX5" s="102">
        <v>1.1060000000000001</v>
      </c>
      <c r="ZY5" s="102">
        <v>1.1120000000000001</v>
      </c>
      <c r="ZZ5" s="102">
        <v>1.0840000000000001</v>
      </c>
      <c r="AAA5" s="102">
        <f t="shared" si="49"/>
        <v>0.99</v>
      </c>
      <c r="AAB5" s="102">
        <v>1.0960000000000001</v>
      </c>
      <c r="AAC5" s="102"/>
      <c r="AAD5" s="102">
        <v>1.0780000000000001</v>
      </c>
      <c r="AAE5" s="102">
        <v>1.0880000000000001</v>
      </c>
      <c r="AAF5" s="102">
        <v>1.0820000000000001</v>
      </c>
      <c r="AAG5" s="102">
        <v>1.079</v>
      </c>
      <c r="AAH5" s="102">
        <v>1.079</v>
      </c>
      <c r="AAI5" s="102">
        <v>1.083</v>
      </c>
      <c r="AAJ5" s="102">
        <v>1.0820000000000001</v>
      </c>
      <c r="AAK5" s="102">
        <v>1.077</v>
      </c>
      <c r="AAL5" s="102">
        <v>1.081</v>
      </c>
      <c r="AAM5" s="102">
        <v>1.08</v>
      </c>
      <c r="AAN5" s="102">
        <v>1.0740000000000001</v>
      </c>
      <c r="AAO5" s="102">
        <f t="shared" si="50"/>
        <v>0.99</v>
      </c>
      <c r="AAP5" s="102">
        <v>1.08</v>
      </c>
      <c r="AAQ5" s="102">
        <v>1.08</v>
      </c>
      <c r="AAR5" s="102">
        <v>1.0900000000000001</v>
      </c>
      <c r="AAS5" s="102">
        <v>1.095</v>
      </c>
      <c r="AAT5" s="102"/>
      <c r="AAU5" s="102">
        <v>1.0920000000000001</v>
      </c>
      <c r="AAV5" s="102">
        <v>1.22</v>
      </c>
      <c r="AAW5" s="102">
        <v>1.1599999999999999</v>
      </c>
      <c r="AAX5" s="102">
        <v>1.1599999999999999</v>
      </c>
      <c r="AAY5" s="102">
        <v>1.1499999999999999</v>
      </c>
      <c r="AAZ5" s="102">
        <v>1.1599999999999999</v>
      </c>
      <c r="ABA5" s="102">
        <v>1.123</v>
      </c>
      <c r="ABB5" s="102">
        <f t="shared" si="51"/>
        <v>0.99</v>
      </c>
      <c r="ABC5" s="102">
        <v>1.1499999999999999</v>
      </c>
      <c r="ABD5" s="102">
        <v>1.1599999999999999</v>
      </c>
      <c r="ABE5" s="102">
        <v>1.1399999999999999</v>
      </c>
      <c r="ABF5" s="102"/>
      <c r="ABG5" s="102">
        <v>1.1399999999999999</v>
      </c>
      <c r="ABH5" s="102">
        <v>1.1299999999999999</v>
      </c>
      <c r="ABI5" s="102">
        <v>1.1579999999999999</v>
      </c>
      <c r="ABJ5" s="102">
        <v>1.1499999999999999</v>
      </c>
      <c r="ABK5" s="102">
        <v>1.133</v>
      </c>
      <c r="ABL5" s="102">
        <v>1.135</v>
      </c>
      <c r="ABM5" s="102">
        <v>1.1399999999999999</v>
      </c>
      <c r="ABN5" s="102">
        <v>1.1499999999999999</v>
      </c>
      <c r="ABO5" s="102"/>
      <c r="ABP5" s="102">
        <v>1.1599999999999999</v>
      </c>
      <c r="ABQ5" s="102">
        <v>1.1499999999999999</v>
      </c>
      <c r="ABR5" s="102">
        <v>1.1399999999999999</v>
      </c>
      <c r="ABS5" s="102"/>
      <c r="ABT5" s="102">
        <v>1.1299999999999999</v>
      </c>
      <c r="ABU5" s="102">
        <v>1.1399999999999999</v>
      </c>
      <c r="ABV5" s="102">
        <v>1.1339999999999999</v>
      </c>
      <c r="ABW5" s="102">
        <v>1.1499999999999999</v>
      </c>
      <c r="ABX5" s="102">
        <v>1.1299999999999999</v>
      </c>
      <c r="ABY5" s="102">
        <v>1.1579999999999999</v>
      </c>
      <c r="ABZ5" s="102">
        <v>1.1399999999999999</v>
      </c>
      <c r="ACA5" s="102"/>
      <c r="ACB5" s="102">
        <v>1.1319999999999999</v>
      </c>
      <c r="ACC5" s="102">
        <v>1.1259999999999999</v>
      </c>
      <c r="ACD5" s="102">
        <v>1.121</v>
      </c>
      <c r="ACE5" s="102">
        <f t="shared" si="52"/>
        <v>0.99</v>
      </c>
      <c r="ACF5" s="102">
        <v>1.1319999999999999</v>
      </c>
      <c r="ACG5" s="102">
        <v>1.1319999999999999</v>
      </c>
      <c r="ACH5" s="102">
        <v>1.1279999999999999</v>
      </c>
      <c r="ACI5" s="102">
        <v>1.1439999999999999</v>
      </c>
      <c r="ACJ5" s="102">
        <v>1.1279999999999999</v>
      </c>
      <c r="ACK5" s="102">
        <f t="shared" si="53"/>
        <v>0.99</v>
      </c>
      <c r="ACL5" s="47">
        <v>1.1439999999999999</v>
      </c>
      <c r="ACM5" s="47">
        <v>1.1359999999999999</v>
      </c>
      <c r="ACN5" s="47">
        <v>1.147</v>
      </c>
      <c r="ACO5" s="47">
        <v>1.1359999999999999</v>
      </c>
      <c r="ACP5" s="47"/>
      <c r="ACQ5" s="47">
        <v>1.143</v>
      </c>
      <c r="ACR5" s="47">
        <v>1.1519999999999999</v>
      </c>
      <c r="ACS5" s="47">
        <v>1.161</v>
      </c>
      <c r="ACT5" s="47">
        <v>1.3560000000000001</v>
      </c>
      <c r="ACU5" s="47">
        <v>1.393</v>
      </c>
      <c r="ACV5" s="47">
        <v>1.361</v>
      </c>
      <c r="ACW5" s="47"/>
      <c r="ACX5" s="47">
        <v>1.36</v>
      </c>
      <c r="ACY5" s="47">
        <v>1.361</v>
      </c>
      <c r="ACZ5" s="102">
        <f t="shared" si="54"/>
        <v>0.99</v>
      </c>
      <c r="ADA5" s="47"/>
      <c r="ADB5" s="6">
        <f t="shared" si="55"/>
        <v>0.37474747474747477</v>
      </c>
      <c r="ADC5" s="102"/>
      <c r="ADD5" s="102">
        <v>0.86799999999999999</v>
      </c>
      <c r="ADE5" s="102">
        <v>0.96899999999999997</v>
      </c>
      <c r="ADF5" s="102">
        <v>0.96099999999999997</v>
      </c>
      <c r="ADG5" s="102">
        <v>0.9</v>
      </c>
      <c r="ADH5" s="102">
        <v>0.89100000000000001</v>
      </c>
      <c r="ADI5" s="102">
        <v>0.88600000000000001</v>
      </c>
      <c r="ADJ5" s="102">
        <v>0.878</v>
      </c>
      <c r="ADK5" s="102">
        <v>0.89100000000000001</v>
      </c>
      <c r="ADL5" s="102">
        <v>0.89100000000000001</v>
      </c>
      <c r="ADM5" s="102">
        <v>0.89</v>
      </c>
      <c r="ADN5" s="102">
        <v>0.88100000000000001</v>
      </c>
      <c r="ADO5" s="102">
        <v>0.88</v>
      </c>
      <c r="ADP5" s="102">
        <v>0.89</v>
      </c>
      <c r="ADQ5" s="102">
        <v>0.86399999999999999</v>
      </c>
      <c r="ADR5" s="102">
        <v>0.85099999999999998</v>
      </c>
      <c r="ADS5" s="102">
        <f t="shared" si="245"/>
        <v>0.85099999999999998</v>
      </c>
      <c r="ADT5" s="102">
        <v>0.89100000000000001</v>
      </c>
      <c r="ADU5" s="102">
        <v>0.872</v>
      </c>
      <c r="ADV5" s="102">
        <v>0.86599999999999999</v>
      </c>
      <c r="ADW5" s="102"/>
      <c r="ADX5" s="102">
        <v>0</v>
      </c>
      <c r="ADY5" s="102">
        <v>0.90900000000000003</v>
      </c>
      <c r="ADZ5" s="102">
        <v>0.86699999999999999</v>
      </c>
      <c r="AEA5" s="102">
        <v>0.86099999999999999</v>
      </c>
      <c r="AEB5" s="102">
        <v>0.88</v>
      </c>
      <c r="AEC5" s="102">
        <v>0.89</v>
      </c>
      <c r="AED5" s="102">
        <v>0.9</v>
      </c>
      <c r="AEE5" s="102">
        <v>0.879</v>
      </c>
      <c r="AEF5" s="102"/>
      <c r="AEG5" s="102">
        <v>0.876</v>
      </c>
      <c r="AEH5" s="102">
        <v>0.89300000000000002</v>
      </c>
      <c r="AEI5" s="102">
        <v>0.88600000000000001</v>
      </c>
      <c r="AEJ5" s="1060">
        <f t="shared" si="246"/>
        <v>0.85099999999999998</v>
      </c>
      <c r="AEK5" s="102">
        <v>0.88700000000000001</v>
      </c>
      <c r="AEL5" s="102">
        <v>0.872</v>
      </c>
      <c r="AEM5" s="102">
        <v>0.88800000000000001</v>
      </c>
      <c r="AEN5" s="102">
        <v>0.86699999999999999</v>
      </c>
      <c r="AEO5" s="102"/>
      <c r="AEP5" s="102">
        <v>0.88600000000000001</v>
      </c>
      <c r="AEQ5" s="102">
        <v>0.875</v>
      </c>
      <c r="AER5" s="102">
        <v>0.88800000000000001</v>
      </c>
      <c r="AES5" s="102">
        <v>0.89200000000000002</v>
      </c>
      <c r="AET5" s="102">
        <v>0.91900000000000004</v>
      </c>
      <c r="AEU5" s="102">
        <v>0.94</v>
      </c>
      <c r="AEV5" s="102">
        <v>0.878</v>
      </c>
      <c r="AEW5" s="102">
        <v>0.94</v>
      </c>
      <c r="AEX5" s="102">
        <v>0.94</v>
      </c>
      <c r="AEY5" s="102">
        <v>0.93899999999999995</v>
      </c>
      <c r="AEZ5" s="102">
        <v>0.93300000000000005</v>
      </c>
      <c r="AFA5" s="102">
        <v>0.93799999999999994</v>
      </c>
      <c r="AFB5" s="102">
        <v>0.95499999999999996</v>
      </c>
      <c r="AFC5" s="102">
        <v>0.94099999999999995</v>
      </c>
      <c r="AFD5" s="102">
        <v>0.93400000000000005</v>
      </c>
      <c r="AFE5" s="102">
        <v>0.95099999999999996</v>
      </c>
      <c r="AFF5" s="102"/>
      <c r="AFG5" s="102">
        <v>0.91200000000000003</v>
      </c>
      <c r="AFH5" s="102">
        <v>0.91800000000000004</v>
      </c>
      <c r="AFI5" s="102">
        <v>0.91</v>
      </c>
      <c r="AFJ5" s="102">
        <f t="shared" si="57"/>
        <v>0.91</v>
      </c>
      <c r="AFK5" s="102">
        <v>0.94</v>
      </c>
      <c r="AFL5" s="102">
        <v>0.91900000000000004</v>
      </c>
      <c r="AFM5" s="102">
        <v>0.92400000000000004</v>
      </c>
      <c r="AFN5" s="102"/>
      <c r="AFO5" s="102">
        <v>0.93</v>
      </c>
      <c r="AFP5" s="102">
        <v>0.92800000000000005</v>
      </c>
      <c r="AFQ5" s="102">
        <v>0.92</v>
      </c>
      <c r="AFR5" s="102">
        <v>0.92600000000000005</v>
      </c>
      <c r="AFS5" s="102">
        <v>0.92600000000000005</v>
      </c>
      <c r="AFT5" s="102"/>
      <c r="AFU5" s="102">
        <v>0.92</v>
      </c>
      <c r="AFV5" s="102">
        <f t="shared" si="58"/>
        <v>0.91</v>
      </c>
      <c r="AFW5" s="102">
        <v>0.93500000000000005</v>
      </c>
      <c r="AFX5" s="102">
        <v>0.94099999999999995</v>
      </c>
      <c r="AFY5" s="102">
        <v>0.92500000000000004</v>
      </c>
      <c r="AFZ5" s="102"/>
      <c r="AGA5" s="102">
        <v>0.93100000000000005</v>
      </c>
      <c r="AGB5" s="102">
        <v>0.92800000000000005</v>
      </c>
      <c r="AGC5" s="102">
        <v>0.92500000000000004</v>
      </c>
      <c r="AGD5" s="102">
        <v>0.92700000000000005</v>
      </c>
      <c r="AGE5" s="102">
        <f t="shared" si="59"/>
        <v>0.91</v>
      </c>
      <c r="AGF5" s="102">
        <v>0.93</v>
      </c>
      <c r="AGG5" s="102">
        <v>0.93899999999999995</v>
      </c>
      <c r="AGH5" s="102"/>
      <c r="AGI5" s="102">
        <v>0.96199999999999997</v>
      </c>
      <c r="AGJ5" s="102">
        <v>0.95799999999999996</v>
      </c>
      <c r="AGK5" s="102">
        <v>0.95899999999999996</v>
      </c>
      <c r="AGL5" s="102"/>
      <c r="AGM5" s="102">
        <v>0.95899999999999996</v>
      </c>
      <c r="AGN5" s="102">
        <v>0.96599999999999997</v>
      </c>
      <c r="AGO5" s="102">
        <v>0.90900000000000003</v>
      </c>
      <c r="AGP5" s="102">
        <f t="shared" si="60"/>
        <v>0.90900000000000003</v>
      </c>
      <c r="AGQ5" s="102">
        <v>0.95699999999999996</v>
      </c>
      <c r="AGR5" s="102">
        <v>0.95599999999999996</v>
      </c>
      <c r="AGS5" s="102">
        <v>0.96699999999999997</v>
      </c>
      <c r="AGT5" s="102">
        <v>0.98399999999999999</v>
      </c>
      <c r="AGU5" s="102">
        <v>0.97299999999999998</v>
      </c>
      <c r="AGV5" s="102">
        <v>0.97099999999999997</v>
      </c>
      <c r="AGW5" s="102">
        <v>0.97399999999999998</v>
      </c>
      <c r="AGX5" s="102"/>
      <c r="AGY5" s="102">
        <v>0.96699999999999997</v>
      </c>
      <c r="AGZ5" s="102">
        <v>0.97499999999999998</v>
      </c>
      <c r="AHA5" s="102">
        <v>1.073</v>
      </c>
      <c r="AHB5" s="102">
        <v>0.95299999999999996</v>
      </c>
      <c r="AHC5" s="102">
        <f t="shared" si="61"/>
        <v>0.90900000000000003</v>
      </c>
      <c r="AHD5" s="102">
        <v>0.97</v>
      </c>
      <c r="AHE5" s="102">
        <v>0.96899999999999997</v>
      </c>
      <c r="AHF5" s="102">
        <v>0.96699999999999997</v>
      </c>
      <c r="AHG5" s="102"/>
      <c r="AHH5" s="102">
        <v>0.95399999999999996</v>
      </c>
      <c r="AHI5" s="102">
        <v>1.0680000000000001</v>
      </c>
      <c r="AHJ5" s="102">
        <v>1.0660000000000001</v>
      </c>
      <c r="AHK5" s="102">
        <v>0.97499999999999998</v>
      </c>
      <c r="AHL5" s="102">
        <v>0.96699999999999997</v>
      </c>
      <c r="AHM5" s="102">
        <v>0.95899999999999996</v>
      </c>
      <c r="AHN5" s="102">
        <v>0.96699999999999997</v>
      </c>
      <c r="AHO5" s="102">
        <v>0.95799999999999996</v>
      </c>
      <c r="AHP5" s="102">
        <f t="shared" si="62"/>
        <v>0.90900000000000003</v>
      </c>
      <c r="AHQ5" s="102">
        <v>0.96699999999999997</v>
      </c>
      <c r="AHR5" s="102">
        <v>0.96199999999999997</v>
      </c>
      <c r="AHS5" s="102">
        <v>0.96399999999999997</v>
      </c>
      <c r="AHT5" s="102">
        <v>0.97699999999999998</v>
      </c>
      <c r="AHU5" s="102">
        <v>0.96099999999999997</v>
      </c>
      <c r="AHV5" s="102">
        <v>0.95199999999999996</v>
      </c>
      <c r="AHW5" s="102">
        <v>0.95299999999999996</v>
      </c>
      <c r="AHX5" s="102"/>
      <c r="AHY5" s="102">
        <v>0.95899999999999996</v>
      </c>
      <c r="AHZ5" s="102">
        <v>0.95599999999999996</v>
      </c>
      <c r="AIA5" s="102">
        <v>0.95799999999999996</v>
      </c>
      <c r="AIB5" s="102">
        <f t="shared" si="63"/>
        <v>0.90900000000000003</v>
      </c>
      <c r="AIC5" s="102"/>
      <c r="AID5" s="102">
        <v>0.996</v>
      </c>
      <c r="AIE5" s="102">
        <v>1.004</v>
      </c>
      <c r="AIF5" s="102">
        <v>0.99199999999999999</v>
      </c>
      <c r="AIG5" s="102">
        <v>1.01</v>
      </c>
      <c r="AIH5" s="102">
        <v>1.0029999999999999</v>
      </c>
      <c r="AII5" s="102">
        <v>0.997</v>
      </c>
      <c r="AIJ5" s="102"/>
      <c r="AIK5" s="102">
        <v>1.0069999999999999</v>
      </c>
      <c r="AIL5" s="102">
        <v>1.008</v>
      </c>
      <c r="AIM5" s="102">
        <v>0.98099999999999998</v>
      </c>
      <c r="AIN5" s="102">
        <f t="shared" si="64"/>
        <v>0.90900000000000003</v>
      </c>
      <c r="AIO5" s="102"/>
      <c r="AIP5" s="102">
        <v>1.0049999999999999</v>
      </c>
      <c r="AIQ5" s="102">
        <v>0.999</v>
      </c>
      <c r="AIR5" s="102">
        <v>0.98899999999999999</v>
      </c>
      <c r="AIS5" s="102">
        <v>0.995</v>
      </c>
      <c r="AIT5" s="102">
        <v>0.98899999999999999</v>
      </c>
      <c r="AIU5" s="102">
        <v>0.999</v>
      </c>
      <c r="AIV5" s="102">
        <v>0.99399999999999999</v>
      </c>
      <c r="AIW5" s="102">
        <v>0.99099999999999999</v>
      </c>
      <c r="AIX5" s="102"/>
      <c r="AIY5" s="102">
        <v>0.99</v>
      </c>
      <c r="AIZ5" s="102">
        <v>0.98199999999999998</v>
      </c>
      <c r="AJA5" s="102"/>
      <c r="AJB5" s="102">
        <v>0.98</v>
      </c>
      <c r="AJC5" s="102">
        <v>0.96499999999999997</v>
      </c>
      <c r="AJD5" s="102">
        <f t="shared" si="65"/>
        <v>0.90900000000000003</v>
      </c>
      <c r="AJE5" s="102">
        <v>1</v>
      </c>
      <c r="AJF5" s="102">
        <v>0.98</v>
      </c>
      <c r="AJG5" s="102">
        <v>0.98</v>
      </c>
      <c r="AJH5" s="102"/>
      <c r="AJI5" s="102">
        <v>0.98799999999999999</v>
      </c>
      <c r="AJJ5" s="102">
        <v>0.98899999999999999</v>
      </c>
      <c r="AJK5" s="102">
        <v>1.091</v>
      </c>
      <c r="AJL5" s="102">
        <v>1.0900000000000001</v>
      </c>
      <c r="AJM5" s="102">
        <v>1.0900000000000001</v>
      </c>
      <c r="AJN5" s="102"/>
      <c r="AJO5" s="102">
        <v>1.08</v>
      </c>
      <c r="AJP5" s="102">
        <v>1.07</v>
      </c>
      <c r="AJQ5" s="102">
        <v>1.056</v>
      </c>
      <c r="AJR5" s="102">
        <f t="shared" si="66"/>
        <v>0.90900000000000003</v>
      </c>
      <c r="AJS5" s="102">
        <v>1.0860000000000001</v>
      </c>
      <c r="AJT5" s="102"/>
      <c r="AJU5" s="102">
        <v>1.08</v>
      </c>
      <c r="AJV5" s="102">
        <v>1.0900000000000001</v>
      </c>
      <c r="AJW5" s="102"/>
      <c r="AJX5" s="102">
        <v>1.06</v>
      </c>
      <c r="AJY5" s="102">
        <v>1.07</v>
      </c>
      <c r="AJZ5" s="102">
        <v>1.06</v>
      </c>
      <c r="AKA5" s="102">
        <v>1.06</v>
      </c>
      <c r="AKB5" s="102">
        <v>1.0900000000000001</v>
      </c>
      <c r="AKC5" s="102">
        <v>1.06</v>
      </c>
      <c r="AKD5" s="102">
        <v>1.06</v>
      </c>
      <c r="AKE5" s="102">
        <v>1.07</v>
      </c>
      <c r="AKF5" s="102">
        <v>1.06</v>
      </c>
      <c r="AKG5" s="102">
        <v>1.07</v>
      </c>
      <c r="AKH5" s="102">
        <v>1.06</v>
      </c>
      <c r="AKI5" s="102">
        <v>1.08</v>
      </c>
      <c r="AKJ5" s="102">
        <v>1.06</v>
      </c>
      <c r="AKK5" s="102">
        <v>1.07</v>
      </c>
      <c r="AKL5" s="102">
        <v>1.06</v>
      </c>
      <c r="AKM5" s="102">
        <v>1.06</v>
      </c>
      <c r="AKN5" s="102"/>
      <c r="AKO5" s="102">
        <v>1.0580000000000001</v>
      </c>
      <c r="AKP5" s="102">
        <v>1.0660000000000001</v>
      </c>
      <c r="AKQ5" s="102">
        <v>1.0740000000000001</v>
      </c>
      <c r="AKR5" s="102">
        <v>1.056</v>
      </c>
      <c r="AKS5" s="102">
        <v>1.0629999999999999</v>
      </c>
      <c r="AKT5" s="102">
        <f t="shared" si="67"/>
        <v>0.90900000000000003</v>
      </c>
      <c r="AKU5" s="102">
        <v>1.0920000000000001</v>
      </c>
      <c r="AKV5" s="102">
        <v>1.1140000000000001</v>
      </c>
      <c r="AKW5" s="102">
        <v>1.0860000000000001</v>
      </c>
      <c r="AKX5" s="102">
        <v>1.113</v>
      </c>
      <c r="AKY5" s="102">
        <v>1.0920000000000001</v>
      </c>
      <c r="AKZ5" s="102">
        <f t="shared" si="68"/>
        <v>0.90900000000000003</v>
      </c>
      <c r="ALA5" s="47">
        <v>1.089</v>
      </c>
      <c r="ALB5" s="47"/>
      <c r="ALC5" s="47">
        <v>1.077</v>
      </c>
      <c r="ALD5" s="47">
        <v>1.0860000000000001</v>
      </c>
      <c r="ALE5" s="47">
        <v>1.0760000000000001</v>
      </c>
      <c r="ALF5" s="47">
        <v>1.0900000000000001</v>
      </c>
      <c r="ALG5" s="47">
        <v>1.095</v>
      </c>
      <c r="ALH5" s="47">
        <v>1.079</v>
      </c>
      <c r="ALI5" s="47">
        <v>1.089</v>
      </c>
      <c r="ALJ5" s="47">
        <v>1.0940000000000001</v>
      </c>
      <c r="ALK5" s="47">
        <v>1.107</v>
      </c>
      <c r="ALL5" s="47">
        <v>1.097</v>
      </c>
      <c r="ALM5" s="47">
        <v>1.101</v>
      </c>
      <c r="ALN5" s="102">
        <f t="shared" si="69"/>
        <v>0.90900000000000003</v>
      </c>
      <c r="ALO5" s="47">
        <v>1.133</v>
      </c>
      <c r="ALP5" s="102">
        <v>1.236</v>
      </c>
      <c r="ALQ5" s="51"/>
      <c r="ALR5" s="51">
        <v>1.222</v>
      </c>
      <c r="ALS5" s="51">
        <v>1.1080000000000001</v>
      </c>
      <c r="ALT5" s="47">
        <f t="shared" si="70"/>
        <v>0.90900000000000003</v>
      </c>
      <c r="ALU5" s="51"/>
      <c r="ALV5" s="461">
        <f t="shared" si="71"/>
        <v>-1</v>
      </c>
      <c r="ALW5" s="102"/>
      <c r="ALX5" s="102">
        <v>1.0549999999999999</v>
      </c>
      <c r="ALY5" s="102"/>
      <c r="ALZ5" s="102">
        <v>1.113</v>
      </c>
      <c r="AMA5" s="102">
        <v>1.1220000000000001</v>
      </c>
      <c r="AMB5" s="102">
        <v>1.091</v>
      </c>
      <c r="AMC5" s="102">
        <v>1.004</v>
      </c>
      <c r="AMD5" s="102">
        <v>1.028</v>
      </c>
      <c r="AME5" s="102">
        <v>0.88800000000000001</v>
      </c>
      <c r="AMF5" s="102">
        <v>1.0329999999999999</v>
      </c>
      <c r="AMG5" s="102">
        <v>1.0329999999999999</v>
      </c>
      <c r="AMH5" s="102">
        <v>1.04</v>
      </c>
      <c r="AMI5" s="102">
        <v>1.05</v>
      </c>
      <c r="AMJ5" s="102">
        <v>1.012</v>
      </c>
      <c r="AMK5" s="102">
        <v>1.0269999999999999</v>
      </c>
      <c r="AML5" s="102">
        <v>1.02</v>
      </c>
      <c r="AMM5" s="102">
        <v>0.97199999999999998</v>
      </c>
      <c r="AMN5" s="102">
        <f t="shared" si="72"/>
        <v>0.88800000000000001</v>
      </c>
      <c r="AMO5" s="102">
        <v>1.0580000000000001</v>
      </c>
      <c r="AMP5" s="102"/>
      <c r="AMQ5" s="102">
        <v>1.0429999999999999</v>
      </c>
      <c r="AMR5" s="102">
        <v>1.0449999999999999</v>
      </c>
      <c r="AMS5" s="102"/>
      <c r="AMT5" s="102">
        <v>1.0820000000000001</v>
      </c>
      <c r="AMU5" s="102">
        <v>0.97899999999999998</v>
      </c>
      <c r="AMV5" s="102">
        <v>0.99199999999999999</v>
      </c>
      <c r="AMW5" s="1061">
        <v>0.98599999999999999</v>
      </c>
      <c r="AMX5" s="1061">
        <v>1.0649999999999999</v>
      </c>
      <c r="AMY5" s="1061">
        <v>0.99099999999999999</v>
      </c>
      <c r="AMZ5" s="1061">
        <v>1.004</v>
      </c>
      <c r="ANA5" s="1061"/>
      <c r="ANB5" s="1061">
        <v>1.0109999999999999</v>
      </c>
      <c r="ANC5" s="1061">
        <v>1.002</v>
      </c>
      <c r="AND5" s="1060">
        <f t="shared" si="73"/>
        <v>0.88800000000000001</v>
      </c>
      <c r="ANE5" s="1061">
        <v>1.0109999999999999</v>
      </c>
      <c r="ANF5" s="1061">
        <v>0.99299999999999999</v>
      </c>
      <c r="ANG5" s="1061">
        <v>1.008</v>
      </c>
      <c r="ANH5" s="1061">
        <v>1.006</v>
      </c>
      <c r="ANI5" s="1061">
        <v>1.0029999999999999</v>
      </c>
      <c r="ANJ5" s="1061">
        <v>1.042</v>
      </c>
      <c r="ANK5" s="1061"/>
      <c r="ANL5" s="1061">
        <v>1.0269999999999999</v>
      </c>
      <c r="ANM5" s="1061">
        <v>1.0269999999999999</v>
      </c>
      <c r="ANN5" s="1061">
        <v>1.01</v>
      </c>
      <c r="ANO5" s="1061">
        <v>0.997</v>
      </c>
      <c r="ANP5" s="1061">
        <v>1.0900000000000001</v>
      </c>
      <c r="ANQ5" s="1061">
        <v>1.0940000000000001</v>
      </c>
      <c r="ANR5" s="102">
        <v>1.0940000000000001</v>
      </c>
      <c r="ANS5" s="1061">
        <v>1.1220000000000001</v>
      </c>
      <c r="ANT5" s="1061">
        <v>1.129</v>
      </c>
      <c r="ANU5" s="1061">
        <v>1.1339999999999999</v>
      </c>
      <c r="ANV5" s="1061">
        <v>1.1339999999999999</v>
      </c>
      <c r="ANW5" s="1061">
        <v>1.1240000000000001</v>
      </c>
      <c r="ANX5" s="1061">
        <v>1.1279999999999999</v>
      </c>
      <c r="ANY5" s="102">
        <v>1.0940000000000001</v>
      </c>
      <c r="ANZ5" s="102"/>
      <c r="AOA5" s="102">
        <v>1.0820000000000001</v>
      </c>
      <c r="AOB5" s="102">
        <v>1.0780000000000001</v>
      </c>
      <c r="AOC5" s="102">
        <v>1.06</v>
      </c>
      <c r="AOD5" s="102">
        <f t="shared" si="74"/>
        <v>1.06</v>
      </c>
      <c r="AOE5" s="102">
        <v>1.073</v>
      </c>
      <c r="AOF5" s="102">
        <v>1.0740000000000001</v>
      </c>
      <c r="AOG5" s="102">
        <v>1.069</v>
      </c>
      <c r="AOH5" s="102">
        <v>1.083</v>
      </c>
      <c r="AOI5" s="102"/>
      <c r="AOJ5" s="102">
        <v>1.0740000000000001</v>
      </c>
      <c r="AOK5" s="102">
        <v>1.077</v>
      </c>
      <c r="AOL5" s="102">
        <v>1.0820000000000001</v>
      </c>
      <c r="AOM5" s="102">
        <v>1.0880000000000001</v>
      </c>
      <c r="AON5" s="102"/>
      <c r="AOO5" s="102">
        <v>1.07</v>
      </c>
      <c r="AOP5" s="102">
        <f t="shared" si="75"/>
        <v>1.06</v>
      </c>
      <c r="AOQ5" s="102">
        <v>1.0780000000000001</v>
      </c>
      <c r="AOR5" s="102">
        <v>1.0840000000000001</v>
      </c>
      <c r="AOS5" s="102"/>
      <c r="AOT5" s="102">
        <v>1.0820000000000001</v>
      </c>
      <c r="AOU5" s="102">
        <v>1.0880000000000001</v>
      </c>
      <c r="AOV5" s="102">
        <v>1.087</v>
      </c>
      <c r="AOW5" s="102">
        <v>1.0920000000000001</v>
      </c>
      <c r="AOX5" s="102"/>
      <c r="AOY5" s="102">
        <v>1.0860000000000001</v>
      </c>
      <c r="AOZ5" s="102">
        <f t="shared" si="76"/>
        <v>1.06</v>
      </c>
      <c r="APA5" s="102">
        <v>1.0780000000000001</v>
      </c>
      <c r="APB5" s="102">
        <v>1.075</v>
      </c>
      <c r="APC5" s="102">
        <v>1.075</v>
      </c>
      <c r="APD5" s="102">
        <v>1.0900000000000001</v>
      </c>
      <c r="APE5" s="102">
        <v>1.0920000000000001</v>
      </c>
      <c r="APF5" s="102"/>
      <c r="APG5" s="102">
        <v>1.085</v>
      </c>
      <c r="APH5" s="102">
        <v>1.093</v>
      </c>
      <c r="API5" s="102">
        <v>1.091</v>
      </c>
      <c r="APJ5" s="102">
        <f t="shared" si="77"/>
        <v>1.06</v>
      </c>
      <c r="APK5" s="102">
        <v>1.089</v>
      </c>
      <c r="APL5" s="102">
        <v>1.0880000000000001</v>
      </c>
      <c r="APM5" s="102">
        <v>1.1639999999999999</v>
      </c>
      <c r="APN5" s="102"/>
      <c r="APO5" s="102">
        <v>1.177</v>
      </c>
      <c r="APP5" s="102">
        <v>1.179</v>
      </c>
      <c r="APQ5" s="102">
        <v>1.17</v>
      </c>
      <c r="APR5" s="102">
        <v>1.169</v>
      </c>
      <c r="APS5" s="102"/>
      <c r="APT5" s="102">
        <v>1.1759999999999999</v>
      </c>
      <c r="APU5" s="102">
        <v>1.169</v>
      </c>
      <c r="APV5" s="102">
        <v>1.167</v>
      </c>
      <c r="APW5" s="102">
        <v>1.1100000000000001</v>
      </c>
      <c r="APX5" s="102">
        <f t="shared" si="78"/>
        <v>1.06</v>
      </c>
      <c r="APY5" s="102">
        <v>1.1539999999999999</v>
      </c>
      <c r="APZ5" s="102">
        <v>1.145</v>
      </c>
      <c r="AQA5" s="102">
        <v>1.159</v>
      </c>
      <c r="AQB5" s="102"/>
      <c r="AQC5" s="102">
        <v>1.115</v>
      </c>
      <c r="AQD5" s="102">
        <v>1.117</v>
      </c>
      <c r="AQE5" s="102">
        <v>1.115</v>
      </c>
      <c r="AQF5" s="102">
        <v>1.1160000000000001</v>
      </c>
      <c r="AQG5" s="102">
        <v>1.115</v>
      </c>
      <c r="AQH5" s="102">
        <v>1.1160000000000001</v>
      </c>
      <c r="AQI5" s="102">
        <v>1.109</v>
      </c>
      <c r="AQJ5" s="102">
        <v>1.0960000000000001</v>
      </c>
      <c r="AQK5" s="102">
        <f t="shared" si="79"/>
        <v>1.06</v>
      </c>
      <c r="AQL5" s="102">
        <v>1.113</v>
      </c>
      <c r="AQM5" s="102">
        <v>1.123</v>
      </c>
      <c r="AQN5" s="102">
        <v>1.1160000000000001</v>
      </c>
      <c r="AQO5" s="102">
        <v>1.1240000000000001</v>
      </c>
      <c r="AQP5" s="102"/>
      <c r="AQQ5" s="102">
        <v>1.109</v>
      </c>
      <c r="AQR5" s="102">
        <v>1.1120000000000001</v>
      </c>
      <c r="AQS5" s="102">
        <v>1.115</v>
      </c>
      <c r="AQT5" s="102">
        <v>1.1200000000000001</v>
      </c>
      <c r="AQU5" s="102">
        <v>1.127</v>
      </c>
      <c r="AQV5" s="102">
        <v>1.0960000000000001</v>
      </c>
      <c r="AQW5" s="102">
        <f t="shared" si="80"/>
        <v>1.06</v>
      </c>
      <c r="AQX5" s="102">
        <v>1.161</v>
      </c>
      <c r="AQY5" s="102">
        <v>1.163</v>
      </c>
      <c r="AQZ5" s="102"/>
      <c r="ARA5" s="102">
        <v>1.161</v>
      </c>
      <c r="ARB5" s="102">
        <v>1.2150000000000001</v>
      </c>
      <c r="ARC5" s="102">
        <v>1.2010000000000001</v>
      </c>
      <c r="ARD5" s="102">
        <v>1.1879999999999999</v>
      </c>
      <c r="ARE5" s="102">
        <v>1.206</v>
      </c>
      <c r="ARF5" s="102">
        <v>1.208</v>
      </c>
      <c r="ARG5" s="102">
        <v>1.1539999999999999</v>
      </c>
      <c r="ARH5" s="102">
        <f t="shared" si="81"/>
        <v>1.06</v>
      </c>
      <c r="ARI5" s="102">
        <v>1.2030000000000001</v>
      </c>
      <c r="ARJ5" s="102">
        <v>1.153</v>
      </c>
      <c r="ARK5" s="102">
        <v>1.1599999999999999</v>
      </c>
      <c r="ARL5" s="102">
        <v>1.161</v>
      </c>
      <c r="ARM5" s="102">
        <v>1.159</v>
      </c>
      <c r="ARN5" s="102">
        <v>1.159</v>
      </c>
      <c r="ARO5" s="102"/>
      <c r="ARP5" s="102">
        <v>1.151</v>
      </c>
      <c r="ARQ5" s="102">
        <v>1.1459999999999999</v>
      </c>
      <c r="ARR5" s="102">
        <v>1.1559999999999999</v>
      </c>
      <c r="ARS5" s="102">
        <v>1.1399999999999999</v>
      </c>
      <c r="ART5" s="102">
        <v>1.1499999999999999</v>
      </c>
      <c r="ARU5" s="102">
        <v>1.175</v>
      </c>
      <c r="ARV5" s="102">
        <f t="shared" si="82"/>
        <v>1.06</v>
      </c>
      <c r="ARW5" s="102">
        <v>1.1499999999999999</v>
      </c>
      <c r="ARX5" s="102">
        <v>1.161</v>
      </c>
      <c r="ARY5" s="102">
        <v>1.17</v>
      </c>
      <c r="ARZ5" s="102">
        <v>1.1479999999999999</v>
      </c>
      <c r="ASA5" s="102">
        <v>1.1499999999999999</v>
      </c>
      <c r="ASB5" s="102"/>
      <c r="ASC5" s="102">
        <v>1.3029999999999999</v>
      </c>
      <c r="ASD5" s="102">
        <v>1.3</v>
      </c>
      <c r="ASE5" s="102">
        <v>1.32</v>
      </c>
      <c r="ASF5" s="102">
        <v>1.3009999999999999</v>
      </c>
      <c r="ASG5" s="102">
        <v>1.2969999999999999</v>
      </c>
      <c r="ASH5" s="102">
        <v>1.2090000000000001</v>
      </c>
      <c r="ASI5" s="102">
        <f t="shared" si="83"/>
        <v>1.06</v>
      </c>
      <c r="ASJ5" s="102">
        <v>1.33</v>
      </c>
      <c r="ASK5" s="102">
        <v>1.3</v>
      </c>
      <c r="ASL5" s="102"/>
      <c r="ASM5" s="102">
        <v>1.33</v>
      </c>
      <c r="ASN5" s="102">
        <v>1.24</v>
      </c>
      <c r="ASO5" s="102">
        <v>1.24</v>
      </c>
      <c r="ASP5" s="102">
        <v>1.24</v>
      </c>
      <c r="ASQ5" s="102">
        <v>1.22</v>
      </c>
      <c r="ASR5" s="102">
        <v>1.23</v>
      </c>
      <c r="ASS5" s="102"/>
      <c r="AST5" s="102">
        <v>1.25</v>
      </c>
      <c r="ASU5" s="102">
        <v>1.23</v>
      </c>
      <c r="ASV5" s="102"/>
      <c r="ASW5" s="102">
        <v>1.22</v>
      </c>
      <c r="ASX5" s="102">
        <v>1.23</v>
      </c>
      <c r="ASY5" s="102">
        <v>1.23</v>
      </c>
      <c r="ASZ5" s="102">
        <v>1.23</v>
      </c>
      <c r="ATA5" s="102"/>
      <c r="ATB5" s="102">
        <v>1.24</v>
      </c>
      <c r="ATC5" s="102">
        <v>1.22</v>
      </c>
      <c r="ATD5" s="102">
        <v>1.228</v>
      </c>
      <c r="ATE5" s="102">
        <v>1.23</v>
      </c>
      <c r="ATF5" s="102">
        <v>1.25</v>
      </c>
      <c r="ATG5" s="102">
        <v>1.2390000000000001</v>
      </c>
      <c r="ATH5" s="102"/>
      <c r="ATI5" s="102">
        <v>1.22</v>
      </c>
      <c r="ATJ5" s="102">
        <v>1.25</v>
      </c>
      <c r="ATK5" s="102">
        <v>1.2250000000000001</v>
      </c>
      <c r="ATL5" s="102">
        <v>1.1870000000000001</v>
      </c>
      <c r="ATM5" s="102">
        <f t="shared" si="84"/>
        <v>1.06</v>
      </c>
      <c r="ATN5" s="102">
        <v>1.236</v>
      </c>
      <c r="ATO5" s="102">
        <v>1.238</v>
      </c>
      <c r="ATP5" s="102">
        <v>1.238</v>
      </c>
      <c r="ATQ5" s="102">
        <v>1.234</v>
      </c>
      <c r="ATR5" s="102">
        <v>1.242</v>
      </c>
      <c r="ATS5" s="102">
        <f t="shared" si="85"/>
        <v>1.06</v>
      </c>
      <c r="ATT5" s="47">
        <v>1.236</v>
      </c>
      <c r="ATU5" s="47">
        <v>1.244</v>
      </c>
      <c r="ATV5" s="47">
        <v>1.2390000000000001</v>
      </c>
      <c r="ATW5" s="47">
        <v>1.25</v>
      </c>
      <c r="ATX5" s="47">
        <v>1.2629999999999999</v>
      </c>
      <c r="ATY5" s="47">
        <v>1.2549999999999999</v>
      </c>
      <c r="ATZ5" s="47"/>
      <c r="AUA5" s="47">
        <v>1.25</v>
      </c>
      <c r="AUB5" s="47">
        <v>1.335</v>
      </c>
      <c r="AUC5" s="47">
        <v>1.359</v>
      </c>
      <c r="AUD5" s="47">
        <v>1.351</v>
      </c>
      <c r="AUE5" s="47">
        <v>1.355</v>
      </c>
      <c r="AUF5" s="47">
        <v>1.335</v>
      </c>
      <c r="AUG5" s="351">
        <f t="shared" si="86"/>
        <v>1.06</v>
      </c>
      <c r="AUH5" s="47">
        <v>1.3560000000000001</v>
      </c>
      <c r="AUI5" s="102">
        <v>1.472</v>
      </c>
      <c r="AUJ5" s="47">
        <v>1.4690000000000001</v>
      </c>
      <c r="AUK5" s="47">
        <v>1.5449999999999999</v>
      </c>
      <c r="AUL5" s="47"/>
      <c r="AUM5" s="47">
        <v>1.3859999999999999</v>
      </c>
      <c r="AUN5" s="47">
        <v>1.369</v>
      </c>
      <c r="AUO5" s="51">
        <v>1.282</v>
      </c>
      <c r="AUP5" s="47">
        <f t="shared" si="87"/>
        <v>1.06</v>
      </c>
      <c r="AUQ5" s="51">
        <v>1.371</v>
      </c>
      <c r="AUR5" s="51">
        <v>1.377</v>
      </c>
      <c r="AUS5" s="51"/>
      <c r="AUT5" s="51">
        <v>1.3480000000000001</v>
      </c>
      <c r="AUU5" s="51">
        <v>1.421</v>
      </c>
      <c r="AUV5" s="47">
        <v>1.427</v>
      </c>
      <c r="AUW5" s="51"/>
      <c r="AUX5" s="47">
        <f t="shared" si="88"/>
        <v>1.06</v>
      </c>
      <c r="AUY5" s="47">
        <v>1.34</v>
      </c>
      <c r="AUZ5" s="47">
        <v>1.321</v>
      </c>
      <c r="AVA5" s="47">
        <v>1.641</v>
      </c>
      <c r="AVB5" s="47">
        <v>1.4119999999999999</v>
      </c>
      <c r="AVC5" s="47"/>
      <c r="AVD5" s="47"/>
      <c r="AVE5" s="47">
        <v>1.3440000000000001</v>
      </c>
      <c r="AVF5" s="36">
        <v>1.536</v>
      </c>
      <c r="AVG5" s="36">
        <f t="shared" si="89"/>
        <v>1.06</v>
      </c>
      <c r="AVH5" s="47">
        <v>1.3420000000000001</v>
      </c>
      <c r="AVI5" s="47">
        <v>1.3340000000000001</v>
      </c>
      <c r="AVJ5" s="47">
        <v>1.476</v>
      </c>
      <c r="AVK5" s="47">
        <v>1.4810000000000001</v>
      </c>
      <c r="AVL5" s="47"/>
      <c r="AVM5" s="47">
        <v>1.363</v>
      </c>
      <c r="AVN5" s="47">
        <v>1.4750000000000001</v>
      </c>
      <c r="AVO5" s="47">
        <v>1.4930000000000001</v>
      </c>
      <c r="AVP5" s="47"/>
      <c r="AVQ5" s="47">
        <v>1.472</v>
      </c>
      <c r="AVR5" s="52">
        <v>1.393</v>
      </c>
      <c r="AVS5" s="1181">
        <v>1.2270000000000001</v>
      </c>
      <c r="AVT5" s="47">
        <v>1.3520000000000001</v>
      </c>
      <c r="AVU5" s="1162">
        <v>1.3660000000000001</v>
      </c>
      <c r="AVV5" s="1162">
        <v>1.353</v>
      </c>
      <c r="AVW5" s="52">
        <v>1.462</v>
      </c>
      <c r="AVX5" s="52">
        <f t="shared" si="90"/>
        <v>1.2270000000000001</v>
      </c>
      <c r="AVY5" s="52">
        <v>1.3819999999999999</v>
      </c>
      <c r="AVZ5" s="52">
        <v>1.3819999999999999</v>
      </c>
      <c r="AWA5" s="52">
        <v>1.4119999999999999</v>
      </c>
      <c r="AWB5" s="52">
        <v>1.4119999999999999</v>
      </c>
      <c r="AWC5" s="52">
        <v>1.597</v>
      </c>
      <c r="AWD5" s="971">
        <v>1.37</v>
      </c>
      <c r="AWE5" s="52">
        <f t="shared" si="91"/>
        <v>0.97599999999999998</v>
      </c>
      <c r="AWF5" s="52">
        <v>1.5249999999999999</v>
      </c>
      <c r="AWG5" s="52">
        <v>1.56</v>
      </c>
      <c r="AWH5" s="52">
        <v>1.6850000000000001</v>
      </c>
      <c r="AWI5" s="52"/>
      <c r="AWJ5" s="52">
        <v>1.665</v>
      </c>
      <c r="AWK5" s="1277" t="s">
        <v>1157</v>
      </c>
      <c r="AWL5" s="971">
        <v>1.4950000000000001</v>
      </c>
      <c r="AWM5" s="971">
        <f t="shared" si="92"/>
        <v>0.97599999999999998</v>
      </c>
      <c r="AWN5" s="52">
        <v>1.8939999999999999</v>
      </c>
      <c r="AWO5" s="52"/>
      <c r="AWP5" s="52"/>
      <c r="AWQ5" s="52">
        <v>1.6679999999999999</v>
      </c>
      <c r="AWR5" s="52">
        <v>1.6539999999999999</v>
      </c>
      <c r="AWS5" s="52">
        <v>1.4830000000000001</v>
      </c>
      <c r="AWT5" s="52">
        <v>1.66</v>
      </c>
      <c r="AWU5" s="52">
        <v>1.6439999999999999</v>
      </c>
      <c r="AWV5" s="52">
        <v>1.462</v>
      </c>
      <c r="AWW5" s="52">
        <v>1.333</v>
      </c>
      <c r="AWX5" s="47">
        <v>2.056</v>
      </c>
      <c r="AWY5" s="47">
        <v>2.0670000000000002</v>
      </c>
      <c r="AWZ5" s="47">
        <v>2.0579999999999998</v>
      </c>
      <c r="AXA5" s="47">
        <v>3.9180000000000001</v>
      </c>
      <c r="AXB5" s="47">
        <v>3.0750000000000002</v>
      </c>
      <c r="AXC5" s="52">
        <v>1.5669999999999999</v>
      </c>
      <c r="AXD5" s="47">
        <v>2.9780000000000002</v>
      </c>
      <c r="AXE5" s="47">
        <v>2.68</v>
      </c>
      <c r="AXF5" s="58">
        <v>1.8759999999999999</v>
      </c>
      <c r="AXG5" s="47">
        <f t="shared" si="93"/>
        <v>1.333</v>
      </c>
      <c r="AXH5" s="47">
        <v>1.946</v>
      </c>
      <c r="AXI5" s="47"/>
      <c r="AXJ5" s="52">
        <v>1.59</v>
      </c>
      <c r="AXK5" s="47">
        <v>1.9430000000000001</v>
      </c>
      <c r="AXL5" s="47"/>
      <c r="AXM5" s="47">
        <f t="shared" si="94"/>
        <v>1.333</v>
      </c>
      <c r="AXN5" s="47">
        <v>1.8</v>
      </c>
      <c r="AXO5" s="47">
        <v>1.792</v>
      </c>
      <c r="AXP5" s="47">
        <v>1.776</v>
      </c>
      <c r="AXQ5" s="47">
        <v>1.796</v>
      </c>
      <c r="AXR5" s="47">
        <v>1.7909999999999999</v>
      </c>
      <c r="AXS5" s="47">
        <v>1.8140000000000001</v>
      </c>
      <c r="AXT5" s="47"/>
      <c r="AXU5" s="47">
        <v>1.7949999999999999</v>
      </c>
      <c r="AXV5" s="47">
        <v>1.7969999999999999</v>
      </c>
      <c r="AXW5" s="47"/>
      <c r="AXX5" s="47">
        <v>1.984</v>
      </c>
      <c r="AXY5" s="47">
        <v>1.9930000000000001</v>
      </c>
      <c r="AXZ5" s="47"/>
      <c r="AYA5" s="47">
        <v>1.831</v>
      </c>
      <c r="AYB5" s="47"/>
      <c r="AYC5" s="47">
        <v>1.833</v>
      </c>
      <c r="AYD5" s="47"/>
      <c r="AYE5" s="47">
        <v>1.833</v>
      </c>
      <c r="AYF5" s="47">
        <v>1.84</v>
      </c>
      <c r="AYG5" s="47">
        <v>1.83</v>
      </c>
      <c r="AYH5" s="47">
        <v>1.8340000000000001</v>
      </c>
      <c r="AYI5" s="47"/>
      <c r="AYJ5" s="47">
        <v>1.821</v>
      </c>
      <c r="AYK5" s="47"/>
      <c r="AYL5" s="47">
        <v>1.835</v>
      </c>
      <c r="AYM5" s="47"/>
      <c r="AYN5" s="47">
        <v>1.8109999999999999</v>
      </c>
      <c r="AYO5" s="47"/>
      <c r="AYP5" s="6">
        <f t="shared" si="95"/>
        <v>0.35858964741185295</v>
      </c>
      <c r="AYQ5" s="1061">
        <v>0.95</v>
      </c>
      <c r="AYR5" s="1061">
        <v>0.95799999999999996</v>
      </c>
      <c r="AYS5" s="1061">
        <v>0.98399999999999999</v>
      </c>
      <c r="AYT5" s="1061">
        <v>0.94599999999999995</v>
      </c>
      <c r="AYU5" s="1061">
        <v>0.95799999999999996</v>
      </c>
      <c r="AYV5" s="1061">
        <v>0.998</v>
      </c>
      <c r="AYW5" s="1061">
        <v>0.99</v>
      </c>
      <c r="AYX5" s="1061">
        <v>0.98899999999999999</v>
      </c>
      <c r="AYY5" s="1061">
        <v>0.997</v>
      </c>
      <c r="AYZ5" s="1061">
        <v>0.99099999999999999</v>
      </c>
      <c r="AZA5" s="1061"/>
      <c r="AZB5" s="1061">
        <v>0.97599999999999998</v>
      </c>
      <c r="AZC5" s="1061">
        <v>0.91300000000000003</v>
      </c>
      <c r="AZD5" s="1061">
        <f t="shared" si="96"/>
        <v>0.91300000000000003</v>
      </c>
      <c r="AZE5" s="1061">
        <v>0.98299999999999998</v>
      </c>
      <c r="AZF5" s="1061">
        <v>0.98799999999999999</v>
      </c>
      <c r="AZG5" s="1061">
        <v>0.97199999999999998</v>
      </c>
      <c r="AZH5" s="1061"/>
      <c r="AZI5" s="1061"/>
      <c r="AZJ5" s="1061">
        <v>0.91700000000000004</v>
      </c>
      <c r="AZK5" s="1061">
        <v>0.92600000000000005</v>
      </c>
      <c r="AZL5" s="1061">
        <v>0.93300000000000005</v>
      </c>
      <c r="AZM5" s="1061">
        <v>0.98199999999999998</v>
      </c>
      <c r="AZN5" s="1061">
        <v>0.95599999999999996</v>
      </c>
      <c r="AZO5" s="1061">
        <v>0.93899999999999995</v>
      </c>
      <c r="AZP5" s="1061">
        <v>0.93700000000000006</v>
      </c>
      <c r="AZQ5" s="1061">
        <v>0.96199999999999997</v>
      </c>
      <c r="AZR5" s="1061">
        <v>0.95599999999999996</v>
      </c>
      <c r="AZS5" s="1060">
        <f t="shared" si="97"/>
        <v>0.91300000000000003</v>
      </c>
      <c r="AZT5" s="1061">
        <v>0.95199999999999996</v>
      </c>
      <c r="AZU5" s="1061">
        <v>0.93600000000000005</v>
      </c>
      <c r="AZV5" s="1061">
        <v>0.93400000000000005</v>
      </c>
      <c r="AZW5" s="1061">
        <v>0.94</v>
      </c>
      <c r="AZX5" s="1061">
        <v>0.93400000000000005</v>
      </c>
      <c r="AZY5" s="1061">
        <v>0.92500000000000004</v>
      </c>
      <c r="AZZ5" s="1061">
        <v>0.93899999999999995</v>
      </c>
      <c r="BAA5" s="1061">
        <v>0.93899999999999995</v>
      </c>
      <c r="BAB5" s="1061">
        <v>0.95899999999999996</v>
      </c>
      <c r="BAC5" s="1061">
        <v>0.93899999999999995</v>
      </c>
      <c r="BAD5" s="1061">
        <v>1.03</v>
      </c>
      <c r="BAE5" s="1061">
        <v>1.0269999999999999</v>
      </c>
      <c r="BAF5" s="102">
        <v>1.0269999999999999</v>
      </c>
      <c r="BAG5" s="1061">
        <v>1.0249999999999999</v>
      </c>
      <c r="BAH5" s="1061">
        <v>1.0429999999999999</v>
      </c>
      <c r="BAI5" s="1061">
        <v>1.073</v>
      </c>
      <c r="BAJ5" s="1061">
        <v>1.0720000000000001</v>
      </c>
      <c r="BAK5" s="1061">
        <v>1.0549999999999999</v>
      </c>
      <c r="BAL5" s="1061">
        <v>1.042</v>
      </c>
      <c r="BAM5" s="102">
        <v>1.024</v>
      </c>
      <c r="BAN5" s="102">
        <v>1.01</v>
      </c>
      <c r="BAO5" s="102">
        <v>1.0029999999999999</v>
      </c>
      <c r="BAP5" s="102">
        <v>1.02</v>
      </c>
      <c r="BAQ5" s="102">
        <f t="shared" si="98"/>
        <v>1.02</v>
      </c>
      <c r="BAR5" s="102">
        <v>1.0089999999999999</v>
      </c>
      <c r="BAS5" s="102">
        <v>1.0189999999999999</v>
      </c>
      <c r="BAT5" s="102">
        <v>1.0289999999999999</v>
      </c>
      <c r="BAU5" s="102">
        <v>1.0289999999999999</v>
      </c>
      <c r="BAV5" s="102">
        <v>1.0249999999999999</v>
      </c>
      <c r="BAW5" s="102">
        <v>1.036</v>
      </c>
      <c r="BAX5" s="102">
        <v>1.026</v>
      </c>
      <c r="BAY5" s="102"/>
      <c r="BAZ5" s="102">
        <v>1.0289999999999999</v>
      </c>
      <c r="BBA5" s="102"/>
      <c r="BBB5" s="102">
        <v>1.02</v>
      </c>
      <c r="BBC5" s="102">
        <f t="shared" si="99"/>
        <v>1.02</v>
      </c>
      <c r="BBD5" s="102">
        <v>1.04</v>
      </c>
      <c r="BBE5" s="102"/>
      <c r="BBF5" s="102">
        <v>1.034</v>
      </c>
      <c r="BBG5" s="102">
        <v>1.028</v>
      </c>
      <c r="BBH5" s="102"/>
      <c r="BBI5" s="102">
        <v>1.026</v>
      </c>
      <c r="BBJ5" s="102">
        <v>1.03</v>
      </c>
      <c r="BBK5" s="102">
        <v>1.022</v>
      </c>
      <c r="BBL5" s="102"/>
      <c r="BBM5" s="102">
        <v>1.0309999999999999</v>
      </c>
      <c r="BBN5" s="102">
        <f t="shared" si="100"/>
        <v>1.02</v>
      </c>
      <c r="BBO5" s="102">
        <v>1.03</v>
      </c>
      <c r="BBP5" s="102"/>
      <c r="BBQ5" s="102">
        <v>1.04</v>
      </c>
      <c r="BBR5" s="102">
        <v>1.044</v>
      </c>
      <c r="BBS5" s="102">
        <v>1.054</v>
      </c>
      <c r="BBT5" s="102">
        <v>1.0409999999999999</v>
      </c>
      <c r="BBU5" s="102">
        <v>1.046</v>
      </c>
      <c r="BBV5" s="102">
        <v>1.0349999999999999</v>
      </c>
      <c r="BBW5" s="102">
        <v>1.032</v>
      </c>
      <c r="BBX5" s="102">
        <f t="shared" si="101"/>
        <v>1.02</v>
      </c>
      <c r="BBY5" s="102">
        <v>1.032</v>
      </c>
      <c r="BBZ5" s="102">
        <v>1.048</v>
      </c>
      <c r="BCA5" s="102">
        <v>1.1160000000000001</v>
      </c>
      <c r="BCB5" s="102">
        <v>1.117</v>
      </c>
      <c r="BCC5" s="102">
        <v>1.1279999999999999</v>
      </c>
      <c r="BCD5" s="102"/>
      <c r="BCE5" s="102">
        <v>1.115</v>
      </c>
      <c r="BCF5" s="102">
        <v>1.127</v>
      </c>
      <c r="BCG5" s="102">
        <v>1.1200000000000001</v>
      </c>
      <c r="BCH5" s="102">
        <v>1.117</v>
      </c>
      <c r="BCI5" s="102">
        <v>1.111</v>
      </c>
      <c r="BCJ5" s="102">
        <v>1.0389999999999999</v>
      </c>
      <c r="BCK5" s="102">
        <f t="shared" si="102"/>
        <v>1.02</v>
      </c>
      <c r="BCL5" s="102">
        <v>1.113</v>
      </c>
      <c r="BCM5" s="102">
        <v>1.117</v>
      </c>
      <c r="BCN5" s="102"/>
      <c r="BCO5" s="102">
        <v>1.121</v>
      </c>
      <c r="BCP5" s="102">
        <v>1.0649999999999999</v>
      </c>
      <c r="BCQ5" s="102">
        <v>1.1200000000000001</v>
      </c>
      <c r="BCR5" s="102"/>
      <c r="BCS5" s="102">
        <v>1.085</v>
      </c>
      <c r="BCT5" s="102">
        <v>1.095</v>
      </c>
      <c r="BCU5" s="102">
        <v>1.089</v>
      </c>
      <c r="BCV5" s="102">
        <v>1.0760000000000001</v>
      </c>
      <c r="BCW5" s="102">
        <v>1.0820000000000001</v>
      </c>
      <c r="BCX5" s="102">
        <v>1.014</v>
      </c>
      <c r="BCY5" s="102">
        <f t="shared" si="103"/>
        <v>1.014</v>
      </c>
      <c r="BCZ5" s="102">
        <v>1.0980000000000001</v>
      </c>
      <c r="BDA5" s="102">
        <v>1.0780000000000001</v>
      </c>
      <c r="BDB5" s="102"/>
      <c r="BDC5" s="102">
        <v>1.077</v>
      </c>
      <c r="BDD5" s="102">
        <v>1.077</v>
      </c>
      <c r="BDE5" s="102">
        <v>1.0820000000000001</v>
      </c>
      <c r="BDF5" s="102">
        <v>1.075</v>
      </c>
      <c r="BDG5" s="102">
        <v>1.0780000000000001</v>
      </c>
      <c r="BDH5" s="102">
        <v>1.075</v>
      </c>
      <c r="BDI5" s="102">
        <v>1.069</v>
      </c>
      <c r="BDJ5" s="102">
        <v>1.014</v>
      </c>
      <c r="BDK5" s="102">
        <f t="shared" si="104"/>
        <v>1.014</v>
      </c>
      <c r="BDL5" s="102"/>
      <c r="BDM5" s="102">
        <v>1.095</v>
      </c>
      <c r="BDN5" s="102">
        <v>1.1080000000000001</v>
      </c>
      <c r="BDO5" s="102">
        <v>1.1060000000000001</v>
      </c>
      <c r="BDP5" s="102">
        <v>1.1399999999999999</v>
      </c>
      <c r="BDQ5" s="102">
        <v>1.141</v>
      </c>
      <c r="BDR5" s="102">
        <v>1.1339999999999999</v>
      </c>
      <c r="BDS5" s="102">
        <v>1.1419999999999999</v>
      </c>
      <c r="BDT5" s="102">
        <v>1.129</v>
      </c>
      <c r="BDU5" s="102"/>
      <c r="BDV5" s="102">
        <v>1.0860000000000001</v>
      </c>
      <c r="BDW5" s="102">
        <f t="shared" si="105"/>
        <v>1.014</v>
      </c>
      <c r="BDX5" s="102">
        <v>1.143</v>
      </c>
      <c r="BDY5" s="102">
        <v>1.1140000000000001</v>
      </c>
      <c r="BDZ5" s="102">
        <v>1.105</v>
      </c>
      <c r="BEA5" s="102">
        <v>1.1100000000000001</v>
      </c>
      <c r="BEB5" s="102"/>
      <c r="BEC5" s="102">
        <v>1.107</v>
      </c>
      <c r="BED5" s="102">
        <v>1.1259999999999999</v>
      </c>
      <c r="BEE5" s="102">
        <v>1.115</v>
      </c>
      <c r="BEF5" s="102">
        <v>1.115</v>
      </c>
      <c r="BEG5" s="102">
        <v>1.105</v>
      </c>
      <c r="BEH5" s="102">
        <v>1.1000000000000001</v>
      </c>
      <c r="BEI5" s="102">
        <v>1.0960000000000001</v>
      </c>
      <c r="BEJ5" s="102">
        <v>1.0820000000000001</v>
      </c>
      <c r="BEK5" s="102">
        <f t="shared" si="106"/>
        <v>1.014</v>
      </c>
      <c r="BEL5" s="102">
        <v>1.1000000000000001</v>
      </c>
      <c r="BEM5" s="102">
        <v>1.1000000000000001</v>
      </c>
      <c r="BEN5" s="102">
        <v>1.1000000000000001</v>
      </c>
      <c r="BEO5" s="102">
        <v>1.1200000000000001</v>
      </c>
      <c r="BEP5" s="102">
        <v>1.1000000000000001</v>
      </c>
      <c r="BEQ5" s="102">
        <v>1.1259999999999999</v>
      </c>
      <c r="BER5" s="102"/>
      <c r="BES5" s="102">
        <v>1.125</v>
      </c>
      <c r="BET5" s="102">
        <v>1.1499999999999999</v>
      </c>
      <c r="BEU5" s="102">
        <v>1.1299999999999999</v>
      </c>
      <c r="BEV5" s="102">
        <v>1.133</v>
      </c>
      <c r="BEW5" s="102">
        <v>1.1499999999999999</v>
      </c>
      <c r="BEX5" s="102">
        <f t="shared" si="107"/>
        <v>1.014</v>
      </c>
      <c r="BEY5" s="102">
        <v>1.1299999999999999</v>
      </c>
      <c r="BEZ5" s="102">
        <v>1.115</v>
      </c>
      <c r="BFA5" s="102">
        <v>1.1200000000000001</v>
      </c>
      <c r="BFB5" s="102">
        <v>1.1299999999999999</v>
      </c>
      <c r="BFC5" s="102">
        <v>1.1160000000000001</v>
      </c>
      <c r="BFD5" s="102">
        <v>1.1180000000000001</v>
      </c>
      <c r="BFE5" s="102">
        <v>1.127</v>
      </c>
      <c r="BFF5" s="102">
        <v>1.1319999999999999</v>
      </c>
      <c r="BFG5" s="102">
        <v>1.1140000000000001</v>
      </c>
      <c r="BFH5" s="102">
        <v>1.1200000000000001</v>
      </c>
      <c r="BFI5" s="102">
        <v>1.1319999999999999</v>
      </c>
      <c r="BFJ5" s="102">
        <v>1.121</v>
      </c>
      <c r="BFK5" s="102"/>
      <c r="BFL5" s="102">
        <v>1.1220000000000001</v>
      </c>
      <c r="BFM5" s="102">
        <v>1.1399999999999999</v>
      </c>
      <c r="BFN5" s="102">
        <v>1.119</v>
      </c>
      <c r="BFO5" s="102">
        <v>1.127</v>
      </c>
      <c r="BFP5" s="102">
        <v>1.141</v>
      </c>
      <c r="BFQ5" s="102">
        <v>1.117</v>
      </c>
      <c r="BFR5" s="102"/>
      <c r="BFS5" s="102">
        <v>1.131</v>
      </c>
      <c r="BFT5" s="102">
        <v>1.1419999999999999</v>
      </c>
      <c r="BFU5" s="102">
        <v>1.1399999999999999</v>
      </c>
      <c r="BFV5" s="102">
        <v>1.139</v>
      </c>
      <c r="BFW5" s="102">
        <v>1.1339999999999999</v>
      </c>
      <c r="BFX5" s="102">
        <v>1.141</v>
      </c>
      <c r="BFY5" s="102">
        <f t="shared" si="108"/>
        <v>1.014</v>
      </c>
      <c r="BFZ5" s="102">
        <v>1.143</v>
      </c>
      <c r="BGA5" s="102">
        <v>1.145</v>
      </c>
      <c r="BGB5" s="102">
        <v>1.137</v>
      </c>
      <c r="BGC5" s="102">
        <v>1.1359999999999999</v>
      </c>
      <c r="BGD5" s="102">
        <v>1.1299999999999999</v>
      </c>
      <c r="BGE5" s="102">
        <f t="shared" si="109"/>
        <v>1.014</v>
      </c>
      <c r="BGF5" s="47">
        <v>1.129</v>
      </c>
      <c r="BGG5" s="47"/>
      <c r="BGH5" s="47">
        <v>1.161</v>
      </c>
      <c r="BGI5" s="47">
        <v>1.1519999999999999</v>
      </c>
      <c r="BGJ5" s="47">
        <v>1.1359999999999999</v>
      </c>
      <c r="BGK5" s="47">
        <v>1.1639999999999999</v>
      </c>
      <c r="BGL5" s="47">
        <v>1.155</v>
      </c>
      <c r="BGM5" s="47"/>
      <c r="BGN5" s="47">
        <v>1.1619999999999999</v>
      </c>
      <c r="BGO5" s="47"/>
      <c r="BGP5" s="47">
        <v>1.272</v>
      </c>
      <c r="BGQ5" s="47">
        <v>1.2669999999999999</v>
      </c>
      <c r="BGR5" s="47">
        <v>1.272</v>
      </c>
      <c r="BGS5" s="47">
        <v>1.292</v>
      </c>
      <c r="BGT5" s="47">
        <v>1.278</v>
      </c>
      <c r="BGU5" s="102">
        <f t="shared" si="110"/>
        <v>1.014</v>
      </c>
      <c r="BGV5" s="102">
        <v>1.302</v>
      </c>
      <c r="BGW5" s="47"/>
      <c r="BGX5" s="47">
        <v>1.411</v>
      </c>
      <c r="BGY5" s="47">
        <v>1.405</v>
      </c>
      <c r="BGZ5" s="47">
        <v>1.512</v>
      </c>
      <c r="BHA5" s="47">
        <v>1.323</v>
      </c>
      <c r="BHB5" s="47">
        <v>1.3049999999999999</v>
      </c>
      <c r="BHC5" s="51">
        <v>1.224</v>
      </c>
      <c r="BHD5" s="47">
        <f t="shared" si="111"/>
        <v>1.014</v>
      </c>
      <c r="BHE5" s="51">
        <v>1.3440000000000001</v>
      </c>
      <c r="BHF5" s="51">
        <v>1.34</v>
      </c>
      <c r="BHG5" s="51"/>
      <c r="BHH5" s="51">
        <v>1.34</v>
      </c>
      <c r="BHI5" s="51">
        <v>1.425</v>
      </c>
      <c r="BHJ5" s="47">
        <v>1.4370000000000001</v>
      </c>
      <c r="BHK5" s="51">
        <v>1.323</v>
      </c>
      <c r="BHL5" s="47">
        <f t="shared" si="112"/>
        <v>1.014</v>
      </c>
      <c r="BHM5" s="47">
        <v>1.31</v>
      </c>
      <c r="BHN5" s="47">
        <v>1.33</v>
      </c>
      <c r="BHO5" s="47">
        <v>1.619</v>
      </c>
      <c r="BHP5" s="47">
        <v>1.419</v>
      </c>
      <c r="BHQ5" s="47"/>
      <c r="BHR5" s="47">
        <v>1.3240000000000001</v>
      </c>
      <c r="BHS5" s="36">
        <v>1.486</v>
      </c>
      <c r="BHT5" s="47">
        <f t="shared" si="113"/>
        <v>1.014</v>
      </c>
      <c r="BHU5" s="47">
        <v>1.3089999999999999</v>
      </c>
      <c r="BHV5" s="47">
        <v>1.3180000000000001</v>
      </c>
      <c r="BHW5" s="47">
        <v>1.4470000000000001</v>
      </c>
      <c r="BHX5" s="47">
        <v>1.4610000000000001</v>
      </c>
      <c r="BHY5" s="47">
        <v>1.333</v>
      </c>
      <c r="BHZ5" s="47">
        <v>1.4650000000000001</v>
      </c>
      <c r="BIA5" s="47">
        <v>1.4770000000000001</v>
      </c>
      <c r="BIB5" s="47">
        <v>1.4830000000000001</v>
      </c>
      <c r="BIC5" s="52">
        <v>1.343</v>
      </c>
      <c r="BID5" s="1181">
        <v>1.1160000000000001</v>
      </c>
      <c r="BIE5" s="47">
        <v>1.302</v>
      </c>
      <c r="BIF5" s="1162">
        <v>1.2949999999999999</v>
      </c>
      <c r="BIG5" s="1162">
        <v>1.282</v>
      </c>
      <c r="BIH5" s="52">
        <v>1.427</v>
      </c>
      <c r="BII5" s="52">
        <f t="shared" si="114"/>
        <v>1.1160000000000001</v>
      </c>
      <c r="BIJ5" s="52">
        <v>1.3240000000000001</v>
      </c>
      <c r="BIK5" s="52">
        <v>1.319</v>
      </c>
      <c r="BIL5" s="52">
        <v>1.3480000000000001</v>
      </c>
      <c r="BIM5" s="52">
        <v>1.341</v>
      </c>
      <c r="BIN5" s="52">
        <v>1.482</v>
      </c>
      <c r="BIO5" s="971">
        <v>1.3280000000000001</v>
      </c>
      <c r="BIP5" s="52">
        <f t="shared" si="115"/>
        <v>1.1160000000000001</v>
      </c>
      <c r="BIQ5" s="52">
        <v>1.456</v>
      </c>
      <c r="BIR5" s="52">
        <v>1.4710000000000001</v>
      </c>
      <c r="BIS5" s="52">
        <v>1.5820000000000001</v>
      </c>
      <c r="BIT5" s="52">
        <v>1.5620000000000001</v>
      </c>
      <c r="BIU5" s="52"/>
      <c r="BIV5" s="1277" t="s">
        <v>1158</v>
      </c>
      <c r="BIW5" s="971">
        <v>1.466</v>
      </c>
      <c r="BIX5" s="971">
        <f t="shared" si="116"/>
        <v>1.1160000000000001</v>
      </c>
      <c r="BIY5" s="52">
        <v>1.9279999999999999</v>
      </c>
      <c r="BIZ5" s="52"/>
      <c r="BJA5" s="52"/>
      <c r="BJB5" s="52">
        <v>1.5940000000000001</v>
      </c>
      <c r="BJC5" s="52">
        <v>1.5720000000000001</v>
      </c>
      <c r="BJD5" s="52">
        <v>1.371</v>
      </c>
      <c r="BJE5" s="52">
        <v>1.573</v>
      </c>
      <c r="BJF5" s="52">
        <v>1.613</v>
      </c>
      <c r="BJG5" s="52">
        <v>1.371</v>
      </c>
      <c r="BJH5" s="52">
        <v>1.2929999999999999</v>
      </c>
      <c r="BJI5" s="47">
        <v>1.9350000000000001</v>
      </c>
      <c r="BJJ5" s="47">
        <v>1.929</v>
      </c>
      <c r="BJK5" s="47">
        <v>1.9490000000000001</v>
      </c>
      <c r="BJL5" s="47">
        <v>3.0670000000000002</v>
      </c>
      <c r="BJM5" s="47">
        <v>3.1190000000000002</v>
      </c>
      <c r="BJN5" s="52">
        <v>1.5169999999999999</v>
      </c>
      <c r="BJO5" s="47">
        <v>3.3660000000000001</v>
      </c>
      <c r="BJP5" s="47">
        <v>3.5230000000000001</v>
      </c>
      <c r="BJQ5" s="58">
        <v>1.643</v>
      </c>
      <c r="BJR5" s="58">
        <f t="shared" si="117"/>
        <v>1.2929999999999999</v>
      </c>
      <c r="BJS5" s="47">
        <v>1.6970000000000001</v>
      </c>
      <c r="BJT5" s="47"/>
      <c r="BJU5" s="52">
        <v>1.5429999999999999</v>
      </c>
      <c r="BJV5" s="47">
        <v>1.7050000000000001</v>
      </c>
      <c r="BJW5" s="47"/>
      <c r="BJX5" s="47">
        <f t="shared" si="118"/>
        <v>1.2929999999999999</v>
      </c>
      <c r="BJY5" s="47">
        <v>1.7090000000000001</v>
      </c>
      <c r="BJZ5" s="47">
        <v>1.7310000000000001</v>
      </c>
      <c r="BKA5" s="47">
        <v>1.728</v>
      </c>
      <c r="BKB5" s="47">
        <v>1.7230000000000001</v>
      </c>
      <c r="BKC5" s="47">
        <v>1.7050000000000001</v>
      </c>
      <c r="BKD5" s="47">
        <v>1.744</v>
      </c>
      <c r="BKE5" s="47"/>
      <c r="BKF5" s="47">
        <v>1.722</v>
      </c>
      <c r="BKG5" s="47">
        <v>1.7230000000000001</v>
      </c>
      <c r="BKH5" s="47"/>
      <c r="BKI5" s="47">
        <v>1.794</v>
      </c>
      <c r="BKJ5" s="47">
        <v>1.7629999999999999</v>
      </c>
      <c r="BKK5" s="47"/>
      <c r="BKL5" s="47">
        <v>1.7310000000000001</v>
      </c>
      <c r="BKM5" s="47"/>
      <c r="BKN5" s="47">
        <v>1.7609999999999999</v>
      </c>
      <c r="BKO5" s="47"/>
      <c r="BKP5" s="47">
        <v>1.7529999999999999</v>
      </c>
      <c r="BKQ5" s="47">
        <v>1.7509999999999999</v>
      </c>
      <c r="BKR5" s="47">
        <v>1.7430000000000001</v>
      </c>
      <c r="BKS5" s="47">
        <v>1.762</v>
      </c>
      <c r="BKT5" s="47"/>
      <c r="BKU5" s="47">
        <v>1.7270000000000001</v>
      </c>
      <c r="BKV5" s="47"/>
      <c r="BKW5" s="47">
        <v>1.746</v>
      </c>
      <c r="BKX5" s="47"/>
      <c r="BKY5" s="47">
        <v>1.728</v>
      </c>
      <c r="BKZ5" s="47"/>
      <c r="BLA5" s="6">
        <f t="shared" si="119"/>
        <v>0.33642691415313231</v>
      </c>
      <c r="BLB5" s="1061">
        <v>0.78</v>
      </c>
      <c r="BLC5" s="1061">
        <v>0.79700000000000004</v>
      </c>
      <c r="BLD5" s="1061">
        <v>0.79700000000000004</v>
      </c>
      <c r="BLE5" s="1061">
        <v>0.78200000000000003</v>
      </c>
      <c r="BLF5" s="1061">
        <v>0.8</v>
      </c>
      <c r="BLG5" s="1061">
        <v>0.77900000000000003</v>
      </c>
      <c r="BLH5" s="1061">
        <v>0.78</v>
      </c>
      <c r="BLI5" s="1061">
        <v>0.77900000000000003</v>
      </c>
      <c r="BLJ5" s="1061">
        <v>0.754</v>
      </c>
      <c r="BLK5" s="1061">
        <v>0.73599999999999999</v>
      </c>
      <c r="BLL5" s="1061">
        <f t="shared" si="120"/>
        <v>0.73599999999999999</v>
      </c>
      <c r="BLM5" s="1061">
        <v>0.78100000000000003</v>
      </c>
      <c r="BLN5" s="1061">
        <v>0.77700000000000002</v>
      </c>
      <c r="BLO5" s="1061"/>
      <c r="BLP5" s="1061">
        <v>0.749</v>
      </c>
      <c r="BLQ5" s="1061"/>
      <c r="BLR5" s="1061"/>
      <c r="BLS5" s="1061">
        <v>0.76800000000000002</v>
      </c>
      <c r="BLT5" s="1061">
        <v>0.751</v>
      </c>
      <c r="BLU5" s="1061">
        <v>0.77300000000000002</v>
      </c>
      <c r="BLV5" s="1061">
        <v>0.79</v>
      </c>
      <c r="BLW5" s="1061">
        <v>0.77600000000000002</v>
      </c>
      <c r="BLX5" s="1061">
        <v>0.76300000000000001</v>
      </c>
      <c r="BLY5" s="1061">
        <v>0.79300000000000004</v>
      </c>
      <c r="BLZ5" s="1061"/>
      <c r="BMA5" s="1061">
        <v>0.76600000000000001</v>
      </c>
      <c r="BMB5" s="1060">
        <f t="shared" si="121"/>
        <v>0.73599999999999999</v>
      </c>
      <c r="BMC5" s="1061">
        <v>0.77800000000000002</v>
      </c>
      <c r="BMD5" s="1061">
        <v>0.77100000000000002</v>
      </c>
      <c r="BME5" s="1061">
        <v>0.77500000000000002</v>
      </c>
      <c r="BMF5" s="1061">
        <v>0.77900000000000003</v>
      </c>
      <c r="BMG5" s="1061">
        <v>0.76700000000000002</v>
      </c>
      <c r="BMH5" s="1061"/>
      <c r="BMI5" s="1061">
        <v>0.77400000000000002</v>
      </c>
      <c r="BMJ5" s="1061">
        <v>0.78300000000000003</v>
      </c>
      <c r="BMK5" s="1061">
        <v>0.77900000000000003</v>
      </c>
      <c r="BML5" s="1061">
        <v>0.77200000000000002</v>
      </c>
      <c r="BMM5" s="1061">
        <v>0.78900000000000003</v>
      </c>
      <c r="BMN5" s="1061">
        <v>0.83</v>
      </c>
      <c r="BMO5" s="1061">
        <v>0.82799999999999996</v>
      </c>
      <c r="BMP5" s="102">
        <v>0.82799999999999996</v>
      </c>
      <c r="BMQ5" s="1061">
        <v>0.81699999999999995</v>
      </c>
      <c r="BMR5" s="1061">
        <v>0.82</v>
      </c>
      <c r="BMS5" s="1061">
        <v>0.83299999999999996</v>
      </c>
      <c r="BMT5" s="1061">
        <v>0.83799999999999997</v>
      </c>
      <c r="BMU5" s="1061">
        <v>0.83299999999999996</v>
      </c>
      <c r="BMV5" s="1061">
        <v>0.83299999999999996</v>
      </c>
      <c r="BMW5" s="102">
        <v>0.82299999999999995</v>
      </c>
      <c r="BMX5" s="102">
        <v>0.81799999999999995</v>
      </c>
      <c r="BMY5" s="102">
        <v>0.81599999999999995</v>
      </c>
      <c r="BMZ5" s="102">
        <v>0.82</v>
      </c>
      <c r="BNA5" s="102">
        <f t="shared" si="122"/>
        <v>0.82</v>
      </c>
      <c r="BNB5" s="102">
        <v>0.81699999999999995</v>
      </c>
      <c r="BNC5" s="102">
        <v>0.84</v>
      </c>
      <c r="BND5" s="102">
        <v>0.83</v>
      </c>
      <c r="BNE5" s="102">
        <v>0.82399999999999995</v>
      </c>
      <c r="BNF5" s="102"/>
      <c r="BNG5" s="102">
        <v>0.83099999999999996</v>
      </c>
      <c r="BNH5" s="102">
        <v>0.82299999999999995</v>
      </c>
      <c r="BNI5" s="102">
        <v>0.82699999999999996</v>
      </c>
      <c r="BNJ5" s="102">
        <v>0.82499999999999996</v>
      </c>
      <c r="BNK5" s="102"/>
      <c r="BNL5" s="102">
        <v>0.81</v>
      </c>
      <c r="BNM5" s="102">
        <f t="shared" si="123"/>
        <v>0.81</v>
      </c>
      <c r="BNN5" s="102">
        <v>0.82599999999999996</v>
      </c>
      <c r="BNO5" s="102">
        <v>0.81399999999999995</v>
      </c>
      <c r="BNP5" s="102"/>
      <c r="BNQ5" s="102">
        <v>0.82099999999999995</v>
      </c>
      <c r="BNR5" s="102">
        <v>0.82799999999999996</v>
      </c>
      <c r="BNS5" s="102">
        <v>0.81899999999999995</v>
      </c>
      <c r="BNT5" s="102">
        <v>0.81899999999999995</v>
      </c>
      <c r="BNU5" s="102"/>
      <c r="BNV5" s="102">
        <v>0.82</v>
      </c>
      <c r="BNW5" s="102">
        <v>0.85099999999999998</v>
      </c>
      <c r="BNX5" s="102">
        <f t="shared" si="124"/>
        <v>0.81</v>
      </c>
      <c r="BNY5" s="102">
        <v>0.83699999999999997</v>
      </c>
      <c r="BNZ5" s="102">
        <v>0.83299999999999996</v>
      </c>
      <c r="BOA5" s="102"/>
      <c r="BOB5" s="102">
        <v>0.85199999999999998</v>
      </c>
      <c r="BOC5" s="102">
        <v>0.85399999999999998</v>
      </c>
      <c r="BOD5" s="102">
        <v>0.85199999999999998</v>
      </c>
      <c r="BOE5" s="102">
        <v>0.84099999999999997</v>
      </c>
      <c r="BOF5" s="102"/>
      <c r="BOG5" s="102">
        <v>0.85799999999999998</v>
      </c>
      <c r="BOH5" s="102">
        <v>0.83</v>
      </c>
      <c r="BOI5" s="102">
        <f t="shared" si="125"/>
        <v>0.81</v>
      </c>
      <c r="BOJ5" s="102">
        <v>0.86299999999999999</v>
      </c>
      <c r="BOK5" s="102">
        <v>0.84099999999999997</v>
      </c>
      <c r="BOL5" s="102">
        <v>0.86399999999999999</v>
      </c>
      <c r="BOM5" s="102">
        <v>0.875</v>
      </c>
      <c r="BON5" s="102">
        <v>0.873</v>
      </c>
      <c r="BOO5" s="102">
        <v>0.879</v>
      </c>
      <c r="BOP5" s="102">
        <v>0.86299999999999999</v>
      </c>
      <c r="BOQ5" s="102"/>
      <c r="BOR5" s="102">
        <v>0.877</v>
      </c>
      <c r="BOS5" s="102">
        <v>0.88400000000000001</v>
      </c>
      <c r="BOT5" s="102">
        <v>0.88100000000000001</v>
      </c>
      <c r="BOU5" s="102">
        <v>0.86</v>
      </c>
      <c r="BOV5" s="102">
        <f t="shared" si="126"/>
        <v>0.81</v>
      </c>
      <c r="BOW5" s="102">
        <v>0.875</v>
      </c>
      <c r="BOX5" s="102">
        <v>0.876</v>
      </c>
      <c r="BOY5" s="102">
        <v>0.86899999999999999</v>
      </c>
      <c r="BOZ5" s="102">
        <v>0.84099999999999997</v>
      </c>
      <c r="BPA5" s="102">
        <v>0.84599999999999997</v>
      </c>
      <c r="BPB5" s="102"/>
      <c r="BPC5" s="102">
        <v>0.85299999999999998</v>
      </c>
      <c r="BPD5" s="102">
        <v>0.86299999999999999</v>
      </c>
      <c r="BPE5" s="102">
        <v>0.874</v>
      </c>
      <c r="BPF5" s="102">
        <v>0.84699999999999998</v>
      </c>
      <c r="BPG5" s="102">
        <v>0.87</v>
      </c>
      <c r="BPH5" s="102">
        <v>0.85599999999999998</v>
      </c>
      <c r="BPI5" s="102">
        <f t="shared" si="127"/>
        <v>0.81</v>
      </c>
      <c r="BPJ5" s="102">
        <v>0.86499999999999999</v>
      </c>
      <c r="BPK5" s="102">
        <v>0.86099999999999999</v>
      </c>
      <c r="BPL5" s="102">
        <v>0.85299999999999998</v>
      </c>
      <c r="BPM5" s="102">
        <v>0.84699999999999998</v>
      </c>
      <c r="BPN5" s="102">
        <v>0.85399999999999998</v>
      </c>
      <c r="BPO5" s="102">
        <v>0.84699999999999998</v>
      </c>
      <c r="BPP5" s="102">
        <v>0.86199999999999999</v>
      </c>
      <c r="BPQ5" s="102">
        <v>0.86799999999999999</v>
      </c>
      <c r="BPR5" s="102">
        <v>0.86</v>
      </c>
      <c r="BPS5" s="102">
        <v>0.85599999999999998</v>
      </c>
      <c r="BPT5" s="102">
        <f t="shared" si="128"/>
        <v>0.81</v>
      </c>
      <c r="BPU5" s="102">
        <v>0.88500000000000001</v>
      </c>
      <c r="BPV5" s="102">
        <v>0.90300000000000002</v>
      </c>
      <c r="BPW5" s="102">
        <v>0.89</v>
      </c>
      <c r="BPX5" s="102">
        <v>0.90100000000000002</v>
      </c>
      <c r="BPY5" s="102"/>
      <c r="BPZ5" s="102">
        <v>0.89400000000000002</v>
      </c>
      <c r="BQA5" s="102">
        <v>0.89400000000000002</v>
      </c>
      <c r="BQB5" s="102">
        <v>0.89500000000000002</v>
      </c>
      <c r="BQC5" s="102">
        <v>0.90600000000000003</v>
      </c>
      <c r="BQD5" s="102">
        <v>0.875</v>
      </c>
      <c r="BQE5" s="102">
        <f t="shared" si="129"/>
        <v>0.81</v>
      </c>
      <c r="BQF5" s="102">
        <v>0.90200000000000002</v>
      </c>
      <c r="BQG5" s="102">
        <v>0.89100000000000001</v>
      </c>
      <c r="BQH5" s="102">
        <v>0.875</v>
      </c>
      <c r="BQI5" s="102">
        <v>0.877</v>
      </c>
      <c r="BQJ5" s="102">
        <v>0.88100000000000001</v>
      </c>
      <c r="BQK5" s="102">
        <v>0.878</v>
      </c>
      <c r="BQL5" s="102">
        <v>0.88700000000000001</v>
      </c>
      <c r="BQM5" s="102">
        <v>0.878</v>
      </c>
      <c r="BQN5" s="102">
        <v>0.88</v>
      </c>
      <c r="BQO5" s="102">
        <v>0.88</v>
      </c>
      <c r="BQP5" s="102">
        <v>0.88</v>
      </c>
      <c r="BQQ5" s="1061">
        <v>0.88500000000000001</v>
      </c>
      <c r="BQR5" s="102">
        <f t="shared" si="130"/>
        <v>0.81</v>
      </c>
      <c r="BQS5" s="102">
        <v>0.88</v>
      </c>
      <c r="BQT5" s="102"/>
      <c r="BQU5" s="102">
        <v>0.88</v>
      </c>
      <c r="BQV5" s="102">
        <v>0.88</v>
      </c>
      <c r="BQW5" s="102">
        <v>0.89</v>
      </c>
      <c r="BQX5" s="102">
        <v>0.89100000000000001</v>
      </c>
      <c r="BQY5" s="102">
        <v>1.0229999999999999</v>
      </c>
      <c r="BQZ5" s="102">
        <v>1.0469999999999999</v>
      </c>
      <c r="BRA5" s="102">
        <v>1.054</v>
      </c>
      <c r="BRB5" s="102">
        <v>1.054</v>
      </c>
      <c r="BRC5" s="102">
        <v>1.018</v>
      </c>
      <c r="BRD5" s="102">
        <v>0.96099999999999997</v>
      </c>
      <c r="BRE5" s="102">
        <f t="shared" si="131"/>
        <v>0.81</v>
      </c>
      <c r="BRF5" s="102">
        <v>1.0429999999999999</v>
      </c>
      <c r="BRG5" s="102">
        <v>1.036</v>
      </c>
      <c r="BRH5" s="102">
        <v>1.05</v>
      </c>
      <c r="BRI5" s="102">
        <v>0.97</v>
      </c>
      <c r="BRJ5" s="102">
        <v>0.96</v>
      </c>
      <c r="BRK5" s="102">
        <v>0.97</v>
      </c>
      <c r="BRL5" s="102">
        <v>0.95</v>
      </c>
      <c r="BRM5" s="102">
        <v>0.96</v>
      </c>
      <c r="BRN5" s="102">
        <v>0.95</v>
      </c>
      <c r="BRO5" s="102">
        <v>0.94</v>
      </c>
      <c r="BRP5" s="102">
        <v>0.95</v>
      </c>
      <c r="BRQ5" s="102">
        <v>0.96</v>
      </c>
      <c r="BRR5" s="102"/>
      <c r="BRS5" s="102">
        <v>0.96599999999999997</v>
      </c>
      <c r="BRT5" s="102">
        <v>0.96</v>
      </c>
      <c r="BRU5" s="102">
        <v>0.96</v>
      </c>
      <c r="BRV5" s="102">
        <v>0.94</v>
      </c>
      <c r="BRW5" s="102">
        <v>0.94899999999999995</v>
      </c>
      <c r="BRX5" s="102"/>
      <c r="BRY5" s="102">
        <v>0.96</v>
      </c>
      <c r="BRZ5" s="102">
        <v>0.94</v>
      </c>
      <c r="BSA5" s="102">
        <v>0.93899999999999995</v>
      </c>
      <c r="BSB5" s="102">
        <v>0.93799999999999994</v>
      </c>
      <c r="BSC5" s="102">
        <v>0.94699999999999995</v>
      </c>
      <c r="BSD5" s="102">
        <v>0.95</v>
      </c>
      <c r="BSE5" s="102"/>
      <c r="BSF5" s="102">
        <v>0.95599999999999996</v>
      </c>
      <c r="BSG5" s="102">
        <f t="shared" si="132"/>
        <v>0.81</v>
      </c>
      <c r="BSH5" s="102">
        <v>0.93799999999999994</v>
      </c>
      <c r="BSI5" s="102">
        <v>0.95599999999999996</v>
      </c>
      <c r="BSJ5" s="102">
        <v>0.93500000000000005</v>
      </c>
      <c r="BSK5" s="102">
        <v>0.94799999999999995</v>
      </c>
      <c r="BSL5" s="102">
        <v>0.96899999999999997</v>
      </c>
      <c r="BSM5" s="102">
        <f t="shared" si="133"/>
        <v>0.81</v>
      </c>
      <c r="BSN5" s="47">
        <v>0.98099999999999998</v>
      </c>
      <c r="BSO5" s="47"/>
      <c r="BSP5" s="47">
        <v>0.97</v>
      </c>
      <c r="BSQ5" s="47">
        <v>0.97399999999999998</v>
      </c>
      <c r="BSR5" s="47">
        <v>0.97199999999999998</v>
      </c>
      <c r="BSS5" s="47">
        <v>0.98</v>
      </c>
      <c r="BST5" s="47">
        <v>0.97399999999999998</v>
      </c>
      <c r="BSU5" s="47"/>
      <c r="BSV5" s="47">
        <v>0.97</v>
      </c>
      <c r="BSW5" s="47"/>
      <c r="BSX5" s="47">
        <v>0.998</v>
      </c>
      <c r="BSY5" s="47">
        <v>1.004</v>
      </c>
      <c r="BSZ5" s="47">
        <v>0.996</v>
      </c>
      <c r="BTA5" s="47">
        <v>0.98</v>
      </c>
      <c r="BTB5" s="47">
        <v>0.99399999999999999</v>
      </c>
      <c r="BTC5" s="47"/>
      <c r="BTD5" s="102">
        <f t="shared" si="134"/>
        <v>0.81</v>
      </c>
      <c r="BTE5" s="102">
        <v>0.99099999999999999</v>
      </c>
      <c r="BTF5" s="47"/>
      <c r="BTG5" s="47">
        <v>1.1080000000000001</v>
      </c>
      <c r="BTH5" s="47">
        <v>1.085</v>
      </c>
      <c r="BTI5" s="47">
        <v>1.1679999999999999</v>
      </c>
      <c r="BTJ5" s="47">
        <v>1.0289999999999999</v>
      </c>
      <c r="BTK5" s="47">
        <v>1.0489999999999999</v>
      </c>
      <c r="BTL5" s="51">
        <v>0.96599999999999997</v>
      </c>
      <c r="BTM5" s="47">
        <f t="shared" si="135"/>
        <v>0.81</v>
      </c>
      <c r="BTN5" s="51">
        <v>1.06</v>
      </c>
      <c r="BTO5" s="51">
        <v>1.05</v>
      </c>
      <c r="BTP5" s="51">
        <v>1.04</v>
      </c>
      <c r="BTQ5" s="51"/>
      <c r="BTR5" s="51">
        <v>1.1499999999999999</v>
      </c>
      <c r="BTS5" s="47">
        <v>1.1180000000000001</v>
      </c>
      <c r="BTT5" s="47">
        <f t="shared" si="136"/>
        <v>0.81</v>
      </c>
      <c r="BTU5" s="47">
        <v>1.0429999999999999</v>
      </c>
      <c r="BTV5" s="47">
        <v>1.0169999999999999</v>
      </c>
      <c r="BTW5" s="47">
        <v>1.268</v>
      </c>
      <c r="BTX5" s="47">
        <v>1.0900000000000001</v>
      </c>
      <c r="BTY5" s="47"/>
      <c r="BTZ5" s="47">
        <v>1.0329999999999999</v>
      </c>
      <c r="BUA5" s="36">
        <v>1.2050000000000001</v>
      </c>
      <c r="BUB5" s="47">
        <f t="shared" si="137"/>
        <v>0.81</v>
      </c>
      <c r="BUC5" s="47">
        <v>1.042</v>
      </c>
      <c r="BUD5" s="47">
        <v>1.034</v>
      </c>
      <c r="BUE5" s="47">
        <v>1.1619999999999999</v>
      </c>
      <c r="BUF5" s="47">
        <v>1.1379999999999999</v>
      </c>
      <c r="BUG5" s="47">
        <v>1.0620000000000001</v>
      </c>
      <c r="BUH5" s="47">
        <v>1.149</v>
      </c>
      <c r="BUI5" s="47">
        <v>1.149</v>
      </c>
      <c r="BUJ5" s="47">
        <v>1.1399999999999999</v>
      </c>
      <c r="BUK5" s="52">
        <v>1.083</v>
      </c>
      <c r="BUL5" s="1181">
        <v>0.96799999999999997</v>
      </c>
      <c r="BUM5" s="47">
        <v>1.0149999999999999</v>
      </c>
      <c r="BUN5" s="1162">
        <v>1.0129999999999999</v>
      </c>
      <c r="BUO5" s="1162">
        <v>0.997</v>
      </c>
      <c r="BUP5" s="52">
        <v>1.117</v>
      </c>
      <c r="BUQ5" s="52">
        <f t="shared" si="138"/>
        <v>0.96799999999999997</v>
      </c>
      <c r="BUR5" s="52">
        <v>1.014</v>
      </c>
      <c r="BUS5" s="52">
        <v>1.0269999999999999</v>
      </c>
      <c r="BUT5" s="52">
        <v>1.0409999999999999</v>
      </c>
      <c r="BUU5" s="52">
        <v>1.03</v>
      </c>
      <c r="BUV5" s="52">
        <v>1.1459999999999999</v>
      </c>
      <c r="BUW5" s="971">
        <v>1.0389999999999999</v>
      </c>
      <c r="BUX5" s="52">
        <f t="shared" si="139"/>
        <v>0.96799999999999997</v>
      </c>
      <c r="BUY5" s="52">
        <v>1.081</v>
      </c>
      <c r="BUZ5" s="52">
        <v>1.1060000000000001</v>
      </c>
      <c r="BVA5" s="52">
        <v>1.1970000000000001</v>
      </c>
      <c r="BVB5" s="52">
        <v>1.179</v>
      </c>
      <c r="BVC5" s="1277" t="s">
        <v>1157</v>
      </c>
      <c r="BVD5" s="971">
        <v>1.155</v>
      </c>
      <c r="BVE5" s="971">
        <f t="shared" si="140"/>
        <v>0.96799999999999997</v>
      </c>
      <c r="BVF5" s="52">
        <v>1.321</v>
      </c>
      <c r="BVG5" s="52"/>
      <c r="BVH5" s="52"/>
      <c r="BVI5" s="52">
        <v>1.155</v>
      </c>
      <c r="BVJ5" s="52">
        <v>1.1539999999999999</v>
      </c>
      <c r="BVK5" s="52">
        <v>1.1120000000000001</v>
      </c>
      <c r="BVL5" s="52">
        <v>1.1299999999999999</v>
      </c>
      <c r="BVM5" s="52">
        <v>1.17</v>
      </c>
      <c r="BVN5" s="52">
        <v>1.1020000000000001</v>
      </c>
      <c r="BVO5" s="47">
        <v>1.028</v>
      </c>
      <c r="BVP5" s="47">
        <v>1.2969999999999999</v>
      </c>
      <c r="BVQ5" s="47">
        <v>1.302</v>
      </c>
      <c r="BVR5" s="47">
        <v>1.2909999999999999</v>
      </c>
      <c r="BVS5" s="47">
        <v>2.11</v>
      </c>
      <c r="BVT5" s="47">
        <v>2.274</v>
      </c>
      <c r="BVU5" s="52">
        <v>1.1479999999999999</v>
      </c>
      <c r="BVV5" s="47">
        <v>2.371</v>
      </c>
      <c r="BVW5" s="47">
        <v>2.52</v>
      </c>
      <c r="BVX5" s="58">
        <v>1.2929999999999999</v>
      </c>
      <c r="BVY5" s="58">
        <f t="shared" si="141"/>
        <v>1.028</v>
      </c>
      <c r="BVZ5" s="47">
        <v>1.2250000000000001</v>
      </c>
      <c r="BWA5" s="47"/>
      <c r="BWB5" s="52">
        <v>1.127</v>
      </c>
      <c r="BWC5" s="47">
        <v>1.218</v>
      </c>
      <c r="BWD5" s="47"/>
      <c r="BWE5" s="47">
        <f t="shared" si="142"/>
        <v>1.028</v>
      </c>
      <c r="BWF5" s="47">
        <v>1.234</v>
      </c>
      <c r="BWG5" s="47">
        <v>1.2310000000000001</v>
      </c>
      <c r="BWH5" s="47">
        <v>1.2509999999999999</v>
      </c>
      <c r="BWI5" s="47">
        <v>1.236</v>
      </c>
      <c r="BWJ5" s="47">
        <v>1.236</v>
      </c>
      <c r="BWK5" s="47">
        <v>1.2210000000000001</v>
      </c>
      <c r="BWL5" s="47"/>
      <c r="BWM5" s="47">
        <v>1.2390000000000001</v>
      </c>
      <c r="BWN5" s="47">
        <v>1.2490000000000001</v>
      </c>
      <c r="BWO5" s="47"/>
      <c r="BWP5" s="47">
        <v>1.2350000000000001</v>
      </c>
      <c r="BWQ5" s="47">
        <v>1.246</v>
      </c>
      <c r="BWR5" s="47"/>
      <c r="BWS5" s="47">
        <v>1.1870000000000001</v>
      </c>
      <c r="BWT5" s="47"/>
      <c r="BWU5" s="47">
        <v>1.17</v>
      </c>
      <c r="BWV5" s="47"/>
      <c r="BWW5" s="47">
        <v>1.1930000000000001</v>
      </c>
      <c r="BWX5" s="47">
        <v>1.1779999999999999</v>
      </c>
      <c r="BWY5" s="47">
        <v>1.175</v>
      </c>
      <c r="BWZ5" s="47">
        <v>1.1599999999999999</v>
      </c>
      <c r="BXA5" s="47"/>
      <c r="BXB5" s="47">
        <v>1.1930000000000001</v>
      </c>
      <c r="BXC5" s="47"/>
      <c r="BXD5" s="47">
        <v>1.1839999999999999</v>
      </c>
      <c r="BXE5" s="47"/>
      <c r="BXF5" s="47">
        <v>1.173</v>
      </c>
      <c r="BXG5" s="52">
        <v>1.224</v>
      </c>
      <c r="BXH5" s="47">
        <f t="shared" si="143"/>
        <v>1.028</v>
      </c>
      <c r="BXI5" s="47">
        <v>1.17</v>
      </c>
      <c r="BXJ5" s="47"/>
      <c r="BXK5" s="47">
        <v>1.1519999999999999</v>
      </c>
      <c r="BXL5" s="47"/>
      <c r="BXM5" s="47">
        <v>1.17</v>
      </c>
      <c r="BXN5" s="47"/>
      <c r="BXO5" s="47">
        <v>1.145</v>
      </c>
      <c r="BXP5" s="47"/>
      <c r="BXQ5" s="51">
        <v>1.1639999999999999</v>
      </c>
      <c r="BXR5" s="47">
        <f t="shared" si="144"/>
        <v>1.028</v>
      </c>
      <c r="BXS5" s="47"/>
      <c r="BXT5" s="47">
        <v>1.1539999999999999</v>
      </c>
      <c r="BXU5" s="47"/>
      <c r="BXV5" s="47">
        <v>1.1719999999999999</v>
      </c>
      <c r="BXW5" s="47"/>
      <c r="BXX5" s="47">
        <v>1.1659999999999999</v>
      </c>
      <c r="BXY5" s="47">
        <v>1.1679999999999999</v>
      </c>
      <c r="BXZ5" s="47"/>
      <c r="BYA5" s="47"/>
      <c r="BYB5" s="47">
        <v>1.1499999999999999</v>
      </c>
      <c r="BYC5" s="47">
        <f t="shared" si="145"/>
        <v>1.028</v>
      </c>
      <c r="BYD5" s="47">
        <v>1.19</v>
      </c>
      <c r="BYE5" s="47"/>
      <c r="BYF5" s="47"/>
      <c r="BYG5" s="47">
        <v>1.254</v>
      </c>
      <c r="BYH5" s="51"/>
      <c r="BYI5" s="51"/>
      <c r="BYJ5" s="47">
        <v>1.216</v>
      </c>
      <c r="BYK5" s="47"/>
      <c r="BYL5" s="47">
        <v>1.222</v>
      </c>
      <c r="BYM5" s="47">
        <v>1.246</v>
      </c>
      <c r="BYN5" s="47"/>
      <c r="BYO5" s="6">
        <f t="shared" si="146"/>
        <v>0.21206225680933849</v>
      </c>
      <c r="BYP5" s="102">
        <v>0.72</v>
      </c>
      <c r="BYQ5" s="102">
        <v>0.74939999999999996</v>
      </c>
      <c r="BYR5" s="102">
        <v>0.73919999999999997</v>
      </c>
      <c r="BYS5" s="102"/>
      <c r="BYT5" s="102">
        <v>0.73880000000000001</v>
      </c>
      <c r="BYU5" s="102">
        <v>0.79200000000000004</v>
      </c>
      <c r="BYV5" s="102">
        <v>0.80420000000000003</v>
      </c>
      <c r="BYW5" s="102"/>
      <c r="BYX5" s="102">
        <f t="shared" si="147"/>
        <v>0.72</v>
      </c>
      <c r="BYY5" s="102">
        <v>0.80400000000000005</v>
      </c>
      <c r="BYZ5" s="102">
        <v>0.79279999999999995</v>
      </c>
      <c r="BZA5" s="102">
        <v>0.78659999999999997</v>
      </c>
      <c r="BZB5" s="102">
        <v>0.79079999999999995</v>
      </c>
      <c r="BZC5" s="102">
        <v>0.79259999999999997</v>
      </c>
      <c r="BZD5" s="102">
        <v>0.77780000000000005</v>
      </c>
      <c r="BZE5" s="102">
        <v>0.77659999999999996</v>
      </c>
      <c r="BZF5" s="102"/>
      <c r="BZG5" s="102">
        <v>0.77</v>
      </c>
      <c r="BZH5" s="102">
        <v>0.77</v>
      </c>
      <c r="BZI5" s="102">
        <v>0.78</v>
      </c>
      <c r="BZJ5" s="102">
        <v>0.78</v>
      </c>
      <c r="BZK5" s="1061">
        <v>0.7702</v>
      </c>
      <c r="BZL5" s="102">
        <f t="shared" si="148"/>
        <v>0.72</v>
      </c>
      <c r="BZM5" s="102">
        <v>0.78</v>
      </c>
      <c r="BZN5" s="102">
        <v>0.79</v>
      </c>
      <c r="BZO5" s="102">
        <v>0.78</v>
      </c>
      <c r="BZP5" s="102">
        <v>0.78</v>
      </c>
      <c r="BZQ5" s="102">
        <v>0.78</v>
      </c>
      <c r="BZR5" s="102">
        <v>0.89</v>
      </c>
      <c r="BZS5" s="102"/>
      <c r="BZT5" s="102">
        <v>0.88</v>
      </c>
      <c r="BZU5" s="102">
        <v>1.02</v>
      </c>
      <c r="BZV5" s="102">
        <v>1.03</v>
      </c>
      <c r="BZW5" s="102">
        <v>1.018</v>
      </c>
      <c r="BZX5" s="102">
        <v>0.88</v>
      </c>
      <c r="BZY5" s="102">
        <f t="shared" si="149"/>
        <v>0.72</v>
      </c>
      <c r="BZZ5" s="102">
        <v>1.03</v>
      </c>
      <c r="CAA5" s="102">
        <v>1.04</v>
      </c>
      <c r="CAB5" s="102">
        <v>1.06</v>
      </c>
      <c r="CAC5" s="102"/>
      <c r="CAD5" s="102">
        <v>1.034</v>
      </c>
      <c r="CAE5" s="102">
        <v>1.03</v>
      </c>
      <c r="CAF5" s="102">
        <v>1.04</v>
      </c>
      <c r="CAG5" s="102">
        <v>1.03</v>
      </c>
      <c r="CAH5" s="102">
        <v>1.06</v>
      </c>
      <c r="CAI5" s="102">
        <v>1.042</v>
      </c>
      <c r="CAJ5" s="102"/>
      <c r="CAK5" s="102">
        <v>1.05</v>
      </c>
      <c r="CAL5" s="102">
        <v>1.04</v>
      </c>
      <c r="CAM5" s="102">
        <v>1.06</v>
      </c>
      <c r="CAN5" s="102">
        <v>1.04</v>
      </c>
      <c r="CAO5" s="102">
        <v>1.0369999999999999</v>
      </c>
      <c r="CAP5" s="102"/>
      <c r="CAQ5" s="102">
        <v>1.05</v>
      </c>
      <c r="CAR5" s="102">
        <v>1.06</v>
      </c>
      <c r="CAS5" s="102"/>
      <c r="CAT5" s="102">
        <v>1.03</v>
      </c>
      <c r="CAU5" s="102">
        <v>1.04</v>
      </c>
      <c r="CAV5" s="102">
        <v>1.036</v>
      </c>
      <c r="CAW5" s="102">
        <v>1.0429999999999999</v>
      </c>
      <c r="CAX5" s="102">
        <v>1.0309999999999999</v>
      </c>
      <c r="CAY5" s="102"/>
      <c r="CAZ5" s="102">
        <v>1.0529999999999999</v>
      </c>
      <c r="CBA5" s="102">
        <v>1.046</v>
      </c>
      <c r="CBB5" s="102">
        <v>0.999</v>
      </c>
      <c r="CBC5" s="102">
        <f t="shared" si="150"/>
        <v>0.72</v>
      </c>
      <c r="CBD5" s="102">
        <v>1.048</v>
      </c>
      <c r="CBE5" s="102">
        <v>1.0509999999999999</v>
      </c>
      <c r="CBF5" s="102">
        <v>1.0449999999999999</v>
      </c>
      <c r="CBG5" s="102">
        <v>1.05</v>
      </c>
      <c r="CBH5" s="102"/>
      <c r="CBI5" s="102">
        <v>1.0680000000000001</v>
      </c>
      <c r="CBJ5" s="102">
        <f t="shared" si="151"/>
        <v>0.72</v>
      </c>
      <c r="CBK5" s="47">
        <v>1.087</v>
      </c>
      <c r="CBL5" s="47">
        <v>1.0780000000000001</v>
      </c>
      <c r="CBM5" s="47">
        <v>1.073</v>
      </c>
      <c r="CBN5" s="47">
        <v>1.0720000000000001</v>
      </c>
      <c r="CBO5" s="47">
        <v>1.0820000000000001</v>
      </c>
      <c r="CBP5" s="47">
        <v>1.07</v>
      </c>
      <c r="CBQ5" s="47">
        <v>1.06</v>
      </c>
      <c r="CBR5" s="47">
        <v>1.073</v>
      </c>
      <c r="CBS5" s="47">
        <v>1.0740000000000001</v>
      </c>
      <c r="CBT5" s="47"/>
      <c r="CBU5" s="47">
        <v>1.08</v>
      </c>
      <c r="CBV5" s="47">
        <v>1.0740000000000001</v>
      </c>
      <c r="CBW5" s="47">
        <v>1.071</v>
      </c>
      <c r="CBX5" s="102">
        <f t="shared" si="152"/>
        <v>0.72</v>
      </c>
      <c r="CBY5" s="47">
        <v>1.06</v>
      </c>
      <c r="CBZ5" s="77">
        <v>1.159</v>
      </c>
      <c r="CCA5" s="47"/>
      <c r="CCB5" s="47">
        <v>1.151</v>
      </c>
      <c r="CCC5" s="47">
        <v>1.1759999999999999</v>
      </c>
      <c r="CCD5" s="47">
        <v>1.0680000000000001</v>
      </c>
      <c r="CCE5" s="47">
        <v>1.056</v>
      </c>
      <c r="CCF5" s="51">
        <v>1.075</v>
      </c>
      <c r="CCG5" s="47">
        <f t="shared" si="153"/>
        <v>0.72</v>
      </c>
      <c r="CCH5" s="51">
        <v>1.0900000000000001</v>
      </c>
      <c r="CCI5" s="51">
        <v>1.07</v>
      </c>
      <c r="CCJ5" s="51">
        <v>1.073</v>
      </c>
      <c r="CCK5" s="51"/>
      <c r="CCL5" s="51">
        <v>1.0920000000000001</v>
      </c>
      <c r="CCM5" s="47">
        <v>1.083</v>
      </c>
      <c r="CCN5" s="47">
        <f t="shared" si="154"/>
        <v>0.72</v>
      </c>
      <c r="CCO5" s="47">
        <v>1.0669999999999999</v>
      </c>
      <c r="CCP5" s="47">
        <v>1.069</v>
      </c>
      <c r="CCQ5" s="47">
        <v>1.085</v>
      </c>
      <c r="CCR5" s="47">
        <v>1.089</v>
      </c>
      <c r="CCS5" s="47">
        <v>1.0760000000000001</v>
      </c>
      <c r="CCT5" s="47">
        <f t="shared" si="155"/>
        <v>0.72</v>
      </c>
      <c r="CCU5" s="47">
        <v>1.0740000000000001</v>
      </c>
      <c r="CCV5" s="47">
        <v>1.0629999999999999</v>
      </c>
      <c r="CCW5" s="47">
        <v>1.089</v>
      </c>
      <c r="CCX5" s="47">
        <v>1.0880000000000001</v>
      </c>
      <c r="CCY5" s="47">
        <v>1.0940000000000001</v>
      </c>
      <c r="CCZ5" s="47">
        <v>1.0580000000000001</v>
      </c>
      <c r="CDA5" s="47"/>
      <c r="CDB5" s="47">
        <v>1.093</v>
      </c>
      <c r="CDC5" s="47">
        <v>1.093</v>
      </c>
      <c r="CDD5" s="52">
        <v>1.0640000000000001</v>
      </c>
      <c r="CDE5" s="1181">
        <v>1.0660000000000001</v>
      </c>
      <c r="CDF5" s="47">
        <v>1.093</v>
      </c>
      <c r="CDG5" s="47"/>
      <c r="CDH5" s="1162">
        <v>1.1040000000000001</v>
      </c>
      <c r="CDI5" s="1162">
        <v>1.0780000000000001</v>
      </c>
      <c r="CDJ5" s="52">
        <v>1.0880000000000001</v>
      </c>
      <c r="CDK5" s="52">
        <f t="shared" si="156"/>
        <v>1.0660000000000001</v>
      </c>
      <c r="CDL5" s="52">
        <v>1.093</v>
      </c>
      <c r="CDM5" s="52">
        <v>1.0840000000000001</v>
      </c>
      <c r="CDN5" s="52">
        <v>1.085</v>
      </c>
      <c r="CDO5" s="52">
        <v>1.113</v>
      </c>
      <c r="CDP5" s="52">
        <v>1.1140000000000001</v>
      </c>
      <c r="CDQ5" s="971">
        <v>1.095</v>
      </c>
      <c r="CDR5" s="52">
        <f t="shared" si="157"/>
        <v>1.0660000000000001</v>
      </c>
      <c r="CDS5" s="52">
        <v>1.1240000000000001</v>
      </c>
      <c r="CDT5" s="52">
        <v>1.123</v>
      </c>
      <c r="CDU5" s="52">
        <v>1.1319999999999999</v>
      </c>
      <c r="CDV5" s="52">
        <v>1.1419999999999999</v>
      </c>
      <c r="CDW5" s="1277" t="s">
        <v>1157</v>
      </c>
      <c r="CDX5" s="971">
        <v>1.121</v>
      </c>
      <c r="CDY5" s="971">
        <f t="shared" si="158"/>
        <v>1.0660000000000001</v>
      </c>
      <c r="CDZ5" s="52">
        <v>1.264</v>
      </c>
      <c r="CEA5" s="52"/>
      <c r="CEB5" s="52"/>
      <c r="CEC5" s="52">
        <v>1.2609999999999999</v>
      </c>
      <c r="CED5" s="52">
        <v>1.28</v>
      </c>
      <c r="CEE5" s="52">
        <v>1.2070000000000001</v>
      </c>
      <c r="CEF5" s="52">
        <v>1.274</v>
      </c>
      <c r="CEG5" s="52">
        <v>1.278</v>
      </c>
      <c r="CEH5" s="52">
        <v>1.2</v>
      </c>
      <c r="CEI5" s="47">
        <v>1.151</v>
      </c>
      <c r="CEJ5" s="47">
        <v>1.4410000000000001</v>
      </c>
      <c r="CEK5" s="47">
        <v>1.4359999999999999</v>
      </c>
      <c r="CEL5" s="47">
        <v>1.4430000000000001</v>
      </c>
      <c r="CEM5" s="47">
        <v>2.3029999999999999</v>
      </c>
      <c r="CEN5" s="47">
        <v>2.6139999999999999</v>
      </c>
      <c r="CEO5" s="52">
        <v>1.29</v>
      </c>
      <c r="CEP5" s="47">
        <v>2.6930000000000001</v>
      </c>
      <c r="CEQ5" s="47">
        <v>2.7189999999999999</v>
      </c>
      <c r="CER5" s="58">
        <v>1.3109999999999999</v>
      </c>
      <c r="CES5" s="58">
        <f t="shared" si="159"/>
        <v>1.151</v>
      </c>
      <c r="CET5" s="47">
        <v>1.4359999999999999</v>
      </c>
      <c r="CEU5" s="47"/>
      <c r="CEV5" s="52">
        <v>1.28</v>
      </c>
      <c r="CEW5" s="47">
        <v>1.407</v>
      </c>
      <c r="CEX5" s="47"/>
      <c r="CEY5" s="47">
        <f t="shared" si="160"/>
        <v>1.151</v>
      </c>
      <c r="CEZ5" s="47">
        <v>1.399</v>
      </c>
      <c r="CFA5" s="47">
        <v>1.3779999999999999</v>
      </c>
      <c r="CFB5" s="47">
        <v>1.381</v>
      </c>
      <c r="CFC5" s="47">
        <v>1.3859999999999999</v>
      </c>
      <c r="CFD5" s="47">
        <v>1.411</v>
      </c>
      <c r="CFE5" s="47">
        <v>1.3819999999999999</v>
      </c>
      <c r="CFF5" s="47"/>
      <c r="CFG5" s="47">
        <v>1.379</v>
      </c>
      <c r="CFH5" s="47">
        <v>1.38</v>
      </c>
      <c r="CFI5" s="47"/>
      <c r="CFJ5" s="47">
        <v>1.4119999999999999</v>
      </c>
      <c r="CFK5" s="47">
        <v>1.3959999999999999</v>
      </c>
      <c r="CFL5" s="47"/>
      <c r="CFM5" s="47">
        <v>1.32</v>
      </c>
      <c r="CFN5" s="47"/>
      <c r="CFO5" s="47">
        <v>1.2969999999999999</v>
      </c>
      <c r="CFP5" s="47"/>
      <c r="CFQ5" s="47">
        <v>1.302</v>
      </c>
      <c r="CFR5" s="47"/>
      <c r="CFS5" s="47">
        <v>1.29</v>
      </c>
      <c r="CFT5" s="47">
        <v>1.2949999999999999</v>
      </c>
      <c r="CFU5" s="47">
        <v>1.2869999999999999</v>
      </c>
      <c r="CFV5" s="47"/>
      <c r="CFW5" s="47">
        <v>1.3240000000000001</v>
      </c>
      <c r="CFX5" s="47"/>
      <c r="CFY5" s="47">
        <v>1.3080000000000001</v>
      </c>
      <c r="CFZ5" s="47"/>
      <c r="CGA5" s="47">
        <v>1.3220000000000001</v>
      </c>
      <c r="CGB5" s="52">
        <v>1.41</v>
      </c>
      <c r="CGC5" s="47">
        <f t="shared" si="161"/>
        <v>1.151</v>
      </c>
      <c r="CGD5" s="47">
        <v>1.3340000000000001</v>
      </c>
      <c r="CGE5" s="47"/>
      <c r="CGF5" s="47">
        <v>1.216</v>
      </c>
      <c r="CGG5" s="47"/>
      <c r="CGH5" s="47">
        <v>1.2410000000000001</v>
      </c>
      <c r="CGI5" s="47"/>
      <c r="CGJ5" s="47">
        <v>1.244</v>
      </c>
      <c r="CGK5" s="47"/>
      <c r="CGL5" s="51">
        <v>1.3320000000000001</v>
      </c>
      <c r="CGM5" s="51">
        <f t="shared" si="162"/>
        <v>1.151</v>
      </c>
      <c r="CGN5" s="51"/>
      <c r="CGO5" s="51">
        <v>1.2529999999999999</v>
      </c>
      <c r="CGP5" s="51"/>
      <c r="CGQ5" s="51">
        <v>1.2390000000000001</v>
      </c>
      <c r="CGR5" s="51"/>
      <c r="CGS5" s="51">
        <v>1.236</v>
      </c>
      <c r="CGT5" s="51">
        <v>1.252</v>
      </c>
      <c r="CGU5" s="51"/>
      <c r="CGV5" s="51"/>
      <c r="CGW5" s="47">
        <v>1.2170000000000001</v>
      </c>
      <c r="CGX5" s="51">
        <f t="shared" si="163"/>
        <v>1.151</v>
      </c>
      <c r="CGY5" s="47">
        <v>1.274</v>
      </c>
      <c r="CGZ5" s="51"/>
      <c r="CHA5" s="51"/>
      <c r="CHB5" s="51"/>
      <c r="CHC5" s="47">
        <v>1.3720000000000001</v>
      </c>
      <c r="CHD5" s="51"/>
      <c r="CHE5" s="47">
        <v>1.3520000000000001</v>
      </c>
      <c r="CHF5" s="47"/>
      <c r="CHG5" s="47">
        <v>1.3720000000000001</v>
      </c>
      <c r="CHH5" s="47">
        <v>1.345</v>
      </c>
      <c r="CHI5" s="47"/>
      <c r="CHJ5" s="47">
        <v>1.2649999999999999</v>
      </c>
      <c r="CHK5" s="47">
        <f t="shared" si="164"/>
        <v>1.151</v>
      </c>
      <c r="CHL5" s="47">
        <v>1.3620000000000001</v>
      </c>
      <c r="CHM5" s="47"/>
      <c r="CHN5" s="47">
        <v>1.3420000000000001</v>
      </c>
      <c r="CHO5" s="47">
        <v>1.333</v>
      </c>
      <c r="CHP5" s="47">
        <v>1.341</v>
      </c>
      <c r="CHQ5" s="47">
        <v>1.331</v>
      </c>
      <c r="CHR5" s="47">
        <v>1.288</v>
      </c>
      <c r="CHS5" s="47">
        <f t="shared" si="165"/>
        <v>1.151</v>
      </c>
      <c r="CHT5" s="47"/>
      <c r="CHU5" s="47"/>
      <c r="CHV5" s="47">
        <v>1.496</v>
      </c>
      <c r="CHW5" s="47">
        <v>1.5189999999999999</v>
      </c>
      <c r="CHX5" s="47"/>
      <c r="CHY5" s="47"/>
      <c r="CHZ5" s="47">
        <v>1.51</v>
      </c>
      <c r="CIA5" s="47">
        <f t="shared" si="166"/>
        <v>1.151</v>
      </c>
      <c r="CIB5" s="47">
        <v>1.538</v>
      </c>
      <c r="CIC5" s="47">
        <v>1.51</v>
      </c>
      <c r="CID5" s="47">
        <v>1.534</v>
      </c>
      <c r="CIE5" s="47">
        <v>1.5409999999999999</v>
      </c>
      <c r="CIF5" s="47"/>
      <c r="CIG5" s="47">
        <v>1.522</v>
      </c>
      <c r="CIH5" s="47"/>
      <c r="CII5" s="47">
        <v>1.5229999999999999</v>
      </c>
      <c r="CIJ5" s="47">
        <v>1.51</v>
      </c>
      <c r="CIK5" s="47">
        <f t="shared" si="247"/>
        <v>1.151</v>
      </c>
      <c r="CIL5" s="47"/>
      <c r="CIM5" s="47"/>
      <c r="CIN5" s="6">
        <f t="shared" si="167"/>
        <v>-1</v>
      </c>
      <c r="CIO5" s="102">
        <v>1.0740000000000001</v>
      </c>
      <c r="CIP5" s="102">
        <v>1.089</v>
      </c>
      <c r="CIQ5" s="102">
        <v>1.099</v>
      </c>
      <c r="CIR5" s="102">
        <v>1.099</v>
      </c>
      <c r="CIS5" s="102"/>
      <c r="CIT5" s="102">
        <v>1.101</v>
      </c>
      <c r="CIU5" s="47">
        <f t="shared" si="168"/>
        <v>1.0740000000000001</v>
      </c>
      <c r="CIV5" s="102">
        <v>1.1200000000000001</v>
      </c>
      <c r="CIW5" s="47">
        <v>1.1319999999999999</v>
      </c>
      <c r="CIX5" s="102"/>
      <c r="CIY5" s="47">
        <v>1.1439999999999999</v>
      </c>
      <c r="CIZ5" s="47">
        <v>1.141</v>
      </c>
      <c r="CJA5" s="47">
        <v>1.1439999999999999</v>
      </c>
      <c r="CJB5" s="47">
        <v>1.1299999999999999</v>
      </c>
      <c r="CJC5" s="47">
        <v>1.131</v>
      </c>
      <c r="CJD5" s="47">
        <v>1.1719999999999999</v>
      </c>
      <c r="CJE5" s="47">
        <v>1.1679999999999999</v>
      </c>
      <c r="CJF5" s="47">
        <v>1.1759999999999999</v>
      </c>
      <c r="CJG5" s="47">
        <v>1.198</v>
      </c>
      <c r="CJH5" s="47">
        <v>1.1990000000000001</v>
      </c>
      <c r="CJI5" s="102">
        <f t="shared" si="169"/>
        <v>1.0740000000000001</v>
      </c>
      <c r="CJJ5" s="47">
        <v>1.2210000000000001</v>
      </c>
      <c r="CJK5" s="102">
        <v>1.2330000000000001</v>
      </c>
      <c r="CJL5" s="47"/>
      <c r="CJM5" s="47">
        <v>1.2210000000000001</v>
      </c>
      <c r="CJN5" s="47">
        <v>1.3260000000000001</v>
      </c>
      <c r="CJO5" s="47">
        <v>1.224</v>
      </c>
      <c r="CJP5" s="47">
        <v>1.204</v>
      </c>
      <c r="CJQ5" s="51">
        <v>1.19</v>
      </c>
      <c r="CJR5" s="47">
        <f t="shared" si="170"/>
        <v>1.0740000000000001</v>
      </c>
      <c r="CJS5" s="51">
        <v>1.2070000000000001</v>
      </c>
      <c r="CJT5" s="51">
        <v>1.2</v>
      </c>
      <c r="CJU5" s="51">
        <v>1.22</v>
      </c>
      <c r="CJV5" s="51">
        <v>1.2330000000000001</v>
      </c>
      <c r="CJW5" s="51"/>
      <c r="CJX5" s="47">
        <v>1.228</v>
      </c>
      <c r="CJY5" s="47">
        <v>1.216</v>
      </c>
      <c r="CJZ5" s="47">
        <f t="shared" si="171"/>
        <v>1.0740000000000001</v>
      </c>
      <c r="CKA5" s="47">
        <v>1.1000000000000001</v>
      </c>
      <c r="CKB5" s="47">
        <v>1.109</v>
      </c>
      <c r="CKC5" s="47"/>
      <c r="CKD5" s="47">
        <v>1.123</v>
      </c>
      <c r="CKE5" s="47">
        <v>1.119</v>
      </c>
      <c r="CKF5" s="47">
        <v>1.0860000000000001</v>
      </c>
      <c r="CKG5" s="47"/>
      <c r="CKH5" s="36">
        <v>1.1930000000000001</v>
      </c>
      <c r="CKI5" s="47">
        <f t="shared" si="172"/>
        <v>1.0740000000000001</v>
      </c>
      <c r="CKJ5" s="47">
        <v>1.123</v>
      </c>
      <c r="CKK5" s="47">
        <v>1.099</v>
      </c>
      <c r="CKL5" s="47">
        <v>1.1339999999999999</v>
      </c>
      <c r="CKM5" s="47">
        <v>1.1279999999999999</v>
      </c>
      <c r="CKN5" s="47">
        <v>1.1319999999999999</v>
      </c>
      <c r="CKO5" s="47">
        <v>1.1339999999999999</v>
      </c>
      <c r="CKP5" s="47">
        <v>1.1100000000000001</v>
      </c>
      <c r="CKQ5" s="47">
        <v>1.1100000000000001</v>
      </c>
      <c r="CKR5" s="47"/>
      <c r="CKS5" s="52">
        <v>1.153</v>
      </c>
      <c r="CKT5" s="1181">
        <v>1.093</v>
      </c>
      <c r="CKU5" s="47">
        <v>1.1419999999999999</v>
      </c>
      <c r="CKV5" s="1162">
        <v>1.143</v>
      </c>
      <c r="CKW5" s="1162">
        <v>1.143</v>
      </c>
      <c r="CKX5" s="52">
        <v>1.1739999999999999</v>
      </c>
      <c r="CKY5" s="52">
        <f t="shared" si="173"/>
        <v>1.093</v>
      </c>
      <c r="CKZ5" s="52">
        <v>1.143</v>
      </c>
      <c r="CLA5" s="52">
        <v>1.137</v>
      </c>
      <c r="CLB5" s="52">
        <v>1.125</v>
      </c>
      <c r="CLC5" s="52">
        <v>1.161</v>
      </c>
      <c r="CLD5" s="52">
        <v>1.1619999999999999</v>
      </c>
      <c r="CLE5" s="971">
        <v>1.1739999999999999</v>
      </c>
      <c r="CLF5" s="52">
        <f t="shared" si="174"/>
        <v>1.093</v>
      </c>
      <c r="CLG5" s="52">
        <v>1.1639999999999999</v>
      </c>
      <c r="CLH5" s="52">
        <v>1.1719999999999999</v>
      </c>
      <c r="CLI5" s="52"/>
      <c r="CLJ5" s="52">
        <v>1.1919999999999999</v>
      </c>
      <c r="CLK5" s="52">
        <v>1.1919999999999999</v>
      </c>
      <c r="CLL5" s="1277" t="s">
        <v>1157</v>
      </c>
      <c r="CLM5" s="971">
        <v>1.1819999999999999</v>
      </c>
      <c r="CLN5" s="971">
        <f t="shared" si="175"/>
        <v>1.093</v>
      </c>
      <c r="CLO5" s="52">
        <v>1.3720000000000001</v>
      </c>
      <c r="CLP5" s="52"/>
      <c r="CLQ5" s="52"/>
      <c r="CLR5" s="52">
        <v>1.3759999999999999</v>
      </c>
      <c r="CLS5" s="52">
        <v>1.345</v>
      </c>
      <c r="CLT5" s="52">
        <v>1.1950000000000001</v>
      </c>
      <c r="CLU5" s="52">
        <v>1.3520000000000001</v>
      </c>
      <c r="CLV5" s="52">
        <v>1.3879999999999999</v>
      </c>
      <c r="CLW5" s="52">
        <v>1.1870000000000001</v>
      </c>
      <c r="CLX5" s="971">
        <v>1.171</v>
      </c>
      <c r="CLY5" s="47">
        <v>1.542</v>
      </c>
      <c r="CLZ5" s="47">
        <v>1.544</v>
      </c>
      <c r="CMA5" s="47">
        <v>1.52</v>
      </c>
      <c r="CMB5" s="47">
        <v>2.2610000000000001</v>
      </c>
      <c r="CMC5" s="47">
        <v>2.484</v>
      </c>
      <c r="CMD5" s="52">
        <v>1.28</v>
      </c>
      <c r="CME5" s="47">
        <v>2.4550000000000001</v>
      </c>
      <c r="CMF5" s="47">
        <v>2.5649999999999999</v>
      </c>
      <c r="CMG5" s="58">
        <v>1.4219999999999999</v>
      </c>
      <c r="CMH5" s="58">
        <f t="shared" si="176"/>
        <v>1.171</v>
      </c>
      <c r="CMI5" s="47">
        <v>1.4259999999999999</v>
      </c>
      <c r="CMJ5" s="47"/>
      <c r="CMK5" s="52">
        <v>1.28</v>
      </c>
      <c r="CML5" s="47">
        <v>1.462</v>
      </c>
      <c r="CMM5" s="47"/>
      <c r="CMN5" s="47">
        <f t="shared" si="177"/>
        <v>1.171</v>
      </c>
      <c r="CMO5" s="47">
        <v>1.4530000000000001</v>
      </c>
      <c r="CMP5" s="47">
        <v>1.4430000000000001</v>
      </c>
      <c r="CMQ5" s="47">
        <v>1.452</v>
      </c>
      <c r="CMR5" s="47">
        <v>1.4419999999999999</v>
      </c>
      <c r="CMS5" s="47">
        <v>1.474</v>
      </c>
      <c r="CMT5" s="47">
        <v>1.47</v>
      </c>
      <c r="CMU5" s="47"/>
      <c r="CMV5" s="47">
        <v>1.4630000000000001</v>
      </c>
      <c r="CMW5" s="47">
        <v>1.4610000000000001</v>
      </c>
      <c r="CMX5" s="47"/>
      <c r="CMY5" s="47">
        <v>1.472</v>
      </c>
      <c r="CMZ5" s="47">
        <v>1.4630000000000001</v>
      </c>
      <c r="CNA5" s="47"/>
      <c r="CNB5" s="47">
        <v>1.448</v>
      </c>
      <c r="CNC5" s="47"/>
      <c r="CND5" s="47">
        <v>1.444</v>
      </c>
      <c r="CNE5" s="47"/>
      <c r="CNF5" s="47">
        <v>1.44</v>
      </c>
      <c r="CNG5" s="47"/>
      <c r="CNH5" s="47">
        <v>1.4419999999999999</v>
      </c>
      <c r="CNI5" s="47">
        <v>1.4410000000000001</v>
      </c>
      <c r="CNJ5" s="47">
        <v>1.4670000000000001</v>
      </c>
      <c r="CNK5" s="47"/>
      <c r="CNL5" s="47">
        <v>1.44</v>
      </c>
      <c r="CNM5" s="47"/>
      <c r="CNN5" s="47">
        <v>1.4470000000000001</v>
      </c>
      <c r="CNO5" s="47"/>
      <c r="CNP5" s="47">
        <v>1.444</v>
      </c>
      <c r="CNQ5" s="52">
        <v>1.4390000000000001</v>
      </c>
      <c r="CNR5" s="47">
        <f t="shared" si="178"/>
        <v>1.171</v>
      </c>
      <c r="CNS5" s="47">
        <v>1.4370000000000001</v>
      </c>
      <c r="CNT5" s="47"/>
      <c r="CNU5" s="47">
        <v>1.365</v>
      </c>
      <c r="CNV5" s="47"/>
      <c r="CNW5" s="47">
        <v>1.369</v>
      </c>
      <c r="CNX5" s="47"/>
      <c r="CNY5" s="47">
        <v>1.3640000000000001</v>
      </c>
      <c r="CNZ5" s="47"/>
      <c r="COA5" s="51">
        <v>1.405</v>
      </c>
      <c r="COB5" s="47">
        <f t="shared" si="179"/>
        <v>1.171</v>
      </c>
      <c r="COC5" s="47"/>
      <c r="COD5" s="47">
        <v>1.367</v>
      </c>
      <c r="COE5" s="47"/>
      <c r="COF5" s="47">
        <v>1.3839999999999999</v>
      </c>
      <c r="COG5" s="47"/>
      <c r="COH5" s="47">
        <v>1.38</v>
      </c>
      <c r="COI5" s="47">
        <v>1.383</v>
      </c>
      <c r="COJ5" s="47"/>
      <c r="COK5" s="47"/>
      <c r="COL5" s="47">
        <v>1.3260000000000001</v>
      </c>
      <c r="COM5" s="47">
        <f t="shared" si="180"/>
        <v>1.171</v>
      </c>
      <c r="CON5" s="47">
        <v>1.4119999999999999</v>
      </c>
      <c r="COO5" s="47"/>
      <c r="COP5" s="47"/>
      <c r="COQ5" s="51"/>
      <c r="COR5" s="47">
        <v>1.446</v>
      </c>
      <c r="COS5" s="51"/>
      <c r="COT5" s="47">
        <v>1.472</v>
      </c>
      <c r="COU5" s="47"/>
      <c r="COV5" s="47">
        <v>1.48</v>
      </c>
      <c r="COW5" s="47">
        <v>1.4550000000000001</v>
      </c>
      <c r="COX5" s="47"/>
      <c r="COY5" s="47">
        <v>1.353</v>
      </c>
      <c r="COZ5" s="47">
        <f t="shared" si="181"/>
        <v>1.171</v>
      </c>
      <c r="CPA5" s="47">
        <v>1.472</v>
      </c>
      <c r="CPB5" s="47"/>
      <c r="CPC5" s="47">
        <v>1.4390000000000001</v>
      </c>
      <c r="CPD5" s="47">
        <v>1.456</v>
      </c>
      <c r="CPE5" s="47">
        <v>1.42</v>
      </c>
      <c r="CPF5" s="47">
        <v>1.4370000000000001</v>
      </c>
      <c r="CPG5" s="47">
        <v>1.4470000000000001</v>
      </c>
      <c r="CPH5" s="47">
        <v>1.377</v>
      </c>
      <c r="CPI5" s="47">
        <f t="shared" si="182"/>
        <v>1.171</v>
      </c>
      <c r="CPJ5" s="47"/>
      <c r="CPK5" s="47"/>
      <c r="CPL5" s="47">
        <v>1.5669999999999999</v>
      </c>
      <c r="CPM5" s="47">
        <v>1.5580000000000001</v>
      </c>
      <c r="CPN5" s="47"/>
      <c r="CPO5" s="47"/>
      <c r="CPP5" s="47">
        <v>1.5509999999999999</v>
      </c>
      <c r="CPQ5" s="47">
        <f t="shared" si="183"/>
        <v>1.171</v>
      </c>
      <c r="CPR5" s="47">
        <v>1.5620000000000001</v>
      </c>
      <c r="CPS5" s="47">
        <v>1.579</v>
      </c>
      <c r="CPT5" s="47">
        <v>1.552</v>
      </c>
      <c r="CPU5" s="47">
        <v>1.5569999999999999</v>
      </c>
      <c r="CPV5" s="47"/>
      <c r="CPW5" s="47">
        <v>1.5569999999999999</v>
      </c>
      <c r="CPX5" s="47"/>
      <c r="CPY5" s="47">
        <v>1.5569999999999999</v>
      </c>
      <c r="CPZ5" s="47">
        <v>1.5509999999999999</v>
      </c>
      <c r="CQA5" s="47">
        <f t="shared" si="248"/>
        <v>1.171</v>
      </c>
      <c r="CQB5" s="47"/>
      <c r="CQC5" s="47"/>
      <c r="CQD5" s="6">
        <f t="shared" si="249"/>
        <v>-1</v>
      </c>
      <c r="CQE5" s="1049">
        <f t="shared" si="184"/>
        <v>0.89100000000000013</v>
      </c>
      <c r="CQF5" s="58">
        <v>0.81</v>
      </c>
      <c r="CQG5" s="47">
        <f t="shared" si="185"/>
        <v>0.81</v>
      </c>
      <c r="CQH5" s="102">
        <v>0.79600000000000004</v>
      </c>
      <c r="CQI5" s="47">
        <v>0.80100000000000005</v>
      </c>
      <c r="CQJ5" s="47"/>
      <c r="CQK5" s="47">
        <v>0.78800000000000003</v>
      </c>
      <c r="CQL5" s="47">
        <v>0.78500000000000003</v>
      </c>
      <c r="CQM5" s="47">
        <v>0.80100000000000005</v>
      </c>
      <c r="CQN5" s="47">
        <v>0.80100000000000005</v>
      </c>
      <c r="CQO5" s="47">
        <v>0.77400000000000002</v>
      </c>
      <c r="CQP5" s="47">
        <f t="shared" si="186"/>
        <v>0.77400000000000002</v>
      </c>
      <c r="CQQ5" s="47">
        <v>0.79100000000000004</v>
      </c>
      <c r="CQR5" s="47">
        <v>0.80200000000000005</v>
      </c>
      <c r="CQS5" s="47">
        <v>0.81399999999999995</v>
      </c>
      <c r="CQT5" s="47">
        <v>0.81</v>
      </c>
      <c r="CQU5" s="47">
        <v>0.80600000000000005</v>
      </c>
      <c r="CQV5" s="47">
        <v>0.80400000000000005</v>
      </c>
      <c r="CQW5" s="102">
        <f t="shared" si="187"/>
        <v>0.77400000000000002</v>
      </c>
      <c r="CQX5" s="102">
        <v>0.83299999999999996</v>
      </c>
      <c r="CQY5" s="102">
        <v>0.84699999999999998</v>
      </c>
      <c r="CQZ5" s="47"/>
      <c r="CRA5" s="47">
        <v>0.84399999999999997</v>
      </c>
      <c r="CRB5" s="47">
        <v>0.84699999999999998</v>
      </c>
      <c r="CRC5" s="47">
        <v>0.84399999999999997</v>
      </c>
      <c r="CRD5" s="47">
        <v>0.84299999999999997</v>
      </c>
      <c r="CRE5" s="51">
        <v>0.82</v>
      </c>
      <c r="CRF5" s="47">
        <f t="shared" si="188"/>
        <v>0.77400000000000002</v>
      </c>
      <c r="CRG5" s="51">
        <v>0.81499999999999995</v>
      </c>
      <c r="CRH5" s="51">
        <v>0.81499999999999995</v>
      </c>
      <c r="CRI5" s="51">
        <v>0.80600000000000005</v>
      </c>
      <c r="CRJ5" s="47">
        <v>0.79900000000000004</v>
      </c>
      <c r="CRK5" s="47"/>
      <c r="CRL5" s="47">
        <v>0.8</v>
      </c>
      <c r="CRM5" s="47">
        <f t="shared" si="189"/>
        <v>0.77400000000000002</v>
      </c>
      <c r="CRN5" s="47">
        <v>0.80300000000000005</v>
      </c>
      <c r="CRO5" s="47">
        <v>0.79200000000000004</v>
      </c>
      <c r="CRP5" s="47">
        <v>0.80900000000000005</v>
      </c>
      <c r="CRQ5" s="47">
        <v>0.80200000000000005</v>
      </c>
      <c r="CRR5" s="47"/>
      <c r="CRS5" s="51">
        <v>0.80100000000000005</v>
      </c>
      <c r="CRT5" s="59">
        <v>0.82299999999999995</v>
      </c>
      <c r="CRU5" s="51">
        <f t="shared" si="190"/>
        <v>0.77400000000000002</v>
      </c>
      <c r="CRV5" s="47">
        <v>0.81</v>
      </c>
      <c r="CRW5" s="47">
        <v>0.80900000000000005</v>
      </c>
      <c r="CRX5" s="51"/>
      <c r="CRY5" s="47">
        <v>0.81399999999999995</v>
      </c>
      <c r="CRZ5" s="47">
        <v>0.83299999999999996</v>
      </c>
      <c r="CSA5" s="47">
        <v>0.83599999999999997</v>
      </c>
      <c r="CSB5" s="47">
        <v>0.84199999999999997</v>
      </c>
      <c r="CSC5" s="47"/>
      <c r="CSD5" s="47"/>
      <c r="CSE5" s="47">
        <v>0.82899999999999996</v>
      </c>
      <c r="CSF5" s="47">
        <v>0.81200000000000006</v>
      </c>
      <c r="CSG5" s="47">
        <v>0.80600000000000005</v>
      </c>
      <c r="CSH5" s="47">
        <v>0.80500000000000005</v>
      </c>
      <c r="CSI5" s="47">
        <v>0.83599999999999997</v>
      </c>
      <c r="CSJ5" s="47"/>
      <c r="CSK5" s="1230">
        <v>0.79200000000000004</v>
      </c>
      <c r="CSL5" s="1231">
        <v>0.81899999999999995</v>
      </c>
      <c r="CSM5" s="47"/>
      <c r="CSN5" s="47"/>
      <c r="CSO5" s="58">
        <v>0.82399999999999995</v>
      </c>
      <c r="CSP5" s="1246">
        <f>MIN(CSO5,CRU5)</f>
        <v>0.77400000000000002</v>
      </c>
      <c r="CSQ5" s="47">
        <v>0.82</v>
      </c>
      <c r="CSR5" s="47">
        <v>0.83</v>
      </c>
      <c r="CSS5" s="1162">
        <v>0.82499999999999996</v>
      </c>
      <c r="CST5" s="1162">
        <v>0.83199999999999996</v>
      </c>
      <c r="CSU5" s="1162">
        <v>0.82</v>
      </c>
      <c r="CSV5" s="1162">
        <v>0.83</v>
      </c>
      <c r="CSW5" s="47"/>
      <c r="CSX5" s="47"/>
      <c r="CSY5" s="47"/>
      <c r="CSZ5" s="47"/>
      <c r="CTA5" s="52">
        <v>0.83499999999999996</v>
      </c>
      <c r="CTB5" s="52">
        <v>0.84099999999999997</v>
      </c>
      <c r="CTC5" s="47">
        <f t="shared" si="191"/>
        <v>0.77400000000000002</v>
      </c>
      <c r="CTD5" s="52">
        <v>0.82699999999999996</v>
      </c>
      <c r="CTE5" s="52">
        <v>0.83299999999999996</v>
      </c>
      <c r="CTF5" s="52">
        <v>0.84199999999999997</v>
      </c>
      <c r="CTG5" s="52">
        <v>0.83199999999999996</v>
      </c>
      <c r="CTH5" s="52">
        <v>0.84699999999999998</v>
      </c>
      <c r="CTI5" s="52">
        <v>0.82099999999999995</v>
      </c>
      <c r="CTJ5" s="52">
        <v>0.84299999999999997</v>
      </c>
      <c r="CTK5" s="52">
        <v>0.84099999999999997</v>
      </c>
      <c r="CTL5" s="52">
        <v>0.84699999999999998</v>
      </c>
      <c r="CTM5" s="971">
        <v>0.84199999999999997</v>
      </c>
      <c r="CTN5" s="971">
        <v>0.84499999999999997</v>
      </c>
      <c r="CTO5" s="971">
        <f t="shared" si="192"/>
        <v>0.77400000000000002</v>
      </c>
      <c r="CTP5" s="52">
        <v>0.84599999999999997</v>
      </c>
      <c r="CTQ5" s="52">
        <v>0.84699999999999998</v>
      </c>
      <c r="CTR5" s="52">
        <v>0.83399999999999996</v>
      </c>
      <c r="CTS5" s="52">
        <v>0.84499999999999997</v>
      </c>
      <c r="CTT5" s="52">
        <v>0.84699999999999998</v>
      </c>
      <c r="CTU5" s="52">
        <v>0.84599999999999997</v>
      </c>
      <c r="CTV5" s="52"/>
      <c r="CTW5" s="52"/>
      <c r="CTX5" s="52">
        <v>0.84399999999999997</v>
      </c>
      <c r="CTY5" s="52">
        <v>0.84699999999999998</v>
      </c>
      <c r="CTZ5" s="52">
        <v>0.90400000000000003</v>
      </c>
      <c r="CUA5" s="52">
        <v>0.91300000000000003</v>
      </c>
      <c r="CUB5" s="971">
        <v>0.84499999999999997</v>
      </c>
      <c r="CUC5" s="971">
        <v>0.83199999999999996</v>
      </c>
      <c r="CUD5" s="52">
        <f t="shared" si="193"/>
        <v>0.77400000000000002</v>
      </c>
      <c r="CUE5" s="52">
        <v>0.93100000000000005</v>
      </c>
      <c r="CUF5" s="52">
        <v>0.91600000000000004</v>
      </c>
      <c r="CUG5" s="52">
        <v>0.96699999999999997</v>
      </c>
      <c r="CUH5" s="52">
        <v>0.96599999999999997</v>
      </c>
      <c r="CUI5" s="52"/>
      <c r="CUJ5" s="52"/>
      <c r="CUK5" s="52"/>
      <c r="CUL5" s="52"/>
      <c r="CUM5" s="52">
        <v>0.91100000000000003</v>
      </c>
      <c r="CUN5" s="52">
        <v>0.90200000000000002</v>
      </c>
      <c r="CUO5" s="52">
        <v>0.92100000000000004</v>
      </c>
      <c r="CUP5" s="52">
        <v>0.89</v>
      </c>
      <c r="CUQ5" s="52">
        <v>0.89400000000000002</v>
      </c>
      <c r="CUR5" s="52">
        <v>0.89700000000000002</v>
      </c>
      <c r="CUS5" s="52">
        <v>0.91600000000000004</v>
      </c>
      <c r="CUT5" s="52">
        <v>0.92</v>
      </c>
      <c r="CUU5" s="52">
        <v>0.90800000000000003</v>
      </c>
      <c r="CUV5" s="52">
        <v>0.89500000000000002</v>
      </c>
      <c r="CUW5" s="52">
        <v>0.91700000000000004</v>
      </c>
      <c r="CUX5" s="52">
        <v>0.92500000000000004</v>
      </c>
      <c r="CUY5" s="52">
        <v>0.97499999999999998</v>
      </c>
      <c r="CUZ5" s="52">
        <v>0.96499999999999997</v>
      </c>
      <c r="CVA5" s="52">
        <v>0.91500000000000004</v>
      </c>
      <c r="CVB5" s="52">
        <v>0.91500000000000004</v>
      </c>
      <c r="CVC5" s="971">
        <v>0.85599999999999998</v>
      </c>
      <c r="CVD5" s="47">
        <v>1.0329999999999999</v>
      </c>
      <c r="CVE5" s="47">
        <v>1.0389999999999999</v>
      </c>
      <c r="CVF5" s="47">
        <v>1.0269999999999999</v>
      </c>
      <c r="CVG5" s="47">
        <v>1.038</v>
      </c>
      <c r="CVH5" s="47">
        <v>1.0629999999999999</v>
      </c>
      <c r="CVI5" s="47">
        <v>1.0529999999999999</v>
      </c>
      <c r="CVJ5" s="47">
        <v>1.867</v>
      </c>
      <c r="CVK5" s="47">
        <v>1.8759999999999999</v>
      </c>
      <c r="CVL5" s="47">
        <v>2.153</v>
      </c>
      <c r="CVM5" s="47">
        <v>2.1469999999999998</v>
      </c>
      <c r="CVN5" s="52">
        <v>0.91200000000000003</v>
      </c>
      <c r="CVO5" s="52">
        <v>0.91300000000000003</v>
      </c>
      <c r="CVP5" s="47">
        <v>2.1850000000000001</v>
      </c>
      <c r="CVQ5" s="47">
        <v>2.1909999999999998</v>
      </c>
      <c r="CVR5" s="47">
        <v>2.2789999999999999</v>
      </c>
      <c r="CVS5" s="47">
        <v>2.27</v>
      </c>
      <c r="CVT5" s="58">
        <v>1.0389999999999999</v>
      </c>
      <c r="CVU5" s="58">
        <v>1.0189999999999999</v>
      </c>
      <c r="CVV5" s="58">
        <f t="shared" si="194"/>
        <v>0.85599999999999998</v>
      </c>
      <c r="CVW5" s="47">
        <v>1.5049999999999999</v>
      </c>
      <c r="CVX5" s="47">
        <v>1.4850000000000001</v>
      </c>
      <c r="CVY5" s="47"/>
      <c r="CVZ5" s="47"/>
      <c r="CWA5" s="52">
        <v>0.93100000000000005</v>
      </c>
      <c r="CWB5" s="52">
        <v>0.94199999999999995</v>
      </c>
      <c r="CWC5" s="47">
        <v>1.5169999999999999</v>
      </c>
      <c r="CWD5" s="47">
        <v>1.4890000000000001</v>
      </c>
      <c r="CWE5" s="47"/>
      <c r="CWF5" s="47"/>
      <c r="CWG5" s="47">
        <f t="shared" si="195"/>
        <v>0.85599999999999998</v>
      </c>
      <c r="CWH5" s="47">
        <v>1.512</v>
      </c>
      <c r="CWI5" s="47">
        <v>1.502</v>
      </c>
      <c r="CWJ5" s="47">
        <v>1.534</v>
      </c>
      <c r="CWK5" s="47">
        <v>1.5109999999999999</v>
      </c>
      <c r="CWL5" s="47">
        <v>1.17</v>
      </c>
      <c r="CWM5" s="47">
        <v>1.1599999999999999</v>
      </c>
      <c r="CWN5" s="47">
        <v>1.18</v>
      </c>
      <c r="CWO5" s="47">
        <v>1.17</v>
      </c>
      <c r="CWP5" s="47"/>
      <c r="CWQ5" s="47"/>
      <c r="CWR5" s="47">
        <v>1.155</v>
      </c>
      <c r="CWS5" s="47">
        <v>1.1599999999999999</v>
      </c>
      <c r="CWT5" s="47">
        <v>1.1830000000000001</v>
      </c>
      <c r="CWU5" s="47">
        <v>1.1599999999999999</v>
      </c>
      <c r="CWV5" s="47"/>
      <c r="CWW5" s="47"/>
      <c r="CWX5" s="47">
        <v>1.1859999999999999</v>
      </c>
      <c r="CWY5" s="47">
        <v>1.1579999999999999</v>
      </c>
      <c r="CWZ5" s="47"/>
      <c r="CXA5" s="47"/>
      <c r="CXB5" s="47">
        <v>1.161</v>
      </c>
      <c r="CXC5" s="47">
        <v>1.173</v>
      </c>
      <c r="CXD5" s="47">
        <v>1.06</v>
      </c>
      <c r="CXE5" s="47">
        <v>1.071</v>
      </c>
      <c r="CXF5" s="47">
        <v>1.075</v>
      </c>
      <c r="CXG5" s="47">
        <v>1.083</v>
      </c>
      <c r="CXH5" s="47">
        <v>1.0840000000000001</v>
      </c>
      <c r="CXI5" s="47">
        <v>1.0720000000000001</v>
      </c>
      <c r="CXJ5" s="47">
        <v>1.0569999999999999</v>
      </c>
      <c r="CXK5" s="47">
        <v>1.07</v>
      </c>
      <c r="CXL5" s="47">
        <v>1.06</v>
      </c>
      <c r="CXM5" s="47">
        <v>1.071</v>
      </c>
      <c r="CXN5" s="47">
        <v>1.069</v>
      </c>
      <c r="CXO5" s="47">
        <v>1.081</v>
      </c>
      <c r="CXP5" s="47">
        <v>1.07</v>
      </c>
      <c r="CXQ5" s="47">
        <v>1.0820000000000001</v>
      </c>
      <c r="CXR5" s="47"/>
      <c r="CXS5" s="47"/>
      <c r="CXT5" s="47">
        <v>1.0920000000000001</v>
      </c>
      <c r="CXU5" s="47">
        <v>1.091</v>
      </c>
      <c r="CXV5" s="47"/>
      <c r="CXW5" s="47"/>
      <c r="CXX5" s="47">
        <v>2.4900000000000002</v>
      </c>
      <c r="CXY5" s="47">
        <v>2.5</v>
      </c>
      <c r="CXZ5" s="58">
        <v>2.4350000000000001</v>
      </c>
      <c r="CYA5" s="58">
        <v>2.4529999999999998</v>
      </c>
      <c r="CYB5" s="47">
        <f t="shared" si="196"/>
        <v>0.85599999999999998</v>
      </c>
      <c r="CYC5" s="47">
        <v>2.4809999999999999</v>
      </c>
      <c r="CYD5" s="47">
        <v>2.5</v>
      </c>
      <c r="CYE5" s="47"/>
      <c r="CYF5" s="47"/>
      <c r="CYG5" s="47">
        <v>1.2030000000000001</v>
      </c>
      <c r="CYH5" s="47">
        <v>1.22</v>
      </c>
      <c r="CYI5" s="47"/>
      <c r="CYJ5" s="47"/>
      <c r="CYK5" s="47">
        <v>1.204</v>
      </c>
      <c r="CYL5" s="47">
        <v>1.1919999999999999</v>
      </c>
      <c r="CYM5" s="47"/>
      <c r="CYN5" s="47"/>
      <c r="CYO5" s="47">
        <v>1.2</v>
      </c>
      <c r="CYP5" s="47">
        <v>1.22</v>
      </c>
      <c r="CYQ5" s="47"/>
      <c r="CYR5" s="47"/>
      <c r="CYS5" s="51">
        <v>1.08</v>
      </c>
      <c r="CYT5" s="51">
        <v>1.1020000000000001</v>
      </c>
      <c r="CYU5" s="51">
        <f t="shared" si="197"/>
        <v>0.85599999999999998</v>
      </c>
      <c r="CYV5" s="51"/>
      <c r="CYW5" s="51"/>
      <c r="CYX5" s="51">
        <v>1.1910000000000001</v>
      </c>
      <c r="CYY5" s="51">
        <v>1.194</v>
      </c>
      <c r="CYZ5" s="51"/>
      <c r="CZA5" s="51"/>
      <c r="CZB5" s="51">
        <v>1.1970000000000001</v>
      </c>
      <c r="CZC5" s="51">
        <v>1.222</v>
      </c>
      <c r="CZD5" s="51"/>
      <c r="CZE5" s="51"/>
      <c r="CZF5" s="51">
        <v>1.1990000000000001</v>
      </c>
      <c r="CZG5" s="51">
        <v>1.2230000000000001</v>
      </c>
      <c r="CZH5" s="51">
        <v>1.2150000000000001</v>
      </c>
      <c r="CZI5" s="51">
        <v>1.232</v>
      </c>
      <c r="CZJ5" s="51"/>
      <c r="CZK5" s="51"/>
      <c r="CZL5" s="51"/>
      <c r="CZM5" s="51"/>
      <c r="CZN5" s="47">
        <v>1.1950000000000001</v>
      </c>
      <c r="CZO5" s="47">
        <v>1.208</v>
      </c>
      <c r="CZP5" s="47">
        <f t="shared" si="198"/>
        <v>0.85599999999999998</v>
      </c>
      <c r="CZQ5" s="47">
        <v>1.214</v>
      </c>
      <c r="CZR5" s="47">
        <v>1.2310000000000001</v>
      </c>
      <c r="CZS5" s="47"/>
      <c r="CZT5" s="47"/>
      <c r="CZU5" s="47"/>
      <c r="CZV5" s="47"/>
      <c r="CZW5" s="47">
        <v>1.2370000000000001</v>
      </c>
      <c r="CZX5" s="47">
        <v>1.238</v>
      </c>
      <c r="CZY5" s="47"/>
      <c r="CZZ5" s="51"/>
      <c r="DAA5" s="51"/>
      <c r="DAB5" s="51"/>
      <c r="DAC5" s="47">
        <v>1.238</v>
      </c>
      <c r="DAD5" s="47">
        <v>1.2490000000000001</v>
      </c>
      <c r="DAE5" s="47"/>
      <c r="DAF5" s="47"/>
      <c r="DAG5" s="47">
        <v>1.2490000000000001</v>
      </c>
      <c r="DAH5" s="47">
        <v>1.258</v>
      </c>
      <c r="DAI5" s="47">
        <v>1.236</v>
      </c>
      <c r="DAJ5" s="47">
        <v>1.252</v>
      </c>
      <c r="DAK5" s="47"/>
      <c r="DAL5" s="47"/>
      <c r="DAM5" s="47">
        <v>1.2150000000000001</v>
      </c>
      <c r="DAN5" s="47">
        <v>1.198</v>
      </c>
      <c r="DAO5" s="47">
        <f t="shared" si="199"/>
        <v>0.85599999999999998</v>
      </c>
      <c r="DAP5" s="47">
        <v>1.2649999999999999</v>
      </c>
      <c r="DAQ5" s="47" t="s">
        <v>1159</v>
      </c>
      <c r="DAR5" s="47"/>
      <c r="DAS5" s="47"/>
      <c r="DAT5" s="47">
        <v>1.2709999999999999</v>
      </c>
      <c r="DAU5" s="47">
        <v>1.262</v>
      </c>
      <c r="DAV5" s="47">
        <v>1.2410000000000001</v>
      </c>
      <c r="DAW5" s="47">
        <v>1.2270000000000001</v>
      </c>
      <c r="DAX5" s="47">
        <f t="shared" si="200"/>
        <v>0.85599999999999998</v>
      </c>
      <c r="DAY5" s="47"/>
      <c r="DAZ5" s="47"/>
      <c r="DBA5" s="47">
        <v>1.2709999999999999</v>
      </c>
      <c r="DBB5" s="47">
        <v>1.262</v>
      </c>
      <c r="DBC5" s="47"/>
      <c r="DBD5" s="47"/>
      <c r="DBE5" s="47">
        <v>1.32</v>
      </c>
      <c r="DBF5" s="47">
        <v>1.31</v>
      </c>
      <c r="DBG5" s="47">
        <v>1.321</v>
      </c>
      <c r="DBH5" s="47">
        <v>1.3</v>
      </c>
      <c r="DBI5" s="47"/>
      <c r="DBJ5" s="47"/>
      <c r="DBK5" s="47"/>
      <c r="DBL5" s="47"/>
      <c r="DBM5" s="47">
        <v>1.2729999999999999</v>
      </c>
      <c r="DBN5" s="47">
        <v>1.294</v>
      </c>
      <c r="DBO5" s="47">
        <f t="shared" si="201"/>
        <v>0.85599999999999998</v>
      </c>
      <c r="DBP5" s="47">
        <v>1.288</v>
      </c>
      <c r="DBQ5" s="47">
        <v>1.292</v>
      </c>
      <c r="DBR5" s="47">
        <v>1.306</v>
      </c>
      <c r="DBS5" s="47">
        <v>1.3029999999999999</v>
      </c>
      <c r="DBT5" s="47">
        <v>1.29</v>
      </c>
      <c r="DBU5" s="47">
        <v>1.3049999999999999</v>
      </c>
      <c r="DBV5" s="47">
        <v>1.3149999999999999</v>
      </c>
      <c r="DBW5" s="47">
        <v>1.33</v>
      </c>
      <c r="DBX5" s="47"/>
      <c r="DBY5" s="47"/>
      <c r="DBZ5" s="47">
        <v>1.296</v>
      </c>
      <c r="DCA5" s="47">
        <v>1.3120000000000001</v>
      </c>
      <c r="DCB5" s="47"/>
      <c r="DCC5" s="47"/>
      <c r="DCD5" s="47">
        <v>1.3029999999999999</v>
      </c>
      <c r="DCE5" s="47">
        <v>1.321</v>
      </c>
      <c r="DCF5" s="47">
        <v>1.294</v>
      </c>
      <c r="DCG5" s="47">
        <f t="shared" si="250"/>
        <v>0.85599999999999998</v>
      </c>
      <c r="DCH5" s="47"/>
      <c r="DCI5" s="47"/>
      <c r="DCJ5" s="47"/>
      <c r="DCK5" s="47"/>
      <c r="DCL5" s="47"/>
      <c r="DCM5" s="47"/>
      <c r="DCN5" s="47"/>
      <c r="DCO5" s="47"/>
      <c r="DCP5" s="6">
        <f t="shared" si="251"/>
        <v>-1</v>
      </c>
      <c r="DCQ5" s="6">
        <f t="shared" si="252"/>
        <v>-1</v>
      </c>
      <c r="DCR5" s="1224">
        <f t="shared" si="202"/>
        <v>0.18992248062015507</v>
      </c>
      <c r="DCS5" s="1300">
        <v>1.1100000000000001</v>
      </c>
      <c r="DCT5" s="47">
        <v>1.48</v>
      </c>
      <c r="DCU5" s="47">
        <v>1.482</v>
      </c>
      <c r="DCV5" s="47">
        <v>1.4670000000000001</v>
      </c>
      <c r="DCW5" s="47">
        <v>2.2269999999999999</v>
      </c>
      <c r="DCX5" s="47">
        <v>2.6139999999999999</v>
      </c>
      <c r="DCY5" s="52">
        <v>1.24</v>
      </c>
      <c r="DCZ5" s="47">
        <v>2.4889999999999999</v>
      </c>
      <c r="DDA5" s="47">
        <v>2.5139999999999998</v>
      </c>
      <c r="DDB5" s="58">
        <v>1.38</v>
      </c>
      <c r="DDC5" s="58">
        <f t="shared" si="203"/>
        <v>1.1100000000000001</v>
      </c>
      <c r="DDD5" s="47">
        <v>1.3819999999999999</v>
      </c>
      <c r="DDE5" s="47"/>
      <c r="DDF5" s="52">
        <v>1.2529999999999999</v>
      </c>
      <c r="DDG5" s="47">
        <v>1.3660000000000001</v>
      </c>
      <c r="DDH5" s="47"/>
      <c r="DDI5" s="47">
        <v>1.1879999999999999</v>
      </c>
      <c r="DDJ5" s="47">
        <v>1.1879999999999999</v>
      </c>
      <c r="DDK5" s="47">
        <v>1.3819999999999999</v>
      </c>
      <c r="DDL5" s="47">
        <v>1.3740000000000001</v>
      </c>
      <c r="DDM5" s="47">
        <v>1.2709999999999999</v>
      </c>
      <c r="DDN5" s="47">
        <v>1.3720000000000001</v>
      </c>
      <c r="DDO5" s="47">
        <v>1.37</v>
      </c>
      <c r="DDP5" s="47">
        <v>1.4019999999999999</v>
      </c>
      <c r="DDQ5" s="47"/>
      <c r="DDR5" s="47">
        <v>1.389</v>
      </c>
      <c r="DDS5" s="47">
        <v>1.2769999999999999</v>
      </c>
      <c r="DDT5" s="47">
        <v>1.278</v>
      </c>
      <c r="DDU5" s="47">
        <v>1.3939999999999999</v>
      </c>
      <c r="DDV5" s="47"/>
      <c r="DDW5" s="47">
        <v>1.403</v>
      </c>
      <c r="DDX5" s="47">
        <v>1.8009999999999999</v>
      </c>
      <c r="DDY5" s="47">
        <v>1.4039999999999999</v>
      </c>
      <c r="DDZ5" s="47">
        <v>1.792</v>
      </c>
      <c r="DEA5" s="47"/>
      <c r="DEB5" s="47">
        <v>1.345</v>
      </c>
      <c r="DEC5" s="47">
        <v>1.6950000000000001</v>
      </c>
      <c r="DED5" s="47"/>
      <c r="DEE5" s="47"/>
      <c r="DEF5" s="47">
        <v>1.677</v>
      </c>
      <c r="DEG5" s="47">
        <v>1.33</v>
      </c>
      <c r="DEH5" s="47"/>
      <c r="DEI5" s="47"/>
      <c r="DEJ5" s="47">
        <v>1.3640000000000001</v>
      </c>
      <c r="DEK5" s="47">
        <v>1.6930000000000001</v>
      </c>
      <c r="DEL5" s="47"/>
      <c r="DEM5" s="47"/>
      <c r="DEN5" s="47">
        <v>1.6890000000000001</v>
      </c>
      <c r="DEO5" s="47">
        <v>1.325</v>
      </c>
      <c r="DEP5" s="47">
        <v>1.357</v>
      </c>
      <c r="DEQ5" s="47">
        <v>1.7</v>
      </c>
      <c r="DER5" s="47">
        <v>1.359</v>
      </c>
      <c r="DES5" s="47">
        <v>1.677</v>
      </c>
      <c r="DET5" s="47"/>
      <c r="DEU5" s="47"/>
      <c r="DEV5" s="47">
        <v>1.3620000000000001</v>
      </c>
      <c r="DEW5" s="47">
        <v>1.681</v>
      </c>
      <c r="DEX5" s="47"/>
      <c r="DEY5" s="47"/>
      <c r="DEZ5" s="47">
        <v>1.6870000000000001</v>
      </c>
      <c r="DFA5" s="47">
        <v>1.345</v>
      </c>
      <c r="DFB5" s="47"/>
      <c r="DFC5" s="47"/>
      <c r="DFD5" s="47">
        <v>1.667</v>
      </c>
      <c r="DFE5" s="47">
        <v>1.325</v>
      </c>
      <c r="DFF5" s="52">
        <v>1.2410000000000001</v>
      </c>
      <c r="DFG5" s="47">
        <f t="shared" si="204"/>
        <v>1.1879999999999999</v>
      </c>
      <c r="DFH5" s="47"/>
      <c r="DFI5" s="47">
        <v>1.337</v>
      </c>
      <c r="DFJ5" s="47"/>
      <c r="DFK5" s="47"/>
      <c r="DFL5" s="47">
        <v>1.2869999999999999</v>
      </c>
      <c r="DFM5" s="47"/>
      <c r="DFN5" s="47"/>
      <c r="DFO5" s="47">
        <v>1.3149999999999999</v>
      </c>
      <c r="DFP5" s="47"/>
      <c r="DFQ5" s="47"/>
      <c r="DFR5" s="47">
        <v>1.3029999999999999</v>
      </c>
      <c r="DFS5" s="47"/>
      <c r="DFT5" s="47"/>
      <c r="DFU5" s="51">
        <v>1.1990000000000001</v>
      </c>
      <c r="DFV5" s="51">
        <v>1.3220000000000001</v>
      </c>
      <c r="DFW5" s="51">
        <f t="shared" si="205"/>
        <v>1.1879999999999999</v>
      </c>
      <c r="DFX5" s="51">
        <f t="shared" si="206"/>
        <v>1.1879999999999999</v>
      </c>
      <c r="DFY5" s="51"/>
      <c r="DFZ5" s="51"/>
      <c r="DGA5" s="51">
        <v>1.3320000000000001</v>
      </c>
      <c r="DGB5" s="51"/>
      <c r="DGC5" s="51">
        <v>1.3089999999999999</v>
      </c>
      <c r="DGD5" s="51"/>
      <c r="DGE5" s="51">
        <v>1.2989999999999999</v>
      </c>
      <c r="DGF5" s="51">
        <v>1.3</v>
      </c>
      <c r="DGG5" s="51"/>
      <c r="DGH5" s="51"/>
      <c r="DGI5" s="51"/>
      <c r="DGJ5" s="51"/>
      <c r="DGK5" s="51">
        <v>1.2889999999999999</v>
      </c>
      <c r="DGL5" s="51">
        <v>1.212</v>
      </c>
      <c r="DGM5" s="51">
        <f t="shared" si="207"/>
        <v>1.1879999999999999</v>
      </c>
      <c r="DGN5" s="51">
        <f t="shared" si="208"/>
        <v>1.1879999999999999</v>
      </c>
      <c r="DGO5" s="47">
        <v>1.3340000000000001</v>
      </c>
      <c r="DGP5" s="51"/>
      <c r="DGQ5" s="6">
        <f t="shared" si="209"/>
        <v>0.12289562289562302</v>
      </c>
      <c r="DGR5" s="47"/>
      <c r="DGS5" s="47">
        <v>1.3720000000000001</v>
      </c>
      <c r="DGT5" s="51"/>
      <c r="DGU5" s="51"/>
      <c r="DGV5" s="47">
        <v>1.34</v>
      </c>
      <c r="DGW5" s="47"/>
      <c r="DGX5" s="47">
        <v>1.3420000000000001</v>
      </c>
      <c r="DGY5" s="47">
        <v>1.36</v>
      </c>
      <c r="DGZ5" s="47"/>
      <c r="DHA5" s="47">
        <v>1.2490000000000001</v>
      </c>
      <c r="DHB5" s="47">
        <f t="shared" si="210"/>
        <v>1.1879999999999999</v>
      </c>
      <c r="DHC5" s="47" t="s">
        <v>1159</v>
      </c>
      <c r="DHD5" s="47"/>
      <c r="DHE5" s="47">
        <v>1.3480000000000001</v>
      </c>
      <c r="DHF5" s="47">
        <v>1.359</v>
      </c>
      <c r="DHG5" s="47">
        <v>1.353</v>
      </c>
      <c r="DHH5" s="47">
        <v>1.345</v>
      </c>
      <c r="DHI5" s="47">
        <v>1.3540000000000001</v>
      </c>
      <c r="DHJ5" s="47">
        <v>1.3169999999999999</v>
      </c>
      <c r="DHK5" s="47">
        <f t="shared" si="211"/>
        <v>1.1879999999999999</v>
      </c>
      <c r="DHL5" s="47"/>
      <c r="DHM5" s="47"/>
      <c r="DHN5" s="47">
        <v>1.466</v>
      </c>
      <c r="DHO5" s="47">
        <v>1.47</v>
      </c>
      <c r="DHP5" s="47"/>
      <c r="DHQ5" s="47"/>
      <c r="DHR5" s="47">
        <v>1.4750000000000001</v>
      </c>
      <c r="DHS5" s="47">
        <f t="shared" si="212"/>
        <v>1.1879999999999999</v>
      </c>
      <c r="DHT5" s="47">
        <v>1.478</v>
      </c>
      <c r="DHU5" s="47">
        <v>1.4970000000000001</v>
      </c>
      <c r="DHV5" s="47">
        <v>1.502</v>
      </c>
      <c r="DHW5" s="47">
        <v>1.49</v>
      </c>
      <c r="DHX5" s="47"/>
      <c r="DHY5" s="47">
        <v>1.4750000000000001</v>
      </c>
      <c r="DHZ5" s="47"/>
      <c r="DIA5" s="47">
        <v>1.492</v>
      </c>
      <c r="DIB5" s="47">
        <v>1.4750000000000001</v>
      </c>
      <c r="DIC5" s="47">
        <f t="shared" si="253"/>
        <v>1.1879999999999999</v>
      </c>
      <c r="DID5" s="47"/>
      <c r="DIE5" s="47"/>
      <c r="DIF5" s="47"/>
      <c r="DIG5" s="47"/>
      <c r="DIH5" s="6">
        <f t="shared" si="213"/>
        <v>-1</v>
      </c>
      <c r="DII5" s="77">
        <v>0.73199999999999998</v>
      </c>
      <c r="DIJ5" s="47">
        <v>0.879</v>
      </c>
      <c r="DIK5" s="47">
        <v>1.3029999999999999</v>
      </c>
      <c r="DIL5" s="47">
        <v>1.244</v>
      </c>
      <c r="DIM5" s="47">
        <v>0.72</v>
      </c>
      <c r="DIN5" s="47">
        <v>1.2350000000000001</v>
      </c>
      <c r="DIO5" s="47">
        <v>1.3640000000000001</v>
      </c>
      <c r="DIP5" s="47">
        <f t="shared" si="214"/>
        <v>0.73199999999999998</v>
      </c>
      <c r="DIQ5" s="47">
        <v>0.82299999999999995</v>
      </c>
      <c r="DIR5" s="47"/>
      <c r="DIS5" s="47">
        <v>0.753</v>
      </c>
      <c r="DIT5" s="47"/>
      <c r="DIU5" s="47">
        <f t="shared" si="215"/>
        <v>0.73199999999999998</v>
      </c>
      <c r="DIV5" s="47">
        <v>0.73199999999999998</v>
      </c>
      <c r="DIW5" s="47">
        <v>0.83</v>
      </c>
      <c r="DIX5" s="47">
        <v>0.82599999999999996</v>
      </c>
      <c r="DIY5" s="47">
        <v>0.73899999999999999</v>
      </c>
      <c r="DIZ5" s="47">
        <v>0.82699999999999996</v>
      </c>
      <c r="DJA5" s="47">
        <v>0.86199999999999999</v>
      </c>
      <c r="DJB5" s="47">
        <v>0.84199999999999997</v>
      </c>
      <c r="DJC5" s="47"/>
      <c r="DJD5" s="47">
        <v>0.85099999999999998</v>
      </c>
      <c r="DJE5" s="47">
        <v>0.751</v>
      </c>
      <c r="DJF5" s="47">
        <v>0.77200000000000002</v>
      </c>
      <c r="DJG5" s="47">
        <v>0.86</v>
      </c>
      <c r="DJH5" s="47"/>
      <c r="DJI5" s="47">
        <v>0.85199999999999998</v>
      </c>
      <c r="DJJ5" s="47">
        <v>1.079</v>
      </c>
      <c r="DJK5" s="47">
        <v>0.85299999999999998</v>
      </c>
      <c r="DJL5" s="47">
        <v>1.087</v>
      </c>
      <c r="DJM5" s="47"/>
      <c r="DJN5" s="47">
        <v>0.81</v>
      </c>
      <c r="DJO5" s="47">
        <v>1.0289999999999999</v>
      </c>
      <c r="DJP5" s="47"/>
      <c r="DJQ5" s="47"/>
      <c r="DJR5" s="47">
        <v>1.0189999999999999</v>
      </c>
      <c r="DJS5" s="47">
        <v>0.80700000000000005</v>
      </c>
      <c r="DJT5" s="47"/>
      <c r="DJU5" s="47"/>
      <c r="DJV5" s="47">
        <v>0.79900000000000004</v>
      </c>
      <c r="DJW5" s="47">
        <v>1.018</v>
      </c>
      <c r="DJX5" s="47"/>
      <c r="DJY5" s="47"/>
      <c r="DJZ5" s="47">
        <v>1.0369999999999999</v>
      </c>
      <c r="DKA5" s="47">
        <v>0.81200000000000006</v>
      </c>
      <c r="DKB5" s="47">
        <v>1.0209999999999999</v>
      </c>
      <c r="DKC5" s="47">
        <v>0.80100000000000005</v>
      </c>
      <c r="DKD5" s="47">
        <v>1.0249999999999999</v>
      </c>
      <c r="DKE5" s="47">
        <v>0.80700000000000005</v>
      </c>
      <c r="DKF5" s="47"/>
      <c r="DKG5" s="47"/>
      <c r="DKH5" s="47">
        <v>0.79600000000000004</v>
      </c>
      <c r="DKI5" s="47">
        <v>1.016</v>
      </c>
      <c r="DKJ5" s="47"/>
      <c r="DKK5" s="47"/>
      <c r="DKL5" s="47">
        <v>1.0049999999999999</v>
      </c>
      <c r="DKM5" s="47">
        <v>0.75600000000000001</v>
      </c>
      <c r="DKN5" s="47"/>
      <c r="DKO5" s="47"/>
      <c r="DKP5" s="47">
        <v>1.01</v>
      </c>
      <c r="DKQ5" s="47">
        <v>0.75900000000000001</v>
      </c>
      <c r="DKR5" s="52">
        <v>0.74</v>
      </c>
      <c r="DKS5" s="47">
        <f t="shared" si="216"/>
        <v>0.73199999999999998</v>
      </c>
      <c r="DKT5" s="47"/>
      <c r="DKU5" s="47">
        <v>0.76100000000000001</v>
      </c>
      <c r="DKV5" s="47"/>
      <c r="DKW5" s="47"/>
      <c r="DKX5" s="47">
        <v>0.749</v>
      </c>
      <c r="DKY5" s="47"/>
      <c r="DKZ5" s="47"/>
      <c r="DLA5" s="47">
        <v>0.747</v>
      </c>
      <c r="DLB5" s="47"/>
      <c r="DLC5" s="47"/>
      <c r="DLD5" s="47">
        <v>0.76800000000000002</v>
      </c>
      <c r="DLE5" s="47"/>
      <c r="DLF5" s="47"/>
      <c r="DLG5" s="51">
        <v>0.69699999999999995</v>
      </c>
      <c r="DLH5" s="51">
        <v>0.754</v>
      </c>
      <c r="DLI5" s="51">
        <f t="shared" si="217"/>
        <v>0.69699999999999995</v>
      </c>
      <c r="DLJ5" s="51">
        <f t="shared" si="218"/>
        <v>0.73199999999999998</v>
      </c>
      <c r="DLK5" s="51"/>
      <c r="DLL5" s="51"/>
      <c r="DLM5" s="51">
        <v>0.77400000000000002</v>
      </c>
      <c r="DLN5" s="51"/>
      <c r="DLO5" s="51">
        <v>0.78100000000000003</v>
      </c>
      <c r="DLP5" s="51"/>
      <c r="DLQ5" s="51">
        <v>0.76800000000000002</v>
      </c>
      <c r="DLR5" s="51">
        <v>0.76600000000000001</v>
      </c>
      <c r="DLS5" s="51"/>
      <c r="DLT5" s="51"/>
      <c r="DLU5" s="51"/>
      <c r="DLV5" s="51">
        <v>0.69699999999999995</v>
      </c>
      <c r="DLW5" s="47">
        <v>0.76100000000000001</v>
      </c>
      <c r="DLX5" s="47">
        <f t="shared" si="219"/>
        <v>0.69699999999999995</v>
      </c>
      <c r="DLY5" s="47">
        <f t="shared" si="220"/>
        <v>0.73199999999999998</v>
      </c>
      <c r="DLZ5" s="47">
        <v>0.78300000000000003</v>
      </c>
      <c r="DMA5" s="47"/>
      <c r="DMB5" s="6">
        <f t="shared" si="221"/>
        <v>0.12338593974175048</v>
      </c>
      <c r="DMC5" s="47"/>
      <c r="DMD5" s="47">
        <v>0.82</v>
      </c>
      <c r="DME5" s="51"/>
      <c r="DMF5" s="51"/>
      <c r="DMG5" s="47">
        <v>0.80800000000000005</v>
      </c>
      <c r="DMH5" s="47"/>
      <c r="DMI5" s="47">
        <v>0.81899999999999995</v>
      </c>
      <c r="DMJ5" s="47">
        <v>0.84099999999999997</v>
      </c>
      <c r="DMK5" s="47"/>
      <c r="DML5" s="47">
        <v>0.78100000000000003</v>
      </c>
      <c r="DMM5" s="47">
        <f t="shared" si="222"/>
        <v>0.73199999999999998</v>
      </c>
      <c r="DMN5" s="47" t="s">
        <v>1159</v>
      </c>
      <c r="DMO5" s="47"/>
      <c r="DMP5" s="47">
        <v>0.81100000000000005</v>
      </c>
      <c r="DMQ5" s="1162">
        <v>0.80600000000000005</v>
      </c>
      <c r="DMR5" s="47">
        <f t="shared" si="223"/>
        <v>0.73199999999999998</v>
      </c>
      <c r="DMS5" s="47"/>
      <c r="DMT5" s="47"/>
      <c r="DMU5" s="47">
        <v>0.82199999999999995</v>
      </c>
      <c r="DMV5" s="47">
        <v>0.83499999999999996</v>
      </c>
      <c r="DMW5" s="47"/>
      <c r="DMX5" s="47"/>
      <c r="DMY5" s="47">
        <v>0.874</v>
      </c>
      <c r="DMZ5" s="47">
        <f t="shared" si="224"/>
        <v>0.73199999999999998</v>
      </c>
      <c r="DNA5" s="47">
        <v>0.871</v>
      </c>
      <c r="DNB5" s="47">
        <v>0.89200000000000002</v>
      </c>
      <c r="DNC5" s="47">
        <v>0.87</v>
      </c>
      <c r="DND5" s="47">
        <v>0.876</v>
      </c>
      <c r="DNE5" s="47"/>
      <c r="DNF5" s="47">
        <v>0.88800000000000001</v>
      </c>
      <c r="DNG5" s="47"/>
      <c r="DNH5" s="47">
        <v>0.871</v>
      </c>
      <c r="DNI5" s="47">
        <v>0.874</v>
      </c>
      <c r="DNJ5" s="47">
        <f t="shared" si="254"/>
        <v>0.73199999999999998</v>
      </c>
      <c r="DNK5" s="47"/>
      <c r="DNL5" s="47"/>
      <c r="DNM5" s="47"/>
      <c r="DNN5" s="47"/>
      <c r="DNO5" s="6">
        <f t="shared" si="255"/>
        <v>-1</v>
      </c>
      <c r="DNP5" s="77">
        <v>0.85599999999999998</v>
      </c>
      <c r="DNQ5" s="52">
        <v>0.95299999999999996</v>
      </c>
      <c r="DNR5" s="47">
        <v>0.96199999999999997</v>
      </c>
      <c r="DNS5" s="47"/>
      <c r="DNT5" s="47"/>
      <c r="DNU5" s="47"/>
      <c r="DNV5" s="47">
        <f t="shared" si="225"/>
        <v>0.85599999999999998</v>
      </c>
      <c r="DNW5" s="47">
        <v>1.671</v>
      </c>
      <c r="DNX5" s="47">
        <v>1.65</v>
      </c>
      <c r="DNY5" s="47">
        <v>1.2669999999999999</v>
      </c>
      <c r="DNZ5" s="47">
        <v>1.2609999999999999</v>
      </c>
      <c r="DOA5" s="47"/>
      <c r="DOB5" s="47">
        <v>1.256</v>
      </c>
      <c r="DOC5" s="47">
        <v>1.2509999999999999</v>
      </c>
      <c r="DOD5" s="47"/>
      <c r="DOE5" s="47">
        <v>1.2749999999999999</v>
      </c>
      <c r="DOF5" s="47"/>
      <c r="DOG5" s="47">
        <v>1.268</v>
      </c>
      <c r="DOH5" s="47">
        <v>1.2230000000000001</v>
      </c>
      <c r="DOI5" s="47">
        <v>1.2090000000000001</v>
      </c>
      <c r="DOJ5" s="47">
        <v>1.2310000000000001</v>
      </c>
      <c r="DOK5" s="47">
        <v>1.222</v>
      </c>
      <c r="DOL5" s="47">
        <v>1.2130000000000001</v>
      </c>
      <c r="DOM5" s="47">
        <v>1.196</v>
      </c>
      <c r="DON5" s="47">
        <v>1.2070000000000001</v>
      </c>
      <c r="DOO5" s="47"/>
      <c r="DOP5" s="47">
        <v>1.22</v>
      </c>
      <c r="DOQ5" s="47"/>
      <c r="DOR5" s="47">
        <v>2.7679999999999998</v>
      </c>
      <c r="DOS5" s="47">
        <v>2.7770000000000001</v>
      </c>
      <c r="DOT5" s="47">
        <f t="shared" si="226"/>
        <v>0.85599999999999998</v>
      </c>
      <c r="DOU5" s="47">
        <v>2.7669999999999999</v>
      </c>
      <c r="DOV5" s="47"/>
      <c r="DOW5" s="47"/>
      <c r="DOX5" s="47"/>
      <c r="DOY5" s="47"/>
      <c r="DOZ5" s="47">
        <v>1.2589999999999999</v>
      </c>
      <c r="DPA5" s="47"/>
      <c r="DPB5" s="47">
        <v>1.276</v>
      </c>
      <c r="DPC5" s="47"/>
      <c r="DPD5" s="47">
        <v>1.2549999999999999</v>
      </c>
      <c r="DPE5" s="47"/>
      <c r="DPF5" s="51">
        <v>1.244</v>
      </c>
      <c r="DPG5" s="51">
        <f t="shared" si="227"/>
        <v>0.85599999999999998</v>
      </c>
      <c r="DPH5" s="51"/>
      <c r="DPI5" s="51">
        <v>1.28</v>
      </c>
      <c r="DPJ5" s="51"/>
      <c r="DPK5" s="51">
        <v>1.2849999999999999</v>
      </c>
      <c r="DPL5" s="51"/>
      <c r="DPM5" s="51">
        <v>1.278</v>
      </c>
      <c r="DPN5" s="51">
        <v>1.3</v>
      </c>
      <c r="DPO5" s="51"/>
      <c r="DPP5" s="51"/>
      <c r="DPQ5" s="47">
        <v>1.2589999999999999</v>
      </c>
      <c r="DPR5" s="47">
        <f t="shared" si="228"/>
        <v>0.85599999999999998</v>
      </c>
      <c r="DPS5" s="47">
        <v>1.2829999999999999</v>
      </c>
      <c r="DPT5" s="47"/>
      <c r="DPU5" s="47"/>
      <c r="DPV5" s="47">
        <v>1.34</v>
      </c>
      <c r="DPW5" s="47"/>
      <c r="DPX5" s="47"/>
      <c r="DPY5" s="47">
        <v>1.3380000000000001</v>
      </c>
      <c r="DPZ5" s="47"/>
      <c r="DQA5" s="47">
        <v>1.3260000000000001</v>
      </c>
      <c r="DQB5" s="47">
        <v>1.3240000000000001</v>
      </c>
      <c r="DQC5" s="47"/>
      <c r="DQD5" s="47">
        <v>1.2709999999999999</v>
      </c>
      <c r="DQE5" s="47">
        <f t="shared" si="229"/>
        <v>0.85599999999999998</v>
      </c>
      <c r="DQF5" s="47">
        <v>1.3360000000000001</v>
      </c>
      <c r="DQG5" s="47"/>
      <c r="DQH5" s="47">
        <v>1.345</v>
      </c>
      <c r="DQI5" s="1162">
        <v>1.292</v>
      </c>
      <c r="DQJ5" s="47">
        <f t="shared" si="230"/>
        <v>0.85599999999999998</v>
      </c>
      <c r="DQK5" s="47"/>
      <c r="DQL5" s="47"/>
      <c r="DQM5" s="47">
        <v>1.397</v>
      </c>
      <c r="DQN5" s="47">
        <v>1.385</v>
      </c>
      <c r="DQO5" s="47"/>
      <c r="DQP5" s="47"/>
      <c r="DQQ5" s="47">
        <v>1.3680000000000001</v>
      </c>
      <c r="DQR5" s="47">
        <f t="shared" si="231"/>
        <v>0.85599999999999998</v>
      </c>
      <c r="DQS5" s="47">
        <v>1.413</v>
      </c>
      <c r="DQT5" s="47">
        <v>1.427</v>
      </c>
      <c r="DQU5" s="47">
        <v>1.421</v>
      </c>
      <c r="DQV5" s="47">
        <v>1.411</v>
      </c>
      <c r="DQW5" s="47"/>
      <c r="DQX5" s="47">
        <v>1.4059999999999999</v>
      </c>
      <c r="DQY5" s="47"/>
      <c r="DQZ5" s="47">
        <v>1.415</v>
      </c>
      <c r="DRA5" s="47">
        <v>1.3680000000000001</v>
      </c>
      <c r="DRB5" s="47">
        <f t="shared" si="256"/>
        <v>0.85599999999999998</v>
      </c>
      <c r="DRC5" s="47"/>
      <c r="DRD5" s="47"/>
      <c r="DRE5" s="47"/>
      <c r="DRF5" s="47"/>
      <c r="DRG5" s="6">
        <f t="shared" si="257"/>
        <v>-1</v>
      </c>
      <c r="DRH5" s="680" t="s">
        <v>1149</v>
      </c>
      <c r="DRI5" s="1171" t="s">
        <v>1160</v>
      </c>
      <c r="DRJ5" s="1171" t="s">
        <v>1151</v>
      </c>
      <c r="DRK5" s="37"/>
      <c r="DRL5" s="47" t="str">
        <f t="shared" si="232"/>
        <v>3. Missing baseline</v>
      </c>
      <c r="DRM5" s="102" t="str">
        <f t="shared" si="233"/>
        <v>2. Within 10% deviation from baseline</v>
      </c>
      <c r="DRN5" s="47" t="str">
        <f t="shared" si="234"/>
        <v>3. Missing baseline</v>
      </c>
      <c r="DRO5" s="102" t="str">
        <f t="shared" si="235"/>
        <v>3. Missing baseline</v>
      </c>
      <c r="DRP5" s="47" t="str">
        <f t="shared" si="236"/>
        <v xml:space="preserve">1. Better than baseline </v>
      </c>
      <c r="DRQ5" s="77" t="str">
        <f t="shared" si="237"/>
        <v>3. Missing baseline</v>
      </c>
      <c r="DRR5" s="77" t="str">
        <f t="shared" si="238"/>
        <v>3. Missing baseline</v>
      </c>
      <c r="DRS5" s="47" t="str">
        <f t="shared" si="239"/>
        <v>3. Missing baseline</v>
      </c>
      <c r="DRT5" s="47" t="str">
        <f t="shared" si="240"/>
        <v xml:space="preserve">1. Better than baseline </v>
      </c>
      <c r="DRU5" s="47" t="str">
        <f t="shared" si="241"/>
        <v xml:space="preserve">1. Better than baseline </v>
      </c>
      <c r="DRV5" s="47" t="str">
        <f t="shared" si="242"/>
        <v xml:space="preserve">1. Better than baseline </v>
      </c>
      <c r="DRW5" s="47" t="str">
        <f t="shared" si="243"/>
        <v xml:space="preserve">1. Better than baseline </v>
      </c>
      <c r="DRX5" s="47" t="str">
        <f t="shared" si="244"/>
        <v xml:space="preserve">1. Better than baseline </v>
      </c>
    </row>
    <row r="6" spans="1:3306" s="4" customFormat="1" ht="15" customHeight="1" thickBot="1" x14ac:dyDescent="0.4">
      <c r="A6" s="10">
        <v>4</v>
      </c>
      <c r="B6" s="83" t="s">
        <v>16</v>
      </c>
      <c r="C6" s="83" t="s">
        <v>1144</v>
      </c>
      <c r="D6" s="83" t="s">
        <v>1145</v>
      </c>
      <c r="E6" s="156" t="s">
        <v>1145</v>
      </c>
      <c r="F6" s="83" t="str">
        <f t="shared" si="0"/>
        <v>ReaderBookOpen_YJ-Arabic-WOImg-reOpen-Book</v>
      </c>
      <c r="G6" s="83" t="s">
        <v>1161</v>
      </c>
      <c r="H6" s="84" t="s">
        <v>1147</v>
      </c>
      <c r="I6" s="84" t="s">
        <v>1161</v>
      </c>
      <c r="J6" s="84" t="s">
        <v>1162</v>
      </c>
      <c r="K6" s="175"/>
      <c r="L6" s="175">
        <v>1.0009999999999999</v>
      </c>
      <c r="M6" s="175">
        <v>1.028</v>
      </c>
      <c r="N6" s="175">
        <v>1.056</v>
      </c>
      <c r="O6" s="175">
        <v>0.95599999999999996</v>
      </c>
      <c r="P6" s="175">
        <v>0.91200000000000003</v>
      </c>
      <c r="Q6" s="175">
        <v>0.95099999999999996</v>
      </c>
      <c r="R6" s="175">
        <v>0.95</v>
      </c>
      <c r="S6" s="175">
        <v>0.95599999999999996</v>
      </c>
      <c r="T6" s="47">
        <v>0.91200000000000003</v>
      </c>
      <c r="U6" s="47">
        <v>0.90600000000000003</v>
      </c>
      <c r="V6" s="47"/>
      <c r="W6" s="47">
        <v>0.92900000000000005</v>
      </c>
      <c r="X6" s="47">
        <v>0.94</v>
      </c>
      <c r="Y6" s="47">
        <v>0.94399999999999995</v>
      </c>
      <c r="Z6" s="47">
        <v>0.93300000000000005</v>
      </c>
      <c r="AA6" s="47">
        <v>0.92700000000000005</v>
      </c>
      <c r="AB6" s="47">
        <v>0.91300000000000003</v>
      </c>
      <c r="AC6" s="47">
        <v>0.90600000000000003</v>
      </c>
      <c r="AD6" s="47">
        <f t="shared" si="1"/>
        <v>0.90600000000000003</v>
      </c>
      <c r="AE6" s="47">
        <v>0.94499999999999995</v>
      </c>
      <c r="AF6" s="47">
        <v>0.94499999999999995</v>
      </c>
      <c r="AG6" s="47"/>
      <c r="AH6" s="47">
        <v>0.94499999999999995</v>
      </c>
      <c r="AI6" s="47">
        <v>0.89700000000000002</v>
      </c>
      <c r="AJ6" s="47">
        <v>0.94</v>
      </c>
      <c r="AK6" s="47">
        <v>0.90500000000000003</v>
      </c>
      <c r="AL6" s="47">
        <v>0.89500000000000002</v>
      </c>
      <c r="AM6" s="47">
        <v>0.91200000000000003</v>
      </c>
      <c r="AN6" s="47">
        <v>0.96899999999999997</v>
      </c>
      <c r="AO6" s="47">
        <v>0.91900000000000004</v>
      </c>
      <c r="AP6" s="47">
        <v>0.92</v>
      </c>
      <c r="AQ6" s="47">
        <v>0.92900000000000005</v>
      </c>
      <c r="AR6" s="47">
        <v>0.92500000000000004</v>
      </c>
      <c r="AS6" s="47">
        <f t="shared" si="2"/>
        <v>0.90600000000000003</v>
      </c>
      <c r="AT6" s="47">
        <v>0.94299999999999995</v>
      </c>
      <c r="AU6" s="47">
        <v>0.91900000000000004</v>
      </c>
      <c r="AV6" s="47">
        <v>0.91</v>
      </c>
      <c r="AW6" s="47">
        <v>0.89800000000000002</v>
      </c>
      <c r="AX6" s="47">
        <v>0.90800000000000003</v>
      </c>
      <c r="AY6" s="47">
        <v>0.86199999999999999</v>
      </c>
      <c r="AZ6" s="47">
        <v>0.90200000000000002</v>
      </c>
      <c r="BA6" s="47">
        <v>0.90700000000000003</v>
      </c>
      <c r="BB6" s="47"/>
      <c r="BC6" s="47">
        <v>0.93200000000000005</v>
      </c>
      <c r="BD6" s="47">
        <v>0.90800000000000003</v>
      </c>
      <c r="BE6" s="47">
        <v>0.90200000000000002</v>
      </c>
      <c r="BF6" s="47">
        <v>0.95</v>
      </c>
      <c r="BG6" s="47">
        <v>0.95</v>
      </c>
      <c r="BH6" s="47">
        <v>0.94899999999999995</v>
      </c>
      <c r="BI6" s="47">
        <v>0.94899999999999995</v>
      </c>
      <c r="BJ6" s="47">
        <v>0.95</v>
      </c>
      <c r="BK6" s="47">
        <v>0.94499999999999995</v>
      </c>
      <c r="BL6" s="47">
        <v>0.94099999999999995</v>
      </c>
      <c r="BM6" s="47">
        <v>0.94599999999999995</v>
      </c>
      <c r="BN6" s="47">
        <v>0.91600000000000004</v>
      </c>
      <c r="BO6" s="47">
        <v>0.88700000000000001</v>
      </c>
      <c r="BP6" s="47">
        <v>0.88800000000000001</v>
      </c>
      <c r="BQ6" s="47">
        <v>0.89</v>
      </c>
      <c r="BR6" s="47">
        <v>0.89</v>
      </c>
      <c r="BS6" s="47"/>
      <c r="BT6" s="47">
        <v>0.89900000000000002</v>
      </c>
      <c r="BU6" s="47">
        <v>0.89700000000000002</v>
      </c>
      <c r="BV6" s="47">
        <v>0.90800000000000003</v>
      </c>
      <c r="BW6" s="47"/>
      <c r="BX6" s="47">
        <v>0.91400000000000003</v>
      </c>
      <c r="BY6" s="47">
        <v>0.92</v>
      </c>
      <c r="BZ6" s="47">
        <v>0.91200000000000003</v>
      </c>
      <c r="CA6" s="47"/>
      <c r="CB6" s="47">
        <v>0.90700000000000003</v>
      </c>
      <c r="CC6" s="47">
        <v>0.92300000000000004</v>
      </c>
      <c r="CD6" s="47"/>
      <c r="CE6" s="47">
        <v>0.92</v>
      </c>
      <c r="CF6" s="47">
        <f t="shared" si="3"/>
        <v>0.89</v>
      </c>
      <c r="CG6" s="47">
        <v>0.92200000000000004</v>
      </c>
      <c r="CH6" s="47"/>
      <c r="CI6" s="47">
        <v>0.92300000000000004</v>
      </c>
      <c r="CJ6" s="47">
        <v>0.91900000000000004</v>
      </c>
      <c r="CK6" s="47">
        <v>0.92600000000000005</v>
      </c>
      <c r="CL6" s="47"/>
      <c r="CM6" s="47">
        <v>0.93100000000000005</v>
      </c>
      <c r="CN6" s="47">
        <v>0.93600000000000005</v>
      </c>
      <c r="CO6" s="47"/>
      <c r="CP6" s="47">
        <v>0.93</v>
      </c>
      <c r="CQ6" s="47">
        <f t="shared" si="4"/>
        <v>0.89</v>
      </c>
      <c r="CR6" s="47">
        <v>0.91600000000000004</v>
      </c>
      <c r="CS6" s="47">
        <v>0.91800000000000004</v>
      </c>
      <c r="CT6" s="47">
        <v>0.93400000000000005</v>
      </c>
      <c r="CU6" s="47"/>
      <c r="CV6" s="47">
        <v>0.93100000000000005</v>
      </c>
      <c r="CW6" s="47">
        <v>0.91800000000000004</v>
      </c>
      <c r="CX6" s="47">
        <v>0.92300000000000004</v>
      </c>
      <c r="CY6" s="47"/>
      <c r="CZ6" s="47">
        <v>0.91700000000000004</v>
      </c>
      <c r="DA6" s="47">
        <v>0.96599999999999997</v>
      </c>
      <c r="DB6" s="47">
        <f t="shared" si="5"/>
        <v>0.89</v>
      </c>
      <c r="DC6" s="47">
        <v>0.91500000000000004</v>
      </c>
      <c r="DD6" s="47">
        <v>0.91700000000000004</v>
      </c>
      <c r="DE6" s="47">
        <v>0.92600000000000005</v>
      </c>
      <c r="DF6" s="47">
        <v>0.93400000000000005</v>
      </c>
      <c r="DG6" s="47">
        <v>0.92300000000000004</v>
      </c>
      <c r="DH6" s="47">
        <v>0.91500000000000004</v>
      </c>
      <c r="DI6" s="47">
        <v>0.92900000000000005</v>
      </c>
      <c r="DJ6" s="47">
        <v>0.92900000000000005</v>
      </c>
      <c r="DK6" s="47">
        <v>0.93100000000000005</v>
      </c>
      <c r="DL6" s="47">
        <v>0.93600000000000005</v>
      </c>
      <c r="DM6" s="47">
        <v>0.96</v>
      </c>
      <c r="DN6" s="47">
        <f t="shared" si="6"/>
        <v>0.89</v>
      </c>
      <c r="DO6" s="47">
        <v>0.93300000000000005</v>
      </c>
      <c r="DP6" s="47"/>
      <c r="DQ6" s="102">
        <v>0.91400000000000003</v>
      </c>
      <c r="DR6" s="47">
        <v>0.93500000000000005</v>
      </c>
      <c r="DS6" s="47">
        <v>0.93899999999999995</v>
      </c>
      <c r="DT6" s="47">
        <v>0.998</v>
      </c>
      <c r="DU6" s="47">
        <v>0.96</v>
      </c>
      <c r="DV6" s="47">
        <v>0.94599999999999995</v>
      </c>
      <c r="DW6" s="47">
        <v>0.95099999999999996</v>
      </c>
      <c r="DX6" s="47">
        <v>0.97</v>
      </c>
      <c r="DY6" s="51">
        <v>0.98199999999999998</v>
      </c>
      <c r="DZ6" s="51">
        <v>0.95499999999999996</v>
      </c>
      <c r="EA6" s="51">
        <f t="shared" si="7"/>
        <v>0.89</v>
      </c>
      <c r="EB6" s="51">
        <v>0.96399999999999997</v>
      </c>
      <c r="EC6" s="51">
        <v>0.97299999999999998</v>
      </c>
      <c r="ED6" s="51">
        <v>0.97299999999999998</v>
      </c>
      <c r="EE6" s="51"/>
      <c r="EF6" s="51">
        <v>0.96499999999999997</v>
      </c>
      <c r="EG6" s="51">
        <v>0.96499999999999997</v>
      </c>
      <c r="EH6" s="51">
        <v>0.96899999999999997</v>
      </c>
      <c r="EI6" s="51">
        <v>0.95499999999999996</v>
      </c>
      <c r="EJ6" s="51">
        <v>0.95199999999999996</v>
      </c>
      <c r="EK6" s="51">
        <v>0.95199999999999996</v>
      </c>
      <c r="EL6" s="51">
        <v>0.95499999999999996</v>
      </c>
      <c r="EM6" s="51">
        <f t="shared" si="8"/>
        <v>0.89</v>
      </c>
      <c r="EN6" s="51">
        <v>1.006</v>
      </c>
      <c r="EO6" s="51">
        <v>1.022</v>
      </c>
      <c r="EP6" s="51">
        <v>1.016</v>
      </c>
      <c r="EQ6" s="51">
        <v>1.0249999999999999</v>
      </c>
      <c r="ER6" s="51">
        <v>0.98499999999999999</v>
      </c>
      <c r="ES6" s="51">
        <v>0.99199999999999999</v>
      </c>
      <c r="ET6" s="51">
        <v>0.998</v>
      </c>
      <c r="EU6" s="51"/>
      <c r="EV6" s="51">
        <v>0.98499999999999999</v>
      </c>
      <c r="EW6" s="47">
        <v>0.98599999999999999</v>
      </c>
      <c r="EX6" s="51">
        <f t="shared" si="9"/>
        <v>0.89</v>
      </c>
      <c r="EY6" s="51">
        <v>1.0049999999999999</v>
      </c>
      <c r="EZ6" s="51">
        <v>0.96899999999999997</v>
      </c>
      <c r="FA6" s="51">
        <v>0.96699999999999997</v>
      </c>
      <c r="FB6" s="51">
        <v>0.96799999999999997</v>
      </c>
      <c r="FC6" s="51">
        <v>0.97599999999999998</v>
      </c>
      <c r="FD6" s="51"/>
      <c r="FE6" s="51">
        <v>0.96799999999999997</v>
      </c>
      <c r="FF6" s="51">
        <v>0.97199999999999998</v>
      </c>
      <c r="FG6" s="51">
        <v>0.96699999999999997</v>
      </c>
      <c r="FH6" s="51">
        <v>0.96699999999999997</v>
      </c>
      <c r="FI6" s="51">
        <v>0.97</v>
      </c>
      <c r="FJ6" s="51">
        <v>0.97</v>
      </c>
      <c r="FK6" s="47">
        <v>0.97799999999999998</v>
      </c>
      <c r="FL6" s="47">
        <f t="shared" si="10"/>
        <v>0.89</v>
      </c>
      <c r="FM6" s="47">
        <v>0.97</v>
      </c>
      <c r="FN6" s="47">
        <v>0.96</v>
      </c>
      <c r="FO6" s="47">
        <v>0.95499999999999996</v>
      </c>
      <c r="FP6" s="47">
        <v>0.98</v>
      </c>
      <c r="FQ6" s="47">
        <v>0.97</v>
      </c>
      <c r="FR6" s="47">
        <v>1.02</v>
      </c>
      <c r="FS6" s="47">
        <v>1.05</v>
      </c>
      <c r="FT6" s="47">
        <v>1.052</v>
      </c>
      <c r="FU6" s="47">
        <v>1.0409999999999999</v>
      </c>
      <c r="FV6" s="47">
        <v>1.052</v>
      </c>
      <c r="FW6" s="47">
        <v>1.0900000000000001</v>
      </c>
      <c r="FX6" s="47">
        <f t="shared" si="11"/>
        <v>0.89</v>
      </c>
      <c r="FY6" s="47">
        <v>1.05</v>
      </c>
      <c r="FZ6" s="47">
        <v>1.05</v>
      </c>
      <c r="GA6" s="47"/>
      <c r="GB6" s="47">
        <v>1.0529999999999999</v>
      </c>
      <c r="GC6" s="47">
        <v>1.056</v>
      </c>
      <c r="GD6" s="47">
        <v>1.0589999999999999</v>
      </c>
      <c r="GE6" s="47">
        <v>1.08</v>
      </c>
      <c r="GF6" s="47"/>
      <c r="GG6" s="47">
        <v>1.08</v>
      </c>
      <c r="GH6" s="47">
        <v>1.08</v>
      </c>
      <c r="GI6" s="47">
        <v>1.0840000000000001</v>
      </c>
      <c r="GJ6" s="47">
        <v>1.08</v>
      </c>
      <c r="GK6" s="47">
        <v>1.1000000000000001</v>
      </c>
      <c r="GL6" s="47">
        <v>1.087</v>
      </c>
      <c r="GM6" s="47">
        <v>1.1120000000000001</v>
      </c>
      <c r="GN6" s="47"/>
      <c r="GO6" s="47">
        <v>1.0820000000000001</v>
      </c>
      <c r="GP6" s="47"/>
      <c r="GQ6" s="47">
        <v>1.0900000000000001</v>
      </c>
      <c r="GR6" s="47">
        <v>1.1000000000000001</v>
      </c>
      <c r="GS6" s="47">
        <v>1.1120000000000001</v>
      </c>
      <c r="GT6" s="47"/>
      <c r="GU6" s="47">
        <v>1.0880000000000001</v>
      </c>
      <c r="GV6" s="47">
        <v>1.0840000000000001</v>
      </c>
      <c r="GW6" s="47">
        <v>1.1080000000000001</v>
      </c>
      <c r="GX6" s="47">
        <v>1.079</v>
      </c>
      <c r="GY6" s="47">
        <v>1.105</v>
      </c>
      <c r="GZ6" s="47">
        <v>1.1020000000000001</v>
      </c>
      <c r="HA6" s="47"/>
      <c r="HB6" s="47">
        <v>1.0920000000000001</v>
      </c>
      <c r="HC6" s="51">
        <f t="shared" si="12"/>
        <v>0.89</v>
      </c>
      <c r="HD6" s="51">
        <v>1.0920000000000001</v>
      </c>
      <c r="HE6" s="51">
        <v>1.0860000000000001</v>
      </c>
      <c r="HF6" s="51">
        <v>1.111</v>
      </c>
      <c r="HG6" s="47">
        <v>1.1040000000000001</v>
      </c>
      <c r="HH6" s="51">
        <v>1.111</v>
      </c>
      <c r="HI6" s="47">
        <f t="shared" si="13"/>
        <v>0.89</v>
      </c>
      <c r="HJ6" s="47">
        <v>1.109</v>
      </c>
      <c r="HK6" s="47">
        <v>1.1120000000000001</v>
      </c>
      <c r="HL6" s="47">
        <v>1.125</v>
      </c>
      <c r="HM6" s="47">
        <v>1.1319999999999999</v>
      </c>
      <c r="HN6" s="77"/>
      <c r="HO6" s="77">
        <v>1.1200000000000001</v>
      </c>
      <c r="HP6" s="77">
        <v>1.1299999999999999</v>
      </c>
      <c r="HQ6" s="77">
        <v>1.139</v>
      </c>
      <c r="HR6" s="77">
        <v>1.246</v>
      </c>
      <c r="HS6" s="77">
        <v>1.242</v>
      </c>
      <c r="HT6" s="77"/>
      <c r="HU6" s="77">
        <v>1.2569999999999999</v>
      </c>
      <c r="HV6" s="77"/>
      <c r="HW6" s="77">
        <v>1.246</v>
      </c>
      <c r="HX6" s="77">
        <v>1.2470000000000001</v>
      </c>
      <c r="HY6" s="47">
        <f t="shared" si="14"/>
        <v>0.89</v>
      </c>
      <c r="HZ6" s="77"/>
      <c r="IA6" s="6">
        <f t="shared" si="15"/>
        <v>0.4011235955056181</v>
      </c>
      <c r="IB6" s="102"/>
      <c r="IC6" s="102">
        <v>0.95899999999999996</v>
      </c>
      <c r="ID6" s="102">
        <v>1.0840000000000001</v>
      </c>
      <c r="IE6" s="102">
        <v>0.998</v>
      </c>
      <c r="IF6" s="102">
        <v>0.98199999999999998</v>
      </c>
      <c r="IG6" s="102">
        <v>0.89800000000000002</v>
      </c>
      <c r="IH6" s="102">
        <v>0.89400000000000002</v>
      </c>
      <c r="II6" s="102">
        <v>0.88700000000000001</v>
      </c>
      <c r="IJ6" s="102">
        <v>0.96099999999999997</v>
      </c>
      <c r="IK6" s="102">
        <v>0.92</v>
      </c>
      <c r="IL6" s="102">
        <v>0.9</v>
      </c>
      <c r="IM6" s="102">
        <v>0.90400000000000003</v>
      </c>
      <c r="IN6" s="102">
        <v>0.91600000000000004</v>
      </c>
      <c r="IO6" s="102">
        <v>0.90500000000000003</v>
      </c>
      <c r="IP6" s="102">
        <v>0.872</v>
      </c>
      <c r="IQ6" s="102">
        <v>0.89500000000000002</v>
      </c>
      <c r="IR6" s="102">
        <f t="shared" si="16"/>
        <v>0.88700000000000001</v>
      </c>
      <c r="IS6" s="102">
        <v>0.92200000000000004</v>
      </c>
      <c r="IT6" s="102">
        <v>0.92400000000000004</v>
      </c>
      <c r="IU6" s="102">
        <v>0.92800000000000005</v>
      </c>
      <c r="IV6" s="102">
        <v>0.88100000000000001</v>
      </c>
      <c r="IW6" s="102">
        <v>0.90200000000000002</v>
      </c>
      <c r="IX6" s="102"/>
      <c r="IY6" s="102">
        <v>0.90600000000000003</v>
      </c>
      <c r="IZ6" s="102">
        <v>0.89300000000000002</v>
      </c>
      <c r="JA6" s="102">
        <v>0.89800000000000002</v>
      </c>
      <c r="JB6" s="102">
        <v>0.88700000000000001</v>
      </c>
      <c r="JC6" s="102">
        <v>0.94599999999999995</v>
      </c>
      <c r="JD6" s="102">
        <v>0.90500000000000003</v>
      </c>
      <c r="JE6" s="102">
        <v>0.90500000000000003</v>
      </c>
      <c r="JF6" s="102">
        <v>0.90800000000000003</v>
      </c>
      <c r="JG6" s="102"/>
      <c r="JH6" s="102">
        <v>0.92</v>
      </c>
      <c r="JI6" s="102">
        <v>0.91</v>
      </c>
      <c r="JJ6" s="102">
        <f t="shared" si="17"/>
        <v>0.88700000000000001</v>
      </c>
      <c r="JK6" s="102"/>
      <c r="JL6" s="102">
        <v>0.91100000000000003</v>
      </c>
      <c r="JM6" s="102">
        <v>0.877</v>
      </c>
      <c r="JN6" s="102">
        <v>0.877</v>
      </c>
      <c r="JO6" s="102">
        <v>0.85699999999999998</v>
      </c>
      <c r="JP6" s="102">
        <v>0.871</v>
      </c>
      <c r="JQ6" s="102">
        <v>0.87</v>
      </c>
      <c r="JR6" s="102">
        <v>0.878</v>
      </c>
      <c r="JS6" s="102">
        <v>0.872</v>
      </c>
      <c r="JT6" s="102">
        <v>0.88200000000000001</v>
      </c>
      <c r="JU6" s="102">
        <v>0.89700000000000002</v>
      </c>
      <c r="JV6" s="102">
        <v>0.88700000000000001</v>
      </c>
      <c r="JW6" s="102">
        <v>0.876</v>
      </c>
      <c r="JX6" s="102">
        <v>0.876</v>
      </c>
      <c r="JY6" s="102">
        <v>0.89</v>
      </c>
      <c r="JZ6" s="102">
        <v>0.9</v>
      </c>
      <c r="KA6" s="102">
        <v>0.90400000000000003</v>
      </c>
      <c r="KB6" s="102">
        <v>0.89700000000000002</v>
      </c>
      <c r="KC6" s="102">
        <v>0.89</v>
      </c>
      <c r="KD6" s="102">
        <v>0.88800000000000001</v>
      </c>
      <c r="KE6" s="102">
        <v>0.86099999999999999</v>
      </c>
      <c r="KF6" s="102">
        <v>0.84699999999999998</v>
      </c>
      <c r="KG6" s="102">
        <v>0.85199999999999998</v>
      </c>
      <c r="KH6" s="102">
        <v>0.88</v>
      </c>
      <c r="KI6" s="102">
        <f t="shared" si="18"/>
        <v>0.88</v>
      </c>
      <c r="KJ6" s="102">
        <v>0.85799999999999998</v>
      </c>
      <c r="KK6" s="102">
        <v>0.86499999999999999</v>
      </c>
      <c r="KL6" s="102">
        <v>0.86399999999999999</v>
      </c>
      <c r="KM6" s="102">
        <v>0.89100000000000001</v>
      </c>
      <c r="KN6" s="102">
        <v>0.877</v>
      </c>
      <c r="KO6" s="102">
        <v>0.86099999999999999</v>
      </c>
      <c r="KP6" s="102">
        <v>0.87</v>
      </c>
      <c r="KQ6" s="102">
        <v>0.86599999999999999</v>
      </c>
      <c r="KR6" s="102"/>
      <c r="KS6" s="102">
        <v>0.89</v>
      </c>
      <c r="KT6" s="102">
        <f t="shared" si="19"/>
        <v>0.88</v>
      </c>
      <c r="KU6" s="102">
        <v>0.86799999999999999</v>
      </c>
      <c r="KV6" s="102">
        <v>0.86499999999999999</v>
      </c>
      <c r="KW6" s="102">
        <v>0.88400000000000001</v>
      </c>
      <c r="KX6" s="102">
        <v>0.90400000000000003</v>
      </c>
      <c r="KY6" s="102"/>
      <c r="KZ6" s="102">
        <v>0.878</v>
      </c>
      <c r="LA6" s="102"/>
      <c r="LB6" s="102">
        <v>0.874</v>
      </c>
      <c r="LC6" s="102">
        <v>0.89400000000000002</v>
      </c>
      <c r="LD6" s="102">
        <f t="shared" si="20"/>
        <v>0.88</v>
      </c>
      <c r="LE6" s="102">
        <v>0.90800000000000003</v>
      </c>
      <c r="LF6" s="102">
        <v>0.91300000000000003</v>
      </c>
      <c r="LG6" s="102">
        <v>0.88800000000000001</v>
      </c>
      <c r="LH6" s="102">
        <v>0.88900000000000001</v>
      </c>
      <c r="LI6" s="102">
        <v>0.88500000000000001</v>
      </c>
      <c r="LJ6" s="102">
        <v>0.89100000000000001</v>
      </c>
      <c r="LK6" s="102">
        <v>0.89400000000000002</v>
      </c>
      <c r="LL6" s="102">
        <v>0.91900000000000004</v>
      </c>
      <c r="LM6" s="102">
        <f t="shared" si="21"/>
        <v>0.88</v>
      </c>
      <c r="LN6" s="102">
        <v>0.88300000000000001</v>
      </c>
      <c r="LO6" s="102">
        <v>0.89</v>
      </c>
      <c r="LP6" s="102">
        <v>0.88500000000000001</v>
      </c>
      <c r="LQ6" s="102"/>
      <c r="LR6" s="102">
        <v>0.89600000000000002</v>
      </c>
      <c r="LS6" s="102">
        <v>0.89300000000000002</v>
      </c>
      <c r="LT6" s="102">
        <v>0.90700000000000003</v>
      </c>
      <c r="LU6" s="102">
        <v>0.90300000000000002</v>
      </c>
      <c r="LV6" s="102"/>
      <c r="LW6" s="102">
        <v>0.9</v>
      </c>
      <c r="LX6" s="102">
        <v>0.90100000000000002</v>
      </c>
      <c r="LY6" s="102">
        <v>0.91</v>
      </c>
      <c r="LZ6" s="102">
        <f t="shared" si="22"/>
        <v>0.88</v>
      </c>
      <c r="MA6" s="102">
        <v>0.89</v>
      </c>
      <c r="MB6" s="102">
        <v>0.88500000000000001</v>
      </c>
      <c r="MC6" s="102"/>
      <c r="MD6" s="885">
        <f t="shared" si="23"/>
        <v>5.6818181818181872E-3</v>
      </c>
      <c r="ME6" s="1060"/>
      <c r="MF6" s="1060">
        <v>0.98</v>
      </c>
      <c r="MG6" s="1060">
        <v>0.97799999999999998</v>
      </c>
      <c r="MH6" s="1060">
        <v>0.91100000000000003</v>
      </c>
      <c r="MI6" s="1060">
        <v>0.96099999999999997</v>
      </c>
      <c r="MJ6" s="1060">
        <v>0.88400000000000001</v>
      </c>
      <c r="MK6" s="1060">
        <v>0.878</v>
      </c>
      <c r="ML6" s="1060">
        <v>0.86399999999999999</v>
      </c>
      <c r="MM6" s="1060">
        <v>0.88800000000000001</v>
      </c>
      <c r="MN6" s="1060">
        <v>0.89</v>
      </c>
      <c r="MO6" s="1060"/>
      <c r="MP6" s="1060">
        <v>0.88</v>
      </c>
      <c r="MQ6" s="1060">
        <v>0.88900000000000001</v>
      </c>
      <c r="MR6" s="1060">
        <v>0.88800000000000001</v>
      </c>
      <c r="MS6" s="1060">
        <v>0.89300000000000002</v>
      </c>
      <c r="MT6" s="1060">
        <v>0.871</v>
      </c>
      <c r="MU6" s="1060">
        <v>0.85299999999999998</v>
      </c>
      <c r="MV6" s="1060">
        <f t="shared" si="24"/>
        <v>0.85299999999999998</v>
      </c>
      <c r="MW6" s="1060">
        <v>0.90400000000000003</v>
      </c>
      <c r="MX6" s="1060">
        <v>0.88500000000000001</v>
      </c>
      <c r="MY6" s="1060">
        <v>0.88400000000000001</v>
      </c>
      <c r="MZ6" s="1060"/>
      <c r="NA6" s="1060">
        <v>0.873</v>
      </c>
      <c r="NB6" s="1060">
        <v>0.88500000000000001</v>
      </c>
      <c r="NC6" s="1060">
        <v>0.872</v>
      </c>
      <c r="ND6" s="1060">
        <v>0.85499999999999998</v>
      </c>
      <c r="NE6" s="1060">
        <v>0.86</v>
      </c>
      <c r="NF6" s="1060"/>
      <c r="NG6" s="1060">
        <v>0.86299999999999999</v>
      </c>
      <c r="NH6" s="1060">
        <v>0.91400000000000003</v>
      </c>
      <c r="NI6" s="1060"/>
      <c r="NJ6" s="1060">
        <v>0.873</v>
      </c>
      <c r="NK6" s="1060">
        <v>0.872</v>
      </c>
      <c r="NL6" s="1060">
        <v>0.89200000000000002</v>
      </c>
      <c r="NM6" s="1060">
        <v>0.86399999999999999</v>
      </c>
      <c r="NN6" s="1060">
        <f t="shared" si="25"/>
        <v>0.85299999999999998</v>
      </c>
      <c r="NO6" s="1060">
        <v>0.88900000000000001</v>
      </c>
      <c r="NP6" s="1060">
        <v>0.86599999999999999</v>
      </c>
      <c r="NQ6" s="1060">
        <v>0.86199999999999999</v>
      </c>
      <c r="NR6" s="1060"/>
      <c r="NS6" s="1060">
        <v>0.871</v>
      </c>
      <c r="NT6" s="1060">
        <v>0.86299999999999999</v>
      </c>
      <c r="NU6" s="1060">
        <v>0.85799999999999998</v>
      </c>
      <c r="NV6" s="1060">
        <v>0.86499999999999999</v>
      </c>
      <c r="NW6" s="1060">
        <v>0.86499999999999999</v>
      </c>
      <c r="NX6" s="1060">
        <v>0.88300000000000001</v>
      </c>
      <c r="NY6" s="1060">
        <v>0.85699999999999998</v>
      </c>
      <c r="NZ6" s="1060">
        <v>0.85299999999999998</v>
      </c>
      <c r="OA6" s="1060">
        <v>0.89100000000000001</v>
      </c>
      <c r="OB6" s="102">
        <v>0.89100000000000001</v>
      </c>
      <c r="OC6" s="1060">
        <v>0.88400000000000001</v>
      </c>
      <c r="OD6" s="1060">
        <v>0.88</v>
      </c>
      <c r="OE6" s="1060">
        <v>0.89300000000000002</v>
      </c>
      <c r="OF6" s="1060">
        <v>0.88900000000000001</v>
      </c>
      <c r="OG6" s="1060"/>
      <c r="OH6" s="1060">
        <v>0.89600000000000002</v>
      </c>
      <c r="OI6" s="1060">
        <v>0.88900000000000001</v>
      </c>
      <c r="OJ6" s="102">
        <v>0.86499999999999999</v>
      </c>
      <c r="OK6" s="102">
        <v>0.85399999999999998</v>
      </c>
      <c r="OL6" s="102">
        <v>0.85499999999999998</v>
      </c>
      <c r="OM6" s="102">
        <v>0.86</v>
      </c>
      <c r="ON6" s="102">
        <f t="shared" si="26"/>
        <v>0.85299999999999998</v>
      </c>
      <c r="OO6" s="102">
        <v>0.85799999999999998</v>
      </c>
      <c r="OP6" s="102">
        <v>0.86499999999999999</v>
      </c>
      <c r="OQ6" s="102">
        <v>0.86</v>
      </c>
      <c r="OR6" s="102">
        <v>0.86199999999999999</v>
      </c>
      <c r="OS6" s="102">
        <v>0.86499999999999999</v>
      </c>
      <c r="OT6" s="102">
        <v>0.86199999999999999</v>
      </c>
      <c r="OU6" s="102">
        <v>0.86399999999999999</v>
      </c>
      <c r="OV6" s="102">
        <v>0.874</v>
      </c>
      <c r="OW6" s="102"/>
      <c r="OX6" s="102"/>
      <c r="OY6" s="102">
        <v>0.93</v>
      </c>
      <c r="OZ6" s="102">
        <f t="shared" si="27"/>
        <v>0.85299999999999998</v>
      </c>
      <c r="PA6" s="102"/>
      <c r="PB6" s="102">
        <v>0.871</v>
      </c>
      <c r="PC6" s="102">
        <v>0.878</v>
      </c>
      <c r="PD6" s="102">
        <v>0.87</v>
      </c>
      <c r="PE6" s="102">
        <v>0.87</v>
      </c>
      <c r="PF6" s="102"/>
      <c r="PG6" s="102">
        <v>0.873</v>
      </c>
      <c r="PH6" s="102">
        <v>0.86899999999999999</v>
      </c>
      <c r="PI6" s="102"/>
      <c r="PJ6" s="102">
        <v>0.86499999999999999</v>
      </c>
      <c r="PK6" s="102">
        <f t="shared" si="28"/>
        <v>0.85299999999999998</v>
      </c>
      <c r="PL6" s="102">
        <v>0.874</v>
      </c>
      <c r="PM6" s="102">
        <v>0.871</v>
      </c>
      <c r="PN6" s="102">
        <v>0.875</v>
      </c>
      <c r="PO6" s="102"/>
      <c r="PP6" s="102">
        <v>0.876</v>
      </c>
      <c r="PQ6" s="102">
        <v>0.88100000000000001</v>
      </c>
      <c r="PR6" s="102">
        <v>0.88</v>
      </c>
      <c r="PS6" s="102">
        <v>0.875</v>
      </c>
      <c r="PT6" s="102">
        <v>0.89200000000000002</v>
      </c>
      <c r="PU6" s="102">
        <f t="shared" si="29"/>
        <v>0.85299999999999998</v>
      </c>
      <c r="PV6" s="102">
        <v>0.86499999999999999</v>
      </c>
      <c r="PW6" s="102">
        <v>0.874</v>
      </c>
      <c r="PX6" s="102">
        <v>0.88200000000000001</v>
      </c>
      <c r="PY6" s="102">
        <v>0.89600000000000002</v>
      </c>
      <c r="PZ6" s="102">
        <v>0.88700000000000001</v>
      </c>
      <c r="QA6" s="102"/>
      <c r="QB6" s="102">
        <v>0.89800000000000002</v>
      </c>
      <c r="QC6" s="102">
        <v>0.88900000000000001</v>
      </c>
      <c r="QD6" s="102">
        <v>0.88800000000000001</v>
      </c>
      <c r="QE6" s="102">
        <v>0.88800000000000001</v>
      </c>
      <c r="QF6" s="102">
        <v>0.89300000000000002</v>
      </c>
      <c r="QG6" s="102">
        <v>0.89300000000000002</v>
      </c>
      <c r="QH6" s="102">
        <f t="shared" si="30"/>
        <v>0.85299999999999998</v>
      </c>
      <c r="QI6" s="102">
        <v>0.89300000000000002</v>
      </c>
      <c r="QJ6" s="102">
        <v>0.89400000000000002</v>
      </c>
      <c r="QK6" s="102">
        <v>0.89600000000000002</v>
      </c>
      <c r="QL6" s="102">
        <v>0.89500000000000002</v>
      </c>
      <c r="QM6" s="102"/>
      <c r="QN6" s="102">
        <v>0.90300000000000002</v>
      </c>
      <c r="QO6" s="102">
        <v>0.89800000000000002</v>
      </c>
      <c r="QP6" s="102">
        <v>0.89600000000000002</v>
      </c>
      <c r="QQ6" s="102">
        <v>0.90600000000000003</v>
      </c>
      <c r="QR6" s="102">
        <v>0.91300000000000003</v>
      </c>
      <c r="QS6" s="102">
        <v>0.93500000000000005</v>
      </c>
      <c r="QT6" s="102">
        <v>0.90400000000000003</v>
      </c>
      <c r="QU6" s="102">
        <f t="shared" si="31"/>
        <v>0.85299999999999998</v>
      </c>
      <c r="QV6" s="102">
        <v>0.92500000000000004</v>
      </c>
      <c r="QW6" s="102">
        <v>0.93400000000000005</v>
      </c>
      <c r="QX6" s="102">
        <v>0.93400000000000005</v>
      </c>
      <c r="QY6" s="102">
        <v>0.92700000000000005</v>
      </c>
      <c r="QZ6" s="102">
        <v>0.92</v>
      </c>
      <c r="RA6" s="102">
        <v>0.91600000000000004</v>
      </c>
      <c r="RB6" s="102">
        <v>0.91200000000000003</v>
      </c>
      <c r="RC6" s="102">
        <v>0.91700000000000004</v>
      </c>
      <c r="RD6" s="102">
        <v>0.91600000000000004</v>
      </c>
      <c r="RE6" s="102">
        <v>0.90400000000000003</v>
      </c>
      <c r="RF6" s="102">
        <f t="shared" si="32"/>
        <v>0.85299999999999998</v>
      </c>
      <c r="RG6" s="102">
        <v>0.96399999999999997</v>
      </c>
      <c r="RH6" s="102"/>
      <c r="RI6" s="102">
        <v>0.96</v>
      </c>
      <c r="RJ6" s="102">
        <v>0.96199999999999997</v>
      </c>
      <c r="RK6" s="102">
        <v>0.99199999999999999</v>
      </c>
      <c r="RL6" s="102">
        <v>0.99299999999999999</v>
      </c>
      <c r="RM6" s="102">
        <v>0.99399999999999999</v>
      </c>
      <c r="RN6" s="102">
        <v>0.99399999999999999</v>
      </c>
      <c r="RO6" s="102">
        <v>0.99</v>
      </c>
      <c r="RP6" s="102">
        <v>0.95199999999999996</v>
      </c>
      <c r="RQ6" s="102">
        <f t="shared" si="33"/>
        <v>0.85299999999999998</v>
      </c>
      <c r="RR6" s="102"/>
      <c r="RS6" s="102">
        <v>0.99399999999999999</v>
      </c>
      <c r="RT6" s="102">
        <v>0.96199999999999997</v>
      </c>
      <c r="RU6" s="102">
        <v>0.96299999999999997</v>
      </c>
      <c r="RV6" s="102">
        <v>0.96299999999999997</v>
      </c>
      <c r="RW6" s="102">
        <v>0.97499999999999998</v>
      </c>
      <c r="RX6" s="102">
        <v>0.95699999999999996</v>
      </c>
      <c r="RY6" s="102">
        <v>0.96</v>
      </c>
      <c r="RZ6" s="102">
        <v>0.95799999999999996</v>
      </c>
      <c r="SA6" s="102">
        <v>0.96</v>
      </c>
      <c r="SB6" s="102">
        <v>0.96</v>
      </c>
      <c r="SC6" s="102">
        <v>0.96</v>
      </c>
      <c r="SD6" s="102">
        <v>0.97199999999999998</v>
      </c>
      <c r="SE6" s="102">
        <f t="shared" si="34"/>
        <v>0.85299999999999998</v>
      </c>
      <c r="SF6" s="102">
        <v>0.96</v>
      </c>
      <c r="SG6" s="102">
        <v>0.96</v>
      </c>
      <c r="SH6" s="102">
        <v>0.96</v>
      </c>
      <c r="SI6" s="102">
        <v>0.96</v>
      </c>
      <c r="SJ6" s="102">
        <v>0.96</v>
      </c>
      <c r="SK6" s="102">
        <v>0.96799999999999997</v>
      </c>
      <c r="SL6" s="102">
        <v>1.07</v>
      </c>
      <c r="SM6" s="102"/>
      <c r="SN6" s="102">
        <v>1.07</v>
      </c>
      <c r="SO6" s="102">
        <v>1.07</v>
      </c>
      <c r="SP6" s="102">
        <v>1.07</v>
      </c>
      <c r="SQ6" s="102">
        <v>1.081</v>
      </c>
      <c r="SR6" s="102">
        <f t="shared" si="35"/>
        <v>0.85299999999999998</v>
      </c>
      <c r="SS6" s="102">
        <v>1.08</v>
      </c>
      <c r="ST6" s="102"/>
      <c r="SU6" s="102">
        <v>1.091</v>
      </c>
      <c r="SV6" s="102">
        <v>1.0780000000000001</v>
      </c>
      <c r="SW6" s="102"/>
      <c r="SX6" s="102">
        <v>1.0900000000000001</v>
      </c>
      <c r="SY6" s="102">
        <v>1.1000000000000001</v>
      </c>
      <c r="SZ6" s="102">
        <v>1.075</v>
      </c>
      <c r="TA6" s="102">
        <v>1.081</v>
      </c>
      <c r="TB6" s="102"/>
      <c r="TC6" s="102">
        <v>1.083</v>
      </c>
      <c r="TD6" s="102">
        <v>1.08</v>
      </c>
      <c r="TE6" s="102">
        <v>1.08</v>
      </c>
      <c r="TF6" s="102">
        <v>1.099</v>
      </c>
      <c r="TG6" s="102">
        <v>1.0900000000000001</v>
      </c>
      <c r="TH6" s="102">
        <v>1.0920000000000001</v>
      </c>
      <c r="TI6" s="102">
        <v>1.103</v>
      </c>
      <c r="TJ6" s="102"/>
      <c r="TK6" s="102">
        <v>1.0980000000000001</v>
      </c>
      <c r="TL6" s="102">
        <v>1.1020000000000001</v>
      </c>
      <c r="TM6" s="102">
        <v>1.083</v>
      </c>
      <c r="TN6" s="102">
        <v>1.089</v>
      </c>
      <c r="TO6" s="102">
        <v>1.1000000000000001</v>
      </c>
      <c r="TP6" s="102">
        <v>1.0760000000000001</v>
      </c>
      <c r="TQ6" s="102"/>
      <c r="TR6" s="102">
        <v>1.097</v>
      </c>
      <c r="TS6" s="102">
        <v>1.083</v>
      </c>
      <c r="TT6" s="102">
        <v>1.1000000000000001</v>
      </c>
      <c r="TU6" s="102">
        <v>1.095</v>
      </c>
      <c r="TV6" s="102">
        <f t="shared" si="36"/>
        <v>0.85299999999999998</v>
      </c>
      <c r="TW6" s="102">
        <v>1.0900000000000001</v>
      </c>
      <c r="TX6" s="102">
        <v>1.1040000000000001</v>
      </c>
      <c r="TY6" s="102">
        <v>1.091</v>
      </c>
      <c r="TZ6" s="102">
        <v>1.109</v>
      </c>
      <c r="UA6" s="102">
        <v>1.089</v>
      </c>
      <c r="UB6" s="51">
        <f t="shared" si="37"/>
        <v>0.85299999999999998</v>
      </c>
      <c r="UC6" s="51">
        <v>1.0940000000000001</v>
      </c>
      <c r="UD6" s="51">
        <v>1.1240000000000001</v>
      </c>
      <c r="UE6" s="51">
        <v>1.1040000000000001</v>
      </c>
      <c r="UF6" s="51">
        <v>1.111</v>
      </c>
      <c r="UG6" s="51">
        <v>1.119</v>
      </c>
      <c r="UH6" s="47">
        <v>1.1160000000000001</v>
      </c>
      <c r="UI6" s="47">
        <v>1.1240000000000001</v>
      </c>
      <c r="UJ6" s="47">
        <v>1.1890000000000001</v>
      </c>
      <c r="UK6" s="47">
        <v>1.216</v>
      </c>
      <c r="UL6" s="47">
        <v>1.206</v>
      </c>
      <c r="UM6" s="47">
        <v>1.2150000000000001</v>
      </c>
      <c r="UN6" s="47"/>
      <c r="UO6" s="47">
        <v>1.2010000000000001</v>
      </c>
      <c r="UP6" s="51">
        <f t="shared" si="38"/>
        <v>0.85299999999999998</v>
      </c>
      <c r="UQ6" s="47"/>
      <c r="UR6" s="6">
        <f t="shared" si="39"/>
        <v>0.40797186400937879</v>
      </c>
      <c r="US6" s="1060">
        <v>1.006</v>
      </c>
      <c r="UT6" s="1060">
        <v>1.0389999999999999</v>
      </c>
      <c r="UU6" s="1060">
        <v>1.0389999999999999</v>
      </c>
      <c r="UV6" s="1060">
        <v>1.01</v>
      </c>
      <c r="UW6" s="1060">
        <v>0.93700000000000006</v>
      </c>
      <c r="UX6" s="1060">
        <v>0.95</v>
      </c>
      <c r="UY6" s="1060">
        <v>0.91500000000000004</v>
      </c>
      <c r="UZ6" s="1060">
        <v>0.96499999999999997</v>
      </c>
      <c r="VA6" s="1060">
        <v>0.94299999999999995</v>
      </c>
      <c r="VB6" s="1060">
        <v>0.94899999999999995</v>
      </c>
      <c r="VC6" s="1060">
        <v>0.94699999999999995</v>
      </c>
      <c r="VD6" s="1060">
        <v>0.94899999999999995</v>
      </c>
      <c r="VE6" s="1060"/>
      <c r="VF6" s="1060">
        <v>0.94399999999999995</v>
      </c>
      <c r="VG6" s="1060">
        <v>0.93799999999999994</v>
      </c>
      <c r="VH6" s="1060">
        <v>0.92</v>
      </c>
      <c r="VI6" s="1060">
        <f t="shared" si="40"/>
        <v>0.91500000000000004</v>
      </c>
      <c r="VJ6" s="1060">
        <v>0.95799999999999996</v>
      </c>
      <c r="VK6" s="1060">
        <v>0.97499999999999998</v>
      </c>
      <c r="VL6" s="1060">
        <v>0.93700000000000006</v>
      </c>
      <c r="VM6" s="1060">
        <v>0.91700000000000004</v>
      </c>
      <c r="VN6" s="1060"/>
      <c r="VO6" s="1060">
        <v>0.93899999999999995</v>
      </c>
      <c r="VP6" s="1060">
        <v>0.91800000000000004</v>
      </c>
      <c r="VQ6" s="1060">
        <v>0.92</v>
      </c>
      <c r="VR6" s="1060">
        <v>0.92400000000000004</v>
      </c>
      <c r="VS6" s="1060">
        <v>0.98899999999999999</v>
      </c>
      <c r="VT6" s="1060">
        <v>0.94799999999999995</v>
      </c>
      <c r="VU6" s="1060">
        <v>0.94499999999999995</v>
      </c>
      <c r="VV6" s="1060">
        <v>0.93799999999999994</v>
      </c>
      <c r="VW6" s="1060">
        <v>0.94099999999999995</v>
      </c>
      <c r="VX6" s="1060">
        <f t="shared" si="41"/>
        <v>0.91500000000000004</v>
      </c>
      <c r="VY6" s="1060">
        <v>0.94399999999999995</v>
      </c>
      <c r="VZ6" s="1060">
        <v>0.93899999999999995</v>
      </c>
      <c r="WA6" s="1060">
        <v>0.95099999999999996</v>
      </c>
      <c r="WB6" s="1060">
        <v>0.94499999999999995</v>
      </c>
      <c r="WC6" s="1060"/>
      <c r="WD6" s="1060">
        <v>0.93</v>
      </c>
      <c r="WE6" s="1060">
        <v>0.93100000000000005</v>
      </c>
      <c r="WF6" s="1060">
        <v>0.94099999999999995</v>
      </c>
      <c r="WG6" s="1060">
        <v>0.93500000000000005</v>
      </c>
      <c r="WH6" s="1060">
        <v>0.95299999999999996</v>
      </c>
      <c r="WI6" s="102">
        <v>0.93200000000000005</v>
      </c>
      <c r="WJ6" s="102">
        <v>0.91500000000000004</v>
      </c>
      <c r="WK6" s="1060">
        <v>0.92400000000000004</v>
      </c>
      <c r="WL6" s="102">
        <v>0.92400000000000004</v>
      </c>
      <c r="WM6" s="1060">
        <v>0.96099999999999997</v>
      </c>
      <c r="WN6" s="1060">
        <v>0.95699999999999996</v>
      </c>
      <c r="WO6" s="1060">
        <v>0.96299999999999997</v>
      </c>
      <c r="WP6" s="1060">
        <v>0.96</v>
      </c>
      <c r="WQ6" s="1060">
        <v>0.96899999999999997</v>
      </c>
      <c r="WR6" s="1060"/>
      <c r="WS6" s="1060">
        <v>0.96499999999999997</v>
      </c>
      <c r="WT6" s="102">
        <v>0.94399999999999995</v>
      </c>
      <c r="WU6" s="102">
        <v>0.92600000000000005</v>
      </c>
      <c r="WV6" s="102">
        <v>0.92800000000000005</v>
      </c>
      <c r="WW6" s="102">
        <v>0.93</v>
      </c>
      <c r="WX6" s="102">
        <f t="shared" si="42"/>
        <v>0.91500000000000004</v>
      </c>
      <c r="WY6" s="102">
        <v>0.91700000000000004</v>
      </c>
      <c r="WZ6" s="102">
        <v>0.92400000000000004</v>
      </c>
      <c r="XA6" s="102">
        <v>0.92900000000000005</v>
      </c>
      <c r="XB6" s="102">
        <v>0.94399999999999995</v>
      </c>
      <c r="XC6" s="102">
        <v>0.93799999999999994</v>
      </c>
      <c r="XD6" s="102">
        <v>0.93700000000000006</v>
      </c>
      <c r="XE6" s="102">
        <v>0.94199999999999995</v>
      </c>
      <c r="XF6" s="102">
        <v>0.94899999999999995</v>
      </c>
      <c r="XG6" s="102"/>
      <c r="XH6" s="102"/>
      <c r="XI6" s="102">
        <v>0.93</v>
      </c>
      <c r="XJ6" s="102">
        <f t="shared" si="43"/>
        <v>0.91500000000000004</v>
      </c>
      <c r="XK6" s="102">
        <v>0.93899999999999995</v>
      </c>
      <c r="XL6" s="102">
        <v>0.94699999999999995</v>
      </c>
      <c r="XM6" s="102"/>
      <c r="XN6" s="102">
        <v>0.94699999999999995</v>
      </c>
      <c r="XO6" s="102">
        <v>0.93700000000000006</v>
      </c>
      <c r="XP6" s="102">
        <v>0.94299999999999995</v>
      </c>
      <c r="XQ6" s="102"/>
      <c r="XR6" s="102">
        <v>0.94499999999999995</v>
      </c>
      <c r="XS6" s="102">
        <v>0.94299999999999995</v>
      </c>
      <c r="XT6" s="102">
        <f t="shared" si="44"/>
        <v>0.91500000000000004</v>
      </c>
      <c r="XU6" s="102">
        <v>0.94099999999999995</v>
      </c>
      <c r="XV6" s="102">
        <v>0.95</v>
      </c>
      <c r="XW6" s="102">
        <v>0.95099999999999996</v>
      </c>
      <c r="XX6" s="102"/>
      <c r="XY6" s="102">
        <v>0.95299999999999996</v>
      </c>
      <c r="XZ6" s="102">
        <v>0.94199999999999995</v>
      </c>
      <c r="YA6" s="102">
        <v>0.94599999999999995</v>
      </c>
      <c r="YB6" s="102">
        <v>0.93600000000000005</v>
      </c>
      <c r="YC6" s="102">
        <v>0.96</v>
      </c>
      <c r="YD6" s="102">
        <f t="shared" si="45"/>
        <v>0.91500000000000004</v>
      </c>
      <c r="YE6" s="102">
        <v>0.95499999999999996</v>
      </c>
      <c r="YF6" s="102">
        <v>0.95</v>
      </c>
      <c r="YG6" s="102">
        <v>0.95</v>
      </c>
      <c r="YH6" s="102">
        <v>0.96</v>
      </c>
      <c r="YI6" s="102">
        <v>0.95699999999999996</v>
      </c>
      <c r="YJ6" s="102">
        <v>0.96399999999999997</v>
      </c>
      <c r="YK6" s="102"/>
      <c r="YL6" s="102">
        <v>0.95699999999999996</v>
      </c>
      <c r="YM6" s="102">
        <v>0.95399999999999996</v>
      </c>
      <c r="YN6" s="102">
        <v>0.96199999999999997</v>
      </c>
      <c r="YO6" s="102">
        <v>0.89</v>
      </c>
      <c r="YP6" s="102">
        <v>0.94299999999999995</v>
      </c>
      <c r="YQ6" s="102">
        <f t="shared" si="46"/>
        <v>0.91500000000000004</v>
      </c>
      <c r="YR6" s="102">
        <v>0.96399999999999997</v>
      </c>
      <c r="YS6" s="102">
        <v>0.96299999999999997</v>
      </c>
      <c r="YT6" s="102">
        <v>0.95199999999999996</v>
      </c>
      <c r="YU6" s="102">
        <v>0.96399999999999997</v>
      </c>
      <c r="YV6" s="102">
        <v>1.028</v>
      </c>
      <c r="YW6" s="102"/>
      <c r="YX6" s="102">
        <v>0.997</v>
      </c>
      <c r="YY6" s="102">
        <v>0.998</v>
      </c>
      <c r="YZ6" s="102">
        <v>1.004</v>
      </c>
      <c r="ZA6" s="102">
        <v>0.998</v>
      </c>
      <c r="ZB6" s="102">
        <v>1.0169999999999999</v>
      </c>
      <c r="ZC6" s="102"/>
      <c r="ZD6" s="102">
        <v>0.96499999999999997</v>
      </c>
      <c r="ZE6" s="102">
        <f t="shared" si="47"/>
        <v>0.91500000000000004</v>
      </c>
      <c r="ZF6" s="102">
        <v>1.004</v>
      </c>
      <c r="ZG6" s="102">
        <v>1.0009999999999999</v>
      </c>
      <c r="ZH6" s="102">
        <v>0.98599999999999999</v>
      </c>
      <c r="ZI6" s="102">
        <v>0.99399999999999999</v>
      </c>
      <c r="ZJ6" s="102">
        <v>0.99099999999999999</v>
      </c>
      <c r="ZK6" s="102">
        <v>0.98899999999999999</v>
      </c>
      <c r="ZL6" s="102">
        <v>0.98699999999999999</v>
      </c>
      <c r="ZM6" s="102">
        <v>0.99399999999999999</v>
      </c>
      <c r="ZN6" s="102">
        <v>0.996</v>
      </c>
      <c r="ZO6" s="102">
        <v>0.96499999999999997</v>
      </c>
      <c r="ZP6" s="102">
        <f t="shared" si="48"/>
        <v>0.91500000000000004</v>
      </c>
      <c r="ZQ6" s="102">
        <v>1.0309999999999999</v>
      </c>
      <c r="ZR6" s="102">
        <v>1.0149999999999999</v>
      </c>
      <c r="ZS6" s="102">
        <v>1.034</v>
      </c>
      <c r="ZT6" s="102"/>
      <c r="ZU6" s="102">
        <v>1.075</v>
      </c>
      <c r="ZV6" s="102">
        <v>1.0620000000000001</v>
      </c>
      <c r="ZW6" s="102">
        <v>1.0549999999999999</v>
      </c>
      <c r="ZX6" s="102">
        <v>1.06</v>
      </c>
      <c r="ZY6" s="102">
        <v>1.056</v>
      </c>
      <c r="ZZ6" s="102">
        <v>1.0169999999999999</v>
      </c>
      <c r="AAA6" s="102">
        <f t="shared" si="49"/>
        <v>0.91500000000000004</v>
      </c>
      <c r="AAB6" s="102">
        <v>1.0589999999999999</v>
      </c>
      <c r="AAC6" s="102"/>
      <c r="AAD6" s="102">
        <v>1.0469999999999999</v>
      </c>
      <c r="AAE6" s="102">
        <v>1.034</v>
      </c>
      <c r="AAF6" s="102">
        <v>1.0369999999999999</v>
      </c>
      <c r="AAG6" s="102">
        <v>1.0249999999999999</v>
      </c>
      <c r="AAH6" s="102">
        <v>1.03</v>
      </c>
      <c r="AAI6" s="102">
        <v>1.0289999999999999</v>
      </c>
      <c r="AAJ6" s="102">
        <v>1.0289999999999999</v>
      </c>
      <c r="AAK6" s="102">
        <v>1.03</v>
      </c>
      <c r="AAL6" s="102">
        <v>1.03</v>
      </c>
      <c r="AAM6" s="102">
        <v>1.03</v>
      </c>
      <c r="AAN6" s="102">
        <v>1.018</v>
      </c>
      <c r="AAO6" s="102">
        <f t="shared" si="50"/>
        <v>0.91500000000000004</v>
      </c>
      <c r="AAP6" s="102">
        <v>1.02</v>
      </c>
      <c r="AAQ6" s="102">
        <v>1.024</v>
      </c>
      <c r="AAR6" s="102">
        <v>1.02</v>
      </c>
      <c r="AAS6" s="102">
        <v>1.02</v>
      </c>
      <c r="AAT6" s="102"/>
      <c r="AAU6" s="102">
        <v>1.02</v>
      </c>
      <c r="AAV6" s="102">
        <v>1.133</v>
      </c>
      <c r="AAW6" s="102">
        <v>1.129</v>
      </c>
      <c r="AAX6" s="102">
        <v>1.159</v>
      </c>
      <c r="AAY6" s="102">
        <v>1.1479999999999999</v>
      </c>
      <c r="AAZ6" s="102">
        <v>1.135</v>
      </c>
      <c r="ABA6" s="102">
        <v>1.1379999999999999</v>
      </c>
      <c r="ABB6" s="102">
        <f t="shared" si="51"/>
        <v>0.91500000000000004</v>
      </c>
      <c r="ABC6" s="102">
        <v>1.1499999999999999</v>
      </c>
      <c r="ABD6" s="102">
        <v>1.1399999999999999</v>
      </c>
      <c r="ABE6" s="102">
        <v>1.1499999999999999</v>
      </c>
      <c r="ABF6" s="102"/>
      <c r="ABG6" s="102">
        <v>1.137</v>
      </c>
      <c r="ABH6" s="102">
        <v>1.1599999999999999</v>
      </c>
      <c r="ABI6" s="102">
        <v>1.161</v>
      </c>
      <c r="ABJ6" s="102">
        <v>1.1439999999999999</v>
      </c>
      <c r="ABK6" s="102">
        <v>1.147</v>
      </c>
      <c r="ABL6" s="102">
        <v>1.147</v>
      </c>
      <c r="ABM6" s="102">
        <v>1.1499999999999999</v>
      </c>
      <c r="ABN6" s="102">
        <v>1.17</v>
      </c>
      <c r="ABO6" s="102"/>
      <c r="ABP6" s="102">
        <v>1.1499999999999999</v>
      </c>
      <c r="ABQ6" s="102">
        <v>1.1599999999999999</v>
      </c>
      <c r="ABR6" s="102">
        <v>1.137</v>
      </c>
      <c r="ABS6" s="102"/>
      <c r="ABT6" s="102">
        <v>1.1419999999999999</v>
      </c>
      <c r="ABU6" s="102">
        <v>1.145</v>
      </c>
      <c r="ABV6" s="102">
        <v>1.135</v>
      </c>
      <c r="ABW6" s="102">
        <v>1.1599999999999999</v>
      </c>
      <c r="ABX6" s="102">
        <v>1.1399999999999999</v>
      </c>
      <c r="ABY6" s="102">
        <v>1.1479999999999999</v>
      </c>
      <c r="ABZ6" s="102">
        <v>1.1419999999999999</v>
      </c>
      <c r="ACA6" s="102"/>
      <c r="ACB6" s="102">
        <v>1.143</v>
      </c>
      <c r="ACC6" s="102">
        <v>1.135</v>
      </c>
      <c r="ACD6" s="102">
        <v>1.125</v>
      </c>
      <c r="ACE6" s="102">
        <f t="shared" si="52"/>
        <v>0.91500000000000004</v>
      </c>
      <c r="ACF6" s="102">
        <v>1.1479999999999999</v>
      </c>
      <c r="ACG6" s="102">
        <v>1.1519999999999999</v>
      </c>
      <c r="ACH6" s="102">
        <v>1.139</v>
      </c>
      <c r="ACI6" s="102">
        <v>1.135</v>
      </c>
      <c r="ACJ6" s="102">
        <v>1.1499999999999999</v>
      </c>
      <c r="ACK6" s="102">
        <f t="shared" si="53"/>
        <v>0.91500000000000004</v>
      </c>
      <c r="ACL6" s="47">
        <v>1.1579999999999999</v>
      </c>
      <c r="ACM6" s="47">
        <v>1.1719999999999999</v>
      </c>
      <c r="ACN6" s="47">
        <v>1.159</v>
      </c>
      <c r="ACO6" s="47">
        <v>1.17</v>
      </c>
      <c r="ACP6" s="47"/>
      <c r="ACQ6" s="47">
        <v>1.179</v>
      </c>
      <c r="ACR6" s="47">
        <v>1.1779999999999999</v>
      </c>
      <c r="ACS6" s="47">
        <v>1.1850000000000001</v>
      </c>
      <c r="ACT6" s="47">
        <v>1.2529999999999999</v>
      </c>
      <c r="ACU6" s="47">
        <v>1.2809999999999999</v>
      </c>
      <c r="ACV6" s="47">
        <v>1.274</v>
      </c>
      <c r="ACW6" s="47"/>
      <c r="ACX6" s="47">
        <v>1.278</v>
      </c>
      <c r="ACY6" s="47">
        <v>1.254</v>
      </c>
      <c r="ACZ6" s="102">
        <f t="shared" si="54"/>
        <v>0.91500000000000004</v>
      </c>
      <c r="ADA6" s="47"/>
      <c r="ADB6" s="6">
        <f t="shared" si="55"/>
        <v>0.37049180327868847</v>
      </c>
      <c r="ADC6" s="102"/>
      <c r="ADD6" s="102">
        <v>0.92900000000000005</v>
      </c>
      <c r="ADE6" s="102">
        <v>0.99</v>
      </c>
      <c r="ADF6" s="102">
        <v>0.93500000000000005</v>
      </c>
      <c r="ADG6" s="102">
        <v>0.92100000000000004</v>
      </c>
      <c r="ADH6" s="102">
        <v>0.873</v>
      </c>
      <c r="ADI6" s="102">
        <v>0.86699999999999999</v>
      </c>
      <c r="ADJ6" s="102">
        <v>0.85299999999999998</v>
      </c>
      <c r="ADK6" s="102">
        <v>0.89300000000000002</v>
      </c>
      <c r="ADL6" s="102">
        <v>0.89</v>
      </c>
      <c r="ADM6" s="102">
        <v>0.89</v>
      </c>
      <c r="ADN6" s="102">
        <v>0.879</v>
      </c>
      <c r="ADO6" s="102">
        <v>0.877</v>
      </c>
      <c r="ADP6" s="102">
        <v>0.88</v>
      </c>
      <c r="ADQ6" s="102">
        <v>0.86899999999999999</v>
      </c>
      <c r="ADR6" s="102">
        <v>0.873</v>
      </c>
      <c r="ADS6" s="102">
        <f t="shared" si="245"/>
        <v>0.85299999999999998</v>
      </c>
      <c r="ADT6" s="102">
        <v>0.89100000000000001</v>
      </c>
      <c r="ADU6" s="102">
        <v>0.86099999999999999</v>
      </c>
      <c r="ADV6" s="102">
        <v>0.876</v>
      </c>
      <c r="ADW6" s="102"/>
      <c r="ADX6" s="102">
        <v>0.84899999999999998</v>
      </c>
      <c r="ADY6" s="102">
        <v>0.88600000000000001</v>
      </c>
      <c r="ADZ6" s="102">
        <v>0.85799999999999998</v>
      </c>
      <c r="AEA6" s="102">
        <v>0.84499999999999997</v>
      </c>
      <c r="AEB6" s="102">
        <v>0.86399999999999999</v>
      </c>
      <c r="AEC6" s="102">
        <v>0.88400000000000001</v>
      </c>
      <c r="AED6" s="102">
        <v>0.88</v>
      </c>
      <c r="AEE6" s="102">
        <v>0.872</v>
      </c>
      <c r="AEF6" s="102"/>
      <c r="AEG6" s="102">
        <v>0.89200000000000002</v>
      </c>
      <c r="AEH6" s="102">
        <v>0.89400000000000002</v>
      </c>
      <c r="AEI6" s="102">
        <v>0.87</v>
      </c>
      <c r="AEJ6" s="1060">
        <f t="shared" si="246"/>
        <v>0.85299999999999998</v>
      </c>
      <c r="AEK6" s="102">
        <v>0.91100000000000003</v>
      </c>
      <c r="AEL6" s="102">
        <v>0.88200000000000001</v>
      </c>
      <c r="AEM6" s="102">
        <v>0.878</v>
      </c>
      <c r="AEN6" s="102">
        <v>0.872</v>
      </c>
      <c r="AEO6" s="102"/>
      <c r="AEP6" s="102">
        <v>0.878</v>
      </c>
      <c r="AEQ6" s="102">
        <v>0.89100000000000001</v>
      </c>
      <c r="AER6" s="102">
        <v>0.89700000000000002</v>
      </c>
      <c r="AES6" s="102">
        <v>0.89</v>
      </c>
      <c r="AET6" s="102">
        <v>0.91300000000000003</v>
      </c>
      <c r="AEU6" s="102">
        <v>0.89400000000000002</v>
      </c>
      <c r="AEV6" s="102">
        <v>0.877</v>
      </c>
      <c r="AEW6" s="102">
        <v>0.85299999999999998</v>
      </c>
      <c r="AEX6" s="102">
        <v>0.89400000000000002</v>
      </c>
      <c r="AEY6" s="102">
        <v>0.89100000000000001</v>
      </c>
      <c r="AEZ6" s="102">
        <v>0.89200000000000002</v>
      </c>
      <c r="AFA6" s="102">
        <v>0.89100000000000001</v>
      </c>
      <c r="AFB6" s="102">
        <v>0.88900000000000001</v>
      </c>
      <c r="AFC6" s="102">
        <v>0.90300000000000002</v>
      </c>
      <c r="AFD6" s="102">
        <v>0.88200000000000001</v>
      </c>
      <c r="AFE6" s="102">
        <v>0.90200000000000002</v>
      </c>
      <c r="AFF6" s="102"/>
      <c r="AFG6" s="102">
        <v>0.877</v>
      </c>
      <c r="AFH6" s="102">
        <v>0.876</v>
      </c>
      <c r="AFI6" s="102">
        <v>0.86</v>
      </c>
      <c r="AFJ6" s="102">
        <f t="shared" si="57"/>
        <v>0.85299999999999998</v>
      </c>
      <c r="AFK6" s="102">
        <v>0.878</v>
      </c>
      <c r="AFL6" s="102">
        <v>0.86899999999999999</v>
      </c>
      <c r="AFM6" s="102">
        <v>0.85799999999999998</v>
      </c>
      <c r="AFN6" s="102"/>
      <c r="AFO6" s="102">
        <v>0.88</v>
      </c>
      <c r="AFP6" s="102">
        <v>0.88300000000000001</v>
      </c>
      <c r="AFQ6" s="102">
        <v>0.86799999999999999</v>
      </c>
      <c r="AFR6" s="102">
        <v>0.875</v>
      </c>
      <c r="AFS6" s="102">
        <v>0.88400000000000001</v>
      </c>
      <c r="AFT6" s="102"/>
      <c r="AFU6" s="102">
        <v>0.87</v>
      </c>
      <c r="AFV6" s="102">
        <f t="shared" si="58"/>
        <v>0.85299999999999998</v>
      </c>
      <c r="AFW6" s="102">
        <v>0.871</v>
      </c>
      <c r="AFX6" s="102">
        <v>0.871</v>
      </c>
      <c r="AFY6" s="102">
        <v>0.88200000000000001</v>
      </c>
      <c r="AFZ6" s="102"/>
      <c r="AGA6" s="102">
        <v>0.88500000000000001</v>
      </c>
      <c r="AGB6" s="102">
        <v>0.88200000000000001</v>
      </c>
      <c r="AGC6" s="102">
        <v>0.88100000000000001</v>
      </c>
      <c r="AGD6" s="102">
        <v>0.878</v>
      </c>
      <c r="AGE6" s="102">
        <f t="shared" si="59"/>
        <v>0.85299999999999998</v>
      </c>
      <c r="AGF6" s="102">
        <v>0.88100000000000001</v>
      </c>
      <c r="AGG6" s="102">
        <v>0.877</v>
      </c>
      <c r="AGH6" s="102"/>
      <c r="AGI6" s="102">
        <v>0.91300000000000003</v>
      </c>
      <c r="AGJ6" s="102">
        <v>0.90300000000000002</v>
      </c>
      <c r="AGK6" s="102">
        <v>0.90500000000000003</v>
      </c>
      <c r="AGL6" s="102"/>
      <c r="AGM6" s="102">
        <v>0.91400000000000003</v>
      </c>
      <c r="AGN6" s="102">
        <v>0.89</v>
      </c>
      <c r="AGO6" s="102">
        <v>0.89100000000000001</v>
      </c>
      <c r="AGP6" s="102">
        <f t="shared" si="60"/>
        <v>0.85299999999999998</v>
      </c>
      <c r="AGQ6" s="102">
        <v>0.90500000000000003</v>
      </c>
      <c r="AGR6" s="102">
        <v>0.90700000000000003</v>
      </c>
      <c r="AGS6" s="102">
        <v>0.90300000000000002</v>
      </c>
      <c r="AGT6" s="102">
        <v>0.91500000000000004</v>
      </c>
      <c r="AGU6" s="102">
        <v>0.91300000000000003</v>
      </c>
      <c r="AGV6" s="102">
        <v>0.91700000000000004</v>
      </c>
      <c r="AGW6" s="102">
        <v>0.93400000000000005</v>
      </c>
      <c r="AGX6" s="102"/>
      <c r="AGY6" s="102">
        <v>0.91700000000000004</v>
      </c>
      <c r="AGZ6" s="102">
        <v>0.92300000000000004</v>
      </c>
      <c r="AHA6" s="102">
        <v>0.96399999999999997</v>
      </c>
      <c r="AHB6" s="102">
        <v>0.92100000000000004</v>
      </c>
      <c r="AHC6" s="102">
        <f t="shared" si="61"/>
        <v>0.85299999999999998</v>
      </c>
      <c r="AHD6" s="102">
        <v>0.90800000000000003</v>
      </c>
      <c r="AHE6" s="102">
        <v>0.89900000000000002</v>
      </c>
      <c r="AHF6" s="102">
        <v>0.90500000000000003</v>
      </c>
      <c r="AHG6" s="102"/>
      <c r="AHH6" s="102">
        <v>0.91100000000000003</v>
      </c>
      <c r="AHI6" s="102">
        <v>0.92600000000000005</v>
      </c>
      <c r="AHJ6" s="102">
        <v>0.92500000000000004</v>
      </c>
      <c r="AHK6" s="102">
        <v>0.90600000000000003</v>
      </c>
      <c r="AHL6" s="102">
        <v>0.91700000000000004</v>
      </c>
      <c r="AHM6" s="102">
        <v>0.92500000000000004</v>
      </c>
      <c r="AHN6" s="102">
        <v>0.93300000000000005</v>
      </c>
      <c r="AHO6" s="102">
        <v>0.91500000000000004</v>
      </c>
      <c r="AHP6" s="102">
        <f t="shared" si="62"/>
        <v>0.85299999999999998</v>
      </c>
      <c r="AHQ6" s="102">
        <v>0.94</v>
      </c>
      <c r="AHR6" s="102">
        <v>0.93600000000000005</v>
      </c>
      <c r="AHS6" s="102">
        <v>0.93100000000000005</v>
      </c>
      <c r="AHT6" s="102">
        <v>0.93300000000000005</v>
      </c>
      <c r="AHU6" s="102">
        <v>0.91800000000000004</v>
      </c>
      <c r="AHV6" s="102">
        <v>0.92400000000000004</v>
      </c>
      <c r="AHW6" s="102">
        <v>0.91700000000000004</v>
      </c>
      <c r="AHX6" s="102"/>
      <c r="AHY6" s="102">
        <v>0.91500000000000004</v>
      </c>
      <c r="AHZ6" s="102">
        <v>0.92600000000000005</v>
      </c>
      <c r="AIA6" s="102">
        <v>0.91500000000000004</v>
      </c>
      <c r="AIB6" s="102">
        <f t="shared" si="63"/>
        <v>0.85299999999999998</v>
      </c>
      <c r="AIC6" s="102"/>
      <c r="AID6" s="102">
        <v>0.96099999999999997</v>
      </c>
      <c r="AIE6" s="102">
        <v>0.95399999999999996</v>
      </c>
      <c r="AIF6" s="102">
        <v>0.96299999999999997</v>
      </c>
      <c r="AIG6" s="102">
        <v>0.96299999999999997</v>
      </c>
      <c r="AIH6" s="102">
        <v>0.95199999999999996</v>
      </c>
      <c r="AII6" s="102">
        <v>0.97099999999999997</v>
      </c>
      <c r="AIJ6" s="102"/>
      <c r="AIK6" s="102">
        <v>0.96799999999999997</v>
      </c>
      <c r="AIL6" s="102">
        <v>0.96699999999999997</v>
      </c>
      <c r="AIM6" s="102">
        <v>0.93700000000000006</v>
      </c>
      <c r="AIN6" s="102">
        <f t="shared" si="64"/>
        <v>0.85299999999999998</v>
      </c>
      <c r="AIO6" s="102"/>
      <c r="AIP6" s="102">
        <v>0.96699999999999997</v>
      </c>
      <c r="AIQ6" s="102">
        <v>0.95399999999999996</v>
      </c>
      <c r="AIR6" s="102">
        <v>0.96299999999999997</v>
      </c>
      <c r="AIS6" s="102">
        <v>0.96199999999999997</v>
      </c>
      <c r="AIT6" s="102">
        <v>0.96099999999999997</v>
      </c>
      <c r="AIU6" s="102">
        <v>0.95399999999999996</v>
      </c>
      <c r="AIV6" s="102">
        <v>0.94899999999999995</v>
      </c>
      <c r="AIW6" s="102">
        <v>0.95599999999999996</v>
      </c>
      <c r="AIX6" s="102"/>
      <c r="AIY6" s="102">
        <v>0.95</v>
      </c>
      <c r="AIZ6" s="102">
        <v>0.95199999999999996</v>
      </c>
      <c r="AJA6" s="102"/>
      <c r="AJB6" s="102">
        <v>0.95399999999999996</v>
      </c>
      <c r="AJC6" s="102">
        <v>0.96599999999999997</v>
      </c>
      <c r="AJD6" s="102">
        <f t="shared" si="65"/>
        <v>0.85299999999999998</v>
      </c>
      <c r="AJE6" s="102">
        <v>0.95</v>
      </c>
      <c r="AJF6" s="102">
        <v>0.95</v>
      </c>
      <c r="AJG6" s="102">
        <v>0.96</v>
      </c>
      <c r="AJH6" s="102"/>
      <c r="AJI6" s="102">
        <v>0.95099999999999996</v>
      </c>
      <c r="AJJ6" s="102">
        <v>0.95</v>
      </c>
      <c r="AJK6" s="102">
        <v>1.0289999999999999</v>
      </c>
      <c r="AJL6" s="102">
        <v>1.03</v>
      </c>
      <c r="AJM6" s="102">
        <v>1.026</v>
      </c>
      <c r="AJN6" s="102"/>
      <c r="AJO6" s="102">
        <v>1.026</v>
      </c>
      <c r="AJP6" s="102">
        <v>1.032</v>
      </c>
      <c r="AJQ6" s="102">
        <v>1.05</v>
      </c>
      <c r="AJR6" s="102">
        <f t="shared" si="66"/>
        <v>0.85299999999999998</v>
      </c>
      <c r="AJS6" s="102">
        <v>1.0449999999999999</v>
      </c>
      <c r="AJT6" s="102"/>
      <c r="AJU6" s="102">
        <v>1.03</v>
      </c>
      <c r="AJV6" s="102">
        <v>1.04</v>
      </c>
      <c r="AJW6" s="102"/>
      <c r="AJX6" s="102">
        <v>1.03</v>
      </c>
      <c r="AJY6" s="102">
        <v>1.03</v>
      </c>
      <c r="AJZ6" s="102">
        <v>1.0209999999999999</v>
      </c>
      <c r="AKA6" s="102">
        <v>1.05</v>
      </c>
      <c r="AKB6" s="102">
        <v>1.0309999999999999</v>
      </c>
      <c r="AKC6" s="102">
        <v>1.03</v>
      </c>
      <c r="AKD6" s="102">
        <v>1.028</v>
      </c>
      <c r="AKE6" s="102">
        <v>1.04</v>
      </c>
      <c r="AKF6" s="102">
        <v>1.0389999999999999</v>
      </c>
      <c r="AKG6" s="102">
        <v>1.04</v>
      </c>
      <c r="AKH6" s="102">
        <v>1.05</v>
      </c>
      <c r="AKI6" s="102">
        <v>1.04</v>
      </c>
      <c r="AKJ6" s="102">
        <v>1.0389999999999999</v>
      </c>
      <c r="AKK6" s="102">
        <v>1.0309999999999999</v>
      </c>
      <c r="AKL6" s="102">
        <v>1.028</v>
      </c>
      <c r="AKM6" s="102">
        <v>1.03</v>
      </c>
      <c r="AKN6" s="102"/>
      <c r="AKO6" s="102">
        <v>1.024</v>
      </c>
      <c r="AKP6" s="102">
        <v>1.034</v>
      </c>
      <c r="AKQ6" s="102">
        <v>1.0249999999999999</v>
      </c>
      <c r="AKR6" s="102">
        <v>1.0429999999999999</v>
      </c>
      <c r="AKS6" s="102">
        <v>1.0509999999999999</v>
      </c>
      <c r="AKT6" s="102">
        <f t="shared" si="67"/>
        <v>0.85299999999999998</v>
      </c>
      <c r="AKU6" s="102">
        <v>1.0529999999999999</v>
      </c>
      <c r="AKV6" s="102">
        <v>1.0509999999999999</v>
      </c>
      <c r="AKW6" s="102">
        <v>1.0389999999999999</v>
      </c>
      <c r="AKX6" s="102">
        <v>1.0529999999999999</v>
      </c>
      <c r="AKY6" s="102">
        <v>1.06</v>
      </c>
      <c r="AKZ6" s="102">
        <f t="shared" si="68"/>
        <v>0.85299999999999998</v>
      </c>
      <c r="ALA6" s="47">
        <v>1.0860000000000001</v>
      </c>
      <c r="ALB6" s="47"/>
      <c r="ALC6" s="47">
        <v>1.091</v>
      </c>
      <c r="ALD6" s="47">
        <v>1.099</v>
      </c>
      <c r="ALE6" s="47">
        <v>1.095</v>
      </c>
      <c r="ALF6" s="47">
        <v>1.0980000000000001</v>
      </c>
      <c r="ALG6" s="47">
        <v>1.0980000000000001</v>
      </c>
      <c r="ALH6" s="47">
        <v>1.107</v>
      </c>
      <c r="ALI6" s="47">
        <v>1.115</v>
      </c>
      <c r="ALJ6" s="47">
        <v>1.123</v>
      </c>
      <c r="ALK6" s="47">
        <v>1.1180000000000001</v>
      </c>
      <c r="ALL6" s="47">
        <v>1.119</v>
      </c>
      <c r="ALM6" s="47">
        <v>1.1220000000000001</v>
      </c>
      <c r="ALN6" s="102">
        <f t="shared" si="69"/>
        <v>0.85299999999999998</v>
      </c>
      <c r="ALO6" s="47">
        <v>1.137</v>
      </c>
      <c r="ALP6" s="102">
        <v>1.2609999999999999</v>
      </c>
      <c r="ALQ6" s="51"/>
      <c r="ALR6" s="51">
        <v>1.2350000000000001</v>
      </c>
      <c r="ALS6" s="51">
        <v>1.119</v>
      </c>
      <c r="ALT6" s="47">
        <f t="shared" si="70"/>
        <v>0.85299999999999998</v>
      </c>
      <c r="ALU6" s="51"/>
      <c r="ALV6" s="461">
        <f t="shared" si="71"/>
        <v>-1</v>
      </c>
      <c r="ALW6" s="102"/>
      <c r="ALX6" s="102">
        <v>1.0760000000000001</v>
      </c>
      <c r="ALY6" s="102"/>
      <c r="ALZ6" s="102">
        <v>1.141</v>
      </c>
      <c r="AMA6" s="102">
        <v>1.133</v>
      </c>
      <c r="AMB6" s="102">
        <v>1.1399999999999999</v>
      </c>
      <c r="AMC6" s="102">
        <v>0.98199999999999998</v>
      </c>
      <c r="AMD6" s="102">
        <v>1.008</v>
      </c>
      <c r="AME6" s="102">
        <v>0.878</v>
      </c>
      <c r="AMF6" s="102">
        <v>1.02</v>
      </c>
      <c r="AMG6" s="102">
        <v>1.0189999999999999</v>
      </c>
      <c r="AMH6" s="102">
        <v>1.02</v>
      </c>
      <c r="AMI6" s="102">
        <v>1.0349999999999999</v>
      </c>
      <c r="AMJ6" s="102">
        <v>1.01</v>
      </c>
      <c r="AMK6" s="102">
        <v>1.0309999999999999</v>
      </c>
      <c r="AML6" s="102">
        <v>0.99299999999999999</v>
      </c>
      <c r="AMM6" s="102">
        <v>0.97299999999999998</v>
      </c>
      <c r="AMN6" s="102">
        <f t="shared" si="72"/>
        <v>0.878</v>
      </c>
      <c r="AMO6" s="102">
        <v>1.0129999999999999</v>
      </c>
      <c r="AMP6" s="102"/>
      <c r="AMQ6" s="102">
        <v>1.026</v>
      </c>
      <c r="AMR6" s="102">
        <v>1.026</v>
      </c>
      <c r="AMS6" s="102">
        <v>1.014</v>
      </c>
      <c r="AMT6" s="102">
        <v>1.0229999999999999</v>
      </c>
      <c r="AMU6" s="102">
        <v>0.97</v>
      </c>
      <c r="AMV6" s="102">
        <v>0.98099999999999998</v>
      </c>
      <c r="AMW6" s="1061">
        <v>0.96399999999999997</v>
      </c>
      <c r="AMX6" s="1061">
        <v>1.0589999999999999</v>
      </c>
      <c r="AMY6" s="1061">
        <v>0.998</v>
      </c>
      <c r="AMZ6" s="1061">
        <v>0.98799999999999999</v>
      </c>
      <c r="ANA6" s="1061"/>
      <c r="ANB6" s="1061">
        <v>1.012</v>
      </c>
      <c r="ANC6" s="1061">
        <v>1.0009999999999999</v>
      </c>
      <c r="AND6" s="1060">
        <f t="shared" si="73"/>
        <v>0.878</v>
      </c>
      <c r="ANE6" s="1061">
        <v>1.0189999999999999</v>
      </c>
      <c r="ANF6" s="1061">
        <v>0.99299999999999999</v>
      </c>
      <c r="ANG6" s="1061">
        <v>0.98799999999999999</v>
      </c>
      <c r="ANH6" s="1061">
        <v>1.006</v>
      </c>
      <c r="ANI6" s="1061">
        <v>0.99</v>
      </c>
      <c r="ANJ6" s="1061">
        <v>0.99299999999999999</v>
      </c>
      <c r="ANK6" s="1061"/>
      <c r="ANL6" s="1061">
        <v>1.018</v>
      </c>
      <c r="ANM6" s="1061">
        <v>1.0289999999999999</v>
      </c>
      <c r="ANN6" s="1061">
        <v>1.02</v>
      </c>
      <c r="ANO6" s="1061">
        <v>1.0029999999999999</v>
      </c>
      <c r="ANP6" s="1061">
        <v>0.878</v>
      </c>
      <c r="ANQ6" s="1061">
        <v>1.0089999999999999</v>
      </c>
      <c r="ANR6" s="102">
        <v>1.0089999999999999</v>
      </c>
      <c r="ANS6" s="1061">
        <v>1.026</v>
      </c>
      <c r="ANT6" s="1061">
        <v>1.0409999999999999</v>
      </c>
      <c r="ANU6" s="1061">
        <v>1.0369999999999999</v>
      </c>
      <c r="ANV6" s="1061">
        <v>1.0449999999999999</v>
      </c>
      <c r="ANW6" s="1061">
        <v>1.0269999999999999</v>
      </c>
      <c r="ANX6" s="1061">
        <v>1.04</v>
      </c>
      <c r="ANY6" s="102">
        <v>1.0269999999999999</v>
      </c>
      <c r="ANZ6" s="102"/>
      <c r="AOA6" s="102">
        <v>1.0189999999999999</v>
      </c>
      <c r="AOB6" s="102">
        <v>1.016</v>
      </c>
      <c r="AOC6" s="102">
        <v>0.99</v>
      </c>
      <c r="AOD6" s="102">
        <f t="shared" si="74"/>
        <v>0.878</v>
      </c>
      <c r="AOE6" s="102">
        <v>1.0229999999999999</v>
      </c>
      <c r="AOF6" s="102">
        <v>1.0229999999999999</v>
      </c>
      <c r="AOG6" s="102">
        <v>1.024</v>
      </c>
      <c r="AOH6" s="102">
        <v>1.0309999999999999</v>
      </c>
      <c r="AOI6" s="102"/>
      <c r="AOJ6" s="102">
        <v>1.0329999999999999</v>
      </c>
      <c r="AOK6" s="102">
        <v>1.0169999999999999</v>
      </c>
      <c r="AOL6" s="102">
        <v>1.0069999999999999</v>
      </c>
      <c r="AOM6" s="102">
        <v>1.0069999999999999</v>
      </c>
      <c r="AON6" s="102"/>
      <c r="AOO6" s="102">
        <v>1.01</v>
      </c>
      <c r="AOP6" s="102">
        <f t="shared" si="75"/>
        <v>0.878</v>
      </c>
      <c r="AOQ6" s="102">
        <v>1.0089999999999999</v>
      </c>
      <c r="AOR6" s="102">
        <v>1.02</v>
      </c>
      <c r="AOS6" s="102"/>
      <c r="AOT6" s="102">
        <v>1.0089999999999999</v>
      </c>
      <c r="AOU6" s="102">
        <v>1.012</v>
      </c>
      <c r="AOV6" s="102">
        <v>1.01</v>
      </c>
      <c r="AOW6" s="102">
        <v>1.0069999999999999</v>
      </c>
      <c r="AOX6" s="102"/>
      <c r="AOY6" s="102">
        <v>1.0109999999999999</v>
      </c>
      <c r="AOZ6" s="102">
        <f t="shared" si="76"/>
        <v>0.878</v>
      </c>
      <c r="APA6" s="102">
        <v>1.0129999999999999</v>
      </c>
      <c r="APB6" s="102">
        <v>1.0089999999999999</v>
      </c>
      <c r="APC6" s="102">
        <v>1.016</v>
      </c>
      <c r="APD6" s="102">
        <v>1.006</v>
      </c>
      <c r="APE6" s="102">
        <v>1.006</v>
      </c>
      <c r="APF6" s="102"/>
      <c r="APG6" s="102">
        <v>1.006</v>
      </c>
      <c r="APH6" s="102">
        <v>1.012</v>
      </c>
      <c r="API6" s="102">
        <v>1.022</v>
      </c>
      <c r="APJ6" s="102">
        <f t="shared" si="77"/>
        <v>0.878</v>
      </c>
      <c r="APK6" s="102">
        <v>1.0069999999999999</v>
      </c>
      <c r="APL6" s="102">
        <v>1.016</v>
      </c>
      <c r="APM6" s="102">
        <v>1.022</v>
      </c>
      <c r="APN6" s="102"/>
      <c r="APO6" s="102">
        <v>1.0369999999999999</v>
      </c>
      <c r="APP6" s="102">
        <v>1.034</v>
      </c>
      <c r="APQ6" s="102">
        <v>1.0149999999999999</v>
      </c>
      <c r="APR6" s="102">
        <v>1.0329999999999999</v>
      </c>
      <c r="APS6" s="102"/>
      <c r="APT6" s="102">
        <v>1.0249999999999999</v>
      </c>
      <c r="APU6" s="102">
        <v>1.028</v>
      </c>
      <c r="APV6" s="102">
        <v>1.024</v>
      </c>
      <c r="APW6" s="102">
        <v>1.0169999999999999</v>
      </c>
      <c r="APX6" s="102">
        <f t="shared" si="78"/>
        <v>0.878</v>
      </c>
      <c r="APY6" s="102">
        <v>1.0329999999999999</v>
      </c>
      <c r="APZ6" s="102">
        <v>1.0249999999999999</v>
      </c>
      <c r="AQA6" s="102">
        <v>1.0249999999999999</v>
      </c>
      <c r="AQB6" s="102"/>
      <c r="AQC6" s="102">
        <v>1.026</v>
      </c>
      <c r="AQD6" s="102">
        <v>1.0860000000000001</v>
      </c>
      <c r="AQE6" s="102">
        <v>1.0269999999999999</v>
      </c>
      <c r="AQF6" s="102">
        <v>1.0369999999999999</v>
      </c>
      <c r="AQG6" s="102">
        <v>1.0409999999999999</v>
      </c>
      <c r="AQH6" s="102">
        <v>1.048</v>
      </c>
      <c r="AQI6" s="102">
        <v>1.0609999999999999</v>
      </c>
      <c r="AQJ6" s="102">
        <v>1.0469999999999999</v>
      </c>
      <c r="AQK6" s="102">
        <f t="shared" si="79"/>
        <v>0.878</v>
      </c>
      <c r="AQL6" s="102">
        <v>1.0589999999999999</v>
      </c>
      <c r="AQM6" s="102">
        <v>1.073</v>
      </c>
      <c r="AQN6" s="102">
        <v>1.048</v>
      </c>
      <c r="AQO6" s="102">
        <v>1.0609999999999999</v>
      </c>
      <c r="AQP6" s="102"/>
      <c r="AQQ6" s="102">
        <v>1.0509999999999999</v>
      </c>
      <c r="AQR6" s="102">
        <v>1.0580000000000001</v>
      </c>
      <c r="AQS6" s="102">
        <v>1.0449999999999999</v>
      </c>
      <c r="AQT6" s="102">
        <v>1.069</v>
      </c>
      <c r="AQU6" s="102">
        <v>1.0589999999999999</v>
      </c>
      <c r="AQV6" s="102">
        <v>1.0469999999999999</v>
      </c>
      <c r="AQW6" s="102">
        <f t="shared" si="80"/>
        <v>0.878</v>
      </c>
      <c r="AQX6" s="102">
        <v>1.0960000000000001</v>
      </c>
      <c r="AQY6" s="102">
        <v>1.101</v>
      </c>
      <c r="AQZ6" s="102"/>
      <c r="ARA6" s="102">
        <v>1.1040000000000001</v>
      </c>
      <c r="ARB6" s="102">
        <v>1.1279999999999999</v>
      </c>
      <c r="ARC6" s="102">
        <v>1.133</v>
      </c>
      <c r="ARD6" s="102">
        <v>1.119</v>
      </c>
      <c r="ARE6" s="102">
        <v>1.1319999999999999</v>
      </c>
      <c r="ARF6" s="102">
        <v>1.1319999999999999</v>
      </c>
      <c r="ARG6" s="102">
        <v>1.0940000000000001</v>
      </c>
      <c r="ARH6" s="102">
        <f t="shared" si="81"/>
        <v>0.878</v>
      </c>
      <c r="ARI6" s="102">
        <v>1.127</v>
      </c>
      <c r="ARJ6" s="102">
        <v>1.1100000000000001</v>
      </c>
      <c r="ARK6" s="102">
        <v>1.1060000000000001</v>
      </c>
      <c r="ARL6" s="102">
        <v>1.099</v>
      </c>
      <c r="ARM6" s="102">
        <v>1.109</v>
      </c>
      <c r="ARN6" s="102">
        <v>1.1000000000000001</v>
      </c>
      <c r="ARO6" s="102"/>
      <c r="ARP6" s="102">
        <v>1.1040000000000001</v>
      </c>
      <c r="ARQ6" s="102">
        <v>1.103</v>
      </c>
      <c r="ARR6" s="102">
        <v>1.0980000000000001</v>
      </c>
      <c r="ARS6" s="102">
        <v>1.1100000000000001</v>
      </c>
      <c r="ART6" s="102">
        <v>1.109</v>
      </c>
      <c r="ARU6" s="102">
        <v>1.1240000000000001</v>
      </c>
      <c r="ARV6" s="102">
        <f t="shared" si="82"/>
        <v>0.878</v>
      </c>
      <c r="ARW6" s="102">
        <v>1.1000000000000001</v>
      </c>
      <c r="ARX6" s="102">
        <v>1.103</v>
      </c>
      <c r="ARY6" s="102">
        <v>1.095</v>
      </c>
      <c r="ARZ6" s="102">
        <v>1.1000000000000001</v>
      </c>
      <c r="ASA6" s="102">
        <v>1.1000000000000001</v>
      </c>
      <c r="ASB6" s="102"/>
      <c r="ASC6" s="102">
        <v>1.22</v>
      </c>
      <c r="ASD6" s="102">
        <v>1.25</v>
      </c>
      <c r="ASE6" s="102">
        <v>1.23</v>
      </c>
      <c r="ASF6" s="102">
        <v>1.22</v>
      </c>
      <c r="ASG6" s="102">
        <v>1.22</v>
      </c>
      <c r="ASH6" s="102">
        <v>1.208</v>
      </c>
      <c r="ASI6" s="102">
        <f t="shared" si="83"/>
        <v>0.878</v>
      </c>
      <c r="ASJ6" s="102">
        <v>1.23</v>
      </c>
      <c r="ASK6" s="102">
        <v>1.24</v>
      </c>
      <c r="ASL6" s="102"/>
      <c r="ASM6" s="102">
        <v>1.24</v>
      </c>
      <c r="ASN6" s="102">
        <v>1.22</v>
      </c>
      <c r="ASO6" s="102">
        <v>1.226</v>
      </c>
      <c r="ASP6" s="102">
        <v>1.22</v>
      </c>
      <c r="ASQ6" s="102">
        <v>1.226</v>
      </c>
      <c r="ASR6" s="102">
        <v>1.228</v>
      </c>
      <c r="ASS6" s="102"/>
      <c r="AST6" s="102">
        <v>1.24</v>
      </c>
      <c r="ASU6" s="102">
        <v>1.2210000000000001</v>
      </c>
      <c r="ASV6" s="102"/>
      <c r="ASW6" s="102">
        <v>1.21</v>
      </c>
      <c r="ASX6" s="102">
        <v>1.2190000000000001</v>
      </c>
      <c r="ASY6" s="102">
        <v>1.22</v>
      </c>
      <c r="ASZ6" s="102">
        <v>1.216</v>
      </c>
      <c r="ATA6" s="102"/>
      <c r="ATB6" s="102">
        <v>1.24</v>
      </c>
      <c r="ATC6" s="102">
        <v>1.226</v>
      </c>
      <c r="ATD6" s="102">
        <v>1.232</v>
      </c>
      <c r="ATE6" s="102">
        <v>1.21</v>
      </c>
      <c r="ATF6" s="102">
        <v>1.236</v>
      </c>
      <c r="ATG6" s="102">
        <v>1.2130000000000001</v>
      </c>
      <c r="ATH6" s="102"/>
      <c r="ATI6" s="102">
        <v>1.216</v>
      </c>
      <c r="ATJ6" s="102">
        <v>1.24</v>
      </c>
      <c r="ATK6" s="102">
        <v>1.2330000000000001</v>
      </c>
      <c r="ATL6" s="102">
        <v>1.2110000000000001</v>
      </c>
      <c r="ATM6" s="102">
        <f t="shared" si="84"/>
        <v>0.878</v>
      </c>
      <c r="ATN6" s="102">
        <v>1.226</v>
      </c>
      <c r="ATO6" s="102">
        <v>1.224</v>
      </c>
      <c r="ATP6" s="102">
        <v>1.226</v>
      </c>
      <c r="ATQ6" s="102">
        <v>1.2290000000000001</v>
      </c>
      <c r="ATR6" s="102">
        <v>1.2210000000000001</v>
      </c>
      <c r="ATS6" s="102">
        <f t="shared" si="85"/>
        <v>0.878</v>
      </c>
      <c r="ATT6" s="47">
        <v>1.2370000000000001</v>
      </c>
      <c r="ATU6" s="47">
        <v>1.236</v>
      </c>
      <c r="ATV6" s="47">
        <v>1.2569999999999999</v>
      </c>
      <c r="ATW6" s="47">
        <v>1.2490000000000001</v>
      </c>
      <c r="ATX6" s="47">
        <v>1.2509999999999999</v>
      </c>
      <c r="ATY6" s="47">
        <v>1.27</v>
      </c>
      <c r="ATZ6" s="47"/>
      <c r="AUA6" s="47">
        <v>1.272</v>
      </c>
      <c r="AUB6" s="47">
        <v>1.363</v>
      </c>
      <c r="AUC6" s="47">
        <v>1.381</v>
      </c>
      <c r="AUD6" s="47">
        <v>1.3919999999999999</v>
      </c>
      <c r="AUE6" s="47">
        <v>1.389</v>
      </c>
      <c r="AUF6" s="47">
        <v>1.387</v>
      </c>
      <c r="AUG6" s="351">
        <f t="shared" si="86"/>
        <v>0.878</v>
      </c>
      <c r="AUH6" s="47">
        <v>1.4039999999999999</v>
      </c>
      <c r="AUI6" s="102">
        <v>1.5009999999999999</v>
      </c>
      <c r="AUJ6" s="47">
        <v>1.5149999999999999</v>
      </c>
      <c r="AUK6" s="47">
        <v>1.5649999999999999</v>
      </c>
      <c r="AUL6" s="47"/>
      <c r="AUM6" s="47">
        <v>1.4159999999999999</v>
      </c>
      <c r="AUN6" s="47">
        <v>1.4159999999999999</v>
      </c>
      <c r="AUO6" s="51">
        <v>1.323</v>
      </c>
      <c r="AUP6" s="47">
        <f t="shared" si="87"/>
        <v>0.878</v>
      </c>
      <c r="AUQ6" s="51">
        <v>1.39</v>
      </c>
      <c r="AUR6" s="51">
        <v>1.393</v>
      </c>
      <c r="AUS6" s="51"/>
      <c r="AUT6" s="51">
        <v>1.3680000000000001</v>
      </c>
      <c r="AUU6" s="51">
        <v>1.4770000000000001</v>
      </c>
      <c r="AUV6" s="47">
        <v>1.4610000000000001</v>
      </c>
      <c r="AUW6" s="51"/>
      <c r="AUX6" s="47">
        <f t="shared" si="88"/>
        <v>0.878</v>
      </c>
      <c r="AUY6" s="47">
        <v>1.36</v>
      </c>
      <c r="AUZ6" s="47">
        <v>1.3260000000000001</v>
      </c>
      <c r="AVA6" s="47">
        <v>1.653</v>
      </c>
      <c r="AVB6" s="47">
        <v>1.4319999999999999</v>
      </c>
      <c r="AVC6" s="47"/>
      <c r="AVD6" s="47"/>
      <c r="AVE6" s="47">
        <v>1.3580000000000001</v>
      </c>
      <c r="AVF6" s="36">
        <v>1.552</v>
      </c>
      <c r="AVG6" s="36">
        <f t="shared" si="89"/>
        <v>0.878</v>
      </c>
      <c r="AVH6" s="47">
        <v>1.3740000000000001</v>
      </c>
      <c r="AVI6" s="47">
        <v>1.35</v>
      </c>
      <c r="AVJ6" s="47">
        <v>1.504</v>
      </c>
      <c r="AVK6" s="47">
        <v>1.5149999999999999</v>
      </c>
      <c r="AVL6" s="47"/>
      <c r="AVM6" s="47">
        <v>1.381</v>
      </c>
      <c r="AVN6" s="47">
        <v>1.516</v>
      </c>
      <c r="AVO6" s="47">
        <v>1.5049999999999999</v>
      </c>
      <c r="AVP6" s="47"/>
      <c r="AVQ6" s="47">
        <v>1.528</v>
      </c>
      <c r="AVR6" s="52">
        <v>1.4239999999999999</v>
      </c>
      <c r="AVS6" s="1181">
        <v>1.228</v>
      </c>
      <c r="AVT6" s="47">
        <v>1.345</v>
      </c>
      <c r="AVU6" s="1162">
        <v>1.37</v>
      </c>
      <c r="AVV6" s="1162">
        <v>1.367</v>
      </c>
      <c r="AVW6" s="52">
        <v>1.5149999999999999</v>
      </c>
      <c r="AVX6" s="52">
        <f t="shared" si="90"/>
        <v>1.228</v>
      </c>
      <c r="AVY6" s="52">
        <v>1.3919999999999999</v>
      </c>
      <c r="AVZ6" s="52">
        <v>1.4039999999999999</v>
      </c>
      <c r="AWA6" s="52">
        <v>1.395</v>
      </c>
      <c r="AWB6" s="52">
        <v>1.423</v>
      </c>
      <c r="AWC6" s="52">
        <v>1.5720000000000001</v>
      </c>
      <c r="AWD6" s="971">
        <v>1.367</v>
      </c>
      <c r="AWE6" s="52">
        <f t="shared" si="91"/>
        <v>1.228</v>
      </c>
      <c r="AWF6" s="52">
        <v>1.5189999999999999</v>
      </c>
      <c r="AWG6" s="52">
        <v>1.5449999999999999</v>
      </c>
      <c r="AWH6" s="52">
        <v>1.6659999999999999</v>
      </c>
      <c r="AWI6" s="52"/>
      <c r="AWJ6" s="52">
        <v>1.6519999999999999</v>
      </c>
      <c r="AWK6" s="52">
        <v>1.915</v>
      </c>
      <c r="AWL6" s="971">
        <v>1.478</v>
      </c>
      <c r="AWM6" s="971">
        <f t="shared" si="92"/>
        <v>1.228</v>
      </c>
      <c r="AWN6" s="52">
        <v>1.8560000000000001</v>
      </c>
      <c r="AWO6" s="52"/>
      <c r="AWP6" s="52"/>
      <c r="AWQ6" s="52">
        <v>1.6040000000000001</v>
      </c>
      <c r="AWR6" s="52">
        <v>1.603</v>
      </c>
      <c r="AWS6" s="52">
        <v>1.49</v>
      </c>
      <c r="AWT6" s="52">
        <v>1.6240000000000001</v>
      </c>
      <c r="AWU6" s="52">
        <v>1.609</v>
      </c>
      <c r="AWV6" s="52">
        <v>1.4430000000000001</v>
      </c>
      <c r="AWW6" s="52">
        <f t="shared" ref="AWW6:AWW34" si="258">MIN(AWM6,AWV6)</f>
        <v>1.228</v>
      </c>
      <c r="AWX6" s="52">
        <v>1.9590000000000001</v>
      </c>
      <c r="AWY6" s="52">
        <v>1.948</v>
      </c>
      <c r="AWZ6" s="52">
        <v>1.946</v>
      </c>
      <c r="AXA6" s="52">
        <v>1.9690000000000001</v>
      </c>
      <c r="AXB6" s="52">
        <v>1.756</v>
      </c>
      <c r="AXC6" s="52">
        <v>1.5</v>
      </c>
      <c r="AXD6" s="52">
        <v>1.756</v>
      </c>
      <c r="AXE6" s="52">
        <v>2.2469999999999999</v>
      </c>
      <c r="AXF6" s="58">
        <v>1.673</v>
      </c>
      <c r="AXG6" s="52">
        <f t="shared" si="93"/>
        <v>1.228</v>
      </c>
      <c r="AXH6" s="52">
        <v>1.8260000000000001</v>
      </c>
      <c r="AXI6" s="52"/>
      <c r="AXJ6" s="52">
        <v>1.5169999999999999</v>
      </c>
      <c r="AXK6" s="52">
        <v>1.825</v>
      </c>
      <c r="AXL6" s="52"/>
      <c r="AXM6" s="52">
        <f t="shared" si="94"/>
        <v>1.228</v>
      </c>
      <c r="AXN6" s="52">
        <v>1.6910000000000001</v>
      </c>
      <c r="AXO6" s="52">
        <v>1.665</v>
      </c>
      <c r="AXP6" s="52">
        <v>1.661</v>
      </c>
      <c r="AXQ6" s="52">
        <v>1.6579999999999999</v>
      </c>
      <c r="AXR6" s="52">
        <v>1.671</v>
      </c>
      <c r="AXS6" s="52">
        <v>1.6779999999999999</v>
      </c>
      <c r="AXT6" s="52"/>
      <c r="AXU6" s="52">
        <v>1.6659999999999999</v>
      </c>
      <c r="AXV6" s="52">
        <v>1.681</v>
      </c>
      <c r="AXW6" s="52"/>
      <c r="AXX6" s="52">
        <v>1.7150000000000001</v>
      </c>
      <c r="AXY6" s="52">
        <v>1.7310000000000001</v>
      </c>
      <c r="AXZ6" s="52"/>
      <c r="AYA6" s="52">
        <v>1.6080000000000001</v>
      </c>
      <c r="AYB6" s="52"/>
      <c r="AYC6" s="52">
        <v>1.595</v>
      </c>
      <c r="AYD6" s="52"/>
      <c r="AYE6" s="52">
        <v>1.613</v>
      </c>
      <c r="AYF6" s="52">
        <v>1.6080000000000001</v>
      </c>
      <c r="AYG6" s="52">
        <v>1.619</v>
      </c>
      <c r="AYH6" s="52">
        <v>1.627</v>
      </c>
      <c r="AYI6" s="52"/>
      <c r="AYJ6" s="52">
        <v>1.6080000000000001</v>
      </c>
      <c r="AYK6" s="52"/>
      <c r="AYL6" s="52">
        <v>1.629</v>
      </c>
      <c r="AYM6" s="52"/>
      <c r="AYN6" s="52">
        <v>1.6</v>
      </c>
      <c r="AYO6" s="52"/>
      <c r="AYP6" s="6">
        <f t="shared" si="95"/>
        <v>0.30293159609120529</v>
      </c>
      <c r="AYQ6" s="1061">
        <v>1.048</v>
      </c>
      <c r="AYR6" s="1061">
        <v>0.95799999999999996</v>
      </c>
      <c r="AYS6" s="1061">
        <v>0.95899999999999996</v>
      </c>
      <c r="AYT6" s="1061">
        <v>0.93700000000000006</v>
      </c>
      <c r="AYU6" s="1061">
        <v>0.98499999999999999</v>
      </c>
      <c r="AYV6" s="1061">
        <v>0.97599999999999998</v>
      </c>
      <c r="AYW6" s="1061">
        <v>0.99</v>
      </c>
      <c r="AYX6" s="1061">
        <v>0.98299999999999998</v>
      </c>
      <c r="AYY6" s="1061">
        <v>0.98599999999999999</v>
      </c>
      <c r="AYZ6" s="1061">
        <v>0.98599999999999999</v>
      </c>
      <c r="AZA6" s="1061"/>
      <c r="AZB6" s="1061">
        <v>0.96799999999999997</v>
      </c>
      <c r="AZC6" s="1061">
        <v>0.91200000000000003</v>
      </c>
      <c r="AZD6" s="1061">
        <f t="shared" si="96"/>
        <v>0.91200000000000003</v>
      </c>
      <c r="AZE6" s="1061">
        <v>0.96899999999999997</v>
      </c>
      <c r="AZF6" s="1061">
        <v>0.97499999999999998</v>
      </c>
      <c r="AZG6" s="1061">
        <v>0.96699999999999997</v>
      </c>
      <c r="AZH6" s="1061">
        <v>0.95199999999999996</v>
      </c>
      <c r="AZI6" s="1061">
        <v>0.96499999999999997</v>
      </c>
      <c r="AZJ6" s="1061">
        <v>0.92800000000000005</v>
      </c>
      <c r="AZK6" s="1061">
        <v>0.92200000000000004</v>
      </c>
      <c r="AZL6" s="1061">
        <v>0.92600000000000005</v>
      </c>
      <c r="AZM6" s="1061">
        <v>1</v>
      </c>
      <c r="AZN6" s="1061">
        <v>0.94199999999999995</v>
      </c>
      <c r="AZO6" s="1061">
        <v>0.94</v>
      </c>
      <c r="AZP6" s="1061">
        <v>0.94699999999999995</v>
      </c>
      <c r="AZQ6" s="1061">
        <v>0.94699999999999995</v>
      </c>
      <c r="AZR6" s="1061">
        <v>0.94299999999999995</v>
      </c>
      <c r="AZS6" s="1060">
        <f t="shared" si="97"/>
        <v>0.91200000000000003</v>
      </c>
      <c r="AZT6" s="1061">
        <v>0.95399999999999996</v>
      </c>
      <c r="AZU6" s="1061">
        <v>0.92300000000000004</v>
      </c>
      <c r="AZV6" s="1061">
        <v>0.93700000000000006</v>
      </c>
      <c r="AZW6" s="1061">
        <v>0.93400000000000005</v>
      </c>
      <c r="AZX6" s="1061">
        <v>0.94499999999999995</v>
      </c>
      <c r="AZY6" s="1061">
        <v>0.89</v>
      </c>
      <c r="AZZ6" s="1061">
        <v>0.95</v>
      </c>
      <c r="BAA6" s="1061">
        <v>0.92800000000000005</v>
      </c>
      <c r="BAB6" s="1061">
        <v>0.96099999999999997</v>
      </c>
      <c r="BAC6" s="1061">
        <v>0.93300000000000005</v>
      </c>
      <c r="BAD6" s="1061">
        <v>0.91200000000000003</v>
      </c>
      <c r="BAE6" s="1061">
        <v>0.94799999999999995</v>
      </c>
      <c r="BAF6" s="102">
        <v>0.94799999999999995</v>
      </c>
      <c r="BAG6" s="1061">
        <v>0.96699999999999997</v>
      </c>
      <c r="BAH6" s="1061">
        <v>0.97099999999999997</v>
      </c>
      <c r="BAI6" s="1061">
        <v>0.98599999999999999</v>
      </c>
      <c r="BAJ6" s="1061">
        <v>0.97199999999999998</v>
      </c>
      <c r="BAK6" s="1061">
        <v>0.97099999999999997</v>
      </c>
      <c r="BAL6" s="1061">
        <v>0.96599999999999997</v>
      </c>
      <c r="BAM6" s="102">
        <v>0.95</v>
      </c>
      <c r="BAN6" s="102">
        <v>0.93100000000000005</v>
      </c>
      <c r="BAO6" s="102">
        <v>0.94499999999999995</v>
      </c>
      <c r="BAP6" s="102">
        <v>0.93</v>
      </c>
      <c r="BAQ6" s="102">
        <f t="shared" si="98"/>
        <v>0.91200000000000003</v>
      </c>
      <c r="BAR6" s="102">
        <v>0.93200000000000005</v>
      </c>
      <c r="BAS6" s="102">
        <v>0.93200000000000005</v>
      </c>
      <c r="BAT6" s="102">
        <v>0.93899999999999995</v>
      </c>
      <c r="BAU6" s="102">
        <v>0.94</v>
      </c>
      <c r="BAV6" s="102">
        <v>0.94299999999999995</v>
      </c>
      <c r="BAW6" s="102">
        <v>0.94199999999999995</v>
      </c>
      <c r="BAX6" s="102">
        <v>0.94099999999999995</v>
      </c>
      <c r="BAY6" s="102"/>
      <c r="BAZ6" s="102">
        <v>0.95399999999999996</v>
      </c>
      <c r="BBA6" s="102"/>
      <c r="BBB6" s="102">
        <v>0.95</v>
      </c>
      <c r="BBC6" s="102">
        <f t="shared" si="99"/>
        <v>0.91200000000000003</v>
      </c>
      <c r="BBD6" s="102">
        <v>0.95099999999999996</v>
      </c>
      <c r="BBE6" s="102"/>
      <c r="BBF6" s="102">
        <v>0.94799999999999995</v>
      </c>
      <c r="BBG6" s="102">
        <v>0.94599999999999995</v>
      </c>
      <c r="BBH6" s="102"/>
      <c r="BBI6" s="102">
        <v>0.94899999999999995</v>
      </c>
      <c r="BBJ6" s="102">
        <v>0.94799999999999995</v>
      </c>
      <c r="BBK6" s="102">
        <v>0.94699999999999995</v>
      </c>
      <c r="BBL6" s="102"/>
      <c r="BBM6" s="102">
        <v>0.96</v>
      </c>
      <c r="BBN6" s="102">
        <f t="shared" si="100"/>
        <v>0.91200000000000003</v>
      </c>
      <c r="BBO6" s="102">
        <v>0.94699999999999995</v>
      </c>
      <c r="BBP6" s="102"/>
      <c r="BBQ6" s="102">
        <v>0.94799999999999995</v>
      </c>
      <c r="BBR6" s="102">
        <v>0.95599999999999996</v>
      </c>
      <c r="BBS6" s="102">
        <v>0.95299999999999996</v>
      </c>
      <c r="BBT6" s="102">
        <v>0.95199999999999996</v>
      </c>
      <c r="BBU6" s="102">
        <v>0.95099999999999996</v>
      </c>
      <c r="BBV6" s="102">
        <v>0.95</v>
      </c>
      <c r="BBW6" s="102">
        <v>0.97699999999999998</v>
      </c>
      <c r="BBX6" s="102">
        <f t="shared" si="101"/>
        <v>0.91200000000000003</v>
      </c>
      <c r="BBY6" s="102">
        <v>0.94599999999999995</v>
      </c>
      <c r="BBZ6" s="102">
        <v>0.94699999999999995</v>
      </c>
      <c r="BCA6" s="102">
        <v>0.96</v>
      </c>
      <c r="BCB6" s="102">
        <v>0.97299999999999998</v>
      </c>
      <c r="BCC6" s="102">
        <v>0.96899999999999997</v>
      </c>
      <c r="BCD6" s="102"/>
      <c r="BCE6" s="102">
        <v>0.96899999999999997</v>
      </c>
      <c r="BCF6" s="102">
        <v>0.96599999999999997</v>
      </c>
      <c r="BCG6" s="102">
        <v>0.96299999999999997</v>
      </c>
      <c r="BCH6" s="102">
        <v>0.96399999999999997</v>
      </c>
      <c r="BCI6" s="102">
        <v>0.97</v>
      </c>
      <c r="BCJ6" s="102">
        <v>0.95899999999999996</v>
      </c>
      <c r="BCK6" s="102">
        <f t="shared" si="102"/>
        <v>0.91200000000000003</v>
      </c>
      <c r="BCL6" s="102">
        <v>0.95799999999999996</v>
      </c>
      <c r="BCM6" s="102">
        <v>0.97099999999999997</v>
      </c>
      <c r="BCN6" s="102"/>
      <c r="BCO6" s="102">
        <v>0.96199999999999997</v>
      </c>
      <c r="BCP6" s="102">
        <v>0.96799999999999997</v>
      </c>
      <c r="BCQ6" s="102">
        <v>1.0249999999999999</v>
      </c>
      <c r="BCR6" s="102"/>
      <c r="BCS6" s="102">
        <v>0.97599999999999998</v>
      </c>
      <c r="BCT6" s="102">
        <v>0.97499999999999998</v>
      </c>
      <c r="BCU6" s="102">
        <v>0.98</v>
      </c>
      <c r="BCV6" s="102">
        <v>0.98199999999999998</v>
      </c>
      <c r="BCW6" s="102">
        <v>1.01</v>
      </c>
      <c r="BCX6" s="102">
        <v>0.98799999999999999</v>
      </c>
      <c r="BCY6" s="102">
        <f t="shared" si="103"/>
        <v>0.91200000000000003</v>
      </c>
      <c r="BCZ6" s="102">
        <v>1.0129999999999999</v>
      </c>
      <c r="BDA6" s="102">
        <v>1.0129999999999999</v>
      </c>
      <c r="BDB6" s="102"/>
      <c r="BDC6" s="102">
        <v>1.0009999999999999</v>
      </c>
      <c r="BDD6" s="102">
        <v>1.006</v>
      </c>
      <c r="BDE6" s="102">
        <v>1.0029999999999999</v>
      </c>
      <c r="BDF6" s="102">
        <v>1.002</v>
      </c>
      <c r="BDG6" s="102">
        <v>0.99</v>
      </c>
      <c r="BDH6" s="102">
        <v>1</v>
      </c>
      <c r="BDI6" s="102">
        <v>0.99</v>
      </c>
      <c r="BDJ6" s="102">
        <v>0.98799999999999999</v>
      </c>
      <c r="BDK6" s="102">
        <f t="shared" si="104"/>
        <v>0.91200000000000003</v>
      </c>
      <c r="BDL6" s="102"/>
      <c r="BDM6" s="102">
        <v>1.04</v>
      </c>
      <c r="BDN6" s="102">
        <v>1.038</v>
      </c>
      <c r="BDO6" s="102">
        <v>1.044</v>
      </c>
      <c r="BDP6" s="102">
        <v>1.083</v>
      </c>
      <c r="BDQ6" s="102">
        <v>1.07</v>
      </c>
      <c r="BDR6" s="102">
        <v>1.083</v>
      </c>
      <c r="BDS6" s="102">
        <v>1.0760000000000001</v>
      </c>
      <c r="BDT6" s="102">
        <v>1.0740000000000001</v>
      </c>
      <c r="BDU6" s="102"/>
      <c r="BDV6" s="102">
        <v>1.028</v>
      </c>
      <c r="BDW6" s="102">
        <f t="shared" si="105"/>
        <v>0.91200000000000003</v>
      </c>
      <c r="BDX6" s="102">
        <v>1.0820000000000001</v>
      </c>
      <c r="BDY6" s="102">
        <v>1.0289999999999999</v>
      </c>
      <c r="BDZ6" s="102">
        <v>1.034</v>
      </c>
      <c r="BEA6" s="102">
        <v>1.0469999999999999</v>
      </c>
      <c r="BEB6" s="102"/>
      <c r="BEC6" s="102">
        <v>1.0449999999999999</v>
      </c>
      <c r="BED6" s="102">
        <v>1.046</v>
      </c>
      <c r="BEE6" s="102">
        <v>1.0449999999999999</v>
      </c>
      <c r="BEF6" s="102">
        <v>1.05</v>
      </c>
      <c r="BEG6" s="102">
        <v>1.03</v>
      </c>
      <c r="BEH6" s="102">
        <v>1.026</v>
      </c>
      <c r="BEI6" s="102">
        <v>1.028</v>
      </c>
      <c r="BEJ6" s="102">
        <v>1.026</v>
      </c>
      <c r="BEK6" s="102">
        <f t="shared" si="106"/>
        <v>0.91200000000000003</v>
      </c>
      <c r="BEL6" s="102">
        <v>1.04</v>
      </c>
      <c r="BEM6" s="102">
        <v>1.04</v>
      </c>
      <c r="BEN6" s="102">
        <v>1.04</v>
      </c>
      <c r="BEO6" s="102">
        <v>1.04</v>
      </c>
      <c r="BEP6" s="102">
        <v>1.0349999999999999</v>
      </c>
      <c r="BEQ6" s="102">
        <v>1.121</v>
      </c>
      <c r="BER6" s="102"/>
      <c r="BES6" s="102">
        <v>1.1319999999999999</v>
      </c>
      <c r="BET6" s="102">
        <v>1.1279999999999999</v>
      </c>
      <c r="BEU6" s="102">
        <v>1.115</v>
      </c>
      <c r="BEV6" s="102">
        <v>1.133</v>
      </c>
      <c r="BEW6" s="102">
        <v>1.1439999999999999</v>
      </c>
      <c r="BEX6" s="102">
        <f t="shared" si="107"/>
        <v>0.91200000000000003</v>
      </c>
      <c r="BEY6" s="102">
        <v>1.1379999999999999</v>
      </c>
      <c r="BEZ6" s="102">
        <v>1.1279999999999999</v>
      </c>
      <c r="BFA6" s="102">
        <v>1.1279999999999999</v>
      </c>
      <c r="BFB6" s="102">
        <v>1.1180000000000001</v>
      </c>
      <c r="BFC6" s="102">
        <v>1.121</v>
      </c>
      <c r="BFD6" s="102">
        <v>1.1339999999999999</v>
      </c>
      <c r="BFE6" s="102">
        <v>1.1180000000000001</v>
      </c>
      <c r="BFF6" s="102">
        <v>1.133</v>
      </c>
      <c r="BFG6" s="102">
        <v>1.125</v>
      </c>
      <c r="BFH6" s="102">
        <v>1.1279999999999999</v>
      </c>
      <c r="BFI6" s="102">
        <v>1.127</v>
      </c>
      <c r="BFJ6" s="102">
        <v>1.121</v>
      </c>
      <c r="BFK6" s="102"/>
      <c r="BFL6" s="102">
        <v>1.125</v>
      </c>
      <c r="BFM6" s="102">
        <v>1.119</v>
      </c>
      <c r="BFN6" s="102">
        <v>1.1299999999999999</v>
      </c>
      <c r="BFO6" s="102">
        <v>1.129</v>
      </c>
      <c r="BFP6" s="102">
        <v>1.1499999999999999</v>
      </c>
      <c r="BFQ6" s="102">
        <v>1.1399999999999999</v>
      </c>
      <c r="BFR6" s="102"/>
      <c r="BFS6" s="102">
        <v>1.1499999999999999</v>
      </c>
      <c r="BFT6" s="102">
        <v>1.1439999999999999</v>
      </c>
      <c r="BFU6" s="102">
        <v>1.129</v>
      </c>
      <c r="BFV6" s="102">
        <v>1.1479999999999999</v>
      </c>
      <c r="BFW6" s="102">
        <v>1.1439999999999999</v>
      </c>
      <c r="BFX6" s="102">
        <v>1.147</v>
      </c>
      <c r="BFY6" s="102">
        <f t="shared" si="108"/>
        <v>0.91200000000000003</v>
      </c>
      <c r="BFZ6" s="102">
        <v>1.1499999999999999</v>
      </c>
      <c r="BGA6" s="102">
        <v>1.1619999999999999</v>
      </c>
      <c r="BGB6" s="102">
        <v>1.167</v>
      </c>
      <c r="BGC6" s="102">
        <v>1.1619999999999999</v>
      </c>
      <c r="BGD6" s="102">
        <v>1.167</v>
      </c>
      <c r="BGE6" s="102">
        <f t="shared" si="109"/>
        <v>0.91200000000000003</v>
      </c>
      <c r="BGF6" s="47">
        <v>1.167</v>
      </c>
      <c r="BGG6" s="47"/>
      <c r="BGH6" s="47">
        <v>1.1919999999999999</v>
      </c>
      <c r="BGI6" s="47">
        <v>1.194</v>
      </c>
      <c r="BGJ6" s="47">
        <v>1.1870000000000001</v>
      </c>
      <c r="BGK6" s="47">
        <v>1.202</v>
      </c>
      <c r="BGL6" s="47">
        <v>1.2030000000000001</v>
      </c>
      <c r="BGM6" s="47"/>
      <c r="BGN6" s="47">
        <v>1.198</v>
      </c>
      <c r="BGO6" s="47"/>
      <c r="BGP6" s="47">
        <v>1.296</v>
      </c>
      <c r="BGQ6" s="47">
        <v>1.2949999999999999</v>
      </c>
      <c r="BGR6" s="47">
        <v>1.306</v>
      </c>
      <c r="BGS6" s="47">
        <v>1.302</v>
      </c>
      <c r="BGT6" s="47">
        <v>1.3029999999999999</v>
      </c>
      <c r="BGU6" s="102">
        <f t="shared" si="110"/>
        <v>0.91200000000000003</v>
      </c>
      <c r="BGV6" s="102">
        <v>1.331</v>
      </c>
      <c r="BGW6" s="47"/>
      <c r="BGX6" s="47">
        <v>1.444</v>
      </c>
      <c r="BGY6" s="47">
        <v>1.429</v>
      </c>
      <c r="BGZ6" s="47">
        <v>1.522</v>
      </c>
      <c r="BHA6" s="47">
        <v>1.367</v>
      </c>
      <c r="BHB6" s="47">
        <v>1.3580000000000001</v>
      </c>
      <c r="BHC6" s="51">
        <v>1.248</v>
      </c>
      <c r="BHD6" s="47">
        <f t="shared" si="111"/>
        <v>0.91200000000000003</v>
      </c>
      <c r="BHE6" s="51">
        <v>1.34</v>
      </c>
      <c r="BHF6" s="51">
        <v>1.3360000000000001</v>
      </c>
      <c r="BHG6" s="51"/>
      <c r="BHH6" s="51">
        <v>1.321</v>
      </c>
      <c r="BHI6" s="51">
        <v>1.47</v>
      </c>
      <c r="BHJ6" s="47">
        <v>1.47</v>
      </c>
      <c r="BHK6" s="51">
        <v>1.339</v>
      </c>
      <c r="BHL6" s="47">
        <f t="shared" si="112"/>
        <v>0.91200000000000003</v>
      </c>
      <c r="BHM6" s="47">
        <v>1.319</v>
      </c>
      <c r="BHN6" s="47">
        <v>1.3029999999999999</v>
      </c>
      <c r="BHO6" s="47">
        <v>1.627</v>
      </c>
      <c r="BHP6" s="47">
        <v>1.4059999999999999</v>
      </c>
      <c r="BHQ6" s="47"/>
      <c r="BHR6" s="47">
        <v>1.3620000000000001</v>
      </c>
      <c r="BHS6" s="36">
        <v>1.4890000000000001</v>
      </c>
      <c r="BHT6" s="47">
        <f t="shared" si="113"/>
        <v>0.91200000000000003</v>
      </c>
      <c r="BHU6" s="47">
        <v>1.347</v>
      </c>
      <c r="BHV6" s="47">
        <v>1.36</v>
      </c>
      <c r="BHW6" s="47">
        <v>1.49</v>
      </c>
      <c r="BHX6" s="47">
        <v>1.4950000000000001</v>
      </c>
      <c r="BHY6" s="47">
        <v>1.3819999999999999</v>
      </c>
      <c r="BHZ6" s="47">
        <v>1.512</v>
      </c>
      <c r="BIA6" s="47">
        <v>1.4930000000000001</v>
      </c>
      <c r="BIB6" s="47">
        <v>1.4930000000000001</v>
      </c>
      <c r="BIC6" s="52">
        <v>1.3740000000000001</v>
      </c>
      <c r="BID6" s="1181">
        <v>1.171</v>
      </c>
      <c r="BIE6" s="47">
        <v>1.34</v>
      </c>
      <c r="BIF6" s="1162">
        <v>1.331</v>
      </c>
      <c r="BIG6" s="1162">
        <v>1.329</v>
      </c>
      <c r="BIH6" s="52">
        <v>1.4470000000000001</v>
      </c>
      <c r="BII6" s="52">
        <f t="shared" si="114"/>
        <v>1.171</v>
      </c>
      <c r="BIJ6" s="52">
        <v>1.341</v>
      </c>
      <c r="BIK6" s="52">
        <v>1.363</v>
      </c>
      <c r="BIL6" s="52">
        <v>1.3680000000000001</v>
      </c>
      <c r="BIM6" s="52">
        <v>1.345</v>
      </c>
      <c r="BIN6" s="52">
        <v>1.4530000000000001</v>
      </c>
      <c r="BIO6" s="971">
        <v>1.3620000000000001</v>
      </c>
      <c r="BIP6" s="52">
        <f t="shared" si="115"/>
        <v>1.171</v>
      </c>
      <c r="BIQ6" s="52">
        <v>1.4419999999999999</v>
      </c>
      <c r="BIR6" s="52">
        <v>1.4530000000000001</v>
      </c>
      <c r="BIS6" s="52">
        <v>1.5960000000000001</v>
      </c>
      <c r="BIT6" s="52">
        <v>1.5669999999999999</v>
      </c>
      <c r="BIU6" s="52"/>
      <c r="BIV6" s="1277" t="s">
        <v>1158</v>
      </c>
      <c r="BIW6" s="971">
        <v>1.43</v>
      </c>
      <c r="BIX6" s="971">
        <f t="shared" si="116"/>
        <v>1.171</v>
      </c>
      <c r="BIY6" s="52">
        <v>1.8759999999999999</v>
      </c>
      <c r="BIZ6" s="52"/>
      <c r="BJA6" s="52"/>
      <c r="BJB6" s="52">
        <v>1.5609999999999999</v>
      </c>
      <c r="BJC6" s="52">
        <v>1.5589999999999999</v>
      </c>
      <c r="BJD6" s="52">
        <v>1.3620000000000001</v>
      </c>
      <c r="BJE6" s="52">
        <v>1.5329999999999999</v>
      </c>
      <c r="BJF6" s="52">
        <v>1.5049999999999999</v>
      </c>
      <c r="BJG6" s="52">
        <v>1.367</v>
      </c>
      <c r="BJH6" s="52">
        <f t="shared" ref="BJH6:BJH36" si="259">MIN(BIX6,BJG6)</f>
        <v>1.171</v>
      </c>
      <c r="BJI6" s="52">
        <v>1.8260000000000001</v>
      </c>
      <c r="BJJ6" s="52">
        <v>1.831</v>
      </c>
      <c r="BJK6" s="52">
        <v>1.8160000000000001</v>
      </c>
      <c r="BJL6" s="52">
        <v>1.825</v>
      </c>
      <c r="BJM6" s="52">
        <v>1.5960000000000001</v>
      </c>
      <c r="BJN6" s="52">
        <v>1.4159999999999999</v>
      </c>
      <c r="BJO6" s="52">
        <v>1.58</v>
      </c>
      <c r="BJP6" s="52">
        <v>2.931</v>
      </c>
      <c r="BJQ6" s="58">
        <v>1.522</v>
      </c>
      <c r="BJR6" s="58">
        <f t="shared" si="117"/>
        <v>1.171</v>
      </c>
      <c r="BJS6" s="52">
        <v>1.5640000000000001</v>
      </c>
      <c r="BJT6" s="52"/>
      <c r="BJU6" s="52">
        <v>1.4419999999999999</v>
      </c>
      <c r="BJV6" s="52">
        <v>1.5780000000000001</v>
      </c>
      <c r="BJW6" s="52"/>
      <c r="BJX6" s="52">
        <f t="shared" si="118"/>
        <v>1.171</v>
      </c>
      <c r="BJY6" s="52">
        <v>1.5880000000000001</v>
      </c>
      <c r="BJZ6" s="52">
        <v>1.573</v>
      </c>
      <c r="BKA6" s="52">
        <v>1.5780000000000001</v>
      </c>
      <c r="BKB6" s="52">
        <v>1.5940000000000001</v>
      </c>
      <c r="BKC6" s="52">
        <v>1.5820000000000001</v>
      </c>
      <c r="BKD6" s="52">
        <v>1.601</v>
      </c>
      <c r="BKE6" s="52"/>
      <c r="BKF6" s="52">
        <v>1.6040000000000001</v>
      </c>
      <c r="BKG6" s="52">
        <v>1.6040000000000001</v>
      </c>
      <c r="BKH6" s="52"/>
      <c r="BKI6" s="52">
        <v>1.7030000000000001</v>
      </c>
      <c r="BKJ6" s="52">
        <v>1.665</v>
      </c>
      <c r="BKK6" s="52"/>
      <c r="BKL6" s="52">
        <v>1.6479999999999999</v>
      </c>
      <c r="BKM6" s="52"/>
      <c r="BKN6" s="52">
        <v>1.5660000000000001</v>
      </c>
      <c r="BKO6" s="52"/>
      <c r="BKP6" s="52">
        <v>1.5620000000000001</v>
      </c>
      <c r="BKQ6" s="52">
        <v>1.5569999999999999</v>
      </c>
      <c r="BKR6" s="52">
        <v>1.546</v>
      </c>
      <c r="BKS6" s="52">
        <v>1.577</v>
      </c>
      <c r="BKT6" s="52"/>
      <c r="BKU6" s="52">
        <v>1.5489999999999999</v>
      </c>
      <c r="BKV6" s="52"/>
      <c r="BKW6" s="52">
        <v>1.5549999999999999</v>
      </c>
      <c r="BKX6" s="52"/>
      <c r="BKY6" s="52">
        <v>1.5780000000000001</v>
      </c>
      <c r="BKZ6" s="52"/>
      <c r="BLA6" s="6">
        <f t="shared" si="119"/>
        <v>0.34756618274978651</v>
      </c>
      <c r="BLB6" s="1061">
        <v>0.79</v>
      </c>
      <c r="BLC6" s="1061">
        <v>0.75800000000000001</v>
      </c>
      <c r="BLD6" s="1061">
        <v>0.80100000000000005</v>
      </c>
      <c r="BLE6" s="1061">
        <v>0.76800000000000002</v>
      </c>
      <c r="BLF6" s="1061">
        <v>0.79</v>
      </c>
      <c r="BLG6" s="1061">
        <v>0.77100000000000002</v>
      </c>
      <c r="BLH6" s="1061">
        <v>0.76700000000000002</v>
      </c>
      <c r="BLI6" s="1061">
        <v>0.76200000000000001</v>
      </c>
      <c r="BLJ6" s="1061">
        <v>0.75900000000000001</v>
      </c>
      <c r="BLK6" s="1061">
        <v>0.76600000000000001</v>
      </c>
      <c r="BLL6" s="1061">
        <f t="shared" si="120"/>
        <v>0.75800000000000001</v>
      </c>
      <c r="BLM6" s="1061">
        <v>0.77400000000000002</v>
      </c>
      <c r="BLN6" s="1061">
        <v>0.76200000000000001</v>
      </c>
      <c r="BLO6" s="1061"/>
      <c r="BLP6" s="1061">
        <v>0.76600000000000001</v>
      </c>
      <c r="BLQ6" s="1061">
        <v>0.78400000000000003</v>
      </c>
      <c r="BLR6" s="1061">
        <v>0.77100000000000002</v>
      </c>
      <c r="BLS6" s="1061">
        <v>0.76500000000000001</v>
      </c>
      <c r="BLT6" s="1061">
        <v>0.753</v>
      </c>
      <c r="BLU6" s="1061">
        <v>0.75</v>
      </c>
      <c r="BLV6" s="1061">
        <v>0.78500000000000003</v>
      </c>
      <c r="BLW6" s="1061">
        <v>0.76700000000000002</v>
      </c>
      <c r="BLX6" s="1061">
        <v>0.76800000000000002</v>
      </c>
      <c r="BLY6" s="1061">
        <v>0.76900000000000002</v>
      </c>
      <c r="BLZ6" s="1061"/>
      <c r="BMA6" s="1061">
        <v>0.79400000000000004</v>
      </c>
      <c r="BMB6" s="1060">
        <f t="shared" si="121"/>
        <v>0.75800000000000001</v>
      </c>
      <c r="BMC6" s="1061">
        <v>0.76400000000000001</v>
      </c>
      <c r="BMD6" s="1061">
        <v>0.76900000000000002</v>
      </c>
      <c r="BME6" s="1061">
        <v>0.76600000000000001</v>
      </c>
      <c r="BMF6" s="1061">
        <v>0.76500000000000001</v>
      </c>
      <c r="BMG6" s="1061">
        <v>0.75900000000000001</v>
      </c>
      <c r="BMH6" s="1061"/>
      <c r="BMI6" s="1061">
        <v>0.76100000000000001</v>
      </c>
      <c r="BMJ6" s="1061">
        <v>0.76300000000000001</v>
      </c>
      <c r="BMK6" s="1061">
        <v>0.76800000000000002</v>
      </c>
      <c r="BML6" s="1061">
        <v>0.78300000000000003</v>
      </c>
      <c r="BMM6" s="1061">
        <v>0.75600000000000001</v>
      </c>
      <c r="BMN6" s="1061">
        <v>0.75600000000000001</v>
      </c>
      <c r="BMO6" s="1061">
        <v>0.76200000000000001</v>
      </c>
      <c r="BMP6" s="102">
        <v>0.76200000000000001</v>
      </c>
      <c r="BMQ6" s="1061">
        <v>0.77800000000000002</v>
      </c>
      <c r="BMR6" s="1061">
        <v>0.77500000000000002</v>
      </c>
      <c r="BMS6" s="1061">
        <v>0.77700000000000002</v>
      </c>
      <c r="BMT6" s="1061">
        <v>0.80300000000000005</v>
      </c>
      <c r="BMU6" s="1061">
        <v>0.79700000000000004</v>
      </c>
      <c r="BMV6" s="1061">
        <v>0.80100000000000005</v>
      </c>
      <c r="BMW6" s="102">
        <v>0.78600000000000003</v>
      </c>
      <c r="BMX6" s="102">
        <v>0.76900000000000002</v>
      </c>
      <c r="BMY6" s="102">
        <v>0.76900000000000002</v>
      </c>
      <c r="BMZ6" s="102">
        <v>0.76</v>
      </c>
      <c r="BNA6" s="102">
        <f t="shared" si="122"/>
        <v>0.75600000000000001</v>
      </c>
      <c r="BNB6" s="102">
        <v>0.76700000000000002</v>
      </c>
      <c r="BNC6" s="102">
        <v>0.77200000000000002</v>
      </c>
      <c r="BND6" s="102">
        <v>0.77900000000000003</v>
      </c>
      <c r="BNE6" s="102">
        <v>0.79</v>
      </c>
      <c r="BNF6" s="102"/>
      <c r="BNG6" s="102">
        <v>0.76900000000000002</v>
      </c>
      <c r="BNH6" s="102">
        <v>0.76500000000000001</v>
      </c>
      <c r="BNI6" s="102">
        <v>0.77700000000000002</v>
      </c>
      <c r="BNJ6" s="102">
        <v>0.78100000000000003</v>
      </c>
      <c r="BNK6" s="102"/>
      <c r="BNL6" s="102">
        <v>0.77</v>
      </c>
      <c r="BNM6" s="102">
        <f t="shared" si="123"/>
        <v>0.75600000000000001</v>
      </c>
      <c r="BNN6" s="102">
        <v>0.77200000000000002</v>
      </c>
      <c r="BNO6" s="102">
        <v>0.78</v>
      </c>
      <c r="BNP6" s="102"/>
      <c r="BNQ6" s="102">
        <v>0.77100000000000002</v>
      </c>
      <c r="BNR6" s="102">
        <v>0.77800000000000002</v>
      </c>
      <c r="BNS6" s="102">
        <v>0.76600000000000001</v>
      </c>
      <c r="BNT6" s="102">
        <v>0.76500000000000001</v>
      </c>
      <c r="BNU6" s="102"/>
      <c r="BNV6" s="102">
        <v>0.78500000000000003</v>
      </c>
      <c r="BNW6" s="102">
        <v>0.80300000000000005</v>
      </c>
      <c r="BNX6" s="102">
        <f t="shared" si="124"/>
        <v>0.75600000000000001</v>
      </c>
      <c r="BNY6" s="102">
        <v>0.77700000000000002</v>
      </c>
      <c r="BNZ6" s="102">
        <v>0.79100000000000004</v>
      </c>
      <c r="BOA6" s="102"/>
      <c r="BOB6" s="102">
        <v>0.80900000000000005</v>
      </c>
      <c r="BOC6" s="102">
        <v>0.79600000000000004</v>
      </c>
      <c r="BOD6" s="102">
        <v>0.79100000000000004</v>
      </c>
      <c r="BOE6" s="102">
        <v>0.80200000000000005</v>
      </c>
      <c r="BOF6" s="102"/>
      <c r="BOG6" s="102">
        <v>0.8</v>
      </c>
      <c r="BOH6" s="102">
        <v>0.76900000000000002</v>
      </c>
      <c r="BOI6" s="102">
        <f t="shared" si="125"/>
        <v>0.75600000000000001</v>
      </c>
      <c r="BOJ6" s="102">
        <v>0.80200000000000005</v>
      </c>
      <c r="BOK6" s="102">
        <v>0.78700000000000003</v>
      </c>
      <c r="BOL6" s="102">
        <v>0.81</v>
      </c>
      <c r="BOM6" s="102">
        <v>0.80700000000000005</v>
      </c>
      <c r="BON6" s="102">
        <v>0.79700000000000004</v>
      </c>
      <c r="BOO6" s="102">
        <v>0.81399999999999995</v>
      </c>
      <c r="BOP6" s="102">
        <v>0.80300000000000005</v>
      </c>
      <c r="BOQ6" s="102"/>
      <c r="BOR6" s="102">
        <v>0.81299999999999994</v>
      </c>
      <c r="BOS6" s="102">
        <v>0.81599999999999995</v>
      </c>
      <c r="BOT6" s="102">
        <v>0.81899999999999995</v>
      </c>
      <c r="BOU6" s="102">
        <v>0.78900000000000003</v>
      </c>
      <c r="BOV6" s="102">
        <f t="shared" si="126"/>
        <v>0.75600000000000001</v>
      </c>
      <c r="BOW6" s="102">
        <v>0.79900000000000004</v>
      </c>
      <c r="BOX6" s="102">
        <v>0.80100000000000005</v>
      </c>
      <c r="BOY6" s="102">
        <v>0.81399999999999995</v>
      </c>
      <c r="BOZ6" s="102">
        <v>0.79800000000000004</v>
      </c>
      <c r="BPA6" s="102">
        <v>0.84599999999999997</v>
      </c>
      <c r="BPB6" s="102"/>
      <c r="BPC6" s="102">
        <v>0.81899999999999995</v>
      </c>
      <c r="BPD6" s="102">
        <v>0.80500000000000005</v>
      </c>
      <c r="BPE6" s="102">
        <v>0.81699999999999995</v>
      </c>
      <c r="BPF6" s="102">
        <v>0.82699999999999996</v>
      </c>
      <c r="BPG6" s="102">
        <v>0.83399999999999996</v>
      </c>
      <c r="BPH6" s="102">
        <v>0.82099999999999995</v>
      </c>
      <c r="BPI6" s="102">
        <f t="shared" si="127"/>
        <v>0.75600000000000001</v>
      </c>
      <c r="BPJ6" s="102">
        <v>0.82099999999999995</v>
      </c>
      <c r="BPK6" s="102">
        <v>0.81499999999999995</v>
      </c>
      <c r="BPL6" s="102">
        <v>0.81699999999999995</v>
      </c>
      <c r="BPM6" s="102">
        <v>0.81599999999999995</v>
      </c>
      <c r="BPN6" s="102">
        <v>0.82199999999999995</v>
      </c>
      <c r="BPO6" s="102">
        <v>0.83</v>
      </c>
      <c r="BPP6" s="102">
        <v>0.81499999999999995</v>
      </c>
      <c r="BPQ6" s="102">
        <v>0.82799999999999996</v>
      </c>
      <c r="BPR6" s="102">
        <v>0.81699999999999995</v>
      </c>
      <c r="BPS6" s="102">
        <v>0.82099999999999995</v>
      </c>
      <c r="BPT6" s="102">
        <f t="shared" si="128"/>
        <v>0.75600000000000001</v>
      </c>
      <c r="BPU6" s="102">
        <v>0.84299999999999997</v>
      </c>
      <c r="BPV6" s="102">
        <v>0.84799999999999998</v>
      </c>
      <c r="BPW6" s="102">
        <v>0.84599999999999997</v>
      </c>
      <c r="BPX6" s="102">
        <v>0.86299999999999999</v>
      </c>
      <c r="BPY6" s="102"/>
      <c r="BPZ6" s="102">
        <v>0.86099999999999999</v>
      </c>
      <c r="BQA6" s="102">
        <v>0.86199999999999999</v>
      </c>
      <c r="BQB6" s="102">
        <v>0.85899999999999999</v>
      </c>
      <c r="BQC6" s="102">
        <v>0.86899999999999999</v>
      </c>
      <c r="BQD6" s="102">
        <v>0.84799999999999998</v>
      </c>
      <c r="BQE6" s="102">
        <f t="shared" si="129"/>
        <v>0.75600000000000001</v>
      </c>
      <c r="BQF6" s="102">
        <v>0.86599999999999999</v>
      </c>
      <c r="BQG6" s="102">
        <v>0.84699999999999998</v>
      </c>
      <c r="BQH6" s="102">
        <v>0.83799999999999997</v>
      </c>
      <c r="BQI6" s="102">
        <v>0.85599999999999998</v>
      </c>
      <c r="BQJ6" s="102">
        <v>0.84699999999999998</v>
      </c>
      <c r="BQK6" s="102">
        <v>0.84899999999999998</v>
      </c>
      <c r="BQL6" s="102">
        <v>0.85699999999999998</v>
      </c>
      <c r="BQM6" s="102">
        <v>0.84499999999999997</v>
      </c>
      <c r="BQN6" s="102">
        <v>0.84599999999999997</v>
      </c>
      <c r="BQO6" s="102">
        <v>0.85899999999999999</v>
      </c>
      <c r="BQP6" s="102">
        <v>0.84499999999999997</v>
      </c>
      <c r="BQQ6" s="1061">
        <v>0.85399999999999998</v>
      </c>
      <c r="BQR6" s="102">
        <f t="shared" si="130"/>
        <v>0.75600000000000001</v>
      </c>
      <c r="BQS6" s="102">
        <v>0.85</v>
      </c>
      <c r="BQT6" s="102"/>
      <c r="BQU6" s="102">
        <v>0.84499999999999997</v>
      </c>
      <c r="BQV6" s="102">
        <v>0.85</v>
      </c>
      <c r="BQW6" s="102">
        <v>0.84499999999999997</v>
      </c>
      <c r="BQX6" s="102">
        <v>0.85199999999999998</v>
      </c>
      <c r="BQY6" s="102">
        <v>0.92100000000000004</v>
      </c>
      <c r="BQZ6" s="102">
        <v>0.95</v>
      </c>
      <c r="BRA6" s="102">
        <v>0.95</v>
      </c>
      <c r="BRB6" s="102">
        <v>0.92300000000000004</v>
      </c>
      <c r="BRC6" s="102">
        <v>0.91600000000000004</v>
      </c>
      <c r="BRD6" s="102">
        <v>0.96</v>
      </c>
      <c r="BRE6" s="102">
        <f t="shared" si="131"/>
        <v>0.75600000000000001</v>
      </c>
      <c r="BRF6" s="102">
        <v>0.91900000000000004</v>
      </c>
      <c r="BRG6" s="102">
        <v>0.93899999999999995</v>
      </c>
      <c r="BRH6" s="102">
        <v>0.93300000000000005</v>
      </c>
      <c r="BRI6" s="102">
        <v>0.93</v>
      </c>
      <c r="BRJ6" s="102">
        <v>0.91800000000000004</v>
      </c>
      <c r="BRK6" s="102">
        <v>0.94199999999999995</v>
      </c>
      <c r="BRL6" s="102">
        <v>0.93</v>
      </c>
      <c r="BRM6" s="102">
        <v>0.92700000000000005</v>
      </c>
      <c r="BRN6" s="102">
        <v>0.93799999999999994</v>
      </c>
      <c r="BRO6" s="102">
        <v>0.93100000000000005</v>
      </c>
      <c r="BRP6" s="102">
        <v>0.94199999999999995</v>
      </c>
      <c r="BRQ6" s="102">
        <v>0.93</v>
      </c>
      <c r="BRR6" s="102"/>
      <c r="BRS6" s="102">
        <v>0.92</v>
      </c>
      <c r="BRT6" s="102">
        <v>0.94699999999999995</v>
      </c>
      <c r="BRU6" s="102">
        <v>0.92400000000000004</v>
      </c>
      <c r="BRV6" s="102">
        <v>0.93799999999999994</v>
      </c>
      <c r="BRW6" s="102">
        <v>0.95</v>
      </c>
      <c r="BRX6" s="102"/>
      <c r="BRY6" s="102">
        <v>0.94899999999999995</v>
      </c>
      <c r="BRZ6" s="102">
        <v>0.93100000000000005</v>
      </c>
      <c r="BSA6" s="102">
        <v>0.92500000000000004</v>
      </c>
      <c r="BSB6" s="102">
        <v>0.92800000000000005</v>
      </c>
      <c r="BSC6" s="102">
        <v>0.93200000000000005</v>
      </c>
      <c r="BSD6" s="102">
        <v>0.95399999999999996</v>
      </c>
      <c r="BSE6" s="102"/>
      <c r="BSF6" s="102">
        <v>0.92500000000000004</v>
      </c>
      <c r="BSG6" s="102">
        <f t="shared" si="132"/>
        <v>0.75600000000000001</v>
      </c>
      <c r="BSH6" s="102">
        <v>0.95</v>
      </c>
      <c r="BSI6" s="102">
        <v>0.94399999999999995</v>
      </c>
      <c r="BSJ6" s="102">
        <v>0.97199999999999998</v>
      </c>
      <c r="BSK6" s="102">
        <v>0.95199999999999996</v>
      </c>
      <c r="BSL6" s="102">
        <v>0.95799999999999996</v>
      </c>
      <c r="BSM6" s="102">
        <f t="shared" si="133"/>
        <v>0.75600000000000001</v>
      </c>
      <c r="BSN6" s="47">
        <v>0.96299999999999997</v>
      </c>
      <c r="BSO6" s="47"/>
      <c r="BSP6" s="47">
        <v>0.95899999999999996</v>
      </c>
      <c r="BSQ6" s="47">
        <v>0.95899999999999996</v>
      </c>
      <c r="BSR6" s="47">
        <v>0.96099999999999997</v>
      </c>
      <c r="BSS6" s="47">
        <v>0.95899999999999996</v>
      </c>
      <c r="BST6" s="47">
        <v>0.97299999999999998</v>
      </c>
      <c r="BSU6" s="47"/>
      <c r="BSV6" s="47">
        <v>0.97</v>
      </c>
      <c r="BSW6" s="47"/>
      <c r="BSX6" s="47">
        <v>0.99299999999999999</v>
      </c>
      <c r="BSY6" s="47">
        <v>0.99199999999999999</v>
      </c>
      <c r="BSZ6" s="47">
        <v>0.98399999999999999</v>
      </c>
      <c r="BTA6" s="47">
        <v>0.98599999999999999</v>
      </c>
      <c r="BTB6" s="47">
        <v>0.97699999999999998</v>
      </c>
      <c r="BTC6" s="47"/>
      <c r="BTD6" s="102">
        <f t="shared" si="134"/>
        <v>0.75600000000000001</v>
      </c>
      <c r="BTE6" s="102">
        <v>1.01</v>
      </c>
      <c r="BTF6" s="47"/>
      <c r="BTG6" s="47">
        <v>1.115</v>
      </c>
      <c r="BTH6" s="47">
        <v>1.097</v>
      </c>
      <c r="BTI6" s="47">
        <v>1.202</v>
      </c>
      <c r="BTJ6" s="47">
        <v>1.044</v>
      </c>
      <c r="BTK6" s="47">
        <v>1.0720000000000001</v>
      </c>
      <c r="BTL6" s="51">
        <v>1.012</v>
      </c>
      <c r="BTM6" s="47">
        <f t="shared" si="135"/>
        <v>0.75600000000000001</v>
      </c>
      <c r="BTN6" s="51">
        <v>1.08</v>
      </c>
      <c r="BTO6" s="51">
        <v>1.056</v>
      </c>
      <c r="BTP6" s="51">
        <v>1.0489999999999999</v>
      </c>
      <c r="BTQ6" s="51"/>
      <c r="BTR6" s="51">
        <v>1.1719999999999999</v>
      </c>
      <c r="BTS6" s="47">
        <v>1.135</v>
      </c>
      <c r="BTT6" s="47">
        <f t="shared" si="136"/>
        <v>0.75600000000000001</v>
      </c>
      <c r="BTU6" s="47">
        <v>1.0589999999999999</v>
      </c>
      <c r="BTV6" s="47">
        <v>1.05</v>
      </c>
      <c r="BTW6" s="47">
        <v>1.294</v>
      </c>
      <c r="BTX6" s="47">
        <v>1.1080000000000001</v>
      </c>
      <c r="BTY6" s="47"/>
      <c r="BTZ6" s="47">
        <v>1.04</v>
      </c>
      <c r="BUA6" s="36">
        <v>1.2170000000000001</v>
      </c>
      <c r="BUB6" s="47">
        <f t="shared" si="137"/>
        <v>0.75600000000000001</v>
      </c>
      <c r="BUC6" s="47">
        <v>1.0589999999999999</v>
      </c>
      <c r="BUD6" s="47">
        <v>1.0389999999999999</v>
      </c>
      <c r="BUE6" s="47">
        <v>1.151</v>
      </c>
      <c r="BUF6" s="47">
        <v>1.1499999999999999</v>
      </c>
      <c r="BUG6" s="47">
        <v>1.0660000000000001</v>
      </c>
      <c r="BUH6" s="47">
        <v>1.135</v>
      </c>
      <c r="BUI6" s="47">
        <v>1.159</v>
      </c>
      <c r="BUJ6" s="47">
        <v>1.159</v>
      </c>
      <c r="BUK6" s="52">
        <v>1.1040000000000001</v>
      </c>
      <c r="BUL6" s="1181">
        <v>0.96399999999999997</v>
      </c>
      <c r="BUM6" s="47">
        <v>1.026</v>
      </c>
      <c r="BUN6" s="1162">
        <v>1.04</v>
      </c>
      <c r="BUO6" s="1162">
        <v>1.038</v>
      </c>
      <c r="BUP6" s="52">
        <v>1.155</v>
      </c>
      <c r="BUQ6" s="52">
        <f t="shared" si="138"/>
        <v>0.96399999999999997</v>
      </c>
      <c r="BUR6" s="52">
        <v>1.0609999999999999</v>
      </c>
      <c r="BUS6" s="52">
        <v>1.054</v>
      </c>
      <c r="BUT6" s="52">
        <v>1.0629999999999999</v>
      </c>
      <c r="BUU6" s="52">
        <v>1.0389999999999999</v>
      </c>
      <c r="BUV6" s="52">
        <v>1.151</v>
      </c>
      <c r="BUW6" s="971">
        <v>1.0389999999999999</v>
      </c>
      <c r="BUX6" s="52">
        <f t="shared" si="139"/>
        <v>0.96399999999999997</v>
      </c>
      <c r="BUY6" s="52">
        <v>1.0920000000000001</v>
      </c>
      <c r="BUZ6" s="52">
        <v>1.1020000000000001</v>
      </c>
      <c r="BVA6" s="52">
        <v>1.19</v>
      </c>
      <c r="BVB6" s="52">
        <v>1.1679999999999999</v>
      </c>
      <c r="BVC6" s="52">
        <v>1.9690000000000001</v>
      </c>
      <c r="BVD6" s="971">
        <v>1.1220000000000001</v>
      </c>
      <c r="BVE6" s="971">
        <f t="shared" si="140"/>
        <v>0.96399999999999997</v>
      </c>
      <c r="BVF6" s="52">
        <v>1.2969999999999999</v>
      </c>
      <c r="BVG6" s="52"/>
      <c r="BVH6" s="52"/>
      <c r="BVI6" s="52">
        <v>1.1140000000000001</v>
      </c>
      <c r="BVJ6" s="52">
        <v>1.0980000000000001</v>
      </c>
      <c r="BVK6" s="52">
        <v>1.1020000000000001</v>
      </c>
      <c r="BVL6" s="52">
        <v>1.089</v>
      </c>
      <c r="BVM6" s="52">
        <v>1.1060000000000001</v>
      </c>
      <c r="BVN6" s="52">
        <v>1.109</v>
      </c>
      <c r="BVO6" s="52">
        <f t="shared" ref="BVO6:BVO36" si="260">MIN(BVE6,BVN6)</f>
        <v>0.96399999999999997</v>
      </c>
      <c r="BVP6" s="52">
        <v>1.278</v>
      </c>
      <c r="BVQ6" s="52">
        <v>1.258</v>
      </c>
      <c r="BVR6" s="52">
        <v>1.256</v>
      </c>
      <c r="BVS6" s="52">
        <v>1.284</v>
      </c>
      <c r="BVT6" s="52">
        <v>1.123</v>
      </c>
      <c r="BVU6" s="52">
        <v>1.0580000000000001</v>
      </c>
      <c r="BVV6" s="52">
        <v>1.125</v>
      </c>
      <c r="BVW6" s="52">
        <v>2.423</v>
      </c>
      <c r="BVX6" s="58">
        <v>1.1240000000000001</v>
      </c>
      <c r="BVY6" s="58">
        <f t="shared" si="141"/>
        <v>0.96399999999999997</v>
      </c>
      <c r="BVZ6" s="52">
        <v>1.131</v>
      </c>
      <c r="BWA6" s="52"/>
      <c r="BWB6" s="52">
        <v>1.056</v>
      </c>
      <c r="BWC6" s="52">
        <v>1.121</v>
      </c>
      <c r="BWD6" s="52"/>
      <c r="BWE6" s="52">
        <f t="shared" si="142"/>
        <v>0.96399999999999997</v>
      </c>
      <c r="BWF6" s="52">
        <v>1.1419999999999999</v>
      </c>
      <c r="BWG6" s="52">
        <v>1.139</v>
      </c>
      <c r="BWH6" s="52">
        <v>1.149</v>
      </c>
      <c r="BWI6" s="52">
        <v>1.1499999999999999</v>
      </c>
      <c r="BWJ6" s="52">
        <v>1.167</v>
      </c>
      <c r="BWK6" s="52">
        <v>1.165</v>
      </c>
      <c r="BWL6" s="52"/>
      <c r="BWM6" s="52">
        <v>1.173</v>
      </c>
      <c r="BWN6" s="52">
        <v>1.153</v>
      </c>
      <c r="BWO6" s="52"/>
      <c r="BWP6" s="52">
        <v>1.1719999999999999</v>
      </c>
      <c r="BWQ6" s="52">
        <v>1.161</v>
      </c>
      <c r="BWR6" s="52"/>
      <c r="BWS6" s="52">
        <v>1.1160000000000001</v>
      </c>
      <c r="BWT6" s="52"/>
      <c r="BWU6" s="52">
        <v>1.109</v>
      </c>
      <c r="BWV6" s="52"/>
      <c r="BWW6" s="52">
        <v>1.115</v>
      </c>
      <c r="BWX6" s="52">
        <v>1.1379999999999999</v>
      </c>
      <c r="BWY6" s="52">
        <v>1.109</v>
      </c>
      <c r="BWZ6" s="52">
        <v>1.1120000000000001</v>
      </c>
      <c r="BXA6" s="52"/>
      <c r="BXB6" s="52">
        <v>1.121</v>
      </c>
      <c r="BXC6" s="52"/>
      <c r="BXD6" s="52">
        <v>1.069</v>
      </c>
      <c r="BXE6" s="52"/>
      <c r="BXF6" s="52">
        <v>1.0660000000000001</v>
      </c>
      <c r="BXG6" s="52">
        <v>1.151</v>
      </c>
      <c r="BXH6" s="52">
        <f t="shared" si="143"/>
        <v>0.96399999999999997</v>
      </c>
      <c r="BXI6" s="52">
        <v>1.0640000000000001</v>
      </c>
      <c r="BXJ6" s="52"/>
      <c r="BXK6" s="52">
        <v>1.0780000000000001</v>
      </c>
      <c r="BXL6" s="52"/>
      <c r="BXM6" s="52">
        <v>1.091</v>
      </c>
      <c r="BXN6" s="52"/>
      <c r="BXO6" s="52">
        <v>1.0640000000000001</v>
      </c>
      <c r="BXP6" s="52"/>
      <c r="BXQ6" s="58">
        <v>1.0720000000000001</v>
      </c>
      <c r="BXR6" s="52">
        <f t="shared" si="144"/>
        <v>0.96399999999999997</v>
      </c>
      <c r="BXS6" s="52"/>
      <c r="BXT6" s="52">
        <v>1.073</v>
      </c>
      <c r="BXU6" s="52"/>
      <c r="BXV6" s="52">
        <v>1.0840000000000001</v>
      </c>
      <c r="BXW6" s="52"/>
      <c r="BXX6" s="52">
        <v>1.103</v>
      </c>
      <c r="BXY6" s="52">
        <v>1.101</v>
      </c>
      <c r="BXZ6" s="52"/>
      <c r="BYA6" s="52"/>
      <c r="BYB6" s="52">
        <v>1.06</v>
      </c>
      <c r="BYC6" s="52">
        <f t="shared" si="145"/>
        <v>0.96399999999999997</v>
      </c>
      <c r="BYD6" s="52">
        <v>1.091</v>
      </c>
      <c r="BYE6" s="52"/>
      <c r="BYF6" s="52"/>
      <c r="BYG6" s="52">
        <v>1.1919999999999999</v>
      </c>
      <c r="BYH6" s="58"/>
      <c r="BYI6" s="58"/>
      <c r="BYJ6" s="52">
        <v>1.1859999999999999</v>
      </c>
      <c r="BYK6" s="52"/>
      <c r="BYL6" s="52">
        <v>1.1659999999999999</v>
      </c>
      <c r="BYM6" s="52">
        <v>1.1739999999999999</v>
      </c>
      <c r="BYN6" s="52"/>
      <c r="BYO6" s="6">
        <f t="shared" si="146"/>
        <v>0.21784232365145226</v>
      </c>
      <c r="BYP6" s="102">
        <v>0.82799999999999996</v>
      </c>
      <c r="BYQ6" s="102">
        <v>0.85699999999999998</v>
      </c>
      <c r="BYR6" s="102">
        <v>0.86299999999999999</v>
      </c>
      <c r="BYS6" s="102"/>
      <c r="BYT6" s="102">
        <v>0.92100000000000004</v>
      </c>
      <c r="BYU6" s="102">
        <v>0.95199999999999996</v>
      </c>
      <c r="BYV6" s="102">
        <v>0.93100000000000005</v>
      </c>
      <c r="BYW6" s="102"/>
      <c r="BYX6" s="102">
        <f t="shared" si="147"/>
        <v>0.82799999999999996</v>
      </c>
      <c r="BYY6" s="102">
        <v>0.95</v>
      </c>
      <c r="BYZ6" s="102">
        <v>0.92800000000000005</v>
      </c>
      <c r="BZA6" s="102">
        <v>0.92900000000000005</v>
      </c>
      <c r="BZB6" s="102">
        <v>0.93799999999999994</v>
      </c>
      <c r="BZC6" s="102">
        <v>0.91100000000000003</v>
      </c>
      <c r="BZD6" s="102">
        <v>0.90800000000000003</v>
      </c>
      <c r="BZE6" s="102">
        <v>0.91200000000000003</v>
      </c>
      <c r="BZF6" s="102"/>
      <c r="BZG6" s="102">
        <v>0.9</v>
      </c>
      <c r="BZH6" s="102">
        <v>0.91100000000000003</v>
      </c>
      <c r="BZI6" s="102">
        <v>0.90400000000000003</v>
      </c>
      <c r="BZJ6" s="102">
        <v>0.90500000000000003</v>
      </c>
      <c r="BZK6" s="1061">
        <v>0.90600000000000003</v>
      </c>
      <c r="BZL6" s="102">
        <f t="shared" si="148"/>
        <v>0.82799999999999996</v>
      </c>
      <c r="BZM6" s="102">
        <v>0.92</v>
      </c>
      <c r="BZN6" s="102">
        <v>0.91</v>
      </c>
      <c r="BZO6" s="102">
        <v>0.91600000000000004</v>
      </c>
      <c r="BZP6" s="102">
        <v>0.91</v>
      </c>
      <c r="BZQ6" s="102">
        <v>0.91</v>
      </c>
      <c r="BZR6" s="102">
        <v>1.0349999999999999</v>
      </c>
      <c r="BZS6" s="102"/>
      <c r="BZT6" s="102">
        <v>1.0569999999999999</v>
      </c>
      <c r="BZU6" s="102">
        <v>1.0389999999999999</v>
      </c>
      <c r="BZV6" s="102">
        <v>1.03</v>
      </c>
      <c r="BZW6" s="102">
        <v>1.03</v>
      </c>
      <c r="BZX6" s="102">
        <v>1.02</v>
      </c>
      <c r="BZY6" s="102">
        <f t="shared" si="149"/>
        <v>0.82799999999999996</v>
      </c>
      <c r="BZZ6" s="102">
        <v>1.04</v>
      </c>
      <c r="CAA6" s="102">
        <v>1.03</v>
      </c>
      <c r="CAB6" s="102">
        <v>1.04</v>
      </c>
      <c r="CAC6" s="102"/>
      <c r="CAD6" s="102">
        <v>1.05</v>
      </c>
      <c r="CAE6" s="102">
        <v>1.03</v>
      </c>
      <c r="CAF6" s="102">
        <v>1.03</v>
      </c>
      <c r="CAG6" s="102">
        <v>1.05</v>
      </c>
      <c r="CAH6" s="102">
        <v>1.05</v>
      </c>
      <c r="CAI6" s="102">
        <v>1.026</v>
      </c>
      <c r="CAJ6" s="102"/>
      <c r="CAK6" s="102">
        <v>1.05</v>
      </c>
      <c r="CAL6" s="102">
        <v>1.03</v>
      </c>
      <c r="CAM6" s="102">
        <v>1.02</v>
      </c>
      <c r="CAN6" s="102">
        <v>1.05</v>
      </c>
      <c r="CAO6" s="102">
        <v>1.0509999999999999</v>
      </c>
      <c r="CAP6" s="102"/>
      <c r="CAQ6" s="102">
        <v>1.02</v>
      </c>
      <c r="CAR6" s="102">
        <v>1.02</v>
      </c>
      <c r="CAS6" s="102"/>
      <c r="CAT6" s="102">
        <v>1.02</v>
      </c>
      <c r="CAU6" s="102">
        <v>1.02</v>
      </c>
      <c r="CAV6" s="102">
        <v>1.0349999999999999</v>
      </c>
      <c r="CAW6" s="102">
        <v>1.0269999999999999</v>
      </c>
      <c r="CAX6" s="102">
        <v>1.0249999999999999</v>
      </c>
      <c r="CAY6" s="102"/>
      <c r="CAZ6" s="102">
        <v>1.036</v>
      </c>
      <c r="CBA6" s="102">
        <v>1.0229999999999999</v>
      </c>
      <c r="CBB6" s="102">
        <v>0.99299999999999999</v>
      </c>
      <c r="CBC6" s="102">
        <f t="shared" si="150"/>
        <v>0.82799999999999996</v>
      </c>
      <c r="CBD6" s="102">
        <v>1.0529999999999999</v>
      </c>
      <c r="CBE6" s="102">
        <v>1.026</v>
      </c>
      <c r="CBF6" s="102">
        <v>1.0469999999999999</v>
      </c>
      <c r="CBG6" s="102">
        <v>1.036</v>
      </c>
      <c r="CBH6" s="102"/>
      <c r="CBI6" s="102">
        <v>1.0449999999999999</v>
      </c>
      <c r="CBJ6" s="102">
        <f t="shared" si="151"/>
        <v>0.82799999999999996</v>
      </c>
      <c r="CBK6" s="47">
        <v>1.056</v>
      </c>
      <c r="CBL6" s="47">
        <v>1.052</v>
      </c>
      <c r="CBM6" s="47">
        <v>1.046</v>
      </c>
      <c r="CBN6" s="47">
        <v>1.0620000000000001</v>
      </c>
      <c r="CBO6" s="47">
        <v>1.0509999999999999</v>
      </c>
      <c r="CBP6" s="47">
        <v>1.038</v>
      </c>
      <c r="CBQ6" s="47">
        <v>1.0589999999999999</v>
      </c>
      <c r="CBR6" s="47">
        <v>1.0589999999999999</v>
      </c>
      <c r="CBS6" s="47">
        <v>1.0580000000000001</v>
      </c>
      <c r="CBT6" s="47"/>
      <c r="CBU6" s="47">
        <v>1.0549999999999999</v>
      </c>
      <c r="CBV6" s="47">
        <v>1.056</v>
      </c>
      <c r="CBW6" s="47">
        <v>1.0389999999999999</v>
      </c>
      <c r="CBX6" s="102">
        <f t="shared" si="152"/>
        <v>0.82799999999999996</v>
      </c>
      <c r="CBY6" s="47">
        <v>1.0720000000000001</v>
      </c>
      <c r="CBZ6" s="77">
        <v>1.1399999999999999</v>
      </c>
      <c r="CCA6" s="47"/>
      <c r="CCB6" s="47">
        <v>1.143</v>
      </c>
      <c r="CCC6" s="47">
        <v>1.1870000000000001</v>
      </c>
      <c r="CCD6" s="47">
        <v>1.0880000000000001</v>
      </c>
      <c r="CCE6" s="47">
        <v>1.0860000000000001</v>
      </c>
      <c r="CCF6" s="51">
        <v>1.0609999999999999</v>
      </c>
      <c r="CCG6" s="47">
        <f t="shared" si="153"/>
        <v>0.82799999999999996</v>
      </c>
      <c r="CCH6" s="51">
        <v>1.0920000000000001</v>
      </c>
      <c r="CCI6" s="51">
        <v>1.0900000000000001</v>
      </c>
      <c r="CCJ6" s="51">
        <v>1.099</v>
      </c>
      <c r="CCK6" s="51"/>
      <c r="CCL6" s="51">
        <v>1.1000000000000001</v>
      </c>
      <c r="CCM6" s="47">
        <v>1.085</v>
      </c>
      <c r="CCN6" s="47">
        <f t="shared" si="154"/>
        <v>0.82799999999999996</v>
      </c>
      <c r="CCO6" s="47">
        <v>1.0940000000000001</v>
      </c>
      <c r="CCP6" s="47">
        <v>1.1020000000000001</v>
      </c>
      <c r="CCQ6" s="47">
        <v>1.107</v>
      </c>
      <c r="CCR6" s="47">
        <v>1.0820000000000001</v>
      </c>
      <c r="CCS6" s="47">
        <v>1.0960000000000001</v>
      </c>
      <c r="CCT6" s="47">
        <f t="shared" si="155"/>
        <v>0.82799999999999996</v>
      </c>
      <c r="CCU6" s="47">
        <v>1.0860000000000001</v>
      </c>
      <c r="CCV6" s="47">
        <v>1.111</v>
      </c>
      <c r="CCW6" s="47">
        <v>1.121</v>
      </c>
      <c r="CCX6" s="47">
        <v>1.1160000000000001</v>
      </c>
      <c r="CCY6" s="47">
        <v>1.123</v>
      </c>
      <c r="CCZ6" s="47">
        <v>1.107</v>
      </c>
      <c r="CDA6" s="47"/>
      <c r="CDB6" s="47">
        <v>1.1180000000000001</v>
      </c>
      <c r="CDC6" s="47">
        <v>1.1240000000000001</v>
      </c>
      <c r="CDD6" s="52">
        <v>1.0980000000000001</v>
      </c>
      <c r="CDE6" s="1181">
        <v>1.0469999999999999</v>
      </c>
      <c r="CDF6" s="47">
        <v>1.1240000000000001</v>
      </c>
      <c r="CDG6" s="47"/>
      <c r="CDH6" s="1162">
        <v>1.109</v>
      </c>
      <c r="CDI6" s="1162">
        <v>1.1020000000000001</v>
      </c>
      <c r="CDJ6" s="52">
        <v>1.099</v>
      </c>
      <c r="CDK6" s="52">
        <f t="shared" si="156"/>
        <v>1.0469999999999999</v>
      </c>
      <c r="CDL6" s="52">
        <v>1.105</v>
      </c>
      <c r="CDM6" s="52">
        <v>1.1180000000000001</v>
      </c>
      <c r="CDN6" s="52">
        <v>1.1180000000000001</v>
      </c>
      <c r="CDO6" s="52">
        <v>1.121</v>
      </c>
      <c r="CDP6" s="52">
        <v>1.115</v>
      </c>
      <c r="CDQ6" s="971">
        <v>1.1000000000000001</v>
      </c>
      <c r="CDR6" s="52">
        <f t="shared" si="157"/>
        <v>1.0469999999999999</v>
      </c>
      <c r="CDS6" s="52">
        <v>1.137</v>
      </c>
      <c r="CDT6" s="52">
        <v>1.1200000000000001</v>
      </c>
      <c r="CDU6" s="52">
        <v>1.1319999999999999</v>
      </c>
      <c r="CDV6" s="52">
        <v>1.143</v>
      </c>
      <c r="CDW6" s="52">
        <v>2.09</v>
      </c>
      <c r="CDX6" s="971">
        <v>1.1180000000000001</v>
      </c>
      <c r="CDY6" s="971">
        <f t="shared" si="158"/>
        <v>1.0469999999999999</v>
      </c>
      <c r="CDZ6" s="52">
        <v>1.256</v>
      </c>
      <c r="CEA6" s="52"/>
      <c r="CEB6" s="52"/>
      <c r="CEC6" s="52">
        <v>1.2609999999999999</v>
      </c>
      <c r="CED6" s="52">
        <v>1.2529999999999999</v>
      </c>
      <c r="CEE6" s="52">
        <v>1.18</v>
      </c>
      <c r="CEF6" s="52">
        <v>1.2410000000000001</v>
      </c>
      <c r="CEG6" s="52">
        <v>1.2749999999999999</v>
      </c>
      <c r="CEH6" s="52">
        <v>1.1919999999999999</v>
      </c>
      <c r="CEI6" s="52">
        <f t="shared" ref="CEI6:CEI36" si="261">MIN(CDY6,CEH6)</f>
        <v>1.0469999999999999</v>
      </c>
      <c r="CEJ6" s="52">
        <v>1.355</v>
      </c>
      <c r="CEK6" s="52">
        <v>1.3620000000000001</v>
      </c>
      <c r="CEL6" s="52">
        <v>1.373</v>
      </c>
      <c r="CEM6" s="52">
        <v>1.3879999999999999</v>
      </c>
      <c r="CEN6" s="52">
        <v>1.2829999999999999</v>
      </c>
      <c r="CEO6" s="52">
        <v>1.1970000000000001</v>
      </c>
      <c r="CEP6" s="52">
        <v>1.29</v>
      </c>
      <c r="CEQ6" s="52">
        <v>2.6</v>
      </c>
      <c r="CER6" s="58">
        <v>1.2549999999999999</v>
      </c>
      <c r="CES6" s="58">
        <f t="shared" si="159"/>
        <v>1.0469999999999999</v>
      </c>
      <c r="CET6" s="52">
        <v>1.357</v>
      </c>
      <c r="CEU6" s="52"/>
      <c r="CEV6" s="52">
        <v>1.2110000000000001</v>
      </c>
      <c r="CEW6" s="52">
        <v>1.282</v>
      </c>
      <c r="CEX6" s="52"/>
      <c r="CEY6" s="52">
        <f t="shared" si="160"/>
        <v>1.0469999999999999</v>
      </c>
      <c r="CEZ6" s="52">
        <v>1.2909999999999999</v>
      </c>
      <c r="CFA6" s="52">
        <v>1.3080000000000001</v>
      </c>
      <c r="CFB6" s="52">
        <v>1.276</v>
      </c>
      <c r="CFC6" s="52">
        <v>1.2789999999999999</v>
      </c>
      <c r="CFD6" s="52">
        <v>1.3009999999999999</v>
      </c>
      <c r="CFE6" s="52">
        <v>1.3029999999999999</v>
      </c>
      <c r="CFF6" s="52"/>
      <c r="CFG6" s="52">
        <v>1.2909999999999999</v>
      </c>
      <c r="CFH6" s="52">
        <v>1.28</v>
      </c>
      <c r="CFI6" s="52"/>
      <c r="CFJ6" s="52">
        <v>1.3069999999999999</v>
      </c>
      <c r="CFK6" s="52">
        <v>1.298</v>
      </c>
      <c r="CFL6" s="52"/>
      <c r="CFM6" s="52">
        <v>1.222</v>
      </c>
      <c r="CFN6" s="52"/>
      <c r="CFO6" s="52">
        <v>1.206</v>
      </c>
      <c r="CFP6" s="52"/>
      <c r="CFQ6" s="52">
        <v>1.2010000000000001</v>
      </c>
      <c r="CFR6" s="52"/>
      <c r="CFS6" s="52">
        <v>1.214</v>
      </c>
      <c r="CFT6" s="52">
        <v>1.2270000000000001</v>
      </c>
      <c r="CFU6" s="52">
        <v>1.204</v>
      </c>
      <c r="CFV6" s="52"/>
      <c r="CFW6" s="52">
        <v>1.22</v>
      </c>
      <c r="CFX6" s="52"/>
      <c r="CFY6" s="52">
        <v>1.22</v>
      </c>
      <c r="CFZ6" s="52"/>
      <c r="CGA6" s="52">
        <v>1.232</v>
      </c>
      <c r="CGB6" s="52">
        <v>1.2829999999999999</v>
      </c>
      <c r="CGC6" s="52">
        <f t="shared" si="161"/>
        <v>1.0469999999999999</v>
      </c>
      <c r="CGD6" s="52">
        <v>1.1890000000000001</v>
      </c>
      <c r="CGE6" s="52"/>
      <c r="CGF6" s="52">
        <v>1.1459999999999999</v>
      </c>
      <c r="CGG6" s="52"/>
      <c r="CGH6" s="52">
        <v>1.157</v>
      </c>
      <c r="CGI6" s="52"/>
      <c r="CGJ6" s="52">
        <v>1.1679999999999999</v>
      </c>
      <c r="CGK6" s="52"/>
      <c r="CGL6" s="58">
        <v>1.224</v>
      </c>
      <c r="CGM6" s="58">
        <f t="shared" si="162"/>
        <v>1.0469999999999999</v>
      </c>
      <c r="CGN6" s="58"/>
      <c r="CGO6" s="58">
        <v>1.155</v>
      </c>
      <c r="CGP6" s="58"/>
      <c r="CGQ6" s="58">
        <v>1.1830000000000001</v>
      </c>
      <c r="CGR6" s="58"/>
      <c r="CGS6" s="58">
        <v>1.1579999999999999</v>
      </c>
      <c r="CGT6" s="58">
        <v>1.18</v>
      </c>
      <c r="CGU6" s="58"/>
      <c r="CGV6" s="58"/>
      <c r="CGW6" s="52">
        <v>1.17</v>
      </c>
      <c r="CGX6" s="58">
        <f t="shared" si="163"/>
        <v>1.0469999999999999</v>
      </c>
      <c r="CGY6" s="52">
        <v>1.181</v>
      </c>
      <c r="CGZ6" s="58"/>
      <c r="CHA6" s="58"/>
      <c r="CHB6" s="58"/>
      <c r="CHC6" s="52">
        <v>1.2330000000000001</v>
      </c>
      <c r="CHD6" s="58"/>
      <c r="CHE6" s="52">
        <v>1.2509999999999999</v>
      </c>
      <c r="CHF6" s="52"/>
      <c r="CHG6" s="52">
        <v>1.2529999999999999</v>
      </c>
      <c r="CHH6" s="52">
        <v>1.246</v>
      </c>
      <c r="CHI6" s="52"/>
      <c r="CHJ6" s="52">
        <v>1.1859999999999999</v>
      </c>
      <c r="CHK6" s="52">
        <f t="shared" si="164"/>
        <v>1.0469999999999999</v>
      </c>
      <c r="CHL6" s="52">
        <v>1.246</v>
      </c>
      <c r="CHM6" s="52"/>
      <c r="CHN6" s="52">
        <v>1.258</v>
      </c>
      <c r="CHO6" s="52">
        <v>1.2450000000000001</v>
      </c>
      <c r="CHP6" s="52">
        <v>1.2649999999999999</v>
      </c>
      <c r="CHQ6" s="52">
        <v>1.2689999999999999</v>
      </c>
      <c r="CHR6" s="52">
        <v>1.1910000000000001</v>
      </c>
      <c r="CHS6" s="52">
        <f t="shared" si="165"/>
        <v>1.0469999999999999</v>
      </c>
      <c r="CHT6" s="52"/>
      <c r="CHU6" s="52"/>
      <c r="CHV6" s="52">
        <v>1.417</v>
      </c>
      <c r="CHW6" s="52">
        <v>1.43</v>
      </c>
      <c r="CHX6" s="52"/>
      <c r="CHY6" s="52"/>
      <c r="CHZ6" s="52">
        <v>1.4</v>
      </c>
      <c r="CIA6" s="52">
        <f t="shared" si="166"/>
        <v>1.0469999999999999</v>
      </c>
      <c r="CIB6" s="52" t="s">
        <v>1163</v>
      </c>
      <c r="CIC6" s="52">
        <v>1.472</v>
      </c>
      <c r="CID6" s="52">
        <v>1.4810000000000001</v>
      </c>
      <c r="CIE6" s="52">
        <v>1.4630000000000001</v>
      </c>
      <c r="CIF6" s="52"/>
      <c r="CIG6" s="52">
        <v>1.462</v>
      </c>
      <c r="CIH6" s="52"/>
      <c r="CII6" s="52" t="s">
        <v>1163</v>
      </c>
      <c r="CIJ6" s="52">
        <v>1.4</v>
      </c>
      <c r="CIK6" s="52">
        <f t="shared" si="247"/>
        <v>1.0469999999999999</v>
      </c>
      <c r="CIL6" s="52"/>
      <c r="CIM6" s="52"/>
      <c r="CIN6" s="6">
        <f t="shared" si="167"/>
        <v>-1</v>
      </c>
      <c r="CIO6" s="102">
        <v>1.0840000000000001</v>
      </c>
      <c r="CIP6" s="102">
        <v>1.097</v>
      </c>
      <c r="CIQ6" s="102">
        <v>1.1120000000000001</v>
      </c>
      <c r="CIR6" s="102">
        <v>1.097</v>
      </c>
      <c r="CIS6" s="102"/>
      <c r="CIT6" s="102">
        <v>1.0980000000000001</v>
      </c>
      <c r="CIU6" s="47">
        <f t="shared" si="168"/>
        <v>1.0840000000000001</v>
      </c>
      <c r="CIV6" s="102">
        <v>1.1319999999999999</v>
      </c>
      <c r="CIW6" s="47">
        <v>1.147</v>
      </c>
      <c r="CIX6" s="102"/>
      <c r="CIY6" s="47">
        <v>1.1539999999999999</v>
      </c>
      <c r="CIZ6" s="47">
        <v>1.163</v>
      </c>
      <c r="CJA6" s="47">
        <v>1.127</v>
      </c>
      <c r="CJB6" s="47">
        <v>1.157</v>
      </c>
      <c r="CJC6" s="47">
        <v>1.149</v>
      </c>
      <c r="CJD6" s="47">
        <v>1.2270000000000001</v>
      </c>
      <c r="CJE6" s="47">
        <v>1.252</v>
      </c>
      <c r="CJF6" s="47">
        <v>1.23</v>
      </c>
      <c r="CJG6" s="47">
        <v>1.242</v>
      </c>
      <c r="CJH6" s="47">
        <v>1.24</v>
      </c>
      <c r="CJI6" s="102">
        <f t="shared" si="169"/>
        <v>1.0840000000000001</v>
      </c>
      <c r="CJJ6" s="47">
        <v>1.254</v>
      </c>
      <c r="CJK6" s="102">
        <v>1.24</v>
      </c>
      <c r="CJL6" s="47"/>
      <c r="CJM6" s="47">
        <v>1.226</v>
      </c>
      <c r="CJN6" s="47">
        <v>1.3640000000000001</v>
      </c>
      <c r="CJO6" s="47">
        <v>1.274</v>
      </c>
      <c r="CJP6" s="47">
        <v>1.254</v>
      </c>
      <c r="CJQ6" s="51">
        <v>1.194</v>
      </c>
      <c r="CJR6" s="47">
        <f t="shared" si="170"/>
        <v>1.0840000000000001</v>
      </c>
      <c r="CJS6" s="51">
        <v>1.26</v>
      </c>
      <c r="CJT6" s="51">
        <v>1.25</v>
      </c>
      <c r="CJU6" s="51">
        <v>1.23</v>
      </c>
      <c r="CJV6" s="51">
        <v>1.2430000000000001</v>
      </c>
      <c r="CJW6" s="51"/>
      <c r="CJX6" s="47">
        <v>1.234</v>
      </c>
      <c r="CJY6" s="47">
        <v>1.23</v>
      </c>
      <c r="CJZ6" s="47">
        <f t="shared" si="171"/>
        <v>1.0840000000000001</v>
      </c>
      <c r="CKA6" s="47">
        <v>1.1200000000000001</v>
      </c>
      <c r="CKB6" s="47">
        <v>1.121</v>
      </c>
      <c r="CKC6" s="47"/>
      <c r="CKD6" s="47">
        <v>1.1319999999999999</v>
      </c>
      <c r="CKE6" s="47">
        <v>1.141</v>
      </c>
      <c r="CKF6" s="47">
        <v>1.1240000000000001</v>
      </c>
      <c r="CKG6" s="47"/>
      <c r="CKH6" s="36">
        <v>1.2130000000000001</v>
      </c>
      <c r="CKI6" s="47">
        <f t="shared" si="172"/>
        <v>1.0840000000000001</v>
      </c>
      <c r="CKJ6" s="47">
        <v>1.1539999999999999</v>
      </c>
      <c r="CKK6" s="47">
        <v>1.159</v>
      </c>
      <c r="CKL6" s="47">
        <v>1.145</v>
      </c>
      <c r="CKM6" s="47">
        <v>1.171</v>
      </c>
      <c r="CKN6" s="47">
        <v>1.165</v>
      </c>
      <c r="CKO6" s="47">
        <v>1.1759999999999999</v>
      </c>
      <c r="CKP6" s="47">
        <v>1.1619999999999999</v>
      </c>
      <c r="CKQ6" s="47">
        <v>1.1779999999999999</v>
      </c>
      <c r="CKR6" s="47"/>
      <c r="CKS6" s="52">
        <v>1.163</v>
      </c>
      <c r="CKT6" s="1181">
        <v>1.113</v>
      </c>
      <c r="CKU6" s="47">
        <v>1.1779999999999999</v>
      </c>
      <c r="CKV6" s="1162">
        <v>1.1599999999999999</v>
      </c>
      <c r="CKW6" s="1162">
        <v>1.165</v>
      </c>
      <c r="CKX6" s="52">
        <v>1.1819999999999999</v>
      </c>
      <c r="CKY6" s="52">
        <f t="shared" si="173"/>
        <v>1.113</v>
      </c>
      <c r="CKZ6" s="52">
        <v>1.1779999999999999</v>
      </c>
      <c r="CLA6" s="52">
        <v>1.1830000000000001</v>
      </c>
      <c r="CLB6" s="52">
        <v>1.1639999999999999</v>
      </c>
      <c r="CLC6" s="52">
        <v>1.1599999999999999</v>
      </c>
      <c r="CLD6" s="52">
        <v>1.1850000000000001</v>
      </c>
      <c r="CLE6" s="971">
        <v>1.1739999999999999</v>
      </c>
      <c r="CLF6" s="52">
        <f t="shared" si="174"/>
        <v>1.113</v>
      </c>
      <c r="CLG6" s="52">
        <v>1.1859999999999999</v>
      </c>
      <c r="CLH6" s="52">
        <v>1.1879999999999999</v>
      </c>
      <c r="CLI6" s="52"/>
      <c r="CLJ6" s="52">
        <v>1.202</v>
      </c>
      <c r="CLK6" s="52">
        <v>1.2150000000000001</v>
      </c>
      <c r="CLL6" s="52">
        <v>3.0369999999999999</v>
      </c>
      <c r="CLM6" s="971">
        <v>1.204</v>
      </c>
      <c r="CLN6" s="971">
        <f t="shared" si="175"/>
        <v>1.113</v>
      </c>
      <c r="CLO6" s="52">
        <v>1.3759999999999999</v>
      </c>
      <c r="CLP6" s="52"/>
      <c r="CLQ6" s="52"/>
      <c r="CLR6" s="52">
        <v>1.3520000000000001</v>
      </c>
      <c r="CLS6" s="52">
        <v>1.345</v>
      </c>
      <c r="CLT6" s="52">
        <v>1.1950000000000001</v>
      </c>
      <c r="CLU6" s="52">
        <v>1.3839999999999999</v>
      </c>
      <c r="CLV6" s="52">
        <v>1.393</v>
      </c>
      <c r="CLW6" s="52">
        <v>1.218</v>
      </c>
      <c r="CLX6" s="52">
        <f t="shared" ref="CLX6:CLX36" si="262">MIN(CLN6,CLW6)</f>
        <v>1.113</v>
      </c>
      <c r="CLY6" s="52">
        <v>1.429</v>
      </c>
      <c r="CLZ6" s="52">
        <v>1.4359999999999999</v>
      </c>
      <c r="CMA6" s="52">
        <v>1.423</v>
      </c>
      <c r="CMB6" s="52">
        <v>1.44</v>
      </c>
      <c r="CMC6" s="52">
        <v>1.3420000000000001</v>
      </c>
      <c r="CMD6" s="52">
        <v>1.2070000000000001</v>
      </c>
      <c r="CME6" s="52">
        <v>1.333</v>
      </c>
      <c r="CMF6" s="52">
        <v>2.4550000000000001</v>
      </c>
      <c r="CMG6" s="58">
        <v>1.319</v>
      </c>
      <c r="CMH6" s="58">
        <f t="shared" si="176"/>
        <v>1.113</v>
      </c>
      <c r="CMI6" s="52">
        <v>1.365</v>
      </c>
      <c r="CMJ6" s="52"/>
      <c r="CMK6" s="52">
        <v>1.212</v>
      </c>
      <c r="CML6" s="52">
        <v>1.3660000000000001</v>
      </c>
      <c r="CMM6" s="52"/>
      <c r="CMN6" s="52">
        <f t="shared" si="177"/>
        <v>1.113</v>
      </c>
      <c r="CMO6" s="52">
        <v>1.4039999999999999</v>
      </c>
      <c r="CMP6" s="52">
        <v>1.3919999999999999</v>
      </c>
      <c r="CMQ6" s="52">
        <v>1.3819999999999999</v>
      </c>
      <c r="CMR6" s="52">
        <v>1.403</v>
      </c>
      <c r="CMS6" s="52">
        <v>1.375</v>
      </c>
      <c r="CMT6" s="52">
        <v>1.391</v>
      </c>
      <c r="CMU6" s="52"/>
      <c r="CMV6" s="52">
        <v>1.393</v>
      </c>
      <c r="CMW6" s="52">
        <v>1.38</v>
      </c>
      <c r="CMX6" s="52"/>
      <c r="CMY6" s="52">
        <v>1.3979999999999999</v>
      </c>
      <c r="CMZ6" s="52">
        <v>1.4</v>
      </c>
      <c r="CNA6" s="52"/>
      <c r="CNB6" s="52">
        <v>1.3320000000000001</v>
      </c>
      <c r="CNC6" s="52"/>
      <c r="CND6" s="52">
        <v>1.3120000000000001</v>
      </c>
      <c r="CNE6" s="52"/>
      <c r="CNF6" s="52">
        <v>1.3149999999999999</v>
      </c>
      <c r="CNG6" s="52"/>
      <c r="CNH6" s="52">
        <v>1.3260000000000001</v>
      </c>
      <c r="CNI6" s="52">
        <v>1.3360000000000001</v>
      </c>
      <c r="CNJ6" s="52">
        <v>1.331</v>
      </c>
      <c r="CNK6" s="52"/>
      <c r="CNL6" s="52">
        <v>1.319</v>
      </c>
      <c r="CNM6" s="52"/>
      <c r="CNN6" s="52">
        <v>1.3149999999999999</v>
      </c>
      <c r="CNO6" s="52"/>
      <c r="CNP6" s="52">
        <v>1.3109999999999999</v>
      </c>
      <c r="CNQ6" s="52">
        <v>1.339</v>
      </c>
      <c r="CNR6" s="52">
        <f t="shared" si="178"/>
        <v>1.113</v>
      </c>
      <c r="CNS6" s="52">
        <v>1.2929999999999999</v>
      </c>
      <c r="CNT6" s="52"/>
      <c r="CNU6" s="52">
        <v>1.2290000000000001</v>
      </c>
      <c r="CNV6" s="52"/>
      <c r="CNW6" s="52">
        <v>1.2330000000000001</v>
      </c>
      <c r="CNX6" s="52"/>
      <c r="CNY6" s="52">
        <v>1.236</v>
      </c>
      <c r="CNZ6" s="52"/>
      <c r="COA6" s="58">
        <v>1.3320000000000001</v>
      </c>
      <c r="COB6" s="52">
        <f t="shared" si="179"/>
        <v>1.113</v>
      </c>
      <c r="COC6" s="52"/>
      <c r="COD6" s="52">
        <v>1.254</v>
      </c>
      <c r="COE6" s="52"/>
      <c r="COF6" s="52">
        <v>1.2609999999999999</v>
      </c>
      <c r="COG6" s="52"/>
      <c r="COH6" s="52">
        <v>1.2649999999999999</v>
      </c>
      <c r="COI6" s="52">
        <v>1.2729999999999999</v>
      </c>
      <c r="COJ6" s="52"/>
      <c r="COK6" s="52"/>
      <c r="COL6" s="52">
        <v>1.2450000000000001</v>
      </c>
      <c r="COM6" s="52">
        <f t="shared" si="180"/>
        <v>1.113</v>
      </c>
      <c r="CON6" s="52">
        <v>1.292</v>
      </c>
      <c r="COO6" s="52"/>
      <c r="COP6" s="52"/>
      <c r="COQ6" s="58"/>
      <c r="COR6" s="52">
        <v>1.3620000000000001</v>
      </c>
      <c r="COS6" s="58"/>
      <c r="COT6" s="52">
        <v>1.3620000000000001</v>
      </c>
      <c r="COU6" s="52"/>
      <c r="COV6" s="52">
        <v>1.371</v>
      </c>
      <c r="COW6" s="52">
        <v>1.361</v>
      </c>
      <c r="COX6" s="52"/>
      <c r="COY6" s="52">
        <v>1.2569999999999999</v>
      </c>
      <c r="COZ6" s="52">
        <f t="shared" si="181"/>
        <v>1.113</v>
      </c>
      <c r="CPA6" s="52">
        <v>1.3580000000000001</v>
      </c>
      <c r="CPB6" s="52"/>
      <c r="CPC6" s="52">
        <v>1.3460000000000001</v>
      </c>
      <c r="CPD6" s="52">
        <v>1.3520000000000001</v>
      </c>
      <c r="CPE6" s="52">
        <v>1.3480000000000001</v>
      </c>
      <c r="CPF6" s="52">
        <v>1.35</v>
      </c>
      <c r="CPG6" s="52">
        <v>1.3779999999999999</v>
      </c>
      <c r="CPH6" s="52">
        <v>1.3149999999999999</v>
      </c>
      <c r="CPI6" s="52">
        <f t="shared" si="182"/>
        <v>1.113</v>
      </c>
      <c r="CPJ6" s="52"/>
      <c r="CPK6" s="52"/>
      <c r="CPL6" s="52">
        <v>1.478</v>
      </c>
      <c r="CPM6" s="52">
        <v>1.5009999999999999</v>
      </c>
      <c r="CPN6" s="52"/>
      <c r="CPO6" s="52"/>
      <c r="CPP6" s="52">
        <v>1.5</v>
      </c>
      <c r="CPQ6" s="52">
        <f t="shared" si="183"/>
        <v>1.113</v>
      </c>
      <c r="CPR6" s="52" t="s">
        <v>1163</v>
      </c>
      <c r="CPS6" s="52" t="s">
        <v>1163</v>
      </c>
      <c r="CPT6" s="52">
        <v>1.482</v>
      </c>
      <c r="CPU6" s="52">
        <v>1.514</v>
      </c>
      <c r="CPV6" s="52"/>
      <c r="CPW6" s="52">
        <v>1.4970000000000001</v>
      </c>
      <c r="CPX6" s="52"/>
      <c r="CPY6" s="52" t="s">
        <v>1163</v>
      </c>
      <c r="CPZ6" s="52">
        <v>1.5</v>
      </c>
      <c r="CQA6" s="52">
        <f t="shared" si="248"/>
        <v>1.113</v>
      </c>
      <c r="CQB6" s="52"/>
      <c r="CQC6" s="52"/>
      <c r="CQD6" s="6">
        <f t="shared" si="249"/>
        <v>-1</v>
      </c>
      <c r="CQE6" s="1049">
        <f t="shared" si="184"/>
        <v>0.86900000000000011</v>
      </c>
      <c r="CQF6" s="58">
        <v>0.79</v>
      </c>
      <c r="CQG6" s="47">
        <f t="shared" si="185"/>
        <v>0.79</v>
      </c>
      <c r="CQH6" s="102">
        <v>0.79600000000000004</v>
      </c>
      <c r="CQI6" s="47">
        <v>0.78500000000000003</v>
      </c>
      <c r="CQJ6" s="47"/>
      <c r="CQK6" s="47">
        <v>0.79900000000000004</v>
      </c>
      <c r="CQL6" s="47">
        <v>0.79100000000000004</v>
      </c>
      <c r="CQM6" s="47">
        <v>0.79600000000000004</v>
      </c>
      <c r="CQN6" s="47">
        <v>0.78900000000000003</v>
      </c>
      <c r="CQO6" s="47">
        <v>0.78300000000000003</v>
      </c>
      <c r="CQP6" s="47">
        <f t="shared" si="186"/>
        <v>0.78300000000000003</v>
      </c>
      <c r="CQQ6" s="47">
        <v>0.81299999999999994</v>
      </c>
      <c r="CQR6" s="47">
        <v>0.80600000000000005</v>
      </c>
      <c r="CQS6" s="47">
        <v>0.81799999999999995</v>
      </c>
      <c r="CQT6" s="47">
        <v>0.81799999999999995</v>
      </c>
      <c r="CQU6" s="47">
        <v>0.81899999999999995</v>
      </c>
      <c r="CQV6" s="47">
        <v>0.82399999999999995</v>
      </c>
      <c r="CQW6" s="102">
        <f t="shared" si="187"/>
        <v>0.78300000000000003</v>
      </c>
      <c r="CQX6" s="102">
        <v>0.83099999999999996</v>
      </c>
      <c r="CQY6" s="102">
        <v>0.84299999999999997</v>
      </c>
      <c r="CQZ6" s="47"/>
      <c r="CRA6" s="47">
        <v>0.85099999999999998</v>
      </c>
      <c r="CRB6" s="47">
        <v>0.85499999999999998</v>
      </c>
      <c r="CRC6" s="47">
        <v>0.84499999999999997</v>
      </c>
      <c r="CRD6" s="47">
        <v>0.85</v>
      </c>
      <c r="CRE6" s="51">
        <v>0.82399999999999995</v>
      </c>
      <c r="CRF6" s="47">
        <f t="shared" si="188"/>
        <v>0.78300000000000003</v>
      </c>
      <c r="CRG6" s="51">
        <v>0.83599999999999997</v>
      </c>
      <c r="CRH6" s="51">
        <v>0.83499999999999996</v>
      </c>
      <c r="CRI6" s="51">
        <v>0.82699999999999996</v>
      </c>
      <c r="CRJ6" s="47">
        <v>0.83399999999999996</v>
      </c>
      <c r="CRK6" s="47"/>
      <c r="CRL6" s="47">
        <v>0.82099999999999995</v>
      </c>
      <c r="CRM6" s="47">
        <f t="shared" si="189"/>
        <v>0.78300000000000003</v>
      </c>
      <c r="CRN6" s="47">
        <v>0.83599999999999997</v>
      </c>
      <c r="CRO6" s="47">
        <v>0.83</v>
      </c>
      <c r="CRP6" s="47">
        <v>0.83099999999999996</v>
      </c>
      <c r="CRQ6" s="47">
        <v>0.81799999999999995</v>
      </c>
      <c r="CRR6" s="47"/>
      <c r="CRS6" s="51">
        <v>0.81699999999999995</v>
      </c>
      <c r="CRT6" s="59">
        <v>0.83699999999999997</v>
      </c>
      <c r="CRU6" s="51">
        <f t="shared" si="190"/>
        <v>0.78300000000000003</v>
      </c>
      <c r="CRV6" s="47">
        <v>0.81399999999999995</v>
      </c>
      <c r="CRW6" s="47">
        <v>0.79800000000000004</v>
      </c>
      <c r="CRX6" s="51"/>
      <c r="CRY6" s="47">
        <v>0.82</v>
      </c>
      <c r="CRZ6" s="47">
        <v>0.81200000000000006</v>
      </c>
      <c r="CSA6" s="47">
        <v>0.83199999999999996</v>
      </c>
      <c r="CSB6" s="47">
        <v>0.83199999999999996</v>
      </c>
      <c r="CSC6" s="47"/>
      <c r="CSD6" s="47"/>
      <c r="CSE6" s="47">
        <v>0.83299999999999996</v>
      </c>
      <c r="CSF6" s="47">
        <v>0.79900000000000004</v>
      </c>
      <c r="CSG6" s="47">
        <v>0.80700000000000005</v>
      </c>
      <c r="CSH6" s="47">
        <v>0.80200000000000005</v>
      </c>
      <c r="CSI6" s="47">
        <v>0.83</v>
      </c>
      <c r="CSJ6" s="47"/>
      <c r="CSK6" s="1231">
        <v>0.77500000000000002</v>
      </c>
      <c r="CSL6" s="1231">
        <v>0.78400000000000003</v>
      </c>
      <c r="CSM6" s="47"/>
      <c r="CSN6" s="47"/>
      <c r="CSO6" s="58">
        <v>0.84399999999999997</v>
      </c>
      <c r="CSP6" s="1246">
        <f>MIN(CSO6,CRU6)</f>
        <v>0.78300000000000003</v>
      </c>
      <c r="CSQ6" s="47">
        <v>0.82899999999999996</v>
      </c>
      <c r="CSR6" s="47">
        <v>0.83699999999999997</v>
      </c>
      <c r="CSS6" s="1162">
        <v>0.82199999999999995</v>
      </c>
      <c r="CST6" s="1162">
        <v>0.84099999999999997</v>
      </c>
      <c r="CSU6" s="1162">
        <v>0.84299999999999997</v>
      </c>
      <c r="CSV6" s="1162">
        <v>0.84299999999999997</v>
      </c>
      <c r="CSW6" s="47"/>
      <c r="CSX6" s="47"/>
      <c r="CSY6" s="47"/>
      <c r="CSZ6" s="47"/>
      <c r="CTA6" s="52">
        <v>0.85</v>
      </c>
      <c r="CTB6" s="52">
        <v>0.85199999999999998</v>
      </c>
      <c r="CTC6" s="47">
        <f t="shared" si="191"/>
        <v>0.78300000000000003</v>
      </c>
      <c r="CTD6" s="52">
        <v>0.82199999999999995</v>
      </c>
      <c r="CTE6" s="52">
        <v>0.82899999999999996</v>
      </c>
      <c r="CTF6" s="52">
        <v>0.84299999999999997</v>
      </c>
      <c r="CTG6" s="52">
        <v>0.83299999999999996</v>
      </c>
      <c r="CTH6" s="52">
        <v>0.83299999999999996</v>
      </c>
      <c r="CTI6" s="52">
        <v>0.82399999999999995</v>
      </c>
      <c r="CTJ6" s="52">
        <v>0.84799999999999998</v>
      </c>
      <c r="CTK6" s="52">
        <v>0.84299999999999997</v>
      </c>
      <c r="CTL6" s="52">
        <v>0.85099999999999998</v>
      </c>
      <c r="CTM6" s="971">
        <v>0.85</v>
      </c>
      <c r="CTN6" s="971">
        <v>0.85299999999999998</v>
      </c>
      <c r="CTO6" s="971">
        <f t="shared" si="192"/>
        <v>0.78300000000000003</v>
      </c>
      <c r="CTP6" s="52">
        <v>0.83899999999999997</v>
      </c>
      <c r="CTQ6" s="52">
        <v>0.84799999999999998</v>
      </c>
      <c r="CTR6" s="52">
        <v>0.83499999999999996</v>
      </c>
      <c r="CTS6" s="52">
        <v>0.85199999999999998</v>
      </c>
      <c r="CTT6" s="52">
        <v>0.85699999999999998</v>
      </c>
      <c r="CTU6" s="52">
        <v>0.85399999999999998</v>
      </c>
      <c r="CTV6" s="52"/>
      <c r="CTW6" s="52"/>
      <c r="CTX6" s="52">
        <v>0.85399999999999998</v>
      </c>
      <c r="CTY6" s="52">
        <v>0.84299999999999997</v>
      </c>
      <c r="CTZ6" s="52">
        <v>0.89900000000000002</v>
      </c>
      <c r="CUA6" s="52">
        <v>0.91</v>
      </c>
      <c r="CUB6" s="971">
        <v>0.85099999999999998</v>
      </c>
      <c r="CUC6" s="971">
        <v>0.85499999999999998</v>
      </c>
      <c r="CUD6" s="52">
        <f t="shared" si="193"/>
        <v>0.78300000000000003</v>
      </c>
      <c r="CUE6" s="52">
        <v>0.93300000000000005</v>
      </c>
      <c r="CUF6" s="52">
        <v>0.91500000000000004</v>
      </c>
      <c r="CUG6" s="52">
        <v>0.95299999999999996</v>
      </c>
      <c r="CUH6" s="52">
        <v>0.96799999999999997</v>
      </c>
      <c r="CUI6" s="52"/>
      <c r="CUJ6" s="52"/>
      <c r="CUK6" s="52"/>
      <c r="CUL6" s="52"/>
      <c r="CUM6" s="52">
        <v>0.90700000000000003</v>
      </c>
      <c r="CUN6" s="52">
        <v>0.92500000000000004</v>
      </c>
      <c r="CUO6" s="52">
        <v>0.93500000000000005</v>
      </c>
      <c r="CUP6" s="52">
        <v>0.9</v>
      </c>
      <c r="CUQ6" s="52">
        <v>0.88700000000000001</v>
      </c>
      <c r="CUR6" s="52">
        <v>0.90900000000000003</v>
      </c>
      <c r="CUS6" s="52">
        <v>0.91400000000000003</v>
      </c>
      <c r="CUT6" s="52">
        <v>0.94</v>
      </c>
      <c r="CUU6" s="52">
        <v>0.88700000000000001</v>
      </c>
      <c r="CUV6" s="52">
        <v>0.91200000000000003</v>
      </c>
      <c r="CUW6" s="52">
        <v>0.93100000000000005</v>
      </c>
      <c r="CUX6" s="52">
        <v>0.92</v>
      </c>
      <c r="CUY6" s="52">
        <v>0.94199999999999995</v>
      </c>
      <c r="CUZ6" s="52">
        <v>0.93799999999999994</v>
      </c>
      <c r="CVA6" s="52">
        <v>0.88500000000000001</v>
      </c>
      <c r="CVB6" s="52">
        <v>0.88800000000000001</v>
      </c>
      <c r="CVC6" s="52">
        <f t="shared" ref="CVC6:CVC20" si="263">MIN(CUD6,CUZ6)</f>
        <v>0.78300000000000003</v>
      </c>
      <c r="CVD6" s="52">
        <v>0.99199999999999999</v>
      </c>
      <c r="CVE6" s="52">
        <v>0.999</v>
      </c>
      <c r="CVF6" s="52">
        <v>0.99299999999999999</v>
      </c>
      <c r="CVG6" s="52">
        <v>0.997</v>
      </c>
      <c r="CVH6" s="52">
        <v>1.014</v>
      </c>
      <c r="CVI6" s="52">
        <v>1.0149999999999999</v>
      </c>
      <c r="CVJ6" s="52">
        <v>1.42</v>
      </c>
      <c r="CVK6" s="52">
        <v>1.444</v>
      </c>
      <c r="CVL6" s="52">
        <v>1.393</v>
      </c>
      <c r="CVM6" s="52">
        <v>1.42</v>
      </c>
      <c r="CVN6" s="52">
        <v>0.89</v>
      </c>
      <c r="CVO6" s="52">
        <v>0.877</v>
      </c>
      <c r="CVP6" s="52">
        <v>1.335</v>
      </c>
      <c r="CVQ6" s="52">
        <v>1.369</v>
      </c>
      <c r="CVR6" s="52">
        <v>2.052</v>
      </c>
      <c r="CVS6" s="52">
        <v>2.069</v>
      </c>
      <c r="CVT6" s="58">
        <v>0.95799999999999996</v>
      </c>
      <c r="CVU6" s="58">
        <v>0.96199999999999997</v>
      </c>
      <c r="CVV6" s="58">
        <f t="shared" si="194"/>
        <v>0.78300000000000003</v>
      </c>
      <c r="CVW6" s="52">
        <v>1.3879999999999999</v>
      </c>
      <c r="CVX6" s="52">
        <v>1.373</v>
      </c>
      <c r="CVY6" s="52"/>
      <c r="CVZ6" s="52"/>
      <c r="CWA6" s="52">
        <v>0.88800000000000001</v>
      </c>
      <c r="CWB6" s="52">
        <v>0.88800000000000001</v>
      </c>
      <c r="CWC6" s="52">
        <v>1.365</v>
      </c>
      <c r="CWD6" s="52">
        <v>1.36</v>
      </c>
      <c r="CWE6" s="52"/>
      <c r="CWF6" s="52"/>
      <c r="CWG6" s="52">
        <f t="shared" si="195"/>
        <v>0.78300000000000003</v>
      </c>
      <c r="CWH6" s="52">
        <v>1.383</v>
      </c>
      <c r="CWI6" s="52">
        <v>1.391</v>
      </c>
      <c r="CWJ6" s="52">
        <v>1.375</v>
      </c>
      <c r="CWK6" s="52">
        <v>1.3720000000000001</v>
      </c>
      <c r="CWL6" s="52">
        <v>1.1100000000000001</v>
      </c>
      <c r="CWM6" s="52">
        <v>1.1200000000000001</v>
      </c>
      <c r="CWN6" s="52">
        <v>1.1299999999999999</v>
      </c>
      <c r="CWO6" s="52">
        <v>1.1100000000000001</v>
      </c>
      <c r="CWP6" s="52"/>
      <c r="CWQ6" s="52"/>
      <c r="CWR6" s="52">
        <v>1.103</v>
      </c>
      <c r="CWS6" s="52">
        <v>1.097</v>
      </c>
      <c r="CWT6" s="52">
        <v>1.121</v>
      </c>
      <c r="CWU6" s="52">
        <v>1.1259999999999999</v>
      </c>
      <c r="CWV6" s="52"/>
      <c r="CWW6" s="52"/>
      <c r="CWX6" s="52">
        <v>1.1259999999999999</v>
      </c>
      <c r="CWY6" s="52">
        <v>1.121</v>
      </c>
      <c r="CWZ6" s="52"/>
      <c r="CXA6" s="52"/>
      <c r="CXB6" s="52">
        <v>1.105</v>
      </c>
      <c r="CXC6" s="52">
        <v>1.119</v>
      </c>
      <c r="CXD6" s="52">
        <v>1.0760000000000001</v>
      </c>
      <c r="CXE6" s="52">
        <v>1.105</v>
      </c>
      <c r="CXF6" s="52">
        <v>1.0920000000000001</v>
      </c>
      <c r="CXG6" s="52">
        <v>1.081</v>
      </c>
      <c r="CXH6" s="52">
        <v>1.1000000000000001</v>
      </c>
      <c r="CXI6" s="52">
        <v>1.077</v>
      </c>
      <c r="CXJ6" s="52">
        <v>1.1040000000000001</v>
      </c>
      <c r="CXK6" s="52">
        <v>1.1040000000000001</v>
      </c>
      <c r="CXL6" s="52">
        <v>1.101</v>
      </c>
      <c r="CXM6" s="52">
        <v>1.0940000000000001</v>
      </c>
      <c r="CXN6" s="52">
        <v>1.103</v>
      </c>
      <c r="CXO6" s="52">
        <v>1.0760000000000001</v>
      </c>
      <c r="CXP6" s="52">
        <v>1.079</v>
      </c>
      <c r="CXQ6" s="52">
        <v>1.111</v>
      </c>
      <c r="CXR6" s="52"/>
      <c r="CXS6" s="52"/>
      <c r="CXT6" s="52">
        <v>1.1100000000000001</v>
      </c>
      <c r="CXU6" s="52">
        <v>1.1140000000000001</v>
      </c>
      <c r="CXV6" s="52"/>
      <c r="CXW6" s="52"/>
      <c r="CXX6" s="52">
        <v>1.081</v>
      </c>
      <c r="CXY6" s="52">
        <v>1.1100000000000001</v>
      </c>
      <c r="CXZ6" s="58">
        <v>1.0900000000000001</v>
      </c>
      <c r="CYA6" s="58">
        <v>1.101</v>
      </c>
      <c r="CYB6" s="52">
        <f t="shared" si="196"/>
        <v>0.78300000000000003</v>
      </c>
      <c r="CYC6" s="52">
        <v>1.1080000000000001</v>
      </c>
      <c r="CYD6" s="52">
        <v>1.109</v>
      </c>
      <c r="CYE6" s="52"/>
      <c r="CYF6" s="52"/>
      <c r="CYG6" s="52">
        <v>1.1180000000000001</v>
      </c>
      <c r="CYH6" s="52">
        <v>1.1279999999999999</v>
      </c>
      <c r="CYI6" s="52"/>
      <c r="CYJ6" s="52"/>
      <c r="CYK6" s="52">
        <v>1.137</v>
      </c>
      <c r="CYL6" s="52">
        <v>1.143</v>
      </c>
      <c r="CYM6" s="52"/>
      <c r="CYN6" s="52"/>
      <c r="CYO6" s="52">
        <v>1.1359999999999999</v>
      </c>
      <c r="CYP6" s="52">
        <v>1.1499999999999999</v>
      </c>
      <c r="CYQ6" s="52"/>
      <c r="CYR6" s="52"/>
      <c r="CYS6" s="58">
        <v>1.087</v>
      </c>
      <c r="CYT6" s="58">
        <v>1.093</v>
      </c>
      <c r="CYU6" s="58">
        <f t="shared" si="197"/>
        <v>0.78300000000000003</v>
      </c>
      <c r="CYV6" s="58"/>
      <c r="CYW6" s="58"/>
      <c r="CYX6" s="58">
        <v>1.155</v>
      </c>
      <c r="CYY6" s="58">
        <v>1.173</v>
      </c>
      <c r="CYZ6" s="58"/>
      <c r="CZA6" s="58"/>
      <c r="CZB6" s="58">
        <v>1.1519999999999999</v>
      </c>
      <c r="CZC6" s="58">
        <v>1.17</v>
      </c>
      <c r="CZD6" s="58"/>
      <c r="CZE6" s="58"/>
      <c r="CZF6" s="58">
        <v>1.1519999999999999</v>
      </c>
      <c r="CZG6" s="58">
        <v>1.167</v>
      </c>
      <c r="CZH6" s="58">
        <v>1.1559999999999999</v>
      </c>
      <c r="CZI6" s="58">
        <v>1.1639999999999999</v>
      </c>
      <c r="CZJ6" s="58"/>
      <c r="CZK6" s="58"/>
      <c r="CZL6" s="58"/>
      <c r="CZM6" s="58"/>
      <c r="CZN6" s="52">
        <v>1.1479999999999999</v>
      </c>
      <c r="CZO6" s="52">
        <v>1.153</v>
      </c>
      <c r="CZP6" s="52">
        <f t="shared" si="198"/>
        <v>0.78300000000000003</v>
      </c>
      <c r="CZQ6" s="52">
        <v>1.1459999999999999</v>
      </c>
      <c r="CZR6" s="52">
        <v>1.171</v>
      </c>
      <c r="CZS6" s="52"/>
      <c r="CZT6" s="52"/>
      <c r="CZU6" s="52"/>
      <c r="CZV6" s="52"/>
      <c r="CZW6" s="52">
        <v>1.21</v>
      </c>
      <c r="CZX6" s="52">
        <v>1.218</v>
      </c>
      <c r="CZY6" s="52"/>
      <c r="CZZ6" s="58"/>
      <c r="DAA6" s="58"/>
      <c r="DAB6" s="58"/>
      <c r="DAC6" s="52">
        <v>1.212</v>
      </c>
      <c r="DAD6" s="52">
        <v>1.2190000000000001</v>
      </c>
      <c r="DAE6" s="52"/>
      <c r="DAF6" s="52"/>
      <c r="DAG6" s="52">
        <v>1.2</v>
      </c>
      <c r="DAH6" s="52">
        <v>1.204</v>
      </c>
      <c r="DAI6" s="52">
        <v>1.2</v>
      </c>
      <c r="DAJ6" s="52">
        <v>1.1970000000000001</v>
      </c>
      <c r="DAK6" s="52"/>
      <c r="DAL6" s="52"/>
      <c r="DAM6" s="52">
        <v>1.165</v>
      </c>
      <c r="DAN6" s="52">
        <v>1.159</v>
      </c>
      <c r="DAO6" s="52">
        <f t="shared" si="199"/>
        <v>0.78300000000000003</v>
      </c>
      <c r="DAP6" s="52">
        <v>1.2</v>
      </c>
      <c r="DAQ6" s="52">
        <v>1.2090000000000001</v>
      </c>
      <c r="DAR6" s="52"/>
      <c r="DAS6" s="52"/>
      <c r="DAT6" s="52">
        <v>1.2010000000000001</v>
      </c>
      <c r="DAU6" s="52">
        <v>1.202</v>
      </c>
      <c r="DAV6" s="52">
        <v>1.1459999999999999</v>
      </c>
      <c r="DAW6" s="52">
        <v>1.1599999999999999</v>
      </c>
      <c r="DAX6" s="52">
        <f t="shared" si="200"/>
        <v>0.78300000000000003</v>
      </c>
      <c r="DAY6" s="52"/>
      <c r="DAZ6" s="52"/>
      <c r="DBA6" s="52">
        <v>1.2010000000000001</v>
      </c>
      <c r="DBB6" s="52">
        <v>1.202</v>
      </c>
      <c r="DBC6" s="52"/>
      <c r="DBD6" s="52"/>
      <c r="DBE6" s="52">
        <v>1.236</v>
      </c>
      <c r="DBF6" s="52">
        <v>1.2470000000000001</v>
      </c>
      <c r="DBG6" s="52">
        <v>1.23</v>
      </c>
      <c r="DBH6" s="52">
        <v>1.236</v>
      </c>
      <c r="DBI6" s="52"/>
      <c r="DBJ6" s="52"/>
      <c r="DBK6" s="52"/>
      <c r="DBL6" s="52"/>
      <c r="DBM6" s="52">
        <v>1.2270000000000001</v>
      </c>
      <c r="DBN6" s="52">
        <v>1.226</v>
      </c>
      <c r="DBO6" s="52">
        <f t="shared" si="201"/>
        <v>0.78300000000000003</v>
      </c>
      <c r="DBP6" s="52">
        <v>1.2330000000000001</v>
      </c>
      <c r="DBQ6" s="52">
        <v>1.2390000000000001</v>
      </c>
      <c r="DBR6" s="52">
        <v>1.2250000000000001</v>
      </c>
      <c r="DBS6" s="52">
        <v>1.2589999999999999</v>
      </c>
      <c r="DBT6" s="52">
        <v>1.2569999999999999</v>
      </c>
      <c r="DBU6" s="52">
        <v>1.2290000000000001</v>
      </c>
      <c r="DBV6" s="52">
        <v>1.2350000000000001</v>
      </c>
      <c r="DBW6" s="52">
        <v>1.2470000000000001</v>
      </c>
      <c r="DBX6" s="52"/>
      <c r="DBY6" s="52"/>
      <c r="DBZ6" s="52">
        <v>1.2529999999999999</v>
      </c>
      <c r="DCA6" s="52">
        <v>1.2270000000000001</v>
      </c>
      <c r="DCB6" s="52"/>
      <c r="DCC6" s="52"/>
      <c r="DCD6" s="52">
        <v>1.2370000000000001</v>
      </c>
      <c r="DCE6" s="52">
        <v>1.226</v>
      </c>
      <c r="DCF6" s="52">
        <v>1.226</v>
      </c>
      <c r="DCG6" s="52">
        <f t="shared" si="250"/>
        <v>0.78300000000000003</v>
      </c>
      <c r="DCH6" s="52"/>
      <c r="DCI6" s="52"/>
      <c r="DCJ6" s="52"/>
      <c r="DCK6" s="52"/>
      <c r="DCL6" s="52"/>
      <c r="DCM6" s="52"/>
      <c r="DCN6" s="52"/>
      <c r="DCO6" s="52"/>
      <c r="DCP6" s="6">
        <f t="shared" si="251"/>
        <v>-1</v>
      </c>
      <c r="DCQ6" s="6">
        <f t="shared" si="252"/>
        <v>-1</v>
      </c>
      <c r="DCR6" s="1224">
        <f t="shared" si="202"/>
        <v>0.19412515964240104</v>
      </c>
      <c r="DCS6" s="1300">
        <v>1.1200000000000001</v>
      </c>
      <c r="DCT6" s="52">
        <v>1.357</v>
      </c>
      <c r="DCU6" s="52">
        <v>1.3560000000000001</v>
      </c>
      <c r="DCV6" s="52">
        <v>1.36</v>
      </c>
      <c r="DCW6" s="52">
        <v>1.3560000000000001</v>
      </c>
      <c r="DCX6" s="52">
        <v>1.2929999999999999</v>
      </c>
      <c r="DCY6" s="52">
        <v>1.1559999999999999</v>
      </c>
      <c r="DCZ6" s="52">
        <v>1.2649999999999999</v>
      </c>
      <c r="DDA6" s="52">
        <v>2.4140000000000001</v>
      </c>
      <c r="DDB6" s="58">
        <v>1.234</v>
      </c>
      <c r="DDC6" s="58">
        <f t="shared" si="203"/>
        <v>1.1200000000000001</v>
      </c>
      <c r="DDD6" s="52">
        <v>1.3320000000000001</v>
      </c>
      <c r="DDE6" s="52"/>
      <c r="DDF6" s="52">
        <v>1.18</v>
      </c>
      <c r="DDG6" s="52">
        <v>1.31</v>
      </c>
      <c r="DDH6" s="52"/>
      <c r="DDI6" s="52">
        <f t="shared" ref="DDI6:DDI13" si="264">MIN(DDC6,DDG6)</f>
        <v>1.1200000000000001</v>
      </c>
      <c r="DDJ6" s="52">
        <v>1.1200000000000001</v>
      </c>
      <c r="DDK6" s="52">
        <v>1.3049999999999999</v>
      </c>
      <c r="DDL6" s="52">
        <v>1.329</v>
      </c>
      <c r="DDM6" s="52">
        <v>1.2</v>
      </c>
      <c r="DDN6" s="52">
        <v>1.343</v>
      </c>
      <c r="DDO6" s="52">
        <v>1.321</v>
      </c>
      <c r="DDP6" s="52">
        <v>1.3140000000000001</v>
      </c>
      <c r="DDQ6" s="52"/>
      <c r="DDR6" s="52">
        <v>1.327</v>
      </c>
      <c r="DDS6" s="52">
        <v>1.206</v>
      </c>
      <c r="DDT6" s="52">
        <v>1.2110000000000001</v>
      </c>
      <c r="DDU6" s="52">
        <v>1.343</v>
      </c>
      <c r="DDV6" s="52"/>
      <c r="DDW6" s="52">
        <v>1.341</v>
      </c>
      <c r="DDX6" s="52">
        <v>1.8180000000000001</v>
      </c>
      <c r="DDY6" s="52">
        <v>1.3169999999999999</v>
      </c>
      <c r="DDZ6" s="52">
        <v>1.802</v>
      </c>
      <c r="DEA6" s="52"/>
      <c r="DEB6" s="52">
        <v>1.256</v>
      </c>
      <c r="DEC6" s="52">
        <v>1.7310000000000001</v>
      </c>
      <c r="DED6" s="52"/>
      <c r="DEE6" s="52"/>
      <c r="DEF6" s="52">
        <v>1.7190000000000001</v>
      </c>
      <c r="DEG6" s="52">
        <v>1.2629999999999999</v>
      </c>
      <c r="DEH6" s="52"/>
      <c r="DEI6" s="52"/>
      <c r="DEJ6" s="52">
        <v>1.2470000000000001</v>
      </c>
      <c r="DEK6" s="52">
        <v>1.732</v>
      </c>
      <c r="DEL6" s="52"/>
      <c r="DEM6" s="52"/>
      <c r="DEN6" s="52">
        <v>1.736</v>
      </c>
      <c r="DEO6" s="52">
        <v>1.252</v>
      </c>
      <c r="DEP6" s="52">
        <v>1.2589999999999999</v>
      </c>
      <c r="DEQ6" s="52">
        <v>1.7310000000000001</v>
      </c>
      <c r="DER6" s="52">
        <v>1.2529999999999999</v>
      </c>
      <c r="DES6" s="52">
        <v>1.7270000000000001</v>
      </c>
      <c r="DET6" s="52"/>
      <c r="DEU6" s="52"/>
      <c r="DEV6" s="52">
        <v>1.258</v>
      </c>
      <c r="DEW6" s="52">
        <v>1.7230000000000001</v>
      </c>
      <c r="DEX6" s="52"/>
      <c r="DEY6" s="52"/>
      <c r="DEZ6" s="52">
        <v>1.734</v>
      </c>
      <c r="DFA6" s="52">
        <v>1.236</v>
      </c>
      <c r="DFB6" s="52"/>
      <c r="DFC6" s="52"/>
      <c r="DFD6" s="52">
        <v>1.7390000000000001</v>
      </c>
      <c r="DFE6" s="52">
        <v>1.2370000000000001</v>
      </c>
      <c r="DFF6" s="52">
        <v>1.1579999999999999</v>
      </c>
      <c r="DFG6" s="52">
        <f t="shared" si="204"/>
        <v>1.1200000000000001</v>
      </c>
      <c r="DFH6" s="52"/>
      <c r="DFI6" s="52">
        <v>1.2270000000000001</v>
      </c>
      <c r="DFJ6" s="52"/>
      <c r="DFK6" s="52"/>
      <c r="DFL6" s="52">
        <v>1.2</v>
      </c>
      <c r="DFM6" s="52"/>
      <c r="DFN6" s="52"/>
      <c r="DFO6" s="52">
        <v>1.22</v>
      </c>
      <c r="DFP6" s="52"/>
      <c r="DFQ6" s="52"/>
      <c r="DFR6" s="52">
        <v>1.23</v>
      </c>
      <c r="DFS6" s="52"/>
      <c r="DFT6" s="52"/>
      <c r="DFU6" s="58">
        <v>1.1060000000000001</v>
      </c>
      <c r="DFV6" s="58">
        <v>1.2410000000000001</v>
      </c>
      <c r="DFW6" s="58">
        <f t="shared" si="205"/>
        <v>1.1060000000000001</v>
      </c>
      <c r="DFX6" s="58">
        <f t="shared" si="206"/>
        <v>1.1200000000000001</v>
      </c>
      <c r="DFY6" s="58"/>
      <c r="DFZ6" s="58"/>
      <c r="DGA6" s="58">
        <v>1.2330000000000001</v>
      </c>
      <c r="DGB6" s="58"/>
      <c r="DGC6" s="58">
        <v>1.232</v>
      </c>
      <c r="DGD6" s="58"/>
      <c r="DGE6" s="58">
        <v>1.2310000000000001</v>
      </c>
      <c r="DGF6" s="58">
        <v>1.2130000000000001</v>
      </c>
      <c r="DGG6" s="58"/>
      <c r="DGH6" s="58"/>
      <c r="DGI6" s="58"/>
      <c r="DGJ6" s="58"/>
      <c r="DGK6" s="58">
        <v>1.212</v>
      </c>
      <c r="DGL6" s="58">
        <v>1.1080000000000001</v>
      </c>
      <c r="DGM6" s="58">
        <f t="shared" si="207"/>
        <v>1.1060000000000001</v>
      </c>
      <c r="DGN6" s="58">
        <f t="shared" si="208"/>
        <v>1.1200000000000001</v>
      </c>
      <c r="DGO6" s="52">
        <v>1.226</v>
      </c>
      <c r="DGP6" s="58"/>
      <c r="DGQ6" s="6">
        <f t="shared" si="209"/>
        <v>0.10849909584086788</v>
      </c>
      <c r="DGR6" s="52"/>
      <c r="DGS6" s="52">
        <v>1.2709999999999999</v>
      </c>
      <c r="DGT6" s="58"/>
      <c r="DGU6" s="58"/>
      <c r="DGV6" s="52">
        <v>1.274</v>
      </c>
      <c r="DGW6" s="52"/>
      <c r="DGX6" s="52">
        <v>1.2609999999999999</v>
      </c>
      <c r="DGY6" s="52">
        <v>1.2529999999999999</v>
      </c>
      <c r="DGZ6" s="52"/>
      <c r="DHA6" s="52">
        <v>1.19</v>
      </c>
      <c r="DHB6" s="52">
        <f t="shared" si="210"/>
        <v>1.1200000000000001</v>
      </c>
      <c r="DHC6" s="52">
        <v>1.25</v>
      </c>
      <c r="DHD6" s="52"/>
      <c r="DHE6" s="52">
        <v>1.236</v>
      </c>
      <c r="DHF6" s="52">
        <v>1.2589999999999999</v>
      </c>
      <c r="DHG6" s="52">
        <v>1.2709999999999999</v>
      </c>
      <c r="DHH6" s="52">
        <v>1.2490000000000001</v>
      </c>
      <c r="DHI6" s="52">
        <v>1.268</v>
      </c>
      <c r="DHJ6" s="52">
        <v>1.228</v>
      </c>
      <c r="DHK6" s="52">
        <f t="shared" si="211"/>
        <v>1.1200000000000001</v>
      </c>
      <c r="DHL6" s="52"/>
      <c r="DHM6" s="52"/>
      <c r="DHN6" s="52">
        <v>1.5609999999999999</v>
      </c>
      <c r="DHO6" s="52">
        <v>1.5489999999999999</v>
      </c>
      <c r="DHP6" s="52"/>
      <c r="DHQ6" s="52"/>
      <c r="DHR6" s="52">
        <v>1.522</v>
      </c>
      <c r="DHS6" s="52">
        <f t="shared" si="212"/>
        <v>1.1200000000000001</v>
      </c>
      <c r="DHT6" s="52" t="s">
        <v>1163</v>
      </c>
      <c r="DHU6" s="52" t="s">
        <v>1163</v>
      </c>
      <c r="DHV6" s="52">
        <v>1.5209999999999999</v>
      </c>
      <c r="DHW6" s="52">
        <v>1.538</v>
      </c>
      <c r="DHX6" s="52"/>
      <c r="DHY6" s="52">
        <v>1.5309999999999999</v>
      </c>
      <c r="DHZ6" s="52"/>
      <c r="DIA6" s="52">
        <v>1.5229999999999999</v>
      </c>
      <c r="DIB6" s="52">
        <v>1.522</v>
      </c>
      <c r="DIC6" s="52">
        <f t="shared" si="253"/>
        <v>1.1200000000000001</v>
      </c>
      <c r="DID6" s="52"/>
      <c r="DIE6" s="52"/>
      <c r="DIF6" s="52"/>
      <c r="DIG6" s="52"/>
      <c r="DIH6" s="6">
        <f t="shared" si="213"/>
        <v>-1</v>
      </c>
      <c r="DII6" s="1049">
        <v>0.72099999999999997</v>
      </c>
      <c r="DIJ6" s="52">
        <v>0.83699999999999997</v>
      </c>
      <c r="DIK6" s="52">
        <v>0.84</v>
      </c>
      <c r="DIL6" s="52">
        <v>0.77700000000000002</v>
      </c>
      <c r="DIM6" s="52">
        <v>0.7</v>
      </c>
      <c r="DIN6" s="52">
        <v>0.76900000000000002</v>
      </c>
      <c r="DIO6" s="52">
        <v>1.369</v>
      </c>
      <c r="DIP6" s="52">
        <f t="shared" si="214"/>
        <v>0.72099999999999997</v>
      </c>
      <c r="DIQ6" s="52">
        <v>0.80900000000000005</v>
      </c>
      <c r="DIR6" s="52"/>
      <c r="DIS6" s="52">
        <v>0.69499999999999995</v>
      </c>
      <c r="DIT6" s="52"/>
      <c r="DIU6" s="52">
        <f t="shared" si="215"/>
        <v>0.69499999999999995</v>
      </c>
      <c r="DIV6" s="52">
        <v>0.72099999999999997</v>
      </c>
      <c r="DIW6" s="52">
        <v>0.8</v>
      </c>
      <c r="DIX6" s="52">
        <v>0.80500000000000005</v>
      </c>
      <c r="DIY6" s="52">
        <v>0.72299999999999998</v>
      </c>
      <c r="DIZ6" s="52">
        <v>0.79600000000000004</v>
      </c>
      <c r="DJA6" s="52">
        <v>0.78700000000000003</v>
      </c>
      <c r="DJB6" s="52">
        <v>0.80100000000000005</v>
      </c>
      <c r="DJC6" s="52"/>
      <c r="DJD6" s="52">
        <v>0.79800000000000004</v>
      </c>
      <c r="DJE6" s="52">
        <v>0.74199999999999999</v>
      </c>
      <c r="DJF6" s="52">
        <v>0.72299999999999998</v>
      </c>
      <c r="DJG6" s="52">
        <v>0.82</v>
      </c>
      <c r="DJH6" s="52"/>
      <c r="DJI6" s="52">
        <v>0.81399999999999995</v>
      </c>
      <c r="DJJ6" s="52">
        <v>1.1339999999999999</v>
      </c>
      <c r="DJK6" s="52">
        <v>0.80400000000000005</v>
      </c>
      <c r="DJL6" s="52">
        <v>1.131</v>
      </c>
      <c r="DJM6" s="52"/>
      <c r="DJN6" s="52">
        <v>0.76100000000000001</v>
      </c>
      <c r="DJO6" s="52">
        <v>1.0629999999999999</v>
      </c>
      <c r="DJP6" s="52"/>
      <c r="DJQ6" s="52"/>
      <c r="DJR6" s="52">
        <v>1.0409999999999999</v>
      </c>
      <c r="DJS6" s="52">
        <v>0.76100000000000001</v>
      </c>
      <c r="DJT6" s="52"/>
      <c r="DJU6" s="52"/>
      <c r="DJV6" s="52">
        <v>0.79100000000000004</v>
      </c>
      <c r="DJW6" s="52">
        <v>1.06</v>
      </c>
      <c r="DJX6" s="52"/>
      <c r="DJY6" s="52"/>
      <c r="DJZ6" s="52">
        <v>1.0469999999999999</v>
      </c>
      <c r="DKA6" s="52">
        <v>0.76100000000000001</v>
      </c>
      <c r="DKB6" s="52">
        <v>1.0509999999999999</v>
      </c>
      <c r="DKC6" s="52">
        <v>0.76600000000000001</v>
      </c>
      <c r="DKD6" s="52">
        <v>1.0549999999999999</v>
      </c>
      <c r="DKE6" s="52">
        <v>0.76100000000000001</v>
      </c>
      <c r="DKF6" s="52"/>
      <c r="DKG6" s="52"/>
      <c r="DKH6" s="52">
        <v>0.76600000000000001</v>
      </c>
      <c r="DKI6" s="52">
        <v>1.0529999999999999</v>
      </c>
      <c r="DKJ6" s="52"/>
      <c r="DKK6" s="52"/>
      <c r="DKL6" s="52">
        <v>1.0529999999999999</v>
      </c>
      <c r="DKM6" s="52">
        <v>0.74299999999999999</v>
      </c>
      <c r="DKN6" s="52"/>
      <c r="DKO6" s="52"/>
      <c r="DKP6" s="52">
        <v>1.044</v>
      </c>
      <c r="DKQ6" s="52">
        <v>0.74199999999999999</v>
      </c>
      <c r="DKR6" s="52">
        <v>0.70899999999999996</v>
      </c>
      <c r="DKS6" s="52">
        <f t="shared" si="216"/>
        <v>0.70899999999999996</v>
      </c>
      <c r="DKT6" s="52"/>
      <c r="DKU6" s="52">
        <v>0.71499999999999997</v>
      </c>
      <c r="DKV6" s="52"/>
      <c r="DKW6" s="52"/>
      <c r="DKX6" s="52">
        <v>0.73099999999999998</v>
      </c>
      <c r="DKY6" s="52"/>
      <c r="DKZ6" s="52"/>
      <c r="DLA6" s="52">
        <v>0.71599999999999997</v>
      </c>
      <c r="DLB6" s="52"/>
      <c r="DLC6" s="52"/>
      <c r="DLD6" s="52">
        <v>0.72299999999999998</v>
      </c>
      <c r="DLE6" s="52"/>
      <c r="DLF6" s="52"/>
      <c r="DLG6" s="58">
        <v>0.65500000000000003</v>
      </c>
      <c r="DLH6" s="58">
        <v>0.71799999999999997</v>
      </c>
      <c r="DLI6" s="58">
        <f t="shared" si="217"/>
        <v>0.65500000000000003</v>
      </c>
      <c r="DLJ6" s="58">
        <f t="shared" si="218"/>
        <v>0.70899999999999996</v>
      </c>
      <c r="DLK6" s="58"/>
      <c r="DLL6" s="58"/>
      <c r="DLM6" s="58">
        <v>0.73599999999999999</v>
      </c>
      <c r="DLN6" s="58"/>
      <c r="DLO6" s="58">
        <v>0.72499999999999998</v>
      </c>
      <c r="DLP6" s="58"/>
      <c r="DLQ6" s="58">
        <v>0.72499999999999998</v>
      </c>
      <c r="DLR6" s="58">
        <v>0.72899999999999998</v>
      </c>
      <c r="DLS6" s="58"/>
      <c r="DLT6" s="58"/>
      <c r="DLU6" s="58"/>
      <c r="DLV6" s="58">
        <v>0.64600000000000002</v>
      </c>
      <c r="DLW6" s="52">
        <v>0.71799999999999997</v>
      </c>
      <c r="DLX6" s="52">
        <f t="shared" si="219"/>
        <v>0.64600000000000002</v>
      </c>
      <c r="DLY6" s="52">
        <f t="shared" si="220"/>
        <v>0.70899999999999996</v>
      </c>
      <c r="DLZ6" s="52">
        <v>0.752</v>
      </c>
      <c r="DMA6" s="52"/>
      <c r="DMB6" s="6">
        <f t="shared" si="221"/>
        <v>0.16408668730650153</v>
      </c>
      <c r="DMC6" s="52"/>
      <c r="DMD6" s="52">
        <v>0.77100000000000002</v>
      </c>
      <c r="DME6" s="58"/>
      <c r="DMF6" s="58"/>
      <c r="DMG6" s="52">
        <v>0.78600000000000003</v>
      </c>
      <c r="DMH6" s="52"/>
      <c r="DMI6" s="52">
        <v>0.78300000000000003</v>
      </c>
      <c r="DMJ6" s="52">
        <v>0.79900000000000004</v>
      </c>
      <c r="DMK6" s="52"/>
      <c r="DML6" s="52">
        <v>0.73399999999999999</v>
      </c>
      <c r="DMM6" s="52">
        <f t="shared" si="222"/>
        <v>0.70899999999999996</v>
      </c>
      <c r="DMN6" s="52">
        <v>0.79400000000000004</v>
      </c>
      <c r="DMO6" s="52"/>
      <c r="DMP6" s="52">
        <v>0.78100000000000003</v>
      </c>
      <c r="DMQ6" s="52">
        <v>0.73799999999999999</v>
      </c>
      <c r="DMR6" s="52">
        <f t="shared" si="223"/>
        <v>0.70899999999999996</v>
      </c>
      <c r="DMS6" s="52"/>
      <c r="DMT6" s="52"/>
      <c r="DMU6" s="52">
        <v>0.80700000000000005</v>
      </c>
      <c r="DMV6" s="52">
        <v>0.80800000000000005</v>
      </c>
      <c r="DMW6" s="52"/>
      <c r="DMX6" s="52"/>
      <c r="DMY6" s="52">
        <v>0.81799999999999995</v>
      </c>
      <c r="DMZ6" s="52">
        <f t="shared" si="224"/>
        <v>0.70899999999999996</v>
      </c>
      <c r="DNA6" s="52">
        <v>0.85299999999999998</v>
      </c>
      <c r="DNB6" s="52">
        <v>0.86299999999999999</v>
      </c>
      <c r="DNC6" s="52">
        <v>0.84299999999999997</v>
      </c>
      <c r="DND6" s="52">
        <v>0.83199999999999996</v>
      </c>
      <c r="DNE6" s="52"/>
      <c r="DNF6" s="52">
        <v>0.84099999999999997</v>
      </c>
      <c r="DNG6" s="52"/>
      <c r="DNH6" s="52">
        <v>0.82499999999999996</v>
      </c>
      <c r="DNI6" s="52">
        <v>0.81799999999999995</v>
      </c>
      <c r="DNJ6" s="52">
        <f t="shared" si="254"/>
        <v>0.70899999999999996</v>
      </c>
      <c r="DNK6" s="52"/>
      <c r="DNL6" s="52"/>
      <c r="DNM6" s="52"/>
      <c r="DNN6" s="52"/>
      <c r="DNO6" s="6">
        <f t="shared" si="255"/>
        <v>-1</v>
      </c>
      <c r="DNP6" s="1049">
        <v>0.78300000000000003</v>
      </c>
      <c r="DNQ6" s="52">
        <v>0.91700000000000004</v>
      </c>
      <c r="DNR6" s="52">
        <v>0.92300000000000004</v>
      </c>
      <c r="DNS6" s="52"/>
      <c r="DNT6" s="52"/>
      <c r="DNU6" s="52"/>
      <c r="DNV6" s="52">
        <f t="shared" si="225"/>
        <v>0.78300000000000003</v>
      </c>
      <c r="DNW6" s="52">
        <v>1.5820000000000001</v>
      </c>
      <c r="DNX6" s="52">
        <v>1.5880000000000001</v>
      </c>
      <c r="DNY6" s="52">
        <v>1.198</v>
      </c>
      <c r="DNZ6" s="52">
        <v>1.1839999999999999</v>
      </c>
      <c r="DOA6" s="52"/>
      <c r="DOB6" s="52">
        <v>1.1870000000000001</v>
      </c>
      <c r="DOC6" s="52">
        <v>1.196</v>
      </c>
      <c r="DOD6" s="52"/>
      <c r="DOE6" s="52">
        <v>1.1759999999999999</v>
      </c>
      <c r="DOF6" s="52"/>
      <c r="DOG6" s="52">
        <v>1.1839999999999999</v>
      </c>
      <c r="DOH6" s="52">
        <v>1.103</v>
      </c>
      <c r="DOI6" s="52">
        <v>1.1000000000000001</v>
      </c>
      <c r="DOJ6" s="52">
        <v>1.099</v>
      </c>
      <c r="DOK6" s="52">
        <v>1.1120000000000001</v>
      </c>
      <c r="DOL6" s="52">
        <v>1.1180000000000001</v>
      </c>
      <c r="DOM6" s="52">
        <v>1.121</v>
      </c>
      <c r="DON6" s="52">
        <v>1.1299999999999999</v>
      </c>
      <c r="DOO6" s="52"/>
      <c r="DOP6" s="52">
        <v>1.123</v>
      </c>
      <c r="DOQ6" s="52"/>
      <c r="DOR6" s="52">
        <v>1.1339999999999999</v>
      </c>
      <c r="DOS6" s="52">
        <v>1.161</v>
      </c>
      <c r="DOT6" s="52">
        <f t="shared" si="226"/>
        <v>0.78300000000000003</v>
      </c>
      <c r="DOU6" s="52">
        <v>1.1220000000000001</v>
      </c>
      <c r="DOV6" s="52"/>
      <c r="DOW6" s="52"/>
      <c r="DOX6" s="52"/>
      <c r="DOY6" s="52"/>
      <c r="DOZ6" s="52">
        <v>1.1200000000000001</v>
      </c>
      <c r="DPA6" s="52"/>
      <c r="DPB6" s="52">
        <v>1.1419999999999999</v>
      </c>
      <c r="DPC6" s="52"/>
      <c r="DPD6" s="52">
        <v>1.1499999999999999</v>
      </c>
      <c r="DPE6" s="52"/>
      <c r="DPF6" s="58">
        <v>1.1639999999999999</v>
      </c>
      <c r="DPG6" s="58">
        <f t="shared" si="227"/>
        <v>0.78300000000000003</v>
      </c>
      <c r="DPH6" s="58"/>
      <c r="DPI6" s="58">
        <v>1.1259999999999999</v>
      </c>
      <c r="DPJ6" s="58"/>
      <c r="DPK6" s="58">
        <v>1.1519999999999999</v>
      </c>
      <c r="DPL6" s="58"/>
      <c r="DPM6" s="58">
        <v>1.1259999999999999</v>
      </c>
      <c r="DPN6" s="58">
        <v>1.143</v>
      </c>
      <c r="DPO6" s="58"/>
      <c r="DPP6" s="58"/>
      <c r="DPQ6" s="52">
        <v>1.1859999999999999</v>
      </c>
      <c r="DPR6" s="52">
        <f t="shared" si="228"/>
        <v>0.78300000000000003</v>
      </c>
      <c r="DPS6" s="52">
        <v>1.1519999999999999</v>
      </c>
      <c r="DPT6" s="52"/>
      <c r="DPU6" s="52"/>
      <c r="DPV6" s="52">
        <v>1.244</v>
      </c>
      <c r="DPW6" s="52"/>
      <c r="DPX6" s="52"/>
      <c r="DPY6" s="52">
        <v>1.272</v>
      </c>
      <c r="DPZ6" s="52"/>
      <c r="DQA6" s="52">
        <v>1.2370000000000001</v>
      </c>
      <c r="DQB6" s="52">
        <v>1.254</v>
      </c>
      <c r="DQC6" s="52"/>
      <c r="DQD6" s="52">
        <v>1.2270000000000001</v>
      </c>
      <c r="DQE6" s="52">
        <f t="shared" si="229"/>
        <v>0.78300000000000003</v>
      </c>
      <c r="DQF6" s="52">
        <v>1.264</v>
      </c>
      <c r="DQG6" s="52"/>
      <c r="DQH6" s="52">
        <v>1.24</v>
      </c>
      <c r="DQI6" s="52">
        <v>1.22</v>
      </c>
      <c r="DQJ6" s="52">
        <f t="shared" si="230"/>
        <v>0.78300000000000003</v>
      </c>
      <c r="DQK6" s="52"/>
      <c r="DQL6" s="52"/>
      <c r="DQM6" s="52">
        <v>1.2989999999999999</v>
      </c>
      <c r="DQN6" s="52">
        <v>1.2929999999999999</v>
      </c>
      <c r="DQO6" s="52"/>
      <c r="DQP6" s="52"/>
      <c r="DQQ6" s="52">
        <v>1.2949999999999999</v>
      </c>
      <c r="DQR6" s="52">
        <f t="shared" si="231"/>
        <v>0.78300000000000003</v>
      </c>
      <c r="DQS6" s="52">
        <v>1.3029999999999999</v>
      </c>
      <c r="DQT6" s="52">
        <v>1.3129999999999999</v>
      </c>
      <c r="DQU6" s="52">
        <v>1.323</v>
      </c>
      <c r="DQV6" s="52">
        <v>1.3260000000000001</v>
      </c>
      <c r="DQW6" s="52"/>
      <c r="DQX6" s="52">
        <v>1.2989999999999999</v>
      </c>
      <c r="DQY6" s="52"/>
      <c r="DQZ6" s="52">
        <v>1.3</v>
      </c>
      <c r="DRA6" s="52">
        <v>1.2949999999999999</v>
      </c>
      <c r="DRB6" s="52">
        <f t="shared" si="256"/>
        <v>0.78300000000000003</v>
      </c>
      <c r="DRC6" s="52"/>
      <c r="DRD6" s="52"/>
      <c r="DRE6" s="52"/>
      <c r="DRF6" s="52"/>
      <c r="DRG6" s="6">
        <f t="shared" si="257"/>
        <v>-1</v>
      </c>
      <c r="DRH6" s="680" t="s">
        <v>1149</v>
      </c>
      <c r="DRI6" s="1171" t="s">
        <v>1164</v>
      </c>
      <c r="DRJ6" s="1171" t="s">
        <v>1151</v>
      </c>
      <c r="DRK6" s="37"/>
      <c r="DRL6" s="47" t="str">
        <f t="shared" si="232"/>
        <v>3. Missing baseline</v>
      </c>
      <c r="DRM6" s="102" t="str">
        <f t="shared" si="233"/>
        <v>2. Within 10% deviation from baseline</v>
      </c>
      <c r="DRN6" s="47" t="str">
        <f t="shared" si="234"/>
        <v>3. Missing baseline</v>
      </c>
      <c r="DRO6" s="102" t="str">
        <f t="shared" si="235"/>
        <v>3. Missing baseline</v>
      </c>
      <c r="DRP6" s="47" t="str">
        <f t="shared" si="236"/>
        <v xml:space="preserve">1. Better than baseline </v>
      </c>
      <c r="DRQ6" s="77" t="str">
        <f t="shared" si="237"/>
        <v>3. Missing baseline</v>
      </c>
      <c r="DRR6" s="77" t="str">
        <f t="shared" si="238"/>
        <v>3. Missing baseline</v>
      </c>
      <c r="DRS6" s="47" t="str">
        <f t="shared" si="239"/>
        <v>3. Missing baseline</v>
      </c>
      <c r="DRT6" s="47" t="str">
        <f t="shared" si="240"/>
        <v xml:space="preserve">1. Better than baseline </v>
      </c>
      <c r="DRU6" s="47" t="str">
        <f t="shared" si="241"/>
        <v xml:space="preserve">1. Better than baseline </v>
      </c>
      <c r="DRV6" s="47" t="str">
        <f t="shared" si="242"/>
        <v xml:space="preserve">1. Better than baseline </v>
      </c>
      <c r="DRW6" s="47" t="str">
        <f t="shared" si="243"/>
        <v xml:space="preserve">1. Better than baseline </v>
      </c>
      <c r="DRX6" s="47" t="str">
        <f t="shared" si="244"/>
        <v xml:space="preserve">1. Better than baseline </v>
      </c>
    </row>
    <row r="7" spans="1:3306" s="4" customFormat="1" ht="15" customHeight="1" thickBot="1" x14ac:dyDescent="0.4">
      <c r="A7" s="10">
        <v>5</v>
      </c>
      <c r="B7" s="83" t="s">
        <v>16</v>
      </c>
      <c r="C7" s="83" t="s">
        <v>1144</v>
      </c>
      <c r="D7" s="83" t="s">
        <v>1145</v>
      </c>
      <c r="E7" s="156" t="s">
        <v>1145</v>
      </c>
      <c r="F7" s="83" t="str">
        <f t="shared" si="0"/>
        <v>ReaderBookOpen_YJ-Arabic-WOImg-FirstTime-Open-Book</v>
      </c>
      <c r="G7" s="83" t="s">
        <v>1165</v>
      </c>
      <c r="H7" s="84" t="s">
        <v>1147</v>
      </c>
      <c r="I7" s="84" t="s">
        <v>1165</v>
      </c>
      <c r="J7" s="84" t="s">
        <v>1166</v>
      </c>
      <c r="K7" s="175"/>
      <c r="L7" s="175">
        <v>0.93200000000000005</v>
      </c>
      <c r="M7" s="175">
        <v>1.01</v>
      </c>
      <c r="N7" s="175">
        <v>0.92</v>
      </c>
      <c r="O7" s="175">
        <v>0.95399999999999996</v>
      </c>
      <c r="P7" s="175">
        <v>0.90800000000000003</v>
      </c>
      <c r="Q7" s="175">
        <v>0.93500000000000005</v>
      </c>
      <c r="R7" s="175">
        <v>0.94</v>
      </c>
      <c r="S7" s="175">
        <v>0.94399999999999995</v>
      </c>
      <c r="T7" s="47">
        <v>0.91100000000000003</v>
      </c>
      <c r="U7" s="47">
        <v>0.94299999999999995</v>
      </c>
      <c r="V7" s="47"/>
      <c r="W7" s="47">
        <v>0.94599999999999995</v>
      </c>
      <c r="X7" s="47">
        <v>0.95</v>
      </c>
      <c r="Y7" s="47">
        <v>0.95899999999999996</v>
      </c>
      <c r="Z7" s="47">
        <v>0.93200000000000005</v>
      </c>
      <c r="AA7" s="47">
        <v>0.94799999999999995</v>
      </c>
      <c r="AB7" s="47">
        <v>0.91400000000000003</v>
      </c>
      <c r="AC7" s="47">
        <v>0.89600000000000002</v>
      </c>
      <c r="AD7" s="47">
        <f t="shared" si="1"/>
        <v>0.89600000000000002</v>
      </c>
      <c r="AE7" s="47">
        <v>0.95299999999999996</v>
      </c>
      <c r="AF7" s="47">
        <v>0.92900000000000005</v>
      </c>
      <c r="AG7" s="47"/>
      <c r="AH7" s="47">
        <v>0.92500000000000004</v>
      </c>
      <c r="AI7" s="47">
        <v>0</v>
      </c>
      <c r="AJ7" s="47">
        <v>0.95899999999999996</v>
      </c>
      <c r="AK7" s="47">
        <v>0.90600000000000003</v>
      </c>
      <c r="AL7" s="47">
        <v>0.89400000000000002</v>
      </c>
      <c r="AM7" s="47">
        <v>0.89500000000000002</v>
      </c>
      <c r="AN7" s="47">
        <v>0.96699999999999997</v>
      </c>
      <c r="AO7" s="47">
        <v>0.91900000000000004</v>
      </c>
      <c r="AP7" s="47">
        <v>0.91300000000000003</v>
      </c>
      <c r="AQ7" s="47">
        <v>0.92300000000000004</v>
      </c>
      <c r="AR7" s="47">
        <v>0.90600000000000003</v>
      </c>
      <c r="AS7" s="47">
        <f t="shared" si="2"/>
        <v>0.89600000000000002</v>
      </c>
      <c r="AT7" s="47">
        <v>0.93500000000000005</v>
      </c>
      <c r="AU7" s="47">
        <v>0.91600000000000004</v>
      </c>
      <c r="AV7" s="47">
        <v>0.89600000000000002</v>
      </c>
      <c r="AW7" s="47">
        <v>0.91</v>
      </c>
      <c r="AX7" s="47">
        <v>0.90900000000000003</v>
      </c>
      <c r="AY7" s="47">
        <v>0.86299999999999999</v>
      </c>
      <c r="AZ7" s="47">
        <v>0.90800000000000003</v>
      </c>
      <c r="BA7" s="47">
        <v>0.90500000000000003</v>
      </c>
      <c r="BB7" s="47"/>
      <c r="BC7" s="47">
        <v>0.92900000000000005</v>
      </c>
      <c r="BD7" s="47">
        <v>0.90700000000000003</v>
      </c>
      <c r="BE7" s="47">
        <v>0.99</v>
      </c>
      <c r="BF7" s="47">
        <v>0.99</v>
      </c>
      <c r="BG7" s="47">
        <v>0.99</v>
      </c>
      <c r="BH7" s="47">
        <v>0.98899999999999999</v>
      </c>
      <c r="BI7" s="47">
        <v>1.002</v>
      </c>
      <c r="BJ7" s="47">
        <v>1.01</v>
      </c>
      <c r="BK7" s="47">
        <v>1.0229999999999999</v>
      </c>
      <c r="BL7" s="47">
        <v>1.002</v>
      </c>
      <c r="BM7" s="47">
        <v>1.0169999999999999</v>
      </c>
      <c r="BN7" s="47">
        <v>0.96199999999999997</v>
      </c>
      <c r="BO7" s="47">
        <v>0.94599999999999995</v>
      </c>
      <c r="BP7" s="47">
        <v>0.94899999999999995</v>
      </c>
      <c r="BQ7" s="47">
        <v>0.95</v>
      </c>
      <c r="BR7" s="47">
        <v>0.95</v>
      </c>
      <c r="BS7" s="47"/>
      <c r="BT7" s="47">
        <v>0.94699999999999995</v>
      </c>
      <c r="BU7" s="47">
        <v>0.94899999999999995</v>
      </c>
      <c r="BV7" s="47">
        <v>0.97</v>
      </c>
      <c r="BW7" s="47"/>
      <c r="BX7" s="47">
        <v>0.97899999999999998</v>
      </c>
      <c r="BY7" s="47">
        <v>0.96699999999999997</v>
      </c>
      <c r="BZ7" s="47">
        <v>0.97</v>
      </c>
      <c r="CA7" s="47"/>
      <c r="CB7" s="47">
        <v>0.97199999999999998</v>
      </c>
      <c r="CC7" s="47">
        <v>0.97799999999999998</v>
      </c>
      <c r="CD7" s="47"/>
      <c r="CE7" s="47">
        <v>0.99</v>
      </c>
      <c r="CF7" s="47">
        <f t="shared" si="3"/>
        <v>0.95</v>
      </c>
      <c r="CG7" s="47">
        <v>0.96499999999999997</v>
      </c>
      <c r="CH7" s="47"/>
      <c r="CI7" s="47">
        <v>0.97099999999999997</v>
      </c>
      <c r="CJ7" s="47">
        <v>0.99099999999999999</v>
      </c>
      <c r="CK7" s="47">
        <v>0.97799999999999998</v>
      </c>
      <c r="CL7" s="47"/>
      <c r="CM7" s="47">
        <v>0.97</v>
      </c>
      <c r="CN7" s="47">
        <v>0.96899999999999997</v>
      </c>
      <c r="CO7" s="47"/>
      <c r="CP7" s="47">
        <v>1.0009999999999999</v>
      </c>
      <c r="CQ7" s="47">
        <f t="shared" si="4"/>
        <v>0.95</v>
      </c>
      <c r="CR7" s="47">
        <v>0.97899999999999998</v>
      </c>
      <c r="CS7" s="47">
        <v>0.99099999999999999</v>
      </c>
      <c r="CT7" s="47">
        <v>0.98599999999999999</v>
      </c>
      <c r="CU7" s="47"/>
      <c r="CV7" s="47">
        <v>0.99299999999999999</v>
      </c>
      <c r="CW7" s="47">
        <v>0.99</v>
      </c>
      <c r="CX7" s="47">
        <v>0.99</v>
      </c>
      <c r="CY7" s="47"/>
      <c r="CZ7" s="47">
        <v>0.97699999999999998</v>
      </c>
      <c r="DA7" s="47">
        <v>1.018</v>
      </c>
      <c r="DB7" s="47">
        <f t="shared" si="5"/>
        <v>0.95</v>
      </c>
      <c r="DC7" s="47">
        <v>0.97799999999999998</v>
      </c>
      <c r="DD7" s="47">
        <v>0.98499999999999999</v>
      </c>
      <c r="DE7" s="47">
        <v>1.0389999999999999</v>
      </c>
      <c r="DF7" s="47">
        <v>1.056</v>
      </c>
      <c r="DG7" s="47">
        <v>1.0469999999999999</v>
      </c>
      <c r="DH7" s="47">
        <v>1.052</v>
      </c>
      <c r="DI7" s="47">
        <v>1.0549999999999999</v>
      </c>
      <c r="DJ7" s="47">
        <v>1.0569999999999999</v>
      </c>
      <c r="DK7" s="47">
        <v>1.0640000000000001</v>
      </c>
      <c r="DL7" s="47">
        <v>1.0629999999999999</v>
      </c>
      <c r="DM7" s="47">
        <v>1.0329999999999999</v>
      </c>
      <c r="DN7" s="47">
        <f t="shared" si="6"/>
        <v>0.95</v>
      </c>
      <c r="DO7" s="47">
        <v>1.0529999999999999</v>
      </c>
      <c r="DP7" s="47"/>
      <c r="DQ7" s="102">
        <v>1.0640000000000001</v>
      </c>
      <c r="DR7" s="47">
        <v>1.056</v>
      </c>
      <c r="DS7" s="47">
        <v>1.0429999999999999</v>
      </c>
      <c r="DT7" s="47">
        <v>1.052</v>
      </c>
      <c r="DU7" s="47">
        <v>1.042</v>
      </c>
      <c r="DV7" s="47">
        <v>1.0449999999999999</v>
      </c>
      <c r="DW7" s="47">
        <v>1.042</v>
      </c>
      <c r="DX7" s="47">
        <v>1.036</v>
      </c>
      <c r="DY7" s="51">
        <v>1.0429999999999999</v>
      </c>
      <c r="DZ7" s="51">
        <v>1.0349999999999999</v>
      </c>
      <c r="EA7" s="51">
        <f t="shared" si="7"/>
        <v>0.95</v>
      </c>
      <c r="EB7" s="51">
        <v>1.044</v>
      </c>
      <c r="EC7" s="51">
        <v>1.05</v>
      </c>
      <c r="ED7" s="51">
        <v>1.052</v>
      </c>
      <c r="EE7" s="51"/>
      <c r="EF7" s="51">
        <v>1.0640000000000001</v>
      </c>
      <c r="EG7" s="51">
        <v>1.06</v>
      </c>
      <c r="EH7" s="51">
        <v>1.044</v>
      </c>
      <c r="EI7" s="51">
        <v>1.04</v>
      </c>
      <c r="EJ7" s="51">
        <v>1.0409999999999999</v>
      </c>
      <c r="EK7" s="51">
        <v>1.036</v>
      </c>
      <c r="EL7" s="51">
        <v>1.0349999999999999</v>
      </c>
      <c r="EM7" s="51">
        <f t="shared" si="8"/>
        <v>0.95</v>
      </c>
      <c r="EN7" s="51">
        <v>1.1200000000000001</v>
      </c>
      <c r="EO7" s="51">
        <v>1.1100000000000001</v>
      </c>
      <c r="EP7" s="51">
        <v>1.1100000000000001</v>
      </c>
      <c r="EQ7" s="51">
        <v>1.111</v>
      </c>
      <c r="ER7" s="51">
        <v>1.1000000000000001</v>
      </c>
      <c r="ES7" s="51">
        <v>1.0840000000000001</v>
      </c>
      <c r="ET7" s="51">
        <v>1.0880000000000001</v>
      </c>
      <c r="EU7" s="51"/>
      <c r="EV7" s="51">
        <v>1.0780000000000001</v>
      </c>
      <c r="EW7" s="47">
        <v>1.0840000000000001</v>
      </c>
      <c r="EX7" s="51">
        <f t="shared" si="9"/>
        <v>0.95</v>
      </c>
      <c r="EY7" s="51">
        <v>1.0760000000000001</v>
      </c>
      <c r="EZ7" s="51">
        <v>1.07</v>
      </c>
      <c r="FA7" s="51">
        <v>1.0649999999999999</v>
      </c>
      <c r="FB7" s="51">
        <v>1.0680000000000001</v>
      </c>
      <c r="FC7" s="51">
        <v>1.07</v>
      </c>
      <c r="FD7" s="51"/>
      <c r="FE7" s="51">
        <v>1.069</v>
      </c>
      <c r="FF7" s="51">
        <v>1.0720000000000001</v>
      </c>
      <c r="FG7" s="51">
        <v>1.079</v>
      </c>
      <c r="FH7" s="51">
        <v>1.07</v>
      </c>
      <c r="FI7" s="51">
        <v>1.08</v>
      </c>
      <c r="FJ7" s="51">
        <v>1.07</v>
      </c>
      <c r="FK7" s="47">
        <v>1.0629999999999999</v>
      </c>
      <c r="FL7" s="47">
        <f t="shared" si="10"/>
        <v>0.95</v>
      </c>
      <c r="FM7" s="47">
        <v>1.08</v>
      </c>
      <c r="FN7" s="47">
        <v>1.07</v>
      </c>
      <c r="FO7" s="47">
        <v>1.07</v>
      </c>
      <c r="FP7" s="47">
        <v>1.0900000000000001</v>
      </c>
      <c r="FQ7" s="47">
        <v>1.07</v>
      </c>
      <c r="FR7" s="47">
        <v>1.29</v>
      </c>
      <c r="FS7" s="47">
        <v>1.31</v>
      </c>
      <c r="FT7" s="47">
        <v>1.3</v>
      </c>
      <c r="FU7" s="47">
        <v>1.32</v>
      </c>
      <c r="FV7" s="47">
        <v>1.3049999999999999</v>
      </c>
      <c r="FW7" s="47">
        <v>1.33</v>
      </c>
      <c r="FX7" s="47">
        <f t="shared" si="11"/>
        <v>0.95</v>
      </c>
      <c r="FY7" s="47">
        <v>1.31</v>
      </c>
      <c r="FZ7" s="47">
        <v>1.3</v>
      </c>
      <c r="GA7" s="47"/>
      <c r="GB7" s="47">
        <v>1.3049999999999999</v>
      </c>
      <c r="GC7" s="47">
        <v>1.33</v>
      </c>
      <c r="GD7" s="47">
        <v>1.31</v>
      </c>
      <c r="GE7" s="47">
        <v>1.32</v>
      </c>
      <c r="GF7" s="47"/>
      <c r="GG7" s="47">
        <v>1.33</v>
      </c>
      <c r="GH7" s="47">
        <v>1.3049999999999999</v>
      </c>
      <c r="GI7" s="47">
        <v>1.3</v>
      </c>
      <c r="GJ7" s="47">
        <v>1.292</v>
      </c>
      <c r="GK7" s="47">
        <v>1.32</v>
      </c>
      <c r="GL7" s="47">
        <v>1.29</v>
      </c>
      <c r="GM7" s="47">
        <v>1.3080000000000001</v>
      </c>
      <c r="GN7" s="47"/>
      <c r="GO7" s="47">
        <v>1.304</v>
      </c>
      <c r="GP7" s="47"/>
      <c r="GQ7" s="47">
        <v>1.3</v>
      </c>
      <c r="GR7" s="47">
        <v>1.31</v>
      </c>
      <c r="GS7" s="47">
        <v>1.3129999999999999</v>
      </c>
      <c r="GT7" s="47"/>
      <c r="GU7" s="47">
        <v>1.32</v>
      </c>
      <c r="GV7" s="47">
        <v>1.3129999999999999</v>
      </c>
      <c r="GW7" s="47">
        <v>1.3140000000000001</v>
      </c>
      <c r="GX7" s="47">
        <v>1.306</v>
      </c>
      <c r="GY7" s="47">
        <v>1.321</v>
      </c>
      <c r="GZ7" s="47">
        <v>1.3240000000000001</v>
      </c>
      <c r="HA7" s="47"/>
      <c r="HB7" s="47">
        <v>1.2929999999999999</v>
      </c>
      <c r="HC7" s="51">
        <f t="shared" si="12"/>
        <v>0.95</v>
      </c>
      <c r="HD7" s="51">
        <v>1.3240000000000001</v>
      </c>
      <c r="HE7" s="51">
        <v>1.3149999999999999</v>
      </c>
      <c r="HF7" s="51">
        <v>1.3220000000000001</v>
      </c>
      <c r="HG7" s="47">
        <v>1.323</v>
      </c>
      <c r="HH7" s="51">
        <v>1.353</v>
      </c>
      <c r="HI7" s="47">
        <f t="shared" si="13"/>
        <v>0.95</v>
      </c>
      <c r="HJ7" s="47">
        <v>1.3640000000000001</v>
      </c>
      <c r="HK7" s="47">
        <v>1.351</v>
      </c>
      <c r="HL7" s="47">
        <v>1.355</v>
      </c>
      <c r="HM7" s="47">
        <v>1.361</v>
      </c>
      <c r="HN7" s="77"/>
      <c r="HO7" s="77">
        <v>1.351</v>
      </c>
      <c r="HP7" s="77">
        <v>1.357</v>
      </c>
      <c r="HQ7" s="77">
        <v>1.353</v>
      </c>
      <c r="HR7" s="77">
        <v>1.476</v>
      </c>
      <c r="HS7" s="77">
        <v>1.4850000000000001</v>
      </c>
      <c r="HT7" s="77"/>
      <c r="HU7" s="77">
        <v>1.5</v>
      </c>
      <c r="HV7" s="77"/>
      <c r="HW7" s="77">
        <v>1.48</v>
      </c>
      <c r="HX7" s="77">
        <v>1.48</v>
      </c>
      <c r="HY7" s="47">
        <f t="shared" si="14"/>
        <v>0.95</v>
      </c>
      <c r="HZ7" s="77"/>
      <c r="IA7" s="6">
        <f t="shared" si="15"/>
        <v>0.55789473684210533</v>
      </c>
      <c r="IB7" s="102"/>
      <c r="IC7" s="102">
        <v>0.91</v>
      </c>
      <c r="ID7" s="102">
        <v>1.0609999999999999</v>
      </c>
      <c r="IE7" s="102">
        <v>0.94699999999999995</v>
      </c>
      <c r="IF7" s="102">
        <v>0.94499999999999995</v>
      </c>
      <c r="IG7" s="102">
        <v>0.89</v>
      </c>
      <c r="IH7" s="102">
        <v>0.90600000000000003</v>
      </c>
      <c r="II7" s="102">
        <v>0.88600000000000001</v>
      </c>
      <c r="IJ7" s="102">
        <v>0.90800000000000003</v>
      </c>
      <c r="IK7" s="102">
        <v>0.91800000000000004</v>
      </c>
      <c r="IL7" s="102">
        <v>0.91</v>
      </c>
      <c r="IM7" s="102">
        <v>0.91600000000000004</v>
      </c>
      <c r="IN7" s="102">
        <v>0.91100000000000003</v>
      </c>
      <c r="IO7" s="102">
        <v>0.91100000000000003</v>
      </c>
      <c r="IP7" s="102">
        <v>0.89800000000000002</v>
      </c>
      <c r="IQ7" s="102">
        <v>0.879</v>
      </c>
      <c r="IR7" s="102">
        <f t="shared" si="16"/>
        <v>0.879</v>
      </c>
      <c r="IS7" s="102">
        <v>0.93100000000000005</v>
      </c>
      <c r="IT7" s="102">
        <v>0.89100000000000001</v>
      </c>
      <c r="IU7" s="102">
        <v>0.90700000000000003</v>
      </c>
      <c r="IV7" s="102"/>
      <c r="IW7" s="102">
        <v>0.88300000000000001</v>
      </c>
      <c r="IX7" s="102"/>
      <c r="IY7" s="102">
        <v>0.90600000000000003</v>
      </c>
      <c r="IZ7" s="102">
        <v>0.88300000000000001</v>
      </c>
      <c r="JA7" s="102">
        <v>0.88900000000000001</v>
      </c>
      <c r="JB7" s="102">
        <v>0.88400000000000001</v>
      </c>
      <c r="JC7" s="102">
        <v>0.93200000000000005</v>
      </c>
      <c r="JD7" s="102">
        <v>0.90200000000000002</v>
      </c>
      <c r="JE7" s="102">
        <v>0.89900000000000002</v>
      </c>
      <c r="JF7" s="102">
        <v>0.90400000000000003</v>
      </c>
      <c r="JG7" s="102"/>
      <c r="JH7" s="102">
        <v>0.9</v>
      </c>
      <c r="JI7" s="102">
        <v>0.89800000000000002</v>
      </c>
      <c r="JJ7" s="102">
        <f t="shared" si="17"/>
        <v>0.879</v>
      </c>
      <c r="JK7" s="102"/>
      <c r="JL7" s="102">
        <v>0.91200000000000003</v>
      </c>
      <c r="JM7" s="102">
        <v>0.877</v>
      </c>
      <c r="JN7" s="102">
        <v>0.86699999999999999</v>
      </c>
      <c r="JO7" s="102">
        <v>0.875</v>
      </c>
      <c r="JP7" s="102">
        <v>0.87</v>
      </c>
      <c r="JQ7" s="102">
        <v>0.86599999999999999</v>
      </c>
      <c r="JR7" s="102">
        <v>0.86699999999999999</v>
      </c>
      <c r="JS7" s="102">
        <v>0.876</v>
      </c>
      <c r="JT7" s="102">
        <v>0.88600000000000001</v>
      </c>
      <c r="JU7" s="102">
        <v>0.89</v>
      </c>
      <c r="JV7" s="102">
        <v>0.93500000000000005</v>
      </c>
      <c r="JW7" s="102">
        <v>0.93500000000000005</v>
      </c>
      <c r="JX7" s="102">
        <v>0.93500000000000005</v>
      </c>
      <c r="JY7" s="102">
        <v>0.93700000000000006</v>
      </c>
      <c r="JZ7" s="102">
        <v>0.95199999999999996</v>
      </c>
      <c r="KA7" s="102">
        <v>0.95399999999999996</v>
      </c>
      <c r="KB7" s="102">
        <v>0.95899999999999996</v>
      </c>
      <c r="KC7" s="102">
        <v>0.95699999999999996</v>
      </c>
      <c r="KD7" s="102">
        <v>0.94899999999999995</v>
      </c>
      <c r="KE7" s="102">
        <v>0.91600000000000004</v>
      </c>
      <c r="KF7" s="102">
        <v>0.92100000000000004</v>
      </c>
      <c r="KG7" s="102">
        <v>0.90400000000000003</v>
      </c>
      <c r="KH7" s="102">
        <v>0.92</v>
      </c>
      <c r="KI7" s="102">
        <f t="shared" si="18"/>
        <v>0.92</v>
      </c>
      <c r="KJ7" s="102">
        <v>0.91600000000000004</v>
      </c>
      <c r="KK7" s="102">
        <v>0.91600000000000004</v>
      </c>
      <c r="KL7" s="102">
        <v>0.91800000000000004</v>
      </c>
      <c r="KM7" s="102">
        <v>0.94899999999999995</v>
      </c>
      <c r="KN7" s="102">
        <v>0.93500000000000005</v>
      </c>
      <c r="KO7" s="102">
        <v>0.93500000000000005</v>
      </c>
      <c r="KP7" s="102">
        <v>0.93100000000000005</v>
      </c>
      <c r="KQ7" s="102">
        <v>0.94799999999999995</v>
      </c>
      <c r="KR7" s="102"/>
      <c r="KS7" s="102">
        <v>0.95</v>
      </c>
      <c r="KT7" s="102">
        <f t="shared" si="19"/>
        <v>0.92</v>
      </c>
      <c r="KU7" s="102">
        <v>0.92200000000000004</v>
      </c>
      <c r="KV7" s="102">
        <v>0.92600000000000005</v>
      </c>
      <c r="KW7" s="102">
        <v>0.94899999999999995</v>
      </c>
      <c r="KX7" s="102">
        <v>0.95499999999999996</v>
      </c>
      <c r="KY7" s="102"/>
      <c r="KZ7" s="102">
        <v>0.92500000000000004</v>
      </c>
      <c r="LA7" s="102"/>
      <c r="LB7" s="102">
        <v>0.93200000000000005</v>
      </c>
      <c r="LC7" s="102">
        <v>0.95199999999999996</v>
      </c>
      <c r="LD7" s="102">
        <f t="shared" si="20"/>
        <v>0.92</v>
      </c>
      <c r="LE7" s="102">
        <v>0.92600000000000005</v>
      </c>
      <c r="LF7" s="102">
        <v>0.92900000000000005</v>
      </c>
      <c r="LG7" s="102">
        <v>0.93500000000000005</v>
      </c>
      <c r="LH7" s="102">
        <v>0.93799999999999994</v>
      </c>
      <c r="LI7" s="102">
        <v>0.94</v>
      </c>
      <c r="LJ7" s="102">
        <v>0.94</v>
      </c>
      <c r="LK7" s="102">
        <v>0.95199999999999996</v>
      </c>
      <c r="LL7" s="102">
        <v>0.96099999999999997</v>
      </c>
      <c r="LM7" s="102">
        <f t="shared" si="21"/>
        <v>0.92</v>
      </c>
      <c r="LN7" s="102">
        <v>0.93300000000000005</v>
      </c>
      <c r="LO7" s="102">
        <v>0.93400000000000005</v>
      </c>
      <c r="LP7" s="102">
        <v>0.98799999999999999</v>
      </c>
      <c r="LQ7" s="102"/>
      <c r="LR7" s="102">
        <v>0.99099999999999999</v>
      </c>
      <c r="LS7" s="102">
        <v>0.98799999999999999</v>
      </c>
      <c r="LT7" s="102">
        <v>0.999</v>
      </c>
      <c r="LU7" s="102">
        <v>0.99299999999999999</v>
      </c>
      <c r="LV7" s="102"/>
      <c r="LW7" s="102">
        <v>0.98899999999999999</v>
      </c>
      <c r="LX7" s="102">
        <v>1</v>
      </c>
      <c r="LY7" s="102">
        <v>0.96</v>
      </c>
      <c r="LZ7" s="102">
        <f t="shared" si="22"/>
        <v>0.92</v>
      </c>
      <c r="MA7" s="102">
        <v>1.006</v>
      </c>
      <c r="MB7" s="102">
        <v>1.0029999999999999</v>
      </c>
      <c r="MC7" s="102"/>
      <c r="MD7" s="885">
        <f t="shared" si="23"/>
        <v>9.0217391304347666E-2</v>
      </c>
      <c r="ME7" s="1060"/>
      <c r="MF7" s="1060">
        <v>0.98699999999999999</v>
      </c>
      <c r="MG7" s="1060">
        <v>1.08</v>
      </c>
      <c r="MH7" s="1060">
        <v>0.91600000000000004</v>
      </c>
      <c r="MI7" s="1060">
        <v>0.97299999999999998</v>
      </c>
      <c r="MJ7" s="1060">
        <v>0.86499999999999999</v>
      </c>
      <c r="MK7" s="1060">
        <v>0.87</v>
      </c>
      <c r="ML7" s="1060">
        <v>0.86399999999999999</v>
      </c>
      <c r="MM7" s="1060">
        <v>0.88400000000000001</v>
      </c>
      <c r="MN7" s="1060">
        <v>0.88300000000000001</v>
      </c>
      <c r="MO7" s="1060"/>
      <c r="MP7" s="1060">
        <v>0.88</v>
      </c>
      <c r="MQ7" s="1060">
        <v>0.89700000000000002</v>
      </c>
      <c r="MR7" s="1060">
        <v>0.88600000000000001</v>
      </c>
      <c r="MS7" s="1060">
        <v>0.88500000000000001</v>
      </c>
      <c r="MT7" s="1060">
        <v>0.85599999999999998</v>
      </c>
      <c r="MU7" s="1060">
        <v>0.83599999999999997</v>
      </c>
      <c r="MV7" s="1060">
        <f t="shared" si="24"/>
        <v>0.83599999999999997</v>
      </c>
      <c r="MW7" s="1060">
        <v>0.91300000000000003</v>
      </c>
      <c r="MX7" s="1060">
        <v>0.88700000000000001</v>
      </c>
      <c r="MY7" s="1060">
        <v>0.874</v>
      </c>
      <c r="MZ7" s="1060"/>
      <c r="NA7" s="1060"/>
      <c r="NB7" s="1060">
        <v>0.878</v>
      </c>
      <c r="NC7" s="1060">
        <v>0.88</v>
      </c>
      <c r="ND7" s="1060">
        <v>0.871</v>
      </c>
      <c r="NE7" s="1060">
        <v>0.86</v>
      </c>
      <c r="NF7" s="1060"/>
      <c r="NG7" s="1060">
        <v>0.88700000000000001</v>
      </c>
      <c r="NH7" s="1060">
        <v>0.86399999999999999</v>
      </c>
      <c r="NI7" s="1060"/>
      <c r="NJ7" s="1060">
        <v>0.872</v>
      </c>
      <c r="NK7" s="1060">
        <v>0.871</v>
      </c>
      <c r="NL7" s="1060">
        <v>0.872</v>
      </c>
      <c r="NM7" s="1060">
        <v>0.86699999999999999</v>
      </c>
      <c r="NN7" s="1060">
        <f t="shared" si="25"/>
        <v>0.83599999999999997</v>
      </c>
      <c r="NO7" s="1060">
        <v>0.88600000000000001</v>
      </c>
      <c r="NP7" s="1060">
        <v>0.85899999999999999</v>
      </c>
      <c r="NQ7" s="1060">
        <v>0.87</v>
      </c>
      <c r="NR7" s="1060"/>
      <c r="NS7" s="1060">
        <v>0.85899999999999999</v>
      </c>
      <c r="NT7" s="1060">
        <v>0.85399999999999998</v>
      </c>
      <c r="NU7" s="1060">
        <v>0.86099999999999999</v>
      </c>
      <c r="NV7" s="1060">
        <v>0.874</v>
      </c>
      <c r="NW7" s="1060">
        <v>0.86499999999999999</v>
      </c>
      <c r="NX7" s="1060">
        <v>0.88400000000000001</v>
      </c>
      <c r="NY7" s="1060">
        <v>0.875</v>
      </c>
      <c r="NZ7" s="102">
        <v>0.93799999999999994</v>
      </c>
      <c r="OA7" s="1060">
        <v>0.93799999999999994</v>
      </c>
      <c r="OB7" s="102">
        <v>0.93799999999999994</v>
      </c>
      <c r="OC7" s="1060">
        <v>0.94</v>
      </c>
      <c r="OD7" s="1060">
        <v>0.93799999999999994</v>
      </c>
      <c r="OE7" s="1060">
        <v>0.96199999999999997</v>
      </c>
      <c r="OF7" s="1060">
        <v>0.94699999999999995</v>
      </c>
      <c r="OG7" s="1060"/>
      <c r="OH7" s="1060">
        <v>0.95</v>
      </c>
      <c r="OI7" s="1060">
        <v>0.95699999999999996</v>
      </c>
      <c r="OJ7" s="102">
        <v>0.91800000000000004</v>
      </c>
      <c r="OK7" s="102">
        <v>0.90700000000000003</v>
      </c>
      <c r="OL7" s="102">
        <v>0.91</v>
      </c>
      <c r="OM7" s="102">
        <v>0.91</v>
      </c>
      <c r="ON7" s="102">
        <f t="shared" si="26"/>
        <v>0.91</v>
      </c>
      <c r="OO7" s="102">
        <v>0.92400000000000004</v>
      </c>
      <c r="OP7" s="102">
        <v>0.91900000000000004</v>
      </c>
      <c r="OQ7" s="102">
        <v>0.90900000000000003</v>
      </c>
      <c r="OR7" s="102">
        <v>0.91800000000000004</v>
      </c>
      <c r="OS7" s="102">
        <v>0.90700000000000003</v>
      </c>
      <c r="OT7" s="102">
        <v>0.91500000000000004</v>
      </c>
      <c r="OU7" s="102">
        <v>0.92</v>
      </c>
      <c r="OV7" s="102">
        <v>0.92900000000000005</v>
      </c>
      <c r="OW7" s="102"/>
      <c r="OX7" s="102"/>
      <c r="OY7" s="102">
        <v>1.01</v>
      </c>
      <c r="OZ7" s="102">
        <f t="shared" si="27"/>
        <v>0.91</v>
      </c>
      <c r="PA7" s="102"/>
      <c r="PB7" s="102">
        <v>0.92300000000000004</v>
      </c>
      <c r="PC7" s="102">
        <v>0.92600000000000005</v>
      </c>
      <c r="PD7" s="102">
        <v>0.92600000000000005</v>
      </c>
      <c r="PE7" s="102">
        <v>0.92900000000000005</v>
      </c>
      <c r="PF7" s="102"/>
      <c r="PG7" s="102">
        <v>0.92700000000000005</v>
      </c>
      <c r="PH7" s="102">
        <v>0.92600000000000005</v>
      </c>
      <c r="PI7" s="102"/>
      <c r="PJ7" s="102">
        <v>0.92500000000000004</v>
      </c>
      <c r="PK7" s="102">
        <f t="shared" si="28"/>
        <v>0.91</v>
      </c>
      <c r="PL7" s="102">
        <v>0.93100000000000005</v>
      </c>
      <c r="PM7" s="102">
        <v>0.93100000000000005</v>
      </c>
      <c r="PN7" s="102">
        <v>0.94</v>
      </c>
      <c r="PO7" s="102"/>
      <c r="PP7" s="102">
        <v>0.93600000000000005</v>
      </c>
      <c r="PQ7" s="102">
        <v>0.93500000000000005</v>
      </c>
      <c r="PR7" s="102">
        <v>0.94399999999999995</v>
      </c>
      <c r="PS7" s="102">
        <v>0.93799999999999994</v>
      </c>
      <c r="PT7" s="102">
        <v>0.94</v>
      </c>
      <c r="PU7" s="102">
        <f t="shared" si="29"/>
        <v>0.91</v>
      </c>
      <c r="PV7" s="102">
        <v>0.93600000000000005</v>
      </c>
      <c r="PW7" s="102">
        <v>0.92900000000000005</v>
      </c>
      <c r="PX7" s="102">
        <v>0.98499999999999999</v>
      </c>
      <c r="PY7" s="102">
        <v>0.99099999999999999</v>
      </c>
      <c r="PZ7" s="102">
        <v>0.999</v>
      </c>
      <c r="QA7" s="102"/>
      <c r="QB7" s="102">
        <v>0.99199999999999999</v>
      </c>
      <c r="QC7" s="102">
        <v>1</v>
      </c>
      <c r="QD7" s="102">
        <v>0.997</v>
      </c>
      <c r="QE7" s="102">
        <v>0.999</v>
      </c>
      <c r="QF7" s="102">
        <v>1.002</v>
      </c>
      <c r="QG7" s="102">
        <v>0.94199999999999995</v>
      </c>
      <c r="QH7" s="102">
        <f t="shared" si="30"/>
        <v>0.91</v>
      </c>
      <c r="QI7" s="102">
        <v>0.99199999999999999</v>
      </c>
      <c r="QJ7" s="102">
        <v>0.995</v>
      </c>
      <c r="QK7" s="102">
        <v>1.0029999999999999</v>
      </c>
      <c r="QL7" s="102">
        <v>0.97699999999999998</v>
      </c>
      <c r="QM7" s="102"/>
      <c r="QN7" s="102">
        <v>0.94599999999999995</v>
      </c>
      <c r="QO7" s="102">
        <v>0.97499999999999998</v>
      </c>
      <c r="QP7" s="102">
        <v>0.97499999999999998</v>
      </c>
      <c r="QQ7" s="102">
        <v>0.97099999999999997</v>
      </c>
      <c r="QR7" s="102">
        <v>0.97499999999999998</v>
      </c>
      <c r="QS7" s="102">
        <v>0.96799999999999997</v>
      </c>
      <c r="QT7" s="102">
        <v>0.94799999999999995</v>
      </c>
      <c r="QU7" s="102">
        <f t="shared" si="31"/>
        <v>0.91</v>
      </c>
      <c r="QV7" s="102">
        <v>0.96099999999999997</v>
      </c>
      <c r="QW7" s="102">
        <v>0.98699999999999999</v>
      </c>
      <c r="QX7" s="102">
        <v>0.98</v>
      </c>
      <c r="QY7" s="102">
        <v>0.99099999999999999</v>
      </c>
      <c r="QZ7" s="102">
        <v>0.97799999999999998</v>
      </c>
      <c r="RA7" s="102">
        <v>0.99099999999999999</v>
      </c>
      <c r="RB7" s="102">
        <v>0.97699999999999998</v>
      </c>
      <c r="RC7" s="102">
        <v>0.98899999999999999</v>
      </c>
      <c r="RD7" s="102">
        <v>0.97699999999999998</v>
      </c>
      <c r="RE7" s="102">
        <v>0.94799999999999995</v>
      </c>
      <c r="RF7" s="102">
        <f t="shared" si="32"/>
        <v>0.91</v>
      </c>
      <c r="RG7" s="102">
        <v>1.0329999999999999</v>
      </c>
      <c r="RH7" s="102"/>
      <c r="RI7" s="102">
        <v>1.038</v>
      </c>
      <c r="RJ7" s="102">
        <v>1.0309999999999999</v>
      </c>
      <c r="RK7" s="102">
        <v>1.0680000000000001</v>
      </c>
      <c r="RL7" s="102">
        <v>1.0629999999999999</v>
      </c>
      <c r="RM7" s="102">
        <v>1.0669999999999999</v>
      </c>
      <c r="RN7" s="102">
        <v>1.0589999999999999</v>
      </c>
      <c r="RO7" s="102">
        <v>1.0649999999999999</v>
      </c>
      <c r="RP7" s="102">
        <v>1.02</v>
      </c>
      <c r="RQ7" s="102">
        <f t="shared" si="33"/>
        <v>0.91</v>
      </c>
      <c r="RR7" s="102"/>
      <c r="RS7" s="102">
        <v>1.07</v>
      </c>
      <c r="RT7" s="102">
        <v>1.0309999999999999</v>
      </c>
      <c r="RU7" s="102">
        <v>1.0309999999999999</v>
      </c>
      <c r="RV7" s="102">
        <v>1.0269999999999999</v>
      </c>
      <c r="RW7" s="102">
        <v>1.038</v>
      </c>
      <c r="RX7" s="102">
        <v>1.032</v>
      </c>
      <c r="RY7" s="102">
        <v>1.026</v>
      </c>
      <c r="RZ7" s="102">
        <v>1.036</v>
      </c>
      <c r="SA7" s="102">
        <v>1.0249999999999999</v>
      </c>
      <c r="SB7" s="102">
        <v>1.038</v>
      </c>
      <c r="SC7" s="102">
        <v>1.03</v>
      </c>
      <c r="SD7" s="102">
        <v>1.026</v>
      </c>
      <c r="SE7" s="102">
        <f t="shared" si="34"/>
        <v>0.91</v>
      </c>
      <c r="SF7" s="102">
        <v>1.05</v>
      </c>
      <c r="SG7" s="102">
        <v>1.03</v>
      </c>
      <c r="SH7" s="102">
        <v>1.0289999999999999</v>
      </c>
      <c r="SI7" s="102">
        <v>1.032</v>
      </c>
      <c r="SJ7" s="102">
        <v>1.0249999999999999</v>
      </c>
      <c r="SK7" s="102">
        <v>1.3</v>
      </c>
      <c r="SL7" s="102">
        <v>1.3</v>
      </c>
      <c r="SM7" s="102"/>
      <c r="SN7" s="102">
        <v>1.3260000000000001</v>
      </c>
      <c r="SO7" s="102">
        <v>1.302</v>
      </c>
      <c r="SP7" s="102">
        <v>1.304</v>
      </c>
      <c r="SQ7" s="102">
        <v>1.34</v>
      </c>
      <c r="SR7" s="102">
        <f t="shared" si="35"/>
        <v>0.91</v>
      </c>
      <c r="SS7" s="102">
        <v>1.3320000000000001</v>
      </c>
      <c r="ST7" s="102"/>
      <c r="SU7" s="102">
        <v>1.32</v>
      </c>
      <c r="SV7" s="102">
        <v>1.3160000000000001</v>
      </c>
      <c r="SW7" s="102"/>
      <c r="SX7" s="102">
        <v>1.32</v>
      </c>
      <c r="SY7" s="102">
        <v>1.323</v>
      </c>
      <c r="SZ7" s="102">
        <v>1.341</v>
      </c>
      <c r="TA7" s="102">
        <v>1.33</v>
      </c>
      <c r="TB7" s="102"/>
      <c r="TC7" s="102">
        <v>1.331</v>
      </c>
      <c r="TD7" s="102">
        <v>1.31</v>
      </c>
      <c r="TE7" s="102">
        <v>1.33</v>
      </c>
      <c r="TF7" s="102">
        <v>1.31</v>
      </c>
      <c r="TG7" s="102">
        <v>1.34</v>
      </c>
      <c r="TH7" s="102">
        <v>1.335</v>
      </c>
      <c r="TI7" s="102">
        <v>1.31</v>
      </c>
      <c r="TJ7" s="102"/>
      <c r="TK7" s="102">
        <v>1.31</v>
      </c>
      <c r="TL7" s="102">
        <v>1.32</v>
      </c>
      <c r="TM7" s="102">
        <v>1.327</v>
      </c>
      <c r="TN7" s="102">
        <v>1.34</v>
      </c>
      <c r="TO7" s="102">
        <v>1.3360000000000001</v>
      </c>
      <c r="TP7" s="102">
        <v>1.3180000000000001</v>
      </c>
      <c r="TQ7" s="102"/>
      <c r="TR7" s="102">
        <v>1.3120000000000001</v>
      </c>
      <c r="TS7" s="102">
        <v>1.3420000000000001</v>
      </c>
      <c r="TT7" s="102">
        <v>1.333</v>
      </c>
      <c r="TU7" s="102">
        <v>1.327</v>
      </c>
      <c r="TV7" s="102">
        <f t="shared" si="36"/>
        <v>0.91</v>
      </c>
      <c r="TW7" s="102">
        <v>1.3380000000000001</v>
      </c>
      <c r="TX7" s="102">
        <v>1.35</v>
      </c>
      <c r="TY7" s="102">
        <v>1.343</v>
      </c>
      <c r="TZ7" s="102">
        <v>1.3620000000000001</v>
      </c>
      <c r="UA7" s="102">
        <v>1.36</v>
      </c>
      <c r="UB7" s="51">
        <f t="shared" si="37"/>
        <v>0.91</v>
      </c>
      <c r="UC7" s="51">
        <v>1.3560000000000001</v>
      </c>
      <c r="UD7" s="51">
        <v>1.3620000000000001</v>
      </c>
      <c r="UE7" s="51">
        <v>1.355</v>
      </c>
      <c r="UF7" s="51">
        <v>1.369</v>
      </c>
      <c r="UG7" s="51">
        <v>1.367</v>
      </c>
      <c r="UH7" s="47">
        <v>1.3580000000000001</v>
      </c>
      <c r="UI7" s="47">
        <v>1.3560000000000001</v>
      </c>
      <c r="UJ7" s="47">
        <v>1.496</v>
      </c>
      <c r="UK7" s="47">
        <v>1.476</v>
      </c>
      <c r="UL7" s="47">
        <v>1.496</v>
      </c>
      <c r="UM7" s="47">
        <v>1.514</v>
      </c>
      <c r="UN7" s="47"/>
      <c r="UO7" s="47">
        <v>1.4810000000000001</v>
      </c>
      <c r="UP7" s="51">
        <f t="shared" si="38"/>
        <v>0.91</v>
      </c>
      <c r="UQ7" s="47"/>
      <c r="UR7" s="6">
        <f t="shared" si="39"/>
        <v>0.62747252747252757</v>
      </c>
      <c r="US7" s="1060">
        <v>1.008</v>
      </c>
      <c r="UT7" s="1060">
        <v>1.0880000000000001</v>
      </c>
      <c r="UU7" s="1060">
        <v>0.97299999999999998</v>
      </c>
      <c r="UV7" s="1060">
        <v>1.01</v>
      </c>
      <c r="UW7" s="1060">
        <v>0.95199999999999996</v>
      </c>
      <c r="UX7" s="1060">
        <v>0.94</v>
      </c>
      <c r="UY7" s="1060">
        <v>0.93400000000000005</v>
      </c>
      <c r="UZ7" s="1060">
        <v>0.96799999999999997</v>
      </c>
      <c r="VA7" s="1060">
        <v>0.95699999999999996</v>
      </c>
      <c r="VB7" s="1060">
        <v>0.97199999999999998</v>
      </c>
      <c r="VC7" s="1060">
        <v>0.96899999999999997</v>
      </c>
      <c r="VD7" s="1060">
        <v>0.95099999999999996</v>
      </c>
      <c r="VE7" s="1060"/>
      <c r="VF7" s="1060">
        <v>0.95399999999999996</v>
      </c>
      <c r="VG7" s="1060">
        <v>0.94199999999999995</v>
      </c>
      <c r="VH7" s="1060">
        <v>0.91400000000000003</v>
      </c>
      <c r="VI7" s="1060">
        <f t="shared" si="40"/>
        <v>0.91400000000000003</v>
      </c>
      <c r="VJ7" s="1060">
        <v>0.97299999999999998</v>
      </c>
      <c r="VK7" s="1060">
        <v>0.94</v>
      </c>
      <c r="VL7" s="1060">
        <v>0.94499999999999995</v>
      </c>
      <c r="VM7" s="1060">
        <v>0</v>
      </c>
      <c r="VN7" s="1060"/>
      <c r="VO7" s="1060">
        <v>0.92400000000000004</v>
      </c>
      <c r="VP7" s="1060">
        <v>0.92600000000000005</v>
      </c>
      <c r="VQ7" s="1060">
        <v>0.93500000000000005</v>
      </c>
      <c r="VR7" s="1060">
        <v>0.91400000000000003</v>
      </c>
      <c r="VS7" s="1060">
        <v>0.995</v>
      </c>
      <c r="VT7" s="1060">
        <v>0.94499999999999995</v>
      </c>
      <c r="VU7" s="1060">
        <v>0.96099999999999997</v>
      </c>
      <c r="VV7" s="1060">
        <v>0.95299999999999996</v>
      </c>
      <c r="VW7" s="1060">
        <v>0.93</v>
      </c>
      <c r="VX7" s="1060">
        <f t="shared" si="41"/>
        <v>0.91400000000000003</v>
      </c>
      <c r="VY7" s="1060">
        <v>0.95899999999999996</v>
      </c>
      <c r="VZ7" s="1060">
        <v>0.93200000000000005</v>
      </c>
      <c r="WA7" s="1060">
        <v>0.93700000000000006</v>
      </c>
      <c r="WB7" s="1060">
        <v>0.93799999999999994</v>
      </c>
      <c r="WC7" s="1060"/>
      <c r="WD7" s="1060">
        <v>0.92200000000000004</v>
      </c>
      <c r="WE7" s="1060">
        <v>0.95</v>
      </c>
      <c r="WF7" s="1060">
        <v>0.93500000000000005</v>
      </c>
      <c r="WG7" s="1060">
        <v>0.93400000000000005</v>
      </c>
      <c r="WH7" s="1060">
        <v>0.95099999999999996</v>
      </c>
      <c r="WI7" s="102">
        <v>0.94499999999999995</v>
      </c>
      <c r="WJ7" s="102">
        <v>1.0009999999999999</v>
      </c>
      <c r="WK7" s="1060">
        <v>1.0009999999999999</v>
      </c>
      <c r="WL7" s="102">
        <v>1.0009999999999999</v>
      </c>
      <c r="WM7" s="1060">
        <v>1</v>
      </c>
      <c r="WN7" s="1060">
        <v>1.022</v>
      </c>
      <c r="WO7" s="1060">
        <v>1.0309999999999999</v>
      </c>
      <c r="WP7" s="1060">
        <v>1.0529999999999999</v>
      </c>
      <c r="WQ7" s="1060">
        <v>1.038</v>
      </c>
      <c r="WR7" s="1060"/>
      <c r="WS7" s="1060">
        <v>1.0309999999999999</v>
      </c>
      <c r="WT7" s="102">
        <v>1.016</v>
      </c>
      <c r="WU7" s="102">
        <v>1.0089999999999999</v>
      </c>
      <c r="WV7" s="102">
        <v>1.004</v>
      </c>
      <c r="WW7" s="102">
        <v>1</v>
      </c>
      <c r="WX7" s="102">
        <f t="shared" si="42"/>
        <v>1</v>
      </c>
      <c r="WY7" s="102">
        <v>1.0009999999999999</v>
      </c>
      <c r="WZ7" s="102">
        <v>1.012</v>
      </c>
      <c r="XA7" s="102">
        <v>1.0209999999999999</v>
      </c>
      <c r="XB7" s="102">
        <v>1.018</v>
      </c>
      <c r="XC7" s="102">
        <v>1.0069999999999999</v>
      </c>
      <c r="XD7" s="102">
        <v>0.997</v>
      </c>
      <c r="XE7" s="102">
        <v>1.0189999999999999</v>
      </c>
      <c r="XF7" s="102">
        <v>1.0209999999999999</v>
      </c>
      <c r="XG7" s="102"/>
      <c r="XH7" s="102"/>
      <c r="XI7" s="102">
        <v>1.01</v>
      </c>
      <c r="XJ7" s="102">
        <f t="shared" si="43"/>
        <v>1</v>
      </c>
      <c r="XK7" s="102">
        <v>1.0269999999999999</v>
      </c>
      <c r="XL7" s="102">
        <v>1.024</v>
      </c>
      <c r="XM7" s="102"/>
      <c r="XN7" s="102">
        <v>1.028</v>
      </c>
      <c r="XO7" s="102">
        <v>1.034</v>
      </c>
      <c r="XP7" s="102">
        <v>1.0289999999999999</v>
      </c>
      <c r="XQ7" s="102"/>
      <c r="XR7" s="102">
        <v>1.0289999999999999</v>
      </c>
      <c r="XS7" s="102">
        <v>1.0209999999999999</v>
      </c>
      <c r="XT7" s="102">
        <f t="shared" si="44"/>
        <v>1</v>
      </c>
      <c r="XU7" s="102">
        <v>1.026</v>
      </c>
      <c r="XV7" s="102">
        <v>1.024</v>
      </c>
      <c r="XW7" s="102">
        <v>1.036</v>
      </c>
      <c r="XX7" s="102"/>
      <c r="XY7" s="102">
        <v>1.036</v>
      </c>
      <c r="XZ7" s="102">
        <v>1.016</v>
      </c>
      <c r="YA7" s="102">
        <v>1.024</v>
      </c>
      <c r="YB7" s="102">
        <v>1.03</v>
      </c>
      <c r="YC7" s="102">
        <v>1.028</v>
      </c>
      <c r="YD7" s="102">
        <f t="shared" si="45"/>
        <v>1</v>
      </c>
      <c r="YE7" s="102">
        <v>1.02</v>
      </c>
      <c r="YF7" s="102">
        <v>1.0309999999999999</v>
      </c>
      <c r="YG7" s="102">
        <v>1.093</v>
      </c>
      <c r="YH7" s="102">
        <v>1.1020000000000001</v>
      </c>
      <c r="YI7" s="102">
        <v>1.0940000000000001</v>
      </c>
      <c r="YJ7" s="102">
        <v>1.1020000000000001</v>
      </c>
      <c r="YK7" s="102"/>
      <c r="YL7" s="102">
        <v>1.1080000000000001</v>
      </c>
      <c r="YM7" s="102">
        <v>1.105</v>
      </c>
      <c r="YN7" s="102">
        <v>1.093</v>
      </c>
      <c r="YO7" s="102">
        <v>0.998</v>
      </c>
      <c r="YP7" s="102">
        <v>1.028</v>
      </c>
      <c r="YQ7" s="102">
        <f t="shared" si="46"/>
        <v>1</v>
      </c>
      <c r="YR7" s="102">
        <v>1.103</v>
      </c>
      <c r="YS7" s="102">
        <v>1.099</v>
      </c>
      <c r="YT7" s="102">
        <v>1.097</v>
      </c>
      <c r="YU7" s="102">
        <v>1.0760000000000001</v>
      </c>
      <c r="YV7" s="102">
        <v>1.097</v>
      </c>
      <c r="YW7" s="102"/>
      <c r="YX7" s="102">
        <v>1.0680000000000001</v>
      </c>
      <c r="YY7" s="102">
        <v>1.0860000000000001</v>
      </c>
      <c r="YZ7" s="102">
        <v>1.077</v>
      </c>
      <c r="ZA7" s="102">
        <v>1.07</v>
      </c>
      <c r="ZB7" s="102">
        <v>1.075</v>
      </c>
      <c r="ZC7" s="102"/>
      <c r="ZD7" s="102">
        <v>1.018</v>
      </c>
      <c r="ZE7" s="102">
        <f t="shared" si="47"/>
        <v>1</v>
      </c>
      <c r="ZF7" s="102">
        <v>1.0660000000000001</v>
      </c>
      <c r="ZG7" s="102">
        <v>1.0980000000000001</v>
      </c>
      <c r="ZH7" s="102">
        <v>1.0860000000000001</v>
      </c>
      <c r="ZI7" s="102">
        <v>1.095</v>
      </c>
      <c r="ZJ7" s="102">
        <v>1.083</v>
      </c>
      <c r="ZK7" s="102">
        <v>1.069</v>
      </c>
      <c r="ZL7" s="102">
        <v>1.0660000000000001</v>
      </c>
      <c r="ZM7" s="102">
        <v>1.077</v>
      </c>
      <c r="ZN7" s="102">
        <v>1.0900000000000001</v>
      </c>
      <c r="ZO7" s="102">
        <v>1.018</v>
      </c>
      <c r="ZP7" s="102">
        <f t="shared" si="48"/>
        <v>1</v>
      </c>
      <c r="ZQ7" s="102">
        <v>1.151</v>
      </c>
      <c r="ZR7" s="102">
        <v>1.1399999999999999</v>
      </c>
      <c r="ZS7" s="102">
        <v>1.1399999999999999</v>
      </c>
      <c r="ZT7" s="102"/>
      <c r="ZU7" s="102">
        <v>1.1879999999999999</v>
      </c>
      <c r="ZV7" s="102">
        <v>1.1639999999999999</v>
      </c>
      <c r="ZW7" s="102">
        <v>1.157</v>
      </c>
      <c r="ZX7" s="102">
        <v>1.1579999999999999</v>
      </c>
      <c r="ZY7" s="102">
        <v>1.155</v>
      </c>
      <c r="ZZ7" s="102">
        <v>1.117</v>
      </c>
      <c r="AAA7" s="102">
        <f t="shared" si="49"/>
        <v>1</v>
      </c>
      <c r="AAB7" s="102">
        <v>1.1739999999999999</v>
      </c>
      <c r="AAC7" s="102"/>
      <c r="AAD7" s="102">
        <v>1.117</v>
      </c>
      <c r="AAE7" s="102">
        <v>1.121</v>
      </c>
      <c r="AAF7" s="102">
        <v>1.129</v>
      </c>
      <c r="AAG7" s="102">
        <v>1.123</v>
      </c>
      <c r="AAH7" s="102">
        <v>1.125</v>
      </c>
      <c r="AAI7" s="102">
        <v>1.1160000000000001</v>
      </c>
      <c r="AAJ7" s="102">
        <v>1.1259999999999999</v>
      </c>
      <c r="AAK7" s="102">
        <v>1.115</v>
      </c>
      <c r="AAL7" s="102">
        <v>1.1299999999999999</v>
      </c>
      <c r="AAM7" s="102">
        <v>1.115</v>
      </c>
      <c r="AAN7" s="102">
        <v>1.1220000000000001</v>
      </c>
      <c r="AAO7" s="102">
        <f t="shared" si="50"/>
        <v>1</v>
      </c>
      <c r="AAP7" s="102">
        <v>1.1200000000000001</v>
      </c>
      <c r="AAQ7" s="102">
        <v>1.117</v>
      </c>
      <c r="AAR7" s="102">
        <v>1.1399999999999999</v>
      </c>
      <c r="AAS7" s="102">
        <v>1.1200000000000001</v>
      </c>
      <c r="AAT7" s="102"/>
      <c r="AAU7" s="102">
        <v>1.1299999999999999</v>
      </c>
      <c r="AAV7" s="102">
        <v>1.478</v>
      </c>
      <c r="AAW7" s="102">
        <v>1.4810000000000001</v>
      </c>
      <c r="AAX7" s="102">
        <v>1.5009999999999999</v>
      </c>
      <c r="AAY7" s="102">
        <v>1.49</v>
      </c>
      <c r="AAZ7" s="102">
        <v>1.4910000000000001</v>
      </c>
      <c r="ABA7" s="102">
        <v>1.504</v>
      </c>
      <c r="ABB7" s="102">
        <f t="shared" si="51"/>
        <v>1</v>
      </c>
      <c r="ABC7" s="102">
        <v>1.492</v>
      </c>
      <c r="ABD7" s="102">
        <v>1.498</v>
      </c>
      <c r="ABE7" s="102">
        <v>1.4930000000000001</v>
      </c>
      <c r="ABF7" s="102"/>
      <c r="ABG7" s="102">
        <v>1.51</v>
      </c>
      <c r="ABH7" s="102">
        <v>1.5</v>
      </c>
      <c r="ABI7" s="102">
        <v>1.52</v>
      </c>
      <c r="ABJ7" s="102">
        <v>1.508</v>
      </c>
      <c r="ABK7" s="102">
        <v>1.51</v>
      </c>
      <c r="ABL7" s="102">
        <v>1.5169999999999999</v>
      </c>
      <c r="ABM7" s="102">
        <v>1.49</v>
      </c>
      <c r="ABN7" s="102">
        <v>1.4850000000000001</v>
      </c>
      <c r="ABO7" s="102"/>
      <c r="ABP7" s="102">
        <v>1.51</v>
      </c>
      <c r="ABQ7" s="102">
        <v>1.52</v>
      </c>
      <c r="ABR7" s="102">
        <v>1.5049999999999999</v>
      </c>
      <c r="ABS7" s="102"/>
      <c r="ABT7" s="102">
        <v>1.52</v>
      </c>
      <c r="ABU7" s="102">
        <v>1.49</v>
      </c>
      <c r="ABV7" s="102">
        <v>1.5109999999999999</v>
      </c>
      <c r="ABW7" s="102">
        <v>1.494</v>
      </c>
      <c r="ABX7" s="102">
        <v>1.51</v>
      </c>
      <c r="ABY7" s="102">
        <v>1.492</v>
      </c>
      <c r="ABZ7" s="102">
        <v>1.5029999999999999</v>
      </c>
      <c r="ACA7" s="102"/>
      <c r="ACB7" s="102">
        <v>1.524</v>
      </c>
      <c r="ACC7" s="102">
        <v>1.5069999999999999</v>
      </c>
      <c r="ACD7" s="102">
        <v>1.486</v>
      </c>
      <c r="ACE7" s="102">
        <f t="shared" si="52"/>
        <v>1</v>
      </c>
      <c r="ACF7" s="102">
        <v>1.5</v>
      </c>
      <c r="ACG7" s="102">
        <v>1.5189999999999999</v>
      </c>
      <c r="ACH7" s="102">
        <v>1.51</v>
      </c>
      <c r="ACI7" s="102">
        <v>1.5069999999999999</v>
      </c>
      <c r="ACJ7" s="102">
        <v>1.51</v>
      </c>
      <c r="ACK7" s="102">
        <f t="shared" si="53"/>
        <v>1</v>
      </c>
      <c r="ACL7" s="47">
        <v>1.5029999999999999</v>
      </c>
      <c r="ACM7" s="47">
        <v>1.4990000000000001</v>
      </c>
      <c r="ACN7" s="47">
        <v>1.4990000000000001</v>
      </c>
      <c r="ACO7" s="47">
        <v>1.4890000000000001</v>
      </c>
      <c r="ACP7" s="47"/>
      <c r="ACQ7" s="47">
        <v>1.506</v>
      </c>
      <c r="ACR7" s="47">
        <v>1.4990000000000001</v>
      </c>
      <c r="ACS7" s="47">
        <v>1.5069999999999999</v>
      </c>
      <c r="ACT7" s="47">
        <v>1.5760000000000001</v>
      </c>
      <c r="ACU7" s="47">
        <v>1.613</v>
      </c>
      <c r="ACV7" s="47">
        <v>1.6040000000000001</v>
      </c>
      <c r="ACW7" s="47"/>
      <c r="ACX7" s="47">
        <v>1.613</v>
      </c>
      <c r="ACY7" s="47">
        <v>1.61</v>
      </c>
      <c r="ACZ7" s="102">
        <f t="shared" si="54"/>
        <v>1</v>
      </c>
      <c r="ADA7" s="47"/>
      <c r="ADB7" s="6">
        <f t="shared" si="55"/>
        <v>0.6100000000000001</v>
      </c>
      <c r="ADC7" s="102"/>
      <c r="ADD7" s="102">
        <v>0.92200000000000004</v>
      </c>
      <c r="ADE7" s="102">
        <v>1.01</v>
      </c>
      <c r="ADF7" s="102">
        <v>0.91900000000000004</v>
      </c>
      <c r="ADG7" s="102">
        <v>0.93600000000000005</v>
      </c>
      <c r="ADH7" s="102">
        <v>0.88100000000000001</v>
      </c>
      <c r="ADI7" s="102">
        <v>0.876</v>
      </c>
      <c r="ADJ7" s="102">
        <v>0.85599999999999998</v>
      </c>
      <c r="ADK7" s="102">
        <v>0.874</v>
      </c>
      <c r="ADL7" s="102">
        <v>0.88400000000000001</v>
      </c>
      <c r="ADM7" s="102">
        <v>0.88</v>
      </c>
      <c r="ADN7" s="102">
        <v>0.871</v>
      </c>
      <c r="ADO7" s="102">
        <v>0.88100000000000001</v>
      </c>
      <c r="ADP7" s="102">
        <v>0.871</v>
      </c>
      <c r="ADQ7" s="102">
        <v>0.85799999999999998</v>
      </c>
      <c r="ADR7" s="102">
        <v>0.85899999999999999</v>
      </c>
      <c r="ADS7" s="102">
        <f t="shared" si="245"/>
        <v>0.85599999999999998</v>
      </c>
      <c r="ADT7" s="102">
        <v>0.88700000000000001</v>
      </c>
      <c r="ADU7" s="102">
        <v>0.88</v>
      </c>
      <c r="ADV7" s="102">
        <v>0.874</v>
      </c>
      <c r="ADW7" s="102"/>
      <c r="ADX7" s="102">
        <v>0</v>
      </c>
      <c r="ADY7" s="102"/>
      <c r="ADZ7" s="102">
        <v>0.874</v>
      </c>
      <c r="AEA7" s="102">
        <v>0.84299999999999997</v>
      </c>
      <c r="AEB7" s="102">
        <v>0.86</v>
      </c>
      <c r="AEC7" s="102">
        <v>0.89300000000000002</v>
      </c>
      <c r="AED7" s="102">
        <v>0.89100000000000001</v>
      </c>
      <c r="AEE7" s="102">
        <v>0.872</v>
      </c>
      <c r="AEF7" s="102"/>
      <c r="AEG7" s="102">
        <v>0.86499999999999999</v>
      </c>
      <c r="AEH7" s="102">
        <v>0.89600000000000002</v>
      </c>
      <c r="AEI7" s="102">
        <v>0.88100000000000001</v>
      </c>
      <c r="AEJ7" s="1060">
        <f t="shared" si="246"/>
        <v>0.85599999999999998</v>
      </c>
      <c r="AEK7" s="102">
        <v>0.88100000000000001</v>
      </c>
      <c r="AEL7" s="102">
        <v>0.88</v>
      </c>
      <c r="AEM7" s="102">
        <v>0.86699999999999999</v>
      </c>
      <c r="AEN7" s="102">
        <v>0.86299999999999999</v>
      </c>
      <c r="AEO7" s="102"/>
      <c r="AEP7" s="102">
        <v>0.89100000000000001</v>
      </c>
      <c r="AEQ7" s="102">
        <v>0.91500000000000004</v>
      </c>
      <c r="AER7" s="102">
        <v>0.89900000000000002</v>
      </c>
      <c r="AES7" s="102">
        <v>0.90200000000000002</v>
      </c>
      <c r="AET7" s="102">
        <v>0.89700000000000002</v>
      </c>
      <c r="AEU7" s="102">
        <v>0.92</v>
      </c>
      <c r="AEV7" s="102">
        <v>0.88400000000000001</v>
      </c>
      <c r="AEW7" s="102">
        <v>0.92</v>
      </c>
      <c r="AEX7" s="102">
        <v>0.92</v>
      </c>
      <c r="AEY7" s="102">
        <v>0.92400000000000004</v>
      </c>
      <c r="AEZ7" s="102">
        <v>0.91600000000000004</v>
      </c>
      <c r="AFA7" s="102">
        <v>0.92</v>
      </c>
      <c r="AFB7" s="102">
        <v>0.91900000000000004</v>
      </c>
      <c r="AFC7" s="102">
        <v>0.92</v>
      </c>
      <c r="AFD7" s="102">
        <v>0.92400000000000004</v>
      </c>
      <c r="AFE7" s="102">
        <v>0.93300000000000005</v>
      </c>
      <c r="AFF7" s="102"/>
      <c r="AFG7" s="102">
        <v>0.92300000000000004</v>
      </c>
      <c r="AFH7" s="102">
        <v>0.93300000000000005</v>
      </c>
      <c r="AFI7" s="102">
        <v>0.9</v>
      </c>
      <c r="AFJ7" s="102">
        <f t="shared" si="57"/>
        <v>0.9</v>
      </c>
      <c r="AFK7" s="102">
        <v>0.93100000000000005</v>
      </c>
      <c r="AFL7" s="102">
        <v>0.90900000000000003</v>
      </c>
      <c r="AFM7" s="102">
        <v>0.92400000000000004</v>
      </c>
      <c r="AFN7" s="102"/>
      <c r="AFO7" s="102">
        <v>0.92500000000000004</v>
      </c>
      <c r="AFP7" s="102">
        <v>0.91900000000000004</v>
      </c>
      <c r="AFQ7" s="102">
        <v>0.91600000000000004</v>
      </c>
      <c r="AFR7" s="102">
        <v>0.91400000000000003</v>
      </c>
      <c r="AFS7" s="102">
        <v>0.92600000000000005</v>
      </c>
      <c r="AFT7" s="102"/>
      <c r="AFU7" s="102">
        <v>0.91</v>
      </c>
      <c r="AFV7" s="102">
        <f t="shared" si="58"/>
        <v>0.9</v>
      </c>
      <c r="AFW7" s="102">
        <v>0.93</v>
      </c>
      <c r="AFX7" s="102">
        <v>0.91800000000000004</v>
      </c>
      <c r="AFY7" s="102">
        <v>0.92500000000000004</v>
      </c>
      <c r="AFZ7" s="102"/>
      <c r="AGA7" s="102">
        <v>0.92300000000000004</v>
      </c>
      <c r="AGB7" s="102">
        <v>0.93</v>
      </c>
      <c r="AGC7" s="102">
        <v>0.92</v>
      </c>
      <c r="AGD7" s="102">
        <v>0.92800000000000005</v>
      </c>
      <c r="AGE7" s="102">
        <f t="shared" si="59"/>
        <v>0.9</v>
      </c>
      <c r="AGF7" s="102">
        <v>0.92800000000000005</v>
      </c>
      <c r="AGG7" s="102">
        <v>0.93</v>
      </c>
      <c r="AGH7" s="102"/>
      <c r="AGI7" s="102">
        <v>0.94899999999999995</v>
      </c>
      <c r="AGJ7" s="102">
        <v>0.95399999999999996</v>
      </c>
      <c r="AGK7" s="102">
        <v>0.95699999999999996</v>
      </c>
      <c r="AGL7" s="102"/>
      <c r="AGM7" s="102">
        <v>0.97099999999999997</v>
      </c>
      <c r="AGN7" s="102">
        <v>0.95</v>
      </c>
      <c r="AGO7" s="102">
        <v>0.91200000000000003</v>
      </c>
      <c r="AGP7" s="102">
        <f t="shared" si="60"/>
        <v>0.9</v>
      </c>
      <c r="AGQ7" s="102">
        <v>0.97099999999999997</v>
      </c>
      <c r="AGR7" s="102">
        <v>0.95899999999999996</v>
      </c>
      <c r="AGS7" s="102">
        <v>0.98299999999999998</v>
      </c>
      <c r="AGT7" s="102">
        <v>0.98599999999999999</v>
      </c>
      <c r="AGU7" s="102">
        <v>0.98799999999999999</v>
      </c>
      <c r="AGV7" s="102">
        <v>0.97299999999999998</v>
      </c>
      <c r="AGW7" s="102">
        <v>0.995</v>
      </c>
      <c r="AGX7" s="102"/>
      <c r="AGY7" s="102">
        <v>0.98499999999999999</v>
      </c>
      <c r="AGZ7" s="102">
        <v>0.99299999999999999</v>
      </c>
      <c r="AHA7" s="102">
        <v>1.1040000000000001</v>
      </c>
      <c r="AHB7" s="102">
        <v>0.93400000000000005</v>
      </c>
      <c r="AHC7" s="102">
        <f t="shared" si="61"/>
        <v>0.9</v>
      </c>
      <c r="AHD7" s="102">
        <v>0.98</v>
      </c>
      <c r="AHE7" s="102">
        <v>0.98699999999999999</v>
      </c>
      <c r="AHF7" s="102">
        <v>0.97899999999999998</v>
      </c>
      <c r="AHG7" s="102"/>
      <c r="AHH7" s="102">
        <v>0.96799999999999997</v>
      </c>
      <c r="AHI7" s="102">
        <v>0.96299999999999997</v>
      </c>
      <c r="AHJ7" s="102">
        <v>0.96699999999999997</v>
      </c>
      <c r="AHK7" s="102">
        <v>0.97399999999999998</v>
      </c>
      <c r="AHL7" s="102">
        <v>0.97299999999999998</v>
      </c>
      <c r="AHM7" s="102">
        <v>0.98099999999999998</v>
      </c>
      <c r="AHN7" s="102">
        <v>0.96799999999999997</v>
      </c>
      <c r="AHO7" s="102">
        <v>0.94799999999999995</v>
      </c>
      <c r="AHP7" s="102">
        <f t="shared" si="62"/>
        <v>0.9</v>
      </c>
      <c r="AHQ7" s="102">
        <v>0.97299999999999998</v>
      </c>
      <c r="AHR7" s="102">
        <v>0.98499999999999999</v>
      </c>
      <c r="AHS7" s="102">
        <v>0.98599999999999999</v>
      </c>
      <c r="AHT7" s="102">
        <v>0.97699999999999998</v>
      </c>
      <c r="AHU7" s="102">
        <v>0.97299999999999998</v>
      </c>
      <c r="AHV7" s="102">
        <v>0.98099999999999998</v>
      </c>
      <c r="AHW7" s="102">
        <v>0.97699999999999998</v>
      </c>
      <c r="AHX7" s="102"/>
      <c r="AHY7" s="102">
        <v>0.97499999999999998</v>
      </c>
      <c r="AHZ7" s="102">
        <v>0.98099999999999998</v>
      </c>
      <c r="AIA7" s="102">
        <v>0.94799999999999995</v>
      </c>
      <c r="AIB7" s="102">
        <f t="shared" si="63"/>
        <v>0.9</v>
      </c>
      <c r="AIC7" s="102"/>
      <c r="AID7" s="102">
        <v>1.012</v>
      </c>
      <c r="AIE7" s="102">
        <v>1.0109999999999999</v>
      </c>
      <c r="AIF7" s="102">
        <v>1.0209999999999999</v>
      </c>
      <c r="AIG7" s="102">
        <v>1.024</v>
      </c>
      <c r="AIH7" s="102">
        <v>1.026</v>
      </c>
      <c r="AII7" s="102">
        <v>1.036</v>
      </c>
      <c r="AIJ7" s="102"/>
      <c r="AIK7" s="102">
        <v>1.026</v>
      </c>
      <c r="AIL7" s="102">
        <v>1.036</v>
      </c>
      <c r="AIM7" s="102">
        <v>1.0009999999999999</v>
      </c>
      <c r="AIN7" s="102">
        <f t="shared" si="64"/>
        <v>0.9</v>
      </c>
      <c r="AIO7" s="102"/>
      <c r="AIP7" s="102">
        <v>1.036</v>
      </c>
      <c r="AIQ7" s="102">
        <v>1.0169999999999999</v>
      </c>
      <c r="AIR7" s="102">
        <v>1.022</v>
      </c>
      <c r="AIS7" s="102">
        <v>1.008</v>
      </c>
      <c r="AIT7" s="102">
        <v>1.0169999999999999</v>
      </c>
      <c r="AIU7" s="102">
        <v>1.02</v>
      </c>
      <c r="AIV7" s="102">
        <v>1.0089999999999999</v>
      </c>
      <c r="AIW7" s="102">
        <v>1.0149999999999999</v>
      </c>
      <c r="AIX7" s="102"/>
      <c r="AIY7" s="102">
        <v>1.02</v>
      </c>
      <c r="AIZ7" s="102">
        <v>1.01</v>
      </c>
      <c r="AJA7" s="102"/>
      <c r="AJB7" s="102">
        <v>1.01</v>
      </c>
      <c r="AJC7" s="102">
        <v>0.98899999999999999</v>
      </c>
      <c r="AJD7" s="102">
        <f t="shared" si="65"/>
        <v>0.9</v>
      </c>
      <c r="AJE7" s="102">
        <v>1.02</v>
      </c>
      <c r="AJF7" s="102">
        <v>1.02</v>
      </c>
      <c r="AJG7" s="102">
        <v>1.01</v>
      </c>
      <c r="AJH7" s="102"/>
      <c r="AJI7" s="102">
        <v>1.01</v>
      </c>
      <c r="AJJ7" s="102">
        <v>1.01</v>
      </c>
      <c r="AJK7" s="102">
        <v>1.1140000000000001</v>
      </c>
      <c r="AJL7" s="102">
        <v>1.105</v>
      </c>
      <c r="AJM7" s="102">
        <v>1.1399999999999999</v>
      </c>
      <c r="AJN7" s="102"/>
      <c r="AJO7" s="102">
        <v>1.1379999999999999</v>
      </c>
      <c r="AJP7" s="102">
        <v>1.127</v>
      </c>
      <c r="AJQ7" s="102">
        <v>1.18</v>
      </c>
      <c r="AJR7" s="102">
        <f t="shared" si="66"/>
        <v>0.9</v>
      </c>
      <c r="AJS7" s="102">
        <v>1.1399999999999999</v>
      </c>
      <c r="AJT7" s="102"/>
      <c r="AJU7" s="102">
        <v>1.1499999999999999</v>
      </c>
      <c r="AJV7" s="102">
        <v>1.1599999999999999</v>
      </c>
      <c r="AJW7" s="102"/>
      <c r="AJX7" s="102">
        <v>1.1399999999999999</v>
      </c>
      <c r="AJY7" s="102">
        <v>1.1299999999999999</v>
      </c>
      <c r="AJZ7" s="102">
        <v>1.1639999999999999</v>
      </c>
      <c r="AKA7" s="102">
        <v>1.1299999999999999</v>
      </c>
      <c r="AKB7" s="102">
        <v>1.1299999999999999</v>
      </c>
      <c r="AKC7" s="102">
        <v>1.1299999999999999</v>
      </c>
      <c r="AKD7" s="102">
        <v>1.1599999999999999</v>
      </c>
      <c r="AKE7" s="102">
        <v>1.1319999999999999</v>
      </c>
      <c r="AKF7" s="102">
        <v>1.149</v>
      </c>
      <c r="AKG7" s="102">
        <v>1.1499999999999999</v>
      </c>
      <c r="AKH7" s="102">
        <v>1.1399999999999999</v>
      </c>
      <c r="AKI7" s="102">
        <v>1.1299999999999999</v>
      </c>
      <c r="AKJ7" s="102">
        <v>1.1499999999999999</v>
      </c>
      <c r="AKK7" s="102">
        <v>1.1499999999999999</v>
      </c>
      <c r="AKL7" s="102">
        <v>1.147</v>
      </c>
      <c r="AKM7" s="102">
        <v>1.1299999999999999</v>
      </c>
      <c r="AKN7" s="102"/>
      <c r="AKO7" s="102">
        <v>1.1279999999999999</v>
      </c>
      <c r="AKP7" s="102">
        <v>1.143</v>
      </c>
      <c r="AKQ7" s="102">
        <v>1.137</v>
      </c>
      <c r="AKR7" s="102">
        <v>1.1259999999999999</v>
      </c>
      <c r="AKS7" s="102">
        <v>1.1599999999999999</v>
      </c>
      <c r="AKT7" s="102">
        <f t="shared" si="67"/>
        <v>0.9</v>
      </c>
      <c r="AKU7" s="102">
        <v>1.139</v>
      </c>
      <c r="AKV7" s="102">
        <v>1.1379999999999999</v>
      </c>
      <c r="AKW7" s="102">
        <v>1.1499999999999999</v>
      </c>
      <c r="AKX7" s="102">
        <v>1.1479999999999999</v>
      </c>
      <c r="AKY7" s="102">
        <v>1.155</v>
      </c>
      <c r="AKZ7" s="102">
        <f t="shared" si="68"/>
        <v>0.9</v>
      </c>
      <c r="ALA7" s="47">
        <v>1.155</v>
      </c>
      <c r="ALB7" s="47"/>
      <c r="ALC7" s="47">
        <v>1.1559999999999999</v>
      </c>
      <c r="ALD7" s="47">
        <v>1.1559999999999999</v>
      </c>
      <c r="ALE7" s="47">
        <v>1.1659999999999999</v>
      </c>
      <c r="ALF7" s="47">
        <v>1.163</v>
      </c>
      <c r="ALG7" s="47">
        <v>1.1619999999999999</v>
      </c>
      <c r="ALH7" s="47">
        <v>1.194</v>
      </c>
      <c r="ALI7" s="47">
        <v>1.1919999999999999</v>
      </c>
      <c r="ALJ7" s="47">
        <v>1.1910000000000001</v>
      </c>
      <c r="ALK7" s="47">
        <v>1.19</v>
      </c>
      <c r="ALL7" s="47">
        <v>1.1910000000000001</v>
      </c>
      <c r="ALM7" s="47">
        <v>1.1919999999999999</v>
      </c>
      <c r="ALN7" s="102">
        <f t="shared" si="69"/>
        <v>0.9</v>
      </c>
      <c r="ALO7" s="47">
        <v>1.2210000000000001</v>
      </c>
      <c r="ALP7" s="102">
        <v>1.323</v>
      </c>
      <c r="ALQ7" s="51"/>
      <c r="ALR7" s="51">
        <v>1.331</v>
      </c>
      <c r="ALS7" s="51">
        <v>1.212</v>
      </c>
      <c r="ALT7" s="47">
        <f t="shared" si="70"/>
        <v>0.9</v>
      </c>
      <c r="ALU7" s="51"/>
      <c r="ALV7" s="461">
        <f t="shared" si="71"/>
        <v>-1</v>
      </c>
      <c r="ALW7" s="102"/>
      <c r="ALX7" s="102">
        <v>1.073</v>
      </c>
      <c r="ALY7" s="102"/>
      <c r="ALZ7" s="102">
        <v>1.1399999999999999</v>
      </c>
      <c r="AMA7" s="102">
        <v>1.0269999999999999</v>
      </c>
      <c r="AMB7" s="102">
        <v>1.0900000000000001</v>
      </c>
      <c r="AMC7" s="102">
        <v>1.026</v>
      </c>
      <c r="AMD7" s="102">
        <v>1.0069999999999999</v>
      </c>
      <c r="AME7" s="102">
        <v>0.86399999999999999</v>
      </c>
      <c r="AMF7" s="102">
        <v>1.02</v>
      </c>
      <c r="AMG7" s="102">
        <v>1.054</v>
      </c>
      <c r="AMH7" s="102">
        <v>1.03</v>
      </c>
      <c r="AMI7" s="102">
        <v>1.0129999999999999</v>
      </c>
      <c r="AMJ7" s="102">
        <v>1.03</v>
      </c>
      <c r="AMK7" s="102">
        <v>1.028</v>
      </c>
      <c r="AML7" s="102">
        <v>1.0069999999999999</v>
      </c>
      <c r="AMM7" s="102">
        <v>0.96499999999999997</v>
      </c>
      <c r="AMN7" s="102">
        <f t="shared" si="72"/>
        <v>0.86399999999999999</v>
      </c>
      <c r="AMO7" s="102">
        <v>1.048</v>
      </c>
      <c r="AMP7" s="102"/>
      <c r="AMQ7" s="102">
        <v>0.998</v>
      </c>
      <c r="AMR7" s="102">
        <v>1.008</v>
      </c>
      <c r="AMS7" s="102"/>
      <c r="AMT7" s="102">
        <v>1.0549999999999999</v>
      </c>
      <c r="AMU7" s="102">
        <v>0.98</v>
      </c>
      <c r="AMV7" s="102">
        <v>0.98299999999999998</v>
      </c>
      <c r="AMW7" s="1061">
        <v>0.96499999999999997</v>
      </c>
      <c r="AMX7" s="1061">
        <v>1.06</v>
      </c>
      <c r="AMY7" s="1061">
        <v>0.98399999999999999</v>
      </c>
      <c r="AMZ7" s="1061">
        <v>0.99199999999999999</v>
      </c>
      <c r="ANA7" s="1061"/>
      <c r="ANB7" s="1061">
        <v>1.0089999999999999</v>
      </c>
      <c r="ANC7" s="1061">
        <v>0.997</v>
      </c>
      <c r="AND7" s="1060">
        <f t="shared" si="73"/>
        <v>0.86399999999999999</v>
      </c>
      <c r="ANE7" s="1061">
        <v>1.0249999999999999</v>
      </c>
      <c r="ANF7" s="1061">
        <v>0.99199999999999999</v>
      </c>
      <c r="ANG7" s="1061">
        <v>0.98699999999999999</v>
      </c>
      <c r="ANH7" s="1061">
        <v>1.0029999999999999</v>
      </c>
      <c r="ANI7" s="1061">
        <v>0.98699999999999999</v>
      </c>
      <c r="ANJ7" s="1061">
        <v>0.98299999999999998</v>
      </c>
      <c r="ANK7" s="1061"/>
      <c r="ANL7" s="1061">
        <v>1.0189999999999999</v>
      </c>
      <c r="ANM7" s="1061">
        <v>1.0189999999999999</v>
      </c>
      <c r="ANN7" s="1061">
        <v>1.008</v>
      </c>
      <c r="ANO7" s="1061">
        <v>0.99399999999999999</v>
      </c>
      <c r="ANP7" s="102">
        <v>1.0960000000000001</v>
      </c>
      <c r="ANQ7" s="1061">
        <v>1.0960000000000001</v>
      </c>
      <c r="ANR7" s="102">
        <v>1.0960000000000001</v>
      </c>
      <c r="ANS7" s="1061">
        <v>1.1040000000000001</v>
      </c>
      <c r="ANT7" s="1061">
        <v>1.0780000000000001</v>
      </c>
      <c r="ANU7" s="1061">
        <v>1.1000000000000001</v>
      </c>
      <c r="ANV7" s="1061">
        <v>1.105</v>
      </c>
      <c r="ANW7" s="1061">
        <v>1.1100000000000001</v>
      </c>
      <c r="ANX7" s="1061">
        <v>1.1100000000000001</v>
      </c>
      <c r="ANY7" s="102">
        <v>1.1100000000000001</v>
      </c>
      <c r="ANZ7" s="102"/>
      <c r="AOA7" s="102">
        <v>1.1120000000000001</v>
      </c>
      <c r="AOB7" s="102">
        <v>1.1080000000000001</v>
      </c>
      <c r="AOC7" s="102">
        <v>1.05</v>
      </c>
      <c r="AOD7" s="102">
        <f t="shared" si="74"/>
        <v>1.05</v>
      </c>
      <c r="AOE7" s="102">
        <v>1.093</v>
      </c>
      <c r="AOF7" s="102">
        <v>1.1000000000000001</v>
      </c>
      <c r="AOG7" s="102">
        <v>1.105</v>
      </c>
      <c r="AOH7" s="102">
        <v>1.093</v>
      </c>
      <c r="AOI7" s="102"/>
      <c r="AOJ7" s="102">
        <v>1.073</v>
      </c>
      <c r="AOK7" s="102">
        <v>1.0960000000000001</v>
      </c>
      <c r="AOL7" s="102">
        <v>1.087</v>
      </c>
      <c r="AOM7" s="102">
        <v>1.079</v>
      </c>
      <c r="AON7" s="102"/>
      <c r="AOO7" s="102">
        <v>1.0900000000000001</v>
      </c>
      <c r="AOP7" s="102">
        <f t="shared" si="75"/>
        <v>1.05</v>
      </c>
      <c r="AOQ7" s="102">
        <v>1.0900000000000001</v>
      </c>
      <c r="AOR7" s="102">
        <v>1.0900000000000001</v>
      </c>
      <c r="AOS7" s="102"/>
      <c r="AOT7" s="102">
        <v>1.0940000000000001</v>
      </c>
      <c r="AOU7" s="102">
        <v>1.0920000000000001</v>
      </c>
      <c r="AOV7" s="102">
        <v>1.089</v>
      </c>
      <c r="AOW7" s="102">
        <v>1.091</v>
      </c>
      <c r="AOX7" s="102"/>
      <c r="AOY7" s="102">
        <v>1.097</v>
      </c>
      <c r="AOZ7" s="102">
        <f t="shared" si="76"/>
        <v>1.05</v>
      </c>
      <c r="APA7" s="102">
        <v>1.0820000000000001</v>
      </c>
      <c r="APB7" s="102">
        <v>1.083</v>
      </c>
      <c r="APC7" s="102">
        <v>1.079</v>
      </c>
      <c r="APD7" s="102">
        <v>1.097</v>
      </c>
      <c r="APE7" s="102">
        <v>1.093</v>
      </c>
      <c r="APF7" s="102"/>
      <c r="APG7" s="102">
        <v>1.0920000000000001</v>
      </c>
      <c r="APH7" s="102">
        <v>1.0900000000000001</v>
      </c>
      <c r="API7" s="102">
        <v>1.0960000000000001</v>
      </c>
      <c r="APJ7" s="102">
        <f t="shared" si="77"/>
        <v>1.05</v>
      </c>
      <c r="APK7" s="102">
        <v>1.091</v>
      </c>
      <c r="APL7" s="102">
        <v>1.1100000000000001</v>
      </c>
      <c r="APM7" s="102">
        <v>1.1839999999999999</v>
      </c>
      <c r="APN7" s="102"/>
      <c r="APO7" s="102">
        <v>1.1839999999999999</v>
      </c>
      <c r="APP7" s="102">
        <v>1.1990000000000001</v>
      </c>
      <c r="APQ7" s="102">
        <v>1.2050000000000001</v>
      </c>
      <c r="APR7" s="102">
        <v>1.1910000000000001</v>
      </c>
      <c r="APS7" s="102"/>
      <c r="APT7" s="102">
        <v>1.2070000000000001</v>
      </c>
      <c r="APU7" s="102">
        <v>1.1819999999999999</v>
      </c>
      <c r="APV7" s="102">
        <v>1.17</v>
      </c>
      <c r="APW7" s="102">
        <v>1.105</v>
      </c>
      <c r="APX7" s="102">
        <f t="shared" si="78"/>
        <v>1.05</v>
      </c>
      <c r="APY7" s="102">
        <v>1.1910000000000001</v>
      </c>
      <c r="APZ7" s="102">
        <v>1.18</v>
      </c>
      <c r="AQA7" s="102">
        <v>1.1850000000000001</v>
      </c>
      <c r="AQB7" s="102"/>
      <c r="AQC7" s="102">
        <v>1.153</v>
      </c>
      <c r="AQD7" s="102">
        <v>1.1399999999999999</v>
      </c>
      <c r="AQE7" s="102">
        <v>1.1499999999999999</v>
      </c>
      <c r="AQF7" s="102">
        <v>1.145</v>
      </c>
      <c r="AQG7" s="102">
        <v>1.135</v>
      </c>
      <c r="AQH7" s="102">
        <v>1.1379999999999999</v>
      </c>
      <c r="AQI7" s="102">
        <v>1.1439999999999999</v>
      </c>
      <c r="AQJ7" s="102">
        <v>1.1100000000000001</v>
      </c>
      <c r="AQK7" s="102">
        <f t="shared" si="79"/>
        <v>1.05</v>
      </c>
      <c r="AQL7" s="102">
        <v>1.1399999999999999</v>
      </c>
      <c r="AQM7" s="102">
        <v>1.1519999999999999</v>
      </c>
      <c r="AQN7" s="102">
        <v>1.151</v>
      </c>
      <c r="AQO7" s="102">
        <v>1.153</v>
      </c>
      <c r="AQP7" s="102"/>
      <c r="AQQ7" s="102">
        <v>1.159</v>
      </c>
      <c r="AQR7" s="102">
        <v>1.167</v>
      </c>
      <c r="AQS7" s="102">
        <v>1.157</v>
      </c>
      <c r="AQT7" s="102">
        <v>1.1679999999999999</v>
      </c>
      <c r="AQU7" s="102">
        <v>1.1639999999999999</v>
      </c>
      <c r="AQV7" s="102">
        <v>1.1100000000000001</v>
      </c>
      <c r="AQW7" s="102">
        <f t="shared" si="80"/>
        <v>1.05</v>
      </c>
      <c r="AQX7" s="102">
        <v>1.2090000000000001</v>
      </c>
      <c r="AQY7" s="102">
        <v>1.2330000000000001</v>
      </c>
      <c r="AQZ7" s="102"/>
      <c r="ARA7" s="102">
        <v>1.2250000000000001</v>
      </c>
      <c r="ARB7" s="102">
        <v>1.2470000000000001</v>
      </c>
      <c r="ARC7" s="102">
        <v>1.2390000000000001</v>
      </c>
      <c r="ARD7" s="102">
        <v>1.2609999999999999</v>
      </c>
      <c r="ARE7" s="102">
        <v>1.2569999999999999</v>
      </c>
      <c r="ARF7" s="102">
        <v>1.258</v>
      </c>
      <c r="ARG7" s="102">
        <v>1.2230000000000001</v>
      </c>
      <c r="ARH7" s="102">
        <f t="shared" si="81"/>
        <v>1.05</v>
      </c>
      <c r="ARI7" s="102">
        <v>1.2629999999999999</v>
      </c>
      <c r="ARJ7" s="102">
        <v>1.2509999999999999</v>
      </c>
      <c r="ARK7" s="102">
        <v>1.226</v>
      </c>
      <c r="ARL7" s="102">
        <v>1.228</v>
      </c>
      <c r="ARM7" s="102">
        <v>1.228</v>
      </c>
      <c r="ARN7" s="102">
        <v>1.222</v>
      </c>
      <c r="ARO7" s="102"/>
      <c r="ARP7" s="102">
        <v>1.2230000000000001</v>
      </c>
      <c r="ARQ7" s="102">
        <v>1.2110000000000001</v>
      </c>
      <c r="ARR7" s="102">
        <v>1.212</v>
      </c>
      <c r="ARS7" s="102">
        <v>1.22</v>
      </c>
      <c r="ART7" s="102">
        <v>1.2390000000000001</v>
      </c>
      <c r="ARU7" s="102">
        <v>1.2430000000000001</v>
      </c>
      <c r="ARV7" s="102">
        <f t="shared" si="82"/>
        <v>1.05</v>
      </c>
      <c r="ARW7" s="102">
        <v>1.22</v>
      </c>
      <c r="ARX7" s="102">
        <v>1.222</v>
      </c>
      <c r="ARY7" s="102">
        <v>1.22</v>
      </c>
      <c r="ARZ7" s="102">
        <v>1.2190000000000001</v>
      </c>
      <c r="ASA7" s="102">
        <v>1.22</v>
      </c>
      <c r="ASB7" s="102"/>
      <c r="ASC7" s="102">
        <v>1.327</v>
      </c>
      <c r="ASD7" s="102">
        <v>1.34</v>
      </c>
      <c r="ASE7" s="102">
        <v>1.343</v>
      </c>
      <c r="ASF7" s="102">
        <v>1.33</v>
      </c>
      <c r="ASG7" s="102">
        <v>1.3169999999999999</v>
      </c>
      <c r="ASH7" s="102">
        <v>1.34</v>
      </c>
      <c r="ASI7" s="102">
        <f t="shared" si="83"/>
        <v>1.05</v>
      </c>
      <c r="ASJ7" s="102">
        <v>1.325</v>
      </c>
      <c r="ASK7" s="102">
        <v>1.33</v>
      </c>
      <c r="ASL7" s="102"/>
      <c r="ASM7" s="102">
        <v>1.3109999999999999</v>
      </c>
      <c r="ASN7" s="102">
        <v>1.33</v>
      </c>
      <c r="ASO7" s="102">
        <v>1.34</v>
      </c>
      <c r="ASP7" s="102">
        <v>1.35</v>
      </c>
      <c r="ASQ7" s="102">
        <v>1.34</v>
      </c>
      <c r="ASR7" s="102">
        <v>1.35</v>
      </c>
      <c r="ASS7" s="102"/>
      <c r="AST7" s="102">
        <v>1.35</v>
      </c>
      <c r="ASU7" s="102">
        <v>1.331</v>
      </c>
      <c r="ASV7" s="102"/>
      <c r="ASW7" s="102">
        <v>1.34</v>
      </c>
      <c r="ASX7" s="102">
        <v>1.34</v>
      </c>
      <c r="ASY7" s="102">
        <v>1.34</v>
      </c>
      <c r="ASZ7" s="102">
        <v>1.3320000000000001</v>
      </c>
      <c r="ATA7" s="102"/>
      <c r="ATB7" s="102">
        <v>1.34</v>
      </c>
      <c r="ATC7" s="102">
        <v>1.343</v>
      </c>
      <c r="ATD7" s="102">
        <v>1.34</v>
      </c>
      <c r="ATE7" s="102">
        <v>1.325</v>
      </c>
      <c r="ATF7" s="102">
        <v>1.33</v>
      </c>
      <c r="ATG7" s="102">
        <v>1.3440000000000001</v>
      </c>
      <c r="ATH7" s="102"/>
      <c r="ATI7" s="102">
        <v>1.3080000000000001</v>
      </c>
      <c r="ATJ7" s="102">
        <v>1.343</v>
      </c>
      <c r="ATK7" s="102">
        <v>1.3440000000000001</v>
      </c>
      <c r="ATL7" s="102">
        <v>1.3320000000000001</v>
      </c>
      <c r="ATM7" s="102">
        <f t="shared" si="84"/>
        <v>1.05</v>
      </c>
      <c r="ATN7" s="102">
        <v>1.3440000000000001</v>
      </c>
      <c r="ATO7" s="102">
        <v>1.3560000000000001</v>
      </c>
      <c r="ATP7" s="102">
        <v>1.3819999999999999</v>
      </c>
      <c r="ATQ7" s="102">
        <v>1.373</v>
      </c>
      <c r="ATR7" s="102">
        <v>1.3959999999999999</v>
      </c>
      <c r="ATS7" s="102">
        <f t="shared" si="85"/>
        <v>1.05</v>
      </c>
      <c r="ATT7" s="47">
        <v>1.403</v>
      </c>
      <c r="ATU7" s="47">
        <v>1.4019999999999999</v>
      </c>
      <c r="ATV7" s="47">
        <v>1.419</v>
      </c>
      <c r="ATW7" s="47">
        <v>1.4219999999999999</v>
      </c>
      <c r="ATX7" s="47">
        <v>1.415</v>
      </c>
      <c r="ATY7" s="47">
        <v>1.4159999999999999</v>
      </c>
      <c r="ATZ7" s="47"/>
      <c r="AUA7" s="47">
        <v>1.395</v>
      </c>
      <c r="AUB7" s="47">
        <v>1.494</v>
      </c>
      <c r="AUC7" s="47">
        <v>1.5169999999999999</v>
      </c>
      <c r="AUD7" s="47">
        <v>1.5209999999999999</v>
      </c>
      <c r="AUE7" s="47">
        <v>1.5189999999999999</v>
      </c>
      <c r="AUF7" s="47">
        <v>1.4950000000000001</v>
      </c>
      <c r="AUG7" s="351">
        <f t="shared" si="86"/>
        <v>1.05</v>
      </c>
      <c r="AUH7" s="47">
        <v>1.532</v>
      </c>
      <c r="AUI7" s="102">
        <v>1.653</v>
      </c>
      <c r="AUJ7" s="47">
        <v>1.6339999999999999</v>
      </c>
      <c r="AUK7" s="47">
        <v>1.742</v>
      </c>
      <c r="AUL7" s="47"/>
      <c r="AUM7" s="47">
        <v>1.5640000000000001</v>
      </c>
      <c r="AUN7" s="47">
        <v>1.593</v>
      </c>
      <c r="AUO7" s="51">
        <v>1.5209999999999999</v>
      </c>
      <c r="AUP7" s="47">
        <f t="shared" si="87"/>
        <v>1.05</v>
      </c>
      <c r="AUQ7" s="51">
        <v>1.56</v>
      </c>
      <c r="AUR7" s="51">
        <v>1.56</v>
      </c>
      <c r="AUS7" s="51"/>
      <c r="AUT7" s="51">
        <v>1.5469999999999999</v>
      </c>
      <c r="AUU7" s="51">
        <v>1.6579999999999999</v>
      </c>
      <c r="AUV7" s="47">
        <v>1.63</v>
      </c>
      <c r="AUW7" s="51"/>
      <c r="AUX7" s="47">
        <f t="shared" si="88"/>
        <v>1.05</v>
      </c>
      <c r="AUY7" s="47">
        <v>1.546</v>
      </c>
      <c r="AUZ7" s="47">
        <v>1.556</v>
      </c>
      <c r="AVA7" s="47">
        <v>1.75</v>
      </c>
      <c r="AVB7" s="47">
        <v>1.6719999999999999</v>
      </c>
      <c r="AVC7" s="47"/>
      <c r="AVD7" s="47"/>
      <c r="AVE7" s="47">
        <v>1.5509999999999999</v>
      </c>
      <c r="AVF7" s="36">
        <v>1.728</v>
      </c>
      <c r="AVG7" s="36">
        <f t="shared" si="89"/>
        <v>1.05</v>
      </c>
      <c r="AVH7" s="47">
        <v>1.5489999999999999</v>
      </c>
      <c r="AVI7" s="47">
        <v>1.577</v>
      </c>
      <c r="AVJ7" s="47">
        <v>1.6819999999999999</v>
      </c>
      <c r="AVK7" s="47">
        <v>1.649</v>
      </c>
      <c r="AVL7" s="47"/>
      <c r="AVM7" s="47">
        <v>1.5840000000000001</v>
      </c>
      <c r="AVN7" s="47">
        <v>1.653</v>
      </c>
      <c r="AVO7" s="47">
        <v>1.6519999999999999</v>
      </c>
      <c r="AVP7" s="47"/>
      <c r="AVQ7" s="47">
        <v>1.67</v>
      </c>
      <c r="AVR7" s="52">
        <v>1.5940000000000001</v>
      </c>
      <c r="AVS7" s="1181">
        <v>1.4079999999999999</v>
      </c>
      <c r="AVT7" s="47">
        <v>1.579</v>
      </c>
      <c r="AVU7" s="1162">
        <v>1.577</v>
      </c>
      <c r="AVV7" s="1162">
        <v>1.5940000000000001</v>
      </c>
      <c r="AVW7" s="52">
        <v>1.645</v>
      </c>
      <c r="AVX7" s="52">
        <f t="shared" si="90"/>
        <v>1.4079999999999999</v>
      </c>
      <c r="AVY7" s="52">
        <v>1.611</v>
      </c>
      <c r="AVZ7" s="52">
        <v>1.5940000000000001</v>
      </c>
      <c r="AWA7" s="52">
        <v>1.6040000000000001</v>
      </c>
      <c r="AWB7" s="52">
        <v>1.603</v>
      </c>
      <c r="AWC7" s="52">
        <v>1.7250000000000001</v>
      </c>
      <c r="AWD7" s="971">
        <v>1.5589999999999999</v>
      </c>
      <c r="AWE7" s="52">
        <f t="shared" si="91"/>
        <v>1.3779999999999999</v>
      </c>
      <c r="AWF7" s="52">
        <v>1.6919999999999999</v>
      </c>
      <c r="AWG7" s="52">
        <v>1.6879999999999999</v>
      </c>
      <c r="AWH7" s="52">
        <v>1.821</v>
      </c>
      <c r="AWI7" s="52"/>
      <c r="AWJ7" s="52">
        <v>1.84</v>
      </c>
      <c r="AWK7" s="1277" t="s">
        <v>1157</v>
      </c>
      <c r="AWL7" s="640">
        <v>1.6819999999999999</v>
      </c>
      <c r="AWM7" s="971">
        <f t="shared" si="92"/>
        <v>1.3779999999999999</v>
      </c>
      <c r="AWN7" s="52">
        <v>2.0609999999999999</v>
      </c>
      <c r="AWO7" s="52"/>
      <c r="AWP7" s="52"/>
      <c r="AWQ7" s="52">
        <v>1.766</v>
      </c>
      <c r="AWR7" s="52">
        <v>1.764</v>
      </c>
      <c r="AWS7" s="52">
        <v>1.6180000000000001</v>
      </c>
      <c r="AWT7" s="52">
        <v>1.784</v>
      </c>
      <c r="AWU7" s="52">
        <v>1.7649999999999999</v>
      </c>
      <c r="AWV7" s="52">
        <v>1.6339999999999999</v>
      </c>
      <c r="AWW7" s="52">
        <f t="shared" si="258"/>
        <v>1.3779999999999999</v>
      </c>
      <c r="AWX7" s="52">
        <v>2.121</v>
      </c>
      <c r="AWY7" s="52">
        <v>2.0979999999999999</v>
      </c>
      <c r="AWZ7" s="52">
        <v>2.1</v>
      </c>
      <c r="AXA7" s="52">
        <v>4.266</v>
      </c>
      <c r="AXB7" s="52">
        <v>2.4950000000000001</v>
      </c>
      <c r="AXC7" s="52">
        <v>1.657</v>
      </c>
      <c r="AXD7" s="52">
        <v>2.4249999999999998</v>
      </c>
      <c r="AXE7" s="52">
        <v>2.379</v>
      </c>
      <c r="AXF7" s="58">
        <v>1.698</v>
      </c>
      <c r="AXG7" s="52">
        <f t="shared" si="93"/>
        <v>1.3779999999999999</v>
      </c>
      <c r="AXH7" s="52">
        <v>1.9610000000000001</v>
      </c>
      <c r="AXI7" s="52"/>
      <c r="AXJ7" s="52">
        <v>1.65</v>
      </c>
      <c r="AXK7" s="52">
        <v>1.9910000000000001</v>
      </c>
      <c r="AXL7" s="52"/>
      <c r="AXM7" s="52">
        <f t="shared" si="94"/>
        <v>1.3779999999999999</v>
      </c>
      <c r="AXN7" s="52">
        <v>1.829</v>
      </c>
      <c r="AXO7" s="52">
        <v>1.839</v>
      </c>
      <c r="AXP7" s="52">
        <v>1.8340000000000001</v>
      </c>
      <c r="AXQ7" s="52">
        <v>1.8420000000000001</v>
      </c>
      <c r="AXR7" s="52">
        <v>1.8520000000000001</v>
      </c>
      <c r="AXS7" s="52">
        <v>1.8640000000000001</v>
      </c>
      <c r="AXT7" s="52"/>
      <c r="AXU7" s="52">
        <v>1.8720000000000001</v>
      </c>
      <c r="AXV7" s="52">
        <v>1.8620000000000001</v>
      </c>
      <c r="AXW7" s="52"/>
      <c r="AXX7" s="52">
        <v>1.988</v>
      </c>
      <c r="AXY7" s="52">
        <v>1.9950000000000001</v>
      </c>
      <c r="AXZ7" s="52"/>
      <c r="AYA7" s="52">
        <v>1.776</v>
      </c>
      <c r="AYB7" s="52"/>
      <c r="AYC7" s="52">
        <v>1.8109999999999999</v>
      </c>
      <c r="AYD7" s="52"/>
      <c r="AYE7" s="52">
        <v>1.792</v>
      </c>
      <c r="AYF7" s="52">
        <v>1.8</v>
      </c>
      <c r="AYG7" s="52">
        <v>1.794</v>
      </c>
      <c r="AYH7" s="52">
        <v>1.8080000000000001</v>
      </c>
      <c r="AYI7" s="52"/>
      <c r="AYJ7" s="52">
        <v>1.8</v>
      </c>
      <c r="AYK7" s="52"/>
      <c r="AYL7" s="52">
        <v>1.794</v>
      </c>
      <c r="AYM7" s="52"/>
      <c r="AYN7" s="52">
        <v>1.7969999999999999</v>
      </c>
      <c r="AYO7" s="52"/>
      <c r="AYP7" s="6">
        <f t="shared" si="95"/>
        <v>0.3040638606676343</v>
      </c>
      <c r="AYQ7" s="1061">
        <v>1.038</v>
      </c>
      <c r="AYR7" s="1061">
        <v>0.95699999999999996</v>
      </c>
      <c r="AYS7" s="1061">
        <v>0.93600000000000005</v>
      </c>
      <c r="AYT7" s="1061">
        <v>0.92900000000000005</v>
      </c>
      <c r="AYU7" s="1061">
        <v>0.93200000000000005</v>
      </c>
      <c r="AYV7" s="1061">
        <v>0.96199999999999997</v>
      </c>
      <c r="AYW7" s="1061">
        <v>0.94</v>
      </c>
      <c r="AYX7" s="1061">
        <v>0.96199999999999997</v>
      </c>
      <c r="AYY7" s="1061">
        <v>0.95599999999999996</v>
      </c>
      <c r="AYZ7" s="1061">
        <v>0.94799999999999995</v>
      </c>
      <c r="AZA7" s="1061"/>
      <c r="AZB7" s="1061">
        <v>0.91100000000000003</v>
      </c>
      <c r="AZC7" s="1061">
        <v>0.91500000000000004</v>
      </c>
      <c r="AZD7" s="1061">
        <f t="shared" si="96"/>
        <v>0.91500000000000004</v>
      </c>
      <c r="AZE7" s="1061">
        <v>0.95</v>
      </c>
      <c r="AZF7" s="1061">
        <v>0.93200000000000005</v>
      </c>
      <c r="AZG7" s="1061">
        <v>0.93500000000000005</v>
      </c>
      <c r="AZH7" s="1061"/>
      <c r="AZI7" s="1061">
        <v>0.95599999999999996</v>
      </c>
      <c r="AZJ7" s="1061">
        <v>0.93600000000000005</v>
      </c>
      <c r="AZK7" s="1061">
        <v>0.92400000000000004</v>
      </c>
      <c r="AZL7" s="1061">
        <v>0.93799999999999994</v>
      </c>
      <c r="AZM7" s="1061">
        <v>0.996</v>
      </c>
      <c r="AZN7" s="1061">
        <v>0.94299999999999995</v>
      </c>
      <c r="AZO7" s="1061">
        <v>0.95</v>
      </c>
      <c r="AZP7" s="1061">
        <v>0.96</v>
      </c>
      <c r="AZQ7" s="1061">
        <v>0.93300000000000005</v>
      </c>
      <c r="AZR7" s="1061">
        <v>0.95199999999999996</v>
      </c>
      <c r="AZS7" s="1060">
        <f t="shared" si="97"/>
        <v>0.91500000000000004</v>
      </c>
      <c r="AZT7" s="1061">
        <v>0.96</v>
      </c>
      <c r="AZU7" s="1061">
        <v>0.95299999999999996</v>
      </c>
      <c r="AZV7" s="1061">
        <v>0.92800000000000005</v>
      </c>
      <c r="AZW7" s="1061">
        <v>0.92100000000000004</v>
      </c>
      <c r="AZX7" s="1061">
        <v>0.95399999999999996</v>
      </c>
      <c r="AZY7" s="1061">
        <v>0.88600000000000001</v>
      </c>
      <c r="AZZ7" s="1061">
        <v>0.95699999999999996</v>
      </c>
      <c r="BAA7" s="1061">
        <v>0.93500000000000005</v>
      </c>
      <c r="BAB7" s="1061">
        <v>0.95799999999999996</v>
      </c>
      <c r="BAC7" s="1061">
        <v>0.94499999999999995</v>
      </c>
      <c r="BAD7" s="102">
        <v>1.02</v>
      </c>
      <c r="BAE7" s="1061">
        <v>1.02</v>
      </c>
      <c r="BAF7" s="102">
        <v>1.02</v>
      </c>
      <c r="BAG7" s="1061">
        <v>1.0249999999999999</v>
      </c>
      <c r="BAH7" s="1061">
        <v>1.0369999999999999</v>
      </c>
      <c r="BAI7" s="1061">
        <v>1.0509999999999999</v>
      </c>
      <c r="BAJ7" s="1061">
        <v>1.0580000000000001</v>
      </c>
      <c r="BAK7" s="1061">
        <v>1.056</v>
      </c>
      <c r="BAL7" s="1061">
        <v>1.0549999999999999</v>
      </c>
      <c r="BAM7" s="102">
        <v>1.0209999999999999</v>
      </c>
      <c r="BAN7" s="102">
        <v>1.0109999999999999</v>
      </c>
      <c r="BAO7" s="102">
        <v>1.026</v>
      </c>
      <c r="BAP7" s="102">
        <v>1.02</v>
      </c>
      <c r="BAQ7" s="102">
        <f t="shared" si="98"/>
        <v>1.02</v>
      </c>
      <c r="BAR7" s="102">
        <v>1.01</v>
      </c>
      <c r="BAS7" s="102">
        <v>1.018</v>
      </c>
      <c r="BAT7" s="102">
        <v>1.0149999999999999</v>
      </c>
      <c r="BAU7" s="102">
        <v>1.038</v>
      </c>
      <c r="BAV7" s="102">
        <v>1.02</v>
      </c>
      <c r="BAW7" s="102">
        <v>1.0329999999999999</v>
      </c>
      <c r="BAX7" s="102">
        <v>1.0409999999999999</v>
      </c>
      <c r="BAY7" s="102"/>
      <c r="BAZ7" s="102">
        <v>1.0369999999999999</v>
      </c>
      <c r="BBA7" s="102"/>
      <c r="BBB7" s="102">
        <v>1.03</v>
      </c>
      <c r="BBC7" s="102">
        <f t="shared" si="99"/>
        <v>1.02</v>
      </c>
      <c r="BBD7" s="102">
        <v>1.032</v>
      </c>
      <c r="BBE7" s="102"/>
      <c r="BBF7" s="102">
        <v>1.0329999999999999</v>
      </c>
      <c r="BBG7" s="102">
        <v>1.034</v>
      </c>
      <c r="BBH7" s="102"/>
      <c r="BBI7" s="102">
        <v>1.0369999999999999</v>
      </c>
      <c r="BBJ7" s="102">
        <v>1.038</v>
      </c>
      <c r="BBK7" s="102">
        <v>1.038</v>
      </c>
      <c r="BBL7" s="102"/>
      <c r="BBM7" s="102">
        <v>1.0489999999999999</v>
      </c>
      <c r="BBN7" s="102">
        <f t="shared" si="100"/>
        <v>1.02</v>
      </c>
      <c r="BBO7" s="102">
        <v>1.052</v>
      </c>
      <c r="BBP7" s="102"/>
      <c r="BBQ7" s="102">
        <v>1.0529999999999999</v>
      </c>
      <c r="BBR7" s="102">
        <v>1.054</v>
      </c>
      <c r="BBS7" s="102">
        <v>1.0529999999999999</v>
      </c>
      <c r="BBT7" s="102">
        <v>1.054</v>
      </c>
      <c r="BBU7" s="102">
        <v>1.0469999999999999</v>
      </c>
      <c r="BBV7" s="102">
        <v>1.0509999999999999</v>
      </c>
      <c r="BBW7" s="102">
        <v>1.056</v>
      </c>
      <c r="BBX7" s="102">
        <f t="shared" si="101"/>
        <v>1.02</v>
      </c>
      <c r="BBY7" s="102">
        <v>1.052</v>
      </c>
      <c r="BBZ7" s="102">
        <v>1.05</v>
      </c>
      <c r="BCA7" s="102">
        <v>1.1140000000000001</v>
      </c>
      <c r="BCB7" s="102">
        <v>1.129</v>
      </c>
      <c r="BCC7" s="102">
        <v>1.1279999999999999</v>
      </c>
      <c r="BCD7" s="102"/>
      <c r="BCE7" s="102">
        <v>1.1220000000000001</v>
      </c>
      <c r="BCF7" s="102">
        <v>1.1279999999999999</v>
      </c>
      <c r="BCG7" s="102">
        <v>1.1339999999999999</v>
      </c>
      <c r="BCH7" s="102">
        <v>1.115</v>
      </c>
      <c r="BCI7" s="102">
        <v>1.1319999999999999</v>
      </c>
      <c r="BCJ7" s="102">
        <v>1.0569999999999999</v>
      </c>
      <c r="BCK7" s="102">
        <f t="shared" si="102"/>
        <v>1.02</v>
      </c>
      <c r="BCL7" s="102">
        <v>1.1180000000000001</v>
      </c>
      <c r="BCM7" s="102">
        <v>1.1319999999999999</v>
      </c>
      <c r="BCN7" s="102"/>
      <c r="BCO7" s="102">
        <v>1.1240000000000001</v>
      </c>
      <c r="BCP7" s="102">
        <v>1.0960000000000001</v>
      </c>
      <c r="BCQ7" s="102">
        <v>1.105</v>
      </c>
      <c r="BCR7" s="102"/>
      <c r="BCS7" s="102">
        <v>1.087</v>
      </c>
      <c r="BCT7" s="102">
        <v>1.0880000000000001</v>
      </c>
      <c r="BCU7" s="102">
        <v>1.091</v>
      </c>
      <c r="BCV7" s="102">
        <v>1.0960000000000001</v>
      </c>
      <c r="BCW7" s="102">
        <v>1.0980000000000001</v>
      </c>
      <c r="BCX7" s="102">
        <v>1.0409999999999999</v>
      </c>
      <c r="BCY7" s="102">
        <f t="shared" si="103"/>
        <v>1.02</v>
      </c>
      <c r="BCZ7" s="102">
        <v>1.095</v>
      </c>
      <c r="BDA7" s="102">
        <v>1.1240000000000001</v>
      </c>
      <c r="BDB7" s="102"/>
      <c r="BDC7" s="102">
        <v>1.123</v>
      </c>
      <c r="BDD7" s="102">
        <v>1.1200000000000001</v>
      </c>
      <c r="BDE7" s="102">
        <v>1.1040000000000001</v>
      </c>
      <c r="BDF7" s="102">
        <v>1.1000000000000001</v>
      </c>
      <c r="BDG7" s="102">
        <v>1.109</v>
      </c>
      <c r="BDH7" s="102">
        <v>1.1160000000000001</v>
      </c>
      <c r="BDI7" s="102">
        <v>1.113</v>
      </c>
      <c r="BDJ7" s="102">
        <v>1.0409999999999999</v>
      </c>
      <c r="BDK7" s="102">
        <f t="shared" si="104"/>
        <v>1.02</v>
      </c>
      <c r="BDL7" s="102"/>
      <c r="BDM7" s="102">
        <v>1.157</v>
      </c>
      <c r="BDN7" s="102">
        <v>1.169</v>
      </c>
      <c r="BDO7" s="102">
        <v>1.169</v>
      </c>
      <c r="BDP7" s="102">
        <v>1.202</v>
      </c>
      <c r="BDQ7" s="102">
        <v>1.194</v>
      </c>
      <c r="BDR7" s="102">
        <v>1.2050000000000001</v>
      </c>
      <c r="BDS7" s="102">
        <v>1.202</v>
      </c>
      <c r="BDT7" s="102">
        <v>1.206</v>
      </c>
      <c r="BDU7" s="102"/>
      <c r="BDV7" s="102">
        <v>1.1870000000000001</v>
      </c>
      <c r="BDW7" s="102">
        <f t="shared" si="105"/>
        <v>1.02</v>
      </c>
      <c r="BDX7" s="102">
        <v>1.2010000000000001</v>
      </c>
      <c r="BDY7" s="102">
        <v>1.163</v>
      </c>
      <c r="BDZ7" s="102">
        <v>1.167</v>
      </c>
      <c r="BEA7" s="102">
        <v>1.157</v>
      </c>
      <c r="BEB7" s="102"/>
      <c r="BEC7" s="102">
        <v>1.157</v>
      </c>
      <c r="BED7" s="102">
        <v>1.1639999999999999</v>
      </c>
      <c r="BEE7" s="102">
        <v>1.167</v>
      </c>
      <c r="BEF7" s="102">
        <v>1.1599999999999999</v>
      </c>
      <c r="BEG7" s="102">
        <v>1.17</v>
      </c>
      <c r="BEH7" s="102">
        <v>1.17</v>
      </c>
      <c r="BEI7" s="102">
        <v>1.18</v>
      </c>
      <c r="BEJ7" s="102">
        <v>1.1519999999999999</v>
      </c>
      <c r="BEK7" s="102">
        <f t="shared" si="106"/>
        <v>1.02</v>
      </c>
      <c r="BEL7" s="102">
        <v>1.18</v>
      </c>
      <c r="BEM7" s="102">
        <v>1.19</v>
      </c>
      <c r="BEN7" s="102">
        <v>1.18</v>
      </c>
      <c r="BEO7" s="102">
        <v>1.18</v>
      </c>
      <c r="BEP7" s="102">
        <v>1.18</v>
      </c>
      <c r="BEQ7" s="102">
        <v>1.264</v>
      </c>
      <c r="BER7" s="102"/>
      <c r="BES7" s="102">
        <v>1.28</v>
      </c>
      <c r="BET7" s="102">
        <v>1.2649999999999999</v>
      </c>
      <c r="BEU7" s="102">
        <v>1.26</v>
      </c>
      <c r="BEV7" s="102">
        <v>1.2569999999999999</v>
      </c>
      <c r="BEW7" s="102">
        <v>1.3</v>
      </c>
      <c r="BEX7" s="102">
        <f t="shared" si="107"/>
        <v>1.02</v>
      </c>
      <c r="BEY7" s="102">
        <v>1.26</v>
      </c>
      <c r="BEZ7" s="102">
        <v>1.2749999999999999</v>
      </c>
      <c r="BFA7" s="102">
        <v>1.2649999999999999</v>
      </c>
      <c r="BFB7" s="102">
        <v>1.274</v>
      </c>
      <c r="BFC7" s="102">
        <v>1.2589999999999999</v>
      </c>
      <c r="BFD7" s="102">
        <v>1.2609999999999999</v>
      </c>
      <c r="BFE7" s="102">
        <v>1.2689999999999999</v>
      </c>
      <c r="BFF7" s="102">
        <v>1.27</v>
      </c>
      <c r="BFG7" s="102">
        <v>1.274</v>
      </c>
      <c r="BFH7" s="102">
        <v>1.258</v>
      </c>
      <c r="BFI7" s="102">
        <v>1.2549999999999999</v>
      </c>
      <c r="BFJ7" s="102">
        <v>1.2809999999999999</v>
      </c>
      <c r="BFK7" s="102"/>
      <c r="BFL7" s="102">
        <v>1.27</v>
      </c>
      <c r="BFM7" s="102">
        <v>1.29</v>
      </c>
      <c r="BFN7" s="102">
        <v>1.264</v>
      </c>
      <c r="BFO7" s="102">
        <v>1.27</v>
      </c>
      <c r="BFP7" s="102">
        <v>1.294</v>
      </c>
      <c r="BFQ7" s="102">
        <v>1.264</v>
      </c>
      <c r="BFR7" s="102"/>
      <c r="BFS7" s="102">
        <v>1.256</v>
      </c>
      <c r="BFT7" s="102">
        <v>1.2749999999999999</v>
      </c>
      <c r="BFU7" s="102">
        <v>1.2549999999999999</v>
      </c>
      <c r="BFV7" s="102">
        <v>1.29</v>
      </c>
      <c r="BFW7" s="102">
        <v>1.2829999999999999</v>
      </c>
      <c r="BFX7" s="102">
        <v>1.2989999999999999</v>
      </c>
      <c r="BFY7" s="102">
        <f t="shared" si="108"/>
        <v>1.02</v>
      </c>
      <c r="BFZ7" s="102">
        <v>1.29</v>
      </c>
      <c r="BGA7" s="102">
        <v>1.2989999999999999</v>
      </c>
      <c r="BGB7" s="102">
        <v>1.304</v>
      </c>
      <c r="BGC7" s="102">
        <v>1.286</v>
      </c>
      <c r="BGD7" s="102">
        <v>1.2929999999999999</v>
      </c>
      <c r="BGE7" s="102">
        <f t="shared" si="109"/>
        <v>1.02</v>
      </c>
      <c r="BGF7" s="47">
        <v>1.319</v>
      </c>
      <c r="BGG7" s="47"/>
      <c r="BGH7" s="47">
        <v>1.327</v>
      </c>
      <c r="BGI7" s="47">
        <v>1.3280000000000001</v>
      </c>
      <c r="BGJ7" s="47">
        <v>1.32</v>
      </c>
      <c r="BGK7" s="47">
        <v>1.3420000000000001</v>
      </c>
      <c r="BGL7" s="47">
        <v>1.351</v>
      </c>
      <c r="BGM7" s="47"/>
      <c r="BGN7" s="47">
        <v>1.3380000000000001</v>
      </c>
      <c r="BGO7" s="47"/>
      <c r="BGP7" s="47">
        <v>1.4470000000000001</v>
      </c>
      <c r="BGQ7" s="47">
        <v>1.476</v>
      </c>
      <c r="BGR7" s="47">
        <v>1.4770000000000001</v>
      </c>
      <c r="BGS7" s="47">
        <v>1.4750000000000001</v>
      </c>
      <c r="BGT7" s="47">
        <v>1.4670000000000001</v>
      </c>
      <c r="BGU7" s="102">
        <f t="shared" si="110"/>
        <v>1.02</v>
      </c>
      <c r="BGV7" s="102">
        <v>1.4810000000000001</v>
      </c>
      <c r="BGW7" s="47"/>
      <c r="BGX7" s="47">
        <v>1.5780000000000001</v>
      </c>
      <c r="BGY7" s="47">
        <v>1.571</v>
      </c>
      <c r="BGZ7" s="47">
        <v>1.665</v>
      </c>
      <c r="BHA7" s="47">
        <v>1.5</v>
      </c>
      <c r="BHB7" s="47">
        <v>1.4910000000000001</v>
      </c>
      <c r="BHC7" s="51">
        <v>1.4410000000000001</v>
      </c>
      <c r="BHD7" s="47">
        <f t="shared" si="111"/>
        <v>1.02</v>
      </c>
      <c r="BHE7" s="51">
        <v>1.52</v>
      </c>
      <c r="BHF7" s="51">
        <v>1.5</v>
      </c>
      <c r="BHG7" s="51"/>
      <c r="BHH7" s="51">
        <v>1.49</v>
      </c>
      <c r="BHI7" s="51">
        <v>1.5820000000000001</v>
      </c>
      <c r="BHJ7" s="47">
        <v>1.595</v>
      </c>
      <c r="BHK7" s="51">
        <v>1.5089999999999999</v>
      </c>
      <c r="BHL7" s="47">
        <f t="shared" si="112"/>
        <v>1.02</v>
      </c>
      <c r="BHM7" s="47">
        <v>1.5049999999999999</v>
      </c>
      <c r="BHN7" s="47">
        <v>1.526</v>
      </c>
      <c r="BHO7" s="47">
        <v>1.8440000000000001</v>
      </c>
      <c r="BHP7" s="47">
        <v>1.6779999999999999</v>
      </c>
      <c r="BHQ7" s="47"/>
      <c r="BHR7" s="47">
        <v>1.5149999999999999</v>
      </c>
      <c r="BHS7" s="36">
        <v>1.677</v>
      </c>
      <c r="BHT7" s="47">
        <f t="shared" si="113"/>
        <v>1.02</v>
      </c>
      <c r="BHU7" s="47">
        <v>1.5329999999999999</v>
      </c>
      <c r="BHV7" s="47">
        <v>1.5409999999999999</v>
      </c>
      <c r="BHW7" s="47">
        <v>1.665</v>
      </c>
      <c r="BHX7" s="47">
        <v>1.667</v>
      </c>
      <c r="BHY7" s="47">
        <v>1.5589999999999999</v>
      </c>
      <c r="BHZ7" s="47">
        <v>1.6930000000000001</v>
      </c>
      <c r="BIA7" s="47">
        <v>1.6759999999999999</v>
      </c>
      <c r="BIB7" s="47">
        <v>1.6659999999999999</v>
      </c>
      <c r="BIC7" s="52">
        <v>1.536</v>
      </c>
      <c r="BID7" s="1181">
        <v>1.3</v>
      </c>
      <c r="BIE7" s="47">
        <v>1.514</v>
      </c>
      <c r="BIF7" s="1162">
        <v>1.526</v>
      </c>
      <c r="BIG7" s="1162">
        <v>1.5049999999999999</v>
      </c>
      <c r="BIH7" s="52">
        <v>1.637</v>
      </c>
      <c r="BII7" s="52">
        <f t="shared" si="114"/>
        <v>1.3</v>
      </c>
      <c r="BIJ7" s="52">
        <v>1.5329999999999999</v>
      </c>
      <c r="BIK7" s="52">
        <v>1.51</v>
      </c>
      <c r="BIL7" s="52">
        <v>1.508</v>
      </c>
      <c r="BIM7" s="52">
        <v>1.4950000000000001</v>
      </c>
      <c r="BIN7" s="52">
        <v>1.611</v>
      </c>
      <c r="BIO7" s="971">
        <v>1.506</v>
      </c>
      <c r="BIP7" s="52">
        <f t="shared" si="115"/>
        <v>1.3</v>
      </c>
      <c r="BIQ7" s="52">
        <v>1.607</v>
      </c>
      <c r="BIR7" s="52">
        <v>1.611</v>
      </c>
      <c r="BIS7" s="52">
        <v>1.7470000000000001</v>
      </c>
      <c r="BIT7" s="52">
        <v>1.724</v>
      </c>
      <c r="BIU7" s="52"/>
      <c r="BIV7" s="1277" t="s">
        <v>1158</v>
      </c>
      <c r="BIW7" s="971">
        <v>1.6419999999999999</v>
      </c>
      <c r="BIX7" s="971">
        <f t="shared" si="116"/>
        <v>1.3</v>
      </c>
      <c r="BIY7" s="52">
        <v>2.15</v>
      </c>
      <c r="BIZ7" s="52"/>
      <c r="BJA7" s="52"/>
      <c r="BJB7" s="52">
        <v>1.7849999999999999</v>
      </c>
      <c r="BJC7" s="52">
        <v>1.772</v>
      </c>
      <c r="BJD7" s="52">
        <v>1.53</v>
      </c>
      <c r="BJE7" s="52">
        <v>1.766</v>
      </c>
      <c r="BJF7" s="52">
        <v>1.788</v>
      </c>
      <c r="BJG7" s="52">
        <v>1.5580000000000001</v>
      </c>
      <c r="BJH7" s="52">
        <f t="shared" si="259"/>
        <v>1.3</v>
      </c>
      <c r="BJI7" s="52">
        <v>1.984</v>
      </c>
      <c r="BJJ7" s="52">
        <v>1.9650000000000001</v>
      </c>
      <c r="BJK7" s="52">
        <v>1.9690000000000001</v>
      </c>
      <c r="BJL7" s="52">
        <v>2.9249999999999998</v>
      </c>
      <c r="BJM7" s="52">
        <v>2.9249999999999998</v>
      </c>
      <c r="BJN7" s="52">
        <v>1.5780000000000001</v>
      </c>
      <c r="BJO7" s="52">
        <v>2.907</v>
      </c>
      <c r="BJP7" s="52">
        <v>2.8959999999999999</v>
      </c>
      <c r="BJQ7" s="58">
        <v>1.7689999999999999</v>
      </c>
      <c r="BJR7" s="58">
        <f t="shared" si="117"/>
        <v>1.3</v>
      </c>
      <c r="BJS7" s="52">
        <v>1.72</v>
      </c>
      <c r="BJT7" s="52"/>
      <c r="BJU7" s="52">
        <v>1.6</v>
      </c>
      <c r="BJV7" s="52">
        <v>1.7290000000000001</v>
      </c>
      <c r="BJW7" s="52"/>
      <c r="BJX7" s="52">
        <f t="shared" si="118"/>
        <v>1.3</v>
      </c>
      <c r="BJY7" s="52">
        <v>1.732</v>
      </c>
      <c r="BJZ7" s="52">
        <v>1.7569999999999999</v>
      </c>
      <c r="BKA7" s="52">
        <v>1.728</v>
      </c>
      <c r="BKB7" s="52">
        <v>1.7250000000000001</v>
      </c>
      <c r="BKC7" s="52">
        <v>1.7609999999999999</v>
      </c>
      <c r="BKD7" s="52">
        <v>1.7609999999999999</v>
      </c>
      <c r="BKE7" s="52"/>
      <c r="BKF7" s="52">
        <v>1.7310000000000001</v>
      </c>
      <c r="BKG7" s="52">
        <v>1.762</v>
      </c>
      <c r="BKH7" s="52"/>
      <c r="BKI7" s="52">
        <v>1.8</v>
      </c>
      <c r="BKJ7" s="52">
        <v>1.7829999999999999</v>
      </c>
      <c r="BKK7" s="52"/>
      <c r="BKL7" s="52">
        <v>1.7330000000000001</v>
      </c>
      <c r="BKM7" s="52"/>
      <c r="BKN7" s="52">
        <v>1.758</v>
      </c>
      <c r="BKO7" s="52"/>
      <c r="BKP7" s="52">
        <v>1.7509999999999999</v>
      </c>
      <c r="BKQ7" s="52">
        <v>1.7609999999999999</v>
      </c>
      <c r="BKR7" s="52">
        <v>1.738</v>
      </c>
      <c r="BKS7" s="52">
        <v>1.732</v>
      </c>
      <c r="BKT7" s="52"/>
      <c r="BKU7" s="52">
        <v>1.7450000000000001</v>
      </c>
      <c r="BKV7" s="52"/>
      <c r="BKW7" s="52">
        <v>1.732</v>
      </c>
      <c r="BKX7" s="52"/>
      <c r="BKY7" s="52">
        <v>1.716</v>
      </c>
      <c r="BKZ7" s="52"/>
      <c r="BLA7" s="6">
        <f t="shared" si="119"/>
        <v>0.31999999999999995</v>
      </c>
      <c r="BLB7" s="1061">
        <v>0.78</v>
      </c>
      <c r="BLC7" s="1061">
        <v>0.76200000000000001</v>
      </c>
      <c r="BLD7" s="1061">
        <v>0.79300000000000004</v>
      </c>
      <c r="BLE7" s="1061">
        <v>0.78600000000000003</v>
      </c>
      <c r="BLF7" s="1061">
        <v>0.78</v>
      </c>
      <c r="BLG7" s="1061">
        <v>0.76600000000000001</v>
      </c>
      <c r="BLH7" s="1061">
        <v>0.78500000000000003</v>
      </c>
      <c r="BLI7" s="1061">
        <v>0.76500000000000001</v>
      </c>
      <c r="BLJ7" s="1061">
        <v>0.75600000000000001</v>
      </c>
      <c r="BLK7" s="1061">
        <v>0.74199999999999999</v>
      </c>
      <c r="BLL7" s="1061">
        <f t="shared" si="120"/>
        <v>0.74199999999999999</v>
      </c>
      <c r="BLM7" s="1061">
        <v>0.76700000000000002</v>
      </c>
      <c r="BLN7" s="1061">
        <v>0.755</v>
      </c>
      <c r="BLO7" s="1061"/>
      <c r="BLP7" s="1061">
        <v>0.78800000000000003</v>
      </c>
      <c r="BLQ7" s="1061"/>
      <c r="BLR7" s="1061"/>
      <c r="BLS7" s="1061">
        <v>0.76100000000000001</v>
      </c>
      <c r="BLT7" s="1061">
        <v>0.74299999999999999</v>
      </c>
      <c r="BLU7" s="1061">
        <v>0.753</v>
      </c>
      <c r="BLV7" s="1061">
        <v>0.78500000000000003</v>
      </c>
      <c r="BLW7" s="1061">
        <v>0.76800000000000002</v>
      </c>
      <c r="BLX7" s="1061">
        <v>0.752</v>
      </c>
      <c r="BLY7" s="1061">
        <v>0.78900000000000003</v>
      </c>
      <c r="BLZ7" s="1061"/>
      <c r="BMA7" s="1061">
        <v>0.76800000000000002</v>
      </c>
      <c r="BMB7" s="1060">
        <f t="shared" si="121"/>
        <v>0.74199999999999999</v>
      </c>
      <c r="BMC7" s="1061">
        <v>0.78200000000000003</v>
      </c>
      <c r="BMD7" s="1061">
        <v>0.76100000000000001</v>
      </c>
      <c r="BME7" s="1061">
        <v>0.76500000000000001</v>
      </c>
      <c r="BMF7" s="1061">
        <v>0.77800000000000002</v>
      </c>
      <c r="BMG7" s="1061">
        <v>0.76700000000000002</v>
      </c>
      <c r="BMH7" s="1061"/>
      <c r="BMI7" s="1061">
        <v>0.76900000000000002</v>
      </c>
      <c r="BMJ7" s="1061">
        <v>0.75600000000000001</v>
      </c>
      <c r="BMK7" s="1061">
        <v>0.77</v>
      </c>
      <c r="BML7" s="1061">
        <v>0.78100000000000003</v>
      </c>
      <c r="BMM7" s="1061">
        <v>0.77700000000000002</v>
      </c>
      <c r="BMN7" s="102">
        <v>0.82199999999999995</v>
      </c>
      <c r="BMO7" s="1061">
        <v>0.82199999999999995</v>
      </c>
      <c r="BMP7" s="102">
        <v>0.82199999999999995</v>
      </c>
      <c r="BMQ7" s="1061">
        <v>0.82599999999999996</v>
      </c>
      <c r="BMR7" s="1061">
        <v>0.81200000000000006</v>
      </c>
      <c r="BMS7" s="1061">
        <v>0.82199999999999995</v>
      </c>
      <c r="BMT7" s="1061">
        <v>0.82299999999999995</v>
      </c>
      <c r="BMU7" s="1061">
        <v>0.83</v>
      </c>
      <c r="BMV7" s="1061">
        <v>0.83799999999999997</v>
      </c>
      <c r="BMW7" s="102">
        <v>0.81699999999999995</v>
      </c>
      <c r="BMX7" s="102">
        <v>0.81200000000000006</v>
      </c>
      <c r="BMY7" s="102">
        <v>0.81100000000000005</v>
      </c>
      <c r="BMZ7" s="102">
        <v>0.8</v>
      </c>
      <c r="BNA7" s="102">
        <f t="shared" si="122"/>
        <v>0.8</v>
      </c>
      <c r="BNB7" s="102">
        <v>0.80600000000000005</v>
      </c>
      <c r="BNC7" s="102">
        <v>0.81899999999999995</v>
      </c>
      <c r="BND7" s="102">
        <v>0.82699999999999996</v>
      </c>
      <c r="BNE7" s="102">
        <v>0.81399999999999995</v>
      </c>
      <c r="BNF7" s="102"/>
      <c r="BNG7" s="102">
        <v>0.81499999999999995</v>
      </c>
      <c r="BNH7" s="102">
        <v>0.82099999999999995</v>
      </c>
      <c r="BNI7" s="102">
        <v>0.81899999999999995</v>
      </c>
      <c r="BNJ7" s="102">
        <v>0.82</v>
      </c>
      <c r="BNK7" s="102"/>
      <c r="BNL7" s="102">
        <v>0.82</v>
      </c>
      <c r="BNM7" s="102">
        <f t="shared" si="123"/>
        <v>0.8</v>
      </c>
      <c r="BNN7" s="102">
        <v>0.81699999999999995</v>
      </c>
      <c r="BNO7" s="102">
        <v>0.81799999999999995</v>
      </c>
      <c r="BNP7" s="102"/>
      <c r="BNQ7" s="102">
        <v>0.82799999999999996</v>
      </c>
      <c r="BNR7" s="102">
        <v>0.83099999999999996</v>
      </c>
      <c r="BNS7" s="102">
        <v>0.82899999999999996</v>
      </c>
      <c r="BNT7" s="102">
        <v>0.83</v>
      </c>
      <c r="BNU7" s="102"/>
      <c r="BNV7" s="102">
        <v>0.82799999999999996</v>
      </c>
      <c r="BNW7" s="102">
        <v>0.86299999999999999</v>
      </c>
      <c r="BNX7" s="102">
        <f t="shared" si="124"/>
        <v>0.8</v>
      </c>
      <c r="BNY7" s="102">
        <v>0.84399999999999997</v>
      </c>
      <c r="BNZ7" s="102">
        <v>0.82199999999999995</v>
      </c>
      <c r="BOA7" s="102"/>
      <c r="BOB7" s="102">
        <v>0.86</v>
      </c>
      <c r="BOC7" s="102">
        <v>0.85299999999999998</v>
      </c>
      <c r="BOD7" s="102">
        <v>0.84299999999999997</v>
      </c>
      <c r="BOE7" s="102">
        <v>0.85699999999999998</v>
      </c>
      <c r="BOF7" s="102"/>
      <c r="BOG7" s="102">
        <v>0.84399999999999997</v>
      </c>
      <c r="BOH7" s="102">
        <v>0.81200000000000006</v>
      </c>
      <c r="BOI7" s="102">
        <f t="shared" si="125"/>
        <v>0.8</v>
      </c>
      <c r="BOJ7" s="102">
        <v>0.85799999999999998</v>
      </c>
      <c r="BOK7" s="102">
        <v>0.85699999999999998</v>
      </c>
      <c r="BOL7" s="102">
        <v>0.875</v>
      </c>
      <c r="BOM7" s="102">
        <v>0.88</v>
      </c>
      <c r="BON7" s="102">
        <v>0.88100000000000001</v>
      </c>
      <c r="BOO7" s="102">
        <v>0.89</v>
      </c>
      <c r="BOP7" s="102">
        <v>0.89100000000000001</v>
      </c>
      <c r="BOQ7" s="102"/>
      <c r="BOR7" s="102">
        <v>0.88900000000000001</v>
      </c>
      <c r="BOS7" s="102">
        <v>0.88</v>
      </c>
      <c r="BOT7" s="102">
        <v>0.88</v>
      </c>
      <c r="BOU7" s="102">
        <v>0.85699999999999998</v>
      </c>
      <c r="BOV7" s="102">
        <f t="shared" si="126"/>
        <v>0.8</v>
      </c>
      <c r="BOW7" s="102">
        <v>0.88400000000000001</v>
      </c>
      <c r="BOX7" s="102">
        <v>0.874</v>
      </c>
      <c r="BOY7" s="102">
        <v>0.878</v>
      </c>
      <c r="BOZ7" s="102">
        <v>0.85499999999999998</v>
      </c>
      <c r="BPA7" s="102">
        <v>0.872</v>
      </c>
      <c r="BPB7" s="102"/>
      <c r="BPC7" s="102">
        <v>0.85399999999999998</v>
      </c>
      <c r="BPD7" s="102">
        <v>0.86199999999999999</v>
      </c>
      <c r="BPE7" s="102">
        <v>0.86899999999999999</v>
      </c>
      <c r="BPF7" s="102">
        <v>0.86299999999999999</v>
      </c>
      <c r="BPG7" s="102">
        <v>0.87</v>
      </c>
      <c r="BPH7" s="102">
        <v>0.86</v>
      </c>
      <c r="BPI7" s="102">
        <f t="shared" si="127"/>
        <v>0.8</v>
      </c>
      <c r="BPJ7" s="102">
        <v>0.875</v>
      </c>
      <c r="BPK7" s="102">
        <v>0.876</v>
      </c>
      <c r="BPL7" s="102">
        <v>0.88800000000000001</v>
      </c>
      <c r="BPM7" s="102">
        <v>0.876</v>
      </c>
      <c r="BPN7" s="102">
        <v>0.88500000000000001</v>
      </c>
      <c r="BPO7" s="102">
        <v>0.877</v>
      </c>
      <c r="BPP7" s="102">
        <v>0.879</v>
      </c>
      <c r="BPQ7" s="102">
        <v>0.88500000000000001</v>
      </c>
      <c r="BPR7" s="102">
        <v>0.877</v>
      </c>
      <c r="BPS7" s="102">
        <v>0.86</v>
      </c>
      <c r="BPT7" s="102">
        <f t="shared" si="128"/>
        <v>0.8</v>
      </c>
      <c r="BPU7" s="102">
        <v>0.90600000000000003</v>
      </c>
      <c r="BPV7" s="102">
        <v>0.92400000000000004</v>
      </c>
      <c r="BPW7" s="102">
        <v>0.91800000000000004</v>
      </c>
      <c r="BPX7" s="102">
        <v>0.93300000000000005</v>
      </c>
      <c r="BPY7" s="102"/>
      <c r="BPZ7" s="102">
        <v>0.92200000000000004</v>
      </c>
      <c r="BQA7" s="102">
        <v>0.92900000000000005</v>
      </c>
      <c r="BQB7" s="102">
        <v>0.91700000000000004</v>
      </c>
      <c r="BQC7" s="102">
        <v>0.92400000000000004</v>
      </c>
      <c r="BQD7" s="102">
        <v>0.89300000000000002</v>
      </c>
      <c r="BQE7" s="102">
        <f t="shared" si="129"/>
        <v>0.8</v>
      </c>
      <c r="BQF7" s="102">
        <v>0.92800000000000005</v>
      </c>
      <c r="BQG7" s="102">
        <v>0.91300000000000003</v>
      </c>
      <c r="BQH7" s="102">
        <v>0.90700000000000003</v>
      </c>
      <c r="BQI7" s="102">
        <v>0.91800000000000004</v>
      </c>
      <c r="BQJ7" s="102">
        <v>0.91600000000000004</v>
      </c>
      <c r="BQK7" s="102">
        <v>0.90700000000000003</v>
      </c>
      <c r="BQL7" s="102">
        <v>0.90500000000000003</v>
      </c>
      <c r="BQM7" s="102">
        <v>0.91600000000000004</v>
      </c>
      <c r="BQN7" s="102">
        <v>0.91400000000000003</v>
      </c>
      <c r="BQO7" s="102">
        <v>0.91</v>
      </c>
      <c r="BQP7" s="102">
        <v>0.91</v>
      </c>
      <c r="BQQ7" s="1061">
        <v>0.88600000000000001</v>
      </c>
      <c r="BQR7" s="102">
        <f t="shared" si="130"/>
        <v>0.8</v>
      </c>
      <c r="BQS7" s="102">
        <v>0.91</v>
      </c>
      <c r="BQT7" s="102"/>
      <c r="BQU7" s="102">
        <v>0.91</v>
      </c>
      <c r="BQV7" s="102">
        <v>0.90900000000000003</v>
      </c>
      <c r="BQW7" s="102">
        <v>0.91</v>
      </c>
      <c r="BQX7" s="102">
        <v>0.91</v>
      </c>
      <c r="BQY7" s="102">
        <v>1.0009999999999999</v>
      </c>
      <c r="BQZ7" s="102">
        <v>1.03</v>
      </c>
      <c r="BRA7" s="102">
        <v>1</v>
      </c>
      <c r="BRB7" s="102">
        <v>1.03</v>
      </c>
      <c r="BRC7" s="102">
        <v>1.0149999999999999</v>
      </c>
      <c r="BRD7" s="102">
        <v>1.0680000000000001</v>
      </c>
      <c r="BRE7" s="102">
        <f t="shared" si="131"/>
        <v>0.8</v>
      </c>
      <c r="BRF7" s="102">
        <v>1.03</v>
      </c>
      <c r="BRG7" s="102">
        <v>1.02</v>
      </c>
      <c r="BRH7" s="102">
        <v>1.042</v>
      </c>
      <c r="BRI7" s="102">
        <v>1.04</v>
      </c>
      <c r="BRJ7" s="102">
        <v>1.032</v>
      </c>
      <c r="BRK7" s="102">
        <v>1.05</v>
      </c>
      <c r="BRL7" s="102">
        <v>1.03</v>
      </c>
      <c r="BRM7" s="102">
        <v>1.05</v>
      </c>
      <c r="BRN7" s="102">
        <v>1.0169999999999999</v>
      </c>
      <c r="BRO7" s="102">
        <v>1.02</v>
      </c>
      <c r="BRP7" s="102">
        <v>1.04</v>
      </c>
      <c r="BRQ7" s="102">
        <v>1.05</v>
      </c>
      <c r="BRR7" s="102"/>
      <c r="BRS7" s="102">
        <v>1.05</v>
      </c>
      <c r="BRT7" s="102">
        <v>1.018</v>
      </c>
      <c r="BRU7" s="102">
        <v>1.038</v>
      </c>
      <c r="BRV7" s="102">
        <v>1.02</v>
      </c>
      <c r="BRW7" s="102">
        <v>1.0309999999999999</v>
      </c>
      <c r="BRX7" s="102"/>
      <c r="BRY7" s="102">
        <v>1.03</v>
      </c>
      <c r="BRZ7" s="102">
        <v>1.04</v>
      </c>
      <c r="BSA7" s="102">
        <v>1.044</v>
      </c>
      <c r="BSB7" s="102">
        <v>1.05</v>
      </c>
      <c r="BSC7" s="102">
        <v>1.0189999999999999</v>
      </c>
      <c r="BSD7" s="102">
        <v>1.0209999999999999</v>
      </c>
      <c r="BSE7" s="102"/>
      <c r="BSF7" s="102">
        <v>1.05</v>
      </c>
      <c r="BSG7" s="102">
        <f t="shared" si="132"/>
        <v>0.8</v>
      </c>
      <c r="BSH7" s="102">
        <v>1.0469999999999999</v>
      </c>
      <c r="BSI7" s="102">
        <v>1.04</v>
      </c>
      <c r="BSJ7" s="102">
        <v>1.0489999999999999</v>
      </c>
      <c r="BSK7" s="102">
        <v>1.0680000000000001</v>
      </c>
      <c r="BSL7" s="102">
        <v>1.0640000000000001</v>
      </c>
      <c r="BSM7" s="102">
        <f t="shared" si="133"/>
        <v>0.8</v>
      </c>
      <c r="BSN7" s="47">
        <v>1.0580000000000001</v>
      </c>
      <c r="BSO7" s="47"/>
      <c r="BSP7" s="47">
        <v>1.0680000000000001</v>
      </c>
      <c r="BSQ7" s="47">
        <v>1.0609999999999999</v>
      </c>
      <c r="BSR7" s="47">
        <v>1.069</v>
      </c>
      <c r="BSS7" s="47">
        <v>1.073</v>
      </c>
      <c r="BST7" s="47">
        <v>1.0760000000000001</v>
      </c>
      <c r="BSU7" s="47"/>
      <c r="BSV7" s="47">
        <v>1.079</v>
      </c>
      <c r="BSW7" s="47"/>
      <c r="BSX7" s="47">
        <v>1.071</v>
      </c>
      <c r="BSY7" s="47">
        <v>1.0920000000000001</v>
      </c>
      <c r="BSZ7" s="47">
        <v>1.0940000000000001</v>
      </c>
      <c r="BTA7" s="47">
        <v>1.079</v>
      </c>
      <c r="BTB7" s="47">
        <v>1.0740000000000001</v>
      </c>
      <c r="BTC7" s="47"/>
      <c r="BTD7" s="102">
        <f t="shared" si="134"/>
        <v>0.8</v>
      </c>
      <c r="BTE7" s="102">
        <v>1.0880000000000001</v>
      </c>
      <c r="BTF7" s="47"/>
      <c r="BTG7" s="47">
        <v>1.2010000000000001</v>
      </c>
      <c r="BTH7" s="47">
        <v>1.2110000000000001</v>
      </c>
      <c r="BTI7" s="47">
        <v>1.3140000000000001</v>
      </c>
      <c r="BTJ7" s="47">
        <v>1.135</v>
      </c>
      <c r="BTK7" s="47">
        <v>1.161</v>
      </c>
      <c r="BTL7" s="51">
        <v>1.0920000000000001</v>
      </c>
      <c r="BTM7" s="47">
        <f t="shared" si="135"/>
        <v>0.8</v>
      </c>
      <c r="BTN7" s="51">
        <v>1.1659999999999999</v>
      </c>
      <c r="BTO7" s="51">
        <v>1.165</v>
      </c>
      <c r="BTP7" s="51">
        <v>1.157</v>
      </c>
      <c r="BTQ7" s="51"/>
      <c r="BTR7" s="51">
        <v>1.2909999999999999</v>
      </c>
      <c r="BTS7" s="47">
        <v>1.2549999999999999</v>
      </c>
      <c r="BTT7" s="47">
        <f t="shared" si="136"/>
        <v>0.8</v>
      </c>
      <c r="BTU7" s="47">
        <v>1.1779999999999999</v>
      </c>
      <c r="BTV7" s="47">
        <v>1.175</v>
      </c>
      <c r="BTW7" s="47">
        <v>1.403</v>
      </c>
      <c r="BTX7" s="47">
        <v>1.228</v>
      </c>
      <c r="BTY7" s="47"/>
      <c r="BTZ7" s="47">
        <v>1.155</v>
      </c>
      <c r="BUA7" s="36">
        <v>1.3029999999999999</v>
      </c>
      <c r="BUB7" s="47">
        <f t="shared" si="137"/>
        <v>0.8</v>
      </c>
      <c r="BUC7" s="47">
        <v>1.1599999999999999</v>
      </c>
      <c r="BUD7" s="47">
        <v>1.1419999999999999</v>
      </c>
      <c r="BUE7" s="47">
        <v>1.1859999999999999</v>
      </c>
      <c r="BUF7" s="47">
        <v>1.194</v>
      </c>
      <c r="BUG7" s="47">
        <v>1.1359999999999999</v>
      </c>
      <c r="BUH7" s="47">
        <v>1.216</v>
      </c>
      <c r="BUI7" s="47">
        <v>1.2</v>
      </c>
      <c r="BUJ7" s="47">
        <v>1.204</v>
      </c>
      <c r="BUK7" s="52">
        <v>1.19</v>
      </c>
      <c r="BUL7" s="1181">
        <v>1.06</v>
      </c>
      <c r="BUM7" s="47">
        <v>1.135</v>
      </c>
      <c r="BUN7" s="1162">
        <v>1.1160000000000001</v>
      </c>
      <c r="BUO7" s="1162">
        <v>1.1399999999999999</v>
      </c>
      <c r="BUP7" s="52">
        <v>1.222</v>
      </c>
      <c r="BUQ7" s="52">
        <f t="shared" si="138"/>
        <v>1.06</v>
      </c>
      <c r="BUR7" s="52">
        <v>1.1299999999999999</v>
      </c>
      <c r="BUS7" s="52">
        <v>1.111</v>
      </c>
      <c r="BUT7" s="52">
        <v>1.143</v>
      </c>
      <c r="BUU7" s="52">
        <v>1.105</v>
      </c>
      <c r="BUV7" s="52">
        <v>1.2150000000000001</v>
      </c>
      <c r="BUW7" s="971">
        <v>1.131</v>
      </c>
      <c r="BUX7" s="52">
        <f t="shared" si="139"/>
        <v>1.06</v>
      </c>
      <c r="BUY7" s="52">
        <v>1.2010000000000001</v>
      </c>
      <c r="BUZ7" s="52">
        <v>1.2090000000000001</v>
      </c>
      <c r="BVA7" s="52">
        <v>1.2709999999999999</v>
      </c>
      <c r="BVB7" s="52">
        <v>1.256</v>
      </c>
      <c r="BVC7" s="1277" t="s">
        <v>1157</v>
      </c>
      <c r="BVD7" s="971">
        <v>1.1719999999999999</v>
      </c>
      <c r="BVE7" s="971">
        <f t="shared" si="140"/>
        <v>1.06</v>
      </c>
      <c r="BVF7" s="52">
        <v>1.399</v>
      </c>
      <c r="BVG7" s="52"/>
      <c r="BVH7" s="52"/>
      <c r="BVI7" s="52">
        <v>1.1950000000000001</v>
      </c>
      <c r="BVJ7" s="52">
        <v>1.1930000000000001</v>
      </c>
      <c r="BVK7" s="52">
        <v>1.204</v>
      </c>
      <c r="BVL7" s="52">
        <v>1.2190000000000001</v>
      </c>
      <c r="BVM7" s="52">
        <v>1.202</v>
      </c>
      <c r="BVN7" s="52">
        <v>1.18</v>
      </c>
      <c r="BVO7" s="52">
        <f t="shared" si="260"/>
        <v>1.06</v>
      </c>
      <c r="BVP7" s="52">
        <v>1.32</v>
      </c>
      <c r="BVQ7" s="52">
        <v>1.331</v>
      </c>
      <c r="BVR7" s="52">
        <v>1.3240000000000001</v>
      </c>
      <c r="BVS7" s="52">
        <v>2.125</v>
      </c>
      <c r="BVT7" s="52">
        <v>2.4209999999999998</v>
      </c>
      <c r="BVU7" s="52">
        <v>1.1619999999999999</v>
      </c>
      <c r="BVV7" s="52">
        <v>2.4140000000000001</v>
      </c>
      <c r="BVW7" s="52">
        <v>2.3839999999999999</v>
      </c>
      <c r="BVX7" s="58">
        <v>1.333</v>
      </c>
      <c r="BVY7" s="58">
        <f t="shared" si="141"/>
        <v>1.06</v>
      </c>
      <c r="BVZ7" s="52">
        <v>1.2430000000000001</v>
      </c>
      <c r="BWA7" s="52"/>
      <c r="BWB7" s="52">
        <v>1.173</v>
      </c>
      <c r="BWC7" s="52">
        <v>1.264</v>
      </c>
      <c r="BWD7" s="52"/>
      <c r="BWE7" s="52">
        <f t="shared" si="142"/>
        <v>1.06</v>
      </c>
      <c r="BWF7" s="52">
        <v>1.2569999999999999</v>
      </c>
      <c r="BWG7" s="52">
        <v>1.2689999999999999</v>
      </c>
      <c r="BWH7" s="52">
        <v>1.2629999999999999</v>
      </c>
      <c r="BWI7" s="52">
        <v>1.2589999999999999</v>
      </c>
      <c r="BWJ7" s="52">
        <v>1.276</v>
      </c>
      <c r="BWK7" s="52">
        <v>1.2849999999999999</v>
      </c>
      <c r="BWL7" s="52"/>
      <c r="BWM7" s="52">
        <v>1.282</v>
      </c>
      <c r="BWN7" s="52">
        <v>1.268</v>
      </c>
      <c r="BWO7" s="52"/>
      <c r="BWP7" s="52">
        <v>1.29</v>
      </c>
      <c r="BWQ7" s="52">
        <v>1.2789999999999999</v>
      </c>
      <c r="BWR7" s="52"/>
      <c r="BWS7" s="52">
        <v>1.194</v>
      </c>
      <c r="BWT7" s="52"/>
      <c r="BWU7" s="52">
        <v>1.2090000000000001</v>
      </c>
      <c r="BWV7" s="52"/>
      <c r="BWW7" s="52">
        <v>1.2110000000000001</v>
      </c>
      <c r="BWX7" s="52">
        <v>1.1970000000000001</v>
      </c>
      <c r="BWY7" s="52">
        <v>1.2150000000000001</v>
      </c>
      <c r="BWZ7" s="52">
        <v>1.2230000000000001</v>
      </c>
      <c r="BXA7" s="52"/>
      <c r="BXB7" s="52">
        <v>1.2110000000000001</v>
      </c>
      <c r="BXC7" s="52"/>
      <c r="BXD7" s="52">
        <v>1.1850000000000001</v>
      </c>
      <c r="BXE7" s="52"/>
      <c r="BXF7" s="52">
        <v>1.1779999999999999</v>
      </c>
      <c r="BXG7" s="52">
        <v>1.2529999999999999</v>
      </c>
      <c r="BXH7" s="52">
        <f t="shared" si="143"/>
        <v>1.06</v>
      </c>
      <c r="BXI7" s="52">
        <v>1.1919999999999999</v>
      </c>
      <c r="BXJ7" s="52"/>
      <c r="BXK7" s="52">
        <v>1.179</v>
      </c>
      <c r="BXL7" s="52"/>
      <c r="BXM7" s="52">
        <v>1.179</v>
      </c>
      <c r="BXN7" s="52"/>
      <c r="BXO7" s="52">
        <v>1.202</v>
      </c>
      <c r="BXP7" s="52"/>
      <c r="BXQ7" s="58">
        <v>1.196</v>
      </c>
      <c r="BXR7" s="52">
        <f t="shared" si="144"/>
        <v>1.06</v>
      </c>
      <c r="BXS7" s="52"/>
      <c r="BXT7" s="52">
        <v>1.1890000000000001</v>
      </c>
      <c r="BXU7" s="52"/>
      <c r="BXV7" s="52">
        <v>1.1950000000000001</v>
      </c>
      <c r="BXW7" s="52"/>
      <c r="BXX7" s="52">
        <v>1.204</v>
      </c>
      <c r="BXY7" s="52">
        <v>1.212</v>
      </c>
      <c r="BXZ7" s="52"/>
      <c r="BYA7" s="52"/>
      <c r="BYB7" s="52">
        <v>1.19</v>
      </c>
      <c r="BYC7" s="52">
        <f t="shared" si="145"/>
        <v>1.06</v>
      </c>
      <c r="BYD7" s="52">
        <v>1.1859999999999999</v>
      </c>
      <c r="BYE7" s="52"/>
      <c r="BYF7" s="52"/>
      <c r="BYG7" s="52">
        <v>1.242</v>
      </c>
      <c r="BYH7" s="58"/>
      <c r="BYI7" s="58"/>
      <c r="BYJ7" s="52">
        <v>1.2589999999999999</v>
      </c>
      <c r="BYK7" s="52"/>
      <c r="BYL7" s="52">
        <v>1.234</v>
      </c>
      <c r="BYM7" s="52">
        <v>1.2609999999999999</v>
      </c>
      <c r="BYN7" s="52"/>
      <c r="BYO7" s="6">
        <f t="shared" si="146"/>
        <v>0.18962264150943381</v>
      </c>
      <c r="BYP7" s="102">
        <v>0.73540000000000005</v>
      </c>
      <c r="BYQ7" s="102">
        <v>0.76600000000000001</v>
      </c>
      <c r="BYR7" s="102">
        <v>0.76459999999999995</v>
      </c>
      <c r="BYS7" s="102"/>
      <c r="BYT7" s="102">
        <v>0.75919999999999999</v>
      </c>
      <c r="BYU7" s="102">
        <v>0.83140000000000003</v>
      </c>
      <c r="BYV7" s="102">
        <v>0.83120000000000005</v>
      </c>
      <c r="BYW7" s="102"/>
      <c r="BYX7" s="102">
        <f t="shared" si="147"/>
        <v>0.73540000000000005</v>
      </c>
      <c r="BYY7" s="102">
        <v>0.81820000000000004</v>
      </c>
      <c r="BYZ7" s="102">
        <v>0.81640000000000001</v>
      </c>
      <c r="BZA7" s="102">
        <v>0.8216</v>
      </c>
      <c r="BZB7" s="102">
        <v>0.81899999999999995</v>
      </c>
      <c r="BZC7" s="102">
        <v>0.82079999999999997</v>
      </c>
      <c r="BZD7" s="102">
        <v>0.81679999999999997</v>
      </c>
      <c r="BZE7" s="102">
        <v>0.81559999999999999</v>
      </c>
      <c r="BZF7" s="102"/>
      <c r="BZG7" s="102">
        <v>0.81</v>
      </c>
      <c r="BZH7" s="102">
        <v>0.81</v>
      </c>
      <c r="BZI7" s="102">
        <v>0.81</v>
      </c>
      <c r="BZJ7" s="102">
        <v>0.81</v>
      </c>
      <c r="BZK7" s="1061">
        <v>0.79200000000000004</v>
      </c>
      <c r="BZL7" s="102">
        <f t="shared" si="148"/>
        <v>0.73540000000000005</v>
      </c>
      <c r="BZM7" s="102">
        <v>0.81</v>
      </c>
      <c r="BZN7" s="102">
        <v>0.81</v>
      </c>
      <c r="BZO7" s="102">
        <v>0.81</v>
      </c>
      <c r="BZP7" s="102">
        <v>0.82</v>
      </c>
      <c r="BZQ7" s="102">
        <v>0.81</v>
      </c>
      <c r="BZR7" s="102">
        <v>0.9</v>
      </c>
      <c r="BZS7" s="102"/>
      <c r="BZT7" s="102">
        <v>0.9</v>
      </c>
      <c r="BZU7" s="102">
        <v>1.08</v>
      </c>
      <c r="BZV7" s="102">
        <v>1.07</v>
      </c>
      <c r="BZW7" s="102">
        <v>1.08</v>
      </c>
      <c r="BZX7" s="102">
        <v>0.93</v>
      </c>
      <c r="BZY7" s="102">
        <f t="shared" si="149"/>
        <v>0.73540000000000005</v>
      </c>
      <c r="BZZ7" s="102">
        <v>1.08</v>
      </c>
      <c r="CAA7" s="102">
        <v>1.0900000000000001</v>
      </c>
      <c r="CAB7" s="102">
        <v>1.1100000000000001</v>
      </c>
      <c r="CAC7" s="102"/>
      <c r="CAD7" s="102">
        <v>1.087</v>
      </c>
      <c r="CAE7" s="102">
        <v>1.1100000000000001</v>
      </c>
      <c r="CAF7" s="102">
        <v>1.109</v>
      </c>
      <c r="CAG7" s="102">
        <v>1.1100000000000001</v>
      </c>
      <c r="CAH7" s="102">
        <v>1.1100000000000001</v>
      </c>
      <c r="CAI7" s="102">
        <v>1.1080000000000001</v>
      </c>
      <c r="CAJ7" s="102"/>
      <c r="CAK7" s="102">
        <v>1.08</v>
      </c>
      <c r="CAL7" s="102">
        <v>1.0900000000000001</v>
      </c>
      <c r="CAM7" s="102">
        <v>1.1000000000000001</v>
      </c>
      <c r="CAN7" s="102">
        <v>1.079</v>
      </c>
      <c r="CAO7" s="102">
        <v>1.0940000000000001</v>
      </c>
      <c r="CAP7" s="102"/>
      <c r="CAQ7" s="102">
        <v>1.08</v>
      </c>
      <c r="CAR7" s="102">
        <v>1.1000000000000001</v>
      </c>
      <c r="CAS7" s="102"/>
      <c r="CAT7" s="102">
        <v>1.1000000000000001</v>
      </c>
      <c r="CAU7" s="102">
        <v>1.1100000000000001</v>
      </c>
      <c r="CAV7" s="102">
        <v>1.1120000000000001</v>
      </c>
      <c r="CAW7" s="102">
        <v>1.105</v>
      </c>
      <c r="CAX7" s="102">
        <v>1.0920000000000001</v>
      </c>
      <c r="CAY7" s="102"/>
      <c r="CAZ7" s="102">
        <v>1.0900000000000001</v>
      </c>
      <c r="CBA7" s="102">
        <v>1.089</v>
      </c>
      <c r="CBB7" s="102">
        <v>1.0449999999999999</v>
      </c>
      <c r="CBC7" s="102">
        <f t="shared" si="150"/>
        <v>0.73540000000000005</v>
      </c>
      <c r="CBD7" s="102">
        <v>1.1060000000000001</v>
      </c>
      <c r="CBE7" s="102">
        <v>1.0960000000000001</v>
      </c>
      <c r="CBF7" s="102">
        <v>1.1000000000000001</v>
      </c>
      <c r="CBG7" s="102">
        <v>1.103</v>
      </c>
      <c r="CBH7" s="102"/>
      <c r="CBI7" s="102">
        <v>1.1040000000000001</v>
      </c>
      <c r="CBJ7" s="102">
        <f t="shared" si="151"/>
        <v>0.73540000000000005</v>
      </c>
      <c r="CBK7" s="47">
        <v>1.1140000000000001</v>
      </c>
      <c r="CBL7" s="47">
        <v>1.1060000000000001</v>
      </c>
      <c r="CBM7" s="47">
        <v>1.093</v>
      </c>
      <c r="CBN7" s="47">
        <v>1.1000000000000001</v>
      </c>
      <c r="CBO7" s="47">
        <v>1.103</v>
      </c>
      <c r="CBP7" s="47">
        <v>1.093</v>
      </c>
      <c r="CBQ7" s="47">
        <v>1.101</v>
      </c>
      <c r="CBR7" s="47">
        <v>1.0980000000000001</v>
      </c>
      <c r="CBS7" s="47">
        <v>1.1240000000000001</v>
      </c>
      <c r="CBT7" s="47"/>
      <c r="CBU7" s="47">
        <v>1.121</v>
      </c>
      <c r="CBV7" s="47">
        <v>1.123</v>
      </c>
      <c r="CBW7" s="47">
        <v>1.1200000000000001</v>
      </c>
      <c r="CBX7" s="102">
        <f t="shared" si="152"/>
        <v>0.73540000000000005</v>
      </c>
      <c r="CBY7" s="47">
        <v>1.143</v>
      </c>
      <c r="CBZ7" s="77">
        <v>1.204</v>
      </c>
      <c r="CCA7" s="47"/>
      <c r="CCB7" s="47">
        <v>1.1859999999999999</v>
      </c>
      <c r="CCC7" s="47">
        <v>1.2569999999999999</v>
      </c>
      <c r="CCD7" s="47">
        <v>1.163</v>
      </c>
      <c r="CCE7" s="47">
        <v>1.1619999999999999</v>
      </c>
      <c r="CCF7" s="51">
        <v>1.141</v>
      </c>
      <c r="CCG7" s="47">
        <f t="shared" si="153"/>
        <v>0.73540000000000005</v>
      </c>
      <c r="CCH7" s="51">
        <v>1.149</v>
      </c>
      <c r="CCI7" s="51">
        <v>1.1319999999999999</v>
      </c>
      <c r="CCJ7" s="51">
        <v>1.1200000000000001</v>
      </c>
      <c r="CCK7" s="51"/>
      <c r="CCL7" s="51">
        <v>1.129</v>
      </c>
      <c r="CCM7" s="47">
        <v>1.145</v>
      </c>
      <c r="CCN7" s="47">
        <f t="shared" si="154"/>
        <v>0.73540000000000005</v>
      </c>
      <c r="CCO7" s="47">
        <v>1.135</v>
      </c>
      <c r="CCP7" s="47">
        <v>1.147</v>
      </c>
      <c r="CCQ7" s="47">
        <v>1.1659999999999999</v>
      </c>
      <c r="CCR7" s="47">
        <v>1.139</v>
      </c>
      <c r="CCS7" s="47">
        <v>1.147</v>
      </c>
      <c r="CCT7" s="47">
        <f t="shared" si="155"/>
        <v>0.73540000000000005</v>
      </c>
      <c r="CCU7" s="47">
        <v>1.1459999999999999</v>
      </c>
      <c r="CCV7" s="47">
        <v>1.155</v>
      </c>
      <c r="CCW7" s="47">
        <v>1.151</v>
      </c>
      <c r="CCX7" s="47">
        <v>1.177</v>
      </c>
      <c r="CCY7" s="47">
        <v>1.1739999999999999</v>
      </c>
      <c r="CCZ7" s="47">
        <v>1.1619999999999999</v>
      </c>
      <c r="CDA7" s="47"/>
      <c r="CDB7" s="47">
        <v>1.1819999999999999</v>
      </c>
      <c r="CDC7" s="47">
        <v>1.1839999999999999</v>
      </c>
      <c r="CDD7" s="52">
        <v>1.1439999999999999</v>
      </c>
      <c r="CDE7" s="1181">
        <v>1.0900000000000001</v>
      </c>
      <c r="CDF7" s="47">
        <v>1.1879999999999999</v>
      </c>
      <c r="CDG7" s="47"/>
      <c r="CDH7" s="1162">
        <v>1.1910000000000001</v>
      </c>
      <c r="CDI7" s="1162">
        <v>1.1739999999999999</v>
      </c>
      <c r="CDJ7" s="52">
        <v>1.1579999999999999</v>
      </c>
      <c r="CDK7" s="52">
        <f t="shared" si="156"/>
        <v>1.0900000000000001</v>
      </c>
      <c r="CDL7" s="52">
        <v>1.17</v>
      </c>
      <c r="CDM7" s="52">
        <v>1.1639999999999999</v>
      </c>
      <c r="CDN7" s="52">
        <v>1.1739999999999999</v>
      </c>
      <c r="CDO7" s="52">
        <v>1.1659999999999999</v>
      </c>
      <c r="CDP7" s="52">
        <v>1.1850000000000001</v>
      </c>
      <c r="CDQ7" s="971">
        <v>1.1619999999999999</v>
      </c>
      <c r="CDR7" s="52">
        <f t="shared" si="157"/>
        <v>1.0900000000000001</v>
      </c>
      <c r="CDS7" s="52">
        <v>1.1919999999999999</v>
      </c>
      <c r="CDT7" s="52">
        <v>1.179</v>
      </c>
      <c r="CDU7" s="52">
        <v>1.194</v>
      </c>
      <c r="CDV7" s="52">
        <v>1.194</v>
      </c>
      <c r="CDW7" s="1277" t="s">
        <v>1157</v>
      </c>
      <c r="CDX7" s="971">
        <v>1.173</v>
      </c>
      <c r="CDY7" s="971">
        <f t="shared" si="158"/>
        <v>1.0900000000000001</v>
      </c>
      <c r="CDZ7" s="52">
        <v>1.3220000000000001</v>
      </c>
      <c r="CEA7" s="52"/>
      <c r="CEB7" s="52"/>
      <c r="CEC7" s="52">
        <v>1.333</v>
      </c>
      <c r="CED7" s="52">
        <v>1.353</v>
      </c>
      <c r="CEE7" s="52">
        <v>1.238</v>
      </c>
      <c r="CEF7" s="52">
        <v>1.3520000000000001</v>
      </c>
      <c r="CEG7" s="52">
        <v>1.361</v>
      </c>
      <c r="CEH7" s="52">
        <v>1.21</v>
      </c>
      <c r="CEI7" s="52">
        <f t="shared" si="261"/>
        <v>1.0900000000000001</v>
      </c>
      <c r="CEJ7" s="52">
        <v>1.4370000000000001</v>
      </c>
      <c r="CEK7" s="52">
        <v>1.4359999999999999</v>
      </c>
      <c r="CEL7" s="52">
        <v>1.427</v>
      </c>
      <c r="CEM7" s="52">
        <v>2.2149999999999999</v>
      </c>
      <c r="CEN7" s="52">
        <v>2.641</v>
      </c>
      <c r="CEO7" s="52">
        <v>1.2529999999999999</v>
      </c>
      <c r="CEP7" s="52">
        <v>2.6280000000000001</v>
      </c>
      <c r="CEQ7" s="52">
        <v>2.6059999999999999</v>
      </c>
      <c r="CER7" s="58">
        <v>1.3049999999999999</v>
      </c>
      <c r="CES7" s="58">
        <f t="shared" si="159"/>
        <v>1.0900000000000001</v>
      </c>
      <c r="CET7" s="52">
        <v>1.45</v>
      </c>
      <c r="CEU7" s="52"/>
      <c r="CEV7" s="52">
        <v>1.2330000000000001</v>
      </c>
      <c r="CEW7" s="52">
        <v>1.3660000000000001</v>
      </c>
      <c r="CEX7" s="52"/>
      <c r="CEY7" s="52">
        <f t="shared" si="160"/>
        <v>1.0900000000000001</v>
      </c>
      <c r="CEZ7" s="52">
        <v>1.389</v>
      </c>
      <c r="CFA7" s="52">
        <v>1.36</v>
      </c>
      <c r="CFB7" s="52">
        <v>1.377</v>
      </c>
      <c r="CFC7" s="52">
        <v>1.38</v>
      </c>
      <c r="CFD7" s="52">
        <v>1.39</v>
      </c>
      <c r="CFE7" s="52">
        <v>1.377</v>
      </c>
      <c r="CFF7" s="52"/>
      <c r="CFG7" s="52">
        <v>1.355</v>
      </c>
      <c r="CFH7" s="52">
        <v>1.355</v>
      </c>
      <c r="CFI7" s="52"/>
      <c r="CFJ7" s="52">
        <v>1.3819999999999999</v>
      </c>
      <c r="CFK7" s="52">
        <v>1.3680000000000001</v>
      </c>
      <c r="CFL7" s="52"/>
      <c r="CFM7" s="52">
        <v>1.302</v>
      </c>
      <c r="CFN7" s="52"/>
      <c r="CFO7" s="52">
        <v>1.278</v>
      </c>
      <c r="CFP7" s="52"/>
      <c r="CFQ7" s="52">
        <v>1.2809999999999999</v>
      </c>
      <c r="CFR7" s="52"/>
      <c r="CFS7" s="52">
        <v>1.306</v>
      </c>
      <c r="CFT7" s="52">
        <v>1.29</v>
      </c>
      <c r="CFU7" s="52">
        <v>1.276</v>
      </c>
      <c r="CFV7" s="52"/>
      <c r="CFW7" s="52">
        <v>1.304</v>
      </c>
      <c r="CFX7" s="52"/>
      <c r="CFY7" s="52">
        <v>1.298</v>
      </c>
      <c r="CFZ7" s="52"/>
      <c r="CGA7" s="52">
        <v>1.3069999999999999</v>
      </c>
      <c r="CGB7" s="52">
        <v>1.369</v>
      </c>
      <c r="CGC7" s="52">
        <f t="shared" si="161"/>
        <v>1.0900000000000001</v>
      </c>
      <c r="CGD7" s="52">
        <v>1.3149999999999999</v>
      </c>
      <c r="CGE7" s="52"/>
      <c r="CGF7" s="52">
        <v>1.206</v>
      </c>
      <c r="CGG7" s="52"/>
      <c r="CGH7" s="52">
        <v>1.204</v>
      </c>
      <c r="CGI7" s="52"/>
      <c r="CGJ7" s="52">
        <v>1.234</v>
      </c>
      <c r="CGK7" s="52"/>
      <c r="CGL7" s="58">
        <v>1.3109999999999999</v>
      </c>
      <c r="CGM7" s="58">
        <f t="shared" si="162"/>
        <v>1.0900000000000001</v>
      </c>
      <c r="CGN7" s="58"/>
      <c r="CGO7" s="58">
        <v>1.2310000000000001</v>
      </c>
      <c r="CGP7" s="58"/>
      <c r="CGQ7" s="58">
        <v>1.232</v>
      </c>
      <c r="CGR7" s="58"/>
      <c r="CGS7" s="58">
        <v>1.224</v>
      </c>
      <c r="CGT7" s="58">
        <v>1.2430000000000001</v>
      </c>
      <c r="CGU7" s="58"/>
      <c r="CGV7" s="58"/>
      <c r="CGW7" s="52">
        <v>1.2150000000000001</v>
      </c>
      <c r="CGX7" s="58">
        <f t="shared" si="163"/>
        <v>1.0900000000000001</v>
      </c>
      <c r="CGY7" s="52">
        <v>1.252</v>
      </c>
      <c r="CGZ7" s="58"/>
      <c r="CHA7" s="58"/>
      <c r="CHB7" s="58"/>
      <c r="CHC7" s="52">
        <v>1.32</v>
      </c>
      <c r="CHD7" s="58"/>
      <c r="CHE7" s="52">
        <v>1.33</v>
      </c>
      <c r="CHF7" s="52"/>
      <c r="CHG7" s="52">
        <v>1.3109999999999999</v>
      </c>
      <c r="CHH7" s="52">
        <v>1.3360000000000001</v>
      </c>
      <c r="CHI7" s="52"/>
      <c r="CHJ7" s="52">
        <v>1.2549999999999999</v>
      </c>
      <c r="CHK7" s="52">
        <f t="shared" si="164"/>
        <v>1.0900000000000001</v>
      </c>
      <c r="CHL7" s="52" t="s">
        <v>1167</v>
      </c>
      <c r="CHM7" s="52"/>
      <c r="CHN7" s="52">
        <v>1.3169999999999999</v>
      </c>
      <c r="CHO7" s="52">
        <v>1.3180000000000001</v>
      </c>
      <c r="CHP7" s="52">
        <v>1.319</v>
      </c>
      <c r="CHQ7" s="52">
        <v>1.3380000000000001</v>
      </c>
      <c r="CHR7" s="52">
        <v>1.2829999999999999</v>
      </c>
      <c r="CHS7" s="52">
        <f t="shared" si="165"/>
        <v>1.0900000000000001</v>
      </c>
      <c r="CHT7" s="52"/>
      <c r="CHU7" s="52"/>
      <c r="CHV7" s="52">
        <v>1.4239999999999999</v>
      </c>
      <c r="CHW7" s="52">
        <v>1.45</v>
      </c>
      <c r="CHX7" s="52"/>
      <c r="CHY7" s="52"/>
      <c r="CHZ7" s="52">
        <v>1.41</v>
      </c>
      <c r="CIA7" s="52">
        <f t="shared" si="166"/>
        <v>1.0900000000000001</v>
      </c>
      <c r="CIB7" s="52" t="s">
        <v>1163</v>
      </c>
      <c r="CIC7" s="52" t="s">
        <v>1163</v>
      </c>
      <c r="CID7" s="52">
        <v>1.4510000000000001</v>
      </c>
      <c r="CIE7" s="52">
        <v>1.4410000000000001</v>
      </c>
      <c r="CIF7" s="52"/>
      <c r="CIG7" s="52">
        <v>1.4510000000000001</v>
      </c>
      <c r="CIH7" s="52"/>
      <c r="CII7" s="52" t="s">
        <v>1163</v>
      </c>
      <c r="CIJ7" s="52">
        <v>1.41</v>
      </c>
      <c r="CIK7" s="52">
        <f t="shared" si="247"/>
        <v>1.0900000000000001</v>
      </c>
      <c r="CIL7" s="52"/>
      <c r="CIM7" s="52"/>
      <c r="CIN7" s="6">
        <f t="shared" si="167"/>
        <v>-1</v>
      </c>
      <c r="CIO7" s="102">
        <v>1.1739999999999999</v>
      </c>
      <c r="CIP7" s="102">
        <v>1.1890000000000001</v>
      </c>
      <c r="CIQ7" s="102">
        <v>1.2090000000000001</v>
      </c>
      <c r="CIR7" s="102">
        <v>1.2050000000000001</v>
      </c>
      <c r="CIS7" s="102"/>
      <c r="CIT7" s="102">
        <v>1.22</v>
      </c>
      <c r="CIU7" s="47">
        <f t="shared" si="168"/>
        <v>1.1739999999999999</v>
      </c>
      <c r="CIV7" s="102">
        <v>1.226</v>
      </c>
      <c r="CIW7" s="47">
        <v>1.2450000000000001</v>
      </c>
      <c r="CIX7" s="102"/>
      <c r="CIY7" s="47">
        <v>1.238</v>
      </c>
      <c r="CIZ7" s="47">
        <v>1.2609999999999999</v>
      </c>
      <c r="CJA7" s="47">
        <v>1.238</v>
      </c>
      <c r="CJB7" s="47">
        <v>1.2470000000000001</v>
      </c>
      <c r="CJC7" s="47">
        <v>1.2430000000000001</v>
      </c>
      <c r="CJD7" s="47">
        <v>1.323</v>
      </c>
      <c r="CJE7" s="47">
        <v>1.353</v>
      </c>
      <c r="CJF7" s="47">
        <v>1.3380000000000001</v>
      </c>
      <c r="CJG7" s="47">
        <v>1.3360000000000001</v>
      </c>
      <c r="CJH7" s="47">
        <v>1.325</v>
      </c>
      <c r="CJI7" s="102">
        <f t="shared" si="169"/>
        <v>1.1739999999999999</v>
      </c>
      <c r="CJJ7" s="47">
        <v>1.3280000000000001</v>
      </c>
      <c r="CJK7" s="102">
        <v>1.325</v>
      </c>
      <c r="CJL7" s="47"/>
      <c r="CJM7" s="47">
        <v>1.323</v>
      </c>
      <c r="CJN7" s="47">
        <v>1.5920000000000001</v>
      </c>
      <c r="CJO7" s="47">
        <v>1.3340000000000001</v>
      </c>
      <c r="CJP7" s="47">
        <v>1.3169999999999999</v>
      </c>
      <c r="CJQ7" s="51">
        <v>1.3460000000000001</v>
      </c>
      <c r="CJR7" s="47">
        <f t="shared" si="170"/>
        <v>1.1739999999999999</v>
      </c>
      <c r="CJS7" s="51">
        <v>1.3180000000000001</v>
      </c>
      <c r="CJT7" s="51">
        <v>1.329</v>
      </c>
      <c r="CJU7" s="51">
        <v>1.327</v>
      </c>
      <c r="CJV7" s="51">
        <v>1.3149999999999999</v>
      </c>
      <c r="CJW7" s="51"/>
      <c r="CJX7" s="47">
        <v>1.306</v>
      </c>
      <c r="CJY7" s="47">
        <v>1.329</v>
      </c>
      <c r="CJZ7" s="47">
        <f t="shared" si="171"/>
        <v>1.1739999999999999</v>
      </c>
      <c r="CKA7" s="47">
        <v>1.2410000000000001</v>
      </c>
      <c r="CKB7" s="47">
        <v>1.26</v>
      </c>
      <c r="CKC7" s="47"/>
      <c r="CKD7" s="47">
        <v>1.262</v>
      </c>
      <c r="CKE7" s="47">
        <v>1.2410000000000001</v>
      </c>
      <c r="CKF7" s="47">
        <v>1.246</v>
      </c>
      <c r="CKG7" s="47"/>
      <c r="CKH7" s="36">
        <v>1.3</v>
      </c>
      <c r="CKI7" s="47">
        <f t="shared" si="172"/>
        <v>1.1739999999999999</v>
      </c>
      <c r="CKJ7" s="47">
        <v>1.236</v>
      </c>
      <c r="CKK7" s="47">
        <v>1.2350000000000001</v>
      </c>
      <c r="CKL7" s="47">
        <v>1.2529999999999999</v>
      </c>
      <c r="CKM7" s="47">
        <v>1.264</v>
      </c>
      <c r="CKN7" s="47">
        <v>1.228</v>
      </c>
      <c r="CKO7" s="47">
        <v>1.264</v>
      </c>
      <c r="CKP7" s="47">
        <v>1.2629999999999999</v>
      </c>
      <c r="CKQ7" s="47">
        <v>1.256</v>
      </c>
      <c r="CKR7" s="47"/>
      <c r="CKS7" s="52">
        <v>1.2490000000000001</v>
      </c>
      <c r="CKT7" s="1181">
        <v>1.242</v>
      </c>
      <c r="CKU7" s="47">
        <v>1.252</v>
      </c>
      <c r="CKV7" s="1162">
        <v>1.24</v>
      </c>
      <c r="CKW7" s="1162">
        <v>1.24</v>
      </c>
      <c r="CKX7" s="52">
        <v>1.2569999999999999</v>
      </c>
      <c r="CKY7" s="52">
        <f t="shared" si="173"/>
        <v>1.242</v>
      </c>
      <c r="CKZ7" s="52">
        <v>1.2490000000000001</v>
      </c>
      <c r="CLA7" s="52">
        <v>1.2709999999999999</v>
      </c>
      <c r="CLB7" s="52">
        <v>1.2470000000000001</v>
      </c>
      <c r="CLC7" s="52">
        <v>1.242</v>
      </c>
      <c r="CLD7" s="52">
        <v>1.2729999999999999</v>
      </c>
      <c r="CLE7" s="971">
        <v>1.2809999999999999</v>
      </c>
      <c r="CLF7" s="52">
        <f t="shared" si="174"/>
        <v>1.242</v>
      </c>
      <c r="CLG7" s="52">
        <v>1.2649999999999999</v>
      </c>
      <c r="CLH7" s="52">
        <v>1.2729999999999999</v>
      </c>
      <c r="CLI7" s="52"/>
      <c r="CLJ7" s="52">
        <v>1.3029999999999999</v>
      </c>
      <c r="CLK7" s="52">
        <v>1.28</v>
      </c>
      <c r="CLL7" s="1277" t="s">
        <v>1157</v>
      </c>
      <c r="CLM7" s="971">
        <v>1.2649999999999999</v>
      </c>
      <c r="CLN7" s="971">
        <f t="shared" si="175"/>
        <v>1.242</v>
      </c>
      <c r="CLO7" s="52">
        <v>1.4419999999999999</v>
      </c>
      <c r="CLP7" s="52"/>
      <c r="CLQ7" s="52"/>
      <c r="CLR7" s="52">
        <v>1.4259999999999999</v>
      </c>
      <c r="CLS7" s="52">
        <v>1.43</v>
      </c>
      <c r="CLT7" s="52">
        <v>1.2949999999999999</v>
      </c>
      <c r="CLU7" s="52">
        <v>1.4359999999999999</v>
      </c>
      <c r="CLV7" s="52">
        <v>1.411</v>
      </c>
      <c r="CLW7" s="52">
        <v>1.29</v>
      </c>
      <c r="CLX7" s="52">
        <f t="shared" si="262"/>
        <v>1.242</v>
      </c>
      <c r="CLY7" s="52">
        <v>1.5469999999999999</v>
      </c>
      <c r="CLZ7" s="52">
        <v>1.542</v>
      </c>
      <c r="CMA7" s="52">
        <v>1.56</v>
      </c>
      <c r="CMB7" s="52">
        <v>2.294</v>
      </c>
      <c r="CMC7" s="52">
        <v>2.5249999999999999</v>
      </c>
      <c r="CMD7" s="52">
        <v>1.292</v>
      </c>
      <c r="CME7" s="52">
        <v>2.5059999999999998</v>
      </c>
      <c r="CMF7" s="52">
        <v>2.597</v>
      </c>
      <c r="CMG7" s="58">
        <v>1.395</v>
      </c>
      <c r="CMH7" s="58">
        <f t="shared" si="176"/>
        <v>1.242</v>
      </c>
      <c r="CMI7" s="52">
        <v>1.4430000000000001</v>
      </c>
      <c r="CMJ7" s="52"/>
      <c r="CMK7" s="52">
        <v>1.2869999999999999</v>
      </c>
      <c r="CML7" s="52">
        <v>1.4550000000000001</v>
      </c>
      <c r="CMM7" s="52"/>
      <c r="CMN7" s="52">
        <f t="shared" si="177"/>
        <v>1.242</v>
      </c>
      <c r="CMO7" s="52">
        <v>1.444</v>
      </c>
      <c r="CMP7" s="52">
        <v>1.444</v>
      </c>
      <c r="CMQ7" s="52">
        <v>1.458</v>
      </c>
      <c r="CMR7" s="52">
        <v>1.474</v>
      </c>
      <c r="CMS7" s="52">
        <v>1.474</v>
      </c>
      <c r="CMT7" s="52">
        <v>1.4370000000000001</v>
      </c>
      <c r="CMU7" s="52"/>
      <c r="CMV7" s="52">
        <v>1.474</v>
      </c>
      <c r="CMW7" s="52">
        <v>1.462</v>
      </c>
      <c r="CMX7" s="52"/>
      <c r="CMY7" s="52">
        <v>1.472</v>
      </c>
      <c r="CMZ7" s="52">
        <v>1.4750000000000001</v>
      </c>
      <c r="CNA7" s="52"/>
      <c r="CNB7" s="52">
        <v>1.4390000000000001</v>
      </c>
      <c r="CNC7" s="52"/>
      <c r="CND7" s="52">
        <v>1.4359999999999999</v>
      </c>
      <c r="CNE7" s="52"/>
      <c r="CNF7" s="52">
        <v>1.415</v>
      </c>
      <c r="CNG7" s="52"/>
      <c r="CNH7" s="52">
        <v>1.4319999999999999</v>
      </c>
      <c r="CNI7" s="52">
        <v>1.42</v>
      </c>
      <c r="CNJ7" s="52">
        <v>1.4259999999999999</v>
      </c>
      <c r="CNK7" s="52"/>
      <c r="CNL7" s="52">
        <v>1.4419999999999999</v>
      </c>
      <c r="CNM7" s="52"/>
      <c r="CNN7" s="52">
        <v>1.4330000000000001</v>
      </c>
      <c r="CNO7" s="52"/>
      <c r="CNP7" s="52">
        <v>1.425</v>
      </c>
      <c r="CNQ7" s="52">
        <v>1.411</v>
      </c>
      <c r="CNR7" s="52">
        <f t="shared" si="178"/>
        <v>1.242</v>
      </c>
      <c r="CNS7" s="52">
        <v>1.4219999999999999</v>
      </c>
      <c r="CNT7" s="52"/>
      <c r="CNU7" s="52">
        <v>1.365</v>
      </c>
      <c r="CNV7" s="52"/>
      <c r="CNW7" s="52">
        <v>1.3640000000000001</v>
      </c>
      <c r="CNX7" s="52"/>
      <c r="CNY7" s="52">
        <v>1.36</v>
      </c>
      <c r="CNZ7" s="52"/>
      <c r="COA7" s="58">
        <v>1.423</v>
      </c>
      <c r="COB7" s="52">
        <f t="shared" si="179"/>
        <v>1.242</v>
      </c>
      <c r="COC7" s="52"/>
      <c r="COD7" s="52">
        <v>1.385</v>
      </c>
      <c r="COE7" s="52"/>
      <c r="COF7" s="52">
        <v>1.3740000000000001</v>
      </c>
      <c r="COG7" s="52"/>
      <c r="COH7" s="52">
        <v>1.3779999999999999</v>
      </c>
      <c r="COI7" s="52">
        <v>1.3660000000000001</v>
      </c>
      <c r="COJ7" s="52"/>
      <c r="COK7" s="52"/>
      <c r="COL7" s="52">
        <v>1.3620000000000001</v>
      </c>
      <c r="COM7" s="52">
        <f t="shared" si="180"/>
        <v>1.242</v>
      </c>
      <c r="CON7" s="52">
        <v>1.403</v>
      </c>
      <c r="COO7" s="52"/>
      <c r="COP7" s="52"/>
      <c r="COQ7" s="58"/>
      <c r="COR7" s="52">
        <v>1.4510000000000001</v>
      </c>
      <c r="COS7" s="58"/>
      <c r="COT7" s="52">
        <v>1.4370000000000001</v>
      </c>
      <c r="COU7" s="52"/>
      <c r="COV7" s="52">
        <v>1.452</v>
      </c>
      <c r="COW7" s="52">
        <v>1.4730000000000001</v>
      </c>
      <c r="COX7" s="52"/>
      <c r="COY7" s="52">
        <v>1.377</v>
      </c>
      <c r="COZ7" s="52">
        <f t="shared" si="181"/>
        <v>1.242</v>
      </c>
      <c r="CPA7" s="52" t="s">
        <v>1159</v>
      </c>
      <c r="CPB7" s="52"/>
      <c r="CPC7" s="52" t="s">
        <v>1159</v>
      </c>
      <c r="CPD7" s="52" t="s">
        <v>1159</v>
      </c>
      <c r="CPE7" s="52">
        <v>1.4530000000000001</v>
      </c>
      <c r="CPF7" s="52">
        <v>1.4390000000000001</v>
      </c>
      <c r="CPG7" s="52">
        <v>1.4350000000000001</v>
      </c>
      <c r="CPH7" s="52">
        <v>1.397</v>
      </c>
      <c r="CPI7" s="52">
        <f t="shared" si="182"/>
        <v>1.242</v>
      </c>
      <c r="CPJ7" s="52"/>
      <c r="CPK7" s="52"/>
      <c r="CPL7" s="52">
        <v>1.7130000000000001</v>
      </c>
      <c r="CPM7" s="52">
        <v>1.722</v>
      </c>
      <c r="CPN7" s="52"/>
      <c r="CPO7" s="52"/>
      <c r="CPP7" s="52">
        <v>1.72</v>
      </c>
      <c r="CPQ7" s="52">
        <f t="shared" si="183"/>
        <v>1.242</v>
      </c>
      <c r="CPR7" s="52" t="s">
        <v>1163</v>
      </c>
      <c r="CPS7" s="52" t="s">
        <v>1163</v>
      </c>
      <c r="CPT7" s="52">
        <v>1.7410000000000001</v>
      </c>
      <c r="CPU7" s="52">
        <v>1.7090000000000001</v>
      </c>
      <c r="CPV7" s="52"/>
      <c r="CPW7" s="52">
        <v>1.702</v>
      </c>
      <c r="CPX7" s="52"/>
      <c r="CPY7" s="52" t="s">
        <v>1163</v>
      </c>
      <c r="CPZ7" s="52">
        <v>1.72</v>
      </c>
      <c r="CQA7" s="52">
        <f t="shared" si="248"/>
        <v>1.242</v>
      </c>
      <c r="CQB7" s="52"/>
      <c r="CQC7" s="52"/>
      <c r="CQD7" s="6">
        <f t="shared" si="249"/>
        <v>-1</v>
      </c>
      <c r="CQE7" s="1049">
        <f t="shared" si="184"/>
        <v>0.90200000000000002</v>
      </c>
      <c r="CQF7" s="58">
        <v>0.82</v>
      </c>
      <c r="CQG7" s="47">
        <f t="shared" si="185"/>
        <v>0.82</v>
      </c>
      <c r="CQH7" s="102">
        <v>0.80600000000000005</v>
      </c>
      <c r="CQI7" s="47">
        <v>0.81899999999999995</v>
      </c>
      <c r="CQJ7" s="47"/>
      <c r="CQK7" s="47">
        <v>0.81299999999999994</v>
      </c>
      <c r="CQL7" s="47">
        <v>0.80800000000000005</v>
      </c>
      <c r="CQM7" s="47">
        <v>0.82799999999999996</v>
      </c>
      <c r="CQN7" s="47">
        <v>0.82899999999999996</v>
      </c>
      <c r="CQO7" s="47">
        <v>0.80500000000000005</v>
      </c>
      <c r="CQP7" s="47">
        <f t="shared" si="186"/>
        <v>0.80500000000000005</v>
      </c>
      <c r="CQQ7" s="47">
        <v>0.81599999999999995</v>
      </c>
      <c r="CQR7" s="47">
        <v>0.86299999999999999</v>
      </c>
      <c r="CQS7" s="47">
        <v>0.871</v>
      </c>
      <c r="CQT7" s="47">
        <v>0.878</v>
      </c>
      <c r="CQU7" s="47">
        <v>0.873</v>
      </c>
      <c r="CQV7" s="47">
        <v>0.86399999999999999</v>
      </c>
      <c r="CQW7" s="102">
        <f t="shared" si="187"/>
        <v>0.80500000000000005</v>
      </c>
      <c r="CQX7" s="102">
        <v>0.87</v>
      </c>
      <c r="CQY7" s="102">
        <v>0.90400000000000003</v>
      </c>
      <c r="CQZ7" s="47"/>
      <c r="CRA7" s="47">
        <v>0.88700000000000001</v>
      </c>
      <c r="CRB7" s="47">
        <v>0.90100000000000002</v>
      </c>
      <c r="CRC7" s="47">
        <v>0.89400000000000002</v>
      </c>
      <c r="CRD7" s="47">
        <v>0.879</v>
      </c>
      <c r="CRE7" s="51">
        <v>0.86699999999999999</v>
      </c>
      <c r="CRF7" s="47">
        <f t="shared" si="188"/>
        <v>0.80500000000000005</v>
      </c>
      <c r="CRG7" s="51">
        <v>0.875</v>
      </c>
      <c r="CRH7" s="51">
        <v>0.85299999999999998</v>
      </c>
      <c r="CRI7" s="51">
        <v>0.86499999999999999</v>
      </c>
      <c r="CRJ7" s="47">
        <v>0.85</v>
      </c>
      <c r="CRK7" s="47"/>
      <c r="CRL7" s="47">
        <v>0.85899999999999999</v>
      </c>
      <c r="CRM7" s="47">
        <f t="shared" si="189"/>
        <v>0.80500000000000005</v>
      </c>
      <c r="CRN7" s="47">
        <v>0.84899999999999998</v>
      </c>
      <c r="CRO7" s="47">
        <v>0.86</v>
      </c>
      <c r="CRP7" s="47">
        <v>0.86599999999999999</v>
      </c>
      <c r="CRQ7" s="47">
        <v>0.85</v>
      </c>
      <c r="CRR7" s="47"/>
      <c r="CRS7" s="51">
        <v>0.84799999999999998</v>
      </c>
      <c r="CRT7" s="59">
        <v>0.879</v>
      </c>
      <c r="CRU7" s="51">
        <f t="shared" si="190"/>
        <v>0.80500000000000005</v>
      </c>
      <c r="CRV7" s="47">
        <v>0.84599999999999997</v>
      </c>
      <c r="CRW7" s="47">
        <v>0.83499999999999996</v>
      </c>
      <c r="CRX7" s="51"/>
      <c r="CRY7" s="47">
        <v>0.86399999999999999</v>
      </c>
      <c r="CRZ7" s="47">
        <v>0.871</v>
      </c>
      <c r="CSA7" s="47">
        <v>0.86699999999999999</v>
      </c>
      <c r="CSB7" s="47">
        <v>0.86299999999999999</v>
      </c>
      <c r="CSC7" s="47"/>
      <c r="CSD7" s="47"/>
      <c r="CSE7" s="47">
        <v>0.873</v>
      </c>
      <c r="CSF7" s="47">
        <v>0.874</v>
      </c>
      <c r="CSG7" s="47">
        <v>0.871</v>
      </c>
      <c r="CSH7" s="47">
        <v>0.86199999999999999</v>
      </c>
      <c r="CSI7" s="47">
        <v>0.86799999999999999</v>
      </c>
      <c r="CSJ7" s="47"/>
      <c r="CSK7" s="1232">
        <v>0.879</v>
      </c>
      <c r="CSL7" s="1231">
        <v>0.876</v>
      </c>
      <c r="CSM7" s="47"/>
      <c r="CSN7" s="47"/>
      <c r="CSO7" s="58">
        <v>0.879</v>
      </c>
      <c r="CSP7" s="1251">
        <v>0.82799999999999996</v>
      </c>
      <c r="CSQ7" s="47">
        <v>0.86599999999999999</v>
      </c>
      <c r="CSR7" s="47">
        <v>0.874</v>
      </c>
      <c r="CSS7" s="1162">
        <v>0.86299999999999999</v>
      </c>
      <c r="CST7" s="1162">
        <v>0.878</v>
      </c>
      <c r="CSU7" s="1162">
        <v>0.875</v>
      </c>
      <c r="CSV7" s="1162">
        <v>0.88</v>
      </c>
      <c r="CSW7" s="47"/>
      <c r="CSX7" s="47"/>
      <c r="CSY7" s="47"/>
      <c r="CSZ7" s="47"/>
      <c r="CTA7" s="52">
        <v>0.86699999999999999</v>
      </c>
      <c r="CTB7" s="52">
        <v>0.88100000000000001</v>
      </c>
      <c r="CTC7" s="47">
        <f t="shared" si="191"/>
        <v>0.82799999999999996</v>
      </c>
      <c r="CTD7" s="52">
        <v>0.86599999999999999</v>
      </c>
      <c r="CTE7" s="52">
        <v>0.88900000000000001</v>
      </c>
      <c r="CTF7" s="52">
        <v>0.88200000000000001</v>
      </c>
      <c r="CTG7" s="52">
        <v>0.872</v>
      </c>
      <c r="CTH7" s="52">
        <v>0.89300000000000002</v>
      </c>
      <c r="CTI7" s="52">
        <v>0.85899999999999999</v>
      </c>
      <c r="CTJ7" s="52">
        <v>0.89</v>
      </c>
      <c r="CTK7" s="52">
        <v>0.872</v>
      </c>
      <c r="CTL7" s="52">
        <v>0.90100000000000002</v>
      </c>
      <c r="CTM7" s="971">
        <v>0.89700000000000002</v>
      </c>
      <c r="CTN7" s="971">
        <v>0.88400000000000001</v>
      </c>
      <c r="CTO7" s="971">
        <f t="shared" si="192"/>
        <v>0.82799999999999996</v>
      </c>
      <c r="CTP7" s="52">
        <v>0.875</v>
      </c>
      <c r="CTQ7" s="52">
        <v>0.90200000000000002</v>
      </c>
      <c r="CTR7" s="52">
        <v>0.88400000000000001</v>
      </c>
      <c r="CTS7" s="52">
        <v>0.90200000000000002</v>
      </c>
      <c r="CTT7" s="52">
        <v>0.90400000000000003</v>
      </c>
      <c r="CTU7" s="52">
        <v>0.90400000000000003</v>
      </c>
      <c r="CTV7" s="52"/>
      <c r="CTW7" s="52"/>
      <c r="CTX7" s="52">
        <v>0.89700000000000002</v>
      </c>
      <c r="CTY7" s="52">
        <v>0.89400000000000002</v>
      </c>
      <c r="CTZ7" s="52">
        <v>0.96799999999999997</v>
      </c>
      <c r="CUA7" s="52">
        <v>0.96</v>
      </c>
      <c r="CUB7" s="971">
        <v>0.89500000000000002</v>
      </c>
      <c r="CUC7" s="971">
        <v>0.90200000000000002</v>
      </c>
      <c r="CUD7" s="52">
        <f t="shared" si="193"/>
        <v>0.82799999999999996</v>
      </c>
      <c r="CUE7" s="52">
        <v>0.98399999999999999</v>
      </c>
      <c r="CUF7" s="52">
        <v>0.95099999999999996</v>
      </c>
      <c r="CUG7" s="52">
        <v>1.012</v>
      </c>
      <c r="CUH7" s="52">
        <v>0.997</v>
      </c>
      <c r="CUI7" s="52"/>
      <c r="CUJ7" s="52"/>
      <c r="CUK7" s="52"/>
      <c r="CUL7" s="52"/>
      <c r="CUM7" s="52">
        <v>0.97099999999999997</v>
      </c>
      <c r="CUN7" s="52">
        <v>0.97699999999999998</v>
      </c>
      <c r="CUO7" s="52">
        <v>0.97399999999999998</v>
      </c>
      <c r="CUP7" s="52">
        <v>0.93500000000000005</v>
      </c>
      <c r="CUQ7" s="52">
        <v>0.93500000000000005</v>
      </c>
      <c r="CUR7" s="52">
        <v>0.95199999999999996</v>
      </c>
      <c r="CUS7" s="52">
        <v>0.99099999999999999</v>
      </c>
      <c r="CUT7" s="52">
        <v>0.98699999999999999</v>
      </c>
      <c r="CUU7" s="52">
        <v>0.94699999999999995</v>
      </c>
      <c r="CUV7" s="52">
        <v>0.94699999999999995</v>
      </c>
      <c r="CUW7" s="52">
        <v>0.96799999999999997</v>
      </c>
      <c r="CUX7" s="52">
        <v>0.97</v>
      </c>
      <c r="CUY7" s="52">
        <v>0.97699999999999998</v>
      </c>
      <c r="CUZ7" s="52">
        <v>0.98</v>
      </c>
      <c r="CVA7" s="52">
        <v>0.94399999999999995</v>
      </c>
      <c r="CVB7" s="52">
        <v>0.94099999999999995</v>
      </c>
      <c r="CVC7" s="52">
        <f t="shared" si="263"/>
        <v>0.82799999999999996</v>
      </c>
      <c r="CVD7" s="52">
        <v>1.034</v>
      </c>
      <c r="CVE7" s="52">
        <v>1.044</v>
      </c>
      <c r="CVF7" s="52">
        <v>1.034</v>
      </c>
      <c r="CVG7" s="52">
        <v>1.038</v>
      </c>
      <c r="CVH7" s="52">
        <v>1.07</v>
      </c>
      <c r="CVI7" s="52">
        <v>1.05</v>
      </c>
      <c r="CVJ7" s="52">
        <v>1.7989999999999999</v>
      </c>
      <c r="CVK7" s="52">
        <v>1.8109999999999999</v>
      </c>
      <c r="CVL7" s="52">
        <v>2.1459999999999999</v>
      </c>
      <c r="CVM7" s="52">
        <v>2.13</v>
      </c>
      <c r="CVN7" s="52">
        <v>0.91700000000000004</v>
      </c>
      <c r="CVO7" s="52">
        <v>0.93200000000000005</v>
      </c>
      <c r="CVP7" s="52">
        <v>2.1480000000000001</v>
      </c>
      <c r="CVQ7" s="52">
        <v>2.1749999999999998</v>
      </c>
      <c r="CVR7" s="52">
        <v>2.0680000000000001</v>
      </c>
      <c r="CVS7" s="52">
        <v>2.0619999999999998</v>
      </c>
      <c r="CVT7" s="58">
        <v>1.018</v>
      </c>
      <c r="CVU7" s="58">
        <v>1.016</v>
      </c>
      <c r="CVV7" s="58">
        <f t="shared" si="194"/>
        <v>0.82799999999999996</v>
      </c>
      <c r="CVW7" s="52">
        <v>1.4279999999999999</v>
      </c>
      <c r="CVX7" s="52">
        <v>1.407</v>
      </c>
      <c r="CVY7" s="52"/>
      <c r="CVZ7" s="52"/>
      <c r="CWA7" s="52">
        <v>0.94199999999999995</v>
      </c>
      <c r="CWB7" s="52">
        <v>0.94799999999999995</v>
      </c>
      <c r="CWC7" s="52">
        <v>1.4159999999999999</v>
      </c>
      <c r="CWD7" s="52">
        <v>1.4159999999999999</v>
      </c>
      <c r="CWE7" s="52"/>
      <c r="CWF7" s="52"/>
      <c r="CWG7" s="52">
        <f t="shared" si="195"/>
        <v>0.82799999999999996</v>
      </c>
      <c r="CWH7" s="52">
        <v>1.4019999999999999</v>
      </c>
      <c r="CWI7" s="52">
        <v>1.4239999999999999</v>
      </c>
      <c r="CWJ7" s="52">
        <v>1.4</v>
      </c>
      <c r="CWK7" s="52">
        <v>1.4159999999999999</v>
      </c>
      <c r="CWL7" s="52">
        <v>1.1100000000000001</v>
      </c>
      <c r="CWM7" s="52">
        <v>1.1299999999999999</v>
      </c>
      <c r="CWN7" s="52">
        <v>1.1200000000000001</v>
      </c>
      <c r="CWO7" s="52">
        <v>1.1100000000000001</v>
      </c>
      <c r="CWP7" s="52"/>
      <c r="CWQ7" s="52"/>
      <c r="CWR7" s="52">
        <v>1.1100000000000001</v>
      </c>
      <c r="CWS7" s="52">
        <v>1.1299999999999999</v>
      </c>
      <c r="CWT7" s="52">
        <v>1.1220000000000001</v>
      </c>
      <c r="CWU7" s="52">
        <v>1.107</v>
      </c>
      <c r="CWV7" s="52"/>
      <c r="CWW7" s="52"/>
      <c r="CWX7" s="52">
        <v>1.1120000000000001</v>
      </c>
      <c r="CWY7" s="52">
        <v>1.1020000000000001</v>
      </c>
      <c r="CWZ7" s="52"/>
      <c r="CXA7" s="52"/>
      <c r="CXB7" s="52">
        <v>1.1259999999999999</v>
      </c>
      <c r="CXC7" s="52">
        <v>1.123</v>
      </c>
      <c r="CXD7" s="52">
        <v>1.1120000000000001</v>
      </c>
      <c r="CXE7" s="52">
        <v>1.117</v>
      </c>
      <c r="CXF7" s="52">
        <v>1.091</v>
      </c>
      <c r="CXG7" s="52">
        <v>1.0920000000000001</v>
      </c>
      <c r="CXH7" s="52">
        <v>1.085</v>
      </c>
      <c r="CXI7" s="52">
        <v>1.123</v>
      </c>
      <c r="CXJ7" s="52">
        <v>1.1000000000000001</v>
      </c>
      <c r="CXK7" s="52">
        <v>1.0860000000000001</v>
      </c>
      <c r="CXL7" s="52">
        <v>1.0920000000000001</v>
      </c>
      <c r="CXM7" s="52">
        <v>1.101</v>
      </c>
      <c r="CXN7" s="52">
        <v>1.105</v>
      </c>
      <c r="CXO7" s="52">
        <v>1.117</v>
      </c>
      <c r="CXP7" s="52">
        <v>1.1180000000000001</v>
      </c>
      <c r="CXQ7" s="52">
        <v>1.123</v>
      </c>
      <c r="CXR7" s="52"/>
      <c r="CXS7" s="52"/>
      <c r="CXT7" s="52">
        <v>1.117</v>
      </c>
      <c r="CXU7" s="52">
        <v>1.091</v>
      </c>
      <c r="CXV7" s="52"/>
      <c r="CXW7" s="52"/>
      <c r="CXX7" s="52">
        <v>1.1819999999999999</v>
      </c>
      <c r="CXY7" s="52">
        <v>1.202</v>
      </c>
      <c r="CXZ7" s="58">
        <v>1.1499999999999999</v>
      </c>
      <c r="CYA7" s="58">
        <v>1.149</v>
      </c>
      <c r="CYB7" s="52">
        <f t="shared" si="196"/>
        <v>0.82799999999999996</v>
      </c>
      <c r="CYC7" s="52">
        <v>1.179</v>
      </c>
      <c r="CYD7" s="52">
        <v>1.204</v>
      </c>
      <c r="CYE7" s="52"/>
      <c r="CYF7" s="52"/>
      <c r="CYG7" s="52">
        <v>1.19</v>
      </c>
      <c r="CYH7" s="52">
        <v>1.194</v>
      </c>
      <c r="CYI7" s="52"/>
      <c r="CYJ7" s="52"/>
      <c r="CYK7" s="52">
        <v>1.1870000000000001</v>
      </c>
      <c r="CYL7" s="52">
        <v>1.2130000000000001</v>
      </c>
      <c r="CYM7" s="52"/>
      <c r="CYN7" s="52"/>
      <c r="CYO7" s="52">
        <v>1.1870000000000001</v>
      </c>
      <c r="CYP7" s="52">
        <v>1.2130000000000001</v>
      </c>
      <c r="CYQ7" s="52"/>
      <c r="CYR7" s="52"/>
      <c r="CYS7" s="58">
        <v>1.1080000000000001</v>
      </c>
      <c r="CYT7" s="58">
        <v>1.1439999999999999</v>
      </c>
      <c r="CYU7" s="58">
        <f t="shared" si="197"/>
        <v>0.82799999999999996</v>
      </c>
      <c r="CYV7" s="58"/>
      <c r="CYW7" s="58"/>
      <c r="CYX7" s="58">
        <v>1.194</v>
      </c>
      <c r="CYY7" s="58">
        <v>1.22</v>
      </c>
      <c r="CYZ7" s="58"/>
      <c r="CZA7" s="58"/>
      <c r="CZB7" s="58">
        <v>1.2130000000000001</v>
      </c>
      <c r="CZC7" s="58">
        <v>1.2210000000000001</v>
      </c>
      <c r="CZD7" s="58"/>
      <c r="CZE7" s="58"/>
      <c r="CZF7" s="58">
        <v>1.1850000000000001</v>
      </c>
      <c r="CZG7" s="58">
        <v>1.1879999999999999</v>
      </c>
      <c r="CZH7" s="58">
        <v>1.2110000000000001</v>
      </c>
      <c r="CZI7" s="58">
        <v>1.1879999999999999</v>
      </c>
      <c r="CZJ7" s="58"/>
      <c r="CZK7" s="58"/>
      <c r="CZL7" s="58"/>
      <c r="CZM7" s="58"/>
      <c r="CZN7" s="52">
        <v>1.218</v>
      </c>
      <c r="CZO7" s="52">
        <v>1.2230000000000001</v>
      </c>
      <c r="CZP7" s="52">
        <f t="shared" si="198"/>
        <v>0.82799999999999996</v>
      </c>
      <c r="CZQ7" s="52">
        <v>1.206</v>
      </c>
      <c r="CZR7" s="52">
        <v>1.21</v>
      </c>
      <c r="CZS7" s="52"/>
      <c r="CZT7" s="52"/>
      <c r="CZU7" s="52"/>
      <c r="CZV7" s="52"/>
      <c r="CZW7" s="52">
        <v>1.216</v>
      </c>
      <c r="CZX7" s="52">
        <v>1.244</v>
      </c>
      <c r="CZY7" s="52"/>
      <c r="CZZ7" s="58"/>
      <c r="DAA7" s="58"/>
      <c r="DAB7" s="58"/>
      <c r="DAC7" s="52">
        <v>1.2250000000000001</v>
      </c>
      <c r="DAD7" s="52">
        <v>1.24</v>
      </c>
      <c r="DAE7" s="52"/>
      <c r="DAF7" s="52"/>
      <c r="DAG7" s="52">
        <v>1.2190000000000001</v>
      </c>
      <c r="DAH7" s="52">
        <v>1.2350000000000001</v>
      </c>
      <c r="DAI7" s="52">
        <v>1.222</v>
      </c>
      <c r="DAJ7" s="52">
        <v>1.2390000000000001</v>
      </c>
      <c r="DAK7" s="52"/>
      <c r="DAL7" s="52"/>
      <c r="DAM7" s="52">
        <v>1.194</v>
      </c>
      <c r="DAN7" s="52">
        <v>1.19</v>
      </c>
      <c r="DAO7" s="52">
        <f t="shared" si="199"/>
        <v>0.82799999999999996</v>
      </c>
      <c r="DAP7" s="52">
        <v>1.23</v>
      </c>
      <c r="DAQ7" s="52" t="s">
        <v>1159</v>
      </c>
      <c r="DAR7" s="52"/>
      <c r="DAS7" s="52"/>
      <c r="DAT7" s="52">
        <v>1.238</v>
      </c>
      <c r="DAU7" s="52">
        <v>1.252</v>
      </c>
      <c r="DAV7" s="52">
        <v>1.218</v>
      </c>
      <c r="DAW7" s="52">
        <v>1.248</v>
      </c>
      <c r="DAX7" s="52">
        <f t="shared" si="200"/>
        <v>0.82799999999999996</v>
      </c>
      <c r="DAY7" s="52"/>
      <c r="DAZ7" s="52"/>
      <c r="DBA7" s="52">
        <v>1.238</v>
      </c>
      <c r="DBB7" s="52">
        <v>1.252</v>
      </c>
      <c r="DBC7" s="52"/>
      <c r="DBD7" s="52"/>
      <c r="DBE7" s="52">
        <v>1.292</v>
      </c>
      <c r="DBF7" s="52">
        <v>1.286</v>
      </c>
      <c r="DBG7" s="52">
        <v>1.3009999999999999</v>
      </c>
      <c r="DBH7" s="52">
        <v>1.284</v>
      </c>
      <c r="DBI7" s="52"/>
      <c r="DBJ7" s="52"/>
      <c r="DBK7" s="52"/>
      <c r="DBL7" s="52"/>
      <c r="DBM7" s="52">
        <v>1.2809999999999999</v>
      </c>
      <c r="DBN7" s="52">
        <v>1.292</v>
      </c>
      <c r="DBO7" s="52">
        <f t="shared" si="201"/>
        <v>0.82799999999999996</v>
      </c>
      <c r="DBP7" s="52">
        <v>1.292</v>
      </c>
      <c r="DBQ7" s="52">
        <v>1.3129999999999999</v>
      </c>
      <c r="DBR7" s="52">
        <v>1.3109999999999999</v>
      </c>
      <c r="DBS7" s="52">
        <v>1.298</v>
      </c>
      <c r="DBT7" s="52">
        <v>1.3</v>
      </c>
      <c r="DBU7" s="52">
        <v>1.3140000000000001</v>
      </c>
      <c r="DBV7" s="52">
        <v>1.3089999999999999</v>
      </c>
      <c r="DBW7" s="52">
        <v>1.3149999999999999</v>
      </c>
      <c r="DBX7" s="52"/>
      <c r="DBY7" s="52"/>
      <c r="DBZ7" s="52">
        <v>1.3069999999999999</v>
      </c>
      <c r="DCA7" s="52">
        <v>1.304</v>
      </c>
      <c r="DCB7" s="52"/>
      <c r="DCC7" s="52"/>
      <c r="DCD7" s="52">
        <v>1.3049999999999999</v>
      </c>
      <c r="DCE7" s="52">
        <v>1.3320000000000001</v>
      </c>
      <c r="DCF7" s="52">
        <v>1.292</v>
      </c>
      <c r="DCG7" s="52">
        <f t="shared" si="250"/>
        <v>0.82799999999999996</v>
      </c>
      <c r="DCH7" s="52"/>
      <c r="DCI7" s="52"/>
      <c r="DCJ7" s="52"/>
      <c r="DCK7" s="52"/>
      <c r="DCL7" s="52"/>
      <c r="DCM7" s="52"/>
      <c r="DCN7" s="52"/>
      <c r="DCO7" s="52"/>
      <c r="DCP7" s="6">
        <f t="shared" si="251"/>
        <v>-1</v>
      </c>
      <c r="DCQ7" s="6">
        <f t="shared" si="252"/>
        <v>-1</v>
      </c>
      <c r="DCR7" s="1224">
        <f t="shared" si="202"/>
        <v>0.17632850241545897</v>
      </c>
      <c r="DCS7" s="1300">
        <v>1.19</v>
      </c>
      <c r="DCT7" s="52">
        <v>1.4450000000000001</v>
      </c>
      <c r="DCU7" s="52">
        <v>1.4350000000000001</v>
      </c>
      <c r="DCV7" s="52">
        <v>1.448</v>
      </c>
      <c r="DCW7" s="52">
        <v>2.181</v>
      </c>
      <c r="DCX7" s="52">
        <v>2.5710000000000002</v>
      </c>
      <c r="DCY7" s="52">
        <v>1.2370000000000001</v>
      </c>
      <c r="DCZ7" s="52">
        <v>2.5590000000000002</v>
      </c>
      <c r="DDA7" s="52">
        <v>2.5089999999999999</v>
      </c>
      <c r="DDB7" s="58">
        <v>1.3720000000000001</v>
      </c>
      <c r="DDC7" s="58">
        <f t="shared" si="203"/>
        <v>1.19</v>
      </c>
      <c r="DDD7" s="52">
        <v>1.381</v>
      </c>
      <c r="DDE7" s="52"/>
      <c r="DDF7" s="52">
        <v>1.2450000000000001</v>
      </c>
      <c r="DDG7" s="52">
        <v>1.3740000000000001</v>
      </c>
      <c r="DDH7" s="52"/>
      <c r="DDI7" s="52">
        <f t="shared" si="264"/>
        <v>1.19</v>
      </c>
      <c r="DDJ7" s="52">
        <v>1.19</v>
      </c>
      <c r="DDK7" s="52">
        <v>1.395</v>
      </c>
      <c r="DDL7" s="52">
        <v>1.371</v>
      </c>
      <c r="DDM7" s="52">
        <v>1.2889999999999999</v>
      </c>
      <c r="DDN7" s="52">
        <v>1.4</v>
      </c>
      <c r="DDO7" s="52">
        <v>1.4</v>
      </c>
      <c r="DDP7" s="52">
        <v>1.383</v>
      </c>
      <c r="DDQ7" s="52"/>
      <c r="DDR7" s="52">
        <v>1.3779999999999999</v>
      </c>
      <c r="DDS7" s="52">
        <v>1.276</v>
      </c>
      <c r="DDT7" s="52">
        <v>1.29</v>
      </c>
      <c r="DDU7" s="52">
        <v>1.4</v>
      </c>
      <c r="DDV7" s="52"/>
      <c r="DDW7" s="52">
        <v>1.4019999999999999</v>
      </c>
      <c r="DDX7" s="52">
        <v>1.857</v>
      </c>
      <c r="DDY7" s="52">
        <v>1.403</v>
      </c>
      <c r="DDZ7" s="52">
        <v>1.845</v>
      </c>
      <c r="DEA7" s="52"/>
      <c r="DEB7" s="52">
        <v>1.36</v>
      </c>
      <c r="DEC7" s="52">
        <v>1.7889999999999999</v>
      </c>
      <c r="DED7" s="52"/>
      <c r="DEE7" s="52"/>
      <c r="DEF7" s="52">
        <v>1.77</v>
      </c>
      <c r="DEG7" s="52">
        <v>1.361</v>
      </c>
      <c r="DEH7" s="52"/>
      <c r="DEI7" s="52"/>
      <c r="DEJ7" s="52">
        <v>1.363</v>
      </c>
      <c r="DEK7" s="52">
        <v>1.78</v>
      </c>
      <c r="DEL7" s="52"/>
      <c r="DEM7" s="52"/>
      <c r="DEN7" s="52">
        <v>1.804</v>
      </c>
      <c r="DEO7" s="52">
        <v>1.343</v>
      </c>
      <c r="DEP7" s="52">
        <v>1.351</v>
      </c>
      <c r="DEQ7" s="52">
        <v>1.796</v>
      </c>
      <c r="DER7" s="52">
        <v>1.3620000000000001</v>
      </c>
      <c r="DES7" s="52">
        <v>1.8009999999999999</v>
      </c>
      <c r="DET7" s="52"/>
      <c r="DEU7" s="52"/>
      <c r="DEV7" s="52">
        <v>1.353</v>
      </c>
      <c r="DEW7" s="52">
        <v>1.798</v>
      </c>
      <c r="DEX7" s="52"/>
      <c r="DEY7" s="52"/>
      <c r="DEZ7" s="52">
        <v>1.7649999999999999</v>
      </c>
      <c r="DFA7" s="52">
        <v>1.371</v>
      </c>
      <c r="DFB7" s="52"/>
      <c r="DFC7" s="52"/>
      <c r="DFD7" s="52">
        <v>1.776</v>
      </c>
      <c r="DFE7" s="52">
        <v>1.3420000000000001</v>
      </c>
      <c r="DFF7" s="52">
        <v>1.268</v>
      </c>
      <c r="DFG7" s="52">
        <f t="shared" si="204"/>
        <v>1.19</v>
      </c>
      <c r="DFH7" s="52"/>
      <c r="DFI7" s="52">
        <v>1.3180000000000001</v>
      </c>
      <c r="DFJ7" s="52"/>
      <c r="DFK7" s="52"/>
      <c r="DFL7" s="52">
        <v>1.292</v>
      </c>
      <c r="DFM7" s="52"/>
      <c r="DFN7" s="52"/>
      <c r="DFO7" s="52">
        <v>1.3120000000000001</v>
      </c>
      <c r="DFP7" s="52"/>
      <c r="DFQ7" s="52"/>
      <c r="DFR7" s="52">
        <v>1.2869999999999999</v>
      </c>
      <c r="DFS7" s="52"/>
      <c r="DFT7" s="52"/>
      <c r="DFU7" s="58">
        <v>1.2070000000000001</v>
      </c>
      <c r="DFV7" s="58">
        <v>1.3129999999999999</v>
      </c>
      <c r="DFW7" s="58">
        <f t="shared" si="205"/>
        <v>1.19</v>
      </c>
      <c r="DFX7" s="58">
        <f t="shared" si="206"/>
        <v>1.19</v>
      </c>
      <c r="DFY7" s="58"/>
      <c r="DFZ7" s="58"/>
      <c r="DGA7" s="58">
        <v>1.3220000000000001</v>
      </c>
      <c r="DGB7" s="58"/>
      <c r="DGC7" s="58">
        <v>1.3120000000000001</v>
      </c>
      <c r="DGD7" s="58"/>
      <c r="DGE7" s="58">
        <v>1.3109999999999999</v>
      </c>
      <c r="DGF7" s="58">
        <v>1.33</v>
      </c>
      <c r="DGG7" s="58"/>
      <c r="DGH7" s="58"/>
      <c r="DGI7" s="58"/>
      <c r="DGJ7" s="58"/>
      <c r="DGK7" s="58">
        <v>1.2909999999999999</v>
      </c>
      <c r="DGL7" s="58">
        <v>1.22</v>
      </c>
      <c r="DGM7" s="58">
        <f t="shared" si="207"/>
        <v>1.19</v>
      </c>
      <c r="DGN7" s="58">
        <f t="shared" si="208"/>
        <v>1.19</v>
      </c>
      <c r="DGO7" s="52">
        <v>1.343</v>
      </c>
      <c r="DGP7" s="58"/>
      <c r="DGQ7" s="6">
        <f t="shared" si="209"/>
        <v>0.12857142857142859</v>
      </c>
      <c r="DGR7" s="52"/>
      <c r="DGS7" s="52">
        <v>1.3520000000000001</v>
      </c>
      <c r="DGT7" s="58"/>
      <c r="DGU7" s="58"/>
      <c r="DGV7" s="52">
        <v>1.3380000000000001</v>
      </c>
      <c r="DGW7" s="52"/>
      <c r="DGX7" s="52">
        <v>1.355</v>
      </c>
      <c r="DGY7" s="52">
        <v>1.3540000000000001</v>
      </c>
      <c r="DGZ7" s="52"/>
      <c r="DHA7" s="52">
        <v>1.256</v>
      </c>
      <c r="DHB7" s="52">
        <f t="shared" si="210"/>
        <v>1.19</v>
      </c>
      <c r="DHC7" s="52" t="s">
        <v>1159</v>
      </c>
      <c r="DHD7" s="52"/>
      <c r="DHE7" s="52">
        <v>1.335</v>
      </c>
      <c r="DHF7" s="52">
        <v>1.339</v>
      </c>
      <c r="DHG7" s="52">
        <v>1.333</v>
      </c>
      <c r="DHH7" s="52">
        <v>1.341</v>
      </c>
      <c r="DHI7" s="52">
        <v>1.3640000000000001</v>
      </c>
      <c r="DHJ7" s="52">
        <v>1.306</v>
      </c>
      <c r="DHK7" s="52">
        <f t="shared" si="211"/>
        <v>1.19</v>
      </c>
      <c r="DHL7" s="52"/>
      <c r="DHM7" s="52"/>
      <c r="DHN7" s="52">
        <v>1.6659999999999999</v>
      </c>
      <c r="DHO7" s="52">
        <v>1.581</v>
      </c>
      <c r="DHP7" s="52"/>
      <c r="DHQ7" s="52"/>
      <c r="DHR7" s="52">
        <v>1.5820000000000001</v>
      </c>
      <c r="DHS7" s="52">
        <f t="shared" si="212"/>
        <v>1.19</v>
      </c>
      <c r="DHT7" s="52" t="s">
        <v>1163</v>
      </c>
      <c r="DHU7" s="52" t="s">
        <v>1163</v>
      </c>
      <c r="DHV7" s="52">
        <v>1.603</v>
      </c>
      <c r="DHW7" s="52">
        <v>1.591</v>
      </c>
      <c r="DHX7" s="52"/>
      <c r="DHY7" s="52">
        <v>1.611</v>
      </c>
      <c r="DHZ7" s="52"/>
      <c r="DIA7" s="52">
        <v>1.5780000000000001</v>
      </c>
      <c r="DIB7" s="52">
        <v>1.5820000000000001</v>
      </c>
      <c r="DIC7" s="52">
        <f t="shared" si="253"/>
        <v>1.19</v>
      </c>
      <c r="DID7" s="52"/>
      <c r="DIE7" s="52"/>
      <c r="DIF7" s="52"/>
      <c r="DIG7" s="52"/>
      <c r="DIH7" s="6">
        <f t="shared" si="213"/>
        <v>-1</v>
      </c>
      <c r="DII7" s="1049">
        <v>0.751</v>
      </c>
      <c r="DIJ7" s="52">
        <v>0.89</v>
      </c>
      <c r="DIK7" s="52">
        <v>1.31</v>
      </c>
      <c r="DIL7" s="52">
        <v>1.409</v>
      </c>
      <c r="DIM7" s="52">
        <v>0.72699999999999998</v>
      </c>
      <c r="DIN7" s="52">
        <v>1.4350000000000001</v>
      </c>
      <c r="DIO7" s="52">
        <v>1.4390000000000001</v>
      </c>
      <c r="DIP7" s="52">
        <f t="shared" si="214"/>
        <v>0.751</v>
      </c>
      <c r="DIQ7" s="52">
        <v>0.82799999999999996</v>
      </c>
      <c r="DIR7" s="52"/>
      <c r="DIS7" s="52">
        <v>0.745</v>
      </c>
      <c r="DIT7" s="52"/>
      <c r="DIU7" s="52">
        <f t="shared" si="215"/>
        <v>0.745</v>
      </c>
      <c r="DIV7" s="52">
        <v>0.751</v>
      </c>
      <c r="DIW7" s="52">
        <v>0.82</v>
      </c>
      <c r="DIX7" s="52">
        <v>0.84499999999999997</v>
      </c>
      <c r="DIY7" s="52">
        <v>0.73399999999999999</v>
      </c>
      <c r="DIZ7" s="52">
        <v>0.83899999999999997</v>
      </c>
      <c r="DJA7" s="52">
        <v>0.85199999999999998</v>
      </c>
      <c r="DJB7" s="52">
        <v>0.85199999999999998</v>
      </c>
      <c r="DJC7" s="52"/>
      <c r="DJD7" s="52">
        <v>0.83899999999999997</v>
      </c>
      <c r="DJE7" s="52">
        <v>0.74199999999999999</v>
      </c>
      <c r="DJF7" s="52">
        <v>0.77400000000000002</v>
      </c>
      <c r="DJG7" s="52">
        <v>0.84499999999999997</v>
      </c>
      <c r="DJH7" s="52"/>
      <c r="DJI7" s="52">
        <v>0.85399999999999998</v>
      </c>
      <c r="DJJ7" s="52">
        <v>1.1990000000000001</v>
      </c>
      <c r="DJK7" s="52">
        <v>0.84299999999999997</v>
      </c>
      <c r="DJL7" s="52">
        <v>1.2150000000000001</v>
      </c>
      <c r="DJM7" s="52"/>
      <c r="DJN7" s="52">
        <v>0.81599999999999995</v>
      </c>
      <c r="DJO7" s="52">
        <v>1.1100000000000001</v>
      </c>
      <c r="DJP7" s="52"/>
      <c r="DJQ7" s="52"/>
      <c r="DJR7" s="52">
        <v>1.101</v>
      </c>
      <c r="DJS7" s="52">
        <v>0.84</v>
      </c>
      <c r="DJT7" s="52"/>
      <c r="DJU7" s="52"/>
      <c r="DJV7" s="52">
        <v>0.82</v>
      </c>
      <c r="DJW7" s="52">
        <v>1.095</v>
      </c>
      <c r="DJX7" s="52"/>
      <c r="DJY7" s="52"/>
      <c r="DJZ7" s="52">
        <v>1.105</v>
      </c>
      <c r="DKA7" s="52">
        <v>0.84399999999999997</v>
      </c>
      <c r="DKB7" s="52">
        <v>1.1020000000000001</v>
      </c>
      <c r="DKC7" s="52">
        <v>0.83499999999999996</v>
      </c>
      <c r="DKD7" s="52">
        <v>1.0980000000000001</v>
      </c>
      <c r="DKE7" s="52">
        <v>0.83799999999999997</v>
      </c>
      <c r="DKF7" s="52"/>
      <c r="DKG7" s="52"/>
      <c r="DKH7" s="52">
        <v>0.84399999999999997</v>
      </c>
      <c r="DKI7" s="52">
        <v>1.1220000000000001</v>
      </c>
      <c r="DKJ7" s="52"/>
      <c r="DKK7" s="52"/>
      <c r="DKL7" s="52">
        <v>1.111</v>
      </c>
      <c r="DKM7" s="52">
        <v>0.82199999999999995</v>
      </c>
      <c r="DKN7" s="52"/>
      <c r="DKO7" s="52"/>
      <c r="DKP7" s="52">
        <v>1.095</v>
      </c>
      <c r="DKQ7" s="52">
        <v>0.80600000000000005</v>
      </c>
      <c r="DKR7" s="52">
        <v>0.755</v>
      </c>
      <c r="DKS7" s="52">
        <f t="shared" si="216"/>
        <v>0.751</v>
      </c>
      <c r="DKT7" s="52"/>
      <c r="DKU7" s="52">
        <v>0.77800000000000002</v>
      </c>
      <c r="DKV7" s="52"/>
      <c r="DKW7" s="52"/>
      <c r="DKX7" s="52">
        <v>0.75700000000000001</v>
      </c>
      <c r="DKY7" s="52"/>
      <c r="DKZ7" s="52"/>
      <c r="DLA7" s="52">
        <v>0.79</v>
      </c>
      <c r="DLB7" s="52"/>
      <c r="DLC7" s="52"/>
      <c r="DLD7" s="52">
        <v>0.77100000000000002</v>
      </c>
      <c r="DLE7" s="52"/>
      <c r="DLF7" s="52"/>
      <c r="DLG7" s="58">
        <v>0.72199999999999998</v>
      </c>
      <c r="DLH7" s="58">
        <v>0.79400000000000004</v>
      </c>
      <c r="DLI7" s="58">
        <f t="shared" si="217"/>
        <v>0.72199999999999998</v>
      </c>
      <c r="DLJ7" s="58">
        <f t="shared" si="218"/>
        <v>0.751</v>
      </c>
      <c r="DLK7" s="58"/>
      <c r="DLL7" s="58"/>
      <c r="DLM7" s="58">
        <v>0.77800000000000002</v>
      </c>
      <c r="DLN7" s="58"/>
      <c r="DLO7" s="58">
        <v>0.78</v>
      </c>
      <c r="DLP7" s="58"/>
      <c r="DLQ7" s="58">
        <v>0.77300000000000002</v>
      </c>
      <c r="DLR7" s="58">
        <v>0.78200000000000003</v>
      </c>
      <c r="DLS7" s="58"/>
      <c r="DLT7" s="58"/>
      <c r="DLU7" s="58"/>
      <c r="DLV7" s="58">
        <v>0.69799999999999995</v>
      </c>
      <c r="DLW7" s="52">
        <v>0.78</v>
      </c>
      <c r="DLX7" s="52">
        <f t="shared" si="219"/>
        <v>0.69799999999999995</v>
      </c>
      <c r="DLY7" s="52">
        <f t="shared" si="220"/>
        <v>0.751</v>
      </c>
      <c r="DLZ7" s="52">
        <v>0.78300000000000003</v>
      </c>
      <c r="DMA7" s="52"/>
      <c r="DMB7" s="6">
        <f t="shared" si="221"/>
        <v>0.12177650429799439</v>
      </c>
      <c r="DMC7" s="52"/>
      <c r="DMD7" s="52">
        <v>0.81499999999999995</v>
      </c>
      <c r="DME7" s="58"/>
      <c r="DMF7" s="58"/>
      <c r="DMG7" s="52">
        <v>0.83</v>
      </c>
      <c r="DMH7" s="52"/>
      <c r="DMI7" s="52">
        <v>0.82199999999999995</v>
      </c>
      <c r="DMJ7" s="52">
        <v>0.83199999999999996</v>
      </c>
      <c r="DMK7" s="52"/>
      <c r="DML7" s="52">
        <v>0.77</v>
      </c>
      <c r="DMM7" s="52">
        <f t="shared" si="222"/>
        <v>0.751</v>
      </c>
      <c r="DMN7" s="52" t="s">
        <v>1159</v>
      </c>
      <c r="DMO7" s="52"/>
      <c r="DMP7" s="52">
        <v>0.82699999999999996</v>
      </c>
      <c r="DMQ7" s="52">
        <v>0.83599999999999997</v>
      </c>
      <c r="DMR7" s="52">
        <f t="shared" si="223"/>
        <v>0.751</v>
      </c>
      <c r="DMS7" s="52"/>
      <c r="DMT7" s="52"/>
      <c r="DMU7" s="52">
        <v>0.86399999999999999</v>
      </c>
      <c r="DMV7" s="52">
        <v>0.83299999999999996</v>
      </c>
      <c r="DMW7" s="52"/>
      <c r="DMX7" s="52"/>
      <c r="DMY7" s="52">
        <v>0.84099999999999997</v>
      </c>
      <c r="DMZ7" s="52">
        <f t="shared" si="224"/>
        <v>0.751</v>
      </c>
      <c r="DNA7" s="52">
        <v>0.875</v>
      </c>
      <c r="DNB7" s="52">
        <v>0.88200000000000001</v>
      </c>
      <c r="DNC7" s="52">
        <v>0.872</v>
      </c>
      <c r="DND7" s="52">
        <v>0.876</v>
      </c>
      <c r="DNE7" s="52"/>
      <c r="DNF7" s="52">
        <v>0.86199999999999999</v>
      </c>
      <c r="DNG7" s="52"/>
      <c r="DNH7" s="52">
        <v>0.85699999999999998</v>
      </c>
      <c r="DNI7" s="52">
        <v>0.84099999999999997</v>
      </c>
      <c r="DNJ7" s="52">
        <f t="shared" si="254"/>
        <v>0.751</v>
      </c>
      <c r="DNK7" s="52"/>
      <c r="DNL7" s="52"/>
      <c r="DNM7" s="52"/>
      <c r="DNN7" s="52"/>
      <c r="DNO7" s="6">
        <f t="shared" si="255"/>
        <v>-1</v>
      </c>
      <c r="DNP7" s="1049">
        <v>0.82799999999999996</v>
      </c>
      <c r="DNQ7" s="52">
        <v>0.95299999999999996</v>
      </c>
      <c r="DNR7" s="52">
        <v>0.96699999999999997</v>
      </c>
      <c r="DNS7" s="52"/>
      <c r="DNT7" s="52"/>
      <c r="DNU7" s="52"/>
      <c r="DNV7" s="52">
        <f t="shared" si="225"/>
        <v>0.82799999999999996</v>
      </c>
      <c r="DNW7" s="52">
        <v>1.5680000000000001</v>
      </c>
      <c r="DNX7" s="52">
        <v>1.5609999999999999</v>
      </c>
      <c r="DNY7" s="52">
        <v>1.2949999999999999</v>
      </c>
      <c r="DNZ7" s="52">
        <v>1.2889999999999999</v>
      </c>
      <c r="DOA7" s="52"/>
      <c r="DOB7" s="52">
        <v>1.3240000000000001</v>
      </c>
      <c r="DOC7" s="52">
        <v>1.2869999999999999</v>
      </c>
      <c r="DOD7" s="52"/>
      <c r="DOE7" s="52">
        <v>1.3069999999999999</v>
      </c>
      <c r="DOF7" s="52"/>
      <c r="DOG7" s="52">
        <v>1.32</v>
      </c>
      <c r="DOH7" s="52">
        <v>1.1819999999999999</v>
      </c>
      <c r="DOI7" s="52">
        <v>1.163</v>
      </c>
      <c r="DOJ7" s="52">
        <v>1.1930000000000001</v>
      </c>
      <c r="DOK7" s="52">
        <v>1.1599999999999999</v>
      </c>
      <c r="DOL7" s="52">
        <v>1.17</v>
      </c>
      <c r="DOM7" s="52">
        <v>1.1759999999999999</v>
      </c>
      <c r="DON7" s="52">
        <v>1.1850000000000001</v>
      </c>
      <c r="DOO7" s="52"/>
      <c r="DOP7" s="52">
        <v>1.1830000000000001</v>
      </c>
      <c r="DOQ7" s="52"/>
      <c r="DOR7" s="52">
        <v>1.2270000000000001</v>
      </c>
      <c r="DOS7" s="52">
        <v>1.2410000000000001</v>
      </c>
      <c r="DOT7" s="52">
        <f t="shared" si="226"/>
        <v>0.82799999999999996</v>
      </c>
      <c r="DOU7" s="52">
        <v>1.232</v>
      </c>
      <c r="DOV7" s="52"/>
      <c r="DOW7" s="52"/>
      <c r="DOX7" s="52"/>
      <c r="DOY7" s="52"/>
      <c r="DOZ7" s="52">
        <v>1.23</v>
      </c>
      <c r="DPA7" s="52"/>
      <c r="DPB7" s="52">
        <v>1.264</v>
      </c>
      <c r="DPC7" s="52"/>
      <c r="DPD7" s="52">
        <v>1.258</v>
      </c>
      <c r="DPE7" s="52"/>
      <c r="DPF7" s="58">
        <v>1.18</v>
      </c>
      <c r="DPG7" s="58">
        <f t="shared" si="227"/>
        <v>0.82799999999999996</v>
      </c>
      <c r="DPH7" s="58"/>
      <c r="DPI7" s="58">
        <v>1.258</v>
      </c>
      <c r="DPJ7" s="58"/>
      <c r="DPK7" s="58">
        <v>1.2350000000000001</v>
      </c>
      <c r="DPL7" s="58"/>
      <c r="DPM7" s="58">
        <v>1.2410000000000001</v>
      </c>
      <c r="DPN7" s="58">
        <v>1.2470000000000001</v>
      </c>
      <c r="DPO7" s="58"/>
      <c r="DPP7" s="58"/>
      <c r="DPQ7" s="52">
        <v>1.274</v>
      </c>
      <c r="DPR7" s="52">
        <f t="shared" si="228"/>
        <v>0.82799999999999996</v>
      </c>
      <c r="DPS7" s="52">
        <v>1.266</v>
      </c>
      <c r="DPT7" s="52"/>
      <c r="DPU7" s="52"/>
      <c r="DPV7" s="52">
        <v>1.298</v>
      </c>
      <c r="DPW7" s="52"/>
      <c r="DPX7" s="52"/>
      <c r="DPY7" s="52">
        <v>1.3340000000000001</v>
      </c>
      <c r="DPZ7" s="52"/>
      <c r="DQA7" s="52">
        <v>1.3069999999999999</v>
      </c>
      <c r="DQB7" s="52">
        <v>1.298</v>
      </c>
      <c r="DQC7" s="52"/>
      <c r="DQD7" s="52">
        <v>1.274</v>
      </c>
      <c r="DQE7" s="52">
        <f t="shared" si="229"/>
        <v>0.82799999999999996</v>
      </c>
      <c r="DQF7" s="52">
        <v>1.319</v>
      </c>
      <c r="DQG7" s="52"/>
      <c r="DQH7" s="52">
        <v>1.3149999999999999</v>
      </c>
      <c r="DQI7" s="52">
        <v>1.278</v>
      </c>
      <c r="DQJ7" s="52">
        <f t="shared" si="230"/>
        <v>0.82799999999999996</v>
      </c>
      <c r="DQK7" s="52"/>
      <c r="DQL7" s="52"/>
      <c r="DQM7" s="52">
        <v>1.3919999999999999</v>
      </c>
      <c r="DQN7" s="52">
        <v>1.3640000000000001</v>
      </c>
      <c r="DQO7" s="52"/>
      <c r="DQP7" s="52"/>
      <c r="DQQ7" s="52">
        <v>1.343</v>
      </c>
      <c r="DQR7" s="52">
        <f t="shared" si="231"/>
        <v>0.82799999999999996</v>
      </c>
      <c r="DQS7" s="52">
        <v>1.3740000000000001</v>
      </c>
      <c r="DQT7" s="52">
        <v>1.355</v>
      </c>
      <c r="DQU7" s="52">
        <v>1.357</v>
      </c>
      <c r="DQV7" s="52">
        <v>1.3380000000000001</v>
      </c>
      <c r="DQW7" s="52"/>
      <c r="DQX7" s="52">
        <v>1.351</v>
      </c>
      <c r="DQY7" s="52"/>
      <c r="DQZ7" s="52">
        <v>1.359</v>
      </c>
      <c r="DRA7" s="52">
        <v>1.343</v>
      </c>
      <c r="DRB7" s="52">
        <f t="shared" si="256"/>
        <v>0.82799999999999996</v>
      </c>
      <c r="DRC7" s="52"/>
      <c r="DRD7" s="52"/>
      <c r="DRE7" s="52"/>
      <c r="DRF7" s="52"/>
      <c r="DRG7" s="6">
        <f t="shared" si="257"/>
        <v>-1</v>
      </c>
      <c r="DRH7" s="680" t="s">
        <v>1149</v>
      </c>
      <c r="DRI7" s="1171" t="s">
        <v>1168</v>
      </c>
      <c r="DRJ7" s="1171" t="s">
        <v>1151</v>
      </c>
      <c r="DRK7" s="37"/>
      <c r="DRL7" s="47" t="str">
        <f t="shared" si="232"/>
        <v>3. Missing baseline</v>
      </c>
      <c r="DRM7" s="102" t="str">
        <f t="shared" si="233"/>
        <v>2. Within 10% deviation from baseline</v>
      </c>
      <c r="DRN7" s="47" t="str">
        <f t="shared" si="234"/>
        <v>3. Missing baseline</v>
      </c>
      <c r="DRO7" s="102" t="str">
        <f t="shared" si="235"/>
        <v>3. Missing baseline</v>
      </c>
      <c r="DRP7" s="47" t="str">
        <f t="shared" si="236"/>
        <v xml:space="preserve">1. Better than baseline </v>
      </c>
      <c r="DRQ7" s="77" t="str">
        <f t="shared" si="237"/>
        <v>3. Missing baseline</v>
      </c>
      <c r="DRR7" s="77" t="str">
        <f t="shared" si="238"/>
        <v>3. Missing baseline</v>
      </c>
      <c r="DRS7" s="47" t="str">
        <f t="shared" si="239"/>
        <v>3. Missing baseline</v>
      </c>
      <c r="DRT7" s="47" t="str">
        <f t="shared" si="240"/>
        <v xml:space="preserve">1. Better than baseline </v>
      </c>
      <c r="DRU7" s="47" t="str">
        <f t="shared" si="241"/>
        <v xml:space="preserve">1. Better than baseline </v>
      </c>
      <c r="DRV7" s="47" t="str">
        <f t="shared" si="242"/>
        <v xml:space="preserve">1. Better than baseline </v>
      </c>
      <c r="DRW7" s="47" t="str">
        <f t="shared" si="243"/>
        <v xml:space="preserve">1. Better than baseline </v>
      </c>
      <c r="DRX7" s="47" t="str">
        <f t="shared" si="244"/>
        <v xml:space="preserve">1. Better than baseline </v>
      </c>
    </row>
    <row r="8" spans="1:3306" s="4" customFormat="1" ht="15" customHeight="1" thickBot="1" x14ac:dyDescent="0.4">
      <c r="A8" s="10">
        <v>6</v>
      </c>
      <c r="B8" s="83" t="s">
        <v>16</v>
      </c>
      <c r="C8" s="83" t="s">
        <v>1144</v>
      </c>
      <c r="D8" s="156" t="s">
        <v>1145</v>
      </c>
      <c r="E8" s="197" t="s">
        <v>1145</v>
      </c>
      <c r="F8" s="84" t="str">
        <f t="shared" si="0"/>
        <v>ReaderBookOpen_YJ-CN-Horiz-reOpenBook</v>
      </c>
      <c r="G8" s="84" t="s">
        <v>1169</v>
      </c>
      <c r="H8" s="84" t="s">
        <v>1147</v>
      </c>
      <c r="I8" s="83" t="s">
        <v>1169</v>
      </c>
      <c r="J8" s="83" t="s">
        <v>1170</v>
      </c>
      <c r="K8" s="176"/>
      <c r="L8" s="176">
        <v>1.04</v>
      </c>
      <c r="M8" s="176">
        <v>1.2070000000000001</v>
      </c>
      <c r="N8" s="176">
        <v>1.143</v>
      </c>
      <c r="O8" s="176">
        <v>1.018</v>
      </c>
      <c r="P8" s="176">
        <v>0.96099999999999997</v>
      </c>
      <c r="Q8" s="176">
        <v>0.97499999999999998</v>
      </c>
      <c r="R8" s="176">
        <v>0.99</v>
      </c>
      <c r="S8" s="176">
        <v>0.99199999999999999</v>
      </c>
      <c r="T8" s="47">
        <v>0.95699999999999996</v>
      </c>
      <c r="U8" s="47">
        <v>0.98599999999999999</v>
      </c>
      <c r="V8" s="47"/>
      <c r="W8" s="47">
        <v>0.99399999999999999</v>
      </c>
      <c r="X8" s="47">
        <v>0.99</v>
      </c>
      <c r="Y8" s="47">
        <v>0.99199999999999999</v>
      </c>
      <c r="Z8" s="47">
        <v>0.97499999999999998</v>
      </c>
      <c r="AA8" s="47">
        <v>0.98099999999999998</v>
      </c>
      <c r="AB8" s="47">
        <v>0.96099999999999997</v>
      </c>
      <c r="AC8" s="47">
        <v>0.95699999999999996</v>
      </c>
      <c r="AD8" s="47">
        <f t="shared" si="1"/>
        <v>0.95699999999999996</v>
      </c>
      <c r="AE8" s="47">
        <v>1.004</v>
      </c>
      <c r="AF8" s="47">
        <v>0.96499999999999997</v>
      </c>
      <c r="AG8" s="47"/>
      <c r="AH8" s="47">
        <v>0.96899999999999997</v>
      </c>
      <c r="AI8" s="47">
        <v>0.93400000000000005</v>
      </c>
      <c r="AJ8" s="47">
        <v>0.94699999999999995</v>
      </c>
      <c r="AK8" s="47">
        <v>0.98899999999999999</v>
      </c>
      <c r="AL8" s="47">
        <v>0.94099999999999995</v>
      </c>
      <c r="AM8" s="47">
        <v>0.95699999999999996</v>
      </c>
      <c r="AN8" s="47">
        <v>1.0029999999999999</v>
      </c>
      <c r="AO8" s="47">
        <v>0.97199999999999998</v>
      </c>
      <c r="AP8" s="47">
        <v>0.96899999999999997</v>
      </c>
      <c r="AQ8" s="47">
        <v>0.96499999999999997</v>
      </c>
      <c r="AR8" s="47">
        <v>0.96299999999999997</v>
      </c>
      <c r="AS8" s="47">
        <f t="shared" si="2"/>
        <v>0.95699999999999996</v>
      </c>
      <c r="AT8" s="47">
        <v>0.97099999999999997</v>
      </c>
      <c r="AU8" s="47">
        <v>0.94899999999999995</v>
      </c>
      <c r="AV8" s="47">
        <v>0.96</v>
      </c>
      <c r="AW8" s="47">
        <v>0.94199999999999995</v>
      </c>
      <c r="AX8" s="47">
        <v>0.93600000000000005</v>
      </c>
      <c r="AY8" s="47">
        <v>0.89400000000000002</v>
      </c>
      <c r="AZ8" s="47">
        <v>0.95799999999999996</v>
      </c>
      <c r="BA8" s="47">
        <v>0.94699999999999995</v>
      </c>
      <c r="BB8" s="47"/>
      <c r="BC8" s="47">
        <v>0.97399999999999998</v>
      </c>
      <c r="BD8" s="47">
        <v>0.94799999999999995</v>
      </c>
      <c r="BE8" s="47">
        <v>0.94799999999999995</v>
      </c>
      <c r="BF8" s="47">
        <v>1.05</v>
      </c>
      <c r="BG8" s="47">
        <v>1.05</v>
      </c>
      <c r="BH8" s="47">
        <v>0.98899999999999999</v>
      </c>
      <c r="BI8" s="47">
        <v>0.996</v>
      </c>
      <c r="BJ8" s="47">
        <v>0.98599999999999999</v>
      </c>
      <c r="BK8" s="47">
        <v>0.999</v>
      </c>
      <c r="BL8" s="47">
        <v>0.98899999999999999</v>
      </c>
      <c r="BM8" s="47">
        <v>1.006</v>
      </c>
      <c r="BN8" s="47">
        <v>0.96799999999999997</v>
      </c>
      <c r="BO8" s="47">
        <v>0.94</v>
      </c>
      <c r="BP8" s="47">
        <v>0.93300000000000005</v>
      </c>
      <c r="BQ8" s="47">
        <v>0.93</v>
      </c>
      <c r="BR8" s="47">
        <v>0.93</v>
      </c>
      <c r="BS8" s="47"/>
      <c r="BT8" s="47">
        <v>0.93</v>
      </c>
      <c r="BU8" s="47">
        <v>0.95</v>
      </c>
      <c r="BV8" s="47">
        <v>0.94399999999999995</v>
      </c>
      <c r="BW8" s="47"/>
      <c r="BX8" s="47">
        <v>0.94699999999999995</v>
      </c>
      <c r="BY8" s="47">
        <v>0.95499999999999996</v>
      </c>
      <c r="BZ8" s="47">
        <v>0.95499999999999996</v>
      </c>
      <c r="CA8" s="47"/>
      <c r="CB8" s="47">
        <v>0.93300000000000005</v>
      </c>
      <c r="CC8" s="47">
        <v>0.95699999999999996</v>
      </c>
      <c r="CD8" s="47">
        <v>0.95099999999999996</v>
      </c>
      <c r="CE8" s="47">
        <v>0.96</v>
      </c>
      <c r="CF8" s="47">
        <f t="shared" si="3"/>
        <v>0.93</v>
      </c>
      <c r="CG8" s="47">
        <v>0.94599999999999995</v>
      </c>
      <c r="CH8" s="47"/>
      <c r="CI8" s="47">
        <v>0.95399999999999996</v>
      </c>
      <c r="CJ8" s="47">
        <v>0.97</v>
      </c>
      <c r="CK8" s="47">
        <v>0.97</v>
      </c>
      <c r="CL8" s="47"/>
      <c r="CM8" s="47">
        <v>0.96599999999999997</v>
      </c>
      <c r="CN8" s="47">
        <v>0.96599999999999997</v>
      </c>
      <c r="CO8" s="47"/>
      <c r="CP8" s="47">
        <v>0.96599999999999997</v>
      </c>
      <c r="CQ8" s="47">
        <f t="shared" si="4"/>
        <v>0.93</v>
      </c>
      <c r="CR8" s="47">
        <v>0.97</v>
      </c>
      <c r="CS8" s="47">
        <v>0.96799999999999997</v>
      </c>
      <c r="CT8" s="47">
        <v>0.97299999999999998</v>
      </c>
      <c r="CU8" s="47"/>
      <c r="CV8" s="47">
        <v>0.97199999999999998</v>
      </c>
      <c r="CW8" s="47">
        <v>0.96599999999999997</v>
      </c>
      <c r="CX8" s="47">
        <v>0.96299999999999997</v>
      </c>
      <c r="CY8" s="47"/>
      <c r="CZ8" s="47">
        <v>0.96399999999999997</v>
      </c>
      <c r="DA8" s="47">
        <v>1.01</v>
      </c>
      <c r="DB8" s="47">
        <f t="shared" si="5"/>
        <v>0.93</v>
      </c>
      <c r="DC8" s="47">
        <v>0.95799999999999996</v>
      </c>
      <c r="DD8" s="47">
        <v>0.96399999999999997</v>
      </c>
      <c r="DE8" s="47">
        <v>0.96899999999999997</v>
      </c>
      <c r="DF8" s="47">
        <v>0.96699999999999997</v>
      </c>
      <c r="DG8" s="47">
        <v>0.96899999999999997</v>
      </c>
      <c r="DH8" s="47">
        <v>0.96399999999999997</v>
      </c>
      <c r="DI8" s="47">
        <v>0.97399999999999998</v>
      </c>
      <c r="DJ8" s="47">
        <v>0.97499999999999998</v>
      </c>
      <c r="DK8" s="47">
        <v>0.98</v>
      </c>
      <c r="DL8" s="47">
        <v>0.97199999999999998</v>
      </c>
      <c r="DM8" s="47">
        <v>1.0129999999999999</v>
      </c>
      <c r="DN8" s="47">
        <f t="shared" si="6"/>
        <v>0.93</v>
      </c>
      <c r="DO8" s="47">
        <v>0.97</v>
      </c>
      <c r="DP8" s="47"/>
      <c r="DQ8" s="102">
        <v>0.99</v>
      </c>
      <c r="DR8" s="47">
        <v>0.97899999999999998</v>
      </c>
      <c r="DS8" s="47">
        <v>0.98099999999999998</v>
      </c>
      <c r="DT8" s="47">
        <v>1.04</v>
      </c>
      <c r="DU8" s="47">
        <v>0.98299999999999998</v>
      </c>
      <c r="DV8" s="47">
        <v>1.0009999999999999</v>
      </c>
      <c r="DW8" s="47">
        <v>1.0089999999999999</v>
      </c>
      <c r="DX8" s="47">
        <v>0.995</v>
      </c>
      <c r="DY8" s="51">
        <v>1.0249999999999999</v>
      </c>
      <c r="DZ8" s="51">
        <v>0.99199999999999999</v>
      </c>
      <c r="EA8" s="51">
        <f t="shared" si="7"/>
        <v>0.93</v>
      </c>
      <c r="EB8" s="51">
        <v>1.024</v>
      </c>
      <c r="EC8" s="51">
        <v>1.03</v>
      </c>
      <c r="ED8" s="51">
        <v>1.034</v>
      </c>
      <c r="EE8" s="51"/>
      <c r="EF8" s="51">
        <v>1.0289999999999999</v>
      </c>
      <c r="EG8" s="51">
        <v>1.0329999999999999</v>
      </c>
      <c r="EH8" s="51">
        <v>1.0129999999999999</v>
      </c>
      <c r="EI8" s="51">
        <v>1.0069999999999999</v>
      </c>
      <c r="EJ8" s="51">
        <v>0.996</v>
      </c>
      <c r="EK8" s="51">
        <v>0.995</v>
      </c>
      <c r="EL8" s="51">
        <v>0.99199999999999999</v>
      </c>
      <c r="EM8" s="51">
        <f t="shared" si="8"/>
        <v>0.93</v>
      </c>
      <c r="EN8" s="51">
        <v>1.042</v>
      </c>
      <c r="EO8" s="51">
        <v>1.0640000000000001</v>
      </c>
      <c r="EP8" s="51">
        <v>1.0369999999999999</v>
      </c>
      <c r="EQ8" s="51">
        <v>1.0900000000000001</v>
      </c>
      <c r="ER8" s="51">
        <v>1.0940000000000001</v>
      </c>
      <c r="ES8" s="51">
        <v>1.075</v>
      </c>
      <c r="ET8" s="51">
        <v>1.08</v>
      </c>
      <c r="EU8" s="51"/>
      <c r="EV8" s="51">
        <v>1.0900000000000001</v>
      </c>
      <c r="EW8" s="47">
        <v>1.0169999999999999</v>
      </c>
      <c r="EX8" s="51">
        <f t="shared" si="9"/>
        <v>0.93</v>
      </c>
      <c r="EY8" s="51">
        <v>1.0760000000000001</v>
      </c>
      <c r="EZ8" s="51">
        <v>0.99399999999999999</v>
      </c>
      <c r="FA8" s="51">
        <v>0.99</v>
      </c>
      <c r="FB8" s="51">
        <v>1.002</v>
      </c>
      <c r="FC8" s="51">
        <v>0.99299999999999999</v>
      </c>
      <c r="FD8" s="51"/>
      <c r="FE8" s="51">
        <v>1.0129999999999999</v>
      </c>
      <c r="FF8" s="51">
        <v>1.0029999999999999</v>
      </c>
      <c r="FG8" s="51">
        <v>1</v>
      </c>
      <c r="FH8" s="51">
        <v>1.0049999999999999</v>
      </c>
      <c r="FI8" s="51"/>
      <c r="FJ8" s="51">
        <v>1.01</v>
      </c>
      <c r="FK8" s="47">
        <v>1.0109999999999999</v>
      </c>
      <c r="FL8" s="47">
        <f t="shared" si="10"/>
        <v>0.93</v>
      </c>
      <c r="FM8" s="47">
        <v>1.01</v>
      </c>
      <c r="FN8" s="47">
        <v>1.0129999999999999</v>
      </c>
      <c r="FO8" s="47">
        <v>1.006</v>
      </c>
      <c r="FP8" s="47">
        <v>1.01</v>
      </c>
      <c r="FQ8" s="47">
        <v>1.01</v>
      </c>
      <c r="FR8" s="47">
        <v>1.1599999999999999</v>
      </c>
      <c r="FS8" s="47">
        <v>1.17</v>
      </c>
      <c r="FT8" s="47">
        <v>1.1719999999999999</v>
      </c>
      <c r="FU8" s="47">
        <v>1.18</v>
      </c>
      <c r="FV8" s="47">
        <v>1.17</v>
      </c>
      <c r="FW8" s="47">
        <v>1.129</v>
      </c>
      <c r="FX8" s="47">
        <f t="shared" si="11"/>
        <v>0.93</v>
      </c>
      <c r="FY8" s="47">
        <v>1.18</v>
      </c>
      <c r="FZ8" s="47">
        <v>1.1850000000000001</v>
      </c>
      <c r="GA8" s="47"/>
      <c r="GB8" s="47">
        <v>1.19</v>
      </c>
      <c r="GC8" s="47">
        <v>1.1599999999999999</v>
      </c>
      <c r="GD8" s="47">
        <v>1.1599999999999999</v>
      </c>
      <c r="GE8" s="47">
        <v>1.165</v>
      </c>
      <c r="GF8" s="47"/>
      <c r="GG8" s="47">
        <v>1.1599999999999999</v>
      </c>
      <c r="GH8" s="47">
        <v>1.1599999999999999</v>
      </c>
      <c r="GI8" s="47">
        <v>1.1599999999999999</v>
      </c>
      <c r="GJ8" s="47">
        <v>1.141</v>
      </c>
      <c r="GK8" s="47">
        <v>1.165</v>
      </c>
      <c r="GL8" s="47">
        <v>1.139</v>
      </c>
      <c r="GM8" s="47">
        <v>1.1399999999999999</v>
      </c>
      <c r="GN8" s="47"/>
      <c r="GO8" s="47">
        <v>1.139</v>
      </c>
      <c r="GP8" s="47"/>
      <c r="GQ8" s="47">
        <v>1.1579999999999999</v>
      </c>
      <c r="GR8" s="47">
        <v>1.1739999999999999</v>
      </c>
      <c r="GS8" s="47">
        <v>1.1599999999999999</v>
      </c>
      <c r="GT8" s="47"/>
      <c r="GU8" s="47">
        <v>1.1499999999999999</v>
      </c>
      <c r="GV8" s="47">
        <v>1.1499999999999999</v>
      </c>
      <c r="GW8" s="47">
        <v>1.1619999999999999</v>
      </c>
      <c r="GX8" s="47">
        <v>1.147</v>
      </c>
      <c r="GY8" s="47">
        <v>1.1519999999999999</v>
      </c>
      <c r="GZ8" s="47">
        <v>1.155</v>
      </c>
      <c r="HA8" s="47"/>
      <c r="HB8" s="47">
        <v>1.1299999999999999</v>
      </c>
      <c r="HC8" s="51">
        <f t="shared" si="12"/>
        <v>0.93</v>
      </c>
      <c r="HD8" s="51">
        <v>1.17</v>
      </c>
      <c r="HE8" s="51">
        <v>1.1419999999999999</v>
      </c>
      <c r="HF8" s="51">
        <v>1.1739999999999999</v>
      </c>
      <c r="HG8" s="47">
        <v>1.149</v>
      </c>
      <c r="HH8" s="51">
        <v>1.1579999999999999</v>
      </c>
      <c r="HI8" s="47">
        <f t="shared" si="13"/>
        <v>0.93</v>
      </c>
      <c r="HJ8" s="47">
        <v>1.1559999999999999</v>
      </c>
      <c r="HK8" s="47">
        <v>1.169</v>
      </c>
      <c r="HL8" s="47">
        <v>1.17</v>
      </c>
      <c r="HM8" s="47">
        <v>1.173</v>
      </c>
      <c r="HN8" s="77"/>
      <c r="HO8" s="77">
        <v>1.179</v>
      </c>
      <c r="HP8" s="77">
        <v>1.1759999999999999</v>
      </c>
      <c r="HQ8" s="77">
        <v>1.173</v>
      </c>
      <c r="HR8" s="77">
        <v>1.2450000000000001</v>
      </c>
      <c r="HS8" s="77">
        <v>1.254</v>
      </c>
      <c r="HT8" s="77"/>
      <c r="HU8" s="77">
        <v>1.256</v>
      </c>
      <c r="HV8" s="77"/>
      <c r="HW8" s="77">
        <v>1.27</v>
      </c>
      <c r="HX8" s="77">
        <v>1.272</v>
      </c>
      <c r="HY8" s="47">
        <f t="shared" si="14"/>
        <v>0.93</v>
      </c>
      <c r="HZ8" s="77"/>
      <c r="IA8" s="6">
        <f t="shared" si="15"/>
        <v>0.36774193548387091</v>
      </c>
      <c r="IB8" s="102"/>
      <c r="IC8" s="102">
        <v>1.0169999999999999</v>
      </c>
      <c r="ID8" s="102">
        <v>1.2370000000000001</v>
      </c>
      <c r="IE8" s="102">
        <v>1.1359999999999999</v>
      </c>
      <c r="IF8" s="102">
        <v>1.0309999999999999</v>
      </c>
      <c r="IG8" s="102">
        <v>0.94</v>
      </c>
      <c r="IH8" s="102">
        <v>0.95399999999999996</v>
      </c>
      <c r="II8" s="102">
        <v>0.93899999999999995</v>
      </c>
      <c r="IJ8" s="102">
        <v>0.96099999999999997</v>
      </c>
      <c r="IK8" s="102">
        <v>0.95699999999999996</v>
      </c>
      <c r="IL8" s="102">
        <v>0.97</v>
      </c>
      <c r="IM8" s="102">
        <v>0.96</v>
      </c>
      <c r="IN8" s="102">
        <v>0.94599999999999995</v>
      </c>
      <c r="IO8" s="102">
        <v>0.96499999999999997</v>
      </c>
      <c r="IP8" s="102">
        <v>0.95099999999999996</v>
      </c>
      <c r="IQ8" s="102">
        <v>0.93300000000000005</v>
      </c>
      <c r="IR8" s="102">
        <f t="shared" si="16"/>
        <v>0.93300000000000005</v>
      </c>
      <c r="IS8" s="102">
        <v>0.96499999999999997</v>
      </c>
      <c r="IT8" s="102">
        <v>0.95699999999999996</v>
      </c>
      <c r="IU8" s="102">
        <v>0.96599999999999997</v>
      </c>
      <c r="IV8" s="102">
        <v>0.96199999999999997</v>
      </c>
      <c r="IW8" s="102">
        <v>0.93600000000000005</v>
      </c>
      <c r="IX8" s="102"/>
      <c r="IY8" s="102">
        <v>0.91700000000000004</v>
      </c>
      <c r="IZ8" s="102">
        <v>0.93700000000000006</v>
      </c>
      <c r="JA8" s="102">
        <v>0.93</v>
      </c>
      <c r="JB8" s="102">
        <v>0.93300000000000005</v>
      </c>
      <c r="JC8" s="102">
        <v>0.97799999999999998</v>
      </c>
      <c r="JD8" s="102">
        <v>0.94899999999999995</v>
      </c>
      <c r="JE8" s="102">
        <v>0.94499999999999995</v>
      </c>
      <c r="JF8" s="102">
        <v>0.93400000000000005</v>
      </c>
      <c r="JG8" s="102"/>
      <c r="JH8" s="102">
        <v>0.96099999999999997</v>
      </c>
      <c r="JI8" s="102">
        <v>0.93899999999999995</v>
      </c>
      <c r="JJ8" s="102">
        <f t="shared" si="17"/>
        <v>0.93300000000000005</v>
      </c>
      <c r="JK8" s="102"/>
      <c r="JL8" s="102">
        <v>0.97399999999999998</v>
      </c>
      <c r="JM8" s="102">
        <v>0.91700000000000004</v>
      </c>
      <c r="JN8" s="102">
        <v>0.92200000000000004</v>
      </c>
      <c r="JO8" s="102">
        <v>0.90600000000000003</v>
      </c>
      <c r="JP8" s="102">
        <v>0.89700000000000002</v>
      </c>
      <c r="JQ8" s="102">
        <v>0.88900000000000001</v>
      </c>
      <c r="JR8" s="102">
        <v>0.90500000000000003</v>
      </c>
      <c r="JS8" s="102">
        <v>0.9</v>
      </c>
      <c r="JT8" s="102">
        <v>0.92300000000000004</v>
      </c>
      <c r="JU8" s="102">
        <v>0.93700000000000006</v>
      </c>
      <c r="JV8" s="102">
        <v>0.93100000000000005</v>
      </c>
      <c r="JW8" s="102">
        <v>0.92800000000000005</v>
      </c>
      <c r="JX8" s="102">
        <v>0.92800000000000005</v>
      </c>
      <c r="JY8" s="102">
        <v>0.95</v>
      </c>
      <c r="JZ8" s="102">
        <v>0.94299999999999995</v>
      </c>
      <c r="KA8" s="102">
        <v>0.94899999999999995</v>
      </c>
      <c r="KB8" s="102">
        <v>0.93799999999999994</v>
      </c>
      <c r="KC8" s="102">
        <v>0.95199999999999996</v>
      </c>
      <c r="KD8" s="102">
        <v>0.94199999999999995</v>
      </c>
      <c r="KE8" s="102">
        <v>0.90700000000000003</v>
      </c>
      <c r="KF8" s="102">
        <v>0.88300000000000001</v>
      </c>
      <c r="KG8" s="102">
        <v>0.88600000000000001</v>
      </c>
      <c r="KH8" s="102">
        <v>0.91</v>
      </c>
      <c r="KI8" s="102">
        <f t="shared" si="18"/>
        <v>0.91</v>
      </c>
      <c r="KJ8" s="102">
        <v>0.878</v>
      </c>
      <c r="KK8" s="102">
        <v>0.89600000000000002</v>
      </c>
      <c r="KL8" s="102">
        <v>0.89100000000000001</v>
      </c>
      <c r="KM8" s="102">
        <v>0.90100000000000002</v>
      </c>
      <c r="KN8" s="102">
        <v>0.91400000000000003</v>
      </c>
      <c r="KO8" s="102">
        <v>0.88500000000000001</v>
      </c>
      <c r="KP8" s="102">
        <v>0.91300000000000003</v>
      </c>
      <c r="KQ8" s="102">
        <v>0.91400000000000003</v>
      </c>
      <c r="KR8" s="102">
        <v>0.91400000000000003</v>
      </c>
      <c r="KS8" s="102">
        <v>0.94</v>
      </c>
      <c r="KT8" s="102">
        <f t="shared" si="19"/>
        <v>0.91</v>
      </c>
      <c r="KU8" s="102">
        <v>0.91</v>
      </c>
      <c r="KV8" s="102">
        <v>0.93700000000000006</v>
      </c>
      <c r="KW8" s="102">
        <v>0.93400000000000005</v>
      </c>
      <c r="KX8" s="102">
        <v>0.93700000000000006</v>
      </c>
      <c r="KY8" s="102"/>
      <c r="KZ8" s="102">
        <v>0.93400000000000005</v>
      </c>
      <c r="LA8" s="102"/>
      <c r="LB8" s="102">
        <v>0.92900000000000005</v>
      </c>
      <c r="LC8" s="102">
        <v>0.93100000000000005</v>
      </c>
      <c r="LD8" s="102">
        <f t="shared" si="20"/>
        <v>0.91</v>
      </c>
      <c r="LE8" s="102">
        <v>0.93100000000000005</v>
      </c>
      <c r="LF8" s="102">
        <v>0.92400000000000004</v>
      </c>
      <c r="LG8" s="102">
        <v>0.91600000000000004</v>
      </c>
      <c r="LH8" s="102">
        <v>0.91900000000000004</v>
      </c>
      <c r="LI8" s="102">
        <v>0.91800000000000004</v>
      </c>
      <c r="LJ8" s="102">
        <v>0.92800000000000005</v>
      </c>
      <c r="LK8" s="102">
        <v>0.93</v>
      </c>
      <c r="LL8" s="102">
        <v>0.96099999999999997</v>
      </c>
      <c r="LM8" s="102">
        <f t="shared" si="21"/>
        <v>0.91</v>
      </c>
      <c r="LN8" s="102">
        <v>0.92100000000000004</v>
      </c>
      <c r="LO8" s="102">
        <v>0.91800000000000004</v>
      </c>
      <c r="LP8" s="102">
        <v>0.93100000000000005</v>
      </c>
      <c r="LQ8" s="102"/>
      <c r="LR8" s="102">
        <v>0.93100000000000005</v>
      </c>
      <c r="LS8" s="102">
        <v>0.94399999999999995</v>
      </c>
      <c r="LT8" s="102">
        <v>0.93700000000000006</v>
      </c>
      <c r="LU8" s="102">
        <v>0.94</v>
      </c>
      <c r="LV8" s="102"/>
      <c r="LW8" s="102">
        <v>0.92200000000000004</v>
      </c>
      <c r="LX8" s="102">
        <v>0.94199999999999995</v>
      </c>
      <c r="LY8" s="102">
        <v>0.95</v>
      </c>
      <c r="LZ8" s="102">
        <f t="shared" si="22"/>
        <v>0.91</v>
      </c>
      <c r="MA8" s="102">
        <v>0.94099999999999995</v>
      </c>
      <c r="MB8" s="102">
        <v>0.95099999999999996</v>
      </c>
      <c r="MC8" s="102"/>
      <c r="MD8" s="885">
        <f t="shared" si="23"/>
        <v>4.5054945054944971E-2</v>
      </c>
      <c r="ME8" s="1062"/>
      <c r="MF8" s="1062">
        <v>1.002</v>
      </c>
      <c r="MG8" s="1062">
        <v>1.0820000000000001</v>
      </c>
      <c r="MH8" s="1062">
        <v>1.01</v>
      </c>
      <c r="MI8" s="1062">
        <v>0.996</v>
      </c>
      <c r="MJ8" s="1062">
        <v>0.92</v>
      </c>
      <c r="MK8" s="1062">
        <v>0.91</v>
      </c>
      <c r="ML8" s="1062">
        <v>0.91</v>
      </c>
      <c r="MM8" s="1062">
        <v>0.92500000000000004</v>
      </c>
      <c r="MN8" s="1062">
        <v>0.91600000000000004</v>
      </c>
      <c r="MO8" s="1062"/>
      <c r="MP8" s="1062">
        <v>0.94</v>
      </c>
      <c r="MQ8" s="1062">
        <v>0.92900000000000005</v>
      </c>
      <c r="MR8" s="1062">
        <v>0.93500000000000005</v>
      </c>
      <c r="MS8" s="1062">
        <v>0.91800000000000004</v>
      </c>
      <c r="MT8" s="1062">
        <v>0.91900000000000004</v>
      </c>
      <c r="MU8" s="1062">
        <v>0.9</v>
      </c>
      <c r="MV8" s="1062">
        <f t="shared" si="24"/>
        <v>0.9</v>
      </c>
      <c r="MW8" s="1062">
        <v>0.96799999999999997</v>
      </c>
      <c r="MX8" s="1062">
        <v>0.93700000000000006</v>
      </c>
      <c r="MY8" s="1062">
        <v>0.92400000000000004</v>
      </c>
      <c r="MZ8" s="1062"/>
      <c r="NA8" s="1062">
        <v>0.91700000000000004</v>
      </c>
      <c r="NB8" s="1062">
        <v>0.91400000000000003</v>
      </c>
      <c r="NC8" s="1062">
        <v>0.92900000000000005</v>
      </c>
      <c r="ND8" s="1062">
        <v>0.90900000000000003</v>
      </c>
      <c r="NE8" s="1062">
        <v>0.89500000000000002</v>
      </c>
      <c r="NF8" s="1062"/>
      <c r="NG8" s="1062">
        <v>0.90700000000000003</v>
      </c>
      <c r="NH8" s="1062">
        <v>0.95799999999999996</v>
      </c>
      <c r="NI8" s="1062"/>
      <c r="NJ8" s="1062">
        <v>0.91500000000000004</v>
      </c>
      <c r="NK8" s="1062">
        <v>0.91300000000000003</v>
      </c>
      <c r="NL8" s="1062">
        <v>0.92100000000000004</v>
      </c>
      <c r="NM8" s="1062">
        <v>0.90900000000000003</v>
      </c>
      <c r="NN8" s="1062">
        <f t="shared" si="25"/>
        <v>0.9</v>
      </c>
      <c r="NO8" s="1062">
        <v>0.93</v>
      </c>
      <c r="NP8" s="1062">
        <v>0.91500000000000004</v>
      </c>
      <c r="NQ8" s="1062">
        <v>0.90800000000000003</v>
      </c>
      <c r="NR8" s="1062"/>
      <c r="NS8" s="1062">
        <v>0.91100000000000003</v>
      </c>
      <c r="NT8" s="1062">
        <v>0.90400000000000003</v>
      </c>
      <c r="NU8" s="1062">
        <v>0.90900000000000003</v>
      </c>
      <c r="NV8" s="1062">
        <v>0.90800000000000003</v>
      </c>
      <c r="NW8" s="1062">
        <v>0.90100000000000002</v>
      </c>
      <c r="NX8" s="1062">
        <v>0.92</v>
      </c>
      <c r="NY8" s="1062">
        <v>0.89</v>
      </c>
      <c r="NZ8" s="1062">
        <v>0.89</v>
      </c>
      <c r="OA8" s="1062">
        <v>0.91100000000000003</v>
      </c>
      <c r="OB8" s="102">
        <v>0.91100000000000003</v>
      </c>
      <c r="OC8" s="1062">
        <v>0.91500000000000004</v>
      </c>
      <c r="OD8" s="1062">
        <v>0.93100000000000005</v>
      </c>
      <c r="OE8" s="1062">
        <v>0.93500000000000005</v>
      </c>
      <c r="OF8" s="1062">
        <v>0.93100000000000005</v>
      </c>
      <c r="OG8" s="1062"/>
      <c r="OH8" s="1062">
        <v>0.94799999999999995</v>
      </c>
      <c r="OI8" s="1062">
        <v>0.93899999999999995</v>
      </c>
      <c r="OJ8" s="102">
        <v>0.89800000000000002</v>
      </c>
      <c r="OK8" s="102">
        <v>0.89600000000000002</v>
      </c>
      <c r="OL8" s="102">
        <v>0.91300000000000003</v>
      </c>
      <c r="OM8" s="102">
        <v>0.9</v>
      </c>
      <c r="ON8" s="102">
        <f t="shared" si="26"/>
        <v>0.89</v>
      </c>
      <c r="OO8" s="102">
        <v>0.89100000000000001</v>
      </c>
      <c r="OP8" s="102">
        <v>0.88700000000000001</v>
      </c>
      <c r="OQ8" s="102">
        <v>0.89</v>
      </c>
      <c r="OR8" s="102">
        <v>0.89100000000000001</v>
      </c>
      <c r="OS8" s="102">
        <v>0.88800000000000001</v>
      </c>
      <c r="OT8" s="102">
        <v>0.88900000000000001</v>
      </c>
      <c r="OU8" s="102">
        <v>0.89500000000000002</v>
      </c>
      <c r="OV8" s="102">
        <v>0.90200000000000002</v>
      </c>
      <c r="OW8" s="102"/>
      <c r="OX8" s="102">
        <v>0.90800000000000003</v>
      </c>
      <c r="OY8" s="102">
        <v>0.97</v>
      </c>
      <c r="OZ8" s="102">
        <f t="shared" si="27"/>
        <v>0.89</v>
      </c>
      <c r="PA8" s="102"/>
      <c r="PB8" s="102">
        <v>0.91100000000000003</v>
      </c>
      <c r="PC8" s="102">
        <v>0.90600000000000003</v>
      </c>
      <c r="PD8" s="102">
        <v>0.90500000000000003</v>
      </c>
      <c r="PE8" s="102">
        <v>0.90700000000000003</v>
      </c>
      <c r="PF8" s="102"/>
      <c r="PG8" s="102">
        <v>0.90500000000000003</v>
      </c>
      <c r="PH8" s="102">
        <v>0.90800000000000003</v>
      </c>
      <c r="PI8" s="102"/>
      <c r="PJ8" s="102">
        <v>0.90100000000000002</v>
      </c>
      <c r="PK8" s="102">
        <f t="shared" si="28"/>
        <v>0.89</v>
      </c>
      <c r="PL8" s="102">
        <v>0.9</v>
      </c>
      <c r="PM8" s="102">
        <v>0.90200000000000002</v>
      </c>
      <c r="PN8" s="102">
        <v>0.92200000000000004</v>
      </c>
      <c r="PO8" s="102"/>
      <c r="PP8" s="102">
        <v>0.89900000000000002</v>
      </c>
      <c r="PQ8" s="102">
        <v>0.91200000000000003</v>
      </c>
      <c r="PR8" s="102">
        <v>0.91</v>
      </c>
      <c r="PS8" s="102">
        <v>0.91600000000000004</v>
      </c>
      <c r="PT8" s="102">
        <v>0.93700000000000006</v>
      </c>
      <c r="PU8" s="102">
        <f t="shared" si="29"/>
        <v>0.89</v>
      </c>
      <c r="PV8" s="102">
        <v>0.91700000000000004</v>
      </c>
      <c r="PW8" s="102">
        <v>0.92400000000000004</v>
      </c>
      <c r="PX8" s="102">
        <v>0.92</v>
      </c>
      <c r="PY8" s="102">
        <v>0.93100000000000005</v>
      </c>
      <c r="PZ8" s="102">
        <v>0.93100000000000005</v>
      </c>
      <c r="QA8" s="102"/>
      <c r="QB8" s="102">
        <v>0.93300000000000005</v>
      </c>
      <c r="QC8" s="102">
        <v>0.92400000000000004</v>
      </c>
      <c r="QD8" s="102">
        <v>0.92800000000000005</v>
      </c>
      <c r="QE8" s="102">
        <v>0.93799999999999994</v>
      </c>
      <c r="QF8" s="102">
        <v>0.94</v>
      </c>
      <c r="QG8" s="102">
        <v>0.92900000000000005</v>
      </c>
      <c r="QH8" s="102">
        <f t="shared" si="30"/>
        <v>0.89</v>
      </c>
      <c r="QI8" s="102">
        <v>0.93</v>
      </c>
      <c r="QJ8" s="102">
        <v>0.93100000000000005</v>
      </c>
      <c r="QK8" s="102">
        <v>0.93799999999999994</v>
      </c>
      <c r="QL8" s="102">
        <v>0.94299999999999995</v>
      </c>
      <c r="QM8" s="102"/>
      <c r="QN8" s="102">
        <v>0.94299999999999995</v>
      </c>
      <c r="QO8" s="102">
        <v>0.97099999999999997</v>
      </c>
      <c r="QP8" s="102">
        <v>0.95099999999999996</v>
      </c>
      <c r="QQ8" s="102">
        <v>0.94899999999999995</v>
      </c>
      <c r="QR8" s="102">
        <v>0.96</v>
      </c>
      <c r="QS8" s="102">
        <v>0.97199999999999998</v>
      </c>
      <c r="QT8" s="102">
        <v>0.95</v>
      </c>
      <c r="QU8" s="102">
        <f t="shared" si="31"/>
        <v>0.89</v>
      </c>
      <c r="QV8" s="102">
        <v>0.97899999999999998</v>
      </c>
      <c r="QW8" s="102">
        <v>0.96899999999999997</v>
      </c>
      <c r="QX8" s="102">
        <v>0.98099999999999998</v>
      </c>
      <c r="QY8" s="102">
        <v>0.96699999999999997</v>
      </c>
      <c r="QZ8" s="102">
        <v>0.96599999999999997</v>
      </c>
      <c r="RA8" s="102">
        <v>0.96199999999999997</v>
      </c>
      <c r="RB8" s="102">
        <v>0.96499999999999997</v>
      </c>
      <c r="RC8" s="102">
        <v>0.96</v>
      </c>
      <c r="RD8" s="102">
        <v>0.95199999999999996</v>
      </c>
      <c r="RE8" s="102">
        <v>0.95</v>
      </c>
      <c r="RF8" s="102">
        <f t="shared" si="32"/>
        <v>0.89</v>
      </c>
      <c r="RG8" s="102">
        <v>1.0009999999999999</v>
      </c>
      <c r="RH8" s="102"/>
      <c r="RI8" s="102">
        <v>1.002</v>
      </c>
      <c r="RJ8" s="102">
        <v>1.002</v>
      </c>
      <c r="RK8" s="102">
        <v>1.0609999999999999</v>
      </c>
      <c r="RL8" s="102">
        <v>1.0549999999999999</v>
      </c>
      <c r="RM8" s="102">
        <v>1.0569999999999999</v>
      </c>
      <c r="RN8" s="102">
        <v>1.0580000000000001</v>
      </c>
      <c r="RO8" s="102">
        <v>1.0629999999999999</v>
      </c>
      <c r="RP8" s="102">
        <v>0.99299999999999999</v>
      </c>
      <c r="RQ8" s="102">
        <f t="shared" si="33"/>
        <v>0.89</v>
      </c>
      <c r="RR8" s="102"/>
      <c r="RS8" s="102">
        <v>1.056</v>
      </c>
      <c r="RT8" s="102">
        <v>1.0009999999999999</v>
      </c>
      <c r="RU8" s="102">
        <v>0.99099999999999999</v>
      </c>
      <c r="RV8" s="102">
        <v>1</v>
      </c>
      <c r="RW8" s="102">
        <v>1</v>
      </c>
      <c r="RX8" s="102">
        <v>0.998</v>
      </c>
      <c r="RY8" s="102">
        <v>1.01</v>
      </c>
      <c r="RZ8" s="102">
        <v>0.99199999999999999</v>
      </c>
      <c r="SA8" s="102">
        <v>0.99199999999999999</v>
      </c>
      <c r="SB8" s="102"/>
      <c r="SC8" s="102">
        <v>0.98699999999999999</v>
      </c>
      <c r="SD8" s="102">
        <v>1.0049999999999999</v>
      </c>
      <c r="SE8" s="102">
        <f t="shared" si="34"/>
        <v>0.89</v>
      </c>
      <c r="SF8" s="102">
        <v>1</v>
      </c>
      <c r="SG8" s="102">
        <v>1.0049999999999999</v>
      </c>
      <c r="SH8" s="102">
        <v>1.0029999999999999</v>
      </c>
      <c r="SI8" s="102">
        <v>1</v>
      </c>
      <c r="SJ8" s="102">
        <v>1</v>
      </c>
      <c r="SK8" s="102">
        <v>1.018</v>
      </c>
      <c r="SL8" s="102">
        <v>1.0900000000000001</v>
      </c>
      <c r="SM8" s="102"/>
      <c r="SN8" s="102">
        <v>1.0980000000000001</v>
      </c>
      <c r="SO8" s="102">
        <v>1.0980000000000001</v>
      </c>
      <c r="SP8" s="102">
        <v>1.08</v>
      </c>
      <c r="SQ8" s="102">
        <v>1.1299999999999999</v>
      </c>
      <c r="SR8" s="102">
        <f t="shared" si="35"/>
        <v>0.89</v>
      </c>
      <c r="SS8" s="102">
        <v>1.08</v>
      </c>
      <c r="ST8" s="102"/>
      <c r="SU8" s="102">
        <v>1.0900000000000001</v>
      </c>
      <c r="SV8" s="102">
        <v>1.101</v>
      </c>
      <c r="SW8" s="102"/>
      <c r="SX8" s="102">
        <v>1.1100000000000001</v>
      </c>
      <c r="SY8" s="102">
        <v>1.1000000000000001</v>
      </c>
      <c r="SZ8" s="102">
        <v>1.1000000000000001</v>
      </c>
      <c r="TA8" s="102">
        <v>1.0900000000000001</v>
      </c>
      <c r="TB8" s="102"/>
      <c r="TC8" s="102">
        <v>1.08</v>
      </c>
      <c r="TD8" s="102">
        <v>1.0900000000000001</v>
      </c>
      <c r="TE8" s="102">
        <v>1.08</v>
      </c>
      <c r="TF8" s="102">
        <v>1.08</v>
      </c>
      <c r="TG8" s="102">
        <v>1.0900000000000001</v>
      </c>
      <c r="TH8" s="102">
        <v>1.107</v>
      </c>
      <c r="TI8" s="102">
        <v>1.08</v>
      </c>
      <c r="TJ8" s="102"/>
      <c r="TK8" s="102">
        <v>1.1100000000000001</v>
      </c>
      <c r="TL8" s="102">
        <v>1.1100000000000001</v>
      </c>
      <c r="TM8" s="102">
        <v>1.0900000000000001</v>
      </c>
      <c r="TN8" s="102">
        <v>1.1100000000000001</v>
      </c>
      <c r="TO8" s="102">
        <v>1.107</v>
      </c>
      <c r="TP8" s="102">
        <v>1.0880000000000001</v>
      </c>
      <c r="TQ8" s="102"/>
      <c r="TR8" s="102">
        <v>1.1100000000000001</v>
      </c>
      <c r="TS8" s="102">
        <v>1.08</v>
      </c>
      <c r="TT8" s="102">
        <v>1.0960000000000001</v>
      </c>
      <c r="TU8" s="102">
        <v>1.1220000000000001</v>
      </c>
      <c r="TV8" s="102">
        <f t="shared" si="36"/>
        <v>0.89</v>
      </c>
      <c r="TW8" s="102">
        <v>1.083</v>
      </c>
      <c r="TX8" s="102">
        <v>1.0860000000000001</v>
      </c>
      <c r="TY8" s="102">
        <v>1.1120000000000001</v>
      </c>
      <c r="TZ8" s="102">
        <v>1.0960000000000001</v>
      </c>
      <c r="UA8" s="102">
        <v>1.1000000000000001</v>
      </c>
      <c r="UB8" s="51">
        <f t="shared" si="37"/>
        <v>0.89</v>
      </c>
      <c r="UC8" s="51">
        <v>1.127</v>
      </c>
      <c r="UD8" s="51">
        <v>1.135</v>
      </c>
      <c r="UE8" s="51">
        <v>1.135</v>
      </c>
      <c r="UF8" s="51">
        <v>1.139</v>
      </c>
      <c r="UG8" s="51">
        <v>1.139</v>
      </c>
      <c r="UH8" s="47">
        <v>1.131</v>
      </c>
      <c r="UI8" s="47">
        <v>1.157</v>
      </c>
      <c r="UJ8" s="47">
        <v>1.2110000000000001</v>
      </c>
      <c r="UK8" s="47">
        <v>1.222</v>
      </c>
      <c r="UL8" s="47">
        <v>1.2230000000000001</v>
      </c>
      <c r="UM8" s="47">
        <v>1.2310000000000001</v>
      </c>
      <c r="UN8" s="47"/>
      <c r="UO8" s="47">
        <v>1.234</v>
      </c>
      <c r="UP8" s="51">
        <f t="shared" si="38"/>
        <v>0.89</v>
      </c>
      <c r="UQ8" s="47"/>
      <c r="UR8" s="6">
        <f t="shared" si="39"/>
        <v>0.38651685393258423</v>
      </c>
      <c r="US8" s="1062">
        <v>1.093</v>
      </c>
      <c r="UT8" s="1062">
        <v>1.3859999999999999</v>
      </c>
      <c r="UU8" s="1062">
        <v>1.181</v>
      </c>
      <c r="UV8" s="1062">
        <v>1.0900000000000001</v>
      </c>
      <c r="UW8" s="1062">
        <v>1.0009999999999999</v>
      </c>
      <c r="UX8" s="1062">
        <v>1.02</v>
      </c>
      <c r="UY8" s="1062">
        <v>0.98299999999999998</v>
      </c>
      <c r="UZ8" s="1062">
        <v>1.014</v>
      </c>
      <c r="VA8" s="1062">
        <v>1.012</v>
      </c>
      <c r="VB8" s="1062">
        <v>1.0049999999999999</v>
      </c>
      <c r="VC8" s="1062">
        <v>1.0269999999999999</v>
      </c>
      <c r="VD8" s="1062">
        <v>0.98899999999999999</v>
      </c>
      <c r="VE8" s="1062"/>
      <c r="VF8" s="1062">
        <v>1.004</v>
      </c>
      <c r="VG8" s="1062">
        <v>0.97799999999999998</v>
      </c>
      <c r="VH8" s="1062">
        <v>0.97099999999999997</v>
      </c>
      <c r="VI8" s="1062">
        <f t="shared" si="40"/>
        <v>0.97099999999999997</v>
      </c>
      <c r="VJ8" s="1062">
        <v>1.002</v>
      </c>
      <c r="VK8" s="1062">
        <v>0.98599999999999999</v>
      </c>
      <c r="VL8" s="1062">
        <v>0.97399999999999998</v>
      </c>
      <c r="VM8" s="1062">
        <v>0.99</v>
      </c>
      <c r="VN8" s="1062"/>
      <c r="VO8" s="1062">
        <v>1.002</v>
      </c>
      <c r="VP8" s="1062">
        <v>0.98099999999999998</v>
      </c>
      <c r="VQ8" s="1062">
        <v>0.97699999999999998</v>
      </c>
      <c r="VR8" s="1062">
        <v>0.98799999999999999</v>
      </c>
      <c r="VS8" s="1062">
        <v>1.04</v>
      </c>
      <c r="VT8" s="1062">
        <v>0.997</v>
      </c>
      <c r="VU8" s="1062">
        <v>0.98899999999999999</v>
      </c>
      <c r="VV8" s="1062">
        <v>1</v>
      </c>
      <c r="VW8" s="1062">
        <v>0.99399999999999999</v>
      </c>
      <c r="VX8" s="1062">
        <f t="shared" si="41"/>
        <v>0.97099999999999997</v>
      </c>
      <c r="VY8" s="1062">
        <v>1.028</v>
      </c>
      <c r="VZ8" s="1062">
        <v>1.0029999999999999</v>
      </c>
      <c r="WA8" s="1062">
        <v>1.014</v>
      </c>
      <c r="WB8" s="1062">
        <v>0.98499999999999999</v>
      </c>
      <c r="WC8" s="1062"/>
      <c r="WD8" s="1062">
        <v>0.98899999999999999</v>
      </c>
      <c r="WE8" s="1062">
        <v>0.98</v>
      </c>
      <c r="WF8" s="1062">
        <v>0.98599999999999999</v>
      </c>
      <c r="WG8" s="1062">
        <v>0.97399999999999998</v>
      </c>
      <c r="WH8" s="1062">
        <v>0.99399999999999999</v>
      </c>
      <c r="WI8" s="102">
        <v>0.99299999999999999</v>
      </c>
      <c r="WJ8" s="102">
        <v>0.97099999999999997</v>
      </c>
      <c r="WK8" s="1062">
        <v>1.0009999999999999</v>
      </c>
      <c r="WL8" s="102">
        <v>1.0009999999999999</v>
      </c>
      <c r="WM8" s="1062">
        <v>1.0009999999999999</v>
      </c>
      <c r="WN8" s="1062">
        <v>1.0049999999999999</v>
      </c>
      <c r="WO8" s="1062">
        <v>1.0109999999999999</v>
      </c>
      <c r="WP8" s="1062">
        <v>1.028</v>
      </c>
      <c r="WQ8" s="1062">
        <v>1.0249999999999999</v>
      </c>
      <c r="WR8" s="1062"/>
      <c r="WS8" s="1062">
        <v>1.032</v>
      </c>
      <c r="WT8" s="102">
        <v>0.995</v>
      </c>
      <c r="WU8" s="102">
        <v>0.96299999999999997</v>
      </c>
      <c r="WV8" s="102">
        <v>0.96299999999999997</v>
      </c>
      <c r="WW8" s="102">
        <v>0.97</v>
      </c>
      <c r="WX8" s="102">
        <f t="shared" si="42"/>
        <v>0.97</v>
      </c>
      <c r="WY8" s="102">
        <v>0.96499999999999997</v>
      </c>
      <c r="WZ8" s="102">
        <v>0.98099999999999998</v>
      </c>
      <c r="XA8" s="102">
        <v>0.97599999999999998</v>
      </c>
      <c r="XB8" s="102">
        <v>0.96799999999999997</v>
      </c>
      <c r="XC8" s="102">
        <v>0.97099999999999997</v>
      </c>
      <c r="XD8" s="102">
        <v>0.97199999999999998</v>
      </c>
      <c r="XE8" s="102">
        <v>0.97299999999999998</v>
      </c>
      <c r="XF8" s="102">
        <v>0.97899999999999998</v>
      </c>
      <c r="XG8" s="102"/>
      <c r="XH8" s="102">
        <v>0.98699999999999999</v>
      </c>
      <c r="XI8" s="102">
        <v>0.97</v>
      </c>
      <c r="XJ8" s="102">
        <f t="shared" si="43"/>
        <v>0.97</v>
      </c>
      <c r="XK8" s="102">
        <v>0.98199999999999998</v>
      </c>
      <c r="XL8" s="102">
        <v>0.98399999999999999</v>
      </c>
      <c r="XM8" s="102"/>
      <c r="XN8" s="102">
        <v>0.97799999999999998</v>
      </c>
      <c r="XO8" s="102">
        <v>0.97899999999999998</v>
      </c>
      <c r="XP8" s="102">
        <v>0.97599999999999998</v>
      </c>
      <c r="XQ8" s="102"/>
      <c r="XR8" s="102">
        <v>0.97799999999999998</v>
      </c>
      <c r="XS8" s="102">
        <v>0.98099999999999998</v>
      </c>
      <c r="XT8" s="102">
        <f t="shared" si="44"/>
        <v>0.97</v>
      </c>
      <c r="XU8" s="102">
        <v>0.97899999999999998</v>
      </c>
      <c r="XV8" s="102">
        <v>0.99</v>
      </c>
      <c r="XW8" s="102">
        <v>0.99299999999999999</v>
      </c>
      <c r="XX8" s="102"/>
      <c r="XY8" s="102">
        <v>0.98799999999999999</v>
      </c>
      <c r="XZ8" s="102">
        <v>0.98799999999999999</v>
      </c>
      <c r="YA8" s="102">
        <v>0.98399999999999999</v>
      </c>
      <c r="YB8" s="102">
        <v>0.98599999999999999</v>
      </c>
      <c r="YC8" s="102">
        <v>0.996</v>
      </c>
      <c r="YD8" s="102">
        <f t="shared" si="45"/>
        <v>0.97</v>
      </c>
      <c r="YE8" s="102">
        <v>0.99</v>
      </c>
      <c r="YF8" s="102">
        <v>0.995</v>
      </c>
      <c r="YG8" s="102">
        <v>1</v>
      </c>
      <c r="YH8" s="102">
        <v>1.004</v>
      </c>
      <c r="YI8" s="102">
        <v>0.997</v>
      </c>
      <c r="YJ8" s="102">
        <v>1.0009999999999999</v>
      </c>
      <c r="YK8" s="102"/>
      <c r="YL8" s="102">
        <v>0.997</v>
      </c>
      <c r="YM8" s="102">
        <v>0.99299999999999999</v>
      </c>
      <c r="YN8" s="102">
        <v>0.998</v>
      </c>
      <c r="YO8" s="102">
        <v>0.93200000000000005</v>
      </c>
      <c r="YP8" s="102">
        <v>0.99</v>
      </c>
      <c r="YQ8" s="102">
        <f t="shared" si="46"/>
        <v>0.97</v>
      </c>
      <c r="YR8" s="102">
        <v>1.006</v>
      </c>
      <c r="YS8" s="102">
        <v>1.0129999999999999</v>
      </c>
      <c r="YT8" s="102">
        <v>1</v>
      </c>
      <c r="YU8" s="102">
        <v>1.014</v>
      </c>
      <c r="YV8" s="102">
        <v>1.03</v>
      </c>
      <c r="YW8" s="102"/>
      <c r="YX8" s="102">
        <v>1.0329999999999999</v>
      </c>
      <c r="YY8" s="102">
        <v>1.044</v>
      </c>
      <c r="YZ8" s="102">
        <v>1.042</v>
      </c>
      <c r="ZA8" s="102">
        <v>1.056</v>
      </c>
      <c r="ZB8" s="102">
        <v>1.052</v>
      </c>
      <c r="ZC8" s="102"/>
      <c r="ZD8" s="102">
        <v>0.996</v>
      </c>
      <c r="ZE8" s="102">
        <f t="shared" si="47"/>
        <v>0.97</v>
      </c>
      <c r="ZF8" s="102">
        <v>1.056</v>
      </c>
      <c r="ZG8" s="102">
        <v>1.054</v>
      </c>
      <c r="ZH8" s="102">
        <v>1.0569999999999999</v>
      </c>
      <c r="ZI8" s="102">
        <v>1.0469999999999999</v>
      </c>
      <c r="ZJ8" s="102">
        <v>1.0409999999999999</v>
      </c>
      <c r="ZK8" s="102">
        <v>1.05</v>
      </c>
      <c r="ZL8" s="102">
        <v>1.0429999999999999</v>
      </c>
      <c r="ZM8" s="102">
        <v>1.042</v>
      </c>
      <c r="ZN8" s="102">
        <v>1.036</v>
      </c>
      <c r="ZO8" s="102">
        <v>0.996</v>
      </c>
      <c r="ZP8" s="102">
        <f t="shared" si="48"/>
        <v>0.97</v>
      </c>
      <c r="ZQ8" s="102">
        <v>1.077</v>
      </c>
      <c r="ZR8" s="102">
        <v>1.0680000000000001</v>
      </c>
      <c r="ZS8" s="102">
        <v>1.0669999999999999</v>
      </c>
      <c r="ZT8" s="102"/>
      <c r="ZU8" s="102">
        <v>1.1819999999999999</v>
      </c>
      <c r="ZV8" s="102">
        <v>1.1319999999999999</v>
      </c>
      <c r="ZW8" s="102">
        <v>1.1439999999999999</v>
      </c>
      <c r="ZX8" s="102">
        <v>1.133</v>
      </c>
      <c r="ZY8" s="102">
        <v>1.125</v>
      </c>
      <c r="ZZ8" s="102">
        <v>1.073</v>
      </c>
      <c r="AAA8" s="102">
        <f t="shared" si="49"/>
        <v>0.97</v>
      </c>
      <c r="AAB8" s="102">
        <v>1.125</v>
      </c>
      <c r="AAC8" s="102"/>
      <c r="AAD8" s="102">
        <v>1.0680000000000001</v>
      </c>
      <c r="AAE8" s="102">
        <v>1.0840000000000001</v>
      </c>
      <c r="AAF8" s="102">
        <v>1.0740000000000001</v>
      </c>
      <c r="AAG8" s="102">
        <v>1.0660000000000001</v>
      </c>
      <c r="AAH8" s="102">
        <v>1.0680000000000001</v>
      </c>
      <c r="AAI8" s="102">
        <v>1.0660000000000001</v>
      </c>
      <c r="AAJ8" s="102">
        <v>1.069</v>
      </c>
      <c r="AAK8" s="102">
        <v>1.08</v>
      </c>
      <c r="AAL8" s="102"/>
      <c r="AAM8" s="102">
        <v>1.0840000000000001</v>
      </c>
      <c r="AAN8" s="102">
        <v>1.0720000000000001</v>
      </c>
      <c r="AAO8" s="102">
        <f t="shared" si="50"/>
        <v>0.97</v>
      </c>
      <c r="AAP8" s="102">
        <v>1.07</v>
      </c>
      <c r="AAQ8" s="102">
        <v>1.071</v>
      </c>
      <c r="AAR8" s="102">
        <v>1.07</v>
      </c>
      <c r="AAS8" s="102">
        <v>1.069</v>
      </c>
      <c r="AAT8" s="102"/>
      <c r="AAU8" s="102">
        <v>1.07</v>
      </c>
      <c r="AAV8" s="102">
        <v>1.3009999999999999</v>
      </c>
      <c r="AAW8" s="102">
        <v>1.212</v>
      </c>
      <c r="AAX8" s="102">
        <v>1.22</v>
      </c>
      <c r="AAY8" s="102">
        <v>1.1830000000000001</v>
      </c>
      <c r="AAZ8" s="102">
        <v>1.25</v>
      </c>
      <c r="ABA8" s="102">
        <v>1.208</v>
      </c>
      <c r="ABB8" s="102">
        <f t="shared" si="51"/>
        <v>0.97</v>
      </c>
      <c r="ABC8" s="102">
        <v>1.25</v>
      </c>
      <c r="ABD8" s="102">
        <v>1.24</v>
      </c>
      <c r="ABE8" s="102">
        <v>1.25</v>
      </c>
      <c r="ABF8" s="102"/>
      <c r="ABG8" s="102">
        <v>1.22</v>
      </c>
      <c r="ABH8" s="102">
        <v>1.22</v>
      </c>
      <c r="ABI8" s="102">
        <v>1.224</v>
      </c>
      <c r="ABJ8" s="102">
        <v>1.22</v>
      </c>
      <c r="ABK8" s="102">
        <v>1.22</v>
      </c>
      <c r="ABL8" s="102">
        <v>1.22</v>
      </c>
      <c r="ABM8" s="102">
        <v>1.1990000000000001</v>
      </c>
      <c r="ABN8" s="102">
        <v>1.2050000000000001</v>
      </c>
      <c r="ABO8" s="102"/>
      <c r="ABP8" s="102">
        <v>1.2</v>
      </c>
      <c r="ABQ8" s="102">
        <v>1.21</v>
      </c>
      <c r="ABR8" s="102">
        <v>1.2</v>
      </c>
      <c r="ABS8" s="102"/>
      <c r="ABT8" s="102">
        <v>1.2</v>
      </c>
      <c r="ABU8" s="102">
        <v>1.2</v>
      </c>
      <c r="ABV8" s="102">
        <v>1.22</v>
      </c>
      <c r="ABW8" s="102">
        <v>1.2</v>
      </c>
      <c r="ABX8" s="102">
        <v>1.21</v>
      </c>
      <c r="ABY8" s="102">
        <v>1.2070000000000001</v>
      </c>
      <c r="ABZ8" s="102">
        <v>1.2</v>
      </c>
      <c r="ACA8" s="102"/>
      <c r="ACB8" s="102">
        <v>1.206</v>
      </c>
      <c r="ACC8" s="102">
        <v>1.1990000000000001</v>
      </c>
      <c r="ACD8" s="102">
        <v>1.2</v>
      </c>
      <c r="ACE8" s="102">
        <f t="shared" si="52"/>
        <v>0.97</v>
      </c>
      <c r="ACF8" s="102">
        <v>1.21</v>
      </c>
      <c r="ACG8" s="102">
        <v>1.212</v>
      </c>
      <c r="ACH8" s="102">
        <v>1.2030000000000001</v>
      </c>
      <c r="ACI8" s="102">
        <v>1.21</v>
      </c>
      <c r="ACJ8" s="102">
        <v>1.2030000000000001</v>
      </c>
      <c r="ACK8" s="102">
        <f t="shared" si="53"/>
        <v>0.97</v>
      </c>
      <c r="ACL8" s="47">
        <v>1.2090000000000001</v>
      </c>
      <c r="ACM8" s="47">
        <v>1.212</v>
      </c>
      <c r="ACN8" s="47">
        <v>1.2230000000000001</v>
      </c>
      <c r="ACO8" s="47">
        <v>1.2230000000000001</v>
      </c>
      <c r="ACP8" s="47"/>
      <c r="ACQ8" s="47">
        <v>1.2050000000000001</v>
      </c>
      <c r="ACR8" s="47">
        <v>1.1990000000000001</v>
      </c>
      <c r="ACS8" s="47">
        <v>1.1970000000000001</v>
      </c>
      <c r="ACT8" s="47">
        <v>1.268</v>
      </c>
      <c r="ACU8" s="47">
        <v>1.292</v>
      </c>
      <c r="ACV8" s="47">
        <v>1.284</v>
      </c>
      <c r="ACW8" s="47"/>
      <c r="ACX8" s="47">
        <v>1.2829999999999999</v>
      </c>
      <c r="ACY8" s="47">
        <v>1.272</v>
      </c>
      <c r="ACZ8" s="102">
        <f t="shared" si="54"/>
        <v>0.97</v>
      </c>
      <c r="ADA8" s="47"/>
      <c r="ADB8" s="6">
        <f t="shared" si="55"/>
        <v>0.31134020618556707</v>
      </c>
      <c r="ADC8" s="102"/>
      <c r="ADD8" s="102">
        <v>0.997</v>
      </c>
      <c r="ADE8" s="102">
        <v>1.125</v>
      </c>
      <c r="ADF8" s="102">
        <v>1.0109999999999999</v>
      </c>
      <c r="ADG8" s="102">
        <v>0.98</v>
      </c>
      <c r="ADH8" s="102">
        <v>0.93500000000000005</v>
      </c>
      <c r="ADI8" s="102">
        <v>0.94499999999999995</v>
      </c>
      <c r="ADJ8" s="102">
        <v>0.91200000000000003</v>
      </c>
      <c r="ADK8" s="102">
        <v>0.94299999999999995</v>
      </c>
      <c r="ADL8" s="102">
        <v>0.94</v>
      </c>
      <c r="ADM8" s="102">
        <v>0.95</v>
      </c>
      <c r="ADN8" s="102">
        <v>0.94299999999999995</v>
      </c>
      <c r="ADO8" s="102">
        <v>0.93</v>
      </c>
      <c r="ADP8" s="102">
        <v>0.94499999999999995</v>
      </c>
      <c r="ADQ8" s="102">
        <v>0.91700000000000004</v>
      </c>
      <c r="ADR8" s="102">
        <v>0.94299999999999995</v>
      </c>
      <c r="ADS8" s="102">
        <f t="shared" si="245"/>
        <v>0.91200000000000003</v>
      </c>
      <c r="ADT8" s="102">
        <v>0.96299999999999997</v>
      </c>
      <c r="ADU8" s="102">
        <v>0.93899999999999995</v>
      </c>
      <c r="ADV8" s="102">
        <v>0.9</v>
      </c>
      <c r="ADW8" s="102"/>
      <c r="ADX8" s="102">
        <v>0.91900000000000004</v>
      </c>
      <c r="ADY8" s="102">
        <v>0.94699999999999995</v>
      </c>
      <c r="ADZ8" s="102">
        <v>0.93899999999999995</v>
      </c>
      <c r="AEA8" s="102">
        <v>0.91900000000000004</v>
      </c>
      <c r="AEB8" s="102">
        <v>0.92200000000000004</v>
      </c>
      <c r="AEC8" s="102">
        <v>0.94</v>
      </c>
      <c r="AED8" s="102">
        <v>0.96</v>
      </c>
      <c r="AEE8" s="102">
        <v>0.91300000000000003</v>
      </c>
      <c r="AEF8" s="102"/>
      <c r="AEG8" s="102">
        <v>0.95099999999999996</v>
      </c>
      <c r="AEH8" s="102">
        <v>0.95599999999999996</v>
      </c>
      <c r="AEI8" s="102">
        <v>0.94</v>
      </c>
      <c r="AEJ8" s="1062">
        <f t="shared" si="246"/>
        <v>0.91200000000000003</v>
      </c>
      <c r="AEK8" s="102">
        <v>0.95</v>
      </c>
      <c r="AEL8" s="102">
        <v>0.93100000000000005</v>
      </c>
      <c r="AEM8" s="102">
        <v>0.92200000000000004</v>
      </c>
      <c r="AEN8" s="102">
        <v>0.94399999999999995</v>
      </c>
      <c r="AEO8" s="102"/>
      <c r="AEP8" s="102">
        <v>0.94199999999999995</v>
      </c>
      <c r="AEQ8" s="102">
        <v>0.96199999999999997</v>
      </c>
      <c r="AER8" s="102">
        <v>0.96399999999999997</v>
      </c>
      <c r="AES8" s="102">
        <v>0.95599999999999996</v>
      </c>
      <c r="AET8" s="102">
        <v>0.96699999999999997</v>
      </c>
      <c r="AEU8" s="102">
        <v>0.93899999999999995</v>
      </c>
      <c r="AEV8" s="102">
        <v>0.93500000000000005</v>
      </c>
      <c r="AEW8" s="102">
        <v>0.91200000000000003</v>
      </c>
      <c r="AEX8" s="102">
        <v>0.93899999999999995</v>
      </c>
      <c r="AEY8" s="102">
        <v>0.96699999999999997</v>
      </c>
      <c r="AEZ8" s="102">
        <v>0.97399999999999998</v>
      </c>
      <c r="AFA8" s="102">
        <v>0.96499999999999997</v>
      </c>
      <c r="AFB8" s="102">
        <v>0.97399999999999998</v>
      </c>
      <c r="AFC8" s="102">
        <v>0.95699999999999996</v>
      </c>
      <c r="AFD8" s="102">
        <v>0.95299999999999996</v>
      </c>
      <c r="AFE8" s="102">
        <v>0.94399999999999995</v>
      </c>
      <c r="AFF8" s="102"/>
      <c r="AFG8" s="102">
        <v>0.91700000000000004</v>
      </c>
      <c r="AFH8" s="102">
        <v>0.91900000000000004</v>
      </c>
      <c r="AFI8" s="102">
        <v>0.92</v>
      </c>
      <c r="AFJ8" s="102">
        <f t="shared" si="57"/>
        <v>0.91200000000000003</v>
      </c>
      <c r="AFK8" s="102">
        <v>0.91600000000000004</v>
      </c>
      <c r="AFL8" s="102">
        <v>0.91</v>
      </c>
      <c r="AFM8" s="102">
        <v>0.92900000000000005</v>
      </c>
      <c r="AFN8" s="102"/>
      <c r="AFO8" s="102">
        <v>0.91300000000000003</v>
      </c>
      <c r="AFP8" s="102">
        <v>0.92700000000000005</v>
      </c>
      <c r="AFQ8" s="102">
        <v>0.91800000000000004</v>
      </c>
      <c r="AFR8" s="102">
        <v>0.91100000000000003</v>
      </c>
      <c r="AFS8" s="102">
        <v>0.92</v>
      </c>
      <c r="AFT8" s="102">
        <v>0.93300000000000005</v>
      </c>
      <c r="AFU8" s="102">
        <v>0.95</v>
      </c>
      <c r="AFV8" s="102">
        <f t="shared" si="58"/>
        <v>0.91200000000000003</v>
      </c>
      <c r="AFW8" s="102">
        <v>0.94099999999999995</v>
      </c>
      <c r="AFX8" s="102">
        <v>0.94</v>
      </c>
      <c r="AFY8" s="102">
        <v>0.93500000000000005</v>
      </c>
      <c r="AFZ8" s="102"/>
      <c r="AGA8" s="102">
        <v>0.94299999999999995</v>
      </c>
      <c r="AGB8" s="102">
        <v>0.93600000000000005</v>
      </c>
      <c r="AGC8" s="102">
        <v>0.93700000000000006</v>
      </c>
      <c r="AGD8" s="102">
        <v>0.91100000000000003</v>
      </c>
      <c r="AGE8" s="102">
        <f t="shared" si="59"/>
        <v>0.91100000000000003</v>
      </c>
      <c r="AGF8" s="102">
        <v>0.92900000000000005</v>
      </c>
      <c r="AGG8" s="102">
        <v>0.93500000000000005</v>
      </c>
      <c r="AGH8" s="102"/>
      <c r="AGI8" s="102">
        <v>0.96399999999999997</v>
      </c>
      <c r="AGJ8" s="102">
        <v>0.94799999999999995</v>
      </c>
      <c r="AGK8" s="102">
        <v>0.96399999999999997</v>
      </c>
      <c r="AGL8" s="102"/>
      <c r="AGM8" s="102">
        <v>0.97499999999999998</v>
      </c>
      <c r="AGN8" s="102">
        <v>0.96099999999999997</v>
      </c>
      <c r="AGO8" s="102">
        <v>0.97199999999999998</v>
      </c>
      <c r="AGP8" s="102">
        <f t="shared" si="60"/>
        <v>0.91100000000000003</v>
      </c>
      <c r="AGQ8" s="102">
        <v>0.96899999999999997</v>
      </c>
      <c r="AGR8" s="102">
        <v>0.98</v>
      </c>
      <c r="AGS8" s="102">
        <v>0.95399999999999996</v>
      </c>
      <c r="AGT8" s="102">
        <v>0.98699999999999999</v>
      </c>
      <c r="AGU8" s="102">
        <v>0.97499999999999998</v>
      </c>
      <c r="AGV8" s="102">
        <v>0.97899999999999998</v>
      </c>
      <c r="AGW8" s="102">
        <v>0.98699999999999999</v>
      </c>
      <c r="AGX8" s="102"/>
      <c r="AGY8" s="102">
        <v>0.97</v>
      </c>
      <c r="AGZ8" s="102">
        <v>0.95899999999999996</v>
      </c>
      <c r="AHA8" s="102">
        <v>1.008</v>
      </c>
      <c r="AHB8" s="102">
        <v>0.95699999999999996</v>
      </c>
      <c r="AHC8" s="102">
        <f t="shared" si="61"/>
        <v>0.91100000000000003</v>
      </c>
      <c r="AHD8" s="102">
        <v>0.94699999999999995</v>
      </c>
      <c r="AHE8" s="102">
        <v>0.97699999999999998</v>
      </c>
      <c r="AHF8" s="102">
        <v>0.97099999999999997</v>
      </c>
      <c r="AHG8" s="102"/>
      <c r="AHH8" s="102">
        <v>0.95599999999999996</v>
      </c>
      <c r="AHI8" s="102">
        <v>1.07</v>
      </c>
      <c r="AHJ8" s="102">
        <v>1.107</v>
      </c>
      <c r="AHK8" s="102">
        <v>0.98799999999999999</v>
      </c>
      <c r="AHL8" s="102">
        <v>0.98799999999999999</v>
      </c>
      <c r="AHM8" s="102">
        <v>0.995</v>
      </c>
      <c r="AHN8" s="102">
        <v>0.99299999999999999</v>
      </c>
      <c r="AHO8" s="102">
        <v>0.95899999999999996</v>
      </c>
      <c r="AHP8" s="102">
        <f t="shared" si="62"/>
        <v>0.91100000000000003</v>
      </c>
      <c r="AHQ8" s="102">
        <v>0.98499999999999999</v>
      </c>
      <c r="AHR8" s="102">
        <v>0.98699999999999999</v>
      </c>
      <c r="AHS8" s="102">
        <v>0.98699999999999999</v>
      </c>
      <c r="AHT8" s="102">
        <v>0.98799999999999999</v>
      </c>
      <c r="AHU8" s="102">
        <v>0.98699999999999999</v>
      </c>
      <c r="AHV8" s="102">
        <v>0.97899999999999998</v>
      </c>
      <c r="AHW8" s="102">
        <v>0.97599999999999998</v>
      </c>
      <c r="AHX8" s="102"/>
      <c r="AHY8" s="102">
        <v>0.98</v>
      </c>
      <c r="AHZ8" s="102">
        <v>0.98</v>
      </c>
      <c r="AIA8" s="102">
        <v>0.95899999999999996</v>
      </c>
      <c r="AIB8" s="102">
        <f t="shared" si="63"/>
        <v>0.91100000000000003</v>
      </c>
      <c r="AIC8" s="102"/>
      <c r="AID8" s="102">
        <v>0.997</v>
      </c>
      <c r="AIE8" s="102">
        <v>0.99399999999999999</v>
      </c>
      <c r="AIF8" s="102">
        <v>0.99399999999999999</v>
      </c>
      <c r="AIG8" s="102">
        <v>1.034</v>
      </c>
      <c r="AIH8" s="102">
        <v>1.0389999999999999</v>
      </c>
      <c r="AII8" s="102">
        <v>1.0249999999999999</v>
      </c>
      <c r="AIJ8" s="102"/>
      <c r="AIK8" s="102">
        <v>1.038</v>
      </c>
      <c r="AIL8" s="102">
        <v>1.032</v>
      </c>
      <c r="AIM8" s="102">
        <v>0.98</v>
      </c>
      <c r="AIN8" s="102">
        <f t="shared" si="64"/>
        <v>0.91100000000000003</v>
      </c>
      <c r="AIO8" s="102"/>
      <c r="AIP8" s="102">
        <v>1.0289999999999999</v>
      </c>
      <c r="AIQ8" s="102">
        <v>1.008</v>
      </c>
      <c r="AIR8" s="102">
        <v>1.0069999999999999</v>
      </c>
      <c r="AIS8" s="102">
        <v>1.008</v>
      </c>
      <c r="AIT8" s="102">
        <v>1.008</v>
      </c>
      <c r="AIU8" s="102">
        <v>1.01</v>
      </c>
      <c r="AIV8" s="102">
        <v>1.0069999999999999</v>
      </c>
      <c r="AIW8" s="102">
        <v>1.02</v>
      </c>
      <c r="AIX8" s="102"/>
      <c r="AIY8" s="102">
        <v>1.0029999999999999</v>
      </c>
      <c r="AIZ8" s="102"/>
      <c r="AJA8" s="102"/>
      <c r="AJB8" s="102">
        <v>0.996</v>
      </c>
      <c r="AJC8" s="102">
        <v>1.01</v>
      </c>
      <c r="AJD8" s="102">
        <f t="shared" si="65"/>
        <v>0.91100000000000003</v>
      </c>
      <c r="AJE8" s="102">
        <v>1</v>
      </c>
      <c r="AJF8" s="102">
        <v>1</v>
      </c>
      <c r="AJG8" s="102">
        <v>1.01</v>
      </c>
      <c r="AJH8" s="102"/>
      <c r="AJI8" s="102">
        <v>1.002</v>
      </c>
      <c r="AJJ8" s="102">
        <v>1.01</v>
      </c>
      <c r="AJK8" s="102">
        <v>1.0629999999999999</v>
      </c>
      <c r="AJL8" s="102">
        <v>1.052</v>
      </c>
      <c r="AJM8" s="102">
        <v>1.0640000000000001</v>
      </c>
      <c r="AJN8" s="102"/>
      <c r="AJO8" s="102">
        <v>1.05</v>
      </c>
      <c r="AJP8" s="102">
        <v>1.06</v>
      </c>
      <c r="AJQ8" s="102">
        <v>1.0489999999999999</v>
      </c>
      <c r="AJR8" s="102">
        <f t="shared" si="66"/>
        <v>0.91100000000000003</v>
      </c>
      <c r="AJS8" s="102">
        <v>1.07</v>
      </c>
      <c r="AJT8" s="102"/>
      <c r="AJU8" s="102">
        <v>1.0669999999999999</v>
      </c>
      <c r="AJV8" s="102">
        <v>1.07</v>
      </c>
      <c r="AJW8" s="102"/>
      <c r="AJX8" s="102">
        <v>1.0760000000000001</v>
      </c>
      <c r="AJY8" s="102">
        <v>1.07</v>
      </c>
      <c r="AJZ8" s="102">
        <v>1.06</v>
      </c>
      <c r="AKA8" s="102">
        <v>1.0489999999999999</v>
      </c>
      <c r="AKB8" s="102">
        <v>1.05</v>
      </c>
      <c r="AKC8" s="102">
        <v>1.0580000000000001</v>
      </c>
      <c r="AKD8" s="102">
        <v>1.06</v>
      </c>
      <c r="AKE8" s="102">
        <v>1.0569999999999999</v>
      </c>
      <c r="AKF8" s="102">
        <v>1.05</v>
      </c>
      <c r="AKG8" s="102">
        <v>1.07</v>
      </c>
      <c r="AKH8" s="102">
        <v>1.056</v>
      </c>
      <c r="AKI8" s="102">
        <v>1.08</v>
      </c>
      <c r="AKJ8" s="102">
        <v>1.05</v>
      </c>
      <c r="AKK8" s="102">
        <v>1.06</v>
      </c>
      <c r="AKL8" s="102">
        <v>1.05</v>
      </c>
      <c r="AKM8" s="102">
        <v>1.07</v>
      </c>
      <c r="AKN8" s="102"/>
      <c r="AKO8" s="102">
        <v>1.0669999999999999</v>
      </c>
      <c r="AKP8" s="102">
        <v>1.0720000000000001</v>
      </c>
      <c r="AKQ8" s="102">
        <v>1.048</v>
      </c>
      <c r="AKR8" s="102">
        <v>1.06</v>
      </c>
      <c r="AKS8" s="102">
        <v>1.069</v>
      </c>
      <c r="AKT8" s="102">
        <f t="shared" si="67"/>
        <v>0.91100000000000003</v>
      </c>
      <c r="AKU8" s="102">
        <v>1.056</v>
      </c>
      <c r="AKV8" s="102">
        <v>1.0529999999999999</v>
      </c>
      <c r="AKW8" s="102">
        <v>1.0529999999999999</v>
      </c>
      <c r="AKX8" s="102">
        <v>1.0669999999999999</v>
      </c>
      <c r="AKY8" s="102">
        <v>1.0620000000000001</v>
      </c>
      <c r="AKZ8" s="102">
        <f t="shared" si="68"/>
        <v>0.91100000000000003</v>
      </c>
      <c r="ALA8" s="47">
        <v>1.07</v>
      </c>
      <c r="ALB8" s="47"/>
      <c r="ALC8" s="47">
        <v>1.0780000000000001</v>
      </c>
      <c r="ALD8" s="47">
        <v>1.083</v>
      </c>
      <c r="ALE8" s="47">
        <v>1.081</v>
      </c>
      <c r="ALF8" s="47">
        <v>1.091</v>
      </c>
      <c r="ALG8" s="47">
        <v>1.089</v>
      </c>
      <c r="ALH8" s="47">
        <v>1.1020000000000001</v>
      </c>
      <c r="ALI8" s="47">
        <v>1.1259999999999999</v>
      </c>
      <c r="ALJ8" s="47">
        <v>1.157</v>
      </c>
      <c r="ALK8" s="47">
        <v>1.157</v>
      </c>
      <c r="ALL8" s="47">
        <v>1.1459999999999999</v>
      </c>
      <c r="ALM8" s="47">
        <v>1.157</v>
      </c>
      <c r="ALN8" s="102">
        <f t="shared" si="69"/>
        <v>0.91100000000000003</v>
      </c>
      <c r="ALO8" s="47">
        <v>1.1830000000000001</v>
      </c>
      <c r="ALP8" s="102">
        <v>1.302</v>
      </c>
      <c r="ALQ8" s="51"/>
      <c r="ALR8" s="51">
        <v>1.2749999999999999</v>
      </c>
      <c r="ALS8" s="51">
        <v>1.1399999999999999</v>
      </c>
      <c r="ALT8" s="47">
        <f t="shared" si="70"/>
        <v>0.91100000000000003</v>
      </c>
      <c r="ALU8" s="51"/>
      <c r="ALV8" s="461">
        <f t="shared" si="71"/>
        <v>-1</v>
      </c>
      <c r="ALW8" s="102"/>
      <c r="ALX8" s="102">
        <v>1.1299999999999999</v>
      </c>
      <c r="ALY8" s="102"/>
      <c r="ALZ8" s="102">
        <v>1.4590000000000001</v>
      </c>
      <c r="AMA8" s="102">
        <v>1.212</v>
      </c>
      <c r="AMB8" s="102">
        <v>1.21</v>
      </c>
      <c r="AMC8" s="102">
        <v>1.0389999999999999</v>
      </c>
      <c r="AMD8" s="102">
        <v>1.0429999999999999</v>
      </c>
      <c r="AME8" s="102">
        <v>0.91</v>
      </c>
      <c r="AMF8" s="102">
        <v>1.0529999999999999</v>
      </c>
      <c r="AMG8" s="102">
        <v>1.0740000000000001</v>
      </c>
      <c r="AMH8" s="102">
        <v>1.08</v>
      </c>
      <c r="AMI8" s="102">
        <v>1.0820000000000001</v>
      </c>
      <c r="AMJ8" s="102">
        <v>1.0649999999999999</v>
      </c>
      <c r="AMK8" s="102">
        <v>1.079</v>
      </c>
      <c r="AML8" s="102">
        <v>1.0549999999999999</v>
      </c>
      <c r="AMM8" s="102">
        <v>1.0269999999999999</v>
      </c>
      <c r="AMN8" s="102">
        <f t="shared" si="72"/>
        <v>0.91</v>
      </c>
      <c r="AMO8" s="102">
        <v>1.0820000000000001</v>
      </c>
      <c r="AMP8" s="102"/>
      <c r="AMQ8" s="102">
        <v>1.0569999999999999</v>
      </c>
      <c r="AMR8" s="102">
        <v>1.0580000000000001</v>
      </c>
      <c r="AMS8" s="102">
        <v>1.0760000000000001</v>
      </c>
      <c r="AMT8" s="102">
        <v>1.091</v>
      </c>
      <c r="AMU8" s="102">
        <v>1.044</v>
      </c>
      <c r="AMV8" s="102">
        <v>1.0429999999999999</v>
      </c>
      <c r="AMW8" s="102">
        <v>1.0269999999999999</v>
      </c>
      <c r="AMX8" s="102">
        <v>1.099</v>
      </c>
      <c r="AMY8" s="102">
        <v>1.0429999999999999</v>
      </c>
      <c r="AMZ8" s="102">
        <v>1.0389999999999999</v>
      </c>
      <c r="ANA8" s="102"/>
      <c r="ANB8" s="102">
        <v>1.034</v>
      </c>
      <c r="ANC8" s="102">
        <v>1.0349999999999999</v>
      </c>
      <c r="AND8" s="1062">
        <f t="shared" si="73"/>
        <v>0.91</v>
      </c>
      <c r="ANE8" s="102">
        <v>1.0589999999999999</v>
      </c>
      <c r="ANF8" s="102">
        <v>1.036</v>
      </c>
      <c r="ANG8" s="102">
        <v>1.05</v>
      </c>
      <c r="ANH8" s="102">
        <v>1.0389999999999999</v>
      </c>
      <c r="ANI8" s="102">
        <v>1.054</v>
      </c>
      <c r="ANJ8" s="102">
        <v>1.02</v>
      </c>
      <c r="ANK8" s="102"/>
      <c r="ANL8" s="102">
        <v>1.079</v>
      </c>
      <c r="ANM8" s="102">
        <v>1.0580000000000001</v>
      </c>
      <c r="ANN8" s="102">
        <v>1.0840000000000001</v>
      </c>
      <c r="ANO8" s="102">
        <v>1.0429999999999999</v>
      </c>
      <c r="ANP8" s="102">
        <v>0.91</v>
      </c>
      <c r="ANQ8" s="102">
        <v>1.042</v>
      </c>
      <c r="ANR8" s="102">
        <v>1.042</v>
      </c>
      <c r="ANS8" s="102">
        <v>1.075</v>
      </c>
      <c r="ANT8" s="102">
        <v>1.0509999999999999</v>
      </c>
      <c r="ANU8" s="102">
        <v>1.0840000000000001</v>
      </c>
      <c r="ANV8" s="102">
        <v>1.077</v>
      </c>
      <c r="ANW8" s="102">
        <v>1.077</v>
      </c>
      <c r="ANX8" s="102">
        <v>1.0580000000000001</v>
      </c>
      <c r="ANY8" s="102">
        <v>1.0680000000000001</v>
      </c>
      <c r="ANZ8" s="102"/>
      <c r="AOA8" s="102">
        <v>1.071</v>
      </c>
      <c r="AOB8" s="102">
        <v>1.081</v>
      </c>
      <c r="AOC8" s="102">
        <v>1.03</v>
      </c>
      <c r="AOD8" s="102">
        <f t="shared" si="74"/>
        <v>0.91</v>
      </c>
      <c r="AOE8" s="102">
        <v>1.0680000000000001</v>
      </c>
      <c r="AOF8" s="102">
        <v>1.08</v>
      </c>
      <c r="AOG8" s="102">
        <v>1.083</v>
      </c>
      <c r="AOH8" s="102">
        <v>1.079</v>
      </c>
      <c r="AOI8" s="102"/>
      <c r="AOJ8" s="102">
        <v>1.0649999999999999</v>
      </c>
      <c r="AOK8" s="102">
        <v>1.077</v>
      </c>
      <c r="AOL8" s="102">
        <v>1.054</v>
      </c>
      <c r="AOM8" s="102">
        <v>1.0549999999999999</v>
      </c>
      <c r="AON8" s="102">
        <v>1.0489999999999999</v>
      </c>
      <c r="AOO8" s="102">
        <v>1.04</v>
      </c>
      <c r="AOP8" s="102">
        <f t="shared" si="75"/>
        <v>0.91</v>
      </c>
      <c r="AOQ8" s="102">
        <v>1.05</v>
      </c>
      <c r="AOR8" s="102">
        <v>1.052</v>
      </c>
      <c r="AOS8" s="102"/>
      <c r="AOT8" s="102">
        <v>1.0429999999999999</v>
      </c>
      <c r="AOU8" s="102">
        <v>1.0529999999999999</v>
      </c>
      <c r="AOV8" s="102">
        <v>1.044</v>
      </c>
      <c r="AOW8" s="102">
        <v>1.0369999999999999</v>
      </c>
      <c r="AOX8" s="102"/>
      <c r="AOY8" s="102">
        <v>1.044</v>
      </c>
      <c r="AOZ8" s="102">
        <f t="shared" si="76"/>
        <v>0.91</v>
      </c>
      <c r="APA8" s="102">
        <v>1.0409999999999999</v>
      </c>
      <c r="APB8" s="102">
        <v>1.042</v>
      </c>
      <c r="APC8" s="102">
        <v>1.052</v>
      </c>
      <c r="APD8" s="102">
        <v>1.04</v>
      </c>
      <c r="APE8" s="102">
        <v>1.0489999999999999</v>
      </c>
      <c r="APF8" s="102"/>
      <c r="APG8" s="102">
        <v>1.0640000000000001</v>
      </c>
      <c r="APH8" s="102">
        <v>1.0349999999999999</v>
      </c>
      <c r="API8" s="102">
        <v>1.07</v>
      </c>
      <c r="APJ8" s="102">
        <f t="shared" si="77"/>
        <v>0.91</v>
      </c>
      <c r="APK8" s="102">
        <v>1.0469999999999999</v>
      </c>
      <c r="APL8" s="102">
        <v>1.0549999999999999</v>
      </c>
      <c r="APM8" s="102">
        <v>1.0620000000000001</v>
      </c>
      <c r="APN8" s="102"/>
      <c r="APO8" s="102">
        <v>1.0820000000000001</v>
      </c>
      <c r="APP8" s="102">
        <v>1.0649999999999999</v>
      </c>
      <c r="APQ8" s="102">
        <v>1.0629999999999999</v>
      </c>
      <c r="APR8" s="102">
        <v>1.0720000000000001</v>
      </c>
      <c r="APS8" s="102"/>
      <c r="APT8" s="102">
        <v>1.07</v>
      </c>
      <c r="APU8" s="102">
        <v>1.0720000000000001</v>
      </c>
      <c r="APV8" s="102">
        <v>1.0660000000000001</v>
      </c>
      <c r="APW8" s="102">
        <v>1.0629999999999999</v>
      </c>
      <c r="APX8" s="102">
        <f t="shared" si="78"/>
        <v>0.91</v>
      </c>
      <c r="APY8" s="102">
        <v>1.073</v>
      </c>
      <c r="APZ8" s="102">
        <v>1.0620000000000001</v>
      </c>
      <c r="AQA8" s="102">
        <v>1.0640000000000001</v>
      </c>
      <c r="AQB8" s="102"/>
      <c r="AQC8" s="102">
        <v>1.06</v>
      </c>
      <c r="AQD8" s="102">
        <v>1.0840000000000001</v>
      </c>
      <c r="AQE8" s="102">
        <v>1.1080000000000001</v>
      </c>
      <c r="AQF8" s="102">
        <v>1.103</v>
      </c>
      <c r="AQG8" s="102">
        <v>1.0954999999999999</v>
      </c>
      <c r="AQH8" s="102">
        <v>1.1200000000000001</v>
      </c>
      <c r="AQI8" s="102">
        <v>1.1240000000000001</v>
      </c>
      <c r="AQJ8" s="102">
        <v>1.0720000000000001</v>
      </c>
      <c r="AQK8" s="102">
        <f t="shared" si="79"/>
        <v>0.91</v>
      </c>
      <c r="AQL8" s="102">
        <v>1.1279999999999999</v>
      </c>
      <c r="AQM8" s="102">
        <v>1.129</v>
      </c>
      <c r="AQN8" s="102">
        <v>1.1200000000000001</v>
      </c>
      <c r="AQO8" s="102">
        <v>1.133</v>
      </c>
      <c r="AQP8" s="102"/>
      <c r="AQQ8" s="102">
        <v>1.107</v>
      </c>
      <c r="AQR8" s="102">
        <v>1.1060000000000001</v>
      </c>
      <c r="AQS8" s="102">
        <v>1.1140000000000001</v>
      </c>
      <c r="AQT8" s="102">
        <v>1.1120000000000001</v>
      </c>
      <c r="AQU8" s="102">
        <v>1.1160000000000001</v>
      </c>
      <c r="AQV8" s="102">
        <v>1.0720000000000001</v>
      </c>
      <c r="AQW8" s="102">
        <f t="shared" si="80"/>
        <v>0.91</v>
      </c>
      <c r="AQX8" s="102">
        <v>1.147</v>
      </c>
      <c r="AQY8" s="102">
        <v>1.1439999999999999</v>
      </c>
      <c r="AQZ8" s="102"/>
      <c r="ARA8" s="102">
        <v>1.1499999999999999</v>
      </c>
      <c r="ARB8" s="102">
        <v>1.224</v>
      </c>
      <c r="ARC8" s="102">
        <v>1.218</v>
      </c>
      <c r="ARD8" s="102">
        <v>1.23</v>
      </c>
      <c r="ARE8" s="102">
        <v>1.2170000000000001</v>
      </c>
      <c r="ARF8" s="102">
        <v>1.22</v>
      </c>
      <c r="ARG8" s="102">
        <v>1.151</v>
      </c>
      <c r="ARH8" s="102">
        <f t="shared" si="81"/>
        <v>0.91</v>
      </c>
      <c r="ARI8" s="102">
        <v>1.2210000000000001</v>
      </c>
      <c r="ARJ8" s="102">
        <v>1.149</v>
      </c>
      <c r="ARK8" s="102">
        <v>1.1519999999999999</v>
      </c>
      <c r="ARL8" s="102">
        <v>1.155</v>
      </c>
      <c r="ARM8" s="102">
        <v>1.153</v>
      </c>
      <c r="ARN8" s="102">
        <v>1.1479999999999999</v>
      </c>
      <c r="ARO8" s="102"/>
      <c r="ARP8" s="102">
        <v>1.1639999999999999</v>
      </c>
      <c r="ARQ8" s="102">
        <v>1.167</v>
      </c>
      <c r="ARR8" s="102">
        <v>1.147</v>
      </c>
      <c r="ARS8" s="102"/>
      <c r="ART8" s="102">
        <v>1.1839999999999999</v>
      </c>
      <c r="ARU8" s="102">
        <v>1.179</v>
      </c>
      <c r="ARV8" s="102">
        <f t="shared" si="82"/>
        <v>0.91</v>
      </c>
      <c r="ARW8" s="102">
        <v>1.1599999999999999</v>
      </c>
      <c r="ARX8" s="102">
        <v>1.1599999999999999</v>
      </c>
      <c r="ARY8" s="102">
        <v>1.1559999999999999</v>
      </c>
      <c r="ARZ8" s="102">
        <v>1.1599999999999999</v>
      </c>
      <c r="ASA8" s="102">
        <v>1.1599999999999999</v>
      </c>
      <c r="ASB8" s="102"/>
      <c r="ASC8" s="102">
        <v>1.3819999999999999</v>
      </c>
      <c r="ASD8" s="102">
        <v>1.41</v>
      </c>
      <c r="ASE8" s="102">
        <v>1.38</v>
      </c>
      <c r="ASF8" s="102">
        <v>1.38</v>
      </c>
      <c r="ASG8" s="102">
        <v>1.38</v>
      </c>
      <c r="ASH8" s="102">
        <v>1.25</v>
      </c>
      <c r="ASI8" s="102">
        <f t="shared" si="83"/>
        <v>0.91</v>
      </c>
      <c r="ASJ8" s="102">
        <v>1.4</v>
      </c>
      <c r="ASK8" s="102">
        <v>1.39</v>
      </c>
      <c r="ASL8" s="102"/>
      <c r="ASM8" s="102">
        <v>1.37</v>
      </c>
      <c r="ASN8" s="102">
        <v>1.37</v>
      </c>
      <c r="ASO8" s="102">
        <v>1.27</v>
      </c>
      <c r="ASP8" s="102">
        <v>1.26</v>
      </c>
      <c r="ASQ8" s="102">
        <v>1.26</v>
      </c>
      <c r="ASR8" s="102">
        <v>1.26</v>
      </c>
      <c r="ASS8" s="102"/>
      <c r="AST8" s="102">
        <v>1.29</v>
      </c>
      <c r="ASU8" s="102">
        <v>1.28</v>
      </c>
      <c r="ASV8" s="102"/>
      <c r="ASW8" s="102">
        <v>1.292</v>
      </c>
      <c r="ASX8" s="102">
        <v>1.27</v>
      </c>
      <c r="ASY8" s="102">
        <v>1.26</v>
      </c>
      <c r="ASZ8" s="102">
        <v>1.2909999999999999</v>
      </c>
      <c r="ATA8" s="102"/>
      <c r="ATB8" s="102">
        <v>1.27</v>
      </c>
      <c r="ATC8" s="102">
        <v>1.282</v>
      </c>
      <c r="ATD8" s="102">
        <v>1.2889999999999999</v>
      </c>
      <c r="ATE8" s="102">
        <v>1.28</v>
      </c>
      <c r="ATF8" s="102">
        <v>1.26</v>
      </c>
      <c r="ATG8" s="102">
        <v>1.292</v>
      </c>
      <c r="ATH8" s="102"/>
      <c r="ATI8" s="102">
        <v>1.266</v>
      </c>
      <c r="ATJ8" s="102">
        <v>1.28</v>
      </c>
      <c r="ATK8" s="102">
        <v>1.2809999999999999</v>
      </c>
      <c r="ATL8" s="102">
        <v>1.254</v>
      </c>
      <c r="ATM8" s="102">
        <f t="shared" si="84"/>
        <v>0.91</v>
      </c>
      <c r="ATN8" s="102">
        <v>1.268</v>
      </c>
      <c r="ATO8" s="102">
        <v>1.292</v>
      </c>
      <c r="ATP8" s="102">
        <v>1.286</v>
      </c>
      <c r="ATQ8" s="102">
        <v>1.2809999999999999</v>
      </c>
      <c r="ATR8" s="102">
        <v>1.292</v>
      </c>
      <c r="ATS8" s="102">
        <f t="shared" si="85"/>
        <v>0.91</v>
      </c>
      <c r="ATT8" s="47">
        <v>1.294</v>
      </c>
      <c r="ATU8" s="47">
        <v>1.28</v>
      </c>
      <c r="ATV8" s="47">
        <v>1.2809999999999999</v>
      </c>
      <c r="ATW8" s="47">
        <v>1.2969999999999999</v>
      </c>
      <c r="ATX8" s="47">
        <v>1.302</v>
      </c>
      <c r="ATY8" s="47">
        <v>1.2989999999999999</v>
      </c>
      <c r="ATZ8" s="47"/>
      <c r="AUA8" s="47">
        <v>1.296</v>
      </c>
      <c r="AUB8" s="47">
        <v>1.373</v>
      </c>
      <c r="AUC8" s="47">
        <v>1.3879999999999999</v>
      </c>
      <c r="AUD8" s="47">
        <v>1.3720000000000001</v>
      </c>
      <c r="AUE8" s="47">
        <v>1.393</v>
      </c>
      <c r="AUF8" s="47">
        <v>1.371</v>
      </c>
      <c r="AUG8" s="351">
        <f t="shared" si="86"/>
        <v>0.91</v>
      </c>
      <c r="AUH8" s="47">
        <v>1.4019999999999999</v>
      </c>
      <c r="AUI8" s="102">
        <v>1.5349999999999999</v>
      </c>
      <c r="AUJ8" s="47">
        <v>1.5620000000000001</v>
      </c>
      <c r="AUK8" s="47">
        <v>1.6160000000000001</v>
      </c>
      <c r="AUL8" s="47"/>
      <c r="AUM8" s="47">
        <v>1.4359999999999999</v>
      </c>
      <c r="AUN8" s="47">
        <v>1.448</v>
      </c>
      <c r="AUO8" s="51">
        <v>1.379</v>
      </c>
      <c r="AUP8" s="47">
        <f t="shared" si="87"/>
        <v>0.91</v>
      </c>
      <c r="AUQ8" s="51">
        <v>1.4259999999999999</v>
      </c>
      <c r="AUR8" s="51">
        <v>1.44</v>
      </c>
      <c r="AUS8" s="51"/>
      <c r="AUT8" s="51">
        <v>1.409</v>
      </c>
      <c r="AUU8" s="51">
        <v>1.5580000000000001</v>
      </c>
      <c r="AUV8" s="47">
        <v>1.55</v>
      </c>
      <c r="AUW8" s="51"/>
      <c r="AUX8" s="47">
        <f t="shared" si="88"/>
        <v>0.91</v>
      </c>
      <c r="AUY8" s="47">
        <v>1.41</v>
      </c>
      <c r="AUZ8" s="47">
        <v>1.395</v>
      </c>
      <c r="AVA8" s="47">
        <v>1.6870000000000001</v>
      </c>
      <c r="AVB8" s="47">
        <v>1.5129999999999999</v>
      </c>
      <c r="AVC8" s="47"/>
      <c r="AVD8" s="47"/>
      <c r="AVE8" s="47">
        <v>1.4279999999999999</v>
      </c>
      <c r="AVF8" s="10">
        <v>1.579</v>
      </c>
      <c r="AVG8" s="10">
        <f t="shared" si="89"/>
        <v>0.91</v>
      </c>
      <c r="AVH8" s="47">
        <v>1.431</v>
      </c>
      <c r="AVI8" s="47">
        <v>1.423</v>
      </c>
      <c r="AVJ8" s="47">
        <v>1.5369999999999999</v>
      </c>
      <c r="AVK8" s="47">
        <v>1.5409999999999999</v>
      </c>
      <c r="AVL8" s="47"/>
      <c r="AVM8" s="47">
        <v>1.431</v>
      </c>
      <c r="AVN8" s="47">
        <v>1.5609999999999999</v>
      </c>
      <c r="AVO8" s="47">
        <v>1.5429999999999999</v>
      </c>
      <c r="AVP8" s="47"/>
      <c r="AVQ8" s="47">
        <v>1.542</v>
      </c>
      <c r="AVR8" s="47">
        <v>1.4570000000000001</v>
      </c>
      <c r="AVS8" s="1181">
        <v>1.2829999999999999</v>
      </c>
      <c r="AVT8" s="47">
        <v>1.411</v>
      </c>
      <c r="AVU8" s="1162">
        <v>1.413</v>
      </c>
      <c r="AVV8" s="1162">
        <v>1.391</v>
      </c>
      <c r="AVW8" s="47">
        <v>1.544</v>
      </c>
      <c r="AVX8" s="47">
        <f t="shared" si="90"/>
        <v>1.2829999999999999</v>
      </c>
      <c r="AVY8" s="47">
        <v>1.385</v>
      </c>
      <c r="AVZ8" s="47">
        <v>1.4159999999999999</v>
      </c>
      <c r="AWA8" s="47">
        <v>1.407</v>
      </c>
      <c r="AWB8" s="47">
        <v>1.423</v>
      </c>
      <c r="AWC8" s="47">
        <v>1.5840000000000001</v>
      </c>
      <c r="AWD8" s="1264">
        <v>1.4239999999999999</v>
      </c>
      <c r="AWE8" s="47">
        <f t="shared" si="91"/>
        <v>1.2829999999999999</v>
      </c>
      <c r="AWF8" s="47">
        <v>1.532</v>
      </c>
      <c r="AWG8" s="47">
        <v>1.5109999999999999</v>
      </c>
      <c r="AWH8" s="47">
        <v>1.6919999999999999</v>
      </c>
      <c r="AWI8" s="47"/>
      <c r="AWJ8" s="47">
        <v>1.6639999999999999</v>
      </c>
      <c r="AWK8" s="1277" t="s">
        <v>1157</v>
      </c>
      <c r="AWL8" s="1291">
        <v>1.4910000000000001</v>
      </c>
      <c r="AWM8" s="1264">
        <f t="shared" si="92"/>
        <v>1.2829999999999999</v>
      </c>
      <c r="AWN8" s="47">
        <v>1.863</v>
      </c>
      <c r="AWO8" s="47"/>
      <c r="AWP8" s="47"/>
      <c r="AWQ8" s="47">
        <v>1.651</v>
      </c>
      <c r="AWR8" s="47">
        <v>1.671</v>
      </c>
      <c r="AWS8" s="47">
        <v>1.494</v>
      </c>
      <c r="AWT8" s="47">
        <v>1.68</v>
      </c>
      <c r="AWU8" s="47">
        <v>1.651</v>
      </c>
      <c r="AWV8" s="47">
        <v>1.4379999999999999</v>
      </c>
      <c r="AWW8" s="47">
        <f t="shared" si="258"/>
        <v>1.2829999999999999</v>
      </c>
      <c r="AWX8" s="47">
        <v>2.048</v>
      </c>
      <c r="AWY8" s="47">
        <v>2.0329999999999999</v>
      </c>
      <c r="AWZ8" s="47">
        <v>2.0459999999999998</v>
      </c>
      <c r="AXA8" s="47">
        <v>2.0539999999999998</v>
      </c>
      <c r="AXB8" s="47">
        <v>1.8129999999999999</v>
      </c>
      <c r="AXC8" s="47">
        <v>1.48</v>
      </c>
      <c r="AXD8" s="47">
        <v>1.8420000000000001</v>
      </c>
      <c r="AXE8" s="47">
        <v>2.3849999999999998</v>
      </c>
      <c r="AXF8" s="51">
        <v>1.6879999999999999</v>
      </c>
      <c r="AXG8" s="47">
        <f t="shared" si="93"/>
        <v>1.2829999999999999</v>
      </c>
      <c r="AXH8" s="47">
        <v>1.8560000000000001</v>
      </c>
      <c r="AXI8" s="47"/>
      <c r="AXJ8" s="47">
        <v>1.4970000000000001</v>
      </c>
      <c r="AXK8" s="47">
        <v>1.84</v>
      </c>
      <c r="AXL8" s="47"/>
      <c r="AXM8" s="47">
        <f t="shared" si="94"/>
        <v>1.2829999999999999</v>
      </c>
      <c r="AXN8" s="47">
        <v>1.637</v>
      </c>
      <c r="AXO8" s="47">
        <v>1.63</v>
      </c>
      <c r="AXP8" s="47">
        <v>1.6619999999999999</v>
      </c>
      <c r="AXQ8" s="47">
        <v>1.64</v>
      </c>
      <c r="AXR8" s="47">
        <v>1.6519999999999999</v>
      </c>
      <c r="AXS8" s="47">
        <v>1.641</v>
      </c>
      <c r="AXT8" s="47"/>
      <c r="AXU8" s="47">
        <v>1.625</v>
      </c>
      <c r="AXV8" s="47">
        <v>1.6259999999999999</v>
      </c>
      <c r="AXW8" s="47"/>
      <c r="AXX8" s="47">
        <v>1.649</v>
      </c>
      <c r="AXY8" s="47">
        <v>1.663</v>
      </c>
      <c r="AXZ8" s="47"/>
      <c r="AYA8" s="47">
        <v>1.5289999999999999</v>
      </c>
      <c r="AYB8" s="47"/>
      <c r="AYC8" s="47">
        <v>1.548</v>
      </c>
      <c r="AYD8" s="47"/>
      <c r="AYE8" s="47">
        <v>1.536</v>
      </c>
      <c r="AYF8" s="47">
        <v>1.542</v>
      </c>
      <c r="AYG8" s="47">
        <v>1.5369999999999999</v>
      </c>
      <c r="AYH8" s="47">
        <v>1.53</v>
      </c>
      <c r="AYI8" s="47"/>
      <c r="AYJ8" s="47">
        <v>1.546</v>
      </c>
      <c r="AYK8" s="47"/>
      <c r="AYL8" s="47">
        <v>1.544</v>
      </c>
      <c r="AYM8" s="47"/>
      <c r="AYN8" s="47">
        <v>1.536</v>
      </c>
      <c r="AYO8" s="47"/>
      <c r="AYP8" s="6">
        <f t="shared" si="95"/>
        <v>0.19719407638347633</v>
      </c>
      <c r="AYQ8" s="102">
        <v>1.1160000000000001</v>
      </c>
      <c r="AYR8" s="102">
        <v>0.99</v>
      </c>
      <c r="AYS8" s="102">
        <v>1.002</v>
      </c>
      <c r="AYT8" s="102">
        <v>0.96899999999999997</v>
      </c>
      <c r="AYU8" s="102">
        <v>1.004</v>
      </c>
      <c r="AYV8" s="102">
        <v>1.0089999999999999</v>
      </c>
      <c r="AYW8" s="102">
        <v>1</v>
      </c>
      <c r="AYX8" s="102">
        <v>0.98699999999999999</v>
      </c>
      <c r="AYY8" s="102">
        <v>0.98</v>
      </c>
      <c r="AYZ8" s="102">
        <v>1.0069999999999999</v>
      </c>
      <c r="AZA8" s="102"/>
      <c r="AZB8" s="102">
        <v>0.97499999999999998</v>
      </c>
      <c r="AZC8" s="102">
        <v>0.97699999999999998</v>
      </c>
      <c r="AZD8" s="102">
        <f t="shared" si="96"/>
        <v>0.96899999999999997</v>
      </c>
      <c r="AZE8" s="102">
        <v>1.0189999999999999</v>
      </c>
      <c r="AZF8" s="102">
        <v>0.99299999999999999</v>
      </c>
      <c r="AZG8" s="102">
        <v>0.98199999999999998</v>
      </c>
      <c r="AZH8" s="102">
        <v>1.0149999999999999</v>
      </c>
      <c r="AZI8" s="102">
        <v>0.98699999999999999</v>
      </c>
      <c r="AZJ8" s="102">
        <v>0.97199999999999998</v>
      </c>
      <c r="AZK8" s="102">
        <v>0.97299999999999998</v>
      </c>
      <c r="AZL8" s="102">
        <v>0.97599999999999998</v>
      </c>
      <c r="AZM8" s="102">
        <v>1.028</v>
      </c>
      <c r="AZN8" s="102">
        <v>0.98499999999999999</v>
      </c>
      <c r="AZO8" s="102">
        <v>0.99299999999999999</v>
      </c>
      <c r="AZP8" s="102">
        <v>1.006</v>
      </c>
      <c r="AZQ8" s="102">
        <v>1.004</v>
      </c>
      <c r="AZR8" s="102">
        <v>0.995</v>
      </c>
      <c r="AZS8" s="1062">
        <f t="shared" si="97"/>
        <v>0.96899999999999997</v>
      </c>
      <c r="AZT8" s="102">
        <v>0.996</v>
      </c>
      <c r="AZU8" s="102">
        <v>0.97299999999999998</v>
      </c>
      <c r="AZV8" s="102">
        <v>0.99099999999999999</v>
      </c>
      <c r="AZW8" s="102">
        <v>0.98899999999999999</v>
      </c>
      <c r="AZX8" s="102">
        <v>0.97899999999999998</v>
      </c>
      <c r="AZY8" s="102">
        <v>0.96499999999999997</v>
      </c>
      <c r="AZZ8" s="102">
        <v>0.98899999999999999</v>
      </c>
      <c r="BAA8" s="102">
        <v>0.99199999999999999</v>
      </c>
      <c r="BAB8" s="102">
        <v>1.0029999999999999</v>
      </c>
      <c r="BAC8" s="102">
        <v>0.97499999999999998</v>
      </c>
      <c r="BAD8" s="102">
        <v>0.96899999999999997</v>
      </c>
      <c r="BAE8" s="102">
        <v>0.98799999999999999</v>
      </c>
      <c r="BAF8" s="102">
        <v>0.98799999999999999</v>
      </c>
      <c r="BAG8" s="102">
        <v>1.0089999999999999</v>
      </c>
      <c r="BAH8" s="102">
        <v>1.0189999999999999</v>
      </c>
      <c r="BAI8" s="102">
        <v>1.032</v>
      </c>
      <c r="BAJ8" s="102">
        <v>1.034</v>
      </c>
      <c r="BAK8" s="102">
        <v>1.0329999999999999</v>
      </c>
      <c r="BAL8" s="102">
        <v>1.032</v>
      </c>
      <c r="BAM8" s="102">
        <v>0.98399999999999999</v>
      </c>
      <c r="BAN8" s="102">
        <v>0.96699999999999997</v>
      </c>
      <c r="BAO8" s="102">
        <v>0.97099999999999997</v>
      </c>
      <c r="BAP8" s="102">
        <v>0.97</v>
      </c>
      <c r="BAQ8" s="102">
        <f t="shared" si="98"/>
        <v>0.96899999999999997</v>
      </c>
      <c r="BAR8" s="102">
        <v>0.96299999999999997</v>
      </c>
      <c r="BAS8" s="102">
        <v>0.97499999999999998</v>
      </c>
      <c r="BAT8" s="102">
        <v>0.96599999999999997</v>
      </c>
      <c r="BAU8" s="102">
        <v>0.97699999999999998</v>
      </c>
      <c r="BAV8" s="102">
        <v>0.97799999999999998</v>
      </c>
      <c r="BAW8" s="102">
        <v>0.97799999999999998</v>
      </c>
      <c r="BAX8" s="102">
        <v>0.97099999999999997</v>
      </c>
      <c r="BAY8" s="102"/>
      <c r="BAZ8" s="102">
        <v>0.98599999999999999</v>
      </c>
      <c r="BBA8" s="102">
        <v>0.98699999999999999</v>
      </c>
      <c r="BBB8" s="102">
        <v>0.99</v>
      </c>
      <c r="BBC8" s="102">
        <f t="shared" si="99"/>
        <v>0.96899999999999997</v>
      </c>
      <c r="BBD8" s="102">
        <v>0.98</v>
      </c>
      <c r="BBE8" s="102"/>
      <c r="BBF8" s="102">
        <v>0.98699999999999999</v>
      </c>
      <c r="BBG8" s="102">
        <v>0.98499999999999999</v>
      </c>
      <c r="BBH8" s="102"/>
      <c r="BBI8" s="102">
        <v>0.99</v>
      </c>
      <c r="BBJ8" s="102">
        <v>0.98199999999999998</v>
      </c>
      <c r="BBK8" s="102">
        <v>0.97899999999999998</v>
      </c>
      <c r="BBL8" s="102"/>
      <c r="BBM8" s="102">
        <v>0.99199999999999999</v>
      </c>
      <c r="BBN8" s="102">
        <f t="shared" si="100"/>
        <v>0.96899999999999997</v>
      </c>
      <c r="BBO8" s="102">
        <v>0.98</v>
      </c>
      <c r="BBP8" s="102"/>
      <c r="BBQ8" s="102">
        <v>0.99299999999999999</v>
      </c>
      <c r="BBR8" s="102">
        <v>0.995</v>
      </c>
      <c r="BBS8" s="102">
        <v>1</v>
      </c>
      <c r="BBT8" s="102">
        <v>0.99399999999999999</v>
      </c>
      <c r="BBU8" s="102">
        <v>0.999</v>
      </c>
      <c r="BBV8" s="102">
        <v>0.97799999999999998</v>
      </c>
      <c r="BBW8" s="102">
        <v>1.042</v>
      </c>
      <c r="BBX8" s="102">
        <f t="shared" si="101"/>
        <v>0.96899999999999997</v>
      </c>
      <c r="BBY8" s="102">
        <v>0.98299999999999998</v>
      </c>
      <c r="BBZ8" s="102">
        <v>1.0029999999999999</v>
      </c>
      <c r="BCA8" s="102">
        <v>1.0009999999999999</v>
      </c>
      <c r="BCB8" s="102">
        <v>1.0049999999999999</v>
      </c>
      <c r="BCC8" s="102">
        <v>1.014</v>
      </c>
      <c r="BCD8" s="102"/>
      <c r="BCE8" s="102">
        <v>1.0129999999999999</v>
      </c>
      <c r="BCF8" s="102">
        <v>1.0089999999999999</v>
      </c>
      <c r="BCG8" s="102">
        <v>1.018</v>
      </c>
      <c r="BCH8" s="102">
        <v>1.002</v>
      </c>
      <c r="BCI8" s="102">
        <v>1.014</v>
      </c>
      <c r="BCJ8" s="102">
        <v>0.998</v>
      </c>
      <c r="BCK8" s="102">
        <f t="shared" si="102"/>
        <v>0.96899999999999997</v>
      </c>
      <c r="BCL8" s="102">
        <v>1.0109999999999999</v>
      </c>
      <c r="BCM8" s="102">
        <v>1.0009999999999999</v>
      </c>
      <c r="BCN8" s="102"/>
      <c r="BCO8" s="102">
        <v>1.0189999999999999</v>
      </c>
      <c r="BCP8" s="102">
        <v>1.0129999999999999</v>
      </c>
      <c r="BCQ8" s="102">
        <v>1.0649999999999999</v>
      </c>
      <c r="BCR8" s="102"/>
      <c r="BCS8" s="102">
        <v>1.0349999999999999</v>
      </c>
      <c r="BCT8" s="102">
        <v>1.0289999999999999</v>
      </c>
      <c r="BCU8" s="102">
        <v>1.036</v>
      </c>
      <c r="BCV8" s="102">
        <v>1.054</v>
      </c>
      <c r="BCW8" s="102">
        <v>1.0620000000000001</v>
      </c>
      <c r="BCX8" s="102">
        <v>1.004</v>
      </c>
      <c r="BCY8" s="102">
        <f t="shared" si="103"/>
        <v>0.96899999999999997</v>
      </c>
      <c r="BCZ8" s="102">
        <v>1.0720000000000001</v>
      </c>
      <c r="BDA8" s="102">
        <v>1.0660000000000001</v>
      </c>
      <c r="BDB8" s="102"/>
      <c r="BDC8" s="102">
        <v>1.0669999999999999</v>
      </c>
      <c r="BDD8" s="102">
        <v>1.0529999999999999</v>
      </c>
      <c r="BDE8" s="102">
        <v>1.052</v>
      </c>
      <c r="BDF8" s="102">
        <v>1.038</v>
      </c>
      <c r="BDG8" s="102">
        <v>1.0369999999999999</v>
      </c>
      <c r="BDH8" s="102">
        <v>1.0349999999999999</v>
      </c>
      <c r="BDI8" s="102">
        <v>1.036</v>
      </c>
      <c r="BDJ8" s="102">
        <v>1.004</v>
      </c>
      <c r="BDK8" s="102">
        <f t="shared" si="104"/>
        <v>0.96899999999999997</v>
      </c>
      <c r="BDL8" s="102"/>
      <c r="BDM8" s="102">
        <v>1.077</v>
      </c>
      <c r="BDN8" s="102">
        <v>1.0840000000000001</v>
      </c>
      <c r="BDO8" s="102">
        <v>1.075</v>
      </c>
      <c r="BDP8" s="102">
        <v>1.1539999999999999</v>
      </c>
      <c r="BDQ8" s="102">
        <v>1.159</v>
      </c>
      <c r="BDR8" s="102">
        <v>1.139</v>
      </c>
      <c r="BDS8" s="102">
        <v>1.1619999999999999</v>
      </c>
      <c r="BDT8" s="102">
        <v>1.1559999999999999</v>
      </c>
      <c r="BDU8" s="102"/>
      <c r="BDV8" s="102">
        <v>1.0880000000000001</v>
      </c>
      <c r="BDW8" s="102">
        <f t="shared" si="105"/>
        <v>0.96899999999999997</v>
      </c>
      <c r="BDX8" s="102">
        <v>1.1559999999999999</v>
      </c>
      <c r="BDY8" s="102">
        <v>1.1080000000000001</v>
      </c>
      <c r="BDZ8" s="102">
        <v>1.097</v>
      </c>
      <c r="BEA8" s="102">
        <v>1.093</v>
      </c>
      <c r="BEB8" s="102"/>
      <c r="BEC8" s="102">
        <v>1.0840000000000001</v>
      </c>
      <c r="BED8" s="102">
        <v>1.083</v>
      </c>
      <c r="BEE8" s="102">
        <v>1.0780000000000001</v>
      </c>
      <c r="BEF8" s="102">
        <v>1.0780000000000001</v>
      </c>
      <c r="BEG8" s="102">
        <v>1.0900000000000001</v>
      </c>
      <c r="BEH8" s="102"/>
      <c r="BEI8" s="102">
        <v>1.077</v>
      </c>
      <c r="BEJ8" s="102">
        <v>1.0660000000000001</v>
      </c>
      <c r="BEK8" s="102">
        <f t="shared" si="106"/>
        <v>0.96899999999999997</v>
      </c>
      <c r="BEL8" s="102">
        <v>1.0900000000000001</v>
      </c>
      <c r="BEM8" s="102">
        <v>1.0860000000000001</v>
      </c>
      <c r="BEN8" s="102">
        <v>1.099</v>
      </c>
      <c r="BEO8" s="102">
        <v>1.0880000000000001</v>
      </c>
      <c r="BEP8" s="102">
        <v>1.0900000000000001</v>
      </c>
      <c r="BEQ8" s="102">
        <v>1.21</v>
      </c>
      <c r="BER8" s="102"/>
      <c r="BES8" s="102">
        <v>1.23</v>
      </c>
      <c r="BET8" s="102">
        <v>1.2110000000000001</v>
      </c>
      <c r="BEU8" s="102">
        <v>1.21</v>
      </c>
      <c r="BEV8" s="102">
        <v>1.21</v>
      </c>
      <c r="BEW8" s="102">
        <v>1.2150000000000001</v>
      </c>
      <c r="BEX8" s="102">
        <f t="shared" si="107"/>
        <v>0.96899999999999997</v>
      </c>
      <c r="BEY8" s="102">
        <v>1.23</v>
      </c>
      <c r="BEZ8" s="102">
        <v>1.206</v>
      </c>
      <c r="BFA8" s="102">
        <v>1.2050000000000001</v>
      </c>
      <c r="BFB8" s="102">
        <v>1.22</v>
      </c>
      <c r="BFC8" s="102">
        <v>1.22</v>
      </c>
      <c r="BFD8" s="102">
        <v>1.214</v>
      </c>
      <c r="BFE8" s="102">
        <v>1.212</v>
      </c>
      <c r="BFF8" s="102">
        <v>1.2</v>
      </c>
      <c r="BFG8" s="102">
        <v>1.22</v>
      </c>
      <c r="BFH8" s="102">
        <v>1.2150000000000001</v>
      </c>
      <c r="BFI8" s="102">
        <v>1.212</v>
      </c>
      <c r="BFJ8" s="102">
        <v>1.21</v>
      </c>
      <c r="BFK8" s="102"/>
      <c r="BFL8" s="102">
        <v>1.21</v>
      </c>
      <c r="BFM8" s="102">
        <v>1.218</v>
      </c>
      <c r="BFN8" s="102">
        <v>1.2170000000000001</v>
      </c>
      <c r="BFO8" s="102">
        <v>1.2250000000000001</v>
      </c>
      <c r="BFP8" s="102">
        <v>1.22</v>
      </c>
      <c r="BFQ8" s="102">
        <v>1.204</v>
      </c>
      <c r="BFR8" s="102"/>
      <c r="BFS8" s="102">
        <v>1.226</v>
      </c>
      <c r="BFT8" s="102">
        <v>1.208</v>
      </c>
      <c r="BFU8" s="102">
        <v>1.212</v>
      </c>
      <c r="BFV8" s="102">
        <v>1.198</v>
      </c>
      <c r="BFW8" s="102">
        <v>1.2</v>
      </c>
      <c r="BFX8" s="102">
        <v>1.1950000000000001</v>
      </c>
      <c r="BFY8" s="102">
        <f t="shared" si="108"/>
        <v>0.96899999999999997</v>
      </c>
      <c r="BFZ8" s="102">
        <v>1.232</v>
      </c>
      <c r="BGA8" s="102">
        <v>1.226</v>
      </c>
      <c r="BGB8" s="102">
        <v>1.232</v>
      </c>
      <c r="BGC8" s="102">
        <v>1.228</v>
      </c>
      <c r="BGD8" s="102">
        <v>1.242</v>
      </c>
      <c r="BGE8" s="102">
        <f t="shared" si="109"/>
        <v>0.96899999999999997</v>
      </c>
      <c r="BGF8" s="47">
        <v>1.2490000000000001</v>
      </c>
      <c r="BGG8" s="47"/>
      <c r="BGH8" s="47">
        <v>1.2410000000000001</v>
      </c>
      <c r="BGI8" s="47">
        <v>1.2430000000000001</v>
      </c>
      <c r="BGJ8" s="47">
        <v>1.244</v>
      </c>
      <c r="BGK8" s="47">
        <v>1.2470000000000001</v>
      </c>
      <c r="BGL8" s="47">
        <v>1.2370000000000001</v>
      </c>
      <c r="BGM8" s="47"/>
      <c r="BGN8" s="47">
        <v>1.25</v>
      </c>
      <c r="BGO8" s="47"/>
      <c r="BGP8" s="47">
        <v>1.321</v>
      </c>
      <c r="BGQ8" s="47">
        <v>1.3360000000000001</v>
      </c>
      <c r="BGR8" s="47">
        <v>1.3380000000000001</v>
      </c>
      <c r="BGS8" s="47">
        <v>1.33</v>
      </c>
      <c r="BGT8" s="47">
        <v>1.321</v>
      </c>
      <c r="BGU8" s="102">
        <f t="shared" si="110"/>
        <v>0.96899999999999997</v>
      </c>
      <c r="BGV8" s="102">
        <v>1.345</v>
      </c>
      <c r="BGW8" s="47"/>
      <c r="BGX8" s="47">
        <v>1.4610000000000001</v>
      </c>
      <c r="BGY8" s="47">
        <v>1.464</v>
      </c>
      <c r="BGZ8" s="47">
        <v>1.581</v>
      </c>
      <c r="BHA8" s="47">
        <v>1.3720000000000001</v>
      </c>
      <c r="BHB8" s="47">
        <v>1.389</v>
      </c>
      <c r="BHC8" s="51">
        <v>1.306</v>
      </c>
      <c r="BHD8" s="47">
        <f t="shared" si="111"/>
        <v>0.96899999999999997</v>
      </c>
      <c r="BHE8" s="51">
        <v>1.379</v>
      </c>
      <c r="BHF8" s="51">
        <v>1.387</v>
      </c>
      <c r="BHG8" s="51"/>
      <c r="BHH8" s="51">
        <v>1.3959999999999999</v>
      </c>
      <c r="BHI8" s="51">
        <v>1.5189999999999999</v>
      </c>
      <c r="BHJ8" s="47">
        <v>1.5</v>
      </c>
      <c r="BHK8" s="51">
        <v>1.379</v>
      </c>
      <c r="BHL8" s="47">
        <f t="shared" si="112"/>
        <v>0.96899999999999997</v>
      </c>
      <c r="BHM8" s="47">
        <v>1.37</v>
      </c>
      <c r="BHN8" s="47">
        <v>1.35</v>
      </c>
      <c r="BHO8" s="47">
        <v>1.7250000000000001</v>
      </c>
      <c r="BHP8" s="47">
        <v>1.4410000000000001</v>
      </c>
      <c r="BHQ8" s="47"/>
      <c r="BHR8" s="47">
        <v>1.381</v>
      </c>
      <c r="BHS8" s="10">
        <v>1.548</v>
      </c>
      <c r="BHT8" s="47">
        <f t="shared" si="113"/>
        <v>0.96899999999999997</v>
      </c>
      <c r="BHU8" s="47">
        <v>1.383</v>
      </c>
      <c r="BHV8" s="47">
        <v>1.383</v>
      </c>
      <c r="BHW8" s="47">
        <v>1.528</v>
      </c>
      <c r="BHX8" s="47">
        <v>1.5429999999999999</v>
      </c>
      <c r="BHY8" s="47">
        <v>1.409</v>
      </c>
      <c r="BHZ8" s="47">
        <v>1.5249999999999999</v>
      </c>
      <c r="BIA8" s="47">
        <v>1.528</v>
      </c>
      <c r="BIB8" s="47">
        <v>1.5229999999999999</v>
      </c>
      <c r="BIC8" s="47">
        <v>1.4039999999999999</v>
      </c>
      <c r="BID8" s="1181">
        <v>1.2290000000000001</v>
      </c>
      <c r="BIE8" s="47">
        <v>1.369</v>
      </c>
      <c r="BIF8" s="1162">
        <v>1.389</v>
      </c>
      <c r="BIG8" s="1162">
        <v>1.3620000000000001</v>
      </c>
      <c r="BIH8" s="47">
        <v>1.5049999999999999</v>
      </c>
      <c r="BII8" s="47">
        <f t="shared" si="114"/>
        <v>1.2290000000000001</v>
      </c>
      <c r="BIJ8" s="47">
        <v>1.355</v>
      </c>
      <c r="BIK8" s="47">
        <v>1.359</v>
      </c>
      <c r="BIL8" s="47">
        <v>1.387</v>
      </c>
      <c r="BIM8" s="47">
        <v>1.3819999999999999</v>
      </c>
      <c r="BIN8" s="47">
        <v>1.52</v>
      </c>
      <c r="BIO8" s="1264">
        <v>1.383</v>
      </c>
      <c r="BIP8" s="47">
        <f t="shared" si="115"/>
        <v>1.2290000000000001</v>
      </c>
      <c r="BIQ8" s="47">
        <v>1.4930000000000001</v>
      </c>
      <c r="BIR8" s="47">
        <v>1.5029999999999999</v>
      </c>
      <c r="BIS8" s="47">
        <v>1.6319999999999999</v>
      </c>
      <c r="BIT8" s="47">
        <v>1.6040000000000001</v>
      </c>
      <c r="BIU8" s="47"/>
      <c r="BIV8" s="1277" t="s">
        <v>1158</v>
      </c>
      <c r="BIW8" s="1264">
        <v>1.4810000000000001</v>
      </c>
      <c r="BIX8" s="1264">
        <f t="shared" si="116"/>
        <v>1.2290000000000001</v>
      </c>
      <c r="BIY8" s="47">
        <v>1.972</v>
      </c>
      <c r="BIZ8" s="47"/>
      <c r="BJA8" s="47"/>
      <c r="BJB8" s="47">
        <v>1.629</v>
      </c>
      <c r="BJC8" s="47">
        <v>1.6120000000000001</v>
      </c>
      <c r="BJD8" s="47">
        <v>1.3620000000000001</v>
      </c>
      <c r="BJE8" s="47">
        <v>1.617</v>
      </c>
      <c r="BJF8" s="47">
        <v>1.599</v>
      </c>
      <c r="BJG8" s="47">
        <v>1.3839999999999999</v>
      </c>
      <c r="BJH8" s="47">
        <f t="shared" si="259"/>
        <v>1.2290000000000001</v>
      </c>
      <c r="BJI8" s="47">
        <v>1.9259999999999999</v>
      </c>
      <c r="BJJ8" s="47">
        <v>1.905</v>
      </c>
      <c r="BJK8" s="47">
        <v>1.9079999999999999</v>
      </c>
      <c r="BJL8" s="47">
        <v>3.04</v>
      </c>
      <c r="BJM8" s="47">
        <v>3.1019999999999999</v>
      </c>
      <c r="BJN8" s="47">
        <v>1.421</v>
      </c>
      <c r="BJO8" s="47">
        <v>3.1459999999999999</v>
      </c>
      <c r="BJP8" s="47">
        <v>3.5209999999999999</v>
      </c>
      <c r="BJQ8" s="51">
        <v>2.4009999999999998</v>
      </c>
      <c r="BJR8" s="51">
        <f t="shared" si="117"/>
        <v>1.2290000000000001</v>
      </c>
      <c r="BJS8" s="47">
        <v>2.8889999999999998</v>
      </c>
      <c r="BJT8" s="47"/>
      <c r="BJU8" s="47">
        <v>1.4370000000000001</v>
      </c>
      <c r="BJV8" s="47">
        <v>2.8580000000000001</v>
      </c>
      <c r="BJW8" s="47"/>
      <c r="BJX8" s="47">
        <f t="shared" si="118"/>
        <v>1.2290000000000001</v>
      </c>
      <c r="BJY8" s="47">
        <v>1.5249999999999999</v>
      </c>
      <c r="BJZ8" s="47">
        <v>1.504</v>
      </c>
      <c r="BKA8" s="47">
        <v>2.83</v>
      </c>
      <c r="BKB8" s="47">
        <v>2.8119999999999998</v>
      </c>
      <c r="BKC8" s="47">
        <v>2.8410000000000002</v>
      </c>
      <c r="BKD8" s="47">
        <v>2.83</v>
      </c>
      <c r="BKE8" s="47"/>
      <c r="BKF8" s="47">
        <v>2.8410000000000002</v>
      </c>
      <c r="BKG8" s="47">
        <v>2.83</v>
      </c>
      <c r="BKH8" s="47"/>
      <c r="BKI8" s="47">
        <v>3.3580000000000001</v>
      </c>
      <c r="BKJ8" s="47">
        <v>3.3889999999999998</v>
      </c>
      <c r="BKK8" s="47"/>
      <c r="BKL8" s="47">
        <v>2.8319999999999999</v>
      </c>
      <c r="BKM8" s="47"/>
      <c r="BKN8" s="47">
        <v>2.7330000000000001</v>
      </c>
      <c r="BKO8" s="47"/>
      <c r="BKP8" s="47">
        <v>2.706</v>
      </c>
      <c r="BKQ8" s="47">
        <v>2.72</v>
      </c>
      <c r="BKR8" s="47">
        <v>2.6960000000000002</v>
      </c>
      <c r="BKS8" s="47">
        <v>2.7090000000000001</v>
      </c>
      <c r="BKT8" s="47"/>
      <c r="BKU8" s="47">
        <v>2.71</v>
      </c>
      <c r="BKV8" s="47"/>
      <c r="BKW8" s="47">
        <v>2.7149999999999999</v>
      </c>
      <c r="BKX8" s="47"/>
      <c r="BKY8" s="47">
        <v>2.7120000000000002</v>
      </c>
      <c r="BKZ8" s="47"/>
      <c r="BLA8" s="6">
        <f t="shared" si="119"/>
        <v>1.2066720911310007</v>
      </c>
      <c r="BLB8" s="102">
        <v>0.87</v>
      </c>
      <c r="BLC8" s="102">
        <v>0.82099999999999995</v>
      </c>
      <c r="BLD8" s="102">
        <v>0.83699999999999997</v>
      </c>
      <c r="BLE8" s="102">
        <v>0.85699999999999998</v>
      </c>
      <c r="BLF8" s="102">
        <v>0.86</v>
      </c>
      <c r="BLG8" s="102">
        <v>0.83799999999999997</v>
      </c>
      <c r="BLH8" s="102">
        <v>0.84499999999999997</v>
      </c>
      <c r="BLI8" s="102">
        <v>0.83599999999999997</v>
      </c>
      <c r="BLJ8" s="102">
        <v>0.81399999999999995</v>
      </c>
      <c r="BLK8" s="102">
        <v>0.8</v>
      </c>
      <c r="BLL8" s="102">
        <f t="shared" si="120"/>
        <v>0.8</v>
      </c>
      <c r="BLM8" s="102">
        <v>0.83399999999999996</v>
      </c>
      <c r="BLN8" s="102">
        <v>0.82599999999999996</v>
      </c>
      <c r="BLO8" s="102"/>
      <c r="BLP8" s="102">
        <v>0.83</v>
      </c>
      <c r="BLQ8" s="102">
        <v>0.82099999999999995</v>
      </c>
      <c r="BLR8" s="102">
        <v>0.83399999999999996</v>
      </c>
      <c r="BLS8" s="102">
        <v>0.82599999999999996</v>
      </c>
      <c r="BLT8" s="102">
        <v>0.82799999999999996</v>
      </c>
      <c r="BLU8" s="102">
        <v>0.83199999999999996</v>
      </c>
      <c r="BLV8" s="102">
        <v>0.85499999999999998</v>
      </c>
      <c r="BLW8" s="102">
        <v>0.81699999999999995</v>
      </c>
      <c r="BLX8" s="102">
        <v>0.82799999999999996</v>
      </c>
      <c r="BLY8" s="102">
        <v>0.84699999999999998</v>
      </c>
      <c r="BLZ8" s="102"/>
      <c r="BMA8" s="102">
        <v>0.82099999999999995</v>
      </c>
      <c r="BMB8" s="1062">
        <f t="shared" si="121"/>
        <v>0.8</v>
      </c>
      <c r="BMC8" s="102">
        <v>0.85</v>
      </c>
      <c r="BMD8" s="102">
        <v>0.84</v>
      </c>
      <c r="BME8" s="102">
        <v>0.84199999999999997</v>
      </c>
      <c r="BMF8" s="102">
        <v>0.84499999999999997</v>
      </c>
      <c r="BMG8" s="102">
        <v>0.85099999999999998</v>
      </c>
      <c r="BMH8" s="102"/>
      <c r="BMI8" s="102">
        <v>0.81699999999999995</v>
      </c>
      <c r="BMJ8" s="102">
        <v>0.84699999999999998</v>
      </c>
      <c r="BMK8" s="102">
        <v>0.85099999999999998</v>
      </c>
      <c r="BML8" s="102">
        <v>0.83599999999999997</v>
      </c>
      <c r="BMM8" s="102">
        <v>0.83099999999999996</v>
      </c>
      <c r="BMN8" s="102">
        <v>0.8</v>
      </c>
      <c r="BMO8" s="102">
        <v>0.85899999999999999</v>
      </c>
      <c r="BMP8" s="102">
        <v>0.85899999999999999</v>
      </c>
      <c r="BMQ8" s="1061">
        <v>0.86399999999999999</v>
      </c>
      <c r="BMR8" s="102">
        <v>0.85799999999999998</v>
      </c>
      <c r="BMS8" s="102">
        <v>0.85599999999999998</v>
      </c>
      <c r="BMT8" s="102">
        <v>0.84799999999999998</v>
      </c>
      <c r="BMU8" s="102">
        <v>0.85699999999999998</v>
      </c>
      <c r="BMV8" s="102">
        <v>0.86</v>
      </c>
      <c r="BMW8" s="102">
        <v>0.85199999999999998</v>
      </c>
      <c r="BMX8" s="102">
        <v>0.84199999999999997</v>
      </c>
      <c r="BMY8" s="102">
        <v>0.82599999999999996</v>
      </c>
      <c r="BMZ8" s="102">
        <v>0.82</v>
      </c>
      <c r="BNA8" s="102">
        <f t="shared" si="122"/>
        <v>0.8</v>
      </c>
      <c r="BNB8" s="102">
        <v>0.82299999999999995</v>
      </c>
      <c r="BNC8" s="102">
        <v>0.83499999999999996</v>
      </c>
      <c r="BND8" s="102">
        <v>0.81</v>
      </c>
      <c r="BNE8" s="102">
        <v>0.82299999999999995</v>
      </c>
      <c r="BNF8" s="102"/>
      <c r="BNG8" s="102">
        <v>0.80800000000000005</v>
      </c>
      <c r="BNH8" s="102">
        <v>0.81599999999999995</v>
      </c>
      <c r="BNI8" s="102">
        <v>0.80600000000000005</v>
      </c>
      <c r="BNJ8" s="102">
        <v>0.82399999999999995</v>
      </c>
      <c r="BNK8" s="102">
        <v>0.82899999999999996</v>
      </c>
      <c r="BNL8" s="102">
        <v>0.82</v>
      </c>
      <c r="BNM8" s="102">
        <f t="shared" si="123"/>
        <v>0.8</v>
      </c>
      <c r="BNN8" s="102">
        <v>0.82699999999999996</v>
      </c>
      <c r="BNO8" s="102">
        <v>0.82199999999999995</v>
      </c>
      <c r="BNP8" s="102"/>
      <c r="BNQ8" s="102">
        <v>0.80300000000000005</v>
      </c>
      <c r="BNR8" s="102">
        <v>0.80700000000000005</v>
      </c>
      <c r="BNS8" s="102">
        <v>0.79800000000000004</v>
      </c>
      <c r="BNT8" s="102">
        <v>0.81899999999999995</v>
      </c>
      <c r="BNU8" s="102"/>
      <c r="BNV8" s="102">
        <v>0.83</v>
      </c>
      <c r="BNW8" s="102">
        <v>0.85599999999999998</v>
      </c>
      <c r="BNX8" s="102">
        <f t="shared" si="124"/>
        <v>0.8</v>
      </c>
      <c r="BNY8" s="102">
        <v>0.83299999999999996</v>
      </c>
      <c r="BNZ8" s="102">
        <v>0.82699999999999996</v>
      </c>
      <c r="BOA8" s="102"/>
      <c r="BOB8" s="102">
        <v>0.86399999999999999</v>
      </c>
      <c r="BOC8" s="102">
        <v>0.85899999999999999</v>
      </c>
      <c r="BOD8" s="102">
        <v>0.85599999999999998</v>
      </c>
      <c r="BOE8" s="102">
        <v>0.86</v>
      </c>
      <c r="BOF8" s="102"/>
      <c r="BOG8" s="102">
        <v>0.86499999999999999</v>
      </c>
      <c r="BOH8" s="102">
        <v>0.85599999999999998</v>
      </c>
      <c r="BOI8" s="102">
        <f t="shared" si="125"/>
        <v>0.8</v>
      </c>
      <c r="BOJ8" s="102">
        <v>0.85</v>
      </c>
      <c r="BOK8" s="102">
        <v>0.86499999999999999</v>
      </c>
      <c r="BOL8" s="102">
        <v>0.86299999999999999</v>
      </c>
      <c r="BOM8" s="102">
        <v>0.874</v>
      </c>
      <c r="BON8" s="102">
        <v>0.86699999999999999</v>
      </c>
      <c r="BOO8" s="102">
        <v>0.83499999999999996</v>
      </c>
      <c r="BOP8" s="102">
        <v>0.873</v>
      </c>
      <c r="BOQ8" s="102"/>
      <c r="BOR8" s="102">
        <v>0.86599999999999999</v>
      </c>
      <c r="BOS8" s="102">
        <v>0.86</v>
      </c>
      <c r="BOT8" s="102">
        <v>0.86599999999999999</v>
      </c>
      <c r="BOU8" s="102">
        <v>0.86299999999999999</v>
      </c>
      <c r="BOV8" s="102">
        <f t="shared" si="126"/>
        <v>0.8</v>
      </c>
      <c r="BOW8" s="102">
        <v>0.86</v>
      </c>
      <c r="BOX8" s="102">
        <v>0.85599999999999998</v>
      </c>
      <c r="BOY8" s="102">
        <v>0.85599999999999998</v>
      </c>
      <c r="BOZ8" s="102">
        <v>0.86799999999999999</v>
      </c>
      <c r="BPA8" s="102">
        <v>0.88200000000000001</v>
      </c>
      <c r="BPB8" s="102"/>
      <c r="BPC8" s="102">
        <v>0.873</v>
      </c>
      <c r="BPD8" s="102">
        <v>0.872</v>
      </c>
      <c r="BPE8" s="102">
        <v>0.88100000000000001</v>
      </c>
      <c r="BPF8" s="102">
        <v>0.88900000000000001</v>
      </c>
      <c r="BPG8" s="102">
        <v>0.89300000000000002</v>
      </c>
      <c r="BPH8" s="102">
        <v>0.86</v>
      </c>
      <c r="BPI8" s="102">
        <f t="shared" si="127"/>
        <v>0.8</v>
      </c>
      <c r="BPJ8" s="102">
        <v>0.9</v>
      </c>
      <c r="BPK8" s="102">
        <v>0.89100000000000001</v>
      </c>
      <c r="BPL8" s="102">
        <v>0.874</v>
      </c>
      <c r="BPM8" s="102">
        <v>0.88900000000000001</v>
      </c>
      <c r="BPN8" s="102">
        <v>0.88500000000000001</v>
      </c>
      <c r="BPO8" s="102">
        <v>0.878</v>
      </c>
      <c r="BPP8" s="102">
        <v>0.876</v>
      </c>
      <c r="BPQ8" s="102">
        <v>0.89400000000000002</v>
      </c>
      <c r="BPR8" s="102">
        <v>0.876</v>
      </c>
      <c r="BPS8" s="102">
        <v>0.86</v>
      </c>
      <c r="BPT8" s="102">
        <f t="shared" si="128"/>
        <v>0.8</v>
      </c>
      <c r="BPU8" s="102">
        <v>0.89800000000000002</v>
      </c>
      <c r="BPV8" s="102">
        <v>0.90900000000000003</v>
      </c>
      <c r="BPW8" s="102">
        <v>0.89500000000000002</v>
      </c>
      <c r="BPX8" s="102">
        <v>0.92200000000000004</v>
      </c>
      <c r="BPY8" s="102"/>
      <c r="BPZ8" s="102">
        <v>0.92500000000000004</v>
      </c>
      <c r="BQA8" s="102">
        <v>0.95</v>
      </c>
      <c r="BQB8" s="102">
        <v>0.93</v>
      </c>
      <c r="BQC8" s="102">
        <v>0.93400000000000005</v>
      </c>
      <c r="BQD8" s="102">
        <v>0.9</v>
      </c>
      <c r="BQE8" s="102">
        <f t="shared" si="129"/>
        <v>0.8</v>
      </c>
      <c r="BQF8" s="102">
        <v>0.92500000000000004</v>
      </c>
      <c r="BQG8" s="102">
        <v>0.89500000000000002</v>
      </c>
      <c r="BQH8" s="102">
        <v>0.90700000000000003</v>
      </c>
      <c r="BQI8" s="102">
        <v>0.92500000000000004</v>
      </c>
      <c r="BQJ8" s="102">
        <v>0.90500000000000003</v>
      </c>
      <c r="BQK8" s="102">
        <v>0.90400000000000003</v>
      </c>
      <c r="BQL8" s="102">
        <v>0.89500000000000002</v>
      </c>
      <c r="BQM8" s="102">
        <v>0.88900000000000001</v>
      </c>
      <c r="BQN8" s="102">
        <v>0.89</v>
      </c>
      <c r="BQO8" s="102"/>
      <c r="BQP8" s="102">
        <v>0.90300000000000002</v>
      </c>
      <c r="BQQ8" s="1061">
        <v>0.9</v>
      </c>
      <c r="BQR8" s="102">
        <f t="shared" si="130"/>
        <v>0.8</v>
      </c>
      <c r="BQS8" s="102">
        <v>0.9</v>
      </c>
      <c r="BQT8" s="102"/>
      <c r="BQU8" s="102">
        <v>0.9</v>
      </c>
      <c r="BQV8" s="102">
        <v>0.9</v>
      </c>
      <c r="BQW8" s="102">
        <v>0.9</v>
      </c>
      <c r="BQX8" s="102">
        <v>0.91</v>
      </c>
      <c r="BQY8" s="102">
        <v>1.0529999999999999</v>
      </c>
      <c r="BQZ8" s="102">
        <v>1.08</v>
      </c>
      <c r="BRA8" s="102">
        <v>1.05</v>
      </c>
      <c r="BRB8" s="102">
        <v>1.06</v>
      </c>
      <c r="BRC8" s="102">
        <v>1.06</v>
      </c>
      <c r="BRD8" s="102">
        <v>0.96</v>
      </c>
      <c r="BRE8" s="102">
        <f t="shared" si="131"/>
        <v>0.8</v>
      </c>
      <c r="BRF8" s="102">
        <v>1.054</v>
      </c>
      <c r="BRG8" s="102">
        <v>1.06</v>
      </c>
      <c r="BRH8" s="102">
        <v>1.05</v>
      </c>
      <c r="BRI8" s="102">
        <v>0.96</v>
      </c>
      <c r="BRJ8" s="102">
        <v>0.96</v>
      </c>
      <c r="BRK8" s="102">
        <v>0.94599999999999995</v>
      </c>
      <c r="BRL8" s="102">
        <v>0.97</v>
      </c>
      <c r="BRM8" s="102">
        <v>0.94699999999999995</v>
      </c>
      <c r="BRN8" s="102">
        <v>0.95</v>
      </c>
      <c r="BRO8" s="102">
        <v>0.96299999999999997</v>
      </c>
      <c r="BRP8" s="102">
        <v>0.94799999999999995</v>
      </c>
      <c r="BRQ8" s="102">
        <v>0.94</v>
      </c>
      <c r="BRR8" s="102"/>
      <c r="BRS8" s="102">
        <v>0.94499999999999995</v>
      </c>
      <c r="BRT8" s="102">
        <v>0.96799999999999997</v>
      </c>
      <c r="BRU8" s="102">
        <v>0.97</v>
      </c>
      <c r="BRV8" s="102">
        <v>0.95</v>
      </c>
      <c r="BRW8" s="102">
        <v>0.96699999999999997</v>
      </c>
      <c r="BRX8" s="102"/>
      <c r="BRY8" s="102">
        <v>0.93600000000000005</v>
      </c>
      <c r="BRZ8" s="102">
        <v>0.96099999999999997</v>
      </c>
      <c r="BSA8" s="102">
        <v>0.93500000000000005</v>
      </c>
      <c r="BSB8" s="102">
        <v>0.96</v>
      </c>
      <c r="BSC8" s="102">
        <v>0.94199999999999995</v>
      </c>
      <c r="BSD8" s="102">
        <v>0.95699999999999996</v>
      </c>
      <c r="BSE8" s="102"/>
      <c r="BSF8" s="102">
        <v>0.94899999999999995</v>
      </c>
      <c r="BSG8" s="102">
        <f t="shared" si="132"/>
        <v>0.8</v>
      </c>
      <c r="BSH8" s="102">
        <v>0.95299999999999996</v>
      </c>
      <c r="BSI8" s="102">
        <v>0.96399999999999997</v>
      </c>
      <c r="BSJ8" s="102">
        <v>0.97</v>
      </c>
      <c r="BSK8" s="102">
        <v>0.96</v>
      </c>
      <c r="BSL8" s="102">
        <v>0.98299999999999998</v>
      </c>
      <c r="BSM8" s="102">
        <f t="shared" si="133"/>
        <v>0.8</v>
      </c>
      <c r="BSN8" s="47">
        <v>0.97799999999999998</v>
      </c>
      <c r="BSO8" s="47"/>
      <c r="BSP8" s="47">
        <v>0.97199999999999998</v>
      </c>
      <c r="BSQ8" s="47">
        <v>0.98299999999999998</v>
      </c>
      <c r="BSR8" s="47">
        <v>0.98299999999999998</v>
      </c>
      <c r="BSS8" s="47">
        <v>0.99099999999999999</v>
      </c>
      <c r="BST8" s="47">
        <v>0.99299999999999999</v>
      </c>
      <c r="BSU8" s="47"/>
      <c r="BSV8" s="47">
        <v>0.99099999999999999</v>
      </c>
      <c r="BSW8" s="47"/>
      <c r="BSX8" s="47">
        <v>1.0009999999999999</v>
      </c>
      <c r="BSY8" s="47">
        <v>1.002</v>
      </c>
      <c r="BSZ8" s="47">
        <v>1.0009999999999999</v>
      </c>
      <c r="BTA8" s="47">
        <v>0.998</v>
      </c>
      <c r="BTB8" s="47">
        <v>0.996</v>
      </c>
      <c r="BTC8" s="47"/>
      <c r="BTD8" s="102">
        <f t="shared" si="134"/>
        <v>0.8</v>
      </c>
      <c r="BTE8" s="102">
        <v>1.0329999999999999</v>
      </c>
      <c r="BTF8" s="47"/>
      <c r="BTG8" s="47">
        <v>1.1419999999999999</v>
      </c>
      <c r="BTH8" s="47">
        <v>1.119</v>
      </c>
      <c r="BTI8" s="47">
        <v>1.212</v>
      </c>
      <c r="BTJ8" s="47">
        <v>1.0649999999999999</v>
      </c>
      <c r="BTK8" s="47">
        <v>1.077</v>
      </c>
      <c r="BTL8" s="51">
        <v>1.0209999999999999</v>
      </c>
      <c r="BTM8" s="47">
        <f t="shared" si="135"/>
        <v>0.8</v>
      </c>
      <c r="BTN8" s="51">
        <v>1.069</v>
      </c>
      <c r="BTO8" s="51">
        <v>1.0740000000000001</v>
      </c>
      <c r="BTP8" s="51">
        <v>1.0720000000000001</v>
      </c>
      <c r="BTQ8" s="51"/>
      <c r="BTR8" s="51">
        <v>1.206</v>
      </c>
      <c r="BTS8" s="47">
        <v>1.1919999999999999</v>
      </c>
      <c r="BTT8" s="47">
        <f t="shared" si="136"/>
        <v>0.8</v>
      </c>
      <c r="BTU8" s="47">
        <v>1.079</v>
      </c>
      <c r="BTV8" s="47">
        <v>1.0900000000000001</v>
      </c>
      <c r="BTW8" s="47">
        <v>1.335</v>
      </c>
      <c r="BTX8" s="47">
        <v>1.1519999999999999</v>
      </c>
      <c r="BTY8" s="47"/>
      <c r="BTZ8" s="47">
        <v>1.081</v>
      </c>
      <c r="BUA8" s="10">
        <v>1.2569999999999999</v>
      </c>
      <c r="BUB8" s="47">
        <f t="shared" si="137"/>
        <v>0.8</v>
      </c>
      <c r="BUC8" s="47">
        <v>1.075</v>
      </c>
      <c r="BUD8" s="47">
        <v>1.071</v>
      </c>
      <c r="BUE8" s="47">
        <v>1.167</v>
      </c>
      <c r="BUF8" s="47">
        <v>1.1739999999999999</v>
      </c>
      <c r="BUG8" s="47">
        <v>1.0780000000000001</v>
      </c>
      <c r="BUH8" s="47">
        <v>1.173</v>
      </c>
      <c r="BUI8" s="47">
        <v>1.19</v>
      </c>
      <c r="BUJ8" s="47">
        <v>1.18</v>
      </c>
      <c r="BUK8" s="47">
        <v>1.1379999999999999</v>
      </c>
      <c r="BUL8" s="1181">
        <v>0.97799999999999998</v>
      </c>
      <c r="BUM8" s="47">
        <v>1.0780000000000001</v>
      </c>
      <c r="BUN8" s="1162">
        <v>1.0620000000000001</v>
      </c>
      <c r="BUO8" s="1162">
        <v>1.054</v>
      </c>
      <c r="BUP8" s="47">
        <v>1.173</v>
      </c>
      <c r="BUQ8" s="47">
        <f t="shared" si="138"/>
        <v>0.97799999999999998</v>
      </c>
      <c r="BUR8" s="47">
        <v>1.0840000000000001</v>
      </c>
      <c r="BUS8" s="47">
        <v>1.0740000000000001</v>
      </c>
      <c r="BUT8" s="47">
        <v>1.0669999999999999</v>
      </c>
      <c r="BUU8" s="47">
        <v>1.046</v>
      </c>
      <c r="BUV8" s="47">
        <v>1.1439999999999999</v>
      </c>
      <c r="BUW8" s="1264">
        <v>1.052</v>
      </c>
      <c r="BUX8" s="47">
        <f t="shared" si="139"/>
        <v>0.97799999999999998</v>
      </c>
      <c r="BUY8" s="47">
        <v>1.1040000000000001</v>
      </c>
      <c r="BUZ8" s="47">
        <v>1.129</v>
      </c>
      <c r="BVA8" s="47">
        <v>1.2190000000000001</v>
      </c>
      <c r="BVB8" s="47">
        <v>1.1919999999999999</v>
      </c>
      <c r="BVC8" s="1277" t="s">
        <v>1157</v>
      </c>
      <c r="BVD8" s="1264">
        <v>1.1100000000000001</v>
      </c>
      <c r="BVE8" s="1264">
        <f t="shared" si="140"/>
        <v>0.97799999999999998</v>
      </c>
      <c r="BVF8" s="47">
        <v>1.339</v>
      </c>
      <c r="BVG8" s="47"/>
      <c r="BVH8" s="47"/>
      <c r="BVI8" s="47">
        <v>1.181</v>
      </c>
      <c r="BVJ8" s="47">
        <v>1.159</v>
      </c>
      <c r="BVK8" s="47">
        <v>1.1140000000000001</v>
      </c>
      <c r="BVL8" s="47">
        <v>1.1599999999999999</v>
      </c>
      <c r="BVM8" s="47">
        <v>1.1830000000000001</v>
      </c>
      <c r="BVN8" s="47">
        <v>1.093</v>
      </c>
      <c r="BVO8" s="47">
        <f t="shared" si="260"/>
        <v>0.97799999999999998</v>
      </c>
      <c r="BVP8" s="47">
        <v>1.2669999999999999</v>
      </c>
      <c r="BVQ8" s="47">
        <v>1.29</v>
      </c>
      <c r="BVR8" s="47">
        <v>1.2849999999999999</v>
      </c>
      <c r="BVS8" s="47">
        <v>1.2889999999999999</v>
      </c>
      <c r="BVT8" s="47">
        <v>1.1850000000000001</v>
      </c>
      <c r="BVU8" s="47">
        <v>1.0880000000000001</v>
      </c>
      <c r="BVV8" s="47">
        <v>1.1879999999999999</v>
      </c>
      <c r="BVW8" s="47">
        <v>2.452</v>
      </c>
      <c r="BVX8" s="51">
        <v>1.1739999999999999</v>
      </c>
      <c r="BVY8" s="51">
        <f t="shared" si="141"/>
        <v>0.97799999999999998</v>
      </c>
      <c r="BVZ8" s="47">
        <v>1.1739999999999999</v>
      </c>
      <c r="BWA8" s="47"/>
      <c r="BWB8" s="47">
        <v>1.075</v>
      </c>
      <c r="BWC8" s="47">
        <v>1.1599999999999999</v>
      </c>
      <c r="BWD8" s="47"/>
      <c r="BWE8" s="47">
        <f t="shared" si="142"/>
        <v>0.97799999999999998</v>
      </c>
      <c r="BWF8" s="47">
        <v>1.1719999999999999</v>
      </c>
      <c r="BWG8" s="47">
        <v>1.1499999999999999</v>
      </c>
      <c r="BWH8" s="47">
        <v>1.1639999999999999</v>
      </c>
      <c r="BWI8" s="47">
        <v>1.1639999999999999</v>
      </c>
      <c r="BWJ8" s="47">
        <v>1.159</v>
      </c>
      <c r="BWK8" s="47">
        <v>1.1679999999999999</v>
      </c>
      <c r="BWL8" s="47"/>
      <c r="BWM8" s="47">
        <v>1.1539999999999999</v>
      </c>
      <c r="BWN8" s="47">
        <v>1.1499999999999999</v>
      </c>
      <c r="BWO8" s="47"/>
      <c r="BWP8" s="47">
        <v>1.1839999999999999</v>
      </c>
      <c r="BWQ8" s="47">
        <v>1.161</v>
      </c>
      <c r="BWR8" s="47"/>
      <c r="BWS8" s="47">
        <v>1.0860000000000001</v>
      </c>
      <c r="BWT8" s="47"/>
      <c r="BWU8" s="47">
        <v>1.0960000000000001</v>
      </c>
      <c r="BWV8" s="47"/>
      <c r="BWW8" s="47">
        <v>1.093</v>
      </c>
      <c r="BWX8" s="47">
        <v>1.097</v>
      </c>
      <c r="BWY8" s="47">
        <v>1.1040000000000001</v>
      </c>
      <c r="BWZ8" s="47">
        <v>1.0840000000000001</v>
      </c>
      <c r="BXA8" s="47"/>
      <c r="BXB8" s="47">
        <v>1.1000000000000001</v>
      </c>
      <c r="BXC8" s="47"/>
      <c r="BXD8" s="47">
        <v>1.077</v>
      </c>
      <c r="BXE8" s="47"/>
      <c r="BXF8" s="47">
        <v>1.089</v>
      </c>
      <c r="BXG8" s="47">
        <v>1.1100000000000001</v>
      </c>
      <c r="BXH8" s="47">
        <f t="shared" si="143"/>
        <v>0.97799999999999998</v>
      </c>
      <c r="BXI8" s="47">
        <v>1.07</v>
      </c>
      <c r="BXJ8" s="47"/>
      <c r="BXK8" s="47">
        <v>1.0660000000000001</v>
      </c>
      <c r="BXL8" s="47"/>
      <c r="BXM8" s="47">
        <v>1.0780000000000001</v>
      </c>
      <c r="BXN8" s="47"/>
      <c r="BXO8" s="47">
        <v>1.056</v>
      </c>
      <c r="BXP8" s="47"/>
      <c r="BXQ8" s="51">
        <v>1.0840000000000001</v>
      </c>
      <c r="BXR8" s="47">
        <f t="shared" si="144"/>
        <v>0.97799999999999998</v>
      </c>
      <c r="BXS8" s="47"/>
      <c r="BXT8" s="47">
        <v>1.077</v>
      </c>
      <c r="BXU8" s="47"/>
      <c r="BXV8" s="47">
        <v>1.0660000000000001</v>
      </c>
      <c r="BXW8" s="47"/>
      <c r="BXX8" s="47">
        <v>1.0920000000000001</v>
      </c>
      <c r="BXY8" s="47">
        <v>1.101</v>
      </c>
      <c r="BXZ8" s="47"/>
      <c r="BYA8" s="47"/>
      <c r="BYB8" s="47">
        <v>1.0900000000000001</v>
      </c>
      <c r="BYC8" s="47">
        <f t="shared" si="145"/>
        <v>0.97799999999999998</v>
      </c>
      <c r="BYD8" s="47">
        <v>1.093</v>
      </c>
      <c r="BYE8" s="47"/>
      <c r="BYF8" s="47"/>
      <c r="BYG8" s="47">
        <v>1.1379999999999999</v>
      </c>
      <c r="BYH8" s="51"/>
      <c r="BYI8" s="51"/>
      <c r="BYJ8" s="47">
        <v>1.171</v>
      </c>
      <c r="BYK8" s="47"/>
      <c r="BYL8" s="47">
        <v>1.1499999999999999</v>
      </c>
      <c r="BYM8" s="47">
        <v>1.161</v>
      </c>
      <c r="BYN8" s="47"/>
      <c r="BYO8" s="6">
        <f t="shared" si="146"/>
        <v>0.18711656441717797</v>
      </c>
      <c r="BYP8" s="102">
        <v>0.86499999999999999</v>
      </c>
      <c r="BYQ8" s="102">
        <v>0.91100000000000003</v>
      </c>
      <c r="BYR8" s="102">
        <v>0.92</v>
      </c>
      <c r="BYS8" s="102"/>
      <c r="BYT8" s="102">
        <v>0.98499999999999999</v>
      </c>
      <c r="BYU8" s="102">
        <v>1.0009999999999999</v>
      </c>
      <c r="BYV8" s="102">
        <v>0.98899999999999999</v>
      </c>
      <c r="BYW8" s="102"/>
      <c r="BYX8" s="102">
        <f t="shared" si="147"/>
        <v>0.86499999999999999</v>
      </c>
      <c r="BYY8" s="102">
        <v>1.0129999999999999</v>
      </c>
      <c r="BYZ8" s="102">
        <v>0.95499999999999996</v>
      </c>
      <c r="BZA8" s="102">
        <v>0.95099999999999996</v>
      </c>
      <c r="BZB8" s="102">
        <v>0.95899999999999996</v>
      </c>
      <c r="BZC8" s="102">
        <v>0.93899999999999995</v>
      </c>
      <c r="BZD8" s="102">
        <v>0.93200000000000005</v>
      </c>
      <c r="BZE8" s="102">
        <v>0.95299999999999996</v>
      </c>
      <c r="BZF8" s="102"/>
      <c r="BZG8" s="102">
        <v>0.95</v>
      </c>
      <c r="BZH8" s="102">
        <v>0.95099999999999996</v>
      </c>
      <c r="BZI8" s="102"/>
      <c r="BZJ8" s="102">
        <v>0.94199999999999995</v>
      </c>
      <c r="BZK8" s="1061">
        <v>0.94299999999999995</v>
      </c>
      <c r="BZL8" s="102">
        <f t="shared" si="148"/>
        <v>0.86499999999999999</v>
      </c>
      <c r="BZM8" s="102">
        <v>0.94</v>
      </c>
      <c r="BZN8" s="102">
        <v>0.95599999999999996</v>
      </c>
      <c r="BZO8" s="102">
        <v>0.94</v>
      </c>
      <c r="BZP8" s="102">
        <v>0.94</v>
      </c>
      <c r="BZQ8" s="102">
        <v>0.94</v>
      </c>
      <c r="BZR8" s="102">
        <v>1.1359999999999999</v>
      </c>
      <c r="BZS8" s="102"/>
      <c r="BZT8" s="102">
        <v>1.03</v>
      </c>
      <c r="BZU8" s="102">
        <v>1.02</v>
      </c>
      <c r="BZV8" s="102">
        <v>1.05</v>
      </c>
      <c r="BZW8" s="102">
        <v>1.03</v>
      </c>
      <c r="BZX8" s="102">
        <v>0.99</v>
      </c>
      <c r="BZY8" s="102">
        <f t="shared" si="149"/>
        <v>0.86499999999999999</v>
      </c>
      <c r="BZZ8" s="102">
        <v>1.03</v>
      </c>
      <c r="CAA8" s="102">
        <v>1</v>
      </c>
      <c r="CAB8" s="102">
        <v>1.03</v>
      </c>
      <c r="CAC8" s="102"/>
      <c r="CAD8" s="102">
        <v>1.0269999999999999</v>
      </c>
      <c r="CAE8" s="102">
        <v>1</v>
      </c>
      <c r="CAF8" s="102">
        <v>1.01</v>
      </c>
      <c r="CAG8" s="102">
        <v>1.02</v>
      </c>
      <c r="CAH8" s="102">
        <v>1.018</v>
      </c>
      <c r="CAI8" s="102">
        <v>1.02</v>
      </c>
      <c r="CAJ8" s="102"/>
      <c r="CAK8" s="102">
        <v>1.03</v>
      </c>
      <c r="CAL8" s="102">
        <v>0.998</v>
      </c>
      <c r="CAM8" s="102">
        <v>1.02</v>
      </c>
      <c r="CAN8" s="102">
        <v>1.02</v>
      </c>
      <c r="CAO8" s="102">
        <v>1</v>
      </c>
      <c r="CAP8" s="102"/>
      <c r="CAQ8" s="102">
        <v>1.0009999999999999</v>
      </c>
      <c r="CAR8" s="102">
        <v>1.0189999999999999</v>
      </c>
      <c r="CAS8" s="102"/>
      <c r="CAT8" s="102">
        <v>1.0149999999999999</v>
      </c>
      <c r="CAU8" s="102">
        <v>1.0049999999999999</v>
      </c>
      <c r="CAV8" s="102">
        <v>1</v>
      </c>
      <c r="CAW8" s="102">
        <v>1.014</v>
      </c>
      <c r="CAX8" s="102">
        <v>1.0149999999999999</v>
      </c>
      <c r="CAY8" s="102"/>
      <c r="CAZ8" s="102">
        <v>1.0309999999999999</v>
      </c>
      <c r="CBA8" s="102">
        <v>1.002</v>
      </c>
      <c r="CBB8" s="102">
        <v>1.014</v>
      </c>
      <c r="CBC8" s="102">
        <f t="shared" si="150"/>
        <v>0.86499999999999999</v>
      </c>
      <c r="CBD8" s="102">
        <v>1.034</v>
      </c>
      <c r="CBE8" s="102">
        <v>1.024</v>
      </c>
      <c r="CBF8" s="102">
        <v>1.03</v>
      </c>
      <c r="CBG8" s="102">
        <v>1.0249999999999999</v>
      </c>
      <c r="CBH8" s="102"/>
      <c r="CBI8" s="102">
        <v>1.036</v>
      </c>
      <c r="CBJ8" s="102">
        <f t="shared" si="151"/>
        <v>0.86499999999999999</v>
      </c>
      <c r="CBK8" s="47">
        <v>1.028</v>
      </c>
      <c r="CBL8" s="47">
        <v>1.0389999999999999</v>
      </c>
      <c r="CBM8" s="47">
        <v>1.0329999999999999</v>
      </c>
      <c r="CBN8" s="47">
        <v>1.04</v>
      </c>
      <c r="CBO8" s="47">
        <v>1.03</v>
      </c>
      <c r="CBP8" s="47">
        <v>1.0269999999999999</v>
      </c>
      <c r="CBQ8" s="47">
        <v>1.0329999999999999</v>
      </c>
      <c r="CBR8" s="47">
        <v>1.0640000000000001</v>
      </c>
      <c r="CBS8" s="47">
        <v>1.0609999999999999</v>
      </c>
      <c r="CBT8" s="47"/>
      <c r="CBU8" s="47">
        <v>1.0640000000000001</v>
      </c>
      <c r="CBV8" s="47">
        <v>1.0609999999999999</v>
      </c>
      <c r="CBW8" s="47">
        <v>1.0429999999999999</v>
      </c>
      <c r="CBX8" s="102">
        <f t="shared" si="152"/>
        <v>0.86499999999999999</v>
      </c>
      <c r="CBY8" s="47">
        <v>1.07</v>
      </c>
      <c r="CBZ8" s="77">
        <v>1.137</v>
      </c>
      <c r="CCA8" s="47"/>
      <c r="CCB8" s="47">
        <v>1.1439999999999999</v>
      </c>
      <c r="CCC8" s="47">
        <v>1.216</v>
      </c>
      <c r="CCD8" s="47">
        <v>1.1339999999999999</v>
      </c>
      <c r="CCE8" s="47">
        <v>1.109</v>
      </c>
      <c r="CCF8" s="51">
        <v>1.0900000000000001</v>
      </c>
      <c r="CCG8" s="47">
        <f t="shared" si="153"/>
        <v>0.86499999999999999</v>
      </c>
      <c r="CCH8" s="51">
        <v>1.1180000000000001</v>
      </c>
      <c r="CCI8" s="51">
        <v>1.1180000000000001</v>
      </c>
      <c r="CCJ8" s="51">
        <v>1.107</v>
      </c>
      <c r="CCK8" s="51"/>
      <c r="CCL8" s="51">
        <v>1.129</v>
      </c>
      <c r="CCM8" s="47">
        <v>1.1200000000000001</v>
      </c>
      <c r="CCN8" s="47">
        <f t="shared" si="154"/>
        <v>0.86499999999999999</v>
      </c>
      <c r="CCO8" s="47">
        <v>1.107</v>
      </c>
      <c r="CCP8" s="47">
        <v>1.1160000000000001</v>
      </c>
      <c r="CCQ8" s="47">
        <v>1.1319999999999999</v>
      </c>
      <c r="CCR8" s="47">
        <v>1.113</v>
      </c>
      <c r="CCS8" s="47">
        <v>1.1200000000000001</v>
      </c>
      <c r="CCT8" s="47">
        <f t="shared" si="155"/>
        <v>0.86499999999999999</v>
      </c>
      <c r="CCU8" s="47">
        <v>1.119</v>
      </c>
      <c r="CCV8" s="47">
        <v>1.1080000000000001</v>
      </c>
      <c r="CCW8" s="47">
        <v>1.131</v>
      </c>
      <c r="CCX8" s="47">
        <v>1.139</v>
      </c>
      <c r="CCY8" s="47">
        <v>1.137</v>
      </c>
      <c r="CCZ8" s="47">
        <v>1.143</v>
      </c>
      <c r="CDA8" s="47"/>
      <c r="CDB8" s="47">
        <v>1.1160000000000001</v>
      </c>
      <c r="CDC8" s="47">
        <v>1.1419999999999999</v>
      </c>
      <c r="CDD8" s="47">
        <v>1.101</v>
      </c>
      <c r="CDE8" s="1181">
        <v>1.04</v>
      </c>
      <c r="CDF8" s="47">
        <v>1.125</v>
      </c>
      <c r="CDG8" s="47"/>
      <c r="CDH8" s="1162">
        <v>1.115</v>
      </c>
      <c r="CDI8" s="1162">
        <v>1.105</v>
      </c>
      <c r="CDJ8" s="47">
        <v>1.119</v>
      </c>
      <c r="CDK8" s="47">
        <f t="shared" si="156"/>
        <v>1.04</v>
      </c>
      <c r="CDL8" s="47">
        <v>1.111</v>
      </c>
      <c r="CDM8" s="47">
        <v>1.1240000000000001</v>
      </c>
      <c r="CDN8" s="47">
        <v>1.1200000000000001</v>
      </c>
      <c r="CDO8" s="47">
        <v>1.131</v>
      </c>
      <c r="CDP8" s="47">
        <v>1.1259999999999999</v>
      </c>
      <c r="CDQ8" s="1264">
        <v>1.113</v>
      </c>
      <c r="CDR8" s="47">
        <f t="shared" si="157"/>
        <v>1.04</v>
      </c>
      <c r="CDS8" s="47">
        <v>1.1279999999999999</v>
      </c>
      <c r="CDT8" s="47">
        <v>1.1399999999999999</v>
      </c>
      <c r="CDU8" s="47">
        <v>1.1419999999999999</v>
      </c>
      <c r="CDV8" s="47">
        <v>1.1359999999999999</v>
      </c>
      <c r="CDW8" s="1277" t="s">
        <v>1157</v>
      </c>
      <c r="CDX8" s="1264">
        <v>1.121</v>
      </c>
      <c r="CDY8" s="1264">
        <f t="shared" si="158"/>
        <v>1.04</v>
      </c>
      <c r="CDZ8" s="47">
        <v>1.369</v>
      </c>
      <c r="CEA8" s="47"/>
      <c r="CEB8" s="47"/>
      <c r="CEC8" s="47">
        <v>1.337</v>
      </c>
      <c r="CED8" s="47">
        <v>1.3540000000000001</v>
      </c>
      <c r="CEE8" s="47">
        <v>1.2010000000000001</v>
      </c>
      <c r="CEF8" s="47">
        <v>1.3720000000000001</v>
      </c>
      <c r="CEG8" s="47">
        <v>1.3320000000000001</v>
      </c>
      <c r="CEH8" s="47">
        <v>1.2050000000000001</v>
      </c>
      <c r="CEI8" s="47">
        <f t="shared" si="261"/>
        <v>1.04</v>
      </c>
      <c r="CEJ8" s="47">
        <v>1.4430000000000001</v>
      </c>
      <c r="CEK8" s="47">
        <v>1.4179999999999999</v>
      </c>
      <c r="CEL8" s="47">
        <v>1.407</v>
      </c>
      <c r="CEM8" s="47">
        <v>1.4139999999999999</v>
      </c>
      <c r="CEN8" s="47">
        <v>1.349</v>
      </c>
      <c r="CEO8" s="47">
        <v>1.2130000000000001</v>
      </c>
      <c r="CEP8" s="47">
        <v>1.3720000000000001</v>
      </c>
      <c r="CEQ8" s="47">
        <v>2.6349999999999998</v>
      </c>
      <c r="CER8" s="51">
        <v>1.2509999999999999</v>
      </c>
      <c r="CES8" s="51">
        <f t="shared" si="159"/>
        <v>1.04</v>
      </c>
      <c r="CET8" s="47">
        <v>1.355</v>
      </c>
      <c r="CEU8" s="47"/>
      <c r="CEV8" s="47">
        <v>1.19</v>
      </c>
      <c r="CEW8" s="47">
        <v>1.32</v>
      </c>
      <c r="CEX8" s="47"/>
      <c r="CEY8" s="47">
        <f t="shared" si="160"/>
        <v>1.04</v>
      </c>
      <c r="CEZ8" s="47">
        <v>1.3</v>
      </c>
      <c r="CFA8" s="47">
        <v>1.3069999999999999</v>
      </c>
      <c r="CFB8" s="47">
        <v>1.288</v>
      </c>
      <c r="CFC8" s="47">
        <v>1.3009999999999999</v>
      </c>
      <c r="CFD8" s="47">
        <v>1.2909999999999999</v>
      </c>
      <c r="CFE8" s="47">
        <v>1.2809999999999999</v>
      </c>
      <c r="CFF8" s="47"/>
      <c r="CFG8" s="47">
        <v>1.282</v>
      </c>
      <c r="CFH8" s="47">
        <v>1.28</v>
      </c>
      <c r="CFI8" s="47"/>
      <c r="CFJ8" s="47">
        <v>1.3009999999999999</v>
      </c>
      <c r="CFK8" s="47">
        <v>1.2769999999999999</v>
      </c>
      <c r="CFL8" s="47"/>
      <c r="CFM8" s="47">
        <v>1.21</v>
      </c>
      <c r="CFN8" s="47"/>
      <c r="CFO8" s="47">
        <v>1.196</v>
      </c>
      <c r="CFP8" s="47"/>
      <c r="CFQ8" s="47">
        <v>1.2010000000000001</v>
      </c>
      <c r="CFR8" s="47"/>
      <c r="CFS8" s="47">
        <v>1.18</v>
      </c>
      <c r="CFT8" s="47">
        <v>1.2030000000000001</v>
      </c>
      <c r="CFU8" s="47">
        <v>1.1850000000000001</v>
      </c>
      <c r="CFV8" s="47"/>
      <c r="CFW8" s="47">
        <v>1.2010000000000001</v>
      </c>
      <c r="CFX8" s="47"/>
      <c r="CFY8" s="47">
        <v>1.2090000000000001</v>
      </c>
      <c r="CFZ8" s="47"/>
      <c r="CGA8" s="47">
        <v>1.196</v>
      </c>
      <c r="CGB8" s="47">
        <v>1.302</v>
      </c>
      <c r="CGC8" s="47">
        <f t="shared" si="161"/>
        <v>1.04</v>
      </c>
      <c r="CGD8" s="47">
        <v>1.208</v>
      </c>
      <c r="CGE8" s="47"/>
      <c r="CGF8" s="47">
        <v>1.113</v>
      </c>
      <c r="CGG8" s="47"/>
      <c r="CGH8" s="47">
        <v>1.1279999999999999</v>
      </c>
      <c r="CGI8" s="47"/>
      <c r="CGJ8" s="47">
        <v>1.139</v>
      </c>
      <c r="CGK8" s="47"/>
      <c r="CGL8" s="51">
        <v>1.214</v>
      </c>
      <c r="CGM8" s="51">
        <f t="shared" si="162"/>
        <v>1.04</v>
      </c>
      <c r="CGN8" s="51"/>
      <c r="CGO8" s="51">
        <v>1.145</v>
      </c>
      <c r="CGP8" s="51"/>
      <c r="CGQ8" s="51">
        <v>1.1499999999999999</v>
      </c>
      <c r="CGR8" s="51"/>
      <c r="CGS8" s="51">
        <v>1.149</v>
      </c>
      <c r="CGT8" s="51">
        <v>1.167</v>
      </c>
      <c r="CGU8" s="51"/>
      <c r="CGV8" s="51"/>
      <c r="CGW8" s="47">
        <v>1.145</v>
      </c>
      <c r="CGX8" s="51">
        <f t="shared" si="163"/>
        <v>1.04</v>
      </c>
      <c r="CGY8" s="47">
        <v>1.175</v>
      </c>
      <c r="CGZ8" s="51"/>
      <c r="CHA8" s="51"/>
      <c r="CHB8" s="51"/>
      <c r="CHC8" s="47">
        <v>1.234</v>
      </c>
      <c r="CHD8" s="51"/>
      <c r="CHE8" s="47">
        <v>1.2330000000000001</v>
      </c>
      <c r="CHF8" s="47"/>
      <c r="CHG8" s="47">
        <v>1.2490000000000001</v>
      </c>
      <c r="CHH8" s="47">
        <v>1.226</v>
      </c>
      <c r="CHI8" s="47"/>
      <c r="CHJ8" s="47">
        <v>1.1830000000000001</v>
      </c>
      <c r="CHK8" s="47">
        <f t="shared" si="164"/>
        <v>1.04</v>
      </c>
      <c r="CHL8" s="47">
        <v>1.242</v>
      </c>
      <c r="CHM8" s="47"/>
      <c r="CHN8" s="47">
        <v>1.26</v>
      </c>
      <c r="CHO8" s="47">
        <v>1.232</v>
      </c>
      <c r="CHP8" s="47">
        <v>1.226</v>
      </c>
      <c r="CHQ8" s="47">
        <v>1.25</v>
      </c>
      <c r="CHR8" s="47">
        <v>1.1619999999999999</v>
      </c>
      <c r="CHS8" s="47">
        <f t="shared" si="165"/>
        <v>1.04</v>
      </c>
      <c r="CHT8" s="47"/>
      <c r="CHU8" s="47"/>
      <c r="CHV8" s="47">
        <v>1.3759999999999999</v>
      </c>
      <c r="CHW8" s="47">
        <v>1.355</v>
      </c>
      <c r="CHX8" s="47"/>
      <c r="CHY8" s="47"/>
      <c r="CHZ8" s="47">
        <v>1.361</v>
      </c>
      <c r="CIA8" s="47">
        <f t="shared" si="166"/>
        <v>1.04</v>
      </c>
      <c r="CIB8" s="47">
        <v>1.391</v>
      </c>
      <c r="CIC8" s="47">
        <v>1.381</v>
      </c>
      <c r="CID8" s="47">
        <v>1.387</v>
      </c>
      <c r="CIE8" s="47">
        <v>1.3779999999999999</v>
      </c>
      <c r="CIF8" s="47"/>
      <c r="CIG8" s="47">
        <v>1.3720000000000001</v>
      </c>
      <c r="CIH8" s="47"/>
      <c r="CII8" s="47">
        <v>1.391</v>
      </c>
      <c r="CIJ8" s="47">
        <v>1.361</v>
      </c>
      <c r="CIK8" s="47">
        <f t="shared" si="247"/>
        <v>1.04</v>
      </c>
      <c r="CIL8" s="47"/>
      <c r="CIM8" s="47"/>
      <c r="CIN8" s="6">
        <f t="shared" si="167"/>
        <v>-1</v>
      </c>
      <c r="CIO8" s="102">
        <v>1.1040000000000001</v>
      </c>
      <c r="CIP8" s="102">
        <v>1.105</v>
      </c>
      <c r="CIQ8" s="102">
        <v>1.139</v>
      </c>
      <c r="CIR8" s="102">
        <v>1.143</v>
      </c>
      <c r="CIS8" s="102"/>
      <c r="CIT8" s="102">
        <v>1.1479999999999999</v>
      </c>
      <c r="CIU8" s="47">
        <f t="shared" si="168"/>
        <v>1.1040000000000001</v>
      </c>
      <c r="CIV8" s="102">
        <v>1.175</v>
      </c>
      <c r="CIW8" s="47">
        <v>1.175</v>
      </c>
      <c r="CIX8" s="102"/>
      <c r="CIY8" s="47">
        <v>1.1779999999999999</v>
      </c>
      <c r="CIZ8" s="47">
        <v>1.1830000000000001</v>
      </c>
      <c r="CJA8" s="47">
        <v>1.1759999999999999</v>
      </c>
      <c r="CJB8" s="47">
        <v>1.1599999999999999</v>
      </c>
      <c r="CJC8" s="47">
        <v>1.1639999999999999</v>
      </c>
      <c r="CJD8" s="47">
        <v>1.276</v>
      </c>
      <c r="CJE8" s="47">
        <v>1.2849999999999999</v>
      </c>
      <c r="CJF8" s="47">
        <v>1.29</v>
      </c>
      <c r="CJG8" s="47">
        <v>1.2849999999999999</v>
      </c>
      <c r="CJH8" s="47">
        <v>1.2689999999999999</v>
      </c>
      <c r="CJI8" s="102">
        <f t="shared" si="169"/>
        <v>1.1040000000000001</v>
      </c>
      <c r="CJJ8" s="47">
        <v>1.25</v>
      </c>
      <c r="CJK8" s="102">
        <v>1.252</v>
      </c>
      <c r="CJL8" s="47"/>
      <c r="CJM8" s="47">
        <v>1.258</v>
      </c>
      <c r="CJN8" s="47">
        <v>1.3560000000000001</v>
      </c>
      <c r="CJO8" s="47">
        <v>1.2629999999999999</v>
      </c>
      <c r="CJP8" s="47">
        <v>1.2629999999999999</v>
      </c>
      <c r="CJQ8" s="51">
        <v>1.2629999999999999</v>
      </c>
      <c r="CJR8" s="47">
        <f t="shared" si="170"/>
        <v>1.1040000000000001</v>
      </c>
      <c r="CJS8" s="51">
        <v>1.2509999999999999</v>
      </c>
      <c r="CJT8" s="51">
        <v>1.28</v>
      </c>
      <c r="CJU8" s="51">
        <v>1.2709999999999999</v>
      </c>
      <c r="CJV8" s="51">
        <v>1.2809999999999999</v>
      </c>
      <c r="CJW8" s="51"/>
      <c r="CJX8" s="47">
        <v>1.25</v>
      </c>
      <c r="CJY8" s="47">
        <v>1.2450000000000001</v>
      </c>
      <c r="CJZ8" s="47">
        <f t="shared" si="171"/>
        <v>1.1040000000000001</v>
      </c>
      <c r="CKA8" s="47">
        <v>1.155</v>
      </c>
      <c r="CKB8" s="47">
        <v>1.181</v>
      </c>
      <c r="CKC8" s="47"/>
      <c r="CKD8" s="47">
        <v>1.1879999999999999</v>
      </c>
      <c r="CKE8" s="47">
        <v>1.17</v>
      </c>
      <c r="CKF8" s="47">
        <v>1.1839999999999999</v>
      </c>
      <c r="CKG8" s="47"/>
      <c r="CKH8" s="10">
        <v>1.2330000000000001</v>
      </c>
      <c r="CKI8" s="47">
        <f t="shared" si="172"/>
        <v>1.1040000000000001</v>
      </c>
      <c r="CKJ8" s="47">
        <v>1.1819999999999999</v>
      </c>
      <c r="CKK8" s="47">
        <v>1.1579999999999999</v>
      </c>
      <c r="CKL8" s="47">
        <v>1.1859999999999999</v>
      </c>
      <c r="CKM8" s="47">
        <v>1.1819999999999999</v>
      </c>
      <c r="CKN8" s="47">
        <v>1.167</v>
      </c>
      <c r="CKO8" s="47">
        <v>1.1870000000000001</v>
      </c>
      <c r="CKP8" s="47">
        <v>1.1639999999999999</v>
      </c>
      <c r="CKQ8" s="47">
        <v>1.1759999999999999</v>
      </c>
      <c r="CKR8" s="47"/>
      <c r="CKS8" s="47">
        <v>1.181</v>
      </c>
      <c r="CKT8" s="1181">
        <v>1.171</v>
      </c>
      <c r="CKU8" s="47">
        <v>1.169</v>
      </c>
      <c r="CKV8" s="1162">
        <v>1.194</v>
      </c>
      <c r="CKW8" s="1162">
        <v>1.1850000000000001</v>
      </c>
      <c r="CKX8" s="47">
        <v>1.177</v>
      </c>
      <c r="CKY8" s="47">
        <f t="shared" si="173"/>
        <v>1.171</v>
      </c>
      <c r="CKZ8" s="47">
        <v>1.1990000000000001</v>
      </c>
      <c r="CLA8" s="47">
        <v>1.1850000000000001</v>
      </c>
      <c r="CLB8" s="47">
        <v>1.1839999999999999</v>
      </c>
      <c r="CLC8" s="47">
        <v>1.1759999999999999</v>
      </c>
      <c r="CLD8" s="47">
        <v>1.1890000000000001</v>
      </c>
      <c r="CLE8" s="1264">
        <v>1.1919999999999999</v>
      </c>
      <c r="CLF8" s="47">
        <f t="shared" si="174"/>
        <v>1.171</v>
      </c>
      <c r="CLG8" s="47">
        <v>1.194</v>
      </c>
      <c r="CLH8" s="47">
        <v>1.1819999999999999</v>
      </c>
      <c r="CLI8" s="47"/>
      <c r="CLJ8" s="47">
        <v>1.19</v>
      </c>
      <c r="CLK8" s="47">
        <v>1.206</v>
      </c>
      <c r="CLL8" s="1277" t="s">
        <v>1157</v>
      </c>
      <c r="CLM8" s="1264">
        <v>1.2110000000000001</v>
      </c>
      <c r="CLN8" s="1264">
        <f t="shared" si="175"/>
        <v>1.171</v>
      </c>
      <c r="CLO8" s="47">
        <v>1.3640000000000001</v>
      </c>
      <c r="CLP8" s="47"/>
      <c r="CLQ8" s="47"/>
      <c r="CLR8" s="47">
        <v>1.3420000000000001</v>
      </c>
      <c r="CLS8" s="47">
        <v>1.3540000000000001</v>
      </c>
      <c r="CLT8" s="47">
        <v>1.2330000000000001</v>
      </c>
      <c r="CLU8" s="47">
        <v>1.361</v>
      </c>
      <c r="CLV8" s="47">
        <v>1.389</v>
      </c>
      <c r="CLW8" s="47">
        <v>1.238</v>
      </c>
      <c r="CLX8" s="47">
        <f t="shared" si="262"/>
        <v>1.171</v>
      </c>
      <c r="CLY8" s="47">
        <v>1.4279999999999999</v>
      </c>
      <c r="CLZ8" s="47">
        <v>1.4450000000000001</v>
      </c>
      <c r="CMA8" s="47">
        <v>1.4450000000000001</v>
      </c>
      <c r="CMB8" s="47">
        <v>1.456</v>
      </c>
      <c r="CMC8" s="47">
        <v>1.41</v>
      </c>
      <c r="CMD8" s="47">
        <v>1.2430000000000001</v>
      </c>
      <c r="CME8" s="47">
        <v>1.4079999999999999</v>
      </c>
      <c r="CMF8" s="47">
        <v>2.4689999999999999</v>
      </c>
      <c r="CMG8" s="51">
        <v>1.3460000000000001</v>
      </c>
      <c r="CMH8" s="51">
        <f t="shared" si="176"/>
        <v>1.171</v>
      </c>
      <c r="CMI8" s="47">
        <v>1.3660000000000001</v>
      </c>
      <c r="CMJ8" s="47"/>
      <c r="CMK8" s="47">
        <v>1.2509999999999999</v>
      </c>
      <c r="CML8" s="47">
        <v>1.365</v>
      </c>
      <c r="CMM8" s="47"/>
      <c r="CMN8" s="47">
        <f t="shared" si="177"/>
        <v>1.171</v>
      </c>
      <c r="CMO8" s="47">
        <v>1.353</v>
      </c>
      <c r="CMP8" s="47">
        <v>1.341</v>
      </c>
      <c r="CMQ8" s="47">
        <v>1.3680000000000001</v>
      </c>
      <c r="CMR8" s="47">
        <v>1.3460000000000001</v>
      </c>
      <c r="CMS8" s="47">
        <v>1.3560000000000001</v>
      </c>
      <c r="CMT8" s="47">
        <v>1.365</v>
      </c>
      <c r="CMU8" s="47"/>
      <c r="CMV8" s="47">
        <v>1.3380000000000001</v>
      </c>
      <c r="CMW8" s="47">
        <v>1.37</v>
      </c>
      <c r="CMX8" s="47"/>
      <c r="CMY8" s="47">
        <v>1.3640000000000001</v>
      </c>
      <c r="CMZ8" s="47">
        <v>1.3680000000000001</v>
      </c>
      <c r="CNA8" s="47"/>
      <c r="CNB8" s="47">
        <v>1.3720000000000001</v>
      </c>
      <c r="CNC8" s="47"/>
      <c r="CND8" s="47">
        <v>1.35</v>
      </c>
      <c r="CNE8" s="47"/>
      <c r="CNF8" s="47">
        <v>1.341</v>
      </c>
      <c r="CNG8" s="47"/>
      <c r="CNH8" s="47">
        <v>1.351</v>
      </c>
      <c r="CNI8" s="47">
        <v>1.3320000000000001</v>
      </c>
      <c r="CNJ8" s="47">
        <v>1.321</v>
      </c>
      <c r="CNK8" s="47"/>
      <c r="CNL8" s="47">
        <v>1.3180000000000001</v>
      </c>
      <c r="CNM8" s="47"/>
      <c r="CNN8" s="47">
        <v>1.321</v>
      </c>
      <c r="CNO8" s="47"/>
      <c r="CNP8" s="47">
        <v>1.304</v>
      </c>
      <c r="CNQ8" s="47">
        <v>1.325</v>
      </c>
      <c r="CNR8" s="47">
        <f t="shared" si="178"/>
        <v>1.171</v>
      </c>
      <c r="CNS8" s="47">
        <v>1.2470000000000001</v>
      </c>
      <c r="CNT8" s="47"/>
      <c r="CNU8" s="47">
        <v>1.2490000000000001</v>
      </c>
      <c r="CNV8" s="47"/>
      <c r="CNW8" s="47">
        <v>1.282</v>
      </c>
      <c r="CNX8" s="47"/>
      <c r="CNY8" s="47">
        <v>1.2549999999999999</v>
      </c>
      <c r="CNZ8" s="47"/>
      <c r="COA8" s="51">
        <v>1.302</v>
      </c>
      <c r="COB8" s="47">
        <f t="shared" si="179"/>
        <v>1.171</v>
      </c>
      <c r="COC8" s="47"/>
      <c r="COD8" s="47">
        <v>1.2849999999999999</v>
      </c>
      <c r="COE8" s="47"/>
      <c r="COF8" s="47">
        <v>1.2689999999999999</v>
      </c>
      <c r="COG8" s="47"/>
      <c r="COH8" s="47">
        <v>1.2709999999999999</v>
      </c>
      <c r="COI8" s="47">
        <v>1.276</v>
      </c>
      <c r="COJ8" s="47"/>
      <c r="COK8" s="47"/>
      <c r="COL8" s="47">
        <v>1.25</v>
      </c>
      <c r="COM8" s="47">
        <f t="shared" si="180"/>
        <v>1.171</v>
      </c>
      <c r="CON8" s="47">
        <v>1.2909999999999999</v>
      </c>
      <c r="COO8" s="47"/>
      <c r="COP8" s="47"/>
      <c r="COQ8" s="51"/>
      <c r="COR8" s="47">
        <v>1.3640000000000001</v>
      </c>
      <c r="COS8" s="51"/>
      <c r="COT8" s="47">
        <v>1.3580000000000001</v>
      </c>
      <c r="COU8" s="47"/>
      <c r="COV8" s="47">
        <v>1.351</v>
      </c>
      <c r="COW8" s="47">
        <v>1.3640000000000001</v>
      </c>
      <c r="COX8" s="47"/>
      <c r="COY8" s="47">
        <v>1.2509999999999999</v>
      </c>
      <c r="COZ8" s="47">
        <f t="shared" si="181"/>
        <v>1.171</v>
      </c>
      <c r="CPA8" s="47">
        <v>1.339</v>
      </c>
      <c r="CPB8" s="47"/>
      <c r="CPC8" s="47">
        <v>1.341</v>
      </c>
      <c r="CPD8" s="47">
        <v>1.3580000000000001</v>
      </c>
      <c r="CPE8" s="47">
        <v>1.345</v>
      </c>
      <c r="CPF8" s="47">
        <v>1.3680000000000001</v>
      </c>
      <c r="CPG8" s="47">
        <v>1.3560000000000001</v>
      </c>
      <c r="CPH8" s="47">
        <v>1.32</v>
      </c>
      <c r="CPI8" s="47">
        <f t="shared" si="182"/>
        <v>1.171</v>
      </c>
      <c r="CPJ8" s="47"/>
      <c r="CPK8" s="47"/>
      <c r="CPL8" s="47">
        <v>1.657</v>
      </c>
      <c r="CPM8" s="47">
        <v>1.6859999999999999</v>
      </c>
      <c r="CPN8" s="47"/>
      <c r="CPO8" s="47"/>
      <c r="CPP8" s="47">
        <v>1.681</v>
      </c>
      <c r="CPQ8" s="47">
        <f t="shared" si="183"/>
        <v>1.171</v>
      </c>
      <c r="CPR8" s="47">
        <v>1.637</v>
      </c>
      <c r="CPS8" s="47">
        <v>1.6459999999999999</v>
      </c>
      <c r="CPT8" s="47">
        <v>1.6479999999999999</v>
      </c>
      <c r="CPU8" s="47">
        <v>1.65</v>
      </c>
      <c r="CPV8" s="47"/>
      <c r="CPW8" s="47">
        <v>1.655</v>
      </c>
      <c r="CPX8" s="47"/>
      <c r="CPY8" s="47">
        <v>1.667</v>
      </c>
      <c r="CPZ8" s="47">
        <v>1.681</v>
      </c>
      <c r="CQA8" s="47">
        <f t="shared" si="248"/>
        <v>1.171</v>
      </c>
      <c r="CQB8" s="47"/>
      <c r="CQC8" s="47"/>
      <c r="CQD8" s="6">
        <f t="shared" si="249"/>
        <v>-1</v>
      </c>
      <c r="CQE8" s="77">
        <f t="shared" si="184"/>
        <v>0.90200000000000002</v>
      </c>
      <c r="CQF8" s="58">
        <v>0.82</v>
      </c>
      <c r="CQG8" s="47">
        <f t="shared" si="185"/>
        <v>0.82</v>
      </c>
      <c r="CQH8" s="102">
        <v>0.80500000000000005</v>
      </c>
      <c r="CQI8" s="47">
        <v>0.82299999999999995</v>
      </c>
      <c r="CQJ8" s="47"/>
      <c r="CQK8" s="47">
        <v>0.82399999999999995</v>
      </c>
      <c r="CQL8" s="47">
        <v>0.81499999999999995</v>
      </c>
      <c r="CQM8" s="47">
        <v>0.81299999999999994</v>
      </c>
      <c r="CQN8" s="47">
        <v>0.82099999999999995</v>
      </c>
      <c r="CQO8" s="47">
        <v>0.82099999999999995</v>
      </c>
      <c r="CQP8" s="47">
        <f t="shared" si="186"/>
        <v>0.82</v>
      </c>
      <c r="CQQ8" s="47">
        <v>0.82099999999999995</v>
      </c>
      <c r="CQR8" s="47">
        <v>0.82199999999999995</v>
      </c>
      <c r="CQS8" s="47">
        <v>0.84399999999999997</v>
      </c>
      <c r="CQT8" s="47">
        <v>0.83399999999999996</v>
      </c>
      <c r="CQU8" s="47">
        <v>0.83199999999999996</v>
      </c>
      <c r="CQV8" s="47">
        <v>0.82099999999999995</v>
      </c>
      <c r="CQW8" s="102">
        <f t="shared" si="187"/>
        <v>0.82</v>
      </c>
      <c r="CQX8" s="102">
        <v>0.83899999999999997</v>
      </c>
      <c r="CQY8" s="102">
        <v>0.86899999999999999</v>
      </c>
      <c r="CQZ8" s="47"/>
      <c r="CRA8" s="47">
        <v>0.86899999999999999</v>
      </c>
      <c r="CRB8" s="47">
        <v>0.873</v>
      </c>
      <c r="CRC8" s="47">
        <v>0.86599999999999999</v>
      </c>
      <c r="CRD8" s="47">
        <v>0.871</v>
      </c>
      <c r="CRE8" s="51">
        <v>0.84199999999999997</v>
      </c>
      <c r="CRF8" s="47">
        <f t="shared" si="188"/>
        <v>0.82</v>
      </c>
      <c r="CRG8" s="51">
        <v>0.85099999999999998</v>
      </c>
      <c r="CRH8" s="51">
        <v>0.82899999999999996</v>
      </c>
      <c r="CRI8" s="51">
        <v>0.82299999999999995</v>
      </c>
      <c r="CRJ8" s="47">
        <v>0.83699999999999997</v>
      </c>
      <c r="CRK8" s="47"/>
      <c r="CRL8" s="47">
        <v>0.82099999999999995</v>
      </c>
      <c r="CRM8" s="47">
        <f t="shared" si="189"/>
        <v>0.82</v>
      </c>
      <c r="CRN8" s="47">
        <v>0.82699999999999996</v>
      </c>
      <c r="CRO8" s="47">
        <v>0.83599999999999997</v>
      </c>
      <c r="CRP8" s="47">
        <v>0.84699999999999998</v>
      </c>
      <c r="CRQ8" s="47">
        <v>0.83099999999999996</v>
      </c>
      <c r="CRR8" s="47"/>
      <c r="CRS8" s="51">
        <v>0.83599999999999997</v>
      </c>
      <c r="CRT8" s="12">
        <v>0.84799999999999998</v>
      </c>
      <c r="CRU8" s="51">
        <f t="shared" si="190"/>
        <v>0.82</v>
      </c>
      <c r="CRV8" s="47">
        <v>0.83599999999999997</v>
      </c>
      <c r="CRW8" s="47">
        <v>0.82199999999999995</v>
      </c>
      <c r="CRX8" s="51"/>
      <c r="CRY8" s="47">
        <v>0.84199999999999997</v>
      </c>
      <c r="CRZ8" s="47">
        <v>0.84199999999999997</v>
      </c>
      <c r="CSA8" s="47">
        <v>0.85399999999999998</v>
      </c>
      <c r="CSB8" s="47">
        <v>0.82399999999999995</v>
      </c>
      <c r="CSC8" s="47"/>
      <c r="CSD8" s="47"/>
      <c r="CSE8" s="47">
        <v>0.83699999999999997</v>
      </c>
      <c r="CSF8" s="47">
        <v>0.83899999999999997</v>
      </c>
      <c r="CSG8" s="47">
        <v>0.82099999999999995</v>
      </c>
      <c r="CSH8" s="47">
        <v>0.84199999999999997</v>
      </c>
      <c r="CSI8" s="47">
        <v>0.84499999999999997</v>
      </c>
      <c r="CSJ8" s="47"/>
      <c r="CSK8" s="1231">
        <v>0.84199999999999997</v>
      </c>
      <c r="CSL8" s="1231">
        <v>0.81499999999999995</v>
      </c>
      <c r="CSM8" s="47"/>
      <c r="CSN8" s="47"/>
      <c r="CSO8" s="51">
        <v>0.84899999999999998</v>
      </c>
      <c r="CSP8" s="1246">
        <f>MIN(CSO8,CRU8)</f>
        <v>0.82</v>
      </c>
      <c r="CSQ8" s="47">
        <v>0.84799999999999998</v>
      </c>
      <c r="CSR8" s="47">
        <v>0.87</v>
      </c>
      <c r="CSS8" s="1162">
        <v>0.85099999999999998</v>
      </c>
      <c r="CST8" s="1162">
        <v>0.86199999999999999</v>
      </c>
      <c r="CSU8" s="1162">
        <v>0.86499999999999999</v>
      </c>
      <c r="CSV8" s="1162">
        <v>0.85899999999999999</v>
      </c>
      <c r="CSW8" s="47"/>
      <c r="CSX8" s="47"/>
      <c r="CSY8" s="47"/>
      <c r="CSZ8" s="47"/>
      <c r="CTA8" s="47">
        <v>0.876</v>
      </c>
      <c r="CTB8" s="47">
        <v>0.879</v>
      </c>
      <c r="CTC8" s="47">
        <f t="shared" si="191"/>
        <v>0.82</v>
      </c>
      <c r="CTD8" s="47">
        <v>0.84599999999999997</v>
      </c>
      <c r="CTE8" s="47">
        <v>0.85099999999999998</v>
      </c>
      <c r="CTF8" s="47">
        <v>0.879</v>
      </c>
      <c r="CTG8" s="47">
        <v>0.85499999999999998</v>
      </c>
      <c r="CTH8" s="47">
        <v>0.871</v>
      </c>
      <c r="CTI8" s="47">
        <v>0.875</v>
      </c>
      <c r="CTJ8" s="47">
        <v>0.87</v>
      </c>
      <c r="CTK8" s="47">
        <v>0.88400000000000001</v>
      </c>
      <c r="CTL8" s="47">
        <v>0.89300000000000002</v>
      </c>
      <c r="CTM8" s="1264">
        <v>0.85499999999999998</v>
      </c>
      <c r="CTN8" s="1264">
        <v>0.85099999999999998</v>
      </c>
      <c r="CTO8" s="1264">
        <f t="shared" si="192"/>
        <v>0.82</v>
      </c>
      <c r="CTP8" s="47">
        <v>0.89400000000000002</v>
      </c>
      <c r="CTQ8" s="47">
        <v>0.89500000000000002</v>
      </c>
      <c r="CTR8" s="47">
        <v>0.874</v>
      </c>
      <c r="CTS8" s="47">
        <v>0.88600000000000001</v>
      </c>
      <c r="CTT8" s="47">
        <v>0.88900000000000001</v>
      </c>
      <c r="CTU8" s="47">
        <v>0.89500000000000002</v>
      </c>
      <c r="CTV8" s="47"/>
      <c r="CTW8" s="47"/>
      <c r="CTX8" s="47">
        <v>0.873</v>
      </c>
      <c r="CTY8" s="47">
        <v>0.89500000000000002</v>
      </c>
      <c r="CTZ8" s="47">
        <v>0.91300000000000003</v>
      </c>
      <c r="CUA8" s="47">
        <v>0.91600000000000004</v>
      </c>
      <c r="CUB8" s="1264">
        <v>0.86499999999999999</v>
      </c>
      <c r="CUC8" s="1264">
        <v>0.88100000000000001</v>
      </c>
      <c r="CUD8" s="47">
        <f t="shared" si="193"/>
        <v>0.82</v>
      </c>
      <c r="CUE8" s="47">
        <v>0.94099999999999995</v>
      </c>
      <c r="CUF8" s="47">
        <v>0.91</v>
      </c>
      <c r="CUG8" s="47">
        <v>1.008</v>
      </c>
      <c r="CUH8" s="47">
        <v>1.0169999999999999</v>
      </c>
      <c r="CUI8" s="47"/>
      <c r="CUJ8" s="47"/>
      <c r="CUK8" s="47"/>
      <c r="CUL8" s="47"/>
      <c r="CUM8" s="47">
        <v>0.96</v>
      </c>
      <c r="CUN8" s="47">
        <v>0.95499999999999996</v>
      </c>
      <c r="CUO8" s="47">
        <v>0.96899999999999997</v>
      </c>
      <c r="CUP8" s="47">
        <v>0.91100000000000003</v>
      </c>
      <c r="CUQ8" s="47">
        <v>0.92</v>
      </c>
      <c r="CUR8" s="47">
        <v>0.92600000000000005</v>
      </c>
      <c r="CUS8" s="47">
        <v>0.97199999999999998</v>
      </c>
      <c r="CUT8" s="47">
        <v>0.95799999999999996</v>
      </c>
      <c r="CUU8" s="47">
        <v>0.90800000000000003</v>
      </c>
      <c r="CUV8" s="47">
        <v>0.93200000000000005</v>
      </c>
      <c r="CUW8" s="47">
        <v>0.97899999999999998</v>
      </c>
      <c r="CUX8" s="47">
        <v>0.97499999999999998</v>
      </c>
      <c r="CUY8" s="47">
        <v>0.98099999999999998</v>
      </c>
      <c r="CUZ8" s="47">
        <v>0.97799999999999998</v>
      </c>
      <c r="CVA8" s="47">
        <v>0.91200000000000003</v>
      </c>
      <c r="CVB8" s="47">
        <v>0.92500000000000004</v>
      </c>
      <c r="CVC8" s="47">
        <f t="shared" si="263"/>
        <v>0.82</v>
      </c>
      <c r="CVD8" s="47">
        <v>1.032</v>
      </c>
      <c r="CVE8" s="47">
        <v>1.0329999999999999</v>
      </c>
      <c r="CVF8" s="47">
        <v>1.03</v>
      </c>
      <c r="CVG8" s="47">
        <v>1.032</v>
      </c>
      <c r="CVH8" s="47">
        <v>1.06</v>
      </c>
      <c r="CVI8" s="47">
        <v>1.06</v>
      </c>
      <c r="CVJ8" s="47">
        <v>1.5249999999999999</v>
      </c>
      <c r="CVK8" s="47">
        <v>1.54</v>
      </c>
      <c r="CVL8" s="47">
        <v>1.4790000000000001</v>
      </c>
      <c r="CVM8" s="47">
        <v>1.51</v>
      </c>
      <c r="CVN8" s="47">
        <v>0.88700000000000001</v>
      </c>
      <c r="CVO8" s="47">
        <v>0.89900000000000002</v>
      </c>
      <c r="CVP8" s="47">
        <v>1.454</v>
      </c>
      <c r="CVQ8" s="47">
        <v>1.452</v>
      </c>
      <c r="CVR8" s="47">
        <v>2.133</v>
      </c>
      <c r="CVS8" s="47">
        <v>2.129</v>
      </c>
      <c r="CVT8" s="51">
        <v>0.95299999999999996</v>
      </c>
      <c r="CVU8" s="51">
        <v>0.98099999999999998</v>
      </c>
      <c r="CVV8" s="51">
        <f t="shared" si="194"/>
        <v>0.82</v>
      </c>
      <c r="CVW8" s="47">
        <v>1.387</v>
      </c>
      <c r="CVX8" s="47">
        <v>1.3839999999999999</v>
      </c>
      <c r="CVY8" s="47"/>
      <c r="CVZ8" s="47"/>
      <c r="CWA8" s="47">
        <v>0.89200000000000002</v>
      </c>
      <c r="CWB8" s="47">
        <v>0.90100000000000002</v>
      </c>
      <c r="CWC8" s="47">
        <v>1.383</v>
      </c>
      <c r="CWD8" s="47">
        <v>1.393</v>
      </c>
      <c r="CWE8" s="47"/>
      <c r="CWF8" s="47"/>
      <c r="CWG8" s="47">
        <f t="shared" si="195"/>
        <v>0.82</v>
      </c>
      <c r="CWH8" s="47">
        <v>1.3759999999999999</v>
      </c>
      <c r="CWI8" s="47">
        <v>1.4</v>
      </c>
      <c r="CWJ8" s="47">
        <v>1.4119999999999999</v>
      </c>
      <c r="CWK8" s="47">
        <v>1.407</v>
      </c>
      <c r="CWL8" s="47">
        <v>1.05</v>
      </c>
      <c r="CWM8" s="47">
        <v>1.03</v>
      </c>
      <c r="CWN8" s="47">
        <v>1.04</v>
      </c>
      <c r="CWO8" s="47">
        <v>1.04</v>
      </c>
      <c r="CWP8" s="47"/>
      <c r="CWQ8" s="47"/>
      <c r="CWR8" s="47">
        <v>1.0509999999999999</v>
      </c>
      <c r="CWS8" s="47">
        <v>1.0609999999999999</v>
      </c>
      <c r="CWT8" s="47">
        <v>1.04</v>
      </c>
      <c r="CWU8" s="47">
        <v>1.0640000000000001</v>
      </c>
      <c r="CWV8" s="47"/>
      <c r="CWW8" s="47"/>
      <c r="CWX8" s="47">
        <v>1.052</v>
      </c>
      <c r="CWY8" s="47">
        <v>1.0620000000000001</v>
      </c>
      <c r="CWZ8" s="47"/>
      <c r="CXA8" s="47"/>
      <c r="CXB8" s="47">
        <v>1.0549999999999999</v>
      </c>
      <c r="CXC8" s="47">
        <v>1.0429999999999999</v>
      </c>
      <c r="CXD8" s="47">
        <v>1</v>
      </c>
      <c r="CXE8" s="47">
        <v>0.99</v>
      </c>
      <c r="CXF8" s="47">
        <v>1.002</v>
      </c>
      <c r="CXG8" s="47">
        <v>1.01</v>
      </c>
      <c r="CXH8" s="47">
        <v>0.99299999999999999</v>
      </c>
      <c r="CXI8" s="47">
        <v>1.006</v>
      </c>
      <c r="CXJ8" s="47">
        <v>0.998</v>
      </c>
      <c r="CXK8" s="47">
        <v>1.0169999999999999</v>
      </c>
      <c r="CXL8" s="47">
        <v>1.014</v>
      </c>
      <c r="CXM8" s="47">
        <v>1.0169999999999999</v>
      </c>
      <c r="CXN8" s="47">
        <v>0.98499999999999999</v>
      </c>
      <c r="CXO8" s="47">
        <v>0.99299999999999999</v>
      </c>
      <c r="CXP8" s="47">
        <v>1.0229999999999999</v>
      </c>
      <c r="CXQ8" s="47">
        <v>0.99</v>
      </c>
      <c r="CXR8" s="47"/>
      <c r="CXS8" s="47"/>
      <c r="CXT8" s="47">
        <v>1.006</v>
      </c>
      <c r="CXU8" s="47">
        <v>1.0209999999999999</v>
      </c>
      <c r="CXV8" s="47"/>
      <c r="CXW8" s="47"/>
      <c r="CXX8" s="47">
        <v>1.012</v>
      </c>
      <c r="CXY8" s="47">
        <v>1.0209999999999999</v>
      </c>
      <c r="CXZ8" s="51">
        <v>1.0069999999999999</v>
      </c>
      <c r="CYA8" s="51">
        <v>0.98</v>
      </c>
      <c r="CYB8" s="47">
        <f t="shared" si="196"/>
        <v>0.82</v>
      </c>
      <c r="CYC8" s="47">
        <v>1.022</v>
      </c>
      <c r="CYD8" s="47">
        <v>1.022</v>
      </c>
      <c r="CYE8" s="47"/>
      <c r="CYF8" s="47"/>
      <c r="CYG8" s="47">
        <v>1.0509999999999999</v>
      </c>
      <c r="CYH8" s="47">
        <v>1.022</v>
      </c>
      <c r="CYI8" s="47"/>
      <c r="CYJ8" s="47"/>
      <c r="CYK8" s="47">
        <v>1.0329999999999999</v>
      </c>
      <c r="CYL8" s="47">
        <v>1.0489999999999999</v>
      </c>
      <c r="CYM8" s="47"/>
      <c r="CYN8" s="47"/>
      <c r="CYO8" s="47">
        <v>1.052</v>
      </c>
      <c r="CYP8" s="47">
        <v>1.05</v>
      </c>
      <c r="CYQ8" s="47"/>
      <c r="CYR8" s="47"/>
      <c r="CYS8" s="51">
        <v>1.042</v>
      </c>
      <c r="CYT8" s="51">
        <v>1.04</v>
      </c>
      <c r="CYU8" s="51">
        <f t="shared" si="197"/>
        <v>0.82</v>
      </c>
      <c r="CYV8" s="51"/>
      <c r="CYW8" s="51"/>
      <c r="CYX8" s="51">
        <v>1.071</v>
      </c>
      <c r="CYY8" s="51">
        <v>1.0629999999999999</v>
      </c>
      <c r="CYZ8" s="51"/>
      <c r="CZA8" s="51"/>
      <c r="CZB8" s="51">
        <v>1.0720000000000001</v>
      </c>
      <c r="CZC8" s="51">
        <v>1.081</v>
      </c>
      <c r="CZD8" s="51"/>
      <c r="CZE8" s="51"/>
      <c r="CZF8" s="51">
        <v>1.0740000000000001</v>
      </c>
      <c r="CZG8" s="51">
        <v>1.073</v>
      </c>
      <c r="CZH8" s="51">
        <v>1.073</v>
      </c>
      <c r="CZI8" s="51">
        <v>1.0620000000000001</v>
      </c>
      <c r="CZJ8" s="51"/>
      <c r="CZK8" s="51"/>
      <c r="CZL8" s="51"/>
      <c r="CZM8" s="51"/>
      <c r="CZN8" s="47">
        <v>1.052</v>
      </c>
      <c r="CZO8" s="47">
        <v>1.06</v>
      </c>
      <c r="CZP8" s="47">
        <f t="shared" si="198"/>
        <v>0.82</v>
      </c>
      <c r="CZQ8" s="47">
        <v>1.0720000000000001</v>
      </c>
      <c r="CZR8" s="47">
        <v>1.0640000000000001</v>
      </c>
      <c r="CZS8" s="47"/>
      <c r="CZT8" s="47"/>
      <c r="CZU8" s="47"/>
      <c r="CZV8" s="47"/>
      <c r="CZW8" s="47">
        <v>1.19</v>
      </c>
      <c r="CZX8" s="47">
        <v>1.208</v>
      </c>
      <c r="CZY8" s="47"/>
      <c r="CZZ8" s="51"/>
      <c r="DAA8" s="51"/>
      <c r="DAB8" s="51"/>
      <c r="DAC8" s="47">
        <v>1.2010000000000001</v>
      </c>
      <c r="DAD8" s="47">
        <v>1.2170000000000001</v>
      </c>
      <c r="DAE8" s="47"/>
      <c r="DAF8" s="47"/>
      <c r="DAG8" s="47">
        <v>1.2</v>
      </c>
      <c r="DAH8" s="47">
        <v>1.206</v>
      </c>
      <c r="DAI8" s="47">
        <v>1.1950000000000001</v>
      </c>
      <c r="DAJ8" s="47">
        <v>1.1950000000000001</v>
      </c>
      <c r="DAK8" s="47"/>
      <c r="DAL8" s="47"/>
      <c r="DAM8" s="47">
        <v>1.141</v>
      </c>
      <c r="DAN8" s="47">
        <v>1.141</v>
      </c>
      <c r="DAO8" s="47">
        <f t="shared" si="199"/>
        <v>0.82</v>
      </c>
      <c r="DAP8" s="47">
        <v>1.2050000000000001</v>
      </c>
      <c r="DAQ8" s="47">
        <v>1.1890000000000001</v>
      </c>
      <c r="DAR8" s="47"/>
      <c r="DAS8" s="47"/>
      <c r="DAT8" s="47">
        <v>1.2090000000000001</v>
      </c>
      <c r="DAU8" s="47">
        <v>1.1930000000000001</v>
      </c>
      <c r="DAV8" s="47">
        <v>1.1539999999999999</v>
      </c>
      <c r="DAW8" s="47">
        <v>1.1459999999999999</v>
      </c>
      <c r="DAX8" s="47">
        <f t="shared" si="200"/>
        <v>0.82</v>
      </c>
      <c r="DAY8" s="47"/>
      <c r="DAZ8" s="47"/>
      <c r="DBA8" s="47">
        <v>1.2090000000000001</v>
      </c>
      <c r="DBB8" s="47">
        <v>1.1930000000000001</v>
      </c>
      <c r="DBC8" s="47"/>
      <c r="DBD8" s="47"/>
      <c r="DBE8" s="47">
        <v>1.25</v>
      </c>
      <c r="DBF8" s="47">
        <v>1.2729999999999999</v>
      </c>
      <c r="DBG8" s="47">
        <v>1.238</v>
      </c>
      <c r="DBH8" s="47">
        <v>1.2629999999999999</v>
      </c>
      <c r="DBI8" s="47"/>
      <c r="DBJ8" s="47"/>
      <c r="DBK8" s="47"/>
      <c r="DBL8" s="47"/>
      <c r="DBM8" s="47">
        <v>1.2310000000000001</v>
      </c>
      <c r="DBN8" s="47">
        <v>1.2230000000000001</v>
      </c>
      <c r="DBO8" s="47">
        <f t="shared" si="201"/>
        <v>0.82</v>
      </c>
      <c r="DBP8" s="47">
        <v>1.2829999999999999</v>
      </c>
      <c r="DBQ8" s="47">
        <v>1.234</v>
      </c>
      <c r="DBR8" s="47">
        <v>1.2749999999999999</v>
      </c>
      <c r="DBS8" s="47">
        <v>1.2509999999999999</v>
      </c>
      <c r="DBT8" s="47">
        <v>1.252</v>
      </c>
      <c r="DBU8" s="47">
        <v>1.246</v>
      </c>
      <c r="DBV8" s="47">
        <v>1.252</v>
      </c>
      <c r="DBW8" s="47">
        <v>1.2410000000000001</v>
      </c>
      <c r="DBX8" s="47"/>
      <c r="DBY8" s="47"/>
      <c r="DBZ8" s="47">
        <v>1.258</v>
      </c>
      <c r="DCA8" s="47">
        <v>1.27</v>
      </c>
      <c r="DCB8" s="47"/>
      <c r="DCC8" s="47"/>
      <c r="DCD8" s="47">
        <v>1.2829999999999999</v>
      </c>
      <c r="DCE8" s="47">
        <v>1.2909999999999999</v>
      </c>
      <c r="DCF8" s="47">
        <v>1.2230000000000001</v>
      </c>
      <c r="DCG8" s="47">
        <f t="shared" si="250"/>
        <v>0.82</v>
      </c>
      <c r="DCH8" s="47"/>
      <c r="DCI8" s="47"/>
      <c r="DCJ8" s="47"/>
      <c r="DCK8" s="47"/>
      <c r="DCL8" s="47"/>
      <c r="DCM8" s="47"/>
      <c r="DCN8" s="47"/>
      <c r="DCO8" s="47"/>
      <c r="DCP8" s="6">
        <f t="shared" si="251"/>
        <v>-1</v>
      </c>
      <c r="DCQ8" s="6">
        <f t="shared" si="252"/>
        <v>-1</v>
      </c>
      <c r="DCR8" s="1224">
        <f t="shared" si="202"/>
        <v>0.18170731707317078</v>
      </c>
      <c r="DCS8" s="1300">
        <v>1.1100000000000001</v>
      </c>
      <c r="DCT8" s="47">
        <v>1.4770000000000001</v>
      </c>
      <c r="DCU8" s="47">
        <v>1.45</v>
      </c>
      <c r="DCV8" s="47">
        <v>1.478</v>
      </c>
      <c r="DCW8" s="47">
        <v>1.464</v>
      </c>
      <c r="DCX8" s="47">
        <v>1.3580000000000001</v>
      </c>
      <c r="DCY8" s="47">
        <v>1.175</v>
      </c>
      <c r="DCZ8" s="47">
        <v>1.3480000000000001</v>
      </c>
      <c r="DDA8" s="47">
        <v>2.3839999999999999</v>
      </c>
      <c r="DDB8" s="51">
        <v>1.2490000000000001</v>
      </c>
      <c r="DDC8" s="51">
        <f t="shared" si="203"/>
        <v>1.1100000000000001</v>
      </c>
      <c r="DDD8" s="47">
        <v>1.3440000000000001</v>
      </c>
      <c r="DDE8" s="47"/>
      <c r="DDF8" s="47">
        <v>1.2010000000000001</v>
      </c>
      <c r="DDG8" s="47">
        <v>1.347</v>
      </c>
      <c r="DDH8" s="47"/>
      <c r="DDI8" s="47">
        <f t="shared" si="264"/>
        <v>1.1100000000000001</v>
      </c>
      <c r="DDJ8" s="47">
        <v>1.1100000000000001</v>
      </c>
      <c r="DDK8" s="47">
        <v>1.286</v>
      </c>
      <c r="DDL8" s="47">
        <v>1.2809999999999999</v>
      </c>
      <c r="DDM8" s="47">
        <v>1.1870000000000001</v>
      </c>
      <c r="DDN8" s="47">
        <v>1.2649999999999999</v>
      </c>
      <c r="DDO8" s="47">
        <v>1.294</v>
      </c>
      <c r="DDP8" s="47">
        <v>1.3009999999999999</v>
      </c>
      <c r="DDQ8" s="47"/>
      <c r="DDR8" s="47">
        <v>1.302</v>
      </c>
      <c r="DDS8" s="47">
        <v>1.2</v>
      </c>
      <c r="DDT8" s="47">
        <v>1.1990000000000001</v>
      </c>
      <c r="DDU8" s="47">
        <v>1.2929999999999999</v>
      </c>
      <c r="DDV8" s="47"/>
      <c r="DDW8" s="47">
        <v>1.298</v>
      </c>
      <c r="DDX8" s="47">
        <v>1.9590000000000001</v>
      </c>
      <c r="DDY8" s="47">
        <v>1.302</v>
      </c>
      <c r="DDZ8" s="47">
        <v>1.956</v>
      </c>
      <c r="DEA8" s="47"/>
      <c r="DEB8" s="47">
        <v>1.266</v>
      </c>
      <c r="DEC8" s="47">
        <v>1.8720000000000001</v>
      </c>
      <c r="DED8" s="47"/>
      <c r="DEE8" s="47"/>
      <c r="DEF8" s="47">
        <v>1.85</v>
      </c>
      <c r="DEG8" s="47">
        <v>1.2549999999999999</v>
      </c>
      <c r="DEH8" s="47"/>
      <c r="DEI8" s="47"/>
      <c r="DEJ8" s="47">
        <v>1.2589999999999999</v>
      </c>
      <c r="DEK8" s="47">
        <v>1.85</v>
      </c>
      <c r="DEL8" s="47"/>
      <c r="DEM8" s="47"/>
      <c r="DEN8" s="47">
        <v>1.8460000000000001</v>
      </c>
      <c r="DEO8" s="47">
        <v>1.274</v>
      </c>
      <c r="DEP8" s="47">
        <v>1.2470000000000001</v>
      </c>
      <c r="DEQ8" s="47">
        <v>1.85</v>
      </c>
      <c r="DER8" s="47">
        <v>1.2629999999999999</v>
      </c>
      <c r="DES8" s="47">
        <v>1.845</v>
      </c>
      <c r="DET8" s="47"/>
      <c r="DEU8" s="47"/>
      <c r="DEV8" s="47">
        <v>1.2430000000000001</v>
      </c>
      <c r="DEW8" s="47">
        <v>1.85</v>
      </c>
      <c r="DEX8" s="47"/>
      <c r="DEY8" s="47"/>
      <c r="DEZ8" s="47">
        <v>1.86</v>
      </c>
      <c r="DFA8" s="47">
        <v>1.2410000000000001</v>
      </c>
      <c r="DFB8" s="47"/>
      <c r="DFC8" s="47"/>
      <c r="DFD8" s="47">
        <v>1.85</v>
      </c>
      <c r="DFE8" s="47">
        <v>1.228</v>
      </c>
      <c r="DFF8" s="47">
        <v>1.1950000000000001</v>
      </c>
      <c r="DFG8" s="47">
        <f t="shared" si="204"/>
        <v>1.1100000000000001</v>
      </c>
      <c r="DFH8" s="47"/>
      <c r="DFI8" s="47">
        <v>1.2290000000000001</v>
      </c>
      <c r="DFJ8" s="47"/>
      <c r="DFK8" s="47"/>
      <c r="DFL8" s="47">
        <v>1.1870000000000001</v>
      </c>
      <c r="DFM8" s="47"/>
      <c r="DFN8" s="47"/>
      <c r="DFO8" s="47">
        <v>1.181</v>
      </c>
      <c r="DFP8" s="47"/>
      <c r="DFQ8" s="47"/>
      <c r="DFR8" s="47">
        <v>1.175</v>
      </c>
      <c r="DFS8" s="47"/>
      <c r="DFT8" s="47"/>
      <c r="DFU8" s="51">
        <v>1.111</v>
      </c>
      <c r="DFV8" s="51">
        <v>1.222</v>
      </c>
      <c r="DFW8" s="51">
        <f t="shared" si="205"/>
        <v>1.1100000000000001</v>
      </c>
      <c r="DFX8" s="51">
        <f t="shared" si="206"/>
        <v>1.1100000000000001</v>
      </c>
      <c r="DFY8" s="51"/>
      <c r="DFZ8" s="51"/>
      <c r="DGA8" s="51">
        <v>1.202</v>
      </c>
      <c r="DGB8" s="51"/>
      <c r="DGC8" s="51">
        <v>1.198</v>
      </c>
      <c r="DGD8" s="51"/>
      <c r="DGE8" s="51">
        <v>1.19</v>
      </c>
      <c r="DGF8" s="51">
        <v>1.2110000000000001</v>
      </c>
      <c r="DGG8" s="51"/>
      <c r="DGH8" s="51"/>
      <c r="DGI8" s="51"/>
      <c r="DGJ8" s="51"/>
      <c r="DGK8" s="51">
        <v>1.2310000000000001</v>
      </c>
      <c r="DGL8" s="51">
        <v>1.091</v>
      </c>
      <c r="DGM8" s="51">
        <f t="shared" si="207"/>
        <v>1.091</v>
      </c>
      <c r="DGN8" s="51">
        <f t="shared" si="208"/>
        <v>1.1100000000000001</v>
      </c>
      <c r="DGO8" s="47">
        <v>1.208</v>
      </c>
      <c r="DGP8" s="51"/>
      <c r="DGQ8" s="6">
        <f t="shared" si="209"/>
        <v>0.10724106324472961</v>
      </c>
      <c r="DGR8" s="47"/>
      <c r="DGS8" s="47">
        <v>1.26</v>
      </c>
      <c r="DGT8" s="51"/>
      <c r="DGU8" s="51"/>
      <c r="DGV8" s="47">
        <v>1.2669999999999999</v>
      </c>
      <c r="DGW8" s="47"/>
      <c r="DGX8" s="47">
        <v>1.2549999999999999</v>
      </c>
      <c r="DGY8" s="47">
        <v>1.278</v>
      </c>
      <c r="DGZ8" s="47"/>
      <c r="DHA8" s="47">
        <v>1.165</v>
      </c>
      <c r="DHB8" s="47">
        <f t="shared" si="210"/>
        <v>1.1100000000000001</v>
      </c>
      <c r="DHC8" s="47">
        <v>1.2709999999999999</v>
      </c>
      <c r="DHD8" s="47"/>
      <c r="DHE8" s="47">
        <v>1.2549999999999999</v>
      </c>
      <c r="DHF8" s="47">
        <v>1.2529999999999999</v>
      </c>
      <c r="DHG8" s="47">
        <v>1.2509999999999999</v>
      </c>
      <c r="DHH8" s="47">
        <v>1.2410000000000001</v>
      </c>
      <c r="DHI8" s="47">
        <v>1.266</v>
      </c>
      <c r="DHJ8" s="47">
        <v>1.2110000000000001</v>
      </c>
      <c r="DHK8" s="47">
        <f t="shared" si="211"/>
        <v>1.1100000000000001</v>
      </c>
      <c r="DHL8" s="47"/>
      <c r="DHM8" s="47"/>
      <c r="DHN8" s="47">
        <v>1.421</v>
      </c>
      <c r="DHO8" s="47">
        <v>1.4219999999999999</v>
      </c>
      <c r="DHP8" s="47"/>
      <c r="DHQ8" s="47"/>
      <c r="DHR8" s="47">
        <v>1.4039999999999999</v>
      </c>
      <c r="DHS8" s="47">
        <f t="shared" si="212"/>
        <v>1.1100000000000001</v>
      </c>
      <c r="DHT8" s="47">
        <v>1.4359999999999999</v>
      </c>
      <c r="DHU8" s="47">
        <v>1.431</v>
      </c>
      <c r="DHV8" s="47">
        <v>1.4510000000000001</v>
      </c>
      <c r="DHW8" s="47">
        <v>1.4430000000000001</v>
      </c>
      <c r="DHX8" s="47"/>
      <c r="DHY8" s="47">
        <v>1.4450000000000001</v>
      </c>
      <c r="DHZ8" s="47"/>
      <c r="DIA8" s="47">
        <v>1.472</v>
      </c>
      <c r="DIB8" s="47">
        <v>1.4039999999999999</v>
      </c>
      <c r="DIC8" s="47">
        <f t="shared" si="253"/>
        <v>1.1100000000000001</v>
      </c>
      <c r="DID8" s="47"/>
      <c r="DIE8" s="47"/>
      <c r="DIF8" s="47"/>
      <c r="DIG8" s="47"/>
      <c r="DIH8" s="6">
        <f t="shared" si="213"/>
        <v>-1</v>
      </c>
      <c r="DII8" s="77">
        <v>0.72499999999999998</v>
      </c>
      <c r="DIJ8" s="47">
        <v>0.89100000000000001</v>
      </c>
      <c r="DIK8" s="47">
        <v>0.88900000000000001</v>
      </c>
      <c r="DIL8" s="47">
        <v>0.83099999999999996</v>
      </c>
      <c r="DIM8" s="47">
        <v>0.70599999999999996</v>
      </c>
      <c r="DIN8" s="47">
        <v>0.81899999999999995</v>
      </c>
      <c r="DIO8" s="47">
        <v>1.4119999999999999</v>
      </c>
      <c r="DIP8" s="47">
        <f t="shared" si="214"/>
        <v>0.72499999999999998</v>
      </c>
      <c r="DIQ8" s="47">
        <v>0.81599999999999995</v>
      </c>
      <c r="DIR8" s="47"/>
      <c r="DIS8" s="47">
        <v>0.72699999999999998</v>
      </c>
      <c r="DIT8" s="47"/>
      <c r="DIU8" s="47">
        <f t="shared" si="215"/>
        <v>0.72499999999999998</v>
      </c>
      <c r="DIV8" s="47">
        <v>0.72499999999999998</v>
      </c>
      <c r="DIW8" s="47">
        <v>0.79400000000000004</v>
      </c>
      <c r="DIX8" s="47">
        <v>0.78500000000000003</v>
      </c>
      <c r="DIY8" s="47">
        <v>0.73899999999999999</v>
      </c>
      <c r="DIZ8" s="47">
        <v>0.78400000000000003</v>
      </c>
      <c r="DJA8" s="47">
        <v>0.80100000000000005</v>
      </c>
      <c r="DJB8" s="47">
        <v>0.81</v>
      </c>
      <c r="DJC8" s="47"/>
      <c r="DJD8" s="47">
        <v>0.81200000000000006</v>
      </c>
      <c r="DJE8" s="47">
        <v>0.73199999999999998</v>
      </c>
      <c r="DJF8" s="47">
        <v>0.749</v>
      </c>
      <c r="DJG8" s="47">
        <v>0.80400000000000005</v>
      </c>
      <c r="DJH8" s="47"/>
      <c r="DJI8" s="47">
        <v>0.80100000000000005</v>
      </c>
      <c r="DJJ8" s="47">
        <v>1.2509999999999999</v>
      </c>
      <c r="DJK8" s="47">
        <v>0.79400000000000004</v>
      </c>
      <c r="DJL8" s="47">
        <v>1.226</v>
      </c>
      <c r="DJM8" s="47"/>
      <c r="DJN8" s="47">
        <v>0.76100000000000001</v>
      </c>
      <c r="DJO8" s="47">
        <v>1.17</v>
      </c>
      <c r="DJP8" s="47"/>
      <c r="DJQ8" s="47"/>
      <c r="DJR8" s="47">
        <v>1.155</v>
      </c>
      <c r="DJS8" s="47">
        <v>0.76800000000000002</v>
      </c>
      <c r="DJT8" s="47"/>
      <c r="DJU8" s="47"/>
      <c r="DJV8" s="47">
        <v>0.76500000000000001</v>
      </c>
      <c r="DJW8" s="47">
        <v>1.145</v>
      </c>
      <c r="DJX8" s="47"/>
      <c r="DJY8" s="47"/>
      <c r="DJZ8" s="47">
        <v>1.163</v>
      </c>
      <c r="DKA8" s="47">
        <v>0.76200000000000001</v>
      </c>
      <c r="DKB8" s="47">
        <v>1.1559999999999999</v>
      </c>
      <c r="DKC8" s="47">
        <v>0.76</v>
      </c>
      <c r="DKD8" s="47">
        <v>1.145</v>
      </c>
      <c r="DKE8" s="47">
        <v>0.77</v>
      </c>
      <c r="DKF8" s="47"/>
      <c r="DKG8" s="47"/>
      <c r="DKH8" s="47">
        <v>0.76300000000000001</v>
      </c>
      <c r="DKI8" s="47">
        <v>1.1599999999999999</v>
      </c>
      <c r="DKJ8" s="47"/>
      <c r="DKK8" s="47"/>
      <c r="DKL8" s="47">
        <v>1.167</v>
      </c>
      <c r="DKM8" s="47">
        <v>0.75</v>
      </c>
      <c r="DKN8" s="47"/>
      <c r="DKO8" s="47"/>
      <c r="DKP8" s="47">
        <v>1.135</v>
      </c>
      <c r="DKQ8" s="47">
        <v>0.73199999999999998</v>
      </c>
      <c r="DKR8" s="47">
        <v>0.73</v>
      </c>
      <c r="DKS8" s="47">
        <f t="shared" si="216"/>
        <v>0.72499999999999998</v>
      </c>
      <c r="DKT8" s="47"/>
      <c r="DKU8" s="47">
        <v>0.70599999999999996</v>
      </c>
      <c r="DKV8" s="47"/>
      <c r="DKW8" s="47"/>
      <c r="DKX8" s="47">
        <v>0.71499999999999997</v>
      </c>
      <c r="DKY8" s="47"/>
      <c r="DKZ8" s="47"/>
      <c r="DLA8" s="47">
        <v>0.70699999999999996</v>
      </c>
      <c r="DLB8" s="47"/>
      <c r="DLC8" s="47"/>
      <c r="DLD8" s="47">
        <v>0.71699999999999997</v>
      </c>
      <c r="DLE8" s="47"/>
      <c r="DLF8" s="47"/>
      <c r="DLG8" s="51">
        <v>0.70199999999999996</v>
      </c>
      <c r="DLH8" s="51">
        <v>0.71299999999999997</v>
      </c>
      <c r="DLI8" s="51">
        <f t="shared" si="217"/>
        <v>0.70199999999999996</v>
      </c>
      <c r="DLJ8" s="51">
        <f t="shared" si="218"/>
        <v>0.71299999999999997</v>
      </c>
      <c r="DLK8" s="51"/>
      <c r="DLL8" s="51"/>
      <c r="DLM8" s="51">
        <v>0.73099999999999998</v>
      </c>
      <c r="DLN8" s="51"/>
      <c r="DLO8" s="51">
        <v>0.71799999999999997</v>
      </c>
      <c r="DLP8" s="51"/>
      <c r="DLQ8" s="51">
        <v>0.74</v>
      </c>
      <c r="DLR8" s="51">
        <v>0.73099999999999998</v>
      </c>
      <c r="DLS8" s="51"/>
      <c r="DLT8" s="51"/>
      <c r="DLU8" s="51"/>
      <c r="DLV8" s="51">
        <v>0.66500000000000004</v>
      </c>
      <c r="DLW8" s="47">
        <v>0.72399999999999998</v>
      </c>
      <c r="DLX8" s="47">
        <f t="shared" si="219"/>
        <v>0.66500000000000004</v>
      </c>
      <c r="DLY8" s="47">
        <f t="shared" si="220"/>
        <v>0.71299999999999997</v>
      </c>
      <c r="DLZ8" s="47">
        <v>0.745</v>
      </c>
      <c r="DMA8" s="47"/>
      <c r="DMB8" s="6">
        <f t="shared" si="221"/>
        <v>0.12030075187969919</v>
      </c>
      <c r="DMC8" s="47"/>
      <c r="DMD8" s="47">
        <v>0.78300000000000003</v>
      </c>
      <c r="DME8" s="51"/>
      <c r="DMF8" s="51"/>
      <c r="DMG8" s="47">
        <v>0.79300000000000004</v>
      </c>
      <c r="DMH8" s="47"/>
      <c r="DMI8" s="47">
        <v>0.77400000000000002</v>
      </c>
      <c r="DMJ8" s="47">
        <v>0.79</v>
      </c>
      <c r="DMK8" s="47"/>
      <c r="DML8" s="47">
        <v>0.72499999999999998</v>
      </c>
      <c r="DMM8" s="47">
        <f t="shared" si="222"/>
        <v>0.71299999999999997</v>
      </c>
      <c r="DMN8" s="47">
        <v>0.76800000000000002</v>
      </c>
      <c r="DMO8" s="47"/>
      <c r="DMP8" s="47">
        <v>0.77500000000000002</v>
      </c>
      <c r="DMQ8" s="1162">
        <v>0.74199999999999999</v>
      </c>
      <c r="DMR8" s="47">
        <f t="shared" si="223"/>
        <v>0.71299999999999997</v>
      </c>
      <c r="DMS8" s="47"/>
      <c r="DMT8" s="47"/>
      <c r="DMU8" s="47">
        <v>0.81799999999999995</v>
      </c>
      <c r="DMV8" s="47">
        <v>0.79300000000000004</v>
      </c>
      <c r="DMW8" s="47"/>
      <c r="DMX8" s="47"/>
      <c r="DMY8" s="47">
        <v>0.81799999999999995</v>
      </c>
      <c r="DMZ8" s="47">
        <f t="shared" si="224"/>
        <v>0.71299999999999997</v>
      </c>
      <c r="DNA8" s="47">
        <v>0.81100000000000005</v>
      </c>
      <c r="DNB8" s="47">
        <v>0.83099999999999996</v>
      </c>
      <c r="DNC8" s="47">
        <v>0.84299999999999997</v>
      </c>
      <c r="DND8" s="47">
        <v>0.83199999999999996</v>
      </c>
      <c r="DNE8" s="47"/>
      <c r="DNF8" s="47">
        <v>0.82199999999999995</v>
      </c>
      <c r="DNG8" s="47"/>
      <c r="DNH8" s="47">
        <v>0.83199999999999996</v>
      </c>
      <c r="DNI8" s="47">
        <v>0.81799999999999995</v>
      </c>
      <c r="DNJ8" s="47">
        <f t="shared" si="254"/>
        <v>0.71299999999999997</v>
      </c>
      <c r="DNK8" s="47"/>
      <c r="DNL8" s="47"/>
      <c r="DNM8" s="47"/>
      <c r="DNN8" s="47"/>
      <c r="DNO8" s="6">
        <f t="shared" si="255"/>
        <v>-1</v>
      </c>
      <c r="DNP8" s="77">
        <v>0.82</v>
      </c>
      <c r="DNQ8" s="47">
        <v>0.92600000000000005</v>
      </c>
      <c r="DNR8" s="47">
        <v>0.89800000000000002</v>
      </c>
      <c r="DNS8" s="47"/>
      <c r="DNT8" s="47"/>
      <c r="DNU8" s="47"/>
      <c r="DNV8" s="47">
        <f t="shared" si="225"/>
        <v>0.82</v>
      </c>
      <c r="DNW8" s="47">
        <v>1.5109999999999999</v>
      </c>
      <c r="DNX8" s="47">
        <v>1.4950000000000001</v>
      </c>
      <c r="DNY8" s="47">
        <v>1.2410000000000001</v>
      </c>
      <c r="DNZ8" s="47">
        <v>1.2270000000000001</v>
      </c>
      <c r="DOA8" s="47"/>
      <c r="DOB8" s="47">
        <v>1.2410000000000001</v>
      </c>
      <c r="DOC8" s="47">
        <v>1.264</v>
      </c>
      <c r="DOD8" s="47"/>
      <c r="DOE8" s="47">
        <v>1.2410000000000001</v>
      </c>
      <c r="DOF8" s="47"/>
      <c r="DOG8" s="47">
        <v>1.242</v>
      </c>
      <c r="DOH8" s="47">
        <v>1.18</v>
      </c>
      <c r="DOI8" s="47">
        <v>1.171</v>
      </c>
      <c r="DOJ8" s="47">
        <v>1.1719999999999999</v>
      </c>
      <c r="DOK8" s="47">
        <v>1.1739999999999999</v>
      </c>
      <c r="DOL8" s="47">
        <v>1.163</v>
      </c>
      <c r="DOM8" s="47">
        <v>1.177</v>
      </c>
      <c r="DON8" s="47">
        <v>1.167</v>
      </c>
      <c r="DOO8" s="47"/>
      <c r="DOP8" s="47">
        <v>1.1619999999999999</v>
      </c>
      <c r="DOQ8" s="47"/>
      <c r="DOR8" s="47">
        <v>1.173</v>
      </c>
      <c r="DOS8" s="47">
        <v>1.1200000000000001</v>
      </c>
      <c r="DOT8" s="47">
        <f t="shared" si="226"/>
        <v>0.82</v>
      </c>
      <c r="DOU8" s="47">
        <v>1.1659999999999999</v>
      </c>
      <c r="DOV8" s="47"/>
      <c r="DOW8" s="47"/>
      <c r="DOX8" s="47"/>
      <c r="DOY8" s="47"/>
      <c r="DOZ8" s="47">
        <v>1.173</v>
      </c>
      <c r="DPA8" s="47"/>
      <c r="DPB8" s="47">
        <v>1.1990000000000001</v>
      </c>
      <c r="DPC8" s="47"/>
      <c r="DPD8" s="47">
        <v>1.2030000000000001</v>
      </c>
      <c r="DPE8" s="47"/>
      <c r="DPF8" s="51">
        <v>1.1859999999999999</v>
      </c>
      <c r="DPG8" s="51">
        <f t="shared" si="227"/>
        <v>0.82</v>
      </c>
      <c r="DPH8" s="51"/>
      <c r="DPI8" s="51">
        <v>1.2010000000000001</v>
      </c>
      <c r="DPJ8" s="51"/>
      <c r="DPK8" s="51">
        <v>1.2</v>
      </c>
      <c r="DPL8" s="51"/>
      <c r="DPM8" s="51">
        <v>1.214</v>
      </c>
      <c r="DPN8" s="51">
        <v>1.2110000000000001</v>
      </c>
      <c r="DPO8" s="51"/>
      <c r="DPP8" s="51"/>
      <c r="DPQ8" s="47">
        <v>1.22</v>
      </c>
      <c r="DPR8" s="47">
        <f t="shared" si="228"/>
        <v>0.82</v>
      </c>
      <c r="DPS8" s="47">
        <v>1.2</v>
      </c>
      <c r="DPT8" s="47"/>
      <c r="DPU8" s="47"/>
      <c r="DPV8" s="47">
        <v>1.25</v>
      </c>
      <c r="DPW8" s="47"/>
      <c r="DPX8" s="47"/>
      <c r="DPY8" s="47">
        <v>1.256</v>
      </c>
      <c r="DPZ8" s="47"/>
      <c r="DQA8" s="47">
        <v>1.2410000000000001</v>
      </c>
      <c r="DQB8" s="47">
        <v>1.236</v>
      </c>
      <c r="DQC8" s="47"/>
      <c r="DQD8" s="47">
        <v>1.2330000000000001</v>
      </c>
      <c r="DQE8" s="47">
        <f t="shared" si="229"/>
        <v>0.82</v>
      </c>
      <c r="DQF8" s="47">
        <v>1.25</v>
      </c>
      <c r="DQG8" s="47"/>
      <c r="DQH8" s="47">
        <v>1.268</v>
      </c>
      <c r="DQI8" s="47">
        <v>1.2070000000000001</v>
      </c>
      <c r="DQJ8" s="47">
        <f t="shared" si="230"/>
        <v>0.82</v>
      </c>
      <c r="DQK8" s="47"/>
      <c r="DQL8" s="47"/>
      <c r="DQM8" s="47">
        <v>1.302</v>
      </c>
      <c r="DQN8" s="47">
        <v>1.3129999999999999</v>
      </c>
      <c r="DQO8" s="47"/>
      <c r="DQP8" s="47"/>
      <c r="DQQ8" s="47">
        <v>1.282</v>
      </c>
      <c r="DQR8" s="47">
        <f t="shared" si="231"/>
        <v>0.82</v>
      </c>
      <c r="DQS8" s="47">
        <v>1.304</v>
      </c>
      <c r="DQT8" s="47">
        <v>1.3069999999999999</v>
      </c>
      <c r="DQU8" s="47">
        <v>1.3089999999999999</v>
      </c>
      <c r="DQV8" s="47">
        <v>1.331</v>
      </c>
      <c r="DQW8" s="47"/>
      <c r="DQX8" s="47">
        <v>1.3089999999999999</v>
      </c>
      <c r="DQY8" s="47"/>
      <c r="DQZ8" s="47">
        <v>1.302</v>
      </c>
      <c r="DRA8" s="47">
        <v>1.282</v>
      </c>
      <c r="DRB8" s="47">
        <f t="shared" si="256"/>
        <v>0.82</v>
      </c>
      <c r="DRC8" s="47"/>
      <c r="DRD8" s="47"/>
      <c r="DRE8" s="47"/>
      <c r="DRF8" s="47"/>
      <c r="DRG8" s="6">
        <f t="shared" si="257"/>
        <v>-1</v>
      </c>
      <c r="DRH8" s="680" t="s">
        <v>1149</v>
      </c>
      <c r="DRI8" s="1171" t="s">
        <v>1171</v>
      </c>
      <c r="DRJ8" s="1171" t="s">
        <v>1151</v>
      </c>
      <c r="DRK8" s="14"/>
      <c r="DRL8" s="10" t="str">
        <f t="shared" si="232"/>
        <v>3. Missing baseline</v>
      </c>
      <c r="DRM8" s="4" t="str">
        <f t="shared" si="233"/>
        <v>2. Within 10% deviation from baseline</v>
      </c>
      <c r="DRN8" s="10" t="str">
        <f t="shared" si="234"/>
        <v>3. Missing baseline</v>
      </c>
      <c r="DRO8" s="4" t="str">
        <f t="shared" si="235"/>
        <v>3. Missing baseline</v>
      </c>
      <c r="DRP8" s="10" t="str">
        <f t="shared" si="236"/>
        <v xml:space="preserve">1. Better than baseline </v>
      </c>
      <c r="DRQ8" s="14" t="str">
        <f t="shared" si="237"/>
        <v>3. Missing baseline</v>
      </c>
      <c r="DRR8" s="14" t="str">
        <f t="shared" si="238"/>
        <v>3. Missing baseline</v>
      </c>
      <c r="DRS8" s="10" t="str">
        <f t="shared" si="239"/>
        <v>3. Missing baseline</v>
      </c>
      <c r="DRT8" s="10" t="str">
        <f t="shared" si="240"/>
        <v xml:space="preserve">1. Better than baseline </v>
      </c>
      <c r="DRU8" s="10" t="str">
        <f t="shared" si="241"/>
        <v xml:space="preserve">1. Better than baseline </v>
      </c>
      <c r="DRV8" s="10" t="str">
        <f t="shared" si="242"/>
        <v xml:space="preserve">1. Better than baseline </v>
      </c>
      <c r="DRW8" s="10" t="str">
        <f t="shared" si="243"/>
        <v xml:space="preserve">1. Better than baseline </v>
      </c>
      <c r="DRX8" s="10" t="str">
        <f t="shared" si="244"/>
        <v xml:space="preserve">1. Better than baseline </v>
      </c>
    </row>
    <row r="9" spans="1:3306" s="4" customFormat="1" ht="15" customHeight="1" thickBot="1" x14ac:dyDescent="0.4">
      <c r="A9" s="10">
        <v>7</v>
      </c>
      <c r="B9" s="83" t="s">
        <v>16</v>
      </c>
      <c r="C9" s="83" t="s">
        <v>1144</v>
      </c>
      <c r="D9" s="156" t="s">
        <v>1145</v>
      </c>
      <c r="E9" s="197" t="s">
        <v>1145</v>
      </c>
      <c r="F9" s="84" t="str">
        <f t="shared" si="0"/>
        <v>ReaderBookOpen_YJ-JP-Horiz-WOImg-reOpen-Book</v>
      </c>
      <c r="G9" s="84" t="s">
        <v>1172</v>
      </c>
      <c r="H9" s="84" t="s">
        <v>1147</v>
      </c>
      <c r="I9" s="84" t="s">
        <v>1172</v>
      </c>
      <c r="J9" s="84" t="s">
        <v>1170</v>
      </c>
      <c r="K9" s="175"/>
      <c r="L9" s="175">
        <v>1.0229999999999999</v>
      </c>
      <c r="M9" s="175">
        <v>1.091</v>
      </c>
      <c r="N9" s="175">
        <v>1.042</v>
      </c>
      <c r="O9" s="175">
        <v>1.0469999999999999</v>
      </c>
      <c r="P9" s="175">
        <v>0.93899999999999995</v>
      </c>
      <c r="Q9" s="175">
        <v>0.95599999999999996</v>
      </c>
      <c r="R9" s="175">
        <v>0.94</v>
      </c>
      <c r="S9" s="175">
        <v>0.96099999999999997</v>
      </c>
      <c r="T9" s="47">
        <v>0.93700000000000006</v>
      </c>
      <c r="U9" s="47">
        <v>1.3009999999999999</v>
      </c>
      <c r="V9" s="47"/>
      <c r="W9" s="47">
        <v>1.288</v>
      </c>
      <c r="X9" s="47">
        <v>1.29</v>
      </c>
      <c r="Y9" s="47">
        <v>1.294</v>
      </c>
      <c r="Z9" s="47">
        <v>0.95299999999999996</v>
      </c>
      <c r="AA9" s="47">
        <v>0.95599999999999996</v>
      </c>
      <c r="AB9" s="47">
        <v>0.93500000000000005</v>
      </c>
      <c r="AC9" s="47">
        <v>1.196</v>
      </c>
      <c r="AD9" s="47">
        <f t="shared" si="1"/>
        <v>0.93700000000000006</v>
      </c>
      <c r="AE9" s="47">
        <v>0.95699999999999996</v>
      </c>
      <c r="AF9" s="47">
        <v>0.93400000000000005</v>
      </c>
      <c r="AG9" s="47"/>
      <c r="AH9" s="47">
        <v>0.93300000000000005</v>
      </c>
      <c r="AI9" s="47">
        <v>0.92200000000000004</v>
      </c>
      <c r="AJ9" s="47">
        <v>0.92900000000000005</v>
      </c>
      <c r="AK9" s="47">
        <v>0.92500000000000004</v>
      </c>
      <c r="AL9" s="47">
        <v>0.91400000000000003</v>
      </c>
      <c r="AM9" s="47">
        <v>0.93100000000000005</v>
      </c>
      <c r="AN9" s="47">
        <v>0.98299999999999998</v>
      </c>
      <c r="AO9" s="47">
        <v>0.93200000000000005</v>
      </c>
      <c r="AP9" s="47">
        <v>0.93300000000000005</v>
      </c>
      <c r="AQ9" s="47">
        <v>0.93500000000000005</v>
      </c>
      <c r="AR9" s="47">
        <v>0.96199999999999997</v>
      </c>
      <c r="AS9" s="47">
        <f t="shared" si="2"/>
        <v>0.93700000000000006</v>
      </c>
      <c r="AT9" s="47">
        <v>0.96399999999999997</v>
      </c>
      <c r="AU9" s="47">
        <v>0.94099999999999995</v>
      </c>
      <c r="AV9" s="47">
        <v>0.94</v>
      </c>
      <c r="AW9" s="47">
        <v>0.91500000000000004</v>
      </c>
      <c r="AX9" s="47">
        <v>0.91400000000000003</v>
      </c>
      <c r="AY9" s="47">
        <v>0.88300000000000001</v>
      </c>
      <c r="AZ9" s="47">
        <v>0.91600000000000004</v>
      </c>
      <c r="BA9" s="47">
        <v>0.91700000000000004</v>
      </c>
      <c r="BB9" s="47"/>
      <c r="BC9" s="47">
        <v>0.95099999999999996</v>
      </c>
      <c r="BD9" s="47">
        <v>0.92500000000000004</v>
      </c>
      <c r="BE9" s="47">
        <v>0.92500000000000004</v>
      </c>
      <c r="BF9" s="47">
        <v>1.01</v>
      </c>
      <c r="BG9" s="47">
        <v>1.01</v>
      </c>
      <c r="BH9" s="47">
        <v>0.98899999999999999</v>
      </c>
      <c r="BI9" s="47">
        <v>0.95499999999999996</v>
      </c>
      <c r="BJ9" s="47">
        <v>0.98799999999999999</v>
      </c>
      <c r="BK9" s="47">
        <v>0.97</v>
      </c>
      <c r="BL9" s="47">
        <v>0.95599999999999996</v>
      </c>
      <c r="BM9" s="47">
        <v>0.96399999999999997</v>
      </c>
      <c r="BN9" s="47">
        <v>0.94099999999999995</v>
      </c>
      <c r="BO9" s="47">
        <v>0.90500000000000003</v>
      </c>
      <c r="BP9" s="47">
        <v>0.89900000000000002</v>
      </c>
      <c r="BQ9" s="47">
        <v>0.9</v>
      </c>
      <c r="BR9" s="47">
        <v>0.9</v>
      </c>
      <c r="BS9" s="47"/>
      <c r="BT9" s="47">
        <v>0.89</v>
      </c>
      <c r="BU9" s="47">
        <v>0.92300000000000004</v>
      </c>
      <c r="BV9" s="47">
        <v>0.91400000000000003</v>
      </c>
      <c r="BW9" s="47"/>
      <c r="BX9" s="47">
        <v>0.90300000000000002</v>
      </c>
      <c r="BY9" s="47">
        <v>0.91400000000000003</v>
      </c>
      <c r="BZ9" s="47">
        <v>0.91700000000000004</v>
      </c>
      <c r="CA9" s="47"/>
      <c r="CB9" s="47">
        <v>0.91500000000000004</v>
      </c>
      <c r="CC9" s="47">
        <v>0.93100000000000005</v>
      </c>
      <c r="CD9" s="47">
        <v>0.92300000000000004</v>
      </c>
      <c r="CE9" s="47">
        <v>0.95</v>
      </c>
      <c r="CF9" s="47">
        <f t="shared" si="3"/>
        <v>0.9</v>
      </c>
      <c r="CG9" s="47">
        <v>0.92700000000000005</v>
      </c>
      <c r="CH9" s="47"/>
      <c r="CI9" s="47">
        <v>0.92700000000000005</v>
      </c>
      <c r="CJ9" s="47">
        <v>0.94199999999999995</v>
      </c>
      <c r="CK9" s="47">
        <v>0.94099999999999995</v>
      </c>
      <c r="CL9" s="47"/>
      <c r="CM9" s="47">
        <v>0.94899999999999995</v>
      </c>
      <c r="CN9" s="47">
        <v>0.94099999999999995</v>
      </c>
      <c r="CO9" s="47"/>
      <c r="CP9" s="47">
        <v>0.95399999999999996</v>
      </c>
      <c r="CQ9" s="47">
        <f t="shared" si="4"/>
        <v>0.9</v>
      </c>
      <c r="CR9" s="47">
        <v>0.93799999999999994</v>
      </c>
      <c r="CS9" s="47">
        <v>0.94299999999999995</v>
      </c>
      <c r="CT9" s="47">
        <v>0.94199999999999995</v>
      </c>
      <c r="CU9" s="47"/>
      <c r="CV9" s="47">
        <v>0.93899999999999995</v>
      </c>
      <c r="CW9" s="47">
        <v>0.93799999999999994</v>
      </c>
      <c r="CX9" s="47">
        <v>0.94299999999999995</v>
      </c>
      <c r="CY9" s="47"/>
      <c r="CZ9" s="47">
        <v>0.93500000000000005</v>
      </c>
      <c r="DA9" s="47">
        <v>0.96499999999999997</v>
      </c>
      <c r="DB9" s="47">
        <f t="shared" si="5"/>
        <v>0.9</v>
      </c>
      <c r="DC9" s="47">
        <v>0.94199999999999995</v>
      </c>
      <c r="DD9" s="47">
        <v>0.93500000000000005</v>
      </c>
      <c r="DE9" s="47">
        <v>0.93200000000000005</v>
      </c>
      <c r="DF9" s="47">
        <v>0.94699999999999995</v>
      </c>
      <c r="DG9" s="47">
        <v>0.94199999999999995</v>
      </c>
      <c r="DH9" s="47">
        <v>0.94199999999999995</v>
      </c>
      <c r="DI9" s="47">
        <v>0.95499999999999996</v>
      </c>
      <c r="DJ9" s="47">
        <v>0.94899999999999995</v>
      </c>
      <c r="DK9" s="47">
        <v>0.95199999999999996</v>
      </c>
      <c r="DL9" s="47">
        <v>0.94799999999999995</v>
      </c>
      <c r="DM9" s="47">
        <v>0.97</v>
      </c>
      <c r="DN9" s="47">
        <f t="shared" si="6"/>
        <v>0.9</v>
      </c>
      <c r="DO9" s="47">
        <v>0.94299999999999995</v>
      </c>
      <c r="DP9" s="47"/>
      <c r="DQ9" s="102">
        <v>0.95899999999999996</v>
      </c>
      <c r="DR9" s="47">
        <v>0.96099999999999997</v>
      </c>
      <c r="DS9" s="47">
        <v>0.94399999999999995</v>
      </c>
      <c r="DT9" s="47">
        <v>0.95</v>
      </c>
      <c r="DU9" s="47">
        <v>0.93500000000000005</v>
      </c>
      <c r="DV9" s="47">
        <v>0.97799999999999998</v>
      </c>
      <c r="DW9" s="47">
        <v>0.97099999999999997</v>
      </c>
      <c r="DX9" s="47">
        <v>0.95499999999999996</v>
      </c>
      <c r="DY9" s="51">
        <v>0.98499999999999999</v>
      </c>
      <c r="DZ9" s="51">
        <v>0.96499999999999997</v>
      </c>
      <c r="EA9" s="51">
        <f t="shared" si="7"/>
        <v>0.9</v>
      </c>
      <c r="EB9" s="51">
        <v>0.97599999999999998</v>
      </c>
      <c r="EC9" s="51">
        <v>0.98599999999999999</v>
      </c>
      <c r="ED9" s="51">
        <v>0.99399999999999999</v>
      </c>
      <c r="EE9" s="51"/>
      <c r="EF9" s="51">
        <v>0.99199999999999999</v>
      </c>
      <c r="EG9" s="51">
        <v>0.99</v>
      </c>
      <c r="EH9" s="51">
        <v>0.97499999999999998</v>
      </c>
      <c r="EI9" s="51">
        <v>0.96899999999999997</v>
      </c>
      <c r="EJ9" s="51">
        <v>0.97299999999999998</v>
      </c>
      <c r="EK9" s="51">
        <v>0.97199999999999998</v>
      </c>
      <c r="EL9" s="51">
        <v>0.96499999999999997</v>
      </c>
      <c r="EM9" s="51">
        <f t="shared" si="8"/>
        <v>0.9</v>
      </c>
      <c r="EN9" s="51">
        <v>1.0069999999999999</v>
      </c>
      <c r="EO9" s="51">
        <v>1.0229999999999999</v>
      </c>
      <c r="EP9" s="51">
        <v>1.0149999999999999</v>
      </c>
      <c r="EQ9" s="51">
        <v>1.0629999999999999</v>
      </c>
      <c r="ER9" s="51">
        <v>1.044</v>
      </c>
      <c r="ES9" s="51">
        <v>1.0549999999999999</v>
      </c>
      <c r="ET9" s="51">
        <v>1.0509999999999999</v>
      </c>
      <c r="EU9" s="51"/>
      <c r="EV9" s="51">
        <v>1.0629999999999999</v>
      </c>
      <c r="EW9" s="47">
        <v>1.0069999999999999</v>
      </c>
      <c r="EX9" s="51">
        <f t="shared" si="9"/>
        <v>0.9</v>
      </c>
      <c r="EY9" s="51">
        <v>1.0580000000000001</v>
      </c>
      <c r="EZ9" s="51">
        <v>0.96599999999999997</v>
      </c>
      <c r="FA9" s="51">
        <v>0.98899999999999999</v>
      </c>
      <c r="FB9" s="51">
        <v>0.98299999999999998</v>
      </c>
      <c r="FC9" s="51">
        <v>0.97599999999999998</v>
      </c>
      <c r="FD9" s="51"/>
      <c r="FE9" s="51">
        <v>0.98</v>
      </c>
      <c r="FF9" s="51">
        <v>0.97299999999999998</v>
      </c>
      <c r="FG9" s="51">
        <v>0.98299999999999998</v>
      </c>
      <c r="FH9" s="51">
        <v>0.995</v>
      </c>
      <c r="FI9" s="51"/>
      <c r="FJ9" s="51">
        <v>1</v>
      </c>
      <c r="FK9" s="47">
        <v>0.97099999999999997</v>
      </c>
      <c r="FL9" s="47">
        <f t="shared" si="10"/>
        <v>0.9</v>
      </c>
      <c r="FM9" s="47">
        <v>1.02</v>
      </c>
      <c r="FN9" s="47">
        <v>1</v>
      </c>
      <c r="FO9" s="47">
        <v>1</v>
      </c>
      <c r="FP9" s="47">
        <v>1</v>
      </c>
      <c r="FQ9" s="47">
        <v>1</v>
      </c>
      <c r="FR9" s="47">
        <v>1.1499999999999999</v>
      </c>
      <c r="FS9" s="47">
        <v>1.1579999999999999</v>
      </c>
      <c r="FT9" s="47">
        <v>1.177</v>
      </c>
      <c r="FU9" s="47">
        <v>1.1499999999999999</v>
      </c>
      <c r="FV9" s="47">
        <v>1.159</v>
      </c>
      <c r="FW9" s="47">
        <v>1.1200000000000001</v>
      </c>
      <c r="FX9" s="47">
        <f t="shared" si="11"/>
        <v>0.9</v>
      </c>
      <c r="FY9" s="47">
        <v>1.1499999999999999</v>
      </c>
      <c r="FZ9" s="47">
        <v>1.133</v>
      </c>
      <c r="GA9" s="47"/>
      <c r="GB9" s="47">
        <v>1.1200000000000001</v>
      </c>
      <c r="GC9" s="47">
        <v>1.1299999999999999</v>
      </c>
      <c r="GD9" s="47">
        <v>1.1399999999999999</v>
      </c>
      <c r="GE9" s="47">
        <v>1.1439999999999999</v>
      </c>
      <c r="GF9" s="47"/>
      <c r="GG9" s="47">
        <v>1.1399999999999999</v>
      </c>
      <c r="GH9" s="47">
        <v>1.1339999999999999</v>
      </c>
      <c r="GI9" s="47">
        <v>1.1259999999999999</v>
      </c>
      <c r="GJ9" s="47">
        <v>1.133</v>
      </c>
      <c r="GK9" s="47">
        <v>1.1459999999999999</v>
      </c>
      <c r="GL9" s="47">
        <v>1.1399999999999999</v>
      </c>
      <c r="GM9" s="47">
        <v>1.159</v>
      </c>
      <c r="GN9" s="47"/>
      <c r="GO9" s="47">
        <v>1.1299999999999999</v>
      </c>
      <c r="GP9" s="47"/>
      <c r="GQ9" s="47">
        <v>1.159</v>
      </c>
      <c r="GR9" s="47">
        <v>1.1479999999999999</v>
      </c>
      <c r="GS9" s="47">
        <v>1.1499999999999999</v>
      </c>
      <c r="GT9" s="47"/>
      <c r="GU9" s="47">
        <v>1.1299999999999999</v>
      </c>
      <c r="GV9" s="47">
        <v>1.1399999999999999</v>
      </c>
      <c r="GW9" s="47">
        <v>1.1499999999999999</v>
      </c>
      <c r="GX9" s="47">
        <v>1.1259999999999999</v>
      </c>
      <c r="GY9" s="47">
        <v>1.155</v>
      </c>
      <c r="GZ9" s="47">
        <v>1.153</v>
      </c>
      <c r="HA9" s="47"/>
      <c r="HB9" s="47">
        <v>1.123</v>
      </c>
      <c r="HC9" s="51">
        <f t="shared" si="12"/>
        <v>0.9</v>
      </c>
      <c r="HD9" s="51">
        <v>1.1639999999999999</v>
      </c>
      <c r="HE9" s="51">
        <v>1.141</v>
      </c>
      <c r="HF9" s="51">
        <v>1.1639999999999999</v>
      </c>
      <c r="HG9" s="47">
        <v>1.1559999999999999</v>
      </c>
      <c r="HH9" s="51">
        <v>1.1579999999999999</v>
      </c>
      <c r="HI9" s="47">
        <f t="shared" si="13"/>
        <v>0.9</v>
      </c>
      <c r="HJ9" s="47">
        <v>1.169</v>
      </c>
      <c r="HK9" s="47">
        <v>1.1679999999999999</v>
      </c>
      <c r="HL9" s="47">
        <v>1.1759999999999999</v>
      </c>
      <c r="HM9" s="47">
        <v>1.175</v>
      </c>
      <c r="HN9" s="77"/>
      <c r="HO9" s="77">
        <v>1.1719999999999999</v>
      </c>
      <c r="HP9" s="77">
        <v>1.169</v>
      </c>
      <c r="HQ9" s="77">
        <v>1.179</v>
      </c>
      <c r="HR9" s="77">
        <v>1.2569999999999999</v>
      </c>
      <c r="HS9" s="77">
        <v>1.246</v>
      </c>
      <c r="HT9" s="77"/>
      <c r="HU9" s="77">
        <v>1.264</v>
      </c>
      <c r="HV9" s="77"/>
      <c r="HW9" s="77">
        <v>1.2529999999999999</v>
      </c>
      <c r="HX9" s="77">
        <v>1.2470000000000001</v>
      </c>
      <c r="HY9" s="47">
        <f t="shared" si="14"/>
        <v>0.9</v>
      </c>
      <c r="HZ9" s="77"/>
      <c r="IA9" s="6">
        <f t="shared" si="15"/>
        <v>0.38555555555555565</v>
      </c>
      <c r="IB9" s="102"/>
      <c r="IC9" s="102">
        <v>1.0009999999999999</v>
      </c>
      <c r="ID9" s="102">
        <v>1.127</v>
      </c>
      <c r="IE9" s="102">
        <v>0.995</v>
      </c>
      <c r="IF9" s="102">
        <v>1.004</v>
      </c>
      <c r="IG9" s="102">
        <v>0.90800000000000003</v>
      </c>
      <c r="IH9" s="102">
        <v>0.91900000000000004</v>
      </c>
      <c r="II9" s="102">
        <v>0.89700000000000002</v>
      </c>
      <c r="IJ9" s="102">
        <v>0.92400000000000004</v>
      </c>
      <c r="IK9" s="102">
        <v>0.92800000000000005</v>
      </c>
      <c r="IL9" s="102">
        <v>0.94</v>
      </c>
      <c r="IM9" s="102">
        <v>0.92900000000000005</v>
      </c>
      <c r="IN9" s="102">
        <v>0.92100000000000004</v>
      </c>
      <c r="IO9" s="102">
        <v>0.92200000000000004</v>
      </c>
      <c r="IP9" s="102">
        <v>0.90600000000000003</v>
      </c>
      <c r="IQ9" s="102">
        <v>0.89</v>
      </c>
      <c r="IR9" s="102">
        <f t="shared" si="16"/>
        <v>0.89</v>
      </c>
      <c r="IS9" s="102">
        <v>0.94</v>
      </c>
      <c r="IT9" s="102">
        <v>0.90800000000000003</v>
      </c>
      <c r="IU9" s="102">
        <v>0.93700000000000006</v>
      </c>
      <c r="IV9" s="102">
        <v>0.90300000000000002</v>
      </c>
      <c r="IW9" s="102">
        <v>0.92100000000000004</v>
      </c>
      <c r="IX9" s="102"/>
      <c r="IY9" s="102">
        <v>0.91300000000000003</v>
      </c>
      <c r="IZ9" s="102">
        <v>0.89500000000000002</v>
      </c>
      <c r="JA9" s="102">
        <v>0.91300000000000003</v>
      </c>
      <c r="JB9" s="102">
        <v>0.92200000000000004</v>
      </c>
      <c r="JC9" s="102">
        <v>0.94499999999999995</v>
      </c>
      <c r="JD9" s="102">
        <v>0.90900000000000003</v>
      </c>
      <c r="JE9" s="102">
        <v>0.94199999999999995</v>
      </c>
      <c r="JF9" s="102">
        <v>0.92100000000000004</v>
      </c>
      <c r="JG9" s="102"/>
      <c r="JH9" s="102">
        <v>0.92600000000000005</v>
      </c>
      <c r="JI9" s="102">
        <v>0.91900000000000004</v>
      </c>
      <c r="JJ9" s="102">
        <f t="shared" si="17"/>
        <v>0.89</v>
      </c>
      <c r="JK9" s="102"/>
      <c r="JL9" s="102">
        <v>0.92900000000000005</v>
      </c>
      <c r="JM9" s="102">
        <v>0.88100000000000001</v>
      </c>
      <c r="JN9" s="102">
        <v>0.88600000000000001</v>
      </c>
      <c r="JO9" s="102">
        <v>0.876</v>
      </c>
      <c r="JP9" s="102">
        <v>0.878</v>
      </c>
      <c r="JQ9" s="102">
        <v>0.875</v>
      </c>
      <c r="JR9" s="102">
        <v>0.89600000000000002</v>
      </c>
      <c r="JS9" s="102">
        <v>0.876</v>
      </c>
      <c r="JT9" s="102">
        <v>0.90200000000000002</v>
      </c>
      <c r="JU9" s="102">
        <v>0.91600000000000004</v>
      </c>
      <c r="JV9" s="102">
        <v>0.89</v>
      </c>
      <c r="JW9" s="102">
        <v>0.90600000000000003</v>
      </c>
      <c r="JX9" s="102">
        <v>0.90600000000000003</v>
      </c>
      <c r="JY9" s="102">
        <v>0.91100000000000003</v>
      </c>
      <c r="JZ9" s="102">
        <v>0.92100000000000004</v>
      </c>
      <c r="KA9" s="102">
        <v>0.92600000000000005</v>
      </c>
      <c r="KB9" s="102">
        <v>0.91400000000000003</v>
      </c>
      <c r="KC9" s="102">
        <v>0.92400000000000004</v>
      </c>
      <c r="KD9" s="102">
        <v>0.93100000000000005</v>
      </c>
      <c r="KE9" s="102">
        <v>0.89200000000000002</v>
      </c>
      <c r="KF9" s="102">
        <v>0.89300000000000002</v>
      </c>
      <c r="KG9" s="102">
        <v>0.88400000000000001</v>
      </c>
      <c r="KH9" s="102">
        <v>0.89</v>
      </c>
      <c r="KI9" s="102">
        <f t="shared" si="18"/>
        <v>0.89</v>
      </c>
      <c r="KJ9" s="102">
        <v>0.88400000000000001</v>
      </c>
      <c r="KK9" s="102">
        <v>0.878</v>
      </c>
      <c r="KL9" s="102">
        <v>0.876</v>
      </c>
      <c r="KM9" s="102">
        <v>0.9</v>
      </c>
      <c r="KN9" s="102">
        <v>0.88900000000000001</v>
      </c>
      <c r="KO9" s="102">
        <v>0.89700000000000002</v>
      </c>
      <c r="KP9" s="102">
        <v>0.88600000000000001</v>
      </c>
      <c r="KQ9" s="102">
        <v>0.88900000000000001</v>
      </c>
      <c r="KR9" s="102">
        <v>0.89</v>
      </c>
      <c r="KS9" s="102">
        <v>0.92</v>
      </c>
      <c r="KT9" s="102">
        <f t="shared" si="19"/>
        <v>0.89</v>
      </c>
      <c r="KU9" s="102">
        <v>0.88400000000000001</v>
      </c>
      <c r="KV9" s="102">
        <v>0.91400000000000003</v>
      </c>
      <c r="KW9" s="102">
        <v>0.91100000000000003</v>
      </c>
      <c r="KX9" s="102">
        <v>0.89500000000000002</v>
      </c>
      <c r="KY9" s="102"/>
      <c r="KZ9" s="102">
        <v>0.88400000000000001</v>
      </c>
      <c r="LA9" s="102"/>
      <c r="LB9" s="102">
        <v>0.90900000000000003</v>
      </c>
      <c r="LC9" s="102">
        <v>0.91800000000000004</v>
      </c>
      <c r="LD9" s="102">
        <f t="shared" si="20"/>
        <v>0.89</v>
      </c>
      <c r="LE9" s="102">
        <v>0.90800000000000003</v>
      </c>
      <c r="LF9" s="102">
        <v>0.91200000000000003</v>
      </c>
      <c r="LG9" s="102">
        <v>0.91</v>
      </c>
      <c r="LH9" s="102">
        <v>0.90800000000000003</v>
      </c>
      <c r="LI9" s="102">
        <v>0.91300000000000003</v>
      </c>
      <c r="LJ9" s="102">
        <v>0.90600000000000003</v>
      </c>
      <c r="LK9" s="102">
        <v>0.90600000000000003</v>
      </c>
      <c r="LL9" s="102">
        <v>0.93300000000000005</v>
      </c>
      <c r="LM9" s="102">
        <f t="shared" si="21"/>
        <v>0.89</v>
      </c>
      <c r="LN9" s="102">
        <v>0.90600000000000003</v>
      </c>
      <c r="LO9" s="102">
        <v>0.90500000000000003</v>
      </c>
      <c r="LP9" s="102">
        <v>0.90700000000000003</v>
      </c>
      <c r="LQ9" s="102"/>
      <c r="LR9" s="102">
        <v>0.91200000000000003</v>
      </c>
      <c r="LS9" s="102">
        <v>0.91800000000000004</v>
      </c>
      <c r="LT9" s="102">
        <v>0.91900000000000004</v>
      </c>
      <c r="LU9" s="102">
        <v>0.92400000000000004</v>
      </c>
      <c r="LV9" s="102"/>
      <c r="LW9" s="102">
        <v>0.92400000000000004</v>
      </c>
      <c r="LX9" s="102">
        <v>0.91800000000000004</v>
      </c>
      <c r="LY9" s="102">
        <v>0.95</v>
      </c>
      <c r="LZ9" s="102">
        <f t="shared" si="22"/>
        <v>0.89</v>
      </c>
      <c r="MA9" s="102">
        <v>0.91200000000000003</v>
      </c>
      <c r="MB9" s="102">
        <v>0.90800000000000003</v>
      </c>
      <c r="MC9" s="102"/>
      <c r="MD9" s="885">
        <f t="shared" si="23"/>
        <v>2.0224719101123612E-2</v>
      </c>
      <c r="ME9" s="1060"/>
      <c r="MF9" s="1060">
        <v>0.97499999999999998</v>
      </c>
      <c r="MG9" s="1060">
        <v>1.014</v>
      </c>
      <c r="MH9" s="1060">
        <v>0.95499999999999996</v>
      </c>
      <c r="MI9" s="1060">
        <v>0.995</v>
      </c>
      <c r="MJ9" s="1060">
        <v>0.90400000000000003</v>
      </c>
      <c r="MK9" s="1060">
        <v>0.88200000000000001</v>
      </c>
      <c r="ML9" s="1060">
        <v>0.88100000000000001</v>
      </c>
      <c r="MM9" s="1060">
        <v>0.91100000000000003</v>
      </c>
      <c r="MN9" s="1060">
        <v>0.90800000000000003</v>
      </c>
      <c r="MO9" s="1060"/>
      <c r="MP9" s="1060">
        <v>0.89</v>
      </c>
      <c r="MQ9" s="1060">
        <v>0.90200000000000002</v>
      </c>
      <c r="MR9" s="1060">
        <v>0.88100000000000001</v>
      </c>
      <c r="MS9" s="1060">
        <v>0.90600000000000003</v>
      </c>
      <c r="MT9" s="1060">
        <v>0.88500000000000001</v>
      </c>
      <c r="MU9" s="1060">
        <v>0.86499999999999999</v>
      </c>
      <c r="MV9" s="1060">
        <f t="shared" si="24"/>
        <v>0.86499999999999999</v>
      </c>
      <c r="MW9" s="1060">
        <v>0.93100000000000005</v>
      </c>
      <c r="MX9" s="1060">
        <v>0.90600000000000003</v>
      </c>
      <c r="MY9" s="1060">
        <v>0.90200000000000002</v>
      </c>
      <c r="MZ9" s="1060"/>
      <c r="NA9" s="1060">
        <v>0.88600000000000001</v>
      </c>
      <c r="NB9" s="1060">
        <v>0.89700000000000002</v>
      </c>
      <c r="NC9" s="1060">
        <v>0.89</v>
      </c>
      <c r="ND9" s="1060">
        <v>0.88200000000000001</v>
      </c>
      <c r="NE9" s="1060">
        <v>0.88200000000000001</v>
      </c>
      <c r="NF9" s="1060"/>
      <c r="NG9" s="1060">
        <v>0.88200000000000001</v>
      </c>
      <c r="NH9" s="1060">
        <v>0.91900000000000004</v>
      </c>
      <c r="NI9" s="1060"/>
      <c r="NJ9" s="1060">
        <v>0.90400000000000003</v>
      </c>
      <c r="NK9" s="1060">
        <v>0.88800000000000001</v>
      </c>
      <c r="NL9" s="1060">
        <v>0.90100000000000002</v>
      </c>
      <c r="NM9" s="1060">
        <v>0.88300000000000001</v>
      </c>
      <c r="NN9" s="1060">
        <f t="shared" si="25"/>
        <v>0.86499999999999999</v>
      </c>
      <c r="NO9" s="1060">
        <v>0.89700000000000002</v>
      </c>
      <c r="NP9" s="1060">
        <v>0.86899999999999999</v>
      </c>
      <c r="NQ9" s="1060">
        <v>0.878</v>
      </c>
      <c r="NR9" s="1060"/>
      <c r="NS9" s="1060">
        <v>0.876</v>
      </c>
      <c r="NT9" s="1060">
        <v>0.88900000000000001</v>
      </c>
      <c r="NU9" s="1060">
        <v>0.871</v>
      </c>
      <c r="NV9" s="1060">
        <v>0.879</v>
      </c>
      <c r="NW9" s="1060">
        <v>0.877</v>
      </c>
      <c r="NX9" s="1060">
        <v>0.90400000000000003</v>
      </c>
      <c r="NY9" s="1060">
        <v>0.88200000000000001</v>
      </c>
      <c r="NZ9" s="1060">
        <v>0.86499999999999999</v>
      </c>
      <c r="OA9" s="1060">
        <v>0.88900000000000001</v>
      </c>
      <c r="OB9" s="102">
        <v>0.88900000000000001</v>
      </c>
      <c r="OC9" s="1060">
        <v>0.91600000000000004</v>
      </c>
      <c r="OD9" s="1060">
        <v>0.91500000000000004</v>
      </c>
      <c r="OE9" s="1060">
        <v>0.92300000000000004</v>
      </c>
      <c r="OF9" s="1060">
        <v>0.91500000000000004</v>
      </c>
      <c r="OG9" s="1060"/>
      <c r="OH9" s="1060">
        <v>0.91500000000000004</v>
      </c>
      <c r="OI9" s="1060">
        <v>0.91900000000000004</v>
      </c>
      <c r="OJ9" s="102">
        <v>0.877</v>
      </c>
      <c r="OK9" s="102">
        <v>0.86899999999999999</v>
      </c>
      <c r="OL9" s="102">
        <v>0.88400000000000001</v>
      </c>
      <c r="OM9" s="102">
        <v>0.88</v>
      </c>
      <c r="ON9" s="102">
        <f t="shared" si="26"/>
        <v>0.86499999999999999</v>
      </c>
      <c r="OO9" s="102">
        <v>0.86399999999999999</v>
      </c>
      <c r="OP9" s="102">
        <v>0.88</v>
      </c>
      <c r="OQ9" s="102">
        <v>0.86699999999999999</v>
      </c>
      <c r="OR9" s="102">
        <v>0.872</v>
      </c>
      <c r="OS9" s="102">
        <v>0.878</v>
      </c>
      <c r="OT9" s="102">
        <v>0.873</v>
      </c>
      <c r="OU9" s="102">
        <v>0.875</v>
      </c>
      <c r="OV9" s="102">
        <v>0.88400000000000001</v>
      </c>
      <c r="OW9" s="102"/>
      <c r="OX9" s="102">
        <v>0.89100000000000001</v>
      </c>
      <c r="OY9" s="102">
        <v>0.95</v>
      </c>
      <c r="OZ9" s="102">
        <f t="shared" si="27"/>
        <v>0.86499999999999999</v>
      </c>
      <c r="PA9" s="102"/>
      <c r="PB9" s="102">
        <v>0.88100000000000001</v>
      </c>
      <c r="PC9" s="102">
        <v>0.88700000000000001</v>
      </c>
      <c r="PD9" s="102">
        <v>0.88100000000000001</v>
      </c>
      <c r="PE9" s="102">
        <v>0.88300000000000001</v>
      </c>
      <c r="PF9" s="102"/>
      <c r="PG9" s="102">
        <v>0.88200000000000001</v>
      </c>
      <c r="PH9" s="102">
        <v>0.88100000000000001</v>
      </c>
      <c r="PI9" s="102"/>
      <c r="PJ9" s="102">
        <v>0.879</v>
      </c>
      <c r="PK9" s="102">
        <f t="shared" si="28"/>
        <v>0.86499999999999999</v>
      </c>
      <c r="PL9" s="102">
        <v>0.88400000000000001</v>
      </c>
      <c r="PM9" s="102">
        <v>0.88700000000000001</v>
      </c>
      <c r="PN9" s="102">
        <v>0.89400000000000002</v>
      </c>
      <c r="PO9" s="102"/>
      <c r="PP9" s="102">
        <v>0.89700000000000002</v>
      </c>
      <c r="PQ9" s="102">
        <v>0.89500000000000002</v>
      </c>
      <c r="PR9" s="102">
        <v>0.88300000000000001</v>
      </c>
      <c r="PS9" s="102">
        <v>0.89100000000000001</v>
      </c>
      <c r="PT9" s="102">
        <v>0.89600000000000002</v>
      </c>
      <c r="PU9" s="102">
        <f t="shared" si="29"/>
        <v>0.86499999999999999</v>
      </c>
      <c r="PV9" s="102">
        <v>0.89100000000000001</v>
      </c>
      <c r="PW9" s="102">
        <v>0.90100000000000002</v>
      </c>
      <c r="PX9" s="102">
        <v>0.89200000000000002</v>
      </c>
      <c r="PY9" s="102">
        <v>0.91200000000000003</v>
      </c>
      <c r="PZ9" s="102">
        <v>0.90800000000000003</v>
      </c>
      <c r="QA9" s="102"/>
      <c r="QB9" s="102">
        <v>0.90800000000000003</v>
      </c>
      <c r="QC9" s="102">
        <v>0.90700000000000003</v>
      </c>
      <c r="QD9" s="102">
        <v>0.90900000000000003</v>
      </c>
      <c r="QE9" s="102">
        <v>0.91100000000000003</v>
      </c>
      <c r="QF9" s="102">
        <v>0.92400000000000004</v>
      </c>
      <c r="QG9" s="102">
        <v>0.90800000000000003</v>
      </c>
      <c r="QH9" s="102">
        <f t="shared" si="30"/>
        <v>0.86499999999999999</v>
      </c>
      <c r="QI9" s="102">
        <v>0.91200000000000003</v>
      </c>
      <c r="QJ9" s="102">
        <v>0.90900000000000003</v>
      </c>
      <c r="QK9" s="102">
        <v>0.90900000000000003</v>
      </c>
      <c r="QL9" s="102">
        <v>0.90900000000000003</v>
      </c>
      <c r="QM9" s="102"/>
      <c r="QN9" s="102">
        <v>0.92300000000000004</v>
      </c>
      <c r="QO9" s="102">
        <v>0.93</v>
      </c>
      <c r="QP9" s="102">
        <v>0.92100000000000004</v>
      </c>
      <c r="QQ9" s="102">
        <v>0.92300000000000004</v>
      </c>
      <c r="QR9" s="102">
        <v>0.93300000000000005</v>
      </c>
      <c r="QS9" s="102">
        <v>0.94899999999999995</v>
      </c>
      <c r="QT9" s="102">
        <v>0.92600000000000005</v>
      </c>
      <c r="QU9" s="102">
        <f t="shared" si="31"/>
        <v>0.86499999999999999</v>
      </c>
      <c r="QV9" s="102">
        <v>0.95399999999999996</v>
      </c>
      <c r="QW9" s="102">
        <v>0.95399999999999996</v>
      </c>
      <c r="QX9" s="102">
        <v>0.95199999999999996</v>
      </c>
      <c r="QY9" s="102">
        <v>0.94299999999999995</v>
      </c>
      <c r="QZ9" s="102">
        <v>0.94299999999999995</v>
      </c>
      <c r="RA9" s="102">
        <v>0.93700000000000006</v>
      </c>
      <c r="RB9" s="102">
        <v>0.93799999999999994</v>
      </c>
      <c r="RC9" s="102">
        <v>0.92500000000000004</v>
      </c>
      <c r="RD9" s="102">
        <v>0.93</v>
      </c>
      <c r="RE9" s="102">
        <v>0.92600000000000005</v>
      </c>
      <c r="RF9" s="102">
        <f t="shared" si="32"/>
        <v>0.86499999999999999</v>
      </c>
      <c r="RG9" s="102">
        <v>0.96799999999999997</v>
      </c>
      <c r="RH9" s="102"/>
      <c r="RI9" s="102">
        <v>0.97699999999999998</v>
      </c>
      <c r="RJ9" s="102">
        <v>0.97499999999999998</v>
      </c>
      <c r="RK9" s="102">
        <v>1.042</v>
      </c>
      <c r="RL9" s="102">
        <v>1.0309999999999999</v>
      </c>
      <c r="RM9" s="102">
        <v>1.03</v>
      </c>
      <c r="RN9" s="102">
        <v>1.0329999999999999</v>
      </c>
      <c r="RO9" s="102">
        <v>1.036</v>
      </c>
      <c r="RP9" s="102">
        <v>0.96099999999999997</v>
      </c>
      <c r="RQ9" s="102">
        <f t="shared" si="33"/>
        <v>0.86499999999999999</v>
      </c>
      <c r="RR9" s="102"/>
      <c r="RS9" s="102">
        <v>1.044</v>
      </c>
      <c r="RT9" s="102">
        <v>0.98199999999999998</v>
      </c>
      <c r="RU9" s="102">
        <v>0.98599999999999999</v>
      </c>
      <c r="RV9" s="102">
        <v>0.97799999999999998</v>
      </c>
      <c r="RW9" s="102">
        <v>0.98799999999999999</v>
      </c>
      <c r="RX9" s="102">
        <v>0.97799999999999998</v>
      </c>
      <c r="RY9" s="102">
        <v>0.97699999999999998</v>
      </c>
      <c r="RZ9" s="102">
        <v>0.98399999999999999</v>
      </c>
      <c r="SA9" s="102">
        <v>0.97699999999999998</v>
      </c>
      <c r="SB9" s="102"/>
      <c r="SC9" s="102">
        <v>0.99</v>
      </c>
      <c r="SD9" s="102">
        <v>0.98099999999999998</v>
      </c>
      <c r="SE9" s="102">
        <f t="shared" si="34"/>
        <v>0.86499999999999999</v>
      </c>
      <c r="SF9" s="102">
        <v>0.99</v>
      </c>
      <c r="SG9" s="102">
        <v>0.99</v>
      </c>
      <c r="SH9" s="102">
        <v>0.99</v>
      </c>
      <c r="SI9" s="102">
        <v>0.99</v>
      </c>
      <c r="SJ9" s="102">
        <v>0.98</v>
      </c>
      <c r="SK9" s="102">
        <v>1.0029999999999999</v>
      </c>
      <c r="SL9" s="102">
        <v>1.08</v>
      </c>
      <c r="SM9" s="102"/>
      <c r="SN9" s="102">
        <v>1.0880000000000001</v>
      </c>
      <c r="SO9" s="102">
        <v>1.089</v>
      </c>
      <c r="SP9" s="102">
        <v>1.07</v>
      </c>
      <c r="SQ9" s="1063">
        <v>1.1000000000000001</v>
      </c>
      <c r="SR9" s="102">
        <f t="shared" si="35"/>
        <v>0.86499999999999999</v>
      </c>
      <c r="SS9" s="102">
        <v>1.08</v>
      </c>
      <c r="ST9" s="102"/>
      <c r="SU9" s="102">
        <v>1.1000000000000001</v>
      </c>
      <c r="SV9" s="102">
        <v>1.099</v>
      </c>
      <c r="SW9" s="102"/>
      <c r="SX9" s="102">
        <v>1.1100000000000001</v>
      </c>
      <c r="SY9" s="102">
        <v>1.0900000000000001</v>
      </c>
      <c r="SZ9" s="102">
        <v>1.1100000000000001</v>
      </c>
      <c r="TA9" s="102">
        <v>1.1000000000000001</v>
      </c>
      <c r="TB9" s="102"/>
      <c r="TC9" s="102">
        <v>1.0900000000000001</v>
      </c>
      <c r="TD9" s="102">
        <v>1.08</v>
      </c>
      <c r="TE9" s="102">
        <v>1.08</v>
      </c>
      <c r="TF9" s="102">
        <v>1.0900000000000001</v>
      </c>
      <c r="TG9" s="102">
        <v>1.07</v>
      </c>
      <c r="TH9" s="102">
        <v>1.1000000000000001</v>
      </c>
      <c r="TI9" s="102">
        <v>1.0900000000000001</v>
      </c>
      <c r="TJ9" s="102"/>
      <c r="TK9" s="102">
        <v>1.069</v>
      </c>
      <c r="TL9" s="102">
        <v>1.0900000000000001</v>
      </c>
      <c r="TM9" s="102">
        <v>1.08</v>
      </c>
      <c r="TN9" s="102">
        <v>1.0669999999999999</v>
      </c>
      <c r="TO9" s="102">
        <v>1.1020000000000001</v>
      </c>
      <c r="TP9" s="102">
        <v>1.093</v>
      </c>
      <c r="TQ9" s="102"/>
      <c r="TR9" s="102">
        <v>1.08</v>
      </c>
      <c r="TS9" s="102">
        <v>1.1000000000000001</v>
      </c>
      <c r="TT9" s="102">
        <v>1.1040000000000001</v>
      </c>
      <c r="TU9" s="102">
        <v>1.0920000000000001</v>
      </c>
      <c r="TV9" s="102">
        <f t="shared" si="36"/>
        <v>0.86499999999999999</v>
      </c>
      <c r="TW9" s="102">
        <v>1.1020000000000001</v>
      </c>
      <c r="TX9" s="102">
        <v>1.105</v>
      </c>
      <c r="TY9" s="102">
        <v>1.103</v>
      </c>
      <c r="TZ9" s="102">
        <v>1.105</v>
      </c>
      <c r="UA9" s="102">
        <v>1.111</v>
      </c>
      <c r="UB9" s="51">
        <f t="shared" si="37"/>
        <v>0.86499999999999999</v>
      </c>
      <c r="UC9" s="51">
        <v>1.1200000000000001</v>
      </c>
      <c r="UD9" s="51">
        <v>1.119</v>
      </c>
      <c r="UE9" s="51">
        <v>1.129</v>
      </c>
      <c r="UF9" s="51">
        <v>1.121</v>
      </c>
      <c r="UG9" s="51">
        <v>1.139</v>
      </c>
      <c r="UH9" s="47">
        <v>1.1399999999999999</v>
      </c>
      <c r="UI9" s="47">
        <v>1.125</v>
      </c>
      <c r="UJ9" s="47">
        <v>1.2070000000000001</v>
      </c>
      <c r="UK9" s="47">
        <v>1.2290000000000001</v>
      </c>
      <c r="UL9" s="47">
        <v>1.2190000000000001</v>
      </c>
      <c r="UM9" s="47">
        <v>1.2370000000000001</v>
      </c>
      <c r="UN9" s="47"/>
      <c r="UO9" s="47">
        <v>1.214</v>
      </c>
      <c r="UP9" s="51">
        <f t="shared" si="38"/>
        <v>0.86499999999999999</v>
      </c>
      <c r="UQ9" s="47"/>
      <c r="UR9" s="6">
        <f t="shared" si="39"/>
        <v>0.40346820809248551</v>
      </c>
      <c r="US9" s="1060">
        <v>1.0329999999999999</v>
      </c>
      <c r="UT9" s="1060">
        <v>1.248</v>
      </c>
      <c r="UU9" s="1060">
        <v>1.1419999999999999</v>
      </c>
      <c r="UV9" s="1060">
        <v>1.0609999999999999</v>
      </c>
      <c r="UW9" s="1060">
        <v>0.94599999999999995</v>
      </c>
      <c r="UX9" s="1060">
        <v>0.97</v>
      </c>
      <c r="UY9" s="1060">
        <v>0.94599999999999995</v>
      </c>
      <c r="UZ9" s="1060">
        <v>0.99199999999999999</v>
      </c>
      <c r="VA9" s="1060">
        <v>0.97199999999999998</v>
      </c>
      <c r="VB9" s="1060">
        <v>0.96599999999999997</v>
      </c>
      <c r="VC9" s="1060">
        <v>0.98199999999999998</v>
      </c>
      <c r="VD9" s="1060">
        <v>0.98</v>
      </c>
      <c r="VE9" s="1060"/>
      <c r="VF9" s="1060">
        <v>0.96799999999999997</v>
      </c>
      <c r="VG9" s="1060">
        <v>0.94199999999999995</v>
      </c>
      <c r="VH9" s="1060">
        <v>0.93700000000000006</v>
      </c>
      <c r="VI9" s="1060">
        <f t="shared" si="40"/>
        <v>0.93700000000000006</v>
      </c>
      <c r="VJ9" s="1060">
        <v>0.98499999999999999</v>
      </c>
      <c r="VK9" s="1060">
        <v>0.94199999999999995</v>
      </c>
      <c r="VL9" s="1060">
        <v>0.94599999999999995</v>
      </c>
      <c r="VM9" s="1060">
        <v>0.94799999999999995</v>
      </c>
      <c r="VN9" s="1060"/>
      <c r="VO9" s="1060">
        <v>0.97599999999999998</v>
      </c>
      <c r="VP9" s="1060">
        <v>0.94899999999999995</v>
      </c>
      <c r="VQ9" s="1060">
        <v>0.94</v>
      </c>
      <c r="VR9" s="1060">
        <v>0.94399999999999995</v>
      </c>
      <c r="VS9" s="1060">
        <v>0.998</v>
      </c>
      <c r="VT9" s="1060">
        <v>0.96299999999999997</v>
      </c>
      <c r="VU9" s="1060">
        <v>0.96399999999999997</v>
      </c>
      <c r="VV9" s="1060">
        <v>0.95899999999999996</v>
      </c>
      <c r="VW9" s="1060">
        <v>0.96499999999999997</v>
      </c>
      <c r="VX9" s="1060">
        <f t="shared" si="41"/>
        <v>0.93700000000000006</v>
      </c>
      <c r="VY9" s="1060">
        <v>0.97199999999999998</v>
      </c>
      <c r="VZ9" s="1060">
        <v>0.96099999999999997</v>
      </c>
      <c r="WA9" s="1060">
        <v>0.95499999999999996</v>
      </c>
      <c r="WB9" s="1060">
        <v>0.95099999999999996</v>
      </c>
      <c r="WC9" s="1060"/>
      <c r="WD9" s="1060">
        <v>0.93700000000000006</v>
      </c>
      <c r="WE9" s="1060">
        <v>0.94799999999999995</v>
      </c>
      <c r="WF9" s="1060">
        <v>0.95699999999999996</v>
      </c>
      <c r="WG9" s="1060">
        <v>0.94599999999999995</v>
      </c>
      <c r="WH9" s="1060">
        <v>0.98099999999999998</v>
      </c>
      <c r="WI9" s="102">
        <v>0.97099999999999997</v>
      </c>
      <c r="WJ9" s="102">
        <v>0.93700000000000006</v>
      </c>
      <c r="WK9" s="1060">
        <v>0.96299999999999997</v>
      </c>
      <c r="WL9" s="102">
        <v>0.96299999999999997</v>
      </c>
      <c r="WM9" s="1060">
        <v>0.98399999999999999</v>
      </c>
      <c r="WN9" s="1060">
        <v>0.97799999999999998</v>
      </c>
      <c r="WO9" s="1060">
        <v>1.0049999999999999</v>
      </c>
      <c r="WP9" s="1060">
        <v>0.99199999999999999</v>
      </c>
      <c r="WQ9" s="1060">
        <v>0.98799999999999999</v>
      </c>
      <c r="WR9" s="1060"/>
      <c r="WS9" s="1060">
        <v>0.99299999999999999</v>
      </c>
      <c r="WT9" s="102">
        <v>0.95699999999999996</v>
      </c>
      <c r="WU9" s="102">
        <v>0.94399999999999995</v>
      </c>
      <c r="WV9" s="102">
        <v>0.95899999999999996</v>
      </c>
      <c r="WW9" s="102">
        <v>0.94</v>
      </c>
      <c r="WX9" s="102">
        <f t="shared" si="42"/>
        <v>0.93700000000000006</v>
      </c>
      <c r="WY9" s="102">
        <v>0.94599999999999995</v>
      </c>
      <c r="WZ9" s="102">
        <v>0.96499999999999997</v>
      </c>
      <c r="XA9" s="102">
        <v>0.94599999999999995</v>
      </c>
      <c r="XB9" s="102">
        <v>0.93899999999999995</v>
      </c>
      <c r="XC9" s="102">
        <v>0.94199999999999995</v>
      </c>
      <c r="XD9" s="102">
        <v>0.93600000000000005</v>
      </c>
      <c r="XE9" s="102">
        <v>0.93899999999999995</v>
      </c>
      <c r="XF9" s="102">
        <v>0.94499999999999995</v>
      </c>
      <c r="XG9" s="102"/>
      <c r="XH9" s="102">
        <v>0.95299999999999996</v>
      </c>
      <c r="XI9" s="102">
        <v>0.95</v>
      </c>
      <c r="XJ9" s="102">
        <f t="shared" si="43"/>
        <v>0.93700000000000006</v>
      </c>
      <c r="XK9" s="102">
        <v>0.95499999999999996</v>
      </c>
      <c r="XL9" s="102">
        <v>0.94799999999999995</v>
      </c>
      <c r="XM9" s="102"/>
      <c r="XN9" s="102">
        <v>0.94499999999999995</v>
      </c>
      <c r="XO9" s="102">
        <v>0.95</v>
      </c>
      <c r="XP9" s="102">
        <v>0.94899999999999995</v>
      </c>
      <c r="XQ9" s="102"/>
      <c r="XR9" s="102">
        <v>0.94499999999999995</v>
      </c>
      <c r="XS9" s="102">
        <v>0.95099999999999996</v>
      </c>
      <c r="XT9" s="102">
        <f t="shared" si="44"/>
        <v>0.93700000000000006</v>
      </c>
      <c r="XU9" s="102">
        <v>0.95099999999999996</v>
      </c>
      <c r="XV9" s="102">
        <v>0.95699999999999996</v>
      </c>
      <c r="XW9" s="102">
        <v>0.96</v>
      </c>
      <c r="XX9" s="102"/>
      <c r="XY9" s="102">
        <v>0.97099999999999997</v>
      </c>
      <c r="XZ9" s="102">
        <v>0.95699999999999996</v>
      </c>
      <c r="YA9" s="102">
        <v>0.95599999999999996</v>
      </c>
      <c r="YB9" s="102">
        <v>0.94799999999999995</v>
      </c>
      <c r="YC9" s="102">
        <v>0.97</v>
      </c>
      <c r="YD9" s="102">
        <f t="shared" si="45"/>
        <v>0.93700000000000006</v>
      </c>
      <c r="YE9" s="102">
        <v>0.96699999999999997</v>
      </c>
      <c r="YF9" s="102">
        <v>0.96599999999999997</v>
      </c>
      <c r="YG9" s="102">
        <v>0.97099999999999997</v>
      </c>
      <c r="YH9" s="102">
        <v>0.97899999999999998</v>
      </c>
      <c r="YI9" s="102">
        <v>0.98299999999999998</v>
      </c>
      <c r="YJ9" s="102">
        <v>0.97699999999999998</v>
      </c>
      <c r="YK9" s="102"/>
      <c r="YL9" s="102">
        <v>0.97199999999999998</v>
      </c>
      <c r="YM9" s="102">
        <v>0.97</v>
      </c>
      <c r="YN9" s="102">
        <v>0.96699999999999997</v>
      </c>
      <c r="YO9" s="102">
        <v>0.90900000000000003</v>
      </c>
      <c r="YP9" s="102">
        <v>0.96199999999999997</v>
      </c>
      <c r="YQ9" s="102">
        <f t="shared" si="46"/>
        <v>0.93700000000000006</v>
      </c>
      <c r="YR9" s="102">
        <v>0.97499999999999998</v>
      </c>
      <c r="YS9" s="102">
        <v>0.96499999999999997</v>
      </c>
      <c r="YT9" s="102">
        <v>0.96899999999999997</v>
      </c>
      <c r="YU9" s="102">
        <v>0.97599999999999998</v>
      </c>
      <c r="YV9" s="102">
        <v>0.98199999999999998</v>
      </c>
      <c r="YW9" s="102"/>
      <c r="YX9" s="102">
        <v>0.97599999999999998</v>
      </c>
      <c r="YY9" s="102">
        <v>1.0209999999999999</v>
      </c>
      <c r="YZ9" s="102">
        <v>0.99399999999999999</v>
      </c>
      <c r="ZA9" s="102">
        <v>1.0209999999999999</v>
      </c>
      <c r="ZB9" s="102">
        <v>1.0149999999999999</v>
      </c>
      <c r="ZC9" s="102"/>
      <c r="ZD9" s="102">
        <v>0.97</v>
      </c>
      <c r="ZE9" s="102">
        <f t="shared" si="47"/>
        <v>0.93700000000000006</v>
      </c>
      <c r="ZF9" s="102">
        <v>1.0169999999999999</v>
      </c>
      <c r="ZG9" s="102">
        <v>1.016</v>
      </c>
      <c r="ZH9" s="102">
        <v>1.02</v>
      </c>
      <c r="ZI9" s="102">
        <v>1.02</v>
      </c>
      <c r="ZJ9" s="102">
        <v>1.0029999999999999</v>
      </c>
      <c r="ZK9" s="102">
        <v>1.006</v>
      </c>
      <c r="ZL9" s="102">
        <v>0.998</v>
      </c>
      <c r="ZM9" s="102">
        <v>1.0049999999999999</v>
      </c>
      <c r="ZN9" s="102">
        <v>1.006</v>
      </c>
      <c r="ZO9" s="102">
        <v>0.97</v>
      </c>
      <c r="ZP9" s="102">
        <f t="shared" si="48"/>
        <v>0.93700000000000006</v>
      </c>
      <c r="ZQ9" s="102">
        <v>1.0389999999999999</v>
      </c>
      <c r="ZR9" s="102">
        <v>1.0309999999999999</v>
      </c>
      <c r="ZS9" s="102">
        <v>1.0289999999999999</v>
      </c>
      <c r="ZT9" s="102"/>
      <c r="ZU9" s="102">
        <v>1.0920000000000001</v>
      </c>
      <c r="ZV9" s="102">
        <v>1.1060000000000001</v>
      </c>
      <c r="ZW9" s="102">
        <v>1.099</v>
      </c>
      <c r="ZX9" s="102">
        <v>1.1060000000000001</v>
      </c>
      <c r="ZY9" s="102">
        <v>1.105</v>
      </c>
      <c r="ZZ9" s="102">
        <v>1.032</v>
      </c>
      <c r="AAA9" s="102">
        <f t="shared" si="49"/>
        <v>0.93700000000000006</v>
      </c>
      <c r="AAB9" s="102">
        <v>1.111</v>
      </c>
      <c r="AAC9" s="102"/>
      <c r="AAD9" s="102">
        <v>1.0509999999999999</v>
      </c>
      <c r="AAE9" s="102">
        <v>1.0369999999999999</v>
      </c>
      <c r="AAF9" s="102">
        <v>1.0389999999999999</v>
      </c>
      <c r="AAG9" s="102">
        <v>1.0429999999999999</v>
      </c>
      <c r="AAH9" s="102">
        <v>1.0569999999999999</v>
      </c>
      <c r="AAI9" s="102">
        <v>1.0409999999999999</v>
      </c>
      <c r="AAJ9" s="102">
        <v>1.0369999999999999</v>
      </c>
      <c r="AAK9" s="102">
        <v>1.0389999999999999</v>
      </c>
      <c r="AAL9" s="102"/>
      <c r="AAM9" s="102">
        <v>1.04</v>
      </c>
      <c r="AAN9" s="102">
        <v>1.0269999999999999</v>
      </c>
      <c r="AAO9" s="102">
        <f t="shared" si="50"/>
        <v>0.93700000000000006</v>
      </c>
      <c r="AAP9" s="102">
        <v>1.04</v>
      </c>
      <c r="AAQ9" s="102">
        <v>1.048</v>
      </c>
      <c r="AAR9" s="102">
        <v>1.04</v>
      </c>
      <c r="AAS9" s="102">
        <v>1.0389999999999999</v>
      </c>
      <c r="AAT9" s="102"/>
      <c r="AAU9" s="102">
        <v>1.0349999999999999</v>
      </c>
      <c r="AAV9" s="102">
        <v>1.254</v>
      </c>
      <c r="AAW9" s="102">
        <v>1.21</v>
      </c>
      <c r="AAX9" s="102">
        <v>1.21</v>
      </c>
      <c r="AAY9" s="102">
        <v>1.23</v>
      </c>
      <c r="AAZ9" s="102">
        <v>1.24</v>
      </c>
      <c r="ABA9" s="102">
        <v>1.173</v>
      </c>
      <c r="ABB9" s="102">
        <f t="shared" si="51"/>
        <v>0.93700000000000006</v>
      </c>
      <c r="ABC9" s="102">
        <v>1.24</v>
      </c>
      <c r="ABD9" s="102">
        <v>1.23</v>
      </c>
      <c r="ABE9" s="102">
        <v>1.248</v>
      </c>
      <c r="ABF9" s="102"/>
      <c r="ABG9" s="102">
        <v>1.26</v>
      </c>
      <c r="ABH9" s="102">
        <v>1.1399999999999999</v>
      </c>
      <c r="ABI9" s="102">
        <v>1.1599999999999999</v>
      </c>
      <c r="ABJ9" s="102">
        <v>1.163</v>
      </c>
      <c r="ABK9" s="102">
        <v>1.1399999999999999</v>
      </c>
      <c r="ABL9" s="102">
        <v>1.17</v>
      </c>
      <c r="ABM9" s="102">
        <v>1.167</v>
      </c>
      <c r="ABN9" s="102">
        <v>1.17</v>
      </c>
      <c r="ABO9" s="102"/>
      <c r="ABP9" s="102">
        <v>1.165</v>
      </c>
      <c r="ABQ9" s="102">
        <v>1.17</v>
      </c>
      <c r="ABR9" s="102">
        <v>1.1499999999999999</v>
      </c>
      <c r="ABS9" s="102"/>
      <c r="ABT9" s="102">
        <v>1.1499999999999999</v>
      </c>
      <c r="ABU9" s="102">
        <v>1.1599999999999999</v>
      </c>
      <c r="ABV9" s="102">
        <v>1.17</v>
      </c>
      <c r="ABW9" s="102">
        <v>1.1499999999999999</v>
      </c>
      <c r="ABX9" s="102">
        <v>1.1599999999999999</v>
      </c>
      <c r="ABY9" s="102">
        <v>1.1679999999999999</v>
      </c>
      <c r="ABZ9" s="102">
        <v>1.151</v>
      </c>
      <c r="ACA9" s="102"/>
      <c r="ACB9" s="102">
        <v>1.161</v>
      </c>
      <c r="ACC9" s="102">
        <v>1.17</v>
      </c>
      <c r="ACD9" s="102">
        <v>1.159</v>
      </c>
      <c r="ACE9" s="102">
        <f t="shared" si="52"/>
        <v>0.93700000000000006</v>
      </c>
      <c r="ACF9" s="102">
        <v>1.1459999999999999</v>
      </c>
      <c r="ACG9" s="102">
        <v>1.1679999999999999</v>
      </c>
      <c r="ACH9" s="102">
        <v>1.1519999999999999</v>
      </c>
      <c r="ACI9" s="102">
        <v>1.1519999999999999</v>
      </c>
      <c r="ACJ9" s="102">
        <v>1.1739999999999999</v>
      </c>
      <c r="ACK9" s="102">
        <f t="shared" si="53"/>
        <v>0.93700000000000006</v>
      </c>
      <c r="ACL9" s="47">
        <v>1.1639999999999999</v>
      </c>
      <c r="ACM9" s="47">
        <v>1.17</v>
      </c>
      <c r="ACN9" s="47">
        <v>1.17</v>
      </c>
      <c r="ACO9" s="47">
        <v>1.1559999999999999</v>
      </c>
      <c r="ACP9" s="47"/>
      <c r="ACQ9" s="47">
        <v>1.179</v>
      </c>
      <c r="ACR9" s="47">
        <v>1.194</v>
      </c>
      <c r="ACS9" s="47">
        <v>1.1870000000000001</v>
      </c>
      <c r="ACT9" s="47">
        <v>1.258</v>
      </c>
      <c r="ACU9" s="47">
        <v>1.288</v>
      </c>
      <c r="ACV9" s="47">
        <v>1.2929999999999999</v>
      </c>
      <c r="ACW9" s="47"/>
      <c r="ACX9" s="47">
        <v>1.294</v>
      </c>
      <c r="ACY9" s="47">
        <v>1.2789999999999999</v>
      </c>
      <c r="ACZ9" s="102">
        <f t="shared" si="54"/>
        <v>0.93700000000000006</v>
      </c>
      <c r="ADA9" s="47"/>
      <c r="ADB9" s="6">
        <f t="shared" si="55"/>
        <v>0.36499466382070422</v>
      </c>
      <c r="ADC9" s="102"/>
      <c r="ADD9" s="102">
        <v>0.94899999999999995</v>
      </c>
      <c r="ADE9" s="102">
        <v>0.96899999999999997</v>
      </c>
      <c r="ADF9" s="102">
        <v>0.98099999999999998</v>
      </c>
      <c r="ADG9" s="102">
        <v>0.96899999999999997</v>
      </c>
      <c r="ADH9" s="102">
        <v>0.91100000000000003</v>
      </c>
      <c r="ADI9" s="102">
        <v>0.91700000000000004</v>
      </c>
      <c r="ADJ9" s="102">
        <v>0.88500000000000001</v>
      </c>
      <c r="ADK9" s="102">
        <v>1.5629999999999999</v>
      </c>
      <c r="ADL9" s="102">
        <v>1.5660000000000001</v>
      </c>
      <c r="ADM9" s="102">
        <v>1.54</v>
      </c>
      <c r="ADN9" s="102">
        <v>1.544</v>
      </c>
      <c r="ADO9" s="102">
        <v>0.90600000000000003</v>
      </c>
      <c r="ADP9" s="102">
        <v>0.90400000000000003</v>
      </c>
      <c r="ADQ9" s="102">
        <v>0.88200000000000001</v>
      </c>
      <c r="ADR9" s="102">
        <v>1.5680000000000001</v>
      </c>
      <c r="ADS9" s="102">
        <f t="shared" si="245"/>
        <v>0.88500000000000001</v>
      </c>
      <c r="ADT9" s="102">
        <v>0.90800000000000003</v>
      </c>
      <c r="ADU9" s="102">
        <v>0.9</v>
      </c>
      <c r="ADV9" s="102">
        <v>0.88900000000000001</v>
      </c>
      <c r="ADW9" s="102"/>
      <c r="ADX9" s="102">
        <v>0.89600000000000002</v>
      </c>
      <c r="ADY9" s="102">
        <v>0.89100000000000001</v>
      </c>
      <c r="ADZ9" s="102">
        <v>0.90400000000000003</v>
      </c>
      <c r="AEA9" s="102">
        <v>0.88800000000000001</v>
      </c>
      <c r="AEB9" s="102">
        <v>0.89</v>
      </c>
      <c r="AEC9" s="102">
        <v>0.92200000000000004</v>
      </c>
      <c r="AED9" s="102">
        <v>0.92200000000000004</v>
      </c>
      <c r="AEE9" s="102">
        <v>0.89300000000000002</v>
      </c>
      <c r="AEF9" s="102"/>
      <c r="AEG9" s="102">
        <v>0.91800000000000004</v>
      </c>
      <c r="AEH9" s="102">
        <v>0.91300000000000003</v>
      </c>
      <c r="AEI9" s="102">
        <v>0.89500000000000002</v>
      </c>
      <c r="AEJ9" s="1060">
        <f t="shared" si="246"/>
        <v>0.88500000000000001</v>
      </c>
      <c r="AEK9" s="102">
        <v>0.95</v>
      </c>
      <c r="AEL9" s="102">
        <v>0.9</v>
      </c>
      <c r="AEM9" s="102">
        <v>0.90400000000000003</v>
      </c>
      <c r="AEN9" s="102">
        <v>0.90900000000000003</v>
      </c>
      <c r="AEO9" s="102"/>
      <c r="AEP9" s="102">
        <v>0.92</v>
      </c>
      <c r="AEQ9" s="102">
        <v>0.94799999999999995</v>
      </c>
      <c r="AER9" s="102">
        <v>0.92800000000000005</v>
      </c>
      <c r="AES9" s="102">
        <v>0.94199999999999995</v>
      </c>
      <c r="AET9" s="102">
        <v>0.95399999999999996</v>
      </c>
      <c r="AEU9" s="102">
        <v>0.90700000000000003</v>
      </c>
      <c r="AEV9" s="102">
        <v>0.91100000000000003</v>
      </c>
      <c r="AEW9" s="102">
        <v>0.88500000000000001</v>
      </c>
      <c r="AEX9" s="102">
        <v>0.90700000000000003</v>
      </c>
      <c r="AEY9" s="102">
        <v>0.91500000000000004</v>
      </c>
      <c r="AEZ9" s="102">
        <v>0.91</v>
      </c>
      <c r="AFA9" s="102">
        <v>0.92900000000000005</v>
      </c>
      <c r="AFB9" s="102">
        <v>0.92600000000000005</v>
      </c>
      <c r="AFC9" s="102">
        <v>0.92300000000000004</v>
      </c>
      <c r="AFD9" s="102">
        <v>0.91700000000000004</v>
      </c>
      <c r="AFE9" s="102">
        <v>0.92100000000000004</v>
      </c>
      <c r="AFF9" s="102"/>
      <c r="AFG9" s="102">
        <v>0.91700000000000004</v>
      </c>
      <c r="AFH9" s="102">
        <v>0.91800000000000004</v>
      </c>
      <c r="AFI9" s="102">
        <v>0.89</v>
      </c>
      <c r="AFJ9" s="102">
        <f t="shared" si="57"/>
        <v>0.88500000000000001</v>
      </c>
      <c r="AFK9" s="102">
        <v>0.9</v>
      </c>
      <c r="AFL9" s="102">
        <v>0.90600000000000003</v>
      </c>
      <c r="AFM9" s="102">
        <v>0.92900000000000005</v>
      </c>
      <c r="AFN9" s="102"/>
      <c r="AFO9" s="102">
        <v>0.91600000000000004</v>
      </c>
      <c r="AFP9" s="102">
        <v>0.90600000000000003</v>
      </c>
      <c r="AFQ9" s="102">
        <v>0.88200000000000001</v>
      </c>
      <c r="AFR9" s="102">
        <v>0.876</v>
      </c>
      <c r="AFS9" s="102">
        <v>0.9</v>
      </c>
      <c r="AFT9" s="102">
        <v>0.89500000000000002</v>
      </c>
      <c r="AFU9" s="102">
        <v>0.9</v>
      </c>
      <c r="AFV9" s="102">
        <f t="shared" si="58"/>
        <v>0.88500000000000001</v>
      </c>
      <c r="AFW9" s="102">
        <v>0.89700000000000002</v>
      </c>
      <c r="AFX9" s="102">
        <v>0.9</v>
      </c>
      <c r="AFY9" s="102">
        <v>0.9</v>
      </c>
      <c r="AFZ9" s="102"/>
      <c r="AGA9" s="102">
        <v>0.89900000000000002</v>
      </c>
      <c r="AGB9" s="102">
        <v>0.90700000000000003</v>
      </c>
      <c r="AGC9" s="102">
        <v>0.89500000000000002</v>
      </c>
      <c r="AGD9" s="102">
        <v>0.91100000000000003</v>
      </c>
      <c r="AGE9" s="102">
        <f t="shared" si="59"/>
        <v>0.88500000000000001</v>
      </c>
      <c r="AGF9" s="102">
        <v>0.91800000000000004</v>
      </c>
      <c r="AGG9" s="102">
        <v>0.91100000000000003</v>
      </c>
      <c r="AGH9" s="102"/>
      <c r="AGI9" s="102">
        <v>0.93300000000000005</v>
      </c>
      <c r="AGJ9" s="102">
        <v>0.92800000000000005</v>
      </c>
      <c r="AGK9" s="102">
        <v>0.93799999999999994</v>
      </c>
      <c r="AGL9" s="102"/>
      <c r="AGM9" s="102">
        <v>0.93100000000000005</v>
      </c>
      <c r="AGN9" s="102">
        <v>0.92900000000000005</v>
      </c>
      <c r="AGO9" s="102">
        <v>0.92400000000000004</v>
      </c>
      <c r="AGP9" s="102">
        <f t="shared" si="60"/>
        <v>0.88500000000000001</v>
      </c>
      <c r="AGQ9" s="102">
        <v>0.93</v>
      </c>
      <c r="AGR9" s="102">
        <v>0.94</v>
      </c>
      <c r="AGS9" s="102">
        <v>0.93899999999999995</v>
      </c>
      <c r="AGT9" s="102">
        <v>0.93899999999999995</v>
      </c>
      <c r="AGU9" s="102">
        <v>0.95</v>
      </c>
      <c r="AGV9" s="102">
        <v>0.95199999999999996</v>
      </c>
      <c r="AGW9" s="102">
        <v>0.95899999999999996</v>
      </c>
      <c r="AGX9" s="102"/>
      <c r="AGY9" s="102">
        <v>0.94299999999999995</v>
      </c>
      <c r="AGZ9" s="102">
        <v>0.93600000000000005</v>
      </c>
      <c r="AHA9" s="102">
        <v>0.98</v>
      </c>
      <c r="AHB9" s="102">
        <v>0.95299999999999996</v>
      </c>
      <c r="AHC9" s="102">
        <f t="shared" si="61"/>
        <v>0.88500000000000001</v>
      </c>
      <c r="AHD9" s="102">
        <v>0.95899999999999996</v>
      </c>
      <c r="AHE9" s="102">
        <v>0.95099999999999996</v>
      </c>
      <c r="AHF9" s="102">
        <v>0.93500000000000005</v>
      </c>
      <c r="AHG9" s="102"/>
      <c r="AHH9" s="102">
        <v>0.92800000000000005</v>
      </c>
      <c r="AHI9" s="102">
        <v>1.032</v>
      </c>
      <c r="AHJ9" s="102">
        <v>1.06</v>
      </c>
      <c r="AHK9" s="102">
        <v>0.96</v>
      </c>
      <c r="AHL9" s="102">
        <v>0.96</v>
      </c>
      <c r="AHM9" s="102">
        <v>0.96</v>
      </c>
      <c r="AHN9" s="102">
        <v>0.96399999999999997</v>
      </c>
      <c r="AHO9" s="102">
        <v>0.93600000000000005</v>
      </c>
      <c r="AHP9" s="102">
        <f t="shared" si="62"/>
        <v>0.88500000000000001</v>
      </c>
      <c r="AHQ9" s="102">
        <v>0.96699999999999997</v>
      </c>
      <c r="AHR9" s="102">
        <v>0.96499999999999997</v>
      </c>
      <c r="AHS9" s="102">
        <v>0.97</v>
      </c>
      <c r="AHT9" s="102">
        <v>0.96699999999999997</v>
      </c>
      <c r="AHU9" s="102">
        <v>0.96699999999999997</v>
      </c>
      <c r="AHV9" s="102">
        <v>0.96299999999999997</v>
      </c>
      <c r="AHW9" s="102">
        <v>0.95</v>
      </c>
      <c r="AHX9" s="102"/>
      <c r="AHY9" s="102">
        <v>0.94699999999999995</v>
      </c>
      <c r="AHZ9" s="102">
        <v>0.95299999999999996</v>
      </c>
      <c r="AIA9" s="102">
        <v>0.93600000000000005</v>
      </c>
      <c r="AIB9" s="102">
        <f t="shared" si="63"/>
        <v>0.88500000000000001</v>
      </c>
      <c r="AIC9" s="102"/>
      <c r="AID9" s="102">
        <v>0.97899999999999998</v>
      </c>
      <c r="AIE9" s="102">
        <v>0.97699999999999998</v>
      </c>
      <c r="AIF9" s="102">
        <v>0.97499999999999998</v>
      </c>
      <c r="AIG9" s="102">
        <v>1.006</v>
      </c>
      <c r="AIH9" s="102">
        <v>1.004</v>
      </c>
      <c r="AII9" s="102">
        <v>0.996</v>
      </c>
      <c r="AIJ9" s="102"/>
      <c r="AIK9" s="102">
        <v>1.014</v>
      </c>
      <c r="AIL9" s="102">
        <v>0.998</v>
      </c>
      <c r="AIM9" s="102">
        <v>0.96799999999999997</v>
      </c>
      <c r="AIN9" s="102">
        <f t="shared" si="64"/>
        <v>0.88500000000000001</v>
      </c>
      <c r="AIO9" s="102"/>
      <c r="AIP9" s="102">
        <v>1.014</v>
      </c>
      <c r="AIQ9" s="102">
        <v>0.97899999999999998</v>
      </c>
      <c r="AIR9" s="102">
        <v>0.99099999999999999</v>
      </c>
      <c r="AIS9" s="102">
        <v>0.98199999999999998</v>
      </c>
      <c r="AIT9" s="102">
        <v>0.97499999999999998</v>
      </c>
      <c r="AIU9" s="102">
        <v>0.96599999999999997</v>
      </c>
      <c r="AIV9" s="102">
        <v>0.97599999999999998</v>
      </c>
      <c r="AIW9" s="102">
        <v>0.97399999999999998</v>
      </c>
      <c r="AIX9" s="102"/>
      <c r="AIY9" s="102">
        <v>0.97</v>
      </c>
      <c r="AIZ9" s="102"/>
      <c r="AJA9" s="102"/>
      <c r="AJB9" s="102">
        <v>0.96899999999999997</v>
      </c>
      <c r="AJC9" s="102">
        <v>0.98</v>
      </c>
      <c r="AJD9" s="102">
        <f t="shared" si="65"/>
        <v>0.88500000000000001</v>
      </c>
      <c r="AJE9" s="102">
        <v>0.97</v>
      </c>
      <c r="AJF9" s="102">
        <v>0.97</v>
      </c>
      <c r="AJG9" s="102">
        <v>0.99</v>
      </c>
      <c r="AJH9" s="102"/>
      <c r="AJI9" s="102">
        <v>0.97</v>
      </c>
      <c r="AJJ9" s="102">
        <v>0.97</v>
      </c>
      <c r="AJK9" s="102">
        <v>1.0609999999999999</v>
      </c>
      <c r="AJL9" s="102">
        <v>1.0449999999999999</v>
      </c>
      <c r="AJM9" s="102">
        <v>1.0740000000000001</v>
      </c>
      <c r="AJN9" s="102"/>
      <c r="AJO9" s="102">
        <v>1.07</v>
      </c>
      <c r="AJP9" s="102">
        <v>1.06</v>
      </c>
      <c r="AJQ9" s="102">
        <v>1.0349999999999999</v>
      </c>
      <c r="AJR9" s="102">
        <f t="shared" si="66"/>
        <v>0.88500000000000001</v>
      </c>
      <c r="AJS9" s="102">
        <v>1.056</v>
      </c>
      <c r="AJT9" s="102"/>
      <c r="AJU9" s="102">
        <v>1.06</v>
      </c>
      <c r="AJV9" s="102">
        <v>1.05</v>
      </c>
      <c r="AJW9" s="102"/>
      <c r="AJX9" s="102">
        <v>1.0449999999999999</v>
      </c>
      <c r="AJY9" s="102">
        <v>1.06</v>
      </c>
      <c r="AJZ9" s="102">
        <v>1.046</v>
      </c>
      <c r="AKA9" s="102">
        <v>1.0389999999999999</v>
      </c>
      <c r="AKB9" s="102">
        <v>1.04</v>
      </c>
      <c r="AKC9" s="102">
        <v>1.05</v>
      </c>
      <c r="AKD9" s="102">
        <v>1.0509999999999999</v>
      </c>
      <c r="AKE9" s="102">
        <v>1.06</v>
      </c>
      <c r="AKF9" s="102">
        <v>1.05</v>
      </c>
      <c r="AKG9" s="102">
        <v>1.05</v>
      </c>
      <c r="AKH9" s="102">
        <v>1.04</v>
      </c>
      <c r="AKI9" s="102">
        <v>1.06</v>
      </c>
      <c r="AKJ9" s="102">
        <v>1.06</v>
      </c>
      <c r="AKK9" s="102">
        <v>1.056</v>
      </c>
      <c r="AKL9" s="102">
        <v>1.056</v>
      </c>
      <c r="AKM9" s="102">
        <v>1.04</v>
      </c>
      <c r="AKN9" s="102"/>
      <c r="AKO9" s="102">
        <v>1.048</v>
      </c>
      <c r="AKP9" s="102">
        <v>1.048</v>
      </c>
      <c r="AKQ9" s="102">
        <v>1.048</v>
      </c>
      <c r="AKR9" s="102">
        <v>1.07</v>
      </c>
      <c r="AKS9" s="102">
        <v>1.0309999999999999</v>
      </c>
      <c r="AKT9" s="102">
        <f t="shared" si="67"/>
        <v>0.88500000000000001</v>
      </c>
      <c r="AKU9" s="102">
        <v>1.0680000000000001</v>
      </c>
      <c r="AKV9" s="102">
        <v>1.079</v>
      </c>
      <c r="AKW9" s="102">
        <v>1.0720000000000001</v>
      </c>
      <c r="AKX9" s="102">
        <v>1.073</v>
      </c>
      <c r="AKY9" s="102">
        <v>1.0660000000000001</v>
      </c>
      <c r="AKZ9" s="102">
        <f t="shared" si="68"/>
        <v>0.88500000000000001</v>
      </c>
      <c r="ALA9" s="47">
        <v>1.0900000000000001</v>
      </c>
      <c r="ALB9" s="47"/>
      <c r="ALC9" s="47">
        <v>1.101</v>
      </c>
      <c r="ALD9" s="47">
        <v>1.099</v>
      </c>
      <c r="ALE9" s="47">
        <v>1.113</v>
      </c>
      <c r="ALF9" s="47">
        <v>1.113</v>
      </c>
      <c r="ALG9" s="47">
        <v>1.1140000000000001</v>
      </c>
      <c r="ALH9" s="47">
        <v>1.117</v>
      </c>
      <c r="ALI9" s="47">
        <v>1.135</v>
      </c>
      <c r="ALJ9" s="47">
        <v>1.1599999999999999</v>
      </c>
      <c r="ALK9" s="47">
        <v>1.155</v>
      </c>
      <c r="ALL9" s="47">
        <v>1.1619999999999999</v>
      </c>
      <c r="ALM9" s="47">
        <v>1.1579999999999999</v>
      </c>
      <c r="ALN9" s="102">
        <f t="shared" si="69"/>
        <v>0.88500000000000001</v>
      </c>
      <c r="ALO9" s="47">
        <v>1.167</v>
      </c>
      <c r="ALP9" s="102">
        <v>1.294</v>
      </c>
      <c r="ALQ9" s="51"/>
      <c r="ALR9" s="51">
        <v>1.278</v>
      </c>
      <c r="ALS9" s="51">
        <v>1.1499999999999999</v>
      </c>
      <c r="ALT9" s="47">
        <f t="shared" si="70"/>
        <v>0.88500000000000001</v>
      </c>
      <c r="ALU9" s="51"/>
      <c r="ALV9" s="461">
        <f t="shared" si="71"/>
        <v>-1</v>
      </c>
      <c r="ALW9" s="102"/>
      <c r="ALX9" s="102">
        <v>1.123</v>
      </c>
      <c r="ALY9" s="102"/>
      <c r="ALZ9" s="102">
        <v>1.323</v>
      </c>
      <c r="AMA9" s="102">
        <v>1.131</v>
      </c>
      <c r="AMB9" s="102">
        <v>1.1599999999999999</v>
      </c>
      <c r="AMC9" s="102">
        <v>1.01</v>
      </c>
      <c r="AMD9" s="102">
        <v>1.034</v>
      </c>
      <c r="AME9" s="102">
        <v>0.88200000000000001</v>
      </c>
      <c r="AMF9" s="102">
        <v>1.0289999999999999</v>
      </c>
      <c r="AMG9" s="102">
        <v>1.05</v>
      </c>
      <c r="AMH9" s="102">
        <v>1.03</v>
      </c>
      <c r="AMI9" s="102">
        <v>1.0549999999999999</v>
      </c>
      <c r="AMJ9" s="102">
        <v>1.044</v>
      </c>
      <c r="AMK9" s="102">
        <v>1.038</v>
      </c>
      <c r="AML9" s="102">
        <v>1.0209999999999999</v>
      </c>
      <c r="AMM9" s="102">
        <v>1.01</v>
      </c>
      <c r="AMN9" s="102">
        <f t="shared" si="72"/>
        <v>0.88200000000000001</v>
      </c>
      <c r="AMO9" s="102">
        <v>1.069</v>
      </c>
      <c r="AMP9" s="102"/>
      <c r="AMQ9" s="102">
        <v>1.052</v>
      </c>
      <c r="AMR9" s="102">
        <v>1.036</v>
      </c>
      <c r="AMS9" s="102">
        <v>1.0269999999999999</v>
      </c>
      <c r="AMT9" s="102">
        <v>0.998</v>
      </c>
      <c r="AMU9" s="102">
        <v>1.0129999999999999</v>
      </c>
      <c r="AMV9" s="102">
        <v>1.004</v>
      </c>
      <c r="AMW9" s="1061">
        <v>1.006</v>
      </c>
      <c r="AMX9" s="1061">
        <v>1.075</v>
      </c>
      <c r="AMY9" s="1061">
        <v>1.0269999999999999</v>
      </c>
      <c r="AMZ9" s="1061">
        <v>1.0389999999999999</v>
      </c>
      <c r="ANA9" s="1061"/>
      <c r="ANB9" s="1061">
        <v>1.03</v>
      </c>
      <c r="ANC9" s="1061">
        <v>1.0369999999999999</v>
      </c>
      <c r="AND9" s="1060">
        <f t="shared" si="73"/>
        <v>0.88200000000000001</v>
      </c>
      <c r="ANE9" s="1061">
        <v>1.036</v>
      </c>
      <c r="ANF9" s="1061">
        <v>1.034</v>
      </c>
      <c r="ANG9" s="1061">
        <v>1.0189999999999999</v>
      </c>
      <c r="ANH9" s="1061">
        <v>1.0149999999999999</v>
      </c>
      <c r="ANI9" s="1061">
        <v>1.01</v>
      </c>
      <c r="ANJ9" s="1061">
        <v>1.03</v>
      </c>
      <c r="ANK9" s="1061"/>
      <c r="ANL9" s="1061">
        <v>1.05</v>
      </c>
      <c r="ANM9" s="1061">
        <v>1.038</v>
      </c>
      <c r="ANN9" s="1061">
        <v>1.042</v>
      </c>
      <c r="ANO9" s="1061">
        <v>1.0229999999999999</v>
      </c>
      <c r="ANP9" s="1061">
        <v>0.88200000000000001</v>
      </c>
      <c r="ANQ9" s="1061">
        <v>1.04</v>
      </c>
      <c r="ANR9" s="102">
        <v>1.04</v>
      </c>
      <c r="ANS9" s="1061">
        <v>1.0629999999999999</v>
      </c>
      <c r="ANT9" s="1061">
        <v>1.0529999999999999</v>
      </c>
      <c r="ANU9" s="1061">
        <v>1.075</v>
      </c>
      <c r="ANV9" s="1061">
        <v>1.0569999999999999</v>
      </c>
      <c r="ANW9" s="1061">
        <v>1.073</v>
      </c>
      <c r="ANX9" s="1061">
        <v>1.0509999999999999</v>
      </c>
      <c r="ANY9" s="102">
        <v>1.048</v>
      </c>
      <c r="ANZ9" s="102"/>
      <c r="AOA9" s="102">
        <v>1.036</v>
      </c>
      <c r="AOB9" s="102">
        <v>1.038</v>
      </c>
      <c r="AOC9" s="102">
        <v>1.01</v>
      </c>
      <c r="AOD9" s="102">
        <f t="shared" si="74"/>
        <v>0.88200000000000001</v>
      </c>
      <c r="AOE9" s="102">
        <v>1.0329999999999999</v>
      </c>
      <c r="AOF9" s="102">
        <v>1.01</v>
      </c>
      <c r="AOG9" s="102">
        <v>1.0049999999999999</v>
      </c>
      <c r="AOH9" s="102">
        <v>1.004</v>
      </c>
      <c r="AOI9" s="102"/>
      <c r="AOJ9" s="102">
        <v>1.002</v>
      </c>
      <c r="AOK9" s="102">
        <v>1.0069999999999999</v>
      </c>
      <c r="AOL9" s="102">
        <v>0.999</v>
      </c>
      <c r="AOM9" s="102">
        <v>1.018</v>
      </c>
      <c r="AON9" s="102">
        <v>1.0089999999999999</v>
      </c>
      <c r="AOO9" s="102">
        <v>1.02</v>
      </c>
      <c r="AOP9" s="102">
        <f t="shared" si="75"/>
        <v>0.88200000000000001</v>
      </c>
      <c r="AOQ9" s="102">
        <v>1.032</v>
      </c>
      <c r="AOR9" s="102">
        <v>1.018</v>
      </c>
      <c r="AOS9" s="102"/>
      <c r="AOT9" s="102">
        <v>1.026</v>
      </c>
      <c r="AOU9" s="102">
        <v>1.024</v>
      </c>
      <c r="AOV9" s="102">
        <v>1.0169999999999999</v>
      </c>
      <c r="AOW9" s="102">
        <v>1.0229999999999999</v>
      </c>
      <c r="AOX9" s="102"/>
      <c r="AOY9" s="102">
        <v>1.03</v>
      </c>
      <c r="AOZ9" s="102">
        <f t="shared" si="76"/>
        <v>0.88200000000000001</v>
      </c>
      <c r="APA9" s="102">
        <v>1.028</v>
      </c>
      <c r="APB9" s="102">
        <v>1.0269999999999999</v>
      </c>
      <c r="APC9" s="102">
        <v>1.03</v>
      </c>
      <c r="APD9" s="102">
        <v>1.03</v>
      </c>
      <c r="APE9" s="102">
        <v>1.0329999999999999</v>
      </c>
      <c r="APF9" s="102"/>
      <c r="APG9" s="102">
        <v>1.0389999999999999</v>
      </c>
      <c r="APH9" s="102">
        <v>1.0309999999999999</v>
      </c>
      <c r="API9" s="102">
        <v>1.0429999999999999</v>
      </c>
      <c r="APJ9" s="102">
        <f t="shared" si="77"/>
        <v>0.88200000000000001</v>
      </c>
      <c r="APK9" s="102">
        <v>1.0269999999999999</v>
      </c>
      <c r="APL9" s="102">
        <v>1.036</v>
      </c>
      <c r="APM9" s="102">
        <v>1.034</v>
      </c>
      <c r="APN9" s="102"/>
      <c r="APO9" s="102">
        <v>1.03</v>
      </c>
      <c r="APP9" s="102">
        <v>1.034</v>
      </c>
      <c r="APQ9" s="102">
        <v>1.0409999999999999</v>
      </c>
      <c r="APR9" s="102">
        <v>1.034</v>
      </c>
      <c r="APS9" s="102"/>
      <c r="APT9" s="102">
        <v>1.034</v>
      </c>
      <c r="APU9" s="102">
        <v>1.026</v>
      </c>
      <c r="APV9" s="102">
        <v>1.026</v>
      </c>
      <c r="APW9" s="102">
        <v>1.0369999999999999</v>
      </c>
      <c r="APX9" s="102">
        <f t="shared" si="78"/>
        <v>0.88200000000000001</v>
      </c>
      <c r="APY9" s="102">
        <v>1.0369999999999999</v>
      </c>
      <c r="APZ9" s="102">
        <v>1.042</v>
      </c>
      <c r="AQA9" s="102">
        <v>1.042</v>
      </c>
      <c r="AQB9" s="102"/>
      <c r="AQC9" s="102">
        <v>1.0429999999999999</v>
      </c>
      <c r="AQD9" s="102">
        <v>1.0649999999999999</v>
      </c>
      <c r="AQE9" s="102">
        <v>1.05</v>
      </c>
      <c r="AQF9" s="102">
        <v>1.0669999999999999</v>
      </c>
      <c r="AQG9" s="102">
        <v>1.0369999999999999</v>
      </c>
      <c r="AQH9" s="102">
        <v>1.081</v>
      </c>
      <c r="AQI9" s="102">
        <v>1.0720000000000001</v>
      </c>
      <c r="AQJ9" s="102">
        <v>1.038</v>
      </c>
      <c r="AQK9" s="102">
        <f t="shared" si="79"/>
        <v>0.88200000000000001</v>
      </c>
      <c r="AQL9" s="102">
        <v>1.0980000000000001</v>
      </c>
      <c r="AQM9" s="102">
        <v>1.0860000000000001</v>
      </c>
      <c r="AQN9" s="102">
        <v>1.087</v>
      </c>
      <c r="AQO9" s="102">
        <v>1.0900000000000001</v>
      </c>
      <c r="AQP9" s="102"/>
      <c r="AQQ9" s="102">
        <v>1.0760000000000001</v>
      </c>
      <c r="AQR9" s="102">
        <v>1.077</v>
      </c>
      <c r="AQS9" s="102">
        <v>1.0840000000000001</v>
      </c>
      <c r="AQT9" s="102">
        <v>1.0860000000000001</v>
      </c>
      <c r="AQU9" s="102">
        <v>1.075</v>
      </c>
      <c r="AQV9" s="102">
        <v>1.038</v>
      </c>
      <c r="AQW9" s="102">
        <f t="shared" si="80"/>
        <v>0.88200000000000001</v>
      </c>
      <c r="AQX9" s="102">
        <v>1.1120000000000001</v>
      </c>
      <c r="AQY9" s="102">
        <v>1.1020000000000001</v>
      </c>
      <c r="AQZ9" s="102"/>
      <c r="ARA9" s="102">
        <v>1.1140000000000001</v>
      </c>
      <c r="ARB9" s="102">
        <v>1.175</v>
      </c>
      <c r="ARC9" s="102">
        <v>1.196</v>
      </c>
      <c r="ARD9" s="102">
        <v>1.18</v>
      </c>
      <c r="ARE9" s="102">
        <v>1.1819999999999999</v>
      </c>
      <c r="ARF9" s="102">
        <v>1.19</v>
      </c>
      <c r="ARG9" s="102">
        <v>1.099</v>
      </c>
      <c r="ARH9" s="102">
        <f t="shared" si="81"/>
        <v>0.88200000000000001</v>
      </c>
      <c r="ARI9" s="102">
        <v>1.1839999999999999</v>
      </c>
      <c r="ARJ9" s="102">
        <v>1.1299999999999999</v>
      </c>
      <c r="ARK9" s="102">
        <v>1.127</v>
      </c>
      <c r="ARL9" s="102">
        <v>1.1180000000000001</v>
      </c>
      <c r="ARM9" s="102">
        <v>1.129</v>
      </c>
      <c r="ARN9" s="102">
        <v>1.1299999999999999</v>
      </c>
      <c r="ARO9" s="102"/>
      <c r="ARP9" s="102">
        <v>1.1220000000000001</v>
      </c>
      <c r="ARQ9" s="102">
        <v>1.1140000000000001</v>
      </c>
      <c r="ARR9" s="102">
        <v>1.113</v>
      </c>
      <c r="ARS9" s="102"/>
      <c r="ART9" s="102">
        <v>1.1299999999999999</v>
      </c>
      <c r="ARU9" s="102">
        <v>1.1579999999999999</v>
      </c>
      <c r="ARV9" s="102">
        <f t="shared" si="82"/>
        <v>0.88200000000000001</v>
      </c>
      <c r="ARW9" s="102">
        <v>1.1399999999999999</v>
      </c>
      <c r="ARX9" s="102">
        <v>1.1279999999999999</v>
      </c>
      <c r="ARY9" s="102">
        <v>1.1419999999999999</v>
      </c>
      <c r="ARZ9" s="102">
        <v>1.133</v>
      </c>
      <c r="ASA9" s="102">
        <v>1.1399999999999999</v>
      </c>
      <c r="ASB9" s="102"/>
      <c r="ASC9" s="102">
        <v>1.351</v>
      </c>
      <c r="ASD9" s="102">
        <v>1.345</v>
      </c>
      <c r="ASE9" s="102">
        <v>1.345</v>
      </c>
      <c r="ASF9" s="102">
        <v>1.37</v>
      </c>
      <c r="ASG9" s="102">
        <v>1.37</v>
      </c>
      <c r="ASH9" s="102">
        <v>1.24</v>
      </c>
      <c r="ASI9" s="102">
        <f t="shared" si="83"/>
        <v>0.88200000000000001</v>
      </c>
      <c r="ASJ9" s="102">
        <v>1.34</v>
      </c>
      <c r="ASK9" s="102">
        <v>1.35</v>
      </c>
      <c r="ASL9" s="102"/>
      <c r="ASM9" s="102">
        <v>1.34</v>
      </c>
      <c r="ASN9" s="102">
        <v>1.23</v>
      </c>
      <c r="ASO9" s="102">
        <v>1.21</v>
      </c>
      <c r="ASP9" s="102">
        <v>1.21</v>
      </c>
      <c r="ASQ9" s="102">
        <v>1.24</v>
      </c>
      <c r="ASR9" s="102">
        <v>1.24</v>
      </c>
      <c r="ASS9" s="102"/>
      <c r="AST9" s="102">
        <v>1.23</v>
      </c>
      <c r="ASU9" s="102">
        <v>1.24</v>
      </c>
      <c r="ASV9" s="102"/>
      <c r="ASW9" s="102">
        <v>1.242</v>
      </c>
      <c r="ASX9" s="102">
        <v>1.23</v>
      </c>
      <c r="ASY9" s="102">
        <v>1.22</v>
      </c>
      <c r="ASZ9" s="102">
        <v>1.22</v>
      </c>
      <c r="ATA9" s="102"/>
      <c r="ATB9" s="102">
        <v>1.2330000000000001</v>
      </c>
      <c r="ATC9" s="102">
        <v>1.2410000000000001</v>
      </c>
      <c r="ATD9" s="102">
        <v>1.24</v>
      </c>
      <c r="ATE9" s="102">
        <v>1.23</v>
      </c>
      <c r="ATF9" s="102">
        <v>1.21</v>
      </c>
      <c r="ATG9" s="102">
        <v>1.216</v>
      </c>
      <c r="ATH9" s="102"/>
      <c r="ATI9" s="102">
        <v>1.23</v>
      </c>
      <c r="ATJ9" s="102">
        <v>1.226</v>
      </c>
      <c r="ATK9" s="102">
        <v>1.2110000000000001</v>
      </c>
      <c r="ATL9" s="102">
        <v>1.216</v>
      </c>
      <c r="ATM9" s="102">
        <f t="shared" si="84"/>
        <v>0.88200000000000001</v>
      </c>
      <c r="ATN9" s="102">
        <v>1.236</v>
      </c>
      <c r="ATO9" s="102">
        <v>1.252</v>
      </c>
      <c r="ATP9" s="102">
        <v>1.2470000000000001</v>
      </c>
      <c r="ATQ9" s="102">
        <v>1.2709999999999999</v>
      </c>
      <c r="ATR9" s="102">
        <v>1.2569999999999999</v>
      </c>
      <c r="ATS9" s="102">
        <f t="shared" si="85"/>
        <v>0.88200000000000001</v>
      </c>
      <c r="ATT9" s="47">
        <v>1.27</v>
      </c>
      <c r="ATU9" s="47">
        <v>1.256</v>
      </c>
      <c r="ATV9" s="47">
        <v>1.2809999999999999</v>
      </c>
      <c r="ATW9" s="47">
        <v>1.274</v>
      </c>
      <c r="ATX9" s="47">
        <v>1.268</v>
      </c>
      <c r="ATY9" s="47">
        <v>1.2849999999999999</v>
      </c>
      <c r="ATZ9" s="47"/>
      <c r="AUA9" s="47">
        <v>1.294</v>
      </c>
      <c r="AUB9" s="47">
        <v>1.3520000000000001</v>
      </c>
      <c r="AUC9" s="47">
        <v>1.3819999999999999</v>
      </c>
      <c r="AUD9" s="47">
        <v>1.3779999999999999</v>
      </c>
      <c r="AUE9" s="47">
        <v>1.3819999999999999</v>
      </c>
      <c r="AUF9" s="47">
        <v>1.3660000000000001</v>
      </c>
      <c r="AUG9" s="351">
        <f t="shared" si="86"/>
        <v>0.88200000000000001</v>
      </c>
      <c r="AUH9" s="47">
        <v>1.393</v>
      </c>
      <c r="AUI9" s="102">
        <v>1.5269999999999999</v>
      </c>
      <c r="AUJ9" s="47">
        <v>1.552</v>
      </c>
      <c r="AUK9" s="47">
        <v>1.647</v>
      </c>
      <c r="AUL9" s="47"/>
      <c r="AUM9" s="47">
        <v>1.4530000000000001</v>
      </c>
      <c r="AUN9" s="47">
        <v>1.4390000000000001</v>
      </c>
      <c r="AUO9" s="51">
        <v>1.341</v>
      </c>
      <c r="AUP9" s="47">
        <f t="shared" si="87"/>
        <v>0.88200000000000001</v>
      </c>
      <c r="AUQ9" s="51">
        <v>1.415</v>
      </c>
      <c r="AUR9" s="51">
        <v>1.4370000000000001</v>
      </c>
      <c r="AUS9" s="51"/>
      <c r="AUT9" s="51">
        <v>1.423</v>
      </c>
      <c r="AUU9" s="51">
        <v>1.534</v>
      </c>
      <c r="AUV9" s="47">
        <v>1.5009999999999999</v>
      </c>
      <c r="AUW9" s="51"/>
      <c r="AUX9" s="47">
        <f t="shared" si="88"/>
        <v>0.88200000000000001</v>
      </c>
      <c r="AUY9" s="47">
        <v>1.45</v>
      </c>
      <c r="AUZ9" s="47">
        <v>1.425</v>
      </c>
      <c r="AVA9" s="47">
        <v>1.716</v>
      </c>
      <c r="AVB9" s="47">
        <v>1.5089999999999999</v>
      </c>
      <c r="AVC9" s="47"/>
      <c r="AVD9" s="47"/>
      <c r="AVE9" s="47">
        <v>1.43</v>
      </c>
      <c r="AVF9" s="36">
        <v>1.577</v>
      </c>
      <c r="AVG9" s="36">
        <f t="shared" si="89"/>
        <v>0.88200000000000001</v>
      </c>
      <c r="AVH9" s="47">
        <v>1.444</v>
      </c>
      <c r="AVI9" s="47">
        <v>1.4319999999999999</v>
      </c>
      <c r="AVJ9" s="47">
        <v>1.544</v>
      </c>
      <c r="AVK9" s="47">
        <v>1.5509999999999999</v>
      </c>
      <c r="AVL9" s="47"/>
      <c r="AVM9" s="47">
        <v>1.452</v>
      </c>
      <c r="AVN9" s="47">
        <v>1.548</v>
      </c>
      <c r="AVO9" s="47">
        <v>1.544</v>
      </c>
      <c r="AVP9" s="47"/>
      <c r="AVQ9" s="47">
        <v>1.5589999999999999</v>
      </c>
      <c r="AVR9" s="52">
        <v>1.4650000000000001</v>
      </c>
      <c r="AVS9" s="1181">
        <v>1.2609999999999999</v>
      </c>
      <c r="AVT9" s="47">
        <v>1.444</v>
      </c>
      <c r="AVU9" s="1162">
        <v>1.4159999999999999</v>
      </c>
      <c r="AVV9" s="1162">
        <v>1.4119999999999999</v>
      </c>
      <c r="AVW9" s="52">
        <v>1.5649999999999999</v>
      </c>
      <c r="AVX9" s="52">
        <f t="shared" si="90"/>
        <v>1.2609999999999999</v>
      </c>
      <c r="AVY9" s="52">
        <v>1.405</v>
      </c>
      <c r="AVZ9" s="52">
        <v>1.421</v>
      </c>
      <c r="AWA9" s="52">
        <v>1.4379999999999999</v>
      </c>
      <c r="AWB9" s="52">
        <v>1.4339999999999999</v>
      </c>
      <c r="AWC9" s="52">
        <v>1.6120000000000001</v>
      </c>
      <c r="AWD9" s="971">
        <v>1.405</v>
      </c>
      <c r="AWE9" s="52">
        <f t="shared" si="91"/>
        <v>1.2609999999999999</v>
      </c>
      <c r="AWF9" s="52">
        <v>1.54</v>
      </c>
      <c r="AWG9" s="52">
        <v>1.534</v>
      </c>
      <c r="AWH9" s="52">
        <v>1.7</v>
      </c>
      <c r="AWI9" s="52"/>
      <c r="AWJ9" s="52">
        <v>1.669</v>
      </c>
      <c r="AWK9" s="1277" t="s">
        <v>1157</v>
      </c>
      <c r="AWL9" s="640">
        <v>1.581</v>
      </c>
      <c r="AWM9" s="971">
        <f t="shared" si="92"/>
        <v>1.2609999999999999</v>
      </c>
      <c r="AWN9" s="52">
        <v>1.85</v>
      </c>
      <c r="AWO9" s="52"/>
      <c r="AWP9" s="52"/>
      <c r="AWQ9" s="52">
        <v>1.6759999999999999</v>
      </c>
      <c r="AWR9" s="52">
        <v>1.6890000000000001</v>
      </c>
      <c r="AWS9" s="52">
        <v>1.5169999999999999</v>
      </c>
      <c r="AWT9" s="52">
        <v>1.69</v>
      </c>
      <c r="AWU9" s="52">
        <v>1.66</v>
      </c>
      <c r="AWV9" s="52">
        <v>1.444</v>
      </c>
      <c r="AWW9" s="52">
        <f t="shared" si="258"/>
        <v>1.2609999999999999</v>
      </c>
      <c r="AWX9" s="52">
        <v>2.0209999999999999</v>
      </c>
      <c r="AWY9" s="52">
        <v>2.028</v>
      </c>
      <c r="AWZ9" s="52">
        <v>2.0230000000000001</v>
      </c>
      <c r="AXA9" s="52">
        <v>2.028</v>
      </c>
      <c r="AXB9" s="52">
        <v>1.81</v>
      </c>
      <c r="AXC9" s="52">
        <v>1.47</v>
      </c>
      <c r="AXD9" s="52">
        <v>1.798</v>
      </c>
      <c r="AXE9" s="52">
        <v>2.35</v>
      </c>
      <c r="AXF9" s="58">
        <v>1.718</v>
      </c>
      <c r="AXG9" s="52">
        <f t="shared" si="93"/>
        <v>1.2609999999999999</v>
      </c>
      <c r="AXH9" s="52">
        <v>1.843</v>
      </c>
      <c r="AXI9" s="52"/>
      <c r="AXJ9" s="52">
        <v>1.4930000000000001</v>
      </c>
      <c r="AXK9" s="52">
        <v>1.8480000000000001</v>
      </c>
      <c r="AXL9" s="52"/>
      <c r="AXM9" s="52">
        <f t="shared" si="94"/>
        <v>1.2609999999999999</v>
      </c>
      <c r="AXN9" s="52">
        <v>1.6719999999999999</v>
      </c>
      <c r="AXO9" s="52">
        <v>1.647</v>
      </c>
      <c r="AXP9" s="52">
        <v>1.6819999999999999</v>
      </c>
      <c r="AXQ9" s="52">
        <v>1.6519999999999999</v>
      </c>
      <c r="AXR9" s="52">
        <v>1.6839999999999999</v>
      </c>
      <c r="AXS9" s="52">
        <v>1.6619999999999999</v>
      </c>
      <c r="AXT9" s="52"/>
      <c r="AXU9" s="52">
        <v>1.6819999999999999</v>
      </c>
      <c r="AXV9" s="52">
        <v>1.6719999999999999</v>
      </c>
      <c r="AXW9" s="52"/>
      <c r="AXX9" s="52">
        <v>1.764</v>
      </c>
      <c r="AXY9" s="52">
        <v>1.75</v>
      </c>
      <c r="AXZ9" s="52"/>
      <c r="AYA9" s="52">
        <v>1.6639999999999999</v>
      </c>
      <c r="AYB9" s="52"/>
      <c r="AYC9" s="52">
        <v>1.6779999999999999</v>
      </c>
      <c r="AYD9" s="52"/>
      <c r="AYE9" s="52">
        <v>1.67</v>
      </c>
      <c r="AYF9" s="52">
        <v>1.651</v>
      </c>
      <c r="AYG9" s="52">
        <v>1.6659999999999999</v>
      </c>
      <c r="AYH9" s="52">
        <v>1.6519999999999999</v>
      </c>
      <c r="AYI9" s="52"/>
      <c r="AYJ9" s="52">
        <v>1.6579999999999999</v>
      </c>
      <c r="AYK9" s="52"/>
      <c r="AYL9" s="52">
        <v>1.6639999999999999</v>
      </c>
      <c r="AYM9" s="52"/>
      <c r="AYN9" s="52">
        <v>1.6479999999999999</v>
      </c>
      <c r="AYO9" s="52"/>
      <c r="AYP9" s="6">
        <f t="shared" si="95"/>
        <v>0.3068992862807296</v>
      </c>
      <c r="AYQ9" s="1061">
        <v>1.073</v>
      </c>
      <c r="AYR9" s="1061">
        <v>0.96699999999999997</v>
      </c>
      <c r="AYS9" s="1061">
        <v>0.97599999999999998</v>
      </c>
      <c r="AYT9" s="1061">
        <v>0.95599999999999996</v>
      </c>
      <c r="AYU9" s="1061">
        <v>1.272</v>
      </c>
      <c r="AYV9" s="1061">
        <v>1.302</v>
      </c>
      <c r="AYW9" s="1061">
        <v>1.31</v>
      </c>
      <c r="AYX9" s="1061">
        <v>1.3160000000000001</v>
      </c>
      <c r="AYY9" s="1061">
        <v>0.97499999999999998</v>
      </c>
      <c r="AYZ9" s="1061">
        <v>0.96699999999999997</v>
      </c>
      <c r="AZA9" s="1061"/>
      <c r="AZB9" s="1061">
        <v>0.95699999999999996</v>
      </c>
      <c r="AZC9" s="1061">
        <v>1.2889999999999999</v>
      </c>
      <c r="AZD9" s="1061">
        <f t="shared" si="96"/>
        <v>0.95599999999999996</v>
      </c>
      <c r="AZE9" s="1061">
        <v>0.98499999999999999</v>
      </c>
      <c r="AZF9" s="1061">
        <v>0.95399999999999996</v>
      </c>
      <c r="AZG9" s="1061">
        <v>0.95799999999999996</v>
      </c>
      <c r="AZH9" s="1061">
        <v>0.98299999999999998</v>
      </c>
      <c r="AZI9" s="1061">
        <v>0.96799999999999997</v>
      </c>
      <c r="AZJ9" s="1061">
        <v>0.96899999999999997</v>
      </c>
      <c r="AZK9" s="1061">
        <v>0.95499999999999996</v>
      </c>
      <c r="AZL9" s="1061">
        <v>0.95199999999999996</v>
      </c>
      <c r="AZM9" s="1061">
        <v>1.0109999999999999</v>
      </c>
      <c r="AZN9" s="1061">
        <v>0.98099999999999998</v>
      </c>
      <c r="AZO9" s="1061">
        <v>0.98599999999999999</v>
      </c>
      <c r="AZP9" s="1061">
        <v>0.94899999999999995</v>
      </c>
      <c r="AZQ9" s="1061">
        <v>0.97199999999999998</v>
      </c>
      <c r="AZR9" s="1061">
        <v>0.97599999999999998</v>
      </c>
      <c r="AZS9" s="1060">
        <f t="shared" si="97"/>
        <v>0.95599999999999996</v>
      </c>
      <c r="AZT9" s="1061">
        <v>0.98399999999999999</v>
      </c>
      <c r="AZU9" s="1061">
        <v>0.96099999999999997</v>
      </c>
      <c r="AZV9" s="1061">
        <v>0.95599999999999996</v>
      </c>
      <c r="AZW9" s="1061">
        <v>0.97199999999999998</v>
      </c>
      <c r="AZX9" s="1061">
        <v>0.95099999999999996</v>
      </c>
      <c r="AZY9" s="1061">
        <v>0.94499999999999995</v>
      </c>
      <c r="AZZ9" s="1061">
        <v>0.95899999999999996</v>
      </c>
      <c r="BAA9" s="1061">
        <v>0.96799999999999997</v>
      </c>
      <c r="BAB9" s="1061">
        <v>0.99399999999999999</v>
      </c>
      <c r="BAC9" s="1061">
        <v>0.95199999999999996</v>
      </c>
      <c r="BAD9" s="1061">
        <v>0.95199999999999996</v>
      </c>
      <c r="BAE9" s="1061">
        <v>0.96799999999999997</v>
      </c>
      <c r="BAF9" s="102">
        <v>0.96799999999999997</v>
      </c>
      <c r="BAG9" s="1061">
        <v>0.94799999999999995</v>
      </c>
      <c r="BAH9" s="1061">
        <v>0.98299999999999998</v>
      </c>
      <c r="BAI9" s="1061">
        <v>1</v>
      </c>
      <c r="BAJ9" s="1061">
        <v>1.0129999999999999</v>
      </c>
      <c r="BAK9" s="1061">
        <v>1.01</v>
      </c>
      <c r="BAL9" s="1061">
        <v>0.996</v>
      </c>
      <c r="BAM9" s="102">
        <v>0.96599999999999997</v>
      </c>
      <c r="BAN9" s="102">
        <v>0.97</v>
      </c>
      <c r="BAO9" s="102">
        <v>0.95799999999999996</v>
      </c>
      <c r="BAP9" s="102">
        <v>0.96</v>
      </c>
      <c r="BAQ9" s="102">
        <f t="shared" si="98"/>
        <v>0.95199999999999996</v>
      </c>
      <c r="BAR9" s="102">
        <v>0.94499999999999995</v>
      </c>
      <c r="BAS9" s="102">
        <v>0.94899999999999995</v>
      </c>
      <c r="BAT9" s="102">
        <v>0.95199999999999996</v>
      </c>
      <c r="BAU9" s="102">
        <v>0.95399999999999996</v>
      </c>
      <c r="BAV9" s="102">
        <v>0.95699999999999996</v>
      </c>
      <c r="BAW9" s="102">
        <v>0.95399999999999996</v>
      </c>
      <c r="BAX9" s="102">
        <v>0.94299999999999995</v>
      </c>
      <c r="BAY9" s="102"/>
      <c r="BAZ9" s="102">
        <v>0.96299999999999997</v>
      </c>
      <c r="BBA9" s="102">
        <v>0.96499999999999997</v>
      </c>
      <c r="BBB9" s="102">
        <v>0.97</v>
      </c>
      <c r="BBC9" s="102">
        <f t="shared" si="99"/>
        <v>0.95199999999999996</v>
      </c>
      <c r="BBD9" s="102">
        <v>0.95299999999999996</v>
      </c>
      <c r="BBE9" s="102"/>
      <c r="BBF9" s="102">
        <v>0.96099999999999997</v>
      </c>
      <c r="BBG9" s="102">
        <v>0.96099999999999997</v>
      </c>
      <c r="BBH9" s="102"/>
      <c r="BBI9" s="102">
        <v>0.96699999999999997</v>
      </c>
      <c r="BBJ9" s="102">
        <v>0.96399999999999997</v>
      </c>
      <c r="BBK9" s="102">
        <v>0.96099999999999997</v>
      </c>
      <c r="BBL9" s="102"/>
      <c r="BBM9" s="102">
        <v>0.96899999999999997</v>
      </c>
      <c r="BBN9" s="102">
        <f t="shared" si="100"/>
        <v>0.95199999999999996</v>
      </c>
      <c r="BBO9" s="102">
        <v>0.95899999999999996</v>
      </c>
      <c r="BBP9" s="102"/>
      <c r="BBQ9" s="102">
        <v>0.96499999999999997</v>
      </c>
      <c r="BBR9" s="102">
        <v>0.97199999999999998</v>
      </c>
      <c r="BBS9" s="102">
        <v>0.98199999999999998</v>
      </c>
      <c r="BBT9" s="102">
        <v>0.96799999999999997</v>
      </c>
      <c r="BBU9" s="102">
        <v>0.97499999999999998</v>
      </c>
      <c r="BBV9" s="102">
        <v>0.95799999999999996</v>
      </c>
      <c r="BBW9" s="102">
        <v>0.98599999999999999</v>
      </c>
      <c r="BBX9" s="102">
        <f t="shared" si="101"/>
        <v>0.95199999999999996</v>
      </c>
      <c r="BBY9" s="102">
        <v>0.95899999999999996</v>
      </c>
      <c r="BBZ9" s="102">
        <v>0.98399999999999999</v>
      </c>
      <c r="BCA9" s="102">
        <v>0.97299999999999998</v>
      </c>
      <c r="BCB9" s="102">
        <v>0.99199999999999999</v>
      </c>
      <c r="BCC9" s="102">
        <v>0.996</v>
      </c>
      <c r="BCD9" s="102"/>
      <c r="BCE9" s="102">
        <v>0.98</v>
      </c>
      <c r="BCF9" s="102">
        <v>0.98899999999999999</v>
      </c>
      <c r="BCG9" s="102">
        <v>0.98599999999999999</v>
      </c>
      <c r="BCH9" s="102">
        <v>0.98799999999999999</v>
      </c>
      <c r="BCI9" s="102">
        <v>0.98</v>
      </c>
      <c r="BCJ9" s="102">
        <v>0.97099999999999997</v>
      </c>
      <c r="BCK9" s="102">
        <f t="shared" si="102"/>
        <v>0.95199999999999996</v>
      </c>
      <c r="BCL9" s="102">
        <v>0.98099999999999998</v>
      </c>
      <c r="BCM9" s="102">
        <v>0.98199999999999998</v>
      </c>
      <c r="BCN9" s="102"/>
      <c r="BCO9" s="102">
        <v>0.999</v>
      </c>
      <c r="BCP9" s="102">
        <v>0.98299999999999998</v>
      </c>
      <c r="BCQ9" s="102">
        <v>0.98899999999999999</v>
      </c>
      <c r="BCR9" s="102"/>
      <c r="BCS9" s="102">
        <v>1.0029999999999999</v>
      </c>
      <c r="BCT9" s="102">
        <v>1.0029999999999999</v>
      </c>
      <c r="BCU9" s="102">
        <v>0.999</v>
      </c>
      <c r="BCV9" s="102">
        <v>1.004</v>
      </c>
      <c r="BCW9" s="102">
        <v>1.0309999999999999</v>
      </c>
      <c r="BCX9" s="102">
        <v>0.97899999999999998</v>
      </c>
      <c r="BCY9" s="102">
        <f t="shared" si="103"/>
        <v>0.95199999999999996</v>
      </c>
      <c r="BCZ9" s="102">
        <v>1.0269999999999999</v>
      </c>
      <c r="BDA9" s="102">
        <v>1.028</v>
      </c>
      <c r="BDB9" s="102"/>
      <c r="BDC9" s="102">
        <v>1.0289999999999999</v>
      </c>
      <c r="BDD9" s="102">
        <v>1.0249999999999999</v>
      </c>
      <c r="BDE9" s="102">
        <v>1.022</v>
      </c>
      <c r="BDF9" s="102">
        <v>1.0229999999999999</v>
      </c>
      <c r="BDG9" s="102">
        <v>1.018</v>
      </c>
      <c r="BDH9" s="102">
        <v>1.034</v>
      </c>
      <c r="BDI9" s="102">
        <v>1.0229999999999999</v>
      </c>
      <c r="BDJ9" s="102">
        <v>0.97899999999999998</v>
      </c>
      <c r="BDK9" s="102">
        <f t="shared" si="104"/>
        <v>0.95199999999999996</v>
      </c>
      <c r="BDL9" s="102"/>
      <c r="BDM9" s="102">
        <v>1.0580000000000001</v>
      </c>
      <c r="BDN9" s="102">
        <v>1.077</v>
      </c>
      <c r="BDO9" s="102">
        <v>1.0580000000000001</v>
      </c>
      <c r="BDP9" s="102">
        <v>1.1319999999999999</v>
      </c>
      <c r="BDQ9" s="102">
        <v>1.119</v>
      </c>
      <c r="BDR9" s="102">
        <v>1.1359999999999999</v>
      </c>
      <c r="BDS9" s="102">
        <v>1.1359999999999999</v>
      </c>
      <c r="BDT9" s="102">
        <v>1.1439999999999999</v>
      </c>
      <c r="BDU9" s="102"/>
      <c r="BDV9" s="102">
        <v>1.0620000000000001</v>
      </c>
      <c r="BDW9" s="102">
        <f t="shared" si="105"/>
        <v>0.95199999999999996</v>
      </c>
      <c r="BDX9" s="102">
        <v>1.141</v>
      </c>
      <c r="BDY9" s="102">
        <v>1.075</v>
      </c>
      <c r="BDZ9" s="102">
        <v>1.077</v>
      </c>
      <c r="BEA9" s="102">
        <v>1.095</v>
      </c>
      <c r="BEB9" s="102"/>
      <c r="BEC9" s="102">
        <v>1.079</v>
      </c>
      <c r="BED9" s="102">
        <v>1.069</v>
      </c>
      <c r="BEE9" s="102">
        <v>1.0649999999999999</v>
      </c>
      <c r="BEF9" s="102">
        <v>1.0649999999999999</v>
      </c>
      <c r="BEG9" s="102">
        <v>1.0569999999999999</v>
      </c>
      <c r="BEH9" s="102"/>
      <c r="BEI9" s="102">
        <v>1.056</v>
      </c>
      <c r="BEJ9" s="102">
        <v>1.0720000000000001</v>
      </c>
      <c r="BEK9" s="102">
        <f t="shared" si="106"/>
        <v>0.95199999999999996</v>
      </c>
      <c r="BEL9" s="102">
        <v>1.06</v>
      </c>
      <c r="BEM9" s="102">
        <v>1.0580000000000001</v>
      </c>
      <c r="BEN9" s="102">
        <v>1.0640000000000001</v>
      </c>
      <c r="BEO9" s="102">
        <v>1.06</v>
      </c>
      <c r="BEP9" s="102">
        <v>1.06</v>
      </c>
      <c r="BEQ9" s="102">
        <v>1.1759999999999999</v>
      </c>
      <c r="BER9" s="102"/>
      <c r="BES9" s="102">
        <v>1.1759999999999999</v>
      </c>
      <c r="BET9" s="102">
        <v>1.19</v>
      </c>
      <c r="BEU9" s="102">
        <v>1.18</v>
      </c>
      <c r="BEV9" s="102">
        <v>1.1830000000000001</v>
      </c>
      <c r="BEW9" s="102">
        <v>1.1679999999999999</v>
      </c>
      <c r="BEX9" s="102">
        <f t="shared" si="107"/>
        <v>0.95199999999999996</v>
      </c>
      <c r="BEY9" s="102">
        <v>1.2</v>
      </c>
      <c r="BEZ9" s="102">
        <v>1.21</v>
      </c>
      <c r="BFA9" s="102">
        <v>1.19</v>
      </c>
      <c r="BFB9" s="102">
        <v>1.19</v>
      </c>
      <c r="BFC9" s="102">
        <v>1.18</v>
      </c>
      <c r="BFD9" s="102">
        <v>1.1819999999999999</v>
      </c>
      <c r="BFE9" s="102">
        <v>1.21</v>
      </c>
      <c r="BFF9" s="102">
        <v>1.18</v>
      </c>
      <c r="BFG9" s="102">
        <v>1.1859999999999999</v>
      </c>
      <c r="BFH9" s="102">
        <v>1.1870000000000001</v>
      </c>
      <c r="BFI9" s="102">
        <v>1.19</v>
      </c>
      <c r="BFJ9" s="102">
        <v>1.1919999999999999</v>
      </c>
      <c r="BFK9" s="102"/>
      <c r="BFL9" s="102">
        <v>1.204</v>
      </c>
      <c r="BFM9" s="102">
        <v>1.1850000000000001</v>
      </c>
      <c r="BFN9" s="102">
        <v>1.198</v>
      </c>
      <c r="BFO9" s="102">
        <v>1.2070000000000001</v>
      </c>
      <c r="BFP9" s="102">
        <v>1.2</v>
      </c>
      <c r="BFQ9" s="102">
        <v>1.198</v>
      </c>
      <c r="BFR9" s="102"/>
      <c r="BFS9" s="102">
        <v>1.2010000000000001</v>
      </c>
      <c r="BFT9" s="102">
        <v>1.1950000000000001</v>
      </c>
      <c r="BFU9" s="102">
        <v>1.194</v>
      </c>
      <c r="BFV9" s="102">
        <v>1.1870000000000001</v>
      </c>
      <c r="BFW9" s="102">
        <v>1.204</v>
      </c>
      <c r="BFX9" s="102">
        <v>1.1879999999999999</v>
      </c>
      <c r="BFY9" s="102">
        <f t="shared" si="108"/>
        <v>0.95199999999999996</v>
      </c>
      <c r="BFZ9" s="102">
        <v>1.214</v>
      </c>
      <c r="BGA9" s="102">
        <v>1.2130000000000001</v>
      </c>
      <c r="BGB9" s="102">
        <v>1.216</v>
      </c>
      <c r="BGC9" s="102">
        <v>1.206</v>
      </c>
      <c r="BGD9" s="102">
        <v>1.2190000000000001</v>
      </c>
      <c r="BGE9" s="102">
        <f t="shared" si="109"/>
        <v>0.95199999999999996</v>
      </c>
      <c r="BGF9" s="47">
        <v>1.232</v>
      </c>
      <c r="BGG9" s="47"/>
      <c r="BGH9" s="47">
        <v>1.2370000000000001</v>
      </c>
      <c r="BGI9" s="47">
        <v>1.2350000000000001</v>
      </c>
      <c r="BGJ9" s="47">
        <v>1.2390000000000001</v>
      </c>
      <c r="BGK9" s="47">
        <v>1.254</v>
      </c>
      <c r="BGL9" s="47">
        <v>1.254</v>
      </c>
      <c r="BGM9" s="47"/>
      <c r="BGN9" s="47">
        <v>1.248</v>
      </c>
      <c r="BGO9" s="47"/>
      <c r="BGP9" s="47">
        <v>1.323</v>
      </c>
      <c r="BGQ9" s="47">
        <v>1.343</v>
      </c>
      <c r="BGR9" s="47">
        <v>1.339</v>
      </c>
      <c r="BGS9" s="47">
        <v>1.3280000000000001</v>
      </c>
      <c r="BGT9" s="47">
        <v>1.3149999999999999</v>
      </c>
      <c r="BGU9" s="102">
        <f t="shared" si="110"/>
        <v>0.95199999999999996</v>
      </c>
      <c r="BGV9" s="102">
        <v>1.341</v>
      </c>
      <c r="BGW9" s="47"/>
      <c r="BGX9" s="47">
        <v>1.468</v>
      </c>
      <c r="BGY9" s="47">
        <v>1.472</v>
      </c>
      <c r="BGZ9" s="47">
        <v>1.579</v>
      </c>
      <c r="BHA9" s="47">
        <v>1.3839999999999999</v>
      </c>
      <c r="BHB9" s="47">
        <v>1.38</v>
      </c>
      <c r="BHC9" s="51">
        <v>1.2849999999999999</v>
      </c>
      <c r="BHD9" s="47">
        <f t="shared" si="111"/>
        <v>0.95199999999999996</v>
      </c>
      <c r="BHE9" s="51">
        <v>1.383</v>
      </c>
      <c r="BHF9" s="51">
        <v>1.3959999999999999</v>
      </c>
      <c r="BHG9" s="51"/>
      <c r="BHH9" s="51">
        <v>1.387</v>
      </c>
      <c r="BHI9" s="51">
        <v>1.5229999999999999</v>
      </c>
      <c r="BHJ9" s="47">
        <v>1.4870000000000001</v>
      </c>
      <c r="BHK9" s="51">
        <v>1.3779999999999999</v>
      </c>
      <c r="BHL9" s="47">
        <f t="shared" si="112"/>
        <v>0.95199999999999996</v>
      </c>
      <c r="BHM9" s="47">
        <v>1.35</v>
      </c>
      <c r="BHN9" s="47">
        <v>1.34</v>
      </c>
      <c r="BHO9" s="47">
        <v>1.7070000000000001</v>
      </c>
      <c r="BHP9" s="47">
        <v>1.4570000000000001</v>
      </c>
      <c r="BHQ9" s="47"/>
      <c r="BHR9" s="47">
        <v>1.3680000000000001</v>
      </c>
      <c r="BHS9" s="36">
        <v>1.5609999999999999</v>
      </c>
      <c r="BHT9" s="47">
        <f t="shared" si="113"/>
        <v>0.95199999999999996</v>
      </c>
      <c r="BHU9" s="47">
        <v>1.36</v>
      </c>
      <c r="BHV9" s="47">
        <v>1.3420000000000001</v>
      </c>
      <c r="BHW9" s="47">
        <v>1.4830000000000001</v>
      </c>
      <c r="BHX9" s="47">
        <v>1.4670000000000001</v>
      </c>
      <c r="BHY9" s="47">
        <v>1.3720000000000001</v>
      </c>
      <c r="BHZ9" s="47">
        <v>1.4750000000000001</v>
      </c>
      <c r="BIA9" s="47">
        <v>1.45</v>
      </c>
      <c r="BIB9" s="47">
        <v>1.45</v>
      </c>
      <c r="BIC9" s="52">
        <v>1.403</v>
      </c>
      <c r="BID9" s="1181">
        <v>1.2350000000000001</v>
      </c>
      <c r="BIE9" s="47">
        <v>1.355</v>
      </c>
      <c r="BIF9" s="1162">
        <v>1.3740000000000001</v>
      </c>
      <c r="BIG9" s="1162">
        <v>1.361</v>
      </c>
      <c r="BIH9" s="52">
        <v>1.486</v>
      </c>
      <c r="BII9" s="52">
        <f t="shared" si="114"/>
        <v>1.2350000000000001</v>
      </c>
      <c r="BIJ9" s="52">
        <v>1.391</v>
      </c>
      <c r="BIK9" s="52">
        <v>1.383</v>
      </c>
      <c r="BIL9" s="52">
        <v>1.385</v>
      </c>
      <c r="BIM9" s="52">
        <v>1.385</v>
      </c>
      <c r="BIN9" s="52">
        <v>1.51</v>
      </c>
      <c r="BIO9" s="971">
        <v>1.3620000000000001</v>
      </c>
      <c r="BIP9" s="52">
        <f t="shared" si="115"/>
        <v>1.2350000000000001</v>
      </c>
      <c r="BIQ9" s="52">
        <v>1.5009999999999999</v>
      </c>
      <c r="BIR9" s="52">
        <v>1.4950000000000001</v>
      </c>
      <c r="BIS9" s="52">
        <v>1.637</v>
      </c>
      <c r="BIT9" s="52">
        <v>1.6160000000000001</v>
      </c>
      <c r="BIU9" s="52"/>
      <c r="BIV9" s="1277" t="s">
        <v>1158</v>
      </c>
      <c r="BIW9" s="971">
        <v>1.5009999999999999</v>
      </c>
      <c r="BIX9" s="971">
        <f t="shared" si="116"/>
        <v>1.2350000000000001</v>
      </c>
      <c r="BIY9" s="52">
        <v>1.9610000000000001</v>
      </c>
      <c r="BIZ9" s="52"/>
      <c r="BJA9" s="52"/>
      <c r="BJB9" s="52">
        <v>1.6319999999999999</v>
      </c>
      <c r="BJC9" s="52">
        <v>1.617</v>
      </c>
      <c r="BJD9" s="52">
        <v>1.44</v>
      </c>
      <c r="BJE9" s="52">
        <v>1.6020000000000001</v>
      </c>
      <c r="BJF9" s="52">
        <v>1.5820000000000001</v>
      </c>
      <c r="BJG9" s="52">
        <v>1.423</v>
      </c>
      <c r="BJH9" s="52">
        <f t="shared" si="259"/>
        <v>1.2350000000000001</v>
      </c>
      <c r="BJI9" s="52">
        <v>1.877</v>
      </c>
      <c r="BJJ9" s="52">
        <v>1.891</v>
      </c>
      <c r="BJK9" s="52">
        <v>1.889</v>
      </c>
      <c r="BJL9" s="52">
        <v>1.8759999999999999</v>
      </c>
      <c r="BJM9" s="52">
        <v>1.65</v>
      </c>
      <c r="BJN9" s="52">
        <v>1.413</v>
      </c>
      <c r="BJO9" s="52">
        <v>1.6419999999999999</v>
      </c>
      <c r="BJP9" s="52">
        <v>3.1429999999999998</v>
      </c>
      <c r="BJQ9" s="58">
        <v>1.577</v>
      </c>
      <c r="BJR9" s="58">
        <f t="shared" si="117"/>
        <v>1.2350000000000001</v>
      </c>
      <c r="BJS9" s="52">
        <v>1.5780000000000001</v>
      </c>
      <c r="BJT9" s="52"/>
      <c r="BJU9" s="52">
        <v>1.4430000000000001</v>
      </c>
      <c r="BJV9" s="52">
        <v>1.6020000000000001</v>
      </c>
      <c r="BJW9" s="52"/>
      <c r="BJX9" s="52">
        <f t="shared" si="118"/>
        <v>1.2350000000000001</v>
      </c>
      <c r="BJY9" s="52">
        <v>1.597</v>
      </c>
      <c r="BJZ9" s="52">
        <v>1.5980000000000001</v>
      </c>
      <c r="BKA9" s="52">
        <v>1.611</v>
      </c>
      <c r="BKB9" s="52">
        <v>1.6339999999999999</v>
      </c>
      <c r="BKC9" s="52">
        <v>1.625</v>
      </c>
      <c r="BKD9" s="52">
        <v>1.6220000000000001</v>
      </c>
      <c r="BKE9" s="52"/>
      <c r="BKF9" s="52">
        <v>1.6319999999999999</v>
      </c>
      <c r="BKG9" s="52">
        <v>1.63</v>
      </c>
      <c r="BKH9" s="52"/>
      <c r="BKI9" s="52">
        <v>1.72</v>
      </c>
      <c r="BKJ9" s="52">
        <v>1.714</v>
      </c>
      <c r="BKK9" s="52"/>
      <c r="BKL9" s="52">
        <v>1.5960000000000001</v>
      </c>
      <c r="BKM9" s="52"/>
      <c r="BKN9" s="52">
        <v>1.5820000000000001</v>
      </c>
      <c r="BKO9" s="52"/>
      <c r="BKP9" s="52">
        <v>1.575</v>
      </c>
      <c r="BKQ9" s="52">
        <v>1.5880000000000001</v>
      </c>
      <c r="BKR9" s="52">
        <v>1.6020000000000001</v>
      </c>
      <c r="BKS9" s="52">
        <v>1.613</v>
      </c>
      <c r="BKT9" s="52"/>
      <c r="BKU9" s="52">
        <v>1.579</v>
      </c>
      <c r="BKV9" s="52"/>
      <c r="BKW9" s="52">
        <v>1.595</v>
      </c>
      <c r="BKX9" s="52"/>
      <c r="BKY9" s="52">
        <v>1.571</v>
      </c>
      <c r="BKZ9" s="52"/>
      <c r="BLA9" s="6">
        <f t="shared" si="119"/>
        <v>0.2720647773279351</v>
      </c>
      <c r="BLB9" s="1061">
        <v>0.82</v>
      </c>
      <c r="BLC9" s="1061">
        <v>0.79200000000000004</v>
      </c>
      <c r="BLD9" s="1061">
        <v>1.4530000000000001</v>
      </c>
      <c r="BLE9" s="1061">
        <v>1.4379999999999999</v>
      </c>
      <c r="BLF9" s="1061">
        <v>1.43</v>
      </c>
      <c r="BLG9" s="1061">
        <v>1.44</v>
      </c>
      <c r="BLH9" s="1061">
        <v>0.80300000000000005</v>
      </c>
      <c r="BLI9" s="1061">
        <v>0.80200000000000005</v>
      </c>
      <c r="BLJ9" s="1061">
        <v>0.78600000000000003</v>
      </c>
      <c r="BLK9" s="1061">
        <v>1.429</v>
      </c>
      <c r="BLL9" s="1061">
        <f t="shared" si="120"/>
        <v>0.79200000000000004</v>
      </c>
      <c r="BLM9" s="1061">
        <v>0.80200000000000005</v>
      </c>
      <c r="BLN9" s="1061">
        <v>0.78400000000000003</v>
      </c>
      <c r="BLO9" s="1061"/>
      <c r="BLP9" s="1061">
        <v>0.77600000000000002</v>
      </c>
      <c r="BLQ9" s="1061">
        <v>0.78800000000000003</v>
      </c>
      <c r="BLR9" s="1061">
        <v>0.79500000000000004</v>
      </c>
      <c r="BLS9" s="1061">
        <v>0.78700000000000003</v>
      </c>
      <c r="BLT9" s="1061">
        <v>0.78</v>
      </c>
      <c r="BLU9" s="1061">
        <v>0.78</v>
      </c>
      <c r="BLV9" s="1061">
        <v>0.80500000000000005</v>
      </c>
      <c r="BLW9" s="1061">
        <v>0.79</v>
      </c>
      <c r="BLX9" s="1061">
        <v>0.8</v>
      </c>
      <c r="BLY9" s="1061">
        <v>0.81799999999999995</v>
      </c>
      <c r="BLZ9" s="1061"/>
      <c r="BMA9" s="1061">
        <v>0.81</v>
      </c>
      <c r="BMB9" s="1060">
        <f t="shared" si="121"/>
        <v>0.79200000000000004</v>
      </c>
      <c r="BMC9" s="1061">
        <v>0.80500000000000005</v>
      </c>
      <c r="BMD9" s="1061">
        <v>0.81100000000000005</v>
      </c>
      <c r="BME9" s="1061">
        <v>0.79200000000000004</v>
      </c>
      <c r="BMF9" s="1061">
        <v>0.80300000000000005</v>
      </c>
      <c r="BMG9" s="1061">
        <v>0.79500000000000004</v>
      </c>
      <c r="BMH9" s="1061"/>
      <c r="BMI9" s="1061">
        <v>0.79</v>
      </c>
      <c r="BMJ9" s="1061">
        <v>0.78900000000000003</v>
      </c>
      <c r="BMK9" s="1061">
        <v>0.80600000000000005</v>
      </c>
      <c r="BML9" s="1061">
        <v>0.82199999999999995</v>
      </c>
      <c r="BMM9" s="1061">
        <v>0.81</v>
      </c>
      <c r="BMN9" s="1061">
        <v>0.79200000000000004</v>
      </c>
      <c r="BMO9" s="1061">
        <v>0.82899999999999996</v>
      </c>
      <c r="BMP9" s="102">
        <v>0.82899999999999996</v>
      </c>
      <c r="BMQ9" s="1061">
        <v>0.82699999999999996</v>
      </c>
      <c r="BMR9" s="1061">
        <v>0.83</v>
      </c>
      <c r="BMS9" s="1061">
        <v>0.82699999999999996</v>
      </c>
      <c r="BMT9" s="1061">
        <v>0.81599999999999995</v>
      </c>
      <c r="BMU9" s="1061">
        <v>0.82599999999999996</v>
      </c>
      <c r="BMV9" s="1061">
        <v>0.81599999999999995</v>
      </c>
      <c r="BMW9" s="102">
        <v>0.81599999999999995</v>
      </c>
      <c r="BMX9" s="102">
        <v>0.8</v>
      </c>
      <c r="BMY9" s="102">
        <v>0.79600000000000004</v>
      </c>
      <c r="BMZ9" s="102">
        <v>0.79</v>
      </c>
      <c r="BNA9" s="102">
        <f t="shared" si="122"/>
        <v>0.79</v>
      </c>
      <c r="BNB9" s="102">
        <v>0.79700000000000004</v>
      </c>
      <c r="BNC9" s="102">
        <v>0.79600000000000004</v>
      </c>
      <c r="BND9" s="102">
        <v>0.80100000000000005</v>
      </c>
      <c r="BNE9" s="102">
        <v>0.78800000000000003</v>
      </c>
      <c r="BNF9" s="102"/>
      <c r="BNG9" s="102">
        <v>0.78900000000000003</v>
      </c>
      <c r="BNH9" s="102">
        <v>0.79900000000000004</v>
      </c>
      <c r="BNI9" s="102">
        <v>0.79800000000000004</v>
      </c>
      <c r="BNJ9" s="102">
        <v>0.79900000000000004</v>
      </c>
      <c r="BNK9" s="102">
        <v>0.79700000000000004</v>
      </c>
      <c r="BNL9" s="102">
        <v>0.79</v>
      </c>
      <c r="BNM9" s="102">
        <f t="shared" si="123"/>
        <v>0.79</v>
      </c>
      <c r="BNN9" s="102">
        <v>0.78900000000000003</v>
      </c>
      <c r="BNO9" s="102">
        <v>0.78500000000000003</v>
      </c>
      <c r="BNP9" s="102"/>
      <c r="BNQ9" s="102">
        <v>0.80400000000000005</v>
      </c>
      <c r="BNR9" s="102">
        <v>0.80100000000000005</v>
      </c>
      <c r="BNS9" s="102">
        <v>0.79</v>
      </c>
      <c r="BNT9" s="102">
        <v>0.79600000000000004</v>
      </c>
      <c r="BNU9" s="102"/>
      <c r="BNV9" s="102">
        <v>0.80300000000000005</v>
      </c>
      <c r="BNW9" s="102">
        <v>0.82599999999999996</v>
      </c>
      <c r="BNX9" s="102">
        <f t="shared" si="124"/>
        <v>0.79</v>
      </c>
      <c r="BNY9" s="102">
        <v>0.78900000000000003</v>
      </c>
      <c r="BNZ9" s="102">
        <v>0.79900000000000004</v>
      </c>
      <c r="BOA9" s="102"/>
      <c r="BOB9" s="102">
        <v>0.82199999999999995</v>
      </c>
      <c r="BOC9" s="102">
        <v>0.81899999999999995</v>
      </c>
      <c r="BOD9" s="102">
        <v>0.82799999999999996</v>
      </c>
      <c r="BOE9" s="102">
        <v>0.82799999999999996</v>
      </c>
      <c r="BOF9" s="102"/>
      <c r="BOG9" s="102">
        <v>0.83199999999999996</v>
      </c>
      <c r="BOH9" s="102">
        <v>0.82499999999999996</v>
      </c>
      <c r="BOI9" s="102">
        <f t="shared" si="125"/>
        <v>0.79</v>
      </c>
      <c r="BOJ9" s="102">
        <v>0.82599999999999996</v>
      </c>
      <c r="BOK9" s="102">
        <v>0.84899999999999998</v>
      </c>
      <c r="BOL9" s="102">
        <v>0.82899999999999996</v>
      </c>
      <c r="BOM9" s="102">
        <v>0.82799999999999996</v>
      </c>
      <c r="BON9" s="102">
        <v>0.82499999999999996</v>
      </c>
      <c r="BOO9" s="102">
        <v>0.85</v>
      </c>
      <c r="BOP9" s="102">
        <v>0.84</v>
      </c>
      <c r="BOQ9" s="102"/>
      <c r="BOR9" s="102">
        <v>0.84199999999999997</v>
      </c>
      <c r="BOS9" s="102">
        <v>0.81899999999999995</v>
      </c>
      <c r="BOT9" s="102">
        <v>0.82599999999999996</v>
      </c>
      <c r="BOU9" s="102">
        <v>0.84</v>
      </c>
      <c r="BOV9" s="102">
        <f t="shared" si="126"/>
        <v>0.79</v>
      </c>
      <c r="BOW9" s="102">
        <v>0.81599999999999995</v>
      </c>
      <c r="BOX9" s="102">
        <v>0.82499999999999996</v>
      </c>
      <c r="BOY9" s="102">
        <v>0.81200000000000006</v>
      </c>
      <c r="BOZ9" s="102">
        <v>0.84</v>
      </c>
      <c r="BPA9" s="102">
        <v>0.84199999999999997</v>
      </c>
      <c r="BPB9" s="102"/>
      <c r="BPC9" s="102">
        <v>0.86099999999999999</v>
      </c>
      <c r="BPD9" s="102">
        <v>0.84899999999999998</v>
      </c>
      <c r="BPE9" s="102">
        <v>0.84099999999999997</v>
      </c>
      <c r="BPF9" s="102">
        <v>0.86899999999999999</v>
      </c>
      <c r="BPG9" s="102">
        <v>0.85699999999999998</v>
      </c>
      <c r="BPH9" s="102">
        <v>0.85299999999999998</v>
      </c>
      <c r="BPI9" s="102">
        <f t="shared" si="127"/>
        <v>0.79</v>
      </c>
      <c r="BPJ9" s="102">
        <v>0.86099999999999999</v>
      </c>
      <c r="BPK9" s="102">
        <v>0.86199999999999999</v>
      </c>
      <c r="BPL9" s="102">
        <v>0.86399999999999999</v>
      </c>
      <c r="BPM9" s="102">
        <v>0.85899999999999999</v>
      </c>
      <c r="BPN9" s="102">
        <v>0.85699999999999998</v>
      </c>
      <c r="BPO9" s="102">
        <v>0.84599999999999997</v>
      </c>
      <c r="BPP9" s="102">
        <v>0.83499999999999996</v>
      </c>
      <c r="BPQ9" s="102">
        <v>0.84599999999999997</v>
      </c>
      <c r="BPR9" s="102">
        <v>0.83499999999999996</v>
      </c>
      <c r="BPS9" s="102">
        <v>0.85299999999999998</v>
      </c>
      <c r="BPT9" s="102">
        <f t="shared" si="128"/>
        <v>0.79</v>
      </c>
      <c r="BPU9" s="102">
        <v>0.86899999999999999</v>
      </c>
      <c r="BPV9" s="102">
        <v>0.873</v>
      </c>
      <c r="BPW9" s="102">
        <v>0.86799999999999999</v>
      </c>
      <c r="BPX9" s="102">
        <v>0.90300000000000002</v>
      </c>
      <c r="BPY9" s="102"/>
      <c r="BPZ9" s="102">
        <v>0.88100000000000001</v>
      </c>
      <c r="BQA9" s="102">
        <v>0.90300000000000002</v>
      </c>
      <c r="BQB9" s="102">
        <v>0.90400000000000003</v>
      </c>
      <c r="BQC9" s="102">
        <v>0.89600000000000002</v>
      </c>
      <c r="BQD9" s="102">
        <v>0.874</v>
      </c>
      <c r="BQE9" s="102">
        <f t="shared" si="129"/>
        <v>0.79</v>
      </c>
      <c r="BQF9" s="102">
        <v>0.89700000000000002</v>
      </c>
      <c r="BQG9" s="102">
        <v>0.876</v>
      </c>
      <c r="BQH9" s="102">
        <v>0.88600000000000001</v>
      </c>
      <c r="BQI9" s="102">
        <v>0.88300000000000001</v>
      </c>
      <c r="BQJ9" s="102">
        <v>0.86599999999999999</v>
      </c>
      <c r="BQK9" s="102">
        <v>0.876</v>
      </c>
      <c r="BQL9" s="102">
        <v>0.85799999999999998</v>
      </c>
      <c r="BQM9" s="102">
        <v>0.86199999999999999</v>
      </c>
      <c r="BQN9" s="102">
        <v>0.85799999999999998</v>
      </c>
      <c r="BQO9" s="102"/>
      <c r="BQP9" s="102">
        <v>0.873</v>
      </c>
      <c r="BQQ9" s="1061">
        <v>0.86699999999999999</v>
      </c>
      <c r="BQR9" s="102">
        <f t="shared" si="130"/>
        <v>0.79</v>
      </c>
      <c r="BQS9" s="102">
        <v>0.87</v>
      </c>
      <c r="BQT9" s="102"/>
      <c r="BQU9" s="102">
        <v>0.88</v>
      </c>
      <c r="BQV9" s="102">
        <v>0.86499999999999999</v>
      </c>
      <c r="BQW9" s="102">
        <v>0.86</v>
      </c>
      <c r="BQX9" s="102">
        <v>0.87</v>
      </c>
      <c r="BQY9" s="102">
        <v>1.0329999999999999</v>
      </c>
      <c r="BQZ9" s="102">
        <v>1.0289999999999999</v>
      </c>
      <c r="BRA9" s="102">
        <v>1.03</v>
      </c>
      <c r="BRB9" s="102">
        <v>1.03</v>
      </c>
      <c r="BRC9" s="102">
        <v>1.034</v>
      </c>
      <c r="BRD9" s="102">
        <v>0.95</v>
      </c>
      <c r="BRE9" s="102">
        <f t="shared" si="131"/>
        <v>0.79</v>
      </c>
      <c r="BRF9" s="102">
        <v>1.0389999999999999</v>
      </c>
      <c r="BRG9" s="102">
        <v>1.04</v>
      </c>
      <c r="BRH9" s="102">
        <v>1.0569999999999999</v>
      </c>
      <c r="BRI9" s="102">
        <v>0.96</v>
      </c>
      <c r="BRJ9" s="102">
        <v>0.95699999999999996</v>
      </c>
      <c r="BRK9" s="102">
        <v>0.95</v>
      </c>
      <c r="BRL9" s="102">
        <v>0.95</v>
      </c>
      <c r="BRM9" s="102">
        <v>0.95099999999999996</v>
      </c>
      <c r="BRN9" s="102">
        <v>0.97</v>
      </c>
      <c r="BRO9" s="102">
        <v>0.97</v>
      </c>
      <c r="BRP9" s="102">
        <v>0.97</v>
      </c>
      <c r="BRQ9" s="102">
        <v>0.96</v>
      </c>
      <c r="BRR9" s="102"/>
      <c r="BRS9" s="102">
        <v>0.95</v>
      </c>
      <c r="BRT9" s="102">
        <v>0.95099999999999996</v>
      </c>
      <c r="BRU9" s="102">
        <v>0.97</v>
      </c>
      <c r="BRV9" s="102">
        <v>0.95</v>
      </c>
      <c r="BRW9" s="102">
        <v>0.95299999999999996</v>
      </c>
      <c r="BRX9" s="102"/>
      <c r="BRY9" s="102">
        <v>0.98</v>
      </c>
      <c r="BRZ9" s="102">
        <v>0.94899999999999995</v>
      </c>
      <c r="BSA9" s="102">
        <v>0.94899999999999995</v>
      </c>
      <c r="BSB9" s="102">
        <v>0.96</v>
      </c>
      <c r="BSC9" s="102">
        <v>0.95499999999999996</v>
      </c>
      <c r="BSD9" s="102">
        <v>0.97199999999999998</v>
      </c>
      <c r="BSE9" s="102"/>
      <c r="BSF9" s="102">
        <v>0.93600000000000005</v>
      </c>
      <c r="BSG9" s="102">
        <f t="shared" si="132"/>
        <v>0.79</v>
      </c>
      <c r="BSH9" s="102">
        <v>0.95799999999999996</v>
      </c>
      <c r="BSI9" s="102">
        <v>0.98299999999999998</v>
      </c>
      <c r="BSJ9" s="102">
        <v>0.96799999999999997</v>
      </c>
      <c r="BSK9" s="102">
        <v>0.96599999999999997</v>
      </c>
      <c r="BSL9" s="102">
        <v>0.99399999999999999</v>
      </c>
      <c r="BSM9" s="102">
        <f t="shared" si="133"/>
        <v>0.79</v>
      </c>
      <c r="BSN9" s="47">
        <v>0.99199999999999999</v>
      </c>
      <c r="BSO9" s="47"/>
      <c r="BSP9" s="47">
        <v>0.98099999999999998</v>
      </c>
      <c r="BSQ9" s="47">
        <v>0.98299999999999998</v>
      </c>
      <c r="BSR9" s="47">
        <v>0.97799999999999998</v>
      </c>
      <c r="BSS9" s="47">
        <v>0.98</v>
      </c>
      <c r="BST9" s="47">
        <v>0.998</v>
      </c>
      <c r="BSU9" s="47"/>
      <c r="BSV9" s="47">
        <v>1.0009999999999999</v>
      </c>
      <c r="BSW9" s="47"/>
      <c r="BSX9" s="47">
        <v>1.0009999999999999</v>
      </c>
      <c r="BSY9" s="47">
        <v>0.99399999999999999</v>
      </c>
      <c r="BSZ9" s="47">
        <v>0.995</v>
      </c>
      <c r="BTA9" s="47">
        <v>0.98899999999999999</v>
      </c>
      <c r="BTB9" s="47">
        <v>1.0029999999999999</v>
      </c>
      <c r="BTC9" s="47"/>
      <c r="BTD9" s="102">
        <f t="shared" si="134"/>
        <v>0.79</v>
      </c>
      <c r="BTE9" s="102">
        <v>1.0249999999999999</v>
      </c>
      <c r="BTF9" s="47"/>
      <c r="BTG9" s="47">
        <v>1.155</v>
      </c>
      <c r="BTH9" s="47">
        <v>1.151</v>
      </c>
      <c r="BTI9" s="47">
        <v>1.226</v>
      </c>
      <c r="BTJ9" s="47">
        <v>1.07</v>
      </c>
      <c r="BTK9" s="47">
        <v>1.101</v>
      </c>
      <c r="BTL9" s="51">
        <v>1.048</v>
      </c>
      <c r="BTM9" s="47">
        <f t="shared" si="135"/>
        <v>0.79</v>
      </c>
      <c r="BTN9" s="51">
        <v>1.0680000000000001</v>
      </c>
      <c r="BTO9" s="51">
        <v>1.1000000000000001</v>
      </c>
      <c r="BTP9" s="51">
        <v>1.0960000000000001</v>
      </c>
      <c r="BTQ9" s="51"/>
      <c r="BTR9" s="51">
        <v>1.2290000000000001</v>
      </c>
      <c r="BTS9" s="47">
        <v>1.2090000000000001</v>
      </c>
      <c r="BTT9" s="47">
        <f t="shared" si="136"/>
        <v>0.79</v>
      </c>
      <c r="BTU9" s="47">
        <v>1.0820000000000001</v>
      </c>
      <c r="BTV9" s="47">
        <v>1.07</v>
      </c>
      <c r="BTW9" s="47">
        <v>1.345</v>
      </c>
      <c r="BTX9" s="47">
        <v>1.171</v>
      </c>
      <c r="BTY9" s="47"/>
      <c r="BTZ9" s="47">
        <v>1.089</v>
      </c>
      <c r="BUA9" s="36">
        <v>1.2709999999999999</v>
      </c>
      <c r="BUB9" s="47">
        <f t="shared" si="137"/>
        <v>0.79</v>
      </c>
      <c r="BUC9" s="47">
        <v>1.077</v>
      </c>
      <c r="BUD9" s="47">
        <v>1.0740000000000001</v>
      </c>
      <c r="BUE9" s="47">
        <v>1.1479999999999999</v>
      </c>
      <c r="BUF9" s="47">
        <v>1.1759999999999999</v>
      </c>
      <c r="BUG9" s="47">
        <v>1.087</v>
      </c>
      <c r="BUH9" s="47">
        <v>1.1639999999999999</v>
      </c>
      <c r="BUI9" s="47">
        <v>1.173</v>
      </c>
      <c r="BUJ9" s="47">
        <v>1.18</v>
      </c>
      <c r="BUK9" s="52">
        <v>1.139</v>
      </c>
      <c r="BUL9" s="1181">
        <v>0.97599999999999998</v>
      </c>
      <c r="BUM9" s="47">
        <v>1.0760000000000001</v>
      </c>
      <c r="BUN9" s="1162">
        <v>1.0580000000000001</v>
      </c>
      <c r="BUO9" s="1162">
        <v>1.056</v>
      </c>
      <c r="BUP9" s="52">
        <v>1.1910000000000001</v>
      </c>
      <c r="BUQ9" s="52">
        <f t="shared" si="138"/>
        <v>0.97599999999999998</v>
      </c>
      <c r="BUR9" s="52">
        <v>1.073</v>
      </c>
      <c r="BUS9" s="52">
        <v>1.0620000000000001</v>
      </c>
      <c r="BUT9" s="52">
        <v>1.0660000000000001</v>
      </c>
      <c r="BUU9" s="52">
        <v>1.069</v>
      </c>
      <c r="BUV9" s="52">
        <v>1.155</v>
      </c>
      <c r="BUW9" s="971">
        <v>1.0529999999999999</v>
      </c>
      <c r="BUX9" s="52">
        <f t="shared" si="139"/>
        <v>0.97599999999999998</v>
      </c>
      <c r="BUY9" s="52">
        <v>1.111</v>
      </c>
      <c r="BUZ9" s="52">
        <v>1.1339999999999999</v>
      </c>
      <c r="BVA9" s="52">
        <v>1.226</v>
      </c>
      <c r="BVB9" s="52">
        <v>1.196</v>
      </c>
      <c r="BVC9" s="1277" t="s">
        <v>1157</v>
      </c>
      <c r="BVD9" s="971">
        <v>1.1519999999999999</v>
      </c>
      <c r="BVE9" s="971">
        <f t="shared" si="140"/>
        <v>0.97599999999999998</v>
      </c>
      <c r="BVF9" s="52">
        <v>1.3280000000000001</v>
      </c>
      <c r="BVG9" s="52"/>
      <c r="BVH9" s="52"/>
      <c r="BVI9" s="52">
        <v>1.1759999999999999</v>
      </c>
      <c r="BVJ9" s="52">
        <v>1.1559999999999999</v>
      </c>
      <c r="BVK9" s="52">
        <v>1.133</v>
      </c>
      <c r="BVL9" s="52">
        <v>1.155</v>
      </c>
      <c r="BVM9" s="52">
        <v>1.163</v>
      </c>
      <c r="BVN9" s="52">
        <v>1.097</v>
      </c>
      <c r="BVO9" s="52">
        <f t="shared" si="260"/>
        <v>0.97599999999999998</v>
      </c>
      <c r="BVP9" s="52">
        <v>1.2989999999999999</v>
      </c>
      <c r="BVQ9" s="52">
        <v>1.3029999999999999</v>
      </c>
      <c r="BVR9" s="52">
        <v>1.294</v>
      </c>
      <c r="BVS9" s="52">
        <v>1.3089999999999999</v>
      </c>
      <c r="BVT9" s="52">
        <v>1.1759999999999999</v>
      </c>
      <c r="BVU9" s="52">
        <v>1.0920000000000001</v>
      </c>
      <c r="BVV9" s="52">
        <v>1.179</v>
      </c>
      <c r="BVW9" s="52">
        <v>2.3530000000000002</v>
      </c>
      <c r="BVX9" s="58">
        <v>1.2010000000000001</v>
      </c>
      <c r="BVY9" s="58">
        <f t="shared" si="141"/>
        <v>0.97599999999999998</v>
      </c>
      <c r="BVZ9" s="52">
        <v>1.159</v>
      </c>
      <c r="BWA9" s="52"/>
      <c r="BWB9" s="52">
        <v>1.085</v>
      </c>
      <c r="BWC9" s="52">
        <v>1.1759999999999999</v>
      </c>
      <c r="BWD9" s="52"/>
      <c r="BWE9" s="52">
        <f t="shared" si="142"/>
        <v>0.97599999999999998</v>
      </c>
      <c r="BWF9" s="52">
        <v>1.1870000000000001</v>
      </c>
      <c r="BWG9" s="52">
        <v>1.1890000000000001</v>
      </c>
      <c r="BWH9" s="52">
        <v>1.1870000000000001</v>
      </c>
      <c r="BWI9" s="52">
        <v>1.1950000000000001</v>
      </c>
      <c r="BWJ9" s="52">
        <v>1.1719999999999999</v>
      </c>
      <c r="BWK9" s="52">
        <v>1.1859999999999999</v>
      </c>
      <c r="BWL9" s="52"/>
      <c r="BWM9" s="52">
        <v>1.1870000000000001</v>
      </c>
      <c r="BWN9" s="52">
        <v>1.204</v>
      </c>
      <c r="BWO9" s="52"/>
      <c r="BWP9" s="52">
        <v>1.2030000000000001</v>
      </c>
      <c r="BWQ9" s="52">
        <v>1.196</v>
      </c>
      <c r="BWR9" s="52"/>
      <c r="BWS9" s="52">
        <v>1.1599999999999999</v>
      </c>
      <c r="BWT9" s="52"/>
      <c r="BWU9" s="52">
        <v>1.149</v>
      </c>
      <c r="BWV9" s="52"/>
      <c r="BWW9" s="52">
        <v>1.1439999999999999</v>
      </c>
      <c r="BWX9" s="52">
        <v>1.157</v>
      </c>
      <c r="BWY9" s="52">
        <v>1.1399999999999999</v>
      </c>
      <c r="BWZ9" s="52">
        <v>1.1639999999999999</v>
      </c>
      <c r="BXA9" s="52"/>
      <c r="BXB9" s="52">
        <v>1.153</v>
      </c>
      <c r="BXC9" s="52"/>
      <c r="BXD9" s="52">
        <v>1.1499999999999999</v>
      </c>
      <c r="BXE9" s="52"/>
      <c r="BXF9" s="52">
        <v>1.1279999999999999</v>
      </c>
      <c r="BXG9" s="52">
        <v>1.1679999999999999</v>
      </c>
      <c r="BXH9" s="52">
        <f t="shared" si="143"/>
        <v>0.97599999999999998</v>
      </c>
      <c r="BXI9" s="52">
        <v>1.133</v>
      </c>
      <c r="BXJ9" s="52"/>
      <c r="BXK9" s="52">
        <v>1.1060000000000001</v>
      </c>
      <c r="BXL9" s="52"/>
      <c r="BXM9" s="52">
        <v>1.1220000000000001</v>
      </c>
      <c r="BXN9" s="52"/>
      <c r="BXO9" s="52">
        <v>1.1080000000000001</v>
      </c>
      <c r="BXP9" s="52"/>
      <c r="BXQ9" s="58">
        <v>1.113</v>
      </c>
      <c r="BXR9" s="52">
        <f t="shared" si="144"/>
        <v>0.97599999999999998</v>
      </c>
      <c r="BXS9" s="52"/>
      <c r="BXT9" s="52">
        <v>1.1140000000000001</v>
      </c>
      <c r="BXU9" s="52"/>
      <c r="BXV9" s="52">
        <v>1.1279999999999999</v>
      </c>
      <c r="BXW9" s="52"/>
      <c r="BXX9" s="52">
        <v>1.1240000000000001</v>
      </c>
      <c r="BXY9" s="52">
        <v>1.1339999999999999</v>
      </c>
      <c r="BXZ9" s="52"/>
      <c r="BYA9" s="52"/>
      <c r="BYB9" s="52">
        <v>1.1200000000000001</v>
      </c>
      <c r="BYC9" s="52">
        <f t="shared" si="145"/>
        <v>0.97599999999999998</v>
      </c>
      <c r="BYD9" s="52">
        <v>1.1359999999999999</v>
      </c>
      <c r="BYE9" s="52"/>
      <c r="BYF9" s="52"/>
      <c r="BYG9" s="52">
        <v>1.2</v>
      </c>
      <c r="BYH9" s="58"/>
      <c r="BYI9" s="58"/>
      <c r="BYJ9" s="52">
        <v>1.21</v>
      </c>
      <c r="BYK9" s="52"/>
      <c r="BYL9" s="52">
        <v>1.2070000000000001</v>
      </c>
      <c r="BYM9" s="52">
        <v>1.1930000000000001</v>
      </c>
      <c r="BYN9" s="52"/>
      <c r="BYO9" s="6">
        <f t="shared" si="146"/>
        <v>0.22233606557377059</v>
      </c>
      <c r="BYP9" s="102">
        <v>0.84199999999999997</v>
      </c>
      <c r="BYQ9" s="102">
        <v>0.90700000000000003</v>
      </c>
      <c r="BYR9" s="102">
        <v>0.89600000000000002</v>
      </c>
      <c r="BYS9" s="102"/>
      <c r="BYT9" s="102">
        <v>0.95799999999999996</v>
      </c>
      <c r="BYU9" s="102">
        <v>0.98499999999999999</v>
      </c>
      <c r="BYV9" s="102">
        <v>0.99</v>
      </c>
      <c r="BYW9" s="102"/>
      <c r="BYX9" s="102">
        <f t="shared" si="147"/>
        <v>0.84199999999999997</v>
      </c>
      <c r="BYY9" s="102">
        <v>0.99099999999999999</v>
      </c>
      <c r="BYZ9" s="102">
        <v>0.95599999999999996</v>
      </c>
      <c r="BZA9" s="102">
        <v>0.95899999999999996</v>
      </c>
      <c r="BZB9" s="102">
        <v>0.94799999999999995</v>
      </c>
      <c r="BZC9" s="102">
        <v>0.92500000000000004</v>
      </c>
      <c r="BZD9" s="102">
        <v>0.93400000000000005</v>
      </c>
      <c r="BZE9" s="102">
        <v>0.92800000000000005</v>
      </c>
      <c r="BZF9" s="102"/>
      <c r="BZG9" s="102">
        <v>0.92</v>
      </c>
      <c r="BZH9" s="102">
        <v>0.91700000000000004</v>
      </c>
      <c r="BZI9" s="102"/>
      <c r="BZJ9" s="102">
        <v>0.91600000000000004</v>
      </c>
      <c r="BZK9" s="1061">
        <v>0.92</v>
      </c>
      <c r="BZL9" s="102">
        <f t="shared" si="148"/>
        <v>0.84199999999999997</v>
      </c>
      <c r="BZM9" s="102">
        <v>0.93</v>
      </c>
      <c r="BZN9" s="102">
        <v>0.92600000000000005</v>
      </c>
      <c r="BZO9" s="102">
        <v>0.93</v>
      </c>
      <c r="BZP9" s="102">
        <v>0.92</v>
      </c>
      <c r="BZQ9" s="102">
        <v>0.92</v>
      </c>
      <c r="BZR9" s="102">
        <v>1.1319999999999999</v>
      </c>
      <c r="BZS9" s="102"/>
      <c r="BZT9" s="102">
        <v>1.03</v>
      </c>
      <c r="BZU9" s="102">
        <v>1.03</v>
      </c>
      <c r="BZV9" s="102">
        <v>1.02</v>
      </c>
      <c r="BZW9" s="102">
        <v>1.0329999999999999</v>
      </c>
      <c r="BZX9" s="102">
        <v>1.01</v>
      </c>
      <c r="BZY9" s="102">
        <f t="shared" si="149"/>
        <v>0.84199999999999997</v>
      </c>
      <c r="BZZ9" s="102">
        <v>1.01</v>
      </c>
      <c r="CAA9" s="102">
        <v>1.03</v>
      </c>
      <c r="CAB9" s="102">
        <v>1.0169999999999999</v>
      </c>
      <c r="CAC9" s="102"/>
      <c r="CAD9" s="102">
        <v>1.0249999999999999</v>
      </c>
      <c r="CAE9" s="102">
        <v>1.03</v>
      </c>
      <c r="CAF9" s="102">
        <v>1.01</v>
      </c>
      <c r="CAG9" s="102">
        <v>1.04</v>
      </c>
      <c r="CAH9" s="102">
        <v>1.022</v>
      </c>
      <c r="CAI9" s="102">
        <v>1.03</v>
      </c>
      <c r="CAJ9" s="102"/>
      <c r="CAK9" s="102">
        <v>1.03</v>
      </c>
      <c r="CAL9" s="102">
        <v>0.98899999999999999</v>
      </c>
      <c r="CAM9" s="102">
        <v>1.04</v>
      </c>
      <c r="CAN9" s="102">
        <v>0.99</v>
      </c>
      <c r="CAO9" s="102">
        <v>1</v>
      </c>
      <c r="CAP9" s="102"/>
      <c r="CAQ9" s="102">
        <v>1.01</v>
      </c>
      <c r="CAR9" s="102">
        <v>0.997</v>
      </c>
      <c r="CAS9" s="102"/>
      <c r="CAT9" s="102">
        <v>1.004</v>
      </c>
      <c r="CAU9" s="102">
        <v>0.996</v>
      </c>
      <c r="CAV9" s="102">
        <v>1.01</v>
      </c>
      <c r="CAW9" s="102">
        <v>1.008</v>
      </c>
      <c r="CAX9" s="102">
        <v>0.997</v>
      </c>
      <c r="CAY9" s="102"/>
      <c r="CAZ9" s="102">
        <v>0.98899999999999999</v>
      </c>
      <c r="CBA9" s="102">
        <v>1.012</v>
      </c>
      <c r="CBB9" s="102">
        <v>1.0189999999999999</v>
      </c>
      <c r="CBC9" s="102">
        <f t="shared" si="150"/>
        <v>0.84199999999999997</v>
      </c>
      <c r="CBD9" s="102">
        <v>1.01</v>
      </c>
      <c r="CBE9" s="102">
        <v>1.0229999999999999</v>
      </c>
      <c r="CBF9" s="102">
        <v>1.016</v>
      </c>
      <c r="CBG9" s="102">
        <v>1.022</v>
      </c>
      <c r="CBH9" s="102"/>
      <c r="CBI9" s="102">
        <v>1.04</v>
      </c>
      <c r="CBJ9" s="102">
        <f t="shared" si="151"/>
        <v>0.84199999999999997</v>
      </c>
      <c r="CBK9" s="47">
        <v>1.0369999999999999</v>
      </c>
      <c r="CBL9" s="47">
        <v>1.0429999999999999</v>
      </c>
      <c r="CBM9" s="47">
        <v>1.054</v>
      </c>
      <c r="CBN9" s="47">
        <v>1.04</v>
      </c>
      <c r="CBO9" s="47">
        <v>1.052</v>
      </c>
      <c r="CBP9" s="47">
        <v>1.0369999999999999</v>
      </c>
      <c r="CBQ9" s="47">
        <v>1.0409999999999999</v>
      </c>
      <c r="CBR9" s="47">
        <v>1.071</v>
      </c>
      <c r="CBS9" s="47">
        <v>1.0720000000000001</v>
      </c>
      <c r="CBT9" s="47"/>
      <c r="CBU9" s="47">
        <v>1.0620000000000001</v>
      </c>
      <c r="CBV9" s="47">
        <v>1.073</v>
      </c>
      <c r="CBW9" s="47">
        <v>1.054</v>
      </c>
      <c r="CBX9" s="102">
        <f t="shared" si="152"/>
        <v>0.84199999999999997</v>
      </c>
      <c r="CBY9" s="47">
        <v>1.081</v>
      </c>
      <c r="CBZ9" s="77">
        <v>1.1459999999999999</v>
      </c>
      <c r="CCA9" s="47"/>
      <c r="CCB9" s="47">
        <v>1.137</v>
      </c>
      <c r="CCC9" s="47">
        <v>1.2150000000000001</v>
      </c>
      <c r="CCD9" s="47">
        <v>1.115</v>
      </c>
      <c r="CCE9" s="47">
        <v>1.1000000000000001</v>
      </c>
      <c r="CCF9" s="51">
        <v>1.113</v>
      </c>
      <c r="CCG9" s="47">
        <f t="shared" si="153"/>
        <v>0.84199999999999997</v>
      </c>
      <c r="CCH9" s="51">
        <v>1.1299999999999999</v>
      </c>
      <c r="CCI9" s="51">
        <v>1.1000000000000001</v>
      </c>
      <c r="CCJ9" s="51">
        <v>1.1279999999999999</v>
      </c>
      <c r="CCK9" s="51"/>
      <c r="CCL9" s="51">
        <v>1.1220000000000001</v>
      </c>
      <c r="CCM9" s="47">
        <v>1.1060000000000001</v>
      </c>
      <c r="CCN9" s="47">
        <f t="shared" si="154"/>
        <v>0.84199999999999997</v>
      </c>
      <c r="CCO9" s="47">
        <v>1.1200000000000001</v>
      </c>
      <c r="CCP9" s="47">
        <v>1.121</v>
      </c>
      <c r="CCQ9" s="47">
        <v>1.1379999999999999</v>
      </c>
      <c r="CCR9" s="47">
        <v>1.131</v>
      </c>
      <c r="CCS9" s="47">
        <v>1.127</v>
      </c>
      <c r="CCT9" s="47">
        <f t="shared" si="155"/>
        <v>0.84199999999999997</v>
      </c>
      <c r="CCU9" s="47">
        <v>1.1279999999999999</v>
      </c>
      <c r="CCV9" s="47">
        <v>1.1479999999999999</v>
      </c>
      <c r="CCW9" s="47">
        <v>1.141</v>
      </c>
      <c r="CCX9" s="47">
        <v>1.147</v>
      </c>
      <c r="CCY9" s="47">
        <v>1.141</v>
      </c>
      <c r="CCZ9" s="47">
        <v>1.163</v>
      </c>
      <c r="CDA9" s="47"/>
      <c r="CDB9" s="47">
        <v>1.137</v>
      </c>
      <c r="CDC9" s="47">
        <v>1.147</v>
      </c>
      <c r="CDD9" s="52">
        <v>1.1060000000000001</v>
      </c>
      <c r="CDE9" s="1181">
        <v>1.0289999999999999</v>
      </c>
      <c r="CDF9" s="47">
        <v>1.1299999999999999</v>
      </c>
      <c r="CDG9" s="47"/>
      <c r="CDH9" s="1162">
        <v>1.117</v>
      </c>
      <c r="CDI9" s="1162">
        <v>1.115</v>
      </c>
      <c r="CDJ9" s="52">
        <v>1.143</v>
      </c>
      <c r="CDK9" s="52">
        <f t="shared" si="156"/>
        <v>1.0289999999999999</v>
      </c>
      <c r="CDL9" s="52">
        <v>1.1100000000000001</v>
      </c>
      <c r="CDM9" s="52">
        <v>1.1240000000000001</v>
      </c>
      <c r="CDN9" s="52">
        <v>1.1399999999999999</v>
      </c>
      <c r="CDO9" s="52">
        <v>1.131</v>
      </c>
      <c r="CDP9" s="52">
        <v>1.131</v>
      </c>
      <c r="CDQ9" s="971">
        <v>1.1299999999999999</v>
      </c>
      <c r="CDR9" s="52">
        <f t="shared" si="157"/>
        <v>1.0289999999999999</v>
      </c>
      <c r="CDS9" s="52">
        <v>1.1419999999999999</v>
      </c>
      <c r="CDT9" s="52">
        <v>1.1519999999999999</v>
      </c>
      <c r="CDU9" s="52">
        <v>1.143</v>
      </c>
      <c r="CDV9" s="52">
        <v>1.1539999999999999</v>
      </c>
      <c r="CDW9" s="1277" t="s">
        <v>1157</v>
      </c>
      <c r="CDX9" s="971">
        <v>1.1439999999999999</v>
      </c>
      <c r="CDY9" s="971">
        <f t="shared" si="158"/>
        <v>1.0289999999999999</v>
      </c>
      <c r="CDZ9" s="52">
        <v>1.3169999999999999</v>
      </c>
      <c r="CEA9" s="52"/>
      <c r="CEB9" s="52"/>
      <c r="CEC9" s="52">
        <v>1.3320000000000001</v>
      </c>
      <c r="CED9" s="52">
        <v>1.3180000000000001</v>
      </c>
      <c r="CEE9" s="52">
        <v>1.1919999999999999</v>
      </c>
      <c r="CEF9" s="52">
        <v>1.335</v>
      </c>
      <c r="CEG9" s="52">
        <v>1.325</v>
      </c>
      <c r="CEH9" s="52">
        <v>1.1890000000000001</v>
      </c>
      <c r="CEI9" s="52">
        <f t="shared" si="261"/>
        <v>1.0289999999999999</v>
      </c>
      <c r="CEJ9" s="52">
        <v>1.427</v>
      </c>
      <c r="CEK9" s="52">
        <v>1.4159999999999999</v>
      </c>
      <c r="CEL9" s="52">
        <v>1.43</v>
      </c>
      <c r="CEM9" s="52">
        <v>1.407</v>
      </c>
      <c r="CEN9" s="52">
        <v>1.35</v>
      </c>
      <c r="CEO9" s="52">
        <v>1.196</v>
      </c>
      <c r="CEP9" s="52">
        <v>1.325</v>
      </c>
      <c r="CEQ9" s="52">
        <v>2.5579999999999998</v>
      </c>
      <c r="CER9" s="58">
        <v>1.254</v>
      </c>
      <c r="CES9" s="58">
        <f t="shared" si="159"/>
        <v>1.0289999999999999</v>
      </c>
      <c r="CET9" s="52">
        <v>1.3720000000000001</v>
      </c>
      <c r="CEU9" s="52"/>
      <c r="CEV9" s="52">
        <v>1.18</v>
      </c>
      <c r="CEW9" s="52">
        <v>1.3340000000000001</v>
      </c>
      <c r="CEX9" s="52"/>
      <c r="CEY9" s="52">
        <f t="shared" si="160"/>
        <v>1.0289999999999999</v>
      </c>
      <c r="CEZ9" s="52">
        <v>1.341</v>
      </c>
      <c r="CFA9" s="52">
        <v>1.3340000000000001</v>
      </c>
      <c r="CFB9" s="52">
        <v>1.3109999999999999</v>
      </c>
      <c r="CFC9" s="52">
        <v>1.3049999999999999</v>
      </c>
      <c r="CFD9" s="52">
        <v>1.3049999999999999</v>
      </c>
      <c r="CFE9" s="52">
        <v>1.3140000000000001</v>
      </c>
      <c r="CFF9" s="52"/>
      <c r="CFG9" s="52">
        <v>1.3049999999999999</v>
      </c>
      <c r="CFH9" s="52">
        <v>1.31</v>
      </c>
      <c r="CFI9" s="52"/>
      <c r="CFJ9" s="52">
        <v>1.341</v>
      </c>
      <c r="CFK9" s="52">
        <v>1.3140000000000001</v>
      </c>
      <c r="CFL9" s="52"/>
      <c r="CFM9" s="52">
        <v>1.266</v>
      </c>
      <c r="CFN9" s="52"/>
      <c r="CFO9" s="52">
        <v>1.2829999999999999</v>
      </c>
      <c r="CFP9" s="52"/>
      <c r="CFQ9" s="52">
        <v>1.286</v>
      </c>
      <c r="CFR9" s="52"/>
      <c r="CFS9" s="52">
        <v>1.2609999999999999</v>
      </c>
      <c r="CFT9" s="52">
        <v>1.258</v>
      </c>
      <c r="CFU9" s="52">
        <v>1.2729999999999999</v>
      </c>
      <c r="CFV9" s="52"/>
      <c r="CFW9" s="52">
        <v>1.2589999999999999</v>
      </c>
      <c r="CFX9" s="52"/>
      <c r="CFY9" s="52">
        <v>1.26</v>
      </c>
      <c r="CFZ9" s="52"/>
      <c r="CGA9" s="52">
        <v>1.2470000000000001</v>
      </c>
      <c r="CGB9" s="52">
        <v>1.3009999999999999</v>
      </c>
      <c r="CGC9" s="52">
        <f t="shared" si="161"/>
        <v>1.0289999999999999</v>
      </c>
      <c r="CGD9" s="52">
        <v>1.2529999999999999</v>
      </c>
      <c r="CGE9" s="52"/>
      <c r="CGF9" s="52">
        <v>1.169</v>
      </c>
      <c r="CGG9" s="52"/>
      <c r="CGH9" s="52">
        <v>1.1890000000000001</v>
      </c>
      <c r="CGI9" s="52"/>
      <c r="CGJ9" s="52">
        <v>1.1739999999999999</v>
      </c>
      <c r="CGK9" s="52"/>
      <c r="CGL9" s="58">
        <v>1.2410000000000001</v>
      </c>
      <c r="CGM9" s="58">
        <f t="shared" si="162"/>
        <v>1.0289999999999999</v>
      </c>
      <c r="CGN9" s="58"/>
      <c r="CGO9" s="58">
        <v>1.1950000000000001</v>
      </c>
      <c r="CGP9" s="58"/>
      <c r="CGQ9" s="58">
        <v>1.194</v>
      </c>
      <c r="CGR9" s="58"/>
      <c r="CGS9" s="58">
        <v>1.2010000000000001</v>
      </c>
      <c r="CGT9" s="58">
        <v>1.2110000000000001</v>
      </c>
      <c r="CGU9" s="58"/>
      <c r="CGV9" s="58"/>
      <c r="CGW9" s="52">
        <v>1.19</v>
      </c>
      <c r="CGX9" s="58">
        <f t="shared" si="163"/>
        <v>1.0289999999999999</v>
      </c>
      <c r="CGY9" s="52">
        <v>1.2150000000000001</v>
      </c>
      <c r="CGZ9" s="58"/>
      <c r="CHA9" s="58"/>
      <c r="CHB9" s="58"/>
      <c r="CHC9" s="52">
        <v>1.2629999999999999</v>
      </c>
      <c r="CHD9" s="58"/>
      <c r="CHE9" s="52">
        <v>1.268</v>
      </c>
      <c r="CHF9" s="52"/>
      <c r="CHG9" s="52">
        <v>1.2829999999999999</v>
      </c>
      <c r="CHH9" s="52">
        <v>1.27</v>
      </c>
      <c r="CHI9" s="52"/>
      <c r="CHJ9" s="52">
        <v>1.2150000000000001</v>
      </c>
      <c r="CHK9" s="52">
        <f t="shared" si="164"/>
        <v>1.0289999999999999</v>
      </c>
      <c r="CHL9" s="52">
        <v>1.294</v>
      </c>
      <c r="CHM9" s="52"/>
      <c r="CHN9" s="52">
        <v>1.272</v>
      </c>
      <c r="CHO9" s="52">
        <v>1.2729999999999999</v>
      </c>
      <c r="CHP9" s="52">
        <v>1.264</v>
      </c>
      <c r="CHQ9" s="52">
        <v>1.2769999999999999</v>
      </c>
      <c r="CHR9" s="52">
        <v>1.2390000000000001</v>
      </c>
      <c r="CHS9" s="52">
        <f t="shared" si="165"/>
        <v>1.0289999999999999</v>
      </c>
      <c r="CHT9" s="52"/>
      <c r="CHU9" s="52"/>
      <c r="CHV9" s="52">
        <v>1.407</v>
      </c>
      <c r="CHW9" s="52">
        <v>1.393</v>
      </c>
      <c r="CHX9" s="52"/>
      <c r="CHY9" s="52"/>
      <c r="CHZ9" s="52">
        <v>1.4319999999999999</v>
      </c>
      <c r="CIA9" s="52">
        <f t="shared" si="166"/>
        <v>1.0289999999999999</v>
      </c>
      <c r="CIB9" s="52">
        <v>1.454</v>
      </c>
      <c r="CIC9" s="52">
        <v>1.4730000000000001</v>
      </c>
      <c r="CID9" s="52">
        <v>1.478</v>
      </c>
      <c r="CIE9" s="52">
        <v>1.4510000000000001</v>
      </c>
      <c r="CIF9" s="52"/>
      <c r="CIG9" s="52">
        <v>1.4570000000000001</v>
      </c>
      <c r="CIH9" s="52"/>
      <c r="CII9" s="52">
        <v>1.47</v>
      </c>
      <c r="CIJ9" s="52">
        <v>1.4319999999999999</v>
      </c>
      <c r="CIK9" s="52">
        <f t="shared" si="247"/>
        <v>1.0289999999999999</v>
      </c>
      <c r="CIL9" s="52"/>
      <c r="CIM9" s="52"/>
      <c r="CIN9" s="6">
        <f t="shared" si="167"/>
        <v>-1</v>
      </c>
      <c r="CIO9" s="102">
        <v>1.1040000000000001</v>
      </c>
      <c r="CIP9" s="102">
        <v>1.129</v>
      </c>
      <c r="CIQ9" s="102">
        <v>1.1539999999999999</v>
      </c>
      <c r="CIR9" s="102">
        <v>1.1259999999999999</v>
      </c>
      <c r="CIS9" s="102"/>
      <c r="CIT9" s="102">
        <v>1.1439999999999999</v>
      </c>
      <c r="CIU9" s="47">
        <f t="shared" si="168"/>
        <v>1.1040000000000001</v>
      </c>
      <c r="CIV9" s="102">
        <v>1.155</v>
      </c>
      <c r="CIW9" s="47">
        <v>1.179</v>
      </c>
      <c r="CIX9" s="102"/>
      <c r="CIY9" s="47">
        <v>1.1759999999999999</v>
      </c>
      <c r="CIZ9" s="47">
        <v>1.179</v>
      </c>
      <c r="CJA9" s="47">
        <v>1.18</v>
      </c>
      <c r="CJB9" s="47">
        <v>1.1819999999999999</v>
      </c>
      <c r="CJC9" s="47">
        <v>1.17</v>
      </c>
      <c r="CJD9" s="47">
        <v>1.2789999999999999</v>
      </c>
      <c r="CJE9" s="47">
        <v>1.3029999999999999</v>
      </c>
      <c r="CJF9" s="47">
        <v>1.2849999999999999</v>
      </c>
      <c r="CJG9" s="47">
        <v>1.296</v>
      </c>
      <c r="CJH9" s="47">
        <v>1.294</v>
      </c>
      <c r="CJI9" s="102">
        <f t="shared" si="169"/>
        <v>1.1040000000000001</v>
      </c>
      <c r="CJJ9" s="47">
        <v>1.296</v>
      </c>
      <c r="CJK9" s="102">
        <v>1.3</v>
      </c>
      <c r="CJL9" s="47"/>
      <c r="CJM9" s="47">
        <v>1.276</v>
      </c>
      <c r="CJN9" s="47">
        <v>1.3660000000000001</v>
      </c>
      <c r="CJO9" s="47">
        <v>1.26</v>
      </c>
      <c r="CJP9" s="47">
        <v>1.2450000000000001</v>
      </c>
      <c r="CJQ9" s="51">
        <v>1.292</v>
      </c>
      <c r="CJR9" s="47">
        <f t="shared" si="170"/>
        <v>1.1040000000000001</v>
      </c>
      <c r="CJS9" s="51">
        <v>1.2609999999999999</v>
      </c>
      <c r="CJT9" s="51">
        <v>1.258</v>
      </c>
      <c r="CJU9" s="51">
        <v>1.2709999999999999</v>
      </c>
      <c r="CJV9" s="51">
        <v>1.24</v>
      </c>
      <c r="CJW9" s="51"/>
      <c r="CJX9" s="47">
        <v>1.282</v>
      </c>
      <c r="CJY9" s="47">
        <v>1.248</v>
      </c>
      <c r="CJZ9" s="47">
        <f t="shared" si="171"/>
        <v>1.1040000000000001</v>
      </c>
      <c r="CKA9" s="47">
        <v>1.167</v>
      </c>
      <c r="CKB9" s="47">
        <v>1.1850000000000001</v>
      </c>
      <c r="CKC9" s="47"/>
      <c r="CKD9" s="47">
        <v>1.204</v>
      </c>
      <c r="CKE9" s="47">
        <v>1.1830000000000001</v>
      </c>
      <c r="CKF9" s="47">
        <v>1.169</v>
      </c>
      <c r="CKG9" s="47"/>
      <c r="CKH9" s="36">
        <v>1.228</v>
      </c>
      <c r="CKI9" s="47">
        <f t="shared" si="172"/>
        <v>1.1040000000000001</v>
      </c>
      <c r="CKJ9" s="47">
        <v>1.2</v>
      </c>
      <c r="CKK9" s="47">
        <v>1.1919999999999999</v>
      </c>
      <c r="CKL9" s="47">
        <v>1.181</v>
      </c>
      <c r="CKM9" s="47">
        <v>1.1930000000000001</v>
      </c>
      <c r="CKN9" s="47">
        <v>1.171</v>
      </c>
      <c r="CKO9" s="47">
        <v>1.204</v>
      </c>
      <c r="CKP9" s="47">
        <v>1.18</v>
      </c>
      <c r="CKQ9" s="47">
        <v>1.1970000000000001</v>
      </c>
      <c r="CKR9" s="47"/>
      <c r="CKS9" s="52">
        <v>1.1819999999999999</v>
      </c>
      <c r="CKT9" s="1181">
        <v>1.135</v>
      </c>
      <c r="CKU9" s="47">
        <v>1.181</v>
      </c>
      <c r="CKV9" s="1162">
        <v>1.1830000000000001</v>
      </c>
      <c r="CKW9" s="1162">
        <v>1.1839999999999999</v>
      </c>
      <c r="CKX9" s="52">
        <v>1.2050000000000001</v>
      </c>
      <c r="CKY9" s="52">
        <f t="shared" si="173"/>
        <v>1.135</v>
      </c>
      <c r="CKZ9" s="52">
        <v>1.181</v>
      </c>
      <c r="CLA9" s="52">
        <v>1.1870000000000001</v>
      </c>
      <c r="CLB9" s="52">
        <v>1.212</v>
      </c>
      <c r="CLC9" s="52">
        <v>1.202</v>
      </c>
      <c r="CLD9" s="52">
        <v>1.212</v>
      </c>
      <c r="CLE9" s="971">
        <v>1.206</v>
      </c>
      <c r="CLF9" s="52">
        <f t="shared" si="174"/>
        <v>1.135</v>
      </c>
      <c r="CLG9" s="52">
        <v>1.212</v>
      </c>
      <c r="CLH9" s="52">
        <v>1.214</v>
      </c>
      <c r="CLI9" s="52"/>
      <c r="CLJ9" s="52">
        <v>1.222</v>
      </c>
      <c r="CLK9" s="52">
        <v>1.2390000000000001</v>
      </c>
      <c r="CLL9" s="1277" t="s">
        <v>1157</v>
      </c>
      <c r="CLM9" s="971">
        <v>1.234</v>
      </c>
      <c r="CLN9" s="971">
        <f t="shared" si="175"/>
        <v>1.135</v>
      </c>
      <c r="CLO9" s="52">
        <v>1.3220000000000001</v>
      </c>
      <c r="CLP9" s="52"/>
      <c r="CLQ9" s="52"/>
      <c r="CLR9" s="52">
        <v>1.323</v>
      </c>
      <c r="CLS9" s="52">
        <v>1.3120000000000001</v>
      </c>
      <c r="CLT9" s="52">
        <v>1.2370000000000001</v>
      </c>
      <c r="CLU9" s="52">
        <v>1.33</v>
      </c>
      <c r="CLV9" s="52">
        <v>1.331</v>
      </c>
      <c r="CLW9" s="52">
        <v>1.2390000000000001</v>
      </c>
      <c r="CLX9" s="52">
        <f t="shared" si="262"/>
        <v>1.135</v>
      </c>
      <c r="CLY9" s="52">
        <v>1.47</v>
      </c>
      <c r="CLZ9" s="52">
        <v>1.462</v>
      </c>
      <c r="CMA9" s="52">
        <v>1.492</v>
      </c>
      <c r="CMB9" s="52">
        <v>1.4770000000000001</v>
      </c>
      <c r="CMC9" s="52">
        <v>1.3779999999999999</v>
      </c>
      <c r="CMD9" s="52">
        <v>1.2350000000000001</v>
      </c>
      <c r="CME9" s="52">
        <v>1.363</v>
      </c>
      <c r="CMF9" s="52">
        <v>2.415</v>
      </c>
      <c r="CMG9" s="58">
        <v>1.337</v>
      </c>
      <c r="CMH9" s="58">
        <f t="shared" si="176"/>
        <v>1.135</v>
      </c>
      <c r="CMI9" s="52">
        <v>1.385</v>
      </c>
      <c r="CMJ9" s="52"/>
      <c r="CMK9" s="52">
        <v>1.234</v>
      </c>
      <c r="CML9" s="52">
        <v>1.395</v>
      </c>
      <c r="CMM9" s="52"/>
      <c r="CMN9" s="52">
        <f t="shared" si="177"/>
        <v>1.135</v>
      </c>
      <c r="CMO9" s="52">
        <v>1.393</v>
      </c>
      <c r="CMP9" s="52">
        <v>1.3720000000000001</v>
      </c>
      <c r="CMQ9" s="52">
        <v>1.387</v>
      </c>
      <c r="CMR9" s="52">
        <v>1.387</v>
      </c>
      <c r="CMS9" s="52">
        <v>1.387</v>
      </c>
      <c r="CMT9" s="52">
        <v>1.4039999999999999</v>
      </c>
      <c r="CMU9" s="52"/>
      <c r="CMV9" s="52">
        <v>1.401</v>
      </c>
      <c r="CMW9" s="52">
        <v>1.39</v>
      </c>
      <c r="CMX9" s="52"/>
      <c r="CMY9" s="52">
        <v>1.4019999999999999</v>
      </c>
      <c r="CMZ9" s="52">
        <v>1.4079999999999999</v>
      </c>
      <c r="CNA9" s="52"/>
      <c r="CNB9" s="52">
        <v>1.37</v>
      </c>
      <c r="CNC9" s="52"/>
      <c r="CND9" s="52">
        <v>1.3680000000000001</v>
      </c>
      <c r="CNE9" s="52"/>
      <c r="CNF9" s="52">
        <v>1.3740000000000001</v>
      </c>
      <c r="CNG9" s="52"/>
      <c r="CNH9" s="52">
        <v>1.3819999999999999</v>
      </c>
      <c r="CNI9" s="52">
        <v>1.3660000000000001</v>
      </c>
      <c r="CNJ9" s="52">
        <v>1.353</v>
      </c>
      <c r="CNK9" s="52"/>
      <c r="CNL9" s="52">
        <v>1.355</v>
      </c>
      <c r="CNM9" s="52"/>
      <c r="CNN9" s="52">
        <v>1.363</v>
      </c>
      <c r="CNO9" s="52"/>
      <c r="CNP9" s="52">
        <v>1.3620000000000001</v>
      </c>
      <c r="CNQ9" s="52">
        <v>1.3260000000000001</v>
      </c>
      <c r="CNR9" s="52">
        <f t="shared" si="178"/>
        <v>1.135</v>
      </c>
      <c r="CNS9" s="52">
        <v>1.3049999999999999</v>
      </c>
      <c r="CNT9" s="52"/>
      <c r="CNU9" s="52">
        <v>1.3129999999999999</v>
      </c>
      <c r="CNV9" s="52"/>
      <c r="CNW9" s="52">
        <v>1.302</v>
      </c>
      <c r="CNX9" s="52"/>
      <c r="CNY9" s="52">
        <v>1.3089999999999999</v>
      </c>
      <c r="CNZ9" s="52"/>
      <c r="COA9" s="58">
        <v>1.3440000000000001</v>
      </c>
      <c r="COB9" s="52">
        <f t="shared" si="179"/>
        <v>1.135</v>
      </c>
      <c r="COC9" s="52"/>
      <c r="COD9" s="52">
        <v>1.32</v>
      </c>
      <c r="COE9" s="52"/>
      <c r="COF9" s="52">
        <v>1.3009999999999999</v>
      </c>
      <c r="COG9" s="52"/>
      <c r="COH9" s="52">
        <v>1.3240000000000001</v>
      </c>
      <c r="COI9" s="52">
        <v>1.306</v>
      </c>
      <c r="COJ9" s="52"/>
      <c r="COK9" s="52"/>
      <c r="COL9" s="52">
        <v>1.3</v>
      </c>
      <c r="COM9" s="52">
        <f t="shared" si="180"/>
        <v>1.135</v>
      </c>
      <c r="CON9" s="52">
        <v>1.3320000000000001</v>
      </c>
      <c r="COO9" s="52"/>
      <c r="COP9" s="52"/>
      <c r="COQ9" s="58"/>
      <c r="COR9" s="52">
        <v>1.373</v>
      </c>
      <c r="COS9" s="58"/>
      <c r="COT9" s="52">
        <v>1.3939999999999999</v>
      </c>
      <c r="COU9" s="52"/>
      <c r="COV9" s="52">
        <v>1.397</v>
      </c>
      <c r="COW9" s="52">
        <v>1.4039999999999999</v>
      </c>
      <c r="COX9" s="52"/>
      <c r="COY9" s="52">
        <v>1.292</v>
      </c>
      <c r="COZ9" s="52">
        <f t="shared" si="181"/>
        <v>1.135</v>
      </c>
      <c r="CPA9" s="52">
        <v>1.3779999999999999</v>
      </c>
      <c r="CPB9" s="52"/>
      <c r="CPC9" s="52">
        <v>1.4019999999999999</v>
      </c>
      <c r="CPD9" s="52">
        <v>1.403</v>
      </c>
      <c r="CPE9" s="52">
        <v>1.375</v>
      </c>
      <c r="CPF9" s="52">
        <v>1.373</v>
      </c>
      <c r="CPG9" s="52">
        <v>1.3919999999999999</v>
      </c>
      <c r="CPH9" s="52">
        <v>1.3520000000000001</v>
      </c>
      <c r="CPI9" s="52">
        <f t="shared" si="182"/>
        <v>1.135</v>
      </c>
      <c r="CPJ9" s="52"/>
      <c r="CPK9" s="52"/>
      <c r="CPL9" s="52">
        <v>1.6519999999999999</v>
      </c>
      <c r="CPM9" s="52">
        <v>1.6259999999999999</v>
      </c>
      <c r="CPN9" s="52"/>
      <c r="CPO9" s="52"/>
      <c r="CPP9" s="52">
        <v>1.6060000000000001</v>
      </c>
      <c r="CPQ9" s="52">
        <f t="shared" si="183"/>
        <v>1.135</v>
      </c>
      <c r="CPR9" s="52">
        <v>1.631</v>
      </c>
      <c r="CPS9" s="52">
        <v>1.6180000000000001</v>
      </c>
      <c r="CPT9" s="52">
        <v>1.6419999999999999</v>
      </c>
      <c r="CPU9" s="52">
        <v>1.6160000000000001</v>
      </c>
      <c r="CPV9" s="52"/>
      <c r="CPW9" s="52">
        <v>1.6120000000000001</v>
      </c>
      <c r="CPX9" s="52"/>
      <c r="CPY9" s="52">
        <v>1.5960000000000001</v>
      </c>
      <c r="CPZ9" s="52">
        <v>1.6060000000000001</v>
      </c>
      <c r="CQA9" s="52">
        <f t="shared" si="248"/>
        <v>1.135</v>
      </c>
      <c r="CQB9" s="52"/>
      <c r="CQC9" s="52"/>
      <c r="CQD9" s="6">
        <f t="shared" si="249"/>
        <v>-1</v>
      </c>
      <c r="CQE9" s="1049">
        <f t="shared" si="184"/>
        <v>0.89100000000000013</v>
      </c>
      <c r="CQF9" s="58">
        <v>0.81</v>
      </c>
      <c r="CQG9" s="47">
        <f t="shared" si="185"/>
        <v>0.81</v>
      </c>
      <c r="CQH9" s="102">
        <v>0.82399999999999995</v>
      </c>
      <c r="CQI9" s="47">
        <v>0.81100000000000005</v>
      </c>
      <c r="CQJ9" s="47"/>
      <c r="CQK9" s="47">
        <v>0.80900000000000005</v>
      </c>
      <c r="CQL9" s="47">
        <v>0.82399999999999995</v>
      </c>
      <c r="CQM9" s="47">
        <v>0.81699999999999995</v>
      </c>
      <c r="CQN9" s="47">
        <v>0.81599999999999995</v>
      </c>
      <c r="CQO9" s="47">
        <v>0.83299999999999996</v>
      </c>
      <c r="CQP9" s="47">
        <f t="shared" si="186"/>
        <v>0.81</v>
      </c>
      <c r="CQQ9" s="47">
        <v>0.83599999999999997</v>
      </c>
      <c r="CQR9" s="47">
        <v>0.82699999999999996</v>
      </c>
      <c r="CQS9" s="47">
        <v>0.83699999999999997</v>
      </c>
      <c r="CQT9" s="47">
        <v>0.83199999999999996</v>
      </c>
      <c r="CQU9" s="47">
        <v>0.83</v>
      </c>
      <c r="CQV9" s="47">
        <v>0.84199999999999997</v>
      </c>
      <c r="CQW9" s="102">
        <f t="shared" si="187"/>
        <v>0.81</v>
      </c>
      <c r="CQX9" s="102">
        <v>0.85899999999999999</v>
      </c>
      <c r="CQY9" s="102">
        <v>0.88300000000000001</v>
      </c>
      <c r="CQZ9" s="47"/>
      <c r="CRA9" s="47">
        <v>0.875</v>
      </c>
      <c r="CRB9" s="47">
        <v>0.88600000000000001</v>
      </c>
      <c r="CRC9" s="47">
        <v>0.86499999999999999</v>
      </c>
      <c r="CRD9" s="47">
        <v>0.874</v>
      </c>
      <c r="CRE9" s="51">
        <v>0.85199999999999998</v>
      </c>
      <c r="CRF9" s="47">
        <f t="shared" si="188"/>
        <v>0.81</v>
      </c>
      <c r="CRG9" s="51">
        <v>0.88200000000000001</v>
      </c>
      <c r="CRH9" s="51">
        <v>0.85899999999999999</v>
      </c>
      <c r="CRI9" s="51">
        <v>0.86499999999999999</v>
      </c>
      <c r="CRJ9" s="47">
        <v>0.84699999999999998</v>
      </c>
      <c r="CRK9" s="47"/>
      <c r="CRL9" s="47">
        <v>0.84699999999999998</v>
      </c>
      <c r="CRM9" s="47">
        <f t="shared" si="189"/>
        <v>0.81</v>
      </c>
      <c r="CRN9" s="47">
        <v>0.85</v>
      </c>
      <c r="CRO9" s="47">
        <v>0.83899999999999997</v>
      </c>
      <c r="CRP9" s="47">
        <v>0.84599999999999997</v>
      </c>
      <c r="CRQ9" s="47">
        <v>0.85099999999999998</v>
      </c>
      <c r="CRR9" s="47"/>
      <c r="CRS9" s="51">
        <v>0.85399999999999998</v>
      </c>
      <c r="CRT9" s="59">
        <v>0.85399999999999998</v>
      </c>
      <c r="CRU9" s="51">
        <f t="shared" si="190"/>
        <v>0.81</v>
      </c>
      <c r="CRV9" s="47">
        <v>0.85099999999999998</v>
      </c>
      <c r="CRW9" s="47">
        <v>0.85699999999999998</v>
      </c>
      <c r="CRX9" s="51"/>
      <c r="CRY9" s="47">
        <v>0.84399999999999997</v>
      </c>
      <c r="CRZ9" s="47">
        <v>0.86199999999999999</v>
      </c>
      <c r="CSA9" s="47">
        <v>0.86</v>
      </c>
      <c r="CSB9" s="47">
        <v>0.81</v>
      </c>
      <c r="CSC9" s="47"/>
      <c r="CSD9" s="47"/>
      <c r="CSE9" s="47">
        <v>0.85799999999999998</v>
      </c>
      <c r="CSF9" s="47">
        <v>0.84299999999999997</v>
      </c>
      <c r="CSG9" s="47">
        <v>0.85899999999999999</v>
      </c>
      <c r="CSH9" s="47">
        <v>0.873</v>
      </c>
      <c r="CSI9" s="47">
        <v>0.85299999999999998</v>
      </c>
      <c r="CSJ9" s="47"/>
      <c r="CSK9" s="1232">
        <v>0.86399999999999999</v>
      </c>
      <c r="CSL9" s="1231">
        <v>0.86599999999999999</v>
      </c>
      <c r="CSM9" s="47"/>
      <c r="CSN9" s="47"/>
      <c r="CSO9" s="58">
        <v>0.84199999999999997</v>
      </c>
      <c r="CSP9" s="1246">
        <f>MIN(CSO9,CRU9)</f>
        <v>0.81</v>
      </c>
      <c r="CSQ9" s="47">
        <v>0.85299999999999998</v>
      </c>
      <c r="CSR9" s="47">
        <v>0.87</v>
      </c>
      <c r="CSS9" s="1162">
        <v>0.85699999999999998</v>
      </c>
      <c r="CST9" s="1162">
        <v>0.88100000000000001</v>
      </c>
      <c r="CSU9" s="1162">
        <v>0.84499999999999997</v>
      </c>
      <c r="CSV9" s="1162">
        <v>0.875</v>
      </c>
      <c r="CSW9" s="47"/>
      <c r="CSX9" s="47"/>
      <c r="CSY9" s="47"/>
      <c r="CSZ9" s="47"/>
      <c r="CTA9" s="52">
        <v>0.878</v>
      </c>
      <c r="CTB9" s="52">
        <v>0.88200000000000001</v>
      </c>
      <c r="CTC9" s="47">
        <f t="shared" si="191"/>
        <v>0.81</v>
      </c>
      <c r="CTD9" s="52">
        <v>0.86199999999999999</v>
      </c>
      <c r="CTE9" s="52">
        <v>0.872</v>
      </c>
      <c r="CTF9" s="52">
        <v>0.88200000000000001</v>
      </c>
      <c r="CTG9" s="52">
        <v>0.85899999999999999</v>
      </c>
      <c r="CTH9" s="52">
        <v>0.86799999999999999</v>
      </c>
      <c r="CTI9" s="52">
        <v>0.86699999999999999</v>
      </c>
      <c r="CTJ9" s="52">
        <v>0.88600000000000001</v>
      </c>
      <c r="CTK9" s="52">
        <v>0.88200000000000001</v>
      </c>
      <c r="CTL9" s="52">
        <v>0.88600000000000001</v>
      </c>
      <c r="CTM9" s="971">
        <v>0.88400000000000001</v>
      </c>
      <c r="CTN9" s="971">
        <v>0.876</v>
      </c>
      <c r="CTO9" s="971">
        <f t="shared" si="192"/>
        <v>0.81</v>
      </c>
      <c r="CTP9" s="52">
        <v>0.88600000000000001</v>
      </c>
      <c r="CTQ9" s="52">
        <v>0.88500000000000001</v>
      </c>
      <c r="CTR9" s="52">
        <v>0.88300000000000001</v>
      </c>
      <c r="CTS9" s="52">
        <v>0.88500000000000001</v>
      </c>
      <c r="CTT9" s="52">
        <v>0.88400000000000001</v>
      </c>
      <c r="CTU9" s="52">
        <v>0.88500000000000001</v>
      </c>
      <c r="CTV9" s="52"/>
      <c r="CTW9" s="52"/>
      <c r="CTX9" s="52">
        <v>0.878</v>
      </c>
      <c r="CTY9" s="52">
        <v>0.88400000000000001</v>
      </c>
      <c r="CTZ9" s="52">
        <v>0.94</v>
      </c>
      <c r="CUA9" s="52">
        <v>0.95399999999999996</v>
      </c>
      <c r="CUB9" s="971">
        <v>0.88500000000000001</v>
      </c>
      <c r="CUC9" s="971">
        <v>0.88200000000000001</v>
      </c>
      <c r="CUD9" s="52">
        <f t="shared" si="193"/>
        <v>0.81</v>
      </c>
      <c r="CUE9" s="52">
        <v>0.96199999999999997</v>
      </c>
      <c r="CUF9" s="52">
        <v>0.97</v>
      </c>
      <c r="CUG9" s="52">
        <v>0.96</v>
      </c>
      <c r="CUH9" s="52">
        <v>0.98399999999999999</v>
      </c>
      <c r="CUI9" s="52"/>
      <c r="CUJ9" s="52"/>
      <c r="CUK9" s="52"/>
      <c r="CUL9" s="52"/>
      <c r="CUM9" s="52">
        <v>0.94799999999999995</v>
      </c>
      <c r="CUN9" s="52">
        <v>0.95099999999999996</v>
      </c>
      <c r="CUO9" s="52">
        <v>0.97399999999999998</v>
      </c>
      <c r="CUP9" s="52">
        <v>0.92600000000000005</v>
      </c>
      <c r="CUQ9" s="52">
        <v>0.93500000000000005</v>
      </c>
      <c r="CUR9" s="52">
        <v>0.94699999999999995</v>
      </c>
      <c r="CUS9" s="52">
        <v>0.94699999999999995</v>
      </c>
      <c r="CUT9" s="52">
        <v>0.94499999999999995</v>
      </c>
      <c r="CUU9" s="52">
        <v>0.95299999999999996</v>
      </c>
      <c r="CUV9" s="52">
        <v>0.93799999999999994</v>
      </c>
      <c r="CUW9" s="52">
        <v>0.94899999999999995</v>
      </c>
      <c r="CUX9" s="52">
        <v>0.94699999999999995</v>
      </c>
      <c r="CUY9" s="52">
        <v>0.95199999999999996</v>
      </c>
      <c r="CUZ9" s="52">
        <v>0.95699999999999996</v>
      </c>
      <c r="CVA9" s="52">
        <v>0.92800000000000005</v>
      </c>
      <c r="CVB9" s="52">
        <v>0.92</v>
      </c>
      <c r="CVC9" s="52">
        <f t="shared" si="263"/>
        <v>0.81</v>
      </c>
      <c r="CVD9" s="52">
        <v>1.0249999999999999</v>
      </c>
      <c r="CVE9" s="52">
        <v>1.022</v>
      </c>
      <c r="CVF9" s="52">
        <v>1.0209999999999999</v>
      </c>
      <c r="CVG9" s="52">
        <v>1.02</v>
      </c>
      <c r="CVH9" s="52">
        <v>1.034</v>
      </c>
      <c r="CVI9" s="52">
        <v>1.052</v>
      </c>
      <c r="CVJ9" s="52">
        <v>1.49</v>
      </c>
      <c r="CVK9" s="52">
        <v>1.466</v>
      </c>
      <c r="CVL9" s="52">
        <v>1.2989999999999999</v>
      </c>
      <c r="CVM9" s="52">
        <v>1.2869999999999999</v>
      </c>
      <c r="CVN9" s="52">
        <v>0.91</v>
      </c>
      <c r="CVO9" s="52">
        <v>0.91300000000000003</v>
      </c>
      <c r="CVP9" s="52">
        <v>1.292</v>
      </c>
      <c r="CVQ9" s="52">
        <v>1.292</v>
      </c>
      <c r="CVR9" s="52">
        <v>2.0609999999999999</v>
      </c>
      <c r="CVS9" s="52">
        <v>2.052</v>
      </c>
      <c r="CVT9" s="58">
        <v>0.95799999999999996</v>
      </c>
      <c r="CVU9" s="58">
        <v>0.97</v>
      </c>
      <c r="CVV9" s="58">
        <f t="shared" si="194"/>
        <v>0.81</v>
      </c>
      <c r="CVW9" s="52">
        <v>1.38</v>
      </c>
      <c r="CVX9" s="52">
        <v>1.355</v>
      </c>
      <c r="CVY9" s="52"/>
      <c r="CVZ9" s="52"/>
      <c r="CWA9" s="52">
        <v>0.92700000000000005</v>
      </c>
      <c r="CWB9" s="52">
        <v>0.93300000000000005</v>
      </c>
      <c r="CWC9" s="52">
        <v>1.36</v>
      </c>
      <c r="CWD9" s="52">
        <v>1.37</v>
      </c>
      <c r="CWE9" s="52"/>
      <c r="CWF9" s="52"/>
      <c r="CWG9" s="52">
        <f t="shared" si="195"/>
        <v>0.81</v>
      </c>
      <c r="CWH9" s="52">
        <v>1.391</v>
      </c>
      <c r="CWI9" s="52">
        <v>1.3839999999999999</v>
      </c>
      <c r="CWJ9" s="52">
        <v>1.3720000000000001</v>
      </c>
      <c r="CWK9" s="52">
        <v>1.3720000000000001</v>
      </c>
      <c r="CWL9" s="52">
        <v>1.1000000000000001</v>
      </c>
      <c r="CWM9" s="52">
        <v>1.0900000000000001</v>
      </c>
      <c r="CWN9" s="52">
        <v>1.1100000000000001</v>
      </c>
      <c r="CWO9" s="52">
        <v>1.1000000000000001</v>
      </c>
      <c r="CWP9" s="52"/>
      <c r="CWQ9" s="52"/>
      <c r="CWR9" s="52">
        <v>1.077</v>
      </c>
      <c r="CWS9" s="52">
        <v>1.1100000000000001</v>
      </c>
      <c r="CWT9" s="52">
        <v>1.1100000000000001</v>
      </c>
      <c r="CWU9" s="52">
        <v>1.1100000000000001</v>
      </c>
      <c r="CWV9" s="52"/>
      <c r="CWW9" s="52"/>
      <c r="CWX9" s="52">
        <v>1.1140000000000001</v>
      </c>
      <c r="CWY9" s="52">
        <v>1.1140000000000001</v>
      </c>
      <c r="CWZ9" s="52"/>
      <c r="CXA9" s="52"/>
      <c r="CXB9" s="52">
        <v>1.107</v>
      </c>
      <c r="CXC9" s="52">
        <v>1.1020000000000001</v>
      </c>
      <c r="CXD9" s="52">
        <v>1.054</v>
      </c>
      <c r="CXE9" s="52">
        <v>1.0549999999999999</v>
      </c>
      <c r="CXF9" s="52">
        <v>1.081</v>
      </c>
      <c r="CXG9" s="52">
        <v>1.06</v>
      </c>
      <c r="CXH9" s="52">
        <v>1.0680000000000001</v>
      </c>
      <c r="CXI9" s="52">
        <v>1.0660000000000001</v>
      </c>
      <c r="CXJ9" s="52">
        <v>1.07</v>
      </c>
      <c r="CXK9" s="52">
        <v>1.0649999999999999</v>
      </c>
      <c r="CXL9" s="52">
        <v>1.0620000000000001</v>
      </c>
      <c r="CXM9" s="52">
        <v>1.052</v>
      </c>
      <c r="CXN9" s="52">
        <v>1.0660000000000001</v>
      </c>
      <c r="CXO9" s="52">
        <v>1.075</v>
      </c>
      <c r="CXP9" s="52">
        <v>1.06</v>
      </c>
      <c r="CXQ9" s="52">
        <v>1.0649999999999999</v>
      </c>
      <c r="CXR9" s="52"/>
      <c r="CXS9" s="52"/>
      <c r="CXT9" s="52">
        <v>1.0720000000000001</v>
      </c>
      <c r="CXU9" s="52">
        <v>1.0820000000000001</v>
      </c>
      <c r="CXV9" s="52"/>
      <c r="CXW9" s="52"/>
      <c r="CXX9" s="52">
        <v>1.0820000000000001</v>
      </c>
      <c r="CXY9" s="52">
        <v>1.083</v>
      </c>
      <c r="CXZ9" s="58">
        <v>1.0109999999999999</v>
      </c>
      <c r="CYA9" s="58">
        <v>0.98499999999999999</v>
      </c>
      <c r="CYB9" s="52">
        <f t="shared" si="196"/>
        <v>0.81</v>
      </c>
      <c r="CYC9" s="52">
        <v>1.0920000000000001</v>
      </c>
      <c r="CYD9" s="52">
        <v>1.079</v>
      </c>
      <c r="CYE9" s="52"/>
      <c r="CYF9" s="52"/>
      <c r="CYG9" s="52">
        <v>1.075</v>
      </c>
      <c r="CYH9" s="52">
        <v>1.0840000000000001</v>
      </c>
      <c r="CYI9" s="52"/>
      <c r="CYJ9" s="52"/>
      <c r="CYK9" s="52">
        <v>1.075</v>
      </c>
      <c r="CYL9" s="52">
        <v>1.107</v>
      </c>
      <c r="CYM9" s="52"/>
      <c r="CYN9" s="52"/>
      <c r="CYO9" s="52">
        <v>1.08</v>
      </c>
      <c r="CYP9" s="52">
        <v>1.0900000000000001</v>
      </c>
      <c r="CYQ9" s="52"/>
      <c r="CYR9" s="52"/>
      <c r="CYS9" s="58">
        <v>1.0820000000000001</v>
      </c>
      <c r="CYT9" s="58">
        <v>1.0920000000000001</v>
      </c>
      <c r="CYU9" s="58">
        <f t="shared" si="197"/>
        <v>0.81</v>
      </c>
      <c r="CYV9" s="58"/>
      <c r="CYW9" s="58"/>
      <c r="CYX9" s="58">
        <v>1.0960000000000001</v>
      </c>
      <c r="CYY9" s="58">
        <v>1.0940000000000001</v>
      </c>
      <c r="CYZ9" s="58"/>
      <c r="CZA9" s="58"/>
      <c r="CZB9" s="58">
        <v>1.1080000000000001</v>
      </c>
      <c r="CZC9" s="58">
        <v>1.095</v>
      </c>
      <c r="CZD9" s="58"/>
      <c r="CZE9" s="58"/>
      <c r="CZF9" s="58">
        <v>1.1020000000000001</v>
      </c>
      <c r="CZG9" s="58">
        <v>1.0920000000000001</v>
      </c>
      <c r="CZH9" s="58">
        <v>1.1000000000000001</v>
      </c>
      <c r="CZI9" s="58">
        <v>1.107</v>
      </c>
      <c r="CZJ9" s="58"/>
      <c r="CZK9" s="58"/>
      <c r="CZL9" s="58"/>
      <c r="CZM9" s="58"/>
      <c r="CZN9" s="52">
        <v>1.08</v>
      </c>
      <c r="CZO9" s="52">
        <v>1.075</v>
      </c>
      <c r="CZP9" s="52">
        <f t="shared" si="198"/>
        <v>0.81</v>
      </c>
      <c r="CZQ9" s="52">
        <v>1.1120000000000001</v>
      </c>
      <c r="CZR9" s="52">
        <v>1.1020000000000001</v>
      </c>
      <c r="CZS9" s="52"/>
      <c r="CZT9" s="52"/>
      <c r="CZU9" s="52"/>
      <c r="CZV9" s="52"/>
      <c r="CZW9" s="52">
        <v>1.2010000000000001</v>
      </c>
      <c r="CZX9" s="52">
        <v>1.242</v>
      </c>
      <c r="CZY9" s="52"/>
      <c r="CZZ9" s="58"/>
      <c r="DAA9" s="58"/>
      <c r="DAB9" s="58"/>
      <c r="DAC9" s="52">
        <v>1.206</v>
      </c>
      <c r="DAD9" s="52">
        <v>1.2250000000000001</v>
      </c>
      <c r="DAE9" s="52"/>
      <c r="DAF9" s="52"/>
      <c r="DAG9" s="52">
        <v>1.212</v>
      </c>
      <c r="DAH9" s="52">
        <v>1.2230000000000001</v>
      </c>
      <c r="DAI9" s="52">
        <v>1.21</v>
      </c>
      <c r="DAJ9" s="52">
        <v>1.2370000000000001</v>
      </c>
      <c r="DAK9" s="52"/>
      <c r="DAL9" s="52"/>
      <c r="DAM9" s="52">
        <v>1.1759999999999999</v>
      </c>
      <c r="DAN9" s="52">
        <v>1.1990000000000001</v>
      </c>
      <c r="DAO9" s="52">
        <f t="shared" si="199"/>
        <v>0.81</v>
      </c>
      <c r="DAP9" s="52">
        <v>1.2190000000000001</v>
      </c>
      <c r="DAQ9" s="52">
        <v>1.2190000000000001</v>
      </c>
      <c r="DAR9" s="52"/>
      <c r="DAS9" s="52"/>
      <c r="DAT9" s="52">
        <v>1.2370000000000001</v>
      </c>
      <c r="DAU9" s="52">
        <v>1.224</v>
      </c>
      <c r="DAV9" s="52">
        <v>1.1759999999999999</v>
      </c>
      <c r="DAW9" s="52">
        <v>1.198</v>
      </c>
      <c r="DAX9" s="52">
        <f t="shared" si="200"/>
        <v>0.81</v>
      </c>
      <c r="DAY9" s="52"/>
      <c r="DAZ9" s="52"/>
      <c r="DBA9" s="52">
        <v>1.2370000000000001</v>
      </c>
      <c r="DBB9" s="52">
        <v>1.224</v>
      </c>
      <c r="DBC9" s="52"/>
      <c r="DBD9" s="52"/>
      <c r="DBE9" s="52">
        <v>1.26</v>
      </c>
      <c r="DBF9" s="52">
        <v>1.2709999999999999</v>
      </c>
      <c r="DBG9" s="52">
        <v>1.2689999999999999</v>
      </c>
      <c r="DBH9" s="52">
        <v>1.284</v>
      </c>
      <c r="DBI9" s="52"/>
      <c r="DBJ9" s="52"/>
      <c r="DBK9" s="52"/>
      <c r="DBL9" s="52"/>
      <c r="DBM9" s="52">
        <v>1.2789999999999999</v>
      </c>
      <c r="DBN9" s="52">
        <v>1.2829999999999999</v>
      </c>
      <c r="DBO9" s="52">
        <f t="shared" si="201"/>
        <v>0.81</v>
      </c>
      <c r="DBP9" s="52">
        <v>1.306</v>
      </c>
      <c r="DBQ9" s="52">
        <v>1.32</v>
      </c>
      <c r="DBR9" s="52">
        <v>1.2909999999999999</v>
      </c>
      <c r="DBS9" s="52">
        <v>1.3009999999999999</v>
      </c>
      <c r="DBT9" s="52">
        <v>1.306</v>
      </c>
      <c r="DBU9" s="52">
        <v>1.3240000000000001</v>
      </c>
      <c r="DBV9" s="52">
        <v>1.2849999999999999</v>
      </c>
      <c r="DBW9" s="52">
        <v>1.3009999999999999</v>
      </c>
      <c r="DBX9" s="52"/>
      <c r="DBY9" s="52"/>
      <c r="DBZ9" s="52">
        <v>1.268</v>
      </c>
      <c r="DCA9" s="52">
        <v>1.28</v>
      </c>
      <c r="DCB9" s="52"/>
      <c r="DCC9" s="52"/>
      <c r="DCD9" s="52">
        <v>1.2849999999999999</v>
      </c>
      <c r="DCE9" s="52">
        <v>1.302</v>
      </c>
      <c r="DCF9" s="52">
        <v>1.2829999999999999</v>
      </c>
      <c r="DCG9" s="52">
        <f t="shared" si="250"/>
        <v>0.81</v>
      </c>
      <c r="DCH9" s="52"/>
      <c r="DCI9" s="52"/>
      <c r="DCJ9" s="52"/>
      <c r="DCK9" s="52"/>
      <c r="DCL9" s="52"/>
      <c r="DCM9" s="52"/>
      <c r="DCN9" s="52"/>
      <c r="DCO9" s="52"/>
      <c r="DCP9" s="6">
        <f t="shared" si="251"/>
        <v>-1</v>
      </c>
      <c r="DCQ9" s="6">
        <f t="shared" si="252"/>
        <v>-1</v>
      </c>
      <c r="DCR9" s="1224">
        <f t="shared" si="202"/>
        <v>0.20246913580246903</v>
      </c>
      <c r="DCS9" s="1300">
        <v>1.1499999999999999</v>
      </c>
      <c r="DCT9" s="52">
        <v>1.4490000000000001</v>
      </c>
      <c r="DCU9" s="52">
        <v>1.43</v>
      </c>
      <c r="DCV9" s="52">
        <v>1.4370000000000001</v>
      </c>
      <c r="DCW9" s="52">
        <v>1.425</v>
      </c>
      <c r="DCX9" s="52">
        <v>1.345</v>
      </c>
      <c r="DCY9" s="52">
        <v>1.1890000000000001</v>
      </c>
      <c r="DCZ9" s="52">
        <v>1.335</v>
      </c>
      <c r="DDA9" s="52">
        <v>2.34</v>
      </c>
      <c r="DDB9" s="58">
        <v>1.31</v>
      </c>
      <c r="DDC9" s="58">
        <f t="shared" si="203"/>
        <v>1.1499999999999999</v>
      </c>
      <c r="DDD9" s="52">
        <v>1.329</v>
      </c>
      <c r="DDE9" s="52"/>
      <c r="DDF9" s="52">
        <v>1.2030000000000001</v>
      </c>
      <c r="DDG9" s="52">
        <v>1.32</v>
      </c>
      <c r="DDH9" s="52"/>
      <c r="DDI9" s="52">
        <f t="shared" si="264"/>
        <v>1.1499999999999999</v>
      </c>
      <c r="DDJ9" s="52">
        <v>1.1499999999999999</v>
      </c>
      <c r="DDK9" s="52">
        <v>1.3180000000000001</v>
      </c>
      <c r="DDL9" s="52">
        <v>1.3089999999999999</v>
      </c>
      <c r="DDM9" s="52">
        <v>1.2050000000000001</v>
      </c>
      <c r="DDN9" s="52">
        <v>1.339</v>
      </c>
      <c r="DDO9" s="52">
        <v>1.3220000000000001</v>
      </c>
      <c r="DDP9" s="52">
        <v>1.333</v>
      </c>
      <c r="DDQ9" s="52"/>
      <c r="DDR9" s="52">
        <v>1.337</v>
      </c>
      <c r="DDS9" s="52">
        <v>1.2170000000000001</v>
      </c>
      <c r="DDT9" s="52">
        <v>1.2410000000000001</v>
      </c>
      <c r="DDU9" s="52">
        <v>1.3440000000000001</v>
      </c>
      <c r="DDV9" s="52"/>
      <c r="DDW9" s="52">
        <v>1.34</v>
      </c>
      <c r="DDX9" s="52">
        <v>2.085</v>
      </c>
      <c r="DDY9" s="52">
        <v>1.3440000000000001</v>
      </c>
      <c r="DDZ9" s="52">
        <v>2.0699999999999998</v>
      </c>
      <c r="DEA9" s="52"/>
      <c r="DEB9" s="52">
        <v>1.268</v>
      </c>
      <c r="DEC9" s="52">
        <v>1.9590000000000001</v>
      </c>
      <c r="DED9" s="52"/>
      <c r="DEE9" s="52"/>
      <c r="DEF9" s="52">
        <v>1.9379999999999999</v>
      </c>
      <c r="DEG9" s="52">
        <v>1.28</v>
      </c>
      <c r="DEH9" s="52"/>
      <c r="DEI9" s="52"/>
      <c r="DEJ9" s="52">
        <v>1.302</v>
      </c>
      <c r="DEK9" s="52">
        <v>1.944</v>
      </c>
      <c r="DEL9" s="52"/>
      <c r="DEM9" s="52"/>
      <c r="DEN9" s="52">
        <v>1.958</v>
      </c>
      <c r="DEO9" s="52">
        <v>1.292</v>
      </c>
      <c r="DEP9" s="52">
        <v>1.2849999999999999</v>
      </c>
      <c r="DEQ9" s="52">
        <v>1.96</v>
      </c>
      <c r="DER9" s="52">
        <v>1.2789999999999999</v>
      </c>
      <c r="DES9" s="52">
        <v>1.9710000000000001</v>
      </c>
      <c r="DET9" s="52"/>
      <c r="DEU9" s="52"/>
      <c r="DEV9" s="52">
        <v>1.27</v>
      </c>
      <c r="DEW9" s="52">
        <v>1.954</v>
      </c>
      <c r="DEX9" s="52"/>
      <c r="DEY9" s="52"/>
      <c r="DEZ9" s="52">
        <v>1.962</v>
      </c>
      <c r="DFA9" s="52">
        <v>1.2689999999999999</v>
      </c>
      <c r="DFB9" s="52"/>
      <c r="DFC9" s="52"/>
      <c r="DFD9" s="52">
        <v>1.9390000000000001</v>
      </c>
      <c r="DFE9" s="52">
        <v>1.2689999999999999</v>
      </c>
      <c r="DFF9" s="52">
        <v>1.1930000000000001</v>
      </c>
      <c r="DFG9" s="52">
        <f t="shared" si="204"/>
        <v>1.1499999999999999</v>
      </c>
      <c r="DFH9" s="52"/>
      <c r="DFI9" s="52">
        <v>1.226</v>
      </c>
      <c r="DFJ9" s="52"/>
      <c r="DFK9" s="52"/>
      <c r="DFL9" s="52">
        <v>1.214</v>
      </c>
      <c r="DFM9" s="52"/>
      <c r="DFN9" s="52"/>
      <c r="DFO9" s="52">
        <v>1.226</v>
      </c>
      <c r="DFP9" s="52"/>
      <c r="DFQ9" s="52"/>
      <c r="DFR9" s="52">
        <v>1.21</v>
      </c>
      <c r="DFS9" s="52"/>
      <c r="DFT9" s="52"/>
      <c r="DFU9" s="58">
        <v>1.1519999999999999</v>
      </c>
      <c r="DFV9" s="58">
        <v>1.2350000000000001</v>
      </c>
      <c r="DFW9" s="58">
        <f t="shared" si="205"/>
        <v>1.1499999999999999</v>
      </c>
      <c r="DFX9" s="58">
        <f t="shared" si="206"/>
        <v>1.1499999999999999</v>
      </c>
      <c r="DFY9" s="58"/>
      <c r="DFZ9" s="58"/>
      <c r="DGA9" s="58">
        <v>1.2310000000000001</v>
      </c>
      <c r="DGB9" s="58"/>
      <c r="DGC9" s="58">
        <v>1.222</v>
      </c>
      <c r="DGD9" s="58"/>
      <c r="DGE9" s="58">
        <v>1.222</v>
      </c>
      <c r="DGF9" s="58">
        <v>1.2410000000000001</v>
      </c>
      <c r="DGG9" s="58"/>
      <c r="DGH9" s="58"/>
      <c r="DGI9" s="58"/>
      <c r="DGJ9" s="58"/>
      <c r="DGK9" s="58">
        <v>1.2310000000000001</v>
      </c>
      <c r="DGL9" s="58">
        <v>1.1639999999999999</v>
      </c>
      <c r="DGM9" s="58">
        <f t="shared" si="207"/>
        <v>1.1499999999999999</v>
      </c>
      <c r="DGN9" s="58">
        <f t="shared" si="208"/>
        <v>1.1499999999999999</v>
      </c>
      <c r="DGO9" s="52">
        <v>1.2410000000000001</v>
      </c>
      <c r="DGP9" s="58"/>
      <c r="DGQ9" s="6">
        <f t="shared" si="209"/>
        <v>7.9130434782608866E-2</v>
      </c>
      <c r="DGR9" s="52"/>
      <c r="DGS9" s="52">
        <v>1.29</v>
      </c>
      <c r="DGT9" s="58"/>
      <c r="DGU9" s="58"/>
      <c r="DGV9" s="52">
        <v>1.2929999999999999</v>
      </c>
      <c r="DGW9" s="52"/>
      <c r="DGX9" s="52">
        <v>1.2849999999999999</v>
      </c>
      <c r="DGY9" s="52">
        <v>1.31</v>
      </c>
      <c r="DGZ9" s="52"/>
      <c r="DHA9" s="52">
        <v>1.1919999999999999</v>
      </c>
      <c r="DHB9" s="52">
        <f t="shared" si="210"/>
        <v>1.1499999999999999</v>
      </c>
      <c r="DHC9" s="52">
        <v>1.29</v>
      </c>
      <c r="DHD9" s="52"/>
      <c r="DHE9" s="52">
        <v>1.304</v>
      </c>
      <c r="DHF9" s="52">
        <v>1.3</v>
      </c>
      <c r="DHG9" s="52">
        <v>1.2789999999999999</v>
      </c>
      <c r="DHH9" s="52">
        <v>1.298</v>
      </c>
      <c r="DHI9" s="52">
        <v>1.3080000000000001</v>
      </c>
      <c r="DHJ9" s="52">
        <v>1.2549999999999999</v>
      </c>
      <c r="DHK9" s="52">
        <f t="shared" si="211"/>
        <v>1.1499999999999999</v>
      </c>
      <c r="DHL9" s="52"/>
      <c r="DHM9" s="52"/>
      <c r="DHN9" s="52">
        <v>1.387</v>
      </c>
      <c r="DHO9" s="52">
        <v>1.3839999999999999</v>
      </c>
      <c r="DHP9" s="52"/>
      <c r="DHQ9" s="52"/>
      <c r="DHR9" s="52">
        <v>1.3919999999999999</v>
      </c>
      <c r="DHS9" s="52">
        <f t="shared" si="212"/>
        <v>1.1499999999999999</v>
      </c>
      <c r="DHT9" s="52">
        <v>1.413</v>
      </c>
      <c r="DHU9" s="52">
        <v>1.4179999999999999</v>
      </c>
      <c r="DHV9" s="52">
        <v>1.411</v>
      </c>
      <c r="DHW9" s="52">
        <v>1.417</v>
      </c>
      <c r="DHX9" s="52"/>
      <c r="DHY9" s="52">
        <v>1.409</v>
      </c>
      <c r="DHZ9" s="52"/>
      <c r="DIA9" s="52">
        <v>1.431</v>
      </c>
      <c r="DIB9" s="52">
        <v>1.3919999999999999</v>
      </c>
      <c r="DIC9" s="52">
        <f t="shared" si="253"/>
        <v>1.1499999999999999</v>
      </c>
      <c r="DID9" s="52"/>
      <c r="DIE9" s="52"/>
      <c r="DIF9" s="52"/>
      <c r="DIG9" s="52"/>
      <c r="DIH9" s="6">
        <f t="shared" si="213"/>
        <v>-1</v>
      </c>
      <c r="DII9" s="1049">
        <v>0.745</v>
      </c>
      <c r="DIJ9" s="52">
        <v>0.877</v>
      </c>
      <c r="DIK9" s="52">
        <v>0.88100000000000001</v>
      </c>
      <c r="DIL9" s="52">
        <v>0.80600000000000005</v>
      </c>
      <c r="DIM9" s="52">
        <v>0.73</v>
      </c>
      <c r="DIN9" s="52">
        <v>0.80900000000000005</v>
      </c>
      <c r="DIO9" s="52">
        <v>1.377</v>
      </c>
      <c r="DIP9" s="52">
        <f t="shared" si="214"/>
        <v>0.745</v>
      </c>
      <c r="DIQ9" s="52">
        <v>0.80800000000000005</v>
      </c>
      <c r="DIR9" s="52"/>
      <c r="DIS9" s="52">
        <v>0.74199999999999999</v>
      </c>
      <c r="DIT9" s="52"/>
      <c r="DIU9" s="52">
        <f t="shared" si="215"/>
        <v>0.74199999999999999</v>
      </c>
      <c r="DIV9" s="52">
        <v>0.745</v>
      </c>
      <c r="DIW9" s="52">
        <v>0.81699999999999995</v>
      </c>
      <c r="DIX9" s="52">
        <v>0.82299999999999995</v>
      </c>
      <c r="DIY9" s="52">
        <v>0.74</v>
      </c>
      <c r="DIZ9" s="52">
        <v>0.81499999999999995</v>
      </c>
      <c r="DJA9" s="52">
        <v>0.80300000000000005</v>
      </c>
      <c r="DJB9" s="52">
        <v>0.82499999999999996</v>
      </c>
      <c r="DJC9" s="52"/>
      <c r="DJD9" s="52">
        <v>0.79600000000000004</v>
      </c>
      <c r="DJE9" s="52">
        <v>0.76700000000000002</v>
      </c>
      <c r="DJF9" s="52">
        <v>0.75800000000000001</v>
      </c>
      <c r="DJG9" s="52">
        <v>0.82199999999999995</v>
      </c>
      <c r="DJH9" s="52"/>
      <c r="DJI9" s="52">
        <v>0.83399999999999996</v>
      </c>
      <c r="DJJ9" s="52">
        <v>1.3460000000000001</v>
      </c>
      <c r="DJK9" s="52">
        <v>0.81899999999999995</v>
      </c>
      <c r="DJL9" s="52">
        <v>1.3420000000000001</v>
      </c>
      <c r="DJM9" s="52"/>
      <c r="DJN9" s="52">
        <v>0.77900000000000003</v>
      </c>
      <c r="DJO9" s="52">
        <v>1.2609999999999999</v>
      </c>
      <c r="DJP9" s="52"/>
      <c r="DJQ9" s="52"/>
      <c r="DJR9" s="52">
        <v>1.2569999999999999</v>
      </c>
      <c r="DJS9" s="52">
        <v>0.78100000000000003</v>
      </c>
      <c r="DJT9" s="52"/>
      <c r="DJU9" s="52"/>
      <c r="DJV9" s="52">
        <v>0.80300000000000005</v>
      </c>
      <c r="DJW9" s="52">
        <v>1.276</v>
      </c>
      <c r="DJX9" s="52"/>
      <c r="DJY9" s="52"/>
      <c r="DJZ9" s="52">
        <v>1.2669999999999999</v>
      </c>
      <c r="DKA9" s="52">
        <v>0.78</v>
      </c>
      <c r="DKB9" s="52">
        <v>1.2609999999999999</v>
      </c>
      <c r="DKC9" s="52">
        <v>0.77600000000000002</v>
      </c>
      <c r="DKD9" s="52">
        <v>1.252</v>
      </c>
      <c r="DKE9" s="52">
        <v>0.80200000000000005</v>
      </c>
      <c r="DKF9" s="52"/>
      <c r="DKG9" s="52"/>
      <c r="DKH9" s="52">
        <v>0.8</v>
      </c>
      <c r="DKI9" s="52">
        <v>1.284</v>
      </c>
      <c r="DKJ9" s="52"/>
      <c r="DKK9" s="52"/>
      <c r="DKL9" s="52">
        <v>1.2729999999999999</v>
      </c>
      <c r="DKM9" s="52">
        <v>0.78100000000000003</v>
      </c>
      <c r="DKN9" s="52"/>
      <c r="DKO9" s="52"/>
      <c r="DKP9" s="52">
        <v>1.264</v>
      </c>
      <c r="DKQ9" s="52">
        <v>0.76200000000000001</v>
      </c>
      <c r="DKR9" s="52">
        <v>0.754</v>
      </c>
      <c r="DKS9" s="52">
        <f t="shared" si="216"/>
        <v>0.745</v>
      </c>
      <c r="DKT9" s="52"/>
      <c r="DKU9" s="52">
        <v>0.72699999999999998</v>
      </c>
      <c r="DKV9" s="52"/>
      <c r="DKW9" s="52"/>
      <c r="DKX9" s="52">
        <v>0.73399999999999999</v>
      </c>
      <c r="DKY9" s="52"/>
      <c r="DKZ9" s="52"/>
      <c r="DLA9" s="52">
        <v>0.745</v>
      </c>
      <c r="DLB9" s="52"/>
      <c r="DLC9" s="52"/>
      <c r="DLD9" s="52">
        <v>0.73699999999999999</v>
      </c>
      <c r="DLE9" s="52"/>
      <c r="DLF9" s="52"/>
      <c r="DLG9" s="58">
        <v>0.69699999999999995</v>
      </c>
      <c r="DLH9" s="58">
        <v>0.751</v>
      </c>
      <c r="DLI9" s="58">
        <f t="shared" si="217"/>
        <v>0.69699999999999995</v>
      </c>
      <c r="DLJ9" s="58">
        <f t="shared" si="218"/>
        <v>0.745</v>
      </c>
      <c r="DLK9" s="58"/>
      <c r="DLL9" s="58"/>
      <c r="DLM9" s="58">
        <v>0.753</v>
      </c>
      <c r="DLN9" s="58"/>
      <c r="DLO9" s="58">
        <v>0.751</v>
      </c>
      <c r="DLP9" s="58"/>
      <c r="DLQ9" s="58">
        <v>0.75900000000000001</v>
      </c>
      <c r="DLR9" s="58">
        <v>0.76</v>
      </c>
      <c r="DLS9" s="58"/>
      <c r="DLT9" s="58"/>
      <c r="DLU9" s="58"/>
      <c r="DLV9" s="58">
        <v>0.68799999999999994</v>
      </c>
      <c r="DLW9" s="52">
        <v>0.75</v>
      </c>
      <c r="DLX9" s="52">
        <f t="shared" si="219"/>
        <v>0.68799999999999994</v>
      </c>
      <c r="DLY9" s="52">
        <f t="shared" si="220"/>
        <v>0.745</v>
      </c>
      <c r="DLZ9" s="52">
        <v>0.78300000000000003</v>
      </c>
      <c r="DMA9" s="52"/>
      <c r="DMB9" s="6">
        <f t="shared" si="221"/>
        <v>0.13808139534883734</v>
      </c>
      <c r="DMC9" s="52"/>
      <c r="DMD9" s="52">
        <v>0.81</v>
      </c>
      <c r="DME9" s="58"/>
      <c r="DMF9" s="58"/>
      <c r="DMG9" s="52">
        <v>0.80400000000000005</v>
      </c>
      <c r="DMH9" s="52"/>
      <c r="DMI9" s="52">
        <v>0.79500000000000004</v>
      </c>
      <c r="DMJ9" s="52">
        <v>0.81799999999999995</v>
      </c>
      <c r="DMK9" s="52"/>
      <c r="DML9" s="52">
        <v>0.745</v>
      </c>
      <c r="DMM9" s="52">
        <f t="shared" si="222"/>
        <v>0.745</v>
      </c>
      <c r="DMN9" s="52">
        <v>0.81100000000000005</v>
      </c>
      <c r="DMO9" s="52"/>
      <c r="DMP9" s="52">
        <v>0.79200000000000004</v>
      </c>
      <c r="DMQ9" s="107">
        <v>0.755</v>
      </c>
      <c r="DMR9" s="52">
        <f t="shared" si="223"/>
        <v>0.745</v>
      </c>
      <c r="DMS9" s="52"/>
      <c r="DMT9" s="52"/>
      <c r="DMU9" s="52">
        <v>0.83499999999999996</v>
      </c>
      <c r="DMV9" s="52">
        <v>0.85799999999999998</v>
      </c>
      <c r="DMW9" s="52"/>
      <c r="DMX9" s="52"/>
      <c r="DMY9" s="52">
        <v>0.83</v>
      </c>
      <c r="DMZ9" s="52">
        <f t="shared" si="224"/>
        <v>0.745</v>
      </c>
      <c r="DNA9" s="52">
        <v>0.85099999999999998</v>
      </c>
      <c r="DNB9" s="52">
        <v>0.83899999999999997</v>
      </c>
      <c r="DNC9" s="52">
        <v>0.85099999999999998</v>
      </c>
      <c r="DND9" s="52">
        <v>0.85</v>
      </c>
      <c r="DNE9" s="52"/>
      <c r="DNF9" s="52">
        <v>0.84099999999999997</v>
      </c>
      <c r="DNG9" s="52"/>
      <c r="DNH9" s="52">
        <v>0.83299999999999996</v>
      </c>
      <c r="DNI9" s="52">
        <v>0.83</v>
      </c>
      <c r="DNJ9" s="52">
        <f t="shared" si="254"/>
        <v>0.745</v>
      </c>
      <c r="DNK9" s="52"/>
      <c r="DNL9" s="52"/>
      <c r="DNM9" s="52"/>
      <c r="DNN9" s="52"/>
      <c r="DNO9" s="6">
        <f t="shared" si="255"/>
        <v>-1</v>
      </c>
      <c r="DNP9" s="1049">
        <v>0.81</v>
      </c>
      <c r="DNQ9" s="52">
        <v>0.95299999999999996</v>
      </c>
      <c r="DNR9" s="52">
        <v>0.93700000000000006</v>
      </c>
      <c r="DNS9" s="52"/>
      <c r="DNT9" s="52"/>
      <c r="DNU9" s="52"/>
      <c r="DNV9" s="52">
        <f t="shared" si="225"/>
        <v>0.81</v>
      </c>
      <c r="DNW9" s="52">
        <v>1.5309999999999999</v>
      </c>
      <c r="DNX9" s="52">
        <v>1.56</v>
      </c>
      <c r="DNY9" s="52">
        <v>1.1100000000000001</v>
      </c>
      <c r="DNZ9" s="52">
        <v>1.1439999999999999</v>
      </c>
      <c r="DOA9" s="52"/>
      <c r="DOB9" s="52">
        <v>1.1120000000000001</v>
      </c>
      <c r="DOC9" s="52">
        <v>1.143</v>
      </c>
      <c r="DOD9" s="52"/>
      <c r="DOE9" s="52">
        <v>1.1120000000000001</v>
      </c>
      <c r="DOF9" s="52"/>
      <c r="DOG9" s="52">
        <v>1.123</v>
      </c>
      <c r="DOH9" s="52">
        <v>1.0580000000000001</v>
      </c>
      <c r="DOI9" s="52">
        <v>1.0660000000000001</v>
      </c>
      <c r="DOJ9" s="52">
        <v>1.0740000000000001</v>
      </c>
      <c r="DOK9" s="52">
        <v>1.091</v>
      </c>
      <c r="DOL9" s="52">
        <v>1.0669999999999999</v>
      </c>
      <c r="DOM9" s="52">
        <v>1.0940000000000001</v>
      </c>
      <c r="DON9" s="52">
        <v>1.093</v>
      </c>
      <c r="DOO9" s="52"/>
      <c r="DOP9" s="52">
        <v>1.081</v>
      </c>
      <c r="DOQ9" s="52"/>
      <c r="DOR9" s="52">
        <v>1.0940000000000001</v>
      </c>
      <c r="DOS9" s="52">
        <v>1.087</v>
      </c>
      <c r="DOT9" s="52">
        <f t="shared" si="226"/>
        <v>0.81</v>
      </c>
      <c r="DOU9" s="52">
        <v>1.1200000000000001</v>
      </c>
      <c r="DOV9" s="52"/>
      <c r="DOW9" s="52"/>
      <c r="DOX9" s="52"/>
      <c r="DOY9" s="52"/>
      <c r="DOZ9" s="52">
        <v>1.1519999999999999</v>
      </c>
      <c r="DPA9" s="52"/>
      <c r="DPB9" s="52">
        <v>1.153</v>
      </c>
      <c r="DPC9" s="52"/>
      <c r="DPD9" s="52">
        <v>1.1499999999999999</v>
      </c>
      <c r="DPE9" s="52"/>
      <c r="DPF9" s="58">
        <v>1.1120000000000001</v>
      </c>
      <c r="DPG9" s="58">
        <f t="shared" si="227"/>
        <v>0.81</v>
      </c>
      <c r="DPH9" s="58"/>
      <c r="DPI9" s="58">
        <v>1.143</v>
      </c>
      <c r="DPJ9" s="58"/>
      <c r="DPK9" s="58">
        <v>1.1519999999999999</v>
      </c>
      <c r="DPL9" s="58"/>
      <c r="DPM9" s="58">
        <v>1.1619999999999999</v>
      </c>
      <c r="DPN9" s="58">
        <v>1.153</v>
      </c>
      <c r="DPO9" s="58"/>
      <c r="DPP9" s="58"/>
      <c r="DPQ9" s="52">
        <v>1.214</v>
      </c>
      <c r="DPR9" s="52">
        <f t="shared" si="228"/>
        <v>0.81</v>
      </c>
      <c r="DPS9" s="52">
        <v>1.163</v>
      </c>
      <c r="DPT9" s="52"/>
      <c r="DPU9" s="52"/>
      <c r="DPV9" s="52">
        <v>1.2430000000000001</v>
      </c>
      <c r="DPW9" s="52"/>
      <c r="DPX9" s="52"/>
      <c r="DPY9" s="52">
        <v>1.242</v>
      </c>
      <c r="DPZ9" s="52"/>
      <c r="DQA9" s="52">
        <v>1.2589999999999999</v>
      </c>
      <c r="DQB9" s="52">
        <v>1.2709999999999999</v>
      </c>
      <c r="DQC9" s="52"/>
      <c r="DQD9" s="52">
        <v>1.216</v>
      </c>
      <c r="DQE9" s="52">
        <f t="shared" si="229"/>
        <v>0.81</v>
      </c>
      <c r="DQF9" s="52">
        <v>1.2709999999999999</v>
      </c>
      <c r="DQG9" s="52"/>
      <c r="DQH9" s="52">
        <v>1.2729999999999999</v>
      </c>
      <c r="DQI9" s="52">
        <v>1.234</v>
      </c>
      <c r="DQJ9" s="52">
        <f t="shared" si="230"/>
        <v>0.81</v>
      </c>
      <c r="DQK9" s="52"/>
      <c r="DQL9" s="52"/>
      <c r="DQM9" s="52">
        <v>1.3</v>
      </c>
      <c r="DQN9" s="52">
        <v>1.2869999999999999</v>
      </c>
      <c r="DQO9" s="52"/>
      <c r="DQP9" s="52"/>
      <c r="DQQ9" s="52">
        <v>1.2969999999999999</v>
      </c>
      <c r="DQR9" s="52">
        <f t="shared" si="231"/>
        <v>0.81</v>
      </c>
      <c r="DQS9" s="52">
        <v>1.3069999999999999</v>
      </c>
      <c r="DQT9" s="52">
        <v>1.3149999999999999</v>
      </c>
      <c r="DQU9" s="52">
        <v>1.33</v>
      </c>
      <c r="DQV9" s="52">
        <v>1.327</v>
      </c>
      <c r="DQW9" s="52"/>
      <c r="DQX9" s="52">
        <v>1.323</v>
      </c>
      <c r="DQY9" s="52"/>
      <c r="DQZ9" s="52">
        <v>1.3260000000000001</v>
      </c>
      <c r="DRA9" s="52">
        <v>1.2969999999999999</v>
      </c>
      <c r="DRB9" s="52">
        <f t="shared" si="256"/>
        <v>0.81</v>
      </c>
      <c r="DRC9" s="52"/>
      <c r="DRD9" s="52"/>
      <c r="DRE9" s="52"/>
      <c r="DRF9" s="52"/>
      <c r="DRG9" s="6">
        <f t="shared" si="257"/>
        <v>-1</v>
      </c>
      <c r="DRH9" s="680" t="s">
        <v>1149</v>
      </c>
      <c r="DRI9" s="1171" t="s">
        <v>1173</v>
      </c>
      <c r="DRJ9" s="1171" t="s">
        <v>1151</v>
      </c>
      <c r="DRK9" s="37"/>
      <c r="DRL9" s="47" t="str">
        <f t="shared" si="232"/>
        <v>3. Missing baseline</v>
      </c>
      <c r="DRM9" s="102" t="str">
        <f t="shared" si="233"/>
        <v>2. Within 10% deviation from baseline</v>
      </c>
      <c r="DRN9" s="47" t="str">
        <f t="shared" si="234"/>
        <v>3. Missing baseline</v>
      </c>
      <c r="DRO9" s="102" t="str">
        <f t="shared" si="235"/>
        <v>3. Missing baseline</v>
      </c>
      <c r="DRP9" s="47" t="str">
        <f t="shared" si="236"/>
        <v xml:space="preserve">1. Better than baseline </v>
      </c>
      <c r="DRQ9" s="77" t="str">
        <f t="shared" si="237"/>
        <v>3. Missing baseline</v>
      </c>
      <c r="DRR9" s="77" t="str">
        <f t="shared" si="238"/>
        <v>3. Missing baseline</v>
      </c>
      <c r="DRS9" s="47" t="str">
        <f t="shared" si="239"/>
        <v>3. Missing baseline</v>
      </c>
      <c r="DRT9" s="47" t="str">
        <f t="shared" si="240"/>
        <v xml:space="preserve">1. Better than baseline </v>
      </c>
      <c r="DRU9" s="47" t="str">
        <f t="shared" si="241"/>
        <v xml:space="preserve">1. Better than baseline </v>
      </c>
      <c r="DRV9" s="47" t="str">
        <f t="shared" si="242"/>
        <v xml:space="preserve">1. Better than baseline </v>
      </c>
      <c r="DRW9" s="47" t="str">
        <f t="shared" si="243"/>
        <v xml:space="preserve">1. Better than baseline </v>
      </c>
      <c r="DRX9" s="47" t="str">
        <f t="shared" si="244"/>
        <v xml:space="preserve">1. Better than baseline </v>
      </c>
    </row>
    <row r="10" spans="1:3306" s="4" customFormat="1" ht="15" customHeight="1" thickBot="1" x14ac:dyDescent="0.4">
      <c r="A10" s="10">
        <v>8</v>
      </c>
      <c r="B10" s="83" t="s">
        <v>16</v>
      </c>
      <c r="C10" s="83" t="s">
        <v>1144</v>
      </c>
      <c r="D10" s="156" t="s">
        <v>1145</v>
      </c>
      <c r="E10" s="197" t="s">
        <v>1145</v>
      </c>
      <c r="F10" s="84" t="str">
        <f t="shared" si="0"/>
        <v>ReaderBookOpen_YJ-JP-Horiz-WOImg-FirstTime-Open-Book</v>
      </c>
      <c r="G10" s="84" t="s">
        <v>1174</v>
      </c>
      <c r="H10" s="84" t="s">
        <v>1147</v>
      </c>
      <c r="I10" s="84" t="s">
        <v>1175</v>
      </c>
      <c r="J10" s="84" t="s">
        <v>1176</v>
      </c>
      <c r="K10" s="175"/>
      <c r="L10" s="175">
        <v>1.0369999999999999</v>
      </c>
      <c r="M10" s="175">
        <v>1.0740000000000001</v>
      </c>
      <c r="N10" s="175">
        <v>1.05</v>
      </c>
      <c r="O10" s="175">
        <v>0.98899999999999999</v>
      </c>
      <c r="P10" s="175">
        <v>0.94099999999999995</v>
      </c>
      <c r="Q10" s="175">
        <v>0.94299999999999995</v>
      </c>
      <c r="R10" s="175">
        <v>0.96</v>
      </c>
      <c r="S10" s="175">
        <v>0.97</v>
      </c>
      <c r="T10" s="47">
        <v>0.93799999999999994</v>
      </c>
      <c r="U10" s="47">
        <v>0.95099999999999996</v>
      </c>
      <c r="V10" s="47"/>
      <c r="W10" s="47">
        <v>0.97</v>
      </c>
      <c r="X10" s="47">
        <v>0.96</v>
      </c>
      <c r="Y10" s="47">
        <v>0.94499999999999995</v>
      </c>
      <c r="Z10" s="47">
        <v>0.94499999999999995</v>
      </c>
      <c r="AA10" s="47">
        <v>0.94399999999999995</v>
      </c>
      <c r="AB10" s="47">
        <v>0.92900000000000005</v>
      </c>
      <c r="AC10" s="47">
        <v>0.91900000000000004</v>
      </c>
      <c r="AD10" s="47">
        <f t="shared" si="1"/>
        <v>0.91900000000000004</v>
      </c>
      <c r="AE10" s="47">
        <v>0.97799999999999998</v>
      </c>
      <c r="AF10" s="47">
        <v>0.94</v>
      </c>
      <c r="AG10" s="47"/>
      <c r="AH10" s="47">
        <v>0.93100000000000005</v>
      </c>
      <c r="AI10" s="47"/>
      <c r="AJ10" s="47">
        <v>0.93799999999999994</v>
      </c>
      <c r="AK10" s="47">
        <v>0.95</v>
      </c>
      <c r="AL10" s="47">
        <v>0.91900000000000004</v>
      </c>
      <c r="AM10" s="47">
        <v>0.92400000000000004</v>
      </c>
      <c r="AN10" s="47">
        <v>0.98599999999999999</v>
      </c>
      <c r="AO10" s="47">
        <v>0.95199999999999996</v>
      </c>
      <c r="AP10" s="47">
        <v>0.93400000000000005</v>
      </c>
      <c r="AQ10" s="47">
        <v>0.95199999999999996</v>
      </c>
      <c r="AR10" s="47">
        <v>0.94299999999999995</v>
      </c>
      <c r="AS10" s="47">
        <f t="shared" si="2"/>
        <v>0.91900000000000004</v>
      </c>
      <c r="AT10" s="47">
        <v>0.95799999999999996</v>
      </c>
      <c r="AU10" s="47">
        <v>0.94</v>
      </c>
      <c r="AV10" s="47">
        <v>0.93500000000000005</v>
      </c>
      <c r="AW10" s="47">
        <v>0.94399999999999995</v>
      </c>
      <c r="AX10" s="47">
        <v>0.97799999999999998</v>
      </c>
      <c r="AY10" s="47">
        <v>0.88400000000000001</v>
      </c>
      <c r="AZ10" s="47">
        <v>0.94599999999999995</v>
      </c>
      <c r="BA10" s="47">
        <v>0.94199999999999995</v>
      </c>
      <c r="BB10" s="47"/>
      <c r="BC10" s="47">
        <v>0.96399999999999997</v>
      </c>
      <c r="BD10" s="47">
        <v>0.93500000000000005</v>
      </c>
      <c r="BE10" s="47">
        <v>1.03</v>
      </c>
      <c r="BF10" s="47">
        <v>1.03</v>
      </c>
      <c r="BG10" s="47">
        <v>1.03</v>
      </c>
      <c r="BH10" s="47">
        <v>1.038</v>
      </c>
      <c r="BI10" s="47">
        <v>1.0289999999999999</v>
      </c>
      <c r="BJ10" s="47">
        <v>1.0489999999999999</v>
      </c>
      <c r="BK10" s="47">
        <v>1.042</v>
      </c>
      <c r="BL10" s="47">
        <v>1.026</v>
      </c>
      <c r="BM10" s="47">
        <v>1.054</v>
      </c>
      <c r="BN10" s="47">
        <v>1.0029999999999999</v>
      </c>
      <c r="BO10" s="47">
        <v>0.94799999999999995</v>
      </c>
      <c r="BP10" s="47">
        <v>0.95599999999999996</v>
      </c>
      <c r="BQ10" s="47">
        <v>0.97</v>
      </c>
      <c r="BR10" s="47">
        <v>0.97</v>
      </c>
      <c r="BS10" s="47"/>
      <c r="BT10" s="47">
        <v>0.95</v>
      </c>
      <c r="BU10" s="47">
        <v>0.96399999999999997</v>
      </c>
      <c r="BV10" s="47">
        <v>0.97799999999999998</v>
      </c>
      <c r="BW10" s="47"/>
      <c r="BX10" s="47">
        <v>0.98299999999999998</v>
      </c>
      <c r="BY10" s="47">
        <v>0.96399999999999997</v>
      </c>
      <c r="BZ10" s="47">
        <v>0.96499999999999997</v>
      </c>
      <c r="CA10" s="47"/>
      <c r="CB10" s="47">
        <v>0.97299999999999998</v>
      </c>
      <c r="CC10" s="47">
        <v>0.98699999999999999</v>
      </c>
      <c r="CD10" s="47">
        <v>0.97799999999999998</v>
      </c>
      <c r="CE10" s="47">
        <v>1</v>
      </c>
      <c r="CF10" s="47">
        <f t="shared" si="3"/>
        <v>0.97</v>
      </c>
      <c r="CG10" s="47">
        <v>0.97899999999999998</v>
      </c>
      <c r="CH10" s="47"/>
      <c r="CI10" s="47">
        <v>0.98499999999999999</v>
      </c>
      <c r="CJ10" s="47">
        <v>0.999</v>
      </c>
      <c r="CK10" s="47">
        <v>1.002</v>
      </c>
      <c r="CL10" s="47"/>
      <c r="CM10" s="47">
        <v>1.004</v>
      </c>
      <c r="CN10" s="47">
        <v>0.99199999999999999</v>
      </c>
      <c r="CO10" s="47"/>
      <c r="CP10" s="47">
        <v>1.0129999999999999</v>
      </c>
      <c r="CQ10" s="47">
        <f t="shared" si="4"/>
        <v>0.97</v>
      </c>
      <c r="CR10" s="47">
        <v>1.002</v>
      </c>
      <c r="CS10" s="47">
        <v>0.998</v>
      </c>
      <c r="CT10" s="47">
        <v>0.995</v>
      </c>
      <c r="CU10" s="47"/>
      <c r="CV10" s="47">
        <v>0.997</v>
      </c>
      <c r="CW10" s="47">
        <v>1.004</v>
      </c>
      <c r="CX10" s="47">
        <v>0.996</v>
      </c>
      <c r="CY10" s="47"/>
      <c r="CZ10" s="47">
        <v>0.97799999999999998</v>
      </c>
      <c r="DA10" s="47">
        <v>1.0209999999999999</v>
      </c>
      <c r="DB10" s="47">
        <f t="shared" si="5"/>
        <v>0.97</v>
      </c>
      <c r="DC10" s="47">
        <v>0.98199999999999998</v>
      </c>
      <c r="DD10" s="47">
        <v>0.99</v>
      </c>
      <c r="DE10" s="47">
        <v>1.0609999999999999</v>
      </c>
      <c r="DF10" s="47">
        <v>1.0609999999999999</v>
      </c>
      <c r="DG10" s="47">
        <v>1.0529999999999999</v>
      </c>
      <c r="DH10" s="47">
        <v>1.046</v>
      </c>
      <c r="DI10" s="47">
        <v>1.052</v>
      </c>
      <c r="DJ10" s="47">
        <v>1.0580000000000001</v>
      </c>
      <c r="DK10" s="47">
        <v>1.0669999999999999</v>
      </c>
      <c r="DL10" s="47">
        <v>1.0569999999999999</v>
      </c>
      <c r="DM10" s="47">
        <v>1.05</v>
      </c>
      <c r="DN10" s="47">
        <f t="shared" si="6"/>
        <v>0.97</v>
      </c>
      <c r="DO10" s="47">
        <v>1.0680000000000001</v>
      </c>
      <c r="DP10" s="47"/>
      <c r="DQ10" s="102">
        <v>1.0840000000000001</v>
      </c>
      <c r="DR10" s="47">
        <v>1.083</v>
      </c>
      <c r="DS10" s="47">
        <v>1.046</v>
      </c>
      <c r="DT10" s="47">
        <v>1.0309999999999999</v>
      </c>
      <c r="DU10" s="47">
        <v>1.0680000000000001</v>
      </c>
      <c r="DV10" s="47">
        <v>1.056</v>
      </c>
      <c r="DW10" s="47">
        <v>1.056</v>
      </c>
      <c r="DX10" s="47">
        <v>1.0469999999999999</v>
      </c>
      <c r="DY10" s="51">
        <v>1.077</v>
      </c>
      <c r="DZ10" s="51">
        <v>1.0169999999999999</v>
      </c>
      <c r="EA10" s="51">
        <f t="shared" si="7"/>
        <v>0.97</v>
      </c>
      <c r="EB10" s="51">
        <v>1.048</v>
      </c>
      <c r="EC10" s="51">
        <v>1.079</v>
      </c>
      <c r="ED10" s="51">
        <v>1.0780000000000001</v>
      </c>
      <c r="EE10" s="51"/>
      <c r="EF10" s="51">
        <v>1.0780000000000001</v>
      </c>
      <c r="EG10" s="51">
        <v>1.077</v>
      </c>
      <c r="EH10" s="51">
        <v>1.0489999999999999</v>
      </c>
      <c r="EI10" s="51">
        <v>1.0469999999999999</v>
      </c>
      <c r="EJ10" s="51">
        <v>1.052</v>
      </c>
      <c r="EK10" s="51">
        <v>1.0489999999999999</v>
      </c>
      <c r="EL10" s="51">
        <v>1.0169999999999999</v>
      </c>
      <c r="EM10" s="51">
        <f t="shared" si="8"/>
        <v>0.97</v>
      </c>
      <c r="EN10" s="51">
        <v>1.093</v>
      </c>
      <c r="EO10" s="51">
        <v>1.119</v>
      </c>
      <c r="EP10" s="51">
        <v>1.103</v>
      </c>
      <c r="EQ10" s="51">
        <v>1.149</v>
      </c>
      <c r="ER10" s="51">
        <v>1.1399999999999999</v>
      </c>
      <c r="ES10" s="51">
        <v>1.133</v>
      </c>
      <c r="ET10" s="51">
        <v>1.151</v>
      </c>
      <c r="EU10" s="51"/>
      <c r="EV10" s="51">
        <v>1.1439999999999999</v>
      </c>
      <c r="EW10" s="47">
        <v>1.0860000000000001</v>
      </c>
      <c r="EX10" s="51">
        <f t="shared" si="9"/>
        <v>0.97</v>
      </c>
      <c r="EY10" s="51">
        <v>1.131</v>
      </c>
      <c r="EZ10" s="51">
        <v>1.0509999999999999</v>
      </c>
      <c r="FA10" s="51">
        <v>1.0469999999999999</v>
      </c>
      <c r="FB10" s="51">
        <v>1.071</v>
      </c>
      <c r="FC10" s="51">
        <v>1.0509999999999999</v>
      </c>
      <c r="FD10" s="51"/>
      <c r="FE10" s="51">
        <v>1.07</v>
      </c>
      <c r="FF10" s="51">
        <v>1.0580000000000001</v>
      </c>
      <c r="FG10" s="51">
        <v>1.0669999999999999</v>
      </c>
      <c r="FH10" s="51">
        <v>1.0660000000000001</v>
      </c>
      <c r="FI10" s="51"/>
      <c r="FJ10" s="51">
        <v>1.046</v>
      </c>
      <c r="FK10" s="47">
        <v>1.07</v>
      </c>
      <c r="FL10" s="47">
        <f t="shared" si="10"/>
        <v>0.97</v>
      </c>
      <c r="FM10" s="47">
        <v>1.05</v>
      </c>
      <c r="FN10" s="47">
        <v>1.077</v>
      </c>
      <c r="FO10" s="47">
        <v>1.05</v>
      </c>
      <c r="FP10" s="47">
        <v>1.06</v>
      </c>
      <c r="FQ10" s="47">
        <v>1.0589999999999999</v>
      </c>
      <c r="FR10" s="47">
        <v>1.25</v>
      </c>
      <c r="FS10" s="47">
        <v>1.262</v>
      </c>
      <c r="FT10" s="47">
        <v>1.236</v>
      </c>
      <c r="FU10" s="47">
        <v>1.24</v>
      </c>
      <c r="FV10" s="47">
        <v>1.246</v>
      </c>
      <c r="FW10" s="47">
        <v>1.2050000000000001</v>
      </c>
      <c r="FX10" s="47">
        <f t="shared" si="11"/>
        <v>0.97</v>
      </c>
      <c r="FY10" s="47">
        <v>1.26</v>
      </c>
      <c r="FZ10" s="47">
        <v>1.2290000000000001</v>
      </c>
      <c r="GA10" s="47"/>
      <c r="GB10" s="47">
        <v>1.25</v>
      </c>
      <c r="GC10" s="47">
        <v>1.26</v>
      </c>
      <c r="GD10" s="47">
        <v>1.24</v>
      </c>
      <c r="GE10" s="47">
        <v>1.23</v>
      </c>
      <c r="GF10" s="47"/>
      <c r="GG10" s="47">
        <v>1.23</v>
      </c>
      <c r="GH10" s="47">
        <v>1.23</v>
      </c>
      <c r="GI10" s="47">
        <v>1.25</v>
      </c>
      <c r="GJ10" s="47">
        <v>1.23</v>
      </c>
      <c r="GK10" s="47">
        <v>1.2250000000000001</v>
      </c>
      <c r="GL10" s="47">
        <v>1.22</v>
      </c>
      <c r="GM10" s="47">
        <v>1.22</v>
      </c>
      <c r="GN10" s="47"/>
      <c r="GO10" s="47">
        <v>1.22</v>
      </c>
      <c r="GP10" s="47"/>
      <c r="GQ10" s="47">
        <v>1.2270000000000001</v>
      </c>
      <c r="GR10" s="47">
        <v>1.23</v>
      </c>
      <c r="GS10" s="47">
        <v>1.25</v>
      </c>
      <c r="GT10" s="47"/>
      <c r="GU10" s="47">
        <v>1.23</v>
      </c>
      <c r="GV10" s="47">
        <v>1.23</v>
      </c>
      <c r="GW10" s="47">
        <v>1.2509999999999999</v>
      </c>
      <c r="GX10" s="47">
        <v>1.24</v>
      </c>
      <c r="GY10" s="47">
        <v>1.2310000000000001</v>
      </c>
      <c r="GZ10" s="47">
        <v>1.244</v>
      </c>
      <c r="HA10" s="47"/>
      <c r="HB10" s="47">
        <v>1.1879999999999999</v>
      </c>
      <c r="HC10" s="51">
        <f t="shared" si="12"/>
        <v>0.97</v>
      </c>
      <c r="HD10" s="51">
        <v>1.234</v>
      </c>
      <c r="HE10" s="51">
        <v>1.23</v>
      </c>
      <c r="HF10" s="51">
        <v>1.2270000000000001</v>
      </c>
      <c r="HG10" s="47">
        <v>1.228</v>
      </c>
      <c r="HH10" s="51">
        <v>1.2470000000000001</v>
      </c>
      <c r="HI10" s="47">
        <f t="shared" si="13"/>
        <v>0.97</v>
      </c>
      <c r="HJ10" s="47">
        <v>1.2629999999999999</v>
      </c>
      <c r="HK10" s="47">
        <v>1.252</v>
      </c>
      <c r="HL10" s="47">
        <v>1.2609999999999999</v>
      </c>
      <c r="HM10" s="47">
        <v>1.2549999999999999</v>
      </c>
      <c r="HN10" s="77"/>
      <c r="HO10" s="77">
        <v>1.2509999999999999</v>
      </c>
      <c r="HP10" s="77">
        <v>1.256</v>
      </c>
      <c r="HQ10" s="77">
        <v>1.272</v>
      </c>
      <c r="HR10" s="77">
        <v>1.357</v>
      </c>
      <c r="HS10" s="77">
        <v>1.3680000000000001</v>
      </c>
      <c r="HT10" s="77"/>
      <c r="HU10" s="77">
        <v>1.36</v>
      </c>
      <c r="HV10" s="77"/>
      <c r="HW10" s="77">
        <v>1.3819999999999999</v>
      </c>
      <c r="HX10" s="77">
        <v>1.359</v>
      </c>
      <c r="HY10" s="47">
        <f t="shared" si="14"/>
        <v>0.97</v>
      </c>
      <c r="HZ10" s="77"/>
      <c r="IA10" s="6">
        <f t="shared" si="15"/>
        <v>0.40103092783505156</v>
      </c>
      <c r="IB10" s="102"/>
      <c r="IC10" s="102">
        <v>0.98899999999999999</v>
      </c>
      <c r="ID10" s="102">
        <v>1.101</v>
      </c>
      <c r="IE10" s="102">
        <v>0.96799999999999997</v>
      </c>
      <c r="IF10" s="102">
        <v>1.0029999999999999</v>
      </c>
      <c r="IG10" s="102">
        <v>0.91200000000000003</v>
      </c>
      <c r="IH10" s="102">
        <v>0.95299999999999996</v>
      </c>
      <c r="II10" s="102">
        <v>0.91600000000000004</v>
      </c>
      <c r="IJ10" s="102">
        <v>0.93300000000000005</v>
      </c>
      <c r="IK10" s="102">
        <v>0.94299999999999995</v>
      </c>
      <c r="IL10" s="102">
        <v>0.94</v>
      </c>
      <c r="IM10" s="102">
        <v>0.95499999999999996</v>
      </c>
      <c r="IN10" s="102">
        <v>0.95</v>
      </c>
      <c r="IO10" s="102">
        <v>0.95399999999999996</v>
      </c>
      <c r="IP10" s="102">
        <v>0.92400000000000004</v>
      </c>
      <c r="IQ10" s="102">
        <v>0.89900000000000002</v>
      </c>
      <c r="IR10" s="102">
        <f t="shared" si="16"/>
        <v>0.89900000000000002</v>
      </c>
      <c r="IS10" s="102">
        <v>0.96299999999999997</v>
      </c>
      <c r="IT10" s="102">
        <v>0.93</v>
      </c>
      <c r="IU10" s="102">
        <v>0.92600000000000005</v>
      </c>
      <c r="IV10" s="102"/>
      <c r="IW10" s="102">
        <v>0.92400000000000004</v>
      </c>
      <c r="IX10" s="102"/>
      <c r="IY10" s="102">
        <v>0.91900000000000004</v>
      </c>
      <c r="IZ10" s="102">
        <v>0.91400000000000003</v>
      </c>
      <c r="JA10" s="102">
        <v>0.92</v>
      </c>
      <c r="JB10" s="102">
        <v>0.91600000000000004</v>
      </c>
      <c r="JC10" s="102">
        <v>0.97399999999999998</v>
      </c>
      <c r="JD10" s="102">
        <v>0.91600000000000004</v>
      </c>
      <c r="JE10" s="102">
        <v>0.92600000000000005</v>
      </c>
      <c r="JF10" s="102">
        <v>0.93200000000000005</v>
      </c>
      <c r="JG10" s="102"/>
      <c r="JH10" s="102">
        <v>0.93200000000000005</v>
      </c>
      <c r="JI10" s="102">
        <v>0.93799999999999994</v>
      </c>
      <c r="JJ10" s="102">
        <f t="shared" si="17"/>
        <v>0.89900000000000002</v>
      </c>
      <c r="JK10" s="102"/>
      <c r="JL10" s="102">
        <v>0.93200000000000005</v>
      </c>
      <c r="JM10" s="102">
        <v>0.90500000000000003</v>
      </c>
      <c r="JN10" s="102">
        <v>0.89600000000000002</v>
      </c>
      <c r="JO10" s="102">
        <v>0.89400000000000002</v>
      </c>
      <c r="JP10" s="102">
        <v>0.89600000000000002</v>
      </c>
      <c r="JQ10" s="102">
        <v>0.88100000000000001</v>
      </c>
      <c r="JR10" s="102">
        <v>0.88800000000000001</v>
      </c>
      <c r="JS10" s="102">
        <v>0.89700000000000002</v>
      </c>
      <c r="JT10" s="102">
        <v>0.90600000000000003</v>
      </c>
      <c r="JU10" s="102">
        <v>0.91600000000000004</v>
      </c>
      <c r="JV10" s="102">
        <v>0.95</v>
      </c>
      <c r="JW10" s="102">
        <v>0.94799999999999995</v>
      </c>
      <c r="JX10" s="102">
        <v>0.94799999999999995</v>
      </c>
      <c r="JY10" s="102">
        <v>0.95199999999999996</v>
      </c>
      <c r="JZ10" s="102">
        <v>0.96299999999999997</v>
      </c>
      <c r="KA10" s="102">
        <v>0.97799999999999998</v>
      </c>
      <c r="KB10" s="102">
        <v>0.96799999999999997</v>
      </c>
      <c r="KC10" s="102">
        <v>0.97499999999999998</v>
      </c>
      <c r="KD10" s="102">
        <v>0.97599999999999998</v>
      </c>
      <c r="KE10" s="102">
        <v>0.92700000000000005</v>
      </c>
      <c r="KF10" s="102">
        <v>0.91700000000000004</v>
      </c>
      <c r="KG10" s="102">
        <v>0.91500000000000004</v>
      </c>
      <c r="KH10" s="102">
        <v>0.94</v>
      </c>
      <c r="KI10" s="102">
        <f t="shared" si="18"/>
        <v>0.94</v>
      </c>
      <c r="KJ10" s="102">
        <v>0.92500000000000004</v>
      </c>
      <c r="KK10" s="102">
        <v>0.92400000000000004</v>
      </c>
      <c r="KL10" s="102">
        <v>0.93600000000000005</v>
      </c>
      <c r="KM10" s="102">
        <v>0.94699999999999995</v>
      </c>
      <c r="KN10" s="102">
        <v>0.94499999999999995</v>
      </c>
      <c r="KO10" s="102">
        <v>0.92700000000000005</v>
      </c>
      <c r="KP10" s="102">
        <v>0.92600000000000005</v>
      </c>
      <c r="KQ10" s="102">
        <v>0.92</v>
      </c>
      <c r="KR10" s="102">
        <v>0.93600000000000005</v>
      </c>
      <c r="KS10" s="102">
        <v>0.95</v>
      </c>
      <c r="KT10" s="102">
        <f t="shared" si="19"/>
        <v>0.94</v>
      </c>
      <c r="KU10" s="102">
        <v>0.93400000000000005</v>
      </c>
      <c r="KV10" s="102">
        <v>0.94399999999999995</v>
      </c>
      <c r="KW10" s="102">
        <v>0.93400000000000005</v>
      </c>
      <c r="KX10" s="102">
        <v>0.93500000000000005</v>
      </c>
      <c r="KY10" s="102"/>
      <c r="KZ10" s="102">
        <v>0.93200000000000005</v>
      </c>
      <c r="LA10" s="102"/>
      <c r="LB10" s="102">
        <v>0.94699999999999995</v>
      </c>
      <c r="LC10" s="102">
        <v>0.96299999999999997</v>
      </c>
      <c r="LD10" s="102">
        <f t="shared" si="20"/>
        <v>0.94</v>
      </c>
      <c r="LE10" s="102">
        <v>0.96699999999999997</v>
      </c>
      <c r="LF10" s="102">
        <v>0.97</v>
      </c>
      <c r="LG10" s="102">
        <v>0.95499999999999996</v>
      </c>
      <c r="LH10" s="102">
        <v>0.96599999999999997</v>
      </c>
      <c r="LI10" s="102">
        <v>0.95499999999999996</v>
      </c>
      <c r="LJ10" s="102">
        <v>0.95899999999999996</v>
      </c>
      <c r="LK10" s="102">
        <v>0.95699999999999996</v>
      </c>
      <c r="LL10" s="102">
        <v>0.96899999999999997</v>
      </c>
      <c r="LM10" s="102">
        <f t="shared" si="21"/>
        <v>0.94</v>
      </c>
      <c r="LN10" s="102">
        <v>0.95399999999999996</v>
      </c>
      <c r="LO10" s="102">
        <v>0.95</v>
      </c>
      <c r="LP10" s="102">
        <v>0.97899999999999998</v>
      </c>
      <c r="LQ10" s="102"/>
      <c r="LR10" s="102">
        <v>0.98899999999999999</v>
      </c>
      <c r="LS10" s="102">
        <v>1</v>
      </c>
      <c r="LT10" s="102">
        <v>1.0009999999999999</v>
      </c>
      <c r="LU10" s="102">
        <v>0.99099999999999999</v>
      </c>
      <c r="LV10" s="102"/>
      <c r="LW10" s="102">
        <v>1</v>
      </c>
      <c r="LX10" s="102">
        <v>0.99199999999999999</v>
      </c>
      <c r="LY10" s="102">
        <v>0.97</v>
      </c>
      <c r="LZ10" s="102">
        <f t="shared" si="22"/>
        <v>0.94</v>
      </c>
      <c r="MA10" s="102">
        <v>0.98799999999999999</v>
      </c>
      <c r="MB10" s="102">
        <v>0.98799999999999999</v>
      </c>
      <c r="MC10" s="102"/>
      <c r="MD10" s="885">
        <f t="shared" si="23"/>
        <v>5.1063829787234088E-2</v>
      </c>
      <c r="ME10" s="1060"/>
      <c r="MF10" s="1060">
        <v>0.97399999999999998</v>
      </c>
      <c r="MG10" s="1060">
        <v>1.018</v>
      </c>
      <c r="MH10" s="1060">
        <v>0.95299999999999996</v>
      </c>
      <c r="MI10" s="1060">
        <v>0.96799999999999997</v>
      </c>
      <c r="MJ10" s="1060">
        <v>0.91200000000000003</v>
      </c>
      <c r="MK10" s="1060">
        <v>0.91500000000000004</v>
      </c>
      <c r="ML10" s="1060">
        <v>0.90700000000000003</v>
      </c>
      <c r="MM10" s="1060">
        <v>0.90700000000000003</v>
      </c>
      <c r="MN10" s="1060">
        <v>0.92800000000000005</v>
      </c>
      <c r="MO10" s="1060"/>
      <c r="MP10" s="1060">
        <v>0.91</v>
      </c>
      <c r="MQ10" s="1060">
        <v>0.91</v>
      </c>
      <c r="MR10" s="1060">
        <v>0.90500000000000003</v>
      </c>
      <c r="MS10" s="1060">
        <v>0.91200000000000003</v>
      </c>
      <c r="MT10" s="1060">
        <v>0.88400000000000001</v>
      </c>
      <c r="MU10" s="1060">
        <v>0.86899999999999999</v>
      </c>
      <c r="MV10" s="1060">
        <f t="shared" si="24"/>
        <v>0.86899999999999999</v>
      </c>
      <c r="MW10" s="1060">
        <v>0.93300000000000005</v>
      </c>
      <c r="MX10" s="1060">
        <v>0.91900000000000004</v>
      </c>
      <c r="MY10" s="1060">
        <v>0.91700000000000004</v>
      </c>
      <c r="MZ10" s="1060"/>
      <c r="NA10" s="1060"/>
      <c r="NB10" s="1060">
        <v>0.91200000000000003</v>
      </c>
      <c r="NC10" s="1060">
        <v>0.89600000000000002</v>
      </c>
      <c r="ND10" s="1060">
        <v>0.89900000000000002</v>
      </c>
      <c r="NE10" s="1060">
        <v>0.89500000000000002</v>
      </c>
      <c r="NF10" s="1060"/>
      <c r="NG10" s="1060">
        <v>0.89</v>
      </c>
      <c r="NH10" s="1060">
        <v>0.93500000000000005</v>
      </c>
      <c r="NI10" s="1060"/>
      <c r="NJ10" s="1060">
        <v>0.91</v>
      </c>
      <c r="NK10" s="1060">
        <v>0.89600000000000002</v>
      </c>
      <c r="NL10" s="1060">
        <v>0.89700000000000002</v>
      </c>
      <c r="NM10" s="1060">
        <v>0.88400000000000001</v>
      </c>
      <c r="NN10" s="1060">
        <f t="shared" si="25"/>
        <v>0.86899999999999999</v>
      </c>
      <c r="NO10" s="1060">
        <v>0.90100000000000002</v>
      </c>
      <c r="NP10" s="1060">
        <v>0.871</v>
      </c>
      <c r="NQ10" s="1060">
        <v>0.89100000000000001</v>
      </c>
      <c r="NR10" s="1060"/>
      <c r="NS10" s="1060">
        <v>0.879</v>
      </c>
      <c r="NT10" s="1060">
        <v>0.88500000000000001</v>
      </c>
      <c r="NU10" s="1060">
        <v>0.877</v>
      </c>
      <c r="NV10" s="1060">
        <v>0.89400000000000002</v>
      </c>
      <c r="NW10" s="1060">
        <v>0.88400000000000001</v>
      </c>
      <c r="NX10" s="1060">
        <v>0.90400000000000003</v>
      </c>
      <c r="NY10" s="1060">
        <v>0.88300000000000001</v>
      </c>
      <c r="NZ10" s="1060">
        <v>0.93</v>
      </c>
      <c r="OA10" s="1060">
        <v>0.92800000000000005</v>
      </c>
      <c r="OB10" s="102">
        <v>0.92800000000000005</v>
      </c>
      <c r="OC10" s="1060">
        <v>0.95699999999999996</v>
      </c>
      <c r="OD10" s="1060">
        <v>0.96399999999999997</v>
      </c>
      <c r="OE10" s="1060">
        <v>0.95599999999999996</v>
      </c>
      <c r="OF10" s="1060">
        <v>0.97099999999999997</v>
      </c>
      <c r="OG10" s="1060"/>
      <c r="OH10" s="1060">
        <v>0.97</v>
      </c>
      <c r="OI10" s="1060">
        <v>0.97199999999999998</v>
      </c>
      <c r="OJ10" s="102">
        <v>0.93</v>
      </c>
      <c r="OK10" s="102">
        <v>0.92400000000000004</v>
      </c>
      <c r="OL10" s="102">
        <v>0.91700000000000004</v>
      </c>
      <c r="OM10" s="102">
        <v>0.93</v>
      </c>
      <c r="ON10" s="102">
        <f t="shared" si="26"/>
        <v>0.93</v>
      </c>
      <c r="OO10" s="102">
        <v>0.92200000000000004</v>
      </c>
      <c r="OP10" s="102">
        <v>0.93500000000000005</v>
      </c>
      <c r="OQ10" s="102">
        <v>0.92700000000000005</v>
      </c>
      <c r="OR10" s="102">
        <v>0.93200000000000005</v>
      </c>
      <c r="OS10" s="102">
        <v>0.92200000000000004</v>
      </c>
      <c r="OT10" s="102">
        <v>0.92800000000000005</v>
      </c>
      <c r="OU10" s="102">
        <v>0.92900000000000005</v>
      </c>
      <c r="OV10" s="102">
        <v>0.91700000000000004</v>
      </c>
      <c r="OW10" s="102"/>
      <c r="OX10" s="102">
        <v>0.94199999999999995</v>
      </c>
      <c r="OY10" s="102">
        <v>1.01</v>
      </c>
      <c r="OZ10" s="102">
        <f t="shared" si="27"/>
        <v>0.93</v>
      </c>
      <c r="PA10" s="102"/>
      <c r="PB10" s="102">
        <v>0.93799999999999994</v>
      </c>
      <c r="PC10" s="102">
        <v>0.94099999999999995</v>
      </c>
      <c r="PD10" s="102">
        <v>0.94</v>
      </c>
      <c r="PE10" s="102">
        <v>0.93700000000000006</v>
      </c>
      <c r="PF10" s="102"/>
      <c r="PG10" s="102">
        <v>0.93500000000000005</v>
      </c>
      <c r="PH10" s="102">
        <v>0.93600000000000005</v>
      </c>
      <c r="PI10" s="102"/>
      <c r="PJ10" s="102">
        <v>0.93500000000000005</v>
      </c>
      <c r="PK10" s="102">
        <f t="shared" si="28"/>
        <v>0.93</v>
      </c>
      <c r="PL10" s="102">
        <v>0.94099999999999995</v>
      </c>
      <c r="PM10" s="102">
        <v>0.94299999999999995</v>
      </c>
      <c r="PN10" s="102">
        <v>0.94799999999999995</v>
      </c>
      <c r="PO10" s="102"/>
      <c r="PP10" s="102">
        <v>0.93500000000000005</v>
      </c>
      <c r="PQ10" s="102">
        <v>0.95399999999999996</v>
      </c>
      <c r="PR10" s="102">
        <v>0.94</v>
      </c>
      <c r="PS10" s="102">
        <v>0.93700000000000006</v>
      </c>
      <c r="PT10" s="102">
        <v>0.95599999999999996</v>
      </c>
      <c r="PU10" s="102">
        <f t="shared" si="29"/>
        <v>0.93</v>
      </c>
      <c r="PV10" s="102">
        <v>0.94</v>
      </c>
      <c r="PW10" s="102">
        <v>0.95599999999999996</v>
      </c>
      <c r="PX10" s="102">
        <v>0.98099999999999998</v>
      </c>
      <c r="PY10" s="102">
        <v>0.98899999999999999</v>
      </c>
      <c r="PZ10" s="102">
        <v>0.99</v>
      </c>
      <c r="QA10" s="102"/>
      <c r="QB10" s="102">
        <v>0.998</v>
      </c>
      <c r="QC10" s="102">
        <v>0.99299999999999999</v>
      </c>
      <c r="QD10" s="102">
        <v>0.997</v>
      </c>
      <c r="QE10" s="102">
        <v>0.99399999999999999</v>
      </c>
      <c r="QF10" s="102">
        <v>0.996</v>
      </c>
      <c r="QG10" s="102">
        <v>0.96499999999999997</v>
      </c>
      <c r="QH10" s="102">
        <f t="shared" si="30"/>
        <v>0.93</v>
      </c>
      <c r="QI10" s="102">
        <v>1.002</v>
      </c>
      <c r="QJ10" s="102">
        <v>0.995</v>
      </c>
      <c r="QK10" s="102">
        <v>0.999</v>
      </c>
      <c r="QL10" s="102">
        <v>0.96</v>
      </c>
      <c r="QM10" s="102"/>
      <c r="QN10" s="102">
        <v>0.96199999999999997</v>
      </c>
      <c r="QO10" s="102">
        <v>0.97499999999999998</v>
      </c>
      <c r="QP10" s="102">
        <v>0.98799999999999999</v>
      </c>
      <c r="QQ10" s="102">
        <v>0.99</v>
      </c>
      <c r="QR10" s="102">
        <v>1.0089999999999999</v>
      </c>
      <c r="QS10" s="102">
        <v>0.98899999999999999</v>
      </c>
      <c r="QT10" s="102">
        <v>0.97499999999999998</v>
      </c>
      <c r="QU10" s="102">
        <f t="shared" si="31"/>
        <v>0.93</v>
      </c>
      <c r="QV10" s="102">
        <v>0.995</v>
      </c>
      <c r="QW10" s="102">
        <v>1.014</v>
      </c>
      <c r="QX10" s="102">
        <v>1.014</v>
      </c>
      <c r="QY10" s="102">
        <v>1.002</v>
      </c>
      <c r="QZ10" s="102">
        <v>0.99399999999999999</v>
      </c>
      <c r="RA10" s="102">
        <v>0.996</v>
      </c>
      <c r="RB10" s="102">
        <v>0.995</v>
      </c>
      <c r="RC10" s="102">
        <v>0.97699999999999998</v>
      </c>
      <c r="RD10" s="102">
        <v>0.97499999999999998</v>
      </c>
      <c r="RE10" s="102">
        <v>0.97499999999999998</v>
      </c>
      <c r="RF10" s="102">
        <f t="shared" si="32"/>
        <v>0.93</v>
      </c>
      <c r="RG10" s="102">
        <v>1.0329999999999999</v>
      </c>
      <c r="RH10" s="102"/>
      <c r="RI10" s="102">
        <v>1.0189999999999999</v>
      </c>
      <c r="RJ10" s="102">
        <v>1.026</v>
      </c>
      <c r="RK10" s="102">
        <v>1.0900000000000001</v>
      </c>
      <c r="RL10" s="102">
        <v>1.105</v>
      </c>
      <c r="RM10" s="102">
        <v>1.093</v>
      </c>
      <c r="RN10" s="102">
        <v>1.111</v>
      </c>
      <c r="RO10" s="102">
        <v>1.0980000000000001</v>
      </c>
      <c r="RP10" s="102">
        <v>1.042</v>
      </c>
      <c r="RQ10" s="102">
        <f t="shared" si="33"/>
        <v>0.93</v>
      </c>
      <c r="RR10" s="102"/>
      <c r="RS10" s="102">
        <v>1.0980000000000001</v>
      </c>
      <c r="RT10" s="102">
        <v>1.0469999999999999</v>
      </c>
      <c r="RU10" s="102">
        <v>1.046</v>
      </c>
      <c r="RV10" s="102">
        <v>1.048</v>
      </c>
      <c r="RW10" s="102">
        <v>1.0489999999999999</v>
      </c>
      <c r="RX10" s="102">
        <v>1.046</v>
      </c>
      <c r="RY10" s="102">
        <v>1.04</v>
      </c>
      <c r="RZ10" s="102">
        <v>1.0349999999999999</v>
      </c>
      <c r="SA10" s="102">
        <v>1.03</v>
      </c>
      <c r="SB10" s="102"/>
      <c r="SC10" s="102">
        <v>1.03</v>
      </c>
      <c r="SD10" s="102">
        <v>1.038</v>
      </c>
      <c r="SE10" s="102">
        <f t="shared" si="34"/>
        <v>0.93</v>
      </c>
      <c r="SF10" s="102">
        <v>1.03</v>
      </c>
      <c r="SG10" s="102">
        <v>1.03</v>
      </c>
      <c r="SH10" s="102">
        <v>1.026</v>
      </c>
      <c r="SI10" s="102">
        <v>1.0349999999999999</v>
      </c>
      <c r="SJ10" s="102">
        <v>1.028</v>
      </c>
      <c r="SK10" s="102">
        <v>1.1599999999999999</v>
      </c>
      <c r="SL10" s="102">
        <v>1.18</v>
      </c>
      <c r="SM10" s="102"/>
      <c r="SN10" s="102">
        <v>1.159</v>
      </c>
      <c r="SO10" s="102">
        <v>1.163</v>
      </c>
      <c r="SP10" s="102">
        <v>1.1599999999999999</v>
      </c>
      <c r="SQ10" s="102">
        <v>1.1599999999999999</v>
      </c>
      <c r="SR10" s="102">
        <f t="shared" si="35"/>
        <v>0.93</v>
      </c>
      <c r="SS10" s="102">
        <v>1.1599999999999999</v>
      </c>
      <c r="ST10" s="102"/>
      <c r="SU10" s="102">
        <v>1.19</v>
      </c>
      <c r="SV10" s="102">
        <v>1.175</v>
      </c>
      <c r="SW10" s="102"/>
      <c r="SX10" s="102">
        <v>1.17</v>
      </c>
      <c r="SY10" s="102">
        <v>1.18</v>
      </c>
      <c r="SZ10" s="102">
        <v>1.18</v>
      </c>
      <c r="TA10" s="102">
        <v>1.17</v>
      </c>
      <c r="TB10" s="102"/>
      <c r="TC10" s="102">
        <v>1.167</v>
      </c>
      <c r="TD10" s="102">
        <v>1.1599999999999999</v>
      </c>
      <c r="TE10" s="102">
        <v>1.17</v>
      </c>
      <c r="TF10" s="102">
        <v>1.1599999999999999</v>
      </c>
      <c r="TG10" s="102">
        <v>1.1599999999999999</v>
      </c>
      <c r="TH10" s="102">
        <v>1.17</v>
      </c>
      <c r="TI10" s="102">
        <v>1.1599999999999999</v>
      </c>
      <c r="TJ10" s="102"/>
      <c r="TK10" s="102">
        <v>1.17</v>
      </c>
      <c r="TL10" s="102">
        <v>1.1599999999999999</v>
      </c>
      <c r="TM10" s="102">
        <v>1.179</v>
      </c>
      <c r="TN10" s="102">
        <v>1.1599999999999999</v>
      </c>
      <c r="TO10" s="102">
        <v>1.161</v>
      </c>
      <c r="TP10" s="102">
        <v>1.155</v>
      </c>
      <c r="TQ10" s="102"/>
      <c r="TR10" s="102">
        <v>1.1579999999999999</v>
      </c>
      <c r="TS10" s="102">
        <v>1.1599999999999999</v>
      </c>
      <c r="TT10" s="102">
        <v>1.1639999999999999</v>
      </c>
      <c r="TU10" s="102">
        <v>1.175</v>
      </c>
      <c r="TV10" s="102">
        <f t="shared" si="36"/>
        <v>0.93</v>
      </c>
      <c r="TW10" s="102">
        <v>1.1830000000000001</v>
      </c>
      <c r="TX10" s="102">
        <v>1.173</v>
      </c>
      <c r="TY10" s="102">
        <v>1.1910000000000001</v>
      </c>
      <c r="TZ10" s="102">
        <v>1.181</v>
      </c>
      <c r="UA10" s="102">
        <v>1.1830000000000001</v>
      </c>
      <c r="UB10" s="51">
        <f t="shared" si="37"/>
        <v>0.93</v>
      </c>
      <c r="UC10" s="51">
        <v>1.1859999999999999</v>
      </c>
      <c r="UD10" s="51">
        <v>1.175</v>
      </c>
      <c r="UE10" s="51">
        <v>1.1879999999999999</v>
      </c>
      <c r="UF10" s="51">
        <v>1.19</v>
      </c>
      <c r="UG10" s="51">
        <v>1.1930000000000001</v>
      </c>
      <c r="UH10" s="47">
        <v>1.1890000000000001</v>
      </c>
      <c r="UI10" s="47">
        <v>1.1850000000000001</v>
      </c>
      <c r="UJ10" s="47">
        <v>1.296</v>
      </c>
      <c r="UK10" s="47">
        <v>1.2969999999999999</v>
      </c>
      <c r="UL10" s="47">
        <v>1.3120000000000001</v>
      </c>
      <c r="UM10" s="47">
        <v>1.321</v>
      </c>
      <c r="UN10" s="47"/>
      <c r="UO10" s="47">
        <v>1.3129999999999999</v>
      </c>
      <c r="UP10" s="51">
        <f t="shared" si="38"/>
        <v>0.93</v>
      </c>
      <c r="UQ10" s="47"/>
      <c r="UR10" s="6">
        <f t="shared" si="39"/>
        <v>0.41182795698924718</v>
      </c>
      <c r="US10" s="1060">
        <v>1.03</v>
      </c>
      <c r="UT10" s="1060">
        <v>1.2290000000000001</v>
      </c>
      <c r="UU10" s="1060">
        <v>1.0840000000000001</v>
      </c>
      <c r="UV10" s="1060">
        <v>1.0429999999999999</v>
      </c>
      <c r="UW10" s="1060">
        <v>0.97599999999999998</v>
      </c>
      <c r="UX10" s="1060">
        <v>0.98</v>
      </c>
      <c r="UY10" s="1060">
        <v>0.95799999999999996</v>
      </c>
      <c r="UZ10" s="1060">
        <v>0.96299999999999997</v>
      </c>
      <c r="VA10" s="1060">
        <v>0.97699999999999998</v>
      </c>
      <c r="VB10" s="1060">
        <v>0.96599999999999997</v>
      </c>
      <c r="VC10" s="1060">
        <v>0.96399999999999997</v>
      </c>
      <c r="VD10" s="1060">
        <v>0.95699999999999996</v>
      </c>
      <c r="VE10" s="1060"/>
      <c r="VF10" s="1060">
        <v>0.96499999999999997</v>
      </c>
      <c r="VG10" s="1060">
        <v>0.95599999999999996</v>
      </c>
      <c r="VH10" s="1060">
        <v>0.92900000000000005</v>
      </c>
      <c r="VI10" s="1060">
        <f t="shared" si="40"/>
        <v>0.92900000000000005</v>
      </c>
      <c r="VJ10" s="1060">
        <v>0.98699999999999999</v>
      </c>
      <c r="VK10" s="1060">
        <v>0.96</v>
      </c>
      <c r="VL10" s="1060">
        <v>0.95</v>
      </c>
      <c r="VM10" s="1060"/>
      <c r="VN10" s="1060"/>
      <c r="VO10" s="1060">
        <v>0.95499999999999996</v>
      </c>
      <c r="VP10" s="1060">
        <v>0.94099999999999995</v>
      </c>
      <c r="VQ10" s="1060">
        <v>0.95799999999999996</v>
      </c>
      <c r="VR10" s="1060">
        <v>0.95899999999999996</v>
      </c>
      <c r="VS10" s="1060">
        <v>1.008</v>
      </c>
      <c r="VT10" s="1060">
        <v>0.97</v>
      </c>
      <c r="VU10" s="1060">
        <v>0.96099999999999997</v>
      </c>
      <c r="VV10" s="1060">
        <v>0.97399999999999998</v>
      </c>
      <c r="VW10" s="1060">
        <v>0.95099999999999996</v>
      </c>
      <c r="VX10" s="1060">
        <f t="shared" si="41"/>
        <v>0.92900000000000005</v>
      </c>
      <c r="VY10" s="1060">
        <v>0.97499999999999998</v>
      </c>
      <c r="VZ10" s="1060">
        <v>0.96899999999999997</v>
      </c>
      <c r="WA10" s="1060">
        <v>0.96199999999999997</v>
      </c>
      <c r="WB10" s="1060">
        <v>0.96099999999999997</v>
      </c>
      <c r="WC10" s="1060"/>
      <c r="WD10" s="1060">
        <v>0.96399999999999997</v>
      </c>
      <c r="WE10" s="1060">
        <v>0.96899999999999997</v>
      </c>
      <c r="WF10" s="1060">
        <v>0.96</v>
      </c>
      <c r="WG10" s="1060">
        <v>0.94899999999999995</v>
      </c>
      <c r="WH10" s="1060">
        <v>0.97499999999999998</v>
      </c>
      <c r="WI10" s="102">
        <v>0.96499999999999997</v>
      </c>
      <c r="WJ10" s="102">
        <v>1.03</v>
      </c>
      <c r="WK10" s="1060">
        <v>1.028</v>
      </c>
      <c r="WL10" s="102">
        <v>1.028</v>
      </c>
      <c r="WM10" s="1060">
        <v>1.0389999999999999</v>
      </c>
      <c r="WN10" s="1060">
        <v>1.0429999999999999</v>
      </c>
      <c r="WO10" s="1060">
        <v>1.0529999999999999</v>
      </c>
      <c r="WP10" s="1060">
        <v>1.0509999999999999</v>
      </c>
      <c r="WQ10" s="1060">
        <v>1.044</v>
      </c>
      <c r="WR10" s="1060"/>
      <c r="WS10" s="1060">
        <v>1.06</v>
      </c>
      <c r="WT10" s="102">
        <v>1.016</v>
      </c>
      <c r="WU10" s="102">
        <v>1.002</v>
      </c>
      <c r="WV10" s="102">
        <v>0.996</v>
      </c>
      <c r="WW10" s="102">
        <v>1</v>
      </c>
      <c r="WX10" s="102">
        <f t="shared" si="42"/>
        <v>1</v>
      </c>
      <c r="WY10" s="102">
        <v>1.006</v>
      </c>
      <c r="WZ10" s="102">
        <v>0.999</v>
      </c>
      <c r="XA10" s="102">
        <v>1.0069999999999999</v>
      </c>
      <c r="XB10" s="102">
        <v>1.018</v>
      </c>
      <c r="XC10" s="102">
        <v>1.0189999999999999</v>
      </c>
      <c r="XD10" s="102">
        <v>1.004</v>
      </c>
      <c r="XE10" s="102">
        <v>1.014</v>
      </c>
      <c r="XF10" s="102">
        <v>1.014</v>
      </c>
      <c r="XG10" s="102"/>
      <c r="XH10" s="102">
        <v>1.0209999999999999</v>
      </c>
      <c r="XI10" s="102">
        <v>1.01</v>
      </c>
      <c r="XJ10" s="102">
        <f t="shared" si="43"/>
        <v>1</v>
      </c>
      <c r="XK10" s="102">
        <v>1.0189999999999999</v>
      </c>
      <c r="XL10" s="102">
        <v>1.024</v>
      </c>
      <c r="XM10" s="102"/>
      <c r="XN10" s="102">
        <v>1.0249999999999999</v>
      </c>
      <c r="XO10" s="102">
        <v>1.022</v>
      </c>
      <c r="XP10" s="102">
        <v>1.0169999999999999</v>
      </c>
      <c r="XQ10" s="102"/>
      <c r="XR10" s="102">
        <v>1.02</v>
      </c>
      <c r="XS10" s="102">
        <v>1.0289999999999999</v>
      </c>
      <c r="XT10" s="102">
        <f t="shared" si="44"/>
        <v>1</v>
      </c>
      <c r="XU10" s="102">
        <v>1.0229999999999999</v>
      </c>
      <c r="XV10" s="102">
        <v>1.0149999999999999</v>
      </c>
      <c r="XW10" s="102">
        <v>1.0309999999999999</v>
      </c>
      <c r="XX10" s="102"/>
      <c r="XY10" s="102">
        <v>1.0169999999999999</v>
      </c>
      <c r="XZ10" s="102">
        <v>1.034</v>
      </c>
      <c r="YA10" s="102">
        <v>1.02</v>
      </c>
      <c r="YB10" s="102">
        <v>1.024</v>
      </c>
      <c r="YC10" s="102">
        <v>1.04</v>
      </c>
      <c r="YD10" s="102">
        <f t="shared" si="45"/>
        <v>1</v>
      </c>
      <c r="YE10" s="102">
        <v>1.0309999999999999</v>
      </c>
      <c r="YF10" s="102">
        <v>1.028</v>
      </c>
      <c r="YG10" s="102">
        <v>1.0780000000000001</v>
      </c>
      <c r="YH10" s="102">
        <v>1.105</v>
      </c>
      <c r="YI10" s="102">
        <v>1.0960000000000001</v>
      </c>
      <c r="YJ10" s="102">
        <v>1.1040000000000001</v>
      </c>
      <c r="YK10" s="102"/>
      <c r="YL10" s="102">
        <v>1.0980000000000001</v>
      </c>
      <c r="YM10" s="102">
        <v>1.097</v>
      </c>
      <c r="YN10" s="102">
        <v>1.0960000000000001</v>
      </c>
      <c r="YO10" s="102">
        <v>1.0009999999999999</v>
      </c>
      <c r="YP10" s="102">
        <v>1.0529999999999999</v>
      </c>
      <c r="YQ10" s="102">
        <f t="shared" si="46"/>
        <v>1</v>
      </c>
      <c r="YR10" s="102">
        <v>1.0940000000000001</v>
      </c>
      <c r="YS10" s="102">
        <v>1.1000000000000001</v>
      </c>
      <c r="YT10" s="102">
        <v>1.103</v>
      </c>
      <c r="YU10" s="102">
        <v>1.077</v>
      </c>
      <c r="YV10" s="102">
        <v>1.08</v>
      </c>
      <c r="YW10" s="102"/>
      <c r="YX10" s="102">
        <v>1.0840000000000001</v>
      </c>
      <c r="YY10" s="102">
        <v>1.0669999999999999</v>
      </c>
      <c r="YZ10" s="102">
        <v>1.069</v>
      </c>
      <c r="ZA10" s="102">
        <v>1.0840000000000001</v>
      </c>
      <c r="ZB10" s="102">
        <v>1.0920000000000001</v>
      </c>
      <c r="ZC10" s="102"/>
      <c r="ZD10" s="102">
        <v>1.0369999999999999</v>
      </c>
      <c r="ZE10" s="102">
        <f t="shared" si="47"/>
        <v>1</v>
      </c>
      <c r="ZF10" s="102">
        <v>1.0820000000000001</v>
      </c>
      <c r="ZG10" s="102">
        <v>1.1040000000000001</v>
      </c>
      <c r="ZH10" s="102">
        <v>1.1040000000000001</v>
      </c>
      <c r="ZI10" s="102">
        <v>1.093</v>
      </c>
      <c r="ZJ10" s="102">
        <v>1.093</v>
      </c>
      <c r="ZK10" s="102">
        <v>1.091</v>
      </c>
      <c r="ZL10" s="102">
        <v>1.101</v>
      </c>
      <c r="ZM10" s="102">
        <v>1.1000000000000001</v>
      </c>
      <c r="ZN10" s="102">
        <v>1.0920000000000001</v>
      </c>
      <c r="ZO10" s="102">
        <v>1.0369999999999999</v>
      </c>
      <c r="ZP10" s="102">
        <f t="shared" si="48"/>
        <v>1</v>
      </c>
      <c r="ZQ10" s="102">
        <v>1.123</v>
      </c>
      <c r="ZR10" s="102">
        <v>1.147</v>
      </c>
      <c r="ZS10" s="102">
        <v>1.1279999999999999</v>
      </c>
      <c r="ZT10" s="102"/>
      <c r="ZU10" s="102">
        <v>1.2030000000000001</v>
      </c>
      <c r="ZV10" s="102">
        <v>1.208</v>
      </c>
      <c r="ZW10" s="102">
        <v>1.1919999999999999</v>
      </c>
      <c r="ZX10" s="102">
        <v>1.1850000000000001</v>
      </c>
      <c r="ZY10" s="102">
        <v>1.1919999999999999</v>
      </c>
      <c r="ZZ10" s="102">
        <v>1.1259999999999999</v>
      </c>
      <c r="AAA10" s="102">
        <f t="shared" si="49"/>
        <v>1</v>
      </c>
      <c r="AAB10" s="102">
        <v>1.194</v>
      </c>
      <c r="AAC10" s="102"/>
      <c r="AAD10" s="102">
        <v>1.1279999999999999</v>
      </c>
      <c r="AAE10" s="102">
        <v>1.1359999999999999</v>
      </c>
      <c r="AAF10" s="102">
        <v>1.1419999999999999</v>
      </c>
      <c r="AAG10" s="102">
        <v>1.139</v>
      </c>
      <c r="AAH10" s="102">
        <v>1.1379999999999999</v>
      </c>
      <c r="AAI10" s="102">
        <v>1.131</v>
      </c>
      <c r="AAJ10" s="102">
        <v>1.1419999999999999</v>
      </c>
      <c r="AAK10" s="102">
        <v>1.1339999999999999</v>
      </c>
      <c r="AAL10" s="102"/>
      <c r="AAM10" s="102">
        <v>1.1479999999999999</v>
      </c>
      <c r="AAN10" s="102">
        <v>1.1240000000000001</v>
      </c>
      <c r="AAO10" s="102">
        <f t="shared" si="50"/>
        <v>1</v>
      </c>
      <c r="AAP10" s="102">
        <v>1.1399999999999999</v>
      </c>
      <c r="AAQ10" s="102">
        <v>1.1399999999999999</v>
      </c>
      <c r="AAR10" s="102">
        <v>1.1399999999999999</v>
      </c>
      <c r="AAS10" s="102">
        <v>1.1100000000000001</v>
      </c>
      <c r="AAT10" s="102"/>
      <c r="AAU10" s="102">
        <v>1.1100000000000001</v>
      </c>
      <c r="AAV10" s="102">
        <v>1.3540000000000001</v>
      </c>
      <c r="AAW10" s="102">
        <v>1.31</v>
      </c>
      <c r="AAX10" s="102">
        <v>1.29</v>
      </c>
      <c r="AAY10" s="102">
        <v>1.28</v>
      </c>
      <c r="AAZ10" s="102">
        <v>1.26</v>
      </c>
      <c r="ABA10" s="102">
        <v>1.256</v>
      </c>
      <c r="ABB10" s="102">
        <f t="shared" si="51"/>
        <v>1</v>
      </c>
      <c r="ABC10" s="102">
        <v>1.26</v>
      </c>
      <c r="ABD10" s="102">
        <v>1.254</v>
      </c>
      <c r="ABE10" s="102">
        <v>1.27</v>
      </c>
      <c r="ABF10" s="102"/>
      <c r="ABG10" s="102">
        <v>1.25</v>
      </c>
      <c r="ABH10" s="102">
        <v>1.252</v>
      </c>
      <c r="ABI10" s="102">
        <v>1.2829999999999999</v>
      </c>
      <c r="ABJ10" s="102">
        <v>1.276</v>
      </c>
      <c r="ABK10" s="102">
        <v>1.2589999999999999</v>
      </c>
      <c r="ABL10" s="102">
        <v>1.28</v>
      </c>
      <c r="ABM10" s="102">
        <v>1.2529999999999999</v>
      </c>
      <c r="ABN10" s="102">
        <v>1.2589999999999999</v>
      </c>
      <c r="ABO10" s="102"/>
      <c r="ABP10" s="102">
        <v>1.258</v>
      </c>
      <c r="ABQ10" s="102">
        <v>1.28</v>
      </c>
      <c r="ABR10" s="102">
        <v>1.2749999999999999</v>
      </c>
      <c r="ABS10" s="102"/>
      <c r="ABT10" s="102">
        <v>1.266</v>
      </c>
      <c r="ABU10" s="102">
        <v>1.26</v>
      </c>
      <c r="ABV10" s="102">
        <v>1.2609999999999999</v>
      </c>
      <c r="ABW10" s="102">
        <v>1.27</v>
      </c>
      <c r="ABX10" s="102">
        <v>1.25</v>
      </c>
      <c r="ABY10" s="102">
        <v>1.2450000000000001</v>
      </c>
      <c r="ABZ10" s="102">
        <v>1.2450000000000001</v>
      </c>
      <c r="ACA10" s="102"/>
      <c r="ACB10" s="102">
        <v>1.278</v>
      </c>
      <c r="ACC10" s="102">
        <v>1.258</v>
      </c>
      <c r="ACD10" s="102">
        <v>1.2430000000000001</v>
      </c>
      <c r="ACE10" s="102">
        <f t="shared" si="52"/>
        <v>1</v>
      </c>
      <c r="ACF10" s="102">
        <v>1.254</v>
      </c>
      <c r="ACG10" s="102">
        <v>1.256</v>
      </c>
      <c r="ACH10" s="102">
        <v>1.2649999999999999</v>
      </c>
      <c r="ACI10" s="102">
        <v>1.274</v>
      </c>
      <c r="ACJ10" s="102">
        <v>1.2589999999999999</v>
      </c>
      <c r="ACK10" s="102">
        <f t="shared" si="53"/>
        <v>1</v>
      </c>
      <c r="ACL10" s="47">
        <v>1.274</v>
      </c>
      <c r="ACM10" s="47">
        <v>1.2569999999999999</v>
      </c>
      <c r="ACN10" s="47">
        <v>1.2649999999999999</v>
      </c>
      <c r="ACO10" s="47">
        <v>1.2729999999999999</v>
      </c>
      <c r="ACP10" s="47"/>
      <c r="ACQ10" s="47">
        <v>1.2729999999999999</v>
      </c>
      <c r="ACR10" s="47">
        <v>1.284</v>
      </c>
      <c r="ACS10" s="47">
        <v>1.2669999999999999</v>
      </c>
      <c r="ACT10" s="47">
        <v>1.3620000000000001</v>
      </c>
      <c r="ACU10" s="47">
        <v>1.3879999999999999</v>
      </c>
      <c r="ACV10" s="47">
        <v>1.38</v>
      </c>
      <c r="ACW10" s="47"/>
      <c r="ACX10" s="47">
        <v>1.3560000000000001</v>
      </c>
      <c r="ACY10" s="47">
        <v>1.355</v>
      </c>
      <c r="ACZ10" s="102">
        <f t="shared" si="54"/>
        <v>1</v>
      </c>
      <c r="ADA10" s="47"/>
      <c r="ADB10" s="6">
        <f t="shared" si="55"/>
        <v>0.35499999999999998</v>
      </c>
      <c r="ADC10" s="102"/>
      <c r="ADD10" s="102">
        <v>0.91400000000000003</v>
      </c>
      <c r="ADE10" s="102">
        <v>1.022</v>
      </c>
      <c r="ADF10" s="102">
        <v>0.94799999999999995</v>
      </c>
      <c r="ADG10" s="102">
        <v>0.93</v>
      </c>
      <c r="ADH10" s="102">
        <v>0.91100000000000003</v>
      </c>
      <c r="ADI10" s="102">
        <v>0.90700000000000003</v>
      </c>
      <c r="ADJ10" s="102">
        <v>0.88800000000000001</v>
      </c>
      <c r="ADK10" s="102">
        <v>0.89800000000000002</v>
      </c>
      <c r="ADL10" s="102">
        <v>0.9</v>
      </c>
      <c r="ADM10" s="102">
        <v>0.9</v>
      </c>
      <c r="ADN10" s="102">
        <v>0.90800000000000003</v>
      </c>
      <c r="ADO10" s="102">
        <v>0.90100000000000002</v>
      </c>
      <c r="ADP10" s="102">
        <v>0.88300000000000001</v>
      </c>
      <c r="ADQ10" s="102">
        <v>0.872</v>
      </c>
      <c r="ADR10" s="102">
        <v>0.91500000000000004</v>
      </c>
      <c r="ADS10" s="102">
        <f t="shared" si="245"/>
        <v>0.88800000000000001</v>
      </c>
      <c r="ADT10" s="102">
        <v>0.92</v>
      </c>
      <c r="ADU10" s="102">
        <v>0.90200000000000002</v>
      </c>
      <c r="ADV10" s="102">
        <v>0.872</v>
      </c>
      <c r="ADW10" s="102"/>
      <c r="ADX10" s="102"/>
      <c r="ADY10" s="102">
        <v>0.89100000000000001</v>
      </c>
      <c r="ADZ10" s="102">
        <v>0.88100000000000001</v>
      </c>
      <c r="AEA10" s="102">
        <v>0.88200000000000001</v>
      </c>
      <c r="AEB10" s="102">
        <v>0.88200000000000001</v>
      </c>
      <c r="AEC10" s="102">
        <v>0.90800000000000003</v>
      </c>
      <c r="AED10" s="102">
        <v>0.94199999999999995</v>
      </c>
      <c r="AEE10" s="102">
        <v>0.88700000000000001</v>
      </c>
      <c r="AEF10" s="102"/>
      <c r="AEG10" s="102">
        <v>0.89600000000000002</v>
      </c>
      <c r="AEH10" s="102">
        <v>0.90100000000000002</v>
      </c>
      <c r="AEI10" s="102">
        <v>0.89400000000000002</v>
      </c>
      <c r="AEJ10" s="1060">
        <f t="shared" si="246"/>
        <v>0.88800000000000001</v>
      </c>
      <c r="AEK10" s="102">
        <v>0.90100000000000002</v>
      </c>
      <c r="AEL10" s="102">
        <v>0.89400000000000002</v>
      </c>
      <c r="AEM10" s="102">
        <v>0.89700000000000002</v>
      </c>
      <c r="AEN10" s="102">
        <v>0.89600000000000002</v>
      </c>
      <c r="AEO10" s="102"/>
      <c r="AEP10" s="102">
        <v>0.90400000000000003</v>
      </c>
      <c r="AEQ10" s="102">
        <v>0.91900000000000004</v>
      </c>
      <c r="AER10" s="102">
        <v>0.92900000000000005</v>
      </c>
      <c r="AES10" s="102">
        <v>0.90700000000000003</v>
      </c>
      <c r="AET10" s="102">
        <v>0.93100000000000005</v>
      </c>
      <c r="AEU10" s="102">
        <v>0.93500000000000005</v>
      </c>
      <c r="AEV10" s="102">
        <v>0.89500000000000002</v>
      </c>
      <c r="AEW10" s="102">
        <v>0.94</v>
      </c>
      <c r="AEX10" s="102">
        <v>0.93500000000000005</v>
      </c>
      <c r="AEY10" s="102">
        <v>0.94599999999999995</v>
      </c>
      <c r="AEZ10" s="102">
        <v>0.94399999999999995</v>
      </c>
      <c r="AFA10" s="102">
        <v>0.94799999999999995</v>
      </c>
      <c r="AFB10" s="102">
        <v>0.97199999999999998</v>
      </c>
      <c r="AFC10" s="102">
        <v>0.96799999999999997</v>
      </c>
      <c r="AFD10" s="102">
        <v>0.96299999999999997</v>
      </c>
      <c r="AFE10" s="102">
        <v>0.94799999999999995</v>
      </c>
      <c r="AFF10" s="102"/>
      <c r="AFG10" s="102">
        <v>0.93799999999999994</v>
      </c>
      <c r="AFH10" s="102">
        <v>0.93500000000000005</v>
      </c>
      <c r="AFI10" s="102">
        <v>0.92</v>
      </c>
      <c r="AFJ10" s="102">
        <f t="shared" si="57"/>
        <v>0.92</v>
      </c>
      <c r="AFK10" s="102">
        <v>0.94099999999999995</v>
      </c>
      <c r="AFL10" s="102">
        <v>0.92700000000000005</v>
      </c>
      <c r="AFM10" s="102">
        <v>0.94899999999999995</v>
      </c>
      <c r="AFN10" s="102"/>
      <c r="AFO10" s="102">
        <v>0.95199999999999996</v>
      </c>
      <c r="AFP10" s="102">
        <v>0.93100000000000005</v>
      </c>
      <c r="AFQ10" s="102">
        <v>0.93400000000000005</v>
      </c>
      <c r="AFR10" s="102">
        <v>0.93899999999999995</v>
      </c>
      <c r="AFS10" s="102">
        <v>0.94</v>
      </c>
      <c r="AFT10" s="102">
        <v>0.94699999999999995</v>
      </c>
      <c r="AFU10" s="102">
        <v>0.93</v>
      </c>
      <c r="AFV10" s="102">
        <f t="shared" si="58"/>
        <v>0.92</v>
      </c>
      <c r="AFW10" s="102">
        <v>0.93400000000000005</v>
      </c>
      <c r="AFX10" s="102">
        <v>0.93400000000000005</v>
      </c>
      <c r="AFY10" s="102">
        <v>0.94899999999999995</v>
      </c>
      <c r="AFZ10" s="102"/>
      <c r="AGA10" s="102">
        <v>0.95199999999999996</v>
      </c>
      <c r="AGB10" s="102">
        <v>0.94299999999999995</v>
      </c>
      <c r="AGC10" s="102">
        <v>0.94099999999999995</v>
      </c>
      <c r="AGD10" s="102">
        <v>0.95199999999999996</v>
      </c>
      <c r="AGE10" s="102">
        <f t="shared" si="59"/>
        <v>0.92</v>
      </c>
      <c r="AGF10" s="102">
        <v>0.95199999999999996</v>
      </c>
      <c r="AGG10" s="102">
        <v>0.94199999999999995</v>
      </c>
      <c r="AGH10" s="102"/>
      <c r="AGI10" s="102">
        <v>0.98699999999999999</v>
      </c>
      <c r="AGJ10" s="102">
        <v>0.96599999999999997</v>
      </c>
      <c r="AGK10" s="102">
        <v>0.97699999999999998</v>
      </c>
      <c r="AGL10" s="102"/>
      <c r="AGM10" s="102">
        <v>0.96899999999999997</v>
      </c>
      <c r="AGN10" s="102">
        <v>0.96499999999999997</v>
      </c>
      <c r="AGO10" s="102">
        <v>0.95799999999999996</v>
      </c>
      <c r="AGP10" s="102">
        <f t="shared" si="60"/>
        <v>0.92</v>
      </c>
      <c r="AGQ10" s="102">
        <v>0.97399999999999998</v>
      </c>
      <c r="AGR10" s="102">
        <v>0.97799999999999998</v>
      </c>
      <c r="AGS10" s="102">
        <v>0.98199999999999998</v>
      </c>
      <c r="AGT10" s="102">
        <v>1.0129999999999999</v>
      </c>
      <c r="AGU10" s="102">
        <v>1.0049999999999999</v>
      </c>
      <c r="AGV10" s="102">
        <v>1.0189999999999999</v>
      </c>
      <c r="AGW10" s="102">
        <v>1.0229999999999999</v>
      </c>
      <c r="AGX10" s="102"/>
      <c r="AGY10" s="102">
        <v>1.016</v>
      </c>
      <c r="AGZ10" s="102">
        <v>1.0069999999999999</v>
      </c>
      <c r="AHA10" s="102">
        <v>1.0900000000000001</v>
      </c>
      <c r="AHB10" s="102">
        <v>0.97</v>
      </c>
      <c r="AHC10" s="102">
        <f t="shared" si="61"/>
        <v>0.92</v>
      </c>
      <c r="AHD10" s="102">
        <v>1.012</v>
      </c>
      <c r="AHE10" s="102">
        <v>1.0209999999999999</v>
      </c>
      <c r="AHF10" s="102">
        <v>0.995</v>
      </c>
      <c r="AHG10" s="102"/>
      <c r="AHH10" s="102">
        <v>0.97899999999999998</v>
      </c>
      <c r="AHI10" s="102">
        <v>1.085</v>
      </c>
      <c r="AHJ10" s="102">
        <v>1.1020000000000001</v>
      </c>
      <c r="AHK10" s="102">
        <v>0.996</v>
      </c>
      <c r="AHL10" s="102">
        <v>1.0029999999999999</v>
      </c>
      <c r="AHM10" s="102">
        <v>0.996</v>
      </c>
      <c r="AHN10" s="102">
        <v>1.0149999999999999</v>
      </c>
      <c r="AHO10" s="102">
        <v>0.95599999999999996</v>
      </c>
      <c r="AHP10" s="102">
        <f t="shared" si="62"/>
        <v>0.92</v>
      </c>
      <c r="AHQ10" s="102">
        <v>1.0109999999999999</v>
      </c>
      <c r="AHR10" s="102">
        <v>1.026</v>
      </c>
      <c r="AHS10" s="102">
        <v>1.02</v>
      </c>
      <c r="AHT10" s="102">
        <v>1.0049999999999999</v>
      </c>
      <c r="AHU10" s="102">
        <v>1.006</v>
      </c>
      <c r="AHV10" s="102">
        <v>1.0089999999999999</v>
      </c>
      <c r="AHW10" s="102">
        <v>0.99</v>
      </c>
      <c r="AHX10" s="102"/>
      <c r="AHY10" s="102">
        <v>1.004</v>
      </c>
      <c r="AHZ10" s="102">
        <v>1.0029999999999999</v>
      </c>
      <c r="AIA10" s="102">
        <v>0.95599999999999996</v>
      </c>
      <c r="AIB10" s="102">
        <f t="shared" si="63"/>
        <v>0.92</v>
      </c>
      <c r="AIC10" s="102"/>
      <c r="AID10" s="102">
        <v>1.026</v>
      </c>
      <c r="AIE10" s="102">
        <v>1.0269999999999999</v>
      </c>
      <c r="AIF10" s="102">
        <v>1.0309999999999999</v>
      </c>
      <c r="AIG10" s="102">
        <v>1.0780000000000001</v>
      </c>
      <c r="AIH10" s="102">
        <v>1.0429999999999999</v>
      </c>
      <c r="AII10" s="102">
        <v>1.0529999999999999</v>
      </c>
      <c r="AIJ10" s="102"/>
      <c r="AIK10" s="102">
        <v>1.056</v>
      </c>
      <c r="AIL10" s="102">
        <v>1.0529999999999999</v>
      </c>
      <c r="AIM10" s="102">
        <v>1.022</v>
      </c>
      <c r="AIN10" s="102">
        <f t="shared" si="64"/>
        <v>0.92</v>
      </c>
      <c r="AIO10" s="102"/>
      <c r="AIP10" s="102">
        <v>1.0589999999999999</v>
      </c>
      <c r="AIQ10" s="102">
        <v>1.04</v>
      </c>
      <c r="AIR10" s="102">
        <v>1.026</v>
      </c>
      <c r="AIS10" s="102">
        <v>1.03</v>
      </c>
      <c r="AIT10" s="102">
        <v>1.028</v>
      </c>
      <c r="AIU10" s="102">
        <v>1.0289999999999999</v>
      </c>
      <c r="AIV10" s="102">
        <v>1.028</v>
      </c>
      <c r="AIW10" s="102">
        <v>1.032</v>
      </c>
      <c r="AIX10" s="102"/>
      <c r="AIY10" s="102">
        <v>1.0389999999999999</v>
      </c>
      <c r="AIZ10" s="102"/>
      <c r="AJA10" s="102"/>
      <c r="AJB10" s="102">
        <v>1.0329999999999999</v>
      </c>
      <c r="AJC10" s="102">
        <v>1.028</v>
      </c>
      <c r="AJD10" s="102">
        <f t="shared" si="65"/>
        <v>0.92</v>
      </c>
      <c r="AJE10" s="102">
        <v>1.03</v>
      </c>
      <c r="AJF10" s="102">
        <v>1.04</v>
      </c>
      <c r="AJG10" s="102">
        <v>1.01</v>
      </c>
      <c r="AJH10" s="102"/>
      <c r="AJI10" s="102">
        <v>1.0129999999999999</v>
      </c>
      <c r="AJJ10" s="102">
        <v>1.0269999999999999</v>
      </c>
      <c r="AJK10" s="102">
        <v>1.1619999999999999</v>
      </c>
      <c r="AJL10" s="102">
        <v>1.1599999999999999</v>
      </c>
      <c r="AJM10" s="102">
        <v>1.159</v>
      </c>
      <c r="AJN10" s="102"/>
      <c r="AJO10" s="102">
        <v>1.1599999999999999</v>
      </c>
      <c r="AJP10" s="102">
        <v>1.1599999999999999</v>
      </c>
      <c r="AJQ10" s="102">
        <v>1.1499999999999999</v>
      </c>
      <c r="AJR10" s="102">
        <f t="shared" si="66"/>
        <v>0.92</v>
      </c>
      <c r="AJS10" s="102">
        <v>1.1499999999999999</v>
      </c>
      <c r="AJT10" s="102"/>
      <c r="AJU10" s="102">
        <v>1.155</v>
      </c>
      <c r="AJV10" s="102">
        <v>1.1499999999999999</v>
      </c>
      <c r="AJW10" s="102"/>
      <c r="AJX10" s="102">
        <v>1.1299999999999999</v>
      </c>
      <c r="AJY10" s="102">
        <v>1.1299999999999999</v>
      </c>
      <c r="AJZ10" s="102">
        <v>1.1319999999999999</v>
      </c>
      <c r="AKA10" s="102">
        <v>1.1599999999999999</v>
      </c>
      <c r="AKB10" s="102">
        <v>1.1299999999999999</v>
      </c>
      <c r="AKC10" s="102">
        <v>1.1399999999999999</v>
      </c>
      <c r="AKD10" s="102">
        <v>1.1299999999999999</v>
      </c>
      <c r="AKE10" s="102">
        <v>1.1299999999999999</v>
      </c>
      <c r="AKF10" s="102">
        <v>1.1299999999999999</v>
      </c>
      <c r="AKG10" s="102">
        <v>1.1299999999999999</v>
      </c>
      <c r="AKH10" s="102">
        <v>1.1499999999999999</v>
      </c>
      <c r="AKI10" s="102">
        <v>1.1299999999999999</v>
      </c>
      <c r="AKJ10" s="102">
        <v>1.1299999999999999</v>
      </c>
      <c r="AKK10" s="102">
        <v>1.1259999999999999</v>
      </c>
      <c r="AKL10" s="102">
        <v>1.1299999999999999</v>
      </c>
      <c r="AKM10" s="102">
        <v>1.1399999999999999</v>
      </c>
      <c r="AKN10" s="102"/>
      <c r="AKO10" s="102">
        <v>1.1279999999999999</v>
      </c>
      <c r="AKP10" s="102">
        <v>1.1359999999999999</v>
      </c>
      <c r="AKQ10" s="102">
        <v>1.137</v>
      </c>
      <c r="AKR10" s="102">
        <v>1.1459999999999999</v>
      </c>
      <c r="AKS10" s="102">
        <v>1.145</v>
      </c>
      <c r="AKT10" s="102">
        <f t="shared" si="67"/>
        <v>0.92</v>
      </c>
      <c r="AKU10" s="102">
        <v>1.133</v>
      </c>
      <c r="AKV10" s="102">
        <v>1.137</v>
      </c>
      <c r="AKW10" s="102">
        <v>1.159</v>
      </c>
      <c r="AKX10" s="102">
        <v>1.1539999999999999</v>
      </c>
      <c r="AKY10" s="102">
        <v>1.153</v>
      </c>
      <c r="AKZ10" s="102">
        <f t="shared" si="68"/>
        <v>0.92</v>
      </c>
      <c r="ALA10" s="47">
        <v>1.1419999999999999</v>
      </c>
      <c r="ALB10" s="47"/>
      <c r="ALC10" s="47">
        <v>1.1499999999999999</v>
      </c>
      <c r="ALD10" s="47">
        <v>1.147</v>
      </c>
      <c r="ALE10" s="47">
        <v>1.149</v>
      </c>
      <c r="ALF10" s="47">
        <v>1.1519999999999999</v>
      </c>
      <c r="ALG10" s="47">
        <v>1.1499999999999999</v>
      </c>
      <c r="ALH10" s="47">
        <v>1.151</v>
      </c>
      <c r="ALI10" s="47">
        <v>1.1879999999999999</v>
      </c>
      <c r="ALJ10" s="47">
        <v>1.212</v>
      </c>
      <c r="ALK10" s="47">
        <v>1.1970000000000001</v>
      </c>
      <c r="ALL10" s="47">
        <v>1.1950000000000001</v>
      </c>
      <c r="ALM10" s="47">
        <v>1.198</v>
      </c>
      <c r="ALN10" s="102">
        <f t="shared" si="69"/>
        <v>0.92</v>
      </c>
      <c r="ALO10" s="47">
        <v>1.2330000000000001</v>
      </c>
      <c r="ALP10" s="102">
        <v>1.32</v>
      </c>
      <c r="ALQ10" s="51"/>
      <c r="ALR10" s="51">
        <v>1.304</v>
      </c>
      <c r="ALS10" s="51">
        <v>1.1819999999999999</v>
      </c>
      <c r="ALT10" s="47">
        <f t="shared" si="70"/>
        <v>0.92</v>
      </c>
      <c r="ALU10" s="51"/>
      <c r="ALV10" s="461">
        <f t="shared" si="71"/>
        <v>-1</v>
      </c>
      <c r="ALW10" s="102"/>
      <c r="ALX10" s="102">
        <v>1.109</v>
      </c>
      <c r="ALY10" s="102"/>
      <c r="ALZ10" s="102">
        <v>1.2609999999999999</v>
      </c>
      <c r="AMA10" s="102">
        <v>1.093</v>
      </c>
      <c r="AMB10" s="102">
        <v>1.1040000000000001</v>
      </c>
      <c r="AMC10" s="102">
        <v>1.0289999999999999</v>
      </c>
      <c r="AMD10" s="102">
        <v>1.022</v>
      </c>
      <c r="AME10" s="102">
        <v>0.90400000000000003</v>
      </c>
      <c r="AMF10" s="102">
        <v>1.0389999999999999</v>
      </c>
      <c r="AMG10" s="102">
        <v>1.054</v>
      </c>
      <c r="AMH10" s="102">
        <v>1.04</v>
      </c>
      <c r="AMI10" s="102">
        <v>1.0549999999999999</v>
      </c>
      <c r="AMJ10" s="102">
        <v>1.054</v>
      </c>
      <c r="AMK10" s="102">
        <v>1.036</v>
      </c>
      <c r="AML10" s="102">
        <v>1.0229999999999999</v>
      </c>
      <c r="AMM10" s="102">
        <v>0.98299999999999998</v>
      </c>
      <c r="AMN10" s="102">
        <f t="shared" si="72"/>
        <v>0.90400000000000003</v>
      </c>
      <c r="AMO10" s="102">
        <v>1.0640000000000001</v>
      </c>
      <c r="AMP10" s="102"/>
      <c r="AMQ10" s="102">
        <v>1.0680000000000001</v>
      </c>
      <c r="AMR10" s="102">
        <v>1.024</v>
      </c>
      <c r="AMS10" s="102"/>
      <c r="AMT10" s="102"/>
      <c r="AMU10" s="102">
        <v>1.0029999999999999</v>
      </c>
      <c r="AMV10" s="102">
        <v>1.024</v>
      </c>
      <c r="AMW10" s="1061">
        <v>1.0029999999999999</v>
      </c>
      <c r="AMX10" s="1061">
        <v>1.083</v>
      </c>
      <c r="AMY10" s="1061">
        <v>1.0289999999999999</v>
      </c>
      <c r="AMZ10" s="1061">
        <v>1.0149999999999999</v>
      </c>
      <c r="ANA10" s="1061"/>
      <c r="ANB10" s="1061">
        <v>1.032</v>
      </c>
      <c r="ANC10" s="1061">
        <v>1.006</v>
      </c>
      <c r="AND10" s="1060">
        <f t="shared" si="73"/>
        <v>0.90400000000000003</v>
      </c>
      <c r="ANE10" s="1061">
        <v>1.038</v>
      </c>
      <c r="ANF10" s="1061">
        <v>1.0249999999999999</v>
      </c>
      <c r="ANG10" s="1061">
        <v>1.038</v>
      </c>
      <c r="ANH10" s="1061">
        <v>1.006</v>
      </c>
      <c r="ANI10" s="1061">
        <v>1.028</v>
      </c>
      <c r="ANJ10" s="1061">
        <v>1.02</v>
      </c>
      <c r="ANK10" s="1061"/>
      <c r="ANL10" s="1061">
        <v>1.05</v>
      </c>
      <c r="ANM10" s="1061">
        <v>1.0429999999999999</v>
      </c>
      <c r="ANN10" s="1061">
        <v>1.0409999999999999</v>
      </c>
      <c r="ANO10" s="1061">
        <v>0.999</v>
      </c>
      <c r="ANP10" s="1061">
        <v>1.0900000000000001</v>
      </c>
      <c r="ANQ10" s="1061">
        <v>1.093</v>
      </c>
      <c r="ANR10" s="102">
        <v>1.093</v>
      </c>
      <c r="ANS10" s="1061">
        <v>1.081</v>
      </c>
      <c r="ANT10" s="1061">
        <v>1.113</v>
      </c>
      <c r="ANU10" s="1061">
        <v>1.1299999999999999</v>
      </c>
      <c r="ANV10" s="1061">
        <v>1.1140000000000001</v>
      </c>
      <c r="ANW10" s="1061">
        <v>1.113</v>
      </c>
      <c r="ANX10" s="1061">
        <v>1.1339999999999999</v>
      </c>
      <c r="ANY10" s="102">
        <v>1.103</v>
      </c>
      <c r="ANZ10" s="102"/>
      <c r="AOA10" s="102">
        <v>1.1000000000000001</v>
      </c>
      <c r="AOB10" s="102">
        <v>1.0900000000000001</v>
      </c>
      <c r="AOC10" s="102">
        <v>1.08</v>
      </c>
      <c r="AOD10" s="102">
        <f t="shared" si="74"/>
        <v>1.08</v>
      </c>
      <c r="AOE10" s="102">
        <v>1.0940000000000001</v>
      </c>
      <c r="AOF10" s="102">
        <v>1.101</v>
      </c>
      <c r="AOG10" s="102">
        <v>1.107</v>
      </c>
      <c r="AOH10" s="102">
        <v>1.115</v>
      </c>
      <c r="AOI10" s="102"/>
      <c r="AOJ10" s="102">
        <v>1.0920000000000001</v>
      </c>
      <c r="AOK10" s="102">
        <v>1.111</v>
      </c>
      <c r="AOL10" s="102">
        <v>1.0760000000000001</v>
      </c>
      <c r="AOM10" s="102">
        <v>1.087</v>
      </c>
      <c r="AON10" s="102">
        <v>1.1000000000000001</v>
      </c>
      <c r="AOO10" s="102">
        <v>1.0900000000000001</v>
      </c>
      <c r="AOP10" s="102">
        <f t="shared" si="75"/>
        <v>1.08</v>
      </c>
      <c r="AOQ10" s="102">
        <v>1.103</v>
      </c>
      <c r="AOR10" s="102">
        <v>1.097</v>
      </c>
      <c r="AOS10" s="102"/>
      <c r="AOT10" s="102">
        <v>1.101</v>
      </c>
      <c r="AOU10" s="102">
        <v>1.1060000000000001</v>
      </c>
      <c r="AOV10" s="102">
        <v>1.105</v>
      </c>
      <c r="AOW10" s="102">
        <v>1.093</v>
      </c>
      <c r="AOX10" s="102"/>
      <c r="AOY10" s="102">
        <v>1.109</v>
      </c>
      <c r="AOZ10" s="102">
        <f t="shared" si="76"/>
        <v>1.08</v>
      </c>
      <c r="APA10" s="102">
        <v>1.1040000000000001</v>
      </c>
      <c r="APB10" s="102">
        <v>1.0980000000000001</v>
      </c>
      <c r="APC10" s="102">
        <v>1.1060000000000001</v>
      </c>
      <c r="APD10" s="102">
        <v>1.105</v>
      </c>
      <c r="APE10" s="102">
        <v>1.1080000000000001</v>
      </c>
      <c r="APF10" s="102"/>
      <c r="APG10" s="102">
        <v>1.107</v>
      </c>
      <c r="APH10" s="102">
        <v>1.1040000000000001</v>
      </c>
      <c r="API10" s="102">
        <v>1.115</v>
      </c>
      <c r="APJ10" s="102">
        <f t="shared" si="77"/>
        <v>1.08</v>
      </c>
      <c r="APK10" s="102">
        <v>1.103</v>
      </c>
      <c r="APL10" s="102">
        <v>1.109</v>
      </c>
      <c r="APM10" s="102">
        <v>1.1739999999999999</v>
      </c>
      <c r="APN10" s="102"/>
      <c r="APO10" s="102">
        <v>1.1779999999999999</v>
      </c>
      <c r="APP10" s="102">
        <v>1.1779999999999999</v>
      </c>
      <c r="APQ10" s="102">
        <v>1.1870000000000001</v>
      </c>
      <c r="APR10" s="102">
        <v>1.1910000000000001</v>
      </c>
      <c r="APS10" s="102"/>
      <c r="APT10" s="102">
        <v>1.1850000000000001</v>
      </c>
      <c r="APU10" s="102">
        <v>1.1879999999999999</v>
      </c>
      <c r="APV10" s="102">
        <v>1.1830000000000001</v>
      </c>
      <c r="APW10" s="102">
        <v>1.1279999999999999</v>
      </c>
      <c r="APX10" s="102">
        <f t="shared" si="78"/>
        <v>1.08</v>
      </c>
      <c r="APY10" s="102">
        <v>1.18</v>
      </c>
      <c r="APZ10" s="102">
        <v>1.1879999999999999</v>
      </c>
      <c r="AQA10" s="102">
        <v>1.1930000000000001</v>
      </c>
      <c r="AQB10" s="102"/>
      <c r="AQC10" s="102">
        <v>1.153</v>
      </c>
      <c r="AQD10" s="102">
        <v>1.1739999999999999</v>
      </c>
      <c r="AQE10" s="102">
        <v>1.17</v>
      </c>
      <c r="AQF10" s="102">
        <v>1.1819999999999999</v>
      </c>
      <c r="AQG10" s="102">
        <v>1.1819999999999999</v>
      </c>
      <c r="AQH10" s="102">
        <v>1.1930000000000001</v>
      </c>
      <c r="AQI10" s="102">
        <v>1.194</v>
      </c>
      <c r="AQJ10" s="102">
        <v>1.1499999999999999</v>
      </c>
      <c r="AQK10" s="102">
        <f t="shared" si="79"/>
        <v>1.08</v>
      </c>
      <c r="AQL10" s="102">
        <v>1.19</v>
      </c>
      <c r="AQM10" s="102">
        <v>1.1930000000000001</v>
      </c>
      <c r="AQN10" s="102">
        <v>1.194</v>
      </c>
      <c r="AQO10" s="102">
        <v>1.1850000000000001</v>
      </c>
      <c r="AQP10" s="102"/>
      <c r="AQQ10" s="102">
        <v>1.1850000000000001</v>
      </c>
      <c r="AQR10" s="102">
        <v>1.1930000000000001</v>
      </c>
      <c r="AQS10" s="102">
        <v>1.175</v>
      </c>
      <c r="AQT10" s="102">
        <v>1.177</v>
      </c>
      <c r="AQU10" s="102">
        <v>1.1910000000000001</v>
      </c>
      <c r="AQV10" s="102">
        <v>1.1499999999999999</v>
      </c>
      <c r="AQW10" s="102">
        <f t="shared" si="80"/>
        <v>1.08</v>
      </c>
      <c r="AQX10" s="102">
        <v>1.216</v>
      </c>
      <c r="AQY10" s="102">
        <v>1.2110000000000001</v>
      </c>
      <c r="AQZ10" s="102"/>
      <c r="ARA10" s="102">
        <v>1.2210000000000001</v>
      </c>
      <c r="ARB10" s="102">
        <v>1.292</v>
      </c>
      <c r="ARC10" s="102">
        <v>1.2989999999999999</v>
      </c>
      <c r="ARD10" s="102">
        <v>1.2949999999999999</v>
      </c>
      <c r="ARE10" s="102">
        <v>1.302</v>
      </c>
      <c r="ARF10" s="102">
        <v>1.2969999999999999</v>
      </c>
      <c r="ARG10" s="102">
        <v>1.206</v>
      </c>
      <c r="ARH10" s="102">
        <f t="shared" si="81"/>
        <v>1.08</v>
      </c>
      <c r="ARI10" s="102">
        <v>1.298</v>
      </c>
      <c r="ARJ10" s="102">
        <v>1.22</v>
      </c>
      <c r="ARK10" s="102">
        <v>1.2310000000000001</v>
      </c>
      <c r="ARL10" s="102">
        <v>1.234</v>
      </c>
      <c r="ARM10" s="102">
        <v>1.2290000000000001</v>
      </c>
      <c r="ARN10" s="102">
        <v>1.2250000000000001</v>
      </c>
      <c r="ARO10" s="102"/>
      <c r="ARP10" s="102">
        <v>1.2290000000000001</v>
      </c>
      <c r="ARQ10" s="102">
        <v>1.2350000000000001</v>
      </c>
      <c r="ARR10" s="102">
        <v>1.23</v>
      </c>
      <c r="ARS10" s="102"/>
      <c r="ART10" s="102">
        <v>1.252</v>
      </c>
      <c r="ARU10" s="102">
        <v>1.256</v>
      </c>
      <c r="ARV10" s="102">
        <f t="shared" si="82"/>
        <v>1.08</v>
      </c>
      <c r="ARW10" s="102">
        <v>1.22</v>
      </c>
      <c r="ARX10" s="102">
        <v>1.2190000000000001</v>
      </c>
      <c r="ARY10" s="102">
        <v>1.232</v>
      </c>
      <c r="ARZ10" s="102">
        <v>1.236</v>
      </c>
      <c r="ASA10" s="102">
        <v>1.23</v>
      </c>
      <c r="ASB10" s="102"/>
      <c r="ASC10" s="102">
        <v>1.488</v>
      </c>
      <c r="ASD10" s="102">
        <v>1.52</v>
      </c>
      <c r="ASE10" s="102">
        <v>1.52</v>
      </c>
      <c r="ASF10" s="102">
        <v>1.5</v>
      </c>
      <c r="ASG10" s="102">
        <v>1.52</v>
      </c>
      <c r="ASH10" s="102">
        <v>1.3360000000000001</v>
      </c>
      <c r="ASI10" s="102">
        <f t="shared" si="83"/>
        <v>1.08</v>
      </c>
      <c r="ASJ10" s="102">
        <v>1.5</v>
      </c>
      <c r="ASK10" s="102">
        <v>1.53</v>
      </c>
      <c r="ASL10" s="102"/>
      <c r="ASM10" s="102">
        <v>1.52</v>
      </c>
      <c r="ASN10" s="102">
        <v>1.31</v>
      </c>
      <c r="ASO10" s="102">
        <v>1.33</v>
      </c>
      <c r="ASP10" s="102">
        <v>1.3</v>
      </c>
      <c r="ASQ10" s="102">
        <v>1.33</v>
      </c>
      <c r="ASR10" s="102">
        <v>1.33</v>
      </c>
      <c r="ASS10" s="102"/>
      <c r="AST10" s="102">
        <v>1.33</v>
      </c>
      <c r="ASU10" s="102">
        <v>1.32</v>
      </c>
      <c r="ASV10" s="102"/>
      <c r="ASW10" s="102">
        <v>1.33</v>
      </c>
      <c r="ASX10" s="102">
        <v>1.33</v>
      </c>
      <c r="ASY10" s="102">
        <v>1.33</v>
      </c>
      <c r="ASZ10" s="102">
        <v>1.32</v>
      </c>
      <c r="ATA10" s="102"/>
      <c r="ATB10" s="102">
        <v>1.33</v>
      </c>
      <c r="ATC10" s="102">
        <v>1.33</v>
      </c>
      <c r="ATD10" s="102">
        <v>1.33</v>
      </c>
      <c r="ATE10" s="102">
        <v>1.32</v>
      </c>
      <c r="ATF10" s="102">
        <v>1.32</v>
      </c>
      <c r="ATG10" s="102">
        <v>1.3140000000000001</v>
      </c>
      <c r="ATH10" s="102"/>
      <c r="ATI10" s="102">
        <v>1.329</v>
      </c>
      <c r="ATJ10" s="102">
        <v>1.33</v>
      </c>
      <c r="ATK10" s="102">
        <v>1.3149999999999999</v>
      </c>
      <c r="ATL10" s="102">
        <v>1.351</v>
      </c>
      <c r="ATM10" s="102">
        <f t="shared" si="84"/>
        <v>1.08</v>
      </c>
      <c r="ATN10" s="102">
        <v>1.3420000000000001</v>
      </c>
      <c r="ATO10" s="102">
        <v>1.3480000000000001</v>
      </c>
      <c r="ATP10" s="102">
        <v>1.3720000000000001</v>
      </c>
      <c r="ATQ10" s="102">
        <v>1.3580000000000001</v>
      </c>
      <c r="ATR10" s="102">
        <v>1.3640000000000001</v>
      </c>
      <c r="ATS10" s="102">
        <f t="shared" si="85"/>
        <v>1.08</v>
      </c>
      <c r="ATT10" s="47">
        <v>1.377</v>
      </c>
      <c r="ATU10" s="47">
        <v>1.367</v>
      </c>
      <c r="ATV10" s="47">
        <v>1.3660000000000001</v>
      </c>
      <c r="ATW10" s="47">
        <v>1.393</v>
      </c>
      <c r="ATX10" s="47">
        <v>1.39</v>
      </c>
      <c r="ATY10" s="47">
        <v>1.3939999999999999</v>
      </c>
      <c r="ATZ10" s="47"/>
      <c r="AUA10" s="47">
        <v>1.39</v>
      </c>
      <c r="AUB10" s="47">
        <v>1.47</v>
      </c>
      <c r="AUC10" s="47">
        <v>1.5029999999999999</v>
      </c>
      <c r="AUD10" s="47">
        <v>1.5029999999999999</v>
      </c>
      <c r="AUE10" s="47">
        <v>1.504</v>
      </c>
      <c r="AUF10" s="47">
        <v>1.498</v>
      </c>
      <c r="AUG10" s="351">
        <f t="shared" si="86"/>
        <v>1.08</v>
      </c>
      <c r="AUH10" s="47">
        <v>1.528</v>
      </c>
      <c r="AUI10" s="102">
        <v>1.649</v>
      </c>
      <c r="AUJ10" s="47">
        <v>1.665</v>
      </c>
      <c r="AUK10" s="47">
        <v>1.7569999999999999</v>
      </c>
      <c r="AUL10" s="47"/>
      <c r="AUM10" s="47">
        <v>1.534</v>
      </c>
      <c r="AUN10" s="47">
        <v>1.544</v>
      </c>
      <c r="AUO10" s="51">
        <v>1.4370000000000001</v>
      </c>
      <c r="AUP10" s="47">
        <f t="shared" si="87"/>
        <v>1.08</v>
      </c>
      <c r="AUQ10" s="51">
        <v>1.53</v>
      </c>
      <c r="AUR10" s="51">
        <v>1.5469999999999999</v>
      </c>
      <c r="AUS10" s="51"/>
      <c r="AUT10" s="51">
        <v>1.56</v>
      </c>
      <c r="AUU10" s="51">
        <v>1.58</v>
      </c>
      <c r="AUV10" s="47">
        <v>1.577</v>
      </c>
      <c r="AUW10" s="51"/>
      <c r="AUX10" s="47">
        <f t="shared" si="88"/>
        <v>1.08</v>
      </c>
      <c r="AUY10" s="47">
        <v>1.548</v>
      </c>
      <c r="AUZ10" s="47">
        <v>1.5549999999999999</v>
      </c>
      <c r="AVA10" s="47">
        <v>1.784</v>
      </c>
      <c r="AVB10" s="47">
        <v>1.6539999999999999</v>
      </c>
      <c r="AVC10" s="47"/>
      <c r="AVD10" s="47"/>
      <c r="AVE10" s="47">
        <v>1.5720000000000001</v>
      </c>
      <c r="AVF10" s="36">
        <v>1.6779999999999999</v>
      </c>
      <c r="AVG10" s="36">
        <f t="shared" si="89"/>
        <v>1.08</v>
      </c>
      <c r="AVH10" s="47">
        <v>1.5669999999999999</v>
      </c>
      <c r="AVI10" s="47">
        <v>1.554</v>
      </c>
      <c r="AVJ10" s="47">
        <v>1.627</v>
      </c>
      <c r="AVK10" s="47">
        <v>1.66</v>
      </c>
      <c r="AVL10" s="47"/>
      <c r="AVM10" s="47">
        <v>1.5529999999999999</v>
      </c>
      <c r="AVN10" s="47">
        <v>1.659</v>
      </c>
      <c r="AVO10" s="47">
        <v>1.6479999999999999</v>
      </c>
      <c r="AVP10" s="47"/>
      <c r="AVQ10" s="47">
        <v>1.663</v>
      </c>
      <c r="AVR10" s="52">
        <v>1.57</v>
      </c>
      <c r="AVS10" s="1181">
        <v>1.35</v>
      </c>
      <c r="AVT10" s="47">
        <v>1.5449999999999999</v>
      </c>
      <c r="AVU10" s="1162">
        <v>1.5149999999999999</v>
      </c>
      <c r="AVV10" s="1162">
        <v>1.538</v>
      </c>
      <c r="AVW10" s="52">
        <v>1.663</v>
      </c>
      <c r="AVX10" s="52">
        <f t="shared" si="90"/>
        <v>1.35</v>
      </c>
      <c r="AVY10" s="52">
        <v>1.5229999999999999</v>
      </c>
      <c r="AVZ10" s="52">
        <v>1.546</v>
      </c>
      <c r="AWA10" s="52">
        <v>1.552</v>
      </c>
      <c r="AWB10" s="52">
        <v>1.552</v>
      </c>
      <c r="AWC10" s="52">
        <v>1.73</v>
      </c>
      <c r="AWD10" s="971">
        <v>1.5349999999999999</v>
      </c>
      <c r="AWE10" s="52">
        <f t="shared" si="91"/>
        <v>1.35</v>
      </c>
      <c r="AWF10" s="52">
        <v>1.657</v>
      </c>
      <c r="AWG10" s="52">
        <v>1.671</v>
      </c>
      <c r="AWH10" s="52">
        <v>1.833</v>
      </c>
      <c r="AWI10" s="52"/>
      <c r="AWJ10" s="52">
        <v>1.837</v>
      </c>
      <c r="AWK10" s="1277" t="s">
        <v>1157</v>
      </c>
      <c r="AWL10" s="640">
        <v>1.613</v>
      </c>
      <c r="AWM10" s="971">
        <f t="shared" si="92"/>
        <v>1.35</v>
      </c>
      <c r="AWN10" s="52">
        <v>2.0009999999999999</v>
      </c>
      <c r="AWO10" s="52"/>
      <c r="AWP10" s="52"/>
      <c r="AWQ10" s="52">
        <v>1.778</v>
      </c>
      <c r="AWR10" s="52">
        <v>1.77</v>
      </c>
      <c r="AWS10" s="52">
        <v>1.6319999999999999</v>
      </c>
      <c r="AWT10" s="52">
        <v>1.7949999999999999</v>
      </c>
      <c r="AWU10" s="52">
        <v>1.7869999999999999</v>
      </c>
      <c r="AWV10" s="52">
        <v>1.5940000000000001</v>
      </c>
      <c r="AWW10" s="52">
        <f t="shared" si="258"/>
        <v>1.35</v>
      </c>
      <c r="AWX10" s="52">
        <v>2.1579999999999999</v>
      </c>
      <c r="AWY10" s="52">
        <v>2.1560000000000001</v>
      </c>
      <c r="AWZ10" s="52">
        <v>2.1640000000000001</v>
      </c>
      <c r="AXA10" s="52">
        <v>3.7290000000000001</v>
      </c>
      <c r="AXB10" s="52">
        <v>2.5550000000000002</v>
      </c>
      <c r="AXC10" s="52">
        <v>1.617</v>
      </c>
      <c r="AXD10" s="52">
        <v>2.5190000000000001</v>
      </c>
      <c r="AXE10" s="52">
        <v>3.4830000000000001</v>
      </c>
      <c r="AXF10" s="58">
        <v>1.92</v>
      </c>
      <c r="AXG10" s="52">
        <f t="shared" si="93"/>
        <v>1.35</v>
      </c>
      <c r="AXH10" s="52">
        <v>1.988</v>
      </c>
      <c r="AXI10" s="52"/>
      <c r="AXJ10" s="52">
        <v>1.643</v>
      </c>
      <c r="AXK10" s="52">
        <v>1.9690000000000001</v>
      </c>
      <c r="AXL10" s="52"/>
      <c r="AXM10" s="52">
        <f t="shared" si="94"/>
        <v>1.35</v>
      </c>
      <c r="AXN10" s="52">
        <v>1.9370000000000001</v>
      </c>
      <c r="AXO10" s="52">
        <v>1.925</v>
      </c>
      <c r="AXP10" s="52">
        <v>1.9570000000000001</v>
      </c>
      <c r="AXQ10" s="52">
        <v>1.9419999999999999</v>
      </c>
      <c r="AXR10" s="52">
        <v>1.9350000000000001</v>
      </c>
      <c r="AXS10" s="52">
        <v>1.9630000000000001</v>
      </c>
      <c r="AXT10" s="52"/>
      <c r="AXU10" s="52">
        <v>1.9530000000000001</v>
      </c>
      <c r="AXV10" s="52">
        <v>1.94</v>
      </c>
      <c r="AXW10" s="52"/>
      <c r="AXX10" s="52">
        <v>2.02</v>
      </c>
      <c r="AXY10" s="52">
        <v>2.0179999999999998</v>
      </c>
      <c r="AXZ10" s="52"/>
      <c r="AYA10" s="52">
        <v>1.87</v>
      </c>
      <c r="AYB10" s="52"/>
      <c r="AYC10" s="52">
        <v>1.891</v>
      </c>
      <c r="AYD10" s="52"/>
      <c r="AYE10" s="52">
        <v>1.8740000000000001</v>
      </c>
      <c r="AYF10" s="52">
        <v>1.8919999999999999</v>
      </c>
      <c r="AYG10" s="52">
        <v>1.879</v>
      </c>
      <c r="AYH10" s="52">
        <v>1.8740000000000001</v>
      </c>
      <c r="AYI10" s="52"/>
      <c r="AYJ10" s="52">
        <v>1.885</v>
      </c>
      <c r="AYK10" s="52"/>
      <c r="AYL10" s="52">
        <v>1.9</v>
      </c>
      <c r="AYM10" s="52"/>
      <c r="AYN10" s="52">
        <v>1.875</v>
      </c>
      <c r="AYO10" s="52"/>
      <c r="AYP10" s="6">
        <f t="shared" si="95"/>
        <v>0.38888888888888878</v>
      </c>
      <c r="AYQ10" s="1061">
        <v>1.0529999999999999</v>
      </c>
      <c r="AYR10" s="1061">
        <v>0.96399999999999997</v>
      </c>
      <c r="AYS10" s="1061">
        <v>0.95899999999999996</v>
      </c>
      <c r="AYT10" s="1061">
        <v>0.95899999999999996</v>
      </c>
      <c r="AYU10" s="1061">
        <v>0.95699999999999996</v>
      </c>
      <c r="AYV10" s="1061">
        <v>0.96899999999999997</v>
      </c>
      <c r="AYW10" s="1061">
        <v>0.97</v>
      </c>
      <c r="AYX10" s="1061">
        <v>0.95399999999999996</v>
      </c>
      <c r="AYY10" s="1061">
        <v>0.96</v>
      </c>
      <c r="AYZ10" s="1061">
        <v>0.97499999999999998</v>
      </c>
      <c r="AZA10" s="1061"/>
      <c r="AZB10" s="1061">
        <v>0.95099999999999996</v>
      </c>
      <c r="AZC10" s="1061">
        <v>0.94499999999999995</v>
      </c>
      <c r="AZD10" s="1061">
        <f t="shared" si="96"/>
        <v>0.94499999999999995</v>
      </c>
      <c r="AZE10" s="1061">
        <v>0.96799999999999997</v>
      </c>
      <c r="AZF10" s="1061">
        <v>0.95199999999999996</v>
      </c>
      <c r="AZG10" s="1061">
        <v>0.94799999999999995</v>
      </c>
      <c r="AZH10" s="1061"/>
      <c r="AZI10" s="1061">
        <v>0.97399999999999998</v>
      </c>
      <c r="AZJ10" s="1061">
        <v>1.002</v>
      </c>
      <c r="AZK10" s="1061">
        <v>0.96</v>
      </c>
      <c r="AZL10" s="1061">
        <v>0.96299999999999997</v>
      </c>
      <c r="AZM10" s="1061">
        <v>1.036</v>
      </c>
      <c r="AZN10" s="1061">
        <v>0.97199999999999998</v>
      </c>
      <c r="AZO10" s="1061">
        <v>1.002</v>
      </c>
      <c r="AZP10" s="1061">
        <v>0.97799999999999998</v>
      </c>
      <c r="AZQ10" s="1061">
        <v>0.94799999999999995</v>
      </c>
      <c r="AZR10" s="1061">
        <v>0.95499999999999996</v>
      </c>
      <c r="AZS10" s="1060">
        <f t="shared" si="97"/>
        <v>0.94499999999999995</v>
      </c>
      <c r="AZT10" s="1061">
        <v>0.98</v>
      </c>
      <c r="AZU10" s="1061">
        <v>0.96899999999999997</v>
      </c>
      <c r="AZV10" s="1061">
        <v>0.94599999999999995</v>
      </c>
      <c r="AZW10" s="1061">
        <v>0.95899999999999996</v>
      </c>
      <c r="AZX10" s="1061">
        <v>0.94799999999999995</v>
      </c>
      <c r="AZY10" s="1061">
        <v>0.96</v>
      </c>
      <c r="AZZ10" s="1061">
        <v>0.97</v>
      </c>
      <c r="BAA10" s="1061">
        <v>0.97399999999999998</v>
      </c>
      <c r="BAB10" s="1061">
        <v>0.98799999999999999</v>
      </c>
      <c r="BAC10" s="1061">
        <v>0.95299999999999996</v>
      </c>
      <c r="BAD10" s="1061">
        <v>1.06</v>
      </c>
      <c r="BAE10" s="1061">
        <v>1.0620000000000001</v>
      </c>
      <c r="BAF10" s="102">
        <v>1.0620000000000001</v>
      </c>
      <c r="BAG10" s="1061">
        <v>1.032</v>
      </c>
      <c r="BAH10" s="1061">
        <v>1.073</v>
      </c>
      <c r="BAI10" s="1061">
        <v>1.07</v>
      </c>
      <c r="BAJ10" s="1061">
        <v>1.091</v>
      </c>
      <c r="BAK10" s="1061">
        <v>1.085</v>
      </c>
      <c r="BAL10" s="1061">
        <v>1.0549999999999999</v>
      </c>
      <c r="BAM10" s="102">
        <v>1.0209999999999999</v>
      </c>
      <c r="BAN10" s="102">
        <v>1.0229999999999999</v>
      </c>
      <c r="BAO10" s="102">
        <v>1.024</v>
      </c>
      <c r="BAP10" s="102">
        <v>1.02</v>
      </c>
      <c r="BAQ10" s="102">
        <f t="shared" si="98"/>
        <v>1.02</v>
      </c>
      <c r="BAR10" s="102">
        <v>1.012</v>
      </c>
      <c r="BAS10" s="102">
        <v>1.03</v>
      </c>
      <c r="BAT10" s="102">
        <v>1.0189999999999999</v>
      </c>
      <c r="BAU10" s="102">
        <v>1.0149999999999999</v>
      </c>
      <c r="BAV10" s="102">
        <v>1.0309999999999999</v>
      </c>
      <c r="BAW10" s="102">
        <v>1.0149999999999999</v>
      </c>
      <c r="BAX10" s="102">
        <v>1.0369999999999999</v>
      </c>
      <c r="BAY10" s="102"/>
      <c r="BAZ10" s="102">
        <v>1.042</v>
      </c>
      <c r="BBA10" s="102">
        <v>1.038</v>
      </c>
      <c r="BBB10" s="102">
        <v>1.03</v>
      </c>
      <c r="BBC10" s="102">
        <f t="shared" si="99"/>
        <v>1.02</v>
      </c>
      <c r="BBD10" s="102">
        <v>1.04</v>
      </c>
      <c r="BBE10" s="102"/>
      <c r="BBF10" s="102">
        <v>1.0509999999999999</v>
      </c>
      <c r="BBG10" s="102">
        <v>1.034</v>
      </c>
      <c r="BBH10" s="102"/>
      <c r="BBI10" s="102">
        <v>1.05</v>
      </c>
      <c r="BBJ10" s="102">
        <v>1.052</v>
      </c>
      <c r="BBK10" s="102">
        <v>1.054</v>
      </c>
      <c r="BBL10" s="102"/>
      <c r="BBM10" s="102">
        <v>1.044</v>
      </c>
      <c r="BBN10" s="102">
        <f t="shared" si="100"/>
        <v>1.02</v>
      </c>
      <c r="BBO10" s="102">
        <v>1.054</v>
      </c>
      <c r="BBP10" s="102"/>
      <c r="BBQ10" s="102">
        <v>1.0469999999999999</v>
      </c>
      <c r="BBR10" s="102">
        <v>1.0509999999999999</v>
      </c>
      <c r="BBS10" s="102">
        <v>1.0489999999999999</v>
      </c>
      <c r="BBT10" s="102">
        <v>1.046</v>
      </c>
      <c r="BBU10" s="102">
        <v>1.0640000000000001</v>
      </c>
      <c r="BBV10" s="102">
        <v>1.04</v>
      </c>
      <c r="BBW10" s="102">
        <v>1.079</v>
      </c>
      <c r="BBX10" s="102">
        <f t="shared" si="101"/>
        <v>1.02</v>
      </c>
      <c r="BBY10" s="102">
        <v>1.0529999999999999</v>
      </c>
      <c r="BBZ10" s="102">
        <v>1.048</v>
      </c>
      <c r="BCA10" s="102">
        <v>1.101</v>
      </c>
      <c r="BCB10" s="102">
        <v>1.119</v>
      </c>
      <c r="BCC10" s="102">
        <v>1.127</v>
      </c>
      <c r="BCD10" s="102"/>
      <c r="BCE10" s="102">
        <v>1.1439999999999999</v>
      </c>
      <c r="BCF10" s="102">
        <v>1.1419999999999999</v>
      </c>
      <c r="BCG10" s="102">
        <v>1.1299999999999999</v>
      </c>
      <c r="BCH10" s="102">
        <v>1.1359999999999999</v>
      </c>
      <c r="BCI10" s="102">
        <v>1.135</v>
      </c>
      <c r="BCJ10" s="102">
        <v>1.0640000000000001</v>
      </c>
      <c r="BCK10" s="102">
        <f t="shared" si="102"/>
        <v>1.02</v>
      </c>
      <c r="BCL10" s="102">
        <v>1.125</v>
      </c>
      <c r="BCM10" s="102">
        <v>1.135</v>
      </c>
      <c r="BCN10" s="102"/>
      <c r="BCO10" s="102">
        <v>1.143</v>
      </c>
      <c r="BCP10" s="102">
        <v>1.1160000000000001</v>
      </c>
      <c r="BCQ10" s="102">
        <v>1.0940000000000001</v>
      </c>
      <c r="BCR10" s="102"/>
      <c r="BCS10" s="102">
        <v>1.0980000000000001</v>
      </c>
      <c r="BCT10" s="102">
        <v>1.1299999999999999</v>
      </c>
      <c r="BCU10" s="102">
        <v>1.1080000000000001</v>
      </c>
      <c r="BCV10" s="102">
        <v>1.121</v>
      </c>
      <c r="BCW10" s="102">
        <v>1.127</v>
      </c>
      <c r="BCX10" s="102">
        <v>1.1000000000000001</v>
      </c>
      <c r="BCY10" s="102">
        <f t="shared" si="103"/>
        <v>1.02</v>
      </c>
      <c r="BCZ10" s="102">
        <v>1.117</v>
      </c>
      <c r="BDA10" s="102">
        <v>1.133</v>
      </c>
      <c r="BDB10" s="102"/>
      <c r="BDC10" s="102">
        <v>1.133</v>
      </c>
      <c r="BDD10" s="102">
        <v>1.133</v>
      </c>
      <c r="BDE10" s="102">
        <v>1.1200000000000001</v>
      </c>
      <c r="BDF10" s="102">
        <v>1.1240000000000001</v>
      </c>
      <c r="BDG10" s="102">
        <v>1.129</v>
      </c>
      <c r="BDH10" s="102">
        <v>1.1240000000000001</v>
      </c>
      <c r="BDI10" s="102">
        <v>1.125</v>
      </c>
      <c r="BDJ10" s="102">
        <v>1.1000000000000001</v>
      </c>
      <c r="BDK10" s="102">
        <f t="shared" si="104"/>
        <v>1.02</v>
      </c>
      <c r="BDL10" s="102"/>
      <c r="BDM10" s="102">
        <v>1.171</v>
      </c>
      <c r="BDN10" s="102">
        <v>1.165</v>
      </c>
      <c r="BDO10" s="102">
        <v>1.1659999999999999</v>
      </c>
      <c r="BDP10" s="102">
        <v>1.236</v>
      </c>
      <c r="BDQ10" s="102">
        <v>1.234</v>
      </c>
      <c r="BDR10" s="102">
        <v>1.26</v>
      </c>
      <c r="BDS10" s="102">
        <v>1.258</v>
      </c>
      <c r="BDT10" s="102">
        <v>1.26</v>
      </c>
      <c r="BDU10" s="102"/>
      <c r="BDV10" s="102">
        <v>1.1819999999999999</v>
      </c>
      <c r="BDW10" s="102">
        <f t="shared" si="105"/>
        <v>1.02</v>
      </c>
      <c r="BDX10" s="102">
        <v>1.2629999999999999</v>
      </c>
      <c r="BDY10" s="102">
        <v>1.1859999999999999</v>
      </c>
      <c r="BDZ10" s="102">
        <v>1.1830000000000001</v>
      </c>
      <c r="BEA10" s="102">
        <v>1.1830000000000001</v>
      </c>
      <c r="BEB10" s="102"/>
      <c r="BEC10" s="102">
        <v>1.1779999999999999</v>
      </c>
      <c r="BED10" s="102">
        <v>1.1819999999999999</v>
      </c>
      <c r="BEE10" s="102">
        <v>1.1759999999999999</v>
      </c>
      <c r="BEF10" s="102">
        <v>1.175</v>
      </c>
      <c r="BEG10" s="102">
        <v>1.179</v>
      </c>
      <c r="BEH10" s="102"/>
      <c r="BEI10" s="102">
        <v>1.18</v>
      </c>
      <c r="BEJ10" s="102">
        <v>1.1559999999999999</v>
      </c>
      <c r="BEK10" s="102">
        <f t="shared" si="106"/>
        <v>1.02</v>
      </c>
      <c r="BEL10" s="102">
        <v>1.18</v>
      </c>
      <c r="BEM10" s="102">
        <v>1.2</v>
      </c>
      <c r="BEN10" s="102">
        <v>1.1839999999999999</v>
      </c>
      <c r="BEO10" s="102">
        <v>1.18</v>
      </c>
      <c r="BEP10" s="102">
        <v>1.18</v>
      </c>
      <c r="BEQ10" s="102">
        <v>1.3029999999999999</v>
      </c>
      <c r="BER10" s="102"/>
      <c r="BES10" s="102">
        <v>1.33</v>
      </c>
      <c r="BET10" s="102">
        <v>1.33</v>
      </c>
      <c r="BEU10" s="102">
        <v>1.33</v>
      </c>
      <c r="BEV10" s="102">
        <v>1.33</v>
      </c>
      <c r="BEW10" s="102">
        <v>1.282</v>
      </c>
      <c r="BEX10" s="102">
        <f t="shared" si="107"/>
        <v>1.02</v>
      </c>
      <c r="BEY10" s="102">
        <v>1.33</v>
      </c>
      <c r="BEZ10" s="102">
        <v>1.33</v>
      </c>
      <c r="BFA10" s="102">
        <v>1.34</v>
      </c>
      <c r="BFB10" s="102">
        <v>1.32</v>
      </c>
      <c r="BFC10" s="102">
        <v>1.32</v>
      </c>
      <c r="BFD10" s="102">
        <v>1.34</v>
      </c>
      <c r="BFE10" s="102">
        <v>1.32</v>
      </c>
      <c r="BFF10" s="102">
        <v>1.34</v>
      </c>
      <c r="BFG10" s="102">
        <v>1.33</v>
      </c>
      <c r="BFH10" s="102">
        <v>1.34</v>
      </c>
      <c r="BFI10" s="102">
        <v>1.33</v>
      </c>
      <c r="BFJ10" s="102">
        <v>1.34</v>
      </c>
      <c r="BFK10" s="102"/>
      <c r="BFL10" s="102">
        <v>1.34</v>
      </c>
      <c r="BFM10" s="102">
        <v>1.35</v>
      </c>
      <c r="BFN10" s="102">
        <v>1.34</v>
      </c>
      <c r="BFO10" s="102">
        <v>1.33</v>
      </c>
      <c r="BFP10" s="102">
        <v>1.35</v>
      </c>
      <c r="BFQ10" s="102">
        <v>1.3149999999999999</v>
      </c>
      <c r="BFR10" s="102"/>
      <c r="BFS10" s="102">
        <v>1.32</v>
      </c>
      <c r="BFT10" s="102">
        <v>1.33</v>
      </c>
      <c r="BFU10" s="102">
        <v>1.323</v>
      </c>
      <c r="BFV10" s="102">
        <v>1.3320000000000001</v>
      </c>
      <c r="BFW10" s="102">
        <v>1.349</v>
      </c>
      <c r="BFX10" s="102">
        <v>1.2749999999999999</v>
      </c>
      <c r="BFY10" s="102">
        <f t="shared" si="108"/>
        <v>1.02</v>
      </c>
      <c r="BFZ10" s="102">
        <v>1.337</v>
      </c>
      <c r="BGA10" s="102">
        <v>1.331</v>
      </c>
      <c r="BGB10" s="102">
        <v>1.349</v>
      </c>
      <c r="BGC10" s="102">
        <v>1.3460000000000001</v>
      </c>
      <c r="BGD10" s="102">
        <v>1.3560000000000001</v>
      </c>
      <c r="BGE10" s="102">
        <f t="shared" si="109"/>
        <v>1.02</v>
      </c>
      <c r="BGF10" s="47">
        <v>1.36</v>
      </c>
      <c r="BGG10" s="47"/>
      <c r="BGH10" s="47">
        <v>1.3540000000000001</v>
      </c>
      <c r="BGI10" s="47">
        <v>1.347</v>
      </c>
      <c r="BGJ10" s="47">
        <v>1.3560000000000001</v>
      </c>
      <c r="BGK10" s="47">
        <v>1.3560000000000001</v>
      </c>
      <c r="BGL10" s="47">
        <v>1.3620000000000001</v>
      </c>
      <c r="BGM10" s="47"/>
      <c r="BGN10" s="47">
        <v>1.361</v>
      </c>
      <c r="BGO10" s="47"/>
      <c r="BGP10" s="47">
        <v>1.4870000000000001</v>
      </c>
      <c r="BGQ10" s="47">
        <v>1.488</v>
      </c>
      <c r="BGR10" s="47">
        <v>1.4870000000000001</v>
      </c>
      <c r="BGS10" s="47">
        <v>1.512</v>
      </c>
      <c r="BGT10" s="47">
        <v>1.5049999999999999</v>
      </c>
      <c r="BGU10" s="102">
        <f t="shared" si="110"/>
        <v>1.02</v>
      </c>
      <c r="BGV10" s="102">
        <v>1.4870000000000001</v>
      </c>
      <c r="BGW10" s="47"/>
      <c r="BGX10" s="47">
        <v>1.556</v>
      </c>
      <c r="BGY10" s="47">
        <v>1.5609999999999999</v>
      </c>
      <c r="BGZ10" s="47">
        <v>1.679</v>
      </c>
      <c r="BHA10" s="47">
        <v>1.482</v>
      </c>
      <c r="BHB10" s="47">
        <v>1.472</v>
      </c>
      <c r="BHC10" s="51">
        <v>1.522</v>
      </c>
      <c r="BHD10" s="47">
        <f t="shared" si="111"/>
        <v>1.02</v>
      </c>
      <c r="BHE10" s="51">
        <v>1.45</v>
      </c>
      <c r="BHF10" s="51">
        <v>1.446</v>
      </c>
      <c r="BHG10" s="51"/>
      <c r="BHH10" s="51">
        <v>1.44</v>
      </c>
      <c r="BHI10" s="51">
        <v>1.498</v>
      </c>
      <c r="BHJ10" s="47">
        <v>1.4930000000000001</v>
      </c>
      <c r="BHK10" s="51">
        <v>1.4359999999999999</v>
      </c>
      <c r="BHL10" s="47">
        <f t="shared" si="112"/>
        <v>1.02</v>
      </c>
      <c r="BHM10" s="47">
        <v>1.42</v>
      </c>
      <c r="BHN10" s="47">
        <v>1.3959999999999999</v>
      </c>
      <c r="BHO10" s="47">
        <v>1.792</v>
      </c>
      <c r="BHP10" s="47">
        <v>1.571</v>
      </c>
      <c r="BHQ10" s="47"/>
      <c r="BHR10" s="47">
        <v>1.4530000000000001</v>
      </c>
      <c r="BHS10" s="36">
        <v>1.631</v>
      </c>
      <c r="BHT10" s="47">
        <f t="shared" si="113"/>
        <v>1.02</v>
      </c>
      <c r="BHU10" s="47">
        <v>1.46</v>
      </c>
      <c r="BHV10" s="47">
        <v>1.4670000000000001</v>
      </c>
      <c r="BHW10" s="47">
        <v>1.613</v>
      </c>
      <c r="BHX10" s="47">
        <v>1.6120000000000001</v>
      </c>
      <c r="BHY10" s="47">
        <v>1.4830000000000001</v>
      </c>
      <c r="BHZ10" s="47">
        <v>1.6140000000000001</v>
      </c>
      <c r="BIA10" s="47">
        <v>1.603</v>
      </c>
      <c r="BIB10" s="47">
        <v>1.59</v>
      </c>
      <c r="BIC10" s="52">
        <v>1.5009999999999999</v>
      </c>
      <c r="BID10" s="1181">
        <v>1.345</v>
      </c>
      <c r="BIE10" s="47">
        <v>1.4650000000000001</v>
      </c>
      <c r="BIF10" s="1162">
        <v>1.4750000000000001</v>
      </c>
      <c r="BIG10" s="1162">
        <v>1.4850000000000001</v>
      </c>
      <c r="BIH10" s="52">
        <v>1.5569999999999999</v>
      </c>
      <c r="BII10" s="52">
        <f t="shared" si="114"/>
        <v>1.345</v>
      </c>
      <c r="BIJ10" s="52">
        <v>1.47</v>
      </c>
      <c r="BIK10" s="52">
        <v>1.494</v>
      </c>
      <c r="BIL10" s="52">
        <v>1.47</v>
      </c>
      <c r="BIM10" s="52">
        <v>1.484</v>
      </c>
      <c r="BIN10" s="52">
        <v>1.587</v>
      </c>
      <c r="BIO10" s="971">
        <v>1.4810000000000001</v>
      </c>
      <c r="BIP10" s="52">
        <f t="shared" si="115"/>
        <v>1.345</v>
      </c>
      <c r="BIQ10" s="52">
        <v>1.5549999999999999</v>
      </c>
      <c r="BIR10" s="52">
        <v>1.5820000000000001</v>
      </c>
      <c r="BIS10" s="52">
        <v>1.7509999999999999</v>
      </c>
      <c r="BIT10" s="52">
        <v>1.7330000000000001</v>
      </c>
      <c r="BIU10" s="52"/>
      <c r="BIV10" s="1277" t="s">
        <v>1158</v>
      </c>
      <c r="BIW10" s="971">
        <v>1.571</v>
      </c>
      <c r="BIX10" s="971">
        <f t="shared" si="116"/>
        <v>1.345</v>
      </c>
      <c r="BIY10" s="52">
        <v>2.069</v>
      </c>
      <c r="BIZ10" s="52"/>
      <c r="BJA10" s="52"/>
      <c r="BJB10" s="52">
        <v>1.8340000000000001</v>
      </c>
      <c r="BJC10" s="52">
        <v>1.8320000000000001</v>
      </c>
      <c r="BJD10" s="52">
        <v>1.496</v>
      </c>
      <c r="BJE10" s="52">
        <v>1.8180000000000001</v>
      </c>
      <c r="BJF10" s="52">
        <v>1.7829999999999999</v>
      </c>
      <c r="BJG10" s="52">
        <v>1.486</v>
      </c>
      <c r="BJH10" s="52">
        <f t="shared" si="259"/>
        <v>1.345</v>
      </c>
      <c r="BJI10" s="52">
        <v>2.0070000000000001</v>
      </c>
      <c r="BJJ10" s="52">
        <v>2.0289999999999999</v>
      </c>
      <c r="BJK10" s="52">
        <v>2.0049999999999999</v>
      </c>
      <c r="BJL10" s="52">
        <v>3.0310000000000001</v>
      </c>
      <c r="BJM10" s="52">
        <v>3.157</v>
      </c>
      <c r="BJN10" s="52">
        <v>1.53</v>
      </c>
      <c r="BJO10" s="52">
        <v>3.794</v>
      </c>
      <c r="BJP10" s="52">
        <v>3.6019999999999999</v>
      </c>
      <c r="BJQ10" s="58">
        <v>1.669</v>
      </c>
      <c r="BJR10" s="58">
        <f t="shared" si="117"/>
        <v>1.345</v>
      </c>
      <c r="BJS10" s="52">
        <v>1.728</v>
      </c>
      <c r="BJT10" s="52"/>
      <c r="BJU10" s="52">
        <v>1.55</v>
      </c>
      <c r="BJV10" s="52">
        <v>1.7390000000000001</v>
      </c>
      <c r="BJW10" s="52"/>
      <c r="BJX10" s="52">
        <f t="shared" si="118"/>
        <v>1.345</v>
      </c>
      <c r="BJY10" s="52">
        <v>1.7210000000000001</v>
      </c>
      <c r="BJZ10" s="52">
        <v>1.7370000000000001</v>
      </c>
      <c r="BKA10" s="52">
        <v>1.734</v>
      </c>
      <c r="BKB10" s="52">
        <v>1.7330000000000001</v>
      </c>
      <c r="BKC10" s="52">
        <v>1.754</v>
      </c>
      <c r="BKD10" s="52">
        <v>1.7410000000000001</v>
      </c>
      <c r="BKE10" s="52"/>
      <c r="BKF10" s="52">
        <v>1.744</v>
      </c>
      <c r="BKG10" s="52">
        <v>1.7629999999999999</v>
      </c>
      <c r="BKH10" s="52"/>
      <c r="BKI10" s="52">
        <v>1.7929999999999999</v>
      </c>
      <c r="BKJ10" s="52">
        <v>1.7749999999999999</v>
      </c>
      <c r="BKK10" s="52"/>
      <c r="BKL10" s="52">
        <v>1.792</v>
      </c>
      <c r="BKM10" s="52"/>
      <c r="BKN10" s="52">
        <v>1.782</v>
      </c>
      <c r="BKO10" s="52"/>
      <c r="BKP10" s="52">
        <v>1.78</v>
      </c>
      <c r="BKQ10" s="52">
        <v>1.79</v>
      </c>
      <c r="BKR10" s="52">
        <v>1.802</v>
      </c>
      <c r="BKS10" s="52">
        <v>1.794</v>
      </c>
      <c r="BKT10" s="52"/>
      <c r="BKU10" s="52">
        <v>1.7869999999999999</v>
      </c>
      <c r="BKV10" s="52"/>
      <c r="BKW10" s="52">
        <v>1.7789999999999999</v>
      </c>
      <c r="BKX10" s="52"/>
      <c r="BKY10" s="52">
        <v>1.7989999999999999</v>
      </c>
      <c r="BKZ10" s="52"/>
      <c r="BLA10" s="6">
        <f t="shared" si="119"/>
        <v>0.33754646840148694</v>
      </c>
      <c r="BLB10" s="1061">
        <v>0.8</v>
      </c>
      <c r="BLC10" s="1061">
        <v>0.76900000000000002</v>
      </c>
      <c r="BLD10" s="1061">
        <v>0.79700000000000004</v>
      </c>
      <c r="BLE10" s="1061">
        <v>0.8</v>
      </c>
      <c r="BLF10" s="1061">
        <v>0.78</v>
      </c>
      <c r="BLG10" s="1061">
        <v>0.79400000000000004</v>
      </c>
      <c r="BLH10" s="1061">
        <v>0.77600000000000002</v>
      </c>
      <c r="BLI10" s="1061">
        <v>0.78600000000000003</v>
      </c>
      <c r="BLJ10" s="1061">
        <v>0.77900000000000003</v>
      </c>
      <c r="BLK10" s="1061">
        <v>0.76900000000000002</v>
      </c>
      <c r="BLL10" s="1061">
        <f t="shared" si="120"/>
        <v>0.76900000000000002</v>
      </c>
      <c r="BLM10" s="1061">
        <v>0.79700000000000004</v>
      </c>
      <c r="BLN10" s="1061">
        <v>0.78300000000000003</v>
      </c>
      <c r="BLO10" s="1061"/>
      <c r="BLP10" s="1061">
        <v>0.77900000000000003</v>
      </c>
      <c r="BLQ10" s="1061"/>
      <c r="BLR10" s="1061"/>
      <c r="BLS10" s="1061">
        <v>0.77400000000000002</v>
      </c>
      <c r="BLT10" s="1061">
        <v>0.77200000000000002</v>
      </c>
      <c r="BLU10" s="1061">
        <v>0.78300000000000003</v>
      </c>
      <c r="BLV10" s="1061">
        <v>0.79600000000000004</v>
      </c>
      <c r="BLW10" s="1061">
        <v>0.79300000000000004</v>
      </c>
      <c r="BLX10" s="1061">
        <v>0.78400000000000003</v>
      </c>
      <c r="BLY10" s="1061">
        <v>0.82099999999999995</v>
      </c>
      <c r="BLZ10" s="1061"/>
      <c r="BMA10" s="1061">
        <v>0.79</v>
      </c>
      <c r="BMB10" s="1060">
        <f t="shared" si="121"/>
        <v>0.76900000000000002</v>
      </c>
      <c r="BMC10" s="1061">
        <v>0.80700000000000005</v>
      </c>
      <c r="BMD10" s="1061">
        <v>0.78900000000000003</v>
      </c>
      <c r="BME10" s="1061">
        <v>0.77800000000000002</v>
      </c>
      <c r="BMF10" s="1061">
        <v>0.78100000000000003</v>
      </c>
      <c r="BMG10" s="1061">
        <v>0.77500000000000002</v>
      </c>
      <c r="BMH10" s="1061"/>
      <c r="BMI10" s="1061">
        <v>0.78900000000000003</v>
      </c>
      <c r="BMJ10" s="1061">
        <v>0.8</v>
      </c>
      <c r="BMK10" s="1061">
        <v>0.81100000000000005</v>
      </c>
      <c r="BML10" s="1061">
        <v>0.80500000000000005</v>
      </c>
      <c r="BMM10" s="1061">
        <v>0.78600000000000003</v>
      </c>
      <c r="BMN10" s="1061">
        <v>0.86</v>
      </c>
      <c r="BMO10" s="1061">
        <v>0.85799999999999998</v>
      </c>
      <c r="BMP10" s="102">
        <v>0.85799999999999998</v>
      </c>
      <c r="BMQ10" s="1061">
        <v>0.84299999999999997</v>
      </c>
      <c r="BMR10" s="1061">
        <v>0.85299999999999998</v>
      </c>
      <c r="BMS10" s="1061">
        <v>0.85799999999999998</v>
      </c>
      <c r="BMT10" s="1061">
        <v>0.84499999999999997</v>
      </c>
      <c r="BMU10" s="1061">
        <v>0.85899999999999999</v>
      </c>
      <c r="BMV10" s="1061">
        <v>0.85899999999999999</v>
      </c>
      <c r="BMW10" s="102">
        <v>0.874</v>
      </c>
      <c r="BMX10" s="102">
        <v>0.83199999999999996</v>
      </c>
      <c r="BMY10" s="102">
        <v>0.83799999999999997</v>
      </c>
      <c r="BMZ10" s="102">
        <v>0.83</v>
      </c>
      <c r="BNA10" s="102">
        <f t="shared" si="122"/>
        <v>0.83</v>
      </c>
      <c r="BNB10" s="102">
        <v>0.83399999999999996</v>
      </c>
      <c r="BNC10" s="102">
        <v>0.83299999999999996</v>
      </c>
      <c r="BND10" s="102">
        <v>0.82699999999999996</v>
      </c>
      <c r="BNE10" s="102">
        <v>0.84899999999999998</v>
      </c>
      <c r="BNF10" s="102"/>
      <c r="BNG10" s="102">
        <v>0.82899999999999996</v>
      </c>
      <c r="BNH10" s="102">
        <v>0.83299999999999996</v>
      </c>
      <c r="BNI10" s="102">
        <v>0.81599999999999995</v>
      </c>
      <c r="BNJ10" s="102">
        <v>0.83899999999999997</v>
      </c>
      <c r="BNK10" s="102">
        <v>0.82699999999999996</v>
      </c>
      <c r="BNL10" s="102">
        <v>0.84</v>
      </c>
      <c r="BNM10" s="102">
        <f t="shared" si="123"/>
        <v>0.83</v>
      </c>
      <c r="BNN10" s="102">
        <v>0.82499999999999996</v>
      </c>
      <c r="BNO10" s="102">
        <v>0.83499999999999996</v>
      </c>
      <c r="BNP10" s="102"/>
      <c r="BNQ10" s="102">
        <v>0.83799999999999997</v>
      </c>
      <c r="BNR10" s="102">
        <v>0.85199999999999998</v>
      </c>
      <c r="BNS10" s="102">
        <v>0.83</v>
      </c>
      <c r="BNT10" s="102">
        <v>0.83299999999999996</v>
      </c>
      <c r="BNU10" s="102"/>
      <c r="BNV10" s="102">
        <v>0.84599999999999997</v>
      </c>
      <c r="BNW10" s="102">
        <v>0.88100000000000001</v>
      </c>
      <c r="BNX10" s="102">
        <f t="shared" si="124"/>
        <v>0.83</v>
      </c>
      <c r="BNY10" s="102">
        <v>0.85499999999999998</v>
      </c>
      <c r="BNZ10" s="102">
        <v>0.85299999999999998</v>
      </c>
      <c r="BOA10" s="102"/>
      <c r="BOB10" s="102">
        <v>0.86599999999999999</v>
      </c>
      <c r="BOC10" s="102">
        <v>0.85899999999999999</v>
      </c>
      <c r="BOD10" s="102">
        <v>0.872</v>
      </c>
      <c r="BOE10" s="102">
        <v>0.871</v>
      </c>
      <c r="BOF10" s="102"/>
      <c r="BOG10" s="102">
        <v>0.872</v>
      </c>
      <c r="BOH10" s="102">
        <v>0.84799999999999998</v>
      </c>
      <c r="BOI10" s="102">
        <f t="shared" si="125"/>
        <v>0.83</v>
      </c>
      <c r="BOJ10" s="102">
        <v>0.88200000000000001</v>
      </c>
      <c r="BOK10" s="102">
        <v>0.86599999999999999</v>
      </c>
      <c r="BOL10" s="102">
        <v>0.879</v>
      </c>
      <c r="BOM10" s="102">
        <v>0.90200000000000002</v>
      </c>
      <c r="BON10" s="102">
        <v>0.90600000000000003</v>
      </c>
      <c r="BOO10" s="102">
        <v>0.90400000000000003</v>
      </c>
      <c r="BOP10" s="102">
        <v>0.90900000000000003</v>
      </c>
      <c r="BOQ10" s="102"/>
      <c r="BOR10" s="102">
        <v>0.90300000000000002</v>
      </c>
      <c r="BOS10" s="102">
        <v>0.89900000000000002</v>
      </c>
      <c r="BOT10" s="102">
        <v>0.91300000000000003</v>
      </c>
      <c r="BOU10" s="102">
        <v>0.86299999999999999</v>
      </c>
      <c r="BOV10" s="102">
        <f t="shared" si="126"/>
        <v>0.83</v>
      </c>
      <c r="BOW10" s="102">
        <v>0.90600000000000003</v>
      </c>
      <c r="BOX10" s="102">
        <v>0.90200000000000002</v>
      </c>
      <c r="BOY10" s="102">
        <v>0.90300000000000002</v>
      </c>
      <c r="BOZ10" s="102">
        <v>0.89700000000000002</v>
      </c>
      <c r="BPA10" s="102">
        <v>0.88600000000000001</v>
      </c>
      <c r="BPB10" s="102"/>
      <c r="BPC10" s="102">
        <v>0.878</v>
      </c>
      <c r="BPD10" s="102">
        <v>0.9</v>
      </c>
      <c r="BPE10" s="102">
        <v>0.88500000000000001</v>
      </c>
      <c r="BPF10" s="102">
        <v>0.91200000000000003</v>
      </c>
      <c r="BPG10" s="102">
        <v>0.90100000000000002</v>
      </c>
      <c r="BPH10" s="102">
        <v>0.89700000000000002</v>
      </c>
      <c r="BPI10" s="102">
        <f t="shared" si="127"/>
        <v>0.83</v>
      </c>
      <c r="BPJ10" s="102">
        <v>0.91500000000000004</v>
      </c>
      <c r="BPK10" s="102">
        <v>0.92100000000000004</v>
      </c>
      <c r="BPL10" s="102">
        <v>0.93200000000000005</v>
      </c>
      <c r="BPM10" s="102">
        <v>0.92600000000000005</v>
      </c>
      <c r="BPN10" s="102">
        <v>0.89500000000000002</v>
      </c>
      <c r="BPO10" s="102">
        <v>0.91400000000000003</v>
      </c>
      <c r="BPP10" s="102">
        <v>0.88600000000000001</v>
      </c>
      <c r="BPQ10" s="102">
        <v>0.91</v>
      </c>
      <c r="BPR10" s="102">
        <v>0.89400000000000002</v>
      </c>
      <c r="BPS10" s="102">
        <v>0.89700000000000002</v>
      </c>
      <c r="BPT10" s="102">
        <f t="shared" si="128"/>
        <v>0.83</v>
      </c>
      <c r="BPU10" s="102">
        <v>0.92400000000000004</v>
      </c>
      <c r="BPV10" s="102">
        <v>0.91600000000000004</v>
      </c>
      <c r="BPW10" s="102">
        <v>0.92200000000000004</v>
      </c>
      <c r="BPX10" s="102">
        <v>0.94499999999999995</v>
      </c>
      <c r="BPY10" s="102"/>
      <c r="BPZ10" s="102">
        <v>0.93600000000000005</v>
      </c>
      <c r="BQA10" s="102">
        <v>0.97299999999999998</v>
      </c>
      <c r="BQB10" s="102">
        <v>0.96299999999999997</v>
      </c>
      <c r="BQC10" s="102">
        <v>0.94499999999999995</v>
      </c>
      <c r="BQD10" s="102">
        <v>0.92500000000000004</v>
      </c>
      <c r="BQE10" s="102">
        <f t="shared" si="129"/>
        <v>0.83</v>
      </c>
      <c r="BQF10" s="102">
        <v>0.95799999999999996</v>
      </c>
      <c r="BQG10" s="102">
        <v>0.92</v>
      </c>
      <c r="BQH10" s="102">
        <v>0.92400000000000004</v>
      </c>
      <c r="BQI10" s="102">
        <v>0.92100000000000004</v>
      </c>
      <c r="BQJ10" s="102">
        <v>0.91800000000000004</v>
      </c>
      <c r="BQK10" s="102">
        <v>0.93200000000000005</v>
      </c>
      <c r="BQL10" s="102">
        <v>0.91100000000000003</v>
      </c>
      <c r="BQM10" s="102">
        <v>0.91700000000000004</v>
      </c>
      <c r="BQN10" s="102">
        <v>0.90900000000000003</v>
      </c>
      <c r="BQO10" s="102"/>
      <c r="BQP10" s="102">
        <v>0.92</v>
      </c>
      <c r="BQQ10" s="1061">
        <v>0.91700000000000004</v>
      </c>
      <c r="BQR10" s="102">
        <f t="shared" si="130"/>
        <v>0.83</v>
      </c>
      <c r="BQS10" s="102">
        <v>0.92</v>
      </c>
      <c r="BQT10" s="102"/>
      <c r="BQU10" s="102">
        <v>0.93</v>
      </c>
      <c r="BQV10" s="102">
        <v>0.92</v>
      </c>
      <c r="BQW10" s="102">
        <v>0.92</v>
      </c>
      <c r="BQX10" s="102">
        <v>0.93100000000000005</v>
      </c>
      <c r="BQY10" s="102">
        <v>1.165</v>
      </c>
      <c r="BQZ10" s="102">
        <v>1.1599999999999999</v>
      </c>
      <c r="BRA10" s="102">
        <v>1.167</v>
      </c>
      <c r="BRB10" s="102">
        <v>1.167</v>
      </c>
      <c r="BRC10" s="102">
        <v>1.17</v>
      </c>
      <c r="BRD10" s="102">
        <v>1.03</v>
      </c>
      <c r="BRE10" s="102">
        <f t="shared" si="131"/>
        <v>0.83</v>
      </c>
      <c r="BRF10" s="102">
        <v>1.1599999999999999</v>
      </c>
      <c r="BRG10" s="102">
        <v>1.1599999999999999</v>
      </c>
      <c r="BRH10" s="102">
        <v>1.1499999999999999</v>
      </c>
      <c r="BRI10" s="102">
        <v>1.04</v>
      </c>
      <c r="BRJ10" s="102">
        <v>1.06</v>
      </c>
      <c r="BRK10" s="102">
        <v>1.06</v>
      </c>
      <c r="BRL10" s="102">
        <v>1.05</v>
      </c>
      <c r="BRM10" s="102">
        <v>1.05</v>
      </c>
      <c r="BRN10" s="102">
        <v>1.04</v>
      </c>
      <c r="BRO10" s="102">
        <v>1.03</v>
      </c>
      <c r="BRP10" s="102">
        <v>1.0349999999999999</v>
      </c>
      <c r="BRQ10" s="102">
        <v>1.06</v>
      </c>
      <c r="BRR10" s="102"/>
      <c r="BRS10" s="102">
        <v>1.04</v>
      </c>
      <c r="BRT10" s="102">
        <v>1.03</v>
      </c>
      <c r="BRU10" s="102">
        <v>1.04</v>
      </c>
      <c r="BRV10" s="102">
        <v>1.03</v>
      </c>
      <c r="BRW10" s="102">
        <v>1.0249999999999999</v>
      </c>
      <c r="BRX10" s="102"/>
      <c r="BRY10" s="102">
        <v>1.04</v>
      </c>
      <c r="BRZ10" s="102">
        <v>1.03</v>
      </c>
      <c r="BSA10" s="102">
        <v>1.0289999999999999</v>
      </c>
      <c r="BSB10" s="102">
        <v>1.0349999999999999</v>
      </c>
      <c r="BSC10" s="102">
        <v>1.0489999999999999</v>
      </c>
      <c r="BSD10" s="102">
        <v>1.032</v>
      </c>
      <c r="BSE10" s="102"/>
      <c r="BSF10" s="102">
        <v>1.0449999999999999</v>
      </c>
      <c r="BSG10" s="102">
        <f t="shared" si="132"/>
        <v>0.83</v>
      </c>
      <c r="BSH10" s="102">
        <v>1.0349999999999999</v>
      </c>
      <c r="BSI10" s="102">
        <v>1.04</v>
      </c>
      <c r="BSJ10" s="102">
        <v>1.0509999999999999</v>
      </c>
      <c r="BSK10" s="102">
        <v>1.0629999999999999</v>
      </c>
      <c r="BSL10" s="102">
        <v>1.0529999999999999</v>
      </c>
      <c r="BSM10" s="102">
        <f t="shared" si="133"/>
        <v>0.83</v>
      </c>
      <c r="BSN10" s="47">
        <v>1.044</v>
      </c>
      <c r="BSO10" s="47"/>
      <c r="BSP10" s="47">
        <v>1.048</v>
      </c>
      <c r="BSQ10" s="47">
        <v>1.0469999999999999</v>
      </c>
      <c r="BSR10" s="47">
        <v>1.046</v>
      </c>
      <c r="BSS10" s="47">
        <v>1.0369999999999999</v>
      </c>
      <c r="BST10" s="47">
        <v>1.044</v>
      </c>
      <c r="BSU10" s="47"/>
      <c r="BSV10" s="47">
        <v>1.0369999999999999</v>
      </c>
      <c r="BSW10" s="47"/>
      <c r="BSX10" s="47">
        <v>1.0469999999999999</v>
      </c>
      <c r="BSY10" s="47">
        <v>1.0740000000000001</v>
      </c>
      <c r="BSZ10" s="47">
        <v>1.0609999999999999</v>
      </c>
      <c r="BTA10" s="47">
        <v>1.0740000000000001</v>
      </c>
      <c r="BTB10" s="47">
        <v>1.054</v>
      </c>
      <c r="BTC10" s="47"/>
      <c r="BTD10" s="102">
        <f t="shared" si="134"/>
        <v>0.83</v>
      </c>
      <c r="BTE10" s="102">
        <v>1.077</v>
      </c>
      <c r="BTF10" s="47"/>
      <c r="BTG10" s="47">
        <v>1.17</v>
      </c>
      <c r="BTH10" s="47">
        <v>1.17</v>
      </c>
      <c r="BTI10" s="47">
        <v>1.274</v>
      </c>
      <c r="BTJ10" s="47">
        <v>1.109</v>
      </c>
      <c r="BTK10" s="47">
        <v>1.127</v>
      </c>
      <c r="BTL10" s="51">
        <v>1.052</v>
      </c>
      <c r="BTM10" s="47">
        <f t="shared" si="135"/>
        <v>0.83</v>
      </c>
      <c r="BTN10" s="51">
        <v>1.1240000000000001</v>
      </c>
      <c r="BTO10" s="51">
        <v>1.1100000000000001</v>
      </c>
      <c r="BTP10" s="51">
        <v>1.095</v>
      </c>
      <c r="BTQ10" s="51"/>
      <c r="BTR10" s="51">
        <v>1.2450000000000001</v>
      </c>
      <c r="BTS10" s="47">
        <v>1.218</v>
      </c>
      <c r="BTT10" s="47">
        <f t="shared" si="136"/>
        <v>0.83</v>
      </c>
      <c r="BTU10" s="47">
        <v>1.115</v>
      </c>
      <c r="BTV10" s="47">
        <v>1.127</v>
      </c>
      <c r="BTW10" s="47">
        <v>1.371</v>
      </c>
      <c r="BTX10" s="47">
        <v>1.1639999999999999</v>
      </c>
      <c r="BTY10" s="47"/>
      <c r="BTZ10" s="47">
        <v>1.1120000000000001</v>
      </c>
      <c r="BUA10" s="36">
        <v>1.3029999999999999</v>
      </c>
      <c r="BUB10" s="47">
        <f t="shared" si="137"/>
        <v>0.83</v>
      </c>
      <c r="BUC10" s="47">
        <v>1.113</v>
      </c>
      <c r="BUD10" s="47">
        <v>1.1140000000000001</v>
      </c>
      <c r="BUE10" s="47">
        <v>1.169</v>
      </c>
      <c r="BUF10" s="47">
        <v>1.1819999999999999</v>
      </c>
      <c r="BUG10" s="47">
        <v>1.125</v>
      </c>
      <c r="BUH10" s="47">
        <v>1.2030000000000001</v>
      </c>
      <c r="BUI10" s="47">
        <v>1.1970000000000001</v>
      </c>
      <c r="BUJ10" s="47">
        <v>1.1990000000000001</v>
      </c>
      <c r="BUK10" s="52">
        <v>1.161</v>
      </c>
      <c r="BUL10" s="1181">
        <v>1.046</v>
      </c>
      <c r="BUM10" s="47">
        <v>1.1160000000000001</v>
      </c>
      <c r="BUN10" s="1162">
        <v>1.1160000000000001</v>
      </c>
      <c r="BUO10" s="1162">
        <v>1.113</v>
      </c>
      <c r="BUP10" s="52">
        <v>1.2190000000000001</v>
      </c>
      <c r="BUQ10" s="52">
        <f t="shared" si="138"/>
        <v>1.046</v>
      </c>
      <c r="BUR10" s="52">
        <v>1.1200000000000001</v>
      </c>
      <c r="BUS10" s="52">
        <v>1.1379999999999999</v>
      </c>
      <c r="BUT10" s="52">
        <v>1.1279999999999999</v>
      </c>
      <c r="BUU10" s="52">
        <v>1.123</v>
      </c>
      <c r="BUV10" s="52">
        <v>1.2130000000000001</v>
      </c>
      <c r="BUW10" s="971">
        <v>1.091</v>
      </c>
      <c r="BUX10" s="52">
        <f t="shared" si="139"/>
        <v>1.046</v>
      </c>
      <c r="BUY10" s="52">
        <v>1.165</v>
      </c>
      <c r="BUZ10" s="52">
        <v>1.181</v>
      </c>
      <c r="BVA10" s="52">
        <v>1.256</v>
      </c>
      <c r="BVB10" s="52">
        <v>1.2450000000000001</v>
      </c>
      <c r="BVC10" s="1277" t="s">
        <v>1157</v>
      </c>
      <c r="BVD10" s="971">
        <v>1.177</v>
      </c>
      <c r="BVE10" s="971">
        <f t="shared" si="140"/>
        <v>1.046</v>
      </c>
      <c r="BVF10" s="52">
        <v>1.3879999999999999</v>
      </c>
      <c r="BVG10" s="52"/>
      <c r="BVH10" s="52"/>
      <c r="BVI10" s="52">
        <v>1.288</v>
      </c>
      <c r="BVJ10" s="52">
        <v>1.26</v>
      </c>
      <c r="BVK10" s="52">
        <v>1.153</v>
      </c>
      <c r="BVL10" s="52">
        <v>1.2589999999999999</v>
      </c>
      <c r="BVM10" s="52">
        <v>1.2929999999999999</v>
      </c>
      <c r="BVN10" s="52">
        <v>1.1599999999999999</v>
      </c>
      <c r="BVO10" s="52">
        <f t="shared" si="260"/>
        <v>1.046</v>
      </c>
      <c r="BVP10" s="52">
        <v>1.3460000000000001</v>
      </c>
      <c r="BVQ10" s="52">
        <v>1.3280000000000001</v>
      </c>
      <c r="BVR10" s="52">
        <v>1.3340000000000001</v>
      </c>
      <c r="BVS10" s="52">
        <v>2.15</v>
      </c>
      <c r="BVT10" s="52">
        <v>2.2269999999999999</v>
      </c>
      <c r="BVU10" s="52">
        <v>1.153</v>
      </c>
      <c r="BVV10" s="52">
        <v>2.2709999999999999</v>
      </c>
      <c r="BVW10" s="52">
        <v>2.294</v>
      </c>
      <c r="BVX10" s="58">
        <v>1.3220000000000001</v>
      </c>
      <c r="BVY10" s="58">
        <f t="shared" si="141"/>
        <v>1.046</v>
      </c>
      <c r="BVZ10" s="52">
        <v>1.2589999999999999</v>
      </c>
      <c r="BWA10" s="52"/>
      <c r="BWB10" s="52">
        <v>1.173</v>
      </c>
      <c r="BWC10" s="52">
        <v>1.2370000000000001</v>
      </c>
      <c r="BWD10" s="52"/>
      <c r="BWE10" s="52">
        <f t="shared" si="142"/>
        <v>1.046</v>
      </c>
      <c r="BWF10" s="52">
        <v>1.25</v>
      </c>
      <c r="BWG10" s="52">
        <v>1.242</v>
      </c>
      <c r="BWH10" s="52">
        <v>1.26</v>
      </c>
      <c r="BWI10" s="52">
        <v>1.274</v>
      </c>
      <c r="BWJ10" s="52">
        <v>1.2569999999999999</v>
      </c>
      <c r="BWK10" s="52">
        <v>1.2709999999999999</v>
      </c>
      <c r="BWL10" s="52"/>
      <c r="BWM10" s="52">
        <v>1.2669999999999999</v>
      </c>
      <c r="BWN10" s="52">
        <v>1.256</v>
      </c>
      <c r="BWO10" s="52"/>
      <c r="BWP10" s="52">
        <v>1.2709999999999999</v>
      </c>
      <c r="BWQ10" s="52">
        <v>1.2609999999999999</v>
      </c>
      <c r="BWR10" s="52"/>
      <c r="BWS10" s="52">
        <v>1.214</v>
      </c>
      <c r="BWT10" s="52"/>
      <c r="BWU10" s="52">
        <v>1.196</v>
      </c>
      <c r="BWV10" s="52"/>
      <c r="BWW10" s="52">
        <v>1.1930000000000001</v>
      </c>
      <c r="BWX10" s="52">
        <v>1.1919999999999999</v>
      </c>
      <c r="BWY10" s="52">
        <v>1.2050000000000001</v>
      </c>
      <c r="BWZ10" s="52">
        <v>1.198</v>
      </c>
      <c r="BXA10" s="52"/>
      <c r="BXB10" s="52">
        <v>1.19</v>
      </c>
      <c r="BXC10" s="52"/>
      <c r="BXD10" s="52">
        <v>1.1870000000000001</v>
      </c>
      <c r="BXE10" s="52"/>
      <c r="BXF10" s="52">
        <v>1.2010000000000001</v>
      </c>
      <c r="BXG10" s="52">
        <v>1.28</v>
      </c>
      <c r="BXH10" s="52">
        <f t="shared" si="143"/>
        <v>1.046</v>
      </c>
      <c r="BXI10" s="52">
        <v>1.173</v>
      </c>
      <c r="BXJ10" s="52"/>
      <c r="BXK10" s="52">
        <v>1.147</v>
      </c>
      <c r="BXL10" s="52"/>
      <c r="BXM10" s="52">
        <v>1.1679999999999999</v>
      </c>
      <c r="BXN10" s="52"/>
      <c r="BXO10" s="52">
        <v>1.1559999999999999</v>
      </c>
      <c r="BXP10" s="52"/>
      <c r="BXQ10" s="58">
        <v>1.173</v>
      </c>
      <c r="BXR10" s="52">
        <f t="shared" si="144"/>
        <v>1.046</v>
      </c>
      <c r="BXS10" s="52"/>
      <c r="BXT10" s="52" t="s">
        <v>1177</v>
      </c>
      <c r="BXU10" s="52"/>
      <c r="BXV10" s="52" t="s">
        <v>1177</v>
      </c>
      <c r="BXW10" s="52"/>
      <c r="BXX10" s="52" t="s">
        <v>1177</v>
      </c>
      <c r="BXY10" s="52" t="s">
        <v>1177</v>
      </c>
      <c r="BXZ10" s="52"/>
      <c r="BYA10" s="52"/>
      <c r="BYB10" s="52">
        <v>1.1739999999999999</v>
      </c>
      <c r="BYC10" s="52">
        <f t="shared" si="145"/>
        <v>1.046</v>
      </c>
      <c r="BYD10" s="52" t="s">
        <v>1177</v>
      </c>
      <c r="BYE10" s="52"/>
      <c r="BYF10" s="52"/>
      <c r="BYG10" s="52">
        <v>1.2430000000000001</v>
      </c>
      <c r="BYH10" s="58"/>
      <c r="BYI10" s="58"/>
      <c r="BYJ10" s="52">
        <v>1.2609999999999999</v>
      </c>
      <c r="BYK10" s="52"/>
      <c r="BYL10" s="52">
        <v>1.27</v>
      </c>
      <c r="BYM10" s="52">
        <v>1.244</v>
      </c>
      <c r="BYN10" s="52"/>
      <c r="BYO10" s="6">
        <f t="shared" si="146"/>
        <v>0.18929254302103246</v>
      </c>
      <c r="BYP10" s="102">
        <v>0.745</v>
      </c>
      <c r="BYQ10" s="102">
        <v>0.75219999999999998</v>
      </c>
      <c r="BYR10" s="102">
        <v>0.77100000000000002</v>
      </c>
      <c r="BYS10" s="102"/>
      <c r="BYT10" s="102">
        <v>0.77059999999999995</v>
      </c>
      <c r="BYU10" s="102">
        <v>0.84279999999999999</v>
      </c>
      <c r="BYV10" s="102">
        <v>0.83720000000000006</v>
      </c>
      <c r="BYW10" s="102"/>
      <c r="BYX10" s="102">
        <f t="shared" si="147"/>
        <v>0.745</v>
      </c>
      <c r="BYY10" s="102">
        <v>0.84019999999999995</v>
      </c>
      <c r="BYZ10" s="102">
        <v>0.81759999999999999</v>
      </c>
      <c r="BZA10" s="102">
        <v>0.8236</v>
      </c>
      <c r="BZB10" s="102">
        <v>0.82479999999999998</v>
      </c>
      <c r="BZC10" s="102">
        <v>0.79559999999999997</v>
      </c>
      <c r="BZD10" s="102">
        <v>0.80400000000000005</v>
      </c>
      <c r="BZE10" s="102">
        <v>0.79659999999999997</v>
      </c>
      <c r="BZF10" s="102"/>
      <c r="BZG10" s="102">
        <v>0.8</v>
      </c>
      <c r="BZH10" s="102">
        <v>0.8</v>
      </c>
      <c r="BZI10" s="102"/>
      <c r="BZJ10" s="102">
        <v>0.81</v>
      </c>
      <c r="BZK10" s="1061">
        <v>0.81699999999999995</v>
      </c>
      <c r="BZL10" s="102">
        <f t="shared" si="148"/>
        <v>0.745</v>
      </c>
      <c r="BZM10" s="102">
        <v>0.82</v>
      </c>
      <c r="BZN10" s="102">
        <v>0.81</v>
      </c>
      <c r="BZO10" s="102">
        <v>0.81</v>
      </c>
      <c r="BZP10" s="102">
        <v>0.81</v>
      </c>
      <c r="BZQ10" s="102">
        <v>0.81</v>
      </c>
      <c r="BZR10" s="102">
        <v>0.9</v>
      </c>
      <c r="BZS10" s="102"/>
      <c r="BZT10" s="102">
        <v>0.9</v>
      </c>
      <c r="BZU10" s="102">
        <v>1.1299999999999999</v>
      </c>
      <c r="BZV10" s="102">
        <v>1.1399999999999999</v>
      </c>
      <c r="BZW10" s="102">
        <v>1.1499999999999999</v>
      </c>
      <c r="BZX10" s="102">
        <v>0.92</v>
      </c>
      <c r="BZY10" s="102">
        <f t="shared" si="149"/>
        <v>0.745</v>
      </c>
      <c r="BZZ10" s="102">
        <v>1.1499999999999999</v>
      </c>
      <c r="CAA10" s="102">
        <v>1.177</v>
      </c>
      <c r="CAB10" s="102">
        <v>1.17</v>
      </c>
      <c r="CAC10" s="102"/>
      <c r="CAD10" s="102">
        <v>1.1519999999999999</v>
      </c>
      <c r="CAE10" s="102">
        <v>1.1599999999999999</v>
      </c>
      <c r="CAF10" s="102">
        <v>1.1599999999999999</v>
      </c>
      <c r="CAG10" s="102">
        <v>1.1499999999999999</v>
      </c>
      <c r="CAH10" s="102">
        <v>1.1599999999999999</v>
      </c>
      <c r="CAI10" s="102">
        <v>1.1659999999999999</v>
      </c>
      <c r="CAJ10" s="102"/>
      <c r="CAK10" s="102">
        <v>1.17</v>
      </c>
      <c r="CAL10" s="102">
        <v>1.1499999999999999</v>
      </c>
      <c r="CAM10" s="102">
        <v>1.1499999999999999</v>
      </c>
      <c r="CAN10" s="102">
        <v>1.18</v>
      </c>
      <c r="CAO10" s="102">
        <v>1.18</v>
      </c>
      <c r="CAP10" s="102"/>
      <c r="CAQ10" s="102">
        <v>1.1499999999999999</v>
      </c>
      <c r="CAR10" s="102">
        <v>1.1599999999999999</v>
      </c>
      <c r="CAS10" s="102"/>
      <c r="CAT10" s="102">
        <v>1.18</v>
      </c>
      <c r="CAU10" s="102">
        <v>1.18</v>
      </c>
      <c r="CAV10" s="102">
        <v>1.1499999999999999</v>
      </c>
      <c r="CAW10" s="102">
        <v>1.147</v>
      </c>
      <c r="CAX10" s="102">
        <v>1.1519999999999999</v>
      </c>
      <c r="CAY10" s="102"/>
      <c r="CAZ10" s="102">
        <v>1.1539999999999999</v>
      </c>
      <c r="CBA10" s="102">
        <v>1.1499999999999999</v>
      </c>
      <c r="CBB10" s="102">
        <v>1.097</v>
      </c>
      <c r="CBC10" s="102">
        <f t="shared" si="150"/>
        <v>0.745</v>
      </c>
      <c r="CBD10" s="102">
        <v>1.1499999999999999</v>
      </c>
      <c r="CBE10" s="102">
        <v>1.1479999999999999</v>
      </c>
      <c r="CBF10" s="102">
        <v>1.1559999999999999</v>
      </c>
      <c r="CBG10" s="102">
        <v>1.145</v>
      </c>
      <c r="CBH10" s="102"/>
      <c r="CBI10" s="102">
        <v>1.145</v>
      </c>
      <c r="CBJ10" s="102">
        <f t="shared" si="151"/>
        <v>0.745</v>
      </c>
      <c r="CBK10" s="47">
        <v>1.169</v>
      </c>
      <c r="CBL10" s="47">
        <v>1.1719999999999999</v>
      </c>
      <c r="CBM10" s="47">
        <v>1.1479999999999999</v>
      </c>
      <c r="CBN10" s="47">
        <v>1.153</v>
      </c>
      <c r="CBO10" s="47">
        <v>1.1639999999999999</v>
      </c>
      <c r="CBP10" s="47">
        <v>1.1459999999999999</v>
      </c>
      <c r="CBQ10" s="47">
        <v>1.1599999999999999</v>
      </c>
      <c r="CBR10" s="47">
        <v>1.141</v>
      </c>
      <c r="CBS10" s="47">
        <v>1.151</v>
      </c>
      <c r="CBT10" s="47"/>
      <c r="CBU10" s="47">
        <v>1.1379999999999999</v>
      </c>
      <c r="CBV10" s="47">
        <v>1.1579999999999999</v>
      </c>
      <c r="CBW10" s="47">
        <v>1.149</v>
      </c>
      <c r="CBX10" s="102">
        <f t="shared" si="152"/>
        <v>0.745</v>
      </c>
      <c r="CBY10" s="47">
        <v>1.1739999999999999</v>
      </c>
      <c r="CBZ10" s="77">
        <v>1.2390000000000001</v>
      </c>
      <c r="CCA10" s="47"/>
      <c r="CCB10" s="47">
        <v>1.2210000000000001</v>
      </c>
      <c r="CCC10" s="47">
        <v>1.3049999999999999</v>
      </c>
      <c r="CCD10" s="47">
        <v>1.171</v>
      </c>
      <c r="CCE10" s="47">
        <v>1.1559999999999999</v>
      </c>
      <c r="CCF10" s="51">
        <v>1.169</v>
      </c>
      <c r="CCG10" s="47">
        <f t="shared" si="153"/>
        <v>0.745</v>
      </c>
      <c r="CCH10" s="51">
        <v>1.1830000000000001</v>
      </c>
      <c r="CCI10" s="51">
        <v>1.169</v>
      </c>
      <c r="CCJ10" s="51">
        <v>1.1499999999999999</v>
      </c>
      <c r="CCK10" s="51"/>
      <c r="CCL10" s="51">
        <v>1.159</v>
      </c>
      <c r="CCM10" s="47">
        <v>1.145</v>
      </c>
      <c r="CCN10" s="47">
        <f t="shared" si="154"/>
        <v>0.745</v>
      </c>
      <c r="CCO10" s="47">
        <v>1.151</v>
      </c>
      <c r="CCP10" s="47">
        <v>1.17</v>
      </c>
      <c r="CCQ10" s="47">
        <v>1.175</v>
      </c>
      <c r="CCR10" s="47">
        <v>1.1579999999999999</v>
      </c>
      <c r="CCS10" s="47">
        <v>1.1459999999999999</v>
      </c>
      <c r="CCT10" s="47">
        <f t="shared" si="155"/>
        <v>0.745</v>
      </c>
      <c r="CCU10" s="47">
        <v>1.1519999999999999</v>
      </c>
      <c r="CCV10" s="47">
        <v>1.127</v>
      </c>
      <c r="CCW10" s="47">
        <v>1.1619999999999999</v>
      </c>
      <c r="CCX10" s="47">
        <v>1.1639999999999999</v>
      </c>
      <c r="CCY10" s="47">
        <v>1.1599999999999999</v>
      </c>
      <c r="CCZ10" s="47">
        <v>1.163</v>
      </c>
      <c r="CDA10" s="47"/>
      <c r="CDB10" s="47">
        <v>1.1539999999999999</v>
      </c>
      <c r="CDC10" s="47">
        <v>1.1639999999999999</v>
      </c>
      <c r="CDD10" s="52">
        <v>1.1279999999999999</v>
      </c>
      <c r="CDE10" s="1181">
        <v>1.147</v>
      </c>
      <c r="CDF10" s="47">
        <v>1.171</v>
      </c>
      <c r="CDG10" s="47"/>
      <c r="CDH10" s="1162">
        <v>1.1519999999999999</v>
      </c>
      <c r="CDI10" s="1162">
        <v>1.173</v>
      </c>
      <c r="CDJ10" s="52">
        <v>1.196</v>
      </c>
      <c r="CDK10" s="52">
        <f t="shared" si="156"/>
        <v>1.147</v>
      </c>
      <c r="CDL10" s="52">
        <v>1.179</v>
      </c>
      <c r="CDM10" s="52">
        <v>1.1579999999999999</v>
      </c>
      <c r="CDN10" s="52">
        <v>1.1739999999999999</v>
      </c>
      <c r="CDO10" s="52">
        <v>1.181</v>
      </c>
      <c r="CDP10" s="52">
        <v>1.1919999999999999</v>
      </c>
      <c r="CDQ10" s="971">
        <v>1.1990000000000001</v>
      </c>
      <c r="CDR10" s="52">
        <f t="shared" si="157"/>
        <v>1.147</v>
      </c>
      <c r="CDS10" s="52">
        <v>1.194</v>
      </c>
      <c r="CDT10" s="52">
        <v>1.1919999999999999</v>
      </c>
      <c r="CDU10" s="52">
        <v>1.2030000000000001</v>
      </c>
      <c r="CDV10" s="52">
        <v>1.2130000000000001</v>
      </c>
      <c r="CDW10" s="1277" t="s">
        <v>1157</v>
      </c>
      <c r="CDX10" s="971">
        <v>1.1779999999999999</v>
      </c>
      <c r="CDY10" s="971">
        <f t="shared" si="158"/>
        <v>1.147</v>
      </c>
      <c r="CDZ10" s="52">
        <v>1.401</v>
      </c>
      <c r="CEA10" s="52"/>
      <c r="CEB10" s="52"/>
      <c r="CEC10" s="52">
        <v>1.4330000000000001</v>
      </c>
      <c r="CED10" s="52">
        <v>1.4219999999999999</v>
      </c>
      <c r="CEE10" s="52">
        <v>1.268</v>
      </c>
      <c r="CEF10" s="52">
        <v>1.407</v>
      </c>
      <c r="CEG10" s="52">
        <v>1.377</v>
      </c>
      <c r="CEH10" s="52">
        <v>1.2709999999999999</v>
      </c>
      <c r="CEI10" s="52">
        <f t="shared" si="261"/>
        <v>1.147</v>
      </c>
      <c r="CEJ10" s="52">
        <v>1.492</v>
      </c>
      <c r="CEK10" s="52">
        <v>1.472</v>
      </c>
      <c r="CEL10" s="52">
        <v>1.462</v>
      </c>
      <c r="CEM10" s="52">
        <v>2.2040000000000002</v>
      </c>
      <c r="CEN10" s="52">
        <v>2.5880000000000001</v>
      </c>
      <c r="CEO10" s="52">
        <v>1.266</v>
      </c>
      <c r="CEP10" s="52">
        <v>2.581</v>
      </c>
      <c r="CEQ10" s="52">
        <v>2.6120000000000001</v>
      </c>
      <c r="CER10" s="58">
        <v>1.405</v>
      </c>
      <c r="CES10" s="58">
        <f t="shared" si="159"/>
        <v>1.147</v>
      </c>
      <c r="CET10" s="52">
        <v>1.4</v>
      </c>
      <c r="CEU10" s="52"/>
      <c r="CEV10" s="52">
        <v>1.2669999999999999</v>
      </c>
      <c r="CEW10" s="52">
        <v>1.425</v>
      </c>
      <c r="CEX10" s="52"/>
      <c r="CEY10" s="52">
        <f t="shared" si="160"/>
        <v>1.147</v>
      </c>
      <c r="CEZ10" s="52">
        <v>1.4239999999999999</v>
      </c>
      <c r="CFA10" s="52">
        <v>1.419</v>
      </c>
      <c r="CFB10" s="52">
        <v>1.399</v>
      </c>
      <c r="CFC10" s="52">
        <v>1.403</v>
      </c>
      <c r="CFD10" s="52">
        <v>1.4339999999999999</v>
      </c>
      <c r="CFE10" s="52">
        <v>1.4139999999999999</v>
      </c>
      <c r="CFF10" s="52"/>
      <c r="CFG10" s="52">
        <v>1.401</v>
      </c>
      <c r="CFH10" s="52">
        <v>1.4</v>
      </c>
      <c r="CFI10" s="52"/>
      <c r="CFJ10" s="52">
        <v>1.421</v>
      </c>
      <c r="CFK10" s="52">
        <v>1.4319999999999999</v>
      </c>
      <c r="CFL10" s="52"/>
      <c r="CFM10" s="52">
        <v>1.341</v>
      </c>
      <c r="CFN10" s="52"/>
      <c r="CFO10" s="52">
        <v>1.3160000000000001</v>
      </c>
      <c r="CFP10" s="52"/>
      <c r="CFQ10" s="52">
        <v>1.3340000000000001</v>
      </c>
      <c r="CFR10" s="52"/>
      <c r="CFS10" s="52">
        <v>1.343</v>
      </c>
      <c r="CFT10" s="52">
        <v>1.3260000000000001</v>
      </c>
      <c r="CFU10" s="52">
        <v>1.3080000000000001</v>
      </c>
      <c r="CFV10" s="52"/>
      <c r="CFW10" s="52">
        <v>1.3340000000000001</v>
      </c>
      <c r="CFX10" s="52"/>
      <c r="CFY10" s="52">
        <v>1.3420000000000001</v>
      </c>
      <c r="CFZ10" s="52"/>
      <c r="CGA10" s="52">
        <v>1.329</v>
      </c>
      <c r="CGB10" s="52">
        <v>1.425</v>
      </c>
      <c r="CGC10" s="52">
        <f t="shared" si="161"/>
        <v>1.147</v>
      </c>
      <c r="CGD10" s="52">
        <v>1.36</v>
      </c>
      <c r="CGE10" s="52"/>
      <c r="CGF10" s="52">
        <v>1.252</v>
      </c>
      <c r="CGG10" s="52"/>
      <c r="CGH10" s="52">
        <v>1.26</v>
      </c>
      <c r="CGI10" s="52"/>
      <c r="CGJ10" s="52">
        <v>1.256</v>
      </c>
      <c r="CGK10" s="52"/>
      <c r="CGL10" s="58">
        <v>1.3260000000000001</v>
      </c>
      <c r="CGM10" s="58">
        <f t="shared" si="162"/>
        <v>1.147</v>
      </c>
      <c r="CGN10" s="58"/>
      <c r="CGO10" s="58" t="s">
        <v>1177</v>
      </c>
      <c r="CGP10" s="58"/>
      <c r="CGQ10" s="58" t="s">
        <v>1177</v>
      </c>
      <c r="CGR10" s="58"/>
      <c r="CGS10" s="58" t="s">
        <v>1177</v>
      </c>
      <c r="CGT10" s="58" t="s">
        <v>1177</v>
      </c>
      <c r="CGU10" s="58"/>
      <c r="CGV10" s="58"/>
      <c r="CGW10" s="52">
        <v>1.2789999999999999</v>
      </c>
      <c r="CGX10" s="58">
        <f t="shared" si="163"/>
        <v>1.147</v>
      </c>
      <c r="CGY10" s="52" t="s">
        <v>1177</v>
      </c>
      <c r="CGZ10" s="58"/>
      <c r="CHA10" s="58"/>
      <c r="CHB10" s="58"/>
      <c r="CHC10" s="52">
        <v>1.38</v>
      </c>
      <c r="CHD10" s="58"/>
      <c r="CHE10" s="52">
        <v>1.391</v>
      </c>
      <c r="CHF10" s="52"/>
      <c r="CHG10" s="52">
        <v>1.41</v>
      </c>
      <c r="CHH10" s="52">
        <v>1.3839999999999999</v>
      </c>
      <c r="CHI10" s="52"/>
      <c r="CHJ10" s="52">
        <v>1.2909999999999999</v>
      </c>
      <c r="CHK10" s="52">
        <f t="shared" si="164"/>
        <v>1.147</v>
      </c>
      <c r="CHL10" s="52">
        <v>1.4019999999999999</v>
      </c>
      <c r="CHM10" s="52"/>
      <c r="CHN10" s="52">
        <v>1.371</v>
      </c>
      <c r="CHO10" s="52">
        <v>1.381</v>
      </c>
      <c r="CHP10" s="52">
        <v>1.381</v>
      </c>
      <c r="CHQ10" s="52">
        <v>1.4039999999999999</v>
      </c>
      <c r="CHR10" s="52">
        <v>1.35</v>
      </c>
      <c r="CHS10" s="52">
        <f t="shared" si="165"/>
        <v>1.147</v>
      </c>
      <c r="CHT10" s="52"/>
      <c r="CHU10" s="52"/>
      <c r="CHV10" s="52">
        <v>1.538</v>
      </c>
      <c r="CHW10" s="52">
        <v>1.52</v>
      </c>
      <c r="CHX10" s="52"/>
      <c r="CHY10" s="52"/>
      <c r="CHZ10" s="52">
        <v>1.56</v>
      </c>
      <c r="CIA10" s="52">
        <f t="shared" si="166"/>
        <v>1.147</v>
      </c>
      <c r="CIB10" s="52">
        <v>1.5409999999999999</v>
      </c>
      <c r="CIC10" s="52">
        <v>1.571</v>
      </c>
      <c r="CID10" s="52">
        <v>1.5609999999999999</v>
      </c>
      <c r="CIE10" s="52">
        <v>1.552</v>
      </c>
      <c r="CIF10" s="52"/>
      <c r="CIG10" s="52">
        <v>1.5569999999999999</v>
      </c>
      <c r="CIH10" s="52"/>
      <c r="CII10" s="52">
        <v>1.573</v>
      </c>
      <c r="CIJ10" s="52">
        <v>1.56</v>
      </c>
      <c r="CIK10" s="52">
        <f t="shared" si="247"/>
        <v>1.147</v>
      </c>
      <c r="CIL10" s="52"/>
      <c r="CIM10" s="52"/>
      <c r="CIN10" s="6">
        <f t="shared" si="167"/>
        <v>-1</v>
      </c>
      <c r="CIO10" s="102">
        <v>1.161</v>
      </c>
      <c r="CIP10" s="102">
        <v>1.1910000000000001</v>
      </c>
      <c r="CIQ10" s="102">
        <v>1.2030000000000001</v>
      </c>
      <c r="CIR10" s="102">
        <v>1.194</v>
      </c>
      <c r="CIS10" s="102"/>
      <c r="CIT10" s="102">
        <v>1.1930000000000001</v>
      </c>
      <c r="CIU10" s="47">
        <f t="shared" si="168"/>
        <v>1.161</v>
      </c>
      <c r="CIV10" s="102">
        <v>1.2150000000000001</v>
      </c>
      <c r="CIW10" s="47">
        <v>1.24</v>
      </c>
      <c r="CIX10" s="102"/>
      <c r="CIY10" s="47">
        <v>1.2370000000000001</v>
      </c>
      <c r="CIZ10" s="47">
        <v>1.242</v>
      </c>
      <c r="CJA10" s="47">
        <v>1.236</v>
      </c>
      <c r="CJB10" s="47">
        <v>1.2350000000000001</v>
      </c>
      <c r="CJC10" s="47">
        <v>1.246</v>
      </c>
      <c r="CJD10" s="47">
        <v>1.351</v>
      </c>
      <c r="CJE10" s="47">
        <v>1.367</v>
      </c>
      <c r="CJF10" s="47">
        <v>1.373</v>
      </c>
      <c r="CJG10" s="47">
        <v>1.349</v>
      </c>
      <c r="CJH10" s="47">
        <v>1.365</v>
      </c>
      <c r="CJI10" s="102">
        <f t="shared" si="169"/>
        <v>1.161</v>
      </c>
      <c r="CJJ10" s="47">
        <v>1.347</v>
      </c>
      <c r="CJK10" s="102">
        <v>1.341</v>
      </c>
      <c r="CJL10" s="47"/>
      <c r="CJM10" s="47">
        <v>1.3420000000000001</v>
      </c>
      <c r="CJN10" s="47">
        <v>1.4359999999999999</v>
      </c>
      <c r="CJO10" s="47">
        <v>1.3049999999999999</v>
      </c>
      <c r="CJP10" s="47">
        <v>1.2869999999999999</v>
      </c>
      <c r="CJQ10" s="51">
        <v>1.363</v>
      </c>
      <c r="CJR10" s="47">
        <f t="shared" si="170"/>
        <v>1.161</v>
      </c>
      <c r="CJS10" s="51">
        <v>1.29</v>
      </c>
      <c r="CJT10" s="51">
        <v>1.3129999999999999</v>
      </c>
      <c r="CJU10" s="51">
        <v>1.286</v>
      </c>
      <c r="CJV10" s="51">
        <v>1.28</v>
      </c>
      <c r="CJW10" s="51"/>
      <c r="CJX10" s="47">
        <v>1.28</v>
      </c>
      <c r="CJY10" s="47">
        <v>1.2969999999999999</v>
      </c>
      <c r="CJZ10" s="47">
        <f t="shared" si="171"/>
        <v>1.161</v>
      </c>
      <c r="CKA10" s="47">
        <v>1.228</v>
      </c>
      <c r="CKB10" s="47">
        <v>1.25</v>
      </c>
      <c r="CKC10" s="47"/>
      <c r="CKD10" s="47">
        <v>1.2529999999999999</v>
      </c>
      <c r="CKE10" s="47">
        <v>1.23</v>
      </c>
      <c r="CKF10" s="47">
        <v>1.2450000000000001</v>
      </c>
      <c r="CKG10" s="47"/>
      <c r="CKH10" s="36">
        <v>1.2669999999999999</v>
      </c>
      <c r="CKI10" s="47">
        <f t="shared" si="172"/>
        <v>1.161</v>
      </c>
      <c r="CKJ10" s="47">
        <v>1.264</v>
      </c>
      <c r="CKK10" s="47">
        <v>1.2669999999999999</v>
      </c>
      <c r="CKL10" s="47">
        <v>1.2729999999999999</v>
      </c>
      <c r="CKM10" s="47">
        <v>1.252</v>
      </c>
      <c r="CKN10" s="47">
        <v>1.2509999999999999</v>
      </c>
      <c r="CKO10" s="47">
        <v>1.262</v>
      </c>
      <c r="CKP10" s="47">
        <v>1.26</v>
      </c>
      <c r="CKQ10" s="47">
        <v>1.27</v>
      </c>
      <c r="CKR10" s="47"/>
      <c r="CKS10" s="52">
        <v>1.2370000000000001</v>
      </c>
      <c r="CKT10" s="1181">
        <v>1.2</v>
      </c>
      <c r="CKU10" s="47">
        <v>1.2829999999999999</v>
      </c>
      <c r="CKV10" s="1162">
        <v>1.258</v>
      </c>
      <c r="CKW10" s="1162">
        <v>1.272</v>
      </c>
      <c r="CKX10" s="52">
        <v>1.2470000000000001</v>
      </c>
      <c r="CKY10" s="52">
        <f t="shared" si="173"/>
        <v>1.2</v>
      </c>
      <c r="CKZ10" s="52">
        <v>1.282</v>
      </c>
      <c r="CLA10" s="52">
        <v>1.2909999999999999</v>
      </c>
      <c r="CLB10" s="52">
        <v>1.268</v>
      </c>
      <c r="CLC10" s="52">
        <v>1.262</v>
      </c>
      <c r="CLD10" s="52">
        <v>1.2809999999999999</v>
      </c>
      <c r="CLE10" s="971">
        <v>1.2529999999999999</v>
      </c>
      <c r="CLF10" s="52">
        <f t="shared" si="174"/>
        <v>1.2</v>
      </c>
      <c r="CLG10" s="52">
        <v>1.272</v>
      </c>
      <c r="CLH10" s="52">
        <v>1.2889999999999999</v>
      </c>
      <c r="CLI10" s="52"/>
      <c r="CLJ10" s="52">
        <v>1.2849999999999999</v>
      </c>
      <c r="CLK10" s="52">
        <v>1.2769999999999999</v>
      </c>
      <c r="CLL10" s="1277" t="s">
        <v>1157</v>
      </c>
      <c r="CLM10" s="971">
        <v>1.2869999999999999</v>
      </c>
      <c r="CLN10" s="971">
        <f t="shared" si="175"/>
        <v>1.2</v>
      </c>
      <c r="CLO10" s="52">
        <v>1.4810000000000001</v>
      </c>
      <c r="CLP10" s="52"/>
      <c r="CLQ10" s="52"/>
      <c r="CLR10" s="52">
        <v>1.4790000000000001</v>
      </c>
      <c r="CLS10" s="52">
        <v>1.4510000000000001</v>
      </c>
      <c r="CLT10" s="52">
        <v>1.3069999999999999</v>
      </c>
      <c r="CLU10" s="52">
        <v>1.4630000000000001</v>
      </c>
      <c r="CLV10" s="52">
        <v>1.4470000000000001</v>
      </c>
      <c r="CLW10" s="52">
        <v>1.304</v>
      </c>
      <c r="CLX10" s="52">
        <f t="shared" si="262"/>
        <v>1.2</v>
      </c>
      <c r="CLY10" s="52">
        <v>1.5820000000000001</v>
      </c>
      <c r="CLZ10" s="52">
        <v>1.587</v>
      </c>
      <c r="CMA10" s="52">
        <v>1.5580000000000001</v>
      </c>
      <c r="CMB10" s="52">
        <v>2.331</v>
      </c>
      <c r="CMC10" s="52">
        <v>2.5289999999999999</v>
      </c>
      <c r="CMD10" s="52">
        <v>1.3</v>
      </c>
      <c r="CME10" s="52">
        <v>2.56</v>
      </c>
      <c r="CMF10" s="52">
        <v>2.4380000000000002</v>
      </c>
      <c r="CMG10" s="58">
        <v>1.4530000000000001</v>
      </c>
      <c r="CMH10" s="58">
        <f t="shared" si="176"/>
        <v>1.2</v>
      </c>
      <c r="CMI10" s="52">
        <v>1.456</v>
      </c>
      <c r="CMJ10" s="52"/>
      <c r="CMK10" s="52">
        <v>1.3049999999999999</v>
      </c>
      <c r="CML10" s="52">
        <v>1.4470000000000001</v>
      </c>
      <c r="CMM10" s="52"/>
      <c r="CMN10" s="52">
        <f t="shared" si="177"/>
        <v>1.2</v>
      </c>
      <c r="CMO10" s="52">
        <v>1.4530000000000001</v>
      </c>
      <c r="CMP10" s="52">
        <v>1.478</v>
      </c>
      <c r="CMQ10" s="52">
        <v>1.484</v>
      </c>
      <c r="CMR10" s="52">
        <v>1.4810000000000001</v>
      </c>
      <c r="CMS10" s="52">
        <v>1.4830000000000001</v>
      </c>
      <c r="CMT10" s="52">
        <v>1.482</v>
      </c>
      <c r="CMU10" s="52"/>
      <c r="CMV10" s="52">
        <v>1.484</v>
      </c>
      <c r="CMW10" s="52">
        <v>1.498</v>
      </c>
      <c r="CMX10" s="52"/>
      <c r="CMY10" s="52">
        <v>1.4730000000000001</v>
      </c>
      <c r="CMZ10" s="52">
        <v>1.4990000000000001</v>
      </c>
      <c r="CNA10" s="52"/>
      <c r="CNB10" s="52">
        <v>1.4670000000000001</v>
      </c>
      <c r="CNC10" s="52"/>
      <c r="CND10" s="52">
        <v>1.44</v>
      </c>
      <c r="CNE10" s="52"/>
      <c r="CNF10" s="52">
        <v>1.4490000000000001</v>
      </c>
      <c r="CNG10" s="52"/>
      <c r="CNH10" s="52">
        <v>1.4419999999999999</v>
      </c>
      <c r="CNI10" s="52">
        <v>1.44</v>
      </c>
      <c r="CNJ10" s="52">
        <v>1.4590000000000001</v>
      </c>
      <c r="CNK10" s="52"/>
      <c r="CNL10" s="52">
        <v>1.4470000000000001</v>
      </c>
      <c r="CNM10" s="52"/>
      <c r="CNN10" s="52">
        <v>1.4710000000000001</v>
      </c>
      <c r="CNO10" s="52"/>
      <c r="CNP10" s="52">
        <v>1.462</v>
      </c>
      <c r="CNQ10" s="52">
        <v>1.476</v>
      </c>
      <c r="CNR10" s="52">
        <f t="shared" si="178"/>
        <v>1.2</v>
      </c>
      <c r="CNS10" s="52">
        <v>1.448</v>
      </c>
      <c r="CNT10" s="52"/>
      <c r="CNU10" s="52">
        <v>1.403</v>
      </c>
      <c r="CNV10" s="52"/>
      <c r="CNW10" s="52">
        <v>1.3919999999999999</v>
      </c>
      <c r="CNX10" s="52"/>
      <c r="CNY10" s="52">
        <v>1.391</v>
      </c>
      <c r="CNZ10" s="52"/>
      <c r="COA10" s="58">
        <v>1.4259999999999999</v>
      </c>
      <c r="COB10" s="52">
        <f t="shared" si="179"/>
        <v>1.2</v>
      </c>
      <c r="COC10" s="52"/>
      <c r="COD10" s="52" t="s">
        <v>1177</v>
      </c>
      <c r="COE10" s="52"/>
      <c r="COF10" s="52" t="s">
        <v>1177</v>
      </c>
      <c r="COG10" s="52"/>
      <c r="COH10" s="52" t="s">
        <v>1177</v>
      </c>
      <c r="COI10" s="52" t="s">
        <v>1177</v>
      </c>
      <c r="COJ10" s="52"/>
      <c r="COK10" s="52"/>
      <c r="COL10" s="52">
        <v>1.3819999999999999</v>
      </c>
      <c r="COM10" s="52">
        <f t="shared" si="180"/>
        <v>1.2</v>
      </c>
      <c r="CON10" s="52" t="s">
        <v>1177</v>
      </c>
      <c r="COO10" s="52"/>
      <c r="COP10" s="52"/>
      <c r="COQ10" s="58"/>
      <c r="COR10" s="52">
        <v>1.448</v>
      </c>
      <c r="COS10" s="58"/>
      <c r="COT10" s="52">
        <v>1.456</v>
      </c>
      <c r="COU10" s="52"/>
      <c r="COV10" s="52">
        <v>1.4710000000000001</v>
      </c>
      <c r="COW10" s="52">
        <v>1.4810000000000001</v>
      </c>
      <c r="COX10" s="52"/>
      <c r="COY10" s="52">
        <v>1.385</v>
      </c>
      <c r="COZ10" s="52">
        <f t="shared" si="181"/>
        <v>1.2</v>
      </c>
      <c r="CPA10" s="52">
        <v>1.468</v>
      </c>
      <c r="CPB10" s="52"/>
      <c r="CPC10" s="52">
        <v>1.4510000000000001</v>
      </c>
      <c r="CPD10" s="52">
        <v>1.4590000000000001</v>
      </c>
      <c r="CPE10" s="52">
        <v>1.452</v>
      </c>
      <c r="CPF10" s="52">
        <v>1.4710000000000001</v>
      </c>
      <c r="CPG10" s="52">
        <v>1.462</v>
      </c>
      <c r="CPH10" s="52">
        <v>1.462</v>
      </c>
      <c r="CPI10" s="52">
        <f t="shared" si="182"/>
        <v>1.2</v>
      </c>
      <c r="CPJ10" s="52"/>
      <c r="CPK10" s="52"/>
      <c r="CPL10" s="52">
        <v>1.8360000000000001</v>
      </c>
      <c r="CPM10" s="52">
        <v>1.66</v>
      </c>
      <c r="CPN10" s="52"/>
      <c r="CPO10" s="52"/>
      <c r="CPP10" s="52">
        <v>1.5980000000000001</v>
      </c>
      <c r="CPQ10" s="52">
        <f t="shared" si="183"/>
        <v>1.2</v>
      </c>
      <c r="CPR10" s="52">
        <v>1.6419999999999999</v>
      </c>
      <c r="CPS10" s="52">
        <v>1.6479999999999999</v>
      </c>
      <c r="CPT10" s="52">
        <v>1.6319999999999999</v>
      </c>
      <c r="CPU10" s="52">
        <v>1.653</v>
      </c>
      <c r="CPV10" s="52"/>
      <c r="CPW10" s="52">
        <v>1.653</v>
      </c>
      <c r="CPX10" s="52"/>
      <c r="CPY10" s="52">
        <v>1.629</v>
      </c>
      <c r="CPZ10" s="52">
        <v>1.5980000000000001</v>
      </c>
      <c r="CQA10" s="52">
        <f t="shared" si="248"/>
        <v>1.2</v>
      </c>
      <c r="CQB10" s="52"/>
      <c r="CQC10" s="52"/>
      <c r="CQD10" s="6">
        <f t="shared" si="249"/>
        <v>-1</v>
      </c>
      <c r="CQE10" s="1049">
        <f t="shared" si="184"/>
        <v>0.93500000000000005</v>
      </c>
      <c r="CQF10" s="58">
        <v>0.85</v>
      </c>
      <c r="CQG10" s="47">
        <f t="shared" si="185"/>
        <v>0.85</v>
      </c>
      <c r="CQH10" s="102">
        <v>0.86199999999999999</v>
      </c>
      <c r="CQI10" s="47">
        <v>0.86399999999999999</v>
      </c>
      <c r="CQJ10" s="47"/>
      <c r="CQK10" s="47">
        <v>0.86099999999999999</v>
      </c>
      <c r="CQL10" s="47">
        <v>0.85499999999999998</v>
      </c>
      <c r="CQM10" s="47">
        <v>0.85699999999999998</v>
      </c>
      <c r="CQN10" s="47">
        <v>0.86299999999999999</v>
      </c>
      <c r="CQO10" s="47">
        <v>0.82699999999999996</v>
      </c>
      <c r="CQP10" s="47">
        <f t="shared" si="186"/>
        <v>0.82699999999999996</v>
      </c>
      <c r="CQQ10" s="47">
        <v>0.86399999999999999</v>
      </c>
      <c r="CQR10" s="47">
        <v>0.88700000000000001</v>
      </c>
      <c r="CQS10" s="47">
        <v>0.88</v>
      </c>
      <c r="CQT10" s="47">
        <v>0.89400000000000002</v>
      </c>
      <c r="CQU10" s="47">
        <v>0.88400000000000001</v>
      </c>
      <c r="CQV10" s="47">
        <v>0.89200000000000002</v>
      </c>
      <c r="CQW10" s="102">
        <f t="shared" si="187"/>
        <v>0.82699999999999996</v>
      </c>
      <c r="CQX10" s="102">
        <v>0.89200000000000002</v>
      </c>
      <c r="CQY10" s="102">
        <v>0.90300000000000002</v>
      </c>
      <c r="CQZ10" s="47"/>
      <c r="CRA10" s="47">
        <v>0.88600000000000001</v>
      </c>
      <c r="CRB10" s="47">
        <v>0.90400000000000003</v>
      </c>
      <c r="CRC10" s="47">
        <v>0.88500000000000001</v>
      </c>
      <c r="CRD10" s="47">
        <v>0.88500000000000001</v>
      </c>
      <c r="CRE10" s="51">
        <v>0.874</v>
      </c>
      <c r="CRF10" s="47">
        <f t="shared" si="188"/>
        <v>0.82699999999999996</v>
      </c>
      <c r="CRG10" s="51">
        <v>0.89800000000000002</v>
      </c>
      <c r="CRH10" s="51">
        <v>0.89</v>
      </c>
      <c r="CRI10" s="51">
        <v>0.86499999999999999</v>
      </c>
      <c r="CRJ10" s="47">
        <v>0.879</v>
      </c>
      <c r="CRK10" s="47"/>
      <c r="CRL10" s="47">
        <v>0.86199999999999999</v>
      </c>
      <c r="CRM10" s="47">
        <f t="shared" si="189"/>
        <v>0.82699999999999996</v>
      </c>
      <c r="CRN10" s="47">
        <v>0.87</v>
      </c>
      <c r="CRO10" s="47">
        <v>0.86199999999999999</v>
      </c>
      <c r="CRP10" s="47">
        <v>0.877</v>
      </c>
      <c r="CRQ10" s="47">
        <v>0.86599999999999999</v>
      </c>
      <c r="CRR10" s="47"/>
      <c r="CRS10" s="51">
        <v>0.86299999999999999</v>
      </c>
      <c r="CRT10" s="59">
        <v>0.878</v>
      </c>
      <c r="CRU10" s="51">
        <f t="shared" si="190"/>
        <v>0.82699999999999996</v>
      </c>
      <c r="CRV10" s="47">
        <v>0.84699999999999998</v>
      </c>
      <c r="CRW10" s="47">
        <v>0.874</v>
      </c>
      <c r="CRX10" s="51"/>
      <c r="CRY10" s="47">
        <v>0.86899999999999999</v>
      </c>
      <c r="CRZ10" s="47">
        <v>0.879</v>
      </c>
      <c r="CSA10" s="47">
        <v>0.86199999999999999</v>
      </c>
      <c r="CSB10" s="47">
        <v>0.875</v>
      </c>
      <c r="CSC10" s="47"/>
      <c r="CSD10" s="47"/>
      <c r="CSE10" s="47">
        <v>0.88400000000000001</v>
      </c>
      <c r="CSF10" s="47">
        <v>0.88200000000000001</v>
      </c>
      <c r="CSG10" s="47">
        <v>0.88300000000000001</v>
      </c>
      <c r="CSH10" s="47">
        <v>0.88200000000000001</v>
      </c>
      <c r="CSI10" s="47">
        <v>0.877</v>
      </c>
      <c r="CSJ10" s="47"/>
      <c r="CSK10" s="1232">
        <v>0.90300000000000002</v>
      </c>
      <c r="CSL10" s="1231">
        <v>0.88200000000000001</v>
      </c>
      <c r="CSM10" s="47"/>
      <c r="CSN10" s="47"/>
      <c r="CSO10" s="58">
        <v>0.88400000000000001</v>
      </c>
      <c r="CSP10" s="1246">
        <f>MIN(CSO10,CRU10)</f>
        <v>0.82699999999999996</v>
      </c>
      <c r="CSQ10" s="47">
        <v>0.873</v>
      </c>
      <c r="CSR10" s="47">
        <v>0.88700000000000001</v>
      </c>
      <c r="CSS10" s="1162">
        <v>0.89200000000000002</v>
      </c>
      <c r="CST10" s="1162">
        <v>0.88700000000000001</v>
      </c>
      <c r="CSU10" s="1162">
        <v>0.89</v>
      </c>
      <c r="CSV10" s="1162">
        <v>0.89100000000000001</v>
      </c>
      <c r="CSW10" s="47"/>
      <c r="CSX10" s="47"/>
      <c r="CSY10" s="47"/>
      <c r="CSZ10" s="47"/>
      <c r="CTA10" s="52">
        <v>0.89700000000000002</v>
      </c>
      <c r="CTB10" s="52">
        <v>0.90200000000000002</v>
      </c>
      <c r="CTC10" s="47">
        <f t="shared" si="191"/>
        <v>0.82699999999999996</v>
      </c>
      <c r="CTD10" s="52">
        <v>0.89200000000000002</v>
      </c>
      <c r="CTE10" s="52">
        <v>0.89300000000000002</v>
      </c>
      <c r="CTF10" s="52">
        <v>0.89500000000000002</v>
      </c>
      <c r="CTG10" s="52">
        <v>0.90100000000000002</v>
      </c>
      <c r="CTH10" s="52">
        <v>0.90500000000000003</v>
      </c>
      <c r="CTI10" s="52">
        <v>0.89800000000000002</v>
      </c>
      <c r="CTJ10" s="52">
        <v>0.89700000000000002</v>
      </c>
      <c r="CTK10" s="52">
        <v>0.90100000000000002</v>
      </c>
      <c r="CTL10" s="52">
        <v>0.90500000000000003</v>
      </c>
      <c r="CTM10" s="971">
        <v>0.88200000000000001</v>
      </c>
      <c r="CTN10" s="971">
        <v>0.89200000000000002</v>
      </c>
      <c r="CTO10" s="971">
        <f t="shared" si="192"/>
        <v>0.82699999999999996</v>
      </c>
      <c r="CTP10" s="52">
        <v>0.89900000000000002</v>
      </c>
      <c r="CTQ10" s="52">
        <v>0.90200000000000002</v>
      </c>
      <c r="CTR10" s="52">
        <v>0.90500000000000003</v>
      </c>
      <c r="CTS10" s="52">
        <v>0.90500000000000003</v>
      </c>
      <c r="CTT10" s="52">
        <v>0.90400000000000003</v>
      </c>
      <c r="CTU10" s="52">
        <v>0.90500000000000003</v>
      </c>
      <c r="CTV10" s="52"/>
      <c r="CTW10" s="52"/>
      <c r="CTX10" s="52">
        <v>0.90500000000000003</v>
      </c>
      <c r="CTY10" s="52">
        <v>0.90300000000000002</v>
      </c>
      <c r="CTZ10" s="52">
        <v>0.93700000000000006</v>
      </c>
      <c r="CUA10" s="52">
        <v>0.95899999999999996</v>
      </c>
      <c r="CUB10" s="971">
        <v>0.89200000000000002</v>
      </c>
      <c r="CUC10" s="971">
        <v>0.88900000000000001</v>
      </c>
      <c r="CUD10" s="52">
        <f t="shared" si="193"/>
        <v>0.82699999999999996</v>
      </c>
      <c r="CUE10" s="52">
        <v>0.98099999999999998</v>
      </c>
      <c r="CUF10" s="52">
        <v>0.96099999999999997</v>
      </c>
      <c r="CUG10" s="52">
        <v>1.0209999999999999</v>
      </c>
      <c r="CUH10" s="52">
        <v>1.012</v>
      </c>
      <c r="CUI10" s="52"/>
      <c r="CUJ10" s="52"/>
      <c r="CUK10" s="52"/>
      <c r="CUL10" s="52"/>
      <c r="CUM10" s="52">
        <v>0.97599999999999998</v>
      </c>
      <c r="CUN10" s="52">
        <v>1.0009999999999999</v>
      </c>
      <c r="CUO10" s="52">
        <v>0.99399999999999999</v>
      </c>
      <c r="CUP10" s="52">
        <v>0.97599999999999998</v>
      </c>
      <c r="CUQ10" s="52">
        <v>0.96699999999999997</v>
      </c>
      <c r="CUR10" s="52">
        <v>0.97099999999999997</v>
      </c>
      <c r="CUS10" s="52">
        <v>1.0069999999999999</v>
      </c>
      <c r="CUT10" s="52">
        <v>0.98299999999999998</v>
      </c>
      <c r="CUU10" s="52">
        <v>0.95199999999999996</v>
      </c>
      <c r="CUV10" s="52">
        <v>0.96199999999999997</v>
      </c>
      <c r="CUW10" s="52">
        <v>1.0049999999999999</v>
      </c>
      <c r="CUX10" s="52">
        <v>0.996</v>
      </c>
      <c r="CUY10" s="52">
        <v>1.008</v>
      </c>
      <c r="CUZ10" s="52">
        <v>1.012</v>
      </c>
      <c r="CVA10" s="52">
        <v>0.96199999999999997</v>
      </c>
      <c r="CVB10" s="52">
        <v>0.95199999999999996</v>
      </c>
      <c r="CVC10" s="52">
        <f t="shared" si="263"/>
        <v>0.82699999999999996</v>
      </c>
      <c r="CVD10" s="52">
        <v>1.069</v>
      </c>
      <c r="CVE10" s="52">
        <v>1.0660000000000001</v>
      </c>
      <c r="CVF10" s="52">
        <v>1.0569999999999999</v>
      </c>
      <c r="CVG10" s="52">
        <v>1.069</v>
      </c>
      <c r="CVH10" s="52">
        <v>1.0880000000000001</v>
      </c>
      <c r="CVI10" s="52">
        <v>1.085</v>
      </c>
      <c r="CVJ10" s="52">
        <v>1.8240000000000001</v>
      </c>
      <c r="CVK10" s="52">
        <v>1.8</v>
      </c>
      <c r="CVL10" s="52">
        <v>2.1560000000000001</v>
      </c>
      <c r="CVM10" s="52">
        <v>2.1920000000000002</v>
      </c>
      <c r="CVN10" s="52">
        <v>0.93899999999999995</v>
      </c>
      <c r="CVO10" s="52">
        <v>0.93100000000000005</v>
      </c>
      <c r="CVP10" s="52">
        <v>2.153</v>
      </c>
      <c r="CVQ10" s="52">
        <v>2.161</v>
      </c>
      <c r="CVR10" s="52">
        <v>2.1659999999999999</v>
      </c>
      <c r="CVS10" s="52">
        <v>2.1970000000000001</v>
      </c>
      <c r="CVT10" s="58">
        <v>1.0389999999999999</v>
      </c>
      <c r="CVU10" s="58">
        <v>1.034</v>
      </c>
      <c r="CVV10" s="58">
        <f t="shared" si="194"/>
        <v>0.82699999999999996</v>
      </c>
      <c r="CVW10" s="52">
        <v>1.399</v>
      </c>
      <c r="CVX10" s="52">
        <v>1.379</v>
      </c>
      <c r="CVY10" s="52"/>
      <c r="CVZ10" s="52"/>
      <c r="CWA10" s="52">
        <v>0.95899999999999996</v>
      </c>
      <c r="CWB10" s="52">
        <v>0.95899999999999996</v>
      </c>
      <c r="CWC10" s="52">
        <v>1.3759999999999999</v>
      </c>
      <c r="CWD10" s="52">
        <v>1.4</v>
      </c>
      <c r="CWE10" s="52"/>
      <c r="CWF10" s="52"/>
      <c r="CWG10" s="52">
        <f t="shared" si="195"/>
        <v>0.82699999999999996</v>
      </c>
      <c r="CWH10" s="52">
        <v>1.39</v>
      </c>
      <c r="CWI10" s="52">
        <v>1.37</v>
      </c>
      <c r="CWJ10" s="52">
        <v>1.3740000000000001</v>
      </c>
      <c r="CWK10" s="52">
        <v>1.383</v>
      </c>
      <c r="CWL10" s="52">
        <v>1.17</v>
      </c>
      <c r="CWM10" s="52">
        <v>1.18</v>
      </c>
      <c r="CWN10" s="52">
        <v>1.17</v>
      </c>
      <c r="CWO10" s="52">
        <v>1.19</v>
      </c>
      <c r="CWP10" s="52"/>
      <c r="CWQ10" s="52"/>
      <c r="CWR10" s="52">
        <v>1.2</v>
      </c>
      <c r="CWS10" s="52">
        <v>1.19</v>
      </c>
      <c r="CWT10" s="52">
        <v>1.1859999999999999</v>
      </c>
      <c r="CWU10" s="52">
        <v>1.1970000000000001</v>
      </c>
      <c r="CWV10" s="52"/>
      <c r="CWW10" s="52"/>
      <c r="CWX10" s="52">
        <v>1.1910000000000001</v>
      </c>
      <c r="CWY10" s="52">
        <v>1.2030000000000001</v>
      </c>
      <c r="CWZ10" s="52"/>
      <c r="CXA10" s="52"/>
      <c r="CXB10" s="52">
        <v>1.1779999999999999</v>
      </c>
      <c r="CXC10" s="52">
        <v>1.167</v>
      </c>
      <c r="CXD10" s="52">
        <v>1.149</v>
      </c>
      <c r="CXE10" s="52">
        <v>1.139</v>
      </c>
      <c r="CXF10" s="52">
        <v>1.133</v>
      </c>
      <c r="CXG10" s="52">
        <v>1.159</v>
      </c>
      <c r="CXH10" s="52">
        <v>1.129</v>
      </c>
      <c r="CXI10" s="52">
        <v>1.141</v>
      </c>
      <c r="CXJ10" s="52">
        <v>1.1319999999999999</v>
      </c>
      <c r="CXK10" s="52">
        <v>1.1439999999999999</v>
      </c>
      <c r="CXL10" s="52">
        <v>1.125</v>
      </c>
      <c r="CXM10" s="52">
        <v>1.137</v>
      </c>
      <c r="CXN10" s="52">
        <v>1.153</v>
      </c>
      <c r="CXO10" s="52">
        <v>1.1539999999999999</v>
      </c>
      <c r="CXP10" s="52">
        <v>1.141</v>
      </c>
      <c r="CXQ10" s="52">
        <v>1.151</v>
      </c>
      <c r="CXR10" s="52"/>
      <c r="CXS10" s="52"/>
      <c r="CXT10" s="52">
        <v>1.1499999999999999</v>
      </c>
      <c r="CXU10" s="52">
        <v>1.161</v>
      </c>
      <c r="CXV10" s="52"/>
      <c r="CXW10" s="52"/>
      <c r="CXX10" s="52">
        <v>2.5019999999999998</v>
      </c>
      <c r="CXY10" s="52">
        <v>2.512</v>
      </c>
      <c r="CXZ10" s="58">
        <v>2.4649999999999999</v>
      </c>
      <c r="CYA10" s="58">
        <v>2.4649999999999999</v>
      </c>
      <c r="CYB10" s="52">
        <f t="shared" si="196"/>
        <v>0.82699999999999996</v>
      </c>
      <c r="CYC10" s="52">
        <v>2.5310000000000001</v>
      </c>
      <c r="CYD10" s="52">
        <v>2.5259999999999998</v>
      </c>
      <c r="CYE10" s="52"/>
      <c r="CYF10" s="52"/>
      <c r="CYG10" s="52">
        <v>1.234</v>
      </c>
      <c r="CYH10" s="52">
        <v>1.254</v>
      </c>
      <c r="CYI10" s="52"/>
      <c r="CYJ10" s="52"/>
      <c r="CYK10" s="52">
        <v>1.244</v>
      </c>
      <c r="CYL10" s="52">
        <v>1.222</v>
      </c>
      <c r="CYM10" s="52"/>
      <c r="CYN10" s="52"/>
      <c r="CYO10" s="52">
        <v>1.228</v>
      </c>
      <c r="CYP10" s="52">
        <v>1.2410000000000001</v>
      </c>
      <c r="CYQ10" s="52"/>
      <c r="CYR10" s="52"/>
      <c r="CYS10" s="58">
        <v>1.224</v>
      </c>
      <c r="CYT10" s="58">
        <v>1.224</v>
      </c>
      <c r="CYU10" s="58">
        <f t="shared" si="197"/>
        <v>0.82699999999999996</v>
      </c>
      <c r="CYV10" s="58"/>
      <c r="CYW10" s="58"/>
      <c r="CYX10" s="58" t="s">
        <v>1177</v>
      </c>
      <c r="CYY10" s="58" t="s">
        <v>1177</v>
      </c>
      <c r="CYZ10" s="58"/>
      <c r="CZA10" s="58"/>
      <c r="CZB10" s="58" t="s">
        <v>1177</v>
      </c>
      <c r="CZC10" s="58" t="s">
        <v>1177</v>
      </c>
      <c r="CZD10" s="58"/>
      <c r="CZE10" s="58"/>
      <c r="CZF10" s="58" t="s">
        <v>1177</v>
      </c>
      <c r="CZG10" s="58" t="s">
        <v>1177</v>
      </c>
      <c r="CZH10" s="58" t="s">
        <v>1177</v>
      </c>
      <c r="CZI10" s="58" t="s">
        <v>1177</v>
      </c>
      <c r="CZJ10" s="58"/>
      <c r="CZK10" s="58"/>
      <c r="CZL10" s="58"/>
      <c r="CZM10" s="58"/>
      <c r="CZN10" s="52">
        <v>1.2250000000000001</v>
      </c>
      <c r="CZO10" s="52">
        <v>1.238</v>
      </c>
      <c r="CZP10" s="52">
        <f t="shared" si="198"/>
        <v>0.82699999999999996</v>
      </c>
      <c r="CZQ10" s="52" t="s">
        <v>1177</v>
      </c>
      <c r="CZR10" s="52" t="s">
        <v>1177</v>
      </c>
      <c r="CZS10" s="52"/>
      <c r="CZT10" s="52"/>
      <c r="CZU10" s="52"/>
      <c r="CZV10" s="52"/>
      <c r="CZW10" s="52">
        <v>1.2909999999999999</v>
      </c>
      <c r="CZX10" s="52">
        <v>1.3029999999999999</v>
      </c>
      <c r="CZY10" s="52"/>
      <c r="CZZ10" s="58"/>
      <c r="DAA10" s="58"/>
      <c r="DAB10" s="58"/>
      <c r="DAC10" s="52">
        <v>1.288</v>
      </c>
      <c r="DAD10" s="52">
        <v>1.292</v>
      </c>
      <c r="DAE10" s="52"/>
      <c r="DAF10" s="52"/>
      <c r="DAG10" s="52">
        <v>1.2769999999999999</v>
      </c>
      <c r="DAH10" s="52">
        <v>1.3009999999999999</v>
      </c>
      <c r="DAI10" s="52">
        <v>1.284</v>
      </c>
      <c r="DAJ10" s="52">
        <v>1.292</v>
      </c>
      <c r="DAK10" s="52"/>
      <c r="DAL10" s="52"/>
      <c r="DAM10" s="52">
        <v>1.2689999999999999</v>
      </c>
      <c r="DAN10" s="52">
        <v>1.238</v>
      </c>
      <c r="DAO10" s="52">
        <f t="shared" si="199"/>
        <v>0.82699999999999996</v>
      </c>
      <c r="DAP10" s="52">
        <v>1.294</v>
      </c>
      <c r="DAQ10" s="52">
        <v>1.3029999999999999</v>
      </c>
      <c r="DAR10" s="52"/>
      <c r="DAS10" s="52"/>
      <c r="DAT10" s="52">
        <v>1.3120000000000001</v>
      </c>
      <c r="DAU10" s="52">
        <v>1.2929999999999999</v>
      </c>
      <c r="DAV10" s="52">
        <v>1.2689999999999999</v>
      </c>
      <c r="DAW10" s="52">
        <v>1.284</v>
      </c>
      <c r="DAX10" s="52">
        <f t="shared" si="200"/>
        <v>0.82699999999999996</v>
      </c>
      <c r="DAY10" s="52"/>
      <c r="DAZ10" s="52"/>
      <c r="DBA10" s="52">
        <v>1.3120000000000001</v>
      </c>
      <c r="DBB10" s="52">
        <v>1.2929999999999999</v>
      </c>
      <c r="DBC10" s="52"/>
      <c r="DBD10" s="52"/>
      <c r="DBE10" s="52">
        <v>1.3240000000000001</v>
      </c>
      <c r="DBF10" s="52">
        <v>1.3460000000000001</v>
      </c>
      <c r="DBG10" s="52">
        <v>1.349</v>
      </c>
      <c r="DBH10" s="52">
        <v>1.32</v>
      </c>
      <c r="DBI10" s="52"/>
      <c r="DBJ10" s="52"/>
      <c r="DBK10" s="52"/>
      <c r="DBL10" s="52"/>
      <c r="DBM10" s="52">
        <v>1.33</v>
      </c>
      <c r="DBN10" s="52">
        <v>1.33</v>
      </c>
      <c r="DBO10" s="52">
        <f t="shared" si="201"/>
        <v>0.82699999999999996</v>
      </c>
      <c r="DBP10" s="52">
        <v>1.3380000000000001</v>
      </c>
      <c r="DBQ10" s="52">
        <v>1.333</v>
      </c>
      <c r="DBR10" s="52">
        <v>1.359</v>
      </c>
      <c r="DBS10" s="52">
        <v>1.325</v>
      </c>
      <c r="DBT10" s="52">
        <v>1.339</v>
      </c>
      <c r="DBU10" s="52">
        <v>1.347</v>
      </c>
      <c r="DBV10" s="52">
        <v>1.3460000000000001</v>
      </c>
      <c r="DBW10" s="52">
        <v>1.3340000000000001</v>
      </c>
      <c r="DBX10" s="52"/>
      <c r="DBY10" s="52"/>
      <c r="DBZ10" s="52">
        <v>1.339</v>
      </c>
      <c r="DCA10" s="52">
        <v>1.3520000000000001</v>
      </c>
      <c r="DCB10" s="52"/>
      <c r="DCC10" s="52"/>
      <c r="DCD10" s="52">
        <v>1.3320000000000001</v>
      </c>
      <c r="DCE10" s="52">
        <v>1.355</v>
      </c>
      <c r="DCF10" s="52">
        <v>1.33</v>
      </c>
      <c r="DCG10" s="52">
        <f t="shared" si="250"/>
        <v>0.82699999999999996</v>
      </c>
      <c r="DCH10" s="52"/>
      <c r="DCI10" s="52"/>
      <c r="DCJ10" s="52"/>
      <c r="DCK10" s="52"/>
      <c r="DCL10" s="52"/>
      <c r="DCM10" s="52"/>
      <c r="DCN10" s="52"/>
      <c r="DCO10" s="52"/>
      <c r="DCP10" s="6">
        <f t="shared" si="251"/>
        <v>-1</v>
      </c>
      <c r="DCQ10" s="6">
        <f t="shared" si="252"/>
        <v>-1</v>
      </c>
      <c r="DCR10" s="1224">
        <f t="shared" si="202"/>
        <v>0.20193470374848857</v>
      </c>
      <c r="DCS10" s="1300">
        <v>1.19</v>
      </c>
      <c r="DCT10" s="52">
        <v>1.5840000000000001</v>
      </c>
      <c r="DCU10" s="52">
        <v>1.554</v>
      </c>
      <c r="DCV10" s="52">
        <v>1.55</v>
      </c>
      <c r="DCW10" s="52">
        <v>2.218</v>
      </c>
      <c r="DCX10" s="52">
        <v>2.516</v>
      </c>
      <c r="DCY10" s="52">
        <v>1.2450000000000001</v>
      </c>
      <c r="DCZ10" s="52">
        <v>2.5150000000000001</v>
      </c>
      <c r="DDA10" s="52">
        <v>2.3919999999999999</v>
      </c>
      <c r="DDB10" s="58">
        <v>1.415</v>
      </c>
      <c r="DDC10" s="58">
        <f t="shared" si="203"/>
        <v>1.19</v>
      </c>
      <c r="DDD10" s="52">
        <v>1.472</v>
      </c>
      <c r="DDE10" s="52"/>
      <c r="DDF10" s="52">
        <v>1.28</v>
      </c>
      <c r="DDG10" s="52">
        <v>1.4630000000000001</v>
      </c>
      <c r="DDH10" s="52"/>
      <c r="DDI10" s="52">
        <f t="shared" si="264"/>
        <v>1.19</v>
      </c>
      <c r="DDJ10" s="52">
        <v>1.19</v>
      </c>
      <c r="DDK10" s="52">
        <v>1.482</v>
      </c>
      <c r="DDL10" s="52">
        <v>1.484</v>
      </c>
      <c r="DDM10" s="52">
        <v>1.288</v>
      </c>
      <c r="DDN10" s="52">
        <v>1.456</v>
      </c>
      <c r="DDO10" s="52">
        <v>1.4910000000000001</v>
      </c>
      <c r="DDP10" s="52">
        <v>1.4750000000000001</v>
      </c>
      <c r="DDQ10" s="52"/>
      <c r="DDR10" s="52">
        <v>1.456</v>
      </c>
      <c r="DDS10" s="52">
        <v>1.29</v>
      </c>
      <c r="DDT10" s="52">
        <v>1.29</v>
      </c>
      <c r="DDU10" s="52">
        <v>1.478</v>
      </c>
      <c r="DDV10" s="52"/>
      <c r="DDW10" s="52">
        <v>1.484</v>
      </c>
      <c r="DDX10" s="52">
        <v>2.0870000000000002</v>
      </c>
      <c r="DDY10" s="52">
        <v>1.4850000000000001</v>
      </c>
      <c r="DDZ10" s="52">
        <v>2.101</v>
      </c>
      <c r="DEA10" s="52"/>
      <c r="DEB10" s="52">
        <v>1.381</v>
      </c>
      <c r="DEC10" s="52">
        <v>1.9970000000000001</v>
      </c>
      <c r="DED10" s="52"/>
      <c r="DEE10" s="52"/>
      <c r="DEF10" s="52">
        <v>2.0009999999999999</v>
      </c>
      <c r="DEG10" s="52">
        <v>1.4019999999999999</v>
      </c>
      <c r="DEH10" s="52"/>
      <c r="DEI10" s="52"/>
      <c r="DEJ10" s="52">
        <v>1.3979999999999999</v>
      </c>
      <c r="DEK10" s="52">
        <v>1.9850000000000001</v>
      </c>
      <c r="DEL10" s="52"/>
      <c r="DEM10" s="52"/>
      <c r="DEN10" s="52">
        <v>2.0070000000000001</v>
      </c>
      <c r="DEO10" s="52">
        <v>1.4019999999999999</v>
      </c>
      <c r="DEP10" s="52">
        <v>1.3680000000000001</v>
      </c>
      <c r="DEQ10" s="52">
        <v>2.0209999999999999</v>
      </c>
      <c r="DER10" s="52">
        <v>1.397</v>
      </c>
      <c r="DES10" s="52">
        <v>2.0190000000000001</v>
      </c>
      <c r="DET10" s="52"/>
      <c r="DEU10" s="52"/>
      <c r="DEV10" s="52">
        <v>1.4019999999999999</v>
      </c>
      <c r="DEW10" s="52">
        <v>2.0179999999999998</v>
      </c>
      <c r="DEX10" s="52"/>
      <c r="DEY10" s="52"/>
      <c r="DEZ10" s="52">
        <v>1.9850000000000001</v>
      </c>
      <c r="DFA10" s="52">
        <v>1.369</v>
      </c>
      <c r="DFB10" s="52"/>
      <c r="DFC10" s="52"/>
      <c r="DFD10" s="52">
        <v>1.9950000000000001</v>
      </c>
      <c r="DFE10" s="52">
        <v>1.377</v>
      </c>
      <c r="DFF10" s="52">
        <v>1.294</v>
      </c>
      <c r="DFG10" s="52">
        <f t="shared" si="204"/>
        <v>1.19</v>
      </c>
      <c r="DFH10" s="52"/>
      <c r="DFI10" s="52">
        <v>1.3420000000000001</v>
      </c>
      <c r="DFJ10" s="52"/>
      <c r="DFK10" s="52"/>
      <c r="DFL10" s="52">
        <v>1.331</v>
      </c>
      <c r="DFM10" s="52"/>
      <c r="DFN10" s="52"/>
      <c r="DFO10" s="52">
        <v>1.335</v>
      </c>
      <c r="DFP10" s="52"/>
      <c r="DFQ10" s="52"/>
      <c r="DFR10" s="52">
        <v>1.319</v>
      </c>
      <c r="DFS10" s="52"/>
      <c r="DFT10" s="52"/>
      <c r="DFU10" s="58">
        <v>1.2090000000000001</v>
      </c>
      <c r="DFV10" s="58">
        <v>1.361</v>
      </c>
      <c r="DFW10" s="58">
        <f t="shared" si="205"/>
        <v>1.19</v>
      </c>
      <c r="DFX10" s="58">
        <f t="shared" si="206"/>
        <v>1.19</v>
      </c>
      <c r="DFY10" s="58"/>
      <c r="DFZ10" s="58"/>
      <c r="DGA10" s="58" t="s">
        <v>1177</v>
      </c>
      <c r="DGB10" s="58"/>
      <c r="DGC10" s="58" t="s">
        <v>1177</v>
      </c>
      <c r="DGD10" s="58"/>
      <c r="DGE10" s="58" t="s">
        <v>1177</v>
      </c>
      <c r="DGF10" s="58" t="s">
        <v>1177</v>
      </c>
      <c r="DGG10" s="58"/>
      <c r="DGH10" s="58"/>
      <c r="DGI10" s="58"/>
      <c r="DGJ10" s="58"/>
      <c r="DGK10" s="58">
        <v>1.3919999999999999</v>
      </c>
      <c r="DGL10" s="58">
        <v>1.2270000000000001</v>
      </c>
      <c r="DGM10" s="58">
        <f t="shared" si="207"/>
        <v>1.19</v>
      </c>
      <c r="DGN10" s="58">
        <f t="shared" si="208"/>
        <v>1.19</v>
      </c>
      <c r="DGO10" s="52" t="s">
        <v>1177</v>
      </c>
      <c r="DGP10" s="58"/>
      <c r="DGQ10" s="6" t="e">
        <f t="shared" si="209"/>
        <v>#VALUE!</v>
      </c>
      <c r="DGR10" s="52"/>
      <c r="DGS10" s="52">
        <v>1.39</v>
      </c>
      <c r="DGT10" s="58"/>
      <c r="DGU10" s="58"/>
      <c r="DGV10" s="52">
        <v>1.3759999999999999</v>
      </c>
      <c r="DGW10" s="52"/>
      <c r="DGX10" s="52">
        <v>1.41</v>
      </c>
      <c r="DGY10" s="52">
        <v>1.385</v>
      </c>
      <c r="DGZ10" s="52"/>
      <c r="DHA10" s="52">
        <v>1.28</v>
      </c>
      <c r="DHB10" s="52">
        <f t="shared" si="210"/>
        <v>1.19</v>
      </c>
      <c r="DHC10" s="52">
        <v>1.413</v>
      </c>
      <c r="DHD10" s="52"/>
      <c r="DHE10" s="52" t="s">
        <v>1159</v>
      </c>
      <c r="DHF10" s="52" t="s">
        <v>1159</v>
      </c>
      <c r="DHG10" s="52">
        <v>1.3959999999999999</v>
      </c>
      <c r="DHH10" s="52">
        <v>1.41</v>
      </c>
      <c r="DHI10" s="52">
        <v>1.42</v>
      </c>
      <c r="DHJ10" s="52">
        <v>1.3580000000000001</v>
      </c>
      <c r="DHK10" s="52">
        <f t="shared" si="211"/>
        <v>1.19</v>
      </c>
      <c r="DHL10" s="52"/>
      <c r="DHM10" s="52"/>
      <c r="DHN10" s="52">
        <v>1.7070000000000001</v>
      </c>
      <c r="DHO10" s="52">
        <v>1.627</v>
      </c>
      <c r="DHP10" s="52"/>
      <c r="DHQ10" s="52"/>
      <c r="DHR10" s="52">
        <v>1.6319999999999999</v>
      </c>
      <c r="DHS10" s="52">
        <f t="shared" si="212"/>
        <v>1.19</v>
      </c>
      <c r="DHT10" s="52">
        <v>1.641</v>
      </c>
      <c r="DHU10" s="52">
        <v>1.66</v>
      </c>
      <c r="DHV10" s="52">
        <v>1.6519999999999999</v>
      </c>
      <c r="DHW10" s="52">
        <v>1.627</v>
      </c>
      <c r="DHX10" s="52"/>
      <c r="DHY10" s="52">
        <v>1.603</v>
      </c>
      <c r="DHZ10" s="52"/>
      <c r="DIA10" s="52">
        <v>1.6279999999999999</v>
      </c>
      <c r="DIB10" s="52">
        <v>1.6319999999999999</v>
      </c>
      <c r="DIC10" s="52">
        <f t="shared" si="253"/>
        <v>1.19</v>
      </c>
      <c r="DID10" s="52"/>
      <c r="DIE10" s="52"/>
      <c r="DIF10" s="52"/>
      <c r="DIG10" s="52"/>
      <c r="DIH10" s="6">
        <f t="shared" si="213"/>
        <v>-1</v>
      </c>
      <c r="DII10" s="1049">
        <v>0.751</v>
      </c>
      <c r="DIJ10" s="52">
        <v>0.90300000000000002</v>
      </c>
      <c r="DIK10" s="52">
        <v>1.345</v>
      </c>
      <c r="DIL10" s="52">
        <v>1.359</v>
      </c>
      <c r="DIM10" s="52">
        <v>0.74</v>
      </c>
      <c r="DIN10" s="52">
        <v>1.379</v>
      </c>
      <c r="DIO10" s="52">
        <v>1.371</v>
      </c>
      <c r="DIP10" s="52">
        <f t="shared" si="214"/>
        <v>0.751</v>
      </c>
      <c r="DIQ10" s="52">
        <v>0.86099999999999999</v>
      </c>
      <c r="DIR10" s="52"/>
      <c r="DIS10" s="52">
        <v>0.77</v>
      </c>
      <c r="DIT10" s="52"/>
      <c r="DIU10" s="52">
        <f t="shared" si="215"/>
        <v>0.751</v>
      </c>
      <c r="DIV10" s="52">
        <v>0.751</v>
      </c>
      <c r="DIW10" s="52">
        <v>0.86199999999999999</v>
      </c>
      <c r="DIX10" s="52">
        <v>0.873</v>
      </c>
      <c r="DIY10" s="52">
        <v>0.749</v>
      </c>
      <c r="DIZ10" s="52">
        <v>0.85799999999999998</v>
      </c>
      <c r="DJA10" s="52">
        <v>0.86299999999999999</v>
      </c>
      <c r="DJB10" s="52">
        <v>0.88300000000000001</v>
      </c>
      <c r="DJC10" s="52"/>
      <c r="DJD10" s="52">
        <v>0.85299999999999998</v>
      </c>
      <c r="DJE10" s="52">
        <v>0.751</v>
      </c>
      <c r="DJF10" s="52">
        <v>0.77700000000000002</v>
      </c>
      <c r="DJG10" s="52">
        <v>0.88400000000000001</v>
      </c>
      <c r="DJH10" s="52"/>
      <c r="DJI10" s="52">
        <v>0.88400000000000001</v>
      </c>
      <c r="DJJ10" s="52">
        <v>1.3280000000000001</v>
      </c>
      <c r="DJK10" s="52">
        <v>0.871</v>
      </c>
      <c r="DJL10" s="52">
        <v>1.339</v>
      </c>
      <c r="DJM10" s="52"/>
      <c r="DJN10" s="52">
        <v>0.85099999999999998</v>
      </c>
      <c r="DJO10" s="52">
        <v>1.288</v>
      </c>
      <c r="DJP10" s="52"/>
      <c r="DJQ10" s="52"/>
      <c r="DJR10" s="52">
        <v>1.274</v>
      </c>
      <c r="DJS10" s="52">
        <v>0.84799999999999998</v>
      </c>
      <c r="DJT10" s="52"/>
      <c r="DJU10" s="52"/>
      <c r="DJV10" s="52">
        <v>0.84499999999999997</v>
      </c>
      <c r="DJW10" s="52">
        <v>1.274</v>
      </c>
      <c r="DJX10" s="52"/>
      <c r="DJY10" s="52"/>
      <c r="DJZ10" s="52">
        <v>1.27</v>
      </c>
      <c r="DKA10" s="52">
        <v>0.85299999999999998</v>
      </c>
      <c r="DKB10" s="52">
        <v>1.256</v>
      </c>
      <c r="DKC10" s="52">
        <v>0.86199999999999999</v>
      </c>
      <c r="DKD10" s="52">
        <v>1.2549999999999999</v>
      </c>
      <c r="DKE10" s="52">
        <v>0.85599999999999998</v>
      </c>
      <c r="DKF10" s="52"/>
      <c r="DKG10" s="52"/>
      <c r="DKH10" s="52">
        <v>0.85299999999999998</v>
      </c>
      <c r="DKI10" s="52">
        <v>1.2889999999999999</v>
      </c>
      <c r="DKJ10" s="52"/>
      <c r="DKK10" s="52"/>
      <c r="DKL10" s="52">
        <v>1.26</v>
      </c>
      <c r="DKM10" s="52">
        <v>0.84199999999999997</v>
      </c>
      <c r="DKN10" s="52"/>
      <c r="DKO10" s="52"/>
      <c r="DKP10" s="52">
        <v>1.2549999999999999</v>
      </c>
      <c r="DKQ10" s="52">
        <v>0.82199999999999995</v>
      </c>
      <c r="DKR10" s="52">
        <v>0.751</v>
      </c>
      <c r="DKS10" s="52">
        <f t="shared" si="216"/>
        <v>0.751</v>
      </c>
      <c r="DKT10" s="52"/>
      <c r="DKU10" s="52">
        <v>0.79100000000000004</v>
      </c>
      <c r="DKV10" s="52"/>
      <c r="DKW10" s="52"/>
      <c r="DKX10" s="52">
        <v>0.79300000000000004</v>
      </c>
      <c r="DKY10" s="52"/>
      <c r="DKZ10" s="52"/>
      <c r="DLA10" s="52">
        <v>0.77600000000000002</v>
      </c>
      <c r="DLB10" s="52"/>
      <c r="DLC10" s="52"/>
      <c r="DLD10" s="52">
        <v>0.77700000000000002</v>
      </c>
      <c r="DLE10" s="52"/>
      <c r="DLF10" s="52"/>
      <c r="DLG10" s="58">
        <v>0.71899999999999997</v>
      </c>
      <c r="DLH10" s="58">
        <v>0.82199999999999995</v>
      </c>
      <c r="DLI10" s="58">
        <f t="shared" si="217"/>
        <v>0.71899999999999997</v>
      </c>
      <c r="DLJ10" s="58">
        <f t="shared" si="218"/>
        <v>0.751</v>
      </c>
      <c r="DLK10" s="58"/>
      <c r="DLL10" s="58"/>
      <c r="DLM10" s="58" t="s">
        <v>1177</v>
      </c>
      <c r="DLN10" s="58"/>
      <c r="DLO10" s="58" t="s">
        <v>1177</v>
      </c>
      <c r="DLP10" s="58"/>
      <c r="DLQ10" s="58" t="s">
        <v>1177</v>
      </c>
      <c r="DLR10" s="58" t="s">
        <v>1177</v>
      </c>
      <c r="DLS10" s="58"/>
      <c r="DLT10" s="58"/>
      <c r="DLU10" s="58"/>
      <c r="DLV10" s="58">
        <v>0.70299999999999996</v>
      </c>
      <c r="DLW10" s="52">
        <v>0.78200000000000003</v>
      </c>
      <c r="DLX10" s="52">
        <f t="shared" si="219"/>
        <v>0.70299999999999996</v>
      </c>
      <c r="DLY10" s="52">
        <f t="shared" si="220"/>
        <v>0.751</v>
      </c>
      <c r="DLZ10" s="52" t="s">
        <v>1177</v>
      </c>
      <c r="DMA10" s="52"/>
      <c r="DMB10" s="6" t="e">
        <f t="shared" si="221"/>
        <v>#VALUE!</v>
      </c>
      <c r="DMC10" s="52"/>
      <c r="DMD10" s="52">
        <v>0.83</v>
      </c>
      <c r="DME10" s="58"/>
      <c r="DMF10" s="58"/>
      <c r="DMG10" s="52">
        <v>0.82799999999999996</v>
      </c>
      <c r="DMH10" s="52"/>
      <c r="DMI10" s="52">
        <v>0.86299999999999999</v>
      </c>
      <c r="DMJ10" s="52">
        <v>0.86099999999999999</v>
      </c>
      <c r="DMK10" s="52"/>
      <c r="DML10" s="52">
        <v>0.79200000000000004</v>
      </c>
      <c r="DMM10" s="52">
        <f t="shared" si="222"/>
        <v>0.751</v>
      </c>
      <c r="DMN10" s="52">
        <v>0.83899999999999997</v>
      </c>
      <c r="DMO10" s="52"/>
      <c r="DMP10" s="52">
        <v>0.86299999999999999</v>
      </c>
      <c r="DMQ10" s="107">
        <v>0.83099999999999996</v>
      </c>
      <c r="DMR10" s="52">
        <f t="shared" si="223"/>
        <v>0.751</v>
      </c>
      <c r="DMS10" s="52"/>
      <c r="DMT10" s="52"/>
      <c r="DMU10" s="52">
        <v>0.876</v>
      </c>
      <c r="DMV10" s="52">
        <v>0.84799999999999998</v>
      </c>
      <c r="DMW10" s="52"/>
      <c r="DMX10" s="52"/>
      <c r="DMY10" s="52">
        <v>0.83499999999999996</v>
      </c>
      <c r="DMZ10" s="52">
        <f t="shared" si="224"/>
        <v>0.751</v>
      </c>
      <c r="DNA10" s="52">
        <v>0.872</v>
      </c>
      <c r="DNB10" s="52">
        <v>0.88400000000000001</v>
      </c>
      <c r="DNC10" s="52">
        <v>0.86899999999999999</v>
      </c>
      <c r="DND10" s="52">
        <v>0.873</v>
      </c>
      <c r="DNE10" s="52"/>
      <c r="DNF10" s="52">
        <v>0.85799999999999998</v>
      </c>
      <c r="DNG10" s="52"/>
      <c r="DNH10" s="52">
        <v>0.873</v>
      </c>
      <c r="DNI10" s="52">
        <v>0.83499999999999996</v>
      </c>
      <c r="DNJ10" s="52">
        <f t="shared" si="254"/>
        <v>0.751</v>
      </c>
      <c r="DNK10" s="52"/>
      <c r="DNL10" s="52"/>
      <c r="DNM10" s="52"/>
      <c r="DNN10" s="52"/>
      <c r="DNO10" s="6">
        <f t="shared" si="255"/>
        <v>-1</v>
      </c>
      <c r="DNP10" s="1049">
        <v>0.82699999999999996</v>
      </c>
      <c r="DNQ10" s="52">
        <v>0.96</v>
      </c>
      <c r="DNR10" s="52">
        <v>0.97799999999999998</v>
      </c>
      <c r="DNS10" s="52"/>
      <c r="DNT10" s="52"/>
      <c r="DNU10" s="52"/>
      <c r="DNV10" s="52">
        <f t="shared" si="225"/>
        <v>0.82699999999999996</v>
      </c>
      <c r="DNW10" s="52">
        <v>1.5109999999999999</v>
      </c>
      <c r="DNX10" s="52">
        <v>1.5389999999999999</v>
      </c>
      <c r="DNY10" s="52">
        <v>1.341</v>
      </c>
      <c r="DNZ10" s="52">
        <v>1.31</v>
      </c>
      <c r="DOA10" s="52"/>
      <c r="DOB10" s="52">
        <v>1.3320000000000001</v>
      </c>
      <c r="DOC10" s="52">
        <v>1.339</v>
      </c>
      <c r="DOD10" s="52"/>
      <c r="DOE10" s="52">
        <v>1.31</v>
      </c>
      <c r="DOF10" s="52"/>
      <c r="DOG10" s="52">
        <v>1.325</v>
      </c>
      <c r="DOH10" s="52">
        <v>1.1439999999999999</v>
      </c>
      <c r="DOI10" s="52">
        <v>1.1519999999999999</v>
      </c>
      <c r="DOJ10" s="52">
        <v>1.1519999999999999</v>
      </c>
      <c r="DOK10" s="52">
        <v>1.1639999999999999</v>
      </c>
      <c r="DOL10" s="52">
        <v>1.173</v>
      </c>
      <c r="DOM10" s="52">
        <v>1.163</v>
      </c>
      <c r="DON10" s="52">
        <v>1.17</v>
      </c>
      <c r="DOO10" s="52"/>
      <c r="DOP10" s="52">
        <v>1.1499999999999999</v>
      </c>
      <c r="DOQ10" s="52"/>
      <c r="DOR10" s="52">
        <v>2.6179999999999999</v>
      </c>
      <c r="DOS10" s="52">
        <v>2.5859999999999999</v>
      </c>
      <c r="DOT10" s="52">
        <f t="shared" si="226"/>
        <v>0.82699999999999996</v>
      </c>
      <c r="DOU10" s="52">
        <v>2.65</v>
      </c>
      <c r="DOV10" s="52"/>
      <c r="DOW10" s="52"/>
      <c r="DOX10" s="52"/>
      <c r="DOY10" s="52"/>
      <c r="DOZ10" s="52">
        <v>1.3049999999999999</v>
      </c>
      <c r="DPA10" s="52"/>
      <c r="DPB10" s="52">
        <v>1.3029999999999999</v>
      </c>
      <c r="DPC10" s="52"/>
      <c r="DPD10" s="52">
        <v>1.321</v>
      </c>
      <c r="DPE10" s="52"/>
      <c r="DPF10" s="58">
        <v>1.206</v>
      </c>
      <c r="DPG10" s="58">
        <f t="shared" si="227"/>
        <v>0.82699999999999996</v>
      </c>
      <c r="DPH10" s="58"/>
      <c r="DPI10" s="58" t="s">
        <v>1177</v>
      </c>
      <c r="DPJ10" s="58"/>
      <c r="DPK10" s="58" t="s">
        <v>1177</v>
      </c>
      <c r="DPL10" s="58"/>
      <c r="DPM10" s="58" t="s">
        <v>1177</v>
      </c>
      <c r="DPN10" s="58" t="s">
        <v>1177</v>
      </c>
      <c r="DPO10" s="58"/>
      <c r="DPP10" s="58"/>
      <c r="DPQ10" s="52">
        <v>1.3</v>
      </c>
      <c r="DPR10" s="52">
        <f t="shared" si="228"/>
        <v>0.82699999999999996</v>
      </c>
      <c r="DPS10" s="52" t="s">
        <v>1177</v>
      </c>
      <c r="DPT10" s="52"/>
      <c r="DPU10" s="52"/>
      <c r="DPV10" s="52">
        <v>1.3420000000000001</v>
      </c>
      <c r="DPW10" s="52"/>
      <c r="DPX10" s="52"/>
      <c r="DPY10" s="52">
        <v>1.371</v>
      </c>
      <c r="DPZ10" s="52"/>
      <c r="DQA10" s="52">
        <v>1.3680000000000001</v>
      </c>
      <c r="DQB10" s="52">
        <v>1.367</v>
      </c>
      <c r="DQC10" s="52"/>
      <c r="DQD10" s="52">
        <v>1.3380000000000001</v>
      </c>
      <c r="DQE10" s="52">
        <f t="shared" si="229"/>
        <v>0.82699999999999996</v>
      </c>
      <c r="DQF10" s="52">
        <v>1.3740000000000001</v>
      </c>
      <c r="DQG10" s="52"/>
      <c r="DQH10" s="52">
        <v>1.373</v>
      </c>
      <c r="DQI10" s="52">
        <v>1.337</v>
      </c>
      <c r="DQJ10" s="52">
        <f t="shared" si="230"/>
        <v>0.82699999999999996</v>
      </c>
      <c r="DQK10" s="52"/>
      <c r="DQL10" s="52"/>
      <c r="DQM10" s="52">
        <v>1.41</v>
      </c>
      <c r="DQN10" s="52">
        <v>1.4259999999999999</v>
      </c>
      <c r="DQO10" s="52"/>
      <c r="DQP10" s="52"/>
      <c r="DQQ10" s="52">
        <v>1.3109999999999999</v>
      </c>
      <c r="DQR10" s="52">
        <f t="shared" si="231"/>
        <v>0.82699999999999996</v>
      </c>
      <c r="DQS10" s="52">
        <v>1.4510000000000001</v>
      </c>
      <c r="DQT10" s="52">
        <v>1.4379999999999999</v>
      </c>
      <c r="DQU10" s="52">
        <v>1.4470000000000001</v>
      </c>
      <c r="DQV10" s="52">
        <v>1.468</v>
      </c>
      <c r="DQW10" s="52"/>
      <c r="DQX10" s="52">
        <v>1.4419999999999999</v>
      </c>
      <c r="DQY10" s="52"/>
      <c r="DQZ10" s="52">
        <v>1.448</v>
      </c>
      <c r="DRA10" s="52">
        <v>1.3109999999999999</v>
      </c>
      <c r="DRB10" s="52">
        <f t="shared" si="256"/>
        <v>0.82699999999999996</v>
      </c>
      <c r="DRC10" s="52"/>
      <c r="DRD10" s="52"/>
      <c r="DRE10" s="52"/>
      <c r="DRF10" s="52"/>
      <c r="DRG10" s="6">
        <f t="shared" si="257"/>
        <v>-1</v>
      </c>
      <c r="DRH10" s="680" t="s">
        <v>1149</v>
      </c>
      <c r="DRI10" s="1171" t="s">
        <v>1160</v>
      </c>
      <c r="DRJ10" s="1171" t="s">
        <v>1151</v>
      </c>
      <c r="DRK10" s="37"/>
      <c r="DRL10" s="47" t="str">
        <f t="shared" si="232"/>
        <v>3. Missing baseline</v>
      </c>
      <c r="DRM10" s="102" t="str">
        <f t="shared" si="233"/>
        <v>2. Within 10% deviation from baseline</v>
      </c>
      <c r="DRN10" s="47" t="str">
        <f t="shared" si="234"/>
        <v>3. Missing baseline</v>
      </c>
      <c r="DRO10" s="102" t="str">
        <f t="shared" si="235"/>
        <v>3. Missing baseline</v>
      </c>
      <c r="DRP10" s="47" t="str">
        <f t="shared" si="236"/>
        <v xml:space="preserve">1. Better than baseline </v>
      </c>
      <c r="DRQ10" s="77" t="str">
        <f t="shared" si="237"/>
        <v>3. Missing baseline</v>
      </c>
      <c r="DRR10" s="77" t="str">
        <f t="shared" si="238"/>
        <v>3. Missing baseline</v>
      </c>
      <c r="DRS10" s="47" t="str">
        <f t="shared" si="239"/>
        <v>3. Missing baseline</v>
      </c>
      <c r="DRT10" s="47" t="str">
        <f t="shared" si="240"/>
        <v xml:space="preserve">1. Better than baseline </v>
      </c>
      <c r="DRU10" s="47" t="str">
        <f t="shared" si="241"/>
        <v xml:space="preserve">1. Better than baseline </v>
      </c>
      <c r="DRV10" s="47" t="str">
        <f t="shared" si="242"/>
        <v xml:space="preserve">1. Better than baseline </v>
      </c>
      <c r="DRW10" s="47" t="str">
        <f t="shared" si="243"/>
        <v xml:space="preserve">1. Better than baseline </v>
      </c>
      <c r="DRX10" s="47" t="str">
        <f t="shared" si="244"/>
        <v xml:space="preserve">1. Better than baseline </v>
      </c>
    </row>
    <row r="11" spans="1:3306" s="4" customFormat="1" ht="15" customHeight="1" thickBot="1" x14ac:dyDescent="0.4">
      <c r="A11" s="11">
        <v>9</v>
      </c>
      <c r="B11" s="88" t="s">
        <v>16</v>
      </c>
      <c r="C11" s="88" t="s">
        <v>1144</v>
      </c>
      <c r="D11" s="157" t="s">
        <v>1145</v>
      </c>
      <c r="E11" s="198" t="s">
        <v>1145</v>
      </c>
      <c r="F11" s="90" t="str">
        <f t="shared" si="0"/>
        <v>ReaderBookOpen_YJ-CN-Horiz-WOImg-FirstTime-Open-Book</v>
      </c>
      <c r="G11" s="90" t="s">
        <v>1178</v>
      </c>
      <c r="H11" s="90" t="s">
        <v>1147</v>
      </c>
      <c r="I11" s="90" t="s">
        <v>1179</v>
      </c>
      <c r="J11" s="90" t="s">
        <v>1180</v>
      </c>
      <c r="K11" s="177"/>
      <c r="L11" s="177">
        <v>0.96</v>
      </c>
      <c r="M11" s="177">
        <v>1.02</v>
      </c>
      <c r="N11" s="177">
        <v>1.004</v>
      </c>
      <c r="O11" s="177">
        <v>0.95299999999999996</v>
      </c>
      <c r="P11" s="177">
        <v>1.008</v>
      </c>
      <c r="Q11" s="177">
        <v>0.998</v>
      </c>
      <c r="R11" s="177">
        <v>1.03</v>
      </c>
      <c r="S11" s="177">
        <v>1.01</v>
      </c>
      <c r="T11" s="49">
        <v>0.98799999999999999</v>
      </c>
      <c r="U11" s="49">
        <v>1.034</v>
      </c>
      <c r="V11" s="49"/>
      <c r="W11" s="49">
        <v>1.0249999999999999</v>
      </c>
      <c r="X11" s="49">
        <v>1.05</v>
      </c>
      <c r="Y11" s="49">
        <v>1.054</v>
      </c>
      <c r="Z11" s="49">
        <v>1.038</v>
      </c>
      <c r="AA11" s="49">
        <v>1.0349999999999999</v>
      </c>
      <c r="AB11" s="49">
        <v>1.0309999999999999</v>
      </c>
      <c r="AC11" s="49">
        <v>1.006</v>
      </c>
      <c r="AD11" s="49">
        <f t="shared" si="1"/>
        <v>0.98799999999999999</v>
      </c>
      <c r="AE11" s="49">
        <v>1.03</v>
      </c>
      <c r="AF11" s="49">
        <v>1.0329999999999999</v>
      </c>
      <c r="AG11" s="49"/>
      <c r="AH11" s="49">
        <v>1.026</v>
      </c>
      <c r="AI11" s="49"/>
      <c r="AJ11" s="49">
        <v>0.94799999999999995</v>
      </c>
      <c r="AK11" s="49">
        <v>1.0189999999999999</v>
      </c>
      <c r="AL11" s="49">
        <v>0.98199999999999998</v>
      </c>
      <c r="AM11" s="49">
        <v>1.012</v>
      </c>
      <c r="AN11" s="49">
        <v>1.06</v>
      </c>
      <c r="AO11" s="49">
        <v>1.0149999999999999</v>
      </c>
      <c r="AP11" s="49">
        <v>1.0289999999999999</v>
      </c>
      <c r="AQ11" s="49">
        <v>1.0229999999999999</v>
      </c>
      <c r="AR11" s="49">
        <v>0.999</v>
      </c>
      <c r="AS11" s="49">
        <f t="shared" si="2"/>
        <v>0.98799999999999999</v>
      </c>
      <c r="AT11" s="49">
        <v>1.0169999999999999</v>
      </c>
      <c r="AU11" s="49">
        <v>1.0129999999999999</v>
      </c>
      <c r="AV11" s="49">
        <v>1.0029999999999999</v>
      </c>
      <c r="AW11" s="49">
        <v>1</v>
      </c>
      <c r="AX11" s="49">
        <v>1.0109999999999999</v>
      </c>
      <c r="AY11" s="49">
        <v>0.97199999999999998</v>
      </c>
      <c r="AZ11" s="49">
        <v>0.995</v>
      </c>
      <c r="BA11" s="49">
        <v>1.0049999999999999</v>
      </c>
      <c r="BB11" s="49"/>
      <c r="BC11" s="49">
        <v>1.0289999999999999</v>
      </c>
      <c r="BD11" s="49">
        <v>1.012</v>
      </c>
      <c r="BE11" s="49">
        <v>1.06</v>
      </c>
      <c r="BF11" s="49">
        <v>1.06</v>
      </c>
      <c r="BG11" s="49">
        <v>1.06</v>
      </c>
      <c r="BH11" s="49">
        <v>1.0529999999999999</v>
      </c>
      <c r="BI11" s="49">
        <v>1.05</v>
      </c>
      <c r="BJ11" s="49">
        <v>1.083</v>
      </c>
      <c r="BK11" s="49">
        <v>1.07</v>
      </c>
      <c r="BL11" s="49">
        <v>1.0900000000000001</v>
      </c>
      <c r="BM11" s="49">
        <v>1.089</v>
      </c>
      <c r="BN11" s="49">
        <v>1.06</v>
      </c>
      <c r="BO11" s="49">
        <v>1.0549999999999999</v>
      </c>
      <c r="BP11" s="49">
        <v>1.0620000000000001</v>
      </c>
      <c r="BQ11" s="49">
        <v>1.07</v>
      </c>
      <c r="BR11" s="49">
        <v>1.06</v>
      </c>
      <c r="BS11" s="49"/>
      <c r="BT11" s="49">
        <v>1.054</v>
      </c>
      <c r="BU11" s="49">
        <v>1.0680000000000001</v>
      </c>
      <c r="BV11" s="49">
        <v>1.0840000000000001</v>
      </c>
      <c r="BW11" s="49"/>
      <c r="BX11" s="49">
        <v>1.07</v>
      </c>
      <c r="BY11" s="49">
        <v>1.069</v>
      </c>
      <c r="BZ11" s="49">
        <v>1.0740000000000001</v>
      </c>
      <c r="CA11" s="49"/>
      <c r="CB11" s="49">
        <v>1.054</v>
      </c>
      <c r="CC11" s="49">
        <v>1.0900000000000001</v>
      </c>
      <c r="CD11" s="49">
        <v>1.081</v>
      </c>
      <c r="CE11" s="49">
        <v>1.0900000000000001</v>
      </c>
      <c r="CF11" s="49">
        <f t="shared" si="3"/>
        <v>1.06</v>
      </c>
      <c r="CG11" s="49">
        <v>1.0609999999999999</v>
      </c>
      <c r="CH11" s="49"/>
      <c r="CI11" s="49">
        <v>1.0940000000000001</v>
      </c>
      <c r="CJ11" s="49">
        <v>1.091</v>
      </c>
      <c r="CK11" s="49">
        <v>1.0760000000000001</v>
      </c>
      <c r="CL11" s="49"/>
      <c r="CM11" s="49">
        <v>1.079</v>
      </c>
      <c r="CN11" s="49">
        <v>1.091</v>
      </c>
      <c r="CO11" s="49"/>
      <c r="CP11" s="49">
        <v>1.105</v>
      </c>
      <c r="CQ11" s="49">
        <f t="shared" si="4"/>
        <v>1.06</v>
      </c>
      <c r="CR11" s="49">
        <v>1.0940000000000001</v>
      </c>
      <c r="CS11" s="49">
        <v>1.0940000000000001</v>
      </c>
      <c r="CT11" s="49">
        <v>1.093</v>
      </c>
      <c r="CU11" s="49"/>
      <c r="CV11" s="49">
        <v>1.0980000000000001</v>
      </c>
      <c r="CW11" s="49">
        <v>1.103</v>
      </c>
      <c r="CX11" s="49">
        <v>1.087</v>
      </c>
      <c r="CY11" s="49"/>
      <c r="CZ11" s="49">
        <v>1.0880000000000001</v>
      </c>
      <c r="DA11" s="49">
        <v>1.111</v>
      </c>
      <c r="DB11" s="49">
        <f t="shared" si="5"/>
        <v>1.06</v>
      </c>
      <c r="DC11" s="49">
        <v>1.0900000000000001</v>
      </c>
      <c r="DD11" s="49">
        <v>1.8660000000000001</v>
      </c>
      <c r="DE11" s="49">
        <v>1.9530000000000001</v>
      </c>
      <c r="DF11" s="49">
        <v>1.952</v>
      </c>
      <c r="DG11" s="49">
        <v>1.9319999999999999</v>
      </c>
      <c r="DH11" s="49">
        <v>1.9019999999999999</v>
      </c>
      <c r="DI11" s="49">
        <v>1.948</v>
      </c>
      <c r="DJ11" s="49">
        <v>1.919</v>
      </c>
      <c r="DK11" s="49">
        <v>1.92</v>
      </c>
      <c r="DL11" s="49">
        <v>1.944</v>
      </c>
      <c r="DM11" s="49">
        <v>1.1299999999999999</v>
      </c>
      <c r="DN11" s="49">
        <f t="shared" si="6"/>
        <v>1.06</v>
      </c>
      <c r="DO11" s="49">
        <v>1.9390000000000001</v>
      </c>
      <c r="DP11" s="49"/>
      <c r="DQ11" s="103">
        <v>1.929</v>
      </c>
      <c r="DR11" s="49">
        <v>1.9550000000000001</v>
      </c>
      <c r="DS11" s="49">
        <v>1.962</v>
      </c>
      <c r="DT11" s="49">
        <v>1.863</v>
      </c>
      <c r="DU11" s="49">
        <v>1.825</v>
      </c>
      <c r="DV11" s="49">
        <v>1.83</v>
      </c>
      <c r="DW11" s="49">
        <v>1.845</v>
      </c>
      <c r="DX11" s="49">
        <v>1.8140000000000001</v>
      </c>
      <c r="DY11" s="109">
        <v>1.823</v>
      </c>
      <c r="DZ11" s="109">
        <v>1.111</v>
      </c>
      <c r="EA11" s="109">
        <f t="shared" si="7"/>
        <v>1.06</v>
      </c>
      <c r="EB11" s="109">
        <v>1.819</v>
      </c>
      <c r="EC11" s="109">
        <v>1.841</v>
      </c>
      <c r="ED11" s="109">
        <v>1.8260000000000001</v>
      </c>
      <c r="EE11" s="109"/>
      <c r="EF11" s="109">
        <v>1.863</v>
      </c>
      <c r="EG11" s="109">
        <v>1.8720000000000001</v>
      </c>
      <c r="EH11" s="109">
        <v>1.8839999999999999</v>
      </c>
      <c r="EI11" s="109">
        <v>1.881</v>
      </c>
      <c r="EJ11" s="109">
        <v>1.145</v>
      </c>
      <c r="EK11" s="109">
        <v>1.143</v>
      </c>
      <c r="EL11" s="109">
        <v>1.111</v>
      </c>
      <c r="EM11" s="109">
        <f t="shared" si="8"/>
        <v>1.06</v>
      </c>
      <c r="EN11" s="109">
        <v>1.2010000000000001</v>
      </c>
      <c r="EO11" s="109">
        <v>1.2290000000000001</v>
      </c>
      <c r="EP11" s="109">
        <v>1.218</v>
      </c>
      <c r="EQ11" s="51">
        <v>1.331</v>
      </c>
      <c r="ER11" s="51">
        <v>1.2589999999999999</v>
      </c>
      <c r="ES11" s="51">
        <v>1.226</v>
      </c>
      <c r="ET11" s="51">
        <v>1.264</v>
      </c>
      <c r="EU11" s="51"/>
      <c r="EV11" s="51">
        <v>1.24</v>
      </c>
      <c r="EW11" s="49">
        <v>1.1859999999999999</v>
      </c>
      <c r="EX11" s="51">
        <f t="shared" si="9"/>
        <v>1.06</v>
      </c>
      <c r="EY11" s="51">
        <v>1.2629999999999999</v>
      </c>
      <c r="EZ11" s="51">
        <v>1.1559999999999999</v>
      </c>
      <c r="FA11" s="51">
        <v>1.1819999999999999</v>
      </c>
      <c r="FB11" s="51">
        <v>1.1719999999999999</v>
      </c>
      <c r="FC11" s="51">
        <v>1.161</v>
      </c>
      <c r="FD11" s="51"/>
      <c r="FE11" s="51">
        <v>1.1779999999999999</v>
      </c>
      <c r="FF11" s="51">
        <v>1.1579999999999999</v>
      </c>
      <c r="FG11" s="51">
        <v>1.1659999999999999</v>
      </c>
      <c r="FH11" s="51">
        <v>1.173</v>
      </c>
      <c r="FI11" s="51"/>
      <c r="FJ11" s="51">
        <v>1.1559999999999999</v>
      </c>
      <c r="FK11" s="49">
        <v>1.17</v>
      </c>
      <c r="FL11" s="49">
        <f t="shared" si="10"/>
        <v>1.06</v>
      </c>
      <c r="FM11" s="49">
        <v>1.1599999999999999</v>
      </c>
      <c r="FN11" s="49">
        <v>1.171</v>
      </c>
      <c r="FO11" s="49">
        <v>1.161</v>
      </c>
      <c r="FP11" s="49">
        <v>1.18</v>
      </c>
      <c r="FQ11" s="49">
        <v>1.1659999999999999</v>
      </c>
      <c r="FR11" s="47">
        <v>1.34</v>
      </c>
      <c r="FS11" s="47">
        <v>1.37</v>
      </c>
      <c r="FT11" s="47">
        <v>1.3460000000000001</v>
      </c>
      <c r="FU11" s="47">
        <v>1.36</v>
      </c>
      <c r="FV11" s="47">
        <v>1.361</v>
      </c>
      <c r="FW11" s="49">
        <v>1.26</v>
      </c>
      <c r="FX11" s="49">
        <f t="shared" si="11"/>
        <v>1.06</v>
      </c>
      <c r="FY11" s="49">
        <v>1.36</v>
      </c>
      <c r="FZ11" s="49">
        <v>1.33</v>
      </c>
      <c r="GA11" s="49"/>
      <c r="GB11" s="49">
        <v>1.33</v>
      </c>
      <c r="GC11" s="49">
        <v>1.36</v>
      </c>
      <c r="GD11" s="49">
        <v>1.3560000000000001</v>
      </c>
      <c r="GE11" s="49">
        <v>1.361</v>
      </c>
      <c r="GF11" s="47"/>
      <c r="GG11" s="49">
        <v>1.33</v>
      </c>
      <c r="GH11" s="49">
        <v>1.34</v>
      </c>
      <c r="GI11" s="49">
        <v>1.36</v>
      </c>
      <c r="GJ11" s="49">
        <v>1.33</v>
      </c>
      <c r="GK11" s="49">
        <v>1.333</v>
      </c>
      <c r="GL11" s="49">
        <v>1.35</v>
      </c>
      <c r="GM11" s="49">
        <v>1.33</v>
      </c>
      <c r="GN11" s="49"/>
      <c r="GO11" s="49">
        <v>1.36</v>
      </c>
      <c r="GP11" s="49"/>
      <c r="GQ11" s="49">
        <v>1.331</v>
      </c>
      <c r="GR11" s="49">
        <v>1.33</v>
      </c>
      <c r="GS11" s="49">
        <v>1.36</v>
      </c>
      <c r="GT11" s="49"/>
      <c r="GU11" s="49">
        <v>1.33</v>
      </c>
      <c r="GV11" s="49">
        <v>1.33</v>
      </c>
      <c r="GW11" s="49">
        <v>1.341</v>
      </c>
      <c r="GX11" s="49">
        <v>1.34</v>
      </c>
      <c r="GY11" s="49">
        <v>1.3420000000000001</v>
      </c>
      <c r="GZ11" s="49">
        <v>1.333</v>
      </c>
      <c r="HA11" s="49"/>
      <c r="HB11" s="49">
        <v>1.2989999999999999</v>
      </c>
      <c r="HC11" s="109">
        <f t="shared" si="12"/>
        <v>1.06</v>
      </c>
      <c r="HD11" s="109">
        <v>1.3380000000000001</v>
      </c>
      <c r="HE11" s="109">
        <v>1.345</v>
      </c>
      <c r="HF11" s="109">
        <v>1.3460000000000001</v>
      </c>
      <c r="HG11" s="49">
        <v>1.347</v>
      </c>
      <c r="HH11" s="109">
        <v>1.351</v>
      </c>
      <c r="HI11" s="49">
        <f t="shared" si="13"/>
        <v>1.06</v>
      </c>
      <c r="HJ11" s="49">
        <v>1.3520000000000001</v>
      </c>
      <c r="HK11" s="49">
        <v>1.355</v>
      </c>
      <c r="HL11" s="49">
        <v>1.3520000000000001</v>
      </c>
      <c r="HM11" s="49">
        <v>1.345</v>
      </c>
      <c r="HN11" s="50"/>
      <c r="HO11" s="50">
        <v>1.35</v>
      </c>
      <c r="HP11" s="50">
        <v>1.3480000000000001</v>
      </c>
      <c r="HQ11" s="50">
        <v>1.345</v>
      </c>
      <c r="HR11" s="50">
        <v>1.49</v>
      </c>
      <c r="HS11" s="50">
        <v>1.4870000000000001</v>
      </c>
      <c r="HT11" s="50"/>
      <c r="HU11" s="50">
        <v>1.5</v>
      </c>
      <c r="HV11" s="50"/>
      <c r="HW11" s="50">
        <v>1.5029999999999999</v>
      </c>
      <c r="HX11" s="50">
        <v>1.478</v>
      </c>
      <c r="HY11" s="49">
        <f t="shared" si="14"/>
        <v>1.06</v>
      </c>
      <c r="HZ11" s="50"/>
      <c r="IA11" s="7">
        <f t="shared" si="15"/>
        <v>0.39433962264150935</v>
      </c>
      <c r="IB11" s="102"/>
      <c r="IC11" s="102">
        <v>1.0069999999999999</v>
      </c>
      <c r="ID11" s="102">
        <v>1.21</v>
      </c>
      <c r="IE11" s="102">
        <v>1.044</v>
      </c>
      <c r="IF11" s="102">
        <v>0.97899999999999998</v>
      </c>
      <c r="IG11" s="102">
        <v>1.002</v>
      </c>
      <c r="IH11" s="102">
        <v>1.014</v>
      </c>
      <c r="II11" s="102">
        <v>0.98899999999999999</v>
      </c>
      <c r="IJ11" s="102">
        <v>1.02</v>
      </c>
      <c r="IK11" s="102">
        <v>1.038</v>
      </c>
      <c r="IL11" s="102">
        <v>1.04</v>
      </c>
      <c r="IM11" s="102">
        <v>1.01</v>
      </c>
      <c r="IN11" s="102">
        <v>1.0109999999999999</v>
      </c>
      <c r="IO11" s="102">
        <v>1.004</v>
      </c>
      <c r="IP11" s="102">
        <v>1.0149999999999999</v>
      </c>
      <c r="IQ11" s="102">
        <v>0.98099999999999998</v>
      </c>
      <c r="IR11" s="102">
        <f t="shared" si="16"/>
        <v>0.98099999999999998</v>
      </c>
      <c r="IS11" s="102">
        <v>1.046</v>
      </c>
      <c r="IT11" s="102">
        <v>1.0089999999999999</v>
      </c>
      <c r="IU11" s="102">
        <v>1.016</v>
      </c>
      <c r="IV11" s="102"/>
      <c r="IW11" s="102"/>
      <c r="IX11" s="102"/>
      <c r="IY11" s="102">
        <v>0.97199999999999998</v>
      </c>
      <c r="IZ11" s="102">
        <v>0.97499999999999998</v>
      </c>
      <c r="JA11" s="102">
        <v>0.99099999999999999</v>
      </c>
      <c r="JB11" s="102">
        <v>0.94099999999999995</v>
      </c>
      <c r="JC11" s="102">
        <v>1.026</v>
      </c>
      <c r="JD11" s="102">
        <v>1.02</v>
      </c>
      <c r="JE11" s="102">
        <v>1.0109999999999999</v>
      </c>
      <c r="JF11" s="102">
        <v>1.024</v>
      </c>
      <c r="JG11" s="102"/>
      <c r="JH11" s="102">
        <v>1.024</v>
      </c>
      <c r="JI11" s="102">
        <v>0.97199999999999998</v>
      </c>
      <c r="JJ11" s="102">
        <f t="shared" si="17"/>
        <v>0.97199999999999998</v>
      </c>
      <c r="JK11" s="102"/>
      <c r="JL11" s="102">
        <v>0.996</v>
      </c>
      <c r="JM11" s="102">
        <v>0.996</v>
      </c>
      <c r="JN11" s="102">
        <v>0.98499999999999999</v>
      </c>
      <c r="JO11" s="102">
        <v>0.97499999999999998</v>
      </c>
      <c r="JP11" s="102">
        <v>0.97499999999999998</v>
      </c>
      <c r="JQ11" s="102">
        <v>0.97399999999999998</v>
      </c>
      <c r="JR11" s="102">
        <v>0.99399999999999999</v>
      </c>
      <c r="JS11" s="102">
        <v>0.97599999999999998</v>
      </c>
      <c r="JT11" s="102">
        <v>0.98599999999999999</v>
      </c>
      <c r="JU11" s="102">
        <v>0.96</v>
      </c>
      <c r="JV11" s="102">
        <v>1.03</v>
      </c>
      <c r="JW11" s="102">
        <v>1.0329999999999999</v>
      </c>
      <c r="JX11" s="102">
        <v>1.0329999999999999</v>
      </c>
      <c r="JY11" s="102">
        <v>1.0249999999999999</v>
      </c>
      <c r="JZ11" s="102">
        <v>1.032</v>
      </c>
      <c r="KA11" s="102">
        <v>1.052</v>
      </c>
      <c r="KB11" s="102">
        <v>1.032</v>
      </c>
      <c r="KC11" s="102">
        <v>1.0620000000000001</v>
      </c>
      <c r="KD11" s="102">
        <v>1.0309999999999999</v>
      </c>
      <c r="KE11" s="102">
        <v>1.0149999999999999</v>
      </c>
      <c r="KF11" s="102">
        <v>1.0209999999999999</v>
      </c>
      <c r="KG11" s="102">
        <v>1.02</v>
      </c>
      <c r="KH11" s="102">
        <v>1.03</v>
      </c>
      <c r="KI11" s="102">
        <f t="shared" si="18"/>
        <v>1.03</v>
      </c>
      <c r="KJ11" s="102">
        <v>1.0069999999999999</v>
      </c>
      <c r="KK11" s="102">
        <v>1.02</v>
      </c>
      <c r="KL11" s="102">
        <v>1.028</v>
      </c>
      <c r="KM11" s="102">
        <v>1.0289999999999999</v>
      </c>
      <c r="KN11" s="102">
        <v>1.03</v>
      </c>
      <c r="KO11" s="102">
        <v>1.0309999999999999</v>
      </c>
      <c r="KP11" s="102">
        <v>1.0429999999999999</v>
      </c>
      <c r="KQ11" s="102">
        <v>1.0369999999999999</v>
      </c>
      <c r="KR11" s="102">
        <v>1.0429999999999999</v>
      </c>
      <c r="KS11" s="102">
        <v>1.07</v>
      </c>
      <c r="KT11" s="102">
        <f t="shared" si="19"/>
        <v>1.03</v>
      </c>
      <c r="KU11" s="102">
        <v>1.0289999999999999</v>
      </c>
      <c r="KV11" s="102">
        <v>1.0509999999999999</v>
      </c>
      <c r="KW11" s="102">
        <v>1.0269999999999999</v>
      </c>
      <c r="KX11" s="102">
        <v>1.0569999999999999</v>
      </c>
      <c r="KY11" s="102"/>
      <c r="KZ11" s="102">
        <v>1.0449999999999999</v>
      </c>
      <c r="LA11" s="102"/>
      <c r="LB11" s="102">
        <v>1.054</v>
      </c>
      <c r="LC11" s="102">
        <v>1.0549999999999999</v>
      </c>
      <c r="LD11" s="102">
        <f t="shared" si="20"/>
        <v>1.03</v>
      </c>
      <c r="LE11" s="102">
        <v>1.036</v>
      </c>
      <c r="LF11" s="102">
        <v>1.06</v>
      </c>
      <c r="LG11" s="102">
        <v>1.046</v>
      </c>
      <c r="LH11" s="102">
        <v>1.0409999999999999</v>
      </c>
      <c r="LI11" s="102">
        <v>1.0509999999999999</v>
      </c>
      <c r="LJ11" s="102">
        <v>1.0509999999999999</v>
      </c>
      <c r="LK11" s="102">
        <v>1.0369999999999999</v>
      </c>
      <c r="LL11" s="102">
        <v>1.0760000000000001</v>
      </c>
      <c r="LM11" s="102">
        <f t="shared" si="21"/>
        <v>1.03</v>
      </c>
      <c r="LN11" s="102">
        <v>1.0429999999999999</v>
      </c>
      <c r="LO11" s="102">
        <v>1.9039999999999999</v>
      </c>
      <c r="LP11" s="102">
        <v>1.946</v>
      </c>
      <c r="LQ11" s="102"/>
      <c r="LR11" s="102">
        <v>1.9590000000000001</v>
      </c>
      <c r="LS11" s="102">
        <v>1.988</v>
      </c>
      <c r="LT11" s="102">
        <v>1.958</v>
      </c>
      <c r="LU11" s="102">
        <v>1.946</v>
      </c>
      <c r="LV11" s="102"/>
      <c r="LW11" s="102">
        <v>1.9470000000000001</v>
      </c>
      <c r="LX11" s="102">
        <v>1.978</v>
      </c>
      <c r="LY11" s="102">
        <v>1.07</v>
      </c>
      <c r="LZ11" s="102">
        <f t="shared" si="22"/>
        <v>1.03</v>
      </c>
      <c r="MA11" s="102">
        <v>1.998</v>
      </c>
      <c r="MB11" s="102">
        <v>2</v>
      </c>
      <c r="MC11" s="102"/>
      <c r="MD11" s="885">
        <f t="shared" si="23"/>
        <v>0.9417475728155339</v>
      </c>
      <c r="ME11" s="1060"/>
      <c r="MF11" s="1060">
        <v>1.008</v>
      </c>
      <c r="MG11" s="1060">
        <v>1.0109999999999999</v>
      </c>
      <c r="MH11" s="1060">
        <v>0.97399999999999998</v>
      </c>
      <c r="MI11" s="1060">
        <v>0.95599999999999996</v>
      </c>
      <c r="MJ11" s="1060">
        <v>0.94799999999999995</v>
      </c>
      <c r="MK11" s="1060">
        <v>0.97</v>
      </c>
      <c r="ML11" s="1060">
        <v>0.97</v>
      </c>
      <c r="MM11" s="1060">
        <v>0.97499999999999998</v>
      </c>
      <c r="MN11" s="1060">
        <v>1.012</v>
      </c>
      <c r="MO11" s="1060"/>
      <c r="MP11" s="1060">
        <v>0.99</v>
      </c>
      <c r="MQ11" s="1060">
        <v>1.012</v>
      </c>
      <c r="MR11" s="1060">
        <v>0.997</v>
      </c>
      <c r="MS11" s="1060">
        <v>0.96799999999999997</v>
      </c>
      <c r="MT11" s="1060">
        <v>0.95299999999999996</v>
      </c>
      <c r="MU11" s="1060">
        <v>0.97799999999999998</v>
      </c>
      <c r="MV11" s="1060">
        <f t="shared" si="24"/>
        <v>0.97</v>
      </c>
      <c r="MW11" s="1060">
        <v>1.0980000000000001</v>
      </c>
      <c r="MX11" s="1060">
        <v>1.014</v>
      </c>
      <c r="MY11" s="1060">
        <v>0.95399999999999996</v>
      </c>
      <c r="MZ11" s="1060"/>
      <c r="NA11" s="1060"/>
      <c r="NB11" s="1060">
        <v>0.95299999999999996</v>
      </c>
      <c r="NC11" s="1060">
        <v>0.97099999999999997</v>
      </c>
      <c r="ND11" s="1060">
        <v>0.99199999999999999</v>
      </c>
      <c r="NE11" s="1060">
        <v>0.96799999999999997</v>
      </c>
      <c r="NF11" s="1060"/>
      <c r="NG11" s="1060">
        <v>0.97899999999999998</v>
      </c>
      <c r="NH11" s="1060">
        <v>0.995</v>
      </c>
      <c r="NI11" s="1060"/>
      <c r="NJ11" s="1060">
        <v>0.97599999999999998</v>
      </c>
      <c r="NK11" s="1060">
        <v>0.94499999999999995</v>
      </c>
      <c r="NL11" s="1060">
        <v>0.95299999999999996</v>
      </c>
      <c r="NM11" s="1060">
        <v>0.97199999999999998</v>
      </c>
      <c r="NN11" s="1060">
        <f t="shared" si="25"/>
        <v>0.97</v>
      </c>
      <c r="NO11" s="1060">
        <v>0.98199999999999998</v>
      </c>
      <c r="NP11" s="1060">
        <v>0.98699999999999999</v>
      </c>
      <c r="NQ11" s="1060">
        <v>0.98499999999999999</v>
      </c>
      <c r="NR11" s="1060"/>
      <c r="NS11" s="1060">
        <v>0.98199999999999998</v>
      </c>
      <c r="NT11" s="1060">
        <v>0.97399999999999998</v>
      </c>
      <c r="NU11" s="1060">
        <v>0.97799999999999998</v>
      </c>
      <c r="NV11" s="1060">
        <v>0.97499999999999998</v>
      </c>
      <c r="NW11" s="1060">
        <v>0.98199999999999998</v>
      </c>
      <c r="NX11" s="1060">
        <v>0.96599999999999997</v>
      </c>
      <c r="NY11" s="1060">
        <v>0.96099999999999997</v>
      </c>
      <c r="NZ11" s="1060">
        <v>1</v>
      </c>
      <c r="OA11" s="1060">
        <v>1</v>
      </c>
      <c r="OB11" s="102">
        <v>1</v>
      </c>
      <c r="OC11" s="1060">
        <v>1.004</v>
      </c>
      <c r="OD11" s="1060">
        <v>1.0209999999999999</v>
      </c>
      <c r="OE11" s="1060">
        <v>1.022</v>
      </c>
      <c r="OF11" s="1060">
        <v>1.0269999999999999</v>
      </c>
      <c r="OG11" s="1060"/>
      <c r="OH11" s="1060">
        <v>1.0409999999999999</v>
      </c>
      <c r="OI11" s="1060">
        <v>1.0409999999999999</v>
      </c>
      <c r="OJ11" s="102">
        <v>1.032</v>
      </c>
      <c r="OK11" s="102">
        <v>1.018</v>
      </c>
      <c r="OL11" s="102">
        <v>1.0169999999999999</v>
      </c>
      <c r="OM11" s="102">
        <v>1.03</v>
      </c>
      <c r="ON11" s="102">
        <f t="shared" si="26"/>
        <v>1</v>
      </c>
      <c r="OO11" s="102">
        <v>1.024</v>
      </c>
      <c r="OP11" s="102">
        <v>1.032</v>
      </c>
      <c r="OQ11" s="102">
        <v>1.0269999999999999</v>
      </c>
      <c r="OR11" s="102">
        <v>1.028</v>
      </c>
      <c r="OS11" s="102">
        <v>1.03</v>
      </c>
      <c r="OT11" s="102">
        <v>1.022</v>
      </c>
      <c r="OU11" s="102">
        <v>1.0209999999999999</v>
      </c>
      <c r="OV11" s="102">
        <v>1.036</v>
      </c>
      <c r="OW11" s="102"/>
      <c r="OX11" s="102">
        <v>1.04</v>
      </c>
      <c r="OY11" s="102">
        <v>1.1200000000000001</v>
      </c>
      <c r="OZ11" s="102">
        <f t="shared" si="27"/>
        <v>1</v>
      </c>
      <c r="PA11" s="102"/>
      <c r="PB11" s="102">
        <v>1.0269999999999999</v>
      </c>
      <c r="PC11" s="102">
        <v>1.032</v>
      </c>
      <c r="PD11" s="102">
        <v>1.034</v>
      </c>
      <c r="PE11" s="102">
        <v>1.0309999999999999</v>
      </c>
      <c r="PF11" s="102"/>
      <c r="PG11" s="102">
        <v>1.0309999999999999</v>
      </c>
      <c r="PH11" s="102">
        <v>1.0389999999999999</v>
      </c>
      <c r="PI11" s="102"/>
      <c r="PJ11" s="102">
        <v>1.042</v>
      </c>
      <c r="PK11" s="102">
        <f t="shared" si="28"/>
        <v>1</v>
      </c>
      <c r="PL11" s="102">
        <v>1.0309999999999999</v>
      </c>
      <c r="PM11" s="102">
        <v>1.0289999999999999</v>
      </c>
      <c r="PN11" s="102">
        <v>1.0409999999999999</v>
      </c>
      <c r="PO11" s="102"/>
      <c r="PP11" s="102">
        <v>1.0349999999999999</v>
      </c>
      <c r="PQ11" s="102">
        <v>1.04</v>
      </c>
      <c r="PR11" s="102">
        <v>1.036</v>
      </c>
      <c r="PS11" s="102">
        <v>1.04</v>
      </c>
      <c r="PT11" s="102">
        <v>1.0720000000000001</v>
      </c>
      <c r="PU11" s="102">
        <f t="shared" si="29"/>
        <v>1</v>
      </c>
      <c r="PV11" s="102">
        <v>1.0429999999999999</v>
      </c>
      <c r="PW11" s="102">
        <v>1.881</v>
      </c>
      <c r="PX11" s="102">
        <v>1.9670000000000001</v>
      </c>
      <c r="PY11" s="102">
        <v>1.9590000000000001</v>
      </c>
      <c r="PZ11" s="102">
        <v>1.96</v>
      </c>
      <c r="QA11" s="102"/>
      <c r="QB11" s="102">
        <v>1.95</v>
      </c>
      <c r="QC11" s="102">
        <v>1.9630000000000001</v>
      </c>
      <c r="QD11" s="102">
        <v>1.986</v>
      </c>
      <c r="QE11" s="102">
        <v>1.9610000000000001</v>
      </c>
      <c r="QF11" s="102">
        <v>1.974</v>
      </c>
      <c r="QG11" s="102">
        <v>1.0469999999999999</v>
      </c>
      <c r="QH11" s="102">
        <f t="shared" si="30"/>
        <v>1</v>
      </c>
      <c r="QI11" s="102">
        <v>1.974</v>
      </c>
      <c r="QJ11" s="102">
        <v>1.99</v>
      </c>
      <c r="QK11" s="102">
        <v>2.0009999999999999</v>
      </c>
      <c r="QL11" s="102">
        <v>1.982</v>
      </c>
      <c r="QM11" s="102"/>
      <c r="QN11" s="102">
        <v>1.581</v>
      </c>
      <c r="QO11" s="102">
        <v>1.7250000000000001</v>
      </c>
      <c r="QP11" s="102">
        <v>1.5960000000000001</v>
      </c>
      <c r="QQ11" s="102">
        <v>1.7430000000000001</v>
      </c>
      <c r="QR11" s="102">
        <v>1.667</v>
      </c>
      <c r="QS11" s="102">
        <v>1.657</v>
      </c>
      <c r="QT11" s="102">
        <v>1.0780000000000001</v>
      </c>
      <c r="QU11" s="102">
        <f t="shared" si="31"/>
        <v>1</v>
      </c>
      <c r="QV11" s="102">
        <v>1.756</v>
      </c>
      <c r="QW11" s="102">
        <v>1.764</v>
      </c>
      <c r="QX11" s="102">
        <v>1.794</v>
      </c>
      <c r="QY11" s="102">
        <v>1.758</v>
      </c>
      <c r="QZ11" s="102">
        <v>1.9319999999999999</v>
      </c>
      <c r="RA11" s="102">
        <v>1.925</v>
      </c>
      <c r="RB11" s="102">
        <v>1.921</v>
      </c>
      <c r="RC11" s="102">
        <v>1.093</v>
      </c>
      <c r="RD11" s="102">
        <v>1.1020000000000001</v>
      </c>
      <c r="RE11" s="102">
        <v>1.0780000000000001</v>
      </c>
      <c r="RF11" s="102">
        <f t="shared" si="32"/>
        <v>1</v>
      </c>
      <c r="RG11" s="102">
        <v>1.145</v>
      </c>
      <c r="RH11" s="102"/>
      <c r="RI11" s="102">
        <v>1.1559999999999999</v>
      </c>
      <c r="RJ11" s="102">
        <v>1.1539999999999999</v>
      </c>
      <c r="RK11" s="102">
        <v>1.228</v>
      </c>
      <c r="RL11" s="102">
        <v>1.2050000000000001</v>
      </c>
      <c r="RM11" s="102">
        <v>1.1910000000000001</v>
      </c>
      <c r="RN11" s="102">
        <v>1.2070000000000001</v>
      </c>
      <c r="RO11" s="102">
        <v>1.202</v>
      </c>
      <c r="RP11" s="102">
        <v>1.141</v>
      </c>
      <c r="RQ11" s="102">
        <f t="shared" si="33"/>
        <v>1</v>
      </c>
      <c r="RR11" s="102"/>
      <c r="RS11" s="102">
        <v>1.21</v>
      </c>
      <c r="RT11" s="102">
        <v>1.145</v>
      </c>
      <c r="RU11" s="102">
        <v>1.147</v>
      </c>
      <c r="RV11" s="102">
        <v>1.149</v>
      </c>
      <c r="RW11" s="102">
        <v>1.151</v>
      </c>
      <c r="RX11" s="102">
        <v>1.149</v>
      </c>
      <c r="RY11" s="102">
        <v>1.155</v>
      </c>
      <c r="RZ11" s="102">
        <v>1.1399999999999999</v>
      </c>
      <c r="SA11" s="102">
        <v>1.1499999999999999</v>
      </c>
      <c r="SB11" s="102"/>
      <c r="SC11" s="102">
        <v>1.1379999999999999</v>
      </c>
      <c r="SD11" s="102">
        <v>1.141</v>
      </c>
      <c r="SE11" s="102">
        <f t="shared" si="34"/>
        <v>1</v>
      </c>
      <c r="SF11" s="102">
        <v>1.1499999999999999</v>
      </c>
      <c r="SG11" s="102">
        <v>1.1459999999999999</v>
      </c>
      <c r="SH11" s="102">
        <v>1.157</v>
      </c>
      <c r="SI11" s="102">
        <v>1.1499999999999999</v>
      </c>
      <c r="SJ11" s="102">
        <v>1.1499999999999999</v>
      </c>
      <c r="SK11" s="102">
        <v>1.28</v>
      </c>
      <c r="SL11" s="102">
        <v>1.28</v>
      </c>
      <c r="SM11" s="102"/>
      <c r="SN11" s="102">
        <v>1.272</v>
      </c>
      <c r="SO11" s="102">
        <v>1.28</v>
      </c>
      <c r="SP11" s="102">
        <v>1.3</v>
      </c>
      <c r="SQ11" s="102">
        <v>1.26</v>
      </c>
      <c r="SR11" s="102">
        <f t="shared" si="35"/>
        <v>1</v>
      </c>
      <c r="SS11" s="102">
        <v>1.27</v>
      </c>
      <c r="ST11" s="102"/>
      <c r="SU11" s="102">
        <v>1.28</v>
      </c>
      <c r="SV11" s="102">
        <v>1.2929999999999999</v>
      </c>
      <c r="SW11" s="102"/>
      <c r="SX11" s="102">
        <v>1.29</v>
      </c>
      <c r="SY11" s="102">
        <v>1.29</v>
      </c>
      <c r="SZ11" s="102">
        <v>1.2709999999999999</v>
      </c>
      <c r="TA11" s="102">
        <v>1.3</v>
      </c>
      <c r="TB11" s="102"/>
      <c r="TC11" s="102">
        <v>1.272</v>
      </c>
      <c r="TD11" s="102">
        <v>1.3</v>
      </c>
      <c r="TE11" s="102">
        <v>1.27</v>
      </c>
      <c r="TF11" s="102">
        <v>1.2969999999999999</v>
      </c>
      <c r="TG11" s="102">
        <v>1.28</v>
      </c>
      <c r="TH11" s="102">
        <v>1.2829999999999999</v>
      </c>
      <c r="TI11" s="102">
        <v>1.29</v>
      </c>
      <c r="TJ11" s="102"/>
      <c r="TK11" s="102">
        <v>1.2889999999999999</v>
      </c>
      <c r="TL11" s="102">
        <v>1.29</v>
      </c>
      <c r="TM11" s="102">
        <v>1.2989999999999999</v>
      </c>
      <c r="TN11" s="102">
        <v>1.2789999999999999</v>
      </c>
      <c r="TO11" s="102">
        <v>1.28</v>
      </c>
      <c r="TP11" s="102">
        <v>1.286</v>
      </c>
      <c r="TQ11" s="102"/>
      <c r="TR11" s="102">
        <v>1.27</v>
      </c>
      <c r="TS11" s="102">
        <v>1.2949999999999999</v>
      </c>
      <c r="TT11" s="102">
        <v>1.284</v>
      </c>
      <c r="TU11" s="102">
        <v>1.2609999999999999</v>
      </c>
      <c r="TV11" s="102">
        <f t="shared" si="36"/>
        <v>1</v>
      </c>
      <c r="TW11" s="102">
        <v>1.2909999999999999</v>
      </c>
      <c r="TX11" s="102">
        <v>1.28</v>
      </c>
      <c r="TY11" s="102">
        <v>1.274</v>
      </c>
      <c r="TZ11" s="102">
        <v>1.268</v>
      </c>
      <c r="UA11" s="102">
        <v>1.276</v>
      </c>
      <c r="UB11" s="109">
        <f t="shared" si="37"/>
        <v>1</v>
      </c>
      <c r="UC11" s="109">
        <v>1.282</v>
      </c>
      <c r="UD11" s="109">
        <v>1.298</v>
      </c>
      <c r="UE11" s="109">
        <v>1.296</v>
      </c>
      <c r="UF11" s="109">
        <v>1.288</v>
      </c>
      <c r="UG11" s="109">
        <v>1.2749999999999999</v>
      </c>
      <c r="UH11" s="49">
        <v>1.296</v>
      </c>
      <c r="UI11" s="49">
        <v>1.306</v>
      </c>
      <c r="UJ11" s="49">
        <v>1.415</v>
      </c>
      <c r="UK11" s="49">
        <v>1.4379999999999999</v>
      </c>
      <c r="UL11" s="49">
        <v>1.4379999999999999</v>
      </c>
      <c r="UM11" s="49">
        <v>1.4450000000000001</v>
      </c>
      <c r="UN11" s="49"/>
      <c r="UO11" s="49">
        <v>1.454</v>
      </c>
      <c r="UP11" s="109">
        <f t="shared" si="38"/>
        <v>1</v>
      </c>
      <c r="UQ11" s="49"/>
      <c r="UR11" s="7">
        <f t="shared" si="39"/>
        <v>0.45399999999999996</v>
      </c>
      <c r="US11" s="1072">
        <v>1.026</v>
      </c>
      <c r="UT11" s="1072">
        <v>1.28</v>
      </c>
      <c r="UU11" s="1072">
        <v>1.06</v>
      </c>
      <c r="UV11" s="1072">
        <v>1.0289999999999999</v>
      </c>
      <c r="UW11" s="1072">
        <v>1.026</v>
      </c>
      <c r="UX11" s="1072">
        <v>1.03</v>
      </c>
      <c r="UY11" s="1072">
        <v>1.0229999999999999</v>
      </c>
      <c r="UZ11" s="1072">
        <v>1.0449999999999999</v>
      </c>
      <c r="VA11" s="1072">
        <v>1.08</v>
      </c>
      <c r="VB11" s="1072">
        <v>1.0489999999999999</v>
      </c>
      <c r="VC11" s="1072">
        <v>1.0549999999999999</v>
      </c>
      <c r="VD11" s="1072">
        <v>1.0509999999999999</v>
      </c>
      <c r="VE11" s="1072"/>
      <c r="VF11" s="1072">
        <v>1.06</v>
      </c>
      <c r="VG11" s="1072">
        <v>1.0069999999999999</v>
      </c>
      <c r="VH11" s="1072">
        <v>1.0389999999999999</v>
      </c>
      <c r="VI11" s="1072">
        <f t="shared" si="40"/>
        <v>1.0229999999999999</v>
      </c>
      <c r="VJ11" s="1072">
        <v>1.0740000000000001</v>
      </c>
      <c r="VK11" s="1072">
        <v>1.044</v>
      </c>
      <c r="VL11" s="1072">
        <v>1.0329999999999999</v>
      </c>
      <c r="VM11" s="1072"/>
      <c r="VN11" s="1072"/>
      <c r="VO11" s="1072"/>
      <c r="VP11" s="1072">
        <v>1.0489999999999999</v>
      </c>
      <c r="VQ11" s="1072">
        <v>1.0429999999999999</v>
      </c>
      <c r="VR11" s="1072">
        <v>1.0369999999999999</v>
      </c>
      <c r="VS11" s="1072">
        <v>1.109</v>
      </c>
      <c r="VT11" s="1072">
        <v>1.0660000000000001</v>
      </c>
      <c r="VU11" s="1072">
        <v>1.0409999999999999</v>
      </c>
      <c r="VV11" s="1072">
        <v>1.0289999999999999</v>
      </c>
      <c r="VW11" s="1072">
        <v>1.034</v>
      </c>
      <c r="VX11" s="1072">
        <f t="shared" si="41"/>
        <v>1.0229999999999999</v>
      </c>
      <c r="VY11" s="1072">
        <v>1.056</v>
      </c>
      <c r="VZ11" s="1072">
        <v>1.054</v>
      </c>
      <c r="WA11" s="1072">
        <v>1.046</v>
      </c>
      <c r="WB11" s="1072">
        <v>1.038</v>
      </c>
      <c r="WC11" s="1072"/>
      <c r="WD11" s="1072">
        <v>1.06</v>
      </c>
      <c r="WE11" s="1072">
        <v>1.0209999999999999</v>
      </c>
      <c r="WF11" s="1072">
        <v>1.0569999999999999</v>
      </c>
      <c r="WG11" s="1072">
        <v>1.0409999999999999</v>
      </c>
      <c r="WH11" s="1072">
        <v>1.048</v>
      </c>
      <c r="WI11" s="103">
        <v>1.04</v>
      </c>
      <c r="WJ11" s="103">
        <v>1.1100000000000001</v>
      </c>
      <c r="WK11" s="1072">
        <v>1.1080000000000001</v>
      </c>
      <c r="WL11" s="103">
        <v>1.1080000000000001</v>
      </c>
      <c r="WM11" s="1072">
        <v>1.0760000000000001</v>
      </c>
      <c r="WN11" s="1072">
        <v>1.119</v>
      </c>
      <c r="WO11" s="1072">
        <v>1.1459999999999999</v>
      </c>
      <c r="WP11" s="1072">
        <v>1.1459999999999999</v>
      </c>
      <c r="WQ11" s="1072">
        <v>1.131</v>
      </c>
      <c r="WR11" s="1072"/>
      <c r="WS11" s="1072">
        <v>1.1259999999999999</v>
      </c>
      <c r="WT11" s="103">
        <v>1.1120000000000001</v>
      </c>
      <c r="WU11" s="103">
        <v>1.0960000000000001</v>
      </c>
      <c r="WV11" s="103">
        <v>1.1100000000000001</v>
      </c>
      <c r="WW11" s="103">
        <v>1.1200000000000001</v>
      </c>
      <c r="WX11" s="103">
        <f t="shared" si="42"/>
        <v>1.1100000000000001</v>
      </c>
      <c r="WY11" s="103">
        <v>1.1120000000000001</v>
      </c>
      <c r="WZ11" s="103">
        <v>1.117</v>
      </c>
      <c r="XA11" s="103">
        <v>1.1060000000000001</v>
      </c>
      <c r="XB11" s="103">
        <v>1.1399999999999999</v>
      </c>
      <c r="XC11" s="103">
        <v>1.123</v>
      </c>
      <c r="XD11" s="103">
        <v>1.1040000000000001</v>
      </c>
      <c r="XE11" s="103">
        <v>1.1240000000000001</v>
      </c>
      <c r="XF11" s="103">
        <v>1.127</v>
      </c>
      <c r="XG11" s="103"/>
      <c r="XH11" s="103">
        <v>1.1200000000000001</v>
      </c>
      <c r="XI11" s="103">
        <v>1.1200000000000001</v>
      </c>
      <c r="XJ11" s="103">
        <f t="shared" si="43"/>
        <v>1.1100000000000001</v>
      </c>
      <c r="XK11" s="103">
        <v>1.121</v>
      </c>
      <c r="XL11" s="103">
        <v>1.1379999999999999</v>
      </c>
      <c r="XM11" s="103"/>
      <c r="XN11" s="103">
        <v>1.1399999999999999</v>
      </c>
      <c r="XO11" s="103">
        <v>1.133</v>
      </c>
      <c r="XP11" s="103">
        <v>1.141</v>
      </c>
      <c r="XQ11" s="103"/>
      <c r="XR11" s="103">
        <v>1.133</v>
      </c>
      <c r="XS11" s="103">
        <v>1.1240000000000001</v>
      </c>
      <c r="XT11" s="103">
        <f t="shared" si="44"/>
        <v>1.1100000000000001</v>
      </c>
      <c r="XU11" s="103">
        <v>1.1439999999999999</v>
      </c>
      <c r="XV11" s="103">
        <v>1.1319999999999999</v>
      </c>
      <c r="XW11" s="103">
        <v>1.1439999999999999</v>
      </c>
      <c r="XX11" s="103"/>
      <c r="XY11" s="103">
        <v>1.137</v>
      </c>
      <c r="XZ11" s="103">
        <v>1.1319999999999999</v>
      </c>
      <c r="YA11" s="103">
        <v>1.129</v>
      </c>
      <c r="YB11" s="103">
        <v>1.1439999999999999</v>
      </c>
      <c r="YC11" s="103">
        <v>1.1359999999999999</v>
      </c>
      <c r="YD11" s="103">
        <f t="shared" si="45"/>
        <v>1.1100000000000001</v>
      </c>
      <c r="YE11" s="103">
        <v>1.131</v>
      </c>
      <c r="YF11" s="103">
        <v>1.9910000000000001</v>
      </c>
      <c r="YG11" s="103">
        <v>2.0760000000000001</v>
      </c>
      <c r="YH11" s="103">
        <v>2.0760000000000001</v>
      </c>
      <c r="YI11" s="103">
        <v>2.1059999999999999</v>
      </c>
      <c r="YJ11" s="103">
        <v>2.1030000000000002</v>
      </c>
      <c r="YK11" s="103"/>
      <c r="YL11" s="103">
        <v>2.1139999999999999</v>
      </c>
      <c r="YM11" s="103">
        <v>2.1040000000000001</v>
      </c>
      <c r="YN11" s="103">
        <v>2.113</v>
      </c>
      <c r="YO11" s="103">
        <v>1.9670000000000001</v>
      </c>
      <c r="YP11" s="103">
        <v>1.127</v>
      </c>
      <c r="YQ11" s="103">
        <f t="shared" si="46"/>
        <v>1.1100000000000001</v>
      </c>
      <c r="YR11" s="103">
        <v>2.1019999999999999</v>
      </c>
      <c r="YS11" s="103">
        <v>2.1240000000000001</v>
      </c>
      <c r="YT11" s="103">
        <v>2.0960000000000001</v>
      </c>
      <c r="YU11" s="103">
        <v>2.0990000000000002</v>
      </c>
      <c r="YV11" s="103">
        <v>1.6830000000000001</v>
      </c>
      <c r="YW11" s="103"/>
      <c r="YX11" s="103">
        <v>1.72</v>
      </c>
      <c r="YY11" s="103">
        <v>1.722</v>
      </c>
      <c r="YZ11" s="103">
        <v>1.7330000000000001</v>
      </c>
      <c r="ZA11" s="103">
        <v>1.7450000000000001</v>
      </c>
      <c r="ZB11" s="103">
        <v>1.756</v>
      </c>
      <c r="ZC11" s="103"/>
      <c r="ZD11" s="103">
        <v>1.1379999999999999</v>
      </c>
      <c r="ZE11" s="103">
        <f t="shared" si="47"/>
        <v>1.1100000000000001</v>
      </c>
      <c r="ZF11" s="103">
        <v>1.74</v>
      </c>
      <c r="ZG11" s="103">
        <v>1.756</v>
      </c>
      <c r="ZH11" s="103">
        <v>1.7689999999999999</v>
      </c>
      <c r="ZI11" s="103">
        <v>1.7909999999999999</v>
      </c>
      <c r="ZJ11" s="103">
        <v>2.0329999999999999</v>
      </c>
      <c r="ZK11" s="103">
        <v>2.0630000000000002</v>
      </c>
      <c r="ZL11" s="103">
        <v>2.0510000000000002</v>
      </c>
      <c r="ZM11" s="103">
        <v>1.2030000000000001</v>
      </c>
      <c r="ZN11" s="103">
        <v>1.2170000000000001</v>
      </c>
      <c r="ZO11" s="103">
        <v>1.1379999999999999</v>
      </c>
      <c r="ZP11" s="103">
        <f t="shared" si="48"/>
        <v>1.1100000000000001</v>
      </c>
      <c r="ZQ11" s="103">
        <v>1.2390000000000001</v>
      </c>
      <c r="ZR11" s="103">
        <v>1.2509999999999999</v>
      </c>
      <c r="ZS11" s="103">
        <v>1.242</v>
      </c>
      <c r="ZT11" s="103"/>
      <c r="ZU11" s="103">
        <v>1.3029999999999999</v>
      </c>
      <c r="ZV11" s="103">
        <v>1.325</v>
      </c>
      <c r="ZW11" s="103">
        <v>1.288</v>
      </c>
      <c r="ZX11" s="103">
        <v>1.3</v>
      </c>
      <c r="ZY11" s="103">
        <v>1.306</v>
      </c>
      <c r="ZZ11" s="103">
        <v>1.2390000000000001</v>
      </c>
      <c r="AAA11" s="103">
        <f t="shared" si="49"/>
        <v>1.1100000000000001</v>
      </c>
      <c r="AAB11" s="103">
        <v>1.2989999999999999</v>
      </c>
      <c r="AAC11" s="103"/>
      <c r="AAD11" s="103">
        <v>1.25</v>
      </c>
      <c r="AAE11" s="103">
        <v>1.244</v>
      </c>
      <c r="AAF11" s="103">
        <v>1.262</v>
      </c>
      <c r="AAG11" s="103">
        <v>1.252</v>
      </c>
      <c r="AAH11" s="103">
        <v>1.2370000000000001</v>
      </c>
      <c r="AAI11" s="103">
        <v>1.2430000000000001</v>
      </c>
      <c r="AAJ11" s="103">
        <v>1.2430000000000001</v>
      </c>
      <c r="AAK11" s="103">
        <v>1.244</v>
      </c>
      <c r="AAL11" s="103"/>
      <c r="AAM11" s="103">
        <v>1.25</v>
      </c>
      <c r="AAN11" s="103">
        <v>1.234</v>
      </c>
      <c r="AAO11" s="103">
        <f t="shared" si="50"/>
        <v>1.1100000000000001</v>
      </c>
      <c r="AAP11" s="103">
        <v>1.24</v>
      </c>
      <c r="AAQ11" s="103">
        <v>1.24</v>
      </c>
      <c r="AAR11" s="103">
        <v>1.24</v>
      </c>
      <c r="AAS11" s="103">
        <v>1.24</v>
      </c>
      <c r="AAT11" s="103"/>
      <c r="AAU11" s="103">
        <v>1.24</v>
      </c>
      <c r="AAV11" s="103">
        <v>1.45</v>
      </c>
      <c r="AAW11" s="103">
        <v>1.36</v>
      </c>
      <c r="AAX11" s="103">
        <v>1.37</v>
      </c>
      <c r="AAY11" s="103">
        <v>1.36</v>
      </c>
      <c r="AAZ11" s="103">
        <v>1.34</v>
      </c>
      <c r="ABA11" s="103">
        <v>1.35</v>
      </c>
      <c r="ABB11" s="103">
        <f t="shared" si="51"/>
        <v>1.1100000000000001</v>
      </c>
      <c r="ABC11" s="103">
        <v>1.34</v>
      </c>
      <c r="ABD11" s="103">
        <v>1.37</v>
      </c>
      <c r="ABE11" s="103">
        <v>1.34</v>
      </c>
      <c r="ABF11" s="103"/>
      <c r="ABG11" s="103">
        <v>1.34</v>
      </c>
      <c r="ABH11" s="103">
        <v>1.37</v>
      </c>
      <c r="ABI11" s="103">
        <v>1.36</v>
      </c>
      <c r="ABJ11" s="103">
        <v>1.37</v>
      </c>
      <c r="ABK11" s="103">
        <v>1.35</v>
      </c>
      <c r="ABL11" s="103">
        <v>1.35</v>
      </c>
      <c r="ABM11" s="103">
        <v>1.371</v>
      </c>
      <c r="ABN11" s="103">
        <v>1.369</v>
      </c>
      <c r="ABO11" s="103"/>
      <c r="ABP11" s="103">
        <v>1.37</v>
      </c>
      <c r="ABQ11" s="103">
        <v>1.35</v>
      </c>
      <c r="ABR11" s="103">
        <v>1.37</v>
      </c>
      <c r="ABS11" s="103"/>
      <c r="ABT11" s="103">
        <v>1.3620000000000001</v>
      </c>
      <c r="ABU11" s="103">
        <v>1.34</v>
      </c>
      <c r="ABV11" s="103">
        <v>1.36</v>
      </c>
      <c r="ABW11" s="103">
        <v>1.35</v>
      </c>
      <c r="ABX11" s="103">
        <v>1.34</v>
      </c>
      <c r="ABY11" s="103">
        <v>1.3380000000000001</v>
      </c>
      <c r="ABZ11" s="103">
        <v>1.353</v>
      </c>
      <c r="ACA11" s="103"/>
      <c r="ACB11" s="103">
        <v>1.3560000000000001</v>
      </c>
      <c r="ACC11" s="103">
        <v>1.339</v>
      </c>
      <c r="ACD11" s="103">
        <v>1.3540000000000001</v>
      </c>
      <c r="ACE11" s="103">
        <f t="shared" si="52"/>
        <v>1.1100000000000001</v>
      </c>
      <c r="ACF11" s="103">
        <v>1.3460000000000001</v>
      </c>
      <c r="ACG11" s="103">
        <v>1.351</v>
      </c>
      <c r="ACH11" s="103">
        <v>1.359</v>
      </c>
      <c r="ACI11" s="103">
        <v>1.35</v>
      </c>
      <c r="ACJ11" s="103">
        <v>1.3620000000000001</v>
      </c>
      <c r="ACK11" s="103">
        <f t="shared" si="53"/>
        <v>1.1100000000000001</v>
      </c>
      <c r="ACL11" s="49">
        <v>1.363</v>
      </c>
      <c r="ACM11" s="49">
        <v>1.3640000000000001</v>
      </c>
      <c r="ACN11" s="49">
        <v>1.355</v>
      </c>
      <c r="ACO11" s="49">
        <v>1.3640000000000001</v>
      </c>
      <c r="ACP11" s="49"/>
      <c r="ACQ11" s="49">
        <v>1.3720000000000001</v>
      </c>
      <c r="ACR11" s="49">
        <v>1.385</v>
      </c>
      <c r="ACS11" s="49">
        <v>1.393</v>
      </c>
      <c r="ACT11" s="49">
        <v>1.4910000000000001</v>
      </c>
      <c r="ACU11" s="49">
        <v>1.5089999999999999</v>
      </c>
      <c r="ACV11" s="49">
        <v>1.5009999999999999</v>
      </c>
      <c r="ACW11" s="49"/>
      <c r="ACX11" s="49">
        <v>1.5109999999999999</v>
      </c>
      <c r="ACY11" s="49">
        <v>1.4950000000000001</v>
      </c>
      <c r="ACZ11" s="103">
        <f t="shared" si="54"/>
        <v>1.1100000000000001</v>
      </c>
      <c r="ADA11" s="49"/>
      <c r="ADB11" s="7">
        <f t="shared" si="55"/>
        <v>0.3468468468468468</v>
      </c>
      <c r="ADC11" s="103"/>
      <c r="ADD11" s="103">
        <v>0.95299999999999996</v>
      </c>
      <c r="ADE11" s="103">
        <v>1.0580000000000001</v>
      </c>
      <c r="ADF11" s="103">
        <v>0.96699999999999997</v>
      </c>
      <c r="ADG11" s="103">
        <v>0.93300000000000005</v>
      </c>
      <c r="ADH11" s="103">
        <v>0.93700000000000006</v>
      </c>
      <c r="ADI11" s="103">
        <v>0.97799999999999998</v>
      </c>
      <c r="ADJ11" s="103">
        <v>0.94499999999999995</v>
      </c>
      <c r="ADK11" s="103">
        <v>0.95199999999999996</v>
      </c>
      <c r="ADL11" s="103">
        <v>0.97699999999999998</v>
      </c>
      <c r="ADM11" s="103">
        <v>0.98</v>
      </c>
      <c r="ADN11" s="103">
        <v>0.95599999999999996</v>
      </c>
      <c r="ADO11" s="103">
        <v>0.97399999999999998</v>
      </c>
      <c r="ADP11" s="103">
        <v>0.92800000000000005</v>
      </c>
      <c r="ADQ11" s="103">
        <v>0.94399999999999995</v>
      </c>
      <c r="ADR11" s="103">
        <v>0.96499999999999997</v>
      </c>
      <c r="ADS11" s="103">
        <f t="shared" si="245"/>
        <v>0.94499999999999995</v>
      </c>
      <c r="ADT11" s="103">
        <v>0.99099999999999999</v>
      </c>
      <c r="ADU11" s="103">
        <v>0.97399999999999998</v>
      </c>
      <c r="ADV11" s="103">
        <v>0.96799999999999997</v>
      </c>
      <c r="ADW11" s="103"/>
      <c r="ADX11" s="103"/>
      <c r="ADY11" s="103"/>
      <c r="ADZ11" s="103">
        <v>0.96499999999999997</v>
      </c>
      <c r="AEA11" s="103">
        <v>0.92300000000000004</v>
      </c>
      <c r="AEB11" s="103">
        <v>0.97499999999999998</v>
      </c>
      <c r="AEC11" s="103">
        <v>0.995</v>
      </c>
      <c r="AED11" s="103">
        <v>0.995</v>
      </c>
      <c r="AEE11" s="103">
        <v>0.98699999999999999</v>
      </c>
      <c r="AEF11" s="103"/>
      <c r="AEG11" s="103">
        <v>0.999</v>
      </c>
      <c r="AEH11" s="103">
        <v>0.99399999999999999</v>
      </c>
      <c r="AEI11" s="103">
        <v>0.95799999999999996</v>
      </c>
      <c r="AEJ11" s="1072">
        <f t="shared" si="246"/>
        <v>0.94499999999999995</v>
      </c>
      <c r="AEK11" s="103">
        <v>1.012</v>
      </c>
      <c r="AEL11" s="103">
        <v>1.008</v>
      </c>
      <c r="AEM11" s="103">
        <v>0.97599999999999998</v>
      </c>
      <c r="AEN11" s="103">
        <v>0.98199999999999998</v>
      </c>
      <c r="AEO11" s="103"/>
      <c r="AEP11" s="103">
        <v>0.96599999999999997</v>
      </c>
      <c r="AEQ11" s="103">
        <v>0.98399999999999999</v>
      </c>
      <c r="AER11" s="103">
        <v>0.98099999999999998</v>
      </c>
      <c r="AES11" s="103">
        <v>1.0129999999999999</v>
      </c>
      <c r="AET11" s="103">
        <v>1.016</v>
      </c>
      <c r="AEU11" s="103">
        <v>0.995</v>
      </c>
      <c r="AEV11" s="103">
        <v>0.94</v>
      </c>
      <c r="AEW11" s="103">
        <v>1</v>
      </c>
      <c r="AEX11" s="103">
        <v>0.995</v>
      </c>
      <c r="AEY11" s="103">
        <v>0.998</v>
      </c>
      <c r="AEZ11" s="103">
        <v>1.022</v>
      </c>
      <c r="AFA11" s="103">
        <v>1.034</v>
      </c>
      <c r="AFB11" s="103">
        <v>1.0229999999999999</v>
      </c>
      <c r="AFC11" s="103">
        <v>1.042</v>
      </c>
      <c r="AFD11" s="103">
        <v>1.0429999999999999</v>
      </c>
      <c r="AFE11" s="103">
        <v>1.0189999999999999</v>
      </c>
      <c r="AFF11" s="103"/>
      <c r="AFG11" s="103">
        <v>1.004</v>
      </c>
      <c r="AFH11" s="103">
        <v>1.006</v>
      </c>
      <c r="AFI11" s="103">
        <v>1.03</v>
      </c>
      <c r="AFJ11" s="103">
        <f t="shared" si="57"/>
        <v>1</v>
      </c>
      <c r="AFK11" s="103">
        <v>1.03</v>
      </c>
      <c r="AFL11" s="103">
        <v>1.0069999999999999</v>
      </c>
      <c r="AFM11" s="103">
        <v>1.0129999999999999</v>
      </c>
      <c r="AFN11" s="103"/>
      <c r="AFO11" s="103">
        <v>1.04</v>
      </c>
      <c r="AFP11" s="103">
        <v>1.028</v>
      </c>
      <c r="AFQ11" s="103">
        <v>1.026</v>
      </c>
      <c r="AFR11" s="103">
        <v>1.02</v>
      </c>
      <c r="AFS11" s="103">
        <v>1.036</v>
      </c>
      <c r="AFT11" s="103">
        <v>1.0289999999999999</v>
      </c>
      <c r="AFU11" s="103">
        <v>1.02</v>
      </c>
      <c r="AFV11" s="103">
        <f t="shared" si="58"/>
        <v>1</v>
      </c>
      <c r="AFW11" s="103">
        <v>1.0329999999999999</v>
      </c>
      <c r="AFX11" s="103">
        <v>1.0409999999999999</v>
      </c>
      <c r="AFY11" s="103">
        <v>1.03</v>
      </c>
      <c r="AFZ11" s="103"/>
      <c r="AGA11" s="103">
        <v>1.0289999999999999</v>
      </c>
      <c r="AGB11" s="103">
        <v>1.0309999999999999</v>
      </c>
      <c r="AGC11" s="103">
        <v>1.04</v>
      </c>
      <c r="AGD11" s="103">
        <v>1.0389999999999999</v>
      </c>
      <c r="AGE11" s="103">
        <f t="shared" si="59"/>
        <v>1</v>
      </c>
      <c r="AGF11" s="103">
        <v>1.0369999999999999</v>
      </c>
      <c r="AGG11" s="103">
        <v>1.042</v>
      </c>
      <c r="AGH11" s="103"/>
      <c r="AGI11" s="103">
        <v>1.087</v>
      </c>
      <c r="AGJ11" s="103">
        <v>1.048</v>
      </c>
      <c r="AGK11" s="103">
        <v>1.0660000000000001</v>
      </c>
      <c r="AGL11" s="103"/>
      <c r="AGM11" s="103">
        <v>1.0720000000000001</v>
      </c>
      <c r="AGN11" s="103">
        <v>1.0780000000000001</v>
      </c>
      <c r="AGO11" s="103">
        <v>1.08</v>
      </c>
      <c r="AGP11" s="103">
        <f t="shared" si="60"/>
        <v>1</v>
      </c>
      <c r="AGQ11" s="103">
        <v>1.0780000000000001</v>
      </c>
      <c r="AGR11" s="103">
        <v>2.1190000000000002</v>
      </c>
      <c r="AGS11" s="103">
        <v>2.1269999999999998</v>
      </c>
      <c r="AGT11" s="103">
        <v>2.2719999999999998</v>
      </c>
      <c r="AGU11" s="103">
        <v>2.1269999999999998</v>
      </c>
      <c r="AGV11" s="103">
        <v>2.157</v>
      </c>
      <c r="AGW11" s="103">
        <v>1.89</v>
      </c>
      <c r="AGX11" s="103"/>
      <c r="AGY11" s="103">
        <v>1.889</v>
      </c>
      <c r="AGZ11" s="103">
        <v>2.1110000000000002</v>
      </c>
      <c r="AHA11" s="103">
        <v>2.097</v>
      </c>
      <c r="AHB11" s="103">
        <v>1.07</v>
      </c>
      <c r="AHC11" s="103">
        <f t="shared" si="61"/>
        <v>1</v>
      </c>
      <c r="AHD11" s="103">
        <v>2.129</v>
      </c>
      <c r="AHE11" s="103">
        <v>2.1120000000000001</v>
      </c>
      <c r="AHF11" s="103">
        <v>2.1459999999999999</v>
      </c>
      <c r="AHG11" s="103"/>
      <c r="AHH11" s="103">
        <v>2.113</v>
      </c>
      <c r="AHI11" s="103">
        <v>2.1419999999999999</v>
      </c>
      <c r="AHJ11" s="103">
        <v>2.1389999999999998</v>
      </c>
      <c r="AHK11" s="103">
        <v>2.093</v>
      </c>
      <c r="AHL11" s="103">
        <v>2.052</v>
      </c>
      <c r="AHM11" s="103">
        <v>2.0459999999999998</v>
      </c>
      <c r="AHN11" s="103">
        <v>2.0339999999999998</v>
      </c>
      <c r="AHO11" s="103">
        <v>1.087</v>
      </c>
      <c r="AHP11" s="103">
        <f t="shared" si="62"/>
        <v>1</v>
      </c>
      <c r="AHQ11" s="103">
        <v>2.0470000000000002</v>
      </c>
      <c r="AHR11" s="103">
        <v>2.0529999999999999</v>
      </c>
      <c r="AHS11" s="103">
        <v>2.0449999999999999</v>
      </c>
      <c r="AHT11" s="103">
        <v>2.0840000000000001</v>
      </c>
      <c r="AHU11" s="103">
        <v>2.0699999999999998</v>
      </c>
      <c r="AHV11" s="103">
        <v>2.0910000000000002</v>
      </c>
      <c r="AHW11" s="103">
        <v>2.0830000000000002</v>
      </c>
      <c r="AHX11" s="103"/>
      <c r="AHY11" s="103">
        <v>1.0860000000000001</v>
      </c>
      <c r="AHZ11" s="103">
        <v>1.091</v>
      </c>
      <c r="AIA11" s="103">
        <v>1.087</v>
      </c>
      <c r="AIB11" s="103">
        <f t="shared" si="63"/>
        <v>1</v>
      </c>
      <c r="AIC11" s="103"/>
      <c r="AID11" s="103">
        <v>1.125</v>
      </c>
      <c r="AIE11" s="103">
        <v>1.1299999999999999</v>
      </c>
      <c r="AIF11" s="103">
        <v>1.1339999999999999</v>
      </c>
      <c r="AIG11" s="103">
        <v>1.1519999999999999</v>
      </c>
      <c r="AIH11" s="103">
        <v>1.1599999999999999</v>
      </c>
      <c r="AII11" s="103">
        <v>1.1559999999999999</v>
      </c>
      <c r="AIJ11" s="103"/>
      <c r="AIK11" s="103">
        <v>1.157</v>
      </c>
      <c r="AIL11" s="103">
        <v>1.1559999999999999</v>
      </c>
      <c r="AIM11" s="103">
        <v>1.1160000000000001</v>
      </c>
      <c r="AIN11" s="103">
        <f t="shared" si="64"/>
        <v>1</v>
      </c>
      <c r="AIO11" s="103"/>
      <c r="AIP11" s="103">
        <v>1.145</v>
      </c>
      <c r="AIQ11" s="103">
        <v>1.137</v>
      </c>
      <c r="AIR11" s="103">
        <v>1.1279999999999999</v>
      </c>
      <c r="AIS11" s="103">
        <v>1.1339999999999999</v>
      </c>
      <c r="AIT11" s="103">
        <v>1.1279999999999999</v>
      </c>
      <c r="AIU11" s="103">
        <v>1.161</v>
      </c>
      <c r="AIV11" s="103">
        <v>1.1339999999999999</v>
      </c>
      <c r="AIW11" s="103">
        <v>1.151</v>
      </c>
      <c r="AIX11" s="103"/>
      <c r="AIY11" s="103">
        <v>1.1299999999999999</v>
      </c>
      <c r="AIZ11" s="103"/>
      <c r="AJA11" s="103"/>
      <c r="AJB11" s="103">
        <v>1.1299999999999999</v>
      </c>
      <c r="AJC11" s="103">
        <v>1.113</v>
      </c>
      <c r="AJD11" s="103">
        <f t="shared" si="65"/>
        <v>1</v>
      </c>
      <c r="AJE11" s="103">
        <v>1.1299999999999999</v>
      </c>
      <c r="AJF11" s="103">
        <v>1.1299999999999999</v>
      </c>
      <c r="AJG11" s="103">
        <v>1.1399999999999999</v>
      </c>
      <c r="AJH11" s="103"/>
      <c r="AJI11" s="103">
        <v>1.1299999999999999</v>
      </c>
      <c r="AJJ11" s="103">
        <v>1.1299999999999999</v>
      </c>
      <c r="AJK11" s="103">
        <v>1.2</v>
      </c>
      <c r="AJL11" s="103">
        <v>1.23</v>
      </c>
      <c r="AJM11" s="103">
        <v>1.21</v>
      </c>
      <c r="AJN11" s="103"/>
      <c r="AJO11" s="103">
        <v>1.22</v>
      </c>
      <c r="AJP11" s="103">
        <v>1.21</v>
      </c>
      <c r="AJQ11" s="103">
        <v>1.18</v>
      </c>
      <c r="AJR11" s="103">
        <f t="shared" si="66"/>
        <v>1</v>
      </c>
      <c r="AJS11" s="103">
        <v>1.234</v>
      </c>
      <c r="AJT11" s="103"/>
      <c r="AJU11" s="103">
        <v>1.19</v>
      </c>
      <c r="AJV11" s="103">
        <v>1.19</v>
      </c>
      <c r="AJW11" s="103"/>
      <c r="AJX11" s="103">
        <v>1.22</v>
      </c>
      <c r="AJY11" s="103">
        <v>1.22</v>
      </c>
      <c r="AJZ11" s="103">
        <v>1.22</v>
      </c>
      <c r="AKA11" s="103">
        <v>1.2010000000000001</v>
      </c>
      <c r="AKB11" s="103">
        <v>1.19</v>
      </c>
      <c r="AKC11" s="103">
        <v>1.19</v>
      </c>
      <c r="AKD11" s="103">
        <v>1.19</v>
      </c>
      <c r="AKE11" s="103">
        <v>1.198</v>
      </c>
      <c r="AKF11" s="103">
        <v>1.2</v>
      </c>
      <c r="AKG11" s="103">
        <v>1.2</v>
      </c>
      <c r="AKH11" s="103">
        <v>1.224</v>
      </c>
      <c r="AKI11" s="103">
        <v>1.21</v>
      </c>
      <c r="AKJ11" s="103">
        <v>1.22</v>
      </c>
      <c r="AKK11" s="103">
        <v>1.2</v>
      </c>
      <c r="AKL11" s="103">
        <v>1.22</v>
      </c>
      <c r="AKM11" s="103">
        <v>1.2</v>
      </c>
      <c r="AKN11" s="103"/>
      <c r="AKO11" s="103">
        <v>1.2170000000000001</v>
      </c>
      <c r="AKP11" s="103">
        <v>1.224</v>
      </c>
      <c r="AKQ11" s="103">
        <v>1.2230000000000001</v>
      </c>
      <c r="AKR11" s="103">
        <v>1.1970000000000001</v>
      </c>
      <c r="AKS11" s="103">
        <v>1.175</v>
      </c>
      <c r="AKT11" s="103">
        <f t="shared" si="67"/>
        <v>1</v>
      </c>
      <c r="AKU11" s="103">
        <v>1.224</v>
      </c>
      <c r="AKV11" s="103">
        <v>1.226</v>
      </c>
      <c r="AKW11" s="103">
        <v>1.2490000000000001</v>
      </c>
      <c r="AKX11" s="103">
        <v>1.248</v>
      </c>
      <c r="AKY11" s="103">
        <v>1.2589999999999999</v>
      </c>
      <c r="AKZ11" s="103">
        <f t="shared" si="68"/>
        <v>1</v>
      </c>
      <c r="ALA11" s="49">
        <v>1.2609999999999999</v>
      </c>
      <c r="ALB11" s="49"/>
      <c r="ALC11" s="49">
        <v>1.2490000000000001</v>
      </c>
      <c r="ALD11" s="49">
        <v>1.25</v>
      </c>
      <c r="ALE11" s="49">
        <v>1.246</v>
      </c>
      <c r="ALF11" s="49">
        <v>1.25</v>
      </c>
      <c r="ALG11" s="49">
        <v>1.2529999999999999</v>
      </c>
      <c r="ALH11" s="49">
        <v>1.2529999999999999</v>
      </c>
      <c r="ALI11" s="49">
        <v>1.2729999999999999</v>
      </c>
      <c r="ALJ11" s="49">
        <v>1.2729999999999999</v>
      </c>
      <c r="ALK11" s="49">
        <v>1.28</v>
      </c>
      <c r="ALL11" s="49">
        <v>1.284</v>
      </c>
      <c r="ALM11" s="49">
        <v>1.2769999999999999</v>
      </c>
      <c r="ALN11" s="103">
        <f t="shared" si="69"/>
        <v>1</v>
      </c>
      <c r="ALO11" s="49">
        <v>1.3009999999999999</v>
      </c>
      <c r="ALP11" s="103">
        <v>1.419</v>
      </c>
      <c r="ALQ11" s="109"/>
      <c r="ALR11" s="51">
        <v>1.4019999999999999</v>
      </c>
      <c r="ALS11" s="51">
        <v>1.286</v>
      </c>
      <c r="ALT11" s="49">
        <f t="shared" si="70"/>
        <v>1</v>
      </c>
      <c r="ALU11" s="51"/>
      <c r="ALV11" s="1167">
        <f t="shared" si="71"/>
        <v>-1</v>
      </c>
      <c r="ALW11" s="103"/>
      <c r="ALX11" s="103">
        <v>1.0940000000000001</v>
      </c>
      <c r="ALY11" s="103"/>
      <c r="ALZ11" s="103">
        <v>1.07</v>
      </c>
      <c r="AMA11" s="103">
        <v>1.1359999999999999</v>
      </c>
      <c r="AMB11" s="103">
        <v>1.1990000000000001</v>
      </c>
      <c r="AMC11" s="103">
        <v>1.1259999999999999</v>
      </c>
      <c r="AMD11" s="103">
        <v>1.099</v>
      </c>
      <c r="AME11" s="103">
        <v>0.98</v>
      </c>
      <c r="AMF11" s="103">
        <v>1.113</v>
      </c>
      <c r="AMG11" s="103">
        <v>1.1299999999999999</v>
      </c>
      <c r="AMH11" s="103">
        <v>1.1000000000000001</v>
      </c>
      <c r="AMI11" s="103">
        <v>1.107</v>
      </c>
      <c r="AMJ11" s="103">
        <v>1.107</v>
      </c>
      <c r="AMK11" s="103">
        <v>1.115</v>
      </c>
      <c r="AML11" s="103">
        <v>1.0960000000000001</v>
      </c>
      <c r="AMM11" s="103">
        <v>1.054</v>
      </c>
      <c r="AMN11" s="103">
        <f t="shared" si="72"/>
        <v>0.98</v>
      </c>
      <c r="AMO11" s="103">
        <v>1.1539999999999999</v>
      </c>
      <c r="AMP11" s="103"/>
      <c r="AMQ11" s="103">
        <v>1.1379999999999999</v>
      </c>
      <c r="AMR11" s="103">
        <v>1.0940000000000001</v>
      </c>
      <c r="AMS11" s="103"/>
      <c r="AMT11" s="103"/>
      <c r="AMU11" s="103">
        <v>1.081</v>
      </c>
      <c r="AMV11" s="103">
        <v>1.042</v>
      </c>
      <c r="AMW11" s="1073">
        <v>1.05</v>
      </c>
      <c r="AMX11" s="1073">
        <v>1.1539999999999999</v>
      </c>
      <c r="AMY11" s="1073">
        <v>1.079</v>
      </c>
      <c r="AMZ11" s="1073">
        <v>1.091</v>
      </c>
      <c r="ANA11" s="1073"/>
      <c r="ANB11" s="1073">
        <v>1.0820000000000001</v>
      </c>
      <c r="ANC11" s="1073">
        <v>1.07</v>
      </c>
      <c r="AND11" s="1072">
        <f t="shared" si="73"/>
        <v>0.98</v>
      </c>
      <c r="ANE11" s="1073">
        <v>1.079</v>
      </c>
      <c r="ANF11" s="1073">
        <v>1.0640000000000001</v>
      </c>
      <c r="ANG11" s="1073">
        <v>1.0649999999999999</v>
      </c>
      <c r="ANH11" s="1073">
        <v>1.079</v>
      </c>
      <c r="ANI11" s="1073">
        <v>1.101</v>
      </c>
      <c r="ANJ11" s="1073">
        <v>1.1120000000000001</v>
      </c>
      <c r="ANK11" s="1073"/>
      <c r="ANL11" s="1073">
        <v>1.127</v>
      </c>
      <c r="ANM11" s="1073">
        <v>1.1339999999999999</v>
      </c>
      <c r="ANN11" s="1073">
        <v>1.1299999999999999</v>
      </c>
      <c r="ANO11" s="1073">
        <v>1.0760000000000001</v>
      </c>
      <c r="ANP11" s="1073">
        <v>1.18</v>
      </c>
      <c r="ANQ11" s="1073">
        <v>1.1830000000000001</v>
      </c>
      <c r="ANR11" s="103">
        <v>1.1830000000000001</v>
      </c>
      <c r="ANS11" s="1073">
        <v>1.173</v>
      </c>
      <c r="ANT11" s="1073">
        <v>1.181</v>
      </c>
      <c r="ANU11" s="1073">
        <v>1.1579999999999999</v>
      </c>
      <c r="ANV11" s="1073">
        <v>1.1519999999999999</v>
      </c>
      <c r="ANW11" s="1073">
        <v>1.175</v>
      </c>
      <c r="ANX11" s="1073">
        <v>1.18</v>
      </c>
      <c r="ANY11" s="103">
        <v>1.171</v>
      </c>
      <c r="ANZ11" s="103"/>
      <c r="AOA11" s="103">
        <v>1.1659999999999999</v>
      </c>
      <c r="AOB11" s="103">
        <v>1.1479999999999999</v>
      </c>
      <c r="AOC11" s="103">
        <v>1.17</v>
      </c>
      <c r="AOD11" s="103">
        <f t="shared" si="74"/>
        <v>1.17</v>
      </c>
      <c r="AOE11" s="103">
        <v>1.165</v>
      </c>
      <c r="AOF11" s="103">
        <v>1.1619999999999999</v>
      </c>
      <c r="AOG11" s="103">
        <v>1.171</v>
      </c>
      <c r="AOH11" s="103">
        <v>1.177</v>
      </c>
      <c r="AOI11" s="103"/>
      <c r="AOJ11" s="103">
        <v>1.1779999999999999</v>
      </c>
      <c r="AOK11" s="103">
        <v>1.1910000000000001</v>
      </c>
      <c r="AOL11" s="103">
        <v>1.1870000000000001</v>
      </c>
      <c r="AOM11" s="103">
        <v>1.1850000000000001</v>
      </c>
      <c r="AON11" s="103">
        <v>1.179</v>
      </c>
      <c r="AOO11" s="103">
        <v>1.18</v>
      </c>
      <c r="AOP11" s="103">
        <f t="shared" si="75"/>
        <v>1.17</v>
      </c>
      <c r="AOQ11" s="103">
        <v>1.194</v>
      </c>
      <c r="AOR11" s="103">
        <v>1.1819999999999999</v>
      </c>
      <c r="AOS11" s="103"/>
      <c r="AOT11" s="103">
        <v>1.1889000000000001</v>
      </c>
      <c r="AOU11" s="103">
        <v>1.1930000000000001</v>
      </c>
      <c r="AOV11" s="103">
        <v>1.1930000000000001</v>
      </c>
      <c r="AOW11" s="103">
        <v>1.1930000000000001</v>
      </c>
      <c r="AOX11" s="103"/>
      <c r="AOY11" s="103">
        <v>1.1890000000000001</v>
      </c>
      <c r="AOZ11" s="103">
        <f t="shared" si="76"/>
        <v>1.17</v>
      </c>
      <c r="APA11" s="103">
        <v>1.1890000000000001</v>
      </c>
      <c r="APB11" s="103">
        <v>1.179</v>
      </c>
      <c r="APC11" s="103">
        <v>1.1950000000000001</v>
      </c>
      <c r="APD11" s="103">
        <v>1.2</v>
      </c>
      <c r="APE11" s="103">
        <v>1.1950000000000001</v>
      </c>
      <c r="APF11" s="103"/>
      <c r="APG11" s="103">
        <v>1.2</v>
      </c>
      <c r="APH11" s="103">
        <v>1.1990000000000001</v>
      </c>
      <c r="API11" s="103">
        <v>1.208</v>
      </c>
      <c r="APJ11" s="103">
        <f t="shared" si="77"/>
        <v>1.17</v>
      </c>
      <c r="APK11" s="103">
        <v>1.1870000000000001</v>
      </c>
      <c r="APL11" s="103">
        <v>2.1139999999999999</v>
      </c>
      <c r="APM11" s="103">
        <v>2.2210000000000001</v>
      </c>
      <c r="APN11" s="103"/>
      <c r="APO11" s="103">
        <v>2.1890000000000001</v>
      </c>
      <c r="APP11" s="103">
        <v>2.1890000000000001</v>
      </c>
      <c r="APQ11" s="103">
        <v>2.1949999999999998</v>
      </c>
      <c r="APR11" s="103">
        <v>2.214</v>
      </c>
      <c r="APS11" s="103"/>
      <c r="APT11" s="103">
        <v>2.2240000000000002</v>
      </c>
      <c r="APU11" s="103">
        <v>2.2010000000000001</v>
      </c>
      <c r="APV11" s="103">
        <v>2.1949999999999998</v>
      </c>
      <c r="APW11" s="103">
        <v>1.2310000000000001</v>
      </c>
      <c r="APX11" s="103">
        <f t="shared" si="78"/>
        <v>1.17</v>
      </c>
      <c r="APY11" s="103">
        <v>2.1880000000000002</v>
      </c>
      <c r="APZ11" s="103">
        <v>2.198</v>
      </c>
      <c r="AQA11" s="103">
        <v>2.1779999999999999</v>
      </c>
      <c r="AQB11" s="103"/>
      <c r="AQC11" s="103">
        <v>2.0059999999999998</v>
      </c>
      <c r="AQD11" s="103">
        <v>1.9530000000000001</v>
      </c>
      <c r="AQE11" s="103">
        <v>1.8220000000000001</v>
      </c>
      <c r="AQF11" s="103">
        <v>1.831</v>
      </c>
      <c r="AQG11" s="103">
        <v>1.962</v>
      </c>
      <c r="AQH11" s="103">
        <v>1.8740000000000001</v>
      </c>
      <c r="AQI11" s="103">
        <v>1.843</v>
      </c>
      <c r="AQJ11" s="103">
        <v>1.236</v>
      </c>
      <c r="AQK11" s="103">
        <f t="shared" si="79"/>
        <v>1.17</v>
      </c>
      <c r="AQL11" s="103">
        <v>1.891</v>
      </c>
      <c r="AQM11" s="103">
        <v>1.8879999999999999</v>
      </c>
      <c r="AQN11" s="103">
        <v>1.88</v>
      </c>
      <c r="AQO11" s="103">
        <v>1.903</v>
      </c>
      <c r="AQP11" s="103"/>
      <c r="AQQ11" s="103">
        <v>2.1240000000000001</v>
      </c>
      <c r="AQR11" s="103">
        <v>2.113</v>
      </c>
      <c r="AQS11" s="103">
        <v>2.1080000000000001</v>
      </c>
      <c r="AQT11" s="103">
        <v>1.28</v>
      </c>
      <c r="AQU11" s="103">
        <v>1.2709999999999999</v>
      </c>
      <c r="AQV11" s="103">
        <v>1.236</v>
      </c>
      <c r="AQW11" s="103">
        <f t="shared" si="80"/>
        <v>1.17</v>
      </c>
      <c r="AQX11" s="103">
        <v>1.321</v>
      </c>
      <c r="AQY11" s="103">
        <v>1.329</v>
      </c>
      <c r="AQZ11" s="103"/>
      <c r="ARA11" s="103">
        <v>1.3260000000000001</v>
      </c>
      <c r="ARB11" s="103">
        <v>1.413</v>
      </c>
      <c r="ARC11" s="103">
        <v>1.4059999999999999</v>
      </c>
      <c r="ARD11" s="103">
        <v>1.409</v>
      </c>
      <c r="ARE11" s="103">
        <v>1.393</v>
      </c>
      <c r="ARF11" s="103">
        <v>1.3879999999999999</v>
      </c>
      <c r="ARG11" s="103">
        <v>1.337</v>
      </c>
      <c r="ARH11" s="103">
        <f t="shared" si="81"/>
        <v>1.17</v>
      </c>
      <c r="ARI11" s="103">
        <v>1.387</v>
      </c>
      <c r="ARJ11" s="103">
        <v>1.3069999999999999</v>
      </c>
      <c r="ARK11" s="103">
        <v>1.3069999999999999</v>
      </c>
      <c r="ARL11" s="103">
        <v>1.34</v>
      </c>
      <c r="ARM11" s="103">
        <v>1.323</v>
      </c>
      <c r="ARN11" s="103">
        <v>1.3220000000000001</v>
      </c>
      <c r="ARO11" s="103"/>
      <c r="ARP11" s="103">
        <v>1.3240000000000001</v>
      </c>
      <c r="ARQ11" s="103">
        <v>1.3280000000000001</v>
      </c>
      <c r="ARR11" s="103">
        <v>1.34</v>
      </c>
      <c r="ARS11" s="103"/>
      <c r="ART11" s="103">
        <v>1.35</v>
      </c>
      <c r="ARU11" s="103">
        <v>1.371</v>
      </c>
      <c r="ARV11" s="103">
        <f t="shared" si="82"/>
        <v>1.17</v>
      </c>
      <c r="ARW11" s="103">
        <v>1.36</v>
      </c>
      <c r="ARX11" s="103">
        <v>1.37</v>
      </c>
      <c r="ARY11" s="103">
        <v>1.37</v>
      </c>
      <c r="ARZ11" s="103">
        <v>1.34</v>
      </c>
      <c r="ASA11" s="103">
        <v>1.34</v>
      </c>
      <c r="ASB11" s="103"/>
      <c r="ASC11" s="103">
        <v>1.5920000000000001</v>
      </c>
      <c r="ASD11" s="103">
        <v>1.62</v>
      </c>
      <c r="ASE11" s="103">
        <v>1.62</v>
      </c>
      <c r="ASF11" s="103">
        <v>1.59</v>
      </c>
      <c r="ASG11" s="103">
        <v>1.61</v>
      </c>
      <c r="ASH11" s="103">
        <v>1.44</v>
      </c>
      <c r="ASI11" s="103">
        <f t="shared" si="83"/>
        <v>1.17</v>
      </c>
      <c r="ASJ11" s="103">
        <v>1.6</v>
      </c>
      <c r="ASK11" s="103">
        <v>1.61</v>
      </c>
      <c r="ASL11" s="103"/>
      <c r="ASM11" s="103">
        <v>1.61</v>
      </c>
      <c r="ASN11" s="103">
        <v>1.44</v>
      </c>
      <c r="ASO11" s="103">
        <v>1.43</v>
      </c>
      <c r="ASP11" s="103">
        <v>1.4490000000000001</v>
      </c>
      <c r="ASQ11" s="103">
        <v>1.44</v>
      </c>
      <c r="ASR11" s="103">
        <v>1.46</v>
      </c>
      <c r="ASS11" s="103"/>
      <c r="AST11" s="103">
        <v>1.44</v>
      </c>
      <c r="ASU11" s="103">
        <v>1.44</v>
      </c>
      <c r="ASV11" s="103"/>
      <c r="ASW11" s="103">
        <v>1.4630000000000001</v>
      </c>
      <c r="ASX11" s="103">
        <v>1.44</v>
      </c>
      <c r="ASY11" s="103">
        <v>1.46</v>
      </c>
      <c r="ASZ11" s="103">
        <v>1.4419999999999999</v>
      </c>
      <c r="ATA11" s="103"/>
      <c r="ATB11" s="103">
        <v>1.464</v>
      </c>
      <c r="ATC11" s="103">
        <v>1.4530000000000001</v>
      </c>
      <c r="ATD11" s="103">
        <v>1.44</v>
      </c>
      <c r="ATE11" s="103">
        <v>1.46</v>
      </c>
      <c r="ATF11" s="103">
        <v>1.43</v>
      </c>
      <c r="ATG11" s="103">
        <v>1.4530000000000001</v>
      </c>
      <c r="ATH11" s="103"/>
      <c r="ATI11" s="103">
        <v>1.4470000000000001</v>
      </c>
      <c r="ATJ11" s="103">
        <v>1.44</v>
      </c>
      <c r="ATK11" s="103">
        <v>1.464</v>
      </c>
      <c r="ATL11" s="103">
        <v>1.4390000000000001</v>
      </c>
      <c r="ATM11" s="103">
        <f t="shared" si="84"/>
        <v>1.17</v>
      </c>
      <c r="ATN11" s="103">
        <v>1.43</v>
      </c>
      <c r="ATO11" s="103">
        <v>1.452</v>
      </c>
      <c r="ATP11" s="103">
        <v>1.4470000000000001</v>
      </c>
      <c r="ATQ11" s="103">
        <v>1.4419999999999999</v>
      </c>
      <c r="ATR11" s="103">
        <v>1.46</v>
      </c>
      <c r="ATS11" s="103">
        <f t="shared" si="85"/>
        <v>1.17</v>
      </c>
      <c r="ATT11" s="49">
        <v>1.4690000000000001</v>
      </c>
      <c r="ATU11" s="49">
        <v>1.464</v>
      </c>
      <c r="ATV11" s="49">
        <v>1.484</v>
      </c>
      <c r="ATW11" s="49">
        <v>1.48</v>
      </c>
      <c r="ATX11" s="49">
        <v>1.4570000000000001</v>
      </c>
      <c r="ATY11" s="49">
        <v>1.4770000000000001</v>
      </c>
      <c r="ATZ11" s="49"/>
      <c r="AUA11" s="49">
        <v>1.484</v>
      </c>
      <c r="AUB11" s="49">
        <v>1.595</v>
      </c>
      <c r="AUC11" s="49">
        <v>1.631</v>
      </c>
      <c r="AUD11" s="49">
        <v>1.603</v>
      </c>
      <c r="AUE11" s="49">
        <v>1.6120000000000001</v>
      </c>
      <c r="AUF11" s="49">
        <v>1.629</v>
      </c>
      <c r="AUG11" s="351">
        <f t="shared" si="86"/>
        <v>1.17</v>
      </c>
      <c r="AUH11" s="49">
        <v>1.6459999999999999</v>
      </c>
      <c r="AUI11" s="103">
        <v>1.734</v>
      </c>
      <c r="AUJ11" s="49">
        <v>1.716</v>
      </c>
      <c r="AUK11" s="49">
        <v>1.875</v>
      </c>
      <c r="AUL11" s="47"/>
      <c r="AUM11" s="49">
        <v>1.649</v>
      </c>
      <c r="AUN11" s="49">
        <v>1.6539999999999999</v>
      </c>
      <c r="AUO11" s="51">
        <v>1.5649999999999999</v>
      </c>
      <c r="AUP11" s="49">
        <f t="shared" si="87"/>
        <v>1.17</v>
      </c>
      <c r="AUQ11" s="51">
        <v>1.66</v>
      </c>
      <c r="AUR11" s="51">
        <v>1.679</v>
      </c>
      <c r="AUS11" s="51"/>
      <c r="AUT11" s="51">
        <v>1.65</v>
      </c>
      <c r="AUU11" s="51">
        <v>1.7549999999999999</v>
      </c>
      <c r="AUV11" s="49">
        <v>1.7310000000000001</v>
      </c>
      <c r="AUW11" s="51"/>
      <c r="AUX11" s="47">
        <f t="shared" si="88"/>
        <v>1.17</v>
      </c>
      <c r="AUY11" s="47">
        <v>1.63</v>
      </c>
      <c r="AUZ11" s="47">
        <v>1.62</v>
      </c>
      <c r="AVA11" s="47">
        <v>1.9039999999999999</v>
      </c>
      <c r="AVB11" s="47">
        <v>1.714</v>
      </c>
      <c r="AVC11" s="47"/>
      <c r="AVD11" s="47"/>
      <c r="AVE11" s="47">
        <v>1.63</v>
      </c>
      <c r="AVF11" s="36">
        <v>1.804</v>
      </c>
      <c r="AVG11" s="36">
        <f t="shared" si="89"/>
        <v>1.17</v>
      </c>
      <c r="AVH11" s="47">
        <v>1.637</v>
      </c>
      <c r="AVI11" s="47">
        <v>1.6659999999999999</v>
      </c>
      <c r="AVJ11" s="47">
        <v>1.774</v>
      </c>
      <c r="AVK11" s="47">
        <v>1.7370000000000001</v>
      </c>
      <c r="AVL11" s="47"/>
      <c r="AVM11" s="47">
        <v>1.6719999999999999</v>
      </c>
      <c r="AVN11" s="47">
        <v>1.75</v>
      </c>
      <c r="AVO11" s="47">
        <v>1.7430000000000001</v>
      </c>
      <c r="AVP11" s="47"/>
      <c r="AVQ11" s="47">
        <v>1.74</v>
      </c>
      <c r="AVR11" s="52">
        <v>1.653</v>
      </c>
      <c r="AVS11" s="356">
        <v>1.446</v>
      </c>
      <c r="AVT11" s="49">
        <v>1.663</v>
      </c>
      <c r="AVU11" s="1253">
        <v>1.6439999999999999</v>
      </c>
      <c r="AVV11" s="1253">
        <v>1.6419999999999999</v>
      </c>
      <c r="AVW11" s="52">
        <v>1.77</v>
      </c>
      <c r="AVX11" s="53">
        <f t="shared" si="90"/>
        <v>1.446</v>
      </c>
      <c r="AVY11" s="53">
        <v>1.6559999999999999</v>
      </c>
      <c r="AVZ11" s="53">
        <v>1.653</v>
      </c>
      <c r="AWA11" s="52">
        <v>1.6819999999999999</v>
      </c>
      <c r="AWB11" s="52">
        <v>1.6830000000000001</v>
      </c>
      <c r="AWC11" s="52">
        <v>1.8520000000000001</v>
      </c>
      <c r="AWD11" s="1265">
        <v>1.65</v>
      </c>
      <c r="AWE11" s="52">
        <f t="shared" si="91"/>
        <v>1.446</v>
      </c>
      <c r="AWF11" s="52">
        <v>1.8009999999999999</v>
      </c>
      <c r="AWG11" s="52">
        <v>1.7909999999999999</v>
      </c>
      <c r="AWH11" s="52">
        <v>1.9710000000000001</v>
      </c>
      <c r="AWI11" s="52"/>
      <c r="AWJ11" s="52">
        <v>1.9390000000000001</v>
      </c>
      <c r="AWK11" s="1277" t="s">
        <v>1157</v>
      </c>
      <c r="AWL11" s="640">
        <v>1.861</v>
      </c>
      <c r="AWM11" s="1265">
        <f t="shared" si="92"/>
        <v>1.446</v>
      </c>
      <c r="AWN11" s="52">
        <v>2.0710000000000002</v>
      </c>
      <c r="AWO11" s="52"/>
      <c r="AWP11" s="52"/>
      <c r="AWQ11" s="52">
        <v>1.8620000000000001</v>
      </c>
      <c r="AWR11" s="52">
        <v>1.86</v>
      </c>
      <c r="AWS11" s="52">
        <v>1.778</v>
      </c>
      <c r="AWT11" s="52">
        <v>1.861</v>
      </c>
      <c r="AWU11" s="52">
        <v>1.8620000000000001</v>
      </c>
      <c r="AWV11" s="52">
        <v>1.76</v>
      </c>
      <c r="AWW11" s="52">
        <f t="shared" si="258"/>
        <v>1.446</v>
      </c>
      <c r="AWX11" s="52">
        <v>2.25</v>
      </c>
      <c r="AWY11" s="52">
        <v>2.2610000000000001</v>
      </c>
      <c r="AWZ11" s="52">
        <v>2.2360000000000002</v>
      </c>
      <c r="AXA11" s="52">
        <v>4.4550000000000001</v>
      </c>
      <c r="AXB11" s="52">
        <v>2.786</v>
      </c>
      <c r="AXC11" s="52">
        <v>1.7470000000000001</v>
      </c>
      <c r="AXD11" s="52">
        <v>2.8460000000000001</v>
      </c>
      <c r="AXE11" s="52">
        <v>2.7909999999999999</v>
      </c>
      <c r="AXF11" s="58">
        <v>2.0369999999999999</v>
      </c>
      <c r="AXG11" s="52">
        <f t="shared" si="93"/>
        <v>1.446</v>
      </c>
      <c r="AXH11" s="52">
        <v>1.98</v>
      </c>
      <c r="AXI11" s="52"/>
      <c r="AXJ11" s="52">
        <v>1.78</v>
      </c>
      <c r="AXK11" s="52">
        <v>1.9970000000000001</v>
      </c>
      <c r="AXL11" s="52"/>
      <c r="AXM11" s="52">
        <f t="shared" si="94"/>
        <v>1.446</v>
      </c>
      <c r="AXN11" s="52">
        <v>1.944</v>
      </c>
      <c r="AXO11" s="52">
        <v>1.919</v>
      </c>
      <c r="AXP11" s="52">
        <v>1.931</v>
      </c>
      <c r="AXQ11" s="52">
        <v>1.9219999999999999</v>
      </c>
      <c r="AXR11" s="52">
        <v>1.9330000000000001</v>
      </c>
      <c r="AXS11" s="52">
        <v>1.9319999999999999</v>
      </c>
      <c r="AXT11" s="52"/>
      <c r="AXU11" s="52">
        <v>1.952</v>
      </c>
      <c r="AXV11" s="52">
        <v>1.944</v>
      </c>
      <c r="AXW11" s="52"/>
      <c r="AXX11" s="52">
        <v>2.1</v>
      </c>
      <c r="AXY11" s="52">
        <v>2.1070000000000002</v>
      </c>
      <c r="AXZ11" s="52"/>
      <c r="AYA11" s="52">
        <v>1.95</v>
      </c>
      <c r="AYB11" s="52"/>
      <c r="AYC11" s="52">
        <v>1.962</v>
      </c>
      <c r="AYD11" s="52"/>
      <c r="AYE11" s="52">
        <v>1.9730000000000001</v>
      </c>
      <c r="AYF11" s="52">
        <v>1.9630000000000001</v>
      </c>
      <c r="AYG11" s="52">
        <v>1.9770000000000001</v>
      </c>
      <c r="AYH11" s="52">
        <v>1.974</v>
      </c>
      <c r="AYI11" s="52"/>
      <c r="AYJ11" s="52">
        <v>1.9670000000000001</v>
      </c>
      <c r="AYK11" s="52"/>
      <c r="AYL11" s="52">
        <v>1.9810000000000001</v>
      </c>
      <c r="AYM11" s="52"/>
      <c r="AYN11" s="52">
        <v>1.9710000000000001</v>
      </c>
      <c r="AYO11" s="52"/>
      <c r="AYP11" s="6">
        <f t="shared" si="95"/>
        <v>0.36307053941908723</v>
      </c>
      <c r="AYQ11" s="1073">
        <v>1.0289999999999999</v>
      </c>
      <c r="AYR11" s="1073">
        <v>1.038</v>
      </c>
      <c r="AYS11" s="1073">
        <v>1.0009999999999999</v>
      </c>
      <c r="AYT11" s="1073">
        <v>1</v>
      </c>
      <c r="AYU11" s="1073">
        <v>1.0269999999999999</v>
      </c>
      <c r="AYV11" s="1073">
        <v>1.0089999999999999</v>
      </c>
      <c r="AYW11" s="1073">
        <v>1.05</v>
      </c>
      <c r="AYX11" s="1073">
        <v>1.028</v>
      </c>
      <c r="AYY11" s="1073">
        <v>1.034</v>
      </c>
      <c r="AYZ11" s="1073">
        <v>1.0249999999999999</v>
      </c>
      <c r="AZA11" s="1073"/>
      <c r="AZB11" s="1073">
        <v>1.006</v>
      </c>
      <c r="AZC11" s="1073">
        <v>1</v>
      </c>
      <c r="AZD11" s="1073">
        <f t="shared" si="96"/>
        <v>1</v>
      </c>
      <c r="AZE11" s="1073">
        <v>1.042</v>
      </c>
      <c r="AZF11" s="1073">
        <v>1.0289999999999999</v>
      </c>
      <c r="AZG11" s="1073">
        <v>1.02</v>
      </c>
      <c r="AZH11" s="1073"/>
      <c r="AZI11" s="1073"/>
      <c r="AZJ11" s="1073">
        <v>1.036</v>
      </c>
      <c r="AZK11" s="1073">
        <v>0.98199999999999998</v>
      </c>
      <c r="AZL11" s="1073">
        <v>1.0069999999999999</v>
      </c>
      <c r="AZM11" s="1073">
        <v>1.069</v>
      </c>
      <c r="AZN11" s="1073">
        <v>1.0169999999999999</v>
      </c>
      <c r="AZO11" s="1073">
        <v>1.032</v>
      </c>
      <c r="AZP11" s="1073">
        <v>1.036</v>
      </c>
      <c r="AZQ11" s="1073">
        <v>1.0289999999999999</v>
      </c>
      <c r="AZR11" s="1073">
        <v>1.038</v>
      </c>
      <c r="AZS11" s="1072">
        <f t="shared" si="97"/>
        <v>1</v>
      </c>
      <c r="AZT11" s="1073">
        <v>1.0589999999999999</v>
      </c>
      <c r="AZU11" s="1073">
        <v>1.0309999999999999</v>
      </c>
      <c r="AZV11" s="1073">
        <v>1.022</v>
      </c>
      <c r="AZW11" s="1073">
        <v>1.0309999999999999</v>
      </c>
      <c r="AZX11" s="1073">
        <v>1.024</v>
      </c>
      <c r="AZY11" s="1073">
        <v>1.0229999999999999</v>
      </c>
      <c r="AZZ11" s="1073">
        <v>1.03</v>
      </c>
      <c r="BAA11" s="1073">
        <v>1.0429999999999999</v>
      </c>
      <c r="BAB11" s="1073">
        <v>1.028</v>
      </c>
      <c r="BAC11" s="1073">
        <v>1.0209999999999999</v>
      </c>
      <c r="BAD11" s="1073">
        <v>1.1299999999999999</v>
      </c>
      <c r="BAE11" s="1073">
        <v>1.129</v>
      </c>
      <c r="BAF11" s="103">
        <v>1.129</v>
      </c>
      <c r="BAG11" s="1073">
        <v>1.115</v>
      </c>
      <c r="BAH11" s="1073">
        <v>1.1639999999999999</v>
      </c>
      <c r="BAI11" s="1073">
        <v>1.1499999999999999</v>
      </c>
      <c r="BAJ11" s="1073">
        <v>1.167</v>
      </c>
      <c r="BAK11" s="1073">
        <v>1.1419999999999999</v>
      </c>
      <c r="BAL11" s="1073">
        <v>1.131</v>
      </c>
      <c r="BAM11" s="103">
        <v>1.123</v>
      </c>
      <c r="BAN11" s="103">
        <v>1.1200000000000001</v>
      </c>
      <c r="BAO11" s="103">
        <v>1.121</v>
      </c>
      <c r="BAP11" s="103">
        <v>1.1200000000000001</v>
      </c>
      <c r="BAQ11" s="103">
        <f t="shared" si="98"/>
        <v>1.1200000000000001</v>
      </c>
      <c r="BAR11" s="103">
        <v>1.1200000000000001</v>
      </c>
      <c r="BAS11" s="103">
        <v>1.139</v>
      </c>
      <c r="BAT11" s="103">
        <v>1.123</v>
      </c>
      <c r="BAU11" s="103">
        <v>1.1259999999999999</v>
      </c>
      <c r="BAV11" s="103">
        <v>1.117</v>
      </c>
      <c r="BAW11" s="103">
        <v>1.125</v>
      </c>
      <c r="BAX11" s="103">
        <v>1.1519999999999999</v>
      </c>
      <c r="BAY11" s="103"/>
      <c r="BAZ11" s="103">
        <v>1.1399999999999999</v>
      </c>
      <c r="BBA11" s="103">
        <v>1.133</v>
      </c>
      <c r="BBB11" s="103">
        <v>1.1200000000000001</v>
      </c>
      <c r="BBC11" s="103">
        <f t="shared" si="99"/>
        <v>1.1200000000000001</v>
      </c>
      <c r="BBD11" s="103">
        <v>1.143</v>
      </c>
      <c r="BBE11" s="103"/>
      <c r="BBF11" s="103">
        <v>1.149</v>
      </c>
      <c r="BBG11" s="103">
        <v>1.1539999999999999</v>
      </c>
      <c r="BBH11" s="103"/>
      <c r="BBI11" s="103">
        <v>1.1479999999999999</v>
      </c>
      <c r="BBJ11" s="103">
        <v>1.1439999999999999</v>
      </c>
      <c r="BBK11" s="103">
        <v>1.143</v>
      </c>
      <c r="BBL11" s="103"/>
      <c r="BBM11" s="103">
        <v>1.145</v>
      </c>
      <c r="BBN11" s="103">
        <f t="shared" si="100"/>
        <v>1.1200000000000001</v>
      </c>
      <c r="BBO11" s="103">
        <v>1.139</v>
      </c>
      <c r="BBP11" s="103"/>
      <c r="BBQ11" s="103">
        <v>1.1499999999999999</v>
      </c>
      <c r="BBR11" s="103">
        <v>1.145</v>
      </c>
      <c r="BBS11" s="103">
        <v>1.1439999999999999</v>
      </c>
      <c r="BBT11" s="103">
        <v>1.151</v>
      </c>
      <c r="BBU11" s="103">
        <v>1.1519999999999999</v>
      </c>
      <c r="BBV11" s="103">
        <v>1.143</v>
      </c>
      <c r="BBW11" s="103">
        <v>1.177</v>
      </c>
      <c r="BBX11" s="103">
        <f t="shared" si="101"/>
        <v>1.1200000000000001</v>
      </c>
      <c r="BBY11" s="103">
        <v>1.139</v>
      </c>
      <c r="BBZ11" s="103">
        <v>1.732</v>
      </c>
      <c r="BCA11" s="103">
        <v>2.0099999999999998</v>
      </c>
      <c r="BCB11" s="103">
        <v>1.927</v>
      </c>
      <c r="BCC11" s="103">
        <v>2.0259999999999998</v>
      </c>
      <c r="BCD11" s="103"/>
      <c r="BCE11" s="103">
        <v>2.0059999999999998</v>
      </c>
      <c r="BCF11" s="103">
        <v>2.0177</v>
      </c>
      <c r="BCG11" s="103">
        <v>1.92</v>
      </c>
      <c r="BCH11" s="103">
        <v>1.9219999999999999</v>
      </c>
      <c r="BCI11" s="103">
        <v>2.032</v>
      </c>
      <c r="BCJ11" s="103">
        <v>1.1419999999999999</v>
      </c>
      <c r="BCK11" s="103">
        <f t="shared" si="102"/>
        <v>1.1200000000000001</v>
      </c>
      <c r="BCL11" s="103">
        <v>2.0190000000000001</v>
      </c>
      <c r="BCM11" s="103">
        <v>2.0529999999999999</v>
      </c>
      <c r="BCN11" s="103"/>
      <c r="BCO11" s="103">
        <v>2.0249999999999999</v>
      </c>
      <c r="BCP11" s="103">
        <v>2.0419999999999998</v>
      </c>
      <c r="BCQ11" s="103">
        <v>1.8959999999999999</v>
      </c>
      <c r="BCR11" s="103"/>
      <c r="BCS11" s="103">
        <v>1.857</v>
      </c>
      <c r="BCT11" s="103">
        <v>1.869</v>
      </c>
      <c r="BCU11" s="103">
        <v>1.8759999999999999</v>
      </c>
      <c r="BCV11" s="103">
        <v>1.875</v>
      </c>
      <c r="BCW11" s="103">
        <v>1.87</v>
      </c>
      <c r="BCX11" s="103">
        <v>1.161</v>
      </c>
      <c r="BCY11" s="103">
        <f t="shared" si="103"/>
        <v>1.1200000000000001</v>
      </c>
      <c r="BCZ11" s="103">
        <v>1.8939999999999999</v>
      </c>
      <c r="BDA11" s="103">
        <v>1.887</v>
      </c>
      <c r="BDB11" s="103"/>
      <c r="BDC11" s="103">
        <v>1.893</v>
      </c>
      <c r="BDD11" s="103">
        <v>1.887</v>
      </c>
      <c r="BDE11" s="103">
        <v>1.9690000000000001</v>
      </c>
      <c r="BDF11" s="103">
        <v>1.97</v>
      </c>
      <c r="BDG11" s="103">
        <v>1.982</v>
      </c>
      <c r="BDH11" s="103">
        <v>1.2230000000000001</v>
      </c>
      <c r="BDI11" s="103">
        <v>1.22</v>
      </c>
      <c r="BDJ11" s="103">
        <v>1.161</v>
      </c>
      <c r="BDK11" s="103">
        <f t="shared" si="104"/>
        <v>1.1200000000000001</v>
      </c>
      <c r="BDL11" s="103"/>
      <c r="BDM11" s="103">
        <v>1.27</v>
      </c>
      <c r="BDN11" s="103">
        <v>1.2769999999999999</v>
      </c>
      <c r="BDO11" s="103">
        <v>1.272</v>
      </c>
      <c r="BDP11" s="103">
        <v>1.3340000000000001</v>
      </c>
      <c r="BDQ11" s="103">
        <v>1.35</v>
      </c>
      <c r="BDR11" s="103">
        <v>1.3440000000000001</v>
      </c>
      <c r="BDS11" s="103">
        <v>1.343</v>
      </c>
      <c r="BDT11" s="103">
        <v>1.3360000000000001</v>
      </c>
      <c r="BDU11" s="103"/>
      <c r="BDV11" s="103">
        <v>1.2889999999999999</v>
      </c>
      <c r="BDW11" s="103">
        <f t="shared" si="105"/>
        <v>1.1200000000000001</v>
      </c>
      <c r="BDX11" s="103">
        <v>1.3440000000000001</v>
      </c>
      <c r="BDY11" s="103">
        <v>1.2689999999999999</v>
      </c>
      <c r="BDZ11" s="103">
        <v>1.266</v>
      </c>
      <c r="BEA11" s="103">
        <v>1.266</v>
      </c>
      <c r="BEB11" s="103"/>
      <c r="BEC11" s="103">
        <v>1.272</v>
      </c>
      <c r="BED11" s="103">
        <v>1.28</v>
      </c>
      <c r="BEE11" s="103">
        <v>1.2669999999999999</v>
      </c>
      <c r="BEF11" s="103">
        <v>1.26</v>
      </c>
      <c r="BEG11" s="103">
        <v>1.28</v>
      </c>
      <c r="BEH11" s="103"/>
      <c r="BEI11" s="103">
        <v>1.26</v>
      </c>
      <c r="BEJ11" s="103">
        <v>1.268</v>
      </c>
      <c r="BEK11" s="103">
        <f t="shared" si="106"/>
        <v>1.1200000000000001</v>
      </c>
      <c r="BEL11" s="103">
        <v>1.26</v>
      </c>
      <c r="BEM11" s="103">
        <v>1.2729999999999999</v>
      </c>
      <c r="BEN11" s="103">
        <v>1.2629999999999999</v>
      </c>
      <c r="BEO11" s="103">
        <v>1.27</v>
      </c>
      <c r="BEP11" s="103">
        <v>1.2569999999999999</v>
      </c>
      <c r="BEQ11" s="103">
        <v>1.417</v>
      </c>
      <c r="BER11" s="103"/>
      <c r="BES11" s="103">
        <v>1.44</v>
      </c>
      <c r="BET11" s="103">
        <v>1.42</v>
      </c>
      <c r="BEU11" s="103">
        <v>1.42</v>
      </c>
      <c r="BEV11" s="103">
        <v>1.41</v>
      </c>
      <c r="BEW11" s="103">
        <v>1.37</v>
      </c>
      <c r="BEX11" s="103">
        <f t="shared" si="107"/>
        <v>1.1200000000000001</v>
      </c>
      <c r="BEY11" s="103">
        <v>1.43</v>
      </c>
      <c r="BEZ11" s="103">
        <v>1.4139999999999999</v>
      </c>
      <c r="BFA11" s="103">
        <v>1.4</v>
      </c>
      <c r="BFB11" s="103">
        <v>1.4</v>
      </c>
      <c r="BFC11" s="103">
        <v>1.4</v>
      </c>
      <c r="BFD11" s="103">
        <v>1.41</v>
      </c>
      <c r="BFE11" s="103">
        <v>1.4019999999999999</v>
      </c>
      <c r="BFF11" s="103">
        <v>1.41</v>
      </c>
      <c r="BFG11" s="103">
        <v>1.4139999999999999</v>
      </c>
      <c r="BFH11" s="103">
        <v>1.395</v>
      </c>
      <c r="BFI11" s="103">
        <v>1.4059999999999999</v>
      </c>
      <c r="BFJ11" s="103">
        <v>1.39</v>
      </c>
      <c r="BFK11" s="103"/>
      <c r="BFL11" s="103">
        <v>1.39</v>
      </c>
      <c r="BFM11" s="103">
        <v>1.41</v>
      </c>
      <c r="BFN11" s="103">
        <v>1.4</v>
      </c>
      <c r="BFO11" s="103">
        <v>1.39</v>
      </c>
      <c r="BFP11" s="103">
        <v>1.39</v>
      </c>
      <c r="BFQ11" s="103">
        <v>1.3939999999999999</v>
      </c>
      <c r="BFR11" s="103"/>
      <c r="BFS11" s="103">
        <v>1.41</v>
      </c>
      <c r="BFT11" s="103">
        <v>1.4079999999999999</v>
      </c>
      <c r="BFU11" s="103">
        <v>1.3979999999999999</v>
      </c>
      <c r="BFV11" s="103">
        <v>1.4</v>
      </c>
      <c r="BFW11" s="103">
        <v>1.413</v>
      </c>
      <c r="BFX11" s="103">
        <v>1.383</v>
      </c>
      <c r="BFY11" s="103">
        <f t="shared" si="108"/>
        <v>1.1200000000000001</v>
      </c>
      <c r="BFZ11" s="103">
        <v>1.4139999999999999</v>
      </c>
      <c r="BGA11" s="103">
        <v>1.4</v>
      </c>
      <c r="BGB11" s="103">
        <v>1.401</v>
      </c>
      <c r="BGC11" s="103">
        <v>1.4139999999999999</v>
      </c>
      <c r="BGD11" s="103">
        <v>1.415</v>
      </c>
      <c r="BGE11" s="103">
        <f t="shared" si="109"/>
        <v>1.1200000000000001</v>
      </c>
      <c r="BGF11" s="49">
        <v>1.42</v>
      </c>
      <c r="BGG11" s="49"/>
      <c r="BGH11" s="49">
        <v>1.4339999999999999</v>
      </c>
      <c r="BGI11" s="49">
        <v>1.4179999999999999</v>
      </c>
      <c r="BGJ11" s="49">
        <v>1.4330000000000001</v>
      </c>
      <c r="BGK11" s="49">
        <v>1.423</v>
      </c>
      <c r="BGL11" s="49">
        <v>1.421</v>
      </c>
      <c r="BGM11" s="49"/>
      <c r="BGN11" s="49">
        <v>1.44</v>
      </c>
      <c r="BGO11" s="49"/>
      <c r="BGP11" s="49">
        <v>1.5369999999999999</v>
      </c>
      <c r="BGQ11" s="49">
        <v>1.5640000000000001</v>
      </c>
      <c r="BGR11" s="49">
        <v>1.548</v>
      </c>
      <c r="BGS11" s="49">
        <v>1.573</v>
      </c>
      <c r="BGT11" s="49">
        <v>1.556</v>
      </c>
      <c r="BGU11" s="103">
        <f t="shared" si="110"/>
        <v>1.1200000000000001</v>
      </c>
      <c r="BGV11" s="103">
        <v>1.569</v>
      </c>
      <c r="BGW11" s="49"/>
      <c r="BGX11" s="47">
        <v>1.694</v>
      </c>
      <c r="BGY11" s="47">
        <v>1.667</v>
      </c>
      <c r="BGZ11" s="49">
        <v>1.796</v>
      </c>
      <c r="BHA11" s="49">
        <v>1.593</v>
      </c>
      <c r="BHB11" s="49">
        <v>1.556</v>
      </c>
      <c r="BHC11" s="51">
        <v>1.581</v>
      </c>
      <c r="BHD11" s="49">
        <f t="shared" si="111"/>
        <v>1.1200000000000001</v>
      </c>
      <c r="BHE11" s="51">
        <v>1.56</v>
      </c>
      <c r="BHF11" s="51">
        <v>1.55</v>
      </c>
      <c r="BHG11" s="51"/>
      <c r="BHH11" s="51">
        <v>1.552</v>
      </c>
      <c r="BHI11" s="51">
        <v>1.6060000000000001</v>
      </c>
      <c r="BHJ11" s="49">
        <v>1.639</v>
      </c>
      <c r="BHK11" s="109">
        <v>1.5429999999999999</v>
      </c>
      <c r="BHL11" s="47">
        <f t="shared" si="112"/>
        <v>1.1200000000000001</v>
      </c>
      <c r="BHM11" s="47">
        <v>1.5669999999999999</v>
      </c>
      <c r="BHN11" s="47">
        <v>1.55</v>
      </c>
      <c r="BHO11" s="47">
        <v>1.8540000000000001</v>
      </c>
      <c r="BHP11" s="47">
        <v>1.6279999999999999</v>
      </c>
      <c r="BHQ11" s="47"/>
      <c r="BHR11" s="47">
        <v>1.601</v>
      </c>
      <c r="BHS11" s="55">
        <v>1.726</v>
      </c>
      <c r="BHT11" s="47">
        <f t="shared" si="113"/>
        <v>1.1200000000000001</v>
      </c>
      <c r="BHU11" s="47">
        <v>1.585</v>
      </c>
      <c r="BHV11" s="47">
        <v>1.6140000000000001</v>
      </c>
      <c r="BHW11" s="47">
        <v>1.6910000000000001</v>
      </c>
      <c r="BHX11" s="47">
        <v>1.708</v>
      </c>
      <c r="BHY11" s="47">
        <v>1.601</v>
      </c>
      <c r="BHZ11" s="47">
        <v>1.7130000000000001</v>
      </c>
      <c r="BIA11" s="47">
        <v>1.6919999999999999</v>
      </c>
      <c r="BIB11" s="47">
        <v>1.702</v>
      </c>
      <c r="BIC11" s="53">
        <v>1.5940000000000001</v>
      </c>
      <c r="BID11" s="356">
        <v>1.4119999999999999</v>
      </c>
      <c r="BIE11" s="49">
        <v>1.603</v>
      </c>
      <c r="BIF11" s="1253">
        <v>1.62</v>
      </c>
      <c r="BIG11" s="1253">
        <v>1.595</v>
      </c>
      <c r="BIH11" s="52">
        <v>1.704</v>
      </c>
      <c r="BII11" s="52">
        <f t="shared" si="114"/>
        <v>1.4119999999999999</v>
      </c>
      <c r="BIJ11" s="53">
        <v>1.6220000000000001</v>
      </c>
      <c r="BIK11" s="53">
        <v>1.6180000000000001</v>
      </c>
      <c r="BIL11" s="52">
        <v>1.6379999999999999</v>
      </c>
      <c r="BIM11" s="52">
        <v>1.63</v>
      </c>
      <c r="BIN11" s="52">
        <v>1.7769999999999999</v>
      </c>
      <c r="BIO11" s="1265">
        <v>1.6140000000000001</v>
      </c>
      <c r="BIP11" s="52">
        <f t="shared" si="115"/>
        <v>1.4119999999999999</v>
      </c>
      <c r="BIQ11" s="52">
        <v>1.7490000000000001</v>
      </c>
      <c r="BIR11" s="52">
        <v>1.7529999999999999</v>
      </c>
      <c r="BIS11" s="52">
        <v>1.9339999999999999</v>
      </c>
      <c r="BIT11" s="52">
        <v>1.9039999999999999</v>
      </c>
      <c r="BIU11" s="53"/>
      <c r="BIV11" s="1277" t="s">
        <v>1158</v>
      </c>
      <c r="BIW11" s="1265">
        <v>1.7310000000000001</v>
      </c>
      <c r="BIX11" s="1265">
        <f t="shared" si="116"/>
        <v>1.4119999999999999</v>
      </c>
      <c r="BIY11" s="52">
        <v>2.1960000000000002</v>
      </c>
      <c r="BIZ11" s="52"/>
      <c r="BJA11" s="52"/>
      <c r="BJB11" s="52">
        <v>1.919</v>
      </c>
      <c r="BJC11" s="52">
        <v>1.925</v>
      </c>
      <c r="BJD11" s="52">
        <v>1.649</v>
      </c>
      <c r="BJE11" s="52">
        <v>1.9079999999999999</v>
      </c>
      <c r="BJF11" s="52">
        <v>1.865</v>
      </c>
      <c r="BJG11" s="52">
        <v>1.637</v>
      </c>
      <c r="BJH11" s="52">
        <f t="shared" si="259"/>
        <v>1.4119999999999999</v>
      </c>
      <c r="BJI11" s="52">
        <v>2.0880000000000001</v>
      </c>
      <c r="BJJ11" s="52">
        <v>2.089</v>
      </c>
      <c r="BJK11" s="52">
        <v>2.0720000000000001</v>
      </c>
      <c r="BJL11" s="52">
        <v>3.2109999999999999</v>
      </c>
      <c r="BJM11" s="52">
        <v>3.8860000000000001</v>
      </c>
      <c r="BJN11" s="52">
        <v>1.6659999999999999</v>
      </c>
      <c r="BJO11" s="52">
        <v>3.9689999999999999</v>
      </c>
      <c r="BJP11" s="52">
        <v>4.0220000000000002</v>
      </c>
      <c r="BJQ11" s="58">
        <v>2.6930000000000001</v>
      </c>
      <c r="BJR11" s="58">
        <f t="shared" si="117"/>
        <v>1.4119999999999999</v>
      </c>
      <c r="BJS11" s="52">
        <v>3.5409999999999999</v>
      </c>
      <c r="BJT11" s="52"/>
      <c r="BJU11" s="52">
        <v>1.7</v>
      </c>
      <c r="BJV11" s="52">
        <v>3.2509999999999999</v>
      </c>
      <c r="BJW11" s="52"/>
      <c r="BJX11" s="52">
        <f t="shared" si="118"/>
        <v>1.4119999999999999</v>
      </c>
      <c r="BJY11" s="52">
        <v>1.92</v>
      </c>
      <c r="BJZ11" s="52">
        <v>1.9239999999999999</v>
      </c>
      <c r="BKA11" s="52">
        <v>2.88</v>
      </c>
      <c r="BKB11" s="52">
        <v>2.89</v>
      </c>
      <c r="BKC11" s="52">
        <v>2.8820000000000001</v>
      </c>
      <c r="BKD11" s="52">
        <v>2.9009999999999998</v>
      </c>
      <c r="BKE11" s="52"/>
      <c r="BKF11" s="52">
        <v>2.91</v>
      </c>
      <c r="BKG11" s="52">
        <v>2.9049999999999998</v>
      </c>
      <c r="BKH11" s="52"/>
      <c r="BKI11" s="52">
        <v>2.8980000000000001</v>
      </c>
      <c r="BKJ11" s="52">
        <v>2.9129999999999998</v>
      </c>
      <c r="BKK11" s="52"/>
      <c r="BKL11" s="52">
        <v>2.7890000000000001</v>
      </c>
      <c r="BKM11" s="52"/>
      <c r="BKN11" s="52">
        <v>2.8</v>
      </c>
      <c r="BKO11" s="52"/>
      <c r="BKP11" s="52">
        <v>2.8109999999999999</v>
      </c>
      <c r="BKQ11" s="52">
        <v>2.8</v>
      </c>
      <c r="BKR11" s="52">
        <v>2.8109999999999999</v>
      </c>
      <c r="BKS11" s="52">
        <v>2.8220000000000001</v>
      </c>
      <c r="BKT11" s="52"/>
      <c r="BKU11" s="52">
        <v>2.8220000000000001</v>
      </c>
      <c r="BKV11" s="52"/>
      <c r="BKW11" s="52">
        <v>2.823</v>
      </c>
      <c r="BKX11" s="52"/>
      <c r="BKY11" s="52">
        <v>2.8</v>
      </c>
      <c r="BKZ11" s="52"/>
      <c r="BLA11" s="6">
        <f t="shared" si="119"/>
        <v>0.98300283286118983</v>
      </c>
      <c r="BLB11" s="1073">
        <v>0.88</v>
      </c>
      <c r="BLC11" s="1073">
        <v>0.87</v>
      </c>
      <c r="BLD11" s="1073">
        <v>0.82399999999999995</v>
      </c>
      <c r="BLE11" s="1073">
        <v>0.85699999999999998</v>
      </c>
      <c r="BLF11" s="1073">
        <v>0.88</v>
      </c>
      <c r="BLG11" s="1073">
        <v>0.88100000000000001</v>
      </c>
      <c r="BLH11" s="1073">
        <v>0.89300000000000002</v>
      </c>
      <c r="BLI11" s="1073">
        <v>0.85499999999999998</v>
      </c>
      <c r="BLJ11" s="1073">
        <v>0.85799999999999998</v>
      </c>
      <c r="BLK11" s="1073">
        <v>0.879</v>
      </c>
      <c r="BLL11" s="1073">
        <f t="shared" si="120"/>
        <v>0.87</v>
      </c>
      <c r="BLM11" s="1073">
        <v>0.88100000000000001</v>
      </c>
      <c r="BLN11" s="1073">
        <v>0.82599999999999996</v>
      </c>
      <c r="BLO11" s="1073"/>
      <c r="BLP11" s="1073">
        <v>0.871</v>
      </c>
      <c r="BLQ11" s="1073"/>
      <c r="BLR11" s="1073"/>
      <c r="BLS11" s="1073">
        <v>0.85699999999999998</v>
      </c>
      <c r="BLT11" s="1073">
        <v>0.86199999999999999</v>
      </c>
      <c r="BLU11" s="1073">
        <v>0.84499999999999997</v>
      </c>
      <c r="BLV11" s="1073">
        <v>0.871</v>
      </c>
      <c r="BLW11" s="1073">
        <v>0.872</v>
      </c>
      <c r="BLX11" s="1073">
        <v>0.86</v>
      </c>
      <c r="BLY11" s="1073">
        <v>0.89900000000000002</v>
      </c>
      <c r="BLZ11" s="1073"/>
      <c r="BMA11" s="1073">
        <v>0.85099999999999998</v>
      </c>
      <c r="BMB11" s="1072">
        <f t="shared" si="121"/>
        <v>0.85099999999999998</v>
      </c>
      <c r="BMC11" s="1073">
        <v>0.89300000000000002</v>
      </c>
      <c r="BMD11" s="1073">
        <v>0.89800000000000002</v>
      </c>
      <c r="BME11" s="1073">
        <v>0.89100000000000001</v>
      </c>
      <c r="BMF11" s="1073">
        <v>0.879</v>
      </c>
      <c r="BMG11" s="1073">
        <v>0.872</v>
      </c>
      <c r="BMH11" s="1073"/>
      <c r="BMI11" s="1073">
        <v>0.88700000000000001</v>
      </c>
      <c r="BMJ11" s="1073">
        <v>0.89400000000000002</v>
      </c>
      <c r="BMK11" s="1073">
        <v>0.86799999999999999</v>
      </c>
      <c r="BML11" s="1073">
        <v>0.88100000000000001</v>
      </c>
      <c r="BMM11" s="1073">
        <v>0.85099999999999998</v>
      </c>
      <c r="BMN11" s="1073">
        <v>0.96</v>
      </c>
      <c r="BMO11" s="1073">
        <v>0.96199999999999997</v>
      </c>
      <c r="BMP11" s="103">
        <v>0.96199999999999997</v>
      </c>
      <c r="BMQ11" s="1073">
        <v>0.89700000000000002</v>
      </c>
      <c r="BMR11" s="1073">
        <v>0.92900000000000005</v>
      </c>
      <c r="BMS11" s="1073">
        <v>0.94199999999999995</v>
      </c>
      <c r="BMT11" s="1073">
        <v>0.94099999999999995</v>
      </c>
      <c r="BMU11" s="1073">
        <v>0.94099999999999995</v>
      </c>
      <c r="BMV11" s="1073">
        <v>0.94299999999999995</v>
      </c>
      <c r="BMW11" s="103">
        <v>0.92200000000000004</v>
      </c>
      <c r="BMX11" s="103">
        <v>0.91300000000000003</v>
      </c>
      <c r="BMY11" s="103">
        <v>0.93300000000000005</v>
      </c>
      <c r="BMZ11" s="103">
        <v>0.91</v>
      </c>
      <c r="BNA11" s="103">
        <f t="shared" si="122"/>
        <v>0.91</v>
      </c>
      <c r="BNB11" s="103">
        <v>0.92500000000000004</v>
      </c>
      <c r="BNC11" s="103">
        <v>0.92900000000000005</v>
      </c>
      <c r="BND11" s="103">
        <v>0.90700000000000003</v>
      </c>
      <c r="BNE11" s="103">
        <v>0.92300000000000004</v>
      </c>
      <c r="BNF11" s="103"/>
      <c r="BNG11" s="103">
        <v>0.93200000000000005</v>
      </c>
      <c r="BNH11" s="103">
        <v>0.93300000000000005</v>
      </c>
      <c r="BNI11" s="103">
        <v>0.94299999999999995</v>
      </c>
      <c r="BNJ11" s="103">
        <v>0.92</v>
      </c>
      <c r="BNK11" s="103">
        <v>0.93400000000000005</v>
      </c>
      <c r="BNL11" s="103">
        <v>0.94</v>
      </c>
      <c r="BNM11" s="103">
        <f t="shared" si="123"/>
        <v>0.91</v>
      </c>
      <c r="BNN11" s="103">
        <v>0.90700000000000003</v>
      </c>
      <c r="BNO11" s="103">
        <v>0.93400000000000005</v>
      </c>
      <c r="BNP11" s="103"/>
      <c r="BNQ11" s="103">
        <v>0.93899999999999995</v>
      </c>
      <c r="BNR11" s="103">
        <v>0.94399999999999995</v>
      </c>
      <c r="BNS11" s="103">
        <v>0.93600000000000005</v>
      </c>
      <c r="BNT11" s="103">
        <v>0.94299999999999995</v>
      </c>
      <c r="BNU11" s="103"/>
      <c r="BNV11" s="103">
        <v>0.92600000000000005</v>
      </c>
      <c r="BNW11" s="103">
        <v>0.94799999999999995</v>
      </c>
      <c r="BNX11" s="103">
        <f t="shared" si="124"/>
        <v>0.91</v>
      </c>
      <c r="BNY11" s="103">
        <v>0.93799999999999994</v>
      </c>
      <c r="BNZ11" s="103">
        <v>0.92800000000000005</v>
      </c>
      <c r="BOA11" s="103"/>
      <c r="BOB11" s="103">
        <v>0.97199999999999998</v>
      </c>
      <c r="BOC11" s="103">
        <v>0.96099999999999997</v>
      </c>
      <c r="BOD11" s="103">
        <v>0.96</v>
      </c>
      <c r="BOE11" s="103">
        <v>0.97699999999999998</v>
      </c>
      <c r="BOF11" s="103"/>
      <c r="BOG11" s="103">
        <v>0.95199999999999996</v>
      </c>
      <c r="BOH11" s="103">
        <v>0.97099999999999997</v>
      </c>
      <c r="BOI11" s="103">
        <f t="shared" si="125"/>
        <v>0.91</v>
      </c>
      <c r="BOJ11" s="103">
        <v>0.97599999999999998</v>
      </c>
      <c r="BOK11" s="103">
        <v>1.718</v>
      </c>
      <c r="BOL11" s="103">
        <v>2.02</v>
      </c>
      <c r="BOM11" s="103">
        <v>2.0310000000000001</v>
      </c>
      <c r="BON11" s="103">
        <v>2.0190000000000001</v>
      </c>
      <c r="BOO11" s="103">
        <v>1.9850000000000001</v>
      </c>
      <c r="BOP11" s="103">
        <v>2.0299999999999998</v>
      </c>
      <c r="BOQ11" s="103"/>
      <c r="BOR11" s="103">
        <v>2.0259999999999998</v>
      </c>
      <c r="BOS11" s="103">
        <v>2.0230000000000001</v>
      </c>
      <c r="BOT11" s="103">
        <v>2.02</v>
      </c>
      <c r="BOU11" s="103">
        <v>0.99</v>
      </c>
      <c r="BOV11" s="103">
        <f t="shared" si="126"/>
        <v>0.91</v>
      </c>
      <c r="BOW11" s="103">
        <v>2.0139999999999998</v>
      </c>
      <c r="BOX11" s="103">
        <v>2.016</v>
      </c>
      <c r="BOY11" s="103">
        <v>2.0190000000000001</v>
      </c>
      <c r="BOZ11" s="103">
        <v>2.02</v>
      </c>
      <c r="BPA11" s="103">
        <v>1.9330000000000001</v>
      </c>
      <c r="BPB11" s="103"/>
      <c r="BPC11" s="103">
        <v>1.911</v>
      </c>
      <c r="BPD11" s="103">
        <v>1.9359999999999999</v>
      </c>
      <c r="BPE11" s="103">
        <v>1.923</v>
      </c>
      <c r="BPF11" s="103">
        <v>1.9379999999999999</v>
      </c>
      <c r="BPG11" s="103">
        <v>1.9450000000000001</v>
      </c>
      <c r="BPH11" s="103">
        <v>0.98</v>
      </c>
      <c r="BPI11" s="103">
        <f t="shared" si="127"/>
        <v>0.91</v>
      </c>
      <c r="BPJ11" s="103">
        <v>1.944</v>
      </c>
      <c r="BPK11" s="103">
        <v>1.9470000000000001</v>
      </c>
      <c r="BPL11" s="103">
        <v>1.8939999999999999</v>
      </c>
      <c r="BPM11" s="103">
        <v>1.7490000000000001</v>
      </c>
      <c r="BPN11" s="103">
        <v>1.9730000000000001</v>
      </c>
      <c r="BPO11" s="103">
        <v>1.976</v>
      </c>
      <c r="BPP11" s="103">
        <v>1.974</v>
      </c>
      <c r="BPQ11" s="103">
        <v>0.997</v>
      </c>
      <c r="BPR11" s="103">
        <v>0.99199999999999999</v>
      </c>
      <c r="BPS11" s="103">
        <v>0.98</v>
      </c>
      <c r="BPT11" s="103">
        <f t="shared" si="128"/>
        <v>0.91</v>
      </c>
      <c r="BPU11" s="103">
        <v>1.0169999999999999</v>
      </c>
      <c r="BPV11" s="103">
        <v>1.0289999999999999</v>
      </c>
      <c r="BPW11" s="103">
        <v>1.0189999999999999</v>
      </c>
      <c r="BPX11" s="103">
        <v>1.0529999999999999</v>
      </c>
      <c r="BPY11" s="103"/>
      <c r="BPZ11" s="103">
        <v>1.0529999999999999</v>
      </c>
      <c r="BQA11" s="103">
        <v>1.0669999999999999</v>
      </c>
      <c r="BQB11" s="103">
        <v>1.0669999999999999</v>
      </c>
      <c r="BQC11" s="103">
        <v>1.046</v>
      </c>
      <c r="BQD11" s="103">
        <v>1.0209999999999999</v>
      </c>
      <c r="BQE11" s="103">
        <f t="shared" si="129"/>
        <v>0.91</v>
      </c>
      <c r="BQF11" s="103">
        <v>1.0509999999999999</v>
      </c>
      <c r="BQG11" s="103">
        <v>1.0529999999999999</v>
      </c>
      <c r="BQH11" s="103">
        <v>1.036</v>
      </c>
      <c r="BQI11" s="103">
        <v>1.0489999999999999</v>
      </c>
      <c r="BQJ11" s="103">
        <v>1.0389999999999999</v>
      </c>
      <c r="BQK11" s="103">
        <v>1.034</v>
      </c>
      <c r="BQL11" s="103">
        <v>1.0329999999999999</v>
      </c>
      <c r="BQM11" s="103">
        <v>1.032</v>
      </c>
      <c r="BQN11" s="103">
        <v>1.0309999999999999</v>
      </c>
      <c r="BQO11" s="103"/>
      <c r="BQP11" s="103">
        <v>1.03</v>
      </c>
      <c r="BQQ11" s="1073">
        <v>1.018</v>
      </c>
      <c r="BQR11" s="103">
        <f t="shared" si="130"/>
        <v>0.91</v>
      </c>
      <c r="BQS11" s="103">
        <v>1.04</v>
      </c>
      <c r="BQT11" s="103"/>
      <c r="BQU11" s="103">
        <v>1.04</v>
      </c>
      <c r="BQV11" s="103">
        <v>1.05</v>
      </c>
      <c r="BQW11" s="103">
        <v>1.05</v>
      </c>
      <c r="BQX11" s="103">
        <v>1.05</v>
      </c>
      <c r="BQY11" s="103">
        <v>1.21</v>
      </c>
      <c r="BQZ11" s="103">
        <v>1.2430000000000001</v>
      </c>
      <c r="BRA11" s="103">
        <v>1.24</v>
      </c>
      <c r="BRB11" s="103">
        <v>1.22</v>
      </c>
      <c r="BRC11" s="103">
        <v>1.24</v>
      </c>
      <c r="BRD11" s="103">
        <v>1.1100000000000001</v>
      </c>
      <c r="BRE11" s="103">
        <f t="shared" si="131"/>
        <v>0.91</v>
      </c>
      <c r="BRF11" s="103">
        <v>1.24</v>
      </c>
      <c r="BRG11" s="103">
        <v>1.26</v>
      </c>
      <c r="BRH11" s="103">
        <v>1.23</v>
      </c>
      <c r="BRI11" s="103">
        <v>1.115</v>
      </c>
      <c r="BRJ11" s="103">
        <v>1.1200000000000001</v>
      </c>
      <c r="BRK11" s="103">
        <v>1.1200000000000001</v>
      </c>
      <c r="BRL11" s="103">
        <v>1.1299999999999999</v>
      </c>
      <c r="BRM11" s="103">
        <v>1.115</v>
      </c>
      <c r="BRN11" s="103">
        <v>1.1000000000000001</v>
      </c>
      <c r="BRO11" s="103">
        <v>1.1100000000000001</v>
      </c>
      <c r="BRP11" s="103">
        <v>1.1000000000000001</v>
      </c>
      <c r="BRQ11" s="103">
        <v>1.1299999999999999</v>
      </c>
      <c r="BRR11" s="103"/>
      <c r="BRS11" s="103">
        <v>1.1200000000000001</v>
      </c>
      <c r="BRT11" s="103">
        <v>1.1100000000000001</v>
      </c>
      <c r="BRU11" s="103">
        <v>1.1100000000000001</v>
      </c>
      <c r="BRV11" s="103">
        <v>1.1299999999999999</v>
      </c>
      <c r="BRW11" s="103">
        <v>1.1000000000000001</v>
      </c>
      <c r="BRX11" s="103"/>
      <c r="BRY11" s="103">
        <v>1.1000000000000001</v>
      </c>
      <c r="BRZ11" s="103">
        <v>1.097</v>
      </c>
      <c r="BSA11" s="103">
        <v>1.119</v>
      </c>
      <c r="BSB11" s="103">
        <v>1.1120000000000001</v>
      </c>
      <c r="BSC11" s="103">
        <v>1.1120000000000001</v>
      </c>
      <c r="BSD11" s="103">
        <v>1.099</v>
      </c>
      <c r="BSE11" s="103"/>
      <c r="BSF11" s="103">
        <v>1.111</v>
      </c>
      <c r="BSG11" s="103">
        <f t="shared" si="132"/>
        <v>0.91</v>
      </c>
      <c r="BSH11" s="103">
        <v>1.1180000000000001</v>
      </c>
      <c r="BSI11" s="103">
        <v>1.127</v>
      </c>
      <c r="BSJ11" s="103">
        <v>1.133</v>
      </c>
      <c r="BSK11" s="103">
        <v>1.1479999999999999</v>
      </c>
      <c r="BSL11" s="103">
        <v>1.151</v>
      </c>
      <c r="BSM11" s="103">
        <f t="shared" si="133"/>
        <v>0.91</v>
      </c>
      <c r="BSN11" s="49">
        <v>1.1579999999999999</v>
      </c>
      <c r="BSO11" s="49"/>
      <c r="BSP11" s="49">
        <v>1.1619999999999999</v>
      </c>
      <c r="BSQ11" s="49">
        <v>1.159</v>
      </c>
      <c r="BSR11" s="49">
        <v>1.149</v>
      </c>
      <c r="BSS11" s="49">
        <v>1.1459999999999999</v>
      </c>
      <c r="BST11" s="49">
        <v>1.1539999999999999</v>
      </c>
      <c r="BSU11" s="49"/>
      <c r="BSV11" s="49">
        <v>1.155</v>
      </c>
      <c r="BSW11" s="49"/>
      <c r="BSX11" s="49">
        <v>1.169</v>
      </c>
      <c r="BSY11" s="49">
        <v>1.1759999999999999</v>
      </c>
      <c r="BSZ11" s="49">
        <v>1.1659999999999999</v>
      </c>
      <c r="BTA11" s="49">
        <v>1.1559999999999999</v>
      </c>
      <c r="BTB11" s="49">
        <v>1.1559999999999999</v>
      </c>
      <c r="BTC11" s="49"/>
      <c r="BTD11" s="103">
        <f t="shared" si="134"/>
        <v>0.91</v>
      </c>
      <c r="BTE11" s="103">
        <v>1.179</v>
      </c>
      <c r="BTF11" s="49"/>
      <c r="BTG11" s="47">
        <v>1.27</v>
      </c>
      <c r="BTH11" s="47">
        <v>1.252</v>
      </c>
      <c r="BTI11" s="49">
        <v>1.3380000000000001</v>
      </c>
      <c r="BTJ11" s="49">
        <v>1.2130000000000001</v>
      </c>
      <c r="BTK11" s="49">
        <v>1.2190000000000001</v>
      </c>
      <c r="BTL11" s="51">
        <v>1.1519999999999999</v>
      </c>
      <c r="BTM11" s="49">
        <f t="shared" si="135"/>
        <v>0.91</v>
      </c>
      <c r="BTN11" s="51">
        <v>1.2410000000000001</v>
      </c>
      <c r="BTO11" s="51">
        <v>1.246</v>
      </c>
      <c r="BTP11" s="51">
        <v>1.2290000000000001</v>
      </c>
      <c r="BTQ11" s="51"/>
      <c r="BTR11" s="51">
        <v>1.3839999999999999</v>
      </c>
      <c r="BTS11" s="49">
        <v>1.351</v>
      </c>
      <c r="BTT11" s="47">
        <f t="shared" si="136"/>
        <v>0.91</v>
      </c>
      <c r="BTU11" s="47">
        <v>1.2230000000000001</v>
      </c>
      <c r="BTV11" s="47">
        <v>1.198</v>
      </c>
      <c r="BTW11" s="47">
        <v>1.4930000000000001</v>
      </c>
      <c r="BTX11" s="47">
        <v>1.302</v>
      </c>
      <c r="BTY11" s="47"/>
      <c r="BTZ11" s="47">
        <v>1.198</v>
      </c>
      <c r="BUA11" s="55">
        <v>1.4</v>
      </c>
      <c r="BUB11" s="47">
        <f t="shared" si="137"/>
        <v>0.91</v>
      </c>
      <c r="BUC11" s="47">
        <v>1.228</v>
      </c>
      <c r="BUD11" s="47">
        <v>1.2490000000000001</v>
      </c>
      <c r="BUE11" s="47">
        <v>1.3480000000000001</v>
      </c>
      <c r="BUF11" s="47">
        <v>1.3520000000000001</v>
      </c>
      <c r="BUG11" s="47">
        <v>1.264</v>
      </c>
      <c r="BUH11" s="47">
        <v>1.325</v>
      </c>
      <c r="BUI11" s="47">
        <v>1.32</v>
      </c>
      <c r="BUJ11" s="47">
        <v>1.3160000000000001</v>
      </c>
      <c r="BUK11" s="53">
        <v>1.2490000000000001</v>
      </c>
      <c r="BUL11" s="356">
        <v>1.1499999999999999</v>
      </c>
      <c r="BUM11" s="49">
        <v>1.226</v>
      </c>
      <c r="BUN11" s="1253">
        <v>1.232</v>
      </c>
      <c r="BUO11" s="1253">
        <v>1.222</v>
      </c>
      <c r="BUP11" s="53">
        <v>1.3180000000000001</v>
      </c>
      <c r="BUQ11" s="52">
        <f t="shared" si="138"/>
        <v>1.1499999999999999</v>
      </c>
      <c r="BUR11" s="53">
        <v>1.228</v>
      </c>
      <c r="BUS11" s="53">
        <v>1.2509999999999999</v>
      </c>
      <c r="BUT11" s="52">
        <v>1.228</v>
      </c>
      <c r="BUU11" s="52">
        <v>1.2370000000000001</v>
      </c>
      <c r="BUV11" s="52">
        <v>1.3169999999999999</v>
      </c>
      <c r="BUW11" s="1265">
        <v>1.242</v>
      </c>
      <c r="BUX11" s="52">
        <f t="shared" si="139"/>
        <v>1.1499999999999999</v>
      </c>
      <c r="BUY11" s="52">
        <v>1.2989999999999999</v>
      </c>
      <c r="BUZ11" s="52">
        <v>1.3029999999999999</v>
      </c>
      <c r="BVA11" s="52">
        <v>1.377</v>
      </c>
      <c r="BVB11" s="52">
        <v>1.367</v>
      </c>
      <c r="BVC11" s="1277" t="s">
        <v>1157</v>
      </c>
      <c r="BVD11" s="971">
        <v>1.272</v>
      </c>
      <c r="BVE11" s="1265">
        <f t="shared" si="140"/>
        <v>1.1499999999999999</v>
      </c>
      <c r="BVF11" s="52">
        <v>1.476</v>
      </c>
      <c r="BVG11" s="52"/>
      <c r="BVH11" s="52"/>
      <c r="BVI11" s="52">
        <v>1.3280000000000001</v>
      </c>
      <c r="BVJ11" s="52">
        <v>1.2989999999999999</v>
      </c>
      <c r="BVK11" s="52">
        <v>1.3109999999999999</v>
      </c>
      <c r="BVL11" s="52">
        <v>1.306</v>
      </c>
      <c r="BVM11" s="52">
        <v>1.343</v>
      </c>
      <c r="BVN11" s="52">
        <v>1.3009999999999999</v>
      </c>
      <c r="BVO11" s="52">
        <f t="shared" si="260"/>
        <v>1.1499999999999999</v>
      </c>
      <c r="BVP11" s="52">
        <v>1.393</v>
      </c>
      <c r="BVQ11" s="52">
        <v>1.3879999999999999</v>
      </c>
      <c r="BVR11" s="52">
        <v>1.4119999999999999</v>
      </c>
      <c r="BVS11" s="52">
        <v>2.3580000000000001</v>
      </c>
      <c r="BVT11" s="52">
        <v>2.61</v>
      </c>
      <c r="BVU11" s="52">
        <v>1.276</v>
      </c>
      <c r="BVV11" s="52">
        <v>2.621</v>
      </c>
      <c r="BVW11" s="52">
        <v>2.5979999999999999</v>
      </c>
      <c r="BVX11" s="58">
        <v>2.089</v>
      </c>
      <c r="BVY11" s="58">
        <f t="shared" si="141"/>
        <v>1.1499999999999999</v>
      </c>
      <c r="BVZ11" s="52">
        <v>1.327</v>
      </c>
      <c r="BWA11" s="52"/>
      <c r="BWB11" s="52">
        <v>1.264</v>
      </c>
      <c r="BWC11" s="52">
        <v>1.3240000000000001</v>
      </c>
      <c r="BWD11" s="52"/>
      <c r="BWE11" s="52">
        <f t="shared" si="142"/>
        <v>1.1499999999999999</v>
      </c>
      <c r="BWF11" s="52">
        <v>1.3440000000000001</v>
      </c>
      <c r="BWG11" s="52">
        <v>1.3440000000000001</v>
      </c>
      <c r="BWH11" s="52">
        <v>1.3460000000000001</v>
      </c>
      <c r="BWI11" s="52">
        <v>1.3520000000000001</v>
      </c>
      <c r="BWJ11" s="52">
        <v>1.3620000000000001</v>
      </c>
      <c r="BWK11" s="52">
        <v>1.369</v>
      </c>
      <c r="BWL11" s="52"/>
      <c r="BWM11" s="52">
        <v>1.3360000000000001</v>
      </c>
      <c r="BWN11" s="52">
        <v>1.3660000000000001</v>
      </c>
      <c r="BWO11" s="52"/>
      <c r="BWP11" s="52">
        <v>1.355</v>
      </c>
      <c r="BWQ11" s="52">
        <v>1.337</v>
      </c>
      <c r="BWR11" s="52"/>
      <c r="BWS11" s="52">
        <v>1.288</v>
      </c>
      <c r="BWT11" s="52"/>
      <c r="BWU11" s="52">
        <v>1.286</v>
      </c>
      <c r="BWV11" s="52"/>
      <c r="BWW11" s="52">
        <v>1.2949999999999999</v>
      </c>
      <c r="BWX11" s="52">
        <v>1.3029999999999999</v>
      </c>
      <c r="BWY11" s="52">
        <v>1.2909999999999999</v>
      </c>
      <c r="BWZ11" s="52">
        <v>1.2849999999999999</v>
      </c>
      <c r="BXA11" s="52"/>
      <c r="BXB11" s="52">
        <v>1.296</v>
      </c>
      <c r="BXC11" s="52"/>
      <c r="BXD11" s="52">
        <v>1.3</v>
      </c>
      <c r="BXE11" s="52"/>
      <c r="BXF11" s="52">
        <v>1.2849999999999999</v>
      </c>
      <c r="BXG11" s="52">
        <v>1.3220000000000001</v>
      </c>
      <c r="BXH11" s="52">
        <f t="shared" si="143"/>
        <v>1.1499999999999999</v>
      </c>
      <c r="BXI11" s="52">
        <v>1.256</v>
      </c>
      <c r="BXJ11" s="52"/>
      <c r="BXK11" s="52">
        <v>1.2709999999999999</v>
      </c>
      <c r="BXL11" s="52"/>
      <c r="BXM11" s="52">
        <v>1.2549999999999999</v>
      </c>
      <c r="BXN11" s="52"/>
      <c r="BXO11" s="52">
        <v>1.2549999999999999</v>
      </c>
      <c r="BXP11" s="52"/>
      <c r="BXQ11" s="58">
        <v>1.296</v>
      </c>
      <c r="BXR11" s="52">
        <f t="shared" si="144"/>
        <v>1.1499999999999999</v>
      </c>
      <c r="BXS11" s="52"/>
      <c r="BXT11" s="52" t="s">
        <v>1177</v>
      </c>
      <c r="BXU11" s="52"/>
      <c r="BXV11" s="52" t="s">
        <v>1177</v>
      </c>
      <c r="BXW11" s="52"/>
      <c r="BXX11" s="52" t="s">
        <v>1177</v>
      </c>
      <c r="BXY11" s="52" t="s">
        <v>1177</v>
      </c>
      <c r="BXZ11" s="52"/>
      <c r="BYA11" s="52"/>
      <c r="BYB11" s="52">
        <v>1.26</v>
      </c>
      <c r="BYC11" s="52">
        <f t="shared" si="145"/>
        <v>1.1499999999999999</v>
      </c>
      <c r="BYD11" s="52" t="s">
        <v>1177</v>
      </c>
      <c r="BYE11" s="52"/>
      <c r="BYF11" s="52"/>
      <c r="BYG11" s="52">
        <v>1.34</v>
      </c>
      <c r="BYH11" s="58"/>
      <c r="BYI11" s="58"/>
      <c r="BYJ11" s="52">
        <v>1.353</v>
      </c>
      <c r="BYK11" s="52"/>
      <c r="BYL11" s="52">
        <v>1.3420000000000001</v>
      </c>
      <c r="BYM11" s="52">
        <v>1.351</v>
      </c>
      <c r="BYN11" s="52"/>
      <c r="BYO11" s="7">
        <f t="shared" si="146"/>
        <v>0.17478260869565224</v>
      </c>
      <c r="BYP11" s="103">
        <v>0.76700000000000002</v>
      </c>
      <c r="BYQ11" s="103">
        <v>0.78759999999999997</v>
      </c>
      <c r="BYR11" s="103">
        <v>0.80800000000000005</v>
      </c>
      <c r="BYS11" s="103"/>
      <c r="BYT11" s="103">
        <v>0.78520000000000001</v>
      </c>
      <c r="BYU11" s="103">
        <v>0.86560000000000004</v>
      </c>
      <c r="BYV11" s="103">
        <v>0.86680000000000001</v>
      </c>
      <c r="BYW11" s="103"/>
      <c r="BYX11" s="103">
        <f t="shared" si="147"/>
        <v>0.76700000000000002</v>
      </c>
      <c r="BYY11" s="103">
        <v>0.85960000000000003</v>
      </c>
      <c r="BYZ11" s="103">
        <v>0.86319999999999997</v>
      </c>
      <c r="BZA11" s="103">
        <v>0.85719999999999996</v>
      </c>
      <c r="BZB11" s="103">
        <v>0.85619999999999996</v>
      </c>
      <c r="BZC11" s="103">
        <v>0.85660000000000003</v>
      </c>
      <c r="BZD11" s="103">
        <v>0.87339999999999995</v>
      </c>
      <c r="BZE11" s="103">
        <v>0.85119999999999996</v>
      </c>
      <c r="BZF11" s="103"/>
      <c r="BZG11" s="103">
        <v>0.86</v>
      </c>
      <c r="BZH11" s="103">
        <v>0.84</v>
      </c>
      <c r="BZI11" s="103"/>
      <c r="BZJ11" s="103">
        <v>0.84</v>
      </c>
      <c r="BZK11" s="1073">
        <v>0.81559999999999999</v>
      </c>
      <c r="BZL11" s="103">
        <f t="shared" si="148"/>
        <v>0.76700000000000002</v>
      </c>
      <c r="BZM11" s="103">
        <v>0.84</v>
      </c>
      <c r="BZN11" s="103">
        <v>0.84</v>
      </c>
      <c r="BZO11" s="103">
        <v>0.85</v>
      </c>
      <c r="BZP11" s="103">
        <v>0.84</v>
      </c>
      <c r="BZQ11" s="103">
        <v>0.84</v>
      </c>
      <c r="BZR11" s="103">
        <v>0.92</v>
      </c>
      <c r="BZS11" s="103"/>
      <c r="BZT11" s="103">
        <v>0.93</v>
      </c>
      <c r="BZU11" s="103">
        <v>1.1299999999999999</v>
      </c>
      <c r="BZV11" s="103">
        <v>1.1599999999999999</v>
      </c>
      <c r="BZW11" s="103">
        <v>1.19</v>
      </c>
      <c r="BZX11" s="103">
        <v>0.9</v>
      </c>
      <c r="BZY11" s="103">
        <f t="shared" si="149"/>
        <v>0.76700000000000002</v>
      </c>
      <c r="BZZ11" s="103">
        <v>1.18</v>
      </c>
      <c r="CAA11" s="103">
        <v>1.2</v>
      </c>
      <c r="CAB11" s="103">
        <v>1.21</v>
      </c>
      <c r="CAC11" s="103"/>
      <c r="CAD11" s="103">
        <v>1.214</v>
      </c>
      <c r="CAE11" s="103">
        <v>1.2</v>
      </c>
      <c r="CAF11" s="103">
        <v>1.19</v>
      </c>
      <c r="CAG11" s="103">
        <v>1.2</v>
      </c>
      <c r="CAH11" s="103">
        <v>1.2090000000000001</v>
      </c>
      <c r="CAI11" s="103">
        <v>1.18</v>
      </c>
      <c r="CAJ11" s="103"/>
      <c r="CAK11" s="103">
        <v>1.21</v>
      </c>
      <c r="CAL11" s="103">
        <v>1.18</v>
      </c>
      <c r="CAM11" s="103">
        <v>1.21</v>
      </c>
      <c r="CAN11" s="103">
        <v>1.21</v>
      </c>
      <c r="CAO11" s="103">
        <v>1.1879999999999999</v>
      </c>
      <c r="CAP11" s="103"/>
      <c r="CAQ11" s="103">
        <v>1.179</v>
      </c>
      <c r="CAR11" s="103">
        <v>1.21</v>
      </c>
      <c r="CAS11" s="103"/>
      <c r="CAT11" s="103">
        <v>1.1879999999999999</v>
      </c>
      <c r="CAU11" s="103">
        <v>1.19</v>
      </c>
      <c r="CAV11" s="103">
        <v>1.2</v>
      </c>
      <c r="CAW11" s="103">
        <v>1.196</v>
      </c>
      <c r="CAX11" s="103">
        <v>1.196</v>
      </c>
      <c r="CAY11" s="103"/>
      <c r="CAZ11" s="103">
        <v>1.2</v>
      </c>
      <c r="CBA11" s="103">
        <v>1.181</v>
      </c>
      <c r="CBB11" s="103">
        <v>1.1459999999999999</v>
      </c>
      <c r="CBC11" s="103">
        <f t="shared" si="150"/>
        <v>0.76700000000000002</v>
      </c>
      <c r="CBD11" s="103">
        <v>1.1839999999999999</v>
      </c>
      <c r="CBE11" s="103">
        <v>1.1819999999999999</v>
      </c>
      <c r="CBF11" s="103">
        <v>1.2010000000000001</v>
      </c>
      <c r="CBG11" s="103">
        <v>1.1910000000000001</v>
      </c>
      <c r="CBH11" s="103"/>
      <c r="CBI11" s="103">
        <v>1.1859999999999999</v>
      </c>
      <c r="CBJ11" s="103">
        <f t="shared" si="151"/>
        <v>0.76700000000000002</v>
      </c>
      <c r="CBK11" s="49">
        <v>1.1919999999999999</v>
      </c>
      <c r="CBL11" s="49">
        <v>1.204</v>
      </c>
      <c r="CBM11" s="49">
        <v>1.177</v>
      </c>
      <c r="CBN11" s="49">
        <v>1.179</v>
      </c>
      <c r="CBO11" s="49">
        <v>1.18</v>
      </c>
      <c r="CBP11" s="49">
        <v>1.18</v>
      </c>
      <c r="CBQ11" s="49">
        <v>1.194</v>
      </c>
      <c r="CBR11" s="49">
        <v>1.208</v>
      </c>
      <c r="CBS11" s="49">
        <v>1.214</v>
      </c>
      <c r="CBT11" s="49"/>
      <c r="CBU11" s="49">
        <v>1.21</v>
      </c>
      <c r="CBV11" s="49">
        <v>1.2130000000000001</v>
      </c>
      <c r="CBW11" s="49">
        <v>1.214</v>
      </c>
      <c r="CBX11" s="103">
        <f t="shared" si="152"/>
        <v>0.76700000000000002</v>
      </c>
      <c r="CBY11" s="49">
        <v>1.2390000000000001</v>
      </c>
      <c r="CBZ11" s="50">
        <v>1.3</v>
      </c>
      <c r="CCA11" s="49"/>
      <c r="CCB11" s="47">
        <v>1.29</v>
      </c>
      <c r="CCC11" s="49">
        <v>1.335</v>
      </c>
      <c r="CCD11" s="49">
        <v>1.2529999999999999</v>
      </c>
      <c r="CCE11" s="49">
        <v>1.2290000000000001</v>
      </c>
      <c r="CCF11" s="51">
        <v>1.2629999999999999</v>
      </c>
      <c r="CCG11" s="49">
        <f t="shared" si="153"/>
        <v>0.76700000000000002</v>
      </c>
      <c r="CCH11" s="51">
        <v>1.26</v>
      </c>
      <c r="CCI11" s="51">
        <v>1.256</v>
      </c>
      <c r="CCJ11" s="51">
        <v>1.236</v>
      </c>
      <c r="CCK11" s="51"/>
      <c r="CCL11" s="51">
        <v>1.274</v>
      </c>
      <c r="CCM11" s="49">
        <v>1.238</v>
      </c>
      <c r="CCN11" s="47">
        <f t="shared" si="154"/>
        <v>0.76700000000000002</v>
      </c>
      <c r="CCO11" s="47">
        <v>1.27</v>
      </c>
      <c r="CCP11" s="47">
        <v>1.274</v>
      </c>
      <c r="CCQ11" s="47">
        <v>1.2849999999999999</v>
      </c>
      <c r="CCR11" s="47">
        <v>1.282</v>
      </c>
      <c r="CCS11" s="47">
        <v>1.292</v>
      </c>
      <c r="CCT11" s="47">
        <f t="shared" si="155"/>
        <v>0.76700000000000002</v>
      </c>
      <c r="CCU11" s="47">
        <v>1.2989999999999999</v>
      </c>
      <c r="CCV11" s="47">
        <v>1.2849999999999999</v>
      </c>
      <c r="CCW11" s="47">
        <v>1.323</v>
      </c>
      <c r="CCX11" s="47">
        <v>1.321</v>
      </c>
      <c r="CCY11" s="47">
        <v>1.3220000000000001</v>
      </c>
      <c r="CCZ11" s="47">
        <v>1.3240000000000001</v>
      </c>
      <c r="CDA11" s="47"/>
      <c r="CDB11" s="47">
        <v>1.3089999999999999</v>
      </c>
      <c r="CDC11" s="47">
        <v>1.3240000000000001</v>
      </c>
      <c r="CDD11" s="52">
        <v>1.278</v>
      </c>
      <c r="CDE11" s="356">
        <v>1.171</v>
      </c>
      <c r="CDF11" s="49">
        <v>1.2929999999999999</v>
      </c>
      <c r="CDG11" s="49"/>
      <c r="CDH11" s="1253">
        <v>1.2869999999999999</v>
      </c>
      <c r="CDI11" s="1253">
        <v>1.296</v>
      </c>
      <c r="CDJ11" s="52">
        <v>1.276</v>
      </c>
      <c r="CDK11" s="52">
        <f t="shared" si="156"/>
        <v>1.171</v>
      </c>
      <c r="CDL11" s="53">
        <v>1.3109999999999999</v>
      </c>
      <c r="CDM11" s="53">
        <v>1.3129999999999999</v>
      </c>
      <c r="CDN11" s="52">
        <v>1.3009999999999999</v>
      </c>
      <c r="CDO11" s="52">
        <v>1.3320000000000001</v>
      </c>
      <c r="CDP11" s="52">
        <v>1.33</v>
      </c>
      <c r="CDQ11" s="1265">
        <v>1.2709999999999999</v>
      </c>
      <c r="CDR11" s="52">
        <f t="shared" si="157"/>
        <v>1.171</v>
      </c>
      <c r="CDS11" s="52">
        <v>1.3240000000000001</v>
      </c>
      <c r="CDT11" s="52">
        <v>1.333</v>
      </c>
      <c r="CDU11" s="52">
        <v>1.333</v>
      </c>
      <c r="CDV11" s="52">
        <v>1.3320000000000001</v>
      </c>
      <c r="CDW11" s="1277" t="s">
        <v>1157</v>
      </c>
      <c r="CDX11" s="1265">
        <v>1.343</v>
      </c>
      <c r="CDY11" s="1265">
        <f t="shared" si="158"/>
        <v>1.171</v>
      </c>
      <c r="CDZ11" s="52">
        <v>1.524</v>
      </c>
      <c r="CEA11" s="52"/>
      <c r="CEB11" s="52"/>
      <c r="CEC11" s="52">
        <v>1.5469999999999999</v>
      </c>
      <c r="CED11" s="52">
        <v>1.532</v>
      </c>
      <c r="CEE11" s="52">
        <v>1.399</v>
      </c>
      <c r="CEF11" s="52">
        <v>1.5269999999999999</v>
      </c>
      <c r="CEG11" s="52">
        <v>1.474</v>
      </c>
      <c r="CEH11" s="52">
        <v>1.3839999999999999</v>
      </c>
      <c r="CEI11" s="52">
        <f t="shared" si="261"/>
        <v>1.171</v>
      </c>
      <c r="CEJ11" s="52">
        <v>1.5629999999999999</v>
      </c>
      <c r="CEK11" s="52">
        <v>1.548</v>
      </c>
      <c r="CEL11" s="52">
        <v>1.5489999999999999</v>
      </c>
      <c r="CEM11" s="52">
        <v>2.4710000000000001</v>
      </c>
      <c r="CEN11" s="52">
        <v>2.9129999999999998</v>
      </c>
      <c r="CEO11" s="52">
        <v>1.43</v>
      </c>
      <c r="CEP11" s="52">
        <v>2.9279999999999999</v>
      </c>
      <c r="CEQ11" s="52">
        <v>2.8519999999999999</v>
      </c>
      <c r="CER11" s="58">
        <v>1.4490000000000001</v>
      </c>
      <c r="CES11" s="58">
        <f t="shared" si="159"/>
        <v>1.171</v>
      </c>
      <c r="CET11" s="52">
        <v>1.4510000000000001</v>
      </c>
      <c r="CEU11" s="52"/>
      <c r="CEV11" s="52">
        <v>1.42</v>
      </c>
      <c r="CEW11" s="52">
        <v>1.4430000000000001</v>
      </c>
      <c r="CEX11" s="52"/>
      <c r="CEY11" s="52">
        <f t="shared" si="160"/>
        <v>1.171</v>
      </c>
      <c r="CEZ11" s="52">
        <v>1.454</v>
      </c>
      <c r="CFA11" s="52">
        <v>1.4510000000000001</v>
      </c>
      <c r="CFB11" s="52">
        <v>1.4710000000000001</v>
      </c>
      <c r="CFC11" s="52">
        <v>1.4690000000000001</v>
      </c>
      <c r="CFD11" s="52">
        <v>1.484</v>
      </c>
      <c r="CFE11" s="52">
        <v>1.4590000000000001</v>
      </c>
      <c r="CFF11" s="52"/>
      <c r="CFG11" s="52">
        <v>1.4550000000000001</v>
      </c>
      <c r="CFH11" s="52">
        <v>1.484</v>
      </c>
      <c r="CFI11" s="52"/>
      <c r="CFJ11" s="52">
        <v>1.4710000000000001</v>
      </c>
      <c r="CFK11" s="52">
        <v>1.4830000000000001</v>
      </c>
      <c r="CFL11" s="52"/>
      <c r="CFM11" s="52">
        <v>1.4359999999999999</v>
      </c>
      <c r="CFN11" s="52"/>
      <c r="CFO11" s="52">
        <v>1.4570000000000001</v>
      </c>
      <c r="CFP11" s="52"/>
      <c r="CFQ11" s="52">
        <v>1.4590000000000001</v>
      </c>
      <c r="CFR11" s="52"/>
      <c r="CFS11" s="52">
        <v>1.4359999999999999</v>
      </c>
      <c r="CFT11" s="52">
        <v>1.44</v>
      </c>
      <c r="CFU11" s="52">
        <v>1.427</v>
      </c>
      <c r="CFV11" s="52"/>
      <c r="CFW11" s="52">
        <v>1.46</v>
      </c>
      <c r="CFX11" s="52"/>
      <c r="CFY11" s="52">
        <v>1.4470000000000001</v>
      </c>
      <c r="CFZ11" s="52"/>
      <c r="CGA11" s="52">
        <v>1.4359999999999999</v>
      </c>
      <c r="CGB11" s="52">
        <v>1.4770000000000001</v>
      </c>
      <c r="CGC11" s="52">
        <f t="shared" si="161"/>
        <v>1.171</v>
      </c>
      <c r="CGD11" s="52">
        <v>1.4710000000000001</v>
      </c>
      <c r="CGE11" s="52"/>
      <c r="CGF11" s="52">
        <v>1.343</v>
      </c>
      <c r="CGG11" s="52"/>
      <c r="CGH11" s="52">
        <v>1.323</v>
      </c>
      <c r="CGI11" s="52"/>
      <c r="CGJ11" s="52">
        <v>1.335</v>
      </c>
      <c r="CGK11" s="52"/>
      <c r="CGL11" s="58">
        <v>1.4279999999999999</v>
      </c>
      <c r="CGM11" s="58">
        <f t="shared" si="162"/>
        <v>1.171</v>
      </c>
      <c r="CGN11" s="58"/>
      <c r="CGO11" s="58" t="s">
        <v>1177</v>
      </c>
      <c r="CGP11" s="58"/>
      <c r="CGQ11" s="58" t="s">
        <v>1177</v>
      </c>
      <c r="CGR11" s="58"/>
      <c r="CGS11" s="58" t="s">
        <v>1177</v>
      </c>
      <c r="CGT11" s="58" t="s">
        <v>1177</v>
      </c>
      <c r="CGU11" s="58"/>
      <c r="CGV11" s="58"/>
      <c r="CGW11" s="52">
        <v>1.3360000000000001</v>
      </c>
      <c r="CGX11" s="58">
        <f t="shared" si="163"/>
        <v>1.171</v>
      </c>
      <c r="CGY11" s="52" t="s">
        <v>1177</v>
      </c>
      <c r="CGZ11" s="58"/>
      <c r="CHA11" s="58"/>
      <c r="CHB11" s="58"/>
      <c r="CHC11" s="52">
        <v>1.48</v>
      </c>
      <c r="CHD11" s="58"/>
      <c r="CHE11" s="52">
        <v>1.4630000000000001</v>
      </c>
      <c r="CHF11" s="52"/>
      <c r="CHG11" s="52">
        <v>1.4490000000000001</v>
      </c>
      <c r="CHH11" s="52">
        <v>1.462</v>
      </c>
      <c r="CHI11" s="52"/>
      <c r="CHJ11" s="52">
        <v>1.391</v>
      </c>
      <c r="CHK11" s="52">
        <f t="shared" si="164"/>
        <v>1.171</v>
      </c>
      <c r="CHL11" s="52">
        <v>1.4419999999999999</v>
      </c>
      <c r="CHM11" s="52"/>
      <c r="CHN11" s="52">
        <v>1.448</v>
      </c>
      <c r="CHO11" s="52">
        <v>1.4710000000000001</v>
      </c>
      <c r="CHP11" s="52">
        <v>1.4410000000000001</v>
      </c>
      <c r="CHQ11" s="52">
        <v>1.4630000000000001</v>
      </c>
      <c r="CHR11" s="52">
        <v>1.4259999999999999</v>
      </c>
      <c r="CHS11" s="52">
        <f t="shared" si="165"/>
        <v>1.171</v>
      </c>
      <c r="CHT11" s="52"/>
      <c r="CHU11" s="52"/>
      <c r="CHV11" s="52">
        <v>1.6819999999999999</v>
      </c>
      <c r="CHW11" s="52">
        <v>1.645</v>
      </c>
      <c r="CHX11" s="52"/>
      <c r="CHY11" s="52"/>
      <c r="CHZ11" s="52">
        <v>1.65</v>
      </c>
      <c r="CIA11" s="52">
        <f t="shared" si="166"/>
        <v>1.171</v>
      </c>
      <c r="CIB11" s="52">
        <v>1.6719999999999999</v>
      </c>
      <c r="CIC11" s="52">
        <v>1.6819999999999999</v>
      </c>
      <c r="CID11" s="52">
        <v>1.679</v>
      </c>
      <c r="CIE11" s="52">
        <v>1.6619999999999999</v>
      </c>
      <c r="CIF11" s="52"/>
      <c r="CIG11" s="52">
        <v>1.6819999999999999</v>
      </c>
      <c r="CIH11" s="52"/>
      <c r="CII11" s="52">
        <v>1.6619999999999999</v>
      </c>
      <c r="CIJ11" s="52">
        <v>1.65</v>
      </c>
      <c r="CIK11" s="52">
        <f t="shared" si="247"/>
        <v>1.171</v>
      </c>
      <c r="CIL11" s="52"/>
      <c r="CIM11" s="52"/>
      <c r="CIN11" s="7">
        <f t="shared" si="167"/>
        <v>-1</v>
      </c>
      <c r="CIO11" s="103">
        <v>1.2769999999999999</v>
      </c>
      <c r="CIP11" s="103">
        <v>1.2669999999999999</v>
      </c>
      <c r="CIQ11" s="103">
        <v>1.286</v>
      </c>
      <c r="CIR11" s="103">
        <v>1.294</v>
      </c>
      <c r="CIS11" s="103"/>
      <c r="CIT11" s="103">
        <v>1.2929999999999999</v>
      </c>
      <c r="CIU11" s="49">
        <f t="shared" si="168"/>
        <v>1.2769999999999999</v>
      </c>
      <c r="CIV11" s="103">
        <v>1.3080000000000001</v>
      </c>
      <c r="CIW11" s="49">
        <v>1.331</v>
      </c>
      <c r="CIX11" s="103"/>
      <c r="CIY11" s="49">
        <v>1.33</v>
      </c>
      <c r="CIZ11" s="49">
        <v>1.3360000000000001</v>
      </c>
      <c r="CJA11" s="49">
        <v>1.339</v>
      </c>
      <c r="CJB11" s="49">
        <v>1.341</v>
      </c>
      <c r="CJC11" s="49">
        <v>1.3080000000000001</v>
      </c>
      <c r="CJD11" s="49">
        <v>1.3939999999999999</v>
      </c>
      <c r="CJE11" s="49">
        <v>1.3979999999999999</v>
      </c>
      <c r="CJF11" s="49">
        <v>1.4239999999999999</v>
      </c>
      <c r="CJG11" s="49">
        <v>1.4</v>
      </c>
      <c r="CJH11" s="49">
        <v>1.4139999999999999</v>
      </c>
      <c r="CJI11" s="103">
        <f t="shared" si="169"/>
        <v>1.2769999999999999</v>
      </c>
      <c r="CJJ11" s="49">
        <v>1.417</v>
      </c>
      <c r="CJK11" s="103">
        <v>1.413</v>
      </c>
      <c r="CJL11" s="49"/>
      <c r="CJM11" s="47">
        <v>1.419</v>
      </c>
      <c r="CJN11" s="49">
        <v>1.5369999999999999</v>
      </c>
      <c r="CJO11" s="49">
        <v>1.385</v>
      </c>
      <c r="CJP11" s="49">
        <v>1.3759999999999999</v>
      </c>
      <c r="CJQ11" s="51">
        <v>1.4259999999999999</v>
      </c>
      <c r="CJR11" s="49">
        <f t="shared" si="170"/>
        <v>1.2769999999999999</v>
      </c>
      <c r="CJS11" s="51">
        <v>1.4</v>
      </c>
      <c r="CJT11" s="51">
        <v>1.41</v>
      </c>
      <c r="CJU11" s="51">
        <v>1.397</v>
      </c>
      <c r="CJV11" s="51">
        <v>1.387</v>
      </c>
      <c r="CJW11" s="51"/>
      <c r="CJX11" s="49">
        <v>1.379</v>
      </c>
      <c r="CJY11" s="49">
        <v>1.403</v>
      </c>
      <c r="CJZ11" s="47">
        <f t="shared" si="171"/>
        <v>1.2769999999999999</v>
      </c>
      <c r="CKA11" s="47">
        <v>1.3160000000000001</v>
      </c>
      <c r="CKB11" s="47">
        <v>1.335</v>
      </c>
      <c r="CKC11" s="47"/>
      <c r="CKD11" s="47">
        <v>1.3520000000000001</v>
      </c>
      <c r="CKE11" s="47">
        <v>1.3280000000000001</v>
      </c>
      <c r="CKF11" s="47">
        <v>1.3740000000000001</v>
      </c>
      <c r="CKG11" s="47"/>
      <c r="CKH11" s="55">
        <v>1.375</v>
      </c>
      <c r="CKI11" s="47">
        <f t="shared" si="172"/>
        <v>1.2769999999999999</v>
      </c>
      <c r="CKJ11" s="47">
        <v>1.3580000000000001</v>
      </c>
      <c r="CKK11" s="47">
        <v>1.379</v>
      </c>
      <c r="CKL11" s="47">
        <v>1.3859999999999999</v>
      </c>
      <c r="CKM11" s="47">
        <v>1.3939999999999999</v>
      </c>
      <c r="CKN11" s="47">
        <v>1.383</v>
      </c>
      <c r="CKO11" s="47">
        <v>1.3939999999999999</v>
      </c>
      <c r="CKP11" s="47">
        <v>1.3919999999999999</v>
      </c>
      <c r="CKQ11" s="47">
        <v>1.39</v>
      </c>
      <c r="CKR11" s="47"/>
      <c r="CKS11" s="53">
        <v>1.363</v>
      </c>
      <c r="CKT11" s="356">
        <v>1.3069999999999999</v>
      </c>
      <c r="CKU11" s="49">
        <v>1.393</v>
      </c>
      <c r="CKV11" s="1253">
        <v>1.373</v>
      </c>
      <c r="CKW11" s="1253">
        <v>1.389</v>
      </c>
      <c r="CKX11" s="53">
        <v>1.38</v>
      </c>
      <c r="CKY11" s="52">
        <f t="shared" si="173"/>
        <v>1.3069999999999999</v>
      </c>
      <c r="CKZ11" s="53">
        <v>1.393</v>
      </c>
      <c r="CLA11" s="53">
        <v>1.379</v>
      </c>
      <c r="CLB11" s="52">
        <v>1.3660000000000001</v>
      </c>
      <c r="CLC11" s="52">
        <v>1.3720000000000001</v>
      </c>
      <c r="CLD11" s="52">
        <v>1.367</v>
      </c>
      <c r="CLE11" s="1265">
        <v>1.3979999999999999</v>
      </c>
      <c r="CLF11" s="52">
        <f t="shared" si="174"/>
        <v>1.3069999999999999</v>
      </c>
      <c r="CLG11" s="52">
        <v>1.403</v>
      </c>
      <c r="CLH11" s="52">
        <v>1.4019999999999999</v>
      </c>
      <c r="CLI11" s="52"/>
      <c r="CLJ11" s="52">
        <v>1.409</v>
      </c>
      <c r="CLK11" s="52">
        <v>1.3839999999999999</v>
      </c>
      <c r="CLL11" s="1277" t="s">
        <v>1157</v>
      </c>
      <c r="CLM11" s="971">
        <v>1.399</v>
      </c>
      <c r="CLN11" s="1265">
        <f t="shared" si="175"/>
        <v>1.3069999999999999</v>
      </c>
      <c r="CLO11" s="52">
        <v>1.5860000000000001</v>
      </c>
      <c r="CLP11" s="52"/>
      <c r="CLQ11" s="52"/>
      <c r="CLR11" s="52">
        <v>1.591</v>
      </c>
      <c r="CLS11" s="52">
        <v>1.5740000000000001</v>
      </c>
      <c r="CLT11" s="52">
        <v>1.4219999999999999</v>
      </c>
      <c r="CLU11" s="52">
        <v>1.56</v>
      </c>
      <c r="CLV11" s="52">
        <v>1.5649999999999999</v>
      </c>
      <c r="CLW11" s="52">
        <v>1.431</v>
      </c>
      <c r="CLX11" s="52">
        <f t="shared" si="262"/>
        <v>1.3069999999999999</v>
      </c>
      <c r="CLY11" s="52">
        <v>1.6359999999999999</v>
      </c>
      <c r="CLZ11" s="52">
        <v>1.637</v>
      </c>
      <c r="CMA11" s="52">
        <v>1.633</v>
      </c>
      <c r="CMB11" s="52">
        <v>2.5190000000000001</v>
      </c>
      <c r="CMC11" s="52">
        <v>2.7709999999999999</v>
      </c>
      <c r="CMD11" s="52">
        <v>1.425</v>
      </c>
      <c r="CME11" s="52">
        <v>2.746</v>
      </c>
      <c r="CMF11" s="52">
        <v>2.6859999999999999</v>
      </c>
      <c r="CMG11" s="58">
        <v>1.524</v>
      </c>
      <c r="CMH11" s="58">
        <f t="shared" si="176"/>
        <v>1.3069999999999999</v>
      </c>
      <c r="CMI11" s="52">
        <v>1.544</v>
      </c>
      <c r="CMJ11" s="52"/>
      <c r="CMK11" s="52">
        <v>1.43</v>
      </c>
      <c r="CML11" s="52">
        <v>1.5369999999999999</v>
      </c>
      <c r="CMM11" s="52"/>
      <c r="CMN11" s="52">
        <f t="shared" si="177"/>
        <v>1.3069999999999999</v>
      </c>
      <c r="CMO11" s="52">
        <v>1.5529999999999999</v>
      </c>
      <c r="CMP11" s="52">
        <v>1.5740000000000001</v>
      </c>
      <c r="CMQ11" s="52">
        <v>1.5620000000000001</v>
      </c>
      <c r="CMR11" s="52">
        <v>1.5640000000000001</v>
      </c>
      <c r="CMS11" s="52">
        <v>1.5840000000000001</v>
      </c>
      <c r="CMT11" s="52">
        <v>1.575</v>
      </c>
      <c r="CMU11" s="52"/>
      <c r="CMV11" s="52">
        <v>1.581</v>
      </c>
      <c r="CMW11" s="52">
        <v>1.5720000000000001</v>
      </c>
      <c r="CMX11" s="52"/>
      <c r="CMY11" s="52">
        <v>1.5820000000000001</v>
      </c>
      <c r="CMZ11" s="52">
        <v>1.575</v>
      </c>
      <c r="CNA11" s="52"/>
      <c r="CNB11" s="52">
        <v>1.573</v>
      </c>
      <c r="CNC11" s="52"/>
      <c r="CND11" s="52">
        <v>1.556</v>
      </c>
      <c r="CNE11" s="52"/>
      <c r="CNF11" s="52">
        <v>1.5580000000000001</v>
      </c>
      <c r="CNG11" s="52"/>
      <c r="CNH11" s="52">
        <v>1.5609999999999999</v>
      </c>
      <c r="CNI11" s="52">
        <v>1.5580000000000001</v>
      </c>
      <c r="CNJ11" s="52">
        <v>1.57</v>
      </c>
      <c r="CNK11" s="52"/>
      <c r="CNL11" s="52">
        <v>1.5780000000000001</v>
      </c>
      <c r="CNM11" s="52"/>
      <c r="CNN11" s="52">
        <v>1.571</v>
      </c>
      <c r="CNO11" s="52"/>
      <c r="CNP11" s="52">
        <v>1.587</v>
      </c>
      <c r="CNQ11" s="52">
        <v>1.5169999999999999</v>
      </c>
      <c r="CNR11" s="52">
        <f t="shared" si="178"/>
        <v>1.3069999999999999</v>
      </c>
      <c r="CNS11" s="52">
        <v>1.5920000000000001</v>
      </c>
      <c r="CNT11" s="52"/>
      <c r="CNU11" s="52">
        <v>1.4670000000000001</v>
      </c>
      <c r="CNV11" s="52"/>
      <c r="CNW11" s="52">
        <v>1.4450000000000001</v>
      </c>
      <c r="CNX11" s="52"/>
      <c r="CNY11" s="52">
        <v>1.476</v>
      </c>
      <c r="CNZ11" s="52"/>
      <c r="COA11" s="58">
        <v>1.5569999999999999</v>
      </c>
      <c r="COB11" s="52">
        <f t="shared" si="179"/>
        <v>1.3069999999999999</v>
      </c>
      <c r="COC11" s="52"/>
      <c r="COD11" s="52" t="s">
        <v>1177</v>
      </c>
      <c r="COE11" s="52"/>
      <c r="COF11" s="52" t="s">
        <v>1177</v>
      </c>
      <c r="COG11" s="52"/>
      <c r="COH11" s="52" t="s">
        <v>1177</v>
      </c>
      <c r="COI11" s="52" t="s">
        <v>1177</v>
      </c>
      <c r="COJ11" s="52"/>
      <c r="COK11" s="52"/>
      <c r="COL11" s="52">
        <v>1.4350000000000001</v>
      </c>
      <c r="COM11" s="52">
        <f t="shared" si="180"/>
        <v>1.3069999999999999</v>
      </c>
      <c r="CON11" s="52" t="s">
        <v>1177</v>
      </c>
      <c r="COO11" s="52"/>
      <c r="COP11" s="52"/>
      <c r="COQ11" s="58"/>
      <c r="COR11" s="52">
        <v>1.5229999999999999</v>
      </c>
      <c r="COS11" s="58"/>
      <c r="COT11" s="52">
        <v>1.5289999999999999</v>
      </c>
      <c r="COU11" s="52"/>
      <c r="COV11" s="52">
        <v>1.532</v>
      </c>
      <c r="COW11" s="52">
        <v>1.554</v>
      </c>
      <c r="COX11" s="52"/>
      <c r="COY11" s="52">
        <v>1.48</v>
      </c>
      <c r="COZ11" s="52">
        <f t="shared" si="181"/>
        <v>1.3069999999999999</v>
      </c>
      <c r="CPA11" s="52" t="s">
        <v>1159</v>
      </c>
      <c r="CPB11" s="52"/>
      <c r="CPC11" s="52" t="s">
        <v>1159</v>
      </c>
      <c r="CPD11" s="52" t="s">
        <v>1159</v>
      </c>
      <c r="CPE11" s="52">
        <v>1.542</v>
      </c>
      <c r="CPF11" s="52">
        <v>1.5569999999999999</v>
      </c>
      <c r="CPG11" s="52">
        <v>1.552</v>
      </c>
      <c r="CPH11" s="52">
        <v>1.5249999999999999</v>
      </c>
      <c r="CPI11" s="52">
        <f t="shared" si="182"/>
        <v>1.3069999999999999</v>
      </c>
      <c r="CPJ11" s="52"/>
      <c r="CPK11" s="52"/>
      <c r="CPL11" s="52">
        <v>1.804</v>
      </c>
      <c r="CPM11" s="52">
        <v>1.7909999999999999</v>
      </c>
      <c r="CPN11" s="52"/>
      <c r="CPO11" s="52"/>
      <c r="CPP11" s="52">
        <v>1.8</v>
      </c>
      <c r="CPQ11" s="52">
        <f t="shared" si="183"/>
        <v>1.3069999999999999</v>
      </c>
      <c r="CPR11" s="52">
        <v>1.831</v>
      </c>
      <c r="CPS11" s="52">
        <v>1.819</v>
      </c>
      <c r="CPT11" s="52">
        <v>1.841</v>
      </c>
      <c r="CPU11" s="52">
        <v>1.8320000000000001</v>
      </c>
      <c r="CPV11" s="52"/>
      <c r="CPW11" s="52">
        <v>1.821</v>
      </c>
      <c r="CPX11" s="52"/>
      <c r="CPY11" s="52">
        <v>1.831</v>
      </c>
      <c r="CPZ11" s="52">
        <v>1.8</v>
      </c>
      <c r="CQA11" s="52">
        <f t="shared" si="248"/>
        <v>1.3069999999999999</v>
      </c>
      <c r="CQB11" s="52"/>
      <c r="CQC11" s="52"/>
      <c r="CQD11" s="7">
        <f t="shared" si="249"/>
        <v>-1</v>
      </c>
      <c r="CQE11" s="1042">
        <f t="shared" si="184"/>
        <v>0.9900000000000001</v>
      </c>
      <c r="CQF11" s="27">
        <v>0.9</v>
      </c>
      <c r="CQG11" s="47">
        <f t="shared" si="185"/>
        <v>0.9</v>
      </c>
      <c r="CQH11" s="103">
        <v>0.90300000000000002</v>
      </c>
      <c r="CQI11" s="49">
        <v>0.89100000000000001</v>
      </c>
      <c r="CQJ11" s="47"/>
      <c r="CQK11" s="47">
        <v>0.89200000000000002</v>
      </c>
      <c r="CQL11" s="47">
        <v>0.89600000000000002</v>
      </c>
      <c r="CQM11" s="47">
        <v>0.89800000000000002</v>
      </c>
      <c r="CQN11" s="47">
        <v>0.89400000000000002</v>
      </c>
      <c r="CQO11" s="47">
        <v>0.91200000000000003</v>
      </c>
      <c r="CQP11" s="47">
        <f t="shared" si="186"/>
        <v>0.9</v>
      </c>
      <c r="CQQ11" s="47">
        <v>0.88900000000000001</v>
      </c>
      <c r="CQR11" s="47">
        <v>0.97299999999999998</v>
      </c>
      <c r="CQS11" s="47">
        <v>0.97199999999999998</v>
      </c>
      <c r="CQT11" s="47">
        <v>0.95599999999999996</v>
      </c>
      <c r="CQU11" s="47">
        <v>0.96199999999999997</v>
      </c>
      <c r="CQV11" s="47">
        <v>0.94899999999999995</v>
      </c>
      <c r="CQW11" s="103">
        <f t="shared" si="187"/>
        <v>0.88900000000000001</v>
      </c>
      <c r="CQX11" s="102">
        <v>0.96099999999999997</v>
      </c>
      <c r="CQY11" s="102">
        <v>0.96299999999999997</v>
      </c>
      <c r="CQZ11" s="47"/>
      <c r="CRA11" s="47">
        <v>0.95499999999999996</v>
      </c>
      <c r="CRB11" s="49">
        <v>0.97099999999999997</v>
      </c>
      <c r="CRC11" s="49">
        <v>0.95499999999999996</v>
      </c>
      <c r="CRD11" s="49">
        <v>0.96599999999999997</v>
      </c>
      <c r="CRE11" s="51">
        <v>0.94399999999999995</v>
      </c>
      <c r="CRF11" s="49">
        <f t="shared" si="188"/>
        <v>0.88900000000000001</v>
      </c>
      <c r="CRG11" s="51">
        <v>0.94799999999999995</v>
      </c>
      <c r="CRH11" s="51">
        <v>0.95199999999999996</v>
      </c>
      <c r="CRI11" s="51">
        <v>0.94</v>
      </c>
      <c r="CRJ11" s="49">
        <v>0.93600000000000005</v>
      </c>
      <c r="CRK11" s="47"/>
      <c r="CRL11" s="49">
        <v>0.93300000000000005</v>
      </c>
      <c r="CRM11" s="47">
        <f t="shared" si="189"/>
        <v>0.88900000000000001</v>
      </c>
      <c r="CRN11" s="47">
        <v>0.95199999999999996</v>
      </c>
      <c r="CRO11" s="47">
        <v>0.94799999999999995</v>
      </c>
      <c r="CRP11" s="47">
        <v>0.96799999999999997</v>
      </c>
      <c r="CRQ11" s="47">
        <v>0.95299999999999996</v>
      </c>
      <c r="CRR11" s="47"/>
      <c r="CRS11" s="51">
        <v>0.94899999999999995</v>
      </c>
      <c r="CRT11" s="1148">
        <v>0.96399999999999997</v>
      </c>
      <c r="CRU11" s="51">
        <f t="shared" si="190"/>
        <v>0.88900000000000001</v>
      </c>
      <c r="CRV11" s="47">
        <v>0.94599999999999995</v>
      </c>
      <c r="CRW11" s="47">
        <v>0.94299999999999995</v>
      </c>
      <c r="CRX11" s="51"/>
      <c r="CRY11" s="47">
        <v>0.96299999999999997</v>
      </c>
      <c r="CRZ11" s="47">
        <v>0.95099999999999996</v>
      </c>
      <c r="CSA11" s="47">
        <v>0.96599999999999997</v>
      </c>
      <c r="CSB11" s="47">
        <v>0.96399999999999997</v>
      </c>
      <c r="CSC11" s="47"/>
      <c r="CSD11" s="47"/>
      <c r="CSE11" s="47">
        <v>0.97199999999999998</v>
      </c>
      <c r="CSF11" s="47">
        <v>0.97299999999999998</v>
      </c>
      <c r="CSG11" s="47">
        <v>0.97299999999999998</v>
      </c>
      <c r="CSH11" s="47">
        <v>0.96299999999999997</v>
      </c>
      <c r="CSI11" s="47">
        <v>0.93500000000000005</v>
      </c>
      <c r="CSJ11" s="47"/>
      <c r="CSK11" s="1233">
        <v>1.724</v>
      </c>
      <c r="CSL11" s="1233">
        <v>1.7529999999999999</v>
      </c>
      <c r="CSM11" s="47"/>
      <c r="CSN11" s="47"/>
      <c r="CSO11" s="27">
        <v>0.96299999999999997</v>
      </c>
      <c r="CSP11" s="1252">
        <v>0.91800000000000004</v>
      </c>
      <c r="CSQ11" s="49">
        <v>0.94799999999999995</v>
      </c>
      <c r="CSR11" s="49">
        <v>0.96399999999999997</v>
      </c>
      <c r="CSS11" s="1253">
        <v>0.96399999999999997</v>
      </c>
      <c r="CST11" s="1253">
        <v>0.97299999999999998</v>
      </c>
      <c r="CSU11" s="1253">
        <v>0.95499999999999996</v>
      </c>
      <c r="CSV11" s="1253">
        <v>0.97699999999999998</v>
      </c>
      <c r="CSW11" s="47"/>
      <c r="CSX11" s="47"/>
      <c r="CSY11" s="47"/>
      <c r="CSZ11" s="47"/>
      <c r="CTA11" s="53">
        <v>0.95</v>
      </c>
      <c r="CTB11" s="53">
        <v>0.98</v>
      </c>
      <c r="CTC11" s="47">
        <f t="shared" si="191"/>
        <v>0.91800000000000004</v>
      </c>
      <c r="CTD11" s="53">
        <v>0.97899999999999998</v>
      </c>
      <c r="CTE11" s="53">
        <v>0.97099999999999997</v>
      </c>
      <c r="CTF11" s="53">
        <v>0.98</v>
      </c>
      <c r="CTG11" s="52">
        <v>0.97599999999999998</v>
      </c>
      <c r="CTH11" s="52">
        <v>0.99199999999999999</v>
      </c>
      <c r="CTI11" s="52">
        <v>0.97499999999999998</v>
      </c>
      <c r="CTJ11" s="52">
        <v>1.0029999999999999</v>
      </c>
      <c r="CTK11" s="52">
        <v>1.0009999999999999</v>
      </c>
      <c r="CTL11" s="52">
        <v>0.99299999999999999</v>
      </c>
      <c r="CTM11" s="1265">
        <v>0.98399999999999999</v>
      </c>
      <c r="CTN11" s="1265">
        <v>0.98299999999999998</v>
      </c>
      <c r="CTO11" s="1265">
        <f t="shared" si="192"/>
        <v>0.91800000000000004</v>
      </c>
      <c r="CTP11" s="52">
        <v>0.97699999999999998</v>
      </c>
      <c r="CTQ11" s="52">
        <v>1.004</v>
      </c>
      <c r="CTR11" s="52">
        <v>0.97599999999999998</v>
      </c>
      <c r="CTS11" s="52">
        <v>0.98899999999999999</v>
      </c>
      <c r="CTT11" s="52">
        <v>0.995</v>
      </c>
      <c r="CTU11" s="52">
        <v>1.004</v>
      </c>
      <c r="CTV11" s="52"/>
      <c r="CTW11" s="52"/>
      <c r="CTX11" s="52">
        <v>0.99399999999999999</v>
      </c>
      <c r="CTY11" s="52">
        <v>0.999</v>
      </c>
      <c r="CTZ11" s="52">
        <v>1.02</v>
      </c>
      <c r="CUA11" s="52">
        <v>1.0369999999999999</v>
      </c>
      <c r="CUB11" s="971">
        <v>0.99199999999999999</v>
      </c>
      <c r="CUC11" s="971">
        <v>0.995</v>
      </c>
      <c r="CUD11" s="52">
        <f t="shared" si="193"/>
        <v>0.91800000000000004</v>
      </c>
      <c r="CUE11" s="52">
        <v>1.052</v>
      </c>
      <c r="CUF11" s="52">
        <v>1.0620000000000001</v>
      </c>
      <c r="CUG11" s="52">
        <v>1.091</v>
      </c>
      <c r="CUH11" s="52">
        <v>1.1020000000000001</v>
      </c>
      <c r="CUI11" s="52"/>
      <c r="CUJ11" s="52"/>
      <c r="CUK11" s="52"/>
      <c r="CUL11" s="52"/>
      <c r="CUM11" s="52">
        <v>1.0640000000000001</v>
      </c>
      <c r="CUN11" s="52">
        <v>1.0549999999999999</v>
      </c>
      <c r="CUO11" s="52">
        <v>1.054</v>
      </c>
      <c r="CUP11" s="52">
        <v>1.0389999999999999</v>
      </c>
      <c r="CUQ11" s="52">
        <v>1.016</v>
      </c>
      <c r="CUR11" s="52">
        <v>1.0329999999999999</v>
      </c>
      <c r="CUS11" s="52">
        <v>1.073</v>
      </c>
      <c r="CUT11" s="52">
        <v>1.046</v>
      </c>
      <c r="CUU11" s="52">
        <v>1.02</v>
      </c>
      <c r="CUV11" s="52">
        <v>1.04</v>
      </c>
      <c r="CUW11" s="52">
        <v>1.0349999999999999</v>
      </c>
      <c r="CUX11" s="52">
        <v>1.073</v>
      </c>
      <c r="CUY11" s="52">
        <v>1.0680000000000001</v>
      </c>
      <c r="CUZ11" s="52">
        <v>1.0509999999999999</v>
      </c>
      <c r="CVA11" s="52">
        <v>1.0289999999999999</v>
      </c>
      <c r="CVB11" s="52">
        <v>1.032</v>
      </c>
      <c r="CVC11" s="52">
        <f t="shared" si="263"/>
        <v>0.91800000000000004</v>
      </c>
      <c r="CVD11" s="52">
        <v>1.125</v>
      </c>
      <c r="CVE11" s="52">
        <v>1.139</v>
      </c>
      <c r="CVF11" s="52">
        <v>1.131</v>
      </c>
      <c r="CVG11" s="52">
        <v>1.143</v>
      </c>
      <c r="CVH11" s="52">
        <v>1.147</v>
      </c>
      <c r="CVI11" s="52">
        <v>1.157</v>
      </c>
      <c r="CVJ11" s="52">
        <v>2.1659999999999999</v>
      </c>
      <c r="CVK11" s="52">
        <v>2.1890000000000001</v>
      </c>
      <c r="CVL11" s="52">
        <v>2.3780000000000001</v>
      </c>
      <c r="CVM11" s="52">
        <v>2.2709999999999999</v>
      </c>
      <c r="CVN11" s="52">
        <v>1.022</v>
      </c>
      <c r="CVO11" s="52">
        <v>1.03</v>
      </c>
      <c r="CVP11" s="52">
        <v>2.3260000000000001</v>
      </c>
      <c r="CVQ11" s="52">
        <v>2.3450000000000002</v>
      </c>
      <c r="CVR11" s="52">
        <v>2.2639999999999998</v>
      </c>
      <c r="CVS11" s="52">
        <v>2.258</v>
      </c>
      <c r="CVT11" s="58">
        <v>1.125</v>
      </c>
      <c r="CVU11" s="58">
        <v>1.1020000000000001</v>
      </c>
      <c r="CVV11" s="58">
        <f t="shared" si="194"/>
        <v>0.91800000000000004</v>
      </c>
      <c r="CVW11" s="52">
        <v>1.589</v>
      </c>
      <c r="CVX11" s="52">
        <v>1.5569999999999999</v>
      </c>
      <c r="CVY11" s="52"/>
      <c r="CVZ11" s="52"/>
      <c r="CWA11" s="52">
        <v>1.0409999999999999</v>
      </c>
      <c r="CWB11" s="52">
        <v>1.05</v>
      </c>
      <c r="CWC11" s="52">
        <v>1.5580000000000001</v>
      </c>
      <c r="CWD11" s="52">
        <v>1.59</v>
      </c>
      <c r="CWE11" s="52"/>
      <c r="CWF11" s="52"/>
      <c r="CWG11" s="52">
        <f t="shared" si="195"/>
        <v>0.91800000000000004</v>
      </c>
      <c r="CWH11" s="52">
        <v>1.5660000000000001</v>
      </c>
      <c r="CWI11" s="52">
        <v>1.5820000000000001</v>
      </c>
      <c r="CWJ11" s="52">
        <v>1.591</v>
      </c>
      <c r="CWK11" s="52">
        <v>1.581</v>
      </c>
      <c r="CWL11" s="52">
        <v>1.21</v>
      </c>
      <c r="CWM11" s="52">
        <v>1.22</v>
      </c>
      <c r="CWN11" s="52">
        <v>1.22</v>
      </c>
      <c r="CWO11" s="52">
        <v>1.21</v>
      </c>
      <c r="CWP11" s="52"/>
      <c r="CWQ11" s="52"/>
      <c r="CWR11" s="52">
        <v>1.2310000000000001</v>
      </c>
      <c r="CWS11" s="52">
        <v>1.21</v>
      </c>
      <c r="CWT11" s="52">
        <v>1.22</v>
      </c>
      <c r="CWU11" s="52">
        <v>1.2270000000000001</v>
      </c>
      <c r="CWV11" s="52"/>
      <c r="CWW11" s="52"/>
      <c r="CWX11" s="52">
        <v>1.2310000000000001</v>
      </c>
      <c r="CWY11" s="52">
        <v>1.24</v>
      </c>
      <c r="CWZ11" s="52"/>
      <c r="CXA11" s="52"/>
      <c r="CXB11" s="52">
        <v>1.234</v>
      </c>
      <c r="CXC11" s="52">
        <v>1.23</v>
      </c>
      <c r="CXD11" s="52">
        <v>1.19</v>
      </c>
      <c r="CXE11" s="52">
        <v>1.1870000000000001</v>
      </c>
      <c r="CXF11" s="52">
        <v>1.1930000000000001</v>
      </c>
      <c r="CXG11" s="52">
        <v>1.1890000000000001</v>
      </c>
      <c r="CXH11" s="52">
        <v>1.21</v>
      </c>
      <c r="CXI11" s="52">
        <v>1.196</v>
      </c>
      <c r="CXJ11" s="52">
        <v>1.2</v>
      </c>
      <c r="CXK11" s="52">
        <v>1.1950000000000001</v>
      </c>
      <c r="CXL11" s="52">
        <v>1.2010000000000001</v>
      </c>
      <c r="CXM11" s="52">
        <v>1.1919999999999999</v>
      </c>
      <c r="CXN11" s="52">
        <v>1.2110000000000001</v>
      </c>
      <c r="CXO11" s="52">
        <v>1.1970000000000001</v>
      </c>
      <c r="CXP11" s="52">
        <v>1.2070000000000001</v>
      </c>
      <c r="CXQ11" s="52">
        <v>1.1970000000000001</v>
      </c>
      <c r="CXR11" s="52"/>
      <c r="CXS11" s="52"/>
      <c r="CXT11" s="52">
        <v>1.21</v>
      </c>
      <c r="CXU11" s="52">
        <v>1.2210000000000001</v>
      </c>
      <c r="CXV11" s="52"/>
      <c r="CXW11" s="52"/>
      <c r="CXX11" s="52">
        <v>1.43</v>
      </c>
      <c r="CXY11" s="52">
        <v>1.44</v>
      </c>
      <c r="CXZ11" s="58">
        <v>1.39</v>
      </c>
      <c r="CYA11" s="58">
        <v>1.389</v>
      </c>
      <c r="CYB11" s="52">
        <f t="shared" si="196"/>
        <v>0.91800000000000004</v>
      </c>
      <c r="CYC11" s="52">
        <v>1.46</v>
      </c>
      <c r="CYD11" s="52">
        <v>1.46</v>
      </c>
      <c r="CYE11" s="52"/>
      <c r="CYF11" s="52"/>
      <c r="CYG11" s="52">
        <v>1.304</v>
      </c>
      <c r="CYH11" s="52">
        <v>1.3140000000000001</v>
      </c>
      <c r="CYI11" s="52"/>
      <c r="CYJ11" s="52"/>
      <c r="CYK11" s="52">
        <v>1.319</v>
      </c>
      <c r="CYL11" s="52">
        <v>1.331</v>
      </c>
      <c r="CYM11" s="52"/>
      <c r="CYN11" s="52"/>
      <c r="CYO11" s="52">
        <v>1.3169999999999999</v>
      </c>
      <c r="CYP11" s="52">
        <v>1.32</v>
      </c>
      <c r="CYQ11" s="52"/>
      <c r="CYR11" s="52"/>
      <c r="CYS11" s="58">
        <v>1.292</v>
      </c>
      <c r="CYT11" s="58">
        <v>1.256</v>
      </c>
      <c r="CYU11" s="58">
        <f t="shared" si="197"/>
        <v>0.91800000000000004</v>
      </c>
      <c r="CYV11" s="58"/>
      <c r="CYW11" s="58"/>
      <c r="CYX11" s="58" t="s">
        <v>1177</v>
      </c>
      <c r="CYY11" s="58" t="s">
        <v>1177</v>
      </c>
      <c r="CYZ11" s="58"/>
      <c r="CZA11" s="58"/>
      <c r="CZB11" s="58" t="s">
        <v>1177</v>
      </c>
      <c r="CZC11" s="58" t="s">
        <v>1177</v>
      </c>
      <c r="CZD11" s="58"/>
      <c r="CZE11" s="58"/>
      <c r="CZF11" s="58" t="s">
        <v>1177</v>
      </c>
      <c r="CZG11" s="58" t="s">
        <v>1177</v>
      </c>
      <c r="CZH11" s="58" t="s">
        <v>1177</v>
      </c>
      <c r="CZI11" s="58" t="s">
        <v>1177</v>
      </c>
      <c r="CZJ11" s="58"/>
      <c r="CZK11" s="58"/>
      <c r="CZL11" s="58"/>
      <c r="CZM11" s="58"/>
      <c r="CZN11" s="52">
        <v>1.33</v>
      </c>
      <c r="CZO11" s="52">
        <v>1.32</v>
      </c>
      <c r="CZP11" s="52">
        <f t="shared" si="198"/>
        <v>0.91800000000000004</v>
      </c>
      <c r="CZQ11" s="52" t="s">
        <v>1177</v>
      </c>
      <c r="CZR11" s="52" t="s">
        <v>1177</v>
      </c>
      <c r="CZS11" s="52"/>
      <c r="CZT11" s="52"/>
      <c r="CZU11" s="52"/>
      <c r="CZV11" s="52"/>
      <c r="CZW11" s="52">
        <v>1.349</v>
      </c>
      <c r="CZX11" s="52">
        <v>1.3620000000000001</v>
      </c>
      <c r="CZY11" s="52"/>
      <c r="CZZ11" s="58"/>
      <c r="DAA11" s="58"/>
      <c r="DAB11" s="58"/>
      <c r="DAC11" s="52">
        <v>1.335</v>
      </c>
      <c r="DAD11" s="52">
        <v>1.3580000000000001</v>
      </c>
      <c r="DAE11" s="52"/>
      <c r="DAF11" s="52"/>
      <c r="DAG11" s="52">
        <v>1.343</v>
      </c>
      <c r="DAH11" s="52">
        <v>1.3720000000000001</v>
      </c>
      <c r="DAI11" s="52">
        <v>1.343</v>
      </c>
      <c r="DAJ11" s="52">
        <v>1.3660000000000001</v>
      </c>
      <c r="DAK11" s="52"/>
      <c r="DAL11" s="52"/>
      <c r="DAM11" s="52">
        <v>1.3340000000000001</v>
      </c>
      <c r="DAN11" s="52">
        <v>1.296</v>
      </c>
      <c r="DAO11" s="52">
        <f t="shared" si="199"/>
        <v>0.91800000000000004</v>
      </c>
      <c r="DAP11" s="52">
        <v>1.3720000000000001</v>
      </c>
      <c r="DAQ11" s="52">
        <v>1.349</v>
      </c>
      <c r="DAR11" s="52"/>
      <c r="DAS11" s="52"/>
      <c r="DAT11" s="52">
        <v>1.3720000000000001</v>
      </c>
      <c r="DAU11" s="52">
        <v>1.3420000000000001</v>
      </c>
      <c r="DAV11" s="52">
        <v>1.337</v>
      </c>
      <c r="DAW11" s="52">
        <v>1.325</v>
      </c>
      <c r="DAX11" s="52">
        <f t="shared" si="200"/>
        <v>0.91800000000000004</v>
      </c>
      <c r="DAY11" s="52"/>
      <c r="DAZ11" s="52"/>
      <c r="DBA11" s="52">
        <v>1.3720000000000001</v>
      </c>
      <c r="DBB11" s="52">
        <v>1.3420000000000001</v>
      </c>
      <c r="DBC11" s="52"/>
      <c r="DBD11" s="52"/>
      <c r="DBE11" s="52">
        <v>1.373</v>
      </c>
      <c r="DBF11" s="52">
        <v>1.3859999999999999</v>
      </c>
      <c r="DBG11" s="52">
        <v>1.37</v>
      </c>
      <c r="DBH11" s="52">
        <v>1.37</v>
      </c>
      <c r="DBI11" s="52"/>
      <c r="DBJ11" s="52"/>
      <c r="DBK11" s="52"/>
      <c r="DBL11" s="52"/>
      <c r="DBM11" s="52">
        <v>1.3580000000000001</v>
      </c>
      <c r="DBN11" s="52">
        <v>1.3660000000000001</v>
      </c>
      <c r="DBO11" s="52">
        <f t="shared" si="201"/>
        <v>0.91800000000000004</v>
      </c>
      <c r="DBP11" s="52">
        <v>1.369</v>
      </c>
      <c r="DBQ11" s="52">
        <v>1.3819999999999999</v>
      </c>
      <c r="DBR11" s="52">
        <v>1.387</v>
      </c>
      <c r="DBS11" s="52">
        <v>1.4</v>
      </c>
      <c r="DBT11" s="52">
        <v>1.389</v>
      </c>
      <c r="DBU11" s="52">
        <v>1.373</v>
      </c>
      <c r="DBV11" s="52">
        <v>1.3839999999999999</v>
      </c>
      <c r="DBW11" s="52">
        <v>1.383</v>
      </c>
      <c r="DBX11" s="52"/>
      <c r="DBY11" s="52"/>
      <c r="DBZ11" s="52">
        <v>1.3720000000000001</v>
      </c>
      <c r="DCA11" s="52">
        <v>1.383</v>
      </c>
      <c r="DCB11" s="52"/>
      <c r="DCC11" s="52"/>
      <c r="DCD11" s="52">
        <v>1.3740000000000001</v>
      </c>
      <c r="DCE11" s="52">
        <v>1.3939999999999999</v>
      </c>
      <c r="DCF11" s="52">
        <v>1.3660000000000001</v>
      </c>
      <c r="DCG11" s="52">
        <f t="shared" si="250"/>
        <v>0.91800000000000004</v>
      </c>
      <c r="DCH11" s="52"/>
      <c r="DCI11" s="52"/>
      <c r="DCJ11" s="52"/>
      <c r="DCK11" s="52"/>
      <c r="DCL11" s="52"/>
      <c r="DCM11" s="52"/>
      <c r="DCN11" s="52"/>
      <c r="DCO11" s="52"/>
      <c r="DCP11" s="7">
        <f t="shared" si="251"/>
        <v>-1</v>
      </c>
      <c r="DCQ11" s="7">
        <f t="shared" si="252"/>
        <v>-1</v>
      </c>
      <c r="DCR11" s="1223">
        <f t="shared" si="202"/>
        <v>0.14814814814814814</v>
      </c>
      <c r="DCS11" s="1301">
        <v>1.28</v>
      </c>
      <c r="DCT11" s="52">
        <v>1.637</v>
      </c>
      <c r="DCU11" s="52">
        <v>1.6459999999999999</v>
      </c>
      <c r="DCV11" s="52">
        <v>1.653</v>
      </c>
      <c r="DCW11" s="52">
        <v>2.4239999999999999</v>
      </c>
      <c r="DCX11" s="52">
        <v>2.8119999999999998</v>
      </c>
      <c r="DCY11" s="52">
        <v>1.38</v>
      </c>
      <c r="DCZ11" s="52">
        <v>2.7919999999999998</v>
      </c>
      <c r="DDA11" s="52">
        <v>2.7850000000000001</v>
      </c>
      <c r="DDB11" s="58">
        <v>1.51</v>
      </c>
      <c r="DDC11" s="58">
        <f t="shared" si="203"/>
        <v>1.28</v>
      </c>
      <c r="DDD11" s="52">
        <v>1.5349999999999999</v>
      </c>
      <c r="DDE11" s="52"/>
      <c r="DDF11" s="52">
        <v>1.3839999999999999</v>
      </c>
      <c r="DDG11" s="52">
        <v>1.5409999999999999</v>
      </c>
      <c r="DDH11" s="52"/>
      <c r="DDI11" s="52">
        <f t="shared" si="264"/>
        <v>1.28</v>
      </c>
      <c r="DDJ11" s="52">
        <v>1.28</v>
      </c>
      <c r="DDK11" s="52">
        <v>1.5489999999999999</v>
      </c>
      <c r="DDL11" s="52">
        <v>1.5349999999999999</v>
      </c>
      <c r="DDM11" s="52">
        <v>1.4</v>
      </c>
      <c r="DDN11" s="52">
        <v>1.58</v>
      </c>
      <c r="DDO11" s="52">
        <v>1.5840000000000001</v>
      </c>
      <c r="DDP11" s="52">
        <v>1.5449999999999999</v>
      </c>
      <c r="DDQ11" s="52"/>
      <c r="DDR11" s="52">
        <v>1.5840000000000001</v>
      </c>
      <c r="DDS11" s="52">
        <v>1.39</v>
      </c>
      <c r="DDT11" s="52">
        <v>1.4</v>
      </c>
      <c r="DDU11" s="52">
        <v>1.58</v>
      </c>
      <c r="DDV11" s="52"/>
      <c r="DDW11" s="52">
        <v>1.5760000000000001</v>
      </c>
      <c r="DDX11" s="52">
        <v>2.097</v>
      </c>
      <c r="DDY11" s="52">
        <v>1.5629999999999999</v>
      </c>
      <c r="DDZ11" s="52">
        <v>2.117</v>
      </c>
      <c r="DEA11" s="52"/>
      <c r="DEB11" s="52">
        <v>1.48</v>
      </c>
      <c r="DEC11" s="52">
        <v>2.0150000000000001</v>
      </c>
      <c r="DED11" s="52"/>
      <c r="DEE11" s="52"/>
      <c r="DEF11" s="52">
        <v>2</v>
      </c>
      <c r="DEG11" s="52">
        <v>1.4870000000000001</v>
      </c>
      <c r="DEH11" s="52"/>
      <c r="DEI11" s="52"/>
      <c r="DEJ11" s="52">
        <v>1.4910000000000001</v>
      </c>
      <c r="DEK11" s="52">
        <v>2</v>
      </c>
      <c r="DEL11" s="52"/>
      <c r="DEM11" s="52"/>
      <c r="DEN11" s="52">
        <v>2</v>
      </c>
      <c r="DEO11" s="52">
        <v>1.504</v>
      </c>
      <c r="DEP11" s="52">
        <v>1.512</v>
      </c>
      <c r="DEQ11" s="52">
        <v>1.9950000000000001</v>
      </c>
      <c r="DER11" s="52">
        <v>1.472</v>
      </c>
      <c r="DES11" s="52">
        <v>2.0099999999999998</v>
      </c>
      <c r="DET11" s="52"/>
      <c r="DEU11" s="52"/>
      <c r="DEV11" s="52">
        <v>1.5089999999999999</v>
      </c>
      <c r="DEW11" s="52">
        <v>2.0209999999999999</v>
      </c>
      <c r="DEX11" s="52"/>
      <c r="DEY11" s="52"/>
      <c r="DEZ11" s="52">
        <v>2.0219999999999998</v>
      </c>
      <c r="DFA11" s="52">
        <v>1.506</v>
      </c>
      <c r="DFB11" s="52"/>
      <c r="DFC11" s="52"/>
      <c r="DFD11" s="52">
        <v>2.012</v>
      </c>
      <c r="DFE11" s="52">
        <v>1.514</v>
      </c>
      <c r="DFF11" s="52">
        <v>1.3939999999999999</v>
      </c>
      <c r="DFG11" s="52">
        <f t="shared" si="204"/>
        <v>1.28</v>
      </c>
      <c r="DFH11" s="52"/>
      <c r="DFI11" s="52">
        <v>1.458</v>
      </c>
      <c r="DFJ11" s="52"/>
      <c r="DFK11" s="52"/>
      <c r="DFL11" s="52">
        <v>1.413</v>
      </c>
      <c r="DFM11" s="52"/>
      <c r="DFN11" s="52"/>
      <c r="DFO11" s="52">
        <v>1.417</v>
      </c>
      <c r="DFP11" s="52"/>
      <c r="DFQ11" s="52"/>
      <c r="DFR11" s="52">
        <v>1.425</v>
      </c>
      <c r="DFS11" s="52"/>
      <c r="DFT11" s="52"/>
      <c r="DFU11" s="58">
        <v>1.3280000000000001</v>
      </c>
      <c r="DFV11" s="58">
        <v>1.476</v>
      </c>
      <c r="DFW11" s="58">
        <f t="shared" si="205"/>
        <v>1.28</v>
      </c>
      <c r="DFX11" s="58">
        <f t="shared" si="206"/>
        <v>1.28</v>
      </c>
      <c r="DFY11" s="58"/>
      <c r="DFZ11" s="58"/>
      <c r="DGA11" s="58" t="s">
        <v>1177</v>
      </c>
      <c r="DGB11" s="58"/>
      <c r="DGC11" s="58" t="s">
        <v>1177</v>
      </c>
      <c r="DGD11" s="58"/>
      <c r="DGE11" s="58" t="s">
        <v>1177</v>
      </c>
      <c r="DGF11" s="58" t="s">
        <v>1177</v>
      </c>
      <c r="DGG11" s="58"/>
      <c r="DGH11" s="58"/>
      <c r="DGI11" s="58"/>
      <c r="DGJ11" s="58"/>
      <c r="DGK11" s="58">
        <v>1.482</v>
      </c>
      <c r="DGL11" s="58">
        <v>1.3640000000000001</v>
      </c>
      <c r="DGM11" s="58">
        <f t="shared" si="207"/>
        <v>1.28</v>
      </c>
      <c r="DGN11" s="58">
        <f t="shared" si="208"/>
        <v>1.28</v>
      </c>
      <c r="DGO11" s="52" t="s">
        <v>1177</v>
      </c>
      <c r="DGP11" s="58"/>
      <c r="DGQ11" s="6" t="e">
        <f t="shared" si="209"/>
        <v>#VALUE!</v>
      </c>
      <c r="DGR11" s="52"/>
      <c r="DGS11" s="52">
        <v>1.44</v>
      </c>
      <c r="DGT11" s="58"/>
      <c r="DGU11" s="58"/>
      <c r="DGV11" s="52">
        <v>1.452</v>
      </c>
      <c r="DGW11" s="52"/>
      <c r="DGX11" s="52">
        <v>1.462</v>
      </c>
      <c r="DGY11" s="52">
        <v>1.4610000000000001</v>
      </c>
      <c r="DGZ11" s="52"/>
      <c r="DHA11" s="52">
        <v>1.4259999999999999</v>
      </c>
      <c r="DHB11" s="52">
        <f t="shared" si="210"/>
        <v>1.28</v>
      </c>
      <c r="DHC11" s="52">
        <v>1.496</v>
      </c>
      <c r="DHD11" s="52"/>
      <c r="DHE11" s="52" t="s">
        <v>1159</v>
      </c>
      <c r="DHF11" s="52" t="s">
        <v>1159</v>
      </c>
      <c r="DHG11" s="52">
        <v>1.492</v>
      </c>
      <c r="DHH11" s="52">
        <v>1.482</v>
      </c>
      <c r="DHI11" s="52">
        <v>1.502</v>
      </c>
      <c r="DHJ11" s="52">
        <v>1.4650000000000001</v>
      </c>
      <c r="DHK11" s="52">
        <f t="shared" si="211"/>
        <v>1.28</v>
      </c>
      <c r="DHL11" s="52"/>
      <c r="DHM11" s="52"/>
      <c r="DHN11" s="52">
        <v>1.7589999999999999</v>
      </c>
      <c r="DHO11" s="52">
        <v>1.7569999999999999</v>
      </c>
      <c r="DHP11" s="52"/>
      <c r="DHQ11" s="52"/>
      <c r="DHR11" s="52">
        <v>1.732</v>
      </c>
      <c r="DHS11" s="52">
        <f t="shared" si="212"/>
        <v>1.28</v>
      </c>
      <c r="DHT11" s="52">
        <v>1.75</v>
      </c>
      <c r="DHU11" s="52">
        <v>1.7490000000000001</v>
      </c>
      <c r="DHV11" s="52">
        <v>1.77</v>
      </c>
      <c r="DHW11" s="52">
        <v>1.754</v>
      </c>
      <c r="DHX11" s="52"/>
      <c r="DHY11" s="52">
        <v>1.762</v>
      </c>
      <c r="DHZ11" s="52"/>
      <c r="DIA11" s="52">
        <v>1.746</v>
      </c>
      <c r="DIB11" s="52">
        <v>1.732</v>
      </c>
      <c r="DIC11" s="52">
        <f t="shared" si="253"/>
        <v>1.28</v>
      </c>
      <c r="DID11" s="52"/>
      <c r="DIE11" s="52"/>
      <c r="DIF11" s="52"/>
      <c r="DIG11" s="52"/>
      <c r="DIH11" s="7">
        <f t="shared" si="213"/>
        <v>-1</v>
      </c>
      <c r="DII11" s="1049">
        <v>0.80200000000000005</v>
      </c>
      <c r="DIJ11" s="52">
        <v>0.97299999999999998</v>
      </c>
      <c r="DIK11" s="52">
        <v>1.4430000000000001</v>
      </c>
      <c r="DIL11" s="52">
        <v>1.542</v>
      </c>
      <c r="DIM11" s="52">
        <v>0.80100000000000005</v>
      </c>
      <c r="DIN11" s="52">
        <v>1.5509999999999999</v>
      </c>
      <c r="DIO11" s="52">
        <v>1.5740000000000001</v>
      </c>
      <c r="DIP11" s="52">
        <f t="shared" si="214"/>
        <v>0.80200000000000005</v>
      </c>
      <c r="DIQ11" s="52">
        <v>0.91300000000000003</v>
      </c>
      <c r="DIR11" s="52"/>
      <c r="DIS11" s="52">
        <v>0.80500000000000005</v>
      </c>
      <c r="DIT11" s="52"/>
      <c r="DIU11" s="52">
        <f t="shared" si="215"/>
        <v>0.80200000000000005</v>
      </c>
      <c r="DIV11" s="52">
        <v>0.80200000000000005</v>
      </c>
      <c r="DIW11" s="52">
        <v>0.91300000000000003</v>
      </c>
      <c r="DIX11" s="52">
        <v>0.89</v>
      </c>
      <c r="DIY11" s="52">
        <v>0.82</v>
      </c>
      <c r="DIZ11" s="52">
        <v>0.88</v>
      </c>
      <c r="DJA11" s="52">
        <v>0.90800000000000003</v>
      </c>
      <c r="DJB11" s="52">
        <v>0.88200000000000001</v>
      </c>
      <c r="DJC11" s="52"/>
      <c r="DJD11" s="52">
        <v>0.90800000000000003</v>
      </c>
      <c r="DJE11" s="52">
        <v>0.83399999999999996</v>
      </c>
      <c r="DJF11" s="52">
        <v>0.85099999999999998</v>
      </c>
      <c r="DJG11" s="52">
        <v>0.9</v>
      </c>
      <c r="DJH11" s="52"/>
      <c r="DJI11" s="52">
        <v>0.91200000000000003</v>
      </c>
      <c r="DJJ11" s="52">
        <v>1.347</v>
      </c>
      <c r="DJK11" s="52">
        <v>0.91400000000000003</v>
      </c>
      <c r="DJL11" s="52">
        <v>1.3480000000000001</v>
      </c>
      <c r="DJM11" s="52"/>
      <c r="DJN11" s="52">
        <v>0.91200000000000003</v>
      </c>
      <c r="DJO11" s="52">
        <v>1.2829999999999999</v>
      </c>
      <c r="DJP11" s="52"/>
      <c r="DJQ11" s="52"/>
      <c r="DJR11" s="52">
        <v>1.292</v>
      </c>
      <c r="DJS11" s="52">
        <v>0.88500000000000001</v>
      </c>
      <c r="DJT11" s="52"/>
      <c r="DJU11" s="52"/>
      <c r="DJV11" s="52">
        <v>0.89700000000000002</v>
      </c>
      <c r="DJW11" s="52">
        <v>1.274</v>
      </c>
      <c r="DJX11" s="52"/>
      <c r="DJY11" s="52"/>
      <c r="DJZ11" s="52">
        <v>1.2649999999999999</v>
      </c>
      <c r="DKA11" s="52">
        <v>0.89300000000000002</v>
      </c>
      <c r="DKB11" s="52">
        <v>1.256</v>
      </c>
      <c r="DKC11" s="52">
        <v>0.88900000000000001</v>
      </c>
      <c r="DKD11" s="52">
        <v>1.268</v>
      </c>
      <c r="DKE11" s="52">
        <v>0.9</v>
      </c>
      <c r="DKF11" s="52"/>
      <c r="DKG11" s="52"/>
      <c r="DKH11" s="52">
        <v>0.90200000000000002</v>
      </c>
      <c r="DKI11" s="52">
        <v>1.256</v>
      </c>
      <c r="DKJ11" s="52"/>
      <c r="DKK11" s="52"/>
      <c r="DKL11" s="52">
        <v>1.272</v>
      </c>
      <c r="DKM11" s="52">
        <v>0.88600000000000001</v>
      </c>
      <c r="DKN11" s="52"/>
      <c r="DKO11" s="52"/>
      <c r="DKP11" s="52">
        <v>1.2549999999999999</v>
      </c>
      <c r="DKQ11" s="52">
        <v>0.9</v>
      </c>
      <c r="DKR11" s="52">
        <v>0.80300000000000005</v>
      </c>
      <c r="DKS11" s="52">
        <f t="shared" si="216"/>
        <v>0.80200000000000005</v>
      </c>
      <c r="DKT11" s="52"/>
      <c r="DKU11" s="52">
        <v>0.879</v>
      </c>
      <c r="DKV11" s="52"/>
      <c r="DKW11" s="52"/>
      <c r="DKX11" s="52">
        <v>0.85799999999999998</v>
      </c>
      <c r="DKY11" s="52"/>
      <c r="DKZ11" s="52"/>
      <c r="DLA11" s="52">
        <v>0.872</v>
      </c>
      <c r="DLB11" s="52"/>
      <c r="DLC11" s="52"/>
      <c r="DLD11" s="52">
        <v>0.877</v>
      </c>
      <c r="DLE11" s="52"/>
      <c r="DLF11" s="52"/>
      <c r="DLG11" s="58">
        <v>0.81299999999999994</v>
      </c>
      <c r="DLH11" s="58">
        <v>0.85899999999999999</v>
      </c>
      <c r="DLI11" s="58">
        <f t="shared" si="217"/>
        <v>0.80200000000000005</v>
      </c>
      <c r="DLJ11" s="58">
        <f t="shared" si="218"/>
        <v>0.80200000000000005</v>
      </c>
      <c r="DLK11" s="58"/>
      <c r="DLL11" s="58"/>
      <c r="DLM11" s="58" t="s">
        <v>1177</v>
      </c>
      <c r="DLN11" s="58"/>
      <c r="DLO11" s="58" t="s">
        <v>1177</v>
      </c>
      <c r="DLP11" s="58"/>
      <c r="DLQ11" s="58" t="s">
        <v>1177</v>
      </c>
      <c r="DLR11" s="58" t="s">
        <v>1177</v>
      </c>
      <c r="DLS11" s="58"/>
      <c r="DLT11" s="58"/>
      <c r="DLU11" s="58"/>
      <c r="DLV11" s="58">
        <v>0.80500000000000005</v>
      </c>
      <c r="DLW11" s="52">
        <v>0.87</v>
      </c>
      <c r="DLX11" s="52">
        <f t="shared" si="219"/>
        <v>0.80200000000000005</v>
      </c>
      <c r="DLY11" s="52">
        <f t="shared" si="220"/>
        <v>0.80200000000000005</v>
      </c>
      <c r="DLZ11" s="52" t="s">
        <v>1177</v>
      </c>
      <c r="DMA11" s="52"/>
      <c r="DMB11" s="6" t="e">
        <f t="shared" si="221"/>
        <v>#VALUE!</v>
      </c>
      <c r="DMC11" s="52"/>
      <c r="DMD11" s="52">
        <v>0.9</v>
      </c>
      <c r="DME11" s="58"/>
      <c r="DMF11" s="58"/>
      <c r="DMG11" s="52">
        <v>0.91400000000000003</v>
      </c>
      <c r="DMH11" s="52"/>
      <c r="DMI11" s="52">
        <v>0.9</v>
      </c>
      <c r="DMJ11" s="52">
        <v>0.90500000000000003</v>
      </c>
      <c r="DMK11" s="52"/>
      <c r="DML11" s="52">
        <v>0.86099999999999999</v>
      </c>
      <c r="DMM11" s="52">
        <f t="shared" si="222"/>
        <v>0.80200000000000005</v>
      </c>
      <c r="DMN11" s="52">
        <v>0.90400000000000003</v>
      </c>
      <c r="DMO11" s="52"/>
      <c r="DMP11" s="52">
        <v>0.93400000000000005</v>
      </c>
      <c r="DMQ11" s="107">
        <v>0.91300000000000003</v>
      </c>
      <c r="DMR11" s="52">
        <f t="shared" si="223"/>
        <v>0.80200000000000005</v>
      </c>
      <c r="DMS11" s="52"/>
      <c r="DMT11" s="52"/>
      <c r="DMU11" s="52">
        <v>0.90400000000000003</v>
      </c>
      <c r="DMV11" s="52">
        <v>0.92400000000000004</v>
      </c>
      <c r="DMW11" s="52"/>
      <c r="DMX11" s="52"/>
      <c r="DMY11" s="52">
        <v>0.88500000000000001</v>
      </c>
      <c r="DMZ11" s="52">
        <f t="shared" si="224"/>
        <v>0.80200000000000005</v>
      </c>
      <c r="DNA11" s="52">
        <v>0.92100000000000004</v>
      </c>
      <c r="DNB11" s="52">
        <v>0.91400000000000003</v>
      </c>
      <c r="DNC11" s="52">
        <v>0.92300000000000004</v>
      </c>
      <c r="DND11" s="52">
        <v>0.91400000000000003</v>
      </c>
      <c r="DNE11" s="52"/>
      <c r="DNF11" s="52">
        <v>0.92200000000000004</v>
      </c>
      <c r="DNG11" s="52"/>
      <c r="DNH11" s="52">
        <v>0.91500000000000004</v>
      </c>
      <c r="DNI11" s="52">
        <v>0.88500000000000001</v>
      </c>
      <c r="DNJ11" s="52">
        <f t="shared" si="254"/>
        <v>0.80200000000000005</v>
      </c>
      <c r="DNK11" s="52"/>
      <c r="DNL11" s="52"/>
      <c r="DNM11" s="52"/>
      <c r="DNN11" s="52"/>
      <c r="DNO11" s="7">
        <f t="shared" si="255"/>
        <v>-1</v>
      </c>
      <c r="DNP11" s="1049">
        <v>0.91800000000000004</v>
      </c>
      <c r="DNQ11" s="52">
        <v>1.0529999999999999</v>
      </c>
      <c r="DNR11" s="52">
        <v>1.0589999999999999</v>
      </c>
      <c r="DNS11" s="52"/>
      <c r="DNT11" s="52"/>
      <c r="DNU11" s="52"/>
      <c r="DNV11" s="52">
        <f t="shared" si="225"/>
        <v>0.91800000000000004</v>
      </c>
      <c r="DNW11" s="52">
        <v>1.6559999999999999</v>
      </c>
      <c r="DNX11" s="52">
        <v>1.653</v>
      </c>
      <c r="DNY11" s="52">
        <v>1.4279999999999999</v>
      </c>
      <c r="DNZ11" s="52">
        <v>1.427</v>
      </c>
      <c r="DOA11" s="52"/>
      <c r="DOB11" s="52">
        <v>1.429</v>
      </c>
      <c r="DOC11" s="52">
        <v>1.46</v>
      </c>
      <c r="DOD11" s="52"/>
      <c r="DOE11" s="52">
        <v>1.4419999999999999</v>
      </c>
      <c r="DOF11" s="52"/>
      <c r="DOG11" s="52">
        <v>1.4570000000000001</v>
      </c>
      <c r="DOH11" s="52">
        <v>1.302</v>
      </c>
      <c r="DOI11" s="52">
        <v>1.321</v>
      </c>
      <c r="DOJ11" s="52">
        <v>1.32</v>
      </c>
      <c r="DOK11" s="52">
        <v>1.302</v>
      </c>
      <c r="DOL11" s="52">
        <v>1.296</v>
      </c>
      <c r="DOM11" s="52">
        <v>1.2989999999999999</v>
      </c>
      <c r="DON11" s="52">
        <v>1.3109999999999999</v>
      </c>
      <c r="DOO11" s="52"/>
      <c r="DOP11" s="52">
        <v>1.3009999999999999</v>
      </c>
      <c r="DOQ11" s="52"/>
      <c r="DOR11" s="52">
        <v>1.5329999999999999</v>
      </c>
      <c r="DOS11" s="52">
        <v>1.49</v>
      </c>
      <c r="DOT11" s="52">
        <f t="shared" si="226"/>
        <v>0.91800000000000004</v>
      </c>
      <c r="DOU11" s="52">
        <v>1.55</v>
      </c>
      <c r="DOV11" s="52"/>
      <c r="DOW11" s="52"/>
      <c r="DOX11" s="52"/>
      <c r="DOY11" s="52"/>
      <c r="DOZ11" s="52">
        <v>1.377</v>
      </c>
      <c r="DPA11" s="52"/>
      <c r="DPB11" s="52">
        <v>1.3720000000000001</v>
      </c>
      <c r="DPC11" s="52"/>
      <c r="DPD11" s="52">
        <v>1.3560000000000001</v>
      </c>
      <c r="DPE11" s="52"/>
      <c r="DPF11" s="58">
        <v>1.3520000000000001</v>
      </c>
      <c r="DPG11" s="58">
        <f t="shared" si="227"/>
        <v>0.91800000000000004</v>
      </c>
      <c r="DPH11" s="58"/>
      <c r="DPI11" s="58" t="s">
        <v>1177</v>
      </c>
      <c r="DPJ11" s="58"/>
      <c r="DPK11" s="58" t="s">
        <v>1177</v>
      </c>
      <c r="DPL11" s="58"/>
      <c r="DPM11" s="58" t="s">
        <v>1177</v>
      </c>
      <c r="DPN11" s="58" t="s">
        <v>1177</v>
      </c>
      <c r="DPO11" s="58"/>
      <c r="DPP11" s="58"/>
      <c r="DPQ11" s="52">
        <v>1.3819999999999999</v>
      </c>
      <c r="DPR11" s="52">
        <f t="shared" si="228"/>
        <v>0.91800000000000004</v>
      </c>
      <c r="DPS11" s="52" t="s">
        <v>1177</v>
      </c>
      <c r="DPT11" s="52"/>
      <c r="DPU11" s="52"/>
      <c r="DPV11" s="52">
        <v>1.4810000000000001</v>
      </c>
      <c r="DPW11" s="52"/>
      <c r="DPX11" s="52"/>
      <c r="DPY11" s="52">
        <v>1.4530000000000001</v>
      </c>
      <c r="DPZ11" s="52"/>
      <c r="DQA11" s="52">
        <v>1.4550000000000001</v>
      </c>
      <c r="DQB11" s="52">
        <v>1.4530000000000001</v>
      </c>
      <c r="DQC11" s="52"/>
      <c r="DQD11" s="52">
        <v>1.4259999999999999</v>
      </c>
      <c r="DQE11" s="52">
        <f t="shared" si="229"/>
        <v>0.91800000000000004</v>
      </c>
      <c r="DQF11" s="52">
        <v>1.4370000000000001</v>
      </c>
      <c r="DQG11" s="52"/>
      <c r="DQH11" s="52">
        <v>1.452</v>
      </c>
      <c r="DQI11" s="107">
        <v>1.4279999999999999</v>
      </c>
      <c r="DQJ11" s="52">
        <f t="shared" si="230"/>
        <v>0.91800000000000004</v>
      </c>
      <c r="DQK11" s="52"/>
      <c r="DQL11" s="52"/>
      <c r="DQM11" s="52">
        <v>1.482</v>
      </c>
      <c r="DQN11" s="52">
        <v>1.466</v>
      </c>
      <c r="DQO11" s="52"/>
      <c r="DQP11" s="52"/>
      <c r="DQQ11" s="52">
        <v>1.496</v>
      </c>
      <c r="DQR11" s="52">
        <f t="shared" si="231"/>
        <v>0.91800000000000004</v>
      </c>
      <c r="DQS11" s="52">
        <v>1.5109999999999999</v>
      </c>
      <c r="DQT11" s="52">
        <v>1.526</v>
      </c>
      <c r="DQU11" s="52">
        <v>1.52</v>
      </c>
      <c r="DQV11" s="52">
        <v>1.5289999999999999</v>
      </c>
      <c r="DQW11" s="52"/>
      <c r="DQX11" s="52">
        <v>1.514</v>
      </c>
      <c r="DQY11" s="52"/>
      <c r="DQZ11" s="52">
        <v>1.524</v>
      </c>
      <c r="DRA11" s="52">
        <v>1.496</v>
      </c>
      <c r="DRB11" s="52">
        <f t="shared" si="256"/>
        <v>0.91800000000000004</v>
      </c>
      <c r="DRC11" s="52"/>
      <c r="DRD11" s="52"/>
      <c r="DRE11" s="52"/>
      <c r="DRF11" s="52"/>
      <c r="DRG11" s="7">
        <f t="shared" si="257"/>
        <v>-1</v>
      </c>
      <c r="DRH11" s="1161" t="s">
        <v>1149</v>
      </c>
      <c r="DRI11" s="1204" t="s">
        <v>1181</v>
      </c>
      <c r="DRJ11" s="1204" t="s">
        <v>1151</v>
      </c>
      <c r="DRK11" s="38"/>
      <c r="DRL11" s="49" t="str">
        <f t="shared" si="232"/>
        <v>3. Missing baseline</v>
      </c>
      <c r="DRM11" s="103" t="str">
        <f t="shared" si="233"/>
        <v>3. Missing baseline</v>
      </c>
      <c r="DRN11" s="49" t="str">
        <f t="shared" si="234"/>
        <v>3. Missing baseline</v>
      </c>
      <c r="DRO11" s="103" t="str">
        <f t="shared" si="235"/>
        <v>3. Missing baseline</v>
      </c>
      <c r="DRP11" s="49" t="str">
        <f t="shared" si="236"/>
        <v xml:space="preserve">1. Better than baseline </v>
      </c>
      <c r="DRQ11" s="50" t="str">
        <f t="shared" si="237"/>
        <v>3. Missing baseline</v>
      </c>
      <c r="DRR11" s="50" t="str">
        <f t="shared" si="238"/>
        <v>3. Missing baseline</v>
      </c>
      <c r="DRS11" s="49" t="str">
        <f t="shared" si="239"/>
        <v>3. Missing baseline</v>
      </c>
      <c r="DRT11" s="49" t="str">
        <f t="shared" si="240"/>
        <v xml:space="preserve">1. Better than baseline </v>
      </c>
      <c r="DRU11" s="49" t="str">
        <f t="shared" si="241"/>
        <v xml:space="preserve">1. Better than baseline </v>
      </c>
      <c r="DRV11" s="49" t="str">
        <f t="shared" si="242"/>
        <v xml:space="preserve">1. Better than baseline </v>
      </c>
      <c r="DRW11" s="49" t="str">
        <f t="shared" si="243"/>
        <v xml:space="preserve">1. Better than baseline </v>
      </c>
      <c r="DRX11" s="49" t="str">
        <f t="shared" si="244"/>
        <v xml:space="preserve">1. Better than baseline </v>
      </c>
    </row>
    <row r="12" spans="1:3306" s="4" customFormat="1" ht="15" customHeight="1" thickBot="1" x14ac:dyDescent="0.4">
      <c r="A12" s="9">
        <v>10</v>
      </c>
      <c r="B12" s="89" t="s">
        <v>16</v>
      </c>
      <c r="C12" s="89" t="s">
        <v>1144</v>
      </c>
      <c r="D12" s="156" t="s">
        <v>1182</v>
      </c>
      <c r="E12" s="197" t="s">
        <v>1182</v>
      </c>
      <c r="F12" s="84" t="str">
        <f t="shared" si="0"/>
        <v>HomeNavigation_YJ-Latin-WOImg-Close-Book</v>
      </c>
      <c r="G12" s="84" t="s">
        <v>1183</v>
      </c>
      <c r="H12" s="84" t="s">
        <v>1147</v>
      </c>
      <c r="I12" s="83" t="s">
        <v>1183</v>
      </c>
      <c r="J12" s="83" t="s">
        <v>1184</v>
      </c>
      <c r="K12" s="178"/>
      <c r="L12" s="178">
        <v>0.88200000000000001</v>
      </c>
      <c r="M12" s="178">
        <v>0.85099999999999998</v>
      </c>
      <c r="N12" s="178">
        <v>0.93</v>
      </c>
      <c r="O12" s="178">
        <v>0.93</v>
      </c>
      <c r="P12" s="178">
        <v>0.88600000000000001</v>
      </c>
      <c r="Q12" s="178">
        <v>0.97099999999999997</v>
      </c>
      <c r="R12" s="178">
        <v>0.86</v>
      </c>
      <c r="S12" s="178">
        <v>0.88400000000000001</v>
      </c>
      <c r="T12" s="77">
        <v>0.9</v>
      </c>
      <c r="U12" s="77">
        <v>0.91900000000000004</v>
      </c>
      <c r="V12" s="77"/>
      <c r="W12" s="77">
        <v>0.89700000000000002</v>
      </c>
      <c r="X12" s="77">
        <v>0.93</v>
      </c>
      <c r="Y12" s="77">
        <v>0.92500000000000004</v>
      </c>
      <c r="Z12" s="77">
        <v>0.91800000000000004</v>
      </c>
      <c r="AA12" s="77">
        <v>0.90700000000000003</v>
      </c>
      <c r="AB12" s="77">
        <v>0.93899999999999995</v>
      </c>
      <c r="AC12" s="77">
        <v>0.89900000000000002</v>
      </c>
      <c r="AD12" s="77">
        <f t="shared" si="1"/>
        <v>0.89900000000000002</v>
      </c>
      <c r="AE12" s="77">
        <v>0.91800000000000004</v>
      </c>
      <c r="AF12" s="77">
        <v>0.91700000000000004</v>
      </c>
      <c r="AG12" s="77"/>
      <c r="AH12" s="77">
        <v>0.93799999999999994</v>
      </c>
      <c r="AI12" s="77">
        <v>0.91900000000000004</v>
      </c>
      <c r="AJ12" s="77">
        <v>0.92200000000000004</v>
      </c>
      <c r="AK12" s="77">
        <v>0.91200000000000003</v>
      </c>
      <c r="AL12" s="77">
        <v>0.92300000000000004</v>
      </c>
      <c r="AM12" s="77">
        <v>0.93200000000000005</v>
      </c>
      <c r="AN12" s="77">
        <v>0.92900000000000005</v>
      </c>
      <c r="AO12" s="77">
        <v>0.93799999999999994</v>
      </c>
      <c r="AP12" s="77">
        <v>0.93600000000000005</v>
      </c>
      <c r="AQ12" s="77">
        <v>0.93600000000000005</v>
      </c>
      <c r="AR12" s="77">
        <v>0.91100000000000003</v>
      </c>
      <c r="AS12" s="77">
        <f t="shared" si="2"/>
        <v>0.89900000000000002</v>
      </c>
      <c r="AT12" s="77">
        <v>0.94299999999999995</v>
      </c>
      <c r="AU12" s="77">
        <v>0.94399999999999995</v>
      </c>
      <c r="AV12" s="77">
        <v>0.92600000000000005</v>
      </c>
      <c r="AW12" s="77">
        <v>0.93799999999999994</v>
      </c>
      <c r="AX12" s="77">
        <v>0.93100000000000005</v>
      </c>
      <c r="AY12" s="77">
        <v>0.94</v>
      </c>
      <c r="AZ12" s="77">
        <v>0.95</v>
      </c>
      <c r="BA12" s="77">
        <v>0.94899999999999995</v>
      </c>
      <c r="BB12" s="77"/>
      <c r="BC12" s="77">
        <v>0.94</v>
      </c>
      <c r="BD12" s="77">
        <v>0.92</v>
      </c>
      <c r="BE12" s="77">
        <v>0.89900000000000002</v>
      </c>
      <c r="BF12" s="47">
        <v>0.92</v>
      </c>
      <c r="BG12" s="47">
        <f t="shared" ref="BG12:BG34" si="265">MIN(AS12,BF12)</f>
        <v>0.89900000000000002</v>
      </c>
      <c r="BH12" s="77">
        <v>0.95</v>
      </c>
      <c r="BI12" s="77">
        <v>0.95199999999999996</v>
      </c>
      <c r="BJ12" s="77">
        <v>0.95599999999999996</v>
      </c>
      <c r="BK12" s="77">
        <v>0.94599999999999995</v>
      </c>
      <c r="BL12" s="77">
        <v>0.93899999999999995</v>
      </c>
      <c r="BM12" s="77">
        <v>0.94899999999999995</v>
      </c>
      <c r="BN12" s="77">
        <v>0.95199999999999996</v>
      </c>
      <c r="BO12" s="77">
        <v>0.92800000000000005</v>
      </c>
      <c r="BP12" s="77">
        <v>0.93100000000000005</v>
      </c>
      <c r="BQ12" s="77">
        <v>0.9</v>
      </c>
      <c r="BR12" s="77">
        <v>0.89900000000000002</v>
      </c>
      <c r="BS12" s="77"/>
      <c r="BT12" s="77">
        <v>0.91500000000000004</v>
      </c>
      <c r="BU12" s="77">
        <v>0.93100000000000005</v>
      </c>
      <c r="BV12" s="77">
        <v>0.93</v>
      </c>
      <c r="BW12" s="77"/>
      <c r="BX12" s="77">
        <v>0.91700000000000004</v>
      </c>
      <c r="BY12" s="77">
        <v>0.93</v>
      </c>
      <c r="BZ12" s="77">
        <v>0.94299999999999995</v>
      </c>
      <c r="CA12" s="77"/>
      <c r="CB12" s="77">
        <v>0.95099999999999996</v>
      </c>
      <c r="CC12" s="77">
        <v>0.95399999999999996</v>
      </c>
      <c r="CD12" s="77"/>
      <c r="CE12" s="77">
        <v>0.93</v>
      </c>
      <c r="CF12" s="77">
        <f t="shared" si="3"/>
        <v>0.89900000000000002</v>
      </c>
      <c r="CG12" s="77">
        <v>0.96</v>
      </c>
      <c r="CH12" s="77"/>
      <c r="CI12" s="77">
        <v>0.96399999999999997</v>
      </c>
      <c r="CJ12" s="77">
        <v>0.98899999999999999</v>
      </c>
      <c r="CK12" s="77">
        <v>1.054</v>
      </c>
      <c r="CL12" s="77"/>
      <c r="CM12" s="77">
        <v>0.94099999999999995</v>
      </c>
      <c r="CN12" s="77">
        <v>0.95299999999999996</v>
      </c>
      <c r="CO12" s="77"/>
      <c r="CP12" s="77">
        <v>1.014</v>
      </c>
      <c r="CQ12" s="77">
        <f t="shared" si="4"/>
        <v>0.89900000000000002</v>
      </c>
      <c r="CR12" s="77">
        <v>1.0389999999999999</v>
      </c>
      <c r="CS12" s="77">
        <v>1.014</v>
      </c>
      <c r="CT12" s="77">
        <v>0.995</v>
      </c>
      <c r="CU12" s="77"/>
      <c r="CV12" s="77">
        <v>0.98099999999999998</v>
      </c>
      <c r="CW12" s="77">
        <v>0.98099999999999998</v>
      </c>
      <c r="CX12" s="77">
        <v>0.99199999999999999</v>
      </c>
      <c r="CY12" s="77"/>
      <c r="CZ12" s="77">
        <v>1.002</v>
      </c>
      <c r="DA12" s="77">
        <v>0.94799999999999995</v>
      </c>
      <c r="DB12" s="77">
        <f t="shared" si="5"/>
        <v>0.89900000000000002</v>
      </c>
      <c r="DC12" s="77">
        <v>0.99299999999999999</v>
      </c>
      <c r="DD12" s="77">
        <v>0.997</v>
      </c>
      <c r="DE12" s="77">
        <v>0.98699999999999999</v>
      </c>
      <c r="DF12" s="77">
        <v>0.97499999999999998</v>
      </c>
      <c r="DG12" s="77">
        <v>0.97899999999999998</v>
      </c>
      <c r="DH12" s="77">
        <v>1.004</v>
      </c>
      <c r="DI12" s="77">
        <v>0.98499999999999999</v>
      </c>
      <c r="DJ12" s="77">
        <v>0.98499999999999999</v>
      </c>
      <c r="DK12" s="77">
        <v>1.006</v>
      </c>
      <c r="DL12" s="77">
        <v>0.995</v>
      </c>
      <c r="DM12" s="77">
        <v>0.94099999999999995</v>
      </c>
      <c r="DN12" s="77">
        <f t="shared" si="6"/>
        <v>0.89900000000000002</v>
      </c>
      <c r="DO12" s="47">
        <v>1.008</v>
      </c>
      <c r="DP12" s="47"/>
      <c r="DQ12" s="102">
        <v>1.012</v>
      </c>
      <c r="DR12" s="47">
        <v>0.998</v>
      </c>
      <c r="DS12" s="47">
        <v>0.997</v>
      </c>
      <c r="DT12" s="47">
        <v>1.7190000000000001</v>
      </c>
      <c r="DU12" s="47">
        <v>1.651</v>
      </c>
      <c r="DV12" s="47">
        <v>1.6870000000000001</v>
      </c>
      <c r="DW12" s="47">
        <v>1.6990000000000001</v>
      </c>
      <c r="DX12" s="47">
        <v>1.6830000000000001</v>
      </c>
      <c r="DY12" s="51">
        <v>1.6619999999999999</v>
      </c>
      <c r="DZ12" s="51">
        <v>0.94899999999999995</v>
      </c>
      <c r="EA12" s="51">
        <f t="shared" si="7"/>
        <v>0.89900000000000002</v>
      </c>
      <c r="EB12" s="51">
        <v>1.6180000000000001</v>
      </c>
      <c r="EC12" s="51">
        <v>1.6279999999999999</v>
      </c>
      <c r="ED12" s="51">
        <v>1.474</v>
      </c>
      <c r="EE12" s="51"/>
      <c r="EF12" s="51">
        <v>1.3069999999999999</v>
      </c>
      <c r="EG12" s="51">
        <v>1.306</v>
      </c>
      <c r="EH12" s="51">
        <v>1.2849999999999999</v>
      </c>
      <c r="EI12" s="51">
        <v>1.3080000000000001</v>
      </c>
      <c r="EJ12" s="51">
        <v>1.3049999999999999</v>
      </c>
      <c r="EK12" s="51">
        <v>1.3049999999999999</v>
      </c>
      <c r="EL12" s="51">
        <v>0.94899999999999995</v>
      </c>
      <c r="EM12" s="51">
        <f t="shared" si="8"/>
        <v>0.89900000000000002</v>
      </c>
      <c r="EN12" s="51">
        <v>1.252</v>
      </c>
      <c r="EO12" s="51">
        <v>1.244</v>
      </c>
      <c r="EP12" s="51">
        <v>1.244</v>
      </c>
      <c r="EQ12" s="48">
        <v>1.248</v>
      </c>
      <c r="ER12" s="48">
        <v>1.2829999999999999</v>
      </c>
      <c r="ES12" s="48">
        <v>1.2649999999999999</v>
      </c>
      <c r="ET12" s="48">
        <v>1.26</v>
      </c>
      <c r="EU12" s="48"/>
      <c r="EV12" s="48">
        <v>1.2050000000000001</v>
      </c>
      <c r="EW12" s="51">
        <v>1.21</v>
      </c>
      <c r="EX12" s="48">
        <f t="shared" si="9"/>
        <v>0.89900000000000002</v>
      </c>
      <c r="EY12" s="48">
        <v>1.1950000000000001</v>
      </c>
      <c r="EZ12" s="48">
        <v>1.143</v>
      </c>
      <c r="FA12" s="48">
        <v>1.145</v>
      </c>
      <c r="FB12" s="48">
        <v>1.169</v>
      </c>
      <c r="FC12" s="48">
        <v>1.1519999999999999</v>
      </c>
      <c r="FD12" s="48"/>
      <c r="FE12" s="48">
        <v>1.171</v>
      </c>
      <c r="FF12" s="48">
        <v>1.169</v>
      </c>
      <c r="FG12" s="48">
        <v>1.171</v>
      </c>
      <c r="FH12" s="48">
        <v>1.1579999999999999</v>
      </c>
      <c r="FI12" s="48">
        <v>1.1499999999999999</v>
      </c>
      <c r="FJ12" s="48">
        <v>1.17</v>
      </c>
      <c r="FK12" s="51">
        <v>1.1100000000000001</v>
      </c>
      <c r="FL12" s="51">
        <f t="shared" si="10"/>
        <v>0.89900000000000002</v>
      </c>
      <c r="FM12" s="51">
        <v>1.18</v>
      </c>
      <c r="FN12" s="51">
        <v>1.18</v>
      </c>
      <c r="FO12" s="51">
        <v>1.1759999999999999</v>
      </c>
      <c r="FP12" s="51">
        <v>1.19</v>
      </c>
      <c r="FQ12" s="51">
        <v>1.17</v>
      </c>
      <c r="FR12" s="48">
        <v>1.0109999999999999</v>
      </c>
      <c r="FS12" s="48">
        <v>1.0269999999999999</v>
      </c>
      <c r="FT12" s="48">
        <v>1.014</v>
      </c>
      <c r="FU12" s="48">
        <v>1.01</v>
      </c>
      <c r="FV12" s="48">
        <v>1.0049999999999999</v>
      </c>
      <c r="FW12" s="47">
        <v>1.0209999999999999</v>
      </c>
      <c r="FX12" s="47">
        <f t="shared" si="11"/>
        <v>0.89900000000000002</v>
      </c>
      <c r="FY12" s="47">
        <v>1.01</v>
      </c>
      <c r="FZ12" s="47">
        <v>1.006</v>
      </c>
      <c r="GA12" s="47"/>
      <c r="GB12" s="47">
        <v>1.012</v>
      </c>
      <c r="GC12" s="47">
        <v>1.016</v>
      </c>
      <c r="GD12" s="47">
        <v>1.03</v>
      </c>
      <c r="GE12" s="47">
        <v>1.0309999999999999</v>
      </c>
      <c r="GF12" s="47"/>
      <c r="GG12" s="47">
        <v>1.04</v>
      </c>
      <c r="GH12" s="47">
        <v>1.026</v>
      </c>
      <c r="GI12" s="47">
        <v>1.0229999999999999</v>
      </c>
      <c r="GJ12" s="47">
        <v>1.0169999999999999</v>
      </c>
      <c r="GK12" s="47">
        <v>1.0329999999999999</v>
      </c>
      <c r="GL12" s="47">
        <v>1.0209999999999999</v>
      </c>
      <c r="GM12" s="47">
        <v>1.04</v>
      </c>
      <c r="GN12" s="47"/>
      <c r="GO12" s="47">
        <v>1.0249999999999999</v>
      </c>
      <c r="GP12" s="47"/>
      <c r="GQ12" s="47">
        <v>1.038</v>
      </c>
      <c r="GR12" s="47">
        <v>1.036</v>
      </c>
      <c r="GS12" s="47">
        <v>1.0269999999999999</v>
      </c>
      <c r="GT12" s="47"/>
      <c r="GU12" s="47">
        <v>1.044</v>
      </c>
      <c r="GV12" s="47">
        <v>1.0509999999999999</v>
      </c>
      <c r="GW12" s="47">
        <v>1.0409999999999999</v>
      </c>
      <c r="GX12" s="47">
        <v>1.0409999999999999</v>
      </c>
      <c r="GY12" s="47">
        <v>1.0489999999999999</v>
      </c>
      <c r="GZ12" s="47">
        <v>1.034</v>
      </c>
      <c r="HA12" s="47"/>
      <c r="HB12" s="47">
        <v>1.012</v>
      </c>
      <c r="HC12" s="47">
        <f t="shared" si="12"/>
        <v>0.89900000000000002</v>
      </c>
      <c r="HD12" s="47">
        <v>1.0429999999999999</v>
      </c>
      <c r="HE12" s="47">
        <v>1.052</v>
      </c>
      <c r="HF12" s="47">
        <v>1.05</v>
      </c>
      <c r="HG12" s="47">
        <v>1.052</v>
      </c>
      <c r="HH12" s="51">
        <v>1.0569999999999999</v>
      </c>
      <c r="HI12" s="48">
        <f t="shared" si="13"/>
        <v>0.89900000000000002</v>
      </c>
      <c r="HJ12" s="48">
        <v>1.0920000000000001</v>
      </c>
      <c r="HK12" s="48">
        <v>1.0940000000000001</v>
      </c>
      <c r="HL12" s="48">
        <v>1.0940000000000001</v>
      </c>
      <c r="HM12" s="48">
        <v>1.089</v>
      </c>
      <c r="HN12" s="76"/>
      <c r="HO12" s="76">
        <v>1.0980000000000001</v>
      </c>
      <c r="HP12" s="76">
        <v>1.0900000000000001</v>
      </c>
      <c r="HQ12" s="76">
        <v>1.0940000000000001</v>
      </c>
      <c r="HR12" s="76">
        <v>1.2030000000000001</v>
      </c>
      <c r="HS12" s="76">
        <v>1.2210000000000001</v>
      </c>
      <c r="HT12" s="76"/>
      <c r="HU12" s="76">
        <v>1.2190000000000001</v>
      </c>
      <c r="HV12" s="76"/>
      <c r="HW12" s="76">
        <v>1.234</v>
      </c>
      <c r="HX12" s="76">
        <v>1.1990000000000001</v>
      </c>
      <c r="HY12" s="48">
        <f t="shared" si="14"/>
        <v>0.89900000000000002</v>
      </c>
      <c r="HZ12" s="76"/>
      <c r="IA12" s="5">
        <f t="shared" si="15"/>
        <v>0.33370411568409347</v>
      </c>
      <c r="IB12" s="102"/>
      <c r="IC12" s="102">
        <v>1.206</v>
      </c>
      <c r="ID12" s="102">
        <v>1.0549999999999999</v>
      </c>
      <c r="IE12" s="102">
        <v>1.0680000000000001</v>
      </c>
      <c r="IF12" s="102">
        <v>1.1990000000000001</v>
      </c>
      <c r="IG12" s="102">
        <v>1.1499999999999999</v>
      </c>
      <c r="IH12" s="102">
        <v>1.048</v>
      </c>
      <c r="II12" s="102">
        <v>1.0329999999999999</v>
      </c>
      <c r="IJ12" s="102">
        <v>1.0980000000000001</v>
      </c>
      <c r="IK12" s="102">
        <v>1.1220000000000001</v>
      </c>
      <c r="IL12" s="102">
        <v>1.1200000000000001</v>
      </c>
      <c r="IM12" s="102">
        <v>1.079</v>
      </c>
      <c r="IN12" s="102">
        <v>1.0960000000000001</v>
      </c>
      <c r="IO12" s="102">
        <v>1.093</v>
      </c>
      <c r="IP12" s="102">
        <v>1.0880000000000001</v>
      </c>
      <c r="IQ12" s="102">
        <v>1.093</v>
      </c>
      <c r="IR12" s="102">
        <f t="shared" si="16"/>
        <v>1.0329999999999999</v>
      </c>
      <c r="IS12" s="102">
        <v>1.095</v>
      </c>
      <c r="IT12" s="102">
        <v>1.0960000000000001</v>
      </c>
      <c r="IU12" s="102">
        <v>1.1100000000000001</v>
      </c>
      <c r="IV12" s="102">
        <v>1.0840000000000001</v>
      </c>
      <c r="IW12" s="102">
        <v>1.105</v>
      </c>
      <c r="IX12" s="102"/>
      <c r="IY12" s="102">
        <v>1.091</v>
      </c>
      <c r="IZ12" s="102">
        <v>1.107</v>
      </c>
      <c r="JA12" s="102">
        <v>1.1080000000000001</v>
      </c>
      <c r="JB12" s="102">
        <v>1.093</v>
      </c>
      <c r="JC12" s="102">
        <v>1.095</v>
      </c>
      <c r="JD12" s="102">
        <v>1.1000000000000001</v>
      </c>
      <c r="JE12" s="102">
        <v>1.1220000000000001</v>
      </c>
      <c r="JF12" s="102">
        <v>1.115</v>
      </c>
      <c r="JG12" s="102"/>
      <c r="JH12" s="102">
        <v>1.103</v>
      </c>
      <c r="JI12" s="102">
        <v>1.0860000000000001</v>
      </c>
      <c r="JJ12" s="102">
        <f t="shared" si="17"/>
        <v>1.0329999999999999</v>
      </c>
      <c r="JK12" s="102"/>
      <c r="JL12" s="102">
        <v>1.1000000000000001</v>
      </c>
      <c r="JM12" s="102">
        <v>1.07</v>
      </c>
      <c r="JN12" s="102">
        <v>1.0669999999999999</v>
      </c>
      <c r="JO12" s="102">
        <v>1.0860000000000001</v>
      </c>
      <c r="JP12" s="102">
        <v>1.087</v>
      </c>
      <c r="JQ12" s="102">
        <v>1.0409999999999999</v>
      </c>
      <c r="JR12" s="102">
        <v>1.081</v>
      </c>
      <c r="JS12" s="102">
        <v>1.0720000000000001</v>
      </c>
      <c r="JT12" s="102">
        <v>1.071</v>
      </c>
      <c r="JU12" s="102">
        <v>1.1060000000000001</v>
      </c>
      <c r="JV12" s="102">
        <v>1.0329999999999999</v>
      </c>
      <c r="JW12" s="102">
        <v>1.1060000000000001</v>
      </c>
      <c r="JX12" s="102">
        <f t="shared" ref="JX12:JX36" si="266">MIN(JJ12,JW12)</f>
        <v>1.0329999999999999</v>
      </c>
      <c r="JY12" s="102">
        <v>1.071</v>
      </c>
      <c r="JZ12" s="102">
        <v>1.083</v>
      </c>
      <c r="KA12" s="102">
        <v>1.0760000000000001</v>
      </c>
      <c r="KB12" s="102">
        <v>1.0660000000000001</v>
      </c>
      <c r="KC12" s="102">
        <v>1.093</v>
      </c>
      <c r="KD12" s="102">
        <v>1.073</v>
      </c>
      <c r="KE12" s="102">
        <v>1.0589999999999999</v>
      </c>
      <c r="KF12" s="102">
        <v>1.069</v>
      </c>
      <c r="KG12" s="102">
        <v>1.079</v>
      </c>
      <c r="KH12" s="102">
        <v>1.0900000000000001</v>
      </c>
      <c r="KI12" s="102">
        <f t="shared" si="18"/>
        <v>1.0329999999999999</v>
      </c>
      <c r="KJ12" s="102">
        <v>1.0649999999999999</v>
      </c>
      <c r="KK12" s="102">
        <v>1.0669999999999999</v>
      </c>
      <c r="KL12" s="102">
        <v>1.08</v>
      </c>
      <c r="KM12" s="102">
        <v>1.095</v>
      </c>
      <c r="KN12" s="102">
        <v>1.1040000000000001</v>
      </c>
      <c r="KO12" s="102">
        <v>1.087</v>
      </c>
      <c r="KP12" s="102">
        <v>1.101</v>
      </c>
      <c r="KQ12" s="102">
        <v>1.0960000000000001</v>
      </c>
      <c r="KR12" s="102"/>
      <c r="KS12" s="102">
        <v>1.1200000000000001</v>
      </c>
      <c r="KT12" s="102">
        <f t="shared" si="19"/>
        <v>1.0329999999999999</v>
      </c>
      <c r="KU12" s="102">
        <v>1.089</v>
      </c>
      <c r="KV12" s="102">
        <v>1.1220000000000001</v>
      </c>
      <c r="KW12" s="102">
        <v>1.143</v>
      </c>
      <c r="KX12" s="102">
        <v>1.194</v>
      </c>
      <c r="KY12" s="102"/>
      <c r="KZ12" s="102">
        <v>1.1040000000000001</v>
      </c>
      <c r="LA12" s="102"/>
      <c r="LB12" s="102">
        <v>1.109</v>
      </c>
      <c r="LC12" s="102">
        <v>1.1839999999999999</v>
      </c>
      <c r="LD12" s="102">
        <f t="shared" si="20"/>
        <v>1.0329999999999999</v>
      </c>
      <c r="LE12" s="102">
        <v>1.19</v>
      </c>
      <c r="LF12" s="102">
        <v>1.1819999999999999</v>
      </c>
      <c r="LG12" s="102">
        <v>1.1399999999999999</v>
      </c>
      <c r="LH12" s="102">
        <v>1.139</v>
      </c>
      <c r="LI12" s="102">
        <v>1.1539999999999999</v>
      </c>
      <c r="LJ12" s="102">
        <v>1.1519999999999999</v>
      </c>
      <c r="LK12" s="102">
        <v>1.151</v>
      </c>
      <c r="LL12" s="102">
        <v>1.111</v>
      </c>
      <c r="LM12" s="102">
        <f t="shared" si="21"/>
        <v>1.0329999999999999</v>
      </c>
      <c r="LN12" s="102">
        <v>1.143</v>
      </c>
      <c r="LO12" s="102">
        <v>1.159</v>
      </c>
      <c r="LP12" s="102">
        <v>1.1870000000000001</v>
      </c>
      <c r="LQ12" s="102"/>
      <c r="LR12" s="102">
        <v>1.1719999999999999</v>
      </c>
      <c r="LS12" s="102">
        <v>1.159</v>
      </c>
      <c r="LT12" s="102">
        <v>1.1399999999999999</v>
      </c>
      <c r="LU12" s="102">
        <v>1.1739999999999999</v>
      </c>
      <c r="LV12" s="102"/>
      <c r="LW12" s="102">
        <v>1.1499999999999999</v>
      </c>
      <c r="LX12" s="102">
        <v>1.141</v>
      </c>
      <c r="LY12" s="102">
        <v>1.107</v>
      </c>
      <c r="LZ12" s="102">
        <f t="shared" si="22"/>
        <v>1.0329999999999999</v>
      </c>
      <c r="MA12" s="102">
        <v>1.1499999999999999</v>
      </c>
      <c r="MB12" s="102">
        <v>1.1459999999999999</v>
      </c>
      <c r="MC12" s="102"/>
      <c r="MD12" s="885">
        <f t="shared" si="23"/>
        <v>0.10939012584704744</v>
      </c>
      <c r="ME12" s="1060"/>
      <c r="MF12" s="1060">
        <v>1.081</v>
      </c>
      <c r="MG12" s="1060">
        <v>1.05</v>
      </c>
      <c r="MH12" s="1060">
        <v>1.0629999999999999</v>
      </c>
      <c r="MI12" s="1060">
        <v>1.157</v>
      </c>
      <c r="MJ12" s="1060">
        <v>1.1240000000000001</v>
      </c>
      <c r="MK12" s="1060">
        <v>1.075</v>
      </c>
      <c r="ML12" s="1060">
        <v>1.05</v>
      </c>
      <c r="MM12" s="1060">
        <v>1.0720000000000001</v>
      </c>
      <c r="MN12" s="1060">
        <v>1.1020000000000001</v>
      </c>
      <c r="MO12" s="1060"/>
      <c r="MP12" s="1060">
        <v>1.07</v>
      </c>
      <c r="MQ12" s="1060">
        <v>1.0549999999999999</v>
      </c>
      <c r="MR12" s="1060">
        <v>1.0620000000000001</v>
      </c>
      <c r="MS12" s="1060">
        <v>1.075</v>
      </c>
      <c r="MT12" s="1060">
        <v>1.079</v>
      </c>
      <c r="MU12" s="1060">
        <v>1.0609999999999999</v>
      </c>
      <c r="MV12" s="1060">
        <f t="shared" si="24"/>
        <v>1.05</v>
      </c>
      <c r="MW12" s="1060">
        <v>1.099</v>
      </c>
      <c r="MX12" s="1060">
        <v>1.0920000000000001</v>
      </c>
      <c r="MY12" s="1060">
        <v>1.129</v>
      </c>
      <c r="MZ12" s="1060"/>
      <c r="NA12" s="1060">
        <v>1.0349999999999999</v>
      </c>
      <c r="NB12" s="1060">
        <v>1.0660000000000001</v>
      </c>
      <c r="NC12" s="1060">
        <v>1.0609999999999999</v>
      </c>
      <c r="ND12" s="1060">
        <v>1.0820000000000001</v>
      </c>
      <c r="NE12" s="1060">
        <v>1.0669999999999999</v>
      </c>
      <c r="NF12" s="1060"/>
      <c r="NG12" s="1060">
        <v>1.0720000000000001</v>
      </c>
      <c r="NH12" s="1060">
        <v>1.089</v>
      </c>
      <c r="NI12" s="1060"/>
      <c r="NJ12" s="1060">
        <v>1.0649999999999999</v>
      </c>
      <c r="NK12" s="1060">
        <v>1.0649999999999999</v>
      </c>
      <c r="NL12" s="1060">
        <v>1.089</v>
      </c>
      <c r="NM12" s="1060">
        <v>1.0649999999999999</v>
      </c>
      <c r="NN12" s="1060">
        <f t="shared" si="25"/>
        <v>1.05</v>
      </c>
      <c r="NO12" s="1060">
        <v>1.0640000000000001</v>
      </c>
      <c r="NP12" s="1060">
        <v>1.0569999999999999</v>
      </c>
      <c r="NQ12" s="1060">
        <v>1.0629999999999999</v>
      </c>
      <c r="NR12" s="1060"/>
      <c r="NS12" s="1060">
        <v>1.083</v>
      </c>
      <c r="NT12" s="1060">
        <v>1.0740000000000001</v>
      </c>
      <c r="NU12" s="1060">
        <v>1.0269999999999999</v>
      </c>
      <c r="NV12" s="1060">
        <v>1.0589999999999999</v>
      </c>
      <c r="NW12" s="1060">
        <v>1.0669999999999999</v>
      </c>
      <c r="NX12" s="1060">
        <v>1.069</v>
      </c>
      <c r="NY12" s="1060">
        <v>1.0820000000000001</v>
      </c>
      <c r="NZ12" s="1060">
        <v>1.0329999999999999</v>
      </c>
      <c r="OA12" s="1060">
        <v>1.0820000000000001</v>
      </c>
      <c r="OB12" s="102">
        <f t="shared" ref="OB12:OB36" si="267">MIN(NN12,OA12)</f>
        <v>1.05</v>
      </c>
      <c r="OC12" s="1060">
        <v>1.093</v>
      </c>
      <c r="OD12" s="1060">
        <v>1.0740000000000001</v>
      </c>
      <c r="OE12" s="1060">
        <v>1.0780000000000001</v>
      </c>
      <c r="OF12" s="1060">
        <v>1.069</v>
      </c>
      <c r="OG12" s="1060"/>
      <c r="OH12" s="1060">
        <v>1.0640000000000001</v>
      </c>
      <c r="OI12" s="1060">
        <v>1.073</v>
      </c>
      <c r="OJ12" s="102">
        <v>1.0740000000000001</v>
      </c>
      <c r="OK12" s="102">
        <v>1.0629999999999999</v>
      </c>
      <c r="OL12" s="102">
        <v>1.0589999999999999</v>
      </c>
      <c r="OM12" s="102">
        <v>1.05</v>
      </c>
      <c r="ON12" s="102">
        <f t="shared" si="26"/>
        <v>1.0329999999999999</v>
      </c>
      <c r="OO12" s="102">
        <v>1.069</v>
      </c>
      <c r="OP12" s="102">
        <v>1.073</v>
      </c>
      <c r="OQ12" s="102">
        <v>1.075</v>
      </c>
      <c r="OR12" s="102">
        <v>1.0820000000000001</v>
      </c>
      <c r="OS12" s="102">
        <v>1.0900000000000001</v>
      </c>
      <c r="OT12" s="102">
        <v>1.0720000000000001</v>
      </c>
      <c r="OU12" s="102">
        <v>1.069</v>
      </c>
      <c r="OV12" s="102">
        <v>1.0960000000000001</v>
      </c>
      <c r="OW12" s="102"/>
      <c r="OX12" s="102"/>
      <c r="OY12" s="102">
        <v>1.1000000000000001</v>
      </c>
      <c r="OZ12" s="102">
        <f t="shared" si="27"/>
        <v>1.0329999999999999</v>
      </c>
      <c r="PA12" s="102"/>
      <c r="PB12" s="102">
        <v>1.085</v>
      </c>
      <c r="PC12" s="102">
        <v>1.0780000000000001</v>
      </c>
      <c r="PD12" s="102">
        <v>1.1399999999999999</v>
      </c>
      <c r="PE12" s="102">
        <v>1.171</v>
      </c>
      <c r="PF12" s="102"/>
      <c r="PG12" s="102">
        <v>1.099</v>
      </c>
      <c r="PH12" s="102">
        <v>1.119</v>
      </c>
      <c r="PI12" s="102"/>
      <c r="PJ12" s="102">
        <v>1.1659999999999999</v>
      </c>
      <c r="PK12" s="102">
        <f t="shared" si="28"/>
        <v>1.0329999999999999</v>
      </c>
      <c r="PL12" s="102">
        <v>1.1759999999999999</v>
      </c>
      <c r="PM12" s="102">
        <v>1.1499999999999999</v>
      </c>
      <c r="PN12" s="102">
        <v>1.123</v>
      </c>
      <c r="PO12" s="102"/>
      <c r="PP12" s="102">
        <v>1.151</v>
      </c>
      <c r="PQ12" s="102">
        <v>1.147</v>
      </c>
      <c r="PR12" s="102">
        <v>1.147</v>
      </c>
      <c r="PS12" s="102">
        <v>1.1379999999999999</v>
      </c>
      <c r="PT12" s="102">
        <v>1.117</v>
      </c>
      <c r="PU12" s="102">
        <f t="shared" si="29"/>
        <v>1.0329999999999999</v>
      </c>
      <c r="PV12" s="102">
        <v>1.1259999999999999</v>
      </c>
      <c r="PW12" s="102">
        <v>1.161</v>
      </c>
      <c r="PX12" s="102">
        <v>1.1559999999999999</v>
      </c>
      <c r="PY12" s="102">
        <v>1.1719999999999999</v>
      </c>
      <c r="PZ12" s="102">
        <v>1.1499999999999999</v>
      </c>
      <c r="QA12" s="102"/>
      <c r="QB12" s="102">
        <v>1.1180000000000001</v>
      </c>
      <c r="QC12" s="102">
        <v>1.153</v>
      </c>
      <c r="QD12" s="102">
        <v>1.129</v>
      </c>
      <c r="QE12" s="102">
        <v>1.113</v>
      </c>
      <c r="QF12" s="102">
        <v>1.149</v>
      </c>
      <c r="QG12" s="102">
        <v>1.1020000000000001</v>
      </c>
      <c r="QH12" s="102">
        <f t="shared" si="30"/>
        <v>1.0329999999999999</v>
      </c>
      <c r="QI12" s="102">
        <v>1.1220000000000001</v>
      </c>
      <c r="QJ12" s="102">
        <v>1.1479999999999999</v>
      </c>
      <c r="QK12" s="102">
        <v>1.1659999999999999</v>
      </c>
      <c r="QL12" s="102">
        <v>1.157</v>
      </c>
      <c r="QM12" s="102"/>
      <c r="QN12" s="102">
        <v>1.837</v>
      </c>
      <c r="QO12" s="102">
        <v>1.86</v>
      </c>
      <c r="QP12" s="102">
        <v>1.8819999999999999</v>
      </c>
      <c r="QQ12" s="102">
        <v>1.851</v>
      </c>
      <c r="QR12" s="102">
        <v>1.839</v>
      </c>
      <c r="QS12" s="102">
        <v>1.819</v>
      </c>
      <c r="QT12" s="102">
        <v>1.123</v>
      </c>
      <c r="QU12" s="102">
        <f t="shared" si="31"/>
        <v>1.0329999999999999</v>
      </c>
      <c r="QV12" s="102">
        <v>1.8560000000000001</v>
      </c>
      <c r="QW12" s="102">
        <v>1.7669999999999999</v>
      </c>
      <c r="QX12" s="102">
        <v>1.6559999999999999</v>
      </c>
      <c r="QY12" s="102">
        <v>1.4410000000000001</v>
      </c>
      <c r="QZ12" s="102">
        <v>1.417</v>
      </c>
      <c r="RA12" s="102">
        <v>0</v>
      </c>
      <c r="RB12" s="102">
        <v>1.44</v>
      </c>
      <c r="RC12" s="102">
        <v>1.4330000000000001</v>
      </c>
      <c r="RD12" s="102">
        <v>1.419</v>
      </c>
      <c r="RE12" s="102">
        <v>1.123</v>
      </c>
      <c r="RF12" s="102">
        <f t="shared" si="32"/>
        <v>1.0329999999999999</v>
      </c>
      <c r="RG12" s="102">
        <v>1.385</v>
      </c>
      <c r="RH12" s="102"/>
      <c r="RI12" s="102">
        <v>1.409</v>
      </c>
      <c r="RJ12" s="102">
        <v>1.409</v>
      </c>
      <c r="RK12" s="102">
        <v>1.43</v>
      </c>
      <c r="RL12" s="102">
        <v>1.4330000000000001</v>
      </c>
      <c r="RM12" s="102">
        <v>1.44</v>
      </c>
      <c r="RN12" s="102">
        <v>1.4370000000000001</v>
      </c>
      <c r="RO12" s="102">
        <v>1.3660000000000001</v>
      </c>
      <c r="RP12" s="102">
        <v>1.383</v>
      </c>
      <c r="RQ12" s="102">
        <f t="shared" si="33"/>
        <v>1.0329999999999999</v>
      </c>
      <c r="RR12" s="102"/>
      <c r="RS12" s="102">
        <v>1.369</v>
      </c>
      <c r="RT12" s="102">
        <v>1.304</v>
      </c>
      <c r="RU12" s="102">
        <v>1.3109999999999999</v>
      </c>
      <c r="RV12" s="102">
        <v>1.278</v>
      </c>
      <c r="RW12" s="102">
        <v>1.29</v>
      </c>
      <c r="RX12" s="102">
        <v>1.2769999999999999</v>
      </c>
      <c r="RY12" s="102">
        <v>1.2909999999999999</v>
      </c>
      <c r="RZ12" s="102">
        <v>1.3129999999999999</v>
      </c>
      <c r="SA12" s="102">
        <v>1.3</v>
      </c>
      <c r="SB12" s="102">
        <v>1.31</v>
      </c>
      <c r="SC12" s="102">
        <v>1.31</v>
      </c>
      <c r="SD12" s="102">
        <v>1.33</v>
      </c>
      <c r="SE12" s="102">
        <f t="shared" si="34"/>
        <v>1.0329999999999999</v>
      </c>
      <c r="SF12" s="102">
        <v>1.32</v>
      </c>
      <c r="SG12" s="102">
        <v>1.33</v>
      </c>
      <c r="SH12" s="102">
        <v>1.32</v>
      </c>
      <c r="SI12" s="102">
        <v>1.3160000000000001</v>
      </c>
      <c r="SJ12" s="102">
        <v>1.32</v>
      </c>
      <c r="SK12" s="102">
        <v>1.06</v>
      </c>
      <c r="SL12" s="102">
        <v>1.06</v>
      </c>
      <c r="SM12" s="102"/>
      <c r="SN12" s="102">
        <v>1.03</v>
      </c>
      <c r="SO12" s="102">
        <v>1.03</v>
      </c>
      <c r="SP12" s="102">
        <v>1.03</v>
      </c>
      <c r="SQ12" s="102">
        <v>1.0109999999999999</v>
      </c>
      <c r="SR12" s="102">
        <f t="shared" si="35"/>
        <v>1.0109999999999999</v>
      </c>
      <c r="SS12" s="102">
        <v>1.03</v>
      </c>
      <c r="ST12" s="102"/>
      <c r="SU12" s="102">
        <v>1.018</v>
      </c>
      <c r="SV12" s="102">
        <v>1.0149999999999999</v>
      </c>
      <c r="SW12" s="102"/>
      <c r="SX12" s="102">
        <v>1.02</v>
      </c>
      <c r="SY12" s="102">
        <v>1.038</v>
      </c>
      <c r="SZ12" s="102">
        <v>1.03</v>
      </c>
      <c r="TA12" s="102">
        <v>1.03</v>
      </c>
      <c r="TB12" s="102"/>
      <c r="TC12" s="102">
        <v>1.0389999999999999</v>
      </c>
      <c r="TD12" s="102">
        <v>1.046</v>
      </c>
      <c r="TE12" s="102">
        <v>1.0369999999999999</v>
      </c>
      <c r="TF12" s="102">
        <v>1.0329999999999999</v>
      </c>
      <c r="TG12" s="102">
        <v>1.05</v>
      </c>
      <c r="TH12" s="102">
        <v>1.028</v>
      </c>
      <c r="TI12" s="102">
        <v>1.04</v>
      </c>
      <c r="TJ12" s="102"/>
      <c r="TK12" s="102">
        <v>1.044</v>
      </c>
      <c r="TL12" s="102">
        <v>1.0369999999999999</v>
      </c>
      <c r="TM12" s="102">
        <v>1.04</v>
      </c>
      <c r="TN12" s="102">
        <v>1.046</v>
      </c>
      <c r="TO12" s="102">
        <v>1.05</v>
      </c>
      <c r="TP12" s="102">
        <v>1.0529999999999999</v>
      </c>
      <c r="TQ12" s="102"/>
      <c r="TR12" s="102">
        <v>1.0529999999999999</v>
      </c>
      <c r="TS12" s="102">
        <v>1.0529999999999999</v>
      </c>
      <c r="TT12" s="102">
        <v>1.0529999999999999</v>
      </c>
      <c r="TU12" s="102">
        <v>1.0349999999999999</v>
      </c>
      <c r="TV12" s="102">
        <f t="shared" si="36"/>
        <v>1.0109999999999999</v>
      </c>
      <c r="TW12" s="102">
        <v>1.054</v>
      </c>
      <c r="TX12" s="102">
        <v>1.0640000000000001</v>
      </c>
      <c r="TY12" s="102">
        <v>1.052</v>
      </c>
      <c r="TZ12" s="102">
        <v>1.0609999999999999</v>
      </c>
      <c r="UA12" s="102">
        <v>1.07</v>
      </c>
      <c r="UB12" s="57">
        <f t="shared" si="37"/>
        <v>1.0109999999999999</v>
      </c>
      <c r="UC12" s="57">
        <v>1.101</v>
      </c>
      <c r="UD12" s="57">
        <v>1.095</v>
      </c>
      <c r="UE12" s="57">
        <v>1.1060000000000001</v>
      </c>
      <c r="UF12" s="57">
        <v>1.1060000000000001</v>
      </c>
      <c r="UG12" s="57">
        <v>1.127</v>
      </c>
      <c r="UH12" s="48">
        <v>1.1279999999999999</v>
      </c>
      <c r="UI12" s="48">
        <v>1.1259999999999999</v>
      </c>
      <c r="UJ12" s="48">
        <v>1.224</v>
      </c>
      <c r="UK12" s="48">
        <v>1.272</v>
      </c>
      <c r="UL12" s="48">
        <v>1.278</v>
      </c>
      <c r="UM12" s="48">
        <v>1.29</v>
      </c>
      <c r="UN12" s="48"/>
      <c r="UO12" s="48">
        <v>1.248</v>
      </c>
      <c r="UP12" s="57">
        <f t="shared" si="38"/>
        <v>1.0109999999999999</v>
      </c>
      <c r="UQ12" s="48"/>
      <c r="UR12" s="5">
        <f t="shared" si="39"/>
        <v>0.23442136498516333</v>
      </c>
      <c r="US12" s="1069">
        <v>1.054</v>
      </c>
      <c r="UT12" s="1069">
        <v>1.101</v>
      </c>
      <c r="UU12" s="1069">
        <v>1.04</v>
      </c>
      <c r="UV12" s="1069">
        <v>1.0469999999999999</v>
      </c>
      <c r="UW12" s="1069">
        <v>1.07</v>
      </c>
      <c r="UX12" s="1069">
        <v>1.04</v>
      </c>
      <c r="UY12" s="1069">
        <v>1.0329999999999999</v>
      </c>
      <c r="UZ12" s="1069">
        <v>1.093</v>
      </c>
      <c r="VA12" s="1069">
        <v>1.091</v>
      </c>
      <c r="VB12" s="1069">
        <v>1.0840000000000001</v>
      </c>
      <c r="VC12" s="1069">
        <v>1.1060000000000001</v>
      </c>
      <c r="VD12" s="1069">
        <v>1.083</v>
      </c>
      <c r="VE12" s="1069"/>
      <c r="VF12" s="1069">
        <v>1.097</v>
      </c>
      <c r="VG12" s="1069">
        <v>1.06</v>
      </c>
      <c r="VH12" s="1069">
        <v>1.075</v>
      </c>
      <c r="VI12" s="1069">
        <f t="shared" si="40"/>
        <v>1.0329999999999999</v>
      </c>
      <c r="VJ12" s="1069">
        <v>1.06</v>
      </c>
      <c r="VK12" s="1069">
        <v>1.0920000000000001</v>
      </c>
      <c r="VL12" s="1069">
        <v>1.0609999999999999</v>
      </c>
      <c r="VM12" s="1069">
        <v>1.0840000000000001</v>
      </c>
      <c r="VN12" s="1069"/>
      <c r="VO12" s="1069">
        <v>1.085</v>
      </c>
      <c r="VP12" s="1069">
        <v>1.048</v>
      </c>
      <c r="VQ12" s="1069">
        <v>1.077</v>
      </c>
      <c r="VR12" s="1069">
        <v>1.0620000000000001</v>
      </c>
      <c r="VS12" s="1069">
        <v>1.069</v>
      </c>
      <c r="VT12" s="1069">
        <v>1.0669999999999999</v>
      </c>
      <c r="VU12" s="1069">
        <v>1.0680000000000001</v>
      </c>
      <c r="VV12" s="1069">
        <v>1.0569999999999999</v>
      </c>
      <c r="VW12" s="1069">
        <v>1.087</v>
      </c>
      <c r="VX12" s="1069">
        <f t="shared" si="41"/>
        <v>1.0329999999999999</v>
      </c>
      <c r="VY12" s="1069">
        <v>1.071</v>
      </c>
      <c r="VZ12" s="1069">
        <v>1.0900000000000001</v>
      </c>
      <c r="WA12" s="1069">
        <v>1.0960000000000001</v>
      </c>
      <c r="WB12" s="1069">
        <v>1.115</v>
      </c>
      <c r="WC12" s="1069"/>
      <c r="WD12" s="1069">
        <v>1.1060000000000001</v>
      </c>
      <c r="WE12" s="1069">
        <v>1.0660000000000001</v>
      </c>
      <c r="WF12" s="1069">
        <v>1.0840000000000001</v>
      </c>
      <c r="WG12" s="1069">
        <v>1.0720000000000001</v>
      </c>
      <c r="WH12" s="1069">
        <v>1.089</v>
      </c>
      <c r="WI12" s="351">
        <v>1.079</v>
      </c>
      <c r="WJ12" s="351">
        <v>1.0329999999999999</v>
      </c>
      <c r="WK12" s="1069">
        <v>1.079</v>
      </c>
      <c r="WL12" s="351">
        <f t="shared" ref="WL12:WL36" si="268">MIN(VX12,WK12)</f>
        <v>1.0329999999999999</v>
      </c>
      <c r="WM12" s="1069">
        <v>1.081</v>
      </c>
      <c r="WN12" s="1069">
        <v>1.0860000000000001</v>
      </c>
      <c r="WO12" s="1069">
        <v>1.103</v>
      </c>
      <c r="WP12" s="1069">
        <v>1.1000000000000001</v>
      </c>
      <c r="WQ12" s="1069">
        <v>1.105</v>
      </c>
      <c r="WR12" s="1069"/>
      <c r="WS12" s="1069">
        <v>1.085</v>
      </c>
      <c r="WT12" s="351">
        <v>1.08</v>
      </c>
      <c r="WU12" s="351">
        <v>1.0820000000000001</v>
      </c>
      <c r="WV12" s="351">
        <v>1.0820000000000001</v>
      </c>
      <c r="WW12" s="351">
        <v>1.06</v>
      </c>
      <c r="WX12" s="351">
        <f t="shared" si="42"/>
        <v>1.0329999999999999</v>
      </c>
      <c r="WY12" s="351">
        <v>1.087</v>
      </c>
      <c r="WZ12" s="351">
        <v>1.097</v>
      </c>
      <c r="XA12" s="351">
        <v>1.101</v>
      </c>
      <c r="XB12" s="351">
        <v>1.077</v>
      </c>
      <c r="XC12" s="351">
        <v>1.07</v>
      </c>
      <c r="XD12" s="351">
        <v>1.093</v>
      </c>
      <c r="XE12" s="351">
        <v>1.0920000000000001</v>
      </c>
      <c r="XF12" s="351">
        <v>1.0680000000000001</v>
      </c>
      <c r="XG12" s="351"/>
      <c r="XH12" s="351"/>
      <c r="XI12" s="351">
        <v>1.1000000000000001</v>
      </c>
      <c r="XJ12" s="351">
        <f t="shared" si="43"/>
        <v>1.0329999999999999</v>
      </c>
      <c r="XK12" s="351">
        <v>1.089</v>
      </c>
      <c r="XL12" s="351">
        <v>1.101</v>
      </c>
      <c r="XM12" s="351"/>
      <c r="XN12" s="351">
        <v>1.159</v>
      </c>
      <c r="XO12" s="351">
        <v>1.18</v>
      </c>
      <c r="XP12" s="351">
        <v>1.113</v>
      </c>
      <c r="XQ12" s="351"/>
      <c r="XR12" s="351">
        <v>1.1160000000000001</v>
      </c>
      <c r="XS12" s="351">
        <v>1.2030000000000001</v>
      </c>
      <c r="XT12" s="351">
        <f t="shared" si="44"/>
        <v>1.0329999999999999</v>
      </c>
      <c r="XU12" s="351">
        <v>1.224</v>
      </c>
      <c r="XV12" s="351">
        <v>1.2110000000000001</v>
      </c>
      <c r="XW12" s="351">
        <v>1.1850000000000001</v>
      </c>
      <c r="XX12" s="351"/>
      <c r="XY12" s="351">
        <v>1.1659999999999999</v>
      </c>
      <c r="XZ12" s="351">
        <v>1.1890000000000001</v>
      </c>
      <c r="YA12" s="351">
        <v>1.155</v>
      </c>
      <c r="YB12" s="351">
        <v>1.159</v>
      </c>
      <c r="YC12" s="351">
        <v>1.133</v>
      </c>
      <c r="YD12" s="351">
        <f t="shared" si="45"/>
        <v>1.0329999999999999</v>
      </c>
      <c r="YE12" s="351">
        <v>1.175</v>
      </c>
      <c r="YF12" s="351">
        <v>1.1339999999999999</v>
      </c>
      <c r="YG12" s="351">
        <v>1.135</v>
      </c>
      <c r="YH12" s="351">
        <v>1.1299999999999999</v>
      </c>
      <c r="YI12" s="351">
        <v>1.1299999999999999</v>
      </c>
      <c r="YJ12" s="351">
        <v>1.1379999999999999</v>
      </c>
      <c r="YK12" s="351"/>
      <c r="YL12" s="351">
        <v>1.135</v>
      </c>
      <c r="YM12" s="351">
        <v>1.131</v>
      </c>
      <c r="YN12" s="351">
        <v>1.139</v>
      </c>
      <c r="YO12" s="351">
        <v>1.149</v>
      </c>
      <c r="YP12" s="351">
        <v>1.1100000000000001</v>
      </c>
      <c r="YQ12" s="351">
        <f t="shared" si="46"/>
        <v>1.0329999999999999</v>
      </c>
      <c r="YR12" s="351">
        <v>1.141</v>
      </c>
      <c r="YS12" s="351">
        <v>1.1379999999999999</v>
      </c>
      <c r="YT12" s="351">
        <v>1.151</v>
      </c>
      <c r="YU12" s="351">
        <v>1.1419999999999999</v>
      </c>
      <c r="YV12" s="351">
        <v>1.8049999999999999</v>
      </c>
      <c r="YW12" s="351"/>
      <c r="YX12" s="351">
        <v>1.8759999999999999</v>
      </c>
      <c r="YY12" s="351">
        <v>1.853</v>
      </c>
      <c r="YZ12" s="351">
        <v>1.879</v>
      </c>
      <c r="ZA12" s="351">
        <v>1.825</v>
      </c>
      <c r="ZB12" s="351">
        <v>1.8720000000000001</v>
      </c>
      <c r="ZC12" s="351"/>
      <c r="ZD12" s="351">
        <v>1.0489999999999999</v>
      </c>
      <c r="ZE12" s="351">
        <f t="shared" si="47"/>
        <v>1.0329999999999999</v>
      </c>
      <c r="ZF12" s="351">
        <v>1.8420000000000001</v>
      </c>
      <c r="ZG12" s="351">
        <v>1.827</v>
      </c>
      <c r="ZH12" s="351">
        <v>1.655</v>
      </c>
      <c r="ZI12" s="351">
        <v>1.486</v>
      </c>
      <c r="ZJ12" s="351">
        <v>1.4610000000000001</v>
      </c>
      <c r="ZK12" s="351">
        <v>0</v>
      </c>
      <c r="ZL12" s="351">
        <v>1.478</v>
      </c>
      <c r="ZM12" s="351">
        <v>1.468</v>
      </c>
      <c r="ZN12" s="351">
        <v>1.4690000000000001</v>
      </c>
      <c r="ZO12" s="351">
        <v>1.0489999999999999</v>
      </c>
      <c r="ZP12" s="351">
        <f t="shared" si="48"/>
        <v>1.0329999999999999</v>
      </c>
      <c r="ZQ12" s="351">
        <v>1.4470000000000001</v>
      </c>
      <c r="ZR12" s="351">
        <v>1.43</v>
      </c>
      <c r="ZS12" s="351">
        <v>1.4319999999999999</v>
      </c>
      <c r="ZT12" s="351"/>
      <c r="ZU12" s="351">
        <v>1.464</v>
      </c>
      <c r="ZV12" s="351">
        <v>1.4390000000000001</v>
      </c>
      <c r="ZW12" s="351">
        <v>1.4590000000000001</v>
      </c>
      <c r="ZX12" s="351">
        <v>1.4670000000000001</v>
      </c>
      <c r="ZY12" s="351">
        <v>1.377</v>
      </c>
      <c r="ZZ12" s="351">
        <v>1.39</v>
      </c>
      <c r="AAA12" s="351">
        <f t="shared" si="49"/>
        <v>1.0329999999999999</v>
      </c>
      <c r="AAB12" s="351">
        <v>1.4039999999999999</v>
      </c>
      <c r="AAC12" s="351"/>
      <c r="AAD12" s="351">
        <v>1.325</v>
      </c>
      <c r="AAE12" s="351">
        <v>1.3220000000000001</v>
      </c>
      <c r="AAF12" s="351">
        <v>1.3360000000000001</v>
      </c>
      <c r="AAG12" s="351">
        <v>1.3160000000000001</v>
      </c>
      <c r="AAH12" s="351">
        <v>1.3169999999999999</v>
      </c>
      <c r="AAI12" s="351">
        <v>1.3440000000000001</v>
      </c>
      <c r="AAJ12" s="351">
        <v>1.351</v>
      </c>
      <c r="AAK12" s="351">
        <v>1.343</v>
      </c>
      <c r="AAL12" s="351">
        <v>1.35</v>
      </c>
      <c r="AAM12" s="351">
        <v>1.33</v>
      </c>
      <c r="AAN12" s="351">
        <v>1.282</v>
      </c>
      <c r="AAO12" s="351">
        <f t="shared" si="50"/>
        <v>1.0329999999999999</v>
      </c>
      <c r="AAP12" s="351">
        <v>1.33</v>
      </c>
      <c r="AAQ12" s="351">
        <v>1.33</v>
      </c>
      <c r="AAR12" s="351">
        <v>1.34</v>
      </c>
      <c r="AAS12" s="351">
        <v>1.33</v>
      </c>
      <c r="AAT12" s="351"/>
      <c r="AAU12" s="351">
        <v>1.33</v>
      </c>
      <c r="AAV12" s="351">
        <v>1.0329999999999999</v>
      </c>
      <c r="AAW12" s="351">
        <v>1.0249999999999999</v>
      </c>
      <c r="AAX12" s="351">
        <v>1.04</v>
      </c>
      <c r="AAY12" s="351">
        <v>1.03</v>
      </c>
      <c r="AAZ12" s="351">
        <v>1.036</v>
      </c>
      <c r="ABA12" s="351">
        <v>1.03</v>
      </c>
      <c r="ABB12" s="351">
        <f t="shared" si="51"/>
        <v>1.03</v>
      </c>
      <c r="ABC12" s="351">
        <v>1.0289999999999999</v>
      </c>
      <c r="ABD12" s="351">
        <v>1.026</v>
      </c>
      <c r="ABE12" s="351">
        <v>1.038</v>
      </c>
      <c r="ABF12" s="351"/>
      <c r="ABG12" s="351">
        <v>1.0369999999999999</v>
      </c>
      <c r="ABH12" s="351">
        <v>1.04</v>
      </c>
      <c r="ABI12" s="351">
        <v>1.04</v>
      </c>
      <c r="ABJ12" s="351">
        <v>1.03</v>
      </c>
      <c r="ABK12" s="351">
        <v>1.044</v>
      </c>
      <c r="ABL12" s="351">
        <v>1.05</v>
      </c>
      <c r="ABM12" s="351">
        <v>1.04</v>
      </c>
      <c r="ABN12" s="351">
        <v>1.0569999999999999</v>
      </c>
      <c r="ABO12" s="351"/>
      <c r="ABP12" s="351">
        <v>1.034</v>
      </c>
      <c r="ABQ12" s="351">
        <v>1.042</v>
      </c>
      <c r="ABR12" s="351">
        <v>1.04</v>
      </c>
      <c r="ABS12" s="351"/>
      <c r="ABT12" s="351">
        <v>1.032</v>
      </c>
      <c r="ABU12" s="351">
        <v>1.052</v>
      </c>
      <c r="ABV12" s="351">
        <v>1.0609999999999999</v>
      </c>
      <c r="ABW12" s="351">
        <v>1.06</v>
      </c>
      <c r="ABX12" s="351">
        <v>1.06</v>
      </c>
      <c r="ABY12" s="351">
        <v>1.0640000000000001</v>
      </c>
      <c r="ABZ12" s="351">
        <v>1.0589999999999999</v>
      </c>
      <c r="ACA12" s="351"/>
      <c r="ACB12" s="351">
        <v>1.0640000000000001</v>
      </c>
      <c r="ACC12" s="351">
        <v>1.046</v>
      </c>
      <c r="ACD12" s="351">
        <v>1.046</v>
      </c>
      <c r="ACE12" s="351">
        <f t="shared" si="52"/>
        <v>1.03</v>
      </c>
      <c r="ACF12" s="351">
        <v>1.0629999999999999</v>
      </c>
      <c r="ACG12" s="351">
        <v>1.0569999999999999</v>
      </c>
      <c r="ACH12" s="351">
        <v>1.0549999999999999</v>
      </c>
      <c r="ACI12" s="351">
        <v>1.056</v>
      </c>
      <c r="ACJ12" s="351">
        <v>1.0860000000000001</v>
      </c>
      <c r="ACK12" s="351">
        <f t="shared" si="53"/>
        <v>1.03</v>
      </c>
      <c r="ACL12" s="48">
        <v>1.109</v>
      </c>
      <c r="ACM12" s="48">
        <v>1.117</v>
      </c>
      <c r="ACN12" s="48">
        <v>1.119</v>
      </c>
      <c r="ACO12" s="48">
        <v>1.123</v>
      </c>
      <c r="ACP12" s="48"/>
      <c r="ACQ12" s="48">
        <v>1.123</v>
      </c>
      <c r="ACR12" s="48">
        <v>1.123</v>
      </c>
      <c r="ACS12" s="48">
        <v>1.115</v>
      </c>
      <c r="ACT12" s="48">
        <v>1.2370000000000001</v>
      </c>
      <c r="ACU12" s="48">
        <v>1.298</v>
      </c>
      <c r="ACV12" s="48">
        <v>1.3</v>
      </c>
      <c r="ACW12" s="48"/>
      <c r="ACX12" s="48">
        <v>1.3049999999999999</v>
      </c>
      <c r="ACY12" s="48">
        <v>1.2509999999999999</v>
      </c>
      <c r="ACZ12" s="351">
        <f t="shared" si="54"/>
        <v>1.03</v>
      </c>
      <c r="ADA12" s="48"/>
      <c r="ADB12" s="5">
        <f t="shared" si="55"/>
        <v>0.21456310679611637</v>
      </c>
      <c r="ADC12" s="351"/>
      <c r="ADD12" s="351">
        <v>1.0529999999999999</v>
      </c>
      <c r="ADE12" s="351">
        <v>1.079</v>
      </c>
      <c r="ADF12" s="351">
        <v>1.0009999999999999</v>
      </c>
      <c r="ADG12" s="351">
        <v>1.0740000000000001</v>
      </c>
      <c r="ADH12" s="351">
        <v>1.024</v>
      </c>
      <c r="ADI12" s="351">
        <v>1.018</v>
      </c>
      <c r="ADJ12" s="351">
        <v>1.018</v>
      </c>
      <c r="ADK12" s="351">
        <v>1.0489999999999999</v>
      </c>
      <c r="ADL12" s="351">
        <v>1.0229999999999999</v>
      </c>
      <c r="ADM12" s="351">
        <v>1.04</v>
      </c>
      <c r="ADN12" s="351">
        <v>1.018</v>
      </c>
      <c r="ADO12" s="351">
        <v>1.0269999999999999</v>
      </c>
      <c r="ADP12" s="351">
        <v>1.0369999999999999</v>
      </c>
      <c r="ADQ12" s="351">
        <v>1.028</v>
      </c>
      <c r="ADR12" s="351">
        <v>1.0189999999999999</v>
      </c>
      <c r="ADS12" s="351">
        <f t="shared" si="245"/>
        <v>1.018</v>
      </c>
      <c r="ADT12" s="351">
        <v>1.0549999999999999</v>
      </c>
      <c r="ADU12" s="351">
        <v>1.04</v>
      </c>
      <c r="ADV12" s="351">
        <v>1.032</v>
      </c>
      <c r="ADW12" s="351"/>
      <c r="ADX12" s="351">
        <v>1.0329999999999999</v>
      </c>
      <c r="ADY12" s="351">
        <v>1.052</v>
      </c>
      <c r="ADZ12" s="351">
        <v>1.034</v>
      </c>
      <c r="AEA12" s="351">
        <v>1.0509999999999999</v>
      </c>
      <c r="AEB12" s="351">
        <v>1.032</v>
      </c>
      <c r="AEC12" s="351">
        <v>1.056</v>
      </c>
      <c r="AED12" s="351">
        <v>1.02</v>
      </c>
      <c r="AEE12" s="351">
        <v>1.05</v>
      </c>
      <c r="AEF12" s="351"/>
      <c r="AEG12" s="351">
        <v>1.0780000000000001</v>
      </c>
      <c r="AEH12" s="351">
        <v>1.1120000000000001</v>
      </c>
      <c r="AEI12" s="351">
        <v>1.0209999999999999</v>
      </c>
      <c r="AEJ12" s="1069">
        <f t="shared" si="246"/>
        <v>1.018</v>
      </c>
      <c r="AEK12" s="351">
        <v>1.077</v>
      </c>
      <c r="AEL12" s="351">
        <v>1.0549999999999999</v>
      </c>
      <c r="AEM12" s="351">
        <v>1.0529999999999999</v>
      </c>
      <c r="AEN12" s="351">
        <v>1.042</v>
      </c>
      <c r="AEO12" s="351"/>
      <c r="AEP12" s="351">
        <v>1.0329999999999999</v>
      </c>
      <c r="AEQ12" s="351">
        <v>1.0449999999999999</v>
      </c>
      <c r="AER12" s="351">
        <v>1.026</v>
      </c>
      <c r="AES12" s="351">
        <v>1.048</v>
      </c>
      <c r="AET12" s="351">
        <v>1.046</v>
      </c>
      <c r="AEU12" s="351">
        <v>1.026</v>
      </c>
      <c r="AEV12" s="351">
        <v>1.026</v>
      </c>
      <c r="AEW12" s="351">
        <v>1.018</v>
      </c>
      <c r="AEX12" s="351">
        <f t="shared" ref="AEX12:AEX36" si="269">MIN(AEJ12,AEU12)</f>
        <v>1.018</v>
      </c>
      <c r="AEY12" s="351">
        <v>1.0669999999999999</v>
      </c>
      <c r="AEZ12" s="351">
        <v>1.075</v>
      </c>
      <c r="AFA12" s="351">
        <v>1.0680000000000001</v>
      </c>
      <c r="AFB12" s="351">
        <v>1.0580000000000001</v>
      </c>
      <c r="AFC12" s="351">
        <v>1.0820000000000001</v>
      </c>
      <c r="AFD12" s="351">
        <v>1.07</v>
      </c>
      <c r="AFE12" s="351">
        <v>1.08</v>
      </c>
      <c r="AFF12" s="351"/>
      <c r="AFG12" s="351">
        <v>1.04</v>
      </c>
      <c r="AFH12" s="351">
        <v>1.054</v>
      </c>
      <c r="AFI12" s="351">
        <v>1.02</v>
      </c>
      <c r="AFJ12" s="351">
        <f t="shared" si="57"/>
        <v>1.018</v>
      </c>
      <c r="AFK12" s="351">
        <v>1.0660000000000001</v>
      </c>
      <c r="AFL12" s="351">
        <v>1.0389999999999999</v>
      </c>
      <c r="AFM12" s="351">
        <v>1.0669999999999999</v>
      </c>
      <c r="AFN12" s="351"/>
      <c r="AFO12" s="351">
        <v>1.071</v>
      </c>
      <c r="AFP12" s="351">
        <v>1.0429999999999999</v>
      </c>
      <c r="AFQ12" s="351">
        <v>1.05</v>
      </c>
      <c r="AFR12" s="351">
        <v>1.0429999999999999</v>
      </c>
      <c r="AFS12" s="351">
        <v>1.0629999999999999</v>
      </c>
      <c r="AFT12" s="351"/>
      <c r="AFU12" s="351">
        <v>1.04</v>
      </c>
      <c r="AFV12" s="351">
        <f t="shared" si="58"/>
        <v>1.018</v>
      </c>
      <c r="AFW12" s="351">
        <v>1.0740000000000001</v>
      </c>
      <c r="AFX12" s="351">
        <v>1.0660000000000001</v>
      </c>
      <c r="AFY12" s="351">
        <v>1.07</v>
      </c>
      <c r="AFZ12" s="351"/>
      <c r="AGA12" s="351">
        <v>1.1040000000000001</v>
      </c>
      <c r="AGB12" s="351">
        <v>1.0920000000000001</v>
      </c>
      <c r="AGC12" s="351">
        <v>1.1000000000000001</v>
      </c>
      <c r="AGD12" s="351">
        <v>1.137</v>
      </c>
      <c r="AGE12" s="351">
        <f t="shared" si="59"/>
        <v>1.018</v>
      </c>
      <c r="AGF12" s="351">
        <v>1.149</v>
      </c>
      <c r="AGG12" s="351">
        <v>1.135</v>
      </c>
      <c r="AGH12" s="351"/>
      <c r="AGI12" s="351">
        <v>1.149</v>
      </c>
      <c r="AGJ12" s="351">
        <v>1.1579999999999999</v>
      </c>
      <c r="AGK12" s="351">
        <v>1.1359999999999999</v>
      </c>
      <c r="AGL12" s="351"/>
      <c r="AGM12" s="351">
        <v>1.147</v>
      </c>
      <c r="AGN12" s="351">
        <v>1.1599999999999999</v>
      </c>
      <c r="AGO12" s="351">
        <v>1.073</v>
      </c>
      <c r="AGP12" s="351">
        <f t="shared" si="60"/>
        <v>1.018</v>
      </c>
      <c r="AGQ12" s="351">
        <v>1.1299999999999999</v>
      </c>
      <c r="AGR12" s="351">
        <v>1.1579999999999999</v>
      </c>
      <c r="AGS12" s="351">
        <v>1.115</v>
      </c>
      <c r="AGT12" s="351">
        <v>1.131</v>
      </c>
      <c r="AGU12" s="351">
        <v>1.1459999999999999</v>
      </c>
      <c r="AGV12" s="351">
        <v>1.161</v>
      </c>
      <c r="AGW12" s="351">
        <v>1.1439999999999999</v>
      </c>
      <c r="AGX12" s="351"/>
      <c r="AGY12" s="351">
        <v>1.149</v>
      </c>
      <c r="AGZ12" s="351">
        <v>1.1419999999999999</v>
      </c>
      <c r="AHA12" s="351">
        <v>1.165</v>
      </c>
      <c r="AHB12" s="351">
        <v>1.1299999999999999</v>
      </c>
      <c r="AHC12" s="351">
        <f t="shared" si="61"/>
        <v>1.018</v>
      </c>
      <c r="AHD12" s="351">
        <v>1.137</v>
      </c>
      <c r="AHE12" s="351">
        <v>1.1399999999999999</v>
      </c>
      <c r="AHF12" s="351">
        <v>1.1379999999999999</v>
      </c>
      <c r="AHG12" s="351"/>
      <c r="AHH12" s="351">
        <v>1.1339999999999999</v>
      </c>
      <c r="AHI12" s="351">
        <v>1.694</v>
      </c>
      <c r="AHJ12" s="351">
        <v>1.718</v>
      </c>
      <c r="AHK12" s="351">
        <v>1.714</v>
      </c>
      <c r="AHL12" s="351">
        <v>1.6919999999999999</v>
      </c>
      <c r="AHM12" s="351">
        <v>1.704</v>
      </c>
      <c r="AHN12" s="351">
        <v>1.7070000000000001</v>
      </c>
      <c r="AHO12" s="351">
        <v>1.1000000000000001</v>
      </c>
      <c r="AHP12" s="351">
        <f t="shared" si="62"/>
        <v>1.018</v>
      </c>
      <c r="AHQ12" s="351">
        <v>1.708</v>
      </c>
      <c r="AHR12" s="351">
        <v>1.73</v>
      </c>
      <c r="AHS12" s="351">
        <v>1.5449999999999999</v>
      </c>
      <c r="AHT12" s="351">
        <v>1.3939999999999999</v>
      </c>
      <c r="AHU12" s="351">
        <v>1.379</v>
      </c>
      <c r="AHV12" s="351">
        <v>0</v>
      </c>
      <c r="AHW12" s="351">
        <v>1.3720000000000001</v>
      </c>
      <c r="AHX12" s="351"/>
      <c r="AHY12" s="351">
        <v>1.387</v>
      </c>
      <c r="AHZ12" s="351">
        <v>1.385</v>
      </c>
      <c r="AIA12" s="351">
        <v>1.1000000000000001</v>
      </c>
      <c r="AIB12" s="351">
        <f t="shared" si="63"/>
        <v>1.018</v>
      </c>
      <c r="AIC12" s="351"/>
      <c r="AID12" s="351">
        <v>1.4139999999999999</v>
      </c>
      <c r="AIE12" s="351">
        <v>1.4119999999999999</v>
      </c>
      <c r="AIF12" s="351">
        <v>1.405</v>
      </c>
      <c r="AIG12" s="351">
        <v>1.4330000000000001</v>
      </c>
      <c r="AIH12" s="351">
        <v>1.417</v>
      </c>
      <c r="AII12" s="351">
        <v>1.365</v>
      </c>
      <c r="AIJ12" s="351"/>
      <c r="AIK12" s="351">
        <v>1.391</v>
      </c>
      <c r="AIL12" s="351">
        <v>1.296</v>
      </c>
      <c r="AIM12" s="351">
        <v>1.319</v>
      </c>
      <c r="AIN12" s="351">
        <f t="shared" si="64"/>
        <v>1.018</v>
      </c>
      <c r="AIO12" s="351"/>
      <c r="AIP12" s="351">
        <v>1.3109999999999999</v>
      </c>
      <c r="AIQ12" s="351">
        <v>1.2290000000000001</v>
      </c>
      <c r="AIR12" s="351">
        <v>1.226</v>
      </c>
      <c r="AIS12" s="351">
        <v>1.216</v>
      </c>
      <c r="AIT12" s="351">
        <v>1.2170000000000001</v>
      </c>
      <c r="AIU12" s="351">
        <v>1.25</v>
      </c>
      <c r="AIV12" s="351">
        <v>1.226</v>
      </c>
      <c r="AIW12" s="351">
        <v>1.2270000000000001</v>
      </c>
      <c r="AIX12" s="351"/>
      <c r="AIY12" s="351">
        <v>1.22</v>
      </c>
      <c r="AIZ12" s="351">
        <v>1.23</v>
      </c>
      <c r="AJA12" s="351"/>
      <c r="AJB12" s="351">
        <v>1.23</v>
      </c>
      <c r="AJC12" s="351">
        <v>1.1990000000000001</v>
      </c>
      <c r="AJD12" s="351">
        <f t="shared" si="65"/>
        <v>1.018</v>
      </c>
      <c r="AJE12" s="351">
        <v>1.23</v>
      </c>
      <c r="AJF12" s="351">
        <v>1.232</v>
      </c>
      <c r="AJG12" s="351">
        <v>1.26</v>
      </c>
      <c r="AJH12" s="351"/>
      <c r="AJI12" s="351">
        <v>1.248</v>
      </c>
      <c r="AJJ12" s="351">
        <v>1.25</v>
      </c>
      <c r="AJK12" s="351">
        <v>0.97899999999999998</v>
      </c>
      <c r="AJL12" s="351">
        <v>0.96799999999999997</v>
      </c>
      <c r="AJM12" s="351">
        <v>0.97899999999999998</v>
      </c>
      <c r="AJN12" s="351"/>
      <c r="AJO12" s="351">
        <v>0.96699999999999997</v>
      </c>
      <c r="AJP12" s="351">
        <v>0.96499999999999997</v>
      </c>
      <c r="AJQ12" s="351">
        <v>0.97799999999999998</v>
      </c>
      <c r="AJR12" s="351">
        <f t="shared" si="66"/>
        <v>0.97799999999999998</v>
      </c>
      <c r="AJS12" s="351">
        <v>0.95499999999999996</v>
      </c>
      <c r="AJT12" s="351"/>
      <c r="AJU12" s="351">
        <v>0.97199999999999998</v>
      </c>
      <c r="AJV12" s="351">
        <v>0.97099999999999997</v>
      </c>
      <c r="AJW12" s="351"/>
      <c r="AJX12" s="351">
        <v>0.96</v>
      </c>
      <c r="AJY12" s="351">
        <v>0.97</v>
      </c>
      <c r="AJZ12" s="351">
        <v>0.97199999999999998</v>
      </c>
      <c r="AKA12" s="351">
        <v>0.97499999999999998</v>
      </c>
      <c r="AKB12" s="351">
        <v>0.98399999999999999</v>
      </c>
      <c r="AKC12" s="351">
        <v>0.98</v>
      </c>
      <c r="AKD12" s="351">
        <v>0.97</v>
      </c>
      <c r="AKE12" s="351">
        <v>0.97</v>
      </c>
      <c r="AKF12" s="351">
        <v>0.98</v>
      </c>
      <c r="AKG12" s="351">
        <v>0.97099999999999997</v>
      </c>
      <c r="AKH12" s="351">
        <v>0.97399999999999998</v>
      </c>
      <c r="AKI12" s="351">
        <v>0.99</v>
      </c>
      <c r="AKJ12" s="351">
        <v>0.98</v>
      </c>
      <c r="AKK12" s="351">
        <v>0.98299999999999998</v>
      </c>
      <c r="AKL12" s="351">
        <v>0.98799999999999999</v>
      </c>
      <c r="AKM12" s="351">
        <v>0.99</v>
      </c>
      <c r="AKN12" s="351"/>
      <c r="AKO12" s="351">
        <v>0.98399999999999999</v>
      </c>
      <c r="AKP12" s="351">
        <v>0.98499999999999999</v>
      </c>
      <c r="AKQ12" s="351">
        <v>0.99</v>
      </c>
      <c r="AKR12" s="351">
        <v>0.99199999999999999</v>
      </c>
      <c r="AKS12" s="351">
        <v>0.97499999999999998</v>
      </c>
      <c r="AKT12" s="351">
        <f t="shared" si="67"/>
        <v>0.97499999999999998</v>
      </c>
      <c r="AKU12" s="351">
        <v>0.98299999999999998</v>
      </c>
      <c r="AKV12" s="351">
        <v>0.99399999999999999</v>
      </c>
      <c r="AKW12" s="351">
        <v>0.99099999999999999</v>
      </c>
      <c r="AKX12" s="351">
        <v>0.98</v>
      </c>
      <c r="AKY12" s="351">
        <v>0.98799999999999999</v>
      </c>
      <c r="AKZ12" s="351">
        <f t="shared" si="68"/>
        <v>0.97499999999999998</v>
      </c>
      <c r="ALA12" s="48">
        <v>1.018</v>
      </c>
      <c r="ALB12" s="48"/>
      <c r="ALC12" s="48">
        <v>1.026</v>
      </c>
      <c r="ALD12" s="48">
        <v>1.0329999999999999</v>
      </c>
      <c r="ALE12" s="48">
        <v>1.0209999999999999</v>
      </c>
      <c r="ALF12" s="48">
        <v>1.044</v>
      </c>
      <c r="ALG12" s="48">
        <v>1.02</v>
      </c>
      <c r="ALH12" s="48">
        <v>1.0249999999999999</v>
      </c>
      <c r="ALI12" s="48">
        <v>1.073</v>
      </c>
      <c r="ALJ12" s="48">
        <v>1.105</v>
      </c>
      <c r="ALK12" s="48">
        <v>1.1060000000000001</v>
      </c>
      <c r="ALL12" s="48">
        <v>1.1100000000000001</v>
      </c>
      <c r="ALM12" s="48">
        <v>1.0940000000000001</v>
      </c>
      <c r="ALN12" s="351">
        <f t="shared" si="69"/>
        <v>0.97499999999999998</v>
      </c>
      <c r="ALO12" s="48">
        <v>1.1140000000000001</v>
      </c>
      <c r="ALP12" s="351">
        <v>1.1080000000000001</v>
      </c>
      <c r="ALQ12" s="57"/>
      <c r="ALR12" s="57">
        <v>1.117</v>
      </c>
      <c r="ALS12" s="57">
        <v>1.044</v>
      </c>
      <c r="ALT12" s="57">
        <f t="shared" si="70"/>
        <v>0.97499999999999998</v>
      </c>
      <c r="ALU12" s="57"/>
      <c r="ALV12" s="1165">
        <f t="shared" si="71"/>
        <v>-1</v>
      </c>
      <c r="ALW12" s="351"/>
      <c r="ALX12" s="351">
        <v>1.0449999999999999</v>
      </c>
      <c r="ALY12" s="351"/>
      <c r="ALZ12" s="351">
        <v>1.1220000000000001</v>
      </c>
      <c r="AMA12" s="351">
        <v>1.095</v>
      </c>
      <c r="AMB12" s="351">
        <v>1.099</v>
      </c>
      <c r="AMC12" s="351">
        <v>1.071</v>
      </c>
      <c r="AMD12" s="351">
        <v>1.0820000000000001</v>
      </c>
      <c r="AME12" s="351">
        <v>1.0820000000000001</v>
      </c>
      <c r="AMF12" s="351">
        <v>1.1299999999999999</v>
      </c>
      <c r="AMG12" s="351">
        <v>1.1479999999999999</v>
      </c>
      <c r="AMH12" s="351">
        <v>1.1299999999999999</v>
      </c>
      <c r="AMI12" s="351">
        <v>1.1459999999999999</v>
      </c>
      <c r="AMJ12" s="351">
        <v>1.139</v>
      </c>
      <c r="AMK12" s="351">
        <v>1.135</v>
      </c>
      <c r="AML12" s="351">
        <v>1.1279999999999999</v>
      </c>
      <c r="AMM12" s="351">
        <v>1.1299999999999999</v>
      </c>
      <c r="AMN12" s="351">
        <f t="shared" si="72"/>
        <v>1.0820000000000001</v>
      </c>
      <c r="AMO12" s="351">
        <v>1.135</v>
      </c>
      <c r="AMP12" s="351"/>
      <c r="AMQ12" s="351">
        <v>1.143</v>
      </c>
      <c r="AMR12" s="351">
        <v>1.0980000000000001</v>
      </c>
      <c r="AMS12" s="351">
        <v>1.159</v>
      </c>
      <c r="AMT12" s="351">
        <v>1.107</v>
      </c>
      <c r="AMU12" s="351">
        <v>1.087</v>
      </c>
      <c r="AMV12" s="351">
        <v>1.1080000000000001</v>
      </c>
      <c r="AMW12" s="1070">
        <v>1.095</v>
      </c>
      <c r="AMX12" s="1070">
        <v>1.1080000000000001</v>
      </c>
      <c r="AMY12" s="1070">
        <v>1.097</v>
      </c>
      <c r="AMZ12" s="1070">
        <v>1.117</v>
      </c>
      <c r="ANA12" s="1070"/>
      <c r="ANB12" s="1070">
        <v>1.1140000000000001</v>
      </c>
      <c r="ANC12" s="1070">
        <v>1.1100000000000001</v>
      </c>
      <c r="AND12" s="1069">
        <f t="shared" si="73"/>
        <v>1.0820000000000001</v>
      </c>
      <c r="ANE12" s="1070">
        <v>1.1359999999999999</v>
      </c>
      <c r="ANF12" s="1070">
        <v>1.113</v>
      </c>
      <c r="ANG12" s="1070">
        <v>1.1080000000000001</v>
      </c>
      <c r="ANH12" s="1070">
        <v>1.121</v>
      </c>
      <c r="ANI12" s="1070">
        <v>1.133</v>
      </c>
      <c r="ANJ12" s="1070">
        <v>1.103</v>
      </c>
      <c r="ANK12" s="1070"/>
      <c r="ANL12" s="1070">
        <v>1.1319999999999999</v>
      </c>
      <c r="ANM12" s="1070">
        <v>1.123</v>
      </c>
      <c r="ANN12" s="1070">
        <v>1.1200000000000001</v>
      </c>
      <c r="ANO12" s="1070">
        <v>1.127</v>
      </c>
      <c r="ANP12" s="1070">
        <v>1.0820000000000001</v>
      </c>
      <c r="ANQ12" s="1070">
        <v>1.127</v>
      </c>
      <c r="ANR12" s="351">
        <f t="shared" ref="ANR12:ANR34" si="270">MIN(AND12,ANQ12)</f>
        <v>1.0820000000000001</v>
      </c>
      <c r="ANS12" s="1070">
        <v>1.123</v>
      </c>
      <c r="ANT12" s="1070">
        <v>1.1519999999999999</v>
      </c>
      <c r="ANU12" s="1070">
        <v>1.145</v>
      </c>
      <c r="ANV12" s="1070">
        <v>1.1519999999999999</v>
      </c>
      <c r="ANW12" s="1070">
        <v>1.105</v>
      </c>
      <c r="ANX12" s="1070">
        <v>1.1339999999999999</v>
      </c>
      <c r="ANY12" s="351">
        <v>1.117</v>
      </c>
      <c r="ANZ12" s="351"/>
      <c r="AOA12" s="351">
        <v>1.1240000000000001</v>
      </c>
      <c r="AOB12" s="351">
        <v>1.1220000000000001</v>
      </c>
      <c r="AOC12" s="351">
        <v>1.1200000000000001</v>
      </c>
      <c r="AOD12" s="351">
        <f t="shared" si="74"/>
        <v>1.0820000000000001</v>
      </c>
      <c r="AOE12" s="351">
        <v>1.117</v>
      </c>
      <c r="AOF12" s="351">
        <v>1.1339999999999999</v>
      </c>
      <c r="AOG12" s="351">
        <v>1.1339999999999999</v>
      </c>
      <c r="AOH12" s="351">
        <v>1.1200000000000001</v>
      </c>
      <c r="AOI12" s="351"/>
      <c r="AOJ12" s="351">
        <v>1.1339999999999999</v>
      </c>
      <c r="AOK12" s="351">
        <v>1.1499999999999999</v>
      </c>
      <c r="AOL12" s="351">
        <v>1.181</v>
      </c>
      <c r="AOM12" s="351">
        <v>1.161</v>
      </c>
      <c r="AON12" s="351"/>
      <c r="AOO12" s="351">
        <v>1.1399999999999999</v>
      </c>
      <c r="AOP12" s="351">
        <f t="shared" si="75"/>
        <v>1.0820000000000001</v>
      </c>
      <c r="AOQ12" s="351">
        <v>1.1619999999999999</v>
      </c>
      <c r="AOR12" s="351">
        <v>1.139</v>
      </c>
      <c r="AOS12" s="351"/>
      <c r="AOT12" s="351">
        <v>1.2070000000000001</v>
      </c>
      <c r="AOU12" s="351">
        <v>1.25</v>
      </c>
      <c r="AOV12" s="351">
        <v>1.18</v>
      </c>
      <c r="AOW12" s="351">
        <v>1.1619999999999999</v>
      </c>
      <c r="AOX12" s="351"/>
      <c r="AOY12" s="351">
        <v>1.2450000000000001</v>
      </c>
      <c r="AOZ12" s="351">
        <f t="shared" si="76"/>
        <v>1.0820000000000001</v>
      </c>
      <c r="APA12" s="351">
        <v>1.1970000000000001</v>
      </c>
      <c r="APB12" s="351">
        <v>1.1910000000000001</v>
      </c>
      <c r="APC12" s="351">
        <v>1.18</v>
      </c>
      <c r="APD12" s="351">
        <v>1.1819999999999999</v>
      </c>
      <c r="APE12" s="351">
        <v>1.1910000000000001</v>
      </c>
      <c r="APF12" s="351"/>
      <c r="APG12" s="351">
        <v>1.1839999999999999</v>
      </c>
      <c r="APH12" s="351">
        <v>1.1950000000000001</v>
      </c>
      <c r="API12" s="351">
        <v>1.103</v>
      </c>
      <c r="APJ12" s="351">
        <f t="shared" si="77"/>
        <v>1.0820000000000001</v>
      </c>
      <c r="APK12" s="351">
        <v>1.208</v>
      </c>
      <c r="APL12" s="351">
        <v>1.1839999999999999</v>
      </c>
      <c r="APM12" s="351">
        <v>1.214</v>
      </c>
      <c r="APN12" s="351"/>
      <c r="APO12" s="351">
        <v>1.1779999999999999</v>
      </c>
      <c r="APP12" s="351">
        <v>1.198</v>
      </c>
      <c r="APQ12" s="351">
        <v>1.2210000000000001</v>
      </c>
      <c r="APR12" s="351">
        <v>1.1930000000000001</v>
      </c>
      <c r="APS12" s="351"/>
      <c r="APT12" s="351">
        <v>1.194</v>
      </c>
      <c r="APU12" s="351">
        <v>1.1819999999999999</v>
      </c>
      <c r="APV12" s="351">
        <v>1.19</v>
      </c>
      <c r="APW12" s="351">
        <v>1.165</v>
      </c>
      <c r="APX12" s="351">
        <f t="shared" si="78"/>
        <v>1.0820000000000001</v>
      </c>
      <c r="APY12" s="351">
        <v>1.1850000000000001</v>
      </c>
      <c r="APZ12" s="351">
        <v>1.1830000000000001</v>
      </c>
      <c r="AQA12" s="351">
        <v>1.196</v>
      </c>
      <c r="AQB12" s="351"/>
      <c r="AQC12" s="351">
        <v>1.171</v>
      </c>
      <c r="AQD12" s="351">
        <v>1.925</v>
      </c>
      <c r="AQE12" s="351">
        <v>1.962</v>
      </c>
      <c r="AQF12" s="351">
        <v>1.925</v>
      </c>
      <c r="AQG12" s="351">
        <v>1.964</v>
      </c>
      <c r="AQH12" s="351">
        <v>1.9350000000000001</v>
      </c>
      <c r="AQI12" s="351">
        <v>1.9259999999999999</v>
      </c>
      <c r="AQJ12" s="351">
        <v>1.1399999999999999</v>
      </c>
      <c r="AQK12" s="351">
        <f t="shared" si="79"/>
        <v>1.0820000000000001</v>
      </c>
      <c r="AQL12" s="351">
        <v>1.9159999999999999</v>
      </c>
      <c r="AQM12" s="351">
        <v>1.901</v>
      </c>
      <c r="AQN12" s="351">
        <v>1.7050000000000001</v>
      </c>
      <c r="AQO12" s="351">
        <v>1.548</v>
      </c>
      <c r="AQP12" s="351"/>
      <c r="AQQ12" s="351">
        <v>1.53</v>
      </c>
      <c r="AQR12" s="351">
        <v>0</v>
      </c>
      <c r="AQS12" s="351">
        <v>1.5589999999999999</v>
      </c>
      <c r="AQT12" s="351">
        <v>1.54</v>
      </c>
      <c r="AQU12" s="351">
        <v>1.5369999999999999</v>
      </c>
      <c r="AQV12" s="351">
        <v>1.1399999999999999</v>
      </c>
      <c r="AQW12" s="351">
        <f t="shared" si="80"/>
        <v>1.0820000000000001</v>
      </c>
      <c r="AQX12" s="351">
        <v>1.5569999999999999</v>
      </c>
      <c r="AQY12" s="351">
        <v>1.5880000000000001</v>
      </c>
      <c r="AQZ12" s="351"/>
      <c r="ARA12" s="351">
        <v>1.5589999999999999</v>
      </c>
      <c r="ARB12" s="351">
        <v>1.5649999999999999</v>
      </c>
      <c r="ARC12" s="351">
        <v>1.5820000000000001</v>
      </c>
      <c r="ARD12" s="351">
        <v>1.5760000000000001</v>
      </c>
      <c r="ARE12" s="351">
        <v>1.585</v>
      </c>
      <c r="ARF12" s="351">
        <v>1.464</v>
      </c>
      <c r="ARG12" s="351">
        <v>1.486</v>
      </c>
      <c r="ARH12" s="351">
        <f t="shared" si="81"/>
        <v>1.0820000000000001</v>
      </c>
      <c r="ARI12" s="351">
        <v>1.4610000000000001</v>
      </c>
      <c r="ARJ12" s="351">
        <v>1.4039999999999999</v>
      </c>
      <c r="ARK12" s="351">
        <v>1.4039999999999999</v>
      </c>
      <c r="ARL12" s="351">
        <v>1.403</v>
      </c>
      <c r="ARM12" s="351">
        <v>1.395</v>
      </c>
      <c r="ARN12" s="351">
        <v>1.4139999999999999</v>
      </c>
      <c r="ARO12" s="351"/>
      <c r="ARP12" s="351">
        <v>1.389</v>
      </c>
      <c r="ARQ12" s="351">
        <v>1.3919999999999999</v>
      </c>
      <c r="ARR12" s="351">
        <v>1.39</v>
      </c>
      <c r="ARS12" s="351">
        <v>1.39</v>
      </c>
      <c r="ART12" s="351">
        <v>1.3979999999999999</v>
      </c>
      <c r="ARU12" s="351">
        <v>1.3280000000000001</v>
      </c>
      <c r="ARV12" s="351">
        <f t="shared" si="82"/>
        <v>1.0820000000000001</v>
      </c>
      <c r="ARW12" s="351">
        <v>1.4</v>
      </c>
      <c r="ARX12" s="351">
        <v>1.4139999999999999</v>
      </c>
      <c r="ARY12" s="351">
        <v>1.4</v>
      </c>
      <c r="ARZ12" s="351">
        <v>1.42</v>
      </c>
      <c r="ASA12" s="351">
        <v>1.42</v>
      </c>
      <c r="ASB12" s="351"/>
      <c r="ASC12" s="351">
        <v>1.08</v>
      </c>
      <c r="ASD12" s="351">
        <v>1.1100000000000001</v>
      </c>
      <c r="ASE12" s="351">
        <v>1.085</v>
      </c>
      <c r="ASF12" s="351">
        <v>1.077</v>
      </c>
      <c r="ASG12" s="351">
        <v>1.0840000000000001</v>
      </c>
      <c r="ASH12" s="351">
        <v>1.093</v>
      </c>
      <c r="ASI12" s="351">
        <f t="shared" si="83"/>
        <v>1.0820000000000001</v>
      </c>
      <c r="ASJ12" s="351">
        <v>1.103</v>
      </c>
      <c r="ASK12" s="351">
        <v>1.08</v>
      </c>
      <c r="ASL12" s="351"/>
      <c r="ASM12" s="351">
        <v>1.0820000000000001</v>
      </c>
      <c r="ASN12" s="351">
        <v>1.08</v>
      </c>
      <c r="ASO12" s="351">
        <v>1.111</v>
      </c>
      <c r="ASP12" s="351">
        <v>1.0960000000000001</v>
      </c>
      <c r="ASQ12" s="351">
        <v>1.1000000000000001</v>
      </c>
      <c r="ASR12" s="351">
        <v>1.1000000000000001</v>
      </c>
      <c r="ASS12" s="351"/>
      <c r="AST12" s="351">
        <v>1.1100000000000001</v>
      </c>
      <c r="ASU12" s="351">
        <v>1.1100000000000001</v>
      </c>
      <c r="ASV12" s="351"/>
      <c r="ASW12" s="351">
        <v>1.1000000000000001</v>
      </c>
      <c r="ASX12" s="351">
        <v>1.095</v>
      </c>
      <c r="ASY12" s="351">
        <v>1.1000000000000001</v>
      </c>
      <c r="ASZ12" s="351">
        <v>1.1000000000000001</v>
      </c>
      <c r="ATA12" s="351"/>
      <c r="ATB12" s="351">
        <v>1.1000000000000001</v>
      </c>
      <c r="ATC12" s="351">
        <v>1.1140000000000001</v>
      </c>
      <c r="ATD12" s="351">
        <v>1.1000000000000001</v>
      </c>
      <c r="ATE12" s="351">
        <v>1.119</v>
      </c>
      <c r="ATF12" s="351">
        <v>1.119</v>
      </c>
      <c r="ATG12" s="351">
        <v>1.1140000000000001</v>
      </c>
      <c r="ATH12" s="351"/>
      <c r="ATI12" s="351">
        <v>1.1200000000000001</v>
      </c>
      <c r="ATJ12" s="351">
        <v>1.115</v>
      </c>
      <c r="ATK12" s="351">
        <v>1.1240000000000001</v>
      </c>
      <c r="ATL12" s="351">
        <v>1.101</v>
      </c>
      <c r="ATM12" s="351">
        <f t="shared" si="84"/>
        <v>1.0820000000000001</v>
      </c>
      <c r="ATN12" s="351">
        <v>1.1080000000000001</v>
      </c>
      <c r="ATO12" s="351">
        <v>1.111</v>
      </c>
      <c r="ATP12" s="351">
        <v>1.1140000000000001</v>
      </c>
      <c r="ATQ12" s="351">
        <v>1.1240000000000001</v>
      </c>
      <c r="ATR12" s="351">
        <v>1.133</v>
      </c>
      <c r="ATS12" s="351">
        <f t="shared" si="85"/>
        <v>1.0820000000000001</v>
      </c>
      <c r="ATT12" s="48">
        <v>1.163</v>
      </c>
      <c r="ATU12" s="48">
        <v>1.165</v>
      </c>
      <c r="ATV12" s="48">
        <v>1.1779999999999999</v>
      </c>
      <c r="ATW12" s="48">
        <v>1.1779999999999999</v>
      </c>
      <c r="ATX12" s="48">
        <v>1.1950000000000001</v>
      </c>
      <c r="ATY12" s="48">
        <v>1.2030000000000001</v>
      </c>
      <c r="ATZ12" s="48"/>
      <c r="AUA12" s="48">
        <v>1.2010000000000001</v>
      </c>
      <c r="AUB12" s="48">
        <v>1.3089999999999999</v>
      </c>
      <c r="AUC12" s="48">
        <v>1.5169999999999999</v>
      </c>
      <c r="AUD12" s="48">
        <v>1.504</v>
      </c>
      <c r="AUE12" s="48">
        <v>1.512</v>
      </c>
      <c r="AUF12" s="48">
        <v>1.371</v>
      </c>
      <c r="AUG12" s="351">
        <f t="shared" si="86"/>
        <v>1.0820000000000001</v>
      </c>
      <c r="AUH12" s="48">
        <v>1.4019999999999999</v>
      </c>
      <c r="AUI12" s="351">
        <v>1.431</v>
      </c>
      <c r="AUJ12" s="48">
        <v>1.4179999999999999</v>
      </c>
      <c r="AUK12" s="48">
        <v>1.401</v>
      </c>
      <c r="AUL12" s="48"/>
      <c r="AUM12" s="48">
        <v>1.4119999999999999</v>
      </c>
      <c r="AUN12" s="48">
        <v>1.2190000000000001</v>
      </c>
      <c r="AUO12" s="57">
        <v>1.2270000000000001</v>
      </c>
      <c r="AUP12" s="48">
        <f t="shared" si="87"/>
        <v>1.0820000000000001</v>
      </c>
      <c r="AUQ12" s="48">
        <v>1.2230000000000001</v>
      </c>
      <c r="AUR12" s="57">
        <v>1.2290000000000001</v>
      </c>
      <c r="AUS12" s="57"/>
      <c r="AUT12" s="57">
        <v>1.2210000000000001</v>
      </c>
      <c r="AUU12" s="57">
        <v>1.216</v>
      </c>
      <c r="AUV12" s="48">
        <v>1.236</v>
      </c>
      <c r="AUW12" s="57"/>
      <c r="AUX12" s="48">
        <f t="shared" si="88"/>
        <v>1.0820000000000001</v>
      </c>
      <c r="AUY12" s="48">
        <v>1.2490000000000001</v>
      </c>
      <c r="AUZ12" s="48">
        <v>1.236</v>
      </c>
      <c r="AVA12" s="48">
        <v>1.2310000000000001</v>
      </c>
      <c r="AVB12" s="48">
        <v>1.216</v>
      </c>
      <c r="AVC12" s="48"/>
      <c r="AVD12" s="48"/>
      <c r="AVE12" s="48">
        <v>1.224</v>
      </c>
      <c r="AVF12" s="9">
        <v>1.2370000000000001</v>
      </c>
      <c r="AVG12" s="9">
        <f t="shared" si="89"/>
        <v>1.0820000000000001</v>
      </c>
      <c r="AVH12" s="48">
        <v>1.232</v>
      </c>
      <c r="AVI12" s="48">
        <v>1.2270000000000001</v>
      </c>
      <c r="AVJ12" s="48">
        <v>1.2150000000000001</v>
      </c>
      <c r="AVK12" s="48">
        <v>1.238</v>
      </c>
      <c r="AVL12" s="48"/>
      <c r="AVM12" s="48">
        <v>1.2370000000000001</v>
      </c>
      <c r="AVN12" s="48">
        <v>1.242</v>
      </c>
      <c r="AVO12" s="48">
        <v>1.254</v>
      </c>
      <c r="AVP12" s="48"/>
      <c r="AVQ12" s="48">
        <v>1.2450000000000001</v>
      </c>
      <c r="AVR12" s="48">
        <v>1.228</v>
      </c>
      <c r="AVS12" s="1181">
        <v>1.139</v>
      </c>
      <c r="AVT12" s="47">
        <v>1.2529999999999999</v>
      </c>
      <c r="AVU12" s="1162">
        <v>1.2649999999999999</v>
      </c>
      <c r="AVV12" s="1162">
        <v>1.2569999999999999</v>
      </c>
      <c r="AVW12" s="48">
        <v>1.266</v>
      </c>
      <c r="AVX12" s="48">
        <f t="shared" si="90"/>
        <v>1.139</v>
      </c>
      <c r="AVY12" s="48">
        <v>1.276</v>
      </c>
      <c r="AVZ12" s="48">
        <v>1.282</v>
      </c>
      <c r="AWA12" s="48">
        <v>1.266</v>
      </c>
      <c r="AWB12" s="48">
        <v>1.2729999999999999</v>
      </c>
      <c r="AWC12" s="48">
        <v>1.304</v>
      </c>
      <c r="AWD12" s="1264">
        <v>1.2649999999999999</v>
      </c>
      <c r="AWE12" s="48">
        <f t="shared" si="91"/>
        <v>1.139</v>
      </c>
      <c r="AWF12" s="48">
        <v>1.3029999999999999</v>
      </c>
      <c r="AWG12" s="48">
        <v>1.296</v>
      </c>
      <c r="AWH12" s="48">
        <v>1.302</v>
      </c>
      <c r="AWI12" s="48"/>
      <c r="AWJ12" s="48">
        <v>1.3009999999999999</v>
      </c>
      <c r="AWK12" s="1056">
        <v>1.2050000000000001</v>
      </c>
      <c r="AWL12" s="1292">
        <v>1.2969999999999999</v>
      </c>
      <c r="AWM12" s="1264">
        <f t="shared" si="92"/>
        <v>1.139</v>
      </c>
      <c r="AWN12" s="48">
        <v>1.2210000000000001</v>
      </c>
      <c r="AWO12" s="48"/>
      <c r="AWP12" s="48"/>
      <c r="AWQ12" s="48">
        <v>1.2310000000000001</v>
      </c>
      <c r="AWR12" s="48">
        <v>1.2390000000000001</v>
      </c>
      <c r="AWS12" s="48">
        <v>1.28</v>
      </c>
      <c r="AWT12" s="48">
        <v>1.23</v>
      </c>
      <c r="AWU12" s="48">
        <v>1.222</v>
      </c>
      <c r="AWV12" s="48">
        <v>1.2549999999999999</v>
      </c>
      <c r="AWW12" s="48">
        <f t="shared" si="258"/>
        <v>1.139</v>
      </c>
      <c r="AWX12" s="48">
        <v>1.2</v>
      </c>
      <c r="AWY12" s="48">
        <v>1.1910000000000001</v>
      </c>
      <c r="AWZ12" s="48">
        <v>1.175</v>
      </c>
      <c r="AXA12" s="48">
        <v>1.179</v>
      </c>
      <c r="AXB12" s="48">
        <v>1.175</v>
      </c>
      <c r="AXC12" s="48">
        <v>1.242</v>
      </c>
      <c r="AXD12" s="48">
        <v>1.1990000000000001</v>
      </c>
      <c r="AXE12" s="48">
        <v>1.1779999999999999</v>
      </c>
      <c r="AXF12" s="57">
        <v>1.1739999999999999</v>
      </c>
      <c r="AXG12" s="48">
        <f t="shared" si="93"/>
        <v>1.139</v>
      </c>
      <c r="AXH12" s="48">
        <v>1.169</v>
      </c>
      <c r="AXI12" s="48"/>
      <c r="AXJ12" s="48">
        <v>1.254</v>
      </c>
      <c r="AXK12" s="48">
        <v>1.1859999999999999</v>
      </c>
      <c r="AXL12" s="48"/>
      <c r="AXM12" s="48">
        <f t="shared" si="94"/>
        <v>1.139</v>
      </c>
      <c r="AXN12" s="48">
        <v>1.1739999999999999</v>
      </c>
      <c r="AXO12" s="48">
        <v>1.165</v>
      </c>
      <c r="AXP12" s="48">
        <v>1.1830000000000001</v>
      </c>
      <c r="AXQ12" s="48">
        <v>1.163</v>
      </c>
      <c r="AXR12" s="48">
        <v>1.1719999999999999</v>
      </c>
      <c r="AXS12" s="48">
        <v>1.181</v>
      </c>
      <c r="AXT12" s="48"/>
      <c r="AXU12" s="48">
        <v>1.1579999999999999</v>
      </c>
      <c r="AXV12" s="48">
        <v>1.137</v>
      </c>
      <c r="AXW12" s="48"/>
      <c r="AXX12" s="48">
        <v>1.135</v>
      </c>
      <c r="AXY12" s="48">
        <v>1.1359999999999999</v>
      </c>
      <c r="AXZ12" s="48"/>
      <c r="AYA12" s="48">
        <v>1.135</v>
      </c>
      <c r="AYB12" s="48"/>
      <c r="AYC12" s="48">
        <v>1.135</v>
      </c>
      <c r="AYD12" s="48"/>
      <c r="AYE12" s="48">
        <v>1.135</v>
      </c>
      <c r="AYF12" s="48">
        <v>1.147</v>
      </c>
      <c r="AYG12" s="48">
        <v>1.1459999999999999</v>
      </c>
      <c r="AYH12" s="48">
        <v>1.1439999999999999</v>
      </c>
      <c r="AYI12" s="48"/>
      <c r="AYJ12" s="48">
        <v>1.1379999999999999</v>
      </c>
      <c r="AYK12" s="48"/>
      <c r="AYL12" s="48">
        <v>1.133</v>
      </c>
      <c r="AYM12" s="48"/>
      <c r="AYN12" s="48">
        <v>1.145</v>
      </c>
      <c r="AYO12" s="48"/>
      <c r="AYP12" s="5">
        <f t="shared" si="95"/>
        <v>5.2677787532923667E-3</v>
      </c>
      <c r="AYQ12" s="1070">
        <v>1.048</v>
      </c>
      <c r="AYR12" s="1070">
        <v>1.052</v>
      </c>
      <c r="AYS12" s="1070">
        <v>1.06</v>
      </c>
      <c r="AYT12" s="1070">
        <v>0.97</v>
      </c>
      <c r="AYU12" s="1070">
        <v>0.98</v>
      </c>
      <c r="AYV12" s="1070">
        <v>0.97899999999999998</v>
      </c>
      <c r="AYW12" s="1070">
        <v>0.97</v>
      </c>
      <c r="AYX12" s="1070">
        <v>0.99099999999999999</v>
      </c>
      <c r="AYY12" s="1070">
        <v>0.96399999999999997</v>
      </c>
      <c r="AYZ12" s="1070">
        <v>0.96299999999999997</v>
      </c>
      <c r="AZA12" s="1070"/>
      <c r="AZB12" s="1070">
        <v>0.98799999999999999</v>
      </c>
      <c r="AZC12" s="1070">
        <v>0.97599999999999998</v>
      </c>
      <c r="AZD12" s="1070">
        <f t="shared" si="96"/>
        <v>0.97</v>
      </c>
      <c r="AZE12" s="1070">
        <v>0.97099999999999997</v>
      </c>
      <c r="AZF12" s="1070">
        <v>0.996</v>
      </c>
      <c r="AZG12" s="1070">
        <v>0.98499999999999999</v>
      </c>
      <c r="AZH12" s="1070">
        <v>0.995</v>
      </c>
      <c r="AZI12" s="1070">
        <v>0.98899999999999999</v>
      </c>
      <c r="AZJ12" s="1070">
        <v>1.004</v>
      </c>
      <c r="AZK12" s="1070">
        <v>0.98899999999999999</v>
      </c>
      <c r="AZL12" s="1070">
        <v>0.99399999999999999</v>
      </c>
      <c r="AZM12" s="1070">
        <v>0.98499999999999999</v>
      </c>
      <c r="AZN12" s="1070">
        <v>0.97099999999999997</v>
      </c>
      <c r="AZO12" s="1070">
        <v>0.997</v>
      </c>
      <c r="AZP12" s="1070">
        <v>0.98499999999999999</v>
      </c>
      <c r="AZQ12" s="1070">
        <v>0.98899999999999999</v>
      </c>
      <c r="AZR12" s="1070">
        <v>0.99099999999999999</v>
      </c>
      <c r="AZS12" s="1069">
        <f t="shared" si="97"/>
        <v>0.97</v>
      </c>
      <c r="AZT12" s="1070">
        <v>1.0089999999999999</v>
      </c>
      <c r="AZU12" s="1070">
        <v>1.0089999999999999</v>
      </c>
      <c r="AZV12" s="1070">
        <v>1</v>
      </c>
      <c r="AZW12" s="1070">
        <v>1.016</v>
      </c>
      <c r="AZX12" s="1070">
        <v>0.98499999999999999</v>
      </c>
      <c r="AZY12" s="1070">
        <v>0.97199999999999998</v>
      </c>
      <c r="AZZ12" s="1070">
        <v>0.99199999999999999</v>
      </c>
      <c r="BAA12" s="1070">
        <v>0.99</v>
      </c>
      <c r="BAB12" s="1070">
        <v>1.0009999999999999</v>
      </c>
      <c r="BAC12" s="1070">
        <v>0.98899999999999999</v>
      </c>
      <c r="BAD12" s="1070">
        <v>0.97</v>
      </c>
      <c r="BAE12" s="1070">
        <v>0.98899999999999999</v>
      </c>
      <c r="BAF12" s="351">
        <f t="shared" ref="BAF12:BAF36" si="271">MIN(AZS12,BAE12)</f>
        <v>0.97</v>
      </c>
      <c r="BAG12" s="1070">
        <v>1.012</v>
      </c>
      <c r="BAH12" s="1070">
        <v>1.0209999999999999</v>
      </c>
      <c r="BAI12" s="1070">
        <v>1.016</v>
      </c>
      <c r="BAJ12" s="1070">
        <v>1.022</v>
      </c>
      <c r="BAK12" s="1070">
        <v>1.0149999999999999</v>
      </c>
      <c r="BAL12" s="1070">
        <v>1.026</v>
      </c>
      <c r="BAM12" s="351">
        <v>1.0209999999999999</v>
      </c>
      <c r="BAN12" s="351">
        <v>0.996</v>
      </c>
      <c r="BAO12" s="351">
        <v>1.002</v>
      </c>
      <c r="BAP12" s="351">
        <v>0.97</v>
      </c>
      <c r="BAQ12" s="351">
        <f t="shared" si="98"/>
        <v>0.97</v>
      </c>
      <c r="BAR12" s="351">
        <v>0.98399999999999999</v>
      </c>
      <c r="BAS12" s="351">
        <v>0.997</v>
      </c>
      <c r="BAT12" s="351">
        <v>0.999</v>
      </c>
      <c r="BAU12" s="351">
        <v>0.999</v>
      </c>
      <c r="BAV12" s="351">
        <v>0.98599999999999999</v>
      </c>
      <c r="BAW12" s="351">
        <v>1.0049999999999999</v>
      </c>
      <c r="BAX12" s="351">
        <v>1.0209999999999999</v>
      </c>
      <c r="BAY12" s="351"/>
      <c r="BAZ12" s="351">
        <v>1.0169999999999999</v>
      </c>
      <c r="BBA12" s="351"/>
      <c r="BBB12" s="351">
        <v>1.03</v>
      </c>
      <c r="BBC12" s="351">
        <f t="shared" si="99"/>
        <v>0.97</v>
      </c>
      <c r="BBD12" s="351">
        <v>1.016</v>
      </c>
      <c r="BBE12" s="351"/>
      <c r="BBF12" s="351">
        <v>1.0249999999999999</v>
      </c>
      <c r="BBG12" s="351">
        <v>1.109</v>
      </c>
      <c r="BBH12" s="351"/>
      <c r="BBI12" s="351">
        <v>1.1339999999999999</v>
      </c>
      <c r="BBJ12" s="351">
        <v>1.04</v>
      </c>
      <c r="BBK12" s="351">
        <v>1.054</v>
      </c>
      <c r="BBL12" s="351"/>
      <c r="BBM12" s="351">
        <v>1.0840000000000001</v>
      </c>
      <c r="BBN12" s="351">
        <f t="shared" si="100"/>
        <v>0.97</v>
      </c>
      <c r="BBO12" s="351">
        <v>1.0629999999999999</v>
      </c>
      <c r="BBP12" s="351"/>
      <c r="BBQ12" s="351">
        <v>1.07</v>
      </c>
      <c r="BBR12" s="351">
        <v>1.056</v>
      </c>
      <c r="BBS12" s="351">
        <v>1.0629999999999999</v>
      </c>
      <c r="BBT12" s="351">
        <v>1.069</v>
      </c>
      <c r="BBU12" s="351">
        <v>1.07</v>
      </c>
      <c r="BBV12" s="351">
        <v>1.0660000000000001</v>
      </c>
      <c r="BBW12" s="351">
        <v>1.018</v>
      </c>
      <c r="BBX12" s="351">
        <f t="shared" si="101"/>
        <v>0.97</v>
      </c>
      <c r="BBY12" s="351">
        <v>1.0580000000000001</v>
      </c>
      <c r="BBZ12" s="351">
        <v>1.0629999999999999</v>
      </c>
      <c r="BCA12" s="351">
        <v>1.0860000000000001</v>
      </c>
      <c r="BCB12" s="351">
        <v>1.079</v>
      </c>
      <c r="BCC12" s="351">
        <v>1.07</v>
      </c>
      <c r="BCD12" s="351"/>
      <c r="BCE12" s="351">
        <v>1.036</v>
      </c>
      <c r="BCF12" s="351">
        <v>1.0409999999999999</v>
      </c>
      <c r="BCG12" s="351">
        <v>1.0660000000000001</v>
      </c>
      <c r="BCH12" s="351">
        <v>1.07</v>
      </c>
      <c r="BCI12" s="351">
        <v>1.08</v>
      </c>
      <c r="BCJ12" s="351">
        <v>1.02</v>
      </c>
      <c r="BCK12" s="351">
        <f t="shared" si="102"/>
        <v>0.97</v>
      </c>
      <c r="BCL12" s="351">
        <v>1.0720000000000001</v>
      </c>
      <c r="BCM12" s="351">
        <v>1.075</v>
      </c>
      <c r="BCN12" s="351"/>
      <c r="BCO12" s="351">
        <v>1.0640000000000001</v>
      </c>
      <c r="BCP12" s="351">
        <v>1.0609999999999999</v>
      </c>
      <c r="BCQ12" s="351">
        <v>1.8169999999999999</v>
      </c>
      <c r="BCR12" s="351"/>
      <c r="BCS12" s="351">
        <v>1.8360000000000001</v>
      </c>
      <c r="BCT12" s="351">
        <v>1.863</v>
      </c>
      <c r="BCU12" s="351">
        <v>1.8520000000000001</v>
      </c>
      <c r="BCV12" s="351">
        <v>1.7969999999999999</v>
      </c>
      <c r="BCW12" s="351">
        <v>1.764</v>
      </c>
      <c r="BCX12" s="351">
        <v>1.0209999999999999</v>
      </c>
      <c r="BCY12" s="351">
        <f t="shared" si="103"/>
        <v>0.97</v>
      </c>
      <c r="BCZ12" s="351">
        <v>1.76</v>
      </c>
      <c r="BDA12" s="351">
        <v>1.74</v>
      </c>
      <c r="BDB12" s="351"/>
      <c r="BDC12" s="351">
        <v>1.603</v>
      </c>
      <c r="BDD12" s="351">
        <v>1.3540000000000001</v>
      </c>
      <c r="BDE12" s="351">
        <v>1.337</v>
      </c>
      <c r="BDF12" s="351">
        <v>1.337</v>
      </c>
      <c r="BDG12" s="351">
        <v>1.351</v>
      </c>
      <c r="BDH12" s="351">
        <v>1.345</v>
      </c>
      <c r="BDI12" s="351">
        <v>1.3740000000000001</v>
      </c>
      <c r="BDJ12" s="351">
        <v>1.0209999999999999</v>
      </c>
      <c r="BDK12" s="351">
        <f t="shared" si="104"/>
        <v>0.97</v>
      </c>
      <c r="BDL12" s="351"/>
      <c r="BDM12" s="351">
        <v>1.363</v>
      </c>
      <c r="BDN12" s="351">
        <v>1.345</v>
      </c>
      <c r="BDO12" s="351">
        <v>1.3520000000000001</v>
      </c>
      <c r="BDP12" s="351">
        <v>1.3839999999999999</v>
      </c>
      <c r="BDQ12" s="351">
        <v>1.39</v>
      </c>
      <c r="BDR12" s="351">
        <v>1.411</v>
      </c>
      <c r="BDS12" s="351">
        <v>1.3879999999999999</v>
      </c>
      <c r="BDT12" s="351">
        <v>1.321</v>
      </c>
      <c r="BDU12" s="351"/>
      <c r="BDV12" s="351">
        <v>1.3360000000000001</v>
      </c>
      <c r="BDW12" s="351">
        <f t="shared" si="105"/>
        <v>0.97</v>
      </c>
      <c r="BDX12" s="351">
        <v>1.3149999999999999</v>
      </c>
      <c r="BDY12" s="351">
        <v>1.266</v>
      </c>
      <c r="BDZ12" s="351">
        <v>1.272</v>
      </c>
      <c r="BEA12" s="351">
        <v>1.298</v>
      </c>
      <c r="BEB12" s="351"/>
      <c r="BEC12" s="351">
        <v>1.2729999999999999</v>
      </c>
      <c r="BED12" s="351">
        <v>1.2709999999999999</v>
      </c>
      <c r="BEE12" s="351">
        <v>1.2849999999999999</v>
      </c>
      <c r="BEF12" s="351">
        <v>1.276</v>
      </c>
      <c r="BEG12" s="351">
        <v>1.2649999999999999</v>
      </c>
      <c r="BEH12" s="351">
        <v>1.28</v>
      </c>
      <c r="BEI12" s="351">
        <v>1.29</v>
      </c>
      <c r="BEJ12" s="351">
        <v>1.212</v>
      </c>
      <c r="BEK12" s="351">
        <f t="shared" si="106"/>
        <v>0.97</v>
      </c>
      <c r="BEL12" s="351">
        <v>1.28</v>
      </c>
      <c r="BEM12" s="351">
        <v>1.28</v>
      </c>
      <c r="BEN12" s="351">
        <v>1.29</v>
      </c>
      <c r="BEO12" s="351">
        <v>1.27</v>
      </c>
      <c r="BEP12" s="351">
        <v>1.27</v>
      </c>
      <c r="BEQ12" s="351">
        <v>1.0629999999999999</v>
      </c>
      <c r="BER12" s="351"/>
      <c r="BES12" s="351">
        <v>1.0680000000000001</v>
      </c>
      <c r="BET12" s="351">
        <v>1.0680000000000001</v>
      </c>
      <c r="BEU12" s="351">
        <v>1.07</v>
      </c>
      <c r="BEV12" s="351">
        <v>1.0549999999999999</v>
      </c>
      <c r="BEW12" s="351">
        <v>1.08</v>
      </c>
      <c r="BEX12" s="351">
        <f t="shared" si="107"/>
        <v>0.97</v>
      </c>
      <c r="BEY12" s="351">
        <v>1.0640000000000001</v>
      </c>
      <c r="BEZ12" s="351">
        <v>1.06</v>
      </c>
      <c r="BFA12" s="351">
        <v>1.0569999999999999</v>
      </c>
      <c r="BFB12" s="351">
        <v>1.0609999999999999</v>
      </c>
      <c r="BFC12" s="351">
        <v>1.08</v>
      </c>
      <c r="BFD12" s="351">
        <v>1.087</v>
      </c>
      <c r="BFE12" s="351">
        <v>1.0880000000000001</v>
      </c>
      <c r="BFF12" s="351">
        <v>1.0900000000000001</v>
      </c>
      <c r="BFG12" s="351">
        <v>1.0900000000000001</v>
      </c>
      <c r="BFH12" s="351">
        <v>1.0900000000000001</v>
      </c>
      <c r="BFI12" s="351">
        <v>1.08</v>
      </c>
      <c r="BFJ12" s="351">
        <v>1.0900000000000001</v>
      </c>
      <c r="BFK12" s="351"/>
      <c r="BFL12" s="351">
        <v>1.0900000000000001</v>
      </c>
      <c r="BFM12" s="351">
        <v>1.0900000000000001</v>
      </c>
      <c r="BFN12" s="351">
        <v>1.087</v>
      </c>
      <c r="BFO12" s="351">
        <v>1.0920000000000001</v>
      </c>
      <c r="BFP12" s="351">
        <v>1.089</v>
      </c>
      <c r="BFQ12" s="351">
        <v>1.1000000000000001</v>
      </c>
      <c r="BFR12" s="351"/>
      <c r="BFS12" s="351">
        <v>1.1000000000000001</v>
      </c>
      <c r="BFT12" s="351">
        <v>1.103</v>
      </c>
      <c r="BFU12" s="351">
        <v>1.1040000000000001</v>
      </c>
      <c r="BFV12" s="351">
        <v>1.1040000000000001</v>
      </c>
      <c r="BFW12" s="351">
        <v>1.103</v>
      </c>
      <c r="BFX12" s="351">
        <v>1.091</v>
      </c>
      <c r="BFY12" s="351">
        <f t="shared" si="108"/>
        <v>0.97</v>
      </c>
      <c r="BFZ12" s="351">
        <v>1.107</v>
      </c>
      <c r="BGA12" s="351">
        <v>1.101</v>
      </c>
      <c r="BGB12" s="351">
        <v>1.103</v>
      </c>
      <c r="BGC12" s="351">
        <v>1.1020000000000001</v>
      </c>
      <c r="BGD12" s="351">
        <v>1.1160000000000001</v>
      </c>
      <c r="BGE12" s="351">
        <f t="shared" si="109"/>
        <v>0.97</v>
      </c>
      <c r="BGF12" s="48">
        <v>1.125</v>
      </c>
      <c r="BGG12" s="48"/>
      <c r="BGH12" s="48">
        <v>1.143</v>
      </c>
      <c r="BGI12" s="48">
        <v>1.1379999999999999</v>
      </c>
      <c r="BGJ12" s="48">
        <v>1.1379999999999999</v>
      </c>
      <c r="BGK12" s="48">
        <v>1.1339999999999999</v>
      </c>
      <c r="BGL12" s="48">
        <v>1.1499999999999999</v>
      </c>
      <c r="BGM12" s="48"/>
      <c r="BGN12" s="48">
        <v>1.1399999999999999</v>
      </c>
      <c r="BGO12" s="48"/>
      <c r="BGP12" s="48">
        <v>1.2809999999999999</v>
      </c>
      <c r="BGQ12" s="48">
        <v>1.343</v>
      </c>
      <c r="BGR12" s="48">
        <v>1.357</v>
      </c>
      <c r="BGS12" s="48">
        <v>1.341</v>
      </c>
      <c r="BGT12" s="48">
        <v>1.2949999999999999</v>
      </c>
      <c r="BGU12" s="351">
        <f t="shared" si="110"/>
        <v>0.97</v>
      </c>
      <c r="BGV12" s="351">
        <v>1.329</v>
      </c>
      <c r="BGW12" s="48"/>
      <c r="BGX12" s="48">
        <v>1.3420000000000001</v>
      </c>
      <c r="BGY12" s="48">
        <v>1.3440000000000001</v>
      </c>
      <c r="BGZ12" s="48">
        <v>1.343</v>
      </c>
      <c r="BHA12" s="48">
        <v>1.3140000000000001</v>
      </c>
      <c r="BHB12" s="48">
        <v>1.159</v>
      </c>
      <c r="BHC12" s="57">
        <v>1.1719999999999999</v>
      </c>
      <c r="BHD12" s="48">
        <f t="shared" si="111"/>
        <v>0.97</v>
      </c>
      <c r="BHE12" s="48">
        <v>1.1499999999999999</v>
      </c>
      <c r="BHF12" s="57">
        <v>1.161</v>
      </c>
      <c r="BHG12" s="57"/>
      <c r="BHH12" s="57">
        <v>1.175</v>
      </c>
      <c r="BHI12" s="57">
        <v>1.1599999999999999</v>
      </c>
      <c r="BHJ12" s="48">
        <v>1.1659999999999999</v>
      </c>
      <c r="BHK12" s="57">
        <v>1.181</v>
      </c>
      <c r="BHL12" s="48">
        <f t="shared" si="112"/>
        <v>0.97</v>
      </c>
      <c r="BHM12" s="48">
        <v>1.17</v>
      </c>
      <c r="BHN12" s="48">
        <v>1.17</v>
      </c>
      <c r="BHO12" s="48">
        <v>1.1859999999999999</v>
      </c>
      <c r="BHP12" s="48">
        <v>1.194</v>
      </c>
      <c r="BHQ12" s="48"/>
      <c r="BHR12" s="48">
        <v>1.181</v>
      </c>
      <c r="BHS12" s="10">
        <v>1.1950000000000001</v>
      </c>
      <c r="BHT12" s="48">
        <f t="shared" si="113"/>
        <v>0.97</v>
      </c>
      <c r="BHU12" s="48">
        <v>1.1890000000000001</v>
      </c>
      <c r="BHV12" s="48">
        <v>1.2130000000000001</v>
      </c>
      <c r="BHW12" s="48">
        <v>1.198</v>
      </c>
      <c r="BHX12" s="48">
        <v>1.206</v>
      </c>
      <c r="BHY12" s="48">
        <v>1.1850000000000001</v>
      </c>
      <c r="BHZ12" s="48">
        <v>1.2190000000000001</v>
      </c>
      <c r="BIA12" s="48">
        <v>1.2170000000000001</v>
      </c>
      <c r="BIB12" s="48">
        <v>1.212</v>
      </c>
      <c r="BIC12" s="47">
        <v>1.18</v>
      </c>
      <c r="BID12" s="1181">
        <v>1.107</v>
      </c>
      <c r="BIE12" s="47">
        <v>1.2050000000000001</v>
      </c>
      <c r="BIF12" s="1162">
        <v>1.206</v>
      </c>
      <c r="BIG12" s="1162">
        <v>1.2010000000000001</v>
      </c>
      <c r="BIH12" s="48">
        <v>1.212</v>
      </c>
      <c r="BII12" s="48">
        <f t="shared" si="114"/>
        <v>1.107</v>
      </c>
      <c r="BIJ12" s="48">
        <v>1.2150000000000001</v>
      </c>
      <c r="BIK12" s="48">
        <v>1.2230000000000001</v>
      </c>
      <c r="BIL12" s="48">
        <v>1.2170000000000001</v>
      </c>
      <c r="BIM12" s="48">
        <v>1.222</v>
      </c>
      <c r="BIN12" s="48">
        <v>1.204</v>
      </c>
      <c r="BIO12" s="1264">
        <v>1.2130000000000001</v>
      </c>
      <c r="BIP12" s="48">
        <f t="shared" si="115"/>
        <v>1.107</v>
      </c>
      <c r="BIQ12" s="48">
        <v>1.212</v>
      </c>
      <c r="BIR12" s="48">
        <v>1.2270000000000001</v>
      </c>
      <c r="BIS12" s="48">
        <v>1.222</v>
      </c>
      <c r="BIT12" s="48">
        <v>1.222</v>
      </c>
      <c r="BIU12" s="48"/>
      <c r="BIV12" s="76">
        <v>1.232</v>
      </c>
      <c r="BIW12" s="1264">
        <v>1.2030000000000001</v>
      </c>
      <c r="BIX12" s="1264">
        <f t="shared" si="116"/>
        <v>1.107</v>
      </c>
      <c r="BIY12" s="48">
        <v>1.2669999999999999</v>
      </c>
      <c r="BIZ12" s="48"/>
      <c r="BJA12" s="48"/>
      <c r="BJB12" s="48">
        <v>1.2470000000000001</v>
      </c>
      <c r="BJC12" s="48">
        <v>1.2509999999999999</v>
      </c>
      <c r="BJD12" s="48">
        <v>1.2370000000000001</v>
      </c>
      <c r="BJE12" s="48">
        <v>1.2589999999999999</v>
      </c>
      <c r="BJF12" s="48">
        <v>1.222</v>
      </c>
      <c r="BJG12" s="48">
        <v>1.23</v>
      </c>
      <c r="BJH12" s="48">
        <f t="shared" si="259"/>
        <v>1.107</v>
      </c>
      <c r="BJI12" s="48">
        <v>1.2250000000000001</v>
      </c>
      <c r="BJJ12" s="48">
        <v>1.1539999999999999</v>
      </c>
      <c r="BJK12" s="48">
        <v>1.1419999999999999</v>
      </c>
      <c r="BJL12" s="48">
        <v>1.1499999999999999</v>
      </c>
      <c r="BJM12" s="48">
        <v>1.157</v>
      </c>
      <c r="BJN12" s="48">
        <v>1.226</v>
      </c>
      <c r="BJO12" s="48">
        <v>1.155</v>
      </c>
      <c r="BJP12" s="48">
        <v>1.1479999999999999</v>
      </c>
      <c r="BJQ12" s="57">
        <v>1.1879999999999999</v>
      </c>
      <c r="BJR12" s="57">
        <f t="shared" si="117"/>
        <v>1.107</v>
      </c>
      <c r="BJS12" s="48">
        <v>1.129</v>
      </c>
      <c r="BJT12" s="48"/>
      <c r="BJU12" s="48">
        <v>1.2330000000000001</v>
      </c>
      <c r="BJV12" s="48">
        <v>1.1559999999999999</v>
      </c>
      <c r="BJW12" s="48"/>
      <c r="BJX12" s="48">
        <f t="shared" si="118"/>
        <v>1.107</v>
      </c>
      <c r="BJY12" s="48">
        <v>1.1259999999999999</v>
      </c>
      <c r="BJZ12" s="48">
        <v>1.153</v>
      </c>
      <c r="BKA12" s="48">
        <v>1.151</v>
      </c>
      <c r="BKB12" s="48">
        <v>1.1619999999999999</v>
      </c>
      <c r="BKC12" s="48">
        <v>1.125</v>
      </c>
      <c r="BKD12" s="48">
        <v>1.1639999999999999</v>
      </c>
      <c r="BKE12" s="48"/>
      <c r="BKF12" s="48">
        <v>1.125</v>
      </c>
      <c r="BKG12" s="48">
        <v>1.129</v>
      </c>
      <c r="BKH12" s="48"/>
      <c r="BKI12" s="48">
        <v>1.129</v>
      </c>
      <c r="BKJ12" s="48">
        <v>1.139</v>
      </c>
      <c r="BKK12" s="48"/>
      <c r="BKL12" s="48">
        <v>1.143</v>
      </c>
      <c r="BKM12" s="48"/>
      <c r="BKN12" s="48">
        <v>1.141</v>
      </c>
      <c r="BKO12" s="48"/>
      <c r="BKP12" s="48">
        <v>1.1299999999999999</v>
      </c>
      <c r="BKQ12" s="48">
        <v>1.1419999999999999</v>
      </c>
      <c r="BKR12" s="48">
        <v>1.141</v>
      </c>
      <c r="BKS12" s="48">
        <v>1.139</v>
      </c>
      <c r="BKT12" s="48"/>
      <c r="BKU12" s="48">
        <v>1.1499999999999999</v>
      </c>
      <c r="BKV12" s="48"/>
      <c r="BKW12" s="48">
        <v>1.1559999999999999</v>
      </c>
      <c r="BKX12" s="48"/>
      <c r="BKY12" s="48">
        <v>1.143</v>
      </c>
      <c r="BKZ12" s="48"/>
      <c r="BLA12" s="5">
        <f t="shared" si="119"/>
        <v>3.2520325203252064E-2</v>
      </c>
      <c r="BLB12" s="1070">
        <v>0.93</v>
      </c>
      <c r="BLC12" s="1070">
        <v>0.89</v>
      </c>
      <c r="BLD12" s="1070">
        <v>0.93799999999999994</v>
      </c>
      <c r="BLE12" s="1070">
        <v>0.93700000000000006</v>
      </c>
      <c r="BLF12" s="1070">
        <v>0.96</v>
      </c>
      <c r="BLG12" s="1070">
        <v>0.94099999999999995</v>
      </c>
      <c r="BLH12" s="1070">
        <v>0.93200000000000005</v>
      </c>
      <c r="BLI12" s="1070">
        <v>0.93300000000000005</v>
      </c>
      <c r="BLJ12" s="1070">
        <v>0.93400000000000005</v>
      </c>
      <c r="BLK12" s="1070">
        <v>0.91900000000000004</v>
      </c>
      <c r="BLL12" s="1070">
        <f t="shared" si="120"/>
        <v>0.89</v>
      </c>
      <c r="BLM12" s="1070">
        <v>0.92500000000000004</v>
      </c>
      <c r="BLN12" s="1070">
        <v>0.94099999999999995</v>
      </c>
      <c r="BLO12" s="1070"/>
      <c r="BLP12" s="1070">
        <v>0.92900000000000005</v>
      </c>
      <c r="BLQ12" s="1070">
        <v>0.93500000000000005</v>
      </c>
      <c r="BLR12" s="1070">
        <v>0.94199999999999995</v>
      </c>
      <c r="BLS12" s="1070">
        <v>0.92400000000000004</v>
      </c>
      <c r="BLT12" s="1070">
        <v>0.94299999999999995</v>
      </c>
      <c r="BLU12" s="1070">
        <v>0.94399999999999995</v>
      </c>
      <c r="BLV12" s="1070">
        <v>0.90700000000000003</v>
      </c>
      <c r="BLW12" s="1070">
        <v>0.93799999999999994</v>
      </c>
      <c r="BLX12" s="1070">
        <v>0.92300000000000004</v>
      </c>
      <c r="BLY12" s="1070">
        <v>0.95</v>
      </c>
      <c r="BLZ12" s="1070"/>
      <c r="BMA12" s="1070">
        <v>0.93100000000000005</v>
      </c>
      <c r="BMB12" s="1069">
        <f t="shared" si="121"/>
        <v>0.89</v>
      </c>
      <c r="BMC12" s="1070">
        <v>0.91700000000000004</v>
      </c>
      <c r="BMD12" s="1070">
        <v>0.93799999999999994</v>
      </c>
      <c r="BME12" s="1070">
        <v>0.97399999999999998</v>
      </c>
      <c r="BMF12" s="1070">
        <v>0.97699999999999998</v>
      </c>
      <c r="BMG12" s="1070">
        <v>0.96799999999999997</v>
      </c>
      <c r="BMH12" s="1070"/>
      <c r="BMI12" s="1070">
        <v>0.96199999999999997</v>
      </c>
      <c r="BMJ12" s="1070">
        <v>0.95899999999999996</v>
      </c>
      <c r="BMK12" s="1070">
        <v>0.96299999999999997</v>
      </c>
      <c r="BML12" s="1070">
        <v>0.93799999999999994</v>
      </c>
      <c r="BMM12" s="1070">
        <v>0.91800000000000004</v>
      </c>
      <c r="BMN12" s="1070">
        <v>0.89</v>
      </c>
      <c r="BMO12" s="1070">
        <v>0.91800000000000004</v>
      </c>
      <c r="BMP12" s="351">
        <f t="shared" ref="BMP12:BMP36" si="272">MIN(BMB12,BMO12)</f>
        <v>0.89</v>
      </c>
      <c r="BMQ12" s="1070">
        <v>0.93100000000000005</v>
      </c>
      <c r="BMR12" s="1070">
        <v>0.92800000000000005</v>
      </c>
      <c r="BMS12" s="1070">
        <v>0.92800000000000005</v>
      </c>
      <c r="BMT12" s="1070">
        <v>0.93500000000000005</v>
      </c>
      <c r="BMU12" s="1070">
        <v>0.94799999999999995</v>
      </c>
      <c r="BMV12" s="1070">
        <v>0.94599999999999995</v>
      </c>
      <c r="BMW12" s="351">
        <v>0.94199999999999995</v>
      </c>
      <c r="BMX12" s="351">
        <v>0.95499999999999996</v>
      </c>
      <c r="BMY12" s="351">
        <v>0.93700000000000006</v>
      </c>
      <c r="BMZ12" s="351">
        <v>0.93</v>
      </c>
      <c r="BNA12" s="351">
        <f t="shared" si="122"/>
        <v>0.89</v>
      </c>
      <c r="BNB12" s="351">
        <v>0.92700000000000005</v>
      </c>
      <c r="BNC12" s="351">
        <v>0.92500000000000004</v>
      </c>
      <c r="BND12" s="351">
        <v>0.92800000000000005</v>
      </c>
      <c r="BNE12" s="351">
        <v>0.93899999999999995</v>
      </c>
      <c r="BNF12" s="351"/>
      <c r="BNG12" s="351">
        <v>0.95599999999999996</v>
      </c>
      <c r="BNH12" s="351">
        <v>0.95499999999999996</v>
      </c>
      <c r="BNI12" s="351">
        <v>0.95499999999999996</v>
      </c>
      <c r="BNJ12" s="351">
        <v>0.96</v>
      </c>
      <c r="BNK12" s="351"/>
      <c r="BNL12" s="351">
        <v>0.95</v>
      </c>
      <c r="BNM12" s="351">
        <f t="shared" si="123"/>
        <v>0.89</v>
      </c>
      <c r="BNN12" s="351">
        <v>0.96</v>
      </c>
      <c r="BNO12" s="351">
        <v>0.95299999999999996</v>
      </c>
      <c r="BNP12" s="351"/>
      <c r="BNQ12" s="351">
        <v>0.96699999999999997</v>
      </c>
      <c r="BNR12" s="351">
        <v>1.032</v>
      </c>
      <c r="BNS12" s="351">
        <v>0.99399999999999999</v>
      </c>
      <c r="BNT12" s="351">
        <v>0.98</v>
      </c>
      <c r="BNU12" s="351"/>
      <c r="BNV12" s="351">
        <v>1.0169999999999999</v>
      </c>
      <c r="BNW12" s="351">
        <v>1.0469999999999999</v>
      </c>
      <c r="BNX12" s="351">
        <f t="shared" si="124"/>
        <v>0.89</v>
      </c>
      <c r="BNY12" s="351">
        <v>1.002</v>
      </c>
      <c r="BNZ12" s="351">
        <v>1.002</v>
      </c>
      <c r="BOA12" s="351"/>
      <c r="BOB12" s="351">
        <v>1.028</v>
      </c>
      <c r="BOC12" s="351">
        <v>1.0309999999999999</v>
      </c>
      <c r="BOD12" s="351">
        <v>1.022</v>
      </c>
      <c r="BOE12" s="351">
        <v>1.0029999999999999</v>
      </c>
      <c r="BOF12" s="351"/>
      <c r="BOG12" s="351">
        <v>1.0189999999999999</v>
      </c>
      <c r="BOH12" s="351">
        <v>0.97799999999999998</v>
      </c>
      <c r="BOI12" s="351">
        <f t="shared" si="125"/>
        <v>0.89</v>
      </c>
      <c r="BOJ12" s="351">
        <v>1.0269999999999999</v>
      </c>
      <c r="BOK12" s="351">
        <v>1.044</v>
      </c>
      <c r="BOL12" s="351">
        <v>1.02</v>
      </c>
      <c r="BOM12" s="351">
        <v>1.042</v>
      </c>
      <c r="BON12" s="351">
        <v>1.0289999999999999</v>
      </c>
      <c r="BOO12" s="351">
        <v>1.0309999999999999</v>
      </c>
      <c r="BOP12" s="351">
        <v>1.0409999999999999</v>
      </c>
      <c r="BOQ12" s="351"/>
      <c r="BOR12" s="351">
        <v>1.03</v>
      </c>
      <c r="BOS12" s="351">
        <v>1.0449999999999999</v>
      </c>
      <c r="BOT12" s="351">
        <v>1.026</v>
      </c>
      <c r="BOU12" s="351">
        <v>1.02</v>
      </c>
      <c r="BOV12" s="351">
        <f t="shared" si="126"/>
        <v>0.89</v>
      </c>
      <c r="BOW12" s="351">
        <v>1.034</v>
      </c>
      <c r="BOX12" s="351">
        <v>1.0209999999999999</v>
      </c>
      <c r="BOY12" s="351">
        <v>1.034</v>
      </c>
      <c r="BOZ12" s="351">
        <v>1.028</v>
      </c>
      <c r="BPA12" s="351">
        <v>1.583</v>
      </c>
      <c r="BPB12" s="351"/>
      <c r="BPC12" s="351">
        <v>1.5840000000000001</v>
      </c>
      <c r="BPD12" s="351">
        <v>1.575</v>
      </c>
      <c r="BPE12" s="351">
        <v>1.5840000000000001</v>
      </c>
      <c r="BPF12" s="351">
        <v>1.6020000000000001</v>
      </c>
      <c r="BPG12" s="351">
        <v>1.597</v>
      </c>
      <c r="BPH12" s="351">
        <v>1.02</v>
      </c>
      <c r="BPI12" s="351">
        <f t="shared" si="127"/>
        <v>0.89</v>
      </c>
      <c r="BPJ12" s="351">
        <v>1.5920000000000001</v>
      </c>
      <c r="BPK12" s="351">
        <v>1.613</v>
      </c>
      <c r="BPL12" s="351">
        <v>1.4510000000000001</v>
      </c>
      <c r="BPM12" s="351">
        <v>1.2390000000000001</v>
      </c>
      <c r="BPN12" s="351">
        <v>1.22</v>
      </c>
      <c r="BPO12" s="351">
        <v>0</v>
      </c>
      <c r="BPP12" s="351">
        <v>1.2529999999999999</v>
      </c>
      <c r="BPQ12" s="351">
        <v>1.2230000000000001</v>
      </c>
      <c r="BPR12" s="351">
        <v>1.2150000000000001</v>
      </c>
      <c r="BPS12" s="351">
        <v>1.02</v>
      </c>
      <c r="BPT12" s="351">
        <f t="shared" si="128"/>
        <v>0.89</v>
      </c>
      <c r="BPU12" s="351">
        <v>1.2390000000000001</v>
      </c>
      <c r="BPV12" s="351">
        <v>1.2450000000000001</v>
      </c>
      <c r="BPW12" s="351">
        <v>1.2709999999999999</v>
      </c>
      <c r="BPX12" s="351">
        <v>1.2549999999999999</v>
      </c>
      <c r="BPY12" s="351"/>
      <c r="BPZ12" s="351">
        <v>1.264</v>
      </c>
      <c r="BQA12" s="351">
        <v>1.2709999999999999</v>
      </c>
      <c r="BQB12" s="351">
        <v>1.2749999999999999</v>
      </c>
      <c r="BQC12" s="351">
        <v>1.169</v>
      </c>
      <c r="BQD12" s="351">
        <v>1.224</v>
      </c>
      <c r="BQE12" s="351">
        <f t="shared" si="129"/>
        <v>0.89</v>
      </c>
      <c r="BQF12" s="351">
        <v>1.17</v>
      </c>
      <c r="BQG12" s="351">
        <v>1.1040000000000001</v>
      </c>
      <c r="BQH12" s="351">
        <v>1.1080000000000001</v>
      </c>
      <c r="BQI12" s="351">
        <v>1.1240000000000001</v>
      </c>
      <c r="BQJ12" s="351">
        <v>1.115</v>
      </c>
      <c r="BQK12" s="351">
        <v>1.115</v>
      </c>
      <c r="BQL12" s="351">
        <v>1.117</v>
      </c>
      <c r="BQM12" s="351">
        <v>1.105</v>
      </c>
      <c r="BQN12" s="351">
        <v>1.117</v>
      </c>
      <c r="BQO12" s="351">
        <v>1.1100000000000001</v>
      </c>
      <c r="BQP12" s="351">
        <v>1.121</v>
      </c>
      <c r="BQQ12" s="1070">
        <v>1.109</v>
      </c>
      <c r="BQR12" s="351">
        <f t="shared" si="130"/>
        <v>0.89</v>
      </c>
      <c r="BQS12" s="351">
        <v>1.1299999999999999</v>
      </c>
      <c r="BQT12" s="351"/>
      <c r="BQU12" s="351">
        <v>1.1200000000000001</v>
      </c>
      <c r="BQV12" s="351">
        <v>1.1519999999999999</v>
      </c>
      <c r="BQW12" s="351">
        <v>1.1399999999999999</v>
      </c>
      <c r="BQX12" s="351">
        <v>1.1399999999999999</v>
      </c>
      <c r="BQY12" s="351">
        <v>0.85799999999999998</v>
      </c>
      <c r="BQZ12" s="351">
        <v>0.88</v>
      </c>
      <c r="BRA12" s="351">
        <v>0.88700000000000001</v>
      </c>
      <c r="BRB12" s="351">
        <v>0.88700000000000001</v>
      </c>
      <c r="BRC12" s="351">
        <v>0.85799999999999998</v>
      </c>
      <c r="BRD12" s="351">
        <v>0.873</v>
      </c>
      <c r="BRE12" s="351">
        <f t="shared" si="131"/>
        <v>0.873</v>
      </c>
      <c r="BRF12" s="351">
        <v>0.85899999999999999</v>
      </c>
      <c r="BRG12" s="351">
        <v>0.873</v>
      </c>
      <c r="BRH12" s="351">
        <v>0.87</v>
      </c>
      <c r="BRI12" s="351">
        <v>0.86</v>
      </c>
      <c r="BRJ12" s="351">
        <v>0.87</v>
      </c>
      <c r="BRK12" s="351">
        <v>0.87</v>
      </c>
      <c r="BRL12" s="351">
        <v>0.87</v>
      </c>
      <c r="BRM12" s="351">
        <v>0.88700000000000001</v>
      </c>
      <c r="BRN12" s="351">
        <v>0.872</v>
      </c>
      <c r="BRO12" s="351">
        <v>0.86799999999999999</v>
      </c>
      <c r="BRP12" s="351">
        <v>0.874</v>
      </c>
      <c r="BRQ12" s="351">
        <v>0.85499999999999998</v>
      </c>
      <c r="BRR12" s="351"/>
      <c r="BRS12" s="351">
        <v>0.86799999999999999</v>
      </c>
      <c r="BRT12" s="351">
        <v>0.88</v>
      </c>
      <c r="BRU12" s="351">
        <v>0.872</v>
      </c>
      <c r="BRV12" s="351">
        <v>0.878</v>
      </c>
      <c r="BRW12" s="351">
        <v>0.86899999999999999</v>
      </c>
      <c r="BRX12" s="351"/>
      <c r="BRY12" s="351">
        <v>0.88800000000000001</v>
      </c>
      <c r="BRZ12" s="351">
        <v>0.88600000000000001</v>
      </c>
      <c r="BSA12" s="351">
        <v>0.873</v>
      </c>
      <c r="BSB12" s="351">
        <v>0.88700000000000001</v>
      </c>
      <c r="BSC12" s="351">
        <v>0.88100000000000001</v>
      </c>
      <c r="BSD12" s="351">
        <v>0.88700000000000001</v>
      </c>
      <c r="BSE12" s="351"/>
      <c r="BSF12" s="351">
        <v>0.876</v>
      </c>
      <c r="BSG12" s="351">
        <f t="shared" si="132"/>
        <v>0.873</v>
      </c>
      <c r="BSH12" s="351">
        <v>0.88700000000000001</v>
      </c>
      <c r="BSI12" s="351">
        <v>0.89200000000000002</v>
      </c>
      <c r="BSJ12" s="351">
        <v>0.88700000000000001</v>
      </c>
      <c r="BSK12" s="351">
        <v>0.88</v>
      </c>
      <c r="BSL12" s="351">
        <v>0.89400000000000002</v>
      </c>
      <c r="BSM12" s="351">
        <f t="shared" si="133"/>
        <v>0.873</v>
      </c>
      <c r="BSN12" s="48">
        <v>0.92</v>
      </c>
      <c r="BSO12" s="48"/>
      <c r="BSP12" s="48">
        <v>0.92300000000000004</v>
      </c>
      <c r="BSQ12" s="48">
        <v>0.91700000000000004</v>
      </c>
      <c r="BSR12" s="48">
        <v>0.91700000000000004</v>
      </c>
      <c r="BSS12" s="48">
        <v>0.92500000000000004</v>
      </c>
      <c r="BST12" s="48">
        <v>0.91700000000000004</v>
      </c>
      <c r="BSU12" s="48"/>
      <c r="BSV12" s="48">
        <v>0.92</v>
      </c>
      <c r="BSW12" s="48"/>
      <c r="BSX12" s="48">
        <v>0.98</v>
      </c>
      <c r="BSY12" s="48">
        <v>0.99399999999999999</v>
      </c>
      <c r="BSZ12" s="48">
        <v>0.97899999999999998</v>
      </c>
      <c r="BTA12" s="48">
        <v>1.004</v>
      </c>
      <c r="BTB12" s="48">
        <v>0.99299999999999999</v>
      </c>
      <c r="BTC12" s="48"/>
      <c r="BTD12" s="351">
        <f t="shared" si="134"/>
        <v>0.873</v>
      </c>
      <c r="BTE12" s="351">
        <v>1</v>
      </c>
      <c r="BTF12" s="48"/>
      <c r="BTG12" s="48">
        <v>0.99399999999999999</v>
      </c>
      <c r="BTH12" s="48">
        <v>1.004</v>
      </c>
      <c r="BTI12" s="48">
        <v>1.004</v>
      </c>
      <c r="BTJ12" s="48">
        <v>0.995</v>
      </c>
      <c r="BTK12" s="48">
        <v>0.95299999999999996</v>
      </c>
      <c r="BTL12" s="57">
        <v>0.93400000000000005</v>
      </c>
      <c r="BTM12" s="48">
        <f t="shared" si="135"/>
        <v>0.873</v>
      </c>
      <c r="BTN12" s="48">
        <v>0.94699999999999995</v>
      </c>
      <c r="BTO12" s="57">
        <v>0.94099999999999995</v>
      </c>
      <c r="BTP12" s="57">
        <v>0.92600000000000005</v>
      </c>
      <c r="BTQ12" s="57"/>
      <c r="BTR12" s="57">
        <v>0.94399999999999995</v>
      </c>
      <c r="BTS12" s="48">
        <v>0.93500000000000005</v>
      </c>
      <c r="BTT12" s="48">
        <f t="shared" si="136"/>
        <v>0.873</v>
      </c>
      <c r="BTU12" s="48">
        <v>0.94899999999999995</v>
      </c>
      <c r="BTV12" s="48">
        <v>0.95299999999999996</v>
      </c>
      <c r="BTW12" s="48">
        <v>0.94199999999999995</v>
      </c>
      <c r="BTX12" s="48">
        <v>0.92300000000000004</v>
      </c>
      <c r="BTY12" s="48"/>
      <c r="BTZ12" s="48">
        <v>0.93899999999999995</v>
      </c>
      <c r="BUA12" s="10">
        <v>0.95399999999999996</v>
      </c>
      <c r="BUB12" s="48">
        <f t="shared" si="137"/>
        <v>0.873</v>
      </c>
      <c r="BUC12" s="48">
        <v>0.93100000000000005</v>
      </c>
      <c r="BUD12" s="48">
        <v>0.93400000000000005</v>
      </c>
      <c r="BUE12" s="48">
        <v>0.94299999999999995</v>
      </c>
      <c r="BUF12" s="48">
        <v>0.94899999999999995</v>
      </c>
      <c r="BUG12" s="48">
        <v>0.94599999999999995</v>
      </c>
      <c r="BUH12" s="48">
        <v>0.95099999999999996</v>
      </c>
      <c r="BUI12" s="48">
        <v>0.94199999999999995</v>
      </c>
      <c r="BUJ12" s="48">
        <v>0.94599999999999995</v>
      </c>
      <c r="BUK12" s="47">
        <v>0.94699999999999995</v>
      </c>
      <c r="BUL12" s="1181">
        <v>0.90200000000000002</v>
      </c>
      <c r="BUM12" s="47">
        <v>0.94199999999999995</v>
      </c>
      <c r="BUN12" s="1162">
        <v>0.94799999999999995</v>
      </c>
      <c r="BUO12" s="1162">
        <v>0.95599999999999996</v>
      </c>
      <c r="BUP12" s="47">
        <v>0.94899999999999995</v>
      </c>
      <c r="BUQ12" s="48">
        <f t="shared" si="138"/>
        <v>0.90200000000000002</v>
      </c>
      <c r="BUR12" s="48">
        <v>0.96099999999999997</v>
      </c>
      <c r="BUS12" s="48">
        <v>0.96099999999999997</v>
      </c>
      <c r="BUT12" s="48">
        <v>0.95499999999999996</v>
      </c>
      <c r="BUU12" s="48">
        <v>0.94399999999999995</v>
      </c>
      <c r="BUV12" s="48">
        <v>0.94499999999999995</v>
      </c>
      <c r="BUW12" s="1264">
        <v>0.96199999999999997</v>
      </c>
      <c r="BUX12" s="48">
        <f t="shared" si="139"/>
        <v>0.90200000000000002</v>
      </c>
      <c r="BUY12" s="48">
        <v>0.96199999999999997</v>
      </c>
      <c r="BUZ12" s="48">
        <v>0.95599999999999996</v>
      </c>
      <c r="BVA12" s="48">
        <v>0.95499999999999996</v>
      </c>
      <c r="BVB12" s="48">
        <v>0.97199999999999998</v>
      </c>
      <c r="BVC12" s="48">
        <v>0.93</v>
      </c>
      <c r="BVD12" s="1268">
        <v>0.95699999999999996</v>
      </c>
      <c r="BVE12" s="1264">
        <f t="shared" si="140"/>
        <v>0.90200000000000002</v>
      </c>
      <c r="BVF12" s="48">
        <v>0.97699999999999998</v>
      </c>
      <c r="BVG12" s="48"/>
      <c r="BVH12" s="48"/>
      <c r="BVI12" s="48">
        <v>0.98299999999999998</v>
      </c>
      <c r="BVJ12" s="48">
        <v>0.97</v>
      </c>
      <c r="BVK12" s="48">
        <v>0.96399999999999997</v>
      </c>
      <c r="BVL12" s="48">
        <v>0.97199999999999998</v>
      </c>
      <c r="BVM12" s="48">
        <v>0.95099999999999996</v>
      </c>
      <c r="BVN12" s="48">
        <v>0.95899999999999996</v>
      </c>
      <c r="BVO12" s="48">
        <f t="shared" si="260"/>
        <v>0.90200000000000002</v>
      </c>
      <c r="BVP12" s="48">
        <v>0.94</v>
      </c>
      <c r="BVQ12" s="48">
        <v>0.92</v>
      </c>
      <c r="BVR12" s="48">
        <v>0.91500000000000004</v>
      </c>
      <c r="BVS12" s="48">
        <v>0.92100000000000004</v>
      </c>
      <c r="BVT12" s="48">
        <v>0.91700000000000004</v>
      </c>
      <c r="BVU12" s="48">
        <v>0.94699999999999995</v>
      </c>
      <c r="BVV12" s="48">
        <v>0.90900000000000003</v>
      </c>
      <c r="BVW12" s="48">
        <v>0.90500000000000003</v>
      </c>
      <c r="BVX12" s="57">
        <v>0.95399999999999996</v>
      </c>
      <c r="BVY12" s="57">
        <f t="shared" si="141"/>
        <v>0.90200000000000002</v>
      </c>
      <c r="BVZ12" s="48">
        <v>0.89500000000000002</v>
      </c>
      <c r="BWA12" s="48"/>
      <c r="BWB12" s="48">
        <v>0.97399999999999998</v>
      </c>
      <c r="BWC12" s="48">
        <v>0.92400000000000004</v>
      </c>
      <c r="BWD12" s="48"/>
      <c r="BWE12" s="48">
        <f t="shared" si="142"/>
        <v>0.90200000000000002</v>
      </c>
      <c r="BWF12" s="48">
        <v>0.89100000000000001</v>
      </c>
      <c r="BWG12" s="48">
        <v>0.88800000000000001</v>
      </c>
      <c r="BWH12" s="48">
        <v>0.91100000000000003</v>
      </c>
      <c r="BWI12" s="48">
        <v>0.89200000000000002</v>
      </c>
      <c r="BWJ12" s="48">
        <v>0.88600000000000001</v>
      </c>
      <c r="BWK12" s="48">
        <v>0.88300000000000001</v>
      </c>
      <c r="BWL12" s="48"/>
      <c r="BWM12" s="48">
        <v>0.88</v>
      </c>
      <c r="BWN12" s="48">
        <v>0.90300000000000002</v>
      </c>
      <c r="BWO12" s="48"/>
      <c r="BWP12" s="48">
        <v>0.88500000000000001</v>
      </c>
      <c r="BWQ12" s="48">
        <v>0.88700000000000001</v>
      </c>
      <c r="BWR12" s="48"/>
      <c r="BWS12" s="48">
        <v>0.88200000000000001</v>
      </c>
      <c r="BWT12" s="48"/>
      <c r="BWU12" s="48">
        <v>0.873</v>
      </c>
      <c r="BWV12" s="48"/>
      <c r="BWW12" s="48">
        <v>0.88600000000000001</v>
      </c>
      <c r="BWX12" s="48">
        <v>0.873</v>
      </c>
      <c r="BWY12" s="48">
        <v>0.88800000000000001</v>
      </c>
      <c r="BWZ12" s="48">
        <v>0.88400000000000001</v>
      </c>
      <c r="BXA12" s="48"/>
      <c r="BXB12" s="48">
        <v>0.874</v>
      </c>
      <c r="BXC12" s="48"/>
      <c r="BXD12" s="48">
        <v>0.90200000000000002</v>
      </c>
      <c r="BXE12" s="48"/>
      <c r="BXF12" s="48">
        <v>0.9</v>
      </c>
      <c r="BXG12" s="48">
        <v>0.90300000000000002</v>
      </c>
      <c r="BXH12" s="48">
        <f t="shared" si="143"/>
        <v>0.90200000000000002</v>
      </c>
      <c r="BXI12" s="48">
        <v>0.90900000000000003</v>
      </c>
      <c r="BXJ12" s="48"/>
      <c r="BXK12" s="48">
        <v>0.93</v>
      </c>
      <c r="BXL12" s="48"/>
      <c r="BXM12" s="48">
        <v>0.91200000000000003</v>
      </c>
      <c r="BXN12" s="48"/>
      <c r="BXO12" s="48">
        <v>0.90600000000000003</v>
      </c>
      <c r="BXP12" s="48"/>
      <c r="BXQ12" s="57">
        <v>0.89700000000000002</v>
      </c>
      <c r="BXR12" s="48">
        <f t="shared" si="144"/>
        <v>0.89700000000000002</v>
      </c>
      <c r="BXS12" s="48"/>
      <c r="BXT12" s="48">
        <v>0.90400000000000003</v>
      </c>
      <c r="BXU12" s="48"/>
      <c r="BXV12" s="48">
        <v>0.92700000000000005</v>
      </c>
      <c r="BXW12" s="48"/>
      <c r="BXX12" s="48">
        <v>0.93100000000000005</v>
      </c>
      <c r="BXY12" s="48">
        <v>0.91700000000000004</v>
      </c>
      <c r="BXZ12" s="48"/>
      <c r="BYA12" s="48"/>
      <c r="BYB12" s="48">
        <v>0.9</v>
      </c>
      <c r="BYC12" s="48">
        <f t="shared" si="145"/>
        <v>0.89700000000000002</v>
      </c>
      <c r="BYD12" s="48">
        <v>0.96599999999999997</v>
      </c>
      <c r="BYE12" s="48"/>
      <c r="BYF12" s="48"/>
      <c r="BYG12" s="48">
        <v>0.98199999999999998</v>
      </c>
      <c r="BYH12" s="57"/>
      <c r="BYI12" s="57"/>
      <c r="BYJ12" s="48">
        <v>0.98199999999999998</v>
      </c>
      <c r="BYK12" s="48"/>
      <c r="BYL12" s="48">
        <v>0.98199999999999998</v>
      </c>
      <c r="BYM12" s="48">
        <v>0.99199999999999999</v>
      </c>
      <c r="BYN12" s="48"/>
      <c r="BYO12" s="5">
        <f t="shared" si="146"/>
        <v>0.1059085841694537</v>
      </c>
      <c r="BYP12" s="351">
        <v>0.95599999999999996</v>
      </c>
      <c r="BYQ12" s="351">
        <v>1.1890000000000001</v>
      </c>
      <c r="BYR12" s="351">
        <v>1.17</v>
      </c>
      <c r="BYS12" s="351"/>
      <c r="BYT12" s="351">
        <v>1.347</v>
      </c>
      <c r="BYU12" s="351">
        <v>1.36</v>
      </c>
      <c r="BYV12" s="351">
        <v>1.2669999999999999</v>
      </c>
      <c r="BYW12" s="351"/>
      <c r="BYX12" s="351">
        <f t="shared" si="147"/>
        <v>0.95599999999999996</v>
      </c>
      <c r="BYY12" s="351">
        <v>1.2929999999999999</v>
      </c>
      <c r="BYZ12" s="351">
        <v>1.2070000000000001</v>
      </c>
      <c r="BZA12" s="351">
        <v>1.2290000000000001</v>
      </c>
      <c r="BZB12" s="351">
        <v>1.216</v>
      </c>
      <c r="BZC12" s="351">
        <v>1.232</v>
      </c>
      <c r="BZD12" s="351">
        <v>1.2070000000000001</v>
      </c>
      <c r="BZE12" s="351">
        <v>1.238</v>
      </c>
      <c r="BZF12" s="351"/>
      <c r="BZG12" s="351">
        <v>1.21</v>
      </c>
      <c r="BZH12" s="351">
        <v>1.212</v>
      </c>
      <c r="BZI12" s="351">
        <v>1.22</v>
      </c>
      <c r="BZJ12" s="351">
        <v>1.222</v>
      </c>
      <c r="BZK12" s="1070">
        <v>1.175</v>
      </c>
      <c r="BZL12" s="351">
        <f t="shared" si="148"/>
        <v>0.95599999999999996</v>
      </c>
      <c r="BZM12" s="351">
        <v>1.24</v>
      </c>
      <c r="BZN12" s="351">
        <v>1.23</v>
      </c>
      <c r="BZO12" s="351">
        <v>1.24</v>
      </c>
      <c r="BZP12" s="351">
        <v>1.22</v>
      </c>
      <c r="BZQ12" s="351">
        <v>1.22</v>
      </c>
      <c r="BZR12" s="351">
        <v>0.86</v>
      </c>
      <c r="BZS12" s="351"/>
      <c r="BZT12" s="351">
        <v>0.87</v>
      </c>
      <c r="BZU12" s="351">
        <v>0.86</v>
      </c>
      <c r="BZV12" s="351">
        <v>0.86</v>
      </c>
      <c r="BZW12" s="351">
        <v>0.86</v>
      </c>
      <c r="BZX12" s="351">
        <v>0.85599999999999998</v>
      </c>
      <c r="BZY12" s="351">
        <f t="shared" si="149"/>
        <v>0.85599999999999998</v>
      </c>
      <c r="BZZ12" s="351">
        <v>0.86</v>
      </c>
      <c r="CAA12" s="351">
        <v>0.85</v>
      </c>
      <c r="CAB12" s="351">
        <v>0.87</v>
      </c>
      <c r="CAC12" s="351"/>
      <c r="CAD12" s="351">
        <v>0.84899999999999998</v>
      </c>
      <c r="CAE12" s="351">
        <v>0.85</v>
      </c>
      <c r="CAF12" s="351">
        <v>0.86</v>
      </c>
      <c r="CAG12" s="351">
        <v>0.87</v>
      </c>
      <c r="CAH12" s="351">
        <v>0.87</v>
      </c>
      <c r="CAI12" s="351">
        <v>0.86599999999999999</v>
      </c>
      <c r="CAJ12" s="351"/>
      <c r="CAK12" s="351">
        <v>0.85199999999999998</v>
      </c>
      <c r="CAL12" s="351">
        <v>0.86899999999999999</v>
      </c>
      <c r="CAM12" s="351">
        <v>0.86499999999999999</v>
      </c>
      <c r="CAN12" s="351">
        <v>0.871</v>
      </c>
      <c r="CAO12" s="351">
        <v>0.86699999999999999</v>
      </c>
      <c r="CAP12" s="351"/>
      <c r="CAQ12" s="351">
        <v>0.85899999999999999</v>
      </c>
      <c r="CAR12" s="351">
        <v>0.86299999999999999</v>
      </c>
      <c r="CAS12" s="351"/>
      <c r="CAT12" s="351">
        <v>0.86099999999999999</v>
      </c>
      <c r="CAU12" s="351">
        <v>0.85599999999999998</v>
      </c>
      <c r="CAV12" s="351">
        <v>0.88400000000000001</v>
      </c>
      <c r="CAW12" s="351">
        <v>0.874</v>
      </c>
      <c r="CAX12" s="351">
        <v>0.86399999999999999</v>
      </c>
      <c r="CAY12" s="351"/>
      <c r="CAZ12" s="351">
        <v>0.88</v>
      </c>
      <c r="CBA12" s="351">
        <v>0.86299999999999999</v>
      </c>
      <c r="CBB12" s="351">
        <v>0.85599999999999998</v>
      </c>
      <c r="CBC12" s="351">
        <f t="shared" si="150"/>
        <v>0.85599999999999998</v>
      </c>
      <c r="CBD12" s="351">
        <v>0.877</v>
      </c>
      <c r="CBE12" s="351">
        <v>0.876</v>
      </c>
      <c r="CBF12" s="351">
        <v>0.876</v>
      </c>
      <c r="CBG12" s="351">
        <v>0.88300000000000001</v>
      </c>
      <c r="CBH12" s="351"/>
      <c r="CBI12" s="351">
        <v>0.879</v>
      </c>
      <c r="CBJ12" s="351">
        <f t="shared" si="151"/>
        <v>0.85599999999999998</v>
      </c>
      <c r="CBK12" s="48">
        <v>0.89600000000000002</v>
      </c>
      <c r="CBL12" s="48">
        <v>0.90200000000000002</v>
      </c>
      <c r="CBM12" s="48">
        <v>0.90800000000000003</v>
      </c>
      <c r="CBN12" s="48">
        <v>0.89900000000000002</v>
      </c>
      <c r="CBO12" s="48">
        <v>0.90100000000000002</v>
      </c>
      <c r="CBP12" s="48">
        <v>0.91200000000000003</v>
      </c>
      <c r="CBQ12" s="48">
        <v>0.91700000000000004</v>
      </c>
      <c r="CBR12" s="48">
        <v>0.97</v>
      </c>
      <c r="CBS12" s="48">
        <v>1.0229999999999999</v>
      </c>
      <c r="CBT12" s="48"/>
      <c r="CBU12" s="48">
        <v>1.0169999999999999</v>
      </c>
      <c r="CBV12" s="48">
        <v>1.0129999999999999</v>
      </c>
      <c r="CBW12" s="48">
        <v>0.99099999999999999</v>
      </c>
      <c r="CBX12" s="351">
        <f t="shared" si="152"/>
        <v>0.85599999999999998</v>
      </c>
      <c r="CBY12" s="48">
        <v>1.01</v>
      </c>
      <c r="CBZ12" s="76">
        <v>1.03</v>
      </c>
      <c r="CCA12" s="48"/>
      <c r="CCB12" s="48">
        <v>1.026</v>
      </c>
      <c r="CCC12" s="48">
        <v>1.024</v>
      </c>
      <c r="CCD12" s="48">
        <v>1.0209999999999999</v>
      </c>
      <c r="CCE12" s="48">
        <v>0.91900000000000004</v>
      </c>
      <c r="CCF12" s="57">
        <v>0.93400000000000005</v>
      </c>
      <c r="CCG12" s="48">
        <f t="shared" si="153"/>
        <v>0.85599999999999998</v>
      </c>
      <c r="CCH12" s="48">
        <v>0.90900000000000003</v>
      </c>
      <c r="CCI12" s="57">
        <v>0.93100000000000005</v>
      </c>
      <c r="CCJ12" s="57">
        <v>0.91300000000000003</v>
      </c>
      <c r="CCK12" s="57"/>
      <c r="CCL12" s="57">
        <v>0.92200000000000004</v>
      </c>
      <c r="CCM12" s="48">
        <v>0.93899999999999995</v>
      </c>
      <c r="CCN12" s="48">
        <f t="shared" si="154"/>
        <v>0.85599999999999998</v>
      </c>
      <c r="CCO12" s="48">
        <v>0.93500000000000005</v>
      </c>
      <c r="CCP12" s="48">
        <v>0.95099999999999996</v>
      </c>
      <c r="CCQ12" s="48">
        <v>0.93899999999999995</v>
      </c>
      <c r="CCR12" s="48">
        <v>0.94099999999999995</v>
      </c>
      <c r="CCS12" s="48">
        <v>0.92800000000000005</v>
      </c>
      <c r="CCT12" s="48">
        <f t="shared" si="155"/>
        <v>0.85599999999999998</v>
      </c>
      <c r="CCU12" s="48">
        <v>0.93100000000000005</v>
      </c>
      <c r="CCV12" s="48">
        <v>0.95099999999999996</v>
      </c>
      <c r="CCW12" s="48">
        <v>0.94799999999999995</v>
      </c>
      <c r="CCX12" s="48">
        <v>0.93700000000000006</v>
      </c>
      <c r="CCY12" s="48">
        <v>0.94799999999999995</v>
      </c>
      <c r="CCZ12" s="48">
        <v>0.93700000000000006</v>
      </c>
      <c r="CDA12" s="48"/>
      <c r="CDB12" s="48">
        <v>0.93500000000000005</v>
      </c>
      <c r="CDC12" s="48">
        <v>0.93700000000000006</v>
      </c>
      <c r="CDD12" s="48">
        <v>0.93300000000000005</v>
      </c>
      <c r="CDE12" s="1181">
        <v>0.88200000000000001</v>
      </c>
      <c r="CDF12" s="47">
        <v>0.94399999999999995</v>
      </c>
      <c r="CDG12" s="48"/>
      <c r="CDH12" s="1162">
        <v>0.96199999999999997</v>
      </c>
      <c r="CDI12" s="1162">
        <v>0.96</v>
      </c>
      <c r="CDJ12" s="48">
        <v>0.95099999999999996</v>
      </c>
      <c r="CDK12" s="48">
        <f t="shared" si="156"/>
        <v>0.88200000000000001</v>
      </c>
      <c r="CDL12" s="48">
        <v>0.96199999999999997</v>
      </c>
      <c r="CDM12" s="48">
        <v>0.94199999999999995</v>
      </c>
      <c r="CDN12" s="48">
        <v>0.96099999999999997</v>
      </c>
      <c r="CDO12" s="48">
        <v>0.96499999999999997</v>
      </c>
      <c r="CDP12" s="48">
        <v>0.96199999999999997</v>
      </c>
      <c r="CDQ12" s="1264">
        <v>0.96199999999999997</v>
      </c>
      <c r="CDR12" s="48">
        <f t="shared" si="157"/>
        <v>0.88200000000000001</v>
      </c>
      <c r="CDS12" s="48">
        <v>0.96199999999999997</v>
      </c>
      <c r="CDT12" s="48">
        <v>0.96299999999999997</v>
      </c>
      <c r="CDU12" s="48">
        <v>0.96499999999999997</v>
      </c>
      <c r="CDV12" s="48">
        <v>0.96199999999999997</v>
      </c>
      <c r="CDW12" s="48">
        <v>0.90800000000000003</v>
      </c>
      <c r="CDX12" s="1264">
        <v>0.94599999999999995</v>
      </c>
      <c r="CDY12" s="1264">
        <f t="shared" si="158"/>
        <v>0.88200000000000001</v>
      </c>
      <c r="CDZ12" s="48">
        <v>0.95699999999999996</v>
      </c>
      <c r="CEA12" s="48"/>
      <c r="CEB12" s="48"/>
      <c r="CEC12" s="48">
        <v>0.95399999999999996</v>
      </c>
      <c r="CED12" s="48">
        <v>0.94</v>
      </c>
      <c r="CEE12" s="48">
        <v>0.96499999999999997</v>
      </c>
      <c r="CEF12" s="48">
        <v>0.92600000000000005</v>
      </c>
      <c r="CEG12" s="48">
        <v>0.89600000000000002</v>
      </c>
      <c r="CEH12" s="48">
        <v>0.95099999999999996</v>
      </c>
      <c r="CEI12" s="48">
        <f t="shared" si="261"/>
        <v>0.88200000000000001</v>
      </c>
      <c r="CEJ12" s="48">
        <v>0.90600000000000003</v>
      </c>
      <c r="CEK12" s="48">
        <v>0.90300000000000002</v>
      </c>
      <c r="CEL12" s="48">
        <v>0.91900000000000004</v>
      </c>
      <c r="CEM12" s="48">
        <v>0.90800000000000003</v>
      </c>
      <c r="CEN12" s="48">
        <v>0.90800000000000003</v>
      </c>
      <c r="CEO12" s="48">
        <v>0.95199999999999996</v>
      </c>
      <c r="CEP12" s="48">
        <v>0.91300000000000003</v>
      </c>
      <c r="CEQ12" s="48">
        <v>0.91700000000000004</v>
      </c>
      <c r="CER12" s="57">
        <v>0.89600000000000002</v>
      </c>
      <c r="CES12" s="57">
        <f t="shared" si="159"/>
        <v>0.88200000000000001</v>
      </c>
      <c r="CET12" s="48">
        <v>0.90800000000000003</v>
      </c>
      <c r="CEU12" s="48"/>
      <c r="CEV12" s="48">
        <v>0.96499999999999997</v>
      </c>
      <c r="CEW12" s="48">
        <v>0.91300000000000003</v>
      </c>
      <c r="CEX12" s="48"/>
      <c r="CEY12" s="48">
        <f t="shared" si="160"/>
        <v>0.88200000000000001</v>
      </c>
      <c r="CEZ12" s="48">
        <v>0.90100000000000002</v>
      </c>
      <c r="CFA12" s="48">
        <v>0.92100000000000004</v>
      </c>
      <c r="CFB12" s="48">
        <v>0.92500000000000004</v>
      </c>
      <c r="CFC12" s="48">
        <v>0.92400000000000004</v>
      </c>
      <c r="CFD12" s="48">
        <v>0.89600000000000002</v>
      </c>
      <c r="CFE12" s="48">
        <v>0.91</v>
      </c>
      <c r="CFF12" s="48"/>
      <c r="CFG12" s="48">
        <v>0.91300000000000003</v>
      </c>
      <c r="CFH12" s="48">
        <v>0.9</v>
      </c>
      <c r="CFI12" s="48"/>
      <c r="CFJ12" s="48">
        <v>0.91900000000000004</v>
      </c>
      <c r="CFK12" s="48">
        <v>0.90800000000000003</v>
      </c>
      <c r="CFL12" s="48"/>
      <c r="CFM12" s="48">
        <v>0.93200000000000005</v>
      </c>
      <c r="CFN12" s="48"/>
      <c r="CFO12" s="48">
        <v>0.92100000000000004</v>
      </c>
      <c r="CFP12" s="48"/>
      <c r="CFQ12" s="48">
        <v>0.92700000000000005</v>
      </c>
      <c r="CFR12" s="48"/>
      <c r="CFS12" s="48">
        <v>0.93200000000000005</v>
      </c>
      <c r="CFT12" s="48">
        <v>0.9</v>
      </c>
      <c r="CFU12" s="48">
        <v>0.91300000000000003</v>
      </c>
      <c r="CFV12" s="48"/>
      <c r="CFW12" s="48">
        <v>0.9</v>
      </c>
      <c r="CFX12" s="48"/>
      <c r="CFY12" s="48">
        <v>0.92200000000000004</v>
      </c>
      <c r="CFZ12" s="48"/>
      <c r="CGA12" s="48">
        <v>0.89400000000000002</v>
      </c>
      <c r="CGB12" s="48">
        <v>0.92300000000000004</v>
      </c>
      <c r="CGC12" s="48">
        <f t="shared" si="161"/>
        <v>0.88200000000000001</v>
      </c>
      <c r="CGD12" s="48">
        <v>0.879</v>
      </c>
      <c r="CGE12" s="48"/>
      <c r="CGF12" s="48">
        <v>0.88300000000000001</v>
      </c>
      <c r="CGG12" s="48"/>
      <c r="CGH12" s="48">
        <v>0.872</v>
      </c>
      <c r="CGI12" s="48"/>
      <c r="CGJ12" s="48">
        <v>0.86499999999999999</v>
      </c>
      <c r="CGK12" s="48"/>
      <c r="CGL12" s="57">
        <v>0.879</v>
      </c>
      <c r="CGM12" s="57">
        <f t="shared" si="162"/>
        <v>0.879</v>
      </c>
      <c r="CGN12" s="57"/>
      <c r="CGO12" s="57">
        <v>0.872</v>
      </c>
      <c r="CGP12" s="57"/>
      <c r="CGQ12" s="57">
        <v>0.876</v>
      </c>
      <c r="CGR12" s="57"/>
      <c r="CGS12" s="57">
        <v>0.89300000000000002</v>
      </c>
      <c r="CGT12" s="57">
        <v>0.876</v>
      </c>
      <c r="CGU12" s="57"/>
      <c r="CGV12" s="57"/>
      <c r="CGW12" s="48">
        <v>0.88100000000000001</v>
      </c>
      <c r="CGX12" s="57">
        <f t="shared" si="163"/>
        <v>0.879</v>
      </c>
      <c r="CGY12" s="48">
        <v>0.94</v>
      </c>
      <c r="CGZ12" s="57"/>
      <c r="CHA12" s="57"/>
      <c r="CHB12" s="57"/>
      <c r="CHC12" s="48">
        <v>0.96</v>
      </c>
      <c r="CHD12" s="57"/>
      <c r="CHE12" s="48">
        <v>0.94699999999999995</v>
      </c>
      <c r="CHF12" s="48"/>
      <c r="CHG12" s="48">
        <v>0.94699999999999995</v>
      </c>
      <c r="CHH12" s="48">
        <v>0.95799999999999996</v>
      </c>
      <c r="CHI12" s="48"/>
      <c r="CHJ12" s="48">
        <v>0.94399999999999995</v>
      </c>
      <c r="CHK12" s="48">
        <f t="shared" si="164"/>
        <v>0.879</v>
      </c>
      <c r="CHL12" s="48">
        <v>0.95299999999999996</v>
      </c>
      <c r="CHM12" s="48"/>
      <c r="CHN12" s="48">
        <v>0.95399999999999996</v>
      </c>
      <c r="CHO12" s="48">
        <v>0.95399999999999996</v>
      </c>
      <c r="CHP12" s="48">
        <v>1</v>
      </c>
      <c r="CHQ12" s="48">
        <v>1.022</v>
      </c>
      <c r="CHR12" s="48">
        <v>0.95299999999999996</v>
      </c>
      <c r="CHS12" s="48">
        <f t="shared" si="165"/>
        <v>0.879</v>
      </c>
      <c r="CHT12" s="48"/>
      <c r="CHU12" s="48"/>
      <c r="CHV12" s="48">
        <v>1.0329999999999999</v>
      </c>
      <c r="CHW12" s="48">
        <v>1.0349999999999999</v>
      </c>
      <c r="CHX12" s="48"/>
      <c r="CHY12" s="48"/>
      <c r="CHZ12" s="48">
        <v>1.034</v>
      </c>
      <c r="CIA12" s="48">
        <f t="shared" si="166"/>
        <v>0.879</v>
      </c>
      <c r="CIB12" s="48">
        <v>1.107</v>
      </c>
      <c r="CIC12" s="48">
        <v>1.143</v>
      </c>
      <c r="CID12" s="48">
        <v>1.1120000000000001</v>
      </c>
      <c r="CIE12" s="48">
        <v>1.1200000000000001</v>
      </c>
      <c r="CIF12" s="48"/>
      <c r="CIG12" s="48">
        <v>1.117</v>
      </c>
      <c r="CIH12" s="48"/>
      <c r="CII12" s="48">
        <v>1.1339999999999999</v>
      </c>
      <c r="CIJ12" s="48">
        <v>1.034</v>
      </c>
      <c r="CIK12" s="48">
        <f t="shared" si="247"/>
        <v>0.879</v>
      </c>
      <c r="CIL12" s="48"/>
      <c r="CIM12" s="48"/>
      <c r="CIN12" s="5">
        <f t="shared" si="167"/>
        <v>-1</v>
      </c>
      <c r="CIO12" s="351">
        <v>0.95799999999999996</v>
      </c>
      <c r="CIP12" s="351">
        <v>0.96399999999999997</v>
      </c>
      <c r="CIQ12" s="351">
        <v>0.97199999999999998</v>
      </c>
      <c r="CIR12" s="351">
        <v>0.97399999999999998</v>
      </c>
      <c r="CIS12" s="351"/>
      <c r="CIT12" s="351">
        <v>0.98099999999999998</v>
      </c>
      <c r="CIU12" s="48">
        <f t="shared" si="168"/>
        <v>0.95799999999999996</v>
      </c>
      <c r="CIV12" s="351">
        <v>1.01</v>
      </c>
      <c r="CIW12" s="48">
        <v>1.018</v>
      </c>
      <c r="CIX12" s="351"/>
      <c r="CIY12" s="48">
        <v>1.016</v>
      </c>
      <c r="CIZ12" s="48">
        <v>1.006</v>
      </c>
      <c r="CJA12" s="48">
        <v>1.0169999999999999</v>
      </c>
      <c r="CJB12" s="48">
        <v>1.0109999999999999</v>
      </c>
      <c r="CJC12" s="48">
        <v>1.006</v>
      </c>
      <c r="CJD12" s="48">
        <v>1.0780000000000001</v>
      </c>
      <c r="CJE12" s="48">
        <v>1.129</v>
      </c>
      <c r="CJF12" s="48">
        <v>1.1339999999999999</v>
      </c>
      <c r="CJG12" s="48">
        <v>1.1339999999999999</v>
      </c>
      <c r="CJH12" s="48">
        <v>1.1140000000000001</v>
      </c>
      <c r="CJI12" s="351">
        <f t="shared" si="169"/>
        <v>0.95799999999999996</v>
      </c>
      <c r="CJJ12" s="48">
        <v>1.117</v>
      </c>
      <c r="CJK12" s="351">
        <v>1.1259999999999999</v>
      </c>
      <c r="CJL12" s="48"/>
      <c r="CJM12" s="48">
        <v>1.1259999999999999</v>
      </c>
      <c r="CJN12" s="48">
        <v>1.131</v>
      </c>
      <c r="CJO12" s="48">
        <v>1.1240000000000001</v>
      </c>
      <c r="CJP12" s="48">
        <v>1.014</v>
      </c>
      <c r="CJQ12" s="57">
        <v>1.03</v>
      </c>
      <c r="CJR12" s="48">
        <f t="shared" si="170"/>
        <v>0.95799999999999996</v>
      </c>
      <c r="CJS12" s="48">
        <v>1.03</v>
      </c>
      <c r="CJT12" s="57">
        <v>1.0229999999999999</v>
      </c>
      <c r="CJU12" s="57">
        <v>1.026</v>
      </c>
      <c r="CJV12" s="57">
        <v>1.03</v>
      </c>
      <c r="CJW12" s="57"/>
      <c r="CJX12" s="48">
        <v>1.0469999999999999</v>
      </c>
      <c r="CJY12" s="48">
        <v>1.0329999999999999</v>
      </c>
      <c r="CJZ12" s="48">
        <f t="shared" si="171"/>
        <v>0.95799999999999996</v>
      </c>
      <c r="CKA12" s="48">
        <v>1.034</v>
      </c>
      <c r="CKB12" s="48">
        <v>1.0349999999999999</v>
      </c>
      <c r="CKC12" s="48"/>
      <c r="CKD12" s="48">
        <v>1.0189999999999999</v>
      </c>
      <c r="CKE12" s="48">
        <v>1.026</v>
      </c>
      <c r="CKF12" s="48">
        <v>1.034</v>
      </c>
      <c r="CKG12" s="48"/>
      <c r="CKH12" s="10">
        <v>1.0369999999999999</v>
      </c>
      <c r="CKI12" s="48">
        <f t="shared" si="172"/>
        <v>0.95799999999999996</v>
      </c>
      <c r="CKJ12" s="48">
        <v>1.0229999999999999</v>
      </c>
      <c r="CKK12" s="48">
        <v>1.0189999999999999</v>
      </c>
      <c r="CKL12" s="48">
        <v>1.02</v>
      </c>
      <c r="CKM12" s="48">
        <v>1.0329999999999999</v>
      </c>
      <c r="CKN12" s="48">
        <v>1.0309999999999999</v>
      </c>
      <c r="CKO12" s="48">
        <v>1.0429999999999999</v>
      </c>
      <c r="CKP12" s="48">
        <v>1.0469999999999999</v>
      </c>
      <c r="CKQ12" s="48">
        <v>1.0349999999999999</v>
      </c>
      <c r="CKR12" s="48"/>
      <c r="CKS12" s="47">
        <v>1.036</v>
      </c>
      <c r="CKT12" s="1181">
        <v>0.97899999999999998</v>
      </c>
      <c r="CKU12" s="47">
        <v>1.044</v>
      </c>
      <c r="CKV12" s="1162">
        <v>1.036</v>
      </c>
      <c r="CKW12" s="1162">
        <v>1.0609999999999999</v>
      </c>
      <c r="CKX12" s="47">
        <v>1.06</v>
      </c>
      <c r="CKY12" s="48">
        <f t="shared" si="173"/>
        <v>0.97899999999999998</v>
      </c>
      <c r="CKZ12" s="48">
        <v>1.05</v>
      </c>
      <c r="CLA12" s="48">
        <v>1.0549999999999999</v>
      </c>
      <c r="CLB12" s="48">
        <v>1.0449999999999999</v>
      </c>
      <c r="CLC12" s="48">
        <v>1.0629999999999999</v>
      </c>
      <c r="CLD12" s="48">
        <v>1.069</v>
      </c>
      <c r="CLE12" s="1264">
        <v>1.046</v>
      </c>
      <c r="CLF12" s="48">
        <f t="shared" si="174"/>
        <v>0.97899999999999998</v>
      </c>
      <c r="CLG12" s="48">
        <v>1.0609999999999999</v>
      </c>
      <c r="CLH12" s="48">
        <v>1.0669999999999999</v>
      </c>
      <c r="CLI12" s="48"/>
      <c r="CLJ12" s="48">
        <v>1.0660000000000001</v>
      </c>
      <c r="CLK12" s="48">
        <v>1.0669999999999999</v>
      </c>
      <c r="CLL12" s="48">
        <v>1.004</v>
      </c>
      <c r="CLM12" s="1268">
        <v>1.0549999999999999</v>
      </c>
      <c r="CLN12" s="1264">
        <f t="shared" si="175"/>
        <v>0.97899999999999998</v>
      </c>
      <c r="CLO12" s="48">
        <v>1.032</v>
      </c>
      <c r="CLP12" s="48"/>
      <c r="CLQ12" s="48"/>
      <c r="CLR12" s="48">
        <v>1.026</v>
      </c>
      <c r="CLS12" s="48">
        <v>1.0049999999999999</v>
      </c>
      <c r="CLT12" s="48">
        <v>1.05</v>
      </c>
      <c r="CLU12" s="48">
        <v>1.022</v>
      </c>
      <c r="CLV12" s="48">
        <v>1.004</v>
      </c>
      <c r="CLW12" s="48">
        <v>1.06</v>
      </c>
      <c r="CLX12" s="48">
        <f t="shared" si="262"/>
        <v>0.97899999999999998</v>
      </c>
      <c r="CLY12" s="48">
        <v>1.0109999999999999</v>
      </c>
      <c r="CLZ12" s="48">
        <v>1.0149999999999999</v>
      </c>
      <c r="CMA12" s="48">
        <v>1.024</v>
      </c>
      <c r="CMB12" s="48">
        <v>1.0169999999999999</v>
      </c>
      <c r="CMC12" s="48">
        <v>1.0149999999999999</v>
      </c>
      <c r="CMD12" s="48">
        <v>1.0660000000000001</v>
      </c>
      <c r="CME12" s="48">
        <v>1.0069999999999999</v>
      </c>
      <c r="CMF12" s="48">
        <v>1.0149999999999999</v>
      </c>
      <c r="CMG12" s="57">
        <v>1.016</v>
      </c>
      <c r="CMH12" s="57">
        <f t="shared" si="176"/>
        <v>0.97899999999999998</v>
      </c>
      <c r="CMI12" s="48">
        <v>0.999</v>
      </c>
      <c r="CMJ12" s="48"/>
      <c r="CMK12" s="48">
        <v>1.0669999999999999</v>
      </c>
      <c r="CML12" s="48">
        <v>1.012</v>
      </c>
      <c r="CMM12" s="48"/>
      <c r="CMN12" s="48">
        <f t="shared" si="177"/>
        <v>0.97899999999999998</v>
      </c>
      <c r="CMO12" s="48">
        <v>1.026</v>
      </c>
      <c r="CMP12" s="48">
        <v>1.0409999999999999</v>
      </c>
      <c r="CMQ12" s="48">
        <v>1.0189999999999999</v>
      </c>
      <c r="CMR12" s="48">
        <v>1.022</v>
      </c>
      <c r="CMS12" s="48">
        <v>1.0249999999999999</v>
      </c>
      <c r="CMT12" s="48">
        <v>1.034</v>
      </c>
      <c r="CMU12" s="48"/>
      <c r="CMV12" s="48">
        <v>1.042</v>
      </c>
      <c r="CMW12" s="48">
        <v>1.03</v>
      </c>
      <c r="CMX12" s="48"/>
      <c r="CMY12" s="48">
        <v>1.03</v>
      </c>
      <c r="CMZ12" s="48">
        <v>1.036</v>
      </c>
      <c r="CNA12" s="48"/>
      <c r="CNB12" s="48">
        <v>1.026</v>
      </c>
      <c r="CNC12" s="48"/>
      <c r="CND12" s="48">
        <v>1.0349999999999999</v>
      </c>
      <c r="CNE12" s="48"/>
      <c r="CNF12" s="48">
        <v>1.04</v>
      </c>
      <c r="CNG12" s="48"/>
      <c r="CNH12" s="48">
        <v>1.04</v>
      </c>
      <c r="CNI12" s="48">
        <v>0.97799999999999998</v>
      </c>
      <c r="CNJ12" s="48">
        <v>0.98099999999999998</v>
      </c>
      <c r="CNK12" s="48"/>
      <c r="CNL12" s="48">
        <v>0.97</v>
      </c>
      <c r="CNM12" s="48"/>
      <c r="CNN12" s="48">
        <v>1</v>
      </c>
      <c r="CNO12" s="48"/>
      <c r="CNP12" s="48">
        <v>0.98</v>
      </c>
      <c r="CNQ12" s="48">
        <v>1.0149999999999999</v>
      </c>
      <c r="CNR12" s="48">
        <f t="shared" si="178"/>
        <v>0.97899999999999998</v>
      </c>
      <c r="CNS12" s="48">
        <v>0.98</v>
      </c>
      <c r="CNT12" s="48"/>
      <c r="CNU12" s="48">
        <v>0.98</v>
      </c>
      <c r="CNV12" s="48"/>
      <c r="CNW12" s="48">
        <v>0.997</v>
      </c>
      <c r="CNX12" s="48"/>
      <c r="CNY12" s="48">
        <v>0.98</v>
      </c>
      <c r="CNZ12" s="48"/>
      <c r="COA12" s="57">
        <v>0.99399999999999999</v>
      </c>
      <c r="COB12" s="48">
        <f t="shared" si="179"/>
        <v>0.97899999999999998</v>
      </c>
      <c r="COC12" s="48"/>
      <c r="COD12" s="48">
        <v>0.99399999999999999</v>
      </c>
      <c r="COE12" s="48"/>
      <c r="COF12" s="48">
        <v>1</v>
      </c>
      <c r="COG12" s="48"/>
      <c r="COH12" s="48">
        <v>0.99299999999999999</v>
      </c>
      <c r="COI12" s="48">
        <v>0.97699999999999998</v>
      </c>
      <c r="COJ12" s="48"/>
      <c r="COK12" s="48"/>
      <c r="COL12" s="48">
        <v>0.99</v>
      </c>
      <c r="COM12" s="48">
        <f t="shared" si="180"/>
        <v>0.97899999999999998</v>
      </c>
      <c r="CON12" s="48">
        <v>1.054</v>
      </c>
      <c r="COO12" s="48"/>
      <c r="COP12" s="48"/>
      <c r="COQ12" s="57"/>
      <c r="COR12" s="48">
        <v>1.07</v>
      </c>
      <c r="COS12" s="51"/>
      <c r="COT12" s="48">
        <v>1.0680000000000001</v>
      </c>
      <c r="COU12" s="48"/>
      <c r="COV12" s="48">
        <v>1.0720000000000001</v>
      </c>
      <c r="COW12" s="48">
        <v>1.07</v>
      </c>
      <c r="COX12" s="48"/>
      <c r="COY12" s="48">
        <v>1.026</v>
      </c>
      <c r="COZ12" s="48">
        <f t="shared" si="181"/>
        <v>0.97899999999999998</v>
      </c>
      <c r="CPA12" s="48">
        <v>1.073</v>
      </c>
      <c r="CPB12" s="48"/>
      <c r="CPC12" s="48">
        <v>1.0509999999999999</v>
      </c>
      <c r="CPD12" s="48">
        <v>1.06</v>
      </c>
      <c r="CPE12" s="48">
        <v>1.071</v>
      </c>
      <c r="CPF12" s="48">
        <v>1.1080000000000001</v>
      </c>
      <c r="CPG12" s="48">
        <v>1.131</v>
      </c>
      <c r="CPH12" s="48">
        <v>1.06</v>
      </c>
      <c r="CPI12" s="48">
        <f t="shared" si="182"/>
        <v>0.97899999999999998</v>
      </c>
      <c r="CPJ12" s="48"/>
      <c r="CPK12" s="48"/>
      <c r="CPL12" s="48">
        <v>1.1339999999999999</v>
      </c>
      <c r="CPM12" s="48">
        <v>1.153</v>
      </c>
      <c r="CPN12" s="48"/>
      <c r="CPO12" s="48"/>
      <c r="CPP12" s="48">
        <v>1.169</v>
      </c>
      <c r="CPQ12" s="48">
        <f t="shared" si="183"/>
        <v>0.97899999999999998</v>
      </c>
      <c r="CPR12" s="48">
        <v>1.206</v>
      </c>
      <c r="CPS12" s="48">
        <v>1.2010000000000001</v>
      </c>
      <c r="CPT12" s="48">
        <v>1.23</v>
      </c>
      <c r="CPU12" s="48">
        <v>1.2050000000000001</v>
      </c>
      <c r="CPV12" s="48"/>
      <c r="CPW12" s="48">
        <v>1.226</v>
      </c>
      <c r="CPX12" s="48"/>
      <c r="CPY12" s="48">
        <v>1.2230000000000001</v>
      </c>
      <c r="CPZ12" s="48">
        <v>1.169</v>
      </c>
      <c r="CQA12" s="48">
        <f t="shared" si="248"/>
        <v>0.97899999999999998</v>
      </c>
      <c r="CQB12" s="48"/>
      <c r="CQC12" s="48"/>
      <c r="CQD12" s="5">
        <f t="shared" si="249"/>
        <v>-1</v>
      </c>
      <c r="CQE12" s="77">
        <f t="shared" si="184"/>
        <v>0.80300000000000005</v>
      </c>
      <c r="CQF12" s="51">
        <v>0.73</v>
      </c>
      <c r="CQG12" s="48">
        <f t="shared" si="185"/>
        <v>0.73</v>
      </c>
      <c r="CQH12" s="351">
        <v>0.75</v>
      </c>
      <c r="CQI12" s="48">
        <v>0.752</v>
      </c>
      <c r="CQJ12" s="48"/>
      <c r="CQK12" s="48">
        <v>0.747</v>
      </c>
      <c r="CQL12" s="48">
        <v>0.75900000000000001</v>
      </c>
      <c r="CQM12" s="48">
        <v>0.76400000000000001</v>
      </c>
      <c r="CQN12" s="48">
        <v>0.76400000000000001</v>
      </c>
      <c r="CQO12" s="48">
        <v>0.752</v>
      </c>
      <c r="CQP12" s="48">
        <f t="shared" si="186"/>
        <v>0.73</v>
      </c>
      <c r="CQQ12" s="48">
        <v>0.75800000000000001</v>
      </c>
      <c r="CQR12" s="48">
        <v>0.76400000000000001</v>
      </c>
      <c r="CQS12" s="48">
        <v>0.77400000000000002</v>
      </c>
      <c r="CQT12" s="48">
        <v>0.76400000000000001</v>
      </c>
      <c r="CQU12" s="48">
        <v>0.76400000000000001</v>
      </c>
      <c r="CQV12" s="48">
        <v>0.75900000000000001</v>
      </c>
      <c r="CQW12" s="351">
        <f t="shared" si="187"/>
        <v>0.73</v>
      </c>
      <c r="CQX12" s="351">
        <v>0.76100000000000001</v>
      </c>
      <c r="CQY12" s="351">
        <v>0.76</v>
      </c>
      <c r="CQZ12" s="48"/>
      <c r="CRA12" s="48">
        <v>0.76600000000000001</v>
      </c>
      <c r="CRB12" s="48">
        <v>0.76300000000000001</v>
      </c>
      <c r="CRC12" s="48">
        <v>0.75600000000000001</v>
      </c>
      <c r="CRD12" s="48">
        <v>0.76400000000000001</v>
      </c>
      <c r="CRE12" s="57">
        <v>0.75700000000000001</v>
      </c>
      <c r="CRF12" s="48">
        <f t="shared" si="188"/>
        <v>0.73</v>
      </c>
      <c r="CRG12" s="48">
        <v>0.74299999999999999</v>
      </c>
      <c r="CRH12" s="57">
        <v>0.73399999999999999</v>
      </c>
      <c r="CRI12" s="57">
        <v>0.73899999999999999</v>
      </c>
      <c r="CRJ12" s="48">
        <v>0.73799999999999999</v>
      </c>
      <c r="CRK12" s="48"/>
      <c r="CRL12" s="48">
        <v>0.73799999999999999</v>
      </c>
      <c r="CRM12" s="48">
        <f t="shared" si="189"/>
        <v>0.73</v>
      </c>
      <c r="CRN12" s="48">
        <v>0.751</v>
      </c>
      <c r="CRO12" s="48">
        <v>0.75600000000000001</v>
      </c>
      <c r="CRP12" s="48">
        <v>0.77300000000000002</v>
      </c>
      <c r="CRQ12" s="48">
        <v>0.752</v>
      </c>
      <c r="CRR12" s="48"/>
      <c r="CRS12" s="57">
        <v>0.73699999999999999</v>
      </c>
      <c r="CRT12" s="12">
        <v>0.74299999999999999</v>
      </c>
      <c r="CRU12" s="57">
        <f t="shared" si="190"/>
        <v>0.73</v>
      </c>
      <c r="CRV12" s="48">
        <v>0.74</v>
      </c>
      <c r="CRW12" s="48">
        <v>0.73599999999999999</v>
      </c>
      <c r="CRX12" s="48"/>
      <c r="CRY12" s="48">
        <v>0.74</v>
      </c>
      <c r="CRZ12" s="48">
        <v>0.74</v>
      </c>
      <c r="CSA12" s="48">
        <v>0.75</v>
      </c>
      <c r="CSB12" s="48">
        <v>0.749</v>
      </c>
      <c r="CSC12" s="48"/>
      <c r="CSD12" s="48"/>
      <c r="CSE12" s="48">
        <v>0.747</v>
      </c>
      <c r="CSF12" s="48">
        <v>0.753</v>
      </c>
      <c r="CSG12" s="48">
        <v>0.76400000000000001</v>
      </c>
      <c r="CSH12" s="48">
        <v>0.75800000000000001</v>
      </c>
      <c r="CSI12" s="48">
        <v>0.74199999999999999</v>
      </c>
      <c r="CSJ12" s="48"/>
      <c r="CSK12" s="48">
        <v>0.76900000000000002</v>
      </c>
      <c r="CSL12" s="48">
        <v>0.754</v>
      </c>
      <c r="CSM12" s="48"/>
      <c r="CSN12" s="48"/>
      <c r="CSO12" s="51">
        <v>0.75900000000000001</v>
      </c>
      <c r="CSP12" s="1248">
        <f t="shared" ref="CSP12:CSP36" si="273">MIN(CSO12,CRU12)</f>
        <v>0.73</v>
      </c>
      <c r="CSQ12" s="47">
        <v>0.74299999999999999</v>
      </c>
      <c r="CSR12" s="47">
        <v>0.748</v>
      </c>
      <c r="CSS12" s="1162">
        <v>0.752</v>
      </c>
      <c r="CST12" s="1162">
        <v>0.75</v>
      </c>
      <c r="CSU12" s="1162">
        <v>0.748</v>
      </c>
      <c r="CSV12" s="1162">
        <v>0.751</v>
      </c>
      <c r="CSW12" s="48"/>
      <c r="CSX12" s="48"/>
      <c r="CSY12" s="48"/>
      <c r="CSZ12" s="48"/>
      <c r="CTA12" s="47">
        <v>0.76100000000000001</v>
      </c>
      <c r="CTB12" s="47">
        <v>0.754</v>
      </c>
      <c r="CTC12" s="48">
        <f t="shared" si="191"/>
        <v>0.73</v>
      </c>
      <c r="CTD12" s="48">
        <v>0.745</v>
      </c>
      <c r="CTE12" s="48">
        <v>0.75900000000000001</v>
      </c>
      <c r="CTF12" s="48">
        <v>0.75600000000000001</v>
      </c>
      <c r="CTG12" s="48">
        <v>0.747</v>
      </c>
      <c r="CTH12" s="48">
        <v>0.753</v>
      </c>
      <c r="CTI12" s="48">
        <v>0.77600000000000002</v>
      </c>
      <c r="CTJ12" s="48">
        <v>0.77500000000000002</v>
      </c>
      <c r="CTK12" s="48">
        <v>0.76600000000000001</v>
      </c>
      <c r="CTL12" s="48">
        <v>0.76900000000000002</v>
      </c>
      <c r="CTM12" s="1264">
        <v>0.75800000000000001</v>
      </c>
      <c r="CTN12" s="1264">
        <v>0.75600000000000001</v>
      </c>
      <c r="CTO12" s="1268">
        <f t="shared" si="192"/>
        <v>0.73</v>
      </c>
      <c r="CTP12" s="48">
        <v>0.78100000000000003</v>
      </c>
      <c r="CTQ12" s="48">
        <v>0.75700000000000001</v>
      </c>
      <c r="CTR12" s="48">
        <v>0.747</v>
      </c>
      <c r="CTS12" s="48">
        <v>0.77500000000000002</v>
      </c>
      <c r="CTT12" s="48">
        <v>0.76</v>
      </c>
      <c r="CTU12" s="48">
        <v>0.78200000000000003</v>
      </c>
      <c r="CTV12" s="48"/>
      <c r="CTW12" s="48"/>
      <c r="CTX12" s="48">
        <v>0.77600000000000002</v>
      </c>
      <c r="CTY12" s="48">
        <v>0.77400000000000002</v>
      </c>
      <c r="CTZ12" s="48">
        <v>0.75600000000000001</v>
      </c>
      <c r="CUA12" s="48">
        <v>0.76</v>
      </c>
      <c r="CUB12" s="1268">
        <v>0.751</v>
      </c>
      <c r="CUC12" s="1268">
        <v>0.77200000000000002</v>
      </c>
      <c r="CUD12" s="48">
        <f t="shared" si="193"/>
        <v>0.73</v>
      </c>
      <c r="CUE12" s="48">
        <v>0.76800000000000002</v>
      </c>
      <c r="CUF12" s="48">
        <v>0.76</v>
      </c>
      <c r="CUG12" s="48">
        <v>0.73399999999999999</v>
      </c>
      <c r="CUH12" s="48">
        <v>0.74399999999999999</v>
      </c>
      <c r="CUI12" s="48"/>
      <c r="CUJ12" s="48"/>
      <c r="CUK12" s="48"/>
      <c r="CUL12" s="48"/>
      <c r="CUM12" s="48">
        <v>0.73799999999999999</v>
      </c>
      <c r="CUN12" s="48">
        <v>0.754</v>
      </c>
      <c r="CUO12" s="48">
        <v>0.74099999999999999</v>
      </c>
      <c r="CUP12" s="48">
        <v>0.75600000000000001</v>
      </c>
      <c r="CUQ12" s="48">
        <v>0.75900000000000001</v>
      </c>
      <c r="CUR12" s="48">
        <v>0.78800000000000003</v>
      </c>
      <c r="CUS12" s="48">
        <v>0.75</v>
      </c>
      <c r="CUT12" s="48">
        <v>0.74</v>
      </c>
      <c r="CUU12" s="48">
        <v>0.76900000000000002</v>
      </c>
      <c r="CUV12" s="48">
        <v>0.77400000000000002</v>
      </c>
      <c r="CUW12" s="48">
        <v>0.746</v>
      </c>
      <c r="CUX12" s="48">
        <v>0.74</v>
      </c>
      <c r="CUY12" s="48">
        <v>0.74199999999999999</v>
      </c>
      <c r="CUZ12" s="48">
        <v>0.74399999999999999</v>
      </c>
      <c r="CVA12" s="48">
        <v>0.77900000000000003</v>
      </c>
      <c r="CVB12" s="48">
        <v>0.78</v>
      </c>
      <c r="CVC12" s="48">
        <f t="shared" si="263"/>
        <v>0.73</v>
      </c>
      <c r="CVD12" s="48">
        <v>0.751</v>
      </c>
      <c r="CVE12" s="48">
        <v>0.75</v>
      </c>
      <c r="CVF12" s="48">
        <v>0.74399999999999999</v>
      </c>
      <c r="CVG12" s="48">
        <v>0.75600000000000001</v>
      </c>
      <c r="CVH12" s="48">
        <v>0.75600000000000001</v>
      </c>
      <c r="CVI12" s="48">
        <v>0.75800000000000001</v>
      </c>
      <c r="CVJ12" s="48">
        <v>0.749</v>
      </c>
      <c r="CVK12" s="48">
        <v>0.76400000000000001</v>
      </c>
      <c r="CVL12" s="48">
        <v>0.751</v>
      </c>
      <c r="CVM12" s="48">
        <v>0.76200000000000001</v>
      </c>
      <c r="CVN12" s="48">
        <v>0.77700000000000002</v>
      </c>
      <c r="CVO12" s="48">
        <v>0.76800000000000002</v>
      </c>
      <c r="CVP12" s="48">
        <v>0.751</v>
      </c>
      <c r="CVQ12" s="48">
        <v>0.749</v>
      </c>
      <c r="CVR12" s="48">
        <v>0.745</v>
      </c>
      <c r="CVS12" s="48">
        <v>0.748</v>
      </c>
      <c r="CVT12" s="57">
        <v>0.73899999999999999</v>
      </c>
      <c r="CVU12" s="57">
        <v>0.749</v>
      </c>
      <c r="CVV12" s="57">
        <f t="shared" si="194"/>
        <v>0.73</v>
      </c>
      <c r="CVW12" s="48">
        <v>0.751</v>
      </c>
      <c r="CVX12" s="48">
        <v>0.749</v>
      </c>
      <c r="CVY12" s="48"/>
      <c r="CVZ12" s="48"/>
      <c r="CWA12" s="48">
        <v>0.78</v>
      </c>
      <c r="CWB12" s="48">
        <v>0.76400000000000001</v>
      </c>
      <c r="CWC12" s="48">
        <v>0.75900000000000001</v>
      </c>
      <c r="CWD12" s="48">
        <v>0.74199999999999999</v>
      </c>
      <c r="CWE12" s="48"/>
      <c r="CWF12" s="48"/>
      <c r="CWG12" s="48">
        <f t="shared" si="195"/>
        <v>0.73</v>
      </c>
      <c r="CWH12" s="48">
        <v>0.74299999999999999</v>
      </c>
      <c r="CWI12" s="48">
        <v>0.751</v>
      </c>
      <c r="CWJ12" s="48">
        <v>0.747</v>
      </c>
      <c r="CWK12" s="48">
        <v>0.748</v>
      </c>
      <c r="CWL12" s="48">
        <v>0.749</v>
      </c>
      <c r="CWM12" s="48">
        <v>0.76100000000000001</v>
      </c>
      <c r="CWN12" s="48">
        <v>0.76300000000000001</v>
      </c>
      <c r="CWO12" s="48">
        <v>0.77200000000000002</v>
      </c>
      <c r="CWP12" s="48"/>
      <c r="CWQ12" s="48"/>
      <c r="CWR12" s="48">
        <v>0.745</v>
      </c>
      <c r="CWS12" s="48">
        <v>0.747</v>
      </c>
      <c r="CWT12" s="48">
        <v>0.755</v>
      </c>
      <c r="CWU12" s="48">
        <v>0.752</v>
      </c>
      <c r="CWV12" s="48"/>
      <c r="CWW12" s="48"/>
      <c r="CWX12" s="48">
        <v>0.751</v>
      </c>
      <c r="CWY12" s="48">
        <v>0.76900000000000002</v>
      </c>
      <c r="CWZ12" s="48"/>
      <c r="CXA12" s="48"/>
      <c r="CXB12" s="48">
        <v>0.76400000000000001</v>
      </c>
      <c r="CXC12" s="48">
        <v>0.76300000000000001</v>
      </c>
      <c r="CXD12" s="48">
        <v>0.77100000000000002</v>
      </c>
      <c r="CXE12" s="48">
        <v>0.754</v>
      </c>
      <c r="CXF12" s="48">
        <v>0.76200000000000001</v>
      </c>
      <c r="CXG12" s="48">
        <v>0.748</v>
      </c>
      <c r="CXH12" s="48">
        <v>0.753</v>
      </c>
      <c r="CXI12" s="48">
        <v>0.76</v>
      </c>
      <c r="CXJ12" s="48">
        <v>0.77200000000000002</v>
      </c>
      <c r="CXK12" s="48">
        <v>0.76500000000000001</v>
      </c>
      <c r="CXL12" s="48">
        <v>0.75600000000000001</v>
      </c>
      <c r="CXM12" s="48">
        <v>0.75900000000000001</v>
      </c>
      <c r="CXN12" s="48">
        <v>0.76100000000000001</v>
      </c>
      <c r="CXO12" s="48">
        <v>0.77400000000000002</v>
      </c>
      <c r="CXP12" s="48">
        <v>0.75700000000000001</v>
      </c>
      <c r="CXQ12" s="48">
        <v>0.76300000000000001</v>
      </c>
      <c r="CXR12" s="48"/>
      <c r="CXS12" s="48"/>
      <c r="CXT12" s="48">
        <v>0.76400000000000001</v>
      </c>
      <c r="CXU12" s="48">
        <v>0.75700000000000001</v>
      </c>
      <c r="CXV12" s="48"/>
      <c r="CXW12" s="48"/>
      <c r="CXX12" s="48">
        <v>0.77400000000000002</v>
      </c>
      <c r="CXY12" s="48">
        <v>0.78400000000000003</v>
      </c>
      <c r="CXZ12" s="57">
        <v>0.75600000000000001</v>
      </c>
      <c r="CYA12" s="57">
        <v>0.76100000000000001</v>
      </c>
      <c r="CYB12" s="48">
        <f t="shared" si="196"/>
        <v>0.73</v>
      </c>
      <c r="CYC12" s="48">
        <v>0.76</v>
      </c>
      <c r="CYD12" s="48">
        <v>0.77200000000000002</v>
      </c>
      <c r="CYE12" s="48"/>
      <c r="CYF12" s="48"/>
      <c r="CYG12" s="48">
        <v>0.76900000000000002</v>
      </c>
      <c r="CYH12" s="48">
        <v>0.77400000000000002</v>
      </c>
      <c r="CYI12" s="48"/>
      <c r="CYJ12" s="48"/>
      <c r="CYK12" s="48">
        <v>0.77700000000000002</v>
      </c>
      <c r="CYL12" s="48">
        <v>0.76200000000000001</v>
      </c>
      <c r="CYM12" s="48"/>
      <c r="CYN12" s="48"/>
      <c r="CYO12" s="48">
        <v>0.75900000000000001</v>
      </c>
      <c r="CYP12" s="48">
        <v>0.76500000000000001</v>
      </c>
      <c r="CYQ12" s="48"/>
      <c r="CYR12" s="48"/>
      <c r="CYS12" s="57">
        <v>0.75</v>
      </c>
      <c r="CYT12" s="57">
        <v>0.76200000000000001</v>
      </c>
      <c r="CYU12" s="57">
        <f t="shared" si="197"/>
        <v>0.73</v>
      </c>
      <c r="CYV12" s="57"/>
      <c r="CYW12" s="57"/>
      <c r="CYX12" s="57">
        <v>0.78</v>
      </c>
      <c r="CYY12" s="57">
        <v>0.78300000000000003</v>
      </c>
      <c r="CYZ12" s="57"/>
      <c r="CZA12" s="57"/>
      <c r="CZB12" s="57">
        <v>0.78400000000000003</v>
      </c>
      <c r="CZC12" s="57">
        <v>0.78400000000000003</v>
      </c>
      <c r="CZD12" s="57"/>
      <c r="CZE12" s="57"/>
      <c r="CZF12" s="57">
        <v>0.78100000000000003</v>
      </c>
      <c r="CZG12" s="57">
        <v>0.77600000000000002</v>
      </c>
      <c r="CZH12" s="57">
        <v>0.77600000000000002</v>
      </c>
      <c r="CZI12" s="57">
        <v>0.77900000000000003</v>
      </c>
      <c r="CZJ12" s="57"/>
      <c r="CZK12" s="57"/>
      <c r="CZL12" s="57"/>
      <c r="CZM12" s="57"/>
      <c r="CZN12" s="48">
        <v>0.77100000000000002</v>
      </c>
      <c r="CZO12" s="48">
        <v>0.76400000000000001</v>
      </c>
      <c r="CZP12" s="48">
        <f t="shared" si="198"/>
        <v>0.73</v>
      </c>
      <c r="CZQ12" s="48">
        <v>0.81399999999999995</v>
      </c>
      <c r="CZR12" s="48">
        <v>0.81799999999999995</v>
      </c>
      <c r="CZS12" s="48"/>
      <c r="CZT12" s="48"/>
      <c r="CZU12" s="48"/>
      <c r="CZV12" s="48"/>
      <c r="CZW12" s="48">
        <v>0.81100000000000005</v>
      </c>
      <c r="CZX12" s="48">
        <v>0.81799999999999995</v>
      </c>
      <c r="CZY12" s="48"/>
      <c r="CZZ12" s="57"/>
      <c r="DAA12" s="57"/>
      <c r="DAB12" s="57"/>
      <c r="DAC12" s="48">
        <v>0.82599999999999996</v>
      </c>
      <c r="DAD12" s="48">
        <v>0.82699999999999996</v>
      </c>
      <c r="DAE12" s="48"/>
      <c r="DAF12" s="48"/>
      <c r="DAG12" s="48">
        <v>0.82599999999999996</v>
      </c>
      <c r="DAH12" s="48">
        <v>0.83099999999999996</v>
      </c>
      <c r="DAI12" s="48">
        <v>0.82599999999999996</v>
      </c>
      <c r="DAJ12" s="48">
        <v>0.83</v>
      </c>
      <c r="DAK12" s="48"/>
      <c r="DAL12" s="48"/>
      <c r="DAM12" s="48">
        <v>0.80500000000000005</v>
      </c>
      <c r="DAN12" s="48">
        <v>0.80500000000000005</v>
      </c>
      <c r="DAO12" s="48">
        <f t="shared" si="199"/>
        <v>0.73</v>
      </c>
      <c r="DAP12" s="48">
        <v>0.83299999999999996</v>
      </c>
      <c r="DAQ12" s="48">
        <v>0.83399999999999996</v>
      </c>
      <c r="DAR12" s="48"/>
      <c r="DAS12" s="48"/>
      <c r="DAT12" s="48">
        <v>0.83199999999999996</v>
      </c>
      <c r="DAU12" s="48">
        <v>0.81899999999999995</v>
      </c>
      <c r="DAV12" s="48">
        <v>0.82299999999999995</v>
      </c>
      <c r="DAW12" s="48">
        <v>0.82199999999999995</v>
      </c>
      <c r="DAX12" s="48">
        <f t="shared" si="200"/>
        <v>0.73</v>
      </c>
      <c r="DAY12" s="48"/>
      <c r="DAZ12" s="48"/>
      <c r="DBA12" s="48">
        <v>0.83199999999999996</v>
      </c>
      <c r="DBB12" s="48">
        <v>0.81899999999999995</v>
      </c>
      <c r="DBC12" s="48"/>
      <c r="DBD12" s="48"/>
      <c r="DBE12" s="48">
        <v>0.873</v>
      </c>
      <c r="DBF12" s="48">
        <v>0.86299999999999999</v>
      </c>
      <c r="DBG12" s="48">
        <v>0.88100000000000001</v>
      </c>
      <c r="DBH12" s="48">
        <v>0.873</v>
      </c>
      <c r="DBI12" s="48"/>
      <c r="DBJ12" s="48"/>
      <c r="DBK12" s="48"/>
      <c r="DBL12" s="48"/>
      <c r="DBM12" s="48">
        <v>0.875</v>
      </c>
      <c r="DBN12" s="48">
        <v>0.88</v>
      </c>
      <c r="DBO12" s="48">
        <f t="shared" si="201"/>
        <v>0.73</v>
      </c>
      <c r="DBP12" s="48">
        <v>0.99199999999999999</v>
      </c>
      <c r="DBQ12" s="48">
        <v>0.996</v>
      </c>
      <c r="DBR12" s="48">
        <v>1.006</v>
      </c>
      <c r="DBS12" s="48">
        <v>0.99199999999999999</v>
      </c>
      <c r="DBT12" s="48">
        <v>0.98699999999999999</v>
      </c>
      <c r="DBU12" s="48">
        <v>0.98599999999999999</v>
      </c>
      <c r="DBV12" s="48">
        <v>0.98299999999999998</v>
      </c>
      <c r="DBW12" s="48">
        <v>0.97899999999999998</v>
      </c>
      <c r="DBX12" s="48"/>
      <c r="DBY12" s="48"/>
      <c r="DBZ12" s="48">
        <v>0.98899999999999999</v>
      </c>
      <c r="DCA12" s="48">
        <v>0.97599999999999998</v>
      </c>
      <c r="DCB12" s="48"/>
      <c r="DCC12" s="48"/>
      <c r="DCD12" s="48">
        <v>0.97599999999999998</v>
      </c>
      <c r="DCE12" s="48">
        <v>0.98199999999999998</v>
      </c>
      <c r="DCF12" s="48">
        <v>0.88</v>
      </c>
      <c r="DCG12" s="48">
        <f t="shared" si="250"/>
        <v>0.73</v>
      </c>
      <c r="DCH12" s="48"/>
      <c r="DCI12" s="48"/>
      <c r="DCJ12" s="48"/>
      <c r="DCK12" s="48"/>
      <c r="DCL12" s="48"/>
      <c r="DCM12" s="48"/>
      <c r="DCN12" s="48"/>
      <c r="DCO12" s="48"/>
      <c r="DCP12" s="5">
        <f t="shared" si="251"/>
        <v>-1</v>
      </c>
      <c r="DCQ12" s="5">
        <f t="shared" si="252"/>
        <v>-1</v>
      </c>
      <c r="DCR12" s="1224">
        <f t="shared" si="202"/>
        <v>1.5068493150684946E-2</v>
      </c>
      <c r="DCS12" s="1299">
        <v>0.98</v>
      </c>
      <c r="DCT12" s="48">
        <v>0.95199999999999996</v>
      </c>
      <c r="DCU12" s="48">
        <v>0.93500000000000005</v>
      </c>
      <c r="DCV12" s="48">
        <v>0.93600000000000005</v>
      </c>
      <c r="DCW12" s="48">
        <v>0.93899999999999995</v>
      </c>
      <c r="DCX12" s="48">
        <v>0.93899999999999995</v>
      </c>
      <c r="DCY12" s="48">
        <v>1</v>
      </c>
      <c r="DCZ12" s="48">
        <v>0.93799999999999994</v>
      </c>
      <c r="DDA12" s="48">
        <v>0.93799999999999994</v>
      </c>
      <c r="DDB12" s="57">
        <v>0.91900000000000004</v>
      </c>
      <c r="DDC12" s="57">
        <f t="shared" si="203"/>
        <v>0.91900000000000004</v>
      </c>
      <c r="DDD12" s="48">
        <v>0.93700000000000006</v>
      </c>
      <c r="DDE12" s="48"/>
      <c r="DDF12" s="48">
        <v>0.99299999999999999</v>
      </c>
      <c r="DDG12" s="48">
        <v>0.94399999999999995</v>
      </c>
      <c r="DDH12" s="48"/>
      <c r="DDI12" s="48">
        <f t="shared" si="264"/>
        <v>0.91900000000000004</v>
      </c>
      <c r="DDJ12" s="48">
        <v>0.98</v>
      </c>
      <c r="DDK12" s="48">
        <v>0.95099999999999996</v>
      </c>
      <c r="DDL12" s="48">
        <v>0.95799999999999996</v>
      </c>
      <c r="DDM12" s="48">
        <v>0.94899999999999995</v>
      </c>
      <c r="DDN12" s="48">
        <v>0.95699999999999996</v>
      </c>
      <c r="DDO12" s="48">
        <v>0.94499999999999995</v>
      </c>
      <c r="DDP12" s="48">
        <v>0.96199999999999997</v>
      </c>
      <c r="DDQ12" s="48"/>
      <c r="DDR12" s="48">
        <v>0.96499999999999997</v>
      </c>
      <c r="DDS12" s="48">
        <v>0.94099999999999995</v>
      </c>
      <c r="DDT12" s="48">
        <v>0.92200000000000004</v>
      </c>
      <c r="DDU12" s="48">
        <v>0.96</v>
      </c>
      <c r="DDV12" s="48"/>
      <c r="DDW12" s="48">
        <v>0.97199999999999998</v>
      </c>
      <c r="DDX12" s="48">
        <v>0.95299999999999996</v>
      </c>
      <c r="DDY12" s="48">
        <v>0.96899999999999997</v>
      </c>
      <c r="DDZ12" s="48">
        <v>0.93600000000000005</v>
      </c>
      <c r="DEA12" s="48"/>
      <c r="DEB12" s="48">
        <v>0.95199999999999996</v>
      </c>
      <c r="DEC12" s="48">
        <v>0.93400000000000005</v>
      </c>
      <c r="DED12" s="48"/>
      <c r="DEE12" s="48"/>
      <c r="DEF12" s="48">
        <v>0.93899999999999995</v>
      </c>
      <c r="DEG12" s="48">
        <v>0.95899999999999996</v>
      </c>
      <c r="DEH12" s="48"/>
      <c r="DEI12" s="48"/>
      <c r="DEJ12" s="48">
        <v>0.97199999999999998</v>
      </c>
      <c r="DEK12" s="48">
        <v>0.94199999999999995</v>
      </c>
      <c r="DEL12" s="48"/>
      <c r="DEM12" s="48"/>
      <c r="DEN12" s="48">
        <v>0.94599999999999995</v>
      </c>
      <c r="DEO12" s="48">
        <v>0.97199999999999998</v>
      </c>
      <c r="DEP12" s="48">
        <v>0.96799999999999997</v>
      </c>
      <c r="DEQ12" s="48">
        <v>0.93500000000000005</v>
      </c>
      <c r="DER12" s="48">
        <v>0.98099999999999998</v>
      </c>
      <c r="DES12" s="48">
        <v>0.94599999999999995</v>
      </c>
      <c r="DET12" s="48"/>
      <c r="DEU12" s="48"/>
      <c r="DEV12" s="48">
        <v>0.95899999999999996</v>
      </c>
      <c r="DEW12" s="48">
        <v>0.94399999999999995</v>
      </c>
      <c r="DEX12" s="48"/>
      <c r="DEY12" s="48"/>
      <c r="DEZ12" s="48">
        <v>0.97</v>
      </c>
      <c r="DFA12" s="48">
        <v>0.94699999999999995</v>
      </c>
      <c r="DFB12" s="48"/>
      <c r="DFC12" s="48"/>
      <c r="DFD12" s="48">
        <v>0.97</v>
      </c>
      <c r="DFE12" s="48">
        <v>0.94599999999999995</v>
      </c>
      <c r="DFF12" s="48">
        <v>0.999</v>
      </c>
      <c r="DFG12" s="48">
        <f t="shared" si="204"/>
        <v>0.98</v>
      </c>
      <c r="DFH12" s="48"/>
      <c r="DFI12" s="48">
        <v>0.92700000000000005</v>
      </c>
      <c r="DFJ12" s="48"/>
      <c r="DFK12" s="48"/>
      <c r="DFL12" s="48">
        <v>0.93600000000000005</v>
      </c>
      <c r="DFM12" s="48"/>
      <c r="DFN12" s="48"/>
      <c r="DFO12" s="48">
        <v>0.92200000000000004</v>
      </c>
      <c r="DFP12" s="48"/>
      <c r="DFQ12" s="48"/>
      <c r="DFR12" s="48">
        <v>0.93600000000000005</v>
      </c>
      <c r="DFS12" s="48"/>
      <c r="DFT12" s="48"/>
      <c r="DFU12" s="57">
        <v>0.98</v>
      </c>
      <c r="DFV12" s="57">
        <v>0.90500000000000003</v>
      </c>
      <c r="DFW12" s="57">
        <f t="shared" si="205"/>
        <v>0.98</v>
      </c>
      <c r="DFX12" s="57">
        <f t="shared" si="206"/>
        <v>0.90500000000000003</v>
      </c>
      <c r="DFY12" s="57"/>
      <c r="DFZ12" s="57"/>
      <c r="DGA12" s="57">
        <v>0.92300000000000004</v>
      </c>
      <c r="DGB12" s="57"/>
      <c r="DGC12" s="57">
        <v>0.90600000000000003</v>
      </c>
      <c r="DGD12" s="57"/>
      <c r="DGE12" s="57">
        <v>0.91400000000000003</v>
      </c>
      <c r="DGF12" s="57">
        <v>0.90300000000000002</v>
      </c>
      <c r="DGG12" s="57"/>
      <c r="DGH12" s="57"/>
      <c r="DGI12" s="57"/>
      <c r="DGJ12" s="57"/>
      <c r="DGK12" s="57">
        <v>0.92100000000000004</v>
      </c>
      <c r="DGL12" s="57">
        <v>0.99099999999999999</v>
      </c>
      <c r="DGM12" s="57">
        <f t="shared" si="207"/>
        <v>0.98</v>
      </c>
      <c r="DGN12" s="57">
        <f t="shared" si="208"/>
        <v>0.90500000000000003</v>
      </c>
      <c r="DGO12" s="48">
        <v>0.98</v>
      </c>
      <c r="DGP12" s="57"/>
      <c r="DGQ12" s="5">
        <f t="shared" si="209"/>
        <v>0</v>
      </c>
      <c r="DGR12" s="48"/>
      <c r="DGS12" s="48">
        <v>0.97399999999999998</v>
      </c>
      <c r="DGT12" s="57"/>
      <c r="DGU12" s="57"/>
      <c r="DGV12" s="48">
        <v>0.96099999999999997</v>
      </c>
      <c r="DGW12" s="48"/>
      <c r="DGX12" s="48">
        <v>0.98399999999999999</v>
      </c>
      <c r="DGY12" s="48">
        <v>0.98099999999999998</v>
      </c>
      <c r="DGZ12" s="48"/>
      <c r="DHA12" s="48">
        <v>0.93600000000000005</v>
      </c>
      <c r="DHB12" s="48">
        <f t="shared" si="210"/>
        <v>0.90500000000000003</v>
      </c>
      <c r="DHC12" s="48">
        <v>0.96</v>
      </c>
      <c r="DHD12" s="48"/>
      <c r="DHE12" s="48">
        <v>0.99299999999999999</v>
      </c>
      <c r="DHF12" s="48">
        <v>0.96899999999999997</v>
      </c>
      <c r="DHG12" s="48">
        <v>0.98499999999999999</v>
      </c>
      <c r="DHH12" s="48">
        <v>1.02</v>
      </c>
      <c r="DHI12" s="48">
        <v>1.016</v>
      </c>
      <c r="DHJ12" s="48">
        <v>0.97799999999999998</v>
      </c>
      <c r="DHK12" s="48">
        <f t="shared" si="211"/>
        <v>0.90500000000000003</v>
      </c>
      <c r="DHL12" s="48"/>
      <c r="DHM12" s="48"/>
      <c r="DHN12" s="48">
        <v>1.0389999999999999</v>
      </c>
      <c r="DHO12" s="48">
        <v>1.0509999999999999</v>
      </c>
      <c r="DHP12" s="48"/>
      <c r="DHQ12" s="48"/>
      <c r="DHR12" s="48">
        <v>1.0629999999999999</v>
      </c>
      <c r="DHS12" s="48">
        <f t="shared" si="212"/>
        <v>0.90500000000000003</v>
      </c>
      <c r="DHT12" s="48">
        <v>1.159</v>
      </c>
      <c r="DHU12" s="48">
        <v>1.1459999999999999</v>
      </c>
      <c r="DHV12" s="48">
        <v>1.1279999999999999</v>
      </c>
      <c r="DHW12" s="48">
        <v>1.1639999999999999</v>
      </c>
      <c r="DHX12" s="48"/>
      <c r="DHY12" s="48">
        <v>1.159</v>
      </c>
      <c r="DHZ12" s="48"/>
      <c r="DIA12" s="48">
        <v>1.1519999999999999</v>
      </c>
      <c r="DIB12" s="48">
        <v>1.0629999999999999</v>
      </c>
      <c r="DIC12" s="48">
        <f t="shared" si="253"/>
        <v>0.90500000000000003</v>
      </c>
      <c r="DID12" s="48"/>
      <c r="DIE12" s="48"/>
      <c r="DIF12" s="48"/>
      <c r="DIG12" s="48"/>
      <c r="DIH12" s="5">
        <f t="shared" si="213"/>
        <v>-1</v>
      </c>
      <c r="DII12" s="76">
        <v>0.64200000000000002</v>
      </c>
      <c r="DIJ12" s="48">
        <v>0.61899999999999999</v>
      </c>
      <c r="DIK12" s="48">
        <v>0.624</v>
      </c>
      <c r="DIL12" s="48">
        <v>0.624</v>
      </c>
      <c r="DIM12" s="48">
        <v>0.64200000000000002</v>
      </c>
      <c r="DIN12" s="48">
        <v>0.61499999999999999</v>
      </c>
      <c r="DIO12" s="48">
        <v>0.61899999999999999</v>
      </c>
      <c r="DIP12" s="48">
        <f t="shared" si="214"/>
        <v>0.61899999999999999</v>
      </c>
      <c r="DIQ12" s="48">
        <v>0.61699999999999999</v>
      </c>
      <c r="DIR12" s="48"/>
      <c r="DIS12" s="48">
        <v>0.64200000000000002</v>
      </c>
      <c r="DIT12" s="48"/>
      <c r="DIU12" s="48">
        <f t="shared" si="215"/>
        <v>0.61899999999999999</v>
      </c>
      <c r="DIV12" s="48">
        <v>0.64200000000000002</v>
      </c>
      <c r="DIW12" s="48">
        <v>0.63200000000000001</v>
      </c>
      <c r="DIX12" s="48">
        <v>0.64</v>
      </c>
      <c r="DIY12" s="48">
        <v>0.60499999999999998</v>
      </c>
      <c r="DIZ12" s="48">
        <v>0.65500000000000003</v>
      </c>
      <c r="DJA12" s="48">
        <v>0.64100000000000001</v>
      </c>
      <c r="DJB12" s="48">
        <v>0.63</v>
      </c>
      <c r="DJC12" s="48"/>
      <c r="DJD12" s="48">
        <v>0.63500000000000001</v>
      </c>
      <c r="DJE12" s="48">
        <v>0.622</v>
      </c>
      <c r="DJF12" s="48">
        <v>0.61</v>
      </c>
      <c r="DJG12" s="48">
        <v>0.63700000000000001</v>
      </c>
      <c r="DJH12" s="48"/>
      <c r="DJI12" s="48">
        <v>0.63300000000000001</v>
      </c>
      <c r="DJJ12" s="48">
        <v>0.629</v>
      </c>
      <c r="DJK12" s="48">
        <v>0.65</v>
      </c>
      <c r="DJL12" s="48">
        <v>0.61</v>
      </c>
      <c r="DJM12" s="48"/>
      <c r="DJN12" s="48">
        <v>0.63900000000000001</v>
      </c>
      <c r="DJO12" s="48">
        <v>0.61799999999999999</v>
      </c>
      <c r="DJP12" s="48"/>
      <c r="DJQ12" s="48"/>
      <c r="DJR12" s="48">
        <v>0.624</v>
      </c>
      <c r="DJS12" s="48">
        <v>0.63400000000000001</v>
      </c>
      <c r="DJT12" s="48"/>
      <c r="DJU12" s="48"/>
      <c r="DJV12" s="48">
        <v>0.64</v>
      </c>
      <c r="DJW12" s="48">
        <v>0.63600000000000001</v>
      </c>
      <c r="DJX12" s="48"/>
      <c r="DJY12" s="48"/>
      <c r="DJZ12" s="48">
        <v>0.62</v>
      </c>
      <c r="DKA12" s="48">
        <v>0.64</v>
      </c>
      <c r="DKB12" s="48">
        <v>0.61799999999999999</v>
      </c>
      <c r="DKC12" s="48">
        <v>0.59299999999999997</v>
      </c>
      <c r="DKD12" s="48">
        <v>0.61799999999999999</v>
      </c>
      <c r="DKE12" s="48">
        <v>0.59</v>
      </c>
      <c r="DKF12" s="48"/>
      <c r="DKG12" s="48"/>
      <c r="DKH12" s="48">
        <v>0.60699999999999998</v>
      </c>
      <c r="DKI12" s="48">
        <v>0.63</v>
      </c>
      <c r="DKJ12" s="48"/>
      <c r="DKK12" s="48"/>
      <c r="DKL12" s="48">
        <v>0.622</v>
      </c>
      <c r="DKM12" s="48">
        <v>0.6</v>
      </c>
      <c r="DKN12" s="48"/>
      <c r="DKO12" s="48"/>
      <c r="DKP12" s="48">
        <v>0.626</v>
      </c>
      <c r="DKQ12" s="48">
        <v>0.61</v>
      </c>
      <c r="DKR12" s="48">
        <v>0.64100000000000001</v>
      </c>
      <c r="DKS12" s="48">
        <f t="shared" si="216"/>
        <v>0.64100000000000001</v>
      </c>
      <c r="DKT12" s="48"/>
      <c r="DKU12" s="48">
        <v>0.60699999999999998</v>
      </c>
      <c r="DKV12" s="48"/>
      <c r="DKW12" s="48"/>
      <c r="DKX12" s="48">
        <v>0.623</v>
      </c>
      <c r="DKY12" s="48"/>
      <c r="DKZ12" s="48"/>
      <c r="DLA12" s="48">
        <v>0.63200000000000001</v>
      </c>
      <c r="DLB12" s="48"/>
      <c r="DLC12" s="48"/>
      <c r="DLD12" s="48">
        <v>0.61</v>
      </c>
      <c r="DLE12" s="48"/>
      <c r="DLF12" s="48"/>
      <c r="DLG12" s="57">
        <v>0.629</v>
      </c>
      <c r="DLH12" s="57">
        <v>0.64900000000000002</v>
      </c>
      <c r="DLI12" s="57">
        <f t="shared" si="217"/>
        <v>0.629</v>
      </c>
      <c r="DLJ12" s="57">
        <f t="shared" si="218"/>
        <v>0.64100000000000001</v>
      </c>
      <c r="DLK12" s="57"/>
      <c r="DLL12" s="57"/>
      <c r="DLM12" s="57">
        <v>0.60599999999999998</v>
      </c>
      <c r="DLN12" s="57"/>
      <c r="DLO12" s="57">
        <v>0.59399999999999997</v>
      </c>
      <c r="DLP12" s="57"/>
      <c r="DLQ12" s="57">
        <v>0.60399999999999998</v>
      </c>
      <c r="DLR12" s="57">
        <v>0.60299999999999998</v>
      </c>
      <c r="DLS12" s="57"/>
      <c r="DLT12" s="57"/>
      <c r="DLU12" s="57"/>
      <c r="DLV12" s="57">
        <v>0.629</v>
      </c>
      <c r="DLW12" s="48">
        <v>0.6</v>
      </c>
      <c r="DLX12" s="48">
        <f t="shared" si="219"/>
        <v>0.629</v>
      </c>
      <c r="DLY12" s="48">
        <f t="shared" si="220"/>
        <v>0.6</v>
      </c>
      <c r="DLZ12" s="48">
        <v>0.63200000000000001</v>
      </c>
      <c r="DMA12" s="48"/>
      <c r="DMB12" s="5">
        <f t="shared" si="221"/>
        <v>4.7694753577106558E-3</v>
      </c>
      <c r="DMC12" s="48"/>
      <c r="DMD12" s="48">
        <v>0.63900000000000001</v>
      </c>
      <c r="DME12" s="57"/>
      <c r="DMF12" s="57"/>
      <c r="DMG12" s="48">
        <v>0.625</v>
      </c>
      <c r="DMH12" s="48"/>
      <c r="DMI12" s="48">
        <v>0.65300000000000002</v>
      </c>
      <c r="DMJ12" s="48">
        <v>0.63900000000000001</v>
      </c>
      <c r="DMK12" s="48"/>
      <c r="DML12" s="48">
        <v>0.627</v>
      </c>
      <c r="DMM12" s="48">
        <f t="shared" si="222"/>
        <v>0.6</v>
      </c>
      <c r="DMN12" s="48">
        <v>0.64900000000000002</v>
      </c>
      <c r="DMO12" s="48"/>
      <c r="DMP12" s="48">
        <v>0.63500000000000001</v>
      </c>
      <c r="DMQ12" s="48">
        <v>0.63700000000000001</v>
      </c>
      <c r="DMR12" s="48">
        <f t="shared" si="223"/>
        <v>0.6</v>
      </c>
      <c r="DMS12" s="48"/>
      <c r="DMT12" s="48"/>
      <c r="DMU12" s="48">
        <v>0.68100000000000005</v>
      </c>
      <c r="DMV12" s="48">
        <v>0.68400000000000005</v>
      </c>
      <c r="DMW12" s="48"/>
      <c r="DMX12" s="48"/>
      <c r="DMY12" s="48">
        <v>0.70199999999999996</v>
      </c>
      <c r="DMZ12" s="48">
        <f t="shared" si="224"/>
        <v>0.6</v>
      </c>
      <c r="DNA12" s="48">
        <v>0.81200000000000006</v>
      </c>
      <c r="DNB12" s="48">
        <v>0.84199999999999997</v>
      </c>
      <c r="DNC12" s="48">
        <v>0.82099999999999995</v>
      </c>
      <c r="DND12" s="48">
        <v>0.80200000000000005</v>
      </c>
      <c r="DNE12" s="48"/>
      <c r="DNF12" s="48">
        <v>0.77600000000000002</v>
      </c>
      <c r="DNG12" s="48"/>
      <c r="DNH12" s="48">
        <v>0.78400000000000003</v>
      </c>
      <c r="DNI12" s="48">
        <v>0.70199999999999996</v>
      </c>
      <c r="DNJ12" s="48">
        <f t="shared" si="254"/>
        <v>0.6</v>
      </c>
      <c r="DNK12" s="48"/>
      <c r="DNL12" s="48"/>
      <c r="DNM12" s="48"/>
      <c r="DNN12" s="48"/>
      <c r="DNO12" s="5">
        <f t="shared" si="255"/>
        <v>-1</v>
      </c>
      <c r="DNP12" s="76">
        <v>0.73</v>
      </c>
      <c r="DNQ12" s="48">
        <v>0.77400000000000002</v>
      </c>
      <c r="DNR12" s="48">
        <v>0.77800000000000002</v>
      </c>
      <c r="DNS12" s="48"/>
      <c r="DNT12" s="48"/>
      <c r="DNU12" s="48"/>
      <c r="DNV12" s="48">
        <f t="shared" si="225"/>
        <v>0.73</v>
      </c>
      <c r="DNW12" s="48">
        <v>0.75900000000000001</v>
      </c>
      <c r="DNX12" s="48">
        <v>0.76100000000000001</v>
      </c>
      <c r="DNY12" s="48">
        <v>0.77100000000000002</v>
      </c>
      <c r="DNZ12" s="48">
        <v>0.77100000000000002</v>
      </c>
      <c r="DOA12" s="48"/>
      <c r="DOB12" s="48">
        <v>0.79400000000000004</v>
      </c>
      <c r="DOC12" s="48">
        <v>0.77900000000000003</v>
      </c>
      <c r="DOD12" s="48"/>
      <c r="DOE12" s="48">
        <v>0.76600000000000001</v>
      </c>
      <c r="DOF12" s="48"/>
      <c r="DOG12" s="48">
        <v>0.77800000000000002</v>
      </c>
      <c r="DOH12" s="48">
        <v>0.77200000000000002</v>
      </c>
      <c r="DOI12" s="48">
        <v>0.76300000000000001</v>
      </c>
      <c r="DOJ12" s="48">
        <v>0.76800000000000002</v>
      </c>
      <c r="DOK12" s="48">
        <v>0.77200000000000002</v>
      </c>
      <c r="DOL12" s="48">
        <v>0.77700000000000002</v>
      </c>
      <c r="DOM12" s="48">
        <v>0.78600000000000003</v>
      </c>
      <c r="DON12" s="48">
        <v>0.77300000000000002</v>
      </c>
      <c r="DOO12" s="48"/>
      <c r="DOP12" s="48">
        <v>0.78</v>
      </c>
      <c r="DOQ12" s="48"/>
      <c r="DOR12" s="48">
        <v>0.78100000000000003</v>
      </c>
      <c r="DOS12" s="48">
        <v>0.77500000000000002</v>
      </c>
      <c r="DOT12" s="48">
        <f t="shared" si="226"/>
        <v>0.73</v>
      </c>
      <c r="DOU12" s="48">
        <v>0.77300000000000002</v>
      </c>
      <c r="DOV12" s="48"/>
      <c r="DOW12" s="48"/>
      <c r="DOX12" s="48"/>
      <c r="DOY12" s="48"/>
      <c r="DOZ12" s="48">
        <v>0.78700000000000003</v>
      </c>
      <c r="DPA12" s="48"/>
      <c r="DPB12" s="48">
        <v>0.78100000000000003</v>
      </c>
      <c r="DPC12" s="48"/>
      <c r="DPD12" s="48">
        <v>0.77900000000000003</v>
      </c>
      <c r="DPE12" s="48"/>
      <c r="DPF12" s="57">
        <v>0.77100000000000002</v>
      </c>
      <c r="DPG12" s="57">
        <f t="shared" si="227"/>
        <v>0.73</v>
      </c>
      <c r="DPH12" s="57"/>
      <c r="DPI12" s="57">
        <v>0.79100000000000004</v>
      </c>
      <c r="DPJ12" s="57"/>
      <c r="DPK12" s="57">
        <v>0.78900000000000003</v>
      </c>
      <c r="DPL12" s="57"/>
      <c r="DPM12" s="57">
        <v>0.79600000000000004</v>
      </c>
      <c r="DPN12" s="57">
        <v>0.79800000000000004</v>
      </c>
      <c r="DPO12" s="57"/>
      <c r="DPP12" s="57"/>
      <c r="DPQ12" s="48">
        <v>0.78600000000000003</v>
      </c>
      <c r="DPR12" s="48">
        <f t="shared" si="228"/>
        <v>0.73</v>
      </c>
      <c r="DPS12" s="48">
        <v>0.83399999999999996</v>
      </c>
      <c r="DPT12" s="48"/>
      <c r="DPU12" s="48"/>
      <c r="DPV12" s="48">
        <v>0.84399999999999997</v>
      </c>
      <c r="DPW12" s="48"/>
      <c r="DPX12" s="48"/>
      <c r="DPY12" s="48">
        <v>0.83499999999999996</v>
      </c>
      <c r="DPZ12" s="48"/>
      <c r="DQA12" s="48">
        <v>0.83599999999999997</v>
      </c>
      <c r="DQB12" s="48">
        <v>0.84099999999999997</v>
      </c>
      <c r="DQC12" s="48"/>
      <c r="DQD12" s="48">
        <v>0.81299999999999994</v>
      </c>
      <c r="DQE12" s="48">
        <f t="shared" si="229"/>
        <v>0.73</v>
      </c>
      <c r="DQF12" s="48">
        <v>0.84599999999999997</v>
      </c>
      <c r="DQG12" s="48"/>
      <c r="DQH12" s="48">
        <v>0.84099999999999997</v>
      </c>
      <c r="DQI12" s="48">
        <v>0.83299999999999996</v>
      </c>
      <c r="DQJ12" s="48">
        <f t="shared" si="230"/>
        <v>0.73</v>
      </c>
      <c r="DQK12" s="48"/>
      <c r="DQL12" s="48"/>
      <c r="DQM12" s="48">
        <v>0.875</v>
      </c>
      <c r="DQN12" s="48">
        <v>0.874</v>
      </c>
      <c r="DQO12" s="48"/>
      <c r="DQP12" s="48"/>
      <c r="DQQ12" s="48">
        <v>0.89100000000000001</v>
      </c>
      <c r="DQR12" s="48">
        <f t="shared" si="231"/>
        <v>0.73</v>
      </c>
      <c r="DQS12" s="48">
        <v>1.0089999999999999</v>
      </c>
      <c r="DQT12" s="48">
        <v>0.99</v>
      </c>
      <c r="DQU12" s="48">
        <v>1.0089999999999999</v>
      </c>
      <c r="DQV12" s="48">
        <v>0.996</v>
      </c>
      <c r="DQW12" s="48"/>
      <c r="DQX12" s="48">
        <v>0.98</v>
      </c>
      <c r="DQY12" s="48"/>
      <c r="DQZ12" s="48">
        <v>0.97699999999999998</v>
      </c>
      <c r="DRA12" s="48">
        <v>0.89100000000000001</v>
      </c>
      <c r="DRB12" s="48">
        <f t="shared" si="256"/>
        <v>0.73</v>
      </c>
      <c r="DRC12" s="48"/>
      <c r="DRD12" s="48"/>
      <c r="DRE12" s="48"/>
      <c r="DRF12" s="48"/>
      <c r="DRG12" s="5">
        <f t="shared" si="257"/>
        <v>-1</v>
      </c>
      <c r="DRH12" s="680" t="s">
        <v>1185</v>
      </c>
      <c r="DRI12" s="1171" t="s">
        <v>1186</v>
      </c>
      <c r="DRJ12" s="1171"/>
      <c r="DRK12" s="36"/>
      <c r="DRL12" s="10" t="str">
        <f t="shared" si="232"/>
        <v>3. Missing baseline</v>
      </c>
      <c r="DRM12" s="4" t="str">
        <f t="shared" si="233"/>
        <v>3. Missing baseline</v>
      </c>
      <c r="DRN12" s="10" t="str">
        <f t="shared" si="234"/>
        <v>3. Missing baseline</v>
      </c>
      <c r="DRO12" s="4" t="str">
        <f t="shared" si="235"/>
        <v>3. Missing baseline</v>
      </c>
      <c r="DRP12" s="10" t="str">
        <f t="shared" si="236"/>
        <v xml:space="preserve">1. Better than baseline </v>
      </c>
      <c r="DRQ12" s="14" t="str">
        <f t="shared" si="237"/>
        <v>2. Within 10% deviation from baseline</v>
      </c>
      <c r="DRR12" s="14" t="str">
        <f t="shared" si="238"/>
        <v>2. Within 10% deviation from baseline</v>
      </c>
      <c r="DRS12" s="10" t="str">
        <f t="shared" si="239"/>
        <v>3. Missing baseline</v>
      </c>
      <c r="DRT12" s="10" t="str">
        <f t="shared" si="240"/>
        <v xml:space="preserve">1. Better than baseline </v>
      </c>
      <c r="DRU12" s="10" t="str">
        <f t="shared" si="241"/>
        <v xml:space="preserve">1. Better than baseline </v>
      </c>
      <c r="DRV12" s="10" t="str">
        <f t="shared" si="242"/>
        <v xml:space="preserve">1. Better than baseline </v>
      </c>
      <c r="DRW12" s="10" t="str">
        <f t="shared" si="243"/>
        <v xml:space="preserve">1. Better than baseline </v>
      </c>
      <c r="DRX12" s="10" t="str">
        <f t="shared" si="244"/>
        <v xml:space="preserve">1. Better than baseline </v>
      </c>
    </row>
    <row r="13" spans="1:3306" s="4" customFormat="1" ht="15" customHeight="1" thickBot="1" x14ac:dyDescent="0.4">
      <c r="A13" s="10">
        <v>11</v>
      </c>
      <c r="B13" s="83" t="s">
        <v>16</v>
      </c>
      <c r="C13" s="83" t="s">
        <v>1144</v>
      </c>
      <c r="D13" s="156" t="s">
        <v>1182</v>
      </c>
      <c r="E13" s="197" t="s">
        <v>1182</v>
      </c>
      <c r="F13" s="84" t="str">
        <f t="shared" si="0"/>
        <v>HomeNavigation_YJ-Arabic-WOImg- Close-Book</v>
      </c>
      <c r="G13" s="84" t="s">
        <v>1187</v>
      </c>
      <c r="H13" s="84" t="s">
        <v>1147</v>
      </c>
      <c r="I13" s="83" t="s">
        <v>1187</v>
      </c>
      <c r="J13" s="83" t="s">
        <v>1188</v>
      </c>
      <c r="K13" s="178"/>
      <c r="L13" s="178">
        <v>0.88800000000000001</v>
      </c>
      <c r="M13" s="178">
        <v>0.97</v>
      </c>
      <c r="N13" s="178">
        <v>0.94199999999999995</v>
      </c>
      <c r="O13" s="178">
        <v>0.98299999999999998</v>
      </c>
      <c r="P13" s="178">
        <v>0.97199999999999998</v>
      </c>
      <c r="Q13" s="178">
        <v>0.94599999999999995</v>
      </c>
      <c r="R13" s="178">
        <v>0.89</v>
      </c>
      <c r="S13" s="178">
        <v>0.90600000000000003</v>
      </c>
      <c r="T13" s="77">
        <v>0.89</v>
      </c>
      <c r="U13" s="77">
        <v>0.94</v>
      </c>
      <c r="V13" s="77"/>
      <c r="W13" s="77">
        <v>0.94099999999999995</v>
      </c>
      <c r="X13" s="77">
        <v>0.94</v>
      </c>
      <c r="Y13" s="77">
        <v>0.94899999999999995</v>
      </c>
      <c r="Z13" s="77">
        <v>0.91500000000000004</v>
      </c>
      <c r="AA13" s="77">
        <v>0.90700000000000003</v>
      </c>
      <c r="AB13" s="77">
        <v>0.91200000000000003</v>
      </c>
      <c r="AC13" s="77">
        <v>0.88</v>
      </c>
      <c r="AD13" s="77">
        <f t="shared" si="1"/>
        <v>0.88</v>
      </c>
      <c r="AE13" s="77">
        <v>0.90700000000000003</v>
      </c>
      <c r="AF13" s="77">
        <v>0.91200000000000003</v>
      </c>
      <c r="AG13" s="77"/>
      <c r="AH13" s="77">
        <v>0.92100000000000004</v>
      </c>
      <c r="AI13" s="77">
        <v>0.90100000000000002</v>
      </c>
      <c r="AJ13" s="77">
        <v>0.91300000000000003</v>
      </c>
      <c r="AK13" s="77">
        <v>0.91100000000000003</v>
      </c>
      <c r="AL13" s="77">
        <v>0.90800000000000003</v>
      </c>
      <c r="AM13" s="77">
        <v>0.92300000000000004</v>
      </c>
      <c r="AN13" s="77">
        <v>0.94699999999999995</v>
      </c>
      <c r="AO13" s="77">
        <v>0.91800000000000004</v>
      </c>
      <c r="AP13" s="77">
        <v>0.91300000000000003</v>
      </c>
      <c r="AQ13" s="77">
        <v>0.93700000000000006</v>
      </c>
      <c r="AR13" s="77">
        <v>0.9</v>
      </c>
      <c r="AS13" s="77">
        <f t="shared" si="2"/>
        <v>0.88</v>
      </c>
      <c r="AT13" s="77">
        <v>0.93700000000000006</v>
      </c>
      <c r="AU13" s="77">
        <v>0.93799999999999994</v>
      </c>
      <c r="AV13" s="77">
        <v>0.93700000000000006</v>
      </c>
      <c r="AW13" s="77">
        <v>0.91900000000000004</v>
      </c>
      <c r="AX13" s="77">
        <v>0.93300000000000005</v>
      </c>
      <c r="AY13" s="77">
        <v>0.93700000000000006</v>
      </c>
      <c r="AZ13" s="77">
        <v>0.92500000000000004</v>
      </c>
      <c r="BA13" s="77">
        <v>0.91900000000000004</v>
      </c>
      <c r="BB13" s="77"/>
      <c r="BC13" s="77">
        <v>0.91700000000000004</v>
      </c>
      <c r="BD13" s="77">
        <v>0.90400000000000003</v>
      </c>
      <c r="BE13" s="77">
        <v>0.88</v>
      </c>
      <c r="BF13" s="47">
        <v>0.90400000000000003</v>
      </c>
      <c r="BG13" s="47">
        <f t="shared" si="265"/>
        <v>0.88</v>
      </c>
      <c r="BH13" s="77">
        <v>0.92800000000000005</v>
      </c>
      <c r="BI13" s="77">
        <v>0.93200000000000005</v>
      </c>
      <c r="BJ13" s="77">
        <v>0.93400000000000005</v>
      </c>
      <c r="BK13" s="77">
        <v>0.94499999999999995</v>
      </c>
      <c r="BL13" s="77">
        <v>0.91900000000000004</v>
      </c>
      <c r="BM13" s="77">
        <v>0.94299999999999995</v>
      </c>
      <c r="BN13" s="77">
        <v>0.92100000000000004</v>
      </c>
      <c r="BO13" s="77">
        <v>0.90800000000000003</v>
      </c>
      <c r="BP13" s="77">
        <v>0.88600000000000001</v>
      </c>
      <c r="BQ13" s="77">
        <v>0.89</v>
      </c>
      <c r="BR13" s="77">
        <v>0.88</v>
      </c>
      <c r="BS13" s="77"/>
      <c r="BT13" s="77">
        <v>0.89600000000000002</v>
      </c>
      <c r="BU13" s="77">
        <v>0.90300000000000002</v>
      </c>
      <c r="BV13" s="77">
        <v>0.90900000000000003</v>
      </c>
      <c r="BW13" s="77"/>
      <c r="BX13" s="77">
        <v>0.91600000000000004</v>
      </c>
      <c r="BY13" s="77">
        <v>0.89700000000000002</v>
      </c>
      <c r="BZ13" s="77">
        <v>0.92800000000000005</v>
      </c>
      <c r="CA13" s="77"/>
      <c r="CB13" s="77">
        <v>0.91200000000000003</v>
      </c>
      <c r="CC13" s="77">
        <v>0.92700000000000005</v>
      </c>
      <c r="CD13" s="77"/>
      <c r="CE13" s="77">
        <v>0.91</v>
      </c>
      <c r="CF13" s="77">
        <f t="shared" si="3"/>
        <v>0.88</v>
      </c>
      <c r="CG13" s="77">
        <v>0.93100000000000005</v>
      </c>
      <c r="CH13" s="77"/>
      <c r="CI13" s="77">
        <v>0.94299999999999995</v>
      </c>
      <c r="CJ13" s="77">
        <v>0.97199999999999998</v>
      </c>
      <c r="CK13" s="77">
        <v>1.026</v>
      </c>
      <c r="CL13" s="77"/>
      <c r="CM13" s="77">
        <v>0.92600000000000005</v>
      </c>
      <c r="CN13" s="77">
        <v>0.91</v>
      </c>
      <c r="CO13" s="77"/>
      <c r="CP13" s="77">
        <v>1.0189999999999999</v>
      </c>
      <c r="CQ13" s="77">
        <f t="shared" si="4"/>
        <v>0.88</v>
      </c>
      <c r="CR13" s="77">
        <v>1.0129999999999999</v>
      </c>
      <c r="CS13" s="77">
        <v>1.0229999999999999</v>
      </c>
      <c r="CT13" s="77">
        <v>0.97599999999999998</v>
      </c>
      <c r="CU13" s="77"/>
      <c r="CV13" s="77">
        <v>0.96</v>
      </c>
      <c r="CW13" s="77">
        <v>0.97799999999999998</v>
      </c>
      <c r="CX13" s="77">
        <v>0.97599999999999998</v>
      </c>
      <c r="CY13" s="77"/>
      <c r="CZ13" s="77">
        <v>0.98199999999999998</v>
      </c>
      <c r="DA13" s="77">
        <v>0.95399999999999996</v>
      </c>
      <c r="DB13" s="77">
        <f t="shared" si="5"/>
        <v>0.88</v>
      </c>
      <c r="DC13" s="77">
        <v>0.97499999999999998</v>
      </c>
      <c r="DD13" s="77">
        <v>0.98099999999999998</v>
      </c>
      <c r="DE13" s="77">
        <v>0.93799999999999994</v>
      </c>
      <c r="DF13" s="77">
        <v>0.96</v>
      </c>
      <c r="DG13" s="77">
        <v>0.97199999999999998</v>
      </c>
      <c r="DH13" s="77">
        <v>0.95699999999999996</v>
      </c>
      <c r="DI13" s="77">
        <v>0.96899999999999997</v>
      </c>
      <c r="DJ13" s="77">
        <v>0.99099999999999999</v>
      </c>
      <c r="DK13" s="77">
        <v>0.995</v>
      </c>
      <c r="DL13" s="77">
        <v>0.99</v>
      </c>
      <c r="DM13" s="77">
        <v>0.94199999999999995</v>
      </c>
      <c r="DN13" s="77">
        <f t="shared" si="6"/>
        <v>0.88</v>
      </c>
      <c r="DO13" s="47">
        <v>0.997</v>
      </c>
      <c r="DP13" s="47"/>
      <c r="DQ13" s="102">
        <v>0.98599999999999999</v>
      </c>
      <c r="DR13" s="47">
        <v>0.98399999999999999</v>
      </c>
      <c r="DS13" s="47">
        <v>0.996</v>
      </c>
      <c r="DT13" s="47">
        <v>1.7749999999999999</v>
      </c>
      <c r="DU13" s="47">
        <v>1.6639999999999999</v>
      </c>
      <c r="DV13" s="47">
        <v>1.675</v>
      </c>
      <c r="DW13" s="47">
        <v>1.7030000000000001</v>
      </c>
      <c r="DX13" s="47">
        <v>1.6879999999999999</v>
      </c>
      <c r="DY13" s="51">
        <v>1.6639999999999999</v>
      </c>
      <c r="DZ13" s="51">
        <v>0.93300000000000005</v>
      </c>
      <c r="EA13" s="51">
        <f t="shared" si="7"/>
        <v>0.88</v>
      </c>
      <c r="EB13" s="51">
        <v>1.615</v>
      </c>
      <c r="EC13" s="51">
        <v>1.61</v>
      </c>
      <c r="ED13" s="51">
        <v>1.454</v>
      </c>
      <c r="EE13" s="51"/>
      <c r="EF13" s="51">
        <v>1.3009999999999999</v>
      </c>
      <c r="EG13" s="51">
        <v>1.3</v>
      </c>
      <c r="EH13" s="51">
        <v>1.276</v>
      </c>
      <c r="EI13" s="51">
        <v>1.3049999999999999</v>
      </c>
      <c r="EJ13" s="51">
        <v>1.2909999999999999</v>
      </c>
      <c r="EK13" s="51">
        <v>1.298</v>
      </c>
      <c r="EL13" s="51">
        <v>0.93300000000000005</v>
      </c>
      <c r="EM13" s="51">
        <f t="shared" si="8"/>
        <v>0.88</v>
      </c>
      <c r="EN13" s="51">
        <v>1.238</v>
      </c>
      <c r="EO13" s="51">
        <v>1.2310000000000001</v>
      </c>
      <c r="EP13" s="51">
        <v>1.252</v>
      </c>
      <c r="EQ13" s="47">
        <v>1.2490000000000001</v>
      </c>
      <c r="ER13" s="47">
        <v>1.272</v>
      </c>
      <c r="ES13" s="47">
        <v>1.25</v>
      </c>
      <c r="ET13" s="47">
        <v>1.2569999999999999</v>
      </c>
      <c r="EU13" s="47"/>
      <c r="EV13" s="47">
        <v>1.1990000000000001</v>
      </c>
      <c r="EW13" s="51">
        <v>1.181</v>
      </c>
      <c r="EX13" s="47">
        <f t="shared" si="9"/>
        <v>0.88</v>
      </c>
      <c r="EY13" s="47">
        <v>1.1850000000000001</v>
      </c>
      <c r="EZ13" s="47">
        <v>1.153</v>
      </c>
      <c r="FA13" s="47">
        <v>1.147</v>
      </c>
      <c r="FB13" s="47">
        <v>1.149</v>
      </c>
      <c r="FC13" s="47">
        <v>1.1399999999999999</v>
      </c>
      <c r="FD13" s="47"/>
      <c r="FE13" s="47">
        <v>1.163</v>
      </c>
      <c r="FF13" s="47">
        <v>1.1679999999999999</v>
      </c>
      <c r="FG13" s="47">
        <v>1.1639999999999999</v>
      </c>
      <c r="FH13" s="47">
        <v>1.145</v>
      </c>
      <c r="FI13" s="47">
        <v>1.1499999999999999</v>
      </c>
      <c r="FJ13" s="47">
        <v>1.1399999999999999</v>
      </c>
      <c r="FK13" s="51">
        <v>1.1100000000000001</v>
      </c>
      <c r="FL13" s="51">
        <f t="shared" si="10"/>
        <v>0.88</v>
      </c>
      <c r="FM13" s="51">
        <v>1.1599999999999999</v>
      </c>
      <c r="FN13" s="51">
        <v>1.1499999999999999</v>
      </c>
      <c r="FO13" s="51">
        <v>1.165</v>
      </c>
      <c r="FP13" s="51">
        <v>1.1499999999999999</v>
      </c>
      <c r="FQ13" s="51">
        <v>1.17</v>
      </c>
      <c r="FR13" s="47">
        <v>1.02</v>
      </c>
      <c r="FS13" s="47">
        <v>1.02</v>
      </c>
      <c r="FT13" s="47">
        <v>1.0149999999999999</v>
      </c>
      <c r="FU13" s="47">
        <v>1.02</v>
      </c>
      <c r="FV13" s="47">
        <v>1.0109999999999999</v>
      </c>
      <c r="FW13" s="47">
        <v>1.0229999999999999</v>
      </c>
      <c r="FX13" s="47">
        <f t="shared" si="11"/>
        <v>0.88</v>
      </c>
      <c r="FY13" s="47">
        <v>1.01</v>
      </c>
      <c r="FZ13" s="47">
        <v>1.01</v>
      </c>
      <c r="GA13" s="47"/>
      <c r="GB13" s="47">
        <v>1.01</v>
      </c>
      <c r="GC13" s="47">
        <v>1.024</v>
      </c>
      <c r="GD13" s="47">
        <v>1.02</v>
      </c>
      <c r="GE13" s="47">
        <v>1.02</v>
      </c>
      <c r="GF13" s="47"/>
      <c r="GG13" s="47">
        <v>1.03</v>
      </c>
      <c r="GH13" s="47">
        <v>1.032</v>
      </c>
      <c r="GI13" s="47">
        <v>1.028</v>
      </c>
      <c r="GJ13" s="47">
        <v>1.0169999999999999</v>
      </c>
      <c r="GK13" s="47">
        <v>1.04</v>
      </c>
      <c r="GL13" s="47">
        <v>1.018</v>
      </c>
      <c r="GM13" s="47">
        <v>1.0329999999999999</v>
      </c>
      <c r="GN13" s="47"/>
      <c r="GO13" s="47">
        <v>1.028</v>
      </c>
      <c r="GP13" s="47"/>
      <c r="GQ13" s="47">
        <v>1.03</v>
      </c>
      <c r="GR13" s="47">
        <v>1.0529999999999999</v>
      </c>
      <c r="GS13" s="47">
        <v>1.0289999999999999</v>
      </c>
      <c r="GT13" s="47"/>
      <c r="GU13" s="47">
        <v>1.032</v>
      </c>
      <c r="GV13" s="47">
        <v>1.04</v>
      </c>
      <c r="GW13" s="47">
        <v>1.0429999999999999</v>
      </c>
      <c r="GX13" s="47">
        <v>1.042</v>
      </c>
      <c r="GY13" s="47">
        <v>1.038</v>
      </c>
      <c r="GZ13" s="47">
        <v>1.0389999999999999</v>
      </c>
      <c r="HA13" s="47"/>
      <c r="HB13" s="47">
        <v>1.0229999999999999</v>
      </c>
      <c r="HC13" s="47">
        <f t="shared" si="12"/>
        <v>0.88</v>
      </c>
      <c r="HD13" s="47">
        <v>1.042</v>
      </c>
      <c r="HE13" s="47">
        <v>1.054</v>
      </c>
      <c r="HF13" s="47">
        <v>1.0429999999999999</v>
      </c>
      <c r="HG13" s="47">
        <v>1.0629999999999999</v>
      </c>
      <c r="HH13" s="51">
        <v>1.048</v>
      </c>
      <c r="HI13" s="47">
        <f t="shared" si="13"/>
        <v>0.88</v>
      </c>
      <c r="HJ13" s="47">
        <v>1.0820000000000001</v>
      </c>
      <c r="HK13" s="47">
        <v>1.0900000000000001</v>
      </c>
      <c r="HL13" s="47">
        <v>1.0900000000000001</v>
      </c>
      <c r="HM13" s="47">
        <v>1.089</v>
      </c>
      <c r="HN13" s="77"/>
      <c r="HO13" s="77">
        <v>1.099</v>
      </c>
      <c r="HP13" s="77">
        <v>1.093</v>
      </c>
      <c r="HQ13" s="77">
        <v>1.0920000000000001</v>
      </c>
      <c r="HR13" s="77">
        <v>1.1930000000000001</v>
      </c>
      <c r="HS13" s="77">
        <v>1.23</v>
      </c>
      <c r="HT13" s="77"/>
      <c r="HU13" s="77">
        <v>1.2430000000000001</v>
      </c>
      <c r="HV13" s="77"/>
      <c r="HW13" s="77">
        <v>1.248</v>
      </c>
      <c r="HX13" s="77">
        <v>1.2190000000000001</v>
      </c>
      <c r="HY13" s="47">
        <f t="shared" si="14"/>
        <v>0.88</v>
      </c>
      <c r="HZ13" s="77"/>
      <c r="IA13" s="6">
        <f t="shared" si="15"/>
        <v>0.38522727272727281</v>
      </c>
      <c r="IB13" s="102"/>
      <c r="IC13" s="102">
        <v>1.1100000000000001</v>
      </c>
      <c r="ID13" s="102">
        <v>1.18</v>
      </c>
      <c r="IE13" s="102">
        <v>1.052</v>
      </c>
      <c r="IF13" s="102">
        <v>1.0629999999999999</v>
      </c>
      <c r="IG13" s="102">
        <v>1.071</v>
      </c>
      <c r="IH13" s="102">
        <v>1.0309999999999999</v>
      </c>
      <c r="II13" s="102">
        <v>1.0309999999999999</v>
      </c>
      <c r="IJ13" s="102">
        <v>1.093</v>
      </c>
      <c r="IK13" s="102">
        <v>1.0940000000000001</v>
      </c>
      <c r="IL13" s="102">
        <v>1.1000000000000001</v>
      </c>
      <c r="IM13" s="102">
        <v>1.095</v>
      </c>
      <c r="IN13" s="102">
        <v>1.1000000000000001</v>
      </c>
      <c r="IO13" s="102">
        <v>1.091</v>
      </c>
      <c r="IP13" s="102">
        <v>1.079</v>
      </c>
      <c r="IQ13" s="102">
        <v>1.0960000000000001</v>
      </c>
      <c r="IR13" s="102">
        <f t="shared" si="16"/>
        <v>1.0309999999999999</v>
      </c>
      <c r="IS13" s="102">
        <v>1.0720000000000001</v>
      </c>
      <c r="IT13" s="102">
        <v>1.085</v>
      </c>
      <c r="IU13" s="102">
        <v>1.109</v>
      </c>
      <c r="IV13" s="102">
        <v>1.093</v>
      </c>
      <c r="IW13" s="102">
        <v>1.0960000000000001</v>
      </c>
      <c r="IX13" s="102"/>
      <c r="IY13" s="102">
        <v>1.0860000000000001</v>
      </c>
      <c r="IZ13" s="102">
        <v>1.0960000000000001</v>
      </c>
      <c r="JA13" s="102">
        <v>1.0900000000000001</v>
      </c>
      <c r="JB13" s="102">
        <v>1.1080000000000001</v>
      </c>
      <c r="JC13" s="102">
        <v>0.93200000000000005</v>
      </c>
      <c r="JD13" s="102">
        <v>1.117</v>
      </c>
      <c r="JE13" s="102">
        <v>1.091</v>
      </c>
      <c r="JF13" s="102">
        <v>1.1120000000000001</v>
      </c>
      <c r="JG13" s="102"/>
      <c r="JH13" s="102">
        <v>1.091</v>
      </c>
      <c r="JI13" s="102">
        <v>1.0760000000000001</v>
      </c>
      <c r="JJ13" s="102">
        <f t="shared" si="17"/>
        <v>1.0309999999999999</v>
      </c>
      <c r="JK13" s="102"/>
      <c r="JL13" s="102">
        <v>1.1020000000000001</v>
      </c>
      <c r="JM13" s="102">
        <v>1.089</v>
      </c>
      <c r="JN13" s="102">
        <v>1.093</v>
      </c>
      <c r="JO13" s="102">
        <v>1.107</v>
      </c>
      <c r="JP13" s="102">
        <v>1.0920000000000001</v>
      </c>
      <c r="JQ13" s="102">
        <v>1.0209999999999999</v>
      </c>
      <c r="JR13" s="102">
        <v>1.069</v>
      </c>
      <c r="JS13" s="102">
        <v>1.079</v>
      </c>
      <c r="JT13" s="102">
        <v>1.081</v>
      </c>
      <c r="JU13" s="102">
        <v>1.0860000000000001</v>
      </c>
      <c r="JV13" s="102">
        <v>1.0309999999999999</v>
      </c>
      <c r="JW13" s="102">
        <v>1.0860000000000001</v>
      </c>
      <c r="JX13" s="102">
        <f t="shared" si="266"/>
        <v>1.0309999999999999</v>
      </c>
      <c r="JY13" s="102">
        <v>1.0740000000000001</v>
      </c>
      <c r="JZ13" s="102">
        <v>1.085</v>
      </c>
      <c r="KA13" s="102">
        <v>1.087</v>
      </c>
      <c r="KB13" s="102">
        <v>1.0760000000000001</v>
      </c>
      <c r="KC13" s="102">
        <v>1.0880000000000001</v>
      </c>
      <c r="KD13" s="102">
        <v>1.0880000000000001</v>
      </c>
      <c r="KE13" s="102">
        <v>1.0680000000000001</v>
      </c>
      <c r="KF13" s="102">
        <v>1.0509999999999999</v>
      </c>
      <c r="KG13" s="102">
        <v>1.0640000000000001</v>
      </c>
      <c r="KH13" s="102">
        <v>1.06</v>
      </c>
      <c r="KI13" s="102">
        <f t="shared" si="18"/>
        <v>1.0309999999999999</v>
      </c>
      <c r="KJ13" s="102">
        <v>1.042</v>
      </c>
      <c r="KK13" s="102">
        <v>1.0669999999999999</v>
      </c>
      <c r="KL13" s="102">
        <v>1.0669999999999999</v>
      </c>
      <c r="KM13" s="102">
        <v>1.07</v>
      </c>
      <c r="KN13" s="102">
        <v>1.0620000000000001</v>
      </c>
      <c r="KO13" s="102">
        <v>1.073</v>
      </c>
      <c r="KP13" s="102">
        <v>1.0609999999999999</v>
      </c>
      <c r="KQ13" s="102">
        <v>1.0740000000000001</v>
      </c>
      <c r="KR13" s="102"/>
      <c r="KS13" s="102">
        <v>1.0900000000000001</v>
      </c>
      <c r="KT13" s="102">
        <f t="shared" si="19"/>
        <v>1.0309999999999999</v>
      </c>
      <c r="KU13" s="102">
        <v>1.071</v>
      </c>
      <c r="KV13" s="102">
        <v>1.0920000000000001</v>
      </c>
      <c r="KW13" s="102">
        <v>1.1299999999999999</v>
      </c>
      <c r="KX13" s="102">
        <v>1.17</v>
      </c>
      <c r="KY13" s="102"/>
      <c r="KZ13" s="102">
        <v>1.1040000000000001</v>
      </c>
      <c r="LA13" s="102"/>
      <c r="LB13" s="102">
        <v>1.1140000000000001</v>
      </c>
      <c r="LC13" s="102">
        <v>1.1819999999999999</v>
      </c>
      <c r="LD13" s="102">
        <f t="shared" si="20"/>
        <v>1.0309999999999999</v>
      </c>
      <c r="LE13" s="102">
        <v>1.1599999999999999</v>
      </c>
      <c r="LF13" s="102">
        <v>1.139</v>
      </c>
      <c r="LG13" s="102">
        <v>1.1479999999999999</v>
      </c>
      <c r="LH13" s="102">
        <v>1.141</v>
      </c>
      <c r="LI13" s="102">
        <v>1.1399999999999999</v>
      </c>
      <c r="LJ13" s="102">
        <v>1.145</v>
      </c>
      <c r="LK13" s="102">
        <v>1.1339999999999999</v>
      </c>
      <c r="LL13" s="102">
        <v>1.1259999999999999</v>
      </c>
      <c r="LM13" s="102">
        <f t="shared" si="21"/>
        <v>1.0309999999999999</v>
      </c>
      <c r="LN13" s="102">
        <v>1.167</v>
      </c>
      <c r="LO13" s="102">
        <v>1.1439999999999999</v>
      </c>
      <c r="LP13" s="102">
        <v>1.165</v>
      </c>
      <c r="LQ13" s="102"/>
      <c r="LR13" s="102">
        <v>1.18</v>
      </c>
      <c r="LS13" s="102">
        <v>1.1439999999999999</v>
      </c>
      <c r="LT13" s="102">
        <v>1.1619999999999999</v>
      </c>
      <c r="LU13" s="102">
        <v>1.155</v>
      </c>
      <c r="LV13" s="102"/>
      <c r="LW13" s="102">
        <v>1.151</v>
      </c>
      <c r="LX13" s="102">
        <v>1.147</v>
      </c>
      <c r="LY13" s="102">
        <v>1.101</v>
      </c>
      <c r="LZ13" s="102">
        <f t="shared" si="22"/>
        <v>1.0309999999999999</v>
      </c>
      <c r="MA13" s="102">
        <v>1.145</v>
      </c>
      <c r="MB13" s="102">
        <v>1.1419999999999999</v>
      </c>
      <c r="MC13" s="102"/>
      <c r="MD13" s="885">
        <f t="shared" si="23"/>
        <v>0.10766246362754607</v>
      </c>
      <c r="ME13" s="1060"/>
      <c r="MF13" s="1060">
        <v>1.087</v>
      </c>
      <c r="MG13" s="1060">
        <v>1.0349999999999999</v>
      </c>
      <c r="MH13" s="1060">
        <v>1.012</v>
      </c>
      <c r="MI13" s="1060">
        <v>1.157</v>
      </c>
      <c r="MJ13" s="1060">
        <v>1.113</v>
      </c>
      <c r="MK13" s="1060">
        <v>1.0309999999999999</v>
      </c>
      <c r="ML13" s="1060">
        <v>1.016</v>
      </c>
      <c r="MM13" s="1060">
        <v>1.0449999999999999</v>
      </c>
      <c r="MN13" s="1060">
        <v>1.0620000000000001</v>
      </c>
      <c r="MO13" s="1060"/>
      <c r="MP13" s="1060">
        <v>1.08</v>
      </c>
      <c r="MQ13" s="1060">
        <v>1.0569999999999999</v>
      </c>
      <c r="MR13" s="1060">
        <v>1.0820000000000001</v>
      </c>
      <c r="MS13" s="1060">
        <v>1.0780000000000001</v>
      </c>
      <c r="MT13" s="1060">
        <v>1.091</v>
      </c>
      <c r="MU13" s="1060">
        <v>1.0469999999999999</v>
      </c>
      <c r="MV13" s="1060">
        <f t="shared" si="24"/>
        <v>1.016</v>
      </c>
      <c r="MW13" s="1060">
        <v>1.075</v>
      </c>
      <c r="MX13" s="1060">
        <v>0.88500000000000001</v>
      </c>
      <c r="MY13" s="1060">
        <v>1.095</v>
      </c>
      <c r="MZ13" s="1060"/>
      <c r="NA13" s="1060">
        <v>1.091</v>
      </c>
      <c r="NB13" s="1060">
        <v>1.079</v>
      </c>
      <c r="NC13" s="1060">
        <v>1.073</v>
      </c>
      <c r="ND13" s="1060">
        <v>1.0740000000000001</v>
      </c>
      <c r="NE13" s="1060">
        <v>1.0940000000000001</v>
      </c>
      <c r="NF13" s="1060"/>
      <c r="NG13" s="1060">
        <v>1.052</v>
      </c>
      <c r="NH13" s="1060">
        <v>0.92200000000000004</v>
      </c>
      <c r="NI13" s="1060"/>
      <c r="NJ13" s="1060">
        <v>1.0680000000000001</v>
      </c>
      <c r="NK13" s="1060">
        <v>1.081</v>
      </c>
      <c r="NL13" s="1060">
        <v>1.0940000000000001</v>
      </c>
      <c r="NM13" s="1060">
        <v>1.0660000000000001</v>
      </c>
      <c r="NN13" s="1060">
        <f t="shared" si="25"/>
        <v>1.016</v>
      </c>
      <c r="NO13" s="1060">
        <v>1.0720000000000001</v>
      </c>
      <c r="NP13" s="1060">
        <v>1.0569999999999999</v>
      </c>
      <c r="NQ13" s="1060">
        <v>1.054</v>
      </c>
      <c r="NR13" s="1060"/>
      <c r="NS13" s="1060">
        <v>1.083</v>
      </c>
      <c r="NT13" s="1060">
        <v>1.0820000000000001</v>
      </c>
      <c r="NU13" s="1060">
        <v>1.0209999999999999</v>
      </c>
      <c r="NV13" s="1060">
        <v>1.0649999999999999</v>
      </c>
      <c r="NW13" s="1060">
        <v>1.0720000000000001</v>
      </c>
      <c r="NX13" s="1060">
        <v>1.08</v>
      </c>
      <c r="NY13" s="1060">
        <v>1.07</v>
      </c>
      <c r="NZ13" s="1060">
        <v>1.016</v>
      </c>
      <c r="OA13" s="1060">
        <v>1.07</v>
      </c>
      <c r="OB13" s="102">
        <f t="shared" si="267"/>
        <v>1.016</v>
      </c>
      <c r="OC13" s="1060">
        <v>1.081</v>
      </c>
      <c r="OD13" s="1060">
        <v>1.08</v>
      </c>
      <c r="OE13" s="1060">
        <v>1.077</v>
      </c>
      <c r="OF13" s="1060">
        <v>1.075</v>
      </c>
      <c r="OG13" s="1060"/>
      <c r="OH13" s="1060">
        <v>1.056</v>
      </c>
      <c r="OI13" s="1060">
        <v>1.07</v>
      </c>
      <c r="OJ13" s="102">
        <v>1.0720000000000001</v>
      </c>
      <c r="OK13" s="102">
        <v>1.052</v>
      </c>
      <c r="OL13" s="102">
        <v>1.0680000000000001</v>
      </c>
      <c r="OM13" s="102">
        <v>1.03</v>
      </c>
      <c r="ON13" s="102">
        <f t="shared" si="26"/>
        <v>1.016</v>
      </c>
      <c r="OO13" s="102">
        <v>1.05</v>
      </c>
      <c r="OP13" s="102">
        <v>1.0489999999999999</v>
      </c>
      <c r="OQ13" s="102">
        <v>1.048</v>
      </c>
      <c r="OR13" s="102">
        <v>1.0509999999999999</v>
      </c>
      <c r="OS13" s="102">
        <v>1.0760000000000001</v>
      </c>
      <c r="OT13" s="102">
        <v>1.0620000000000001</v>
      </c>
      <c r="OU13" s="102">
        <v>1.052</v>
      </c>
      <c r="OV13" s="102">
        <v>1.071</v>
      </c>
      <c r="OW13" s="102"/>
      <c r="OX13" s="102"/>
      <c r="OY13" s="102">
        <v>1.08</v>
      </c>
      <c r="OZ13" s="102">
        <f t="shared" si="27"/>
        <v>1.016</v>
      </c>
      <c r="PA13" s="102"/>
      <c r="PB13" s="102">
        <v>1.0840000000000001</v>
      </c>
      <c r="PC13" s="102">
        <v>1.089</v>
      </c>
      <c r="PD13" s="102">
        <v>1.1419999999999999</v>
      </c>
      <c r="PE13" s="102">
        <v>1.173</v>
      </c>
      <c r="PF13" s="102"/>
      <c r="PG13" s="102">
        <v>1.1020000000000001</v>
      </c>
      <c r="PH13" s="102">
        <v>1.1160000000000001</v>
      </c>
      <c r="PI13" s="102"/>
      <c r="PJ13" s="102">
        <v>1.175</v>
      </c>
      <c r="PK13" s="102">
        <f t="shared" si="28"/>
        <v>1.016</v>
      </c>
      <c r="PL13" s="102">
        <v>1.115</v>
      </c>
      <c r="PM13" s="102">
        <v>1.1180000000000001</v>
      </c>
      <c r="PN13" s="102">
        <v>1.1339999999999999</v>
      </c>
      <c r="PO13" s="102"/>
      <c r="PP13" s="102">
        <v>1.1359999999999999</v>
      </c>
      <c r="PQ13" s="102">
        <v>1.1339999999999999</v>
      </c>
      <c r="PR13" s="102">
        <v>1.137</v>
      </c>
      <c r="PS13" s="102">
        <v>1.1379999999999999</v>
      </c>
      <c r="PT13" s="102">
        <v>1.1040000000000001</v>
      </c>
      <c r="PU13" s="102">
        <f t="shared" si="29"/>
        <v>1.016</v>
      </c>
      <c r="PV13" s="102">
        <v>1.1299999999999999</v>
      </c>
      <c r="PW13" s="102">
        <v>1.151</v>
      </c>
      <c r="PX13" s="102">
        <v>1.147</v>
      </c>
      <c r="PY13" s="102">
        <v>1.18</v>
      </c>
      <c r="PZ13" s="102">
        <v>1.1499999999999999</v>
      </c>
      <c r="QA13" s="102"/>
      <c r="QB13" s="102">
        <v>1.1220000000000001</v>
      </c>
      <c r="QC13" s="102">
        <v>1.1519999999999999</v>
      </c>
      <c r="QD13" s="102">
        <v>1.1259999999999999</v>
      </c>
      <c r="QE13" s="102">
        <v>1.113</v>
      </c>
      <c r="QF13" s="102">
        <v>1.1359999999999999</v>
      </c>
      <c r="QG13" s="102">
        <v>1.085</v>
      </c>
      <c r="QH13" s="102">
        <f t="shared" si="30"/>
        <v>1.016</v>
      </c>
      <c r="QI13" s="102">
        <v>1.1180000000000001</v>
      </c>
      <c r="QJ13" s="102">
        <v>1.149</v>
      </c>
      <c r="QK13" s="102">
        <v>1.103</v>
      </c>
      <c r="QL13" s="102">
        <v>1.1080000000000001</v>
      </c>
      <c r="QM13" s="102"/>
      <c r="QN13" s="102">
        <v>1.8220000000000001</v>
      </c>
      <c r="QO13" s="102">
        <v>1.8169999999999999</v>
      </c>
      <c r="QP13" s="102">
        <v>1.8340000000000001</v>
      </c>
      <c r="QQ13" s="102">
        <v>1.8240000000000001</v>
      </c>
      <c r="QR13" s="102">
        <v>1.82</v>
      </c>
      <c r="QS13" s="102">
        <v>1.8049999999999999</v>
      </c>
      <c r="QT13" s="102">
        <v>1.1100000000000001</v>
      </c>
      <c r="QU13" s="102">
        <f t="shared" si="31"/>
        <v>1.016</v>
      </c>
      <c r="QV13" s="102">
        <v>1.7889999999999999</v>
      </c>
      <c r="QW13" s="102">
        <v>1.772</v>
      </c>
      <c r="QX13" s="102">
        <v>1.645</v>
      </c>
      <c r="QY13" s="102">
        <v>1.456</v>
      </c>
      <c r="QZ13" s="102">
        <v>1.429</v>
      </c>
      <c r="RA13" s="102">
        <v>0</v>
      </c>
      <c r="RB13" s="102">
        <v>1.464</v>
      </c>
      <c r="RC13" s="102">
        <v>1.4550000000000001</v>
      </c>
      <c r="RD13" s="102">
        <v>1.4630000000000001</v>
      </c>
      <c r="RE13" s="102">
        <v>1.1100000000000001</v>
      </c>
      <c r="RF13" s="102">
        <f t="shared" si="32"/>
        <v>1.016</v>
      </c>
      <c r="RG13" s="102">
        <v>1.4219999999999999</v>
      </c>
      <c r="RH13" s="102"/>
      <c r="RI13" s="102">
        <v>1.431</v>
      </c>
      <c r="RJ13" s="102">
        <v>1.425</v>
      </c>
      <c r="RK13" s="102">
        <v>1.415</v>
      </c>
      <c r="RL13" s="102">
        <v>1.4359999999999999</v>
      </c>
      <c r="RM13" s="102">
        <v>1.462</v>
      </c>
      <c r="RN13" s="102">
        <v>1.476</v>
      </c>
      <c r="RO13" s="102">
        <v>1.38</v>
      </c>
      <c r="RP13" s="102">
        <v>1.4119999999999999</v>
      </c>
      <c r="RQ13" s="102">
        <f t="shared" si="33"/>
        <v>1.016</v>
      </c>
      <c r="RR13" s="102"/>
      <c r="RS13" s="102">
        <v>1.4039999999999999</v>
      </c>
      <c r="RT13" s="102">
        <v>1.3140000000000001</v>
      </c>
      <c r="RU13" s="102">
        <v>1.3280000000000001</v>
      </c>
      <c r="RV13" s="102">
        <v>1.3280000000000001</v>
      </c>
      <c r="RW13" s="102">
        <v>1.32</v>
      </c>
      <c r="RX13" s="102">
        <v>1.323</v>
      </c>
      <c r="RY13" s="102">
        <v>1.3089999999999999</v>
      </c>
      <c r="RZ13" s="102">
        <v>1.306</v>
      </c>
      <c r="SA13" s="102">
        <v>1.31</v>
      </c>
      <c r="SB13" s="102">
        <v>1.32</v>
      </c>
      <c r="SC13" s="102">
        <v>1.31</v>
      </c>
      <c r="SD13" s="102">
        <v>1.34</v>
      </c>
      <c r="SE13" s="102">
        <f t="shared" si="34"/>
        <v>1.016</v>
      </c>
      <c r="SF13" s="102">
        <v>1.33</v>
      </c>
      <c r="SG13" s="102">
        <v>1.32</v>
      </c>
      <c r="SH13" s="102">
        <v>1.33</v>
      </c>
      <c r="SI13" s="102">
        <v>1.339</v>
      </c>
      <c r="SJ13" s="102">
        <v>1.34</v>
      </c>
      <c r="SK13" s="102">
        <v>1.04</v>
      </c>
      <c r="SL13" s="102">
        <v>1.03</v>
      </c>
      <c r="SM13" s="102"/>
      <c r="SN13" s="102">
        <v>1.03</v>
      </c>
      <c r="SO13" s="102">
        <v>1.03</v>
      </c>
      <c r="SP13" s="102">
        <v>1.03</v>
      </c>
      <c r="SQ13" s="102">
        <v>1.0189999999999999</v>
      </c>
      <c r="SR13" s="102">
        <f t="shared" si="35"/>
        <v>1.016</v>
      </c>
      <c r="SS13" s="102">
        <v>1.03</v>
      </c>
      <c r="ST13" s="102"/>
      <c r="SU13" s="102">
        <v>1.034</v>
      </c>
      <c r="SV13" s="102">
        <v>1.014</v>
      </c>
      <c r="SW13" s="102"/>
      <c r="SX13" s="102">
        <v>1.02</v>
      </c>
      <c r="SY13" s="102">
        <v>1.0349999999999999</v>
      </c>
      <c r="SZ13" s="102">
        <v>1.0389999999999999</v>
      </c>
      <c r="TA13" s="102">
        <v>1.04</v>
      </c>
      <c r="TB13" s="102"/>
      <c r="TC13" s="102">
        <v>1.04</v>
      </c>
      <c r="TD13" s="102">
        <v>1.044</v>
      </c>
      <c r="TE13" s="102">
        <v>1.03</v>
      </c>
      <c r="TF13" s="102">
        <v>1.04</v>
      </c>
      <c r="TG13" s="102">
        <v>1.022</v>
      </c>
      <c r="TH13" s="102">
        <v>1.0429999999999999</v>
      </c>
      <c r="TI13" s="102">
        <v>1.04</v>
      </c>
      <c r="TJ13" s="102"/>
      <c r="TK13" s="102">
        <v>1.038</v>
      </c>
      <c r="TL13" s="102">
        <v>1.034</v>
      </c>
      <c r="TM13" s="102">
        <v>1.0429999999999999</v>
      </c>
      <c r="TN13" s="102">
        <v>1.0449999999999999</v>
      </c>
      <c r="TO13" s="102">
        <v>1.0489999999999999</v>
      </c>
      <c r="TP13" s="102">
        <v>1.0489999999999999</v>
      </c>
      <c r="TQ13" s="102"/>
      <c r="TR13" s="102">
        <v>1.052</v>
      </c>
      <c r="TS13" s="102">
        <v>1.0469999999999999</v>
      </c>
      <c r="TT13" s="102">
        <v>1.054</v>
      </c>
      <c r="TU13" s="102">
        <v>1.0329999999999999</v>
      </c>
      <c r="TV13" s="102">
        <f t="shared" si="36"/>
        <v>1.016</v>
      </c>
      <c r="TW13" s="102">
        <v>1.054</v>
      </c>
      <c r="TX13" s="102">
        <v>1.0529999999999999</v>
      </c>
      <c r="TY13" s="102">
        <v>1.0589999999999999</v>
      </c>
      <c r="TZ13" s="102">
        <v>1.0469999999999999</v>
      </c>
      <c r="UA13" s="102">
        <v>1.077</v>
      </c>
      <c r="UB13" s="51">
        <f t="shared" si="37"/>
        <v>1.016</v>
      </c>
      <c r="UC13" s="51">
        <v>1.1080000000000001</v>
      </c>
      <c r="UD13" s="51">
        <v>1.1060000000000001</v>
      </c>
      <c r="UE13" s="51">
        <v>1.111</v>
      </c>
      <c r="UF13" s="51">
        <v>1.1100000000000001</v>
      </c>
      <c r="UG13" s="51">
        <v>1.125</v>
      </c>
      <c r="UH13" s="47">
        <v>1.1319999999999999</v>
      </c>
      <c r="UI13" s="47">
        <v>1.1279999999999999</v>
      </c>
      <c r="UJ13" s="47">
        <v>1.222</v>
      </c>
      <c r="UK13" s="47">
        <v>1.2709999999999999</v>
      </c>
      <c r="UL13" s="47">
        <v>1.2889999999999999</v>
      </c>
      <c r="UM13" s="47">
        <v>1.2809999999999999</v>
      </c>
      <c r="UN13" s="47"/>
      <c r="UO13" s="47">
        <v>1.2370000000000001</v>
      </c>
      <c r="UP13" s="51">
        <f t="shared" si="38"/>
        <v>1.016</v>
      </c>
      <c r="UQ13" s="47"/>
      <c r="UR13" s="6">
        <f t="shared" si="39"/>
        <v>0.21751968503937016</v>
      </c>
      <c r="US13" s="1060">
        <v>1.036</v>
      </c>
      <c r="UT13" s="1060">
        <v>1.0569999999999999</v>
      </c>
      <c r="UU13" s="1060">
        <v>1.0249999999999999</v>
      </c>
      <c r="UV13" s="1060">
        <v>1.0349999999999999</v>
      </c>
      <c r="UW13" s="1060">
        <v>1.0189999999999999</v>
      </c>
      <c r="UX13" s="1060">
        <v>1.03</v>
      </c>
      <c r="UY13" s="1060">
        <v>1.028</v>
      </c>
      <c r="UZ13" s="1060">
        <v>1.071</v>
      </c>
      <c r="VA13" s="1060">
        <v>1.103</v>
      </c>
      <c r="VB13" s="1060">
        <v>1.0860000000000001</v>
      </c>
      <c r="VC13" s="1060">
        <v>1.0940000000000001</v>
      </c>
      <c r="VD13" s="1060">
        <v>1.0620000000000001</v>
      </c>
      <c r="VE13" s="1060"/>
      <c r="VF13" s="1060">
        <v>1.0580000000000001</v>
      </c>
      <c r="VG13" s="1060">
        <v>1.069</v>
      </c>
      <c r="VH13" s="1060">
        <v>1.089</v>
      </c>
      <c r="VI13" s="1060">
        <f t="shared" si="40"/>
        <v>1.028</v>
      </c>
      <c r="VJ13" s="1060">
        <v>1.07</v>
      </c>
      <c r="VK13" s="1060">
        <v>1.0680000000000001</v>
      </c>
      <c r="VL13" s="1060">
        <v>1.097</v>
      </c>
      <c r="VM13" s="1060">
        <v>1.087</v>
      </c>
      <c r="VN13" s="1060"/>
      <c r="VO13" s="1060">
        <v>1.1000000000000001</v>
      </c>
      <c r="VP13" s="1060">
        <v>1.089</v>
      </c>
      <c r="VQ13" s="1060">
        <v>1.054</v>
      </c>
      <c r="VR13" s="1060">
        <v>1.0640000000000001</v>
      </c>
      <c r="VS13" s="1060">
        <v>1.056</v>
      </c>
      <c r="VT13" s="1060">
        <v>1.0649999999999999</v>
      </c>
      <c r="VU13" s="1060">
        <v>1.073</v>
      </c>
      <c r="VV13" s="1060">
        <v>1.08</v>
      </c>
      <c r="VW13" s="1060">
        <v>1.054</v>
      </c>
      <c r="VX13" s="1060">
        <f t="shared" si="41"/>
        <v>1.028</v>
      </c>
      <c r="VY13" s="1060">
        <v>1.069</v>
      </c>
      <c r="VZ13" s="1060">
        <v>1.095</v>
      </c>
      <c r="WA13" s="1060">
        <v>1.095</v>
      </c>
      <c r="WB13" s="1060">
        <v>1.125</v>
      </c>
      <c r="WC13" s="1060"/>
      <c r="WD13" s="1060">
        <v>1.0780000000000001</v>
      </c>
      <c r="WE13" s="1060">
        <v>1.0720000000000001</v>
      </c>
      <c r="WF13" s="1060">
        <v>1.081</v>
      </c>
      <c r="WG13" s="1060">
        <v>1.071</v>
      </c>
      <c r="WH13" s="1060">
        <v>1.0760000000000001</v>
      </c>
      <c r="WI13" s="102">
        <v>1.06</v>
      </c>
      <c r="WJ13" s="102">
        <v>1.028</v>
      </c>
      <c r="WK13" s="1060">
        <v>1.06</v>
      </c>
      <c r="WL13" s="102">
        <f t="shared" si="268"/>
        <v>1.028</v>
      </c>
      <c r="WM13" s="1060">
        <v>1.0880000000000001</v>
      </c>
      <c r="WN13" s="1060">
        <v>1.0840000000000001</v>
      </c>
      <c r="WO13" s="1060">
        <v>1.079</v>
      </c>
      <c r="WP13" s="1060">
        <v>1.08</v>
      </c>
      <c r="WQ13" s="1060">
        <v>1.079</v>
      </c>
      <c r="WR13" s="1060"/>
      <c r="WS13" s="1060">
        <v>1.07</v>
      </c>
      <c r="WT13" s="102">
        <v>1.083</v>
      </c>
      <c r="WU13" s="102">
        <v>1.07</v>
      </c>
      <c r="WV13" s="102">
        <v>1.069</v>
      </c>
      <c r="WW13" s="102">
        <v>1.06</v>
      </c>
      <c r="WX13" s="102">
        <f t="shared" si="42"/>
        <v>1.028</v>
      </c>
      <c r="WY13" s="102">
        <v>1.0720000000000001</v>
      </c>
      <c r="WZ13" s="102">
        <v>1.0860000000000001</v>
      </c>
      <c r="XA13" s="102">
        <v>1.0740000000000001</v>
      </c>
      <c r="XB13" s="102">
        <v>1.085</v>
      </c>
      <c r="XC13" s="102">
        <v>1.091</v>
      </c>
      <c r="XD13" s="102">
        <v>1.0669999999999999</v>
      </c>
      <c r="XE13" s="102">
        <v>1.087</v>
      </c>
      <c r="XF13" s="102">
        <v>1.093</v>
      </c>
      <c r="XG13" s="102"/>
      <c r="XH13" s="102"/>
      <c r="XI13" s="102">
        <v>1.08</v>
      </c>
      <c r="XJ13" s="102">
        <f t="shared" si="43"/>
        <v>1.028</v>
      </c>
      <c r="XK13" s="102">
        <v>1.0900000000000001</v>
      </c>
      <c r="XL13" s="102">
        <v>1.093</v>
      </c>
      <c r="XM13" s="102"/>
      <c r="XN13" s="102">
        <v>1.1599999999999999</v>
      </c>
      <c r="XO13" s="102">
        <v>1.169</v>
      </c>
      <c r="XP13" s="102">
        <v>1.117</v>
      </c>
      <c r="XQ13" s="102"/>
      <c r="XR13" s="102">
        <v>1.1140000000000001</v>
      </c>
      <c r="XS13" s="102">
        <v>1.196</v>
      </c>
      <c r="XT13" s="102">
        <f t="shared" si="44"/>
        <v>1.028</v>
      </c>
      <c r="XU13" s="102">
        <v>1.1659999999999999</v>
      </c>
      <c r="XV13" s="102">
        <v>1.153</v>
      </c>
      <c r="XW13" s="102">
        <v>1.175</v>
      </c>
      <c r="XX13" s="102"/>
      <c r="XY13" s="102">
        <v>1.1850000000000001</v>
      </c>
      <c r="XZ13" s="102">
        <v>1.1739999999999999</v>
      </c>
      <c r="YA13" s="102">
        <v>1.137</v>
      </c>
      <c r="YB13" s="102">
        <v>1.1539999999999999</v>
      </c>
      <c r="YC13" s="102">
        <v>1.1259999999999999</v>
      </c>
      <c r="YD13" s="102">
        <f t="shared" si="45"/>
        <v>1.028</v>
      </c>
      <c r="YE13" s="102">
        <v>1.139</v>
      </c>
      <c r="YF13" s="102">
        <v>1.1559999999999999</v>
      </c>
      <c r="YG13" s="102">
        <v>1.123</v>
      </c>
      <c r="YH13" s="102">
        <v>1.121</v>
      </c>
      <c r="YI13" s="102">
        <v>1.165</v>
      </c>
      <c r="YJ13" s="102">
        <v>1.139</v>
      </c>
      <c r="YK13" s="102"/>
      <c r="YL13" s="102">
        <v>1.1379999999999999</v>
      </c>
      <c r="YM13" s="102">
        <v>1.135</v>
      </c>
      <c r="YN13" s="102">
        <v>1.139</v>
      </c>
      <c r="YO13" s="102">
        <v>1.1160000000000001</v>
      </c>
      <c r="YP13" s="102">
        <v>1.089</v>
      </c>
      <c r="YQ13" s="102">
        <f t="shared" si="46"/>
        <v>1.028</v>
      </c>
      <c r="YR13" s="102">
        <v>1.1619999999999999</v>
      </c>
      <c r="YS13" s="102">
        <v>1.1459999999999999</v>
      </c>
      <c r="YT13" s="102">
        <v>1.1479999999999999</v>
      </c>
      <c r="YU13" s="102">
        <v>1.131</v>
      </c>
      <c r="YV13" s="102">
        <v>1.97</v>
      </c>
      <c r="YW13" s="102"/>
      <c r="YX13" s="102">
        <v>1.966</v>
      </c>
      <c r="YY13" s="102">
        <v>1.907</v>
      </c>
      <c r="YZ13" s="102">
        <v>1.9370000000000001</v>
      </c>
      <c r="ZA13" s="102">
        <v>1.8759999999999999</v>
      </c>
      <c r="ZB13" s="102">
        <v>1.887</v>
      </c>
      <c r="ZC13" s="102"/>
      <c r="ZD13" s="102">
        <v>1.0449999999999999</v>
      </c>
      <c r="ZE13" s="102">
        <f t="shared" si="47"/>
        <v>1.028</v>
      </c>
      <c r="ZF13" s="102">
        <v>1.875</v>
      </c>
      <c r="ZG13" s="102">
        <v>1.855</v>
      </c>
      <c r="ZH13" s="102">
        <v>1.6779999999999999</v>
      </c>
      <c r="ZI13" s="102">
        <v>1.512</v>
      </c>
      <c r="ZJ13" s="102">
        <v>1.4790000000000001</v>
      </c>
      <c r="ZK13" s="102">
        <v>0</v>
      </c>
      <c r="ZL13" s="102">
        <v>1.4390000000000001</v>
      </c>
      <c r="ZM13" s="102">
        <v>1.4379999999999999</v>
      </c>
      <c r="ZN13" s="102">
        <v>1.4450000000000001</v>
      </c>
      <c r="ZO13" s="102">
        <v>1.0449999999999999</v>
      </c>
      <c r="ZP13" s="102">
        <f t="shared" si="48"/>
        <v>1.028</v>
      </c>
      <c r="ZQ13" s="102">
        <v>1.468</v>
      </c>
      <c r="ZR13" s="102">
        <v>1.4530000000000001</v>
      </c>
      <c r="ZS13" s="102">
        <v>1.4690000000000001</v>
      </c>
      <c r="ZT13" s="102"/>
      <c r="ZU13" s="102">
        <v>1.4790000000000001</v>
      </c>
      <c r="ZV13" s="102">
        <v>1.4390000000000001</v>
      </c>
      <c r="ZW13" s="102">
        <v>1.4490000000000001</v>
      </c>
      <c r="ZX13" s="102">
        <v>1.4650000000000001</v>
      </c>
      <c r="ZY13" s="102">
        <v>1.4139999999999999</v>
      </c>
      <c r="ZZ13" s="102">
        <v>1.4350000000000001</v>
      </c>
      <c r="AAA13" s="102">
        <f t="shared" si="49"/>
        <v>1.028</v>
      </c>
      <c r="AAB13" s="102">
        <v>1.4059999999999999</v>
      </c>
      <c r="AAC13" s="102"/>
      <c r="AAD13" s="102">
        <v>1.329</v>
      </c>
      <c r="AAE13" s="102">
        <v>1.3620000000000001</v>
      </c>
      <c r="AAF13" s="102">
        <v>1.3720000000000001</v>
      </c>
      <c r="AAG13" s="102">
        <v>1.3320000000000001</v>
      </c>
      <c r="AAH13" s="102">
        <v>1.33</v>
      </c>
      <c r="AAI13" s="102">
        <v>1.3380000000000001</v>
      </c>
      <c r="AAJ13" s="102">
        <v>1.325</v>
      </c>
      <c r="AAK13" s="102">
        <v>1.3109999999999999</v>
      </c>
      <c r="AAL13" s="102">
        <v>1.3149999999999999</v>
      </c>
      <c r="AAM13" s="102">
        <v>1.3320000000000001</v>
      </c>
      <c r="AAN13" s="102">
        <v>1.32</v>
      </c>
      <c r="AAO13" s="102">
        <f t="shared" si="50"/>
        <v>1.028</v>
      </c>
      <c r="AAP13" s="102">
        <v>1.33</v>
      </c>
      <c r="AAQ13" s="102">
        <v>1.335</v>
      </c>
      <c r="AAR13" s="102">
        <v>1.33</v>
      </c>
      <c r="AAS13" s="102">
        <v>1.33</v>
      </c>
      <c r="AAT13" s="102"/>
      <c r="AAU13" s="102">
        <v>1.33</v>
      </c>
      <c r="AAV13" s="102">
        <v>1.0189999999999999</v>
      </c>
      <c r="AAW13" s="102">
        <v>1.028</v>
      </c>
      <c r="AAX13" s="102">
        <v>1.038</v>
      </c>
      <c r="AAY13" s="102">
        <v>1.03</v>
      </c>
      <c r="AAZ13" s="102">
        <v>1.03</v>
      </c>
      <c r="ABA13" s="102">
        <v>1.04</v>
      </c>
      <c r="ABB13" s="102">
        <f t="shared" si="51"/>
        <v>1.028</v>
      </c>
      <c r="ABC13" s="102">
        <v>1.03</v>
      </c>
      <c r="ABD13" s="102">
        <v>1.03</v>
      </c>
      <c r="ABE13" s="102">
        <v>1.0349999999999999</v>
      </c>
      <c r="ABF13" s="102"/>
      <c r="ABG13" s="102">
        <v>1.0269999999999999</v>
      </c>
      <c r="ABH13" s="102">
        <v>1.044</v>
      </c>
      <c r="ABI13" s="102">
        <v>1.05</v>
      </c>
      <c r="ABJ13" s="102">
        <v>1.044</v>
      </c>
      <c r="ABK13" s="102">
        <v>1.06</v>
      </c>
      <c r="ABL13" s="102">
        <v>1.056</v>
      </c>
      <c r="ABM13" s="102">
        <v>1.06</v>
      </c>
      <c r="ABN13" s="102">
        <v>1.044</v>
      </c>
      <c r="ABO13" s="102"/>
      <c r="ABP13" s="102">
        <v>1.032</v>
      </c>
      <c r="ABQ13" s="102">
        <v>1.0409999999999999</v>
      </c>
      <c r="ABR13" s="102">
        <v>1.0529999999999999</v>
      </c>
      <c r="ABS13" s="102"/>
      <c r="ABT13" s="102">
        <v>1.038</v>
      </c>
      <c r="ABU13" s="102">
        <v>1.0580000000000001</v>
      </c>
      <c r="ABV13" s="102">
        <v>1.0589999999999999</v>
      </c>
      <c r="ABW13" s="102">
        <v>1.0640000000000001</v>
      </c>
      <c r="ABX13" s="102">
        <v>1.06</v>
      </c>
      <c r="ABY13" s="102">
        <v>1.0609999999999999</v>
      </c>
      <c r="ABZ13" s="102">
        <v>1.06</v>
      </c>
      <c r="ACA13" s="102"/>
      <c r="ACB13" s="102">
        <v>1.06</v>
      </c>
      <c r="ACC13" s="102">
        <v>1.0609999999999999</v>
      </c>
      <c r="ACD13" s="102">
        <v>1.048</v>
      </c>
      <c r="ACE13" s="102">
        <f t="shared" si="52"/>
        <v>1.028</v>
      </c>
      <c r="ACF13" s="102">
        <v>1.0609999999999999</v>
      </c>
      <c r="ACG13" s="102">
        <v>1.0620000000000001</v>
      </c>
      <c r="ACH13" s="102">
        <v>1.0649999999999999</v>
      </c>
      <c r="ACI13" s="102">
        <v>1.0740000000000001</v>
      </c>
      <c r="ACJ13" s="102">
        <v>1.091</v>
      </c>
      <c r="ACK13" s="102">
        <f t="shared" si="53"/>
        <v>1.028</v>
      </c>
      <c r="ACL13" s="47">
        <v>1.109</v>
      </c>
      <c r="ACM13" s="47">
        <v>1.123</v>
      </c>
      <c r="ACN13" s="47">
        <v>1.1240000000000001</v>
      </c>
      <c r="ACO13" s="47">
        <v>1.1220000000000001</v>
      </c>
      <c r="ACP13" s="47"/>
      <c r="ACQ13" s="47">
        <v>1.1220000000000001</v>
      </c>
      <c r="ACR13" s="47">
        <v>1.125</v>
      </c>
      <c r="ACS13" s="47">
        <v>1.115</v>
      </c>
      <c r="ACT13" s="47">
        <v>1.2490000000000001</v>
      </c>
      <c r="ACU13" s="47">
        <v>1.3169999999999999</v>
      </c>
      <c r="ACV13" s="47">
        <v>1.347</v>
      </c>
      <c r="ACW13" s="47"/>
      <c r="ACX13" s="47">
        <v>1.345</v>
      </c>
      <c r="ACY13" s="47">
        <v>1.26</v>
      </c>
      <c r="ACZ13" s="102">
        <f t="shared" si="54"/>
        <v>1.028</v>
      </c>
      <c r="ADA13" s="47"/>
      <c r="ADB13" s="6">
        <f t="shared" si="55"/>
        <v>0.22568093385214005</v>
      </c>
      <c r="ADC13" s="102"/>
      <c r="ADD13" s="102">
        <v>1.121</v>
      </c>
      <c r="ADE13" s="102">
        <v>1.095</v>
      </c>
      <c r="ADF13" s="102">
        <v>1.0069999999999999</v>
      </c>
      <c r="ADG13" s="102">
        <v>1.056</v>
      </c>
      <c r="ADH13" s="102">
        <v>1.0129999999999999</v>
      </c>
      <c r="ADI13" s="102">
        <v>1.0049999999999999</v>
      </c>
      <c r="ADJ13" s="102">
        <v>1.0049999999999999</v>
      </c>
      <c r="ADK13" s="102">
        <v>1.0349999999999999</v>
      </c>
      <c r="ADL13" s="102">
        <v>1.022</v>
      </c>
      <c r="ADM13" s="102">
        <v>1.02</v>
      </c>
      <c r="ADN13" s="102">
        <v>1.0169999999999999</v>
      </c>
      <c r="ADO13" s="102">
        <v>1.0369999999999999</v>
      </c>
      <c r="ADP13" s="102">
        <v>1.032</v>
      </c>
      <c r="ADQ13" s="102">
        <v>1.0309999999999999</v>
      </c>
      <c r="ADR13" s="102">
        <v>1.0389999999999999</v>
      </c>
      <c r="ADS13" s="102">
        <f t="shared" si="245"/>
        <v>1.0049999999999999</v>
      </c>
      <c r="ADT13" s="102">
        <v>1.0489999999999999</v>
      </c>
      <c r="ADU13" s="102">
        <v>1.036</v>
      </c>
      <c r="ADV13" s="102">
        <v>1.0389999999999999</v>
      </c>
      <c r="ADW13" s="102"/>
      <c r="ADX13" s="102">
        <v>1.034</v>
      </c>
      <c r="ADY13" s="102">
        <v>1.06</v>
      </c>
      <c r="ADZ13" s="102">
        <v>1.038</v>
      </c>
      <c r="AEA13" s="102">
        <v>1.0449999999999999</v>
      </c>
      <c r="AEB13" s="102">
        <v>1.048</v>
      </c>
      <c r="AEC13" s="102">
        <v>1.0669999999999999</v>
      </c>
      <c r="AED13" s="102">
        <v>0.89100000000000001</v>
      </c>
      <c r="AEE13" s="102">
        <v>1.032</v>
      </c>
      <c r="AEF13" s="102"/>
      <c r="AEG13" s="102">
        <v>1.08</v>
      </c>
      <c r="AEH13" s="102">
        <v>1.044</v>
      </c>
      <c r="AEI13" s="102">
        <v>1.06</v>
      </c>
      <c r="AEJ13" s="1060">
        <f t="shared" si="246"/>
        <v>1.0049999999999999</v>
      </c>
      <c r="AEK13" s="102">
        <v>1.089</v>
      </c>
      <c r="AEL13" s="102">
        <v>1.0609999999999999</v>
      </c>
      <c r="AEM13" s="102">
        <v>1.0649999999999999</v>
      </c>
      <c r="AEN13" s="102">
        <v>1.0669999999999999</v>
      </c>
      <c r="AEO13" s="102"/>
      <c r="AEP13" s="102">
        <v>1.0620000000000001</v>
      </c>
      <c r="AEQ13" s="102">
        <v>1.006</v>
      </c>
      <c r="AER13" s="102">
        <v>1.073</v>
      </c>
      <c r="AES13" s="102">
        <v>1.077</v>
      </c>
      <c r="AET13" s="102">
        <v>1.0629999999999999</v>
      </c>
      <c r="AEU13" s="102">
        <v>1.048</v>
      </c>
      <c r="AEV13" s="102">
        <v>1.048</v>
      </c>
      <c r="AEW13" s="102">
        <v>1.0049999999999999</v>
      </c>
      <c r="AEX13" s="102">
        <f t="shared" si="269"/>
        <v>1.0049999999999999</v>
      </c>
      <c r="AEY13" s="102">
        <v>1.0620000000000001</v>
      </c>
      <c r="AEZ13" s="102">
        <v>1.0680000000000001</v>
      </c>
      <c r="AFA13" s="102">
        <v>1.0669999999999999</v>
      </c>
      <c r="AFB13" s="102">
        <v>1.06</v>
      </c>
      <c r="AFC13" s="102">
        <v>1.0569999999999999</v>
      </c>
      <c r="AFD13" s="102">
        <v>1.042</v>
      </c>
      <c r="AFE13" s="102">
        <v>1.0409999999999999</v>
      </c>
      <c r="AFF13" s="102"/>
      <c r="AFG13" s="102">
        <v>1.054</v>
      </c>
      <c r="AFH13" s="102">
        <v>1.0529999999999999</v>
      </c>
      <c r="AFI13" s="102">
        <v>1.02</v>
      </c>
      <c r="AFJ13" s="102">
        <f t="shared" si="57"/>
        <v>1.0049999999999999</v>
      </c>
      <c r="AFK13" s="102">
        <v>1.07</v>
      </c>
      <c r="AFL13" s="102">
        <v>1.0629999999999999</v>
      </c>
      <c r="AFM13" s="102">
        <v>1.0580000000000001</v>
      </c>
      <c r="AFN13" s="102"/>
      <c r="AFO13" s="102">
        <v>1.0549999999999999</v>
      </c>
      <c r="AFP13" s="102">
        <v>1.0589999999999999</v>
      </c>
      <c r="AFQ13" s="102">
        <v>1.08</v>
      </c>
      <c r="AFR13" s="102">
        <v>1.071</v>
      </c>
      <c r="AFS13" s="102">
        <v>1.0660000000000001</v>
      </c>
      <c r="AFT13" s="102"/>
      <c r="AFU13" s="102">
        <v>1.04</v>
      </c>
      <c r="AFV13" s="102">
        <f t="shared" si="58"/>
        <v>1.0049999999999999</v>
      </c>
      <c r="AFW13" s="102">
        <v>1.06</v>
      </c>
      <c r="AFX13" s="102">
        <v>1.036</v>
      </c>
      <c r="AFY13" s="102">
        <v>1.0609999999999999</v>
      </c>
      <c r="AFZ13" s="102"/>
      <c r="AGA13" s="102">
        <v>1.117</v>
      </c>
      <c r="AGB13" s="102">
        <v>1.0740000000000001</v>
      </c>
      <c r="AGC13" s="102">
        <v>1.1000000000000001</v>
      </c>
      <c r="AGD13" s="102">
        <v>1.1259999999999999</v>
      </c>
      <c r="AGE13" s="102">
        <f t="shared" si="59"/>
        <v>1.0049999999999999</v>
      </c>
      <c r="AGF13" s="102">
        <v>1.111</v>
      </c>
      <c r="AGG13" s="102">
        <v>1.115</v>
      </c>
      <c r="AGH13" s="102"/>
      <c r="AGI13" s="102">
        <v>1.1519999999999999</v>
      </c>
      <c r="AGJ13" s="102">
        <v>1.127</v>
      </c>
      <c r="AGK13" s="102">
        <v>1.1419999999999999</v>
      </c>
      <c r="AGL13" s="102"/>
      <c r="AGM13" s="102">
        <v>1.1479999999999999</v>
      </c>
      <c r="AGN13" s="102">
        <v>1.113</v>
      </c>
      <c r="AGO13" s="102">
        <v>1.1000000000000001</v>
      </c>
      <c r="AGP13" s="102">
        <f t="shared" si="60"/>
        <v>1.0049999999999999</v>
      </c>
      <c r="AGQ13" s="102">
        <v>1.133</v>
      </c>
      <c r="AGR13" s="102">
        <v>1.1599999999999999</v>
      </c>
      <c r="AGS13" s="102">
        <v>1.1080000000000001</v>
      </c>
      <c r="AGT13" s="102">
        <v>1.1339999999999999</v>
      </c>
      <c r="AGU13" s="102">
        <v>1.1519999999999999</v>
      </c>
      <c r="AGV13" s="102">
        <v>1.1619999999999999</v>
      </c>
      <c r="AGW13" s="102">
        <v>1.1479999999999999</v>
      </c>
      <c r="AGX13" s="102"/>
      <c r="AGY13" s="102">
        <v>1.1579999999999999</v>
      </c>
      <c r="AGZ13" s="102">
        <v>1.159</v>
      </c>
      <c r="AHA13" s="102">
        <v>1.1579999999999999</v>
      </c>
      <c r="AHB13" s="102">
        <v>1.1220000000000001</v>
      </c>
      <c r="AHC13" s="102">
        <f t="shared" si="61"/>
        <v>1.0049999999999999</v>
      </c>
      <c r="AHD13" s="102">
        <v>1.147</v>
      </c>
      <c r="AHE13" s="102">
        <v>1.135</v>
      </c>
      <c r="AHF13" s="102">
        <v>1.141</v>
      </c>
      <c r="AHG13" s="102"/>
      <c r="AHH13" s="102">
        <v>1.1399999999999999</v>
      </c>
      <c r="AHI13" s="102">
        <v>1.7170000000000001</v>
      </c>
      <c r="AHJ13" s="102">
        <v>1.712</v>
      </c>
      <c r="AHK13" s="102">
        <v>1.7450000000000001</v>
      </c>
      <c r="AHL13" s="102">
        <v>1.706</v>
      </c>
      <c r="AHM13" s="102">
        <v>1.7430000000000001</v>
      </c>
      <c r="AHN13" s="102">
        <v>1.748</v>
      </c>
      <c r="AHO13" s="102">
        <v>1.075</v>
      </c>
      <c r="AHP13" s="102">
        <f t="shared" si="62"/>
        <v>1.0049999999999999</v>
      </c>
      <c r="AHQ13" s="102">
        <v>1.748</v>
      </c>
      <c r="AHR13" s="102">
        <v>1.7170000000000001</v>
      </c>
      <c r="AHS13" s="102">
        <v>1.5569999999999999</v>
      </c>
      <c r="AHT13" s="102">
        <v>1.3779999999999999</v>
      </c>
      <c r="AHU13" s="102">
        <v>1.3720000000000001</v>
      </c>
      <c r="AHV13" s="102">
        <v>0</v>
      </c>
      <c r="AHW13" s="102">
        <v>1.3919999999999999</v>
      </c>
      <c r="AHX13" s="102"/>
      <c r="AHY13" s="102">
        <v>1.3580000000000001</v>
      </c>
      <c r="AHZ13" s="102">
        <v>1.3779999999999999</v>
      </c>
      <c r="AIA13" s="102">
        <v>1.075</v>
      </c>
      <c r="AIB13" s="102">
        <f t="shared" si="63"/>
        <v>1.0049999999999999</v>
      </c>
      <c r="AIC13" s="102"/>
      <c r="AID13" s="102">
        <v>1.399</v>
      </c>
      <c r="AIE13" s="102">
        <v>1.4019999999999999</v>
      </c>
      <c r="AIF13" s="102">
        <v>1.427</v>
      </c>
      <c r="AIG13" s="102">
        <v>1.4339999999999999</v>
      </c>
      <c r="AIH13" s="102">
        <v>1.4059999999999999</v>
      </c>
      <c r="AII13" s="102">
        <v>1.3959999999999999</v>
      </c>
      <c r="AIJ13" s="102"/>
      <c r="AIK13" s="102">
        <v>1.3979999999999999</v>
      </c>
      <c r="AIL13" s="102">
        <v>1.29</v>
      </c>
      <c r="AIM13" s="102">
        <v>1.3779999999999999</v>
      </c>
      <c r="AIN13" s="102">
        <f t="shared" si="64"/>
        <v>1.0049999999999999</v>
      </c>
      <c r="AIO13" s="102"/>
      <c r="AIP13" s="102">
        <v>1.288</v>
      </c>
      <c r="AIQ13" s="102">
        <v>1.254</v>
      </c>
      <c r="AIR13" s="102">
        <v>1.2509999999999999</v>
      </c>
      <c r="AIS13" s="102">
        <v>1.28</v>
      </c>
      <c r="AIT13" s="102">
        <v>1.27</v>
      </c>
      <c r="AIU13" s="102">
        <v>1.2490000000000001</v>
      </c>
      <c r="AIV13" s="102">
        <v>1.2569999999999999</v>
      </c>
      <c r="AIW13" s="102">
        <v>1.2609999999999999</v>
      </c>
      <c r="AIX13" s="102"/>
      <c r="AIY13" s="102">
        <v>1.276</v>
      </c>
      <c r="AIZ13" s="102">
        <v>1.28</v>
      </c>
      <c r="AJA13" s="102"/>
      <c r="AJB13" s="102">
        <v>1.28</v>
      </c>
      <c r="AJC13" s="102">
        <v>1.268</v>
      </c>
      <c r="AJD13" s="102">
        <f t="shared" si="65"/>
        <v>1.0049999999999999</v>
      </c>
      <c r="AJE13" s="102">
        <v>1.29</v>
      </c>
      <c r="AJF13" s="102">
        <v>1.28</v>
      </c>
      <c r="AJG13" s="102">
        <v>1.28</v>
      </c>
      <c r="AJH13" s="102"/>
      <c r="AJI13" s="102">
        <v>1.26</v>
      </c>
      <c r="AJJ13" s="102">
        <v>1.26</v>
      </c>
      <c r="AJK13" s="102">
        <v>0.98299999999999998</v>
      </c>
      <c r="AJL13" s="102">
        <v>0.97899999999999998</v>
      </c>
      <c r="AJM13" s="102">
        <v>0.98</v>
      </c>
      <c r="AJN13" s="102"/>
      <c r="AJO13" s="102">
        <v>0.96799999999999997</v>
      </c>
      <c r="AJP13" s="102">
        <v>0.97099999999999997</v>
      </c>
      <c r="AJQ13" s="102">
        <v>0.97599999999999998</v>
      </c>
      <c r="AJR13" s="102">
        <f t="shared" si="66"/>
        <v>0.97599999999999998</v>
      </c>
      <c r="AJS13" s="102">
        <v>0.97699999999999998</v>
      </c>
      <c r="AJT13" s="102"/>
      <c r="AJU13" s="102">
        <v>0.97199999999999998</v>
      </c>
      <c r="AJV13" s="102">
        <v>0.97</v>
      </c>
      <c r="AJW13" s="102"/>
      <c r="AJX13" s="102">
        <v>0.96799999999999997</v>
      </c>
      <c r="AJY13" s="102">
        <v>0.98599999999999999</v>
      </c>
      <c r="AJZ13" s="102">
        <v>0.98</v>
      </c>
      <c r="AKA13" s="102">
        <v>0.98399999999999999</v>
      </c>
      <c r="AKB13" s="102">
        <v>0.97699999999999998</v>
      </c>
      <c r="AKC13" s="102">
        <v>0.98</v>
      </c>
      <c r="AKD13" s="102">
        <v>0.99299999999999999</v>
      </c>
      <c r="AKE13" s="102">
        <v>0.97699999999999998</v>
      </c>
      <c r="AKF13" s="102">
        <v>0.98</v>
      </c>
      <c r="AKG13" s="102">
        <v>0.96599999999999997</v>
      </c>
      <c r="AKH13" s="102">
        <v>0.96899999999999997</v>
      </c>
      <c r="AKI13" s="102">
        <v>0.98199999999999998</v>
      </c>
      <c r="AKJ13" s="102">
        <v>0.98</v>
      </c>
      <c r="AKK13" s="102">
        <v>0.98199999999999998</v>
      </c>
      <c r="AKL13" s="102">
        <v>1.002</v>
      </c>
      <c r="AKM13" s="102">
        <v>0.98699999999999999</v>
      </c>
      <c r="AKN13" s="102"/>
      <c r="AKO13" s="102">
        <v>0.98899999999999999</v>
      </c>
      <c r="AKP13" s="102">
        <v>0.998</v>
      </c>
      <c r="AKQ13" s="102">
        <v>0.99299999999999999</v>
      </c>
      <c r="AKR13" s="102">
        <v>0.98799999999999999</v>
      </c>
      <c r="AKS13" s="102">
        <v>0.97499999999999998</v>
      </c>
      <c r="AKT13" s="102">
        <f t="shared" si="67"/>
        <v>0.97499999999999998</v>
      </c>
      <c r="AKU13" s="102">
        <v>0.98899999999999999</v>
      </c>
      <c r="AKV13" s="102">
        <v>0.98799999999999999</v>
      </c>
      <c r="AKW13" s="102">
        <v>0.98699999999999999</v>
      </c>
      <c r="AKX13" s="102">
        <v>0.99299999999999999</v>
      </c>
      <c r="AKY13" s="102">
        <v>0.999</v>
      </c>
      <c r="AKZ13" s="102">
        <f t="shared" si="68"/>
        <v>0.97499999999999998</v>
      </c>
      <c r="ALA13" s="47">
        <v>1.022</v>
      </c>
      <c r="ALB13" s="47"/>
      <c r="ALC13" s="47">
        <v>1.034</v>
      </c>
      <c r="ALD13" s="47">
        <v>1.024</v>
      </c>
      <c r="ALE13" s="47">
        <v>1.02</v>
      </c>
      <c r="ALF13" s="47">
        <v>1.0429999999999999</v>
      </c>
      <c r="ALG13" s="47">
        <v>1.038</v>
      </c>
      <c r="ALH13" s="47">
        <v>1.02</v>
      </c>
      <c r="ALI13" s="47">
        <v>1.0660000000000001</v>
      </c>
      <c r="ALJ13" s="47">
        <v>1.1060000000000001</v>
      </c>
      <c r="ALK13" s="47">
        <v>1.1160000000000001</v>
      </c>
      <c r="ALL13" s="47">
        <v>1.1140000000000001</v>
      </c>
      <c r="ALM13" s="47">
        <v>1.099</v>
      </c>
      <c r="ALN13" s="102">
        <f t="shared" si="69"/>
        <v>0.97499999999999998</v>
      </c>
      <c r="ALO13" s="47">
        <v>1.1160000000000001</v>
      </c>
      <c r="ALP13" s="102">
        <v>1.1160000000000001</v>
      </c>
      <c r="ALQ13" s="51"/>
      <c r="ALR13" s="51">
        <v>1.109</v>
      </c>
      <c r="ALS13" s="51">
        <v>1.048</v>
      </c>
      <c r="ALT13" s="51">
        <f t="shared" si="70"/>
        <v>0.97499999999999998</v>
      </c>
      <c r="ALU13" s="51"/>
      <c r="ALV13" s="461">
        <f t="shared" si="71"/>
        <v>-1</v>
      </c>
      <c r="ALW13" s="102"/>
      <c r="ALX13" s="102">
        <v>1.038</v>
      </c>
      <c r="ALY13" s="102"/>
      <c r="ALZ13" s="102">
        <v>1.151</v>
      </c>
      <c r="AMA13" s="102">
        <v>1.0860000000000001</v>
      </c>
      <c r="AMB13" s="102">
        <v>1.083</v>
      </c>
      <c r="AMC13" s="102">
        <v>1.0980000000000001</v>
      </c>
      <c r="AMD13" s="102">
        <v>1.07</v>
      </c>
      <c r="AME13" s="102">
        <v>1.07</v>
      </c>
      <c r="AMF13" s="102">
        <v>1.149</v>
      </c>
      <c r="AMG13" s="102">
        <v>1.1080000000000001</v>
      </c>
      <c r="AMH13" s="102">
        <v>1.1299999999999999</v>
      </c>
      <c r="AMI13" s="102">
        <v>1.133</v>
      </c>
      <c r="AMJ13" s="102">
        <v>1.1319999999999999</v>
      </c>
      <c r="AMK13" s="102">
        <v>1.1279999999999999</v>
      </c>
      <c r="AML13" s="102">
        <v>1.1160000000000001</v>
      </c>
      <c r="AMM13" s="102">
        <v>1.127</v>
      </c>
      <c r="AMN13" s="102">
        <f t="shared" si="72"/>
        <v>1.07</v>
      </c>
      <c r="AMO13" s="102">
        <v>1.127</v>
      </c>
      <c r="AMP13" s="102"/>
      <c r="AMQ13" s="102">
        <v>1.135</v>
      </c>
      <c r="AMR13" s="102">
        <v>1.109</v>
      </c>
      <c r="AMS13" s="102">
        <v>1.103</v>
      </c>
      <c r="AMT13" s="102">
        <v>1.1299999999999999</v>
      </c>
      <c r="AMU13" s="102">
        <v>1.1140000000000001</v>
      </c>
      <c r="AMV13" s="102">
        <v>1.1080000000000001</v>
      </c>
      <c r="AMW13" s="1061">
        <v>1.1040000000000001</v>
      </c>
      <c r="AMX13" s="1061">
        <v>1.0980000000000001</v>
      </c>
      <c r="AMY13" s="1061">
        <v>1.0900000000000001</v>
      </c>
      <c r="AMZ13" s="1061">
        <v>1.1040000000000001</v>
      </c>
      <c r="ANA13" s="1061"/>
      <c r="ANB13" s="1061">
        <v>1.099</v>
      </c>
      <c r="ANC13" s="1061">
        <v>1.0940000000000001</v>
      </c>
      <c r="AND13" s="1060">
        <f t="shared" si="73"/>
        <v>1.07</v>
      </c>
      <c r="ANE13" s="1061">
        <v>1.1060000000000001</v>
      </c>
      <c r="ANF13" s="1061">
        <v>1.0980000000000001</v>
      </c>
      <c r="ANG13" s="1061">
        <v>1.1120000000000001</v>
      </c>
      <c r="ANH13" s="1061">
        <v>1.1000000000000001</v>
      </c>
      <c r="ANI13" s="1061">
        <v>1.093</v>
      </c>
      <c r="ANJ13" s="1061">
        <v>1.1060000000000001</v>
      </c>
      <c r="ANK13" s="1061"/>
      <c r="ANL13" s="1061">
        <v>1.113</v>
      </c>
      <c r="ANM13" s="1061">
        <v>1.111</v>
      </c>
      <c r="ANN13" s="1061">
        <v>1.1120000000000001</v>
      </c>
      <c r="ANO13" s="1061">
        <v>1.121</v>
      </c>
      <c r="ANP13" s="1061">
        <v>1.07</v>
      </c>
      <c r="ANQ13" s="1061">
        <v>1.121</v>
      </c>
      <c r="ANR13" s="102">
        <f t="shared" si="270"/>
        <v>1.07</v>
      </c>
      <c r="ANS13" s="1061">
        <v>1.1200000000000001</v>
      </c>
      <c r="ANT13" s="1061">
        <v>1.1220000000000001</v>
      </c>
      <c r="ANU13" s="1061">
        <v>1.121</v>
      </c>
      <c r="ANV13" s="1061">
        <v>1.1180000000000001</v>
      </c>
      <c r="ANW13" s="1061">
        <v>1.121</v>
      </c>
      <c r="ANX13" s="1061">
        <v>1.121</v>
      </c>
      <c r="ANY13" s="102">
        <v>1.1120000000000001</v>
      </c>
      <c r="ANZ13" s="102"/>
      <c r="AOA13" s="102">
        <v>1.1160000000000001</v>
      </c>
      <c r="AOB13" s="102">
        <v>1.119</v>
      </c>
      <c r="AOC13" s="102">
        <v>1.08</v>
      </c>
      <c r="AOD13" s="102">
        <f t="shared" si="74"/>
        <v>1.07</v>
      </c>
      <c r="AOE13" s="102">
        <v>1.143</v>
      </c>
      <c r="AOF13" s="102">
        <v>1.131</v>
      </c>
      <c r="AOG13" s="102">
        <v>1.111</v>
      </c>
      <c r="AOH13" s="102">
        <v>1.109</v>
      </c>
      <c r="AOI13" s="102"/>
      <c r="AOJ13" s="102">
        <v>1.133</v>
      </c>
      <c r="AOK13" s="102">
        <v>1.131</v>
      </c>
      <c r="AOL13" s="102">
        <v>1.1579999999999999</v>
      </c>
      <c r="AOM13" s="102">
        <v>1.155</v>
      </c>
      <c r="AON13" s="102"/>
      <c r="AOO13" s="102">
        <v>1.1299999999999999</v>
      </c>
      <c r="AOP13" s="102">
        <f t="shared" si="75"/>
        <v>1.07</v>
      </c>
      <c r="AOQ13" s="102">
        <v>1.143</v>
      </c>
      <c r="AOR13" s="102">
        <v>1.1399999999999999</v>
      </c>
      <c r="AOS13" s="102"/>
      <c r="AOT13" s="102">
        <v>1.2210000000000001</v>
      </c>
      <c r="AOU13" s="102">
        <v>1.2390000000000001</v>
      </c>
      <c r="AOV13" s="102">
        <v>1.165</v>
      </c>
      <c r="AOW13" s="102">
        <v>1.173</v>
      </c>
      <c r="AOX13" s="102"/>
      <c r="AOY13" s="102">
        <v>1.248</v>
      </c>
      <c r="AOZ13" s="102">
        <f t="shared" si="76"/>
        <v>1.07</v>
      </c>
      <c r="APA13" s="102">
        <v>1.1850000000000001</v>
      </c>
      <c r="APB13" s="102">
        <v>1.181</v>
      </c>
      <c r="APC13" s="102">
        <v>1.177</v>
      </c>
      <c r="APD13" s="102">
        <v>1.1779999999999999</v>
      </c>
      <c r="APE13" s="102">
        <v>1.1850000000000001</v>
      </c>
      <c r="APF13" s="102"/>
      <c r="APG13" s="102">
        <v>1.1950000000000001</v>
      </c>
      <c r="APH13" s="102">
        <v>1.1859999999999999</v>
      </c>
      <c r="API13" s="102">
        <v>1.0940000000000001</v>
      </c>
      <c r="APJ13" s="102">
        <f t="shared" si="77"/>
        <v>1.07</v>
      </c>
      <c r="APK13" s="102">
        <v>1.1890000000000001</v>
      </c>
      <c r="APL13" s="102">
        <v>1.179</v>
      </c>
      <c r="APM13" s="102">
        <v>1.2090000000000001</v>
      </c>
      <c r="APN13" s="102"/>
      <c r="APO13" s="102">
        <v>1.1819999999999999</v>
      </c>
      <c r="APP13" s="102">
        <v>1.173</v>
      </c>
      <c r="APQ13" s="102">
        <v>1.198</v>
      </c>
      <c r="APR13" s="102">
        <v>1.179</v>
      </c>
      <c r="APS13" s="102"/>
      <c r="APT13" s="102">
        <v>1.1950000000000001</v>
      </c>
      <c r="APU13" s="102">
        <v>1.1739999999999999</v>
      </c>
      <c r="APV13" s="102">
        <v>1.1870000000000001</v>
      </c>
      <c r="APW13" s="102">
        <v>1.149</v>
      </c>
      <c r="APX13" s="102">
        <f t="shared" si="78"/>
        <v>1.07</v>
      </c>
      <c r="APY13" s="102">
        <v>1.1850000000000001</v>
      </c>
      <c r="APZ13" s="102">
        <v>1.1910000000000001</v>
      </c>
      <c r="AQA13" s="102">
        <v>1.21</v>
      </c>
      <c r="AQB13" s="102"/>
      <c r="AQC13" s="102">
        <v>1.171</v>
      </c>
      <c r="AQD13" s="102">
        <v>2.0339999999999998</v>
      </c>
      <c r="AQE13" s="102">
        <v>1.994</v>
      </c>
      <c r="AQF13" s="102">
        <v>1.998</v>
      </c>
      <c r="AQG13" s="102">
        <v>1.976</v>
      </c>
      <c r="AQH13" s="102">
        <v>1.974</v>
      </c>
      <c r="AQI13" s="102">
        <v>1.9490000000000001</v>
      </c>
      <c r="AQJ13" s="102">
        <v>1.113</v>
      </c>
      <c r="AQK13" s="102">
        <f t="shared" si="79"/>
        <v>1.07</v>
      </c>
      <c r="AQL13" s="102">
        <v>1.944</v>
      </c>
      <c r="AQM13" s="102">
        <v>1.929</v>
      </c>
      <c r="AQN13" s="102">
        <v>1.702</v>
      </c>
      <c r="AQO13" s="102">
        <v>1.571</v>
      </c>
      <c r="AQP13" s="102"/>
      <c r="AQQ13" s="102">
        <v>1.5429999999999999</v>
      </c>
      <c r="AQR13" s="102">
        <v>0</v>
      </c>
      <c r="AQS13" s="102">
        <v>1.5609999999999999</v>
      </c>
      <c r="AQT13" s="102">
        <v>1.5580000000000001</v>
      </c>
      <c r="AQU13" s="102">
        <v>1.5740000000000001</v>
      </c>
      <c r="AQV13" s="102">
        <v>1.113</v>
      </c>
      <c r="AQW13" s="102">
        <f t="shared" si="80"/>
        <v>1.07</v>
      </c>
      <c r="AQX13" s="102">
        <v>1.56</v>
      </c>
      <c r="AQY13" s="102">
        <v>1.5449999999999999</v>
      </c>
      <c r="AQZ13" s="102"/>
      <c r="ARA13" s="102">
        <v>1.5469999999999999</v>
      </c>
      <c r="ARB13" s="102">
        <v>1.5840000000000001</v>
      </c>
      <c r="ARC13" s="102">
        <v>1.577</v>
      </c>
      <c r="ARD13" s="102">
        <v>1.5609999999999999</v>
      </c>
      <c r="ARE13" s="102">
        <v>1.591</v>
      </c>
      <c r="ARF13" s="102">
        <v>1.4990000000000001</v>
      </c>
      <c r="ARG13" s="102">
        <v>1.536</v>
      </c>
      <c r="ARH13" s="102">
        <f t="shared" si="81"/>
        <v>1.07</v>
      </c>
      <c r="ARI13" s="102">
        <v>1.4770000000000001</v>
      </c>
      <c r="ARJ13" s="102">
        <v>1.401</v>
      </c>
      <c r="ARK13" s="102">
        <v>1.391</v>
      </c>
      <c r="ARL13" s="102">
        <v>1.391</v>
      </c>
      <c r="ARM13" s="102">
        <v>1.393</v>
      </c>
      <c r="ARN13" s="102">
        <v>1.405</v>
      </c>
      <c r="ARO13" s="102"/>
      <c r="ARP13" s="102">
        <v>1.39</v>
      </c>
      <c r="ARQ13" s="102">
        <v>1.3779999999999999</v>
      </c>
      <c r="ARR13" s="102">
        <v>1.38</v>
      </c>
      <c r="ARS13" s="102">
        <v>1.389</v>
      </c>
      <c r="ART13" s="102">
        <v>1.39</v>
      </c>
      <c r="ARU13" s="102">
        <v>1.4059999999999999</v>
      </c>
      <c r="ARV13" s="102">
        <f t="shared" si="82"/>
        <v>1.07</v>
      </c>
      <c r="ARW13" s="102">
        <v>1.4</v>
      </c>
      <c r="ARX13" s="102">
        <v>1.42</v>
      </c>
      <c r="ARY13" s="102">
        <v>1.4139999999999999</v>
      </c>
      <c r="ARZ13" s="102">
        <v>1.4</v>
      </c>
      <c r="ASA13" s="102">
        <v>1.43</v>
      </c>
      <c r="ASB13" s="102"/>
      <c r="ASC13" s="102">
        <v>1.0980000000000001</v>
      </c>
      <c r="ASD13" s="102">
        <v>1.1000000000000001</v>
      </c>
      <c r="ASE13" s="102">
        <v>1.1000000000000001</v>
      </c>
      <c r="ASF13" s="102">
        <v>1.1000000000000001</v>
      </c>
      <c r="ASG13" s="102">
        <v>1.0980000000000001</v>
      </c>
      <c r="ASH13" s="102">
        <v>1.081</v>
      </c>
      <c r="ASI13" s="102">
        <f t="shared" si="83"/>
        <v>1.07</v>
      </c>
      <c r="ASJ13" s="102">
        <v>1.103</v>
      </c>
      <c r="ASK13" s="102">
        <v>1.081</v>
      </c>
      <c r="ASL13" s="102"/>
      <c r="ASM13" s="102">
        <v>1.0760000000000001</v>
      </c>
      <c r="ASN13" s="102">
        <v>1.08</v>
      </c>
      <c r="ASO13" s="102">
        <v>1.1100000000000001</v>
      </c>
      <c r="ASP13" s="102">
        <v>1.1100000000000001</v>
      </c>
      <c r="ASQ13" s="102">
        <v>1.1020000000000001</v>
      </c>
      <c r="ASR13" s="102">
        <v>1.1100000000000001</v>
      </c>
      <c r="ASS13" s="102"/>
      <c r="AST13" s="102">
        <v>1.1000000000000001</v>
      </c>
      <c r="ASU13" s="102">
        <v>1.101</v>
      </c>
      <c r="ASV13" s="102"/>
      <c r="ASW13" s="102">
        <v>1.1140000000000001</v>
      </c>
      <c r="ASX13" s="102">
        <v>1.103</v>
      </c>
      <c r="ASY13" s="102">
        <v>1.111</v>
      </c>
      <c r="ASZ13" s="102">
        <v>1.113</v>
      </c>
      <c r="ATA13" s="102"/>
      <c r="ATB13" s="102">
        <v>1.1000000000000001</v>
      </c>
      <c r="ATC13" s="102">
        <v>1.113</v>
      </c>
      <c r="ATD13" s="102">
        <v>1.1140000000000001</v>
      </c>
      <c r="ATE13" s="102">
        <v>1.117</v>
      </c>
      <c r="ATF13" s="102">
        <v>1.1100000000000001</v>
      </c>
      <c r="ATG13" s="102">
        <v>1.1240000000000001</v>
      </c>
      <c r="ATH13" s="102"/>
      <c r="ATI13" s="102">
        <v>1.1140000000000001</v>
      </c>
      <c r="ATJ13" s="102">
        <v>1.115</v>
      </c>
      <c r="ATK13" s="102">
        <v>1.1180000000000001</v>
      </c>
      <c r="ATL13" s="102">
        <v>1.101</v>
      </c>
      <c r="ATM13" s="102">
        <f t="shared" si="84"/>
        <v>1.07</v>
      </c>
      <c r="ATN13" s="102">
        <v>1.1200000000000001</v>
      </c>
      <c r="ATO13" s="102">
        <v>1.121</v>
      </c>
      <c r="ATP13" s="102">
        <v>1.123</v>
      </c>
      <c r="ATQ13" s="102">
        <v>1.1240000000000001</v>
      </c>
      <c r="ATR13" s="102">
        <v>1.1439999999999999</v>
      </c>
      <c r="ATS13" s="102">
        <f t="shared" si="85"/>
        <v>1.07</v>
      </c>
      <c r="ATT13" s="47">
        <v>1.169</v>
      </c>
      <c r="ATU13" s="47">
        <v>1.17</v>
      </c>
      <c r="ATV13" s="47">
        <v>1.171</v>
      </c>
      <c r="ATW13" s="47">
        <v>1.17</v>
      </c>
      <c r="ATX13" s="47">
        <v>1.1990000000000001</v>
      </c>
      <c r="ATY13" s="47">
        <v>1.202</v>
      </c>
      <c r="ATZ13" s="47"/>
      <c r="AUA13" s="47">
        <v>1.1870000000000001</v>
      </c>
      <c r="AUB13" s="47">
        <v>1.329</v>
      </c>
      <c r="AUC13" s="47">
        <v>1.546</v>
      </c>
      <c r="AUD13" s="47">
        <v>1.546</v>
      </c>
      <c r="AUE13" s="47">
        <v>1.546</v>
      </c>
      <c r="AUF13" s="47">
        <v>1.37</v>
      </c>
      <c r="AUG13" s="351">
        <f t="shared" si="86"/>
        <v>1.07</v>
      </c>
      <c r="AUH13" s="47">
        <v>1.403</v>
      </c>
      <c r="AUI13" s="102">
        <v>1.397</v>
      </c>
      <c r="AUJ13" s="47">
        <v>1.4179999999999999</v>
      </c>
      <c r="AUK13" s="47">
        <v>1.399</v>
      </c>
      <c r="AUL13" s="47"/>
      <c r="AUM13" s="47">
        <v>1.4159999999999999</v>
      </c>
      <c r="AUN13" s="47">
        <v>1.2170000000000001</v>
      </c>
      <c r="AUO13" s="51">
        <v>1.2390000000000001</v>
      </c>
      <c r="AUP13" s="47">
        <f t="shared" si="87"/>
        <v>1.07</v>
      </c>
      <c r="AUQ13" s="47">
        <v>1.2250000000000001</v>
      </c>
      <c r="AUR13" s="51">
        <v>1.2210000000000001</v>
      </c>
      <c r="AUS13" s="51"/>
      <c r="AUT13" s="51">
        <v>1.238</v>
      </c>
      <c r="AUU13" s="51">
        <v>1.2150000000000001</v>
      </c>
      <c r="AUV13" s="47">
        <v>1.2150000000000001</v>
      </c>
      <c r="AUW13" s="51"/>
      <c r="AUX13" s="47">
        <f t="shared" si="88"/>
        <v>1.07</v>
      </c>
      <c r="AUY13" s="47">
        <v>1.2490000000000001</v>
      </c>
      <c r="AUZ13" s="47">
        <v>1.236</v>
      </c>
      <c r="AVA13" s="47">
        <v>1.236</v>
      </c>
      <c r="AVB13" s="47">
        <v>1.2310000000000001</v>
      </c>
      <c r="AVC13" s="47"/>
      <c r="AVD13" s="47"/>
      <c r="AVE13" s="47">
        <v>1.2270000000000001</v>
      </c>
      <c r="AVF13" s="10">
        <v>1.2509999999999999</v>
      </c>
      <c r="AVG13" s="10">
        <f t="shared" si="89"/>
        <v>1.07</v>
      </c>
      <c r="AVH13" s="47">
        <v>1.24</v>
      </c>
      <c r="AVI13" s="47">
        <v>1.22</v>
      </c>
      <c r="AVJ13" s="47">
        <v>1.2230000000000001</v>
      </c>
      <c r="AVK13" s="47">
        <v>1.2330000000000001</v>
      </c>
      <c r="AVL13" s="47"/>
      <c r="AVM13" s="47">
        <v>1.24</v>
      </c>
      <c r="AVN13" s="47">
        <v>1.2529999999999999</v>
      </c>
      <c r="AVO13" s="47">
        <v>1.254</v>
      </c>
      <c r="AVP13" s="47"/>
      <c r="AVQ13" s="47">
        <v>1.254</v>
      </c>
      <c r="AVR13" s="47">
        <v>1.2430000000000001</v>
      </c>
      <c r="AVS13" s="1181">
        <v>1.143</v>
      </c>
      <c r="AVT13" s="47">
        <v>1.254</v>
      </c>
      <c r="AVU13" s="1162">
        <v>1.246</v>
      </c>
      <c r="AVV13" s="1162">
        <v>1.268</v>
      </c>
      <c r="AVW13" s="47">
        <v>1.2729999999999999</v>
      </c>
      <c r="AVX13" s="47">
        <f t="shared" si="90"/>
        <v>1.143</v>
      </c>
      <c r="AVY13" s="47">
        <v>1.282</v>
      </c>
      <c r="AVZ13" s="47">
        <v>1.284</v>
      </c>
      <c r="AWA13" s="47">
        <v>1.266</v>
      </c>
      <c r="AWB13" s="47">
        <v>1.2809999999999999</v>
      </c>
      <c r="AWC13" s="47">
        <v>1.2889999999999999</v>
      </c>
      <c r="AWD13" s="1264">
        <v>1.2709999999999999</v>
      </c>
      <c r="AWE13" s="47">
        <f t="shared" si="91"/>
        <v>1.143</v>
      </c>
      <c r="AWF13" s="47">
        <v>1.298</v>
      </c>
      <c r="AWG13" s="47">
        <v>1.2989999999999999</v>
      </c>
      <c r="AWH13" s="47">
        <v>1.3129999999999999</v>
      </c>
      <c r="AWI13" s="47"/>
      <c r="AWJ13" s="47">
        <v>1.2989999999999999</v>
      </c>
      <c r="AWK13" s="1162">
        <v>1.2090000000000001</v>
      </c>
      <c r="AWL13" s="1291">
        <v>1.2889999999999999</v>
      </c>
      <c r="AWM13" s="1264">
        <f t="shared" si="92"/>
        <v>1.143</v>
      </c>
      <c r="AWN13" s="47">
        <v>1.2310000000000001</v>
      </c>
      <c r="AWO13" s="47"/>
      <c r="AWP13" s="47"/>
      <c r="AWQ13" s="47">
        <v>1.234</v>
      </c>
      <c r="AWR13" s="47">
        <v>1.216</v>
      </c>
      <c r="AWS13" s="47">
        <v>1.28</v>
      </c>
      <c r="AWT13" s="47">
        <v>1.244</v>
      </c>
      <c r="AWU13" s="47">
        <v>1.2310000000000001</v>
      </c>
      <c r="AWV13" s="47">
        <v>1.258</v>
      </c>
      <c r="AWW13" s="47">
        <f t="shared" si="258"/>
        <v>1.143</v>
      </c>
      <c r="AWX13" s="47">
        <v>1.21</v>
      </c>
      <c r="AWY13" s="47">
        <v>1.1870000000000001</v>
      </c>
      <c r="AWZ13" s="47">
        <v>1.179</v>
      </c>
      <c r="AXA13" s="47">
        <v>1.175</v>
      </c>
      <c r="AXB13" s="47">
        <v>1.1870000000000001</v>
      </c>
      <c r="AXC13" s="47">
        <v>1.25</v>
      </c>
      <c r="AXD13" s="47">
        <v>1.177</v>
      </c>
      <c r="AXE13" s="47">
        <v>1.1759999999999999</v>
      </c>
      <c r="AXF13" s="51">
        <v>1.175</v>
      </c>
      <c r="AXG13" s="47">
        <f t="shared" si="93"/>
        <v>1.143</v>
      </c>
      <c r="AXH13" s="47">
        <v>1.167</v>
      </c>
      <c r="AXI13" s="47"/>
      <c r="AXJ13" s="47">
        <v>1.2669999999999999</v>
      </c>
      <c r="AXK13" s="47">
        <v>1.181</v>
      </c>
      <c r="AXL13" s="47"/>
      <c r="AXM13" s="47">
        <f t="shared" si="94"/>
        <v>1.143</v>
      </c>
      <c r="AXN13" s="47">
        <v>1.1619999999999999</v>
      </c>
      <c r="AXO13" s="47">
        <v>1.151</v>
      </c>
      <c r="AXP13" s="47">
        <v>1.1739999999999999</v>
      </c>
      <c r="AXQ13" s="47">
        <v>1.1479999999999999</v>
      </c>
      <c r="AXR13" s="47">
        <v>1.1519999999999999</v>
      </c>
      <c r="AXS13" s="47">
        <v>1.1619999999999999</v>
      </c>
      <c r="AXT13" s="47"/>
      <c r="AXU13" s="47">
        <v>1.1559999999999999</v>
      </c>
      <c r="AXV13" s="47">
        <v>1.1419999999999999</v>
      </c>
      <c r="AXW13" s="47"/>
      <c r="AXX13" s="47">
        <v>1.1399999999999999</v>
      </c>
      <c r="AXY13" s="47">
        <v>1.1200000000000001</v>
      </c>
      <c r="AXZ13" s="47"/>
      <c r="AYA13" s="47">
        <v>1.1259999999999999</v>
      </c>
      <c r="AYB13" s="47"/>
      <c r="AYC13" s="47">
        <v>1.123</v>
      </c>
      <c r="AYD13" s="47"/>
      <c r="AYE13" s="47">
        <v>1.139</v>
      </c>
      <c r="AYF13" s="47">
        <v>1.125</v>
      </c>
      <c r="AYG13" s="47">
        <v>1.1220000000000001</v>
      </c>
      <c r="AYH13" s="47">
        <v>1.131</v>
      </c>
      <c r="AYI13" s="47"/>
      <c r="AYJ13" s="47">
        <v>1.1359999999999999</v>
      </c>
      <c r="AYK13" s="47"/>
      <c r="AYL13" s="47">
        <v>1.143</v>
      </c>
      <c r="AYM13" s="47"/>
      <c r="AYN13" s="47">
        <v>1.1519999999999999</v>
      </c>
      <c r="AYO13" s="47"/>
      <c r="AYP13" s="6">
        <f t="shared" si="95"/>
        <v>7.8740157480314057E-3</v>
      </c>
      <c r="AYQ13" s="1061">
        <v>0.96799999999999997</v>
      </c>
      <c r="AYR13" s="1061">
        <v>0.97099999999999997</v>
      </c>
      <c r="AYS13" s="1061">
        <v>1.0129999999999999</v>
      </c>
      <c r="AYT13" s="1061">
        <v>0.96</v>
      </c>
      <c r="AYU13" s="1061">
        <v>0.97</v>
      </c>
      <c r="AYV13" s="1061">
        <v>1.0509999999999999</v>
      </c>
      <c r="AYW13" s="1061">
        <v>1.01</v>
      </c>
      <c r="AYX13" s="1061">
        <v>0.97399999999999998</v>
      </c>
      <c r="AYY13" s="1061">
        <v>0.96899999999999997</v>
      </c>
      <c r="AYZ13" s="1061">
        <v>0.98399999999999999</v>
      </c>
      <c r="AZA13" s="1061"/>
      <c r="AZB13" s="1061">
        <v>0.98099999999999998</v>
      </c>
      <c r="AZC13" s="1061">
        <v>0.98199999999999998</v>
      </c>
      <c r="AZD13" s="1061">
        <f t="shared" si="96"/>
        <v>0.96</v>
      </c>
      <c r="AZE13" s="1061">
        <v>0.96699999999999997</v>
      </c>
      <c r="AZF13" s="1061">
        <v>0.95599999999999996</v>
      </c>
      <c r="AZG13" s="1061">
        <v>0.95799999999999996</v>
      </c>
      <c r="AZH13" s="1061">
        <v>0.98599999999999999</v>
      </c>
      <c r="AZI13" s="1061">
        <v>0.98899999999999999</v>
      </c>
      <c r="AZJ13" s="1061">
        <v>0.99</v>
      </c>
      <c r="AZK13" s="1061">
        <v>0.98799999999999999</v>
      </c>
      <c r="AZL13" s="1061">
        <v>0.99299999999999999</v>
      </c>
      <c r="AZM13" s="1061">
        <v>0.98</v>
      </c>
      <c r="AZN13" s="1061">
        <v>0.98</v>
      </c>
      <c r="AZO13" s="1061">
        <v>0.97</v>
      </c>
      <c r="AZP13" s="1061">
        <v>0.97699999999999998</v>
      </c>
      <c r="AZQ13" s="1061">
        <v>0.98499999999999999</v>
      </c>
      <c r="AZR13" s="1061">
        <v>0.97899999999999998</v>
      </c>
      <c r="AZS13" s="1060">
        <f t="shared" si="97"/>
        <v>0.96</v>
      </c>
      <c r="AZT13" s="1061">
        <v>0.99199999999999999</v>
      </c>
      <c r="AZU13" s="1061">
        <v>1.0049999999999999</v>
      </c>
      <c r="AZV13" s="1061">
        <v>0.98099999999999998</v>
      </c>
      <c r="AZW13" s="1061">
        <v>1.016</v>
      </c>
      <c r="AZX13" s="1061">
        <v>1.0049999999999999</v>
      </c>
      <c r="AZY13" s="1061">
        <v>0.98599999999999999</v>
      </c>
      <c r="AZZ13" s="1061">
        <v>1.018</v>
      </c>
      <c r="BAA13" s="1061">
        <v>0.999</v>
      </c>
      <c r="BAB13" s="1061">
        <v>1</v>
      </c>
      <c r="BAC13" s="1061">
        <v>0.96399999999999997</v>
      </c>
      <c r="BAD13" s="1061">
        <v>0.96</v>
      </c>
      <c r="BAE13" s="1061">
        <v>0.96399999999999997</v>
      </c>
      <c r="BAF13" s="102">
        <f t="shared" si="271"/>
        <v>0.96</v>
      </c>
      <c r="BAG13" s="1061">
        <v>1.0009999999999999</v>
      </c>
      <c r="BAH13" s="1061">
        <v>1.02</v>
      </c>
      <c r="BAI13" s="1061">
        <v>1.036</v>
      </c>
      <c r="BAJ13" s="1061">
        <v>1.0049999999999999</v>
      </c>
      <c r="BAK13" s="1061">
        <v>1.0049999999999999</v>
      </c>
      <c r="BAL13" s="1061">
        <v>1.0049999999999999</v>
      </c>
      <c r="BAM13" s="102">
        <v>1.0069999999999999</v>
      </c>
      <c r="BAN13" s="102">
        <v>0.98</v>
      </c>
      <c r="BAO13" s="102">
        <v>0.98499999999999999</v>
      </c>
      <c r="BAP13" s="102">
        <v>0.96</v>
      </c>
      <c r="BAQ13" s="102">
        <f t="shared" si="98"/>
        <v>0.96</v>
      </c>
      <c r="BAR13" s="102">
        <v>0.98099999999999998</v>
      </c>
      <c r="BAS13" s="102">
        <v>0.98099999999999998</v>
      </c>
      <c r="BAT13" s="102">
        <v>0.97899999999999998</v>
      </c>
      <c r="BAU13" s="102">
        <v>0.98099999999999998</v>
      </c>
      <c r="BAV13" s="102">
        <v>1.0029999999999999</v>
      </c>
      <c r="BAW13" s="102">
        <v>1.004</v>
      </c>
      <c r="BAX13" s="102">
        <v>1.012</v>
      </c>
      <c r="BAY13" s="102"/>
      <c r="BAZ13" s="102">
        <v>1.002</v>
      </c>
      <c r="BBA13" s="102"/>
      <c r="BBB13" s="102">
        <v>1.01</v>
      </c>
      <c r="BBC13" s="102">
        <f t="shared" si="99"/>
        <v>0.96</v>
      </c>
      <c r="BBD13" s="102">
        <v>0.997</v>
      </c>
      <c r="BBE13" s="102"/>
      <c r="BBF13" s="102">
        <v>1.006</v>
      </c>
      <c r="BBG13" s="102">
        <v>1.103</v>
      </c>
      <c r="BBH13" s="102"/>
      <c r="BBI13" s="102">
        <v>1.115</v>
      </c>
      <c r="BBJ13" s="102">
        <v>1.03</v>
      </c>
      <c r="BBK13" s="102" t="s">
        <v>1189</v>
      </c>
      <c r="BBL13" s="102"/>
      <c r="BBM13" s="102">
        <v>1.0860000000000001</v>
      </c>
      <c r="BBN13" s="102">
        <f t="shared" si="100"/>
        <v>0.96</v>
      </c>
      <c r="BBO13" s="102">
        <v>1.042</v>
      </c>
      <c r="BBP13" s="102"/>
      <c r="BBQ13" s="102">
        <v>1.069</v>
      </c>
      <c r="BBR13" s="102">
        <v>1.0369999999999999</v>
      </c>
      <c r="BBS13" s="102">
        <v>1.0649999999999999</v>
      </c>
      <c r="BBT13" s="102">
        <v>1.0640000000000001</v>
      </c>
      <c r="BBU13" s="102">
        <v>1.0580000000000001</v>
      </c>
      <c r="BBV13" s="102">
        <v>1.0580000000000001</v>
      </c>
      <c r="BBW13" s="102">
        <v>1.0029999999999999</v>
      </c>
      <c r="BBX13" s="102">
        <f t="shared" si="101"/>
        <v>0.96</v>
      </c>
      <c r="BBY13" s="102">
        <v>1.0620000000000001</v>
      </c>
      <c r="BBZ13" s="102">
        <v>1.085</v>
      </c>
      <c r="BCA13" s="102">
        <v>1.0609999999999999</v>
      </c>
      <c r="BCB13" s="102">
        <v>1.0580000000000001</v>
      </c>
      <c r="BCC13" s="102">
        <v>1.0549999999999999</v>
      </c>
      <c r="BCD13" s="102"/>
      <c r="BCE13" s="102">
        <v>1.0569999999999999</v>
      </c>
      <c r="BCF13" s="102">
        <v>1.038</v>
      </c>
      <c r="BCG13" s="102">
        <v>1.0609999999999999</v>
      </c>
      <c r="BCH13" s="102">
        <v>1.0620000000000001</v>
      </c>
      <c r="BCI13" s="102">
        <v>1.0569999999999999</v>
      </c>
      <c r="BCJ13" s="102">
        <v>1.012</v>
      </c>
      <c r="BCK13" s="102">
        <f t="shared" si="102"/>
        <v>0.96</v>
      </c>
      <c r="BCL13" s="102">
        <v>1.08</v>
      </c>
      <c r="BCM13" s="102">
        <v>1.069</v>
      </c>
      <c r="BCN13" s="102"/>
      <c r="BCO13" s="102">
        <v>1.0640000000000001</v>
      </c>
      <c r="BCP13" s="102">
        <v>1.0629999999999999</v>
      </c>
      <c r="BCQ13" s="102">
        <v>1.8740000000000001</v>
      </c>
      <c r="BCR13" s="102"/>
      <c r="BCS13" s="102">
        <v>1.835</v>
      </c>
      <c r="BCT13" s="102">
        <v>1.8280000000000001</v>
      </c>
      <c r="BCU13" s="102">
        <v>1.851</v>
      </c>
      <c r="BCV13" s="102">
        <v>1.8009999999999999</v>
      </c>
      <c r="BCW13" s="102">
        <v>1.847</v>
      </c>
      <c r="BCX13" s="102">
        <v>1.0089999999999999</v>
      </c>
      <c r="BCY13" s="102">
        <f t="shared" si="103"/>
        <v>0.96</v>
      </c>
      <c r="BCZ13" s="102">
        <v>1.8009999999999999</v>
      </c>
      <c r="BDA13" s="102">
        <v>1.7709999999999999</v>
      </c>
      <c r="BDB13" s="102"/>
      <c r="BDC13" s="102">
        <v>1.5940000000000001</v>
      </c>
      <c r="BDD13" s="102">
        <v>1.361</v>
      </c>
      <c r="BDE13" s="102">
        <v>1.339</v>
      </c>
      <c r="BDF13" s="102">
        <v>1.36</v>
      </c>
      <c r="BDG13" s="102">
        <v>1.341</v>
      </c>
      <c r="BDH13" s="102">
        <v>1.357</v>
      </c>
      <c r="BDI13" s="102">
        <v>1.3740000000000001</v>
      </c>
      <c r="BDJ13" s="102">
        <v>1.0089999999999999</v>
      </c>
      <c r="BDK13" s="102">
        <f t="shared" si="104"/>
        <v>0.96</v>
      </c>
      <c r="BDL13" s="102"/>
      <c r="BDM13" s="102">
        <v>1.3680000000000001</v>
      </c>
      <c r="BDN13" s="102">
        <v>1.3819999999999999</v>
      </c>
      <c r="BDO13" s="102">
        <v>1.3720000000000001</v>
      </c>
      <c r="BDP13" s="102">
        <v>1.3919999999999999</v>
      </c>
      <c r="BDQ13" s="102">
        <v>1.377</v>
      </c>
      <c r="BDR13" s="102">
        <v>1.3979999999999999</v>
      </c>
      <c r="BDS13" s="102">
        <v>1.387</v>
      </c>
      <c r="BDT13" s="102">
        <v>1.3240000000000001</v>
      </c>
      <c r="BDU13" s="102"/>
      <c r="BDV13" s="102">
        <v>1.3180000000000001</v>
      </c>
      <c r="BDW13" s="102">
        <f t="shared" si="105"/>
        <v>0.96</v>
      </c>
      <c r="BDX13" s="102">
        <v>1.32</v>
      </c>
      <c r="BDY13" s="102">
        <v>1.264</v>
      </c>
      <c r="BDZ13" s="102">
        <v>1.272</v>
      </c>
      <c r="BEA13" s="102">
        <v>1.274</v>
      </c>
      <c r="BEB13" s="102"/>
      <c r="BEC13" s="102">
        <v>1.2609999999999999</v>
      </c>
      <c r="BED13" s="102">
        <v>1.264</v>
      </c>
      <c r="BEE13" s="102">
        <v>1.26</v>
      </c>
      <c r="BEF13" s="102">
        <v>1.26</v>
      </c>
      <c r="BEG13" s="102">
        <v>1.2589999999999999</v>
      </c>
      <c r="BEH13" s="102">
        <v>1.27</v>
      </c>
      <c r="BEI13" s="102">
        <v>1.26</v>
      </c>
      <c r="BEJ13" s="102">
        <v>1.1990000000000001</v>
      </c>
      <c r="BEK13" s="102">
        <f t="shared" si="106"/>
        <v>0.96</v>
      </c>
      <c r="BEL13" s="102">
        <v>1.26</v>
      </c>
      <c r="BEM13" s="102">
        <v>1.28</v>
      </c>
      <c r="BEN13" s="102">
        <v>1.28</v>
      </c>
      <c r="BEO13" s="102">
        <v>1.26</v>
      </c>
      <c r="BEP13" s="102">
        <v>1.28</v>
      </c>
      <c r="BEQ13" s="102">
        <v>1.07</v>
      </c>
      <c r="BER13" s="102"/>
      <c r="BES13" s="102">
        <v>1.073</v>
      </c>
      <c r="BET13" s="102">
        <v>1.0900000000000001</v>
      </c>
      <c r="BEU13" s="102">
        <v>1.08</v>
      </c>
      <c r="BEV13" s="102">
        <v>1.07</v>
      </c>
      <c r="BEW13" s="102">
        <v>1.075</v>
      </c>
      <c r="BEX13" s="102">
        <f t="shared" si="107"/>
        <v>0.96</v>
      </c>
      <c r="BEY13" s="102">
        <v>1.083</v>
      </c>
      <c r="BEZ13" s="102">
        <v>1.07</v>
      </c>
      <c r="BFA13" s="102">
        <v>1.0609999999999999</v>
      </c>
      <c r="BFB13" s="102">
        <v>1.0629999999999999</v>
      </c>
      <c r="BFC13" s="102">
        <v>1.08</v>
      </c>
      <c r="BFD13" s="102">
        <v>1.0900000000000001</v>
      </c>
      <c r="BFE13" s="102">
        <v>1.0880000000000001</v>
      </c>
      <c r="BFF13" s="102">
        <v>1.0900000000000001</v>
      </c>
      <c r="BFG13" s="102">
        <v>1.0900000000000001</v>
      </c>
      <c r="BFH13" s="102">
        <v>1.091</v>
      </c>
      <c r="BFI13" s="102">
        <v>1.0900000000000001</v>
      </c>
      <c r="BFJ13" s="102">
        <v>1.0900000000000001</v>
      </c>
      <c r="BFK13" s="102"/>
      <c r="BFL13" s="102">
        <v>1.077</v>
      </c>
      <c r="BFM13" s="102">
        <v>1.0880000000000001</v>
      </c>
      <c r="BFN13" s="102">
        <v>1.0900000000000001</v>
      </c>
      <c r="BFO13" s="102">
        <v>1.0900000000000001</v>
      </c>
      <c r="BFP13" s="102">
        <v>1.0900000000000001</v>
      </c>
      <c r="BFQ13" s="102">
        <v>1.1000000000000001</v>
      </c>
      <c r="BFR13" s="102"/>
      <c r="BFS13" s="102">
        <v>1.1000000000000001</v>
      </c>
      <c r="BFT13" s="102">
        <v>1.1040000000000001</v>
      </c>
      <c r="BFU13" s="102">
        <v>1.097</v>
      </c>
      <c r="BFV13" s="102">
        <v>1.0960000000000001</v>
      </c>
      <c r="BFW13" s="102">
        <v>1.1080000000000001</v>
      </c>
      <c r="BFX13" s="102">
        <v>1.0940000000000001</v>
      </c>
      <c r="BFY13" s="102">
        <f t="shared" si="108"/>
        <v>0.96</v>
      </c>
      <c r="BFZ13" s="102">
        <v>1.1140000000000001</v>
      </c>
      <c r="BGA13" s="102">
        <v>1.111</v>
      </c>
      <c r="BGB13" s="102">
        <v>1.1140000000000001</v>
      </c>
      <c r="BGC13" s="102">
        <v>1.115</v>
      </c>
      <c r="BGD13" s="102">
        <v>1.117</v>
      </c>
      <c r="BGE13" s="102">
        <f t="shared" si="109"/>
        <v>0.96</v>
      </c>
      <c r="BGF13" s="47">
        <v>1.127</v>
      </c>
      <c r="BGG13" s="47"/>
      <c r="BGH13" s="47">
        <v>1.1419999999999999</v>
      </c>
      <c r="BGI13" s="47">
        <v>1.143</v>
      </c>
      <c r="BGJ13" s="47">
        <v>1.129</v>
      </c>
      <c r="BGK13" s="47">
        <v>1.139</v>
      </c>
      <c r="BGL13" s="47">
        <v>1.153</v>
      </c>
      <c r="BGM13" s="47"/>
      <c r="BGN13" s="47">
        <v>1.141</v>
      </c>
      <c r="BGO13" s="47"/>
      <c r="BGP13" s="47">
        <v>1.2829999999999999</v>
      </c>
      <c r="BGQ13" s="47">
        <v>1.341</v>
      </c>
      <c r="BGR13" s="47">
        <v>1.359</v>
      </c>
      <c r="BGS13" s="47">
        <v>1.34</v>
      </c>
      <c r="BGT13" s="47">
        <v>1.2949999999999999</v>
      </c>
      <c r="BGU13" s="102">
        <f t="shared" si="110"/>
        <v>0.96</v>
      </c>
      <c r="BGV13" s="102">
        <v>1.32</v>
      </c>
      <c r="BGW13" s="47"/>
      <c r="BGX13" s="47">
        <v>1.321</v>
      </c>
      <c r="BGY13" s="47">
        <v>1.3180000000000001</v>
      </c>
      <c r="BGZ13" s="47">
        <v>1.3049999999999999</v>
      </c>
      <c r="BHA13" s="47">
        <v>1.3080000000000001</v>
      </c>
      <c r="BHB13" s="47">
        <v>1.179</v>
      </c>
      <c r="BHC13" s="51">
        <v>1.171</v>
      </c>
      <c r="BHD13" s="47">
        <f t="shared" si="111"/>
        <v>0.96</v>
      </c>
      <c r="BHE13" s="47">
        <v>1.1839999999999999</v>
      </c>
      <c r="BHF13" s="51">
        <v>1.1930000000000001</v>
      </c>
      <c r="BHG13" s="51"/>
      <c r="BHH13" s="51">
        <v>1.177</v>
      </c>
      <c r="BHI13" s="51">
        <v>1.1910000000000001</v>
      </c>
      <c r="BHJ13" s="47">
        <v>1.1659999999999999</v>
      </c>
      <c r="BHK13" s="51">
        <v>1.1719999999999999</v>
      </c>
      <c r="BHL13" s="47">
        <f t="shared" si="112"/>
        <v>0.96</v>
      </c>
      <c r="BHM13" s="47">
        <v>1.1950000000000001</v>
      </c>
      <c r="BHN13" s="47">
        <v>1.1839999999999999</v>
      </c>
      <c r="BHO13" s="47">
        <v>1.1830000000000001</v>
      </c>
      <c r="BHP13" s="47">
        <v>1.175</v>
      </c>
      <c r="BHQ13" s="47"/>
      <c r="BHR13" s="47">
        <v>1.177</v>
      </c>
      <c r="BHS13" s="10">
        <v>1.1879999999999999</v>
      </c>
      <c r="BHT13" s="47">
        <f t="shared" si="113"/>
        <v>0.96</v>
      </c>
      <c r="BHU13" s="47">
        <v>1.1779999999999999</v>
      </c>
      <c r="BHV13" s="47">
        <v>1.177</v>
      </c>
      <c r="BHW13" s="47">
        <v>1.2030000000000001</v>
      </c>
      <c r="BHX13" s="47">
        <v>1.2</v>
      </c>
      <c r="BHY13" s="47">
        <v>1.198</v>
      </c>
      <c r="BHZ13" s="47">
        <v>1.202</v>
      </c>
      <c r="BIA13" s="47">
        <v>1.1990000000000001</v>
      </c>
      <c r="BIB13" s="47">
        <v>1.194</v>
      </c>
      <c r="BIC13" s="47">
        <v>1.18</v>
      </c>
      <c r="BID13" s="1181">
        <v>1.119</v>
      </c>
      <c r="BIE13" s="47">
        <v>1.194</v>
      </c>
      <c r="BIF13" s="1162">
        <v>1.202</v>
      </c>
      <c r="BIG13" s="1162">
        <v>1.2090000000000001</v>
      </c>
      <c r="BIH13" s="47">
        <v>1.2030000000000001</v>
      </c>
      <c r="BII13" s="47">
        <f t="shared" si="114"/>
        <v>1.119</v>
      </c>
      <c r="BIJ13" s="47">
        <v>1.2090000000000001</v>
      </c>
      <c r="BIK13" s="47">
        <v>1.222</v>
      </c>
      <c r="BIL13" s="47">
        <v>1.2230000000000001</v>
      </c>
      <c r="BIM13" s="47">
        <v>1.232</v>
      </c>
      <c r="BIN13" s="47">
        <v>1.212</v>
      </c>
      <c r="BIO13" s="1264">
        <v>1.214</v>
      </c>
      <c r="BIP13" s="47">
        <f t="shared" si="115"/>
        <v>1.119</v>
      </c>
      <c r="BIQ13" s="47">
        <v>1.224</v>
      </c>
      <c r="BIR13" s="47">
        <v>1.2330000000000001</v>
      </c>
      <c r="BIS13" s="47">
        <v>1.232</v>
      </c>
      <c r="BIT13" s="47">
        <v>1.2150000000000001</v>
      </c>
      <c r="BIU13" s="47"/>
      <c r="BIV13" s="1277" t="s">
        <v>1157</v>
      </c>
      <c r="BIW13" s="1264">
        <v>1.222</v>
      </c>
      <c r="BIX13" s="1264">
        <f t="shared" si="116"/>
        <v>1.119</v>
      </c>
      <c r="BIY13" s="47">
        <v>1.2529999999999999</v>
      </c>
      <c r="BIZ13" s="47"/>
      <c r="BJA13" s="47"/>
      <c r="BJB13" s="47">
        <v>1.2490000000000001</v>
      </c>
      <c r="BJC13" s="47">
        <v>1.2430000000000001</v>
      </c>
      <c r="BJD13" s="47">
        <v>1.256</v>
      </c>
      <c r="BJE13" s="47">
        <v>1.2350000000000001</v>
      </c>
      <c r="BJF13" s="47">
        <v>1.2310000000000001</v>
      </c>
      <c r="BJG13" s="47">
        <v>1.2390000000000001</v>
      </c>
      <c r="BJH13" s="47">
        <f t="shared" si="259"/>
        <v>1.119</v>
      </c>
      <c r="BJI13" s="47">
        <v>1.234</v>
      </c>
      <c r="BJJ13" s="47">
        <v>1.161</v>
      </c>
      <c r="BJK13" s="47">
        <v>1.1399999999999999</v>
      </c>
      <c r="BJL13" s="47">
        <v>1.1379999999999999</v>
      </c>
      <c r="BJM13" s="47">
        <v>1.141</v>
      </c>
      <c r="BJN13" s="47">
        <v>1.234</v>
      </c>
      <c r="BJO13" s="47">
        <v>1.1499999999999999</v>
      </c>
      <c r="BJP13" s="47">
        <v>1.1519999999999999</v>
      </c>
      <c r="BJQ13" s="51">
        <v>1.222</v>
      </c>
      <c r="BJR13" s="51">
        <f t="shared" si="117"/>
        <v>1.119</v>
      </c>
      <c r="BJS13" s="47">
        <v>1.1339999999999999</v>
      </c>
      <c r="BJT13" s="47"/>
      <c r="BJU13" s="47">
        <v>1.23</v>
      </c>
      <c r="BJV13" s="47">
        <v>1.1519999999999999</v>
      </c>
      <c r="BJW13" s="47"/>
      <c r="BJX13" s="47">
        <f t="shared" si="118"/>
        <v>1.119</v>
      </c>
      <c r="BJY13" s="47">
        <v>1.1519999999999999</v>
      </c>
      <c r="BJZ13" s="47">
        <v>1.1619999999999999</v>
      </c>
      <c r="BKA13" s="47">
        <v>1.1339999999999999</v>
      </c>
      <c r="BKB13" s="47">
        <v>1.133</v>
      </c>
      <c r="BKC13" s="47">
        <v>1.1319999999999999</v>
      </c>
      <c r="BKD13" s="47">
        <v>1.1539999999999999</v>
      </c>
      <c r="BKE13" s="47"/>
      <c r="BKF13" s="47">
        <v>1.1339999999999999</v>
      </c>
      <c r="BKG13" s="47">
        <v>1.1339999999999999</v>
      </c>
      <c r="BKH13" s="47"/>
      <c r="BKI13" s="47">
        <v>1.129</v>
      </c>
      <c r="BKJ13" s="47">
        <v>1.121</v>
      </c>
      <c r="BKK13" s="47"/>
      <c r="BKL13" s="47">
        <v>1.161</v>
      </c>
      <c r="BKM13" s="47"/>
      <c r="BKN13" s="47">
        <v>1.1180000000000001</v>
      </c>
      <c r="BKO13" s="47"/>
      <c r="BKP13" s="47">
        <v>1.115</v>
      </c>
      <c r="BKQ13" s="47">
        <v>1.133</v>
      </c>
      <c r="BKR13" s="47">
        <v>1.1259999999999999</v>
      </c>
      <c r="BKS13" s="47">
        <v>1.1220000000000001</v>
      </c>
      <c r="BKT13" s="47"/>
      <c r="BKU13" s="47">
        <v>1.123</v>
      </c>
      <c r="BKV13" s="47"/>
      <c r="BKW13" s="47">
        <v>1.151</v>
      </c>
      <c r="BKX13" s="47"/>
      <c r="BKY13" s="47">
        <v>1.1419999999999999</v>
      </c>
      <c r="BKZ13" s="47"/>
      <c r="BLA13" s="6">
        <f t="shared" si="119"/>
        <v>2.0554066130473555E-2</v>
      </c>
      <c r="BLB13" s="1061">
        <v>0.92</v>
      </c>
      <c r="BLC13" s="1061">
        <v>0.92200000000000004</v>
      </c>
      <c r="BLD13" s="1061">
        <v>0.89900000000000002</v>
      </c>
      <c r="BLE13" s="1061">
        <v>0.94699999999999995</v>
      </c>
      <c r="BLF13" s="1061">
        <v>0.98</v>
      </c>
      <c r="BLG13" s="1061">
        <v>0.77100000000000002</v>
      </c>
      <c r="BLH13" s="1061">
        <v>0.92300000000000004</v>
      </c>
      <c r="BLI13" s="1061">
        <v>0.91900000000000004</v>
      </c>
      <c r="BLJ13" s="1061">
        <v>0.93700000000000006</v>
      </c>
      <c r="BLK13" s="1061">
        <v>0.94099999999999995</v>
      </c>
      <c r="BLL13" s="1061">
        <f t="shared" si="120"/>
        <v>0.92200000000000004</v>
      </c>
      <c r="BLM13" s="1061">
        <v>0.93700000000000006</v>
      </c>
      <c r="BLN13" s="1061">
        <v>0.94399999999999995</v>
      </c>
      <c r="BLO13" s="1061"/>
      <c r="BLP13" s="1061">
        <v>0.94499999999999995</v>
      </c>
      <c r="BLQ13" s="1061">
        <v>0.97299999999999998</v>
      </c>
      <c r="BLR13" s="1061">
        <v>0.96099999999999997</v>
      </c>
      <c r="BLS13" s="1061">
        <v>0.94599999999999995</v>
      </c>
      <c r="BLT13" s="1061">
        <v>0.95799999999999996</v>
      </c>
      <c r="BLU13" s="1061">
        <v>0.94399999999999995</v>
      </c>
      <c r="BLV13" s="1061">
        <v>0.93200000000000005</v>
      </c>
      <c r="BLW13" s="1061">
        <v>0.89600000000000002</v>
      </c>
      <c r="BLX13" s="1061">
        <v>0.93400000000000005</v>
      </c>
      <c r="BLY13" s="1061">
        <v>0.94799999999999995</v>
      </c>
      <c r="BLZ13" s="1061"/>
      <c r="BMA13" s="1061">
        <v>0.95399999999999996</v>
      </c>
      <c r="BMB13" s="1060">
        <f t="shared" si="121"/>
        <v>0.92200000000000004</v>
      </c>
      <c r="BMC13" s="1061">
        <v>0.92200000000000004</v>
      </c>
      <c r="BMD13" s="1061">
        <v>0.95899999999999996</v>
      </c>
      <c r="BME13" s="1061">
        <v>0.98399999999999999</v>
      </c>
      <c r="BMF13" s="1061">
        <v>0.99099999999999999</v>
      </c>
      <c r="BMG13" s="1061">
        <v>0.96899999999999997</v>
      </c>
      <c r="BMH13" s="1061"/>
      <c r="BMI13" s="1061">
        <v>0.97699999999999998</v>
      </c>
      <c r="BMJ13" s="1061">
        <v>0.95599999999999996</v>
      </c>
      <c r="BMK13" s="1061">
        <v>0.96099999999999997</v>
      </c>
      <c r="BML13" s="1061">
        <v>0.96299999999999997</v>
      </c>
      <c r="BMM13" s="1061">
        <v>0.95</v>
      </c>
      <c r="BMN13" s="1061">
        <v>0.92200000000000004</v>
      </c>
      <c r="BMO13" s="1061">
        <v>0.95</v>
      </c>
      <c r="BMP13" s="102">
        <f t="shared" si="272"/>
        <v>0.92200000000000004</v>
      </c>
      <c r="BMQ13" s="1061">
        <v>0.94</v>
      </c>
      <c r="BMR13" s="1061">
        <v>0.92500000000000004</v>
      </c>
      <c r="BMS13" s="1061">
        <v>0.94899999999999995</v>
      </c>
      <c r="BMT13" s="1061">
        <v>0.95</v>
      </c>
      <c r="BMU13" s="1061">
        <v>0.95699999999999996</v>
      </c>
      <c r="BMV13" s="1061">
        <v>0.93799999999999994</v>
      </c>
      <c r="BMW13" s="102">
        <v>0.95099999999999996</v>
      </c>
      <c r="BMX13" s="102">
        <v>0.95599999999999996</v>
      </c>
      <c r="BMY13" s="102">
        <v>0.95899999999999996</v>
      </c>
      <c r="BMZ13" s="102">
        <v>0.9</v>
      </c>
      <c r="BNA13" s="102">
        <f t="shared" si="122"/>
        <v>0.9</v>
      </c>
      <c r="BNB13" s="102">
        <v>0.93400000000000005</v>
      </c>
      <c r="BNC13" s="102">
        <v>0.94699999999999995</v>
      </c>
      <c r="BND13" s="102">
        <v>0.92900000000000005</v>
      </c>
      <c r="BNE13" s="102">
        <v>0.96</v>
      </c>
      <c r="BNF13" s="102"/>
      <c r="BNG13" s="102">
        <v>0.95299999999999996</v>
      </c>
      <c r="BNH13" s="102">
        <v>0.96299999999999997</v>
      </c>
      <c r="BNI13" s="102">
        <v>0.92800000000000005</v>
      </c>
      <c r="BNJ13" s="102">
        <v>0.96299999999999997</v>
      </c>
      <c r="BNK13" s="102"/>
      <c r="BNL13" s="102">
        <v>0.92</v>
      </c>
      <c r="BNM13" s="102">
        <f t="shared" si="123"/>
        <v>0.9</v>
      </c>
      <c r="BNN13" s="102">
        <v>0.96299999999999997</v>
      </c>
      <c r="BNO13" s="102">
        <v>0.96399999999999997</v>
      </c>
      <c r="BNP13" s="102"/>
      <c r="BNQ13" s="102">
        <v>0.96699999999999997</v>
      </c>
      <c r="BNR13" s="102">
        <v>1.014</v>
      </c>
      <c r="BNS13" s="102">
        <v>0.99</v>
      </c>
      <c r="BNT13" s="102">
        <v>0.99</v>
      </c>
      <c r="BNU13" s="102"/>
      <c r="BNV13" s="102">
        <v>1.0309999999999999</v>
      </c>
      <c r="BNW13" s="102">
        <v>1.0489999999999999</v>
      </c>
      <c r="BNX13" s="102">
        <f t="shared" si="124"/>
        <v>0.9</v>
      </c>
      <c r="BNY13" s="102">
        <v>1.008</v>
      </c>
      <c r="BNZ13" s="102">
        <v>1.0109999999999999</v>
      </c>
      <c r="BOA13" s="102"/>
      <c r="BOB13" s="102">
        <v>1.0289999999999999</v>
      </c>
      <c r="BOC13" s="102">
        <v>1.0269999999999999</v>
      </c>
      <c r="BOD13" s="102">
        <v>1.022</v>
      </c>
      <c r="BOE13" s="102">
        <v>1.016</v>
      </c>
      <c r="BOF13" s="102"/>
      <c r="BOG13" s="102">
        <v>1.0249999999999999</v>
      </c>
      <c r="BOH13" s="102">
        <v>0.997</v>
      </c>
      <c r="BOI13" s="102">
        <f t="shared" si="125"/>
        <v>0.9</v>
      </c>
      <c r="BOJ13" s="102">
        <v>1.04</v>
      </c>
      <c r="BOK13" s="102">
        <v>1.0580000000000001</v>
      </c>
      <c r="BOL13" s="102">
        <v>1.014</v>
      </c>
      <c r="BOM13" s="102">
        <v>1.04</v>
      </c>
      <c r="BON13" s="102">
        <v>1.032</v>
      </c>
      <c r="BOO13" s="102">
        <v>1.04</v>
      </c>
      <c r="BOP13" s="102">
        <v>1.05</v>
      </c>
      <c r="BOQ13" s="102"/>
      <c r="BOR13" s="102">
        <v>1.0389999999999999</v>
      </c>
      <c r="BOS13" s="102">
        <v>1.036</v>
      </c>
      <c r="BOT13" s="102">
        <v>1.0189999999999999</v>
      </c>
      <c r="BOU13" s="102">
        <v>1.0149999999999999</v>
      </c>
      <c r="BOV13" s="102">
        <f t="shared" si="126"/>
        <v>0.9</v>
      </c>
      <c r="BOW13" s="102">
        <v>1.034</v>
      </c>
      <c r="BOX13" s="102">
        <v>1.028</v>
      </c>
      <c r="BOY13" s="102">
        <v>1.0369999999999999</v>
      </c>
      <c r="BOZ13" s="102">
        <v>1.038</v>
      </c>
      <c r="BPA13" s="102">
        <v>1.639</v>
      </c>
      <c r="BPB13" s="102"/>
      <c r="BPC13" s="102">
        <v>1.5780000000000001</v>
      </c>
      <c r="BPD13" s="102">
        <v>1.5740000000000001</v>
      </c>
      <c r="BPE13" s="102">
        <v>1.5860000000000001</v>
      </c>
      <c r="BPF13" s="102">
        <v>1.6020000000000001</v>
      </c>
      <c r="BPG13" s="102">
        <v>1.63</v>
      </c>
      <c r="BPH13" s="102">
        <v>1.0109999999999999</v>
      </c>
      <c r="BPI13" s="102">
        <f t="shared" si="127"/>
        <v>0.9</v>
      </c>
      <c r="BPJ13" s="102">
        <v>1.607</v>
      </c>
      <c r="BPK13" s="102">
        <v>1.613</v>
      </c>
      <c r="BPL13" s="102">
        <v>1.4630000000000001</v>
      </c>
      <c r="BPM13" s="102">
        <v>1.256</v>
      </c>
      <c r="BPN13" s="102">
        <v>1.2330000000000001</v>
      </c>
      <c r="BPO13" s="102">
        <v>0</v>
      </c>
      <c r="BPP13" s="102">
        <v>1.2450000000000001</v>
      </c>
      <c r="BPQ13" s="102">
        <v>1.2529999999999999</v>
      </c>
      <c r="BPR13" s="102">
        <v>1.262</v>
      </c>
      <c r="BPS13" s="102">
        <v>1.0109999999999999</v>
      </c>
      <c r="BPT13" s="102">
        <f t="shared" si="128"/>
        <v>0.9</v>
      </c>
      <c r="BPU13" s="102">
        <v>1.2689999999999999</v>
      </c>
      <c r="BPV13" s="102">
        <v>1.2549999999999999</v>
      </c>
      <c r="BPW13" s="102">
        <v>1.2649999999999999</v>
      </c>
      <c r="BPX13" s="102">
        <v>1.294</v>
      </c>
      <c r="BPY13" s="102"/>
      <c r="BPZ13" s="102">
        <v>1.288</v>
      </c>
      <c r="BQA13" s="102">
        <v>1.3069999999999999</v>
      </c>
      <c r="BQB13" s="102">
        <v>1.3069999999999999</v>
      </c>
      <c r="BQC13" s="102">
        <v>1.1759999999999999</v>
      </c>
      <c r="BQD13" s="102">
        <v>1.2749999999999999</v>
      </c>
      <c r="BQE13" s="102">
        <f t="shared" si="129"/>
        <v>0.9</v>
      </c>
      <c r="BQF13" s="102">
        <v>1.1859999999999999</v>
      </c>
      <c r="BQG13" s="102">
        <v>1.1339999999999999</v>
      </c>
      <c r="BQH13" s="102">
        <v>1.123</v>
      </c>
      <c r="BQI13" s="102">
        <v>1.1519999999999999</v>
      </c>
      <c r="BQJ13" s="102">
        <v>1.1519999999999999</v>
      </c>
      <c r="BQK13" s="102">
        <v>1.149</v>
      </c>
      <c r="BQL13" s="102">
        <v>1.149</v>
      </c>
      <c r="BQM13" s="102">
        <v>1.1539999999999999</v>
      </c>
      <c r="BQN13" s="102">
        <v>1.1599999999999999</v>
      </c>
      <c r="BQO13" s="102">
        <v>1.1499999999999999</v>
      </c>
      <c r="BQP13" s="102">
        <v>1.147</v>
      </c>
      <c r="BQQ13" s="1061">
        <v>1.115</v>
      </c>
      <c r="BQR13" s="102">
        <f t="shared" si="130"/>
        <v>0.9</v>
      </c>
      <c r="BQS13" s="102">
        <v>1.17</v>
      </c>
      <c r="BQT13" s="102"/>
      <c r="BQU13" s="102">
        <v>1.1679999999999999</v>
      </c>
      <c r="BQV13" s="102">
        <v>1.17</v>
      </c>
      <c r="BQW13" s="102">
        <v>1.1599999999999999</v>
      </c>
      <c r="BQX13" s="102">
        <v>1.1599999999999999</v>
      </c>
      <c r="BQY13" s="102">
        <v>0.85199999999999998</v>
      </c>
      <c r="BQZ13" s="102">
        <v>0.871</v>
      </c>
      <c r="BRA13" s="102">
        <v>0.88300000000000001</v>
      </c>
      <c r="BRB13" s="102">
        <v>0.88300000000000001</v>
      </c>
      <c r="BRC13" s="102">
        <v>0.86699999999999999</v>
      </c>
      <c r="BRD13" s="102">
        <v>0.86799999999999999</v>
      </c>
      <c r="BRE13" s="102">
        <f t="shared" si="131"/>
        <v>0.86799999999999999</v>
      </c>
      <c r="BRF13" s="102">
        <v>0.87</v>
      </c>
      <c r="BRG13" s="102">
        <v>0.88</v>
      </c>
      <c r="BRH13" s="102">
        <v>0.88200000000000001</v>
      </c>
      <c r="BRI13" s="102">
        <v>0.86099999999999999</v>
      </c>
      <c r="BRJ13" s="102">
        <v>0.88</v>
      </c>
      <c r="BRK13" s="102">
        <v>0.879</v>
      </c>
      <c r="BRL13" s="102">
        <v>0.876</v>
      </c>
      <c r="BRM13" s="102">
        <v>0.871</v>
      </c>
      <c r="BRN13" s="102">
        <v>0.878</v>
      </c>
      <c r="BRO13" s="102">
        <v>0.874</v>
      </c>
      <c r="BRP13" s="102">
        <v>0.874</v>
      </c>
      <c r="BRQ13" s="102">
        <v>0.871</v>
      </c>
      <c r="BRR13" s="102"/>
      <c r="BRS13" s="102">
        <v>0.87</v>
      </c>
      <c r="BRT13" s="102">
        <v>0.878</v>
      </c>
      <c r="BRU13" s="102">
        <v>0.88300000000000001</v>
      </c>
      <c r="BRV13" s="102">
        <v>0.878</v>
      </c>
      <c r="BRW13" s="102">
        <v>0.876</v>
      </c>
      <c r="BRX13" s="102"/>
      <c r="BRY13" s="102">
        <v>0.877</v>
      </c>
      <c r="BRZ13" s="102">
        <v>0.873</v>
      </c>
      <c r="BSA13" s="102">
        <v>0.875</v>
      </c>
      <c r="BSB13" s="102">
        <v>0.88400000000000001</v>
      </c>
      <c r="BSC13" s="102">
        <v>0.875</v>
      </c>
      <c r="BSD13" s="102">
        <v>0.88200000000000001</v>
      </c>
      <c r="BSE13" s="102"/>
      <c r="BSF13" s="102">
        <v>0.86299999999999999</v>
      </c>
      <c r="BSG13" s="102">
        <f t="shared" si="132"/>
        <v>0.86299999999999999</v>
      </c>
      <c r="BSH13" s="102">
        <v>0.88900000000000001</v>
      </c>
      <c r="BSI13" s="102">
        <v>0.877</v>
      </c>
      <c r="BSJ13" s="102">
        <v>0.89400000000000002</v>
      </c>
      <c r="BSK13" s="102">
        <v>0.89100000000000001</v>
      </c>
      <c r="BSL13" s="102">
        <v>0.88700000000000001</v>
      </c>
      <c r="BSM13" s="102">
        <f t="shared" si="133"/>
        <v>0.86299999999999999</v>
      </c>
      <c r="BSN13" s="47">
        <v>0.91400000000000003</v>
      </c>
      <c r="BSO13" s="47"/>
      <c r="BSP13" s="47">
        <v>0.91500000000000004</v>
      </c>
      <c r="BSQ13" s="47">
        <v>0.91600000000000004</v>
      </c>
      <c r="BSR13" s="47">
        <v>0.92300000000000004</v>
      </c>
      <c r="BSS13" s="47">
        <v>0.91900000000000004</v>
      </c>
      <c r="BST13" s="47">
        <v>0.91500000000000004</v>
      </c>
      <c r="BSU13" s="47"/>
      <c r="BSV13" s="47">
        <v>0.90900000000000003</v>
      </c>
      <c r="BSW13" s="47"/>
      <c r="BSX13" s="47">
        <v>0.97499999999999998</v>
      </c>
      <c r="BSY13" s="47">
        <v>0.98899999999999999</v>
      </c>
      <c r="BSZ13" s="47">
        <v>0.99199999999999999</v>
      </c>
      <c r="BTA13" s="47">
        <v>1.0009999999999999</v>
      </c>
      <c r="BTB13" s="47">
        <v>0.98899999999999999</v>
      </c>
      <c r="BTC13" s="47"/>
      <c r="BTD13" s="102">
        <f t="shared" si="134"/>
        <v>0.86299999999999999</v>
      </c>
      <c r="BTE13" s="102">
        <v>1</v>
      </c>
      <c r="BTF13" s="47"/>
      <c r="BTG13" s="47">
        <v>1</v>
      </c>
      <c r="BTH13" s="47">
        <v>0.995</v>
      </c>
      <c r="BTI13" s="47">
        <v>0.99099999999999999</v>
      </c>
      <c r="BTJ13" s="47">
        <v>0.98799999999999999</v>
      </c>
      <c r="BTK13" s="47">
        <v>0.93799999999999994</v>
      </c>
      <c r="BTL13" s="51">
        <v>0.92900000000000005</v>
      </c>
      <c r="BTM13" s="47">
        <f t="shared" si="135"/>
        <v>0.86299999999999999</v>
      </c>
      <c r="BTN13" s="47">
        <v>0.94199999999999995</v>
      </c>
      <c r="BTO13" s="51">
        <v>0.93400000000000005</v>
      </c>
      <c r="BTP13" s="51">
        <v>0.94099999999999995</v>
      </c>
      <c r="BTQ13" s="51"/>
      <c r="BTR13" s="51">
        <v>0.92300000000000004</v>
      </c>
      <c r="BTS13" s="47">
        <v>0.93899999999999995</v>
      </c>
      <c r="BTT13" s="47">
        <f t="shared" si="136"/>
        <v>0.86299999999999999</v>
      </c>
      <c r="BTU13" s="47">
        <v>0.94199999999999995</v>
      </c>
      <c r="BTV13" s="47">
        <v>0.93899999999999995</v>
      </c>
      <c r="BTW13" s="47">
        <v>0.93</v>
      </c>
      <c r="BTX13" s="47">
        <v>0.94899999999999995</v>
      </c>
      <c r="BTY13" s="47"/>
      <c r="BTZ13" s="47">
        <v>0.93400000000000005</v>
      </c>
      <c r="BUA13" s="10">
        <v>0.94099999999999995</v>
      </c>
      <c r="BUB13" s="47">
        <f t="shared" si="137"/>
        <v>0.86299999999999999</v>
      </c>
      <c r="BUC13" s="47">
        <v>0.93300000000000005</v>
      </c>
      <c r="BUD13" s="47">
        <v>0.93200000000000005</v>
      </c>
      <c r="BUE13" s="47">
        <v>0.94299999999999995</v>
      </c>
      <c r="BUF13" s="47">
        <v>0.92</v>
      </c>
      <c r="BUG13" s="47">
        <v>0.93799999999999994</v>
      </c>
      <c r="BUH13" s="47">
        <v>0.94</v>
      </c>
      <c r="BUI13" s="47">
        <v>0.93400000000000005</v>
      </c>
      <c r="BUJ13" s="47">
        <v>0.94</v>
      </c>
      <c r="BUK13" s="47">
        <v>0.94</v>
      </c>
      <c r="BUL13" s="1181">
        <v>0.90100000000000002</v>
      </c>
      <c r="BUM13" s="47">
        <v>0.94299999999999995</v>
      </c>
      <c r="BUN13" s="1162">
        <v>0.95</v>
      </c>
      <c r="BUO13" s="1162">
        <v>0.94499999999999995</v>
      </c>
      <c r="BUP13" s="47">
        <v>0.94399999999999995</v>
      </c>
      <c r="BUQ13" s="47">
        <f t="shared" si="138"/>
        <v>0.90100000000000002</v>
      </c>
      <c r="BUR13" s="47">
        <v>0.96499999999999997</v>
      </c>
      <c r="BUS13" s="47">
        <v>0.97799999999999998</v>
      </c>
      <c r="BUT13" s="47">
        <v>0.95499999999999996</v>
      </c>
      <c r="BUU13" s="47">
        <v>0.94599999999999995</v>
      </c>
      <c r="BUV13" s="47">
        <v>0.94399999999999995</v>
      </c>
      <c r="BUW13" s="1264">
        <v>0.96899999999999997</v>
      </c>
      <c r="BUX13" s="47">
        <f t="shared" si="139"/>
        <v>0.90100000000000002</v>
      </c>
      <c r="BUY13" s="47">
        <v>0.97099999999999997</v>
      </c>
      <c r="BUZ13" s="47">
        <v>0.96799999999999997</v>
      </c>
      <c r="BVA13" s="47">
        <v>0.95299999999999996</v>
      </c>
      <c r="BVB13" s="47">
        <v>0.96199999999999997</v>
      </c>
      <c r="BVC13" s="47">
        <v>0.91900000000000004</v>
      </c>
      <c r="BVD13" s="1264">
        <v>0.96899999999999997</v>
      </c>
      <c r="BVE13" s="1264">
        <f t="shared" si="140"/>
        <v>0.90100000000000002</v>
      </c>
      <c r="BVF13" s="47">
        <v>0.97299999999999998</v>
      </c>
      <c r="BVG13" s="47"/>
      <c r="BVH13" s="47"/>
      <c r="BVI13" s="47">
        <v>0.96799999999999997</v>
      </c>
      <c r="BVJ13" s="47">
        <v>0.97099999999999997</v>
      </c>
      <c r="BVK13" s="47">
        <v>0.95099999999999996</v>
      </c>
      <c r="BVL13" s="47">
        <v>0.96899999999999997</v>
      </c>
      <c r="BVM13" s="47">
        <v>0.96799999999999997</v>
      </c>
      <c r="BVN13" s="47">
        <v>0.96</v>
      </c>
      <c r="BVO13" s="47">
        <f t="shared" si="260"/>
        <v>0.90100000000000002</v>
      </c>
      <c r="BVP13" s="47">
        <v>0.95</v>
      </c>
      <c r="BVQ13" s="47">
        <v>0.93</v>
      </c>
      <c r="BVR13" s="47">
        <v>0.93</v>
      </c>
      <c r="BVS13" s="47">
        <v>0.92</v>
      </c>
      <c r="BVT13" s="47">
        <v>0.91500000000000004</v>
      </c>
      <c r="BVU13" s="47">
        <v>0.95</v>
      </c>
      <c r="BVV13" s="47">
        <v>0.91500000000000004</v>
      </c>
      <c r="BVW13" s="47">
        <v>0.91200000000000003</v>
      </c>
      <c r="BVX13" s="51">
        <v>0.97099999999999997</v>
      </c>
      <c r="BVY13" s="51">
        <f t="shared" si="141"/>
        <v>0.90100000000000002</v>
      </c>
      <c r="BVZ13" s="47">
        <v>0.90300000000000002</v>
      </c>
      <c r="BWA13" s="47"/>
      <c r="BWB13" s="47">
        <v>0.96</v>
      </c>
      <c r="BWC13" s="47">
        <v>0.89500000000000002</v>
      </c>
      <c r="BWD13" s="47"/>
      <c r="BWE13" s="47">
        <f t="shared" si="142"/>
        <v>0.89500000000000002</v>
      </c>
      <c r="BWF13" s="47">
        <v>0.86899999999999999</v>
      </c>
      <c r="BWG13" s="47">
        <v>0.86499999999999999</v>
      </c>
      <c r="BWH13" s="47">
        <v>0.90400000000000003</v>
      </c>
      <c r="BWI13" s="47">
        <v>0.86599999999999999</v>
      </c>
      <c r="BWJ13" s="47">
        <v>0.872</v>
      </c>
      <c r="BWK13" s="47">
        <v>0.871</v>
      </c>
      <c r="BWL13" s="47"/>
      <c r="BWM13" s="47">
        <v>0.871</v>
      </c>
      <c r="BWN13" s="47">
        <v>0.86499999999999999</v>
      </c>
      <c r="BWO13" s="47"/>
      <c r="BWP13" s="47">
        <v>0.86799999999999999</v>
      </c>
      <c r="BWQ13" s="47">
        <v>0.879</v>
      </c>
      <c r="BWR13" s="47"/>
      <c r="BWS13" s="47">
        <v>0.86499999999999999</v>
      </c>
      <c r="BWT13" s="47"/>
      <c r="BWU13" s="47">
        <v>0.86</v>
      </c>
      <c r="BWV13" s="47"/>
      <c r="BWW13" s="47">
        <v>0.88300000000000001</v>
      </c>
      <c r="BWX13" s="47">
        <v>0.85499999999999998</v>
      </c>
      <c r="BWY13" s="47">
        <v>0.871</v>
      </c>
      <c r="BWZ13" s="47">
        <v>0.85699999999999998</v>
      </c>
      <c r="BXA13" s="47"/>
      <c r="BXB13" s="47">
        <v>0.86</v>
      </c>
      <c r="BXC13" s="47"/>
      <c r="BXD13" s="47">
        <v>0.88400000000000001</v>
      </c>
      <c r="BXE13" s="47"/>
      <c r="BXF13" s="47">
        <v>0.89400000000000002</v>
      </c>
      <c r="BXG13" s="47">
        <v>0.90400000000000003</v>
      </c>
      <c r="BXH13" s="47">
        <f t="shared" si="143"/>
        <v>0.89500000000000002</v>
      </c>
      <c r="BXI13" s="47">
        <v>0.90700000000000003</v>
      </c>
      <c r="BXJ13" s="47"/>
      <c r="BXK13" s="47">
        <v>0.92200000000000004</v>
      </c>
      <c r="BXL13" s="47"/>
      <c r="BXM13" s="47">
        <v>0.91200000000000003</v>
      </c>
      <c r="BXN13" s="47"/>
      <c r="BXO13" s="47">
        <v>0.89600000000000002</v>
      </c>
      <c r="BXP13" s="47"/>
      <c r="BXQ13" s="51">
        <v>0.879</v>
      </c>
      <c r="BXR13" s="47">
        <f t="shared" si="144"/>
        <v>0.879</v>
      </c>
      <c r="BXS13" s="47"/>
      <c r="BXT13" s="47">
        <v>0.92400000000000004</v>
      </c>
      <c r="BXU13" s="47"/>
      <c r="BXV13" s="47">
        <v>0.91300000000000003</v>
      </c>
      <c r="BXW13" s="47"/>
      <c r="BXX13" s="47">
        <v>0.90100000000000002</v>
      </c>
      <c r="BXY13" s="47">
        <v>0.91</v>
      </c>
      <c r="BXZ13" s="47"/>
      <c r="BYA13" s="47"/>
      <c r="BYB13" s="47">
        <v>0.89700000000000002</v>
      </c>
      <c r="BYC13" s="47">
        <f t="shared" si="145"/>
        <v>0.879</v>
      </c>
      <c r="BYD13" s="47">
        <v>0.96199999999999997</v>
      </c>
      <c r="BYE13" s="47"/>
      <c r="BYF13" s="47"/>
      <c r="BYG13" s="47">
        <v>0.97199999999999998</v>
      </c>
      <c r="BYH13" s="51"/>
      <c r="BYI13" s="51"/>
      <c r="BYJ13" s="47">
        <v>0.97099999999999997</v>
      </c>
      <c r="BYK13" s="47"/>
      <c r="BYL13" s="47">
        <v>0.99299999999999999</v>
      </c>
      <c r="BYM13" s="47">
        <v>0.99099999999999999</v>
      </c>
      <c r="BYN13" s="47"/>
      <c r="BYO13" s="6">
        <f t="shared" si="146"/>
        <v>0.12741751990898748</v>
      </c>
      <c r="BYP13" s="102">
        <v>0.94599999999999995</v>
      </c>
      <c r="BYQ13" s="102">
        <v>1.1499999999999999</v>
      </c>
      <c r="BYR13" s="102">
        <v>1.167</v>
      </c>
      <c r="BYS13" s="102"/>
      <c r="BYT13" s="102">
        <v>1.375</v>
      </c>
      <c r="BYU13" s="102">
        <v>1.389</v>
      </c>
      <c r="BYV13" s="102">
        <v>1.2849999999999999</v>
      </c>
      <c r="BYW13" s="102"/>
      <c r="BYX13" s="102">
        <f t="shared" si="147"/>
        <v>0.94599999999999995</v>
      </c>
      <c r="BYY13" s="102">
        <v>1.3069999999999999</v>
      </c>
      <c r="BYZ13" s="102">
        <v>1.25</v>
      </c>
      <c r="BZA13" s="102">
        <v>1.274</v>
      </c>
      <c r="BZB13" s="102">
        <v>1.246</v>
      </c>
      <c r="BZC13" s="102">
        <v>1.238</v>
      </c>
      <c r="BZD13" s="102">
        <v>1.2250000000000001</v>
      </c>
      <c r="BZE13" s="102">
        <v>1.2410000000000001</v>
      </c>
      <c r="BZF13" s="102"/>
      <c r="BZG13" s="102">
        <v>1.2270000000000001</v>
      </c>
      <c r="BZH13" s="102">
        <v>1.252</v>
      </c>
      <c r="BZI13" s="102">
        <v>1.26</v>
      </c>
      <c r="BZJ13" s="102">
        <v>1.23</v>
      </c>
      <c r="BZK13" s="1061">
        <v>1.218</v>
      </c>
      <c r="BZL13" s="102">
        <f t="shared" si="148"/>
        <v>0.94599999999999995</v>
      </c>
      <c r="BZM13" s="102">
        <v>1.24</v>
      </c>
      <c r="BZN13" s="102">
        <v>1.23</v>
      </c>
      <c r="BZO13" s="102">
        <v>1.234</v>
      </c>
      <c r="BZP13" s="102">
        <v>1.23</v>
      </c>
      <c r="BZQ13" s="102">
        <v>1.23</v>
      </c>
      <c r="BZR13" s="102">
        <v>0.85099999999999998</v>
      </c>
      <c r="BZS13" s="102"/>
      <c r="BZT13" s="102">
        <v>0.86199999999999999</v>
      </c>
      <c r="BZU13" s="102">
        <v>0.84499999999999997</v>
      </c>
      <c r="BZV13" s="102">
        <v>0.84499999999999997</v>
      </c>
      <c r="BZW13" s="102">
        <v>0.85599999999999998</v>
      </c>
      <c r="BZX13" s="102">
        <v>0.84299999999999997</v>
      </c>
      <c r="BZY13" s="102">
        <f t="shared" si="149"/>
        <v>0.84299999999999997</v>
      </c>
      <c r="BZZ13" s="102">
        <v>0.84799999999999998</v>
      </c>
      <c r="CAA13" s="102">
        <v>0.85</v>
      </c>
      <c r="CAB13" s="102">
        <v>0.88</v>
      </c>
      <c r="CAC13" s="102"/>
      <c r="CAD13" s="102">
        <v>0.84799999999999998</v>
      </c>
      <c r="CAE13" s="102">
        <v>0.86</v>
      </c>
      <c r="CAF13" s="102">
        <v>0.87</v>
      </c>
      <c r="CAG13" s="102">
        <v>0.88</v>
      </c>
      <c r="CAH13" s="102">
        <v>0.86</v>
      </c>
      <c r="CAI13" s="102">
        <v>0.872</v>
      </c>
      <c r="CAJ13" s="102"/>
      <c r="CAK13" s="102">
        <v>0.86499999999999999</v>
      </c>
      <c r="CAL13" s="102">
        <v>0.85499999999999998</v>
      </c>
      <c r="CAM13" s="102">
        <v>0.88</v>
      </c>
      <c r="CAN13" s="102">
        <v>0.874</v>
      </c>
      <c r="CAO13" s="102">
        <v>0.85799999999999998</v>
      </c>
      <c r="CAP13" s="102"/>
      <c r="CAQ13" s="102">
        <v>0.86799999999999999</v>
      </c>
      <c r="CAR13" s="102">
        <v>0.86699999999999999</v>
      </c>
      <c r="CAS13" s="102"/>
      <c r="CAT13" s="102">
        <v>0.86799999999999999</v>
      </c>
      <c r="CAU13" s="102">
        <v>0.86</v>
      </c>
      <c r="CAV13" s="102">
        <v>0.876</v>
      </c>
      <c r="CAW13" s="102">
        <v>0.877</v>
      </c>
      <c r="CAX13" s="102">
        <v>0.86899999999999999</v>
      </c>
      <c r="CAY13" s="102"/>
      <c r="CAZ13" s="102">
        <v>0.871</v>
      </c>
      <c r="CBA13" s="102">
        <v>0.873</v>
      </c>
      <c r="CBB13" s="102">
        <v>0.86699999999999999</v>
      </c>
      <c r="CBC13" s="102">
        <f t="shared" si="150"/>
        <v>0.84299999999999997</v>
      </c>
      <c r="CBD13" s="102">
        <v>0.875</v>
      </c>
      <c r="CBE13" s="102">
        <v>0.86499999999999999</v>
      </c>
      <c r="CBF13" s="102">
        <v>0.879</v>
      </c>
      <c r="CBG13" s="102">
        <v>0.88100000000000001</v>
      </c>
      <c r="CBH13" s="102"/>
      <c r="CBI13" s="102">
        <v>0.875</v>
      </c>
      <c r="CBJ13" s="102">
        <f t="shared" si="151"/>
        <v>0.84299999999999997</v>
      </c>
      <c r="CBK13" s="47">
        <v>0.89800000000000002</v>
      </c>
      <c r="CBL13" s="47">
        <v>0.90400000000000003</v>
      </c>
      <c r="CBM13" s="47">
        <v>0.89800000000000002</v>
      </c>
      <c r="CBN13" s="47">
        <v>0.89700000000000002</v>
      </c>
      <c r="CBO13" s="47">
        <v>0.91300000000000003</v>
      </c>
      <c r="CBP13" s="47">
        <v>0.91</v>
      </c>
      <c r="CBQ13" s="47">
        <v>0.90600000000000003</v>
      </c>
      <c r="CBR13" s="47">
        <v>0.98499999999999999</v>
      </c>
      <c r="CBS13" s="47">
        <v>1.0169999999999999</v>
      </c>
      <c r="CBT13" s="47"/>
      <c r="CBU13" s="47">
        <v>1.012</v>
      </c>
      <c r="CBV13" s="47">
        <v>1.022</v>
      </c>
      <c r="CBW13" s="47">
        <v>1.004</v>
      </c>
      <c r="CBX13" s="102">
        <f t="shared" si="152"/>
        <v>0.84299999999999997</v>
      </c>
      <c r="CBY13" s="47">
        <v>1.02</v>
      </c>
      <c r="CBZ13" s="77">
        <v>1.042</v>
      </c>
      <c r="CCA13" s="47"/>
      <c r="CCB13" s="47">
        <v>1.02</v>
      </c>
      <c r="CCC13" s="47">
        <v>1.0229999999999999</v>
      </c>
      <c r="CCD13" s="47">
        <v>1.0389999999999999</v>
      </c>
      <c r="CCE13" s="47">
        <v>0.90800000000000003</v>
      </c>
      <c r="CCF13" s="51">
        <v>0.93600000000000005</v>
      </c>
      <c r="CCG13" s="47">
        <f t="shared" si="153"/>
        <v>0.84299999999999997</v>
      </c>
      <c r="CCH13" s="47">
        <v>0.92</v>
      </c>
      <c r="CCI13" s="51">
        <v>0.92500000000000004</v>
      </c>
      <c r="CCJ13" s="51">
        <v>0.92500000000000004</v>
      </c>
      <c r="CCK13" s="51"/>
      <c r="CCL13" s="51">
        <v>0.92500000000000004</v>
      </c>
      <c r="CCM13" s="47">
        <v>0.94099999999999995</v>
      </c>
      <c r="CCN13" s="47">
        <f t="shared" si="154"/>
        <v>0.84299999999999997</v>
      </c>
      <c r="CCO13" s="47">
        <v>0.92500000000000004</v>
      </c>
      <c r="CCP13" s="47">
        <v>0.94599999999999995</v>
      </c>
      <c r="CCQ13" s="47">
        <v>0.93300000000000005</v>
      </c>
      <c r="CCR13" s="47">
        <v>0.94</v>
      </c>
      <c r="CCS13" s="47">
        <v>0.95299999999999996</v>
      </c>
      <c r="CCT13" s="47">
        <f t="shared" si="155"/>
        <v>0.84299999999999997</v>
      </c>
      <c r="CCU13" s="47">
        <v>0.94</v>
      </c>
      <c r="CCV13" s="47">
        <v>0.95499999999999996</v>
      </c>
      <c r="CCW13" s="47">
        <v>0.95699999999999996</v>
      </c>
      <c r="CCX13" s="47">
        <v>0.93300000000000005</v>
      </c>
      <c r="CCY13" s="47">
        <v>0.95399999999999996</v>
      </c>
      <c r="CCZ13" s="47">
        <v>0.94399999999999995</v>
      </c>
      <c r="CDA13" s="47"/>
      <c r="CDB13" s="47">
        <v>0.94899999999999995</v>
      </c>
      <c r="CDC13" s="47">
        <v>0.95199999999999996</v>
      </c>
      <c r="CDD13" s="47">
        <v>0.94</v>
      </c>
      <c r="CDE13" s="1181">
        <v>0.88600000000000001</v>
      </c>
      <c r="CDF13" s="47">
        <v>0.95699999999999996</v>
      </c>
      <c r="CDG13" s="47"/>
      <c r="CDH13" s="1162">
        <v>0.96399999999999997</v>
      </c>
      <c r="CDI13" s="1162">
        <v>0.96699999999999997</v>
      </c>
      <c r="CDJ13" s="47">
        <v>0.96499999999999997</v>
      </c>
      <c r="CDK13" s="47">
        <f t="shared" si="156"/>
        <v>0.88600000000000001</v>
      </c>
      <c r="CDL13" s="47">
        <v>0.96299999999999997</v>
      </c>
      <c r="CDM13" s="47">
        <v>0.95699999999999996</v>
      </c>
      <c r="CDN13" s="47">
        <v>0.96499999999999997</v>
      </c>
      <c r="CDO13" s="47">
        <v>0.96799999999999997</v>
      </c>
      <c r="CDP13" s="47">
        <v>0.96699999999999997</v>
      </c>
      <c r="CDQ13" s="1264">
        <v>0.96499999999999997</v>
      </c>
      <c r="CDR13" s="47">
        <f t="shared" si="157"/>
        <v>0.88600000000000001</v>
      </c>
      <c r="CDS13" s="47">
        <v>0.96699999999999997</v>
      </c>
      <c r="CDT13" s="47">
        <v>0.96799999999999997</v>
      </c>
      <c r="CDU13" s="47">
        <v>0.96399999999999997</v>
      </c>
      <c r="CDV13" s="47">
        <v>0.95399999999999996</v>
      </c>
      <c r="CDW13" s="47">
        <v>0.89700000000000002</v>
      </c>
      <c r="CDX13" s="1264">
        <v>0.96299999999999997</v>
      </c>
      <c r="CDY13" s="1264">
        <f t="shared" si="158"/>
        <v>0.88600000000000001</v>
      </c>
      <c r="CDZ13" s="47">
        <v>0.96399999999999997</v>
      </c>
      <c r="CEA13" s="47"/>
      <c r="CEB13" s="47"/>
      <c r="CEC13" s="47">
        <v>0.96099999999999997</v>
      </c>
      <c r="CED13" s="47">
        <v>0.94299999999999995</v>
      </c>
      <c r="CEE13" s="47">
        <v>0.97</v>
      </c>
      <c r="CEF13" s="47">
        <v>0.92900000000000005</v>
      </c>
      <c r="CEG13" s="47">
        <v>0.93300000000000005</v>
      </c>
      <c r="CEH13" s="47">
        <v>0.94399999999999995</v>
      </c>
      <c r="CEI13" s="47">
        <f t="shared" si="261"/>
        <v>0.88600000000000001</v>
      </c>
      <c r="CEJ13" s="47">
        <v>0.91200000000000003</v>
      </c>
      <c r="CEK13" s="47">
        <v>0.89900000000000002</v>
      </c>
      <c r="CEL13" s="47">
        <v>0.91300000000000003</v>
      </c>
      <c r="CEM13" s="47">
        <v>0.91300000000000003</v>
      </c>
      <c r="CEN13" s="47">
        <v>0.91400000000000003</v>
      </c>
      <c r="CEO13" s="47">
        <v>0.97</v>
      </c>
      <c r="CEP13" s="47">
        <v>0.91100000000000003</v>
      </c>
      <c r="CEQ13" s="47">
        <v>0.90300000000000002</v>
      </c>
      <c r="CER13" s="51">
        <v>0.90500000000000003</v>
      </c>
      <c r="CES13" s="51">
        <f t="shared" si="159"/>
        <v>0.88600000000000001</v>
      </c>
      <c r="CET13" s="47">
        <v>0.9</v>
      </c>
      <c r="CEU13" s="47"/>
      <c r="CEV13" s="47">
        <v>0.96699999999999997</v>
      </c>
      <c r="CEW13" s="47">
        <v>0.90700000000000003</v>
      </c>
      <c r="CEX13" s="47"/>
      <c r="CEY13" s="47">
        <f t="shared" si="160"/>
        <v>0.88600000000000001</v>
      </c>
      <c r="CEZ13" s="47">
        <v>0.89100000000000001</v>
      </c>
      <c r="CFA13" s="47">
        <v>0.91100000000000003</v>
      </c>
      <c r="CFB13" s="47">
        <v>0.91200000000000003</v>
      </c>
      <c r="CFC13" s="47">
        <v>0.89200000000000002</v>
      </c>
      <c r="CFD13" s="47">
        <v>0.89200000000000002</v>
      </c>
      <c r="CFE13" s="47">
        <v>0.91800000000000004</v>
      </c>
      <c r="CFF13" s="47"/>
      <c r="CFG13" s="47">
        <v>0.90700000000000003</v>
      </c>
      <c r="CFH13" s="47">
        <v>0.89</v>
      </c>
      <c r="CFI13" s="47"/>
      <c r="CFJ13" s="47">
        <v>0.92100000000000004</v>
      </c>
      <c r="CFK13" s="47">
        <v>0.90600000000000003</v>
      </c>
      <c r="CFL13" s="47"/>
      <c r="CFM13" s="47">
        <v>0.91500000000000004</v>
      </c>
      <c r="CFN13" s="47"/>
      <c r="CFO13" s="47">
        <v>0.91100000000000003</v>
      </c>
      <c r="CFP13" s="47"/>
      <c r="CFQ13" s="47">
        <v>0.91900000000000004</v>
      </c>
      <c r="CFR13" s="47"/>
      <c r="CFS13" s="47">
        <v>0.90800000000000003</v>
      </c>
      <c r="CFT13" s="47">
        <v>0.91400000000000003</v>
      </c>
      <c r="CFU13" s="47">
        <v>0.91400000000000003</v>
      </c>
      <c r="CFV13" s="47"/>
      <c r="CFW13" s="47">
        <v>0.91200000000000003</v>
      </c>
      <c r="CFX13" s="47"/>
      <c r="CFY13" s="47">
        <v>0.90900000000000003</v>
      </c>
      <c r="CFZ13" s="47"/>
      <c r="CGA13" s="47">
        <v>0.88900000000000001</v>
      </c>
      <c r="CGB13" s="47">
        <v>0.90400000000000003</v>
      </c>
      <c r="CGC13" s="47">
        <f t="shared" si="161"/>
        <v>0.88600000000000001</v>
      </c>
      <c r="CGD13" s="47">
        <v>0.86899999999999999</v>
      </c>
      <c r="CGE13" s="47"/>
      <c r="CGF13" s="47">
        <v>0.879</v>
      </c>
      <c r="CGG13" s="47"/>
      <c r="CGH13" s="47">
        <v>0.872</v>
      </c>
      <c r="CGI13" s="47"/>
      <c r="CGJ13" s="47">
        <v>0.878</v>
      </c>
      <c r="CGK13" s="47"/>
      <c r="CGL13" s="51">
        <v>0.89200000000000002</v>
      </c>
      <c r="CGM13" s="51">
        <f t="shared" si="162"/>
        <v>0.88600000000000001</v>
      </c>
      <c r="CGN13" s="51"/>
      <c r="CGO13" s="51">
        <v>0.86899999999999999</v>
      </c>
      <c r="CGP13" s="51"/>
      <c r="CGQ13" s="51">
        <v>0.873</v>
      </c>
      <c r="CGR13" s="51"/>
      <c r="CGS13" s="51">
        <v>0.878</v>
      </c>
      <c r="CGT13" s="51">
        <v>0.88700000000000001</v>
      </c>
      <c r="CGU13" s="51"/>
      <c r="CGV13" s="51"/>
      <c r="CGW13" s="47">
        <v>0.86799999999999999</v>
      </c>
      <c r="CGX13" s="51">
        <f t="shared" si="163"/>
        <v>0.86799999999999999</v>
      </c>
      <c r="CGY13" s="47">
        <v>0.96499999999999997</v>
      </c>
      <c r="CGZ13" s="51"/>
      <c r="CHA13" s="51"/>
      <c r="CHB13" s="51"/>
      <c r="CHC13" s="47">
        <v>0.97299999999999998</v>
      </c>
      <c r="CHD13" s="51"/>
      <c r="CHE13" s="47">
        <v>0.96099999999999997</v>
      </c>
      <c r="CHF13" s="47"/>
      <c r="CHG13" s="47">
        <v>0.96</v>
      </c>
      <c r="CHH13" s="47">
        <v>0.95899999999999996</v>
      </c>
      <c r="CHI13" s="47"/>
      <c r="CHJ13" s="47">
        <v>0.93899999999999995</v>
      </c>
      <c r="CHK13" s="47">
        <f t="shared" si="164"/>
        <v>0.86799999999999999</v>
      </c>
      <c r="CHL13" s="47">
        <v>0.95699999999999996</v>
      </c>
      <c r="CHM13" s="47"/>
      <c r="CHN13" s="47">
        <v>0.96</v>
      </c>
      <c r="CHO13" s="47">
        <v>0.97199999999999998</v>
      </c>
      <c r="CHP13" s="47">
        <v>1.0069999999999999</v>
      </c>
      <c r="CHQ13" s="47">
        <v>1.004</v>
      </c>
      <c r="CHR13" s="47">
        <v>0.94699999999999995</v>
      </c>
      <c r="CHS13" s="47">
        <f t="shared" si="165"/>
        <v>0.86799999999999999</v>
      </c>
      <c r="CHT13" s="47"/>
      <c r="CHU13" s="47"/>
      <c r="CHV13" s="47">
        <v>1.0229999999999999</v>
      </c>
      <c r="CHW13" s="47">
        <v>1.042</v>
      </c>
      <c r="CHX13" s="47"/>
      <c r="CHY13" s="47"/>
      <c r="CHZ13" s="47">
        <v>1.054</v>
      </c>
      <c r="CIA13" s="47">
        <f t="shared" si="166"/>
        <v>0.86799999999999999</v>
      </c>
      <c r="CIB13" s="47" t="s">
        <v>1163</v>
      </c>
      <c r="CIC13" s="47">
        <v>1.1060000000000001</v>
      </c>
      <c r="CID13" s="47">
        <v>1.113</v>
      </c>
      <c r="CIE13" s="47">
        <v>1.1040000000000001</v>
      </c>
      <c r="CIF13" s="47"/>
      <c r="CIG13" s="47">
        <v>1.1319999999999999</v>
      </c>
      <c r="CIH13" s="47"/>
      <c r="CII13" s="47" t="s">
        <v>1163</v>
      </c>
      <c r="CIJ13" s="47">
        <v>1.054</v>
      </c>
      <c r="CIK13" s="47">
        <f t="shared" si="247"/>
        <v>0.86799999999999999</v>
      </c>
      <c r="CIL13" s="47"/>
      <c r="CIM13" s="47"/>
      <c r="CIN13" s="6">
        <f t="shared" si="167"/>
        <v>-1</v>
      </c>
      <c r="CIO13" s="102">
        <v>0.97</v>
      </c>
      <c r="CIP13" s="102">
        <v>0.97899999999999998</v>
      </c>
      <c r="CIQ13" s="102">
        <v>0.97799999999999998</v>
      </c>
      <c r="CIR13" s="102">
        <v>0.99399999999999999</v>
      </c>
      <c r="CIS13" s="102"/>
      <c r="CIT13" s="102">
        <v>0.99399999999999999</v>
      </c>
      <c r="CIU13" s="47">
        <f t="shared" si="168"/>
        <v>0.97</v>
      </c>
      <c r="CIV13" s="102">
        <v>1.022</v>
      </c>
      <c r="CIW13" s="47">
        <v>1.0229999999999999</v>
      </c>
      <c r="CIX13" s="102"/>
      <c r="CIY13" s="47">
        <v>1.016</v>
      </c>
      <c r="CIZ13" s="47">
        <v>1.02</v>
      </c>
      <c r="CJA13" s="47">
        <v>1.0229999999999999</v>
      </c>
      <c r="CJB13" s="47">
        <v>1.02</v>
      </c>
      <c r="CJC13" s="47">
        <v>1.0229999999999999</v>
      </c>
      <c r="CJD13" s="47">
        <v>1.0920000000000001</v>
      </c>
      <c r="CJE13" s="47">
        <v>1.1200000000000001</v>
      </c>
      <c r="CJF13" s="47">
        <v>1.1240000000000001</v>
      </c>
      <c r="CJG13" s="47">
        <v>1.1299999999999999</v>
      </c>
      <c r="CJH13" s="47">
        <v>1.117</v>
      </c>
      <c r="CJI13" s="102">
        <f t="shared" si="169"/>
        <v>0.97</v>
      </c>
      <c r="CJJ13" s="47">
        <v>1.153</v>
      </c>
      <c r="CJK13" s="102">
        <v>1.125</v>
      </c>
      <c r="CJL13" s="47"/>
      <c r="CJM13" s="47">
        <v>1.139</v>
      </c>
      <c r="CJN13" s="47">
        <v>1.1419999999999999</v>
      </c>
      <c r="CJO13" s="47">
        <v>1.1160000000000001</v>
      </c>
      <c r="CJP13" s="47">
        <v>1.006</v>
      </c>
      <c r="CJQ13" s="51">
        <v>1.048</v>
      </c>
      <c r="CJR13" s="47">
        <f t="shared" si="170"/>
        <v>0.97</v>
      </c>
      <c r="CJS13" s="47">
        <v>1.0409999999999999</v>
      </c>
      <c r="CJT13" s="51">
        <v>1.022</v>
      </c>
      <c r="CJU13" s="51">
        <v>1.0289999999999999</v>
      </c>
      <c r="CJV13" s="51">
        <v>1.0209999999999999</v>
      </c>
      <c r="CJW13" s="51"/>
      <c r="CJX13" s="47">
        <v>1.0409999999999999</v>
      </c>
      <c r="CJY13" s="47">
        <v>1.0389999999999999</v>
      </c>
      <c r="CJZ13" s="47">
        <f t="shared" si="171"/>
        <v>0.97</v>
      </c>
      <c r="CKA13" s="47">
        <v>1.0209999999999999</v>
      </c>
      <c r="CKB13" s="47">
        <v>1.04</v>
      </c>
      <c r="CKC13" s="47"/>
      <c r="CKD13" s="47">
        <v>1.024</v>
      </c>
      <c r="CKE13" s="47">
        <v>1.0229999999999999</v>
      </c>
      <c r="CKF13" s="47">
        <v>1.024</v>
      </c>
      <c r="CKG13" s="47"/>
      <c r="CKH13" s="10">
        <v>1.046</v>
      </c>
      <c r="CKI13" s="47">
        <f t="shared" si="172"/>
        <v>0.97</v>
      </c>
      <c r="CKJ13" s="47">
        <v>1.0309999999999999</v>
      </c>
      <c r="CKK13" s="47">
        <v>1.02</v>
      </c>
      <c r="CKL13" s="47">
        <v>1.0429999999999999</v>
      </c>
      <c r="CKM13" s="47">
        <v>1.0429999999999999</v>
      </c>
      <c r="CKN13" s="47">
        <v>1.0349999999999999</v>
      </c>
      <c r="CKO13" s="47">
        <v>1.052</v>
      </c>
      <c r="CKP13" s="47">
        <v>1.0529999999999999</v>
      </c>
      <c r="CKQ13" s="47">
        <v>1.054</v>
      </c>
      <c r="CKR13" s="47"/>
      <c r="CKS13" s="47">
        <v>1.05</v>
      </c>
      <c r="CKT13" s="1181">
        <v>0.99299999999999999</v>
      </c>
      <c r="CKU13" s="47">
        <v>1.0580000000000001</v>
      </c>
      <c r="CKV13" s="1162">
        <v>1.0509999999999999</v>
      </c>
      <c r="CKW13" s="1162">
        <v>1.073</v>
      </c>
      <c r="CKX13" s="47">
        <v>1.054</v>
      </c>
      <c r="CKY13" s="47">
        <f t="shared" si="173"/>
        <v>0.99299999999999999</v>
      </c>
      <c r="CKZ13" s="47">
        <v>1.0640000000000001</v>
      </c>
      <c r="CLA13" s="47">
        <v>1.0629999999999999</v>
      </c>
      <c r="CLB13" s="47">
        <v>1.069</v>
      </c>
      <c r="CLC13" s="47">
        <v>1.0629999999999999</v>
      </c>
      <c r="CLD13" s="47">
        <v>1.0660000000000001</v>
      </c>
      <c r="CLE13" s="1264">
        <v>1.056</v>
      </c>
      <c r="CLF13" s="47">
        <f t="shared" si="174"/>
        <v>0.99299999999999999</v>
      </c>
      <c r="CLG13" s="47">
        <v>1.079</v>
      </c>
      <c r="CLH13" s="47">
        <v>1.0860000000000001</v>
      </c>
      <c r="CLI13" s="47"/>
      <c r="CLJ13" s="47">
        <v>1.087</v>
      </c>
      <c r="CLK13" s="47">
        <v>1.0680000000000001</v>
      </c>
      <c r="CLL13" s="47">
        <v>1.02</v>
      </c>
      <c r="CLM13" s="1264">
        <v>1.0660000000000001</v>
      </c>
      <c r="CLN13" s="1264">
        <f t="shared" si="175"/>
        <v>0.99299999999999999</v>
      </c>
      <c r="CLO13" s="47">
        <v>1.02</v>
      </c>
      <c r="CLP13" s="47"/>
      <c r="CLQ13" s="47"/>
      <c r="CLR13" s="47">
        <v>1.02</v>
      </c>
      <c r="CLS13" s="47">
        <v>1.016</v>
      </c>
      <c r="CLT13" s="47">
        <v>1.044</v>
      </c>
      <c r="CLU13" s="47">
        <v>1.0109999999999999</v>
      </c>
      <c r="CLV13" s="47">
        <v>1.0089999999999999</v>
      </c>
      <c r="CLW13" s="47">
        <v>1.0549999999999999</v>
      </c>
      <c r="CLX13" s="47">
        <f t="shared" si="262"/>
        <v>0.99299999999999999</v>
      </c>
      <c r="CLY13" s="47">
        <v>1.014</v>
      </c>
      <c r="CLZ13" s="47">
        <v>1.018</v>
      </c>
      <c r="CMA13" s="47">
        <v>1.03</v>
      </c>
      <c r="CMB13" s="47">
        <v>1.012</v>
      </c>
      <c r="CMC13" s="47">
        <v>1.018</v>
      </c>
      <c r="CMD13" s="47">
        <v>1.071</v>
      </c>
      <c r="CME13" s="47">
        <v>1.028</v>
      </c>
      <c r="CMF13" s="47">
        <v>1.0149999999999999</v>
      </c>
      <c r="CMG13" s="51">
        <v>1.006</v>
      </c>
      <c r="CMH13" s="51">
        <f t="shared" si="176"/>
        <v>0.99299999999999999</v>
      </c>
      <c r="CMI13" s="47">
        <v>1.01</v>
      </c>
      <c r="CMJ13" s="47"/>
      <c r="CMK13" s="47">
        <v>1.085</v>
      </c>
      <c r="CML13" s="47">
        <v>1.026</v>
      </c>
      <c r="CMM13" s="47"/>
      <c r="CMN13" s="47">
        <f t="shared" si="177"/>
        <v>0.99299999999999999</v>
      </c>
      <c r="CMO13" s="47">
        <v>1.022</v>
      </c>
      <c r="CMP13" s="47">
        <v>1.0109999999999999</v>
      </c>
      <c r="CMQ13" s="47">
        <v>1.0329999999999999</v>
      </c>
      <c r="CMR13" s="47">
        <v>1.0229999999999999</v>
      </c>
      <c r="CMS13" s="47">
        <v>1.032</v>
      </c>
      <c r="CMT13" s="47">
        <v>1.0509999999999999</v>
      </c>
      <c r="CMU13" s="47"/>
      <c r="CMV13" s="47">
        <v>1.0229999999999999</v>
      </c>
      <c r="CMW13" s="47">
        <v>1.02</v>
      </c>
      <c r="CMX13" s="47"/>
      <c r="CMY13" s="47">
        <v>1.03</v>
      </c>
      <c r="CMZ13" s="47">
        <v>1.014</v>
      </c>
      <c r="CNA13" s="47"/>
      <c r="CNB13" s="47">
        <v>1.0249999999999999</v>
      </c>
      <c r="CNC13" s="47"/>
      <c r="CND13" s="47">
        <v>1.03</v>
      </c>
      <c r="CNE13" s="47"/>
      <c r="CNF13" s="47">
        <v>1.0289999999999999</v>
      </c>
      <c r="CNG13" s="47"/>
      <c r="CNH13" s="47">
        <v>1.024</v>
      </c>
      <c r="CNI13" s="47">
        <v>0.98799999999999999</v>
      </c>
      <c r="CNJ13" s="47">
        <v>0.97</v>
      </c>
      <c r="CNK13" s="47"/>
      <c r="CNL13" s="47">
        <v>0.96699999999999997</v>
      </c>
      <c r="CNM13" s="47"/>
      <c r="CNN13" s="47">
        <v>0.99099999999999999</v>
      </c>
      <c r="CNO13" s="47"/>
      <c r="CNP13" s="47">
        <v>0.996</v>
      </c>
      <c r="CNQ13" s="47">
        <v>1.0209999999999999</v>
      </c>
      <c r="CNR13" s="47">
        <f t="shared" si="178"/>
        <v>0.99299999999999999</v>
      </c>
      <c r="CNS13" s="47">
        <v>1.006</v>
      </c>
      <c r="CNT13" s="47"/>
      <c r="CNU13" s="47">
        <v>0.99299999999999999</v>
      </c>
      <c r="CNV13" s="47"/>
      <c r="CNW13" s="47">
        <v>0.98199999999999998</v>
      </c>
      <c r="CNX13" s="47"/>
      <c r="CNY13" s="47">
        <v>0.98</v>
      </c>
      <c r="CNZ13" s="47"/>
      <c r="COA13" s="51">
        <v>0.997</v>
      </c>
      <c r="COB13" s="47">
        <f t="shared" si="179"/>
        <v>0.99299999999999999</v>
      </c>
      <c r="COC13" s="47"/>
      <c r="COD13" s="47">
        <v>0.99399999999999999</v>
      </c>
      <c r="COE13" s="47"/>
      <c r="COF13" s="47">
        <v>0.98299999999999998</v>
      </c>
      <c r="COG13" s="47"/>
      <c r="COH13" s="47">
        <v>1.004</v>
      </c>
      <c r="COI13" s="47">
        <v>0.997</v>
      </c>
      <c r="COJ13" s="47"/>
      <c r="COK13" s="47"/>
      <c r="COL13" s="47">
        <v>0.98199999999999998</v>
      </c>
      <c r="COM13" s="47">
        <f t="shared" si="180"/>
        <v>0.98199999999999998</v>
      </c>
      <c r="CON13" s="47">
        <v>1.0429999999999999</v>
      </c>
      <c r="COO13" s="47"/>
      <c r="COP13" s="47"/>
      <c r="COQ13" s="51"/>
      <c r="COR13" s="47">
        <v>1.07</v>
      </c>
      <c r="COS13" s="51"/>
      <c r="COT13" s="47">
        <v>1.0349999999999999</v>
      </c>
      <c r="COU13" s="47"/>
      <c r="COV13" s="47">
        <v>1.071</v>
      </c>
      <c r="COW13" s="47">
        <v>1.0720000000000001</v>
      </c>
      <c r="COX13" s="47"/>
      <c r="COY13" s="47">
        <v>1.0429999999999999</v>
      </c>
      <c r="COZ13" s="47">
        <f t="shared" si="181"/>
        <v>0.98199999999999998</v>
      </c>
      <c r="CPA13" s="47">
        <v>1.071</v>
      </c>
      <c r="CPB13" s="47"/>
      <c r="CPC13" s="47">
        <v>1.048</v>
      </c>
      <c r="CPD13" s="47">
        <v>1.07</v>
      </c>
      <c r="CPE13" s="47">
        <v>1.046</v>
      </c>
      <c r="CPF13" s="47">
        <v>1.0900000000000001</v>
      </c>
      <c r="CPG13" s="47">
        <v>1.121</v>
      </c>
      <c r="CPH13" s="47">
        <v>1.046</v>
      </c>
      <c r="CPI13" s="47">
        <f t="shared" si="182"/>
        <v>0.98199999999999998</v>
      </c>
      <c r="CPJ13" s="47"/>
      <c r="CPK13" s="47"/>
      <c r="CPL13" s="47">
        <v>1.139</v>
      </c>
      <c r="CPM13" s="47">
        <v>1.151</v>
      </c>
      <c r="CPN13" s="47"/>
      <c r="CPO13" s="47"/>
      <c r="CPP13" s="47">
        <v>1.143</v>
      </c>
      <c r="CPQ13" s="47">
        <f t="shared" si="183"/>
        <v>0.98199999999999998</v>
      </c>
      <c r="CPR13" s="47" t="s">
        <v>1163</v>
      </c>
      <c r="CPS13" s="47" t="s">
        <v>1163</v>
      </c>
      <c r="CPT13" s="47">
        <v>1.238</v>
      </c>
      <c r="CPU13" s="47">
        <v>1.228</v>
      </c>
      <c r="CPV13" s="47"/>
      <c r="CPW13" s="47">
        <v>1.216</v>
      </c>
      <c r="CPX13" s="47"/>
      <c r="CPY13" s="47" t="s">
        <v>1163</v>
      </c>
      <c r="CPZ13" s="47">
        <v>1.143</v>
      </c>
      <c r="CQA13" s="47">
        <f t="shared" si="248"/>
        <v>0.98199999999999998</v>
      </c>
      <c r="CQB13" s="47"/>
      <c r="CQC13" s="47"/>
      <c r="CQD13" s="6">
        <f t="shared" si="249"/>
        <v>-1</v>
      </c>
      <c r="CQE13" s="77">
        <f t="shared" si="184"/>
        <v>0.81400000000000006</v>
      </c>
      <c r="CQF13" s="51">
        <v>0.74</v>
      </c>
      <c r="CQG13" s="47">
        <f t="shared" si="185"/>
        <v>0.74</v>
      </c>
      <c r="CQH13" s="102">
        <v>0.748</v>
      </c>
      <c r="CQI13" s="47">
        <v>0.74299999999999999</v>
      </c>
      <c r="CQJ13" s="47"/>
      <c r="CQK13" s="47">
        <v>0.745</v>
      </c>
      <c r="CQL13" s="47">
        <v>0.754</v>
      </c>
      <c r="CQM13" s="47">
        <v>0.75800000000000001</v>
      </c>
      <c r="CQN13" s="47">
        <v>0.76200000000000001</v>
      </c>
      <c r="CQO13" s="47">
        <v>0.747</v>
      </c>
      <c r="CQP13" s="47">
        <f t="shared" si="186"/>
        <v>0.74</v>
      </c>
      <c r="CQQ13" s="47">
        <v>0.753</v>
      </c>
      <c r="CQR13" s="47">
        <v>0.755</v>
      </c>
      <c r="CQS13" s="47">
        <v>0.75600000000000001</v>
      </c>
      <c r="CQT13" s="47">
        <v>0.77100000000000002</v>
      </c>
      <c r="CQU13" s="47">
        <v>0.76100000000000001</v>
      </c>
      <c r="CQV13" s="47">
        <v>0.75900000000000001</v>
      </c>
      <c r="CQW13" s="102">
        <f t="shared" si="187"/>
        <v>0.74</v>
      </c>
      <c r="CQX13" s="102">
        <v>0.76100000000000001</v>
      </c>
      <c r="CQY13" s="102">
        <v>0.76600000000000001</v>
      </c>
      <c r="CQZ13" s="47"/>
      <c r="CRA13" s="47">
        <v>0.75900000000000001</v>
      </c>
      <c r="CRB13" s="47">
        <v>0.755</v>
      </c>
      <c r="CRC13" s="47">
        <v>0.75900000000000001</v>
      </c>
      <c r="CRD13" s="47">
        <v>0.77300000000000002</v>
      </c>
      <c r="CRE13" s="51">
        <v>0.755</v>
      </c>
      <c r="CRF13" s="47">
        <f t="shared" si="188"/>
        <v>0.74</v>
      </c>
      <c r="CRG13" s="47">
        <v>0.747</v>
      </c>
      <c r="CRH13" s="51">
        <v>0.74399999999999999</v>
      </c>
      <c r="CRI13" s="51">
        <v>0.74</v>
      </c>
      <c r="CRJ13" s="47">
        <v>0.73299999999999998</v>
      </c>
      <c r="CRK13" s="47"/>
      <c r="CRL13" s="47">
        <v>0.73</v>
      </c>
      <c r="CRM13" s="47">
        <f t="shared" si="189"/>
        <v>0.73</v>
      </c>
      <c r="CRN13" s="47">
        <v>0.752</v>
      </c>
      <c r="CRO13" s="47">
        <v>0.76200000000000001</v>
      </c>
      <c r="CRP13" s="47">
        <v>0.77200000000000002</v>
      </c>
      <c r="CRQ13" s="47">
        <v>0.746</v>
      </c>
      <c r="CRR13" s="47"/>
      <c r="CRS13" s="51">
        <v>0.749</v>
      </c>
      <c r="CRT13" s="12">
        <v>0.746</v>
      </c>
      <c r="CRU13" s="51">
        <f t="shared" si="190"/>
        <v>0.73</v>
      </c>
      <c r="CRV13" s="47">
        <v>0.75900000000000001</v>
      </c>
      <c r="CRW13" s="47">
        <v>0.745</v>
      </c>
      <c r="CRX13" s="47"/>
      <c r="CRY13" s="47">
        <v>0.747</v>
      </c>
      <c r="CRZ13" s="47">
        <v>0.751</v>
      </c>
      <c r="CSA13" s="47">
        <v>0.747</v>
      </c>
      <c r="CSB13" s="47">
        <v>0.75</v>
      </c>
      <c r="CSC13" s="47"/>
      <c r="CSD13" s="47"/>
      <c r="CSE13" s="47">
        <v>0.75</v>
      </c>
      <c r="CSF13" s="47">
        <v>0.752</v>
      </c>
      <c r="CSG13" s="47">
        <v>0.746</v>
      </c>
      <c r="CSH13" s="47">
        <v>0.76600000000000001</v>
      </c>
      <c r="CSI13" s="47">
        <v>0.751</v>
      </c>
      <c r="CSJ13" s="47"/>
      <c r="CSK13" s="47">
        <v>0.77700000000000002</v>
      </c>
      <c r="CSL13" s="47">
        <v>0.76200000000000001</v>
      </c>
      <c r="CSM13" s="47"/>
      <c r="CSN13" s="47"/>
      <c r="CSO13" s="51">
        <v>0.75600000000000001</v>
      </c>
      <c r="CSP13" s="1231">
        <f t="shared" si="273"/>
        <v>0.73</v>
      </c>
      <c r="CSQ13" s="47">
        <v>0.76300000000000001</v>
      </c>
      <c r="CSR13" s="47">
        <v>0.746</v>
      </c>
      <c r="CSS13" s="1162">
        <v>0.753</v>
      </c>
      <c r="CST13" s="1162">
        <v>0.75800000000000001</v>
      </c>
      <c r="CSU13" s="1162">
        <v>0.76200000000000001</v>
      </c>
      <c r="CSV13" s="1162">
        <v>0.753</v>
      </c>
      <c r="CSW13" s="47"/>
      <c r="CSX13" s="47"/>
      <c r="CSY13" s="47"/>
      <c r="CSZ13" s="47"/>
      <c r="CTA13" s="47">
        <v>0.754</v>
      </c>
      <c r="CTB13" s="47">
        <v>0.75700000000000001</v>
      </c>
      <c r="CTC13" s="47">
        <f t="shared" si="191"/>
        <v>0.73</v>
      </c>
      <c r="CTD13" s="47">
        <v>0.751</v>
      </c>
      <c r="CTE13" s="47">
        <v>0.76400000000000001</v>
      </c>
      <c r="CTF13" s="47">
        <v>0.75600000000000001</v>
      </c>
      <c r="CTG13" s="47">
        <v>0.747</v>
      </c>
      <c r="CTH13" s="47">
        <v>0.76700000000000002</v>
      </c>
      <c r="CTI13" s="47">
        <v>0.76200000000000001</v>
      </c>
      <c r="CTJ13" s="47">
        <v>0.78100000000000003</v>
      </c>
      <c r="CTK13" s="47">
        <v>0.76700000000000002</v>
      </c>
      <c r="CTL13" s="47">
        <v>0.76800000000000002</v>
      </c>
      <c r="CTM13" s="1264">
        <v>0.755</v>
      </c>
      <c r="CTN13" s="1264">
        <v>0.75900000000000001</v>
      </c>
      <c r="CTO13" s="1264">
        <f t="shared" si="192"/>
        <v>0.73</v>
      </c>
      <c r="CTP13" s="47">
        <v>0.78400000000000003</v>
      </c>
      <c r="CTQ13" s="47">
        <v>0.78400000000000003</v>
      </c>
      <c r="CTR13" s="47">
        <v>0.749</v>
      </c>
      <c r="CTS13" s="47">
        <v>0.77600000000000002</v>
      </c>
      <c r="CTT13" s="47">
        <v>0.76300000000000001</v>
      </c>
      <c r="CTU13" s="47">
        <v>0.78</v>
      </c>
      <c r="CTV13" s="47"/>
      <c r="CTW13" s="47"/>
      <c r="CTX13" s="47">
        <v>0.77800000000000002</v>
      </c>
      <c r="CTY13" s="47">
        <v>0.78200000000000003</v>
      </c>
      <c r="CTZ13" s="47">
        <v>0.76300000000000001</v>
      </c>
      <c r="CUA13" s="47">
        <v>0.77500000000000002</v>
      </c>
      <c r="CUB13" s="1264">
        <v>0.747</v>
      </c>
      <c r="CUC13" s="1264">
        <v>0.77200000000000002</v>
      </c>
      <c r="CUD13" s="47">
        <f t="shared" si="193"/>
        <v>0.73</v>
      </c>
      <c r="CUE13" s="47">
        <v>0.79100000000000004</v>
      </c>
      <c r="CUF13" s="47">
        <v>0.76300000000000001</v>
      </c>
      <c r="CUG13" s="47">
        <v>0.73699999999999999</v>
      </c>
      <c r="CUH13" s="47">
        <v>0.73399999999999999</v>
      </c>
      <c r="CUI13" s="47"/>
      <c r="CUJ13" s="47"/>
      <c r="CUK13" s="47"/>
      <c r="CUL13" s="47"/>
      <c r="CUM13" s="47">
        <v>0.73299999999999998</v>
      </c>
      <c r="CUN13" s="47">
        <v>0.73499999999999999</v>
      </c>
      <c r="CUO13" s="47">
        <v>0.73299999999999998</v>
      </c>
      <c r="CUP13" s="47">
        <v>0.76800000000000002</v>
      </c>
      <c r="CUQ13" s="47">
        <v>0.77500000000000002</v>
      </c>
      <c r="CUR13" s="47">
        <v>0.77500000000000002</v>
      </c>
      <c r="CUS13" s="47">
        <v>0.745</v>
      </c>
      <c r="CUT13" s="47">
        <v>0.745</v>
      </c>
      <c r="CUU13" s="47">
        <v>0.77400000000000002</v>
      </c>
      <c r="CUV13" s="47">
        <v>0.78300000000000003</v>
      </c>
      <c r="CUW13" s="47">
        <v>0.74299999999999999</v>
      </c>
      <c r="CUX13" s="47">
        <v>0.75</v>
      </c>
      <c r="CUY13" s="47">
        <v>0.746</v>
      </c>
      <c r="CUZ13" s="47">
        <v>0.74299999999999999</v>
      </c>
      <c r="CVA13" s="47">
        <v>0.77200000000000002</v>
      </c>
      <c r="CVB13" s="47">
        <v>0.78600000000000003</v>
      </c>
      <c r="CVC13" s="47">
        <f t="shared" si="263"/>
        <v>0.73</v>
      </c>
      <c r="CVD13" s="47">
        <v>0.749</v>
      </c>
      <c r="CVE13" s="47">
        <v>0.74099999999999999</v>
      </c>
      <c r="CVF13" s="47">
        <v>0.747</v>
      </c>
      <c r="CVG13" s="47">
        <v>0.74199999999999999</v>
      </c>
      <c r="CVH13" s="47">
        <v>0.74399999999999999</v>
      </c>
      <c r="CVI13" s="47">
        <v>0.753</v>
      </c>
      <c r="CVJ13" s="47">
        <v>0.751</v>
      </c>
      <c r="CVK13" s="47">
        <v>0.747</v>
      </c>
      <c r="CVL13" s="47">
        <v>0.755</v>
      </c>
      <c r="CVM13" s="47">
        <v>0.75800000000000001</v>
      </c>
      <c r="CVN13" s="47">
        <v>0.76600000000000001</v>
      </c>
      <c r="CVO13" s="47">
        <v>0.77600000000000002</v>
      </c>
      <c r="CVP13" s="47">
        <v>0.748</v>
      </c>
      <c r="CVQ13" s="47">
        <v>0.76200000000000001</v>
      </c>
      <c r="CVR13" s="47">
        <v>0.753</v>
      </c>
      <c r="CVS13" s="47">
        <v>0.75900000000000001</v>
      </c>
      <c r="CVT13" s="51">
        <v>0.747</v>
      </c>
      <c r="CVU13" s="51">
        <v>0.754</v>
      </c>
      <c r="CVV13" s="51">
        <f t="shared" si="194"/>
        <v>0.73</v>
      </c>
      <c r="CVW13" s="47">
        <v>0.75900000000000001</v>
      </c>
      <c r="CVX13" s="47">
        <v>0.75600000000000001</v>
      </c>
      <c r="CVY13" s="47"/>
      <c r="CVZ13" s="47"/>
      <c r="CWA13" s="47">
        <v>0.78700000000000003</v>
      </c>
      <c r="CWB13" s="47">
        <v>0.77600000000000002</v>
      </c>
      <c r="CWC13" s="47">
        <v>0.753</v>
      </c>
      <c r="CWD13" s="47">
        <v>0.747</v>
      </c>
      <c r="CWE13" s="47"/>
      <c r="CWF13" s="47"/>
      <c r="CWG13" s="47">
        <f t="shared" si="195"/>
        <v>0.73</v>
      </c>
      <c r="CWH13" s="47">
        <v>0.749</v>
      </c>
      <c r="CWI13" s="47">
        <v>0.74299999999999999</v>
      </c>
      <c r="CWJ13" s="47">
        <v>0.754</v>
      </c>
      <c r="CWK13" s="47">
        <v>0.755</v>
      </c>
      <c r="CWL13" s="47">
        <v>0.751</v>
      </c>
      <c r="CWM13" s="47">
        <v>0.76100000000000001</v>
      </c>
      <c r="CWN13" s="47">
        <v>0.755</v>
      </c>
      <c r="CWO13" s="47">
        <v>0.77100000000000002</v>
      </c>
      <c r="CWP13" s="47"/>
      <c r="CWQ13" s="47"/>
      <c r="CWR13" s="47">
        <v>0.749</v>
      </c>
      <c r="CWS13" s="47">
        <v>0.77200000000000002</v>
      </c>
      <c r="CWT13" s="47">
        <v>0.754</v>
      </c>
      <c r="CWU13" s="47">
        <v>0.751</v>
      </c>
      <c r="CWV13" s="47"/>
      <c r="CWW13" s="47"/>
      <c r="CWX13" s="47">
        <v>0.755</v>
      </c>
      <c r="CWY13" s="47">
        <v>0.75800000000000001</v>
      </c>
      <c r="CWZ13" s="47"/>
      <c r="CXA13" s="47"/>
      <c r="CXB13" s="47">
        <v>0.75700000000000001</v>
      </c>
      <c r="CXC13" s="47">
        <v>0.75</v>
      </c>
      <c r="CXD13" s="47">
        <v>0.75</v>
      </c>
      <c r="CXE13" s="47">
        <v>0.76200000000000001</v>
      </c>
      <c r="CXF13" s="47">
        <v>0.753</v>
      </c>
      <c r="CXG13" s="47">
        <v>0.75600000000000001</v>
      </c>
      <c r="CXH13" s="47">
        <v>0.749</v>
      </c>
      <c r="CXI13" s="47">
        <v>0.75900000000000001</v>
      </c>
      <c r="CXJ13" s="47">
        <v>0.77200000000000002</v>
      </c>
      <c r="CXK13" s="47">
        <v>0.76</v>
      </c>
      <c r="CXL13" s="47">
        <v>0.76100000000000001</v>
      </c>
      <c r="CXM13" s="47">
        <v>0.76200000000000001</v>
      </c>
      <c r="CXN13" s="47">
        <v>0.75600000000000001</v>
      </c>
      <c r="CXO13" s="47">
        <v>0.75800000000000001</v>
      </c>
      <c r="CXP13" s="47">
        <v>0.75600000000000001</v>
      </c>
      <c r="CXQ13" s="47">
        <v>0.75700000000000001</v>
      </c>
      <c r="CXR13" s="47"/>
      <c r="CXS13" s="47"/>
      <c r="CXT13" s="47">
        <v>0.75700000000000001</v>
      </c>
      <c r="CXU13" s="47">
        <v>0.75700000000000001</v>
      </c>
      <c r="CXV13" s="47"/>
      <c r="CXW13" s="47"/>
      <c r="CXX13" s="47">
        <v>0.76700000000000002</v>
      </c>
      <c r="CXY13" s="47">
        <v>0.77800000000000002</v>
      </c>
      <c r="CXZ13" s="51">
        <v>0.76400000000000001</v>
      </c>
      <c r="CYA13" s="51">
        <v>0.76200000000000001</v>
      </c>
      <c r="CYB13" s="47">
        <f t="shared" si="196"/>
        <v>0.73</v>
      </c>
      <c r="CYC13" s="47">
        <v>0.75900000000000001</v>
      </c>
      <c r="CYD13" s="47">
        <v>0.76700000000000002</v>
      </c>
      <c r="CYE13" s="47"/>
      <c r="CYF13" s="47"/>
      <c r="CYG13" s="47">
        <v>0.77</v>
      </c>
      <c r="CYH13" s="47">
        <v>0.76800000000000002</v>
      </c>
      <c r="CYI13" s="47"/>
      <c r="CYJ13" s="47"/>
      <c r="CYK13" s="47">
        <v>0.77300000000000002</v>
      </c>
      <c r="CYL13" s="47">
        <v>0.76500000000000001</v>
      </c>
      <c r="CYM13" s="47"/>
      <c r="CYN13" s="47"/>
      <c r="CYO13" s="47">
        <v>0.75600000000000001</v>
      </c>
      <c r="CYP13" s="47">
        <v>0.75700000000000001</v>
      </c>
      <c r="CYQ13" s="47"/>
      <c r="CYR13" s="47"/>
      <c r="CYS13" s="51">
        <v>0.755</v>
      </c>
      <c r="CYT13" s="51">
        <v>0.76600000000000001</v>
      </c>
      <c r="CYU13" s="51">
        <f t="shared" si="197"/>
        <v>0.73</v>
      </c>
      <c r="CYV13" s="51"/>
      <c r="CYW13" s="51"/>
      <c r="CYX13" s="51">
        <v>0.77800000000000002</v>
      </c>
      <c r="CYY13" s="51">
        <v>0.77600000000000002</v>
      </c>
      <c r="CYZ13" s="51"/>
      <c r="CZA13" s="51"/>
      <c r="CZB13" s="51">
        <v>0.77900000000000003</v>
      </c>
      <c r="CZC13" s="51">
        <v>0.78400000000000003</v>
      </c>
      <c r="CZD13" s="51"/>
      <c r="CZE13" s="51"/>
      <c r="CZF13" s="51">
        <v>0.76700000000000002</v>
      </c>
      <c r="CZG13" s="51">
        <v>0.78</v>
      </c>
      <c r="CZH13" s="51">
        <v>0.77300000000000002</v>
      </c>
      <c r="CZI13" s="51">
        <v>0.77700000000000002</v>
      </c>
      <c r="CZJ13" s="51"/>
      <c r="CZK13" s="51"/>
      <c r="CZL13" s="51"/>
      <c r="CZM13" s="51"/>
      <c r="CZN13" s="47">
        <v>0.76300000000000001</v>
      </c>
      <c r="CZO13" s="47">
        <v>0.78100000000000003</v>
      </c>
      <c r="CZP13" s="47">
        <f t="shared" si="198"/>
        <v>0.73</v>
      </c>
      <c r="CZQ13" s="47">
        <v>0.80800000000000005</v>
      </c>
      <c r="CZR13" s="47">
        <v>0.81499999999999995</v>
      </c>
      <c r="CZS13" s="47"/>
      <c r="CZT13" s="47"/>
      <c r="CZU13" s="47"/>
      <c r="CZV13" s="47"/>
      <c r="CZW13" s="47">
        <v>0.81399999999999995</v>
      </c>
      <c r="CZX13" s="47">
        <v>0.82899999999999996</v>
      </c>
      <c r="CZY13" s="47"/>
      <c r="CZZ13" s="51"/>
      <c r="DAA13" s="51"/>
      <c r="DAB13" s="51"/>
      <c r="DAC13" s="47">
        <v>0.81499999999999995</v>
      </c>
      <c r="DAD13" s="47">
        <v>0.83099999999999996</v>
      </c>
      <c r="DAE13" s="47"/>
      <c r="DAF13" s="47"/>
      <c r="DAG13" s="47">
        <v>0.83</v>
      </c>
      <c r="DAH13" s="47">
        <v>0.83099999999999996</v>
      </c>
      <c r="DAI13" s="47">
        <v>0.83399999999999996</v>
      </c>
      <c r="DAJ13" s="47">
        <v>0.83199999999999996</v>
      </c>
      <c r="DAK13" s="47"/>
      <c r="DAL13" s="47"/>
      <c r="DAM13" s="47">
        <v>0.80900000000000005</v>
      </c>
      <c r="DAN13" s="47">
        <v>0.81599999999999995</v>
      </c>
      <c r="DAO13" s="47">
        <f t="shared" si="199"/>
        <v>0.73</v>
      </c>
      <c r="DAP13" s="47">
        <v>0.83699999999999997</v>
      </c>
      <c r="DAQ13" s="47">
        <v>0.82699999999999996</v>
      </c>
      <c r="DAR13" s="47"/>
      <c r="DAS13" s="47"/>
      <c r="DAT13" s="47">
        <v>0.82799999999999996</v>
      </c>
      <c r="DAU13" s="47">
        <v>0.83199999999999996</v>
      </c>
      <c r="DAV13" s="47">
        <v>0.82</v>
      </c>
      <c r="DAW13" s="47">
        <v>0.82899999999999996</v>
      </c>
      <c r="DAX13" s="47">
        <f t="shared" si="200"/>
        <v>0.73</v>
      </c>
      <c r="DAY13" s="47"/>
      <c r="DAZ13" s="47"/>
      <c r="DBA13" s="47">
        <v>0.82799999999999996</v>
      </c>
      <c r="DBB13" s="47">
        <v>0.83199999999999996</v>
      </c>
      <c r="DBC13" s="47"/>
      <c r="DBD13" s="47"/>
      <c r="DBE13" s="47">
        <v>0.86399999999999999</v>
      </c>
      <c r="DBF13" s="47">
        <v>0.86899999999999999</v>
      </c>
      <c r="DBG13" s="47">
        <v>0.85799999999999998</v>
      </c>
      <c r="DBH13" s="47">
        <v>0.86499999999999999</v>
      </c>
      <c r="DBI13" s="47"/>
      <c r="DBJ13" s="47"/>
      <c r="DBK13" s="47"/>
      <c r="DBL13" s="47"/>
      <c r="DBM13" s="47">
        <v>0.872</v>
      </c>
      <c r="DBN13" s="47">
        <v>0.874</v>
      </c>
      <c r="DBO13" s="47">
        <f t="shared" si="201"/>
        <v>0.73</v>
      </c>
      <c r="DBP13" s="47">
        <v>0.99099999999999999</v>
      </c>
      <c r="DBQ13" s="47">
        <v>0.98499999999999999</v>
      </c>
      <c r="DBR13" s="47">
        <v>0.97499999999999998</v>
      </c>
      <c r="DBS13" s="47">
        <v>0.97799999999999998</v>
      </c>
      <c r="DBT13" s="47">
        <v>0.97299999999999998</v>
      </c>
      <c r="DBU13" s="47">
        <v>0.98499999999999999</v>
      </c>
      <c r="DBV13" s="47">
        <v>0.96599999999999997</v>
      </c>
      <c r="DBW13" s="47">
        <v>0.98</v>
      </c>
      <c r="DBX13" s="47"/>
      <c r="DBY13" s="47"/>
      <c r="DBZ13" s="47">
        <v>0.95699999999999996</v>
      </c>
      <c r="DCA13" s="47">
        <v>0.96399999999999997</v>
      </c>
      <c r="DCB13" s="47"/>
      <c r="DCC13" s="47"/>
      <c r="DCD13" s="47">
        <v>0.98599999999999999</v>
      </c>
      <c r="DCE13" s="47">
        <v>0.96299999999999997</v>
      </c>
      <c r="DCF13" s="47">
        <v>0.874</v>
      </c>
      <c r="DCG13" s="47">
        <f t="shared" si="250"/>
        <v>0.73</v>
      </c>
      <c r="DCH13" s="47"/>
      <c r="DCI13" s="47"/>
      <c r="DCJ13" s="47"/>
      <c r="DCK13" s="47"/>
      <c r="DCL13" s="47"/>
      <c r="DCM13" s="47"/>
      <c r="DCN13" s="47"/>
      <c r="DCO13" s="47"/>
      <c r="DCP13" s="6">
        <f t="shared" si="251"/>
        <v>-1</v>
      </c>
      <c r="DCQ13" s="6">
        <f t="shared" si="252"/>
        <v>-1</v>
      </c>
      <c r="DCR13" s="1224">
        <f t="shared" si="202"/>
        <v>4.1095890410958943E-3</v>
      </c>
      <c r="DCS13" s="1300">
        <v>0.99</v>
      </c>
      <c r="DCT13" s="47">
        <v>0.92200000000000004</v>
      </c>
      <c r="DCU13" s="47">
        <v>0.93600000000000005</v>
      </c>
      <c r="DCV13" s="47">
        <v>0.92700000000000005</v>
      </c>
      <c r="DCW13" s="47">
        <v>0.93200000000000005</v>
      </c>
      <c r="DCX13" s="47">
        <v>0.94099999999999995</v>
      </c>
      <c r="DCY13" s="47">
        <v>1.0149999999999999</v>
      </c>
      <c r="DCZ13" s="47">
        <v>0.94299999999999995</v>
      </c>
      <c r="DDA13" s="47">
        <v>0.93899999999999995</v>
      </c>
      <c r="DDB13" s="51">
        <v>0.92800000000000005</v>
      </c>
      <c r="DDC13" s="51">
        <f t="shared" si="203"/>
        <v>0.92800000000000005</v>
      </c>
      <c r="DDD13" s="47">
        <v>0.93100000000000005</v>
      </c>
      <c r="DDE13" s="47"/>
      <c r="DDF13" s="47">
        <v>1.01</v>
      </c>
      <c r="DDG13" s="47">
        <v>0.95299999999999996</v>
      </c>
      <c r="DDH13" s="47"/>
      <c r="DDI13" s="47">
        <f t="shared" si="264"/>
        <v>0.92800000000000005</v>
      </c>
      <c r="DDJ13" s="47">
        <v>0.99</v>
      </c>
      <c r="DDK13" s="47">
        <v>0.93</v>
      </c>
      <c r="DDL13" s="47">
        <v>0.95499999999999996</v>
      </c>
      <c r="DDM13" s="47">
        <v>0.93799999999999994</v>
      </c>
      <c r="DDN13" s="47">
        <v>0.96199999999999997</v>
      </c>
      <c r="DDO13" s="47">
        <v>0.93600000000000005</v>
      </c>
      <c r="DDP13" s="47">
        <v>0.96399999999999997</v>
      </c>
      <c r="DDQ13" s="47"/>
      <c r="DDR13" s="47">
        <v>0.96199999999999997</v>
      </c>
      <c r="DDS13" s="47">
        <v>0.91700000000000004</v>
      </c>
      <c r="DDT13" s="47">
        <v>0.90800000000000003</v>
      </c>
      <c r="DDU13" s="47">
        <v>0.96</v>
      </c>
      <c r="DDV13" s="47"/>
      <c r="DDW13" s="47">
        <v>0.96299999999999997</v>
      </c>
      <c r="DDX13" s="47">
        <v>0.94399999999999995</v>
      </c>
      <c r="DDY13" s="47">
        <v>0.96399999999999997</v>
      </c>
      <c r="DDZ13" s="47">
        <v>0.94199999999999995</v>
      </c>
      <c r="DEA13" s="47"/>
      <c r="DEB13" s="47">
        <v>0.94599999999999995</v>
      </c>
      <c r="DEC13" s="47">
        <v>0.93899999999999995</v>
      </c>
      <c r="DED13" s="47"/>
      <c r="DEE13" s="47"/>
      <c r="DEF13" s="47">
        <v>0.94199999999999995</v>
      </c>
      <c r="DEG13" s="47">
        <v>0.95599999999999996</v>
      </c>
      <c r="DEH13" s="47"/>
      <c r="DEI13" s="47"/>
      <c r="DEJ13" s="47">
        <v>0.96399999999999997</v>
      </c>
      <c r="DEK13" s="47">
        <v>0.95499999999999996</v>
      </c>
      <c r="DEL13" s="47"/>
      <c r="DEM13" s="47"/>
      <c r="DEN13" s="47">
        <v>0.96</v>
      </c>
      <c r="DEO13" s="47">
        <v>0.94299999999999995</v>
      </c>
      <c r="DEP13" s="47">
        <v>0.94599999999999995</v>
      </c>
      <c r="DEQ13" s="47">
        <v>0.95499999999999996</v>
      </c>
      <c r="DER13" s="47">
        <v>0.95099999999999996</v>
      </c>
      <c r="DES13" s="47">
        <v>0.93600000000000005</v>
      </c>
      <c r="DET13" s="47"/>
      <c r="DEU13" s="47"/>
      <c r="DEV13" s="47">
        <v>0.96</v>
      </c>
      <c r="DEW13" s="47">
        <v>0.96299999999999997</v>
      </c>
      <c r="DEX13" s="47"/>
      <c r="DEY13" s="47"/>
      <c r="DEZ13" s="47">
        <v>0.96299999999999997</v>
      </c>
      <c r="DFA13" s="47">
        <v>0.94199999999999995</v>
      </c>
      <c r="DFB13" s="47"/>
      <c r="DFC13" s="47"/>
      <c r="DFD13" s="47">
        <v>0.97</v>
      </c>
      <c r="DFE13" s="47">
        <v>0.93799999999999994</v>
      </c>
      <c r="DFF13" s="47">
        <v>1.0089999999999999</v>
      </c>
      <c r="DFG13" s="47">
        <f t="shared" si="204"/>
        <v>0.99</v>
      </c>
      <c r="DFH13" s="47"/>
      <c r="DFI13" s="47">
        <v>0.92500000000000004</v>
      </c>
      <c r="DFJ13" s="47"/>
      <c r="DFK13" s="47"/>
      <c r="DFL13" s="47">
        <v>0.93</v>
      </c>
      <c r="DFM13" s="47"/>
      <c r="DFN13" s="47"/>
      <c r="DFO13" s="47">
        <v>0.91500000000000004</v>
      </c>
      <c r="DFP13" s="47"/>
      <c r="DFQ13" s="47"/>
      <c r="DFR13" s="47">
        <v>0.94199999999999995</v>
      </c>
      <c r="DFS13" s="47"/>
      <c r="DFT13" s="47"/>
      <c r="DFU13" s="51">
        <v>1.0009999999999999</v>
      </c>
      <c r="DFV13" s="51">
        <v>0.89100000000000001</v>
      </c>
      <c r="DFW13" s="51">
        <f t="shared" si="205"/>
        <v>0.99</v>
      </c>
      <c r="DFX13" s="51">
        <f t="shared" si="206"/>
        <v>0.89100000000000001</v>
      </c>
      <c r="DFY13" s="51"/>
      <c r="DFZ13" s="51"/>
      <c r="DGA13" s="51">
        <v>0.91100000000000003</v>
      </c>
      <c r="DGB13" s="51"/>
      <c r="DGC13" s="51">
        <v>0.90100000000000002</v>
      </c>
      <c r="DGD13" s="51"/>
      <c r="DGE13" s="51">
        <v>0.90600000000000003</v>
      </c>
      <c r="DGF13" s="51">
        <v>0.89100000000000001</v>
      </c>
      <c r="DGG13" s="51"/>
      <c r="DGH13" s="51"/>
      <c r="DGI13" s="51"/>
      <c r="DGJ13" s="51"/>
      <c r="DGK13" s="51">
        <v>0.90500000000000003</v>
      </c>
      <c r="DGL13" s="51">
        <v>1.01</v>
      </c>
      <c r="DGM13" s="51">
        <f t="shared" si="207"/>
        <v>0.99</v>
      </c>
      <c r="DGN13" s="51">
        <f t="shared" si="208"/>
        <v>0.89100000000000001</v>
      </c>
      <c r="DGO13" s="47">
        <v>0.96</v>
      </c>
      <c r="DGP13" s="51"/>
      <c r="DGQ13" s="6">
        <f t="shared" si="209"/>
        <v>-3.0303030303030332E-2</v>
      </c>
      <c r="DGR13" s="47"/>
      <c r="DGS13" s="47">
        <v>0.94099999999999995</v>
      </c>
      <c r="DGT13" s="51"/>
      <c r="DGU13" s="51"/>
      <c r="DGV13" s="47">
        <v>0.97199999999999998</v>
      </c>
      <c r="DGW13" s="47"/>
      <c r="DGX13" s="47">
        <v>0.96299999999999997</v>
      </c>
      <c r="DGY13" s="47">
        <v>0.96199999999999997</v>
      </c>
      <c r="DGZ13" s="47"/>
      <c r="DHA13" s="47">
        <v>0.93400000000000005</v>
      </c>
      <c r="DHB13" s="47">
        <f t="shared" si="210"/>
        <v>0.89100000000000001</v>
      </c>
      <c r="DHC13" s="47">
        <v>0.96599999999999997</v>
      </c>
      <c r="DHD13" s="47"/>
      <c r="DHE13" s="47">
        <v>0.97699999999999998</v>
      </c>
      <c r="DHF13" s="47">
        <v>0.96799999999999997</v>
      </c>
      <c r="DHG13" s="47">
        <v>0.96499999999999997</v>
      </c>
      <c r="DHH13" s="47">
        <v>1.0509999999999999</v>
      </c>
      <c r="DHI13" s="47">
        <v>1.0309999999999999</v>
      </c>
      <c r="DHJ13" s="47">
        <v>0.96299999999999997</v>
      </c>
      <c r="DHK13" s="47">
        <f t="shared" si="211"/>
        <v>0.89100000000000001</v>
      </c>
      <c r="DHL13" s="47"/>
      <c r="DHM13" s="47"/>
      <c r="DHN13" s="47">
        <v>1.0309999999999999</v>
      </c>
      <c r="DHO13" s="47">
        <v>1.022</v>
      </c>
      <c r="DHP13" s="47"/>
      <c r="DHQ13" s="47"/>
      <c r="DHR13" s="47">
        <v>1.0529999999999999</v>
      </c>
      <c r="DHS13" s="47">
        <f t="shared" si="212"/>
        <v>0.89100000000000001</v>
      </c>
      <c r="DHT13" s="47" t="s">
        <v>1163</v>
      </c>
      <c r="DHU13" s="47" t="s">
        <v>1163</v>
      </c>
      <c r="DHV13" s="47">
        <v>1.1200000000000001</v>
      </c>
      <c r="DHW13" s="47">
        <v>1.1419999999999999</v>
      </c>
      <c r="DHX13" s="47"/>
      <c r="DHY13" s="47">
        <v>1.1279999999999999</v>
      </c>
      <c r="DHZ13" s="47"/>
      <c r="DIA13" s="47">
        <v>1.1439999999999999</v>
      </c>
      <c r="DIB13" s="47">
        <v>1.0529999999999999</v>
      </c>
      <c r="DIC13" s="47">
        <f t="shared" si="253"/>
        <v>0.89100000000000001</v>
      </c>
      <c r="DID13" s="47"/>
      <c r="DIE13" s="47"/>
      <c r="DIF13" s="47"/>
      <c r="DIG13" s="47"/>
      <c r="DIH13" s="6">
        <f t="shared" si="213"/>
        <v>-1</v>
      </c>
      <c r="DII13" s="77">
        <v>0.64</v>
      </c>
      <c r="DIJ13" s="47">
        <v>0.625</v>
      </c>
      <c r="DIK13" s="47">
        <v>0.621</v>
      </c>
      <c r="DIL13" s="47">
        <v>0.626</v>
      </c>
      <c r="DIM13" s="47">
        <v>0.65100000000000002</v>
      </c>
      <c r="DIN13" s="47">
        <v>0.625</v>
      </c>
      <c r="DIO13" s="47">
        <v>0.622</v>
      </c>
      <c r="DIP13" s="47">
        <f t="shared" si="214"/>
        <v>0.622</v>
      </c>
      <c r="DIQ13" s="47">
        <v>0.625</v>
      </c>
      <c r="DIR13" s="47"/>
      <c r="DIS13" s="47">
        <v>0.63800000000000001</v>
      </c>
      <c r="DIT13" s="47"/>
      <c r="DIU13" s="47">
        <f t="shared" si="215"/>
        <v>0.622</v>
      </c>
      <c r="DIV13" s="47">
        <v>0.64</v>
      </c>
      <c r="DIW13" s="47">
        <v>0.64400000000000002</v>
      </c>
      <c r="DIX13" s="47">
        <v>0.63700000000000001</v>
      </c>
      <c r="DIY13" s="47">
        <v>0.623</v>
      </c>
      <c r="DIZ13" s="47">
        <v>0.63200000000000001</v>
      </c>
      <c r="DJA13" s="47">
        <v>0.63100000000000001</v>
      </c>
      <c r="DJB13" s="47">
        <v>0.64200000000000002</v>
      </c>
      <c r="DJC13" s="47"/>
      <c r="DJD13" s="47">
        <v>0.63200000000000001</v>
      </c>
      <c r="DJE13" s="47">
        <v>0.63200000000000001</v>
      </c>
      <c r="DJF13" s="47">
        <v>0.622</v>
      </c>
      <c r="DJG13" s="47">
        <v>0.64100000000000001</v>
      </c>
      <c r="DJH13" s="47"/>
      <c r="DJI13" s="47">
        <v>0.622</v>
      </c>
      <c r="DJJ13" s="47">
        <v>0.61799999999999999</v>
      </c>
      <c r="DJK13" s="47">
        <v>0.628</v>
      </c>
      <c r="DJL13" s="47">
        <v>0.623</v>
      </c>
      <c r="DJM13" s="47"/>
      <c r="DJN13" s="47">
        <v>0.63200000000000001</v>
      </c>
      <c r="DJO13" s="47">
        <v>0.63900000000000001</v>
      </c>
      <c r="DJP13" s="47"/>
      <c r="DJQ13" s="47"/>
      <c r="DJR13" s="47">
        <v>0.61899999999999999</v>
      </c>
      <c r="DJS13" s="47">
        <v>0.63500000000000001</v>
      </c>
      <c r="DJT13" s="47"/>
      <c r="DJU13" s="47"/>
      <c r="DJV13" s="47">
        <v>0.63500000000000001</v>
      </c>
      <c r="DJW13" s="47">
        <v>0.61499999999999999</v>
      </c>
      <c r="DJX13" s="47"/>
      <c r="DJY13" s="47"/>
      <c r="DJZ13" s="47">
        <v>0.61499999999999999</v>
      </c>
      <c r="DKA13" s="47">
        <v>0.64300000000000002</v>
      </c>
      <c r="DKB13" s="47">
        <v>0.621</v>
      </c>
      <c r="DKC13" s="47">
        <v>0.59499999999999997</v>
      </c>
      <c r="DKD13" s="47">
        <v>0.61499999999999999</v>
      </c>
      <c r="DKE13" s="47">
        <v>0.59599999999999997</v>
      </c>
      <c r="DKF13" s="47"/>
      <c r="DKG13" s="47"/>
      <c r="DKH13" s="47">
        <v>0.59299999999999997</v>
      </c>
      <c r="DKI13" s="47">
        <v>0.61499999999999999</v>
      </c>
      <c r="DKJ13" s="47"/>
      <c r="DKK13" s="47"/>
      <c r="DKL13" s="47">
        <v>0.629</v>
      </c>
      <c r="DKM13" s="47">
        <v>0.60099999999999998</v>
      </c>
      <c r="DKN13" s="47"/>
      <c r="DKO13" s="47"/>
      <c r="DKP13" s="47">
        <v>0.61499999999999999</v>
      </c>
      <c r="DKQ13" s="47">
        <v>0.59699999999999998</v>
      </c>
      <c r="DKR13" s="47">
        <v>0.64200000000000002</v>
      </c>
      <c r="DKS13" s="47">
        <f t="shared" si="216"/>
        <v>0.64</v>
      </c>
      <c r="DKT13" s="47"/>
      <c r="DKU13" s="47">
        <v>0.59499999999999997</v>
      </c>
      <c r="DKV13" s="47"/>
      <c r="DKW13" s="47"/>
      <c r="DKX13" s="47">
        <v>0.61299999999999999</v>
      </c>
      <c r="DKY13" s="47"/>
      <c r="DKZ13" s="47"/>
      <c r="DLA13" s="47">
        <v>0.59699999999999998</v>
      </c>
      <c r="DLB13" s="47"/>
      <c r="DLC13" s="47"/>
      <c r="DLD13" s="47">
        <v>0.60099999999999998</v>
      </c>
      <c r="DLE13" s="47"/>
      <c r="DLF13" s="47"/>
      <c r="DLG13" s="51">
        <v>0.63200000000000001</v>
      </c>
      <c r="DLH13" s="51">
        <v>0.66100000000000003</v>
      </c>
      <c r="DLI13" s="51">
        <f t="shared" si="217"/>
        <v>0.63200000000000001</v>
      </c>
      <c r="DLJ13" s="51">
        <f t="shared" si="218"/>
        <v>0.64</v>
      </c>
      <c r="DLK13" s="51"/>
      <c r="DLL13" s="51"/>
      <c r="DLM13" s="51">
        <v>0.60899999999999999</v>
      </c>
      <c r="DLN13" s="51"/>
      <c r="DLO13" s="51">
        <v>0.60599999999999998</v>
      </c>
      <c r="DLP13" s="51"/>
      <c r="DLQ13" s="51">
        <v>0.621</v>
      </c>
      <c r="DLR13" s="51">
        <v>0.61399999999999999</v>
      </c>
      <c r="DLS13" s="51"/>
      <c r="DLT13" s="51"/>
      <c r="DLU13" s="51"/>
      <c r="DLV13" s="51">
        <v>0.61099999999999999</v>
      </c>
      <c r="DLW13" s="47">
        <v>0.59599999999999997</v>
      </c>
      <c r="DLX13" s="47">
        <f t="shared" si="219"/>
        <v>0.61099999999999999</v>
      </c>
      <c r="DLY13" s="47">
        <f t="shared" si="220"/>
        <v>0.59599999999999997</v>
      </c>
      <c r="DLZ13" s="47">
        <v>0.63</v>
      </c>
      <c r="DMA13" s="47"/>
      <c r="DMB13" s="6">
        <f t="shared" si="221"/>
        <v>3.1096563011456656E-2</v>
      </c>
      <c r="DMC13" s="47"/>
      <c r="DMD13" s="47">
        <v>0.64100000000000001</v>
      </c>
      <c r="DME13" s="51"/>
      <c r="DMF13" s="51"/>
      <c r="DMG13" s="47">
        <v>0.64300000000000002</v>
      </c>
      <c r="DMH13" s="47"/>
      <c r="DMI13" s="47">
        <v>0.64400000000000002</v>
      </c>
      <c r="DMJ13" s="47">
        <v>0.65</v>
      </c>
      <c r="DMK13" s="47"/>
      <c r="DML13" s="47">
        <v>0.626</v>
      </c>
      <c r="DMM13" s="47">
        <f t="shared" si="222"/>
        <v>0.59599999999999997</v>
      </c>
      <c r="DMN13" s="47">
        <v>0.63700000000000001</v>
      </c>
      <c r="DMO13" s="47"/>
      <c r="DMP13" s="47">
        <v>0.64500000000000002</v>
      </c>
      <c r="DMQ13" s="47">
        <v>0.65100000000000002</v>
      </c>
      <c r="DMR13" s="47">
        <f t="shared" si="223"/>
        <v>0.59599999999999997</v>
      </c>
      <c r="DMS13" s="47"/>
      <c r="DMT13" s="47"/>
      <c r="DMU13" s="47">
        <v>0.68400000000000005</v>
      </c>
      <c r="DMV13" s="47">
        <v>0.69399999999999995</v>
      </c>
      <c r="DMW13" s="47"/>
      <c r="DMX13" s="47"/>
      <c r="DMY13" s="47">
        <v>0.71199999999999997</v>
      </c>
      <c r="DMZ13" s="47">
        <f t="shared" si="224"/>
        <v>0.59599999999999997</v>
      </c>
      <c r="DNA13" s="47">
        <v>0.83199999999999996</v>
      </c>
      <c r="DNB13" s="47">
        <v>0.84499999999999997</v>
      </c>
      <c r="DNC13" s="47">
        <v>0.8</v>
      </c>
      <c r="DND13" s="47">
        <v>0.79600000000000004</v>
      </c>
      <c r="DNE13" s="47"/>
      <c r="DNF13" s="47">
        <v>0.77700000000000002</v>
      </c>
      <c r="DNG13" s="47"/>
      <c r="DNH13" s="47">
        <v>0.78500000000000003</v>
      </c>
      <c r="DNI13" s="47">
        <v>0.71199999999999997</v>
      </c>
      <c r="DNJ13" s="47">
        <f t="shared" si="254"/>
        <v>0.59599999999999997</v>
      </c>
      <c r="DNK13" s="47"/>
      <c r="DNL13" s="47"/>
      <c r="DNM13" s="47"/>
      <c r="DNN13" s="47"/>
      <c r="DNO13" s="6">
        <f t="shared" si="255"/>
        <v>-1</v>
      </c>
      <c r="DNP13" s="77">
        <v>0.74</v>
      </c>
      <c r="DNQ13" s="47">
        <v>0.78</v>
      </c>
      <c r="DNR13" s="47">
        <v>0.77600000000000002</v>
      </c>
      <c r="DNS13" s="47"/>
      <c r="DNT13" s="47"/>
      <c r="DNU13" s="47"/>
      <c r="DNV13" s="47">
        <f t="shared" si="225"/>
        <v>0.74</v>
      </c>
      <c r="DNW13" s="47">
        <v>0.76200000000000001</v>
      </c>
      <c r="DNX13" s="47">
        <v>0.77200000000000002</v>
      </c>
      <c r="DNY13" s="47">
        <v>0.79200000000000004</v>
      </c>
      <c r="DNZ13" s="47">
        <v>0.76100000000000001</v>
      </c>
      <c r="DOA13" s="47"/>
      <c r="DOB13" s="47">
        <v>0.75800000000000001</v>
      </c>
      <c r="DOC13" s="47">
        <v>0.77200000000000002</v>
      </c>
      <c r="DOD13" s="47"/>
      <c r="DOE13" s="47">
        <v>0.76800000000000002</v>
      </c>
      <c r="DOF13" s="47"/>
      <c r="DOG13" s="47">
        <v>0.76800000000000002</v>
      </c>
      <c r="DOH13" s="47">
        <v>0.76200000000000001</v>
      </c>
      <c r="DOI13" s="47">
        <v>0.76500000000000001</v>
      </c>
      <c r="DOJ13" s="47">
        <v>0.76600000000000001</v>
      </c>
      <c r="DOK13" s="47">
        <v>0.77</v>
      </c>
      <c r="DOL13" s="47">
        <v>0.77600000000000002</v>
      </c>
      <c r="DOM13" s="47">
        <v>0.77</v>
      </c>
      <c r="DON13" s="47">
        <v>0.76300000000000001</v>
      </c>
      <c r="DOO13" s="47"/>
      <c r="DOP13" s="47">
        <v>0.78200000000000003</v>
      </c>
      <c r="DOQ13" s="47"/>
      <c r="DOR13" s="47">
        <v>0.76900000000000002</v>
      </c>
      <c r="DOS13" s="47">
        <v>0.77700000000000002</v>
      </c>
      <c r="DOT13" s="47">
        <f t="shared" si="226"/>
        <v>0.74</v>
      </c>
      <c r="DOU13" s="47">
        <v>0.77</v>
      </c>
      <c r="DOV13" s="47"/>
      <c r="DOW13" s="47"/>
      <c r="DOX13" s="47"/>
      <c r="DOY13" s="47"/>
      <c r="DOZ13" s="47">
        <v>0.77900000000000003</v>
      </c>
      <c r="DPA13" s="47"/>
      <c r="DPB13" s="47">
        <v>0.77600000000000002</v>
      </c>
      <c r="DPC13" s="47"/>
      <c r="DPD13" s="47">
        <v>0.76900000000000002</v>
      </c>
      <c r="DPE13" s="47"/>
      <c r="DPF13" s="51">
        <v>0.77500000000000002</v>
      </c>
      <c r="DPG13" s="51">
        <f t="shared" si="227"/>
        <v>0.74</v>
      </c>
      <c r="DPH13" s="51"/>
      <c r="DPI13" s="51">
        <v>0.79200000000000004</v>
      </c>
      <c r="DPJ13" s="51"/>
      <c r="DPK13" s="51">
        <v>0.79800000000000004</v>
      </c>
      <c r="DPL13" s="51"/>
      <c r="DPM13" s="51">
        <v>0.78400000000000003</v>
      </c>
      <c r="DPN13" s="51">
        <v>0.77900000000000003</v>
      </c>
      <c r="DPO13" s="51"/>
      <c r="DPP13" s="51"/>
      <c r="DPQ13" s="47">
        <v>0.78100000000000003</v>
      </c>
      <c r="DPR13" s="47">
        <f t="shared" si="228"/>
        <v>0.74</v>
      </c>
      <c r="DPS13" s="47">
        <v>0.82799999999999996</v>
      </c>
      <c r="DPT13" s="47"/>
      <c r="DPU13" s="47"/>
      <c r="DPV13" s="47">
        <v>0.83599999999999997</v>
      </c>
      <c r="DPW13" s="47"/>
      <c r="DPX13" s="47"/>
      <c r="DPY13" s="47">
        <v>0.82699999999999996</v>
      </c>
      <c r="DPZ13" s="47"/>
      <c r="DQA13" s="47">
        <v>0.84</v>
      </c>
      <c r="DQB13" s="47">
        <v>0.84099999999999997</v>
      </c>
      <c r="DQC13" s="47"/>
      <c r="DQD13" s="47">
        <v>0.82499999999999996</v>
      </c>
      <c r="DQE13" s="47">
        <f t="shared" si="229"/>
        <v>0.74</v>
      </c>
      <c r="DQF13" s="47">
        <v>0.84899999999999998</v>
      </c>
      <c r="DQG13" s="47"/>
      <c r="DQH13" s="47">
        <v>0.83299999999999996</v>
      </c>
      <c r="DQI13" s="47">
        <v>0.83499999999999996</v>
      </c>
      <c r="DQJ13" s="47">
        <f t="shared" si="230"/>
        <v>0.74</v>
      </c>
      <c r="DQK13" s="47"/>
      <c r="DQL13" s="47"/>
      <c r="DQM13" s="47">
        <v>0.872</v>
      </c>
      <c r="DQN13" s="47">
        <v>0.88200000000000001</v>
      </c>
      <c r="DQO13" s="47"/>
      <c r="DQP13" s="47"/>
      <c r="DQQ13" s="47">
        <v>0.89900000000000002</v>
      </c>
      <c r="DQR13" s="47">
        <f t="shared" si="231"/>
        <v>0.74</v>
      </c>
      <c r="DQS13" s="47">
        <v>1.0009999999999999</v>
      </c>
      <c r="DQT13" s="47">
        <v>0.98399999999999999</v>
      </c>
      <c r="DQU13" s="47">
        <v>1.004</v>
      </c>
      <c r="DQV13" s="47">
        <v>1.0009999999999999</v>
      </c>
      <c r="DQW13" s="47"/>
      <c r="DQX13" s="47">
        <v>1.008</v>
      </c>
      <c r="DQY13" s="47"/>
      <c r="DQZ13" s="47">
        <v>0.97799999999999998</v>
      </c>
      <c r="DRA13" s="47">
        <v>0.89900000000000002</v>
      </c>
      <c r="DRB13" s="47">
        <f t="shared" si="256"/>
        <v>0.74</v>
      </c>
      <c r="DRC13" s="47"/>
      <c r="DRD13" s="47"/>
      <c r="DRE13" s="47"/>
      <c r="DRF13" s="47"/>
      <c r="DRG13" s="6">
        <f t="shared" si="257"/>
        <v>-1</v>
      </c>
      <c r="DRH13" s="680"/>
      <c r="DRI13" s="1171" t="s">
        <v>1186</v>
      </c>
      <c r="DRJ13" s="1171"/>
      <c r="DRK13" s="36"/>
      <c r="DRL13" s="47" t="str">
        <f t="shared" si="232"/>
        <v>3. Missing baseline</v>
      </c>
      <c r="DRM13" s="102" t="str">
        <f t="shared" si="233"/>
        <v>3. Missing baseline</v>
      </c>
      <c r="DRN13" s="47" t="str">
        <f t="shared" si="234"/>
        <v>3. Missing baseline</v>
      </c>
      <c r="DRO13" s="102" t="str">
        <f t="shared" si="235"/>
        <v>3. Missing baseline</v>
      </c>
      <c r="DRP13" s="47" t="str">
        <f t="shared" si="236"/>
        <v xml:space="preserve">1. Better than baseline </v>
      </c>
      <c r="DRQ13" s="77" t="str">
        <f t="shared" si="237"/>
        <v>2. Within 10% deviation from baseline</v>
      </c>
      <c r="DRR13" s="77" t="str">
        <f t="shared" si="238"/>
        <v>2. Within 10% deviation from baseline</v>
      </c>
      <c r="DRS13" s="47" t="str">
        <f t="shared" si="239"/>
        <v>3. Missing baseline</v>
      </c>
      <c r="DRT13" s="47" t="str">
        <f t="shared" si="240"/>
        <v xml:space="preserve">1. Better than baseline </v>
      </c>
      <c r="DRU13" s="47" t="str">
        <f t="shared" si="241"/>
        <v xml:space="preserve">1. Better than baseline </v>
      </c>
      <c r="DRV13" s="47" t="str">
        <f t="shared" si="242"/>
        <v xml:space="preserve">1. Better than baseline </v>
      </c>
      <c r="DRW13" s="47" t="str">
        <f t="shared" si="243"/>
        <v xml:space="preserve">1. Better than baseline </v>
      </c>
      <c r="DRX13" s="47" t="str">
        <f t="shared" si="244"/>
        <v xml:space="preserve">1. Better than baseline </v>
      </c>
    </row>
    <row r="14" spans="1:3306" s="4" customFormat="1" ht="15" customHeight="1" thickBot="1" x14ac:dyDescent="0.4">
      <c r="A14" s="10">
        <v>12</v>
      </c>
      <c r="B14" s="83" t="s">
        <v>16</v>
      </c>
      <c r="C14" s="83" t="s">
        <v>1144</v>
      </c>
      <c r="D14" s="156" t="s">
        <v>1182</v>
      </c>
      <c r="E14" s="197" t="s">
        <v>1182</v>
      </c>
      <c r="F14" s="84" t="str">
        <f t="shared" si="0"/>
        <v>HomeNavigation_Home-Launch-My-Library</v>
      </c>
      <c r="G14" s="84" t="s">
        <v>1190</v>
      </c>
      <c r="H14" s="84"/>
      <c r="I14" s="83" t="s">
        <v>1190</v>
      </c>
      <c r="J14" s="83" t="s">
        <v>1191</v>
      </c>
      <c r="K14" s="178"/>
      <c r="L14" s="178">
        <v>0.89300000000000002</v>
      </c>
      <c r="M14" s="178">
        <v>0.91</v>
      </c>
      <c r="N14" s="178">
        <v>0.93200000000000005</v>
      </c>
      <c r="O14" s="178">
        <v>0.92100000000000004</v>
      </c>
      <c r="P14" s="178">
        <v>0.89800000000000002</v>
      </c>
      <c r="Q14" s="178">
        <v>0.91100000000000003</v>
      </c>
      <c r="R14" s="178">
        <v>0.9</v>
      </c>
      <c r="S14" s="178">
        <v>0.95</v>
      </c>
      <c r="T14" s="77">
        <v>0.89700000000000002</v>
      </c>
      <c r="U14" s="77">
        <v>0.97899999999999998</v>
      </c>
      <c r="V14" s="77"/>
      <c r="W14" s="77">
        <v>0.98699999999999999</v>
      </c>
      <c r="X14" s="77">
        <v>0.98</v>
      </c>
      <c r="Y14" s="77">
        <v>0.92400000000000004</v>
      </c>
      <c r="Z14" s="77">
        <v>0.93</v>
      </c>
      <c r="AA14" s="77">
        <v>0.92600000000000005</v>
      </c>
      <c r="AB14" s="77">
        <v>0.92400000000000004</v>
      </c>
      <c r="AC14" s="77">
        <v>0.98599999999999999</v>
      </c>
      <c r="AD14" s="77">
        <f t="shared" si="1"/>
        <v>0.89700000000000002</v>
      </c>
      <c r="AE14" s="77">
        <v>0.96299999999999997</v>
      </c>
      <c r="AF14" s="77">
        <v>0.96399999999999997</v>
      </c>
      <c r="AG14" s="77"/>
      <c r="AH14" s="77">
        <v>0.95699999999999996</v>
      </c>
      <c r="AI14" s="77">
        <v>0.96799999999999997</v>
      </c>
      <c r="AJ14" s="77">
        <v>0.96699999999999997</v>
      </c>
      <c r="AK14" s="77">
        <v>0.94</v>
      </c>
      <c r="AL14" s="77">
        <v>0.98399999999999999</v>
      </c>
      <c r="AM14" s="77">
        <v>0.96699999999999997</v>
      </c>
      <c r="AN14" s="77">
        <v>1.131</v>
      </c>
      <c r="AO14" s="77">
        <v>1.115</v>
      </c>
      <c r="AP14" s="77">
        <v>0.92200000000000004</v>
      </c>
      <c r="AQ14" s="77">
        <v>0.92600000000000005</v>
      </c>
      <c r="AR14" s="77">
        <v>0.93500000000000005</v>
      </c>
      <c r="AS14" s="77">
        <f t="shared" si="2"/>
        <v>0.89700000000000002</v>
      </c>
      <c r="AT14" s="77">
        <v>0.96399999999999997</v>
      </c>
      <c r="AU14" s="77">
        <v>0.96399999999999997</v>
      </c>
      <c r="AV14" s="77">
        <v>0.97099999999999997</v>
      </c>
      <c r="AW14" s="77">
        <v>1.056</v>
      </c>
      <c r="AX14" s="77">
        <v>1.048</v>
      </c>
      <c r="AY14" s="77">
        <v>1.0509999999999999</v>
      </c>
      <c r="AZ14" s="77">
        <v>1.022</v>
      </c>
      <c r="BA14" s="77">
        <v>1.024</v>
      </c>
      <c r="BB14" s="77"/>
      <c r="BC14" s="77">
        <v>1.002</v>
      </c>
      <c r="BD14" s="77">
        <v>1.018</v>
      </c>
      <c r="BE14" s="77">
        <v>0.89700000000000002</v>
      </c>
      <c r="BF14" s="47">
        <v>1.018</v>
      </c>
      <c r="BG14" s="47">
        <f t="shared" si="265"/>
        <v>0.89700000000000002</v>
      </c>
      <c r="BH14" s="77">
        <v>0.99099999999999999</v>
      </c>
      <c r="BI14" s="77">
        <v>1.0009999999999999</v>
      </c>
      <c r="BJ14" s="77">
        <v>0.99299999999999999</v>
      </c>
      <c r="BK14" s="77">
        <v>0.999</v>
      </c>
      <c r="BL14" s="77">
        <v>0.97399999999999998</v>
      </c>
      <c r="BM14" s="77">
        <v>0.98399999999999999</v>
      </c>
      <c r="BN14" s="77">
        <v>0.97599999999999998</v>
      </c>
      <c r="BO14" s="77">
        <v>0.97399999999999998</v>
      </c>
      <c r="BP14" s="77">
        <v>0.97199999999999998</v>
      </c>
      <c r="BQ14" s="77">
        <v>1</v>
      </c>
      <c r="BR14" s="77">
        <v>0.89700000000000002</v>
      </c>
      <c r="BS14" s="77"/>
      <c r="BT14" s="77">
        <v>0.97499999999999998</v>
      </c>
      <c r="BU14" s="77">
        <v>0.96099999999999997</v>
      </c>
      <c r="BV14" s="77">
        <v>0.99299999999999999</v>
      </c>
      <c r="BW14" s="77"/>
      <c r="BX14" s="77">
        <v>0.98399999999999999</v>
      </c>
      <c r="BY14" s="77">
        <v>0.98</v>
      </c>
      <c r="BZ14" s="77">
        <v>0.97399999999999998</v>
      </c>
      <c r="CA14" s="77"/>
      <c r="CB14" s="77">
        <v>0.998</v>
      </c>
      <c r="CC14" s="77">
        <v>1.0089999999999999</v>
      </c>
      <c r="CD14" s="77">
        <v>0.98799999999999999</v>
      </c>
      <c r="CE14" s="77">
        <v>1.01</v>
      </c>
      <c r="CF14" s="77">
        <f t="shared" si="3"/>
        <v>0.89700000000000002</v>
      </c>
      <c r="CG14" s="77">
        <v>1</v>
      </c>
      <c r="CH14" s="77"/>
      <c r="CI14" s="77">
        <v>0.997</v>
      </c>
      <c r="CJ14" s="77">
        <v>1.016</v>
      </c>
      <c r="CK14" s="77">
        <v>1.0169999999999999</v>
      </c>
      <c r="CL14" s="77"/>
      <c r="CM14" s="77">
        <v>1.018</v>
      </c>
      <c r="CN14" s="77">
        <v>1.0109999999999999</v>
      </c>
      <c r="CO14" s="77"/>
      <c r="CP14" s="77">
        <v>1.0129999999999999</v>
      </c>
      <c r="CQ14" s="77">
        <f t="shared" si="4"/>
        <v>0.89700000000000002</v>
      </c>
      <c r="CR14" s="77">
        <v>1.0429999999999999</v>
      </c>
      <c r="CS14" s="77">
        <v>1.04</v>
      </c>
      <c r="CT14" s="77">
        <v>1.0740000000000001</v>
      </c>
      <c r="CU14" s="77"/>
      <c r="CV14" s="77">
        <v>1.036</v>
      </c>
      <c r="CW14" s="77">
        <v>1.054</v>
      </c>
      <c r="CX14" s="77">
        <v>1.0529999999999999</v>
      </c>
      <c r="CY14" s="77"/>
      <c r="CZ14" s="77">
        <v>1.0189999999999999</v>
      </c>
      <c r="DA14" s="77">
        <v>1.056</v>
      </c>
      <c r="DB14" s="77">
        <f t="shared" si="5"/>
        <v>0.89700000000000002</v>
      </c>
      <c r="DC14" s="77">
        <v>1.0209999999999999</v>
      </c>
      <c r="DD14" s="77">
        <v>1.073</v>
      </c>
      <c r="DE14" s="77">
        <v>1.0649999999999999</v>
      </c>
      <c r="DF14" s="77">
        <v>1.119</v>
      </c>
      <c r="DG14" s="77">
        <v>1.1180000000000001</v>
      </c>
      <c r="DH14" s="77">
        <v>1.1040000000000001</v>
      </c>
      <c r="DI14" s="77">
        <v>1.125</v>
      </c>
      <c r="DJ14" s="77">
        <v>1.1120000000000001</v>
      </c>
      <c r="DK14" s="77">
        <v>1.1100000000000001</v>
      </c>
      <c r="DL14" s="77">
        <v>1.123</v>
      </c>
      <c r="DM14" s="77">
        <v>1.06</v>
      </c>
      <c r="DN14" s="77">
        <f t="shared" si="6"/>
        <v>0.89700000000000002</v>
      </c>
      <c r="DO14" s="47">
        <v>1.1200000000000001</v>
      </c>
      <c r="DP14" s="47"/>
      <c r="DQ14" s="102">
        <v>1.117</v>
      </c>
      <c r="DR14" s="47">
        <v>1.1539999999999999</v>
      </c>
      <c r="DS14" s="47">
        <v>1.1639999999999999</v>
      </c>
      <c r="DT14" s="47">
        <v>1.256</v>
      </c>
      <c r="DU14" s="47">
        <v>1.1930000000000001</v>
      </c>
      <c r="DV14" s="47">
        <v>1.232</v>
      </c>
      <c r="DW14" s="47">
        <v>1.2110000000000001</v>
      </c>
      <c r="DX14" s="47">
        <v>1.252</v>
      </c>
      <c r="DY14" s="51">
        <v>1.232</v>
      </c>
      <c r="DZ14" s="51">
        <v>1.1399999999999999</v>
      </c>
      <c r="EA14" s="51">
        <f t="shared" si="7"/>
        <v>0.89700000000000002</v>
      </c>
      <c r="EB14" s="51">
        <v>1.2350000000000001</v>
      </c>
      <c r="EC14" s="51">
        <v>1.1950000000000001</v>
      </c>
      <c r="ED14" s="51">
        <v>1.23</v>
      </c>
      <c r="EE14" s="51"/>
      <c r="EF14" s="51">
        <v>1.212</v>
      </c>
      <c r="EG14" s="51">
        <v>1.1970000000000001</v>
      </c>
      <c r="EH14" s="51">
        <v>1.1950000000000001</v>
      </c>
      <c r="EI14" s="51">
        <v>1.1950000000000001</v>
      </c>
      <c r="EJ14" s="51">
        <v>1.1955</v>
      </c>
      <c r="EK14" s="51">
        <v>1.216</v>
      </c>
      <c r="EL14" s="51">
        <v>1.1399999999999999</v>
      </c>
      <c r="EM14" s="51">
        <f t="shared" si="8"/>
        <v>0.89700000000000002</v>
      </c>
      <c r="EN14" s="51">
        <v>1.2170000000000001</v>
      </c>
      <c r="EO14" s="51">
        <v>1.2</v>
      </c>
      <c r="EP14" s="51">
        <v>1.2130000000000001</v>
      </c>
      <c r="EQ14" s="47">
        <v>1.2390000000000001</v>
      </c>
      <c r="ER14" s="47">
        <v>1.222</v>
      </c>
      <c r="ES14" s="47">
        <v>1.234</v>
      </c>
      <c r="ET14" s="47">
        <v>1.216</v>
      </c>
      <c r="EU14" s="47"/>
      <c r="EV14" s="47">
        <v>1.1779999999999999</v>
      </c>
      <c r="EW14" s="51">
        <v>1.1739999999999999</v>
      </c>
      <c r="EX14" s="47">
        <f t="shared" si="9"/>
        <v>0.89700000000000002</v>
      </c>
      <c r="EY14" s="47">
        <v>1.18</v>
      </c>
      <c r="EZ14" s="47">
        <v>1.1539999999999999</v>
      </c>
      <c r="FA14" s="47">
        <v>1.1439999999999999</v>
      </c>
      <c r="FB14" s="47">
        <v>1.135</v>
      </c>
      <c r="FC14" s="47">
        <v>1.135</v>
      </c>
      <c r="FD14" s="47"/>
      <c r="FE14" s="47">
        <v>1.127</v>
      </c>
      <c r="FF14" s="47">
        <v>1.1259999999999999</v>
      </c>
      <c r="FG14" s="47">
        <v>1.1459999999999999</v>
      </c>
      <c r="FH14" s="47">
        <v>1.1299999999999999</v>
      </c>
      <c r="FI14" s="47">
        <v>1.1299999999999999</v>
      </c>
      <c r="FJ14" s="47">
        <v>1.1299999999999999</v>
      </c>
      <c r="FK14" s="51">
        <v>1.1000000000000001</v>
      </c>
      <c r="FL14" s="51">
        <f t="shared" si="10"/>
        <v>0.89700000000000002</v>
      </c>
      <c r="FM14" s="51">
        <v>1.1299999999999999</v>
      </c>
      <c r="FN14" s="51">
        <v>1.1319999999999999</v>
      </c>
      <c r="FO14" s="51">
        <v>1.1399999999999999</v>
      </c>
      <c r="FP14" s="51">
        <v>1.1299999999999999</v>
      </c>
      <c r="FQ14" s="51">
        <v>1.1299999999999999</v>
      </c>
      <c r="FR14" s="47">
        <v>0</v>
      </c>
      <c r="FS14" s="47">
        <v>0</v>
      </c>
      <c r="FT14" s="47">
        <v>0</v>
      </c>
      <c r="FU14" s="47">
        <v>0</v>
      </c>
      <c r="FV14" s="47">
        <v>0</v>
      </c>
      <c r="FW14" s="47">
        <v>0.95</v>
      </c>
      <c r="FX14" s="47">
        <v>0.9</v>
      </c>
      <c r="FY14" s="47">
        <v>0</v>
      </c>
      <c r="FZ14" s="47">
        <v>0</v>
      </c>
      <c r="GA14" s="47"/>
      <c r="GB14" s="47">
        <v>0.95</v>
      </c>
      <c r="GC14" s="47">
        <v>0.95</v>
      </c>
      <c r="GD14" s="47">
        <v>0.95</v>
      </c>
      <c r="GE14" s="47">
        <v>0.95</v>
      </c>
      <c r="GF14" s="47"/>
      <c r="GG14" s="47">
        <v>0.95</v>
      </c>
      <c r="GH14" s="47">
        <v>0.94699999999999995</v>
      </c>
      <c r="GI14" s="47">
        <v>0.95499999999999996</v>
      </c>
      <c r="GJ14" s="47">
        <v>0.94899999999999995</v>
      </c>
      <c r="GK14" s="47">
        <v>0.94499999999999995</v>
      </c>
      <c r="GL14" s="47">
        <v>0.94899999999999995</v>
      </c>
      <c r="GM14" s="47">
        <v>0.95</v>
      </c>
      <c r="GN14" s="47"/>
      <c r="GO14" s="47">
        <v>0.94599999999999995</v>
      </c>
      <c r="GP14" s="47"/>
      <c r="GQ14" s="47">
        <v>0.95299999999999996</v>
      </c>
      <c r="GR14" s="47">
        <v>0.95</v>
      </c>
      <c r="GS14" s="47">
        <v>0.95199999999999996</v>
      </c>
      <c r="GT14" s="47"/>
      <c r="GU14" s="47">
        <v>0.94899999999999995</v>
      </c>
      <c r="GV14" s="47">
        <v>0.95199999999999996</v>
      </c>
      <c r="GW14" s="47">
        <v>0.95199999999999996</v>
      </c>
      <c r="GX14" s="47">
        <v>0.94799999999999995</v>
      </c>
      <c r="GY14" s="47">
        <v>0.94499999999999995</v>
      </c>
      <c r="GZ14" s="47">
        <v>0.95</v>
      </c>
      <c r="HA14" s="47"/>
      <c r="HB14" s="47">
        <v>0.94399999999999995</v>
      </c>
      <c r="HC14" s="47">
        <f t="shared" si="12"/>
        <v>0.9</v>
      </c>
      <c r="HD14" s="47">
        <v>0.95799999999999996</v>
      </c>
      <c r="HE14" s="47">
        <v>0.94899999999999995</v>
      </c>
      <c r="HF14" s="47">
        <v>0.94899999999999995</v>
      </c>
      <c r="HG14" s="47">
        <v>0.94499999999999995</v>
      </c>
      <c r="HH14" s="51">
        <v>0.95299999999999996</v>
      </c>
      <c r="HI14" s="47">
        <f t="shared" si="13"/>
        <v>0.9</v>
      </c>
      <c r="HJ14" s="47">
        <v>0.95199999999999996</v>
      </c>
      <c r="HK14" s="47">
        <v>0.95399999999999996</v>
      </c>
      <c r="HL14" s="47">
        <v>0.94599999999999995</v>
      </c>
      <c r="HM14" s="47">
        <v>0.95</v>
      </c>
      <c r="HN14" s="77"/>
      <c r="HO14" s="77">
        <v>0.95299999999999996</v>
      </c>
      <c r="HP14" s="77">
        <v>0.94899999999999995</v>
      </c>
      <c r="HQ14" s="77">
        <v>0.94499999999999995</v>
      </c>
      <c r="HR14" s="77">
        <v>0.96399999999999997</v>
      </c>
      <c r="HS14" s="77">
        <v>0.99199999999999999</v>
      </c>
      <c r="HT14" s="77"/>
      <c r="HU14" s="77">
        <v>0.995</v>
      </c>
      <c r="HV14" s="77"/>
      <c r="HW14" s="77">
        <v>1.0069999999999999</v>
      </c>
      <c r="HX14" s="77">
        <v>1.0029999999999999</v>
      </c>
      <c r="HY14" s="47">
        <f t="shared" si="14"/>
        <v>0.9</v>
      </c>
      <c r="HZ14" s="77"/>
      <c r="IA14" s="6">
        <f t="shared" si="15"/>
        <v>0.11444444444444429</v>
      </c>
      <c r="IB14" s="102"/>
      <c r="IC14" s="102">
        <v>1.0820000000000001</v>
      </c>
      <c r="ID14" s="102">
        <v>1.117</v>
      </c>
      <c r="IE14" s="102">
        <v>1.127</v>
      </c>
      <c r="IF14" s="102">
        <v>1.103</v>
      </c>
      <c r="IG14" s="102">
        <v>1.008</v>
      </c>
      <c r="IH14" s="102">
        <v>1.083</v>
      </c>
      <c r="II14" s="102">
        <v>1.0780000000000001</v>
      </c>
      <c r="IJ14" s="102">
        <v>1.242</v>
      </c>
      <c r="IK14" s="102">
        <v>1.2430000000000001</v>
      </c>
      <c r="IL14" s="102">
        <v>1.25</v>
      </c>
      <c r="IM14" s="102">
        <v>1.1200000000000001</v>
      </c>
      <c r="IN14" s="102">
        <v>1.111</v>
      </c>
      <c r="IO14" s="102">
        <v>1.105</v>
      </c>
      <c r="IP14" s="102">
        <v>1.1100000000000001</v>
      </c>
      <c r="IQ14" s="102">
        <v>1.498</v>
      </c>
      <c r="IR14" s="102">
        <f t="shared" si="16"/>
        <v>1.0780000000000001</v>
      </c>
      <c r="IS14" s="102">
        <v>1.155</v>
      </c>
      <c r="IT14" s="102">
        <v>1.1220000000000001</v>
      </c>
      <c r="IU14" s="102">
        <v>1.1299999999999999</v>
      </c>
      <c r="IV14" s="102">
        <v>1.143</v>
      </c>
      <c r="IW14" s="102">
        <v>1.1499999999999999</v>
      </c>
      <c r="IX14" s="102"/>
      <c r="IY14" s="102">
        <v>1.141</v>
      </c>
      <c r="IZ14" s="102">
        <v>1.194</v>
      </c>
      <c r="JA14" s="102">
        <v>1.206</v>
      </c>
      <c r="JB14" s="102">
        <v>1.1919999999999999</v>
      </c>
      <c r="JC14" s="102">
        <v>1.33</v>
      </c>
      <c r="JD14" s="102">
        <v>1.319</v>
      </c>
      <c r="JE14" s="102">
        <v>1.3009999999999999</v>
      </c>
      <c r="JF14" s="102">
        <v>1.105</v>
      </c>
      <c r="JG14" s="102"/>
      <c r="JH14" s="102">
        <v>1.109</v>
      </c>
      <c r="JI14" s="102">
        <v>1.1259999999999999</v>
      </c>
      <c r="JJ14" s="102">
        <f t="shared" si="17"/>
        <v>1.0780000000000001</v>
      </c>
      <c r="JK14" s="102"/>
      <c r="JL14" s="102">
        <v>1.1850000000000001</v>
      </c>
      <c r="JM14" s="102">
        <v>1.1619999999999999</v>
      </c>
      <c r="JN14" s="102">
        <v>1.161</v>
      </c>
      <c r="JO14" s="102">
        <v>1.1970000000000001</v>
      </c>
      <c r="JP14" s="102">
        <v>1.1830000000000001</v>
      </c>
      <c r="JQ14" s="102">
        <v>1.1950000000000001</v>
      </c>
      <c r="JR14" s="102">
        <v>1.2250000000000001</v>
      </c>
      <c r="JS14" s="102">
        <v>1.2050000000000001</v>
      </c>
      <c r="JT14" s="102">
        <v>1.175</v>
      </c>
      <c r="JU14" s="102">
        <v>1.2130000000000001</v>
      </c>
      <c r="JV14" s="102">
        <v>1.0780000000000001</v>
      </c>
      <c r="JW14" s="102">
        <v>1.2130000000000001</v>
      </c>
      <c r="JX14" s="102">
        <f t="shared" si="266"/>
        <v>1.0780000000000001</v>
      </c>
      <c r="JY14" s="102">
        <v>1.1739999999999999</v>
      </c>
      <c r="JZ14" s="102">
        <v>1.1779999999999999</v>
      </c>
      <c r="KA14" s="102">
        <v>1.1759999999999999</v>
      </c>
      <c r="KB14" s="102">
        <v>1.1719999999999999</v>
      </c>
      <c r="KC14" s="102">
        <v>1.1559999999999999</v>
      </c>
      <c r="KD14" s="102">
        <v>1.161</v>
      </c>
      <c r="KE14" s="102">
        <v>1.1579999999999999</v>
      </c>
      <c r="KF14" s="102">
        <v>1.171</v>
      </c>
      <c r="KG14" s="102">
        <v>1.175</v>
      </c>
      <c r="KH14" s="102">
        <v>1.18</v>
      </c>
      <c r="KI14" s="102">
        <f t="shared" si="18"/>
        <v>1.0780000000000001</v>
      </c>
      <c r="KJ14" s="102">
        <v>1.17</v>
      </c>
      <c r="KK14" s="102">
        <v>1.181</v>
      </c>
      <c r="KL14" s="102">
        <v>1.1579999999999999</v>
      </c>
      <c r="KM14" s="102">
        <v>1.1910000000000001</v>
      </c>
      <c r="KN14" s="102">
        <v>1.1850000000000001</v>
      </c>
      <c r="KO14" s="102">
        <v>1.181</v>
      </c>
      <c r="KP14" s="102">
        <v>1.1599999999999999</v>
      </c>
      <c r="KQ14" s="102">
        <v>1.1919999999999999</v>
      </c>
      <c r="KR14" s="102">
        <v>1.1639999999999999</v>
      </c>
      <c r="KS14" s="102">
        <v>1.19</v>
      </c>
      <c r="KT14" s="102">
        <f t="shared" si="19"/>
        <v>1.0780000000000001</v>
      </c>
      <c r="KU14" s="102">
        <v>1.17</v>
      </c>
      <c r="KV14" s="102">
        <v>1.1719999999999999</v>
      </c>
      <c r="KW14" s="102">
        <v>1.1990000000000001</v>
      </c>
      <c r="KX14" s="102">
        <v>1.206</v>
      </c>
      <c r="KY14" s="102"/>
      <c r="KZ14" s="102">
        <v>1.177</v>
      </c>
      <c r="LA14" s="102"/>
      <c r="LB14" s="102">
        <v>1.2090000000000001</v>
      </c>
      <c r="LC14" s="102">
        <v>1.212</v>
      </c>
      <c r="LD14" s="102">
        <f t="shared" si="20"/>
        <v>1.0780000000000001</v>
      </c>
      <c r="LE14" s="102">
        <v>1.2210000000000001</v>
      </c>
      <c r="LF14" s="102">
        <v>1.238</v>
      </c>
      <c r="LG14" s="102">
        <v>1.244</v>
      </c>
      <c r="LH14" s="102">
        <v>1.2310000000000001</v>
      </c>
      <c r="LI14" s="102">
        <v>1.24</v>
      </c>
      <c r="LJ14" s="102">
        <v>1.242</v>
      </c>
      <c r="LK14" s="102">
        <v>1.196</v>
      </c>
      <c r="LL14" s="102">
        <v>1.254</v>
      </c>
      <c r="LM14" s="102">
        <f t="shared" si="21"/>
        <v>1.0780000000000001</v>
      </c>
      <c r="LN14" s="102">
        <v>1.202</v>
      </c>
      <c r="LO14" s="102">
        <v>1.2549999999999999</v>
      </c>
      <c r="LP14" s="102">
        <v>1.26</v>
      </c>
      <c r="LQ14" s="102"/>
      <c r="LR14" s="102">
        <v>1.3140000000000001</v>
      </c>
      <c r="LS14" s="102">
        <v>1.302</v>
      </c>
      <c r="LT14" s="102">
        <v>1.3069999999999999</v>
      </c>
      <c r="LU14" s="102">
        <v>1.298</v>
      </c>
      <c r="LV14" s="102"/>
      <c r="LW14" s="102">
        <v>1.3129999999999999</v>
      </c>
      <c r="LX14" s="102">
        <v>1.3160000000000001</v>
      </c>
      <c r="LY14" s="102">
        <v>1.252</v>
      </c>
      <c r="LZ14" s="102">
        <f t="shared" si="22"/>
        <v>1.0780000000000001</v>
      </c>
      <c r="MA14" s="102">
        <v>1.3220000000000001</v>
      </c>
      <c r="MB14" s="102">
        <v>1.319</v>
      </c>
      <c r="MC14" s="102"/>
      <c r="MD14" s="885">
        <f t="shared" si="23"/>
        <v>0.22356215213358058</v>
      </c>
      <c r="ME14" s="1060"/>
      <c r="MF14" s="1060">
        <v>1.1819999999999999</v>
      </c>
      <c r="MG14" s="1060">
        <v>1.181</v>
      </c>
      <c r="MH14" s="1060">
        <v>1.1879999999999999</v>
      </c>
      <c r="MI14" s="1060">
        <v>1.1850000000000001</v>
      </c>
      <c r="MJ14" s="1060">
        <v>1.081</v>
      </c>
      <c r="MK14" s="1060">
        <v>1.0680000000000001</v>
      </c>
      <c r="ML14" s="1060">
        <v>1.0589999999999999</v>
      </c>
      <c r="MM14" s="1060">
        <v>1.232</v>
      </c>
      <c r="MN14" s="1060">
        <v>1.2030000000000001</v>
      </c>
      <c r="MO14" s="1060"/>
      <c r="MP14" s="1060">
        <v>1.21</v>
      </c>
      <c r="MQ14" s="1060">
        <v>1.0980000000000001</v>
      </c>
      <c r="MR14" s="1060">
        <v>1.103</v>
      </c>
      <c r="MS14" s="1060">
        <v>1.077</v>
      </c>
      <c r="MT14" s="1060">
        <v>1.115</v>
      </c>
      <c r="MU14" s="1060">
        <v>1.1950000000000001</v>
      </c>
      <c r="MV14" s="1060">
        <f t="shared" si="24"/>
        <v>1.0589999999999999</v>
      </c>
      <c r="MW14" s="1060">
        <v>1.1200000000000001</v>
      </c>
      <c r="MX14" s="1060">
        <v>1.1259999999999999</v>
      </c>
      <c r="MY14" s="1060">
        <v>1.1100000000000001</v>
      </c>
      <c r="MZ14" s="1060"/>
      <c r="NA14" s="1060">
        <v>1.113</v>
      </c>
      <c r="NB14" s="1060">
        <v>1.1240000000000001</v>
      </c>
      <c r="NC14" s="1060">
        <v>1.149</v>
      </c>
      <c r="ND14" s="1060">
        <v>1.1679999999999999</v>
      </c>
      <c r="NE14" s="1060">
        <v>1.157</v>
      </c>
      <c r="NF14" s="1060"/>
      <c r="NG14" s="1060">
        <v>1.161</v>
      </c>
      <c r="NH14" s="1060">
        <v>1.29</v>
      </c>
      <c r="NI14" s="1060"/>
      <c r="NJ14" s="1060">
        <v>1.292</v>
      </c>
      <c r="NK14" s="1060">
        <v>1.08</v>
      </c>
      <c r="NL14" s="1060">
        <v>1.08</v>
      </c>
      <c r="NM14" s="1060">
        <v>1.0820000000000001</v>
      </c>
      <c r="NN14" s="1060">
        <f t="shared" si="25"/>
        <v>1.0589999999999999</v>
      </c>
      <c r="NO14" s="1060">
        <v>1.1679999999999999</v>
      </c>
      <c r="NP14" s="1060">
        <v>1.1499999999999999</v>
      </c>
      <c r="NQ14" s="1060">
        <v>1.159</v>
      </c>
      <c r="NR14" s="1060"/>
      <c r="NS14" s="1060">
        <v>1.1839999999999999</v>
      </c>
      <c r="NT14" s="1060">
        <v>1.198</v>
      </c>
      <c r="NU14" s="1060">
        <v>1.1930000000000001</v>
      </c>
      <c r="NV14" s="1060">
        <v>1.2150000000000001</v>
      </c>
      <c r="NW14" s="1060">
        <v>1.2110000000000001</v>
      </c>
      <c r="NX14" s="1060">
        <v>1.208</v>
      </c>
      <c r="NY14" s="1060">
        <v>1.1910000000000001</v>
      </c>
      <c r="NZ14" s="1060">
        <v>1.0589999999999999</v>
      </c>
      <c r="OA14" s="1060">
        <v>1.1910000000000001</v>
      </c>
      <c r="OB14" s="102">
        <f t="shared" si="267"/>
        <v>1.0589999999999999</v>
      </c>
      <c r="OC14" s="1060">
        <v>1.17</v>
      </c>
      <c r="OD14" s="1060">
        <v>1.1930000000000001</v>
      </c>
      <c r="OE14" s="1060">
        <v>1.1739999999999999</v>
      </c>
      <c r="OF14" s="1060">
        <v>1.177</v>
      </c>
      <c r="OG14" s="1060"/>
      <c r="OH14" s="1060">
        <v>1.1439999999999999</v>
      </c>
      <c r="OI14" s="1060">
        <v>1.165</v>
      </c>
      <c r="OJ14" s="102">
        <v>1.1579999999999999</v>
      </c>
      <c r="OK14" s="102">
        <v>1.155</v>
      </c>
      <c r="OL14" s="102">
        <v>1.161</v>
      </c>
      <c r="OM14" s="102">
        <v>1.1499999999999999</v>
      </c>
      <c r="ON14" s="102">
        <f t="shared" si="26"/>
        <v>1.0589999999999999</v>
      </c>
      <c r="OO14" s="102">
        <v>1.161</v>
      </c>
      <c r="OP14" s="102">
        <v>1.163</v>
      </c>
      <c r="OQ14" s="102">
        <v>1.1479999999999999</v>
      </c>
      <c r="OR14" s="102">
        <v>1.177</v>
      </c>
      <c r="OS14" s="102">
        <v>1.1659999999999999</v>
      </c>
      <c r="OT14" s="102">
        <v>1.171</v>
      </c>
      <c r="OU14" s="102">
        <v>1.1659999999999999</v>
      </c>
      <c r="OV14" s="102">
        <v>1.167</v>
      </c>
      <c r="OW14" s="102"/>
      <c r="OX14" s="102">
        <v>1.1779999999999999</v>
      </c>
      <c r="OY14" s="102">
        <v>1.19</v>
      </c>
      <c r="OZ14" s="102">
        <f t="shared" si="27"/>
        <v>1.0589999999999999</v>
      </c>
      <c r="PA14" s="102"/>
      <c r="PB14" s="102">
        <v>1.161</v>
      </c>
      <c r="PC14" s="102">
        <v>1.1659999999999999</v>
      </c>
      <c r="PD14" s="102">
        <v>1.179</v>
      </c>
      <c r="PE14" s="102">
        <v>1.1850000000000001</v>
      </c>
      <c r="PF14" s="102"/>
      <c r="PG14" s="102">
        <v>1.17</v>
      </c>
      <c r="PH14" s="102">
        <v>1.173</v>
      </c>
      <c r="PI14" s="102"/>
      <c r="PJ14" s="102">
        <v>1.1859999999999999</v>
      </c>
      <c r="PK14" s="102">
        <f t="shared" si="28"/>
        <v>1.0589999999999999</v>
      </c>
      <c r="PL14" s="102">
        <v>1.1930000000000001</v>
      </c>
      <c r="PM14" s="102">
        <v>1.202</v>
      </c>
      <c r="PN14" s="102">
        <v>1.2150000000000001</v>
      </c>
      <c r="PO14" s="102"/>
      <c r="PP14" s="102">
        <v>1.2190000000000001</v>
      </c>
      <c r="PQ14" s="102">
        <v>1.208</v>
      </c>
      <c r="PR14" s="102">
        <v>1.23</v>
      </c>
      <c r="PS14" s="102">
        <v>1.2</v>
      </c>
      <c r="PT14" s="102">
        <v>1.2130000000000001</v>
      </c>
      <c r="PU14" s="102">
        <f t="shared" si="29"/>
        <v>1.0589999999999999</v>
      </c>
      <c r="PV14" s="102">
        <v>1.1890000000000001</v>
      </c>
      <c r="PW14" s="102">
        <v>1.2689999999999999</v>
      </c>
      <c r="PX14" s="102">
        <v>1.256</v>
      </c>
      <c r="PY14" s="102">
        <v>1.3140000000000001</v>
      </c>
      <c r="PZ14" s="102">
        <v>1.292</v>
      </c>
      <c r="QA14" s="102"/>
      <c r="QB14" s="102">
        <v>1.282</v>
      </c>
      <c r="QC14" s="102">
        <v>1.302</v>
      </c>
      <c r="QD14" s="102">
        <v>1.298</v>
      </c>
      <c r="QE14" s="102">
        <v>1.298</v>
      </c>
      <c r="QF14" s="102">
        <v>1.3029999999999999</v>
      </c>
      <c r="QG14" s="102">
        <v>1.226</v>
      </c>
      <c r="QH14" s="102">
        <f t="shared" si="30"/>
        <v>1.0589999999999999</v>
      </c>
      <c r="QI14" s="102">
        <v>1.294</v>
      </c>
      <c r="QJ14" s="102">
        <v>1.3049999999999999</v>
      </c>
      <c r="QK14" s="102">
        <v>1.3009999999999999</v>
      </c>
      <c r="QL14" s="102">
        <v>1.306</v>
      </c>
      <c r="QM14" s="102"/>
      <c r="QN14" s="102">
        <v>1.3360000000000001</v>
      </c>
      <c r="QO14" s="102">
        <v>1.3280000000000001</v>
      </c>
      <c r="QP14" s="102">
        <v>1.3640000000000001</v>
      </c>
      <c r="QQ14" s="102">
        <v>1.345</v>
      </c>
      <c r="QR14" s="102">
        <v>1.349</v>
      </c>
      <c r="QS14" s="102">
        <v>1.373</v>
      </c>
      <c r="QT14" s="102">
        <v>1.27</v>
      </c>
      <c r="QU14" s="102">
        <f t="shared" si="31"/>
        <v>1.0589999999999999</v>
      </c>
      <c r="QV14" s="102">
        <v>1.3779999999999999</v>
      </c>
      <c r="QW14" s="102">
        <v>1.363</v>
      </c>
      <c r="QX14" s="102">
        <v>1.3640000000000001</v>
      </c>
      <c r="QY14" s="102">
        <v>1.359</v>
      </c>
      <c r="QZ14" s="102">
        <v>1.339</v>
      </c>
      <c r="RA14" s="102">
        <v>1.341</v>
      </c>
      <c r="RB14" s="102">
        <v>1.3560000000000001</v>
      </c>
      <c r="RC14" s="102">
        <v>1.337</v>
      </c>
      <c r="RD14" s="102">
        <v>1.3380000000000001</v>
      </c>
      <c r="RE14" s="102">
        <v>1.27</v>
      </c>
      <c r="RF14" s="102">
        <f t="shared" si="32"/>
        <v>1.0589999999999999</v>
      </c>
      <c r="RG14" s="102">
        <v>1.3320000000000001</v>
      </c>
      <c r="RH14" s="102"/>
      <c r="RI14" s="102">
        <v>1.327</v>
      </c>
      <c r="RJ14" s="102">
        <v>1.331</v>
      </c>
      <c r="RK14" s="102">
        <v>1.3919999999999999</v>
      </c>
      <c r="RL14" s="102">
        <v>1.3879999999999999</v>
      </c>
      <c r="RM14" s="102">
        <v>1.38</v>
      </c>
      <c r="RN14" s="102">
        <v>1.3819999999999999</v>
      </c>
      <c r="RO14" s="102">
        <v>1.3160000000000001</v>
      </c>
      <c r="RP14" s="102">
        <v>1.3380000000000001</v>
      </c>
      <c r="RQ14" s="102">
        <f t="shared" si="33"/>
        <v>1.0589999999999999</v>
      </c>
      <c r="RR14" s="102"/>
      <c r="RS14" s="102">
        <v>1.331</v>
      </c>
      <c r="RT14" s="102">
        <v>1.2529999999999999</v>
      </c>
      <c r="RU14" s="102">
        <v>1.25</v>
      </c>
      <c r="RV14" s="102">
        <v>1.2450000000000001</v>
      </c>
      <c r="RW14" s="102">
        <v>1.25</v>
      </c>
      <c r="RX14" s="102">
        <v>1.2470000000000001</v>
      </c>
      <c r="RY14" s="102">
        <v>1.252</v>
      </c>
      <c r="RZ14" s="102">
        <v>1.252</v>
      </c>
      <c r="SA14" s="102">
        <v>1.25</v>
      </c>
      <c r="SB14" s="102">
        <v>1.2549999999999999</v>
      </c>
      <c r="SC14" s="102">
        <v>1.24</v>
      </c>
      <c r="SD14" s="102">
        <v>1.25</v>
      </c>
      <c r="SE14" s="102">
        <f t="shared" si="34"/>
        <v>1.0589999999999999</v>
      </c>
      <c r="SF14" s="102">
        <v>1.24</v>
      </c>
      <c r="SG14" s="102">
        <v>1.2430000000000001</v>
      </c>
      <c r="SH14" s="102">
        <v>1.25</v>
      </c>
      <c r="SI14" s="102">
        <v>1.2410000000000001</v>
      </c>
      <c r="SJ14" s="102">
        <v>1.2450000000000001</v>
      </c>
      <c r="SK14" s="102">
        <v>0</v>
      </c>
      <c r="SL14" s="102">
        <v>0</v>
      </c>
      <c r="SM14" s="102"/>
      <c r="SN14" s="102">
        <v>0</v>
      </c>
      <c r="SO14" s="102">
        <v>0</v>
      </c>
      <c r="SP14" s="102">
        <v>0</v>
      </c>
      <c r="SQ14" s="102">
        <v>0.97</v>
      </c>
      <c r="SR14" s="102">
        <f t="shared" si="35"/>
        <v>0.97</v>
      </c>
      <c r="SS14" s="102">
        <v>0</v>
      </c>
      <c r="ST14" s="102"/>
      <c r="SU14" s="102">
        <v>0</v>
      </c>
      <c r="SV14" s="102">
        <v>0.97</v>
      </c>
      <c r="SW14" s="102"/>
      <c r="SX14" s="102">
        <v>0.97</v>
      </c>
      <c r="SY14" s="102">
        <v>0.97</v>
      </c>
      <c r="SZ14" s="102">
        <v>0.97</v>
      </c>
      <c r="TA14" s="102">
        <v>0.97</v>
      </c>
      <c r="TB14" s="102"/>
      <c r="TC14" s="102">
        <v>0.97199999999999998</v>
      </c>
      <c r="TD14" s="102">
        <v>0.97099999999999997</v>
      </c>
      <c r="TE14" s="102">
        <v>0.97</v>
      </c>
      <c r="TF14" s="102">
        <v>0.97099999999999997</v>
      </c>
      <c r="TG14" s="102">
        <v>0.97</v>
      </c>
      <c r="TH14" s="102">
        <v>0.97299999999999998</v>
      </c>
      <c r="TI14" s="102">
        <v>0.97199999999999998</v>
      </c>
      <c r="TJ14" s="102"/>
      <c r="TK14" s="102">
        <v>0.96799999999999997</v>
      </c>
      <c r="TL14" s="102">
        <v>0.97099999999999997</v>
      </c>
      <c r="TM14" s="102">
        <v>0.96399999999999997</v>
      </c>
      <c r="TN14" s="102">
        <v>0.97</v>
      </c>
      <c r="TO14" s="102">
        <v>0.96799999999999997</v>
      </c>
      <c r="TP14" s="102">
        <v>0.96899999999999997</v>
      </c>
      <c r="TQ14" s="102"/>
      <c r="TR14" s="102">
        <v>0.96499999999999997</v>
      </c>
      <c r="TS14" s="102">
        <v>0.97099999999999997</v>
      </c>
      <c r="TT14" s="102">
        <v>0.97199999999999998</v>
      </c>
      <c r="TU14" s="102">
        <v>0.97299999999999998</v>
      </c>
      <c r="TV14" s="102">
        <f t="shared" si="36"/>
        <v>0.97</v>
      </c>
      <c r="TW14" s="102">
        <v>0.97399999999999998</v>
      </c>
      <c r="TX14" s="102">
        <v>0.97599999999999998</v>
      </c>
      <c r="TY14" s="102">
        <v>0.97199999999999998</v>
      </c>
      <c r="TZ14" s="102">
        <v>0.97599999999999998</v>
      </c>
      <c r="UA14" s="102">
        <v>0.97499999999999998</v>
      </c>
      <c r="UB14" s="51">
        <f t="shared" si="37"/>
        <v>0.97</v>
      </c>
      <c r="UC14" s="51">
        <v>0.97299999999999998</v>
      </c>
      <c r="UD14" s="51">
        <v>0.97199999999999998</v>
      </c>
      <c r="UE14" s="51">
        <v>0.96599999999999997</v>
      </c>
      <c r="UF14" s="51">
        <v>0.96599999999999997</v>
      </c>
      <c r="UG14" s="51">
        <v>0.96499999999999997</v>
      </c>
      <c r="UH14" s="47">
        <v>0.96599999999999997</v>
      </c>
      <c r="UI14" s="47">
        <v>0.96099999999999997</v>
      </c>
      <c r="UJ14" s="47">
        <v>1.028</v>
      </c>
      <c r="UK14" s="47">
        <v>1.0680000000000001</v>
      </c>
      <c r="UL14" s="47">
        <v>1.099</v>
      </c>
      <c r="UM14" s="47">
        <v>1.103</v>
      </c>
      <c r="UN14" s="47"/>
      <c r="UO14" s="47">
        <v>1.0649999999999999</v>
      </c>
      <c r="UP14" s="51">
        <f t="shared" si="38"/>
        <v>0.97</v>
      </c>
      <c r="UQ14" s="47"/>
      <c r="UR14" s="6">
        <f t="shared" si="39"/>
        <v>9.7938144329896878E-2</v>
      </c>
      <c r="US14" s="1060">
        <v>1.0469999999999999</v>
      </c>
      <c r="UT14" s="1060">
        <v>1.08</v>
      </c>
      <c r="UU14" s="1060">
        <v>1.071</v>
      </c>
      <c r="UV14" s="1060">
        <v>1.0640000000000001</v>
      </c>
      <c r="UW14" s="1060">
        <v>1.0620000000000001</v>
      </c>
      <c r="UX14" s="1060">
        <v>1.06</v>
      </c>
      <c r="UY14" s="1060">
        <v>1.048</v>
      </c>
      <c r="UZ14" s="1060">
        <v>1.2190000000000001</v>
      </c>
      <c r="VA14" s="1060">
        <v>1.246</v>
      </c>
      <c r="VB14" s="1060">
        <v>1.2050000000000001</v>
      </c>
      <c r="VC14" s="1060">
        <v>1.0960000000000001</v>
      </c>
      <c r="VD14" s="1060">
        <v>1.089</v>
      </c>
      <c r="VE14" s="1060"/>
      <c r="VF14" s="1060">
        <v>1.0880000000000001</v>
      </c>
      <c r="VG14" s="1060">
        <v>1.089</v>
      </c>
      <c r="VH14" s="1060">
        <v>1.234</v>
      </c>
      <c r="VI14" s="1060">
        <f t="shared" si="40"/>
        <v>1.048</v>
      </c>
      <c r="VJ14" s="1060">
        <v>1.1319999999999999</v>
      </c>
      <c r="VK14" s="1060">
        <v>1.125</v>
      </c>
      <c r="VL14" s="1060">
        <v>1.1020000000000001</v>
      </c>
      <c r="VM14" s="1060">
        <v>1.137</v>
      </c>
      <c r="VN14" s="1060"/>
      <c r="VO14" s="1060">
        <v>1.1080000000000001</v>
      </c>
      <c r="VP14" s="1060">
        <v>1.129</v>
      </c>
      <c r="VQ14" s="1060">
        <v>1.1839999999999999</v>
      </c>
      <c r="VR14" s="1060">
        <v>1.18</v>
      </c>
      <c r="VS14" s="1060">
        <v>1.2869999999999999</v>
      </c>
      <c r="VT14" s="1060">
        <v>1.29</v>
      </c>
      <c r="VU14" s="1060">
        <v>1.109</v>
      </c>
      <c r="VV14" s="1060">
        <v>1.113</v>
      </c>
      <c r="VW14" s="1060">
        <v>1.101</v>
      </c>
      <c r="VX14" s="1060">
        <f t="shared" si="41"/>
        <v>1.048</v>
      </c>
      <c r="VY14" s="1060">
        <v>1.1459999999999999</v>
      </c>
      <c r="VZ14" s="1060">
        <v>1.1539999999999999</v>
      </c>
      <c r="WA14" s="1060">
        <v>1.1719999999999999</v>
      </c>
      <c r="WB14" s="1060">
        <v>1.196</v>
      </c>
      <c r="WC14" s="1060"/>
      <c r="WD14" s="1060">
        <v>1.1919999999999999</v>
      </c>
      <c r="WE14" s="1060">
        <v>1.2110000000000001</v>
      </c>
      <c r="WF14" s="1060">
        <v>1.214</v>
      </c>
      <c r="WG14" s="1060">
        <v>1.212</v>
      </c>
      <c r="WH14" s="1060">
        <v>1.175</v>
      </c>
      <c r="WI14" s="102">
        <v>1.2090000000000001</v>
      </c>
      <c r="WJ14" s="102">
        <v>1.048</v>
      </c>
      <c r="WK14" s="1060">
        <v>1.2090000000000001</v>
      </c>
      <c r="WL14" s="102">
        <f t="shared" si="268"/>
        <v>1.048</v>
      </c>
      <c r="WM14" s="1060">
        <v>1.167</v>
      </c>
      <c r="WN14" s="1060">
        <v>1.1659999999999999</v>
      </c>
      <c r="WO14" s="1060">
        <v>1.1539999999999999</v>
      </c>
      <c r="WP14" s="1060">
        <v>1.1499999999999999</v>
      </c>
      <c r="WQ14" s="1060">
        <v>1.173</v>
      </c>
      <c r="WR14" s="1060"/>
      <c r="WS14" s="1060">
        <v>1.1659999999999999</v>
      </c>
      <c r="WT14" s="102">
        <v>1.18</v>
      </c>
      <c r="WU14" s="102">
        <v>1.1679999999999999</v>
      </c>
      <c r="WV14" s="102">
        <v>1.159</v>
      </c>
      <c r="WW14" s="102">
        <v>1.18</v>
      </c>
      <c r="WX14" s="102">
        <f t="shared" si="42"/>
        <v>1.048</v>
      </c>
      <c r="WY14" s="102">
        <v>1.1839999999999999</v>
      </c>
      <c r="WZ14" s="102">
        <v>1.165</v>
      </c>
      <c r="XA14" s="102">
        <v>1.1519999999999999</v>
      </c>
      <c r="XB14" s="102">
        <v>1.1579999999999999</v>
      </c>
      <c r="XC14" s="102">
        <v>1.17</v>
      </c>
      <c r="XD14" s="102">
        <v>1.1819999999999999</v>
      </c>
      <c r="XE14" s="102">
        <v>1.173</v>
      </c>
      <c r="XF14" s="102">
        <v>1.204</v>
      </c>
      <c r="XG14" s="102"/>
      <c r="XH14" s="102">
        <v>1.204</v>
      </c>
      <c r="XI14" s="102">
        <v>1.19</v>
      </c>
      <c r="XJ14" s="102">
        <f t="shared" si="43"/>
        <v>1.048</v>
      </c>
      <c r="XK14" s="102">
        <v>1.165</v>
      </c>
      <c r="XL14" s="102">
        <v>1.171</v>
      </c>
      <c r="XM14" s="102"/>
      <c r="XN14" s="102">
        <v>1.169</v>
      </c>
      <c r="XO14" s="102">
        <v>1.1870000000000001</v>
      </c>
      <c r="XP14" s="102">
        <v>1.196</v>
      </c>
      <c r="XQ14" s="102"/>
      <c r="XR14" s="102">
        <v>1.1850000000000001</v>
      </c>
      <c r="XS14" s="102">
        <v>1.1830000000000001</v>
      </c>
      <c r="XT14" s="102">
        <f t="shared" si="44"/>
        <v>1.048</v>
      </c>
      <c r="XU14" s="102">
        <v>1.1970000000000001</v>
      </c>
      <c r="XV14" s="102">
        <v>1.2170000000000001</v>
      </c>
      <c r="XW14" s="102">
        <v>1.242</v>
      </c>
      <c r="XX14" s="102"/>
      <c r="XY14" s="102">
        <v>1.2350000000000001</v>
      </c>
      <c r="XZ14" s="102">
        <v>1.2070000000000001</v>
      </c>
      <c r="YA14" s="102">
        <v>1.214</v>
      </c>
      <c r="YB14" s="102">
        <v>1.1859999999999999</v>
      </c>
      <c r="YC14" s="102">
        <v>1.238</v>
      </c>
      <c r="YD14" s="102">
        <f t="shared" si="45"/>
        <v>1.048</v>
      </c>
      <c r="YE14" s="102">
        <v>1.1970000000000001</v>
      </c>
      <c r="YF14" s="102">
        <v>1.286</v>
      </c>
      <c r="YG14" s="102">
        <v>1.29</v>
      </c>
      <c r="YH14" s="102">
        <v>1.2949999999999999</v>
      </c>
      <c r="YI14" s="102">
        <v>1.32</v>
      </c>
      <c r="YJ14" s="102">
        <v>1.3009999999999999</v>
      </c>
      <c r="YK14" s="102"/>
      <c r="YL14" s="102">
        <v>1.2969999999999999</v>
      </c>
      <c r="YM14" s="102">
        <v>1.3109999999999999</v>
      </c>
      <c r="YN14" s="102">
        <v>1.3169999999999999</v>
      </c>
      <c r="YO14" s="102">
        <v>1.2889999999999999</v>
      </c>
      <c r="YP14" s="102">
        <v>1.214</v>
      </c>
      <c r="YQ14" s="102">
        <f t="shared" si="46"/>
        <v>1.048</v>
      </c>
      <c r="YR14" s="102">
        <v>1.3120000000000001</v>
      </c>
      <c r="YS14" s="102">
        <v>1.31</v>
      </c>
      <c r="YT14" s="102">
        <v>1.3009999999999999</v>
      </c>
      <c r="YU14" s="102">
        <v>1.3120000000000001</v>
      </c>
      <c r="YV14" s="102">
        <v>1.371</v>
      </c>
      <c r="YW14" s="102"/>
      <c r="YX14" s="102">
        <v>1.3839999999999999</v>
      </c>
      <c r="YY14" s="102">
        <v>1.347</v>
      </c>
      <c r="YZ14" s="102">
        <v>1.349</v>
      </c>
      <c r="ZA14" s="102">
        <v>1.3620000000000001</v>
      </c>
      <c r="ZB14" s="102">
        <v>1.391</v>
      </c>
      <c r="ZC14" s="102"/>
      <c r="ZD14" s="102">
        <v>1.3120000000000001</v>
      </c>
      <c r="ZE14" s="102">
        <f t="shared" si="47"/>
        <v>1.048</v>
      </c>
      <c r="ZF14" s="102">
        <v>1.391</v>
      </c>
      <c r="ZG14" s="102">
        <v>1.373</v>
      </c>
      <c r="ZH14" s="102">
        <v>1.3819999999999999</v>
      </c>
      <c r="ZI14" s="102">
        <v>1.3660000000000001</v>
      </c>
      <c r="ZJ14" s="102">
        <v>1.3759999999999999</v>
      </c>
      <c r="ZK14" s="102">
        <v>1.3460000000000001</v>
      </c>
      <c r="ZL14" s="102">
        <v>1.3839999999999999</v>
      </c>
      <c r="ZM14" s="102">
        <v>1.357</v>
      </c>
      <c r="ZN14" s="102">
        <v>1.351</v>
      </c>
      <c r="ZO14" s="102">
        <v>1.3120000000000001</v>
      </c>
      <c r="ZP14" s="102">
        <f t="shared" si="48"/>
        <v>1.048</v>
      </c>
      <c r="ZQ14" s="102">
        <v>1.3380000000000001</v>
      </c>
      <c r="ZR14" s="102">
        <v>1.339</v>
      </c>
      <c r="ZS14" s="102">
        <v>1.329</v>
      </c>
      <c r="ZT14" s="102"/>
      <c r="ZU14" s="102">
        <v>1.401</v>
      </c>
      <c r="ZV14" s="102">
        <v>1.3859999999999999</v>
      </c>
      <c r="ZW14" s="102">
        <v>1.3859999999999999</v>
      </c>
      <c r="ZX14" s="102">
        <v>1.3879999999999999</v>
      </c>
      <c r="ZY14" s="102">
        <v>1.3109999999999999</v>
      </c>
      <c r="ZZ14" s="102">
        <v>1.34</v>
      </c>
      <c r="AAA14" s="102">
        <f t="shared" si="49"/>
        <v>1.048</v>
      </c>
      <c r="AAB14" s="102">
        <v>1.32</v>
      </c>
      <c r="AAC14" s="102"/>
      <c r="AAD14" s="102">
        <v>1.2569999999999999</v>
      </c>
      <c r="AAE14" s="102">
        <v>1.246</v>
      </c>
      <c r="AAF14" s="102">
        <v>1.2470000000000001</v>
      </c>
      <c r="AAG14" s="102">
        <v>1.248</v>
      </c>
      <c r="AAH14" s="102">
        <v>1.274</v>
      </c>
      <c r="AAI14" s="102">
        <v>1.28</v>
      </c>
      <c r="AAJ14" s="102">
        <v>1.2589999999999999</v>
      </c>
      <c r="AAK14" s="102">
        <v>1.2689999999999999</v>
      </c>
      <c r="AAL14" s="102">
        <v>1.2589999999999999</v>
      </c>
      <c r="AAM14" s="102">
        <v>1.2470000000000001</v>
      </c>
      <c r="AAN14" s="102">
        <v>1.256</v>
      </c>
      <c r="AAO14" s="102">
        <f t="shared" si="50"/>
        <v>1.048</v>
      </c>
      <c r="AAP14" s="102">
        <v>1.28</v>
      </c>
      <c r="AAQ14" s="102">
        <v>1.28</v>
      </c>
      <c r="AAR14" s="102">
        <v>1.28</v>
      </c>
      <c r="AAS14" s="102">
        <v>1.302</v>
      </c>
      <c r="AAT14" s="102"/>
      <c r="AAU14" s="102">
        <v>1.28</v>
      </c>
      <c r="AAV14" s="102">
        <v>0</v>
      </c>
      <c r="AAW14" s="102">
        <v>0</v>
      </c>
      <c r="AAX14" s="102">
        <v>0</v>
      </c>
      <c r="AAY14" s="102">
        <v>0</v>
      </c>
      <c r="AAZ14" s="102">
        <v>0</v>
      </c>
      <c r="ABA14" s="102">
        <v>0.96</v>
      </c>
      <c r="ABB14" s="102">
        <f t="shared" si="51"/>
        <v>0.96</v>
      </c>
      <c r="ABC14" s="102">
        <v>0</v>
      </c>
      <c r="ABD14" s="102">
        <v>0</v>
      </c>
      <c r="ABE14" s="102">
        <v>0.96</v>
      </c>
      <c r="ABF14" s="102"/>
      <c r="ABG14" s="102">
        <v>0.96</v>
      </c>
      <c r="ABH14" s="102">
        <v>0.96</v>
      </c>
      <c r="ABI14" s="102">
        <v>0.96</v>
      </c>
      <c r="ABJ14" s="102">
        <v>0.96</v>
      </c>
      <c r="ABK14" s="102">
        <v>0.96299999999999997</v>
      </c>
      <c r="ABL14" s="102">
        <v>0.96499999999999997</v>
      </c>
      <c r="ABM14" s="102">
        <v>0.96299999999999997</v>
      </c>
      <c r="ABN14" s="102">
        <v>0.96</v>
      </c>
      <c r="ABO14" s="102"/>
      <c r="ABP14" s="102">
        <v>0.96299999999999997</v>
      </c>
      <c r="ABQ14" s="102">
        <v>0.96</v>
      </c>
      <c r="ABR14" s="102">
        <v>0.96099999999999997</v>
      </c>
      <c r="ABS14" s="102"/>
      <c r="ABT14" s="102">
        <v>0.95799999999999996</v>
      </c>
      <c r="ABU14" s="102">
        <v>0.96099999999999997</v>
      </c>
      <c r="ABV14" s="102">
        <v>0.96199999999999997</v>
      </c>
      <c r="ABW14" s="102">
        <v>0.96399999999999997</v>
      </c>
      <c r="ABX14" s="102">
        <v>0.96</v>
      </c>
      <c r="ABY14" s="102">
        <v>0.96399999999999997</v>
      </c>
      <c r="ABZ14" s="102">
        <v>0.96</v>
      </c>
      <c r="ACA14" s="102"/>
      <c r="ACB14" s="102">
        <v>0.96</v>
      </c>
      <c r="ACC14" s="102">
        <v>0.96199999999999997</v>
      </c>
      <c r="ACD14" s="102">
        <v>0.96199999999999997</v>
      </c>
      <c r="ACE14" s="102">
        <f t="shared" si="52"/>
        <v>0.96</v>
      </c>
      <c r="ACF14" s="102">
        <v>0.96099999999999997</v>
      </c>
      <c r="ACG14" s="102">
        <v>0.96099999999999997</v>
      </c>
      <c r="ACH14" s="102">
        <v>0.96399999999999997</v>
      </c>
      <c r="ACI14" s="102">
        <v>0.96299999999999997</v>
      </c>
      <c r="ACJ14" s="102">
        <v>0.96399999999999997</v>
      </c>
      <c r="ACK14" s="102">
        <f t="shared" si="53"/>
        <v>0.96</v>
      </c>
      <c r="ACL14" s="47">
        <v>0.95899999999999996</v>
      </c>
      <c r="ACM14" s="47">
        <v>0.96</v>
      </c>
      <c r="ACN14" s="47">
        <v>0.95799999999999996</v>
      </c>
      <c r="ACO14" s="47">
        <v>0.96199999999999997</v>
      </c>
      <c r="ACP14" s="47"/>
      <c r="ACQ14" s="47">
        <v>0.95699999999999996</v>
      </c>
      <c r="ACR14" s="47">
        <v>0.95899999999999996</v>
      </c>
      <c r="ACS14" s="47">
        <v>0.96199999999999997</v>
      </c>
      <c r="ACT14" s="47">
        <v>1.03</v>
      </c>
      <c r="ACU14" s="47">
        <v>1.1060000000000001</v>
      </c>
      <c r="ACV14" s="47">
        <v>1.107</v>
      </c>
      <c r="ACW14" s="47"/>
      <c r="ACX14" s="47">
        <v>1.1160000000000001</v>
      </c>
      <c r="ACY14" s="47">
        <v>1.0960000000000001</v>
      </c>
      <c r="ACZ14" s="102">
        <f t="shared" si="54"/>
        <v>0.96</v>
      </c>
      <c r="ADA14" s="47"/>
      <c r="ADB14" s="6">
        <f t="shared" si="55"/>
        <v>0.1416666666666668</v>
      </c>
      <c r="ADC14" s="102"/>
      <c r="ADD14" s="102">
        <v>1.0349999999999999</v>
      </c>
      <c r="ADE14" s="102">
        <v>1.087</v>
      </c>
      <c r="ADF14" s="102">
        <v>1.0389999999999999</v>
      </c>
      <c r="ADG14" s="102">
        <v>1.0649999999999999</v>
      </c>
      <c r="ADH14" s="102">
        <v>1.056</v>
      </c>
      <c r="ADI14" s="102">
        <v>1.0629999999999999</v>
      </c>
      <c r="ADJ14" s="102">
        <v>1.0629999999999999</v>
      </c>
      <c r="ADK14" s="102">
        <v>1.147</v>
      </c>
      <c r="ADL14" s="102">
        <v>1.1499999999999999</v>
      </c>
      <c r="ADM14" s="102">
        <v>1.1499999999999999</v>
      </c>
      <c r="ADN14" s="102">
        <v>1.097</v>
      </c>
      <c r="ADO14" s="102">
        <v>1.129</v>
      </c>
      <c r="ADP14" s="102">
        <v>1.1140000000000001</v>
      </c>
      <c r="ADQ14" s="102">
        <v>1.113</v>
      </c>
      <c r="ADR14" s="102">
        <v>1.1439999999999999</v>
      </c>
      <c r="ADS14" s="102">
        <f t="shared" si="245"/>
        <v>1.0629999999999999</v>
      </c>
      <c r="ADT14" s="102">
        <v>1.123</v>
      </c>
      <c r="ADU14" s="102">
        <v>1.1080000000000001</v>
      </c>
      <c r="ADV14" s="102">
        <v>1.119</v>
      </c>
      <c r="ADW14" s="102"/>
      <c r="ADX14" s="102">
        <v>1.117</v>
      </c>
      <c r="ADY14" s="102">
        <v>1.1279999999999999</v>
      </c>
      <c r="ADZ14" s="102">
        <v>1.161</v>
      </c>
      <c r="AEA14" s="102">
        <v>1.145</v>
      </c>
      <c r="AEB14" s="102">
        <v>1.1599999999999999</v>
      </c>
      <c r="AEC14" s="102">
        <v>1.1919999999999999</v>
      </c>
      <c r="AED14" s="102">
        <v>1.3080000000000001</v>
      </c>
      <c r="AEE14" s="102">
        <v>1.319</v>
      </c>
      <c r="AEF14" s="102"/>
      <c r="AEG14" s="102">
        <v>1.1299999999999999</v>
      </c>
      <c r="AEH14" s="102">
        <v>1.137</v>
      </c>
      <c r="AEI14" s="102">
        <v>1.119</v>
      </c>
      <c r="AEJ14" s="1060">
        <f t="shared" si="246"/>
        <v>1.0629999999999999</v>
      </c>
      <c r="AEK14" s="102">
        <v>1.1559999999999999</v>
      </c>
      <c r="AEL14" s="102">
        <v>1.1579999999999999</v>
      </c>
      <c r="AEM14" s="102">
        <v>1.1599999999999999</v>
      </c>
      <c r="AEN14" s="102">
        <v>1.179</v>
      </c>
      <c r="AEO14" s="102"/>
      <c r="AEP14" s="102">
        <v>1.202</v>
      </c>
      <c r="AEQ14" s="102">
        <v>1.333</v>
      </c>
      <c r="AER14" s="102">
        <v>1.1850000000000001</v>
      </c>
      <c r="AES14" s="102">
        <v>1.2050000000000001</v>
      </c>
      <c r="AET14" s="102">
        <v>1.204</v>
      </c>
      <c r="AEU14" s="102">
        <v>1.2</v>
      </c>
      <c r="AEV14" s="102">
        <v>1.2</v>
      </c>
      <c r="AEW14" s="102">
        <v>1.0629999999999999</v>
      </c>
      <c r="AEX14" s="102">
        <f t="shared" si="269"/>
        <v>1.0629999999999999</v>
      </c>
      <c r="AEY14" s="102">
        <v>1.1719999999999999</v>
      </c>
      <c r="AEZ14" s="102">
        <v>1.1779999999999999</v>
      </c>
      <c r="AFA14" s="102">
        <v>1.1879999999999999</v>
      </c>
      <c r="AFB14" s="102">
        <v>1.1870000000000001</v>
      </c>
      <c r="AFC14" s="102">
        <v>1.1599999999999999</v>
      </c>
      <c r="AFD14" s="102">
        <v>1.165</v>
      </c>
      <c r="AFE14" s="102">
        <v>1.1879999999999999</v>
      </c>
      <c r="AFF14" s="102"/>
      <c r="AFG14" s="102">
        <v>1.1839999999999999</v>
      </c>
      <c r="AFH14" s="102">
        <v>1.149</v>
      </c>
      <c r="AFI14" s="102">
        <v>1.1599999999999999</v>
      </c>
      <c r="AFJ14" s="102">
        <f t="shared" si="57"/>
        <v>1.0629999999999999</v>
      </c>
      <c r="AFK14" s="102">
        <v>1.165</v>
      </c>
      <c r="AFL14" s="102">
        <v>1.155</v>
      </c>
      <c r="AFM14" s="102">
        <v>1.135</v>
      </c>
      <c r="AFN14" s="102"/>
      <c r="AFO14" s="102">
        <v>1.1539999999999999</v>
      </c>
      <c r="AFP14" s="102">
        <v>1.1599999999999999</v>
      </c>
      <c r="AFQ14" s="102">
        <v>1.17</v>
      </c>
      <c r="AFR14" s="102">
        <v>1.159</v>
      </c>
      <c r="AFS14" s="102">
        <v>1.149</v>
      </c>
      <c r="AFT14" s="102">
        <v>1.1830000000000001</v>
      </c>
      <c r="AFU14" s="102">
        <v>1.1599999999999999</v>
      </c>
      <c r="AFV14" s="102">
        <f t="shared" si="58"/>
        <v>1.0629999999999999</v>
      </c>
      <c r="AFW14" s="102">
        <v>1.1419999999999999</v>
      </c>
      <c r="AFX14" s="102">
        <v>1.1479999999999999</v>
      </c>
      <c r="AFY14" s="102">
        <v>1.1379999999999999</v>
      </c>
      <c r="AFZ14" s="102"/>
      <c r="AGA14" s="102">
        <v>1.1399999999999999</v>
      </c>
      <c r="AGB14" s="102">
        <v>1.165</v>
      </c>
      <c r="AGC14" s="102">
        <v>1.155</v>
      </c>
      <c r="AGD14" s="102">
        <v>1.17</v>
      </c>
      <c r="AGE14" s="102">
        <f t="shared" si="59"/>
        <v>1.0629999999999999</v>
      </c>
      <c r="AGF14" s="102">
        <v>1.157</v>
      </c>
      <c r="AGG14" s="102">
        <v>1.179</v>
      </c>
      <c r="AGH14" s="102"/>
      <c r="AGI14" s="102">
        <v>1.1919999999999999</v>
      </c>
      <c r="AGJ14" s="102">
        <v>1.2</v>
      </c>
      <c r="AGK14" s="102">
        <v>1.2150000000000001</v>
      </c>
      <c r="AGL14" s="102"/>
      <c r="AGM14" s="102">
        <v>1.19</v>
      </c>
      <c r="AGN14" s="102">
        <v>1.1870000000000001</v>
      </c>
      <c r="AGO14" s="102">
        <v>1.1659999999999999</v>
      </c>
      <c r="AGP14" s="102">
        <f t="shared" si="60"/>
        <v>1.0629999999999999</v>
      </c>
      <c r="AGQ14" s="102">
        <v>1.204</v>
      </c>
      <c r="AGR14" s="102">
        <v>1.2430000000000001</v>
      </c>
      <c r="AGS14" s="102">
        <v>1.25</v>
      </c>
      <c r="AGT14" s="102">
        <v>1.2549999999999999</v>
      </c>
      <c r="AGU14" s="102">
        <v>1.256</v>
      </c>
      <c r="AGV14" s="102">
        <v>1.2390000000000001</v>
      </c>
      <c r="AGW14" s="102">
        <v>1.246</v>
      </c>
      <c r="AGX14" s="102"/>
      <c r="AGY14" s="102">
        <v>1.2809999999999999</v>
      </c>
      <c r="AGZ14" s="102">
        <v>1.2470000000000001</v>
      </c>
      <c r="AHA14" s="102">
        <v>1.3080000000000001</v>
      </c>
      <c r="AHB14" s="102">
        <v>1.21</v>
      </c>
      <c r="AHC14" s="102">
        <f t="shared" si="61"/>
        <v>1.0629999999999999</v>
      </c>
      <c r="AHD14" s="102">
        <v>1.26</v>
      </c>
      <c r="AHE14" s="102">
        <v>1.272</v>
      </c>
      <c r="AHF14" s="102">
        <v>1.252</v>
      </c>
      <c r="AHG14" s="102"/>
      <c r="AHH14" s="102">
        <v>1.2569999999999999</v>
      </c>
      <c r="AHI14" s="102">
        <v>1.3129999999999999</v>
      </c>
      <c r="AHJ14" s="102">
        <v>1.3140000000000001</v>
      </c>
      <c r="AHK14" s="102">
        <v>1.3080000000000001</v>
      </c>
      <c r="AHL14" s="102">
        <v>1.3240000000000001</v>
      </c>
      <c r="AHM14" s="102">
        <v>1.34</v>
      </c>
      <c r="AHN14" s="102">
        <v>1.361</v>
      </c>
      <c r="AHO14" s="102">
        <v>1.268</v>
      </c>
      <c r="AHP14" s="102">
        <f t="shared" si="62"/>
        <v>1.0629999999999999</v>
      </c>
      <c r="AHQ14" s="102">
        <v>1.355</v>
      </c>
      <c r="AHR14" s="102">
        <v>1.3080000000000001</v>
      </c>
      <c r="AHS14" s="102">
        <v>1.3140000000000001</v>
      </c>
      <c r="AHT14" s="102">
        <v>1.333</v>
      </c>
      <c r="AHU14" s="102">
        <v>1.3140000000000001</v>
      </c>
      <c r="AHV14" s="102">
        <v>1.3129999999999999</v>
      </c>
      <c r="AHW14" s="102">
        <v>1.3120000000000001</v>
      </c>
      <c r="AHX14" s="102"/>
      <c r="AHY14" s="102">
        <v>1.3140000000000001</v>
      </c>
      <c r="AHZ14" s="102">
        <v>1.3120000000000001</v>
      </c>
      <c r="AIA14" s="102">
        <v>1.268</v>
      </c>
      <c r="AIB14" s="102">
        <f t="shared" si="63"/>
        <v>1.0629999999999999</v>
      </c>
      <c r="AIC14" s="102"/>
      <c r="AID14" s="102">
        <v>1.2949999999999999</v>
      </c>
      <c r="AIE14" s="102">
        <v>1.32</v>
      </c>
      <c r="AIF14" s="102">
        <v>1.304</v>
      </c>
      <c r="AIG14" s="102">
        <v>1.355</v>
      </c>
      <c r="AIH14" s="102">
        <v>1.3440000000000001</v>
      </c>
      <c r="AII14" s="102">
        <v>1.3420000000000001</v>
      </c>
      <c r="AIJ14" s="102"/>
      <c r="AIK14" s="102">
        <v>1.3460000000000001</v>
      </c>
      <c r="AIL14" s="102">
        <v>1.256</v>
      </c>
      <c r="AIM14" s="102">
        <v>1.3080000000000001</v>
      </c>
      <c r="AIN14" s="102">
        <f t="shared" si="64"/>
        <v>1.0629999999999999</v>
      </c>
      <c r="AIO14" s="102"/>
      <c r="AIP14" s="102">
        <v>1.294</v>
      </c>
      <c r="AIQ14" s="102">
        <v>1.2250000000000001</v>
      </c>
      <c r="AIR14" s="102">
        <v>1.21</v>
      </c>
      <c r="AIS14" s="102">
        <v>1.21</v>
      </c>
      <c r="AIT14" s="102">
        <v>1.2050000000000001</v>
      </c>
      <c r="AIU14" s="102">
        <v>1.204</v>
      </c>
      <c r="AIV14" s="102">
        <v>1.21</v>
      </c>
      <c r="AIW14" s="102">
        <v>1.2250000000000001</v>
      </c>
      <c r="AIX14" s="102"/>
      <c r="AIY14" s="102">
        <v>1.21</v>
      </c>
      <c r="AIZ14" s="102">
        <v>1.2190000000000001</v>
      </c>
      <c r="AJA14" s="102"/>
      <c r="AJB14" s="102">
        <v>1.22</v>
      </c>
      <c r="AJC14" s="102">
        <v>1.22</v>
      </c>
      <c r="AJD14" s="102">
        <f t="shared" si="65"/>
        <v>1.0629999999999999</v>
      </c>
      <c r="AJE14" s="102">
        <v>1.22</v>
      </c>
      <c r="AJF14" s="102">
        <v>1.2190000000000001</v>
      </c>
      <c r="AJG14" s="102">
        <v>1.22</v>
      </c>
      <c r="AJH14" s="102"/>
      <c r="AJI14" s="102">
        <v>1.22</v>
      </c>
      <c r="AJJ14" s="102">
        <v>1.25</v>
      </c>
      <c r="AJK14" s="102">
        <v>0</v>
      </c>
      <c r="AJL14" s="102">
        <v>0</v>
      </c>
      <c r="AJM14" s="102">
        <v>0</v>
      </c>
      <c r="AJN14" s="102"/>
      <c r="AJO14" s="102">
        <v>0</v>
      </c>
      <c r="AJP14" s="102">
        <v>0</v>
      </c>
      <c r="AJQ14" s="102">
        <v>0.78</v>
      </c>
      <c r="AJR14" s="102">
        <f t="shared" si="66"/>
        <v>0.78</v>
      </c>
      <c r="AJS14" s="102">
        <v>0</v>
      </c>
      <c r="AJT14" s="102"/>
      <c r="AJU14" s="102">
        <v>0</v>
      </c>
      <c r="AJV14" s="102">
        <v>0.77</v>
      </c>
      <c r="AJW14" s="102"/>
      <c r="AJX14" s="102">
        <v>0.78</v>
      </c>
      <c r="AJY14" s="102">
        <v>0.77</v>
      </c>
      <c r="AJZ14" s="102">
        <v>0.78</v>
      </c>
      <c r="AKA14" s="102">
        <v>0.78</v>
      </c>
      <c r="AKB14" s="102">
        <v>0.77</v>
      </c>
      <c r="AKC14" s="102">
        <v>0.77600000000000002</v>
      </c>
      <c r="AKD14" s="102">
        <v>0.77400000000000002</v>
      </c>
      <c r="AKE14" s="102">
        <v>0.77500000000000002</v>
      </c>
      <c r="AKF14" s="102">
        <v>0.77400000000000002</v>
      </c>
      <c r="AKG14" s="102">
        <v>0.77700000000000002</v>
      </c>
      <c r="AKH14" s="102">
        <v>0.77300000000000002</v>
      </c>
      <c r="AKI14" s="102">
        <v>0.77700000000000002</v>
      </c>
      <c r="AKJ14" s="102">
        <v>0.77400000000000002</v>
      </c>
      <c r="AKK14" s="102">
        <v>0.77600000000000002</v>
      </c>
      <c r="AKL14" s="102">
        <v>0.77300000000000002</v>
      </c>
      <c r="AKM14" s="102">
        <v>0.77600000000000002</v>
      </c>
      <c r="AKN14" s="102"/>
      <c r="AKO14" s="102">
        <v>0.77100000000000002</v>
      </c>
      <c r="AKP14" s="102">
        <v>0.77100000000000002</v>
      </c>
      <c r="AKQ14" s="102">
        <v>0.77100000000000002</v>
      </c>
      <c r="AKR14" s="102">
        <v>0.77500000000000002</v>
      </c>
      <c r="AKS14" s="102">
        <v>0.77600000000000002</v>
      </c>
      <c r="AKT14" s="102">
        <f t="shared" si="67"/>
        <v>0.77600000000000002</v>
      </c>
      <c r="AKU14" s="102">
        <v>0.77500000000000002</v>
      </c>
      <c r="AKV14" s="102">
        <v>0.77100000000000002</v>
      </c>
      <c r="AKW14" s="102">
        <v>0.77500000000000002</v>
      </c>
      <c r="AKX14" s="102">
        <v>0.77700000000000002</v>
      </c>
      <c r="AKY14" s="102">
        <v>0.78100000000000003</v>
      </c>
      <c r="AKZ14" s="102">
        <f t="shared" si="68"/>
        <v>0.77600000000000002</v>
      </c>
      <c r="ALA14" s="47">
        <v>0.78700000000000003</v>
      </c>
      <c r="ALB14" s="47"/>
      <c r="ALC14" s="47">
        <v>0.79400000000000004</v>
      </c>
      <c r="ALD14" s="47">
        <v>0.79100000000000004</v>
      </c>
      <c r="ALE14" s="47">
        <v>0.78600000000000003</v>
      </c>
      <c r="ALF14" s="47">
        <v>0.79400000000000004</v>
      </c>
      <c r="ALG14" s="47">
        <v>0.78500000000000003</v>
      </c>
      <c r="ALH14" s="47">
        <v>0.77800000000000002</v>
      </c>
      <c r="ALI14" s="47">
        <v>0.79</v>
      </c>
      <c r="ALJ14" s="47">
        <v>0.83</v>
      </c>
      <c r="ALK14" s="47">
        <v>0.83299999999999996</v>
      </c>
      <c r="ALL14" s="47">
        <v>0.83199999999999996</v>
      </c>
      <c r="ALM14" s="47">
        <v>0.80400000000000005</v>
      </c>
      <c r="ALN14" s="102">
        <f t="shared" si="69"/>
        <v>0.77600000000000002</v>
      </c>
      <c r="ALO14" s="47">
        <v>0.81299999999999994</v>
      </c>
      <c r="ALP14" s="102">
        <v>0.80900000000000005</v>
      </c>
      <c r="ALQ14" s="51"/>
      <c r="ALR14" s="51">
        <v>0.81699999999999995</v>
      </c>
      <c r="ALS14" s="51">
        <v>0.78800000000000003</v>
      </c>
      <c r="ALT14" s="51">
        <f t="shared" si="70"/>
        <v>0.77600000000000002</v>
      </c>
      <c r="ALU14" s="51"/>
      <c r="ALV14" s="461">
        <f t="shared" si="71"/>
        <v>-1</v>
      </c>
      <c r="ALW14" s="102"/>
      <c r="ALX14" s="102">
        <v>1.081</v>
      </c>
      <c r="ALY14" s="102"/>
      <c r="ALZ14" s="102">
        <v>1.1140000000000001</v>
      </c>
      <c r="AMA14" s="102">
        <v>1.115</v>
      </c>
      <c r="AMB14" s="102">
        <v>1.095</v>
      </c>
      <c r="AMC14" s="102">
        <v>1.0880000000000001</v>
      </c>
      <c r="AMD14" s="102">
        <v>1.077</v>
      </c>
      <c r="AME14" s="102">
        <v>1.077</v>
      </c>
      <c r="AMF14" s="102">
        <v>1.236</v>
      </c>
      <c r="AMG14" s="102">
        <v>1.258</v>
      </c>
      <c r="AMH14" s="102">
        <v>1.28</v>
      </c>
      <c r="AMI14" s="102">
        <v>1.135</v>
      </c>
      <c r="AMJ14" s="102">
        <v>1.1439999999999999</v>
      </c>
      <c r="AMK14" s="102">
        <v>1.1439999999999999</v>
      </c>
      <c r="AML14" s="102">
        <v>1.1200000000000001</v>
      </c>
      <c r="AMM14" s="102">
        <v>1.258</v>
      </c>
      <c r="AMN14" s="102">
        <f t="shared" si="72"/>
        <v>1.077</v>
      </c>
      <c r="AMO14" s="102">
        <v>1.1759999999999999</v>
      </c>
      <c r="AMP14" s="102"/>
      <c r="AMQ14" s="102">
        <v>1.17</v>
      </c>
      <c r="AMR14" s="102">
        <v>1.1359999999999999</v>
      </c>
      <c r="AMS14" s="102">
        <v>1.179</v>
      </c>
      <c r="AMT14" s="102">
        <v>1.1499999999999999</v>
      </c>
      <c r="AMU14" s="102">
        <v>1.2170000000000001</v>
      </c>
      <c r="AMV14" s="102">
        <v>1.222</v>
      </c>
      <c r="AMW14" s="1061">
        <v>1.224</v>
      </c>
      <c r="AMX14" s="1061">
        <v>1.349</v>
      </c>
      <c r="AMY14" s="1061">
        <v>1.3759999999999999</v>
      </c>
      <c r="AMZ14" s="1061">
        <v>1.1359999999999999</v>
      </c>
      <c r="ANA14" s="1061"/>
      <c r="ANB14" s="1061">
        <v>1.153</v>
      </c>
      <c r="ANC14" s="1061">
        <v>1.135</v>
      </c>
      <c r="AND14" s="1060">
        <f t="shared" si="73"/>
        <v>1.077</v>
      </c>
      <c r="ANE14" s="1061">
        <v>1.236</v>
      </c>
      <c r="ANF14" s="1061">
        <v>1.21</v>
      </c>
      <c r="ANG14" s="1061">
        <v>1.2130000000000001</v>
      </c>
      <c r="ANH14" s="1061">
        <v>1.2769999999999999</v>
      </c>
      <c r="ANI14" s="1061">
        <v>1.2709999999999999</v>
      </c>
      <c r="ANJ14" s="1061">
        <v>1.228</v>
      </c>
      <c r="ANK14" s="1061"/>
      <c r="ANL14" s="1061">
        <v>1.216</v>
      </c>
      <c r="ANM14" s="1061">
        <v>1.2629999999999999</v>
      </c>
      <c r="ANN14" s="1061">
        <v>1.2410000000000001</v>
      </c>
      <c r="ANO14" s="1061">
        <v>1.2410000000000001</v>
      </c>
      <c r="ANP14" s="1061">
        <v>1.077</v>
      </c>
      <c r="ANQ14" s="1061">
        <v>1.2410000000000001</v>
      </c>
      <c r="ANR14" s="102">
        <f t="shared" si="270"/>
        <v>1.077</v>
      </c>
      <c r="ANS14" s="1061">
        <v>1.2310000000000001</v>
      </c>
      <c r="ANT14" s="1061">
        <v>1.202</v>
      </c>
      <c r="ANU14" s="1061">
        <v>1.2210000000000001</v>
      </c>
      <c r="ANV14" s="1061">
        <v>1.1990000000000001</v>
      </c>
      <c r="ANW14" s="1061">
        <v>1.2</v>
      </c>
      <c r="ANX14" s="1061">
        <v>1.202</v>
      </c>
      <c r="ANY14" s="102">
        <v>1.2130000000000001</v>
      </c>
      <c r="ANZ14" s="102"/>
      <c r="AOA14" s="102">
        <v>1.1930000000000001</v>
      </c>
      <c r="AOB14" s="102">
        <v>1.2</v>
      </c>
      <c r="AOC14" s="102">
        <v>1.19</v>
      </c>
      <c r="AOD14" s="102">
        <f t="shared" si="74"/>
        <v>1.077</v>
      </c>
      <c r="AOE14" s="102">
        <v>1.2050000000000001</v>
      </c>
      <c r="AOF14" s="102">
        <v>1.22</v>
      </c>
      <c r="AOG14" s="102">
        <v>1.1970000000000001</v>
      </c>
      <c r="AOH14" s="102">
        <v>1.212</v>
      </c>
      <c r="AOI14" s="102"/>
      <c r="AOJ14" s="102">
        <v>1.202</v>
      </c>
      <c r="AOK14" s="102">
        <v>1.226</v>
      </c>
      <c r="AOL14" s="102">
        <v>1.238</v>
      </c>
      <c r="AOM14" s="102">
        <v>1.2270000000000001</v>
      </c>
      <c r="AON14" s="102">
        <v>1.222</v>
      </c>
      <c r="AOO14" s="102">
        <v>1.24</v>
      </c>
      <c r="AOP14" s="102">
        <f t="shared" si="75"/>
        <v>1.077</v>
      </c>
      <c r="AOQ14" s="102">
        <v>1.2130000000000001</v>
      </c>
      <c r="AOR14" s="102">
        <v>1.2330000000000001</v>
      </c>
      <c r="AOS14" s="102"/>
      <c r="AOT14" s="102">
        <v>1.2150000000000001</v>
      </c>
      <c r="AOU14" s="102">
        <v>1.236</v>
      </c>
      <c r="AOV14" s="102">
        <v>1.238</v>
      </c>
      <c r="AOW14" s="102">
        <v>1.21</v>
      </c>
      <c r="AOX14" s="102"/>
      <c r="AOY14" s="102">
        <v>1.2330000000000001</v>
      </c>
      <c r="AOZ14" s="102">
        <f t="shared" si="76"/>
        <v>1.077</v>
      </c>
      <c r="APA14" s="102">
        <v>1.2470000000000001</v>
      </c>
      <c r="APB14" s="102">
        <v>1.2609999999999999</v>
      </c>
      <c r="APC14" s="102">
        <v>1.258</v>
      </c>
      <c r="APD14" s="102">
        <v>1.29</v>
      </c>
      <c r="APE14" s="102">
        <v>1.2809999999999999</v>
      </c>
      <c r="APF14" s="102"/>
      <c r="APG14" s="102">
        <v>1.272</v>
      </c>
      <c r="APH14" s="102">
        <v>1.246</v>
      </c>
      <c r="API14" s="102">
        <v>1.298</v>
      </c>
      <c r="APJ14" s="102">
        <f t="shared" si="77"/>
        <v>1.077</v>
      </c>
      <c r="APK14" s="102">
        <v>1.24</v>
      </c>
      <c r="APL14" s="102">
        <v>1.33</v>
      </c>
      <c r="APM14" s="102">
        <v>1.3480000000000001</v>
      </c>
      <c r="APN14" s="102"/>
      <c r="APO14" s="102">
        <v>1.37</v>
      </c>
      <c r="APP14" s="102">
        <v>1.36</v>
      </c>
      <c r="APQ14" s="102">
        <v>1.3480000000000001</v>
      </c>
      <c r="APR14" s="102">
        <v>1.359</v>
      </c>
      <c r="APS14" s="102"/>
      <c r="APT14" s="102">
        <v>1.365</v>
      </c>
      <c r="APU14" s="102">
        <v>1.367</v>
      </c>
      <c r="APV14" s="102">
        <v>1.3640000000000001</v>
      </c>
      <c r="APW14" s="102">
        <v>1.296</v>
      </c>
      <c r="APX14" s="102">
        <f t="shared" si="78"/>
        <v>1.077</v>
      </c>
      <c r="APY14" s="102">
        <v>1.351</v>
      </c>
      <c r="APZ14" s="102">
        <v>1.3560000000000001</v>
      </c>
      <c r="AQA14" s="102">
        <v>1.349</v>
      </c>
      <c r="AQB14" s="102"/>
      <c r="AQC14" s="102">
        <v>1.3660000000000001</v>
      </c>
      <c r="AQD14" s="102">
        <v>1.4219999999999999</v>
      </c>
      <c r="AQE14" s="102">
        <v>1.4239999999999999</v>
      </c>
      <c r="AQF14" s="102">
        <v>1.4419999999999999</v>
      </c>
      <c r="AQG14" s="102">
        <v>1.431</v>
      </c>
      <c r="AQH14" s="102">
        <v>1.448</v>
      </c>
      <c r="AQI14" s="102">
        <v>1.4790000000000001</v>
      </c>
      <c r="AQJ14" s="102">
        <v>1.38</v>
      </c>
      <c r="AQK14" s="102">
        <f t="shared" si="79"/>
        <v>1.077</v>
      </c>
      <c r="AQL14" s="102">
        <v>1.484</v>
      </c>
      <c r="AQM14" s="102">
        <v>1.4419999999999999</v>
      </c>
      <c r="AQN14" s="102">
        <v>1.4610000000000001</v>
      </c>
      <c r="AQO14" s="102">
        <v>1.464</v>
      </c>
      <c r="AQP14" s="102"/>
      <c r="AQQ14" s="102">
        <v>1.472</v>
      </c>
      <c r="AQR14" s="102">
        <v>1.472</v>
      </c>
      <c r="AQS14" s="102">
        <v>1.462</v>
      </c>
      <c r="AQT14" s="102">
        <v>1.4419999999999999</v>
      </c>
      <c r="AQU14" s="102">
        <v>1.4219999999999999</v>
      </c>
      <c r="AQV14" s="102">
        <v>1.38</v>
      </c>
      <c r="AQW14" s="102">
        <f t="shared" si="80"/>
        <v>1.077</v>
      </c>
      <c r="AQX14" s="102">
        <v>1.415</v>
      </c>
      <c r="AQY14" s="102">
        <v>1.417</v>
      </c>
      <c r="AQZ14" s="102"/>
      <c r="ARA14" s="102">
        <v>1.429</v>
      </c>
      <c r="ARB14" s="102">
        <v>1.4950000000000001</v>
      </c>
      <c r="ARC14" s="102">
        <v>1.4810000000000001</v>
      </c>
      <c r="ARD14" s="102">
        <v>1.472</v>
      </c>
      <c r="ARE14" s="102">
        <v>1.49</v>
      </c>
      <c r="ARF14" s="102">
        <v>1.4330000000000001</v>
      </c>
      <c r="ARG14" s="102">
        <v>1.427</v>
      </c>
      <c r="ARH14" s="102">
        <f t="shared" si="81"/>
        <v>1.077</v>
      </c>
      <c r="ARI14" s="102">
        <v>1.429</v>
      </c>
      <c r="ARJ14" s="102">
        <v>1.33</v>
      </c>
      <c r="ARK14" s="102">
        <v>1.34</v>
      </c>
      <c r="ARL14" s="102">
        <v>1.33</v>
      </c>
      <c r="ARM14" s="102">
        <v>1.3460000000000001</v>
      </c>
      <c r="ARN14" s="102">
        <v>1.3320000000000001</v>
      </c>
      <c r="ARO14" s="102"/>
      <c r="ARP14" s="102">
        <v>1.359</v>
      </c>
      <c r="ARQ14" s="102">
        <v>1.339</v>
      </c>
      <c r="ARR14" s="102">
        <v>1.3420000000000001</v>
      </c>
      <c r="ARS14" s="102">
        <v>1.333</v>
      </c>
      <c r="ART14" s="102">
        <v>1.35</v>
      </c>
      <c r="ARU14" s="102">
        <v>1.34</v>
      </c>
      <c r="ARV14" s="102">
        <f t="shared" si="82"/>
        <v>1.077</v>
      </c>
      <c r="ARW14" s="102">
        <v>1.36</v>
      </c>
      <c r="ARX14" s="102">
        <v>1.37</v>
      </c>
      <c r="ARY14" s="102">
        <v>1.36</v>
      </c>
      <c r="ARZ14" s="102">
        <v>1.36</v>
      </c>
      <c r="ASA14" s="102">
        <v>1.35</v>
      </c>
      <c r="ASB14" s="102"/>
      <c r="ASC14" s="102">
        <v>0</v>
      </c>
      <c r="ASD14" s="102">
        <v>0</v>
      </c>
      <c r="ASE14" s="102">
        <v>0</v>
      </c>
      <c r="ASF14" s="102">
        <v>0</v>
      </c>
      <c r="ASG14" s="102">
        <v>0</v>
      </c>
      <c r="ASH14" s="102">
        <v>0.96</v>
      </c>
      <c r="ASI14" s="102">
        <f t="shared" si="83"/>
        <v>0.96</v>
      </c>
      <c r="ASJ14" s="102">
        <v>0</v>
      </c>
      <c r="ASK14" s="102">
        <v>0</v>
      </c>
      <c r="ASL14" s="102"/>
      <c r="ASM14" s="102">
        <v>0.97</v>
      </c>
      <c r="ASN14" s="102">
        <v>0.96</v>
      </c>
      <c r="ASO14" s="102">
        <v>0.97</v>
      </c>
      <c r="ASP14" s="102">
        <v>0.97</v>
      </c>
      <c r="ASQ14" s="102">
        <v>0.96</v>
      </c>
      <c r="ASR14" s="102">
        <v>0.96399999999999997</v>
      </c>
      <c r="ASS14" s="102"/>
      <c r="AST14" s="102">
        <v>0.96</v>
      </c>
      <c r="ASU14" s="102">
        <v>0.97</v>
      </c>
      <c r="ASV14" s="102"/>
      <c r="ASW14" s="102">
        <v>0.96399999999999997</v>
      </c>
      <c r="ASX14" s="102">
        <v>0.96299999999999997</v>
      </c>
      <c r="ASY14" s="102">
        <v>0.97</v>
      </c>
      <c r="ASZ14" s="102">
        <v>0.96</v>
      </c>
      <c r="ATA14" s="102"/>
      <c r="ATB14" s="102">
        <v>0.97</v>
      </c>
      <c r="ATC14" s="102">
        <v>1.43</v>
      </c>
      <c r="ATD14" s="102">
        <v>1.429</v>
      </c>
      <c r="ATE14" s="102">
        <v>0.96399999999999997</v>
      </c>
      <c r="ATF14" s="102">
        <v>0.96199999999999997</v>
      </c>
      <c r="ATG14" s="102">
        <v>0.96499999999999997</v>
      </c>
      <c r="ATH14" s="102"/>
      <c r="ATI14" s="102">
        <v>0.96299999999999997</v>
      </c>
      <c r="ATJ14" s="102">
        <v>0.96499999999999997</v>
      </c>
      <c r="ATK14" s="102">
        <v>0.96399999999999997</v>
      </c>
      <c r="ATL14" s="102">
        <v>0.96299999999999997</v>
      </c>
      <c r="ATM14" s="102">
        <f t="shared" si="84"/>
        <v>0.96</v>
      </c>
      <c r="ATN14" s="102">
        <v>0.95399999999999996</v>
      </c>
      <c r="ATO14" s="102">
        <v>0.96399999999999997</v>
      </c>
      <c r="ATP14" s="102">
        <v>0.96399999999999997</v>
      </c>
      <c r="ATQ14" s="102">
        <v>0.96299999999999997</v>
      </c>
      <c r="ATR14" s="102">
        <v>0.96299999999999997</v>
      </c>
      <c r="ATS14" s="102">
        <f t="shared" si="85"/>
        <v>0.96</v>
      </c>
      <c r="ATT14" s="47">
        <v>0.96</v>
      </c>
      <c r="ATU14" s="47">
        <v>0.96199999999999997</v>
      </c>
      <c r="ATV14" s="47">
        <v>0.96</v>
      </c>
      <c r="ATW14" s="47">
        <v>0.96</v>
      </c>
      <c r="ATX14" s="47">
        <v>0.96899999999999997</v>
      </c>
      <c r="ATY14" s="47">
        <v>0.96499999999999997</v>
      </c>
      <c r="ATZ14" s="47"/>
      <c r="AUA14" s="47">
        <v>0.96</v>
      </c>
      <c r="AUB14" s="47">
        <v>1.0860000000000001</v>
      </c>
      <c r="AUC14" s="47">
        <v>1.1719999999999999</v>
      </c>
      <c r="AUD14" s="47">
        <v>1.1639999999999999</v>
      </c>
      <c r="AUE14" s="47">
        <v>1.1639999999999999</v>
      </c>
      <c r="AUF14" s="47">
        <v>1.149</v>
      </c>
      <c r="AUG14" s="351">
        <f t="shared" si="86"/>
        <v>0.96</v>
      </c>
      <c r="AUH14" s="47">
        <v>1.1459999999999999</v>
      </c>
      <c r="AUI14" s="102">
        <v>1.1439999999999999</v>
      </c>
      <c r="AUJ14" s="47">
        <v>1.1439999999999999</v>
      </c>
      <c r="AUK14" s="47">
        <v>1.131</v>
      </c>
      <c r="AUL14" s="47"/>
      <c r="AUM14" s="47">
        <v>1.1459999999999999</v>
      </c>
      <c r="AUN14" s="47">
        <v>0.997</v>
      </c>
      <c r="AUO14" s="51">
        <v>1.032</v>
      </c>
      <c r="AUP14" s="47">
        <f t="shared" si="87"/>
        <v>0.96</v>
      </c>
      <c r="AUQ14" s="47">
        <v>0.98899999999999999</v>
      </c>
      <c r="AUR14" s="51">
        <v>0.99299999999999999</v>
      </c>
      <c r="AUS14" s="51"/>
      <c r="AUT14" s="51">
        <v>1.0009999999999999</v>
      </c>
      <c r="AUU14" s="51">
        <v>0.97299999999999998</v>
      </c>
      <c r="AUV14" s="47">
        <v>0.97899999999999998</v>
      </c>
      <c r="AUW14" s="51"/>
      <c r="AUX14" s="47">
        <f t="shared" si="88"/>
        <v>0.96</v>
      </c>
      <c r="AUY14" s="47">
        <v>1</v>
      </c>
      <c r="AUZ14" s="47">
        <v>1.01</v>
      </c>
      <c r="AVA14" s="47">
        <v>1.008</v>
      </c>
      <c r="AVB14" s="47">
        <v>0.99399999999999999</v>
      </c>
      <c r="AVC14" s="47"/>
      <c r="AVD14" s="47"/>
      <c r="AVE14" s="47">
        <v>0.99399999999999999</v>
      </c>
      <c r="AVF14" s="10">
        <v>1.0109999999999999</v>
      </c>
      <c r="AVG14" s="10">
        <f t="shared" si="89"/>
        <v>0.96</v>
      </c>
      <c r="AVH14" s="47">
        <v>0.98599999999999999</v>
      </c>
      <c r="AVI14" s="47">
        <v>0.98499999999999999</v>
      </c>
      <c r="AVJ14" s="47">
        <v>1.0069999999999999</v>
      </c>
      <c r="AVK14" s="47">
        <v>1.0129999999999999</v>
      </c>
      <c r="AVL14" s="47"/>
      <c r="AVM14" s="47">
        <v>1.018</v>
      </c>
      <c r="AVN14" s="47">
        <v>1.024</v>
      </c>
      <c r="AVO14" s="47">
        <v>1.022</v>
      </c>
      <c r="AVP14" s="47"/>
      <c r="AVQ14" s="47">
        <v>1.0229999999999999</v>
      </c>
      <c r="AVR14" s="47">
        <v>1.004</v>
      </c>
      <c r="AVS14" s="1181">
        <v>0.96499999999999997</v>
      </c>
      <c r="AVT14" s="47">
        <v>1.044</v>
      </c>
      <c r="AVU14" s="1162">
        <v>1.0509999999999999</v>
      </c>
      <c r="AVV14" s="1162">
        <v>1.0509999999999999</v>
      </c>
      <c r="AVW14" s="47">
        <v>1.0369999999999999</v>
      </c>
      <c r="AVX14" s="47">
        <f t="shared" si="90"/>
        <v>0.96499999999999997</v>
      </c>
      <c r="AVY14" s="47">
        <v>1.05</v>
      </c>
      <c r="AVZ14" s="47">
        <v>1.05</v>
      </c>
      <c r="AWA14" s="47">
        <v>1.0509999999999999</v>
      </c>
      <c r="AWB14" s="47">
        <v>1.0580000000000001</v>
      </c>
      <c r="AWC14" s="47">
        <v>1.054</v>
      </c>
      <c r="AWD14" s="1264">
        <v>1.0549999999999999</v>
      </c>
      <c r="AWE14" s="47">
        <f t="shared" si="91"/>
        <v>0.96499999999999997</v>
      </c>
      <c r="AWF14" s="47">
        <v>1.0469999999999999</v>
      </c>
      <c r="AWG14" s="47">
        <v>1.0580000000000001</v>
      </c>
      <c r="AWH14" s="47">
        <v>1.052</v>
      </c>
      <c r="AWI14" s="47"/>
      <c r="AWJ14" s="47">
        <v>1.056</v>
      </c>
      <c r="AWK14" s="1162">
        <v>1.06</v>
      </c>
      <c r="AWL14" s="1291">
        <v>1.0549999999999999</v>
      </c>
      <c r="AWM14" s="1264">
        <f t="shared" si="92"/>
        <v>0.96499999999999997</v>
      </c>
      <c r="AWN14" s="47">
        <v>1.054</v>
      </c>
      <c r="AWO14" s="47"/>
      <c r="AWP14" s="47"/>
      <c r="AWQ14" s="47">
        <v>1.048</v>
      </c>
      <c r="AWR14" s="47">
        <v>1.038</v>
      </c>
      <c r="AWS14" s="47">
        <v>1.0529999999999999</v>
      </c>
      <c r="AWT14" s="47">
        <v>1.0509999999999999</v>
      </c>
      <c r="AWU14" s="47">
        <v>1.048</v>
      </c>
      <c r="AWV14" s="47">
        <v>1.0289999999999999</v>
      </c>
      <c r="AWW14" s="47">
        <f t="shared" si="258"/>
        <v>0.96499999999999997</v>
      </c>
      <c r="AWX14" s="47">
        <v>1.0549999999999999</v>
      </c>
      <c r="AWY14" s="47">
        <v>1.056</v>
      </c>
      <c r="AWZ14" s="47">
        <v>1.0529999999999999</v>
      </c>
      <c r="AXA14" s="47">
        <v>1.048</v>
      </c>
      <c r="AXB14" s="47">
        <v>1.052</v>
      </c>
      <c r="AXC14" s="47">
        <v>1.024</v>
      </c>
      <c r="AXD14" s="47">
        <v>1.0529999999999999</v>
      </c>
      <c r="AXE14" s="47">
        <v>1.0549999999999999</v>
      </c>
      <c r="AXF14" s="51">
        <v>1.0289999999999999</v>
      </c>
      <c r="AXG14" s="47">
        <f t="shared" si="93"/>
        <v>0.96499999999999997</v>
      </c>
      <c r="AXH14" s="47">
        <v>1.056</v>
      </c>
      <c r="AXI14" s="47"/>
      <c r="AXJ14" s="47">
        <v>1.0529999999999999</v>
      </c>
      <c r="AXK14" s="47">
        <v>1.0549999999999999</v>
      </c>
      <c r="AXL14" s="47"/>
      <c r="AXM14" s="1401">
        <v>1.05</v>
      </c>
      <c r="AXN14" s="47">
        <v>1.048</v>
      </c>
      <c r="AXO14" s="47">
        <v>1.0529999999999999</v>
      </c>
      <c r="AXP14" s="47">
        <v>1.056</v>
      </c>
      <c r="AXQ14" s="47">
        <v>1.054</v>
      </c>
      <c r="AXR14" s="47">
        <v>1.0620000000000001</v>
      </c>
      <c r="AXS14" s="47">
        <v>1.0509999999999999</v>
      </c>
      <c r="AXT14" s="47"/>
      <c r="AXU14" s="47">
        <v>1.0549999999999999</v>
      </c>
      <c r="AXV14" s="47">
        <v>1.05</v>
      </c>
      <c r="AXW14" s="47"/>
      <c r="AXX14" s="47">
        <v>1.1679999999999999</v>
      </c>
      <c r="AXY14" s="47">
        <v>1.179</v>
      </c>
      <c r="AXZ14" s="47"/>
      <c r="AYA14" s="47">
        <v>1.1910000000000001</v>
      </c>
      <c r="AYB14" s="47"/>
      <c r="AYC14" s="47">
        <v>1.169</v>
      </c>
      <c r="AYD14" s="47"/>
      <c r="AYE14" s="47">
        <v>1.18</v>
      </c>
      <c r="AYF14" s="47">
        <v>1.169</v>
      </c>
      <c r="AYG14" s="47">
        <v>1.175</v>
      </c>
      <c r="AYH14" s="47">
        <v>1.19</v>
      </c>
      <c r="AYI14" s="47"/>
      <c r="AYJ14" s="47">
        <v>1.1839999999999999</v>
      </c>
      <c r="AYK14" s="47"/>
      <c r="AYL14" s="47">
        <v>1.141</v>
      </c>
      <c r="AYM14" s="47"/>
      <c r="AYN14" s="47">
        <v>1.1000000000000001</v>
      </c>
      <c r="AYO14" s="47"/>
      <c r="AYP14" s="6">
        <f t="shared" si="95"/>
        <v>4.7619047619047658E-2</v>
      </c>
      <c r="AYQ14" s="1061">
        <v>0.96</v>
      </c>
      <c r="AYR14" s="1061">
        <v>0.96</v>
      </c>
      <c r="AYS14" s="1061">
        <v>0.96</v>
      </c>
      <c r="AYT14" s="1061">
        <v>0.93899999999999995</v>
      </c>
      <c r="AYU14" s="1061">
        <v>1.05</v>
      </c>
      <c r="AYV14" s="1061">
        <v>1.0860000000000001</v>
      </c>
      <c r="AYW14" s="1061">
        <v>1.06</v>
      </c>
      <c r="AYX14" s="1061">
        <v>0.99099999999999999</v>
      </c>
      <c r="AYY14" s="1061">
        <v>1.002</v>
      </c>
      <c r="AYZ14" s="1061">
        <v>1.008</v>
      </c>
      <c r="AZA14" s="1061"/>
      <c r="AZB14" s="1061">
        <v>0.99199999999999999</v>
      </c>
      <c r="AZC14" s="1061">
        <v>1.0629999999999999</v>
      </c>
      <c r="AZD14" s="1061">
        <f t="shared" si="96"/>
        <v>0.93899999999999995</v>
      </c>
      <c r="AZE14" s="1061">
        <v>1.028</v>
      </c>
      <c r="AZF14" s="1061">
        <v>1.016</v>
      </c>
      <c r="AZG14" s="1061">
        <v>1.026</v>
      </c>
      <c r="AZH14" s="1061">
        <v>1.02</v>
      </c>
      <c r="AZI14" s="1061">
        <v>1.002</v>
      </c>
      <c r="AZJ14" s="1061">
        <v>1.0649999999999999</v>
      </c>
      <c r="AZK14" s="1061">
        <v>1.0620000000000001</v>
      </c>
      <c r="AZL14" s="1061">
        <v>1.069</v>
      </c>
      <c r="AZM14" s="1061">
        <v>1.204</v>
      </c>
      <c r="AZN14" s="1061">
        <v>1.1930000000000001</v>
      </c>
      <c r="AZO14" s="1061">
        <v>1.206</v>
      </c>
      <c r="AZP14" s="1061">
        <v>0.995</v>
      </c>
      <c r="AZQ14" s="1061">
        <v>0.98699999999999999</v>
      </c>
      <c r="AZR14" s="1061">
        <v>0.98899999999999999</v>
      </c>
      <c r="AZS14" s="1060">
        <f t="shared" si="97"/>
        <v>0.93899999999999995</v>
      </c>
      <c r="AZT14" s="1061">
        <v>1.0760000000000001</v>
      </c>
      <c r="AZU14" s="1061">
        <v>1.0429999999999999</v>
      </c>
      <c r="AZV14" s="1061">
        <v>1.0389999999999999</v>
      </c>
      <c r="AZW14" s="1061">
        <v>1.151</v>
      </c>
      <c r="AZX14" s="1061">
        <v>1.1479999999999999</v>
      </c>
      <c r="AZY14" s="1061">
        <v>1.099</v>
      </c>
      <c r="AZZ14" s="1061">
        <v>1.107</v>
      </c>
      <c r="BAA14" s="1061">
        <v>1.139</v>
      </c>
      <c r="BAB14" s="1061">
        <v>1.0840000000000001</v>
      </c>
      <c r="BAC14" s="1061">
        <v>1.0980000000000001</v>
      </c>
      <c r="BAD14" s="1061">
        <v>0.93899999999999995</v>
      </c>
      <c r="BAE14" s="1061">
        <v>1.0980000000000001</v>
      </c>
      <c r="BAF14" s="102">
        <f t="shared" si="271"/>
        <v>0.93899999999999995</v>
      </c>
      <c r="BAG14" s="1061">
        <v>1.0580000000000001</v>
      </c>
      <c r="BAH14" s="1061">
        <v>1.048</v>
      </c>
      <c r="BAI14" s="1061">
        <v>1.048</v>
      </c>
      <c r="BAJ14" s="1061">
        <v>1.0509999999999999</v>
      </c>
      <c r="BAK14" s="1061">
        <v>1.054</v>
      </c>
      <c r="BAL14" s="1061">
        <v>1.0629999999999999</v>
      </c>
      <c r="BAM14" s="102">
        <v>1.06</v>
      </c>
      <c r="BAN14" s="102">
        <v>1.079</v>
      </c>
      <c r="BAO14" s="102">
        <v>1.075</v>
      </c>
      <c r="BAP14" s="102">
        <v>1.05</v>
      </c>
      <c r="BAQ14" s="102">
        <f t="shared" si="98"/>
        <v>0.93899999999999995</v>
      </c>
      <c r="BAR14" s="102">
        <v>1.081</v>
      </c>
      <c r="BAS14" s="102">
        <v>1.0609999999999999</v>
      </c>
      <c r="BAT14" s="102">
        <v>1.0629999999999999</v>
      </c>
      <c r="BAU14" s="102">
        <v>1.069</v>
      </c>
      <c r="BAV14" s="102">
        <v>1.0569999999999999</v>
      </c>
      <c r="BAW14" s="102">
        <v>1.083</v>
      </c>
      <c r="BAX14" s="102">
        <v>1.0900000000000001</v>
      </c>
      <c r="BAY14" s="102"/>
      <c r="BAZ14" s="102">
        <v>1.0900000000000001</v>
      </c>
      <c r="BBA14" s="102">
        <v>1.089</v>
      </c>
      <c r="BBB14" s="102">
        <v>1.08</v>
      </c>
      <c r="BBC14" s="102">
        <f t="shared" si="99"/>
        <v>0.93899999999999995</v>
      </c>
      <c r="BBD14" s="102">
        <v>1.0780000000000001</v>
      </c>
      <c r="BBE14" s="102"/>
      <c r="BBF14" s="102">
        <v>1.0920000000000001</v>
      </c>
      <c r="BBG14" s="102">
        <v>1.0820000000000001</v>
      </c>
      <c r="BBH14" s="102"/>
      <c r="BBI14" s="102">
        <v>1.0820000000000001</v>
      </c>
      <c r="BBJ14" s="102">
        <v>1.077</v>
      </c>
      <c r="BBK14" s="102">
        <v>1.0820000000000001</v>
      </c>
      <c r="BBL14" s="102"/>
      <c r="BBM14" s="102">
        <v>1.0840000000000001</v>
      </c>
      <c r="BBN14" s="102">
        <f t="shared" si="100"/>
        <v>0.93899999999999995</v>
      </c>
      <c r="BBO14" s="102">
        <v>1.123</v>
      </c>
      <c r="BBP14" s="102"/>
      <c r="BBQ14" s="102">
        <v>1.129</v>
      </c>
      <c r="BBR14" s="102">
        <v>1.1379999999999999</v>
      </c>
      <c r="BBS14" s="102">
        <v>1.1499999999999999</v>
      </c>
      <c r="BBT14" s="102">
        <v>1.1359999999999999</v>
      </c>
      <c r="BBU14" s="102">
        <v>1.139</v>
      </c>
      <c r="BBV14" s="102">
        <v>1.105</v>
      </c>
      <c r="BBW14" s="102">
        <v>1.151</v>
      </c>
      <c r="BBX14" s="102">
        <f t="shared" si="101"/>
        <v>0.93899999999999995</v>
      </c>
      <c r="BBY14" s="102">
        <v>1.097</v>
      </c>
      <c r="BBZ14" s="102">
        <v>1.1639999999999999</v>
      </c>
      <c r="BCA14" s="102">
        <v>1.1739999999999999</v>
      </c>
      <c r="BCB14" s="102">
        <v>1.2290000000000001</v>
      </c>
      <c r="BCC14" s="102">
        <v>1.228</v>
      </c>
      <c r="BCD14" s="102"/>
      <c r="BCE14" s="102">
        <v>1.2</v>
      </c>
      <c r="BCF14" s="102">
        <v>1.224</v>
      </c>
      <c r="BCG14" s="102">
        <v>1.238</v>
      </c>
      <c r="BCH14" s="102">
        <v>1.2290000000000001</v>
      </c>
      <c r="BCI14" s="102">
        <v>1.222</v>
      </c>
      <c r="BCJ14" s="102">
        <v>1.1379999999999999</v>
      </c>
      <c r="BCK14" s="102">
        <f t="shared" si="102"/>
        <v>0.93899999999999995</v>
      </c>
      <c r="BCL14" s="102">
        <v>1.2290000000000001</v>
      </c>
      <c r="BCM14" s="102">
        <v>1.21</v>
      </c>
      <c r="BCN14" s="102"/>
      <c r="BCO14" s="102">
        <v>1.236</v>
      </c>
      <c r="BCP14" s="102">
        <v>1.234</v>
      </c>
      <c r="BCQ14" s="102">
        <v>1.3120000000000001</v>
      </c>
      <c r="BCR14" s="102"/>
      <c r="BCS14" s="102">
        <v>1.3129999999999999</v>
      </c>
      <c r="BCT14" s="102">
        <v>1.3180000000000001</v>
      </c>
      <c r="BCU14" s="102">
        <v>1.3080000000000001</v>
      </c>
      <c r="BCV14" s="102">
        <v>1.3180000000000001</v>
      </c>
      <c r="BCW14" s="102">
        <v>1.363</v>
      </c>
      <c r="BCX14" s="102">
        <v>1.2010000000000001</v>
      </c>
      <c r="BCY14" s="102">
        <f t="shared" si="103"/>
        <v>0.93899999999999995</v>
      </c>
      <c r="BCZ14" s="102">
        <v>1.3520000000000001</v>
      </c>
      <c r="BDA14" s="102">
        <v>1.3109999999999999</v>
      </c>
      <c r="BDB14" s="102"/>
      <c r="BDC14" s="102">
        <v>1.3360000000000001</v>
      </c>
      <c r="BDD14" s="102">
        <v>1.323</v>
      </c>
      <c r="BDE14" s="102">
        <v>1.335</v>
      </c>
      <c r="BDF14" s="102">
        <v>1.353</v>
      </c>
      <c r="BDG14" s="102">
        <v>1.3160000000000001</v>
      </c>
      <c r="BDH14" s="102">
        <v>1.33</v>
      </c>
      <c r="BDI14" s="102">
        <v>1.321</v>
      </c>
      <c r="BDJ14" s="102">
        <v>1.2010000000000001</v>
      </c>
      <c r="BDK14" s="102">
        <f t="shared" si="104"/>
        <v>0.93899999999999995</v>
      </c>
      <c r="BDL14" s="102"/>
      <c r="BDM14" s="102">
        <v>1.2989999999999999</v>
      </c>
      <c r="BDN14" s="102">
        <v>1.3</v>
      </c>
      <c r="BDO14" s="102">
        <v>1.3049999999999999</v>
      </c>
      <c r="BDP14" s="102">
        <v>1.371</v>
      </c>
      <c r="BDQ14" s="102">
        <v>1.357</v>
      </c>
      <c r="BDR14" s="102">
        <v>1.3580000000000001</v>
      </c>
      <c r="BDS14" s="102">
        <v>1.357</v>
      </c>
      <c r="BDT14" s="102">
        <v>1.2829999999999999</v>
      </c>
      <c r="BDU14" s="102"/>
      <c r="BDV14" s="102">
        <v>1.3120000000000001</v>
      </c>
      <c r="BDW14" s="102">
        <f t="shared" si="105"/>
        <v>0.93899999999999995</v>
      </c>
      <c r="BDX14" s="102">
        <v>1.2709999999999999</v>
      </c>
      <c r="BDY14" s="102">
        <v>1.2250000000000001</v>
      </c>
      <c r="BDZ14" s="102">
        <v>1.218</v>
      </c>
      <c r="BEA14" s="102">
        <v>1.2270000000000001</v>
      </c>
      <c r="BEB14" s="102"/>
      <c r="BEC14" s="102">
        <v>1.2250000000000001</v>
      </c>
      <c r="BED14" s="102">
        <v>1.2130000000000001</v>
      </c>
      <c r="BEE14" s="102">
        <v>1.2090000000000001</v>
      </c>
      <c r="BEF14" s="102">
        <v>1.214</v>
      </c>
      <c r="BEG14" s="102">
        <v>1.2070000000000001</v>
      </c>
      <c r="BEH14" s="102">
        <v>1.21</v>
      </c>
      <c r="BEI14" s="102">
        <v>1.2090000000000001</v>
      </c>
      <c r="BEJ14" s="102">
        <v>1.23</v>
      </c>
      <c r="BEK14" s="102">
        <f t="shared" si="106"/>
        <v>0.93899999999999995</v>
      </c>
      <c r="BEL14" s="102">
        <v>1.21</v>
      </c>
      <c r="BEM14" s="102">
        <v>1.208</v>
      </c>
      <c r="BEN14" s="102">
        <v>1.2170000000000001</v>
      </c>
      <c r="BEO14" s="102">
        <v>1.2150000000000001</v>
      </c>
      <c r="BEP14" s="102">
        <v>1.21</v>
      </c>
      <c r="BEQ14" s="102">
        <v>0</v>
      </c>
      <c r="BER14" s="102"/>
      <c r="BES14" s="102">
        <v>0</v>
      </c>
      <c r="BET14" s="102">
        <v>0</v>
      </c>
      <c r="BEU14" s="102">
        <v>0</v>
      </c>
      <c r="BEV14" s="102">
        <v>0</v>
      </c>
      <c r="BEW14" s="102">
        <v>0.96</v>
      </c>
      <c r="BEX14" s="102">
        <f t="shared" si="107"/>
        <v>0.93899999999999995</v>
      </c>
      <c r="BEY14" s="102">
        <v>0</v>
      </c>
      <c r="BEZ14" s="102">
        <v>0</v>
      </c>
      <c r="BFA14" s="102">
        <v>0.97</v>
      </c>
      <c r="BFB14" s="102">
        <v>0.97</v>
      </c>
      <c r="BFC14" s="102">
        <v>0.96</v>
      </c>
      <c r="BFD14" s="102">
        <v>0.97</v>
      </c>
      <c r="BFE14" s="102">
        <v>0.96</v>
      </c>
      <c r="BFF14" s="102">
        <v>0.95899999999999996</v>
      </c>
      <c r="BFG14" s="102">
        <v>0.96299999999999997</v>
      </c>
      <c r="BFH14" s="102">
        <v>0.95699999999999996</v>
      </c>
      <c r="BFI14" s="102">
        <v>0.96499999999999997</v>
      </c>
      <c r="BFJ14" s="102">
        <v>0.96199999999999997</v>
      </c>
      <c r="BFK14" s="102"/>
      <c r="BFL14" s="102">
        <v>0.95699999999999996</v>
      </c>
      <c r="BFM14" s="102">
        <v>0.96499999999999997</v>
      </c>
      <c r="BFN14" s="102">
        <v>0.96399999999999997</v>
      </c>
      <c r="BFO14" s="102">
        <v>0.96</v>
      </c>
      <c r="BFP14" s="102">
        <v>0.96</v>
      </c>
      <c r="BFQ14" s="102">
        <v>0.96199999999999997</v>
      </c>
      <c r="BFR14" s="102"/>
      <c r="BFS14" s="102">
        <v>0.96499999999999997</v>
      </c>
      <c r="BFT14" s="102">
        <v>0.96399999999999997</v>
      </c>
      <c r="BFU14" s="102">
        <v>0.96399999999999997</v>
      </c>
      <c r="BFV14" s="102">
        <v>0.96199999999999997</v>
      </c>
      <c r="BFW14" s="102">
        <v>0.96299999999999997</v>
      </c>
      <c r="BFX14" s="102">
        <v>0.96799999999999997</v>
      </c>
      <c r="BFY14" s="102">
        <f t="shared" si="108"/>
        <v>0.93899999999999995</v>
      </c>
      <c r="BFZ14" s="102">
        <v>0.96099999999999997</v>
      </c>
      <c r="BGA14" s="102">
        <v>0.96</v>
      </c>
      <c r="BGB14" s="102">
        <v>0.96299999999999997</v>
      </c>
      <c r="BGC14" s="102">
        <v>0.96199999999999997</v>
      </c>
      <c r="BGD14" s="102">
        <v>0.96299999999999997</v>
      </c>
      <c r="BGE14" s="102">
        <f t="shared" si="109"/>
        <v>0.93899999999999995</v>
      </c>
      <c r="BGF14" s="47">
        <v>0.96199999999999997</v>
      </c>
      <c r="BGG14" s="47"/>
      <c r="BGH14" s="47">
        <v>0.96299999999999997</v>
      </c>
      <c r="BGI14" s="47">
        <v>0.96699999999999997</v>
      </c>
      <c r="BGJ14" s="47">
        <v>0.96199999999999997</v>
      </c>
      <c r="BGK14" s="47">
        <v>0.96199999999999997</v>
      </c>
      <c r="BGL14" s="47">
        <v>0.96099999999999997</v>
      </c>
      <c r="BGM14" s="47"/>
      <c r="BGN14" s="47">
        <v>0.96299999999999997</v>
      </c>
      <c r="BGO14" s="47"/>
      <c r="BGP14" s="47">
        <v>1.05</v>
      </c>
      <c r="BGQ14" s="47">
        <v>1.1040000000000001</v>
      </c>
      <c r="BGR14" s="47">
        <v>1.099</v>
      </c>
      <c r="BGS14" s="47">
        <v>1.1120000000000001</v>
      </c>
      <c r="BGT14" s="47">
        <v>1.0489999999999999</v>
      </c>
      <c r="BGU14" s="102">
        <f t="shared" si="110"/>
        <v>0.93899999999999995</v>
      </c>
      <c r="BGV14" s="102">
        <v>1.08</v>
      </c>
      <c r="BGW14" s="47"/>
      <c r="BGX14" s="47">
        <v>1.0960000000000001</v>
      </c>
      <c r="BGY14" s="47">
        <v>1.095</v>
      </c>
      <c r="BGZ14" s="47">
        <v>1.077</v>
      </c>
      <c r="BHA14" s="47">
        <v>1.085</v>
      </c>
      <c r="BHB14" s="47">
        <v>0.95699999999999996</v>
      </c>
      <c r="BHC14" s="51">
        <v>0.95599999999999996</v>
      </c>
      <c r="BHD14" s="47">
        <f t="shared" si="111"/>
        <v>0.93899999999999995</v>
      </c>
      <c r="BHE14" s="47">
        <v>0.96499999999999997</v>
      </c>
      <c r="BHF14" s="51">
        <v>0.95599999999999996</v>
      </c>
      <c r="BHG14" s="51"/>
      <c r="BHH14" s="51">
        <v>0.96299999999999997</v>
      </c>
      <c r="BHI14" s="51">
        <v>0.96</v>
      </c>
      <c r="BHJ14" s="47">
        <v>0.96399999999999997</v>
      </c>
      <c r="BHK14" s="51">
        <v>0.96099999999999997</v>
      </c>
      <c r="BHL14" s="47">
        <f t="shared" si="112"/>
        <v>0.93899999999999995</v>
      </c>
      <c r="BHM14" s="47">
        <v>0.96699999999999997</v>
      </c>
      <c r="BHN14" s="47">
        <v>0.96599999999999997</v>
      </c>
      <c r="BHO14" s="47">
        <v>0.96199999999999997</v>
      </c>
      <c r="BHP14" s="47">
        <v>0.96299999999999997</v>
      </c>
      <c r="BHQ14" s="47"/>
      <c r="BHR14" s="47">
        <v>0.96399999999999997</v>
      </c>
      <c r="BHS14" s="10">
        <v>0.96</v>
      </c>
      <c r="BHT14" s="47">
        <f t="shared" si="113"/>
        <v>0.93899999999999995</v>
      </c>
      <c r="BHU14" s="47">
        <v>0.95899999999999996</v>
      </c>
      <c r="BHV14" s="47">
        <v>0.98399999999999999</v>
      </c>
      <c r="BHW14" s="47">
        <v>0.96</v>
      </c>
      <c r="BHX14" s="47">
        <v>0.96599999999999997</v>
      </c>
      <c r="BHY14" s="47">
        <v>0.96199999999999997</v>
      </c>
      <c r="BHZ14" s="47">
        <v>0.97399999999999998</v>
      </c>
      <c r="BIA14" s="47">
        <v>0.98199999999999998</v>
      </c>
      <c r="BIB14" s="47">
        <v>0.98499999999999999</v>
      </c>
      <c r="BIC14" s="47">
        <v>0.96799999999999997</v>
      </c>
      <c r="BID14" s="1181">
        <v>0.96</v>
      </c>
      <c r="BIE14" s="47">
        <v>0.99099999999999999</v>
      </c>
      <c r="BIF14" s="1162">
        <v>0.98099999999999998</v>
      </c>
      <c r="BIG14" s="1162">
        <v>1.004</v>
      </c>
      <c r="BIH14" s="47">
        <v>0.98799999999999999</v>
      </c>
      <c r="BII14" s="47">
        <f t="shared" si="114"/>
        <v>0.96</v>
      </c>
      <c r="BIJ14" s="47">
        <v>0.99299999999999999</v>
      </c>
      <c r="BIK14" s="47">
        <v>0.995</v>
      </c>
      <c r="BIL14" s="47">
        <v>1.0189999999999999</v>
      </c>
      <c r="BIM14" s="47">
        <v>1.012</v>
      </c>
      <c r="BIN14" s="47">
        <v>1</v>
      </c>
      <c r="BIO14" s="1264">
        <v>1.006</v>
      </c>
      <c r="BIP14" s="47">
        <f t="shared" si="115"/>
        <v>0.96</v>
      </c>
      <c r="BIQ14" s="47">
        <v>1.022</v>
      </c>
      <c r="BIR14" s="47">
        <v>1.02</v>
      </c>
      <c r="BIS14" s="47">
        <v>1.03</v>
      </c>
      <c r="BIT14" s="47">
        <v>1.024</v>
      </c>
      <c r="BIU14" s="47"/>
      <c r="BIV14" s="77">
        <v>1.0409999999999999</v>
      </c>
      <c r="BIW14" s="1264">
        <v>1.002</v>
      </c>
      <c r="BIX14" s="1264">
        <f t="shared" si="116"/>
        <v>0.96</v>
      </c>
      <c r="BIY14" s="47">
        <v>1.014</v>
      </c>
      <c r="BIZ14" s="47"/>
      <c r="BJA14" s="47"/>
      <c r="BJB14" s="47">
        <v>1.03</v>
      </c>
      <c r="BJC14" s="47">
        <v>1.0129999999999999</v>
      </c>
      <c r="BJD14" s="47">
        <v>0.998</v>
      </c>
      <c r="BJE14" s="47">
        <v>1.014</v>
      </c>
      <c r="BJF14" s="47">
        <v>0.995</v>
      </c>
      <c r="BJG14" s="47">
        <v>1.0169999999999999</v>
      </c>
      <c r="BJH14" s="47">
        <f t="shared" si="259"/>
        <v>0.96</v>
      </c>
      <c r="BJI14" s="47">
        <v>1.0189999999999999</v>
      </c>
      <c r="BJJ14" s="47">
        <v>1.0009999999999999</v>
      </c>
      <c r="BJK14" s="47">
        <v>1.008</v>
      </c>
      <c r="BJL14" s="47">
        <v>0.996</v>
      </c>
      <c r="BJM14" s="47">
        <v>1.008</v>
      </c>
      <c r="BJN14" s="47">
        <v>0.98899999999999999</v>
      </c>
      <c r="BJO14" s="47">
        <v>0.995</v>
      </c>
      <c r="BJP14" s="47">
        <v>1.012</v>
      </c>
      <c r="BJQ14" s="51">
        <v>1.0149999999999999</v>
      </c>
      <c r="BJR14" s="51">
        <f t="shared" si="117"/>
        <v>0.96</v>
      </c>
      <c r="BJS14" s="47">
        <v>1</v>
      </c>
      <c r="BJT14" s="47"/>
      <c r="BJU14" s="47">
        <v>0.98299999999999998</v>
      </c>
      <c r="BJV14" s="47">
        <v>1.014</v>
      </c>
      <c r="BJW14" s="47"/>
      <c r="BJX14" s="1401">
        <v>1</v>
      </c>
      <c r="BJY14" s="47">
        <v>1.0189999999999999</v>
      </c>
      <c r="BJZ14" s="47">
        <v>1.0129999999999999</v>
      </c>
      <c r="BKA14" s="47">
        <v>1.004</v>
      </c>
      <c r="BKB14" s="47">
        <v>1.0109999999999999</v>
      </c>
      <c r="BKC14" s="47">
        <v>0.99099999999999999</v>
      </c>
      <c r="BKD14" s="47">
        <v>1</v>
      </c>
      <c r="BKE14" s="47"/>
      <c r="BKF14" s="47">
        <v>0.998</v>
      </c>
      <c r="BKG14" s="47">
        <v>0.998</v>
      </c>
      <c r="BKH14" s="47"/>
      <c r="BKI14" s="47">
        <v>1.1399999999999999</v>
      </c>
      <c r="BKJ14" s="47">
        <v>1.1279999999999999</v>
      </c>
      <c r="BKK14" s="47"/>
      <c r="BKL14" s="47">
        <v>1.131</v>
      </c>
      <c r="BKM14" s="47"/>
      <c r="BKN14" s="47">
        <v>1.1180000000000001</v>
      </c>
      <c r="BKO14" s="47"/>
      <c r="BKP14" s="47">
        <v>1.07</v>
      </c>
      <c r="BKQ14" s="47">
        <v>1.0429999999999999</v>
      </c>
      <c r="BKR14" s="47">
        <v>1.0469999999999999</v>
      </c>
      <c r="BKS14" s="47">
        <v>1.06</v>
      </c>
      <c r="BKT14" s="47"/>
      <c r="BKU14" s="47">
        <v>1.052</v>
      </c>
      <c r="BKV14" s="47"/>
      <c r="BKW14" s="47">
        <v>1.0549999999999999</v>
      </c>
      <c r="BKX14" s="47"/>
      <c r="BKY14" s="47">
        <v>1.0629999999999999</v>
      </c>
      <c r="BKZ14" s="47"/>
      <c r="BLA14" s="6">
        <f t="shared" si="119"/>
        <v>6.2999999999999945E-2</v>
      </c>
      <c r="BLB14" s="1061">
        <v>0.95</v>
      </c>
      <c r="BLC14" s="1061">
        <v>0.98199999999999998</v>
      </c>
      <c r="BLD14" s="1061">
        <v>1.054</v>
      </c>
      <c r="BLE14" s="1061">
        <v>1.036</v>
      </c>
      <c r="BLF14" s="1061">
        <v>1.06</v>
      </c>
      <c r="BLG14" s="1061">
        <v>1.0169999999999999</v>
      </c>
      <c r="BLH14" s="1061">
        <v>1.002</v>
      </c>
      <c r="BLI14" s="1061">
        <v>1.0109999999999999</v>
      </c>
      <c r="BLJ14" s="1061">
        <v>0.997</v>
      </c>
      <c r="BLK14" s="1061">
        <v>1.18</v>
      </c>
      <c r="BLL14" s="1061">
        <f t="shared" si="120"/>
        <v>0.98199999999999998</v>
      </c>
      <c r="BLM14" s="1061">
        <v>1.0369999999999999</v>
      </c>
      <c r="BLN14" s="1061">
        <v>1.0069999999999999</v>
      </c>
      <c r="BLO14" s="1061"/>
      <c r="BLP14" s="1061">
        <v>1.0309999999999999</v>
      </c>
      <c r="BLQ14" s="1061">
        <v>1.0449999999999999</v>
      </c>
      <c r="BLR14" s="1061">
        <v>1.0449999999999999</v>
      </c>
      <c r="BLS14" s="1061">
        <v>1.0389999999999999</v>
      </c>
      <c r="BLT14" s="1061">
        <v>1.0129999999999999</v>
      </c>
      <c r="BLU14" s="1061">
        <v>1.0329999999999999</v>
      </c>
      <c r="BLV14" s="1061">
        <v>1.2050000000000001</v>
      </c>
      <c r="BLW14" s="1061">
        <v>1.1950000000000001</v>
      </c>
      <c r="BLX14" s="1061">
        <v>1.026</v>
      </c>
      <c r="BLY14" s="1061">
        <v>1.0489999999999999</v>
      </c>
      <c r="BLZ14" s="1061"/>
      <c r="BMA14" s="1061">
        <v>1.0149999999999999</v>
      </c>
      <c r="BMB14" s="1060">
        <f t="shared" si="121"/>
        <v>0.98199999999999998</v>
      </c>
      <c r="BMC14" s="1061">
        <v>1.06</v>
      </c>
      <c r="BMD14" s="1061">
        <v>1.0429999999999999</v>
      </c>
      <c r="BME14" s="1061">
        <v>1.0760000000000001</v>
      </c>
      <c r="BMF14" s="1061">
        <v>1.0589999999999999</v>
      </c>
      <c r="BMG14" s="1061">
        <v>1.0589999999999999</v>
      </c>
      <c r="BMH14" s="1061"/>
      <c r="BMI14" s="1061">
        <v>1.056</v>
      </c>
      <c r="BMJ14" s="1061">
        <v>1.097</v>
      </c>
      <c r="BMK14" s="1061">
        <v>1.1439999999999999</v>
      </c>
      <c r="BML14" s="1061">
        <v>1.1120000000000001</v>
      </c>
      <c r="BMM14" s="1061">
        <v>1.0900000000000001</v>
      </c>
      <c r="BMN14" s="1061">
        <v>0.98199999999999998</v>
      </c>
      <c r="BMO14" s="1061">
        <v>1.0900000000000001</v>
      </c>
      <c r="BMP14" s="102">
        <f t="shared" si="272"/>
        <v>0.98199999999999998</v>
      </c>
      <c r="BMQ14" s="1061">
        <v>1.0880000000000001</v>
      </c>
      <c r="BMR14" s="1061">
        <v>1.069</v>
      </c>
      <c r="BMS14" s="1061">
        <v>1.071</v>
      </c>
      <c r="BMT14" s="1061">
        <v>1.087</v>
      </c>
      <c r="BMU14" s="1061">
        <v>1.073</v>
      </c>
      <c r="BMV14" s="1061">
        <v>1.0840000000000001</v>
      </c>
      <c r="BMW14" s="102">
        <v>1.0669999999999999</v>
      </c>
      <c r="BMX14" s="102">
        <v>1.0840000000000001</v>
      </c>
      <c r="BMY14" s="102">
        <v>1.06</v>
      </c>
      <c r="BMZ14" s="102">
        <v>1.05</v>
      </c>
      <c r="BNA14" s="102">
        <f t="shared" si="122"/>
        <v>0.98199999999999998</v>
      </c>
      <c r="BNB14" s="102">
        <v>1.077</v>
      </c>
      <c r="BNC14" s="102">
        <v>1.046</v>
      </c>
      <c r="BND14" s="102">
        <v>1.0609999999999999</v>
      </c>
      <c r="BNE14" s="102">
        <v>1.0660000000000001</v>
      </c>
      <c r="BNF14" s="102"/>
      <c r="BNG14" s="102">
        <v>1.0620000000000001</v>
      </c>
      <c r="BNH14" s="102">
        <v>1.052</v>
      </c>
      <c r="BNI14" s="102">
        <v>1.056</v>
      </c>
      <c r="BNJ14" s="102">
        <v>1.0580000000000001</v>
      </c>
      <c r="BNK14" s="102">
        <v>1.073</v>
      </c>
      <c r="BNL14" s="102">
        <v>1.04</v>
      </c>
      <c r="BNM14" s="102">
        <f t="shared" si="123"/>
        <v>0.98199999999999998</v>
      </c>
      <c r="BNN14" s="102">
        <v>1.0660000000000001</v>
      </c>
      <c r="BNO14" s="102">
        <v>1.054</v>
      </c>
      <c r="BNP14" s="102"/>
      <c r="BNQ14" s="102">
        <v>1.048</v>
      </c>
      <c r="BNR14" s="102">
        <v>1.052</v>
      </c>
      <c r="BNS14" s="102">
        <v>1.0660000000000001</v>
      </c>
      <c r="BNT14" s="102">
        <v>1.071</v>
      </c>
      <c r="BNU14" s="102"/>
      <c r="BNV14" s="102">
        <v>1.032</v>
      </c>
      <c r="BNW14" s="102">
        <v>1.036</v>
      </c>
      <c r="BNX14" s="102">
        <f t="shared" si="124"/>
        <v>0.98199999999999998</v>
      </c>
      <c r="BNY14" s="102">
        <v>1.0860000000000001</v>
      </c>
      <c r="BNZ14" s="102">
        <v>1.08</v>
      </c>
      <c r="BOA14" s="102"/>
      <c r="BOB14" s="102">
        <v>1.0940000000000001</v>
      </c>
      <c r="BOC14" s="102">
        <v>1.0920000000000001</v>
      </c>
      <c r="BOD14" s="102">
        <v>1.1040000000000001</v>
      </c>
      <c r="BOE14" s="102">
        <v>1.1120000000000001</v>
      </c>
      <c r="BOF14" s="102"/>
      <c r="BOG14" s="102">
        <v>1.089</v>
      </c>
      <c r="BOH14" s="102">
        <v>1.0680000000000001</v>
      </c>
      <c r="BOI14" s="102">
        <f t="shared" si="125"/>
        <v>0.98199999999999998</v>
      </c>
      <c r="BOJ14" s="102">
        <v>1.1020000000000001</v>
      </c>
      <c r="BOK14" s="102">
        <v>1.135</v>
      </c>
      <c r="BOL14" s="102">
        <v>1.1339999999999999</v>
      </c>
      <c r="BOM14" s="102">
        <v>1.153</v>
      </c>
      <c r="BON14" s="102">
        <v>1.133</v>
      </c>
      <c r="BOO14" s="102">
        <v>1.1539999999999999</v>
      </c>
      <c r="BOP14" s="102">
        <v>1.1499999999999999</v>
      </c>
      <c r="BOQ14" s="102"/>
      <c r="BOR14" s="102">
        <v>1.163</v>
      </c>
      <c r="BOS14" s="102">
        <v>1.1399999999999999</v>
      </c>
      <c r="BOT14" s="102">
        <v>1.1479999999999999</v>
      </c>
      <c r="BOU14" s="102">
        <v>1.0960000000000001</v>
      </c>
      <c r="BOV14" s="102">
        <f t="shared" si="126"/>
        <v>0.98199999999999998</v>
      </c>
      <c r="BOW14" s="102">
        <v>1.137</v>
      </c>
      <c r="BOX14" s="102">
        <v>1.1359999999999999</v>
      </c>
      <c r="BOY14" s="102">
        <v>1.139</v>
      </c>
      <c r="BOZ14" s="102">
        <v>1.1379999999999999</v>
      </c>
      <c r="BPA14" s="102">
        <v>1.218</v>
      </c>
      <c r="BPB14" s="102"/>
      <c r="BPC14" s="102">
        <v>1.264</v>
      </c>
      <c r="BPD14" s="102">
        <v>1.2270000000000001</v>
      </c>
      <c r="BPE14" s="102">
        <v>1.2150000000000001</v>
      </c>
      <c r="BPF14" s="102">
        <v>1.2030000000000001</v>
      </c>
      <c r="BPG14" s="102">
        <v>1.2310000000000001</v>
      </c>
      <c r="BPH14" s="102">
        <v>1.171</v>
      </c>
      <c r="BPI14" s="102">
        <f t="shared" si="127"/>
        <v>0.98199999999999998</v>
      </c>
      <c r="BPJ14" s="102">
        <v>1.2310000000000001</v>
      </c>
      <c r="BPK14" s="102">
        <v>1.224</v>
      </c>
      <c r="BPL14" s="102">
        <v>1.2390000000000001</v>
      </c>
      <c r="BPM14" s="102">
        <v>1.216</v>
      </c>
      <c r="BPN14" s="102">
        <v>1.2</v>
      </c>
      <c r="BPO14" s="102">
        <v>1.2030000000000001</v>
      </c>
      <c r="BPP14" s="102">
        <v>1.2030000000000001</v>
      </c>
      <c r="BPQ14" s="102">
        <v>1.1990000000000001</v>
      </c>
      <c r="BPR14" s="102">
        <v>1.2010000000000001</v>
      </c>
      <c r="BPS14" s="102">
        <v>1.171</v>
      </c>
      <c r="BPT14" s="102">
        <f t="shared" si="128"/>
        <v>0.98199999999999998</v>
      </c>
      <c r="BPU14" s="102">
        <v>1.1970000000000001</v>
      </c>
      <c r="BPV14" s="102">
        <v>1.232</v>
      </c>
      <c r="BPW14" s="102">
        <v>1.2190000000000001</v>
      </c>
      <c r="BPX14" s="102">
        <v>1.238</v>
      </c>
      <c r="BPY14" s="102"/>
      <c r="BPZ14" s="102">
        <v>1.2410000000000001</v>
      </c>
      <c r="BQA14" s="102">
        <v>1.234</v>
      </c>
      <c r="BQB14" s="102">
        <v>1.238</v>
      </c>
      <c r="BQC14" s="102">
        <v>1.157</v>
      </c>
      <c r="BQD14" s="102">
        <v>1.216</v>
      </c>
      <c r="BQE14" s="102">
        <f t="shared" si="129"/>
        <v>0.98199999999999998</v>
      </c>
      <c r="BQF14" s="102">
        <v>1.1559999999999999</v>
      </c>
      <c r="BQG14" s="102">
        <v>1.113</v>
      </c>
      <c r="BQH14" s="102">
        <v>1.1100000000000001</v>
      </c>
      <c r="BQI14" s="102">
        <v>1.111</v>
      </c>
      <c r="BQJ14" s="102">
        <v>1.1120000000000001</v>
      </c>
      <c r="BQK14" s="102">
        <v>1.127</v>
      </c>
      <c r="BQL14" s="102">
        <v>1.1100000000000001</v>
      </c>
      <c r="BQM14" s="102">
        <v>1.1200000000000001</v>
      </c>
      <c r="BQN14" s="102">
        <v>1.119</v>
      </c>
      <c r="BQO14" s="102">
        <v>1.1299999999999999</v>
      </c>
      <c r="BQP14" s="102">
        <v>1.1080000000000001</v>
      </c>
      <c r="BQQ14" s="1061">
        <v>1.093</v>
      </c>
      <c r="BQR14" s="102">
        <f t="shared" si="130"/>
        <v>0.98199999999999998</v>
      </c>
      <c r="BQS14" s="102">
        <v>1.1399999999999999</v>
      </c>
      <c r="BQT14" s="102"/>
      <c r="BQU14" s="102">
        <v>1.1299999999999999</v>
      </c>
      <c r="BQV14" s="102">
        <v>1.137</v>
      </c>
      <c r="BQW14" s="102">
        <v>1.1399999999999999</v>
      </c>
      <c r="BQX14" s="102">
        <v>1.1599999999999999</v>
      </c>
      <c r="BQY14" s="102">
        <v>0</v>
      </c>
      <c r="BQZ14" s="102">
        <v>0</v>
      </c>
      <c r="BRA14" s="102">
        <v>0</v>
      </c>
      <c r="BRB14" s="102">
        <v>0</v>
      </c>
      <c r="BRC14" s="102">
        <v>0</v>
      </c>
      <c r="BRD14" s="102">
        <v>0.65</v>
      </c>
      <c r="BRE14" s="102">
        <f t="shared" si="131"/>
        <v>0.65</v>
      </c>
      <c r="BRF14" s="102">
        <v>0</v>
      </c>
      <c r="BRG14" s="102">
        <v>0</v>
      </c>
      <c r="BRH14" s="102">
        <v>0.68</v>
      </c>
      <c r="BRI14" s="102">
        <v>0.64</v>
      </c>
      <c r="BRJ14" s="102">
        <v>0.65</v>
      </c>
      <c r="BRK14" s="102">
        <v>0.64</v>
      </c>
      <c r="BRL14" s="102">
        <v>0.96</v>
      </c>
      <c r="BRM14" s="906">
        <v>0.96</v>
      </c>
      <c r="BRN14" s="102">
        <v>0.96</v>
      </c>
      <c r="BRO14" s="102">
        <v>0.94</v>
      </c>
      <c r="BRP14" s="102">
        <v>0.92900000000000005</v>
      </c>
      <c r="BRQ14" s="102">
        <v>0.94599999999999995</v>
      </c>
      <c r="BRR14" s="102"/>
      <c r="BRS14" s="102">
        <v>0.94699999999999995</v>
      </c>
      <c r="BRT14" s="102">
        <v>0.93500000000000005</v>
      </c>
      <c r="BRU14" s="102">
        <v>0.93799999999999994</v>
      </c>
      <c r="BRV14" s="102">
        <v>0.93600000000000005</v>
      </c>
      <c r="BRW14" s="102">
        <v>0.95699999999999996</v>
      </c>
      <c r="BRX14" s="102"/>
      <c r="BRY14" s="102">
        <v>0.65</v>
      </c>
      <c r="BRZ14" s="102">
        <v>0.65700000000000003</v>
      </c>
      <c r="BSA14" s="102">
        <v>0.64700000000000002</v>
      </c>
      <c r="BSB14" s="102">
        <v>0.66100000000000003</v>
      </c>
      <c r="BSC14" s="102">
        <v>0.64700000000000002</v>
      </c>
      <c r="BSD14" s="102">
        <v>0.64700000000000002</v>
      </c>
      <c r="BSE14" s="102"/>
      <c r="BSF14" s="102">
        <v>0.64100000000000001</v>
      </c>
      <c r="BSG14" s="102">
        <f t="shared" si="132"/>
        <v>0.64100000000000001</v>
      </c>
      <c r="BSH14" s="102">
        <v>0.64900000000000002</v>
      </c>
      <c r="BSI14" s="102">
        <v>0.64700000000000002</v>
      </c>
      <c r="BSJ14" s="102">
        <v>0.64600000000000002</v>
      </c>
      <c r="BSK14" s="102">
        <v>0.65200000000000002</v>
      </c>
      <c r="BSL14" s="102">
        <v>0.65900000000000003</v>
      </c>
      <c r="BSM14" s="102">
        <f t="shared" si="133"/>
        <v>0.64100000000000001</v>
      </c>
      <c r="BSN14" s="47">
        <v>0.66</v>
      </c>
      <c r="BSO14" s="47"/>
      <c r="BSP14" s="47">
        <v>0.66900000000000004</v>
      </c>
      <c r="BSQ14" s="47">
        <v>0.66100000000000003</v>
      </c>
      <c r="BSR14" s="47">
        <v>0.67</v>
      </c>
      <c r="BSS14" s="47">
        <v>0.67400000000000004</v>
      </c>
      <c r="BST14" s="47">
        <v>0.66100000000000003</v>
      </c>
      <c r="BSU14" s="47"/>
      <c r="BSV14" s="47">
        <v>0.66400000000000003</v>
      </c>
      <c r="BSW14" s="47"/>
      <c r="BSX14" s="47">
        <v>0.71799999999999997</v>
      </c>
      <c r="BSY14" s="47">
        <v>0.75</v>
      </c>
      <c r="BSZ14" s="47">
        <v>0.754</v>
      </c>
      <c r="BTA14" s="47">
        <v>0.754</v>
      </c>
      <c r="BTB14" s="47">
        <v>0.74</v>
      </c>
      <c r="BTC14" s="47"/>
      <c r="BTD14" s="102">
        <f t="shared" si="134"/>
        <v>0.64100000000000001</v>
      </c>
      <c r="BTE14" s="102">
        <v>0.745</v>
      </c>
      <c r="BTF14" s="47"/>
      <c r="BTG14" s="47">
        <v>0.754</v>
      </c>
      <c r="BTH14" s="47">
        <v>0.76</v>
      </c>
      <c r="BTI14" s="47">
        <v>0.754</v>
      </c>
      <c r="BTJ14" s="47">
        <v>0.747</v>
      </c>
      <c r="BTK14" s="47">
        <v>0.70299999999999996</v>
      </c>
      <c r="BTL14" s="51">
        <v>0.70499999999999996</v>
      </c>
      <c r="BTM14" s="47">
        <f t="shared" si="135"/>
        <v>0.64100000000000001</v>
      </c>
      <c r="BTN14" s="47">
        <v>0.70199999999999996</v>
      </c>
      <c r="BTO14" s="51">
        <v>0.67600000000000005</v>
      </c>
      <c r="BTP14" s="51">
        <v>0.68400000000000005</v>
      </c>
      <c r="BTQ14" s="51"/>
      <c r="BTR14" s="51">
        <v>0.68799999999999994</v>
      </c>
      <c r="BTS14" s="47">
        <v>0.68700000000000006</v>
      </c>
      <c r="BTT14" s="47">
        <f t="shared" si="136"/>
        <v>0.64100000000000001</v>
      </c>
      <c r="BTU14" s="47">
        <v>0.70099999999999996</v>
      </c>
      <c r="BTV14" s="47">
        <v>0.69499999999999995</v>
      </c>
      <c r="BTW14" s="47">
        <v>0.68799999999999994</v>
      </c>
      <c r="BTX14" s="47">
        <v>0.67600000000000005</v>
      </c>
      <c r="BTY14" s="47"/>
      <c r="BTZ14" s="47">
        <v>0.68100000000000005</v>
      </c>
      <c r="BUA14" s="10">
        <v>0.69699999999999995</v>
      </c>
      <c r="BUB14" s="47">
        <f t="shared" si="137"/>
        <v>0.64100000000000001</v>
      </c>
      <c r="BUC14" s="47">
        <v>0.67300000000000004</v>
      </c>
      <c r="BUD14" s="47">
        <v>0.67600000000000005</v>
      </c>
      <c r="BUE14" s="47">
        <v>0.68400000000000005</v>
      </c>
      <c r="BUF14" s="47">
        <v>0.68500000000000005</v>
      </c>
      <c r="BUG14" s="47">
        <v>0.69799999999999995</v>
      </c>
      <c r="BUH14" s="47">
        <v>0.7</v>
      </c>
      <c r="BUI14" s="47">
        <v>0.69799999999999995</v>
      </c>
      <c r="BUJ14" s="47">
        <v>0.69499999999999995</v>
      </c>
      <c r="BUK14" s="47">
        <v>0.68700000000000006</v>
      </c>
      <c r="BUL14" s="1181">
        <v>0.66200000000000003</v>
      </c>
      <c r="BUM14" s="47">
        <v>0.7</v>
      </c>
      <c r="BUN14" s="1162">
        <v>0.70499999999999996</v>
      </c>
      <c r="BUO14" s="1162">
        <v>0.70499999999999996</v>
      </c>
      <c r="BUP14" s="47">
        <v>0.69499999999999995</v>
      </c>
      <c r="BUQ14" s="47">
        <f t="shared" si="138"/>
        <v>0.66200000000000003</v>
      </c>
      <c r="BUR14" s="47">
        <v>0.71499999999999997</v>
      </c>
      <c r="BUS14" s="47">
        <v>0.71299999999999997</v>
      </c>
      <c r="BUT14" s="47">
        <v>0.70499999999999996</v>
      </c>
      <c r="BUU14" s="47">
        <v>0.71799999999999997</v>
      </c>
      <c r="BUV14" s="47">
        <v>0.72199999999999998</v>
      </c>
      <c r="BUW14" s="1264">
        <v>0.70299999999999996</v>
      </c>
      <c r="BUX14" s="47">
        <f t="shared" si="139"/>
        <v>0.66200000000000003</v>
      </c>
      <c r="BUY14" s="47">
        <v>0.72299999999999998</v>
      </c>
      <c r="BUZ14" s="47">
        <v>0.70899999999999996</v>
      </c>
      <c r="BVA14" s="47">
        <v>0.71</v>
      </c>
      <c r="BVB14" s="47">
        <v>0.72299999999999998</v>
      </c>
      <c r="BVC14" s="47">
        <v>0.72099999999999997</v>
      </c>
      <c r="BVD14" s="1264">
        <v>0.70699999999999996</v>
      </c>
      <c r="BVE14" s="1264">
        <f t="shared" si="140"/>
        <v>0.66200000000000003</v>
      </c>
      <c r="BVF14" s="47">
        <v>0.71799999999999997</v>
      </c>
      <c r="BVG14" s="47"/>
      <c r="BVH14" s="47"/>
      <c r="BVI14" s="47">
        <v>0.72</v>
      </c>
      <c r="BVJ14" s="47">
        <v>0.71199999999999997</v>
      </c>
      <c r="BVK14" s="47">
        <v>0.70799999999999996</v>
      </c>
      <c r="BVL14" s="47">
        <v>0.70299999999999996</v>
      </c>
      <c r="BVM14" s="47">
        <v>0.71799999999999997</v>
      </c>
      <c r="BVN14" s="47">
        <v>0.72</v>
      </c>
      <c r="BVO14" s="47">
        <f t="shared" si="260"/>
        <v>0.66200000000000003</v>
      </c>
      <c r="BVP14" s="47">
        <v>0.71</v>
      </c>
      <c r="BVQ14" s="47">
        <v>0.70499999999999996</v>
      </c>
      <c r="BVR14" s="47">
        <v>0.70599999999999996</v>
      </c>
      <c r="BVS14" s="47">
        <v>0.70199999999999996</v>
      </c>
      <c r="BVT14" s="47">
        <v>0.70799999999999996</v>
      </c>
      <c r="BVU14" s="47">
        <v>0.72399999999999998</v>
      </c>
      <c r="BVV14" s="47">
        <v>0.69799999999999995</v>
      </c>
      <c r="BVW14" s="47">
        <v>0.72099999999999997</v>
      </c>
      <c r="BVX14" s="51">
        <v>0.70599999999999996</v>
      </c>
      <c r="BVY14" s="51">
        <f t="shared" si="141"/>
        <v>0.66200000000000003</v>
      </c>
      <c r="BVZ14" s="47">
        <v>0.71899999999999997</v>
      </c>
      <c r="BWA14" s="47"/>
      <c r="BWB14" s="47">
        <v>0.70599999999999996</v>
      </c>
      <c r="BWC14" s="47">
        <v>0.70599999999999996</v>
      </c>
      <c r="BWD14" s="47"/>
      <c r="BWE14" s="1401">
        <v>0.72</v>
      </c>
      <c r="BWF14" s="47">
        <v>0.69599999999999995</v>
      </c>
      <c r="BWG14" s="47">
        <v>0.70299999999999996</v>
      </c>
      <c r="BWH14" s="47">
        <v>0.72099999999999997</v>
      </c>
      <c r="BWI14" s="47">
        <v>0.69499999999999995</v>
      </c>
      <c r="BWJ14" s="47">
        <v>0.71099999999999997</v>
      </c>
      <c r="BWK14" s="47">
        <v>0.69899999999999995</v>
      </c>
      <c r="BWL14" s="47"/>
      <c r="BWM14" s="47">
        <v>0.70199999999999996</v>
      </c>
      <c r="BWN14" s="47">
        <v>0.69099999999999995</v>
      </c>
      <c r="BWO14" s="47"/>
      <c r="BWP14" s="47">
        <v>0.74</v>
      </c>
      <c r="BWQ14" s="47">
        <v>0.76200000000000001</v>
      </c>
      <c r="BWR14" s="47"/>
      <c r="BWS14" s="47">
        <v>0.753</v>
      </c>
      <c r="BWT14" s="47"/>
      <c r="BWU14" s="47">
        <v>0.73899999999999999</v>
      </c>
      <c r="BWV14" s="47"/>
      <c r="BWW14" s="47">
        <v>0.74399999999999999</v>
      </c>
      <c r="BWX14" s="47">
        <v>0.74099999999999999</v>
      </c>
      <c r="BWY14" s="47">
        <v>0.75800000000000001</v>
      </c>
      <c r="BWZ14" s="47">
        <v>0.749</v>
      </c>
      <c r="BXA14" s="47"/>
      <c r="BXB14" s="47">
        <v>0.74399999999999999</v>
      </c>
      <c r="BXC14" s="47"/>
      <c r="BXD14" s="47">
        <v>0.72199999999999998</v>
      </c>
      <c r="BXE14" s="47"/>
      <c r="BXF14" s="47">
        <v>0.74199999999999999</v>
      </c>
      <c r="BXG14" s="47">
        <v>0.71699999999999997</v>
      </c>
      <c r="BXH14" s="47">
        <f t="shared" si="143"/>
        <v>0.71699999999999997</v>
      </c>
      <c r="BXI14" s="47">
        <v>0.73</v>
      </c>
      <c r="BXJ14" s="47"/>
      <c r="BXK14" s="47">
        <v>0.71799999999999997</v>
      </c>
      <c r="BXL14" s="47"/>
      <c r="BXM14" s="47">
        <v>0.72199999999999998</v>
      </c>
      <c r="BXN14" s="47"/>
      <c r="BXO14" s="47">
        <v>0.80300000000000005</v>
      </c>
      <c r="BXP14" s="47"/>
      <c r="BXQ14" s="51">
        <v>0.7</v>
      </c>
      <c r="BXR14" s="51">
        <v>0.71</v>
      </c>
      <c r="BXS14" s="47"/>
      <c r="BXT14" s="47">
        <v>0.70899999999999996</v>
      </c>
      <c r="BXU14" s="47"/>
      <c r="BXV14" s="47">
        <v>0.70299999999999996</v>
      </c>
      <c r="BXW14" s="47"/>
      <c r="BXX14" s="47">
        <v>0.69899999999999995</v>
      </c>
      <c r="BXY14" s="47">
        <v>0.69699999999999995</v>
      </c>
      <c r="BXZ14" s="47"/>
      <c r="BYA14" s="47"/>
      <c r="BYB14" s="47">
        <v>0.70499999999999996</v>
      </c>
      <c r="BYC14" s="47">
        <f t="shared" si="145"/>
        <v>0.70499999999999996</v>
      </c>
      <c r="BYD14" s="47">
        <v>0.84</v>
      </c>
      <c r="BYE14" s="47"/>
      <c r="BYF14" s="47"/>
      <c r="BYG14" s="47">
        <v>0.84399999999999997</v>
      </c>
      <c r="BYH14" s="51"/>
      <c r="BYI14" s="51"/>
      <c r="BYJ14" s="47">
        <v>0.85699999999999998</v>
      </c>
      <c r="BYK14" s="47"/>
      <c r="BYL14" s="47">
        <v>0.85299999999999998</v>
      </c>
      <c r="BYM14" s="47">
        <v>0.85299999999999998</v>
      </c>
      <c r="BYN14" s="47"/>
      <c r="BYO14" s="6">
        <f t="shared" si="146"/>
        <v>0.20992907801418445</v>
      </c>
      <c r="BYP14" s="102">
        <v>1.179</v>
      </c>
      <c r="BYQ14" s="102">
        <v>1.232</v>
      </c>
      <c r="BYR14" s="102">
        <v>1.232</v>
      </c>
      <c r="BYS14" s="102"/>
      <c r="BYT14" s="102">
        <v>1.3120000000000001</v>
      </c>
      <c r="BYU14" s="102">
        <v>1.331</v>
      </c>
      <c r="BYV14" s="102">
        <v>1.226</v>
      </c>
      <c r="BYW14" s="102"/>
      <c r="BYX14" s="102">
        <f t="shared" si="147"/>
        <v>1.179</v>
      </c>
      <c r="BYY14" s="102">
        <v>1.2310000000000001</v>
      </c>
      <c r="BYZ14" s="102">
        <v>1.2050000000000001</v>
      </c>
      <c r="BZA14" s="102">
        <v>1.2050000000000001</v>
      </c>
      <c r="BZB14" s="102">
        <v>1.206</v>
      </c>
      <c r="BZC14" s="102">
        <v>1.1850000000000001</v>
      </c>
      <c r="BZD14" s="102">
        <v>1.1819999999999999</v>
      </c>
      <c r="BZE14" s="102">
        <v>1.1970000000000001</v>
      </c>
      <c r="BZF14" s="102"/>
      <c r="BZG14" s="102">
        <v>1.1879999999999999</v>
      </c>
      <c r="BZH14" s="102">
        <v>1.18</v>
      </c>
      <c r="BZI14" s="102">
        <v>1.19</v>
      </c>
      <c r="BZJ14" s="102">
        <v>1.21</v>
      </c>
      <c r="BZK14" s="1061">
        <v>1.1779999999999999</v>
      </c>
      <c r="BZL14" s="102">
        <f t="shared" si="148"/>
        <v>1.1779999999999999</v>
      </c>
      <c r="BZM14" s="102">
        <v>1.2</v>
      </c>
      <c r="BZN14" s="102">
        <v>1.2</v>
      </c>
      <c r="BZO14" s="102">
        <v>1.2</v>
      </c>
      <c r="BZP14" s="102">
        <v>1.2</v>
      </c>
      <c r="BZQ14" s="102">
        <v>1.22</v>
      </c>
      <c r="BZR14" s="102">
        <v>0</v>
      </c>
      <c r="BZS14" s="102"/>
      <c r="BZT14" s="102">
        <v>0</v>
      </c>
      <c r="BZU14" s="102">
        <v>0</v>
      </c>
      <c r="BZV14" s="102">
        <v>0</v>
      </c>
      <c r="BZW14" s="102">
        <v>0</v>
      </c>
      <c r="BZX14" s="102">
        <v>0.71</v>
      </c>
      <c r="BZY14" s="102">
        <f t="shared" si="149"/>
        <v>0.71</v>
      </c>
      <c r="BZZ14" s="102">
        <v>0</v>
      </c>
      <c r="CAA14" s="102">
        <v>0</v>
      </c>
      <c r="CAB14" s="102">
        <v>0.71</v>
      </c>
      <c r="CAC14" s="102"/>
      <c r="CAD14" s="102">
        <v>0.71</v>
      </c>
      <c r="CAE14" s="102">
        <v>0.71</v>
      </c>
      <c r="CAF14" s="102">
        <v>0.71</v>
      </c>
      <c r="CAG14" s="102">
        <v>0.74</v>
      </c>
      <c r="CAH14" s="102">
        <v>0.70499999999999996</v>
      </c>
      <c r="CAI14" s="102">
        <v>0.70899999999999996</v>
      </c>
      <c r="CAJ14" s="102"/>
      <c r="CAK14" s="102">
        <v>0.70599999999999996</v>
      </c>
      <c r="CAL14" s="102">
        <v>0.70499999999999996</v>
      </c>
      <c r="CAM14" s="102">
        <v>0.71</v>
      </c>
      <c r="CAN14" s="102">
        <v>0.71</v>
      </c>
      <c r="CAO14" s="102">
        <v>0.71799999999999997</v>
      </c>
      <c r="CAP14" s="102"/>
      <c r="CAQ14" s="102">
        <v>0.70599999999999996</v>
      </c>
      <c r="CAR14" s="102">
        <v>0.71199999999999997</v>
      </c>
      <c r="CAS14" s="102"/>
      <c r="CAT14" s="102">
        <v>0.70599999999999996</v>
      </c>
      <c r="CAU14" s="102">
        <v>0.71</v>
      </c>
      <c r="CAV14" s="102">
        <v>0.71</v>
      </c>
      <c r="CAW14" s="102">
        <v>0.70699999999999996</v>
      </c>
      <c r="CAX14" s="102">
        <v>0.70699999999999996</v>
      </c>
      <c r="CAY14" s="102"/>
      <c r="CAZ14" s="102">
        <v>0.70699999999999996</v>
      </c>
      <c r="CBA14" s="102">
        <v>0.70699999999999996</v>
      </c>
      <c r="CBB14" s="102">
        <v>0.70299999999999996</v>
      </c>
      <c r="CBC14" s="102">
        <f t="shared" si="150"/>
        <v>0.70299999999999996</v>
      </c>
      <c r="CBD14" s="102">
        <v>0.70899999999999996</v>
      </c>
      <c r="CBE14" s="102">
        <v>0.70799999999999996</v>
      </c>
      <c r="CBF14" s="102">
        <v>0.70599999999999996</v>
      </c>
      <c r="CBG14" s="102">
        <v>0.70599999999999996</v>
      </c>
      <c r="CBH14" s="102"/>
      <c r="CBI14" s="102">
        <v>0.70799999999999996</v>
      </c>
      <c r="CBJ14" s="102">
        <f t="shared" si="151"/>
        <v>0.70299999999999996</v>
      </c>
      <c r="CBK14" s="47">
        <v>0.70599999999999996</v>
      </c>
      <c r="CBL14" s="47">
        <v>0.70499999999999996</v>
      </c>
      <c r="CBM14" s="47">
        <v>0.70599999999999996</v>
      </c>
      <c r="CBN14" s="47">
        <v>0.70299999999999996</v>
      </c>
      <c r="CBO14" s="47">
        <v>0.70299999999999996</v>
      </c>
      <c r="CBP14" s="47">
        <v>0.70499999999999996</v>
      </c>
      <c r="CBQ14" s="47">
        <v>0.70699999999999996</v>
      </c>
      <c r="CBR14" s="47">
        <v>0.74</v>
      </c>
      <c r="CBS14" s="47">
        <v>0.78800000000000003</v>
      </c>
      <c r="CBT14" s="47"/>
      <c r="CBU14" s="47">
        <v>0.78500000000000003</v>
      </c>
      <c r="CBV14" s="47">
        <v>0.78900000000000003</v>
      </c>
      <c r="CBW14" s="47">
        <v>0.76500000000000001</v>
      </c>
      <c r="CBX14" s="102">
        <f t="shared" si="152"/>
        <v>0.70299999999999996</v>
      </c>
      <c r="CBY14" s="47">
        <v>0.78</v>
      </c>
      <c r="CBZ14" s="77">
        <v>0.77600000000000002</v>
      </c>
      <c r="CCA14" s="47"/>
      <c r="CCB14" s="47">
        <v>0.77700000000000002</v>
      </c>
      <c r="CCC14" s="47">
        <v>0.78200000000000003</v>
      </c>
      <c r="CCD14" s="47">
        <v>0.78400000000000003</v>
      </c>
      <c r="CCE14" s="47">
        <v>0.72099999999999997</v>
      </c>
      <c r="CCF14" s="51">
        <v>0.70299999999999996</v>
      </c>
      <c r="CCG14" s="47">
        <f t="shared" si="153"/>
        <v>0.70299999999999996</v>
      </c>
      <c r="CCH14" s="47">
        <v>0.72399999999999998</v>
      </c>
      <c r="CCI14" s="51">
        <v>0.72299999999999998</v>
      </c>
      <c r="CCJ14" s="51">
        <v>0.71299999999999997</v>
      </c>
      <c r="CCK14" s="51"/>
      <c r="CCL14" s="51">
        <v>0.71</v>
      </c>
      <c r="CCM14" s="47">
        <v>0.72</v>
      </c>
      <c r="CCN14" s="47">
        <f t="shared" si="154"/>
        <v>0.70299999999999996</v>
      </c>
      <c r="CCO14" s="47">
        <v>0.72099999999999997</v>
      </c>
      <c r="CCP14" s="47">
        <v>0.72499999999999998</v>
      </c>
      <c r="CCQ14" s="47">
        <v>0.73099999999999998</v>
      </c>
      <c r="CCR14" s="47">
        <v>0.71799999999999997</v>
      </c>
      <c r="CCS14" s="47">
        <v>0.70699999999999996</v>
      </c>
      <c r="CCT14" s="47">
        <f t="shared" si="155"/>
        <v>0.70299999999999996</v>
      </c>
      <c r="CCU14" s="47">
        <v>0.71</v>
      </c>
      <c r="CCV14" s="47">
        <v>0.71299999999999997</v>
      </c>
      <c r="CCW14" s="47">
        <v>0.70799999999999996</v>
      </c>
      <c r="CCX14" s="47">
        <v>0.71199999999999997</v>
      </c>
      <c r="CCY14" s="47">
        <v>0.71799999999999997</v>
      </c>
      <c r="CCZ14" s="47">
        <v>0.71899999999999997</v>
      </c>
      <c r="CDA14" s="47"/>
      <c r="CDB14" s="47">
        <v>0.74299999999999999</v>
      </c>
      <c r="CDC14" s="47">
        <v>0.72199999999999998</v>
      </c>
      <c r="CDD14" s="47">
        <v>0.71499999999999997</v>
      </c>
      <c r="CDE14" s="1181">
        <v>0.70599999999999996</v>
      </c>
      <c r="CDF14" s="47">
        <v>0.72699999999999998</v>
      </c>
      <c r="CDG14" s="47"/>
      <c r="CDH14" s="1162">
        <v>0.73399999999999999</v>
      </c>
      <c r="CDI14" s="1162">
        <v>0.73199999999999998</v>
      </c>
      <c r="CDJ14" s="47">
        <v>0.72599999999999998</v>
      </c>
      <c r="CDK14" s="47">
        <f t="shared" si="156"/>
        <v>0.70599999999999996</v>
      </c>
      <c r="CDL14" s="47">
        <v>0.76400000000000001</v>
      </c>
      <c r="CDM14" s="47">
        <v>0.73399999999999999</v>
      </c>
      <c r="CDN14" s="47">
        <v>0.75600000000000001</v>
      </c>
      <c r="CDO14" s="47">
        <v>0.746</v>
      </c>
      <c r="CDP14" s="47">
        <v>0.72599999999999998</v>
      </c>
      <c r="CDQ14" s="1264">
        <v>0.73399999999999999</v>
      </c>
      <c r="CDR14" s="47">
        <f t="shared" si="157"/>
        <v>0.70599999999999996</v>
      </c>
      <c r="CDS14" s="47">
        <v>0.751</v>
      </c>
      <c r="CDT14" s="47">
        <v>0.753</v>
      </c>
      <c r="CDU14" s="47">
        <v>0.76200000000000001</v>
      </c>
      <c r="CDV14" s="47">
        <v>0.77200000000000002</v>
      </c>
      <c r="CDW14" s="47">
        <v>0.75</v>
      </c>
      <c r="CDX14" s="1264">
        <v>0.71899999999999997</v>
      </c>
      <c r="CDY14" s="1264">
        <f t="shared" si="158"/>
        <v>0.70599999999999996</v>
      </c>
      <c r="CDZ14" s="47">
        <v>0.74199999999999999</v>
      </c>
      <c r="CEA14" s="47"/>
      <c r="CEB14" s="47"/>
      <c r="CEC14" s="47">
        <v>0.751</v>
      </c>
      <c r="CED14" s="47">
        <v>0.74299999999999999</v>
      </c>
      <c r="CEE14" s="47">
        <v>0.72899999999999998</v>
      </c>
      <c r="CEF14" s="47">
        <v>0.73</v>
      </c>
      <c r="CEG14" s="47">
        <v>0.72599999999999998</v>
      </c>
      <c r="CEH14" s="47">
        <v>0.72599999999999998</v>
      </c>
      <c r="CEI14" s="47">
        <f t="shared" si="261"/>
        <v>0.70599999999999996</v>
      </c>
      <c r="CEJ14" s="47">
        <v>0.74199999999999999</v>
      </c>
      <c r="CEK14" s="47">
        <v>0.751</v>
      </c>
      <c r="CEL14" s="47">
        <v>0.73499999999999999</v>
      </c>
      <c r="CEM14" s="47">
        <v>0.74199999999999999</v>
      </c>
      <c r="CEN14" s="47">
        <v>0.752</v>
      </c>
      <c r="CEO14" s="47">
        <v>0.73499999999999999</v>
      </c>
      <c r="CEP14" s="47">
        <v>0.748</v>
      </c>
      <c r="CEQ14" s="47">
        <v>0.74099999999999999</v>
      </c>
      <c r="CER14" s="51">
        <v>0.74199999999999999</v>
      </c>
      <c r="CES14" s="51">
        <f t="shared" si="159"/>
        <v>0.70599999999999996</v>
      </c>
      <c r="CET14" s="47">
        <v>0.74399999999999999</v>
      </c>
      <c r="CEU14" s="47"/>
      <c r="CEV14" s="47">
        <v>0.753</v>
      </c>
      <c r="CEW14" s="47">
        <v>0.73699999999999999</v>
      </c>
      <c r="CEX14" s="47"/>
      <c r="CEY14" s="1401">
        <v>0.73</v>
      </c>
      <c r="CEZ14" s="47">
        <v>0.751</v>
      </c>
      <c r="CFA14" s="47">
        <v>0.73399999999999999</v>
      </c>
      <c r="CFB14" s="47">
        <v>0.71799999999999997</v>
      </c>
      <c r="CFC14" s="47">
        <v>0.71499999999999997</v>
      </c>
      <c r="CFD14" s="47">
        <v>0.751</v>
      </c>
      <c r="CFE14" s="47">
        <v>0.73899999999999999</v>
      </c>
      <c r="CFF14" s="47"/>
      <c r="CFG14" s="47">
        <v>0.71699999999999997</v>
      </c>
      <c r="CFH14" s="47">
        <v>0.72199999999999998</v>
      </c>
      <c r="CFI14" s="47"/>
      <c r="CFJ14" s="47">
        <v>0.88300000000000001</v>
      </c>
      <c r="CFK14" s="47">
        <v>0.86499999999999999</v>
      </c>
      <c r="CFL14" s="47"/>
      <c r="CFM14" s="47">
        <v>0.874</v>
      </c>
      <c r="CFN14" s="47"/>
      <c r="CFO14" s="47">
        <v>0.88300000000000001</v>
      </c>
      <c r="CFP14" s="47"/>
      <c r="CFQ14" s="47">
        <v>0.73199999999999998</v>
      </c>
      <c r="CFR14" s="47"/>
      <c r="CFS14" s="47">
        <v>0.751</v>
      </c>
      <c r="CFT14" s="47">
        <v>0.73</v>
      </c>
      <c r="CFU14" s="47">
        <v>0.73399999999999999</v>
      </c>
      <c r="CFV14" s="47"/>
      <c r="CFW14" s="47">
        <v>0.73699999999999999</v>
      </c>
      <c r="CFX14" s="47"/>
      <c r="CFY14" s="47">
        <v>0.72199999999999998</v>
      </c>
      <c r="CFZ14" s="47"/>
      <c r="CGA14" s="47">
        <v>0.73299999999999998</v>
      </c>
      <c r="CGB14" s="47">
        <v>0.73299999999999998</v>
      </c>
      <c r="CGC14" s="47">
        <f t="shared" si="161"/>
        <v>0.73</v>
      </c>
      <c r="CGD14" s="47">
        <v>0.71699999999999997</v>
      </c>
      <c r="CGE14" s="47"/>
      <c r="CGF14" s="47">
        <v>0.71399999999999997</v>
      </c>
      <c r="CGG14" s="47"/>
      <c r="CGH14" s="47">
        <v>0.72</v>
      </c>
      <c r="CGI14" s="47"/>
      <c r="CGJ14" s="47">
        <v>0.85599999999999998</v>
      </c>
      <c r="CGK14" s="47"/>
      <c r="CGL14" s="51">
        <v>0.71099999999999997</v>
      </c>
      <c r="CGM14" s="51">
        <v>0.71</v>
      </c>
      <c r="CGN14" s="51"/>
      <c r="CGO14" s="51">
        <v>0.73</v>
      </c>
      <c r="CGP14" s="51"/>
      <c r="CGQ14" s="51">
        <v>0.72699999999999998</v>
      </c>
      <c r="CGR14" s="51"/>
      <c r="CGS14" s="51">
        <v>0.73</v>
      </c>
      <c r="CGT14" s="51">
        <v>0.72599999999999998</v>
      </c>
      <c r="CGU14" s="51"/>
      <c r="CGV14" s="51"/>
      <c r="CGW14" s="47">
        <v>0.71799999999999997</v>
      </c>
      <c r="CGX14" s="51">
        <f t="shared" si="163"/>
        <v>0.71</v>
      </c>
      <c r="CGY14" s="47">
        <v>0.83499999999999996</v>
      </c>
      <c r="CGZ14" s="51"/>
      <c r="CHA14" s="51"/>
      <c r="CHB14" s="51"/>
      <c r="CHC14" s="47">
        <v>0.84699999999999998</v>
      </c>
      <c r="CHD14" s="51"/>
      <c r="CHE14" s="47">
        <v>0.83299999999999996</v>
      </c>
      <c r="CHF14" s="47"/>
      <c r="CHG14" s="47">
        <v>0.83099999999999996</v>
      </c>
      <c r="CHH14" s="47">
        <v>0.83899999999999997</v>
      </c>
      <c r="CHI14" s="47"/>
      <c r="CHJ14" s="47">
        <v>0.81799999999999995</v>
      </c>
      <c r="CHK14" s="47">
        <f t="shared" si="164"/>
        <v>0.71</v>
      </c>
      <c r="CHL14" s="47">
        <v>0.79700000000000004</v>
      </c>
      <c r="CHM14" s="47"/>
      <c r="CHN14" s="47">
        <v>0.79500000000000004</v>
      </c>
      <c r="CHO14" s="47">
        <v>0.79100000000000004</v>
      </c>
      <c r="CHP14" s="47">
        <v>0.80800000000000005</v>
      </c>
      <c r="CHQ14" s="47">
        <v>0.82099999999999995</v>
      </c>
      <c r="CHR14" s="47">
        <v>0.78400000000000003</v>
      </c>
      <c r="CHS14" s="47">
        <f t="shared" si="165"/>
        <v>0.71</v>
      </c>
      <c r="CHT14" s="47"/>
      <c r="CHU14" s="47"/>
      <c r="CHV14" s="47">
        <v>0.83699999999999997</v>
      </c>
      <c r="CHW14" s="47">
        <v>0.83399999999999996</v>
      </c>
      <c r="CHX14" s="47"/>
      <c r="CHY14" s="47"/>
      <c r="CHZ14" s="47">
        <v>0.84399999999999997</v>
      </c>
      <c r="CIA14" s="47">
        <f t="shared" si="166"/>
        <v>0.71</v>
      </c>
      <c r="CIB14" s="47">
        <v>0.99199999999999999</v>
      </c>
      <c r="CIC14" s="47">
        <v>1.0109999999999999</v>
      </c>
      <c r="CID14" s="47">
        <v>0.98099999999999998</v>
      </c>
      <c r="CIE14" s="47">
        <v>0.877</v>
      </c>
      <c r="CIF14" s="47"/>
      <c r="CIG14" s="47">
        <v>0.86899999999999999</v>
      </c>
      <c r="CIH14" s="47"/>
      <c r="CII14" s="47">
        <v>0.877</v>
      </c>
      <c r="CIJ14" s="47">
        <v>0.84399999999999997</v>
      </c>
      <c r="CIK14" s="47">
        <f t="shared" si="247"/>
        <v>0.71</v>
      </c>
      <c r="CIL14" s="47"/>
      <c r="CIM14" s="47"/>
      <c r="CIN14" s="6">
        <f t="shared" si="167"/>
        <v>-1</v>
      </c>
      <c r="CIO14" s="102">
        <v>0.877</v>
      </c>
      <c r="CIP14" s="102">
        <v>0.876</v>
      </c>
      <c r="CIQ14" s="102">
        <v>0.876</v>
      </c>
      <c r="CIR14" s="102">
        <v>0.878</v>
      </c>
      <c r="CIS14" s="102"/>
      <c r="CIT14" s="102">
        <v>0.878</v>
      </c>
      <c r="CIU14" s="47">
        <f t="shared" si="168"/>
        <v>0.877</v>
      </c>
      <c r="CIV14" s="102">
        <v>0.875</v>
      </c>
      <c r="CIW14" s="47">
        <v>0.875</v>
      </c>
      <c r="CIX14" s="102"/>
      <c r="CIY14" s="47">
        <v>0.875</v>
      </c>
      <c r="CIZ14" s="47">
        <v>0.876</v>
      </c>
      <c r="CJA14" s="47">
        <v>0.875</v>
      </c>
      <c r="CJB14" s="47">
        <v>0.875</v>
      </c>
      <c r="CJC14" s="47">
        <v>0.873</v>
      </c>
      <c r="CJD14" s="47">
        <v>0.879</v>
      </c>
      <c r="CJE14" s="47">
        <v>0.89200000000000002</v>
      </c>
      <c r="CJF14" s="47">
        <v>0.876</v>
      </c>
      <c r="CJG14" s="47">
        <v>0.88200000000000001</v>
      </c>
      <c r="CJH14" s="47">
        <v>0.875</v>
      </c>
      <c r="CJI14" s="102">
        <f t="shared" si="169"/>
        <v>0.873</v>
      </c>
      <c r="CJJ14" s="47">
        <v>0.88900000000000001</v>
      </c>
      <c r="CJK14" s="102">
        <v>0.88700000000000001</v>
      </c>
      <c r="CJL14" s="47"/>
      <c r="CJM14" s="47">
        <v>0.89</v>
      </c>
      <c r="CJN14" s="47">
        <v>0.88600000000000001</v>
      </c>
      <c r="CJO14" s="47">
        <v>0.88400000000000001</v>
      </c>
      <c r="CJP14" s="47">
        <v>0.88300000000000001</v>
      </c>
      <c r="CJQ14" s="51">
        <v>0.873</v>
      </c>
      <c r="CJR14" s="47">
        <f t="shared" si="170"/>
        <v>0.873</v>
      </c>
      <c r="CJS14" s="47">
        <v>0.88700000000000001</v>
      </c>
      <c r="CJT14" s="51">
        <v>0.84</v>
      </c>
      <c r="CJU14" s="51">
        <v>0.82499999999999996</v>
      </c>
      <c r="CJV14" s="51">
        <v>0.86099999999999999</v>
      </c>
      <c r="CJW14" s="51"/>
      <c r="CJX14" s="47">
        <v>0.84199999999999997</v>
      </c>
      <c r="CJY14" s="47">
        <v>0.86299999999999999</v>
      </c>
      <c r="CJZ14" s="47">
        <f t="shared" si="171"/>
        <v>0.86299999999999999</v>
      </c>
      <c r="CKA14" s="47">
        <v>0.876</v>
      </c>
      <c r="CKB14" s="47">
        <v>0.89100000000000001</v>
      </c>
      <c r="CKC14" s="47"/>
      <c r="CKD14" s="47">
        <v>0.875</v>
      </c>
      <c r="CKE14" s="47">
        <v>0.88500000000000001</v>
      </c>
      <c r="CKF14" s="47">
        <v>0.88100000000000001</v>
      </c>
      <c r="CKG14" s="47"/>
      <c r="CKH14" s="10">
        <v>0.88500000000000001</v>
      </c>
      <c r="CKI14" s="47">
        <f t="shared" si="172"/>
        <v>0.86299999999999999</v>
      </c>
      <c r="CKJ14" s="47">
        <v>0.875</v>
      </c>
      <c r="CKK14" s="47">
        <v>0.877</v>
      </c>
      <c r="CKL14" s="47">
        <v>0.877</v>
      </c>
      <c r="CKM14" s="47">
        <v>0.877</v>
      </c>
      <c r="CKN14" s="47">
        <v>0.875</v>
      </c>
      <c r="CKO14" s="47">
        <v>0.872</v>
      </c>
      <c r="CKP14" s="47">
        <v>0.879</v>
      </c>
      <c r="CKQ14" s="47">
        <v>0.876</v>
      </c>
      <c r="CKR14" s="47"/>
      <c r="CKS14" s="47">
        <v>0.879</v>
      </c>
      <c r="CKT14" s="47">
        <f t="shared" ref="CKT14:CKT29" si="274">MIN(CKS14,CKI14)</f>
        <v>0.86299999999999999</v>
      </c>
      <c r="CKU14" s="47">
        <v>0.88</v>
      </c>
      <c r="CKV14" s="1162">
        <v>0.88100000000000001</v>
      </c>
      <c r="CKW14" s="1162">
        <v>0.88400000000000001</v>
      </c>
      <c r="CKX14" s="47">
        <v>0.88</v>
      </c>
      <c r="CKY14" s="47">
        <f t="shared" si="173"/>
        <v>0.86299999999999999</v>
      </c>
      <c r="CKZ14" s="47">
        <v>0.88100000000000001</v>
      </c>
      <c r="CLA14" s="47">
        <v>0.877</v>
      </c>
      <c r="CLB14" s="47">
        <v>0.88</v>
      </c>
      <c r="CLC14" s="47">
        <v>0.88500000000000001</v>
      </c>
      <c r="CLD14" s="47">
        <v>0.875</v>
      </c>
      <c r="CLE14" s="1264">
        <v>0.875</v>
      </c>
      <c r="CLF14" s="47">
        <f t="shared" si="174"/>
        <v>0.86299999999999999</v>
      </c>
      <c r="CLG14" s="47">
        <v>0.88500000000000001</v>
      </c>
      <c r="CLH14" s="47">
        <v>0.879</v>
      </c>
      <c r="CLI14" s="47"/>
      <c r="CLJ14" s="47">
        <v>0.88200000000000001</v>
      </c>
      <c r="CLK14" s="47">
        <v>0.88</v>
      </c>
      <c r="CLL14" s="47">
        <v>0.874</v>
      </c>
      <c r="CLM14" s="1264">
        <v>0.88500000000000001</v>
      </c>
      <c r="CLN14" s="1264">
        <f t="shared" si="175"/>
        <v>0.86299999999999999</v>
      </c>
      <c r="CLO14" s="47">
        <v>0.878</v>
      </c>
      <c r="CLP14" s="47"/>
      <c r="CLQ14" s="47"/>
      <c r="CLR14" s="47">
        <v>0.88600000000000001</v>
      </c>
      <c r="CLS14" s="47">
        <v>0.88100000000000001</v>
      </c>
      <c r="CLT14" s="47">
        <v>0.872</v>
      </c>
      <c r="CLU14" s="47">
        <v>0.89200000000000002</v>
      </c>
      <c r="CLV14" s="47">
        <v>0.88100000000000001</v>
      </c>
      <c r="CLW14" s="47">
        <v>0.88600000000000001</v>
      </c>
      <c r="CLX14" s="47">
        <f t="shared" si="262"/>
        <v>0.86299999999999999</v>
      </c>
      <c r="CLY14" s="47">
        <v>0.877</v>
      </c>
      <c r="CLZ14" s="47">
        <v>0.873</v>
      </c>
      <c r="CMA14" s="47">
        <v>0.877</v>
      </c>
      <c r="CMB14" s="47">
        <v>0.874</v>
      </c>
      <c r="CMC14" s="47">
        <v>0.878</v>
      </c>
      <c r="CMD14" s="47">
        <v>0.876</v>
      </c>
      <c r="CME14" s="47">
        <v>0.877</v>
      </c>
      <c r="CMF14" s="47">
        <v>0.875</v>
      </c>
      <c r="CMG14" s="51">
        <v>0.874</v>
      </c>
      <c r="CMH14" s="51">
        <f t="shared" si="176"/>
        <v>0.86299999999999999</v>
      </c>
      <c r="CMI14" s="47">
        <v>0.88300000000000001</v>
      </c>
      <c r="CMJ14" s="47"/>
      <c r="CMK14" s="47">
        <v>0.872</v>
      </c>
      <c r="CML14" s="47">
        <v>0.873</v>
      </c>
      <c r="CMM14" s="47"/>
      <c r="CMN14" s="1401">
        <v>0.88</v>
      </c>
      <c r="CMO14" s="47">
        <v>0.879</v>
      </c>
      <c r="CMP14" s="47">
        <v>0.88100000000000001</v>
      </c>
      <c r="CMQ14" s="47">
        <v>0.877</v>
      </c>
      <c r="CMR14" s="47">
        <v>0.876</v>
      </c>
      <c r="CMS14" s="47">
        <v>0.88100000000000001</v>
      </c>
      <c r="CMT14" s="47">
        <v>0.89700000000000002</v>
      </c>
      <c r="CMU14" s="47"/>
      <c r="CMV14" s="47">
        <v>0.877</v>
      </c>
      <c r="CMW14" s="47">
        <v>0.875</v>
      </c>
      <c r="CMX14" s="47"/>
      <c r="CMY14" s="47">
        <v>0.876</v>
      </c>
      <c r="CMZ14" s="47">
        <v>0.89400000000000002</v>
      </c>
      <c r="CNA14" s="47"/>
      <c r="CNB14" s="47">
        <v>0.88400000000000001</v>
      </c>
      <c r="CNC14" s="47"/>
      <c r="CND14" s="47">
        <v>0.875</v>
      </c>
      <c r="CNE14" s="47"/>
      <c r="CNF14" s="47">
        <v>0.874</v>
      </c>
      <c r="CNG14" s="47"/>
      <c r="CNH14" s="47">
        <v>0.89400000000000002</v>
      </c>
      <c r="CNI14" s="47">
        <v>0.88100000000000001</v>
      </c>
      <c r="CNJ14" s="47">
        <v>0.88100000000000001</v>
      </c>
      <c r="CNK14" s="47"/>
      <c r="CNL14" s="47">
        <v>0.873</v>
      </c>
      <c r="CNM14" s="47"/>
      <c r="CNN14" s="47">
        <v>0.88800000000000001</v>
      </c>
      <c r="CNO14" s="47"/>
      <c r="CNP14" s="47">
        <v>0.877</v>
      </c>
      <c r="CNQ14" s="47">
        <v>0.876</v>
      </c>
      <c r="CNR14" s="47">
        <f t="shared" si="178"/>
        <v>0.876</v>
      </c>
      <c r="CNS14" s="47">
        <v>0.88400000000000001</v>
      </c>
      <c r="CNT14" s="47"/>
      <c r="CNU14" s="47">
        <v>0.874</v>
      </c>
      <c r="CNV14" s="47"/>
      <c r="CNW14" s="47">
        <v>0.875</v>
      </c>
      <c r="CNX14" s="47"/>
      <c r="CNY14" s="47">
        <v>0.96499999999999997</v>
      </c>
      <c r="CNZ14" s="47"/>
      <c r="COA14" s="51">
        <v>0.88100000000000001</v>
      </c>
      <c r="COB14" s="51">
        <f>MIN(CNZ14,CNR14)</f>
        <v>0.876</v>
      </c>
      <c r="COC14" s="47"/>
      <c r="COD14" s="47">
        <v>0.874</v>
      </c>
      <c r="COE14" s="47"/>
      <c r="COF14" s="47">
        <v>0.878</v>
      </c>
      <c r="COG14" s="47"/>
      <c r="COH14" s="47">
        <v>0.876</v>
      </c>
      <c r="COI14" s="47">
        <v>0.88</v>
      </c>
      <c r="COJ14" s="47"/>
      <c r="COK14" s="47"/>
      <c r="COL14" s="47">
        <v>0.879</v>
      </c>
      <c r="COM14" s="47">
        <f t="shared" si="180"/>
        <v>0.876</v>
      </c>
      <c r="CON14" s="47">
        <v>0.88</v>
      </c>
      <c r="COO14" s="47"/>
      <c r="COP14" s="47"/>
      <c r="COQ14" s="51"/>
      <c r="COR14" s="47">
        <v>0.89</v>
      </c>
      <c r="COS14" s="51"/>
      <c r="COT14" s="47">
        <v>0.88400000000000001</v>
      </c>
      <c r="COU14" s="47"/>
      <c r="COV14" s="47">
        <v>0.89200000000000002</v>
      </c>
      <c r="COW14" s="47">
        <v>0.90200000000000002</v>
      </c>
      <c r="COX14" s="47"/>
      <c r="COY14" s="47">
        <v>0.879</v>
      </c>
      <c r="COZ14" s="47">
        <f t="shared" si="181"/>
        <v>0.876</v>
      </c>
      <c r="CPA14" s="47">
        <v>0.88500000000000001</v>
      </c>
      <c r="CPB14" s="47"/>
      <c r="CPC14" s="47">
        <v>0.873</v>
      </c>
      <c r="CPD14" s="47">
        <v>0.873</v>
      </c>
      <c r="CPE14" s="47">
        <v>0.875</v>
      </c>
      <c r="CPF14" s="47">
        <v>0.89</v>
      </c>
      <c r="CPG14" s="47">
        <v>0.90100000000000002</v>
      </c>
      <c r="CPH14" s="47">
        <v>0.88700000000000001</v>
      </c>
      <c r="CPI14" s="47">
        <f t="shared" si="182"/>
        <v>0.876</v>
      </c>
      <c r="CPJ14" s="47"/>
      <c r="CPK14" s="47"/>
      <c r="CPL14" s="47">
        <v>0.91</v>
      </c>
      <c r="CPM14" s="47">
        <v>0.93100000000000005</v>
      </c>
      <c r="CPN14" s="47"/>
      <c r="CPO14" s="47"/>
      <c r="CPP14" s="47">
        <v>0.877</v>
      </c>
      <c r="CPQ14" s="47">
        <f t="shared" si="183"/>
        <v>0.876</v>
      </c>
      <c r="CPR14" s="47">
        <v>1.0209999999999999</v>
      </c>
      <c r="CPS14" s="47">
        <v>0.99099999999999999</v>
      </c>
      <c r="CPT14" s="47">
        <v>0.98199999999999998</v>
      </c>
      <c r="CPU14" s="47">
        <v>0.91900000000000004</v>
      </c>
      <c r="CPV14" s="47"/>
      <c r="CPW14" s="47">
        <v>0.91600000000000004</v>
      </c>
      <c r="CPX14" s="47"/>
      <c r="CPY14" s="47">
        <v>0.93300000000000005</v>
      </c>
      <c r="CPZ14" s="47">
        <v>0.877</v>
      </c>
      <c r="CQA14" s="47">
        <f t="shared" si="248"/>
        <v>0.876</v>
      </c>
      <c r="CQB14" s="47"/>
      <c r="CQC14" s="47"/>
      <c r="CQD14" s="6">
        <f t="shared" si="249"/>
        <v>-1</v>
      </c>
      <c r="CQE14" s="1049">
        <f t="shared" si="184"/>
        <v>0.78100000000000003</v>
      </c>
      <c r="CQF14" s="58">
        <v>0.71</v>
      </c>
      <c r="CQG14" s="47">
        <f t="shared" si="185"/>
        <v>0.71</v>
      </c>
      <c r="CQH14" s="102">
        <v>0.70899999999999996</v>
      </c>
      <c r="CQI14" s="47">
        <v>0.71799999999999997</v>
      </c>
      <c r="CQJ14" s="47"/>
      <c r="CQK14" s="47">
        <v>0.70699999999999996</v>
      </c>
      <c r="CQL14" s="47">
        <v>0.70799999999999996</v>
      </c>
      <c r="CQM14" s="47">
        <v>0.71799999999999997</v>
      </c>
      <c r="CQN14" s="47">
        <v>0.71799999999999997</v>
      </c>
      <c r="CQO14" s="47">
        <v>0.71599999999999997</v>
      </c>
      <c r="CQP14" s="47">
        <f t="shared" si="186"/>
        <v>0.71</v>
      </c>
      <c r="CQQ14" s="47">
        <v>0.71</v>
      </c>
      <c r="CQR14" s="47">
        <v>0.77700000000000002</v>
      </c>
      <c r="CQS14" s="47">
        <v>0.77800000000000002</v>
      </c>
      <c r="CQT14" s="47">
        <v>0.76500000000000001</v>
      </c>
      <c r="CQU14" s="47">
        <v>0.76100000000000001</v>
      </c>
      <c r="CQV14" s="47">
        <v>0.78100000000000003</v>
      </c>
      <c r="CQW14" s="102">
        <f t="shared" si="187"/>
        <v>0.71</v>
      </c>
      <c r="CQX14" s="102">
        <v>0.76600000000000001</v>
      </c>
      <c r="CQY14" s="102">
        <v>0.78100000000000003</v>
      </c>
      <c r="CQZ14" s="47"/>
      <c r="CRA14" s="47">
        <v>0.76500000000000001</v>
      </c>
      <c r="CRB14" s="47">
        <v>0.76800000000000002</v>
      </c>
      <c r="CRC14" s="47">
        <v>0.77300000000000002</v>
      </c>
      <c r="CRD14" s="47">
        <v>0.75700000000000001</v>
      </c>
      <c r="CRE14" s="51">
        <v>0.77500000000000002</v>
      </c>
      <c r="CRF14" s="47">
        <f t="shared" si="188"/>
        <v>0.71</v>
      </c>
      <c r="CRG14" s="47">
        <v>0.746</v>
      </c>
      <c r="CRH14" s="51">
        <v>0.73399999999999999</v>
      </c>
      <c r="CRI14" s="51">
        <v>0.73499999999999999</v>
      </c>
      <c r="CRJ14" s="47">
        <v>0.73599999999999999</v>
      </c>
      <c r="CRK14" s="47"/>
      <c r="CRL14" s="47">
        <v>0.72499999999999998</v>
      </c>
      <c r="CRM14" s="47">
        <f t="shared" si="189"/>
        <v>0.71</v>
      </c>
      <c r="CRN14" s="47">
        <v>0.72799999999999998</v>
      </c>
      <c r="CRO14" s="47">
        <v>0.753</v>
      </c>
      <c r="CRP14" s="47">
        <v>0.75600000000000001</v>
      </c>
      <c r="CRQ14" s="47">
        <v>0.74399999999999999</v>
      </c>
      <c r="CRR14" s="47"/>
      <c r="CRS14" s="51">
        <v>0.748</v>
      </c>
      <c r="CRT14" s="12">
        <v>0.746</v>
      </c>
      <c r="CRU14" s="51">
        <f t="shared" si="190"/>
        <v>0.71</v>
      </c>
      <c r="CRV14" s="47">
        <v>0.73599999999999999</v>
      </c>
      <c r="CRW14" s="47">
        <v>0.72899999999999998</v>
      </c>
      <c r="CRX14" s="47"/>
      <c r="CRY14" s="47">
        <v>0.71899999999999997</v>
      </c>
      <c r="CRZ14" s="47">
        <v>0.72399999999999998</v>
      </c>
      <c r="CSA14" s="47">
        <v>0.73599999999999999</v>
      </c>
      <c r="CSB14" s="47">
        <v>0.75600000000000001</v>
      </c>
      <c r="CSC14" s="47"/>
      <c r="CSD14" s="47"/>
      <c r="CSE14" s="47">
        <v>0.72299999999999998</v>
      </c>
      <c r="CSF14" s="47">
        <v>0.76400000000000001</v>
      </c>
      <c r="CSG14" s="47">
        <v>0.73799999999999999</v>
      </c>
      <c r="CSH14" s="47">
        <v>0.74399999999999999</v>
      </c>
      <c r="CSI14" s="47">
        <v>0.71299999999999997</v>
      </c>
      <c r="CSJ14" s="47"/>
      <c r="CSK14" s="1230">
        <v>0.74</v>
      </c>
      <c r="CSL14" s="1230">
        <v>0.754</v>
      </c>
      <c r="CSM14" s="47"/>
      <c r="CSN14" s="47"/>
      <c r="CSO14" s="51">
        <v>0.751</v>
      </c>
      <c r="CSP14" s="1246">
        <f t="shared" si="273"/>
        <v>0.71</v>
      </c>
      <c r="CSQ14" s="47">
        <v>0.72199999999999998</v>
      </c>
      <c r="CSR14" s="47">
        <v>0.72799999999999998</v>
      </c>
      <c r="CSS14" s="1162">
        <v>0.72899999999999998</v>
      </c>
      <c r="CST14" s="1162">
        <v>0.73699999999999999</v>
      </c>
      <c r="CSU14" s="1162">
        <v>0.73599999999999999</v>
      </c>
      <c r="CSV14" s="1162">
        <v>0.73299999999999998</v>
      </c>
      <c r="CSW14" s="47"/>
      <c r="CSX14" s="47"/>
      <c r="CSY14" s="47"/>
      <c r="CSZ14" s="47"/>
      <c r="CTA14" s="47">
        <v>0.74099999999999999</v>
      </c>
      <c r="CTB14" s="47">
        <v>0.75600000000000001</v>
      </c>
      <c r="CTC14" s="47">
        <f t="shared" si="191"/>
        <v>0.71</v>
      </c>
      <c r="CTD14" s="47">
        <v>0.73799999999999999</v>
      </c>
      <c r="CTE14" s="47">
        <v>0.74299999999999999</v>
      </c>
      <c r="CTF14" s="47">
        <v>0.74299999999999999</v>
      </c>
      <c r="CTG14" s="47">
        <v>0.73299999999999998</v>
      </c>
      <c r="CTH14" s="47">
        <v>0.751</v>
      </c>
      <c r="CTI14" s="47">
        <v>0.752</v>
      </c>
      <c r="CTJ14" s="47">
        <v>0.74299999999999999</v>
      </c>
      <c r="CTK14" s="47">
        <v>0.74299999999999999</v>
      </c>
      <c r="CTL14" s="47">
        <v>0.754</v>
      </c>
      <c r="CTM14" s="1264">
        <v>0.74</v>
      </c>
      <c r="CTN14" s="1264">
        <v>0.746</v>
      </c>
      <c r="CTO14" s="1264">
        <f t="shared" si="192"/>
        <v>0.71</v>
      </c>
      <c r="CTP14" s="47">
        <v>0.755</v>
      </c>
      <c r="CTQ14" s="47">
        <v>0.77400000000000002</v>
      </c>
      <c r="CTR14" s="47">
        <v>0.73599999999999999</v>
      </c>
      <c r="CTS14" s="47">
        <v>0.751</v>
      </c>
      <c r="CTT14" s="47">
        <v>0.74399999999999999</v>
      </c>
      <c r="CTU14" s="47">
        <v>0.77400000000000002</v>
      </c>
      <c r="CTV14" s="47"/>
      <c r="CTW14" s="47"/>
      <c r="CTX14" s="47">
        <v>0.76400000000000001</v>
      </c>
      <c r="CTY14" s="47">
        <v>0.76500000000000001</v>
      </c>
      <c r="CTZ14" s="47">
        <v>0.755</v>
      </c>
      <c r="CUA14" s="47">
        <v>0.76900000000000002</v>
      </c>
      <c r="CUB14" s="1264">
        <v>0.755</v>
      </c>
      <c r="CUC14" s="1264">
        <v>0.752</v>
      </c>
      <c r="CUD14" s="47">
        <f t="shared" si="193"/>
        <v>0.71</v>
      </c>
      <c r="CUE14" s="47">
        <v>0.76400000000000001</v>
      </c>
      <c r="CUF14" s="47">
        <v>0.75600000000000001</v>
      </c>
      <c r="CUG14" s="47">
        <v>0.71899999999999997</v>
      </c>
      <c r="CUH14" s="47">
        <v>0.74199999999999999</v>
      </c>
      <c r="CUI14" s="47"/>
      <c r="CUJ14" s="47"/>
      <c r="CUK14" s="47"/>
      <c r="CUL14" s="47"/>
      <c r="CUM14" s="47">
        <v>0.749</v>
      </c>
      <c r="CUN14" s="47">
        <v>0.73099999999999998</v>
      </c>
      <c r="CUO14" s="47">
        <v>0.74299999999999999</v>
      </c>
      <c r="CUP14" s="47">
        <v>0.746</v>
      </c>
      <c r="CUQ14" s="47">
        <v>0.74099999999999999</v>
      </c>
      <c r="CUR14" s="47">
        <v>0.74399999999999999</v>
      </c>
      <c r="CUS14" s="47">
        <v>0.72899999999999998</v>
      </c>
      <c r="CUT14" s="47">
        <v>0.746</v>
      </c>
      <c r="CUU14" s="47">
        <v>0.73</v>
      </c>
      <c r="CUV14" s="47">
        <v>0.77400000000000002</v>
      </c>
      <c r="CUW14" s="47">
        <v>0.74299999999999999</v>
      </c>
      <c r="CUX14" s="47">
        <v>0.72499999999999998</v>
      </c>
      <c r="CUY14" s="47">
        <v>0.749</v>
      </c>
      <c r="CUZ14" s="47">
        <v>0.73199999999999998</v>
      </c>
      <c r="CVA14" s="47">
        <v>0.73499999999999999</v>
      </c>
      <c r="CVB14" s="47">
        <v>0.74399999999999999</v>
      </c>
      <c r="CVC14" s="47">
        <f t="shared" si="263"/>
        <v>0.71</v>
      </c>
      <c r="CVD14" s="47">
        <v>0.749</v>
      </c>
      <c r="CVE14" s="47">
        <v>0.753</v>
      </c>
      <c r="CVF14" s="47">
        <v>0.745</v>
      </c>
      <c r="CVG14" s="47">
        <v>0.77</v>
      </c>
      <c r="CVH14" s="47">
        <v>0.77300000000000002</v>
      </c>
      <c r="CVI14" s="47">
        <v>0.75</v>
      </c>
      <c r="CVJ14" s="47">
        <v>0.755</v>
      </c>
      <c r="CVK14" s="47">
        <v>0.75900000000000001</v>
      </c>
      <c r="CVL14" s="47">
        <v>0.75900000000000001</v>
      </c>
      <c r="CVM14" s="47">
        <v>0.73899999999999999</v>
      </c>
      <c r="CVN14" s="47">
        <v>0.76600000000000001</v>
      </c>
      <c r="CVO14" s="47">
        <v>0.751</v>
      </c>
      <c r="CVP14" s="47">
        <v>0.76100000000000001</v>
      </c>
      <c r="CVQ14" s="47">
        <v>0.753</v>
      </c>
      <c r="CVR14" s="47">
        <v>0.75900000000000001</v>
      </c>
      <c r="CVS14" s="47">
        <v>0.747</v>
      </c>
      <c r="CVT14" s="51">
        <v>0.72799999999999998</v>
      </c>
      <c r="CVU14" s="51">
        <v>0.74</v>
      </c>
      <c r="CVV14" s="51">
        <f t="shared" si="194"/>
        <v>0.71</v>
      </c>
      <c r="CVW14" s="47">
        <v>0.747</v>
      </c>
      <c r="CVX14" s="47">
        <v>0.73799999999999999</v>
      </c>
      <c r="CVY14" s="47"/>
      <c r="CVZ14" s="47"/>
      <c r="CWA14" s="47">
        <v>0.748</v>
      </c>
      <c r="CWB14" s="47">
        <v>0.76200000000000001</v>
      </c>
      <c r="CWC14" s="47">
        <v>0.752</v>
      </c>
      <c r="CWD14" s="47">
        <v>0.74199999999999999</v>
      </c>
      <c r="CWE14" s="47"/>
      <c r="CWF14" s="47"/>
      <c r="CWG14" s="1401">
        <v>0.72</v>
      </c>
      <c r="CWH14" s="47">
        <v>0.747</v>
      </c>
      <c r="CWI14" s="47">
        <v>0.74099999999999999</v>
      </c>
      <c r="CWJ14" s="47">
        <v>0.77400000000000002</v>
      </c>
      <c r="CWK14" s="47">
        <v>0.76400000000000001</v>
      </c>
      <c r="CWL14" s="47">
        <v>0.745</v>
      </c>
      <c r="CWM14" s="47">
        <v>0.76</v>
      </c>
      <c r="CWN14" s="47">
        <v>0.74299999999999999</v>
      </c>
      <c r="CWO14" s="47">
        <v>0.752</v>
      </c>
      <c r="CWP14" s="47"/>
      <c r="CWQ14" s="47"/>
      <c r="CWR14" s="47">
        <v>0.751</v>
      </c>
      <c r="CWS14" s="47">
        <v>0.74199999999999999</v>
      </c>
      <c r="CWT14" s="47">
        <v>0.751</v>
      </c>
      <c r="CWU14" s="47">
        <v>0.75800000000000001</v>
      </c>
      <c r="CWV14" s="47"/>
      <c r="CWW14" s="47"/>
      <c r="CWX14" s="47">
        <v>0.90400000000000003</v>
      </c>
      <c r="CWY14" s="47">
        <v>0.90200000000000002</v>
      </c>
      <c r="CWZ14" s="47"/>
      <c r="CXA14" s="47"/>
      <c r="CXB14" s="47">
        <v>0.77900000000000003</v>
      </c>
      <c r="CXC14" s="47">
        <v>0.78700000000000003</v>
      </c>
      <c r="CXD14" s="47">
        <v>0.78500000000000003</v>
      </c>
      <c r="CXE14" s="47">
        <v>0.77800000000000002</v>
      </c>
      <c r="CXF14" s="47">
        <v>0.78800000000000003</v>
      </c>
      <c r="CXG14" s="47">
        <v>0.78</v>
      </c>
      <c r="CXH14" s="47">
        <v>0.79400000000000004</v>
      </c>
      <c r="CXI14" s="47">
        <v>0.77400000000000002</v>
      </c>
      <c r="CXJ14" s="47">
        <v>0.77300000000000002</v>
      </c>
      <c r="CXK14" s="47">
        <v>0.77700000000000002</v>
      </c>
      <c r="CXL14" s="47">
        <v>0.78</v>
      </c>
      <c r="CXM14" s="47">
        <v>0.78700000000000003</v>
      </c>
      <c r="CXN14" s="47">
        <v>0.77400000000000002</v>
      </c>
      <c r="CXO14" s="47">
        <v>0.77800000000000002</v>
      </c>
      <c r="CXP14" s="47">
        <v>0.79400000000000004</v>
      </c>
      <c r="CXQ14" s="47">
        <v>0.77800000000000002</v>
      </c>
      <c r="CXR14" s="47"/>
      <c r="CXS14" s="47"/>
      <c r="CXT14" s="47">
        <v>0.75600000000000001</v>
      </c>
      <c r="CXU14" s="47">
        <v>0.755</v>
      </c>
      <c r="CXV14" s="47"/>
      <c r="CXW14" s="47"/>
      <c r="CXX14" s="47">
        <v>0.755</v>
      </c>
      <c r="CXY14" s="47">
        <v>0.77700000000000002</v>
      </c>
      <c r="CXZ14" s="51">
        <v>0.72299999999999998</v>
      </c>
      <c r="CYA14" s="51">
        <v>0.73</v>
      </c>
      <c r="CYB14" s="47">
        <f t="shared" si="196"/>
        <v>0.72</v>
      </c>
      <c r="CYC14" s="47">
        <v>0.746</v>
      </c>
      <c r="CYD14" s="47">
        <v>0.747</v>
      </c>
      <c r="CYE14" s="47"/>
      <c r="CYF14" s="47"/>
      <c r="CYG14" s="47">
        <v>0.73499999999999999</v>
      </c>
      <c r="CYH14" s="47">
        <v>0.751</v>
      </c>
      <c r="CYI14" s="47"/>
      <c r="CYJ14" s="47"/>
      <c r="CYK14" s="47">
        <v>0.73299999999999998</v>
      </c>
      <c r="CYL14" s="47">
        <v>0.74299999999999999</v>
      </c>
      <c r="CYM14" s="47"/>
      <c r="CYN14" s="47"/>
      <c r="CYO14" s="47">
        <v>0.93400000000000005</v>
      </c>
      <c r="CYP14" s="47">
        <v>0.92100000000000004</v>
      </c>
      <c r="CYQ14" s="47"/>
      <c r="CYR14" s="47"/>
      <c r="CYS14" s="51">
        <v>0.76100000000000001</v>
      </c>
      <c r="CYT14" s="51">
        <v>0.745</v>
      </c>
      <c r="CYU14" s="51">
        <f t="shared" si="197"/>
        <v>0.72</v>
      </c>
      <c r="CYV14" s="51"/>
      <c r="CYW14" s="51"/>
      <c r="CYX14" s="51">
        <v>0.751</v>
      </c>
      <c r="CYY14" s="51">
        <v>0.75600000000000001</v>
      </c>
      <c r="CYZ14" s="51"/>
      <c r="CZA14" s="51"/>
      <c r="CZB14" s="51">
        <v>0.77700000000000002</v>
      </c>
      <c r="CZC14" s="51">
        <v>0.75600000000000001</v>
      </c>
      <c r="CZD14" s="51"/>
      <c r="CZE14" s="51"/>
      <c r="CZF14" s="51">
        <v>0.77200000000000002</v>
      </c>
      <c r="CZG14" s="51">
        <v>0.78300000000000003</v>
      </c>
      <c r="CZH14" s="51">
        <v>0.77400000000000002</v>
      </c>
      <c r="CZI14" s="51">
        <v>0.76900000000000002</v>
      </c>
      <c r="CZJ14" s="51"/>
      <c r="CZK14" s="51"/>
      <c r="CZL14" s="51"/>
      <c r="CZM14" s="51"/>
      <c r="CZN14" s="47">
        <v>0.74199999999999999</v>
      </c>
      <c r="CZO14" s="47">
        <v>0.752</v>
      </c>
      <c r="CZP14" s="47">
        <f t="shared" si="198"/>
        <v>0.72</v>
      </c>
      <c r="CZQ14" s="47">
        <v>0.86799999999999999</v>
      </c>
      <c r="CZR14" s="47">
        <v>0.84199999999999997</v>
      </c>
      <c r="CZS14" s="47"/>
      <c r="CZT14" s="47"/>
      <c r="CZU14" s="47"/>
      <c r="CZV14" s="47"/>
      <c r="CZW14" s="47">
        <v>0.86</v>
      </c>
      <c r="CZX14" s="47">
        <v>0.85</v>
      </c>
      <c r="CZY14" s="47"/>
      <c r="CZZ14" s="51"/>
      <c r="DAA14" s="51"/>
      <c r="DAB14" s="51"/>
      <c r="DAC14" s="47">
        <v>0.873</v>
      </c>
      <c r="DAD14" s="47">
        <v>0.86899999999999999</v>
      </c>
      <c r="DAE14" s="47"/>
      <c r="DAF14" s="47"/>
      <c r="DAG14" s="47">
        <v>0.85399999999999998</v>
      </c>
      <c r="DAH14" s="47">
        <v>0.86</v>
      </c>
      <c r="DAI14" s="47">
        <v>0.85099999999999998</v>
      </c>
      <c r="DAJ14" s="47">
        <v>0.86099999999999999</v>
      </c>
      <c r="DAK14" s="47"/>
      <c r="DAL14" s="47"/>
      <c r="DAM14" s="47">
        <v>0.85599999999999998</v>
      </c>
      <c r="DAN14" s="47">
        <v>0.84499999999999997</v>
      </c>
      <c r="DAO14" s="47">
        <f t="shared" si="199"/>
        <v>0.72</v>
      </c>
      <c r="DAP14" s="47">
        <v>0.84399999999999997</v>
      </c>
      <c r="DAQ14" s="47">
        <v>0.79900000000000004</v>
      </c>
      <c r="DAR14" s="47"/>
      <c r="DAS14" s="47"/>
      <c r="DAT14" s="47">
        <v>0.80200000000000005</v>
      </c>
      <c r="DAU14" s="47">
        <v>0.78800000000000003</v>
      </c>
      <c r="DAV14" s="47">
        <v>0.80400000000000005</v>
      </c>
      <c r="DAW14" s="47">
        <v>0.81399999999999995</v>
      </c>
      <c r="DAX14" s="47">
        <f t="shared" si="200"/>
        <v>0.72</v>
      </c>
      <c r="DAY14" s="47"/>
      <c r="DAZ14" s="47"/>
      <c r="DBA14" s="47">
        <v>0.80200000000000005</v>
      </c>
      <c r="DBB14" s="47">
        <v>0.78800000000000003</v>
      </c>
      <c r="DBC14" s="47"/>
      <c r="DBD14" s="47"/>
      <c r="DBE14" s="47">
        <v>0.82399999999999995</v>
      </c>
      <c r="DBF14" s="47">
        <v>0.82</v>
      </c>
      <c r="DBG14" s="47">
        <v>0.82199999999999995</v>
      </c>
      <c r="DBH14" s="47">
        <v>0.83299999999999996</v>
      </c>
      <c r="DBI14" s="47"/>
      <c r="DBJ14" s="47"/>
      <c r="DBK14" s="47"/>
      <c r="DBL14" s="47"/>
      <c r="DBM14" s="47">
        <v>0.81299999999999994</v>
      </c>
      <c r="DBN14" s="47">
        <v>0.81200000000000006</v>
      </c>
      <c r="DBO14" s="47">
        <f t="shared" si="201"/>
        <v>0.72</v>
      </c>
      <c r="DBP14" s="47">
        <v>0.94499999999999995</v>
      </c>
      <c r="DBQ14" s="47">
        <v>0.95399999999999996</v>
      </c>
      <c r="DBR14" s="47">
        <v>0.93700000000000006</v>
      </c>
      <c r="DBS14" s="47">
        <v>0.96199999999999997</v>
      </c>
      <c r="DBT14" s="47">
        <v>0.95099999999999996</v>
      </c>
      <c r="DBU14" s="47">
        <v>0.96099999999999997</v>
      </c>
      <c r="DBV14" s="47">
        <v>0.93899999999999995</v>
      </c>
      <c r="DBW14" s="47">
        <v>0.96199999999999997</v>
      </c>
      <c r="DBX14" s="47"/>
      <c r="DBY14" s="47"/>
      <c r="DBZ14" s="47">
        <v>0.92500000000000004</v>
      </c>
      <c r="DCA14" s="47">
        <v>0.92200000000000004</v>
      </c>
      <c r="DCB14" s="47"/>
      <c r="DCC14" s="47"/>
      <c r="DCD14" s="47">
        <v>0.95299999999999996</v>
      </c>
      <c r="DCE14" s="47">
        <v>0.92800000000000005</v>
      </c>
      <c r="DCF14" s="47">
        <v>0.81200000000000006</v>
      </c>
      <c r="DCG14" s="47">
        <f t="shared" si="250"/>
        <v>0.72</v>
      </c>
      <c r="DCH14" s="47"/>
      <c r="DCI14" s="47"/>
      <c r="DCJ14" s="47"/>
      <c r="DCK14" s="47"/>
      <c r="DCL14" s="47"/>
      <c r="DCM14" s="47"/>
      <c r="DCN14" s="47"/>
      <c r="DCO14" s="47"/>
      <c r="DCP14" s="6">
        <f t="shared" si="251"/>
        <v>-1</v>
      </c>
      <c r="DCQ14" s="6">
        <f t="shared" si="252"/>
        <v>-1</v>
      </c>
      <c r="DCR14" s="1224">
        <f t="shared" si="202"/>
        <v>4.6478873239436662E-2</v>
      </c>
      <c r="DCS14" s="1300">
        <v>0.72</v>
      </c>
      <c r="DCT14" s="47">
        <v>0.753</v>
      </c>
      <c r="DCU14" s="47">
        <v>0.75800000000000001</v>
      </c>
      <c r="DCV14" s="47">
        <v>0.748</v>
      </c>
      <c r="DCW14" s="47">
        <v>0.73599999999999999</v>
      </c>
      <c r="DCX14" s="47">
        <v>0.72699999999999998</v>
      </c>
      <c r="DCY14" s="47">
        <v>0.745</v>
      </c>
      <c r="DCZ14" s="47">
        <v>0.72499999999999998</v>
      </c>
      <c r="DDA14" s="47">
        <v>0.73699999999999999</v>
      </c>
      <c r="DDB14" s="51">
        <v>0.71299999999999997</v>
      </c>
      <c r="DDC14" s="51">
        <f t="shared" si="203"/>
        <v>0.71299999999999997</v>
      </c>
      <c r="DDD14" s="47">
        <v>0.74399999999999999</v>
      </c>
      <c r="DDE14" s="47"/>
      <c r="DDF14" s="47">
        <v>0.77400000000000002</v>
      </c>
      <c r="DDG14" s="47">
        <v>0.754</v>
      </c>
      <c r="DDH14" s="47"/>
      <c r="DDI14" s="1308">
        <v>0.74</v>
      </c>
      <c r="DDJ14" s="1402">
        <v>0.74</v>
      </c>
      <c r="DDK14" s="47">
        <v>0.74399999999999999</v>
      </c>
      <c r="DDL14" s="47">
        <v>0.75800000000000001</v>
      </c>
      <c r="DDM14" s="47">
        <v>0.70199999999999996</v>
      </c>
      <c r="DDN14" s="47">
        <v>0.73499999999999999</v>
      </c>
      <c r="DDO14" s="47">
        <v>0.73599999999999999</v>
      </c>
      <c r="DDP14" s="47">
        <v>0.75700000000000001</v>
      </c>
      <c r="DDQ14" s="47"/>
      <c r="DDR14" s="47">
        <v>0.77300000000000002</v>
      </c>
      <c r="DDS14" s="47">
        <v>0.71599999999999997</v>
      </c>
      <c r="DDT14" s="47">
        <v>0.70199999999999996</v>
      </c>
      <c r="DDU14" s="47">
        <v>0.77</v>
      </c>
      <c r="DDV14" s="47"/>
      <c r="DDW14" s="47">
        <v>0.76500000000000001</v>
      </c>
      <c r="DDX14" s="47">
        <v>0.71699999999999997</v>
      </c>
      <c r="DDY14" s="47">
        <v>0.73899999999999999</v>
      </c>
      <c r="DDZ14" s="47">
        <v>0.71599999999999997</v>
      </c>
      <c r="DEA14" s="47"/>
      <c r="DEB14" s="47">
        <v>0.73899999999999999</v>
      </c>
      <c r="DEC14" s="47">
        <v>0.70799999999999996</v>
      </c>
      <c r="DED14" s="47"/>
      <c r="DEE14" s="47"/>
      <c r="DEF14" s="47">
        <v>0.71399999999999997</v>
      </c>
      <c r="DEG14" s="47">
        <v>0.73699999999999999</v>
      </c>
      <c r="DEH14" s="47"/>
      <c r="DEI14" s="47"/>
      <c r="DEJ14" s="47">
        <v>0.73499999999999999</v>
      </c>
      <c r="DEK14" s="47">
        <v>0.73</v>
      </c>
      <c r="DEL14" s="47"/>
      <c r="DEM14" s="47"/>
      <c r="DEN14" s="47">
        <v>0.71</v>
      </c>
      <c r="DEO14" s="47">
        <v>0.73099999999999998</v>
      </c>
      <c r="DEP14" s="47">
        <v>0.71499999999999997</v>
      </c>
      <c r="DEQ14" s="47">
        <v>0.70799999999999996</v>
      </c>
      <c r="DER14" s="47">
        <v>0.73</v>
      </c>
      <c r="DES14" s="47">
        <v>0.72</v>
      </c>
      <c r="DET14" s="47"/>
      <c r="DEU14" s="47"/>
      <c r="DEV14" s="47">
        <v>0.74399999999999999</v>
      </c>
      <c r="DEW14" s="47">
        <v>0.72</v>
      </c>
      <c r="DEX14" s="47"/>
      <c r="DEY14" s="47"/>
      <c r="DEZ14" s="47">
        <v>0.71399999999999997</v>
      </c>
      <c r="DFA14" s="47">
        <v>0.72099999999999997</v>
      </c>
      <c r="DFB14" s="47"/>
      <c r="DFC14" s="47"/>
      <c r="DFD14" s="47">
        <v>0.71099999999999997</v>
      </c>
      <c r="DFE14" s="47">
        <v>0.71899999999999997</v>
      </c>
      <c r="DFF14" s="47">
        <v>0.71199999999999997</v>
      </c>
      <c r="DFG14" s="47">
        <f t="shared" si="204"/>
        <v>0.71199999999999997</v>
      </c>
      <c r="DFH14" s="47"/>
      <c r="DFI14" s="47">
        <v>0.71799999999999997</v>
      </c>
      <c r="DFJ14" s="47"/>
      <c r="DFK14" s="47"/>
      <c r="DFL14" s="47">
        <v>0.70599999999999996</v>
      </c>
      <c r="DFM14" s="47"/>
      <c r="DFN14" s="47"/>
      <c r="DFO14" s="47">
        <v>0.71</v>
      </c>
      <c r="DFP14" s="47"/>
      <c r="DFQ14" s="47"/>
      <c r="DFR14" s="47">
        <v>0.86699999999999999</v>
      </c>
      <c r="DFS14" s="47"/>
      <c r="DFT14" s="47"/>
      <c r="DFU14" s="51">
        <v>0.71</v>
      </c>
      <c r="DFV14" s="51">
        <v>0.70299999999999996</v>
      </c>
      <c r="DFW14" s="51">
        <f t="shared" si="205"/>
        <v>0.71</v>
      </c>
      <c r="DFX14" s="51">
        <f t="shared" si="206"/>
        <v>0.70299999999999996</v>
      </c>
      <c r="DFY14" s="51"/>
      <c r="DFZ14" s="51"/>
      <c r="DGA14" s="51">
        <v>0.72799999999999998</v>
      </c>
      <c r="DGB14" s="51"/>
      <c r="DGC14" s="51">
        <v>0.74</v>
      </c>
      <c r="DGD14" s="51"/>
      <c r="DGE14" s="51">
        <v>0.71899999999999997</v>
      </c>
      <c r="DGF14" s="51">
        <v>0.72099999999999997</v>
      </c>
      <c r="DGG14" s="51"/>
      <c r="DGH14" s="51"/>
      <c r="DGI14" s="51"/>
      <c r="DGJ14" s="51"/>
      <c r="DGK14" s="51">
        <v>0.70199999999999996</v>
      </c>
      <c r="DGL14" s="51">
        <v>0.71199999999999997</v>
      </c>
      <c r="DGM14" s="51">
        <f t="shared" si="207"/>
        <v>0.71</v>
      </c>
      <c r="DGN14" s="51">
        <f t="shared" si="208"/>
        <v>0.70199999999999996</v>
      </c>
      <c r="DGO14" s="47">
        <v>0.82099999999999995</v>
      </c>
      <c r="DGP14" s="51"/>
      <c r="DGQ14" s="6">
        <f t="shared" si="209"/>
        <v>0.15633802816901407</v>
      </c>
      <c r="DGR14" s="47"/>
      <c r="DGS14" s="47">
        <v>0.8</v>
      </c>
      <c r="DGT14" s="51"/>
      <c r="DGU14" s="51"/>
      <c r="DGV14" s="47">
        <v>0.80400000000000005</v>
      </c>
      <c r="DGW14" s="47"/>
      <c r="DGX14" s="47">
        <v>0.80500000000000005</v>
      </c>
      <c r="DGY14" s="47">
        <v>0.82199999999999995</v>
      </c>
      <c r="DGZ14" s="47"/>
      <c r="DHA14" s="47">
        <v>0.78300000000000003</v>
      </c>
      <c r="DHB14" s="47">
        <f t="shared" si="210"/>
        <v>0.70199999999999996</v>
      </c>
      <c r="DHC14" s="47">
        <v>0.78400000000000003</v>
      </c>
      <c r="DHD14" s="47"/>
      <c r="DHE14" s="47">
        <v>0.78200000000000003</v>
      </c>
      <c r="DHF14" s="47">
        <v>0.79200000000000004</v>
      </c>
      <c r="DHG14" s="47">
        <v>0.78</v>
      </c>
      <c r="DHH14" s="47">
        <v>0.80600000000000005</v>
      </c>
      <c r="DHI14" s="47">
        <v>0.80200000000000005</v>
      </c>
      <c r="DHJ14" s="47">
        <v>0.75800000000000001</v>
      </c>
      <c r="DHK14" s="47">
        <f t="shared" si="211"/>
        <v>0.70199999999999996</v>
      </c>
      <c r="DHL14" s="47"/>
      <c r="DHM14" s="47"/>
      <c r="DHN14" s="47">
        <v>0.82699999999999996</v>
      </c>
      <c r="DHO14" s="47">
        <v>0.84799999999999998</v>
      </c>
      <c r="DHP14" s="47"/>
      <c r="DHQ14" s="47"/>
      <c r="DHR14" s="47">
        <v>0.80100000000000005</v>
      </c>
      <c r="DHS14" s="47">
        <f t="shared" si="212"/>
        <v>0.70199999999999996</v>
      </c>
      <c r="DHT14" s="47">
        <v>0.90100000000000002</v>
      </c>
      <c r="DHU14" s="47">
        <v>0.89100000000000001</v>
      </c>
      <c r="DHV14" s="47">
        <v>0.86899999999999999</v>
      </c>
      <c r="DHW14" s="47">
        <v>0.86899999999999999</v>
      </c>
      <c r="DHX14" s="47"/>
      <c r="DHY14" s="47">
        <v>0.85599999999999998</v>
      </c>
      <c r="DHZ14" s="47"/>
      <c r="DIA14" s="47">
        <v>0.88800000000000001</v>
      </c>
      <c r="DIB14" s="47">
        <v>0.80100000000000005</v>
      </c>
      <c r="DIC14" s="47">
        <f t="shared" si="253"/>
        <v>0.70199999999999996</v>
      </c>
      <c r="DID14" s="47"/>
      <c r="DIE14" s="47"/>
      <c r="DIF14" s="47"/>
      <c r="DIG14" s="47"/>
      <c r="DIH14" s="6">
        <f t="shared" si="213"/>
        <v>-1</v>
      </c>
      <c r="DII14" s="77">
        <v>0.48899999999999999</v>
      </c>
      <c r="DIJ14" s="47">
        <v>0.48299999999999998</v>
      </c>
      <c r="DIK14" s="47">
        <v>0.48399999999999999</v>
      </c>
      <c r="DIL14" s="47">
        <v>0.48499999999999999</v>
      </c>
      <c r="DIM14" s="47">
        <v>0.49299999999999999</v>
      </c>
      <c r="DIN14" s="47">
        <v>0.48899999999999999</v>
      </c>
      <c r="DIO14" s="47">
        <v>0.48599999999999999</v>
      </c>
      <c r="DIP14" s="47">
        <f t="shared" si="214"/>
        <v>0.48599999999999999</v>
      </c>
      <c r="DIQ14" s="47">
        <v>0.48499999999999999</v>
      </c>
      <c r="DIR14" s="47"/>
      <c r="DIS14" s="47">
        <v>0.48099999999999998</v>
      </c>
      <c r="DIT14" s="47"/>
      <c r="DIU14" s="1308">
        <v>0.49</v>
      </c>
      <c r="DIV14" s="1402">
        <v>0.49</v>
      </c>
      <c r="DIW14" s="47">
        <v>0.48899999999999999</v>
      </c>
      <c r="DIX14" s="47">
        <v>0.48199999999999998</v>
      </c>
      <c r="DIY14" s="47">
        <v>0.48299999999999998</v>
      </c>
      <c r="DIZ14" s="47">
        <v>0.47799999999999998</v>
      </c>
      <c r="DJA14" s="47">
        <v>0.49</v>
      </c>
      <c r="DJB14" s="47">
        <v>0.48299999999999998</v>
      </c>
      <c r="DJC14" s="47"/>
      <c r="DJD14" s="47">
        <v>0.47899999999999998</v>
      </c>
      <c r="DJE14" s="47">
        <v>0.47899999999999998</v>
      </c>
      <c r="DJF14" s="47">
        <v>0.48</v>
      </c>
      <c r="DJG14" s="47">
        <v>0.47799999999999998</v>
      </c>
      <c r="DJH14" s="47"/>
      <c r="DJI14" s="47">
        <v>0.48299999999999998</v>
      </c>
      <c r="DJJ14" s="47">
        <v>0.48399999999999999</v>
      </c>
      <c r="DJK14" s="47">
        <v>0.48599999999999999</v>
      </c>
      <c r="DJL14" s="47">
        <v>0.496</v>
      </c>
      <c r="DJM14" s="47"/>
      <c r="DJN14" s="47">
        <v>0.48</v>
      </c>
      <c r="DJO14" s="47">
        <v>0.497</v>
      </c>
      <c r="DJP14" s="47"/>
      <c r="DJQ14" s="47"/>
      <c r="DJR14" s="47">
        <v>0.48499999999999999</v>
      </c>
      <c r="DJS14" s="47">
        <v>0.49399999999999999</v>
      </c>
      <c r="DJT14" s="47"/>
      <c r="DJU14" s="47"/>
      <c r="DJV14" s="47">
        <v>0.496</v>
      </c>
      <c r="DJW14" s="47">
        <v>0.48699999999999999</v>
      </c>
      <c r="DJX14" s="47"/>
      <c r="DJY14" s="47"/>
      <c r="DJZ14" s="47">
        <v>0.47799999999999998</v>
      </c>
      <c r="DKA14" s="47">
        <v>0.48799999999999999</v>
      </c>
      <c r="DKB14" s="47">
        <v>0.48399999999999999</v>
      </c>
      <c r="DKC14" s="47">
        <v>0.48599999999999999</v>
      </c>
      <c r="DKD14" s="47">
        <v>0.47899999999999998</v>
      </c>
      <c r="DKE14" s="47">
        <v>0.51100000000000001</v>
      </c>
      <c r="DKF14" s="47"/>
      <c r="DKG14" s="47"/>
      <c r="DKH14" s="47">
        <v>0.502</v>
      </c>
      <c r="DKI14" s="47">
        <v>0.47899999999999998</v>
      </c>
      <c r="DKJ14" s="47"/>
      <c r="DKK14" s="47"/>
      <c r="DKL14" s="47">
        <v>0.48099999999999998</v>
      </c>
      <c r="DKM14" s="47">
        <v>0.48399999999999999</v>
      </c>
      <c r="DKN14" s="47"/>
      <c r="DKO14" s="47"/>
      <c r="DKP14" s="47">
        <v>0.48599999999999999</v>
      </c>
      <c r="DKQ14" s="47">
        <v>0.49099999999999999</v>
      </c>
      <c r="DKR14" s="47">
        <v>0.47799999999999998</v>
      </c>
      <c r="DKS14" s="47">
        <f t="shared" si="216"/>
        <v>0.47799999999999998</v>
      </c>
      <c r="DKT14" s="47"/>
      <c r="DKU14" s="47">
        <v>0.48399999999999999</v>
      </c>
      <c r="DKV14" s="47"/>
      <c r="DKW14" s="47"/>
      <c r="DKX14" s="47">
        <v>0.48599999999999999</v>
      </c>
      <c r="DKY14" s="47"/>
      <c r="DKZ14" s="47"/>
      <c r="DLA14" s="47">
        <v>0.48499999999999999</v>
      </c>
      <c r="DLB14" s="47"/>
      <c r="DLC14" s="47"/>
      <c r="DLD14" s="47">
        <v>0.56899999999999995</v>
      </c>
      <c r="DLE14" s="47"/>
      <c r="DLF14" s="47"/>
      <c r="DLG14" s="51">
        <v>0.49099999999999999</v>
      </c>
      <c r="DLH14" s="51">
        <v>0.48699999999999999</v>
      </c>
      <c r="DLI14" s="51">
        <f t="shared" si="217"/>
        <v>0.47799999999999998</v>
      </c>
      <c r="DLJ14" s="51">
        <f t="shared" si="218"/>
        <v>0.47799999999999998</v>
      </c>
      <c r="DLK14" s="51"/>
      <c r="DLL14" s="51"/>
      <c r="DLM14" s="51">
        <v>0.49</v>
      </c>
      <c r="DLN14" s="51"/>
      <c r="DLO14" s="51">
        <v>0.497</v>
      </c>
      <c r="DLP14" s="51"/>
      <c r="DLQ14" s="51">
        <v>0.495</v>
      </c>
      <c r="DLR14" s="51">
        <v>0.503</v>
      </c>
      <c r="DLS14" s="51"/>
      <c r="DLT14" s="51"/>
      <c r="DLU14" s="51"/>
      <c r="DLV14" s="51">
        <v>0.48399999999999999</v>
      </c>
      <c r="DLW14" s="47">
        <v>0.49299999999999999</v>
      </c>
      <c r="DLX14" s="47">
        <f t="shared" si="219"/>
        <v>0.47799999999999998</v>
      </c>
      <c r="DLY14" s="47">
        <f t="shared" si="220"/>
        <v>0.47799999999999998</v>
      </c>
      <c r="DLZ14" s="47">
        <v>0.504</v>
      </c>
      <c r="DMA14" s="47"/>
      <c r="DMB14" s="6">
        <f t="shared" si="221"/>
        <v>5.4393305439330596E-2</v>
      </c>
      <c r="DMC14" s="47"/>
      <c r="DMD14" s="47">
        <v>0.49</v>
      </c>
      <c r="DME14" s="51"/>
      <c r="DMF14" s="51"/>
      <c r="DMG14" s="47">
        <v>0.495</v>
      </c>
      <c r="DMH14" s="47"/>
      <c r="DMI14" s="47">
        <v>0.50700000000000001</v>
      </c>
      <c r="DMJ14" s="47">
        <v>0.503</v>
      </c>
      <c r="DMK14" s="47"/>
      <c r="DML14" s="47">
        <v>0.48199999999999998</v>
      </c>
      <c r="DMM14" s="47">
        <f t="shared" si="222"/>
        <v>0.47799999999999998</v>
      </c>
      <c r="DMN14" s="47">
        <v>0.48599999999999999</v>
      </c>
      <c r="DMO14" s="47"/>
      <c r="DMP14" s="47">
        <v>0.49</v>
      </c>
      <c r="DMQ14" s="47">
        <v>0.48699999999999999</v>
      </c>
      <c r="DMR14" s="47">
        <f t="shared" si="223"/>
        <v>0.47799999999999998</v>
      </c>
      <c r="DMS14" s="47"/>
      <c r="DMT14" s="47"/>
      <c r="DMU14" s="47">
        <v>0.50700000000000001</v>
      </c>
      <c r="DMV14" s="47">
        <v>0.51100000000000001</v>
      </c>
      <c r="DMW14" s="47"/>
      <c r="DMX14" s="47"/>
      <c r="DMY14" s="47">
        <v>0.49099999999999999</v>
      </c>
      <c r="DMZ14" s="47">
        <f t="shared" si="224"/>
        <v>0.47799999999999998</v>
      </c>
      <c r="DNA14" s="47">
        <v>0.495</v>
      </c>
      <c r="DNB14" s="47">
        <v>0.48799999999999999</v>
      </c>
      <c r="DNC14" s="47">
        <v>0.496</v>
      </c>
      <c r="DND14" s="47">
        <v>0.48899999999999999</v>
      </c>
      <c r="DNE14" s="47"/>
      <c r="DNF14" s="47">
        <v>0.497</v>
      </c>
      <c r="DNG14" s="47"/>
      <c r="DNH14" s="47">
        <v>0.49399999999999999</v>
      </c>
      <c r="DNI14" s="47">
        <v>0.49099999999999999</v>
      </c>
      <c r="DNJ14" s="47">
        <f t="shared" si="254"/>
        <v>0.47799999999999998</v>
      </c>
      <c r="DNK14" s="47"/>
      <c r="DNL14" s="47"/>
      <c r="DNM14" s="47"/>
      <c r="DNN14" s="47"/>
      <c r="DNO14" s="6">
        <f t="shared" si="255"/>
        <v>-1</v>
      </c>
      <c r="DNP14" s="77">
        <v>0.71</v>
      </c>
      <c r="DNQ14" s="47">
        <v>0.76</v>
      </c>
      <c r="DNR14" s="47">
        <v>0.73199999999999998</v>
      </c>
      <c r="DNS14" s="47"/>
      <c r="DNT14" s="47"/>
      <c r="DNU14" s="47"/>
      <c r="DNV14" s="1401">
        <v>0.77</v>
      </c>
      <c r="DNW14" s="47">
        <v>0.77900000000000003</v>
      </c>
      <c r="DNX14" s="47">
        <v>0.79200000000000004</v>
      </c>
      <c r="DNY14" s="47">
        <v>0.78200000000000003</v>
      </c>
      <c r="DNZ14" s="47">
        <v>0.77700000000000002</v>
      </c>
      <c r="DOA14" s="47"/>
      <c r="DOB14" s="47">
        <v>0.79300000000000004</v>
      </c>
      <c r="DOC14" s="47">
        <v>0.81</v>
      </c>
      <c r="DOD14" s="47"/>
      <c r="DOE14" s="47">
        <v>0.86199999999999999</v>
      </c>
      <c r="DOF14" s="47"/>
      <c r="DOG14" s="47">
        <v>0.85399999999999998</v>
      </c>
      <c r="DOH14" s="47">
        <v>0.85399999999999998</v>
      </c>
      <c r="DOI14" s="47">
        <v>0.81899999999999995</v>
      </c>
      <c r="DOJ14" s="47">
        <v>0.81699999999999995</v>
      </c>
      <c r="DOK14" s="47">
        <v>0.82699999999999996</v>
      </c>
      <c r="DOL14" s="47">
        <v>0.80800000000000005</v>
      </c>
      <c r="DOM14" s="47">
        <v>0.81200000000000006</v>
      </c>
      <c r="DON14" s="47">
        <v>0.83199999999999996</v>
      </c>
      <c r="DOO14" s="47"/>
      <c r="DOP14" s="47">
        <v>0.80700000000000005</v>
      </c>
      <c r="DOQ14" s="47"/>
      <c r="DOR14" s="47">
        <v>0.80200000000000005</v>
      </c>
      <c r="DOS14" s="47">
        <v>0.77300000000000002</v>
      </c>
      <c r="DOT14" s="47">
        <f t="shared" si="226"/>
        <v>0.77</v>
      </c>
      <c r="DOU14" s="47">
        <v>0.78200000000000003</v>
      </c>
      <c r="DOV14" s="47"/>
      <c r="DOW14" s="47"/>
      <c r="DOX14" s="47"/>
      <c r="DOY14" s="47"/>
      <c r="DOZ14" s="47">
        <v>0.77700000000000002</v>
      </c>
      <c r="DPA14" s="47"/>
      <c r="DPB14" s="47">
        <v>0.77200000000000002</v>
      </c>
      <c r="DPC14" s="47"/>
      <c r="DPD14" s="47">
        <v>1.046</v>
      </c>
      <c r="DPE14" s="47"/>
      <c r="DPF14" s="51">
        <v>0.78900000000000003</v>
      </c>
      <c r="DPG14" s="51">
        <f t="shared" si="227"/>
        <v>0.77</v>
      </c>
      <c r="DPH14" s="51"/>
      <c r="DPI14" s="51">
        <v>0.79600000000000004</v>
      </c>
      <c r="DPJ14" s="51"/>
      <c r="DPK14" s="51">
        <v>0.78500000000000003</v>
      </c>
      <c r="DPL14" s="51"/>
      <c r="DPM14" s="51">
        <v>0.81200000000000006</v>
      </c>
      <c r="DPN14" s="51">
        <v>0.82399999999999995</v>
      </c>
      <c r="DPO14" s="51"/>
      <c r="DPP14" s="51"/>
      <c r="DPQ14" s="47">
        <v>0.78300000000000003</v>
      </c>
      <c r="DPR14" s="47">
        <f t="shared" si="228"/>
        <v>0.77</v>
      </c>
      <c r="DPS14" s="47">
        <v>0.89800000000000002</v>
      </c>
      <c r="DPT14" s="47"/>
      <c r="DPU14" s="47"/>
      <c r="DPV14" s="47">
        <v>0.92</v>
      </c>
      <c r="DPW14" s="47"/>
      <c r="DPX14" s="47"/>
      <c r="DPY14" s="47">
        <v>0.90500000000000003</v>
      </c>
      <c r="DPZ14" s="47"/>
      <c r="DQA14" s="47">
        <v>0.90700000000000003</v>
      </c>
      <c r="DQB14" s="47">
        <v>0.92300000000000004</v>
      </c>
      <c r="DQC14" s="47"/>
      <c r="DQD14" s="47">
        <v>0.89100000000000001</v>
      </c>
      <c r="DQE14" s="47">
        <f t="shared" si="229"/>
        <v>0.77</v>
      </c>
      <c r="DQF14" s="47">
        <v>0.85699999999999998</v>
      </c>
      <c r="DQG14" s="47"/>
      <c r="DQH14" s="47">
        <v>0.85</v>
      </c>
      <c r="DQI14" s="47">
        <v>0.84699999999999998</v>
      </c>
      <c r="DQJ14" s="47">
        <f t="shared" si="230"/>
        <v>0.77</v>
      </c>
      <c r="DQK14" s="47"/>
      <c r="DQL14" s="47"/>
      <c r="DQM14" s="47">
        <v>0.88400000000000001</v>
      </c>
      <c r="DQN14" s="47">
        <v>0.89200000000000002</v>
      </c>
      <c r="DQO14" s="47"/>
      <c r="DQP14" s="47"/>
      <c r="DQQ14" s="47">
        <v>0.88800000000000001</v>
      </c>
      <c r="DQR14" s="47">
        <f t="shared" si="231"/>
        <v>0.77</v>
      </c>
      <c r="DQS14" s="47">
        <v>1.0489999999999999</v>
      </c>
      <c r="DQT14" s="47">
        <v>1.028</v>
      </c>
      <c r="DQU14" s="47">
        <v>1.0209999999999999</v>
      </c>
      <c r="DQV14" s="47">
        <v>1.006</v>
      </c>
      <c r="DQW14" s="47"/>
      <c r="DQX14" s="47">
        <v>1.002</v>
      </c>
      <c r="DQY14" s="47"/>
      <c r="DQZ14" s="47">
        <v>1.0249999999999999</v>
      </c>
      <c r="DRA14" s="47">
        <v>0.88800000000000001</v>
      </c>
      <c r="DRB14" s="47">
        <f t="shared" si="256"/>
        <v>0.77</v>
      </c>
      <c r="DRC14" s="47"/>
      <c r="DRD14" s="47"/>
      <c r="DRE14" s="47"/>
      <c r="DRF14" s="47"/>
      <c r="DRG14" s="6">
        <f t="shared" si="257"/>
        <v>-1</v>
      </c>
      <c r="DRH14" s="680" t="s">
        <v>1192</v>
      </c>
      <c r="DRI14" s="1171" t="s">
        <v>1193</v>
      </c>
      <c r="DRJ14" s="1171"/>
      <c r="DRK14" s="36"/>
      <c r="DRL14" s="10" t="str">
        <f t="shared" si="232"/>
        <v>3. Missing baseline</v>
      </c>
      <c r="DRM14" s="4" t="str">
        <f t="shared" si="233"/>
        <v>3. Missing baseline</v>
      </c>
      <c r="DRN14" s="10" t="str">
        <f t="shared" si="234"/>
        <v>2. Within 10% deviation from baseline</v>
      </c>
      <c r="DRO14" s="4" t="str">
        <f t="shared" si="235"/>
        <v>3. Missing baseline</v>
      </c>
      <c r="DRP14" s="10" t="str">
        <f t="shared" si="236"/>
        <v xml:space="preserve">1. Better than baseline </v>
      </c>
      <c r="DRQ14" s="14" t="str">
        <f t="shared" si="237"/>
        <v>2. Within 10% deviation from baseline</v>
      </c>
      <c r="DRR14" s="14" t="str">
        <f t="shared" si="238"/>
        <v>2. Within 10% deviation from baseline</v>
      </c>
      <c r="DRS14" s="10" t="str">
        <f t="shared" si="239"/>
        <v>3. Missing baseline</v>
      </c>
      <c r="DRT14" s="10" t="str">
        <f t="shared" si="240"/>
        <v xml:space="preserve">1. Better than baseline </v>
      </c>
      <c r="DRU14" s="10" t="str">
        <f t="shared" si="241"/>
        <v xml:space="preserve">1. Better than baseline </v>
      </c>
      <c r="DRV14" s="10" t="str">
        <f t="shared" si="242"/>
        <v xml:space="preserve">1. Better than baseline </v>
      </c>
      <c r="DRW14" s="10" t="str">
        <f t="shared" si="243"/>
        <v xml:space="preserve">1. Better than baseline </v>
      </c>
      <c r="DRX14" s="10" t="str">
        <f t="shared" si="244"/>
        <v xml:space="preserve">1. Better than baseline </v>
      </c>
    </row>
    <row r="15" spans="1:3306" s="4" customFormat="1" ht="16.399999999999999" customHeight="1" thickBot="1" x14ac:dyDescent="0.4">
      <c r="A15" s="10">
        <v>13</v>
      </c>
      <c r="B15" s="83" t="s">
        <v>16</v>
      </c>
      <c r="C15" s="83" t="s">
        <v>1144</v>
      </c>
      <c r="D15" s="156" t="s">
        <v>1182</v>
      </c>
      <c r="E15" s="197" t="s">
        <v>1182</v>
      </c>
      <c r="F15" s="84" t="str">
        <f t="shared" si="0"/>
        <v>HomeNavigation_Home-Close-My-Library</v>
      </c>
      <c r="G15" s="84" t="s">
        <v>1194</v>
      </c>
      <c r="H15" s="84"/>
      <c r="I15" s="83" t="s">
        <v>1194</v>
      </c>
      <c r="J15" s="83" t="s">
        <v>1195</v>
      </c>
      <c r="K15" s="178"/>
      <c r="L15" s="178">
        <v>0.878</v>
      </c>
      <c r="M15" s="178">
        <v>0.85299999999999998</v>
      </c>
      <c r="N15" s="178">
        <v>0.89400000000000002</v>
      </c>
      <c r="O15" s="178">
        <v>0.876</v>
      </c>
      <c r="P15" s="178">
        <v>0.84899999999999998</v>
      </c>
      <c r="Q15" s="178">
        <v>0.85</v>
      </c>
      <c r="R15" s="178">
        <v>0.85</v>
      </c>
      <c r="S15" s="178">
        <v>0.88500000000000001</v>
      </c>
      <c r="T15" s="77">
        <v>0.84799999999999998</v>
      </c>
      <c r="U15" s="77">
        <v>0.88300000000000001</v>
      </c>
      <c r="V15" s="77"/>
      <c r="W15" s="77">
        <v>0.89</v>
      </c>
      <c r="X15" s="77">
        <v>0.88</v>
      </c>
      <c r="Y15" s="77">
        <v>0.88500000000000001</v>
      </c>
      <c r="Z15" s="77">
        <v>0.88900000000000001</v>
      </c>
      <c r="AA15" s="77">
        <v>0.88600000000000001</v>
      </c>
      <c r="AB15" s="77">
        <v>0.88200000000000001</v>
      </c>
      <c r="AC15" s="77">
        <v>0.877</v>
      </c>
      <c r="AD15" s="77">
        <f t="shared" si="1"/>
        <v>0.84799999999999998</v>
      </c>
      <c r="AE15" s="77">
        <v>0.88900000000000001</v>
      </c>
      <c r="AF15" s="77">
        <v>0.876</v>
      </c>
      <c r="AG15" s="77"/>
      <c r="AH15" s="77">
        <v>0.88600000000000001</v>
      </c>
      <c r="AI15" s="77">
        <v>0.871</v>
      </c>
      <c r="AJ15" s="77">
        <v>0.90400000000000003</v>
      </c>
      <c r="AK15" s="77">
        <v>0.88500000000000001</v>
      </c>
      <c r="AL15" s="77">
        <v>0.91100000000000003</v>
      </c>
      <c r="AM15" s="77">
        <v>0.88800000000000001</v>
      </c>
      <c r="AN15" s="77">
        <v>0.90800000000000003</v>
      </c>
      <c r="AO15" s="77">
        <v>0.89600000000000002</v>
      </c>
      <c r="AP15" s="77">
        <v>0.88700000000000001</v>
      </c>
      <c r="AQ15" s="77">
        <v>0.92</v>
      </c>
      <c r="AR15" s="77">
        <v>0.89700000000000002</v>
      </c>
      <c r="AS15" s="77">
        <f t="shared" si="2"/>
        <v>0.84799999999999998</v>
      </c>
      <c r="AT15" s="77">
        <v>0.88100000000000001</v>
      </c>
      <c r="AU15" s="77">
        <v>0.872</v>
      </c>
      <c r="AV15" s="77">
        <v>0.878</v>
      </c>
      <c r="AW15" s="77">
        <v>0.92100000000000004</v>
      </c>
      <c r="AX15" s="77">
        <v>0.90300000000000002</v>
      </c>
      <c r="AY15" s="77">
        <v>0.91600000000000004</v>
      </c>
      <c r="AZ15" s="77">
        <v>0.88500000000000001</v>
      </c>
      <c r="BA15" s="77">
        <v>0.88500000000000001</v>
      </c>
      <c r="BB15" s="77"/>
      <c r="BC15" s="77">
        <v>0.89500000000000002</v>
      </c>
      <c r="BD15" s="77">
        <v>0.88700000000000001</v>
      </c>
      <c r="BE15" s="77">
        <v>0.84799999999999998</v>
      </c>
      <c r="BF15" s="47">
        <v>0.88700000000000001</v>
      </c>
      <c r="BG15" s="47">
        <f t="shared" si="265"/>
        <v>0.84799999999999998</v>
      </c>
      <c r="BH15" s="77">
        <v>0.90500000000000003</v>
      </c>
      <c r="BI15" s="77">
        <v>0.89900000000000002</v>
      </c>
      <c r="BJ15" s="77">
        <v>0.90100000000000002</v>
      </c>
      <c r="BK15" s="77">
        <v>0.91100000000000003</v>
      </c>
      <c r="BL15" s="77">
        <v>0.90700000000000003</v>
      </c>
      <c r="BM15" s="77">
        <v>0.89700000000000002</v>
      </c>
      <c r="BN15" s="77">
        <v>0.89900000000000002</v>
      </c>
      <c r="BO15" s="77">
        <v>0.89900000000000002</v>
      </c>
      <c r="BP15" s="77">
        <v>0.89400000000000002</v>
      </c>
      <c r="BQ15" s="77">
        <v>0.89</v>
      </c>
      <c r="BR15" s="77">
        <v>0.84799999999999998</v>
      </c>
      <c r="BS15" s="77"/>
      <c r="BT15" s="77">
        <v>0.89100000000000001</v>
      </c>
      <c r="BU15" s="77">
        <v>0.90200000000000002</v>
      </c>
      <c r="BV15" s="77">
        <v>0.90800000000000003</v>
      </c>
      <c r="BW15" s="77"/>
      <c r="BX15" s="77">
        <v>0.878</v>
      </c>
      <c r="BY15" s="77">
        <v>0.9</v>
      </c>
      <c r="BZ15" s="77">
        <v>0.90600000000000003</v>
      </c>
      <c r="CA15" s="77"/>
      <c r="CB15" s="77">
        <v>0.90700000000000003</v>
      </c>
      <c r="CC15" s="77">
        <v>0.91200000000000003</v>
      </c>
      <c r="CD15" s="77">
        <v>0.89600000000000002</v>
      </c>
      <c r="CE15" s="77">
        <v>0.93</v>
      </c>
      <c r="CF15" s="77">
        <f t="shared" si="3"/>
        <v>0.84799999999999998</v>
      </c>
      <c r="CG15" s="77">
        <v>0.91400000000000003</v>
      </c>
      <c r="CH15" s="77"/>
      <c r="CI15" s="77">
        <v>0.91200000000000003</v>
      </c>
      <c r="CJ15" s="77">
        <v>0.95699999999999996</v>
      </c>
      <c r="CK15" s="77">
        <v>0.95799999999999996</v>
      </c>
      <c r="CL15" s="77"/>
      <c r="CM15" s="77">
        <v>0.92600000000000005</v>
      </c>
      <c r="CN15" s="77">
        <v>0.90700000000000003</v>
      </c>
      <c r="CO15" s="77"/>
      <c r="CP15" s="77">
        <v>0.995</v>
      </c>
      <c r="CQ15" s="77">
        <f t="shared" si="4"/>
        <v>0.84799999999999998</v>
      </c>
      <c r="CR15" s="77">
        <v>0.95899999999999996</v>
      </c>
      <c r="CS15" s="77">
        <v>0.94599999999999995</v>
      </c>
      <c r="CT15" s="77">
        <v>0.93100000000000005</v>
      </c>
      <c r="CU15" s="77"/>
      <c r="CV15" s="77">
        <v>0.93700000000000006</v>
      </c>
      <c r="CW15" s="77">
        <v>0.92100000000000004</v>
      </c>
      <c r="CX15" s="77">
        <v>0.92</v>
      </c>
      <c r="CY15" s="77"/>
      <c r="CZ15" s="77">
        <v>0.94099999999999995</v>
      </c>
      <c r="DA15" s="77">
        <v>0.90400000000000003</v>
      </c>
      <c r="DB15" s="77">
        <f t="shared" si="5"/>
        <v>0.84799999999999998</v>
      </c>
      <c r="DC15" s="77">
        <v>0.92700000000000005</v>
      </c>
      <c r="DD15" s="77">
        <v>0.94</v>
      </c>
      <c r="DE15" s="77">
        <v>0.95399999999999996</v>
      </c>
      <c r="DF15" s="77">
        <v>0.93500000000000005</v>
      </c>
      <c r="DG15" s="77">
        <v>0.92100000000000004</v>
      </c>
      <c r="DH15" s="77">
        <v>0.92900000000000005</v>
      </c>
      <c r="DI15" s="77">
        <v>0.92800000000000005</v>
      </c>
      <c r="DJ15" s="77">
        <v>0.92200000000000004</v>
      </c>
      <c r="DK15" s="77">
        <v>0.93</v>
      </c>
      <c r="DL15" s="77">
        <v>0.95199999999999996</v>
      </c>
      <c r="DM15" s="77">
        <v>0.91300000000000003</v>
      </c>
      <c r="DN15" s="77">
        <f t="shared" si="6"/>
        <v>0.84799999999999998</v>
      </c>
      <c r="DO15" s="47">
        <v>0.94</v>
      </c>
      <c r="DP15" s="47"/>
      <c r="DQ15" s="102">
        <v>0.94399999999999995</v>
      </c>
      <c r="DR15" s="47">
        <v>0.94599999999999995</v>
      </c>
      <c r="DS15" s="47">
        <v>0.93899999999999995</v>
      </c>
      <c r="DT15" s="47">
        <v>1.0580000000000001</v>
      </c>
      <c r="DU15" s="47">
        <v>1.0129999999999999</v>
      </c>
      <c r="DV15" s="47">
        <v>1.0509999999999999</v>
      </c>
      <c r="DW15" s="47">
        <v>1.0089999999999999</v>
      </c>
      <c r="DX15" s="47">
        <v>1.0720000000000001</v>
      </c>
      <c r="DY15" s="51">
        <v>1.071</v>
      </c>
      <c r="DZ15" s="51">
        <v>0.93600000000000005</v>
      </c>
      <c r="EA15" s="51">
        <f t="shared" si="7"/>
        <v>0.84799999999999998</v>
      </c>
      <c r="EB15" s="51">
        <v>1.071</v>
      </c>
      <c r="EC15" s="51">
        <v>1.024</v>
      </c>
      <c r="ED15" s="51">
        <v>1.0289999999999999</v>
      </c>
      <c r="EE15" s="51"/>
      <c r="EF15" s="51">
        <v>1.03</v>
      </c>
      <c r="EG15" s="51">
        <v>1.0489999999999999</v>
      </c>
      <c r="EH15" s="51">
        <v>1.05</v>
      </c>
      <c r="EI15" s="51">
        <v>1.0529999999999999</v>
      </c>
      <c r="EJ15" s="51">
        <v>1.0509999999999999</v>
      </c>
      <c r="EK15" s="51">
        <v>1.077</v>
      </c>
      <c r="EL15" s="51">
        <v>0.93600000000000005</v>
      </c>
      <c r="EM15" s="51">
        <f t="shared" si="8"/>
        <v>0.84799999999999998</v>
      </c>
      <c r="EN15" s="51">
        <v>0.92</v>
      </c>
      <c r="EO15" s="51">
        <v>0.93899999999999995</v>
      </c>
      <c r="EP15" s="51">
        <v>0.92700000000000005</v>
      </c>
      <c r="EQ15" s="47">
        <v>0.98699999999999999</v>
      </c>
      <c r="ER15" s="47">
        <v>0.96299999999999997</v>
      </c>
      <c r="ES15" s="47">
        <v>0.98199999999999998</v>
      </c>
      <c r="ET15" s="47">
        <v>0.97899999999999998</v>
      </c>
      <c r="EU15" s="47"/>
      <c r="EV15" s="47">
        <v>0.97599999999999998</v>
      </c>
      <c r="EW15" s="51">
        <v>0.91200000000000003</v>
      </c>
      <c r="EX15" s="47">
        <f t="shared" si="9"/>
        <v>0.84799999999999998</v>
      </c>
      <c r="EY15" s="47">
        <v>0.99099999999999999</v>
      </c>
      <c r="EZ15" s="47">
        <v>0.92600000000000005</v>
      </c>
      <c r="FA15" s="47">
        <v>0.94399999999999995</v>
      </c>
      <c r="FB15" s="47">
        <v>0.94799999999999995</v>
      </c>
      <c r="FC15" s="47">
        <v>0.93</v>
      </c>
      <c r="FD15" s="47"/>
      <c r="FE15" s="47">
        <v>0.93400000000000005</v>
      </c>
      <c r="FF15" s="47">
        <v>0.97</v>
      </c>
      <c r="FG15" s="47">
        <v>0.92800000000000005</v>
      </c>
      <c r="FH15" s="47">
        <v>0.93200000000000005</v>
      </c>
      <c r="FI15" s="47">
        <v>0.95</v>
      </c>
      <c r="FJ15" s="47">
        <v>0.93</v>
      </c>
      <c r="FK15" s="51">
        <v>0.91</v>
      </c>
      <c r="FL15" s="51">
        <f t="shared" si="10"/>
        <v>0.84799999999999998</v>
      </c>
      <c r="FM15" s="51">
        <v>0.93</v>
      </c>
      <c r="FN15" s="51">
        <v>0.93200000000000005</v>
      </c>
      <c r="FO15" s="51">
        <v>0.92600000000000005</v>
      </c>
      <c r="FP15" s="51">
        <v>0.92</v>
      </c>
      <c r="FQ15" s="51">
        <v>0.95</v>
      </c>
      <c r="FR15" s="47">
        <v>0.87</v>
      </c>
      <c r="FS15" s="47">
        <v>0.86799999999999999</v>
      </c>
      <c r="FT15" s="47">
        <v>0.85699999999999998</v>
      </c>
      <c r="FU15" s="47">
        <v>0.86</v>
      </c>
      <c r="FV15" s="47">
        <v>0.86399999999999999</v>
      </c>
      <c r="FW15" s="47">
        <v>0.86</v>
      </c>
      <c r="FX15" s="47">
        <f t="shared" ref="FX15:FX36" si="275">MIN(FL15,FW15)</f>
        <v>0.84799999999999998</v>
      </c>
      <c r="FY15" s="47">
        <v>0.87</v>
      </c>
      <c r="FZ15" s="47">
        <v>0.86</v>
      </c>
      <c r="GA15" s="47"/>
      <c r="GB15" s="47">
        <v>0.86899999999999999</v>
      </c>
      <c r="GC15" s="47">
        <v>0.84399999999999997</v>
      </c>
      <c r="GD15" s="47">
        <v>0.86299999999999999</v>
      </c>
      <c r="GE15" s="47">
        <v>0.86</v>
      </c>
      <c r="GF15" s="47"/>
      <c r="GG15" s="47">
        <v>0.87</v>
      </c>
      <c r="GH15" s="47">
        <v>0.85899999999999999</v>
      </c>
      <c r="GI15" s="47">
        <v>0.874</v>
      </c>
      <c r="GJ15" s="47">
        <v>0.86399999999999999</v>
      </c>
      <c r="GK15" s="47">
        <v>0.878</v>
      </c>
      <c r="GL15" s="47">
        <v>0.86199999999999999</v>
      </c>
      <c r="GM15" s="47">
        <v>0.88200000000000001</v>
      </c>
      <c r="GN15" s="47"/>
      <c r="GO15" s="47">
        <v>0.86</v>
      </c>
      <c r="GP15" s="47"/>
      <c r="GQ15" s="47">
        <v>0.88100000000000001</v>
      </c>
      <c r="GR15" s="47">
        <v>0.88300000000000001</v>
      </c>
      <c r="GS15" s="47">
        <v>0.86</v>
      </c>
      <c r="GT15" s="47"/>
      <c r="GU15" s="47">
        <v>0.85</v>
      </c>
      <c r="GV15" s="47">
        <v>0.86</v>
      </c>
      <c r="GW15" s="47">
        <v>0.86899999999999999</v>
      </c>
      <c r="GX15" s="47">
        <v>0.84499999999999997</v>
      </c>
      <c r="GY15" s="47">
        <v>0.88200000000000001</v>
      </c>
      <c r="GZ15" s="47">
        <v>0.86499999999999999</v>
      </c>
      <c r="HA15" s="47"/>
      <c r="HB15" s="47">
        <v>0.85899999999999999</v>
      </c>
      <c r="HC15" s="47">
        <f t="shared" si="12"/>
        <v>0.84799999999999998</v>
      </c>
      <c r="HD15" s="47">
        <v>0.875</v>
      </c>
      <c r="HE15" s="47">
        <v>0.88300000000000001</v>
      </c>
      <c r="HF15" s="47">
        <v>0.878</v>
      </c>
      <c r="HG15" s="47">
        <v>0.88</v>
      </c>
      <c r="HH15" s="51">
        <v>0.88600000000000001</v>
      </c>
      <c r="HI15" s="47">
        <f t="shared" si="13"/>
        <v>0.84799999999999998</v>
      </c>
      <c r="HJ15" s="47">
        <v>0.88300000000000001</v>
      </c>
      <c r="HK15" s="47">
        <v>0.88700000000000001</v>
      </c>
      <c r="HL15" s="47">
        <v>0.88300000000000001</v>
      </c>
      <c r="HM15" s="47">
        <v>0.88700000000000001</v>
      </c>
      <c r="HN15" s="77"/>
      <c r="HO15" s="77">
        <v>0.88400000000000001</v>
      </c>
      <c r="HP15" s="77">
        <v>0.88900000000000001</v>
      </c>
      <c r="HQ15" s="77">
        <v>0.89300000000000002</v>
      </c>
      <c r="HR15" s="77">
        <v>1.0289999999999999</v>
      </c>
      <c r="HS15" s="77">
        <v>1.032</v>
      </c>
      <c r="HT15" s="77"/>
      <c r="HU15" s="77">
        <v>1.0589999999999999</v>
      </c>
      <c r="HV15" s="77"/>
      <c r="HW15" s="77">
        <v>1.0569999999999999</v>
      </c>
      <c r="HX15" s="77">
        <v>1.0580000000000001</v>
      </c>
      <c r="HY15" s="47">
        <f t="shared" si="14"/>
        <v>0.84799999999999998</v>
      </c>
      <c r="HZ15" s="77"/>
      <c r="IA15" s="6">
        <f t="shared" si="15"/>
        <v>0.24764150943396235</v>
      </c>
      <c r="IB15" s="102"/>
      <c r="IC15" s="102">
        <v>1</v>
      </c>
      <c r="ID15" s="102">
        <v>1.0089999999999999</v>
      </c>
      <c r="IE15" s="102">
        <v>1.0289999999999999</v>
      </c>
      <c r="IF15" s="102">
        <v>1.014</v>
      </c>
      <c r="IG15" s="102">
        <v>0.997</v>
      </c>
      <c r="IH15" s="102">
        <v>0.995</v>
      </c>
      <c r="II15" s="102">
        <v>0.995</v>
      </c>
      <c r="IJ15" s="102">
        <v>1.0349999999999999</v>
      </c>
      <c r="IK15" s="102">
        <v>1.0249999999999999</v>
      </c>
      <c r="IL15" s="102">
        <v>1.02</v>
      </c>
      <c r="IM15" s="102">
        <v>1.0209999999999999</v>
      </c>
      <c r="IN15" s="102">
        <v>1.0289999999999999</v>
      </c>
      <c r="IO15" s="102">
        <v>1.0229999999999999</v>
      </c>
      <c r="IP15" s="102">
        <v>1.0309999999999999</v>
      </c>
      <c r="IQ15" s="102">
        <v>1.0229999999999999</v>
      </c>
      <c r="IR15" s="102">
        <f t="shared" si="16"/>
        <v>0.995</v>
      </c>
      <c r="IS15" s="102">
        <v>1.0429999999999999</v>
      </c>
      <c r="IT15" s="102">
        <v>1.0309999999999999</v>
      </c>
      <c r="IU15" s="102">
        <v>1.054</v>
      </c>
      <c r="IV15" s="102">
        <v>1.0549999999999999</v>
      </c>
      <c r="IW15" s="102">
        <v>1.0660000000000001</v>
      </c>
      <c r="IX15" s="102"/>
      <c r="IY15" s="102">
        <v>1.0620000000000001</v>
      </c>
      <c r="IZ15" s="102">
        <v>1.0680000000000001</v>
      </c>
      <c r="JA15" s="102">
        <v>1.0509999999999999</v>
      </c>
      <c r="JB15" s="102">
        <v>1.0489999999999999</v>
      </c>
      <c r="JC15" s="102">
        <v>1.0569999999999999</v>
      </c>
      <c r="JD15" s="102">
        <v>1.0680000000000001</v>
      </c>
      <c r="JE15" s="102">
        <v>1.034</v>
      </c>
      <c r="JF15" s="102">
        <v>1.046</v>
      </c>
      <c r="JG15" s="102"/>
      <c r="JH15" s="102">
        <v>1.0469999999999999</v>
      </c>
      <c r="JI15" s="102">
        <v>1.0569999999999999</v>
      </c>
      <c r="JJ15" s="102">
        <f t="shared" si="17"/>
        <v>0.995</v>
      </c>
      <c r="JK15" s="102"/>
      <c r="JL15" s="102">
        <v>1.0489999999999999</v>
      </c>
      <c r="JM15" s="102">
        <v>1.0509999999999999</v>
      </c>
      <c r="JN15" s="102">
        <v>1.05</v>
      </c>
      <c r="JO15" s="102">
        <v>1.02</v>
      </c>
      <c r="JP15" s="102">
        <v>1.0189999999999999</v>
      </c>
      <c r="JQ15" s="102">
        <v>1.026</v>
      </c>
      <c r="JR15" s="102">
        <v>1.032</v>
      </c>
      <c r="JS15" s="102">
        <v>1.0449999999999999</v>
      </c>
      <c r="JT15" s="102">
        <v>1.0309999999999999</v>
      </c>
      <c r="JU15" s="102">
        <v>1.0349999999999999</v>
      </c>
      <c r="JV15" s="102">
        <v>0.995</v>
      </c>
      <c r="JW15" s="102">
        <v>1.0349999999999999</v>
      </c>
      <c r="JX15" s="102">
        <f t="shared" si="266"/>
        <v>0.995</v>
      </c>
      <c r="JY15" s="102">
        <v>1.042</v>
      </c>
      <c r="JZ15" s="102">
        <v>1.0389999999999999</v>
      </c>
      <c r="KA15" s="102">
        <v>1.0369999999999999</v>
      </c>
      <c r="KB15" s="102">
        <v>1.018</v>
      </c>
      <c r="KC15" s="102">
        <v>1.02</v>
      </c>
      <c r="KD15" s="102">
        <v>1.0289999999999999</v>
      </c>
      <c r="KE15" s="102">
        <v>1.02</v>
      </c>
      <c r="KF15" s="102">
        <v>1.028</v>
      </c>
      <c r="KG15" s="102">
        <v>1.018</v>
      </c>
      <c r="KH15" s="102">
        <v>1.03</v>
      </c>
      <c r="KI15" s="102">
        <f t="shared" si="18"/>
        <v>0.995</v>
      </c>
      <c r="KJ15" s="102">
        <v>1.03</v>
      </c>
      <c r="KK15" s="102">
        <v>1.044</v>
      </c>
      <c r="KL15" s="102">
        <v>1.0289999999999999</v>
      </c>
      <c r="KM15" s="102">
        <v>1.0620000000000001</v>
      </c>
      <c r="KN15" s="102">
        <v>1.0589999999999999</v>
      </c>
      <c r="KO15" s="102">
        <v>1.04</v>
      </c>
      <c r="KP15" s="102">
        <v>1.0569999999999999</v>
      </c>
      <c r="KQ15" s="102">
        <v>1.06</v>
      </c>
      <c r="KR15" s="102">
        <v>1.069</v>
      </c>
      <c r="KS15" s="102">
        <v>1.07</v>
      </c>
      <c r="KT15" s="102">
        <f t="shared" si="19"/>
        <v>0.995</v>
      </c>
      <c r="KU15" s="102">
        <v>1.0489999999999999</v>
      </c>
      <c r="KV15" s="102">
        <v>1.0449999999999999</v>
      </c>
      <c r="KW15" s="102">
        <v>1.101</v>
      </c>
      <c r="KX15" s="102">
        <v>1.1339999999999999</v>
      </c>
      <c r="KY15" s="102"/>
      <c r="KZ15" s="102">
        <v>1.0720000000000001</v>
      </c>
      <c r="LA15" s="102"/>
      <c r="LB15" s="102">
        <v>1.089</v>
      </c>
      <c r="LC15" s="102">
        <v>1.1539999999999999</v>
      </c>
      <c r="LD15" s="102">
        <f t="shared" si="20"/>
        <v>0.995</v>
      </c>
      <c r="LE15" s="102">
        <v>1.111</v>
      </c>
      <c r="LF15" s="102">
        <v>1.113</v>
      </c>
      <c r="LG15" s="102">
        <v>1.091</v>
      </c>
      <c r="LH15" s="102">
        <v>1.079</v>
      </c>
      <c r="LI15" s="102">
        <v>1.0760000000000001</v>
      </c>
      <c r="LJ15" s="102">
        <v>1.0920000000000001</v>
      </c>
      <c r="LK15" s="102">
        <v>1.079</v>
      </c>
      <c r="LL15" s="102">
        <v>1.0640000000000001</v>
      </c>
      <c r="LM15" s="102">
        <f t="shared" si="21"/>
        <v>0.995</v>
      </c>
      <c r="LN15" s="102">
        <v>1.0900000000000001</v>
      </c>
      <c r="LO15" s="102">
        <v>1.087</v>
      </c>
      <c r="LP15" s="102">
        <v>1.103</v>
      </c>
      <c r="LQ15" s="102"/>
      <c r="LR15" s="102">
        <v>1.0780000000000001</v>
      </c>
      <c r="LS15" s="102">
        <v>1.0840000000000001</v>
      </c>
      <c r="LT15" s="102">
        <v>1.0940000000000001</v>
      </c>
      <c r="LU15" s="102">
        <v>1.0880000000000001</v>
      </c>
      <c r="LV15" s="102"/>
      <c r="LW15" s="102">
        <v>1.0960000000000001</v>
      </c>
      <c r="LX15" s="102">
        <v>1.099</v>
      </c>
      <c r="LY15" s="102">
        <v>1.0860000000000001</v>
      </c>
      <c r="LZ15" s="102">
        <f t="shared" si="22"/>
        <v>0.995</v>
      </c>
      <c r="MA15" s="102">
        <v>1.105</v>
      </c>
      <c r="MB15" s="102">
        <v>1.095</v>
      </c>
      <c r="MC15" s="102"/>
      <c r="MD15" s="885">
        <f t="shared" si="23"/>
        <v>0.10050251256281405</v>
      </c>
      <c r="ME15" s="1060"/>
      <c r="MF15" s="1060">
        <v>1.0389999999999999</v>
      </c>
      <c r="MG15" s="1060">
        <v>1.04</v>
      </c>
      <c r="MH15" s="1060">
        <v>0.997</v>
      </c>
      <c r="MI15" s="1060">
        <v>1.046</v>
      </c>
      <c r="MJ15" s="1060">
        <v>1.0229999999999999</v>
      </c>
      <c r="MK15" s="1060">
        <v>0.996</v>
      </c>
      <c r="ML15" s="1060">
        <v>0.99099999999999999</v>
      </c>
      <c r="MM15" s="1060">
        <v>1.0249999999999999</v>
      </c>
      <c r="MN15" s="1060">
        <v>1.008</v>
      </c>
      <c r="MO15" s="1060"/>
      <c r="MP15" s="1060">
        <v>0.99</v>
      </c>
      <c r="MQ15" s="1060">
        <v>1.0169999999999999</v>
      </c>
      <c r="MR15" s="1060">
        <v>0.97</v>
      </c>
      <c r="MS15" s="1060">
        <v>0.97</v>
      </c>
      <c r="MT15" s="1060">
        <v>1.0009999999999999</v>
      </c>
      <c r="MU15" s="1060">
        <v>1.008</v>
      </c>
      <c r="MV15" s="1060">
        <f t="shared" si="24"/>
        <v>0.99099999999999999</v>
      </c>
      <c r="MW15" s="1060">
        <v>1.016</v>
      </c>
      <c r="MX15" s="1060">
        <v>1.026</v>
      </c>
      <c r="MY15" s="1060">
        <v>1.008</v>
      </c>
      <c r="MZ15" s="1060"/>
      <c r="NA15" s="1060">
        <v>1.032</v>
      </c>
      <c r="NB15" s="1060">
        <v>1.026</v>
      </c>
      <c r="NC15" s="1060">
        <v>1.012</v>
      </c>
      <c r="ND15" s="1060">
        <v>1.016</v>
      </c>
      <c r="NE15" s="1060">
        <v>1.0149999999999999</v>
      </c>
      <c r="NF15" s="1060"/>
      <c r="NG15" s="1060">
        <v>1.0449999999999999</v>
      </c>
      <c r="NH15" s="1060">
        <v>1.0369999999999999</v>
      </c>
      <c r="NI15" s="1060"/>
      <c r="NJ15" s="1060">
        <v>1.0109999999999999</v>
      </c>
      <c r="NK15" s="1060">
        <v>1</v>
      </c>
      <c r="NL15" s="1060">
        <v>1.0329999999999999</v>
      </c>
      <c r="NM15" s="1060">
        <v>1.0289999999999999</v>
      </c>
      <c r="NN15" s="1060">
        <f t="shared" si="25"/>
        <v>0.99099999999999999</v>
      </c>
      <c r="NO15" s="1060">
        <v>1.0169999999999999</v>
      </c>
      <c r="NP15" s="1060">
        <v>1.034</v>
      </c>
      <c r="NQ15" s="1060">
        <v>1.0229999999999999</v>
      </c>
      <c r="NR15" s="1060"/>
      <c r="NS15" s="1060">
        <v>1.03</v>
      </c>
      <c r="NT15" s="1060">
        <v>1.018</v>
      </c>
      <c r="NU15" s="1060">
        <v>1.016</v>
      </c>
      <c r="NV15" s="1060">
        <v>1.034</v>
      </c>
      <c r="NW15" s="1060">
        <v>1.0249999999999999</v>
      </c>
      <c r="NX15" s="1060">
        <v>1.016</v>
      </c>
      <c r="NY15" s="1060">
        <v>1.04</v>
      </c>
      <c r="NZ15" s="1060">
        <v>0.99099999999999999</v>
      </c>
      <c r="OA15" s="1060">
        <v>1.04</v>
      </c>
      <c r="OB15" s="102">
        <f t="shared" si="267"/>
        <v>0.99099999999999999</v>
      </c>
      <c r="OC15" s="1060">
        <v>1.026</v>
      </c>
      <c r="OD15" s="1060">
        <v>1.0249999999999999</v>
      </c>
      <c r="OE15" s="1060">
        <v>1.0189999999999999</v>
      </c>
      <c r="OF15" s="1060">
        <v>1.0369999999999999</v>
      </c>
      <c r="OG15" s="1060"/>
      <c r="OH15" s="1060">
        <v>1.04</v>
      </c>
      <c r="OI15" s="1060">
        <v>1.014</v>
      </c>
      <c r="OJ15" s="102">
        <v>1.0189999999999999</v>
      </c>
      <c r="OK15" s="102">
        <v>1.0109999999999999</v>
      </c>
      <c r="OL15" s="102">
        <v>1.0089999999999999</v>
      </c>
      <c r="OM15" s="102">
        <v>1.01</v>
      </c>
      <c r="ON15" s="102">
        <f t="shared" si="26"/>
        <v>0.99099999999999999</v>
      </c>
      <c r="OO15" s="102">
        <v>1.002</v>
      </c>
      <c r="OP15" s="102">
        <v>1.0149999999999999</v>
      </c>
      <c r="OQ15" s="102">
        <v>1.0149999999999999</v>
      </c>
      <c r="OR15" s="102">
        <v>1.0249999999999999</v>
      </c>
      <c r="OS15" s="102">
        <v>1.026</v>
      </c>
      <c r="OT15" s="102">
        <v>1.0329999999999999</v>
      </c>
      <c r="OU15" s="102">
        <v>1.0429999999999999</v>
      </c>
      <c r="OV15" s="102">
        <v>1.0289999999999999</v>
      </c>
      <c r="OW15" s="102"/>
      <c r="OX15" s="102">
        <v>1.0469999999999999</v>
      </c>
      <c r="OY15" s="102">
        <v>1.05</v>
      </c>
      <c r="OZ15" s="102">
        <f t="shared" si="27"/>
        <v>0.99099999999999999</v>
      </c>
      <c r="PA15" s="102"/>
      <c r="PB15" s="102">
        <v>1.05</v>
      </c>
      <c r="PC15" s="102">
        <v>1.036</v>
      </c>
      <c r="PD15" s="102">
        <v>1.093</v>
      </c>
      <c r="PE15" s="102">
        <v>1.1319999999999999</v>
      </c>
      <c r="PF15" s="102"/>
      <c r="PG15" s="102">
        <v>1.0640000000000001</v>
      </c>
      <c r="PH15" s="102">
        <v>1.0649999999999999</v>
      </c>
      <c r="PI15" s="102"/>
      <c r="PJ15" s="102">
        <v>1.1279999999999999</v>
      </c>
      <c r="PK15" s="102">
        <f t="shared" si="28"/>
        <v>0.99099999999999999</v>
      </c>
      <c r="PL15" s="102">
        <v>1.077</v>
      </c>
      <c r="PM15" s="102">
        <v>1.111</v>
      </c>
      <c r="PN15" s="102">
        <v>1.077</v>
      </c>
      <c r="PO15" s="102"/>
      <c r="PP15" s="102">
        <v>1.0720000000000001</v>
      </c>
      <c r="PQ15" s="102">
        <v>1.0780000000000001</v>
      </c>
      <c r="PR15" s="102">
        <v>1.0860000000000001</v>
      </c>
      <c r="PS15" s="102">
        <v>1.0840000000000001</v>
      </c>
      <c r="PT15" s="102">
        <v>1.0609999999999999</v>
      </c>
      <c r="PU15" s="102">
        <f t="shared" si="29"/>
        <v>0.99099999999999999</v>
      </c>
      <c r="PV15" s="102">
        <v>1.0720000000000001</v>
      </c>
      <c r="PW15" s="102">
        <v>1.093</v>
      </c>
      <c r="PX15" s="102">
        <v>1.085</v>
      </c>
      <c r="PY15" s="102">
        <v>1.0780000000000001</v>
      </c>
      <c r="PZ15" s="102">
        <v>1.0920000000000001</v>
      </c>
      <c r="QA15" s="102"/>
      <c r="QB15" s="102">
        <v>1.083</v>
      </c>
      <c r="QC15" s="102">
        <v>1.0820000000000001</v>
      </c>
      <c r="QD15" s="102">
        <v>1.0780000000000001</v>
      </c>
      <c r="QE15" s="102">
        <v>1.0860000000000001</v>
      </c>
      <c r="QF15" s="102">
        <v>1.099</v>
      </c>
      <c r="QG15" s="102">
        <v>1.05</v>
      </c>
      <c r="QH15" s="102">
        <f t="shared" si="30"/>
        <v>0.99099999999999999</v>
      </c>
      <c r="QI15" s="102">
        <v>1.077</v>
      </c>
      <c r="QJ15" s="102">
        <v>1.077</v>
      </c>
      <c r="QK15" s="102">
        <v>1.08</v>
      </c>
      <c r="QL15" s="102">
        <v>1.08</v>
      </c>
      <c r="QM15" s="102"/>
      <c r="QN15" s="102">
        <v>1.173</v>
      </c>
      <c r="QO15" s="102">
        <v>1.147</v>
      </c>
      <c r="QP15" s="102">
        <v>1.159</v>
      </c>
      <c r="QQ15" s="102">
        <v>1.161</v>
      </c>
      <c r="QR15" s="102">
        <v>1.1819999999999999</v>
      </c>
      <c r="QS15" s="102">
        <v>1.1879999999999999</v>
      </c>
      <c r="QT15" s="102">
        <v>1.0900000000000001</v>
      </c>
      <c r="QU15" s="102">
        <f t="shared" si="31"/>
        <v>0.99099999999999999</v>
      </c>
      <c r="QV15" s="102">
        <v>1.212</v>
      </c>
      <c r="QW15" s="102">
        <v>1.179</v>
      </c>
      <c r="QX15" s="102">
        <v>1.1950000000000001</v>
      </c>
      <c r="QY15" s="102">
        <v>1.2010000000000001</v>
      </c>
      <c r="QZ15" s="102">
        <v>1.179</v>
      </c>
      <c r="RA15" s="102">
        <v>1.18</v>
      </c>
      <c r="RB15" s="102">
        <v>1.175</v>
      </c>
      <c r="RC15" s="102">
        <v>1.1479999999999999</v>
      </c>
      <c r="RD15" s="102">
        <v>1.1879999999999999</v>
      </c>
      <c r="RE15" s="102">
        <v>1.0900000000000001</v>
      </c>
      <c r="RF15" s="102">
        <f t="shared" si="32"/>
        <v>0.99099999999999999</v>
      </c>
      <c r="RG15" s="102">
        <v>1.0760000000000001</v>
      </c>
      <c r="RH15" s="102"/>
      <c r="RI15" s="102">
        <v>1.075</v>
      </c>
      <c r="RJ15" s="102">
        <v>1.075</v>
      </c>
      <c r="RK15" s="102">
        <v>1.139</v>
      </c>
      <c r="RL15" s="102">
        <v>1.129</v>
      </c>
      <c r="RM15" s="102">
        <v>1.135</v>
      </c>
      <c r="RN15" s="102">
        <v>1.1419999999999999</v>
      </c>
      <c r="RO15" s="102">
        <v>1.135</v>
      </c>
      <c r="RP15" s="102">
        <v>1.0640000000000001</v>
      </c>
      <c r="RQ15" s="102">
        <f t="shared" si="33"/>
        <v>0.99099999999999999</v>
      </c>
      <c r="RR15" s="102"/>
      <c r="RS15" s="102">
        <v>1.149</v>
      </c>
      <c r="RT15" s="102">
        <v>1.071</v>
      </c>
      <c r="RU15" s="102">
        <v>1.069</v>
      </c>
      <c r="RV15" s="102">
        <v>1.0740000000000001</v>
      </c>
      <c r="RW15" s="102">
        <v>1.0780000000000001</v>
      </c>
      <c r="RX15" s="102">
        <v>1.0760000000000001</v>
      </c>
      <c r="RY15" s="102">
        <v>1.0760000000000001</v>
      </c>
      <c r="RZ15" s="102">
        <v>1.095</v>
      </c>
      <c r="SA15" s="102">
        <v>1.0660000000000001</v>
      </c>
      <c r="SB15" s="102">
        <v>1.073</v>
      </c>
      <c r="SC15" s="102">
        <v>1.07</v>
      </c>
      <c r="SD15" s="102">
        <v>1.07</v>
      </c>
      <c r="SE15" s="102">
        <f t="shared" si="34"/>
        <v>0.99099999999999999</v>
      </c>
      <c r="SF15" s="102">
        <v>1.01</v>
      </c>
      <c r="SG15" s="102">
        <v>1.01</v>
      </c>
      <c r="SH15" s="102">
        <v>1.01</v>
      </c>
      <c r="SI15" s="102">
        <v>1.06</v>
      </c>
      <c r="SJ15" s="102">
        <v>1.06</v>
      </c>
      <c r="SK15" s="102">
        <v>0.93300000000000005</v>
      </c>
      <c r="SL15" s="102">
        <v>0.94</v>
      </c>
      <c r="SM15" s="102"/>
      <c r="SN15" s="102">
        <v>0.92</v>
      </c>
      <c r="SO15" s="102">
        <v>0.92</v>
      </c>
      <c r="SP15" s="102">
        <v>0.92</v>
      </c>
      <c r="SQ15" s="102">
        <v>0.89700000000000002</v>
      </c>
      <c r="SR15" s="102">
        <f t="shared" si="35"/>
        <v>0.89700000000000002</v>
      </c>
      <c r="SS15" s="102">
        <v>0.92100000000000004</v>
      </c>
      <c r="ST15" s="102"/>
      <c r="SU15" s="102">
        <v>0.92</v>
      </c>
      <c r="SV15" s="102">
        <v>0.90500000000000003</v>
      </c>
      <c r="SW15" s="102"/>
      <c r="SX15" s="102">
        <v>0.9</v>
      </c>
      <c r="SY15" s="102">
        <v>0.91900000000000004</v>
      </c>
      <c r="SZ15" s="102">
        <v>0.91</v>
      </c>
      <c r="TA15" s="102">
        <v>0.92600000000000005</v>
      </c>
      <c r="TB15" s="102"/>
      <c r="TC15" s="102">
        <v>0.92</v>
      </c>
      <c r="TD15" s="102">
        <v>0.93400000000000005</v>
      </c>
      <c r="TE15" s="102">
        <v>0.92</v>
      </c>
      <c r="TF15" s="102">
        <v>0.92</v>
      </c>
      <c r="TG15" s="102">
        <v>0.91300000000000003</v>
      </c>
      <c r="TH15" s="102">
        <v>0.93</v>
      </c>
      <c r="TI15" s="102">
        <v>0.93</v>
      </c>
      <c r="TJ15" s="102"/>
      <c r="TK15" s="102">
        <v>0.92</v>
      </c>
      <c r="TL15" s="102">
        <v>0.92900000000000005</v>
      </c>
      <c r="TM15" s="102">
        <v>0.93</v>
      </c>
      <c r="TN15" s="102">
        <v>0.92</v>
      </c>
      <c r="TO15" s="102">
        <v>0.91600000000000004</v>
      </c>
      <c r="TP15" s="102">
        <v>0.90600000000000003</v>
      </c>
      <c r="TQ15" s="102"/>
      <c r="TR15" s="102">
        <v>0.92500000000000004</v>
      </c>
      <c r="TS15" s="102">
        <v>0.92</v>
      </c>
      <c r="TT15" s="102">
        <v>0.93300000000000005</v>
      </c>
      <c r="TU15" s="102">
        <v>0.92300000000000004</v>
      </c>
      <c r="TV15" s="102">
        <f t="shared" si="36"/>
        <v>0.89700000000000002</v>
      </c>
      <c r="TW15" s="102">
        <v>0.93300000000000005</v>
      </c>
      <c r="TX15" s="102">
        <v>0.93600000000000005</v>
      </c>
      <c r="TY15" s="102">
        <v>0.94199999999999995</v>
      </c>
      <c r="TZ15" s="102">
        <v>0.93500000000000005</v>
      </c>
      <c r="UA15" s="102">
        <v>0.93799999999999994</v>
      </c>
      <c r="UB15" s="51">
        <f t="shared" si="37"/>
        <v>0.89700000000000002</v>
      </c>
      <c r="UC15" s="51">
        <v>0.94299999999999995</v>
      </c>
      <c r="UD15" s="51">
        <v>0.94399999999999995</v>
      </c>
      <c r="UE15" s="51">
        <v>0.94399999999999995</v>
      </c>
      <c r="UF15" s="51">
        <v>0.93500000000000005</v>
      </c>
      <c r="UG15" s="51">
        <v>0.93899999999999995</v>
      </c>
      <c r="UH15" s="47">
        <v>0.93899999999999995</v>
      </c>
      <c r="UI15" s="47">
        <v>0.95699999999999996</v>
      </c>
      <c r="UJ15" s="47">
        <v>1.073</v>
      </c>
      <c r="UK15" s="47">
        <v>1.1160000000000001</v>
      </c>
      <c r="UL15" s="47">
        <v>1.1339999999999999</v>
      </c>
      <c r="UM15" s="47">
        <v>1.1240000000000001</v>
      </c>
      <c r="UN15" s="47"/>
      <c r="UO15" s="47">
        <v>1.105</v>
      </c>
      <c r="UP15" s="51">
        <f t="shared" si="38"/>
        <v>0.89700000000000002</v>
      </c>
      <c r="UQ15" s="47"/>
      <c r="UR15" s="6">
        <f t="shared" si="39"/>
        <v>0.23188405797101444</v>
      </c>
      <c r="US15" s="1060">
        <v>0.97399999999999998</v>
      </c>
      <c r="UT15" s="1060">
        <v>0.97399999999999998</v>
      </c>
      <c r="UU15" s="1060">
        <v>0.998</v>
      </c>
      <c r="UV15" s="1060">
        <v>0.996</v>
      </c>
      <c r="UW15" s="1060">
        <v>0.96399999999999997</v>
      </c>
      <c r="UX15" s="1060">
        <v>0.97</v>
      </c>
      <c r="UY15" s="1060">
        <v>0.96499999999999997</v>
      </c>
      <c r="UZ15" s="1060">
        <v>1.0089999999999999</v>
      </c>
      <c r="VA15" s="1060">
        <v>1.0109999999999999</v>
      </c>
      <c r="VB15" s="1060">
        <v>1.0269999999999999</v>
      </c>
      <c r="VC15" s="1060">
        <v>1.0409999999999999</v>
      </c>
      <c r="VD15" s="1060">
        <v>1.0329999999999999</v>
      </c>
      <c r="VE15" s="1060"/>
      <c r="VF15" s="1060">
        <v>1.0169999999999999</v>
      </c>
      <c r="VG15" s="1060">
        <v>0.98199999999999998</v>
      </c>
      <c r="VH15" s="1060">
        <v>1.0049999999999999</v>
      </c>
      <c r="VI15" s="1060">
        <f t="shared" si="40"/>
        <v>0.96499999999999997</v>
      </c>
      <c r="VJ15" s="1060">
        <v>1.0269999999999999</v>
      </c>
      <c r="VK15" s="1060">
        <v>1.036</v>
      </c>
      <c r="VL15" s="1060">
        <v>1.02</v>
      </c>
      <c r="VM15" s="1060">
        <v>1.0149999999999999</v>
      </c>
      <c r="VN15" s="1060"/>
      <c r="VO15" s="1060">
        <v>1.0249999999999999</v>
      </c>
      <c r="VP15" s="1060">
        <v>1.01</v>
      </c>
      <c r="VQ15" s="1060">
        <v>1.0269999999999999</v>
      </c>
      <c r="VR15" s="1060">
        <v>1.024</v>
      </c>
      <c r="VS15" s="1060">
        <v>1.0349999999999999</v>
      </c>
      <c r="VT15" s="1060">
        <v>1.0129999999999999</v>
      </c>
      <c r="VU15" s="1060">
        <v>0.98899999999999999</v>
      </c>
      <c r="VV15" s="1060">
        <v>1.0229999999999999</v>
      </c>
      <c r="VW15" s="1060">
        <v>0.98799999999999999</v>
      </c>
      <c r="VX15" s="1060">
        <f t="shared" si="41"/>
        <v>0.96499999999999997</v>
      </c>
      <c r="VY15" s="1060">
        <v>1.028</v>
      </c>
      <c r="VZ15" s="1060">
        <v>1.0269999999999999</v>
      </c>
      <c r="WA15" s="1060">
        <v>1.0609999999999999</v>
      </c>
      <c r="WB15" s="1060">
        <v>1.0349999999999999</v>
      </c>
      <c r="WC15" s="1060"/>
      <c r="WD15" s="1060">
        <v>1.0189999999999999</v>
      </c>
      <c r="WE15" s="1060">
        <v>1.032</v>
      </c>
      <c r="WF15" s="1060">
        <v>1.0329999999999999</v>
      </c>
      <c r="WG15" s="1060">
        <v>1.0269999999999999</v>
      </c>
      <c r="WH15" s="1060">
        <v>1.022</v>
      </c>
      <c r="WI15" s="102">
        <v>1.04</v>
      </c>
      <c r="WJ15" s="102">
        <v>0.96499999999999997</v>
      </c>
      <c r="WK15" s="1060">
        <v>1.04</v>
      </c>
      <c r="WL15" s="102">
        <f t="shared" si="268"/>
        <v>0.96499999999999997</v>
      </c>
      <c r="WM15" s="1060">
        <v>1.0269999999999999</v>
      </c>
      <c r="WN15" s="1060">
        <v>1.0149999999999999</v>
      </c>
      <c r="WO15" s="1060">
        <v>1.026</v>
      </c>
      <c r="WP15" s="1060">
        <v>1.0429999999999999</v>
      </c>
      <c r="WQ15" s="1060">
        <v>1.044</v>
      </c>
      <c r="WR15" s="1060"/>
      <c r="WS15" s="1060">
        <v>1.0309999999999999</v>
      </c>
      <c r="WT15" s="102">
        <v>1.0149999999999999</v>
      </c>
      <c r="WU15" s="102">
        <v>1.002</v>
      </c>
      <c r="WV15" s="102">
        <v>1.0249999999999999</v>
      </c>
      <c r="WW15" s="102">
        <v>1.02</v>
      </c>
      <c r="WX15" s="102">
        <f t="shared" si="42"/>
        <v>0.96499999999999997</v>
      </c>
      <c r="WY15" s="102">
        <v>1.026</v>
      </c>
      <c r="WZ15" s="102">
        <v>1.024</v>
      </c>
      <c r="XA15" s="102">
        <v>1.024</v>
      </c>
      <c r="XB15" s="102">
        <v>1.038</v>
      </c>
      <c r="XC15" s="102">
        <v>1.0269999999999999</v>
      </c>
      <c r="XD15" s="102">
        <v>1.034</v>
      </c>
      <c r="XE15" s="102">
        <v>1.0529999999999999</v>
      </c>
      <c r="XF15" s="102">
        <v>1.0349999999999999</v>
      </c>
      <c r="XG15" s="102"/>
      <c r="XH15" s="102">
        <v>1.044</v>
      </c>
      <c r="XI15" s="102">
        <v>1.05</v>
      </c>
      <c r="XJ15" s="102">
        <f t="shared" si="43"/>
        <v>0.96499999999999997</v>
      </c>
      <c r="XK15" s="102">
        <v>1.0609999999999999</v>
      </c>
      <c r="XL15" s="102">
        <v>1.0469999999999999</v>
      </c>
      <c r="XM15" s="102"/>
      <c r="XN15" s="102">
        <v>1.073</v>
      </c>
      <c r="XO15" s="102">
        <v>1.141</v>
      </c>
      <c r="XP15" s="102">
        <v>1.0629999999999999</v>
      </c>
      <c r="XQ15" s="102"/>
      <c r="XR15" s="102">
        <v>1.079</v>
      </c>
      <c r="XS15" s="102">
        <v>1.1379999999999999</v>
      </c>
      <c r="XT15" s="102">
        <f t="shared" si="44"/>
        <v>0.96499999999999997</v>
      </c>
      <c r="XU15" s="102">
        <v>1.1639999999999999</v>
      </c>
      <c r="XV15" s="102">
        <v>1.1259999999999999</v>
      </c>
      <c r="XW15" s="102">
        <v>1.089</v>
      </c>
      <c r="XX15" s="102"/>
      <c r="XY15" s="102">
        <v>1.0880000000000001</v>
      </c>
      <c r="XZ15" s="102">
        <v>1.0669999999999999</v>
      </c>
      <c r="YA15" s="102">
        <v>1.0680000000000001</v>
      </c>
      <c r="YB15" s="102">
        <v>1.0660000000000001</v>
      </c>
      <c r="YC15" s="102">
        <v>1.0740000000000001</v>
      </c>
      <c r="YD15" s="102">
        <f t="shared" si="45"/>
        <v>0.96499999999999997</v>
      </c>
      <c r="YE15" s="102">
        <v>1.0760000000000001</v>
      </c>
      <c r="YF15" s="102">
        <v>1.0780000000000001</v>
      </c>
      <c r="YG15" s="102">
        <v>1.0760000000000001</v>
      </c>
      <c r="YH15" s="102">
        <v>1.089</v>
      </c>
      <c r="YI15" s="102">
        <v>1.085</v>
      </c>
      <c r="YJ15" s="102">
        <v>1.0940000000000001</v>
      </c>
      <c r="YK15" s="102"/>
      <c r="YL15" s="102">
        <v>1.0820000000000001</v>
      </c>
      <c r="YM15" s="102">
        <v>1.079</v>
      </c>
      <c r="YN15" s="102">
        <v>1.089</v>
      </c>
      <c r="YO15" s="102">
        <v>1.081</v>
      </c>
      <c r="YP15" s="102">
        <v>1.07</v>
      </c>
      <c r="YQ15" s="102">
        <f t="shared" si="46"/>
        <v>0.96499999999999997</v>
      </c>
      <c r="YR15" s="102">
        <v>1.083</v>
      </c>
      <c r="YS15" s="102">
        <v>1.0780000000000001</v>
      </c>
      <c r="YT15" s="102">
        <v>1.0780000000000001</v>
      </c>
      <c r="YU15" s="102">
        <v>1.077</v>
      </c>
      <c r="YV15" s="102">
        <v>1.1919999999999999</v>
      </c>
      <c r="YW15" s="102"/>
      <c r="YX15" s="102">
        <v>1.153</v>
      </c>
      <c r="YY15" s="102">
        <v>1.1759999999999999</v>
      </c>
      <c r="YZ15" s="102">
        <v>1.169</v>
      </c>
      <c r="ZA15" s="102">
        <v>1.171</v>
      </c>
      <c r="ZB15" s="102">
        <v>1.1919999999999999</v>
      </c>
      <c r="ZC15" s="102"/>
      <c r="ZD15" s="102">
        <v>1.0309999999999999</v>
      </c>
      <c r="ZE15" s="102">
        <f t="shared" si="47"/>
        <v>0.96499999999999997</v>
      </c>
      <c r="ZF15" s="102">
        <v>1.1659999999999999</v>
      </c>
      <c r="ZG15" s="102">
        <v>1.194</v>
      </c>
      <c r="ZH15" s="102">
        <v>1.1459999999999999</v>
      </c>
      <c r="ZI15" s="102">
        <v>1.1779999999999999</v>
      </c>
      <c r="ZJ15" s="102">
        <v>1.171</v>
      </c>
      <c r="ZK15" s="102">
        <v>1.161</v>
      </c>
      <c r="ZL15" s="102">
        <v>1.1539999999999999</v>
      </c>
      <c r="ZM15" s="102">
        <v>1.145</v>
      </c>
      <c r="ZN15" s="102">
        <v>1.171</v>
      </c>
      <c r="ZO15" s="102">
        <v>1.0309999999999999</v>
      </c>
      <c r="ZP15" s="102">
        <f t="shared" si="48"/>
        <v>0.96499999999999997</v>
      </c>
      <c r="ZQ15" s="102">
        <v>1.083</v>
      </c>
      <c r="ZR15" s="102">
        <v>1.0720000000000001</v>
      </c>
      <c r="ZS15" s="102">
        <v>1.069</v>
      </c>
      <c r="ZT15" s="102"/>
      <c r="ZU15" s="102">
        <v>1.1499999999999999</v>
      </c>
      <c r="ZV15" s="102">
        <v>1.145</v>
      </c>
      <c r="ZW15" s="102">
        <v>1.1319999999999999</v>
      </c>
      <c r="ZX15" s="102">
        <v>1.1319999999999999</v>
      </c>
      <c r="ZY15" s="102">
        <v>1.1319999999999999</v>
      </c>
      <c r="ZZ15" s="102">
        <v>1.0860000000000001</v>
      </c>
      <c r="AAA15" s="102">
        <f t="shared" si="49"/>
        <v>0.96499999999999997</v>
      </c>
      <c r="AAB15" s="102">
        <v>1.1419999999999999</v>
      </c>
      <c r="AAC15" s="102"/>
      <c r="AAD15" s="102">
        <v>1.0740000000000001</v>
      </c>
      <c r="AAE15" s="102">
        <v>1.06</v>
      </c>
      <c r="AAF15" s="102">
        <v>1.0580000000000001</v>
      </c>
      <c r="AAG15" s="102">
        <v>1.0649999999999999</v>
      </c>
      <c r="AAH15" s="102">
        <v>1.091</v>
      </c>
      <c r="AAI15" s="102">
        <v>1.07</v>
      </c>
      <c r="AAJ15" s="102">
        <v>1.0720000000000001</v>
      </c>
      <c r="AAK15" s="102">
        <v>1.0629999999999999</v>
      </c>
      <c r="AAL15" s="102">
        <v>1.08</v>
      </c>
      <c r="AAM15" s="102">
        <v>1.0609999999999999</v>
      </c>
      <c r="AAN15" s="102">
        <v>1.0620000000000001</v>
      </c>
      <c r="AAO15" s="102">
        <f t="shared" si="50"/>
        <v>0.96499999999999997</v>
      </c>
      <c r="AAP15" s="102">
        <v>1.08</v>
      </c>
      <c r="AAQ15" s="102">
        <v>1.0580000000000001</v>
      </c>
      <c r="AAR15" s="102">
        <v>1.069</v>
      </c>
      <c r="AAS15" s="102">
        <v>1.07</v>
      </c>
      <c r="AAT15" s="102"/>
      <c r="AAU15" s="102">
        <v>1.07</v>
      </c>
      <c r="AAV15" s="102">
        <v>0.93600000000000005</v>
      </c>
      <c r="AAW15" s="102">
        <v>0.92600000000000005</v>
      </c>
      <c r="AAX15" s="102">
        <v>0.92</v>
      </c>
      <c r="AAY15" s="102">
        <v>0.92</v>
      </c>
      <c r="AAZ15" s="102">
        <v>0.91700000000000004</v>
      </c>
      <c r="ABA15" s="102">
        <v>0.9</v>
      </c>
      <c r="ABB15" s="102">
        <f t="shared" si="51"/>
        <v>0.9</v>
      </c>
      <c r="ABC15" s="102">
        <v>0.92400000000000004</v>
      </c>
      <c r="ABD15" s="102">
        <v>0.91500000000000004</v>
      </c>
      <c r="ABE15" s="102">
        <v>0.92</v>
      </c>
      <c r="ABF15" s="102"/>
      <c r="ABG15" s="102">
        <v>0.89</v>
      </c>
      <c r="ABH15" s="102">
        <v>0.92</v>
      </c>
      <c r="ABI15" s="102">
        <v>0.92</v>
      </c>
      <c r="ABJ15" s="102">
        <v>0.92</v>
      </c>
      <c r="ABK15" s="102">
        <v>0.92</v>
      </c>
      <c r="ABL15" s="102">
        <v>0.93200000000000005</v>
      </c>
      <c r="ABM15" s="102">
        <v>0.94499999999999995</v>
      </c>
      <c r="ABN15" s="102">
        <v>0.92300000000000004</v>
      </c>
      <c r="ABO15" s="102"/>
      <c r="ABP15" s="102">
        <v>0.91600000000000004</v>
      </c>
      <c r="ABQ15" s="102">
        <v>0.93</v>
      </c>
      <c r="ABR15" s="102">
        <v>0.93</v>
      </c>
      <c r="ABS15" s="102"/>
      <c r="ABT15" s="102">
        <v>0.93</v>
      </c>
      <c r="ABU15" s="102">
        <v>0.93</v>
      </c>
      <c r="ABV15" s="102">
        <v>0.93</v>
      </c>
      <c r="ABW15" s="102">
        <v>0.91300000000000003</v>
      </c>
      <c r="ABX15" s="102">
        <v>0.91</v>
      </c>
      <c r="ABY15" s="102">
        <v>0.92100000000000004</v>
      </c>
      <c r="ABZ15" s="102">
        <v>0.91600000000000004</v>
      </c>
      <c r="ACA15" s="102"/>
      <c r="ACB15" s="102">
        <v>0.93</v>
      </c>
      <c r="ACC15" s="102">
        <v>0.93100000000000005</v>
      </c>
      <c r="ACD15" s="102">
        <v>0.90500000000000003</v>
      </c>
      <c r="ACE15" s="102">
        <f t="shared" si="52"/>
        <v>0.9</v>
      </c>
      <c r="ACF15" s="102">
        <v>0.93</v>
      </c>
      <c r="ACG15" s="102">
        <v>0.92600000000000005</v>
      </c>
      <c r="ACH15" s="102">
        <v>0.93799999999999994</v>
      </c>
      <c r="ACI15" s="102">
        <v>0.92500000000000004</v>
      </c>
      <c r="ACJ15" s="102">
        <v>0.93300000000000005</v>
      </c>
      <c r="ACK15" s="102">
        <f t="shared" si="53"/>
        <v>0.9</v>
      </c>
      <c r="ACL15" s="47">
        <v>0.92900000000000005</v>
      </c>
      <c r="ACM15" s="47">
        <v>0.94</v>
      </c>
      <c r="ACN15" s="47">
        <v>0.93400000000000005</v>
      </c>
      <c r="ACO15" s="47">
        <v>0.94399999999999995</v>
      </c>
      <c r="ACP15" s="47"/>
      <c r="ACQ15" s="47">
        <v>0.95</v>
      </c>
      <c r="ACR15" s="47">
        <v>0.94399999999999995</v>
      </c>
      <c r="ACS15" s="47">
        <v>0.95799999999999996</v>
      </c>
      <c r="ACT15" s="47">
        <v>1.077</v>
      </c>
      <c r="ACU15" s="47">
        <v>1.1419999999999999</v>
      </c>
      <c r="ACV15" s="47">
        <v>1.1619999999999999</v>
      </c>
      <c r="ACW15" s="47"/>
      <c r="ACX15" s="47">
        <v>1.1559999999999999</v>
      </c>
      <c r="ACY15" s="47">
        <v>1.153</v>
      </c>
      <c r="ACZ15" s="102">
        <f t="shared" si="54"/>
        <v>0.9</v>
      </c>
      <c r="ADA15" s="47"/>
      <c r="ADB15" s="6">
        <f t="shared" si="55"/>
        <v>0.28111111111111109</v>
      </c>
      <c r="ADC15" s="102"/>
      <c r="ADD15" s="102">
        <v>0.93600000000000005</v>
      </c>
      <c r="ADE15" s="102">
        <v>0.93799999999999994</v>
      </c>
      <c r="ADF15" s="102">
        <v>0.93899999999999995</v>
      </c>
      <c r="ADG15" s="102">
        <v>0.96099999999999997</v>
      </c>
      <c r="ADH15" s="102">
        <v>0.97099999999999997</v>
      </c>
      <c r="ADI15" s="102">
        <v>0.95899999999999996</v>
      </c>
      <c r="ADJ15" s="102">
        <v>0.95899999999999996</v>
      </c>
      <c r="ADK15" s="102">
        <v>0.98099999999999998</v>
      </c>
      <c r="ADL15" s="102">
        <v>0.97799999999999998</v>
      </c>
      <c r="ADM15" s="102">
        <v>0.98</v>
      </c>
      <c r="ADN15" s="102">
        <v>0.98799999999999999</v>
      </c>
      <c r="ADO15" s="102">
        <v>0.997</v>
      </c>
      <c r="ADP15" s="102">
        <v>0.99</v>
      </c>
      <c r="ADQ15" s="102">
        <v>0.995</v>
      </c>
      <c r="ADR15" s="102">
        <v>0.98699999999999999</v>
      </c>
      <c r="ADS15" s="102">
        <f t="shared" si="245"/>
        <v>0.95899999999999996</v>
      </c>
      <c r="ADT15" s="102">
        <v>0.97599999999999998</v>
      </c>
      <c r="ADU15" s="102">
        <v>0.96599999999999997</v>
      </c>
      <c r="ADV15" s="102">
        <v>0.97799999999999998</v>
      </c>
      <c r="ADW15" s="102"/>
      <c r="ADX15" s="102">
        <v>0.99099999999999999</v>
      </c>
      <c r="ADY15" s="102">
        <v>1</v>
      </c>
      <c r="ADZ15" s="102">
        <v>1.0069999999999999</v>
      </c>
      <c r="AEA15" s="102">
        <v>0.998</v>
      </c>
      <c r="AEB15" s="102">
        <v>1.0049999999999999</v>
      </c>
      <c r="AEC15" s="102">
        <v>1.0009999999999999</v>
      </c>
      <c r="AED15" s="102">
        <v>0.999</v>
      </c>
      <c r="AEE15" s="102">
        <v>0.95299999999999996</v>
      </c>
      <c r="AEF15" s="102"/>
      <c r="AEG15" s="102">
        <v>0.98599999999999999</v>
      </c>
      <c r="AEH15" s="102">
        <v>0.999</v>
      </c>
      <c r="AEI15" s="102">
        <v>0.98799999999999999</v>
      </c>
      <c r="AEJ15" s="1060">
        <f t="shared" si="246"/>
        <v>0.95899999999999996</v>
      </c>
      <c r="AEK15" s="102">
        <v>0.98399999999999999</v>
      </c>
      <c r="AEL15" s="102">
        <v>0.93300000000000005</v>
      </c>
      <c r="AEM15" s="102">
        <v>0.96299999999999997</v>
      </c>
      <c r="AEN15" s="102">
        <v>0.99299999999999999</v>
      </c>
      <c r="AEO15" s="102"/>
      <c r="AEP15" s="102">
        <v>0.98699999999999999</v>
      </c>
      <c r="AEQ15" s="102">
        <v>0.998</v>
      </c>
      <c r="AER15" s="102">
        <v>0.996</v>
      </c>
      <c r="AES15" s="102">
        <v>1.0169999999999999</v>
      </c>
      <c r="AET15" s="102">
        <v>1.002</v>
      </c>
      <c r="AEU15" s="102">
        <v>1.0109999999999999</v>
      </c>
      <c r="AEV15" s="102">
        <v>1.0109999999999999</v>
      </c>
      <c r="AEW15" s="102">
        <v>0.95899999999999996</v>
      </c>
      <c r="AEX15" s="102">
        <f t="shared" si="269"/>
        <v>0.95899999999999996</v>
      </c>
      <c r="AEY15" s="102">
        <v>0.998</v>
      </c>
      <c r="AEZ15" s="102">
        <v>0.996</v>
      </c>
      <c r="AFA15" s="102">
        <v>0.996</v>
      </c>
      <c r="AFB15" s="102">
        <v>1.012</v>
      </c>
      <c r="AFC15" s="102">
        <v>1</v>
      </c>
      <c r="AFD15" s="102">
        <v>0.999</v>
      </c>
      <c r="AFE15" s="102">
        <v>1.0169999999999999</v>
      </c>
      <c r="AFF15" s="102"/>
      <c r="AFG15" s="102">
        <v>1.004</v>
      </c>
      <c r="AFH15" s="102">
        <v>0.98699999999999999</v>
      </c>
      <c r="AFI15" s="102">
        <v>0.97</v>
      </c>
      <c r="AFJ15" s="102">
        <f t="shared" si="57"/>
        <v>0.95899999999999996</v>
      </c>
      <c r="AFK15" s="102">
        <v>0.97899999999999998</v>
      </c>
      <c r="AFL15" s="102">
        <v>0.98099999999999998</v>
      </c>
      <c r="AFM15" s="102">
        <v>0.98599999999999999</v>
      </c>
      <c r="AFN15" s="102"/>
      <c r="AFO15" s="102">
        <v>0.97699999999999998</v>
      </c>
      <c r="AFP15" s="102">
        <v>1.004</v>
      </c>
      <c r="AFQ15" s="102">
        <v>0.98399999999999999</v>
      </c>
      <c r="AFR15" s="102">
        <v>0.99099999999999999</v>
      </c>
      <c r="AFS15" s="102">
        <v>1.0189999999999999</v>
      </c>
      <c r="AFT15" s="102">
        <v>1.0069999999999999</v>
      </c>
      <c r="AFU15" s="102">
        <v>1.01</v>
      </c>
      <c r="AFV15" s="102">
        <f t="shared" si="58"/>
        <v>0.95899999999999996</v>
      </c>
      <c r="AFW15" s="102">
        <v>1.0009999999999999</v>
      </c>
      <c r="AFX15" s="102">
        <v>1.01</v>
      </c>
      <c r="AFY15" s="102">
        <v>1.006</v>
      </c>
      <c r="AFZ15" s="102"/>
      <c r="AGA15" s="102">
        <v>1.083</v>
      </c>
      <c r="AGB15" s="102">
        <v>1.0469999999999999</v>
      </c>
      <c r="AGC15" s="102">
        <v>1.042</v>
      </c>
      <c r="AGD15" s="102">
        <v>1.0740000000000001</v>
      </c>
      <c r="AGE15" s="102">
        <f t="shared" si="59"/>
        <v>0.95899999999999996</v>
      </c>
      <c r="AGF15" s="102">
        <v>1.121</v>
      </c>
      <c r="AGG15" s="102">
        <v>1.097</v>
      </c>
      <c r="AGH15" s="102"/>
      <c r="AGI15" s="102">
        <v>1.103</v>
      </c>
      <c r="AGJ15" s="102">
        <v>1.0589999999999999</v>
      </c>
      <c r="AGK15" s="102">
        <v>1.0760000000000001</v>
      </c>
      <c r="AGL15" s="102"/>
      <c r="AGM15" s="102">
        <v>1.0580000000000001</v>
      </c>
      <c r="AGN15" s="102">
        <v>1.0589999999999999</v>
      </c>
      <c r="AGO15" s="102">
        <v>0.96</v>
      </c>
      <c r="AGP15" s="102">
        <f t="shared" si="60"/>
        <v>0.95899999999999996</v>
      </c>
      <c r="AGQ15" s="102">
        <v>1.0740000000000001</v>
      </c>
      <c r="AGR15" s="102">
        <v>1.0920000000000001</v>
      </c>
      <c r="AGS15" s="102">
        <v>1.087</v>
      </c>
      <c r="AGT15" s="102">
        <v>1.083</v>
      </c>
      <c r="AGU15" s="102">
        <v>1.0900000000000001</v>
      </c>
      <c r="AGV15" s="102">
        <v>1.0740000000000001</v>
      </c>
      <c r="AGW15" s="102">
        <v>1.089</v>
      </c>
      <c r="AGX15" s="102"/>
      <c r="AGY15" s="102">
        <v>1.0900000000000001</v>
      </c>
      <c r="AGZ15" s="102">
        <v>1.0860000000000001</v>
      </c>
      <c r="AHA15" s="102">
        <v>1.087</v>
      </c>
      <c r="AHB15" s="102">
        <v>1.083</v>
      </c>
      <c r="AHC15" s="102">
        <f t="shared" si="61"/>
        <v>0.95899999999999996</v>
      </c>
      <c r="AHD15" s="102">
        <v>1.0680000000000001</v>
      </c>
      <c r="AHE15" s="102">
        <v>1.1220000000000001</v>
      </c>
      <c r="AHF15" s="102">
        <v>1.0820000000000001</v>
      </c>
      <c r="AHG15" s="102"/>
      <c r="AHH15" s="102">
        <v>1.0680000000000001</v>
      </c>
      <c r="AHI15" s="102">
        <v>1.163</v>
      </c>
      <c r="AHJ15" s="102">
        <v>1.19</v>
      </c>
      <c r="AHK15" s="102">
        <v>1.175</v>
      </c>
      <c r="AHL15" s="102">
        <v>1.1739999999999999</v>
      </c>
      <c r="AHM15" s="102">
        <v>1.194</v>
      </c>
      <c r="AHN15" s="102">
        <v>1.212</v>
      </c>
      <c r="AHO15" s="102">
        <v>1.0740000000000001</v>
      </c>
      <c r="AHP15" s="102">
        <f t="shared" si="62"/>
        <v>0.95899999999999996</v>
      </c>
      <c r="AHQ15" s="102">
        <v>1.206</v>
      </c>
      <c r="AHR15" s="102">
        <v>1.1839999999999999</v>
      </c>
      <c r="AHS15" s="102">
        <v>1.1930000000000001</v>
      </c>
      <c r="AHT15" s="102">
        <v>1.173</v>
      </c>
      <c r="AHU15" s="102">
        <v>1.17</v>
      </c>
      <c r="AHV15" s="102">
        <v>1.196</v>
      </c>
      <c r="AHW15" s="102">
        <v>1.196</v>
      </c>
      <c r="AHX15" s="102"/>
      <c r="AHY15" s="102">
        <v>1.139</v>
      </c>
      <c r="AHZ15" s="102">
        <v>1.175</v>
      </c>
      <c r="AIA15" s="102">
        <v>1.0740000000000001</v>
      </c>
      <c r="AIB15" s="102">
        <f t="shared" si="63"/>
        <v>0.95899999999999996</v>
      </c>
      <c r="AIC15" s="102"/>
      <c r="AID15" s="102">
        <v>1.0920000000000001</v>
      </c>
      <c r="AIE15" s="102">
        <v>1.0620000000000001</v>
      </c>
      <c r="AIF15" s="102">
        <v>1.0660000000000001</v>
      </c>
      <c r="AIG15" s="102">
        <v>1.0860000000000001</v>
      </c>
      <c r="AIH15" s="102">
        <v>1.0760000000000001</v>
      </c>
      <c r="AII15" s="102">
        <v>1.1080000000000001</v>
      </c>
      <c r="AIJ15" s="102"/>
      <c r="AIK15" s="102">
        <v>1.1040000000000001</v>
      </c>
      <c r="AIL15" s="102">
        <v>1.103</v>
      </c>
      <c r="AIM15" s="102">
        <v>1.1060000000000001</v>
      </c>
      <c r="AIN15" s="102">
        <f t="shared" si="64"/>
        <v>0.95899999999999996</v>
      </c>
      <c r="AIO15" s="102"/>
      <c r="AIP15" s="102">
        <v>1.0980000000000001</v>
      </c>
      <c r="AIQ15" s="102">
        <v>1.0669999999999999</v>
      </c>
      <c r="AIR15" s="102">
        <v>1.073</v>
      </c>
      <c r="AIS15" s="102">
        <v>1.077</v>
      </c>
      <c r="AIT15" s="102">
        <v>1.0660000000000001</v>
      </c>
      <c r="AIU15" s="102">
        <v>1.0649999999999999</v>
      </c>
      <c r="AIV15" s="102">
        <v>1.1000000000000001</v>
      </c>
      <c r="AIW15" s="102">
        <v>1.0760000000000001</v>
      </c>
      <c r="AIX15" s="102"/>
      <c r="AIY15" s="102">
        <v>1.0649999999999999</v>
      </c>
      <c r="AIZ15" s="102">
        <v>1.07</v>
      </c>
      <c r="AJA15" s="102"/>
      <c r="AJB15" s="102">
        <v>1.0900000000000001</v>
      </c>
      <c r="AJC15" s="102">
        <v>1.05</v>
      </c>
      <c r="AJD15" s="102">
        <f t="shared" si="65"/>
        <v>0.95899999999999996</v>
      </c>
      <c r="AJE15" s="102">
        <v>1.0900000000000001</v>
      </c>
      <c r="AJF15" s="102">
        <v>1.1100000000000001</v>
      </c>
      <c r="AJG15" s="102">
        <v>1.1200000000000001</v>
      </c>
      <c r="AJH15" s="102"/>
      <c r="AJI15" s="102">
        <v>1.1200000000000001</v>
      </c>
      <c r="AJJ15" s="102">
        <v>1.0900000000000001</v>
      </c>
      <c r="AJK15" s="102">
        <v>0.96199999999999997</v>
      </c>
      <c r="AJL15" s="102">
        <v>0.97</v>
      </c>
      <c r="AJM15" s="102">
        <v>0.87</v>
      </c>
      <c r="AJN15" s="102"/>
      <c r="AJO15" s="102">
        <v>0.88</v>
      </c>
      <c r="AJP15" s="102">
        <v>0.87</v>
      </c>
      <c r="AJQ15" s="102">
        <v>0.86</v>
      </c>
      <c r="AJR15" s="102">
        <f t="shared" si="66"/>
        <v>0.86</v>
      </c>
      <c r="AJS15" s="102">
        <v>0.88</v>
      </c>
      <c r="AJT15" s="102"/>
      <c r="AJU15" s="102">
        <v>0.87</v>
      </c>
      <c r="AJV15" s="102">
        <v>0.86399999999999999</v>
      </c>
      <c r="AJW15" s="102"/>
      <c r="AJX15" s="102">
        <v>0.85</v>
      </c>
      <c r="AJY15" s="102">
        <v>0.87</v>
      </c>
      <c r="AJZ15" s="102">
        <v>0.84899999999999998</v>
      </c>
      <c r="AKA15" s="102">
        <v>0.85799999999999998</v>
      </c>
      <c r="AKB15" s="906">
        <v>0.95</v>
      </c>
      <c r="AKC15" s="102">
        <v>0.94599999999999995</v>
      </c>
      <c r="AKD15" s="102">
        <v>0.9</v>
      </c>
      <c r="AKE15" s="102">
        <v>0.9</v>
      </c>
      <c r="AKF15" s="102">
        <v>0.89200000000000002</v>
      </c>
      <c r="AKG15" s="102">
        <v>0.92</v>
      </c>
      <c r="AKH15" s="102">
        <v>0.92</v>
      </c>
      <c r="AKI15" s="102">
        <v>0.89500000000000002</v>
      </c>
      <c r="AKJ15" s="102">
        <v>0.90100000000000002</v>
      </c>
      <c r="AKK15" s="102">
        <v>0.89</v>
      </c>
      <c r="AKL15" s="102">
        <v>0.88400000000000001</v>
      </c>
      <c r="AKM15" s="102">
        <v>0.92</v>
      </c>
      <c r="AKN15" s="102"/>
      <c r="AKO15" s="102">
        <v>0.92200000000000004</v>
      </c>
      <c r="AKP15" s="102">
        <v>0.89</v>
      </c>
      <c r="AKQ15" s="102">
        <v>0.92400000000000004</v>
      </c>
      <c r="AKR15" s="102">
        <v>0.88800000000000001</v>
      </c>
      <c r="AKS15" s="102">
        <v>0.92400000000000004</v>
      </c>
      <c r="AKT15" s="102">
        <f t="shared" si="67"/>
        <v>0.86</v>
      </c>
      <c r="AKU15" s="102">
        <v>0.94799999999999995</v>
      </c>
      <c r="AKV15" s="102">
        <v>0.95299999999999996</v>
      </c>
      <c r="AKW15" s="102">
        <v>0.95199999999999996</v>
      </c>
      <c r="AKX15" s="102">
        <v>0.95299999999999996</v>
      </c>
      <c r="AKY15" s="102">
        <v>0.95199999999999996</v>
      </c>
      <c r="AKZ15" s="102">
        <f t="shared" si="68"/>
        <v>0.86</v>
      </c>
      <c r="ALA15" s="47">
        <v>0.95399999999999996</v>
      </c>
      <c r="ALB15" s="47"/>
      <c r="ALC15" s="47">
        <v>0.94799999999999995</v>
      </c>
      <c r="ALD15" s="47">
        <v>0.95</v>
      </c>
      <c r="ALE15" s="47">
        <v>0.95899999999999996</v>
      </c>
      <c r="ALF15" s="47">
        <v>0.96199999999999997</v>
      </c>
      <c r="ALG15" s="47">
        <v>0.95399999999999996</v>
      </c>
      <c r="ALH15" s="47">
        <v>0.96199999999999997</v>
      </c>
      <c r="ALI15" s="47">
        <v>1.042</v>
      </c>
      <c r="ALJ15" s="47">
        <v>1.103</v>
      </c>
      <c r="ALK15" s="47">
        <v>1.085</v>
      </c>
      <c r="ALL15" s="47">
        <v>1.075</v>
      </c>
      <c r="ALM15" s="47">
        <v>1.0509999999999999</v>
      </c>
      <c r="ALN15" s="102">
        <f t="shared" si="69"/>
        <v>0.86</v>
      </c>
      <c r="ALO15" s="47">
        <v>1.0209999999999999</v>
      </c>
      <c r="ALP15" s="102">
        <v>1.0189999999999999</v>
      </c>
      <c r="ALQ15" s="51"/>
      <c r="ALR15" s="51">
        <v>1.018</v>
      </c>
      <c r="ALS15" s="51">
        <v>0.96599999999999997</v>
      </c>
      <c r="ALT15" s="51">
        <f t="shared" si="70"/>
        <v>0.86</v>
      </c>
      <c r="ALU15" s="51"/>
      <c r="ALV15" s="461">
        <f t="shared" si="71"/>
        <v>-1</v>
      </c>
      <c r="ALW15" s="102"/>
      <c r="ALX15" s="102">
        <v>1.0269999999999999</v>
      </c>
      <c r="ALY15" s="102"/>
      <c r="ALZ15" s="102">
        <v>1.0620000000000001</v>
      </c>
      <c r="AMA15" s="102">
        <v>1.034</v>
      </c>
      <c r="AMB15" s="102">
        <v>1.0409999999999999</v>
      </c>
      <c r="AMC15" s="102">
        <v>1.036</v>
      </c>
      <c r="AMD15" s="102">
        <v>1.026</v>
      </c>
      <c r="AME15" s="102">
        <v>1.026</v>
      </c>
      <c r="AMF15" s="102">
        <v>1.081</v>
      </c>
      <c r="AMG15" s="102">
        <v>1.0880000000000001</v>
      </c>
      <c r="AMH15" s="102">
        <v>1.07</v>
      </c>
      <c r="AMI15" s="102">
        <v>1.077</v>
      </c>
      <c r="AMJ15" s="102">
        <v>1.095</v>
      </c>
      <c r="AMK15" s="102">
        <v>1.079</v>
      </c>
      <c r="AML15" s="102">
        <v>1.0669999999999999</v>
      </c>
      <c r="AMM15" s="102">
        <v>1.0760000000000001</v>
      </c>
      <c r="AMN15" s="102">
        <f t="shared" si="72"/>
        <v>1.026</v>
      </c>
      <c r="AMO15" s="102">
        <v>1.1020000000000001</v>
      </c>
      <c r="AMP15" s="102"/>
      <c r="AMQ15" s="102">
        <v>1.0940000000000001</v>
      </c>
      <c r="AMR15" s="102">
        <v>1.07</v>
      </c>
      <c r="AMS15" s="102">
        <v>1.073</v>
      </c>
      <c r="AMT15" s="102">
        <v>1.083</v>
      </c>
      <c r="AMU15" s="102">
        <v>1.0589999999999999</v>
      </c>
      <c r="AMV15" s="102">
        <v>1.073</v>
      </c>
      <c r="AMW15" s="1061">
        <v>1.0589999999999999</v>
      </c>
      <c r="AMX15" s="1061">
        <v>1.081</v>
      </c>
      <c r="AMY15" s="1061">
        <v>1.0940000000000001</v>
      </c>
      <c r="AMZ15" s="1061">
        <v>1.0629999999999999</v>
      </c>
      <c r="ANA15" s="1061"/>
      <c r="ANB15" s="1061">
        <v>1.073</v>
      </c>
      <c r="ANC15" s="1061">
        <v>1.0820000000000001</v>
      </c>
      <c r="AND15" s="1060">
        <f t="shared" si="73"/>
        <v>1.026</v>
      </c>
      <c r="ANE15" s="1061">
        <v>1.079</v>
      </c>
      <c r="ANF15" s="1061">
        <v>1.0640000000000001</v>
      </c>
      <c r="ANG15" s="1061">
        <v>1.081</v>
      </c>
      <c r="ANH15" s="1061">
        <v>1.0640000000000001</v>
      </c>
      <c r="ANI15" s="1061">
        <v>1.0629999999999999</v>
      </c>
      <c r="ANJ15" s="1061">
        <v>1.0940000000000001</v>
      </c>
      <c r="ANK15" s="1061"/>
      <c r="ANL15" s="1061">
        <v>1.0720000000000001</v>
      </c>
      <c r="ANM15" s="1061">
        <v>1.0860000000000001</v>
      </c>
      <c r="ANN15" s="1061">
        <v>1.0720000000000001</v>
      </c>
      <c r="ANO15" s="1061">
        <v>1.07</v>
      </c>
      <c r="ANP15" s="1061">
        <v>1.026</v>
      </c>
      <c r="ANQ15" s="1061">
        <v>1.07</v>
      </c>
      <c r="ANR15" s="102">
        <f t="shared" si="270"/>
        <v>1.026</v>
      </c>
      <c r="ANS15" s="1061">
        <v>1.0860000000000001</v>
      </c>
      <c r="ANT15" s="1061">
        <v>1.0940000000000001</v>
      </c>
      <c r="ANU15" s="1061">
        <v>1.093</v>
      </c>
      <c r="ANV15" s="1061">
        <v>1.0900000000000001</v>
      </c>
      <c r="ANW15" s="1061">
        <v>1.0780000000000001</v>
      </c>
      <c r="ANX15" s="1061">
        <v>1.0720000000000001</v>
      </c>
      <c r="ANY15" s="102">
        <v>1.0660000000000001</v>
      </c>
      <c r="ANZ15" s="102"/>
      <c r="AOA15" s="102">
        <v>1.069</v>
      </c>
      <c r="AOB15" s="102">
        <v>1.075</v>
      </c>
      <c r="AOC15" s="102">
        <v>1.1000000000000001</v>
      </c>
      <c r="AOD15" s="102">
        <f t="shared" si="74"/>
        <v>1.026</v>
      </c>
      <c r="AOE15" s="102">
        <v>1.08</v>
      </c>
      <c r="AOF15" s="102">
        <v>1.101</v>
      </c>
      <c r="AOG15" s="102">
        <v>1.083</v>
      </c>
      <c r="AOH15" s="102">
        <v>1.091</v>
      </c>
      <c r="AOI15" s="102"/>
      <c r="AOJ15" s="102">
        <v>1.0880000000000001</v>
      </c>
      <c r="AOK15" s="102">
        <v>1.089</v>
      </c>
      <c r="AOL15" s="102">
        <v>1.101</v>
      </c>
      <c r="AOM15" s="102">
        <v>1.101</v>
      </c>
      <c r="AON15" s="102">
        <v>1.1080000000000001</v>
      </c>
      <c r="AOO15" s="102">
        <v>1.1200000000000001</v>
      </c>
      <c r="AOP15" s="102">
        <f t="shared" si="75"/>
        <v>1.026</v>
      </c>
      <c r="AOQ15" s="102">
        <v>1.109</v>
      </c>
      <c r="AOR15" s="102">
        <v>1.1100000000000001</v>
      </c>
      <c r="AOS15" s="102"/>
      <c r="AOT15" s="102">
        <v>1.155</v>
      </c>
      <c r="AOU15" s="102">
        <v>1.2230000000000001</v>
      </c>
      <c r="AOV15" s="102">
        <v>1.123</v>
      </c>
      <c r="AOW15" s="102">
        <v>1.125</v>
      </c>
      <c r="AOX15" s="102"/>
      <c r="AOY15" s="102">
        <v>1.194</v>
      </c>
      <c r="AOZ15" s="102">
        <f t="shared" si="76"/>
        <v>1.026</v>
      </c>
      <c r="APA15" s="102">
        <v>1.1379999999999999</v>
      </c>
      <c r="APB15" s="102">
        <v>1.133</v>
      </c>
      <c r="APC15" s="102">
        <v>1.135</v>
      </c>
      <c r="APD15" s="102">
        <v>1.1319999999999999</v>
      </c>
      <c r="APE15" s="102">
        <v>1.1319999999999999</v>
      </c>
      <c r="APF15" s="102"/>
      <c r="APG15" s="102">
        <v>1.137</v>
      </c>
      <c r="APH15" s="102">
        <v>1.1359999999999999</v>
      </c>
      <c r="API15" s="102">
        <v>1.0820000000000001</v>
      </c>
      <c r="APJ15" s="102">
        <f t="shared" si="77"/>
        <v>1.026</v>
      </c>
      <c r="APK15" s="102">
        <v>1.1299999999999999</v>
      </c>
      <c r="APL15" s="102">
        <v>1.1339999999999999</v>
      </c>
      <c r="APM15" s="102">
        <v>1.139</v>
      </c>
      <c r="APN15" s="102"/>
      <c r="APO15" s="102">
        <v>1.149</v>
      </c>
      <c r="APP15" s="102">
        <v>1.1479999999999999</v>
      </c>
      <c r="APQ15" s="102">
        <v>1.1160000000000001</v>
      </c>
      <c r="APR15" s="102">
        <v>1.1479999999999999</v>
      </c>
      <c r="APS15" s="102"/>
      <c r="APT15" s="102">
        <v>1.1479999999999999</v>
      </c>
      <c r="APU15" s="102">
        <v>1.145</v>
      </c>
      <c r="APV15" s="102">
        <v>1.1399999999999999</v>
      </c>
      <c r="APW15" s="102">
        <v>1.1399999999999999</v>
      </c>
      <c r="APX15" s="102">
        <f t="shared" si="78"/>
        <v>1.026</v>
      </c>
      <c r="APY15" s="102">
        <v>1.143</v>
      </c>
      <c r="APZ15" s="102">
        <v>1.143</v>
      </c>
      <c r="AQA15" s="102">
        <v>1.135</v>
      </c>
      <c r="AQB15" s="102"/>
      <c r="AQC15" s="102">
        <v>1.1399999999999999</v>
      </c>
      <c r="AQD15" s="102">
        <v>1.224</v>
      </c>
      <c r="AQE15" s="102">
        <v>1.2390000000000001</v>
      </c>
      <c r="AQF15" s="102">
        <v>1.2410000000000001</v>
      </c>
      <c r="AQG15" s="102">
        <v>1.248</v>
      </c>
      <c r="AQH15" s="102">
        <v>1.256</v>
      </c>
      <c r="AQI15" s="102">
        <v>1.288</v>
      </c>
      <c r="AQJ15" s="102">
        <v>1.1319999999999999</v>
      </c>
      <c r="AQK15" s="102">
        <f t="shared" si="79"/>
        <v>1.026</v>
      </c>
      <c r="AQL15" s="102">
        <v>1.248</v>
      </c>
      <c r="AQM15" s="102">
        <v>1.2390000000000001</v>
      </c>
      <c r="AQN15" s="102">
        <v>1.2270000000000001</v>
      </c>
      <c r="AQO15" s="102">
        <v>1.2549999999999999</v>
      </c>
      <c r="AQP15" s="102"/>
      <c r="AQQ15" s="102">
        <v>1.2310000000000001</v>
      </c>
      <c r="AQR15" s="102">
        <v>1.2270000000000001</v>
      </c>
      <c r="AQS15" s="102">
        <v>1.256</v>
      </c>
      <c r="AQT15" s="102">
        <v>1.2390000000000001</v>
      </c>
      <c r="AQU15" s="102">
        <v>1.274</v>
      </c>
      <c r="AQV15" s="102">
        <v>1.1319999999999999</v>
      </c>
      <c r="AQW15" s="102">
        <f t="shared" si="80"/>
        <v>1.026</v>
      </c>
      <c r="AQX15" s="102">
        <v>1.1559999999999999</v>
      </c>
      <c r="AQY15" s="102">
        <v>1.141</v>
      </c>
      <c r="AQZ15" s="102"/>
      <c r="ARA15" s="102">
        <v>1.1399999999999999</v>
      </c>
      <c r="ARB15" s="102">
        <v>1.2010000000000001</v>
      </c>
      <c r="ARC15" s="102">
        <v>1.2050000000000001</v>
      </c>
      <c r="ARD15" s="102">
        <v>1.1950000000000001</v>
      </c>
      <c r="ARE15" s="102">
        <v>1.218</v>
      </c>
      <c r="ARF15" s="102">
        <v>1.224</v>
      </c>
      <c r="ARG15" s="102">
        <v>1.1499999999999999</v>
      </c>
      <c r="ARH15" s="102">
        <f t="shared" si="81"/>
        <v>1.026</v>
      </c>
      <c r="ARI15" s="102">
        <v>1.2290000000000001</v>
      </c>
      <c r="ARJ15" s="102">
        <v>1.163</v>
      </c>
      <c r="ARK15" s="102">
        <v>1.1559999999999999</v>
      </c>
      <c r="ARL15" s="102">
        <v>1.173</v>
      </c>
      <c r="ARM15" s="102">
        <v>1.1559999999999999</v>
      </c>
      <c r="ARN15" s="102">
        <v>1.1399999999999999</v>
      </c>
      <c r="ARO15" s="102"/>
      <c r="ARP15" s="102">
        <v>1.1479999999999999</v>
      </c>
      <c r="ARQ15" s="102">
        <v>1.143</v>
      </c>
      <c r="ARR15" s="102">
        <v>1.1739999999999999</v>
      </c>
      <c r="ARS15" s="102">
        <v>1.1419999999999999</v>
      </c>
      <c r="ART15" s="102">
        <v>1.1399999999999999</v>
      </c>
      <c r="ARU15" s="102">
        <v>1.1419999999999999</v>
      </c>
      <c r="ARV15" s="102">
        <f t="shared" si="82"/>
        <v>1.026</v>
      </c>
      <c r="ARW15" s="102">
        <v>1.1399999999999999</v>
      </c>
      <c r="ARX15" s="102">
        <v>1.1399999999999999</v>
      </c>
      <c r="ARY15" s="102">
        <v>1.1499999999999999</v>
      </c>
      <c r="ARZ15" s="102">
        <v>1.17</v>
      </c>
      <c r="ASA15" s="102">
        <v>1.1399999999999999</v>
      </c>
      <c r="ASB15" s="102"/>
      <c r="ASC15" s="102">
        <v>0.97799999999999998</v>
      </c>
      <c r="ASD15" s="102">
        <v>0.97899999999999998</v>
      </c>
      <c r="ASE15" s="102">
        <v>0.97</v>
      </c>
      <c r="ASF15" s="102">
        <v>0.96</v>
      </c>
      <c r="ASG15" s="102">
        <v>0.95499999999999996</v>
      </c>
      <c r="ASH15" s="102">
        <v>0.94299999999999995</v>
      </c>
      <c r="ASI15" s="102">
        <f t="shared" si="83"/>
        <v>0.94299999999999995</v>
      </c>
      <c r="ASJ15" s="102">
        <v>0.95599999999999996</v>
      </c>
      <c r="ASK15" s="102">
        <v>0.96</v>
      </c>
      <c r="ASL15" s="102"/>
      <c r="ASM15" s="102">
        <v>0.96</v>
      </c>
      <c r="ASN15" s="102">
        <v>0.95</v>
      </c>
      <c r="ASO15" s="102">
        <v>0.96499999999999997</v>
      </c>
      <c r="ASP15" s="102">
        <v>0.97099999999999997</v>
      </c>
      <c r="ASQ15" s="102">
        <v>0.98</v>
      </c>
      <c r="ASR15" s="102">
        <v>0.98</v>
      </c>
      <c r="ASS15" s="102"/>
      <c r="AST15" s="102">
        <v>0.98199999999999998</v>
      </c>
      <c r="ASU15" s="102">
        <v>0.96299999999999997</v>
      </c>
      <c r="ASV15" s="102"/>
      <c r="ASW15" s="102">
        <v>0.98</v>
      </c>
      <c r="ASX15" s="102">
        <v>0.99</v>
      </c>
      <c r="ASY15" s="102">
        <v>0.98799999999999999</v>
      </c>
      <c r="ASZ15" s="102">
        <v>0.99199999999999999</v>
      </c>
      <c r="ATA15" s="102"/>
      <c r="ATB15" s="102">
        <v>0.98599999999999999</v>
      </c>
      <c r="ATC15" s="102">
        <v>0.98599999999999999</v>
      </c>
      <c r="ATD15" s="102">
        <v>0.97</v>
      </c>
      <c r="ATE15" s="102">
        <v>0.97</v>
      </c>
      <c r="ATF15" s="102">
        <v>0.97</v>
      </c>
      <c r="ATG15" s="102">
        <v>0.95399999999999996</v>
      </c>
      <c r="ATH15" s="102"/>
      <c r="ATI15" s="102">
        <v>0.98</v>
      </c>
      <c r="ATJ15" s="102">
        <v>0.98</v>
      </c>
      <c r="ATK15" s="102">
        <v>0.98399999999999999</v>
      </c>
      <c r="ATL15" s="1057">
        <v>0.91400000000000003</v>
      </c>
      <c r="ATM15" s="102">
        <f t="shared" si="84"/>
        <v>0.91400000000000003</v>
      </c>
      <c r="ATN15" s="102">
        <v>0.97399999999999998</v>
      </c>
      <c r="ATO15" s="102">
        <v>0.97499999999999998</v>
      </c>
      <c r="ATP15" s="102">
        <v>0.97599999999999998</v>
      </c>
      <c r="ATQ15" s="102">
        <v>0.98199999999999998</v>
      </c>
      <c r="ATR15" s="102">
        <v>0.98299999999999998</v>
      </c>
      <c r="ATS15" s="102">
        <f t="shared" si="85"/>
        <v>0.91400000000000003</v>
      </c>
      <c r="ATT15" s="47">
        <v>0.97699999999999998</v>
      </c>
      <c r="ATU15" s="47">
        <v>0.97499999999999998</v>
      </c>
      <c r="ATV15" s="47">
        <v>0.98399999999999999</v>
      </c>
      <c r="ATW15" s="47">
        <v>0.97799999999999998</v>
      </c>
      <c r="ATX15" s="47">
        <v>0.99399999999999999</v>
      </c>
      <c r="ATY15" s="47">
        <v>0.99099999999999999</v>
      </c>
      <c r="ATZ15" s="47"/>
      <c r="AUA15" s="47">
        <v>0.98799999999999999</v>
      </c>
      <c r="AUB15" s="47">
        <v>1.1359999999999999</v>
      </c>
      <c r="AUC15" s="47">
        <v>1.2070000000000001</v>
      </c>
      <c r="AUD15" s="47">
        <v>1.2</v>
      </c>
      <c r="AUE15" s="47">
        <v>1.2150000000000001</v>
      </c>
      <c r="AUF15" s="47">
        <v>1.2</v>
      </c>
      <c r="AUG15" s="351">
        <f t="shared" si="86"/>
        <v>0.91400000000000003</v>
      </c>
      <c r="AUH15" s="47">
        <v>1.173</v>
      </c>
      <c r="AUI15" s="102">
        <v>1.153</v>
      </c>
      <c r="AUJ15" s="47">
        <v>1.137</v>
      </c>
      <c r="AUK15" s="47">
        <v>1.1419999999999999</v>
      </c>
      <c r="AUL15" s="47"/>
      <c r="AUM15" s="47">
        <v>1.1419999999999999</v>
      </c>
      <c r="AUN15" s="47">
        <v>1</v>
      </c>
      <c r="AUO15" s="51">
        <v>1.0389999999999999</v>
      </c>
      <c r="AUP15" s="47">
        <f t="shared" si="87"/>
        <v>0.91400000000000003</v>
      </c>
      <c r="AUQ15" s="47">
        <v>0.998</v>
      </c>
      <c r="AUR15" s="51">
        <v>1</v>
      </c>
      <c r="AUS15" s="51"/>
      <c r="AUT15" s="51">
        <v>1</v>
      </c>
      <c r="AUU15" s="51">
        <v>0.96099999999999997</v>
      </c>
      <c r="AUV15" s="47">
        <v>0.97599999999999998</v>
      </c>
      <c r="AUW15" s="51"/>
      <c r="AUX15" s="47">
        <f t="shared" si="88"/>
        <v>0.91400000000000003</v>
      </c>
      <c r="AUY15" s="47">
        <v>1</v>
      </c>
      <c r="AUZ15" s="47">
        <v>1</v>
      </c>
      <c r="AVA15" s="47">
        <v>0.99199999999999999</v>
      </c>
      <c r="AVB15" s="47">
        <v>1.0009999999999999</v>
      </c>
      <c r="AVC15" s="47"/>
      <c r="AVD15" s="47"/>
      <c r="AVE15" s="47">
        <v>0.999</v>
      </c>
      <c r="AVF15" s="10">
        <v>1.0209999999999999</v>
      </c>
      <c r="AVG15" s="10">
        <f t="shared" si="89"/>
        <v>0.91400000000000003</v>
      </c>
      <c r="AVH15" s="47">
        <v>0.98799999999999999</v>
      </c>
      <c r="AVI15" s="47">
        <v>0.99</v>
      </c>
      <c r="AVJ15" s="47">
        <v>1.0109999999999999</v>
      </c>
      <c r="AVK15" s="47">
        <v>1.024</v>
      </c>
      <c r="AVL15" s="47"/>
      <c r="AVM15" s="47">
        <v>1.022</v>
      </c>
      <c r="AVN15" s="47">
        <v>1.0229999999999999</v>
      </c>
      <c r="AVO15" s="47">
        <v>1.0129999999999999</v>
      </c>
      <c r="AVP15" s="47"/>
      <c r="AVQ15" s="47">
        <v>1.0109999999999999</v>
      </c>
      <c r="AVR15" s="47">
        <v>1.0189999999999999</v>
      </c>
      <c r="AVS15" s="1181">
        <v>0.98599999999999999</v>
      </c>
      <c r="AVT15" s="47">
        <v>1.042</v>
      </c>
      <c r="AVU15" s="1162">
        <v>1.0529999999999999</v>
      </c>
      <c r="AVV15" s="1162">
        <v>1.0489999999999999</v>
      </c>
      <c r="AVW15" s="47">
        <v>1.056</v>
      </c>
      <c r="AVX15" s="47">
        <f t="shared" si="90"/>
        <v>0.98599999999999999</v>
      </c>
      <c r="AVY15" s="47">
        <v>1.069</v>
      </c>
      <c r="AVZ15" s="47">
        <v>1.0620000000000001</v>
      </c>
      <c r="AWA15" s="47">
        <v>1.0580000000000001</v>
      </c>
      <c r="AWB15" s="47">
        <v>1.0820000000000001</v>
      </c>
      <c r="AWC15" s="47">
        <v>1.0649999999999999</v>
      </c>
      <c r="AWD15" s="1264">
        <v>1.0720000000000001</v>
      </c>
      <c r="AWE15" s="47">
        <f t="shared" si="91"/>
        <v>0.98599999999999999</v>
      </c>
      <c r="AWF15" s="47">
        <v>1.056</v>
      </c>
      <c r="AWG15" s="47">
        <v>1.077</v>
      </c>
      <c r="AWH15" s="47">
        <v>1.0740000000000001</v>
      </c>
      <c r="AWI15" s="47"/>
      <c r="AWJ15" s="47">
        <v>1.0589999999999999</v>
      </c>
      <c r="AWK15" s="47">
        <v>1.0669999999999999</v>
      </c>
      <c r="AWL15" s="1291">
        <v>1.0509999999999999</v>
      </c>
      <c r="AWM15" s="1264">
        <f t="shared" si="92"/>
        <v>0.98599999999999999</v>
      </c>
      <c r="AWN15" s="47">
        <v>1.0609999999999999</v>
      </c>
      <c r="AWO15" s="47"/>
      <c r="AWP15" s="47"/>
      <c r="AWQ15" s="47">
        <v>1.0580000000000001</v>
      </c>
      <c r="AWR15" s="47">
        <v>1.042</v>
      </c>
      <c r="AWS15" s="47">
        <v>1.04</v>
      </c>
      <c r="AWT15" s="47">
        <v>1.0429999999999999</v>
      </c>
      <c r="AWU15" s="47">
        <v>1.0309999999999999</v>
      </c>
      <c r="AWV15" s="47">
        <v>1.03</v>
      </c>
      <c r="AWW15" s="47">
        <f t="shared" si="258"/>
        <v>0.98599999999999999</v>
      </c>
      <c r="AWX15" s="47">
        <v>1.048</v>
      </c>
      <c r="AWY15" s="47">
        <v>1.0580000000000001</v>
      </c>
      <c r="AWZ15" s="47">
        <v>1.054</v>
      </c>
      <c r="AXA15" s="47">
        <v>1.0669999999999999</v>
      </c>
      <c r="AXB15" s="47">
        <v>1.0529999999999999</v>
      </c>
      <c r="AXC15" s="47">
        <v>1.038</v>
      </c>
      <c r="AXD15" s="47">
        <v>1.0549999999999999</v>
      </c>
      <c r="AXE15" s="47">
        <v>1.0580000000000001</v>
      </c>
      <c r="AXF15" s="51">
        <v>1.0309999999999999</v>
      </c>
      <c r="AXG15" s="47">
        <f t="shared" si="93"/>
        <v>0.98599999999999999</v>
      </c>
      <c r="AXH15" s="47">
        <v>1.0680000000000001</v>
      </c>
      <c r="AXI15" s="47"/>
      <c r="AXJ15" s="47">
        <v>1.046</v>
      </c>
      <c r="AXK15" s="47">
        <v>1.06</v>
      </c>
      <c r="AXL15" s="47"/>
      <c r="AXM15" s="1401">
        <v>1.06</v>
      </c>
      <c r="AXN15" s="47">
        <v>1.0429999999999999</v>
      </c>
      <c r="AXO15" s="47">
        <v>1.0509999999999999</v>
      </c>
      <c r="AXP15" s="47">
        <v>1.0529999999999999</v>
      </c>
      <c r="AXQ15" s="47">
        <v>1.05</v>
      </c>
      <c r="AXR15" s="47">
        <v>1.0620000000000001</v>
      </c>
      <c r="AXS15" s="47">
        <v>1.052</v>
      </c>
      <c r="AXT15" s="47"/>
      <c r="AXU15" s="47">
        <v>1.0549999999999999</v>
      </c>
      <c r="AXV15" s="47">
        <v>1.0740000000000001</v>
      </c>
      <c r="AXW15" s="47"/>
      <c r="AXX15" s="47">
        <v>1.23</v>
      </c>
      <c r="AXY15" s="47">
        <v>1.218</v>
      </c>
      <c r="AXZ15" s="47"/>
      <c r="AYA15" s="47">
        <v>1.2010000000000001</v>
      </c>
      <c r="AYB15" s="47"/>
      <c r="AYC15" s="47">
        <v>1.22</v>
      </c>
      <c r="AYD15" s="47"/>
      <c r="AYE15" s="47">
        <v>1.224</v>
      </c>
      <c r="AYF15" s="47">
        <v>1.214</v>
      </c>
      <c r="AYG15" s="47">
        <v>1.212</v>
      </c>
      <c r="AYH15" s="47">
        <v>1.2210000000000001</v>
      </c>
      <c r="AYI15" s="47"/>
      <c r="AYJ15" s="47">
        <v>1.216</v>
      </c>
      <c r="AYK15" s="47"/>
      <c r="AYL15" s="47">
        <v>1.2290000000000001</v>
      </c>
      <c r="AYM15" s="47"/>
      <c r="AYN15" s="47">
        <v>1.0940000000000001</v>
      </c>
      <c r="AYO15" s="47"/>
      <c r="AYP15" s="6">
        <f t="shared" si="95"/>
        <v>3.2075471698113235E-2</v>
      </c>
      <c r="AYQ15" s="1061">
        <v>0.91200000000000003</v>
      </c>
      <c r="AYR15" s="1061">
        <v>0.89700000000000002</v>
      </c>
      <c r="AYS15" s="1061">
        <v>0.96499999999999997</v>
      </c>
      <c r="AYT15" s="1061">
        <v>0.91</v>
      </c>
      <c r="AYU15" s="1061">
        <v>0.92700000000000005</v>
      </c>
      <c r="AYV15" s="1061">
        <v>0.93100000000000005</v>
      </c>
      <c r="AYW15" s="1061">
        <v>0.92</v>
      </c>
      <c r="AYX15" s="1061">
        <v>0.92300000000000004</v>
      </c>
      <c r="AYY15" s="1061">
        <v>0.93799999999999994</v>
      </c>
      <c r="AYZ15" s="1061">
        <v>0.94599999999999995</v>
      </c>
      <c r="AZA15" s="1061"/>
      <c r="AZB15" s="1061">
        <v>0.94399999999999995</v>
      </c>
      <c r="AZC15" s="1061">
        <v>0.93100000000000005</v>
      </c>
      <c r="AZD15" s="1061">
        <f t="shared" si="96"/>
        <v>0.91</v>
      </c>
      <c r="AZE15" s="1061">
        <v>0.93400000000000005</v>
      </c>
      <c r="AZF15" s="1061">
        <v>0.92100000000000004</v>
      </c>
      <c r="AZG15" s="1061">
        <v>0.92300000000000004</v>
      </c>
      <c r="AZH15" s="1061">
        <v>0.94899999999999995</v>
      </c>
      <c r="AZI15" s="1061">
        <v>0.96399999999999997</v>
      </c>
      <c r="AZJ15" s="1061">
        <v>0.96799999999999997</v>
      </c>
      <c r="AZK15" s="1061">
        <v>0.97199999999999998</v>
      </c>
      <c r="AZL15" s="1061">
        <v>0.94299999999999995</v>
      </c>
      <c r="AZM15" s="1061">
        <v>0.95399999999999996</v>
      </c>
      <c r="AZN15" s="1061">
        <v>0.96</v>
      </c>
      <c r="AZO15" s="1061">
        <v>0.96599999999999997</v>
      </c>
      <c r="AZP15" s="1061">
        <v>0.95399999999999996</v>
      </c>
      <c r="AZQ15" s="1061">
        <v>0.96199999999999997</v>
      </c>
      <c r="AZR15" s="1061">
        <v>0.98399999999999999</v>
      </c>
      <c r="AZS15" s="1060">
        <f t="shared" si="97"/>
        <v>0.91</v>
      </c>
      <c r="AZT15" s="1061">
        <v>0.98899999999999999</v>
      </c>
      <c r="AZU15" s="1061">
        <v>0.96899999999999997</v>
      </c>
      <c r="AZV15" s="1061">
        <v>0.97299999999999998</v>
      </c>
      <c r="AZW15" s="1061">
        <v>0.97799999999999998</v>
      </c>
      <c r="AZX15" s="1061">
        <v>0.998</v>
      </c>
      <c r="AZY15" s="1061">
        <v>0.96599999999999997</v>
      </c>
      <c r="AZZ15" s="1061">
        <v>0.97599999999999998</v>
      </c>
      <c r="BAA15" s="1061">
        <v>0.97099999999999997</v>
      </c>
      <c r="BAB15" s="1061">
        <v>0.96699999999999997</v>
      </c>
      <c r="BAC15" s="1061">
        <v>0.96599999999999997</v>
      </c>
      <c r="BAD15" s="1061">
        <v>0.91</v>
      </c>
      <c r="BAE15" s="1061">
        <v>0.96599999999999997</v>
      </c>
      <c r="BAF15" s="102">
        <f t="shared" si="271"/>
        <v>0.91</v>
      </c>
      <c r="BAG15" s="1061">
        <v>0.98</v>
      </c>
      <c r="BAH15" s="1061">
        <v>0.97399999999999998</v>
      </c>
      <c r="BAI15" s="1061">
        <v>0.96199999999999997</v>
      </c>
      <c r="BAJ15" s="1061">
        <v>0.98199999999999998</v>
      </c>
      <c r="BAK15" s="1061">
        <v>0.95899999999999996</v>
      </c>
      <c r="BAL15" s="1061">
        <v>0.95599999999999996</v>
      </c>
      <c r="BAM15" s="102">
        <v>0.97</v>
      </c>
      <c r="BAN15" s="102">
        <v>0.97199999999999998</v>
      </c>
      <c r="BAO15" s="102">
        <v>0.95599999999999996</v>
      </c>
      <c r="BAP15" s="102">
        <v>0.95</v>
      </c>
      <c r="BAQ15" s="102">
        <f t="shared" si="98"/>
        <v>0.91</v>
      </c>
      <c r="BAR15" s="102">
        <v>0.96299999999999997</v>
      </c>
      <c r="BAS15" s="102">
        <v>0.97299999999999998</v>
      </c>
      <c r="BAT15" s="102">
        <v>0.96299999999999997</v>
      </c>
      <c r="BAU15" s="102">
        <v>0.96599999999999997</v>
      </c>
      <c r="BAV15" s="102">
        <v>0.97199999999999998</v>
      </c>
      <c r="BAW15" s="102">
        <v>0.98299999999999998</v>
      </c>
      <c r="BAX15" s="102">
        <v>0.997</v>
      </c>
      <c r="BAY15" s="102"/>
      <c r="BAZ15" s="102">
        <v>0.97</v>
      </c>
      <c r="BBA15" s="102">
        <v>0.99399999999999999</v>
      </c>
      <c r="BBB15" s="102">
        <v>0.99</v>
      </c>
      <c r="BBC15" s="102">
        <f t="shared" si="99"/>
        <v>0.91</v>
      </c>
      <c r="BBD15" s="102">
        <v>0.98699999999999999</v>
      </c>
      <c r="BBE15" s="102"/>
      <c r="BBF15" s="102">
        <v>0.99299999999999999</v>
      </c>
      <c r="BBG15" s="102">
        <v>1.0369999999999999</v>
      </c>
      <c r="BBH15" s="102"/>
      <c r="BBI15" s="102">
        <v>1.056</v>
      </c>
      <c r="BBJ15" s="102">
        <v>0.98399999999999999</v>
      </c>
      <c r="BBK15" s="102">
        <v>0.98399999999999999</v>
      </c>
      <c r="BBL15" s="102"/>
      <c r="BBM15" s="102">
        <v>1.0529999999999999</v>
      </c>
      <c r="BBN15" s="102">
        <f t="shared" si="100"/>
        <v>0.91</v>
      </c>
      <c r="BBO15" s="102">
        <v>1.0369999999999999</v>
      </c>
      <c r="BBP15" s="102"/>
      <c r="BBQ15" s="102">
        <v>1.032</v>
      </c>
      <c r="BBR15" s="102">
        <v>1.0089999999999999</v>
      </c>
      <c r="BBS15" s="102">
        <v>0.997</v>
      </c>
      <c r="BBT15" s="102">
        <v>1.0069999999999999</v>
      </c>
      <c r="BBU15" s="102">
        <v>0.997</v>
      </c>
      <c r="BBV15" s="102">
        <v>0.98499999999999999</v>
      </c>
      <c r="BBW15" s="102">
        <v>0.97599999999999998</v>
      </c>
      <c r="BBX15" s="102">
        <f t="shared" si="101"/>
        <v>0.91</v>
      </c>
      <c r="BBY15" s="102">
        <v>0.995</v>
      </c>
      <c r="BBZ15" s="102">
        <v>1.002</v>
      </c>
      <c r="BCA15" s="102">
        <v>1.008</v>
      </c>
      <c r="BCB15" s="102">
        <v>1.0009999999999999</v>
      </c>
      <c r="BCC15" s="102">
        <v>1.0069999999999999</v>
      </c>
      <c r="BCD15" s="102"/>
      <c r="BCE15" s="102">
        <v>0.99299999999999999</v>
      </c>
      <c r="BCF15" s="102">
        <v>1.004</v>
      </c>
      <c r="BCG15" s="102">
        <v>1.012</v>
      </c>
      <c r="BCH15" s="102">
        <v>1.006</v>
      </c>
      <c r="BCI15" s="102">
        <v>1.01</v>
      </c>
      <c r="BCJ15" s="102">
        <v>1.0089999999999999</v>
      </c>
      <c r="BCK15" s="102">
        <f t="shared" si="102"/>
        <v>0.91</v>
      </c>
      <c r="BCL15" s="102">
        <v>1.0089999999999999</v>
      </c>
      <c r="BCM15" s="102">
        <v>1.008</v>
      </c>
      <c r="BCN15" s="102"/>
      <c r="BCO15" s="102">
        <v>1.0069999999999999</v>
      </c>
      <c r="BCP15" s="102">
        <v>1.006</v>
      </c>
      <c r="BCQ15" s="102">
        <v>1.103</v>
      </c>
      <c r="BCR15" s="102"/>
      <c r="BCS15" s="102">
        <v>1.1020000000000001</v>
      </c>
      <c r="BCT15" s="102">
        <v>1.121</v>
      </c>
      <c r="BCU15" s="102">
        <v>1.113</v>
      </c>
      <c r="BCV15" s="102">
        <v>1.133</v>
      </c>
      <c r="BCW15" s="102">
        <v>1.1639999999999999</v>
      </c>
      <c r="BCX15" s="102">
        <v>0.997</v>
      </c>
      <c r="BCY15" s="102">
        <f t="shared" si="103"/>
        <v>0.91</v>
      </c>
      <c r="BCZ15" s="102">
        <v>1.163</v>
      </c>
      <c r="BDA15" s="102">
        <v>1.131</v>
      </c>
      <c r="BDB15" s="102"/>
      <c r="BDC15" s="102">
        <v>1.143</v>
      </c>
      <c r="BDD15" s="102">
        <v>1.141</v>
      </c>
      <c r="BDE15" s="102">
        <v>1.1359999999999999</v>
      </c>
      <c r="BDF15" s="102">
        <v>1.1339999999999999</v>
      </c>
      <c r="BDG15" s="102">
        <v>1.135</v>
      </c>
      <c r="BDH15" s="102">
        <v>1.155</v>
      </c>
      <c r="BDI15" s="102">
        <v>1.155</v>
      </c>
      <c r="BDJ15" s="102">
        <v>0.997</v>
      </c>
      <c r="BDK15" s="102">
        <f t="shared" si="104"/>
        <v>0.91</v>
      </c>
      <c r="BDL15" s="102"/>
      <c r="BDM15" s="102">
        <v>0.99099999999999999</v>
      </c>
      <c r="BDN15" s="102">
        <v>0.997</v>
      </c>
      <c r="BDO15" s="102">
        <v>1.006</v>
      </c>
      <c r="BDP15" s="102">
        <v>1.075</v>
      </c>
      <c r="BDQ15" s="102">
        <v>1.0609999999999999</v>
      </c>
      <c r="BDR15" s="102">
        <v>1.0620000000000001</v>
      </c>
      <c r="BDS15" s="102">
        <v>1.0609999999999999</v>
      </c>
      <c r="BDT15" s="102">
        <v>1.079</v>
      </c>
      <c r="BDU15" s="102"/>
      <c r="BDV15" s="102">
        <v>1.0229999999999999</v>
      </c>
      <c r="BDW15" s="102">
        <f t="shared" si="105"/>
        <v>0.91</v>
      </c>
      <c r="BDX15" s="102">
        <v>1.0740000000000001</v>
      </c>
      <c r="BDY15" s="102">
        <v>1.0089999999999999</v>
      </c>
      <c r="BDZ15" s="102">
        <v>1.02</v>
      </c>
      <c r="BEA15" s="102">
        <v>1.042</v>
      </c>
      <c r="BEB15" s="102"/>
      <c r="BEC15" s="102">
        <v>1.0229999999999999</v>
      </c>
      <c r="BED15" s="102">
        <v>1.014</v>
      </c>
      <c r="BEE15" s="102">
        <v>1.0429999999999999</v>
      </c>
      <c r="BEF15" s="102">
        <v>1.016</v>
      </c>
      <c r="BEG15" s="102">
        <v>1.0229999999999999</v>
      </c>
      <c r="BEH15" s="102">
        <v>1.01</v>
      </c>
      <c r="BEI15" s="102">
        <v>1.01</v>
      </c>
      <c r="BEJ15" s="102">
        <v>1.04</v>
      </c>
      <c r="BEK15" s="102">
        <f t="shared" si="106"/>
        <v>0.91</v>
      </c>
      <c r="BEL15" s="102">
        <v>1</v>
      </c>
      <c r="BEM15" s="102">
        <v>0.99</v>
      </c>
      <c r="BEN15" s="102">
        <v>1.01</v>
      </c>
      <c r="BEO15" s="102">
        <v>1.02</v>
      </c>
      <c r="BEP15" s="102">
        <v>1.02</v>
      </c>
      <c r="BEQ15" s="102">
        <v>0.92500000000000004</v>
      </c>
      <c r="BER15" s="102"/>
      <c r="BES15" s="102">
        <v>0.93</v>
      </c>
      <c r="BET15" s="102">
        <v>0.93</v>
      </c>
      <c r="BEU15" s="102">
        <v>0.93</v>
      </c>
      <c r="BEV15" s="102">
        <v>0.92</v>
      </c>
      <c r="BEW15" s="102">
        <v>0.89800000000000002</v>
      </c>
      <c r="BEX15" s="102">
        <f t="shared" si="107"/>
        <v>0.89800000000000002</v>
      </c>
      <c r="BEY15" s="102">
        <v>0.91500000000000004</v>
      </c>
      <c r="BEZ15" s="102">
        <v>0.90900000000000003</v>
      </c>
      <c r="BFA15" s="102">
        <v>0.91300000000000003</v>
      </c>
      <c r="BFB15" s="102">
        <v>0.9</v>
      </c>
      <c r="BFC15" s="102">
        <v>0.91800000000000004</v>
      </c>
      <c r="BFD15" s="102">
        <v>0.92</v>
      </c>
      <c r="BFE15" s="102">
        <v>0.92</v>
      </c>
      <c r="BFF15" s="102">
        <v>0.93</v>
      </c>
      <c r="BFG15" s="102">
        <v>0.93100000000000005</v>
      </c>
      <c r="BFH15" s="102">
        <v>0.92200000000000004</v>
      </c>
      <c r="BFI15" s="102">
        <v>0.93</v>
      </c>
      <c r="BFJ15" s="102">
        <v>0.94399999999999995</v>
      </c>
      <c r="BFK15" s="102"/>
      <c r="BFL15" s="102">
        <v>0.93300000000000005</v>
      </c>
      <c r="BFM15" s="102">
        <v>0.93400000000000005</v>
      </c>
      <c r="BFN15" s="102">
        <v>0.94</v>
      </c>
      <c r="BFO15" s="102">
        <v>0.93200000000000005</v>
      </c>
      <c r="BFP15" s="102">
        <v>0.93899999999999995</v>
      </c>
      <c r="BFQ15" s="102">
        <v>0.91900000000000004</v>
      </c>
      <c r="BFR15" s="102"/>
      <c r="BFS15" s="102">
        <v>0.91200000000000003</v>
      </c>
      <c r="BFT15" s="102">
        <v>0.90400000000000003</v>
      </c>
      <c r="BFU15" s="102">
        <v>0.91400000000000003</v>
      </c>
      <c r="BFV15" s="102">
        <v>0.92800000000000005</v>
      </c>
      <c r="BFW15" s="102">
        <v>0.93400000000000005</v>
      </c>
      <c r="BFX15" s="102">
        <v>0.91900000000000004</v>
      </c>
      <c r="BFY15" s="102">
        <f t="shared" si="108"/>
        <v>0.89800000000000002</v>
      </c>
      <c r="BFZ15" s="102">
        <v>0.92800000000000005</v>
      </c>
      <c r="BGA15" s="102">
        <v>0.92400000000000004</v>
      </c>
      <c r="BGB15" s="102">
        <v>0.93200000000000005</v>
      </c>
      <c r="BGC15" s="102">
        <v>0.92800000000000005</v>
      </c>
      <c r="BGD15" s="102">
        <v>0.92600000000000005</v>
      </c>
      <c r="BGE15" s="102">
        <f t="shared" si="109"/>
        <v>0.89800000000000002</v>
      </c>
      <c r="BGF15" s="47">
        <v>0.93400000000000005</v>
      </c>
      <c r="BGG15" s="47"/>
      <c r="BGH15" s="47">
        <v>0.92700000000000005</v>
      </c>
      <c r="BGI15" s="47">
        <v>0.93300000000000005</v>
      </c>
      <c r="BGJ15" s="47">
        <v>0.93200000000000005</v>
      </c>
      <c r="BGK15" s="47">
        <v>0.93300000000000005</v>
      </c>
      <c r="BGL15" s="47">
        <v>0.94299999999999995</v>
      </c>
      <c r="BGM15" s="47"/>
      <c r="BGN15" s="47">
        <v>0.94399999999999995</v>
      </c>
      <c r="BGO15" s="47"/>
      <c r="BGP15" s="47">
        <v>1.0880000000000001</v>
      </c>
      <c r="BGQ15" s="47">
        <v>1.1619999999999999</v>
      </c>
      <c r="BGR15" s="47">
        <v>1.1659999999999999</v>
      </c>
      <c r="BGS15" s="47">
        <v>1.1739999999999999</v>
      </c>
      <c r="BGT15" s="47">
        <v>1.097</v>
      </c>
      <c r="BGU15" s="102">
        <f t="shared" si="110"/>
        <v>0.89800000000000002</v>
      </c>
      <c r="BGV15" s="102">
        <v>1.0669999999999999</v>
      </c>
      <c r="BGW15" s="47"/>
      <c r="BGX15" s="47">
        <v>1.0640000000000001</v>
      </c>
      <c r="BGY15" s="47">
        <v>1.054</v>
      </c>
      <c r="BGZ15" s="47">
        <v>1.0589999999999999</v>
      </c>
      <c r="BHA15" s="47">
        <v>1.0509999999999999</v>
      </c>
      <c r="BHB15" s="47">
        <v>0.95599999999999996</v>
      </c>
      <c r="BHC15" s="51">
        <v>0.98099999999999998</v>
      </c>
      <c r="BHD15" s="47">
        <f t="shared" si="111"/>
        <v>0.89800000000000002</v>
      </c>
      <c r="BHE15" s="47">
        <v>0.96699999999999997</v>
      </c>
      <c r="BHF15" s="51">
        <v>0.96399999999999997</v>
      </c>
      <c r="BHG15" s="51"/>
      <c r="BHH15" s="51">
        <v>0.95299999999999996</v>
      </c>
      <c r="BHI15" s="51">
        <v>0.92</v>
      </c>
      <c r="BHJ15" s="47">
        <v>0.93100000000000005</v>
      </c>
      <c r="BHK15" s="51">
        <v>0.93200000000000005</v>
      </c>
      <c r="BHL15" s="47">
        <f t="shared" si="112"/>
        <v>0.89800000000000002</v>
      </c>
      <c r="BHM15" s="47">
        <v>0.96</v>
      </c>
      <c r="BHN15" s="47">
        <v>0.97299999999999998</v>
      </c>
      <c r="BHO15" s="47">
        <v>0.94899999999999995</v>
      </c>
      <c r="BHP15" s="47">
        <v>0.96499999999999997</v>
      </c>
      <c r="BHQ15" s="47"/>
      <c r="BHR15" s="47">
        <v>0.94699999999999995</v>
      </c>
      <c r="BHS15" s="10">
        <v>0.96899999999999997</v>
      </c>
      <c r="BHT15" s="47">
        <f t="shared" si="113"/>
        <v>0.89800000000000002</v>
      </c>
      <c r="BHU15" s="47">
        <v>0.94899999999999995</v>
      </c>
      <c r="BHV15" s="47">
        <v>0.93899999999999995</v>
      </c>
      <c r="BHW15" s="47">
        <v>0.96599999999999997</v>
      </c>
      <c r="BHX15" s="47">
        <v>0.97299999999999998</v>
      </c>
      <c r="BHY15" s="47">
        <v>0.97399999999999998</v>
      </c>
      <c r="BHZ15" s="47">
        <v>0.97399999999999998</v>
      </c>
      <c r="BIA15" s="47">
        <v>0.97299999999999998</v>
      </c>
      <c r="BIB15" s="47">
        <v>0.97299999999999998</v>
      </c>
      <c r="BIC15" s="47">
        <v>0.97299999999999998</v>
      </c>
      <c r="BID15" s="1181">
        <v>0.92300000000000004</v>
      </c>
      <c r="BIE15" s="47">
        <v>0.99</v>
      </c>
      <c r="BIF15" s="1162">
        <v>0.99299999999999999</v>
      </c>
      <c r="BIG15" s="1162">
        <v>1.006</v>
      </c>
      <c r="BIH15" s="47">
        <v>0.99299999999999999</v>
      </c>
      <c r="BII15" s="47">
        <f t="shared" si="114"/>
        <v>0.92300000000000004</v>
      </c>
      <c r="BIJ15" s="47">
        <v>1.024</v>
      </c>
      <c r="BIK15" s="47">
        <v>1.012</v>
      </c>
      <c r="BIL15" s="47">
        <v>1.02</v>
      </c>
      <c r="BIM15" s="47">
        <v>1.024</v>
      </c>
      <c r="BIN15" s="47">
        <v>1.0009999999999999</v>
      </c>
      <c r="BIO15" s="1264">
        <v>1.014</v>
      </c>
      <c r="BIP15" s="47">
        <f t="shared" si="115"/>
        <v>0.92300000000000004</v>
      </c>
      <c r="BIQ15" s="47">
        <v>1.0309999999999999</v>
      </c>
      <c r="BIR15" s="47">
        <v>1.026</v>
      </c>
      <c r="BIS15" s="47">
        <v>1.022</v>
      </c>
      <c r="BIT15" s="47">
        <v>1.01</v>
      </c>
      <c r="BIU15" s="47"/>
      <c r="BIV15" s="77">
        <v>1.02</v>
      </c>
      <c r="BIW15" s="1264">
        <v>0.996</v>
      </c>
      <c r="BIX15" s="1264">
        <f t="shared" si="116"/>
        <v>0.92300000000000004</v>
      </c>
      <c r="BIY15" s="47">
        <v>1.0069999999999999</v>
      </c>
      <c r="BIZ15" s="47"/>
      <c r="BJA15" s="47"/>
      <c r="BJB15" s="47">
        <v>1.0089999999999999</v>
      </c>
      <c r="BJC15" s="47">
        <v>1.008</v>
      </c>
      <c r="BJD15" s="47">
        <v>1</v>
      </c>
      <c r="BJE15" s="47">
        <v>1.0129999999999999</v>
      </c>
      <c r="BJF15" s="47">
        <v>0.98699999999999999</v>
      </c>
      <c r="BJG15" s="47">
        <v>0.99099999999999999</v>
      </c>
      <c r="BJH15" s="47">
        <f t="shared" si="259"/>
        <v>0.92300000000000004</v>
      </c>
      <c r="BJI15" s="47">
        <v>1.004</v>
      </c>
      <c r="BJJ15" s="47">
        <v>1.006</v>
      </c>
      <c r="BJK15" s="47">
        <v>1.006</v>
      </c>
      <c r="BJL15" s="47">
        <v>0.995</v>
      </c>
      <c r="BJM15" s="47">
        <v>1.0009999999999999</v>
      </c>
      <c r="BJN15" s="47">
        <v>0.99</v>
      </c>
      <c r="BJO15" s="47">
        <v>0.997</v>
      </c>
      <c r="BJP15" s="47">
        <v>0.995</v>
      </c>
      <c r="BJQ15" s="51">
        <v>0.98499999999999999</v>
      </c>
      <c r="BJR15" s="51">
        <f t="shared" si="117"/>
        <v>0.92300000000000004</v>
      </c>
      <c r="BJS15" s="47">
        <v>1.01</v>
      </c>
      <c r="BJT15" s="47"/>
      <c r="BJU15" s="47">
        <v>1.0009999999999999</v>
      </c>
      <c r="BJV15" s="47">
        <v>1.004</v>
      </c>
      <c r="BJW15" s="47"/>
      <c r="BJX15" s="1401">
        <v>0.99</v>
      </c>
      <c r="BJY15" s="47">
        <v>0.999</v>
      </c>
      <c r="BJZ15" s="47">
        <v>1.01</v>
      </c>
      <c r="BKA15" s="47">
        <v>1.0029999999999999</v>
      </c>
      <c r="BKB15" s="47">
        <v>0.996</v>
      </c>
      <c r="BKC15" s="47">
        <v>1.0109999999999999</v>
      </c>
      <c r="BKD15" s="47">
        <v>1.01</v>
      </c>
      <c r="BKE15" s="47"/>
      <c r="BKF15" s="47">
        <v>1.004</v>
      </c>
      <c r="BKG15" s="47">
        <v>1.012</v>
      </c>
      <c r="BKH15" s="47"/>
      <c r="BKI15" s="47">
        <v>1.2509999999999999</v>
      </c>
      <c r="BKJ15" s="47">
        <v>1.252</v>
      </c>
      <c r="BKK15" s="47"/>
      <c r="BKL15" s="47">
        <v>1.282</v>
      </c>
      <c r="BKM15" s="47"/>
      <c r="BKN15" s="47">
        <v>1.278</v>
      </c>
      <c r="BKO15" s="47"/>
      <c r="BKP15" s="47">
        <v>1.165</v>
      </c>
      <c r="BKQ15" s="47">
        <v>1.137</v>
      </c>
      <c r="BKR15" s="47">
        <v>1.1379999999999999</v>
      </c>
      <c r="BKS15" s="47">
        <v>1.155</v>
      </c>
      <c r="BKT15" s="47"/>
      <c r="BKU15" s="47">
        <v>1.159</v>
      </c>
      <c r="BKV15" s="47"/>
      <c r="BKW15" s="47">
        <v>1.1319999999999999</v>
      </c>
      <c r="BKX15" s="47"/>
      <c r="BKY15" s="47">
        <v>1.1619999999999999</v>
      </c>
      <c r="BKZ15" s="47"/>
      <c r="BLA15" s="6">
        <f t="shared" si="119"/>
        <v>0.17373737373737366</v>
      </c>
      <c r="BLB15" s="1061">
        <v>0.85</v>
      </c>
      <c r="BLC15" s="1061">
        <v>0.86699999999999999</v>
      </c>
      <c r="BLD15" s="1061">
        <v>0.88800000000000001</v>
      </c>
      <c r="BLE15" s="1061">
        <v>0.86699999999999999</v>
      </c>
      <c r="BLF15" s="1061">
        <v>0.87</v>
      </c>
      <c r="BLG15" s="1061">
        <v>0.88500000000000001</v>
      </c>
      <c r="BLH15" s="1061">
        <v>0.88200000000000001</v>
      </c>
      <c r="BLI15" s="1061">
        <v>0.875</v>
      </c>
      <c r="BLJ15" s="1061">
        <v>0.84299999999999997</v>
      </c>
      <c r="BLK15" s="1061">
        <v>0.88600000000000001</v>
      </c>
      <c r="BLL15" s="1061">
        <f t="shared" si="120"/>
        <v>0.86699999999999999</v>
      </c>
      <c r="BLM15" s="1061">
        <v>0.88300000000000001</v>
      </c>
      <c r="BLN15" s="1061">
        <v>0.875</v>
      </c>
      <c r="BLO15" s="1061"/>
      <c r="BLP15" s="1061">
        <v>0.89400000000000002</v>
      </c>
      <c r="BLQ15" s="1061">
        <v>0.89400000000000002</v>
      </c>
      <c r="BLR15" s="1061">
        <v>0.91</v>
      </c>
      <c r="BLS15" s="1061">
        <v>0.91800000000000004</v>
      </c>
      <c r="BLT15" s="1061">
        <v>0.89200000000000002</v>
      </c>
      <c r="BLU15" s="1061">
        <v>0.89700000000000002</v>
      </c>
      <c r="BLV15" s="1061">
        <v>0.90200000000000002</v>
      </c>
      <c r="BLW15" s="1061">
        <v>0.875</v>
      </c>
      <c r="BLX15" s="1061">
        <v>0.88300000000000001</v>
      </c>
      <c r="BLY15" s="1061">
        <v>0.89600000000000002</v>
      </c>
      <c r="BLZ15" s="1061"/>
      <c r="BMA15" s="1061">
        <v>0.89700000000000002</v>
      </c>
      <c r="BMB15" s="1060">
        <f t="shared" si="121"/>
        <v>0.86699999999999999</v>
      </c>
      <c r="BMC15" s="1061">
        <v>0.90900000000000003</v>
      </c>
      <c r="BMD15" s="1061">
        <v>0.88300000000000001</v>
      </c>
      <c r="BME15" s="1061">
        <v>0.9</v>
      </c>
      <c r="BMF15" s="1061">
        <v>0.88100000000000001</v>
      </c>
      <c r="BMG15" s="1061">
        <v>0.88400000000000001</v>
      </c>
      <c r="BMH15" s="1061"/>
      <c r="BMI15" s="1061">
        <v>0.88600000000000001</v>
      </c>
      <c r="BMJ15" s="1061">
        <v>0.88900000000000001</v>
      </c>
      <c r="BMK15" s="1061">
        <v>0.89600000000000002</v>
      </c>
      <c r="BML15" s="1061">
        <v>0.89200000000000002</v>
      </c>
      <c r="BMM15" s="1061">
        <v>0.88100000000000001</v>
      </c>
      <c r="BMN15" s="1061">
        <v>0.86699999999999999</v>
      </c>
      <c r="BMO15" s="1061">
        <v>0.88100000000000001</v>
      </c>
      <c r="BMP15" s="102">
        <f t="shared" si="272"/>
        <v>0.86699999999999999</v>
      </c>
      <c r="BMQ15" s="1061">
        <v>0.88500000000000001</v>
      </c>
      <c r="BMR15" s="1061">
        <v>0.89200000000000002</v>
      </c>
      <c r="BMS15" s="1061">
        <v>0.89800000000000002</v>
      </c>
      <c r="BMT15" s="1061">
        <v>0.90100000000000002</v>
      </c>
      <c r="BMU15" s="1061">
        <v>0.88700000000000001</v>
      </c>
      <c r="BMV15" s="1061">
        <v>0.89200000000000002</v>
      </c>
      <c r="BMW15" s="102">
        <v>0.88600000000000001</v>
      </c>
      <c r="BMX15" s="102">
        <v>0.90200000000000002</v>
      </c>
      <c r="BMY15" s="102">
        <v>0.89600000000000002</v>
      </c>
      <c r="BMZ15" s="102">
        <v>0.89</v>
      </c>
      <c r="BNA15" s="102">
        <f t="shared" si="122"/>
        <v>0.86699999999999999</v>
      </c>
      <c r="BNB15" s="102">
        <v>0.89300000000000002</v>
      </c>
      <c r="BNC15" s="102">
        <v>0.88200000000000001</v>
      </c>
      <c r="BND15" s="102">
        <v>0.89200000000000002</v>
      </c>
      <c r="BNE15" s="102">
        <v>0.89600000000000002</v>
      </c>
      <c r="BNF15" s="102"/>
      <c r="BNG15" s="102">
        <v>0.89</v>
      </c>
      <c r="BNH15" s="102">
        <v>0.88900000000000001</v>
      </c>
      <c r="BNI15" s="102">
        <v>0.9</v>
      </c>
      <c r="BNJ15" s="102">
        <v>0.88800000000000001</v>
      </c>
      <c r="BNK15" s="102">
        <v>0.91</v>
      </c>
      <c r="BNL15" s="102">
        <v>0.89</v>
      </c>
      <c r="BNM15" s="102">
        <f t="shared" si="123"/>
        <v>0.86699999999999999</v>
      </c>
      <c r="BNN15" s="102">
        <v>0.88400000000000001</v>
      </c>
      <c r="BNO15" s="102">
        <v>0.89600000000000002</v>
      </c>
      <c r="BNP15" s="102"/>
      <c r="BNQ15" s="102">
        <v>0.91700000000000004</v>
      </c>
      <c r="BNR15" s="102">
        <v>0.96199999999999997</v>
      </c>
      <c r="BNS15" s="102">
        <v>0.93600000000000005</v>
      </c>
      <c r="BNT15" s="102">
        <v>0.94499999999999995</v>
      </c>
      <c r="BNU15" s="102"/>
      <c r="BNV15" s="102">
        <v>0.95399999999999996</v>
      </c>
      <c r="BNW15" s="102">
        <v>0.95899999999999996</v>
      </c>
      <c r="BNX15" s="102">
        <f t="shared" si="124"/>
        <v>0.86699999999999999</v>
      </c>
      <c r="BNY15" s="102">
        <v>1.01</v>
      </c>
      <c r="BNZ15" s="102">
        <v>0.97599999999999998</v>
      </c>
      <c r="BOA15" s="102"/>
      <c r="BOB15" s="102">
        <v>0.97199999999999998</v>
      </c>
      <c r="BOC15" s="102">
        <v>0.96799999999999997</v>
      </c>
      <c r="BOD15" s="102">
        <v>0.96499999999999997</v>
      </c>
      <c r="BOE15" s="102">
        <v>0.98199999999999998</v>
      </c>
      <c r="BOF15" s="102"/>
      <c r="BOG15" s="102">
        <v>0.96699999999999997</v>
      </c>
      <c r="BOH15" s="102">
        <v>0.93200000000000005</v>
      </c>
      <c r="BOI15" s="102">
        <f t="shared" si="125"/>
        <v>0.86699999999999999</v>
      </c>
      <c r="BOJ15" s="102">
        <v>0.97</v>
      </c>
      <c r="BOK15" s="102">
        <v>0.95899999999999996</v>
      </c>
      <c r="BOL15" s="102">
        <v>0.97299999999999998</v>
      </c>
      <c r="BOM15" s="102">
        <v>0.98299999999999998</v>
      </c>
      <c r="BON15" s="102">
        <v>0.97599999999999998</v>
      </c>
      <c r="BOO15" s="102">
        <v>0.97499999999999998</v>
      </c>
      <c r="BOP15" s="102">
        <v>0.97299999999999998</v>
      </c>
      <c r="BOQ15" s="102"/>
      <c r="BOR15" s="102">
        <v>0.98</v>
      </c>
      <c r="BOS15" s="102">
        <v>0.96799999999999997</v>
      </c>
      <c r="BOT15" s="102">
        <v>0.96599999999999997</v>
      </c>
      <c r="BOU15" s="102">
        <v>0.97199999999999998</v>
      </c>
      <c r="BOV15" s="102">
        <f t="shared" si="126"/>
        <v>0.86699999999999999</v>
      </c>
      <c r="BOW15" s="102">
        <v>0.95899999999999996</v>
      </c>
      <c r="BOX15" s="102">
        <v>0.95899999999999996</v>
      </c>
      <c r="BOY15" s="102">
        <v>0.96699999999999997</v>
      </c>
      <c r="BOZ15" s="102">
        <v>0.97399999999999998</v>
      </c>
      <c r="BPA15" s="102">
        <v>1.0629999999999999</v>
      </c>
      <c r="BPB15" s="102"/>
      <c r="BPC15" s="102">
        <v>1.0820000000000001</v>
      </c>
      <c r="BPD15" s="102">
        <v>1.083</v>
      </c>
      <c r="BPE15" s="102">
        <v>1.077</v>
      </c>
      <c r="BPF15" s="102">
        <v>1.0940000000000001</v>
      </c>
      <c r="BPG15" s="102">
        <v>1.103</v>
      </c>
      <c r="BPH15" s="102">
        <v>0.998</v>
      </c>
      <c r="BPI15" s="102">
        <f t="shared" si="127"/>
        <v>0.86699999999999999</v>
      </c>
      <c r="BPJ15" s="102">
        <v>1.101</v>
      </c>
      <c r="BPK15" s="102">
        <v>1.0860000000000001</v>
      </c>
      <c r="BPL15" s="102">
        <v>1.0620000000000001</v>
      </c>
      <c r="BPM15" s="102">
        <v>1.0589999999999999</v>
      </c>
      <c r="BPN15" s="102">
        <v>1.0589999999999999</v>
      </c>
      <c r="BPO15" s="102">
        <v>1.08</v>
      </c>
      <c r="BPP15" s="102">
        <v>1.081</v>
      </c>
      <c r="BPQ15" s="102">
        <v>1.0409999999999999</v>
      </c>
      <c r="BPR15" s="102">
        <v>1.0669999999999999</v>
      </c>
      <c r="BPS15" s="102">
        <v>0.998</v>
      </c>
      <c r="BPT15" s="102">
        <f t="shared" si="128"/>
        <v>0.86699999999999999</v>
      </c>
      <c r="BPU15" s="102">
        <v>0.97299999999999998</v>
      </c>
      <c r="BPV15" s="102">
        <v>0.96099999999999997</v>
      </c>
      <c r="BPW15" s="102">
        <v>0.95799999999999996</v>
      </c>
      <c r="BPX15" s="102">
        <v>0.96899999999999997</v>
      </c>
      <c r="BPY15" s="102"/>
      <c r="BPZ15" s="102">
        <v>0.98399999999999999</v>
      </c>
      <c r="BQA15" s="102">
        <v>0.995</v>
      </c>
      <c r="BQB15" s="102">
        <v>0.99299999999999999</v>
      </c>
      <c r="BQC15" s="102">
        <v>1</v>
      </c>
      <c r="BQD15" s="102">
        <v>0.93</v>
      </c>
      <c r="BQE15" s="102">
        <f t="shared" si="129"/>
        <v>0.86699999999999999</v>
      </c>
      <c r="BQF15" s="102">
        <v>0.98499999999999999</v>
      </c>
      <c r="BQG15" s="102">
        <v>0.96399999999999997</v>
      </c>
      <c r="BQH15" s="102">
        <v>0.96099999999999997</v>
      </c>
      <c r="BQI15" s="102">
        <v>0.94899999999999995</v>
      </c>
      <c r="BQJ15" s="102">
        <v>0.95299999999999996</v>
      </c>
      <c r="BQK15" s="102">
        <v>0.95199999999999996</v>
      </c>
      <c r="BQL15" s="102">
        <v>0.97299999999999998</v>
      </c>
      <c r="BQM15" s="102">
        <v>0.94599999999999995</v>
      </c>
      <c r="BQN15" s="102">
        <v>0.97</v>
      </c>
      <c r="BQO15" s="102">
        <v>0.97</v>
      </c>
      <c r="BQP15" s="102">
        <v>0.94699999999999995</v>
      </c>
      <c r="BQQ15" s="1061">
        <v>0.93</v>
      </c>
      <c r="BQR15" s="102">
        <f t="shared" si="130"/>
        <v>0.86699999999999999</v>
      </c>
      <c r="BQS15" s="102">
        <v>0.95</v>
      </c>
      <c r="BQT15" s="102"/>
      <c r="BQU15" s="102">
        <v>0.95</v>
      </c>
      <c r="BQV15" s="102">
        <v>0.96</v>
      </c>
      <c r="BQW15" s="102">
        <v>0.96</v>
      </c>
      <c r="BQX15" s="102">
        <v>0.96</v>
      </c>
      <c r="BQY15" s="102">
        <v>0.879</v>
      </c>
      <c r="BQZ15" s="102">
        <v>0.88</v>
      </c>
      <c r="BRA15" s="102">
        <v>0.75</v>
      </c>
      <c r="BRB15" s="102">
        <v>0.77</v>
      </c>
      <c r="BRC15" s="102">
        <v>0.75</v>
      </c>
      <c r="BRD15" s="102">
        <v>0.74</v>
      </c>
      <c r="BRE15" s="102">
        <f t="shared" si="131"/>
        <v>0.74</v>
      </c>
      <c r="BRF15" s="102">
        <v>0.75</v>
      </c>
      <c r="BRG15" s="102">
        <v>0.75</v>
      </c>
      <c r="BRH15" s="102">
        <v>0.76</v>
      </c>
      <c r="BRI15" s="102">
        <v>0.73</v>
      </c>
      <c r="BRJ15" s="102">
        <v>0.73699999999999999</v>
      </c>
      <c r="BRK15" s="102">
        <v>0.75</v>
      </c>
      <c r="BRL15" s="102">
        <v>0.75</v>
      </c>
      <c r="BRM15" s="906">
        <v>0.85</v>
      </c>
      <c r="BRN15" s="102">
        <v>0.85</v>
      </c>
      <c r="BRO15" s="102">
        <v>0.76</v>
      </c>
      <c r="BRP15" s="102">
        <v>0.77</v>
      </c>
      <c r="BRQ15" s="102">
        <v>0.84</v>
      </c>
      <c r="BRR15" s="102"/>
      <c r="BRS15" s="102">
        <v>0.83799999999999997</v>
      </c>
      <c r="BRT15" s="102">
        <v>0.83899999999999997</v>
      </c>
      <c r="BRU15" s="102">
        <v>0.83</v>
      </c>
      <c r="BRV15" s="102">
        <v>0.85</v>
      </c>
      <c r="BRW15" s="102">
        <v>0.85</v>
      </c>
      <c r="BRX15" s="102"/>
      <c r="BRY15" s="102">
        <v>0.82899999999999996</v>
      </c>
      <c r="BRZ15" s="102">
        <v>0.82099999999999995</v>
      </c>
      <c r="BSA15" s="102">
        <v>0.83299999999999996</v>
      </c>
      <c r="BSB15" s="102">
        <v>0.83599999999999997</v>
      </c>
      <c r="BSC15" s="102">
        <v>0.84</v>
      </c>
      <c r="BSD15" s="102">
        <v>0.83099999999999996</v>
      </c>
      <c r="BSE15" s="102"/>
      <c r="BSF15" s="102">
        <v>0.77200000000000002</v>
      </c>
      <c r="BSG15" s="102">
        <f t="shared" si="132"/>
        <v>0.74</v>
      </c>
      <c r="BSH15" s="102">
        <v>0.84099999999999997</v>
      </c>
      <c r="BSI15" s="102">
        <v>0.83</v>
      </c>
      <c r="BSJ15" s="102">
        <v>0.84</v>
      </c>
      <c r="BSK15" s="102">
        <v>0.83899999999999997</v>
      </c>
      <c r="BSL15" s="102">
        <v>0.84799999999999998</v>
      </c>
      <c r="BSM15" s="102">
        <f t="shared" si="133"/>
        <v>0.74</v>
      </c>
      <c r="BSN15" s="47">
        <v>0.84299999999999997</v>
      </c>
      <c r="BSO15" s="47"/>
      <c r="BSP15" s="47">
        <v>0.83599999999999997</v>
      </c>
      <c r="BSQ15" s="47">
        <v>0.83799999999999997</v>
      </c>
      <c r="BSR15" s="47">
        <v>0.84099999999999997</v>
      </c>
      <c r="BSS15" s="47">
        <v>0.84899999999999998</v>
      </c>
      <c r="BST15" s="47">
        <v>0.85399999999999998</v>
      </c>
      <c r="BSU15" s="47"/>
      <c r="BSV15" s="47">
        <v>0.85899999999999999</v>
      </c>
      <c r="BSW15" s="47"/>
      <c r="BSX15" s="47">
        <v>0.93300000000000005</v>
      </c>
      <c r="BSY15" s="47">
        <v>0.96</v>
      </c>
      <c r="BSZ15" s="47">
        <v>0.95799999999999996</v>
      </c>
      <c r="BTA15" s="47">
        <v>0.96299999999999997</v>
      </c>
      <c r="BTB15" s="47">
        <v>0.93300000000000005</v>
      </c>
      <c r="BTC15" s="47"/>
      <c r="BTD15" s="102">
        <f t="shared" si="134"/>
        <v>0.74</v>
      </c>
      <c r="BTE15" s="102">
        <v>0.91900000000000004</v>
      </c>
      <c r="BTF15" s="47"/>
      <c r="BTG15" s="47">
        <v>0.90600000000000003</v>
      </c>
      <c r="BTH15" s="47">
        <v>0.91100000000000003</v>
      </c>
      <c r="BTI15" s="47">
        <v>0.91800000000000004</v>
      </c>
      <c r="BTJ15" s="47">
        <v>0.91900000000000004</v>
      </c>
      <c r="BTK15" s="47">
        <v>0.874</v>
      </c>
      <c r="BTL15" s="51">
        <v>0.87</v>
      </c>
      <c r="BTM15" s="47">
        <f t="shared" si="135"/>
        <v>0.74</v>
      </c>
      <c r="BTN15" s="47">
        <v>0.747</v>
      </c>
      <c r="BTO15" s="51">
        <v>0.747</v>
      </c>
      <c r="BTP15" s="51">
        <v>0.747</v>
      </c>
      <c r="BTQ15" s="51"/>
      <c r="BTR15" s="51">
        <v>0.72</v>
      </c>
      <c r="BTS15" s="47">
        <v>0.751</v>
      </c>
      <c r="BTT15" s="47">
        <f t="shared" si="136"/>
        <v>0.74</v>
      </c>
      <c r="BTU15" s="47">
        <v>0.749</v>
      </c>
      <c r="BTV15" s="47">
        <v>0.77500000000000002</v>
      </c>
      <c r="BTW15" s="47">
        <v>0.745</v>
      </c>
      <c r="BTX15" s="47">
        <v>0.751</v>
      </c>
      <c r="BTY15" s="47"/>
      <c r="BTZ15" s="47">
        <v>0.78300000000000003</v>
      </c>
      <c r="BUA15" s="10">
        <v>0.79400000000000004</v>
      </c>
      <c r="BUB15" s="47">
        <f t="shared" si="137"/>
        <v>0.74</v>
      </c>
      <c r="BUC15" s="47">
        <v>0.79100000000000004</v>
      </c>
      <c r="BUD15" s="47">
        <v>0.79400000000000004</v>
      </c>
      <c r="BUE15" s="47">
        <v>0.8</v>
      </c>
      <c r="BUF15" s="47">
        <v>0.81299999999999994</v>
      </c>
      <c r="BUG15" s="47">
        <v>0.82299999999999995</v>
      </c>
      <c r="BUH15" s="47">
        <v>0.82299999999999995</v>
      </c>
      <c r="BUI15" s="47">
        <v>0.81799999999999995</v>
      </c>
      <c r="BUJ15" s="47">
        <v>0.82099999999999995</v>
      </c>
      <c r="BUK15" s="47">
        <v>0.83399999999999996</v>
      </c>
      <c r="BUL15" s="1181">
        <v>0.84</v>
      </c>
      <c r="BUM15" s="47">
        <v>0.85299999999999998</v>
      </c>
      <c r="BUN15" s="1162">
        <v>0.874</v>
      </c>
      <c r="BUO15" s="1162">
        <v>0.873</v>
      </c>
      <c r="BUP15" s="47">
        <v>0.874</v>
      </c>
      <c r="BUQ15" s="47">
        <f t="shared" si="138"/>
        <v>0.84</v>
      </c>
      <c r="BUR15" s="47">
        <v>0.874</v>
      </c>
      <c r="BUS15" s="47">
        <v>0.876</v>
      </c>
      <c r="BUT15" s="47">
        <v>0.872</v>
      </c>
      <c r="BUU15" s="47">
        <v>0.89</v>
      </c>
      <c r="BUV15" s="47">
        <v>0.89300000000000002</v>
      </c>
      <c r="BUW15" s="1264">
        <v>0.876</v>
      </c>
      <c r="BUX15" s="47">
        <f t="shared" si="139"/>
        <v>0.84</v>
      </c>
      <c r="BUY15" s="47">
        <v>0.89400000000000002</v>
      </c>
      <c r="BUZ15" s="47">
        <v>0.88700000000000001</v>
      </c>
      <c r="BVA15" s="47">
        <v>0.90200000000000002</v>
      </c>
      <c r="BVB15" s="47">
        <v>0.876</v>
      </c>
      <c r="BVC15" s="47">
        <v>0.89100000000000001</v>
      </c>
      <c r="BVD15" s="1264">
        <v>0.876</v>
      </c>
      <c r="BVE15" s="1264">
        <f t="shared" si="140"/>
        <v>0.84</v>
      </c>
      <c r="BVF15" s="47">
        <v>0.88400000000000001</v>
      </c>
      <c r="BVG15" s="47"/>
      <c r="BVH15" s="47"/>
      <c r="BVI15" s="47">
        <v>0.874</v>
      </c>
      <c r="BVJ15" s="47">
        <v>0.89900000000000002</v>
      </c>
      <c r="BVK15" s="47">
        <v>0.86699999999999999</v>
      </c>
      <c r="BVL15" s="47">
        <v>0.873</v>
      </c>
      <c r="BVM15" s="47">
        <v>0.90400000000000003</v>
      </c>
      <c r="BVN15" s="47">
        <v>0.872</v>
      </c>
      <c r="BVO15" s="47">
        <f t="shared" si="260"/>
        <v>0.84</v>
      </c>
      <c r="BVP15" s="47">
        <v>0.88200000000000001</v>
      </c>
      <c r="BVQ15" s="47">
        <v>0.876</v>
      </c>
      <c r="BVR15" s="47">
        <v>0.88500000000000001</v>
      </c>
      <c r="BVS15" s="47">
        <v>0.875</v>
      </c>
      <c r="BVT15" s="47">
        <v>0.875</v>
      </c>
      <c r="BVU15" s="47">
        <v>0.88700000000000001</v>
      </c>
      <c r="BVV15" s="47">
        <v>0.88</v>
      </c>
      <c r="BVW15" s="47">
        <v>0.89300000000000002</v>
      </c>
      <c r="BVX15" s="51">
        <v>0.871</v>
      </c>
      <c r="BVY15" s="51">
        <f t="shared" si="141"/>
        <v>0.84</v>
      </c>
      <c r="BVZ15" s="47">
        <v>0.89900000000000002</v>
      </c>
      <c r="BWA15" s="47"/>
      <c r="BWB15" s="47">
        <v>0.88300000000000001</v>
      </c>
      <c r="BWC15" s="47">
        <v>0.879</v>
      </c>
      <c r="BWD15" s="47"/>
      <c r="BWE15" s="1401">
        <v>0.88</v>
      </c>
      <c r="BWF15" s="47">
        <v>0.86599999999999999</v>
      </c>
      <c r="BWG15" s="47">
        <v>0.86499999999999999</v>
      </c>
      <c r="BWH15" s="47">
        <v>0.88700000000000001</v>
      </c>
      <c r="BWI15" s="47">
        <v>0.86499999999999999</v>
      </c>
      <c r="BWJ15" s="47">
        <v>0.86599999999999999</v>
      </c>
      <c r="BWK15" s="47">
        <v>0.88400000000000001</v>
      </c>
      <c r="BWL15" s="47"/>
      <c r="BWM15" s="47">
        <v>0.878</v>
      </c>
      <c r="BWN15" s="47">
        <v>0.86</v>
      </c>
      <c r="BWO15" s="47"/>
      <c r="BWP15" s="47">
        <v>0.99199999999999999</v>
      </c>
      <c r="BWQ15" s="47">
        <v>0.95499999999999996</v>
      </c>
      <c r="BWR15" s="47"/>
      <c r="BWS15" s="47">
        <v>0.96</v>
      </c>
      <c r="BWT15" s="47"/>
      <c r="BWU15" s="47">
        <v>0.95299999999999996</v>
      </c>
      <c r="BWV15" s="47"/>
      <c r="BWW15" s="47">
        <v>0.95499999999999996</v>
      </c>
      <c r="BWX15" s="47">
        <v>0.97399999999999998</v>
      </c>
      <c r="BWY15" s="47">
        <v>0.96699999999999997</v>
      </c>
      <c r="BWZ15" s="47">
        <v>0.94699999999999995</v>
      </c>
      <c r="BXA15" s="47"/>
      <c r="BXB15" s="47">
        <v>0.96799999999999997</v>
      </c>
      <c r="BXC15" s="47"/>
      <c r="BXD15" s="47">
        <v>0.96499999999999997</v>
      </c>
      <c r="BXE15" s="47"/>
      <c r="BXF15" s="47">
        <v>0.98299999999999998</v>
      </c>
      <c r="BXG15" s="47">
        <v>0.88</v>
      </c>
      <c r="BXH15" s="47">
        <f t="shared" si="143"/>
        <v>0.88</v>
      </c>
      <c r="BXI15" s="47">
        <v>0.96099999999999997</v>
      </c>
      <c r="BXJ15" s="47"/>
      <c r="BXK15" s="47">
        <v>0.96</v>
      </c>
      <c r="BXL15" s="47"/>
      <c r="BXM15" s="47">
        <v>0.96</v>
      </c>
      <c r="BXN15" s="47"/>
      <c r="BXO15" s="47">
        <v>1.048</v>
      </c>
      <c r="BXP15" s="47"/>
      <c r="BXQ15" s="51">
        <v>0.88200000000000001</v>
      </c>
      <c r="BXR15" s="51">
        <f>MIN(BXP15,BXH15)</f>
        <v>0.88</v>
      </c>
      <c r="BXS15" s="47"/>
      <c r="BXT15" s="47">
        <v>0.95199999999999996</v>
      </c>
      <c r="BXU15" s="47"/>
      <c r="BXV15" s="47">
        <v>0.94099999999999995</v>
      </c>
      <c r="BXW15" s="47"/>
      <c r="BXX15" s="47">
        <v>0.93200000000000005</v>
      </c>
      <c r="BXY15" s="47">
        <v>0.94199999999999995</v>
      </c>
      <c r="BXZ15" s="47"/>
      <c r="BYA15" s="47"/>
      <c r="BYB15" s="47">
        <v>0.92</v>
      </c>
      <c r="BYC15" s="47">
        <f t="shared" si="145"/>
        <v>0.88</v>
      </c>
      <c r="BYD15" s="47">
        <v>1.05</v>
      </c>
      <c r="BYE15" s="47"/>
      <c r="BYF15" s="47"/>
      <c r="BYG15" s="47">
        <v>1.0429999999999999</v>
      </c>
      <c r="BYH15" s="51"/>
      <c r="BYI15" s="51"/>
      <c r="BYJ15" s="47">
        <v>1.042</v>
      </c>
      <c r="BYK15" s="47"/>
      <c r="BYL15" s="47">
        <v>1.042</v>
      </c>
      <c r="BYM15" s="47">
        <v>1.0509999999999999</v>
      </c>
      <c r="BYN15" s="47"/>
      <c r="BYO15" s="6">
        <f t="shared" si="146"/>
        <v>0.19431818181818175</v>
      </c>
      <c r="BYP15" s="102">
        <v>0.91</v>
      </c>
      <c r="BYQ15" s="102">
        <v>1.109</v>
      </c>
      <c r="BYR15" s="102">
        <v>1.0580000000000001</v>
      </c>
      <c r="BYS15" s="102"/>
      <c r="BYT15" s="102">
        <v>1.0349999999999999</v>
      </c>
      <c r="BYU15" s="102">
        <v>1.0249999999999999</v>
      </c>
      <c r="BYV15" s="102">
        <v>1.0569999999999999</v>
      </c>
      <c r="BYW15" s="102"/>
      <c r="BYX15" s="102">
        <f t="shared" si="147"/>
        <v>0.91</v>
      </c>
      <c r="BYY15" s="102">
        <v>1.0569999999999999</v>
      </c>
      <c r="BYZ15" s="102">
        <v>1.0049999999999999</v>
      </c>
      <c r="BZA15" s="102">
        <v>1.014</v>
      </c>
      <c r="BZB15" s="102">
        <v>1.012</v>
      </c>
      <c r="BZC15" s="102">
        <v>1.0109999999999999</v>
      </c>
      <c r="BZD15" s="102">
        <v>0.997</v>
      </c>
      <c r="BZE15" s="102">
        <v>0.98799999999999999</v>
      </c>
      <c r="BZF15" s="102"/>
      <c r="BZG15" s="102">
        <v>0.97599999999999998</v>
      </c>
      <c r="BZH15" s="102">
        <v>1.008</v>
      </c>
      <c r="BZI15" s="102">
        <v>1</v>
      </c>
      <c r="BZJ15" s="102">
        <v>1.002</v>
      </c>
      <c r="BZK15" s="1061">
        <v>0.96199999999999997</v>
      </c>
      <c r="BZL15" s="102">
        <f t="shared" si="148"/>
        <v>0.91</v>
      </c>
      <c r="BZM15" s="102">
        <v>1.02</v>
      </c>
      <c r="BZN15" s="102">
        <v>1</v>
      </c>
      <c r="BZO15" s="102">
        <v>1.01</v>
      </c>
      <c r="BZP15" s="102">
        <v>1.01</v>
      </c>
      <c r="BZQ15" s="102">
        <v>1</v>
      </c>
      <c r="BZR15" s="102">
        <v>0.89</v>
      </c>
      <c r="BZS15" s="102"/>
      <c r="BZT15" s="102">
        <v>0.89</v>
      </c>
      <c r="BZU15" s="102">
        <v>0.8</v>
      </c>
      <c r="BZV15" s="102">
        <v>0.8</v>
      </c>
      <c r="BZW15" s="102">
        <v>0.8</v>
      </c>
      <c r="BZX15" s="102">
        <v>0.76</v>
      </c>
      <c r="BZY15" s="102">
        <f t="shared" si="149"/>
        <v>0.76</v>
      </c>
      <c r="BZZ15" s="102">
        <v>0.8</v>
      </c>
      <c r="CAA15" s="102">
        <v>0.8</v>
      </c>
      <c r="CAB15" s="102">
        <v>0.80900000000000005</v>
      </c>
      <c r="CAC15" s="102"/>
      <c r="CAD15" s="102">
        <v>0.77</v>
      </c>
      <c r="CAE15" s="102">
        <v>0.78</v>
      </c>
      <c r="CAF15" s="102">
        <v>0.77600000000000002</v>
      </c>
      <c r="CAG15" s="102">
        <v>0.79400000000000004</v>
      </c>
      <c r="CAH15" s="906">
        <v>0.88</v>
      </c>
      <c r="CAI15" s="102">
        <v>0.85</v>
      </c>
      <c r="CAJ15" s="102"/>
      <c r="CAK15" s="102">
        <v>0.8</v>
      </c>
      <c r="CAL15" s="102">
        <v>0.80200000000000005</v>
      </c>
      <c r="CAM15" s="102">
        <v>0.77500000000000002</v>
      </c>
      <c r="CAN15" s="102">
        <v>0.81</v>
      </c>
      <c r="CAO15" s="102">
        <v>0.78</v>
      </c>
      <c r="CAP15" s="102"/>
      <c r="CAQ15" s="102">
        <v>0.82</v>
      </c>
      <c r="CAR15" s="102">
        <v>0.78</v>
      </c>
      <c r="CAS15" s="102"/>
      <c r="CAT15" s="102">
        <v>0.80900000000000005</v>
      </c>
      <c r="CAU15" s="102">
        <v>0.80700000000000005</v>
      </c>
      <c r="CAV15" s="102">
        <v>0.79</v>
      </c>
      <c r="CAW15" s="102">
        <v>0.79</v>
      </c>
      <c r="CAX15" s="102">
        <v>0.81200000000000006</v>
      </c>
      <c r="CAY15" s="102"/>
      <c r="CAZ15" s="102">
        <v>0.81</v>
      </c>
      <c r="CBA15" s="102">
        <v>0.79700000000000004</v>
      </c>
      <c r="CBB15" s="102">
        <v>0.81200000000000006</v>
      </c>
      <c r="CBC15" s="102">
        <f t="shared" si="150"/>
        <v>0.76</v>
      </c>
      <c r="CBD15" s="102">
        <v>0.81399999999999995</v>
      </c>
      <c r="CBE15" s="102">
        <v>0.82299999999999995</v>
      </c>
      <c r="CBF15" s="102">
        <v>0.82099999999999995</v>
      </c>
      <c r="CBG15" s="102">
        <v>0.82399999999999995</v>
      </c>
      <c r="CBH15" s="102"/>
      <c r="CBI15" s="102">
        <v>0.82399999999999995</v>
      </c>
      <c r="CBJ15" s="102">
        <f t="shared" si="151"/>
        <v>0.76</v>
      </c>
      <c r="CBK15" s="47">
        <v>0.81499999999999995</v>
      </c>
      <c r="CBL15" s="47">
        <v>0.82099999999999995</v>
      </c>
      <c r="CBM15" s="47">
        <v>0.83099999999999996</v>
      </c>
      <c r="CBN15" s="47">
        <v>0.81399999999999995</v>
      </c>
      <c r="CBO15" s="47">
        <v>0.81599999999999995</v>
      </c>
      <c r="CBP15" s="47">
        <v>0.83199999999999996</v>
      </c>
      <c r="CBQ15" s="47">
        <v>0.81799999999999995</v>
      </c>
      <c r="CBR15" s="47">
        <v>0.96799999999999997</v>
      </c>
      <c r="CBS15" s="47">
        <v>0.99</v>
      </c>
      <c r="CBT15" s="47"/>
      <c r="CBU15" s="47">
        <v>0.97499999999999998</v>
      </c>
      <c r="CBV15" s="47">
        <v>0.97099999999999997</v>
      </c>
      <c r="CBW15" s="47">
        <v>0.95499999999999996</v>
      </c>
      <c r="CBX15" s="102">
        <f t="shared" si="152"/>
        <v>0.76</v>
      </c>
      <c r="CBY15" s="47">
        <v>0.93400000000000005</v>
      </c>
      <c r="CBZ15" s="77">
        <v>0.90100000000000002</v>
      </c>
      <c r="CCA15" s="47"/>
      <c r="CCB15" s="47">
        <v>0.91200000000000003</v>
      </c>
      <c r="CCC15" s="47">
        <v>0.89500000000000002</v>
      </c>
      <c r="CCD15" s="47">
        <v>0.90200000000000002</v>
      </c>
      <c r="CCE15" s="47">
        <v>0.85299999999999998</v>
      </c>
      <c r="CCF15" s="51">
        <v>0.89400000000000002</v>
      </c>
      <c r="CCG15" s="47">
        <f t="shared" si="153"/>
        <v>0.76</v>
      </c>
      <c r="CCH15" s="47">
        <v>0.85499999999999998</v>
      </c>
      <c r="CCI15" s="51">
        <v>0.80600000000000005</v>
      </c>
      <c r="CCJ15" s="51">
        <v>0.82499999999999996</v>
      </c>
      <c r="CCK15" s="51"/>
      <c r="CCL15" s="51">
        <v>0.82499999999999996</v>
      </c>
      <c r="CCM15" s="47">
        <v>0.83599999999999997</v>
      </c>
      <c r="CCN15" s="47">
        <f t="shared" si="154"/>
        <v>0.76</v>
      </c>
      <c r="CCO15" s="47">
        <v>0.82</v>
      </c>
      <c r="CCP15" s="47">
        <v>0.83</v>
      </c>
      <c r="CCQ15" s="47">
        <v>0.83799999999999997</v>
      </c>
      <c r="CCR15" s="47">
        <v>0.81100000000000005</v>
      </c>
      <c r="CCS15" s="47">
        <v>0.84</v>
      </c>
      <c r="CCT15" s="47">
        <f t="shared" si="155"/>
        <v>0.76</v>
      </c>
      <c r="CCU15" s="47">
        <v>0.83799999999999997</v>
      </c>
      <c r="CCV15" s="47">
        <v>0.82899999999999996</v>
      </c>
      <c r="CCW15" s="47">
        <v>0.85199999999999998</v>
      </c>
      <c r="CCX15" s="47">
        <v>0.84899999999999998</v>
      </c>
      <c r="CCY15" s="47">
        <v>0.85699999999999998</v>
      </c>
      <c r="CCZ15" s="47">
        <v>0.86299999999999999</v>
      </c>
      <c r="CDA15" s="47"/>
      <c r="CDB15" s="47">
        <v>0.86299999999999999</v>
      </c>
      <c r="CDC15" s="47">
        <v>0.86399999999999999</v>
      </c>
      <c r="CDD15" s="47">
        <v>0.84399999999999997</v>
      </c>
      <c r="CDE15" s="1181">
        <v>0.83199999999999996</v>
      </c>
      <c r="CDF15" s="47">
        <v>0.875</v>
      </c>
      <c r="CDG15" s="47"/>
      <c r="CDH15" s="1162">
        <v>0.872</v>
      </c>
      <c r="CDI15" s="1162">
        <v>0.88300000000000001</v>
      </c>
      <c r="CDJ15" s="47">
        <v>0.88400000000000001</v>
      </c>
      <c r="CDK15" s="47">
        <f t="shared" si="156"/>
        <v>0.83199999999999996</v>
      </c>
      <c r="CDL15" s="47">
        <v>0.90300000000000002</v>
      </c>
      <c r="CDM15" s="47">
        <v>0.871</v>
      </c>
      <c r="CDN15" s="47">
        <v>0.90100000000000002</v>
      </c>
      <c r="CDO15" s="47">
        <v>0.90400000000000003</v>
      </c>
      <c r="CDP15" s="47">
        <v>0.874</v>
      </c>
      <c r="CDQ15" s="1264">
        <v>0.88600000000000001</v>
      </c>
      <c r="CDR15" s="47">
        <f t="shared" si="157"/>
        <v>0.83199999999999996</v>
      </c>
      <c r="CDS15" s="47">
        <v>0.89200000000000002</v>
      </c>
      <c r="CDT15" s="47">
        <v>0.90200000000000002</v>
      </c>
      <c r="CDU15" s="47">
        <v>0.90400000000000003</v>
      </c>
      <c r="CDV15" s="47">
        <v>0.88300000000000001</v>
      </c>
      <c r="CDW15" s="47">
        <v>0.872</v>
      </c>
      <c r="CDX15" s="1264">
        <v>0.88200000000000001</v>
      </c>
      <c r="CDY15" s="1264">
        <f t="shared" si="158"/>
        <v>0.83199999999999996</v>
      </c>
      <c r="CDZ15" s="47">
        <v>0.90700000000000003</v>
      </c>
      <c r="CEA15" s="47"/>
      <c r="CEB15" s="47"/>
      <c r="CEC15" s="47">
        <v>0.90200000000000002</v>
      </c>
      <c r="CED15" s="47">
        <v>0.88800000000000001</v>
      </c>
      <c r="CEE15" s="47">
        <v>0.88400000000000001</v>
      </c>
      <c r="CEF15" s="47">
        <v>0.88600000000000001</v>
      </c>
      <c r="CEG15" s="47">
        <v>0.872</v>
      </c>
      <c r="CEH15" s="47">
        <v>0.86199999999999999</v>
      </c>
      <c r="CEI15" s="47">
        <f t="shared" si="261"/>
        <v>0.83199999999999996</v>
      </c>
      <c r="CEJ15" s="47">
        <v>0.9</v>
      </c>
      <c r="CEK15" s="47">
        <v>0.91</v>
      </c>
      <c r="CEL15" s="47">
        <v>0.89500000000000002</v>
      </c>
      <c r="CEM15" s="47">
        <v>0.90200000000000002</v>
      </c>
      <c r="CEN15" s="47">
        <v>0.9</v>
      </c>
      <c r="CEO15" s="47">
        <v>0.879</v>
      </c>
      <c r="CEP15" s="47">
        <v>0.90200000000000002</v>
      </c>
      <c r="CEQ15" s="47">
        <v>0.90100000000000002</v>
      </c>
      <c r="CER15" s="51">
        <v>0.874</v>
      </c>
      <c r="CES15" s="51">
        <f t="shared" si="159"/>
        <v>0.83199999999999996</v>
      </c>
      <c r="CET15" s="47">
        <v>0.91</v>
      </c>
      <c r="CEU15" s="47"/>
      <c r="CEV15" s="47">
        <v>0.90100000000000002</v>
      </c>
      <c r="CEW15" s="47">
        <v>0.9</v>
      </c>
      <c r="CEX15" s="47"/>
      <c r="CEY15" s="1401">
        <v>0.89</v>
      </c>
      <c r="CEZ15" s="47">
        <v>0.90800000000000003</v>
      </c>
      <c r="CFA15" s="47">
        <v>0.88800000000000001</v>
      </c>
      <c r="CFB15" s="47">
        <v>0.86599999999999999</v>
      </c>
      <c r="CFC15" s="47">
        <v>0.86499999999999999</v>
      </c>
      <c r="CFD15" s="47">
        <v>0.9</v>
      </c>
      <c r="CFE15" s="47">
        <v>0.88400000000000001</v>
      </c>
      <c r="CFF15" s="47"/>
      <c r="CFG15" s="47">
        <v>0.90500000000000003</v>
      </c>
      <c r="CFH15" s="47">
        <v>0.91</v>
      </c>
      <c r="CFI15" s="47"/>
      <c r="CFJ15" s="47">
        <v>1.02</v>
      </c>
      <c r="CFK15" s="47">
        <v>1.0229999999999999</v>
      </c>
      <c r="CFL15" s="47"/>
      <c r="CFM15" s="47">
        <v>1.0369999999999999</v>
      </c>
      <c r="CFN15" s="47"/>
      <c r="CFO15" s="47">
        <v>1.032</v>
      </c>
      <c r="CFP15" s="47"/>
      <c r="CFQ15" s="47">
        <v>0.90300000000000002</v>
      </c>
      <c r="CFR15" s="47"/>
      <c r="CFS15" s="47">
        <v>0.90200000000000002</v>
      </c>
      <c r="CFT15" s="47">
        <v>0.91100000000000003</v>
      </c>
      <c r="CFU15" s="47">
        <v>0.91100000000000003</v>
      </c>
      <c r="CFV15" s="47"/>
      <c r="CFW15" s="47">
        <v>0.93300000000000005</v>
      </c>
      <c r="CFX15" s="47"/>
      <c r="CFY15" s="47">
        <v>0.91100000000000003</v>
      </c>
      <c r="CFZ15" s="47"/>
      <c r="CGA15" s="47">
        <v>0.90800000000000003</v>
      </c>
      <c r="CGB15" s="47">
        <v>0.88600000000000001</v>
      </c>
      <c r="CGC15" s="47">
        <f t="shared" si="161"/>
        <v>0.88600000000000001</v>
      </c>
      <c r="CGD15" s="47">
        <v>0.88</v>
      </c>
      <c r="CGE15" s="47"/>
      <c r="CGF15" s="47">
        <v>0.89</v>
      </c>
      <c r="CGG15" s="47"/>
      <c r="CGH15" s="47">
        <v>0.92200000000000004</v>
      </c>
      <c r="CGI15" s="47"/>
      <c r="CGJ15" s="47">
        <v>1.129</v>
      </c>
      <c r="CGK15" s="47"/>
      <c r="CGL15" s="51">
        <v>0.871</v>
      </c>
      <c r="CGM15" s="51">
        <v>0.87</v>
      </c>
      <c r="CGN15" s="51"/>
      <c r="CGO15" s="51">
        <v>0.97099999999999997</v>
      </c>
      <c r="CGP15" s="51"/>
      <c r="CGQ15" s="51">
        <v>0.97899999999999998</v>
      </c>
      <c r="CGR15" s="51"/>
      <c r="CGS15" s="51">
        <v>0.96199999999999997</v>
      </c>
      <c r="CGT15" s="51">
        <v>0.96</v>
      </c>
      <c r="CGU15" s="51"/>
      <c r="CGV15" s="51"/>
      <c r="CGW15" s="47">
        <v>0.95</v>
      </c>
      <c r="CGX15" s="51">
        <f t="shared" si="163"/>
        <v>0.87</v>
      </c>
      <c r="CGY15" s="47">
        <v>1.069</v>
      </c>
      <c r="CGZ15" s="51"/>
      <c r="CHA15" s="51"/>
      <c r="CHB15" s="51"/>
      <c r="CHC15" s="47">
        <v>1.093</v>
      </c>
      <c r="CHD15" s="51"/>
      <c r="CHE15" s="47">
        <v>1.0660000000000001</v>
      </c>
      <c r="CHF15" s="47"/>
      <c r="CHG15" s="47">
        <v>1.0780000000000001</v>
      </c>
      <c r="CHH15" s="47">
        <v>1.0649999999999999</v>
      </c>
      <c r="CHI15" s="47"/>
      <c r="CHJ15" s="47">
        <v>1.028</v>
      </c>
      <c r="CHK15" s="47">
        <f t="shared" si="164"/>
        <v>0.87</v>
      </c>
      <c r="CHL15" s="47">
        <v>1.0349999999999999</v>
      </c>
      <c r="CHM15" s="47"/>
      <c r="CHN15" s="47">
        <v>1.0649999999999999</v>
      </c>
      <c r="CHO15" s="47">
        <v>1.0649999999999999</v>
      </c>
      <c r="CHP15" s="47">
        <v>1.052</v>
      </c>
      <c r="CHQ15" s="47">
        <v>1.028</v>
      </c>
      <c r="CHR15" s="47">
        <v>1.0569999999999999</v>
      </c>
      <c r="CHS15" s="47">
        <f t="shared" si="165"/>
        <v>0.87</v>
      </c>
      <c r="CHT15" s="47"/>
      <c r="CHU15" s="47"/>
      <c r="CHV15" s="47">
        <v>1.06</v>
      </c>
      <c r="CHW15" s="47">
        <v>1.06</v>
      </c>
      <c r="CHX15" s="47"/>
      <c r="CHY15" s="47"/>
      <c r="CHZ15" s="47">
        <v>1.026</v>
      </c>
      <c r="CIA15" s="47">
        <f t="shared" si="166"/>
        <v>0.87</v>
      </c>
      <c r="CIB15" s="47">
        <v>1.0660000000000001</v>
      </c>
      <c r="CIC15" s="47">
        <v>1.0900000000000001</v>
      </c>
      <c r="CID15" s="47">
        <v>1.089</v>
      </c>
      <c r="CIE15" s="47">
        <v>1.0609999999999999</v>
      </c>
      <c r="CIF15" s="47"/>
      <c r="CIG15" s="47">
        <v>1.075</v>
      </c>
      <c r="CIH15" s="47"/>
      <c r="CII15" s="47">
        <v>1.0820000000000001</v>
      </c>
      <c r="CIJ15" s="47">
        <v>1.026</v>
      </c>
      <c r="CIK15" s="47">
        <f t="shared" si="247"/>
        <v>0.87</v>
      </c>
      <c r="CIL15" s="47"/>
      <c r="CIM15" s="47"/>
      <c r="CIN15" s="6">
        <f t="shared" si="167"/>
        <v>-1</v>
      </c>
      <c r="CIO15" s="102">
        <v>0.872</v>
      </c>
      <c r="CIP15" s="102">
        <v>0.89800000000000002</v>
      </c>
      <c r="CIQ15" s="102">
        <v>0.90400000000000003</v>
      </c>
      <c r="CIR15" s="102">
        <v>0.90400000000000003</v>
      </c>
      <c r="CIS15" s="102"/>
      <c r="CIT15" s="102">
        <v>0.89100000000000001</v>
      </c>
      <c r="CIU15" s="47">
        <f t="shared" si="168"/>
        <v>0.872</v>
      </c>
      <c r="CIV15" s="102">
        <v>0.9</v>
      </c>
      <c r="CIW15" s="47">
        <v>0.89800000000000002</v>
      </c>
      <c r="CIX15" s="102"/>
      <c r="CIY15" s="47">
        <v>0.90300000000000002</v>
      </c>
      <c r="CIZ15" s="47">
        <v>0.9</v>
      </c>
      <c r="CJA15" s="47">
        <v>0.89</v>
      </c>
      <c r="CJB15" s="47">
        <v>0.89200000000000002</v>
      </c>
      <c r="CJC15" s="47">
        <v>0.88800000000000001</v>
      </c>
      <c r="CJD15" s="47">
        <v>0.98399999999999999</v>
      </c>
      <c r="CJE15" s="47">
        <v>1.03</v>
      </c>
      <c r="CJF15" s="47">
        <v>1.0369999999999999</v>
      </c>
      <c r="CJG15" s="47">
        <v>1.026</v>
      </c>
      <c r="CJH15" s="47">
        <v>0.98599999999999999</v>
      </c>
      <c r="CJI15" s="102">
        <f t="shared" si="169"/>
        <v>0.872</v>
      </c>
      <c r="CJJ15" s="47">
        <v>0.97799999999999998</v>
      </c>
      <c r="CJK15" s="102">
        <v>0.96</v>
      </c>
      <c r="CJL15" s="47"/>
      <c r="CJM15" s="47">
        <v>0.96799999999999997</v>
      </c>
      <c r="CJN15" s="47">
        <v>0.95599999999999996</v>
      </c>
      <c r="CJO15" s="47">
        <v>0.95699999999999996</v>
      </c>
      <c r="CJP15" s="47">
        <v>0.872</v>
      </c>
      <c r="CJQ15" s="51">
        <v>0.90400000000000003</v>
      </c>
      <c r="CJR15" s="47">
        <f t="shared" si="170"/>
        <v>0.872</v>
      </c>
      <c r="CJS15" s="47">
        <v>0.88400000000000001</v>
      </c>
      <c r="CJT15" s="51">
        <v>0.85499999999999998</v>
      </c>
      <c r="CJU15" s="51">
        <v>0.86199999999999999</v>
      </c>
      <c r="CJV15" s="51">
        <v>0.82599999999999996</v>
      </c>
      <c r="CJW15" s="51"/>
      <c r="CJX15" s="47">
        <v>0.83499999999999996</v>
      </c>
      <c r="CJY15" s="47">
        <v>0.86399999999999999</v>
      </c>
      <c r="CJZ15" s="47">
        <f t="shared" si="171"/>
        <v>0.86399999999999999</v>
      </c>
      <c r="CKA15" s="47">
        <v>0.872</v>
      </c>
      <c r="CKB15" s="47">
        <v>0.876</v>
      </c>
      <c r="CKC15" s="47"/>
      <c r="CKD15" s="47">
        <v>0.85599999999999998</v>
      </c>
      <c r="CKE15" s="47">
        <v>0.85499999999999998</v>
      </c>
      <c r="CKF15" s="47">
        <v>0.88200000000000001</v>
      </c>
      <c r="CKG15" s="47"/>
      <c r="CKH15" s="10">
        <v>0.88400000000000001</v>
      </c>
      <c r="CKI15" s="47">
        <f t="shared" si="172"/>
        <v>0.86399999999999999</v>
      </c>
      <c r="CKJ15" s="47">
        <v>0.874</v>
      </c>
      <c r="CKK15" s="47">
        <v>0.88100000000000001</v>
      </c>
      <c r="CKL15" s="47">
        <v>0.90200000000000002</v>
      </c>
      <c r="CKM15" s="47">
        <v>0.89400000000000002</v>
      </c>
      <c r="CKN15" s="47">
        <v>0.89700000000000002</v>
      </c>
      <c r="CKO15" s="47">
        <v>0.88300000000000001</v>
      </c>
      <c r="CKP15" s="47">
        <v>0.89300000000000002</v>
      </c>
      <c r="CKQ15" s="47">
        <v>0.88100000000000001</v>
      </c>
      <c r="CKR15" s="47"/>
      <c r="CKS15" s="47">
        <v>0.9</v>
      </c>
      <c r="CKT15" s="47">
        <f t="shared" si="274"/>
        <v>0.86399999999999999</v>
      </c>
      <c r="CKU15" s="47">
        <v>0.9</v>
      </c>
      <c r="CKV15" s="1162">
        <v>0.91200000000000003</v>
      </c>
      <c r="CKW15" s="1162">
        <v>0.92300000000000004</v>
      </c>
      <c r="CKX15" s="47">
        <v>0.92300000000000004</v>
      </c>
      <c r="CKY15" s="47">
        <f t="shared" si="173"/>
        <v>0.86399999999999999</v>
      </c>
      <c r="CKZ15" s="47">
        <v>0.93600000000000005</v>
      </c>
      <c r="CLA15" s="47">
        <v>0.93700000000000006</v>
      </c>
      <c r="CLB15" s="47">
        <v>0.91800000000000004</v>
      </c>
      <c r="CLC15" s="47">
        <v>0.91300000000000003</v>
      </c>
      <c r="CLD15" s="47">
        <v>0.93200000000000005</v>
      </c>
      <c r="CLE15" s="1264">
        <v>0.91400000000000003</v>
      </c>
      <c r="CLF15" s="47">
        <f t="shared" si="174"/>
        <v>0.86399999999999999</v>
      </c>
      <c r="CLG15" s="47">
        <v>0.91200000000000003</v>
      </c>
      <c r="CLH15" s="47">
        <v>0.91900000000000004</v>
      </c>
      <c r="CLI15" s="47"/>
      <c r="CLJ15" s="47">
        <v>0.94099999999999995</v>
      </c>
      <c r="CLK15" s="47">
        <v>0.93400000000000005</v>
      </c>
      <c r="CLL15" s="47">
        <v>0.93100000000000005</v>
      </c>
      <c r="CLM15" s="1264">
        <v>0.95199999999999996</v>
      </c>
      <c r="CLN15" s="1264">
        <f t="shared" si="175"/>
        <v>0.86399999999999999</v>
      </c>
      <c r="CLO15" s="47">
        <v>0.94399999999999995</v>
      </c>
      <c r="CLP15" s="47"/>
      <c r="CLQ15" s="47"/>
      <c r="CLR15" s="47">
        <v>0.94399999999999995</v>
      </c>
      <c r="CLS15" s="47">
        <v>0.93799999999999994</v>
      </c>
      <c r="CLT15" s="47">
        <v>0.91500000000000004</v>
      </c>
      <c r="CLU15" s="47">
        <v>0.92500000000000004</v>
      </c>
      <c r="CLV15" s="47">
        <v>0.91100000000000003</v>
      </c>
      <c r="CLW15" s="47">
        <v>0.93899999999999995</v>
      </c>
      <c r="CLX15" s="47">
        <f t="shared" si="262"/>
        <v>0.86399999999999999</v>
      </c>
      <c r="CLY15" s="47">
        <v>0.90900000000000003</v>
      </c>
      <c r="CLZ15" s="47">
        <v>0.89500000000000002</v>
      </c>
      <c r="CMA15" s="47">
        <v>0.89500000000000002</v>
      </c>
      <c r="CMB15" s="47">
        <v>0.92</v>
      </c>
      <c r="CMC15" s="47">
        <v>0.92800000000000005</v>
      </c>
      <c r="CMD15" s="47">
        <v>0.92500000000000004</v>
      </c>
      <c r="CME15" s="47">
        <v>0.91900000000000004</v>
      </c>
      <c r="CMF15" s="47">
        <v>0.92500000000000004</v>
      </c>
      <c r="CMG15" s="51">
        <v>0.90400000000000003</v>
      </c>
      <c r="CMH15" s="51">
        <f t="shared" si="176"/>
        <v>0.86399999999999999</v>
      </c>
      <c r="CMI15" s="47">
        <v>0.94399999999999995</v>
      </c>
      <c r="CMJ15" s="47"/>
      <c r="CMK15" s="47">
        <v>0.91400000000000003</v>
      </c>
      <c r="CML15" s="47">
        <v>0.90600000000000003</v>
      </c>
      <c r="CMM15" s="47"/>
      <c r="CMN15" s="1401">
        <v>0.9</v>
      </c>
      <c r="CMO15" s="47">
        <v>0.90700000000000003</v>
      </c>
      <c r="CMP15" s="47">
        <v>0.9</v>
      </c>
      <c r="CMQ15" s="47">
        <v>0.88800000000000001</v>
      </c>
      <c r="CMR15" s="47">
        <v>0.90500000000000003</v>
      </c>
      <c r="CMS15" s="47">
        <v>0.91300000000000003</v>
      </c>
      <c r="CMT15" s="47">
        <v>0.92200000000000004</v>
      </c>
      <c r="CMU15" s="47"/>
      <c r="CMV15" s="47">
        <v>0.92200000000000004</v>
      </c>
      <c r="CMW15" s="47">
        <v>0.92</v>
      </c>
      <c r="CMX15" s="47"/>
      <c r="CMY15" s="47">
        <v>1.0089999999999999</v>
      </c>
      <c r="CMZ15" s="47">
        <v>0.94199999999999995</v>
      </c>
      <c r="CNA15" s="47"/>
      <c r="CNB15" s="47">
        <v>0.93700000000000006</v>
      </c>
      <c r="CNC15" s="47"/>
      <c r="CND15" s="47">
        <v>0.93700000000000006</v>
      </c>
      <c r="CNE15" s="47"/>
      <c r="CNF15" s="47">
        <v>0.93600000000000005</v>
      </c>
      <c r="CNG15" s="47"/>
      <c r="CNH15" s="47">
        <v>0.93600000000000005</v>
      </c>
      <c r="CNI15" s="47">
        <v>0.93600000000000005</v>
      </c>
      <c r="CNJ15" s="47">
        <v>0.94599999999999995</v>
      </c>
      <c r="CNK15" s="47"/>
      <c r="CNL15" s="47">
        <v>0.93600000000000005</v>
      </c>
      <c r="CNM15" s="47"/>
      <c r="CNN15" s="47">
        <v>0.91600000000000004</v>
      </c>
      <c r="CNO15" s="47"/>
      <c r="CNP15" s="47">
        <v>0.92700000000000005</v>
      </c>
      <c r="CNQ15" s="47">
        <v>0.89500000000000002</v>
      </c>
      <c r="CNR15" s="47">
        <f t="shared" si="178"/>
        <v>0.89500000000000002</v>
      </c>
      <c r="CNS15" s="47">
        <v>0.93</v>
      </c>
      <c r="CNT15" s="47"/>
      <c r="CNU15" s="47">
        <v>0.95599999999999996</v>
      </c>
      <c r="CNV15" s="47"/>
      <c r="CNW15" s="47">
        <v>0.96799999999999997</v>
      </c>
      <c r="CNX15" s="47"/>
      <c r="CNY15" s="47">
        <v>0.98599999999999999</v>
      </c>
      <c r="CNZ15" s="47"/>
      <c r="COA15" s="51">
        <v>0.90400000000000003</v>
      </c>
      <c r="COB15" s="51">
        <f>MIN(CNZ15,CNR15)</f>
        <v>0.89500000000000002</v>
      </c>
      <c r="COC15" s="47"/>
      <c r="COD15" s="47">
        <v>0.92600000000000005</v>
      </c>
      <c r="COE15" s="47"/>
      <c r="COF15" s="47">
        <v>0.92700000000000005</v>
      </c>
      <c r="COG15" s="47"/>
      <c r="COH15" s="47">
        <v>0.92500000000000004</v>
      </c>
      <c r="COI15" s="47">
        <v>0.92</v>
      </c>
      <c r="COJ15" s="47"/>
      <c r="COK15" s="47"/>
      <c r="COL15" s="47">
        <v>0.93</v>
      </c>
      <c r="COM15" s="47">
        <f t="shared" si="180"/>
        <v>0.89500000000000002</v>
      </c>
      <c r="CON15" s="47">
        <v>0.97199999999999998</v>
      </c>
      <c r="COO15" s="47"/>
      <c r="COP15" s="47"/>
      <c r="COQ15" s="51"/>
      <c r="COR15" s="47">
        <v>0.98699999999999999</v>
      </c>
      <c r="COS15" s="51"/>
      <c r="COT15" s="47">
        <v>0.96499999999999997</v>
      </c>
      <c r="COU15" s="47"/>
      <c r="COV15" s="47">
        <v>0.99</v>
      </c>
      <c r="COW15" s="47">
        <v>1.0029999999999999</v>
      </c>
      <c r="COX15" s="47"/>
      <c r="COY15" s="47">
        <v>0.94699999999999995</v>
      </c>
      <c r="COZ15" s="47">
        <f t="shared" si="181"/>
        <v>0.89500000000000002</v>
      </c>
      <c r="CPA15" s="47">
        <v>0.99299999999999999</v>
      </c>
      <c r="CPB15" s="47"/>
      <c r="CPC15" s="47">
        <v>0.99199999999999999</v>
      </c>
      <c r="CPD15" s="47">
        <v>0.99099999999999999</v>
      </c>
      <c r="CPE15" s="47">
        <v>1.002</v>
      </c>
      <c r="CPF15" s="47">
        <v>0.98799999999999999</v>
      </c>
      <c r="CPG15" s="47">
        <v>1.0049999999999999</v>
      </c>
      <c r="CPH15" s="47">
        <v>0.95599999999999996</v>
      </c>
      <c r="CPI15" s="47">
        <f t="shared" si="182"/>
        <v>0.89500000000000002</v>
      </c>
      <c r="CPJ15" s="47"/>
      <c r="CPK15" s="47"/>
      <c r="CPL15" s="47">
        <v>1.03</v>
      </c>
      <c r="CPM15" s="47">
        <v>1.04</v>
      </c>
      <c r="CPN15" s="47"/>
      <c r="CPO15" s="47"/>
      <c r="CPP15" s="47">
        <v>0.96599999999999997</v>
      </c>
      <c r="CPQ15" s="47">
        <f t="shared" si="183"/>
        <v>0.89500000000000002</v>
      </c>
      <c r="CPR15" s="47">
        <v>1.1120000000000001</v>
      </c>
      <c r="CPS15" s="47">
        <v>1.105</v>
      </c>
      <c r="CPT15" s="47">
        <v>1.111</v>
      </c>
      <c r="CPU15" s="47">
        <v>1.123</v>
      </c>
      <c r="CPV15" s="47"/>
      <c r="CPW15" s="47">
        <v>1.141</v>
      </c>
      <c r="CPX15" s="47"/>
      <c r="CPY15" s="47">
        <v>1.1319999999999999</v>
      </c>
      <c r="CPZ15" s="47">
        <v>0.96599999999999997</v>
      </c>
      <c r="CQA15" s="47">
        <f t="shared" si="248"/>
        <v>0.89500000000000002</v>
      </c>
      <c r="CQB15" s="47"/>
      <c r="CQC15" s="47"/>
      <c r="CQD15" s="6">
        <f t="shared" si="249"/>
        <v>-1</v>
      </c>
      <c r="CQE15" s="77">
        <f t="shared" si="184"/>
        <v>0.91300000000000003</v>
      </c>
      <c r="CQF15" s="51">
        <v>0.83</v>
      </c>
      <c r="CQG15" s="47">
        <f t="shared" si="185"/>
        <v>0.83</v>
      </c>
      <c r="CQH15" s="102">
        <v>0.84299999999999997</v>
      </c>
      <c r="CQI15" s="47">
        <v>0.83399999999999996</v>
      </c>
      <c r="CQJ15" s="47"/>
      <c r="CQK15" s="47">
        <v>0.83</v>
      </c>
      <c r="CQL15" s="47">
        <v>0.84</v>
      </c>
      <c r="CQM15" s="47">
        <v>0.83</v>
      </c>
      <c r="CQN15" s="47">
        <v>0.84399999999999997</v>
      </c>
      <c r="CQO15" s="47">
        <v>0.84199999999999997</v>
      </c>
      <c r="CQP15" s="47">
        <f t="shared" si="186"/>
        <v>0.83</v>
      </c>
      <c r="CQQ15" s="47">
        <v>0.82699999999999996</v>
      </c>
      <c r="CQR15" s="47">
        <v>0.95199999999999996</v>
      </c>
      <c r="CQS15" s="47">
        <v>0.94599999999999995</v>
      </c>
      <c r="CQT15" s="47">
        <v>0.96299999999999997</v>
      </c>
      <c r="CQU15" s="47">
        <v>0.96399999999999997</v>
      </c>
      <c r="CQV15" s="47">
        <v>0.94599999999999995</v>
      </c>
      <c r="CQW15" s="102">
        <f t="shared" si="187"/>
        <v>0.82699999999999996</v>
      </c>
      <c r="CQX15" s="102">
        <v>0.75800000000000001</v>
      </c>
      <c r="CQY15" s="102">
        <v>0.77800000000000002</v>
      </c>
      <c r="CQZ15" s="47"/>
      <c r="CRA15" s="47">
        <v>0.79100000000000004</v>
      </c>
      <c r="CRB15" s="47">
        <v>0.79300000000000004</v>
      </c>
      <c r="CRC15" s="47">
        <v>0.79200000000000004</v>
      </c>
      <c r="CRD15" s="47">
        <v>0.79300000000000004</v>
      </c>
      <c r="CRE15" s="51">
        <v>0.92</v>
      </c>
      <c r="CRF15" s="47">
        <f t="shared" si="188"/>
        <v>0.82699999999999996</v>
      </c>
      <c r="CRG15" s="47">
        <v>0.82</v>
      </c>
      <c r="CRH15" s="51">
        <v>0.752</v>
      </c>
      <c r="CRI15" s="51">
        <v>0.78</v>
      </c>
      <c r="CRJ15" s="47">
        <v>0.78400000000000003</v>
      </c>
      <c r="CRK15" s="47"/>
      <c r="CRL15" s="47">
        <v>0.78100000000000003</v>
      </c>
      <c r="CRM15" s="47">
        <f t="shared" si="189"/>
        <v>0.78100000000000003</v>
      </c>
      <c r="CRN15" s="47">
        <v>0.78</v>
      </c>
      <c r="CRO15" s="47">
        <v>0.76700000000000002</v>
      </c>
      <c r="CRP15" s="47">
        <v>0.76200000000000001</v>
      </c>
      <c r="CRQ15" s="47">
        <v>0.79200000000000004</v>
      </c>
      <c r="CRR15" s="47"/>
      <c r="CRS15" s="51">
        <v>0.79300000000000004</v>
      </c>
      <c r="CRT15" s="12">
        <v>0.80400000000000005</v>
      </c>
      <c r="CRU15" s="51">
        <f t="shared" si="190"/>
        <v>0.78100000000000003</v>
      </c>
      <c r="CRV15" s="47">
        <v>0.79</v>
      </c>
      <c r="CRW15" s="47">
        <v>0.80600000000000005</v>
      </c>
      <c r="CRX15" s="47"/>
      <c r="CRY15" s="47">
        <v>0.80900000000000005</v>
      </c>
      <c r="CRZ15" s="47">
        <v>0.81200000000000006</v>
      </c>
      <c r="CSA15" s="47">
        <v>0.82299999999999995</v>
      </c>
      <c r="CSB15" s="47">
        <v>0.79100000000000004</v>
      </c>
      <c r="CSC15" s="47"/>
      <c r="CSD15" s="47"/>
      <c r="CSE15" s="47">
        <v>0.82399999999999995</v>
      </c>
      <c r="CSF15" s="47">
        <v>0.79</v>
      </c>
      <c r="CSG15" s="47">
        <v>0.81599999999999995</v>
      </c>
      <c r="CSH15" s="47">
        <v>0.79100000000000004</v>
      </c>
      <c r="CSI15" s="47">
        <v>0.82</v>
      </c>
      <c r="CSJ15" s="47"/>
      <c r="CSK15" s="1231">
        <v>0.82399999999999995</v>
      </c>
      <c r="CSL15" s="1231">
        <v>0.82099999999999995</v>
      </c>
      <c r="CSM15" s="47"/>
      <c r="CSN15" s="47"/>
      <c r="CSO15" s="51">
        <v>0.80100000000000005</v>
      </c>
      <c r="CSP15" s="1231">
        <f t="shared" si="273"/>
        <v>0.78100000000000003</v>
      </c>
      <c r="CSQ15" s="47">
        <v>0.82299999999999995</v>
      </c>
      <c r="CSR15" s="47">
        <v>0.78800000000000003</v>
      </c>
      <c r="CSS15" s="1162">
        <v>0.82299999999999995</v>
      </c>
      <c r="CST15" s="1162">
        <v>0.82199999999999995</v>
      </c>
      <c r="CSU15" s="1162">
        <v>0.82099999999999995</v>
      </c>
      <c r="CSV15" s="1162">
        <v>0.82199999999999995</v>
      </c>
      <c r="CSW15" s="47"/>
      <c r="CSX15" s="47"/>
      <c r="CSY15" s="47"/>
      <c r="CSZ15" s="47"/>
      <c r="CTA15" s="47">
        <v>0.84899999999999998</v>
      </c>
      <c r="CTB15" s="47">
        <v>0.83699999999999997</v>
      </c>
      <c r="CTC15" s="47">
        <f t="shared" si="191"/>
        <v>0.78100000000000003</v>
      </c>
      <c r="CTD15" s="47">
        <v>0.80100000000000005</v>
      </c>
      <c r="CTE15" s="47">
        <v>0.82399999999999995</v>
      </c>
      <c r="CTF15" s="47">
        <v>0.82199999999999995</v>
      </c>
      <c r="CTG15" s="47">
        <v>0.83099999999999996</v>
      </c>
      <c r="CTH15" s="47">
        <v>0.83199999999999996</v>
      </c>
      <c r="CTI15" s="47">
        <v>0.83099999999999996</v>
      </c>
      <c r="CTJ15" s="47">
        <v>0.85099999999999998</v>
      </c>
      <c r="CTK15" s="47">
        <v>0.83199999999999996</v>
      </c>
      <c r="CTL15" s="47">
        <v>0.85199999999999998</v>
      </c>
      <c r="CTM15" s="1264">
        <v>0.83599999999999997</v>
      </c>
      <c r="CTN15" s="1264">
        <v>0.84199999999999997</v>
      </c>
      <c r="CTO15" s="1264">
        <f t="shared" si="192"/>
        <v>0.78100000000000003</v>
      </c>
      <c r="CTP15" s="47">
        <v>0.83499999999999996</v>
      </c>
      <c r="CTQ15" s="47">
        <v>0.85499999999999998</v>
      </c>
      <c r="CTR15" s="47">
        <v>0.85299999999999998</v>
      </c>
      <c r="CTS15" s="47">
        <v>0.85499999999999998</v>
      </c>
      <c r="CTT15" s="47">
        <v>0.83699999999999997</v>
      </c>
      <c r="CTU15" s="47">
        <v>0.85299999999999998</v>
      </c>
      <c r="CTV15" s="47"/>
      <c r="CTW15" s="47"/>
      <c r="CTX15" s="47">
        <v>0.84499999999999997</v>
      </c>
      <c r="CTY15" s="47">
        <v>0.84299999999999997</v>
      </c>
      <c r="CTZ15" s="47">
        <v>0.84499999999999997</v>
      </c>
      <c r="CUA15" s="47">
        <v>0.83499999999999996</v>
      </c>
      <c r="CUB15" s="1264">
        <v>0.84199999999999997</v>
      </c>
      <c r="CUC15" s="1264">
        <v>0.83299999999999996</v>
      </c>
      <c r="CUD15" s="47">
        <f t="shared" si="193"/>
        <v>0.78100000000000003</v>
      </c>
      <c r="CUE15" s="47">
        <v>0.85</v>
      </c>
      <c r="CUF15" s="47">
        <v>0.84299999999999997</v>
      </c>
      <c r="CUG15" s="47">
        <v>0.82299999999999995</v>
      </c>
      <c r="CUH15" s="47">
        <v>0.81299999999999994</v>
      </c>
      <c r="CUI15" s="47"/>
      <c r="CUJ15" s="47"/>
      <c r="CUK15" s="47"/>
      <c r="CUL15" s="47"/>
      <c r="CUM15" s="47">
        <v>0.82099999999999995</v>
      </c>
      <c r="CUN15" s="47">
        <v>0.81100000000000005</v>
      </c>
      <c r="CUO15" s="47">
        <v>0.81100000000000005</v>
      </c>
      <c r="CUP15" s="47">
        <v>0.83</v>
      </c>
      <c r="CUQ15" s="47">
        <v>0.81499999999999995</v>
      </c>
      <c r="CUR15" s="47">
        <v>0.82</v>
      </c>
      <c r="CUS15" s="47">
        <v>0.83199999999999996</v>
      </c>
      <c r="CUT15" s="47">
        <v>0.83499999999999996</v>
      </c>
      <c r="CUU15" s="47">
        <v>0.82399999999999995</v>
      </c>
      <c r="CUV15" s="47">
        <v>0.80100000000000005</v>
      </c>
      <c r="CUW15" s="47">
        <v>0.83899999999999997</v>
      </c>
      <c r="CUX15" s="47">
        <v>0.84099999999999997</v>
      </c>
      <c r="CUY15" s="47">
        <v>0.82299999999999995</v>
      </c>
      <c r="CUZ15" s="47">
        <v>0.81699999999999995</v>
      </c>
      <c r="CVA15" s="47">
        <v>0.82199999999999995</v>
      </c>
      <c r="CVB15" s="47">
        <v>0.82799999999999996</v>
      </c>
      <c r="CVC15" s="47">
        <f t="shared" si="263"/>
        <v>0.78100000000000003</v>
      </c>
      <c r="CVD15" s="47">
        <v>0.83899999999999997</v>
      </c>
      <c r="CVE15" s="47">
        <v>0.85</v>
      </c>
      <c r="CVF15" s="47">
        <v>0.85</v>
      </c>
      <c r="CVG15" s="47">
        <v>0.85399999999999998</v>
      </c>
      <c r="CVH15" s="47">
        <v>0.83499999999999996</v>
      </c>
      <c r="CVI15" s="47">
        <v>0.84699999999999998</v>
      </c>
      <c r="CVJ15" s="47">
        <v>0.85299999999999998</v>
      </c>
      <c r="CVK15" s="47">
        <v>0.85</v>
      </c>
      <c r="CVL15" s="47">
        <v>0.84599999999999997</v>
      </c>
      <c r="CVM15" s="47">
        <v>0.83699999999999997</v>
      </c>
      <c r="CVN15" s="47">
        <v>0.84</v>
      </c>
      <c r="CVO15" s="47">
        <v>0.84499999999999997</v>
      </c>
      <c r="CVP15" s="47">
        <v>0.85</v>
      </c>
      <c r="CVQ15" s="47">
        <v>0.84099999999999997</v>
      </c>
      <c r="CVR15" s="47">
        <v>0.84299999999999997</v>
      </c>
      <c r="CVS15" s="47">
        <v>0.84299999999999997</v>
      </c>
      <c r="CVT15" s="51">
        <v>0.81100000000000005</v>
      </c>
      <c r="CVU15" s="51">
        <v>0.80800000000000005</v>
      </c>
      <c r="CVV15" s="51">
        <f t="shared" si="194"/>
        <v>0.78100000000000003</v>
      </c>
      <c r="CVW15" s="47">
        <v>0.84599999999999997</v>
      </c>
      <c r="CVX15" s="47">
        <v>0.81899999999999995</v>
      </c>
      <c r="CVY15" s="47"/>
      <c r="CVZ15" s="47"/>
      <c r="CWA15" s="47">
        <v>0.85</v>
      </c>
      <c r="CWB15" s="47">
        <v>0.82899999999999996</v>
      </c>
      <c r="CWC15" s="47">
        <v>0.84599999999999997</v>
      </c>
      <c r="CWD15" s="47">
        <v>0.84599999999999997</v>
      </c>
      <c r="CWE15" s="47"/>
      <c r="CWF15" s="47"/>
      <c r="CWG15" s="1401">
        <v>0.84</v>
      </c>
      <c r="CWH15" s="47">
        <v>0.83399999999999996</v>
      </c>
      <c r="CWI15" s="47">
        <v>0.81599999999999995</v>
      </c>
      <c r="CWJ15" s="47">
        <v>0.84799999999999998</v>
      </c>
      <c r="CWK15" s="47">
        <v>0.84499999999999997</v>
      </c>
      <c r="CWL15" s="47">
        <v>0.84399999999999997</v>
      </c>
      <c r="CWM15" s="47">
        <v>0.83299999999999996</v>
      </c>
      <c r="CWN15" s="47">
        <v>0.83799999999999997</v>
      </c>
      <c r="CWO15" s="47">
        <v>0.85199999999999998</v>
      </c>
      <c r="CWP15" s="47"/>
      <c r="CWQ15" s="47"/>
      <c r="CWR15" s="47">
        <v>0.83199999999999996</v>
      </c>
      <c r="CWS15" s="47">
        <v>0.85399999999999998</v>
      </c>
      <c r="CWT15" s="47">
        <v>0.84799999999999998</v>
      </c>
      <c r="CWU15" s="47">
        <v>0.84399999999999997</v>
      </c>
      <c r="CWV15" s="47"/>
      <c r="CWW15" s="47"/>
      <c r="CWX15" s="47">
        <v>0.97099999999999997</v>
      </c>
      <c r="CWY15" s="47">
        <v>0.94899999999999995</v>
      </c>
      <c r="CWZ15" s="47"/>
      <c r="CXA15" s="47"/>
      <c r="CXB15" s="47">
        <v>0.96699999999999997</v>
      </c>
      <c r="CXC15" s="47">
        <v>0.96499999999999997</v>
      </c>
      <c r="CXD15" s="47">
        <v>0.96499999999999997</v>
      </c>
      <c r="CXE15" s="47">
        <v>0.95399999999999996</v>
      </c>
      <c r="CXF15" s="47">
        <v>0.94799999999999995</v>
      </c>
      <c r="CXG15" s="47">
        <v>0.93600000000000005</v>
      </c>
      <c r="CXH15" s="47">
        <v>0.97</v>
      </c>
      <c r="CXI15" s="47">
        <v>0.97099999999999997</v>
      </c>
      <c r="CXJ15" s="47">
        <v>0.96299999999999997</v>
      </c>
      <c r="CXK15" s="47">
        <v>0.97099999999999997</v>
      </c>
      <c r="CXL15" s="47">
        <v>0.96899999999999997</v>
      </c>
      <c r="CXM15" s="47">
        <v>0.96599999999999997</v>
      </c>
      <c r="CXN15" s="47">
        <v>0.95799999999999996</v>
      </c>
      <c r="CXO15" s="47">
        <v>0.97199999999999998</v>
      </c>
      <c r="CXP15" s="47">
        <v>0.96</v>
      </c>
      <c r="CXQ15" s="47">
        <v>0.96699999999999997</v>
      </c>
      <c r="CXR15" s="47"/>
      <c r="CXS15" s="47"/>
      <c r="CXT15" s="47">
        <v>0.94299999999999995</v>
      </c>
      <c r="CXU15" s="47">
        <v>0.94199999999999995</v>
      </c>
      <c r="CXV15" s="47"/>
      <c r="CXW15" s="47"/>
      <c r="CXX15" s="47">
        <v>0.94199999999999995</v>
      </c>
      <c r="CXY15" s="47">
        <v>0.93600000000000005</v>
      </c>
      <c r="CXZ15" s="51">
        <v>0.82</v>
      </c>
      <c r="CYA15" s="51">
        <v>0.84399999999999997</v>
      </c>
      <c r="CYB15" s="47">
        <f t="shared" si="196"/>
        <v>0.82</v>
      </c>
      <c r="CYC15" s="47">
        <v>0.95399999999999996</v>
      </c>
      <c r="CYD15" s="47">
        <v>0.94</v>
      </c>
      <c r="CYE15" s="47"/>
      <c r="CYF15" s="47"/>
      <c r="CYG15" s="47">
        <v>0.93899999999999995</v>
      </c>
      <c r="CYH15" s="47">
        <v>0.96399999999999997</v>
      </c>
      <c r="CYI15" s="47"/>
      <c r="CYJ15" s="47"/>
      <c r="CYK15" s="47">
        <v>0.96599999999999997</v>
      </c>
      <c r="CYL15" s="47">
        <v>0.96199999999999997</v>
      </c>
      <c r="CYM15" s="47"/>
      <c r="CYN15" s="47"/>
      <c r="CYO15" s="47">
        <v>1.069</v>
      </c>
      <c r="CYP15" s="47">
        <v>1.0449999999999999</v>
      </c>
      <c r="CYQ15" s="47"/>
      <c r="CYR15" s="47"/>
      <c r="CYS15" s="51">
        <v>0.88600000000000001</v>
      </c>
      <c r="CYT15" s="51">
        <v>0.89400000000000002</v>
      </c>
      <c r="CYU15" s="51">
        <v>0.84</v>
      </c>
      <c r="CYV15" s="51"/>
      <c r="CYW15" s="51"/>
      <c r="CYX15" s="51">
        <v>0.92300000000000004</v>
      </c>
      <c r="CYY15" s="51">
        <v>0.95199999999999996</v>
      </c>
      <c r="CYZ15" s="51"/>
      <c r="CZA15" s="51"/>
      <c r="CZB15" s="51">
        <v>0.95199999999999996</v>
      </c>
      <c r="CZC15" s="51">
        <v>0.92900000000000005</v>
      </c>
      <c r="CZD15" s="51"/>
      <c r="CZE15" s="51"/>
      <c r="CZF15" s="51">
        <v>0.95199999999999996</v>
      </c>
      <c r="CZG15" s="51">
        <v>0.95299999999999996</v>
      </c>
      <c r="CZH15" s="51">
        <v>0.93700000000000006</v>
      </c>
      <c r="CZI15" s="51">
        <v>0.94299999999999995</v>
      </c>
      <c r="CZJ15" s="51"/>
      <c r="CZK15" s="51"/>
      <c r="CZL15" s="51"/>
      <c r="CZM15" s="51"/>
      <c r="CZN15" s="47">
        <v>0.92500000000000004</v>
      </c>
      <c r="CZO15" s="47">
        <v>0.94</v>
      </c>
      <c r="CZP15" s="47">
        <f t="shared" si="198"/>
        <v>0.84</v>
      </c>
      <c r="CZQ15" s="47">
        <v>0.995</v>
      </c>
      <c r="CZR15" s="47">
        <v>0.98199999999999998</v>
      </c>
      <c r="CZS15" s="47"/>
      <c r="CZT15" s="47"/>
      <c r="CZU15" s="47"/>
      <c r="CZV15" s="47"/>
      <c r="CZW15" s="47">
        <v>1.0029999999999999</v>
      </c>
      <c r="CZX15" s="47">
        <v>1</v>
      </c>
      <c r="CZY15" s="47"/>
      <c r="CZZ15" s="51"/>
      <c r="DAA15" s="51"/>
      <c r="DAB15" s="51"/>
      <c r="DAC15" s="47">
        <v>1.01</v>
      </c>
      <c r="DAD15" s="47">
        <v>1.02</v>
      </c>
      <c r="DAE15" s="47"/>
      <c r="DAF15" s="47"/>
      <c r="DAG15" s="47">
        <v>1.006</v>
      </c>
      <c r="DAH15" s="47">
        <v>1.0129999999999999</v>
      </c>
      <c r="DAI15" s="47">
        <v>1.01</v>
      </c>
      <c r="DAJ15" s="47">
        <v>0.996</v>
      </c>
      <c r="DAK15" s="47"/>
      <c r="DAL15" s="47"/>
      <c r="DAM15" s="47">
        <v>0.97499999999999998</v>
      </c>
      <c r="DAN15" s="47">
        <v>0.95799999999999996</v>
      </c>
      <c r="DAO15" s="47">
        <f t="shared" si="199"/>
        <v>0.84</v>
      </c>
      <c r="DAP15" s="47">
        <v>1.012</v>
      </c>
      <c r="DAQ15" s="47">
        <v>1.0069999999999999</v>
      </c>
      <c r="DAR15" s="47"/>
      <c r="DAS15" s="47"/>
      <c r="DAT15" s="47">
        <v>0.99</v>
      </c>
      <c r="DAU15" s="47">
        <v>0.996</v>
      </c>
      <c r="DAV15" s="47">
        <v>1.018</v>
      </c>
      <c r="DAW15" s="47">
        <v>1.03</v>
      </c>
      <c r="DAX15" s="47">
        <f t="shared" si="200"/>
        <v>0.84</v>
      </c>
      <c r="DAY15" s="47"/>
      <c r="DAZ15" s="47"/>
      <c r="DBA15" s="47">
        <v>0.99</v>
      </c>
      <c r="DBB15" s="47">
        <v>0.996</v>
      </c>
      <c r="DBC15" s="47"/>
      <c r="DBD15" s="47"/>
      <c r="DBE15" s="47">
        <v>0.96</v>
      </c>
      <c r="DBF15" s="47">
        <v>0.98</v>
      </c>
      <c r="DBG15" s="47">
        <v>0.99099999999999999</v>
      </c>
      <c r="DBH15" s="47">
        <v>0.97</v>
      </c>
      <c r="DBI15" s="47"/>
      <c r="DBJ15" s="47"/>
      <c r="DBK15" s="47"/>
      <c r="DBL15" s="47"/>
      <c r="DBM15" s="47">
        <v>0.93500000000000005</v>
      </c>
      <c r="DBN15" s="47">
        <v>0.94199999999999995</v>
      </c>
      <c r="DBO15" s="47">
        <f t="shared" si="201"/>
        <v>0.84</v>
      </c>
      <c r="DBP15" s="47">
        <v>1.05</v>
      </c>
      <c r="DBQ15" s="47">
        <v>1.0669999999999999</v>
      </c>
      <c r="DBR15" s="47">
        <v>1.032</v>
      </c>
      <c r="DBS15" s="47">
        <v>1.0549999999999999</v>
      </c>
      <c r="DBT15" s="47">
        <v>1.0329999999999999</v>
      </c>
      <c r="DBU15" s="47">
        <v>1.0349999999999999</v>
      </c>
      <c r="DBV15" s="47">
        <v>1.032</v>
      </c>
      <c r="DBW15" s="47">
        <v>1.032</v>
      </c>
      <c r="DBX15" s="47"/>
      <c r="DBY15" s="47"/>
      <c r="DBZ15" s="47">
        <v>1.04</v>
      </c>
      <c r="DCA15" s="47">
        <v>1.0629999999999999</v>
      </c>
      <c r="DCB15" s="47"/>
      <c r="DCC15" s="47"/>
      <c r="DCD15" s="47">
        <v>1.0389999999999999</v>
      </c>
      <c r="DCE15" s="47">
        <v>1.054</v>
      </c>
      <c r="DCF15" s="47">
        <v>0.94199999999999995</v>
      </c>
      <c r="DCG15" s="47">
        <f t="shared" si="250"/>
        <v>0.84</v>
      </c>
      <c r="DCH15" s="47"/>
      <c r="DCI15" s="47"/>
      <c r="DCJ15" s="47"/>
      <c r="DCK15" s="47"/>
      <c r="DCL15" s="47"/>
      <c r="DCM15" s="47"/>
      <c r="DCN15" s="47"/>
      <c r="DCO15" s="47"/>
      <c r="DCP15" s="6">
        <f t="shared" si="251"/>
        <v>-1</v>
      </c>
      <c r="DCQ15" s="6">
        <f t="shared" si="252"/>
        <v>-1</v>
      </c>
      <c r="DCR15" s="1224">
        <f t="shared" si="202"/>
        <v>3.8412291933418725E-2</v>
      </c>
      <c r="DCS15" s="1300">
        <v>0.83</v>
      </c>
      <c r="DCT15" s="47">
        <v>0.86199999999999999</v>
      </c>
      <c r="DCU15" s="47">
        <v>0.84499999999999997</v>
      </c>
      <c r="DCV15" s="47">
        <v>0.86299999999999999</v>
      </c>
      <c r="DCW15" s="47">
        <v>0.85099999999999998</v>
      </c>
      <c r="DCX15" s="47">
        <v>0.84799999999999998</v>
      </c>
      <c r="DCY15" s="47">
        <v>0.86199999999999999</v>
      </c>
      <c r="DCZ15" s="47">
        <v>0.84899999999999998</v>
      </c>
      <c r="DDA15" s="47">
        <v>0.84899999999999998</v>
      </c>
      <c r="DDB15" s="51">
        <v>0.81499999999999995</v>
      </c>
      <c r="DDC15" s="51">
        <f t="shared" si="203"/>
        <v>0.81499999999999995</v>
      </c>
      <c r="DDD15" s="47">
        <v>0.87</v>
      </c>
      <c r="DDE15" s="47"/>
      <c r="DDF15" s="47">
        <v>0.87</v>
      </c>
      <c r="DDG15" s="47">
        <v>0.85</v>
      </c>
      <c r="DDH15" s="47"/>
      <c r="DDI15" s="1308">
        <v>0.82</v>
      </c>
      <c r="DDJ15" s="1402">
        <v>0.82</v>
      </c>
      <c r="DDK15" s="47">
        <v>0.84199999999999997</v>
      </c>
      <c r="DDL15" s="47">
        <v>0.86299999999999999</v>
      </c>
      <c r="DDM15" s="47">
        <v>0.85399999999999998</v>
      </c>
      <c r="DDN15" s="47">
        <v>0.83499999999999996</v>
      </c>
      <c r="DDO15" s="47">
        <v>0.85199999999999998</v>
      </c>
      <c r="DDP15" s="47">
        <v>0.85</v>
      </c>
      <c r="DDQ15" s="47"/>
      <c r="DDR15" s="47">
        <v>0.872</v>
      </c>
      <c r="DDS15" s="47">
        <v>0.83499999999999996</v>
      </c>
      <c r="DDT15" s="47">
        <v>0.83199999999999996</v>
      </c>
      <c r="DDU15" s="47">
        <v>0.86</v>
      </c>
      <c r="DDV15" s="47"/>
      <c r="DDW15" s="47">
        <v>0.84399999999999997</v>
      </c>
      <c r="DDX15" s="47">
        <v>0.83699999999999997</v>
      </c>
      <c r="DDY15" s="47">
        <v>0.83499999999999996</v>
      </c>
      <c r="DDZ15" s="47">
        <v>0.83099999999999996</v>
      </c>
      <c r="DEA15" s="47"/>
      <c r="DEB15" s="47">
        <v>0.94499999999999995</v>
      </c>
      <c r="DEC15" s="47">
        <v>0.84399999999999997</v>
      </c>
      <c r="DED15" s="47"/>
      <c r="DEE15" s="47"/>
      <c r="DEF15" s="47">
        <v>0.86099999999999999</v>
      </c>
      <c r="DEG15" s="47">
        <v>0.96499999999999997</v>
      </c>
      <c r="DEH15" s="47"/>
      <c r="DEI15" s="47"/>
      <c r="DEJ15" s="47">
        <v>0.95199999999999996</v>
      </c>
      <c r="DEK15" s="47">
        <v>0.84399999999999997</v>
      </c>
      <c r="DEL15" s="47"/>
      <c r="DEM15" s="47"/>
      <c r="DEN15" s="47">
        <v>0.83799999999999997</v>
      </c>
      <c r="DEO15" s="47">
        <v>0.97599999999999998</v>
      </c>
      <c r="DEP15" s="47">
        <v>0.95599999999999996</v>
      </c>
      <c r="DEQ15" s="47">
        <v>0.85399999999999998</v>
      </c>
      <c r="DER15" s="47">
        <v>0.86299999999999999</v>
      </c>
      <c r="DES15" s="47">
        <v>0.84199999999999997</v>
      </c>
      <c r="DET15" s="47"/>
      <c r="DEU15" s="47"/>
      <c r="DEV15" s="47">
        <v>0.84299999999999997</v>
      </c>
      <c r="DEW15" s="47">
        <v>0.84099999999999997</v>
      </c>
      <c r="DEX15" s="47"/>
      <c r="DEY15" s="47"/>
      <c r="DEZ15" s="47">
        <v>0.83</v>
      </c>
      <c r="DFA15" s="47">
        <v>0.84399999999999997</v>
      </c>
      <c r="DFB15" s="47"/>
      <c r="DFC15" s="47"/>
      <c r="DFD15" s="47">
        <v>0.81499999999999995</v>
      </c>
      <c r="DFE15" s="47">
        <v>0.872</v>
      </c>
      <c r="DFF15" s="47">
        <v>0.85899999999999999</v>
      </c>
      <c r="DFG15" s="47">
        <f t="shared" si="204"/>
        <v>0.82</v>
      </c>
      <c r="DFH15" s="47"/>
      <c r="DFI15" s="47">
        <v>0.86</v>
      </c>
      <c r="DFJ15" s="47"/>
      <c r="DFK15" s="47"/>
      <c r="DFL15" s="47">
        <v>0.874</v>
      </c>
      <c r="DFM15" s="47"/>
      <c r="DFN15" s="47"/>
      <c r="DFO15" s="47">
        <v>0.872</v>
      </c>
      <c r="DFP15" s="47"/>
      <c r="DFQ15" s="47"/>
      <c r="DFR15" s="47">
        <v>0.90100000000000002</v>
      </c>
      <c r="DFS15" s="47"/>
      <c r="DFT15" s="47"/>
      <c r="DFU15" s="51">
        <v>0.80900000000000005</v>
      </c>
      <c r="DFV15" s="51">
        <v>0.80700000000000005</v>
      </c>
      <c r="DFW15" s="51">
        <f t="shared" si="205"/>
        <v>0.80900000000000005</v>
      </c>
      <c r="DFX15" s="51">
        <f t="shared" si="206"/>
        <v>0.80700000000000005</v>
      </c>
      <c r="DFY15" s="51"/>
      <c r="DFZ15" s="51"/>
      <c r="DGA15" s="51">
        <v>0.82899999999999996</v>
      </c>
      <c r="DGB15" s="51"/>
      <c r="DGC15" s="51">
        <v>0.82699999999999996</v>
      </c>
      <c r="DGD15" s="51"/>
      <c r="DGE15" s="51">
        <v>0.82299999999999995</v>
      </c>
      <c r="DGF15" s="51">
        <v>0.81699999999999995</v>
      </c>
      <c r="DGG15" s="51"/>
      <c r="DGH15" s="51"/>
      <c r="DGI15" s="51"/>
      <c r="DGJ15" s="51"/>
      <c r="DGK15" s="51">
        <v>0.80500000000000005</v>
      </c>
      <c r="DGL15" s="51">
        <v>0.82199999999999995</v>
      </c>
      <c r="DGM15" s="51">
        <f t="shared" si="207"/>
        <v>0.80900000000000005</v>
      </c>
      <c r="DGN15" s="51">
        <f t="shared" si="208"/>
        <v>0.80500000000000005</v>
      </c>
      <c r="DGO15" s="47">
        <v>0.89100000000000001</v>
      </c>
      <c r="DGP15" s="51"/>
      <c r="DGQ15" s="6">
        <f t="shared" si="209"/>
        <v>0.10135970333745359</v>
      </c>
      <c r="DGR15" s="47"/>
      <c r="DGS15" s="47">
        <v>0.86</v>
      </c>
      <c r="DGT15" s="51"/>
      <c r="DGU15" s="51"/>
      <c r="DGV15" s="47">
        <v>0.86099999999999999</v>
      </c>
      <c r="DGW15" s="47"/>
      <c r="DGX15" s="47">
        <v>0.86299999999999999</v>
      </c>
      <c r="DGY15" s="47">
        <v>0.86399999999999999</v>
      </c>
      <c r="DGZ15" s="47"/>
      <c r="DHA15" s="47">
        <v>0.82699999999999996</v>
      </c>
      <c r="DHB15" s="47">
        <f t="shared" si="210"/>
        <v>0.80500000000000005</v>
      </c>
      <c r="DHC15" s="47">
        <v>0.877</v>
      </c>
      <c r="DHD15" s="47"/>
      <c r="DHE15" s="47">
        <v>0.88200000000000001</v>
      </c>
      <c r="DHF15" s="47">
        <v>0.86899999999999999</v>
      </c>
      <c r="DHG15" s="47">
        <v>0.876</v>
      </c>
      <c r="DHH15" s="47">
        <v>0.88</v>
      </c>
      <c r="DHI15" s="47">
        <v>0.89300000000000002</v>
      </c>
      <c r="DHJ15" s="47">
        <v>0.873</v>
      </c>
      <c r="DHK15" s="47">
        <f t="shared" si="211"/>
        <v>0.80500000000000005</v>
      </c>
      <c r="DHL15" s="47"/>
      <c r="DHM15" s="47"/>
      <c r="DHN15" s="47">
        <v>0.91</v>
      </c>
      <c r="DHO15" s="47">
        <v>0.94</v>
      </c>
      <c r="DHP15" s="47"/>
      <c r="DHQ15" s="47"/>
      <c r="DHR15" s="47">
        <v>0.93700000000000006</v>
      </c>
      <c r="DHS15" s="47">
        <f t="shared" si="212"/>
        <v>0.80500000000000005</v>
      </c>
      <c r="DHT15" s="47">
        <v>1.022</v>
      </c>
      <c r="DHU15" s="47">
        <v>1.04</v>
      </c>
      <c r="DHV15" s="47">
        <v>1.0249999999999999</v>
      </c>
      <c r="DHW15" s="47">
        <v>1.016</v>
      </c>
      <c r="DHX15" s="47"/>
      <c r="DHY15" s="47">
        <v>1.0229999999999999</v>
      </c>
      <c r="DHZ15" s="47"/>
      <c r="DIA15" s="47">
        <v>1.0449999999999999</v>
      </c>
      <c r="DIB15" s="47">
        <v>0.93700000000000006</v>
      </c>
      <c r="DIC15" s="47">
        <f t="shared" si="253"/>
        <v>0.80500000000000005</v>
      </c>
      <c r="DID15" s="47"/>
      <c r="DIE15" s="47"/>
      <c r="DIF15" s="47"/>
      <c r="DIG15" s="47"/>
      <c r="DIH15" s="6">
        <f t="shared" si="213"/>
        <v>-1</v>
      </c>
      <c r="DII15" s="77">
        <v>0.626</v>
      </c>
      <c r="DIJ15" s="47">
        <v>0.627</v>
      </c>
      <c r="DIK15" s="47">
        <v>0.63500000000000001</v>
      </c>
      <c r="DIL15" s="47">
        <v>0.63600000000000001</v>
      </c>
      <c r="DIM15" s="47">
        <v>0.65200000000000002</v>
      </c>
      <c r="DIN15" s="47">
        <v>0.64</v>
      </c>
      <c r="DIO15" s="47">
        <v>0.629</v>
      </c>
      <c r="DIP15" s="47">
        <f t="shared" si="214"/>
        <v>0.626</v>
      </c>
      <c r="DIQ15" s="47">
        <v>0.64300000000000002</v>
      </c>
      <c r="DIR15" s="47"/>
      <c r="DIS15" s="47">
        <v>0.627</v>
      </c>
      <c r="DIT15" s="47"/>
      <c r="DIU15" s="1308">
        <v>0.63</v>
      </c>
      <c r="DIV15" s="1402">
        <v>0.63</v>
      </c>
      <c r="DIW15" s="47">
        <v>0.61699999999999999</v>
      </c>
      <c r="DIX15" s="47">
        <v>0.63800000000000001</v>
      </c>
      <c r="DIY15" s="47">
        <v>0.61499999999999999</v>
      </c>
      <c r="DIZ15" s="47">
        <v>0.61799999999999999</v>
      </c>
      <c r="DJA15" s="47">
        <v>0.65300000000000002</v>
      </c>
      <c r="DJB15" s="47">
        <v>0.65600000000000003</v>
      </c>
      <c r="DJC15" s="47"/>
      <c r="DJD15" s="47">
        <v>0.65300000000000002</v>
      </c>
      <c r="DJE15" s="47">
        <v>0.622</v>
      </c>
      <c r="DJF15" s="47">
        <v>0.624</v>
      </c>
      <c r="DJG15" s="47">
        <v>0.63400000000000001</v>
      </c>
      <c r="DJH15" s="47"/>
      <c r="DJI15" s="47">
        <v>0.65400000000000003</v>
      </c>
      <c r="DJJ15" s="47">
        <v>0.70499999999999996</v>
      </c>
      <c r="DJK15" s="47">
        <v>0.71199999999999997</v>
      </c>
      <c r="DJL15" s="47">
        <v>0.71399999999999997</v>
      </c>
      <c r="DJM15" s="47"/>
      <c r="DJN15" s="47">
        <v>0.69799999999999995</v>
      </c>
      <c r="DJO15" s="47">
        <v>0.71099999999999997</v>
      </c>
      <c r="DJP15" s="47"/>
      <c r="DJQ15" s="47"/>
      <c r="DJR15" s="47">
        <v>0.69499999999999995</v>
      </c>
      <c r="DJS15" s="47">
        <v>0.69699999999999995</v>
      </c>
      <c r="DJT15" s="47"/>
      <c r="DJU15" s="47"/>
      <c r="DJV15" s="47">
        <v>0.71599999999999997</v>
      </c>
      <c r="DJW15" s="47">
        <v>0.68700000000000006</v>
      </c>
      <c r="DJX15" s="47"/>
      <c r="DJY15" s="47"/>
      <c r="DJZ15" s="47">
        <v>0.68799999999999994</v>
      </c>
      <c r="DKA15" s="47">
        <v>0.71499999999999997</v>
      </c>
      <c r="DKB15" s="47">
        <v>0.72099999999999997</v>
      </c>
      <c r="DKC15" s="47">
        <v>0.70799999999999996</v>
      </c>
      <c r="DKD15" s="47">
        <v>0.69499999999999995</v>
      </c>
      <c r="DKE15" s="47">
        <v>0.69799999999999995</v>
      </c>
      <c r="DKF15" s="47"/>
      <c r="DKG15" s="47"/>
      <c r="DKH15" s="47">
        <v>0.71499999999999997</v>
      </c>
      <c r="DKI15" s="47">
        <v>0.69199999999999995</v>
      </c>
      <c r="DKJ15" s="47"/>
      <c r="DKK15" s="47"/>
      <c r="DKL15" s="47">
        <v>0.61799999999999999</v>
      </c>
      <c r="DKM15" s="47">
        <v>0.69199999999999995</v>
      </c>
      <c r="DKN15" s="47"/>
      <c r="DKO15" s="47"/>
      <c r="DKP15" s="47">
        <v>0.61499999999999999</v>
      </c>
      <c r="DKQ15" s="47">
        <v>0.67600000000000005</v>
      </c>
      <c r="DKR15" s="47">
        <v>0.63400000000000001</v>
      </c>
      <c r="DKS15" s="47">
        <f t="shared" si="216"/>
        <v>0.63</v>
      </c>
      <c r="DKT15" s="47"/>
      <c r="DKU15" s="47">
        <v>0.69</v>
      </c>
      <c r="DKV15" s="47"/>
      <c r="DKW15" s="47"/>
      <c r="DKX15" s="47">
        <v>0.68</v>
      </c>
      <c r="DKY15" s="47"/>
      <c r="DKZ15" s="47"/>
      <c r="DLA15" s="47">
        <v>0.66700000000000004</v>
      </c>
      <c r="DLB15" s="47"/>
      <c r="DLC15" s="47"/>
      <c r="DLD15" s="47">
        <v>0.85899999999999999</v>
      </c>
      <c r="DLE15" s="47"/>
      <c r="DLF15" s="47"/>
      <c r="DLG15" s="51">
        <v>0.66400000000000003</v>
      </c>
      <c r="DLH15" s="51">
        <v>0.68200000000000005</v>
      </c>
      <c r="DLI15" s="51">
        <f t="shared" si="217"/>
        <v>0.63</v>
      </c>
      <c r="DLJ15" s="51">
        <f t="shared" si="218"/>
        <v>0.63</v>
      </c>
      <c r="DLK15" s="51"/>
      <c r="DLL15" s="51"/>
      <c r="DLM15" s="51">
        <v>0.69199999999999995</v>
      </c>
      <c r="DLN15" s="51"/>
      <c r="DLO15" s="51">
        <v>0.68500000000000005</v>
      </c>
      <c r="DLP15" s="51"/>
      <c r="DLQ15" s="51">
        <v>0.66800000000000004</v>
      </c>
      <c r="DLR15" s="51">
        <v>0.67300000000000004</v>
      </c>
      <c r="DLS15" s="51"/>
      <c r="DLT15" s="51"/>
      <c r="DLU15" s="51"/>
      <c r="DLV15" s="51">
        <v>0.65300000000000002</v>
      </c>
      <c r="DLW15" s="47">
        <v>0.68100000000000005</v>
      </c>
      <c r="DLX15" s="47">
        <f t="shared" si="219"/>
        <v>0.63</v>
      </c>
      <c r="DLY15" s="47">
        <f t="shared" si="220"/>
        <v>0.63</v>
      </c>
      <c r="DLZ15" s="47">
        <v>0.80200000000000005</v>
      </c>
      <c r="DMA15" s="47"/>
      <c r="DMB15" s="6">
        <f t="shared" si="221"/>
        <v>0.2730158730158731</v>
      </c>
      <c r="DMC15" s="47"/>
      <c r="DMD15" s="47">
        <v>0.78300000000000003</v>
      </c>
      <c r="DME15" s="51"/>
      <c r="DMF15" s="51"/>
      <c r="DMG15" s="47">
        <v>0.80300000000000005</v>
      </c>
      <c r="DMH15" s="47"/>
      <c r="DMI15" s="47">
        <v>0.78200000000000003</v>
      </c>
      <c r="DMJ15" s="47">
        <v>0.76600000000000001</v>
      </c>
      <c r="DMK15" s="47"/>
      <c r="DML15" s="47">
        <v>0.625</v>
      </c>
      <c r="DMM15" s="47">
        <f t="shared" si="222"/>
        <v>0.625</v>
      </c>
      <c r="DMN15" s="47">
        <v>0.76700000000000002</v>
      </c>
      <c r="DMO15" s="47"/>
      <c r="DMP15" s="47">
        <v>0.748</v>
      </c>
      <c r="DMQ15" s="1162">
        <v>0.76300000000000001</v>
      </c>
      <c r="DMR15" s="47">
        <f t="shared" si="223"/>
        <v>0.625</v>
      </c>
      <c r="DMS15" s="47"/>
      <c r="DMT15" s="47"/>
      <c r="DMU15" s="47">
        <v>0.752</v>
      </c>
      <c r="DMV15" s="47">
        <v>0.72899999999999998</v>
      </c>
      <c r="DMW15" s="47"/>
      <c r="DMX15" s="47"/>
      <c r="DMY15" s="47">
        <v>0.72199999999999998</v>
      </c>
      <c r="DMZ15" s="47">
        <f t="shared" si="224"/>
        <v>0.625</v>
      </c>
      <c r="DNA15" s="47">
        <v>0.74099999999999999</v>
      </c>
      <c r="DNB15" s="47">
        <v>0.72899999999999998</v>
      </c>
      <c r="DNC15" s="47">
        <v>0.745</v>
      </c>
      <c r="DND15" s="47">
        <v>0.75</v>
      </c>
      <c r="DNE15" s="47"/>
      <c r="DNF15" s="47">
        <v>0.72299999999999998</v>
      </c>
      <c r="DNG15" s="47"/>
      <c r="DNH15" s="47">
        <v>0.73</v>
      </c>
      <c r="DNI15" s="47">
        <v>0.72199999999999998</v>
      </c>
      <c r="DNJ15" s="47">
        <f t="shared" si="254"/>
        <v>0.625</v>
      </c>
      <c r="DNK15" s="47"/>
      <c r="DNL15" s="47"/>
      <c r="DNM15" s="47"/>
      <c r="DNN15" s="47"/>
      <c r="DNO15" s="6">
        <f t="shared" si="255"/>
        <v>-1</v>
      </c>
      <c r="DNP15" s="77">
        <v>0.78100000000000003</v>
      </c>
      <c r="DNQ15" s="47">
        <v>0.83</v>
      </c>
      <c r="DNR15" s="47">
        <v>0.81599999999999995</v>
      </c>
      <c r="DNS15" s="47"/>
      <c r="DNT15" s="47"/>
      <c r="DNU15" s="47"/>
      <c r="DNV15" s="1401">
        <v>0.88</v>
      </c>
      <c r="DNW15" s="47">
        <v>0.86199999999999999</v>
      </c>
      <c r="DNX15" s="47">
        <v>0.86099999999999999</v>
      </c>
      <c r="DNY15" s="47">
        <v>0.86699999999999999</v>
      </c>
      <c r="DNZ15" s="47">
        <v>0.88200000000000001</v>
      </c>
      <c r="DOA15" s="47"/>
      <c r="DOB15" s="47">
        <v>0.87</v>
      </c>
      <c r="DOC15" s="47">
        <v>0.875</v>
      </c>
      <c r="DOD15" s="47"/>
      <c r="DOE15" s="47">
        <v>0.95499999999999996</v>
      </c>
      <c r="DOF15" s="47"/>
      <c r="DOG15" s="47">
        <v>0.96199999999999997</v>
      </c>
      <c r="DOH15" s="47">
        <v>0.95799999999999996</v>
      </c>
      <c r="DOI15" s="47">
        <v>0.97099999999999997</v>
      </c>
      <c r="DOJ15" s="47">
        <v>0.96699999999999997</v>
      </c>
      <c r="DOK15" s="47">
        <v>0.98199999999999998</v>
      </c>
      <c r="DOL15" s="47">
        <v>0.97699999999999998</v>
      </c>
      <c r="DOM15" s="47">
        <v>0.97399999999999998</v>
      </c>
      <c r="DON15" s="47">
        <v>0.98399999999999999</v>
      </c>
      <c r="DOO15" s="47"/>
      <c r="DOP15" s="47">
        <v>0.96599999999999997</v>
      </c>
      <c r="DOQ15" s="47"/>
      <c r="DOR15" s="47">
        <v>0.96799999999999997</v>
      </c>
      <c r="DOS15" s="47">
        <v>0.85499999999999998</v>
      </c>
      <c r="DOT15" s="47">
        <f t="shared" si="226"/>
        <v>0.85499999999999998</v>
      </c>
      <c r="DOU15" s="47">
        <v>0.94499999999999995</v>
      </c>
      <c r="DOV15" s="47"/>
      <c r="DOW15" s="47"/>
      <c r="DOX15" s="47"/>
      <c r="DOY15" s="47"/>
      <c r="DOZ15" s="47">
        <v>0.95499999999999996</v>
      </c>
      <c r="DPA15" s="47"/>
      <c r="DPB15" s="47">
        <v>0.94799999999999995</v>
      </c>
      <c r="DPC15" s="47"/>
      <c r="DPD15" s="47">
        <v>1.018</v>
      </c>
      <c r="DPE15" s="47"/>
      <c r="DPF15" s="51">
        <v>0.94599999999999995</v>
      </c>
      <c r="DPG15" s="51">
        <f t="shared" si="227"/>
        <v>0.85499999999999998</v>
      </c>
      <c r="DPH15" s="51"/>
      <c r="DPI15" s="51">
        <v>0.95699999999999996</v>
      </c>
      <c r="DPJ15" s="51"/>
      <c r="DPK15" s="51">
        <v>0.94399999999999995</v>
      </c>
      <c r="DPL15" s="51"/>
      <c r="DPM15" s="51">
        <v>0.95299999999999996</v>
      </c>
      <c r="DPN15" s="51">
        <v>0.96799999999999997</v>
      </c>
      <c r="DPO15" s="51"/>
      <c r="DPP15" s="51"/>
      <c r="DPQ15" s="47">
        <v>0.95</v>
      </c>
      <c r="DPR15" s="47">
        <f t="shared" si="228"/>
        <v>0.85499999999999998</v>
      </c>
      <c r="DPS15" s="47">
        <v>1.079</v>
      </c>
      <c r="DPT15" s="47"/>
      <c r="DPU15" s="47"/>
      <c r="DPV15" s="47">
        <v>1.0609999999999999</v>
      </c>
      <c r="DPW15" s="47"/>
      <c r="DPX15" s="47"/>
      <c r="DPY15" s="47">
        <v>1.0609999999999999</v>
      </c>
      <c r="DPZ15" s="47"/>
      <c r="DQA15" s="47">
        <v>1.052</v>
      </c>
      <c r="DQB15" s="47">
        <v>1.04</v>
      </c>
      <c r="DQC15" s="47"/>
      <c r="DQD15" s="47">
        <v>1.0249999999999999</v>
      </c>
      <c r="DQE15" s="47">
        <f t="shared" si="229"/>
        <v>0.85499999999999998</v>
      </c>
      <c r="DQF15" s="47">
        <v>1.056</v>
      </c>
      <c r="DQG15" s="47"/>
      <c r="DQH15" s="47">
        <v>1.0349999999999999</v>
      </c>
      <c r="DQI15" s="1162">
        <v>1.0129999999999999</v>
      </c>
      <c r="DQJ15" s="47">
        <f t="shared" si="230"/>
        <v>0.85499999999999998</v>
      </c>
      <c r="DQK15" s="47"/>
      <c r="DQL15" s="47"/>
      <c r="DQM15" s="47">
        <v>0.97799999999999998</v>
      </c>
      <c r="DQN15" s="47">
        <v>1.0029999999999999</v>
      </c>
      <c r="DQO15" s="47"/>
      <c r="DQP15" s="47"/>
      <c r="DQQ15" s="47">
        <v>1.014</v>
      </c>
      <c r="DQR15" s="47">
        <f t="shared" si="231"/>
        <v>0.85499999999999998</v>
      </c>
      <c r="DQS15" s="47">
        <v>1.105</v>
      </c>
      <c r="DQT15" s="47">
        <v>1.097</v>
      </c>
      <c r="DQU15" s="47">
        <v>1.1240000000000001</v>
      </c>
      <c r="DQV15" s="47">
        <v>1.115</v>
      </c>
      <c r="DQW15" s="47"/>
      <c r="DQX15" s="47">
        <v>1.097</v>
      </c>
      <c r="DQY15" s="47"/>
      <c r="DQZ15" s="47">
        <v>1.081</v>
      </c>
      <c r="DRA15" s="47">
        <v>1.014</v>
      </c>
      <c r="DRB15" s="47">
        <f t="shared" si="256"/>
        <v>0.85499999999999998</v>
      </c>
      <c r="DRC15" s="47"/>
      <c r="DRD15" s="47"/>
      <c r="DRE15" s="47"/>
      <c r="DRF15" s="47"/>
      <c r="DRG15" s="6">
        <f t="shared" si="257"/>
        <v>-1</v>
      </c>
      <c r="DRH15" s="680" t="s">
        <v>1196</v>
      </c>
      <c r="DRI15" s="1171" t="s">
        <v>1197</v>
      </c>
      <c r="DRJ15" s="1171"/>
      <c r="DRK15" s="36"/>
      <c r="DRL15" s="10" t="str">
        <f t="shared" si="232"/>
        <v>3. Missing baseline</v>
      </c>
      <c r="DRM15" s="4" t="str">
        <f t="shared" si="233"/>
        <v>3. Missing baseline</v>
      </c>
      <c r="DRN15" s="10" t="str">
        <f t="shared" si="234"/>
        <v>3. Missing baseline</v>
      </c>
      <c r="DRO15" s="4" t="str">
        <f t="shared" si="235"/>
        <v>3. Missing baseline</v>
      </c>
      <c r="DRP15" s="10" t="str">
        <f t="shared" si="236"/>
        <v xml:space="preserve">1. Better than baseline </v>
      </c>
      <c r="DRQ15" s="14" t="str">
        <f t="shared" si="237"/>
        <v>2. Within 10% deviation from baseline</v>
      </c>
      <c r="DRR15" s="14" t="str">
        <f t="shared" si="238"/>
        <v>3. Missing baseline</v>
      </c>
      <c r="DRS15" s="10" t="str">
        <f t="shared" si="239"/>
        <v>3. Missing baseline</v>
      </c>
      <c r="DRT15" s="10" t="str">
        <f t="shared" si="240"/>
        <v xml:space="preserve">1. Better than baseline </v>
      </c>
      <c r="DRU15" s="10" t="str">
        <f t="shared" si="241"/>
        <v xml:space="preserve">1. Better than baseline </v>
      </c>
      <c r="DRV15" s="10" t="str">
        <f t="shared" si="242"/>
        <v xml:space="preserve">1. Better than baseline </v>
      </c>
      <c r="DRW15" s="10" t="str">
        <f t="shared" si="243"/>
        <v xml:space="preserve">1. Better than baseline </v>
      </c>
      <c r="DRX15" s="10" t="str">
        <f t="shared" si="244"/>
        <v xml:space="preserve">1. Better than baseline </v>
      </c>
    </row>
    <row r="16" spans="1:3306" s="4" customFormat="1" ht="15" customHeight="1" thickBot="1" x14ac:dyDescent="0.4">
      <c r="A16" s="10">
        <v>14</v>
      </c>
      <c r="B16" s="83" t="s">
        <v>16</v>
      </c>
      <c r="C16" s="83" t="s">
        <v>1144</v>
      </c>
      <c r="D16" s="156" t="s">
        <v>1182</v>
      </c>
      <c r="E16" s="197" t="s">
        <v>1182</v>
      </c>
      <c r="F16" s="84" t="str">
        <f t="shared" si="0"/>
        <v>HomeNavigation_Home-Invoke-QuickActions</v>
      </c>
      <c r="G16" s="84" t="s">
        <v>1198</v>
      </c>
      <c r="H16" s="84"/>
      <c r="I16" s="83" t="s">
        <v>1198</v>
      </c>
      <c r="J16" s="83" t="s">
        <v>1199</v>
      </c>
      <c r="K16" s="178"/>
      <c r="L16" s="178">
        <v>0.52900000000000003</v>
      </c>
      <c r="M16" s="178">
        <v>0.52800000000000002</v>
      </c>
      <c r="N16" s="178">
        <v>0.52800000000000002</v>
      </c>
      <c r="O16" s="178">
        <v>0.52700000000000002</v>
      </c>
      <c r="P16" s="178">
        <v>0.52600000000000002</v>
      </c>
      <c r="Q16" s="178">
        <v>0.52800000000000002</v>
      </c>
      <c r="R16" s="178">
        <v>0.53</v>
      </c>
      <c r="S16" s="178">
        <v>0.53</v>
      </c>
      <c r="T16" s="77">
        <v>0.52600000000000002</v>
      </c>
      <c r="U16" s="77">
        <v>0.52900000000000003</v>
      </c>
      <c r="V16" s="77"/>
      <c r="W16" s="77">
        <v>0.52900000000000003</v>
      </c>
      <c r="X16" s="77">
        <v>0.53</v>
      </c>
      <c r="Y16" s="77">
        <v>0.53</v>
      </c>
      <c r="Z16" s="77">
        <v>0.52500000000000002</v>
      </c>
      <c r="AA16" s="77">
        <v>0.52700000000000002</v>
      </c>
      <c r="AB16" s="77">
        <v>0.52200000000000002</v>
      </c>
      <c r="AC16" s="77">
        <v>0.52600000000000002</v>
      </c>
      <c r="AD16" s="77">
        <f t="shared" si="1"/>
        <v>0.52600000000000002</v>
      </c>
      <c r="AE16" s="77">
        <v>0.52500000000000002</v>
      </c>
      <c r="AF16" s="77">
        <v>0.52800000000000002</v>
      </c>
      <c r="AG16" s="77"/>
      <c r="AH16" s="77">
        <v>0.52400000000000002</v>
      </c>
      <c r="AI16" s="77">
        <v>0.52400000000000002</v>
      </c>
      <c r="AJ16" s="77">
        <v>0.52700000000000002</v>
      </c>
      <c r="AK16" s="77">
        <v>0.52700000000000002</v>
      </c>
      <c r="AL16" s="77">
        <v>0.52700000000000002</v>
      </c>
      <c r="AM16" s="77">
        <v>0.52900000000000003</v>
      </c>
      <c r="AN16" s="77">
        <v>0.52900000000000003</v>
      </c>
      <c r="AO16" s="77">
        <v>0.52800000000000002</v>
      </c>
      <c r="AP16" s="77">
        <v>0.52900000000000003</v>
      </c>
      <c r="AQ16" s="77">
        <v>0.53</v>
      </c>
      <c r="AR16" s="77">
        <v>0.52400000000000002</v>
      </c>
      <c r="AS16" s="77">
        <f t="shared" si="2"/>
        <v>0.52400000000000002</v>
      </c>
      <c r="AT16" s="77">
        <v>0.52500000000000002</v>
      </c>
      <c r="AU16" s="77">
        <v>0.52600000000000002</v>
      </c>
      <c r="AV16" s="77">
        <v>0.52700000000000002</v>
      </c>
      <c r="AW16" s="77">
        <v>0.52400000000000002</v>
      </c>
      <c r="AX16" s="77">
        <v>0.52600000000000002</v>
      </c>
      <c r="AY16" s="77">
        <v>0.53</v>
      </c>
      <c r="AZ16" s="77">
        <v>0.52500000000000002</v>
      </c>
      <c r="BA16" s="77">
        <v>0.53</v>
      </c>
      <c r="BB16" s="77"/>
      <c r="BC16" s="77">
        <v>0.52800000000000002</v>
      </c>
      <c r="BD16" s="77">
        <v>0.52600000000000002</v>
      </c>
      <c r="BE16" s="77">
        <v>0.52400000000000002</v>
      </c>
      <c r="BF16" s="47">
        <v>0.52600000000000002</v>
      </c>
      <c r="BG16" s="47">
        <f t="shared" si="265"/>
        <v>0.52400000000000002</v>
      </c>
      <c r="BH16" s="77">
        <v>0.52800000000000002</v>
      </c>
      <c r="BI16" s="77">
        <v>0.52600000000000002</v>
      </c>
      <c r="BJ16" s="77">
        <v>0.52600000000000002</v>
      </c>
      <c r="BK16" s="77">
        <v>0.52800000000000002</v>
      </c>
      <c r="BL16" s="77">
        <v>0.52800000000000002</v>
      </c>
      <c r="BM16" s="77">
        <v>0.52700000000000002</v>
      </c>
      <c r="BN16" s="77">
        <v>0.52900000000000003</v>
      </c>
      <c r="BO16" s="77">
        <v>0.52800000000000002</v>
      </c>
      <c r="BP16" s="77">
        <v>0.52500000000000002</v>
      </c>
      <c r="BQ16" s="77">
        <v>0.53</v>
      </c>
      <c r="BR16" s="77">
        <v>0.52400000000000002</v>
      </c>
      <c r="BS16" s="77"/>
      <c r="BT16" s="77">
        <v>0.52400000000000002</v>
      </c>
      <c r="BU16" s="77">
        <v>0.52500000000000002</v>
      </c>
      <c r="BV16" s="77">
        <v>0.53600000000000003</v>
      </c>
      <c r="BW16" s="77"/>
      <c r="BX16" s="77">
        <v>0.53200000000000003</v>
      </c>
      <c r="BY16" s="77">
        <v>0.53700000000000003</v>
      </c>
      <c r="BZ16" s="77">
        <v>0.53900000000000003</v>
      </c>
      <c r="CA16" s="77"/>
      <c r="CB16" s="77">
        <v>0.54</v>
      </c>
      <c r="CC16" s="77">
        <v>0.53700000000000003</v>
      </c>
      <c r="CD16" s="77">
        <v>0.53800000000000003</v>
      </c>
      <c r="CE16" s="77">
        <v>0.54</v>
      </c>
      <c r="CF16" s="77">
        <f t="shared" si="3"/>
        <v>0.52400000000000002</v>
      </c>
      <c r="CG16" s="77">
        <v>0.53200000000000003</v>
      </c>
      <c r="CH16" s="77"/>
      <c r="CI16" s="77">
        <v>0.54</v>
      </c>
      <c r="CJ16" s="77">
        <v>0.53700000000000003</v>
      </c>
      <c r="CK16" s="77">
        <v>0.53900000000000003</v>
      </c>
      <c r="CL16" s="77"/>
      <c r="CM16" s="77">
        <v>0.54</v>
      </c>
      <c r="CN16" s="77">
        <v>0.54</v>
      </c>
      <c r="CO16" s="77"/>
      <c r="CP16" s="77">
        <v>0.54</v>
      </c>
      <c r="CQ16" s="77">
        <f t="shared" si="4"/>
        <v>0.52400000000000002</v>
      </c>
      <c r="CR16" s="77">
        <v>0.53600000000000003</v>
      </c>
      <c r="CS16" s="77">
        <v>0.53800000000000003</v>
      </c>
      <c r="CT16" s="77">
        <v>0.54</v>
      </c>
      <c r="CU16" s="77"/>
      <c r="CV16" s="77">
        <v>0.53700000000000003</v>
      </c>
      <c r="CW16" s="77">
        <v>0.53500000000000003</v>
      </c>
      <c r="CX16" s="77">
        <v>0.53500000000000003</v>
      </c>
      <c r="CY16" s="77"/>
      <c r="CZ16" s="77">
        <v>0.53900000000000003</v>
      </c>
      <c r="DA16" s="77">
        <v>0.53700000000000003</v>
      </c>
      <c r="DB16" s="77">
        <f t="shared" si="5"/>
        <v>0.52400000000000002</v>
      </c>
      <c r="DC16" s="77">
        <v>0.53700000000000003</v>
      </c>
      <c r="DD16" s="77">
        <v>0.53900000000000003</v>
      </c>
      <c r="DE16" s="77">
        <v>0.54</v>
      </c>
      <c r="DF16" s="77">
        <v>0.54400000000000004</v>
      </c>
      <c r="DG16" s="77">
        <v>0.54200000000000004</v>
      </c>
      <c r="DH16" s="77">
        <v>0.53200000000000003</v>
      </c>
      <c r="DI16" s="77">
        <v>0.55100000000000005</v>
      </c>
      <c r="DJ16" s="77">
        <v>0.54200000000000004</v>
      </c>
      <c r="DK16" s="77">
        <v>0.53700000000000003</v>
      </c>
      <c r="DL16" s="77">
        <v>0.54200000000000004</v>
      </c>
      <c r="DM16" s="77">
        <v>0.53700000000000003</v>
      </c>
      <c r="DN16" s="77">
        <v>0.93</v>
      </c>
      <c r="DO16" s="47">
        <v>0.54300000000000004</v>
      </c>
      <c r="DP16" s="47"/>
      <c r="DQ16" s="102">
        <v>0.54400000000000004</v>
      </c>
      <c r="DR16" s="47">
        <v>0.53900000000000003</v>
      </c>
      <c r="DS16" s="47">
        <v>0.54300000000000004</v>
      </c>
      <c r="DT16" s="47">
        <v>1.1679999999999999</v>
      </c>
      <c r="DU16" s="47">
        <v>1.143</v>
      </c>
      <c r="DV16" s="47">
        <v>1.1659999999999999</v>
      </c>
      <c r="DW16" s="47">
        <v>1.1379999999999999</v>
      </c>
      <c r="DX16" s="47">
        <v>1.345</v>
      </c>
      <c r="DY16" s="51">
        <v>0.93</v>
      </c>
      <c r="DZ16" s="51">
        <v>0.53600000000000003</v>
      </c>
      <c r="EA16" s="51">
        <v>0.93</v>
      </c>
      <c r="EB16" s="51">
        <v>0.93100000000000005</v>
      </c>
      <c r="EC16" s="51">
        <v>0.93</v>
      </c>
      <c r="ED16" s="51">
        <v>0.93100000000000005</v>
      </c>
      <c r="EE16" s="51"/>
      <c r="EF16" s="51">
        <v>0.93100000000000005</v>
      </c>
      <c r="EG16" s="51">
        <v>0.94299999999999995</v>
      </c>
      <c r="EH16" s="51">
        <v>0.93400000000000005</v>
      </c>
      <c r="EI16" s="51">
        <v>0.93899999999999995</v>
      </c>
      <c r="EJ16" s="51">
        <v>0.94099999999999995</v>
      </c>
      <c r="EK16" s="51">
        <v>0.93100000000000005</v>
      </c>
      <c r="EL16" s="51">
        <v>0.93</v>
      </c>
      <c r="EM16" s="51">
        <f t="shared" si="8"/>
        <v>0.93</v>
      </c>
      <c r="EN16" s="51">
        <v>0.93300000000000005</v>
      </c>
      <c r="EO16" s="51">
        <v>0.93400000000000005</v>
      </c>
      <c r="EP16" s="51">
        <v>0.93500000000000005</v>
      </c>
      <c r="EQ16" s="47">
        <v>0.93300000000000005</v>
      </c>
      <c r="ER16" s="47">
        <v>0.79600000000000004</v>
      </c>
      <c r="ES16" s="47">
        <v>0.79400000000000004</v>
      </c>
      <c r="ET16" s="47">
        <v>0.79400000000000004</v>
      </c>
      <c r="EU16" s="47"/>
      <c r="EV16" s="47">
        <v>0.79900000000000004</v>
      </c>
      <c r="EW16" s="51">
        <v>0.79600000000000004</v>
      </c>
      <c r="EX16" s="47">
        <f t="shared" si="9"/>
        <v>0.79600000000000004</v>
      </c>
      <c r="EY16" s="47">
        <v>0.80400000000000005</v>
      </c>
      <c r="EZ16" s="47">
        <v>0.79300000000000004</v>
      </c>
      <c r="FA16" s="47">
        <v>0.79900000000000004</v>
      </c>
      <c r="FB16" s="47">
        <v>0.80100000000000005</v>
      </c>
      <c r="FC16" s="47">
        <v>0.80500000000000005</v>
      </c>
      <c r="FD16" s="47"/>
      <c r="FE16" s="47">
        <v>0.80400000000000005</v>
      </c>
      <c r="FF16" s="47">
        <v>0.80300000000000005</v>
      </c>
      <c r="FG16" s="47">
        <v>0.80300000000000005</v>
      </c>
      <c r="FH16" s="47">
        <v>0.80100000000000005</v>
      </c>
      <c r="FI16" s="47">
        <v>0.8</v>
      </c>
      <c r="FJ16" s="47">
        <v>0.79500000000000004</v>
      </c>
      <c r="FK16" s="51">
        <v>0.80200000000000005</v>
      </c>
      <c r="FL16" s="51">
        <f t="shared" si="10"/>
        <v>0.79600000000000004</v>
      </c>
      <c r="FM16" s="51">
        <v>0.8</v>
      </c>
      <c r="FN16" s="51">
        <v>0.79700000000000004</v>
      </c>
      <c r="FO16" s="51">
        <v>0.80500000000000005</v>
      </c>
      <c r="FP16" s="51">
        <v>0.79900000000000004</v>
      </c>
      <c r="FQ16" s="51">
        <v>0.80300000000000005</v>
      </c>
      <c r="FR16" s="47">
        <v>0.80400000000000005</v>
      </c>
      <c r="FS16" s="47">
        <v>0.80400000000000005</v>
      </c>
      <c r="FT16" s="47">
        <v>0.79800000000000004</v>
      </c>
      <c r="FU16" s="47">
        <v>0.79600000000000004</v>
      </c>
      <c r="FV16" s="47">
        <v>0.80400000000000005</v>
      </c>
      <c r="FW16" s="47">
        <v>0.80100000000000005</v>
      </c>
      <c r="FX16" s="47">
        <f t="shared" si="275"/>
        <v>0.79600000000000004</v>
      </c>
      <c r="FY16" s="47">
        <v>0.79800000000000004</v>
      </c>
      <c r="FZ16" s="47">
        <v>0.81</v>
      </c>
      <c r="GA16" s="47"/>
      <c r="GB16" s="47">
        <v>0.80800000000000005</v>
      </c>
      <c r="GC16" s="47">
        <v>0.80400000000000005</v>
      </c>
      <c r="GD16" s="47">
        <v>0.80300000000000005</v>
      </c>
      <c r="GE16" s="47">
        <v>0.80400000000000005</v>
      </c>
      <c r="GF16" s="47"/>
      <c r="GG16" s="47">
        <v>0.80900000000000005</v>
      </c>
      <c r="GH16" s="47">
        <v>0.79600000000000004</v>
      </c>
      <c r="GI16" s="47">
        <v>0.81599999999999995</v>
      </c>
      <c r="GJ16" s="47">
        <v>0.80700000000000005</v>
      </c>
      <c r="GK16" s="47">
        <v>0.81299999999999994</v>
      </c>
      <c r="GL16" s="47">
        <v>0.81499999999999995</v>
      </c>
      <c r="GM16" s="47">
        <v>0.81100000000000005</v>
      </c>
      <c r="GN16" s="47"/>
      <c r="GO16" s="47">
        <v>0.81200000000000006</v>
      </c>
      <c r="GP16" s="47"/>
      <c r="GQ16" s="47">
        <v>0.81499999999999995</v>
      </c>
      <c r="GR16" s="47">
        <v>0.80900000000000005</v>
      </c>
      <c r="GS16" s="47">
        <v>0.80500000000000005</v>
      </c>
      <c r="GT16" s="47"/>
      <c r="GU16" s="47">
        <v>0.80600000000000005</v>
      </c>
      <c r="GV16" s="47">
        <v>0.80900000000000005</v>
      </c>
      <c r="GW16" s="47">
        <v>0.79700000000000004</v>
      </c>
      <c r="GX16" s="47">
        <v>0.80300000000000005</v>
      </c>
      <c r="GY16" s="47">
        <v>0.81499999999999995</v>
      </c>
      <c r="GZ16" s="47">
        <v>0.80700000000000005</v>
      </c>
      <c r="HA16" s="47"/>
      <c r="HB16" s="47">
        <v>0.80900000000000005</v>
      </c>
      <c r="HC16" s="47">
        <f t="shared" si="12"/>
        <v>0.79600000000000004</v>
      </c>
      <c r="HD16" s="47">
        <v>0.80900000000000005</v>
      </c>
      <c r="HE16" s="47">
        <v>0.81299999999999994</v>
      </c>
      <c r="HF16" s="47">
        <v>0.81299999999999994</v>
      </c>
      <c r="HG16" s="47">
        <v>0.81100000000000005</v>
      </c>
      <c r="HH16" s="51">
        <v>0.81100000000000005</v>
      </c>
      <c r="HI16" s="47">
        <f t="shared" si="13"/>
        <v>0.79600000000000004</v>
      </c>
      <c r="HJ16" s="47">
        <v>0.80500000000000005</v>
      </c>
      <c r="HK16" s="47">
        <v>0.81200000000000006</v>
      </c>
      <c r="HL16" s="47">
        <v>0.81100000000000005</v>
      </c>
      <c r="HM16" s="47">
        <v>0.81299999999999994</v>
      </c>
      <c r="HN16" s="77"/>
      <c r="HO16" s="77">
        <v>0.82199999999999995</v>
      </c>
      <c r="HP16" s="77">
        <v>0.81100000000000005</v>
      </c>
      <c r="HQ16" s="77">
        <v>0.80600000000000005</v>
      </c>
      <c r="HR16" s="77">
        <v>0.81100000000000005</v>
      </c>
      <c r="HS16" s="77">
        <v>0.81</v>
      </c>
      <c r="HT16" s="77"/>
      <c r="HU16" s="77">
        <v>0.80600000000000005</v>
      </c>
      <c r="HV16" s="77"/>
      <c r="HW16" s="77">
        <v>0.81899999999999995</v>
      </c>
      <c r="HX16" s="77">
        <v>0.80900000000000005</v>
      </c>
      <c r="HY16" s="47">
        <f t="shared" si="14"/>
        <v>0.79600000000000004</v>
      </c>
      <c r="HZ16" s="77"/>
      <c r="IA16" s="6">
        <f t="shared" si="15"/>
        <v>1.6331658291457302E-2</v>
      </c>
      <c r="IB16" s="102"/>
      <c r="IC16" s="102">
        <v>0.57999999999999996</v>
      </c>
      <c r="ID16" s="102">
        <v>0.58099999999999996</v>
      </c>
      <c r="IE16" s="102">
        <v>0.58199999999999996</v>
      </c>
      <c r="IF16" s="102">
        <v>0.57999999999999996</v>
      </c>
      <c r="IG16" s="102">
        <v>0.57799999999999996</v>
      </c>
      <c r="IH16" s="102">
        <v>0.57699999999999996</v>
      </c>
      <c r="II16" s="102">
        <v>0.57699999999999996</v>
      </c>
      <c r="IJ16" s="102">
        <v>0.58099999999999996</v>
      </c>
      <c r="IK16" s="102">
        <v>0.57899999999999996</v>
      </c>
      <c r="IL16" s="102">
        <v>0.57999999999999996</v>
      </c>
      <c r="IM16" s="102">
        <v>0.57799999999999996</v>
      </c>
      <c r="IN16" s="102">
        <v>0.57799999999999996</v>
      </c>
      <c r="IO16" s="102">
        <v>0.57499999999999996</v>
      </c>
      <c r="IP16" s="102">
        <v>0.57699999999999996</v>
      </c>
      <c r="IQ16" s="102">
        <v>0.57699999999999996</v>
      </c>
      <c r="IR16" s="102">
        <f t="shared" si="16"/>
        <v>0.57699999999999996</v>
      </c>
      <c r="IS16" s="102">
        <v>0.57599999999999996</v>
      </c>
      <c r="IT16" s="102">
        <v>0.57599999999999996</v>
      </c>
      <c r="IU16" s="102">
        <v>0.57599999999999996</v>
      </c>
      <c r="IV16" s="102">
        <v>0.58099999999999996</v>
      </c>
      <c r="IW16" s="102">
        <v>0.58199999999999996</v>
      </c>
      <c r="IX16" s="102"/>
      <c r="IY16" s="102">
        <v>0.58199999999999996</v>
      </c>
      <c r="IZ16" s="102">
        <v>0.57899999999999996</v>
      </c>
      <c r="JA16" s="102">
        <v>0.58099999999999996</v>
      </c>
      <c r="JB16" s="102">
        <v>0.58099999999999996</v>
      </c>
      <c r="JC16" s="102">
        <v>0.57999999999999996</v>
      </c>
      <c r="JD16" s="102">
        <v>0.57899999999999996</v>
      </c>
      <c r="JE16" s="102">
        <v>0.57799999999999996</v>
      </c>
      <c r="JF16" s="102">
        <v>0.57699999999999996</v>
      </c>
      <c r="JG16" s="102"/>
      <c r="JH16" s="102">
        <v>0.58299999999999996</v>
      </c>
      <c r="JI16" s="102">
        <v>0.57699999999999996</v>
      </c>
      <c r="JJ16" s="102">
        <f t="shared" si="17"/>
        <v>0.57699999999999996</v>
      </c>
      <c r="JK16" s="102"/>
      <c r="JL16" s="102">
        <v>0.57999999999999996</v>
      </c>
      <c r="JM16" s="102">
        <v>0.55900000000000005</v>
      </c>
      <c r="JN16" s="102">
        <v>0.55800000000000005</v>
      </c>
      <c r="JO16" s="102">
        <v>0.55800000000000005</v>
      </c>
      <c r="JP16" s="102">
        <v>0.55900000000000005</v>
      </c>
      <c r="JQ16" s="102">
        <v>0.55800000000000005</v>
      </c>
      <c r="JR16" s="102">
        <v>0.55700000000000005</v>
      </c>
      <c r="JS16" s="102">
        <v>0.55900000000000005</v>
      </c>
      <c r="JT16" s="102">
        <v>0.55600000000000005</v>
      </c>
      <c r="JU16" s="102">
        <v>0.57299999999999995</v>
      </c>
      <c r="JV16" s="102">
        <v>0.57299999999999995</v>
      </c>
      <c r="JW16" s="102">
        <v>0.57299999999999995</v>
      </c>
      <c r="JX16" s="102">
        <f t="shared" si="266"/>
        <v>0.57299999999999995</v>
      </c>
      <c r="JY16" s="102">
        <v>0.55600000000000005</v>
      </c>
      <c r="JZ16" s="102">
        <v>0.55600000000000005</v>
      </c>
      <c r="KA16" s="102">
        <v>0.55500000000000005</v>
      </c>
      <c r="KB16" s="102">
        <v>0.55500000000000005</v>
      </c>
      <c r="KC16" s="102">
        <v>0.55800000000000005</v>
      </c>
      <c r="KD16" s="102">
        <v>0.55600000000000005</v>
      </c>
      <c r="KE16" s="102">
        <v>0.55700000000000005</v>
      </c>
      <c r="KF16" s="102">
        <v>0.55400000000000005</v>
      </c>
      <c r="KG16" s="102">
        <v>0.55800000000000005</v>
      </c>
      <c r="KH16" s="102">
        <v>0.57999999999999996</v>
      </c>
      <c r="KI16" s="102">
        <f t="shared" si="18"/>
        <v>0.57299999999999995</v>
      </c>
      <c r="KJ16" s="102">
        <v>0.57699999999999996</v>
      </c>
      <c r="KK16" s="102">
        <v>0.57599999999999996</v>
      </c>
      <c r="KL16" s="102">
        <v>0.55800000000000005</v>
      </c>
      <c r="KM16" s="102">
        <v>0.58099999999999996</v>
      </c>
      <c r="KN16" s="102">
        <v>0.57899999999999996</v>
      </c>
      <c r="KO16" s="102">
        <v>0.57699999999999996</v>
      </c>
      <c r="KP16" s="102">
        <v>0.57499999999999996</v>
      </c>
      <c r="KQ16" s="102">
        <v>0.57999999999999996</v>
      </c>
      <c r="KR16" s="102">
        <v>0.57899999999999996</v>
      </c>
      <c r="KS16" s="102">
        <v>0.57999999999999996</v>
      </c>
      <c r="KT16" s="102">
        <f t="shared" si="19"/>
        <v>0.57299999999999995</v>
      </c>
      <c r="KU16" s="102">
        <v>0.57699999999999996</v>
      </c>
      <c r="KV16" s="102">
        <v>0.57799999999999996</v>
      </c>
      <c r="KW16" s="102">
        <v>0.57599999999999996</v>
      </c>
      <c r="KX16" s="102">
        <v>0.57999999999999996</v>
      </c>
      <c r="KY16" s="102"/>
      <c r="KZ16" s="102">
        <v>0.57599999999999996</v>
      </c>
      <c r="LA16" s="102"/>
      <c r="LB16" s="102">
        <v>0.57799999999999996</v>
      </c>
      <c r="LC16" s="102">
        <v>0.57899999999999996</v>
      </c>
      <c r="LD16" s="102">
        <f t="shared" si="20"/>
        <v>0.57299999999999995</v>
      </c>
      <c r="LE16" s="102">
        <v>0.57599999999999996</v>
      </c>
      <c r="LF16" s="102">
        <v>0.57699999999999996</v>
      </c>
      <c r="LG16" s="102">
        <v>0.57799999999999996</v>
      </c>
      <c r="LH16" s="102">
        <v>0.57799999999999996</v>
      </c>
      <c r="LI16" s="102">
        <v>0.57699999999999996</v>
      </c>
      <c r="LJ16" s="102">
        <v>0.57599999999999996</v>
      </c>
      <c r="LK16" s="102">
        <v>0.57699999999999996</v>
      </c>
      <c r="LL16" s="102">
        <v>0.58399999999999996</v>
      </c>
      <c r="LM16" s="102">
        <f t="shared" si="21"/>
        <v>0.57299999999999995</v>
      </c>
      <c r="LN16" s="102">
        <v>0.57599999999999996</v>
      </c>
      <c r="LO16" s="102">
        <v>0.56699999999999995</v>
      </c>
      <c r="LP16" s="102">
        <v>0.56000000000000005</v>
      </c>
      <c r="LQ16" s="102"/>
      <c r="LR16" s="102">
        <v>0.56200000000000006</v>
      </c>
      <c r="LS16" s="102">
        <v>0.55800000000000005</v>
      </c>
      <c r="LT16" s="102">
        <v>0.56200000000000006</v>
      </c>
      <c r="LU16" s="102">
        <v>0.55800000000000005</v>
      </c>
      <c r="LV16" s="102"/>
      <c r="LW16" s="102">
        <v>0.57699999999999996</v>
      </c>
      <c r="LX16" s="102">
        <v>0.57799999999999996</v>
      </c>
      <c r="LY16" s="102">
        <v>0.58099999999999996</v>
      </c>
      <c r="LZ16" s="102">
        <f t="shared" si="22"/>
        <v>0.57299999999999995</v>
      </c>
      <c r="MA16" s="102">
        <v>0.57899999999999996</v>
      </c>
      <c r="MB16" s="102">
        <v>0.57999999999999996</v>
      </c>
      <c r="MC16" s="102"/>
      <c r="MD16" s="885">
        <f t="shared" si="23"/>
        <v>1.2216404886561966E-2</v>
      </c>
      <c r="ME16" s="1060"/>
      <c r="MF16" s="1060">
        <v>0.56599999999999995</v>
      </c>
      <c r="MG16" s="1060">
        <v>0.56299999999999994</v>
      </c>
      <c r="MH16" s="1060">
        <v>0.56599999999999995</v>
      </c>
      <c r="MI16" s="1060">
        <v>0.56399999999999995</v>
      </c>
      <c r="MJ16" s="1060">
        <v>0.56499999999999995</v>
      </c>
      <c r="MK16" s="1060">
        <v>0.56399999999999995</v>
      </c>
      <c r="ML16" s="1060">
        <v>0.55500000000000005</v>
      </c>
      <c r="MM16" s="1060">
        <v>0.55700000000000005</v>
      </c>
      <c r="MN16" s="1060">
        <v>0.55500000000000005</v>
      </c>
      <c r="MO16" s="1060"/>
      <c r="MP16" s="1060">
        <v>0.56000000000000005</v>
      </c>
      <c r="MQ16" s="1060">
        <v>0.55300000000000005</v>
      </c>
      <c r="MR16" s="1060">
        <v>0.55300000000000005</v>
      </c>
      <c r="MS16" s="1060">
        <v>0.55400000000000005</v>
      </c>
      <c r="MT16" s="1060">
        <v>0.55200000000000005</v>
      </c>
      <c r="MU16" s="1060">
        <v>0.56000000000000005</v>
      </c>
      <c r="MV16" s="1060">
        <f t="shared" si="24"/>
        <v>0.55500000000000005</v>
      </c>
      <c r="MW16" s="1060">
        <v>0.55300000000000005</v>
      </c>
      <c r="MX16" s="1060">
        <v>0.55300000000000005</v>
      </c>
      <c r="MY16" s="1060">
        <v>0.55400000000000005</v>
      </c>
      <c r="MZ16" s="1060"/>
      <c r="NA16" s="1060">
        <v>0.55600000000000005</v>
      </c>
      <c r="NB16" s="1060">
        <v>0.55500000000000005</v>
      </c>
      <c r="NC16" s="1060">
        <v>0.55300000000000005</v>
      </c>
      <c r="ND16" s="1060">
        <v>0.55500000000000005</v>
      </c>
      <c r="NE16" s="1060">
        <v>0.55100000000000005</v>
      </c>
      <c r="NF16" s="1060"/>
      <c r="NG16" s="1060">
        <v>0.55100000000000005</v>
      </c>
      <c r="NH16" s="1060">
        <v>0.55600000000000005</v>
      </c>
      <c r="NI16" s="1060"/>
      <c r="NJ16" s="1060">
        <v>0.55400000000000005</v>
      </c>
      <c r="NK16" s="1060">
        <v>0.55500000000000005</v>
      </c>
      <c r="NL16" s="1060">
        <v>0.55700000000000005</v>
      </c>
      <c r="NM16" s="1060">
        <v>0.55300000000000005</v>
      </c>
      <c r="NN16" s="1060">
        <f t="shared" si="25"/>
        <v>0.55300000000000005</v>
      </c>
      <c r="NO16" s="1060">
        <v>0.55300000000000005</v>
      </c>
      <c r="NP16" s="1060">
        <v>0.55300000000000005</v>
      </c>
      <c r="NQ16" s="1060">
        <v>0.55300000000000005</v>
      </c>
      <c r="NR16" s="1060"/>
      <c r="NS16" s="1060">
        <v>0.55700000000000005</v>
      </c>
      <c r="NT16" s="1060">
        <v>0.55400000000000005</v>
      </c>
      <c r="NU16" s="1060">
        <v>0.56299999999999994</v>
      </c>
      <c r="NV16" s="1060">
        <v>0.56699999999999995</v>
      </c>
      <c r="NW16" s="1060">
        <v>0.56299999999999994</v>
      </c>
      <c r="NX16" s="1060">
        <v>0.56100000000000005</v>
      </c>
      <c r="NY16" s="1060">
        <v>0.55500000000000005</v>
      </c>
      <c r="NZ16" s="1060">
        <v>0.55300000000000005</v>
      </c>
      <c r="OA16" s="1060">
        <v>0.55500000000000005</v>
      </c>
      <c r="OB16" s="102">
        <f t="shared" si="267"/>
        <v>0.55300000000000005</v>
      </c>
      <c r="OC16" s="1060">
        <v>0.56100000000000005</v>
      </c>
      <c r="OD16" s="1060">
        <v>0.56200000000000006</v>
      </c>
      <c r="OE16" s="1060">
        <v>0.55900000000000005</v>
      </c>
      <c r="OF16" s="1060">
        <v>0.56100000000000005</v>
      </c>
      <c r="OG16" s="1060"/>
      <c r="OH16" s="1060">
        <v>0.56499999999999995</v>
      </c>
      <c r="OI16" s="1060">
        <v>0.56499999999999995</v>
      </c>
      <c r="OJ16" s="102">
        <v>0.56299999999999994</v>
      </c>
      <c r="OK16" s="102">
        <v>0.56399999999999995</v>
      </c>
      <c r="OL16" s="102">
        <v>0.56299999999999994</v>
      </c>
      <c r="OM16" s="102">
        <v>0.55000000000000004</v>
      </c>
      <c r="ON16" s="102">
        <f t="shared" si="26"/>
        <v>0.55000000000000004</v>
      </c>
      <c r="OO16" s="102">
        <v>0.55200000000000005</v>
      </c>
      <c r="OP16" s="102">
        <v>0.55400000000000005</v>
      </c>
      <c r="OQ16" s="102">
        <v>0.55300000000000005</v>
      </c>
      <c r="OR16" s="102">
        <v>0.55600000000000005</v>
      </c>
      <c r="OS16" s="102">
        <v>0.55400000000000005</v>
      </c>
      <c r="OT16" s="102">
        <v>0.55100000000000005</v>
      </c>
      <c r="OU16" s="102">
        <v>0.55500000000000005</v>
      </c>
      <c r="OV16" s="102">
        <v>0.55300000000000005</v>
      </c>
      <c r="OW16" s="102"/>
      <c r="OX16" s="102">
        <v>0.55500000000000005</v>
      </c>
      <c r="OY16" s="102">
        <v>0.55000000000000004</v>
      </c>
      <c r="OZ16" s="102">
        <f t="shared" si="27"/>
        <v>0.55000000000000004</v>
      </c>
      <c r="PA16" s="102"/>
      <c r="PB16" s="102">
        <v>0.55100000000000005</v>
      </c>
      <c r="PC16" s="102">
        <v>0.55500000000000005</v>
      </c>
      <c r="PD16" s="102">
        <v>0.55400000000000005</v>
      </c>
      <c r="PE16" s="102">
        <v>0.55600000000000005</v>
      </c>
      <c r="PF16" s="102"/>
      <c r="PG16" s="102">
        <v>0.55200000000000005</v>
      </c>
      <c r="PH16" s="102">
        <v>0.55400000000000005</v>
      </c>
      <c r="PI16" s="102"/>
      <c r="PJ16" s="102">
        <v>0.55200000000000005</v>
      </c>
      <c r="PK16" s="102">
        <f t="shared" si="28"/>
        <v>0.55000000000000004</v>
      </c>
      <c r="PL16" s="102">
        <v>0.55400000000000005</v>
      </c>
      <c r="PM16" s="102">
        <v>0.55200000000000005</v>
      </c>
      <c r="PN16" s="102">
        <v>0.55500000000000005</v>
      </c>
      <c r="PO16" s="102"/>
      <c r="PP16" s="102">
        <v>0.55500000000000005</v>
      </c>
      <c r="PQ16" s="102">
        <v>0.55400000000000005</v>
      </c>
      <c r="PR16" s="102">
        <v>0.55100000000000005</v>
      </c>
      <c r="PS16" s="102">
        <v>0.55500000000000005</v>
      </c>
      <c r="PT16" s="102">
        <v>0.55900000000000005</v>
      </c>
      <c r="PU16" s="102">
        <f t="shared" si="29"/>
        <v>0.55000000000000004</v>
      </c>
      <c r="PV16" s="102">
        <v>0.55500000000000005</v>
      </c>
      <c r="PW16" s="102">
        <v>0.56399999999999995</v>
      </c>
      <c r="PX16" s="102">
        <v>0.56299999999999994</v>
      </c>
      <c r="PY16" s="102">
        <v>0.56200000000000006</v>
      </c>
      <c r="PZ16" s="102">
        <v>0.55900000000000005</v>
      </c>
      <c r="QA16" s="102"/>
      <c r="QB16" s="102">
        <v>0.56200000000000006</v>
      </c>
      <c r="QC16" s="102">
        <v>0.56100000000000005</v>
      </c>
      <c r="QD16" s="102">
        <v>0.55500000000000005</v>
      </c>
      <c r="QE16" s="102">
        <v>0.55500000000000005</v>
      </c>
      <c r="QF16" s="102">
        <v>0.57999999999999996</v>
      </c>
      <c r="QG16" s="102">
        <v>0.55200000000000005</v>
      </c>
      <c r="QH16" s="102">
        <v>0.96</v>
      </c>
      <c r="QI16" s="102">
        <v>0.55500000000000005</v>
      </c>
      <c r="QJ16" s="102">
        <v>0.55500000000000005</v>
      </c>
      <c r="QK16" s="102">
        <v>0.55500000000000005</v>
      </c>
      <c r="QL16" s="102">
        <v>0.55500000000000005</v>
      </c>
      <c r="QM16" s="102"/>
      <c r="QN16" s="102">
        <v>1.2030000000000001</v>
      </c>
      <c r="QO16" s="102">
        <v>1.204</v>
      </c>
      <c r="QP16" s="102">
        <v>1.198</v>
      </c>
      <c r="QQ16" s="102">
        <v>1.2030000000000001</v>
      </c>
      <c r="QR16" s="102">
        <v>1.2509999999999999</v>
      </c>
      <c r="QS16" s="102">
        <v>0.96199999999999997</v>
      </c>
      <c r="QT16" s="102">
        <v>0.55800000000000005</v>
      </c>
      <c r="QU16" s="102">
        <v>0.96</v>
      </c>
      <c r="QV16" s="102">
        <v>0.96299999999999997</v>
      </c>
      <c r="QW16" s="102">
        <v>0.96199999999999997</v>
      </c>
      <c r="QX16" s="102">
        <v>0.96599999999999997</v>
      </c>
      <c r="QY16" s="102">
        <v>0.96899999999999997</v>
      </c>
      <c r="QZ16" s="102">
        <v>0.96399999999999997</v>
      </c>
      <c r="RA16" s="102">
        <v>0.96099999999999997</v>
      </c>
      <c r="RB16" s="102">
        <v>0.96299999999999997</v>
      </c>
      <c r="RC16" s="102">
        <v>0.97099999999999997</v>
      </c>
      <c r="RD16" s="102">
        <v>0.96399999999999997</v>
      </c>
      <c r="RE16" s="102">
        <v>0.96</v>
      </c>
      <c r="RF16" s="102">
        <f t="shared" si="32"/>
        <v>0.96</v>
      </c>
      <c r="RG16" s="102">
        <v>0.96099999999999997</v>
      </c>
      <c r="RH16" s="102"/>
      <c r="RI16" s="102">
        <v>0.96299999999999997</v>
      </c>
      <c r="RJ16" s="102">
        <v>0.96</v>
      </c>
      <c r="RK16" s="102">
        <v>0.96399999999999997</v>
      </c>
      <c r="RL16" s="102">
        <v>0.82499999999999996</v>
      </c>
      <c r="RM16" s="102">
        <v>0.82599999999999996</v>
      </c>
      <c r="RN16" s="102">
        <v>0.82399999999999995</v>
      </c>
      <c r="RO16" s="102">
        <v>0.83</v>
      </c>
      <c r="RP16" s="102">
        <v>0.82699999999999996</v>
      </c>
      <c r="RQ16" s="102">
        <f t="shared" si="33"/>
        <v>0.82699999999999996</v>
      </c>
      <c r="RR16" s="102"/>
      <c r="RS16" s="102">
        <v>0.83199999999999996</v>
      </c>
      <c r="RT16" s="102">
        <v>0.82699999999999996</v>
      </c>
      <c r="RU16" s="102">
        <v>0.82899999999999996</v>
      </c>
      <c r="RV16" s="102">
        <v>0.82699999999999996</v>
      </c>
      <c r="RW16" s="102">
        <v>0.82599999999999996</v>
      </c>
      <c r="RX16" s="102">
        <v>0.82799999999999996</v>
      </c>
      <c r="RY16" s="102">
        <v>0.82899999999999996</v>
      </c>
      <c r="RZ16" s="102">
        <v>0.82699999999999996</v>
      </c>
      <c r="SA16" s="102">
        <v>0.83099999999999996</v>
      </c>
      <c r="SB16" s="102">
        <v>0.82799999999999996</v>
      </c>
      <c r="SC16" s="102">
        <v>0.82599999999999996</v>
      </c>
      <c r="SD16" s="102">
        <v>0.82899999999999996</v>
      </c>
      <c r="SE16" s="102">
        <f t="shared" si="34"/>
        <v>0.82699999999999996</v>
      </c>
      <c r="SF16" s="102">
        <v>0.83</v>
      </c>
      <c r="SG16" s="102">
        <v>0.82899999999999996</v>
      </c>
      <c r="SH16" s="102">
        <v>0.83199999999999996</v>
      </c>
      <c r="SI16" s="102">
        <v>0.82899999999999996</v>
      </c>
      <c r="SJ16" s="102">
        <v>0.83299999999999996</v>
      </c>
      <c r="SK16" s="102">
        <v>0.83199999999999996</v>
      </c>
      <c r="SL16" s="102">
        <v>0.82799999999999996</v>
      </c>
      <c r="SM16" s="102"/>
      <c r="SN16" s="102">
        <v>0.83</v>
      </c>
      <c r="SO16" s="102">
        <v>0.83199999999999996</v>
      </c>
      <c r="SP16" s="102">
        <v>0.82699999999999996</v>
      </c>
      <c r="SQ16" s="102">
        <v>0.82899999999999996</v>
      </c>
      <c r="SR16" s="102">
        <f t="shared" si="35"/>
        <v>0.82699999999999996</v>
      </c>
      <c r="SS16" s="102">
        <v>0.82799999999999996</v>
      </c>
      <c r="ST16" s="102"/>
      <c r="SU16" s="102">
        <v>0.82499999999999996</v>
      </c>
      <c r="SV16" s="102">
        <v>0.82599999999999996</v>
      </c>
      <c r="SW16" s="102"/>
      <c r="SX16" s="102">
        <v>0.83299999999999996</v>
      </c>
      <c r="SY16" s="102">
        <v>0.83099999999999996</v>
      </c>
      <c r="SZ16" s="102">
        <v>0.82699999999999996</v>
      </c>
      <c r="TA16" s="102">
        <v>0.82799999999999996</v>
      </c>
      <c r="TB16" s="102"/>
      <c r="TC16" s="102">
        <v>0.83</v>
      </c>
      <c r="TD16" s="102">
        <v>0.83399999999999996</v>
      </c>
      <c r="TE16" s="102">
        <v>0.83499999999999996</v>
      </c>
      <c r="TF16" s="102">
        <v>0.83099999999999996</v>
      </c>
      <c r="TG16" s="102">
        <v>0.83499999999999996</v>
      </c>
      <c r="TH16" s="102">
        <v>0.83699999999999997</v>
      </c>
      <c r="TI16" s="102">
        <v>0.83899999999999997</v>
      </c>
      <c r="TJ16" s="102"/>
      <c r="TK16" s="102">
        <v>0.83399999999999996</v>
      </c>
      <c r="TL16" s="102">
        <v>0.83499999999999996</v>
      </c>
      <c r="TM16" s="102">
        <v>0.83399999999999996</v>
      </c>
      <c r="TN16" s="102">
        <v>0.83</v>
      </c>
      <c r="TO16" s="102">
        <v>0.83</v>
      </c>
      <c r="TP16" s="102">
        <v>0.82499999999999996</v>
      </c>
      <c r="TQ16" s="102"/>
      <c r="TR16" s="102">
        <v>0.82899999999999996</v>
      </c>
      <c r="TS16" s="102">
        <v>0.83099999999999996</v>
      </c>
      <c r="TT16" s="102">
        <v>0.83499999999999996</v>
      </c>
      <c r="TU16" s="102">
        <v>0.83099999999999996</v>
      </c>
      <c r="TV16" s="102">
        <f t="shared" si="36"/>
        <v>0.82699999999999996</v>
      </c>
      <c r="TW16" s="102">
        <v>0.83199999999999996</v>
      </c>
      <c r="TX16" s="102">
        <v>0.83099999999999996</v>
      </c>
      <c r="TY16" s="102">
        <v>0.83499999999999996</v>
      </c>
      <c r="TZ16" s="102">
        <v>0.83699999999999997</v>
      </c>
      <c r="UA16" s="102">
        <v>0.83299999999999996</v>
      </c>
      <c r="UB16" s="51">
        <f t="shared" si="37"/>
        <v>0.82699999999999996</v>
      </c>
      <c r="UC16" s="51">
        <v>0.84</v>
      </c>
      <c r="UD16" s="51">
        <v>0.83799999999999997</v>
      </c>
      <c r="UE16" s="51">
        <v>0.84099999999999997</v>
      </c>
      <c r="UF16" s="51">
        <v>0.83699999999999997</v>
      </c>
      <c r="UG16" s="51">
        <v>0.84499999999999997</v>
      </c>
      <c r="UH16" s="47">
        <v>0.83599999999999997</v>
      </c>
      <c r="UI16" s="47">
        <v>0.83799999999999997</v>
      </c>
      <c r="UJ16" s="47">
        <v>0.84299999999999997</v>
      </c>
      <c r="UK16" s="47">
        <v>0.84099999999999997</v>
      </c>
      <c r="UL16" s="47">
        <v>0.84199999999999997</v>
      </c>
      <c r="UM16" s="47">
        <v>0.83899999999999997</v>
      </c>
      <c r="UN16" s="47"/>
      <c r="UO16" s="47">
        <v>0.83499999999999996</v>
      </c>
      <c r="UP16" s="51">
        <f t="shared" si="38"/>
        <v>0.82699999999999996</v>
      </c>
      <c r="UQ16" s="47"/>
      <c r="UR16" s="6">
        <f t="shared" si="39"/>
        <v>9.6735187424425734E-3</v>
      </c>
      <c r="US16" s="1060">
        <v>0.57099999999999995</v>
      </c>
      <c r="UT16" s="1060">
        <v>0.57099999999999995</v>
      </c>
      <c r="UU16" s="1060">
        <v>0.57199999999999995</v>
      </c>
      <c r="UV16" s="1060">
        <v>0.56999999999999995</v>
      </c>
      <c r="UW16" s="1060">
        <v>0.57099999999999995</v>
      </c>
      <c r="UX16" s="1060">
        <v>0.56999999999999995</v>
      </c>
      <c r="UY16" s="1060">
        <v>0.56699999999999995</v>
      </c>
      <c r="UZ16" s="1060">
        <v>0.56999999999999995</v>
      </c>
      <c r="VA16" s="1060">
        <v>0.55100000000000005</v>
      </c>
      <c r="VB16" s="1060">
        <v>0.55100000000000005</v>
      </c>
      <c r="VC16" s="1060">
        <v>0.54700000000000004</v>
      </c>
      <c r="VD16" s="1060">
        <v>0.54900000000000004</v>
      </c>
      <c r="VE16" s="1060"/>
      <c r="VF16" s="1060">
        <v>0.56699999999999995</v>
      </c>
      <c r="VG16" s="1060">
        <v>0.56699999999999995</v>
      </c>
      <c r="VH16" s="1060">
        <v>0.56699999999999995</v>
      </c>
      <c r="VI16" s="1060">
        <f t="shared" si="40"/>
        <v>0.56699999999999995</v>
      </c>
      <c r="VJ16" s="1060">
        <v>0.56699999999999995</v>
      </c>
      <c r="VK16" s="1060">
        <v>0.57099999999999995</v>
      </c>
      <c r="VL16" s="1060">
        <v>0.56699999999999995</v>
      </c>
      <c r="VM16" s="1060">
        <v>0.56499999999999995</v>
      </c>
      <c r="VN16" s="1060"/>
      <c r="VO16" s="1060">
        <v>0.56999999999999995</v>
      </c>
      <c r="VP16" s="1060">
        <v>0.56899999999999995</v>
      </c>
      <c r="VQ16" s="1060">
        <v>0.56799999999999995</v>
      </c>
      <c r="VR16" s="1060">
        <v>0.56799999999999995</v>
      </c>
      <c r="VS16" s="1060">
        <v>0.56599999999999995</v>
      </c>
      <c r="VT16" s="1060">
        <v>0.56699999999999995</v>
      </c>
      <c r="VU16" s="1060">
        <v>0.57099999999999995</v>
      </c>
      <c r="VV16" s="1060">
        <v>0.57299999999999995</v>
      </c>
      <c r="VW16" s="1060">
        <v>0.54700000000000004</v>
      </c>
      <c r="VX16" s="1060">
        <f t="shared" si="41"/>
        <v>0.54700000000000004</v>
      </c>
      <c r="VY16" s="1060">
        <v>0.56899999999999995</v>
      </c>
      <c r="VZ16" s="1060">
        <v>0.56799999999999995</v>
      </c>
      <c r="WA16" s="1060">
        <v>0.56799999999999995</v>
      </c>
      <c r="WB16" s="1060">
        <v>0.57099999999999995</v>
      </c>
      <c r="WC16" s="1060"/>
      <c r="WD16" s="1060">
        <v>0.56799999999999995</v>
      </c>
      <c r="WE16" s="1060">
        <v>0.57099999999999995</v>
      </c>
      <c r="WF16" s="1060">
        <v>0.55300000000000005</v>
      </c>
      <c r="WG16" s="1060">
        <v>0.57199999999999995</v>
      </c>
      <c r="WH16" s="1060">
        <v>0.56599999999999995</v>
      </c>
      <c r="WI16" s="102">
        <v>0.55200000000000005</v>
      </c>
      <c r="WJ16" s="102">
        <v>0.54700000000000004</v>
      </c>
      <c r="WK16" s="1060">
        <v>0.55200000000000005</v>
      </c>
      <c r="WL16" s="102">
        <f t="shared" si="268"/>
        <v>0.54700000000000004</v>
      </c>
      <c r="WM16" s="1060">
        <v>0.57599999999999996</v>
      </c>
      <c r="WN16" s="1060">
        <v>0.57299999999999995</v>
      </c>
      <c r="WO16" s="1060">
        <v>0.56699999999999995</v>
      </c>
      <c r="WP16" s="1060">
        <v>0.57199999999999995</v>
      </c>
      <c r="WQ16" s="1060">
        <v>0.56799999999999995</v>
      </c>
      <c r="WR16" s="1060"/>
      <c r="WS16" s="1060">
        <v>0.56899999999999995</v>
      </c>
      <c r="WT16" s="102">
        <v>0.57599999999999996</v>
      </c>
      <c r="WU16" s="102">
        <v>0.57399999999999995</v>
      </c>
      <c r="WV16" s="102">
        <v>0.57399999999999995</v>
      </c>
      <c r="WW16" s="102">
        <v>0.56999999999999995</v>
      </c>
      <c r="WX16" s="102">
        <f t="shared" si="42"/>
        <v>0.54700000000000004</v>
      </c>
      <c r="WY16" s="102">
        <v>0.55000000000000004</v>
      </c>
      <c r="WZ16" s="102">
        <v>0.54900000000000004</v>
      </c>
      <c r="XA16" s="102">
        <v>0.55100000000000005</v>
      </c>
      <c r="XB16" s="102">
        <v>0.55200000000000005</v>
      </c>
      <c r="XC16" s="102">
        <v>0.56799999999999995</v>
      </c>
      <c r="XD16" s="102">
        <v>0.56799999999999995</v>
      </c>
      <c r="XE16" s="102">
        <v>0.55000000000000004</v>
      </c>
      <c r="XF16" s="102">
        <v>0.55000000000000004</v>
      </c>
      <c r="XG16" s="102"/>
      <c r="XH16" s="102">
        <v>0.57199999999999995</v>
      </c>
      <c r="XI16" s="102">
        <v>0.55000000000000004</v>
      </c>
      <c r="XJ16" s="102">
        <f t="shared" si="43"/>
        <v>0.54700000000000004</v>
      </c>
      <c r="XK16" s="102">
        <v>0.55100000000000005</v>
      </c>
      <c r="XL16" s="102">
        <v>0.54900000000000004</v>
      </c>
      <c r="XM16" s="102"/>
      <c r="XN16" s="102">
        <v>0.54700000000000004</v>
      </c>
      <c r="XO16" s="102">
        <v>0.57199999999999995</v>
      </c>
      <c r="XP16" s="102">
        <v>0.56699999999999995</v>
      </c>
      <c r="XQ16" s="102"/>
      <c r="XR16" s="102">
        <v>0.56599999999999995</v>
      </c>
      <c r="XS16" s="102">
        <v>0.56999999999999995</v>
      </c>
      <c r="XT16" s="102">
        <f t="shared" si="44"/>
        <v>0.54700000000000004</v>
      </c>
      <c r="XU16" s="102">
        <v>0.56899999999999995</v>
      </c>
      <c r="XV16" s="102">
        <v>0.56899999999999995</v>
      </c>
      <c r="XW16" s="102">
        <v>0.56699999999999995</v>
      </c>
      <c r="XX16" s="102"/>
      <c r="XY16" s="102">
        <v>0.57099999999999995</v>
      </c>
      <c r="XZ16" s="102">
        <v>0.56799999999999995</v>
      </c>
      <c r="YA16" s="102">
        <v>0.56599999999999995</v>
      </c>
      <c r="YB16" s="102">
        <v>0.56899999999999995</v>
      </c>
      <c r="YC16" s="102">
        <v>0.56999999999999995</v>
      </c>
      <c r="YD16" s="102">
        <f t="shared" si="45"/>
        <v>0.54700000000000004</v>
      </c>
      <c r="YE16" s="102">
        <v>0.56699999999999995</v>
      </c>
      <c r="YF16" s="102">
        <v>0.57199999999999995</v>
      </c>
      <c r="YG16" s="102">
        <v>0.57499999999999996</v>
      </c>
      <c r="YH16" s="102">
        <v>0.57599999999999996</v>
      </c>
      <c r="YI16" s="102">
        <v>0.57299999999999995</v>
      </c>
      <c r="YJ16" s="102">
        <v>0.58099999999999996</v>
      </c>
      <c r="YK16" s="102"/>
      <c r="YL16" s="102">
        <v>0.57599999999999996</v>
      </c>
      <c r="YM16" s="102">
        <v>0.56999999999999995</v>
      </c>
      <c r="YN16" s="102">
        <v>0.57199999999999995</v>
      </c>
      <c r="YO16" s="102">
        <v>0.55500000000000005</v>
      </c>
      <c r="YP16" s="102">
        <v>0.56999999999999995</v>
      </c>
      <c r="YQ16" s="102">
        <v>0.96</v>
      </c>
      <c r="YR16" s="102">
        <v>0.57099999999999995</v>
      </c>
      <c r="YS16" s="102">
        <v>0.57099999999999995</v>
      </c>
      <c r="YT16" s="102">
        <v>0.57099999999999995</v>
      </c>
      <c r="YU16" s="102">
        <v>0.56999999999999995</v>
      </c>
      <c r="YV16" s="102">
        <v>1.3029999999999999</v>
      </c>
      <c r="YW16" s="102"/>
      <c r="YX16" s="102">
        <v>1.272</v>
      </c>
      <c r="YY16" s="102">
        <v>1.2909999999999999</v>
      </c>
      <c r="YZ16" s="102">
        <v>1.27</v>
      </c>
      <c r="ZA16" s="102">
        <v>1.3380000000000001</v>
      </c>
      <c r="ZB16" s="102">
        <v>0.95799999999999996</v>
      </c>
      <c r="ZC16" s="102"/>
      <c r="ZD16" s="102">
        <v>0.57499999999999996</v>
      </c>
      <c r="ZE16" s="102">
        <v>0.96</v>
      </c>
      <c r="ZF16" s="102">
        <v>0.96399999999999997</v>
      </c>
      <c r="ZG16" s="102">
        <v>0.96299999999999997</v>
      </c>
      <c r="ZH16" s="102">
        <v>0.96099999999999997</v>
      </c>
      <c r="ZI16" s="102">
        <v>0.96399999999999997</v>
      </c>
      <c r="ZJ16" s="102">
        <v>0.96099999999999997</v>
      </c>
      <c r="ZK16" s="102">
        <v>0.96499999999999997</v>
      </c>
      <c r="ZL16" s="102">
        <v>0.96399999999999997</v>
      </c>
      <c r="ZM16" s="102">
        <v>0.97099999999999997</v>
      </c>
      <c r="ZN16" s="102">
        <v>0.96099999999999997</v>
      </c>
      <c r="ZO16" s="102">
        <v>0.96</v>
      </c>
      <c r="ZP16" s="102">
        <f t="shared" si="48"/>
        <v>0.96</v>
      </c>
      <c r="ZQ16" s="102">
        <v>0.96</v>
      </c>
      <c r="ZR16" s="102">
        <v>0.96499999999999997</v>
      </c>
      <c r="ZS16" s="102">
        <v>0.96099999999999997</v>
      </c>
      <c r="ZT16" s="102"/>
      <c r="ZU16" s="102">
        <v>0.97099999999999997</v>
      </c>
      <c r="ZV16" s="102">
        <v>0.83299999999999996</v>
      </c>
      <c r="ZW16" s="102">
        <v>0.82599999999999996</v>
      </c>
      <c r="ZX16" s="102">
        <v>0.82499999999999996</v>
      </c>
      <c r="ZY16" s="102">
        <v>0.82599999999999996</v>
      </c>
      <c r="ZZ16" s="102">
        <v>0.82599999999999996</v>
      </c>
      <c r="AAA16" s="102">
        <f t="shared" si="49"/>
        <v>0.82599999999999996</v>
      </c>
      <c r="AAB16" s="102">
        <v>0.82899999999999996</v>
      </c>
      <c r="AAC16" s="102"/>
      <c r="AAD16" s="102">
        <v>0.82299999999999995</v>
      </c>
      <c r="AAE16" s="102">
        <v>0.82399999999999995</v>
      </c>
      <c r="AAF16" s="102">
        <v>0.83</v>
      </c>
      <c r="AAG16" s="102">
        <v>0.83699999999999997</v>
      </c>
      <c r="AAH16" s="102">
        <v>0.82699999999999996</v>
      </c>
      <c r="AAI16" s="102">
        <v>0.83</v>
      </c>
      <c r="AAJ16" s="102">
        <v>0.82899999999999996</v>
      </c>
      <c r="AAK16" s="102">
        <v>0.82699999999999996</v>
      </c>
      <c r="AAL16" s="102">
        <v>0.83399999999999996</v>
      </c>
      <c r="AAM16" s="102">
        <v>0.83499999999999996</v>
      </c>
      <c r="AAN16" s="102">
        <v>0.82799999999999996</v>
      </c>
      <c r="AAO16" s="102">
        <f t="shared" si="50"/>
        <v>0.82599999999999996</v>
      </c>
      <c r="AAP16" s="102">
        <v>0.84</v>
      </c>
      <c r="AAQ16" s="102">
        <v>0.84</v>
      </c>
      <c r="AAR16" s="102">
        <v>0.83799999999999997</v>
      </c>
      <c r="AAS16" s="102">
        <v>0.83599999999999997</v>
      </c>
      <c r="AAT16" s="102"/>
      <c r="AAU16" s="102">
        <v>0.84</v>
      </c>
      <c r="AAV16" s="102">
        <v>0.84</v>
      </c>
      <c r="AAW16" s="102">
        <v>0.83499999999999996</v>
      </c>
      <c r="AAX16" s="102">
        <v>0.84199999999999997</v>
      </c>
      <c r="AAY16" s="102">
        <v>0.83899999999999997</v>
      </c>
      <c r="AAZ16" s="102">
        <v>0.84</v>
      </c>
      <c r="ABA16" s="102">
        <v>0.83899999999999997</v>
      </c>
      <c r="ABB16" s="102">
        <f t="shared" si="51"/>
        <v>0.82599999999999996</v>
      </c>
      <c r="ABC16" s="102">
        <v>0.84</v>
      </c>
      <c r="ABD16" s="102">
        <v>0.83599999999999997</v>
      </c>
      <c r="ABE16" s="102">
        <v>0.84</v>
      </c>
      <c r="ABF16" s="102"/>
      <c r="ABG16" s="102">
        <v>0.83199999999999996</v>
      </c>
      <c r="ABH16" s="102">
        <v>0.83799999999999997</v>
      </c>
      <c r="ABI16" s="102">
        <v>0.83299999999999996</v>
      </c>
      <c r="ABJ16" s="102">
        <v>0.83199999999999996</v>
      </c>
      <c r="ABK16" s="102">
        <v>0.83399999999999996</v>
      </c>
      <c r="ABL16" s="102">
        <v>0.84599999999999997</v>
      </c>
      <c r="ABM16" s="102">
        <v>0.84299999999999997</v>
      </c>
      <c r="ABN16" s="102">
        <v>0.84</v>
      </c>
      <c r="ABO16" s="102"/>
      <c r="ABP16" s="102">
        <v>0.84199999999999997</v>
      </c>
      <c r="ABQ16" s="102">
        <v>0.84</v>
      </c>
      <c r="ABR16" s="102">
        <v>0.84299999999999997</v>
      </c>
      <c r="ABS16" s="102"/>
      <c r="ABT16" s="102">
        <v>0.84</v>
      </c>
      <c r="ABU16" s="102">
        <v>0.84299999999999997</v>
      </c>
      <c r="ABV16" s="102">
        <v>0.83799999999999997</v>
      </c>
      <c r="ABW16" s="102">
        <v>0.84</v>
      </c>
      <c r="ABX16" s="102">
        <v>0.83599999999999997</v>
      </c>
      <c r="ABY16" s="102">
        <v>0.83899999999999997</v>
      </c>
      <c r="ABZ16" s="102">
        <v>0.83699999999999997</v>
      </c>
      <c r="ACA16" s="102"/>
      <c r="ACB16" s="102">
        <v>0.84</v>
      </c>
      <c r="ACC16" s="102">
        <v>0.84</v>
      </c>
      <c r="ACD16" s="102">
        <v>0.84099999999999997</v>
      </c>
      <c r="ACE16" s="102">
        <f t="shared" si="52"/>
        <v>0.82599999999999996</v>
      </c>
      <c r="ACF16" s="102">
        <v>0.85</v>
      </c>
      <c r="ACG16" s="102">
        <v>0.84399999999999997</v>
      </c>
      <c r="ACH16" s="102">
        <v>0.84399999999999997</v>
      </c>
      <c r="ACI16" s="102">
        <v>0.84099999999999997</v>
      </c>
      <c r="ACJ16" s="102">
        <v>0.84799999999999998</v>
      </c>
      <c r="ACK16" s="102">
        <f t="shared" si="53"/>
        <v>0.82599999999999996</v>
      </c>
      <c r="ACL16" s="47">
        <v>0.84599999999999997</v>
      </c>
      <c r="ACM16" s="47">
        <v>0.83899999999999997</v>
      </c>
      <c r="ACN16" s="47">
        <v>0.84599999999999997</v>
      </c>
      <c r="ACO16" s="47">
        <v>0.84599999999999997</v>
      </c>
      <c r="ACP16" s="47"/>
      <c r="ACQ16" s="47">
        <v>0.85299999999999998</v>
      </c>
      <c r="ACR16" s="47">
        <v>0.84399999999999997</v>
      </c>
      <c r="ACS16" s="47">
        <v>0.84599999999999997</v>
      </c>
      <c r="ACT16" s="47">
        <v>0.84699999999999998</v>
      </c>
      <c r="ACU16" s="47">
        <v>0.84499999999999997</v>
      </c>
      <c r="ACV16" s="47">
        <v>0.84599999999999997</v>
      </c>
      <c r="ACW16" s="47"/>
      <c r="ACX16" s="47">
        <v>0.84899999999999998</v>
      </c>
      <c r="ACY16" s="47">
        <v>0.85199999999999998</v>
      </c>
      <c r="ACZ16" s="102">
        <f t="shared" si="54"/>
        <v>0.82599999999999996</v>
      </c>
      <c r="ADA16" s="47"/>
      <c r="ADB16" s="6">
        <f t="shared" si="55"/>
        <v>3.1476997578692524E-2</v>
      </c>
      <c r="ADC16" s="102"/>
      <c r="ADD16" s="102">
        <v>0.56299999999999994</v>
      </c>
      <c r="ADE16" s="102">
        <v>0.57099999999999995</v>
      </c>
      <c r="ADF16" s="102">
        <v>0.58599999999999997</v>
      </c>
      <c r="ADG16" s="102">
        <v>0.56200000000000006</v>
      </c>
      <c r="ADH16" s="102">
        <v>0.56100000000000005</v>
      </c>
      <c r="ADI16" s="102">
        <v>0.56100000000000005</v>
      </c>
      <c r="ADJ16" s="102">
        <v>0.56000000000000005</v>
      </c>
      <c r="ADK16" s="102">
        <v>0.56599999999999995</v>
      </c>
      <c r="ADL16" s="102">
        <v>0.56100000000000005</v>
      </c>
      <c r="ADM16" s="102">
        <v>0.56000000000000005</v>
      </c>
      <c r="ADN16" s="102">
        <v>0.56000000000000005</v>
      </c>
      <c r="ADO16" s="102">
        <v>0.56100000000000005</v>
      </c>
      <c r="ADP16" s="102">
        <v>0.56100000000000005</v>
      </c>
      <c r="ADQ16" s="102">
        <v>0.56100000000000005</v>
      </c>
      <c r="ADR16" s="102">
        <v>0.56100000000000005</v>
      </c>
      <c r="ADS16" s="102">
        <f t="shared" si="245"/>
        <v>0.56000000000000005</v>
      </c>
      <c r="ADT16" s="102">
        <v>0.56100000000000005</v>
      </c>
      <c r="ADU16" s="102">
        <v>0.56000000000000005</v>
      </c>
      <c r="ADV16" s="102">
        <v>0.56000000000000005</v>
      </c>
      <c r="ADW16" s="102"/>
      <c r="ADX16" s="102">
        <v>0.56100000000000005</v>
      </c>
      <c r="ADY16" s="102">
        <v>0.56200000000000006</v>
      </c>
      <c r="ADZ16" s="102">
        <v>0.56200000000000006</v>
      </c>
      <c r="AEA16" s="102">
        <v>0.56100000000000005</v>
      </c>
      <c r="AEB16" s="102">
        <v>0.56000000000000005</v>
      </c>
      <c r="AEC16" s="102">
        <v>0.56000000000000005</v>
      </c>
      <c r="AED16" s="102">
        <v>0.56399999999999995</v>
      </c>
      <c r="AEE16" s="102">
        <v>0.56699999999999995</v>
      </c>
      <c r="AEF16" s="102"/>
      <c r="AEG16" s="102">
        <v>0.56499999999999995</v>
      </c>
      <c r="AEH16" s="102">
        <v>0.56499999999999995</v>
      </c>
      <c r="AEI16" s="102">
        <v>0.56599999999999995</v>
      </c>
      <c r="AEJ16" s="1060">
        <f t="shared" si="246"/>
        <v>0.56000000000000005</v>
      </c>
      <c r="AEK16" s="102">
        <v>0.56499999999999995</v>
      </c>
      <c r="AEL16" s="102">
        <v>0.56000000000000005</v>
      </c>
      <c r="AEM16" s="102">
        <v>0.56100000000000005</v>
      </c>
      <c r="AEN16" s="102">
        <v>0.56100000000000005</v>
      </c>
      <c r="AEO16" s="102"/>
      <c r="AEP16" s="102">
        <v>0.56100000000000005</v>
      </c>
      <c r="AEQ16" s="102">
        <v>0.56999999999999995</v>
      </c>
      <c r="AER16" s="102">
        <v>0.56100000000000005</v>
      </c>
      <c r="AES16" s="102">
        <v>0.56000000000000005</v>
      </c>
      <c r="AET16" s="102">
        <v>0.56100000000000005</v>
      </c>
      <c r="AEU16" s="102">
        <v>0.56000000000000005</v>
      </c>
      <c r="AEV16" s="102">
        <v>0.56000000000000005</v>
      </c>
      <c r="AEW16" s="102">
        <v>0.56000000000000005</v>
      </c>
      <c r="AEX16" s="102">
        <f t="shared" si="269"/>
        <v>0.56000000000000005</v>
      </c>
      <c r="AEY16" s="102">
        <v>0.56999999999999995</v>
      </c>
      <c r="AEZ16" s="102">
        <v>0.56000000000000005</v>
      </c>
      <c r="AFA16" s="102">
        <v>0.56100000000000005</v>
      </c>
      <c r="AFB16" s="102">
        <v>0.56000000000000005</v>
      </c>
      <c r="AFC16" s="102">
        <v>0.56000000000000005</v>
      </c>
      <c r="AFD16" s="102">
        <v>0.56100000000000005</v>
      </c>
      <c r="AFE16" s="102">
        <v>0.56499999999999995</v>
      </c>
      <c r="AFF16" s="102"/>
      <c r="AFG16" s="102">
        <v>0.56000000000000005</v>
      </c>
      <c r="AFH16" s="102">
        <v>0.56899999999999995</v>
      </c>
      <c r="AFI16" s="102">
        <v>0.56000000000000005</v>
      </c>
      <c r="AFJ16" s="102">
        <f t="shared" si="57"/>
        <v>0.56000000000000005</v>
      </c>
      <c r="AFK16" s="102">
        <v>0.56399999999999995</v>
      </c>
      <c r="AFL16" s="102">
        <v>0.56899999999999995</v>
      </c>
      <c r="AFM16" s="102">
        <v>0.56299999999999994</v>
      </c>
      <c r="AFN16" s="102"/>
      <c r="AFO16" s="102">
        <v>0.56299999999999994</v>
      </c>
      <c r="AFP16" s="102">
        <v>0.56200000000000006</v>
      </c>
      <c r="AFQ16" s="102">
        <v>0.56499999999999995</v>
      </c>
      <c r="AFR16" s="102">
        <v>0.56299999999999994</v>
      </c>
      <c r="AFS16" s="102">
        <v>0.56399999999999995</v>
      </c>
      <c r="AFT16" s="102">
        <v>0.56499999999999995</v>
      </c>
      <c r="AFU16" s="102">
        <v>0.56000000000000005</v>
      </c>
      <c r="AFV16" s="102">
        <f t="shared" si="58"/>
        <v>0.56000000000000005</v>
      </c>
      <c r="AFW16" s="102">
        <v>0.56100000000000005</v>
      </c>
      <c r="AFX16" s="102">
        <v>0.56200000000000006</v>
      </c>
      <c r="AFY16" s="102">
        <v>0.56299999999999994</v>
      </c>
      <c r="AFZ16" s="102"/>
      <c r="AGA16" s="102">
        <v>0.56200000000000006</v>
      </c>
      <c r="AGB16" s="102">
        <v>0.56399999999999995</v>
      </c>
      <c r="AGC16" s="102">
        <v>0.56599999999999995</v>
      </c>
      <c r="AGD16" s="102">
        <v>0.56399999999999995</v>
      </c>
      <c r="AGE16" s="102">
        <f t="shared" si="59"/>
        <v>0.56000000000000005</v>
      </c>
      <c r="AGF16" s="102">
        <v>0.56299999999999994</v>
      </c>
      <c r="AGG16" s="102">
        <v>0.56399999999999995</v>
      </c>
      <c r="AGH16" s="102"/>
      <c r="AGI16" s="102">
        <v>0.56899999999999995</v>
      </c>
      <c r="AGJ16" s="102">
        <v>0.56799999999999995</v>
      </c>
      <c r="AGK16" s="102">
        <v>0.56899999999999995</v>
      </c>
      <c r="AGL16" s="102"/>
      <c r="AGM16" s="102">
        <v>0.56799999999999995</v>
      </c>
      <c r="AGN16" s="102">
        <v>0.56899999999999995</v>
      </c>
      <c r="AGO16" s="102">
        <v>0.56200000000000006</v>
      </c>
      <c r="AGP16" s="102">
        <f t="shared" si="60"/>
        <v>0.56000000000000005</v>
      </c>
      <c r="AGQ16" s="102">
        <v>0.56799999999999995</v>
      </c>
      <c r="AGR16" s="102">
        <v>0.60299999999999998</v>
      </c>
      <c r="AGS16" s="102">
        <v>0.60099999999999998</v>
      </c>
      <c r="AGT16" s="102">
        <v>0.60199999999999998</v>
      </c>
      <c r="AGU16" s="102">
        <v>0.60299999999999998</v>
      </c>
      <c r="AGV16" s="102">
        <v>0.60299999999999998</v>
      </c>
      <c r="AGW16" s="102">
        <v>0.60399999999999998</v>
      </c>
      <c r="AGX16" s="102"/>
      <c r="AGY16" s="102">
        <v>0.59899999999999998</v>
      </c>
      <c r="AGZ16" s="102">
        <v>0.6</v>
      </c>
      <c r="AHA16" s="102">
        <v>0.57199999999999995</v>
      </c>
      <c r="AHB16" s="102">
        <v>0.56499999999999995</v>
      </c>
      <c r="AHC16" s="102">
        <v>0.9</v>
      </c>
      <c r="AHD16" s="102">
        <v>0.6</v>
      </c>
      <c r="AHE16" s="102">
        <v>0.60199999999999998</v>
      </c>
      <c r="AHF16" s="102">
        <v>0.60099999999999998</v>
      </c>
      <c r="AHG16" s="102"/>
      <c r="AHH16" s="102">
        <v>0.56899999999999995</v>
      </c>
      <c r="AHI16" s="102">
        <v>1.0740000000000001</v>
      </c>
      <c r="AHJ16" s="102">
        <v>1.1279999999999999</v>
      </c>
      <c r="AHK16" s="102">
        <v>1.1279999999999999</v>
      </c>
      <c r="AHL16" s="102">
        <v>1.1279999999999999</v>
      </c>
      <c r="AHM16" s="102">
        <v>1.226</v>
      </c>
      <c r="AHN16" s="102">
        <v>0.90500000000000003</v>
      </c>
      <c r="AHO16" s="102">
        <v>0.56899999999999995</v>
      </c>
      <c r="AHP16" s="102">
        <v>0.9</v>
      </c>
      <c r="AHQ16" s="102">
        <v>0.92100000000000004</v>
      </c>
      <c r="AHR16" s="102">
        <v>0.92100000000000004</v>
      </c>
      <c r="AHS16" s="102">
        <v>0.92400000000000004</v>
      </c>
      <c r="AHT16" s="102">
        <v>0.91</v>
      </c>
      <c r="AHU16" s="102">
        <v>0.90900000000000003</v>
      </c>
      <c r="AHV16" s="102">
        <v>0.91300000000000003</v>
      </c>
      <c r="AHW16" s="102">
        <v>0.90300000000000002</v>
      </c>
      <c r="AHX16" s="102"/>
      <c r="AHY16" s="102">
        <v>0.91</v>
      </c>
      <c r="AHZ16" s="102">
        <v>0.90700000000000003</v>
      </c>
      <c r="AIA16" s="102">
        <v>0.9</v>
      </c>
      <c r="AIB16" s="102">
        <f t="shared" si="63"/>
        <v>0.9</v>
      </c>
      <c r="AIC16" s="102"/>
      <c r="AID16" s="102">
        <v>0.91300000000000003</v>
      </c>
      <c r="AIE16" s="102">
        <v>0.90600000000000003</v>
      </c>
      <c r="AIF16" s="102">
        <v>0.90600000000000003</v>
      </c>
      <c r="AIG16" s="102">
        <v>0.90100000000000002</v>
      </c>
      <c r="AIH16" s="102">
        <v>0.86499999999999999</v>
      </c>
      <c r="AII16" s="102">
        <v>0.86099999999999999</v>
      </c>
      <c r="AIJ16" s="102"/>
      <c r="AIK16" s="102">
        <v>0.86</v>
      </c>
      <c r="AIL16" s="102">
        <v>0.85799999999999998</v>
      </c>
      <c r="AIM16" s="102">
        <v>0.86099999999999999</v>
      </c>
      <c r="AIN16" s="102">
        <f t="shared" si="64"/>
        <v>0.86099999999999999</v>
      </c>
      <c r="AIO16" s="102"/>
      <c r="AIP16" s="102">
        <v>0.86599999999999999</v>
      </c>
      <c r="AIQ16" s="102">
        <v>0.86799999999999999</v>
      </c>
      <c r="AIR16" s="102">
        <v>0.86499999999999999</v>
      </c>
      <c r="AIS16" s="102">
        <v>0.86599999999999999</v>
      </c>
      <c r="AIT16" s="102">
        <v>0.86299999999999999</v>
      </c>
      <c r="AIU16" s="102">
        <v>0.85799999999999998</v>
      </c>
      <c r="AIV16" s="102">
        <v>0.86099999999999999</v>
      </c>
      <c r="AIW16" s="102">
        <v>0.86299999999999999</v>
      </c>
      <c r="AIX16" s="102"/>
      <c r="AIY16" s="102">
        <v>0.86699999999999999</v>
      </c>
      <c r="AIZ16" s="102">
        <v>0.85599999999999998</v>
      </c>
      <c r="AJA16" s="102"/>
      <c r="AJB16" s="102">
        <v>0.86299999999999999</v>
      </c>
      <c r="AJC16" s="102">
        <v>0.86399999999999999</v>
      </c>
      <c r="AJD16" s="102">
        <f t="shared" si="65"/>
        <v>0.86099999999999999</v>
      </c>
      <c r="AJE16" s="102">
        <v>0.86</v>
      </c>
      <c r="AJF16" s="102">
        <v>0.85599999999999998</v>
      </c>
      <c r="AJG16" s="102">
        <v>0.86499999999999999</v>
      </c>
      <c r="AJH16" s="102"/>
      <c r="AJI16" s="102">
        <v>0.86499999999999999</v>
      </c>
      <c r="AJJ16" s="102">
        <v>0.86199999999999999</v>
      </c>
      <c r="AJK16" s="102">
        <v>0.86399999999999999</v>
      </c>
      <c r="AJL16" s="102">
        <v>0.86499999999999999</v>
      </c>
      <c r="AJM16" s="102">
        <v>0.86</v>
      </c>
      <c r="AJN16" s="102"/>
      <c r="AJO16" s="102">
        <v>0.86</v>
      </c>
      <c r="AJP16" s="102">
        <v>0.85699999999999998</v>
      </c>
      <c r="AJQ16" s="102">
        <v>0.86199999999999999</v>
      </c>
      <c r="AJR16" s="102">
        <f t="shared" si="66"/>
        <v>0.86099999999999999</v>
      </c>
      <c r="AJS16" s="102">
        <v>0.85799999999999998</v>
      </c>
      <c r="AJT16" s="102"/>
      <c r="AJU16" s="102">
        <v>0.86299999999999999</v>
      </c>
      <c r="AJV16" s="102">
        <v>0.86699999999999999</v>
      </c>
      <c r="AJW16" s="102"/>
      <c r="AJX16" s="102">
        <v>0.86399999999999999</v>
      </c>
      <c r="AJY16" s="102">
        <v>0.86299999999999999</v>
      </c>
      <c r="AJZ16" s="102">
        <v>0.87</v>
      </c>
      <c r="AKA16" s="102">
        <v>0.85799999999999998</v>
      </c>
      <c r="AKB16" s="102">
        <v>0.85899999999999999</v>
      </c>
      <c r="AKC16" s="102">
        <v>0.86899999999999999</v>
      </c>
      <c r="AKD16" s="102">
        <v>0.86199999999999999</v>
      </c>
      <c r="AKE16" s="102">
        <v>0.873</v>
      </c>
      <c r="AKF16" s="102">
        <v>0.86899999999999999</v>
      </c>
      <c r="AKG16" s="102">
        <v>0.86799999999999999</v>
      </c>
      <c r="AKH16" s="102">
        <v>0.873</v>
      </c>
      <c r="AKI16" s="102">
        <v>0.872</v>
      </c>
      <c r="AKJ16" s="102">
        <v>0.872</v>
      </c>
      <c r="AKK16" s="102">
        <v>0.871</v>
      </c>
      <c r="AKL16" s="102">
        <v>0.872</v>
      </c>
      <c r="AKM16" s="102">
        <v>0.86199999999999999</v>
      </c>
      <c r="AKN16" s="102"/>
      <c r="AKO16" s="102">
        <v>0.86599999999999999</v>
      </c>
      <c r="AKP16" s="102">
        <v>0.872</v>
      </c>
      <c r="AKQ16" s="102">
        <v>0.871</v>
      </c>
      <c r="AKR16" s="102">
        <v>0.871</v>
      </c>
      <c r="AKS16" s="102">
        <v>0.874</v>
      </c>
      <c r="AKT16" s="102">
        <f t="shared" si="67"/>
        <v>0.86099999999999999</v>
      </c>
      <c r="AKU16" s="102">
        <v>0.873</v>
      </c>
      <c r="AKV16" s="102">
        <v>0.86799999999999999</v>
      </c>
      <c r="AKW16" s="102">
        <v>0.874</v>
      </c>
      <c r="AKX16" s="102">
        <v>0.871</v>
      </c>
      <c r="AKY16" s="102">
        <v>0.874</v>
      </c>
      <c r="AKZ16" s="102">
        <f t="shared" si="68"/>
        <v>0.86099999999999999</v>
      </c>
      <c r="ALA16" s="47">
        <v>0.873</v>
      </c>
      <c r="ALB16" s="47"/>
      <c r="ALC16" s="47">
        <v>0.86399999999999999</v>
      </c>
      <c r="ALD16" s="47">
        <v>0.87</v>
      </c>
      <c r="ALE16" s="47">
        <v>0.871</v>
      </c>
      <c r="ALF16" s="47">
        <v>0.87</v>
      </c>
      <c r="ALG16" s="47">
        <v>0.87</v>
      </c>
      <c r="ALH16" s="47">
        <v>0.86899999999999999</v>
      </c>
      <c r="ALI16" s="47">
        <v>0.86899999999999999</v>
      </c>
      <c r="ALJ16" s="47">
        <v>0.86899999999999999</v>
      </c>
      <c r="ALK16" s="47">
        <v>0.86499999999999999</v>
      </c>
      <c r="ALL16" s="47">
        <v>0.86699999999999999</v>
      </c>
      <c r="ALM16" s="47">
        <v>0.86899999999999999</v>
      </c>
      <c r="ALN16" s="102">
        <f t="shared" si="69"/>
        <v>0.86099999999999999</v>
      </c>
      <c r="ALO16" s="47">
        <v>0.874</v>
      </c>
      <c r="ALP16" s="102">
        <v>0.876</v>
      </c>
      <c r="ALQ16" s="51"/>
      <c r="ALR16" s="51">
        <v>0.875</v>
      </c>
      <c r="ALS16" s="51">
        <v>0.872</v>
      </c>
      <c r="ALT16" s="51">
        <f t="shared" si="70"/>
        <v>0.86099999999999999</v>
      </c>
      <c r="ALU16" s="51"/>
      <c r="ALV16" s="461">
        <f t="shared" si="71"/>
        <v>-1</v>
      </c>
      <c r="ALW16" s="102"/>
      <c r="ALX16" s="102">
        <v>0.55500000000000005</v>
      </c>
      <c r="ALY16" s="102"/>
      <c r="ALZ16" s="102">
        <v>0.55400000000000005</v>
      </c>
      <c r="AMA16" s="102">
        <v>0.55200000000000005</v>
      </c>
      <c r="AMB16" s="102">
        <v>0.55200000000000005</v>
      </c>
      <c r="AMC16" s="102">
        <v>0.55300000000000005</v>
      </c>
      <c r="AMD16" s="102">
        <v>0.55300000000000005</v>
      </c>
      <c r="AME16" s="102">
        <v>0.55300000000000005</v>
      </c>
      <c r="AMF16" s="102">
        <v>0.55600000000000005</v>
      </c>
      <c r="AMG16" s="102">
        <v>0.55300000000000005</v>
      </c>
      <c r="AMH16" s="102">
        <v>0.55000000000000004</v>
      </c>
      <c r="AMI16" s="102">
        <v>0.55100000000000005</v>
      </c>
      <c r="AMJ16" s="102">
        <v>0.55200000000000005</v>
      </c>
      <c r="AMK16" s="102">
        <v>0.55300000000000005</v>
      </c>
      <c r="AML16" s="102">
        <v>0.55000000000000004</v>
      </c>
      <c r="AMM16" s="102">
        <v>0.55200000000000005</v>
      </c>
      <c r="AMN16" s="102">
        <f t="shared" si="72"/>
        <v>0.55200000000000005</v>
      </c>
      <c r="AMO16" s="102">
        <v>0.55100000000000005</v>
      </c>
      <c r="AMP16" s="102"/>
      <c r="AMQ16" s="102">
        <v>0.55100000000000005</v>
      </c>
      <c r="AMR16" s="102">
        <v>0.55000000000000004</v>
      </c>
      <c r="AMS16" s="102">
        <v>0.55200000000000005</v>
      </c>
      <c r="AMT16" s="102">
        <v>0.55100000000000005</v>
      </c>
      <c r="AMU16" s="102">
        <v>0.55300000000000005</v>
      </c>
      <c r="AMV16" s="102">
        <v>0.55200000000000005</v>
      </c>
      <c r="AMW16" s="102">
        <v>0.55200000000000005</v>
      </c>
      <c r="AMX16" s="102">
        <v>0.55600000000000005</v>
      </c>
      <c r="AMY16" s="102">
        <v>0.55700000000000005</v>
      </c>
      <c r="AMZ16" s="102">
        <v>0.55700000000000005</v>
      </c>
      <c r="ANA16" s="102"/>
      <c r="ANB16" s="102">
        <v>0.56000000000000005</v>
      </c>
      <c r="ANC16" s="102">
        <v>0.55700000000000005</v>
      </c>
      <c r="AND16" s="1060">
        <f t="shared" si="73"/>
        <v>0.55200000000000005</v>
      </c>
      <c r="ANE16" s="102">
        <v>0.55600000000000005</v>
      </c>
      <c r="ANF16" s="102">
        <v>0.55300000000000005</v>
      </c>
      <c r="ANG16" s="102">
        <v>0.55500000000000005</v>
      </c>
      <c r="ANH16" s="102">
        <v>0.55100000000000005</v>
      </c>
      <c r="ANI16" s="102">
        <v>0.55200000000000005</v>
      </c>
      <c r="ANJ16" s="102">
        <v>0.55200000000000005</v>
      </c>
      <c r="ANK16" s="102"/>
      <c r="ANL16" s="102">
        <v>0.55500000000000005</v>
      </c>
      <c r="ANM16" s="102">
        <v>0.55300000000000005</v>
      </c>
      <c r="ANN16" s="102">
        <v>0.55400000000000005</v>
      </c>
      <c r="ANO16" s="102">
        <v>0.55400000000000005</v>
      </c>
      <c r="ANP16" s="102">
        <v>0.55100000000000005</v>
      </c>
      <c r="ANQ16" s="102">
        <v>0.55400000000000005</v>
      </c>
      <c r="ANR16" s="102">
        <f t="shared" si="270"/>
        <v>0.55200000000000005</v>
      </c>
      <c r="ANS16" s="102">
        <v>0.55300000000000005</v>
      </c>
      <c r="ANT16" s="102">
        <v>0.55200000000000005</v>
      </c>
      <c r="ANU16" s="102">
        <v>0.55200000000000005</v>
      </c>
      <c r="ANV16" s="102">
        <v>0.55100000000000005</v>
      </c>
      <c r="ANW16" s="102">
        <v>0.55400000000000005</v>
      </c>
      <c r="ANX16" s="102">
        <v>0.55400000000000005</v>
      </c>
      <c r="ANY16" s="102">
        <v>0.55900000000000005</v>
      </c>
      <c r="ANZ16" s="102"/>
      <c r="AOA16" s="102">
        <v>0.55800000000000005</v>
      </c>
      <c r="AOB16" s="102">
        <v>0.55600000000000005</v>
      </c>
      <c r="AOC16" s="102">
        <v>0.56000000000000005</v>
      </c>
      <c r="AOD16" s="102">
        <f t="shared" si="74"/>
        <v>0.55100000000000005</v>
      </c>
      <c r="AOE16" s="102">
        <v>0.55400000000000005</v>
      </c>
      <c r="AOF16" s="102">
        <v>0.55600000000000005</v>
      </c>
      <c r="AOG16" s="102">
        <v>0.55500000000000005</v>
      </c>
      <c r="AOH16" s="102">
        <v>0.55600000000000005</v>
      </c>
      <c r="AOI16" s="102"/>
      <c r="AOJ16" s="102">
        <v>0.55400000000000005</v>
      </c>
      <c r="AOK16" s="102">
        <v>0.55500000000000005</v>
      </c>
      <c r="AOL16" s="102">
        <v>0.55700000000000005</v>
      </c>
      <c r="AOM16" s="102">
        <v>0.55400000000000005</v>
      </c>
      <c r="AON16" s="102">
        <v>0.55600000000000005</v>
      </c>
      <c r="AOO16" s="102">
        <v>0.55000000000000004</v>
      </c>
      <c r="AOP16" s="102">
        <f t="shared" si="75"/>
        <v>0.55000000000000004</v>
      </c>
      <c r="AOQ16" s="102">
        <v>0.55600000000000005</v>
      </c>
      <c r="AOR16" s="102">
        <v>0.55600000000000005</v>
      </c>
      <c r="AOS16" s="102"/>
      <c r="AOT16" s="102">
        <v>0.55600000000000005</v>
      </c>
      <c r="AOU16" s="102">
        <v>0.55600000000000005</v>
      </c>
      <c r="AOV16" s="102">
        <v>0.55500000000000005</v>
      </c>
      <c r="AOW16" s="102">
        <v>0.55500000000000005</v>
      </c>
      <c r="AOX16" s="102"/>
      <c r="AOY16" s="102">
        <v>0.56000000000000005</v>
      </c>
      <c r="AOZ16" s="102">
        <f t="shared" si="76"/>
        <v>0.55000000000000004</v>
      </c>
      <c r="APA16" s="102">
        <v>0.55500000000000005</v>
      </c>
      <c r="APB16" s="102">
        <v>0.55700000000000005</v>
      </c>
      <c r="APC16" s="102">
        <v>0.55500000000000005</v>
      </c>
      <c r="APD16" s="102">
        <v>0.55500000000000005</v>
      </c>
      <c r="APE16" s="102">
        <v>0.55500000000000005</v>
      </c>
      <c r="APF16" s="102"/>
      <c r="APG16" s="102">
        <v>0.55500000000000005</v>
      </c>
      <c r="APH16" s="102">
        <v>0.55600000000000005</v>
      </c>
      <c r="API16" s="102">
        <v>0.55700000000000005</v>
      </c>
      <c r="APJ16" s="102">
        <f t="shared" si="77"/>
        <v>0.55000000000000004</v>
      </c>
      <c r="APK16" s="102">
        <v>0.55500000000000005</v>
      </c>
      <c r="APL16" s="102">
        <v>0.57699999999999996</v>
      </c>
      <c r="APM16" s="102">
        <v>0.57799999999999996</v>
      </c>
      <c r="APN16" s="102"/>
      <c r="APO16" s="102">
        <v>0.57899999999999996</v>
      </c>
      <c r="APP16" s="102">
        <v>0.57899999999999996</v>
      </c>
      <c r="APQ16" s="102">
        <v>0.57599999999999996</v>
      </c>
      <c r="APR16" s="102">
        <v>0.57799999999999996</v>
      </c>
      <c r="APS16" s="102"/>
      <c r="APT16" s="102">
        <v>0.57599999999999996</v>
      </c>
      <c r="APU16" s="102">
        <v>0.57599999999999996</v>
      </c>
      <c r="APV16" s="102">
        <v>0.57599999999999996</v>
      </c>
      <c r="APW16" s="102">
        <v>0.55400000000000005</v>
      </c>
      <c r="APX16" s="102">
        <v>0.91</v>
      </c>
      <c r="APY16" s="102">
        <v>0.57599999999999996</v>
      </c>
      <c r="APZ16" s="102">
        <v>0.57499999999999996</v>
      </c>
      <c r="AQA16" s="102">
        <v>0.57599999999999996</v>
      </c>
      <c r="AQB16" s="102"/>
      <c r="AQC16" s="102">
        <v>0.55700000000000005</v>
      </c>
      <c r="AQD16" s="102">
        <v>1.232</v>
      </c>
      <c r="AQE16" s="102">
        <v>1.238</v>
      </c>
      <c r="AQF16" s="102">
        <v>1.2250000000000001</v>
      </c>
      <c r="AQG16" s="102">
        <v>1.228</v>
      </c>
      <c r="AQH16" s="102">
        <v>1.331</v>
      </c>
      <c r="AQI16" s="102">
        <v>0.92</v>
      </c>
      <c r="AQJ16" s="102">
        <v>0.59399999999999997</v>
      </c>
      <c r="AQK16" s="102">
        <v>0.91</v>
      </c>
      <c r="AQL16" s="102">
        <v>0.91900000000000004</v>
      </c>
      <c r="AQM16" s="102">
        <v>0.92200000000000004</v>
      </c>
      <c r="AQN16" s="102">
        <v>0.91900000000000004</v>
      </c>
      <c r="AQO16" s="102">
        <v>0.91800000000000004</v>
      </c>
      <c r="AQP16" s="102"/>
      <c r="AQQ16" s="102">
        <v>0.91300000000000003</v>
      </c>
      <c r="AQR16" s="102">
        <v>0.91300000000000003</v>
      </c>
      <c r="AQS16" s="102">
        <v>0.91700000000000004</v>
      </c>
      <c r="AQT16" s="102">
        <v>0.91100000000000003</v>
      </c>
      <c r="AQU16" s="102">
        <v>0.92200000000000004</v>
      </c>
      <c r="AQV16" s="102">
        <v>0.91</v>
      </c>
      <c r="AQW16" s="102">
        <f t="shared" si="80"/>
        <v>0.91</v>
      </c>
      <c r="AQX16" s="102">
        <v>0.91500000000000004</v>
      </c>
      <c r="AQY16" s="102">
        <v>0.91</v>
      </c>
      <c r="AQZ16" s="102"/>
      <c r="ARA16" s="102">
        <v>0.91800000000000004</v>
      </c>
      <c r="ARB16" s="102">
        <v>0.91300000000000003</v>
      </c>
      <c r="ARC16" s="102">
        <v>0.84299999999999997</v>
      </c>
      <c r="ARD16" s="102">
        <v>0.84299999999999997</v>
      </c>
      <c r="ARE16" s="102">
        <v>0.85599999999999998</v>
      </c>
      <c r="ARF16" s="102">
        <v>0.84799999999999998</v>
      </c>
      <c r="ARG16" s="102">
        <v>0.84299999999999997</v>
      </c>
      <c r="ARH16" s="102">
        <f t="shared" si="81"/>
        <v>0.84299999999999997</v>
      </c>
      <c r="ARI16" s="102">
        <v>0.84699999999999998</v>
      </c>
      <c r="ARJ16" s="102">
        <v>0.85</v>
      </c>
      <c r="ARK16" s="102">
        <v>0.84599999999999997</v>
      </c>
      <c r="ARL16" s="102">
        <v>0.85</v>
      </c>
      <c r="ARM16" s="102">
        <v>0.84499999999999997</v>
      </c>
      <c r="ARN16" s="102">
        <v>0.84799999999999998</v>
      </c>
      <c r="ARO16" s="102"/>
      <c r="ARP16" s="102">
        <v>0.84599999999999997</v>
      </c>
      <c r="ARQ16" s="102">
        <v>0.84599999999999997</v>
      </c>
      <c r="ARR16" s="102">
        <v>0.85</v>
      </c>
      <c r="ARS16" s="102">
        <v>0.84499999999999997</v>
      </c>
      <c r="ART16" s="102">
        <v>0.84599999999999997</v>
      </c>
      <c r="ARU16" s="102">
        <v>0.85199999999999998</v>
      </c>
      <c r="ARV16" s="102">
        <f t="shared" si="82"/>
        <v>0.84299999999999997</v>
      </c>
      <c r="ARW16" s="102">
        <v>0.85</v>
      </c>
      <c r="ARX16" s="102">
        <v>0.84699999999999998</v>
      </c>
      <c r="ARY16" s="102">
        <v>0.84599999999999997</v>
      </c>
      <c r="ARZ16" s="102">
        <v>0.84499999999999997</v>
      </c>
      <c r="ASA16" s="102">
        <v>0.85</v>
      </c>
      <c r="ASB16" s="102"/>
      <c r="ASC16" s="102">
        <v>0.84699999999999998</v>
      </c>
      <c r="ASD16" s="102">
        <v>0.85099999999999998</v>
      </c>
      <c r="ASE16" s="102">
        <v>0.84599999999999997</v>
      </c>
      <c r="ASF16" s="102">
        <v>0.84599999999999997</v>
      </c>
      <c r="ASG16" s="102">
        <v>0.84599999999999997</v>
      </c>
      <c r="ASH16" s="102">
        <v>0.84699999999999998</v>
      </c>
      <c r="ASI16" s="102">
        <f t="shared" si="83"/>
        <v>0.84299999999999997</v>
      </c>
      <c r="ASJ16" s="102">
        <v>0.85</v>
      </c>
      <c r="ASK16" s="102">
        <v>0.84499999999999997</v>
      </c>
      <c r="ASL16" s="102"/>
      <c r="ASM16" s="102">
        <v>0.84499999999999997</v>
      </c>
      <c r="ASN16" s="102">
        <v>0.84499999999999997</v>
      </c>
      <c r="ASO16" s="102">
        <v>0.84899999999999998</v>
      </c>
      <c r="ASP16" s="102">
        <v>0.84699999999999998</v>
      </c>
      <c r="ASQ16" s="102">
        <v>0.84599999999999997</v>
      </c>
      <c r="ASR16" s="102">
        <v>0.85099999999999998</v>
      </c>
      <c r="ASS16" s="102"/>
      <c r="AST16" s="102">
        <v>0.85499999999999998</v>
      </c>
      <c r="ASU16" s="102">
        <v>0.85599999999999998</v>
      </c>
      <c r="ASV16" s="102"/>
      <c r="ASW16" s="102">
        <v>0.85599999999999998</v>
      </c>
      <c r="ASX16" s="102">
        <v>0.85399999999999998</v>
      </c>
      <c r="ASY16" s="102">
        <v>0.85599999999999998</v>
      </c>
      <c r="ASZ16" s="102">
        <v>0.85499999999999998</v>
      </c>
      <c r="ATA16" s="102"/>
      <c r="ATB16" s="102">
        <v>0.85399999999999998</v>
      </c>
      <c r="ATC16" s="102">
        <v>0.85399999999999998</v>
      </c>
      <c r="ATD16" s="102">
        <v>0.85599999999999998</v>
      </c>
      <c r="ATE16" s="102">
        <v>0.84799999999999998</v>
      </c>
      <c r="ATF16" s="102">
        <v>0.84899999999999998</v>
      </c>
      <c r="ATG16" s="102">
        <v>0.84799999999999998</v>
      </c>
      <c r="ATH16" s="102"/>
      <c r="ATI16" s="102">
        <v>0.84799999999999998</v>
      </c>
      <c r="ATJ16" s="102">
        <v>0.86</v>
      </c>
      <c r="ATK16" s="102">
        <v>0.85499999999999998</v>
      </c>
      <c r="ATL16" s="102">
        <v>0.85699999999999998</v>
      </c>
      <c r="ATM16" s="102">
        <f t="shared" si="84"/>
        <v>0.84299999999999997</v>
      </c>
      <c r="ATN16" s="102">
        <v>0.85499999999999998</v>
      </c>
      <c r="ATO16" s="102">
        <v>0.85599999999999998</v>
      </c>
      <c r="ATP16" s="102">
        <v>0.85499999999999998</v>
      </c>
      <c r="ATQ16" s="102">
        <v>0.85599999999999998</v>
      </c>
      <c r="ATR16" s="102">
        <v>0.85799999999999998</v>
      </c>
      <c r="ATS16" s="102">
        <f t="shared" si="85"/>
        <v>0.84299999999999997</v>
      </c>
      <c r="ATT16" s="47">
        <v>0.85799999999999998</v>
      </c>
      <c r="ATU16" s="47">
        <v>0.86299999999999999</v>
      </c>
      <c r="ATV16" s="47">
        <v>0.85899999999999999</v>
      </c>
      <c r="ATW16" s="47">
        <v>0.86199999999999999</v>
      </c>
      <c r="ATX16" s="47">
        <v>0.86499999999999999</v>
      </c>
      <c r="ATY16" s="47">
        <v>0.86099999999999999</v>
      </c>
      <c r="ATZ16" s="47"/>
      <c r="AUA16" s="47">
        <v>0.86099999999999999</v>
      </c>
      <c r="AUB16" s="47">
        <v>0.86</v>
      </c>
      <c r="AUC16" s="47">
        <v>0.86</v>
      </c>
      <c r="AUD16" s="47">
        <v>0.85799999999999998</v>
      </c>
      <c r="AUE16" s="47">
        <v>0.85899999999999999</v>
      </c>
      <c r="AUF16" s="47">
        <v>0.86099999999999999</v>
      </c>
      <c r="AUG16" s="351">
        <f t="shared" si="86"/>
        <v>0.84299999999999997</v>
      </c>
      <c r="AUH16" s="47">
        <v>0.86099999999999999</v>
      </c>
      <c r="AUI16" s="102">
        <v>0.86399999999999999</v>
      </c>
      <c r="AUJ16" s="47">
        <v>0.86399999999999999</v>
      </c>
      <c r="AUK16" s="47">
        <v>0.86299999999999999</v>
      </c>
      <c r="AUL16" s="47"/>
      <c r="AUM16" s="47">
        <v>0.86399999999999999</v>
      </c>
      <c r="AUN16" s="47">
        <v>0.85499999999999998</v>
      </c>
      <c r="AUO16" s="51">
        <v>0.86199999999999999</v>
      </c>
      <c r="AUP16" s="47">
        <f t="shared" si="87"/>
        <v>0.84299999999999997</v>
      </c>
      <c r="AUQ16" s="47">
        <v>0.85499999999999998</v>
      </c>
      <c r="AUR16" s="51">
        <v>0.89600000000000002</v>
      </c>
      <c r="AUS16" s="51"/>
      <c r="AUT16" s="51">
        <v>0.89</v>
      </c>
      <c r="AUU16" s="51">
        <v>0.88800000000000001</v>
      </c>
      <c r="AUV16" s="47">
        <v>0.89700000000000002</v>
      </c>
      <c r="AUW16" s="51"/>
      <c r="AUX16" s="47">
        <f t="shared" si="88"/>
        <v>0.84299999999999997</v>
      </c>
      <c r="AUY16" s="47">
        <v>0.89100000000000001</v>
      </c>
      <c r="AUZ16" s="47">
        <v>0.88700000000000001</v>
      </c>
      <c r="AVA16" s="47">
        <v>0.88700000000000001</v>
      </c>
      <c r="AVB16" s="47">
        <v>0.88900000000000001</v>
      </c>
      <c r="AVC16" s="47"/>
      <c r="AVD16" s="47"/>
      <c r="AVE16" s="47">
        <v>0.88700000000000001</v>
      </c>
      <c r="AVF16" s="10">
        <v>0.88900000000000001</v>
      </c>
      <c r="AVG16" s="10">
        <f t="shared" si="89"/>
        <v>0.84299999999999997</v>
      </c>
      <c r="AVH16" s="47">
        <v>0.88600000000000001</v>
      </c>
      <c r="AVI16" s="47">
        <v>0.88700000000000001</v>
      </c>
      <c r="AVJ16" s="47">
        <v>0.91</v>
      </c>
      <c r="AVK16" s="47">
        <v>0.91400000000000003</v>
      </c>
      <c r="AVL16" s="47"/>
      <c r="AVM16" s="47">
        <v>0.91400000000000003</v>
      </c>
      <c r="AVN16" s="47">
        <v>0.91200000000000003</v>
      </c>
      <c r="AVO16" s="47">
        <v>0.91300000000000003</v>
      </c>
      <c r="AVP16" s="47"/>
      <c r="AVQ16" s="47">
        <v>0.91800000000000004</v>
      </c>
      <c r="AVR16" s="47">
        <v>0.91200000000000003</v>
      </c>
      <c r="AVS16" s="47">
        <f>MIN(AVR16,AVG16)</f>
        <v>0.84299999999999997</v>
      </c>
      <c r="AVT16" s="47">
        <v>0.91700000000000004</v>
      </c>
      <c r="AVU16" s="1162">
        <v>0.92300000000000004</v>
      </c>
      <c r="AVV16" s="1162">
        <v>0.91300000000000003</v>
      </c>
      <c r="AVW16" s="47">
        <v>0.91100000000000003</v>
      </c>
      <c r="AVX16" s="47">
        <f t="shared" si="90"/>
        <v>0.84299999999999997</v>
      </c>
      <c r="AVY16" s="47">
        <v>0.92</v>
      </c>
      <c r="AVZ16" s="47">
        <v>0.91200000000000003</v>
      </c>
      <c r="AWA16" s="47">
        <v>0.91900000000000004</v>
      </c>
      <c r="AWB16" s="47">
        <v>0.92200000000000004</v>
      </c>
      <c r="AWC16" s="47">
        <v>0.92100000000000004</v>
      </c>
      <c r="AWD16" s="1264">
        <v>0.92400000000000004</v>
      </c>
      <c r="AWE16" s="1264">
        <v>0.91</v>
      </c>
      <c r="AWF16" s="1264">
        <v>0.92100000000000004</v>
      </c>
      <c r="AWG16" s="1264">
        <v>0.93400000000000005</v>
      </c>
      <c r="AWH16" s="1264">
        <v>0.92300000000000004</v>
      </c>
      <c r="AWI16" s="1264"/>
      <c r="AWJ16" s="1264">
        <v>0.92200000000000004</v>
      </c>
      <c r="AWK16" s="1264">
        <v>0.92200000000000004</v>
      </c>
      <c r="AWL16" s="1264">
        <v>0.91800000000000004</v>
      </c>
      <c r="AWM16" s="1264">
        <f t="shared" si="92"/>
        <v>0.91</v>
      </c>
      <c r="AWN16" s="1264">
        <v>0.92500000000000004</v>
      </c>
      <c r="AWO16" s="1264"/>
      <c r="AWP16" s="1264"/>
      <c r="AWQ16" s="1264">
        <v>0.92100000000000004</v>
      </c>
      <c r="AWR16" s="1264">
        <v>0.92</v>
      </c>
      <c r="AWS16" s="1264">
        <v>0.92200000000000004</v>
      </c>
      <c r="AWT16" s="1264">
        <v>0.92</v>
      </c>
      <c r="AWU16" s="1264">
        <v>0.91600000000000004</v>
      </c>
      <c r="AWV16" s="1264">
        <v>0.91300000000000003</v>
      </c>
      <c r="AWW16" s="1264">
        <f t="shared" si="258"/>
        <v>0.91</v>
      </c>
      <c r="AWX16" s="1264">
        <v>0.92</v>
      </c>
      <c r="AWY16" s="1264">
        <v>0.92200000000000004</v>
      </c>
      <c r="AWZ16" s="1264">
        <v>0.92400000000000004</v>
      </c>
      <c r="AXA16" s="1264">
        <v>0.92200000000000004</v>
      </c>
      <c r="AXB16" s="1264">
        <v>0.92600000000000005</v>
      </c>
      <c r="AXC16" s="1264">
        <v>0.92100000000000004</v>
      </c>
      <c r="AXD16" s="1264">
        <v>0.92200000000000004</v>
      </c>
      <c r="AXE16" s="1264">
        <v>0.93</v>
      </c>
      <c r="AXF16" s="51">
        <v>0.92</v>
      </c>
      <c r="AXG16" s="1264">
        <f t="shared" si="93"/>
        <v>0.91</v>
      </c>
      <c r="AXH16" s="1264">
        <v>0.92600000000000005</v>
      </c>
      <c r="AXI16" s="1264"/>
      <c r="AXJ16" s="1264">
        <v>0.92400000000000004</v>
      </c>
      <c r="AXK16" s="1264">
        <v>0.92300000000000004</v>
      </c>
      <c r="AXL16" s="1264"/>
      <c r="AXM16" s="1401">
        <v>0.92</v>
      </c>
      <c r="AXN16" s="1264">
        <v>0.89800000000000002</v>
      </c>
      <c r="AXO16" s="1264">
        <v>0.89100000000000001</v>
      </c>
      <c r="AXP16" s="1264">
        <v>0.89400000000000002</v>
      </c>
      <c r="AXQ16" s="1264">
        <v>0.89300000000000002</v>
      </c>
      <c r="AXR16" s="1264">
        <v>0.89200000000000002</v>
      </c>
      <c r="AXS16" s="1264">
        <v>0.91100000000000003</v>
      </c>
      <c r="AXT16" s="1264"/>
      <c r="AXU16" s="1264">
        <v>0.89200000000000002</v>
      </c>
      <c r="AXV16" s="1264">
        <v>0.89300000000000002</v>
      </c>
      <c r="AXW16" s="1264"/>
      <c r="AXX16" s="1264">
        <v>0.89300000000000002</v>
      </c>
      <c r="AXY16" s="1264">
        <v>0.89100000000000001</v>
      </c>
      <c r="AXZ16" s="1264"/>
      <c r="AYA16" s="1264">
        <v>0.91400000000000003</v>
      </c>
      <c r="AYB16" s="1264"/>
      <c r="AYC16" s="1264">
        <v>0.91300000000000003</v>
      </c>
      <c r="AYD16" s="1264"/>
      <c r="AYE16" s="1264">
        <v>0.91400000000000003</v>
      </c>
      <c r="AYF16" s="1264">
        <v>0.91600000000000004</v>
      </c>
      <c r="AYG16" s="1264">
        <v>0.91400000000000003</v>
      </c>
      <c r="AYH16" s="1264">
        <v>0.91600000000000004</v>
      </c>
      <c r="AYI16" s="1264"/>
      <c r="AYJ16" s="1264">
        <v>0.91200000000000003</v>
      </c>
      <c r="AYK16" s="1264"/>
      <c r="AYL16" s="1264">
        <v>0.91500000000000004</v>
      </c>
      <c r="AYM16" s="1264"/>
      <c r="AYN16" s="1264">
        <v>0.91500000000000004</v>
      </c>
      <c r="AYO16" s="1264"/>
      <c r="AYP16" s="6">
        <f t="shared" si="95"/>
        <v>-5.4347826086956564E-3</v>
      </c>
      <c r="AYQ16" s="102">
        <v>0.55600000000000005</v>
      </c>
      <c r="AYR16" s="102">
        <v>0.55400000000000005</v>
      </c>
      <c r="AYS16" s="102">
        <v>0.55600000000000005</v>
      </c>
      <c r="AYT16" s="102">
        <v>0.55400000000000005</v>
      </c>
      <c r="AYU16" s="102">
        <v>0.55700000000000005</v>
      </c>
      <c r="AYV16" s="102">
        <v>0.55300000000000005</v>
      </c>
      <c r="AYW16" s="102">
        <v>0.55000000000000004</v>
      </c>
      <c r="AYX16" s="102">
        <v>0.55000000000000004</v>
      </c>
      <c r="AYY16" s="102">
        <v>0.55100000000000005</v>
      </c>
      <c r="AYZ16" s="102">
        <v>0.55000000000000004</v>
      </c>
      <c r="AZA16" s="102"/>
      <c r="AZB16" s="102">
        <v>0.54800000000000004</v>
      </c>
      <c r="AZC16" s="102">
        <v>0.55400000000000005</v>
      </c>
      <c r="AZD16" s="102">
        <f t="shared" si="96"/>
        <v>0.55400000000000005</v>
      </c>
      <c r="AZE16" s="102">
        <v>0.55000000000000004</v>
      </c>
      <c r="AZF16" s="102">
        <v>0.55500000000000005</v>
      </c>
      <c r="AZG16" s="102">
        <v>0.55100000000000005</v>
      </c>
      <c r="AZH16" s="102">
        <v>0.55500000000000005</v>
      </c>
      <c r="AZI16" s="102">
        <v>0.55700000000000005</v>
      </c>
      <c r="AZJ16" s="102">
        <v>0.55600000000000005</v>
      </c>
      <c r="AZK16" s="102">
        <v>0.55700000000000005</v>
      </c>
      <c r="AZL16" s="102">
        <v>0.55300000000000005</v>
      </c>
      <c r="AZM16" s="102">
        <v>0.55500000000000005</v>
      </c>
      <c r="AZN16" s="102">
        <v>0.55400000000000005</v>
      </c>
      <c r="AZO16" s="102">
        <v>0.55800000000000005</v>
      </c>
      <c r="AZP16" s="102">
        <v>0.55400000000000005</v>
      </c>
      <c r="AZQ16" s="102">
        <v>0.55800000000000005</v>
      </c>
      <c r="AZR16" s="102">
        <v>0.55300000000000005</v>
      </c>
      <c r="AZS16" s="1060">
        <f t="shared" si="97"/>
        <v>0.55300000000000005</v>
      </c>
      <c r="AZT16" s="102">
        <v>0.55700000000000005</v>
      </c>
      <c r="AZU16" s="102">
        <v>0.55400000000000005</v>
      </c>
      <c r="AZV16" s="102">
        <v>0.55600000000000005</v>
      </c>
      <c r="AZW16" s="102">
        <v>0.55900000000000005</v>
      </c>
      <c r="AZX16" s="102">
        <v>0.55300000000000005</v>
      </c>
      <c r="AZY16" s="102">
        <v>0.55200000000000005</v>
      </c>
      <c r="AZZ16" s="102">
        <v>0.55300000000000005</v>
      </c>
      <c r="BAA16" s="102">
        <v>0.55500000000000005</v>
      </c>
      <c r="BAB16" s="102">
        <v>0.55500000000000005</v>
      </c>
      <c r="BAC16" s="102">
        <v>0.55600000000000005</v>
      </c>
      <c r="BAD16" s="102">
        <v>0.55300000000000005</v>
      </c>
      <c r="BAE16" s="102">
        <v>0.55600000000000005</v>
      </c>
      <c r="BAF16" s="102">
        <f t="shared" si="271"/>
        <v>0.55300000000000005</v>
      </c>
      <c r="BAG16" s="102">
        <v>0.55500000000000005</v>
      </c>
      <c r="BAH16" s="102">
        <v>0.55600000000000005</v>
      </c>
      <c r="BAI16" s="102">
        <v>0.55800000000000005</v>
      </c>
      <c r="BAJ16" s="102">
        <v>0.55700000000000005</v>
      </c>
      <c r="BAK16" s="102">
        <v>0.55400000000000005</v>
      </c>
      <c r="BAL16" s="102">
        <v>0.55200000000000005</v>
      </c>
      <c r="BAM16" s="102">
        <v>0.55700000000000005</v>
      </c>
      <c r="BAN16" s="102">
        <v>0.55400000000000005</v>
      </c>
      <c r="BAO16" s="102">
        <v>0.55600000000000005</v>
      </c>
      <c r="BAP16" s="102">
        <v>0.56000000000000005</v>
      </c>
      <c r="BAQ16" s="102">
        <f t="shared" si="98"/>
        <v>0.55300000000000005</v>
      </c>
      <c r="BAR16" s="102">
        <v>0.55500000000000005</v>
      </c>
      <c r="BAS16" s="102">
        <v>0.55400000000000005</v>
      </c>
      <c r="BAT16" s="102">
        <v>0.55300000000000005</v>
      </c>
      <c r="BAU16" s="102">
        <v>0.55400000000000005</v>
      </c>
      <c r="BAV16" s="102">
        <v>0.55500000000000005</v>
      </c>
      <c r="BAW16" s="102">
        <v>0.55600000000000005</v>
      </c>
      <c r="BAX16" s="102">
        <v>0.55300000000000005</v>
      </c>
      <c r="BAY16" s="102"/>
      <c r="BAZ16" s="102">
        <v>0.55400000000000005</v>
      </c>
      <c r="BBA16" s="102">
        <v>0.55500000000000005</v>
      </c>
      <c r="BBB16" s="102">
        <v>0.55000000000000004</v>
      </c>
      <c r="BBC16" s="102">
        <f t="shared" si="99"/>
        <v>0.55000000000000004</v>
      </c>
      <c r="BBD16" s="102">
        <v>0.55400000000000005</v>
      </c>
      <c r="BBE16" s="102"/>
      <c r="BBF16" s="102">
        <v>0.55200000000000005</v>
      </c>
      <c r="BBG16" s="102">
        <v>0.55300000000000005</v>
      </c>
      <c r="BBH16" s="102"/>
      <c r="BBI16" s="102">
        <v>0.55300000000000005</v>
      </c>
      <c r="BBJ16" s="102">
        <v>0.55300000000000005</v>
      </c>
      <c r="BBK16" s="102">
        <v>0.55300000000000005</v>
      </c>
      <c r="BBL16" s="102"/>
      <c r="BBM16" s="102">
        <v>0.55400000000000005</v>
      </c>
      <c r="BBN16" s="102">
        <f t="shared" si="100"/>
        <v>0.55000000000000004</v>
      </c>
      <c r="BBO16" s="102">
        <v>0.55400000000000005</v>
      </c>
      <c r="BBP16" s="102"/>
      <c r="BBQ16" s="102">
        <v>0.55400000000000005</v>
      </c>
      <c r="BBR16" s="102">
        <v>0.55500000000000005</v>
      </c>
      <c r="BBS16" s="102">
        <v>0.55300000000000005</v>
      </c>
      <c r="BBT16" s="102">
        <v>0.55400000000000005</v>
      </c>
      <c r="BBU16" s="102">
        <v>0.55200000000000005</v>
      </c>
      <c r="BBV16" s="102">
        <v>0.55300000000000005</v>
      </c>
      <c r="BBW16" s="102">
        <v>0.55500000000000005</v>
      </c>
      <c r="BBX16" s="102">
        <f t="shared" si="101"/>
        <v>0.55000000000000004</v>
      </c>
      <c r="BBY16" s="102">
        <v>0.55400000000000005</v>
      </c>
      <c r="BBZ16" s="102">
        <v>0.56200000000000006</v>
      </c>
      <c r="BCA16" s="102">
        <v>0.56100000000000005</v>
      </c>
      <c r="BCB16" s="102">
        <v>0.56100000000000005</v>
      </c>
      <c r="BCC16" s="102">
        <v>0.56299999999999994</v>
      </c>
      <c r="BCD16" s="102"/>
      <c r="BCE16" s="102">
        <v>0.56200000000000006</v>
      </c>
      <c r="BCF16" s="102">
        <v>0.56499999999999995</v>
      </c>
      <c r="BCG16" s="102">
        <v>0.55900000000000005</v>
      </c>
      <c r="BCH16" s="102">
        <v>0.56200000000000006</v>
      </c>
      <c r="BCI16" s="102">
        <v>0.56100000000000005</v>
      </c>
      <c r="BCJ16" s="102">
        <v>0.55500000000000005</v>
      </c>
      <c r="BCK16" s="102">
        <v>0.93</v>
      </c>
      <c r="BCL16" s="102">
        <v>0.56000000000000005</v>
      </c>
      <c r="BCM16" s="102">
        <v>0.55900000000000005</v>
      </c>
      <c r="BCN16" s="102"/>
      <c r="BCO16" s="102">
        <v>0.56000000000000005</v>
      </c>
      <c r="BCP16" s="102">
        <v>0.55500000000000005</v>
      </c>
      <c r="BCQ16" s="102">
        <v>1.302</v>
      </c>
      <c r="BCR16" s="102"/>
      <c r="BCS16" s="102">
        <v>1.319</v>
      </c>
      <c r="BCT16" s="102">
        <v>1.2989999999999999</v>
      </c>
      <c r="BCU16" s="102">
        <v>1.2949999999999999</v>
      </c>
      <c r="BCV16" s="102">
        <v>1.3959999999999999</v>
      </c>
      <c r="BCW16" s="102">
        <v>1.026</v>
      </c>
      <c r="BCX16" s="102">
        <v>0.57999999999999996</v>
      </c>
      <c r="BCY16" s="102">
        <v>0.93</v>
      </c>
      <c r="BCZ16" s="102">
        <v>1.0249999999999999</v>
      </c>
      <c r="BDA16" s="102">
        <v>1.0249999999999999</v>
      </c>
      <c r="BDB16" s="102"/>
      <c r="BDC16" s="102">
        <v>1.024</v>
      </c>
      <c r="BDD16" s="102">
        <v>1.0189999999999999</v>
      </c>
      <c r="BDE16" s="102">
        <v>1.02</v>
      </c>
      <c r="BDF16" s="102">
        <v>1.022</v>
      </c>
      <c r="BDG16" s="102">
        <v>1.0209999999999999</v>
      </c>
      <c r="BDH16" s="102">
        <v>1.0229999999999999</v>
      </c>
      <c r="BDI16" s="102">
        <v>1.0229999999999999</v>
      </c>
      <c r="BDJ16" s="102">
        <v>0.93</v>
      </c>
      <c r="BDK16" s="102">
        <f t="shared" si="104"/>
        <v>0.93</v>
      </c>
      <c r="BDL16" s="102"/>
      <c r="BDM16" s="102">
        <v>1.02</v>
      </c>
      <c r="BDN16" s="102">
        <v>1.018</v>
      </c>
      <c r="BDO16" s="102">
        <v>1.0229999999999999</v>
      </c>
      <c r="BDP16" s="102">
        <v>1.0229999999999999</v>
      </c>
      <c r="BDQ16" s="102">
        <v>0.81200000000000006</v>
      </c>
      <c r="BDR16" s="102">
        <v>0.81599999999999995</v>
      </c>
      <c r="BDS16" s="102">
        <v>0.81499999999999995</v>
      </c>
      <c r="BDT16" s="102">
        <v>0.81599999999999995</v>
      </c>
      <c r="BDU16" s="102"/>
      <c r="BDV16" s="102">
        <v>0.81599999999999995</v>
      </c>
      <c r="BDW16" s="102">
        <f t="shared" si="105"/>
        <v>0.81599999999999995</v>
      </c>
      <c r="BDX16" s="102">
        <v>0.82399999999999995</v>
      </c>
      <c r="BDY16" s="102">
        <v>0.81599999999999995</v>
      </c>
      <c r="BDZ16" s="102">
        <v>0.81699999999999995</v>
      </c>
      <c r="BEA16" s="102">
        <v>0.82</v>
      </c>
      <c r="BEB16" s="102"/>
      <c r="BEC16" s="102">
        <v>0.81899999999999995</v>
      </c>
      <c r="BED16" s="102">
        <v>0.82099999999999995</v>
      </c>
      <c r="BEE16" s="102">
        <v>0.81799999999999995</v>
      </c>
      <c r="BEF16" s="102">
        <v>0.81499999999999995</v>
      </c>
      <c r="BEG16" s="102">
        <v>0.81699999999999995</v>
      </c>
      <c r="BEH16" s="102">
        <v>0.81699999999999995</v>
      </c>
      <c r="BEI16" s="102">
        <v>0.81899999999999995</v>
      </c>
      <c r="BEJ16" s="102">
        <v>0.81799999999999995</v>
      </c>
      <c r="BEK16" s="102">
        <f t="shared" si="106"/>
        <v>0.81599999999999995</v>
      </c>
      <c r="BEL16" s="102">
        <v>0.82</v>
      </c>
      <c r="BEM16" s="102">
        <v>0.81799999999999995</v>
      </c>
      <c r="BEN16" s="102">
        <v>0.82199999999999995</v>
      </c>
      <c r="BEO16" s="102">
        <v>0.81799999999999995</v>
      </c>
      <c r="BEP16" s="102">
        <v>0.81899999999999995</v>
      </c>
      <c r="BEQ16" s="102">
        <v>0.82099999999999995</v>
      </c>
      <c r="BER16" s="102"/>
      <c r="BES16" s="102">
        <v>0.81699999999999995</v>
      </c>
      <c r="BET16" s="102">
        <v>0.82299999999999995</v>
      </c>
      <c r="BEU16" s="102">
        <v>0.81799999999999995</v>
      </c>
      <c r="BEV16" s="102">
        <v>0.81699999999999995</v>
      </c>
      <c r="BEW16" s="102">
        <v>0.82299999999999995</v>
      </c>
      <c r="BEX16" s="102">
        <f t="shared" si="107"/>
        <v>0.81599999999999995</v>
      </c>
      <c r="BEY16" s="102">
        <v>0.82099999999999995</v>
      </c>
      <c r="BEZ16" s="102">
        <v>0.82099999999999995</v>
      </c>
      <c r="BFA16" s="102">
        <v>0.81899999999999995</v>
      </c>
      <c r="BFB16" s="102">
        <v>0.81899999999999995</v>
      </c>
      <c r="BFC16" s="102">
        <v>0.81799999999999995</v>
      </c>
      <c r="BFD16" s="102">
        <v>0.81899999999999995</v>
      </c>
      <c r="BFE16" s="102">
        <v>0.81799999999999995</v>
      </c>
      <c r="BFF16" s="102">
        <v>0.81699999999999995</v>
      </c>
      <c r="BFG16" s="102">
        <v>0.83399999999999996</v>
      </c>
      <c r="BFH16" s="102">
        <v>0.82699999999999996</v>
      </c>
      <c r="BFI16" s="102">
        <v>0.83099999999999996</v>
      </c>
      <c r="BFJ16" s="102">
        <v>0.82899999999999996</v>
      </c>
      <c r="BFK16" s="102"/>
      <c r="BFL16" s="102">
        <v>0.82799999999999996</v>
      </c>
      <c r="BFM16" s="102">
        <v>0.83</v>
      </c>
      <c r="BFN16" s="102">
        <v>0.82799999999999996</v>
      </c>
      <c r="BFO16" s="102">
        <v>0.82399999999999995</v>
      </c>
      <c r="BFP16" s="102">
        <v>0.82699999999999996</v>
      </c>
      <c r="BFQ16" s="102">
        <v>0.81699999999999995</v>
      </c>
      <c r="BFR16" s="102"/>
      <c r="BFS16" s="102">
        <v>0.82099999999999995</v>
      </c>
      <c r="BFT16" s="102">
        <v>0.82499999999999996</v>
      </c>
      <c r="BFU16" s="102">
        <v>0.82199999999999995</v>
      </c>
      <c r="BFV16" s="102">
        <v>0.82499999999999996</v>
      </c>
      <c r="BFW16" s="102">
        <v>0.83</v>
      </c>
      <c r="BFX16" s="102">
        <v>0.82799999999999996</v>
      </c>
      <c r="BFY16" s="102">
        <f t="shared" si="108"/>
        <v>0.81599999999999995</v>
      </c>
      <c r="BFZ16" s="102">
        <v>0.82899999999999996</v>
      </c>
      <c r="BGA16" s="102">
        <v>0.82799999999999996</v>
      </c>
      <c r="BGB16" s="102">
        <v>0.82799999999999996</v>
      </c>
      <c r="BGC16" s="102">
        <v>0.83</v>
      </c>
      <c r="BGD16" s="102">
        <v>0.82899999999999996</v>
      </c>
      <c r="BGE16" s="102">
        <f t="shared" si="109"/>
        <v>0.81599999999999995</v>
      </c>
      <c r="BGF16" s="47">
        <v>0.83599999999999997</v>
      </c>
      <c r="BGG16" s="47"/>
      <c r="BGH16" s="47">
        <v>0.83599999999999997</v>
      </c>
      <c r="BGI16" s="47">
        <v>0.83599999999999997</v>
      </c>
      <c r="BGJ16" s="47">
        <v>0.83299999999999996</v>
      </c>
      <c r="BGK16" s="47">
        <v>0.83799999999999997</v>
      </c>
      <c r="BGL16" s="47">
        <v>0.83499999999999996</v>
      </c>
      <c r="BGM16" s="47"/>
      <c r="BGN16" s="47">
        <v>0.83199999999999996</v>
      </c>
      <c r="BGO16" s="47"/>
      <c r="BGP16" s="47">
        <v>0.83299999999999996</v>
      </c>
      <c r="BGQ16" s="47">
        <v>0.83399999999999996</v>
      </c>
      <c r="BGR16" s="47">
        <v>0.83299999999999996</v>
      </c>
      <c r="BGS16" s="47">
        <v>0.83599999999999997</v>
      </c>
      <c r="BGT16" s="47">
        <v>0.83099999999999996</v>
      </c>
      <c r="BGU16" s="102">
        <f t="shared" si="110"/>
        <v>0.81599999999999995</v>
      </c>
      <c r="BGV16" s="102">
        <v>0.83699999999999997</v>
      </c>
      <c r="BGW16" s="47"/>
      <c r="BGX16" s="47">
        <v>0.83699999999999997</v>
      </c>
      <c r="BGY16" s="47">
        <v>0.83699999999999997</v>
      </c>
      <c r="BGZ16" s="47">
        <v>0.83699999999999997</v>
      </c>
      <c r="BHA16" s="47">
        <v>0.83799999999999997</v>
      </c>
      <c r="BHB16" s="47">
        <v>0.82699999999999996</v>
      </c>
      <c r="BHC16" s="51">
        <v>0.83199999999999996</v>
      </c>
      <c r="BHD16" s="47">
        <f t="shared" si="111"/>
        <v>0.81599999999999995</v>
      </c>
      <c r="BHE16" s="47">
        <v>0.82799999999999996</v>
      </c>
      <c r="BHF16" s="51">
        <v>0.86499999999999999</v>
      </c>
      <c r="BHG16" s="51"/>
      <c r="BHH16" s="51">
        <v>0.85899999999999999</v>
      </c>
      <c r="BHI16" s="51">
        <v>0.85599999999999998</v>
      </c>
      <c r="BHJ16" s="47">
        <v>0.871</v>
      </c>
      <c r="BHK16" s="51">
        <v>0.84799999999999998</v>
      </c>
      <c r="BHL16" s="47">
        <f t="shared" si="112"/>
        <v>0.81599999999999995</v>
      </c>
      <c r="BHM16" s="47">
        <v>0.85299999999999998</v>
      </c>
      <c r="BHN16" s="47">
        <v>0.85699999999999998</v>
      </c>
      <c r="BHO16" s="47">
        <v>0.85699999999999998</v>
      </c>
      <c r="BHP16" s="47">
        <v>0.84899999999999998</v>
      </c>
      <c r="BHQ16" s="47"/>
      <c r="BHR16" s="47">
        <v>0.85599999999999998</v>
      </c>
      <c r="BHS16" s="10">
        <v>0.85299999999999998</v>
      </c>
      <c r="BHT16" s="47">
        <f t="shared" si="113"/>
        <v>0.81599999999999995</v>
      </c>
      <c r="BHU16" s="47">
        <v>0.85499999999999998</v>
      </c>
      <c r="BHV16" s="47">
        <v>0.86</v>
      </c>
      <c r="BHW16" s="47">
        <v>0.88200000000000001</v>
      </c>
      <c r="BHX16" s="47">
        <v>0.88300000000000001</v>
      </c>
      <c r="BHY16" s="47">
        <v>0.88400000000000001</v>
      </c>
      <c r="BHZ16" s="47">
        <v>0.879</v>
      </c>
      <c r="BIA16" s="47">
        <v>0.88900000000000001</v>
      </c>
      <c r="BIB16" s="47">
        <v>0.88300000000000001</v>
      </c>
      <c r="BIC16" s="47">
        <v>0.88200000000000001</v>
      </c>
      <c r="BID16" s="47">
        <f>MIN(BIC16,BHT16)</f>
        <v>0.81599999999999995</v>
      </c>
      <c r="BIE16" s="47">
        <v>0.88300000000000001</v>
      </c>
      <c r="BIF16" s="1162">
        <v>0.88500000000000001</v>
      </c>
      <c r="BIG16" s="1162">
        <v>0.88800000000000001</v>
      </c>
      <c r="BIH16" s="47">
        <v>0.88</v>
      </c>
      <c r="BII16" s="47">
        <f t="shared" si="114"/>
        <v>0.81599999999999995</v>
      </c>
      <c r="BIJ16" s="47">
        <v>0.89</v>
      </c>
      <c r="BIK16" s="47">
        <v>0.88800000000000001</v>
      </c>
      <c r="BIL16" s="47">
        <v>0.89200000000000002</v>
      </c>
      <c r="BIM16" s="47">
        <v>0.89100000000000001</v>
      </c>
      <c r="BIN16" s="47">
        <v>0.88200000000000001</v>
      </c>
      <c r="BIO16" s="1264">
        <v>0.88700000000000001</v>
      </c>
      <c r="BIP16" s="1264">
        <v>0.88</v>
      </c>
      <c r="BIQ16" s="1264">
        <v>0.89</v>
      </c>
      <c r="BIR16" s="1264">
        <v>0.88700000000000001</v>
      </c>
      <c r="BIS16" s="1264">
        <v>0.88900000000000001</v>
      </c>
      <c r="BIT16" s="1264">
        <v>0.88800000000000001</v>
      </c>
      <c r="BIU16" s="1264"/>
      <c r="BIV16" s="1286">
        <v>0.88700000000000001</v>
      </c>
      <c r="BIW16" s="1264">
        <v>0.88500000000000001</v>
      </c>
      <c r="BIX16" s="1264">
        <f t="shared" si="116"/>
        <v>0.88</v>
      </c>
      <c r="BIY16" s="1264">
        <v>0.89200000000000002</v>
      </c>
      <c r="BIZ16" s="1264"/>
      <c r="BJA16" s="1264"/>
      <c r="BJB16" s="1264">
        <v>0.88800000000000001</v>
      </c>
      <c r="BJC16" s="1264">
        <v>0.89</v>
      </c>
      <c r="BJD16" s="1264">
        <v>0.88600000000000001</v>
      </c>
      <c r="BJE16" s="1264">
        <v>0.88900000000000001</v>
      </c>
      <c r="BJF16" s="1264">
        <v>0.88900000000000001</v>
      </c>
      <c r="BJG16" s="1264">
        <v>0.88</v>
      </c>
      <c r="BJH16" s="1264">
        <f t="shared" si="259"/>
        <v>0.88</v>
      </c>
      <c r="BJI16" s="1264">
        <v>0.89800000000000002</v>
      </c>
      <c r="BJJ16" s="1264">
        <v>0.88700000000000001</v>
      </c>
      <c r="BJK16" s="1264">
        <v>0.89100000000000001</v>
      </c>
      <c r="BJL16" s="1264">
        <v>0.89200000000000002</v>
      </c>
      <c r="BJM16" s="1264">
        <v>0.89400000000000002</v>
      </c>
      <c r="BJN16" s="1264">
        <v>0.89100000000000001</v>
      </c>
      <c r="BJO16" s="1264">
        <v>0.89300000000000002</v>
      </c>
      <c r="BJP16" s="1264">
        <v>0.89600000000000002</v>
      </c>
      <c r="BJQ16" s="51">
        <v>0.88700000000000001</v>
      </c>
      <c r="BJR16" s="51">
        <f t="shared" si="117"/>
        <v>0.88</v>
      </c>
      <c r="BJS16" s="1264">
        <v>0.89</v>
      </c>
      <c r="BJT16" s="1264"/>
      <c r="BJU16" s="1264">
        <v>0.89300000000000002</v>
      </c>
      <c r="BJV16" s="1264">
        <v>0.89500000000000002</v>
      </c>
      <c r="BJW16" s="1264"/>
      <c r="BJX16" s="1401">
        <v>0.89</v>
      </c>
      <c r="BJY16" s="1264">
        <v>0.86599999999999999</v>
      </c>
      <c r="BJZ16" s="1264">
        <v>0.86</v>
      </c>
      <c r="BKA16" s="1264">
        <v>0.85899999999999999</v>
      </c>
      <c r="BKB16" s="1264">
        <v>0.85699999999999998</v>
      </c>
      <c r="BKC16" s="1264">
        <v>0.86499999999999999</v>
      </c>
      <c r="BKD16" s="1264">
        <v>0.88600000000000001</v>
      </c>
      <c r="BKE16" s="1264"/>
      <c r="BKF16" s="1264">
        <v>0.86</v>
      </c>
      <c r="BKG16" s="1264">
        <v>0.86199999999999999</v>
      </c>
      <c r="BKH16" s="1264"/>
      <c r="BKI16" s="1264">
        <v>0.86599999999999999</v>
      </c>
      <c r="BKJ16" s="1264">
        <v>0.86199999999999999</v>
      </c>
      <c r="BKK16" s="1264"/>
      <c r="BKL16" s="1264">
        <v>0.88500000000000001</v>
      </c>
      <c r="BKM16" s="1264"/>
      <c r="BKN16" s="1264">
        <v>0.88100000000000001</v>
      </c>
      <c r="BKO16" s="1264"/>
      <c r="BKP16" s="1264">
        <v>0.879</v>
      </c>
      <c r="BKQ16" s="1264">
        <v>0.89200000000000002</v>
      </c>
      <c r="BKR16" s="1264">
        <v>0.878</v>
      </c>
      <c r="BKS16" s="1264">
        <v>0.879</v>
      </c>
      <c r="BKT16" s="1264"/>
      <c r="BKU16" s="1264">
        <v>0.88300000000000001</v>
      </c>
      <c r="BKV16" s="1264"/>
      <c r="BKW16" s="1264">
        <v>0.88600000000000001</v>
      </c>
      <c r="BKX16" s="1264"/>
      <c r="BKY16" s="1264">
        <v>0.88200000000000001</v>
      </c>
      <c r="BKZ16" s="1264"/>
      <c r="BLA16" s="6">
        <f t="shared" si="119"/>
        <v>-8.988764044943828E-3</v>
      </c>
      <c r="BLB16" s="1061">
        <v>0.48</v>
      </c>
      <c r="BLC16" s="1061">
        <v>0.47</v>
      </c>
      <c r="BLD16" s="1061">
        <v>0.47399999999999998</v>
      </c>
      <c r="BLE16" s="1061">
        <v>0.47</v>
      </c>
      <c r="BLF16" s="1061">
        <v>0.47</v>
      </c>
      <c r="BLG16" s="1061">
        <v>0.47</v>
      </c>
      <c r="BLH16" s="1061">
        <v>0.46899999999999997</v>
      </c>
      <c r="BLI16" s="1061">
        <v>0.46899999999999997</v>
      </c>
      <c r="BLJ16" s="1061">
        <v>0.47</v>
      </c>
      <c r="BLK16" s="1061">
        <v>0.47</v>
      </c>
      <c r="BLL16" s="1061">
        <f t="shared" si="120"/>
        <v>0.47</v>
      </c>
      <c r="BLM16" s="1061">
        <v>0.46899999999999997</v>
      </c>
      <c r="BLN16" s="1061">
        <v>0.47</v>
      </c>
      <c r="BLO16" s="1061"/>
      <c r="BLP16" s="1061">
        <v>0.47</v>
      </c>
      <c r="BLQ16" s="1061">
        <v>0.47</v>
      </c>
      <c r="BLR16" s="1061">
        <v>0.47</v>
      </c>
      <c r="BLS16" s="1061">
        <v>0.47</v>
      </c>
      <c r="BLT16" s="1061">
        <v>0.46899999999999997</v>
      </c>
      <c r="BLU16" s="1061">
        <v>0.46899999999999997</v>
      </c>
      <c r="BLV16" s="1061">
        <v>0.47799999999999998</v>
      </c>
      <c r="BLW16" s="1061">
        <v>0.47599999999999998</v>
      </c>
      <c r="BLX16" s="1061">
        <v>0.47599999999999998</v>
      </c>
      <c r="BLY16" s="1061">
        <v>0.47499999999999998</v>
      </c>
      <c r="BLZ16" s="1061"/>
      <c r="BMA16" s="1061">
        <v>0.47599999999999998</v>
      </c>
      <c r="BMB16" s="1060">
        <f t="shared" si="121"/>
        <v>0.47</v>
      </c>
      <c r="BMC16" s="1061">
        <v>0.47499999999999998</v>
      </c>
      <c r="BMD16" s="1061">
        <v>0.46800000000000003</v>
      </c>
      <c r="BME16" s="1061">
        <v>0.46899999999999997</v>
      </c>
      <c r="BMF16" s="1061">
        <v>0.47499999999999998</v>
      </c>
      <c r="BMG16" s="1061">
        <v>0.47099999999999997</v>
      </c>
      <c r="BMH16" s="1061"/>
      <c r="BMI16" s="1061">
        <v>0.47099999999999997</v>
      </c>
      <c r="BMJ16" s="1061">
        <v>0.47199999999999998</v>
      </c>
      <c r="BMK16" s="1061">
        <v>0.47099999999999997</v>
      </c>
      <c r="BML16" s="1061">
        <v>0.48599999999999999</v>
      </c>
      <c r="BMM16" s="1061">
        <v>0.47099999999999997</v>
      </c>
      <c r="BMN16" s="1061">
        <v>0.47</v>
      </c>
      <c r="BMO16" s="1061">
        <v>0.47099999999999997</v>
      </c>
      <c r="BMP16" s="102">
        <f t="shared" si="272"/>
        <v>0.47</v>
      </c>
      <c r="BMQ16" s="1061">
        <v>0.47199999999999998</v>
      </c>
      <c r="BMR16" s="1061">
        <v>0.46800000000000003</v>
      </c>
      <c r="BMS16" s="1061">
        <v>0.46800000000000003</v>
      </c>
      <c r="BMT16" s="1061">
        <v>0.47</v>
      </c>
      <c r="BMU16" s="1061">
        <v>0.47099999999999997</v>
      </c>
      <c r="BMV16" s="1061">
        <v>0.46800000000000003</v>
      </c>
      <c r="BMW16" s="102">
        <v>0.46899999999999997</v>
      </c>
      <c r="BMX16" s="102">
        <v>0.46800000000000003</v>
      </c>
      <c r="BMY16" s="102">
        <v>0.46899999999999997</v>
      </c>
      <c r="BMZ16" s="102">
        <v>0.47</v>
      </c>
      <c r="BNA16" s="102">
        <f t="shared" si="122"/>
        <v>0.47</v>
      </c>
      <c r="BNB16" s="102">
        <v>0.47799999999999998</v>
      </c>
      <c r="BNC16" s="102">
        <v>0.48499999999999999</v>
      </c>
      <c r="BND16" s="102">
        <v>0.47699999999999998</v>
      </c>
      <c r="BNE16" s="102">
        <v>0.48</v>
      </c>
      <c r="BNF16" s="102"/>
      <c r="BNG16" s="102">
        <v>0.47399999999999998</v>
      </c>
      <c r="BNH16" s="102">
        <v>0.47199999999999998</v>
      </c>
      <c r="BNI16" s="102">
        <v>0.47599999999999998</v>
      </c>
      <c r="BNJ16" s="102">
        <v>0.47599999999999998</v>
      </c>
      <c r="BNK16" s="102">
        <v>0.48699999999999999</v>
      </c>
      <c r="BNL16" s="102">
        <v>0.48</v>
      </c>
      <c r="BNM16" s="102">
        <f t="shared" si="123"/>
        <v>0.47</v>
      </c>
      <c r="BNN16" s="102">
        <v>0.47599999999999998</v>
      </c>
      <c r="BNO16" s="102">
        <v>0.47599999999999998</v>
      </c>
      <c r="BNP16" s="102"/>
      <c r="BNQ16" s="102">
        <v>0.47599999999999998</v>
      </c>
      <c r="BNR16" s="102">
        <v>0.47499999999999998</v>
      </c>
      <c r="BNS16" s="102">
        <v>0.47899999999999998</v>
      </c>
      <c r="BNT16" s="102">
        <v>0.47899999999999998</v>
      </c>
      <c r="BNU16" s="102"/>
      <c r="BNV16" s="102">
        <v>0.47799999999999998</v>
      </c>
      <c r="BNW16" s="102">
        <v>0.47199999999999998</v>
      </c>
      <c r="BNX16" s="102">
        <f t="shared" si="124"/>
        <v>0.47</v>
      </c>
      <c r="BNY16" s="102">
        <v>0.47699999999999998</v>
      </c>
      <c r="BNZ16" s="102">
        <v>0.47799999999999998</v>
      </c>
      <c r="BOA16" s="102"/>
      <c r="BOB16" s="102">
        <v>0.48899999999999999</v>
      </c>
      <c r="BOC16" s="102">
        <v>0.48899999999999999</v>
      </c>
      <c r="BOD16" s="102">
        <v>0.49099999999999999</v>
      </c>
      <c r="BOE16" s="102">
        <v>0.49099999999999999</v>
      </c>
      <c r="BOF16" s="102"/>
      <c r="BOG16" s="102">
        <v>0.48799999999999999</v>
      </c>
      <c r="BOH16" s="102">
        <v>0.47799999999999998</v>
      </c>
      <c r="BOI16" s="102">
        <f t="shared" si="125"/>
        <v>0.47</v>
      </c>
      <c r="BOJ16" s="102">
        <v>0.48899999999999999</v>
      </c>
      <c r="BOK16" s="102">
        <v>0.50900000000000001</v>
      </c>
      <c r="BOL16" s="102">
        <v>0.50900000000000001</v>
      </c>
      <c r="BOM16" s="102">
        <v>0.50800000000000001</v>
      </c>
      <c r="BON16" s="102">
        <v>0.50900000000000001</v>
      </c>
      <c r="BOO16" s="102">
        <v>0.50800000000000001</v>
      </c>
      <c r="BOP16" s="102">
        <v>0.50900000000000001</v>
      </c>
      <c r="BOQ16" s="102"/>
      <c r="BOR16" s="102">
        <v>0.50900000000000001</v>
      </c>
      <c r="BOS16" s="102">
        <v>0.50900000000000001</v>
      </c>
      <c r="BOT16" s="102">
        <v>0.50900000000000001</v>
      </c>
      <c r="BOU16" s="102">
        <v>0.49099999999999999</v>
      </c>
      <c r="BOV16" s="102">
        <v>0.81</v>
      </c>
      <c r="BOW16" s="102">
        <v>0.50900000000000001</v>
      </c>
      <c r="BOX16" s="102">
        <v>0.50900000000000001</v>
      </c>
      <c r="BOY16" s="102">
        <v>0.49</v>
      </c>
      <c r="BOZ16" s="102">
        <v>0.48899999999999999</v>
      </c>
      <c r="BPA16" s="102">
        <v>1.01</v>
      </c>
      <c r="BPB16" s="102"/>
      <c r="BPC16" s="102">
        <v>1.0620000000000001</v>
      </c>
      <c r="BPD16" s="102">
        <v>1.038</v>
      </c>
      <c r="BPE16" s="102">
        <v>1.052</v>
      </c>
      <c r="BPF16" s="102">
        <v>1.139</v>
      </c>
      <c r="BPG16" s="102">
        <v>0.81200000000000006</v>
      </c>
      <c r="BPH16" s="102">
        <v>0.48499999999999999</v>
      </c>
      <c r="BPI16" s="102">
        <v>0.81</v>
      </c>
      <c r="BPJ16" s="102">
        <v>0.81399999999999995</v>
      </c>
      <c r="BPK16" s="102">
        <v>0.81</v>
      </c>
      <c r="BPL16" s="102">
        <v>0.81399999999999995</v>
      </c>
      <c r="BPM16" s="102">
        <v>0.82299999999999995</v>
      </c>
      <c r="BPN16" s="102">
        <v>0.81299999999999994</v>
      </c>
      <c r="BPO16" s="102">
        <v>0.82199999999999995</v>
      </c>
      <c r="BPP16" s="102">
        <v>0.82199999999999995</v>
      </c>
      <c r="BPQ16" s="102">
        <v>0.81499999999999995</v>
      </c>
      <c r="BPR16" s="102">
        <v>0.81200000000000006</v>
      </c>
      <c r="BPS16" s="102">
        <v>0.81</v>
      </c>
      <c r="BPT16" s="102">
        <f t="shared" si="128"/>
        <v>0.81</v>
      </c>
      <c r="BPU16" s="102">
        <v>0.81499999999999995</v>
      </c>
      <c r="BPV16" s="102">
        <v>0.83</v>
      </c>
      <c r="BPW16" s="102">
        <v>0.81499999999999995</v>
      </c>
      <c r="BPX16" s="102">
        <v>0.82099999999999995</v>
      </c>
      <c r="BPY16" s="102"/>
      <c r="BPZ16" s="102">
        <v>0.749</v>
      </c>
      <c r="BQA16" s="102">
        <v>0.751</v>
      </c>
      <c r="BQB16" s="102">
        <v>0.748</v>
      </c>
      <c r="BQC16" s="102">
        <v>0.748</v>
      </c>
      <c r="BQD16" s="102">
        <v>0.74399999999999999</v>
      </c>
      <c r="BQE16" s="102">
        <f t="shared" si="129"/>
        <v>0.74399999999999999</v>
      </c>
      <c r="BQF16" s="102">
        <v>0.751</v>
      </c>
      <c r="BQG16" s="102">
        <v>0.751</v>
      </c>
      <c r="BQH16" s="102">
        <v>0.75</v>
      </c>
      <c r="BQI16" s="102">
        <v>0.749</v>
      </c>
      <c r="BQJ16" s="102">
        <v>0.749</v>
      </c>
      <c r="BQK16" s="102">
        <v>0.751</v>
      </c>
      <c r="BQL16" s="102">
        <v>0.752</v>
      </c>
      <c r="BQM16" s="102">
        <v>0.75</v>
      </c>
      <c r="BQN16" s="102">
        <v>0.747</v>
      </c>
      <c r="BQO16" s="102">
        <v>0.748</v>
      </c>
      <c r="BQP16" s="102">
        <v>0.75</v>
      </c>
      <c r="BQQ16" s="1061">
        <v>0.75</v>
      </c>
      <c r="BQR16" s="102">
        <f t="shared" si="130"/>
        <v>0.74399999999999999</v>
      </c>
      <c r="BQS16" s="102">
        <v>0.75</v>
      </c>
      <c r="BQT16" s="102"/>
      <c r="BQU16" s="102">
        <v>0.75</v>
      </c>
      <c r="BQV16" s="102">
        <v>0.75</v>
      </c>
      <c r="BQW16" s="102">
        <v>0.747</v>
      </c>
      <c r="BQX16" s="102">
        <v>0.752</v>
      </c>
      <c r="BQY16" s="102">
        <v>0.748</v>
      </c>
      <c r="BQZ16" s="102">
        <v>0.754</v>
      </c>
      <c r="BRA16" s="102">
        <v>0.753</v>
      </c>
      <c r="BRB16" s="102">
        <v>0.753</v>
      </c>
      <c r="BRC16" s="102">
        <v>0.747</v>
      </c>
      <c r="BRD16" s="102">
        <v>0.75</v>
      </c>
      <c r="BRE16" s="102">
        <f t="shared" si="131"/>
        <v>0.74399999999999999</v>
      </c>
      <c r="BRF16" s="102">
        <v>0.749</v>
      </c>
      <c r="BRG16" s="102">
        <v>0.75</v>
      </c>
      <c r="BRH16" s="102">
        <v>0.749</v>
      </c>
      <c r="BRI16" s="102">
        <v>0.745</v>
      </c>
      <c r="BRJ16" s="102">
        <v>0.747</v>
      </c>
      <c r="BRK16" s="102">
        <v>0.75600000000000001</v>
      </c>
      <c r="BRL16" s="102">
        <v>0.746</v>
      </c>
      <c r="BRM16" s="102">
        <v>0.751</v>
      </c>
      <c r="BRN16" s="102">
        <v>0.76100000000000001</v>
      </c>
      <c r="BRO16" s="102">
        <v>0.76</v>
      </c>
      <c r="BRP16" s="102">
        <v>0.75700000000000001</v>
      </c>
      <c r="BRQ16" s="102">
        <v>0.76600000000000001</v>
      </c>
      <c r="BRR16" s="102"/>
      <c r="BRS16" s="102">
        <v>0.75700000000000001</v>
      </c>
      <c r="BRT16" s="102">
        <v>0.76200000000000001</v>
      </c>
      <c r="BRU16" s="102">
        <v>0.76</v>
      </c>
      <c r="BRV16" s="102">
        <v>0.75600000000000001</v>
      </c>
      <c r="BRW16" s="102">
        <v>0.75900000000000001</v>
      </c>
      <c r="BRX16" s="102"/>
      <c r="BRY16" s="102">
        <v>0.76400000000000001</v>
      </c>
      <c r="BRZ16" s="102">
        <v>0.76</v>
      </c>
      <c r="BSA16" s="102">
        <v>0.76</v>
      </c>
      <c r="BSB16" s="102">
        <v>0.76</v>
      </c>
      <c r="BSC16" s="102">
        <v>0.75600000000000001</v>
      </c>
      <c r="BSD16" s="102">
        <v>0.76100000000000001</v>
      </c>
      <c r="BSE16" s="102"/>
      <c r="BSF16" s="102">
        <v>0.752</v>
      </c>
      <c r="BSG16" s="102">
        <f t="shared" si="132"/>
        <v>0.74399999999999999</v>
      </c>
      <c r="BSH16" s="102">
        <v>0.76100000000000001</v>
      </c>
      <c r="BSI16" s="102">
        <v>0.75800000000000001</v>
      </c>
      <c r="BSJ16" s="102">
        <v>0.75900000000000001</v>
      </c>
      <c r="BSK16" s="102">
        <v>0.75900000000000001</v>
      </c>
      <c r="BSL16" s="102">
        <v>0.76</v>
      </c>
      <c r="BSM16" s="102">
        <f t="shared" si="133"/>
        <v>0.74399999999999999</v>
      </c>
      <c r="BSN16" s="47">
        <v>0.76</v>
      </c>
      <c r="BSO16" s="47"/>
      <c r="BSP16" s="47">
        <v>0.76100000000000001</v>
      </c>
      <c r="BSQ16" s="47">
        <v>0.75900000000000001</v>
      </c>
      <c r="BSR16" s="47">
        <v>0.75700000000000001</v>
      </c>
      <c r="BSS16" s="47">
        <v>0.76700000000000002</v>
      </c>
      <c r="BST16" s="47">
        <v>0.76</v>
      </c>
      <c r="BSU16" s="47"/>
      <c r="BSV16" s="47">
        <v>0.76400000000000001</v>
      </c>
      <c r="BSW16" s="47"/>
      <c r="BSX16" s="47">
        <v>0.75900000000000001</v>
      </c>
      <c r="BSY16" s="47">
        <v>0.755</v>
      </c>
      <c r="BSZ16" s="47">
        <v>0.75700000000000001</v>
      </c>
      <c r="BTA16" s="47">
        <v>0.75800000000000001</v>
      </c>
      <c r="BTB16" s="47">
        <v>0.75900000000000001</v>
      </c>
      <c r="BTC16" s="47"/>
      <c r="BTD16" s="102">
        <f t="shared" si="134"/>
        <v>0.74399999999999999</v>
      </c>
      <c r="BTE16" s="102">
        <v>0.76300000000000001</v>
      </c>
      <c r="BTF16" s="47"/>
      <c r="BTG16" s="47">
        <v>0.75900000000000001</v>
      </c>
      <c r="BTH16" s="47">
        <v>0.75800000000000001</v>
      </c>
      <c r="BTI16" s="47">
        <v>0.76200000000000001</v>
      </c>
      <c r="BTJ16" s="47">
        <v>0.76</v>
      </c>
      <c r="BTK16" s="47">
        <v>0.75600000000000001</v>
      </c>
      <c r="BTL16" s="51">
        <v>0.75800000000000001</v>
      </c>
      <c r="BTM16" s="47">
        <f t="shared" si="135"/>
        <v>0.74399999999999999</v>
      </c>
      <c r="BTN16" s="47">
        <v>0.75600000000000001</v>
      </c>
      <c r="BTO16" s="51">
        <v>0.78600000000000003</v>
      </c>
      <c r="BTP16" s="51">
        <v>0.79100000000000004</v>
      </c>
      <c r="BTQ16" s="51"/>
      <c r="BTR16" s="51">
        <v>0.79</v>
      </c>
      <c r="BTS16" s="47">
        <v>0.79400000000000004</v>
      </c>
      <c r="BTT16" s="47">
        <f t="shared" si="136"/>
        <v>0.74399999999999999</v>
      </c>
      <c r="BTU16" s="47">
        <v>0.78700000000000003</v>
      </c>
      <c r="BTV16" s="47">
        <v>0.78800000000000003</v>
      </c>
      <c r="BTW16" s="47">
        <v>0.78900000000000003</v>
      </c>
      <c r="BTX16" s="47">
        <v>0.79</v>
      </c>
      <c r="BTY16" s="47"/>
      <c r="BTZ16" s="47">
        <v>0.79200000000000004</v>
      </c>
      <c r="BUA16" s="10">
        <v>0.79100000000000004</v>
      </c>
      <c r="BUB16" s="47">
        <f t="shared" si="137"/>
        <v>0.74399999999999999</v>
      </c>
      <c r="BUC16" s="47">
        <v>0.78800000000000003</v>
      </c>
      <c r="BUD16" s="47">
        <v>0.78700000000000003</v>
      </c>
      <c r="BUE16" s="47">
        <v>0.81</v>
      </c>
      <c r="BUF16" s="47">
        <v>0.80100000000000005</v>
      </c>
      <c r="BUG16" s="47">
        <v>0.80200000000000005</v>
      </c>
      <c r="BUH16" s="47">
        <v>0.80100000000000005</v>
      </c>
      <c r="BUI16" s="47">
        <v>0.80200000000000005</v>
      </c>
      <c r="BUJ16" s="47">
        <v>0.80800000000000005</v>
      </c>
      <c r="BUK16" s="47">
        <v>0.8</v>
      </c>
      <c r="BUL16" s="47">
        <f>MIN(BUK16,BUB16)</f>
        <v>0.74399999999999999</v>
      </c>
      <c r="BUM16" s="47">
        <v>0.80300000000000005</v>
      </c>
      <c r="BUN16" s="1162">
        <v>0.81100000000000005</v>
      </c>
      <c r="BUO16" s="1162">
        <v>0.80200000000000005</v>
      </c>
      <c r="BUP16" s="47">
        <v>0.79900000000000004</v>
      </c>
      <c r="BUQ16" s="47">
        <f t="shared" si="138"/>
        <v>0.74399999999999999</v>
      </c>
      <c r="BUR16" s="47">
        <v>0.8</v>
      </c>
      <c r="BUS16" s="47">
        <v>0.8</v>
      </c>
      <c r="BUT16" s="47">
        <v>0.80600000000000005</v>
      </c>
      <c r="BUU16" s="47">
        <v>0.80400000000000005</v>
      </c>
      <c r="BUV16" s="47">
        <v>0.80500000000000005</v>
      </c>
      <c r="BUW16" s="1264">
        <v>0.80500000000000005</v>
      </c>
      <c r="BUX16" s="47">
        <v>0.8</v>
      </c>
      <c r="BUY16" s="1264">
        <v>0.80600000000000005</v>
      </c>
      <c r="BUZ16" s="1264">
        <v>0.80100000000000005</v>
      </c>
      <c r="BVA16" s="1264">
        <v>0.80600000000000005</v>
      </c>
      <c r="BVB16" s="1264">
        <v>0.80700000000000005</v>
      </c>
      <c r="BVC16" s="1264">
        <v>0.80500000000000005</v>
      </c>
      <c r="BVD16" s="1264">
        <v>0.80300000000000005</v>
      </c>
      <c r="BVE16" s="1264">
        <f t="shared" si="140"/>
        <v>0.8</v>
      </c>
      <c r="BVF16" s="1264">
        <v>0.80700000000000005</v>
      </c>
      <c r="BVG16" s="1264"/>
      <c r="BVH16" s="1264"/>
      <c r="BVI16" s="1264">
        <v>0.80700000000000005</v>
      </c>
      <c r="BVJ16" s="1264">
        <v>0.80500000000000005</v>
      </c>
      <c r="BVK16" s="1264">
        <v>0.80600000000000005</v>
      </c>
      <c r="BVL16" s="1264">
        <v>0.80600000000000005</v>
      </c>
      <c r="BVM16" s="1264">
        <v>0.80600000000000005</v>
      </c>
      <c r="BVN16" s="1264">
        <v>0.80400000000000005</v>
      </c>
      <c r="BVO16" s="1264">
        <f t="shared" si="260"/>
        <v>0.8</v>
      </c>
      <c r="BVP16" s="1264">
        <v>0.81699999999999995</v>
      </c>
      <c r="BVQ16" s="1264">
        <v>0.80600000000000005</v>
      </c>
      <c r="BVR16" s="1264">
        <v>0.81100000000000005</v>
      </c>
      <c r="BVS16" s="1264">
        <v>0.81100000000000005</v>
      </c>
      <c r="BVT16" s="1264">
        <v>0.81200000000000006</v>
      </c>
      <c r="BVU16" s="1264">
        <v>0.80900000000000005</v>
      </c>
      <c r="BVV16" s="1264">
        <v>0.81</v>
      </c>
      <c r="BVW16" s="1264">
        <v>0.82</v>
      </c>
      <c r="BVX16" s="51">
        <v>0.8</v>
      </c>
      <c r="BVY16" s="51">
        <f t="shared" si="141"/>
        <v>0.8</v>
      </c>
      <c r="BVZ16" s="1264">
        <v>0.80600000000000005</v>
      </c>
      <c r="BWA16" s="1264"/>
      <c r="BWB16" s="1264">
        <v>0.80800000000000005</v>
      </c>
      <c r="BWC16" s="1264">
        <v>0.80700000000000005</v>
      </c>
      <c r="BWD16" s="1264"/>
      <c r="BWE16" s="1401">
        <v>0.8</v>
      </c>
      <c r="BWF16" s="1264">
        <v>0.78200000000000003</v>
      </c>
      <c r="BWG16" s="1264">
        <v>0.77900000000000003</v>
      </c>
      <c r="BWH16" s="1264">
        <v>0.77</v>
      </c>
      <c r="BWI16" s="1264">
        <v>0.76800000000000002</v>
      </c>
      <c r="BWJ16" s="1264">
        <v>0.77900000000000003</v>
      </c>
      <c r="BWK16" s="1264">
        <v>0.77800000000000002</v>
      </c>
      <c r="BWL16" s="1264"/>
      <c r="BWM16" s="1264">
        <v>0.77100000000000002</v>
      </c>
      <c r="BWN16" s="1264">
        <v>0.76900000000000002</v>
      </c>
      <c r="BWO16" s="1264"/>
      <c r="BWP16" s="1264">
        <v>0.77300000000000002</v>
      </c>
      <c r="BWQ16" s="1264">
        <v>0.78</v>
      </c>
      <c r="BWR16" s="1264"/>
      <c r="BWS16" s="1264">
        <v>0.77600000000000002</v>
      </c>
      <c r="BWT16" s="1264"/>
      <c r="BWU16" s="1264">
        <v>0.76800000000000002</v>
      </c>
      <c r="BWV16" s="1264"/>
      <c r="BWW16" s="1264">
        <v>0.77400000000000002</v>
      </c>
      <c r="BWX16" s="1264">
        <v>0.76700000000000002</v>
      </c>
      <c r="BWY16" s="1264">
        <v>0.77700000000000002</v>
      </c>
      <c r="BWZ16" s="1264">
        <v>0.77900000000000003</v>
      </c>
      <c r="BXA16" s="1264"/>
      <c r="BXB16" s="1264">
        <v>0.76600000000000001</v>
      </c>
      <c r="BXC16" s="1264"/>
      <c r="BXD16" s="1264">
        <v>0.77600000000000002</v>
      </c>
      <c r="BXE16" s="1264"/>
      <c r="BXF16" s="1264">
        <v>0.77400000000000002</v>
      </c>
      <c r="BXG16" s="47">
        <v>0.80400000000000005</v>
      </c>
      <c r="BXH16" s="1264">
        <f t="shared" si="143"/>
        <v>0.8</v>
      </c>
      <c r="BXI16" s="1264">
        <v>0.77700000000000002</v>
      </c>
      <c r="BXJ16" s="1264"/>
      <c r="BXK16" s="1264">
        <v>0.77300000000000002</v>
      </c>
      <c r="BXL16" s="1264"/>
      <c r="BXM16" s="1264">
        <v>0.77100000000000002</v>
      </c>
      <c r="BXN16" s="1264"/>
      <c r="BXO16" s="1264">
        <v>0.77200000000000002</v>
      </c>
      <c r="BXP16" s="1264"/>
      <c r="BXQ16" s="1388">
        <v>0.76900000000000002</v>
      </c>
      <c r="BXR16" s="1388">
        <v>0.77</v>
      </c>
      <c r="BXS16" s="1264"/>
      <c r="BXT16" s="1264">
        <v>0.78500000000000003</v>
      </c>
      <c r="BXU16" s="1264"/>
      <c r="BXV16" s="1264">
        <v>0.76700000000000002</v>
      </c>
      <c r="BXW16" s="1264"/>
      <c r="BXX16" s="1264">
        <v>0.76200000000000001</v>
      </c>
      <c r="BXY16" s="1264">
        <v>0.77500000000000002</v>
      </c>
      <c r="BXZ16" s="1264"/>
      <c r="BYA16" s="1264"/>
      <c r="BYB16" s="1264">
        <v>0.77500000000000002</v>
      </c>
      <c r="BYC16" s="1264">
        <f t="shared" si="145"/>
        <v>0.77</v>
      </c>
      <c r="BYD16" s="1264">
        <v>0.77700000000000002</v>
      </c>
      <c r="BYE16" s="1264"/>
      <c r="BYF16" s="1264"/>
      <c r="BYG16" s="1264">
        <v>0.78500000000000003</v>
      </c>
      <c r="BYH16" s="1388"/>
      <c r="BYI16" s="1388"/>
      <c r="BYJ16" s="1264">
        <v>0.78600000000000003</v>
      </c>
      <c r="BYK16" s="1264"/>
      <c r="BYL16" s="1264">
        <v>0.81100000000000005</v>
      </c>
      <c r="BYM16" s="1264">
        <v>0.79500000000000004</v>
      </c>
      <c r="BYN16" s="1264"/>
      <c r="BYO16" s="6">
        <f t="shared" si="146"/>
        <v>3.2467532467532492E-2</v>
      </c>
      <c r="BYP16" s="102">
        <v>0.91</v>
      </c>
      <c r="BYQ16" s="102">
        <v>0.52600000000000002</v>
      </c>
      <c r="BYR16" s="102">
        <v>0.55000000000000004</v>
      </c>
      <c r="BYS16" s="102"/>
      <c r="BYT16" s="102">
        <v>0.72199999999999998</v>
      </c>
      <c r="BYU16" s="102">
        <v>0.72499999999999998</v>
      </c>
      <c r="BYV16" s="102">
        <v>0.72499999999999998</v>
      </c>
      <c r="BYW16" s="102"/>
      <c r="BYX16" s="102">
        <v>0.91</v>
      </c>
      <c r="BYY16" s="102">
        <v>0.73199999999999998</v>
      </c>
      <c r="BYZ16" s="102">
        <v>0.72699999999999998</v>
      </c>
      <c r="BZA16" s="102">
        <v>0.72799999999999998</v>
      </c>
      <c r="BZB16" s="102">
        <v>0.73499999999999999</v>
      </c>
      <c r="BZC16" s="102">
        <v>0.72799999999999998</v>
      </c>
      <c r="BZD16" s="102">
        <v>0.72599999999999998</v>
      </c>
      <c r="BZE16" s="102">
        <v>0.72799999999999998</v>
      </c>
      <c r="BZF16" s="102"/>
      <c r="BZG16" s="102">
        <v>0.72499999999999998</v>
      </c>
      <c r="BZH16" s="102">
        <v>0.72699999999999998</v>
      </c>
      <c r="BZI16" s="102">
        <v>0.73</v>
      </c>
      <c r="BZJ16" s="102">
        <v>0.73</v>
      </c>
      <c r="BZK16" s="1061">
        <v>0.71799999999999997</v>
      </c>
      <c r="BZL16" s="102">
        <f t="shared" si="148"/>
        <v>0.71799999999999997</v>
      </c>
      <c r="BZM16" s="102">
        <v>0.73</v>
      </c>
      <c r="BZN16" s="102">
        <v>0.72599999999999998</v>
      </c>
      <c r="BZO16" s="102">
        <v>0.73</v>
      </c>
      <c r="BZP16" s="102">
        <v>0.72499999999999998</v>
      </c>
      <c r="BZQ16" s="102">
        <v>0.72599999999999998</v>
      </c>
      <c r="BZR16" s="102">
        <v>0.73</v>
      </c>
      <c r="BZS16" s="102"/>
      <c r="BZT16" s="102">
        <v>0.72899999999999998</v>
      </c>
      <c r="BZU16" s="102">
        <v>0.73</v>
      </c>
      <c r="BZV16" s="102">
        <v>0.73</v>
      </c>
      <c r="BZW16" s="102">
        <v>0.72899999999999998</v>
      </c>
      <c r="BZX16" s="102">
        <v>0.72599999999999998</v>
      </c>
      <c r="BZY16" s="102">
        <f t="shared" si="149"/>
        <v>0.71799999999999997</v>
      </c>
      <c r="BZZ16" s="102">
        <v>0.72499999999999998</v>
      </c>
      <c r="CAA16" s="102">
        <v>0.72599999999999998</v>
      </c>
      <c r="CAB16" s="102">
        <v>0.72599999999999998</v>
      </c>
      <c r="CAC16" s="102"/>
      <c r="CAD16" s="102">
        <v>0.72099999999999997</v>
      </c>
      <c r="CAE16" s="102">
        <v>0.72099999999999997</v>
      </c>
      <c r="CAF16" s="102">
        <v>0.72599999999999998</v>
      </c>
      <c r="CAG16" s="102">
        <v>0.72399999999999998</v>
      </c>
      <c r="CAH16" s="102">
        <v>0.72399999999999998</v>
      </c>
      <c r="CAI16" s="102">
        <v>0.752</v>
      </c>
      <c r="CAJ16" s="102"/>
      <c r="CAK16" s="102">
        <v>0.75</v>
      </c>
      <c r="CAL16" s="102">
        <v>0.752</v>
      </c>
      <c r="CAM16" s="102">
        <v>0.747</v>
      </c>
      <c r="CAN16" s="102">
        <v>0.752</v>
      </c>
      <c r="CAO16" s="102">
        <v>0.753</v>
      </c>
      <c r="CAP16" s="102"/>
      <c r="CAQ16" s="102">
        <v>0.751</v>
      </c>
      <c r="CAR16" s="102">
        <v>0.745</v>
      </c>
      <c r="CAS16" s="102"/>
      <c r="CAT16" s="102">
        <v>0.746</v>
      </c>
      <c r="CAU16" s="102">
        <v>0.73699999999999999</v>
      </c>
      <c r="CAV16" s="102">
        <v>0.74299999999999999</v>
      </c>
      <c r="CAW16" s="102">
        <v>0.749</v>
      </c>
      <c r="CAX16" s="102">
        <v>0.73899999999999999</v>
      </c>
      <c r="CAY16" s="102"/>
      <c r="CAZ16" s="102">
        <v>0.745</v>
      </c>
      <c r="CBA16" s="102">
        <v>0.748</v>
      </c>
      <c r="CBB16" s="102">
        <v>0.752</v>
      </c>
      <c r="CBC16" s="102">
        <f t="shared" si="150"/>
        <v>0.71799999999999997</v>
      </c>
      <c r="CBD16" s="102">
        <v>0.73799999999999999</v>
      </c>
      <c r="CBE16" s="102">
        <v>0.745</v>
      </c>
      <c r="CBF16" s="102">
        <v>0.748</v>
      </c>
      <c r="CBG16" s="102">
        <v>0.752</v>
      </c>
      <c r="CBH16" s="102"/>
      <c r="CBI16" s="102">
        <v>0.746</v>
      </c>
      <c r="CBJ16" s="102">
        <f t="shared" si="151"/>
        <v>0.71799999999999997</v>
      </c>
      <c r="CBK16" s="47">
        <v>0.753</v>
      </c>
      <c r="CBL16" s="47">
        <v>0.751</v>
      </c>
      <c r="CBM16" s="47">
        <v>0.748</v>
      </c>
      <c r="CBN16" s="47">
        <v>0.749</v>
      </c>
      <c r="CBO16" s="47">
        <v>0.75900000000000001</v>
      </c>
      <c r="CBP16" s="47">
        <v>0.755</v>
      </c>
      <c r="CBQ16" s="47">
        <v>0.748</v>
      </c>
      <c r="CBR16" s="47">
        <v>0.75600000000000001</v>
      </c>
      <c r="CBS16" s="47">
        <v>0.75700000000000001</v>
      </c>
      <c r="CBT16" s="47"/>
      <c r="CBU16" s="47">
        <v>0.754</v>
      </c>
      <c r="CBV16" s="47">
        <v>0.75700000000000001</v>
      </c>
      <c r="CBW16" s="47">
        <v>0.755</v>
      </c>
      <c r="CBX16" s="102">
        <f t="shared" si="152"/>
        <v>0.71799999999999997</v>
      </c>
      <c r="CBY16" s="47">
        <v>0.755</v>
      </c>
      <c r="CBZ16" s="77">
        <v>0.751</v>
      </c>
      <c r="CCA16" s="47"/>
      <c r="CCB16" s="47">
        <v>0.75600000000000001</v>
      </c>
      <c r="CCC16" s="47">
        <v>0.754</v>
      </c>
      <c r="CCD16" s="47">
        <v>0.75800000000000001</v>
      </c>
      <c r="CCE16" s="47">
        <v>0.746</v>
      </c>
      <c r="CCF16" s="51">
        <v>0.75</v>
      </c>
      <c r="CCG16" s="47">
        <f t="shared" si="153"/>
        <v>0.71799999999999997</v>
      </c>
      <c r="CCH16" s="47">
        <v>0.74199999999999999</v>
      </c>
      <c r="CCI16" s="51">
        <v>0.79400000000000004</v>
      </c>
      <c r="CCJ16" s="51">
        <v>0.78900000000000003</v>
      </c>
      <c r="CCK16" s="51"/>
      <c r="CCL16" s="51">
        <v>0.79400000000000004</v>
      </c>
      <c r="CCM16" s="47">
        <v>0.79400000000000004</v>
      </c>
      <c r="CCN16" s="47">
        <f t="shared" si="154"/>
        <v>0.71799999999999997</v>
      </c>
      <c r="CCO16" s="47">
        <v>0.79</v>
      </c>
      <c r="CCP16" s="47">
        <v>0.78800000000000003</v>
      </c>
      <c r="CCQ16" s="47">
        <v>0.78600000000000003</v>
      </c>
      <c r="CCR16" s="47">
        <v>0.78600000000000003</v>
      </c>
      <c r="CCS16" s="47">
        <v>0.78400000000000003</v>
      </c>
      <c r="CCT16" s="47">
        <f t="shared" si="155"/>
        <v>0.71799999999999997</v>
      </c>
      <c r="CCU16" s="47">
        <v>0.78700000000000003</v>
      </c>
      <c r="CCV16" s="47">
        <v>0.77700000000000002</v>
      </c>
      <c r="CCW16" s="47">
        <v>0.78600000000000003</v>
      </c>
      <c r="CCX16" s="47">
        <v>0.80900000000000005</v>
      </c>
      <c r="CCY16" s="47">
        <v>0.81299999999999994</v>
      </c>
      <c r="CCZ16" s="47">
        <v>0.81200000000000006</v>
      </c>
      <c r="CDA16" s="47"/>
      <c r="CDB16" s="47">
        <v>0.81</v>
      </c>
      <c r="CDC16" s="47">
        <v>0.80400000000000005</v>
      </c>
      <c r="CDD16" s="47">
        <v>0.81399999999999995</v>
      </c>
      <c r="CDE16" s="47">
        <f>MIN(CDD16,CCT16)</f>
        <v>0.71799999999999997</v>
      </c>
      <c r="CDF16" s="47">
        <v>0.81</v>
      </c>
      <c r="CDG16" s="47"/>
      <c r="CDH16" s="1162">
        <v>0.81100000000000005</v>
      </c>
      <c r="CDI16" s="1162">
        <v>0.81100000000000005</v>
      </c>
      <c r="CDJ16" s="47">
        <v>0.81200000000000006</v>
      </c>
      <c r="CDK16" s="47">
        <f t="shared" si="156"/>
        <v>0.71799999999999997</v>
      </c>
      <c r="CDL16" s="47">
        <v>0.82099999999999995</v>
      </c>
      <c r="CDM16" s="47">
        <v>0.81599999999999995</v>
      </c>
      <c r="CDN16" s="47">
        <v>0.81200000000000006</v>
      </c>
      <c r="CDO16" s="47">
        <v>0.81899999999999995</v>
      </c>
      <c r="CDP16" s="47">
        <v>0.80700000000000005</v>
      </c>
      <c r="CDQ16" s="1264">
        <v>0.81</v>
      </c>
      <c r="CDR16" s="47">
        <v>0.81</v>
      </c>
      <c r="CDS16" s="1264">
        <v>0.82299999999999995</v>
      </c>
      <c r="CDT16" s="1264">
        <v>0.82299999999999995</v>
      </c>
      <c r="CDU16" s="1264">
        <v>0.81200000000000006</v>
      </c>
      <c r="CDV16" s="1264">
        <v>0.82</v>
      </c>
      <c r="CDW16" s="1264">
        <v>0.81699999999999995</v>
      </c>
      <c r="CDX16" s="1264">
        <v>0.80500000000000005</v>
      </c>
      <c r="CDY16" s="1264">
        <f t="shared" si="158"/>
        <v>0.80500000000000005</v>
      </c>
      <c r="CDZ16" s="1264">
        <v>0.81599999999999995</v>
      </c>
      <c r="CEA16" s="1264"/>
      <c r="CEB16" s="1264"/>
      <c r="CEC16" s="1264">
        <v>0.81499999999999995</v>
      </c>
      <c r="CED16" s="1264">
        <v>0.81100000000000005</v>
      </c>
      <c r="CEE16" s="1264">
        <v>0.81699999999999995</v>
      </c>
      <c r="CEF16" s="1264">
        <v>0.80600000000000005</v>
      </c>
      <c r="CEG16" s="1264">
        <v>0.80900000000000005</v>
      </c>
      <c r="CEH16" s="1264">
        <v>0.81299999999999994</v>
      </c>
      <c r="CEI16" s="1264">
        <f t="shared" si="261"/>
        <v>0.80500000000000005</v>
      </c>
      <c r="CEJ16" s="1264">
        <v>0.80900000000000005</v>
      </c>
      <c r="CEK16" s="1264">
        <v>0.81799999999999995</v>
      </c>
      <c r="CEL16" s="1264">
        <v>0.81699999999999995</v>
      </c>
      <c r="CEM16" s="1264">
        <v>0.81499999999999995</v>
      </c>
      <c r="CEN16" s="1264">
        <v>0.81200000000000006</v>
      </c>
      <c r="CEO16" s="1264">
        <v>0.81699999999999995</v>
      </c>
      <c r="CEP16" s="1264">
        <v>0.81</v>
      </c>
      <c r="CEQ16" s="1264">
        <v>0.81299999999999994</v>
      </c>
      <c r="CER16" s="51">
        <v>0.81499999999999995</v>
      </c>
      <c r="CES16" s="51">
        <f t="shared" si="159"/>
        <v>0.80500000000000005</v>
      </c>
      <c r="CET16" s="1264">
        <v>0.82199999999999995</v>
      </c>
      <c r="CEU16" s="1264"/>
      <c r="CEV16" s="1264">
        <v>0.81899999999999995</v>
      </c>
      <c r="CEW16" s="1264">
        <v>0.81599999999999995</v>
      </c>
      <c r="CEX16" s="1264"/>
      <c r="CEY16" s="1401">
        <v>0.82</v>
      </c>
      <c r="CEZ16" s="1264">
        <v>0.80900000000000005</v>
      </c>
      <c r="CFA16" s="1264">
        <v>0.82099999999999995</v>
      </c>
      <c r="CFB16" s="1264">
        <v>0.748</v>
      </c>
      <c r="CFC16" s="1264">
        <v>0.754</v>
      </c>
      <c r="CFD16" s="1264">
        <v>0.753</v>
      </c>
      <c r="CFE16" s="1264">
        <v>0.754</v>
      </c>
      <c r="CFF16" s="1264"/>
      <c r="CFG16" s="1264">
        <v>0.752</v>
      </c>
      <c r="CFH16" s="1264">
        <v>0.752</v>
      </c>
      <c r="CFI16" s="1264"/>
      <c r="CFJ16" s="1264">
        <v>0.749</v>
      </c>
      <c r="CFK16" s="1264">
        <v>0.748</v>
      </c>
      <c r="CFL16" s="1264"/>
      <c r="CFM16" s="1264">
        <v>0.749</v>
      </c>
      <c r="CFN16" s="1264"/>
      <c r="CFO16" s="1264">
        <v>0.75</v>
      </c>
      <c r="CFP16" s="1264"/>
      <c r="CFQ16" s="1264">
        <v>0.751</v>
      </c>
      <c r="CFR16" s="1264"/>
      <c r="CFS16" s="1264">
        <v>0.755</v>
      </c>
      <c r="CFT16" s="1264">
        <v>0.751</v>
      </c>
      <c r="CFU16" s="1264">
        <v>0.76200000000000001</v>
      </c>
      <c r="CFV16" s="1264"/>
      <c r="CFW16" s="1264">
        <v>0.75600000000000001</v>
      </c>
      <c r="CFX16" s="1264"/>
      <c r="CFY16" s="1264">
        <v>0.755</v>
      </c>
      <c r="CFZ16" s="1264"/>
      <c r="CGA16" s="1264">
        <v>0.75600000000000001</v>
      </c>
      <c r="CGB16" s="47">
        <v>0.82</v>
      </c>
      <c r="CGC16" s="1264">
        <f t="shared" si="161"/>
        <v>0.82</v>
      </c>
      <c r="CGD16" s="1264">
        <v>0.749</v>
      </c>
      <c r="CGE16" s="1264"/>
      <c r="CGF16" s="1264">
        <v>0.75800000000000001</v>
      </c>
      <c r="CGG16" s="1264"/>
      <c r="CGH16" s="1264">
        <v>0.75700000000000001</v>
      </c>
      <c r="CGI16" s="1264"/>
      <c r="CGJ16" s="1264">
        <v>0.76</v>
      </c>
      <c r="CGK16" s="1264"/>
      <c r="CGL16" s="1388">
        <v>0.75</v>
      </c>
      <c r="CGM16" s="1388">
        <v>0.75</v>
      </c>
      <c r="CGN16" s="1388"/>
      <c r="CGO16" s="1388">
        <v>0.76400000000000001</v>
      </c>
      <c r="CGP16" s="1388"/>
      <c r="CGQ16" s="1388">
        <v>0.76</v>
      </c>
      <c r="CGR16" s="1388"/>
      <c r="CGS16" s="1388">
        <v>0.752</v>
      </c>
      <c r="CGT16" s="1388">
        <v>0.75900000000000001</v>
      </c>
      <c r="CGU16" s="1388"/>
      <c r="CGV16" s="1388"/>
      <c r="CGW16" s="1264">
        <v>0.76200000000000001</v>
      </c>
      <c r="CGX16" s="1388">
        <f t="shared" si="163"/>
        <v>0.75</v>
      </c>
      <c r="CGY16" s="1264">
        <v>0.76400000000000001</v>
      </c>
      <c r="CGZ16" s="1388"/>
      <c r="CHA16" s="1388"/>
      <c r="CHB16" s="1388"/>
      <c r="CHC16" s="1264">
        <v>0.76700000000000002</v>
      </c>
      <c r="CHD16" s="1388"/>
      <c r="CHE16" s="1264">
        <v>0.78200000000000003</v>
      </c>
      <c r="CHF16" s="1264"/>
      <c r="CHG16" s="1264">
        <v>0.77700000000000002</v>
      </c>
      <c r="CHH16" s="1264">
        <v>0.77900000000000003</v>
      </c>
      <c r="CHI16" s="1264"/>
      <c r="CHJ16" s="1264">
        <v>0.76300000000000001</v>
      </c>
      <c r="CHK16" s="1264">
        <f t="shared" si="164"/>
        <v>0.75</v>
      </c>
      <c r="CHL16" s="1264">
        <v>0.77</v>
      </c>
      <c r="CHM16" s="1264"/>
      <c r="CHN16" s="1264">
        <v>0.76700000000000002</v>
      </c>
      <c r="CHO16" s="1264">
        <v>0.76300000000000001</v>
      </c>
      <c r="CHP16" s="1264">
        <v>0.77200000000000002</v>
      </c>
      <c r="CHQ16" s="1264">
        <v>0.85099999999999998</v>
      </c>
      <c r="CHR16" s="1264">
        <v>0.77500000000000002</v>
      </c>
      <c r="CHS16" s="1264">
        <f t="shared" si="165"/>
        <v>0.75</v>
      </c>
      <c r="CHT16" s="1264"/>
      <c r="CHU16" s="1264"/>
      <c r="CHV16" s="1264">
        <v>0.88</v>
      </c>
      <c r="CHW16" s="1264">
        <v>0.9</v>
      </c>
      <c r="CHX16" s="1264"/>
      <c r="CHY16" s="1264"/>
      <c r="CHZ16" s="1264">
        <v>0.84899999999999998</v>
      </c>
      <c r="CIA16" s="1264">
        <f t="shared" si="166"/>
        <v>0.75</v>
      </c>
      <c r="CIB16" s="1264">
        <v>0.76700000000000002</v>
      </c>
      <c r="CIC16" s="1264">
        <v>0.76800000000000002</v>
      </c>
      <c r="CID16" s="1264">
        <v>0.78</v>
      </c>
      <c r="CIE16" s="1264">
        <v>0.77300000000000002</v>
      </c>
      <c r="CIF16" s="1264"/>
      <c r="CIG16" s="1264">
        <v>0.78600000000000003</v>
      </c>
      <c r="CIH16" s="1264"/>
      <c r="CII16" s="1264">
        <v>0.77900000000000003</v>
      </c>
      <c r="CIJ16" s="1264">
        <v>0.84899999999999998</v>
      </c>
      <c r="CIK16" s="1264">
        <f t="shared" si="247"/>
        <v>0.75</v>
      </c>
      <c r="CIL16" s="1264"/>
      <c r="CIM16" s="1264"/>
      <c r="CIN16" s="6">
        <f t="shared" si="167"/>
        <v>-1</v>
      </c>
      <c r="CIO16" s="102">
        <v>0.81599999999999995</v>
      </c>
      <c r="CIP16" s="102">
        <v>0.83199999999999996</v>
      </c>
      <c r="CIQ16" s="102">
        <v>0.83299999999999996</v>
      </c>
      <c r="CIR16" s="102">
        <v>0.83399999999999996</v>
      </c>
      <c r="CIS16" s="102"/>
      <c r="CIT16" s="102">
        <v>0.83299999999999996</v>
      </c>
      <c r="CIU16" s="47">
        <f t="shared" si="168"/>
        <v>0.81599999999999995</v>
      </c>
      <c r="CIV16" s="102">
        <v>0.84099999999999997</v>
      </c>
      <c r="CIW16" s="47">
        <v>0.84099999999999997</v>
      </c>
      <c r="CIX16" s="102"/>
      <c r="CIY16" s="47">
        <v>0.83799999999999997</v>
      </c>
      <c r="CIZ16" s="47">
        <v>0.83799999999999997</v>
      </c>
      <c r="CJA16" s="47">
        <v>0.84699999999999998</v>
      </c>
      <c r="CJB16" s="47">
        <v>0.84099999999999997</v>
      </c>
      <c r="CJC16" s="47">
        <v>0.83899999999999997</v>
      </c>
      <c r="CJD16" s="47">
        <v>0.83699999999999997</v>
      </c>
      <c r="CJE16" s="47">
        <v>0.84199999999999997</v>
      </c>
      <c r="CJF16" s="47">
        <v>0.84099999999999997</v>
      </c>
      <c r="CJG16" s="47">
        <v>0.84</v>
      </c>
      <c r="CJH16" s="47">
        <v>0.83799999999999997</v>
      </c>
      <c r="CJI16" s="102">
        <f t="shared" si="169"/>
        <v>0.81599999999999995</v>
      </c>
      <c r="CJJ16" s="47">
        <v>0.83899999999999997</v>
      </c>
      <c r="CJK16" s="102">
        <v>0.84299999999999997</v>
      </c>
      <c r="CJL16" s="47"/>
      <c r="CJM16" s="47">
        <v>0.84299999999999997</v>
      </c>
      <c r="CJN16" s="47">
        <v>0.83799999999999997</v>
      </c>
      <c r="CJO16" s="47">
        <v>0.83899999999999997</v>
      </c>
      <c r="CJP16" s="47">
        <v>0.83299999999999996</v>
      </c>
      <c r="CJQ16" s="51">
        <v>0.83499999999999996</v>
      </c>
      <c r="CJR16" s="47">
        <f t="shared" si="170"/>
        <v>0.81599999999999995</v>
      </c>
      <c r="CJS16" s="47">
        <v>0.82499999999999996</v>
      </c>
      <c r="CJT16" s="51">
        <v>0.86599999999999999</v>
      </c>
      <c r="CJU16" s="51">
        <v>0.88100000000000001</v>
      </c>
      <c r="CJV16" s="51">
        <v>0.88200000000000001</v>
      </c>
      <c r="CJW16" s="51"/>
      <c r="CJX16" s="47">
        <v>0.875</v>
      </c>
      <c r="CJY16" s="47">
        <v>0.88100000000000001</v>
      </c>
      <c r="CJZ16" s="47">
        <f t="shared" si="171"/>
        <v>0.81599999999999995</v>
      </c>
      <c r="CKA16" s="47">
        <v>0.877</v>
      </c>
      <c r="CKB16" s="47">
        <v>0.88200000000000001</v>
      </c>
      <c r="CKC16" s="47"/>
      <c r="CKD16" s="47">
        <v>0.879</v>
      </c>
      <c r="CKE16" s="47">
        <v>0.873</v>
      </c>
      <c r="CKF16" s="47">
        <v>0.88200000000000001</v>
      </c>
      <c r="CKG16" s="47"/>
      <c r="CKH16" s="10">
        <v>0.878</v>
      </c>
      <c r="CKI16" s="47">
        <f t="shared" si="172"/>
        <v>0.81599999999999995</v>
      </c>
      <c r="CKJ16" s="47">
        <v>0.86899999999999999</v>
      </c>
      <c r="CKK16" s="47">
        <v>0.879</v>
      </c>
      <c r="CKL16" s="47">
        <v>0.88400000000000001</v>
      </c>
      <c r="CKM16" s="47">
        <v>0.89400000000000002</v>
      </c>
      <c r="CKN16" s="47">
        <v>0.89400000000000002</v>
      </c>
      <c r="CKO16" s="47">
        <v>0.89200000000000002</v>
      </c>
      <c r="CKP16" s="47">
        <v>0.89300000000000002</v>
      </c>
      <c r="CKQ16" s="47">
        <v>0.89</v>
      </c>
      <c r="CKR16" s="47"/>
      <c r="CKS16" s="47">
        <v>0.89100000000000001</v>
      </c>
      <c r="CKT16" s="47">
        <f t="shared" si="274"/>
        <v>0.81599999999999995</v>
      </c>
      <c r="CKU16" s="47">
        <v>0.89900000000000002</v>
      </c>
      <c r="CKV16" s="1162">
        <v>0.90500000000000003</v>
      </c>
      <c r="CKW16" s="1162">
        <v>0.89900000000000002</v>
      </c>
      <c r="CKX16" s="47">
        <v>0.89900000000000002</v>
      </c>
      <c r="CKY16" s="47">
        <f t="shared" si="173"/>
        <v>0.81599999999999995</v>
      </c>
      <c r="CKZ16" s="47">
        <v>0.9</v>
      </c>
      <c r="CLA16" s="47">
        <v>0.90600000000000003</v>
      </c>
      <c r="CLB16" s="47">
        <v>0.89600000000000002</v>
      </c>
      <c r="CLC16" s="47">
        <v>0.90600000000000003</v>
      </c>
      <c r="CLD16" s="47">
        <v>0.90100000000000002</v>
      </c>
      <c r="CLE16" s="1264">
        <v>0.89500000000000002</v>
      </c>
      <c r="CLF16" s="47">
        <v>0.9</v>
      </c>
      <c r="CLG16" s="1264">
        <v>0.90100000000000002</v>
      </c>
      <c r="CLH16" s="1264">
        <v>0.90500000000000003</v>
      </c>
      <c r="CLI16" s="1264"/>
      <c r="CLJ16" s="1264">
        <v>0.89900000000000002</v>
      </c>
      <c r="CLK16" s="1264">
        <v>0.90300000000000002</v>
      </c>
      <c r="CLL16" s="1264">
        <v>0.89700000000000002</v>
      </c>
      <c r="CLM16" s="1264">
        <v>0.9</v>
      </c>
      <c r="CLN16" s="1264">
        <f t="shared" si="175"/>
        <v>0.9</v>
      </c>
      <c r="CLO16" s="1264">
        <v>0.90400000000000003</v>
      </c>
      <c r="CLP16" s="1264"/>
      <c r="CLQ16" s="1264"/>
      <c r="CLR16" s="1264">
        <v>0.90600000000000003</v>
      </c>
      <c r="CLS16" s="1264">
        <v>0.89800000000000002</v>
      </c>
      <c r="CLT16" s="1264">
        <v>0.90600000000000003</v>
      </c>
      <c r="CLU16" s="1264">
        <v>0.90700000000000003</v>
      </c>
      <c r="CLV16" s="1264">
        <v>0.90100000000000002</v>
      </c>
      <c r="CLW16" s="1264">
        <v>0.89400000000000002</v>
      </c>
      <c r="CLX16" s="1264">
        <f t="shared" si="262"/>
        <v>0.89400000000000002</v>
      </c>
      <c r="CLY16" s="1264">
        <v>0.90200000000000002</v>
      </c>
      <c r="CLZ16" s="1264">
        <v>0.90400000000000003</v>
      </c>
      <c r="CMA16" s="1264">
        <v>0.9</v>
      </c>
      <c r="CMB16" s="1264">
        <v>0.90500000000000003</v>
      </c>
      <c r="CMC16" s="1264">
        <v>0.90800000000000003</v>
      </c>
      <c r="CMD16" s="1264">
        <v>0.90400000000000003</v>
      </c>
      <c r="CME16" s="1264">
        <v>0.90300000000000002</v>
      </c>
      <c r="CMF16" s="1264">
        <v>0.90300000000000002</v>
      </c>
      <c r="CMG16" s="51">
        <v>0.89900000000000002</v>
      </c>
      <c r="CMH16" s="51">
        <f t="shared" si="176"/>
        <v>0.89400000000000002</v>
      </c>
      <c r="CMI16" s="1264">
        <v>0.90200000000000002</v>
      </c>
      <c r="CMJ16" s="1264"/>
      <c r="CMK16" s="1264">
        <v>0.90300000000000002</v>
      </c>
      <c r="CML16" s="1264">
        <v>0.9</v>
      </c>
      <c r="CMM16" s="1264"/>
      <c r="CMN16" s="1401">
        <v>0.9</v>
      </c>
      <c r="CMO16" s="1264">
        <v>0.89200000000000002</v>
      </c>
      <c r="CMP16" s="1264">
        <v>0.89400000000000002</v>
      </c>
      <c r="CMQ16" s="1264">
        <v>0.876</v>
      </c>
      <c r="CMR16" s="1264">
        <v>0.88</v>
      </c>
      <c r="CMS16" s="1264">
        <v>0.88</v>
      </c>
      <c r="CMT16" s="1264">
        <v>0.85399999999999998</v>
      </c>
      <c r="CMU16" s="1264"/>
      <c r="CMV16" s="1264">
        <v>0.84599999999999997</v>
      </c>
      <c r="CMW16" s="1264">
        <v>0.85099999999999998</v>
      </c>
      <c r="CMX16" s="1264"/>
      <c r="CMY16" s="1264">
        <v>0.84599999999999997</v>
      </c>
      <c r="CMZ16" s="1264">
        <v>0.84699999999999998</v>
      </c>
      <c r="CNA16" s="1264"/>
      <c r="CNB16" s="1264">
        <v>0.85</v>
      </c>
      <c r="CNC16" s="1264"/>
      <c r="CND16" s="1264">
        <v>0.84</v>
      </c>
      <c r="CNE16" s="1264"/>
      <c r="CNF16" s="1264">
        <v>0.85</v>
      </c>
      <c r="CNG16" s="1264"/>
      <c r="CNH16" s="1264">
        <v>0.85</v>
      </c>
      <c r="CNI16" s="1264">
        <v>0.84699999999999998</v>
      </c>
      <c r="CNJ16" s="1264">
        <v>0.85199999999999998</v>
      </c>
      <c r="CNK16" s="1264"/>
      <c r="CNL16" s="1264">
        <v>0.84799999999999998</v>
      </c>
      <c r="CNM16" s="1264"/>
      <c r="CNN16" s="1264">
        <v>0.85199999999999998</v>
      </c>
      <c r="CNO16" s="1264"/>
      <c r="CNP16" s="1264">
        <v>0.84299999999999997</v>
      </c>
      <c r="CNQ16" s="47">
        <v>0.89600000000000002</v>
      </c>
      <c r="CNR16" s="1264">
        <f t="shared" si="178"/>
        <v>0.89600000000000002</v>
      </c>
      <c r="CNS16" s="1264">
        <v>0.84399999999999997</v>
      </c>
      <c r="CNT16" s="1264"/>
      <c r="CNU16" s="1264">
        <v>0.85199999999999998</v>
      </c>
      <c r="CNV16" s="1264"/>
      <c r="CNW16" s="1264">
        <v>0.85499999999999998</v>
      </c>
      <c r="CNX16" s="1264"/>
      <c r="CNY16" s="1264">
        <v>0.85099999999999998</v>
      </c>
      <c r="CNZ16" s="1264"/>
      <c r="COA16" s="1388">
        <v>0.85899999999999999</v>
      </c>
      <c r="COB16" s="1388">
        <v>0.84</v>
      </c>
      <c r="COC16" s="1264"/>
      <c r="COD16" s="1264">
        <v>0.85699999999999998</v>
      </c>
      <c r="COE16" s="1264"/>
      <c r="COF16" s="1264">
        <v>0.85199999999999998</v>
      </c>
      <c r="COG16" s="1264"/>
      <c r="COH16" s="1264">
        <v>0.86</v>
      </c>
      <c r="COI16" s="1264">
        <v>0.86399999999999999</v>
      </c>
      <c r="COJ16" s="1264"/>
      <c r="COK16" s="1264"/>
      <c r="COL16" s="1264">
        <v>0.85199999999999998</v>
      </c>
      <c r="COM16" s="1264">
        <f t="shared" si="180"/>
        <v>0.84</v>
      </c>
      <c r="CON16" s="1264">
        <v>0.87</v>
      </c>
      <c r="COO16" s="1264"/>
      <c r="COP16" s="1264"/>
      <c r="COQ16" s="1388"/>
      <c r="COR16" s="1264">
        <v>0.86699999999999999</v>
      </c>
      <c r="COS16" s="1388"/>
      <c r="COT16" s="1264">
        <v>0.874</v>
      </c>
      <c r="COU16" s="1264"/>
      <c r="COV16" s="1264">
        <v>0.873</v>
      </c>
      <c r="COW16" s="1264">
        <v>0.879</v>
      </c>
      <c r="COX16" s="1264"/>
      <c r="COY16" s="1264">
        <v>0.86899999999999999</v>
      </c>
      <c r="COZ16" s="1264">
        <f t="shared" si="181"/>
        <v>0.84</v>
      </c>
      <c r="CPA16" s="1264">
        <v>0.875</v>
      </c>
      <c r="CPB16" s="1264"/>
      <c r="CPC16" s="1264">
        <v>0.879</v>
      </c>
      <c r="CPD16" s="1264">
        <v>0.86499999999999999</v>
      </c>
      <c r="CPE16" s="1264">
        <v>0.874</v>
      </c>
      <c r="CPF16" s="1264">
        <v>0.875</v>
      </c>
      <c r="CPG16" s="1264">
        <v>0.92500000000000004</v>
      </c>
      <c r="CPH16" s="1264">
        <v>0.874</v>
      </c>
      <c r="CPI16" s="1264">
        <f t="shared" si="182"/>
        <v>0.84</v>
      </c>
      <c r="CPJ16" s="1264"/>
      <c r="CPK16" s="1264"/>
      <c r="CPL16" s="1264">
        <v>0.95</v>
      </c>
      <c r="CPM16" s="1264">
        <v>0.96399999999999997</v>
      </c>
      <c r="CPN16" s="1264"/>
      <c r="CPO16" s="1264"/>
      <c r="CPP16" s="1264">
        <v>0.92300000000000004</v>
      </c>
      <c r="CPQ16" s="1264">
        <f t="shared" si="183"/>
        <v>0.84</v>
      </c>
      <c r="CPR16" s="1264">
        <v>0.91100000000000003</v>
      </c>
      <c r="CPS16" s="1264">
        <v>0.90400000000000003</v>
      </c>
      <c r="CPT16" s="1264">
        <v>0.91400000000000003</v>
      </c>
      <c r="CPU16" s="1264">
        <v>0.90400000000000003</v>
      </c>
      <c r="CPV16" s="1264"/>
      <c r="CPW16" s="1264">
        <v>0.86699999999999999</v>
      </c>
      <c r="CPX16" s="1264"/>
      <c r="CPY16" s="1264">
        <v>0.875</v>
      </c>
      <c r="CPZ16" s="1264">
        <v>0.92300000000000004</v>
      </c>
      <c r="CQA16" s="1264">
        <f t="shared" si="248"/>
        <v>0.84</v>
      </c>
      <c r="CQB16" s="1264"/>
      <c r="CQC16" s="1264"/>
      <c r="CQD16" s="6">
        <f t="shared" si="249"/>
        <v>-1</v>
      </c>
      <c r="CQE16" s="77">
        <f t="shared" si="184"/>
        <v>0.83600000000000008</v>
      </c>
      <c r="CQF16" s="51">
        <v>0.76</v>
      </c>
      <c r="CQG16" s="47">
        <f t="shared" si="185"/>
        <v>0.76</v>
      </c>
      <c r="CQH16" s="102">
        <v>0.76</v>
      </c>
      <c r="CQI16" s="47">
        <v>0.76</v>
      </c>
      <c r="CQJ16" s="47"/>
      <c r="CQK16" s="47">
        <v>0.75600000000000001</v>
      </c>
      <c r="CQL16" s="47">
        <v>0.76</v>
      </c>
      <c r="CQM16" s="47">
        <v>0.76200000000000001</v>
      </c>
      <c r="CQN16" s="47">
        <v>0.75900000000000001</v>
      </c>
      <c r="CQO16" s="47">
        <v>0.75600000000000001</v>
      </c>
      <c r="CQP16" s="47">
        <f t="shared" si="186"/>
        <v>0.75600000000000001</v>
      </c>
      <c r="CQQ16" s="47">
        <v>0.76100000000000001</v>
      </c>
      <c r="CQR16" s="47">
        <v>0.751</v>
      </c>
      <c r="CQS16" s="47">
        <v>0.754</v>
      </c>
      <c r="CQT16" s="47">
        <v>0.753</v>
      </c>
      <c r="CQU16" s="47">
        <v>0.753</v>
      </c>
      <c r="CQV16" s="47">
        <v>0.754</v>
      </c>
      <c r="CQW16" s="102">
        <f t="shared" si="187"/>
        <v>0.751</v>
      </c>
      <c r="CQX16" s="102">
        <v>0.76200000000000001</v>
      </c>
      <c r="CQY16" s="102">
        <v>0.76</v>
      </c>
      <c r="CQZ16" s="47"/>
      <c r="CRA16" s="47">
        <v>0.76200000000000001</v>
      </c>
      <c r="CRB16" s="47">
        <v>0.75900000000000001</v>
      </c>
      <c r="CRC16" s="47">
        <v>0.76100000000000001</v>
      </c>
      <c r="CRD16" s="47">
        <v>0.754</v>
      </c>
      <c r="CRE16" s="51">
        <v>0.75800000000000001</v>
      </c>
      <c r="CRF16" s="47">
        <f t="shared" si="188"/>
        <v>0.751</v>
      </c>
      <c r="CRG16" s="47">
        <v>0.751</v>
      </c>
      <c r="CRH16" s="51">
        <v>0.79</v>
      </c>
      <c r="CRI16" s="51">
        <v>0.79</v>
      </c>
      <c r="CRJ16" s="47">
        <v>0.78</v>
      </c>
      <c r="CRK16" s="47"/>
      <c r="CRL16" s="47">
        <v>0.78600000000000003</v>
      </c>
      <c r="CRM16" s="47">
        <f t="shared" si="189"/>
        <v>0.751</v>
      </c>
      <c r="CRN16" s="47">
        <v>0.78400000000000003</v>
      </c>
      <c r="CRO16" s="47">
        <v>0.78300000000000003</v>
      </c>
      <c r="CRP16" s="47">
        <v>0.78</v>
      </c>
      <c r="CRQ16" s="47">
        <v>0.77400000000000002</v>
      </c>
      <c r="CRR16" s="47"/>
      <c r="CRS16" s="51">
        <v>0.77700000000000002</v>
      </c>
      <c r="CRT16" s="12">
        <v>0.77600000000000002</v>
      </c>
      <c r="CRU16" s="51">
        <f t="shared" si="190"/>
        <v>0.751</v>
      </c>
      <c r="CRV16" s="47">
        <v>0.77700000000000002</v>
      </c>
      <c r="CRW16" s="47">
        <v>0.77800000000000002</v>
      </c>
      <c r="CRX16" s="47"/>
      <c r="CRY16" s="47">
        <v>0.80800000000000005</v>
      </c>
      <c r="CRZ16" s="47">
        <v>0.80900000000000005</v>
      </c>
      <c r="CSA16" s="47">
        <v>0.81100000000000005</v>
      </c>
      <c r="CSB16" s="47">
        <v>0.81899999999999995</v>
      </c>
      <c r="CSC16" s="47"/>
      <c r="CSD16" s="47"/>
      <c r="CSE16" s="47">
        <v>0.80900000000000005</v>
      </c>
      <c r="CSF16" s="47">
        <v>0.81499999999999995</v>
      </c>
      <c r="CSG16" s="47">
        <v>0.80800000000000005</v>
      </c>
      <c r="CSH16" s="47">
        <v>0.82299999999999995</v>
      </c>
      <c r="CSI16" s="47">
        <v>0.80300000000000005</v>
      </c>
      <c r="CSJ16" s="47"/>
      <c r="CSK16" s="1232">
        <v>0.81</v>
      </c>
      <c r="CSL16" s="1232">
        <v>0.82199999999999995</v>
      </c>
      <c r="CSM16" s="47"/>
      <c r="CSN16" s="47"/>
      <c r="CSO16" s="51">
        <v>0.80800000000000005</v>
      </c>
      <c r="CSP16" s="1231">
        <f t="shared" si="273"/>
        <v>0.751</v>
      </c>
      <c r="CSQ16" s="47">
        <v>0.81399999999999995</v>
      </c>
      <c r="CSR16" s="47">
        <v>0.81699999999999995</v>
      </c>
      <c r="CSS16" s="1162">
        <v>0.81299999999999994</v>
      </c>
      <c r="CST16" s="1162">
        <v>0.80900000000000005</v>
      </c>
      <c r="CSU16" s="1162">
        <v>0.81899999999999995</v>
      </c>
      <c r="CSV16" s="1162">
        <v>0.81899999999999995</v>
      </c>
      <c r="CSW16" s="47"/>
      <c r="CSX16" s="47"/>
      <c r="CSY16" s="47"/>
      <c r="CSZ16" s="47"/>
      <c r="CTA16" s="47">
        <v>0.81</v>
      </c>
      <c r="CTB16" s="47">
        <v>0.81200000000000006</v>
      </c>
      <c r="CTC16" s="47">
        <f t="shared" si="191"/>
        <v>0.751</v>
      </c>
      <c r="CTD16" s="47">
        <v>0.81100000000000005</v>
      </c>
      <c r="CTE16" s="47">
        <v>0.81899999999999995</v>
      </c>
      <c r="CTF16" s="47">
        <v>0.81899999999999995</v>
      </c>
      <c r="CTG16" s="47">
        <v>0.81100000000000005</v>
      </c>
      <c r="CTH16" s="47">
        <v>0.81899999999999995</v>
      </c>
      <c r="CTI16" s="47">
        <v>0.81200000000000006</v>
      </c>
      <c r="CTJ16" s="47">
        <v>0.82</v>
      </c>
      <c r="CTK16" s="47">
        <v>0.81200000000000006</v>
      </c>
      <c r="CTL16" s="47">
        <v>0.81799999999999995</v>
      </c>
      <c r="CTM16" s="1264">
        <v>0.81</v>
      </c>
      <c r="CTN16" s="1264">
        <v>0.81499999999999995</v>
      </c>
      <c r="CTO16" s="1264">
        <v>0.81</v>
      </c>
      <c r="CTP16" s="1264">
        <v>0.81599999999999995</v>
      </c>
      <c r="CTQ16" s="1264">
        <v>0.82</v>
      </c>
      <c r="CTR16" s="1264">
        <v>0.80400000000000005</v>
      </c>
      <c r="CTS16" s="1264">
        <v>0.82199999999999995</v>
      </c>
      <c r="CTT16" s="1264">
        <v>0.81</v>
      </c>
      <c r="CTU16" s="1264">
        <v>0.82099999999999995</v>
      </c>
      <c r="CTV16" s="1264"/>
      <c r="CTW16" s="1264"/>
      <c r="CTX16" s="1264">
        <v>0.81200000000000006</v>
      </c>
      <c r="CTY16" s="1264">
        <v>0.82099999999999995</v>
      </c>
      <c r="CTZ16" s="1264">
        <v>0.80600000000000005</v>
      </c>
      <c r="CUA16" s="1264">
        <v>0.81599999999999995</v>
      </c>
      <c r="CUB16" s="1264">
        <v>0.81200000000000006</v>
      </c>
      <c r="CUC16" s="1264">
        <v>0.81200000000000006</v>
      </c>
      <c r="CUD16" s="1264">
        <f t="shared" si="193"/>
        <v>0.81</v>
      </c>
      <c r="CUE16" s="1264">
        <v>0.82399999999999995</v>
      </c>
      <c r="CUF16" s="1264">
        <v>0.81599999999999995</v>
      </c>
      <c r="CUG16" s="1264">
        <v>0.81200000000000006</v>
      </c>
      <c r="CUH16" s="1264">
        <v>0.80900000000000005</v>
      </c>
      <c r="CUI16" s="1264"/>
      <c r="CUJ16" s="1264"/>
      <c r="CUK16" s="1264"/>
      <c r="CUL16" s="1264"/>
      <c r="CUM16" s="1264">
        <v>0.80500000000000005</v>
      </c>
      <c r="CUN16" s="1264">
        <v>0.81</v>
      </c>
      <c r="CUO16" s="1264">
        <v>0.82099999999999995</v>
      </c>
      <c r="CUP16" s="1264">
        <v>0.81</v>
      </c>
      <c r="CUQ16" s="1264">
        <v>0.81</v>
      </c>
      <c r="CUR16" s="1264">
        <v>0.81899999999999995</v>
      </c>
      <c r="CUS16" s="1264">
        <v>0.81699999999999995</v>
      </c>
      <c r="CUT16" s="1264">
        <v>0.81699999999999995</v>
      </c>
      <c r="CUU16" s="1264">
        <v>0.81599999999999995</v>
      </c>
      <c r="CUV16" s="1264">
        <v>0.82099999999999995</v>
      </c>
      <c r="CUW16" s="1264">
        <v>0.82099999999999995</v>
      </c>
      <c r="CUX16" s="1264">
        <v>0.81799999999999995</v>
      </c>
      <c r="CUY16" s="1264">
        <v>0.80900000000000005</v>
      </c>
      <c r="CUZ16" s="1264">
        <v>0.80700000000000005</v>
      </c>
      <c r="CVA16" s="1264">
        <v>0.83499999999999996</v>
      </c>
      <c r="CVB16" s="1264">
        <v>0.82699999999999996</v>
      </c>
      <c r="CVC16" s="1264">
        <f t="shared" si="263"/>
        <v>0.80700000000000005</v>
      </c>
      <c r="CVD16" s="1264">
        <v>0.82499999999999996</v>
      </c>
      <c r="CVE16" s="1264">
        <v>0.81599999999999995</v>
      </c>
      <c r="CVF16" s="1264">
        <v>0.82</v>
      </c>
      <c r="CVG16" s="1264">
        <v>0.81899999999999995</v>
      </c>
      <c r="CVH16" s="1264">
        <v>0.82099999999999995</v>
      </c>
      <c r="CVI16" s="1264">
        <v>0.81299999999999994</v>
      </c>
      <c r="CVJ16" s="1264">
        <v>0.81699999999999995</v>
      </c>
      <c r="CVK16" s="1264">
        <v>0.81799999999999995</v>
      </c>
      <c r="CVL16" s="1264">
        <v>0.82199999999999995</v>
      </c>
      <c r="CVM16" s="1264">
        <v>0.81899999999999995</v>
      </c>
      <c r="CVN16" s="1264">
        <v>0.82299999999999995</v>
      </c>
      <c r="CVO16" s="1264">
        <v>0.81899999999999995</v>
      </c>
      <c r="CVP16" s="1264">
        <v>0.81499999999999995</v>
      </c>
      <c r="CVQ16" s="1264">
        <v>0.82199999999999995</v>
      </c>
      <c r="CVR16" s="1264">
        <v>0.82199999999999995</v>
      </c>
      <c r="CVS16" s="1264">
        <v>0.82199999999999995</v>
      </c>
      <c r="CVT16" s="51">
        <v>0.80700000000000005</v>
      </c>
      <c r="CVU16" s="51">
        <v>0.80900000000000005</v>
      </c>
      <c r="CVV16" s="51">
        <f t="shared" si="194"/>
        <v>0.80700000000000005</v>
      </c>
      <c r="CVW16" s="1264">
        <v>0.82799999999999996</v>
      </c>
      <c r="CVX16" s="1264">
        <v>0.81799999999999995</v>
      </c>
      <c r="CVY16" s="1264"/>
      <c r="CVZ16" s="1264"/>
      <c r="CWA16" s="1264">
        <v>0.82299999999999995</v>
      </c>
      <c r="CWB16" s="1264">
        <v>0.82299999999999995</v>
      </c>
      <c r="CWC16" s="1264">
        <v>0.82</v>
      </c>
      <c r="CWD16" s="1264">
        <v>0.82</v>
      </c>
      <c r="CWE16" s="1264"/>
      <c r="CWF16" s="1264"/>
      <c r="CWG16" s="1401">
        <v>0.76</v>
      </c>
      <c r="CWH16" s="1264">
        <v>0.8</v>
      </c>
      <c r="CWI16" s="1264">
        <v>0.78200000000000003</v>
      </c>
      <c r="CWJ16" s="1264">
        <v>0.77500000000000002</v>
      </c>
      <c r="CWK16" s="1264">
        <v>0.76700000000000002</v>
      </c>
      <c r="CWL16" s="1264">
        <v>0.77100000000000002</v>
      </c>
      <c r="CWM16" s="1264">
        <v>0.78100000000000003</v>
      </c>
      <c r="CWN16" s="1264">
        <v>0.76</v>
      </c>
      <c r="CWO16" s="1264">
        <v>0.75700000000000001</v>
      </c>
      <c r="CWP16" s="1264"/>
      <c r="CWQ16" s="1264"/>
      <c r="CWR16" s="1264">
        <v>0.75900000000000001</v>
      </c>
      <c r="CWS16" s="1264">
        <v>0.76100000000000001</v>
      </c>
      <c r="CWT16" s="1264">
        <v>0.755</v>
      </c>
      <c r="CWU16" s="1264">
        <v>0.75600000000000001</v>
      </c>
      <c r="CWV16" s="1264"/>
      <c r="CWW16" s="1264"/>
      <c r="CWX16" s="1264">
        <v>0.76200000000000001</v>
      </c>
      <c r="CWY16" s="1264">
        <v>0.75700000000000001</v>
      </c>
      <c r="CWZ16" s="1264"/>
      <c r="CXA16" s="1264"/>
      <c r="CXB16" s="1264">
        <v>0.76</v>
      </c>
      <c r="CXC16" s="1264">
        <v>0.75800000000000001</v>
      </c>
      <c r="CXD16" s="1264">
        <v>0.76</v>
      </c>
      <c r="CXE16" s="1264">
        <v>0.76200000000000001</v>
      </c>
      <c r="CXF16" s="1264">
        <v>0.754</v>
      </c>
      <c r="CXG16" s="1264">
        <v>0.76</v>
      </c>
      <c r="CXH16" s="1264">
        <v>0.76</v>
      </c>
      <c r="CXI16" s="1264">
        <v>0.75700000000000001</v>
      </c>
      <c r="CXJ16" s="1264">
        <v>0.753</v>
      </c>
      <c r="CXK16" s="1264">
        <v>0.754</v>
      </c>
      <c r="CXL16" s="1264">
        <v>0.75700000000000001</v>
      </c>
      <c r="CXM16" s="1264">
        <v>0.76</v>
      </c>
      <c r="CXN16" s="1264">
        <v>0.75700000000000001</v>
      </c>
      <c r="CXO16" s="1264">
        <v>0.76600000000000001</v>
      </c>
      <c r="CXP16" s="1264">
        <v>0.76100000000000001</v>
      </c>
      <c r="CXQ16" s="1264">
        <v>0.75600000000000001</v>
      </c>
      <c r="CXR16" s="1264"/>
      <c r="CXS16" s="1264"/>
      <c r="CXT16" s="1264">
        <v>0.75800000000000001</v>
      </c>
      <c r="CXU16" s="1264">
        <v>0.75600000000000001</v>
      </c>
      <c r="CXV16" s="1264"/>
      <c r="CXW16" s="1264"/>
      <c r="CXX16" s="1264">
        <v>0.755</v>
      </c>
      <c r="CXY16" s="1264">
        <v>0.75600000000000001</v>
      </c>
      <c r="CXZ16" s="51">
        <v>0.75800000000000001</v>
      </c>
      <c r="CYA16" s="51">
        <v>0.754</v>
      </c>
      <c r="CYB16" s="1264">
        <f t="shared" si="196"/>
        <v>0.75800000000000001</v>
      </c>
      <c r="CYC16" s="1264">
        <v>0.755</v>
      </c>
      <c r="CYD16" s="1264">
        <v>0.753</v>
      </c>
      <c r="CYE16" s="1264"/>
      <c r="CYF16" s="1264"/>
      <c r="CYG16" s="1264">
        <v>0.752</v>
      </c>
      <c r="CYH16" s="1264">
        <v>0.752</v>
      </c>
      <c r="CYI16" s="1264"/>
      <c r="CYJ16" s="1264"/>
      <c r="CYK16" s="1264">
        <v>0.75600000000000001</v>
      </c>
      <c r="CYL16" s="1264">
        <v>0.76100000000000001</v>
      </c>
      <c r="CYM16" s="1264"/>
      <c r="CYN16" s="1264"/>
      <c r="CYO16" s="1264">
        <v>0.754</v>
      </c>
      <c r="CYP16" s="1264">
        <v>0.754</v>
      </c>
      <c r="CYQ16" s="1264"/>
      <c r="CYR16" s="1264"/>
      <c r="CYS16" s="1388">
        <v>0.75600000000000001</v>
      </c>
      <c r="CYT16" s="1388">
        <v>0.75800000000000001</v>
      </c>
      <c r="CYU16" s="1388">
        <f>MIN(CYB16,CYT16)</f>
        <v>0.75800000000000001</v>
      </c>
      <c r="CYV16" s="1388"/>
      <c r="CYW16" s="1388"/>
      <c r="CYX16" s="1388">
        <v>0.75700000000000001</v>
      </c>
      <c r="CYY16" s="1388">
        <v>0.76400000000000001</v>
      </c>
      <c r="CYZ16" s="1388"/>
      <c r="CZA16" s="1388"/>
      <c r="CZB16" s="1388">
        <v>0.76100000000000001</v>
      </c>
      <c r="CZC16" s="1388">
        <v>0.76500000000000001</v>
      </c>
      <c r="CZD16" s="1388"/>
      <c r="CZE16" s="1388"/>
      <c r="CZF16" s="1388">
        <v>0.755</v>
      </c>
      <c r="CZG16" s="1388">
        <v>0.75700000000000001</v>
      </c>
      <c r="CZH16" s="1388">
        <v>0.754</v>
      </c>
      <c r="CZI16" s="1388">
        <v>0.75700000000000001</v>
      </c>
      <c r="CZJ16" s="1388"/>
      <c r="CZK16" s="1388"/>
      <c r="CZL16" s="1388"/>
      <c r="CZM16" s="1388"/>
      <c r="CZN16" s="1264">
        <v>0.753</v>
      </c>
      <c r="CZO16" s="1264">
        <v>0.75800000000000001</v>
      </c>
      <c r="CZP16" s="1264">
        <f t="shared" si="198"/>
        <v>0.75800000000000001</v>
      </c>
      <c r="CZQ16" s="1264">
        <v>0.75800000000000001</v>
      </c>
      <c r="CZR16" s="1264">
        <v>0.77100000000000002</v>
      </c>
      <c r="CZS16" s="1264"/>
      <c r="CZT16" s="1264"/>
      <c r="CZU16" s="1264"/>
      <c r="CZV16" s="1264"/>
      <c r="CZW16" s="1264">
        <v>0.76100000000000001</v>
      </c>
      <c r="CZX16" s="1264">
        <v>0.76700000000000002</v>
      </c>
      <c r="CZY16" s="1264"/>
      <c r="CZZ16" s="1388"/>
      <c r="DAA16" s="1388"/>
      <c r="DAB16" s="1388"/>
      <c r="DAC16" s="1264">
        <v>0.76700000000000002</v>
      </c>
      <c r="DAD16" s="1264">
        <v>0.76900000000000002</v>
      </c>
      <c r="DAE16" s="1264"/>
      <c r="DAF16" s="1264"/>
      <c r="DAG16" s="1264">
        <v>0.76</v>
      </c>
      <c r="DAH16" s="1264">
        <v>0.76600000000000001</v>
      </c>
      <c r="DAI16" s="1264">
        <v>0.76800000000000002</v>
      </c>
      <c r="DAJ16" s="1264">
        <v>0.76900000000000002</v>
      </c>
      <c r="DAK16" s="1264"/>
      <c r="DAL16" s="1264"/>
      <c r="DAM16" s="1264">
        <v>0.76200000000000001</v>
      </c>
      <c r="DAN16" s="1264">
        <v>0.76</v>
      </c>
      <c r="DAO16" s="1264">
        <f t="shared" si="199"/>
        <v>0.75800000000000001</v>
      </c>
      <c r="DAP16" s="1264">
        <v>0.77</v>
      </c>
      <c r="DAQ16" s="1264">
        <v>0.76400000000000001</v>
      </c>
      <c r="DAR16" s="1264"/>
      <c r="DAS16" s="1264"/>
      <c r="DAT16" s="1264">
        <v>0.76900000000000002</v>
      </c>
      <c r="DAU16" s="1264">
        <v>0.76200000000000001</v>
      </c>
      <c r="DAV16" s="1264">
        <v>0.76300000000000001</v>
      </c>
      <c r="DAW16" s="1264">
        <v>0.76600000000000001</v>
      </c>
      <c r="DAX16" s="1264">
        <f t="shared" si="200"/>
        <v>0.75800000000000001</v>
      </c>
      <c r="DAY16" s="1264"/>
      <c r="DAZ16" s="1264"/>
      <c r="DBA16" s="1264">
        <v>0.76900000000000002</v>
      </c>
      <c r="DBB16" s="1264">
        <v>0.76200000000000001</v>
      </c>
      <c r="DBC16" s="1264"/>
      <c r="DBD16" s="1264"/>
      <c r="DBE16" s="1264">
        <v>0.85299999999999998</v>
      </c>
      <c r="DBF16" s="1264">
        <v>0.84899999999999998</v>
      </c>
      <c r="DBG16" s="1264">
        <v>0.85199999999999998</v>
      </c>
      <c r="DBH16" s="1264">
        <v>0.85799999999999998</v>
      </c>
      <c r="DBI16" s="1264"/>
      <c r="DBJ16" s="1264"/>
      <c r="DBK16" s="1264"/>
      <c r="DBL16" s="1264"/>
      <c r="DBM16" s="1264">
        <v>0.81599999999999995</v>
      </c>
      <c r="DBN16" s="1264">
        <v>0.82099999999999995</v>
      </c>
      <c r="DBO16" s="1264">
        <f t="shared" si="201"/>
        <v>0.75800000000000001</v>
      </c>
      <c r="DBP16" s="1264">
        <v>0.81100000000000005</v>
      </c>
      <c r="DBQ16" s="1264">
        <v>0.80300000000000005</v>
      </c>
      <c r="DBR16" s="1264">
        <v>0.80200000000000005</v>
      </c>
      <c r="DBS16" s="1264">
        <v>0.81100000000000005</v>
      </c>
      <c r="DBT16" s="1264">
        <v>0.80600000000000005</v>
      </c>
      <c r="DBU16" s="1264">
        <v>0.80200000000000005</v>
      </c>
      <c r="DBV16" s="1264">
        <v>0.76500000000000001</v>
      </c>
      <c r="DBW16" s="1264">
        <v>0.77300000000000002</v>
      </c>
      <c r="DBX16" s="1264"/>
      <c r="DBY16" s="1264"/>
      <c r="DBZ16" s="1264">
        <v>0.76800000000000002</v>
      </c>
      <c r="DCA16" s="1264">
        <v>0.77100000000000002</v>
      </c>
      <c r="DCB16" s="1264"/>
      <c r="DCC16" s="1264"/>
      <c r="DCD16" s="1264">
        <v>0.76300000000000001</v>
      </c>
      <c r="DCE16" s="1264">
        <v>0.77600000000000002</v>
      </c>
      <c r="DCF16" s="1264">
        <v>0.82099999999999995</v>
      </c>
      <c r="DCG16" s="1264">
        <f t="shared" si="250"/>
        <v>0.75800000000000001</v>
      </c>
      <c r="DCH16" s="1264"/>
      <c r="DCI16" s="1264"/>
      <c r="DCJ16" s="1264"/>
      <c r="DCK16" s="1264"/>
      <c r="DCL16" s="1264"/>
      <c r="DCM16" s="1264"/>
      <c r="DCN16" s="1264"/>
      <c r="DCO16" s="1264"/>
      <c r="DCP16" s="6">
        <f t="shared" si="251"/>
        <v>-1</v>
      </c>
      <c r="DCQ16" s="6">
        <f t="shared" si="252"/>
        <v>-1</v>
      </c>
      <c r="DCR16" s="1224">
        <f t="shared" si="202"/>
        <v>1.358024691358012E-2</v>
      </c>
      <c r="DCS16" s="1300">
        <v>0.8</v>
      </c>
      <c r="DCT16" s="1264">
        <v>0.80300000000000005</v>
      </c>
      <c r="DCU16" s="1264">
        <v>0.80500000000000005</v>
      </c>
      <c r="DCV16" s="1264">
        <v>0.80300000000000005</v>
      </c>
      <c r="DCW16" s="1264">
        <v>0.80800000000000005</v>
      </c>
      <c r="DCX16" s="1264">
        <v>0.80800000000000005</v>
      </c>
      <c r="DCY16" s="47">
        <v>0.79800000000000004</v>
      </c>
      <c r="DCZ16" s="1264">
        <v>0.79600000000000004</v>
      </c>
      <c r="DDA16" s="1264">
        <v>0.80200000000000005</v>
      </c>
      <c r="DDB16" s="51">
        <v>0.80200000000000005</v>
      </c>
      <c r="DDC16" s="51">
        <f t="shared" si="203"/>
        <v>0.8</v>
      </c>
      <c r="DDD16" s="1264">
        <v>0.80100000000000005</v>
      </c>
      <c r="DDE16" s="1264"/>
      <c r="DDF16" s="47">
        <v>0.80300000000000005</v>
      </c>
      <c r="DDG16" s="1264">
        <v>0.80200000000000005</v>
      </c>
      <c r="DDH16" s="1264"/>
      <c r="DDI16" s="1308">
        <v>0.8</v>
      </c>
      <c r="DDJ16" s="1402">
        <v>0.8</v>
      </c>
      <c r="DDK16" s="1264">
        <v>0.80200000000000005</v>
      </c>
      <c r="DDL16" s="1264">
        <v>0.80500000000000005</v>
      </c>
      <c r="DDM16" s="1264">
        <v>0.79400000000000004</v>
      </c>
      <c r="DDN16" s="1264">
        <v>0.8</v>
      </c>
      <c r="DDO16" s="1264">
        <v>0.78900000000000003</v>
      </c>
      <c r="DDP16" s="1264">
        <v>0.751</v>
      </c>
      <c r="DDQ16" s="1264"/>
      <c r="DDR16" s="1264">
        <v>0.74099999999999999</v>
      </c>
      <c r="DDS16" s="1264">
        <v>0.77100000000000002</v>
      </c>
      <c r="DDT16" s="1264">
        <v>0.77200000000000002</v>
      </c>
      <c r="DDU16" s="1264">
        <v>0.74199999999999999</v>
      </c>
      <c r="DDV16" s="1264"/>
      <c r="DDW16" s="1264">
        <v>0.745</v>
      </c>
      <c r="DDX16" s="1264">
        <v>0.749</v>
      </c>
      <c r="DDY16" s="1264">
        <v>0.748</v>
      </c>
      <c r="DDZ16" s="1264">
        <v>0.745</v>
      </c>
      <c r="DEA16" s="1264"/>
      <c r="DEB16" s="1264">
        <v>0.749</v>
      </c>
      <c r="DEC16" s="1264">
        <v>0.75</v>
      </c>
      <c r="DED16" s="1264"/>
      <c r="DEE16" s="1264"/>
      <c r="DEF16" s="1264">
        <v>0.745</v>
      </c>
      <c r="DEG16" s="1264">
        <v>0.75</v>
      </c>
      <c r="DEH16" s="1264"/>
      <c r="DEI16" s="1264"/>
      <c r="DEJ16" s="1264">
        <v>0.749</v>
      </c>
      <c r="DEK16" s="1264">
        <v>0.752</v>
      </c>
      <c r="DEL16" s="1264"/>
      <c r="DEM16" s="1264"/>
      <c r="DEN16" s="1264">
        <v>0.75</v>
      </c>
      <c r="DEO16" s="1264">
        <v>0.747</v>
      </c>
      <c r="DEP16" s="1264">
        <v>0.752</v>
      </c>
      <c r="DEQ16" s="1264">
        <v>0.755</v>
      </c>
      <c r="DER16" s="1264">
        <v>0.746</v>
      </c>
      <c r="DES16" s="1264">
        <v>0.746</v>
      </c>
      <c r="DET16" s="1264"/>
      <c r="DEU16" s="1264"/>
      <c r="DEV16" s="1264">
        <v>0.752</v>
      </c>
      <c r="DEW16" s="1264">
        <v>0.745</v>
      </c>
      <c r="DEX16" s="1264"/>
      <c r="DEY16" s="1264"/>
      <c r="DEZ16" s="1264">
        <v>0.746</v>
      </c>
      <c r="DFA16" s="1264">
        <v>0.753</v>
      </c>
      <c r="DFB16" s="1264"/>
      <c r="DFC16" s="1264"/>
      <c r="DFD16" s="1264">
        <v>0.747</v>
      </c>
      <c r="DFE16" s="1264">
        <v>0.75</v>
      </c>
      <c r="DFF16" s="47">
        <v>0.79400000000000004</v>
      </c>
      <c r="DFG16" s="1264">
        <f t="shared" si="204"/>
        <v>0.79400000000000004</v>
      </c>
      <c r="DFH16" s="1264"/>
      <c r="DFI16" s="1264">
        <v>0.751</v>
      </c>
      <c r="DFJ16" s="1264"/>
      <c r="DFK16" s="1264"/>
      <c r="DFL16" s="1264">
        <v>0.74199999999999999</v>
      </c>
      <c r="DFM16" s="1264"/>
      <c r="DFN16" s="1264"/>
      <c r="DFO16" s="1264">
        <v>0.748</v>
      </c>
      <c r="DFP16" s="1264"/>
      <c r="DFQ16" s="1264"/>
      <c r="DFR16" s="1264">
        <v>0.745</v>
      </c>
      <c r="DFS16" s="1264"/>
      <c r="DFT16" s="1264"/>
      <c r="DFU16" s="1388">
        <v>0.746</v>
      </c>
      <c r="DFV16" s="1388">
        <v>0.749</v>
      </c>
      <c r="DFW16" s="1388">
        <f t="shared" si="205"/>
        <v>0.746</v>
      </c>
      <c r="DFX16" s="1388">
        <f t="shared" si="206"/>
        <v>0.749</v>
      </c>
      <c r="DFY16" s="1388"/>
      <c r="DFZ16" s="1388"/>
      <c r="DGA16" s="1388">
        <v>0.75600000000000001</v>
      </c>
      <c r="DGB16" s="1388"/>
      <c r="DGC16" s="1388">
        <v>0.755</v>
      </c>
      <c r="DGD16" s="1388"/>
      <c r="DGE16" s="1388">
        <v>0.752</v>
      </c>
      <c r="DGF16" s="1388">
        <v>0.747</v>
      </c>
      <c r="DGG16" s="1388"/>
      <c r="DGH16" s="1388"/>
      <c r="DGI16" s="1388"/>
      <c r="DGJ16" s="1388"/>
      <c r="DGK16" s="1388">
        <v>0.74199999999999999</v>
      </c>
      <c r="DGL16" s="1388">
        <v>0.752</v>
      </c>
      <c r="DGM16" s="1388">
        <f t="shared" si="207"/>
        <v>0.746</v>
      </c>
      <c r="DGN16" s="1388">
        <f t="shared" si="208"/>
        <v>0.74199999999999999</v>
      </c>
      <c r="DGO16" s="1264">
        <v>0.74399999999999999</v>
      </c>
      <c r="DGP16" s="1388"/>
      <c r="DGQ16" s="6">
        <f t="shared" si="209"/>
        <v>-2.6809651474530853E-3</v>
      </c>
      <c r="DGR16" s="1264"/>
      <c r="DGS16" s="1264">
        <v>0.748</v>
      </c>
      <c r="DGT16" s="1388"/>
      <c r="DGU16" s="1388"/>
      <c r="DGV16" s="1264">
        <v>0.76200000000000001</v>
      </c>
      <c r="DGW16" s="1264"/>
      <c r="DGX16" s="1264">
        <v>0.76400000000000001</v>
      </c>
      <c r="DGY16" s="1264">
        <v>0.76600000000000001</v>
      </c>
      <c r="DGZ16" s="1264"/>
      <c r="DHA16" s="1264">
        <v>0.75800000000000001</v>
      </c>
      <c r="DHB16" s="1264">
        <f t="shared" si="210"/>
        <v>0.74199999999999999</v>
      </c>
      <c r="DHC16" s="1264">
        <v>0.76700000000000002</v>
      </c>
      <c r="DHD16" s="1264"/>
      <c r="DHE16" s="1264">
        <v>0.76600000000000001</v>
      </c>
      <c r="DHF16" s="1264">
        <v>0.76500000000000001</v>
      </c>
      <c r="DHG16" s="1264">
        <v>0.77</v>
      </c>
      <c r="DHH16" s="1264">
        <v>0.76600000000000001</v>
      </c>
      <c r="DHI16" s="1264">
        <v>0.81899999999999995</v>
      </c>
      <c r="DHJ16" s="1264">
        <v>0.76300000000000001</v>
      </c>
      <c r="DHK16" s="1264">
        <f t="shared" si="211"/>
        <v>0.74199999999999999</v>
      </c>
      <c r="DHL16" s="1264"/>
      <c r="DHM16" s="1264"/>
      <c r="DHN16" s="1264">
        <v>0.85299999999999998</v>
      </c>
      <c r="DHO16" s="1264">
        <v>0.84599999999999997</v>
      </c>
      <c r="DHP16" s="1264"/>
      <c r="DHQ16" s="1264"/>
      <c r="DHR16" s="1264">
        <v>0.81</v>
      </c>
      <c r="DHS16" s="1264">
        <f t="shared" si="212"/>
        <v>0.74199999999999999</v>
      </c>
      <c r="DHT16" s="1264">
        <v>0.81399999999999995</v>
      </c>
      <c r="DHU16" s="1264">
        <v>0.80400000000000005</v>
      </c>
      <c r="DHV16" s="1264">
        <v>0.80800000000000005</v>
      </c>
      <c r="DHW16" s="1264">
        <v>0.80400000000000005</v>
      </c>
      <c r="DHX16" s="1264"/>
      <c r="DHY16" s="1264">
        <v>0.77500000000000002</v>
      </c>
      <c r="DHZ16" s="1264"/>
      <c r="DIA16" s="1264">
        <v>0.76700000000000002</v>
      </c>
      <c r="DIB16" s="1264">
        <v>0.81</v>
      </c>
      <c r="DIC16" s="1264">
        <f t="shared" si="253"/>
        <v>0.74199999999999999</v>
      </c>
      <c r="DID16" s="1264"/>
      <c r="DIE16" s="1264"/>
      <c r="DIF16" s="1264"/>
      <c r="DIG16" s="1264"/>
      <c r="DIH16" s="6">
        <f t="shared" si="213"/>
        <v>-1</v>
      </c>
      <c r="DII16" s="1286">
        <v>0.67800000000000005</v>
      </c>
      <c r="DIJ16" s="1264">
        <v>0.67700000000000005</v>
      </c>
      <c r="DIK16" s="1264">
        <v>0.68600000000000005</v>
      </c>
      <c r="DIL16" s="1264">
        <v>0.68700000000000006</v>
      </c>
      <c r="DIM16" s="1264">
        <v>0.68</v>
      </c>
      <c r="DIN16" s="1264">
        <v>0.69199999999999995</v>
      </c>
      <c r="DIO16" s="1264">
        <v>0.69899999999999995</v>
      </c>
      <c r="DIP16" s="1264">
        <f t="shared" si="214"/>
        <v>0.67800000000000005</v>
      </c>
      <c r="DIQ16" s="1264">
        <v>0.69499999999999995</v>
      </c>
      <c r="DIR16" s="1264"/>
      <c r="DIS16" s="1264">
        <v>0.68500000000000005</v>
      </c>
      <c r="DIT16" s="1264"/>
      <c r="DIU16" s="1308">
        <v>0.67</v>
      </c>
      <c r="DIV16" s="1402">
        <v>0.67</v>
      </c>
      <c r="DIW16" s="1264">
        <v>0.68200000000000005</v>
      </c>
      <c r="DIX16" s="1264">
        <v>0.68300000000000005</v>
      </c>
      <c r="DIY16" s="1264">
        <v>0.629</v>
      </c>
      <c r="DIZ16" s="1264">
        <v>0.624</v>
      </c>
      <c r="DJA16" s="1264">
        <v>0.61799999999999999</v>
      </c>
      <c r="DJB16" s="1264">
        <v>0.60699999999999998</v>
      </c>
      <c r="DJC16" s="1264"/>
      <c r="DJD16" s="1264">
        <v>0.63100000000000001</v>
      </c>
      <c r="DJE16" s="1264">
        <v>0.63100000000000001</v>
      </c>
      <c r="DJF16" s="1264">
        <v>0.61799999999999999</v>
      </c>
      <c r="DJG16" s="1264">
        <v>0.63900000000000001</v>
      </c>
      <c r="DJH16" s="1264"/>
      <c r="DJI16" s="1264">
        <v>0.61099999999999999</v>
      </c>
      <c r="DJJ16" s="1264">
        <v>0.60499999999999998</v>
      </c>
      <c r="DJK16" s="1264">
        <v>0.629</v>
      </c>
      <c r="DJL16" s="1264">
        <v>0.627</v>
      </c>
      <c r="DJM16" s="1264"/>
      <c r="DJN16" s="1264">
        <v>0.624</v>
      </c>
      <c r="DJO16" s="1264">
        <v>0.63200000000000001</v>
      </c>
      <c r="DJP16" s="1264"/>
      <c r="DJQ16" s="1264"/>
      <c r="DJR16" s="1264">
        <v>0.62</v>
      </c>
      <c r="DJS16" s="1264">
        <v>0.625</v>
      </c>
      <c r="DJT16" s="1264"/>
      <c r="DJU16" s="1264"/>
      <c r="DJV16" s="1264">
        <v>0.624</v>
      </c>
      <c r="DJW16" s="1264">
        <v>0.61499999999999999</v>
      </c>
      <c r="DJX16" s="1264"/>
      <c r="DJY16" s="1264"/>
      <c r="DJZ16" s="1264">
        <v>0.61799999999999999</v>
      </c>
      <c r="DKA16" s="1264">
        <v>0.63300000000000001</v>
      </c>
      <c r="DKB16" s="1264">
        <v>0.624</v>
      </c>
      <c r="DKC16" s="1264">
        <v>0.623</v>
      </c>
      <c r="DKD16" s="1264">
        <v>0.61199999999999999</v>
      </c>
      <c r="DKE16" s="1264">
        <v>0.63200000000000001</v>
      </c>
      <c r="DKF16" s="1264"/>
      <c r="DKG16" s="1264"/>
      <c r="DKH16" s="1264">
        <v>0.62</v>
      </c>
      <c r="DKI16" s="1264">
        <v>0.61599999999999999</v>
      </c>
      <c r="DKJ16" s="1264"/>
      <c r="DKK16" s="1264"/>
      <c r="DKL16" s="1264">
        <v>0.60699999999999998</v>
      </c>
      <c r="DKM16" s="1264">
        <v>0.63</v>
      </c>
      <c r="DKN16" s="1264"/>
      <c r="DKO16" s="1264"/>
      <c r="DKP16" s="1264">
        <v>0.629</v>
      </c>
      <c r="DKQ16" s="1264">
        <v>0.621</v>
      </c>
      <c r="DKR16" s="47">
        <v>0.69299999999999995</v>
      </c>
      <c r="DKS16" s="1264">
        <f t="shared" si="216"/>
        <v>0.67</v>
      </c>
      <c r="DKT16" s="1264"/>
      <c r="DKU16" s="1264">
        <v>0.63100000000000001</v>
      </c>
      <c r="DKV16" s="1264"/>
      <c r="DKW16" s="1264"/>
      <c r="DKX16" s="1264">
        <v>0.62</v>
      </c>
      <c r="DKY16" s="1264"/>
      <c r="DKZ16" s="1264"/>
      <c r="DLA16" s="1264">
        <v>0.621</v>
      </c>
      <c r="DLB16" s="1264"/>
      <c r="DLC16" s="1264"/>
      <c r="DLD16" s="1264">
        <v>0.627</v>
      </c>
      <c r="DLE16" s="1264"/>
      <c r="DLF16" s="1264"/>
      <c r="DLG16" s="1388">
        <v>0.61199999999999999</v>
      </c>
      <c r="DLH16" s="1388">
        <v>0.61399999999999999</v>
      </c>
      <c r="DLI16" s="1388">
        <f t="shared" si="217"/>
        <v>0.61199999999999999</v>
      </c>
      <c r="DLJ16" s="1388">
        <f t="shared" si="218"/>
        <v>0.61399999999999999</v>
      </c>
      <c r="DLK16" s="1388"/>
      <c r="DLL16" s="1388"/>
      <c r="DLM16" s="1388">
        <v>0.63400000000000001</v>
      </c>
      <c r="DLN16" s="1388"/>
      <c r="DLO16" s="1388">
        <v>0.63</v>
      </c>
      <c r="DLP16" s="1388"/>
      <c r="DLQ16" s="1388">
        <v>0.63500000000000001</v>
      </c>
      <c r="DLR16" s="1388">
        <v>0.627</v>
      </c>
      <c r="DLS16" s="1388"/>
      <c r="DLT16" s="1388"/>
      <c r="DLU16" s="1388"/>
      <c r="DLV16" s="1388">
        <v>0.622</v>
      </c>
      <c r="DLW16" s="1264">
        <v>0.64500000000000002</v>
      </c>
      <c r="DLX16" s="1264">
        <f t="shared" si="219"/>
        <v>0.61199999999999999</v>
      </c>
      <c r="DLY16" s="1264">
        <f t="shared" si="220"/>
        <v>0.61399999999999999</v>
      </c>
      <c r="DLZ16" s="1264">
        <v>0.629</v>
      </c>
      <c r="DMA16" s="1264"/>
      <c r="DMB16" s="6">
        <f t="shared" si="221"/>
        <v>2.7777777777777804E-2</v>
      </c>
      <c r="DMC16" s="1264"/>
      <c r="DMD16" s="1264">
        <v>0.621</v>
      </c>
      <c r="DME16" s="1388"/>
      <c r="DMF16" s="1388"/>
      <c r="DMG16" s="1264">
        <v>0.61699999999999999</v>
      </c>
      <c r="DMH16" s="1264"/>
      <c r="DMI16" s="1264">
        <v>0.627</v>
      </c>
      <c r="DMJ16" s="1264">
        <v>0.63900000000000001</v>
      </c>
      <c r="DMK16" s="1264"/>
      <c r="DML16" s="1264">
        <v>0.61699999999999999</v>
      </c>
      <c r="DMM16" s="1264">
        <f t="shared" si="222"/>
        <v>0.61399999999999999</v>
      </c>
      <c r="DMN16" s="1264">
        <v>0.63800000000000001</v>
      </c>
      <c r="DMO16" s="1264"/>
      <c r="DMP16" s="1264">
        <v>0.63400000000000001</v>
      </c>
      <c r="DMQ16" s="1264">
        <v>0.628</v>
      </c>
      <c r="DMR16" s="1264">
        <f t="shared" si="223"/>
        <v>0.61399999999999999</v>
      </c>
      <c r="DMS16" s="1264"/>
      <c r="DMT16" s="1264"/>
      <c r="DMU16" s="1264">
        <v>0.71</v>
      </c>
      <c r="DMV16" s="1264">
        <v>0.70399999999999996</v>
      </c>
      <c r="DMW16" s="1264"/>
      <c r="DMX16" s="1264"/>
      <c r="DMY16" s="1264">
        <v>0.66100000000000003</v>
      </c>
      <c r="DMZ16" s="1264">
        <f t="shared" si="224"/>
        <v>0.61399999999999999</v>
      </c>
      <c r="DNA16" s="1264">
        <v>0.67200000000000004</v>
      </c>
      <c r="DNB16" s="1264">
        <v>0.64800000000000002</v>
      </c>
      <c r="DNC16" s="1264">
        <v>0.64500000000000002</v>
      </c>
      <c r="DND16" s="1264">
        <v>0.67700000000000005</v>
      </c>
      <c r="DNE16" s="1264"/>
      <c r="DNF16" s="1264">
        <v>0.65100000000000002</v>
      </c>
      <c r="DNG16" s="1264"/>
      <c r="DNH16" s="1264">
        <v>0.65300000000000002</v>
      </c>
      <c r="DNI16" s="1264">
        <v>0.66100000000000003</v>
      </c>
      <c r="DNJ16" s="1264">
        <f t="shared" si="254"/>
        <v>0.61399999999999999</v>
      </c>
      <c r="DNK16" s="1264"/>
      <c r="DNL16" s="1264"/>
      <c r="DNM16" s="1264"/>
      <c r="DNN16" s="1264"/>
      <c r="DNO16" s="6">
        <f t="shared" si="255"/>
        <v>-1</v>
      </c>
      <c r="DNP16" s="1286">
        <v>0.81200000000000006</v>
      </c>
      <c r="DNQ16" s="1264">
        <v>0.81599999999999995</v>
      </c>
      <c r="DNR16" s="1264">
        <v>0.82</v>
      </c>
      <c r="DNS16" s="1264"/>
      <c r="DNT16" s="1264"/>
      <c r="DNU16" s="1264"/>
      <c r="DNV16" s="1403">
        <v>0.81</v>
      </c>
      <c r="DNW16" s="1264">
        <v>0.80400000000000005</v>
      </c>
      <c r="DNX16" s="1264">
        <v>0.80100000000000005</v>
      </c>
      <c r="DNY16" s="1264">
        <v>0.81</v>
      </c>
      <c r="DNZ16" s="1264">
        <v>0.79500000000000004</v>
      </c>
      <c r="DOA16" s="1264"/>
      <c r="DOB16" s="1264">
        <v>0.83199999999999996</v>
      </c>
      <c r="DOC16" s="1264">
        <v>0.81599999999999995</v>
      </c>
      <c r="DOD16" s="1264"/>
      <c r="DOE16" s="1264">
        <v>0.81299999999999994</v>
      </c>
      <c r="DOF16" s="1264"/>
      <c r="DOG16" s="1264">
        <v>0.80800000000000005</v>
      </c>
      <c r="DOH16" s="1264">
        <v>0.81799999999999995</v>
      </c>
      <c r="DOI16" s="1264">
        <v>0.8</v>
      </c>
      <c r="DOJ16" s="1264">
        <v>0.81799999999999995</v>
      </c>
      <c r="DOK16" s="1264">
        <v>0.81799999999999995</v>
      </c>
      <c r="DOL16" s="1264">
        <v>0.81499999999999995</v>
      </c>
      <c r="DOM16" s="1264">
        <v>0.81100000000000005</v>
      </c>
      <c r="DON16" s="1264">
        <v>0.82099999999999995</v>
      </c>
      <c r="DOO16" s="1264"/>
      <c r="DOP16" s="1264">
        <v>0.81499999999999995</v>
      </c>
      <c r="DOQ16" s="1264"/>
      <c r="DOR16" s="1264">
        <v>0.81899999999999995</v>
      </c>
      <c r="DOS16" s="1264">
        <v>0.81299999999999994</v>
      </c>
      <c r="DOT16" s="1264">
        <f t="shared" si="226"/>
        <v>0.81</v>
      </c>
      <c r="DOU16" s="1264">
        <v>0.80800000000000005</v>
      </c>
      <c r="DOV16" s="1264"/>
      <c r="DOW16" s="1264"/>
      <c r="DOX16" s="1264"/>
      <c r="DOY16" s="1264"/>
      <c r="DOZ16" s="1264">
        <v>0.81799999999999995</v>
      </c>
      <c r="DPA16" s="1264"/>
      <c r="DPB16" s="1264">
        <v>0.82799999999999996</v>
      </c>
      <c r="DPC16" s="1264"/>
      <c r="DPD16" s="1264">
        <v>0.81100000000000005</v>
      </c>
      <c r="DPE16" s="1264"/>
      <c r="DPF16" s="1388">
        <v>0.81599999999999995</v>
      </c>
      <c r="DPG16" s="1388">
        <f t="shared" si="227"/>
        <v>0.81</v>
      </c>
      <c r="DPH16" s="1388"/>
      <c r="DPI16" s="1388">
        <v>0.82</v>
      </c>
      <c r="DPJ16" s="1388"/>
      <c r="DPK16" s="1388">
        <v>0.82799999999999996</v>
      </c>
      <c r="DPL16" s="1388"/>
      <c r="DPM16" s="1388">
        <v>0.82699999999999996</v>
      </c>
      <c r="DPN16" s="1388">
        <v>0.82099999999999995</v>
      </c>
      <c r="DPO16" s="1388"/>
      <c r="DPP16" s="1388"/>
      <c r="DPQ16" s="1264">
        <v>0.81399999999999995</v>
      </c>
      <c r="DPR16" s="1264">
        <f t="shared" si="228"/>
        <v>0.81</v>
      </c>
      <c r="DPS16" s="1264">
        <v>0.81</v>
      </c>
      <c r="DPT16" s="1264"/>
      <c r="DPU16" s="1264"/>
      <c r="DPV16" s="1264">
        <v>0.80900000000000005</v>
      </c>
      <c r="DPW16" s="1264"/>
      <c r="DPX16" s="1264"/>
      <c r="DPY16" s="1264">
        <v>0.83299999999999996</v>
      </c>
      <c r="DPZ16" s="1264"/>
      <c r="DQA16" s="1264">
        <v>0.82499999999999996</v>
      </c>
      <c r="DQB16" s="1264">
        <v>0.82399999999999995</v>
      </c>
      <c r="DQC16" s="1264"/>
      <c r="DQD16" s="1264">
        <v>0.81499999999999995</v>
      </c>
      <c r="DQE16" s="1264">
        <f t="shared" si="229"/>
        <v>0.81</v>
      </c>
      <c r="DQF16" s="1264">
        <v>0.83099999999999996</v>
      </c>
      <c r="DQG16" s="1264"/>
      <c r="DQH16" s="1264">
        <v>0.81100000000000005</v>
      </c>
      <c r="DQI16" s="1264">
        <v>0.81599999999999995</v>
      </c>
      <c r="DQJ16" s="1264">
        <f t="shared" si="230"/>
        <v>0.81</v>
      </c>
      <c r="DQK16" s="1264"/>
      <c r="DQL16" s="1264"/>
      <c r="DQM16" s="1264">
        <v>0.88200000000000001</v>
      </c>
      <c r="DQN16" s="1264">
        <v>0.88300000000000001</v>
      </c>
      <c r="DQO16" s="1264"/>
      <c r="DQP16" s="1264"/>
      <c r="DQQ16" s="1264">
        <v>0.86099999999999999</v>
      </c>
      <c r="DQR16" s="1264">
        <f t="shared" si="231"/>
        <v>0.81</v>
      </c>
      <c r="DQS16" s="1264">
        <v>0.84099999999999997</v>
      </c>
      <c r="DQT16" s="1264">
        <v>0.81299999999999994</v>
      </c>
      <c r="DQU16" s="1264">
        <v>0.81799999999999995</v>
      </c>
      <c r="DQV16" s="1264">
        <v>0.84399999999999997</v>
      </c>
      <c r="DQW16" s="1264"/>
      <c r="DQX16" s="1264">
        <v>0.82099999999999995</v>
      </c>
      <c r="DQY16" s="1264"/>
      <c r="DQZ16" s="1264">
        <v>0.8</v>
      </c>
      <c r="DRA16" s="1264">
        <v>0.86099999999999999</v>
      </c>
      <c r="DRB16" s="1264">
        <f t="shared" si="256"/>
        <v>0.81</v>
      </c>
      <c r="DRC16" s="1264"/>
      <c r="DRD16" s="1264"/>
      <c r="DRE16" s="1264"/>
      <c r="DRF16" s="1264"/>
      <c r="DRG16" s="6">
        <f t="shared" si="257"/>
        <v>-1</v>
      </c>
      <c r="DRH16" s="680"/>
      <c r="DRI16" s="1171" t="s">
        <v>1200</v>
      </c>
      <c r="DRJ16" s="1171"/>
      <c r="DRK16" s="10"/>
      <c r="DRL16" s="10" t="str">
        <f t="shared" si="232"/>
        <v>2. Within 10% deviation from baseline</v>
      </c>
      <c r="DRM16" s="4" t="str">
        <f t="shared" si="233"/>
        <v>2. Within 10% deviation from baseline</v>
      </c>
      <c r="DRN16" s="10" t="str">
        <f t="shared" si="234"/>
        <v>2. Within 10% deviation from baseline</v>
      </c>
      <c r="DRO16" s="4" t="str">
        <f t="shared" si="235"/>
        <v>2. Within 10% deviation from baseline</v>
      </c>
      <c r="DRP16" s="10" t="str">
        <f t="shared" si="236"/>
        <v xml:space="preserve">1. Better than baseline </v>
      </c>
      <c r="DRQ16" s="14" t="str">
        <f t="shared" si="237"/>
        <v xml:space="preserve">1. Better than baseline </v>
      </c>
      <c r="DRR16" s="14" t="str">
        <f t="shared" si="238"/>
        <v xml:space="preserve">1. Better than baseline </v>
      </c>
      <c r="DRS16" s="10" t="str">
        <f t="shared" si="239"/>
        <v>2. Within 10% deviation from baseline</v>
      </c>
      <c r="DRT16" s="10" t="str">
        <f t="shared" si="240"/>
        <v xml:space="preserve">1. Better than baseline </v>
      </c>
      <c r="DRU16" s="10" t="str">
        <f t="shared" si="241"/>
        <v xml:space="preserve">1. Better than baseline </v>
      </c>
      <c r="DRV16" s="10" t="str">
        <f t="shared" si="242"/>
        <v xml:space="preserve">1. Better than baseline </v>
      </c>
      <c r="DRW16" s="10" t="str">
        <f t="shared" si="243"/>
        <v xml:space="preserve">1. Better than baseline </v>
      </c>
      <c r="DRX16" s="10" t="str">
        <f t="shared" si="244"/>
        <v xml:space="preserve">1. Better than baseline </v>
      </c>
    </row>
    <row r="17" spans="1:3196" s="4" customFormat="1" ht="15" customHeight="1" thickBot="1" x14ac:dyDescent="0.4">
      <c r="A17" s="10">
        <v>15</v>
      </c>
      <c r="B17" s="83" t="s">
        <v>16</v>
      </c>
      <c r="C17" s="83" t="s">
        <v>1144</v>
      </c>
      <c r="D17" s="156" t="s">
        <v>1201</v>
      </c>
      <c r="E17" s="197" t="s">
        <v>1201</v>
      </c>
      <c r="F17" s="84" t="str">
        <f t="shared" si="0"/>
        <v>LibraryNavigation_Library-Invoke-Keyboard</v>
      </c>
      <c r="G17" s="84" t="s">
        <v>1202</v>
      </c>
      <c r="H17" s="84" t="s">
        <v>1147</v>
      </c>
      <c r="I17" s="84" t="s">
        <v>1202</v>
      </c>
      <c r="J17" s="84" t="s">
        <v>1203</v>
      </c>
      <c r="K17" s="179"/>
      <c r="L17" s="179">
        <v>0.65200000000000002</v>
      </c>
      <c r="M17" s="179">
        <v>0.63700000000000001</v>
      </c>
      <c r="N17" s="179">
        <v>0.63700000000000001</v>
      </c>
      <c r="O17" s="179">
        <v>0.65400000000000003</v>
      </c>
      <c r="P17" s="179">
        <v>0.64400000000000002</v>
      </c>
      <c r="Q17" s="179">
        <v>0.65</v>
      </c>
      <c r="R17" s="179">
        <v>0.65</v>
      </c>
      <c r="S17" s="179">
        <v>0.65</v>
      </c>
      <c r="T17" s="77">
        <v>0.64500000000000002</v>
      </c>
      <c r="U17" s="77">
        <v>0.65</v>
      </c>
      <c r="V17" s="77"/>
      <c r="W17" s="77">
        <v>0.65</v>
      </c>
      <c r="X17" s="77">
        <v>0.64</v>
      </c>
      <c r="Y17" s="77">
        <v>0.64700000000000002</v>
      </c>
      <c r="Z17" s="77">
        <v>0.64900000000000002</v>
      </c>
      <c r="AA17" s="77">
        <v>0.65500000000000003</v>
      </c>
      <c r="AB17" s="77">
        <v>0.65100000000000002</v>
      </c>
      <c r="AC17" s="77">
        <v>0.65200000000000002</v>
      </c>
      <c r="AD17" s="77">
        <f t="shared" si="1"/>
        <v>0.64500000000000002</v>
      </c>
      <c r="AE17" s="77">
        <v>0.64900000000000002</v>
      </c>
      <c r="AF17" s="77">
        <v>0.65200000000000002</v>
      </c>
      <c r="AG17" s="77"/>
      <c r="AH17" s="77">
        <v>0.65100000000000002</v>
      </c>
      <c r="AI17" s="77">
        <v>0.64500000000000002</v>
      </c>
      <c r="AJ17" s="77">
        <v>0.65200000000000002</v>
      </c>
      <c r="AK17" s="77">
        <v>0.65200000000000002</v>
      </c>
      <c r="AL17" s="77">
        <v>0.64500000000000002</v>
      </c>
      <c r="AM17" s="77">
        <v>0.64900000000000002</v>
      </c>
      <c r="AN17" s="77">
        <v>0.65300000000000002</v>
      </c>
      <c r="AO17" s="77">
        <v>0.65</v>
      </c>
      <c r="AP17" s="77">
        <v>0.64600000000000002</v>
      </c>
      <c r="AQ17" s="77">
        <v>0.64900000000000002</v>
      </c>
      <c r="AR17" s="77">
        <v>0.65300000000000002</v>
      </c>
      <c r="AS17" s="77">
        <f t="shared" si="2"/>
        <v>0.64500000000000002</v>
      </c>
      <c r="AT17" s="77">
        <v>0.65100000000000002</v>
      </c>
      <c r="AU17" s="77">
        <v>0.64600000000000002</v>
      </c>
      <c r="AV17" s="77">
        <v>0.64800000000000002</v>
      </c>
      <c r="AW17" s="77">
        <v>0.65200000000000002</v>
      </c>
      <c r="AX17" s="77">
        <v>0.65100000000000002</v>
      </c>
      <c r="AY17" s="77">
        <v>0.65100000000000002</v>
      </c>
      <c r="AZ17" s="77">
        <v>0.64900000000000002</v>
      </c>
      <c r="BA17" s="77">
        <v>0.64500000000000002</v>
      </c>
      <c r="BB17" s="77"/>
      <c r="BC17" s="77">
        <v>0.64900000000000002</v>
      </c>
      <c r="BD17" s="77">
        <v>0.65300000000000002</v>
      </c>
      <c r="BE17" s="77">
        <v>0.64500000000000002</v>
      </c>
      <c r="BF17" s="47">
        <v>0.65300000000000002</v>
      </c>
      <c r="BG17" s="47">
        <f t="shared" si="265"/>
        <v>0.64500000000000002</v>
      </c>
      <c r="BH17" s="77">
        <v>0.65300000000000002</v>
      </c>
      <c r="BI17" s="77">
        <v>0.64900000000000002</v>
      </c>
      <c r="BJ17" s="77">
        <v>0.65200000000000002</v>
      </c>
      <c r="BK17" s="77">
        <v>0.64500000000000002</v>
      </c>
      <c r="BL17" s="77">
        <v>0.64700000000000002</v>
      </c>
      <c r="BM17" s="77">
        <v>0.66700000000000004</v>
      </c>
      <c r="BN17" s="77">
        <v>0.65</v>
      </c>
      <c r="BO17" s="77">
        <v>0.64300000000000002</v>
      </c>
      <c r="BP17" s="77">
        <v>0.65300000000000002</v>
      </c>
      <c r="BQ17" s="77">
        <v>0.65</v>
      </c>
      <c r="BR17" s="77">
        <v>0.64500000000000002</v>
      </c>
      <c r="BS17" s="77"/>
      <c r="BT17" s="77">
        <v>0.65400000000000003</v>
      </c>
      <c r="BU17" s="77">
        <v>0.65200000000000002</v>
      </c>
      <c r="BV17" s="77">
        <v>0.65500000000000003</v>
      </c>
      <c r="BW17" s="77"/>
      <c r="BX17" s="77">
        <v>0.67900000000000005</v>
      </c>
      <c r="BY17" s="77">
        <v>0.66100000000000003</v>
      </c>
      <c r="BZ17" s="77">
        <v>0.65800000000000003</v>
      </c>
      <c r="CA17" s="77"/>
      <c r="CB17" s="77">
        <v>0.65700000000000003</v>
      </c>
      <c r="CC17" s="77">
        <v>0.66200000000000003</v>
      </c>
      <c r="CD17" s="77">
        <v>0.66</v>
      </c>
      <c r="CE17" s="77">
        <v>0.66</v>
      </c>
      <c r="CF17" s="77">
        <f t="shared" si="3"/>
        <v>0.64500000000000002</v>
      </c>
      <c r="CG17" s="77">
        <v>0.66</v>
      </c>
      <c r="CH17" s="77"/>
      <c r="CI17" s="77">
        <v>0.66</v>
      </c>
      <c r="CJ17" s="77">
        <v>0.66</v>
      </c>
      <c r="CK17" s="77">
        <v>0.65900000000000003</v>
      </c>
      <c r="CL17" s="77"/>
      <c r="CM17" s="77">
        <v>0.66</v>
      </c>
      <c r="CN17" s="77">
        <v>0.65900000000000003</v>
      </c>
      <c r="CO17" s="77"/>
      <c r="CP17" s="77">
        <v>0.66300000000000003</v>
      </c>
      <c r="CQ17" s="77">
        <f t="shared" si="4"/>
        <v>0.64500000000000002</v>
      </c>
      <c r="CR17" s="77">
        <v>0.65800000000000003</v>
      </c>
      <c r="CS17" s="77">
        <v>0.66100000000000003</v>
      </c>
      <c r="CT17" s="77">
        <v>0.65900000000000003</v>
      </c>
      <c r="CU17" s="77"/>
      <c r="CV17" s="77">
        <v>0.65900000000000003</v>
      </c>
      <c r="CW17" s="77">
        <v>0.65900000000000003</v>
      </c>
      <c r="CX17" s="77">
        <v>0.65800000000000003</v>
      </c>
      <c r="CY17" s="77"/>
      <c r="CZ17" s="77">
        <v>0.65800000000000003</v>
      </c>
      <c r="DA17" s="77">
        <v>0.65900000000000003</v>
      </c>
      <c r="DB17" s="77">
        <f t="shared" si="5"/>
        <v>0.64500000000000002</v>
      </c>
      <c r="DC17" s="77">
        <v>0.66100000000000003</v>
      </c>
      <c r="DD17" s="77">
        <v>0.66100000000000003</v>
      </c>
      <c r="DE17" s="77">
        <v>0.67</v>
      </c>
      <c r="DF17" s="77">
        <v>0.66</v>
      </c>
      <c r="DG17" s="77">
        <v>0.66400000000000003</v>
      </c>
      <c r="DH17" s="77">
        <v>0.65900000000000003</v>
      </c>
      <c r="DI17" s="77">
        <v>0.65900000000000003</v>
      </c>
      <c r="DJ17" s="77">
        <v>0.66400000000000003</v>
      </c>
      <c r="DK17" s="77">
        <v>0.66</v>
      </c>
      <c r="DL17" s="77">
        <v>0.65900000000000003</v>
      </c>
      <c r="DM17" s="77">
        <v>0.66300000000000003</v>
      </c>
      <c r="DN17" s="77">
        <f t="shared" ref="DN17:DN36" si="276">MIN(DB17,DM17)</f>
        <v>0.64500000000000002</v>
      </c>
      <c r="DO17" s="47">
        <v>0.65700000000000003</v>
      </c>
      <c r="DP17" s="47"/>
      <c r="DQ17" s="102">
        <v>0.66800000000000004</v>
      </c>
      <c r="DR17" s="47">
        <v>0.65700000000000003</v>
      </c>
      <c r="DS17" s="47">
        <v>0.66100000000000003</v>
      </c>
      <c r="DT17" s="47">
        <v>0.80600000000000005</v>
      </c>
      <c r="DU17" s="47">
        <v>0.76800000000000002</v>
      </c>
      <c r="DV17" s="47">
        <v>0.78600000000000003</v>
      </c>
      <c r="DW17" s="47">
        <v>0.76900000000000002</v>
      </c>
      <c r="DX17" s="47">
        <v>0.78849999999999998</v>
      </c>
      <c r="DY17" s="51">
        <v>0.77200000000000002</v>
      </c>
      <c r="DZ17" s="51">
        <v>0.65900000000000003</v>
      </c>
      <c r="EA17" s="51">
        <f t="shared" ref="EA17:EA36" si="277">MIN(DN17,DZ17)</f>
        <v>0.64500000000000002</v>
      </c>
      <c r="EB17" s="51">
        <v>0.76800000000000002</v>
      </c>
      <c r="EC17" s="51">
        <v>0.76600000000000001</v>
      </c>
      <c r="ED17" s="51">
        <v>0.76900000000000002</v>
      </c>
      <c r="EE17" s="51"/>
      <c r="EF17" s="51">
        <v>0.76500000000000001</v>
      </c>
      <c r="EG17" s="51">
        <v>0.76400000000000001</v>
      </c>
      <c r="EH17" s="51">
        <v>0.75700000000000001</v>
      </c>
      <c r="EI17" s="51">
        <v>0.91800000000000004</v>
      </c>
      <c r="EJ17" s="51">
        <v>0.91400000000000003</v>
      </c>
      <c r="EK17" s="51">
        <v>0.91800000000000004</v>
      </c>
      <c r="EL17" s="51">
        <v>0.65900000000000003</v>
      </c>
      <c r="EM17" s="51">
        <f t="shared" si="8"/>
        <v>0.64500000000000002</v>
      </c>
      <c r="EN17" s="51">
        <v>0.92100000000000004</v>
      </c>
      <c r="EO17" s="51">
        <v>0.92800000000000005</v>
      </c>
      <c r="EP17" s="51">
        <v>0.92700000000000005</v>
      </c>
      <c r="EQ17" s="47">
        <v>0.93799999999999994</v>
      </c>
      <c r="ER17" s="47">
        <v>0.92200000000000004</v>
      </c>
      <c r="ES17" s="47">
        <v>0.93700000000000006</v>
      </c>
      <c r="ET17" s="47">
        <v>0.92400000000000004</v>
      </c>
      <c r="EU17" s="47"/>
      <c r="EV17" s="47">
        <v>0.92100000000000004</v>
      </c>
      <c r="EW17" s="51">
        <v>0.93700000000000006</v>
      </c>
      <c r="EX17" s="47">
        <f t="shared" si="9"/>
        <v>0.64500000000000002</v>
      </c>
      <c r="EY17" s="47">
        <v>0.93100000000000005</v>
      </c>
      <c r="EZ17" s="47">
        <v>0.65100000000000002</v>
      </c>
      <c r="FA17" s="47">
        <v>0.64500000000000002</v>
      </c>
      <c r="FB17" s="47">
        <v>0.65700000000000003</v>
      </c>
      <c r="FC17" s="47">
        <v>0.65100000000000002</v>
      </c>
      <c r="FD17" s="47"/>
      <c r="FE17" s="47">
        <v>0.65700000000000003</v>
      </c>
      <c r="FF17" s="47">
        <v>0.65200000000000002</v>
      </c>
      <c r="FG17" s="47">
        <v>0.65</v>
      </c>
      <c r="FH17" s="47">
        <v>0.65300000000000002</v>
      </c>
      <c r="FI17" s="47">
        <v>0.65</v>
      </c>
      <c r="FJ17" s="47">
        <v>0.65200000000000002</v>
      </c>
      <c r="FK17" s="51">
        <v>0.67</v>
      </c>
      <c r="FL17" s="51">
        <f t="shared" si="10"/>
        <v>0.64500000000000002</v>
      </c>
      <c r="FM17" s="51">
        <v>0.65</v>
      </c>
      <c r="FN17" s="51">
        <v>0.65300000000000002</v>
      </c>
      <c r="FO17" s="51">
        <v>0.64800000000000002</v>
      </c>
      <c r="FP17" s="51">
        <v>0.65</v>
      </c>
      <c r="FQ17" s="51">
        <v>0.65600000000000003</v>
      </c>
      <c r="FR17" s="47">
        <v>0.66200000000000003</v>
      </c>
      <c r="FS17" s="47">
        <v>0.67400000000000004</v>
      </c>
      <c r="FT17" s="47">
        <v>0.66300000000000003</v>
      </c>
      <c r="FU17" s="47">
        <v>0.65600000000000003</v>
      </c>
      <c r="FV17" s="47">
        <v>0.67800000000000005</v>
      </c>
      <c r="FW17" s="47">
        <v>0.66300000000000003</v>
      </c>
      <c r="FX17" s="47">
        <f t="shared" si="275"/>
        <v>0.64500000000000002</v>
      </c>
      <c r="FY17" s="47">
        <v>0.66500000000000004</v>
      </c>
      <c r="FZ17" s="47">
        <v>0.68</v>
      </c>
      <c r="GA17" s="47"/>
      <c r="GB17" s="47">
        <v>0.66</v>
      </c>
      <c r="GC17" s="47">
        <v>0.67300000000000004</v>
      </c>
      <c r="GD17" s="47">
        <v>0.66900000000000004</v>
      </c>
      <c r="GE17" s="47">
        <v>0.67100000000000004</v>
      </c>
      <c r="GF17" s="47"/>
      <c r="GG17" s="47">
        <v>0.66800000000000004</v>
      </c>
      <c r="GH17" s="47">
        <v>0.66100000000000003</v>
      </c>
      <c r="GI17" s="47">
        <v>0.66800000000000004</v>
      </c>
      <c r="GJ17" s="47">
        <v>0.66600000000000004</v>
      </c>
      <c r="GK17" s="47">
        <v>0.65800000000000003</v>
      </c>
      <c r="GL17" s="47">
        <v>0.66500000000000004</v>
      </c>
      <c r="GM17" s="47">
        <v>0.67500000000000004</v>
      </c>
      <c r="GN17" s="47"/>
      <c r="GO17" s="47">
        <v>0.66800000000000004</v>
      </c>
      <c r="GP17" s="47"/>
      <c r="GQ17" s="47">
        <v>0.66700000000000004</v>
      </c>
      <c r="GR17" s="47">
        <v>0.67400000000000004</v>
      </c>
      <c r="GS17" s="47">
        <v>0.66500000000000004</v>
      </c>
      <c r="GT17" s="47"/>
      <c r="GU17" s="47">
        <v>0.66400000000000003</v>
      </c>
      <c r="GV17" s="47">
        <v>0.66100000000000003</v>
      </c>
      <c r="GW17" s="47">
        <v>0.66400000000000003</v>
      </c>
      <c r="GX17" s="47">
        <v>0.66500000000000004</v>
      </c>
      <c r="GY17" s="47">
        <v>0.67300000000000004</v>
      </c>
      <c r="GZ17" s="47">
        <v>0.66500000000000004</v>
      </c>
      <c r="HA17" s="47"/>
      <c r="HB17" s="47">
        <v>0.66400000000000003</v>
      </c>
      <c r="HC17" s="47">
        <f t="shared" si="12"/>
        <v>0.64500000000000002</v>
      </c>
      <c r="HD17" s="47">
        <v>0.66400000000000003</v>
      </c>
      <c r="HE17" s="47">
        <v>0.67600000000000005</v>
      </c>
      <c r="HF17" s="47">
        <v>0.67500000000000004</v>
      </c>
      <c r="HG17" s="47">
        <v>0.67</v>
      </c>
      <c r="HH17" s="51">
        <v>0.66700000000000004</v>
      </c>
      <c r="HI17" s="47">
        <f t="shared" si="13"/>
        <v>0.64500000000000002</v>
      </c>
      <c r="HJ17" s="47">
        <v>0.68</v>
      </c>
      <c r="HK17" s="47">
        <v>0.67200000000000004</v>
      </c>
      <c r="HL17" s="47">
        <v>0.67700000000000005</v>
      </c>
      <c r="HM17" s="47">
        <v>0.67500000000000004</v>
      </c>
      <c r="HN17" s="77"/>
      <c r="HO17" s="77">
        <v>0.67400000000000004</v>
      </c>
      <c r="HP17" s="77">
        <v>0.67500000000000004</v>
      </c>
      <c r="HQ17" s="77">
        <v>0.67300000000000004</v>
      </c>
      <c r="HR17" s="77">
        <v>0.67400000000000004</v>
      </c>
      <c r="HS17" s="77">
        <v>0.69899999999999995</v>
      </c>
      <c r="HT17" s="77"/>
      <c r="HU17" s="77">
        <v>0.70399999999999996</v>
      </c>
      <c r="HV17" s="77"/>
      <c r="HW17" s="77">
        <v>0.69699999999999995</v>
      </c>
      <c r="HX17" s="77">
        <v>0.70299999999999996</v>
      </c>
      <c r="HY17" s="47">
        <f t="shared" si="14"/>
        <v>0.64500000000000002</v>
      </c>
      <c r="HZ17" s="77"/>
      <c r="IA17" s="6">
        <f t="shared" si="15"/>
        <v>8.992248062015494E-2</v>
      </c>
      <c r="IB17" s="102"/>
      <c r="IC17" s="102">
        <v>0.71499999999999997</v>
      </c>
      <c r="ID17" s="102">
        <v>0.70899999999999996</v>
      </c>
      <c r="IE17" s="102">
        <v>0.70699999999999996</v>
      </c>
      <c r="IF17" s="102">
        <v>0.70499999999999996</v>
      </c>
      <c r="IG17" s="102">
        <v>0.72</v>
      </c>
      <c r="IH17" s="102">
        <v>0.71799999999999997</v>
      </c>
      <c r="II17" s="102">
        <v>0.70599999999999996</v>
      </c>
      <c r="IJ17" s="102">
        <v>0.70599999999999996</v>
      </c>
      <c r="IK17" s="102">
        <v>0.71599999999999997</v>
      </c>
      <c r="IL17" s="102">
        <v>0.71</v>
      </c>
      <c r="IM17" s="102">
        <v>0.71099999999999997</v>
      </c>
      <c r="IN17" s="102">
        <v>0.71</v>
      </c>
      <c r="IO17" s="102">
        <v>0.71399999999999997</v>
      </c>
      <c r="IP17" s="102">
        <v>0.71099999999999997</v>
      </c>
      <c r="IQ17" s="102">
        <v>0.71199999999999997</v>
      </c>
      <c r="IR17" s="102">
        <f t="shared" si="16"/>
        <v>0.70599999999999996</v>
      </c>
      <c r="IS17" s="102">
        <v>0.71</v>
      </c>
      <c r="IT17" s="102">
        <v>0.71</v>
      </c>
      <c r="IU17" s="102">
        <v>0.71</v>
      </c>
      <c r="IV17" s="102">
        <v>0.71599999999999997</v>
      </c>
      <c r="IW17" s="102">
        <v>0.71699999999999997</v>
      </c>
      <c r="IX17" s="102"/>
      <c r="IY17" s="102">
        <v>0.71499999999999997</v>
      </c>
      <c r="IZ17" s="102">
        <v>0.71499999999999997</v>
      </c>
      <c r="JA17" s="102">
        <v>0.71599999999999997</v>
      </c>
      <c r="JB17" s="102">
        <v>0.71599999999999997</v>
      </c>
      <c r="JC17" s="102">
        <v>0.71599999999999997</v>
      </c>
      <c r="JD17" s="102">
        <v>0.71399999999999997</v>
      </c>
      <c r="JE17" s="102">
        <v>0.71299999999999997</v>
      </c>
      <c r="JF17" s="102">
        <v>0.71299999999999997</v>
      </c>
      <c r="JG17" s="102"/>
      <c r="JH17" s="102">
        <v>0.71299999999999997</v>
      </c>
      <c r="JI17" s="102">
        <v>0.71299999999999997</v>
      </c>
      <c r="JJ17" s="102">
        <f t="shared" si="17"/>
        <v>0.70599999999999996</v>
      </c>
      <c r="JK17" s="102"/>
      <c r="JL17" s="102">
        <v>0.71399999999999997</v>
      </c>
      <c r="JM17" s="102">
        <v>0.69899999999999995</v>
      </c>
      <c r="JN17" s="102">
        <v>0.69699999999999995</v>
      </c>
      <c r="JO17" s="102">
        <v>0.69799999999999995</v>
      </c>
      <c r="JP17" s="102">
        <v>0.69199999999999995</v>
      </c>
      <c r="JQ17" s="102">
        <v>0.69199999999999995</v>
      </c>
      <c r="JR17" s="102">
        <v>0.69</v>
      </c>
      <c r="JS17" s="102">
        <v>0.69699999999999995</v>
      </c>
      <c r="JT17" s="102">
        <v>0.69299999999999995</v>
      </c>
      <c r="JU17" s="102">
        <v>0.71399999999999997</v>
      </c>
      <c r="JV17" s="102">
        <v>0.70599999999999996</v>
      </c>
      <c r="JW17" s="102">
        <v>0.71399999999999997</v>
      </c>
      <c r="JX17" s="102">
        <f t="shared" si="266"/>
        <v>0.70599999999999996</v>
      </c>
      <c r="JY17" s="102">
        <v>0.68799999999999994</v>
      </c>
      <c r="JZ17" s="102">
        <v>0.68799999999999994</v>
      </c>
      <c r="KA17" s="102">
        <v>0.68899999999999995</v>
      </c>
      <c r="KB17" s="102">
        <v>0.68899999999999995</v>
      </c>
      <c r="KC17" s="102">
        <v>0.69299999999999995</v>
      </c>
      <c r="KD17" s="102">
        <v>0.69</v>
      </c>
      <c r="KE17" s="102">
        <v>0.68700000000000006</v>
      </c>
      <c r="KF17" s="102">
        <v>0.68600000000000005</v>
      </c>
      <c r="KG17" s="102">
        <v>0.68899999999999995</v>
      </c>
      <c r="KH17" s="102">
        <v>0.72</v>
      </c>
      <c r="KI17" s="102">
        <f t="shared" si="18"/>
        <v>0.70599999999999996</v>
      </c>
      <c r="KJ17" s="102">
        <v>0.71399999999999997</v>
      </c>
      <c r="KK17" s="102">
        <v>0.72099999999999997</v>
      </c>
      <c r="KL17" s="102">
        <v>0.69699999999999995</v>
      </c>
      <c r="KM17" s="102">
        <v>0.72199999999999998</v>
      </c>
      <c r="KN17" s="102">
        <v>0.72399999999999998</v>
      </c>
      <c r="KO17" s="102">
        <v>0.72199999999999998</v>
      </c>
      <c r="KP17" s="102">
        <v>0.72299999999999998</v>
      </c>
      <c r="KQ17" s="102">
        <v>0.72399999999999998</v>
      </c>
      <c r="KR17" s="102">
        <v>0.72099999999999997</v>
      </c>
      <c r="KS17" s="102">
        <v>0.73</v>
      </c>
      <c r="KT17" s="102">
        <f t="shared" si="19"/>
        <v>0.70599999999999996</v>
      </c>
      <c r="KU17" s="102">
        <v>0.72299999999999998</v>
      </c>
      <c r="KV17" s="102">
        <v>0.72099999999999997</v>
      </c>
      <c r="KW17" s="102">
        <v>0.72199999999999998</v>
      </c>
      <c r="KX17" s="102">
        <v>0.72299999999999998</v>
      </c>
      <c r="KY17" s="102"/>
      <c r="KZ17" s="102">
        <v>0.72299999999999998</v>
      </c>
      <c r="LA17" s="102"/>
      <c r="LB17" s="102">
        <v>0.72199999999999998</v>
      </c>
      <c r="LC17" s="102">
        <v>0.72199999999999998</v>
      </c>
      <c r="LD17" s="102">
        <f t="shared" si="20"/>
        <v>0.70599999999999996</v>
      </c>
      <c r="LE17" s="102">
        <v>0.72199999999999998</v>
      </c>
      <c r="LF17" s="102">
        <v>0.72299999999999998</v>
      </c>
      <c r="LG17" s="102">
        <v>0.72499999999999998</v>
      </c>
      <c r="LH17" s="102">
        <v>0.71</v>
      </c>
      <c r="LI17" s="102">
        <v>0.72399999999999998</v>
      </c>
      <c r="LJ17" s="102">
        <v>0.72099999999999997</v>
      </c>
      <c r="LK17" s="102">
        <v>0.72199999999999998</v>
      </c>
      <c r="LL17" s="102">
        <v>0.73</v>
      </c>
      <c r="LM17" s="102">
        <f t="shared" si="21"/>
        <v>0.70599999999999996</v>
      </c>
      <c r="LN17" s="102">
        <v>0.72199999999999998</v>
      </c>
      <c r="LO17" s="102">
        <v>0.69599999999999995</v>
      </c>
      <c r="LP17" s="102">
        <v>0.69499999999999995</v>
      </c>
      <c r="LQ17" s="102"/>
      <c r="LR17" s="102">
        <v>0.71</v>
      </c>
      <c r="LS17" s="102">
        <v>0.71499999999999997</v>
      </c>
      <c r="LT17" s="102">
        <v>0.69599999999999995</v>
      </c>
      <c r="LU17" s="102">
        <v>0.69599999999999995</v>
      </c>
      <c r="LV17" s="102"/>
      <c r="LW17" s="102">
        <v>0.72299999999999998</v>
      </c>
      <c r="LX17" s="102">
        <v>0.72199999999999998</v>
      </c>
      <c r="LY17" s="102">
        <v>0.72499999999999998</v>
      </c>
      <c r="LZ17" s="102">
        <f t="shared" si="22"/>
        <v>0.70599999999999996</v>
      </c>
      <c r="MA17" s="102">
        <v>0.72199999999999998</v>
      </c>
      <c r="MB17" s="102">
        <v>0.72299999999999998</v>
      </c>
      <c r="MC17" s="102"/>
      <c r="MD17" s="885">
        <f t="shared" si="23"/>
        <v>2.407932011331447E-2</v>
      </c>
      <c r="ME17" s="1060"/>
      <c r="MF17" s="1060">
        <v>0.69299999999999995</v>
      </c>
      <c r="MG17" s="1060">
        <v>0.69199999999999995</v>
      </c>
      <c r="MH17" s="1060">
        <v>0.72199999999999998</v>
      </c>
      <c r="MI17" s="1060">
        <v>0.71099999999999997</v>
      </c>
      <c r="MJ17" s="1060">
        <v>0.71299999999999997</v>
      </c>
      <c r="MK17" s="1060">
        <v>0.70499999999999996</v>
      </c>
      <c r="ML17" s="1060">
        <v>0.69399999999999995</v>
      </c>
      <c r="MM17" s="1060">
        <v>0.69099999999999995</v>
      </c>
      <c r="MN17" s="1060">
        <v>0.69299999999999995</v>
      </c>
      <c r="MO17" s="1060"/>
      <c r="MP17" s="1060">
        <v>0.69</v>
      </c>
      <c r="MQ17" s="1060">
        <v>0.69199999999999995</v>
      </c>
      <c r="MR17" s="1060">
        <v>0.68899999999999995</v>
      </c>
      <c r="MS17" s="1060">
        <v>0.69099999999999995</v>
      </c>
      <c r="MT17" s="1060">
        <v>0.68300000000000005</v>
      </c>
      <c r="MU17" s="1060">
        <v>0.69699999999999995</v>
      </c>
      <c r="MV17" s="1060">
        <f t="shared" si="24"/>
        <v>0.69399999999999995</v>
      </c>
      <c r="MW17" s="1060">
        <v>0.68200000000000005</v>
      </c>
      <c r="MX17" s="1060">
        <v>0.68600000000000005</v>
      </c>
      <c r="MY17" s="1060">
        <v>0.68899999999999995</v>
      </c>
      <c r="MZ17" s="1060"/>
      <c r="NA17" s="1060">
        <v>0.69199999999999995</v>
      </c>
      <c r="NB17" s="1060">
        <v>0.68600000000000005</v>
      </c>
      <c r="NC17" s="1060">
        <v>0.68700000000000006</v>
      </c>
      <c r="ND17" s="1060">
        <v>0.68700000000000006</v>
      </c>
      <c r="NE17" s="1060">
        <v>0.68799999999999994</v>
      </c>
      <c r="NF17" s="1060"/>
      <c r="NG17" s="1060">
        <v>0.68799999999999994</v>
      </c>
      <c r="NH17" s="1060">
        <v>0.68899999999999995</v>
      </c>
      <c r="NI17" s="1060"/>
      <c r="NJ17" s="1060">
        <v>0.68799999999999994</v>
      </c>
      <c r="NK17" s="1060">
        <v>0.68700000000000006</v>
      </c>
      <c r="NL17" s="1060">
        <v>0.69199999999999995</v>
      </c>
      <c r="NM17" s="1060">
        <v>0.68799999999999994</v>
      </c>
      <c r="NN17" s="1060">
        <f t="shared" si="25"/>
        <v>0.68799999999999994</v>
      </c>
      <c r="NO17" s="1060">
        <v>0.68799999999999994</v>
      </c>
      <c r="NP17" s="1060">
        <v>0.68700000000000006</v>
      </c>
      <c r="NQ17" s="1060">
        <v>0.69099999999999995</v>
      </c>
      <c r="NR17" s="1060"/>
      <c r="NS17" s="1060">
        <v>0.69</v>
      </c>
      <c r="NT17" s="1060">
        <v>0.69199999999999995</v>
      </c>
      <c r="NU17" s="1060">
        <v>0.69699999999999995</v>
      </c>
      <c r="NV17" s="1060">
        <v>0.69599999999999995</v>
      </c>
      <c r="NW17" s="1060">
        <v>0.69799999999999995</v>
      </c>
      <c r="NX17" s="1060">
        <v>0.71199999999999997</v>
      </c>
      <c r="NY17" s="1060">
        <v>0.69099999999999995</v>
      </c>
      <c r="NZ17" s="1060">
        <v>0.68799999999999994</v>
      </c>
      <c r="OA17" s="1060">
        <v>0.69099999999999995</v>
      </c>
      <c r="OB17" s="102">
        <f t="shared" si="267"/>
        <v>0.68799999999999994</v>
      </c>
      <c r="OC17" s="1060">
        <v>0.70399999999999996</v>
      </c>
      <c r="OD17" s="1060">
        <v>0.70199999999999996</v>
      </c>
      <c r="OE17" s="1060">
        <v>0.70399999999999996</v>
      </c>
      <c r="OF17" s="1060">
        <v>0.70099999999999996</v>
      </c>
      <c r="OG17" s="1060"/>
      <c r="OH17" s="1060">
        <v>0.69899999999999995</v>
      </c>
      <c r="OI17" s="1060">
        <v>0.70299999999999996</v>
      </c>
      <c r="OJ17" s="102">
        <v>0.70099999999999996</v>
      </c>
      <c r="OK17" s="102">
        <v>0.70199999999999996</v>
      </c>
      <c r="OL17" s="102">
        <v>0.69799999999999995</v>
      </c>
      <c r="OM17" s="102">
        <v>0.69</v>
      </c>
      <c r="ON17" s="102">
        <f t="shared" si="26"/>
        <v>0.68799999999999994</v>
      </c>
      <c r="OO17" s="102">
        <v>0.68899999999999995</v>
      </c>
      <c r="OP17" s="102">
        <v>0.69</v>
      </c>
      <c r="OQ17" s="102">
        <v>0.70099999999999996</v>
      </c>
      <c r="OR17" s="102">
        <v>0.69899999999999995</v>
      </c>
      <c r="OS17" s="102">
        <v>0.69899999999999995</v>
      </c>
      <c r="OT17" s="102">
        <v>0.69899999999999995</v>
      </c>
      <c r="OU17" s="102">
        <v>0.7</v>
      </c>
      <c r="OV17" s="102">
        <v>0.69799999999999995</v>
      </c>
      <c r="OW17" s="102"/>
      <c r="OX17" s="102">
        <v>0.69599999999999995</v>
      </c>
      <c r="OY17" s="102">
        <v>0.7</v>
      </c>
      <c r="OZ17" s="102">
        <f t="shared" si="27"/>
        <v>0.68799999999999994</v>
      </c>
      <c r="PA17" s="102"/>
      <c r="PB17" s="102">
        <v>0.7</v>
      </c>
      <c r="PC17" s="102">
        <v>0.69899999999999995</v>
      </c>
      <c r="PD17" s="102">
        <v>0.7</v>
      </c>
      <c r="PE17" s="102">
        <v>0.69799999999999995</v>
      </c>
      <c r="PF17" s="102"/>
      <c r="PG17" s="102">
        <v>0.69599999999999995</v>
      </c>
      <c r="PH17" s="102">
        <v>0.69699999999999995</v>
      </c>
      <c r="PI17" s="102"/>
      <c r="PJ17" s="102">
        <v>0.69799999999999995</v>
      </c>
      <c r="PK17" s="102">
        <f t="shared" si="28"/>
        <v>0.68799999999999994</v>
      </c>
      <c r="PL17" s="102">
        <v>0.69799999999999995</v>
      </c>
      <c r="PM17" s="102">
        <v>0.69699999999999995</v>
      </c>
      <c r="PN17" s="102">
        <v>0.69799999999999995</v>
      </c>
      <c r="PO17" s="102"/>
      <c r="PP17" s="102">
        <v>0.72299999999999998</v>
      </c>
      <c r="PQ17" s="102">
        <v>0.69599999999999995</v>
      </c>
      <c r="PR17" s="102">
        <v>0.69899999999999995</v>
      </c>
      <c r="PS17" s="102">
        <v>0.7</v>
      </c>
      <c r="PT17" s="102">
        <v>0.70399999999999996</v>
      </c>
      <c r="PU17" s="102">
        <f t="shared" si="29"/>
        <v>0.68799999999999994</v>
      </c>
      <c r="PV17" s="102">
        <v>0.69899999999999995</v>
      </c>
      <c r="PW17" s="102">
        <v>0.71399999999999997</v>
      </c>
      <c r="PX17" s="102">
        <v>0.71099999999999997</v>
      </c>
      <c r="PY17" s="102">
        <v>0.71</v>
      </c>
      <c r="PZ17" s="102">
        <v>0.71399999999999997</v>
      </c>
      <c r="QA17" s="102"/>
      <c r="QB17" s="102">
        <v>0.70799999999999996</v>
      </c>
      <c r="QC17" s="102">
        <v>0.71</v>
      </c>
      <c r="QD17" s="102">
        <v>0.69599999999999995</v>
      </c>
      <c r="QE17" s="102">
        <v>0.69799999999999995</v>
      </c>
      <c r="QF17" s="102">
        <v>0.72199999999999998</v>
      </c>
      <c r="QG17" s="102">
        <v>0.69</v>
      </c>
      <c r="QH17" s="102">
        <f t="shared" ref="QH17:QH36" si="278">MIN(PU17,QG17)</f>
        <v>0.68799999999999994</v>
      </c>
      <c r="QI17" s="102">
        <v>0.69799999999999995</v>
      </c>
      <c r="QJ17" s="102">
        <v>0.69799999999999995</v>
      </c>
      <c r="QK17" s="102">
        <v>0.69799999999999995</v>
      </c>
      <c r="QL17" s="102">
        <v>0.69599999999999995</v>
      </c>
      <c r="QM17" s="102"/>
      <c r="QN17" s="102">
        <v>0.85799999999999998</v>
      </c>
      <c r="QO17" s="102">
        <v>0.79800000000000004</v>
      </c>
      <c r="QP17" s="102">
        <v>0.8</v>
      </c>
      <c r="QQ17" s="102">
        <v>0.82599999999999996</v>
      </c>
      <c r="QR17" s="102">
        <v>0.81100000000000005</v>
      </c>
      <c r="QS17" s="102">
        <v>0.80800000000000005</v>
      </c>
      <c r="QT17" s="102">
        <v>0.69199999999999995</v>
      </c>
      <c r="QU17" s="102">
        <f t="shared" ref="QU17:QU36" si="279">MIN(QH17,QT17)</f>
        <v>0.68799999999999994</v>
      </c>
      <c r="QV17" s="102">
        <v>0.80100000000000005</v>
      </c>
      <c r="QW17" s="102">
        <v>0.79100000000000004</v>
      </c>
      <c r="QX17" s="102">
        <v>0.77600000000000002</v>
      </c>
      <c r="QY17" s="102">
        <v>0.77500000000000002</v>
      </c>
      <c r="QZ17" s="102">
        <v>0.77500000000000002</v>
      </c>
      <c r="RA17" s="102">
        <v>0.77700000000000002</v>
      </c>
      <c r="RB17" s="102">
        <v>0.94699999999999995</v>
      </c>
      <c r="RC17" s="102">
        <v>0.94499999999999995</v>
      </c>
      <c r="RD17" s="102">
        <v>0.95299999999999996</v>
      </c>
      <c r="RE17" s="102">
        <v>0.69199999999999995</v>
      </c>
      <c r="RF17" s="102">
        <f t="shared" si="32"/>
        <v>0.68799999999999994</v>
      </c>
      <c r="RG17" s="102">
        <v>0.94499999999999995</v>
      </c>
      <c r="RH17" s="102"/>
      <c r="RI17" s="102">
        <v>0.94799999999999995</v>
      </c>
      <c r="RJ17" s="102">
        <v>0.95099999999999996</v>
      </c>
      <c r="RK17" s="102">
        <v>0.94799999999999995</v>
      </c>
      <c r="RL17" s="102">
        <v>0.96199999999999997</v>
      </c>
      <c r="RM17" s="102">
        <v>0.96199999999999997</v>
      </c>
      <c r="RN17" s="102">
        <v>0.94699999999999995</v>
      </c>
      <c r="RO17" s="102">
        <v>0.95199999999999996</v>
      </c>
      <c r="RP17" s="102">
        <v>0.97399999999999998</v>
      </c>
      <c r="RQ17" s="102">
        <f t="shared" si="33"/>
        <v>0.68799999999999994</v>
      </c>
      <c r="RR17" s="102"/>
      <c r="RS17" s="102">
        <v>0.96099999999999997</v>
      </c>
      <c r="RT17" s="102">
        <v>0.69299999999999995</v>
      </c>
      <c r="RU17" s="102">
        <v>0.69</v>
      </c>
      <c r="RV17" s="102">
        <v>0.69299999999999995</v>
      </c>
      <c r="RW17" s="102">
        <v>0.69099999999999995</v>
      </c>
      <c r="RX17" s="102">
        <v>0.69499999999999995</v>
      </c>
      <c r="RY17" s="102">
        <v>0.69499999999999995</v>
      </c>
      <c r="RZ17" s="102">
        <v>0.68899999999999995</v>
      </c>
      <c r="SA17" s="102">
        <v>0.69299999999999995</v>
      </c>
      <c r="SB17" s="102">
        <v>0.69099999999999995</v>
      </c>
      <c r="SC17" s="102">
        <v>0.69</v>
      </c>
      <c r="SD17" s="102">
        <v>0.68200000000000005</v>
      </c>
      <c r="SE17" s="102">
        <f t="shared" si="34"/>
        <v>0.68200000000000005</v>
      </c>
      <c r="SF17" s="102">
        <v>0.69</v>
      </c>
      <c r="SG17" s="102">
        <v>0.68600000000000005</v>
      </c>
      <c r="SH17" s="102">
        <v>0.69</v>
      </c>
      <c r="SI17" s="102">
        <v>0.68799999999999994</v>
      </c>
      <c r="SJ17" s="102">
        <v>0.68700000000000006</v>
      </c>
      <c r="SK17" s="102">
        <v>0.69599999999999995</v>
      </c>
      <c r="SL17" s="102">
        <v>0.69699999999999995</v>
      </c>
      <c r="SM17" s="102"/>
      <c r="SN17" s="102">
        <v>0.69699999999999995</v>
      </c>
      <c r="SO17" s="102">
        <v>0.69599999999999995</v>
      </c>
      <c r="SP17" s="102">
        <v>0.7</v>
      </c>
      <c r="SQ17" s="102">
        <v>0.69099999999999995</v>
      </c>
      <c r="SR17" s="102">
        <f t="shared" si="35"/>
        <v>0.68200000000000005</v>
      </c>
      <c r="SS17" s="102">
        <v>0.69599999999999995</v>
      </c>
      <c r="ST17" s="102"/>
      <c r="SU17" s="102">
        <v>0.69399999999999995</v>
      </c>
      <c r="SV17" s="102">
        <v>0.69099999999999995</v>
      </c>
      <c r="SW17" s="102"/>
      <c r="SX17" s="102">
        <v>0.69299999999999995</v>
      </c>
      <c r="SY17" s="102">
        <v>0.69399999999999995</v>
      </c>
      <c r="SZ17" s="102">
        <v>0.69899999999999995</v>
      </c>
      <c r="TA17" s="102">
        <v>0.69399999999999995</v>
      </c>
      <c r="TB17" s="102"/>
      <c r="TC17" s="102">
        <v>0.69599999999999995</v>
      </c>
      <c r="TD17" s="102">
        <v>0.71299999999999997</v>
      </c>
      <c r="TE17" s="102">
        <v>0.69199999999999995</v>
      </c>
      <c r="TF17" s="102">
        <v>0.71</v>
      </c>
      <c r="TG17" s="102">
        <v>0.71199999999999997</v>
      </c>
      <c r="TH17" s="102">
        <v>0.69799999999999995</v>
      </c>
      <c r="TI17" s="102">
        <v>0.71399999999999997</v>
      </c>
      <c r="TJ17" s="102"/>
      <c r="TK17" s="102">
        <v>0.71299999999999997</v>
      </c>
      <c r="TL17" s="102">
        <v>0.71199999999999997</v>
      </c>
      <c r="TM17" s="102">
        <v>0.70499999999999996</v>
      </c>
      <c r="TN17" s="102">
        <v>0.70899999999999996</v>
      </c>
      <c r="TO17" s="102">
        <v>0.7</v>
      </c>
      <c r="TP17" s="102">
        <v>0.70199999999999996</v>
      </c>
      <c r="TQ17" s="102"/>
      <c r="TR17" s="102">
        <v>0.70099999999999996</v>
      </c>
      <c r="TS17" s="102">
        <v>0.70399999999999996</v>
      </c>
      <c r="TT17" s="102">
        <v>0.71799999999999997</v>
      </c>
      <c r="TU17" s="102">
        <v>0.71299999999999997</v>
      </c>
      <c r="TV17" s="102">
        <f t="shared" si="36"/>
        <v>0.68200000000000005</v>
      </c>
      <c r="TW17" s="102">
        <v>0.71699999999999997</v>
      </c>
      <c r="TX17" s="102">
        <v>0.71399999999999997</v>
      </c>
      <c r="TY17" s="102">
        <v>0.70499999999999996</v>
      </c>
      <c r="TZ17" s="102">
        <v>0.71599999999999997</v>
      </c>
      <c r="UA17" s="102">
        <v>0.72599999999999998</v>
      </c>
      <c r="UB17" s="51">
        <f t="shared" si="37"/>
        <v>0.68200000000000005</v>
      </c>
      <c r="UC17" s="51">
        <v>0.71599999999999997</v>
      </c>
      <c r="UD17" s="51">
        <v>0.71599999999999997</v>
      </c>
      <c r="UE17" s="51">
        <v>0.71199999999999997</v>
      </c>
      <c r="UF17" s="51">
        <v>0.71099999999999997</v>
      </c>
      <c r="UG17" s="51">
        <v>0.71199999999999997</v>
      </c>
      <c r="UH17" s="47">
        <v>0.72099999999999997</v>
      </c>
      <c r="UI17" s="47">
        <v>0.71299999999999997</v>
      </c>
      <c r="UJ17" s="47">
        <v>0.70899999999999996</v>
      </c>
      <c r="UK17" s="47">
        <v>0.74099999999999999</v>
      </c>
      <c r="UL17" s="47">
        <v>0.74099999999999999</v>
      </c>
      <c r="UM17" s="47">
        <v>0.74</v>
      </c>
      <c r="UN17" s="47"/>
      <c r="UO17" s="47">
        <v>0.74299999999999999</v>
      </c>
      <c r="UP17" s="51">
        <f t="shared" si="38"/>
        <v>0.68200000000000005</v>
      </c>
      <c r="UQ17" s="47"/>
      <c r="UR17" s="6">
        <f t="shared" si="39"/>
        <v>8.9442815249266769E-2</v>
      </c>
      <c r="US17" s="1060">
        <v>0.68</v>
      </c>
      <c r="UT17" s="1060">
        <v>0.67800000000000005</v>
      </c>
      <c r="UU17" s="1060">
        <v>0.68899999999999995</v>
      </c>
      <c r="UV17" s="1060">
        <v>0.68</v>
      </c>
      <c r="UW17" s="1060">
        <v>0.69599999999999995</v>
      </c>
      <c r="UX17" s="1060">
        <v>0.69</v>
      </c>
      <c r="UY17" s="1060">
        <v>0.67800000000000005</v>
      </c>
      <c r="UZ17" s="1060">
        <v>0.69099999999999995</v>
      </c>
      <c r="VA17" s="1060">
        <v>0.67800000000000005</v>
      </c>
      <c r="VB17" s="1060">
        <v>0.67400000000000004</v>
      </c>
      <c r="VC17" s="1060">
        <v>0.68500000000000005</v>
      </c>
      <c r="VD17" s="1060">
        <v>0.67600000000000005</v>
      </c>
      <c r="VE17" s="1060"/>
      <c r="VF17" s="1060">
        <v>0.68500000000000005</v>
      </c>
      <c r="VG17" s="1060">
        <v>0.68400000000000005</v>
      </c>
      <c r="VH17" s="1060">
        <v>0.68600000000000005</v>
      </c>
      <c r="VI17" s="1060">
        <f t="shared" si="40"/>
        <v>0.67800000000000005</v>
      </c>
      <c r="VJ17" s="1060">
        <v>0.68600000000000005</v>
      </c>
      <c r="VK17" s="1060">
        <v>0.68700000000000006</v>
      </c>
      <c r="VL17" s="1060">
        <v>0.68400000000000005</v>
      </c>
      <c r="VM17" s="1060">
        <v>0.68300000000000005</v>
      </c>
      <c r="VN17" s="1060"/>
      <c r="VO17" s="1060">
        <v>0.68400000000000005</v>
      </c>
      <c r="VP17" s="1060">
        <v>0.69</v>
      </c>
      <c r="VQ17" s="1060">
        <v>0.68400000000000005</v>
      </c>
      <c r="VR17" s="1060">
        <v>0.68300000000000005</v>
      </c>
      <c r="VS17" s="1060">
        <v>0.68600000000000005</v>
      </c>
      <c r="VT17" s="1060">
        <v>0.69</v>
      </c>
      <c r="VU17" s="1060">
        <v>0.68400000000000005</v>
      </c>
      <c r="VV17" s="1060">
        <v>0.69</v>
      </c>
      <c r="VW17" s="1060">
        <v>0.68300000000000005</v>
      </c>
      <c r="VX17" s="1060">
        <f t="shared" si="41"/>
        <v>0.67800000000000005</v>
      </c>
      <c r="VY17" s="1060">
        <v>0.69099999999999995</v>
      </c>
      <c r="VZ17" s="1060">
        <v>0.69</v>
      </c>
      <c r="WA17" s="1060">
        <v>0.68899999999999995</v>
      </c>
      <c r="WB17" s="1060">
        <v>0.68899999999999995</v>
      </c>
      <c r="WC17" s="1060"/>
      <c r="WD17" s="1060">
        <v>0.69299999999999995</v>
      </c>
      <c r="WE17" s="1060">
        <v>0.69199999999999995</v>
      </c>
      <c r="WF17" s="1060">
        <v>0.68700000000000006</v>
      </c>
      <c r="WG17" s="1060">
        <v>0.68700000000000006</v>
      </c>
      <c r="WH17" s="1060">
        <v>0.67900000000000005</v>
      </c>
      <c r="WI17" s="102">
        <v>0.68500000000000005</v>
      </c>
      <c r="WJ17" s="102">
        <v>0.67800000000000005</v>
      </c>
      <c r="WK17" s="1060">
        <v>0.68500000000000005</v>
      </c>
      <c r="WL17" s="102">
        <f t="shared" si="268"/>
        <v>0.67800000000000005</v>
      </c>
      <c r="WM17" s="1060">
        <v>0.68200000000000005</v>
      </c>
      <c r="WN17" s="1060">
        <v>0.69299999999999995</v>
      </c>
      <c r="WO17" s="1060">
        <v>0.68799999999999994</v>
      </c>
      <c r="WP17" s="1060">
        <v>0.69499999999999995</v>
      </c>
      <c r="WQ17" s="1060">
        <v>0.68899999999999995</v>
      </c>
      <c r="WR17" s="1060"/>
      <c r="WS17" s="1060">
        <v>0.70199999999999996</v>
      </c>
      <c r="WT17" s="102">
        <v>0.7</v>
      </c>
      <c r="WU17" s="102">
        <v>0.69099999999999995</v>
      </c>
      <c r="WV17" s="102">
        <v>0.69</v>
      </c>
      <c r="WW17" s="102">
        <v>0.69</v>
      </c>
      <c r="WX17" s="102">
        <f t="shared" si="42"/>
        <v>0.67800000000000005</v>
      </c>
      <c r="WY17" s="102">
        <v>0.68799999999999994</v>
      </c>
      <c r="WZ17" s="102">
        <v>0.68799999999999994</v>
      </c>
      <c r="XA17" s="102">
        <v>0.69899999999999995</v>
      </c>
      <c r="XB17" s="102">
        <v>0.69599999999999995</v>
      </c>
      <c r="XC17" s="102">
        <v>0.69799999999999995</v>
      </c>
      <c r="XD17" s="102">
        <v>0.69399999999999995</v>
      </c>
      <c r="XE17" s="102">
        <v>0.69699999999999995</v>
      </c>
      <c r="XF17" s="102">
        <v>0.69299999999999995</v>
      </c>
      <c r="XG17" s="102"/>
      <c r="XH17" s="102">
        <v>0.69499999999999995</v>
      </c>
      <c r="XI17" s="102">
        <v>0.7</v>
      </c>
      <c r="XJ17" s="102">
        <f t="shared" si="43"/>
        <v>0.67800000000000005</v>
      </c>
      <c r="XK17" s="102">
        <v>0.69499999999999995</v>
      </c>
      <c r="XL17" s="102">
        <v>0.69499999999999995</v>
      </c>
      <c r="XM17" s="102"/>
      <c r="XN17" s="102">
        <v>0.69499999999999995</v>
      </c>
      <c r="XO17" s="102">
        <v>0.69699999999999995</v>
      </c>
      <c r="XP17" s="102">
        <v>0.69499999999999995</v>
      </c>
      <c r="XQ17" s="102"/>
      <c r="XR17" s="102">
        <v>0.69499999999999995</v>
      </c>
      <c r="XS17" s="102">
        <v>0.69799999999999995</v>
      </c>
      <c r="XT17" s="102">
        <f t="shared" si="44"/>
        <v>0.67800000000000005</v>
      </c>
      <c r="XU17" s="102">
        <v>0.69699999999999995</v>
      </c>
      <c r="XV17" s="102">
        <v>0.69699999999999995</v>
      </c>
      <c r="XW17" s="102">
        <v>0.69799999999999995</v>
      </c>
      <c r="XX17" s="102"/>
      <c r="XY17" s="102">
        <v>0.69799999999999995</v>
      </c>
      <c r="XZ17" s="102">
        <v>0.69799999999999995</v>
      </c>
      <c r="YA17" s="102">
        <v>0.69599999999999995</v>
      </c>
      <c r="YB17" s="102">
        <v>0.69699999999999995</v>
      </c>
      <c r="YC17" s="102">
        <v>0.69599999999999995</v>
      </c>
      <c r="YD17" s="102">
        <f t="shared" si="45"/>
        <v>0.67800000000000005</v>
      </c>
      <c r="YE17" s="102">
        <v>0.7</v>
      </c>
      <c r="YF17" s="102">
        <v>0.69299999999999995</v>
      </c>
      <c r="YG17" s="102">
        <v>0.69399999999999995</v>
      </c>
      <c r="YH17" s="102">
        <v>0.68799999999999994</v>
      </c>
      <c r="YI17" s="102">
        <v>0.68700000000000006</v>
      </c>
      <c r="YJ17" s="102">
        <v>0.69</v>
      </c>
      <c r="YK17" s="102"/>
      <c r="YL17" s="102">
        <v>0.68600000000000005</v>
      </c>
      <c r="YM17" s="102">
        <v>0.69499999999999995</v>
      </c>
      <c r="YN17" s="102">
        <v>0.7</v>
      </c>
      <c r="YO17" s="102">
        <v>0.69799999999999995</v>
      </c>
      <c r="YP17" s="102">
        <v>0.69699999999999995</v>
      </c>
      <c r="YQ17" s="102">
        <f t="shared" ref="YQ17:YQ36" si="280">MIN(YD17,YP17)</f>
        <v>0.67800000000000005</v>
      </c>
      <c r="YR17" s="102">
        <v>0.69799999999999995</v>
      </c>
      <c r="YS17" s="102">
        <v>0.69899999999999995</v>
      </c>
      <c r="YT17" s="102">
        <v>0.69799999999999995</v>
      </c>
      <c r="YU17" s="102">
        <v>0.69599999999999995</v>
      </c>
      <c r="YV17" s="102">
        <v>0.82</v>
      </c>
      <c r="YW17" s="102"/>
      <c r="YX17" s="102">
        <v>0.79700000000000004</v>
      </c>
      <c r="YY17" s="102">
        <v>0.79600000000000004</v>
      </c>
      <c r="YZ17" s="102">
        <v>0.80600000000000005</v>
      </c>
      <c r="ZA17" s="102">
        <v>0.80100000000000005</v>
      </c>
      <c r="ZB17" s="102">
        <v>0.82799999999999996</v>
      </c>
      <c r="ZC17" s="102"/>
      <c r="ZD17" s="102">
        <v>0.70299999999999996</v>
      </c>
      <c r="ZE17" s="102">
        <f t="shared" ref="ZE17:ZE36" si="281">MIN(YQ17,ZD17)</f>
        <v>0.67800000000000005</v>
      </c>
      <c r="ZF17" s="102">
        <v>0.81200000000000006</v>
      </c>
      <c r="ZG17" s="102">
        <v>0.79400000000000004</v>
      </c>
      <c r="ZH17" s="102">
        <v>0.76900000000000002</v>
      </c>
      <c r="ZI17" s="102">
        <v>0.76500000000000001</v>
      </c>
      <c r="ZJ17" s="102">
        <v>0.76900000000000002</v>
      </c>
      <c r="ZK17" s="102">
        <v>0.77</v>
      </c>
      <c r="ZL17" s="102">
        <v>0.94099999999999995</v>
      </c>
      <c r="ZM17" s="102">
        <v>0.94799999999999995</v>
      </c>
      <c r="ZN17" s="102">
        <v>0.94599999999999995</v>
      </c>
      <c r="ZO17" s="102">
        <v>0.70299999999999996</v>
      </c>
      <c r="ZP17" s="102">
        <f t="shared" si="48"/>
        <v>0.67800000000000005</v>
      </c>
      <c r="ZQ17" s="102">
        <v>0.94499999999999995</v>
      </c>
      <c r="ZR17" s="102">
        <v>0.94099999999999995</v>
      </c>
      <c r="ZS17" s="102">
        <v>0.94</v>
      </c>
      <c r="ZT17" s="102"/>
      <c r="ZU17" s="102">
        <v>0.93899999999999995</v>
      </c>
      <c r="ZV17" s="102">
        <v>0.95099999999999996</v>
      </c>
      <c r="ZW17" s="102">
        <v>0.95499999999999996</v>
      </c>
      <c r="ZX17" s="102">
        <v>0.94</v>
      </c>
      <c r="ZY17" s="102">
        <v>0.94099999999999995</v>
      </c>
      <c r="ZZ17" s="102">
        <v>0.999</v>
      </c>
      <c r="AAA17" s="102">
        <f t="shared" si="49"/>
        <v>0.67800000000000005</v>
      </c>
      <c r="AAB17" s="102">
        <v>0.95199999999999996</v>
      </c>
      <c r="AAC17" s="102"/>
      <c r="AAD17" s="102">
        <v>0.68200000000000005</v>
      </c>
      <c r="AAE17" s="102">
        <v>0.68400000000000005</v>
      </c>
      <c r="AAF17" s="102">
        <v>0.68400000000000005</v>
      </c>
      <c r="AAG17" s="102">
        <v>0.68500000000000005</v>
      </c>
      <c r="AAH17" s="102">
        <v>0.68500000000000005</v>
      </c>
      <c r="AAI17" s="102">
        <v>0.68400000000000005</v>
      </c>
      <c r="AAJ17" s="102">
        <v>0.68200000000000005</v>
      </c>
      <c r="AAK17" s="102">
        <v>0.68400000000000005</v>
      </c>
      <c r="AAL17" s="102">
        <v>0.69299999999999995</v>
      </c>
      <c r="AAM17" s="102">
        <v>0.69299999999999995</v>
      </c>
      <c r="AAN17" s="102">
        <v>0.69199999999999995</v>
      </c>
      <c r="AAO17" s="102">
        <f t="shared" si="50"/>
        <v>0.67800000000000005</v>
      </c>
      <c r="AAP17" s="102">
        <v>0.69</v>
      </c>
      <c r="AAQ17" s="102">
        <v>0.69299999999999995</v>
      </c>
      <c r="AAR17" s="102">
        <v>0.69199999999999995</v>
      </c>
      <c r="AAS17" s="102">
        <v>0.68500000000000005</v>
      </c>
      <c r="AAT17" s="102"/>
      <c r="AAU17" s="102">
        <v>0.69</v>
      </c>
      <c r="AAV17" s="102">
        <v>0.70099999999999996</v>
      </c>
      <c r="AAW17" s="102">
        <v>0.69099999999999995</v>
      </c>
      <c r="AAX17" s="102">
        <v>0.70299999999999996</v>
      </c>
      <c r="AAY17" s="102">
        <v>0.69899999999999995</v>
      </c>
      <c r="AAZ17" s="102">
        <v>0.69899999999999995</v>
      </c>
      <c r="ABA17" s="102">
        <v>0.7</v>
      </c>
      <c r="ABB17" s="102">
        <f t="shared" si="51"/>
        <v>0.67800000000000005</v>
      </c>
      <c r="ABC17" s="102">
        <v>0.70099999999999996</v>
      </c>
      <c r="ABD17" s="102">
        <v>0.70099999999999996</v>
      </c>
      <c r="ABE17" s="102">
        <v>0.7</v>
      </c>
      <c r="ABF17" s="102"/>
      <c r="ABG17" s="102">
        <v>0.70199999999999996</v>
      </c>
      <c r="ABH17" s="102">
        <v>0.72799999999999998</v>
      </c>
      <c r="ABI17" s="102">
        <v>0.70299999999999996</v>
      </c>
      <c r="ABJ17" s="102">
        <v>0.69599999999999995</v>
      </c>
      <c r="ABK17" s="102">
        <v>0.70399999999999996</v>
      </c>
      <c r="ABL17" s="102">
        <v>0.71</v>
      </c>
      <c r="ABM17" s="102">
        <v>0.70799999999999996</v>
      </c>
      <c r="ABN17" s="102">
        <v>0.71699999999999997</v>
      </c>
      <c r="ABO17" s="102"/>
      <c r="ABP17" s="102">
        <v>0.71799999999999997</v>
      </c>
      <c r="ABQ17" s="102">
        <v>0.71899999999999997</v>
      </c>
      <c r="ABR17" s="102">
        <v>0.71699999999999997</v>
      </c>
      <c r="ABS17" s="102"/>
      <c r="ABT17" s="102">
        <v>0.71499999999999997</v>
      </c>
      <c r="ABU17" s="102">
        <v>0.71499999999999997</v>
      </c>
      <c r="ABV17" s="102">
        <v>0.70599999999999996</v>
      </c>
      <c r="ABW17" s="102">
        <v>0.70199999999999996</v>
      </c>
      <c r="ABX17" s="102">
        <v>0.7</v>
      </c>
      <c r="ABY17" s="102">
        <v>0.69899999999999995</v>
      </c>
      <c r="ABZ17" s="102">
        <v>0.69599999999999995</v>
      </c>
      <c r="ACA17" s="102"/>
      <c r="ACB17" s="102">
        <v>0.70599999999999996</v>
      </c>
      <c r="ACC17" s="102">
        <v>0.70899999999999996</v>
      </c>
      <c r="ACD17" s="102">
        <v>0.70499999999999996</v>
      </c>
      <c r="ACE17" s="102">
        <f t="shared" si="52"/>
        <v>0.67800000000000005</v>
      </c>
      <c r="ACF17" s="102">
        <v>0.70799999999999996</v>
      </c>
      <c r="ACG17" s="102">
        <v>0.70699999999999996</v>
      </c>
      <c r="ACH17" s="102">
        <v>0.70699999999999996</v>
      </c>
      <c r="ACI17" s="102">
        <v>0.70899999999999996</v>
      </c>
      <c r="ACJ17" s="102">
        <v>0.70899999999999996</v>
      </c>
      <c r="ACK17" s="102">
        <f t="shared" si="53"/>
        <v>0.67800000000000005</v>
      </c>
      <c r="ACL17" s="47">
        <v>0.71</v>
      </c>
      <c r="ACM17" s="47">
        <v>0.70699999999999996</v>
      </c>
      <c r="ACN17" s="47">
        <v>0.70599999999999996</v>
      </c>
      <c r="ACO17" s="47">
        <v>0.70699999999999996</v>
      </c>
      <c r="ACP17" s="47"/>
      <c r="ACQ17" s="47">
        <v>0.71199999999999997</v>
      </c>
      <c r="ACR17" s="47">
        <v>0.70899999999999996</v>
      </c>
      <c r="ACS17" s="47">
        <v>0.71</v>
      </c>
      <c r="ACT17" s="47">
        <v>0.71099999999999997</v>
      </c>
      <c r="ACU17" s="47">
        <v>0.73899999999999999</v>
      </c>
      <c r="ACV17" s="47">
        <v>0.73899999999999999</v>
      </c>
      <c r="ACW17" s="47"/>
      <c r="ACX17" s="47">
        <v>0.74199999999999999</v>
      </c>
      <c r="ACY17" s="47">
        <v>0.74</v>
      </c>
      <c r="ACZ17" s="102">
        <f t="shared" si="54"/>
        <v>0.67800000000000005</v>
      </c>
      <c r="ADA17" s="47"/>
      <c r="ADB17" s="6">
        <f t="shared" si="55"/>
        <v>9.1445427728613485E-2</v>
      </c>
      <c r="ADC17" s="102"/>
      <c r="ADD17" s="102">
        <v>0.69</v>
      </c>
      <c r="ADE17" s="102">
        <v>0.71099999999999997</v>
      </c>
      <c r="ADF17" s="102">
        <v>0.70599999999999996</v>
      </c>
      <c r="ADG17" s="102">
        <v>0.70499999999999996</v>
      </c>
      <c r="ADH17" s="102">
        <v>0.69699999999999995</v>
      </c>
      <c r="ADI17" s="102">
        <v>0.70199999999999996</v>
      </c>
      <c r="ADJ17" s="102">
        <v>0.69199999999999995</v>
      </c>
      <c r="ADK17" s="102">
        <v>0.70299999999999996</v>
      </c>
      <c r="ADL17" s="102">
        <v>0.68600000000000005</v>
      </c>
      <c r="ADM17" s="102">
        <v>0.7</v>
      </c>
      <c r="ADN17" s="102">
        <v>0.69199999999999995</v>
      </c>
      <c r="ADO17" s="102">
        <v>0.68899999999999995</v>
      </c>
      <c r="ADP17" s="102">
        <v>0.69499999999999995</v>
      </c>
      <c r="ADQ17" s="102">
        <v>0.69399999999999995</v>
      </c>
      <c r="ADR17" s="102">
        <v>0.69899999999999995</v>
      </c>
      <c r="ADS17" s="102">
        <f t="shared" si="245"/>
        <v>0.69199999999999995</v>
      </c>
      <c r="ADT17" s="102">
        <v>0.69199999999999995</v>
      </c>
      <c r="ADU17" s="102">
        <v>0.69399999999999995</v>
      </c>
      <c r="ADV17" s="102">
        <v>0.69399999999999995</v>
      </c>
      <c r="ADW17" s="102"/>
      <c r="ADX17" s="102">
        <v>0.69899999999999995</v>
      </c>
      <c r="ADY17" s="102">
        <v>0.69899999999999995</v>
      </c>
      <c r="ADZ17" s="102">
        <v>0.69399999999999995</v>
      </c>
      <c r="AEA17" s="102">
        <v>0.69499999999999995</v>
      </c>
      <c r="AEB17" s="102">
        <v>0.69499999999999995</v>
      </c>
      <c r="AEC17" s="102">
        <v>0.69399999999999995</v>
      </c>
      <c r="AED17" s="102">
        <v>0.69799999999999995</v>
      </c>
      <c r="AEE17" s="102">
        <v>0.69599999999999995</v>
      </c>
      <c r="AEF17" s="102"/>
      <c r="AEG17" s="102">
        <v>0.69699999999999995</v>
      </c>
      <c r="AEH17" s="102">
        <v>0.69799999999999995</v>
      </c>
      <c r="AEI17" s="102">
        <v>0.69499999999999995</v>
      </c>
      <c r="AEJ17" s="1060">
        <f t="shared" si="246"/>
        <v>0.69199999999999995</v>
      </c>
      <c r="AEK17" s="102">
        <v>0.69699999999999995</v>
      </c>
      <c r="AEL17" s="102">
        <v>0.69699999999999995</v>
      </c>
      <c r="AEM17" s="102">
        <v>0.69899999999999995</v>
      </c>
      <c r="AEN17" s="102">
        <v>0.69599999999999995</v>
      </c>
      <c r="AEO17" s="102"/>
      <c r="AEP17" s="102">
        <v>0.69799999999999995</v>
      </c>
      <c r="AEQ17" s="102">
        <v>0.71299999999999997</v>
      </c>
      <c r="AER17" s="102">
        <v>0.69499999999999995</v>
      </c>
      <c r="AES17" s="102">
        <v>0.69799999999999995</v>
      </c>
      <c r="AET17" s="102">
        <v>0.7</v>
      </c>
      <c r="AEU17" s="102">
        <v>0.69899999999999995</v>
      </c>
      <c r="AEV17" s="102">
        <v>0.69899999999999995</v>
      </c>
      <c r="AEW17" s="102">
        <v>0.69199999999999995</v>
      </c>
      <c r="AEX17" s="102">
        <f t="shared" si="269"/>
        <v>0.69199999999999995</v>
      </c>
      <c r="AEY17" s="102">
        <v>0.71399999999999997</v>
      </c>
      <c r="AEZ17" s="102">
        <v>0.69699999999999995</v>
      </c>
      <c r="AFA17" s="102">
        <v>0.69899999999999995</v>
      </c>
      <c r="AFB17" s="102">
        <v>0.69599999999999995</v>
      </c>
      <c r="AFC17" s="102">
        <v>0.7</v>
      </c>
      <c r="AFD17" s="102">
        <v>0.69599999999999995</v>
      </c>
      <c r="AFE17" s="102">
        <v>0.73</v>
      </c>
      <c r="AFF17" s="102"/>
      <c r="AFG17" s="102">
        <v>0.70099999999999996</v>
      </c>
      <c r="AFH17" s="102">
        <v>0.72099999999999997</v>
      </c>
      <c r="AFI17" s="102">
        <v>0.7</v>
      </c>
      <c r="AFJ17" s="102">
        <f t="shared" si="57"/>
        <v>0.69199999999999995</v>
      </c>
      <c r="AFK17" s="102">
        <v>0.69799999999999995</v>
      </c>
      <c r="AFL17" s="102">
        <v>0.72199999999999998</v>
      </c>
      <c r="AFM17" s="102">
        <v>0.70199999999999996</v>
      </c>
      <c r="AFN17" s="102"/>
      <c r="AFO17" s="102">
        <v>0.70099999999999996</v>
      </c>
      <c r="AFP17" s="102">
        <v>0.70299999999999996</v>
      </c>
      <c r="AFQ17" s="102">
        <v>0.69899999999999995</v>
      </c>
      <c r="AFR17" s="102">
        <v>0.69799999999999995</v>
      </c>
      <c r="AFS17" s="102">
        <v>0.7</v>
      </c>
      <c r="AFT17" s="102">
        <v>0.7</v>
      </c>
      <c r="AFU17" s="102">
        <v>0.7</v>
      </c>
      <c r="AFV17" s="102">
        <f t="shared" si="58"/>
        <v>0.69199999999999995</v>
      </c>
      <c r="AFW17" s="102">
        <v>0.70099999999999996</v>
      </c>
      <c r="AFX17" s="102">
        <v>0.70099999999999996</v>
      </c>
      <c r="AFY17" s="102">
        <v>0.69899999999999995</v>
      </c>
      <c r="AFZ17" s="102"/>
      <c r="AGA17" s="102">
        <v>0.70099999999999996</v>
      </c>
      <c r="AGB17" s="102">
        <v>0.7</v>
      </c>
      <c r="AGC17" s="102">
        <v>0.70199999999999996</v>
      </c>
      <c r="AGD17" s="102">
        <v>0.70199999999999996</v>
      </c>
      <c r="AGE17" s="102">
        <f t="shared" si="59"/>
        <v>0.69199999999999995</v>
      </c>
      <c r="AGF17" s="102">
        <v>0.7</v>
      </c>
      <c r="AGG17" s="102">
        <v>0.70399999999999996</v>
      </c>
      <c r="AGH17" s="102"/>
      <c r="AGI17" s="102">
        <v>0.72399999999999998</v>
      </c>
      <c r="AGJ17" s="102">
        <v>0.73199999999999998</v>
      </c>
      <c r="AGK17" s="102">
        <v>0.72599999999999998</v>
      </c>
      <c r="AGL17" s="102"/>
      <c r="AGM17" s="102">
        <v>0.72699999999999998</v>
      </c>
      <c r="AGN17" s="102">
        <v>0.72599999999999998</v>
      </c>
      <c r="AGO17" s="102">
        <v>0.70199999999999996</v>
      </c>
      <c r="AGP17" s="102">
        <f t="shared" si="60"/>
        <v>0.69199999999999995</v>
      </c>
      <c r="AGQ17" s="102">
        <v>0.72799999999999998</v>
      </c>
      <c r="AGR17" s="102">
        <v>0.72099999999999997</v>
      </c>
      <c r="AGS17" s="102">
        <v>0.71599999999999997</v>
      </c>
      <c r="AGT17" s="102">
        <v>0.73</v>
      </c>
      <c r="AGU17" s="102">
        <v>0.72</v>
      </c>
      <c r="AGV17" s="102">
        <v>0.72399999999999998</v>
      </c>
      <c r="AGW17" s="102">
        <v>0.72199999999999998</v>
      </c>
      <c r="AGX17" s="102"/>
      <c r="AGY17" s="102">
        <v>0.72599999999999998</v>
      </c>
      <c r="AGZ17" s="102">
        <v>0.72599999999999998</v>
      </c>
      <c r="AHA17" s="102">
        <v>0.69599999999999995</v>
      </c>
      <c r="AHB17" s="102">
        <v>0.72699999999999998</v>
      </c>
      <c r="AHC17" s="102">
        <f t="shared" ref="AHC17:AHC36" si="282">MIN(AGP17,AHB17)</f>
        <v>0.69199999999999995</v>
      </c>
      <c r="AHD17" s="102">
        <v>0.72599999999999998</v>
      </c>
      <c r="AHE17" s="102">
        <v>0.71899999999999997</v>
      </c>
      <c r="AHF17" s="102">
        <v>0.72599999999999998</v>
      </c>
      <c r="AHG17" s="102"/>
      <c r="AHH17" s="102">
        <v>0.72399999999999998</v>
      </c>
      <c r="AHI17" s="102">
        <v>0.80900000000000005</v>
      </c>
      <c r="AHJ17" s="102">
        <v>0.79600000000000004</v>
      </c>
      <c r="AHK17" s="102">
        <v>0.83099999999999996</v>
      </c>
      <c r="AHL17" s="102">
        <v>0.79500000000000004</v>
      </c>
      <c r="AHM17" s="102">
        <v>0.80100000000000005</v>
      </c>
      <c r="AHN17" s="102">
        <v>0.79500000000000004</v>
      </c>
      <c r="AHO17" s="102">
        <v>0.72599999999999998</v>
      </c>
      <c r="AHP17" s="102">
        <f t="shared" ref="AHP17:AHP36" si="283">MIN(AHC17,AHO17)</f>
        <v>0.69199999999999995</v>
      </c>
      <c r="AHQ17" s="102">
        <v>0.8</v>
      </c>
      <c r="AHR17" s="102">
        <v>0.79500000000000004</v>
      </c>
      <c r="AHS17" s="102">
        <v>0.79500000000000004</v>
      </c>
      <c r="AHT17" s="102">
        <v>0.79600000000000004</v>
      </c>
      <c r="AHU17" s="102">
        <v>0.78600000000000003</v>
      </c>
      <c r="AHV17" s="102">
        <v>0.78700000000000003</v>
      </c>
      <c r="AHW17" s="102">
        <v>0.98299999999999998</v>
      </c>
      <c r="AHX17" s="102"/>
      <c r="AHY17" s="102">
        <v>0.95599999999999996</v>
      </c>
      <c r="AHZ17" s="102">
        <v>0.98399999999999999</v>
      </c>
      <c r="AIA17" s="102">
        <v>0.72599999999999998</v>
      </c>
      <c r="AIB17" s="102">
        <f t="shared" si="63"/>
        <v>0.69199999999999995</v>
      </c>
      <c r="AIC17" s="102"/>
      <c r="AID17" s="102">
        <v>0.99</v>
      </c>
      <c r="AIE17" s="102">
        <v>0.98299999999999998</v>
      </c>
      <c r="AIF17" s="102">
        <v>0.98299999999999998</v>
      </c>
      <c r="AIG17" s="102">
        <v>0.97199999999999998</v>
      </c>
      <c r="AIH17" s="102">
        <v>0.99399999999999999</v>
      </c>
      <c r="AII17" s="102">
        <v>0.99099999999999999</v>
      </c>
      <c r="AIJ17" s="102"/>
      <c r="AIK17" s="102">
        <v>0.97599999999999998</v>
      </c>
      <c r="AIL17" s="102">
        <v>0.97099999999999997</v>
      </c>
      <c r="AIM17" s="102">
        <v>1.0469999999999999</v>
      </c>
      <c r="AIN17" s="102">
        <f t="shared" si="64"/>
        <v>0.69199999999999995</v>
      </c>
      <c r="AIO17" s="102"/>
      <c r="AIP17" s="102">
        <v>0.97299999999999998</v>
      </c>
      <c r="AIQ17" s="102">
        <v>0.68100000000000005</v>
      </c>
      <c r="AIR17" s="102">
        <v>0.69</v>
      </c>
      <c r="AIS17" s="102">
        <v>0.68700000000000006</v>
      </c>
      <c r="AIT17" s="102">
        <v>0.68300000000000005</v>
      </c>
      <c r="AIU17" s="102">
        <v>0.68</v>
      </c>
      <c r="AIV17" s="102">
        <v>0.68200000000000005</v>
      </c>
      <c r="AIW17" s="102">
        <v>0.67800000000000005</v>
      </c>
      <c r="AIX17" s="102"/>
      <c r="AIY17" s="102">
        <v>0.68700000000000006</v>
      </c>
      <c r="AIZ17" s="102">
        <v>0.68500000000000005</v>
      </c>
      <c r="AJA17" s="102"/>
      <c r="AJB17" s="102">
        <v>0.68500000000000005</v>
      </c>
      <c r="AJC17" s="102">
        <v>0.68400000000000005</v>
      </c>
      <c r="AJD17" s="102">
        <f t="shared" si="65"/>
        <v>0.68400000000000005</v>
      </c>
      <c r="AJE17" s="102">
        <v>0.69</v>
      </c>
      <c r="AJF17" s="102">
        <v>0.69</v>
      </c>
      <c r="AJG17" s="102">
        <v>0.68500000000000005</v>
      </c>
      <c r="AJH17" s="102"/>
      <c r="AJI17" s="102">
        <v>0.69499999999999995</v>
      </c>
      <c r="AJJ17" s="102">
        <v>0.69</v>
      </c>
      <c r="AJK17" s="102">
        <v>0.68899999999999995</v>
      </c>
      <c r="AJL17" s="102">
        <v>0.68799999999999994</v>
      </c>
      <c r="AJM17" s="102">
        <v>0.68899999999999995</v>
      </c>
      <c r="AJN17" s="102"/>
      <c r="AJO17" s="102">
        <v>0.68899999999999995</v>
      </c>
      <c r="AJP17" s="102">
        <v>0.69699999999999995</v>
      </c>
      <c r="AJQ17" s="102">
        <v>0.69699999999999995</v>
      </c>
      <c r="AJR17" s="102">
        <f t="shared" si="66"/>
        <v>0.68400000000000005</v>
      </c>
      <c r="AJS17" s="102">
        <v>0.69099999999999995</v>
      </c>
      <c r="AJT17" s="102"/>
      <c r="AJU17" s="102">
        <v>0.69899999999999995</v>
      </c>
      <c r="AJV17" s="102">
        <v>0.69199999999999995</v>
      </c>
      <c r="AJW17" s="102"/>
      <c r="AJX17" s="102">
        <v>0.68799999999999994</v>
      </c>
      <c r="AJY17" s="102">
        <v>0.69099999999999995</v>
      </c>
      <c r="AJZ17" s="102">
        <v>0.70299999999999996</v>
      </c>
      <c r="AKA17" s="102">
        <v>0.69099999999999995</v>
      </c>
      <c r="AKB17" s="102">
        <v>0.68700000000000006</v>
      </c>
      <c r="AKC17" s="102">
        <v>0.69799999999999995</v>
      </c>
      <c r="AKD17" s="102">
        <v>0.69199999999999995</v>
      </c>
      <c r="AKE17" s="102">
        <v>0.68899999999999995</v>
      </c>
      <c r="AKF17" s="102">
        <v>0.7</v>
      </c>
      <c r="AKG17" s="102">
        <v>0.69499999999999995</v>
      </c>
      <c r="AKH17" s="102">
        <v>0.69899999999999995</v>
      </c>
      <c r="AKI17" s="102">
        <v>0.68899999999999995</v>
      </c>
      <c r="AKJ17" s="102">
        <v>0.69</v>
      </c>
      <c r="AKK17" s="102">
        <v>0.69499999999999995</v>
      </c>
      <c r="AKL17" s="102">
        <v>0.70399999999999996</v>
      </c>
      <c r="AKM17" s="102">
        <v>0.69299999999999995</v>
      </c>
      <c r="AKN17" s="102"/>
      <c r="AKO17" s="102">
        <v>0.69799999999999995</v>
      </c>
      <c r="AKP17" s="102">
        <v>0.70599999999999996</v>
      </c>
      <c r="AKQ17" s="102">
        <v>0.7</v>
      </c>
      <c r="AKR17" s="102">
        <v>0.70499999999999996</v>
      </c>
      <c r="AKS17" s="102">
        <v>0.69199999999999995</v>
      </c>
      <c r="AKT17" s="102">
        <f t="shared" si="67"/>
        <v>0.68400000000000005</v>
      </c>
      <c r="AKU17" s="102">
        <v>0.70399999999999996</v>
      </c>
      <c r="AKV17" s="102">
        <v>0.70399999999999996</v>
      </c>
      <c r="AKW17" s="102">
        <v>0.70099999999999996</v>
      </c>
      <c r="AKX17" s="102">
        <v>0.70899999999999996</v>
      </c>
      <c r="AKY17" s="102">
        <v>0.69699999999999995</v>
      </c>
      <c r="AKZ17" s="102">
        <f t="shared" si="68"/>
        <v>0.68400000000000005</v>
      </c>
      <c r="ALA17" s="47">
        <v>0.69799999999999995</v>
      </c>
      <c r="ALB17" s="47"/>
      <c r="ALC17" s="47">
        <v>0.70599999999999996</v>
      </c>
      <c r="ALD17" s="47">
        <v>0.70399999999999996</v>
      </c>
      <c r="ALE17" s="47">
        <v>0.69799999999999995</v>
      </c>
      <c r="ALF17" s="47">
        <v>0.70399999999999996</v>
      </c>
      <c r="ALG17" s="47">
        <v>0.71299999999999997</v>
      </c>
      <c r="ALH17" s="47">
        <v>0.71099999999999997</v>
      </c>
      <c r="ALI17" s="47">
        <v>0.71199999999999997</v>
      </c>
      <c r="ALJ17" s="47">
        <v>0.71699999999999997</v>
      </c>
      <c r="ALK17" s="47">
        <v>0.71799999999999997</v>
      </c>
      <c r="ALL17" s="47">
        <v>0.71499999999999997</v>
      </c>
      <c r="ALM17" s="47">
        <v>0.71699999999999997</v>
      </c>
      <c r="ALN17" s="102">
        <f t="shared" si="69"/>
        <v>0.68400000000000005</v>
      </c>
      <c r="ALO17" s="47">
        <v>0.72199999999999998</v>
      </c>
      <c r="ALP17" s="102">
        <v>0.71799999999999997</v>
      </c>
      <c r="ALQ17" s="51"/>
      <c r="ALR17" s="51">
        <v>0.72499999999999998</v>
      </c>
      <c r="ALS17" s="51">
        <v>0.70299999999999996</v>
      </c>
      <c r="ALT17" s="51">
        <f t="shared" si="70"/>
        <v>0.68400000000000005</v>
      </c>
      <c r="ALU17" s="51"/>
      <c r="ALV17" s="461">
        <f t="shared" si="71"/>
        <v>-1</v>
      </c>
      <c r="ALW17" s="102"/>
      <c r="ALX17" s="102">
        <v>0.71199999999999997</v>
      </c>
      <c r="ALY17" s="102"/>
      <c r="ALZ17" s="102">
        <v>0.71</v>
      </c>
      <c r="AMA17" s="102">
        <v>0.74099999999999999</v>
      </c>
      <c r="AMB17" s="102">
        <v>0.74199999999999999</v>
      </c>
      <c r="AMC17" s="102">
        <v>0.73899999999999999</v>
      </c>
      <c r="AMD17" s="102">
        <v>0.73199999999999998</v>
      </c>
      <c r="AME17" s="102">
        <v>0.71199999999999997</v>
      </c>
      <c r="AMF17" s="102">
        <v>0.72</v>
      </c>
      <c r="AMG17" s="102">
        <v>0.73099999999999998</v>
      </c>
      <c r="AMH17" s="102">
        <v>0.72</v>
      </c>
      <c r="AMI17" s="102">
        <v>0.72</v>
      </c>
      <c r="AMJ17" s="102">
        <v>0.72099999999999997</v>
      </c>
      <c r="AMK17" s="102">
        <v>0.72199999999999998</v>
      </c>
      <c r="AML17" s="102">
        <v>0.71299999999999997</v>
      </c>
      <c r="AMM17" s="102">
        <v>0.73399999999999999</v>
      </c>
      <c r="AMN17" s="102">
        <f t="shared" si="72"/>
        <v>0.71199999999999997</v>
      </c>
      <c r="AMO17" s="102">
        <v>0.71699999999999997</v>
      </c>
      <c r="AMP17" s="102"/>
      <c r="AMQ17" s="102">
        <v>0.71199999999999997</v>
      </c>
      <c r="AMR17" s="102">
        <v>0.71799999999999997</v>
      </c>
      <c r="AMS17" s="102">
        <v>0.71699999999999997</v>
      </c>
      <c r="AMT17" s="102">
        <v>0.71499999999999997</v>
      </c>
      <c r="AMU17" s="102">
        <v>0.72</v>
      </c>
      <c r="AMV17" s="102">
        <v>0.71399999999999997</v>
      </c>
      <c r="AMW17" s="1061">
        <v>0.71399999999999997</v>
      </c>
      <c r="AMX17" s="1061">
        <v>0.71899999999999997</v>
      </c>
      <c r="AMY17" s="1061">
        <v>0.71699999999999997</v>
      </c>
      <c r="AMZ17" s="1061">
        <v>0.71699999999999997</v>
      </c>
      <c r="ANA17" s="1061"/>
      <c r="ANB17" s="1061">
        <v>0.71899999999999997</v>
      </c>
      <c r="ANC17" s="1061">
        <v>0.71699999999999997</v>
      </c>
      <c r="AND17" s="1060">
        <f t="shared" si="73"/>
        <v>0.71199999999999997</v>
      </c>
      <c r="ANE17" s="1061">
        <v>0.72699999999999998</v>
      </c>
      <c r="ANF17" s="1061">
        <v>0.72099999999999997</v>
      </c>
      <c r="ANG17" s="1061">
        <v>0.71899999999999997</v>
      </c>
      <c r="ANH17" s="1061">
        <v>0.71699999999999997</v>
      </c>
      <c r="ANI17" s="1061">
        <v>0.72199999999999998</v>
      </c>
      <c r="ANJ17" s="1061">
        <v>0.72299999999999998</v>
      </c>
      <c r="ANK17" s="1061"/>
      <c r="ANL17" s="1061">
        <v>0.73099999999999998</v>
      </c>
      <c r="ANM17" s="1061">
        <v>0.71699999999999997</v>
      </c>
      <c r="ANN17" s="1061">
        <v>0.72499999999999998</v>
      </c>
      <c r="ANO17" s="1061">
        <v>0.71899999999999997</v>
      </c>
      <c r="ANP17" s="1061">
        <v>0.71199999999999997</v>
      </c>
      <c r="ANQ17" s="1061">
        <v>0.71899999999999997</v>
      </c>
      <c r="ANR17" s="102">
        <f t="shared" si="270"/>
        <v>0.71199999999999997</v>
      </c>
      <c r="ANS17" s="1061">
        <v>0.71299999999999997</v>
      </c>
      <c r="ANT17" s="1061">
        <v>0.71699999999999997</v>
      </c>
      <c r="ANU17" s="1061">
        <v>0.71899999999999997</v>
      </c>
      <c r="ANV17" s="1061">
        <v>0.72</v>
      </c>
      <c r="ANW17" s="1061">
        <v>0.71499999999999997</v>
      </c>
      <c r="ANX17" s="1061">
        <v>0.72199999999999998</v>
      </c>
      <c r="ANY17" s="102">
        <v>0.72699999999999998</v>
      </c>
      <c r="ANZ17" s="102"/>
      <c r="AOA17" s="102">
        <v>0.73399999999999999</v>
      </c>
      <c r="AOB17" s="102">
        <v>0.72299999999999998</v>
      </c>
      <c r="AOC17" s="102">
        <v>0.72</v>
      </c>
      <c r="AOD17" s="102">
        <f t="shared" si="74"/>
        <v>0.71199999999999997</v>
      </c>
      <c r="AOE17" s="102">
        <v>0.71799999999999997</v>
      </c>
      <c r="AOF17" s="102">
        <v>0.72299999999999998</v>
      </c>
      <c r="AOG17" s="102">
        <v>0.72899999999999998</v>
      </c>
      <c r="AOH17" s="102">
        <v>0.73</v>
      </c>
      <c r="AOI17" s="102"/>
      <c r="AOJ17" s="102">
        <v>0.72499999999999998</v>
      </c>
      <c r="AOK17" s="102">
        <v>0.72599999999999998</v>
      </c>
      <c r="AOL17" s="102">
        <v>0.72699999999999998</v>
      </c>
      <c r="AOM17" s="102">
        <v>0.72699999999999998</v>
      </c>
      <c r="AON17" s="102">
        <v>0.72299999999999998</v>
      </c>
      <c r="AOO17" s="102">
        <v>0.72</v>
      </c>
      <c r="AOP17" s="102">
        <f t="shared" si="75"/>
        <v>0.71199999999999997</v>
      </c>
      <c r="AOQ17" s="102">
        <v>0.72599999999999998</v>
      </c>
      <c r="AOR17" s="102">
        <v>0.72699999999999998</v>
      </c>
      <c r="AOS17" s="102"/>
      <c r="AOT17" s="102">
        <v>0.73</v>
      </c>
      <c r="AOU17" s="102">
        <v>0.72799999999999998</v>
      </c>
      <c r="AOV17" s="102">
        <v>0.72899999999999998</v>
      </c>
      <c r="AOW17" s="102">
        <v>0.72599999999999998</v>
      </c>
      <c r="AOX17" s="102"/>
      <c r="AOY17" s="102">
        <v>0.73</v>
      </c>
      <c r="AOZ17" s="102">
        <f t="shared" si="76"/>
        <v>0.71199999999999997</v>
      </c>
      <c r="APA17" s="102">
        <v>0.72799999999999998</v>
      </c>
      <c r="APB17" s="102">
        <v>0.72799999999999998</v>
      </c>
      <c r="APC17" s="102">
        <v>0.72899999999999998</v>
      </c>
      <c r="APD17" s="102">
        <v>0.72899999999999998</v>
      </c>
      <c r="APE17" s="102">
        <v>0.72699999999999998</v>
      </c>
      <c r="APF17" s="102"/>
      <c r="APG17" s="102">
        <v>0.72799999999999998</v>
      </c>
      <c r="APH17" s="102">
        <v>0.72699999999999998</v>
      </c>
      <c r="API17" s="102">
        <v>0.72899999999999998</v>
      </c>
      <c r="APJ17" s="102">
        <f t="shared" si="77"/>
        <v>0.71199999999999997</v>
      </c>
      <c r="APK17" s="102">
        <v>0.73</v>
      </c>
      <c r="APL17" s="102">
        <v>0.71699999999999997</v>
      </c>
      <c r="APM17" s="102">
        <v>0.72299999999999998</v>
      </c>
      <c r="APN17" s="102"/>
      <c r="APO17" s="102">
        <v>0.72899999999999998</v>
      </c>
      <c r="APP17" s="102">
        <v>0.71699999999999997</v>
      </c>
      <c r="APQ17" s="102">
        <v>0.71899999999999997</v>
      </c>
      <c r="APR17" s="102">
        <v>0.72799999999999998</v>
      </c>
      <c r="APS17" s="102"/>
      <c r="APT17" s="102">
        <v>0.73099999999999998</v>
      </c>
      <c r="APU17" s="102">
        <v>0.73</v>
      </c>
      <c r="APV17" s="102">
        <v>0.72899999999999998</v>
      </c>
      <c r="APW17" s="102">
        <v>0.72599999999999998</v>
      </c>
      <c r="APX17" s="102">
        <f t="shared" ref="APX17:APX36" si="284">MIN(APJ17,APW17)</f>
        <v>0.71199999999999997</v>
      </c>
      <c r="APY17" s="102">
        <v>0.73</v>
      </c>
      <c r="APZ17" s="102">
        <v>0.73299999999999998</v>
      </c>
      <c r="AQA17" s="102">
        <v>0.72799999999999998</v>
      </c>
      <c r="AQB17" s="102"/>
      <c r="AQC17" s="102">
        <v>0.73</v>
      </c>
      <c r="AQD17" s="102">
        <v>0.87</v>
      </c>
      <c r="AQE17" s="102">
        <v>0.85499999999999998</v>
      </c>
      <c r="AQF17" s="102">
        <v>0.85799999999999998</v>
      </c>
      <c r="AQG17" s="102">
        <v>0.85599999999999998</v>
      </c>
      <c r="AQH17" s="102">
        <v>0.86399999999999999</v>
      </c>
      <c r="AQI17" s="102">
        <v>0.81799999999999995</v>
      </c>
      <c r="AQJ17" s="102">
        <v>0.76100000000000001</v>
      </c>
      <c r="AQK17" s="102">
        <f t="shared" ref="AQK17:AQK36" si="285">MIN(APX17,AQJ17)</f>
        <v>0.71199999999999997</v>
      </c>
      <c r="AQL17" s="102">
        <v>0.82199999999999995</v>
      </c>
      <c r="AQM17" s="102">
        <v>0.81499999999999995</v>
      </c>
      <c r="AQN17" s="102">
        <v>0.82199999999999995</v>
      </c>
      <c r="AQO17" s="102">
        <v>0.83799999999999997</v>
      </c>
      <c r="AQP17" s="102"/>
      <c r="AQQ17" s="102">
        <v>0.82099999999999995</v>
      </c>
      <c r="AQR17" s="102">
        <v>0.81499999999999995</v>
      </c>
      <c r="AQS17" s="102">
        <v>0.99199999999999999</v>
      </c>
      <c r="AQT17" s="102">
        <v>0.98499999999999999</v>
      </c>
      <c r="AQU17" s="102">
        <v>0.98699999999999999</v>
      </c>
      <c r="AQV17" s="102">
        <v>0.76100000000000001</v>
      </c>
      <c r="AQW17" s="102">
        <f t="shared" si="80"/>
        <v>0.71199999999999997</v>
      </c>
      <c r="AQX17" s="102">
        <v>0.99399999999999999</v>
      </c>
      <c r="AQY17" s="102">
        <v>0.98899999999999999</v>
      </c>
      <c r="AQZ17" s="102"/>
      <c r="ARA17" s="102">
        <v>0.98599999999999999</v>
      </c>
      <c r="ARB17" s="102">
        <v>0.98799999999999999</v>
      </c>
      <c r="ARC17" s="102">
        <v>0.98599999999999999</v>
      </c>
      <c r="ARD17" s="102">
        <v>1.0029999999999999</v>
      </c>
      <c r="ARE17" s="102">
        <v>1.008</v>
      </c>
      <c r="ARF17" s="102">
        <v>0.98699999999999999</v>
      </c>
      <c r="ARG17" s="102">
        <v>1.014</v>
      </c>
      <c r="ARH17" s="102">
        <f t="shared" si="81"/>
        <v>0.71199999999999997</v>
      </c>
      <c r="ARI17" s="102">
        <v>1.002</v>
      </c>
      <c r="ARJ17" s="102">
        <v>0.71599999999999997</v>
      </c>
      <c r="ARK17" s="102">
        <v>0.71399999999999997</v>
      </c>
      <c r="ARL17" s="102">
        <v>0.71499999999999997</v>
      </c>
      <c r="ARM17" s="102">
        <v>0.71299999999999997</v>
      </c>
      <c r="ARN17" s="102">
        <v>0.71599999999999997</v>
      </c>
      <c r="ARO17" s="102"/>
      <c r="ARP17" s="102">
        <v>0.71199999999999997</v>
      </c>
      <c r="ARQ17" s="102">
        <v>0.71099999999999997</v>
      </c>
      <c r="ARR17" s="102">
        <v>0.71399999999999997</v>
      </c>
      <c r="ARS17" s="102">
        <v>0.72</v>
      </c>
      <c r="ART17" s="102">
        <v>0.71</v>
      </c>
      <c r="ARU17" s="102">
        <v>0.72399999999999998</v>
      </c>
      <c r="ARV17" s="102">
        <f t="shared" si="82"/>
        <v>0.71199999999999997</v>
      </c>
      <c r="ARW17" s="102">
        <v>0.71</v>
      </c>
      <c r="ARX17" s="102">
        <v>0.72099999999999997</v>
      </c>
      <c r="ARY17" s="102">
        <v>0.71799999999999997</v>
      </c>
      <c r="ARZ17" s="102">
        <v>0.71899999999999997</v>
      </c>
      <c r="ASA17" s="102">
        <v>0.72099999999999997</v>
      </c>
      <c r="ASB17" s="102"/>
      <c r="ASC17" s="102">
        <v>0.72399999999999998</v>
      </c>
      <c r="ASD17" s="102">
        <v>0.72399999999999998</v>
      </c>
      <c r="ASE17" s="102">
        <v>0.72299999999999998</v>
      </c>
      <c r="ASF17" s="102">
        <v>0.72</v>
      </c>
      <c r="ASG17" s="102">
        <v>0.72399999999999998</v>
      </c>
      <c r="ASH17" s="102">
        <v>0.72599999999999998</v>
      </c>
      <c r="ASI17" s="102">
        <f t="shared" si="83"/>
        <v>0.71199999999999997</v>
      </c>
      <c r="ASJ17" s="102">
        <v>0.72399999999999998</v>
      </c>
      <c r="ASK17" s="102">
        <v>0.72699999999999998</v>
      </c>
      <c r="ASL17" s="102"/>
      <c r="ASM17" s="102">
        <v>0.71899999999999997</v>
      </c>
      <c r="ASN17" s="102">
        <v>0.71899999999999997</v>
      </c>
      <c r="ASO17" s="102">
        <v>0.72099999999999997</v>
      </c>
      <c r="ASP17" s="102">
        <v>0.72</v>
      </c>
      <c r="ASQ17" s="102">
        <v>0.72399999999999998</v>
      </c>
      <c r="ASR17" s="102">
        <v>0.72299999999999998</v>
      </c>
      <c r="ASS17" s="102"/>
      <c r="AST17" s="102">
        <v>0.73599999999999999</v>
      </c>
      <c r="ASU17" s="102">
        <v>0.73799999999999999</v>
      </c>
      <c r="ASV17" s="102"/>
      <c r="ASW17" s="102">
        <v>0.72399999999999998</v>
      </c>
      <c r="ASX17" s="102">
        <v>0.73599999999999999</v>
      </c>
      <c r="ASY17" s="102">
        <v>0.752</v>
      </c>
      <c r="ASZ17" s="102">
        <v>0.73499999999999999</v>
      </c>
      <c r="ATA17" s="102"/>
      <c r="ATB17" s="102">
        <v>0.72499999999999998</v>
      </c>
      <c r="ATC17" s="102">
        <v>0.746</v>
      </c>
      <c r="ATD17" s="102">
        <v>0.73099999999999998</v>
      </c>
      <c r="ATE17" s="102">
        <v>0.74</v>
      </c>
      <c r="ATF17" s="102">
        <v>0.74299999999999999</v>
      </c>
      <c r="ATG17" s="102">
        <v>0.74</v>
      </c>
      <c r="ATH17" s="102"/>
      <c r="ATI17" s="102">
        <v>0.73899999999999999</v>
      </c>
      <c r="ATJ17" s="102">
        <v>0.75</v>
      </c>
      <c r="ATK17" s="102">
        <v>0.73899999999999999</v>
      </c>
      <c r="ATL17" s="102">
        <v>0.71799999999999997</v>
      </c>
      <c r="ATM17" s="102">
        <f t="shared" si="84"/>
        <v>0.71199999999999997</v>
      </c>
      <c r="ATN17" s="102">
        <v>0.73799999999999999</v>
      </c>
      <c r="ATO17" s="102">
        <v>0.72299999999999998</v>
      </c>
      <c r="ATP17" s="102">
        <v>0.73899999999999999</v>
      </c>
      <c r="ATQ17" s="102">
        <v>0.73699999999999999</v>
      </c>
      <c r="ATR17" s="102">
        <v>0.73699999999999999</v>
      </c>
      <c r="ATS17" s="102">
        <f t="shared" si="85"/>
        <v>0.71199999999999997</v>
      </c>
      <c r="ATT17" s="47">
        <v>0.73699999999999999</v>
      </c>
      <c r="ATU17" s="47">
        <v>0.74399999999999999</v>
      </c>
      <c r="ATV17" s="47">
        <v>0.74299999999999999</v>
      </c>
      <c r="ATW17" s="47">
        <v>0.73799999999999999</v>
      </c>
      <c r="ATX17" s="47">
        <v>0.74</v>
      </c>
      <c r="ATY17" s="47">
        <v>0.74</v>
      </c>
      <c r="ATZ17" s="47"/>
      <c r="AUA17" s="47">
        <v>0.73799999999999999</v>
      </c>
      <c r="AUB17" s="47">
        <v>0.73799999999999999</v>
      </c>
      <c r="AUC17" s="47">
        <v>0.78400000000000003</v>
      </c>
      <c r="AUD17" s="47">
        <v>0.79200000000000004</v>
      </c>
      <c r="AUE17" s="47">
        <v>0.79400000000000004</v>
      </c>
      <c r="AUF17" s="47">
        <v>0.78700000000000003</v>
      </c>
      <c r="AUG17" s="351">
        <f t="shared" si="86"/>
        <v>0.71199999999999997</v>
      </c>
      <c r="AUH17" s="47">
        <v>0.79</v>
      </c>
      <c r="AUI17" s="102">
        <v>0.78500000000000003</v>
      </c>
      <c r="AUJ17" s="47">
        <v>0.79200000000000004</v>
      </c>
      <c r="AUK17" s="47">
        <v>0.79400000000000004</v>
      </c>
      <c r="AUL17" s="47"/>
      <c r="AUM17" s="47">
        <v>0.79500000000000004</v>
      </c>
      <c r="AUN17" s="47">
        <v>0.746</v>
      </c>
      <c r="AUO17" s="51">
        <v>0.76500000000000001</v>
      </c>
      <c r="AUP17" s="47">
        <f t="shared" si="87"/>
        <v>0.71199999999999997</v>
      </c>
      <c r="AUQ17" s="47">
        <v>0.73399999999999999</v>
      </c>
      <c r="AUR17" s="51">
        <v>0.73</v>
      </c>
      <c r="AUS17" s="51"/>
      <c r="AUT17" s="51">
        <v>0.73299999999999998</v>
      </c>
      <c r="AUU17" s="51">
        <v>0.75</v>
      </c>
      <c r="AUV17" s="47">
        <v>0.748</v>
      </c>
      <c r="AUW17" s="51"/>
      <c r="AUX17" s="47">
        <f t="shared" si="88"/>
        <v>0.71199999999999997</v>
      </c>
      <c r="AUY17" s="47">
        <v>0.72</v>
      </c>
      <c r="AUZ17" s="47">
        <v>0.74299999999999999</v>
      </c>
      <c r="AVA17" s="47">
        <v>0.72399999999999998</v>
      </c>
      <c r="AVB17" s="47">
        <v>0.72599999999999998</v>
      </c>
      <c r="AVC17" s="47"/>
      <c r="AVD17" s="47"/>
      <c r="AVE17" s="47">
        <v>0.70899999999999996</v>
      </c>
      <c r="AVF17" s="36">
        <v>0.74299999999999999</v>
      </c>
      <c r="AVG17" s="36">
        <f t="shared" si="89"/>
        <v>0.71199999999999997</v>
      </c>
      <c r="AVH17" s="47">
        <v>0.73399999999999999</v>
      </c>
      <c r="AVI17" s="47">
        <v>0.73799999999999999</v>
      </c>
      <c r="AVJ17" s="47">
        <v>0.753</v>
      </c>
      <c r="AVK17" s="47">
        <v>0.74399999999999999</v>
      </c>
      <c r="AVL17" s="47"/>
      <c r="AVM17" s="47">
        <v>0.749</v>
      </c>
      <c r="AVN17" s="47">
        <v>0.754</v>
      </c>
      <c r="AVO17" s="47">
        <v>0.755</v>
      </c>
      <c r="AVP17" s="47"/>
      <c r="AVQ17" s="47">
        <v>0.746</v>
      </c>
      <c r="AVR17" s="52">
        <v>0.752</v>
      </c>
      <c r="AVS17" s="47">
        <f>MIN(AVR17,AVG17)</f>
        <v>0.71199999999999997</v>
      </c>
      <c r="AVT17" s="47">
        <v>0.75900000000000001</v>
      </c>
      <c r="AVU17" s="1162">
        <v>0.76100000000000001</v>
      </c>
      <c r="AVV17" s="1162">
        <v>0.754</v>
      </c>
      <c r="AVW17" s="52">
        <v>0.74</v>
      </c>
      <c r="AVX17" s="52">
        <f t="shared" si="90"/>
        <v>0.71199999999999997</v>
      </c>
      <c r="AVY17" s="52">
        <v>0.73499999999999999</v>
      </c>
      <c r="AVZ17" s="52">
        <v>0.74</v>
      </c>
      <c r="AWA17" s="52">
        <v>0.72599999999999998</v>
      </c>
      <c r="AWB17" s="52">
        <v>0.88300000000000001</v>
      </c>
      <c r="AWC17" s="52">
        <v>0.84499999999999997</v>
      </c>
      <c r="AWD17" s="971">
        <v>0.92100000000000004</v>
      </c>
      <c r="AWE17" s="971">
        <v>0.91</v>
      </c>
      <c r="AWF17" s="971">
        <v>0.83699999999999997</v>
      </c>
      <c r="AWG17" s="971">
        <v>0.83899999999999997</v>
      </c>
      <c r="AWH17" s="971">
        <v>0.82199999999999995</v>
      </c>
      <c r="AWI17" s="971"/>
      <c r="AWJ17" s="971">
        <v>0.81699999999999995</v>
      </c>
      <c r="AWK17" s="640">
        <v>0.84899999999999998</v>
      </c>
      <c r="AWL17" s="640">
        <v>0.88200000000000001</v>
      </c>
      <c r="AWM17" s="971">
        <f t="shared" si="92"/>
        <v>0.88200000000000001</v>
      </c>
      <c r="AWN17" s="971">
        <v>0.84799999999999998</v>
      </c>
      <c r="AWO17" s="971"/>
      <c r="AWP17" s="971"/>
      <c r="AWQ17" s="971">
        <v>0.82699999999999996</v>
      </c>
      <c r="AWR17" s="971">
        <v>0.84399999999999997</v>
      </c>
      <c r="AWS17" s="971">
        <v>0.85599999999999998</v>
      </c>
      <c r="AWT17" s="971">
        <v>0.82599999999999996</v>
      </c>
      <c r="AWU17" s="971">
        <v>0.81100000000000005</v>
      </c>
      <c r="AWV17" s="971">
        <v>0.85599999999999998</v>
      </c>
      <c r="AWW17" s="971">
        <f t="shared" si="258"/>
        <v>0.85599999999999998</v>
      </c>
      <c r="AWX17" s="971">
        <v>0.81799999999999995</v>
      </c>
      <c r="AWY17" s="971">
        <v>0.81399999999999995</v>
      </c>
      <c r="AWZ17" s="971">
        <v>0.83899999999999997</v>
      </c>
      <c r="AXA17" s="971">
        <v>0.84399999999999997</v>
      </c>
      <c r="AXB17" s="971">
        <v>0.80700000000000005</v>
      </c>
      <c r="AXC17" s="971">
        <v>0.84399999999999997</v>
      </c>
      <c r="AXD17" s="971">
        <v>0.83699999999999997</v>
      </c>
      <c r="AXE17" s="971">
        <v>0.84399999999999997</v>
      </c>
      <c r="AXF17" s="58">
        <v>0.81100000000000005</v>
      </c>
      <c r="AXG17" s="971">
        <f t="shared" si="93"/>
        <v>0.81100000000000005</v>
      </c>
      <c r="AXH17" s="971">
        <v>0.84499999999999997</v>
      </c>
      <c r="AXI17" s="971"/>
      <c r="AXJ17" s="971">
        <v>0.85</v>
      </c>
      <c r="AXK17" s="971">
        <v>0.84499999999999997</v>
      </c>
      <c r="AXL17" s="971"/>
      <c r="AXM17" s="1401">
        <v>0.85</v>
      </c>
      <c r="AXN17" s="971">
        <v>0.84399999999999997</v>
      </c>
      <c r="AXO17" s="971">
        <v>0.83199999999999996</v>
      </c>
      <c r="AXP17" s="971">
        <v>0.84199999999999997</v>
      </c>
      <c r="AXQ17" s="971">
        <v>0.84</v>
      </c>
      <c r="AXR17" s="971">
        <v>0.83899999999999997</v>
      </c>
      <c r="AXS17" s="971">
        <v>0.84099999999999997</v>
      </c>
      <c r="AXT17" s="971"/>
      <c r="AXU17" s="971">
        <v>0.84399999999999997</v>
      </c>
      <c r="AXV17" s="971">
        <v>0.83899999999999997</v>
      </c>
      <c r="AXW17" s="971"/>
      <c r="AXX17" s="971">
        <v>0.84199999999999997</v>
      </c>
      <c r="AXY17" s="971">
        <v>0.76200000000000001</v>
      </c>
      <c r="AXZ17" s="971"/>
      <c r="AYA17" s="971">
        <v>0.753</v>
      </c>
      <c r="AYB17" s="971"/>
      <c r="AYC17" s="971">
        <v>0.752</v>
      </c>
      <c r="AYD17" s="971"/>
      <c r="AYE17" s="971">
        <v>0.755</v>
      </c>
      <c r="AYF17" s="971">
        <v>0.753</v>
      </c>
      <c r="AYG17" s="971">
        <v>0.754</v>
      </c>
      <c r="AYH17" s="971">
        <v>0.752</v>
      </c>
      <c r="AYI17" s="971"/>
      <c r="AYJ17" s="971">
        <v>0.73899999999999999</v>
      </c>
      <c r="AYK17" s="971"/>
      <c r="AYL17" s="971">
        <v>0.745</v>
      </c>
      <c r="AYM17" s="971"/>
      <c r="AYN17" s="971">
        <v>0.746</v>
      </c>
      <c r="AYO17" s="971"/>
      <c r="AYP17" s="6">
        <f t="shared" si="95"/>
        <v>-0.12235294117647057</v>
      </c>
      <c r="AYQ17" s="1061">
        <v>0.67700000000000005</v>
      </c>
      <c r="AYR17" s="1061">
        <v>0.68600000000000005</v>
      </c>
      <c r="AYS17" s="1061">
        <v>0.67600000000000005</v>
      </c>
      <c r="AYT17" s="1061">
        <v>0.67</v>
      </c>
      <c r="AYU17" s="1061">
        <v>0.66500000000000004</v>
      </c>
      <c r="AYV17" s="1061">
        <v>0.66600000000000004</v>
      </c>
      <c r="AYW17" s="1061">
        <v>0.67</v>
      </c>
      <c r="AYX17" s="1061">
        <v>0.67300000000000004</v>
      </c>
      <c r="AYY17" s="1061">
        <v>0.67300000000000004</v>
      </c>
      <c r="AYZ17" s="1061">
        <v>0.67200000000000004</v>
      </c>
      <c r="AZA17" s="1061"/>
      <c r="AZB17" s="1061">
        <v>0.67600000000000005</v>
      </c>
      <c r="AZC17" s="1061">
        <v>0.67900000000000005</v>
      </c>
      <c r="AZD17" s="1061">
        <f t="shared" si="96"/>
        <v>0.67</v>
      </c>
      <c r="AZE17" s="1061">
        <v>0.67400000000000004</v>
      </c>
      <c r="AZF17" s="1061">
        <v>0.67300000000000004</v>
      </c>
      <c r="AZG17" s="1061">
        <v>0.67300000000000004</v>
      </c>
      <c r="AZH17" s="1061">
        <v>0.68</v>
      </c>
      <c r="AZI17" s="1061">
        <v>0.68</v>
      </c>
      <c r="AZJ17" s="1061">
        <v>0.67100000000000004</v>
      </c>
      <c r="AZK17" s="1061">
        <v>0.68</v>
      </c>
      <c r="AZL17" s="1061">
        <v>0.67700000000000005</v>
      </c>
      <c r="AZM17" s="1061">
        <v>0.67700000000000005</v>
      </c>
      <c r="AZN17" s="1061">
        <v>0.67800000000000005</v>
      </c>
      <c r="AZO17" s="1061">
        <v>0.67600000000000005</v>
      </c>
      <c r="AZP17" s="1061">
        <v>0.68700000000000006</v>
      </c>
      <c r="AZQ17" s="1061">
        <v>0.68600000000000005</v>
      </c>
      <c r="AZR17" s="1061">
        <v>0.67900000000000005</v>
      </c>
      <c r="AZS17" s="1060">
        <f t="shared" si="97"/>
        <v>0.67</v>
      </c>
      <c r="AZT17" s="1061">
        <v>0.67500000000000004</v>
      </c>
      <c r="AZU17" s="1061">
        <v>0.68200000000000005</v>
      </c>
      <c r="AZV17" s="1061">
        <v>0.68500000000000005</v>
      </c>
      <c r="AZW17" s="1061">
        <v>0.67800000000000005</v>
      </c>
      <c r="AZX17" s="1061">
        <v>0.68</v>
      </c>
      <c r="AZY17" s="1061">
        <v>0.67900000000000005</v>
      </c>
      <c r="AZZ17" s="1061">
        <v>0.67900000000000005</v>
      </c>
      <c r="BAA17" s="1061">
        <v>0.67700000000000005</v>
      </c>
      <c r="BAB17" s="1061">
        <v>0.68400000000000005</v>
      </c>
      <c r="BAC17" s="1061">
        <v>0.67700000000000005</v>
      </c>
      <c r="BAD17" s="1061">
        <v>0.67</v>
      </c>
      <c r="BAE17" s="1061">
        <v>0.67700000000000005</v>
      </c>
      <c r="BAF17" s="102">
        <f t="shared" si="271"/>
        <v>0.67</v>
      </c>
      <c r="BAG17" s="1061">
        <v>0.68100000000000005</v>
      </c>
      <c r="BAH17" s="1061">
        <v>0.68300000000000005</v>
      </c>
      <c r="BAI17" s="1061">
        <v>0.68500000000000005</v>
      </c>
      <c r="BAJ17" s="1061">
        <v>0.68</v>
      </c>
      <c r="BAK17" s="1061">
        <v>0.68100000000000005</v>
      </c>
      <c r="BAL17" s="1061">
        <v>0.68400000000000005</v>
      </c>
      <c r="BAM17" s="102">
        <v>0.69099999999999995</v>
      </c>
      <c r="BAN17" s="102">
        <v>0.67600000000000005</v>
      </c>
      <c r="BAO17" s="102">
        <v>0.69199999999999995</v>
      </c>
      <c r="BAP17" s="102">
        <v>0.69</v>
      </c>
      <c r="BAQ17" s="102">
        <f t="shared" si="98"/>
        <v>0.67</v>
      </c>
      <c r="BAR17" s="102">
        <v>0.67800000000000005</v>
      </c>
      <c r="BAS17" s="102">
        <v>0.68500000000000005</v>
      </c>
      <c r="BAT17" s="102">
        <v>0.68700000000000006</v>
      </c>
      <c r="BAU17" s="102">
        <v>0.68400000000000005</v>
      </c>
      <c r="BAV17" s="102">
        <v>0.68600000000000005</v>
      </c>
      <c r="BAW17" s="102">
        <v>0.68899999999999995</v>
      </c>
      <c r="BAX17" s="102">
        <v>0.68799999999999994</v>
      </c>
      <c r="BAY17" s="102"/>
      <c r="BAZ17" s="102">
        <v>0.68899999999999995</v>
      </c>
      <c r="BBA17" s="102">
        <v>0.68799999999999994</v>
      </c>
      <c r="BBB17" s="102">
        <v>0.69</v>
      </c>
      <c r="BBC17" s="102">
        <f t="shared" si="99"/>
        <v>0.67</v>
      </c>
      <c r="BBD17" s="102">
        <v>0.68600000000000005</v>
      </c>
      <c r="BBE17" s="102"/>
      <c r="BBF17" s="102">
        <v>0.68600000000000005</v>
      </c>
      <c r="BBG17" s="102">
        <v>0.68700000000000006</v>
      </c>
      <c r="BBH17" s="102"/>
      <c r="BBI17" s="102">
        <v>0.68899999999999995</v>
      </c>
      <c r="BBJ17" s="102">
        <v>0.68799999999999994</v>
      </c>
      <c r="BBK17" s="102">
        <v>0.68899999999999995</v>
      </c>
      <c r="BBL17" s="102"/>
      <c r="BBM17" s="102">
        <v>0.69199999999999995</v>
      </c>
      <c r="BBN17" s="102">
        <f t="shared" si="100"/>
        <v>0.67</v>
      </c>
      <c r="BBO17" s="102">
        <v>0.69099999999999995</v>
      </c>
      <c r="BBP17" s="102"/>
      <c r="BBQ17" s="102">
        <v>0.68899999999999995</v>
      </c>
      <c r="BBR17" s="102">
        <v>0.68700000000000006</v>
      </c>
      <c r="BBS17" s="102">
        <v>0.68799999999999994</v>
      </c>
      <c r="BBT17" s="102">
        <v>0.68799999999999994</v>
      </c>
      <c r="BBU17" s="102">
        <v>0.68700000000000006</v>
      </c>
      <c r="BBV17" s="102">
        <v>0.68799999999999994</v>
      </c>
      <c r="BBW17" s="102">
        <v>0.68600000000000005</v>
      </c>
      <c r="BBX17" s="102">
        <f t="shared" si="101"/>
        <v>0.67</v>
      </c>
      <c r="BBY17" s="102">
        <v>0.68700000000000006</v>
      </c>
      <c r="BBZ17" s="102">
        <v>0.69</v>
      </c>
      <c r="BCA17" s="102">
        <v>0.69599999999999995</v>
      </c>
      <c r="BCB17" s="102">
        <v>0.69</v>
      </c>
      <c r="BCC17" s="102">
        <v>0.69699999999999995</v>
      </c>
      <c r="BCD17" s="102"/>
      <c r="BCE17" s="102">
        <v>0.69699999999999995</v>
      </c>
      <c r="BCF17" s="102">
        <v>0.69199999999999995</v>
      </c>
      <c r="BCG17" s="102">
        <v>0.68700000000000006</v>
      </c>
      <c r="BCH17" s="102">
        <v>0.69199999999999995</v>
      </c>
      <c r="BCI17" s="102">
        <v>0.69</v>
      </c>
      <c r="BCJ17" s="102">
        <v>0.69099999999999995</v>
      </c>
      <c r="BCK17" s="102">
        <f t="shared" ref="BCK17:BCK36" si="286">MIN(BBX17,BCJ17)</f>
        <v>0.67</v>
      </c>
      <c r="BCL17" s="102">
        <v>0.69</v>
      </c>
      <c r="BCM17" s="102">
        <v>0.68799999999999994</v>
      </c>
      <c r="BCN17" s="102"/>
      <c r="BCO17" s="102">
        <v>0.69</v>
      </c>
      <c r="BCP17" s="102">
        <v>0.68700000000000006</v>
      </c>
      <c r="BCQ17" s="102">
        <v>0.85299999999999998</v>
      </c>
      <c r="BCR17" s="102"/>
      <c r="BCS17" s="102">
        <v>0.89300000000000002</v>
      </c>
      <c r="BCT17" s="102">
        <v>0.89900000000000002</v>
      </c>
      <c r="BCU17" s="102">
        <v>0.89600000000000002</v>
      </c>
      <c r="BCV17" s="102">
        <v>0.90300000000000002</v>
      </c>
      <c r="BCW17" s="102">
        <v>0.874</v>
      </c>
      <c r="BCX17" s="102">
        <v>0.70299999999999996</v>
      </c>
      <c r="BCY17" s="102">
        <f t="shared" ref="BCY17:BCY36" si="287">MIN(BCK17,BCX17)</f>
        <v>0.67</v>
      </c>
      <c r="BCZ17" s="102">
        <v>0.872</v>
      </c>
      <c r="BDA17" s="102">
        <v>0.86399999999999999</v>
      </c>
      <c r="BDB17" s="102"/>
      <c r="BDC17" s="102">
        <v>0.85599999999999998</v>
      </c>
      <c r="BDD17" s="102">
        <v>0.86099999999999999</v>
      </c>
      <c r="BDE17" s="102">
        <v>0.85599999999999998</v>
      </c>
      <c r="BDF17" s="102">
        <v>0.85599999999999998</v>
      </c>
      <c r="BDG17" s="102">
        <v>1.036</v>
      </c>
      <c r="BDH17" s="102">
        <v>0.995</v>
      </c>
      <c r="BDI17" s="102">
        <v>0.99399999999999999</v>
      </c>
      <c r="BDJ17" s="102">
        <v>0.70299999999999996</v>
      </c>
      <c r="BDK17" s="102">
        <f t="shared" si="104"/>
        <v>0.67</v>
      </c>
      <c r="BDL17" s="102"/>
      <c r="BDM17" s="102">
        <v>0.97799999999999998</v>
      </c>
      <c r="BDN17" s="102">
        <v>0.97</v>
      </c>
      <c r="BDO17" s="102">
        <v>0.96799999999999997</v>
      </c>
      <c r="BDP17" s="102">
        <v>0.97499999999999998</v>
      </c>
      <c r="BDQ17" s="102">
        <v>0.98499999999999999</v>
      </c>
      <c r="BDR17" s="102">
        <v>0.98399999999999999</v>
      </c>
      <c r="BDS17" s="102">
        <v>0.97</v>
      </c>
      <c r="BDT17" s="102">
        <v>0.97899999999999998</v>
      </c>
      <c r="BDU17" s="102"/>
      <c r="BDV17" s="102">
        <v>1.006</v>
      </c>
      <c r="BDW17" s="102">
        <f t="shared" si="105"/>
        <v>0.67</v>
      </c>
      <c r="BDX17" s="102">
        <v>0.98099999999999998</v>
      </c>
      <c r="BDY17" s="102">
        <v>0.69099999999999995</v>
      </c>
      <c r="BDZ17" s="102">
        <v>0.69099999999999995</v>
      </c>
      <c r="BEA17" s="102">
        <v>0.68700000000000006</v>
      </c>
      <c r="BEB17" s="102"/>
      <c r="BEC17" s="102">
        <v>0.68799999999999994</v>
      </c>
      <c r="BED17" s="102">
        <v>0.69099999999999995</v>
      </c>
      <c r="BEE17" s="102">
        <v>0.69</v>
      </c>
      <c r="BEF17" s="102">
        <v>0.68700000000000006</v>
      </c>
      <c r="BEG17" s="102">
        <v>0.68500000000000005</v>
      </c>
      <c r="BEH17" s="102">
        <v>0.68799999999999994</v>
      </c>
      <c r="BEI17" s="102">
        <v>0.68799999999999994</v>
      </c>
      <c r="BEJ17" s="102">
        <v>0.69199999999999995</v>
      </c>
      <c r="BEK17" s="102">
        <f t="shared" si="106"/>
        <v>0.67</v>
      </c>
      <c r="BEL17" s="102">
        <v>0.69</v>
      </c>
      <c r="BEM17" s="102">
        <v>0.68500000000000005</v>
      </c>
      <c r="BEN17" s="102">
        <v>0.68799999999999994</v>
      </c>
      <c r="BEO17" s="102">
        <v>0.69</v>
      </c>
      <c r="BEP17" s="102">
        <v>0.69099999999999995</v>
      </c>
      <c r="BEQ17" s="102">
        <v>0.69799999999999995</v>
      </c>
      <c r="BER17" s="102"/>
      <c r="BES17" s="102">
        <v>0.70099999999999996</v>
      </c>
      <c r="BET17" s="102">
        <v>0.70099999999999996</v>
      </c>
      <c r="BEU17" s="102">
        <v>0.69899999999999995</v>
      </c>
      <c r="BEV17" s="102">
        <v>0.69899999999999995</v>
      </c>
      <c r="BEW17" s="102">
        <v>0.71</v>
      </c>
      <c r="BEX17" s="102">
        <f t="shared" si="107"/>
        <v>0.67</v>
      </c>
      <c r="BEY17" s="102">
        <v>0.69699999999999995</v>
      </c>
      <c r="BEZ17" s="102">
        <v>0.69899999999999995</v>
      </c>
      <c r="BFA17" s="102">
        <v>0.70099999999999996</v>
      </c>
      <c r="BFB17" s="102">
        <v>0.69799999999999995</v>
      </c>
      <c r="BFC17" s="102">
        <v>0.69899999999999995</v>
      </c>
      <c r="BFD17" s="102">
        <v>0.69799999999999995</v>
      </c>
      <c r="BFE17" s="102">
        <v>0.7</v>
      </c>
      <c r="BFF17" s="102">
        <v>0.7</v>
      </c>
      <c r="BFG17" s="102">
        <v>0.70499999999999996</v>
      </c>
      <c r="BFH17" s="102">
        <v>0.69699999999999995</v>
      </c>
      <c r="BFI17" s="102">
        <v>0.70299999999999996</v>
      </c>
      <c r="BFJ17" s="102">
        <v>0.70699999999999996</v>
      </c>
      <c r="BFK17" s="102"/>
      <c r="BFL17" s="102">
        <v>0.69699999999999995</v>
      </c>
      <c r="BFM17" s="102">
        <v>0.69699999999999995</v>
      </c>
      <c r="BFN17" s="102">
        <v>0.70399999999999996</v>
      </c>
      <c r="BFO17" s="102">
        <v>0.71</v>
      </c>
      <c r="BFP17" s="102">
        <v>0.70399999999999996</v>
      </c>
      <c r="BFQ17" s="102">
        <v>0.69699999999999995</v>
      </c>
      <c r="BFR17" s="102"/>
      <c r="BFS17" s="102">
        <v>0.70099999999999996</v>
      </c>
      <c r="BFT17" s="102">
        <v>0.70299999999999996</v>
      </c>
      <c r="BFU17" s="102">
        <v>0.70099999999999996</v>
      </c>
      <c r="BFV17" s="102">
        <v>0.71399999999999997</v>
      </c>
      <c r="BFW17" s="102">
        <v>0.70799999999999996</v>
      </c>
      <c r="BFX17" s="102">
        <v>0.70899999999999996</v>
      </c>
      <c r="BFY17" s="102">
        <f t="shared" si="108"/>
        <v>0.67</v>
      </c>
      <c r="BFZ17" s="102">
        <v>0.70599999999999996</v>
      </c>
      <c r="BGA17" s="102">
        <v>0.70699999999999996</v>
      </c>
      <c r="BGB17" s="102">
        <v>0.70699999999999996</v>
      </c>
      <c r="BGC17" s="102">
        <v>0.70699999999999996</v>
      </c>
      <c r="BGD17" s="102">
        <v>0.71399999999999997</v>
      </c>
      <c r="BGE17" s="102">
        <f t="shared" si="109"/>
        <v>0.67</v>
      </c>
      <c r="BGF17" s="47">
        <v>0.71</v>
      </c>
      <c r="BGG17" s="47"/>
      <c r="BGH17" s="47">
        <v>0.71299999999999997</v>
      </c>
      <c r="BGI17" s="47">
        <v>0.71599999999999997</v>
      </c>
      <c r="BGJ17" s="47">
        <v>0.70899999999999996</v>
      </c>
      <c r="BGK17" s="47">
        <v>0.70799999999999996</v>
      </c>
      <c r="BGL17" s="47">
        <v>0.71</v>
      </c>
      <c r="BGM17" s="47"/>
      <c r="BGN17" s="47">
        <v>0.71099999999999997</v>
      </c>
      <c r="BGO17" s="47"/>
      <c r="BGP17" s="47">
        <v>0.71799999999999997</v>
      </c>
      <c r="BGQ17" s="47">
        <v>0.753</v>
      </c>
      <c r="BGR17" s="47">
        <v>0.745</v>
      </c>
      <c r="BGS17" s="47">
        <v>0.749</v>
      </c>
      <c r="BGT17" s="47">
        <v>0.748</v>
      </c>
      <c r="BGU17" s="102">
        <f t="shared" si="110"/>
        <v>0.67</v>
      </c>
      <c r="BGV17" s="102">
        <v>0.752</v>
      </c>
      <c r="BGW17" s="47"/>
      <c r="BGX17" s="47">
        <v>0.75800000000000001</v>
      </c>
      <c r="BGY17" s="47">
        <v>0.751</v>
      </c>
      <c r="BGZ17" s="47">
        <v>0.75700000000000001</v>
      </c>
      <c r="BHA17" s="47">
        <v>0.752</v>
      </c>
      <c r="BHB17" s="47">
        <v>0.71499999999999997</v>
      </c>
      <c r="BHC17" s="51">
        <v>0.70399999999999996</v>
      </c>
      <c r="BHD17" s="47">
        <f t="shared" si="111"/>
        <v>0.67</v>
      </c>
      <c r="BHE17" s="47">
        <v>0.71699999999999997</v>
      </c>
      <c r="BHF17" s="51">
        <v>0.71899999999999997</v>
      </c>
      <c r="BHG17" s="51"/>
      <c r="BHH17" s="51">
        <v>0.71399999999999997</v>
      </c>
      <c r="BHI17" s="51">
        <v>0.70099999999999996</v>
      </c>
      <c r="BHJ17" s="47">
        <v>0.70199999999999996</v>
      </c>
      <c r="BHK17" s="51">
        <v>0.70399999999999996</v>
      </c>
      <c r="BHL17" s="47">
        <f t="shared" si="112"/>
        <v>0.67</v>
      </c>
      <c r="BHM17" s="47">
        <v>0.68500000000000005</v>
      </c>
      <c r="BHN17" s="47">
        <v>0.71299999999999997</v>
      </c>
      <c r="BHO17" s="47">
        <v>0.69299999999999995</v>
      </c>
      <c r="BHP17" s="47">
        <v>0.69899999999999995</v>
      </c>
      <c r="BHQ17" s="47"/>
      <c r="BHR17" s="47">
        <v>0.70599999999999996</v>
      </c>
      <c r="BHS17" s="36">
        <v>0.69899999999999995</v>
      </c>
      <c r="BHT17" s="47">
        <f t="shared" si="113"/>
        <v>0.67</v>
      </c>
      <c r="BHU17" s="47">
        <v>0.70399999999999996</v>
      </c>
      <c r="BHV17" s="47">
        <v>0.70399999999999996</v>
      </c>
      <c r="BHW17" s="47">
        <v>0.72199999999999998</v>
      </c>
      <c r="BHX17" s="47">
        <v>0.71799999999999997</v>
      </c>
      <c r="BHY17" s="47">
        <v>0.71899999999999997</v>
      </c>
      <c r="BHZ17" s="47">
        <v>0.71899999999999997</v>
      </c>
      <c r="BIA17" s="47">
        <v>0.71499999999999997</v>
      </c>
      <c r="BIB17" s="47">
        <v>0.70899999999999996</v>
      </c>
      <c r="BIC17" s="52">
        <v>0.71299999999999997</v>
      </c>
      <c r="BID17" s="47">
        <f>MIN(BIC17,BHT17)</f>
        <v>0.67</v>
      </c>
      <c r="BIE17" s="47">
        <v>0.71199999999999997</v>
      </c>
      <c r="BIF17" s="1162">
        <v>0.71</v>
      </c>
      <c r="BIG17" s="1162">
        <v>0.71799999999999997</v>
      </c>
      <c r="BIH17" s="52">
        <v>0.71899999999999997</v>
      </c>
      <c r="BII17" s="52">
        <f t="shared" si="114"/>
        <v>0.67</v>
      </c>
      <c r="BIJ17" s="52">
        <v>0.71299999999999997</v>
      </c>
      <c r="BIK17" s="52">
        <v>0.72199999999999998</v>
      </c>
      <c r="BIL17" s="52">
        <v>0.71599999999999997</v>
      </c>
      <c r="BIM17" s="52">
        <v>0.85099999999999998</v>
      </c>
      <c r="BIN17" s="52">
        <v>0.82399999999999995</v>
      </c>
      <c r="BIO17" s="971">
        <v>0.85199999999999998</v>
      </c>
      <c r="BIP17" s="971">
        <v>0.85</v>
      </c>
      <c r="BIQ17" s="971">
        <v>0.82099999999999995</v>
      </c>
      <c r="BIR17" s="971">
        <v>0.83199999999999996</v>
      </c>
      <c r="BIS17" s="971">
        <v>0.79900000000000004</v>
      </c>
      <c r="BIT17" s="971">
        <v>0.81200000000000006</v>
      </c>
      <c r="BIU17" s="971"/>
      <c r="BIV17" s="1283">
        <v>0.79800000000000004</v>
      </c>
      <c r="BIW17" s="971">
        <v>0.84199999999999997</v>
      </c>
      <c r="BIX17" s="971">
        <f t="shared" si="116"/>
        <v>0.84199999999999997</v>
      </c>
      <c r="BIY17" s="971">
        <v>0.78700000000000003</v>
      </c>
      <c r="BIZ17" s="971"/>
      <c r="BJA17" s="971"/>
      <c r="BJB17" s="971">
        <v>0.78100000000000003</v>
      </c>
      <c r="BJC17" s="971">
        <v>0.76900000000000002</v>
      </c>
      <c r="BJD17" s="971">
        <v>0.81200000000000006</v>
      </c>
      <c r="BJE17" s="971">
        <v>0.79700000000000004</v>
      </c>
      <c r="BJF17" s="971">
        <v>0.78400000000000003</v>
      </c>
      <c r="BJG17" s="971">
        <v>0.80400000000000005</v>
      </c>
      <c r="BJH17" s="971">
        <f t="shared" si="259"/>
        <v>0.80400000000000005</v>
      </c>
      <c r="BJI17" s="971">
        <v>0.78100000000000003</v>
      </c>
      <c r="BJJ17" s="971">
        <v>0.77100000000000002</v>
      </c>
      <c r="BJK17" s="971">
        <v>0.79900000000000004</v>
      </c>
      <c r="BJL17" s="971">
        <v>0.79700000000000004</v>
      </c>
      <c r="BJM17" s="971">
        <v>0.79300000000000004</v>
      </c>
      <c r="BJN17" s="971">
        <v>0.8</v>
      </c>
      <c r="BJO17" s="971">
        <v>0.8</v>
      </c>
      <c r="BJP17" s="971">
        <v>0.8</v>
      </c>
      <c r="BJQ17" s="58">
        <v>0.78400000000000003</v>
      </c>
      <c r="BJR17" s="58">
        <f t="shared" si="117"/>
        <v>0.78400000000000003</v>
      </c>
      <c r="BJS17" s="971">
        <v>0.80300000000000005</v>
      </c>
      <c r="BJT17" s="971"/>
      <c r="BJU17" s="971">
        <v>0.81</v>
      </c>
      <c r="BJV17" s="971">
        <v>0.79700000000000004</v>
      </c>
      <c r="BJW17" s="971"/>
      <c r="BJX17" s="1401">
        <v>0.79</v>
      </c>
      <c r="BJY17" s="971">
        <v>0.79200000000000004</v>
      </c>
      <c r="BJZ17" s="971">
        <v>0.79200000000000004</v>
      </c>
      <c r="BKA17" s="971">
        <v>0.78800000000000003</v>
      </c>
      <c r="BKB17" s="971">
        <v>0.80200000000000005</v>
      </c>
      <c r="BKC17" s="971">
        <v>0.80200000000000005</v>
      </c>
      <c r="BKD17" s="971">
        <v>0.79600000000000004</v>
      </c>
      <c r="BKE17" s="971"/>
      <c r="BKF17" s="971">
        <v>0.79100000000000004</v>
      </c>
      <c r="BKG17" s="971">
        <v>0.78300000000000003</v>
      </c>
      <c r="BKH17" s="971"/>
      <c r="BKI17" s="971">
        <v>0.79</v>
      </c>
      <c r="BKJ17" s="971">
        <v>0.71199999999999997</v>
      </c>
      <c r="BKK17" s="971"/>
      <c r="BKL17" s="971">
        <v>0.72099999999999997</v>
      </c>
      <c r="BKM17" s="971"/>
      <c r="BKN17" s="971">
        <v>0.71199999999999997</v>
      </c>
      <c r="BKO17" s="971"/>
      <c r="BKP17" s="971">
        <v>0.71</v>
      </c>
      <c r="BKQ17" s="971">
        <v>0.71899999999999997</v>
      </c>
      <c r="BKR17" s="971">
        <v>0.72</v>
      </c>
      <c r="BKS17" s="971">
        <v>0.73</v>
      </c>
      <c r="BKT17" s="971"/>
      <c r="BKU17" s="971">
        <v>0.72699999999999998</v>
      </c>
      <c r="BKV17" s="971"/>
      <c r="BKW17" s="971">
        <v>0.72</v>
      </c>
      <c r="BKX17" s="971"/>
      <c r="BKY17" s="971">
        <v>0.72199999999999998</v>
      </c>
      <c r="BKZ17" s="971"/>
      <c r="BLA17" s="6">
        <f t="shared" si="119"/>
        <v>-8.6075949367088678E-2</v>
      </c>
      <c r="BLB17" s="1061">
        <v>0.6</v>
      </c>
      <c r="BLC17" s="1061">
        <v>0.58699999999999997</v>
      </c>
      <c r="BLD17" s="1061">
        <v>0.59199999999999997</v>
      </c>
      <c r="BLE17" s="1061">
        <v>0.59099999999999997</v>
      </c>
      <c r="BLF17" s="1061">
        <v>0.59</v>
      </c>
      <c r="BLG17" s="1061">
        <v>0.58799999999999997</v>
      </c>
      <c r="BLH17" s="1061">
        <v>0.58799999999999997</v>
      </c>
      <c r="BLI17" s="1061">
        <v>0.58499999999999996</v>
      </c>
      <c r="BLJ17" s="1061">
        <v>0.58799999999999997</v>
      </c>
      <c r="BLK17" s="1061">
        <v>0.58699999999999997</v>
      </c>
      <c r="BLL17" s="1061">
        <f t="shared" si="120"/>
        <v>0.58699999999999997</v>
      </c>
      <c r="BLM17" s="1061">
        <v>0.59099999999999997</v>
      </c>
      <c r="BLN17" s="1061">
        <v>0.59</v>
      </c>
      <c r="BLO17" s="1061"/>
      <c r="BLP17" s="1061">
        <v>0.59299999999999997</v>
      </c>
      <c r="BLQ17" s="1061">
        <v>0.59299999999999997</v>
      </c>
      <c r="BLR17" s="1061">
        <v>0.59299999999999997</v>
      </c>
      <c r="BLS17" s="1061">
        <v>0.59099999999999997</v>
      </c>
      <c r="BLT17" s="1061">
        <v>0.58899999999999997</v>
      </c>
      <c r="BLU17" s="1061">
        <v>0.58899999999999997</v>
      </c>
      <c r="BLV17" s="1061">
        <v>0.59099999999999997</v>
      </c>
      <c r="BLW17" s="1061">
        <v>0.59799999999999998</v>
      </c>
      <c r="BLX17" s="1061">
        <v>0.60199999999999998</v>
      </c>
      <c r="BLY17" s="1061">
        <v>0.59399999999999997</v>
      </c>
      <c r="BLZ17" s="1061"/>
      <c r="BMA17" s="1061">
        <v>0.58799999999999997</v>
      </c>
      <c r="BMB17" s="1060">
        <f t="shared" si="121"/>
        <v>0.58699999999999997</v>
      </c>
      <c r="BMC17" s="1061">
        <v>0.59099999999999997</v>
      </c>
      <c r="BMD17" s="1061">
        <v>0.59099999999999997</v>
      </c>
      <c r="BME17" s="1061">
        <v>0.59199999999999997</v>
      </c>
      <c r="BMF17" s="1061">
        <v>0.59099999999999997</v>
      </c>
      <c r="BMG17" s="1061">
        <v>0.59099999999999997</v>
      </c>
      <c r="BMH17" s="1061"/>
      <c r="BMI17" s="1061">
        <v>0.59099999999999997</v>
      </c>
      <c r="BMJ17" s="1061">
        <v>0.59</v>
      </c>
      <c r="BMK17" s="1061">
        <v>0.59899999999999998</v>
      </c>
      <c r="BML17" s="1061">
        <v>0.6</v>
      </c>
      <c r="BMM17" s="1061">
        <v>0.58799999999999997</v>
      </c>
      <c r="BMN17" s="1061">
        <v>0.58699999999999997</v>
      </c>
      <c r="BMO17" s="1061">
        <v>0.58799999999999997</v>
      </c>
      <c r="BMP17" s="102">
        <f t="shared" si="272"/>
        <v>0.58699999999999997</v>
      </c>
      <c r="BMQ17" s="1061">
        <v>0.59499999999999997</v>
      </c>
      <c r="BMR17" s="1061">
        <v>0.59399999999999997</v>
      </c>
      <c r="BMS17" s="1061">
        <v>0.59199999999999997</v>
      </c>
      <c r="BMT17" s="1061">
        <v>0.59399999999999997</v>
      </c>
      <c r="BMU17" s="1061">
        <v>0.59499999999999997</v>
      </c>
      <c r="BMV17" s="1061">
        <v>0.59699999999999998</v>
      </c>
      <c r="BMW17" s="102">
        <v>0.60399999999999998</v>
      </c>
      <c r="BMX17" s="102">
        <v>0.59699999999999998</v>
      </c>
      <c r="BMY17" s="102">
        <v>0.59899999999999998</v>
      </c>
      <c r="BMZ17" s="102">
        <v>0.59</v>
      </c>
      <c r="BNA17" s="102">
        <f t="shared" si="122"/>
        <v>0.58699999999999997</v>
      </c>
      <c r="BNB17" s="102">
        <v>0.59499999999999997</v>
      </c>
      <c r="BNC17" s="102">
        <v>0.61499999999999999</v>
      </c>
      <c r="BND17" s="102">
        <v>0.59599999999999997</v>
      </c>
      <c r="BNE17" s="102">
        <v>0.59799999999999998</v>
      </c>
      <c r="BNF17" s="102"/>
      <c r="BNG17" s="102">
        <v>0.59499999999999997</v>
      </c>
      <c r="BNH17" s="102">
        <v>0.59699999999999998</v>
      </c>
      <c r="BNI17" s="102">
        <v>0.59199999999999997</v>
      </c>
      <c r="BNJ17" s="102">
        <v>0.59599999999999997</v>
      </c>
      <c r="BNK17" s="102">
        <v>0.61599999999999999</v>
      </c>
      <c r="BNL17" s="102">
        <v>0.6</v>
      </c>
      <c r="BNM17" s="102">
        <f t="shared" si="123"/>
        <v>0.58699999999999997</v>
      </c>
      <c r="BNN17" s="102">
        <v>0.59599999999999997</v>
      </c>
      <c r="BNO17" s="102">
        <v>0.59399999999999997</v>
      </c>
      <c r="BNP17" s="102"/>
      <c r="BNQ17" s="102">
        <v>0.59299999999999997</v>
      </c>
      <c r="BNR17" s="102">
        <v>0.59699999999999998</v>
      </c>
      <c r="BNS17" s="102">
        <v>0.59499999999999997</v>
      </c>
      <c r="BNT17" s="102">
        <v>0.59699999999999998</v>
      </c>
      <c r="BNU17" s="102"/>
      <c r="BNV17" s="102">
        <v>0.59899999999999998</v>
      </c>
      <c r="BNW17" s="102">
        <v>0.60099999999999998</v>
      </c>
      <c r="BNX17" s="102">
        <f t="shared" si="124"/>
        <v>0.58699999999999997</v>
      </c>
      <c r="BNY17" s="102">
        <v>0.59699999999999998</v>
      </c>
      <c r="BNZ17" s="102">
        <v>0.59599999999999997</v>
      </c>
      <c r="BOA17" s="102"/>
      <c r="BOB17" s="102">
        <v>0.622</v>
      </c>
      <c r="BOC17" s="102">
        <v>0.623</v>
      </c>
      <c r="BOD17" s="102">
        <v>0.61899999999999999</v>
      </c>
      <c r="BOE17" s="102">
        <v>0.621</v>
      </c>
      <c r="BOF17" s="102"/>
      <c r="BOG17" s="102">
        <v>0.62</v>
      </c>
      <c r="BOH17" s="102">
        <v>0.59899999999999998</v>
      </c>
      <c r="BOI17" s="102">
        <f t="shared" si="125"/>
        <v>0.58699999999999997</v>
      </c>
      <c r="BOJ17" s="102">
        <v>0.62</v>
      </c>
      <c r="BOK17" s="102">
        <v>0.61899999999999999</v>
      </c>
      <c r="BOL17" s="102">
        <v>0.61599999999999999</v>
      </c>
      <c r="BOM17" s="102">
        <v>0.61699999999999999</v>
      </c>
      <c r="BON17" s="102">
        <v>0.61599999999999999</v>
      </c>
      <c r="BOO17" s="102">
        <v>0.61599999999999999</v>
      </c>
      <c r="BOP17" s="102">
        <v>0.61599999999999999</v>
      </c>
      <c r="BOQ17" s="102"/>
      <c r="BOR17" s="102">
        <v>0.622</v>
      </c>
      <c r="BOS17" s="102">
        <v>0.61899999999999999</v>
      </c>
      <c r="BOT17" s="102">
        <v>0.623</v>
      </c>
      <c r="BOU17" s="102">
        <v>0.61399999999999999</v>
      </c>
      <c r="BOV17" s="102">
        <f t="shared" ref="BOV17:BOV36" si="288">MIN(BOI17,BOU17)</f>
        <v>0.58699999999999997</v>
      </c>
      <c r="BOW17" s="102">
        <v>0.621</v>
      </c>
      <c r="BOX17" s="102">
        <v>0.621</v>
      </c>
      <c r="BOY17" s="102">
        <v>0.61</v>
      </c>
      <c r="BOZ17" s="102">
        <v>0.62</v>
      </c>
      <c r="BPA17" s="102">
        <v>0.68700000000000006</v>
      </c>
      <c r="BPB17" s="102"/>
      <c r="BPC17" s="102">
        <v>0.70499999999999996</v>
      </c>
      <c r="BPD17" s="102">
        <v>0.72199999999999998</v>
      </c>
      <c r="BPE17" s="102">
        <v>0.71099999999999997</v>
      </c>
      <c r="BPF17" s="102">
        <v>0.70599999999999996</v>
      </c>
      <c r="BPG17" s="102">
        <v>0.69099999999999995</v>
      </c>
      <c r="BPH17" s="102">
        <v>0.629</v>
      </c>
      <c r="BPI17" s="102">
        <f t="shared" ref="BPI17:BPI36" si="289">MIN(BOV17,BPH17)</f>
        <v>0.58699999999999997</v>
      </c>
      <c r="BPJ17" s="102">
        <v>0.70799999999999996</v>
      </c>
      <c r="BPK17" s="102">
        <v>0.68600000000000005</v>
      </c>
      <c r="BPL17" s="102">
        <v>0.68600000000000005</v>
      </c>
      <c r="BPM17" s="102">
        <v>0.69399999999999995</v>
      </c>
      <c r="BPN17" s="102">
        <v>0.68799999999999994</v>
      </c>
      <c r="BPO17" s="102">
        <v>0.69299999999999995</v>
      </c>
      <c r="BPP17" s="102">
        <v>0.84399999999999997</v>
      </c>
      <c r="BPQ17" s="102">
        <v>0.84199999999999997</v>
      </c>
      <c r="BPR17" s="102">
        <v>0.84799999999999998</v>
      </c>
      <c r="BPS17" s="102">
        <v>0.629</v>
      </c>
      <c r="BPT17" s="102">
        <f t="shared" si="128"/>
        <v>0.58699999999999997</v>
      </c>
      <c r="BPU17" s="102">
        <v>0.85299999999999998</v>
      </c>
      <c r="BPV17" s="102">
        <v>0.86599999999999999</v>
      </c>
      <c r="BPW17" s="102">
        <v>0.85299999999999998</v>
      </c>
      <c r="BPX17" s="102">
        <v>0.86599999999999999</v>
      </c>
      <c r="BPY17" s="102"/>
      <c r="BPZ17" s="102">
        <v>0.86499999999999999</v>
      </c>
      <c r="BQA17" s="102">
        <v>0.85599999999999998</v>
      </c>
      <c r="BQB17" s="102">
        <v>0.84899999999999998</v>
      </c>
      <c r="BQC17" s="102">
        <v>0.86799999999999999</v>
      </c>
      <c r="BQD17" s="102">
        <v>0.86299999999999999</v>
      </c>
      <c r="BQE17" s="102">
        <f t="shared" si="129"/>
        <v>0.58699999999999997</v>
      </c>
      <c r="BQF17" s="102">
        <v>0.874</v>
      </c>
      <c r="BQG17" s="102">
        <v>0.57799999999999996</v>
      </c>
      <c r="BQH17" s="102">
        <v>0.58199999999999996</v>
      </c>
      <c r="BQI17" s="102">
        <v>0.58099999999999996</v>
      </c>
      <c r="BQJ17" s="102">
        <v>0.57999999999999996</v>
      </c>
      <c r="BQK17" s="102">
        <v>0.57899999999999996</v>
      </c>
      <c r="BQL17" s="102">
        <v>0.57399999999999995</v>
      </c>
      <c r="BQM17" s="102">
        <v>0.58099999999999996</v>
      </c>
      <c r="BQN17" s="102">
        <v>0.57599999999999996</v>
      </c>
      <c r="BQO17" s="102">
        <v>0.57499999999999996</v>
      </c>
      <c r="BQP17" s="102">
        <v>0.57999999999999996</v>
      </c>
      <c r="BQQ17" s="1061">
        <v>0.58099999999999996</v>
      </c>
      <c r="BQR17" s="102">
        <f t="shared" si="130"/>
        <v>0.58099999999999996</v>
      </c>
      <c r="BQS17" s="102">
        <v>0.59</v>
      </c>
      <c r="BQT17" s="102"/>
      <c r="BQU17" s="102">
        <v>0.59</v>
      </c>
      <c r="BQV17" s="102">
        <v>0.59</v>
      </c>
      <c r="BQW17" s="102">
        <v>0.57999999999999996</v>
      </c>
      <c r="BQX17" s="102">
        <v>0.57899999999999996</v>
      </c>
      <c r="BQY17" s="102">
        <v>0.58599999999999997</v>
      </c>
      <c r="BQZ17" s="102">
        <v>0.59499999999999997</v>
      </c>
      <c r="BRA17" s="102">
        <v>0.59799999999999998</v>
      </c>
      <c r="BRB17" s="102">
        <v>0.59799999999999998</v>
      </c>
      <c r="BRC17" s="102">
        <v>0.59499999999999997</v>
      </c>
      <c r="BRD17" s="102">
        <v>0.58199999999999996</v>
      </c>
      <c r="BRE17" s="102">
        <f t="shared" si="131"/>
        <v>0.58099999999999996</v>
      </c>
      <c r="BRF17" s="102">
        <v>0.59499999999999997</v>
      </c>
      <c r="BRG17" s="102">
        <v>0.6</v>
      </c>
      <c r="BRH17" s="102">
        <v>0.6</v>
      </c>
      <c r="BRI17" s="102">
        <v>0.6</v>
      </c>
      <c r="BRJ17" s="102">
        <v>0.6</v>
      </c>
      <c r="BRK17" s="102">
        <v>0.59499999999999997</v>
      </c>
      <c r="BRL17" s="102">
        <v>0.6</v>
      </c>
      <c r="BRM17" s="102">
        <v>0.6</v>
      </c>
      <c r="BRN17" s="102">
        <v>0.61</v>
      </c>
      <c r="BRO17" s="102">
        <v>0.59499999999999997</v>
      </c>
      <c r="BRP17" s="102">
        <v>0.59899999999999998</v>
      </c>
      <c r="BRQ17" s="102">
        <v>0.59499999999999997</v>
      </c>
      <c r="BRR17" s="102"/>
      <c r="BRS17" s="102">
        <v>0.59899999999999998</v>
      </c>
      <c r="BRT17" s="102">
        <v>0.58599999999999997</v>
      </c>
      <c r="BRU17" s="102">
        <v>0.59</v>
      </c>
      <c r="BRV17" s="102">
        <v>0.59799999999999998</v>
      </c>
      <c r="BRW17" s="102">
        <v>0.59599999999999997</v>
      </c>
      <c r="BRX17" s="102"/>
      <c r="BRY17" s="102">
        <v>0.59199999999999997</v>
      </c>
      <c r="BRZ17" s="102">
        <v>0.59</v>
      </c>
      <c r="BSA17" s="102">
        <v>0.59499999999999997</v>
      </c>
      <c r="BSB17" s="102">
        <v>0.59399999999999997</v>
      </c>
      <c r="BSC17" s="102">
        <v>0.59499999999999997</v>
      </c>
      <c r="BSD17" s="102">
        <v>0.60499999999999998</v>
      </c>
      <c r="BSE17" s="102"/>
      <c r="BSF17" s="102">
        <v>0.58799999999999997</v>
      </c>
      <c r="BSG17" s="102">
        <f t="shared" si="132"/>
        <v>0.58099999999999996</v>
      </c>
      <c r="BSH17" s="102">
        <v>0.59499999999999997</v>
      </c>
      <c r="BSI17" s="102">
        <v>0.59499999999999997</v>
      </c>
      <c r="BSJ17" s="102">
        <v>0.61399999999999999</v>
      </c>
      <c r="BSK17" s="102">
        <v>0.60699999999999998</v>
      </c>
      <c r="BSL17" s="102">
        <v>0.59599999999999997</v>
      </c>
      <c r="BSM17" s="102">
        <f t="shared" si="133"/>
        <v>0.58099999999999996</v>
      </c>
      <c r="BSN17" s="47">
        <v>0.60199999999999998</v>
      </c>
      <c r="BSO17" s="47"/>
      <c r="BSP17" s="47">
        <v>0.59899999999999998</v>
      </c>
      <c r="BSQ17" s="47">
        <v>0.61</v>
      </c>
      <c r="BSR17" s="47">
        <v>0.60099999999999998</v>
      </c>
      <c r="BSS17" s="47">
        <v>0.6</v>
      </c>
      <c r="BST17" s="47">
        <v>0.59499999999999997</v>
      </c>
      <c r="BSU17" s="47"/>
      <c r="BSV17" s="47">
        <v>0.61399999999999999</v>
      </c>
      <c r="BSW17" s="47"/>
      <c r="BSX17" s="47">
        <v>0.59299999999999997</v>
      </c>
      <c r="BSY17" s="47">
        <v>0.61299999999999999</v>
      </c>
      <c r="BSZ17" s="47">
        <v>0.61099999999999999</v>
      </c>
      <c r="BTA17" s="47">
        <v>0.61099999999999999</v>
      </c>
      <c r="BTB17" s="47">
        <v>0.61</v>
      </c>
      <c r="BTC17" s="47"/>
      <c r="BTD17" s="102">
        <f t="shared" si="134"/>
        <v>0.58099999999999996</v>
      </c>
      <c r="BTE17" s="102">
        <v>0.60499999999999998</v>
      </c>
      <c r="BTF17" s="47"/>
      <c r="BTG17" s="47">
        <v>0.61299999999999999</v>
      </c>
      <c r="BTH17" s="47">
        <v>0.60799999999999998</v>
      </c>
      <c r="BTI17" s="47">
        <v>0.61099999999999999</v>
      </c>
      <c r="BTJ17" s="47">
        <v>0.61</v>
      </c>
      <c r="BTK17" s="47">
        <v>0.60099999999999998</v>
      </c>
      <c r="BTL17" s="51">
        <v>0.60499999999999998</v>
      </c>
      <c r="BTM17" s="47">
        <f t="shared" si="135"/>
        <v>0.58099999999999996</v>
      </c>
      <c r="BTN17" s="47">
        <v>0.58599999999999997</v>
      </c>
      <c r="BTO17" s="51">
        <v>0.58699999999999997</v>
      </c>
      <c r="BTP17" s="51">
        <v>0.57899999999999996</v>
      </c>
      <c r="BTQ17" s="51"/>
      <c r="BTR17" s="51">
        <v>0.58599999999999997</v>
      </c>
      <c r="BTS17" s="47">
        <v>0.58599999999999997</v>
      </c>
      <c r="BTT17" s="47">
        <f t="shared" si="136"/>
        <v>0.58099999999999996</v>
      </c>
      <c r="BTU17" s="47">
        <v>0.58399999999999996</v>
      </c>
      <c r="BTV17" s="47">
        <v>0.58799999999999997</v>
      </c>
      <c r="BTW17" s="47">
        <v>0.59</v>
      </c>
      <c r="BTX17" s="47">
        <v>0.58599999999999997</v>
      </c>
      <c r="BTY17" s="47"/>
      <c r="BTZ17" s="47">
        <v>0.60099999999999998</v>
      </c>
      <c r="BUA17" s="36">
        <v>0.59799999999999998</v>
      </c>
      <c r="BUB17" s="47">
        <f t="shared" si="137"/>
        <v>0.58099999999999996</v>
      </c>
      <c r="BUC17" s="47">
        <v>0.58899999999999997</v>
      </c>
      <c r="BUD17" s="47">
        <v>0.58599999999999997</v>
      </c>
      <c r="BUE17" s="47">
        <v>0.60099999999999998</v>
      </c>
      <c r="BUF17" s="47">
        <v>0.60699999999999998</v>
      </c>
      <c r="BUG17" s="47">
        <v>0.60799999999999998</v>
      </c>
      <c r="BUH17" s="47">
        <v>0.60299999999999998</v>
      </c>
      <c r="BUI17" s="47">
        <v>0.59399999999999997</v>
      </c>
      <c r="BUJ17" s="47">
        <v>0.59699999999999998</v>
      </c>
      <c r="BUK17" s="52">
        <v>0.60799999999999998</v>
      </c>
      <c r="BUL17" s="47">
        <f>MIN(BUK17,BUB17)</f>
        <v>0.58099999999999996</v>
      </c>
      <c r="BUM17" s="47">
        <v>0.60099999999999998</v>
      </c>
      <c r="BUN17" s="1162">
        <v>0.60699999999999998</v>
      </c>
      <c r="BUO17" s="1162">
        <v>0.59099999999999997</v>
      </c>
      <c r="BUP17" s="52">
        <v>0.59599999999999997</v>
      </c>
      <c r="BUQ17" s="52">
        <f t="shared" si="138"/>
        <v>0.58099999999999996</v>
      </c>
      <c r="BUR17" s="52">
        <v>0.59899999999999998</v>
      </c>
      <c r="BUS17" s="52">
        <v>0.59599999999999997</v>
      </c>
      <c r="BUT17" s="52">
        <v>0.59399999999999997</v>
      </c>
      <c r="BUU17" s="52">
        <v>0.68100000000000005</v>
      </c>
      <c r="BUV17" s="52">
        <v>0.70899999999999996</v>
      </c>
      <c r="BUW17" s="971">
        <v>0.73399999999999999</v>
      </c>
      <c r="BUX17" s="52">
        <v>0.73</v>
      </c>
      <c r="BUY17" s="971">
        <v>0.68200000000000005</v>
      </c>
      <c r="BUZ17" s="971">
        <v>0.70699999999999996</v>
      </c>
      <c r="BVA17" s="971">
        <v>0.71</v>
      </c>
      <c r="BVB17" s="971">
        <v>0.71199999999999997</v>
      </c>
      <c r="BVC17" s="971">
        <v>0.69099999999999995</v>
      </c>
      <c r="BVD17" s="971">
        <v>0.71199999999999997</v>
      </c>
      <c r="BVE17" s="971">
        <f t="shared" si="140"/>
        <v>0.71199999999999997</v>
      </c>
      <c r="BVF17" s="971">
        <v>0.68899999999999995</v>
      </c>
      <c r="BVG17" s="971"/>
      <c r="BVH17" s="971"/>
      <c r="BVI17" s="971">
        <v>0.68200000000000005</v>
      </c>
      <c r="BVJ17" s="971">
        <v>0.69799999999999995</v>
      </c>
      <c r="BVK17" s="971">
        <v>0.69299999999999995</v>
      </c>
      <c r="BVL17" s="971">
        <v>0.68100000000000005</v>
      </c>
      <c r="BVM17" s="971">
        <v>0.66400000000000003</v>
      </c>
      <c r="BVN17" s="971">
        <v>0.68100000000000005</v>
      </c>
      <c r="BVO17" s="971">
        <f t="shared" si="260"/>
        <v>0.68100000000000005</v>
      </c>
      <c r="BVP17" s="971">
        <v>0.69399999999999995</v>
      </c>
      <c r="BVQ17" s="971">
        <v>0.70099999999999996</v>
      </c>
      <c r="BVR17" s="971">
        <v>0.69899999999999995</v>
      </c>
      <c r="BVS17" s="971">
        <v>0.69899999999999995</v>
      </c>
      <c r="BVT17" s="971">
        <v>0.68500000000000005</v>
      </c>
      <c r="BVU17" s="971">
        <v>0.69299999999999995</v>
      </c>
      <c r="BVV17" s="971">
        <v>0.70299999999999996</v>
      </c>
      <c r="BVW17" s="971">
        <v>0.71699999999999997</v>
      </c>
      <c r="BVX17" s="58">
        <v>0.68700000000000006</v>
      </c>
      <c r="BVY17" s="58">
        <f t="shared" si="141"/>
        <v>0.68100000000000005</v>
      </c>
      <c r="BVZ17" s="971">
        <v>0.70099999999999996</v>
      </c>
      <c r="BWA17" s="971"/>
      <c r="BWB17" s="971">
        <v>0.68600000000000005</v>
      </c>
      <c r="BWC17" s="971">
        <v>0.67900000000000005</v>
      </c>
      <c r="BWD17" s="971"/>
      <c r="BWE17" s="1401">
        <v>0.68</v>
      </c>
      <c r="BWF17" s="971">
        <v>0.69199999999999995</v>
      </c>
      <c r="BWG17" s="971">
        <v>0.69099999999999995</v>
      </c>
      <c r="BWH17" s="971">
        <v>0.68200000000000005</v>
      </c>
      <c r="BWI17" s="971">
        <v>0.68300000000000005</v>
      </c>
      <c r="BWJ17" s="971">
        <v>0.67900000000000005</v>
      </c>
      <c r="BWK17" s="971">
        <v>0.69199999999999995</v>
      </c>
      <c r="BWL17" s="971"/>
      <c r="BWM17" s="971">
        <v>0.69099999999999995</v>
      </c>
      <c r="BWN17" s="971">
        <v>0.67500000000000004</v>
      </c>
      <c r="BWO17" s="971"/>
      <c r="BWP17" s="971">
        <v>0.68200000000000005</v>
      </c>
      <c r="BWQ17" s="971">
        <v>0.61799999999999999</v>
      </c>
      <c r="BWR17" s="971"/>
      <c r="BWS17" s="971">
        <v>0.59199999999999997</v>
      </c>
      <c r="BWT17" s="971"/>
      <c r="BWU17" s="971">
        <v>0.61199999999999999</v>
      </c>
      <c r="BWV17" s="971"/>
      <c r="BWW17" s="971">
        <v>0.60699999999999998</v>
      </c>
      <c r="BWX17" s="971">
        <v>0.60399999999999998</v>
      </c>
      <c r="BWY17" s="971">
        <v>0.60399999999999998</v>
      </c>
      <c r="BWZ17" s="971">
        <v>0.61499999999999999</v>
      </c>
      <c r="BXA17" s="971"/>
      <c r="BXB17" s="971">
        <v>0.60899999999999999</v>
      </c>
      <c r="BXC17" s="971"/>
      <c r="BXD17" s="971">
        <v>0.59499999999999997</v>
      </c>
      <c r="BXE17" s="971"/>
      <c r="BXF17" s="971">
        <v>0.59299999999999997</v>
      </c>
      <c r="BXG17" s="52">
        <v>0.67600000000000005</v>
      </c>
      <c r="BXH17" s="971">
        <f t="shared" si="143"/>
        <v>0.67600000000000005</v>
      </c>
      <c r="BXI17" s="971">
        <v>0.60299999999999998</v>
      </c>
      <c r="BXJ17" s="971"/>
      <c r="BXK17" s="971">
        <v>0.60299999999999998</v>
      </c>
      <c r="BXL17" s="971"/>
      <c r="BXM17" s="971">
        <v>0.6</v>
      </c>
      <c r="BXN17" s="971"/>
      <c r="BXO17" s="971">
        <v>0.59899999999999998</v>
      </c>
      <c r="BXP17" s="971"/>
      <c r="BXQ17" s="1389">
        <v>0.58799999999999997</v>
      </c>
      <c r="BXR17" s="1389">
        <v>0.6</v>
      </c>
      <c r="BXS17" s="971"/>
      <c r="BXT17" s="971">
        <v>0.61399999999999999</v>
      </c>
      <c r="BXU17" s="971"/>
      <c r="BXV17" s="971">
        <v>0.60699999999999998</v>
      </c>
      <c r="BXW17" s="971"/>
      <c r="BXX17" s="971">
        <v>0.61699999999999999</v>
      </c>
      <c r="BXY17" s="971">
        <v>0.621</v>
      </c>
      <c r="BXZ17" s="971"/>
      <c r="BYA17" s="971"/>
      <c r="BYB17" s="971">
        <v>0.59799999999999998</v>
      </c>
      <c r="BYC17" s="971">
        <f t="shared" si="145"/>
        <v>0.59799999999999998</v>
      </c>
      <c r="BYD17" s="971">
        <v>0.61399999999999999</v>
      </c>
      <c r="BYE17" s="971"/>
      <c r="BYF17" s="971"/>
      <c r="BYG17" s="971">
        <v>0.622</v>
      </c>
      <c r="BYH17" s="1389"/>
      <c r="BYI17" s="1389"/>
      <c r="BYJ17" s="971">
        <v>0.60299999999999998</v>
      </c>
      <c r="BYK17" s="971"/>
      <c r="BYL17" s="971">
        <v>0.60499999999999998</v>
      </c>
      <c r="BYM17" s="971">
        <v>0.61399999999999999</v>
      </c>
      <c r="BYN17" s="971"/>
      <c r="BYO17" s="6">
        <f t="shared" si="146"/>
        <v>2.6755852842809388E-2</v>
      </c>
      <c r="BYP17" s="102">
        <v>0.61299999999999999</v>
      </c>
      <c r="BYQ17" s="102">
        <v>0.61599999999999999</v>
      </c>
      <c r="BYR17" s="102">
        <v>0.626</v>
      </c>
      <c r="BYS17" s="102"/>
      <c r="BYT17" s="102">
        <v>0.874</v>
      </c>
      <c r="BYU17" s="102">
        <v>0.88900000000000001</v>
      </c>
      <c r="BYV17" s="102">
        <v>0.89</v>
      </c>
      <c r="BYW17" s="102"/>
      <c r="BYX17" s="102">
        <f t="shared" ref="BYX17:BYX35" si="290">MIN(BYP17,BYV17)</f>
        <v>0.61299999999999999</v>
      </c>
      <c r="BYY17" s="102">
        <v>0.88900000000000001</v>
      </c>
      <c r="BYZ17" s="102">
        <v>0.624</v>
      </c>
      <c r="BZA17" s="102">
        <v>0.625</v>
      </c>
      <c r="BZB17" s="102">
        <v>0.62</v>
      </c>
      <c r="BZC17" s="102">
        <v>0.61699999999999999</v>
      </c>
      <c r="BZD17" s="102">
        <v>0.64400000000000002</v>
      </c>
      <c r="BZE17" s="102">
        <v>0.61599999999999999</v>
      </c>
      <c r="BZF17" s="102"/>
      <c r="BZG17" s="102">
        <v>0.61899999999999999</v>
      </c>
      <c r="BZH17" s="102">
        <v>0.61499999999999999</v>
      </c>
      <c r="BZI17" s="102">
        <v>0.63</v>
      </c>
      <c r="BZJ17" s="102">
        <v>0.63</v>
      </c>
      <c r="BZK17" s="1061">
        <v>0.61499999999999999</v>
      </c>
      <c r="BZL17" s="102">
        <f t="shared" si="148"/>
        <v>0.61299999999999999</v>
      </c>
      <c r="BZM17" s="102">
        <v>0.63</v>
      </c>
      <c r="BZN17" s="102">
        <v>0.63</v>
      </c>
      <c r="BZO17" s="102">
        <v>0.63</v>
      </c>
      <c r="BZP17" s="102">
        <v>0.63</v>
      </c>
      <c r="BZQ17" s="102">
        <v>0.625</v>
      </c>
      <c r="BZR17" s="102">
        <v>0.64</v>
      </c>
      <c r="BZS17" s="102"/>
      <c r="BZT17" s="102">
        <v>0.63500000000000001</v>
      </c>
      <c r="BZU17" s="102">
        <v>0.63800000000000001</v>
      </c>
      <c r="BZV17" s="102">
        <v>0.64500000000000002</v>
      </c>
      <c r="BZW17" s="102">
        <v>0.63600000000000001</v>
      </c>
      <c r="BZX17" s="102">
        <v>0.64</v>
      </c>
      <c r="BZY17" s="102">
        <f t="shared" si="149"/>
        <v>0.61299999999999999</v>
      </c>
      <c r="BZZ17" s="102">
        <v>0.64</v>
      </c>
      <c r="CAA17" s="102">
        <v>0.65</v>
      </c>
      <c r="CAB17" s="102">
        <v>0.64500000000000002</v>
      </c>
      <c r="CAC17" s="102"/>
      <c r="CAD17" s="102">
        <v>0.61899999999999999</v>
      </c>
      <c r="CAE17" s="102">
        <v>0.61499999999999999</v>
      </c>
      <c r="CAF17" s="102">
        <v>0.63900000000000001</v>
      </c>
      <c r="CAG17" s="102">
        <v>0.63100000000000001</v>
      </c>
      <c r="CAH17" s="102">
        <v>0.63900000000000001</v>
      </c>
      <c r="CAI17" s="102">
        <v>0.63300000000000001</v>
      </c>
      <c r="CAJ17" s="102"/>
      <c r="CAK17" s="102">
        <v>0.624</v>
      </c>
      <c r="CAL17" s="102">
        <v>0.626</v>
      </c>
      <c r="CAM17" s="102">
        <v>0.622</v>
      </c>
      <c r="CAN17" s="102">
        <v>0.63300000000000001</v>
      </c>
      <c r="CAO17" s="102">
        <v>0.63300000000000001</v>
      </c>
      <c r="CAP17" s="102"/>
      <c r="CAQ17" s="102">
        <v>0.629</v>
      </c>
      <c r="CAR17" s="102">
        <v>0.624</v>
      </c>
      <c r="CAS17" s="102"/>
      <c r="CAT17" s="102">
        <v>0.625</v>
      </c>
      <c r="CAU17" s="102">
        <v>0.63400000000000001</v>
      </c>
      <c r="CAV17" s="102">
        <v>0.65</v>
      </c>
      <c r="CAW17" s="102">
        <v>0.64500000000000002</v>
      </c>
      <c r="CAX17" s="102">
        <v>0.628</v>
      </c>
      <c r="CAY17" s="102"/>
      <c r="CAZ17" s="102">
        <v>0.623</v>
      </c>
      <c r="CBA17" s="102">
        <v>0.624</v>
      </c>
      <c r="CBB17" s="102">
        <v>0.625</v>
      </c>
      <c r="CBC17" s="102">
        <f t="shared" si="150"/>
        <v>0.61299999999999999</v>
      </c>
      <c r="CBD17" s="102">
        <v>0.63</v>
      </c>
      <c r="CBE17" s="102">
        <v>0.626</v>
      </c>
      <c r="CBF17" s="102">
        <v>0.63</v>
      </c>
      <c r="CBG17" s="102">
        <v>0.63100000000000001</v>
      </c>
      <c r="CBH17" s="102"/>
      <c r="CBI17" s="102">
        <v>0.63400000000000001</v>
      </c>
      <c r="CBJ17" s="102">
        <f t="shared" si="151"/>
        <v>0.61299999999999999</v>
      </c>
      <c r="CBK17" s="47">
        <v>0.63</v>
      </c>
      <c r="CBL17" s="47">
        <v>0.64100000000000001</v>
      </c>
      <c r="CBM17" s="47">
        <v>0.64200000000000002</v>
      </c>
      <c r="CBN17" s="47">
        <v>0.625</v>
      </c>
      <c r="CBO17" s="47">
        <v>0.63200000000000001</v>
      </c>
      <c r="CBP17" s="47">
        <v>0.64300000000000002</v>
      </c>
      <c r="CBQ17" s="47">
        <v>0.63500000000000001</v>
      </c>
      <c r="CBR17" s="47">
        <v>0.63100000000000001</v>
      </c>
      <c r="CBS17" s="47">
        <v>0.66400000000000003</v>
      </c>
      <c r="CBT17" s="47"/>
      <c r="CBU17" s="47">
        <v>0.64600000000000002</v>
      </c>
      <c r="CBV17" s="47">
        <v>0.65200000000000002</v>
      </c>
      <c r="CBW17" s="47">
        <v>0.65300000000000002</v>
      </c>
      <c r="CBX17" s="102">
        <f t="shared" si="152"/>
        <v>0.61299999999999999</v>
      </c>
      <c r="CBY17" s="47">
        <v>0.64800000000000002</v>
      </c>
      <c r="CBZ17" s="77">
        <v>0.66900000000000004</v>
      </c>
      <c r="CCA17" s="47"/>
      <c r="CCB17" s="47">
        <v>0.65900000000000003</v>
      </c>
      <c r="CCC17" s="47">
        <v>0.66600000000000004</v>
      </c>
      <c r="CCD17" s="47">
        <v>0.66900000000000004</v>
      </c>
      <c r="CCE17" s="47">
        <v>0.63500000000000001</v>
      </c>
      <c r="CCF17" s="51">
        <v>0.65100000000000002</v>
      </c>
      <c r="CCG17" s="47">
        <f t="shared" si="153"/>
        <v>0.61299999999999999</v>
      </c>
      <c r="CCH17" s="47">
        <v>0.626</v>
      </c>
      <c r="CCI17" s="51">
        <v>0.624</v>
      </c>
      <c r="CCJ17" s="51">
        <v>0.622</v>
      </c>
      <c r="CCK17" s="51"/>
      <c r="CCL17" s="51">
        <v>0.63700000000000001</v>
      </c>
      <c r="CCM17" s="47">
        <v>0.622</v>
      </c>
      <c r="CCN17" s="47">
        <f t="shared" si="154"/>
        <v>0.61299999999999999</v>
      </c>
      <c r="CCO17" s="47">
        <v>0.61</v>
      </c>
      <c r="CCP17" s="47">
        <v>0.63</v>
      </c>
      <c r="CCQ17" s="47">
        <v>0.60699999999999998</v>
      </c>
      <c r="CCR17" s="47">
        <v>0.62</v>
      </c>
      <c r="CCS17" s="47">
        <v>0.65900000000000003</v>
      </c>
      <c r="CCT17" s="47">
        <f t="shared" si="155"/>
        <v>0.61299999999999999</v>
      </c>
      <c r="CCU17" s="47">
        <v>0.63200000000000001</v>
      </c>
      <c r="CCV17" s="47">
        <v>0.64700000000000002</v>
      </c>
      <c r="CCW17" s="47">
        <v>0.65100000000000002</v>
      </c>
      <c r="CCX17" s="47">
        <v>0.65500000000000003</v>
      </c>
      <c r="CCY17" s="47">
        <v>0.65400000000000003</v>
      </c>
      <c r="CCZ17" s="47">
        <v>0.63100000000000001</v>
      </c>
      <c r="CDA17" s="47"/>
      <c r="CDB17" s="47">
        <v>0.64700000000000002</v>
      </c>
      <c r="CDC17" s="47">
        <v>0.63500000000000001</v>
      </c>
      <c r="CDD17" s="52">
        <v>0.63600000000000001</v>
      </c>
      <c r="CDE17" s="47">
        <f>MIN(CDD17,CCT17)</f>
        <v>0.61299999999999999</v>
      </c>
      <c r="CDF17" s="47">
        <v>0.64400000000000002</v>
      </c>
      <c r="CDG17" s="47"/>
      <c r="CDH17" s="1162">
        <v>0.63600000000000001</v>
      </c>
      <c r="CDI17" s="1162">
        <v>0.65100000000000002</v>
      </c>
      <c r="CDJ17" s="52">
        <v>0.63400000000000001</v>
      </c>
      <c r="CDK17" s="52">
        <f t="shared" si="156"/>
        <v>0.61299999999999999</v>
      </c>
      <c r="CDL17" s="52">
        <v>0.63600000000000001</v>
      </c>
      <c r="CDM17" s="52">
        <v>0.63300000000000001</v>
      </c>
      <c r="CDN17" s="52">
        <v>0.63</v>
      </c>
      <c r="CDO17" s="52">
        <v>0.749</v>
      </c>
      <c r="CDP17" s="52">
        <v>0.73799999999999999</v>
      </c>
      <c r="CDQ17" s="971">
        <v>0.78200000000000003</v>
      </c>
      <c r="CDR17" s="52">
        <v>0.77</v>
      </c>
      <c r="CDS17" s="971">
        <v>0.754</v>
      </c>
      <c r="CDT17" s="971">
        <v>0.74199999999999999</v>
      </c>
      <c r="CDU17" s="971">
        <v>0.752</v>
      </c>
      <c r="CDV17" s="971">
        <v>0.73799999999999999</v>
      </c>
      <c r="CDW17" s="971">
        <v>0.72699999999999998</v>
      </c>
      <c r="CDX17" s="971">
        <v>0.748</v>
      </c>
      <c r="CDY17" s="971">
        <f t="shared" si="158"/>
        <v>0.748</v>
      </c>
      <c r="CDZ17" s="971">
        <v>0.76600000000000001</v>
      </c>
      <c r="CEA17" s="971"/>
      <c r="CEB17" s="971"/>
      <c r="CEC17" s="971">
        <v>0.752</v>
      </c>
      <c r="CED17" s="971">
        <v>0.75600000000000001</v>
      </c>
      <c r="CEE17" s="971">
        <v>0.73799999999999999</v>
      </c>
      <c r="CEF17" s="971">
        <v>0.749</v>
      </c>
      <c r="CEG17" s="971">
        <v>0.73299999999999998</v>
      </c>
      <c r="CEH17" s="971">
        <v>0.71199999999999997</v>
      </c>
      <c r="CEI17" s="971">
        <f t="shared" si="261"/>
        <v>0.71199999999999997</v>
      </c>
      <c r="CEJ17" s="971">
        <v>0.74199999999999999</v>
      </c>
      <c r="CEK17" s="971">
        <v>0.73</v>
      </c>
      <c r="CEL17" s="971">
        <v>0.72499999999999998</v>
      </c>
      <c r="CEM17" s="971">
        <v>0.73</v>
      </c>
      <c r="CEN17" s="971">
        <v>0.752</v>
      </c>
      <c r="CEO17" s="971">
        <v>0.74299999999999999</v>
      </c>
      <c r="CEP17" s="971">
        <v>0.745</v>
      </c>
      <c r="CEQ17" s="971">
        <v>0.746</v>
      </c>
      <c r="CER17" s="58">
        <v>0.70399999999999996</v>
      </c>
      <c r="CES17" s="58">
        <f t="shared" si="159"/>
        <v>0.70399999999999996</v>
      </c>
      <c r="CET17" s="971">
        <v>0.74399999999999999</v>
      </c>
      <c r="CEU17" s="971"/>
      <c r="CEV17" s="971">
        <v>0.749</v>
      </c>
      <c r="CEW17" s="971">
        <v>0.73499999999999999</v>
      </c>
      <c r="CEX17" s="971"/>
      <c r="CEY17" s="1401">
        <v>0.73</v>
      </c>
      <c r="CEZ17" s="971">
        <v>0.72299999999999998</v>
      </c>
      <c r="CFA17" s="971">
        <v>0.73099999999999998</v>
      </c>
      <c r="CFB17" s="971">
        <v>0.72199999999999998</v>
      </c>
      <c r="CFC17" s="971">
        <v>0.754</v>
      </c>
      <c r="CFD17" s="971">
        <v>0.74199999999999999</v>
      </c>
      <c r="CFE17" s="971">
        <v>0.751</v>
      </c>
      <c r="CFF17" s="971"/>
      <c r="CFG17" s="971">
        <v>0.752</v>
      </c>
      <c r="CFH17" s="971">
        <v>0.72099999999999997</v>
      </c>
      <c r="CFI17" s="971"/>
      <c r="CFJ17" s="971">
        <v>0.71799999999999997</v>
      </c>
      <c r="CFK17" s="971">
        <v>0.64700000000000002</v>
      </c>
      <c r="CFL17" s="971"/>
      <c r="CFM17" s="971">
        <v>0.65400000000000003</v>
      </c>
      <c r="CFN17" s="971"/>
      <c r="CFO17" s="971">
        <v>0.63900000000000001</v>
      </c>
      <c r="CFP17" s="971"/>
      <c r="CFQ17" s="971">
        <v>0.63</v>
      </c>
      <c r="CFR17" s="971"/>
      <c r="CFS17" s="971">
        <v>0.64700000000000002</v>
      </c>
      <c r="CFT17" s="971">
        <v>0.63600000000000001</v>
      </c>
      <c r="CFU17" s="971">
        <v>0.64200000000000002</v>
      </c>
      <c r="CFV17" s="971"/>
      <c r="CFW17" s="971">
        <v>0.64800000000000002</v>
      </c>
      <c r="CFX17" s="971"/>
      <c r="CFY17" s="971">
        <v>0.65300000000000002</v>
      </c>
      <c r="CFZ17" s="971"/>
      <c r="CGA17" s="971">
        <v>0.65900000000000003</v>
      </c>
      <c r="CGB17" s="52">
        <v>0.73299999999999998</v>
      </c>
      <c r="CGC17" s="971">
        <f t="shared" si="161"/>
        <v>0.73</v>
      </c>
      <c r="CGD17" s="971">
        <v>0.63400000000000001</v>
      </c>
      <c r="CGE17" s="971"/>
      <c r="CGF17" s="971">
        <v>0.63500000000000001</v>
      </c>
      <c r="CGG17" s="971"/>
      <c r="CGH17" s="971">
        <v>0.64900000000000002</v>
      </c>
      <c r="CGI17" s="971"/>
      <c r="CGJ17" s="971">
        <v>0.64600000000000002</v>
      </c>
      <c r="CGK17" s="971"/>
      <c r="CGL17" s="1389">
        <v>0.64300000000000002</v>
      </c>
      <c r="CGM17" s="1389">
        <v>0.65</v>
      </c>
      <c r="CGN17" s="1389"/>
      <c r="CGO17" s="1389">
        <v>0.64200000000000002</v>
      </c>
      <c r="CGP17" s="1389"/>
      <c r="CGQ17" s="1389">
        <v>0.65100000000000002</v>
      </c>
      <c r="CGR17" s="1389"/>
      <c r="CGS17" s="1389">
        <v>0.64500000000000002</v>
      </c>
      <c r="CGT17" s="1389">
        <v>0.64900000000000002</v>
      </c>
      <c r="CGU17" s="1389"/>
      <c r="CGV17" s="1389"/>
      <c r="CGW17" s="971">
        <v>0.67</v>
      </c>
      <c r="CGX17" s="1389">
        <f t="shared" si="163"/>
        <v>0.65</v>
      </c>
      <c r="CGY17" s="971">
        <v>0.65500000000000003</v>
      </c>
      <c r="CGZ17" s="1389"/>
      <c r="CHA17" s="1389"/>
      <c r="CHB17" s="1389"/>
      <c r="CHC17" s="971">
        <v>0.66300000000000003</v>
      </c>
      <c r="CHD17" s="1389"/>
      <c r="CHE17" s="971">
        <v>0.66100000000000003</v>
      </c>
      <c r="CHF17" s="971"/>
      <c r="CHG17" s="971">
        <v>0.67300000000000004</v>
      </c>
      <c r="CHH17" s="971">
        <v>0.68200000000000005</v>
      </c>
      <c r="CHI17" s="971"/>
      <c r="CHJ17" s="971">
        <v>0.64</v>
      </c>
      <c r="CHK17" s="971">
        <f t="shared" si="164"/>
        <v>0.64</v>
      </c>
      <c r="CHL17" s="971">
        <v>0.63900000000000001</v>
      </c>
      <c r="CHM17" s="971"/>
      <c r="CHN17" s="971">
        <v>0.64100000000000001</v>
      </c>
      <c r="CHO17" s="971">
        <v>0.63900000000000001</v>
      </c>
      <c r="CHP17" s="971">
        <v>0.64100000000000001</v>
      </c>
      <c r="CHQ17" s="971">
        <v>0.66300000000000003</v>
      </c>
      <c r="CHR17" s="971">
        <v>0.65200000000000002</v>
      </c>
      <c r="CHS17" s="971">
        <f t="shared" si="165"/>
        <v>0.64</v>
      </c>
      <c r="CHT17" s="971"/>
      <c r="CHU17" s="971"/>
      <c r="CHV17" s="971">
        <v>0.65200000000000002</v>
      </c>
      <c r="CHW17" s="971">
        <v>0.65</v>
      </c>
      <c r="CHX17" s="971"/>
      <c r="CHY17" s="971"/>
      <c r="CHZ17" s="971">
        <v>0.67600000000000005</v>
      </c>
      <c r="CIA17" s="971">
        <f t="shared" si="166"/>
        <v>0.64</v>
      </c>
      <c r="CIB17" s="971">
        <v>0.67300000000000004</v>
      </c>
      <c r="CIC17" s="971">
        <v>0.67300000000000004</v>
      </c>
      <c r="CID17" s="971">
        <v>0.66</v>
      </c>
      <c r="CIE17" s="971">
        <v>0.66400000000000003</v>
      </c>
      <c r="CIF17" s="971"/>
      <c r="CIG17" s="971">
        <v>0.67500000000000004</v>
      </c>
      <c r="CIH17" s="971"/>
      <c r="CII17" s="971">
        <v>0.67300000000000004</v>
      </c>
      <c r="CIJ17" s="971">
        <v>0.67600000000000005</v>
      </c>
      <c r="CIK17" s="971">
        <f t="shared" si="247"/>
        <v>0.64</v>
      </c>
      <c r="CIL17" s="971"/>
      <c r="CIM17" s="971"/>
      <c r="CIN17" s="6">
        <f t="shared" si="167"/>
        <v>-1</v>
      </c>
      <c r="CIO17" s="102">
        <v>0.69599999999999995</v>
      </c>
      <c r="CIP17" s="102">
        <v>0.73699999999999999</v>
      </c>
      <c r="CIQ17" s="102">
        <v>0.74</v>
      </c>
      <c r="CIR17" s="102">
        <v>0.73299999999999998</v>
      </c>
      <c r="CIS17" s="102"/>
      <c r="CIT17" s="102">
        <v>0.74299999999999999</v>
      </c>
      <c r="CIU17" s="47">
        <f t="shared" si="168"/>
        <v>0.69599999999999995</v>
      </c>
      <c r="CIV17" s="102">
        <v>0.74099999999999999</v>
      </c>
      <c r="CIW17" s="47">
        <v>0.74199999999999999</v>
      </c>
      <c r="CIX17" s="102"/>
      <c r="CIY17" s="47">
        <v>0.73899999999999999</v>
      </c>
      <c r="CIZ17" s="47">
        <v>0.74</v>
      </c>
      <c r="CJA17" s="47">
        <v>0.73899999999999999</v>
      </c>
      <c r="CJB17" s="47">
        <v>0.74099999999999999</v>
      </c>
      <c r="CJC17" s="47">
        <v>0.72599999999999998</v>
      </c>
      <c r="CJD17" s="47">
        <v>0.72799999999999998</v>
      </c>
      <c r="CJE17" s="47">
        <v>0.755</v>
      </c>
      <c r="CJF17" s="47">
        <v>0.746</v>
      </c>
      <c r="CJG17" s="47">
        <v>0.753</v>
      </c>
      <c r="CJH17" s="47">
        <v>0.746</v>
      </c>
      <c r="CJI17" s="102">
        <f t="shared" si="169"/>
        <v>0.69599999999999995</v>
      </c>
      <c r="CJJ17" s="47">
        <v>0.752</v>
      </c>
      <c r="CJK17" s="102">
        <v>0.747</v>
      </c>
      <c r="CJL17" s="47"/>
      <c r="CJM17" s="47">
        <v>0.75900000000000001</v>
      </c>
      <c r="CJN17" s="47">
        <v>0.75</v>
      </c>
      <c r="CJO17" s="47">
        <v>0.75900000000000001</v>
      </c>
      <c r="CJP17" s="47">
        <v>0.749</v>
      </c>
      <c r="CJQ17" s="51">
        <v>0.74199999999999999</v>
      </c>
      <c r="CJR17" s="47">
        <f t="shared" si="170"/>
        <v>0.69599999999999995</v>
      </c>
      <c r="CJS17" s="47">
        <v>0.73599999999999999</v>
      </c>
      <c r="CJT17" s="51">
        <v>0.71799999999999997</v>
      </c>
      <c r="CJU17" s="51">
        <v>0.73299999999999998</v>
      </c>
      <c r="CJV17" s="51">
        <v>0.71699999999999997</v>
      </c>
      <c r="CJW17" s="51"/>
      <c r="CJX17" s="47">
        <v>0.74</v>
      </c>
      <c r="CJY17" s="47">
        <v>0.74</v>
      </c>
      <c r="CJZ17" s="47">
        <f t="shared" si="171"/>
        <v>0.69599999999999995</v>
      </c>
      <c r="CKA17" s="47">
        <v>0.72899999999999998</v>
      </c>
      <c r="CKB17" s="47">
        <v>0.73099999999999998</v>
      </c>
      <c r="CKC17" s="47"/>
      <c r="CKD17" s="47">
        <v>0.74199999999999999</v>
      </c>
      <c r="CKE17" s="47">
        <v>0.73499999999999999</v>
      </c>
      <c r="CKF17" s="47">
        <v>0.74199999999999999</v>
      </c>
      <c r="CKG17" s="47"/>
      <c r="CKH17" s="36">
        <v>0.72099999999999997</v>
      </c>
      <c r="CKI17" s="47">
        <f t="shared" si="172"/>
        <v>0.69599999999999995</v>
      </c>
      <c r="CKJ17" s="47">
        <v>0.72799999999999998</v>
      </c>
      <c r="CKK17" s="47">
        <v>0.72799999999999998</v>
      </c>
      <c r="CKL17" s="47">
        <v>0.72899999999999998</v>
      </c>
      <c r="CKM17" s="47">
        <v>0.753</v>
      </c>
      <c r="CKN17" s="47">
        <v>0.73</v>
      </c>
      <c r="CKO17" s="47">
        <v>0.73899999999999999</v>
      </c>
      <c r="CKP17" s="47">
        <v>0.73499999999999999</v>
      </c>
      <c r="CKQ17" s="47">
        <v>0.72199999999999998</v>
      </c>
      <c r="CKR17" s="47"/>
      <c r="CKS17" s="52">
        <v>0.73399999999999999</v>
      </c>
      <c r="CKT17" s="47">
        <f t="shared" si="274"/>
        <v>0.69599999999999995</v>
      </c>
      <c r="CKU17" s="47">
        <v>0.71699999999999997</v>
      </c>
      <c r="CKV17" s="1162">
        <v>0.74</v>
      </c>
      <c r="CKW17" s="1162">
        <v>0.71799999999999997</v>
      </c>
      <c r="CKX17" s="52">
        <v>0.73099999999999998</v>
      </c>
      <c r="CKY17" s="52">
        <f t="shared" si="173"/>
        <v>0.69599999999999995</v>
      </c>
      <c r="CKZ17" s="52">
        <v>0.73599999999999999</v>
      </c>
      <c r="CLA17" s="52">
        <v>0.751</v>
      </c>
      <c r="CLB17" s="52">
        <v>0.75900000000000001</v>
      </c>
      <c r="CLC17" s="52">
        <v>0.86199999999999999</v>
      </c>
      <c r="CLD17" s="52">
        <v>0.83099999999999996</v>
      </c>
      <c r="CLE17" s="971">
        <v>0.86199999999999999</v>
      </c>
      <c r="CLF17" s="52">
        <v>0.86</v>
      </c>
      <c r="CLG17" s="971">
        <v>0.83199999999999996</v>
      </c>
      <c r="CLH17" s="971">
        <v>0.83099999999999996</v>
      </c>
      <c r="CLI17" s="971"/>
      <c r="CLJ17" s="971">
        <v>0.82099999999999995</v>
      </c>
      <c r="CLK17" s="971">
        <v>0.82</v>
      </c>
      <c r="CLL17" s="971">
        <v>0.82499999999999996</v>
      </c>
      <c r="CLM17" s="971">
        <v>0.83199999999999996</v>
      </c>
      <c r="CLN17" s="971">
        <f t="shared" si="175"/>
        <v>0.83199999999999996</v>
      </c>
      <c r="CLO17" s="971">
        <v>0.83199999999999996</v>
      </c>
      <c r="CLP17" s="971"/>
      <c r="CLQ17" s="971"/>
      <c r="CLR17" s="971">
        <v>0.82099999999999995</v>
      </c>
      <c r="CLS17" s="971">
        <v>0.83699999999999997</v>
      </c>
      <c r="CLT17" s="971">
        <v>0.82199999999999995</v>
      </c>
      <c r="CLU17" s="971">
        <v>0.83599999999999997</v>
      </c>
      <c r="CLV17" s="971">
        <v>0.83499999999999996</v>
      </c>
      <c r="CLW17" s="971">
        <v>0.81100000000000005</v>
      </c>
      <c r="CLX17" s="971">
        <f t="shared" si="262"/>
        <v>0.81100000000000005</v>
      </c>
      <c r="CLY17" s="971">
        <v>0.82299999999999995</v>
      </c>
      <c r="CLZ17" s="971">
        <v>0.84599999999999997</v>
      </c>
      <c r="CMA17" s="971">
        <v>0.84</v>
      </c>
      <c r="CMB17" s="971">
        <v>0.85299999999999998</v>
      </c>
      <c r="CMC17" s="971">
        <v>0.83699999999999997</v>
      </c>
      <c r="CMD17" s="971">
        <v>0.84</v>
      </c>
      <c r="CME17" s="971">
        <v>0.84099999999999997</v>
      </c>
      <c r="CMF17" s="971">
        <v>0.86199999999999999</v>
      </c>
      <c r="CMG17" s="58">
        <v>0.81100000000000005</v>
      </c>
      <c r="CMH17" s="58">
        <f t="shared" si="176"/>
        <v>0.81100000000000005</v>
      </c>
      <c r="CMI17" s="971">
        <v>0.83699999999999997</v>
      </c>
      <c r="CMJ17" s="971"/>
      <c r="CMK17" s="971">
        <v>0.85</v>
      </c>
      <c r="CML17" s="971">
        <v>0.85199999999999998</v>
      </c>
      <c r="CMM17" s="971"/>
      <c r="CMN17" s="1401">
        <v>0.84</v>
      </c>
      <c r="CMO17" s="971">
        <v>0.84699999999999998</v>
      </c>
      <c r="CMP17" s="971">
        <v>0.84099999999999997</v>
      </c>
      <c r="CMQ17" s="971">
        <v>0.84399999999999997</v>
      </c>
      <c r="CMR17" s="971">
        <v>0.84399999999999997</v>
      </c>
      <c r="CMS17" s="971">
        <v>0.84399999999999997</v>
      </c>
      <c r="CMT17" s="971">
        <v>0.84399999999999997</v>
      </c>
      <c r="CMU17" s="971"/>
      <c r="CMV17" s="971">
        <v>0.84299999999999997</v>
      </c>
      <c r="CMW17" s="971">
        <v>0.83099999999999996</v>
      </c>
      <c r="CMX17" s="971"/>
      <c r="CMY17" s="971">
        <v>0.83799999999999997</v>
      </c>
      <c r="CMZ17" s="971">
        <v>0.72099999999999997</v>
      </c>
      <c r="CNA17" s="971"/>
      <c r="CNB17" s="971">
        <v>0.73599999999999999</v>
      </c>
      <c r="CNC17" s="971"/>
      <c r="CND17" s="971">
        <v>0.73799999999999999</v>
      </c>
      <c r="CNE17" s="971"/>
      <c r="CNF17" s="971">
        <v>0.72599999999999998</v>
      </c>
      <c r="CNG17" s="971"/>
      <c r="CNH17" s="971">
        <v>0.73699999999999999</v>
      </c>
      <c r="CNI17" s="971">
        <v>0.74299999999999999</v>
      </c>
      <c r="CNJ17" s="971">
        <v>0.747</v>
      </c>
      <c r="CNK17" s="971"/>
      <c r="CNL17" s="971">
        <v>0.73</v>
      </c>
      <c r="CNM17" s="971"/>
      <c r="CNN17" s="971">
        <v>0.74099999999999999</v>
      </c>
      <c r="CNO17" s="971"/>
      <c r="CNP17" s="971">
        <v>0.72799999999999998</v>
      </c>
      <c r="CNQ17" s="52">
        <v>0.84099999999999997</v>
      </c>
      <c r="CNR17" s="971">
        <f t="shared" si="178"/>
        <v>0.84</v>
      </c>
      <c r="CNS17" s="971">
        <v>0.72899999999999998</v>
      </c>
      <c r="CNT17" s="971"/>
      <c r="CNU17" s="971">
        <v>0.72899999999999998</v>
      </c>
      <c r="CNV17" s="971"/>
      <c r="CNW17" s="971">
        <v>0.74</v>
      </c>
      <c r="CNX17" s="971"/>
      <c r="CNY17" s="971">
        <v>0.71699999999999997</v>
      </c>
      <c r="CNZ17" s="971"/>
      <c r="COA17" s="1389">
        <v>0.73799999999999999</v>
      </c>
      <c r="COB17" s="1389">
        <v>0.73</v>
      </c>
      <c r="COC17" s="971"/>
      <c r="COD17" s="971">
        <v>0.74</v>
      </c>
      <c r="COE17" s="971"/>
      <c r="COF17" s="971">
        <v>0.73199999999999998</v>
      </c>
      <c r="COG17" s="971"/>
      <c r="COH17" s="971">
        <v>0.73499999999999999</v>
      </c>
      <c r="COI17" s="971">
        <v>0.73899999999999999</v>
      </c>
      <c r="COJ17" s="971"/>
      <c r="COK17" s="971"/>
      <c r="COL17" s="971">
        <v>0.72199999999999998</v>
      </c>
      <c r="COM17" s="971">
        <f t="shared" si="180"/>
        <v>0.72199999999999998</v>
      </c>
      <c r="CON17" s="971">
        <v>0.746</v>
      </c>
      <c r="COO17" s="971"/>
      <c r="COP17" s="971"/>
      <c r="COQ17" s="1389"/>
      <c r="COR17" s="971">
        <v>0.746</v>
      </c>
      <c r="COS17" s="1389"/>
      <c r="COT17" s="971">
        <v>0.74399999999999999</v>
      </c>
      <c r="COU17" s="971"/>
      <c r="COV17" s="971">
        <v>0.73699999999999999</v>
      </c>
      <c r="COW17" s="971">
        <v>0.76200000000000001</v>
      </c>
      <c r="COX17" s="971"/>
      <c r="COY17" s="971">
        <v>0.73099999999999998</v>
      </c>
      <c r="COZ17" s="971">
        <f t="shared" si="181"/>
        <v>0.72199999999999998</v>
      </c>
      <c r="CPA17" s="971">
        <v>0.74399999999999999</v>
      </c>
      <c r="CPB17" s="971"/>
      <c r="CPC17" s="971">
        <v>0.72799999999999998</v>
      </c>
      <c r="CPD17" s="971">
        <v>0.72599999999999998</v>
      </c>
      <c r="CPE17" s="971">
        <v>0.73099999999999998</v>
      </c>
      <c r="CPF17" s="971">
        <v>0.753</v>
      </c>
      <c r="CPG17" s="971">
        <v>0.75600000000000001</v>
      </c>
      <c r="CPH17" s="971">
        <v>0.73</v>
      </c>
      <c r="CPI17" s="971">
        <f t="shared" si="182"/>
        <v>0.72199999999999998</v>
      </c>
      <c r="CPJ17" s="971"/>
      <c r="CPK17" s="971"/>
      <c r="CPL17" s="971">
        <v>0.754</v>
      </c>
      <c r="CPM17" s="971">
        <v>0.74399999999999999</v>
      </c>
      <c r="CPN17" s="971"/>
      <c r="CPO17" s="971"/>
      <c r="CPP17" s="971">
        <v>0.76400000000000001</v>
      </c>
      <c r="CPQ17" s="971">
        <f t="shared" si="183"/>
        <v>0.72199999999999998</v>
      </c>
      <c r="CPR17" s="971">
        <v>0.75700000000000001</v>
      </c>
      <c r="CPS17" s="971">
        <v>0.76700000000000002</v>
      </c>
      <c r="CPT17" s="971">
        <v>0.754</v>
      </c>
      <c r="CPU17" s="971">
        <v>0.753</v>
      </c>
      <c r="CPV17" s="971"/>
      <c r="CPW17" s="971">
        <v>0.76100000000000001</v>
      </c>
      <c r="CPX17" s="971"/>
      <c r="CPY17" s="971">
        <v>0.76300000000000001</v>
      </c>
      <c r="CPZ17" s="971">
        <v>0.76400000000000001</v>
      </c>
      <c r="CQA17" s="971">
        <f t="shared" si="248"/>
        <v>0.72199999999999998</v>
      </c>
      <c r="CQB17" s="971"/>
      <c r="CQC17" s="971"/>
      <c r="CQD17" s="6">
        <f t="shared" si="249"/>
        <v>-1</v>
      </c>
      <c r="CQE17" s="77">
        <f t="shared" si="184"/>
        <v>0.68200000000000005</v>
      </c>
      <c r="CQF17" s="51">
        <v>0.62</v>
      </c>
      <c r="CQG17" s="47">
        <f t="shared" si="185"/>
        <v>0.62</v>
      </c>
      <c r="CQH17" s="102">
        <v>0.60599999999999998</v>
      </c>
      <c r="CQI17" s="47">
        <v>0.623</v>
      </c>
      <c r="CQJ17" s="47"/>
      <c r="CQK17" s="47">
        <v>0.61199999999999999</v>
      </c>
      <c r="CQL17" s="47">
        <v>0.623</v>
      </c>
      <c r="CQM17" s="47">
        <v>0.61299999999999999</v>
      </c>
      <c r="CQN17" s="47">
        <v>0.60499999999999998</v>
      </c>
      <c r="CQO17" s="47">
        <v>0.61</v>
      </c>
      <c r="CQP17" s="47">
        <f t="shared" si="186"/>
        <v>0.61</v>
      </c>
      <c r="CQQ17" s="47">
        <v>0.61</v>
      </c>
      <c r="CQR17" s="47">
        <v>0.60499999999999998</v>
      </c>
      <c r="CQS17" s="47">
        <v>0.64200000000000002</v>
      </c>
      <c r="CQT17" s="47">
        <v>0.64400000000000002</v>
      </c>
      <c r="CQU17" s="47">
        <v>0.63</v>
      </c>
      <c r="CQV17" s="47">
        <v>0.63900000000000001</v>
      </c>
      <c r="CQW17" s="102">
        <f t="shared" si="187"/>
        <v>0.60499999999999998</v>
      </c>
      <c r="CQX17" s="102">
        <v>0.64100000000000001</v>
      </c>
      <c r="CQY17" s="102">
        <v>0.65300000000000002</v>
      </c>
      <c r="CQZ17" s="47"/>
      <c r="CRA17" s="47">
        <v>0.65100000000000002</v>
      </c>
      <c r="CRB17" s="47">
        <v>0.64700000000000002</v>
      </c>
      <c r="CRC17" s="47">
        <v>0.64400000000000002</v>
      </c>
      <c r="CRD17" s="47">
        <v>0.63600000000000001</v>
      </c>
      <c r="CRE17" s="51">
        <v>0.64900000000000002</v>
      </c>
      <c r="CRF17" s="47">
        <f t="shared" si="188"/>
        <v>0.60499999999999998</v>
      </c>
      <c r="CRG17" s="47">
        <v>0.63800000000000001</v>
      </c>
      <c r="CRH17" s="51">
        <v>0.626</v>
      </c>
      <c r="CRI17" s="51">
        <v>0.621</v>
      </c>
      <c r="CRJ17" s="47">
        <v>0.63400000000000001</v>
      </c>
      <c r="CRK17" s="47"/>
      <c r="CRL17" s="47">
        <v>0.61799999999999999</v>
      </c>
      <c r="CRM17" s="47">
        <f t="shared" si="189"/>
        <v>0.60499999999999998</v>
      </c>
      <c r="CRN17" s="47">
        <v>0.60899999999999999</v>
      </c>
      <c r="CRO17" s="47">
        <v>0.63</v>
      </c>
      <c r="CRP17" s="47">
        <v>0.61599999999999999</v>
      </c>
      <c r="CRQ17" s="47">
        <v>0.60799999999999998</v>
      </c>
      <c r="CRR17" s="47"/>
      <c r="CRS17" s="51">
        <v>0.61</v>
      </c>
      <c r="CRT17" s="59">
        <v>0.63200000000000001</v>
      </c>
      <c r="CRU17" s="51">
        <f t="shared" si="190"/>
        <v>0.60499999999999998</v>
      </c>
      <c r="CRV17" s="47">
        <v>0.61899999999999999</v>
      </c>
      <c r="CRW17" s="47">
        <v>0.60599999999999998</v>
      </c>
      <c r="CRX17" s="47"/>
      <c r="CRY17" s="47">
        <v>0.60899999999999999</v>
      </c>
      <c r="CRZ17" s="47">
        <v>0.61599999999999999</v>
      </c>
      <c r="CSA17" s="47">
        <v>0.63400000000000001</v>
      </c>
      <c r="CSB17" s="47">
        <v>0.63700000000000001</v>
      </c>
      <c r="CSC17" s="47"/>
      <c r="CSD17" s="47"/>
      <c r="CSE17" s="47">
        <v>0.61199999999999999</v>
      </c>
      <c r="CSF17" s="47">
        <v>0.64200000000000002</v>
      </c>
      <c r="CSG17" s="47">
        <v>0.61699999999999999</v>
      </c>
      <c r="CSH17" s="47">
        <v>0.63100000000000001</v>
      </c>
      <c r="CSI17" s="47">
        <v>0.61299999999999999</v>
      </c>
      <c r="CSJ17" s="47"/>
      <c r="CSK17" s="1232">
        <v>0.61099999999999999</v>
      </c>
      <c r="CSL17" s="1231">
        <v>0.61799999999999999</v>
      </c>
      <c r="CSM17" s="47"/>
      <c r="CSN17" s="47"/>
      <c r="CSO17" s="58">
        <v>0.60799999999999998</v>
      </c>
      <c r="CSP17" s="1231">
        <f t="shared" si="273"/>
        <v>0.60499999999999998</v>
      </c>
      <c r="CSQ17" s="47">
        <v>0.624</v>
      </c>
      <c r="CSR17" s="47">
        <v>0.63400000000000001</v>
      </c>
      <c r="CSS17" s="1162">
        <v>0.63100000000000001</v>
      </c>
      <c r="CST17" s="1162">
        <v>0.623</v>
      </c>
      <c r="CSU17" s="1162">
        <v>0.63300000000000001</v>
      </c>
      <c r="CSV17" s="1162">
        <v>0.622</v>
      </c>
      <c r="CSW17" s="47"/>
      <c r="CSX17" s="47"/>
      <c r="CSY17" s="47"/>
      <c r="CSZ17" s="47"/>
      <c r="CTA17" s="52">
        <v>0.629</v>
      </c>
      <c r="CTB17" s="52">
        <v>0.63900000000000001</v>
      </c>
      <c r="CTC17" s="47">
        <f t="shared" si="191"/>
        <v>0.60499999999999998</v>
      </c>
      <c r="CTD17" s="52">
        <v>0.61899999999999999</v>
      </c>
      <c r="CTE17" s="52">
        <v>0.63800000000000001</v>
      </c>
      <c r="CTF17" s="52">
        <v>0.64300000000000002</v>
      </c>
      <c r="CTG17" s="52">
        <v>0.627</v>
      </c>
      <c r="CTH17" s="52">
        <v>0.63800000000000001</v>
      </c>
      <c r="CTI17" s="52">
        <v>0.72199999999999998</v>
      </c>
      <c r="CTJ17" s="52">
        <v>0.73099999999999998</v>
      </c>
      <c r="CTK17" s="52">
        <v>0.73</v>
      </c>
      <c r="CTL17" s="52">
        <v>0.72899999999999998</v>
      </c>
      <c r="CTM17" s="971">
        <v>0.753</v>
      </c>
      <c r="CTN17" s="971">
        <v>0.74199999999999999</v>
      </c>
      <c r="CTO17" s="971">
        <v>0.75</v>
      </c>
      <c r="CTP17" s="971">
        <v>0.70699999999999996</v>
      </c>
      <c r="CTQ17" s="971">
        <v>0.73799999999999999</v>
      </c>
      <c r="CTR17" s="971">
        <v>0.72199999999999998</v>
      </c>
      <c r="CTS17" s="971">
        <v>0.71199999999999997</v>
      </c>
      <c r="CTT17" s="971">
        <v>0.72199999999999998</v>
      </c>
      <c r="CTU17" s="971">
        <v>0.73299999999999998</v>
      </c>
      <c r="CTV17" s="971"/>
      <c r="CTW17" s="971"/>
      <c r="CTX17" s="971">
        <v>0.70699999999999996</v>
      </c>
      <c r="CTY17" s="971">
        <v>0.71499999999999997</v>
      </c>
      <c r="CTZ17" s="971">
        <v>0.70399999999999996</v>
      </c>
      <c r="CUA17" s="971">
        <v>0.69799999999999995</v>
      </c>
      <c r="CUB17" s="971">
        <v>0.71599999999999997</v>
      </c>
      <c r="CUC17" s="971">
        <v>0.73199999999999998</v>
      </c>
      <c r="CUD17" s="971">
        <f t="shared" si="193"/>
        <v>0.71599999999999997</v>
      </c>
      <c r="CUE17" s="971">
        <v>0.71799999999999997</v>
      </c>
      <c r="CUF17" s="971">
        <v>0.71199999999999997</v>
      </c>
      <c r="CUG17" s="971">
        <v>0.72099999999999997</v>
      </c>
      <c r="CUH17" s="971">
        <v>0.71799999999999997</v>
      </c>
      <c r="CUI17" s="971"/>
      <c r="CUJ17" s="971"/>
      <c r="CUK17" s="971"/>
      <c r="CUL17" s="971"/>
      <c r="CUM17" s="971">
        <v>0.72199999999999998</v>
      </c>
      <c r="CUN17" s="971">
        <v>0.71099999999999997</v>
      </c>
      <c r="CUO17" s="971">
        <v>0.72099999999999997</v>
      </c>
      <c r="CUP17" s="971">
        <v>0.73099999999999998</v>
      </c>
      <c r="CUQ17" s="971">
        <v>0.73099999999999998</v>
      </c>
      <c r="CUR17" s="971">
        <v>0.71799999999999997</v>
      </c>
      <c r="CUS17" s="971">
        <v>0.71899999999999997</v>
      </c>
      <c r="CUT17" s="971">
        <v>0.69499999999999995</v>
      </c>
      <c r="CUU17" s="971">
        <v>0.71199999999999997</v>
      </c>
      <c r="CUV17" s="971">
        <v>0.73799999999999999</v>
      </c>
      <c r="CUW17" s="971">
        <v>0.69499999999999995</v>
      </c>
      <c r="CUX17" s="971">
        <v>0.71399999999999997</v>
      </c>
      <c r="CUY17" s="971">
        <v>0.69099999999999995</v>
      </c>
      <c r="CUZ17" s="971">
        <v>0.70099999999999996</v>
      </c>
      <c r="CVA17" s="971">
        <v>0.70299999999999996</v>
      </c>
      <c r="CVB17" s="971">
        <v>0.72</v>
      </c>
      <c r="CVC17" s="971">
        <f t="shared" si="263"/>
        <v>0.70099999999999996</v>
      </c>
      <c r="CVD17" s="971">
        <v>0.69499999999999995</v>
      </c>
      <c r="CVE17" s="971">
        <v>0.68700000000000006</v>
      </c>
      <c r="CVF17" s="971">
        <v>0.70699999999999996</v>
      </c>
      <c r="CVG17" s="971">
        <v>0.7</v>
      </c>
      <c r="CVH17" s="971">
        <v>0.69299999999999995</v>
      </c>
      <c r="CVI17" s="971">
        <v>0.70499999999999996</v>
      </c>
      <c r="CVJ17" s="971">
        <v>0.7</v>
      </c>
      <c r="CVK17" s="971">
        <v>0.71</v>
      </c>
      <c r="CVL17" s="971">
        <v>0.71</v>
      </c>
      <c r="CVM17" s="971">
        <v>0.70599999999999996</v>
      </c>
      <c r="CVN17" s="971">
        <v>0.70099999999999996</v>
      </c>
      <c r="CVO17" s="971">
        <v>0.71099999999999997</v>
      </c>
      <c r="CVP17" s="971">
        <v>0.70099999999999996</v>
      </c>
      <c r="CVQ17" s="971">
        <v>0.69899999999999995</v>
      </c>
      <c r="CVR17" s="971">
        <v>0.70699999999999996</v>
      </c>
      <c r="CVS17" s="971">
        <v>0.70499999999999996</v>
      </c>
      <c r="CVT17" s="58">
        <v>0.68400000000000005</v>
      </c>
      <c r="CVU17" s="58">
        <v>0.67400000000000004</v>
      </c>
      <c r="CVV17" s="58">
        <f t="shared" si="194"/>
        <v>0.68400000000000005</v>
      </c>
      <c r="CVW17" s="971">
        <v>0.68100000000000005</v>
      </c>
      <c r="CVX17" s="971">
        <v>0.69</v>
      </c>
      <c r="CVY17" s="971"/>
      <c r="CVZ17" s="971"/>
      <c r="CWA17" s="971">
        <v>0.7</v>
      </c>
      <c r="CWB17" s="971">
        <v>0.70399999999999996</v>
      </c>
      <c r="CWC17" s="971">
        <v>0.68799999999999994</v>
      </c>
      <c r="CWD17" s="971">
        <v>0.69</v>
      </c>
      <c r="CWE17" s="971"/>
      <c r="CWF17" s="971"/>
      <c r="CWG17" s="1401">
        <v>0.62</v>
      </c>
      <c r="CWH17" s="971">
        <v>0.68400000000000005</v>
      </c>
      <c r="CWI17" s="971">
        <v>0.67500000000000004</v>
      </c>
      <c r="CWJ17" s="971">
        <v>0.68200000000000005</v>
      </c>
      <c r="CWK17" s="971">
        <v>0.67400000000000004</v>
      </c>
      <c r="CWL17" s="971">
        <v>0.68100000000000005</v>
      </c>
      <c r="CWM17" s="971">
        <v>0.68500000000000005</v>
      </c>
      <c r="CWN17" s="971">
        <v>0.68</v>
      </c>
      <c r="CWO17" s="971">
        <v>0.66</v>
      </c>
      <c r="CWP17" s="971"/>
      <c r="CWQ17" s="971"/>
      <c r="CWR17" s="971">
        <v>0.67</v>
      </c>
      <c r="CWS17" s="971">
        <v>0.68100000000000005</v>
      </c>
      <c r="CWT17" s="971">
        <v>0.68300000000000005</v>
      </c>
      <c r="CWU17" s="971">
        <v>0.66200000000000003</v>
      </c>
      <c r="CWV17" s="971"/>
      <c r="CWW17" s="971"/>
      <c r="CWX17" s="971">
        <v>0.66300000000000003</v>
      </c>
      <c r="CWY17" s="971">
        <v>0.66</v>
      </c>
      <c r="CWZ17" s="971"/>
      <c r="CXA17" s="971"/>
      <c r="CXB17" s="971">
        <v>0.63300000000000001</v>
      </c>
      <c r="CXC17" s="971">
        <v>0.64400000000000002</v>
      </c>
      <c r="CXD17" s="47">
        <v>0.61299999999999999</v>
      </c>
      <c r="CXE17" s="47">
        <v>0.629</v>
      </c>
      <c r="CXF17" s="47">
        <v>0.621</v>
      </c>
      <c r="CXG17" s="47">
        <v>0.63200000000000001</v>
      </c>
      <c r="CXH17" s="47">
        <v>0.62</v>
      </c>
      <c r="CXI17" s="47">
        <v>0.63200000000000001</v>
      </c>
      <c r="CXJ17" s="971">
        <v>0.623</v>
      </c>
      <c r="CXK17" s="971">
        <v>0.622</v>
      </c>
      <c r="CXL17" s="971">
        <v>0.63500000000000001</v>
      </c>
      <c r="CXM17" s="971">
        <v>0.624</v>
      </c>
      <c r="CXN17" s="971">
        <v>0.61599999999999999</v>
      </c>
      <c r="CXO17" s="971">
        <v>0.64100000000000001</v>
      </c>
      <c r="CXP17" s="971">
        <v>0.623</v>
      </c>
      <c r="CXQ17" s="971">
        <v>0.628</v>
      </c>
      <c r="CXR17" s="971"/>
      <c r="CXS17" s="971"/>
      <c r="CXT17" s="971">
        <v>0.63</v>
      </c>
      <c r="CXU17" s="971">
        <v>0.63200000000000001</v>
      </c>
      <c r="CXV17" s="971"/>
      <c r="CXW17" s="971"/>
      <c r="CXX17" s="971">
        <v>0.63200000000000001</v>
      </c>
      <c r="CXY17" s="971">
        <v>0.628</v>
      </c>
      <c r="CXZ17" s="58">
        <v>0.61099999999999999</v>
      </c>
      <c r="CYA17" s="58">
        <v>0.61599999999999999</v>
      </c>
      <c r="CYB17" s="971">
        <f t="shared" si="196"/>
        <v>0.61099999999999999</v>
      </c>
      <c r="CYC17" s="971">
        <v>0.628</v>
      </c>
      <c r="CYD17" s="971">
        <v>0.621</v>
      </c>
      <c r="CYE17" s="971"/>
      <c r="CYF17" s="971"/>
      <c r="CYG17" s="971">
        <v>0.61099999999999999</v>
      </c>
      <c r="CYH17" s="971">
        <v>0.62</v>
      </c>
      <c r="CYI17" s="971"/>
      <c r="CYJ17" s="971"/>
      <c r="CYK17" s="971">
        <v>0.61399999999999999</v>
      </c>
      <c r="CYL17" s="971">
        <v>0.621</v>
      </c>
      <c r="CYM17" s="971"/>
      <c r="CYN17" s="971"/>
      <c r="CYO17" s="971">
        <v>0.61599999999999999</v>
      </c>
      <c r="CYP17" s="971">
        <v>0.61099999999999999</v>
      </c>
      <c r="CYQ17" s="971"/>
      <c r="CYR17" s="971"/>
      <c r="CYS17" s="1389">
        <v>0.627</v>
      </c>
      <c r="CYT17" s="1389">
        <v>0.626</v>
      </c>
      <c r="CYU17" s="1389">
        <v>0.62</v>
      </c>
      <c r="CYV17" s="1389"/>
      <c r="CYW17" s="1389"/>
      <c r="CYX17" s="1389">
        <v>0.61599999999999999</v>
      </c>
      <c r="CYY17" s="1389">
        <v>0.61899999999999999</v>
      </c>
      <c r="CYZ17" s="1389"/>
      <c r="CZA17" s="1389"/>
      <c r="CZB17" s="1389">
        <v>0.63100000000000001</v>
      </c>
      <c r="CZC17" s="1389">
        <v>0.61799999999999999</v>
      </c>
      <c r="CZD17" s="1389"/>
      <c r="CZE17" s="1389"/>
      <c r="CZF17" s="1389">
        <v>0.61799999999999999</v>
      </c>
      <c r="CZG17" s="1389">
        <v>0.625</v>
      </c>
      <c r="CZH17" s="1389">
        <v>0.61499999999999999</v>
      </c>
      <c r="CZI17" s="1389">
        <v>0.63</v>
      </c>
      <c r="CZJ17" s="1389"/>
      <c r="CZK17" s="1389"/>
      <c r="CZL17" s="1389"/>
      <c r="CZM17" s="1389"/>
      <c r="CZN17" s="971">
        <v>0.61199999999999999</v>
      </c>
      <c r="CZO17" s="971">
        <v>0.60599999999999998</v>
      </c>
      <c r="CZP17" s="971">
        <f t="shared" si="198"/>
        <v>0.60599999999999998</v>
      </c>
      <c r="CZQ17" s="971">
        <v>0.62</v>
      </c>
      <c r="CZR17" s="971">
        <v>0.63600000000000001</v>
      </c>
      <c r="CZS17" s="971"/>
      <c r="CZT17" s="971"/>
      <c r="CZU17" s="971"/>
      <c r="CZV17" s="971"/>
      <c r="CZW17" s="971">
        <v>0.629</v>
      </c>
      <c r="CZX17" s="971">
        <v>0.64100000000000001</v>
      </c>
      <c r="CZY17" s="971"/>
      <c r="CZZ17" s="1389"/>
      <c r="DAA17" s="1389"/>
      <c r="DAB17" s="1389"/>
      <c r="DAC17" s="971">
        <v>0.621</v>
      </c>
      <c r="DAD17" s="971">
        <v>0.63</v>
      </c>
      <c r="DAE17" s="971"/>
      <c r="DAF17" s="971"/>
      <c r="DAG17" s="971">
        <v>0.61599999999999999</v>
      </c>
      <c r="DAH17" s="971">
        <v>0.63600000000000001</v>
      </c>
      <c r="DAI17" s="971">
        <v>0.61499999999999999</v>
      </c>
      <c r="DAJ17" s="971">
        <v>0.623</v>
      </c>
      <c r="DAK17" s="971"/>
      <c r="DAL17" s="971"/>
      <c r="DAM17" s="971">
        <v>0.61799999999999999</v>
      </c>
      <c r="DAN17" s="971">
        <v>0.63900000000000001</v>
      </c>
      <c r="DAO17" s="971">
        <f t="shared" si="199"/>
        <v>0.60599999999999998</v>
      </c>
      <c r="DAP17" s="971">
        <v>0.628</v>
      </c>
      <c r="DAQ17" s="971">
        <v>0.62</v>
      </c>
      <c r="DAR17" s="971"/>
      <c r="DAS17" s="971"/>
      <c r="DAT17" s="971">
        <v>0.624</v>
      </c>
      <c r="DAU17" s="971">
        <v>0.61899999999999999</v>
      </c>
      <c r="DAV17" s="971">
        <v>0.623</v>
      </c>
      <c r="DAW17" s="971">
        <v>0.62</v>
      </c>
      <c r="DAX17" s="971">
        <f t="shared" si="200"/>
        <v>0.60599999999999998</v>
      </c>
      <c r="DAY17" s="971"/>
      <c r="DAZ17" s="971"/>
      <c r="DBA17" s="971">
        <v>0.624</v>
      </c>
      <c r="DBB17" s="971">
        <v>0.61899999999999999</v>
      </c>
      <c r="DBC17" s="971"/>
      <c r="DBD17" s="971"/>
      <c r="DBE17" s="971">
        <v>0.625</v>
      </c>
      <c r="DBF17" s="971">
        <v>0.63700000000000001</v>
      </c>
      <c r="DBG17" s="971">
        <v>0.629</v>
      </c>
      <c r="DBH17" s="971">
        <v>0.63800000000000001</v>
      </c>
      <c r="DBI17" s="971"/>
      <c r="DBJ17" s="971"/>
      <c r="DBK17" s="971"/>
      <c r="DBL17" s="971"/>
      <c r="DBM17" s="971">
        <v>0.628</v>
      </c>
      <c r="DBN17" s="971">
        <v>0.63500000000000001</v>
      </c>
      <c r="DBO17" s="971">
        <f t="shared" si="201"/>
        <v>0.60599999999999998</v>
      </c>
      <c r="DBP17" s="971">
        <v>0.65100000000000002</v>
      </c>
      <c r="DBQ17" s="971">
        <v>0.65900000000000003</v>
      </c>
      <c r="DBR17" s="971">
        <v>0.65800000000000003</v>
      </c>
      <c r="DBS17" s="971">
        <v>0.65100000000000002</v>
      </c>
      <c r="DBT17" s="971">
        <v>0.66100000000000003</v>
      </c>
      <c r="DBU17" s="971">
        <v>0.66</v>
      </c>
      <c r="DBV17" s="971">
        <v>0.65800000000000003</v>
      </c>
      <c r="DBW17" s="971">
        <v>0.65200000000000002</v>
      </c>
      <c r="DBX17" s="971"/>
      <c r="DBY17" s="971"/>
      <c r="DBZ17" s="971">
        <v>0.65400000000000003</v>
      </c>
      <c r="DCA17" s="971">
        <v>0.66200000000000003</v>
      </c>
      <c r="DCB17" s="971"/>
      <c r="DCC17" s="971"/>
      <c r="DCD17" s="971">
        <v>0.65100000000000002</v>
      </c>
      <c r="DCE17" s="971">
        <v>0.65600000000000003</v>
      </c>
      <c r="DCF17" s="971">
        <v>0.63500000000000001</v>
      </c>
      <c r="DCG17" s="971">
        <f t="shared" si="250"/>
        <v>0.60599999999999998</v>
      </c>
      <c r="DCH17" s="971"/>
      <c r="DCI17" s="971"/>
      <c r="DCJ17" s="971"/>
      <c r="DCK17" s="971"/>
      <c r="DCL17" s="971"/>
      <c r="DCM17" s="971"/>
      <c r="DCN17" s="971"/>
      <c r="DCO17" s="971"/>
      <c r="DCP17" s="6">
        <f t="shared" si="251"/>
        <v>-1</v>
      </c>
      <c r="DCQ17" s="6">
        <f t="shared" si="252"/>
        <v>-1</v>
      </c>
      <c r="DCR17" s="1224">
        <f t="shared" si="202"/>
        <v>6.9832402234636937E-3</v>
      </c>
      <c r="DCS17" s="1300">
        <v>0.77</v>
      </c>
      <c r="DCT17" s="971">
        <v>0.748</v>
      </c>
      <c r="DCU17" s="971">
        <v>0.77</v>
      </c>
      <c r="DCV17" s="971">
        <v>0.751</v>
      </c>
      <c r="DCW17" s="971">
        <v>0.75</v>
      </c>
      <c r="DCX17" s="971">
        <v>0.753</v>
      </c>
      <c r="DCY17" s="52">
        <v>0.746</v>
      </c>
      <c r="DCZ17" s="971">
        <v>0.751</v>
      </c>
      <c r="DDA17" s="971">
        <v>0.749</v>
      </c>
      <c r="DDB17" s="58">
        <v>0.74399999999999999</v>
      </c>
      <c r="DDC17" s="58">
        <f t="shared" si="203"/>
        <v>0.74399999999999999</v>
      </c>
      <c r="DDD17" s="971">
        <v>0.745</v>
      </c>
      <c r="DDE17" s="971"/>
      <c r="DDF17" s="52">
        <v>0.74</v>
      </c>
      <c r="DDG17" s="971">
        <v>0.77400000000000002</v>
      </c>
      <c r="DDH17" s="971"/>
      <c r="DDI17" s="1308">
        <v>0.71</v>
      </c>
      <c r="DDJ17" s="1402">
        <v>0.71</v>
      </c>
      <c r="DDK17" s="971">
        <v>0.76200000000000001</v>
      </c>
      <c r="DDL17" s="971">
        <v>0.751</v>
      </c>
      <c r="DDM17" s="971">
        <v>0.75700000000000001</v>
      </c>
      <c r="DDN17" s="971">
        <v>0.755</v>
      </c>
      <c r="DDO17" s="971">
        <v>0.752</v>
      </c>
      <c r="DDP17" s="971">
        <v>0.75</v>
      </c>
      <c r="DDQ17" s="971"/>
      <c r="DDR17" s="971">
        <v>0.752</v>
      </c>
      <c r="DDS17" s="971">
        <v>0.76100000000000001</v>
      </c>
      <c r="DDT17" s="971">
        <v>0.76</v>
      </c>
      <c r="DDU17" s="971">
        <v>0.74099999999999999</v>
      </c>
      <c r="DDV17" s="971"/>
      <c r="DDW17" s="971">
        <v>0.74099999999999999</v>
      </c>
      <c r="DDX17" s="971">
        <v>0.76300000000000001</v>
      </c>
      <c r="DDY17" s="971">
        <v>0.65300000000000002</v>
      </c>
      <c r="DDZ17" s="971">
        <v>0.64900000000000002</v>
      </c>
      <c r="DEA17" s="971"/>
      <c r="DEB17" s="971">
        <v>0.65400000000000003</v>
      </c>
      <c r="DEC17" s="971">
        <v>0.65200000000000002</v>
      </c>
      <c r="DED17" s="971"/>
      <c r="DEE17" s="971"/>
      <c r="DEF17" s="971">
        <v>0.64200000000000002</v>
      </c>
      <c r="DEG17" s="971">
        <v>0.66</v>
      </c>
      <c r="DEH17" s="971"/>
      <c r="DEI17" s="971"/>
      <c r="DEJ17" s="971">
        <v>0.65900000000000003</v>
      </c>
      <c r="DEK17" s="971">
        <v>0.65100000000000002</v>
      </c>
      <c r="DEL17" s="971"/>
      <c r="DEM17" s="971"/>
      <c r="DEN17" s="971">
        <v>0.63700000000000001</v>
      </c>
      <c r="DEO17" s="971">
        <v>0.65300000000000002</v>
      </c>
      <c r="DEP17" s="971">
        <v>0.65</v>
      </c>
      <c r="DEQ17" s="971">
        <v>0.64</v>
      </c>
      <c r="DER17" s="971">
        <v>0.64200000000000002</v>
      </c>
      <c r="DES17" s="971">
        <v>0.627</v>
      </c>
      <c r="DET17" s="971"/>
      <c r="DEU17" s="971"/>
      <c r="DEV17" s="971">
        <v>0.65500000000000003</v>
      </c>
      <c r="DEW17" s="971">
        <v>0.63300000000000001</v>
      </c>
      <c r="DEX17" s="971"/>
      <c r="DEY17" s="971"/>
      <c r="DEZ17" s="971">
        <v>0.63300000000000001</v>
      </c>
      <c r="DFA17" s="971">
        <v>0.65600000000000003</v>
      </c>
      <c r="DFB17" s="971"/>
      <c r="DFC17" s="971"/>
      <c r="DFD17" s="971">
        <v>0.63</v>
      </c>
      <c r="DFE17" s="971">
        <v>0.65500000000000003</v>
      </c>
      <c r="DFF17" s="52">
        <v>0.71</v>
      </c>
      <c r="DFG17" s="971">
        <f t="shared" si="204"/>
        <v>0.71</v>
      </c>
      <c r="DFH17" s="971"/>
      <c r="DFI17" s="971">
        <v>0.65600000000000003</v>
      </c>
      <c r="DFJ17" s="971"/>
      <c r="DFK17" s="971"/>
      <c r="DFL17" s="971">
        <v>0.64500000000000002</v>
      </c>
      <c r="DFM17" s="971"/>
      <c r="DFN17" s="971"/>
      <c r="DFO17" s="971">
        <v>0.63600000000000001</v>
      </c>
      <c r="DFP17" s="971"/>
      <c r="DFQ17" s="971"/>
      <c r="DFR17" s="971">
        <v>0.64100000000000001</v>
      </c>
      <c r="DFS17" s="971"/>
      <c r="DFT17" s="971"/>
      <c r="DFU17" s="1389">
        <v>0.64700000000000002</v>
      </c>
      <c r="DFV17" s="1389">
        <v>0.628</v>
      </c>
      <c r="DFW17" s="1389">
        <f t="shared" si="205"/>
        <v>0.64700000000000002</v>
      </c>
      <c r="DFX17" s="1389">
        <f t="shared" si="206"/>
        <v>0.628</v>
      </c>
      <c r="DFY17" s="1389"/>
      <c r="DFZ17" s="1389"/>
      <c r="DGA17" s="1389">
        <v>0.65100000000000002</v>
      </c>
      <c r="DGB17" s="1389"/>
      <c r="DGC17" s="1389">
        <v>0.64300000000000002</v>
      </c>
      <c r="DGD17" s="1389"/>
      <c r="DGE17" s="1389">
        <v>0.65200000000000002</v>
      </c>
      <c r="DGF17" s="1389">
        <v>0.64600000000000002</v>
      </c>
      <c r="DGG17" s="1389"/>
      <c r="DGH17" s="1389"/>
      <c r="DGI17" s="1389"/>
      <c r="DGJ17" s="1389"/>
      <c r="DGK17" s="1389">
        <v>0.627</v>
      </c>
      <c r="DGL17" s="1389">
        <v>0.65400000000000003</v>
      </c>
      <c r="DGM17" s="1389">
        <f t="shared" si="207"/>
        <v>0.64700000000000002</v>
      </c>
      <c r="DGN17" s="1389">
        <f t="shared" si="208"/>
        <v>0.627</v>
      </c>
      <c r="DGO17" s="971">
        <v>0.63800000000000001</v>
      </c>
      <c r="DGP17" s="1389"/>
      <c r="DGQ17" s="6">
        <f t="shared" si="209"/>
        <v>-1.3910355486862454E-2</v>
      </c>
      <c r="DGR17" s="971"/>
      <c r="DGS17" s="971">
        <v>0.64200000000000002</v>
      </c>
      <c r="DGT17" s="1389"/>
      <c r="DGU17" s="1389"/>
      <c r="DGV17" s="971">
        <v>0.625</v>
      </c>
      <c r="DGW17" s="971"/>
      <c r="DGX17" s="971">
        <v>0.628</v>
      </c>
      <c r="DGY17" s="971">
        <v>0.629</v>
      </c>
      <c r="DGZ17" s="971"/>
      <c r="DHA17" s="971">
        <v>0.63900000000000001</v>
      </c>
      <c r="DHB17" s="971">
        <f t="shared" si="210"/>
        <v>0.627</v>
      </c>
      <c r="DHC17" s="971">
        <v>0.64600000000000002</v>
      </c>
      <c r="DHD17" s="971"/>
      <c r="DHE17" s="971">
        <v>0.64400000000000002</v>
      </c>
      <c r="DHF17" s="971">
        <v>0.64100000000000001</v>
      </c>
      <c r="DHG17" s="971">
        <v>0.64200000000000002</v>
      </c>
      <c r="DHH17" s="971">
        <v>0.64100000000000001</v>
      </c>
      <c r="DHI17" s="971">
        <v>0.66200000000000003</v>
      </c>
      <c r="DHJ17" s="971">
        <v>0.64800000000000002</v>
      </c>
      <c r="DHK17" s="971">
        <f t="shared" si="211"/>
        <v>0.627</v>
      </c>
      <c r="DHL17" s="971"/>
      <c r="DHM17" s="971"/>
      <c r="DHN17" s="971">
        <v>0.66300000000000003</v>
      </c>
      <c r="DHO17" s="971">
        <v>0.64500000000000002</v>
      </c>
      <c r="DHP17" s="971"/>
      <c r="DHQ17" s="971"/>
      <c r="DHR17" s="971">
        <v>0.67200000000000004</v>
      </c>
      <c r="DHS17" s="971">
        <f t="shared" si="212"/>
        <v>0.627</v>
      </c>
      <c r="DHT17" s="971">
        <v>0.68200000000000005</v>
      </c>
      <c r="DHU17" s="971">
        <v>0.68100000000000005</v>
      </c>
      <c r="DHV17" s="971">
        <v>0.67700000000000005</v>
      </c>
      <c r="DHW17" s="971">
        <v>0.67900000000000005</v>
      </c>
      <c r="DHX17" s="971"/>
      <c r="DHY17" s="971">
        <v>0.68500000000000005</v>
      </c>
      <c r="DHZ17" s="971"/>
      <c r="DIA17" s="971">
        <v>0.67200000000000004</v>
      </c>
      <c r="DIB17" s="971">
        <v>0.67200000000000004</v>
      </c>
      <c r="DIC17" s="971">
        <f t="shared" si="253"/>
        <v>0.627</v>
      </c>
      <c r="DID17" s="971"/>
      <c r="DIE17" s="971"/>
      <c r="DIF17" s="971"/>
      <c r="DIG17" s="971"/>
      <c r="DIH17" s="6">
        <f t="shared" si="213"/>
        <v>-1</v>
      </c>
      <c r="DII17" s="1283">
        <v>0.59</v>
      </c>
      <c r="DIJ17" s="971">
        <v>0.57899999999999996</v>
      </c>
      <c r="DIK17" s="971">
        <v>0.56399999999999995</v>
      </c>
      <c r="DIL17" s="971">
        <v>0.54700000000000004</v>
      </c>
      <c r="DIM17" s="971">
        <v>0.56499999999999995</v>
      </c>
      <c r="DIN17" s="971">
        <v>0.54500000000000004</v>
      </c>
      <c r="DIO17" s="971">
        <v>0.54800000000000004</v>
      </c>
      <c r="DIP17" s="971">
        <f t="shared" si="214"/>
        <v>0.54800000000000004</v>
      </c>
      <c r="DIQ17" s="971">
        <v>0.54200000000000004</v>
      </c>
      <c r="DIR17" s="971"/>
      <c r="DIS17" s="971">
        <v>0.57999999999999996</v>
      </c>
      <c r="DIT17" s="971"/>
      <c r="DIU17" s="1308">
        <v>0.55000000000000004</v>
      </c>
      <c r="DIV17" s="1402">
        <v>0.55000000000000004</v>
      </c>
      <c r="DIW17" s="971">
        <v>0.53200000000000003</v>
      </c>
      <c r="DIX17" s="971">
        <v>0.54300000000000004</v>
      </c>
      <c r="DIY17" s="971">
        <v>0.55400000000000005</v>
      </c>
      <c r="DIZ17" s="971">
        <v>0.54500000000000004</v>
      </c>
      <c r="DJA17" s="971">
        <v>0.55400000000000005</v>
      </c>
      <c r="DJB17" s="971">
        <v>0.54100000000000004</v>
      </c>
      <c r="DJC17" s="971"/>
      <c r="DJD17" s="971">
        <v>0.54300000000000004</v>
      </c>
      <c r="DJE17" s="971">
        <v>0.55500000000000005</v>
      </c>
      <c r="DJF17" s="971">
        <v>0.56799999999999995</v>
      </c>
      <c r="DJG17" s="971">
        <v>0.53800000000000003</v>
      </c>
      <c r="DJH17" s="971"/>
      <c r="DJI17" s="971">
        <v>0.54200000000000004</v>
      </c>
      <c r="DJJ17" s="971">
        <v>0.57199999999999995</v>
      </c>
      <c r="DJK17" s="971">
        <v>0.46400000000000002</v>
      </c>
      <c r="DJL17" s="971">
        <v>0.46500000000000002</v>
      </c>
      <c r="DJM17" s="971"/>
      <c r="DJN17" s="971">
        <v>0.47399999999999998</v>
      </c>
      <c r="DJO17" s="971">
        <v>0.47099999999999997</v>
      </c>
      <c r="DJP17" s="971"/>
      <c r="DJQ17" s="971"/>
      <c r="DJR17" s="971">
        <v>0.46300000000000002</v>
      </c>
      <c r="DJS17" s="971">
        <v>0.46800000000000003</v>
      </c>
      <c r="DJT17" s="971"/>
      <c r="DJU17" s="971"/>
      <c r="DJV17" s="971">
        <v>0.47399999999999998</v>
      </c>
      <c r="DJW17" s="971">
        <v>0.46600000000000003</v>
      </c>
      <c r="DJX17" s="971"/>
      <c r="DJY17" s="971"/>
      <c r="DJZ17" s="971">
        <v>0.47299999999999998</v>
      </c>
      <c r="DKA17" s="971">
        <v>0.47199999999999998</v>
      </c>
      <c r="DKB17" s="971">
        <v>0.46800000000000003</v>
      </c>
      <c r="DKC17" s="971">
        <v>0.47099999999999997</v>
      </c>
      <c r="DKD17" s="971">
        <v>0.46300000000000002</v>
      </c>
      <c r="DKE17" s="971">
        <v>0.46899999999999997</v>
      </c>
      <c r="DKF17" s="971"/>
      <c r="DKG17" s="971"/>
      <c r="DKH17" s="971">
        <v>0.47399999999999998</v>
      </c>
      <c r="DKI17" s="971">
        <v>0.46700000000000003</v>
      </c>
      <c r="DKJ17" s="971"/>
      <c r="DKK17" s="971"/>
      <c r="DKL17" s="971">
        <v>0.46500000000000002</v>
      </c>
      <c r="DKM17" s="971">
        <v>0.47299999999999998</v>
      </c>
      <c r="DKN17" s="971"/>
      <c r="DKO17" s="971"/>
      <c r="DKP17" s="971">
        <v>0.46700000000000003</v>
      </c>
      <c r="DKQ17" s="971">
        <v>0.46500000000000002</v>
      </c>
      <c r="DKR17" s="52">
        <v>0.55200000000000005</v>
      </c>
      <c r="DKS17" s="971">
        <f t="shared" si="216"/>
        <v>0.55000000000000004</v>
      </c>
      <c r="DKT17" s="971"/>
      <c r="DKU17" s="971">
        <v>0.47099999999999997</v>
      </c>
      <c r="DKV17" s="971"/>
      <c r="DKW17" s="971"/>
      <c r="DKX17" s="971">
        <v>0.47099999999999997</v>
      </c>
      <c r="DKY17" s="971"/>
      <c r="DKZ17" s="971"/>
      <c r="DLA17" s="971">
        <v>0.47099999999999997</v>
      </c>
      <c r="DLB17" s="971"/>
      <c r="DLC17" s="971"/>
      <c r="DLD17" s="971">
        <v>0.48599999999999999</v>
      </c>
      <c r="DLE17" s="971"/>
      <c r="DLF17" s="971"/>
      <c r="DLG17" s="1389">
        <v>0.47599999999999998</v>
      </c>
      <c r="DLH17" s="1389">
        <v>0.46600000000000003</v>
      </c>
      <c r="DLI17" s="1389">
        <f t="shared" si="217"/>
        <v>0.47599999999999998</v>
      </c>
      <c r="DLJ17" s="1389">
        <f t="shared" si="218"/>
        <v>0.46600000000000003</v>
      </c>
      <c r="DLK17" s="1389"/>
      <c r="DLL17" s="1389"/>
      <c r="DLM17" s="1389">
        <v>0.49099999999999999</v>
      </c>
      <c r="DLN17" s="1389"/>
      <c r="DLO17" s="1389">
        <v>0.47899999999999998</v>
      </c>
      <c r="DLP17" s="1389"/>
      <c r="DLQ17" s="1389">
        <v>0.47899999999999998</v>
      </c>
      <c r="DLR17" s="1389">
        <v>0.48299999999999998</v>
      </c>
      <c r="DLS17" s="1389"/>
      <c r="DLT17" s="1389"/>
      <c r="DLU17" s="1389"/>
      <c r="DLV17" s="1389">
        <v>0.47499999999999998</v>
      </c>
      <c r="DLW17" s="971">
        <v>0.47599999999999998</v>
      </c>
      <c r="DLX17" s="971">
        <f t="shared" si="219"/>
        <v>0.47499999999999998</v>
      </c>
      <c r="DLY17" s="971">
        <f t="shared" si="220"/>
        <v>0.46600000000000003</v>
      </c>
      <c r="DLZ17" s="971">
        <v>0.495</v>
      </c>
      <c r="DMA17" s="971"/>
      <c r="DMB17" s="6">
        <f t="shared" si="221"/>
        <v>4.2105263157894778E-2</v>
      </c>
      <c r="DMC17" s="971"/>
      <c r="DMD17" s="971">
        <v>0.505</v>
      </c>
      <c r="DME17" s="1389"/>
      <c r="DMF17" s="1389"/>
      <c r="DMG17" s="971">
        <v>0.49099999999999999</v>
      </c>
      <c r="DMH17" s="971"/>
      <c r="DMI17" s="971">
        <v>0.49199999999999999</v>
      </c>
      <c r="DMJ17" s="971">
        <v>0.49</v>
      </c>
      <c r="DMK17" s="971"/>
      <c r="DML17" s="971">
        <v>0.495</v>
      </c>
      <c r="DMM17" s="971">
        <f t="shared" si="222"/>
        <v>0.46600000000000003</v>
      </c>
      <c r="DMN17" s="971">
        <v>0.47499999999999998</v>
      </c>
      <c r="DMO17" s="971"/>
      <c r="DMP17" s="971">
        <v>0.48099999999999998</v>
      </c>
      <c r="DMQ17" s="640">
        <v>0.48699999999999999</v>
      </c>
      <c r="DMR17" s="971">
        <f t="shared" si="223"/>
        <v>0.46600000000000003</v>
      </c>
      <c r="DMS17" s="971"/>
      <c r="DMT17" s="971"/>
      <c r="DMU17" s="971">
        <v>0.48799999999999999</v>
      </c>
      <c r="DMV17" s="971">
        <v>0.48599999999999999</v>
      </c>
      <c r="DMW17" s="971"/>
      <c r="DMX17" s="971"/>
      <c r="DMY17" s="971">
        <v>0.495</v>
      </c>
      <c r="DMZ17" s="971">
        <f t="shared" si="224"/>
        <v>0.46600000000000003</v>
      </c>
      <c r="DNA17" s="971">
        <v>0.51300000000000001</v>
      </c>
      <c r="DNB17" s="971">
        <v>0.49299999999999999</v>
      </c>
      <c r="DNC17" s="971">
        <v>0.498</v>
      </c>
      <c r="DND17" s="971">
        <v>0.52</v>
      </c>
      <c r="DNE17" s="971"/>
      <c r="DNF17" s="971">
        <v>0.50800000000000001</v>
      </c>
      <c r="DNG17" s="971"/>
      <c r="DNH17" s="971">
        <v>0.503</v>
      </c>
      <c r="DNI17" s="971">
        <v>0.495</v>
      </c>
      <c r="DNJ17" s="971">
        <f t="shared" si="254"/>
        <v>0.46600000000000003</v>
      </c>
      <c r="DNK17" s="971"/>
      <c r="DNL17" s="971"/>
      <c r="DNM17" s="971"/>
      <c r="DNN17" s="971"/>
      <c r="DNO17" s="6">
        <f t="shared" si="255"/>
        <v>-1</v>
      </c>
      <c r="DNP17" s="1283">
        <v>0.69799999999999995</v>
      </c>
      <c r="DNQ17" s="971">
        <v>0.64800000000000002</v>
      </c>
      <c r="DNR17" s="971">
        <v>0.65400000000000003</v>
      </c>
      <c r="DNS17" s="971"/>
      <c r="DNT17" s="971"/>
      <c r="DNU17" s="971"/>
      <c r="DNV17" s="1403">
        <v>0.66</v>
      </c>
      <c r="DNW17" s="971">
        <v>0.67500000000000004</v>
      </c>
      <c r="DNX17" s="971">
        <v>0.66700000000000004</v>
      </c>
      <c r="DNY17" s="971">
        <v>0.68100000000000005</v>
      </c>
      <c r="DNZ17" s="971">
        <v>0.70299999999999996</v>
      </c>
      <c r="DOA17" s="971"/>
      <c r="DOB17" s="971">
        <v>0.68100000000000005</v>
      </c>
      <c r="DOC17" s="971">
        <v>0.70099999999999996</v>
      </c>
      <c r="DOD17" s="971"/>
      <c r="DOE17" s="971">
        <v>0.66900000000000004</v>
      </c>
      <c r="DOF17" s="971"/>
      <c r="DOG17" s="971">
        <v>0.65400000000000003</v>
      </c>
      <c r="DOH17" s="971">
        <v>0.66600000000000004</v>
      </c>
      <c r="DOI17" s="971">
        <v>0.64700000000000002</v>
      </c>
      <c r="DOJ17" s="971">
        <v>0.66100000000000003</v>
      </c>
      <c r="DOK17" s="971">
        <v>0.66100000000000003</v>
      </c>
      <c r="DOL17" s="971">
        <v>0.67500000000000004</v>
      </c>
      <c r="DOM17" s="971">
        <v>0.66900000000000004</v>
      </c>
      <c r="DON17" s="971">
        <v>0.66600000000000004</v>
      </c>
      <c r="DOO17" s="971"/>
      <c r="DOP17" s="971">
        <v>0.66900000000000004</v>
      </c>
      <c r="DOQ17" s="971"/>
      <c r="DOR17" s="971">
        <v>0.65600000000000003</v>
      </c>
      <c r="DOS17" s="971">
        <v>0.64500000000000002</v>
      </c>
      <c r="DOT17" s="971">
        <f t="shared" si="226"/>
        <v>0.64500000000000002</v>
      </c>
      <c r="DOU17" s="971">
        <v>0.66400000000000003</v>
      </c>
      <c r="DOV17" s="971"/>
      <c r="DOW17" s="971"/>
      <c r="DOX17" s="971"/>
      <c r="DOY17" s="971"/>
      <c r="DOZ17" s="971">
        <v>0.65400000000000003</v>
      </c>
      <c r="DPA17" s="971"/>
      <c r="DPB17" s="971">
        <v>0.64500000000000002</v>
      </c>
      <c r="DPC17" s="971"/>
      <c r="DPD17" s="971">
        <v>0.66100000000000003</v>
      </c>
      <c r="DPE17" s="971"/>
      <c r="DPF17" s="1389">
        <v>0.67200000000000004</v>
      </c>
      <c r="DPG17" s="1389">
        <f t="shared" si="227"/>
        <v>0.64500000000000002</v>
      </c>
      <c r="DPH17" s="1389"/>
      <c r="DPI17" s="1389">
        <v>0.67300000000000004</v>
      </c>
      <c r="DPJ17" s="1389"/>
      <c r="DPK17" s="1389">
        <v>0.66700000000000004</v>
      </c>
      <c r="DPL17" s="1389"/>
      <c r="DPM17" s="1389">
        <v>0.68899999999999995</v>
      </c>
      <c r="DPN17" s="1389">
        <v>0.70199999999999996</v>
      </c>
      <c r="DPO17" s="1389"/>
      <c r="DPP17" s="1389"/>
      <c r="DPQ17" s="971">
        <v>0.66400000000000003</v>
      </c>
      <c r="DPR17" s="971">
        <f t="shared" si="228"/>
        <v>0.64500000000000002</v>
      </c>
      <c r="DPS17" s="971">
        <v>0.66500000000000004</v>
      </c>
      <c r="DPT17" s="971"/>
      <c r="DPU17" s="971"/>
      <c r="DPV17" s="971">
        <v>0.65300000000000002</v>
      </c>
      <c r="DPW17" s="971"/>
      <c r="DPX17" s="971"/>
      <c r="DPY17" s="971">
        <v>0.68200000000000005</v>
      </c>
      <c r="DPZ17" s="971"/>
      <c r="DQA17" s="971">
        <v>0.67400000000000004</v>
      </c>
      <c r="DQB17" s="971">
        <v>0.66600000000000004</v>
      </c>
      <c r="DQC17" s="971"/>
      <c r="DQD17" s="971">
        <v>0.69099999999999995</v>
      </c>
      <c r="DQE17" s="971">
        <f t="shared" si="229"/>
        <v>0.64500000000000002</v>
      </c>
      <c r="DQF17" s="971">
        <v>0.68200000000000005</v>
      </c>
      <c r="DQG17" s="971"/>
      <c r="DQH17" s="971">
        <v>0.67900000000000005</v>
      </c>
      <c r="DQI17" s="971">
        <v>0.67600000000000005</v>
      </c>
      <c r="DQJ17" s="971">
        <f t="shared" si="230"/>
        <v>0.64500000000000002</v>
      </c>
      <c r="DQK17" s="971"/>
      <c r="DQL17" s="971"/>
      <c r="DQM17" s="971">
        <v>0.67300000000000004</v>
      </c>
      <c r="DQN17" s="971">
        <v>0.65700000000000003</v>
      </c>
      <c r="DQO17" s="971"/>
      <c r="DQP17" s="971"/>
      <c r="DQQ17" s="971">
        <v>0.67</v>
      </c>
      <c r="DQR17" s="971">
        <f t="shared" si="231"/>
        <v>0.64500000000000002</v>
      </c>
      <c r="DQS17" s="971">
        <v>0.7</v>
      </c>
      <c r="DQT17" s="971">
        <v>0.68300000000000005</v>
      </c>
      <c r="DQU17" s="971">
        <v>0.69199999999999995</v>
      </c>
      <c r="DQV17" s="971">
        <v>0.68300000000000005</v>
      </c>
      <c r="DQW17" s="971"/>
      <c r="DQX17" s="971">
        <v>0.69899999999999995</v>
      </c>
      <c r="DQY17" s="971"/>
      <c r="DQZ17" s="971">
        <v>0.69299999999999995</v>
      </c>
      <c r="DRA17" s="971">
        <v>0.67</v>
      </c>
      <c r="DRB17" s="971">
        <f t="shared" si="256"/>
        <v>0.64500000000000002</v>
      </c>
      <c r="DRC17" s="971"/>
      <c r="DRD17" s="971"/>
      <c r="DRE17" s="971"/>
      <c r="DRF17" s="971"/>
      <c r="DRG17" s="6">
        <f t="shared" si="257"/>
        <v>-1</v>
      </c>
      <c r="DRH17" s="680" t="s">
        <v>1204</v>
      </c>
      <c r="DRI17" s="1205" t="s">
        <v>1205</v>
      </c>
      <c r="DRJ17" s="1205"/>
      <c r="DRK17" s="47"/>
      <c r="DRL17" s="47" t="str">
        <f t="shared" si="232"/>
        <v>2. Within 10% deviation from baseline</v>
      </c>
      <c r="DRM17" s="102" t="str">
        <f t="shared" si="233"/>
        <v>2. Within 10% deviation from baseline</v>
      </c>
      <c r="DRN17" s="47" t="str">
        <f t="shared" si="234"/>
        <v>2. Within 10% deviation from baseline</v>
      </c>
      <c r="DRO17" s="102" t="str">
        <f t="shared" si="235"/>
        <v>2. Within 10% deviation from baseline</v>
      </c>
      <c r="DRP17" s="47" t="str">
        <f t="shared" si="236"/>
        <v xml:space="preserve">1. Better than baseline </v>
      </c>
      <c r="DRQ17" s="77" t="str">
        <f t="shared" si="237"/>
        <v xml:space="preserve">1. Better than baseline </v>
      </c>
      <c r="DRR17" s="77" t="str">
        <f t="shared" si="238"/>
        <v xml:space="preserve">1. Better than baseline </v>
      </c>
      <c r="DRS17" s="47" t="str">
        <f t="shared" si="239"/>
        <v>2. Within 10% deviation from baseline</v>
      </c>
      <c r="DRT17" s="47" t="str">
        <f t="shared" si="240"/>
        <v xml:space="preserve">1. Better than baseline </v>
      </c>
      <c r="DRU17" s="47" t="str">
        <f t="shared" si="241"/>
        <v xml:space="preserve">1. Better than baseline </v>
      </c>
      <c r="DRV17" s="47" t="str">
        <f t="shared" si="242"/>
        <v xml:space="preserve">1. Better than baseline </v>
      </c>
      <c r="DRW17" s="47" t="str">
        <f t="shared" si="243"/>
        <v xml:space="preserve">1. Better than baseline </v>
      </c>
      <c r="DRX17" s="47" t="str">
        <f t="shared" si="244"/>
        <v xml:space="preserve">1. Better than baseline </v>
      </c>
    </row>
    <row r="18" spans="1:3196" s="4" customFormat="1" ht="15" customHeight="1" thickBot="1" x14ac:dyDescent="0.4">
      <c r="A18" s="10">
        <v>16</v>
      </c>
      <c r="B18" s="83" t="s">
        <v>16</v>
      </c>
      <c r="C18" s="83" t="s">
        <v>1144</v>
      </c>
      <c r="D18" s="161" t="s">
        <v>1201</v>
      </c>
      <c r="E18" s="194" t="s">
        <v>1201</v>
      </c>
      <c r="F18" s="158" t="str">
        <f t="shared" si="0"/>
        <v>LibraryNavigation_Home-Next-Page-Turn</v>
      </c>
      <c r="G18" s="158" t="s">
        <v>1206</v>
      </c>
      <c r="H18" s="158"/>
      <c r="I18" s="158" t="s">
        <v>1206</v>
      </c>
      <c r="J18" s="158" t="s">
        <v>1207</v>
      </c>
      <c r="K18" s="180"/>
      <c r="L18" s="180">
        <v>0.70199999999999996</v>
      </c>
      <c r="M18" s="180">
        <v>0.69799999999999995</v>
      </c>
      <c r="N18" s="180">
        <v>0.68600000000000005</v>
      </c>
      <c r="O18" s="180">
        <v>0.68700000000000006</v>
      </c>
      <c r="P18" s="180">
        <v>0.71</v>
      </c>
      <c r="Q18" s="180">
        <v>0.68899999999999995</v>
      </c>
      <c r="R18" s="180">
        <v>0.7</v>
      </c>
      <c r="S18" s="180">
        <v>0.69</v>
      </c>
      <c r="T18" s="77">
        <v>0.66700000000000004</v>
      </c>
      <c r="U18" s="77">
        <v>0.67200000000000004</v>
      </c>
      <c r="V18" s="77"/>
      <c r="W18" s="77">
        <v>0.68200000000000005</v>
      </c>
      <c r="X18" s="77">
        <v>0.7</v>
      </c>
      <c r="Y18" s="77">
        <v>0.68400000000000005</v>
      </c>
      <c r="Z18" s="77">
        <v>0.66300000000000003</v>
      </c>
      <c r="AA18" s="77">
        <v>0.66500000000000004</v>
      </c>
      <c r="AB18" s="77">
        <v>0.67500000000000004</v>
      </c>
      <c r="AC18" s="77">
        <v>0.68600000000000005</v>
      </c>
      <c r="AD18" s="77">
        <f t="shared" si="1"/>
        <v>0.66700000000000004</v>
      </c>
      <c r="AE18" s="77">
        <v>0.68799999999999994</v>
      </c>
      <c r="AF18" s="77">
        <v>0.71399999999999997</v>
      </c>
      <c r="AG18" s="77"/>
      <c r="AH18" s="77">
        <v>0.72</v>
      </c>
      <c r="AI18" s="77">
        <v>0.68200000000000005</v>
      </c>
      <c r="AJ18" s="77">
        <v>0.67800000000000005</v>
      </c>
      <c r="AK18" s="77">
        <v>0.70299999999999996</v>
      </c>
      <c r="AL18" s="77">
        <v>0.68</v>
      </c>
      <c r="AM18" s="77">
        <v>0.67400000000000004</v>
      </c>
      <c r="AN18" s="77">
        <v>0.68700000000000006</v>
      </c>
      <c r="AO18" s="77">
        <v>0.68100000000000005</v>
      </c>
      <c r="AP18" s="77">
        <v>0.67800000000000005</v>
      </c>
      <c r="AQ18" s="77">
        <v>0.67400000000000004</v>
      </c>
      <c r="AR18" s="77">
        <v>0.70099999999999996</v>
      </c>
      <c r="AS18" s="77">
        <f t="shared" si="2"/>
        <v>0.66700000000000004</v>
      </c>
      <c r="AT18" s="77">
        <v>0.68899999999999995</v>
      </c>
      <c r="AU18" s="77">
        <v>0.68400000000000005</v>
      </c>
      <c r="AV18" s="77">
        <v>0.68400000000000005</v>
      </c>
      <c r="AW18" s="77">
        <v>0.72</v>
      </c>
      <c r="AX18" s="77">
        <v>0.71099999999999997</v>
      </c>
      <c r="AY18" s="77">
        <v>0.70799999999999996</v>
      </c>
      <c r="AZ18" s="77">
        <v>0.71899999999999997</v>
      </c>
      <c r="BA18" s="77">
        <v>0.70899999999999996</v>
      </c>
      <c r="BB18" s="77"/>
      <c r="BC18" s="77">
        <v>0.69799999999999995</v>
      </c>
      <c r="BD18" s="77">
        <v>0.72499999999999998</v>
      </c>
      <c r="BE18" s="77">
        <v>0.66700000000000004</v>
      </c>
      <c r="BF18" s="47">
        <v>0.72499999999999998</v>
      </c>
      <c r="BG18" s="47">
        <f t="shared" si="265"/>
        <v>0.66700000000000004</v>
      </c>
      <c r="BH18" s="77">
        <v>0.71799999999999997</v>
      </c>
      <c r="BI18" s="77">
        <v>0.71599999999999997</v>
      </c>
      <c r="BJ18" s="77">
        <v>0.71799999999999997</v>
      </c>
      <c r="BK18" s="77">
        <v>0.71099999999999997</v>
      </c>
      <c r="BL18" s="77">
        <v>0.70299999999999996</v>
      </c>
      <c r="BM18" s="77">
        <v>0.71899999999999997</v>
      </c>
      <c r="BN18" s="77">
        <v>0.71699999999999997</v>
      </c>
      <c r="BO18" s="77">
        <v>0.72199999999999998</v>
      </c>
      <c r="BP18" s="77">
        <v>0.70799999999999996</v>
      </c>
      <c r="BQ18" s="77">
        <v>0.73</v>
      </c>
      <c r="BR18" s="77">
        <v>0.66700000000000004</v>
      </c>
      <c r="BS18" s="77"/>
      <c r="BT18" s="77">
        <v>0.70799999999999996</v>
      </c>
      <c r="BU18" s="77">
        <v>0.70699999999999996</v>
      </c>
      <c r="BV18" s="77">
        <v>0.71399999999999997</v>
      </c>
      <c r="BW18" s="77"/>
      <c r="BX18" s="77">
        <v>0.71</v>
      </c>
      <c r="BY18" s="77">
        <v>0.71</v>
      </c>
      <c r="BZ18" s="77">
        <v>0.70699999999999996</v>
      </c>
      <c r="CA18" s="77"/>
      <c r="CB18" s="77">
        <v>0.70199999999999996</v>
      </c>
      <c r="CC18" s="77">
        <v>0.71899999999999997</v>
      </c>
      <c r="CD18" s="77">
        <v>0.70799999999999996</v>
      </c>
      <c r="CE18" s="77">
        <v>0.72</v>
      </c>
      <c r="CF18" s="77">
        <f t="shared" si="3"/>
        <v>0.66700000000000004</v>
      </c>
      <c r="CG18" s="77">
        <v>0.70899999999999996</v>
      </c>
      <c r="CH18" s="77"/>
      <c r="CI18" s="77">
        <v>0.71899999999999997</v>
      </c>
      <c r="CJ18" s="77">
        <v>0.71599999999999997</v>
      </c>
      <c r="CK18" s="77">
        <v>0.72299999999999998</v>
      </c>
      <c r="CL18" s="77"/>
      <c r="CM18" s="77">
        <v>0.71799999999999997</v>
      </c>
      <c r="CN18" s="77">
        <v>0.70899999999999996</v>
      </c>
      <c r="CO18" s="77"/>
      <c r="CP18" s="77">
        <v>0.72899999999999998</v>
      </c>
      <c r="CQ18" s="77">
        <f t="shared" si="4"/>
        <v>0.66700000000000004</v>
      </c>
      <c r="CR18" s="77">
        <v>0.72199999999999998</v>
      </c>
      <c r="CS18" s="77">
        <v>0.72199999999999998</v>
      </c>
      <c r="CT18" s="77">
        <v>0.71699999999999997</v>
      </c>
      <c r="CU18" s="77"/>
      <c r="CV18" s="77">
        <v>0.71399999999999997</v>
      </c>
      <c r="CW18" s="77">
        <v>0.70499999999999996</v>
      </c>
      <c r="CX18" s="77">
        <v>0.71499999999999997</v>
      </c>
      <c r="CY18" s="77"/>
      <c r="CZ18" s="77">
        <v>0.71299999999999997</v>
      </c>
      <c r="DA18" s="77">
        <v>0.73</v>
      </c>
      <c r="DB18" s="77">
        <f t="shared" si="5"/>
        <v>0.66700000000000004</v>
      </c>
      <c r="DC18" s="77">
        <v>0.70799999999999996</v>
      </c>
      <c r="DD18" s="77">
        <v>0.70499999999999996</v>
      </c>
      <c r="DE18" s="77">
        <v>0.70199999999999996</v>
      </c>
      <c r="DF18" s="77">
        <v>0.71</v>
      </c>
      <c r="DG18" s="77">
        <v>0.70199999999999996</v>
      </c>
      <c r="DH18" s="77">
        <v>0.68700000000000006</v>
      </c>
      <c r="DI18" s="77">
        <v>0.71699999999999997</v>
      </c>
      <c r="DJ18" s="77">
        <v>0.72299999999999998</v>
      </c>
      <c r="DK18" s="77">
        <v>0.69899999999999995</v>
      </c>
      <c r="DL18" s="77">
        <v>0.71699999999999997</v>
      </c>
      <c r="DM18" s="77">
        <v>0.72699999999999998</v>
      </c>
      <c r="DN18" s="77">
        <f t="shared" si="276"/>
        <v>0.66700000000000004</v>
      </c>
      <c r="DO18" s="47">
        <v>0.70699999999999996</v>
      </c>
      <c r="DP18" s="47"/>
      <c r="DQ18" s="102">
        <v>0.71399999999999997</v>
      </c>
      <c r="DR18" s="47">
        <v>0.71199999999999997</v>
      </c>
      <c r="DS18" s="47">
        <v>0.70499999999999996</v>
      </c>
      <c r="DT18" s="47">
        <v>0.70499999999999996</v>
      </c>
      <c r="DU18" s="47">
        <v>0.69699999999999995</v>
      </c>
      <c r="DV18" s="47">
        <v>0.71799999999999997</v>
      </c>
      <c r="DW18" s="47">
        <v>0.71199999999999997</v>
      </c>
      <c r="DX18" s="47">
        <v>0.70099999999999996</v>
      </c>
      <c r="DY18" s="51">
        <v>0.70199999999999996</v>
      </c>
      <c r="DZ18" s="51">
        <v>0.72299999999999998</v>
      </c>
      <c r="EA18" s="51">
        <f t="shared" si="277"/>
        <v>0.66700000000000004</v>
      </c>
      <c r="EB18" s="51">
        <v>0.70799999999999996</v>
      </c>
      <c r="EC18" s="51">
        <v>0.69499999999999995</v>
      </c>
      <c r="ED18" s="51">
        <v>0.69499999999999995</v>
      </c>
      <c r="EE18" s="51"/>
      <c r="EF18" s="51">
        <v>0.71199999999999997</v>
      </c>
      <c r="EG18" s="51">
        <v>0.70899999999999996</v>
      </c>
      <c r="EH18" s="51">
        <v>0.70499999999999996</v>
      </c>
      <c r="EI18" s="51">
        <v>0.70299999999999996</v>
      </c>
      <c r="EJ18" s="51">
        <v>0.70099999999999996</v>
      </c>
      <c r="EK18" s="51">
        <v>0.70699999999999996</v>
      </c>
      <c r="EL18" s="51">
        <v>0.72299999999999998</v>
      </c>
      <c r="EM18" s="51">
        <f t="shared" si="8"/>
        <v>0.66700000000000004</v>
      </c>
      <c r="EN18" s="51">
        <v>0.71599999999999997</v>
      </c>
      <c r="EO18" s="51">
        <v>0.72</v>
      </c>
      <c r="EP18" s="51">
        <v>0.72</v>
      </c>
      <c r="EQ18" s="47">
        <v>0.71499999999999997</v>
      </c>
      <c r="ER18" s="47">
        <v>0.71499999999999997</v>
      </c>
      <c r="ES18" s="47">
        <v>0.71499999999999997</v>
      </c>
      <c r="ET18" s="47">
        <v>0.71899999999999997</v>
      </c>
      <c r="EU18" s="47"/>
      <c r="EV18" s="47">
        <v>0.71499999999999997</v>
      </c>
      <c r="EW18" s="51">
        <v>0.69399999999999995</v>
      </c>
      <c r="EX18" s="47">
        <f t="shared" si="9"/>
        <v>0.66700000000000004</v>
      </c>
      <c r="EY18" s="47">
        <v>0.71499999999999997</v>
      </c>
      <c r="EZ18" s="47">
        <v>0.71499999999999997</v>
      </c>
      <c r="FA18" s="47">
        <v>0.71699999999999997</v>
      </c>
      <c r="FB18" s="47">
        <v>0.71499999999999997</v>
      </c>
      <c r="FC18" s="47">
        <v>0.72</v>
      </c>
      <c r="FD18" s="47"/>
      <c r="FE18" s="47">
        <v>0.72099999999999997</v>
      </c>
      <c r="FF18" s="47">
        <v>0.72199999999999998</v>
      </c>
      <c r="FG18" s="47">
        <v>0.70499999999999996</v>
      </c>
      <c r="FH18" s="47">
        <v>0.72</v>
      </c>
      <c r="FI18" s="47">
        <v>0.71499999999999997</v>
      </c>
      <c r="FJ18" s="47">
        <v>0.72</v>
      </c>
      <c r="FK18" s="51">
        <v>0.73199999999999998</v>
      </c>
      <c r="FL18" s="51">
        <f t="shared" si="10"/>
        <v>0.66700000000000004</v>
      </c>
      <c r="FM18" s="51">
        <v>0.72</v>
      </c>
      <c r="FN18" s="51">
        <v>0.71199999999999997</v>
      </c>
      <c r="FO18" s="51">
        <v>0.71</v>
      </c>
      <c r="FP18" s="51">
        <v>0.71</v>
      </c>
      <c r="FQ18" s="51">
        <v>0.71</v>
      </c>
      <c r="FR18" s="47">
        <v>0.65</v>
      </c>
      <c r="FS18" s="47">
        <v>0.65</v>
      </c>
      <c r="FT18" s="47">
        <v>0.66</v>
      </c>
      <c r="FU18" s="47">
        <v>0.64600000000000002</v>
      </c>
      <c r="FV18" s="47">
        <v>0.64600000000000002</v>
      </c>
      <c r="FW18" s="47">
        <v>0.71</v>
      </c>
      <c r="FX18" s="47">
        <f t="shared" si="275"/>
        <v>0.66700000000000004</v>
      </c>
      <c r="FY18" s="47">
        <v>0.64500000000000002</v>
      </c>
      <c r="FZ18" s="47">
        <v>0.71899999999999997</v>
      </c>
      <c r="GA18" s="47"/>
      <c r="GB18" s="47">
        <v>0.71</v>
      </c>
      <c r="GC18" s="47">
        <v>0.71699999999999997</v>
      </c>
      <c r="GD18" s="47">
        <v>0.7</v>
      </c>
      <c r="GE18" s="47">
        <v>0.7</v>
      </c>
      <c r="GF18" s="47"/>
      <c r="GG18" s="47">
        <v>0.7</v>
      </c>
      <c r="GH18" s="47">
        <v>0.69</v>
      </c>
      <c r="GI18" s="47">
        <v>0.69499999999999995</v>
      </c>
      <c r="GJ18" s="47">
        <v>0.70499999999999996</v>
      </c>
      <c r="GK18" s="47">
        <v>0.71</v>
      </c>
      <c r="GL18" s="47">
        <v>0.71</v>
      </c>
      <c r="GM18" s="47">
        <v>0.70599999999999996</v>
      </c>
      <c r="GN18" s="47"/>
      <c r="GO18" s="47">
        <v>0.70799999999999996</v>
      </c>
      <c r="GP18" s="47"/>
      <c r="GQ18" s="47">
        <v>0.71</v>
      </c>
      <c r="GR18" s="47">
        <v>0.71</v>
      </c>
      <c r="GS18" s="47">
        <v>0.71599999999999997</v>
      </c>
      <c r="GT18" s="47"/>
      <c r="GU18" s="47">
        <v>0.71299999999999997</v>
      </c>
      <c r="GV18" s="47">
        <v>0.69299999999999995</v>
      </c>
      <c r="GW18" s="47">
        <v>0.70099999999999996</v>
      </c>
      <c r="GX18" s="47">
        <v>0.68899999999999995</v>
      </c>
      <c r="GY18" s="47">
        <v>0.71899999999999997</v>
      </c>
      <c r="GZ18" s="47">
        <v>0.68700000000000006</v>
      </c>
      <c r="HA18" s="47"/>
      <c r="HB18" s="47">
        <v>0.70899999999999996</v>
      </c>
      <c r="HC18" s="47">
        <f t="shared" si="12"/>
        <v>0.66700000000000004</v>
      </c>
      <c r="HD18" s="47">
        <v>0.69599999999999995</v>
      </c>
      <c r="HE18" s="47">
        <v>0.70699999999999996</v>
      </c>
      <c r="HF18" s="47">
        <v>0.71199999999999997</v>
      </c>
      <c r="HG18" s="47">
        <v>0.72099999999999997</v>
      </c>
      <c r="HH18" s="51">
        <v>0.71699999999999997</v>
      </c>
      <c r="HI18" s="47">
        <f t="shared" si="13"/>
        <v>0.66700000000000004</v>
      </c>
      <c r="HJ18" s="47">
        <v>0.70499999999999996</v>
      </c>
      <c r="HK18" s="47">
        <v>0.71099999999999997</v>
      </c>
      <c r="HL18" s="47">
        <v>0.70399999999999996</v>
      </c>
      <c r="HM18" s="47">
        <v>0.71399999999999997</v>
      </c>
      <c r="HN18" s="77"/>
      <c r="HO18" s="77">
        <v>0.71099999999999997</v>
      </c>
      <c r="HP18" s="77">
        <v>0.70899999999999996</v>
      </c>
      <c r="HQ18" s="77">
        <v>0.71299999999999997</v>
      </c>
      <c r="HR18" s="77">
        <v>0.70499999999999996</v>
      </c>
      <c r="HS18" s="77">
        <v>0.70699999999999996</v>
      </c>
      <c r="HT18" s="77"/>
      <c r="HU18" s="77">
        <v>0.71499999999999997</v>
      </c>
      <c r="HV18" s="77"/>
      <c r="HW18" s="77">
        <v>0.72099999999999997</v>
      </c>
      <c r="HX18" s="77">
        <v>0.69799999999999995</v>
      </c>
      <c r="HY18" s="47">
        <f t="shared" si="14"/>
        <v>0.66700000000000004</v>
      </c>
      <c r="HZ18" s="77"/>
      <c r="IA18" s="6">
        <f t="shared" si="15"/>
        <v>4.6476761619190274E-2</v>
      </c>
      <c r="IB18" s="102"/>
      <c r="IC18" s="102">
        <v>0.83399999999999996</v>
      </c>
      <c r="ID18" s="102">
        <v>0.91400000000000003</v>
      </c>
      <c r="IE18" s="102">
        <v>0.83199999999999996</v>
      </c>
      <c r="IF18" s="102">
        <v>0.85299999999999998</v>
      </c>
      <c r="IG18" s="102">
        <v>0.83199999999999996</v>
      </c>
      <c r="IH18" s="102">
        <v>0.84899999999999998</v>
      </c>
      <c r="II18" s="102">
        <v>0.84</v>
      </c>
      <c r="IJ18" s="102">
        <v>0.86199999999999999</v>
      </c>
      <c r="IK18" s="102">
        <v>0.85799999999999998</v>
      </c>
      <c r="IL18" s="102">
        <v>0.86</v>
      </c>
      <c r="IM18" s="102">
        <v>0.85799999999999998</v>
      </c>
      <c r="IN18" s="102">
        <v>0.84699999999999998</v>
      </c>
      <c r="IO18" s="102">
        <v>0.85599999999999998</v>
      </c>
      <c r="IP18" s="102">
        <v>0.85199999999999998</v>
      </c>
      <c r="IQ18" s="102">
        <v>0.86</v>
      </c>
      <c r="IR18" s="102">
        <f t="shared" si="16"/>
        <v>0.84</v>
      </c>
      <c r="IS18" s="102">
        <v>0.872</v>
      </c>
      <c r="IT18" s="102">
        <v>0.85899999999999999</v>
      </c>
      <c r="IU18" s="102">
        <v>0.86199999999999999</v>
      </c>
      <c r="IV18" s="102">
        <v>0.85399999999999998</v>
      </c>
      <c r="IW18" s="102">
        <v>0.85299999999999998</v>
      </c>
      <c r="IX18" s="102"/>
      <c r="IY18" s="102">
        <v>0.84199999999999997</v>
      </c>
      <c r="IZ18" s="102">
        <v>0.84199999999999997</v>
      </c>
      <c r="JA18" s="102">
        <v>0.85</v>
      </c>
      <c r="JB18" s="102">
        <v>0.85599999999999998</v>
      </c>
      <c r="JC18" s="102">
        <v>0.85</v>
      </c>
      <c r="JD18" s="102">
        <v>0.85399999999999998</v>
      </c>
      <c r="JE18" s="102">
        <v>0.86099999999999999</v>
      </c>
      <c r="JF18" s="102">
        <v>0.84</v>
      </c>
      <c r="JG18" s="102"/>
      <c r="JH18" s="102">
        <v>0.83499999999999996</v>
      </c>
      <c r="JI18" s="102">
        <v>0.83599999999999997</v>
      </c>
      <c r="JJ18" s="102">
        <f t="shared" si="17"/>
        <v>0.83599999999999997</v>
      </c>
      <c r="JK18" s="102"/>
      <c r="JL18" s="102">
        <v>0.876</v>
      </c>
      <c r="JM18" s="102">
        <v>0.86199999999999999</v>
      </c>
      <c r="JN18" s="102">
        <v>0.85899999999999999</v>
      </c>
      <c r="JO18" s="102">
        <v>0.83699999999999997</v>
      </c>
      <c r="JP18" s="102">
        <v>0.84199999999999997</v>
      </c>
      <c r="JQ18" s="102">
        <v>0.85599999999999998</v>
      </c>
      <c r="JR18" s="102">
        <v>0.85499999999999998</v>
      </c>
      <c r="JS18" s="102">
        <v>0.88</v>
      </c>
      <c r="JT18" s="102">
        <v>0.85899999999999999</v>
      </c>
      <c r="JU18" s="102">
        <v>0.88100000000000001</v>
      </c>
      <c r="JV18" s="102">
        <v>0.83599999999999997</v>
      </c>
      <c r="JW18" s="102">
        <v>0.88100000000000001</v>
      </c>
      <c r="JX18" s="102">
        <f t="shared" si="266"/>
        <v>0.83599999999999997</v>
      </c>
      <c r="JY18" s="102">
        <v>0.83499999999999996</v>
      </c>
      <c r="JZ18" s="102">
        <v>0.83899999999999997</v>
      </c>
      <c r="KA18" s="102">
        <v>0.85699999999999998</v>
      </c>
      <c r="KB18" s="102">
        <v>0.86199999999999999</v>
      </c>
      <c r="KC18" s="102">
        <v>0.85699999999999998</v>
      </c>
      <c r="KD18" s="102">
        <v>0.86199999999999999</v>
      </c>
      <c r="KE18" s="102">
        <v>0.872</v>
      </c>
      <c r="KF18" s="102">
        <v>0.86099999999999999</v>
      </c>
      <c r="KG18" s="102">
        <v>0.85599999999999998</v>
      </c>
      <c r="KH18" s="102">
        <v>0.89</v>
      </c>
      <c r="KI18" s="102">
        <f t="shared" si="18"/>
        <v>0.83599999999999997</v>
      </c>
      <c r="KJ18" s="102">
        <v>0.878</v>
      </c>
      <c r="KK18" s="102">
        <v>0.88300000000000001</v>
      </c>
      <c r="KL18" s="102">
        <v>0.85499999999999998</v>
      </c>
      <c r="KM18" s="102">
        <v>0.88200000000000001</v>
      </c>
      <c r="KN18" s="102">
        <v>0.85499999999999998</v>
      </c>
      <c r="KO18" s="102">
        <v>0.85899999999999999</v>
      </c>
      <c r="KP18" s="102">
        <v>0.871</v>
      </c>
      <c r="KQ18" s="102">
        <v>0.86399999999999999</v>
      </c>
      <c r="KR18" s="102">
        <v>0.876</v>
      </c>
      <c r="KS18" s="102">
        <v>0.89</v>
      </c>
      <c r="KT18" s="102">
        <f t="shared" si="19"/>
        <v>0.83599999999999997</v>
      </c>
      <c r="KU18" s="102">
        <v>0.871</v>
      </c>
      <c r="KV18" s="102">
        <v>0.871</v>
      </c>
      <c r="KW18" s="102">
        <v>0.874</v>
      </c>
      <c r="KX18" s="102">
        <v>0.874</v>
      </c>
      <c r="KY18" s="102"/>
      <c r="KZ18" s="102">
        <v>0.86899999999999999</v>
      </c>
      <c r="LA18" s="102"/>
      <c r="LB18" s="102">
        <v>0.871</v>
      </c>
      <c r="LC18" s="102">
        <v>0.88400000000000001</v>
      </c>
      <c r="LD18" s="102">
        <f t="shared" si="20"/>
        <v>0.83599999999999997</v>
      </c>
      <c r="LE18" s="102">
        <v>0.878</v>
      </c>
      <c r="LF18" s="102">
        <v>0.878</v>
      </c>
      <c r="LG18" s="102">
        <v>0.88600000000000001</v>
      </c>
      <c r="LH18" s="102">
        <v>0.89400000000000002</v>
      </c>
      <c r="LI18" s="102">
        <v>0.88</v>
      </c>
      <c r="LJ18" s="102">
        <v>0.88200000000000001</v>
      </c>
      <c r="LK18" s="102">
        <v>0.876</v>
      </c>
      <c r="LL18" s="102">
        <v>0.875</v>
      </c>
      <c r="LM18" s="102">
        <f t="shared" si="21"/>
        <v>0.83599999999999997</v>
      </c>
      <c r="LN18" s="102">
        <v>0.878</v>
      </c>
      <c r="LO18" s="102">
        <v>0.875</v>
      </c>
      <c r="LP18" s="102">
        <v>0.89400000000000002</v>
      </c>
      <c r="LQ18" s="102"/>
      <c r="LR18" s="102">
        <v>0.879</v>
      </c>
      <c r="LS18" s="102">
        <v>0.86699999999999999</v>
      </c>
      <c r="LT18" s="102">
        <v>0.86799999999999999</v>
      </c>
      <c r="LU18" s="102">
        <v>0.86799999999999999</v>
      </c>
      <c r="LV18" s="102"/>
      <c r="LW18" s="102">
        <v>0.874</v>
      </c>
      <c r="LX18" s="102">
        <v>0.871</v>
      </c>
      <c r="LY18" s="102">
        <v>0.878</v>
      </c>
      <c r="LZ18" s="102">
        <f t="shared" si="22"/>
        <v>0.83599999999999997</v>
      </c>
      <c r="MA18" s="102">
        <v>0.871</v>
      </c>
      <c r="MB18" s="102">
        <v>0.872</v>
      </c>
      <c r="MC18" s="102"/>
      <c r="MD18" s="885">
        <f t="shared" si="23"/>
        <v>4.3062200956937836E-2</v>
      </c>
      <c r="ME18" s="1062"/>
      <c r="MF18" s="1062">
        <v>0.9</v>
      </c>
      <c r="MG18" s="1062">
        <v>0.877</v>
      </c>
      <c r="MH18" s="1062">
        <v>0.81599999999999995</v>
      </c>
      <c r="MI18" s="1062">
        <v>0.83499999999999996</v>
      </c>
      <c r="MJ18" s="1062">
        <v>0.82</v>
      </c>
      <c r="MK18" s="1062">
        <v>0.84499999999999997</v>
      </c>
      <c r="ML18" s="1062">
        <v>0.82699999999999996</v>
      </c>
      <c r="MM18" s="1062">
        <v>0.84299999999999997</v>
      </c>
      <c r="MN18" s="1062">
        <v>0.79800000000000004</v>
      </c>
      <c r="MO18" s="1062"/>
      <c r="MP18" s="1062">
        <v>0.83</v>
      </c>
      <c r="MQ18" s="1062">
        <v>0.79100000000000004</v>
      </c>
      <c r="MR18" s="1062">
        <v>0.81599999999999995</v>
      </c>
      <c r="MS18" s="1062">
        <v>0.81499999999999995</v>
      </c>
      <c r="MT18" s="1062">
        <v>0.83299999999999996</v>
      </c>
      <c r="MU18" s="1062">
        <v>0.85</v>
      </c>
      <c r="MV18" s="1062">
        <f t="shared" si="24"/>
        <v>0.82699999999999996</v>
      </c>
      <c r="MW18" s="1062">
        <v>0.83599999999999997</v>
      </c>
      <c r="MX18" s="1062">
        <v>0.85699999999999998</v>
      </c>
      <c r="MY18" s="1062">
        <v>0.83699999999999997</v>
      </c>
      <c r="MZ18" s="1062"/>
      <c r="NA18" s="1062">
        <v>0.85799999999999998</v>
      </c>
      <c r="NB18" s="1062">
        <v>0.83</v>
      </c>
      <c r="NC18" s="1062">
        <v>0.84899999999999998</v>
      </c>
      <c r="ND18" s="1062">
        <v>0.84299999999999997</v>
      </c>
      <c r="NE18" s="1062">
        <v>0.83399999999999996</v>
      </c>
      <c r="NF18" s="1062"/>
      <c r="NG18" s="1062">
        <v>0.83699999999999997</v>
      </c>
      <c r="NH18" s="1062">
        <v>0.81499999999999995</v>
      </c>
      <c r="NI18" s="1062"/>
      <c r="NJ18" s="1062">
        <v>0.82799999999999996</v>
      </c>
      <c r="NK18" s="1062">
        <v>0.82199999999999995</v>
      </c>
      <c r="NL18" s="1062">
        <v>0.83199999999999996</v>
      </c>
      <c r="NM18" s="1062">
        <v>0.83499999999999996</v>
      </c>
      <c r="NN18" s="1062">
        <f t="shared" si="25"/>
        <v>0.82699999999999996</v>
      </c>
      <c r="NO18" s="1062">
        <v>0.85499999999999998</v>
      </c>
      <c r="NP18" s="1062">
        <v>0.84799999999999998</v>
      </c>
      <c r="NQ18" s="1062">
        <v>0.85199999999999998</v>
      </c>
      <c r="NR18" s="1062"/>
      <c r="NS18" s="1062">
        <v>0.85099999999999998</v>
      </c>
      <c r="NT18" s="1062">
        <v>0.84699999999999998</v>
      </c>
      <c r="NU18" s="1062">
        <v>0.85899999999999999</v>
      </c>
      <c r="NV18" s="1062">
        <v>0.877</v>
      </c>
      <c r="NW18" s="1062">
        <v>0.878</v>
      </c>
      <c r="NX18" s="1062">
        <v>0.874</v>
      </c>
      <c r="NY18" s="1062">
        <v>0.85199999999999998</v>
      </c>
      <c r="NZ18" s="1062">
        <v>0.82699999999999996</v>
      </c>
      <c r="OA18" s="1062">
        <v>0.85199999999999998</v>
      </c>
      <c r="OB18" s="102">
        <f t="shared" si="267"/>
        <v>0.82699999999999996</v>
      </c>
      <c r="OC18" s="1062">
        <v>0.86699999999999999</v>
      </c>
      <c r="OD18" s="1062">
        <v>0.88900000000000001</v>
      </c>
      <c r="OE18" s="1062">
        <v>0.877</v>
      </c>
      <c r="OF18" s="1062">
        <v>0.878</v>
      </c>
      <c r="OG18" s="1062"/>
      <c r="OH18" s="1062">
        <v>0.88</v>
      </c>
      <c r="OI18" s="1062">
        <v>0.874</v>
      </c>
      <c r="OJ18" s="102">
        <v>0.86699999999999999</v>
      </c>
      <c r="OK18" s="102">
        <v>0.88100000000000001</v>
      </c>
      <c r="OL18" s="102">
        <v>0.86899999999999999</v>
      </c>
      <c r="OM18" s="102">
        <v>0.85</v>
      </c>
      <c r="ON18" s="102">
        <f t="shared" si="26"/>
        <v>0.82699999999999996</v>
      </c>
      <c r="OO18" s="102">
        <v>0.85799999999999998</v>
      </c>
      <c r="OP18" s="102">
        <v>0.86199999999999999</v>
      </c>
      <c r="OQ18" s="102">
        <v>0.875</v>
      </c>
      <c r="OR18" s="102">
        <v>0.85599999999999998</v>
      </c>
      <c r="OS18" s="102">
        <v>0.85399999999999998</v>
      </c>
      <c r="OT18" s="102">
        <v>0.83599999999999997</v>
      </c>
      <c r="OU18" s="102">
        <v>0.84299999999999997</v>
      </c>
      <c r="OV18" s="102">
        <v>0.84799999999999998</v>
      </c>
      <c r="OW18" s="102"/>
      <c r="OX18" s="102">
        <v>0.83799999999999997</v>
      </c>
      <c r="OY18" s="102">
        <v>0.85</v>
      </c>
      <c r="OZ18" s="102">
        <f t="shared" si="27"/>
        <v>0.82699999999999996</v>
      </c>
      <c r="PA18" s="102"/>
      <c r="PB18" s="102">
        <v>0.83799999999999997</v>
      </c>
      <c r="PC18" s="102">
        <v>0.84199999999999997</v>
      </c>
      <c r="PD18" s="102">
        <v>0.85099999999999998</v>
      </c>
      <c r="PE18" s="102">
        <v>0.84199999999999997</v>
      </c>
      <c r="PF18" s="102"/>
      <c r="PG18" s="102">
        <v>0.85699999999999998</v>
      </c>
      <c r="PH18" s="102">
        <v>0.85299999999999998</v>
      </c>
      <c r="PI18" s="102"/>
      <c r="PJ18" s="102">
        <v>0.84699999999999998</v>
      </c>
      <c r="PK18" s="102">
        <f t="shared" si="28"/>
        <v>0.82699999999999996</v>
      </c>
      <c r="PL18" s="102">
        <v>0.84499999999999997</v>
      </c>
      <c r="PM18" s="102">
        <v>0.84899999999999998</v>
      </c>
      <c r="PN18" s="102">
        <v>0.85399999999999998</v>
      </c>
      <c r="PO18" s="102"/>
      <c r="PP18" s="102">
        <v>0.84899999999999998</v>
      </c>
      <c r="PQ18" s="102">
        <v>0.85299999999999998</v>
      </c>
      <c r="PR18" s="102">
        <v>0.84699999999999998</v>
      </c>
      <c r="PS18" s="102">
        <v>0.85299999999999998</v>
      </c>
      <c r="PT18" s="102">
        <v>0.84799999999999998</v>
      </c>
      <c r="PU18" s="102">
        <f t="shared" si="29"/>
        <v>0.82699999999999996</v>
      </c>
      <c r="PV18" s="102">
        <v>0.85699999999999998</v>
      </c>
      <c r="PW18" s="102">
        <v>0.86399999999999999</v>
      </c>
      <c r="PX18" s="102">
        <v>0.85899999999999999</v>
      </c>
      <c r="PY18" s="102">
        <v>0.879</v>
      </c>
      <c r="PZ18" s="102">
        <v>0.86099999999999999</v>
      </c>
      <c r="QA18" s="102"/>
      <c r="QB18" s="102">
        <v>0.86599999999999999</v>
      </c>
      <c r="QC18" s="102">
        <v>0.86399999999999999</v>
      </c>
      <c r="QD18" s="102">
        <v>0.85199999999999998</v>
      </c>
      <c r="QE18" s="102">
        <v>0.85099999999999998</v>
      </c>
      <c r="QF18" s="102">
        <v>0.872</v>
      </c>
      <c r="QG18" s="102">
        <v>0.879</v>
      </c>
      <c r="QH18" s="102">
        <f t="shared" si="278"/>
        <v>0.82699999999999996</v>
      </c>
      <c r="QI18" s="102">
        <v>0.86299999999999999</v>
      </c>
      <c r="QJ18" s="102">
        <v>0.86099999999999999</v>
      </c>
      <c r="QK18" s="102">
        <v>0.86399999999999999</v>
      </c>
      <c r="QL18" s="102">
        <v>0.86099999999999999</v>
      </c>
      <c r="QM18" s="102"/>
      <c r="QN18" s="102">
        <v>0.84699999999999998</v>
      </c>
      <c r="QO18" s="102">
        <v>0.81899999999999995</v>
      </c>
      <c r="QP18" s="102">
        <v>0.82899999999999996</v>
      </c>
      <c r="QQ18" s="102">
        <v>0.85399999999999998</v>
      </c>
      <c r="QR18" s="102">
        <v>0.84599999999999997</v>
      </c>
      <c r="QS18" s="102">
        <v>0.82699999999999996</v>
      </c>
      <c r="QT18" s="102">
        <v>0.85099999999999998</v>
      </c>
      <c r="QU18" s="102">
        <f t="shared" si="279"/>
        <v>0.82699999999999996</v>
      </c>
      <c r="QV18" s="102">
        <v>0.84499999999999997</v>
      </c>
      <c r="QW18" s="102">
        <v>0.83399999999999996</v>
      </c>
      <c r="QX18" s="102">
        <v>0.84199999999999997</v>
      </c>
      <c r="QY18" s="102">
        <v>0.84399999999999997</v>
      </c>
      <c r="QZ18" s="102">
        <v>0.83899999999999997</v>
      </c>
      <c r="RA18" s="102">
        <v>0.84</v>
      </c>
      <c r="RB18" s="102">
        <v>0.83599999999999997</v>
      </c>
      <c r="RC18" s="102">
        <v>0.85599999999999998</v>
      </c>
      <c r="RD18" s="102">
        <v>0.83199999999999996</v>
      </c>
      <c r="RE18" s="102">
        <v>0.85099999999999998</v>
      </c>
      <c r="RF18" s="102">
        <f t="shared" si="32"/>
        <v>0.82699999999999996</v>
      </c>
      <c r="RG18" s="102">
        <v>0.83699999999999997</v>
      </c>
      <c r="RH18" s="102"/>
      <c r="RI18" s="102">
        <v>0.83799999999999997</v>
      </c>
      <c r="RJ18" s="102">
        <v>0.84399999999999997</v>
      </c>
      <c r="RK18" s="102">
        <v>0.84</v>
      </c>
      <c r="RL18" s="102">
        <v>0.84099999999999997</v>
      </c>
      <c r="RM18" s="102">
        <v>0.85799999999999998</v>
      </c>
      <c r="RN18" s="102">
        <v>0.83499999999999996</v>
      </c>
      <c r="RO18" s="102">
        <v>0.83499999999999996</v>
      </c>
      <c r="RP18" s="102">
        <v>0.82499999999999996</v>
      </c>
      <c r="RQ18" s="102">
        <f t="shared" si="33"/>
        <v>0.82499999999999996</v>
      </c>
      <c r="RR18" s="102"/>
      <c r="RS18" s="102">
        <v>0.84</v>
      </c>
      <c r="RT18" s="102">
        <v>0.85199999999999998</v>
      </c>
      <c r="RU18" s="102">
        <v>0.83599999999999997</v>
      </c>
      <c r="RV18" s="102">
        <v>0.83599999999999997</v>
      </c>
      <c r="RW18" s="102">
        <v>0.83499999999999996</v>
      </c>
      <c r="RX18" s="102">
        <v>0.84599999999999997</v>
      </c>
      <c r="RY18" s="102">
        <v>0.84499999999999997</v>
      </c>
      <c r="RZ18" s="102">
        <v>0.83699999999999997</v>
      </c>
      <c r="SA18" s="102">
        <v>0.84599999999999997</v>
      </c>
      <c r="SB18" s="102">
        <v>0.85</v>
      </c>
      <c r="SC18" s="102">
        <v>0.84</v>
      </c>
      <c r="SD18" s="102">
        <v>0.82099999999999995</v>
      </c>
      <c r="SE18" s="102">
        <f t="shared" si="34"/>
        <v>0.82099999999999995</v>
      </c>
      <c r="SF18" s="102">
        <v>0.86</v>
      </c>
      <c r="SG18" s="102">
        <v>0.83599999999999997</v>
      </c>
      <c r="SH18" s="102">
        <v>0.84</v>
      </c>
      <c r="SI18" s="102">
        <v>0.83899999999999997</v>
      </c>
      <c r="SJ18" s="102">
        <v>0.84</v>
      </c>
      <c r="SK18" s="102">
        <v>0.86</v>
      </c>
      <c r="SL18" s="102">
        <v>0.65700000000000003</v>
      </c>
      <c r="SM18" s="102"/>
      <c r="SN18" s="102">
        <v>0.65800000000000003</v>
      </c>
      <c r="SO18" s="102">
        <v>0.65600000000000003</v>
      </c>
      <c r="SP18" s="102">
        <v>0.66</v>
      </c>
      <c r="SQ18" s="102">
        <v>0.77600000000000002</v>
      </c>
      <c r="SR18" s="102">
        <f t="shared" si="35"/>
        <v>0.77600000000000002</v>
      </c>
      <c r="SS18" s="102">
        <v>0.65600000000000003</v>
      </c>
      <c r="ST18" s="102"/>
      <c r="SU18" s="102">
        <v>0.76400000000000001</v>
      </c>
      <c r="SV18" s="102">
        <v>0.75</v>
      </c>
      <c r="SW18" s="102"/>
      <c r="SX18" s="102">
        <v>0.77</v>
      </c>
      <c r="SY18" s="102">
        <v>0.75</v>
      </c>
      <c r="SZ18" s="102">
        <v>0.75</v>
      </c>
      <c r="TA18" s="102">
        <v>0.76</v>
      </c>
      <c r="TB18" s="102"/>
      <c r="TC18" s="102">
        <v>0.76400000000000001</v>
      </c>
      <c r="TD18" s="102">
        <v>0.75</v>
      </c>
      <c r="TE18" s="102">
        <v>0.77</v>
      </c>
      <c r="TF18" s="102">
        <v>0.75</v>
      </c>
      <c r="TG18" s="102">
        <v>0.75</v>
      </c>
      <c r="TH18" s="102">
        <v>0.75700000000000001</v>
      </c>
      <c r="TI18" s="102">
        <v>0.76</v>
      </c>
      <c r="TJ18" s="102"/>
      <c r="TK18" s="102">
        <v>0.75700000000000001</v>
      </c>
      <c r="TL18" s="102">
        <v>0.75</v>
      </c>
      <c r="TM18" s="102">
        <v>0.76</v>
      </c>
      <c r="TN18" s="102">
        <v>0.749</v>
      </c>
      <c r="TO18" s="102">
        <v>0.76100000000000001</v>
      </c>
      <c r="TP18" s="102">
        <v>0.751</v>
      </c>
      <c r="TQ18" s="102"/>
      <c r="TR18" s="102">
        <v>0.753</v>
      </c>
      <c r="TS18" s="102">
        <v>0.746</v>
      </c>
      <c r="TT18" s="102">
        <v>0.75900000000000001</v>
      </c>
      <c r="TU18" s="102">
        <v>0.754</v>
      </c>
      <c r="TV18" s="102">
        <f t="shared" si="36"/>
        <v>0.754</v>
      </c>
      <c r="TW18" s="102">
        <v>0.75600000000000001</v>
      </c>
      <c r="TX18" s="102">
        <v>0.754</v>
      </c>
      <c r="TY18" s="102">
        <v>0.73899999999999999</v>
      </c>
      <c r="TZ18" s="102">
        <v>0.749</v>
      </c>
      <c r="UA18" s="102">
        <v>0.77200000000000002</v>
      </c>
      <c r="UB18" s="51">
        <f t="shared" si="37"/>
        <v>0.754</v>
      </c>
      <c r="UC18" s="51">
        <v>0.76500000000000001</v>
      </c>
      <c r="UD18" s="51">
        <v>0.76900000000000002</v>
      </c>
      <c r="UE18" s="51">
        <v>0.76600000000000001</v>
      </c>
      <c r="UF18" s="51">
        <v>0.75900000000000001</v>
      </c>
      <c r="UG18" s="51">
        <v>0.76500000000000001</v>
      </c>
      <c r="UH18" s="47">
        <v>0.76100000000000001</v>
      </c>
      <c r="UI18" s="47">
        <v>0.75800000000000001</v>
      </c>
      <c r="UJ18" s="47">
        <v>0.76</v>
      </c>
      <c r="UK18" s="47">
        <v>0.76500000000000001</v>
      </c>
      <c r="UL18" s="47">
        <v>0.75600000000000001</v>
      </c>
      <c r="UM18" s="47">
        <v>0.77</v>
      </c>
      <c r="UN18" s="47"/>
      <c r="UO18" s="47">
        <v>0.76700000000000002</v>
      </c>
      <c r="UP18" s="51">
        <f t="shared" si="38"/>
        <v>0.754</v>
      </c>
      <c r="UQ18" s="47"/>
      <c r="UR18" s="6">
        <f t="shared" si="39"/>
        <v>1.7241379310344841E-2</v>
      </c>
      <c r="US18" s="1062">
        <v>0.82299999999999995</v>
      </c>
      <c r="UT18" s="1062">
        <v>0.873</v>
      </c>
      <c r="UU18" s="1062">
        <v>0.82899999999999996</v>
      </c>
      <c r="UV18" s="1062">
        <v>0.82799999999999996</v>
      </c>
      <c r="UW18" s="1062">
        <v>0.83799999999999997</v>
      </c>
      <c r="UX18" s="1062">
        <v>0.83</v>
      </c>
      <c r="UY18" s="1062">
        <v>0.82</v>
      </c>
      <c r="UZ18" s="1062">
        <v>0.82699999999999996</v>
      </c>
      <c r="VA18" s="1062">
        <v>0.82499999999999996</v>
      </c>
      <c r="VB18" s="1062">
        <v>0.82899999999999996</v>
      </c>
      <c r="VC18" s="1062">
        <v>0.82399999999999995</v>
      </c>
      <c r="VD18" s="1062">
        <v>0.82599999999999996</v>
      </c>
      <c r="VE18" s="1062"/>
      <c r="VF18" s="1062">
        <v>0.81799999999999995</v>
      </c>
      <c r="VG18" s="1062">
        <v>0.83</v>
      </c>
      <c r="VH18" s="1062">
        <v>0.86299999999999999</v>
      </c>
      <c r="VI18" s="1062">
        <f t="shared" si="40"/>
        <v>0.82</v>
      </c>
      <c r="VJ18" s="1062">
        <v>0.84599999999999997</v>
      </c>
      <c r="VK18" s="1062">
        <v>0.85799999999999998</v>
      </c>
      <c r="VL18" s="1062">
        <v>0.84499999999999997</v>
      </c>
      <c r="VM18" s="1062">
        <v>0.83299999999999996</v>
      </c>
      <c r="VN18" s="1062"/>
      <c r="VO18" s="1062">
        <v>0.82899999999999996</v>
      </c>
      <c r="VP18" s="1062">
        <v>0.85</v>
      </c>
      <c r="VQ18" s="1062">
        <v>0.86199999999999999</v>
      </c>
      <c r="VR18" s="1062">
        <v>0.85499999999999998</v>
      </c>
      <c r="VS18" s="1062">
        <v>0.85499999999999998</v>
      </c>
      <c r="VT18" s="1062">
        <v>0.85399999999999998</v>
      </c>
      <c r="VU18" s="1062">
        <v>0.86499999999999999</v>
      </c>
      <c r="VV18" s="1062">
        <v>0.873</v>
      </c>
      <c r="VW18" s="1062">
        <v>0.83499999999999996</v>
      </c>
      <c r="VX18" s="1062">
        <f t="shared" si="41"/>
        <v>0.82</v>
      </c>
      <c r="VY18" s="1062">
        <v>0.86099999999999999</v>
      </c>
      <c r="VZ18" s="1062">
        <v>0.84899999999999998</v>
      </c>
      <c r="WA18" s="1062">
        <v>0.86199999999999999</v>
      </c>
      <c r="WB18" s="1062">
        <v>0.84799999999999998</v>
      </c>
      <c r="WC18" s="1062"/>
      <c r="WD18" s="1062">
        <v>0.871</v>
      </c>
      <c r="WE18" s="1062">
        <v>0.875</v>
      </c>
      <c r="WF18" s="1062">
        <v>0.86399999999999999</v>
      </c>
      <c r="WG18" s="1062">
        <v>0.84799999999999998</v>
      </c>
      <c r="WH18" s="1062">
        <v>0.84199999999999997</v>
      </c>
      <c r="WI18" s="102">
        <v>0.879</v>
      </c>
      <c r="WJ18" s="102">
        <v>0.82</v>
      </c>
      <c r="WK18" s="1062">
        <v>0.879</v>
      </c>
      <c r="WL18" s="102">
        <f t="shared" si="268"/>
        <v>0.82</v>
      </c>
      <c r="WM18" s="1062">
        <v>0.85899999999999999</v>
      </c>
      <c r="WN18" s="1062">
        <v>0.85599999999999998</v>
      </c>
      <c r="WO18" s="1062">
        <v>0.86399999999999999</v>
      </c>
      <c r="WP18" s="1062">
        <v>0.86099999999999999</v>
      </c>
      <c r="WQ18" s="1062">
        <v>0.85799999999999998</v>
      </c>
      <c r="WR18" s="1062"/>
      <c r="WS18" s="1062">
        <v>0.85399999999999998</v>
      </c>
      <c r="WT18" s="102">
        <v>0.84199999999999997</v>
      </c>
      <c r="WU18" s="102">
        <v>0.86399999999999999</v>
      </c>
      <c r="WV18" s="102">
        <v>0.85199999999999998</v>
      </c>
      <c r="WW18" s="102">
        <v>0.89</v>
      </c>
      <c r="WX18" s="102">
        <f t="shared" si="42"/>
        <v>0.82</v>
      </c>
      <c r="WY18" s="102">
        <v>0.83399999999999996</v>
      </c>
      <c r="WZ18" s="102">
        <v>0.86499999999999999</v>
      </c>
      <c r="XA18" s="102">
        <v>0.84799999999999998</v>
      </c>
      <c r="XB18" s="102">
        <v>0.83699999999999997</v>
      </c>
      <c r="XC18" s="102">
        <v>0.85599999999999998</v>
      </c>
      <c r="XD18" s="102">
        <v>0.84899999999999998</v>
      </c>
      <c r="XE18" s="102">
        <v>0.86099999999999999</v>
      </c>
      <c r="XF18" s="102">
        <v>0.85599999999999998</v>
      </c>
      <c r="XG18" s="102"/>
      <c r="XH18" s="102">
        <v>0.86199999999999999</v>
      </c>
      <c r="XI18" s="102">
        <v>0.85</v>
      </c>
      <c r="XJ18" s="102">
        <f t="shared" si="43"/>
        <v>0.82</v>
      </c>
      <c r="XK18" s="102">
        <v>0.86199999999999999</v>
      </c>
      <c r="XL18" s="102">
        <v>0.85399999999999998</v>
      </c>
      <c r="XM18" s="102"/>
      <c r="XN18" s="102">
        <v>0.85199999999999998</v>
      </c>
      <c r="XO18" s="102">
        <v>0.85299999999999998</v>
      </c>
      <c r="XP18" s="102">
        <v>0.86099999999999999</v>
      </c>
      <c r="XQ18" s="102"/>
      <c r="XR18" s="102">
        <v>0.84899999999999998</v>
      </c>
      <c r="XS18" s="102">
        <v>0.86799999999999999</v>
      </c>
      <c r="XT18" s="102">
        <f t="shared" si="44"/>
        <v>0.82</v>
      </c>
      <c r="XU18" s="102">
        <v>0.86299999999999999</v>
      </c>
      <c r="XV18" s="102">
        <v>0.85499999999999998</v>
      </c>
      <c r="XW18" s="102">
        <v>0.86299999999999999</v>
      </c>
      <c r="XX18" s="102"/>
      <c r="XY18" s="102">
        <v>0.86699999999999999</v>
      </c>
      <c r="XZ18" s="102">
        <v>0.85499999999999998</v>
      </c>
      <c r="YA18" s="102">
        <v>0.85599999999999998</v>
      </c>
      <c r="YB18" s="102">
        <v>0.85599999999999998</v>
      </c>
      <c r="YC18" s="102">
        <v>0.84599999999999997</v>
      </c>
      <c r="YD18" s="102">
        <f t="shared" si="45"/>
        <v>0.82</v>
      </c>
      <c r="YE18" s="102">
        <v>0.86</v>
      </c>
      <c r="YF18" s="102">
        <v>0.86899999999999999</v>
      </c>
      <c r="YG18" s="102">
        <v>0.85899999999999999</v>
      </c>
      <c r="YH18" s="102">
        <v>0.86099999999999999</v>
      </c>
      <c r="YI18" s="102">
        <v>0.86899999999999999</v>
      </c>
      <c r="YJ18" s="102">
        <v>0.86499999999999999</v>
      </c>
      <c r="YK18" s="102"/>
      <c r="YL18" s="102">
        <v>0.85299999999999998</v>
      </c>
      <c r="YM18" s="102">
        <v>0.84599999999999997</v>
      </c>
      <c r="YN18" s="102">
        <v>0.85499999999999998</v>
      </c>
      <c r="YO18" s="102">
        <v>0.85499999999999998</v>
      </c>
      <c r="YP18" s="102">
        <v>0.84799999999999998</v>
      </c>
      <c r="YQ18" s="102">
        <f t="shared" si="280"/>
        <v>0.82</v>
      </c>
      <c r="YR18" s="102">
        <v>0.84699999999999998</v>
      </c>
      <c r="YS18" s="102">
        <v>0.84699999999999998</v>
      </c>
      <c r="YT18" s="102">
        <v>0.84899999999999998</v>
      </c>
      <c r="YU18" s="102">
        <v>0.85199999999999998</v>
      </c>
      <c r="YV18" s="102">
        <v>0.83599999999999997</v>
      </c>
      <c r="YW18" s="102"/>
      <c r="YX18" s="102">
        <v>0.81699999999999995</v>
      </c>
      <c r="YY18" s="102">
        <v>0.81499999999999995</v>
      </c>
      <c r="YZ18" s="102">
        <v>0.82899999999999996</v>
      </c>
      <c r="ZA18" s="102">
        <v>0.84099999999999997</v>
      </c>
      <c r="ZB18" s="102">
        <v>0.82</v>
      </c>
      <c r="ZC18" s="102"/>
      <c r="ZD18" s="102">
        <v>0.84499999999999997</v>
      </c>
      <c r="ZE18" s="102">
        <f t="shared" si="281"/>
        <v>0.82</v>
      </c>
      <c r="ZF18" s="102">
        <v>0.83</v>
      </c>
      <c r="ZG18" s="102">
        <v>0.83099999999999996</v>
      </c>
      <c r="ZH18" s="102">
        <v>0.82899999999999996</v>
      </c>
      <c r="ZI18" s="102">
        <v>0.83099999999999996</v>
      </c>
      <c r="ZJ18" s="102">
        <v>0.85399999999999998</v>
      </c>
      <c r="ZK18" s="102">
        <v>0.83499999999999996</v>
      </c>
      <c r="ZL18" s="102">
        <v>0.82799999999999996</v>
      </c>
      <c r="ZM18" s="102">
        <v>0.83299999999999996</v>
      </c>
      <c r="ZN18" s="102">
        <v>0.83499999999999996</v>
      </c>
      <c r="ZO18" s="102">
        <v>0.84499999999999997</v>
      </c>
      <c r="ZP18" s="102">
        <f t="shared" si="48"/>
        <v>0.82</v>
      </c>
      <c r="ZQ18" s="102">
        <v>0.83599999999999997</v>
      </c>
      <c r="ZR18" s="102">
        <v>0.83499999999999996</v>
      </c>
      <c r="ZS18" s="102">
        <v>0.84099999999999997</v>
      </c>
      <c r="ZT18" s="102"/>
      <c r="ZU18" s="102">
        <v>0.84199999999999997</v>
      </c>
      <c r="ZV18" s="102">
        <v>0.84099999999999997</v>
      </c>
      <c r="ZW18" s="102">
        <v>0.85599999999999998</v>
      </c>
      <c r="ZX18" s="102">
        <v>0.83699999999999997</v>
      </c>
      <c r="ZY18" s="102">
        <v>0.83899999999999997</v>
      </c>
      <c r="ZZ18" s="102">
        <v>0.79900000000000004</v>
      </c>
      <c r="AAA18" s="102">
        <f t="shared" si="49"/>
        <v>0.79900000000000004</v>
      </c>
      <c r="AAB18" s="102">
        <v>0.83799999999999997</v>
      </c>
      <c r="AAC18" s="102"/>
      <c r="AAD18" s="102">
        <v>0.82399999999999995</v>
      </c>
      <c r="AAE18" s="102">
        <v>0.82599999999999996</v>
      </c>
      <c r="AAF18" s="102">
        <v>0.82899999999999996</v>
      </c>
      <c r="AAG18" s="102">
        <v>0.82099999999999995</v>
      </c>
      <c r="AAH18" s="102">
        <v>0.81599999999999995</v>
      </c>
      <c r="AAI18" s="102">
        <v>0.83199999999999996</v>
      </c>
      <c r="AAJ18" s="102">
        <v>0.83299999999999996</v>
      </c>
      <c r="AAK18" s="102">
        <v>0.82199999999999995</v>
      </c>
      <c r="AAL18" s="102">
        <v>0.83</v>
      </c>
      <c r="AAM18" s="102">
        <v>0.82099999999999995</v>
      </c>
      <c r="AAN18" s="102">
        <v>0.82299999999999995</v>
      </c>
      <c r="AAO18" s="102">
        <f t="shared" si="50"/>
        <v>0.79900000000000004</v>
      </c>
      <c r="AAP18" s="102">
        <v>0.85</v>
      </c>
      <c r="AAQ18" s="102">
        <v>0.83</v>
      </c>
      <c r="AAR18" s="102">
        <v>0.83</v>
      </c>
      <c r="AAS18" s="102">
        <v>0.83</v>
      </c>
      <c r="AAT18" s="102"/>
      <c r="AAU18" s="102">
        <v>0.83</v>
      </c>
      <c r="AAV18" s="102">
        <v>0.64800000000000002</v>
      </c>
      <c r="AAW18" s="102">
        <v>0.65</v>
      </c>
      <c r="AAX18" s="102">
        <v>0.65</v>
      </c>
      <c r="AAY18" s="102">
        <v>0.65400000000000003</v>
      </c>
      <c r="AAZ18" s="102">
        <v>0.65400000000000003</v>
      </c>
      <c r="ABA18" s="102">
        <v>0.76</v>
      </c>
      <c r="ABB18" s="102">
        <f t="shared" si="51"/>
        <v>0.76</v>
      </c>
      <c r="ABC18" s="102">
        <v>0.65100000000000002</v>
      </c>
      <c r="ABD18" s="102">
        <v>0.75</v>
      </c>
      <c r="ABE18" s="102">
        <v>0.76</v>
      </c>
      <c r="ABF18" s="102"/>
      <c r="ABG18" s="102">
        <v>0.76</v>
      </c>
      <c r="ABH18" s="102">
        <v>0.74</v>
      </c>
      <c r="ABI18" s="102">
        <v>0.74</v>
      </c>
      <c r="ABJ18" s="102">
        <v>0.74</v>
      </c>
      <c r="ABK18" s="102">
        <v>0.745</v>
      </c>
      <c r="ABL18" s="102">
        <v>0.74099999999999999</v>
      </c>
      <c r="ABM18" s="102">
        <v>0.76100000000000001</v>
      </c>
      <c r="ABN18" s="102">
        <v>0.73</v>
      </c>
      <c r="ABO18" s="102"/>
      <c r="ABP18" s="102">
        <v>0.72699999999999998</v>
      </c>
      <c r="ABQ18" s="102">
        <v>0.74</v>
      </c>
      <c r="ABR18" s="102">
        <v>0.75</v>
      </c>
      <c r="ABS18" s="102"/>
      <c r="ABT18" s="102">
        <v>0.73399999999999999</v>
      </c>
      <c r="ABU18" s="102">
        <v>0.75900000000000001</v>
      </c>
      <c r="ABV18" s="102">
        <v>0.75800000000000001</v>
      </c>
      <c r="ABW18" s="102">
        <v>0.755</v>
      </c>
      <c r="ABX18" s="102">
        <v>0.76</v>
      </c>
      <c r="ABY18" s="102">
        <v>0.751</v>
      </c>
      <c r="ABZ18" s="102">
        <v>0.72799999999999998</v>
      </c>
      <c r="ACA18" s="102"/>
      <c r="ACB18" s="102">
        <v>0.76200000000000001</v>
      </c>
      <c r="ACC18" s="102">
        <v>0.755</v>
      </c>
      <c r="ACD18" s="102">
        <v>0.754</v>
      </c>
      <c r="ACE18" s="102">
        <f t="shared" si="52"/>
        <v>0.754</v>
      </c>
      <c r="ACF18" s="102">
        <v>0.76300000000000001</v>
      </c>
      <c r="ACG18" s="102">
        <v>0.752</v>
      </c>
      <c r="ACH18" s="102">
        <v>0.753</v>
      </c>
      <c r="ACI18" s="102">
        <v>0.754</v>
      </c>
      <c r="ACJ18" s="102">
        <v>0.75900000000000001</v>
      </c>
      <c r="ACK18" s="102">
        <f t="shared" si="53"/>
        <v>0.754</v>
      </c>
      <c r="ACL18" s="47">
        <v>0.755</v>
      </c>
      <c r="ACM18" s="47">
        <v>0.75900000000000001</v>
      </c>
      <c r="ACN18" s="47">
        <v>0.76100000000000001</v>
      </c>
      <c r="ACO18" s="47">
        <v>0.76300000000000001</v>
      </c>
      <c r="ACP18" s="47"/>
      <c r="ACQ18" s="47">
        <v>0.77300000000000002</v>
      </c>
      <c r="ACR18" s="47">
        <v>0.755</v>
      </c>
      <c r="ACS18" s="47">
        <v>0.76500000000000001</v>
      </c>
      <c r="ACT18" s="47">
        <v>0.75900000000000001</v>
      </c>
      <c r="ACU18" s="47">
        <v>0.76200000000000001</v>
      </c>
      <c r="ACV18" s="47">
        <v>0.76200000000000001</v>
      </c>
      <c r="ACW18" s="47"/>
      <c r="ACX18" s="47">
        <v>0.76300000000000001</v>
      </c>
      <c r="ACY18" s="47">
        <v>0.76900000000000002</v>
      </c>
      <c r="ACZ18" s="102">
        <f t="shared" si="54"/>
        <v>0.754</v>
      </c>
      <c r="ADA18" s="47"/>
      <c r="ADB18" s="6">
        <f t="shared" si="55"/>
        <v>1.9893899204244048E-2</v>
      </c>
      <c r="ADC18" s="102"/>
      <c r="ADD18" s="102">
        <v>0.73699999999999999</v>
      </c>
      <c r="ADE18" s="102">
        <v>0.77700000000000002</v>
      </c>
      <c r="ADF18" s="102">
        <v>0.73699999999999999</v>
      </c>
      <c r="ADG18" s="102">
        <v>0.76200000000000001</v>
      </c>
      <c r="ADH18" s="102">
        <v>0.76100000000000001</v>
      </c>
      <c r="ADI18" s="102">
        <v>0.749</v>
      </c>
      <c r="ADJ18" s="102">
        <v>0.74399999999999999</v>
      </c>
      <c r="ADK18" s="102">
        <v>0.78100000000000003</v>
      </c>
      <c r="ADL18" s="102">
        <v>0.77800000000000002</v>
      </c>
      <c r="ADM18" s="102">
        <v>0.76</v>
      </c>
      <c r="ADN18" s="102">
        <v>0.76300000000000001</v>
      </c>
      <c r="ADO18" s="102">
        <v>0.77100000000000002</v>
      </c>
      <c r="ADP18" s="102">
        <v>0.76500000000000001</v>
      </c>
      <c r="ADQ18" s="102">
        <v>0.77300000000000002</v>
      </c>
      <c r="ADR18" s="102">
        <v>0.77200000000000002</v>
      </c>
      <c r="ADS18" s="102">
        <f t="shared" si="245"/>
        <v>0.74399999999999999</v>
      </c>
      <c r="ADT18" s="102">
        <v>0.78</v>
      </c>
      <c r="ADU18" s="102">
        <v>0.79700000000000004</v>
      </c>
      <c r="ADV18" s="102">
        <v>0.79600000000000004</v>
      </c>
      <c r="ADW18" s="102"/>
      <c r="ADX18" s="102">
        <v>0.79</v>
      </c>
      <c r="ADY18" s="102">
        <v>0.80800000000000005</v>
      </c>
      <c r="ADZ18" s="102">
        <v>0.80100000000000005</v>
      </c>
      <c r="AEA18" s="102">
        <v>0.79800000000000004</v>
      </c>
      <c r="AEB18" s="102">
        <v>0.76700000000000002</v>
      </c>
      <c r="AEC18" s="102">
        <v>0.79700000000000004</v>
      </c>
      <c r="AED18" s="102">
        <v>0.80900000000000005</v>
      </c>
      <c r="AEE18" s="102">
        <v>0.81</v>
      </c>
      <c r="AEF18" s="102"/>
      <c r="AEG18" s="102">
        <v>0.78100000000000003</v>
      </c>
      <c r="AEH18" s="102">
        <v>0.79900000000000004</v>
      </c>
      <c r="AEI18" s="102">
        <v>0.81</v>
      </c>
      <c r="AEJ18" s="1062">
        <f t="shared" si="246"/>
        <v>0.74399999999999999</v>
      </c>
      <c r="AEK18" s="102">
        <v>0.80200000000000005</v>
      </c>
      <c r="AEL18" s="102">
        <v>0.79100000000000004</v>
      </c>
      <c r="AEM18" s="102">
        <v>0.84099999999999997</v>
      </c>
      <c r="AEN18" s="102">
        <v>0.80300000000000005</v>
      </c>
      <c r="AEO18" s="102"/>
      <c r="AEP18" s="102">
        <v>0.79800000000000004</v>
      </c>
      <c r="AEQ18" s="102">
        <v>0.79700000000000004</v>
      </c>
      <c r="AER18" s="102">
        <v>0.81799999999999995</v>
      </c>
      <c r="AES18" s="102"/>
      <c r="AET18" s="102">
        <v>0.79900000000000004</v>
      </c>
      <c r="AEU18" s="102">
        <v>0.80100000000000005</v>
      </c>
      <c r="AEV18" s="102">
        <v>0.80100000000000005</v>
      </c>
      <c r="AEW18" s="102">
        <v>0.74399999999999999</v>
      </c>
      <c r="AEX18" s="102">
        <f t="shared" si="269"/>
        <v>0.74399999999999999</v>
      </c>
      <c r="AEY18" s="102">
        <v>0.79400000000000004</v>
      </c>
      <c r="AEZ18" s="102">
        <v>0.78900000000000003</v>
      </c>
      <c r="AFA18" s="102">
        <v>0.79300000000000004</v>
      </c>
      <c r="AFB18" s="102">
        <v>0.78500000000000003</v>
      </c>
      <c r="AFC18" s="102">
        <v>0.77500000000000002</v>
      </c>
      <c r="AFD18" s="102">
        <v>0.78900000000000003</v>
      </c>
      <c r="AFE18" s="102">
        <v>0.78600000000000003</v>
      </c>
      <c r="AFF18" s="102"/>
      <c r="AFG18" s="102">
        <v>0.78400000000000003</v>
      </c>
      <c r="AFH18" s="102">
        <v>0.76400000000000001</v>
      </c>
      <c r="AFI18" s="102">
        <v>0.78</v>
      </c>
      <c r="AFJ18" s="102">
        <f t="shared" si="57"/>
        <v>0.74399999999999999</v>
      </c>
      <c r="AFK18" s="102">
        <v>0.78400000000000003</v>
      </c>
      <c r="AFL18" s="102">
        <v>0.77700000000000002</v>
      </c>
      <c r="AFM18" s="102">
        <v>0.79400000000000004</v>
      </c>
      <c r="AFN18" s="102"/>
      <c r="AFO18" s="102">
        <v>0.79800000000000004</v>
      </c>
      <c r="AFP18" s="102">
        <v>0.78700000000000003</v>
      </c>
      <c r="AFQ18" s="102">
        <v>0.80400000000000005</v>
      </c>
      <c r="AFR18" s="102">
        <v>0.79700000000000004</v>
      </c>
      <c r="AFS18" s="102">
        <v>0.80600000000000005</v>
      </c>
      <c r="AFT18" s="102">
        <v>0.78100000000000003</v>
      </c>
      <c r="AFU18" s="102">
        <v>0.79</v>
      </c>
      <c r="AFV18" s="102">
        <f t="shared" si="58"/>
        <v>0.74399999999999999</v>
      </c>
      <c r="AFW18" s="102">
        <v>0.78979999999999995</v>
      </c>
      <c r="AFX18" s="102">
        <v>0.79500000000000004</v>
      </c>
      <c r="AFY18" s="102">
        <v>0.79800000000000004</v>
      </c>
      <c r="AFZ18" s="102"/>
      <c r="AGA18" s="102">
        <v>0.78900000000000003</v>
      </c>
      <c r="AGB18" s="102">
        <v>0.79600000000000004</v>
      </c>
      <c r="AGC18" s="102">
        <v>0.78500000000000003</v>
      </c>
      <c r="AGD18" s="102">
        <v>0.77700000000000002</v>
      </c>
      <c r="AGE18" s="102">
        <f t="shared" si="59"/>
        <v>0.74399999999999999</v>
      </c>
      <c r="AGF18" s="102">
        <v>0.78100000000000003</v>
      </c>
      <c r="AGG18" s="102">
        <v>0.78100000000000003</v>
      </c>
      <c r="AGH18" s="102"/>
      <c r="AGI18" s="102">
        <v>0.80100000000000005</v>
      </c>
      <c r="AGJ18" s="102">
        <v>0.79300000000000004</v>
      </c>
      <c r="AGK18" s="102">
        <v>0.79300000000000004</v>
      </c>
      <c r="AGL18" s="102"/>
      <c r="AGM18" s="102">
        <v>0.80500000000000005</v>
      </c>
      <c r="AGN18" s="102">
        <v>0.79400000000000004</v>
      </c>
      <c r="AGO18" s="102">
        <v>0.77800000000000002</v>
      </c>
      <c r="AGP18" s="102">
        <f t="shared" si="60"/>
        <v>0.74399999999999999</v>
      </c>
      <c r="AGQ18" s="102">
        <v>0.79600000000000004</v>
      </c>
      <c r="AGR18" s="102">
        <v>0.80400000000000005</v>
      </c>
      <c r="AGS18" s="102">
        <v>0.8</v>
      </c>
      <c r="AGT18" s="102">
        <v>0.80600000000000005</v>
      </c>
      <c r="AGU18" s="102">
        <v>0.79700000000000004</v>
      </c>
      <c r="AGV18" s="102">
        <v>0.79800000000000004</v>
      </c>
      <c r="AGW18" s="102">
        <v>0.80200000000000005</v>
      </c>
      <c r="AGX18" s="102"/>
      <c r="AGY18" s="102">
        <v>0.79900000000000004</v>
      </c>
      <c r="AGZ18" s="102">
        <v>0.79900000000000004</v>
      </c>
      <c r="AHA18" s="102">
        <v>0.85</v>
      </c>
      <c r="AHB18" s="102">
        <v>0.78600000000000003</v>
      </c>
      <c r="AHC18" s="102">
        <f t="shared" si="282"/>
        <v>0.74399999999999999</v>
      </c>
      <c r="AHD18" s="102">
        <v>0.79100000000000004</v>
      </c>
      <c r="AHE18" s="102">
        <v>0.79800000000000004</v>
      </c>
      <c r="AHF18" s="102">
        <v>0.78800000000000003</v>
      </c>
      <c r="AHG18" s="102"/>
      <c r="AHH18" s="102">
        <v>0.78500000000000003</v>
      </c>
      <c r="AHI18" s="102">
        <v>0.80100000000000005</v>
      </c>
      <c r="AHJ18" s="102">
        <v>0.77800000000000002</v>
      </c>
      <c r="AHK18" s="102">
        <v>0.78200000000000003</v>
      </c>
      <c r="AHL18" s="102">
        <v>0.78500000000000003</v>
      </c>
      <c r="AHM18" s="102">
        <v>0.79900000000000004</v>
      </c>
      <c r="AHN18" s="102">
        <v>0.78400000000000003</v>
      </c>
      <c r="AHO18" s="102">
        <v>0.79300000000000004</v>
      </c>
      <c r="AHP18" s="102">
        <f t="shared" si="283"/>
        <v>0.74399999999999999</v>
      </c>
      <c r="AHQ18" s="102">
        <v>0.79400000000000004</v>
      </c>
      <c r="AHR18" s="102">
        <v>0.79100000000000004</v>
      </c>
      <c r="AHS18" s="102">
        <v>0.79700000000000004</v>
      </c>
      <c r="AHT18" s="102">
        <v>0.78900000000000003</v>
      </c>
      <c r="AHU18" s="102">
        <v>0.77700000000000002</v>
      </c>
      <c r="AHV18" s="102">
        <v>0.77900000000000003</v>
      </c>
      <c r="AHW18" s="102">
        <v>0.77500000000000002</v>
      </c>
      <c r="AHX18" s="102"/>
      <c r="AHY18" s="102">
        <v>0.79200000000000004</v>
      </c>
      <c r="AHZ18" s="102">
        <v>0.78700000000000003</v>
      </c>
      <c r="AIA18" s="102">
        <v>0.79300000000000004</v>
      </c>
      <c r="AIB18" s="102">
        <f t="shared" si="63"/>
        <v>0.74399999999999999</v>
      </c>
      <c r="AIC18" s="102"/>
      <c r="AID18" s="102">
        <v>0.78700000000000003</v>
      </c>
      <c r="AIE18" s="102">
        <v>0.78800000000000003</v>
      </c>
      <c r="AIF18" s="102">
        <v>0.78500000000000003</v>
      </c>
      <c r="AIG18" s="102">
        <v>0.79100000000000004</v>
      </c>
      <c r="AIH18" s="102">
        <v>0.79100000000000004</v>
      </c>
      <c r="AII18" s="102">
        <v>0.78500000000000003</v>
      </c>
      <c r="AIJ18" s="102"/>
      <c r="AIK18" s="102">
        <v>0.78700000000000003</v>
      </c>
      <c r="AIL18" s="102">
        <v>0.78700000000000003</v>
      </c>
      <c r="AIM18" s="102">
        <v>0.78200000000000003</v>
      </c>
      <c r="AIN18" s="102">
        <f t="shared" si="64"/>
        <v>0.74399999999999999</v>
      </c>
      <c r="AIO18" s="102"/>
      <c r="AIP18" s="102">
        <v>0.78500000000000003</v>
      </c>
      <c r="AIQ18" s="102">
        <v>0.79</v>
      </c>
      <c r="AIR18" s="102">
        <v>0.79100000000000004</v>
      </c>
      <c r="AIS18" s="102">
        <v>0.79</v>
      </c>
      <c r="AIT18" s="102">
        <v>0.78500000000000003</v>
      </c>
      <c r="AIU18" s="102">
        <v>0.78500000000000003</v>
      </c>
      <c r="AIV18" s="102">
        <v>0.80500000000000005</v>
      </c>
      <c r="AIW18" s="102">
        <v>0.78600000000000003</v>
      </c>
      <c r="AIX18" s="102"/>
      <c r="AIY18" s="102">
        <v>0.8</v>
      </c>
      <c r="AIZ18" s="102">
        <v>0.77700000000000002</v>
      </c>
      <c r="AJA18" s="102"/>
      <c r="AJB18" s="102">
        <v>0.78800000000000003</v>
      </c>
      <c r="AJC18" s="102">
        <v>0.79700000000000004</v>
      </c>
      <c r="AJD18" s="102">
        <f t="shared" si="65"/>
        <v>0.74399999999999999</v>
      </c>
      <c r="AJE18" s="102">
        <v>0.78</v>
      </c>
      <c r="AJF18" s="102">
        <v>0.78300000000000003</v>
      </c>
      <c r="AJG18" s="102">
        <v>0.78</v>
      </c>
      <c r="AJH18" s="102"/>
      <c r="AJI18" s="102">
        <v>0.78</v>
      </c>
      <c r="AJJ18" s="102">
        <v>0.79300000000000004</v>
      </c>
      <c r="AJK18" s="102">
        <v>0.65900000000000003</v>
      </c>
      <c r="AJL18" s="102">
        <v>0.65600000000000003</v>
      </c>
      <c r="AJM18" s="102">
        <v>0.65900000000000003</v>
      </c>
      <c r="AJN18" s="102"/>
      <c r="AJO18" s="102">
        <v>0.67</v>
      </c>
      <c r="AJP18" s="102">
        <v>0.65700000000000003</v>
      </c>
      <c r="AJQ18" s="102">
        <v>0.67</v>
      </c>
      <c r="AJR18" s="102">
        <f t="shared" si="66"/>
        <v>0.67</v>
      </c>
      <c r="AJS18" s="102">
        <v>0.66</v>
      </c>
      <c r="AJT18" s="102"/>
      <c r="AJU18" s="102">
        <v>0.67</v>
      </c>
      <c r="AJV18" s="102">
        <v>0.66400000000000003</v>
      </c>
      <c r="AJW18" s="102"/>
      <c r="AJX18" s="102">
        <v>0.65</v>
      </c>
      <c r="AJY18" s="102">
        <v>0.65</v>
      </c>
      <c r="AJZ18" s="102">
        <v>0.65300000000000002</v>
      </c>
      <c r="AKA18" s="102">
        <v>0.65500000000000003</v>
      </c>
      <c r="AKB18" s="102">
        <v>0.65</v>
      </c>
      <c r="AKC18" s="102">
        <v>0.64500000000000002</v>
      </c>
      <c r="AKD18" s="102">
        <v>0.63500000000000001</v>
      </c>
      <c r="AKE18" s="102">
        <v>0.64900000000000002</v>
      </c>
      <c r="AKF18" s="102">
        <v>0.65200000000000002</v>
      </c>
      <c r="AKG18" s="102">
        <v>0.64200000000000002</v>
      </c>
      <c r="AKH18" s="102">
        <v>0.64400000000000002</v>
      </c>
      <c r="AKI18" s="102">
        <v>0.64800000000000002</v>
      </c>
      <c r="AKJ18" s="102">
        <v>0.64</v>
      </c>
      <c r="AKK18" s="102">
        <v>0.64100000000000001</v>
      </c>
      <c r="AKL18" s="102">
        <v>0.64500000000000002</v>
      </c>
      <c r="AKM18" s="102">
        <v>0.65200000000000002</v>
      </c>
      <c r="AKN18" s="102"/>
      <c r="AKO18" s="102">
        <v>0.64</v>
      </c>
      <c r="AKP18" s="102">
        <v>0.65100000000000002</v>
      </c>
      <c r="AKQ18" s="102">
        <v>0.65600000000000003</v>
      </c>
      <c r="AKR18" s="102">
        <v>0.64800000000000002</v>
      </c>
      <c r="AKS18" s="102">
        <v>0.65100000000000002</v>
      </c>
      <c r="AKT18" s="102">
        <f t="shared" si="67"/>
        <v>0.65100000000000002</v>
      </c>
      <c r="AKU18" s="102">
        <v>0.65900000000000003</v>
      </c>
      <c r="AKV18" s="102">
        <v>0.64900000000000002</v>
      </c>
      <c r="AKW18" s="102">
        <v>0.66300000000000003</v>
      </c>
      <c r="AKX18" s="102">
        <v>0.66200000000000003</v>
      </c>
      <c r="AKY18" s="102">
        <v>0.65500000000000003</v>
      </c>
      <c r="AKZ18" s="102">
        <f t="shared" si="68"/>
        <v>0.65100000000000002</v>
      </c>
      <c r="ALA18" s="47">
        <v>0.66800000000000004</v>
      </c>
      <c r="ALB18" s="47"/>
      <c r="ALC18" s="47">
        <v>0.65900000000000003</v>
      </c>
      <c r="ALD18" s="47">
        <v>0.65600000000000003</v>
      </c>
      <c r="ALE18" s="47">
        <v>0.66500000000000004</v>
      </c>
      <c r="ALF18" s="47">
        <v>0.66</v>
      </c>
      <c r="ALG18" s="47">
        <v>0.66500000000000004</v>
      </c>
      <c r="ALH18" s="47">
        <v>0.66200000000000003</v>
      </c>
      <c r="ALI18" s="47">
        <v>0.65500000000000003</v>
      </c>
      <c r="ALJ18" s="47">
        <v>0.67300000000000004</v>
      </c>
      <c r="ALK18" s="47">
        <v>0.67400000000000004</v>
      </c>
      <c r="ALL18" s="47">
        <v>0.66800000000000004</v>
      </c>
      <c r="ALM18" s="47">
        <v>0.67900000000000005</v>
      </c>
      <c r="ALN18" s="102">
        <f t="shared" si="69"/>
        <v>0.65100000000000002</v>
      </c>
      <c r="ALO18" s="47">
        <v>0.68100000000000005</v>
      </c>
      <c r="ALP18" s="102">
        <v>0.68100000000000005</v>
      </c>
      <c r="ALQ18" s="51"/>
      <c r="ALR18" s="51">
        <v>0.68200000000000005</v>
      </c>
      <c r="ALS18" s="51">
        <v>0.65800000000000003</v>
      </c>
      <c r="ALT18" s="51">
        <f t="shared" si="70"/>
        <v>0.65100000000000002</v>
      </c>
      <c r="ALU18" s="51"/>
      <c r="ALV18" s="461">
        <f t="shared" si="71"/>
        <v>-1</v>
      </c>
      <c r="ALW18" s="102"/>
      <c r="ALX18" s="102">
        <v>0.78900000000000003</v>
      </c>
      <c r="ALY18" s="102"/>
      <c r="ALZ18" s="102">
        <v>0.84699999999999998</v>
      </c>
      <c r="AMA18" s="102">
        <v>0.81699999999999995</v>
      </c>
      <c r="AMB18" s="102">
        <v>0.88600000000000001</v>
      </c>
      <c r="AMC18" s="102">
        <v>0.80900000000000005</v>
      </c>
      <c r="AMD18" s="102">
        <v>0.81499999999999995</v>
      </c>
      <c r="AME18" s="102">
        <v>0.81299999999999994</v>
      </c>
      <c r="AMF18" s="102">
        <v>0.81699999999999995</v>
      </c>
      <c r="AMG18" s="102">
        <v>0.81899999999999995</v>
      </c>
      <c r="AMH18" s="102">
        <v>0.8</v>
      </c>
      <c r="AMI18" s="102">
        <v>0.79100000000000004</v>
      </c>
      <c r="AMJ18" s="102">
        <v>0.78900000000000003</v>
      </c>
      <c r="AMK18" s="102">
        <v>0.79800000000000004</v>
      </c>
      <c r="AML18" s="102">
        <v>0.79900000000000004</v>
      </c>
      <c r="AMM18" s="102">
        <v>0.79300000000000004</v>
      </c>
      <c r="AMN18" s="102">
        <f t="shared" si="72"/>
        <v>0.79300000000000004</v>
      </c>
      <c r="AMO18" s="102">
        <v>0.82199999999999995</v>
      </c>
      <c r="AMP18" s="102"/>
      <c r="AMQ18" s="102">
        <v>0.84099999999999997</v>
      </c>
      <c r="AMR18" s="102">
        <v>0.83699999999999997</v>
      </c>
      <c r="AMS18" s="102">
        <v>0.83499999999999996</v>
      </c>
      <c r="AMT18" s="102">
        <v>0.82499999999999996</v>
      </c>
      <c r="AMU18" s="102">
        <v>0.83699999999999997</v>
      </c>
      <c r="AMV18" s="102">
        <v>0.82099999999999995</v>
      </c>
      <c r="AMW18" s="1061">
        <v>0.82</v>
      </c>
      <c r="AMX18" s="1061">
        <v>0.81799999999999995</v>
      </c>
      <c r="AMY18" s="1061">
        <v>0.84599999999999997</v>
      </c>
      <c r="AMZ18" s="1061">
        <v>0.80800000000000005</v>
      </c>
      <c r="ANA18" s="1061"/>
      <c r="ANB18" s="1061">
        <v>0.81</v>
      </c>
      <c r="ANC18" s="1061">
        <v>0.80600000000000005</v>
      </c>
      <c r="AND18" s="1062">
        <f t="shared" si="73"/>
        <v>0.79300000000000004</v>
      </c>
      <c r="ANE18" s="1061">
        <v>0.85299999999999998</v>
      </c>
      <c r="ANF18" s="1061">
        <v>0.83799999999999997</v>
      </c>
      <c r="ANG18" s="1061">
        <v>0.84599999999999997</v>
      </c>
      <c r="ANH18" s="1061">
        <v>0.84399999999999997</v>
      </c>
      <c r="ANI18" s="1061">
        <v>0.83599999999999997</v>
      </c>
      <c r="ANJ18" s="1061">
        <v>0.83799999999999997</v>
      </c>
      <c r="ANK18" s="1061"/>
      <c r="ANL18" s="1061">
        <v>0.83599999999999997</v>
      </c>
      <c r="ANM18" s="1061">
        <v>0.83699999999999997</v>
      </c>
      <c r="ANN18" s="1061">
        <v>0.85299999999999998</v>
      </c>
      <c r="ANO18" s="1061">
        <v>0.82799999999999996</v>
      </c>
      <c r="ANP18" s="1061">
        <v>0.79300000000000004</v>
      </c>
      <c r="ANQ18" s="1061">
        <v>0.82799999999999996</v>
      </c>
      <c r="ANR18" s="102">
        <f t="shared" si="270"/>
        <v>0.79300000000000004</v>
      </c>
      <c r="ANS18" s="1061">
        <v>0.84</v>
      </c>
      <c r="ANT18" s="1061">
        <v>0.85599999999999998</v>
      </c>
      <c r="ANU18" s="1061">
        <v>0.85099999999999998</v>
      </c>
      <c r="ANV18" s="1061">
        <v>0.83799999999999997</v>
      </c>
      <c r="ANW18" s="1061">
        <v>0.85799999999999998</v>
      </c>
      <c r="ANX18" s="1061">
        <v>0.85399999999999998</v>
      </c>
      <c r="ANY18" s="102">
        <v>0.82599999999999996</v>
      </c>
      <c r="ANZ18" s="102"/>
      <c r="AOA18" s="102">
        <v>0.82499999999999996</v>
      </c>
      <c r="AOB18" s="102">
        <v>0.82399999999999995</v>
      </c>
      <c r="AOC18" s="102">
        <v>0.84</v>
      </c>
      <c r="AOD18" s="102">
        <f t="shared" si="74"/>
        <v>0.79300000000000004</v>
      </c>
      <c r="AOE18" s="102">
        <v>0.82899999999999996</v>
      </c>
      <c r="AOF18" s="102">
        <v>0.84599999999999997</v>
      </c>
      <c r="AOG18" s="102">
        <v>0.84499999999999997</v>
      </c>
      <c r="AOH18" s="102">
        <v>0.84499999999999997</v>
      </c>
      <c r="AOI18" s="102"/>
      <c r="AOJ18" s="102">
        <v>0.83499999999999996</v>
      </c>
      <c r="AOK18" s="102">
        <v>0.84699999999999998</v>
      </c>
      <c r="AOL18" s="102">
        <v>0.83799999999999997</v>
      </c>
      <c r="AOM18" s="102">
        <v>0.84</v>
      </c>
      <c r="AON18" s="102">
        <v>0.85</v>
      </c>
      <c r="AOO18" s="102">
        <v>0.83</v>
      </c>
      <c r="AOP18" s="102">
        <f t="shared" si="75"/>
        <v>0.79300000000000004</v>
      </c>
      <c r="AOQ18" s="102">
        <v>0.81899999999999995</v>
      </c>
      <c r="AOR18" s="102">
        <v>0.83899999999999997</v>
      </c>
      <c r="AOS18" s="102"/>
      <c r="AOT18" s="102">
        <v>0.82599999999999996</v>
      </c>
      <c r="AOU18" s="102">
        <v>0.83599999999999997</v>
      </c>
      <c r="AOV18" s="102">
        <v>0.83599999999999997</v>
      </c>
      <c r="AOW18" s="102">
        <v>0.84399999999999997</v>
      </c>
      <c r="AOX18" s="102"/>
      <c r="AOY18" s="102">
        <v>0.84099999999999997</v>
      </c>
      <c r="AOZ18" s="102">
        <f t="shared" si="76"/>
        <v>0.79300000000000004</v>
      </c>
      <c r="APA18" s="102">
        <v>0.83699999999999997</v>
      </c>
      <c r="APB18" s="102">
        <v>0.84399999999999997</v>
      </c>
      <c r="APC18" s="102">
        <v>0.83499999999999996</v>
      </c>
      <c r="APD18" s="102">
        <v>0.84</v>
      </c>
      <c r="APE18" s="102">
        <v>0.84399999999999997</v>
      </c>
      <c r="APF18" s="102"/>
      <c r="APG18" s="102">
        <v>0.84799999999999998</v>
      </c>
      <c r="APH18" s="102">
        <v>0.84199999999999997</v>
      </c>
      <c r="API18" s="102">
        <v>0.85099999999999998</v>
      </c>
      <c r="APJ18" s="102">
        <f t="shared" si="77"/>
        <v>0.79300000000000004</v>
      </c>
      <c r="APK18" s="102">
        <v>0.84099999999999997</v>
      </c>
      <c r="APL18" s="102">
        <v>0.83899999999999997</v>
      </c>
      <c r="APM18" s="102">
        <v>0.83799999999999997</v>
      </c>
      <c r="APN18" s="102"/>
      <c r="APO18" s="102">
        <v>0.83899999999999997</v>
      </c>
      <c r="APP18" s="102">
        <v>0.84399999999999997</v>
      </c>
      <c r="APQ18" s="102">
        <v>0.84</v>
      </c>
      <c r="APR18" s="102">
        <v>0.83799999999999997</v>
      </c>
      <c r="APS18" s="102"/>
      <c r="APT18" s="102">
        <v>0.84699999999999998</v>
      </c>
      <c r="APU18" s="102">
        <v>0.84599999999999997</v>
      </c>
      <c r="APV18" s="102">
        <v>0.84299999999999997</v>
      </c>
      <c r="APW18" s="102">
        <v>0.84</v>
      </c>
      <c r="APX18" s="102">
        <f t="shared" si="284"/>
        <v>0.79300000000000004</v>
      </c>
      <c r="APY18" s="102">
        <v>0.83799999999999997</v>
      </c>
      <c r="APZ18" s="102">
        <v>0.84099999999999997</v>
      </c>
      <c r="AQA18" s="102">
        <v>0.84199999999999997</v>
      </c>
      <c r="AQB18" s="102"/>
      <c r="AQC18" s="102">
        <v>0.84499999999999997</v>
      </c>
      <c r="AQD18" s="102">
        <v>0.82299999999999995</v>
      </c>
      <c r="AQE18" s="102">
        <v>0.81399999999999995</v>
      </c>
      <c r="AQF18" s="102">
        <v>0.82399999999999995</v>
      </c>
      <c r="AQG18" s="102">
        <v>0.81599999999999995</v>
      </c>
      <c r="AQH18" s="102">
        <v>0.83399999999999996</v>
      </c>
      <c r="AQI18" s="102">
        <v>0.81299999999999994</v>
      </c>
      <c r="AQJ18" s="102">
        <v>0.85</v>
      </c>
      <c r="AQK18" s="102">
        <f t="shared" si="285"/>
        <v>0.79300000000000004</v>
      </c>
      <c r="AQL18" s="102">
        <v>0.82499999999999996</v>
      </c>
      <c r="AQM18" s="102">
        <v>0.83099999999999996</v>
      </c>
      <c r="AQN18" s="102">
        <v>0.82799999999999996</v>
      </c>
      <c r="AQO18" s="102">
        <v>0.82899999999999996</v>
      </c>
      <c r="AQP18" s="102"/>
      <c r="AQQ18" s="102">
        <v>0.82599999999999996</v>
      </c>
      <c r="AQR18" s="102">
        <v>0.82499999999999996</v>
      </c>
      <c r="AQS18" s="102">
        <v>0.83499999999999996</v>
      </c>
      <c r="AQT18" s="102">
        <v>0.82899999999999996</v>
      </c>
      <c r="AQU18" s="102">
        <v>0.82599999999999996</v>
      </c>
      <c r="AQV18" s="102">
        <v>0.85</v>
      </c>
      <c r="AQW18" s="102">
        <f t="shared" si="80"/>
        <v>0.79300000000000004</v>
      </c>
      <c r="AQX18" s="102">
        <v>0.82699999999999996</v>
      </c>
      <c r="AQY18" s="102">
        <v>0.82899999999999996</v>
      </c>
      <c r="AQZ18" s="102"/>
      <c r="ARA18" s="102">
        <v>0.82499999999999996</v>
      </c>
      <c r="ARB18" s="102">
        <v>0.83099999999999996</v>
      </c>
      <c r="ARC18" s="102">
        <v>0.83299999999999996</v>
      </c>
      <c r="ARD18" s="102">
        <v>0.82499999999999996</v>
      </c>
      <c r="ARE18" s="102">
        <v>0.83699999999999997</v>
      </c>
      <c r="ARF18" s="102">
        <v>0.82499999999999996</v>
      </c>
      <c r="ARG18" s="102">
        <v>0.81100000000000005</v>
      </c>
      <c r="ARH18" s="102">
        <f t="shared" si="81"/>
        <v>0.79300000000000004</v>
      </c>
      <c r="ARI18" s="102">
        <v>0.82599999999999996</v>
      </c>
      <c r="ARJ18" s="102">
        <v>0.83399999999999996</v>
      </c>
      <c r="ARK18" s="102">
        <v>0.84399999999999997</v>
      </c>
      <c r="ARL18" s="102">
        <v>0.83199999999999996</v>
      </c>
      <c r="ARM18" s="102">
        <v>0.83299999999999996</v>
      </c>
      <c r="ARN18" s="102">
        <v>0.82899999999999996</v>
      </c>
      <c r="ARO18" s="102"/>
      <c r="ARP18" s="102">
        <v>0.83099999999999996</v>
      </c>
      <c r="ARQ18" s="102">
        <v>0.83499999999999996</v>
      </c>
      <c r="ARR18" s="102">
        <v>0.84599999999999997</v>
      </c>
      <c r="ARS18" s="102">
        <v>0.83</v>
      </c>
      <c r="ART18" s="102">
        <v>0.86</v>
      </c>
      <c r="ARU18" s="102">
        <v>0.81799999999999995</v>
      </c>
      <c r="ARV18" s="102">
        <f t="shared" si="82"/>
        <v>0.79300000000000004</v>
      </c>
      <c r="ARW18" s="102">
        <v>0.86</v>
      </c>
      <c r="ARX18" s="102">
        <v>0.85</v>
      </c>
      <c r="ARY18" s="102">
        <v>0.83</v>
      </c>
      <c r="ARZ18" s="102">
        <v>0.83</v>
      </c>
      <c r="ASA18" s="102">
        <v>0.83</v>
      </c>
      <c r="ASB18" s="102"/>
      <c r="ASC18" s="102">
        <v>0.185</v>
      </c>
      <c r="ASD18" s="102">
        <v>0.182</v>
      </c>
      <c r="ASE18" s="102">
        <v>0.182</v>
      </c>
      <c r="ASF18" s="102">
        <v>0.184</v>
      </c>
      <c r="ASG18" s="102">
        <v>0.183</v>
      </c>
      <c r="ASH18" s="102">
        <v>0.77</v>
      </c>
      <c r="ASI18" s="102">
        <f t="shared" si="83"/>
        <v>0.77</v>
      </c>
      <c r="ASJ18" s="102">
        <v>0.183</v>
      </c>
      <c r="ASK18" s="102">
        <v>0.76</v>
      </c>
      <c r="ASL18" s="102"/>
      <c r="ASM18" s="102">
        <v>0.75</v>
      </c>
      <c r="ASN18" s="102">
        <v>0.75</v>
      </c>
      <c r="ASO18" s="102">
        <v>0.74</v>
      </c>
      <c r="ASP18" s="102">
        <v>0.75</v>
      </c>
      <c r="ASQ18" s="102">
        <v>0.74</v>
      </c>
      <c r="ASR18" s="102">
        <v>0.74</v>
      </c>
      <c r="ASS18" s="102"/>
      <c r="AST18" s="102">
        <v>0.73799999999999999</v>
      </c>
      <c r="ASU18" s="102">
        <v>0.74</v>
      </c>
      <c r="ASV18" s="102"/>
      <c r="ASW18" s="102">
        <v>0.74</v>
      </c>
      <c r="ASX18" s="102">
        <v>0.73499999999999999</v>
      </c>
      <c r="ASY18" s="102">
        <v>0.74</v>
      </c>
      <c r="ASZ18" s="102">
        <v>0.75</v>
      </c>
      <c r="ATA18" s="102"/>
      <c r="ATB18" s="102">
        <v>0.752</v>
      </c>
      <c r="ATC18" s="102">
        <v>0.74299999999999999</v>
      </c>
      <c r="ATD18" s="102">
        <v>0.73899999999999999</v>
      </c>
      <c r="ATE18" s="102">
        <v>0.74</v>
      </c>
      <c r="ATF18" s="102">
        <v>0.74399999999999999</v>
      </c>
      <c r="ATG18" s="102">
        <v>0.74199999999999999</v>
      </c>
      <c r="ATH18" s="102"/>
      <c r="ATI18" s="102">
        <v>0.73599999999999999</v>
      </c>
      <c r="ATJ18" s="102">
        <v>0.74</v>
      </c>
      <c r="ATK18" s="102">
        <v>0.74299999999999999</v>
      </c>
      <c r="ATL18" s="102">
        <v>0.75</v>
      </c>
      <c r="ATM18" s="102">
        <f t="shared" si="84"/>
        <v>0.75</v>
      </c>
      <c r="ATN18" s="102">
        <v>0.74299999999999999</v>
      </c>
      <c r="ATO18" s="102">
        <v>0.73499999999999999</v>
      </c>
      <c r="ATP18" s="102">
        <v>0.752</v>
      </c>
      <c r="ATQ18" s="102">
        <v>0.754</v>
      </c>
      <c r="ATR18" s="102">
        <v>0.749</v>
      </c>
      <c r="ATS18" s="102">
        <f t="shared" si="85"/>
        <v>0.749</v>
      </c>
      <c r="ATT18" s="47">
        <v>0.746</v>
      </c>
      <c r="ATU18" s="47">
        <v>0.751</v>
      </c>
      <c r="ATV18" s="47">
        <v>0.75900000000000001</v>
      </c>
      <c r="ATW18" s="47">
        <v>0.76100000000000001</v>
      </c>
      <c r="ATX18" s="47">
        <v>0.748</v>
      </c>
      <c r="ATY18" s="47">
        <v>0.749</v>
      </c>
      <c r="ATZ18" s="47"/>
      <c r="AUA18" s="47">
        <v>0.749</v>
      </c>
      <c r="AUB18" s="47">
        <v>0.75</v>
      </c>
      <c r="AUC18" s="47">
        <v>0.746</v>
      </c>
      <c r="AUD18" s="47">
        <v>0.749</v>
      </c>
      <c r="AUE18" s="47">
        <v>0.745</v>
      </c>
      <c r="AUF18" s="47">
        <v>0.75600000000000001</v>
      </c>
      <c r="AUG18" s="351">
        <f t="shared" si="86"/>
        <v>0.749</v>
      </c>
      <c r="AUH18" s="47">
        <v>0.82</v>
      </c>
      <c r="AUI18" s="102">
        <v>0.83099999999999996</v>
      </c>
      <c r="AUJ18" s="47">
        <v>0.83</v>
      </c>
      <c r="AUK18" s="47">
        <v>0.81100000000000005</v>
      </c>
      <c r="AUL18" s="47"/>
      <c r="AUM18" s="47">
        <v>0.81200000000000006</v>
      </c>
      <c r="AUN18" s="47">
        <v>0.77200000000000002</v>
      </c>
      <c r="AUO18" s="51">
        <v>0.746</v>
      </c>
      <c r="AUP18" s="47">
        <f t="shared" si="87"/>
        <v>0.746</v>
      </c>
      <c r="AUQ18" s="47">
        <v>0.78600000000000003</v>
      </c>
      <c r="AUR18" s="51">
        <v>0.79900000000000004</v>
      </c>
      <c r="AUS18" s="51"/>
      <c r="AUT18" s="51">
        <v>0.79300000000000004</v>
      </c>
      <c r="AUU18" s="51">
        <v>0.82</v>
      </c>
      <c r="AUV18" s="47">
        <v>0.82199999999999995</v>
      </c>
      <c r="AUW18" s="51"/>
      <c r="AUX18" s="47">
        <f t="shared" si="88"/>
        <v>0.746</v>
      </c>
      <c r="AUY18" s="47">
        <v>0.81</v>
      </c>
      <c r="AUZ18" s="47">
        <v>0.8</v>
      </c>
      <c r="AVA18" s="47">
        <v>0.81</v>
      </c>
      <c r="AVB18" s="47">
        <v>0.79200000000000004</v>
      </c>
      <c r="AVC18" s="47"/>
      <c r="AVD18" s="47"/>
      <c r="AVE18" s="47">
        <v>0.80500000000000005</v>
      </c>
      <c r="AVF18" s="68">
        <v>0.79500000000000004</v>
      </c>
      <c r="AVG18" s="68">
        <f t="shared" si="89"/>
        <v>0.746</v>
      </c>
      <c r="AVH18" s="47">
        <v>0.78400000000000003</v>
      </c>
      <c r="AVI18" s="47">
        <v>0.76700000000000002</v>
      </c>
      <c r="AVJ18" s="47">
        <v>0.76800000000000002</v>
      </c>
      <c r="AVK18" s="47">
        <v>0.78</v>
      </c>
      <c r="AVL18" s="47"/>
      <c r="AVM18" s="47">
        <v>0.76700000000000002</v>
      </c>
      <c r="AVN18" s="47">
        <v>0.77900000000000003</v>
      </c>
      <c r="AVO18" s="47">
        <v>0.75900000000000001</v>
      </c>
      <c r="AVP18" s="47"/>
      <c r="AVQ18" s="47">
        <v>0.77500000000000002</v>
      </c>
      <c r="AVR18" s="1235">
        <v>0.76700000000000002</v>
      </c>
      <c r="AVS18" s="47">
        <f>MIN(AVR18,AVG18)</f>
        <v>0.746</v>
      </c>
      <c r="AVT18" s="47">
        <v>0.77700000000000002</v>
      </c>
      <c r="AVU18" s="1162">
        <v>0.76800000000000002</v>
      </c>
      <c r="AVV18" s="1162">
        <v>0.76900000000000002</v>
      </c>
      <c r="AVW18" s="1235">
        <v>0.77700000000000002</v>
      </c>
      <c r="AVX18" s="1235">
        <f t="shared" si="90"/>
        <v>0.746</v>
      </c>
      <c r="AVY18" s="1235">
        <v>0.75800000000000001</v>
      </c>
      <c r="AVZ18" s="1235">
        <v>0.77200000000000002</v>
      </c>
      <c r="AWA18" s="1235">
        <v>0.754</v>
      </c>
      <c r="AWB18" s="1235">
        <v>0.77300000000000002</v>
      </c>
      <c r="AWC18" s="1235">
        <v>0.78200000000000003</v>
      </c>
      <c r="AWD18" s="1266">
        <v>0.77500000000000002</v>
      </c>
      <c r="AWE18" s="1235">
        <f t="shared" ref="AWE18:AWE36" si="291">MIN(AVX18,AWD45)</f>
        <v>0.746</v>
      </c>
      <c r="AWF18" s="1235">
        <v>0.76300000000000001</v>
      </c>
      <c r="AWG18" s="1235">
        <v>0.78600000000000003</v>
      </c>
      <c r="AWH18" s="1235">
        <v>0.76900000000000002</v>
      </c>
      <c r="AWI18" s="1235"/>
      <c r="AWJ18" s="1235">
        <v>0.77100000000000002</v>
      </c>
      <c r="AWK18" s="1235">
        <v>0.76900000000000002</v>
      </c>
      <c r="AWL18" s="1266">
        <v>0.77200000000000002</v>
      </c>
      <c r="AWM18" s="1266">
        <f t="shared" si="92"/>
        <v>0.746</v>
      </c>
      <c r="AWN18" s="1235">
        <v>0.75700000000000001</v>
      </c>
      <c r="AWO18" s="1235"/>
      <c r="AWP18" s="1235"/>
      <c r="AWQ18" s="1235">
        <v>0.76400000000000001</v>
      </c>
      <c r="AWR18" s="1235">
        <v>0.77900000000000003</v>
      </c>
      <c r="AWS18" s="1235">
        <v>0.745</v>
      </c>
      <c r="AWT18" s="1235">
        <v>0.76500000000000001</v>
      </c>
      <c r="AWU18" s="1235">
        <v>0.77300000000000002</v>
      </c>
      <c r="AWV18" s="1235">
        <v>0.76500000000000001</v>
      </c>
      <c r="AWW18" s="1235">
        <f t="shared" si="258"/>
        <v>0.746</v>
      </c>
      <c r="AWX18" s="1235">
        <v>0.77500000000000002</v>
      </c>
      <c r="AWY18" s="1235">
        <v>0.77600000000000002</v>
      </c>
      <c r="AWZ18" s="1235">
        <v>0.76900000000000002</v>
      </c>
      <c r="AXA18" s="1235">
        <v>0.77800000000000002</v>
      </c>
      <c r="AXB18" s="1235">
        <v>0.78</v>
      </c>
      <c r="AXC18" s="1235">
        <v>0.76</v>
      </c>
      <c r="AXD18" s="1235">
        <v>0.77200000000000002</v>
      </c>
      <c r="AXE18" s="1235">
        <v>0.78</v>
      </c>
      <c r="AXF18" s="1237">
        <v>0.77700000000000002</v>
      </c>
      <c r="AXG18" s="1235">
        <f t="shared" si="93"/>
        <v>0.746</v>
      </c>
      <c r="AXH18" s="1235">
        <v>0.78</v>
      </c>
      <c r="AXI18" s="1235"/>
      <c r="AXJ18" s="1235">
        <v>0.77400000000000002</v>
      </c>
      <c r="AXK18" s="1235">
        <v>0.76700000000000002</v>
      </c>
      <c r="AXL18" s="1235"/>
      <c r="AXM18" s="1401">
        <v>0.79</v>
      </c>
      <c r="AXN18" s="1235">
        <v>0.75700000000000001</v>
      </c>
      <c r="AXO18" s="1235">
        <v>0.76400000000000001</v>
      </c>
      <c r="AXP18" s="1235">
        <v>0.77700000000000002</v>
      </c>
      <c r="AXQ18" s="1235">
        <v>0.78400000000000003</v>
      </c>
      <c r="AXR18" s="1235">
        <v>0.77800000000000002</v>
      </c>
      <c r="AXS18" s="1235">
        <v>0.76500000000000001</v>
      </c>
      <c r="AXT18" s="1235"/>
      <c r="AXU18" s="1235">
        <v>0.77700000000000002</v>
      </c>
      <c r="AXV18" s="1235">
        <v>0.76800000000000002</v>
      </c>
      <c r="AXW18" s="1235"/>
      <c r="AXX18" s="1235">
        <v>0.877</v>
      </c>
      <c r="AXY18" s="1235">
        <v>0.86699999999999999</v>
      </c>
      <c r="AXZ18" s="1235"/>
      <c r="AYA18" s="1235">
        <v>0.90200000000000002</v>
      </c>
      <c r="AYB18" s="1235"/>
      <c r="AYC18" s="1235">
        <v>0.89500000000000002</v>
      </c>
      <c r="AYD18" s="1235"/>
      <c r="AYE18" s="1235">
        <v>0.90400000000000003</v>
      </c>
      <c r="AYF18" s="1235">
        <v>0.90200000000000002</v>
      </c>
      <c r="AYG18" s="1235">
        <v>0.89</v>
      </c>
      <c r="AYH18" s="1235">
        <v>1.091</v>
      </c>
      <c r="AYI18" s="1235"/>
      <c r="AYJ18" s="1235">
        <v>1.083</v>
      </c>
      <c r="AYK18" s="1235"/>
      <c r="AYL18" s="1235">
        <v>1.0009999999999999</v>
      </c>
      <c r="AYM18" s="1235"/>
      <c r="AYN18" s="1235">
        <v>1.0049999999999999</v>
      </c>
      <c r="AYO18" s="1235"/>
      <c r="AYP18" s="6">
        <f t="shared" si="95"/>
        <v>0.272151898734177</v>
      </c>
      <c r="AYQ18" s="1061">
        <v>0.69099999999999995</v>
      </c>
      <c r="AYR18" s="1061">
        <v>0.69799999999999995</v>
      </c>
      <c r="AYS18" s="1061">
        <v>0.69099999999999995</v>
      </c>
      <c r="AYT18" s="1061">
        <v>0.68</v>
      </c>
      <c r="AYU18" s="1061">
        <v>0.68799999999999994</v>
      </c>
      <c r="AYV18" s="1061">
        <v>0.71099999999999997</v>
      </c>
      <c r="AYW18" s="1061">
        <v>0.68</v>
      </c>
      <c r="AYX18" s="1061">
        <v>0.69599999999999995</v>
      </c>
      <c r="AYY18" s="1061">
        <v>0.68899999999999995</v>
      </c>
      <c r="AYZ18" s="1061">
        <v>0.68300000000000005</v>
      </c>
      <c r="AZA18" s="1061"/>
      <c r="AZB18" s="1061">
        <v>0.67900000000000005</v>
      </c>
      <c r="AZC18" s="1061">
        <v>0.68700000000000006</v>
      </c>
      <c r="AZD18" s="1061">
        <f t="shared" si="96"/>
        <v>0.68</v>
      </c>
      <c r="AZE18" s="1061">
        <v>0.70299999999999996</v>
      </c>
      <c r="AZF18" s="1061">
        <v>0.73</v>
      </c>
      <c r="AZG18" s="1061">
        <v>0.72199999999999998</v>
      </c>
      <c r="AZH18" s="1061">
        <v>0.68700000000000006</v>
      </c>
      <c r="AZI18" s="1061">
        <v>0.69099999999999995</v>
      </c>
      <c r="AZJ18" s="1061">
        <v>0.68200000000000005</v>
      </c>
      <c r="AZK18" s="1061">
        <v>0.69399999999999995</v>
      </c>
      <c r="AZL18" s="1061">
        <v>0.68200000000000005</v>
      </c>
      <c r="AZM18" s="1061">
        <v>0.68600000000000005</v>
      </c>
      <c r="AZN18" s="1061">
        <v>0.68799999999999994</v>
      </c>
      <c r="AZO18" s="1061">
        <v>0.69299999999999995</v>
      </c>
      <c r="AZP18" s="1061">
        <v>0.68700000000000006</v>
      </c>
      <c r="AZQ18" s="1061">
        <v>0.7</v>
      </c>
      <c r="AZR18" s="1061">
        <v>0.68700000000000006</v>
      </c>
      <c r="AZS18" s="1062">
        <f t="shared" si="97"/>
        <v>0.68</v>
      </c>
      <c r="AZT18" s="1061">
        <v>0.70799999999999996</v>
      </c>
      <c r="AZU18" s="1061">
        <v>0.7</v>
      </c>
      <c r="AZV18" s="1061">
        <v>0.69399999999999995</v>
      </c>
      <c r="AZW18" s="1061">
        <v>0.72099999999999997</v>
      </c>
      <c r="AZX18" s="1061">
        <v>0.71899999999999997</v>
      </c>
      <c r="AZY18" s="1061">
        <v>0.71699999999999997</v>
      </c>
      <c r="AZZ18" s="1061">
        <v>0.72799999999999998</v>
      </c>
      <c r="BAA18" s="1061">
        <v>0.72599999999999998</v>
      </c>
      <c r="BAB18" s="1061">
        <v>0.69699999999999995</v>
      </c>
      <c r="BAC18" s="1061">
        <v>0.72399999999999998</v>
      </c>
      <c r="BAD18" s="1061">
        <v>0.68</v>
      </c>
      <c r="BAE18" s="1061">
        <v>0.72399999999999998</v>
      </c>
      <c r="BAF18" s="102">
        <f t="shared" si="271"/>
        <v>0.68</v>
      </c>
      <c r="BAG18" s="1061">
        <v>0.72599999999999998</v>
      </c>
      <c r="BAH18" s="1061">
        <v>0.72299999999999998</v>
      </c>
      <c r="BAI18" s="1061">
        <v>0.73299999999999998</v>
      </c>
      <c r="BAJ18" s="1061">
        <v>0.72299999999999998</v>
      </c>
      <c r="BAK18" s="1061">
        <v>0.72299999999999998</v>
      </c>
      <c r="BAL18" s="1061">
        <v>0.73499999999999999</v>
      </c>
      <c r="BAM18" s="102">
        <v>0.71699999999999997</v>
      </c>
      <c r="BAN18" s="102">
        <v>0.73</v>
      </c>
      <c r="BAO18" s="102">
        <v>0.72599999999999998</v>
      </c>
      <c r="BAP18" s="102">
        <v>0.73</v>
      </c>
      <c r="BAQ18" s="102">
        <f t="shared" si="98"/>
        <v>0.68</v>
      </c>
      <c r="BAR18" s="102">
        <v>0.72599999999999998</v>
      </c>
      <c r="BAS18" s="102">
        <v>0.72199999999999998</v>
      </c>
      <c r="BAT18" s="102">
        <v>0.72899999999999998</v>
      </c>
      <c r="BAU18" s="102">
        <v>0.72299999999999998</v>
      </c>
      <c r="BAV18" s="102">
        <v>0.72</v>
      </c>
      <c r="BAW18" s="102">
        <v>0.72099999999999997</v>
      </c>
      <c r="BAX18" s="102">
        <v>0.72299999999999998</v>
      </c>
      <c r="BAY18" s="102"/>
      <c r="BAZ18" s="102">
        <v>0.72899999999999998</v>
      </c>
      <c r="BBA18" s="102">
        <v>0.72899999999999998</v>
      </c>
      <c r="BBB18" s="102">
        <v>0.72</v>
      </c>
      <c r="BBC18" s="102">
        <f t="shared" si="99"/>
        <v>0.68</v>
      </c>
      <c r="BBD18" s="102">
        <v>0.72499999999999998</v>
      </c>
      <c r="BBE18" s="102"/>
      <c r="BBF18" s="102">
        <v>0.72799999999999998</v>
      </c>
      <c r="BBG18" s="102">
        <v>0.71299999999999997</v>
      </c>
      <c r="BBH18" s="102"/>
      <c r="BBI18" s="102">
        <v>0.72199999999999998</v>
      </c>
      <c r="BBJ18" s="102">
        <v>0.72</v>
      </c>
      <c r="BBK18" s="102">
        <v>0.71899999999999997</v>
      </c>
      <c r="BBL18" s="102"/>
      <c r="BBM18" s="102">
        <v>0.73</v>
      </c>
      <c r="BBN18" s="102">
        <f t="shared" si="100"/>
        <v>0.68</v>
      </c>
      <c r="BBO18" s="102">
        <v>0.71699999999999997</v>
      </c>
      <c r="BBP18" s="102"/>
      <c r="BBQ18" s="102">
        <v>0.71699999999999997</v>
      </c>
      <c r="BBR18" s="102">
        <v>0.71799999999999997</v>
      </c>
      <c r="BBS18" s="102">
        <v>0.71699999999999997</v>
      </c>
      <c r="BBT18" s="102">
        <v>0.72</v>
      </c>
      <c r="BBU18" s="102">
        <v>0.71799999999999997</v>
      </c>
      <c r="BBV18" s="102">
        <v>0.71499999999999997</v>
      </c>
      <c r="BBW18" s="102">
        <v>0.73199999999999998</v>
      </c>
      <c r="BBX18" s="102">
        <f t="shared" si="101"/>
        <v>0.68</v>
      </c>
      <c r="BBY18" s="102">
        <v>0.71599999999999997</v>
      </c>
      <c r="BBZ18" s="102">
        <v>0.72199999999999998</v>
      </c>
      <c r="BCA18" s="102">
        <v>0.71699999999999997</v>
      </c>
      <c r="BCB18" s="102">
        <v>0.72199999999999998</v>
      </c>
      <c r="BCC18" s="102">
        <v>0.72699999999999998</v>
      </c>
      <c r="BCD18" s="102"/>
      <c r="BCE18" s="102">
        <v>0.72199999999999998</v>
      </c>
      <c r="BCF18" s="102">
        <v>0.72</v>
      </c>
      <c r="BCG18" s="102">
        <v>0.71799999999999997</v>
      </c>
      <c r="BCH18" s="102">
        <v>0.72</v>
      </c>
      <c r="BCI18" s="102">
        <v>0.72199999999999998</v>
      </c>
      <c r="BCJ18" s="102">
        <v>0.71799999999999997</v>
      </c>
      <c r="BCK18" s="102">
        <f t="shared" si="286"/>
        <v>0.68</v>
      </c>
      <c r="BCL18" s="102">
        <v>0.72299999999999998</v>
      </c>
      <c r="BCM18" s="102">
        <v>0.71799999999999997</v>
      </c>
      <c r="BCN18" s="102"/>
      <c r="BCO18" s="102">
        <v>0.71799999999999997</v>
      </c>
      <c r="BCP18" s="102">
        <v>0.71499999999999997</v>
      </c>
      <c r="BCQ18" s="102">
        <v>0.71599999999999997</v>
      </c>
      <c r="BCR18" s="102"/>
      <c r="BCS18" s="102">
        <v>0.72799999999999998</v>
      </c>
      <c r="BCT18" s="102">
        <v>0.71499999999999997</v>
      </c>
      <c r="BCU18" s="102">
        <v>0.73099999999999998</v>
      </c>
      <c r="BCV18" s="102">
        <v>0.72699999999999998</v>
      </c>
      <c r="BCW18" s="102">
        <v>0.71699999999999997</v>
      </c>
      <c r="BCX18" s="102">
        <v>0.71899999999999997</v>
      </c>
      <c r="BCY18" s="102">
        <f t="shared" si="287"/>
        <v>0.68</v>
      </c>
      <c r="BCZ18" s="102">
        <v>0.73799999999999999</v>
      </c>
      <c r="BDA18" s="102">
        <v>0.71699999999999997</v>
      </c>
      <c r="BDB18" s="102"/>
      <c r="BDC18" s="102">
        <v>0.73</v>
      </c>
      <c r="BDD18" s="102">
        <v>0.71699999999999997</v>
      </c>
      <c r="BDE18" s="102">
        <v>0.71799999999999997</v>
      </c>
      <c r="BDF18" s="102">
        <v>0.71699999999999997</v>
      </c>
      <c r="BDG18" s="102">
        <v>0.72099999999999997</v>
      </c>
      <c r="BDH18" s="102">
        <v>0.72</v>
      </c>
      <c r="BDI18" s="102">
        <v>0.72199999999999998</v>
      </c>
      <c r="BDJ18" s="102">
        <v>0.71899999999999997</v>
      </c>
      <c r="BDK18" s="102">
        <f t="shared" si="104"/>
        <v>0.68</v>
      </c>
      <c r="BDL18" s="102"/>
      <c r="BDM18" s="102">
        <v>0.72499999999999998</v>
      </c>
      <c r="BDN18" s="102">
        <v>0.73499999999999999</v>
      </c>
      <c r="BDO18" s="102">
        <v>0.72</v>
      </c>
      <c r="BDP18" s="102">
        <v>0.72799999999999998</v>
      </c>
      <c r="BDQ18" s="102">
        <v>0.72499999999999998</v>
      </c>
      <c r="BDR18" s="102">
        <v>0.71799999999999997</v>
      </c>
      <c r="BDS18" s="102">
        <v>0.72099999999999997</v>
      </c>
      <c r="BDT18" s="102">
        <v>0.71499999999999997</v>
      </c>
      <c r="BDU18" s="102"/>
      <c r="BDV18" s="102">
        <v>0.71199999999999997</v>
      </c>
      <c r="BDW18" s="102">
        <f t="shared" si="105"/>
        <v>0.68</v>
      </c>
      <c r="BDX18" s="102">
        <v>0.72899999999999998</v>
      </c>
      <c r="BDY18" s="102">
        <v>0.72499999999999998</v>
      </c>
      <c r="BDZ18" s="102">
        <v>0.73</v>
      </c>
      <c r="BEA18" s="102">
        <v>0.72499999999999998</v>
      </c>
      <c r="BEB18" s="102"/>
      <c r="BEC18" s="102">
        <v>0.72799999999999998</v>
      </c>
      <c r="BED18" s="102">
        <v>0.73099999999999998</v>
      </c>
      <c r="BEE18" s="102">
        <v>0.72899999999999998</v>
      </c>
      <c r="BEF18" s="102">
        <v>0.72499999999999998</v>
      </c>
      <c r="BEG18" s="102">
        <v>0.73</v>
      </c>
      <c r="BEH18" s="102">
        <v>0.73</v>
      </c>
      <c r="BEI18" s="102">
        <v>0.71599999999999997</v>
      </c>
      <c r="BEJ18" s="102">
        <v>0.71</v>
      </c>
      <c r="BEK18" s="102">
        <f t="shared" si="106"/>
        <v>0.68</v>
      </c>
      <c r="BEL18" s="102">
        <v>0.72</v>
      </c>
      <c r="BEM18" s="102">
        <v>0.72799999999999998</v>
      </c>
      <c r="BEN18" s="102">
        <v>0.72199999999999998</v>
      </c>
      <c r="BEO18" s="102">
        <v>0.72</v>
      </c>
      <c r="BEP18" s="102">
        <v>0.71599999999999997</v>
      </c>
      <c r="BEQ18" s="102">
        <v>0.84899999999999998</v>
      </c>
      <c r="BER18" s="102"/>
      <c r="BES18" s="102">
        <v>0.85299999999999998</v>
      </c>
      <c r="BET18" s="102">
        <v>0.85</v>
      </c>
      <c r="BEU18" s="102">
        <v>0.85299999999999998</v>
      </c>
      <c r="BEV18" s="102">
        <v>0.85</v>
      </c>
      <c r="BEW18" s="102">
        <v>0.71</v>
      </c>
      <c r="BEX18" s="102">
        <f t="shared" si="107"/>
        <v>0.68</v>
      </c>
      <c r="BEY18" s="102">
        <v>0.85399999999999998</v>
      </c>
      <c r="BEZ18" s="102">
        <v>0.72</v>
      </c>
      <c r="BFA18" s="102">
        <v>0.72</v>
      </c>
      <c r="BFB18" s="102">
        <v>0.72</v>
      </c>
      <c r="BFC18" s="102">
        <v>0.71</v>
      </c>
      <c r="BFD18" s="102">
        <v>0.71</v>
      </c>
      <c r="BFE18" s="102">
        <v>0.7</v>
      </c>
      <c r="BFF18" s="102">
        <v>0.70499999999999996</v>
      </c>
      <c r="BFG18" s="102">
        <v>0.70399999999999996</v>
      </c>
      <c r="BFH18" s="102">
        <v>0.70899999999999996</v>
      </c>
      <c r="BFI18" s="102">
        <v>0.71</v>
      </c>
      <c r="BFJ18" s="102">
        <v>0.71099999999999997</v>
      </c>
      <c r="BFK18" s="102"/>
      <c r="BFL18" s="102">
        <v>0.70599999999999996</v>
      </c>
      <c r="BFM18" s="102">
        <v>0.71399999999999997</v>
      </c>
      <c r="BFN18" s="102">
        <v>0.70299999999999996</v>
      </c>
      <c r="BFO18" s="102">
        <v>0.70899999999999996</v>
      </c>
      <c r="BFP18" s="102">
        <v>0.7</v>
      </c>
      <c r="BFQ18" s="102">
        <v>0.7</v>
      </c>
      <c r="BFR18" s="102"/>
      <c r="BFS18" s="102">
        <v>0.70799999999999996</v>
      </c>
      <c r="BFT18" s="102">
        <v>0.69699999999999995</v>
      </c>
      <c r="BFU18" s="102">
        <v>0.69899999999999995</v>
      </c>
      <c r="BFV18" s="102">
        <v>0.69799999999999995</v>
      </c>
      <c r="BFW18" s="102">
        <v>0.70199999999999996</v>
      </c>
      <c r="BFX18" s="102">
        <v>0.73</v>
      </c>
      <c r="BFY18" s="102">
        <f t="shared" si="108"/>
        <v>0.68</v>
      </c>
      <c r="BFZ18" s="102">
        <v>0.70499999999999996</v>
      </c>
      <c r="BGA18" s="102">
        <v>0.7</v>
      </c>
      <c r="BGB18" s="102">
        <v>0.71099999999999997</v>
      </c>
      <c r="BGC18" s="102">
        <v>0.71299999999999997</v>
      </c>
      <c r="BGD18" s="102">
        <v>0.72299999999999998</v>
      </c>
      <c r="BGE18" s="102">
        <f t="shared" si="109"/>
        <v>0.68</v>
      </c>
      <c r="BGF18" s="47">
        <v>0.72399999999999998</v>
      </c>
      <c r="BGG18" s="47"/>
      <c r="BGH18" s="47">
        <v>0.71599999999999997</v>
      </c>
      <c r="BGI18" s="47">
        <v>0.72</v>
      </c>
      <c r="BGJ18" s="47">
        <v>0.71899999999999997</v>
      </c>
      <c r="BGK18" s="47">
        <v>0.72</v>
      </c>
      <c r="BGL18" s="47">
        <v>0.72</v>
      </c>
      <c r="BGM18" s="47"/>
      <c r="BGN18" s="47">
        <v>0.72899999999999998</v>
      </c>
      <c r="BGO18" s="47"/>
      <c r="BGP18" s="47">
        <v>0.72199999999999998</v>
      </c>
      <c r="BGQ18" s="47">
        <v>0.72199999999999998</v>
      </c>
      <c r="BGR18" s="47">
        <v>0.71799999999999997</v>
      </c>
      <c r="BGS18" s="47">
        <v>0.71899999999999997</v>
      </c>
      <c r="BGT18" s="47">
        <v>0.71499999999999997</v>
      </c>
      <c r="BGU18" s="102">
        <f t="shared" si="110"/>
        <v>0.68</v>
      </c>
      <c r="BGV18" s="102">
        <v>0.79900000000000004</v>
      </c>
      <c r="BGW18" s="47"/>
      <c r="BGX18" s="47">
        <v>0.80700000000000005</v>
      </c>
      <c r="BGY18" s="47">
        <v>0.80400000000000005</v>
      </c>
      <c r="BGZ18" s="47">
        <v>0.77800000000000002</v>
      </c>
      <c r="BHA18" s="47">
        <v>0.77900000000000003</v>
      </c>
      <c r="BHB18" s="47">
        <v>0.74199999999999999</v>
      </c>
      <c r="BHC18" s="51">
        <v>0.69599999999999995</v>
      </c>
      <c r="BHD18" s="47">
        <f t="shared" si="111"/>
        <v>0.68</v>
      </c>
      <c r="BHE18" s="47">
        <v>0.75600000000000001</v>
      </c>
      <c r="BHF18" s="51">
        <v>0.76700000000000002</v>
      </c>
      <c r="BHG18" s="51"/>
      <c r="BHH18" s="51">
        <v>0.745</v>
      </c>
      <c r="BHI18" s="51">
        <v>0.78</v>
      </c>
      <c r="BHJ18" s="47">
        <v>0.77400000000000002</v>
      </c>
      <c r="BHK18" s="51">
        <v>0.78400000000000003</v>
      </c>
      <c r="BHL18" s="47">
        <f t="shared" si="112"/>
        <v>0.68</v>
      </c>
      <c r="BHM18" s="47">
        <v>0.77600000000000002</v>
      </c>
      <c r="BHN18" s="47">
        <v>0.77100000000000002</v>
      </c>
      <c r="BHO18" s="47">
        <v>0.77100000000000002</v>
      </c>
      <c r="BHP18" s="47">
        <v>0.78</v>
      </c>
      <c r="BHQ18" s="47"/>
      <c r="BHR18" s="47">
        <v>0.77300000000000002</v>
      </c>
      <c r="BHS18" s="68">
        <v>0.76300000000000001</v>
      </c>
      <c r="BHT18" s="47">
        <f t="shared" si="113"/>
        <v>0.68</v>
      </c>
      <c r="BHU18" s="47">
        <v>0.753</v>
      </c>
      <c r="BHV18" s="47">
        <v>0.73399999999999999</v>
      </c>
      <c r="BHW18" s="47">
        <v>0.72599999999999998</v>
      </c>
      <c r="BHX18" s="47">
        <v>0.74199999999999999</v>
      </c>
      <c r="BHY18" s="47">
        <v>0.71599999999999997</v>
      </c>
      <c r="BHZ18" s="47">
        <v>0.72699999999999998</v>
      </c>
      <c r="BIA18" s="47">
        <v>0.74199999999999999</v>
      </c>
      <c r="BIB18" s="47">
        <v>0.73399999999999999</v>
      </c>
      <c r="BIC18" s="1235">
        <v>0.73399999999999999</v>
      </c>
      <c r="BID18" s="47">
        <f>MIN(BIC18,BHT18)</f>
        <v>0.68</v>
      </c>
      <c r="BIE18" s="47">
        <v>0.73499999999999999</v>
      </c>
      <c r="BIF18" s="1162">
        <v>0.747</v>
      </c>
      <c r="BIG18" s="1162">
        <v>0.73099999999999998</v>
      </c>
      <c r="BIH18" s="1235">
        <v>0.72099999999999997</v>
      </c>
      <c r="BII18" s="1235">
        <f t="shared" si="114"/>
        <v>0.68</v>
      </c>
      <c r="BIJ18" s="1235">
        <v>0.73699999999999999</v>
      </c>
      <c r="BIK18" s="1235">
        <v>0.72699999999999998</v>
      </c>
      <c r="BIL18" s="1235">
        <v>0.74099999999999999</v>
      </c>
      <c r="BIM18" s="1235">
        <v>0.74399999999999999</v>
      </c>
      <c r="BIN18" s="1235">
        <v>0.72299999999999998</v>
      </c>
      <c r="BIO18" s="1266">
        <v>0.74</v>
      </c>
      <c r="BIP18" s="1235">
        <f t="shared" ref="BIP18:BIP36" si="292">MIN(BII18,BIO18)</f>
        <v>0.68</v>
      </c>
      <c r="BIQ18" s="1235">
        <v>0.73599999999999999</v>
      </c>
      <c r="BIR18" s="1235">
        <v>0.72499999999999998</v>
      </c>
      <c r="BIS18" s="1235">
        <v>0.73399999999999999</v>
      </c>
      <c r="BIT18" s="1235">
        <v>0.72899999999999998</v>
      </c>
      <c r="BIU18" s="1235"/>
      <c r="BIV18" s="1284">
        <v>0.73899999999999999</v>
      </c>
      <c r="BIW18" s="1266">
        <v>0.73299999999999998</v>
      </c>
      <c r="BIX18" s="1266">
        <f t="shared" si="116"/>
        <v>0.68</v>
      </c>
      <c r="BIY18" s="1235">
        <v>0.73199999999999998</v>
      </c>
      <c r="BIZ18" s="1235"/>
      <c r="BJA18" s="1235"/>
      <c r="BJB18" s="1235">
        <v>0.74099999999999999</v>
      </c>
      <c r="BJC18" s="1235">
        <v>0.73399999999999999</v>
      </c>
      <c r="BJD18" s="1235">
        <v>0.72799999999999998</v>
      </c>
      <c r="BJE18" s="1235">
        <v>0.74399999999999999</v>
      </c>
      <c r="BJF18" s="1235">
        <v>0.74399999999999999</v>
      </c>
      <c r="BJG18" s="1235">
        <v>0.74199999999999999</v>
      </c>
      <c r="BJH18" s="1235">
        <f t="shared" si="259"/>
        <v>0.68</v>
      </c>
      <c r="BJI18" s="1235">
        <v>0.74399999999999999</v>
      </c>
      <c r="BJJ18" s="1235">
        <v>0.74</v>
      </c>
      <c r="BJK18" s="1235">
        <v>0.74399999999999999</v>
      </c>
      <c r="BJL18" s="1235">
        <v>0.73299999999999998</v>
      </c>
      <c r="BJM18" s="1235">
        <v>0.72599999999999998</v>
      </c>
      <c r="BJN18" s="1235">
        <v>0.73299999999999998</v>
      </c>
      <c r="BJO18" s="1235">
        <v>0.73899999999999999</v>
      </c>
      <c r="BJP18" s="1235">
        <v>0.72799999999999998</v>
      </c>
      <c r="BJQ18" s="1237">
        <v>0.72199999999999998</v>
      </c>
      <c r="BJR18" s="1237">
        <f t="shared" si="117"/>
        <v>0.68</v>
      </c>
      <c r="BJS18" s="1235">
        <v>0.73799999999999999</v>
      </c>
      <c r="BJT18" s="1235"/>
      <c r="BJU18" s="1235">
        <v>0.74399999999999999</v>
      </c>
      <c r="BJV18" s="1235">
        <v>0.74399999999999999</v>
      </c>
      <c r="BJW18" s="1235"/>
      <c r="BJX18" s="1401">
        <v>0.74</v>
      </c>
      <c r="BJY18" s="1235">
        <v>0.73699999999999999</v>
      </c>
      <c r="BJZ18" s="1235">
        <v>0.73</v>
      </c>
      <c r="BKA18" s="1235">
        <v>0.74099999999999999</v>
      </c>
      <c r="BKB18" s="1235">
        <v>0.72</v>
      </c>
      <c r="BKC18" s="1235">
        <v>0.73199999999999998</v>
      </c>
      <c r="BKD18" s="1235">
        <v>0.74399999999999999</v>
      </c>
      <c r="BKE18" s="1235"/>
      <c r="BKF18" s="1235">
        <v>0.73899999999999999</v>
      </c>
      <c r="BKG18" s="1235">
        <v>0.72599999999999998</v>
      </c>
      <c r="BKH18" s="1235"/>
      <c r="BKI18" s="1235">
        <v>0.81399999999999995</v>
      </c>
      <c r="BKJ18" s="1235">
        <v>0.81399999999999995</v>
      </c>
      <c r="BKK18" s="1235"/>
      <c r="BKL18" s="1235">
        <v>0.82499999999999996</v>
      </c>
      <c r="BKM18" s="1235"/>
      <c r="BKN18" s="1235">
        <v>0.83899999999999997</v>
      </c>
      <c r="BKO18" s="1235"/>
      <c r="BKP18" s="1235">
        <v>0.82099999999999995</v>
      </c>
      <c r="BKQ18" s="1235">
        <v>0.84399999999999997</v>
      </c>
      <c r="BKR18" s="1235">
        <v>0.83799999999999997</v>
      </c>
      <c r="BKS18" s="1235">
        <v>1.03</v>
      </c>
      <c r="BKT18" s="1235"/>
      <c r="BKU18" s="1235">
        <v>1.044</v>
      </c>
      <c r="BKV18" s="1235"/>
      <c r="BKW18" s="1235">
        <v>0.997</v>
      </c>
      <c r="BKX18" s="1235"/>
      <c r="BKY18" s="1235">
        <v>0.98399999999999999</v>
      </c>
      <c r="BKZ18" s="1235"/>
      <c r="BLA18" s="6">
        <f t="shared" si="119"/>
        <v>0.32972972972972975</v>
      </c>
      <c r="BLB18" s="1061">
        <v>0.75</v>
      </c>
      <c r="BLC18" s="1061">
        <v>0.74299999999999999</v>
      </c>
      <c r="BLD18" s="1061">
        <v>0.79100000000000004</v>
      </c>
      <c r="BLE18" s="1061">
        <v>0.77700000000000002</v>
      </c>
      <c r="BLF18" s="1061">
        <v>0.79</v>
      </c>
      <c r="BLG18" s="1061">
        <v>0.78100000000000003</v>
      </c>
      <c r="BLH18" s="1061">
        <v>0.78600000000000003</v>
      </c>
      <c r="BLI18" s="1061">
        <v>0.77200000000000002</v>
      </c>
      <c r="BLJ18" s="1061">
        <v>0.77500000000000002</v>
      </c>
      <c r="BLK18" s="1061">
        <v>0.78200000000000003</v>
      </c>
      <c r="BLL18" s="1061">
        <f t="shared" si="120"/>
        <v>0.74299999999999999</v>
      </c>
      <c r="BLM18" s="1061">
        <v>0.79800000000000004</v>
      </c>
      <c r="BLN18" s="1061">
        <v>0.79200000000000004</v>
      </c>
      <c r="BLO18" s="1061"/>
      <c r="BLP18" s="1061">
        <v>0.79800000000000004</v>
      </c>
      <c r="BLQ18" s="1061">
        <v>0.76600000000000001</v>
      </c>
      <c r="BLR18" s="1061">
        <v>0.78900000000000003</v>
      </c>
      <c r="BLS18" s="1061">
        <v>0.80200000000000005</v>
      </c>
      <c r="BLT18" s="1061">
        <v>0.749</v>
      </c>
      <c r="BLU18" s="1061">
        <v>0.77200000000000002</v>
      </c>
      <c r="BLV18" s="1061">
        <v>0.81100000000000005</v>
      </c>
      <c r="BLW18" s="1061">
        <v>0.80300000000000005</v>
      </c>
      <c r="BLX18" s="1061">
        <v>0.79400000000000004</v>
      </c>
      <c r="BLY18" s="1061">
        <v>0.81100000000000005</v>
      </c>
      <c r="BLZ18" s="1061"/>
      <c r="BMA18" s="1061">
        <v>0.79300000000000004</v>
      </c>
      <c r="BMB18" s="1062">
        <f t="shared" si="121"/>
        <v>0.74299999999999999</v>
      </c>
      <c r="BMC18" s="1061">
        <v>0.80200000000000005</v>
      </c>
      <c r="BMD18" s="1061">
        <v>0.79800000000000004</v>
      </c>
      <c r="BME18" s="1061">
        <v>0.82599999999999996</v>
      </c>
      <c r="BMF18" s="1061">
        <v>0.79400000000000004</v>
      </c>
      <c r="BMG18" s="1061">
        <v>0.81699999999999995</v>
      </c>
      <c r="BMH18" s="1061"/>
      <c r="BMI18" s="1061">
        <v>0.80500000000000005</v>
      </c>
      <c r="BMJ18" s="1061">
        <v>0.77500000000000002</v>
      </c>
      <c r="BMK18" s="1061">
        <v>0.79200000000000004</v>
      </c>
      <c r="BML18" s="1061">
        <v>0.79100000000000004</v>
      </c>
      <c r="BMM18" s="1061">
        <v>0.80100000000000005</v>
      </c>
      <c r="BMN18" s="1061">
        <v>0.74299999999999999</v>
      </c>
      <c r="BMO18" s="1061">
        <v>0.80100000000000005</v>
      </c>
      <c r="BMP18" s="102">
        <f t="shared" si="272"/>
        <v>0.74299999999999999</v>
      </c>
      <c r="BMQ18" s="1061">
        <v>0.78800000000000003</v>
      </c>
      <c r="BMR18" s="1061">
        <v>0.80400000000000005</v>
      </c>
      <c r="BMS18" s="1061">
        <v>0.79</v>
      </c>
      <c r="BMT18" s="1061">
        <v>0.79700000000000004</v>
      </c>
      <c r="BMU18" s="1061">
        <v>0.77600000000000002</v>
      </c>
      <c r="BMV18" s="1061">
        <v>0.78300000000000003</v>
      </c>
      <c r="BMW18" s="102">
        <v>0.79600000000000004</v>
      </c>
      <c r="BMX18" s="102">
        <v>0.78600000000000003</v>
      </c>
      <c r="BMY18" s="102">
        <v>0.79</v>
      </c>
      <c r="BMZ18" s="102">
        <v>0.81</v>
      </c>
      <c r="BNA18" s="102">
        <f t="shared" si="122"/>
        <v>0.74299999999999999</v>
      </c>
      <c r="BNB18" s="102">
        <v>0.79600000000000004</v>
      </c>
      <c r="BNC18" s="102">
        <v>0.78800000000000003</v>
      </c>
      <c r="BND18" s="102">
        <v>0.76600000000000001</v>
      </c>
      <c r="BNE18" s="102">
        <v>0.77200000000000002</v>
      </c>
      <c r="BNF18" s="102"/>
      <c r="BNG18" s="102">
        <v>0.76100000000000001</v>
      </c>
      <c r="BNH18" s="102">
        <v>0.78700000000000003</v>
      </c>
      <c r="BNI18" s="102">
        <v>0.78300000000000003</v>
      </c>
      <c r="BNJ18" s="102">
        <v>0.78400000000000003</v>
      </c>
      <c r="BNK18" s="102">
        <v>0.78200000000000003</v>
      </c>
      <c r="BNL18" s="102">
        <v>0.79</v>
      </c>
      <c r="BNM18" s="102">
        <f t="shared" si="123"/>
        <v>0.74299999999999999</v>
      </c>
      <c r="BNN18" s="102">
        <v>0.79400000000000004</v>
      </c>
      <c r="BNO18" s="102">
        <v>0.78900000000000003</v>
      </c>
      <c r="BNP18" s="102"/>
      <c r="BNQ18" s="102">
        <v>0.78500000000000003</v>
      </c>
      <c r="BNR18" s="102">
        <v>0.79800000000000004</v>
      </c>
      <c r="BNS18" s="102">
        <v>0.79</v>
      </c>
      <c r="BNT18" s="102">
        <v>0.78100000000000003</v>
      </c>
      <c r="BNU18" s="102"/>
      <c r="BNV18" s="102">
        <v>0.77400000000000002</v>
      </c>
      <c r="BNW18" s="102">
        <v>0.71199999999999997</v>
      </c>
      <c r="BNX18" s="102">
        <f t="shared" si="124"/>
        <v>0.71199999999999997</v>
      </c>
      <c r="BNY18" s="102">
        <v>0.79500000000000004</v>
      </c>
      <c r="BNZ18" s="102">
        <v>0.80200000000000005</v>
      </c>
      <c r="BOA18" s="102"/>
      <c r="BOB18" s="102">
        <v>0.73899999999999999</v>
      </c>
      <c r="BOC18" s="102">
        <v>0.73699999999999999</v>
      </c>
      <c r="BOD18" s="102">
        <v>0.73099999999999998</v>
      </c>
      <c r="BOE18" s="102">
        <v>0.72499999999999998</v>
      </c>
      <c r="BOF18" s="102"/>
      <c r="BOG18" s="102">
        <v>0.72099999999999997</v>
      </c>
      <c r="BOH18" s="102">
        <v>0.73199999999999998</v>
      </c>
      <c r="BOI18" s="102">
        <f t="shared" si="125"/>
        <v>0.71199999999999997</v>
      </c>
      <c r="BOJ18" s="102">
        <v>0.71599999999999997</v>
      </c>
      <c r="BOK18" s="102">
        <v>0.73499999999999999</v>
      </c>
      <c r="BOL18" s="102">
        <v>0.73099999999999998</v>
      </c>
      <c r="BOM18" s="102">
        <v>0.73499999999999999</v>
      </c>
      <c r="BON18" s="102">
        <v>0.74099999999999999</v>
      </c>
      <c r="BOO18" s="102">
        <v>0.745</v>
      </c>
      <c r="BOP18" s="102">
        <v>0.747</v>
      </c>
      <c r="BOQ18" s="102"/>
      <c r="BOR18" s="102">
        <v>0.72099999999999997</v>
      </c>
      <c r="BOS18" s="102">
        <v>0.72699999999999998</v>
      </c>
      <c r="BOT18" s="102">
        <v>0.71899999999999997</v>
      </c>
      <c r="BOU18" s="102">
        <v>0.754</v>
      </c>
      <c r="BOV18" s="102">
        <f t="shared" si="288"/>
        <v>0.71199999999999997</v>
      </c>
      <c r="BOW18" s="102">
        <v>0.72699999999999998</v>
      </c>
      <c r="BOX18" s="102">
        <v>0.73599999999999999</v>
      </c>
      <c r="BOY18" s="102">
        <v>0.72499999999999998</v>
      </c>
      <c r="BOZ18" s="102">
        <v>0.73</v>
      </c>
      <c r="BPA18" s="102">
        <v>0.71799999999999997</v>
      </c>
      <c r="BPB18" s="102"/>
      <c r="BPC18" s="102">
        <v>0.71299999999999997</v>
      </c>
      <c r="BPD18" s="102">
        <v>0.71499999999999997</v>
      </c>
      <c r="BPE18" s="102">
        <v>0.71199999999999997</v>
      </c>
      <c r="BPF18" s="102">
        <v>0.72099999999999997</v>
      </c>
      <c r="BPG18" s="102">
        <v>0.73099999999999998</v>
      </c>
      <c r="BPH18" s="102">
        <v>0.72599999999999998</v>
      </c>
      <c r="BPI18" s="102">
        <f t="shared" si="289"/>
        <v>0.71199999999999997</v>
      </c>
      <c r="BPJ18" s="102">
        <v>0.71199999999999997</v>
      </c>
      <c r="BPK18" s="102">
        <v>0.72699999999999998</v>
      </c>
      <c r="BPL18" s="102">
        <v>0.71499999999999997</v>
      </c>
      <c r="BPM18" s="102">
        <v>0.71699999999999997</v>
      </c>
      <c r="BPN18" s="102">
        <v>0.71599999999999997</v>
      </c>
      <c r="BPO18" s="102">
        <v>0.71499999999999997</v>
      </c>
      <c r="BPP18" s="102">
        <v>0.71199999999999997</v>
      </c>
      <c r="BPQ18" s="102">
        <v>0.72499999999999998</v>
      </c>
      <c r="BPR18" s="102">
        <v>0.72499999999999998</v>
      </c>
      <c r="BPS18" s="102">
        <v>0.72599999999999998</v>
      </c>
      <c r="BPT18" s="102">
        <f t="shared" si="128"/>
        <v>0.71199999999999997</v>
      </c>
      <c r="BPU18" s="102">
        <v>0.72699999999999998</v>
      </c>
      <c r="BPV18" s="102">
        <v>0.73299999999999998</v>
      </c>
      <c r="BPW18" s="102">
        <v>0.72499999999999998</v>
      </c>
      <c r="BPX18" s="102">
        <v>0.72499999999999998</v>
      </c>
      <c r="BPY18" s="102"/>
      <c r="BPZ18" s="102">
        <v>0.72799999999999998</v>
      </c>
      <c r="BQA18" s="102">
        <v>0.72499999999999998</v>
      </c>
      <c r="BQB18" s="102">
        <v>0.72899999999999998</v>
      </c>
      <c r="BQC18" s="102">
        <v>0.72799999999999998</v>
      </c>
      <c r="BQD18" s="102">
        <v>0.70099999999999996</v>
      </c>
      <c r="BQE18" s="102">
        <f t="shared" si="129"/>
        <v>0.70099999999999996</v>
      </c>
      <c r="BQF18" s="102">
        <v>0.72499999999999998</v>
      </c>
      <c r="BQG18" s="102">
        <v>0.72099999999999997</v>
      </c>
      <c r="BQH18" s="102">
        <v>0.71899999999999997</v>
      </c>
      <c r="BQI18" s="102">
        <v>0.71499999999999997</v>
      </c>
      <c r="BQJ18" s="102">
        <v>0.72099999999999997</v>
      </c>
      <c r="BQK18" s="102">
        <v>0.72299999999999998</v>
      </c>
      <c r="BQL18" s="102">
        <v>0.70199999999999996</v>
      </c>
      <c r="BQM18" s="102">
        <v>0.72799999999999998</v>
      </c>
      <c r="BQN18" s="102">
        <v>0.71</v>
      </c>
      <c r="BQO18" s="102">
        <v>0.71</v>
      </c>
      <c r="BQP18" s="102">
        <v>0.71</v>
      </c>
      <c r="BQQ18" s="1061">
        <v>0.73</v>
      </c>
      <c r="BQR18" s="102">
        <f t="shared" si="130"/>
        <v>0.70099999999999996</v>
      </c>
      <c r="BQS18" s="102">
        <v>0.72</v>
      </c>
      <c r="BQT18" s="102"/>
      <c r="BQU18" s="102">
        <v>0.73299999999999998</v>
      </c>
      <c r="BQV18" s="102">
        <v>0.72299999999999998</v>
      </c>
      <c r="BQW18" s="102">
        <v>0.71699999999999997</v>
      </c>
      <c r="BQX18" s="102">
        <v>0.71899999999999997</v>
      </c>
      <c r="BQY18" s="102">
        <v>0.55900000000000005</v>
      </c>
      <c r="BQZ18" s="102">
        <v>0.57099999999999995</v>
      </c>
      <c r="BRA18" s="102">
        <v>0.57499999999999996</v>
      </c>
      <c r="BRB18" s="102">
        <v>0.57499999999999996</v>
      </c>
      <c r="BRC18" s="102">
        <v>0.57699999999999996</v>
      </c>
      <c r="BRD18" s="102">
        <v>0.6</v>
      </c>
      <c r="BRE18" s="102">
        <f t="shared" si="131"/>
        <v>0.6</v>
      </c>
      <c r="BRF18" s="102">
        <v>0.56999999999999995</v>
      </c>
      <c r="BRG18" s="102">
        <v>0.6</v>
      </c>
      <c r="BRH18" s="102">
        <v>0.59</v>
      </c>
      <c r="BRI18" s="102">
        <v>0.59</v>
      </c>
      <c r="BRJ18" s="102">
        <v>0.59</v>
      </c>
      <c r="BRK18" s="102">
        <v>0.56999999999999995</v>
      </c>
      <c r="BRL18" s="102">
        <v>0.57999999999999996</v>
      </c>
      <c r="BRM18" s="102">
        <v>0.58699999999999997</v>
      </c>
      <c r="BRN18" s="102">
        <v>0.57499999999999996</v>
      </c>
      <c r="BRO18" s="102">
        <v>0.57899999999999996</v>
      </c>
      <c r="BRP18" s="102">
        <v>0.57199999999999995</v>
      </c>
      <c r="BRQ18" s="102">
        <v>0.57699999999999996</v>
      </c>
      <c r="BRR18" s="102"/>
      <c r="BRS18" s="102">
        <v>0.58099999999999996</v>
      </c>
      <c r="BRT18" s="102">
        <v>0.57299999999999995</v>
      </c>
      <c r="BRU18" s="102">
        <v>0.58599999999999997</v>
      </c>
      <c r="BRV18" s="102">
        <v>0.57799999999999996</v>
      </c>
      <c r="BRW18" s="102">
        <v>0.58199999999999996</v>
      </c>
      <c r="BRX18" s="102"/>
      <c r="BRY18" s="102">
        <v>0.57099999999999995</v>
      </c>
      <c r="BRZ18" s="102">
        <v>0.56999999999999995</v>
      </c>
      <c r="BSA18" s="102">
        <v>0.56699999999999995</v>
      </c>
      <c r="BSB18" s="102">
        <v>0.59099999999999997</v>
      </c>
      <c r="BSC18" s="102">
        <v>0.57799999999999996</v>
      </c>
      <c r="BSD18" s="102">
        <v>0.57899999999999996</v>
      </c>
      <c r="BSE18" s="102"/>
      <c r="BSF18" s="102">
        <v>0.57999999999999996</v>
      </c>
      <c r="BSG18" s="102">
        <f t="shared" si="132"/>
        <v>0.57999999999999996</v>
      </c>
      <c r="BSH18" s="102">
        <v>0.59299999999999997</v>
      </c>
      <c r="BSI18" s="102">
        <v>0.58599999999999997</v>
      </c>
      <c r="BSJ18" s="102">
        <v>0.58899999999999997</v>
      </c>
      <c r="BSK18" s="102">
        <v>0.6</v>
      </c>
      <c r="BSL18" s="102">
        <v>0.58799999999999997</v>
      </c>
      <c r="BSM18" s="102">
        <f t="shared" si="133"/>
        <v>0.57999999999999996</v>
      </c>
      <c r="BSN18" s="47">
        <v>0.58799999999999997</v>
      </c>
      <c r="BSO18" s="47"/>
      <c r="BSP18" s="47">
        <v>0.58099999999999996</v>
      </c>
      <c r="BSQ18" s="47">
        <v>0.59199999999999997</v>
      </c>
      <c r="BSR18" s="47">
        <v>0.58899999999999997</v>
      </c>
      <c r="BSS18" s="47">
        <v>0.58799999999999997</v>
      </c>
      <c r="BST18" s="47">
        <v>0.58199999999999996</v>
      </c>
      <c r="BSU18" s="47"/>
      <c r="BSV18" s="47">
        <v>0.59299999999999997</v>
      </c>
      <c r="BSW18" s="47"/>
      <c r="BSX18" s="47">
        <v>0.58499999999999996</v>
      </c>
      <c r="BSY18" s="47">
        <v>0.58199999999999996</v>
      </c>
      <c r="BSZ18" s="47">
        <v>0.58099999999999996</v>
      </c>
      <c r="BTA18" s="47">
        <v>0.60099999999999998</v>
      </c>
      <c r="BTB18" s="47">
        <v>0.60599999999999998</v>
      </c>
      <c r="BTC18" s="47"/>
      <c r="BTD18" s="102">
        <f t="shared" si="134"/>
        <v>0.57999999999999996</v>
      </c>
      <c r="BTE18" s="102">
        <v>0.61799999999999999</v>
      </c>
      <c r="BTF18" s="47"/>
      <c r="BTG18" s="47">
        <v>0.621</v>
      </c>
      <c r="BTH18" s="47">
        <v>0.61699999999999999</v>
      </c>
      <c r="BTI18" s="47">
        <v>0.61199999999999999</v>
      </c>
      <c r="BTJ18" s="47">
        <v>0.60699999999999998</v>
      </c>
      <c r="BTK18" s="47">
        <v>0.60599999999999998</v>
      </c>
      <c r="BTL18" s="51">
        <v>0.59899999999999998</v>
      </c>
      <c r="BTM18" s="47">
        <f t="shared" si="135"/>
        <v>0.57999999999999996</v>
      </c>
      <c r="BTN18" s="47">
        <v>0.61599999999999999</v>
      </c>
      <c r="BTO18" s="51">
        <v>0.60799999999999998</v>
      </c>
      <c r="BTP18" s="51">
        <v>0.60599999999999998</v>
      </c>
      <c r="BTQ18" s="51"/>
      <c r="BTR18" s="51">
        <v>0.61199999999999999</v>
      </c>
      <c r="BTS18" s="47">
        <v>0.622</v>
      </c>
      <c r="BTT18" s="47">
        <f t="shared" si="136"/>
        <v>0.57999999999999996</v>
      </c>
      <c r="BTU18" s="47">
        <v>0.59499999999999997</v>
      </c>
      <c r="BTV18" s="47">
        <v>0.60299999999999998</v>
      </c>
      <c r="BTW18" s="47">
        <v>0.58299999999999996</v>
      </c>
      <c r="BTX18" s="47">
        <v>0.61199999999999999</v>
      </c>
      <c r="BTY18" s="47"/>
      <c r="BTZ18" s="47">
        <v>0.59899999999999998</v>
      </c>
      <c r="BUA18" s="68">
        <v>0.621</v>
      </c>
      <c r="BUB18" s="47">
        <f t="shared" si="137"/>
        <v>0.57999999999999996</v>
      </c>
      <c r="BUC18" s="47">
        <v>0.6</v>
      </c>
      <c r="BUD18" s="47">
        <v>0.59699999999999998</v>
      </c>
      <c r="BUE18" s="47">
        <v>0.60599999999999998</v>
      </c>
      <c r="BUF18" s="47">
        <v>0.61</v>
      </c>
      <c r="BUG18" s="47">
        <v>0.60599999999999998</v>
      </c>
      <c r="BUH18" s="47">
        <v>0.58799999999999997</v>
      </c>
      <c r="BUI18" s="47">
        <v>0.60199999999999998</v>
      </c>
      <c r="BUJ18" s="47">
        <v>0.60599999999999998</v>
      </c>
      <c r="BUK18" s="1235">
        <v>0.59</v>
      </c>
      <c r="BUL18" s="47">
        <f>MIN(BUK18,BUB18)</f>
        <v>0.57999999999999996</v>
      </c>
      <c r="BUM18" s="47">
        <v>0.58499999999999996</v>
      </c>
      <c r="BUN18" s="1162">
        <v>0.60199999999999998</v>
      </c>
      <c r="BUO18" s="1162">
        <v>0.58599999999999997</v>
      </c>
      <c r="BUP18" s="1235">
        <v>0.60899999999999999</v>
      </c>
      <c r="BUQ18" s="1235">
        <f t="shared" si="138"/>
        <v>0.57999999999999996</v>
      </c>
      <c r="BUR18" s="1235">
        <v>0.59499999999999997</v>
      </c>
      <c r="BUS18" s="1235">
        <v>0.59199999999999997</v>
      </c>
      <c r="BUT18" s="1235">
        <v>0.58899999999999997</v>
      </c>
      <c r="BUU18" s="1235">
        <v>0.61299999999999999</v>
      </c>
      <c r="BUV18" s="1235">
        <v>0.60299999999999998</v>
      </c>
      <c r="BUW18" s="1266">
        <v>0.59</v>
      </c>
      <c r="BUX18" s="1235">
        <f t="shared" ref="BUX18:BUX36" si="293">MIN(BUW18,BUQ18)</f>
        <v>0.57999999999999996</v>
      </c>
      <c r="BUY18" s="1235">
        <v>0.61599999999999999</v>
      </c>
      <c r="BUZ18" s="1235">
        <v>0.58699999999999997</v>
      </c>
      <c r="BVA18" s="1235">
        <v>0.58599999999999997</v>
      </c>
      <c r="BVB18" s="1235">
        <v>0.59599999999999997</v>
      </c>
      <c r="BVC18" s="1235">
        <v>0.59299999999999997</v>
      </c>
      <c r="BVD18" s="1266">
        <v>0.56899999999999995</v>
      </c>
      <c r="BVE18" s="1266">
        <f t="shared" si="140"/>
        <v>0.56899999999999995</v>
      </c>
      <c r="BVF18" s="1235">
        <v>0.59499999999999997</v>
      </c>
      <c r="BVG18" s="1235"/>
      <c r="BVH18" s="1235"/>
      <c r="BVI18" s="1235">
        <v>0.57999999999999996</v>
      </c>
      <c r="BVJ18" s="1235">
        <v>0.59399999999999997</v>
      </c>
      <c r="BVK18" s="1235">
        <v>0.57399999999999995</v>
      </c>
      <c r="BVL18" s="1235">
        <v>0.59099999999999997</v>
      </c>
      <c r="BVM18" s="1235">
        <v>0.59099999999999997</v>
      </c>
      <c r="BVN18" s="1235">
        <v>0.59399999999999997</v>
      </c>
      <c r="BVO18" s="1235">
        <f t="shared" si="260"/>
        <v>0.56899999999999995</v>
      </c>
      <c r="BVP18" s="1235">
        <v>0.59699999999999998</v>
      </c>
      <c r="BVQ18" s="1235">
        <v>0.59</v>
      </c>
      <c r="BVR18" s="1235">
        <v>0.60599999999999998</v>
      </c>
      <c r="BVS18" s="1235">
        <v>0.59799999999999998</v>
      </c>
      <c r="BVT18" s="1235">
        <v>0.59199999999999997</v>
      </c>
      <c r="BVU18" s="1235">
        <v>0.60199999999999998</v>
      </c>
      <c r="BVV18" s="1235">
        <v>0.58499999999999996</v>
      </c>
      <c r="BVW18" s="1235">
        <v>0.58899999999999997</v>
      </c>
      <c r="BVX18" s="1237">
        <v>0.59</v>
      </c>
      <c r="BVY18" s="1237">
        <f t="shared" si="141"/>
        <v>0.56899999999999995</v>
      </c>
      <c r="BVZ18" s="1235">
        <v>0.59399999999999997</v>
      </c>
      <c r="BWA18" s="1235"/>
      <c r="BWB18" s="1235">
        <v>0.6</v>
      </c>
      <c r="BWC18" s="1235">
        <v>0.60599999999999998</v>
      </c>
      <c r="BWD18" s="1235"/>
      <c r="BWE18" s="1401">
        <v>0.6</v>
      </c>
      <c r="BWF18" s="1235">
        <v>0.59299999999999997</v>
      </c>
      <c r="BWG18" s="1235">
        <v>0.59699999999999998</v>
      </c>
      <c r="BWH18" s="1235">
        <v>0.57799999999999996</v>
      </c>
      <c r="BWI18" s="1235">
        <v>0.59</v>
      </c>
      <c r="BWJ18" s="1235">
        <v>0.59399999999999997</v>
      </c>
      <c r="BWK18" s="1235">
        <v>0.59899999999999998</v>
      </c>
      <c r="BWL18" s="1235"/>
      <c r="BWM18" s="1235">
        <v>0.59399999999999997</v>
      </c>
      <c r="BWN18" s="1235">
        <v>0.58699999999999997</v>
      </c>
      <c r="BWO18" s="1235"/>
      <c r="BWP18" s="1235">
        <v>0.625</v>
      </c>
      <c r="BWQ18" s="1235">
        <v>0.63600000000000001</v>
      </c>
      <c r="BWR18" s="1235"/>
      <c r="BWS18" s="1235">
        <v>0.63300000000000001</v>
      </c>
      <c r="BWT18" s="1235"/>
      <c r="BWU18" s="1235">
        <v>0.66400000000000003</v>
      </c>
      <c r="BWV18" s="1235"/>
      <c r="BWW18" s="1235">
        <v>0.65300000000000002</v>
      </c>
      <c r="BWX18" s="1235">
        <v>0.63</v>
      </c>
      <c r="BWY18" s="1235">
        <v>0.628</v>
      </c>
      <c r="BWZ18" s="1235">
        <v>0.69099999999999995</v>
      </c>
      <c r="BXA18" s="1235"/>
      <c r="BXB18" s="1235">
        <v>0.67900000000000005</v>
      </c>
      <c r="BXC18" s="1235"/>
      <c r="BXD18" s="1235">
        <v>0.66300000000000003</v>
      </c>
      <c r="BXE18" s="1235"/>
      <c r="BXF18" s="1235">
        <v>0.67100000000000004</v>
      </c>
      <c r="BXG18" s="1235">
        <v>0.59599999999999997</v>
      </c>
      <c r="BXH18" s="1235">
        <f t="shared" si="143"/>
        <v>0.59599999999999997</v>
      </c>
      <c r="BXI18" s="1235">
        <v>0.70399999999999996</v>
      </c>
      <c r="BXJ18" s="1235"/>
      <c r="BXK18" s="1235">
        <v>0.72299999999999998</v>
      </c>
      <c r="BXL18" s="1235"/>
      <c r="BXM18" s="1235">
        <v>0.66900000000000004</v>
      </c>
      <c r="BXN18" s="1235"/>
      <c r="BXO18" s="1235">
        <v>0.88500000000000001</v>
      </c>
      <c r="BXP18" s="1235"/>
      <c r="BXQ18" s="1237">
        <v>0.67100000000000004</v>
      </c>
      <c r="BXR18" s="1237">
        <v>0.65600000000000003</v>
      </c>
      <c r="BXS18" s="1235"/>
      <c r="BXT18" s="1235">
        <v>0.68200000000000005</v>
      </c>
      <c r="BXU18" s="1235"/>
      <c r="BXV18" s="1235">
        <v>0.68600000000000005</v>
      </c>
      <c r="BXW18" s="1235"/>
      <c r="BXX18" s="1235">
        <v>0.68200000000000005</v>
      </c>
      <c r="BXY18" s="1235">
        <v>0.68300000000000005</v>
      </c>
      <c r="BXZ18" s="1235"/>
      <c r="BYA18" s="1235"/>
      <c r="BYB18" s="1235">
        <v>0.67800000000000005</v>
      </c>
      <c r="BYC18" s="1235">
        <f t="shared" si="145"/>
        <v>0.65600000000000003</v>
      </c>
      <c r="BYD18" s="1235">
        <v>0.98</v>
      </c>
      <c r="BYE18" s="1235"/>
      <c r="BYF18" s="1235"/>
      <c r="BYG18" s="1235">
        <v>0.97199999999999998</v>
      </c>
      <c r="BYH18" s="1237"/>
      <c r="BYI18" s="1237"/>
      <c r="BYJ18" s="1235">
        <v>0.98899999999999999</v>
      </c>
      <c r="BYK18" s="1235"/>
      <c r="BYL18" s="1235">
        <v>0.96299999999999997</v>
      </c>
      <c r="BYM18" s="1235">
        <v>0.99199999999999999</v>
      </c>
      <c r="BYN18" s="1235"/>
      <c r="BYO18" s="6">
        <f t="shared" si="146"/>
        <v>0.51219512195121941</v>
      </c>
      <c r="BYP18" s="102">
        <v>0.72399999999999998</v>
      </c>
      <c r="BYQ18" s="102">
        <v>0.752</v>
      </c>
      <c r="BYR18" s="102">
        <v>0.75700000000000001</v>
      </c>
      <c r="BYS18" s="102"/>
      <c r="BYT18" s="102">
        <v>0.751</v>
      </c>
      <c r="BYU18" s="102">
        <v>0.76100000000000001</v>
      </c>
      <c r="BYV18" s="102">
        <v>0.76200000000000001</v>
      </c>
      <c r="BYW18" s="102"/>
      <c r="BYX18" s="102">
        <f t="shared" si="290"/>
        <v>0.72399999999999998</v>
      </c>
      <c r="BYY18" s="102">
        <v>0.747</v>
      </c>
      <c r="BYZ18" s="102">
        <v>0.747</v>
      </c>
      <c r="BZA18" s="102">
        <v>0.746</v>
      </c>
      <c r="BZB18" s="102">
        <v>0.746</v>
      </c>
      <c r="BZC18" s="102">
        <v>0.74199999999999999</v>
      </c>
      <c r="BZD18" s="102">
        <v>0.74299999999999999</v>
      </c>
      <c r="BZE18" s="102">
        <v>0.755</v>
      </c>
      <c r="BZF18" s="102"/>
      <c r="BZG18" s="102">
        <v>0.74199999999999999</v>
      </c>
      <c r="BZH18" s="102">
        <v>0.75900000000000001</v>
      </c>
      <c r="BZI18" s="102">
        <v>0.73499999999999999</v>
      </c>
      <c r="BZJ18" s="102">
        <v>0.74</v>
      </c>
      <c r="BZK18" s="1061">
        <v>0.71899999999999997</v>
      </c>
      <c r="BZL18" s="102">
        <f t="shared" si="148"/>
        <v>0.71899999999999997</v>
      </c>
      <c r="BZM18" s="102">
        <v>0.76</v>
      </c>
      <c r="BZN18" s="102">
        <v>0.73699999999999999</v>
      </c>
      <c r="BZO18" s="102">
        <v>0.75800000000000001</v>
      </c>
      <c r="BZP18" s="102">
        <v>0.749</v>
      </c>
      <c r="BZQ18" s="102">
        <v>0.75</v>
      </c>
      <c r="BZR18" s="102">
        <v>0</v>
      </c>
      <c r="BZS18" s="102"/>
      <c r="BZT18" s="102">
        <v>0</v>
      </c>
      <c r="BZU18" s="102">
        <v>0</v>
      </c>
      <c r="BZV18" s="102">
        <v>0</v>
      </c>
      <c r="BZW18" s="102">
        <v>0</v>
      </c>
      <c r="BZX18" s="102">
        <v>0.6</v>
      </c>
      <c r="BZY18" s="102">
        <f t="shared" si="149"/>
        <v>0.6</v>
      </c>
      <c r="BZZ18" s="102">
        <v>0</v>
      </c>
      <c r="CAA18" s="102">
        <v>0.6</v>
      </c>
      <c r="CAB18" s="102">
        <v>0.59</v>
      </c>
      <c r="CAC18" s="102"/>
      <c r="CAD18" s="102">
        <v>0.59499999999999997</v>
      </c>
      <c r="CAE18" s="102">
        <v>0.57999999999999996</v>
      </c>
      <c r="CAF18" s="102">
        <v>0.57999999999999996</v>
      </c>
      <c r="CAG18" s="102">
        <v>0.56999999999999995</v>
      </c>
      <c r="CAH18" s="102">
        <v>0.56999999999999995</v>
      </c>
      <c r="CAI18" s="102">
        <v>0.58499999999999996</v>
      </c>
      <c r="CAJ18" s="102"/>
      <c r="CAK18" s="102">
        <v>0.6</v>
      </c>
      <c r="CAL18" s="102">
        <v>0.56899999999999995</v>
      </c>
      <c r="CAM18" s="102">
        <v>0.57999999999999996</v>
      </c>
      <c r="CAN18" s="102">
        <v>0.57799999999999996</v>
      </c>
      <c r="CAO18" s="102">
        <v>0.57799999999999996</v>
      </c>
      <c r="CAP18" s="102"/>
      <c r="CAQ18" s="102">
        <v>0.57299999999999995</v>
      </c>
      <c r="CAR18" s="102">
        <v>0.58399999999999996</v>
      </c>
      <c r="CAS18" s="102"/>
      <c r="CAT18" s="102">
        <v>0.56799999999999995</v>
      </c>
      <c r="CAU18" s="102">
        <v>0.56599999999999995</v>
      </c>
      <c r="CAV18" s="102">
        <v>0.56999999999999995</v>
      </c>
      <c r="CAW18" s="102">
        <v>0.58099999999999996</v>
      </c>
      <c r="CAX18" s="102">
        <v>0.56799999999999995</v>
      </c>
      <c r="CAY18" s="102"/>
      <c r="CAZ18" s="102">
        <v>0.58399999999999996</v>
      </c>
      <c r="CBA18" s="102">
        <v>0.58199999999999996</v>
      </c>
      <c r="CBB18" s="102">
        <v>0.57999999999999996</v>
      </c>
      <c r="CBC18" s="102">
        <f t="shared" si="150"/>
        <v>0.57999999999999996</v>
      </c>
      <c r="CBD18" s="102">
        <v>0.57699999999999996</v>
      </c>
      <c r="CBE18" s="102">
        <v>0.57999999999999996</v>
      </c>
      <c r="CBF18" s="102">
        <v>0.58099999999999996</v>
      </c>
      <c r="CBG18" s="102">
        <v>0.57999999999999996</v>
      </c>
      <c r="CBH18" s="102"/>
      <c r="CBI18" s="102">
        <v>0.58899999999999997</v>
      </c>
      <c r="CBJ18" s="102">
        <f t="shared" si="151"/>
        <v>0.57999999999999996</v>
      </c>
      <c r="CBK18" s="47">
        <v>0.58799999999999997</v>
      </c>
      <c r="CBL18" s="47">
        <v>0.59499999999999997</v>
      </c>
      <c r="CBM18" s="47">
        <v>0.59</v>
      </c>
      <c r="CBN18" s="47">
        <v>0.58799999999999997</v>
      </c>
      <c r="CBO18" s="47">
        <v>0.59299999999999997</v>
      </c>
      <c r="CBP18" s="47">
        <v>0.60299999999999998</v>
      </c>
      <c r="CBQ18" s="47">
        <v>0.60299999999999998</v>
      </c>
      <c r="CBR18" s="47">
        <v>0.59599999999999997</v>
      </c>
      <c r="CBS18" s="47">
        <v>0.58799999999999997</v>
      </c>
      <c r="CBT18" s="47"/>
      <c r="CBU18" s="47">
        <v>0.59199999999999997</v>
      </c>
      <c r="CBV18" s="47">
        <v>0.58199999999999996</v>
      </c>
      <c r="CBW18" s="47">
        <v>0.57699999999999996</v>
      </c>
      <c r="CBX18" s="102">
        <f t="shared" si="152"/>
        <v>0.57699999999999996</v>
      </c>
      <c r="CBY18" s="47">
        <v>0.61</v>
      </c>
      <c r="CBZ18" s="77">
        <v>0.623</v>
      </c>
      <c r="CCA18" s="47"/>
      <c r="CCB18" s="47">
        <v>0.61799999999999999</v>
      </c>
      <c r="CCC18" s="47">
        <v>0.61399999999999999</v>
      </c>
      <c r="CCD18" s="47">
        <v>0.61299999999999999</v>
      </c>
      <c r="CCE18" s="47">
        <v>0.59499999999999997</v>
      </c>
      <c r="CCF18" s="51">
        <v>0.6</v>
      </c>
      <c r="CCG18" s="47">
        <f t="shared" si="153"/>
        <v>0.57699999999999996</v>
      </c>
      <c r="CCH18" s="47">
        <v>0.58599999999999997</v>
      </c>
      <c r="CCI18" s="51">
        <v>0.59699999999999998</v>
      </c>
      <c r="CCJ18" s="51">
        <v>0.59899999999999998</v>
      </c>
      <c r="CCK18" s="51"/>
      <c r="CCL18" s="51">
        <v>0.621</v>
      </c>
      <c r="CCM18" s="47">
        <v>0.60299999999999998</v>
      </c>
      <c r="CCN18" s="47">
        <f t="shared" si="154"/>
        <v>0.57699999999999996</v>
      </c>
      <c r="CCO18" s="47">
        <v>0.59499999999999997</v>
      </c>
      <c r="CCP18" s="47">
        <v>0.61099999999999999</v>
      </c>
      <c r="CCQ18" s="47">
        <v>0.60799999999999998</v>
      </c>
      <c r="CCR18" s="47">
        <v>0.62</v>
      </c>
      <c r="CCS18" s="47">
        <v>0.61699999999999999</v>
      </c>
      <c r="CCT18" s="47">
        <f t="shared" si="155"/>
        <v>0.57699999999999996</v>
      </c>
      <c r="CCU18" s="47">
        <v>0.60499999999999998</v>
      </c>
      <c r="CCV18" s="47">
        <v>0.60299999999999998</v>
      </c>
      <c r="CCW18" s="47">
        <v>0.59799999999999998</v>
      </c>
      <c r="CCX18" s="47">
        <v>0.60399999999999998</v>
      </c>
      <c r="CCY18" s="47">
        <v>0.59</v>
      </c>
      <c r="CCZ18" s="47">
        <v>0.57699999999999996</v>
      </c>
      <c r="CDA18" s="47"/>
      <c r="CDB18" s="47">
        <v>0.58199999999999996</v>
      </c>
      <c r="CDC18" s="47">
        <v>0.60099999999999998</v>
      </c>
      <c r="CDD18" s="1235">
        <v>0.59699999999999998</v>
      </c>
      <c r="CDE18" s="47">
        <f>MIN(CDD18,CCT18)</f>
        <v>0.57699999999999996</v>
      </c>
      <c r="CDF18" s="47">
        <v>0.58599999999999997</v>
      </c>
      <c r="CDG18" s="47"/>
      <c r="CDH18" s="1162">
        <v>0.59399999999999997</v>
      </c>
      <c r="CDI18" s="1162">
        <v>0.59199999999999997</v>
      </c>
      <c r="CDJ18" s="1235">
        <v>0.59199999999999997</v>
      </c>
      <c r="CDK18" s="1235">
        <f t="shared" si="156"/>
        <v>0.57699999999999996</v>
      </c>
      <c r="CDL18" s="1235">
        <v>0.60199999999999998</v>
      </c>
      <c r="CDM18" s="1235">
        <v>0.59899999999999998</v>
      </c>
      <c r="CDN18" s="1235">
        <v>0.58599999999999997</v>
      </c>
      <c r="CDO18" s="1235">
        <v>0.60199999999999998</v>
      </c>
      <c r="CDP18" s="1235">
        <v>0.60699999999999998</v>
      </c>
      <c r="CDQ18" s="1266">
        <v>0.59599999999999997</v>
      </c>
      <c r="CDR18" s="1235">
        <f t="shared" ref="CDR18:CDR36" si="294">MIN(CDQ18,CDK18)</f>
        <v>0.57699999999999996</v>
      </c>
      <c r="CDS18" s="1235">
        <v>0.59399999999999997</v>
      </c>
      <c r="CDT18" s="1235">
        <v>0.58499999999999996</v>
      </c>
      <c r="CDU18" s="1235">
        <v>0.6</v>
      </c>
      <c r="CDV18" s="1235">
        <v>0.60399999999999998</v>
      </c>
      <c r="CDW18" s="1235">
        <v>0.60099999999999998</v>
      </c>
      <c r="CDX18" s="1266">
        <v>0.58599999999999997</v>
      </c>
      <c r="CDY18" s="1266">
        <f t="shared" si="158"/>
        <v>0.57699999999999996</v>
      </c>
      <c r="CDZ18" s="1235">
        <v>0.625</v>
      </c>
      <c r="CEA18" s="1235"/>
      <c r="CEB18" s="1235"/>
      <c r="CEC18" s="1235">
        <v>0.61199999999999999</v>
      </c>
      <c r="CED18" s="1235">
        <v>0.6</v>
      </c>
      <c r="CEE18" s="1235">
        <v>0.59699999999999998</v>
      </c>
      <c r="CEF18" s="1235">
        <v>0.60899999999999999</v>
      </c>
      <c r="CEG18" s="1235">
        <v>0.60199999999999998</v>
      </c>
      <c r="CEH18" s="1235">
        <v>0.58699999999999997</v>
      </c>
      <c r="CEI18" s="1235">
        <f t="shared" si="261"/>
        <v>0.57699999999999996</v>
      </c>
      <c r="CEJ18" s="1235">
        <v>0.59</v>
      </c>
      <c r="CEK18" s="1235">
        <v>0.61299999999999999</v>
      </c>
      <c r="CEL18" s="1235">
        <v>0.6</v>
      </c>
      <c r="CEM18" s="1235">
        <v>0.60699999999999998</v>
      </c>
      <c r="CEN18" s="1235">
        <v>0.624</v>
      </c>
      <c r="CEO18" s="1235">
        <v>0.60499999999999998</v>
      </c>
      <c r="CEP18" s="1235">
        <v>0.59499999999999997</v>
      </c>
      <c r="CEQ18" s="1235">
        <v>0.61599999999999999</v>
      </c>
      <c r="CER18" s="1237">
        <v>0.60499999999999998</v>
      </c>
      <c r="CES18" s="1237">
        <f t="shared" si="159"/>
        <v>0.57699999999999996</v>
      </c>
      <c r="CET18" s="1235">
        <v>0.61099999999999999</v>
      </c>
      <c r="CEU18" s="1235"/>
      <c r="CEV18" s="1235">
        <v>0.61599999999999999</v>
      </c>
      <c r="CEW18" s="1235">
        <v>0.60799999999999998</v>
      </c>
      <c r="CEX18" s="1235"/>
      <c r="CEY18" s="1401">
        <v>0.62</v>
      </c>
      <c r="CEZ18" s="1235">
        <v>0.59399999999999997</v>
      </c>
      <c r="CFA18" s="1235">
        <v>0.58399999999999996</v>
      </c>
      <c r="CFB18" s="1235">
        <v>0.58199999999999996</v>
      </c>
      <c r="CFC18" s="1235">
        <v>0.57399999999999995</v>
      </c>
      <c r="CFD18" s="1235">
        <v>0.58799999999999997</v>
      </c>
      <c r="CFE18" s="1235">
        <v>0.59899999999999998</v>
      </c>
      <c r="CFF18" s="1235"/>
      <c r="CFG18" s="1235">
        <v>0.59299999999999997</v>
      </c>
      <c r="CFH18" s="1235">
        <v>0.60199999999999998</v>
      </c>
      <c r="CFI18" s="1235"/>
      <c r="CFJ18" s="1235">
        <v>0.60299999999999998</v>
      </c>
      <c r="CFK18" s="1235">
        <v>0.60899999999999999</v>
      </c>
      <c r="CFL18" s="1235"/>
      <c r="CFM18" s="1235">
        <v>0.60899999999999999</v>
      </c>
      <c r="CFN18" s="1235"/>
      <c r="CFO18" s="1235">
        <v>0.61399999999999999</v>
      </c>
      <c r="CFP18" s="1235"/>
      <c r="CFQ18" s="1235">
        <v>0.61</v>
      </c>
      <c r="CFR18" s="1235"/>
      <c r="CFS18" s="1235">
        <v>0.61199999999999999</v>
      </c>
      <c r="CFT18" s="1235">
        <v>0.61699999999999999</v>
      </c>
      <c r="CFU18" s="1235">
        <v>0.68100000000000005</v>
      </c>
      <c r="CFV18" s="1235"/>
      <c r="CFW18" s="1235">
        <v>0.67400000000000004</v>
      </c>
      <c r="CFX18" s="1235"/>
      <c r="CFY18" s="1235">
        <v>0.69</v>
      </c>
      <c r="CFZ18" s="1235"/>
      <c r="CGA18" s="1235">
        <v>0.67700000000000005</v>
      </c>
      <c r="CGB18" s="1235">
        <v>0.61599999999999999</v>
      </c>
      <c r="CGC18" s="1235">
        <f t="shared" si="161"/>
        <v>0.61599999999999999</v>
      </c>
      <c r="CGD18" s="1235">
        <v>0.71199999999999997</v>
      </c>
      <c r="CGE18" s="1235"/>
      <c r="CGF18" s="1235">
        <v>0.72199999999999998</v>
      </c>
      <c r="CGG18" s="1235"/>
      <c r="CGH18" s="1235">
        <v>0.68100000000000005</v>
      </c>
      <c r="CGI18" s="1235"/>
      <c r="CGJ18" s="1235">
        <v>0.88900000000000001</v>
      </c>
      <c r="CGK18" s="1235"/>
      <c r="CGL18" s="1237">
        <v>0.66100000000000003</v>
      </c>
      <c r="CGM18" s="1237">
        <v>0.66</v>
      </c>
      <c r="CGN18" s="1237"/>
      <c r="CGO18" s="1237">
        <v>0.69</v>
      </c>
      <c r="CGP18" s="1237"/>
      <c r="CGQ18" s="1237">
        <v>0.67500000000000004</v>
      </c>
      <c r="CGR18" s="1237"/>
      <c r="CGS18" s="1237">
        <v>0.67400000000000004</v>
      </c>
      <c r="CGT18" s="1237">
        <v>0.68300000000000005</v>
      </c>
      <c r="CGU18" s="1237"/>
      <c r="CGV18" s="1237"/>
      <c r="CGW18" s="1235">
        <v>0.69</v>
      </c>
      <c r="CGX18" s="1237">
        <f t="shared" si="163"/>
        <v>0.66</v>
      </c>
      <c r="CGY18" s="1235">
        <v>0.97699999999999998</v>
      </c>
      <c r="CGZ18" s="1237"/>
      <c r="CHA18" s="1237"/>
      <c r="CHB18" s="1237"/>
      <c r="CHC18" s="1235">
        <v>0.97099999999999997</v>
      </c>
      <c r="CHD18" s="1237"/>
      <c r="CHE18" s="1235">
        <v>0.95199999999999996</v>
      </c>
      <c r="CHF18" s="1235"/>
      <c r="CHG18" s="1235">
        <v>0.93500000000000005</v>
      </c>
      <c r="CHH18" s="1235">
        <v>0.96299999999999997</v>
      </c>
      <c r="CHI18" s="1235"/>
      <c r="CHJ18" s="1235">
        <v>0.91500000000000004</v>
      </c>
      <c r="CHK18" s="1235">
        <f t="shared" si="164"/>
        <v>0.66</v>
      </c>
      <c r="CHL18" s="1235">
        <v>0.71</v>
      </c>
      <c r="CHM18" s="1235"/>
      <c r="CHN18" s="1235">
        <v>0.71099999999999997</v>
      </c>
      <c r="CHO18" s="1235">
        <v>0.71299999999999997</v>
      </c>
      <c r="CHP18" s="1235">
        <v>0.72099999999999997</v>
      </c>
      <c r="CHQ18" s="1235">
        <v>0.71799999999999997</v>
      </c>
      <c r="CHR18" s="1235">
        <v>0.72</v>
      </c>
      <c r="CHS18" s="1235">
        <f t="shared" si="165"/>
        <v>0.66</v>
      </c>
      <c r="CHT18" s="1235"/>
      <c r="CHU18" s="1235"/>
      <c r="CHV18" s="1235">
        <v>0.71799999999999997</v>
      </c>
      <c r="CHW18" s="1235">
        <v>0.71799999999999997</v>
      </c>
      <c r="CHX18" s="1235"/>
      <c r="CHY18" s="1235"/>
      <c r="CHZ18" s="1235">
        <v>0.71</v>
      </c>
      <c r="CIA18" s="1235">
        <f t="shared" si="166"/>
        <v>0.66</v>
      </c>
      <c r="CIB18" s="1235">
        <v>0.72099999999999997</v>
      </c>
      <c r="CIC18" s="1235">
        <v>0.71099999999999997</v>
      </c>
      <c r="CID18" s="1235">
        <v>0.71399999999999997</v>
      </c>
      <c r="CIE18" s="1235">
        <v>0.72099999999999997</v>
      </c>
      <c r="CIF18" s="1235"/>
      <c r="CIG18" s="1235">
        <v>0.70399999999999996</v>
      </c>
      <c r="CIH18" s="1235"/>
      <c r="CII18" s="1235">
        <v>0.71399999999999997</v>
      </c>
      <c r="CIJ18" s="1235">
        <v>0.71</v>
      </c>
      <c r="CIK18" s="1235">
        <f t="shared" si="247"/>
        <v>0.66</v>
      </c>
      <c r="CIL18" s="1235"/>
      <c r="CIM18" s="1235"/>
      <c r="CIN18" s="6">
        <f t="shared" si="167"/>
        <v>-1</v>
      </c>
      <c r="CIO18" s="102">
        <v>0.63400000000000001</v>
      </c>
      <c r="CIP18" s="102">
        <v>0.629</v>
      </c>
      <c r="CIQ18" s="102">
        <v>0.63</v>
      </c>
      <c r="CIR18" s="102">
        <v>0.63800000000000001</v>
      </c>
      <c r="CIS18" s="102"/>
      <c r="CIT18" s="102">
        <v>0.63400000000000001</v>
      </c>
      <c r="CIU18" s="47">
        <f t="shared" si="168"/>
        <v>0.63400000000000001</v>
      </c>
      <c r="CIV18" s="102">
        <v>0.63700000000000001</v>
      </c>
      <c r="CIW18" s="47">
        <v>0.63600000000000001</v>
      </c>
      <c r="CIX18" s="102"/>
      <c r="CIY18" s="47">
        <v>0.64400000000000002</v>
      </c>
      <c r="CIZ18" s="47">
        <v>0.63800000000000001</v>
      </c>
      <c r="CJA18" s="47">
        <v>0.65200000000000002</v>
      </c>
      <c r="CJB18" s="47">
        <v>0.64800000000000002</v>
      </c>
      <c r="CJC18" s="47">
        <v>0.64300000000000002</v>
      </c>
      <c r="CJD18" s="47">
        <v>0.65100000000000002</v>
      </c>
      <c r="CJE18" s="47">
        <v>0.64600000000000002</v>
      </c>
      <c r="CJF18" s="47">
        <v>0.64</v>
      </c>
      <c r="CJG18" s="47">
        <v>0.63800000000000001</v>
      </c>
      <c r="CJH18" s="47">
        <v>0.63900000000000001</v>
      </c>
      <c r="CJI18" s="102">
        <f t="shared" si="169"/>
        <v>0.63400000000000001</v>
      </c>
      <c r="CJJ18" s="47">
        <v>0.66400000000000003</v>
      </c>
      <c r="CJK18" s="102">
        <v>0.67500000000000004</v>
      </c>
      <c r="CJL18" s="47"/>
      <c r="CJM18" s="47">
        <v>0.66800000000000004</v>
      </c>
      <c r="CJN18" s="47">
        <v>0.65600000000000003</v>
      </c>
      <c r="CJO18" s="47">
        <v>0.65500000000000003</v>
      </c>
      <c r="CJP18" s="47">
        <v>0.65200000000000002</v>
      </c>
      <c r="CJQ18" s="51">
        <v>0.64900000000000002</v>
      </c>
      <c r="CJR18" s="47">
        <f t="shared" si="170"/>
        <v>0.63400000000000001</v>
      </c>
      <c r="CJS18" s="47">
        <v>0.63</v>
      </c>
      <c r="CJT18" s="51">
        <v>0.64400000000000002</v>
      </c>
      <c r="CJU18" s="51">
        <v>0.64400000000000002</v>
      </c>
      <c r="CJV18" s="51">
        <v>0.66100000000000003</v>
      </c>
      <c r="CJW18" s="51"/>
      <c r="CJX18" s="47">
        <v>0.66400000000000003</v>
      </c>
      <c r="CJY18" s="47">
        <v>0.66400000000000003</v>
      </c>
      <c r="CJZ18" s="47">
        <f t="shared" si="171"/>
        <v>0.63400000000000001</v>
      </c>
      <c r="CKA18" s="47">
        <v>0.63600000000000001</v>
      </c>
      <c r="CKB18" s="47">
        <v>0.66</v>
      </c>
      <c r="CKC18" s="47"/>
      <c r="CKD18" s="47">
        <v>0.66</v>
      </c>
      <c r="CKE18" s="47">
        <v>0.66900000000000004</v>
      </c>
      <c r="CKF18" s="47">
        <v>0.65200000000000002</v>
      </c>
      <c r="CKG18" s="47"/>
      <c r="CKH18" s="68">
        <v>0.64800000000000002</v>
      </c>
      <c r="CKI18" s="47">
        <f t="shared" si="172"/>
        <v>0.63400000000000001</v>
      </c>
      <c r="CKJ18" s="47">
        <v>0.64300000000000002</v>
      </c>
      <c r="CKK18" s="47">
        <v>0.63600000000000001</v>
      </c>
      <c r="CKL18" s="47">
        <v>0.627</v>
      </c>
      <c r="CKM18" s="47">
        <v>0.64100000000000001</v>
      </c>
      <c r="CKN18" s="47">
        <v>0.64500000000000002</v>
      </c>
      <c r="CKO18" s="47">
        <v>0.629</v>
      </c>
      <c r="CKP18" s="47">
        <v>0.64700000000000002</v>
      </c>
      <c r="CKQ18" s="47">
        <v>0.626</v>
      </c>
      <c r="CKR18" s="47"/>
      <c r="CKS18" s="1235">
        <v>0.64600000000000002</v>
      </c>
      <c r="CKT18" s="47">
        <f t="shared" si="274"/>
        <v>0.63400000000000001</v>
      </c>
      <c r="CKU18" s="47">
        <v>0.63700000000000001</v>
      </c>
      <c r="CKV18" s="1162">
        <v>0.65400000000000003</v>
      </c>
      <c r="CKW18" s="1162">
        <v>0.63400000000000001</v>
      </c>
      <c r="CKX18" s="1235">
        <v>0.63200000000000001</v>
      </c>
      <c r="CKY18" s="1235">
        <f t="shared" si="173"/>
        <v>0.63200000000000001</v>
      </c>
      <c r="CKZ18" s="1235">
        <v>0.64200000000000002</v>
      </c>
      <c r="CLA18" s="1235">
        <v>0.63400000000000001</v>
      </c>
      <c r="CLB18" s="1235">
        <v>0.64</v>
      </c>
      <c r="CLC18" s="1235">
        <v>0.64300000000000002</v>
      </c>
      <c r="CLD18" s="1235">
        <v>0.65600000000000003</v>
      </c>
      <c r="CLE18" s="1266">
        <v>0.65</v>
      </c>
      <c r="CLF18" s="1235">
        <f t="shared" ref="CLF18:CLF36" si="295">MIN(CKY18,CLE18)</f>
        <v>0.63200000000000001</v>
      </c>
      <c r="CLG18" s="1235">
        <v>0.65600000000000003</v>
      </c>
      <c r="CLH18" s="1235">
        <v>0.66100000000000003</v>
      </c>
      <c r="CLI18" s="1235"/>
      <c r="CLJ18" s="1235">
        <v>0.65900000000000003</v>
      </c>
      <c r="CLK18" s="1235">
        <v>0.63500000000000001</v>
      </c>
      <c r="CLL18" s="1235">
        <v>0.64200000000000002</v>
      </c>
      <c r="CLM18" s="1266">
        <v>0.63900000000000001</v>
      </c>
      <c r="CLN18" s="1266">
        <f t="shared" si="175"/>
        <v>0.63200000000000001</v>
      </c>
      <c r="CLO18" s="1235">
        <v>0.64700000000000002</v>
      </c>
      <c r="CLP18" s="1235"/>
      <c r="CLQ18" s="1235"/>
      <c r="CLR18" s="1235">
        <v>0.64800000000000002</v>
      </c>
      <c r="CLS18" s="1235">
        <v>0.64</v>
      </c>
      <c r="CLT18" s="1235">
        <v>0.63300000000000001</v>
      </c>
      <c r="CLU18" s="1235">
        <v>0.66400000000000003</v>
      </c>
      <c r="CLV18" s="1235">
        <v>0.64700000000000002</v>
      </c>
      <c r="CLW18" s="1235">
        <v>0.65100000000000002</v>
      </c>
      <c r="CLX18" s="1235">
        <f t="shared" si="262"/>
        <v>0.63200000000000001</v>
      </c>
      <c r="CLY18" s="1235">
        <v>0.63900000000000001</v>
      </c>
      <c r="CLZ18" s="1235">
        <v>0.64500000000000002</v>
      </c>
      <c r="CMA18" s="1235">
        <v>0.65200000000000002</v>
      </c>
      <c r="CMB18" s="1235">
        <v>0.65</v>
      </c>
      <c r="CMC18" s="1235">
        <v>0.65800000000000003</v>
      </c>
      <c r="CMD18" s="1235">
        <v>0.66600000000000004</v>
      </c>
      <c r="CME18" s="1235">
        <v>0.65100000000000002</v>
      </c>
      <c r="CMF18" s="1235">
        <v>0.66400000000000003</v>
      </c>
      <c r="CMG18" s="1237">
        <v>0.63100000000000001</v>
      </c>
      <c r="CMH18" s="1237">
        <f t="shared" si="176"/>
        <v>0.63100000000000001</v>
      </c>
      <c r="CMI18" s="1235">
        <v>0.66400000000000003</v>
      </c>
      <c r="CMJ18" s="1235"/>
      <c r="CMK18" s="1235">
        <v>0.65200000000000002</v>
      </c>
      <c r="CML18" s="1235">
        <v>0.64700000000000002</v>
      </c>
      <c r="CMM18" s="1235"/>
      <c r="CMN18" s="1401">
        <v>0.64</v>
      </c>
      <c r="CMO18" s="1235">
        <v>0.65500000000000003</v>
      </c>
      <c r="CMP18" s="1235">
        <v>0.66400000000000003</v>
      </c>
      <c r="CMQ18" s="1235">
        <v>0.66100000000000003</v>
      </c>
      <c r="CMR18" s="1235">
        <v>0.65900000000000003</v>
      </c>
      <c r="CMS18" s="1235">
        <v>0.65200000000000002</v>
      </c>
      <c r="CMT18" s="1235">
        <v>0.65200000000000002</v>
      </c>
      <c r="CMU18" s="1235"/>
      <c r="CMV18" s="1235">
        <v>0.65200000000000002</v>
      </c>
      <c r="CMW18" s="1235">
        <v>0.66300000000000003</v>
      </c>
      <c r="CMX18" s="1235"/>
      <c r="CMY18" s="1235">
        <v>0.66400000000000003</v>
      </c>
      <c r="CMZ18" s="1235">
        <v>0.64800000000000002</v>
      </c>
      <c r="CNA18" s="1235"/>
      <c r="CNB18" s="1235">
        <v>0.67200000000000004</v>
      </c>
      <c r="CNC18" s="1235"/>
      <c r="CND18" s="1235">
        <v>0.66500000000000004</v>
      </c>
      <c r="CNE18" s="1235"/>
      <c r="CNF18" s="1235">
        <v>0.68100000000000005</v>
      </c>
      <c r="CNG18" s="1235"/>
      <c r="CNH18" s="1235">
        <v>0.65400000000000003</v>
      </c>
      <c r="CNI18" s="1235">
        <v>0.68100000000000005</v>
      </c>
      <c r="CNJ18" s="1235">
        <v>0.70699999999999996</v>
      </c>
      <c r="CNK18" s="1235"/>
      <c r="CNL18" s="1235">
        <v>0.70499999999999996</v>
      </c>
      <c r="CNM18" s="1235"/>
      <c r="CNN18" s="1235">
        <v>0.70299999999999996</v>
      </c>
      <c r="CNO18" s="1235"/>
      <c r="CNP18" s="1235">
        <v>0.73399999999999999</v>
      </c>
      <c r="CNQ18" s="1235">
        <v>0.65800000000000003</v>
      </c>
      <c r="CNR18" s="1235">
        <f t="shared" si="178"/>
        <v>0.64</v>
      </c>
      <c r="CNS18" s="1235">
        <v>0.72399999999999998</v>
      </c>
      <c r="CNT18" s="1235"/>
      <c r="CNU18" s="1235">
        <v>0.73499999999999999</v>
      </c>
      <c r="CNV18" s="1235"/>
      <c r="CNW18" s="1235">
        <v>0.72599999999999998</v>
      </c>
      <c r="CNX18" s="1235"/>
      <c r="CNY18" s="1235">
        <v>0.95299999999999996</v>
      </c>
      <c r="CNZ18" s="1235"/>
      <c r="COA18" s="1237">
        <v>0.70499999999999996</v>
      </c>
      <c r="COB18" s="1237">
        <v>0.71299999999999997</v>
      </c>
      <c r="COC18" s="1235"/>
      <c r="COD18" s="1235">
        <v>0.72099999999999997</v>
      </c>
      <c r="COE18" s="1235"/>
      <c r="COF18" s="1235">
        <v>0.71099999999999997</v>
      </c>
      <c r="COG18" s="1235"/>
      <c r="COH18" s="1235">
        <v>0.72299999999999998</v>
      </c>
      <c r="COI18" s="1235">
        <v>0.73099999999999998</v>
      </c>
      <c r="COJ18" s="1235"/>
      <c r="COK18" s="1235"/>
      <c r="COL18" s="1235">
        <v>0.74</v>
      </c>
      <c r="COM18" s="1235">
        <f t="shared" si="180"/>
        <v>0.71299999999999997</v>
      </c>
      <c r="CON18" s="1235">
        <v>1.04</v>
      </c>
      <c r="COO18" s="1235"/>
      <c r="COP18" s="1235"/>
      <c r="COQ18" s="1237"/>
      <c r="COR18" s="1235">
        <v>1.0509999999999999</v>
      </c>
      <c r="COS18" s="1237"/>
      <c r="COT18" s="1235">
        <v>1.0609999999999999</v>
      </c>
      <c r="COU18" s="1235"/>
      <c r="COV18" s="1235">
        <v>1.0549999999999999</v>
      </c>
      <c r="COW18" s="1235">
        <v>1.05</v>
      </c>
      <c r="COX18" s="1235"/>
      <c r="COY18" s="1235">
        <v>0.93500000000000005</v>
      </c>
      <c r="COZ18" s="1235">
        <f t="shared" si="181"/>
        <v>0.71299999999999997</v>
      </c>
      <c r="CPA18" s="1235">
        <v>0.76100000000000001</v>
      </c>
      <c r="CPB18" s="1235"/>
      <c r="CPC18" s="1235">
        <v>0.76</v>
      </c>
      <c r="CPD18" s="1235">
        <v>0.77100000000000002</v>
      </c>
      <c r="CPE18" s="1235">
        <v>0.77500000000000002</v>
      </c>
      <c r="CPF18" s="1235">
        <v>0.78</v>
      </c>
      <c r="CPG18" s="1235">
        <v>0.77700000000000002</v>
      </c>
      <c r="CPH18" s="1235">
        <v>0.74</v>
      </c>
      <c r="CPI18" s="1235">
        <f t="shared" si="182"/>
        <v>0.71299999999999997</v>
      </c>
      <c r="CPJ18" s="1235"/>
      <c r="CPK18" s="1235"/>
      <c r="CPL18" s="1235">
        <v>0.77700000000000002</v>
      </c>
      <c r="CPM18" s="1235">
        <v>0.77700000000000002</v>
      </c>
      <c r="CPN18" s="1235"/>
      <c r="CPO18" s="1235"/>
      <c r="CPP18" s="1235">
        <v>0.78</v>
      </c>
      <c r="CPQ18" s="1235">
        <f t="shared" si="183"/>
        <v>0.71299999999999997</v>
      </c>
      <c r="CPR18" s="1235">
        <v>0.77800000000000002</v>
      </c>
      <c r="CPS18" s="1235">
        <v>0.78</v>
      </c>
      <c r="CPT18" s="1235">
        <v>0.77400000000000002</v>
      </c>
      <c r="CPU18" s="1235">
        <v>0.77700000000000002</v>
      </c>
      <c r="CPV18" s="1235"/>
      <c r="CPW18" s="1235">
        <v>0.77400000000000002</v>
      </c>
      <c r="CPX18" s="1235"/>
      <c r="CPY18" s="1235">
        <v>0.77300000000000002</v>
      </c>
      <c r="CPZ18" s="1235">
        <v>0.78</v>
      </c>
      <c r="CQA18" s="1235">
        <f t="shared" si="248"/>
        <v>0.71299999999999997</v>
      </c>
      <c r="CQB18" s="1235"/>
      <c r="CQC18" s="1235"/>
      <c r="CQD18" s="6">
        <f t="shared" si="249"/>
        <v>-1</v>
      </c>
      <c r="CQE18" s="1509">
        <f t="shared" si="184"/>
        <v>0.69850000000000012</v>
      </c>
      <c r="CQF18" s="1083">
        <v>0.63500000000000001</v>
      </c>
      <c r="CQG18" s="47">
        <f t="shared" si="185"/>
        <v>0.63500000000000001</v>
      </c>
      <c r="CQH18" s="102">
        <v>0.65700000000000003</v>
      </c>
      <c r="CQI18" s="47">
        <v>0.67100000000000004</v>
      </c>
      <c r="CQJ18" s="47"/>
      <c r="CQK18" s="47">
        <v>0.67</v>
      </c>
      <c r="CQL18" s="47">
        <v>0.66800000000000004</v>
      </c>
      <c r="CQM18" s="47">
        <v>0.66500000000000004</v>
      </c>
      <c r="CQN18" s="47">
        <v>0.66700000000000004</v>
      </c>
      <c r="CQO18" s="47">
        <v>0.63900000000000001</v>
      </c>
      <c r="CQP18" s="47">
        <f t="shared" si="186"/>
        <v>0.63500000000000001</v>
      </c>
      <c r="CQQ18" s="47">
        <v>0.65600000000000003</v>
      </c>
      <c r="CQR18" s="47">
        <v>0.63200000000000001</v>
      </c>
      <c r="CQS18" s="47">
        <v>0.63700000000000001</v>
      </c>
      <c r="CQT18" s="47">
        <v>0.63800000000000001</v>
      </c>
      <c r="CQU18" s="47">
        <v>0.64900000000000002</v>
      </c>
      <c r="CQV18" s="47">
        <v>0.64400000000000002</v>
      </c>
      <c r="CQW18" s="102">
        <f t="shared" si="187"/>
        <v>0.63200000000000001</v>
      </c>
      <c r="CQX18" s="102">
        <v>0.65900000000000003</v>
      </c>
      <c r="CQY18" s="102">
        <v>0.65600000000000003</v>
      </c>
      <c r="CQZ18" s="47"/>
      <c r="CRA18" s="47">
        <v>0.65800000000000003</v>
      </c>
      <c r="CRB18" s="47">
        <v>0.65400000000000003</v>
      </c>
      <c r="CRC18" s="47">
        <v>0.64900000000000002</v>
      </c>
      <c r="CRD18" s="47">
        <v>0.64500000000000002</v>
      </c>
      <c r="CRE18" s="51">
        <v>0.64700000000000002</v>
      </c>
      <c r="CRF18" s="47">
        <f t="shared" si="188"/>
        <v>0.63200000000000001</v>
      </c>
      <c r="CRG18" s="47">
        <v>0.626</v>
      </c>
      <c r="CRH18" s="51">
        <v>0.65300000000000002</v>
      </c>
      <c r="CRI18" s="51">
        <v>0.63100000000000001</v>
      </c>
      <c r="CRJ18" s="47">
        <v>0.65900000000000003</v>
      </c>
      <c r="CRK18" s="47"/>
      <c r="CRL18" s="47">
        <v>0.64200000000000002</v>
      </c>
      <c r="CRM18" s="47">
        <f t="shared" si="189"/>
        <v>0.63200000000000001</v>
      </c>
      <c r="CRN18" s="47">
        <v>0.63</v>
      </c>
      <c r="CRO18" s="47">
        <v>0.64800000000000002</v>
      </c>
      <c r="CRP18" s="47">
        <v>0.629</v>
      </c>
      <c r="CRQ18" s="47">
        <v>0.65100000000000002</v>
      </c>
      <c r="CRR18" s="47"/>
      <c r="CRS18" s="51">
        <v>0.65</v>
      </c>
      <c r="CRT18" s="1216">
        <v>0.65200000000000002</v>
      </c>
      <c r="CRU18" s="51">
        <f t="shared" si="190"/>
        <v>0.63200000000000001</v>
      </c>
      <c r="CRV18" s="47">
        <v>0.63100000000000001</v>
      </c>
      <c r="CRW18" s="47">
        <v>0.63900000000000001</v>
      </c>
      <c r="CRX18" s="47"/>
      <c r="CRY18" s="47">
        <v>0.63700000000000001</v>
      </c>
      <c r="CRZ18" s="47">
        <v>0.64800000000000002</v>
      </c>
      <c r="CSA18" s="47">
        <v>0.629</v>
      </c>
      <c r="CSB18" s="47">
        <v>0.66200000000000003</v>
      </c>
      <c r="CSC18" s="47"/>
      <c r="CSD18" s="47"/>
      <c r="CSE18" s="47">
        <v>0.65100000000000002</v>
      </c>
      <c r="CSF18" s="47">
        <v>0.65300000000000002</v>
      </c>
      <c r="CSG18" s="47">
        <v>0.64100000000000001</v>
      </c>
      <c r="CSH18" s="47">
        <v>0.64800000000000002</v>
      </c>
      <c r="CSI18" s="47">
        <v>0.63400000000000001</v>
      </c>
      <c r="CSJ18" s="47"/>
      <c r="CSK18" s="1232">
        <v>0.63800000000000001</v>
      </c>
      <c r="CSL18" s="1232">
        <v>0.65900000000000003</v>
      </c>
      <c r="CSM18" s="47"/>
      <c r="CSN18" s="47"/>
      <c r="CSO18" s="1237">
        <v>0.65400000000000003</v>
      </c>
      <c r="CSP18" s="1243">
        <f t="shared" si="273"/>
        <v>0.63200000000000001</v>
      </c>
      <c r="CSQ18" s="47">
        <v>0.66</v>
      </c>
      <c r="CSR18" s="47">
        <v>0.64100000000000001</v>
      </c>
      <c r="CSS18" s="1162">
        <v>0.63900000000000001</v>
      </c>
      <c r="CST18" s="1162">
        <v>0.64</v>
      </c>
      <c r="CSU18" s="1162">
        <v>0.63500000000000001</v>
      </c>
      <c r="CSV18" s="1162">
        <v>0.66</v>
      </c>
      <c r="CSW18" s="47"/>
      <c r="CSX18" s="47"/>
      <c r="CSY18" s="47"/>
      <c r="CSZ18" s="47"/>
      <c r="CTA18" s="1235">
        <v>0.64900000000000002</v>
      </c>
      <c r="CTB18" s="1235">
        <v>0.67</v>
      </c>
      <c r="CTC18" s="47">
        <f t="shared" si="191"/>
        <v>0.63200000000000001</v>
      </c>
      <c r="CTD18" s="1235">
        <v>0.66</v>
      </c>
      <c r="CTE18" s="1235">
        <v>0.66200000000000003</v>
      </c>
      <c r="CTF18" s="1235">
        <v>0.65800000000000003</v>
      </c>
      <c r="CTG18" s="1235">
        <v>0.66400000000000003</v>
      </c>
      <c r="CTH18" s="1235">
        <v>0.66900000000000004</v>
      </c>
      <c r="CTI18" s="1235">
        <v>0.68</v>
      </c>
      <c r="CTJ18" s="1235">
        <v>0.66900000000000004</v>
      </c>
      <c r="CTK18" s="1235">
        <v>0.68</v>
      </c>
      <c r="CTL18" s="1235">
        <v>0.68100000000000005</v>
      </c>
      <c r="CTM18" s="1266">
        <v>0.66500000000000004</v>
      </c>
      <c r="CTN18" s="1266">
        <v>0.66500000000000004</v>
      </c>
      <c r="CTO18" s="1266">
        <f t="shared" ref="CTO18:CTO36" si="296">MIN(CTC18,CTM18)</f>
        <v>0.63200000000000001</v>
      </c>
      <c r="CTP18" s="1235">
        <v>0.68200000000000005</v>
      </c>
      <c r="CTQ18" s="1235">
        <v>0.69</v>
      </c>
      <c r="CTR18" s="1235">
        <v>0.67300000000000004</v>
      </c>
      <c r="CTS18" s="1235">
        <v>0.67100000000000004</v>
      </c>
      <c r="CTT18" s="1235">
        <v>0.68899999999999995</v>
      </c>
      <c r="CTU18" s="1235">
        <v>0.66400000000000003</v>
      </c>
      <c r="CTV18" s="1235"/>
      <c r="CTW18" s="1235"/>
      <c r="CTX18" s="1235">
        <v>0.67400000000000004</v>
      </c>
      <c r="CTY18" s="1235">
        <v>0.68899999999999995</v>
      </c>
      <c r="CTZ18" s="1235">
        <v>0.66200000000000003</v>
      </c>
      <c r="CUA18" s="1235">
        <v>0.67100000000000004</v>
      </c>
      <c r="CUB18" s="1266">
        <v>0.67300000000000004</v>
      </c>
      <c r="CUC18" s="1266">
        <v>0.67200000000000004</v>
      </c>
      <c r="CUD18" s="1235">
        <f t="shared" si="193"/>
        <v>0.63200000000000001</v>
      </c>
      <c r="CUE18" s="1235">
        <v>0.68400000000000005</v>
      </c>
      <c r="CUF18" s="1235">
        <v>0.65500000000000003</v>
      </c>
      <c r="CUG18" s="1235">
        <v>0.65600000000000003</v>
      </c>
      <c r="CUH18" s="1235">
        <v>0.66100000000000003</v>
      </c>
      <c r="CUI18" s="1235"/>
      <c r="CUJ18" s="1235"/>
      <c r="CUK18" s="1235"/>
      <c r="CUL18" s="1235"/>
      <c r="CUM18" s="1235">
        <v>0.64800000000000002</v>
      </c>
      <c r="CUN18" s="1235">
        <v>0.66400000000000003</v>
      </c>
      <c r="CUO18" s="1235">
        <v>0.65400000000000003</v>
      </c>
      <c r="CUP18" s="1235">
        <v>0.66200000000000003</v>
      </c>
      <c r="CUQ18" s="1235">
        <v>0.65500000000000003</v>
      </c>
      <c r="CUR18" s="1235">
        <v>0.67200000000000004</v>
      </c>
      <c r="CUS18" s="1235">
        <v>0.67500000000000004</v>
      </c>
      <c r="CUT18" s="1235">
        <v>0.68</v>
      </c>
      <c r="CUU18" s="1235">
        <v>0.67200000000000004</v>
      </c>
      <c r="CUV18" s="1235">
        <v>0.68300000000000005</v>
      </c>
      <c r="CUW18" s="1235">
        <v>0.68100000000000005</v>
      </c>
      <c r="CUX18" s="1235">
        <v>0.68400000000000005</v>
      </c>
      <c r="CUY18" s="1235">
        <v>0.65600000000000003</v>
      </c>
      <c r="CUZ18" s="1235">
        <v>0.67200000000000004</v>
      </c>
      <c r="CVA18" s="1235">
        <v>0.68200000000000005</v>
      </c>
      <c r="CVB18" s="1235">
        <v>0.68100000000000005</v>
      </c>
      <c r="CVC18" s="1235">
        <f t="shared" si="263"/>
        <v>0.63200000000000001</v>
      </c>
      <c r="CVD18" s="1235">
        <v>0.67</v>
      </c>
      <c r="CVE18" s="1235">
        <v>0.67900000000000005</v>
      </c>
      <c r="CVF18" s="1235">
        <v>0.67700000000000005</v>
      </c>
      <c r="CVG18" s="1235">
        <v>0.68100000000000005</v>
      </c>
      <c r="CVH18" s="1235">
        <v>0.67900000000000005</v>
      </c>
      <c r="CVI18" s="1235">
        <v>0.68300000000000005</v>
      </c>
      <c r="CVJ18" s="1235">
        <v>0.67200000000000004</v>
      </c>
      <c r="CVK18" s="1235">
        <v>0.68200000000000005</v>
      </c>
      <c r="CVL18" s="1235">
        <v>0.67200000000000004</v>
      </c>
      <c r="CVM18" s="1235">
        <v>0.67500000000000004</v>
      </c>
      <c r="CVN18" s="1235">
        <v>0.67</v>
      </c>
      <c r="CVO18" s="1235">
        <v>0.65700000000000003</v>
      </c>
      <c r="CVP18" s="1235">
        <v>0.68300000000000005</v>
      </c>
      <c r="CVQ18" s="1235">
        <v>0.67500000000000004</v>
      </c>
      <c r="CVR18" s="1235">
        <v>0.69199999999999995</v>
      </c>
      <c r="CVS18" s="1235">
        <v>0.66500000000000004</v>
      </c>
      <c r="CVT18" s="1237">
        <v>0.64500000000000002</v>
      </c>
      <c r="CVU18" s="1237">
        <v>0.68300000000000005</v>
      </c>
      <c r="CVV18" s="1237">
        <f t="shared" si="194"/>
        <v>0.63200000000000001</v>
      </c>
      <c r="CVW18" s="1235">
        <v>0.68300000000000005</v>
      </c>
      <c r="CVX18" s="1235">
        <v>0.66800000000000004</v>
      </c>
      <c r="CVY18" s="1235"/>
      <c r="CVZ18" s="1235"/>
      <c r="CWA18" s="1235">
        <v>0.67200000000000004</v>
      </c>
      <c r="CWB18" s="1235">
        <v>0.64600000000000002</v>
      </c>
      <c r="CWC18" s="1235">
        <v>0.68400000000000005</v>
      </c>
      <c r="CWD18" s="1235">
        <v>0.67400000000000004</v>
      </c>
      <c r="CWE18" s="1235"/>
      <c r="CWF18" s="1235"/>
      <c r="CWG18" s="1401">
        <v>0.76</v>
      </c>
      <c r="CWH18" s="1235">
        <v>0.68</v>
      </c>
      <c r="CWI18" s="1235">
        <v>0.68</v>
      </c>
      <c r="CWJ18" s="1235">
        <v>0.67</v>
      </c>
      <c r="CWK18" s="1235">
        <v>0.67100000000000004</v>
      </c>
      <c r="CWL18" s="1235">
        <v>0.67</v>
      </c>
      <c r="CWM18" s="1235">
        <v>0.67200000000000004</v>
      </c>
      <c r="CWN18" s="1235">
        <v>0.69</v>
      </c>
      <c r="CWO18" s="1235">
        <v>0.67</v>
      </c>
      <c r="CWP18" s="1235"/>
      <c r="CWQ18" s="1235"/>
      <c r="CWR18" s="1235">
        <v>0.68</v>
      </c>
      <c r="CWS18" s="1235">
        <v>0.66600000000000004</v>
      </c>
      <c r="CWT18" s="1235">
        <v>0.67</v>
      </c>
      <c r="CWU18" s="1235">
        <v>0.68300000000000005</v>
      </c>
      <c r="CWV18" s="1235"/>
      <c r="CWW18" s="1235"/>
      <c r="CWX18" s="1235">
        <v>0.67600000000000005</v>
      </c>
      <c r="CWY18" s="1235">
        <v>0.68100000000000005</v>
      </c>
      <c r="CWZ18" s="1235"/>
      <c r="CXA18" s="1235"/>
      <c r="CXB18" s="1235">
        <v>0.68200000000000005</v>
      </c>
      <c r="CXC18" s="1235">
        <v>0.66800000000000004</v>
      </c>
      <c r="CXD18" s="47">
        <v>0.66500000000000004</v>
      </c>
      <c r="CXE18" s="47">
        <v>0.67400000000000004</v>
      </c>
      <c r="CXF18" s="47">
        <v>0.67100000000000004</v>
      </c>
      <c r="CXG18" s="47">
        <v>0.68200000000000005</v>
      </c>
      <c r="CXH18" s="47">
        <v>0.67200000000000004</v>
      </c>
      <c r="CXI18" s="47">
        <v>0.68200000000000005</v>
      </c>
      <c r="CXJ18" s="1235">
        <v>0.68300000000000005</v>
      </c>
      <c r="CXK18" s="1235">
        <v>0.66800000000000004</v>
      </c>
      <c r="CXL18" s="1235">
        <v>0.66900000000000004</v>
      </c>
      <c r="CXM18" s="1235">
        <v>0.67</v>
      </c>
      <c r="CXN18" s="1235">
        <v>0.80400000000000005</v>
      </c>
      <c r="CXO18" s="1235">
        <v>0.83299999999999996</v>
      </c>
      <c r="CXP18" s="1235">
        <v>0.80500000000000005</v>
      </c>
      <c r="CXQ18" s="1235">
        <v>0.79800000000000004</v>
      </c>
      <c r="CXR18" s="1235"/>
      <c r="CXS18" s="1235"/>
      <c r="CXT18" s="1235">
        <v>0.80200000000000005</v>
      </c>
      <c r="CXU18" s="1235">
        <v>0.80200000000000005</v>
      </c>
      <c r="CXV18" s="1235"/>
      <c r="CXW18" s="1235"/>
      <c r="CXX18" s="1235">
        <v>0.80100000000000005</v>
      </c>
      <c r="CXY18" s="1235">
        <v>0.80200000000000005</v>
      </c>
      <c r="CXZ18" s="1237">
        <v>0.75800000000000001</v>
      </c>
      <c r="CYA18" s="1237">
        <v>0.76</v>
      </c>
      <c r="CYB18" s="1235">
        <f t="shared" si="196"/>
        <v>0.75800000000000001</v>
      </c>
      <c r="CYC18" s="1235">
        <v>0.8</v>
      </c>
      <c r="CYD18" s="1235">
        <v>0.81200000000000006</v>
      </c>
      <c r="CYE18" s="1235"/>
      <c r="CYF18" s="1235"/>
      <c r="CYG18" s="1235">
        <v>0.82799999999999996</v>
      </c>
      <c r="CYH18" s="1235">
        <v>0.81</v>
      </c>
      <c r="CYI18" s="1235"/>
      <c r="CYJ18" s="1235"/>
      <c r="CYK18" s="1235">
        <v>0.80200000000000005</v>
      </c>
      <c r="CYL18" s="1235">
        <v>0.79500000000000004</v>
      </c>
      <c r="CYM18" s="1235"/>
      <c r="CYN18" s="1235"/>
      <c r="CYO18" s="1235">
        <v>1.1080000000000001</v>
      </c>
      <c r="CYP18" s="1235">
        <v>1.1240000000000001</v>
      </c>
      <c r="CYQ18" s="1235"/>
      <c r="CYR18" s="1235"/>
      <c r="CYS18" s="1237">
        <v>0.80200000000000005</v>
      </c>
      <c r="CYT18" s="1237">
        <v>0.78700000000000003</v>
      </c>
      <c r="CYU18" s="1237">
        <f t="shared" ref="CYU18:CYU24" si="297">MIN(CYB18,CYT18)</f>
        <v>0.75800000000000001</v>
      </c>
      <c r="CYV18" s="1237"/>
      <c r="CYW18" s="1237"/>
      <c r="CYX18" s="1237">
        <v>0.81599999999999995</v>
      </c>
      <c r="CYY18" s="1237">
        <v>0.82099999999999995</v>
      </c>
      <c r="CYZ18" s="1237"/>
      <c r="CZA18" s="1237"/>
      <c r="CZB18" s="1237">
        <v>0.82399999999999995</v>
      </c>
      <c r="CZC18" s="1237">
        <v>0.82299999999999995</v>
      </c>
      <c r="CZD18" s="1237"/>
      <c r="CZE18" s="1237"/>
      <c r="CZF18" s="1237">
        <v>0.82099999999999995</v>
      </c>
      <c r="CZG18" s="1237">
        <v>0.82199999999999995</v>
      </c>
      <c r="CZH18" s="1237">
        <v>0.82699999999999996</v>
      </c>
      <c r="CZI18" s="1237">
        <v>0.82899999999999996</v>
      </c>
      <c r="CZJ18" s="1237"/>
      <c r="CZK18" s="1237"/>
      <c r="CZL18" s="1237"/>
      <c r="CZM18" s="1237"/>
      <c r="CZN18" s="1235">
        <v>0.82</v>
      </c>
      <c r="CZO18" s="1235">
        <v>0.81299999999999994</v>
      </c>
      <c r="CZP18" s="1235">
        <f t="shared" si="198"/>
        <v>0.75800000000000001</v>
      </c>
      <c r="CZQ18" s="1235">
        <v>1.343</v>
      </c>
      <c r="CZR18" s="1235">
        <v>1.357</v>
      </c>
      <c r="CZS18" s="1235"/>
      <c r="CZT18" s="1235"/>
      <c r="CZU18" s="1235"/>
      <c r="CZV18" s="1235"/>
      <c r="CZW18" s="1235">
        <v>1.3</v>
      </c>
      <c r="CZX18" s="1235">
        <v>1.3049999999999999</v>
      </c>
      <c r="CZY18" s="1235"/>
      <c r="CZZ18" s="1237"/>
      <c r="DAA18" s="1237"/>
      <c r="DAB18" s="1237"/>
      <c r="DAC18" s="1235">
        <v>1.302</v>
      </c>
      <c r="DAD18" s="1235">
        <v>1.2909999999999999</v>
      </c>
      <c r="DAE18" s="1235"/>
      <c r="DAF18" s="1235"/>
      <c r="DAG18" s="1235">
        <v>1.276</v>
      </c>
      <c r="DAH18" s="1235">
        <v>1.3140000000000001</v>
      </c>
      <c r="DAI18" s="1235">
        <v>1.2749999999999999</v>
      </c>
      <c r="DAJ18" s="1235">
        <v>1.2869999999999999</v>
      </c>
      <c r="DAK18" s="1235"/>
      <c r="DAL18" s="1235"/>
      <c r="DAM18" s="1235">
        <v>1.181</v>
      </c>
      <c r="DAN18" s="1235">
        <v>1.1659999999999999</v>
      </c>
      <c r="DAO18" s="1235">
        <f t="shared" si="199"/>
        <v>0.75800000000000001</v>
      </c>
      <c r="DAP18" s="1235">
        <v>0.82399999999999995</v>
      </c>
      <c r="DAQ18" s="1235">
        <v>0.81899999999999995</v>
      </c>
      <c r="DAR18" s="1235"/>
      <c r="DAS18" s="1235"/>
      <c r="DAT18" s="1235">
        <v>0.82599999999999996</v>
      </c>
      <c r="DAU18" s="1235">
        <v>0.80200000000000005</v>
      </c>
      <c r="DAV18" s="1235">
        <v>0.80800000000000005</v>
      </c>
      <c r="DAW18" s="1235">
        <v>0.82299999999999995</v>
      </c>
      <c r="DAX18" s="1235">
        <f t="shared" si="200"/>
        <v>0.75800000000000001</v>
      </c>
      <c r="DAY18" s="1235"/>
      <c r="DAZ18" s="1235"/>
      <c r="DBA18" s="1235">
        <v>0.82599999999999996</v>
      </c>
      <c r="DBB18" s="1235">
        <v>0.80200000000000005</v>
      </c>
      <c r="DBC18" s="1235"/>
      <c r="DBD18" s="1235"/>
      <c r="DBE18" s="1235">
        <v>0.83</v>
      </c>
      <c r="DBF18" s="1235">
        <v>0.83</v>
      </c>
      <c r="DBG18" s="1235">
        <v>0.81899999999999995</v>
      </c>
      <c r="DBH18" s="1235">
        <v>0.82</v>
      </c>
      <c r="DBI18" s="1235"/>
      <c r="DBJ18" s="1235"/>
      <c r="DBK18" s="1235"/>
      <c r="DBL18" s="1235"/>
      <c r="DBM18" s="1235">
        <v>0.81399999999999995</v>
      </c>
      <c r="DBN18" s="1235">
        <v>0.81899999999999995</v>
      </c>
      <c r="DBO18" s="1235">
        <f t="shared" si="201"/>
        <v>0.75800000000000001</v>
      </c>
      <c r="DBP18" s="1235">
        <v>0.79300000000000004</v>
      </c>
      <c r="DBQ18" s="1235">
        <v>0.81100000000000005</v>
      </c>
      <c r="DBR18" s="1235">
        <v>0.82799999999999996</v>
      </c>
      <c r="DBS18" s="1235">
        <v>0.81499999999999995</v>
      </c>
      <c r="DBT18" s="1235">
        <v>0.81399999999999995</v>
      </c>
      <c r="DBU18" s="1235">
        <v>0.81799999999999995</v>
      </c>
      <c r="DBV18" s="1235">
        <v>0.81499999999999995</v>
      </c>
      <c r="DBW18" s="1235">
        <v>0.81299999999999994</v>
      </c>
      <c r="DBX18" s="1235"/>
      <c r="DBY18" s="1235"/>
      <c r="DBZ18" s="1235">
        <v>0.82</v>
      </c>
      <c r="DCA18" s="1235">
        <v>0.80200000000000005</v>
      </c>
      <c r="DCB18" s="1235"/>
      <c r="DCC18" s="1235"/>
      <c r="DCD18" s="1235">
        <v>0.80700000000000005</v>
      </c>
      <c r="DCE18" s="1235">
        <v>0.82699999999999996</v>
      </c>
      <c r="DCF18" s="1235">
        <v>0.81899999999999995</v>
      </c>
      <c r="DCG18" s="1235">
        <f t="shared" si="250"/>
        <v>0.75800000000000001</v>
      </c>
      <c r="DCH18" s="1235"/>
      <c r="DCI18" s="1235"/>
      <c r="DCJ18" s="1235"/>
      <c r="DCK18" s="1235"/>
      <c r="DCL18" s="1235"/>
      <c r="DCM18" s="1235"/>
      <c r="DCN18" s="1235"/>
      <c r="DCO18" s="1235"/>
      <c r="DCP18" s="6">
        <f t="shared" si="251"/>
        <v>-1</v>
      </c>
      <c r="DCQ18" s="6">
        <f t="shared" si="252"/>
        <v>-1</v>
      </c>
      <c r="DCR18" s="1224">
        <f t="shared" si="202"/>
        <v>3.4810126582278514E-2</v>
      </c>
      <c r="DCS18" s="1300">
        <v>0.56000000000000005</v>
      </c>
      <c r="DCT18" s="1235">
        <v>0.58599999999999997</v>
      </c>
      <c r="DCU18" s="1235">
        <v>0.59599999999999997</v>
      </c>
      <c r="DCV18" s="1235">
        <v>0.58899999999999997</v>
      </c>
      <c r="DCW18" s="1235">
        <v>0.58599999999999997</v>
      </c>
      <c r="DCX18" s="1235">
        <v>0.56899999999999995</v>
      </c>
      <c r="DCY18" s="1235">
        <v>0.59199999999999997</v>
      </c>
      <c r="DCZ18" s="1235">
        <v>0.59</v>
      </c>
      <c r="DDA18" s="1235">
        <v>0.57299999999999995</v>
      </c>
      <c r="DDB18" s="1237">
        <v>0.55500000000000005</v>
      </c>
      <c r="DDC18" s="1237">
        <f t="shared" si="203"/>
        <v>0.55500000000000005</v>
      </c>
      <c r="DDD18" s="1235">
        <v>0.57599999999999996</v>
      </c>
      <c r="DDE18" s="1235"/>
      <c r="DDF18" s="1235">
        <v>0.56799999999999995</v>
      </c>
      <c r="DDG18" s="1235">
        <v>0.59499999999999997</v>
      </c>
      <c r="DDH18" s="1235"/>
      <c r="DDI18" s="1308">
        <v>0.59</v>
      </c>
      <c r="DDJ18" s="1402">
        <v>0.59</v>
      </c>
      <c r="DDK18" s="1235">
        <v>0.57299999999999995</v>
      </c>
      <c r="DDL18" s="1235">
        <v>0.56000000000000005</v>
      </c>
      <c r="DDM18" s="1235">
        <v>0.55400000000000005</v>
      </c>
      <c r="DDN18" s="1235">
        <v>0.57099999999999995</v>
      </c>
      <c r="DDO18" s="1235">
        <v>0.58399999999999996</v>
      </c>
      <c r="DDP18" s="1235">
        <v>0.59099999999999997</v>
      </c>
      <c r="DDQ18" s="1235"/>
      <c r="DDR18" s="1235">
        <v>0.57499999999999996</v>
      </c>
      <c r="DDS18" s="1235">
        <v>0.55800000000000005</v>
      </c>
      <c r="DDT18" s="1235">
        <v>0.55300000000000005</v>
      </c>
      <c r="DDU18" s="1235">
        <v>0.56200000000000006</v>
      </c>
      <c r="DDV18" s="1235"/>
      <c r="DDW18" s="1235">
        <v>0.59399999999999997</v>
      </c>
      <c r="DDX18" s="1235">
        <v>0.57599999999999996</v>
      </c>
      <c r="DDY18" s="1235">
        <v>0.57599999999999996</v>
      </c>
      <c r="DDZ18" s="1235">
        <v>0.58299999999999996</v>
      </c>
      <c r="DEA18" s="1235"/>
      <c r="DEB18" s="1235">
        <v>0.59099999999999997</v>
      </c>
      <c r="DEC18" s="1235">
        <v>0.57999999999999996</v>
      </c>
      <c r="DED18" s="1235"/>
      <c r="DEE18" s="1235"/>
      <c r="DEF18" s="1235">
        <v>0.58299999999999996</v>
      </c>
      <c r="DEG18" s="1235">
        <v>0.59399999999999997</v>
      </c>
      <c r="DEH18" s="1235"/>
      <c r="DEI18" s="1235"/>
      <c r="DEJ18" s="1235">
        <v>0.59399999999999997</v>
      </c>
      <c r="DEK18" s="1235">
        <v>0.58799999999999997</v>
      </c>
      <c r="DEL18" s="1235"/>
      <c r="DEM18" s="1235"/>
      <c r="DEN18" s="1235">
        <v>0.58899999999999997</v>
      </c>
      <c r="DEO18" s="1235">
        <v>0.59199999999999997</v>
      </c>
      <c r="DEP18" s="1235">
        <v>0.58399999999999996</v>
      </c>
      <c r="DEQ18" s="1235">
        <v>0.60399999999999998</v>
      </c>
      <c r="DER18" s="1235">
        <v>0.68300000000000005</v>
      </c>
      <c r="DES18" s="1235">
        <v>0.66300000000000003</v>
      </c>
      <c r="DET18" s="1235"/>
      <c r="DEU18" s="1235"/>
      <c r="DEV18" s="1235">
        <v>0.66700000000000004</v>
      </c>
      <c r="DEW18" s="1235">
        <v>0.65700000000000003</v>
      </c>
      <c r="DEX18" s="1235"/>
      <c r="DEY18" s="1235"/>
      <c r="DEZ18" s="1235">
        <v>0.65600000000000003</v>
      </c>
      <c r="DFA18" s="1235">
        <v>0.67900000000000005</v>
      </c>
      <c r="DFB18" s="1235"/>
      <c r="DFC18" s="1235"/>
      <c r="DFD18" s="1235">
        <v>0.65400000000000003</v>
      </c>
      <c r="DFE18" s="1235">
        <v>0.66300000000000003</v>
      </c>
      <c r="DFF18" s="1235">
        <v>0.57699999999999996</v>
      </c>
      <c r="DFG18" s="1235">
        <f t="shared" si="204"/>
        <v>0.57699999999999996</v>
      </c>
      <c r="DFH18" s="1235"/>
      <c r="DFI18" s="1235">
        <v>0.68100000000000005</v>
      </c>
      <c r="DFJ18" s="1235"/>
      <c r="DFK18" s="1235"/>
      <c r="DFL18" s="1235">
        <v>0.65500000000000003</v>
      </c>
      <c r="DFM18" s="1235"/>
      <c r="DFN18" s="1235"/>
      <c r="DFO18" s="1235">
        <v>0.66200000000000003</v>
      </c>
      <c r="DFP18" s="1235"/>
      <c r="DFQ18" s="1235"/>
      <c r="DFR18" s="1235">
        <v>0.93700000000000006</v>
      </c>
      <c r="DFS18" s="1235"/>
      <c r="DFT18" s="1235"/>
      <c r="DFU18" s="1237">
        <v>0.64700000000000002</v>
      </c>
      <c r="DFV18" s="1237">
        <v>0.65500000000000003</v>
      </c>
      <c r="DFW18" s="1237">
        <v>0.48699999999999999</v>
      </c>
      <c r="DFX18" s="1235">
        <v>0.66</v>
      </c>
      <c r="DFY18" s="1237"/>
      <c r="DFZ18" s="1237"/>
      <c r="DGA18" s="1237">
        <v>0.64</v>
      </c>
      <c r="DGB18" s="1237"/>
      <c r="DGC18" s="1237">
        <v>0.65200000000000002</v>
      </c>
      <c r="DGD18" s="1237"/>
      <c r="DGE18" s="1237">
        <v>0.66400000000000003</v>
      </c>
      <c r="DGF18" s="1237">
        <v>0.66200000000000003</v>
      </c>
      <c r="DGG18" s="1237"/>
      <c r="DGH18" s="1237"/>
      <c r="DGI18" s="1237"/>
      <c r="DGJ18" s="1237"/>
      <c r="DGK18" s="1237">
        <v>0.66200000000000003</v>
      </c>
      <c r="DGL18" s="1237">
        <v>0.63700000000000001</v>
      </c>
      <c r="DGM18" s="1237">
        <f t="shared" si="207"/>
        <v>0.48699999999999999</v>
      </c>
      <c r="DGN18" s="1237">
        <f t="shared" si="208"/>
        <v>0.66</v>
      </c>
      <c r="DGO18" s="1235">
        <v>0.95299999999999996</v>
      </c>
      <c r="DGP18" s="1237"/>
      <c r="DGQ18" s="6">
        <f t="shared" si="209"/>
        <v>0.95687885010266938</v>
      </c>
      <c r="DGR18" s="1235"/>
      <c r="DGS18" s="1235">
        <v>0.94299999999999995</v>
      </c>
      <c r="DGT18" s="1237"/>
      <c r="DGU18" s="1237"/>
      <c r="DGV18" s="1235">
        <v>0.94199999999999995</v>
      </c>
      <c r="DGW18" s="1235"/>
      <c r="DGX18" s="1235">
        <v>0.93200000000000005</v>
      </c>
      <c r="DGY18" s="1235">
        <v>0.91</v>
      </c>
      <c r="DGZ18" s="1235"/>
      <c r="DHA18" s="1235">
        <v>0.85099999999999998</v>
      </c>
      <c r="DHB18" s="1235">
        <f t="shared" si="210"/>
        <v>0.66</v>
      </c>
      <c r="DHC18" s="1235">
        <v>0.67300000000000004</v>
      </c>
      <c r="DHD18" s="1235"/>
      <c r="DHE18" s="1235">
        <v>0.66600000000000004</v>
      </c>
      <c r="DHF18" s="1235">
        <v>0.68200000000000005</v>
      </c>
      <c r="DHG18" s="1235">
        <v>0.66</v>
      </c>
      <c r="DHH18" s="1235">
        <v>0.69099999999999995</v>
      </c>
      <c r="DHI18" s="1235">
        <v>0.68200000000000005</v>
      </c>
      <c r="DHJ18" s="1235">
        <v>0.67</v>
      </c>
      <c r="DHK18" s="1235">
        <f t="shared" si="211"/>
        <v>0.66</v>
      </c>
      <c r="DHL18" s="1235"/>
      <c r="DHM18" s="1235"/>
      <c r="DHN18" s="1235">
        <v>0.71</v>
      </c>
      <c r="DHO18" s="1235">
        <v>0.72</v>
      </c>
      <c r="DHP18" s="1235"/>
      <c r="DHQ18" s="1235"/>
      <c r="DHR18" s="1235">
        <v>0.68400000000000005</v>
      </c>
      <c r="DHS18" s="1235">
        <f t="shared" si="212"/>
        <v>0.66</v>
      </c>
      <c r="DHT18" s="1235">
        <v>0.69399999999999995</v>
      </c>
      <c r="DHU18" s="1235">
        <v>0.70099999999999996</v>
      </c>
      <c r="DHV18" s="1235">
        <v>0.69699999999999995</v>
      </c>
      <c r="DHW18" s="1235">
        <v>0.68600000000000005</v>
      </c>
      <c r="DHX18" s="1235"/>
      <c r="DHY18" s="1235">
        <v>0.70099999999999996</v>
      </c>
      <c r="DHZ18" s="1235"/>
      <c r="DIA18" s="1235">
        <v>0.71899999999999997</v>
      </c>
      <c r="DIB18" s="1235">
        <v>0.68400000000000005</v>
      </c>
      <c r="DIC18" s="1235">
        <f t="shared" si="253"/>
        <v>0.66</v>
      </c>
      <c r="DID18" s="1235"/>
      <c r="DIE18" s="1235"/>
      <c r="DIF18" s="1235"/>
      <c r="DIG18" s="1235"/>
      <c r="DIH18" s="6">
        <f t="shared" si="213"/>
        <v>-1</v>
      </c>
      <c r="DII18" s="1284">
        <v>0.41599999999999998</v>
      </c>
      <c r="DIJ18" s="1235">
        <v>0.436</v>
      </c>
      <c r="DIK18" s="1235">
        <v>0.437</v>
      </c>
      <c r="DIL18" s="1235">
        <v>0.437</v>
      </c>
      <c r="DIM18" s="1235">
        <v>0.438</v>
      </c>
      <c r="DIN18" s="1235">
        <v>0.42499999999999999</v>
      </c>
      <c r="DIO18" s="1235">
        <v>0.44</v>
      </c>
      <c r="DIP18" s="1235">
        <f t="shared" si="214"/>
        <v>0.41599999999999998</v>
      </c>
      <c r="DIQ18" s="1235">
        <v>0.438</v>
      </c>
      <c r="DIR18" s="1235"/>
      <c r="DIS18" s="1235">
        <v>0.439</v>
      </c>
      <c r="DIT18" s="1235"/>
      <c r="DIU18" s="1308">
        <v>0.43</v>
      </c>
      <c r="DIV18" s="1402">
        <v>0.43</v>
      </c>
      <c r="DIW18" s="1235">
        <v>0.432</v>
      </c>
      <c r="DIX18" s="1235">
        <v>0.435</v>
      </c>
      <c r="DIY18" s="1235">
        <v>0.437</v>
      </c>
      <c r="DIZ18" s="1235">
        <v>0.42699999999999999</v>
      </c>
      <c r="DJA18" s="1235">
        <v>0.45400000000000001</v>
      </c>
      <c r="DJB18" s="1235">
        <v>0.435</v>
      </c>
      <c r="DJC18" s="1235"/>
      <c r="DJD18" s="1235">
        <v>0.437</v>
      </c>
      <c r="DJE18" s="1235">
        <v>0.438</v>
      </c>
      <c r="DJF18" s="1235">
        <v>0.42099999999999999</v>
      </c>
      <c r="DJG18" s="1235">
        <v>0.44800000000000001</v>
      </c>
      <c r="DJH18" s="1235"/>
      <c r="DJI18" s="1235">
        <v>0.45400000000000001</v>
      </c>
      <c r="DJJ18" s="1235">
        <v>0.45400000000000001</v>
      </c>
      <c r="DJK18" s="1235">
        <v>0.45100000000000001</v>
      </c>
      <c r="DJL18" s="1235">
        <v>0.44</v>
      </c>
      <c r="DJM18" s="1235"/>
      <c r="DJN18" s="1235">
        <v>0.45400000000000001</v>
      </c>
      <c r="DJO18" s="1235">
        <v>0.434</v>
      </c>
      <c r="DJP18" s="1235"/>
      <c r="DJQ18" s="1235"/>
      <c r="DJR18" s="1235">
        <v>0.442</v>
      </c>
      <c r="DJS18" s="1235">
        <v>0.45400000000000001</v>
      </c>
      <c r="DJT18" s="1235"/>
      <c r="DJU18" s="1235"/>
      <c r="DJV18" s="1235">
        <v>0.45400000000000001</v>
      </c>
      <c r="DJW18" s="1235">
        <v>0.442</v>
      </c>
      <c r="DJX18" s="1235"/>
      <c r="DJY18" s="1235"/>
      <c r="DJZ18" s="1235">
        <v>0.44400000000000001</v>
      </c>
      <c r="DKA18" s="1235">
        <v>0.45100000000000001</v>
      </c>
      <c r="DKB18" s="1235">
        <v>0.44700000000000001</v>
      </c>
      <c r="DKC18" s="1235">
        <v>0.45500000000000002</v>
      </c>
      <c r="DKD18" s="1235">
        <v>0.52</v>
      </c>
      <c r="DKE18" s="1235">
        <v>0.502</v>
      </c>
      <c r="DKF18" s="1235"/>
      <c r="DKG18" s="1235"/>
      <c r="DKH18" s="1235">
        <v>0.505</v>
      </c>
      <c r="DKI18" s="1235">
        <v>0.501</v>
      </c>
      <c r="DKJ18" s="1235"/>
      <c r="DKK18" s="1235"/>
      <c r="DKL18" s="1235">
        <v>0.495</v>
      </c>
      <c r="DKM18" s="1235">
        <v>0.48799999999999999</v>
      </c>
      <c r="DKN18" s="1235"/>
      <c r="DKO18" s="1235"/>
      <c r="DKP18" s="1235">
        <v>0.495</v>
      </c>
      <c r="DKQ18" s="1235">
        <v>0.50700000000000001</v>
      </c>
      <c r="DKR18" s="1235">
        <v>0.42599999999999999</v>
      </c>
      <c r="DKS18" s="1235">
        <f t="shared" si="216"/>
        <v>0.42599999999999999</v>
      </c>
      <c r="DKT18" s="1235"/>
      <c r="DKU18" s="1235">
        <v>0.51900000000000002</v>
      </c>
      <c r="DKV18" s="1235"/>
      <c r="DKW18" s="1235"/>
      <c r="DKX18" s="1235">
        <v>0.51</v>
      </c>
      <c r="DKY18" s="1235"/>
      <c r="DKZ18" s="1235"/>
      <c r="DLA18" s="1235">
        <v>0.48699999999999999</v>
      </c>
      <c r="DLB18" s="1235"/>
      <c r="DLC18" s="1235"/>
      <c r="DLD18" s="1235">
        <v>0.75900000000000001</v>
      </c>
      <c r="DLE18" s="1235"/>
      <c r="DLF18" s="1235"/>
      <c r="DLG18" s="1237">
        <v>0.48899999999999999</v>
      </c>
      <c r="DLH18" s="1237">
        <v>0.495</v>
      </c>
      <c r="DLI18" s="1237">
        <f t="shared" si="217"/>
        <v>0.42599999999999999</v>
      </c>
      <c r="DLJ18" s="1237">
        <v>0.5</v>
      </c>
      <c r="DLK18" s="1237"/>
      <c r="DLL18" s="1237"/>
      <c r="DLM18" s="1237">
        <v>0.49199999999999999</v>
      </c>
      <c r="DLN18" s="1237"/>
      <c r="DLO18" s="1237">
        <v>0.502</v>
      </c>
      <c r="DLP18" s="1237"/>
      <c r="DLQ18" s="1237">
        <v>0.51100000000000001</v>
      </c>
      <c r="DLR18" s="1237">
        <v>0.504</v>
      </c>
      <c r="DLS18" s="1237"/>
      <c r="DLT18" s="1237"/>
      <c r="DLU18" s="1237"/>
      <c r="DLV18" s="1237">
        <v>0.51</v>
      </c>
      <c r="DLW18" s="1235">
        <v>0.52</v>
      </c>
      <c r="DLX18" s="1235">
        <f t="shared" si="219"/>
        <v>0.42599999999999999</v>
      </c>
      <c r="DLY18" s="1235">
        <f t="shared" si="220"/>
        <v>0.5</v>
      </c>
      <c r="DLZ18" s="1235">
        <v>0.74</v>
      </c>
      <c r="DMA18" s="1235"/>
      <c r="DMB18" s="6">
        <f t="shared" si="221"/>
        <v>0.73708920187793425</v>
      </c>
      <c r="DMC18" s="1235"/>
      <c r="DMD18" s="1235">
        <v>0.71199999999999997</v>
      </c>
      <c r="DME18" s="1237"/>
      <c r="DMF18" s="1237"/>
      <c r="DMG18" s="1235">
        <v>0.74299999999999999</v>
      </c>
      <c r="DMH18" s="1235"/>
      <c r="DMI18" s="1235">
        <v>0.72099999999999997</v>
      </c>
      <c r="DMJ18" s="1235">
        <v>0.72899999999999998</v>
      </c>
      <c r="DMK18" s="1235"/>
      <c r="DML18" s="1235">
        <v>0.66600000000000004</v>
      </c>
      <c r="DMM18" s="1235">
        <f t="shared" si="222"/>
        <v>0.5</v>
      </c>
      <c r="DMN18" s="1235">
        <v>0.52300000000000002</v>
      </c>
      <c r="DMO18" s="1235"/>
      <c r="DMP18" s="1235">
        <v>0.51700000000000002</v>
      </c>
      <c r="DMQ18" s="1574">
        <v>0.51500000000000001</v>
      </c>
      <c r="DMR18" s="1235">
        <f t="shared" si="223"/>
        <v>0.5</v>
      </c>
      <c r="DMS18" s="1235"/>
      <c r="DMT18" s="1235"/>
      <c r="DMU18" s="1235">
        <v>0.52700000000000002</v>
      </c>
      <c r="DMV18" s="1235">
        <v>0.54400000000000004</v>
      </c>
      <c r="DMW18" s="1235"/>
      <c r="DMX18" s="1235"/>
      <c r="DMY18" s="1235">
        <v>0.49</v>
      </c>
      <c r="DMZ18" s="1235">
        <f t="shared" si="224"/>
        <v>0.49</v>
      </c>
      <c r="DNA18" s="1235">
        <v>0.51200000000000001</v>
      </c>
      <c r="DNB18" s="1235">
        <v>0.51600000000000001</v>
      </c>
      <c r="DNC18" s="1235">
        <v>0.502</v>
      </c>
      <c r="DND18" s="1235">
        <v>0.496</v>
      </c>
      <c r="DNE18" s="1235"/>
      <c r="DNF18" s="1235">
        <v>0.496</v>
      </c>
      <c r="DNG18" s="1235"/>
      <c r="DNH18" s="1235">
        <v>0.51800000000000002</v>
      </c>
      <c r="DNI18" s="1235">
        <v>0.49</v>
      </c>
      <c r="DNJ18" s="1235">
        <f t="shared" si="254"/>
        <v>0.49</v>
      </c>
      <c r="DNK18" s="1235"/>
      <c r="DNL18" s="1235"/>
      <c r="DNM18" s="1235"/>
      <c r="DNN18" s="1235"/>
      <c r="DNO18" s="6">
        <f t="shared" si="255"/>
        <v>-1</v>
      </c>
      <c r="DNP18" s="1284">
        <v>0.63500000000000001</v>
      </c>
      <c r="DNQ18" s="1235">
        <v>0.66500000000000004</v>
      </c>
      <c r="DNR18" s="1235">
        <v>0.65800000000000003</v>
      </c>
      <c r="DNS18" s="1235"/>
      <c r="DNT18" s="1235"/>
      <c r="DNU18" s="1235"/>
      <c r="DNV18" s="1401">
        <v>0.81</v>
      </c>
      <c r="DNW18" s="1235">
        <v>0.71699999999999997</v>
      </c>
      <c r="DNX18" s="1235">
        <v>0.7</v>
      </c>
      <c r="DNY18" s="1235">
        <v>0.70399999999999996</v>
      </c>
      <c r="DNZ18" s="1235">
        <v>0.71099999999999997</v>
      </c>
      <c r="DOA18" s="1235"/>
      <c r="DOB18" s="1235">
        <v>0.71199999999999997</v>
      </c>
      <c r="DOC18" s="1235">
        <v>0.70499999999999996</v>
      </c>
      <c r="DOD18" s="1235"/>
      <c r="DOE18" s="1235">
        <v>0.73299999999999998</v>
      </c>
      <c r="DOF18" s="1235"/>
      <c r="DOG18" s="1235">
        <v>0.73499999999999999</v>
      </c>
      <c r="DOH18" s="1235">
        <v>0.73899999999999999</v>
      </c>
      <c r="DOI18" s="1235">
        <v>0.73599999999999999</v>
      </c>
      <c r="DOJ18" s="1235">
        <v>0.74199999999999999</v>
      </c>
      <c r="DOK18" s="1235">
        <v>0.73899999999999999</v>
      </c>
      <c r="DOL18" s="1235">
        <v>0.73799999999999999</v>
      </c>
      <c r="DOM18" s="1235">
        <v>0.85399999999999998</v>
      </c>
      <c r="DON18" s="1235">
        <v>0.84299999999999997</v>
      </c>
      <c r="DOO18" s="1235"/>
      <c r="DOP18" s="1235">
        <v>0.84799999999999998</v>
      </c>
      <c r="DOQ18" s="1235"/>
      <c r="DOR18" s="1235">
        <v>0.81599999999999995</v>
      </c>
      <c r="DOS18" s="1235">
        <v>0.79700000000000004</v>
      </c>
      <c r="DOT18" s="1235">
        <f t="shared" si="226"/>
        <v>0.79700000000000004</v>
      </c>
      <c r="DOU18" s="1235">
        <v>0.81499999999999995</v>
      </c>
      <c r="DOV18" s="1235"/>
      <c r="DOW18" s="1235"/>
      <c r="DOX18" s="1235"/>
      <c r="DOY18" s="1235"/>
      <c r="DOZ18" s="1235">
        <v>0.82</v>
      </c>
      <c r="DPA18" s="1235"/>
      <c r="DPB18" s="1235">
        <v>0.80500000000000005</v>
      </c>
      <c r="DPC18" s="1235"/>
      <c r="DPD18" s="1235">
        <v>1.2569999999999999</v>
      </c>
      <c r="DPE18" s="1235"/>
      <c r="DPF18" s="1237">
        <v>0.82699999999999996</v>
      </c>
      <c r="DPG18" s="1237">
        <f t="shared" si="227"/>
        <v>0.79700000000000004</v>
      </c>
      <c r="DPH18" s="1237"/>
      <c r="DPI18" s="1237">
        <v>0.82299999999999995</v>
      </c>
      <c r="DPJ18" s="1237"/>
      <c r="DPK18" s="1237">
        <v>0.82399999999999995</v>
      </c>
      <c r="DPL18" s="1237"/>
      <c r="DPM18" s="1237">
        <v>0.83199999999999996</v>
      </c>
      <c r="DPN18" s="1237">
        <v>0.82099999999999995</v>
      </c>
      <c r="DPO18" s="1237"/>
      <c r="DPP18" s="1237"/>
      <c r="DPQ18" s="1235">
        <v>0.85</v>
      </c>
      <c r="DPR18" s="1235">
        <f t="shared" si="228"/>
        <v>0.79700000000000004</v>
      </c>
      <c r="DPS18" s="1235">
        <v>1.3759999999999999</v>
      </c>
      <c r="DPT18" s="1235"/>
      <c r="DPU18" s="1235"/>
      <c r="DPV18" s="1235">
        <v>1.345</v>
      </c>
      <c r="DPW18" s="1235"/>
      <c r="DPX18" s="1235"/>
      <c r="DPY18" s="1235">
        <v>1.3620000000000001</v>
      </c>
      <c r="DPZ18" s="1235"/>
      <c r="DQA18" s="1235">
        <v>1.3480000000000001</v>
      </c>
      <c r="DQB18" s="1235">
        <v>1.3839999999999999</v>
      </c>
      <c r="DQC18" s="1235"/>
      <c r="DQD18" s="1235">
        <v>1.1879999999999999</v>
      </c>
      <c r="DQE18" s="1235">
        <f t="shared" si="229"/>
        <v>0.79700000000000004</v>
      </c>
      <c r="DQF18" s="1235">
        <v>0.872</v>
      </c>
      <c r="DQG18" s="1235"/>
      <c r="DQH18" s="1235">
        <v>0.86599999999999999</v>
      </c>
      <c r="DQI18" s="1574">
        <v>0.85199999999999998</v>
      </c>
      <c r="DQJ18" s="1235">
        <f t="shared" si="230"/>
        <v>0.79700000000000004</v>
      </c>
      <c r="DQK18" s="1235"/>
      <c r="DQL18" s="1235"/>
      <c r="DQM18" s="1235">
        <v>0.86099999999999999</v>
      </c>
      <c r="DQN18" s="1235">
        <v>0.87</v>
      </c>
      <c r="DQO18" s="1235"/>
      <c r="DQP18" s="1235"/>
      <c r="DQQ18" s="1235">
        <v>0.78900000000000003</v>
      </c>
      <c r="DQR18" s="1235">
        <f t="shared" si="231"/>
        <v>0.78900000000000003</v>
      </c>
      <c r="DQS18" s="1235">
        <v>0.85099999999999998</v>
      </c>
      <c r="DQT18" s="1235">
        <v>0.85299999999999998</v>
      </c>
      <c r="DQU18" s="1235">
        <v>0.81799999999999995</v>
      </c>
      <c r="DQV18" s="1235">
        <v>0.83899999999999997</v>
      </c>
      <c r="DQW18" s="1235"/>
      <c r="DQX18" s="1235">
        <v>0.83399999999999996</v>
      </c>
      <c r="DQY18" s="1235"/>
      <c r="DQZ18" s="1235">
        <v>0.83899999999999997</v>
      </c>
      <c r="DRA18" s="1235">
        <v>0.78900000000000003</v>
      </c>
      <c r="DRB18" s="1235">
        <f t="shared" si="256"/>
        <v>0.78900000000000003</v>
      </c>
      <c r="DRC18" s="1235"/>
      <c r="DRD18" s="1235"/>
      <c r="DRE18" s="1235"/>
      <c r="DRF18" s="1235"/>
      <c r="DRG18" s="6">
        <f t="shared" si="257"/>
        <v>-1</v>
      </c>
      <c r="DRH18" s="347"/>
      <c r="DRI18" s="77"/>
      <c r="DRJ18" s="77"/>
      <c r="DRK18" s="36"/>
      <c r="DRL18" s="47" t="str">
        <f t="shared" si="232"/>
        <v>2. Within 10% deviation from baseline</v>
      </c>
      <c r="DRM18" s="102" t="str">
        <f t="shared" si="233"/>
        <v>2. Within 10% deviation from baseline</v>
      </c>
      <c r="DRN18" s="47" t="str">
        <f t="shared" si="234"/>
        <v>2. Within 10% deviation from baseline</v>
      </c>
      <c r="DRO18" s="102" t="str">
        <f t="shared" si="235"/>
        <v>2. Within 10% deviation from baseline</v>
      </c>
      <c r="DRP18" s="47" t="str">
        <f t="shared" si="236"/>
        <v xml:space="preserve">1. Better than baseline </v>
      </c>
      <c r="DRQ18" s="77" t="str">
        <f t="shared" si="237"/>
        <v>3. Missing baseline</v>
      </c>
      <c r="DRR18" s="77" t="str">
        <f t="shared" si="238"/>
        <v>3. Missing baseline</v>
      </c>
      <c r="DRS18" s="47" t="str">
        <f t="shared" si="239"/>
        <v>3. Missing baseline</v>
      </c>
      <c r="DRT18" s="47" t="str">
        <f t="shared" si="240"/>
        <v xml:space="preserve">1. Better than baseline </v>
      </c>
      <c r="DRU18" s="47" t="str">
        <f t="shared" si="241"/>
        <v xml:space="preserve">1. Better than baseline </v>
      </c>
      <c r="DRV18" s="47" t="str">
        <f t="shared" si="242"/>
        <v xml:space="preserve">1. Better than baseline </v>
      </c>
      <c r="DRW18" s="47" t="str">
        <f t="shared" si="243"/>
        <v xml:space="preserve">1. Better than baseline </v>
      </c>
      <c r="DRX18" s="47" t="str">
        <f t="shared" si="244"/>
        <v xml:space="preserve">1. Better than baseline </v>
      </c>
    </row>
    <row r="19" spans="1:3196" s="4" customFormat="1" ht="15" customHeight="1" thickBot="1" x14ac:dyDescent="0.4">
      <c r="A19" s="11">
        <v>17</v>
      </c>
      <c r="B19" s="88" t="s">
        <v>16</v>
      </c>
      <c r="C19" s="88" t="s">
        <v>1144</v>
      </c>
      <c r="D19" s="157" t="s">
        <v>1201</v>
      </c>
      <c r="E19" s="198" t="s">
        <v>1201</v>
      </c>
      <c r="F19" s="90" t="str">
        <f t="shared" si="0"/>
        <v>LibraryNavigation_Home-Previous-Page-Turn</v>
      </c>
      <c r="G19" s="90" t="s">
        <v>1208</v>
      </c>
      <c r="H19" s="90"/>
      <c r="I19" s="84" t="s">
        <v>1208</v>
      </c>
      <c r="J19" s="84" t="s">
        <v>1209</v>
      </c>
      <c r="K19" s="179"/>
      <c r="L19" s="179">
        <v>0.66700000000000004</v>
      </c>
      <c r="M19" s="179">
        <v>0.67600000000000005</v>
      </c>
      <c r="N19" s="179">
        <v>0.68400000000000005</v>
      </c>
      <c r="O19" s="179">
        <v>0.68600000000000005</v>
      </c>
      <c r="P19" s="179">
        <v>0.68899999999999995</v>
      </c>
      <c r="Q19" s="179">
        <v>0.70699999999999996</v>
      </c>
      <c r="R19" s="179">
        <v>0.71</v>
      </c>
      <c r="S19" s="179">
        <v>0.68</v>
      </c>
      <c r="T19" s="77">
        <v>0.67</v>
      </c>
      <c r="U19" s="77">
        <v>0.70299999999999996</v>
      </c>
      <c r="V19" s="77"/>
      <c r="W19" s="77">
        <v>0.68400000000000005</v>
      </c>
      <c r="X19" s="77">
        <v>0.68</v>
      </c>
      <c r="Y19" s="77">
        <v>0.67200000000000004</v>
      </c>
      <c r="Z19" s="77">
        <v>0.67800000000000005</v>
      </c>
      <c r="AA19" s="77">
        <v>0.67900000000000005</v>
      </c>
      <c r="AB19" s="77">
        <v>0.66300000000000003</v>
      </c>
      <c r="AC19" s="77">
        <v>0.70599999999999996</v>
      </c>
      <c r="AD19" s="77">
        <f t="shared" si="1"/>
        <v>0.67</v>
      </c>
      <c r="AE19" s="77">
        <v>0.69599999999999995</v>
      </c>
      <c r="AF19" s="77">
        <v>0.71899999999999997</v>
      </c>
      <c r="AG19" s="77"/>
      <c r="AH19" s="77">
        <v>0.71899999999999997</v>
      </c>
      <c r="AI19" s="77">
        <v>0.71499999999999997</v>
      </c>
      <c r="AJ19" s="77">
        <v>0.71799999999999997</v>
      </c>
      <c r="AK19" s="77">
        <v>0.68500000000000005</v>
      </c>
      <c r="AL19" s="77">
        <v>0.65500000000000003</v>
      </c>
      <c r="AM19" s="77">
        <v>0.65500000000000003</v>
      </c>
      <c r="AN19" s="77">
        <v>0.67600000000000005</v>
      </c>
      <c r="AO19" s="77">
        <v>0.67600000000000005</v>
      </c>
      <c r="AP19" s="77">
        <v>0.69099999999999995</v>
      </c>
      <c r="AQ19" s="77">
        <v>0.68200000000000005</v>
      </c>
      <c r="AR19" s="77">
        <v>0.69</v>
      </c>
      <c r="AS19" s="77">
        <f t="shared" si="2"/>
        <v>0.67</v>
      </c>
      <c r="AT19" s="77">
        <v>0.70199999999999996</v>
      </c>
      <c r="AU19" s="77">
        <v>0.66900000000000004</v>
      </c>
      <c r="AV19" s="77">
        <v>0.69599999999999995</v>
      </c>
      <c r="AW19" s="77">
        <v>0.70499999999999996</v>
      </c>
      <c r="AX19" s="77">
        <v>0.70399999999999996</v>
      </c>
      <c r="AY19" s="77">
        <v>0.72</v>
      </c>
      <c r="AZ19" s="77">
        <v>0.69799999999999995</v>
      </c>
      <c r="BA19" s="77">
        <v>0.71299999999999997</v>
      </c>
      <c r="BB19" s="77"/>
      <c r="BC19" s="77">
        <v>0.70699999999999996</v>
      </c>
      <c r="BD19" s="77">
        <v>0.7</v>
      </c>
      <c r="BE19" s="77">
        <v>0.67</v>
      </c>
      <c r="BF19" s="49">
        <v>0.7</v>
      </c>
      <c r="BG19" s="49">
        <f t="shared" si="265"/>
        <v>0.67</v>
      </c>
      <c r="BH19" s="77">
        <v>0.71299999999999997</v>
      </c>
      <c r="BI19" s="77">
        <v>0.71399999999999997</v>
      </c>
      <c r="BJ19" s="77">
        <v>0.72</v>
      </c>
      <c r="BK19" s="77">
        <v>0.71599999999999997</v>
      </c>
      <c r="BL19" s="77">
        <v>0.72099999999999997</v>
      </c>
      <c r="BM19" s="77">
        <v>0.71699999999999997</v>
      </c>
      <c r="BN19" s="77">
        <v>0.70899999999999996</v>
      </c>
      <c r="BO19" s="77">
        <v>0.71799999999999997</v>
      </c>
      <c r="BP19" s="77">
        <v>0.70699999999999996</v>
      </c>
      <c r="BQ19" s="77">
        <v>0.72</v>
      </c>
      <c r="BR19" s="77">
        <v>0.67</v>
      </c>
      <c r="BS19" s="77"/>
      <c r="BT19" s="77">
        <v>0.71</v>
      </c>
      <c r="BU19" s="77">
        <v>0.70299999999999996</v>
      </c>
      <c r="BV19" s="77">
        <v>0.70499999999999996</v>
      </c>
      <c r="BW19" s="77"/>
      <c r="BX19" s="77">
        <v>0.70099999999999996</v>
      </c>
      <c r="BY19" s="77">
        <v>0.71599999999999997</v>
      </c>
      <c r="BZ19" s="77">
        <v>0.72</v>
      </c>
      <c r="CA19" s="77"/>
      <c r="CB19" s="77">
        <v>0.71399999999999997</v>
      </c>
      <c r="CC19" s="77">
        <v>0.71799999999999997</v>
      </c>
      <c r="CD19" s="77">
        <v>0.71</v>
      </c>
      <c r="CE19" s="77">
        <v>0.73</v>
      </c>
      <c r="CF19" s="77">
        <f t="shared" si="3"/>
        <v>0.67</v>
      </c>
      <c r="CG19" s="77">
        <v>0.72599999999999998</v>
      </c>
      <c r="CH19" s="77"/>
      <c r="CI19" s="77">
        <v>0.71699999999999997</v>
      </c>
      <c r="CJ19" s="77">
        <v>0.72499999999999998</v>
      </c>
      <c r="CK19" s="77">
        <v>0.71499999999999997</v>
      </c>
      <c r="CL19" s="77"/>
      <c r="CM19" s="77">
        <v>0.71799999999999997</v>
      </c>
      <c r="CN19" s="77">
        <v>0.72599999999999998</v>
      </c>
      <c r="CO19" s="77"/>
      <c r="CP19" s="77">
        <v>0.73199999999999998</v>
      </c>
      <c r="CQ19" s="77">
        <f t="shared" si="4"/>
        <v>0.67</v>
      </c>
      <c r="CR19" s="77">
        <v>0.72299999999999998</v>
      </c>
      <c r="CS19" s="77">
        <v>0.72299999999999998</v>
      </c>
      <c r="CT19" s="77">
        <v>0.71499999999999997</v>
      </c>
      <c r="CU19" s="77"/>
      <c r="CV19" s="77">
        <v>0.71799999999999997</v>
      </c>
      <c r="CW19" s="77">
        <v>0.71099999999999997</v>
      </c>
      <c r="CX19" s="77">
        <v>0.71299999999999997</v>
      </c>
      <c r="CY19" s="77"/>
      <c r="CZ19" s="77">
        <v>0.70599999999999996</v>
      </c>
      <c r="DA19" s="77">
        <v>0.71399999999999997</v>
      </c>
      <c r="DB19" s="77">
        <f t="shared" si="5"/>
        <v>0.67</v>
      </c>
      <c r="DC19" s="77">
        <v>0.71199999999999997</v>
      </c>
      <c r="DD19" s="77">
        <v>0.72099999999999997</v>
      </c>
      <c r="DE19" s="77">
        <v>0.71099999999999997</v>
      </c>
      <c r="DF19" s="77">
        <v>0.70099999999999996</v>
      </c>
      <c r="DG19" s="77">
        <v>0.70699999999999996</v>
      </c>
      <c r="DH19" s="77">
        <v>0.69599999999999995</v>
      </c>
      <c r="DI19" s="77">
        <v>0.70699999999999996</v>
      </c>
      <c r="DJ19" s="77">
        <v>0.70899999999999996</v>
      </c>
      <c r="DK19" s="77">
        <v>0.71199999999999997</v>
      </c>
      <c r="DL19" s="77">
        <v>0.71</v>
      </c>
      <c r="DM19" s="77">
        <v>0.72799999999999998</v>
      </c>
      <c r="DN19" s="77">
        <f t="shared" si="276"/>
        <v>0.67</v>
      </c>
      <c r="DO19" s="47">
        <v>0.71499999999999997</v>
      </c>
      <c r="DP19" s="47"/>
      <c r="DQ19" s="102">
        <v>0.72099999999999997</v>
      </c>
      <c r="DR19" s="47">
        <v>0.71399999999999997</v>
      </c>
      <c r="DS19" s="47">
        <v>0.71399999999999997</v>
      </c>
      <c r="DT19" s="47">
        <v>0.72099999999999997</v>
      </c>
      <c r="DU19" s="47">
        <v>0.70199999999999996</v>
      </c>
      <c r="DV19" s="47">
        <v>0.72399999999999998</v>
      </c>
      <c r="DW19" s="47">
        <v>0.69499999999999995</v>
      </c>
      <c r="DX19" s="47">
        <v>0.70399999999999996</v>
      </c>
      <c r="DY19" s="51">
        <v>0.69599999999999995</v>
      </c>
      <c r="DZ19" s="51">
        <v>0.71299999999999997</v>
      </c>
      <c r="EA19" s="51">
        <f t="shared" si="277"/>
        <v>0.67</v>
      </c>
      <c r="EB19" s="51">
        <v>0.72499999999999998</v>
      </c>
      <c r="EC19" s="51">
        <v>0.70499999999999996</v>
      </c>
      <c r="ED19" s="51">
        <v>0.71</v>
      </c>
      <c r="EE19" s="51"/>
      <c r="EF19" s="51">
        <v>0.70499999999999996</v>
      </c>
      <c r="EG19" s="51">
        <v>0.70499999999999996</v>
      </c>
      <c r="EH19" s="51">
        <v>0.71</v>
      </c>
      <c r="EI19" s="51">
        <v>0.70799999999999996</v>
      </c>
      <c r="EJ19" s="51">
        <v>0.70499999999999996</v>
      </c>
      <c r="EK19" s="51">
        <v>0.70499999999999996</v>
      </c>
      <c r="EL19" s="51">
        <v>0.71299999999999997</v>
      </c>
      <c r="EM19" s="51">
        <f t="shared" si="8"/>
        <v>0.67</v>
      </c>
      <c r="EN19" s="51">
        <v>0.71199999999999997</v>
      </c>
      <c r="EO19" s="51">
        <v>0.71299999999999997</v>
      </c>
      <c r="EP19" s="51">
        <v>0.70799999999999996</v>
      </c>
      <c r="EQ19" s="49">
        <v>0.70799999999999996</v>
      </c>
      <c r="ER19" s="49">
        <v>0.70699999999999996</v>
      </c>
      <c r="ES19" s="49">
        <v>0.70499999999999996</v>
      </c>
      <c r="ET19" s="49">
        <v>0.70499999999999996</v>
      </c>
      <c r="EU19" s="49"/>
      <c r="EV19" s="49">
        <v>0.71199999999999997</v>
      </c>
      <c r="EW19" s="51">
        <v>0.68100000000000005</v>
      </c>
      <c r="EX19" s="47">
        <f t="shared" si="9"/>
        <v>0.67</v>
      </c>
      <c r="EY19" s="47">
        <v>0.70499999999999996</v>
      </c>
      <c r="EZ19" s="47">
        <v>0.70499999999999996</v>
      </c>
      <c r="FA19" s="47">
        <v>0.71</v>
      </c>
      <c r="FB19" s="47">
        <v>0.71</v>
      </c>
      <c r="FC19" s="47">
        <v>0.70499999999999996</v>
      </c>
      <c r="FD19" s="47"/>
      <c r="FE19" s="47">
        <v>0.71899999999999997</v>
      </c>
      <c r="FF19" s="47">
        <v>0.70699999999999996</v>
      </c>
      <c r="FG19" s="47">
        <v>0.71899999999999997</v>
      </c>
      <c r="FH19" s="47">
        <v>0.72</v>
      </c>
      <c r="FI19" s="47">
        <v>0.72</v>
      </c>
      <c r="FJ19" s="47">
        <v>0.71599999999999997</v>
      </c>
      <c r="FK19" s="51">
        <v>0.71799999999999997</v>
      </c>
      <c r="FL19" s="51">
        <f t="shared" si="10"/>
        <v>0.67</v>
      </c>
      <c r="FM19" s="51">
        <v>0.72</v>
      </c>
      <c r="FN19" s="51">
        <v>0.72</v>
      </c>
      <c r="FO19" s="51">
        <v>0.72</v>
      </c>
      <c r="FP19" s="51">
        <v>0.72</v>
      </c>
      <c r="FQ19" s="51">
        <v>0.72</v>
      </c>
      <c r="FR19" s="49">
        <v>0.7</v>
      </c>
      <c r="FS19" s="47">
        <v>0.72</v>
      </c>
      <c r="FT19" s="47">
        <v>0.71</v>
      </c>
      <c r="FU19" s="47">
        <v>0.71799999999999997</v>
      </c>
      <c r="FV19" s="47">
        <v>0.7</v>
      </c>
      <c r="FW19" s="47">
        <v>0.71</v>
      </c>
      <c r="FX19" s="47">
        <f t="shared" si="275"/>
        <v>0.67</v>
      </c>
      <c r="FY19" s="47">
        <v>0.71</v>
      </c>
      <c r="FZ19" s="47">
        <v>0.71</v>
      </c>
      <c r="GA19" s="47"/>
      <c r="GB19" s="47">
        <v>0.71</v>
      </c>
      <c r="GC19" s="47">
        <v>0.71</v>
      </c>
      <c r="GD19" s="47">
        <v>0.72</v>
      </c>
      <c r="GE19" s="47">
        <v>0.72</v>
      </c>
      <c r="GF19" s="47"/>
      <c r="GG19" s="47">
        <v>0.7</v>
      </c>
      <c r="GH19" s="47">
        <v>0.7</v>
      </c>
      <c r="GI19" s="47">
        <v>0.69</v>
      </c>
      <c r="GJ19" s="47">
        <v>0.69799999999999995</v>
      </c>
      <c r="GK19" s="47">
        <v>0.70199999999999996</v>
      </c>
      <c r="GL19" s="47">
        <v>0.69699999999999995</v>
      </c>
      <c r="GM19" s="47">
        <v>0.69</v>
      </c>
      <c r="GN19" s="47"/>
      <c r="GO19" s="47">
        <v>0.68799999999999994</v>
      </c>
      <c r="GP19" s="47"/>
      <c r="GQ19" s="47">
        <v>0.71</v>
      </c>
      <c r="GR19" s="47">
        <v>0.70599999999999996</v>
      </c>
      <c r="GS19" s="47">
        <v>0.69699999999999995</v>
      </c>
      <c r="GT19" s="47"/>
      <c r="GU19" s="47">
        <v>0.70099999999999996</v>
      </c>
      <c r="GV19" s="47">
        <v>0.68799999999999994</v>
      </c>
      <c r="GW19" s="47">
        <v>0.70099999999999996</v>
      </c>
      <c r="GX19" s="47">
        <v>0.71399999999999997</v>
      </c>
      <c r="GY19" s="47">
        <v>0.68500000000000005</v>
      </c>
      <c r="GZ19" s="47">
        <v>0.69699999999999995</v>
      </c>
      <c r="HA19" s="47"/>
      <c r="HB19" s="47">
        <v>0.72</v>
      </c>
      <c r="HC19" s="47">
        <f t="shared" si="12"/>
        <v>0.67</v>
      </c>
      <c r="HD19" s="47">
        <v>0.70899999999999996</v>
      </c>
      <c r="HE19" s="47">
        <v>0.68799999999999994</v>
      </c>
      <c r="HF19" s="47">
        <v>0.70199999999999996</v>
      </c>
      <c r="HG19" s="47">
        <v>0.69799999999999995</v>
      </c>
      <c r="HH19" s="51">
        <v>0.70199999999999996</v>
      </c>
      <c r="HI19" s="49">
        <f t="shared" si="13"/>
        <v>0.67</v>
      </c>
      <c r="HJ19" s="49">
        <v>0.70499999999999996</v>
      </c>
      <c r="HK19" s="49">
        <v>0.71</v>
      </c>
      <c r="HL19" s="49">
        <v>0.70899999999999996</v>
      </c>
      <c r="HM19" s="49">
        <v>0.71</v>
      </c>
      <c r="HN19" s="50"/>
      <c r="HO19" s="50">
        <v>0.71199999999999997</v>
      </c>
      <c r="HP19" s="50">
        <v>0.70499999999999996</v>
      </c>
      <c r="HQ19" s="50">
        <v>0.69499999999999995</v>
      </c>
      <c r="HR19" s="50">
        <v>0.70199999999999996</v>
      </c>
      <c r="HS19" s="50">
        <v>0.70799999999999996</v>
      </c>
      <c r="HT19" s="50"/>
      <c r="HU19" s="50">
        <v>0.71599999999999997</v>
      </c>
      <c r="HV19" s="50"/>
      <c r="HW19" s="50">
        <v>0.71099999999999997</v>
      </c>
      <c r="HX19" s="50">
        <v>0.71399999999999997</v>
      </c>
      <c r="HY19" s="49">
        <f t="shared" si="14"/>
        <v>0.67</v>
      </c>
      <c r="HZ19" s="50"/>
      <c r="IA19" s="7">
        <f t="shared" si="15"/>
        <v>6.5671641791044663E-2</v>
      </c>
      <c r="IB19" s="102"/>
      <c r="IC19" s="102">
        <v>0.85799999999999998</v>
      </c>
      <c r="ID19" s="102">
        <v>0.89800000000000002</v>
      </c>
      <c r="IE19" s="102">
        <v>0.82499999999999996</v>
      </c>
      <c r="IF19" s="102">
        <v>0.86299999999999999</v>
      </c>
      <c r="IG19" s="102">
        <v>0.878</v>
      </c>
      <c r="IH19" s="102">
        <v>0.86</v>
      </c>
      <c r="II19" s="102">
        <v>0.83499999999999996</v>
      </c>
      <c r="IJ19" s="102">
        <v>0.86299999999999999</v>
      </c>
      <c r="IK19" s="102">
        <v>0.83699999999999997</v>
      </c>
      <c r="IL19" s="102">
        <v>0.85</v>
      </c>
      <c r="IM19" s="102">
        <v>0.84</v>
      </c>
      <c r="IN19" s="102">
        <v>0.83599999999999997</v>
      </c>
      <c r="IO19" s="102">
        <v>0.83</v>
      </c>
      <c r="IP19" s="102">
        <v>0.84</v>
      </c>
      <c r="IQ19" s="102">
        <v>0.86</v>
      </c>
      <c r="IR19" s="102">
        <f t="shared" si="16"/>
        <v>0.83499999999999996</v>
      </c>
      <c r="IS19" s="102">
        <v>0.85699999999999998</v>
      </c>
      <c r="IT19" s="102">
        <v>0.86</v>
      </c>
      <c r="IU19" s="102">
        <v>0.84799999999999998</v>
      </c>
      <c r="IV19" s="102">
        <v>0.874</v>
      </c>
      <c r="IW19" s="102">
        <v>0.85699999999999998</v>
      </c>
      <c r="IX19" s="102"/>
      <c r="IY19" s="102">
        <v>0.84199999999999997</v>
      </c>
      <c r="IZ19" s="102">
        <v>0.85299999999999998</v>
      </c>
      <c r="JA19" s="102">
        <v>0.82899999999999996</v>
      </c>
      <c r="JB19" s="102">
        <v>0.84199999999999997</v>
      </c>
      <c r="JC19" s="102">
        <v>0.84799999999999998</v>
      </c>
      <c r="JD19" s="102">
        <v>0.84099999999999997</v>
      </c>
      <c r="JE19" s="102">
        <v>0.85499999999999998</v>
      </c>
      <c r="JF19" s="102">
        <v>0.83799999999999997</v>
      </c>
      <c r="JG19" s="102"/>
      <c r="JH19" s="102">
        <v>0.83899999999999997</v>
      </c>
      <c r="JI19" s="102">
        <v>0.84099999999999997</v>
      </c>
      <c r="JJ19" s="102">
        <f t="shared" si="17"/>
        <v>0.83499999999999996</v>
      </c>
      <c r="JK19" s="102"/>
      <c r="JL19" s="102">
        <v>0.85899999999999999</v>
      </c>
      <c r="JM19" s="102">
        <v>0.85899999999999999</v>
      </c>
      <c r="JN19" s="102">
        <v>0.84099999999999997</v>
      </c>
      <c r="JO19" s="102">
        <v>0.88</v>
      </c>
      <c r="JP19" s="102">
        <v>0.83599999999999997</v>
      </c>
      <c r="JQ19" s="102">
        <v>0.86599999999999999</v>
      </c>
      <c r="JR19" s="102">
        <v>0.85899999999999999</v>
      </c>
      <c r="JS19" s="102">
        <v>0.88200000000000001</v>
      </c>
      <c r="JT19" s="102">
        <v>0.85499999999999998</v>
      </c>
      <c r="JU19" s="102">
        <v>0.86799999999999999</v>
      </c>
      <c r="JV19" s="102">
        <v>0.83499999999999996</v>
      </c>
      <c r="JW19" s="102">
        <v>0.86799999999999999</v>
      </c>
      <c r="JX19" s="102">
        <f t="shared" si="266"/>
        <v>0.83499999999999996</v>
      </c>
      <c r="JY19" s="102">
        <v>0.84199999999999997</v>
      </c>
      <c r="JZ19" s="102">
        <v>0.86099999999999999</v>
      </c>
      <c r="KA19" s="102">
        <v>0.85899999999999999</v>
      </c>
      <c r="KB19" s="102">
        <v>0.86899999999999999</v>
      </c>
      <c r="KC19" s="102">
        <v>0.83499999999999996</v>
      </c>
      <c r="KD19" s="102">
        <v>0.84799999999999998</v>
      </c>
      <c r="KE19" s="102">
        <v>0.85799999999999998</v>
      </c>
      <c r="KF19" s="102">
        <v>0.85399999999999998</v>
      </c>
      <c r="KG19" s="102">
        <v>0.872</v>
      </c>
      <c r="KH19" s="102">
        <v>0.88</v>
      </c>
      <c r="KI19" s="102">
        <f t="shared" si="18"/>
        <v>0.83499999999999996</v>
      </c>
      <c r="KJ19" s="102">
        <v>0.86899999999999999</v>
      </c>
      <c r="KK19" s="102">
        <v>0.89</v>
      </c>
      <c r="KL19" s="102">
        <v>0.83599999999999997</v>
      </c>
      <c r="KM19" s="102">
        <v>0.86099999999999999</v>
      </c>
      <c r="KN19" s="102">
        <v>0.85299999999999998</v>
      </c>
      <c r="KO19" s="102">
        <v>0.84499999999999997</v>
      </c>
      <c r="KP19" s="102">
        <v>0.872</v>
      </c>
      <c r="KQ19" s="102">
        <v>0.872</v>
      </c>
      <c r="KR19" s="102">
        <v>0.871</v>
      </c>
      <c r="KS19" s="102">
        <v>0.88</v>
      </c>
      <c r="KT19" s="102">
        <f t="shared" si="19"/>
        <v>0.83499999999999996</v>
      </c>
      <c r="KU19" s="102">
        <v>0.874</v>
      </c>
      <c r="KV19" s="102">
        <v>0.88400000000000001</v>
      </c>
      <c r="KW19" s="102">
        <v>0.88900000000000001</v>
      </c>
      <c r="KX19" s="102">
        <v>0.879</v>
      </c>
      <c r="KY19" s="102"/>
      <c r="KZ19" s="102">
        <v>0.86599999999999999</v>
      </c>
      <c r="LA19" s="102"/>
      <c r="LB19" s="102">
        <v>0.86899999999999999</v>
      </c>
      <c r="LC19" s="102">
        <v>0.88600000000000001</v>
      </c>
      <c r="LD19" s="102">
        <f t="shared" si="20"/>
        <v>0.83499999999999996</v>
      </c>
      <c r="LE19" s="102">
        <v>0.878</v>
      </c>
      <c r="LF19" s="102">
        <v>0.878</v>
      </c>
      <c r="LG19" s="102">
        <v>0.88100000000000001</v>
      </c>
      <c r="LH19" s="102">
        <v>0.89</v>
      </c>
      <c r="LI19" s="102">
        <v>0.875</v>
      </c>
      <c r="LJ19" s="102">
        <v>0.875</v>
      </c>
      <c r="LK19" s="102">
        <v>0.873</v>
      </c>
      <c r="LL19" s="102">
        <v>0.89100000000000001</v>
      </c>
      <c r="LM19" s="102">
        <f t="shared" si="21"/>
        <v>0.83499999999999996</v>
      </c>
      <c r="LN19" s="102">
        <v>0.86899999999999999</v>
      </c>
      <c r="LO19" s="102">
        <v>0.872</v>
      </c>
      <c r="LP19" s="102">
        <v>0.86699999999999999</v>
      </c>
      <c r="LQ19" s="102"/>
      <c r="LR19" s="102">
        <v>0.879</v>
      </c>
      <c r="LS19" s="102">
        <v>0.879</v>
      </c>
      <c r="LT19" s="102">
        <v>0.871</v>
      </c>
      <c r="LU19" s="102">
        <v>0.88400000000000001</v>
      </c>
      <c r="LV19" s="102"/>
      <c r="LW19" s="102">
        <v>0.86499999999999999</v>
      </c>
      <c r="LX19" s="102">
        <v>0.86499999999999999</v>
      </c>
      <c r="LY19" s="102">
        <v>0.872</v>
      </c>
      <c r="LZ19" s="102">
        <f t="shared" si="22"/>
        <v>0.83499999999999996</v>
      </c>
      <c r="MA19" s="102">
        <v>0.86599999999999999</v>
      </c>
      <c r="MB19" s="102">
        <v>0.87</v>
      </c>
      <c r="MC19" s="102"/>
      <c r="MD19" s="885">
        <f t="shared" si="23"/>
        <v>4.1916167664670698E-2</v>
      </c>
      <c r="ME19" s="1060"/>
      <c r="MF19" s="1060">
        <v>0.85799999999999998</v>
      </c>
      <c r="MG19" s="1060">
        <v>0.88200000000000001</v>
      </c>
      <c r="MH19" s="1060">
        <v>0.82</v>
      </c>
      <c r="MI19" s="1060">
        <v>0.81299999999999994</v>
      </c>
      <c r="MJ19" s="1060">
        <v>0.85799999999999998</v>
      </c>
      <c r="MK19" s="1060">
        <v>0.84899999999999998</v>
      </c>
      <c r="ML19" s="1060">
        <v>0.81499999999999995</v>
      </c>
      <c r="MM19" s="1060">
        <v>0.82499999999999996</v>
      </c>
      <c r="MN19" s="1060">
        <v>0.81399999999999995</v>
      </c>
      <c r="MO19" s="1060"/>
      <c r="MP19" s="1060">
        <v>0.8</v>
      </c>
      <c r="MQ19" s="1060">
        <v>0.82899999999999996</v>
      </c>
      <c r="MR19" s="1060">
        <v>0.82599999999999996</v>
      </c>
      <c r="MS19" s="1060">
        <v>0.80800000000000005</v>
      </c>
      <c r="MT19" s="1060">
        <v>0.83199999999999996</v>
      </c>
      <c r="MU19" s="1060">
        <v>0.81699999999999995</v>
      </c>
      <c r="MV19" s="1060">
        <f t="shared" si="24"/>
        <v>0.81499999999999995</v>
      </c>
      <c r="MW19" s="1060">
        <v>0.83199999999999996</v>
      </c>
      <c r="MX19" s="1060">
        <v>0.84</v>
      </c>
      <c r="MY19" s="1060">
        <v>0.83399999999999996</v>
      </c>
      <c r="MZ19" s="1060"/>
      <c r="NA19" s="1060">
        <v>0.82199999999999995</v>
      </c>
      <c r="NB19" s="1060">
        <v>0.83</v>
      </c>
      <c r="NC19" s="1060">
        <v>0.83</v>
      </c>
      <c r="ND19" s="1060">
        <v>0.81299999999999994</v>
      </c>
      <c r="NE19" s="1060">
        <v>0.81100000000000005</v>
      </c>
      <c r="NF19" s="1060"/>
      <c r="NG19" s="1060">
        <v>0.81599999999999995</v>
      </c>
      <c r="NH19" s="1060">
        <v>0.82899999999999996</v>
      </c>
      <c r="NI19" s="1060"/>
      <c r="NJ19" s="1060">
        <v>0.82899999999999996</v>
      </c>
      <c r="NK19" s="1060">
        <v>0.80800000000000005</v>
      </c>
      <c r="NL19" s="1060">
        <v>0.82</v>
      </c>
      <c r="NM19" s="1060">
        <v>0.81499999999999995</v>
      </c>
      <c r="NN19" s="1060">
        <f t="shared" si="25"/>
        <v>0.81499999999999995</v>
      </c>
      <c r="NO19" s="1060">
        <v>0.83899999999999997</v>
      </c>
      <c r="NP19" s="1060">
        <v>0.84699999999999998</v>
      </c>
      <c r="NQ19" s="1060">
        <v>0.83199999999999996</v>
      </c>
      <c r="NR19" s="1060"/>
      <c r="NS19" s="1060">
        <v>0.83099999999999996</v>
      </c>
      <c r="NT19" s="1060">
        <v>0.82899999999999996</v>
      </c>
      <c r="NU19" s="1060">
        <v>0.86</v>
      </c>
      <c r="NV19" s="1060">
        <v>0.871</v>
      </c>
      <c r="NW19" s="1060">
        <v>0.879</v>
      </c>
      <c r="NX19" s="1060">
        <v>0.872</v>
      </c>
      <c r="NY19" s="1060">
        <v>0.83299999999999996</v>
      </c>
      <c r="NZ19" s="1060">
        <v>0.81499999999999995</v>
      </c>
      <c r="OA19" s="1060">
        <v>0.83299999999999996</v>
      </c>
      <c r="OB19" s="102">
        <f t="shared" si="267"/>
        <v>0.81499999999999995</v>
      </c>
      <c r="OC19" s="1060">
        <v>0.85099999999999998</v>
      </c>
      <c r="OD19" s="1060">
        <v>0.85799999999999998</v>
      </c>
      <c r="OE19" s="1060">
        <v>0.85799999999999998</v>
      </c>
      <c r="OF19" s="1060">
        <v>0.86099999999999999</v>
      </c>
      <c r="OG19" s="1060"/>
      <c r="OH19" s="1060">
        <v>0.874</v>
      </c>
      <c r="OI19" s="1060">
        <v>0.86399999999999999</v>
      </c>
      <c r="OJ19" s="102">
        <v>0.86899999999999999</v>
      </c>
      <c r="OK19" s="102">
        <v>0.85599999999999998</v>
      </c>
      <c r="OL19" s="102">
        <v>0.85299999999999998</v>
      </c>
      <c r="OM19" s="102">
        <v>0.84</v>
      </c>
      <c r="ON19" s="102">
        <f t="shared" si="26"/>
        <v>0.81499999999999995</v>
      </c>
      <c r="OO19" s="102">
        <v>0.87</v>
      </c>
      <c r="OP19" s="102">
        <v>0.85499999999999998</v>
      </c>
      <c r="OQ19" s="102">
        <v>0.85899999999999999</v>
      </c>
      <c r="OR19" s="102">
        <v>0.86499999999999999</v>
      </c>
      <c r="OS19" s="102">
        <v>0.85599999999999998</v>
      </c>
      <c r="OT19" s="102">
        <v>0.85399999999999998</v>
      </c>
      <c r="OU19" s="102">
        <v>0.85599999999999998</v>
      </c>
      <c r="OV19" s="102">
        <v>0.84499999999999997</v>
      </c>
      <c r="OW19" s="102"/>
      <c r="OX19" s="102">
        <v>0.84599999999999997</v>
      </c>
      <c r="OY19" s="102">
        <v>0.85</v>
      </c>
      <c r="OZ19" s="102">
        <f t="shared" si="27"/>
        <v>0.81499999999999995</v>
      </c>
      <c r="PA19" s="102"/>
      <c r="PB19" s="102">
        <v>0.83499999999999996</v>
      </c>
      <c r="PC19" s="102">
        <v>0.84299999999999997</v>
      </c>
      <c r="PD19" s="102">
        <v>0.84599999999999997</v>
      </c>
      <c r="PE19" s="102">
        <v>0.86199999999999999</v>
      </c>
      <c r="PF19" s="102"/>
      <c r="PG19" s="102">
        <v>0.84499999999999997</v>
      </c>
      <c r="PH19" s="102">
        <v>0.85299999999999998</v>
      </c>
      <c r="PI19" s="102"/>
      <c r="PJ19" s="102">
        <v>0.86799999999999999</v>
      </c>
      <c r="PK19" s="102">
        <f t="shared" si="28"/>
        <v>0.81499999999999995</v>
      </c>
      <c r="PL19" s="102">
        <v>0.84499999999999997</v>
      </c>
      <c r="PM19" s="102">
        <v>0.84599999999999997</v>
      </c>
      <c r="PN19" s="102">
        <v>0.84899999999999998</v>
      </c>
      <c r="PO19" s="102"/>
      <c r="PP19" s="102">
        <v>0.86899999999999999</v>
      </c>
      <c r="PQ19" s="102">
        <v>0.84499999999999997</v>
      </c>
      <c r="PR19" s="102">
        <v>0.84899999999999998</v>
      </c>
      <c r="PS19" s="102">
        <v>0.84699999999999998</v>
      </c>
      <c r="PT19" s="102">
        <v>0.85</v>
      </c>
      <c r="PU19" s="102">
        <f t="shared" si="29"/>
        <v>0.81499999999999995</v>
      </c>
      <c r="PV19" s="102">
        <v>0.84899999999999998</v>
      </c>
      <c r="PW19" s="102">
        <v>0.85799999999999998</v>
      </c>
      <c r="PX19" s="102">
        <v>0.86399999999999999</v>
      </c>
      <c r="PY19" s="102">
        <v>0.879</v>
      </c>
      <c r="PZ19" s="102">
        <v>0.85399999999999998</v>
      </c>
      <c r="QA19" s="102"/>
      <c r="QB19" s="102">
        <v>0.84499999999999997</v>
      </c>
      <c r="QC19" s="102">
        <v>0.85599999999999998</v>
      </c>
      <c r="QD19" s="102">
        <v>0.85699999999999998</v>
      </c>
      <c r="QE19" s="102">
        <v>0.86299999999999999</v>
      </c>
      <c r="QF19" s="102">
        <v>0.878</v>
      </c>
      <c r="QG19" s="102">
        <v>0.86799999999999999</v>
      </c>
      <c r="QH19" s="102">
        <f t="shared" si="278"/>
        <v>0.81499999999999995</v>
      </c>
      <c r="QI19" s="102">
        <v>0.85499999999999998</v>
      </c>
      <c r="QJ19" s="102">
        <v>0.85899999999999999</v>
      </c>
      <c r="QK19" s="102">
        <v>0.86</v>
      </c>
      <c r="QL19" s="102">
        <v>0.86399999999999999</v>
      </c>
      <c r="QM19" s="102"/>
      <c r="QN19" s="102">
        <v>0.83099999999999996</v>
      </c>
      <c r="QO19" s="102">
        <v>0.82599999999999996</v>
      </c>
      <c r="QP19" s="102">
        <v>0.85399999999999998</v>
      </c>
      <c r="QQ19" s="102">
        <v>0.83</v>
      </c>
      <c r="QR19" s="102">
        <v>0.84499999999999997</v>
      </c>
      <c r="QS19" s="102">
        <v>0.83099999999999996</v>
      </c>
      <c r="QT19" s="102">
        <v>0.86</v>
      </c>
      <c r="QU19" s="102">
        <f t="shared" si="279"/>
        <v>0.81499999999999995</v>
      </c>
      <c r="QV19" s="102">
        <v>0.83899999999999997</v>
      </c>
      <c r="QW19" s="102">
        <v>0.84899999999999998</v>
      </c>
      <c r="QX19" s="102">
        <v>0.83499999999999996</v>
      </c>
      <c r="QY19" s="102">
        <v>0.83699999999999997</v>
      </c>
      <c r="QZ19" s="102">
        <v>0.84199999999999997</v>
      </c>
      <c r="RA19" s="102">
        <v>0.83899999999999997</v>
      </c>
      <c r="RB19" s="102">
        <v>0.84099999999999997</v>
      </c>
      <c r="RC19" s="102">
        <v>0.84199999999999997</v>
      </c>
      <c r="RD19" s="102">
        <v>0.83699999999999997</v>
      </c>
      <c r="RE19" s="102">
        <v>0.86</v>
      </c>
      <c r="RF19" s="102">
        <f t="shared" si="32"/>
        <v>0.81499999999999995</v>
      </c>
      <c r="RG19" s="102">
        <v>0.84299999999999997</v>
      </c>
      <c r="RH19" s="102"/>
      <c r="RI19" s="102">
        <v>0.84099999999999997</v>
      </c>
      <c r="RJ19" s="102">
        <v>0.83499999999999996</v>
      </c>
      <c r="RK19" s="102">
        <v>0.83599999999999997</v>
      </c>
      <c r="RL19" s="102">
        <v>0.85299999999999998</v>
      </c>
      <c r="RM19" s="102">
        <v>0.83499999999999996</v>
      </c>
      <c r="RN19" s="102">
        <v>0.83699999999999997</v>
      </c>
      <c r="RO19" s="102">
        <v>0.84499999999999997</v>
      </c>
      <c r="RP19" s="102">
        <v>0.81499999999999995</v>
      </c>
      <c r="RQ19" s="102">
        <f t="shared" si="33"/>
        <v>0.81499999999999995</v>
      </c>
      <c r="RR19" s="102"/>
      <c r="RS19" s="102">
        <v>0.83699999999999997</v>
      </c>
      <c r="RT19" s="102">
        <v>0.84399999999999997</v>
      </c>
      <c r="RU19" s="102">
        <v>0.84</v>
      </c>
      <c r="RV19" s="102">
        <v>0.83499999999999996</v>
      </c>
      <c r="RW19" s="102">
        <v>0.83599999999999997</v>
      </c>
      <c r="RX19" s="102">
        <v>0.83499999999999996</v>
      </c>
      <c r="RY19" s="102">
        <v>0.84899999999999998</v>
      </c>
      <c r="RZ19" s="102">
        <v>0.84399999999999997</v>
      </c>
      <c r="SA19" s="102">
        <v>0.83399999999999996</v>
      </c>
      <c r="SB19" s="102">
        <v>0.83699999999999997</v>
      </c>
      <c r="SC19" s="102">
        <v>0.84</v>
      </c>
      <c r="SD19" s="102">
        <v>0.82599999999999996</v>
      </c>
      <c r="SE19" s="102">
        <f t="shared" si="34"/>
        <v>0.81499999999999995</v>
      </c>
      <c r="SF19" s="102">
        <v>0.83</v>
      </c>
      <c r="SG19" s="102">
        <v>0.83</v>
      </c>
      <c r="SH19" s="102">
        <v>0.84</v>
      </c>
      <c r="SI19" s="102">
        <v>0.83099999999999996</v>
      </c>
      <c r="SJ19" s="102">
        <v>0.83299999999999996</v>
      </c>
      <c r="SK19" s="102">
        <v>0.66100000000000003</v>
      </c>
      <c r="SL19" s="102">
        <v>0.65700000000000003</v>
      </c>
      <c r="SM19" s="102"/>
      <c r="SN19" s="102">
        <v>0.65700000000000003</v>
      </c>
      <c r="SO19" s="102">
        <v>0.65700000000000003</v>
      </c>
      <c r="SP19" s="102">
        <v>0.66</v>
      </c>
      <c r="SQ19" s="102">
        <v>0.76</v>
      </c>
      <c r="SR19" s="102">
        <f t="shared" si="35"/>
        <v>0.76</v>
      </c>
      <c r="SS19" s="102">
        <v>0.66</v>
      </c>
      <c r="ST19" s="102"/>
      <c r="SU19" s="102">
        <v>0.75</v>
      </c>
      <c r="SV19" s="102">
        <v>0.75</v>
      </c>
      <c r="SW19" s="102"/>
      <c r="SX19" s="102">
        <v>0.75</v>
      </c>
      <c r="SY19" s="102">
        <v>0.74</v>
      </c>
      <c r="SZ19" s="102">
        <v>0.73</v>
      </c>
      <c r="TA19" s="102">
        <v>0.75</v>
      </c>
      <c r="TB19" s="102"/>
      <c r="TC19" s="102">
        <v>0.749</v>
      </c>
      <c r="TD19" s="102">
        <v>0.73</v>
      </c>
      <c r="TE19" s="102">
        <v>0.745</v>
      </c>
      <c r="TF19" s="102">
        <v>0.73</v>
      </c>
      <c r="TG19" s="102">
        <v>0.74</v>
      </c>
      <c r="TH19" s="102">
        <v>0.746</v>
      </c>
      <c r="TI19" s="102">
        <v>0.751</v>
      </c>
      <c r="TJ19" s="102"/>
      <c r="TK19" s="102">
        <v>0.745</v>
      </c>
      <c r="TL19" s="102">
        <v>0.75</v>
      </c>
      <c r="TM19" s="102">
        <v>0.75</v>
      </c>
      <c r="TN19" s="102">
        <v>0.74</v>
      </c>
      <c r="TO19" s="102">
        <v>0.749</v>
      </c>
      <c r="TP19" s="102">
        <v>0.74099999999999999</v>
      </c>
      <c r="TQ19" s="102"/>
      <c r="TR19" s="102">
        <v>0.74299999999999999</v>
      </c>
      <c r="TS19" s="102">
        <v>0.74299999999999999</v>
      </c>
      <c r="TT19" s="102">
        <v>0.74</v>
      </c>
      <c r="TU19" s="102">
        <v>0.747</v>
      </c>
      <c r="TV19" s="102">
        <f t="shared" si="36"/>
        <v>0.747</v>
      </c>
      <c r="TW19" s="102">
        <v>0.753</v>
      </c>
      <c r="TX19" s="102">
        <v>0.73699999999999999</v>
      </c>
      <c r="TY19" s="102">
        <v>0.754</v>
      </c>
      <c r="TZ19" s="102">
        <v>0.745</v>
      </c>
      <c r="UA19" s="102">
        <v>0.76400000000000001</v>
      </c>
      <c r="UB19" s="109">
        <f t="shared" si="37"/>
        <v>0.747</v>
      </c>
      <c r="UC19" s="109">
        <v>0.745</v>
      </c>
      <c r="UD19" s="109">
        <v>0.76100000000000001</v>
      </c>
      <c r="UE19" s="109">
        <v>0.747</v>
      </c>
      <c r="UF19" s="109">
        <v>0.753</v>
      </c>
      <c r="UG19" s="109">
        <v>0.746</v>
      </c>
      <c r="UH19" s="49">
        <v>0.747</v>
      </c>
      <c r="UI19" s="49">
        <v>0.748</v>
      </c>
      <c r="UJ19" s="49">
        <v>0.75600000000000001</v>
      </c>
      <c r="UK19" s="49">
        <v>0.752</v>
      </c>
      <c r="UL19" s="49">
        <v>0.75700000000000001</v>
      </c>
      <c r="UM19" s="49">
        <v>0.747</v>
      </c>
      <c r="UN19" s="49"/>
      <c r="UO19" s="49">
        <v>0.75600000000000001</v>
      </c>
      <c r="UP19" s="109">
        <f t="shared" si="38"/>
        <v>0.747</v>
      </c>
      <c r="UQ19" s="49"/>
      <c r="UR19" s="7">
        <f t="shared" si="39"/>
        <v>1.2048192771084348E-2</v>
      </c>
      <c r="US19" s="1072">
        <v>0.80700000000000005</v>
      </c>
      <c r="UT19" s="1072">
        <v>0.82699999999999996</v>
      </c>
      <c r="UU19" s="1072">
        <v>0.81599999999999995</v>
      </c>
      <c r="UV19" s="1072">
        <v>0.82</v>
      </c>
      <c r="UW19" s="1072">
        <v>0.83499999999999996</v>
      </c>
      <c r="UX19" s="1072">
        <v>0.83</v>
      </c>
      <c r="UY19" s="1072">
        <v>0.82</v>
      </c>
      <c r="UZ19" s="1072">
        <v>0.82099999999999995</v>
      </c>
      <c r="VA19" s="1072">
        <v>0.86</v>
      </c>
      <c r="VB19" s="1072">
        <v>0.82499999999999996</v>
      </c>
      <c r="VC19" s="1072">
        <v>0.83199999999999996</v>
      </c>
      <c r="VD19" s="1072">
        <v>0.82</v>
      </c>
      <c r="VE19" s="1072"/>
      <c r="VF19" s="1072">
        <v>0.81499999999999995</v>
      </c>
      <c r="VG19" s="1072">
        <v>0.82</v>
      </c>
      <c r="VH19" s="1072">
        <v>0.83499999999999996</v>
      </c>
      <c r="VI19" s="1072">
        <f t="shared" si="40"/>
        <v>0.82</v>
      </c>
      <c r="VJ19" s="1072">
        <v>0.83899999999999997</v>
      </c>
      <c r="VK19" s="1072">
        <v>0.84399999999999997</v>
      </c>
      <c r="VL19" s="1072">
        <v>0.83399999999999996</v>
      </c>
      <c r="VM19" s="1072">
        <v>0.84399999999999997</v>
      </c>
      <c r="VN19" s="1072"/>
      <c r="VO19" s="1072">
        <v>0.82899999999999996</v>
      </c>
      <c r="VP19" s="1072">
        <v>0.83599999999999997</v>
      </c>
      <c r="VQ19" s="1072">
        <v>0.83199999999999996</v>
      </c>
      <c r="VR19" s="1072">
        <v>0.82699999999999996</v>
      </c>
      <c r="VS19" s="1072">
        <v>0.83299999999999996</v>
      </c>
      <c r="VT19" s="1072">
        <v>0.83499999999999996</v>
      </c>
      <c r="VU19" s="1072">
        <v>0.83</v>
      </c>
      <c r="VV19" s="1072">
        <v>0.84599999999999997</v>
      </c>
      <c r="VW19" s="1072">
        <v>0.83099999999999996</v>
      </c>
      <c r="VX19" s="1072">
        <f t="shared" si="41"/>
        <v>0.82</v>
      </c>
      <c r="VY19" s="1072">
        <v>0.86599999999999999</v>
      </c>
      <c r="VZ19" s="1072">
        <v>0.85199999999999998</v>
      </c>
      <c r="WA19" s="1072">
        <v>0.85599999999999998</v>
      </c>
      <c r="WB19" s="1072">
        <v>0.84599999999999997</v>
      </c>
      <c r="WC19" s="1072"/>
      <c r="WD19" s="1072">
        <v>0.86599999999999999</v>
      </c>
      <c r="WE19" s="1072">
        <v>0.85699999999999998</v>
      </c>
      <c r="WF19" s="1072">
        <v>0.85099999999999998</v>
      </c>
      <c r="WG19" s="1072">
        <v>0.85</v>
      </c>
      <c r="WH19" s="1072">
        <v>0.85</v>
      </c>
      <c r="WI19" s="103">
        <v>0.86</v>
      </c>
      <c r="WJ19" s="103">
        <v>0.82</v>
      </c>
      <c r="WK19" s="1072">
        <v>0.86</v>
      </c>
      <c r="WL19" s="103">
        <f t="shared" si="268"/>
        <v>0.82</v>
      </c>
      <c r="WM19" s="1072">
        <v>0.86499999999999999</v>
      </c>
      <c r="WN19" s="1072">
        <v>0.86299999999999999</v>
      </c>
      <c r="WO19" s="1072">
        <v>0.86699999999999999</v>
      </c>
      <c r="WP19" s="1072">
        <v>0.874</v>
      </c>
      <c r="WQ19" s="1072">
        <v>0.874</v>
      </c>
      <c r="WR19" s="1072"/>
      <c r="WS19" s="1072">
        <v>0.85499999999999998</v>
      </c>
      <c r="WT19" s="103">
        <v>0.85299999999999998</v>
      </c>
      <c r="WU19" s="103">
        <v>0.86099999999999999</v>
      </c>
      <c r="WV19" s="103">
        <v>0.86099999999999999</v>
      </c>
      <c r="WW19" s="103">
        <v>0.88</v>
      </c>
      <c r="WX19" s="103">
        <f t="shared" si="42"/>
        <v>0.82</v>
      </c>
      <c r="WY19" s="103">
        <v>0.85299999999999998</v>
      </c>
      <c r="WZ19" s="103">
        <v>0.86299999999999999</v>
      </c>
      <c r="XA19" s="103">
        <v>0.84699999999999998</v>
      </c>
      <c r="XB19" s="103">
        <v>0.85499999999999998</v>
      </c>
      <c r="XC19" s="103">
        <v>0.85199999999999998</v>
      </c>
      <c r="XD19" s="103">
        <v>0.85299999999999998</v>
      </c>
      <c r="XE19" s="103">
        <v>0.86799999999999999</v>
      </c>
      <c r="XF19" s="103">
        <v>0.86599999999999999</v>
      </c>
      <c r="XG19" s="103"/>
      <c r="XH19" s="103">
        <v>0.86199999999999999</v>
      </c>
      <c r="XI19" s="103">
        <v>0.85</v>
      </c>
      <c r="XJ19" s="103">
        <f t="shared" si="43"/>
        <v>0.82</v>
      </c>
      <c r="XK19" s="103">
        <v>0.85599999999999998</v>
      </c>
      <c r="XL19" s="103">
        <v>0.85499999999999998</v>
      </c>
      <c r="XM19" s="103"/>
      <c r="XN19" s="103">
        <v>0.84499999999999997</v>
      </c>
      <c r="XO19" s="103">
        <v>0.85399999999999998</v>
      </c>
      <c r="XP19" s="103">
        <v>0.86299999999999999</v>
      </c>
      <c r="XQ19" s="103"/>
      <c r="XR19" s="103">
        <v>0.85699999999999998</v>
      </c>
      <c r="XS19" s="103">
        <v>0.85</v>
      </c>
      <c r="XT19" s="103">
        <f t="shared" si="44"/>
        <v>0.82</v>
      </c>
      <c r="XU19" s="103">
        <v>0.85099999999999998</v>
      </c>
      <c r="XV19" s="103">
        <v>0.85</v>
      </c>
      <c r="XW19" s="103">
        <v>0.84899999999999998</v>
      </c>
      <c r="XX19" s="103"/>
      <c r="XY19" s="103">
        <v>0.84899999999999998</v>
      </c>
      <c r="XZ19" s="103">
        <v>0.84699999999999998</v>
      </c>
      <c r="YA19" s="103">
        <v>0.84799999999999998</v>
      </c>
      <c r="YB19" s="103">
        <v>0.84599999999999997</v>
      </c>
      <c r="YC19" s="103">
        <v>0.85099999999999998</v>
      </c>
      <c r="YD19" s="103">
        <f t="shared" si="45"/>
        <v>0.82</v>
      </c>
      <c r="YE19" s="103">
        <v>0.85799999999999998</v>
      </c>
      <c r="YF19" s="103">
        <v>0.878</v>
      </c>
      <c r="YG19" s="103">
        <v>0.86099999999999999</v>
      </c>
      <c r="YH19" s="103">
        <v>0.86699999999999999</v>
      </c>
      <c r="YI19" s="103">
        <v>0.84199999999999997</v>
      </c>
      <c r="YJ19" s="103">
        <v>0.84899999999999998</v>
      </c>
      <c r="YK19" s="103"/>
      <c r="YL19" s="103">
        <v>0.84599999999999997</v>
      </c>
      <c r="YM19" s="103">
        <v>0.85499999999999998</v>
      </c>
      <c r="YN19" s="103">
        <v>0.84399999999999997</v>
      </c>
      <c r="YO19" s="103">
        <v>0.85299999999999998</v>
      </c>
      <c r="YP19" s="103">
        <v>0.85499999999999998</v>
      </c>
      <c r="YQ19" s="103">
        <f t="shared" si="280"/>
        <v>0.82</v>
      </c>
      <c r="YR19" s="103">
        <v>0.85</v>
      </c>
      <c r="YS19" s="103">
        <v>0.84899999999999998</v>
      </c>
      <c r="YT19" s="103">
        <v>0.84499999999999997</v>
      </c>
      <c r="YU19" s="103">
        <v>0.84499999999999997</v>
      </c>
      <c r="YV19" s="103">
        <v>0.82</v>
      </c>
      <c r="YW19" s="103"/>
      <c r="YX19" s="103">
        <v>0.80900000000000005</v>
      </c>
      <c r="YY19" s="103">
        <v>0.82599999999999996</v>
      </c>
      <c r="YZ19" s="103">
        <v>0.82199999999999995</v>
      </c>
      <c r="ZA19" s="103">
        <v>0.83699999999999997</v>
      </c>
      <c r="ZB19" s="103">
        <v>0.82099999999999995</v>
      </c>
      <c r="ZC19" s="103"/>
      <c r="ZD19" s="103">
        <v>0.85299999999999998</v>
      </c>
      <c r="ZE19" s="103">
        <f t="shared" si="281"/>
        <v>0.82</v>
      </c>
      <c r="ZF19" s="103">
        <v>0.82099999999999995</v>
      </c>
      <c r="ZG19" s="103">
        <v>0.82</v>
      </c>
      <c r="ZH19" s="103">
        <v>0.82599999999999996</v>
      </c>
      <c r="ZI19" s="103">
        <v>0.82199999999999995</v>
      </c>
      <c r="ZJ19" s="103">
        <v>0.82099999999999995</v>
      </c>
      <c r="ZK19" s="103">
        <v>0.82</v>
      </c>
      <c r="ZL19" s="103">
        <v>0.83099999999999996</v>
      </c>
      <c r="ZM19" s="103">
        <v>0.82399999999999995</v>
      </c>
      <c r="ZN19" s="103">
        <v>0.83799999999999997</v>
      </c>
      <c r="ZO19" s="103">
        <v>0.85299999999999998</v>
      </c>
      <c r="ZP19" s="103">
        <f t="shared" si="48"/>
        <v>0.82</v>
      </c>
      <c r="ZQ19" s="103">
        <v>0.83699999999999997</v>
      </c>
      <c r="ZR19" s="103">
        <v>0.83599999999999997</v>
      </c>
      <c r="ZS19" s="103">
        <v>0.83499999999999996</v>
      </c>
      <c r="ZT19" s="103"/>
      <c r="ZU19" s="103">
        <v>0.83499999999999996</v>
      </c>
      <c r="ZV19" s="103">
        <v>0.83799999999999997</v>
      </c>
      <c r="ZW19" s="103">
        <v>0.84499999999999997</v>
      </c>
      <c r="ZX19" s="103">
        <v>0.84099999999999997</v>
      </c>
      <c r="ZY19" s="103">
        <v>0.83499999999999996</v>
      </c>
      <c r="ZZ19" s="103">
        <v>0.80100000000000005</v>
      </c>
      <c r="AAA19" s="103">
        <f t="shared" si="49"/>
        <v>0.80100000000000005</v>
      </c>
      <c r="AAB19" s="103">
        <v>0.83499999999999996</v>
      </c>
      <c r="AAC19" s="103"/>
      <c r="AAD19" s="103">
        <v>0.82899999999999996</v>
      </c>
      <c r="AAE19" s="103">
        <v>0.83599999999999997</v>
      </c>
      <c r="AAF19" s="103">
        <v>0.83699999999999997</v>
      </c>
      <c r="AAG19" s="103">
        <v>0.83699999999999997</v>
      </c>
      <c r="AAH19" s="103">
        <v>0.82799999999999996</v>
      </c>
      <c r="AAI19" s="103">
        <v>0.83399999999999996</v>
      </c>
      <c r="AAJ19" s="103">
        <v>0.84899999999999998</v>
      </c>
      <c r="AAK19" s="103">
        <v>0.85</v>
      </c>
      <c r="AAL19" s="103">
        <v>0.82699999999999996</v>
      </c>
      <c r="AAM19" s="103">
        <v>0.85</v>
      </c>
      <c r="AAN19" s="103">
        <v>0.81599999999999995</v>
      </c>
      <c r="AAO19" s="103">
        <f t="shared" si="50"/>
        <v>0.80100000000000005</v>
      </c>
      <c r="AAP19" s="103">
        <v>0.86</v>
      </c>
      <c r="AAQ19" s="103">
        <v>0.86</v>
      </c>
      <c r="AAR19" s="103">
        <v>0.83899999999999997</v>
      </c>
      <c r="AAS19" s="103">
        <v>0.84</v>
      </c>
      <c r="AAT19" s="103"/>
      <c r="AAU19" s="103">
        <v>0.84</v>
      </c>
      <c r="AAV19" s="103">
        <v>0.65</v>
      </c>
      <c r="AAW19" s="103">
        <v>0.65</v>
      </c>
      <c r="AAX19" s="103">
        <v>0.65300000000000002</v>
      </c>
      <c r="AAY19" s="103">
        <v>0.65200000000000002</v>
      </c>
      <c r="AAZ19" s="103">
        <v>0.65300000000000002</v>
      </c>
      <c r="ABA19" s="103">
        <v>0.76</v>
      </c>
      <c r="ABB19" s="103">
        <f t="shared" si="51"/>
        <v>0.76</v>
      </c>
      <c r="ABC19" s="103">
        <v>0.65100000000000002</v>
      </c>
      <c r="ABD19" s="103">
        <v>0.75600000000000001</v>
      </c>
      <c r="ABE19" s="103">
        <v>0.76</v>
      </c>
      <c r="ABF19" s="103"/>
      <c r="ABG19" s="103">
        <v>0.74399999999999999</v>
      </c>
      <c r="ABH19" s="103">
        <v>0.74</v>
      </c>
      <c r="ABI19" s="103">
        <v>0.74</v>
      </c>
      <c r="ABJ19" s="103">
        <v>0.74</v>
      </c>
      <c r="ABK19" s="103">
        <v>0.73299999999999998</v>
      </c>
      <c r="ABL19" s="103">
        <v>0.72599999999999998</v>
      </c>
      <c r="ABM19" s="103">
        <v>0.745</v>
      </c>
      <c r="ABN19" s="103">
        <v>0.73</v>
      </c>
      <c r="ABO19" s="103"/>
      <c r="ABP19" s="103">
        <v>0.72799999999999998</v>
      </c>
      <c r="ABQ19" s="103">
        <v>0.75</v>
      </c>
      <c r="ABR19" s="103">
        <v>0.72799999999999998</v>
      </c>
      <c r="ABS19" s="103"/>
      <c r="ABT19" s="103">
        <v>0.73</v>
      </c>
      <c r="ABU19" s="103">
        <v>0.73399999999999999</v>
      </c>
      <c r="ABV19" s="103">
        <v>0.75</v>
      </c>
      <c r="ABW19" s="103">
        <v>0.753</v>
      </c>
      <c r="ABX19" s="103">
        <v>0.74</v>
      </c>
      <c r="ABY19" s="103">
        <v>0.73399999999999999</v>
      </c>
      <c r="ABZ19" s="103">
        <v>0.73</v>
      </c>
      <c r="ACA19" s="103"/>
      <c r="ACB19" s="103">
        <v>0.74099999999999999</v>
      </c>
      <c r="ACC19" s="103">
        <v>0.72899999999999998</v>
      </c>
      <c r="ACD19" s="103">
        <v>0.73799999999999999</v>
      </c>
      <c r="ACE19" s="103">
        <f t="shared" si="52"/>
        <v>0.73799999999999999</v>
      </c>
      <c r="ACF19" s="103">
        <v>0.74099999999999999</v>
      </c>
      <c r="ACG19" s="103">
        <v>0.73799999999999999</v>
      </c>
      <c r="ACH19" s="103">
        <v>0.749</v>
      </c>
      <c r="ACI19" s="103">
        <v>0.752</v>
      </c>
      <c r="ACJ19" s="103">
        <v>0.752</v>
      </c>
      <c r="ACK19" s="103">
        <f t="shared" si="53"/>
        <v>0.73799999999999999</v>
      </c>
      <c r="ACL19" s="49">
        <v>0.73699999999999999</v>
      </c>
      <c r="ACM19" s="49">
        <v>0.73599999999999999</v>
      </c>
      <c r="ACN19" s="49">
        <v>0.73699999999999999</v>
      </c>
      <c r="ACO19" s="49">
        <v>0.73799999999999999</v>
      </c>
      <c r="ACP19" s="49"/>
      <c r="ACQ19" s="49">
        <v>0.749</v>
      </c>
      <c r="ACR19" s="49">
        <v>0.73599999999999999</v>
      </c>
      <c r="ACS19" s="49">
        <v>0.751</v>
      </c>
      <c r="ACT19" s="49">
        <v>0.745</v>
      </c>
      <c r="ACU19" s="49">
        <v>0.746</v>
      </c>
      <c r="ACV19" s="49">
        <v>0.747</v>
      </c>
      <c r="ACW19" s="49"/>
      <c r="ACX19" s="49">
        <v>0.73799999999999999</v>
      </c>
      <c r="ACY19" s="49">
        <v>0.751</v>
      </c>
      <c r="ACZ19" s="103">
        <f t="shared" si="54"/>
        <v>0.73799999999999999</v>
      </c>
      <c r="ADA19" s="49"/>
      <c r="ADB19" s="7">
        <f t="shared" si="55"/>
        <v>1.7615176151761534E-2</v>
      </c>
      <c r="ADC19" s="103"/>
      <c r="ADD19" s="103">
        <v>0.74099999999999999</v>
      </c>
      <c r="ADE19" s="103">
        <v>0.752</v>
      </c>
      <c r="ADF19" s="103">
        <v>0.78900000000000003</v>
      </c>
      <c r="ADG19" s="103">
        <v>0.80400000000000005</v>
      </c>
      <c r="ADH19" s="103">
        <v>0.81</v>
      </c>
      <c r="ADI19" s="103">
        <v>0.8</v>
      </c>
      <c r="ADJ19" s="103">
        <v>0.76500000000000001</v>
      </c>
      <c r="ADK19" s="103">
        <v>0.78</v>
      </c>
      <c r="ADL19" s="103">
        <v>0.81899999999999995</v>
      </c>
      <c r="ADM19" s="103">
        <v>0.8</v>
      </c>
      <c r="ADN19" s="103">
        <v>0.80400000000000005</v>
      </c>
      <c r="ADO19" s="103">
        <v>0.81200000000000006</v>
      </c>
      <c r="ADP19" s="103">
        <v>0.80200000000000005</v>
      </c>
      <c r="ADQ19" s="103">
        <v>0.81699999999999995</v>
      </c>
      <c r="ADR19" s="103">
        <v>0.75519999999999998</v>
      </c>
      <c r="ADS19" s="103">
        <f t="shared" si="245"/>
        <v>0.75519999999999998</v>
      </c>
      <c r="ADT19" s="103">
        <v>0.81499999999999995</v>
      </c>
      <c r="ADU19" s="103">
        <v>0.82399999999999995</v>
      </c>
      <c r="ADV19" s="103">
        <v>0.82499999999999996</v>
      </c>
      <c r="ADW19" s="103"/>
      <c r="ADX19" s="103">
        <v>0.77</v>
      </c>
      <c r="ADY19" s="103">
        <v>0.82799999999999996</v>
      </c>
      <c r="ADZ19" s="103">
        <v>0.82499999999999996</v>
      </c>
      <c r="AEA19" s="103">
        <v>0.81899999999999995</v>
      </c>
      <c r="AEB19" s="103">
        <v>0.79</v>
      </c>
      <c r="AEC19" s="103">
        <v>0.77200000000000002</v>
      </c>
      <c r="AED19" s="103">
        <v>0.78800000000000003</v>
      </c>
      <c r="AEE19" s="103">
        <v>0.78100000000000003</v>
      </c>
      <c r="AEF19" s="103"/>
      <c r="AEG19" s="103">
        <v>0.80900000000000005</v>
      </c>
      <c r="AEH19" s="103">
        <v>0.77900000000000003</v>
      </c>
      <c r="AEI19" s="103">
        <v>0.80900000000000005</v>
      </c>
      <c r="AEJ19" s="1072">
        <f t="shared" si="246"/>
        <v>0.75519999999999998</v>
      </c>
      <c r="AEK19" s="103">
        <v>0.78559999999999997</v>
      </c>
      <c r="AEL19" s="103">
        <v>0.78180000000000005</v>
      </c>
      <c r="AEM19" s="103">
        <v>0.85799999999999998</v>
      </c>
      <c r="AEN19" s="103">
        <v>0.78800000000000003</v>
      </c>
      <c r="AEO19" s="103"/>
      <c r="AEP19" s="103">
        <v>0.79620000000000002</v>
      </c>
      <c r="AEQ19" s="103">
        <v>0.80400000000000005</v>
      </c>
      <c r="AER19" s="103">
        <v>0.81</v>
      </c>
      <c r="AES19" s="103"/>
      <c r="AET19" s="103">
        <v>0.80600000000000005</v>
      </c>
      <c r="AEU19" s="103">
        <v>0.83</v>
      </c>
      <c r="AEV19" s="103">
        <v>0.83</v>
      </c>
      <c r="AEW19" s="103">
        <v>0.75519999999999998</v>
      </c>
      <c r="AEX19" s="103">
        <f t="shared" si="269"/>
        <v>0.75519999999999998</v>
      </c>
      <c r="AEY19" s="103">
        <v>0.78900000000000003</v>
      </c>
      <c r="AEZ19" s="103">
        <v>0.81399999999999995</v>
      </c>
      <c r="AFA19" s="103">
        <v>0.79</v>
      </c>
      <c r="AFB19" s="103">
        <v>0.79100000000000004</v>
      </c>
      <c r="AFC19" s="103">
        <v>0.77800000000000002</v>
      </c>
      <c r="AFD19" s="103">
        <v>0.79400000000000004</v>
      </c>
      <c r="AFE19" s="103">
        <v>0.79100000000000004</v>
      </c>
      <c r="AFF19" s="103"/>
      <c r="AFG19" s="103">
        <v>0.79800000000000004</v>
      </c>
      <c r="AFH19" s="103">
        <v>0.78300000000000003</v>
      </c>
      <c r="AFI19" s="103">
        <v>0.79</v>
      </c>
      <c r="AFJ19" s="103">
        <f t="shared" si="57"/>
        <v>0.75519999999999998</v>
      </c>
      <c r="AFK19" s="103">
        <v>0.78700000000000003</v>
      </c>
      <c r="AFL19" s="103">
        <v>0.79600000000000004</v>
      </c>
      <c r="AFM19" s="103">
        <v>0.78</v>
      </c>
      <c r="AFN19" s="103"/>
      <c r="AFO19" s="103">
        <v>0.79700000000000004</v>
      </c>
      <c r="AFP19" s="103">
        <v>0.78700000000000003</v>
      </c>
      <c r="AFQ19" s="103">
        <v>0.80300000000000005</v>
      </c>
      <c r="AFR19" s="103">
        <v>0.78900000000000003</v>
      </c>
      <c r="AFS19" s="103">
        <v>0.79300000000000004</v>
      </c>
      <c r="AFT19" s="103">
        <v>0.79900000000000004</v>
      </c>
      <c r="AFU19" s="103">
        <v>0.79</v>
      </c>
      <c r="AFV19" s="103">
        <f t="shared" si="58"/>
        <v>0.75519999999999998</v>
      </c>
      <c r="AFW19" s="103">
        <v>0.78100000000000003</v>
      </c>
      <c r="AFX19" s="103">
        <v>0.78500000000000003</v>
      </c>
      <c r="AFY19" s="103">
        <v>0.78200000000000003</v>
      </c>
      <c r="AFZ19" s="103"/>
      <c r="AGA19" s="103">
        <v>0.78100000000000003</v>
      </c>
      <c r="AGB19" s="103">
        <v>0.77600000000000002</v>
      </c>
      <c r="AGC19" s="103">
        <v>0.79</v>
      </c>
      <c r="AGD19" s="103">
        <v>0.78900000000000003</v>
      </c>
      <c r="AGE19" s="103">
        <f t="shared" si="59"/>
        <v>0.75519999999999998</v>
      </c>
      <c r="AGF19" s="103">
        <v>0.79400000000000004</v>
      </c>
      <c r="AGG19" s="103">
        <v>0.79500000000000004</v>
      </c>
      <c r="AGH19" s="103"/>
      <c r="AGI19" s="103">
        <v>0.79300000000000004</v>
      </c>
      <c r="AGJ19" s="103">
        <v>0.81399999999999995</v>
      </c>
      <c r="AGK19" s="103">
        <v>0.79600000000000004</v>
      </c>
      <c r="AGL19" s="103"/>
      <c r="AGM19" s="103">
        <v>0.8</v>
      </c>
      <c r="AGN19" s="103">
        <v>0.79100000000000004</v>
      </c>
      <c r="AGO19" s="103">
        <v>0.78700000000000003</v>
      </c>
      <c r="AGP19" s="103">
        <f t="shared" si="60"/>
        <v>0.75519999999999998</v>
      </c>
      <c r="AGQ19" s="103">
        <v>0.80100000000000005</v>
      </c>
      <c r="AGR19" s="103">
        <v>0.79100000000000004</v>
      </c>
      <c r="AGS19" s="103">
        <v>0.79</v>
      </c>
      <c r="AGT19" s="103">
        <v>0.79900000000000004</v>
      </c>
      <c r="AGU19" s="103">
        <v>0.8</v>
      </c>
      <c r="AGV19" s="103">
        <v>0.81</v>
      </c>
      <c r="AGW19" s="103">
        <v>0.81299999999999994</v>
      </c>
      <c r="AGX19" s="103"/>
      <c r="AGY19" s="103">
        <v>0.81599999999999995</v>
      </c>
      <c r="AGZ19" s="103">
        <v>0.81</v>
      </c>
      <c r="AHA19" s="103">
        <v>0.84499999999999997</v>
      </c>
      <c r="AHB19" s="103">
        <v>0.79600000000000004</v>
      </c>
      <c r="AHC19" s="103">
        <f t="shared" si="282"/>
        <v>0.75519999999999998</v>
      </c>
      <c r="AHD19" s="103">
        <v>0.79400000000000004</v>
      </c>
      <c r="AHE19" s="103">
        <v>0.81299999999999994</v>
      </c>
      <c r="AHF19" s="103">
        <v>0.79700000000000004</v>
      </c>
      <c r="AHG19" s="103"/>
      <c r="AHH19" s="103">
        <v>0.79200000000000004</v>
      </c>
      <c r="AHI19" s="103">
        <v>0.77500000000000002</v>
      </c>
      <c r="AHJ19" s="103">
        <v>0.79200000000000004</v>
      </c>
      <c r="AHK19" s="103">
        <v>0.78300000000000003</v>
      </c>
      <c r="AHL19" s="103">
        <v>0.79</v>
      </c>
      <c r="AHM19" s="103">
        <v>0.78400000000000003</v>
      </c>
      <c r="AHN19" s="103">
        <v>0.77900000000000003</v>
      </c>
      <c r="AHO19" s="103">
        <v>0.79300000000000004</v>
      </c>
      <c r="AHP19" s="103">
        <f t="shared" si="283"/>
        <v>0.75519999999999998</v>
      </c>
      <c r="AHQ19" s="103">
        <v>0.79200000000000004</v>
      </c>
      <c r="AHR19" s="103">
        <v>0.79400000000000004</v>
      </c>
      <c r="AHS19" s="103">
        <v>0.78600000000000003</v>
      </c>
      <c r="AHT19" s="103">
        <v>0.79100000000000004</v>
      </c>
      <c r="AHU19" s="103">
        <v>0.77700000000000002</v>
      </c>
      <c r="AHV19" s="103">
        <v>0.79</v>
      </c>
      <c r="AHW19" s="103">
        <v>0.78400000000000003</v>
      </c>
      <c r="AHX19" s="103"/>
      <c r="AHY19" s="103">
        <v>0.78600000000000003</v>
      </c>
      <c r="AHZ19" s="103">
        <v>0.78100000000000003</v>
      </c>
      <c r="AIA19" s="103">
        <v>0.79300000000000004</v>
      </c>
      <c r="AIB19" s="103">
        <f t="shared" si="63"/>
        <v>0.75519999999999998</v>
      </c>
      <c r="AIC19" s="103"/>
      <c r="AID19" s="103">
        <v>0.77800000000000002</v>
      </c>
      <c r="AIE19" s="103">
        <v>0.78</v>
      </c>
      <c r="AIF19" s="103">
        <v>0.78400000000000003</v>
      </c>
      <c r="AIG19" s="103">
        <v>0.78800000000000003</v>
      </c>
      <c r="AIH19" s="103">
        <v>0.78400000000000003</v>
      </c>
      <c r="AII19" s="103">
        <v>0.79100000000000004</v>
      </c>
      <c r="AIJ19" s="103"/>
      <c r="AIK19" s="103">
        <v>0.78600000000000003</v>
      </c>
      <c r="AIL19" s="103">
        <v>0.78900000000000003</v>
      </c>
      <c r="AIM19" s="103">
        <v>0.78700000000000003</v>
      </c>
      <c r="AIN19" s="103">
        <f t="shared" si="64"/>
        <v>0.75519999999999998</v>
      </c>
      <c r="AIO19" s="103"/>
      <c r="AIP19" s="103">
        <v>0.79</v>
      </c>
      <c r="AIQ19" s="103">
        <v>0.79300000000000004</v>
      </c>
      <c r="AIR19" s="103">
        <v>0.78500000000000003</v>
      </c>
      <c r="AIS19" s="103">
        <v>0.78500000000000003</v>
      </c>
      <c r="AIT19" s="103">
        <v>0.79</v>
      </c>
      <c r="AIU19" s="103">
        <v>0.79400000000000004</v>
      </c>
      <c r="AIV19" s="103">
        <v>0.79100000000000004</v>
      </c>
      <c r="AIW19" s="103">
        <v>0.80800000000000005</v>
      </c>
      <c r="AIX19" s="103"/>
      <c r="AIY19" s="103">
        <v>0.78600000000000003</v>
      </c>
      <c r="AIZ19" s="103">
        <v>0.79200000000000004</v>
      </c>
      <c r="AJA19" s="103"/>
      <c r="AJB19" s="103">
        <v>0.78</v>
      </c>
      <c r="AJC19" s="103">
        <v>0.77600000000000002</v>
      </c>
      <c r="AJD19" s="103">
        <f t="shared" si="65"/>
        <v>0.75519999999999998</v>
      </c>
      <c r="AJE19" s="103">
        <v>0.79</v>
      </c>
      <c r="AJF19" s="103">
        <v>0.78500000000000003</v>
      </c>
      <c r="AJG19" s="103">
        <v>0.79</v>
      </c>
      <c r="AJH19" s="103"/>
      <c r="AJI19" s="103">
        <v>0.8</v>
      </c>
      <c r="AJJ19" s="103">
        <v>0.81</v>
      </c>
      <c r="AJK19" s="103">
        <v>0.77</v>
      </c>
      <c r="AJL19" s="103">
        <v>0.78900000000000003</v>
      </c>
      <c r="AJM19" s="103">
        <v>0.79</v>
      </c>
      <c r="AJN19" s="103"/>
      <c r="AJO19" s="103">
        <v>0.78700000000000003</v>
      </c>
      <c r="AJP19" s="103">
        <v>0.79600000000000004</v>
      </c>
      <c r="AJQ19" s="103">
        <v>0.65900000000000003</v>
      </c>
      <c r="AJR19" s="103">
        <f t="shared" si="66"/>
        <v>0.65900000000000003</v>
      </c>
      <c r="AJS19" s="103">
        <v>0.78900000000000003</v>
      </c>
      <c r="AJT19" s="103"/>
      <c r="AJU19" s="103">
        <v>0.65400000000000003</v>
      </c>
      <c r="AJV19" s="103">
        <v>0.65</v>
      </c>
      <c r="AJW19" s="103"/>
      <c r="AJX19" s="103">
        <v>0.67</v>
      </c>
      <c r="AJY19" s="103">
        <v>0.65</v>
      </c>
      <c r="AJZ19" s="103">
        <v>0.68</v>
      </c>
      <c r="AKA19" s="103">
        <v>0.65500000000000003</v>
      </c>
      <c r="AKB19" s="103">
        <v>0.65</v>
      </c>
      <c r="AKC19" s="103">
        <v>0.65</v>
      </c>
      <c r="AKD19" s="103">
        <v>0.63600000000000001</v>
      </c>
      <c r="AKE19" s="103">
        <v>0.64700000000000002</v>
      </c>
      <c r="AKF19" s="103">
        <v>0.64</v>
      </c>
      <c r="AKG19" s="103">
        <v>0.64</v>
      </c>
      <c r="AKH19" s="103">
        <v>0.63600000000000001</v>
      </c>
      <c r="AKI19" s="103">
        <v>0.64</v>
      </c>
      <c r="AKJ19" s="103">
        <v>0.63800000000000001</v>
      </c>
      <c r="AKK19" s="103">
        <v>0.63800000000000001</v>
      </c>
      <c r="AKL19" s="103">
        <v>0.64600000000000002</v>
      </c>
      <c r="AKM19" s="103">
        <v>0.63900000000000001</v>
      </c>
      <c r="AKN19" s="103"/>
      <c r="AKO19" s="103">
        <v>0.63800000000000001</v>
      </c>
      <c r="AKP19" s="103">
        <v>0.65500000000000003</v>
      </c>
      <c r="AKQ19" s="103">
        <v>0.65300000000000002</v>
      </c>
      <c r="AKR19" s="103">
        <v>0.63900000000000001</v>
      </c>
      <c r="AKS19" s="103">
        <v>0.63900000000000001</v>
      </c>
      <c r="AKT19" s="103">
        <f t="shared" si="67"/>
        <v>0.63900000000000001</v>
      </c>
      <c r="AKU19" s="103">
        <v>0.64300000000000002</v>
      </c>
      <c r="AKV19" s="103">
        <v>0.64</v>
      </c>
      <c r="AKW19" s="103">
        <v>0.65200000000000002</v>
      </c>
      <c r="AKX19" s="103">
        <v>0.65400000000000003</v>
      </c>
      <c r="AKY19" s="103">
        <v>0.64700000000000002</v>
      </c>
      <c r="AKZ19" s="103">
        <f t="shared" si="68"/>
        <v>0.63900000000000001</v>
      </c>
      <c r="ALA19" s="49">
        <v>0.64900000000000002</v>
      </c>
      <c r="ALB19" s="49"/>
      <c r="ALC19" s="49">
        <v>0.64</v>
      </c>
      <c r="ALD19" s="49">
        <v>0.64400000000000002</v>
      </c>
      <c r="ALE19" s="49">
        <v>0.64300000000000002</v>
      </c>
      <c r="ALF19" s="49">
        <v>0.63700000000000001</v>
      </c>
      <c r="ALG19" s="49">
        <v>0.64500000000000002</v>
      </c>
      <c r="ALH19" s="49">
        <v>0.64800000000000002</v>
      </c>
      <c r="ALI19" s="49">
        <v>0.64800000000000002</v>
      </c>
      <c r="ALJ19" s="49">
        <v>0.64600000000000002</v>
      </c>
      <c r="ALK19" s="49">
        <v>0.65</v>
      </c>
      <c r="ALL19" s="49">
        <v>0.64100000000000001</v>
      </c>
      <c r="ALM19" s="49">
        <v>0.64700000000000002</v>
      </c>
      <c r="ALN19" s="103">
        <f t="shared" si="69"/>
        <v>0.63700000000000001</v>
      </c>
      <c r="ALO19" s="49">
        <v>0.67400000000000004</v>
      </c>
      <c r="ALP19" s="103">
        <v>0.67800000000000005</v>
      </c>
      <c r="ALQ19" s="109"/>
      <c r="ALR19" s="109">
        <v>0.66800000000000004</v>
      </c>
      <c r="ALS19" s="109">
        <v>0.63800000000000001</v>
      </c>
      <c r="ALT19" s="109">
        <f t="shared" si="70"/>
        <v>0.63700000000000001</v>
      </c>
      <c r="ALU19" s="109"/>
      <c r="ALV19" s="1166">
        <f t="shared" si="71"/>
        <v>-1</v>
      </c>
      <c r="ALW19" s="103"/>
      <c r="ALX19" s="103">
        <v>0.78500000000000003</v>
      </c>
      <c r="ALY19" s="103"/>
      <c r="ALZ19" s="103">
        <v>0.81699999999999995</v>
      </c>
      <c r="AMA19" s="103">
        <v>0.81100000000000005</v>
      </c>
      <c r="AMB19" s="103">
        <v>0.79500000000000004</v>
      </c>
      <c r="AMC19" s="103">
        <v>0.82599999999999996</v>
      </c>
      <c r="AMD19" s="103">
        <v>0.81100000000000005</v>
      </c>
      <c r="AME19" s="103">
        <v>0.80300000000000005</v>
      </c>
      <c r="AMF19" s="103">
        <v>0.79900000000000004</v>
      </c>
      <c r="AMG19" s="103">
        <v>0.80600000000000005</v>
      </c>
      <c r="AMH19" s="103">
        <v>0.81</v>
      </c>
      <c r="AMI19" s="103">
        <v>0.79500000000000004</v>
      </c>
      <c r="AMJ19" s="103">
        <v>0.80600000000000005</v>
      </c>
      <c r="AMK19" s="103">
        <v>0.81</v>
      </c>
      <c r="AML19" s="103">
        <v>0.79500000000000004</v>
      </c>
      <c r="AMM19" s="103">
        <v>0.81</v>
      </c>
      <c r="AMN19" s="103">
        <f t="shared" si="72"/>
        <v>0.80300000000000005</v>
      </c>
      <c r="AMO19" s="103">
        <v>0.83</v>
      </c>
      <c r="AMP19" s="103"/>
      <c r="AMQ19" s="103">
        <v>0.83699999999999997</v>
      </c>
      <c r="AMR19" s="103">
        <v>0.82399999999999995</v>
      </c>
      <c r="AMS19" s="103">
        <v>0.83699999999999997</v>
      </c>
      <c r="AMT19" s="103">
        <v>0.82799999999999996</v>
      </c>
      <c r="AMU19" s="103">
        <v>0.83699999999999997</v>
      </c>
      <c r="AMV19" s="103">
        <v>0.81699999999999995</v>
      </c>
      <c r="AMW19" s="1073">
        <v>0.81200000000000006</v>
      </c>
      <c r="AMX19" s="1073">
        <v>0.82499999999999996</v>
      </c>
      <c r="AMY19" s="1073">
        <v>0.82899999999999996</v>
      </c>
      <c r="AMZ19" s="1073">
        <v>0.80300000000000005</v>
      </c>
      <c r="ANA19" s="1073"/>
      <c r="ANB19" s="1073">
        <v>0.81899999999999995</v>
      </c>
      <c r="ANC19" s="1073">
        <v>0.81</v>
      </c>
      <c r="AND19" s="1072">
        <f t="shared" si="73"/>
        <v>0.80300000000000005</v>
      </c>
      <c r="ANE19" s="1073">
        <v>0.83899999999999997</v>
      </c>
      <c r="ANF19" s="1073">
        <v>0.82699999999999996</v>
      </c>
      <c r="ANG19" s="1073">
        <v>0.84499999999999997</v>
      </c>
      <c r="ANH19" s="1073">
        <v>0.84299999999999997</v>
      </c>
      <c r="ANI19" s="1073">
        <v>0.84099999999999997</v>
      </c>
      <c r="ANJ19" s="1073">
        <v>0.83499999999999996</v>
      </c>
      <c r="ANK19" s="1073"/>
      <c r="ANL19" s="1073">
        <v>0.83299999999999996</v>
      </c>
      <c r="ANM19" s="1073">
        <v>0.85399999999999998</v>
      </c>
      <c r="ANN19" s="1073">
        <v>0.83</v>
      </c>
      <c r="ANO19" s="1073">
        <v>0.84</v>
      </c>
      <c r="ANP19" s="1073">
        <v>0.80300000000000005</v>
      </c>
      <c r="ANQ19" s="1073">
        <v>0.84</v>
      </c>
      <c r="ANR19" s="103">
        <f t="shared" si="270"/>
        <v>0.80300000000000005</v>
      </c>
      <c r="ANS19" s="1073">
        <v>0.85899999999999999</v>
      </c>
      <c r="ANT19" s="1073">
        <v>0.85299999999999998</v>
      </c>
      <c r="ANU19" s="1073">
        <v>0.84699999999999998</v>
      </c>
      <c r="ANV19" s="1073">
        <v>0.84799999999999998</v>
      </c>
      <c r="ANW19" s="1073">
        <v>0.85699999999999998</v>
      </c>
      <c r="ANX19" s="1073">
        <v>0.85</v>
      </c>
      <c r="ANY19" s="103">
        <v>0.84399999999999997</v>
      </c>
      <c r="ANZ19" s="103"/>
      <c r="AOA19" s="103">
        <v>0.82499999999999996</v>
      </c>
      <c r="AOB19" s="103">
        <v>0.84399999999999997</v>
      </c>
      <c r="AOC19" s="103">
        <v>0.85</v>
      </c>
      <c r="AOD19" s="103">
        <f t="shared" si="74"/>
        <v>0.80300000000000005</v>
      </c>
      <c r="AOE19" s="103">
        <v>0.84499999999999997</v>
      </c>
      <c r="AOF19" s="103">
        <v>0.83199999999999996</v>
      </c>
      <c r="AOG19" s="103">
        <v>0.85699999999999998</v>
      </c>
      <c r="AOH19" s="103">
        <v>0.83299999999999996</v>
      </c>
      <c r="AOI19" s="103"/>
      <c r="AOJ19" s="103">
        <v>0.83599999999999997</v>
      </c>
      <c r="AOK19" s="103">
        <v>0.82799999999999996</v>
      </c>
      <c r="AOL19" s="103">
        <v>0.84599999999999997</v>
      </c>
      <c r="AOM19" s="103">
        <v>0.83299999999999996</v>
      </c>
      <c r="AON19" s="103">
        <v>0.84</v>
      </c>
      <c r="AOO19" s="103">
        <v>0.83</v>
      </c>
      <c r="AOP19" s="103">
        <f t="shared" si="75"/>
        <v>0.80300000000000005</v>
      </c>
      <c r="AOQ19" s="103">
        <v>0.83399999999999996</v>
      </c>
      <c r="AOR19" s="103">
        <v>0.83499999999999996</v>
      </c>
      <c r="AOS19" s="103"/>
      <c r="AOT19" s="103">
        <v>0.83299999999999996</v>
      </c>
      <c r="AOU19" s="103">
        <v>0.84599999999999997</v>
      </c>
      <c r="AOV19" s="103">
        <v>0.84899999999999998</v>
      </c>
      <c r="AOW19" s="103">
        <v>0.83699999999999997</v>
      </c>
      <c r="AOX19" s="103"/>
      <c r="AOY19" s="103">
        <v>0.84899999999999998</v>
      </c>
      <c r="AOZ19" s="103">
        <f t="shared" si="76"/>
        <v>0.80300000000000005</v>
      </c>
      <c r="APA19" s="103">
        <v>0.83499999999999996</v>
      </c>
      <c r="APB19" s="103">
        <v>0.84299999999999997</v>
      </c>
      <c r="APC19" s="103">
        <v>0.83899999999999997</v>
      </c>
      <c r="APD19" s="103">
        <v>0.83699999999999997</v>
      </c>
      <c r="APE19" s="103">
        <v>0.83499999999999996</v>
      </c>
      <c r="APF19" s="103"/>
      <c r="APG19" s="103">
        <v>0.84899999999999998</v>
      </c>
      <c r="APH19" s="103">
        <v>0.84</v>
      </c>
      <c r="API19" s="103">
        <v>0.86899999999999999</v>
      </c>
      <c r="APJ19" s="103">
        <f t="shared" si="77"/>
        <v>0.80300000000000005</v>
      </c>
      <c r="APK19" s="103">
        <v>0.84299999999999997</v>
      </c>
      <c r="APL19" s="103">
        <v>0.83699999999999997</v>
      </c>
      <c r="APM19" s="103">
        <v>0.84799999999999998</v>
      </c>
      <c r="APN19" s="103"/>
      <c r="APO19" s="103">
        <v>0.84699999999999998</v>
      </c>
      <c r="APP19" s="103">
        <v>0.85099999999999998</v>
      </c>
      <c r="APQ19" s="103">
        <v>0.85299999999999998</v>
      </c>
      <c r="APR19" s="103">
        <v>0.84899999999999998</v>
      </c>
      <c r="APS19" s="103"/>
      <c r="APT19" s="103">
        <v>0.83599999999999997</v>
      </c>
      <c r="APU19" s="103">
        <v>0.83499999999999996</v>
      </c>
      <c r="APV19" s="103">
        <v>0.83299999999999996</v>
      </c>
      <c r="APW19" s="103">
        <v>0.83499999999999996</v>
      </c>
      <c r="APX19" s="103">
        <f t="shared" si="284"/>
        <v>0.80300000000000005</v>
      </c>
      <c r="APY19" s="103">
        <v>0.82699999999999996</v>
      </c>
      <c r="APZ19" s="103">
        <v>0.83499999999999996</v>
      </c>
      <c r="AQA19" s="103">
        <v>0.82899999999999996</v>
      </c>
      <c r="AQB19" s="103"/>
      <c r="AQC19" s="103">
        <v>0.83899999999999997</v>
      </c>
      <c r="AQD19" s="103">
        <v>0.81100000000000005</v>
      </c>
      <c r="AQE19" s="103">
        <v>0.81100000000000005</v>
      </c>
      <c r="AQF19" s="103">
        <v>0.82099999999999995</v>
      </c>
      <c r="AQG19" s="103">
        <v>0.80900000000000005</v>
      </c>
      <c r="AQH19" s="103">
        <v>0.81399999999999995</v>
      </c>
      <c r="AQI19" s="103">
        <v>0.80700000000000005</v>
      </c>
      <c r="AQJ19" s="103">
        <v>0.82599999999999996</v>
      </c>
      <c r="AQK19" s="103">
        <f t="shared" si="285"/>
        <v>0.80300000000000005</v>
      </c>
      <c r="AQL19" s="103">
        <v>0.81200000000000006</v>
      </c>
      <c r="AQM19" s="103">
        <v>0.80800000000000005</v>
      </c>
      <c r="AQN19" s="103">
        <v>0.82599999999999996</v>
      </c>
      <c r="AQO19" s="103">
        <v>0.81399999999999995</v>
      </c>
      <c r="AQP19" s="103"/>
      <c r="AQQ19" s="103">
        <v>0.81799999999999995</v>
      </c>
      <c r="AQR19" s="103">
        <v>0.81399999999999995</v>
      </c>
      <c r="AQS19" s="103">
        <v>0.81599999999999995</v>
      </c>
      <c r="AQT19" s="103">
        <v>0.82599999999999996</v>
      </c>
      <c r="AQU19" s="103">
        <v>0.81799999999999995</v>
      </c>
      <c r="AQV19" s="103">
        <v>0.82599999999999996</v>
      </c>
      <c r="AQW19" s="103">
        <f t="shared" si="80"/>
        <v>0.80300000000000005</v>
      </c>
      <c r="AQX19" s="103">
        <v>0.81499999999999995</v>
      </c>
      <c r="AQY19" s="103">
        <v>0.82199999999999995</v>
      </c>
      <c r="AQZ19" s="103"/>
      <c r="ARA19" s="103">
        <v>0.82099999999999995</v>
      </c>
      <c r="ARB19" s="103">
        <v>0.82599999999999996</v>
      </c>
      <c r="ARC19" s="103">
        <v>0.82299999999999995</v>
      </c>
      <c r="ARD19" s="103">
        <v>0.81899999999999995</v>
      </c>
      <c r="ARE19" s="103">
        <v>0.84099999999999997</v>
      </c>
      <c r="ARF19" s="103">
        <v>0.83599999999999997</v>
      </c>
      <c r="ARG19" s="103">
        <v>0.81200000000000006</v>
      </c>
      <c r="ARH19" s="103">
        <f t="shared" si="81"/>
        <v>0.80300000000000005</v>
      </c>
      <c r="ARI19" s="103">
        <v>0.83099999999999996</v>
      </c>
      <c r="ARJ19" s="103">
        <v>0.82699999999999996</v>
      </c>
      <c r="ARK19" s="103">
        <v>0.83899999999999997</v>
      </c>
      <c r="ARL19" s="103">
        <v>0.82699999999999996</v>
      </c>
      <c r="ARM19" s="103">
        <v>0.83799999999999997</v>
      </c>
      <c r="ARN19" s="103">
        <v>0.83199999999999996</v>
      </c>
      <c r="ARO19" s="103"/>
      <c r="ARP19" s="103">
        <v>0.82499999999999996</v>
      </c>
      <c r="ARQ19" s="103">
        <v>0.82699999999999996</v>
      </c>
      <c r="ARR19" s="103">
        <v>0.83799999999999997</v>
      </c>
      <c r="ARS19" s="103">
        <v>0.82099999999999995</v>
      </c>
      <c r="ART19" s="103">
        <v>0.84199999999999997</v>
      </c>
      <c r="ARU19" s="103">
        <v>0.82699999999999996</v>
      </c>
      <c r="ARV19" s="103">
        <f t="shared" si="82"/>
        <v>0.80300000000000005</v>
      </c>
      <c r="ARW19" s="103">
        <v>0.82</v>
      </c>
      <c r="ARX19" s="103">
        <v>0.83499999999999996</v>
      </c>
      <c r="ARY19" s="103">
        <v>0.82399999999999995</v>
      </c>
      <c r="ARZ19" s="103">
        <v>0.82</v>
      </c>
      <c r="ASA19" s="103">
        <v>0.83</v>
      </c>
      <c r="ASB19" s="103"/>
      <c r="ASC19" s="103">
        <v>0.185</v>
      </c>
      <c r="ASD19" s="103">
        <v>0.182</v>
      </c>
      <c r="ASE19" s="103">
        <v>0.183</v>
      </c>
      <c r="ASF19" s="103">
        <v>0.183</v>
      </c>
      <c r="ASG19" s="103">
        <v>0.182</v>
      </c>
      <c r="ASH19" s="103">
        <v>0.75</v>
      </c>
      <c r="ASI19" s="103">
        <f t="shared" si="83"/>
        <v>0.75</v>
      </c>
      <c r="ASJ19" s="103">
        <v>0.183</v>
      </c>
      <c r="ASK19" s="103">
        <v>0.75</v>
      </c>
      <c r="ASL19" s="103"/>
      <c r="ASM19" s="103">
        <v>0.75</v>
      </c>
      <c r="ASN19" s="103">
        <v>0.74</v>
      </c>
      <c r="ASO19" s="103">
        <v>0.73</v>
      </c>
      <c r="ASP19" s="103">
        <v>0.73</v>
      </c>
      <c r="ASQ19" s="103">
        <v>0.72</v>
      </c>
      <c r="ASR19" s="103">
        <v>0.73</v>
      </c>
      <c r="ASS19" s="103"/>
      <c r="AST19" s="103">
        <v>0.72</v>
      </c>
      <c r="ASU19" s="103">
        <v>0.72699999999999998</v>
      </c>
      <c r="ASV19" s="103"/>
      <c r="ASW19" s="103">
        <v>0.72199999999999998</v>
      </c>
      <c r="ASX19" s="103">
        <v>0.72099999999999997</v>
      </c>
      <c r="ASY19" s="103">
        <v>0.73</v>
      </c>
      <c r="ASZ19" s="103">
        <v>0.74199999999999999</v>
      </c>
      <c r="ATA19" s="103"/>
      <c r="ATB19" s="103">
        <v>0.73599999999999999</v>
      </c>
      <c r="ATC19" s="103">
        <v>0.72899999999999998</v>
      </c>
      <c r="ATD19" s="103">
        <v>0.73199999999999998</v>
      </c>
      <c r="ATE19" s="103">
        <v>0.73</v>
      </c>
      <c r="ATF19" s="103">
        <v>0.72599999999999998</v>
      </c>
      <c r="ATG19" s="103">
        <v>0.72399999999999998</v>
      </c>
      <c r="ATH19" s="103"/>
      <c r="ATI19" s="103">
        <v>0.72099999999999997</v>
      </c>
      <c r="ATJ19" s="103">
        <v>0.73</v>
      </c>
      <c r="ATK19" s="103">
        <v>0.72599999999999998</v>
      </c>
      <c r="ATL19" s="103">
        <v>0.73</v>
      </c>
      <c r="ATM19" s="103">
        <f t="shared" si="84"/>
        <v>0.73</v>
      </c>
      <c r="ATN19" s="103">
        <v>0.72799999999999998</v>
      </c>
      <c r="ATO19" s="103">
        <v>0.73799999999999999</v>
      </c>
      <c r="ATP19" s="103">
        <v>0.73599999999999999</v>
      </c>
      <c r="ATQ19" s="103">
        <v>0.74</v>
      </c>
      <c r="ATR19" s="103">
        <v>0.73899999999999999</v>
      </c>
      <c r="ATS19" s="103">
        <f t="shared" si="85"/>
        <v>0.73</v>
      </c>
      <c r="ATT19" s="49">
        <v>0.73599999999999999</v>
      </c>
      <c r="ATU19" s="49">
        <v>0.73499999999999999</v>
      </c>
      <c r="ATV19" s="49">
        <v>0.73899999999999999</v>
      </c>
      <c r="ATW19" s="49">
        <v>0.74</v>
      </c>
      <c r="ATX19" s="49">
        <v>0.74</v>
      </c>
      <c r="ATY19" s="49">
        <v>0.73599999999999999</v>
      </c>
      <c r="ATZ19" s="49"/>
      <c r="AUA19" s="49">
        <v>0.73299999999999998</v>
      </c>
      <c r="AUB19" s="49">
        <v>0.73799999999999999</v>
      </c>
      <c r="AUC19" s="49">
        <v>0.74</v>
      </c>
      <c r="AUD19" s="49">
        <v>0.72699999999999998</v>
      </c>
      <c r="AUE19" s="49">
        <v>0.73499999999999999</v>
      </c>
      <c r="AUF19" s="49">
        <v>0.73499999999999999</v>
      </c>
      <c r="AUG19" s="351">
        <f t="shared" si="86"/>
        <v>0.73</v>
      </c>
      <c r="AUH19" s="49">
        <v>0.81299999999999994</v>
      </c>
      <c r="AUI19" s="103">
        <v>0.81899999999999995</v>
      </c>
      <c r="AUJ19" s="49">
        <v>0.81399999999999995</v>
      </c>
      <c r="AUK19" s="49">
        <v>0.79200000000000004</v>
      </c>
      <c r="AUL19" s="49"/>
      <c r="AUM19" s="49">
        <v>0.79500000000000004</v>
      </c>
      <c r="AUN19" s="49">
        <v>0.752</v>
      </c>
      <c r="AUO19" s="109">
        <v>0.73799999999999999</v>
      </c>
      <c r="AUP19" s="49">
        <f t="shared" si="87"/>
        <v>0.73</v>
      </c>
      <c r="AUQ19" s="49">
        <v>0.77500000000000002</v>
      </c>
      <c r="AUR19" s="109">
        <v>0.78400000000000003</v>
      </c>
      <c r="AUS19" s="51"/>
      <c r="AUT19" s="109">
        <v>0.78900000000000003</v>
      </c>
      <c r="AUU19" s="109">
        <v>0.81899999999999995</v>
      </c>
      <c r="AUV19" s="49">
        <v>0.81399999999999995</v>
      </c>
      <c r="AUW19" s="51"/>
      <c r="AUX19" s="47">
        <f t="shared" si="88"/>
        <v>0.73</v>
      </c>
      <c r="AUY19" s="47">
        <v>0.8</v>
      </c>
      <c r="AUZ19" s="47">
        <v>0.78500000000000003</v>
      </c>
      <c r="AVA19" s="47">
        <v>0.79500000000000004</v>
      </c>
      <c r="AVB19" s="47">
        <v>0.78600000000000003</v>
      </c>
      <c r="AVC19" s="47"/>
      <c r="AVD19" s="47"/>
      <c r="AVE19" s="47">
        <v>0.80400000000000005</v>
      </c>
      <c r="AVF19" s="55">
        <v>0.79600000000000004</v>
      </c>
      <c r="AVG19" s="55">
        <f t="shared" si="89"/>
        <v>0.73</v>
      </c>
      <c r="AVH19" s="47">
        <v>0.79300000000000004</v>
      </c>
      <c r="AVI19" s="47">
        <v>0.76800000000000002</v>
      </c>
      <c r="AVJ19" s="47">
        <v>0.76800000000000002</v>
      </c>
      <c r="AVK19" s="47">
        <v>0.75800000000000001</v>
      </c>
      <c r="AVL19" s="47"/>
      <c r="AVM19" s="47">
        <v>0.76200000000000001</v>
      </c>
      <c r="AVN19" s="49">
        <v>0.75900000000000001</v>
      </c>
      <c r="AVO19" s="47">
        <v>0.75600000000000001</v>
      </c>
      <c r="AVP19" s="49"/>
      <c r="AVQ19" s="49">
        <v>0.76700000000000002</v>
      </c>
      <c r="AVR19" s="52">
        <v>0.752</v>
      </c>
      <c r="AVS19" s="47">
        <f>MIN(AVR19,AVG19)</f>
        <v>0.73</v>
      </c>
      <c r="AVT19" s="47">
        <v>0.76</v>
      </c>
      <c r="AVU19" s="1162">
        <v>0.76100000000000001</v>
      </c>
      <c r="AVV19" s="1162">
        <v>0.75700000000000001</v>
      </c>
      <c r="AVW19" s="52">
        <v>0.75700000000000001</v>
      </c>
      <c r="AVX19" s="53">
        <f t="shared" si="90"/>
        <v>0.73</v>
      </c>
      <c r="AVY19" s="53">
        <v>0.76300000000000001</v>
      </c>
      <c r="AVZ19" s="53">
        <v>0.755</v>
      </c>
      <c r="AWA19" s="53">
        <v>0.75700000000000001</v>
      </c>
      <c r="AWB19" s="53">
        <v>0.76100000000000001</v>
      </c>
      <c r="AWC19" s="53">
        <v>0.76500000000000001</v>
      </c>
      <c r="AWD19" s="971">
        <v>0.76200000000000001</v>
      </c>
      <c r="AWE19" s="53">
        <f t="shared" si="291"/>
        <v>0.73</v>
      </c>
      <c r="AWF19" s="53">
        <v>0.76400000000000001</v>
      </c>
      <c r="AWG19" s="53">
        <v>0.77400000000000002</v>
      </c>
      <c r="AWH19" s="53">
        <v>0.76200000000000001</v>
      </c>
      <c r="AWI19" s="53"/>
      <c r="AWJ19" s="53">
        <v>0.76800000000000002</v>
      </c>
      <c r="AWK19" s="53">
        <v>0.75800000000000001</v>
      </c>
      <c r="AWL19" s="971">
        <v>0.76500000000000001</v>
      </c>
      <c r="AWM19" s="971">
        <f t="shared" si="92"/>
        <v>0.73</v>
      </c>
      <c r="AWN19" s="53">
        <v>0.77200000000000002</v>
      </c>
      <c r="AWO19" s="53"/>
      <c r="AWP19" s="53"/>
      <c r="AWQ19" s="53">
        <v>0.77</v>
      </c>
      <c r="AWR19" s="53">
        <v>0.77600000000000002</v>
      </c>
      <c r="AWS19" s="53">
        <v>0.754</v>
      </c>
      <c r="AWT19" s="53">
        <v>0.76200000000000001</v>
      </c>
      <c r="AWU19" s="53">
        <v>0.76900000000000002</v>
      </c>
      <c r="AWV19" s="53">
        <v>0.75900000000000001</v>
      </c>
      <c r="AWW19" s="53">
        <f t="shared" si="258"/>
        <v>0.73</v>
      </c>
      <c r="AWX19" s="53">
        <v>0.76300000000000001</v>
      </c>
      <c r="AWY19" s="53">
        <v>0.76300000000000001</v>
      </c>
      <c r="AWZ19" s="53">
        <v>0.76100000000000001</v>
      </c>
      <c r="AXA19" s="53">
        <v>0.78300000000000003</v>
      </c>
      <c r="AXB19" s="53">
        <v>0.77900000000000003</v>
      </c>
      <c r="AXC19" s="53">
        <v>0.77100000000000002</v>
      </c>
      <c r="AXD19" s="53">
        <v>0.76300000000000001</v>
      </c>
      <c r="AXE19" s="53">
        <v>0.78500000000000003</v>
      </c>
      <c r="AXF19" s="27">
        <v>0.76600000000000001</v>
      </c>
      <c r="AXG19" s="52">
        <f t="shared" si="93"/>
        <v>0.73</v>
      </c>
      <c r="AXH19" s="53">
        <v>0.76800000000000002</v>
      </c>
      <c r="AXI19" s="53"/>
      <c r="AXJ19" s="53">
        <v>0.76500000000000001</v>
      </c>
      <c r="AXK19" s="53">
        <v>0.75900000000000001</v>
      </c>
      <c r="AXL19" s="53"/>
      <c r="AXM19" s="1401">
        <v>0.77</v>
      </c>
      <c r="AXN19" s="53">
        <v>0.76300000000000001</v>
      </c>
      <c r="AXO19" s="53">
        <v>0.76400000000000001</v>
      </c>
      <c r="AXP19" s="53">
        <v>0.77100000000000002</v>
      </c>
      <c r="AXQ19" s="53">
        <v>0.77100000000000002</v>
      </c>
      <c r="AXR19" s="53">
        <v>0.77500000000000002</v>
      </c>
      <c r="AXS19" s="53">
        <v>0.77600000000000002</v>
      </c>
      <c r="AXT19" s="53"/>
      <c r="AXU19" s="53">
        <v>0.77100000000000002</v>
      </c>
      <c r="AXV19" s="53">
        <v>0.76400000000000001</v>
      </c>
      <c r="AXW19" s="53"/>
      <c r="AXX19" s="53">
        <v>0.86</v>
      </c>
      <c r="AXY19" s="53">
        <v>0.879</v>
      </c>
      <c r="AXZ19" s="52"/>
      <c r="AYA19" s="53">
        <v>0.89200000000000002</v>
      </c>
      <c r="AYB19" s="52"/>
      <c r="AYC19" s="52">
        <v>0.89100000000000001</v>
      </c>
      <c r="AYD19" s="52"/>
      <c r="AYE19" s="52">
        <v>0.88900000000000001</v>
      </c>
      <c r="AYF19" s="52">
        <v>0.88800000000000001</v>
      </c>
      <c r="AYG19" s="52">
        <v>0.89</v>
      </c>
      <c r="AYH19" s="52">
        <v>1.079</v>
      </c>
      <c r="AYI19" s="52"/>
      <c r="AYJ19" s="52">
        <v>1.0960000000000001</v>
      </c>
      <c r="AYK19" s="52"/>
      <c r="AYL19" s="52">
        <v>0.997</v>
      </c>
      <c r="AYM19" s="52"/>
      <c r="AYN19" s="52">
        <v>1.002</v>
      </c>
      <c r="AYO19" s="52"/>
      <c r="AYP19" s="6">
        <f t="shared" si="95"/>
        <v>0.30129870129870129</v>
      </c>
      <c r="AYQ19" s="1073">
        <v>0.69399999999999995</v>
      </c>
      <c r="AYR19" s="1073">
        <v>0.69199999999999995</v>
      </c>
      <c r="AYS19" s="1073">
        <v>0.69</v>
      </c>
      <c r="AYT19" s="1073">
        <v>0.68</v>
      </c>
      <c r="AYU19" s="1073">
        <v>0.70899999999999996</v>
      </c>
      <c r="AYV19" s="1073">
        <v>0.68600000000000005</v>
      </c>
      <c r="AYW19" s="1073">
        <v>0.68</v>
      </c>
      <c r="AYX19" s="1073">
        <v>0.67900000000000005</v>
      </c>
      <c r="AYY19" s="1073">
        <v>0.68400000000000005</v>
      </c>
      <c r="AYZ19" s="1073">
        <v>0.68500000000000005</v>
      </c>
      <c r="AZA19" s="1073"/>
      <c r="AZB19" s="1073">
        <v>0.69</v>
      </c>
      <c r="AZC19" s="1073">
        <v>0.68400000000000005</v>
      </c>
      <c r="AZD19" s="1073">
        <f t="shared" si="96"/>
        <v>0.68</v>
      </c>
      <c r="AZE19" s="1073">
        <v>0.69899999999999995</v>
      </c>
      <c r="AZF19" s="1073">
        <v>0.73299999999999998</v>
      </c>
      <c r="AZG19" s="1073">
        <v>0.71799999999999997</v>
      </c>
      <c r="AZH19" s="1073">
        <v>0.69499999999999995</v>
      </c>
      <c r="AZI19" s="1073">
        <v>0.69799999999999995</v>
      </c>
      <c r="AZJ19" s="1073">
        <v>0.68500000000000005</v>
      </c>
      <c r="AZK19" s="1073">
        <v>0.68799999999999994</v>
      </c>
      <c r="AZL19" s="1073">
        <v>0.68100000000000005</v>
      </c>
      <c r="AZM19" s="1073">
        <v>0.68899999999999995</v>
      </c>
      <c r="AZN19" s="1073">
        <v>0.68500000000000005</v>
      </c>
      <c r="AZO19" s="1073">
        <v>0.68300000000000005</v>
      </c>
      <c r="AZP19" s="1073">
        <v>0.68600000000000005</v>
      </c>
      <c r="AZQ19" s="1073">
        <v>0.69699999999999995</v>
      </c>
      <c r="AZR19" s="1073">
        <v>0.69</v>
      </c>
      <c r="AZS19" s="1072">
        <f t="shared" si="97"/>
        <v>0.68</v>
      </c>
      <c r="AZT19" s="1073">
        <v>0.69199999999999995</v>
      </c>
      <c r="AZU19" s="1073">
        <v>0.69699999999999995</v>
      </c>
      <c r="AZV19" s="1073">
        <v>0.69899999999999995</v>
      </c>
      <c r="AZW19" s="1073">
        <v>0.72299999999999998</v>
      </c>
      <c r="AZX19" s="1073">
        <v>0.71499999999999997</v>
      </c>
      <c r="AZY19" s="1073">
        <v>0.71399999999999997</v>
      </c>
      <c r="AZZ19" s="1073">
        <v>0.72699999999999998</v>
      </c>
      <c r="BAA19" s="1073">
        <v>0.74</v>
      </c>
      <c r="BAB19" s="1073">
        <v>0.7</v>
      </c>
      <c r="BAC19" s="1073">
        <v>0.72299999999999998</v>
      </c>
      <c r="BAD19" s="1073">
        <v>0.68</v>
      </c>
      <c r="BAE19" s="1073">
        <v>0.72299999999999998</v>
      </c>
      <c r="BAF19" s="103">
        <f t="shared" si="271"/>
        <v>0.68</v>
      </c>
      <c r="BAG19" s="1073">
        <v>0.73299999999999998</v>
      </c>
      <c r="BAH19" s="1073">
        <v>0.72399999999999998</v>
      </c>
      <c r="BAI19" s="1073">
        <v>0.72199999999999998</v>
      </c>
      <c r="BAJ19" s="1073">
        <v>0.72299999999999998</v>
      </c>
      <c r="BAK19" s="1073">
        <v>0.73399999999999999</v>
      </c>
      <c r="BAL19" s="1073">
        <v>0.73</v>
      </c>
      <c r="BAM19" s="103">
        <v>0.72299999999999998</v>
      </c>
      <c r="BAN19" s="103">
        <v>0.73</v>
      </c>
      <c r="BAO19" s="103">
        <v>0.72699999999999998</v>
      </c>
      <c r="BAP19" s="103">
        <v>0.73</v>
      </c>
      <c r="BAQ19" s="103">
        <f t="shared" si="98"/>
        <v>0.68</v>
      </c>
      <c r="BAR19" s="103">
        <v>0.72299999999999998</v>
      </c>
      <c r="BAS19" s="103">
        <v>0.72199999999999998</v>
      </c>
      <c r="BAT19" s="103">
        <v>0.71599999999999997</v>
      </c>
      <c r="BAU19" s="103">
        <v>0.72599999999999998</v>
      </c>
      <c r="BAV19" s="103">
        <v>0.72399999999999998</v>
      </c>
      <c r="BAW19" s="103">
        <v>0.71799999999999997</v>
      </c>
      <c r="BAX19" s="103">
        <v>0.72299999999999998</v>
      </c>
      <c r="BAY19" s="103"/>
      <c r="BAZ19" s="103">
        <v>0.72199999999999998</v>
      </c>
      <c r="BBA19" s="103">
        <v>0.71899999999999997</v>
      </c>
      <c r="BBB19" s="103">
        <v>0.71</v>
      </c>
      <c r="BBC19" s="103">
        <f t="shared" si="99"/>
        <v>0.68</v>
      </c>
      <c r="BBD19" s="103">
        <v>0.71899999999999997</v>
      </c>
      <c r="BBE19" s="103"/>
      <c r="BBF19" s="103">
        <v>0.72299999999999998</v>
      </c>
      <c r="BBG19" s="103">
        <v>0.71899999999999997</v>
      </c>
      <c r="BBH19" s="103"/>
      <c r="BBI19" s="103">
        <v>0.72099999999999997</v>
      </c>
      <c r="BBJ19" s="103">
        <v>0.72</v>
      </c>
      <c r="BBK19" s="103">
        <v>0.71799999999999997</v>
      </c>
      <c r="BBL19" s="103"/>
      <c r="BBM19" s="103">
        <v>0.72399999999999998</v>
      </c>
      <c r="BBN19" s="103">
        <f t="shared" si="100"/>
        <v>0.68</v>
      </c>
      <c r="BBO19" s="103">
        <v>0.72099999999999997</v>
      </c>
      <c r="BBP19" s="103"/>
      <c r="BBQ19" s="103">
        <v>0.72499999999999998</v>
      </c>
      <c r="BBR19" s="103">
        <v>0.71599999999999997</v>
      </c>
      <c r="BBS19" s="103">
        <v>0.72699999999999998</v>
      </c>
      <c r="BBT19" s="103">
        <v>0.72</v>
      </c>
      <c r="BBU19" s="103">
        <v>0.71899999999999997</v>
      </c>
      <c r="BBV19" s="103">
        <v>0.71799999999999997</v>
      </c>
      <c r="BBW19" s="103">
        <v>0.73499999999999999</v>
      </c>
      <c r="BBX19" s="103">
        <f t="shared" si="101"/>
        <v>0.68</v>
      </c>
      <c r="BBY19" s="103">
        <v>0.71699999999999997</v>
      </c>
      <c r="BBZ19" s="103">
        <v>0.71899999999999997</v>
      </c>
      <c r="BCA19" s="103">
        <v>0.72299999999999998</v>
      </c>
      <c r="BCB19" s="103">
        <v>0.71699999999999997</v>
      </c>
      <c r="BCC19" s="103">
        <v>0.72399999999999998</v>
      </c>
      <c r="BCD19" s="103"/>
      <c r="BCE19" s="103">
        <v>0.71899999999999997</v>
      </c>
      <c r="BCF19" s="103">
        <v>0.71699999999999997</v>
      </c>
      <c r="BCG19" s="103">
        <v>0.72</v>
      </c>
      <c r="BCH19" s="103">
        <v>0.71799999999999997</v>
      </c>
      <c r="BCI19" s="103">
        <v>0.71599999999999997</v>
      </c>
      <c r="BCJ19" s="103">
        <v>0.72299999999999998</v>
      </c>
      <c r="BCK19" s="103">
        <f t="shared" si="286"/>
        <v>0.68</v>
      </c>
      <c r="BCL19" s="103">
        <v>0.71899999999999997</v>
      </c>
      <c r="BCM19" s="103">
        <v>0.71699999999999997</v>
      </c>
      <c r="BCN19" s="103"/>
      <c r="BCO19" s="103">
        <v>0.72099999999999997</v>
      </c>
      <c r="BCP19" s="103">
        <v>0.71699999999999997</v>
      </c>
      <c r="BCQ19" s="103">
        <v>0.72499999999999998</v>
      </c>
      <c r="BCR19" s="103"/>
      <c r="BCS19" s="103">
        <v>0.72</v>
      </c>
      <c r="BCT19" s="103">
        <v>0.71899999999999997</v>
      </c>
      <c r="BCU19" s="103">
        <v>0.71699999999999997</v>
      </c>
      <c r="BCV19" s="103">
        <v>0.71899999999999997</v>
      </c>
      <c r="BCW19" s="103">
        <v>0.71599999999999997</v>
      </c>
      <c r="BCX19" s="103">
        <v>0.72</v>
      </c>
      <c r="BCY19" s="103">
        <f t="shared" si="287"/>
        <v>0.68</v>
      </c>
      <c r="BCZ19" s="103">
        <v>0.72299999999999998</v>
      </c>
      <c r="BDA19" s="103">
        <v>0.72499999999999998</v>
      </c>
      <c r="BDB19" s="103"/>
      <c r="BDC19" s="103">
        <v>0.72199999999999998</v>
      </c>
      <c r="BDD19" s="103">
        <v>0.71499999999999997</v>
      </c>
      <c r="BDE19" s="103">
        <v>0.71599999999999997</v>
      </c>
      <c r="BDF19" s="103">
        <v>0.72699999999999998</v>
      </c>
      <c r="BDG19" s="103">
        <v>0.72799999999999998</v>
      </c>
      <c r="BDH19" s="103">
        <v>0.71499999999999997</v>
      </c>
      <c r="BDI19" s="103">
        <v>0.72399999999999998</v>
      </c>
      <c r="BDJ19" s="103">
        <v>0.72</v>
      </c>
      <c r="BDK19" s="103">
        <f t="shared" si="104"/>
        <v>0.68</v>
      </c>
      <c r="BDL19" s="103"/>
      <c r="BDM19" s="103">
        <v>0.72499999999999998</v>
      </c>
      <c r="BDN19" s="103">
        <v>0.73499999999999999</v>
      </c>
      <c r="BDO19" s="103">
        <v>0.72199999999999998</v>
      </c>
      <c r="BDP19" s="103">
        <v>0.72</v>
      </c>
      <c r="BDQ19" s="103">
        <v>0.72</v>
      </c>
      <c r="BDR19" s="103">
        <v>0.72099999999999997</v>
      </c>
      <c r="BDS19" s="103">
        <v>0.72299999999999998</v>
      </c>
      <c r="BDT19" s="103">
        <v>0.72599999999999998</v>
      </c>
      <c r="BDU19" s="103"/>
      <c r="BDV19" s="103">
        <v>0.71699999999999997</v>
      </c>
      <c r="BDW19" s="103">
        <f t="shared" si="105"/>
        <v>0.68</v>
      </c>
      <c r="BDX19" s="103">
        <v>0.72199999999999998</v>
      </c>
      <c r="BDY19" s="103">
        <v>0.72099999999999997</v>
      </c>
      <c r="BDZ19" s="103">
        <v>0.72599999999999998</v>
      </c>
      <c r="BEA19" s="103">
        <v>0.72099999999999997</v>
      </c>
      <c r="BEB19" s="103"/>
      <c r="BEC19" s="103">
        <v>0.72499999999999998</v>
      </c>
      <c r="BED19" s="103">
        <v>0.71799999999999997</v>
      </c>
      <c r="BEE19" s="103">
        <v>0.71899999999999997</v>
      </c>
      <c r="BEF19" s="103">
        <v>0.72</v>
      </c>
      <c r="BEG19" s="103">
        <v>0.72399999999999998</v>
      </c>
      <c r="BEH19" s="103">
        <v>0.72399999999999998</v>
      </c>
      <c r="BEI19" s="103">
        <v>0.72099999999999997</v>
      </c>
      <c r="BEJ19" s="103">
        <v>0.71599999999999997</v>
      </c>
      <c r="BEK19" s="103">
        <f t="shared" si="106"/>
        <v>0.68</v>
      </c>
      <c r="BEL19" s="103">
        <v>0.72</v>
      </c>
      <c r="BEM19" s="103">
        <v>0.72799999999999998</v>
      </c>
      <c r="BEN19" s="103">
        <v>0.72499999999999998</v>
      </c>
      <c r="BEO19" s="103">
        <v>0.72199999999999998</v>
      </c>
      <c r="BEP19" s="103">
        <v>0.71499999999999997</v>
      </c>
      <c r="BEQ19" s="103">
        <v>0.85199999999999998</v>
      </c>
      <c r="BER19" s="103"/>
      <c r="BES19" s="103">
        <v>0.84799999999999998</v>
      </c>
      <c r="BET19" s="103">
        <v>0.84799999999999998</v>
      </c>
      <c r="BEU19" s="103">
        <v>0.85</v>
      </c>
      <c r="BEV19" s="103">
        <v>0.84799999999999998</v>
      </c>
      <c r="BEW19" s="103">
        <v>0.72</v>
      </c>
      <c r="BEX19" s="103">
        <f t="shared" si="107"/>
        <v>0.68</v>
      </c>
      <c r="BEY19" s="103">
        <v>0.84899999999999998</v>
      </c>
      <c r="BEZ19" s="103">
        <v>0.71</v>
      </c>
      <c r="BFA19" s="103">
        <v>0.71</v>
      </c>
      <c r="BFB19" s="103">
        <v>0.72</v>
      </c>
      <c r="BFC19" s="103">
        <v>0.7</v>
      </c>
      <c r="BFD19" s="103">
        <v>0.71</v>
      </c>
      <c r="BFE19" s="103">
        <v>0.7</v>
      </c>
      <c r="BFF19" s="103">
        <v>0.7</v>
      </c>
      <c r="BFG19" s="103">
        <v>0.69699999999999995</v>
      </c>
      <c r="BFH19" s="103">
        <v>0.70299999999999996</v>
      </c>
      <c r="BFI19" s="103">
        <v>0.7</v>
      </c>
      <c r="BFJ19" s="103">
        <v>0.70499999999999996</v>
      </c>
      <c r="BFK19" s="103"/>
      <c r="BFL19" s="103">
        <v>0.7</v>
      </c>
      <c r="BFM19" s="103">
        <v>0.69899999999999995</v>
      </c>
      <c r="BFN19" s="103">
        <v>0.69599999999999995</v>
      </c>
      <c r="BFO19" s="103">
        <v>0.70099999999999996</v>
      </c>
      <c r="BFP19" s="103">
        <v>0.69699999999999995</v>
      </c>
      <c r="BFQ19" s="103">
        <v>0.7</v>
      </c>
      <c r="BFR19" s="103"/>
      <c r="BFS19" s="103">
        <v>0.70299999999999996</v>
      </c>
      <c r="BFT19" s="103">
        <v>0.7</v>
      </c>
      <c r="BFU19" s="103">
        <v>0.70599999999999996</v>
      </c>
      <c r="BFV19" s="103">
        <v>0.69699999999999995</v>
      </c>
      <c r="BFW19" s="103">
        <v>0.69599999999999995</v>
      </c>
      <c r="BFX19" s="103">
        <v>0.70399999999999996</v>
      </c>
      <c r="BFY19" s="103">
        <f t="shared" si="108"/>
        <v>0.68</v>
      </c>
      <c r="BFZ19" s="103">
        <v>0.69799999999999995</v>
      </c>
      <c r="BGA19" s="103">
        <v>0.70299999999999996</v>
      </c>
      <c r="BGB19" s="103">
        <v>0.70499999999999996</v>
      </c>
      <c r="BGC19" s="103">
        <v>0.70099999999999996</v>
      </c>
      <c r="BGD19" s="103">
        <v>0.71399999999999997</v>
      </c>
      <c r="BGE19" s="103">
        <f t="shared" si="109"/>
        <v>0.68</v>
      </c>
      <c r="BGF19" s="49">
        <v>0.70599999999999996</v>
      </c>
      <c r="BGG19" s="49"/>
      <c r="BGH19" s="49">
        <v>0.71</v>
      </c>
      <c r="BGI19" s="49">
        <v>0.71099999999999997</v>
      </c>
      <c r="BGJ19" s="49">
        <v>0.70799999999999996</v>
      </c>
      <c r="BGK19" s="49">
        <v>0.72099999999999997</v>
      </c>
      <c r="BGL19" s="49">
        <v>0.71799999999999997</v>
      </c>
      <c r="BGM19" s="49"/>
      <c r="BGN19" s="49">
        <v>0.72799999999999998</v>
      </c>
      <c r="BGO19" s="49"/>
      <c r="BGP19" s="49">
        <v>0.70499999999999996</v>
      </c>
      <c r="BGQ19" s="49">
        <v>0.71299999999999997</v>
      </c>
      <c r="BGR19" s="49">
        <v>0.70599999999999996</v>
      </c>
      <c r="BGS19" s="49">
        <v>0.71</v>
      </c>
      <c r="BGT19" s="49">
        <v>0.72199999999999998</v>
      </c>
      <c r="BGU19" s="103">
        <f t="shared" si="110"/>
        <v>0.68</v>
      </c>
      <c r="BGV19" s="103">
        <v>0.78900000000000003</v>
      </c>
      <c r="BGW19" s="49"/>
      <c r="BGX19" s="49">
        <v>0.78800000000000003</v>
      </c>
      <c r="BGY19" s="49">
        <v>0.78900000000000003</v>
      </c>
      <c r="BGZ19" s="49">
        <v>0.76900000000000002</v>
      </c>
      <c r="BHA19" s="49">
        <v>0.77</v>
      </c>
      <c r="BHB19" s="49">
        <v>0.73</v>
      </c>
      <c r="BHC19" s="109">
        <v>0.69699999999999995</v>
      </c>
      <c r="BHD19" s="49">
        <f t="shared" si="111"/>
        <v>0.68</v>
      </c>
      <c r="BHE19" s="49">
        <v>0.755</v>
      </c>
      <c r="BHF19" s="109">
        <v>0.751</v>
      </c>
      <c r="BHG19" s="51"/>
      <c r="BHH19" s="109">
        <v>0.749</v>
      </c>
      <c r="BHI19" s="109">
        <v>0.77900000000000003</v>
      </c>
      <c r="BHJ19" s="49">
        <v>0.78400000000000003</v>
      </c>
      <c r="BHK19" s="109">
        <v>0.78200000000000003</v>
      </c>
      <c r="BHL19" s="47">
        <f t="shared" si="112"/>
        <v>0.68</v>
      </c>
      <c r="BHM19" s="47">
        <v>0.77900000000000003</v>
      </c>
      <c r="BHN19" s="47">
        <v>0.77100000000000002</v>
      </c>
      <c r="BHO19" s="47">
        <v>0.76200000000000001</v>
      </c>
      <c r="BHP19" s="47">
        <v>0.752</v>
      </c>
      <c r="BHQ19" s="47"/>
      <c r="BHR19" s="47">
        <v>0.749</v>
      </c>
      <c r="BHS19" s="36">
        <v>0.76300000000000001</v>
      </c>
      <c r="BHT19" s="49">
        <f t="shared" si="113"/>
        <v>0.68</v>
      </c>
      <c r="BHU19" s="47">
        <v>0.74399999999999999</v>
      </c>
      <c r="BHV19" s="47">
        <v>0.71799999999999997</v>
      </c>
      <c r="BHW19" s="47">
        <v>0.71599999999999997</v>
      </c>
      <c r="BHX19" s="47">
        <v>0.72299999999999998</v>
      </c>
      <c r="BHY19" s="47">
        <v>0.71199999999999997</v>
      </c>
      <c r="BHZ19" s="49">
        <v>0.71499999999999997</v>
      </c>
      <c r="BIA19" s="49">
        <v>0.73399999999999999</v>
      </c>
      <c r="BIB19" s="49">
        <v>0.72799999999999998</v>
      </c>
      <c r="BIC19" s="52">
        <v>0.72899999999999998</v>
      </c>
      <c r="BID19" s="47">
        <f>MIN(BIC19,BHT19)</f>
        <v>0.68</v>
      </c>
      <c r="BIE19" s="47">
        <v>0.73099999999999998</v>
      </c>
      <c r="BIF19" s="1162">
        <v>0.72699999999999998</v>
      </c>
      <c r="BIG19" s="1162">
        <v>0.73199999999999998</v>
      </c>
      <c r="BIH19" s="52">
        <v>0.72299999999999998</v>
      </c>
      <c r="BII19" s="53">
        <f t="shared" si="114"/>
        <v>0.68</v>
      </c>
      <c r="BIJ19" s="53">
        <v>0.72099999999999997</v>
      </c>
      <c r="BIK19" s="53">
        <v>0.73</v>
      </c>
      <c r="BIL19" s="53">
        <v>0.73199999999999998</v>
      </c>
      <c r="BIM19" s="53">
        <v>0.73099999999999998</v>
      </c>
      <c r="BIN19" s="53">
        <v>0.72799999999999998</v>
      </c>
      <c r="BIO19" s="971">
        <v>0.73699999999999999</v>
      </c>
      <c r="BIP19" s="53">
        <f t="shared" si="292"/>
        <v>0.68</v>
      </c>
      <c r="BIQ19" s="53">
        <v>0.74099999999999999</v>
      </c>
      <c r="BIR19" s="53">
        <v>0.72199999999999998</v>
      </c>
      <c r="BIS19" s="53">
        <v>0.74099999999999999</v>
      </c>
      <c r="BIT19" s="53">
        <v>0.73399999999999999</v>
      </c>
      <c r="BIU19" s="53"/>
      <c r="BIV19" s="1042">
        <v>0.74299999999999999</v>
      </c>
      <c r="BIW19" s="971">
        <v>0.72899999999999998</v>
      </c>
      <c r="BIX19" s="971">
        <f t="shared" si="116"/>
        <v>0.68</v>
      </c>
      <c r="BIY19" s="53">
        <v>0.74299999999999999</v>
      </c>
      <c r="BIZ19" s="53"/>
      <c r="BJA19" s="53"/>
      <c r="BJB19" s="53">
        <v>0.73699999999999999</v>
      </c>
      <c r="BJC19" s="53">
        <v>0.74399999999999999</v>
      </c>
      <c r="BJD19" s="53">
        <v>0.72699999999999998</v>
      </c>
      <c r="BJE19" s="53">
        <v>0.73599999999999999</v>
      </c>
      <c r="BJF19" s="53">
        <v>0.73899999999999999</v>
      </c>
      <c r="BJG19" s="53">
        <v>0.73199999999999998</v>
      </c>
      <c r="BJH19" s="53">
        <f t="shared" si="259"/>
        <v>0.68</v>
      </c>
      <c r="BJI19" s="53">
        <v>0.73799999999999999</v>
      </c>
      <c r="BJJ19" s="53">
        <v>0.73499999999999999</v>
      </c>
      <c r="BJK19" s="53">
        <v>0.74</v>
      </c>
      <c r="BJL19" s="53">
        <v>0.73299999999999998</v>
      </c>
      <c r="BJM19" s="53">
        <v>0.72799999999999998</v>
      </c>
      <c r="BJN19" s="53">
        <v>0.73899999999999999</v>
      </c>
      <c r="BJO19" s="53">
        <v>0.73599999999999999</v>
      </c>
      <c r="BJP19" s="53">
        <v>0.73</v>
      </c>
      <c r="BJQ19" s="27">
        <v>0.73399999999999999</v>
      </c>
      <c r="BJR19" s="58">
        <f t="shared" si="117"/>
        <v>0.68</v>
      </c>
      <c r="BJS19" s="53">
        <v>0.73599999999999999</v>
      </c>
      <c r="BJT19" s="52"/>
      <c r="BJU19" s="53">
        <v>0.74299999999999999</v>
      </c>
      <c r="BJV19" s="53">
        <v>0.74399999999999999</v>
      </c>
      <c r="BJW19" s="52"/>
      <c r="BJX19" s="1401">
        <v>0.74</v>
      </c>
      <c r="BJY19" s="53">
        <v>0.74199999999999999</v>
      </c>
      <c r="BJZ19" s="53">
        <v>0.74299999999999999</v>
      </c>
      <c r="BKA19" s="53">
        <v>0.73299999999999998</v>
      </c>
      <c r="BKB19" s="53">
        <v>0.72299999999999998</v>
      </c>
      <c r="BKC19" s="53">
        <v>0.749</v>
      </c>
      <c r="BKD19" s="53">
        <v>0.74299999999999999</v>
      </c>
      <c r="BKE19" s="52"/>
      <c r="BKF19" s="53">
        <v>0.74</v>
      </c>
      <c r="BKG19" s="53">
        <v>0.73399999999999999</v>
      </c>
      <c r="BKH19" s="53"/>
      <c r="BKI19" s="53">
        <v>0.81499999999999995</v>
      </c>
      <c r="BKJ19" s="53">
        <v>0.80600000000000005</v>
      </c>
      <c r="BKK19" s="52"/>
      <c r="BKL19" s="53">
        <v>0.81699999999999995</v>
      </c>
      <c r="BKM19" s="52"/>
      <c r="BKN19" s="52">
        <v>0.81899999999999995</v>
      </c>
      <c r="BKO19" s="52"/>
      <c r="BKP19" s="52">
        <v>0.82799999999999996</v>
      </c>
      <c r="BKQ19" s="52">
        <v>0.81299999999999994</v>
      </c>
      <c r="BKR19" s="52">
        <v>0.81399999999999995</v>
      </c>
      <c r="BKS19" s="52">
        <v>1.044</v>
      </c>
      <c r="BKT19" s="52"/>
      <c r="BKU19" s="52">
        <v>1.028</v>
      </c>
      <c r="BKV19" s="52"/>
      <c r="BKW19" s="52">
        <v>0.98499999999999999</v>
      </c>
      <c r="BKX19" s="52"/>
      <c r="BKY19" s="52">
        <v>0.97799999999999998</v>
      </c>
      <c r="BKZ19" s="52"/>
      <c r="BLA19" s="6">
        <f t="shared" si="119"/>
        <v>0.32162162162162161</v>
      </c>
      <c r="BLB19" s="1073">
        <v>0.76</v>
      </c>
      <c r="BLC19" s="1073">
        <v>0.76300000000000001</v>
      </c>
      <c r="BLD19" s="1073">
        <v>0.77600000000000002</v>
      </c>
      <c r="BLE19" s="1073">
        <v>0.76200000000000001</v>
      </c>
      <c r="BLF19" s="1073">
        <v>0.78</v>
      </c>
      <c r="BLG19" s="1073">
        <v>0.76600000000000001</v>
      </c>
      <c r="BLH19" s="1073">
        <v>0.77</v>
      </c>
      <c r="BLI19" s="1073">
        <v>0.75900000000000001</v>
      </c>
      <c r="BLJ19" s="1073">
        <v>0.76200000000000001</v>
      </c>
      <c r="BLK19" s="1073">
        <v>0.78</v>
      </c>
      <c r="BLL19" s="1073">
        <f t="shared" si="120"/>
        <v>0.76300000000000001</v>
      </c>
      <c r="BLM19" s="1073">
        <v>0.78500000000000003</v>
      </c>
      <c r="BLN19" s="1073">
        <v>0.77300000000000002</v>
      </c>
      <c r="BLO19" s="1073"/>
      <c r="BLP19" s="1073">
        <v>0.77100000000000002</v>
      </c>
      <c r="BLQ19" s="1073">
        <v>0.79500000000000004</v>
      </c>
      <c r="BLR19" s="1073">
        <v>0.76800000000000002</v>
      </c>
      <c r="BLS19" s="1073">
        <v>0.78900000000000003</v>
      </c>
      <c r="BLT19" s="1073">
        <v>0.751</v>
      </c>
      <c r="BLU19" s="1073">
        <v>0.76900000000000002</v>
      </c>
      <c r="BLV19" s="1073">
        <v>0.78400000000000003</v>
      </c>
      <c r="BLW19" s="1073">
        <v>0.77100000000000002</v>
      </c>
      <c r="BLX19" s="1073">
        <v>0.78200000000000003</v>
      </c>
      <c r="BLY19" s="1073">
        <v>0.78400000000000003</v>
      </c>
      <c r="BLZ19" s="1073"/>
      <c r="BMA19" s="1073">
        <v>0.76200000000000001</v>
      </c>
      <c r="BMB19" s="1072">
        <f t="shared" si="121"/>
        <v>0.76200000000000001</v>
      </c>
      <c r="BMC19" s="1073">
        <v>0.78500000000000003</v>
      </c>
      <c r="BMD19" s="1073">
        <v>0.78500000000000003</v>
      </c>
      <c r="BME19" s="1073">
        <v>0.80700000000000005</v>
      </c>
      <c r="BMF19" s="1073">
        <v>0.82</v>
      </c>
      <c r="BMG19" s="1073">
        <v>0.8</v>
      </c>
      <c r="BMH19" s="1073"/>
      <c r="BMI19" s="1073">
        <v>0.79800000000000004</v>
      </c>
      <c r="BMJ19" s="1073">
        <v>0.80100000000000005</v>
      </c>
      <c r="BMK19" s="1073">
        <v>0.77500000000000002</v>
      </c>
      <c r="BML19" s="1073">
        <v>0.81399999999999995</v>
      </c>
      <c r="BMM19" s="1073">
        <v>0.80300000000000005</v>
      </c>
      <c r="BMN19" s="1073">
        <v>0.76200000000000001</v>
      </c>
      <c r="BMO19" s="1073">
        <v>0.80300000000000005</v>
      </c>
      <c r="BMP19" s="103">
        <f t="shared" si="272"/>
        <v>0.76200000000000001</v>
      </c>
      <c r="BMQ19" s="1073">
        <v>0.79700000000000004</v>
      </c>
      <c r="BMR19" s="1073">
        <v>0.82399999999999995</v>
      </c>
      <c r="BMS19" s="1073">
        <v>0.79800000000000004</v>
      </c>
      <c r="BMT19" s="1073">
        <v>0.81699999999999995</v>
      </c>
      <c r="BMU19" s="1073">
        <v>0.79200000000000004</v>
      </c>
      <c r="BMV19" s="1073">
        <v>0.81299999999999994</v>
      </c>
      <c r="BMW19" s="103">
        <v>0.8</v>
      </c>
      <c r="BMX19" s="103">
        <v>0.78300000000000003</v>
      </c>
      <c r="BMY19" s="103">
        <v>0.79200000000000004</v>
      </c>
      <c r="BMZ19" s="103">
        <v>0.82</v>
      </c>
      <c r="BNA19" s="103">
        <f t="shared" si="122"/>
        <v>0.76200000000000001</v>
      </c>
      <c r="BNB19" s="103">
        <v>0.79700000000000004</v>
      </c>
      <c r="BNC19" s="103">
        <v>0.79100000000000004</v>
      </c>
      <c r="BND19" s="103">
        <v>0.75900000000000001</v>
      </c>
      <c r="BNE19" s="103">
        <v>0.78400000000000003</v>
      </c>
      <c r="BNF19" s="103"/>
      <c r="BNG19" s="103">
        <v>0.79200000000000004</v>
      </c>
      <c r="BNH19" s="103">
        <v>0.78800000000000003</v>
      </c>
      <c r="BNI19" s="103">
        <v>0.79100000000000004</v>
      </c>
      <c r="BNJ19" s="103">
        <v>0.78200000000000003</v>
      </c>
      <c r="BNK19" s="103">
        <v>0.78200000000000003</v>
      </c>
      <c r="BNL19" s="103">
        <v>0.79</v>
      </c>
      <c r="BNM19" s="103">
        <f t="shared" si="123"/>
        <v>0.76200000000000001</v>
      </c>
      <c r="BNN19" s="103">
        <v>0.77700000000000002</v>
      </c>
      <c r="BNO19" s="103">
        <v>0.79100000000000004</v>
      </c>
      <c r="BNP19" s="103"/>
      <c r="BNQ19" s="103">
        <v>0.77800000000000002</v>
      </c>
      <c r="BNR19" s="103">
        <v>0.77700000000000002</v>
      </c>
      <c r="BNS19" s="103">
        <v>0.8</v>
      </c>
      <c r="BNT19" s="103">
        <v>0.77700000000000002</v>
      </c>
      <c r="BNU19" s="103"/>
      <c r="BNV19" s="103">
        <v>0.76</v>
      </c>
      <c r="BNW19" s="103">
        <v>0.71499999999999997</v>
      </c>
      <c r="BNX19" s="103">
        <f t="shared" si="124"/>
        <v>0.71499999999999997</v>
      </c>
      <c r="BNY19" s="103">
        <v>0.78200000000000003</v>
      </c>
      <c r="BNZ19" s="103">
        <v>0.79400000000000004</v>
      </c>
      <c r="BOA19" s="103"/>
      <c r="BOB19" s="103">
        <v>0.74199999999999999</v>
      </c>
      <c r="BOC19" s="103">
        <v>0.73299999999999998</v>
      </c>
      <c r="BOD19" s="103">
        <v>0.74299999999999999</v>
      </c>
      <c r="BOE19" s="103">
        <v>0.73099999999999998</v>
      </c>
      <c r="BOF19" s="103"/>
      <c r="BOG19" s="103">
        <v>0.72299999999999998</v>
      </c>
      <c r="BOH19" s="103">
        <v>0.72699999999999998</v>
      </c>
      <c r="BOI19" s="103">
        <f t="shared" si="125"/>
        <v>0.71499999999999997</v>
      </c>
      <c r="BOJ19" s="103">
        <v>0.71699999999999997</v>
      </c>
      <c r="BOK19" s="103">
        <v>0.74</v>
      </c>
      <c r="BOL19" s="103">
        <v>0.72399999999999998</v>
      </c>
      <c r="BOM19" s="103">
        <v>0.72699999999999998</v>
      </c>
      <c r="BON19" s="103">
        <v>0.74199999999999999</v>
      </c>
      <c r="BOO19" s="103">
        <v>0.751</v>
      </c>
      <c r="BOP19" s="103">
        <v>0.74299999999999999</v>
      </c>
      <c r="BOQ19" s="103"/>
      <c r="BOR19" s="103">
        <v>0.72799999999999998</v>
      </c>
      <c r="BOS19" s="103">
        <v>0.72</v>
      </c>
      <c r="BOT19" s="103">
        <v>0.72399999999999998</v>
      </c>
      <c r="BOU19" s="103">
        <v>0.755</v>
      </c>
      <c r="BOV19" s="103">
        <f t="shared" si="288"/>
        <v>0.71499999999999997</v>
      </c>
      <c r="BOW19" s="103">
        <v>0.71699999999999997</v>
      </c>
      <c r="BOX19" s="103">
        <v>0.73499999999999999</v>
      </c>
      <c r="BOY19" s="103">
        <v>0.72099999999999997</v>
      </c>
      <c r="BOZ19" s="103">
        <v>0.72899999999999998</v>
      </c>
      <c r="BPA19" s="103">
        <v>0.72099999999999997</v>
      </c>
      <c r="BPB19" s="103"/>
      <c r="BPC19" s="103">
        <v>0.72299999999999998</v>
      </c>
      <c r="BPD19" s="103">
        <v>0.73199999999999998</v>
      </c>
      <c r="BPE19" s="103">
        <v>0.71799999999999997</v>
      </c>
      <c r="BPF19" s="103">
        <v>0.71599999999999997</v>
      </c>
      <c r="BPG19" s="103">
        <v>0.71599999999999997</v>
      </c>
      <c r="BPH19" s="103">
        <v>0.72799999999999998</v>
      </c>
      <c r="BPI19" s="103">
        <f t="shared" si="289"/>
        <v>0.71499999999999997</v>
      </c>
      <c r="BPJ19" s="103">
        <v>0.72099999999999997</v>
      </c>
      <c r="BPK19" s="103">
        <v>0.72799999999999998</v>
      </c>
      <c r="BPL19" s="103">
        <v>0.72699999999999998</v>
      </c>
      <c r="BPM19" s="103">
        <v>0.71499999999999997</v>
      </c>
      <c r="BPN19" s="103">
        <v>0.71799999999999997</v>
      </c>
      <c r="BPO19" s="103">
        <v>0.72299999999999998</v>
      </c>
      <c r="BPP19" s="103">
        <v>0.72099999999999997</v>
      </c>
      <c r="BPQ19" s="103">
        <v>0.71799999999999997</v>
      </c>
      <c r="BPR19" s="103">
        <v>0.71799999999999997</v>
      </c>
      <c r="BPS19" s="103">
        <v>0.72799999999999998</v>
      </c>
      <c r="BPT19" s="103">
        <f t="shared" si="128"/>
        <v>0.71499999999999997</v>
      </c>
      <c r="BPU19" s="103">
        <v>0.71699999999999997</v>
      </c>
      <c r="BPV19" s="103">
        <v>0.71499999999999997</v>
      </c>
      <c r="BPW19" s="103">
        <v>0.71899999999999997</v>
      </c>
      <c r="BPX19" s="103">
        <v>0.71799999999999997</v>
      </c>
      <c r="BPY19" s="103"/>
      <c r="BPZ19" s="103">
        <v>0.72199999999999998</v>
      </c>
      <c r="BQA19" s="103">
        <v>0.72499999999999998</v>
      </c>
      <c r="BQB19" s="103">
        <v>0.72199999999999998</v>
      </c>
      <c r="BQC19" s="103">
        <v>0.72199999999999998</v>
      </c>
      <c r="BQD19" s="103">
        <v>0.69099999999999995</v>
      </c>
      <c r="BQE19" s="103">
        <f t="shared" si="129"/>
        <v>0.69099999999999995</v>
      </c>
      <c r="BQF19" s="103">
        <v>0.72399999999999998</v>
      </c>
      <c r="BQG19" s="103">
        <v>0.72</v>
      </c>
      <c r="BQH19" s="103">
        <v>0.71499999999999997</v>
      </c>
      <c r="BQI19" s="103">
        <v>0.71699999999999997</v>
      </c>
      <c r="BQJ19" s="103">
        <v>0.72699999999999998</v>
      </c>
      <c r="BQK19" s="103">
        <v>0.71499999999999997</v>
      </c>
      <c r="BQL19" s="103">
        <v>0.72699999999999998</v>
      </c>
      <c r="BQM19" s="103">
        <v>0.72399999999999998</v>
      </c>
      <c r="BQN19" s="103">
        <v>0.71</v>
      </c>
      <c r="BQO19" s="103">
        <v>0.73</v>
      </c>
      <c r="BQP19" s="103">
        <v>0.71599999999999997</v>
      </c>
      <c r="BQQ19" s="1073">
        <v>0.72</v>
      </c>
      <c r="BQR19" s="103">
        <f t="shared" si="130"/>
        <v>0.69099999999999995</v>
      </c>
      <c r="BQS19" s="103">
        <v>0.72</v>
      </c>
      <c r="BQT19" s="103"/>
      <c r="BQU19" s="103">
        <v>0.71799999999999997</v>
      </c>
      <c r="BQV19" s="103">
        <v>0.72299999999999998</v>
      </c>
      <c r="BQW19" s="103">
        <v>0.71799999999999997</v>
      </c>
      <c r="BQX19" s="103">
        <v>0.72</v>
      </c>
      <c r="BQY19" s="103">
        <v>0.59099999999999997</v>
      </c>
      <c r="BQZ19" s="103">
        <v>0.58099999999999996</v>
      </c>
      <c r="BRA19" s="103">
        <v>0.59299999999999997</v>
      </c>
      <c r="BRB19" s="103">
        <v>0.59299999999999997</v>
      </c>
      <c r="BRC19" s="103">
        <v>0.61</v>
      </c>
      <c r="BRD19" s="103">
        <v>0.59199999999999997</v>
      </c>
      <c r="BRE19" s="103">
        <f t="shared" si="131"/>
        <v>0.59199999999999997</v>
      </c>
      <c r="BRF19" s="103">
        <v>0.58299999999999996</v>
      </c>
      <c r="BRG19" s="103">
        <v>0.6</v>
      </c>
      <c r="BRH19" s="103">
        <v>0.60399999999999998</v>
      </c>
      <c r="BRI19" s="103">
        <v>0.58399999999999996</v>
      </c>
      <c r="BRJ19" s="103">
        <v>0.57999999999999996</v>
      </c>
      <c r="BRK19" s="103">
        <v>0.56999999999999995</v>
      </c>
      <c r="BRL19" s="103">
        <v>0.56999999999999995</v>
      </c>
      <c r="BRM19" s="103">
        <v>0.56699999999999995</v>
      </c>
      <c r="BRN19" s="103">
        <v>0.56999999999999995</v>
      </c>
      <c r="BRO19" s="103">
        <v>0.56999999999999995</v>
      </c>
      <c r="BRP19" s="103">
        <v>0.56999999999999995</v>
      </c>
      <c r="BRQ19" s="103">
        <v>0.56999999999999995</v>
      </c>
      <c r="BRR19" s="103"/>
      <c r="BRS19" s="103">
        <v>0.56999999999999995</v>
      </c>
      <c r="BRT19" s="103">
        <v>0.56999999999999995</v>
      </c>
      <c r="BRU19" s="103">
        <v>0.56999999999999995</v>
      </c>
      <c r="BRV19" s="103">
        <v>0.57099999999999995</v>
      </c>
      <c r="BRW19" s="103">
        <v>0.57499999999999996</v>
      </c>
      <c r="BRX19" s="103"/>
      <c r="BRY19" s="103">
        <v>0.57199999999999995</v>
      </c>
      <c r="BRZ19" s="103">
        <v>0.58399999999999996</v>
      </c>
      <c r="BSA19" s="103">
        <v>0.56699999999999995</v>
      </c>
      <c r="BSB19" s="103">
        <v>0.57399999999999995</v>
      </c>
      <c r="BSC19" s="103">
        <v>0.57799999999999996</v>
      </c>
      <c r="BSD19" s="103">
        <v>0.56499999999999995</v>
      </c>
      <c r="BSE19" s="103"/>
      <c r="BSF19" s="103">
        <v>0.57799999999999996</v>
      </c>
      <c r="BSG19" s="103">
        <f t="shared" si="132"/>
        <v>0.57799999999999996</v>
      </c>
      <c r="BSH19" s="103">
        <v>0.58099999999999996</v>
      </c>
      <c r="BSI19" s="103">
        <v>0.59299999999999997</v>
      </c>
      <c r="BSJ19" s="103">
        <v>0.59</v>
      </c>
      <c r="BSK19" s="103">
        <v>0.58299999999999996</v>
      </c>
      <c r="BSL19" s="103">
        <v>0.57499999999999996</v>
      </c>
      <c r="BSM19" s="103">
        <f t="shared" si="133"/>
        <v>0.57499999999999996</v>
      </c>
      <c r="BSN19" s="49">
        <v>0.57999999999999996</v>
      </c>
      <c r="BSO19" s="49"/>
      <c r="BSP19" s="49">
        <v>0.56999999999999995</v>
      </c>
      <c r="BSQ19" s="49">
        <v>0.56999999999999995</v>
      </c>
      <c r="BSR19" s="49">
        <v>0.57999999999999996</v>
      </c>
      <c r="BSS19" s="49">
        <v>0.56899999999999995</v>
      </c>
      <c r="BST19" s="49">
        <v>0.57399999999999995</v>
      </c>
      <c r="BSU19" s="49"/>
      <c r="BSV19" s="49">
        <v>0.57499999999999996</v>
      </c>
      <c r="BSW19" s="49"/>
      <c r="BSX19" s="49">
        <v>0.57599999999999996</v>
      </c>
      <c r="BSY19" s="49">
        <v>0.56999999999999995</v>
      </c>
      <c r="BSZ19" s="49">
        <v>0.57799999999999996</v>
      </c>
      <c r="BTA19" s="49">
        <v>0.56999999999999995</v>
      </c>
      <c r="BTB19" s="49">
        <v>0.58399999999999996</v>
      </c>
      <c r="BTC19" s="49"/>
      <c r="BTD19" s="103">
        <f t="shared" si="134"/>
        <v>0.56899999999999995</v>
      </c>
      <c r="BTE19" s="103">
        <v>0.59499999999999997</v>
      </c>
      <c r="BTF19" s="49"/>
      <c r="BTG19" s="49">
        <v>0.60399999999999998</v>
      </c>
      <c r="BTH19" s="49">
        <v>0.61299999999999999</v>
      </c>
      <c r="BTI19" s="49">
        <v>0.60299999999999998</v>
      </c>
      <c r="BTJ19" s="49">
        <v>0.59599999999999997</v>
      </c>
      <c r="BTK19" s="49">
        <v>0.60399999999999998</v>
      </c>
      <c r="BTL19" s="109">
        <v>0.57799999999999996</v>
      </c>
      <c r="BTM19" s="49">
        <f t="shared" si="135"/>
        <v>0.56899999999999995</v>
      </c>
      <c r="BTN19" s="49">
        <v>0.59299999999999997</v>
      </c>
      <c r="BTO19" s="109">
        <v>0.59299999999999997</v>
      </c>
      <c r="BTP19" s="109">
        <v>0.59799999999999998</v>
      </c>
      <c r="BTQ19" s="51"/>
      <c r="BTR19" s="109">
        <v>0.60099999999999998</v>
      </c>
      <c r="BTS19" s="49">
        <v>0.60799999999999998</v>
      </c>
      <c r="BTT19" s="47">
        <f t="shared" si="136"/>
        <v>0.56899999999999995</v>
      </c>
      <c r="BTU19" s="47">
        <v>0.59099999999999997</v>
      </c>
      <c r="BTV19" s="47">
        <v>0.59499999999999997</v>
      </c>
      <c r="BTW19" s="47">
        <v>0.59699999999999998</v>
      </c>
      <c r="BTX19" s="47">
        <v>0.60399999999999998</v>
      </c>
      <c r="BTY19" s="47"/>
      <c r="BTZ19" s="47">
        <v>0.59899999999999998</v>
      </c>
      <c r="BUA19" s="36">
        <v>0.60599999999999998</v>
      </c>
      <c r="BUB19" s="49">
        <f t="shared" si="137"/>
        <v>0.56899999999999995</v>
      </c>
      <c r="BUC19" s="47">
        <v>0.57899999999999996</v>
      </c>
      <c r="BUD19" s="47">
        <v>0.57999999999999996</v>
      </c>
      <c r="BUE19" s="47">
        <v>0.57799999999999996</v>
      </c>
      <c r="BUF19" s="47">
        <v>0.58199999999999996</v>
      </c>
      <c r="BUG19" s="47">
        <v>0.58899999999999997</v>
      </c>
      <c r="BUH19" s="49">
        <v>0.58199999999999996</v>
      </c>
      <c r="BUI19" s="49">
        <v>0.57899999999999996</v>
      </c>
      <c r="BUJ19" s="49">
        <v>0.58199999999999996</v>
      </c>
      <c r="BUK19" s="52">
        <v>0.59099999999999997</v>
      </c>
      <c r="BUL19" s="47">
        <f>MIN(BUK19,BUB19)</f>
        <v>0.56899999999999995</v>
      </c>
      <c r="BUM19" s="47">
        <v>0.58099999999999996</v>
      </c>
      <c r="BUN19" s="1162">
        <v>0.58399999999999996</v>
      </c>
      <c r="BUO19" s="1162">
        <v>0.58099999999999996</v>
      </c>
      <c r="BUP19" s="52">
        <v>0.58399999999999996</v>
      </c>
      <c r="BUQ19" s="53">
        <f t="shared" si="138"/>
        <v>0.56899999999999995</v>
      </c>
      <c r="BUR19" s="53">
        <v>0.58099999999999996</v>
      </c>
      <c r="BUS19" s="53">
        <v>0.57699999999999996</v>
      </c>
      <c r="BUT19" s="53">
        <v>0.57899999999999996</v>
      </c>
      <c r="BUU19" s="53">
        <v>0.58299999999999996</v>
      </c>
      <c r="BUV19" s="53">
        <v>0.58099999999999996</v>
      </c>
      <c r="BUW19" s="971">
        <v>0.58599999999999997</v>
      </c>
      <c r="BUX19" s="53">
        <f t="shared" si="293"/>
        <v>0.56899999999999995</v>
      </c>
      <c r="BUY19" s="53">
        <v>0.58199999999999996</v>
      </c>
      <c r="BUZ19" s="53">
        <v>0.59</v>
      </c>
      <c r="BVA19" s="53">
        <v>0.61099999999999999</v>
      </c>
      <c r="BVB19" s="53">
        <v>0.58599999999999997</v>
      </c>
      <c r="BVC19" s="53">
        <v>0.58499999999999996</v>
      </c>
      <c r="BVD19" s="1265">
        <v>0.57699999999999996</v>
      </c>
      <c r="BVE19" s="971">
        <f t="shared" si="140"/>
        <v>0.56899999999999995</v>
      </c>
      <c r="BVF19" s="53">
        <v>0.57999999999999996</v>
      </c>
      <c r="BVG19" s="53"/>
      <c r="BVH19" s="53"/>
      <c r="BVI19" s="53">
        <v>0.58799999999999997</v>
      </c>
      <c r="BVJ19" s="53">
        <v>0.58299999999999996</v>
      </c>
      <c r="BVK19" s="53">
        <v>0.58399999999999996</v>
      </c>
      <c r="BVL19" s="53">
        <v>0.59099999999999997</v>
      </c>
      <c r="BVM19" s="53">
        <v>0.57999999999999996</v>
      </c>
      <c r="BVN19" s="53">
        <v>0.58099999999999996</v>
      </c>
      <c r="BVO19" s="53">
        <f t="shared" si="260"/>
        <v>0.56899999999999995</v>
      </c>
      <c r="BVP19" s="53">
        <v>0.59299999999999997</v>
      </c>
      <c r="BVQ19" s="53">
        <v>0.58099999999999996</v>
      </c>
      <c r="BVR19" s="53">
        <v>0.59299999999999997</v>
      </c>
      <c r="BVS19" s="53">
        <v>0.59399999999999997</v>
      </c>
      <c r="BVT19" s="53">
        <v>0.57899999999999996</v>
      </c>
      <c r="BVU19" s="53">
        <v>0.60099999999999998</v>
      </c>
      <c r="BVV19" s="53">
        <v>0.57599999999999996</v>
      </c>
      <c r="BVW19" s="53">
        <v>0.59199999999999997</v>
      </c>
      <c r="BVX19" s="27">
        <v>0.58699999999999997</v>
      </c>
      <c r="BVY19" s="58">
        <f t="shared" si="141"/>
        <v>0.56899999999999995</v>
      </c>
      <c r="BVZ19" s="53">
        <v>0.59799999999999998</v>
      </c>
      <c r="BWA19" s="52"/>
      <c r="BWB19" s="53">
        <v>0.61699999999999999</v>
      </c>
      <c r="BWC19" s="53">
        <v>0.59599999999999997</v>
      </c>
      <c r="BWD19" s="52"/>
      <c r="BWE19" s="1401">
        <v>0.6</v>
      </c>
      <c r="BWF19" s="53">
        <v>0.58499999999999996</v>
      </c>
      <c r="BWG19" s="53">
        <v>0.58699999999999997</v>
      </c>
      <c r="BWH19" s="53">
        <v>0.57999999999999996</v>
      </c>
      <c r="BWI19" s="53">
        <v>0.57299999999999995</v>
      </c>
      <c r="BWJ19" s="53">
        <v>0.60299999999999998</v>
      </c>
      <c r="BWK19" s="53">
        <v>0.59399999999999997</v>
      </c>
      <c r="BWL19" s="53"/>
      <c r="BWM19" s="53">
        <v>0.58499999999999996</v>
      </c>
      <c r="BWN19" s="53">
        <v>0.59699999999999998</v>
      </c>
      <c r="BWO19" s="53"/>
      <c r="BWP19" s="53">
        <v>0.63700000000000001</v>
      </c>
      <c r="BWQ19" s="53">
        <v>0.63400000000000001</v>
      </c>
      <c r="BWR19" s="52"/>
      <c r="BWS19" s="53">
        <v>0.63</v>
      </c>
      <c r="BWT19" s="52"/>
      <c r="BWU19" s="52">
        <v>0.63400000000000001</v>
      </c>
      <c r="BWV19" s="52"/>
      <c r="BWW19" s="52">
        <v>0.61499999999999999</v>
      </c>
      <c r="BWX19" s="52">
        <v>0.64300000000000002</v>
      </c>
      <c r="BWY19" s="52">
        <v>0.624</v>
      </c>
      <c r="BWZ19" s="52">
        <v>0.68700000000000006</v>
      </c>
      <c r="BXA19" s="52"/>
      <c r="BXB19" s="52">
        <v>0.68899999999999995</v>
      </c>
      <c r="BXC19" s="52"/>
      <c r="BXD19" s="52">
        <v>0.67200000000000004</v>
      </c>
      <c r="BXE19" s="52"/>
      <c r="BXF19" s="52">
        <v>0.67100000000000004</v>
      </c>
      <c r="BXG19" s="52">
        <v>0.6</v>
      </c>
      <c r="BXH19" s="52">
        <f t="shared" si="143"/>
        <v>0.6</v>
      </c>
      <c r="BXI19" s="52">
        <v>0.70199999999999996</v>
      </c>
      <c r="BXJ19" s="52"/>
      <c r="BXK19" s="52">
        <v>0.69899999999999995</v>
      </c>
      <c r="BXL19" s="52"/>
      <c r="BXM19" s="52">
        <v>0.67</v>
      </c>
      <c r="BXN19" s="52"/>
      <c r="BXO19" s="52">
        <v>0.84299999999999997</v>
      </c>
      <c r="BXP19" s="52"/>
      <c r="BXQ19" s="58">
        <v>0.65400000000000003</v>
      </c>
      <c r="BXR19" s="58">
        <v>0.66500000000000004</v>
      </c>
      <c r="BXS19" s="52"/>
      <c r="BXT19" s="52">
        <v>0.67400000000000004</v>
      </c>
      <c r="BXU19" s="52"/>
      <c r="BXV19" s="52">
        <v>0.67900000000000005</v>
      </c>
      <c r="BXW19" s="52"/>
      <c r="BXX19" s="52">
        <v>0.69099999999999995</v>
      </c>
      <c r="BXY19" s="52">
        <v>0.67100000000000004</v>
      </c>
      <c r="BXZ19" s="52"/>
      <c r="BYA19" s="52"/>
      <c r="BYB19" s="52">
        <v>0.68300000000000005</v>
      </c>
      <c r="BYC19" s="52">
        <f t="shared" si="145"/>
        <v>0.66500000000000004</v>
      </c>
      <c r="BYD19" s="52">
        <v>0.97</v>
      </c>
      <c r="BYE19" s="52"/>
      <c r="BYF19" s="52"/>
      <c r="BYG19" s="52">
        <v>0.96899999999999997</v>
      </c>
      <c r="BYH19" s="58"/>
      <c r="BYI19" s="58"/>
      <c r="BYJ19" s="52">
        <v>0.98099999999999998</v>
      </c>
      <c r="BYK19" s="52"/>
      <c r="BYL19" s="52">
        <v>0.97099999999999997</v>
      </c>
      <c r="BYM19" s="52">
        <v>0.998</v>
      </c>
      <c r="BYN19" s="52"/>
      <c r="BYO19" s="7">
        <f t="shared" si="146"/>
        <v>0.50075187969924806</v>
      </c>
      <c r="BYP19" s="103">
        <v>0.72499999999999998</v>
      </c>
      <c r="BYQ19" s="103">
        <v>0.746</v>
      </c>
      <c r="BYR19" s="103">
        <v>0.753</v>
      </c>
      <c r="BYS19" s="103"/>
      <c r="BYT19" s="103">
        <v>0.74199999999999999</v>
      </c>
      <c r="BYU19" s="103">
        <v>0.75</v>
      </c>
      <c r="BYV19" s="103">
        <v>0.745</v>
      </c>
      <c r="BYW19" s="103"/>
      <c r="BYX19" s="103">
        <f t="shared" si="290"/>
        <v>0.72499999999999998</v>
      </c>
      <c r="BYY19" s="103">
        <v>0.75800000000000001</v>
      </c>
      <c r="BYZ19" s="103">
        <v>0.749</v>
      </c>
      <c r="BZA19" s="103">
        <v>0.75</v>
      </c>
      <c r="BZB19" s="103">
        <v>0.753</v>
      </c>
      <c r="BZC19" s="103">
        <v>0.73699999999999999</v>
      </c>
      <c r="BZD19" s="103">
        <v>0.74</v>
      </c>
      <c r="BZE19" s="103">
        <v>0.73699999999999999</v>
      </c>
      <c r="BZF19" s="103"/>
      <c r="BZG19" s="103">
        <v>0.75</v>
      </c>
      <c r="BZH19" s="103">
        <v>0.73699999999999999</v>
      </c>
      <c r="BZI19" s="103">
        <v>0.72899999999999998</v>
      </c>
      <c r="BZJ19" s="103">
        <v>0.73</v>
      </c>
      <c r="BZK19" s="1073">
        <v>0.73</v>
      </c>
      <c r="BZL19" s="103">
        <f t="shared" si="148"/>
        <v>0.72499999999999998</v>
      </c>
      <c r="BZM19" s="103">
        <v>0.76</v>
      </c>
      <c r="BZN19" s="103">
        <v>0.74299999999999999</v>
      </c>
      <c r="BZO19" s="103">
        <v>0.73499999999999999</v>
      </c>
      <c r="BZP19" s="103">
        <v>0.74399999999999999</v>
      </c>
      <c r="BZQ19" s="103">
        <v>0.73899999999999999</v>
      </c>
      <c r="BZR19" s="103">
        <v>0</v>
      </c>
      <c r="BZS19" s="103"/>
      <c r="BZT19" s="103">
        <v>0</v>
      </c>
      <c r="BZU19" s="103">
        <v>0</v>
      </c>
      <c r="BZV19" s="103">
        <v>0</v>
      </c>
      <c r="BZW19" s="103">
        <v>0</v>
      </c>
      <c r="BZX19" s="103">
        <v>0.59</v>
      </c>
      <c r="BZY19" s="103">
        <f t="shared" si="149"/>
        <v>0.59</v>
      </c>
      <c r="BZZ19" s="103">
        <v>0</v>
      </c>
      <c r="CAA19" s="103">
        <v>0.59699999999999998</v>
      </c>
      <c r="CAB19" s="103">
        <v>0.58399999999999996</v>
      </c>
      <c r="CAC19" s="103"/>
      <c r="CAD19" s="103">
        <v>0.58399999999999996</v>
      </c>
      <c r="CAE19" s="103">
        <v>0.56999999999999995</v>
      </c>
      <c r="CAF19" s="103">
        <v>0.56999999999999995</v>
      </c>
      <c r="CAG19" s="103">
        <v>0.56999999999999995</v>
      </c>
      <c r="CAH19" s="103">
        <v>0.56999999999999995</v>
      </c>
      <c r="CAI19" s="103">
        <v>0.57199999999999995</v>
      </c>
      <c r="CAJ19" s="103"/>
      <c r="CAK19" s="103">
        <v>0.57399999999999995</v>
      </c>
      <c r="CAL19" s="103">
        <v>0.55800000000000005</v>
      </c>
      <c r="CAM19" s="103">
        <v>0.56000000000000005</v>
      </c>
      <c r="CAN19" s="103">
        <v>0.56100000000000005</v>
      </c>
      <c r="CAO19" s="103">
        <v>0.56599999999999995</v>
      </c>
      <c r="CAP19" s="103"/>
      <c r="CAQ19" s="103">
        <v>0.56299999999999994</v>
      </c>
      <c r="CAR19" s="103">
        <v>0.56100000000000005</v>
      </c>
      <c r="CAS19" s="103"/>
      <c r="CAT19" s="103">
        <v>0.56200000000000006</v>
      </c>
      <c r="CAU19" s="103">
        <v>0.56999999999999995</v>
      </c>
      <c r="CAV19" s="103">
        <v>0.56000000000000005</v>
      </c>
      <c r="CAW19" s="103">
        <v>0.56599999999999995</v>
      </c>
      <c r="CAX19" s="103">
        <v>0.55600000000000005</v>
      </c>
      <c r="CAY19" s="103"/>
      <c r="CAZ19" s="103">
        <v>0.56200000000000006</v>
      </c>
      <c r="CBA19" s="103">
        <v>0.56699999999999995</v>
      </c>
      <c r="CBB19" s="103">
        <v>0.56699999999999995</v>
      </c>
      <c r="CBC19" s="103">
        <f t="shared" si="150"/>
        <v>0.56699999999999995</v>
      </c>
      <c r="CBD19" s="103">
        <v>0.56999999999999995</v>
      </c>
      <c r="CBE19" s="103">
        <v>0.58099999999999996</v>
      </c>
      <c r="CBF19" s="103">
        <v>0.56799999999999995</v>
      </c>
      <c r="CBG19" s="103">
        <v>0.57199999999999995</v>
      </c>
      <c r="CBH19" s="103"/>
      <c r="CBI19" s="103">
        <v>0.56100000000000005</v>
      </c>
      <c r="CBJ19" s="103">
        <f t="shared" si="151"/>
        <v>0.56100000000000005</v>
      </c>
      <c r="CBK19" s="49">
        <v>0.56599999999999995</v>
      </c>
      <c r="CBL19" s="49">
        <v>0.57199999999999995</v>
      </c>
      <c r="CBM19" s="49">
        <v>0.56899999999999995</v>
      </c>
      <c r="CBN19" s="49">
        <v>0.57099999999999995</v>
      </c>
      <c r="CBO19" s="49">
        <v>0.57699999999999996</v>
      </c>
      <c r="CBP19" s="49">
        <v>0.56899999999999995</v>
      </c>
      <c r="CBQ19" s="49">
        <v>0.57499999999999996</v>
      </c>
      <c r="CBR19" s="49">
        <v>0.57799999999999996</v>
      </c>
      <c r="CBS19" s="49">
        <v>0.56999999999999995</v>
      </c>
      <c r="CBT19" s="49"/>
      <c r="CBU19" s="49">
        <v>0.57799999999999996</v>
      </c>
      <c r="CBV19" s="49">
        <v>0.56999999999999995</v>
      </c>
      <c r="CBW19" s="49">
        <v>0.57299999999999995</v>
      </c>
      <c r="CBX19" s="103">
        <f t="shared" si="152"/>
        <v>0.56100000000000005</v>
      </c>
      <c r="CBY19" s="49">
        <v>0.59199999999999997</v>
      </c>
      <c r="CBZ19" s="50">
        <v>0.60299999999999998</v>
      </c>
      <c r="CCA19" s="49"/>
      <c r="CCB19" s="49">
        <v>0.59799999999999998</v>
      </c>
      <c r="CCC19" s="49">
        <v>0.58699999999999997</v>
      </c>
      <c r="CCD19" s="49">
        <v>0.6</v>
      </c>
      <c r="CCE19" s="49">
        <v>0.59199999999999997</v>
      </c>
      <c r="CCF19" s="109">
        <v>0.56299999999999994</v>
      </c>
      <c r="CCG19" s="49">
        <f t="shared" si="153"/>
        <v>0.56100000000000005</v>
      </c>
      <c r="CCH19" s="49">
        <v>0.59699999999999998</v>
      </c>
      <c r="CCI19" s="109">
        <v>0.58299999999999996</v>
      </c>
      <c r="CCJ19" s="109">
        <v>0.58399999999999996</v>
      </c>
      <c r="CCK19" s="51"/>
      <c r="CCL19" s="109">
        <v>0.60299999999999998</v>
      </c>
      <c r="CCM19" s="49">
        <v>0.60299999999999998</v>
      </c>
      <c r="CCN19" s="47">
        <f t="shared" si="154"/>
        <v>0.56100000000000005</v>
      </c>
      <c r="CCO19" s="47">
        <v>0.58799999999999997</v>
      </c>
      <c r="CCP19" s="47">
        <v>0.61099999999999999</v>
      </c>
      <c r="CCQ19" s="47">
        <v>0.59299999999999997</v>
      </c>
      <c r="CCR19" s="47">
        <v>0.58499999999999996</v>
      </c>
      <c r="CCS19" s="47">
        <v>0.59399999999999997</v>
      </c>
      <c r="CCT19" s="49">
        <f t="shared" si="155"/>
        <v>0.56100000000000005</v>
      </c>
      <c r="CCU19" s="47">
        <v>0.57499999999999996</v>
      </c>
      <c r="CCV19" s="47">
        <v>0.58699999999999997</v>
      </c>
      <c r="CCW19" s="47">
        <v>0.58699999999999997</v>
      </c>
      <c r="CCX19" s="47">
        <v>0.58099999999999996</v>
      </c>
      <c r="CCY19" s="47">
        <v>0.57199999999999995</v>
      </c>
      <c r="CCZ19" s="49">
        <v>0.58399999999999996</v>
      </c>
      <c r="CDA19" s="47"/>
      <c r="CDB19" s="49">
        <v>0.59499999999999997</v>
      </c>
      <c r="CDC19" s="49">
        <v>0.57199999999999995</v>
      </c>
      <c r="CDD19" s="52">
        <v>0.58099999999999996</v>
      </c>
      <c r="CDE19" s="47">
        <f>MIN(CDD19,CCT19)</f>
        <v>0.56100000000000005</v>
      </c>
      <c r="CDF19" s="47">
        <v>0.57499999999999996</v>
      </c>
      <c r="CDG19" s="49"/>
      <c r="CDH19" s="1162">
        <v>0.58399999999999996</v>
      </c>
      <c r="CDI19" s="1162">
        <v>0.58099999999999996</v>
      </c>
      <c r="CDJ19" s="52">
        <v>0.59299999999999997</v>
      </c>
      <c r="CDK19" s="53">
        <f t="shared" si="156"/>
        <v>0.56100000000000005</v>
      </c>
      <c r="CDL19" s="53">
        <v>0.58399999999999996</v>
      </c>
      <c r="CDM19" s="53">
        <v>0.57799999999999996</v>
      </c>
      <c r="CDN19" s="53">
        <v>0.58199999999999996</v>
      </c>
      <c r="CDO19" s="53">
        <v>0.58899999999999997</v>
      </c>
      <c r="CDP19" s="53">
        <v>0.58499999999999996</v>
      </c>
      <c r="CDQ19" s="971">
        <v>0.58799999999999997</v>
      </c>
      <c r="CDR19" s="53">
        <f t="shared" si="294"/>
        <v>0.56100000000000005</v>
      </c>
      <c r="CDS19" s="53">
        <v>0.59899999999999998</v>
      </c>
      <c r="CDT19" s="53">
        <v>0.57799999999999996</v>
      </c>
      <c r="CDU19" s="53">
        <v>0.60199999999999998</v>
      </c>
      <c r="CDV19" s="53">
        <v>0.58399999999999996</v>
      </c>
      <c r="CDW19" s="53">
        <v>0.58899999999999997</v>
      </c>
      <c r="CDX19" s="971">
        <v>0.57299999999999995</v>
      </c>
      <c r="CDY19" s="971">
        <f t="shared" si="158"/>
        <v>0.56100000000000005</v>
      </c>
      <c r="CDZ19" s="53">
        <v>0.59199999999999997</v>
      </c>
      <c r="CEA19" s="53"/>
      <c r="CEB19" s="53"/>
      <c r="CEC19" s="53">
        <v>0.60599999999999998</v>
      </c>
      <c r="CED19" s="53">
        <v>0.59199999999999997</v>
      </c>
      <c r="CEE19" s="53">
        <v>0.58199999999999996</v>
      </c>
      <c r="CEF19" s="53">
        <v>0.61299999999999999</v>
      </c>
      <c r="CEG19" s="53">
        <v>0.60899999999999999</v>
      </c>
      <c r="CEH19" s="53">
        <v>0.59899999999999998</v>
      </c>
      <c r="CEI19" s="53">
        <f t="shared" si="261"/>
        <v>0.56100000000000005</v>
      </c>
      <c r="CEJ19" s="53">
        <v>0.58899999999999997</v>
      </c>
      <c r="CEK19" s="53">
        <v>0.60499999999999998</v>
      </c>
      <c r="CEL19" s="53">
        <v>0.58599999999999997</v>
      </c>
      <c r="CEM19" s="53">
        <v>0.58899999999999997</v>
      </c>
      <c r="CEN19" s="53">
        <v>0.59099999999999997</v>
      </c>
      <c r="CEO19" s="53">
        <v>0.58499999999999996</v>
      </c>
      <c r="CEP19" s="53">
        <v>0.60099999999999998</v>
      </c>
      <c r="CEQ19" s="53">
        <v>0.59499999999999997</v>
      </c>
      <c r="CER19" s="27">
        <v>0.58699999999999997</v>
      </c>
      <c r="CES19" s="58">
        <f t="shared" si="159"/>
        <v>0.56100000000000005</v>
      </c>
      <c r="CET19" s="53">
        <v>0.59199999999999997</v>
      </c>
      <c r="CEU19" s="53"/>
      <c r="CEV19" s="53">
        <v>0.58599999999999997</v>
      </c>
      <c r="CEW19" s="53">
        <v>0.59899999999999998</v>
      </c>
      <c r="CEX19" s="52"/>
      <c r="CEY19" s="1401">
        <v>0.59</v>
      </c>
      <c r="CEZ19" s="53">
        <v>0.60499999999999998</v>
      </c>
      <c r="CFA19" s="53">
        <v>0.57999999999999996</v>
      </c>
      <c r="CFB19" s="53">
        <v>0.58899999999999997</v>
      </c>
      <c r="CFC19" s="53">
        <v>0.58899999999999997</v>
      </c>
      <c r="CFD19" s="53">
        <v>0.59699999999999998</v>
      </c>
      <c r="CFE19" s="53">
        <v>0.59199999999999997</v>
      </c>
      <c r="CFF19" s="52"/>
      <c r="CFG19" s="53">
        <v>0.6</v>
      </c>
      <c r="CFH19" s="53">
        <v>0.61099999999999999</v>
      </c>
      <c r="CFI19" s="53"/>
      <c r="CFJ19" s="53">
        <v>0.6</v>
      </c>
      <c r="CFK19" s="53">
        <v>0.60599999999999998</v>
      </c>
      <c r="CFL19" s="52"/>
      <c r="CFM19" s="53">
        <v>0.60499999999999998</v>
      </c>
      <c r="CFN19" s="52"/>
      <c r="CFO19" s="52">
        <v>0.60399999999999998</v>
      </c>
      <c r="CFP19" s="52"/>
      <c r="CFQ19" s="52">
        <v>0.61099999999999999</v>
      </c>
      <c r="CFR19" s="52"/>
      <c r="CFS19" s="52">
        <v>0.59699999999999998</v>
      </c>
      <c r="CFT19" s="52">
        <v>0.61199999999999999</v>
      </c>
      <c r="CFU19" s="52">
        <v>0.66800000000000004</v>
      </c>
      <c r="CFV19" s="52"/>
      <c r="CFW19" s="52">
        <v>0.66500000000000004</v>
      </c>
      <c r="CFX19" s="52"/>
      <c r="CFY19" s="52">
        <v>0.67900000000000005</v>
      </c>
      <c r="CFZ19" s="52"/>
      <c r="CGA19" s="52">
        <v>0.66800000000000004</v>
      </c>
      <c r="CGB19" s="52">
        <v>0.59099999999999997</v>
      </c>
      <c r="CGC19" s="52">
        <f t="shared" si="161"/>
        <v>0.59</v>
      </c>
      <c r="CGD19" s="52">
        <v>0.68700000000000006</v>
      </c>
      <c r="CGE19" s="52"/>
      <c r="CGF19" s="52">
        <v>0.68500000000000005</v>
      </c>
      <c r="CGG19" s="52"/>
      <c r="CGH19" s="52">
        <v>0.66600000000000004</v>
      </c>
      <c r="CGI19" s="52"/>
      <c r="CGJ19" s="52">
        <v>0.91500000000000004</v>
      </c>
      <c r="CGK19" s="52"/>
      <c r="CGL19" s="58">
        <v>0.65</v>
      </c>
      <c r="CGM19" s="58">
        <v>0.65</v>
      </c>
      <c r="CGN19" s="58"/>
      <c r="CGO19" s="58">
        <v>0.68700000000000006</v>
      </c>
      <c r="CGP19" s="58"/>
      <c r="CGQ19" s="58">
        <v>0.66600000000000004</v>
      </c>
      <c r="CGR19" s="58"/>
      <c r="CGS19" s="58">
        <v>0.66700000000000004</v>
      </c>
      <c r="CGT19" s="58">
        <v>0.67700000000000005</v>
      </c>
      <c r="CGU19" s="58"/>
      <c r="CGV19" s="58"/>
      <c r="CGW19" s="52">
        <v>0.7</v>
      </c>
      <c r="CGX19" s="58">
        <f t="shared" si="163"/>
        <v>0.65</v>
      </c>
      <c r="CGY19" s="52">
        <v>0.98799999999999999</v>
      </c>
      <c r="CGZ19" s="58"/>
      <c r="CHA19" s="58"/>
      <c r="CHB19" s="58"/>
      <c r="CHC19" s="52">
        <v>0.96099999999999997</v>
      </c>
      <c r="CHD19" s="58"/>
      <c r="CHE19" s="52">
        <v>0.95599999999999996</v>
      </c>
      <c r="CHF19" s="52"/>
      <c r="CHG19" s="52">
        <v>0.94499999999999995</v>
      </c>
      <c r="CHH19" s="52">
        <v>0.93600000000000005</v>
      </c>
      <c r="CHI19" s="52"/>
      <c r="CHJ19" s="52">
        <v>0.9</v>
      </c>
      <c r="CHK19" s="52">
        <f t="shared" si="164"/>
        <v>0.65</v>
      </c>
      <c r="CHL19" s="52">
        <v>0.69899999999999995</v>
      </c>
      <c r="CHM19" s="52"/>
      <c r="CHN19" s="52">
        <v>0.71099999999999997</v>
      </c>
      <c r="CHO19" s="52">
        <v>0.70199999999999996</v>
      </c>
      <c r="CHP19" s="52">
        <v>0.71099999999999997</v>
      </c>
      <c r="CHQ19" s="52">
        <v>0.70799999999999996</v>
      </c>
      <c r="CHR19" s="52">
        <v>0.7</v>
      </c>
      <c r="CHS19" s="52">
        <f t="shared" si="165"/>
        <v>0.65</v>
      </c>
      <c r="CHT19" s="52"/>
      <c r="CHU19" s="52"/>
      <c r="CHV19" s="52">
        <v>0.70799999999999996</v>
      </c>
      <c r="CHW19" s="52">
        <v>0.70799999999999996</v>
      </c>
      <c r="CHX19" s="52"/>
      <c r="CHY19" s="52"/>
      <c r="CHZ19" s="52">
        <v>0.71099999999999997</v>
      </c>
      <c r="CIA19" s="52">
        <f t="shared" si="166"/>
        <v>0.65</v>
      </c>
      <c r="CIB19" s="52">
        <v>0.71099999999999997</v>
      </c>
      <c r="CIC19" s="52">
        <v>0.70399999999999996</v>
      </c>
      <c r="CID19" s="52">
        <v>0.71099999999999997</v>
      </c>
      <c r="CIE19" s="52">
        <v>0.70899999999999996</v>
      </c>
      <c r="CIF19" s="52"/>
      <c r="CIG19" s="52">
        <v>0.71099999999999997</v>
      </c>
      <c r="CIH19" s="52"/>
      <c r="CII19" s="52">
        <v>0.70199999999999996</v>
      </c>
      <c r="CIJ19" s="52">
        <v>0.71099999999999997</v>
      </c>
      <c r="CIK19" s="52">
        <f t="shared" si="247"/>
        <v>0.65</v>
      </c>
      <c r="CIL19" s="52"/>
      <c r="CIM19" s="52"/>
      <c r="CIN19" s="7">
        <f t="shared" si="167"/>
        <v>-1</v>
      </c>
      <c r="CIO19" s="103">
        <v>0.60699999999999998</v>
      </c>
      <c r="CIP19" s="103">
        <v>0.62</v>
      </c>
      <c r="CIQ19" s="103">
        <v>0.62</v>
      </c>
      <c r="CIR19" s="103">
        <v>0.61599999999999999</v>
      </c>
      <c r="CIS19" s="103"/>
      <c r="CIT19" s="103">
        <v>0.621</v>
      </c>
      <c r="CIU19" s="49">
        <f t="shared" si="168"/>
        <v>0.60699999999999998</v>
      </c>
      <c r="CIV19" s="103">
        <v>0.627</v>
      </c>
      <c r="CIW19" s="49">
        <v>0.629</v>
      </c>
      <c r="CIX19" s="103"/>
      <c r="CIY19" s="49">
        <v>0.61799999999999999</v>
      </c>
      <c r="CIZ19" s="49">
        <v>0.61699999999999999</v>
      </c>
      <c r="CJA19" s="49">
        <v>0.629</v>
      </c>
      <c r="CJB19" s="49">
        <v>0.63</v>
      </c>
      <c r="CJC19" s="49">
        <v>0.628</v>
      </c>
      <c r="CJD19" s="49">
        <v>0.629</v>
      </c>
      <c r="CJE19" s="49">
        <v>0.61699999999999999</v>
      </c>
      <c r="CJF19" s="49">
        <v>0.622</v>
      </c>
      <c r="CJG19" s="49">
        <v>0.627</v>
      </c>
      <c r="CJH19" s="49">
        <v>0.62</v>
      </c>
      <c r="CJI19" s="103">
        <f t="shared" si="169"/>
        <v>0.60699999999999998</v>
      </c>
      <c r="CJJ19" s="49">
        <v>0.65100000000000002</v>
      </c>
      <c r="CJK19" s="103">
        <v>0.66</v>
      </c>
      <c r="CJL19" s="49"/>
      <c r="CJM19" s="49">
        <v>0.66200000000000003</v>
      </c>
      <c r="CJN19" s="49">
        <v>0.64600000000000002</v>
      </c>
      <c r="CJO19" s="49">
        <v>0.65300000000000002</v>
      </c>
      <c r="CJP19" s="49">
        <v>0.64200000000000002</v>
      </c>
      <c r="CJQ19" s="109">
        <v>0.61399999999999999</v>
      </c>
      <c r="CJR19" s="49">
        <f t="shared" si="170"/>
        <v>0.60699999999999998</v>
      </c>
      <c r="CJS19" s="49">
        <v>0.62</v>
      </c>
      <c r="CJT19" s="109">
        <v>0.61899999999999999</v>
      </c>
      <c r="CJU19" s="109">
        <v>0.63</v>
      </c>
      <c r="CJV19" s="109">
        <v>0.64500000000000002</v>
      </c>
      <c r="CJW19" s="51"/>
      <c r="CJX19" s="49">
        <v>0.65100000000000002</v>
      </c>
      <c r="CJY19" s="49">
        <v>0.65100000000000002</v>
      </c>
      <c r="CJZ19" s="47">
        <f t="shared" si="171"/>
        <v>0.60699999999999998</v>
      </c>
      <c r="CKA19" s="47">
        <v>0.628</v>
      </c>
      <c r="CKB19" s="47">
        <v>0.65500000000000003</v>
      </c>
      <c r="CKC19" s="47"/>
      <c r="CKD19" s="47">
        <v>0.65700000000000003</v>
      </c>
      <c r="CKE19" s="47">
        <v>0.63700000000000001</v>
      </c>
      <c r="CKF19" s="47">
        <v>0.64900000000000002</v>
      </c>
      <c r="CKG19" s="47"/>
      <c r="CKH19" s="36">
        <v>0.627</v>
      </c>
      <c r="CKI19" s="49">
        <f t="shared" si="172"/>
        <v>0.60699999999999998</v>
      </c>
      <c r="CKJ19" s="47">
        <v>0.63100000000000001</v>
      </c>
      <c r="CKK19" s="47">
        <v>0.626</v>
      </c>
      <c r="CKL19" s="47">
        <v>0.625</v>
      </c>
      <c r="CKM19" s="47">
        <v>0.62</v>
      </c>
      <c r="CKN19" s="47">
        <v>0.64200000000000002</v>
      </c>
      <c r="CKO19" s="49">
        <v>0.63</v>
      </c>
      <c r="CKP19" s="49">
        <v>0.62</v>
      </c>
      <c r="CKQ19" s="49">
        <v>0.64100000000000001</v>
      </c>
      <c r="CKR19" s="49"/>
      <c r="CKS19" s="52">
        <v>0.64</v>
      </c>
      <c r="CKT19" s="47">
        <f t="shared" si="274"/>
        <v>0.60699999999999998</v>
      </c>
      <c r="CKU19" s="47">
        <v>0.63400000000000001</v>
      </c>
      <c r="CKV19" s="1162">
        <v>0.625</v>
      </c>
      <c r="CKW19" s="1162">
        <v>0.623</v>
      </c>
      <c r="CKX19" s="52">
        <v>0.61899999999999999</v>
      </c>
      <c r="CKY19" s="53">
        <f t="shared" si="173"/>
        <v>0.60699999999999998</v>
      </c>
      <c r="CKZ19" s="53">
        <v>0.629</v>
      </c>
      <c r="CLA19" s="53">
        <v>0.63700000000000001</v>
      </c>
      <c r="CLB19" s="53">
        <v>0.622</v>
      </c>
      <c r="CLC19" s="53">
        <v>0.61799999999999999</v>
      </c>
      <c r="CLD19" s="53">
        <v>0.63300000000000001</v>
      </c>
      <c r="CLE19" s="971">
        <v>0.62</v>
      </c>
      <c r="CLF19" s="53">
        <f t="shared" si="295"/>
        <v>0.60699999999999998</v>
      </c>
      <c r="CLG19" s="53">
        <v>0.65300000000000002</v>
      </c>
      <c r="CLH19" s="53">
        <v>0.622</v>
      </c>
      <c r="CLI19" s="53"/>
      <c r="CLJ19" s="53">
        <v>0.622</v>
      </c>
      <c r="CLK19" s="53">
        <v>0.626</v>
      </c>
      <c r="CLL19" s="53">
        <v>0.63100000000000001</v>
      </c>
      <c r="CLM19" s="1265">
        <v>0.621</v>
      </c>
      <c r="CLN19" s="971">
        <f t="shared" si="175"/>
        <v>0.60699999999999998</v>
      </c>
      <c r="CLO19" s="53">
        <v>0.64</v>
      </c>
      <c r="CLP19" s="53"/>
      <c r="CLQ19" s="53"/>
      <c r="CLR19" s="53">
        <v>0.64400000000000002</v>
      </c>
      <c r="CLS19" s="53">
        <v>0.63300000000000001</v>
      </c>
      <c r="CLT19" s="53">
        <v>0.61699999999999999</v>
      </c>
      <c r="CLU19" s="53">
        <v>0.65300000000000002</v>
      </c>
      <c r="CLV19" s="53">
        <v>0.63500000000000001</v>
      </c>
      <c r="CLW19" s="53">
        <v>0.628</v>
      </c>
      <c r="CLX19" s="53">
        <f t="shared" si="262"/>
        <v>0.60699999999999998</v>
      </c>
      <c r="CLY19" s="53">
        <v>0.63700000000000001</v>
      </c>
      <c r="CLZ19" s="53">
        <v>0.63300000000000001</v>
      </c>
      <c r="CMA19" s="53">
        <v>0.64200000000000002</v>
      </c>
      <c r="CMB19" s="53">
        <v>0.627</v>
      </c>
      <c r="CMC19" s="53">
        <v>0.64100000000000001</v>
      </c>
      <c r="CMD19" s="53">
        <v>0.63100000000000001</v>
      </c>
      <c r="CME19" s="53">
        <v>0.63900000000000001</v>
      </c>
      <c r="CMF19" s="53">
        <v>0.64300000000000002</v>
      </c>
      <c r="CMG19" s="27">
        <v>0.61699999999999999</v>
      </c>
      <c r="CMH19" s="58">
        <f t="shared" si="176"/>
        <v>0.60699999999999998</v>
      </c>
      <c r="CMI19" s="52">
        <v>0.65200000000000002</v>
      </c>
      <c r="CMJ19" s="52"/>
      <c r="CMK19" s="52">
        <v>0.64300000000000002</v>
      </c>
      <c r="CML19" s="52">
        <v>0.63900000000000001</v>
      </c>
      <c r="CMM19" s="52"/>
      <c r="CMN19" s="1401">
        <v>0.62</v>
      </c>
      <c r="CMO19" s="53">
        <v>0.65</v>
      </c>
      <c r="CMP19" s="53">
        <v>0.63500000000000001</v>
      </c>
      <c r="CMQ19" s="53">
        <v>0.64300000000000002</v>
      </c>
      <c r="CMR19" s="53">
        <v>0.63400000000000001</v>
      </c>
      <c r="CMS19" s="53">
        <v>0.63200000000000001</v>
      </c>
      <c r="CMT19" s="53">
        <v>0.63500000000000001</v>
      </c>
      <c r="CMU19" s="52"/>
      <c r="CMV19" s="53">
        <v>0.625</v>
      </c>
      <c r="CMW19" s="53">
        <v>0.64100000000000001</v>
      </c>
      <c r="CMX19" s="53"/>
      <c r="CMY19" s="53">
        <v>0.64900000000000002</v>
      </c>
      <c r="CMZ19" s="53">
        <v>0.66100000000000003</v>
      </c>
      <c r="CNA19" s="52"/>
      <c r="CNB19" s="53">
        <v>0.64800000000000002</v>
      </c>
      <c r="CNC19" s="52"/>
      <c r="CND19" s="52">
        <v>0.65900000000000003</v>
      </c>
      <c r="CNE19" s="52"/>
      <c r="CNF19" s="52">
        <v>0.66</v>
      </c>
      <c r="CNG19" s="52"/>
      <c r="CNH19" s="52">
        <v>0.65700000000000003</v>
      </c>
      <c r="CNI19" s="52">
        <v>0.65400000000000003</v>
      </c>
      <c r="CNJ19" s="52">
        <v>0.71699999999999997</v>
      </c>
      <c r="CNK19" s="52"/>
      <c r="CNL19" s="52">
        <v>0.69499999999999995</v>
      </c>
      <c r="CNM19" s="52"/>
      <c r="CNN19" s="52">
        <v>0.70199999999999996</v>
      </c>
      <c r="CNO19" s="52"/>
      <c r="CNP19" s="52">
        <v>0.70399999999999996</v>
      </c>
      <c r="CNQ19" s="52">
        <v>0.62</v>
      </c>
      <c r="CNR19" s="52">
        <f t="shared" si="178"/>
        <v>0.62</v>
      </c>
      <c r="CNS19" s="52">
        <v>0.70199999999999996</v>
      </c>
      <c r="CNT19" s="52"/>
      <c r="CNU19" s="52">
        <v>0.71499999999999997</v>
      </c>
      <c r="CNV19" s="52"/>
      <c r="CNW19" s="52">
        <v>0.69499999999999995</v>
      </c>
      <c r="CNX19" s="52"/>
      <c r="CNY19" s="52">
        <v>0.92100000000000004</v>
      </c>
      <c r="CNZ19" s="52"/>
      <c r="COA19" s="58">
        <v>0.68899999999999995</v>
      </c>
      <c r="COB19" s="58">
        <v>0.68899999999999995</v>
      </c>
      <c r="COC19" s="52"/>
      <c r="COD19" s="52">
        <v>0.71099999999999997</v>
      </c>
      <c r="COE19" s="52"/>
      <c r="COF19" s="52">
        <v>0.72499999999999998</v>
      </c>
      <c r="COG19" s="52"/>
      <c r="COH19" s="52">
        <v>0.72199999999999998</v>
      </c>
      <c r="COI19" s="52">
        <v>0.71099999999999997</v>
      </c>
      <c r="COJ19" s="52"/>
      <c r="COK19" s="52"/>
      <c r="COL19" s="52">
        <v>0.75</v>
      </c>
      <c r="COM19" s="52">
        <f t="shared" si="180"/>
        <v>0.68899999999999995</v>
      </c>
      <c r="CON19" s="52">
        <v>1.0349999999999999</v>
      </c>
      <c r="COO19" s="52"/>
      <c r="COP19" s="52"/>
      <c r="COQ19" s="58"/>
      <c r="COR19" s="52">
        <v>1.032</v>
      </c>
      <c r="COS19" s="58"/>
      <c r="COT19" s="52">
        <v>1.032</v>
      </c>
      <c r="COU19" s="52"/>
      <c r="COV19" s="52">
        <v>1.0289999999999999</v>
      </c>
      <c r="COW19" s="52">
        <v>1.0129999999999999</v>
      </c>
      <c r="COX19" s="52"/>
      <c r="COY19" s="52">
        <v>0.92300000000000004</v>
      </c>
      <c r="COZ19" s="52">
        <f t="shared" si="181"/>
        <v>0.68899999999999995</v>
      </c>
      <c r="CPA19" s="52">
        <v>0.754</v>
      </c>
      <c r="CPB19" s="52"/>
      <c r="CPC19" s="52">
        <v>0.746</v>
      </c>
      <c r="CPD19" s="52">
        <v>0.749</v>
      </c>
      <c r="CPE19" s="52">
        <v>0.746</v>
      </c>
      <c r="CPF19" s="52">
        <v>0.751</v>
      </c>
      <c r="CPG19" s="52">
        <v>0.74299999999999999</v>
      </c>
      <c r="CPH19" s="52">
        <v>0.73499999999999999</v>
      </c>
      <c r="CPI19" s="52">
        <f t="shared" si="182"/>
        <v>0.68899999999999995</v>
      </c>
      <c r="CPJ19" s="52"/>
      <c r="CPK19" s="52"/>
      <c r="CPL19" s="52">
        <v>0.74299999999999999</v>
      </c>
      <c r="CPM19" s="52">
        <v>0.745</v>
      </c>
      <c r="CPN19" s="52"/>
      <c r="CPO19" s="52"/>
      <c r="CPP19" s="52">
        <v>0.75</v>
      </c>
      <c r="CPQ19" s="52">
        <f t="shared" si="183"/>
        <v>0.68899999999999995</v>
      </c>
      <c r="CPR19" s="52">
        <v>0.74299999999999999</v>
      </c>
      <c r="CPS19" s="52">
        <v>0.751</v>
      </c>
      <c r="CPT19" s="52">
        <v>0.753</v>
      </c>
      <c r="CPU19" s="52">
        <v>0.74299999999999999</v>
      </c>
      <c r="CPV19" s="52"/>
      <c r="CPW19" s="52">
        <v>0.751</v>
      </c>
      <c r="CPX19" s="52"/>
      <c r="CPY19" s="52">
        <v>0.747</v>
      </c>
      <c r="CPZ19" s="52">
        <v>0.75</v>
      </c>
      <c r="CQA19" s="52">
        <f t="shared" si="248"/>
        <v>0.68899999999999995</v>
      </c>
      <c r="CQB19" s="52"/>
      <c r="CQC19" s="52"/>
      <c r="CQD19" s="7">
        <f t="shared" si="249"/>
        <v>-1</v>
      </c>
      <c r="CQE19" s="77">
        <f t="shared" si="184"/>
        <v>0.72160000000000013</v>
      </c>
      <c r="CQF19" s="51">
        <v>0.65600000000000003</v>
      </c>
      <c r="CQG19" s="49">
        <f t="shared" si="185"/>
        <v>0.65600000000000003</v>
      </c>
      <c r="CQH19" s="103">
        <v>0.64500000000000002</v>
      </c>
      <c r="CQI19" s="49">
        <v>0.65600000000000003</v>
      </c>
      <c r="CQJ19" s="49"/>
      <c r="CQK19" s="49">
        <v>0.66100000000000003</v>
      </c>
      <c r="CQL19" s="49">
        <v>0.65200000000000002</v>
      </c>
      <c r="CQM19" s="49">
        <v>0.65500000000000003</v>
      </c>
      <c r="CQN19" s="49">
        <v>0.64800000000000002</v>
      </c>
      <c r="CQO19" s="49">
        <v>0.63900000000000001</v>
      </c>
      <c r="CQP19" s="49">
        <f t="shared" si="186"/>
        <v>0.63900000000000001</v>
      </c>
      <c r="CQQ19" s="49">
        <v>0.65300000000000002</v>
      </c>
      <c r="CQR19" s="49">
        <v>0.66100000000000003</v>
      </c>
      <c r="CQS19" s="49">
        <v>0.66800000000000004</v>
      </c>
      <c r="CQT19" s="49">
        <v>0.65600000000000003</v>
      </c>
      <c r="CQU19" s="49">
        <v>0.66700000000000004</v>
      </c>
      <c r="CQV19" s="49">
        <v>0.65600000000000003</v>
      </c>
      <c r="CQW19" s="103">
        <f t="shared" si="187"/>
        <v>0.63900000000000001</v>
      </c>
      <c r="CQX19" s="103">
        <v>0.67700000000000005</v>
      </c>
      <c r="CQY19" s="103">
        <v>0.68500000000000005</v>
      </c>
      <c r="CQZ19" s="49"/>
      <c r="CRA19" s="49">
        <v>0.69299999999999995</v>
      </c>
      <c r="CRB19" s="49">
        <v>0.67500000000000004</v>
      </c>
      <c r="CRC19" s="49">
        <v>0.67900000000000005</v>
      </c>
      <c r="CRD19" s="49">
        <v>0.68400000000000005</v>
      </c>
      <c r="CRE19" s="109">
        <v>0.67100000000000004</v>
      </c>
      <c r="CRF19" s="49">
        <f t="shared" si="188"/>
        <v>0.63900000000000001</v>
      </c>
      <c r="CRG19" s="49">
        <v>0.66700000000000004</v>
      </c>
      <c r="CRH19" s="109">
        <v>0.67300000000000004</v>
      </c>
      <c r="CRI19" s="109">
        <v>0.66200000000000003</v>
      </c>
      <c r="CRJ19" s="49">
        <v>0.67</v>
      </c>
      <c r="CRK19" s="47"/>
      <c r="CRL19" s="49">
        <v>0.64600000000000002</v>
      </c>
      <c r="CRM19" s="47">
        <f t="shared" si="189"/>
        <v>0.63900000000000001</v>
      </c>
      <c r="CRN19" s="47">
        <v>0.65500000000000003</v>
      </c>
      <c r="CRO19" s="47">
        <v>0.67</v>
      </c>
      <c r="CRP19" s="47">
        <v>0.65</v>
      </c>
      <c r="CRQ19" s="47">
        <v>0.65</v>
      </c>
      <c r="CRR19" s="47"/>
      <c r="CRS19" s="51">
        <v>0.64700000000000002</v>
      </c>
      <c r="CRT19" s="1148">
        <v>0.65</v>
      </c>
      <c r="CRU19" s="109">
        <f t="shared" si="190"/>
        <v>0.63900000000000001</v>
      </c>
      <c r="CRV19" s="47">
        <v>0.65300000000000002</v>
      </c>
      <c r="CRW19" s="47">
        <v>0.64700000000000002</v>
      </c>
      <c r="CRX19" s="49"/>
      <c r="CRY19" s="47">
        <v>0.63400000000000001</v>
      </c>
      <c r="CRZ19" s="47">
        <v>0.64700000000000002</v>
      </c>
      <c r="CSA19" s="47">
        <v>0.628</v>
      </c>
      <c r="CSB19" s="47">
        <v>0.65400000000000003</v>
      </c>
      <c r="CSC19" s="47"/>
      <c r="CSD19" s="47"/>
      <c r="CSE19" s="49">
        <v>0.65100000000000002</v>
      </c>
      <c r="CSF19" s="49">
        <v>0.66200000000000003</v>
      </c>
      <c r="CSG19" s="49">
        <v>0.66400000000000003</v>
      </c>
      <c r="CSH19" s="49">
        <v>0.66300000000000003</v>
      </c>
      <c r="CSI19" s="49">
        <v>0.63700000000000001</v>
      </c>
      <c r="CSJ19" s="49"/>
      <c r="CSK19" s="1233">
        <v>0.65100000000000002</v>
      </c>
      <c r="CSL19" s="1234">
        <v>0.64</v>
      </c>
      <c r="CSM19" s="49"/>
      <c r="CSN19" s="49"/>
      <c r="CSO19" s="27">
        <v>0.66100000000000003</v>
      </c>
      <c r="CSP19" s="1234">
        <f t="shared" si="273"/>
        <v>0.63900000000000001</v>
      </c>
      <c r="CSQ19" s="47">
        <v>0.65</v>
      </c>
      <c r="CSR19" s="47">
        <v>0.65900000000000003</v>
      </c>
      <c r="CSS19" s="1162">
        <v>0.65200000000000002</v>
      </c>
      <c r="CST19" s="1162">
        <v>0.65100000000000002</v>
      </c>
      <c r="CSU19" s="1162">
        <v>0.66400000000000003</v>
      </c>
      <c r="CSV19" s="1162">
        <v>0.66200000000000003</v>
      </c>
      <c r="CSW19" s="49"/>
      <c r="CSX19" s="49"/>
      <c r="CSY19" s="49"/>
      <c r="CSZ19" s="49"/>
      <c r="CTA19" s="52">
        <v>0.66200000000000003</v>
      </c>
      <c r="CTB19" s="52">
        <v>0.67300000000000004</v>
      </c>
      <c r="CTC19" s="49">
        <f t="shared" si="191"/>
        <v>0.63900000000000001</v>
      </c>
      <c r="CTD19" s="53">
        <v>0.64800000000000002</v>
      </c>
      <c r="CTE19" s="53">
        <v>0.66300000000000003</v>
      </c>
      <c r="CTF19" s="53">
        <v>0.66900000000000004</v>
      </c>
      <c r="CTG19" s="53">
        <v>0.66200000000000003</v>
      </c>
      <c r="CTH19" s="53">
        <v>0.68</v>
      </c>
      <c r="CTI19" s="53">
        <v>0.66100000000000003</v>
      </c>
      <c r="CTJ19" s="53">
        <v>0.67800000000000005</v>
      </c>
      <c r="CTK19" s="53">
        <v>0.66700000000000004</v>
      </c>
      <c r="CTL19" s="53">
        <v>0.66500000000000004</v>
      </c>
      <c r="CTM19" s="971">
        <v>0.66400000000000003</v>
      </c>
      <c r="CTN19" s="971">
        <v>0.66600000000000004</v>
      </c>
      <c r="CTO19" s="1265">
        <f t="shared" si="296"/>
        <v>0.63900000000000001</v>
      </c>
      <c r="CTP19" s="53">
        <v>0.67100000000000004</v>
      </c>
      <c r="CTQ19" s="53">
        <v>0.69099999999999995</v>
      </c>
      <c r="CTR19" s="53">
        <v>0.66500000000000004</v>
      </c>
      <c r="CTS19" s="53">
        <v>0.68200000000000005</v>
      </c>
      <c r="CTT19" s="53">
        <v>0.68300000000000005</v>
      </c>
      <c r="CTU19" s="53">
        <v>0.67800000000000005</v>
      </c>
      <c r="CTV19" s="53"/>
      <c r="CTW19" s="53"/>
      <c r="CTX19" s="53">
        <v>0.66</v>
      </c>
      <c r="CTY19" s="53">
        <v>0.69399999999999995</v>
      </c>
      <c r="CTZ19" s="53">
        <v>0.66300000000000003</v>
      </c>
      <c r="CUA19" s="53">
        <v>0.66200000000000003</v>
      </c>
      <c r="CUB19" s="1265">
        <v>0.67900000000000005</v>
      </c>
      <c r="CUC19" s="1265">
        <v>0.67800000000000005</v>
      </c>
      <c r="CUD19" s="53">
        <f t="shared" si="193"/>
        <v>0.63900000000000001</v>
      </c>
      <c r="CUE19" s="53">
        <v>0.68</v>
      </c>
      <c r="CUF19" s="53">
        <v>0.67</v>
      </c>
      <c r="CUG19" s="53">
        <v>0.67100000000000004</v>
      </c>
      <c r="CUH19" s="53">
        <v>0.66100000000000003</v>
      </c>
      <c r="CUI19" s="53"/>
      <c r="CUJ19" s="53"/>
      <c r="CUK19" s="53"/>
      <c r="CUL19" s="53"/>
      <c r="CUM19" s="53">
        <v>0.64100000000000001</v>
      </c>
      <c r="CUN19" s="53">
        <v>0.66200000000000003</v>
      </c>
      <c r="CUO19" s="53">
        <v>0.67200000000000004</v>
      </c>
      <c r="CUP19" s="53">
        <v>0.65600000000000003</v>
      </c>
      <c r="CUQ19" s="53">
        <v>0.65800000000000003</v>
      </c>
      <c r="CUR19" s="53">
        <v>0.66500000000000004</v>
      </c>
      <c r="CUS19" s="53">
        <v>0.66800000000000004</v>
      </c>
      <c r="CUT19" s="53">
        <v>0.66400000000000003</v>
      </c>
      <c r="CUU19" s="53">
        <v>0.67100000000000004</v>
      </c>
      <c r="CUV19" s="53">
        <v>0.68899999999999995</v>
      </c>
      <c r="CUW19" s="53">
        <v>0.67100000000000004</v>
      </c>
      <c r="CUX19" s="53">
        <v>0.67</v>
      </c>
      <c r="CUY19" s="53">
        <v>0.66500000000000004</v>
      </c>
      <c r="CUZ19" s="53">
        <v>0.66</v>
      </c>
      <c r="CVA19" s="53">
        <v>0.66600000000000004</v>
      </c>
      <c r="CVB19" s="53">
        <v>0.67700000000000005</v>
      </c>
      <c r="CVC19" s="53">
        <f t="shared" si="263"/>
        <v>0.63900000000000001</v>
      </c>
      <c r="CVD19" s="53">
        <v>0.68600000000000005</v>
      </c>
      <c r="CVE19" s="53">
        <v>0.68600000000000005</v>
      </c>
      <c r="CVF19" s="53">
        <v>0.66900000000000004</v>
      </c>
      <c r="CVG19" s="53">
        <v>0.67700000000000005</v>
      </c>
      <c r="CVH19" s="53">
        <v>0.68100000000000005</v>
      </c>
      <c r="CVI19" s="53">
        <v>0.68200000000000005</v>
      </c>
      <c r="CVJ19" s="53">
        <v>0.66900000000000004</v>
      </c>
      <c r="CVK19" s="53">
        <v>0.68200000000000005</v>
      </c>
      <c r="CVL19" s="53">
        <v>0.67700000000000005</v>
      </c>
      <c r="CVM19" s="53">
        <v>0.68400000000000005</v>
      </c>
      <c r="CVN19" s="53">
        <v>0.66800000000000004</v>
      </c>
      <c r="CVO19" s="53">
        <v>0.67400000000000004</v>
      </c>
      <c r="CVP19" s="53">
        <v>0.69299999999999995</v>
      </c>
      <c r="CVQ19" s="53">
        <v>0.68700000000000006</v>
      </c>
      <c r="CVR19" s="53">
        <v>0.68400000000000005</v>
      </c>
      <c r="CVS19" s="53">
        <v>0.68799999999999994</v>
      </c>
      <c r="CVT19" s="27">
        <v>0.65</v>
      </c>
      <c r="CVU19" s="27">
        <v>0.68300000000000005</v>
      </c>
      <c r="CVV19" s="58">
        <f t="shared" si="194"/>
        <v>0.63900000000000001</v>
      </c>
      <c r="CVW19" s="53">
        <v>0.67</v>
      </c>
      <c r="CVX19" s="53">
        <v>0.68300000000000005</v>
      </c>
      <c r="CVY19" s="53"/>
      <c r="CVZ19" s="53"/>
      <c r="CWA19" s="53">
        <v>0.67700000000000005</v>
      </c>
      <c r="CWB19" s="53">
        <v>0.67800000000000005</v>
      </c>
      <c r="CWC19" s="53">
        <v>0.67900000000000005</v>
      </c>
      <c r="CWD19" s="53">
        <v>0.68200000000000005</v>
      </c>
      <c r="CWE19" s="52"/>
      <c r="CWF19" s="52"/>
      <c r="CWG19" s="1401">
        <v>0.76</v>
      </c>
      <c r="CWH19" s="53">
        <v>0.69</v>
      </c>
      <c r="CWI19" s="53">
        <v>0.68</v>
      </c>
      <c r="CWJ19" s="53">
        <v>0.67</v>
      </c>
      <c r="CWK19" s="53">
        <v>0.67300000000000004</v>
      </c>
      <c r="CWL19" s="52">
        <v>0.67200000000000004</v>
      </c>
      <c r="CWM19" s="52">
        <v>0.67100000000000004</v>
      </c>
      <c r="CWN19" s="52">
        <v>0.67</v>
      </c>
      <c r="CWO19" s="52">
        <v>0.68200000000000005</v>
      </c>
      <c r="CWP19" s="53"/>
      <c r="CWQ19" s="53"/>
      <c r="CWR19" s="52">
        <v>0.68</v>
      </c>
      <c r="CWS19" s="52">
        <v>0.67</v>
      </c>
      <c r="CWT19" s="52">
        <v>0.68200000000000005</v>
      </c>
      <c r="CWU19" s="52">
        <v>0.68400000000000005</v>
      </c>
      <c r="CWV19" s="52"/>
      <c r="CWW19" s="52"/>
      <c r="CWX19" s="52">
        <v>0.69099999999999995</v>
      </c>
      <c r="CWY19" s="52">
        <v>0.69199999999999995</v>
      </c>
      <c r="CWZ19" s="52"/>
      <c r="CXA19" s="52"/>
      <c r="CXB19" s="52">
        <v>0.68300000000000005</v>
      </c>
      <c r="CXC19" s="52">
        <v>0.68799999999999994</v>
      </c>
      <c r="CXD19" s="1264">
        <v>0.66700000000000004</v>
      </c>
      <c r="CXE19" s="1264">
        <v>0.69899999999999995</v>
      </c>
      <c r="CXF19" s="1264">
        <v>0.69499999999999995</v>
      </c>
      <c r="CXG19" s="1264">
        <v>0.69499999999999995</v>
      </c>
      <c r="CXH19" s="1264">
        <v>0.70199999999999996</v>
      </c>
      <c r="CXI19" s="1264">
        <v>0.70099999999999996</v>
      </c>
      <c r="CXJ19" s="52">
        <v>0.7</v>
      </c>
      <c r="CXK19" s="52">
        <v>0.69899999999999995</v>
      </c>
      <c r="CXL19" s="52">
        <v>0.69199999999999995</v>
      </c>
      <c r="CXM19" s="52">
        <v>0.67500000000000004</v>
      </c>
      <c r="CXN19" s="52">
        <v>0.84299999999999997</v>
      </c>
      <c r="CXO19" s="52">
        <v>0.84899999999999998</v>
      </c>
      <c r="CXP19" s="52">
        <v>0.84899999999999998</v>
      </c>
      <c r="CXQ19" s="52">
        <v>0.85599999999999998</v>
      </c>
      <c r="CXR19" s="52"/>
      <c r="CXS19" s="52"/>
      <c r="CXT19" s="52">
        <v>0.83299999999999996</v>
      </c>
      <c r="CXU19" s="52">
        <v>0.83</v>
      </c>
      <c r="CXV19" s="52"/>
      <c r="CXW19" s="52"/>
      <c r="CXX19" s="52">
        <v>0.83</v>
      </c>
      <c r="CXY19" s="52">
        <v>0.83499999999999996</v>
      </c>
      <c r="CXZ19" s="58">
        <v>0.76800000000000002</v>
      </c>
      <c r="CYA19" s="58">
        <v>0.79100000000000004</v>
      </c>
      <c r="CYB19" s="52">
        <f t="shared" si="196"/>
        <v>0.76</v>
      </c>
      <c r="CYC19" s="52">
        <v>0.84399999999999997</v>
      </c>
      <c r="CYD19" s="52">
        <v>0.86299999999999999</v>
      </c>
      <c r="CYE19" s="52"/>
      <c r="CYF19" s="52"/>
      <c r="CYG19" s="52">
        <v>0.83499999999999996</v>
      </c>
      <c r="CYH19" s="52">
        <v>0.86099999999999999</v>
      </c>
      <c r="CYI19" s="52"/>
      <c r="CYJ19" s="52"/>
      <c r="CYK19" s="52">
        <v>0.83599999999999997</v>
      </c>
      <c r="CYL19" s="52">
        <v>0.83599999999999997</v>
      </c>
      <c r="CYM19" s="52"/>
      <c r="CYN19" s="52"/>
      <c r="CYO19" s="52">
        <v>1.1499999999999999</v>
      </c>
      <c r="CYP19" s="52">
        <v>1.1479999999999999</v>
      </c>
      <c r="CYQ19" s="52"/>
      <c r="CYR19" s="52"/>
      <c r="CYS19" s="58">
        <v>0.80400000000000005</v>
      </c>
      <c r="CYT19" s="58">
        <v>0.80200000000000005</v>
      </c>
      <c r="CYU19" s="58">
        <f t="shared" si="297"/>
        <v>0.76</v>
      </c>
      <c r="CYV19" s="58"/>
      <c r="CYW19" s="58"/>
      <c r="CYX19" s="58">
        <v>0.81699999999999995</v>
      </c>
      <c r="CYY19" s="58">
        <v>0.83099999999999996</v>
      </c>
      <c r="CYZ19" s="58"/>
      <c r="CZA19" s="58"/>
      <c r="CZB19" s="58">
        <v>0.83199999999999996</v>
      </c>
      <c r="CZC19" s="58">
        <v>0.83</v>
      </c>
      <c r="CZD19" s="58"/>
      <c r="CZE19" s="58"/>
      <c r="CZF19" s="58">
        <v>0.83099999999999996</v>
      </c>
      <c r="CZG19" s="58">
        <v>0.83099999999999996</v>
      </c>
      <c r="CZH19" s="58">
        <v>0.83</v>
      </c>
      <c r="CZI19" s="58">
        <v>0.82199999999999995</v>
      </c>
      <c r="CZJ19" s="58"/>
      <c r="CZK19" s="58"/>
      <c r="CZL19" s="58"/>
      <c r="CZM19" s="58"/>
      <c r="CZN19" s="52">
        <v>0.83</v>
      </c>
      <c r="CZO19" s="52">
        <v>0.81499999999999995</v>
      </c>
      <c r="CZP19" s="52">
        <f t="shared" si="198"/>
        <v>0.76</v>
      </c>
      <c r="CZQ19" s="52">
        <v>1.355</v>
      </c>
      <c r="CZR19" s="52">
        <v>1.331</v>
      </c>
      <c r="CZS19" s="52"/>
      <c r="CZT19" s="52"/>
      <c r="CZU19" s="52"/>
      <c r="CZV19" s="52"/>
      <c r="CZW19" s="52">
        <v>1.32</v>
      </c>
      <c r="CZX19" s="52">
        <v>1.31</v>
      </c>
      <c r="CZY19" s="52"/>
      <c r="CZZ19" s="58"/>
      <c r="DAA19" s="58"/>
      <c r="DAB19" s="58"/>
      <c r="DAC19" s="52">
        <v>1.3109999999999999</v>
      </c>
      <c r="DAD19" s="52">
        <v>1.3129999999999999</v>
      </c>
      <c r="DAE19" s="52"/>
      <c r="DAF19" s="52"/>
      <c r="DAG19" s="52">
        <v>1.2829999999999999</v>
      </c>
      <c r="DAH19" s="52">
        <v>1.3</v>
      </c>
      <c r="DAI19" s="52">
        <v>1.2769999999999999</v>
      </c>
      <c r="DAJ19" s="52">
        <v>1.2809999999999999</v>
      </c>
      <c r="DAK19" s="52"/>
      <c r="DAL19" s="52"/>
      <c r="DAM19" s="52">
        <v>1.159</v>
      </c>
      <c r="DAN19" s="52">
        <v>1.1499999999999999</v>
      </c>
      <c r="DAO19" s="52">
        <f t="shared" si="199"/>
        <v>0.76</v>
      </c>
      <c r="DAP19" s="52">
        <v>0.82399999999999995</v>
      </c>
      <c r="DAQ19" s="52">
        <v>0.79600000000000004</v>
      </c>
      <c r="DAR19" s="52"/>
      <c r="DAS19" s="52"/>
      <c r="DAT19" s="52">
        <v>0.81200000000000006</v>
      </c>
      <c r="DAU19" s="52">
        <v>0.78500000000000003</v>
      </c>
      <c r="DAV19" s="52">
        <v>0.79800000000000004</v>
      </c>
      <c r="DAW19" s="52">
        <v>0.82099999999999995</v>
      </c>
      <c r="DAX19" s="52">
        <f t="shared" si="200"/>
        <v>0.76</v>
      </c>
      <c r="DAY19" s="52"/>
      <c r="DAZ19" s="52"/>
      <c r="DBA19" s="52">
        <v>0.81200000000000006</v>
      </c>
      <c r="DBB19" s="52">
        <v>0.78500000000000003</v>
      </c>
      <c r="DBC19" s="52"/>
      <c r="DBD19" s="52"/>
      <c r="DBE19" s="52">
        <v>0.82</v>
      </c>
      <c r="DBF19" s="52">
        <v>0.83</v>
      </c>
      <c r="DBG19" s="52">
        <v>0.80900000000000005</v>
      </c>
      <c r="DBH19" s="52">
        <v>0.81</v>
      </c>
      <c r="DBI19" s="52"/>
      <c r="DBJ19" s="52"/>
      <c r="DBK19" s="52"/>
      <c r="DBL19" s="52"/>
      <c r="DBM19" s="52">
        <v>0.80100000000000005</v>
      </c>
      <c r="DBN19" s="52">
        <v>0.77700000000000002</v>
      </c>
      <c r="DBO19" s="52">
        <f t="shared" si="201"/>
        <v>0.76</v>
      </c>
      <c r="DBP19" s="52">
        <v>0.80300000000000005</v>
      </c>
      <c r="DBQ19" s="52">
        <v>0.81899999999999995</v>
      </c>
      <c r="DBR19" s="52">
        <v>0.80300000000000005</v>
      </c>
      <c r="DBS19" s="52">
        <v>0.80900000000000005</v>
      </c>
      <c r="DBT19" s="52">
        <v>0.79900000000000004</v>
      </c>
      <c r="DBU19" s="52">
        <v>0.8</v>
      </c>
      <c r="DBV19" s="52">
        <v>0.79400000000000004</v>
      </c>
      <c r="DBW19" s="52">
        <v>0.80700000000000005</v>
      </c>
      <c r="DBX19" s="52"/>
      <c r="DBY19" s="52"/>
      <c r="DBZ19" s="52">
        <v>0.82199999999999995</v>
      </c>
      <c r="DCA19" s="52">
        <v>0.80700000000000005</v>
      </c>
      <c r="DCB19" s="52"/>
      <c r="DCC19" s="52"/>
      <c r="DCD19" s="52">
        <v>0.79800000000000004</v>
      </c>
      <c r="DCE19" s="52">
        <v>0.80100000000000005</v>
      </c>
      <c r="DCF19" s="52">
        <v>0.77700000000000002</v>
      </c>
      <c r="DCG19" s="52">
        <f t="shared" si="250"/>
        <v>0.76</v>
      </c>
      <c r="DCH19" s="52"/>
      <c r="DCI19" s="52"/>
      <c r="DCJ19" s="52"/>
      <c r="DCK19" s="52"/>
      <c r="DCL19" s="52"/>
      <c r="DCM19" s="52"/>
      <c r="DCN19" s="52"/>
      <c r="DCO19" s="52"/>
      <c r="DCP19" s="7">
        <f t="shared" si="251"/>
        <v>-1</v>
      </c>
      <c r="DCQ19" s="7">
        <f t="shared" si="252"/>
        <v>-1</v>
      </c>
      <c r="DCR19" s="1223">
        <f t="shared" si="202"/>
        <v>5.1643192488262955E-2</v>
      </c>
      <c r="DCS19" s="1301">
        <v>0.56000000000000005</v>
      </c>
      <c r="DCT19" s="53">
        <v>0.56999999999999995</v>
      </c>
      <c r="DCU19" s="53">
        <v>0.58399999999999996</v>
      </c>
      <c r="DCV19" s="53">
        <v>0.57399999999999995</v>
      </c>
      <c r="DCW19" s="53">
        <v>0.58399999999999996</v>
      </c>
      <c r="DCX19" s="53">
        <v>0.56699999999999995</v>
      </c>
      <c r="DCY19" s="52">
        <v>0.56799999999999995</v>
      </c>
      <c r="DCZ19" s="53">
        <v>0.56799999999999995</v>
      </c>
      <c r="DDA19" s="53">
        <v>0.57499999999999996</v>
      </c>
      <c r="DDB19" s="27">
        <v>0.56699999999999995</v>
      </c>
      <c r="DDC19" s="58">
        <f t="shared" si="203"/>
        <v>0.56000000000000005</v>
      </c>
      <c r="DDD19" s="53">
        <v>0.56000000000000005</v>
      </c>
      <c r="DDE19" s="53"/>
      <c r="DDF19" s="52">
        <v>0.57199999999999995</v>
      </c>
      <c r="DDG19" s="53">
        <v>0.57999999999999996</v>
      </c>
      <c r="DDH19" s="52"/>
      <c r="DDI19" s="1304">
        <v>0.59</v>
      </c>
      <c r="DDJ19" s="1402">
        <v>0.59</v>
      </c>
      <c r="DDK19" s="53">
        <v>0.59</v>
      </c>
      <c r="DDL19" s="53">
        <v>0.56000000000000005</v>
      </c>
      <c r="DDM19" s="53">
        <v>0.55100000000000005</v>
      </c>
      <c r="DDN19" s="53">
        <v>0.56599999999999995</v>
      </c>
      <c r="DDO19" s="53">
        <v>0.57299999999999995</v>
      </c>
      <c r="DDP19" s="53">
        <v>0.56899999999999995</v>
      </c>
      <c r="DDQ19" s="53"/>
      <c r="DDR19" s="53">
        <v>0.57799999999999996</v>
      </c>
      <c r="DDS19" s="53">
        <v>0.56200000000000006</v>
      </c>
      <c r="DDT19" s="53">
        <v>0.55200000000000005</v>
      </c>
      <c r="DDU19" s="53">
        <v>0.55700000000000005</v>
      </c>
      <c r="DDV19" s="53"/>
      <c r="DDW19" s="53">
        <v>0.57999999999999996</v>
      </c>
      <c r="DDX19" s="53">
        <v>0.57399999999999995</v>
      </c>
      <c r="DDY19" s="53">
        <v>0.57999999999999996</v>
      </c>
      <c r="DDZ19" s="53">
        <v>0.57699999999999996</v>
      </c>
      <c r="DEA19" s="52"/>
      <c r="DEB19" s="53">
        <v>0.58899999999999997</v>
      </c>
      <c r="DEC19" s="53">
        <v>0.58699999999999997</v>
      </c>
      <c r="DED19" s="52"/>
      <c r="DEE19" s="52"/>
      <c r="DEF19" s="53">
        <v>0.59299999999999997</v>
      </c>
      <c r="DEG19" s="53">
        <v>0.58799999999999997</v>
      </c>
      <c r="DEH19" s="53"/>
      <c r="DEI19" s="53"/>
      <c r="DEJ19" s="53">
        <v>0.58799999999999997</v>
      </c>
      <c r="DEK19" s="53">
        <v>0.59099999999999997</v>
      </c>
      <c r="DEL19" s="53"/>
      <c r="DEM19" s="53"/>
      <c r="DEN19" s="53">
        <v>0.56699999999999995</v>
      </c>
      <c r="DEO19" s="52">
        <v>0.58899999999999997</v>
      </c>
      <c r="DEP19" s="52">
        <v>0.57799999999999996</v>
      </c>
      <c r="DEQ19" s="53">
        <v>0.58599999999999997</v>
      </c>
      <c r="DER19" s="52">
        <v>0.67</v>
      </c>
      <c r="DES19" s="52">
        <v>0.626</v>
      </c>
      <c r="DET19" s="53"/>
      <c r="DEU19" s="53"/>
      <c r="DEV19" s="52">
        <v>0.66100000000000003</v>
      </c>
      <c r="DEW19" s="52">
        <v>0.64700000000000002</v>
      </c>
      <c r="DEX19" s="52"/>
      <c r="DEY19" s="52"/>
      <c r="DEZ19" s="52">
        <v>0.65200000000000002</v>
      </c>
      <c r="DFA19" s="52">
        <v>0.67200000000000004</v>
      </c>
      <c r="DFB19" s="52"/>
      <c r="DFC19" s="52"/>
      <c r="DFD19" s="52">
        <v>0.63200000000000001</v>
      </c>
      <c r="DFE19" s="52">
        <v>0.65900000000000003</v>
      </c>
      <c r="DFF19" s="52">
        <v>0.57199999999999995</v>
      </c>
      <c r="DFG19" s="52">
        <f t="shared" si="204"/>
        <v>0.57199999999999995</v>
      </c>
      <c r="DFH19" s="52"/>
      <c r="DFI19" s="52">
        <v>0.68300000000000005</v>
      </c>
      <c r="DFJ19" s="52"/>
      <c r="DFK19" s="52"/>
      <c r="DFL19" s="52">
        <v>0.66200000000000003</v>
      </c>
      <c r="DFM19" s="52"/>
      <c r="DFN19" s="52"/>
      <c r="DFO19" s="52">
        <v>0.64700000000000002</v>
      </c>
      <c r="DFP19" s="52"/>
      <c r="DFQ19" s="52"/>
      <c r="DFR19" s="52">
        <v>0.91900000000000004</v>
      </c>
      <c r="DFS19" s="52"/>
      <c r="DFT19" s="52"/>
      <c r="DFU19" s="58">
        <v>0.64500000000000002</v>
      </c>
      <c r="DFV19" s="58">
        <v>0.66200000000000003</v>
      </c>
      <c r="DFW19" s="58">
        <v>0.49</v>
      </c>
      <c r="DFX19" s="52">
        <v>0.66</v>
      </c>
      <c r="DFY19" s="58"/>
      <c r="DFZ19" s="58"/>
      <c r="DGA19" s="58">
        <v>0.65</v>
      </c>
      <c r="DGB19" s="58"/>
      <c r="DGC19" s="58">
        <v>0.63200000000000001</v>
      </c>
      <c r="DGD19" s="58"/>
      <c r="DGE19" s="58">
        <v>0.64400000000000002</v>
      </c>
      <c r="DGF19" s="58">
        <v>0.65100000000000002</v>
      </c>
      <c r="DGG19" s="58"/>
      <c r="DGH19" s="58"/>
      <c r="DGI19" s="58"/>
      <c r="DGJ19" s="58"/>
      <c r="DGK19" s="58">
        <v>0.65100000000000002</v>
      </c>
      <c r="DGL19" s="58">
        <v>0.65400000000000003</v>
      </c>
      <c r="DGM19" s="58">
        <f t="shared" si="207"/>
        <v>0.49</v>
      </c>
      <c r="DGN19" s="58">
        <f t="shared" si="208"/>
        <v>0.65100000000000002</v>
      </c>
      <c r="DGO19" s="52">
        <v>0.96199999999999997</v>
      </c>
      <c r="DGP19" s="58"/>
      <c r="DGQ19" s="6">
        <f t="shared" si="209"/>
        <v>0.96326530612244898</v>
      </c>
      <c r="DGR19" s="52"/>
      <c r="DGS19" s="52">
        <v>0.95099999999999996</v>
      </c>
      <c r="DGT19" s="58"/>
      <c r="DGU19" s="58"/>
      <c r="DGV19" s="52">
        <v>0.95299999999999996</v>
      </c>
      <c r="DGW19" s="52"/>
      <c r="DGX19" s="52">
        <v>0.94099999999999995</v>
      </c>
      <c r="DGY19" s="52">
        <v>0.94199999999999995</v>
      </c>
      <c r="DGZ19" s="52"/>
      <c r="DHA19" s="52">
        <v>0.83299999999999996</v>
      </c>
      <c r="DHB19" s="52">
        <f t="shared" si="210"/>
        <v>0.65100000000000002</v>
      </c>
      <c r="DHC19" s="52">
        <v>0.65300000000000002</v>
      </c>
      <c r="DHD19" s="52"/>
      <c r="DHE19" s="52">
        <v>0.65600000000000003</v>
      </c>
      <c r="DHF19" s="52">
        <v>0.66500000000000004</v>
      </c>
      <c r="DHG19" s="52">
        <v>0.65</v>
      </c>
      <c r="DHH19" s="52">
        <v>0.68200000000000005</v>
      </c>
      <c r="DHI19" s="52">
        <v>0.67100000000000004</v>
      </c>
      <c r="DHJ19" s="52">
        <v>0.65500000000000003</v>
      </c>
      <c r="DHK19" s="52">
        <f t="shared" si="211"/>
        <v>0.65100000000000002</v>
      </c>
      <c r="DHL19" s="52"/>
      <c r="DHM19" s="52"/>
      <c r="DHN19" s="52">
        <v>0.7</v>
      </c>
      <c r="DHO19" s="52">
        <v>0.71</v>
      </c>
      <c r="DHP19" s="52"/>
      <c r="DHQ19" s="52"/>
      <c r="DHR19" s="52">
        <v>0.69799999999999995</v>
      </c>
      <c r="DHS19" s="52">
        <f t="shared" si="212"/>
        <v>0.65100000000000002</v>
      </c>
      <c r="DHT19" s="52">
        <v>0.69</v>
      </c>
      <c r="DHU19" s="52">
        <v>0.68100000000000005</v>
      </c>
      <c r="DHV19" s="52">
        <v>0.67500000000000004</v>
      </c>
      <c r="DHW19" s="52">
        <v>0.69899999999999995</v>
      </c>
      <c r="DHX19" s="52"/>
      <c r="DHY19" s="52">
        <v>0.69699999999999995</v>
      </c>
      <c r="DHZ19" s="52"/>
      <c r="DIA19" s="52">
        <v>0.70199999999999996</v>
      </c>
      <c r="DIB19" s="52">
        <v>0.69799999999999995</v>
      </c>
      <c r="DIC19" s="52">
        <f t="shared" si="253"/>
        <v>0.65100000000000002</v>
      </c>
      <c r="DID19" s="52"/>
      <c r="DIE19" s="52"/>
      <c r="DIF19" s="52"/>
      <c r="DIG19" s="52"/>
      <c r="DIH19" s="7">
        <f t="shared" si="213"/>
        <v>-1</v>
      </c>
      <c r="DII19" s="1042">
        <v>0.42099999999999999</v>
      </c>
      <c r="DIJ19" s="53">
        <v>0.44700000000000001</v>
      </c>
      <c r="DIK19" s="53">
        <v>0.439</v>
      </c>
      <c r="DIL19" s="53">
        <v>0.434</v>
      </c>
      <c r="DIM19" s="53">
        <v>0.437</v>
      </c>
      <c r="DIN19" s="53">
        <v>0.42899999999999999</v>
      </c>
      <c r="DIO19" s="53">
        <v>0.435</v>
      </c>
      <c r="DIP19" s="53">
        <f t="shared" si="214"/>
        <v>0.42099999999999999</v>
      </c>
      <c r="DIQ19" s="53">
        <v>0.443</v>
      </c>
      <c r="DIR19" s="52"/>
      <c r="DIS19" s="53">
        <v>0.441</v>
      </c>
      <c r="DIT19" s="52"/>
      <c r="DIU19" s="1304">
        <v>0.44</v>
      </c>
      <c r="DIV19" s="1304">
        <v>0.44</v>
      </c>
      <c r="DIW19" s="53">
        <v>0.438</v>
      </c>
      <c r="DIX19" s="53">
        <v>0.438</v>
      </c>
      <c r="DIY19" s="53">
        <v>0.435</v>
      </c>
      <c r="DIZ19" s="53">
        <v>0.42599999999999999</v>
      </c>
      <c r="DJA19" s="53">
        <v>0.44400000000000001</v>
      </c>
      <c r="DJB19" s="53">
        <v>0.434</v>
      </c>
      <c r="DJC19" s="53"/>
      <c r="DJD19" s="53">
        <v>0.43099999999999999</v>
      </c>
      <c r="DJE19" s="53">
        <v>0.43099999999999999</v>
      </c>
      <c r="DJF19" s="53">
        <v>0.435</v>
      </c>
      <c r="DJG19" s="53">
        <v>0.44600000000000001</v>
      </c>
      <c r="DJH19" s="53"/>
      <c r="DJI19" s="52">
        <v>0.45200000000000001</v>
      </c>
      <c r="DJJ19" s="52">
        <v>0.438</v>
      </c>
      <c r="DJK19" s="52">
        <v>0.45400000000000001</v>
      </c>
      <c r="DJL19" s="52">
        <v>0.45</v>
      </c>
      <c r="DJM19" s="52"/>
      <c r="DJN19" s="52">
        <v>0.45300000000000001</v>
      </c>
      <c r="DJO19" s="52">
        <v>0.45200000000000001</v>
      </c>
      <c r="DJP19" s="52"/>
      <c r="DJQ19" s="52"/>
      <c r="DJR19" s="52">
        <v>0.44900000000000001</v>
      </c>
      <c r="DJS19" s="52">
        <v>0.45</v>
      </c>
      <c r="DJT19" s="52"/>
      <c r="DJU19" s="52"/>
      <c r="DJV19" s="52">
        <v>0.44500000000000001</v>
      </c>
      <c r="DJW19" s="52">
        <v>0.44800000000000001</v>
      </c>
      <c r="DJX19" s="52"/>
      <c r="DJY19" s="52"/>
      <c r="DJZ19" s="52">
        <v>0.44400000000000001</v>
      </c>
      <c r="DKA19" s="52">
        <v>0.441</v>
      </c>
      <c r="DKB19" s="52">
        <v>0.44400000000000001</v>
      </c>
      <c r="DKC19" s="52">
        <v>0.45400000000000001</v>
      </c>
      <c r="DKD19" s="52">
        <v>0.51500000000000001</v>
      </c>
      <c r="DKE19" s="52">
        <v>0.50600000000000001</v>
      </c>
      <c r="DKF19" s="52"/>
      <c r="DKG19" s="52"/>
      <c r="DKH19" s="52">
        <v>0.50900000000000001</v>
      </c>
      <c r="DKI19" s="52">
        <v>0.496</v>
      </c>
      <c r="DKJ19" s="52"/>
      <c r="DKK19" s="52"/>
      <c r="DKL19" s="52">
        <v>0.49199999999999999</v>
      </c>
      <c r="DKM19" s="52">
        <v>0.48199999999999998</v>
      </c>
      <c r="DKN19" s="52"/>
      <c r="DKO19" s="52"/>
      <c r="DKP19" s="52">
        <v>0.48499999999999999</v>
      </c>
      <c r="DKQ19" s="52">
        <v>0.48599999999999999</v>
      </c>
      <c r="DKR19" s="52">
        <v>0.42499999999999999</v>
      </c>
      <c r="DKS19" s="52">
        <f t="shared" si="216"/>
        <v>0.42499999999999999</v>
      </c>
      <c r="DKT19" s="52"/>
      <c r="DKU19" s="52">
        <v>0.50900000000000001</v>
      </c>
      <c r="DKV19" s="52"/>
      <c r="DKW19" s="52"/>
      <c r="DKX19" s="52">
        <v>0.52</v>
      </c>
      <c r="DKY19" s="52"/>
      <c r="DKZ19" s="52"/>
      <c r="DLA19" s="52">
        <v>0.498</v>
      </c>
      <c r="DLB19" s="52"/>
      <c r="DLC19" s="52"/>
      <c r="DLD19" s="52">
        <v>0.72</v>
      </c>
      <c r="DLE19" s="52"/>
      <c r="DLF19" s="52"/>
      <c r="DLG19" s="58">
        <v>0.46899999999999997</v>
      </c>
      <c r="DLH19" s="58">
        <v>0.48699999999999999</v>
      </c>
      <c r="DLI19" s="58">
        <f t="shared" si="217"/>
        <v>0.42499999999999999</v>
      </c>
      <c r="DLJ19" s="58">
        <v>0.49</v>
      </c>
      <c r="DLK19" s="58"/>
      <c r="DLL19" s="58"/>
      <c r="DLM19" s="58">
        <v>0.497</v>
      </c>
      <c r="DLN19" s="58"/>
      <c r="DLO19" s="58">
        <v>0.51100000000000001</v>
      </c>
      <c r="DLP19" s="58"/>
      <c r="DLQ19" s="58">
        <v>0.504</v>
      </c>
      <c r="DLR19" s="58">
        <v>0.51400000000000001</v>
      </c>
      <c r="DLS19" s="58"/>
      <c r="DLT19" s="58"/>
      <c r="DLU19" s="58"/>
      <c r="DLV19" s="58">
        <v>0.5</v>
      </c>
      <c r="DLW19" s="52">
        <v>0.53</v>
      </c>
      <c r="DLX19" s="52">
        <f t="shared" si="219"/>
        <v>0.42499999999999999</v>
      </c>
      <c r="DLY19" s="52">
        <f t="shared" si="220"/>
        <v>0.49</v>
      </c>
      <c r="DLZ19" s="52">
        <v>0.71099999999999997</v>
      </c>
      <c r="DMA19" s="52"/>
      <c r="DMB19" s="6">
        <f t="shared" si="221"/>
        <v>0.67294117647058815</v>
      </c>
      <c r="DMC19" s="52"/>
      <c r="DMD19" s="52">
        <v>0.74099999999999999</v>
      </c>
      <c r="DME19" s="58"/>
      <c r="DMF19" s="58"/>
      <c r="DMG19" s="52">
        <v>0.73899999999999999</v>
      </c>
      <c r="DMH19" s="52"/>
      <c r="DMI19" s="52">
        <v>0.72099999999999997</v>
      </c>
      <c r="DMJ19" s="52">
        <v>0.746</v>
      </c>
      <c r="DMK19" s="52"/>
      <c r="DML19" s="52">
        <v>0.65</v>
      </c>
      <c r="DMM19" s="52">
        <f t="shared" si="222"/>
        <v>0.49</v>
      </c>
      <c r="DMN19" s="52">
        <v>0.50800000000000001</v>
      </c>
      <c r="DMO19" s="52"/>
      <c r="DMP19" s="52">
        <v>0.51700000000000002</v>
      </c>
      <c r="DMQ19" s="52">
        <v>0.51100000000000001</v>
      </c>
      <c r="DMR19" s="52">
        <f t="shared" si="223"/>
        <v>0.49</v>
      </c>
      <c r="DMS19" s="52"/>
      <c r="DMT19" s="52"/>
      <c r="DMU19" s="52">
        <v>0.52700000000000002</v>
      </c>
      <c r="DMV19" s="52">
        <v>0.52400000000000002</v>
      </c>
      <c r="DMW19" s="52"/>
      <c r="DMX19" s="52"/>
      <c r="DMY19" s="52">
        <v>0.503</v>
      </c>
      <c r="DMZ19" s="52">
        <f t="shared" si="224"/>
        <v>0.49</v>
      </c>
      <c r="DNA19" s="52">
        <v>0.52100000000000002</v>
      </c>
      <c r="DNB19" s="52">
        <v>0.505</v>
      </c>
      <c r="DNC19" s="52">
        <v>0.505</v>
      </c>
      <c r="DND19" s="52">
        <v>0.499</v>
      </c>
      <c r="DNE19" s="52"/>
      <c r="DNF19" s="52">
        <v>0.51200000000000001</v>
      </c>
      <c r="DNG19" s="52"/>
      <c r="DNH19" s="52">
        <v>0.50900000000000001</v>
      </c>
      <c r="DNI19" s="52">
        <v>0.503</v>
      </c>
      <c r="DNJ19" s="52">
        <f t="shared" si="254"/>
        <v>0.49</v>
      </c>
      <c r="DNK19" s="52"/>
      <c r="DNL19" s="52"/>
      <c r="DNM19" s="52"/>
      <c r="DNN19" s="52"/>
      <c r="DNO19" s="7">
        <f t="shared" si="255"/>
        <v>-1</v>
      </c>
      <c r="DNP19" s="1049">
        <v>0.63900000000000001</v>
      </c>
      <c r="DNQ19" s="52">
        <v>0.68400000000000005</v>
      </c>
      <c r="DNR19" s="52">
        <v>0.69699999999999995</v>
      </c>
      <c r="DNS19" s="52"/>
      <c r="DNT19" s="52"/>
      <c r="DNU19" s="52"/>
      <c r="DNV19" s="1401">
        <v>0.81</v>
      </c>
      <c r="DNW19" s="52">
        <v>0.72699999999999998</v>
      </c>
      <c r="DNX19" s="52">
        <v>0.73</v>
      </c>
      <c r="DNY19" s="52">
        <v>0.74099999999999999</v>
      </c>
      <c r="DNZ19" s="52">
        <v>0.72299999999999998</v>
      </c>
      <c r="DOA19" s="52"/>
      <c r="DOB19" s="52">
        <v>0.73299999999999998</v>
      </c>
      <c r="DOC19" s="52">
        <v>0.73099999999999998</v>
      </c>
      <c r="DOD19" s="52"/>
      <c r="DOE19" s="52">
        <v>0.74299999999999999</v>
      </c>
      <c r="DOF19" s="52"/>
      <c r="DOG19" s="52">
        <v>0.749</v>
      </c>
      <c r="DOH19" s="52">
        <v>0.746</v>
      </c>
      <c r="DOI19" s="52">
        <v>0.74299999999999999</v>
      </c>
      <c r="DOJ19" s="52">
        <v>0.754</v>
      </c>
      <c r="DOK19" s="52">
        <v>0.751</v>
      </c>
      <c r="DOL19" s="52">
        <v>0.754</v>
      </c>
      <c r="DOM19" s="52">
        <v>0.86299999999999999</v>
      </c>
      <c r="DON19" s="52">
        <v>0.872</v>
      </c>
      <c r="DOO19" s="52"/>
      <c r="DOP19" s="52">
        <v>0.83899999999999997</v>
      </c>
      <c r="DOQ19" s="52"/>
      <c r="DOR19" s="52">
        <v>0.84299999999999997</v>
      </c>
      <c r="DOS19" s="53">
        <v>0.82699999999999996</v>
      </c>
      <c r="DOT19" s="52">
        <f t="shared" si="226"/>
        <v>0.81</v>
      </c>
      <c r="DOU19" s="52">
        <v>0.86</v>
      </c>
      <c r="DOV19" s="52"/>
      <c r="DOW19" s="52"/>
      <c r="DOX19" s="52"/>
      <c r="DOY19" s="52"/>
      <c r="DOZ19" s="52">
        <v>0.872</v>
      </c>
      <c r="DPA19" s="52"/>
      <c r="DPB19" s="52">
        <v>0.87</v>
      </c>
      <c r="DPC19" s="52"/>
      <c r="DPD19" s="52">
        <v>1.236</v>
      </c>
      <c r="DPE19" s="52"/>
      <c r="DPF19" s="58">
        <v>0.84599999999999997</v>
      </c>
      <c r="DPG19" s="58">
        <f t="shared" si="227"/>
        <v>0.81</v>
      </c>
      <c r="DPH19" s="58"/>
      <c r="DPI19" s="58">
        <v>0.879</v>
      </c>
      <c r="DPJ19" s="58"/>
      <c r="DPK19" s="58">
        <v>0.88</v>
      </c>
      <c r="DPL19" s="58"/>
      <c r="DPM19" s="58">
        <v>0.88400000000000001</v>
      </c>
      <c r="DPN19" s="58">
        <v>0.873</v>
      </c>
      <c r="DPO19" s="58"/>
      <c r="DPP19" s="58"/>
      <c r="DPQ19" s="52">
        <v>0.87</v>
      </c>
      <c r="DPR19" s="52">
        <f t="shared" si="228"/>
        <v>0.81</v>
      </c>
      <c r="DPS19" s="52">
        <v>1.3620000000000001</v>
      </c>
      <c r="DPT19" s="52"/>
      <c r="DPU19" s="52"/>
      <c r="DPV19" s="52">
        <v>1.373</v>
      </c>
      <c r="DPW19" s="52"/>
      <c r="DPX19" s="52"/>
      <c r="DPY19" s="52">
        <v>1.371</v>
      </c>
      <c r="DPZ19" s="52"/>
      <c r="DQA19" s="52">
        <v>1.373</v>
      </c>
      <c r="DQB19" s="52">
        <v>1.3520000000000001</v>
      </c>
      <c r="DQC19" s="52"/>
      <c r="DQD19" s="52">
        <v>1.214</v>
      </c>
      <c r="DQE19" s="52">
        <f t="shared" si="229"/>
        <v>0.81</v>
      </c>
      <c r="DQF19" s="52">
        <v>0.873</v>
      </c>
      <c r="DQG19" s="52"/>
      <c r="DQH19" s="52">
        <v>0.872</v>
      </c>
      <c r="DQI19" s="107">
        <v>0.86799999999999999</v>
      </c>
      <c r="DQJ19" s="52">
        <f t="shared" si="230"/>
        <v>0.81</v>
      </c>
      <c r="DQK19" s="52"/>
      <c r="DQL19" s="52"/>
      <c r="DQM19" s="52">
        <v>0.878</v>
      </c>
      <c r="DQN19" s="52">
        <v>0.86299999999999999</v>
      </c>
      <c r="DQO19" s="52"/>
      <c r="DQP19" s="52"/>
      <c r="DQQ19" s="52">
        <v>0.82599999999999996</v>
      </c>
      <c r="DQR19" s="52">
        <f t="shared" si="231"/>
        <v>0.81</v>
      </c>
      <c r="DQS19" s="52">
        <v>0.85599999999999998</v>
      </c>
      <c r="DQT19" s="52">
        <v>0.83899999999999997</v>
      </c>
      <c r="DQU19" s="52">
        <v>0.85599999999999998</v>
      </c>
      <c r="DQV19" s="52">
        <v>0.84299999999999997</v>
      </c>
      <c r="DQW19" s="52"/>
      <c r="DQX19" s="52">
        <v>0.83799999999999997</v>
      </c>
      <c r="DQY19" s="52"/>
      <c r="DQZ19" s="52">
        <v>0.83</v>
      </c>
      <c r="DRA19" s="52">
        <v>0.82599999999999996</v>
      </c>
      <c r="DRB19" s="52">
        <f t="shared" si="256"/>
        <v>0.81</v>
      </c>
      <c r="DRC19" s="52"/>
      <c r="DRD19" s="52"/>
      <c r="DRE19" s="52"/>
      <c r="DRF19" s="52"/>
      <c r="DRG19" s="7">
        <f t="shared" si="257"/>
        <v>-1</v>
      </c>
      <c r="DRH19" s="1161"/>
      <c r="DRI19" s="1183"/>
      <c r="DRJ19" s="1183"/>
      <c r="DRK19" s="49"/>
      <c r="DRL19" s="49" t="str">
        <f t="shared" si="232"/>
        <v>2. Within 10% deviation from baseline</v>
      </c>
      <c r="DRM19" s="103" t="str">
        <f t="shared" si="233"/>
        <v>2. Within 10% deviation from baseline</v>
      </c>
      <c r="DRN19" s="49" t="str">
        <f t="shared" si="234"/>
        <v>2. Within 10% deviation from baseline</v>
      </c>
      <c r="DRO19" s="103" t="str">
        <f t="shared" si="235"/>
        <v>2. Within 10% deviation from baseline</v>
      </c>
      <c r="DRP19" s="49" t="str">
        <f t="shared" si="236"/>
        <v xml:space="preserve">1. Better than baseline </v>
      </c>
      <c r="DRQ19" s="50" t="str">
        <f t="shared" si="237"/>
        <v>3. Missing baseline</v>
      </c>
      <c r="DRR19" s="50" t="str">
        <f t="shared" si="238"/>
        <v>3. Missing baseline</v>
      </c>
      <c r="DRS19" s="49" t="str">
        <f t="shared" si="239"/>
        <v>3. Missing baseline</v>
      </c>
      <c r="DRT19" s="49" t="str">
        <f t="shared" si="240"/>
        <v xml:space="preserve">1. Better than baseline </v>
      </c>
      <c r="DRU19" s="49" t="str">
        <f t="shared" si="241"/>
        <v xml:space="preserve">1. Better than baseline </v>
      </c>
      <c r="DRV19" s="49" t="str">
        <f t="shared" si="242"/>
        <v xml:space="preserve">1. Better than baseline </v>
      </c>
      <c r="DRW19" s="49" t="str">
        <f t="shared" si="243"/>
        <v xml:space="preserve">1. Better than baseline </v>
      </c>
      <c r="DRX19" s="49" t="str">
        <f t="shared" si="244"/>
        <v xml:space="preserve">1. Better than baseline </v>
      </c>
    </row>
    <row r="20" spans="1:3196" s="4" customFormat="1" ht="15" customHeight="1" thickBot="1" x14ac:dyDescent="0.4">
      <c r="A20" s="67">
        <v>18</v>
      </c>
      <c r="B20" s="159" t="s">
        <v>16</v>
      </c>
      <c r="C20" s="159" t="s">
        <v>1144</v>
      </c>
      <c r="D20" s="159" t="s">
        <v>1210</v>
      </c>
      <c r="E20" s="193" t="s">
        <v>1210</v>
      </c>
      <c r="F20" s="159" t="str">
        <f t="shared" si="0"/>
        <v>ReaderPageTurn_YJ-Latin-WOImg-Next-page-turn</v>
      </c>
      <c r="G20" s="159" t="s">
        <v>1211</v>
      </c>
      <c r="H20" s="159" t="s">
        <v>1212</v>
      </c>
      <c r="I20" s="159" t="s">
        <v>1211</v>
      </c>
      <c r="J20" s="159" t="s">
        <v>1213</v>
      </c>
      <c r="K20" s="181"/>
      <c r="L20" s="181">
        <v>0.52100000000000002</v>
      </c>
      <c r="M20" s="181">
        <v>0.53300000000000003</v>
      </c>
      <c r="N20" s="181">
        <v>0.52600000000000002</v>
      </c>
      <c r="O20" s="181">
        <v>0.53</v>
      </c>
      <c r="P20" s="181">
        <v>0.53</v>
      </c>
      <c r="Q20" s="181">
        <v>0.53500000000000003</v>
      </c>
      <c r="R20" s="181">
        <v>0.53</v>
      </c>
      <c r="S20" s="181">
        <v>0.54</v>
      </c>
      <c r="T20" s="76">
        <v>0.53</v>
      </c>
      <c r="U20" s="76">
        <v>0.52600000000000002</v>
      </c>
      <c r="V20" s="76"/>
      <c r="W20" s="76">
        <v>0.52900000000000003</v>
      </c>
      <c r="X20" s="76">
        <v>0.53</v>
      </c>
      <c r="Y20" s="76">
        <v>0.52800000000000002</v>
      </c>
      <c r="Z20" s="76">
        <v>0.52900000000000003</v>
      </c>
      <c r="AA20" s="76">
        <v>0.53</v>
      </c>
      <c r="AB20" s="76">
        <v>0.53600000000000003</v>
      </c>
      <c r="AC20" s="76">
        <v>0.53100000000000003</v>
      </c>
      <c r="AD20" s="76">
        <f t="shared" si="1"/>
        <v>0.53</v>
      </c>
      <c r="AE20" s="76">
        <v>0.53600000000000003</v>
      </c>
      <c r="AF20" s="76">
        <v>0.54</v>
      </c>
      <c r="AG20" s="76"/>
      <c r="AH20" s="76">
        <v>0.54700000000000004</v>
      </c>
      <c r="AI20" s="76">
        <v>0.53900000000000003</v>
      </c>
      <c r="AJ20" s="76">
        <v>0.54300000000000004</v>
      </c>
      <c r="AK20" s="76">
        <v>0.54100000000000004</v>
      </c>
      <c r="AL20" s="76">
        <v>0.54100000000000004</v>
      </c>
      <c r="AM20" s="76">
        <v>0.53800000000000003</v>
      </c>
      <c r="AN20" s="76">
        <v>0.53900000000000003</v>
      </c>
      <c r="AO20" s="76">
        <v>0.54</v>
      </c>
      <c r="AP20" s="76">
        <v>0.54</v>
      </c>
      <c r="AQ20" s="76">
        <v>0.54</v>
      </c>
      <c r="AR20" s="76">
        <v>0.53900000000000003</v>
      </c>
      <c r="AS20" s="76">
        <f t="shared" si="2"/>
        <v>0.53</v>
      </c>
      <c r="AT20" s="76">
        <v>0.54200000000000004</v>
      </c>
      <c r="AU20" s="76">
        <v>0.53700000000000003</v>
      </c>
      <c r="AV20" s="76">
        <v>0.53900000000000003</v>
      </c>
      <c r="AW20" s="76">
        <v>0.54600000000000004</v>
      </c>
      <c r="AX20" s="76">
        <v>0.54</v>
      </c>
      <c r="AY20" s="76">
        <v>0.53900000000000003</v>
      </c>
      <c r="AZ20" s="76">
        <v>0.53900000000000003</v>
      </c>
      <c r="BA20" s="76">
        <v>0.53800000000000003</v>
      </c>
      <c r="BB20" s="76"/>
      <c r="BC20" s="76">
        <v>0.53400000000000003</v>
      </c>
      <c r="BD20" s="76">
        <v>0.54500000000000004</v>
      </c>
      <c r="BE20" s="76">
        <v>0.53</v>
      </c>
      <c r="BF20" s="48">
        <v>0.54500000000000004</v>
      </c>
      <c r="BG20" s="48">
        <f t="shared" si="265"/>
        <v>0.53</v>
      </c>
      <c r="BH20" s="76">
        <v>0.54300000000000004</v>
      </c>
      <c r="BI20" s="76">
        <v>0.53700000000000003</v>
      </c>
      <c r="BJ20" s="76">
        <v>0.54100000000000004</v>
      </c>
      <c r="BK20" s="76">
        <v>0.53900000000000003</v>
      </c>
      <c r="BL20" s="76">
        <v>0.54</v>
      </c>
      <c r="BM20" s="76">
        <v>0.54400000000000004</v>
      </c>
      <c r="BN20" s="76">
        <v>0.54</v>
      </c>
      <c r="BO20" s="76">
        <v>0.53600000000000003</v>
      </c>
      <c r="BP20" s="76">
        <v>0.54100000000000004</v>
      </c>
      <c r="BQ20" s="76">
        <v>0.54</v>
      </c>
      <c r="BR20" s="76">
        <v>0.53</v>
      </c>
      <c r="BS20" s="76"/>
      <c r="BT20" s="76">
        <v>0.53100000000000003</v>
      </c>
      <c r="BU20" s="76">
        <v>0.53300000000000003</v>
      </c>
      <c r="BV20" s="76">
        <v>0.53300000000000003</v>
      </c>
      <c r="BW20" s="76"/>
      <c r="BX20" s="76">
        <v>0.53700000000000003</v>
      </c>
      <c r="BY20" s="76">
        <v>0.53600000000000003</v>
      </c>
      <c r="BZ20" s="76">
        <v>0.53300000000000003</v>
      </c>
      <c r="CA20" s="76"/>
      <c r="CB20" s="76">
        <v>0.53400000000000003</v>
      </c>
      <c r="CC20" s="76">
        <v>0.53400000000000003</v>
      </c>
      <c r="CD20" s="76"/>
      <c r="CE20" s="76">
        <v>0.54</v>
      </c>
      <c r="CF20" s="76">
        <f t="shared" si="3"/>
        <v>0.53</v>
      </c>
      <c r="CG20" s="76">
        <v>0.53800000000000003</v>
      </c>
      <c r="CH20" s="76"/>
      <c r="CI20" s="76">
        <v>0.53500000000000003</v>
      </c>
      <c r="CJ20" s="76">
        <v>0.53500000000000003</v>
      </c>
      <c r="CK20" s="76">
        <v>0.54</v>
      </c>
      <c r="CL20" s="76"/>
      <c r="CM20" s="76">
        <v>0.53500000000000003</v>
      </c>
      <c r="CN20" s="76">
        <v>0.53100000000000003</v>
      </c>
      <c r="CO20" s="76"/>
      <c r="CP20" s="76">
        <v>0.53300000000000003</v>
      </c>
      <c r="CQ20" s="76">
        <f t="shared" si="4"/>
        <v>0.53</v>
      </c>
      <c r="CR20" s="76">
        <v>0.53500000000000003</v>
      </c>
      <c r="CS20" s="76">
        <v>0.53400000000000003</v>
      </c>
      <c r="CT20" s="76">
        <v>0.53400000000000003</v>
      </c>
      <c r="CU20" s="76"/>
      <c r="CV20" s="76">
        <v>0.53400000000000003</v>
      </c>
      <c r="CW20" s="76">
        <v>0.53200000000000003</v>
      </c>
      <c r="CX20" s="76">
        <v>0.53400000000000003</v>
      </c>
      <c r="CY20" s="76"/>
      <c r="CZ20" s="76">
        <v>0.53400000000000003</v>
      </c>
      <c r="DA20" s="76">
        <v>0.53300000000000003</v>
      </c>
      <c r="DB20" s="76">
        <f t="shared" si="5"/>
        <v>0.53</v>
      </c>
      <c r="DC20" s="76">
        <v>0.53700000000000003</v>
      </c>
      <c r="DD20" s="76">
        <v>0.53</v>
      </c>
      <c r="DE20" s="76">
        <v>0.53</v>
      </c>
      <c r="DF20" s="76">
        <v>0.53600000000000003</v>
      </c>
      <c r="DG20" s="76">
        <v>0.53300000000000003</v>
      </c>
      <c r="DH20" s="76">
        <v>0.53</v>
      </c>
      <c r="DI20" s="76">
        <v>0.53300000000000003</v>
      </c>
      <c r="DJ20" s="76">
        <v>0.53300000000000003</v>
      </c>
      <c r="DK20" s="76">
        <v>0.53500000000000003</v>
      </c>
      <c r="DL20" s="76">
        <v>0.53800000000000003</v>
      </c>
      <c r="DM20" s="76">
        <v>0.53200000000000003</v>
      </c>
      <c r="DN20" s="76">
        <f t="shared" si="276"/>
        <v>0.53</v>
      </c>
      <c r="DO20" s="48">
        <v>0.53300000000000003</v>
      </c>
      <c r="DP20" s="48"/>
      <c r="DQ20" s="351">
        <v>0.53900000000000003</v>
      </c>
      <c r="DR20" s="48">
        <v>0.53800000000000003</v>
      </c>
      <c r="DS20" s="48">
        <v>0.53200000000000003</v>
      </c>
      <c r="DT20" s="48">
        <v>0.53900000000000003</v>
      </c>
      <c r="DU20" s="48">
        <v>0.54500000000000004</v>
      </c>
      <c r="DV20" s="48">
        <v>0.53600000000000003</v>
      </c>
      <c r="DW20" s="48">
        <v>0.53800000000000003</v>
      </c>
      <c r="DX20" s="48">
        <v>0.53500000000000003</v>
      </c>
      <c r="DY20" s="57">
        <v>0.53300000000000003</v>
      </c>
      <c r="DZ20" s="57">
        <v>0.53100000000000003</v>
      </c>
      <c r="EA20" s="57">
        <f t="shared" si="277"/>
        <v>0.53</v>
      </c>
      <c r="EB20" s="57">
        <v>0.53200000000000003</v>
      </c>
      <c r="EC20" s="57">
        <v>0.53300000000000003</v>
      </c>
      <c r="ED20" s="57">
        <v>0.53300000000000003</v>
      </c>
      <c r="EE20" s="57"/>
      <c r="EF20" s="57">
        <v>0.53700000000000003</v>
      </c>
      <c r="EG20" s="57">
        <v>0.53500000000000003</v>
      </c>
      <c r="EH20" s="57">
        <v>0.53400000000000003</v>
      </c>
      <c r="EI20" s="57">
        <v>0.53900000000000003</v>
      </c>
      <c r="EJ20" s="57">
        <v>0.53300000000000003</v>
      </c>
      <c r="EK20" s="57">
        <v>0.54100000000000004</v>
      </c>
      <c r="EL20" s="57">
        <v>0.53100000000000003</v>
      </c>
      <c r="EM20" s="57">
        <f t="shared" si="8"/>
        <v>0.53</v>
      </c>
      <c r="EN20" s="57">
        <v>0.53700000000000003</v>
      </c>
      <c r="EO20" s="57">
        <v>0.53500000000000003</v>
      </c>
      <c r="EP20" s="57">
        <v>0.54</v>
      </c>
      <c r="EQ20" s="57">
        <v>0.53200000000000003</v>
      </c>
      <c r="ER20" s="57">
        <v>0.53400000000000003</v>
      </c>
      <c r="ES20" s="57">
        <v>0.53100000000000003</v>
      </c>
      <c r="ET20" s="57">
        <v>0.53200000000000003</v>
      </c>
      <c r="EU20" s="57"/>
      <c r="EV20" s="57">
        <v>0.53500000000000003</v>
      </c>
      <c r="EW20" s="57">
        <v>0.53200000000000003</v>
      </c>
      <c r="EX20" s="57">
        <f t="shared" si="9"/>
        <v>0.53</v>
      </c>
      <c r="EY20" s="57">
        <v>0.53500000000000003</v>
      </c>
      <c r="EZ20" s="57">
        <v>0.53400000000000003</v>
      </c>
      <c r="FA20" s="57">
        <v>0.54100000000000004</v>
      </c>
      <c r="FB20" s="57">
        <v>0.53600000000000003</v>
      </c>
      <c r="FC20" s="57">
        <v>0.54100000000000004</v>
      </c>
      <c r="FD20" s="57"/>
      <c r="FE20" s="57">
        <v>0.53600000000000003</v>
      </c>
      <c r="FF20" s="57">
        <v>0.53300000000000003</v>
      </c>
      <c r="FG20" s="57">
        <v>0.53500000000000003</v>
      </c>
      <c r="FH20" s="57">
        <v>0.54100000000000004</v>
      </c>
      <c r="FI20" s="57">
        <v>0.53200000000000003</v>
      </c>
      <c r="FJ20" s="57">
        <v>0.53500000000000003</v>
      </c>
      <c r="FK20" s="57">
        <v>0.53900000000000003</v>
      </c>
      <c r="FL20" s="57">
        <f t="shared" si="10"/>
        <v>0.53</v>
      </c>
      <c r="FM20" s="57">
        <v>0.54</v>
      </c>
      <c r="FN20" s="57">
        <v>0.54</v>
      </c>
      <c r="FO20" s="57">
        <v>0.54</v>
      </c>
      <c r="FP20" s="57">
        <v>0.53600000000000003</v>
      </c>
      <c r="FQ20" s="57">
        <v>0.55000000000000004</v>
      </c>
      <c r="FR20" s="57">
        <v>0.54</v>
      </c>
      <c r="FS20" s="57">
        <v>0.53500000000000003</v>
      </c>
      <c r="FT20" s="57">
        <v>0.54</v>
      </c>
      <c r="FU20" s="57">
        <v>0.54</v>
      </c>
      <c r="FV20" s="57">
        <v>0.54700000000000004</v>
      </c>
      <c r="FW20" s="48">
        <v>0.54600000000000004</v>
      </c>
      <c r="FX20" s="48">
        <f t="shared" si="275"/>
        <v>0.53</v>
      </c>
      <c r="FY20" s="48">
        <v>0.54</v>
      </c>
      <c r="FZ20" s="48">
        <v>0.53900000000000003</v>
      </c>
      <c r="GA20" s="48"/>
      <c r="GB20" s="48">
        <v>0.55000000000000004</v>
      </c>
      <c r="GC20" s="48">
        <v>0.54</v>
      </c>
      <c r="GD20" s="48">
        <v>0.54</v>
      </c>
      <c r="GE20" s="48">
        <v>0.53900000000000003</v>
      </c>
      <c r="GF20" s="48"/>
      <c r="GG20" s="48">
        <v>0.54</v>
      </c>
      <c r="GH20" s="48">
        <v>0.53700000000000003</v>
      </c>
      <c r="GI20" s="48">
        <v>0.53800000000000003</v>
      </c>
      <c r="GJ20" s="48">
        <v>0.54200000000000004</v>
      </c>
      <c r="GK20" s="48">
        <v>0.53500000000000003</v>
      </c>
      <c r="GL20" s="48">
        <v>0.54200000000000004</v>
      </c>
      <c r="GM20" s="48">
        <v>0.53500000000000003</v>
      </c>
      <c r="GN20" s="48"/>
      <c r="GO20" s="48">
        <v>0.55000000000000004</v>
      </c>
      <c r="GP20" s="48"/>
      <c r="GQ20" s="48">
        <v>0.54800000000000004</v>
      </c>
      <c r="GR20" s="48">
        <v>0.54500000000000004</v>
      </c>
      <c r="GS20" s="48">
        <v>0.54400000000000004</v>
      </c>
      <c r="GT20" s="48"/>
      <c r="GU20" s="48">
        <v>0.53700000000000003</v>
      </c>
      <c r="GV20" s="48">
        <v>0.53800000000000003</v>
      </c>
      <c r="GW20" s="48">
        <v>0.53800000000000003</v>
      </c>
      <c r="GX20" s="48">
        <v>0.53600000000000003</v>
      </c>
      <c r="GY20" s="48">
        <v>0.54</v>
      </c>
      <c r="GZ20" s="48">
        <v>0.53800000000000003</v>
      </c>
      <c r="HA20" s="48"/>
      <c r="HB20" s="48">
        <v>0.53200000000000003</v>
      </c>
      <c r="HC20" s="48">
        <f t="shared" si="12"/>
        <v>0.53</v>
      </c>
      <c r="HD20" s="48">
        <v>0.54</v>
      </c>
      <c r="HE20" s="48">
        <v>0.54100000000000004</v>
      </c>
      <c r="HF20" s="48">
        <v>0.54200000000000004</v>
      </c>
      <c r="HG20" s="48">
        <v>0.54</v>
      </c>
      <c r="HH20" s="57">
        <v>0.53800000000000003</v>
      </c>
      <c r="HI20" s="47">
        <f t="shared" si="13"/>
        <v>0.53</v>
      </c>
      <c r="HJ20" s="47">
        <v>0.58399999999999996</v>
      </c>
      <c r="HK20" s="47">
        <v>0.58199999999999996</v>
      </c>
      <c r="HL20" s="47">
        <v>0.57899999999999996</v>
      </c>
      <c r="HM20" s="47">
        <v>0.57399999999999995</v>
      </c>
      <c r="HN20" s="77"/>
      <c r="HO20" s="77">
        <v>0.57599999999999996</v>
      </c>
      <c r="HP20" s="77">
        <v>0.57799999999999996</v>
      </c>
      <c r="HQ20" s="77">
        <v>0.57399999999999995</v>
      </c>
      <c r="HR20" s="77">
        <v>0.57599999999999996</v>
      </c>
      <c r="HS20" s="77">
        <v>0.57799999999999996</v>
      </c>
      <c r="HT20" s="77"/>
      <c r="HU20" s="77">
        <v>0.57399999999999995</v>
      </c>
      <c r="HV20" s="77"/>
      <c r="HW20" s="77">
        <v>0.58299999999999996</v>
      </c>
      <c r="HX20" s="77">
        <v>0.56999999999999995</v>
      </c>
      <c r="HY20" s="47">
        <f t="shared" si="14"/>
        <v>0.53</v>
      </c>
      <c r="HZ20" s="77"/>
      <c r="IA20" s="5">
        <f t="shared" si="15"/>
        <v>7.5471698113207406E-2</v>
      </c>
      <c r="IB20" s="102"/>
      <c r="IC20" s="102">
        <v>0.59799999999999998</v>
      </c>
      <c r="ID20" s="102">
        <v>0.59699999999999998</v>
      </c>
      <c r="IE20" s="102">
        <v>0.61699999999999999</v>
      </c>
      <c r="IF20" s="102">
        <v>0.59599999999999997</v>
      </c>
      <c r="IG20" s="102">
        <v>0.59599999999999997</v>
      </c>
      <c r="IH20" s="102">
        <v>0.59699999999999998</v>
      </c>
      <c r="II20" s="102">
        <v>0.59499999999999997</v>
      </c>
      <c r="IJ20" s="102">
        <v>0.60099999999999998</v>
      </c>
      <c r="IK20" s="102">
        <v>0.59599999999999997</v>
      </c>
      <c r="IL20" s="102">
        <v>0.6</v>
      </c>
      <c r="IM20" s="102">
        <v>0.59699999999999998</v>
      </c>
      <c r="IN20" s="102">
        <v>0.59899999999999998</v>
      </c>
      <c r="IO20" s="102">
        <v>0.59499999999999997</v>
      </c>
      <c r="IP20" s="102">
        <v>0.59499999999999997</v>
      </c>
      <c r="IQ20" s="102">
        <v>0.59699999999999998</v>
      </c>
      <c r="IR20" s="102">
        <f t="shared" si="16"/>
        <v>0.59499999999999997</v>
      </c>
      <c r="IS20" s="102">
        <v>0.59299999999999997</v>
      </c>
      <c r="IT20" s="102">
        <v>0.60499999999999998</v>
      </c>
      <c r="IU20" s="102">
        <v>0.60699999999999998</v>
      </c>
      <c r="IV20" s="102">
        <v>0.61399999999999999</v>
      </c>
      <c r="IW20" s="102">
        <v>0.61</v>
      </c>
      <c r="IX20" s="102"/>
      <c r="IY20" s="102">
        <v>0.61399999999999999</v>
      </c>
      <c r="IZ20" s="102">
        <v>0.60899999999999999</v>
      </c>
      <c r="JA20" s="102">
        <v>0.60699999999999998</v>
      </c>
      <c r="JB20" s="102">
        <v>0.60899999999999999</v>
      </c>
      <c r="JC20" s="102">
        <v>0.61299999999999999</v>
      </c>
      <c r="JD20" s="102">
        <v>0.60899999999999999</v>
      </c>
      <c r="JE20" s="102">
        <v>0.60199999999999998</v>
      </c>
      <c r="JF20" s="102">
        <v>0.60499999999999998</v>
      </c>
      <c r="JG20" s="102"/>
      <c r="JH20" s="102">
        <v>0.60199999999999998</v>
      </c>
      <c r="JI20" s="102">
        <v>0.60599999999999998</v>
      </c>
      <c r="JJ20" s="102">
        <f t="shared" si="17"/>
        <v>0.59499999999999997</v>
      </c>
      <c r="JK20" s="102"/>
      <c r="JL20" s="102">
        <v>0.60799999999999998</v>
      </c>
      <c r="JM20" s="102">
        <v>0.58599999999999997</v>
      </c>
      <c r="JN20" s="102">
        <v>0.58499999999999996</v>
      </c>
      <c r="JO20" s="102">
        <v>0.58599999999999997</v>
      </c>
      <c r="JP20" s="102">
        <v>0.58699999999999997</v>
      </c>
      <c r="JQ20" s="102">
        <v>0.58699999999999997</v>
      </c>
      <c r="JR20" s="102">
        <v>0.58599999999999997</v>
      </c>
      <c r="JS20" s="102">
        <v>0.58899999999999997</v>
      </c>
      <c r="JT20" s="102">
        <v>0.58299999999999996</v>
      </c>
      <c r="JU20" s="102">
        <v>0.60899999999999999</v>
      </c>
      <c r="JV20" s="102">
        <v>0.59499999999999997</v>
      </c>
      <c r="JW20" s="102">
        <v>0.60899999999999999</v>
      </c>
      <c r="JX20" s="102">
        <f t="shared" si="266"/>
        <v>0.59499999999999997</v>
      </c>
      <c r="JY20" s="102">
        <v>0.58699999999999997</v>
      </c>
      <c r="JZ20" s="102">
        <v>0.59</v>
      </c>
      <c r="KA20" s="102">
        <v>0.58699999999999997</v>
      </c>
      <c r="KB20" s="102">
        <v>0.58399999999999996</v>
      </c>
      <c r="KC20" s="102">
        <v>0.58499999999999996</v>
      </c>
      <c r="KD20" s="102">
        <v>0.58599999999999997</v>
      </c>
      <c r="KE20" s="102">
        <v>0.58199999999999996</v>
      </c>
      <c r="KF20" s="102">
        <v>0.58199999999999996</v>
      </c>
      <c r="KG20" s="102">
        <v>0.58499999999999996</v>
      </c>
      <c r="KH20" s="102">
        <v>0.6</v>
      </c>
      <c r="KI20" s="102">
        <f t="shared" si="18"/>
        <v>0.59499999999999997</v>
      </c>
      <c r="KJ20" s="102">
        <v>0.60299999999999998</v>
      </c>
      <c r="KK20" s="102">
        <v>0.60599999999999998</v>
      </c>
      <c r="KL20" s="102">
        <v>0.58099999999999996</v>
      </c>
      <c r="KM20" s="102">
        <v>0.60299999999999998</v>
      </c>
      <c r="KN20" s="102">
        <v>0.60399999999999998</v>
      </c>
      <c r="KO20" s="102">
        <v>0.60399999999999998</v>
      </c>
      <c r="KP20" s="102">
        <v>0.60399999999999998</v>
      </c>
      <c r="KQ20" s="102">
        <v>0.60099999999999998</v>
      </c>
      <c r="KR20" s="102"/>
      <c r="KS20" s="102">
        <v>0.6</v>
      </c>
      <c r="KT20" s="102">
        <f t="shared" si="19"/>
        <v>0.59499999999999997</v>
      </c>
      <c r="KU20" s="102">
        <v>0.60599999999999998</v>
      </c>
      <c r="KV20" s="102">
        <v>0.60599999999999998</v>
      </c>
      <c r="KW20" s="102">
        <v>0.60399999999999998</v>
      </c>
      <c r="KX20" s="102">
        <v>0.60299999999999998</v>
      </c>
      <c r="KY20" s="102"/>
      <c r="KZ20" s="102">
        <v>0.60299999999999998</v>
      </c>
      <c r="LA20" s="102"/>
      <c r="LB20" s="102">
        <v>0.60299999999999998</v>
      </c>
      <c r="LC20" s="102">
        <v>0.60599999999999998</v>
      </c>
      <c r="LD20" s="102">
        <f t="shared" si="20"/>
        <v>0.59499999999999997</v>
      </c>
      <c r="LE20" s="102">
        <v>0.60199999999999998</v>
      </c>
      <c r="LF20" s="102">
        <v>0.60399999999999998</v>
      </c>
      <c r="LG20" s="102">
        <v>0.60399999999999998</v>
      </c>
      <c r="LH20" s="102">
        <v>0.60299999999999998</v>
      </c>
      <c r="LI20" s="102">
        <v>0.60199999999999998</v>
      </c>
      <c r="LJ20" s="102">
        <v>0.6</v>
      </c>
      <c r="LK20" s="102">
        <v>0.60199999999999998</v>
      </c>
      <c r="LL20" s="102">
        <v>0.60499999999999998</v>
      </c>
      <c r="LM20" s="102">
        <f t="shared" si="21"/>
        <v>0.59499999999999997</v>
      </c>
      <c r="LN20" s="102">
        <v>0.60099999999999998</v>
      </c>
      <c r="LO20" s="102">
        <v>0.58499999999999996</v>
      </c>
      <c r="LP20" s="102">
        <v>0.58399999999999996</v>
      </c>
      <c r="LQ20" s="102"/>
      <c r="LR20" s="102">
        <v>0.55500000000000005</v>
      </c>
      <c r="LS20" s="102">
        <v>0.56999999999999995</v>
      </c>
      <c r="LT20" s="102">
        <v>0.58499999999999996</v>
      </c>
      <c r="LU20" s="102">
        <v>0.58099999999999996</v>
      </c>
      <c r="LV20" s="102"/>
      <c r="LW20" s="102">
        <v>0.60299999999999998</v>
      </c>
      <c r="LX20" s="102">
        <v>0.57699999999999996</v>
      </c>
      <c r="LY20" s="102">
        <v>0.60299999999999998</v>
      </c>
      <c r="LZ20" s="102">
        <f t="shared" si="22"/>
        <v>0.59499999999999997</v>
      </c>
      <c r="MA20" s="102">
        <v>0.60399999999999998</v>
      </c>
      <c r="MB20" s="102">
        <v>0.60399999999999998</v>
      </c>
      <c r="MC20" s="102"/>
      <c r="MD20" s="885">
        <f t="shared" si="23"/>
        <v>1.5126050420168081E-2</v>
      </c>
      <c r="ME20" s="1060"/>
      <c r="MF20" s="1060">
        <v>0.58499999999999996</v>
      </c>
      <c r="MG20" s="1060">
        <v>0.59099999999999997</v>
      </c>
      <c r="MH20" s="1060">
        <v>0.58799999999999997</v>
      </c>
      <c r="MI20" s="1060">
        <v>0.58199999999999996</v>
      </c>
      <c r="MJ20" s="1060">
        <v>0.57899999999999996</v>
      </c>
      <c r="MK20" s="1060">
        <v>0.57799999999999996</v>
      </c>
      <c r="ML20" s="1060">
        <v>0.57399999999999995</v>
      </c>
      <c r="MM20" s="1060">
        <v>0.57399999999999995</v>
      </c>
      <c r="MN20" s="1060">
        <v>0.56999999999999995</v>
      </c>
      <c r="MO20" s="1060"/>
      <c r="MP20" s="1060">
        <v>0.56999999999999995</v>
      </c>
      <c r="MQ20" s="1060">
        <v>0.57299999999999995</v>
      </c>
      <c r="MR20" s="1060">
        <v>0.57199999999999995</v>
      </c>
      <c r="MS20" s="1060">
        <v>0.57299999999999995</v>
      </c>
      <c r="MT20" s="1060">
        <v>0.56999999999999995</v>
      </c>
      <c r="MU20" s="1060">
        <v>0.57399999999999995</v>
      </c>
      <c r="MV20" s="1060">
        <f t="shared" si="24"/>
        <v>0.57399999999999995</v>
      </c>
      <c r="MW20" s="1060">
        <v>0.57199999999999995</v>
      </c>
      <c r="MX20" s="1060">
        <v>0.58499999999999996</v>
      </c>
      <c r="MY20" s="1060">
        <v>0.58599999999999997</v>
      </c>
      <c r="MZ20" s="1060"/>
      <c r="NA20" s="1060">
        <v>0.58299999999999996</v>
      </c>
      <c r="NB20" s="1060">
        <v>0.58199999999999996</v>
      </c>
      <c r="NC20" s="1060">
        <v>0.58199999999999996</v>
      </c>
      <c r="ND20" s="1060">
        <v>0.58799999999999997</v>
      </c>
      <c r="NE20" s="1060">
        <v>0.58499999999999996</v>
      </c>
      <c r="NF20" s="1060"/>
      <c r="NG20" s="1060">
        <v>0.58199999999999996</v>
      </c>
      <c r="NH20" s="1060">
        <v>0.58199999999999996</v>
      </c>
      <c r="NI20" s="1060"/>
      <c r="NJ20" s="1060">
        <v>0.58199999999999996</v>
      </c>
      <c r="NK20" s="1060">
        <v>0.58099999999999996</v>
      </c>
      <c r="NL20" s="1060">
        <v>0.58599999999999997</v>
      </c>
      <c r="NM20" s="1060">
        <v>0.58499999999999996</v>
      </c>
      <c r="NN20" s="1060">
        <f t="shared" si="25"/>
        <v>0.57399999999999995</v>
      </c>
      <c r="NO20" s="1060">
        <v>0.58199999999999996</v>
      </c>
      <c r="NP20" s="1060">
        <v>0.57999999999999996</v>
      </c>
      <c r="NQ20" s="1060">
        <v>0.58099999999999996</v>
      </c>
      <c r="NR20" s="1060"/>
      <c r="NS20" s="1060">
        <v>0.58399999999999996</v>
      </c>
      <c r="NT20" s="1060">
        <v>0.58299999999999996</v>
      </c>
      <c r="NU20" s="1060">
        <v>0.58199999999999996</v>
      </c>
      <c r="NV20" s="1060">
        <v>0.58299999999999996</v>
      </c>
      <c r="NW20" s="1060">
        <v>0.58499999999999996</v>
      </c>
      <c r="NX20" s="1060">
        <v>0.58299999999999996</v>
      </c>
      <c r="NY20" s="1060">
        <v>0.58599999999999997</v>
      </c>
      <c r="NZ20" s="1060">
        <v>0.57399999999999995</v>
      </c>
      <c r="OA20" s="1060">
        <v>0.58599999999999997</v>
      </c>
      <c r="OB20" s="102">
        <f t="shared" si="267"/>
        <v>0.57399999999999995</v>
      </c>
      <c r="OC20" s="1060">
        <v>0.58699999999999997</v>
      </c>
      <c r="OD20" s="1060">
        <v>0.58799999999999997</v>
      </c>
      <c r="OE20" s="1060">
        <v>0.58599999999999997</v>
      </c>
      <c r="OF20" s="1060">
        <v>0.58499999999999996</v>
      </c>
      <c r="OG20" s="1060"/>
      <c r="OH20" s="1060">
        <v>0.58499999999999996</v>
      </c>
      <c r="OI20" s="1060">
        <v>0.58299999999999996</v>
      </c>
      <c r="OJ20" s="102">
        <v>0.58399999999999996</v>
      </c>
      <c r="OK20" s="102">
        <v>0.58199999999999996</v>
      </c>
      <c r="OL20" s="102">
        <v>0.58299999999999996</v>
      </c>
      <c r="OM20" s="102">
        <v>0.57999999999999996</v>
      </c>
      <c r="ON20" s="102">
        <f t="shared" si="26"/>
        <v>0.57399999999999995</v>
      </c>
      <c r="OO20" s="102">
        <v>0.58099999999999996</v>
      </c>
      <c r="OP20" s="102">
        <v>0.57899999999999996</v>
      </c>
      <c r="OQ20" s="102">
        <v>0.57999999999999996</v>
      </c>
      <c r="OR20" s="102">
        <v>0.57899999999999996</v>
      </c>
      <c r="OS20" s="102">
        <v>0.57999999999999996</v>
      </c>
      <c r="OT20" s="102">
        <v>0.57999999999999996</v>
      </c>
      <c r="OU20" s="102">
        <v>0.57899999999999996</v>
      </c>
      <c r="OV20" s="102">
        <v>0.55200000000000005</v>
      </c>
      <c r="OW20" s="102"/>
      <c r="OX20" s="102"/>
      <c r="OY20" s="102">
        <v>0.57999999999999996</v>
      </c>
      <c r="OZ20" s="102">
        <f t="shared" si="27"/>
        <v>0.57399999999999995</v>
      </c>
      <c r="PA20" s="102"/>
      <c r="PB20" s="102">
        <v>0.57899999999999996</v>
      </c>
      <c r="PC20" s="102">
        <v>0.57799999999999996</v>
      </c>
      <c r="PD20" s="102">
        <v>0.57999999999999996</v>
      </c>
      <c r="PE20" s="102">
        <v>0.57899999999999996</v>
      </c>
      <c r="PF20" s="102"/>
      <c r="PG20" s="102">
        <v>0.57799999999999996</v>
      </c>
      <c r="PH20" s="102">
        <v>0.57999999999999996</v>
      </c>
      <c r="PI20" s="102"/>
      <c r="PJ20" s="102">
        <v>0.58199999999999996</v>
      </c>
      <c r="PK20" s="102">
        <f t="shared" si="28"/>
        <v>0.57399999999999995</v>
      </c>
      <c r="PL20" s="102">
        <v>0.57699999999999996</v>
      </c>
      <c r="PM20" s="102">
        <v>0.57799999999999996</v>
      </c>
      <c r="PN20" s="102">
        <v>0.57799999999999996</v>
      </c>
      <c r="PO20" s="102"/>
      <c r="PP20" s="102">
        <v>0.57899999999999996</v>
      </c>
      <c r="PQ20" s="102">
        <v>0.57899999999999996</v>
      </c>
      <c r="PR20" s="102">
        <v>0.57799999999999996</v>
      </c>
      <c r="PS20" s="102">
        <v>0.57999999999999996</v>
      </c>
      <c r="PT20" s="102">
        <v>0.57799999999999996</v>
      </c>
      <c r="PU20" s="102">
        <f t="shared" si="29"/>
        <v>0.57399999999999995</v>
      </c>
      <c r="PV20" s="102">
        <v>0.57899999999999996</v>
      </c>
      <c r="PW20" s="102">
        <v>0.58399999999999996</v>
      </c>
      <c r="PX20" s="102">
        <v>0.58499999999999996</v>
      </c>
      <c r="PY20" s="102">
        <v>0.55500000000000005</v>
      </c>
      <c r="PZ20" s="102">
        <v>0.57899999999999996</v>
      </c>
      <c r="QA20" s="102"/>
      <c r="QB20" s="102">
        <v>0.58099999999999996</v>
      </c>
      <c r="QC20" s="102">
        <v>0.57999999999999996</v>
      </c>
      <c r="QD20" s="102">
        <v>0.57899999999999996</v>
      </c>
      <c r="QE20" s="102">
        <v>0.58099999999999996</v>
      </c>
      <c r="QF20" s="102">
        <v>0.60599999999999998</v>
      </c>
      <c r="QG20" s="102">
        <v>0.57999999999999996</v>
      </c>
      <c r="QH20" s="102">
        <f t="shared" si="278"/>
        <v>0.57399999999999995</v>
      </c>
      <c r="QI20" s="102">
        <v>0.58099999999999996</v>
      </c>
      <c r="QJ20" s="102">
        <v>0.58099999999999996</v>
      </c>
      <c r="QK20" s="102">
        <v>0.58099999999999996</v>
      </c>
      <c r="QL20" s="102">
        <v>0.57999999999999996</v>
      </c>
      <c r="QM20" s="102"/>
      <c r="QN20" s="102">
        <v>0.58299999999999996</v>
      </c>
      <c r="QO20" s="102">
        <v>0.58499999999999996</v>
      </c>
      <c r="QP20" s="102">
        <v>0.58699999999999997</v>
      </c>
      <c r="QQ20" s="102">
        <v>0.57999999999999996</v>
      </c>
      <c r="QR20" s="102">
        <v>0.58299999999999996</v>
      </c>
      <c r="QS20" s="102">
        <v>0.58699999999999997</v>
      </c>
      <c r="QT20" s="102">
        <v>0.57799999999999996</v>
      </c>
      <c r="QU20" s="102">
        <f t="shared" si="279"/>
        <v>0.57399999999999995</v>
      </c>
      <c r="QV20" s="102">
        <v>0.58399999999999996</v>
      </c>
      <c r="QW20" s="102">
        <v>0.58399999999999996</v>
      </c>
      <c r="QX20" s="102">
        <v>0.57899999999999996</v>
      </c>
      <c r="QY20" s="102">
        <v>0.57999999999999996</v>
      </c>
      <c r="QZ20" s="102">
        <v>0.58099999999999996</v>
      </c>
      <c r="RA20" s="102">
        <v>0.58599999999999997</v>
      </c>
      <c r="RB20" s="102">
        <v>0.58199999999999996</v>
      </c>
      <c r="RC20" s="102">
        <v>0.58399999999999996</v>
      </c>
      <c r="RD20" s="102">
        <v>0.58099999999999996</v>
      </c>
      <c r="RE20" s="102">
        <v>0.57799999999999996</v>
      </c>
      <c r="RF20" s="102">
        <f t="shared" si="32"/>
        <v>0.57399999999999995</v>
      </c>
      <c r="RG20" s="102">
        <v>0.58799999999999997</v>
      </c>
      <c r="RH20" s="102"/>
      <c r="RI20" s="102">
        <v>0.58799999999999997</v>
      </c>
      <c r="RJ20" s="102">
        <v>0.58199999999999996</v>
      </c>
      <c r="RK20" s="102">
        <v>0.57999999999999996</v>
      </c>
      <c r="RL20" s="102">
        <v>0.58299999999999996</v>
      </c>
      <c r="RM20" s="102">
        <v>0.58199999999999996</v>
      </c>
      <c r="RN20" s="102">
        <v>0.58299999999999996</v>
      </c>
      <c r="RO20" s="102">
        <v>0.58099999999999996</v>
      </c>
      <c r="RP20" s="102">
        <v>0.58099999999999996</v>
      </c>
      <c r="RQ20" s="102">
        <f t="shared" si="33"/>
        <v>0.57399999999999995</v>
      </c>
      <c r="RR20" s="102"/>
      <c r="RS20" s="102">
        <v>0.58499999999999996</v>
      </c>
      <c r="RT20" s="102">
        <v>0.58499999999999996</v>
      </c>
      <c r="RU20" s="102">
        <v>0.58399999999999996</v>
      </c>
      <c r="RV20" s="102">
        <v>0.58199999999999996</v>
      </c>
      <c r="RW20" s="102">
        <v>0.58099999999999996</v>
      </c>
      <c r="RX20" s="102">
        <v>0.58399999999999996</v>
      </c>
      <c r="RY20" s="102">
        <v>0.58699999999999997</v>
      </c>
      <c r="RZ20" s="102">
        <v>0.57999999999999996</v>
      </c>
      <c r="SA20" s="102">
        <v>0.58499999999999996</v>
      </c>
      <c r="SB20" s="102">
        <v>0.58599999999999997</v>
      </c>
      <c r="SC20" s="102">
        <v>0.58299999999999996</v>
      </c>
      <c r="SD20" s="102">
        <v>0.58599999999999997</v>
      </c>
      <c r="SE20" s="102">
        <f t="shared" si="34"/>
        <v>0.57399999999999995</v>
      </c>
      <c r="SF20" s="102">
        <v>0.57999999999999996</v>
      </c>
      <c r="SG20" s="102">
        <v>0.58499999999999996</v>
      </c>
      <c r="SH20" s="102">
        <v>0.58299999999999996</v>
      </c>
      <c r="SI20" s="102">
        <v>0.58599999999999997</v>
      </c>
      <c r="SJ20" s="102">
        <v>0.58099999999999996</v>
      </c>
      <c r="SK20" s="102">
        <v>0.58699999999999997</v>
      </c>
      <c r="SL20" s="102">
        <v>0.61</v>
      </c>
      <c r="SM20" s="102"/>
      <c r="SN20" s="102">
        <v>0.59</v>
      </c>
      <c r="SO20" s="102">
        <v>0.58699999999999997</v>
      </c>
      <c r="SP20" s="102">
        <v>0.58599999999999997</v>
      </c>
      <c r="SQ20" s="102">
        <v>0.58399999999999996</v>
      </c>
      <c r="SR20" s="102">
        <f t="shared" si="35"/>
        <v>0.57399999999999995</v>
      </c>
      <c r="SS20" s="102">
        <v>0.59</v>
      </c>
      <c r="ST20" s="102"/>
      <c r="SU20" s="102">
        <v>0.58899999999999997</v>
      </c>
      <c r="SV20" s="102">
        <v>0.58399999999999996</v>
      </c>
      <c r="SW20" s="102"/>
      <c r="SX20" s="102">
        <v>0.58799999999999997</v>
      </c>
      <c r="SY20" s="102">
        <v>0.59099999999999997</v>
      </c>
      <c r="SZ20" s="102">
        <v>0.58299999999999996</v>
      </c>
      <c r="TA20" s="102">
        <v>0.59</v>
      </c>
      <c r="TB20" s="102"/>
      <c r="TC20" s="102">
        <v>0.58899999999999997</v>
      </c>
      <c r="TD20" s="102">
        <v>0.59199999999999997</v>
      </c>
      <c r="TE20" s="102">
        <v>0.59</v>
      </c>
      <c r="TF20" s="102">
        <v>0.58899999999999997</v>
      </c>
      <c r="TG20" s="102">
        <v>0.59199999999999997</v>
      </c>
      <c r="TH20" s="102">
        <v>0.59</v>
      </c>
      <c r="TI20" s="102">
        <v>0.58899999999999997</v>
      </c>
      <c r="TJ20" s="102"/>
      <c r="TK20" s="102">
        <v>0.58599999999999997</v>
      </c>
      <c r="TL20" s="102">
        <v>0.58899999999999997</v>
      </c>
      <c r="TM20" s="102">
        <v>0.59</v>
      </c>
      <c r="TN20" s="102">
        <v>0.58299999999999996</v>
      </c>
      <c r="TO20" s="102">
        <v>0.58599999999999997</v>
      </c>
      <c r="TP20" s="102">
        <v>0.58799999999999997</v>
      </c>
      <c r="TQ20" s="102"/>
      <c r="TR20" s="102">
        <v>0.58799999999999997</v>
      </c>
      <c r="TS20" s="102">
        <v>0.58599999999999997</v>
      </c>
      <c r="TT20" s="102">
        <v>0.58799999999999997</v>
      </c>
      <c r="TU20" s="102">
        <v>0.58799999999999997</v>
      </c>
      <c r="TV20" s="102">
        <f t="shared" si="36"/>
        <v>0.57399999999999995</v>
      </c>
      <c r="TW20" s="102">
        <v>0.59</v>
      </c>
      <c r="TX20" s="102">
        <v>0.59099999999999997</v>
      </c>
      <c r="TY20" s="102">
        <v>0.59099999999999997</v>
      </c>
      <c r="TZ20" s="102">
        <v>0.58499999999999996</v>
      </c>
      <c r="UA20" s="102">
        <v>0.58599999999999997</v>
      </c>
      <c r="UB20" s="57">
        <f t="shared" si="37"/>
        <v>0.57399999999999995</v>
      </c>
      <c r="UC20" s="57">
        <v>0.624</v>
      </c>
      <c r="UD20" s="57">
        <v>0.624</v>
      </c>
      <c r="UE20" s="57">
        <v>0.63</v>
      </c>
      <c r="UF20" s="57">
        <v>0.626</v>
      </c>
      <c r="UG20" s="57">
        <v>0.63</v>
      </c>
      <c r="UH20" s="47">
        <v>0.628</v>
      </c>
      <c r="UI20" s="47">
        <v>0.624</v>
      </c>
      <c r="UJ20" s="47">
        <v>0.624</v>
      </c>
      <c r="UK20" s="47">
        <v>0.621</v>
      </c>
      <c r="UL20" s="47">
        <v>0.61899999999999999</v>
      </c>
      <c r="UM20" s="47">
        <v>0.623</v>
      </c>
      <c r="UN20" s="47"/>
      <c r="UO20" s="47">
        <v>0.61699999999999999</v>
      </c>
      <c r="UP20" s="57">
        <f t="shared" si="38"/>
        <v>0.57399999999999995</v>
      </c>
      <c r="UQ20" s="47"/>
      <c r="UR20" s="5">
        <f t="shared" si="39"/>
        <v>7.4912891986062796E-2</v>
      </c>
      <c r="US20" s="1069">
        <v>0.57299999999999995</v>
      </c>
      <c r="UT20" s="1069">
        <v>0.57799999999999996</v>
      </c>
      <c r="UU20" s="1069">
        <v>0.59099999999999997</v>
      </c>
      <c r="UV20" s="1069">
        <v>0.57799999999999996</v>
      </c>
      <c r="UW20" s="1069">
        <v>0.57799999999999996</v>
      </c>
      <c r="UX20" s="1069">
        <v>0.56999999999999995</v>
      </c>
      <c r="UY20" s="1069">
        <v>0.56999999999999995</v>
      </c>
      <c r="UZ20" s="1069">
        <v>0.57199999999999995</v>
      </c>
      <c r="VA20" s="1069">
        <v>0.57199999999999995</v>
      </c>
      <c r="VB20" s="1069">
        <v>0.57499999999999996</v>
      </c>
      <c r="VC20" s="1069">
        <v>0.57099999999999995</v>
      </c>
      <c r="VD20" s="1069">
        <v>0.57099999999999995</v>
      </c>
      <c r="VE20" s="1069"/>
      <c r="VF20" s="1069">
        <v>0.56999999999999995</v>
      </c>
      <c r="VG20" s="1069">
        <v>0.57299999999999995</v>
      </c>
      <c r="VH20" s="1069">
        <v>0.57399999999999995</v>
      </c>
      <c r="VI20" s="1069">
        <f t="shared" si="40"/>
        <v>0.56999999999999995</v>
      </c>
      <c r="VJ20" s="1069">
        <v>0.56999999999999995</v>
      </c>
      <c r="VK20" s="1069">
        <v>0.58499999999999996</v>
      </c>
      <c r="VL20" s="1069">
        <v>0.58199999999999996</v>
      </c>
      <c r="VM20" s="1069">
        <v>0.57999999999999996</v>
      </c>
      <c r="VN20" s="1069"/>
      <c r="VO20" s="1069">
        <v>0.58099999999999996</v>
      </c>
      <c r="VP20" s="1069">
        <v>0.57999999999999996</v>
      </c>
      <c r="VQ20" s="1069">
        <v>0.58099999999999996</v>
      </c>
      <c r="VR20" s="1069">
        <v>0.57799999999999996</v>
      </c>
      <c r="VS20" s="1069">
        <v>0.57999999999999996</v>
      </c>
      <c r="VT20" s="1069">
        <v>0.57799999999999996</v>
      </c>
      <c r="VU20" s="1069">
        <v>0.57899999999999996</v>
      </c>
      <c r="VV20" s="1069">
        <v>0.58099999999999996</v>
      </c>
      <c r="VW20" s="1069">
        <v>0.57999999999999996</v>
      </c>
      <c r="VX20" s="1069">
        <f t="shared" si="41"/>
        <v>0.56999999999999995</v>
      </c>
      <c r="VY20" s="1069">
        <v>0.57799999999999996</v>
      </c>
      <c r="VZ20" s="1069">
        <v>0.57999999999999996</v>
      </c>
      <c r="WA20" s="1069">
        <v>0.58299999999999996</v>
      </c>
      <c r="WB20" s="1069">
        <v>0.58199999999999996</v>
      </c>
      <c r="WC20" s="1069"/>
      <c r="WD20" s="1069">
        <v>0.57799999999999996</v>
      </c>
      <c r="WE20" s="1069">
        <v>0.57999999999999996</v>
      </c>
      <c r="WF20" s="1069">
        <v>0.58599999999999997</v>
      </c>
      <c r="WG20" s="1069">
        <v>0.58199999999999996</v>
      </c>
      <c r="WH20" s="1069">
        <v>0.57899999999999996</v>
      </c>
      <c r="WI20" s="1074">
        <v>0.57799999999999996</v>
      </c>
      <c r="WJ20" s="1074">
        <v>0.56999999999999995</v>
      </c>
      <c r="WK20" s="1069">
        <v>0.57799999999999996</v>
      </c>
      <c r="WL20" s="351">
        <f t="shared" si="268"/>
        <v>0.56999999999999995</v>
      </c>
      <c r="WM20" s="1069">
        <v>0.58399999999999996</v>
      </c>
      <c r="WN20" s="1069">
        <v>0.58399999999999996</v>
      </c>
      <c r="WO20" s="1069">
        <v>0.58199999999999996</v>
      </c>
      <c r="WP20" s="1069">
        <v>0.58299999999999996</v>
      </c>
      <c r="WQ20" s="1069">
        <v>0.58599999999999997</v>
      </c>
      <c r="WR20" s="1069"/>
      <c r="WS20" s="1069">
        <v>0.58099999999999996</v>
      </c>
      <c r="WT20" s="351">
        <v>0.58099999999999996</v>
      </c>
      <c r="WU20" s="351">
        <v>0.57799999999999996</v>
      </c>
      <c r="WV20" s="351">
        <v>0.57999999999999996</v>
      </c>
      <c r="WW20" s="351">
        <v>0.57999999999999996</v>
      </c>
      <c r="WX20" s="351">
        <f t="shared" si="42"/>
        <v>0.56999999999999995</v>
      </c>
      <c r="WY20" s="351">
        <v>0.57899999999999996</v>
      </c>
      <c r="WZ20" s="351">
        <v>0.57999999999999996</v>
      </c>
      <c r="XA20" s="351">
        <v>0.57999999999999996</v>
      </c>
      <c r="XB20" s="351">
        <v>0.57699999999999996</v>
      </c>
      <c r="XC20" s="351">
        <v>0.57599999999999996</v>
      </c>
      <c r="XD20" s="351">
        <v>0.57599999999999996</v>
      </c>
      <c r="XE20" s="351">
        <v>0.57699999999999996</v>
      </c>
      <c r="XF20" s="351">
        <v>0.57999999999999996</v>
      </c>
      <c r="XG20" s="351"/>
      <c r="XH20" s="351"/>
      <c r="XI20" s="351">
        <v>0.57999999999999996</v>
      </c>
      <c r="XJ20" s="351">
        <f t="shared" si="43"/>
        <v>0.56999999999999995</v>
      </c>
      <c r="XK20" s="351">
        <v>0.57699999999999996</v>
      </c>
      <c r="XL20" s="351">
        <v>0.57599999999999996</v>
      </c>
      <c r="XM20" s="351"/>
      <c r="XN20" s="351">
        <v>0.57799999999999996</v>
      </c>
      <c r="XO20" s="351">
        <v>0.57999999999999996</v>
      </c>
      <c r="XP20" s="351">
        <v>0.57699999999999996</v>
      </c>
      <c r="XQ20" s="351"/>
      <c r="XR20" s="351">
        <v>0.57699999999999996</v>
      </c>
      <c r="XS20" s="351">
        <v>0.57799999999999996</v>
      </c>
      <c r="XT20" s="351">
        <f t="shared" si="44"/>
        <v>0.56999999999999995</v>
      </c>
      <c r="XU20" s="351">
        <v>0.57899999999999996</v>
      </c>
      <c r="XV20" s="351">
        <v>0.57999999999999996</v>
      </c>
      <c r="XW20" s="351">
        <v>0.57799999999999996</v>
      </c>
      <c r="XX20" s="351"/>
      <c r="XY20" s="351">
        <v>0.57899999999999996</v>
      </c>
      <c r="XZ20" s="351">
        <v>0.57899999999999996</v>
      </c>
      <c r="YA20" s="351">
        <v>0.57599999999999996</v>
      </c>
      <c r="YB20" s="351">
        <v>0.57599999999999996</v>
      </c>
      <c r="YC20" s="351">
        <v>0.57899999999999996</v>
      </c>
      <c r="YD20" s="351">
        <f t="shared" si="45"/>
        <v>0.56999999999999995</v>
      </c>
      <c r="YE20" s="351">
        <v>0.57699999999999996</v>
      </c>
      <c r="YF20" s="351">
        <v>0.58199999999999996</v>
      </c>
      <c r="YG20" s="351">
        <v>0.57899999999999996</v>
      </c>
      <c r="YH20" s="351">
        <v>0.57799999999999996</v>
      </c>
      <c r="YI20" s="351">
        <v>0.57799999999999996</v>
      </c>
      <c r="YJ20" s="351">
        <v>0.58099999999999996</v>
      </c>
      <c r="YK20" s="351"/>
      <c r="YL20" s="351">
        <v>0.58299999999999996</v>
      </c>
      <c r="YM20" s="351">
        <v>0.57699999999999996</v>
      </c>
      <c r="YN20" s="351">
        <v>0.57599999999999996</v>
      </c>
      <c r="YO20" s="351">
        <v>0.58099999999999996</v>
      </c>
      <c r="YP20" s="351">
        <v>0.57899999999999996</v>
      </c>
      <c r="YQ20" s="351">
        <f t="shared" si="280"/>
        <v>0.56999999999999995</v>
      </c>
      <c r="YR20" s="351">
        <v>0.57699999999999996</v>
      </c>
      <c r="YS20" s="351">
        <v>0.57899999999999996</v>
      </c>
      <c r="YT20" s="351">
        <v>0.57999999999999996</v>
      </c>
      <c r="YU20" s="351">
        <v>0.57799999999999996</v>
      </c>
      <c r="YV20" s="351">
        <v>0.58399999999999996</v>
      </c>
      <c r="YW20" s="351"/>
      <c r="YX20" s="351">
        <v>0.58099999999999996</v>
      </c>
      <c r="YY20" s="351">
        <v>0.58299999999999996</v>
      </c>
      <c r="YZ20" s="351">
        <v>0.58899999999999997</v>
      </c>
      <c r="ZA20" s="351">
        <v>0.58199999999999996</v>
      </c>
      <c r="ZB20" s="351">
        <v>0.58299999999999996</v>
      </c>
      <c r="ZC20" s="351"/>
      <c r="ZD20" s="351">
        <v>0.58299999999999996</v>
      </c>
      <c r="ZE20" s="351">
        <f t="shared" si="281"/>
        <v>0.56999999999999995</v>
      </c>
      <c r="ZF20" s="351">
        <v>0.58299999999999996</v>
      </c>
      <c r="ZG20" s="351">
        <v>0.58299999999999996</v>
      </c>
      <c r="ZH20" s="351">
        <v>0.58099999999999996</v>
      </c>
      <c r="ZI20" s="351">
        <v>0.58299999999999996</v>
      </c>
      <c r="ZJ20" s="351">
        <v>0.59099999999999997</v>
      </c>
      <c r="ZK20" s="351">
        <v>0.58799999999999997</v>
      </c>
      <c r="ZL20" s="351">
        <v>0.58299999999999996</v>
      </c>
      <c r="ZM20" s="351">
        <v>0.58499999999999996</v>
      </c>
      <c r="ZN20" s="351">
        <v>0.58599999999999997</v>
      </c>
      <c r="ZO20" s="351">
        <v>0.58299999999999996</v>
      </c>
      <c r="ZP20" s="351">
        <f t="shared" si="48"/>
        <v>0.56999999999999995</v>
      </c>
      <c r="ZQ20" s="351">
        <v>0.58099999999999996</v>
      </c>
      <c r="ZR20" s="351">
        <v>0.58399999999999996</v>
      </c>
      <c r="ZS20" s="351">
        <v>0.58399999999999996</v>
      </c>
      <c r="ZT20" s="351"/>
      <c r="ZU20" s="351">
        <v>0.57599999999999996</v>
      </c>
      <c r="ZV20" s="351">
        <v>0.57799999999999996</v>
      </c>
      <c r="ZW20" s="351">
        <v>0.58199999999999996</v>
      </c>
      <c r="ZX20" s="351">
        <v>0.58199999999999996</v>
      </c>
      <c r="ZY20" s="351">
        <v>0.58799999999999997</v>
      </c>
      <c r="ZZ20" s="351">
        <v>0.58599999999999997</v>
      </c>
      <c r="AAA20" s="351">
        <f t="shared" si="49"/>
        <v>0.56999999999999995</v>
      </c>
      <c r="AAB20" s="351">
        <v>0.58499999999999996</v>
      </c>
      <c r="AAC20" s="351"/>
      <c r="AAD20" s="351">
        <v>0.58599999999999997</v>
      </c>
      <c r="AAE20" s="351">
        <v>0.58599999999999997</v>
      </c>
      <c r="AAF20" s="351">
        <v>0.58599999999999997</v>
      </c>
      <c r="AAG20" s="351">
        <v>0.58499999999999996</v>
      </c>
      <c r="AAH20" s="351">
        <v>0.58599999999999997</v>
      </c>
      <c r="AAI20" s="351">
        <v>0.58499999999999996</v>
      </c>
      <c r="AAJ20" s="351">
        <v>0.58599999999999997</v>
      </c>
      <c r="AAK20" s="351">
        <v>0.58299999999999996</v>
      </c>
      <c r="AAL20" s="351">
        <v>0.58199999999999996</v>
      </c>
      <c r="AAM20" s="351">
        <v>0.58199999999999996</v>
      </c>
      <c r="AAN20" s="351">
        <v>0.57799999999999996</v>
      </c>
      <c r="AAO20" s="351">
        <f t="shared" si="50"/>
        <v>0.56999999999999995</v>
      </c>
      <c r="AAP20" s="351">
        <v>0.57999999999999996</v>
      </c>
      <c r="AAQ20" s="351">
        <v>0.58399999999999996</v>
      </c>
      <c r="AAR20" s="351">
        <v>0.57999999999999996</v>
      </c>
      <c r="AAS20" s="351">
        <v>0.59</v>
      </c>
      <c r="AAT20" s="351"/>
      <c r="AAU20" s="351">
        <v>0.57999999999999996</v>
      </c>
      <c r="AAV20" s="351">
        <v>0.58899999999999997</v>
      </c>
      <c r="AAW20" s="351">
        <v>0.58499999999999996</v>
      </c>
      <c r="AAX20" s="351">
        <v>0.58899999999999997</v>
      </c>
      <c r="AAY20" s="351">
        <v>0.58599999999999997</v>
      </c>
      <c r="AAZ20" s="351">
        <v>0.58599999999999997</v>
      </c>
      <c r="ABA20" s="351">
        <v>0.58799999999999997</v>
      </c>
      <c r="ABB20" s="351">
        <f t="shared" si="51"/>
        <v>0.56999999999999995</v>
      </c>
      <c r="ABC20" s="351">
        <v>0.58799999999999997</v>
      </c>
      <c r="ABD20" s="351">
        <v>0.59099999999999997</v>
      </c>
      <c r="ABE20" s="351">
        <v>0.59</v>
      </c>
      <c r="ABF20" s="351"/>
      <c r="ABG20" s="351">
        <v>0.58799999999999997</v>
      </c>
      <c r="ABH20" s="351">
        <v>0.58499999999999996</v>
      </c>
      <c r="ABI20" s="351">
        <v>0.58599999999999997</v>
      </c>
      <c r="ABJ20" s="351">
        <v>0.59099999999999997</v>
      </c>
      <c r="ABK20" s="351">
        <v>0.58799999999999997</v>
      </c>
      <c r="ABL20" s="351">
        <v>0.58599999999999997</v>
      </c>
      <c r="ABM20" s="351">
        <v>0.58699999999999997</v>
      </c>
      <c r="ABN20" s="351">
        <v>0.59099999999999997</v>
      </c>
      <c r="ABO20" s="351"/>
      <c r="ABP20" s="351">
        <v>0.58899999999999997</v>
      </c>
      <c r="ABQ20" s="351">
        <v>0.58799999999999997</v>
      </c>
      <c r="ABR20" s="351">
        <v>0.58499999999999996</v>
      </c>
      <c r="ABS20" s="351"/>
      <c r="ABT20" s="351">
        <v>0.59099999999999997</v>
      </c>
      <c r="ABU20" s="351">
        <v>0.58099999999999996</v>
      </c>
      <c r="ABV20" s="351">
        <v>0.58599999999999997</v>
      </c>
      <c r="ABW20" s="351">
        <v>0.58799999999999997</v>
      </c>
      <c r="ABX20" s="351">
        <v>0.57999999999999996</v>
      </c>
      <c r="ABY20" s="351">
        <v>0.58599999999999997</v>
      </c>
      <c r="ABZ20" s="351">
        <v>0.58299999999999996</v>
      </c>
      <c r="ACA20" s="351"/>
      <c r="ACB20" s="351">
        <v>0.58499999999999996</v>
      </c>
      <c r="ACC20" s="351">
        <v>0.58399999999999996</v>
      </c>
      <c r="ACD20" s="351">
        <v>0.58699999999999997</v>
      </c>
      <c r="ACE20" s="351">
        <f t="shared" si="52"/>
        <v>0.56999999999999995</v>
      </c>
      <c r="ACF20" s="351">
        <v>0.58199999999999996</v>
      </c>
      <c r="ACG20" s="351">
        <v>0.59199999999999997</v>
      </c>
      <c r="ACH20" s="351">
        <v>0.58399999999999996</v>
      </c>
      <c r="ACI20" s="351">
        <v>0.58099999999999996</v>
      </c>
      <c r="ACJ20" s="351">
        <v>0.58699999999999997</v>
      </c>
      <c r="ACK20" s="351">
        <f t="shared" si="53"/>
        <v>0.56999999999999995</v>
      </c>
      <c r="ACL20" s="48">
        <v>0.63900000000000001</v>
      </c>
      <c r="ACM20" s="48">
        <v>0.63200000000000001</v>
      </c>
      <c r="ACN20" s="48">
        <v>0.625</v>
      </c>
      <c r="ACO20" s="48">
        <v>0.63700000000000001</v>
      </c>
      <c r="ACP20" s="48"/>
      <c r="ACQ20" s="48">
        <v>0.626</v>
      </c>
      <c r="ACR20" s="47">
        <v>0.63700000000000001</v>
      </c>
      <c r="ACS20" s="47">
        <v>0.627</v>
      </c>
      <c r="ACT20" s="47">
        <v>0.64</v>
      </c>
      <c r="ACU20" s="47">
        <v>0.622</v>
      </c>
      <c r="ACV20" s="47">
        <v>0.62</v>
      </c>
      <c r="ACW20" s="47"/>
      <c r="ACX20" s="47">
        <v>0.61699999999999999</v>
      </c>
      <c r="ACY20" s="47">
        <v>0.621</v>
      </c>
      <c r="ACZ20" s="351">
        <f t="shared" si="54"/>
        <v>0.56999999999999995</v>
      </c>
      <c r="ADA20" s="47"/>
      <c r="ADB20" s="5">
        <f t="shared" si="55"/>
        <v>8.94736842105264E-2</v>
      </c>
      <c r="ADC20" s="1075"/>
      <c r="ADD20" s="1075">
        <v>0.48299999999999998</v>
      </c>
      <c r="ADE20" s="1075">
        <v>0.49399999999999999</v>
      </c>
      <c r="ADF20" s="1075">
        <v>0.496</v>
      </c>
      <c r="ADG20" s="1075">
        <v>0.48199999999999998</v>
      </c>
      <c r="ADH20" s="1075">
        <v>0.48</v>
      </c>
      <c r="ADI20" s="1075">
        <v>0.5</v>
      </c>
      <c r="ADJ20" s="1075">
        <v>0.47499999999999998</v>
      </c>
      <c r="ADK20" s="1075">
        <v>0.48099999999999998</v>
      </c>
      <c r="ADL20" s="1075">
        <v>0.47799999999999998</v>
      </c>
      <c r="ADM20" s="1075">
        <v>0.47</v>
      </c>
      <c r="ADN20" s="1075">
        <v>0.47499999999999998</v>
      </c>
      <c r="ADO20" s="1075">
        <v>0.47799999999999998</v>
      </c>
      <c r="ADP20" s="1075">
        <v>0.47599999999999998</v>
      </c>
      <c r="ADQ20" s="1075">
        <v>0.47699999999999998</v>
      </c>
      <c r="ADR20" s="1075">
        <v>0.47599999999999998</v>
      </c>
      <c r="ADS20" s="1075">
        <f t="shared" si="245"/>
        <v>0.47499999999999998</v>
      </c>
      <c r="ADT20" s="1075">
        <v>0.47699999999999998</v>
      </c>
      <c r="ADU20" s="1075">
        <v>0.48799999999999999</v>
      </c>
      <c r="ADV20" s="1075">
        <v>0.48299999999999998</v>
      </c>
      <c r="ADW20" s="1075"/>
      <c r="ADX20" s="1075">
        <v>0.51300000000000001</v>
      </c>
      <c r="ADY20" s="1075">
        <v>0.48399999999999999</v>
      </c>
      <c r="ADZ20" s="1075">
        <v>0.47899999999999998</v>
      </c>
      <c r="AEA20" s="1075">
        <v>0.48199999999999998</v>
      </c>
      <c r="AEB20" s="1075">
        <v>0.48199999999999998</v>
      </c>
      <c r="AEC20" s="1075">
        <v>0.48099999999999998</v>
      </c>
      <c r="AED20" s="1075">
        <v>0.47799999999999998</v>
      </c>
      <c r="AEE20" s="1075">
        <v>0.48099999999999998</v>
      </c>
      <c r="AEF20" s="1075"/>
      <c r="AEG20" s="1075">
        <v>0.47699999999999998</v>
      </c>
      <c r="AEH20" s="1075">
        <v>0.48099999999999998</v>
      </c>
      <c r="AEI20" s="1075">
        <v>0.48299999999999998</v>
      </c>
      <c r="AEJ20" s="1069">
        <f t="shared" si="246"/>
        <v>0.47499999999999998</v>
      </c>
      <c r="AEK20" s="1075">
        <v>0.47799999999999998</v>
      </c>
      <c r="AEL20" s="1075">
        <v>0.47799999999999998</v>
      </c>
      <c r="AEM20" s="1075">
        <v>0.48599999999999999</v>
      </c>
      <c r="AEN20" s="1075">
        <v>0.47799999999999998</v>
      </c>
      <c r="AEO20" s="1075"/>
      <c r="AEP20" s="1075">
        <v>0.49299999999999999</v>
      </c>
      <c r="AEQ20" s="1075">
        <v>0.48599999999999999</v>
      </c>
      <c r="AER20" s="1075">
        <v>0.48299999999999998</v>
      </c>
      <c r="AES20" s="1075">
        <v>0.48499999999999999</v>
      </c>
      <c r="AET20" s="1075">
        <v>0.48299999999999998</v>
      </c>
      <c r="AEU20" s="1075">
        <v>0.48</v>
      </c>
      <c r="AEV20" s="1075">
        <v>0.48</v>
      </c>
      <c r="AEW20" s="1075">
        <v>0.47499999999999998</v>
      </c>
      <c r="AEX20" s="351">
        <f t="shared" si="269"/>
        <v>0.47499999999999998</v>
      </c>
      <c r="AEY20" s="1075">
        <v>0.48</v>
      </c>
      <c r="AEZ20" s="1075">
        <v>0.47699999999999998</v>
      </c>
      <c r="AFA20" s="1075">
        <v>0.48</v>
      </c>
      <c r="AFB20" s="1075">
        <v>0.48699999999999999</v>
      </c>
      <c r="AFC20" s="1075">
        <v>0.48099999999999998</v>
      </c>
      <c r="AFD20" s="1075">
        <v>0.48299999999999998</v>
      </c>
      <c r="AFE20" s="351">
        <v>0.48299999999999998</v>
      </c>
      <c r="AFF20" s="351"/>
      <c r="AFG20" s="351">
        <v>0.47899999999999998</v>
      </c>
      <c r="AFH20" s="351">
        <v>0.48199999999999998</v>
      </c>
      <c r="AFI20" s="351">
        <v>0.49</v>
      </c>
      <c r="AFJ20" s="351">
        <f t="shared" si="57"/>
        <v>0.47499999999999998</v>
      </c>
      <c r="AFK20" s="351">
        <v>0.47799999999999998</v>
      </c>
      <c r="AFL20" s="351">
        <v>0.48199999999999998</v>
      </c>
      <c r="AFM20" s="351">
        <v>0.47499999999999998</v>
      </c>
      <c r="AFN20" s="351"/>
      <c r="AFO20" s="351">
        <v>0.47299999999999998</v>
      </c>
      <c r="AFP20" s="351">
        <v>0.47499999999999998</v>
      </c>
      <c r="AFQ20" s="351">
        <v>0.47699999999999998</v>
      </c>
      <c r="AFR20" s="351">
        <v>0.47299999999999998</v>
      </c>
      <c r="AFS20" s="351">
        <v>0.47599999999999998</v>
      </c>
      <c r="AFT20" s="351"/>
      <c r="AFU20" s="351">
        <v>0.48</v>
      </c>
      <c r="AFV20" s="351">
        <f t="shared" si="58"/>
        <v>0.47499999999999998</v>
      </c>
      <c r="AFW20" s="351">
        <v>0.47599999999999998</v>
      </c>
      <c r="AFX20" s="351">
        <v>0.47499999999999998</v>
      </c>
      <c r="AFY20" s="351">
        <v>0.47599999999999998</v>
      </c>
      <c r="AFZ20" s="351"/>
      <c r="AGA20" s="351">
        <v>0.47499999999999998</v>
      </c>
      <c r="AGB20" s="351">
        <v>0.47499999999999998</v>
      </c>
      <c r="AGC20" s="351">
        <v>0.47499999999999998</v>
      </c>
      <c r="AGD20" s="351">
        <v>0.47599999999999998</v>
      </c>
      <c r="AGE20" s="351">
        <f t="shared" si="59"/>
        <v>0.47499999999999998</v>
      </c>
      <c r="AGF20" s="351">
        <v>0.47599999999999998</v>
      </c>
      <c r="AGG20" s="351">
        <v>0.47499999999999998</v>
      </c>
      <c r="AGH20" s="351"/>
      <c r="AGI20" s="351">
        <v>0.499</v>
      </c>
      <c r="AGJ20" s="351">
        <v>0.5</v>
      </c>
      <c r="AGK20" s="351">
        <v>0.499</v>
      </c>
      <c r="AGL20" s="351"/>
      <c r="AGM20" s="351">
        <v>0.501</v>
      </c>
      <c r="AGN20" s="351">
        <v>0.5</v>
      </c>
      <c r="AGO20" s="351">
        <v>0.47699999999999998</v>
      </c>
      <c r="AGP20" s="351">
        <f t="shared" si="60"/>
        <v>0.47499999999999998</v>
      </c>
      <c r="AGQ20" s="351">
        <v>0.499</v>
      </c>
      <c r="AGR20" s="351">
        <v>0.505</v>
      </c>
      <c r="AGS20" s="351">
        <v>0.503</v>
      </c>
      <c r="AGT20" s="351">
        <v>0.503</v>
      </c>
      <c r="AGU20" s="351">
        <v>0.504</v>
      </c>
      <c r="AGV20" s="351">
        <v>0.504</v>
      </c>
      <c r="AGW20" s="351">
        <v>0.497</v>
      </c>
      <c r="AGX20" s="351"/>
      <c r="AGY20" s="351">
        <v>0.499</v>
      </c>
      <c r="AGZ20" s="351">
        <v>0.5</v>
      </c>
      <c r="AHA20" s="351">
        <v>0.57899999999999996</v>
      </c>
      <c r="AHB20" s="351">
        <v>0.502</v>
      </c>
      <c r="AHC20" s="351">
        <f t="shared" si="282"/>
        <v>0.47499999999999998</v>
      </c>
      <c r="AHD20" s="351">
        <v>0.502</v>
      </c>
      <c r="AHE20" s="351">
        <v>0.502</v>
      </c>
      <c r="AHF20" s="351">
        <v>0.495</v>
      </c>
      <c r="AHG20" s="351"/>
      <c r="AHH20" s="351">
        <v>0.5</v>
      </c>
      <c r="AHI20" s="351">
        <v>0.501</v>
      </c>
      <c r="AHJ20" s="351">
        <v>0.503</v>
      </c>
      <c r="AHK20" s="351">
        <v>0.504</v>
      </c>
      <c r="AHL20" s="351">
        <v>0.499</v>
      </c>
      <c r="AHM20" s="351">
        <v>0.504</v>
      </c>
      <c r="AHN20" s="351">
        <v>0.50800000000000001</v>
      </c>
      <c r="AHO20" s="351">
        <v>0.51400000000000001</v>
      </c>
      <c r="AHP20" s="351">
        <f t="shared" si="283"/>
        <v>0.47499999999999998</v>
      </c>
      <c r="AHQ20" s="351">
        <v>0.50900000000000001</v>
      </c>
      <c r="AHR20" s="351">
        <v>0.505</v>
      </c>
      <c r="AHS20" s="351">
        <v>0.505</v>
      </c>
      <c r="AHT20" s="351">
        <v>0.50600000000000001</v>
      </c>
      <c r="AHU20" s="351">
        <v>0.505</v>
      </c>
      <c r="AHV20" s="351">
        <v>0.505</v>
      </c>
      <c r="AHW20" s="351">
        <v>0.51100000000000001</v>
      </c>
      <c r="AHX20" s="351"/>
      <c r="AHY20" s="351">
        <v>0.505</v>
      </c>
      <c r="AHZ20" s="351">
        <v>0.50600000000000001</v>
      </c>
      <c r="AIA20" s="351">
        <v>0.51400000000000001</v>
      </c>
      <c r="AIB20" s="351">
        <f t="shared" si="63"/>
        <v>0.47499999999999998</v>
      </c>
      <c r="AIC20" s="351"/>
      <c r="AID20" s="351">
        <v>0.50800000000000001</v>
      </c>
      <c r="AIE20" s="351">
        <v>0.50600000000000001</v>
      </c>
      <c r="AIF20" s="351">
        <v>0.50800000000000001</v>
      </c>
      <c r="AIG20" s="351">
        <v>0.50600000000000001</v>
      </c>
      <c r="AIH20" s="351">
        <v>0.50700000000000001</v>
      </c>
      <c r="AII20" s="351">
        <v>0.505</v>
      </c>
      <c r="AIJ20" s="351"/>
      <c r="AIK20" s="351">
        <v>0.505</v>
      </c>
      <c r="AIL20" s="351">
        <v>0.50700000000000001</v>
      </c>
      <c r="AIM20" s="351">
        <v>0.504</v>
      </c>
      <c r="AIN20" s="351">
        <f t="shared" si="64"/>
        <v>0.47499999999999998</v>
      </c>
      <c r="AIO20" s="351"/>
      <c r="AIP20" s="351">
        <v>0.50800000000000001</v>
      </c>
      <c r="AIQ20" s="351">
        <v>0.50900000000000001</v>
      </c>
      <c r="AIR20" s="351">
        <v>0.50900000000000001</v>
      </c>
      <c r="AIS20" s="351">
        <v>0.50600000000000001</v>
      </c>
      <c r="AIT20" s="351">
        <v>0.505</v>
      </c>
      <c r="AIU20" s="351">
        <v>0.50700000000000001</v>
      </c>
      <c r="AIV20" s="351">
        <v>0.50600000000000001</v>
      </c>
      <c r="AIW20" s="351">
        <v>0.505</v>
      </c>
      <c r="AIX20" s="351"/>
      <c r="AIY20" s="351">
        <v>0.505</v>
      </c>
      <c r="AIZ20" s="351">
        <v>0.50600000000000001</v>
      </c>
      <c r="AJA20" s="351"/>
      <c r="AJB20" s="351">
        <v>0.50600000000000001</v>
      </c>
      <c r="AJC20" s="351">
        <v>0.51400000000000001</v>
      </c>
      <c r="AJD20" s="351">
        <f t="shared" si="65"/>
        <v>0.47499999999999998</v>
      </c>
      <c r="AJE20" s="351">
        <v>0.51</v>
      </c>
      <c r="AJF20" s="351">
        <v>0.50800000000000001</v>
      </c>
      <c r="AJG20" s="351">
        <v>0.51</v>
      </c>
      <c r="AJH20" s="351"/>
      <c r="AJI20" s="351">
        <v>0.50700000000000001</v>
      </c>
      <c r="AJJ20" s="351">
        <v>0.51</v>
      </c>
      <c r="AJK20" s="351">
        <v>0.51</v>
      </c>
      <c r="AJL20" s="351">
        <v>0.503</v>
      </c>
      <c r="AJM20" s="351">
        <v>0.5</v>
      </c>
      <c r="AJN20" s="351"/>
      <c r="AJO20" s="351">
        <v>0.50700000000000001</v>
      </c>
      <c r="AJP20" s="351">
        <v>0.50700000000000001</v>
      </c>
      <c r="AJQ20" s="351">
        <v>0.504</v>
      </c>
      <c r="AJR20" s="351">
        <f t="shared" si="66"/>
        <v>0.47499999999999998</v>
      </c>
      <c r="AJS20" s="351">
        <v>0.495</v>
      </c>
      <c r="AJT20" s="351"/>
      <c r="AJU20" s="351">
        <v>0.504</v>
      </c>
      <c r="AJV20" s="351">
        <v>0.50700000000000001</v>
      </c>
      <c r="AJW20" s="351"/>
      <c r="AJX20" s="351">
        <v>0.50900000000000001</v>
      </c>
      <c r="AJY20" s="351">
        <v>0.503</v>
      </c>
      <c r="AJZ20" s="351">
        <v>0.501</v>
      </c>
      <c r="AKA20" s="351">
        <v>0.495</v>
      </c>
      <c r="AKB20" s="351">
        <v>0.505</v>
      </c>
      <c r="AKC20" s="351">
        <v>0.502</v>
      </c>
      <c r="AKD20" s="351">
        <v>0.5</v>
      </c>
      <c r="AKE20" s="351">
        <v>0.50600000000000001</v>
      </c>
      <c r="AKF20" s="351">
        <v>0.503</v>
      </c>
      <c r="AKG20" s="351">
        <v>0.501</v>
      </c>
      <c r="AKH20" s="351">
        <v>0.501</v>
      </c>
      <c r="AKI20" s="351">
        <v>0.5</v>
      </c>
      <c r="AKJ20" s="351">
        <v>0.50600000000000001</v>
      </c>
      <c r="AKK20" s="351">
        <v>0.502</v>
      </c>
      <c r="AKL20" s="351">
        <v>0.502</v>
      </c>
      <c r="AKM20" s="351">
        <v>0.504</v>
      </c>
      <c r="AKN20" s="351"/>
      <c r="AKO20" s="351">
        <v>0.502</v>
      </c>
      <c r="AKP20" s="351">
        <v>0.504</v>
      </c>
      <c r="AKQ20" s="351">
        <v>0.502</v>
      </c>
      <c r="AKR20" s="351">
        <v>0.503</v>
      </c>
      <c r="AKS20" s="351">
        <v>0.49399999999999999</v>
      </c>
      <c r="AKT20" s="351">
        <f t="shared" si="67"/>
        <v>0.47499999999999998</v>
      </c>
      <c r="AKU20" s="351">
        <v>0.502</v>
      </c>
      <c r="AKV20" s="351">
        <v>0.501</v>
      </c>
      <c r="AKW20" s="351">
        <v>0.50800000000000001</v>
      </c>
      <c r="AKX20" s="351">
        <v>0.51200000000000001</v>
      </c>
      <c r="AKY20" s="351">
        <v>0.503</v>
      </c>
      <c r="AKZ20" s="351">
        <f t="shared" si="68"/>
        <v>0.47499999999999998</v>
      </c>
      <c r="ALA20" s="48">
        <v>0.53300000000000003</v>
      </c>
      <c r="ALB20" s="48"/>
      <c r="ALC20" s="48">
        <v>0.53100000000000003</v>
      </c>
      <c r="ALD20" s="48">
        <v>0.54300000000000004</v>
      </c>
      <c r="ALE20" s="48">
        <v>0.52500000000000002</v>
      </c>
      <c r="ALF20" s="48">
        <v>0.52500000000000002</v>
      </c>
      <c r="ALG20" s="48">
        <v>0.52500000000000002</v>
      </c>
      <c r="ALH20" s="48">
        <v>0.53100000000000003</v>
      </c>
      <c r="ALI20" s="48">
        <v>0.53700000000000003</v>
      </c>
      <c r="ALJ20" s="48">
        <v>0.53</v>
      </c>
      <c r="ALK20" s="48">
        <v>0.54</v>
      </c>
      <c r="ALL20" s="48">
        <v>0.53800000000000003</v>
      </c>
      <c r="ALM20" s="48">
        <v>0.53300000000000003</v>
      </c>
      <c r="ALN20" s="351">
        <f t="shared" si="69"/>
        <v>0.47499999999999998</v>
      </c>
      <c r="ALO20" s="48">
        <v>0.53300000000000003</v>
      </c>
      <c r="ALP20" s="351">
        <v>0.53700000000000003</v>
      </c>
      <c r="ALQ20" s="57"/>
      <c r="ALR20" s="57">
        <v>0.53500000000000003</v>
      </c>
      <c r="ALS20" s="57">
        <v>0.52600000000000002</v>
      </c>
      <c r="ALT20" s="57">
        <f t="shared" si="70"/>
        <v>0.47499999999999998</v>
      </c>
      <c r="ALU20" s="57"/>
      <c r="ALV20" s="1165">
        <f t="shared" si="71"/>
        <v>-1</v>
      </c>
      <c r="ALW20" s="1075"/>
      <c r="ALX20" s="1075">
        <v>0.57299999999999995</v>
      </c>
      <c r="ALY20" s="1075"/>
      <c r="ALZ20" s="1075">
        <v>0.57899999999999996</v>
      </c>
      <c r="AMA20" s="1075">
        <v>0.60099999999999998</v>
      </c>
      <c r="AMB20" s="1075">
        <v>0.57899999999999996</v>
      </c>
      <c r="AMC20" s="1075">
        <v>0.57299999999999995</v>
      </c>
      <c r="AMD20" s="1075">
        <v>0.57499999999999996</v>
      </c>
      <c r="AME20" s="1075">
        <v>0.57399999999999995</v>
      </c>
      <c r="AMF20" s="1075">
        <v>0.57499999999999996</v>
      </c>
      <c r="AMG20" s="1075">
        <v>0.57899999999999996</v>
      </c>
      <c r="AMH20" s="1075">
        <v>0.56999999999999995</v>
      </c>
      <c r="AMI20" s="1075">
        <v>0.57299999999999995</v>
      </c>
      <c r="AMJ20" s="1075">
        <v>0.57199999999999995</v>
      </c>
      <c r="AMK20" s="1075">
        <v>0.57399999999999995</v>
      </c>
      <c r="AML20" s="1075">
        <v>0.56799999999999995</v>
      </c>
      <c r="AMM20" s="1075">
        <v>0.57599999999999996</v>
      </c>
      <c r="AMN20" s="1075">
        <f t="shared" si="72"/>
        <v>0.57399999999999995</v>
      </c>
      <c r="AMO20" s="1075">
        <v>0.57499999999999996</v>
      </c>
      <c r="AMP20" s="1075"/>
      <c r="AMQ20" s="1075">
        <v>0.58099999999999996</v>
      </c>
      <c r="AMR20" s="1075">
        <v>0.58299999999999996</v>
      </c>
      <c r="AMS20" s="1075">
        <v>0.59099999999999997</v>
      </c>
      <c r="AMT20" s="1075">
        <v>0.58499999999999996</v>
      </c>
      <c r="AMU20" s="1075">
        <v>0.58599999999999997</v>
      </c>
      <c r="AMV20" s="1075">
        <v>0.57999999999999996</v>
      </c>
      <c r="AMW20" s="1076">
        <v>0.57999999999999996</v>
      </c>
      <c r="AMX20" s="1076">
        <v>0.58099999999999996</v>
      </c>
      <c r="AMY20" s="1076">
        <v>0.57999999999999996</v>
      </c>
      <c r="AMZ20" s="1076">
        <v>0.58199999999999996</v>
      </c>
      <c r="ANA20" s="1076"/>
      <c r="ANB20" s="1076">
        <v>0.58099999999999996</v>
      </c>
      <c r="ANC20" s="1076">
        <v>0.58199999999999996</v>
      </c>
      <c r="AND20" s="1069">
        <f t="shared" si="73"/>
        <v>0.57399999999999995</v>
      </c>
      <c r="ANE20" s="1076">
        <v>0.58499999999999996</v>
      </c>
      <c r="ANF20" s="1076">
        <v>0.58499999999999996</v>
      </c>
      <c r="ANG20" s="1076">
        <v>0.58599999999999997</v>
      </c>
      <c r="ANH20" s="1076">
        <v>0.58699999999999997</v>
      </c>
      <c r="ANI20" s="1076">
        <v>0.58699999999999997</v>
      </c>
      <c r="ANJ20" s="1076">
        <v>0.59199999999999997</v>
      </c>
      <c r="ANK20" s="1076"/>
      <c r="ANL20" s="1076">
        <v>0.58699999999999997</v>
      </c>
      <c r="ANM20" s="1076">
        <v>0.58699999999999997</v>
      </c>
      <c r="ANN20" s="1076">
        <v>0.58499999999999996</v>
      </c>
      <c r="ANO20" s="1076">
        <v>0.59099999999999997</v>
      </c>
      <c r="ANP20" s="1076">
        <v>0.57399999999999995</v>
      </c>
      <c r="ANQ20" s="1076">
        <v>0.59099999999999997</v>
      </c>
      <c r="ANR20" s="351">
        <f t="shared" si="270"/>
        <v>0.57399999999999995</v>
      </c>
      <c r="ANS20" s="1076">
        <v>0.58799999999999997</v>
      </c>
      <c r="ANT20" s="1076">
        <v>0.58899999999999997</v>
      </c>
      <c r="ANU20" s="1076">
        <v>0.59299999999999997</v>
      </c>
      <c r="ANV20" s="1076">
        <v>0.59</v>
      </c>
      <c r="ANW20" s="1076">
        <v>0.58699999999999997</v>
      </c>
      <c r="ANX20" s="1076">
        <v>0.58899999999999997</v>
      </c>
      <c r="ANY20" s="351">
        <v>0.58599999999999997</v>
      </c>
      <c r="ANZ20" s="351"/>
      <c r="AOA20" s="351">
        <v>0.59199999999999997</v>
      </c>
      <c r="AOB20" s="351">
        <v>0.58799999999999997</v>
      </c>
      <c r="AOC20" s="351">
        <v>0.59</v>
      </c>
      <c r="AOD20" s="351">
        <f t="shared" si="74"/>
        <v>0.57399999999999995</v>
      </c>
      <c r="AOE20" s="351">
        <v>0.58199999999999996</v>
      </c>
      <c r="AOF20" s="351">
        <v>0.58199999999999996</v>
      </c>
      <c r="AOG20" s="351">
        <v>0.58299999999999996</v>
      </c>
      <c r="AOH20" s="351">
        <v>0.58499999999999996</v>
      </c>
      <c r="AOI20" s="351"/>
      <c r="AOJ20" s="351">
        <v>0.58299999999999996</v>
      </c>
      <c r="AOK20" s="351">
        <v>0.58299999999999996</v>
      </c>
      <c r="AOL20" s="351">
        <v>0.58299999999999996</v>
      </c>
      <c r="AOM20" s="351">
        <v>0.58299999999999996</v>
      </c>
      <c r="AON20" s="351"/>
      <c r="AOO20" s="351">
        <v>0.59</v>
      </c>
      <c r="AOP20" s="351">
        <f t="shared" si="75"/>
        <v>0.57399999999999995</v>
      </c>
      <c r="AOQ20" s="351">
        <v>0.58399999999999996</v>
      </c>
      <c r="AOR20" s="351">
        <v>0.58299999999999996</v>
      </c>
      <c r="AOS20" s="351"/>
      <c r="AOT20" s="351">
        <v>0.58199999999999996</v>
      </c>
      <c r="AOU20" s="351">
        <v>0.58599999999999997</v>
      </c>
      <c r="AOV20" s="351">
        <v>0.58299999999999996</v>
      </c>
      <c r="AOW20" s="351">
        <v>0.58299999999999996</v>
      </c>
      <c r="AOX20" s="351"/>
      <c r="AOY20" s="351">
        <v>0.58399999999999996</v>
      </c>
      <c r="AOZ20" s="351">
        <f t="shared" si="76"/>
        <v>0.57399999999999995</v>
      </c>
      <c r="APA20" s="351">
        <v>0.58299999999999996</v>
      </c>
      <c r="APB20" s="351">
        <v>0.58199999999999996</v>
      </c>
      <c r="APC20" s="351">
        <v>0.58299999999999996</v>
      </c>
      <c r="APD20" s="351">
        <v>0.58199999999999996</v>
      </c>
      <c r="APE20" s="351">
        <v>0.58099999999999996</v>
      </c>
      <c r="APF20" s="351"/>
      <c r="APG20" s="351">
        <v>0.58299999999999996</v>
      </c>
      <c r="APH20" s="351">
        <v>0.58199999999999996</v>
      </c>
      <c r="API20" s="351">
        <v>0.58399999999999996</v>
      </c>
      <c r="APJ20" s="351">
        <f t="shared" si="77"/>
        <v>0.57399999999999995</v>
      </c>
      <c r="APK20" s="351">
        <v>0.58299999999999996</v>
      </c>
      <c r="APL20" s="351">
        <v>0.59199999999999997</v>
      </c>
      <c r="APM20" s="351">
        <v>0.58799999999999997</v>
      </c>
      <c r="APN20" s="351"/>
      <c r="APO20" s="351">
        <v>0.58399999999999996</v>
      </c>
      <c r="APP20" s="351">
        <v>0.58499999999999996</v>
      </c>
      <c r="APQ20" s="351">
        <v>0.58099999999999996</v>
      </c>
      <c r="APR20" s="351">
        <v>0.58499999999999996</v>
      </c>
      <c r="APS20" s="351"/>
      <c r="APT20" s="351">
        <v>0.58399999999999996</v>
      </c>
      <c r="APU20" s="351">
        <v>0.58399999999999996</v>
      </c>
      <c r="APV20" s="351">
        <v>0.58499999999999996</v>
      </c>
      <c r="APW20" s="351">
        <v>0.58399999999999996</v>
      </c>
      <c r="APX20" s="351">
        <f t="shared" si="284"/>
        <v>0.57399999999999995</v>
      </c>
      <c r="APY20" s="351">
        <v>0.58499999999999996</v>
      </c>
      <c r="APZ20" s="351">
        <v>0.58299999999999996</v>
      </c>
      <c r="AQA20" s="351">
        <v>0.58299999999999996</v>
      </c>
      <c r="AQB20" s="351"/>
      <c r="AQC20" s="351">
        <v>0.58199999999999996</v>
      </c>
      <c r="AQD20" s="351">
        <v>0.58299999999999996</v>
      </c>
      <c r="AQE20" s="351">
        <v>0.58699999999999997</v>
      </c>
      <c r="AQF20" s="351">
        <v>0.58899999999999997</v>
      </c>
      <c r="AQG20" s="351">
        <v>0.58699999999999997</v>
      </c>
      <c r="AQH20" s="351">
        <v>0.58799999999999997</v>
      </c>
      <c r="AQI20" s="351">
        <v>0.58499999999999996</v>
      </c>
      <c r="AQJ20" s="351">
        <v>0.58399999999999996</v>
      </c>
      <c r="AQK20" s="351">
        <f t="shared" si="285"/>
        <v>0.57399999999999995</v>
      </c>
      <c r="AQL20" s="351">
        <v>0.59</v>
      </c>
      <c r="AQM20" s="351">
        <v>0.58299999999999996</v>
      </c>
      <c r="AQN20" s="351">
        <v>0.58699999999999997</v>
      </c>
      <c r="AQO20" s="351">
        <v>0.58399999999999996</v>
      </c>
      <c r="AQP20" s="351"/>
      <c r="AQQ20" s="351">
        <v>0.59599999999999997</v>
      </c>
      <c r="AQR20" s="351">
        <v>0.58399999999999996</v>
      </c>
      <c r="AQS20" s="351">
        <v>0.58599999999999997</v>
      </c>
      <c r="AQT20" s="351">
        <v>0.58899999999999997</v>
      </c>
      <c r="AQU20" s="351">
        <v>0.59199999999999997</v>
      </c>
      <c r="AQV20" s="351">
        <v>0.58399999999999996</v>
      </c>
      <c r="AQW20" s="351">
        <f t="shared" si="80"/>
        <v>0.57399999999999995</v>
      </c>
      <c r="AQX20" s="351">
        <v>0.59199999999999997</v>
      </c>
      <c r="AQY20" s="351">
        <v>0.58799999999999997</v>
      </c>
      <c r="AQZ20" s="351"/>
      <c r="ARA20" s="351">
        <v>0.58299999999999996</v>
      </c>
      <c r="ARB20" s="351">
        <v>0.58699999999999997</v>
      </c>
      <c r="ARC20" s="351">
        <v>0.58699999999999997</v>
      </c>
      <c r="ARD20" s="351">
        <v>0.58699999999999997</v>
      </c>
      <c r="ARE20" s="351">
        <v>0.58699999999999997</v>
      </c>
      <c r="ARF20" s="351">
        <v>0.58899999999999997</v>
      </c>
      <c r="ARG20" s="351">
        <v>0.58499999999999996</v>
      </c>
      <c r="ARH20" s="351">
        <f t="shared" si="81"/>
        <v>0.57399999999999995</v>
      </c>
      <c r="ARI20" s="351">
        <v>0.58799999999999997</v>
      </c>
      <c r="ARJ20" s="351">
        <v>0.59199999999999997</v>
      </c>
      <c r="ARK20" s="351">
        <v>0.58499999999999996</v>
      </c>
      <c r="ARL20" s="351">
        <v>0.59099999999999997</v>
      </c>
      <c r="ARM20" s="351">
        <v>0.59199999999999997</v>
      </c>
      <c r="ARN20" s="351">
        <v>0.59599999999999997</v>
      </c>
      <c r="ARO20" s="351"/>
      <c r="ARP20" s="351">
        <v>0.58699999999999997</v>
      </c>
      <c r="ARQ20" s="351">
        <v>0.59099999999999997</v>
      </c>
      <c r="ARR20" s="351">
        <v>0.59</v>
      </c>
      <c r="ARS20" s="351">
        <v>0.58599999999999997</v>
      </c>
      <c r="ART20" s="351">
        <v>0.59199999999999997</v>
      </c>
      <c r="ARU20" s="351">
        <v>0.59199999999999997</v>
      </c>
      <c r="ARV20" s="351">
        <f t="shared" si="82"/>
        <v>0.57399999999999995</v>
      </c>
      <c r="ARW20" s="351">
        <v>0.59</v>
      </c>
      <c r="ARX20" s="351">
        <v>0.58599999999999997</v>
      </c>
      <c r="ARY20" s="351">
        <v>0.58799999999999997</v>
      </c>
      <c r="ARZ20" s="351">
        <v>0.58499999999999996</v>
      </c>
      <c r="ASA20" s="351">
        <v>0.58899999999999997</v>
      </c>
      <c r="ASB20" s="351"/>
      <c r="ASC20" s="351">
        <v>0.58399999999999996</v>
      </c>
      <c r="ASD20" s="351">
        <v>0.59299999999999997</v>
      </c>
      <c r="ASE20" s="351">
        <v>0.58399999999999996</v>
      </c>
      <c r="ASF20" s="351">
        <v>0.59</v>
      </c>
      <c r="ASG20" s="351">
        <v>0.58899999999999997</v>
      </c>
      <c r="ASH20" s="351">
        <v>0.59</v>
      </c>
      <c r="ASI20" s="351">
        <f t="shared" si="83"/>
        <v>0.57399999999999995</v>
      </c>
      <c r="ASJ20" s="351">
        <v>0.59499999999999997</v>
      </c>
      <c r="ASK20" s="351">
        <v>0.57999999999999996</v>
      </c>
      <c r="ASL20" s="351"/>
      <c r="ASM20" s="351">
        <v>0.58599999999999997</v>
      </c>
      <c r="ASN20" s="351">
        <v>0.58299999999999996</v>
      </c>
      <c r="ASO20" s="351">
        <v>0.59</v>
      </c>
      <c r="ASP20" s="351">
        <v>0.58199999999999996</v>
      </c>
      <c r="ASQ20" s="351">
        <v>0.59399999999999997</v>
      </c>
      <c r="ASR20" s="351">
        <v>0.58699999999999997</v>
      </c>
      <c r="ASS20" s="351"/>
      <c r="AST20" s="351">
        <v>0.59</v>
      </c>
      <c r="ASU20" s="351">
        <v>0.59099999999999997</v>
      </c>
      <c r="ASV20" s="351"/>
      <c r="ASW20" s="351">
        <v>0.59599999999999997</v>
      </c>
      <c r="ASX20" s="351">
        <v>0.58399999999999996</v>
      </c>
      <c r="ASY20" s="351">
        <v>0.58499999999999996</v>
      </c>
      <c r="ASZ20" s="351">
        <v>0.59599999999999997</v>
      </c>
      <c r="ATA20" s="351"/>
      <c r="ATB20" s="351">
        <v>0.57999999999999996</v>
      </c>
      <c r="ATC20" s="351">
        <v>0.58499999999999996</v>
      </c>
      <c r="ATD20" s="351">
        <v>0.59799999999999998</v>
      </c>
      <c r="ATE20" s="351">
        <v>0.59099999999999997</v>
      </c>
      <c r="ATF20" s="351">
        <v>0.58899999999999997</v>
      </c>
      <c r="ATG20" s="351">
        <v>0.58299999999999996</v>
      </c>
      <c r="ATH20" s="351"/>
      <c r="ATI20" s="351">
        <v>0.59499999999999997</v>
      </c>
      <c r="ATJ20" s="351">
        <v>0.59</v>
      </c>
      <c r="ATK20" s="351">
        <v>0.59099999999999997</v>
      </c>
      <c r="ATL20" s="351">
        <v>0.59399999999999997</v>
      </c>
      <c r="ATM20" s="351">
        <f t="shared" si="84"/>
        <v>0.57399999999999995</v>
      </c>
      <c r="ATN20" s="351">
        <v>0.59099999999999997</v>
      </c>
      <c r="ATO20" s="351">
        <v>0.58799999999999997</v>
      </c>
      <c r="ATP20" s="351">
        <v>0.58899999999999997</v>
      </c>
      <c r="ATQ20" s="351">
        <v>0.59099999999999997</v>
      </c>
      <c r="ATR20" s="351">
        <v>0.59</v>
      </c>
      <c r="ATS20" s="351">
        <f t="shared" si="85"/>
        <v>0.57399999999999995</v>
      </c>
      <c r="ATT20" s="48">
        <v>0.62</v>
      </c>
      <c r="ATU20" s="48">
        <v>0.628</v>
      </c>
      <c r="ATV20" s="48">
        <v>0.628</v>
      </c>
      <c r="ATW20" s="48">
        <v>0.628</v>
      </c>
      <c r="ATX20" s="48">
        <v>0.626</v>
      </c>
      <c r="ATY20" s="47">
        <v>0.629</v>
      </c>
      <c r="ATZ20" s="47"/>
      <c r="AUA20" s="47">
        <v>0.63400000000000001</v>
      </c>
      <c r="AUB20" s="47">
        <v>0.624</v>
      </c>
      <c r="AUC20" s="47">
        <v>0.625</v>
      </c>
      <c r="AUD20" s="47">
        <v>0.63400000000000001</v>
      </c>
      <c r="AUE20" s="47">
        <v>0.625</v>
      </c>
      <c r="AUF20" s="47">
        <v>0.628</v>
      </c>
      <c r="AUG20" s="351">
        <f t="shared" si="86"/>
        <v>0.57399999999999995</v>
      </c>
      <c r="AUH20" s="47">
        <v>0.64400000000000002</v>
      </c>
      <c r="AUI20" s="102">
        <v>0.63</v>
      </c>
      <c r="AUJ20" s="47">
        <v>0.63</v>
      </c>
      <c r="AUK20" s="47">
        <v>0.63300000000000001</v>
      </c>
      <c r="AUL20" s="47"/>
      <c r="AUM20" s="47">
        <v>0.63400000000000001</v>
      </c>
      <c r="AUN20" s="47">
        <v>0.63100000000000001</v>
      </c>
      <c r="AUO20" s="57">
        <v>0.61099999999999999</v>
      </c>
      <c r="AUP20" s="48">
        <f t="shared" si="87"/>
        <v>0.57399999999999995</v>
      </c>
      <c r="AUQ20" s="47">
        <v>0.60599999999999998</v>
      </c>
      <c r="AUR20" s="57">
        <v>0.6</v>
      </c>
      <c r="AUS20" s="57"/>
      <c r="AUT20" s="57">
        <v>0.60299999999999998</v>
      </c>
      <c r="AUU20" s="57">
        <v>0.60899999999999999</v>
      </c>
      <c r="AUV20" s="48">
        <v>0.60499999999999998</v>
      </c>
      <c r="AUW20" s="57"/>
      <c r="AUX20" s="48">
        <f t="shared" si="88"/>
        <v>0.57399999999999995</v>
      </c>
      <c r="AUY20" s="48">
        <v>0.61199999999999999</v>
      </c>
      <c r="AUZ20" s="48">
        <v>0.60299999999999998</v>
      </c>
      <c r="AVA20" s="48">
        <v>0.61</v>
      </c>
      <c r="AVB20" s="48">
        <v>0.60099999999999998</v>
      </c>
      <c r="AVC20" s="48"/>
      <c r="AVD20" s="48"/>
      <c r="AVE20" s="48">
        <v>0.60399999999999998</v>
      </c>
      <c r="AVF20" s="67">
        <v>0.60799999999999998</v>
      </c>
      <c r="AVG20" s="67">
        <f t="shared" si="89"/>
        <v>0.57399999999999995</v>
      </c>
      <c r="AVH20" s="48">
        <v>0.60499999999999998</v>
      </c>
      <c r="AVI20" s="48">
        <v>0.60899999999999999</v>
      </c>
      <c r="AVJ20" s="48">
        <v>0.61199999999999999</v>
      </c>
      <c r="AVK20" s="48">
        <v>0.61199999999999999</v>
      </c>
      <c r="AVL20" s="48"/>
      <c r="AVM20" s="48">
        <v>0.61</v>
      </c>
      <c r="AVN20" s="47">
        <v>0.61699999999999999</v>
      </c>
      <c r="AVO20" s="48">
        <v>0.60799999999999998</v>
      </c>
      <c r="AVP20" s="47"/>
      <c r="AVQ20" s="47">
        <v>0.61799999999999999</v>
      </c>
      <c r="AVR20" s="1082">
        <v>0.60599999999999998</v>
      </c>
      <c r="AVS20" s="1249">
        <v>0.58699999999999997</v>
      </c>
      <c r="AVT20" s="48">
        <v>0.59399999999999997</v>
      </c>
      <c r="AVU20" s="1056">
        <v>0.623</v>
      </c>
      <c r="AVV20" s="1056">
        <v>0.61</v>
      </c>
      <c r="AVW20" s="1082">
        <v>0.61899999999999999</v>
      </c>
      <c r="AVX20" s="1082">
        <f t="shared" si="90"/>
        <v>0.58699999999999997</v>
      </c>
      <c r="AVY20" s="1082">
        <v>0.61499999999999999</v>
      </c>
      <c r="AVZ20" s="1082">
        <v>0.61</v>
      </c>
      <c r="AWA20" s="1235">
        <v>0.61899999999999999</v>
      </c>
      <c r="AWB20" s="1235">
        <v>0.59799999999999998</v>
      </c>
      <c r="AWC20" s="1235">
        <v>0.59899999999999998</v>
      </c>
      <c r="AWD20" s="1267">
        <v>0.59599999999999997</v>
      </c>
      <c r="AWE20" s="1235">
        <f t="shared" si="291"/>
        <v>0.58699999999999997</v>
      </c>
      <c r="AWF20" s="1235">
        <v>0.60299999999999998</v>
      </c>
      <c r="AWG20" s="1235">
        <v>0.60499999999999998</v>
      </c>
      <c r="AWH20" s="1235">
        <v>0.60399999999999998</v>
      </c>
      <c r="AWI20" s="1235"/>
      <c r="AWJ20" s="1235">
        <v>0.59899999999999998</v>
      </c>
      <c r="AWK20" s="1082">
        <v>0.66400000000000003</v>
      </c>
      <c r="AWL20" s="1267">
        <v>0.60199999999999998</v>
      </c>
      <c r="AWM20" s="1267">
        <f t="shared" si="92"/>
        <v>0.58699999999999997</v>
      </c>
      <c r="AWN20" s="1235">
        <v>0.61599999999999999</v>
      </c>
      <c r="AWO20" s="1235"/>
      <c r="AWP20" s="1235"/>
      <c r="AWQ20" s="1235">
        <v>0.60799999999999998</v>
      </c>
      <c r="AWR20" s="1235">
        <v>0.61799999999999999</v>
      </c>
      <c r="AWS20" s="1235">
        <v>0.59599999999999997</v>
      </c>
      <c r="AWT20" s="1235">
        <v>0.61</v>
      </c>
      <c r="AWU20" s="1235">
        <v>0.62</v>
      </c>
      <c r="AWV20" s="1235">
        <v>0.59899999999999998</v>
      </c>
      <c r="AWW20" s="1235">
        <f t="shared" si="258"/>
        <v>0.58699999999999997</v>
      </c>
      <c r="AWX20" s="1235">
        <v>0.60899999999999999</v>
      </c>
      <c r="AWY20" s="1235">
        <v>0.61599999999999999</v>
      </c>
      <c r="AWZ20" s="1235">
        <v>0.61299999999999999</v>
      </c>
      <c r="AXA20" s="1235">
        <v>0.61</v>
      </c>
      <c r="AXB20" s="1235">
        <v>0.58499999999999996</v>
      </c>
      <c r="AXC20" s="1235">
        <v>0.60299999999999998</v>
      </c>
      <c r="AXD20" s="1235">
        <v>0.57799999999999996</v>
      </c>
      <c r="AXE20" s="1235">
        <v>0.57499999999999996</v>
      </c>
      <c r="AXF20" s="1237">
        <v>0.61599999999999999</v>
      </c>
      <c r="AXG20" s="1082">
        <f t="shared" si="93"/>
        <v>0.58699999999999997</v>
      </c>
      <c r="AXH20" s="1235">
        <v>0.57799999999999996</v>
      </c>
      <c r="AXI20" s="1235"/>
      <c r="AXJ20" s="1235">
        <v>0.60099999999999998</v>
      </c>
      <c r="AXK20" s="1235">
        <v>0.57699999999999996</v>
      </c>
      <c r="AXL20" s="1235"/>
      <c r="AXM20" s="1082">
        <f t="shared" ref="AXM20:AXM34" si="298">MIN(AXG20,AXK20)</f>
        <v>0.57699999999999996</v>
      </c>
      <c r="AXN20" s="1235">
        <v>0.57199999999999995</v>
      </c>
      <c r="AXO20" s="1235">
        <v>0.56699999999999995</v>
      </c>
      <c r="AXP20" s="1235">
        <v>0.57499999999999996</v>
      </c>
      <c r="AXQ20" s="1235">
        <v>0.58099999999999996</v>
      </c>
      <c r="AXR20" s="1235">
        <v>0.57999999999999996</v>
      </c>
      <c r="AXS20" s="1235">
        <v>0.57499999999999996</v>
      </c>
      <c r="AXT20" s="1235"/>
      <c r="AXU20" s="1235">
        <v>0.58599999999999997</v>
      </c>
      <c r="AXV20" s="1235">
        <v>0.58199999999999996</v>
      </c>
      <c r="AXW20" s="1235"/>
      <c r="AXX20" s="1235">
        <v>0.57599999999999996</v>
      </c>
      <c r="AXY20" s="1235">
        <v>0.57699999999999996</v>
      </c>
      <c r="AXZ20" s="1082"/>
      <c r="AYA20" s="1235">
        <v>0.58399999999999996</v>
      </c>
      <c r="AYB20" s="1082"/>
      <c r="AYC20" s="1082">
        <v>0.58099999999999996</v>
      </c>
      <c r="AYD20" s="1082"/>
      <c r="AYE20" s="1082">
        <v>0.57599999999999996</v>
      </c>
      <c r="AYF20" s="1082">
        <v>0.58399999999999996</v>
      </c>
      <c r="AYG20" s="1082">
        <v>0.58199999999999996</v>
      </c>
      <c r="AYH20" s="1082">
        <v>0.57599999999999996</v>
      </c>
      <c r="AYI20" s="1082"/>
      <c r="AYJ20" s="1082">
        <v>0.57399999999999995</v>
      </c>
      <c r="AYK20" s="1082"/>
      <c r="AYL20" s="1082">
        <v>0.60399999999999998</v>
      </c>
      <c r="AYM20" s="1082"/>
      <c r="AYN20" s="1082">
        <v>0.60299999999999998</v>
      </c>
      <c r="AYO20" s="1082"/>
      <c r="AYP20" s="5">
        <f t="shared" si="95"/>
        <v>4.5060658578856196E-2</v>
      </c>
      <c r="AYQ20" s="1076">
        <v>0.54</v>
      </c>
      <c r="AYR20" s="1076">
        <v>0.54400000000000004</v>
      </c>
      <c r="AYS20" s="1076">
        <v>0.54100000000000004</v>
      </c>
      <c r="AYT20" s="1076">
        <v>0.53800000000000003</v>
      </c>
      <c r="AYU20" s="1076">
        <v>0.57099999999999995</v>
      </c>
      <c r="AYV20" s="1076">
        <v>0.55900000000000005</v>
      </c>
      <c r="AYW20" s="1076">
        <v>0.54</v>
      </c>
      <c r="AYX20" s="1076">
        <v>0.53200000000000003</v>
      </c>
      <c r="AYY20" s="1076">
        <v>0.53800000000000003</v>
      </c>
      <c r="AYZ20" s="1076">
        <v>0.53800000000000003</v>
      </c>
      <c r="AZA20" s="1076"/>
      <c r="AZB20" s="1076">
        <v>0.53700000000000003</v>
      </c>
      <c r="AZC20" s="1076">
        <v>0.54</v>
      </c>
      <c r="AZD20" s="1076">
        <f t="shared" si="96"/>
        <v>0.53800000000000003</v>
      </c>
      <c r="AZE20" s="1076">
        <v>0.54</v>
      </c>
      <c r="AZF20" s="1076">
        <v>0.54800000000000004</v>
      </c>
      <c r="AZG20" s="1076">
        <v>0.54700000000000004</v>
      </c>
      <c r="AZH20" s="1076">
        <v>0.56000000000000005</v>
      </c>
      <c r="AZI20" s="1076">
        <v>0.55800000000000005</v>
      </c>
      <c r="AZJ20" s="1076">
        <v>0.55200000000000005</v>
      </c>
      <c r="AZK20" s="1076">
        <v>0.55500000000000005</v>
      </c>
      <c r="AZL20" s="1076">
        <v>0.55100000000000005</v>
      </c>
      <c r="AZM20" s="1076">
        <v>0.55200000000000005</v>
      </c>
      <c r="AZN20" s="1076">
        <v>0.55100000000000005</v>
      </c>
      <c r="AZO20" s="1076">
        <v>0.57899999999999996</v>
      </c>
      <c r="AZP20" s="1076">
        <v>0.55300000000000005</v>
      </c>
      <c r="AZQ20" s="1076">
        <v>0.55100000000000005</v>
      </c>
      <c r="AZR20" s="1076">
        <v>0.55100000000000005</v>
      </c>
      <c r="AZS20" s="1069">
        <f t="shared" si="97"/>
        <v>0.53800000000000003</v>
      </c>
      <c r="AZT20" s="1076">
        <v>0.55100000000000005</v>
      </c>
      <c r="AZU20" s="1076">
        <v>0.55500000000000005</v>
      </c>
      <c r="AZV20" s="1076">
        <v>0.55100000000000005</v>
      </c>
      <c r="AZW20" s="1076">
        <v>0.55000000000000004</v>
      </c>
      <c r="AZX20" s="1076">
        <v>0.55300000000000005</v>
      </c>
      <c r="AZY20" s="1076">
        <v>0.54600000000000004</v>
      </c>
      <c r="AZZ20" s="1076">
        <v>0.55000000000000004</v>
      </c>
      <c r="BAA20" s="1076">
        <v>0.55700000000000005</v>
      </c>
      <c r="BAB20" s="1076">
        <v>0.55100000000000005</v>
      </c>
      <c r="BAC20" s="1076">
        <v>0.55400000000000005</v>
      </c>
      <c r="BAD20" s="1076">
        <v>0.53800000000000003</v>
      </c>
      <c r="BAE20" s="1076">
        <v>0.55400000000000005</v>
      </c>
      <c r="BAF20" s="351">
        <f t="shared" si="271"/>
        <v>0.53800000000000003</v>
      </c>
      <c r="BAG20" s="1076">
        <v>0.55100000000000005</v>
      </c>
      <c r="BAH20" s="1076">
        <v>0.55100000000000005</v>
      </c>
      <c r="BAI20" s="1076">
        <v>0.54900000000000004</v>
      </c>
      <c r="BAJ20" s="1076">
        <v>0.55200000000000005</v>
      </c>
      <c r="BAK20" s="1076">
        <v>0.54600000000000004</v>
      </c>
      <c r="BAL20" s="1076">
        <v>0.56000000000000005</v>
      </c>
      <c r="BAM20" s="351">
        <v>0.55100000000000005</v>
      </c>
      <c r="BAN20" s="351">
        <v>0.55400000000000005</v>
      </c>
      <c r="BAO20" s="351">
        <v>0.55500000000000005</v>
      </c>
      <c r="BAP20" s="351">
        <v>0.56000000000000005</v>
      </c>
      <c r="BAQ20" s="351">
        <f t="shared" si="98"/>
        <v>0.53800000000000003</v>
      </c>
      <c r="BAR20" s="351">
        <v>0.54600000000000004</v>
      </c>
      <c r="BAS20" s="351">
        <v>0.54800000000000004</v>
      </c>
      <c r="BAT20" s="351">
        <v>0.54400000000000004</v>
      </c>
      <c r="BAU20" s="351">
        <v>0.54400000000000004</v>
      </c>
      <c r="BAV20" s="351">
        <v>0.54500000000000004</v>
      </c>
      <c r="BAW20" s="351">
        <v>0.54600000000000004</v>
      </c>
      <c r="BAX20" s="351">
        <v>0.54500000000000004</v>
      </c>
      <c r="BAY20" s="351"/>
      <c r="BAZ20" s="351">
        <v>0.54600000000000004</v>
      </c>
      <c r="BBA20" s="351"/>
      <c r="BBB20" s="351">
        <v>0.55000000000000004</v>
      </c>
      <c r="BBC20" s="351">
        <f t="shared" si="99"/>
        <v>0.53800000000000003</v>
      </c>
      <c r="BBD20" s="351">
        <v>0.54400000000000004</v>
      </c>
      <c r="BBE20" s="351"/>
      <c r="BBF20" s="351">
        <v>0.54500000000000004</v>
      </c>
      <c r="BBG20" s="351">
        <v>0.54400000000000004</v>
      </c>
      <c r="BBH20" s="351"/>
      <c r="BBI20" s="351">
        <v>0.55000000000000004</v>
      </c>
      <c r="BBJ20" s="351">
        <v>0.54400000000000004</v>
      </c>
      <c r="BBK20" s="351">
        <v>0.54400000000000004</v>
      </c>
      <c r="BBL20" s="351"/>
      <c r="BBM20" s="351">
        <v>0.54600000000000004</v>
      </c>
      <c r="BBN20" s="351">
        <f t="shared" si="100"/>
        <v>0.53800000000000003</v>
      </c>
      <c r="BBO20" s="351">
        <v>0.54200000000000004</v>
      </c>
      <c r="BBP20" s="351"/>
      <c r="BBQ20" s="351">
        <v>0.54300000000000004</v>
      </c>
      <c r="BBR20" s="351">
        <v>0.54500000000000004</v>
      </c>
      <c r="BBS20" s="351">
        <v>0.54400000000000004</v>
      </c>
      <c r="BBT20" s="351">
        <v>0.54100000000000004</v>
      </c>
      <c r="BBU20" s="351">
        <v>0.54200000000000004</v>
      </c>
      <c r="BBV20" s="351">
        <v>0.54600000000000004</v>
      </c>
      <c r="BBW20" s="351">
        <v>0.54700000000000004</v>
      </c>
      <c r="BBX20" s="351">
        <f t="shared" si="101"/>
        <v>0.53800000000000003</v>
      </c>
      <c r="BBY20" s="351">
        <v>0.54700000000000004</v>
      </c>
      <c r="BBZ20" s="351">
        <v>0.54600000000000004</v>
      </c>
      <c r="BCA20" s="351">
        <v>0.54800000000000004</v>
      </c>
      <c r="BCB20" s="351">
        <v>0.54500000000000004</v>
      </c>
      <c r="BCC20" s="351">
        <v>0.54400000000000004</v>
      </c>
      <c r="BCD20" s="351"/>
      <c r="BCE20" s="351">
        <v>0.54600000000000004</v>
      </c>
      <c r="BCF20" s="351">
        <v>0.54800000000000004</v>
      </c>
      <c r="BCG20" s="351">
        <v>0.54400000000000004</v>
      </c>
      <c r="BCH20" s="351">
        <v>0.54600000000000004</v>
      </c>
      <c r="BCI20" s="351">
        <v>0.54400000000000004</v>
      </c>
      <c r="BCJ20" s="351">
        <v>0.54700000000000004</v>
      </c>
      <c r="BCK20" s="351">
        <f t="shared" si="286"/>
        <v>0.53800000000000003</v>
      </c>
      <c r="BCL20" s="351">
        <v>0.54500000000000004</v>
      </c>
      <c r="BCM20" s="351">
        <v>0.54700000000000004</v>
      </c>
      <c r="BCN20" s="351"/>
      <c r="BCO20" s="351">
        <v>0.54500000000000004</v>
      </c>
      <c r="BCP20" s="351">
        <v>0.54700000000000004</v>
      </c>
      <c r="BCQ20" s="351">
        <v>0.55500000000000005</v>
      </c>
      <c r="BCR20" s="351"/>
      <c r="BCS20" s="351">
        <v>0.57399999999999995</v>
      </c>
      <c r="BCT20" s="351">
        <v>0.54700000000000004</v>
      </c>
      <c r="BCU20" s="351">
        <v>0.55300000000000005</v>
      </c>
      <c r="BCV20" s="351">
        <v>0.54500000000000004</v>
      </c>
      <c r="BCW20" s="351">
        <v>0.54700000000000004</v>
      </c>
      <c r="BCX20" s="351">
        <v>0.54800000000000004</v>
      </c>
      <c r="BCY20" s="351">
        <f t="shared" si="287"/>
        <v>0.53800000000000003</v>
      </c>
      <c r="BCZ20" s="351">
        <v>0.54600000000000004</v>
      </c>
      <c r="BDA20" s="351">
        <v>0.54800000000000004</v>
      </c>
      <c r="BDB20" s="351"/>
      <c r="BDC20" s="351">
        <v>0.55100000000000005</v>
      </c>
      <c r="BDD20" s="351">
        <v>0.55000000000000004</v>
      </c>
      <c r="BDE20" s="351">
        <v>0.55100000000000005</v>
      </c>
      <c r="BDF20" s="351">
        <v>0.55700000000000005</v>
      </c>
      <c r="BDG20" s="351">
        <v>0.54700000000000004</v>
      </c>
      <c r="BDH20" s="351">
        <v>0.55600000000000005</v>
      </c>
      <c r="BDI20" s="351">
        <v>0.54700000000000004</v>
      </c>
      <c r="BDJ20" s="351">
        <v>0.54800000000000004</v>
      </c>
      <c r="BDK20" s="351">
        <f t="shared" si="104"/>
        <v>0.53800000000000003</v>
      </c>
      <c r="BDL20" s="351"/>
      <c r="BDM20" s="351">
        <v>0.54600000000000004</v>
      </c>
      <c r="BDN20" s="351">
        <v>0.55300000000000005</v>
      </c>
      <c r="BDO20" s="351">
        <v>0.54500000000000004</v>
      </c>
      <c r="BDP20" s="351">
        <v>0.55000000000000004</v>
      </c>
      <c r="BDQ20" s="351">
        <v>0.54600000000000004</v>
      </c>
      <c r="BDR20" s="351">
        <v>0.55000000000000004</v>
      </c>
      <c r="BDS20" s="351">
        <v>0.55100000000000005</v>
      </c>
      <c r="BDT20" s="351">
        <v>0.55100000000000005</v>
      </c>
      <c r="BDU20" s="351"/>
      <c r="BDV20" s="351">
        <v>0.54900000000000004</v>
      </c>
      <c r="BDW20" s="351">
        <f t="shared" si="105"/>
        <v>0.53800000000000003</v>
      </c>
      <c r="BDX20" s="351">
        <v>0.55300000000000005</v>
      </c>
      <c r="BDY20" s="351">
        <v>0.55100000000000005</v>
      </c>
      <c r="BDZ20" s="351">
        <v>0.55000000000000004</v>
      </c>
      <c r="BEA20" s="351">
        <v>0.55400000000000005</v>
      </c>
      <c r="BEB20" s="351"/>
      <c r="BEC20" s="351">
        <v>0.55400000000000005</v>
      </c>
      <c r="BED20" s="351">
        <v>0.55200000000000005</v>
      </c>
      <c r="BEE20" s="351">
        <v>0.54500000000000004</v>
      </c>
      <c r="BEF20" s="351">
        <v>0.54900000000000004</v>
      </c>
      <c r="BEG20" s="351">
        <v>0.54900000000000004</v>
      </c>
      <c r="BEH20" s="351">
        <v>0.55300000000000005</v>
      </c>
      <c r="BEI20" s="351">
        <v>0.54800000000000004</v>
      </c>
      <c r="BEJ20" s="351">
        <v>0.55000000000000004</v>
      </c>
      <c r="BEK20" s="351">
        <f t="shared" si="106"/>
        <v>0.53800000000000003</v>
      </c>
      <c r="BEL20" s="351">
        <v>0.55000000000000004</v>
      </c>
      <c r="BEM20" s="351">
        <v>0.54700000000000004</v>
      </c>
      <c r="BEN20" s="351">
        <v>0.55300000000000005</v>
      </c>
      <c r="BEO20" s="351">
        <v>0.55100000000000005</v>
      </c>
      <c r="BEP20" s="351">
        <v>0.54800000000000004</v>
      </c>
      <c r="BEQ20" s="351">
        <v>0.55500000000000005</v>
      </c>
      <c r="BER20" s="351"/>
      <c r="BES20" s="351">
        <v>0.54600000000000004</v>
      </c>
      <c r="BET20" s="351">
        <v>0.56299999999999994</v>
      </c>
      <c r="BEU20" s="351">
        <v>0.54800000000000004</v>
      </c>
      <c r="BEV20" s="351">
        <v>0.55600000000000005</v>
      </c>
      <c r="BEW20" s="351">
        <v>0.54600000000000004</v>
      </c>
      <c r="BEX20" s="351">
        <f t="shared" si="107"/>
        <v>0.53800000000000003</v>
      </c>
      <c r="BEY20" s="351">
        <v>0.55000000000000004</v>
      </c>
      <c r="BEZ20" s="351">
        <v>0.55300000000000005</v>
      </c>
      <c r="BFA20" s="351">
        <v>0.55300000000000005</v>
      </c>
      <c r="BFB20" s="351">
        <v>0.56299999999999994</v>
      </c>
      <c r="BFC20" s="351">
        <v>0.55300000000000005</v>
      </c>
      <c r="BFD20" s="351">
        <v>0.55500000000000005</v>
      </c>
      <c r="BFE20" s="351">
        <v>0.56000000000000005</v>
      </c>
      <c r="BFF20" s="351">
        <v>0.55000000000000004</v>
      </c>
      <c r="BFG20" s="351">
        <v>0.55000000000000004</v>
      </c>
      <c r="BFH20" s="351">
        <v>0.55000000000000004</v>
      </c>
      <c r="BFI20" s="351">
        <v>0.55300000000000005</v>
      </c>
      <c r="BFJ20" s="351">
        <v>0.55400000000000005</v>
      </c>
      <c r="BFK20" s="351"/>
      <c r="BFL20" s="351">
        <v>0.55300000000000005</v>
      </c>
      <c r="BFM20" s="351">
        <v>0.54600000000000004</v>
      </c>
      <c r="BFN20" s="351">
        <v>0.55200000000000005</v>
      </c>
      <c r="BFO20" s="351">
        <v>0.56200000000000006</v>
      </c>
      <c r="BFP20" s="351">
        <v>0.55600000000000005</v>
      </c>
      <c r="BFQ20" s="351">
        <v>0.55700000000000005</v>
      </c>
      <c r="BFR20" s="351"/>
      <c r="BFS20" s="351">
        <v>0.54700000000000004</v>
      </c>
      <c r="BFT20" s="351">
        <v>0.55600000000000005</v>
      </c>
      <c r="BFU20" s="351">
        <v>0.54900000000000004</v>
      </c>
      <c r="BFV20" s="351">
        <v>0.55300000000000005</v>
      </c>
      <c r="BFW20" s="351">
        <v>0.55200000000000005</v>
      </c>
      <c r="BFX20" s="351">
        <v>0.54900000000000004</v>
      </c>
      <c r="BFY20" s="351">
        <f t="shared" si="108"/>
        <v>0.53800000000000003</v>
      </c>
      <c r="BFZ20" s="351">
        <v>0.55300000000000005</v>
      </c>
      <c r="BGA20" s="351">
        <v>0.56000000000000005</v>
      </c>
      <c r="BGB20" s="351">
        <v>0.55500000000000005</v>
      </c>
      <c r="BGC20" s="351">
        <v>0.55400000000000005</v>
      </c>
      <c r="BGD20" s="351">
        <v>0.55800000000000005</v>
      </c>
      <c r="BGE20" s="351">
        <f t="shared" si="109"/>
        <v>0.53800000000000003</v>
      </c>
      <c r="BGF20" s="48">
        <v>0.57699999999999996</v>
      </c>
      <c r="BGG20" s="48"/>
      <c r="BGH20" s="48">
        <v>0.59299999999999997</v>
      </c>
      <c r="BGI20" s="48">
        <v>0.59299999999999997</v>
      </c>
      <c r="BGJ20" s="48">
        <v>0.57699999999999996</v>
      </c>
      <c r="BGK20" s="47">
        <v>0.58799999999999997</v>
      </c>
      <c r="BGL20" s="47">
        <v>0.57799999999999996</v>
      </c>
      <c r="BGM20" s="47"/>
      <c r="BGN20" s="47">
        <v>0.58299999999999996</v>
      </c>
      <c r="BGO20" s="47"/>
      <c r="BGP20" s="47">
        <v>0.58499999999999996</v>
      </c>
      <c r="BGQ20" s="47">
        <v>0.58699999999999997</v>
      </c>
      <c r="BGR20" s="47">
        <v>0.58599999999999997</v>
      </c>
      <c r="BGS20" s="47">
        <v>0.59</v>
      </c>
      <c r="BGT20" s="47">
        <v>0.58899999999999997</v>
      </c>
      <c r="BGU20" s="351">
        <f t="shared" si="110"/>
        <v>0.53800000000000003</v>
      </c>
      <c r="BGV20" s="102">
        <v>0.59699999999999998</v>
      </c>
      <c r="BGW20" s="47"/>
      <c r="BGX20" s="47">
        <v>0.59599999999999997</v>
      </c>
      <c r="BGY20" s="47">
        <v>0.60399999999999998</v>
      </c>
      <c r="BGZ20" s="47">
        <v>0.59199999999999997</v>
      </c>
      <c r="BHA20" s="47">
        <v>0.59099999999999997</v>
      </c>
      <c r="BHB20" s="47">
        <v>0.58099999999999996</v>
      </c>
      <c r="BHC20" s="57">
        <v>0.56699999999999995</v>
      </c>
      <c r="BHD20" s="48">
        <f t="shared" si="111"/>
        <v>0.53800000000000003</v>
      </c>
      <c r="BHE20" s="47">
        <v>0.56499999999999995</v>
      </c>
      <c r="BHF20" s="57">
        <v>0.57599999999999996</v>
      </c>
      <c r="BHG20" s="57"/>
      <c r="BHH20" s="57">
        <v>0.56599999999999995</v>
      </c>
      <c r="BHI20" s="57">
        <v>0.57599999999999996</v>
      </c>
      <c r="BHJ20" s="48">
        <v>0.56499999999999995</v>
      </c>
      <c r="BHK20" s="57">
        <v>0.56599999999999995</v>
      </c>
      <c r="BHL20" s="48">
        <f t="shared" si="112"/>
        <v>0.53800000000000003</v>
      </c>
      <c r="BHM20" s="48">
        <v>0.56100000000000005</v>
      </c>
      <c r="BHN20" s="48">
        <v>0.56699999999999995</v>
      </c>
      <c r="BHO20" s="48">
        <v>0.55500000000000005</v>
      </c>
      <c r="BHP20" s="48">
        <v>0.56599999999999995</v>
      </c>
      <c r="BHQ20" s="48"/>
      <c r="BHR20" s="48">
        <v>0.56499999999999995</v>
      </c>
      <c r="BHS20" s="67">
        <v>0.57399999999999995</v>
      </c>
      <c r="BHT20" s="47">
        <f t="shared" si="113"/>
        <v>0.53800000000000003</v>
      </c>
      <c r="BHU20" s="48">
        <v>0.55900000000000005</v>
      </c>
      <c r="BHV20" s="48">
        <v>0.56299999999999994</v>
      </c>
      <c r="BHW20" s="48">
        <v>0.56399999999999995</v>
      </c>
      <c r="BHX20" s="48">
        <v>0.58099999999999996</v>
      </c>
      <c r="BHY20" s="48">
        <v>0.56000000000000005</v>
      </c>
      <c r="BHZ20" s="47">
        <v>0.56799999999999995</v>
      </c>
      <c r="BIA20" s="47">
        <v>0.56499999999999995</v>
      </c>
      <c r="BIB20" s="47">
        <v>0.56100000000000005</v>
      </c>
      <c r="BIC20" s="1082">
        <v>0.56899999999999995</v>
      </c>
      <c r="BID20" s="1249">
        <v>0.55200000000000005</v>
      </c>
      <c r="BIE20" s="48">
        <v>0.57199999999999995</v>
      </c>
      <c r="BIF20" s="1056">
        <v>0.57199999999999995</v>
      </c>
      <c r="BIG20" s="1056">
        <v>0.56799999999999995</v>
      </c>
      <c r="BIH20" s="1082">
        <v>0.57399999999999995</v>
      </c>
      <c r="BII20" s="1235">
        <f t="shared" si="114"/>
        <v>0.55200000000000005</v>
      </c>
      <c r="BIJ20" s="1082">
        <v>0.57899999999999996</v>
      </c>
      <c r="BIK20" s="1082">
        <v>0.57299999999999995</v>
      </c>
      <c r="BIL20" s="1235">
        <v>0.56899999999999995</v>
      </c>
      <c r="BIM20" s="1235">
        <v>0.55700000000000005</v>
      </c>
      <c r="BIN20" s="1235">
        <v>0.55900000000000005</v>
      </c>
      <c r="BIO20" s="1267">
        <v>0.56699999999999995</v>
      </c>
      <c r="BIP20" s="1235">
        <f t="shared" si="292"/>
        <v>0.55200000000000005</v>
      </c>
      <c r="BIQ20" s="1235">
        <v>0.56299999999999994</v>
      </c>
      <c r="BIR20" s="1235">
        <v>0.56000000000000005</v>
      </c>
      <c r="BIS20" s="1235">
        <v>0.56499999999999995</v>
      </c>
      <c r="BIT20" s="1235">
        <v>0.56499999999999995</v>
      </c>
      <c r="BIU20" s="1235"/>
      <c r="BIV20" s="1284">
        <v>0.56699999999999995</v>
      </c>
      <c r="BIW20" s="1267">
        <v>0.56299999999999994</v>
      </c>
      <c r="BIX20" s="1267">
        <f t="shared" si="116"/>
        <v>0.55200000000000005</v>
      </c>
      <c r="BIY20" s="1235">
        <v>0.54200000000000004</v>
      </c>
      <c r="BIZ20" s="1235"/>
      <c r="BJA20" s="1235"/>
      <c r="BJB20" s="1235">
        <v>0.54</v>
      </c>
      <c r="BJC20" s="1235">
        <v>0.53900000000000003</v>
      </c>
      <c r="BJD20" s="1235">
        <v>0.56299999999999994</v>
      </c>
      <c r="BJE20" s="1235">
        <v>0.53200000000000003</v>
      </c>
      <c r="BJF20" s="1235">
        <v>0.54</v>
      </c>
      <c r="BJG20" s="1235">
        <v>0.57099999999999995</v>
      </c>
      <c r="BJH20" s="1235">
        <f t="shared" si="259"/>
        <v>0.55200000000000005</v>
      </c>
      <c r="BJI20" s="1235">
        <v>0.54700000000000004</v>
      </c>
      <c r="BJJ20" s="1235">
        <v>0.54100000000000004</v>
      </c>
      <c r="BJK20" s="1235">
        <v>0.54500000000000004</v>
      </c>
      <c r="BJL20" s="1235">
        <v>0.54200000000000004</v>
      </c>
      <c r="BJM20" s="1235">
        <v>0.51500000000000001</v>
      </c>
      <c r="BJN20" s="1235">
        <v>0.56599999999999995</v>
      </c>
      <c r="BJO20" s="1235">
        <v>0.51500000000000001</v>
      </c>
      <c r="BJP20" s="1235">
        <v>0.51900000000000002</v>
      </c>
      <c r="BJQ20" s="1237">
        <v>0.53300000000000003</v>
      </c>
      <c r="BJR20" s="1082">
        <f t="shared" si="117"/>
        <v>0.53300000000000003</v>
      </c>
      <c r="BJS20" s="1235">
        <v>0.51300000000000001</v>
      </c>
      <c r="BJT20" s="1082"/>
      <c r="BJU20" s="1235">
        <v>0.55900000000000005</v>
      </c>
      <c r="BJV20" s="1235">
        <v>0.51200000000000001</v>
      </c>
      <c r="BJW20" s="1082"/>
      <c r="BJX20" s="1082">
        <f t="shared" ref="BJX20:BJX34" si="299">MIN(BJR20,BJV20)</f>
        <v>0.51200000000000001</v>
      </c>
      <c r="BJY20" s="1235">
        <v>0.51</v>
      </c>
      <c r="BJZ20" s="1235">
        <v>0.51600000000000001</v>
      </c>
      <c r="BKA20" s="1235">
        <v>0.51400000000000001</v>
      </c>
      <c r="BKB20" s="1235">
        <v>0.51700000000000002</v>
      </c>
      <c r="BKC20" s="1235">
        <v>0.51200000000000001</v>
      </c>
      <c r="BKD20" s="1235">
        <v>0.52</v>
      </c>
      <c r="BKE20" s="1082"/>
      <c r="BKF20" s="1235">
        <v>0.51300000000000001</v>
      </c>
      <c r="BKG20" s="1235">
        <v>0.51500000000000001</v>
      </c>
      <c r="BKH20" s="1235"/>
      <c r="BKI20" s="1235">
        <v>0.51700000000000002</v>
      </c>
      <c r="BKJ20" s="1235">
        <v>0.51600000000000001</v>
      </c>
      <c r="BKK20" s="1082"/>
      <c r="BKL20" s="1235">
        <v>0.52100000000000002</v>
      </c>
      <c r="BKM20" s="1082"/>
      <c r="BKN20" s="1082">
        <v>0.51200000000000001</v>
      </c>
      <c r="BKO20" s="1082"/>
      <c r="BKP20" s="1082">
        <v>0.52400000000000002</v>
      </c>
      <c r="BKQ20" s="1082">
        <v>0.52500000000000002</v>
      </c>
      <c r="BKR20" s="1082">
        <v>0.51400000000000001</v>
      </c>
      <c r="BKS20" s="1082">
        <v>0.51300000000000001</v>
      </c>
      <c r="BKT20" s="1082"/>
      <c r="BKU20" s="1082">
        <v>0.51800000000000002</v>
      </c>
      <c r="BKV20" s="1082"/>
      <c r="BKW20" s="1082">
        <v>0.53400000000000003</v>
      </c>
      <c r="BKX20" s="1082"/>
      <c r="BKY20" s="1082">
        <v>0.53800000000000003</v>
      </c>
      <c r="BKZ20" s="1082"/>
      <c r="BLA20" s="5">
        <f t="shared" si="119"/>
        <v>5.0781250000000042E-2</v>
      </c>
      <c r="BLB20" s="1077">
        <v>0.48</v>
      </c>
      <c r="BLC20" s="1077">
        <v>0.502</v>
      </c>
      <c r="BLD20" s="1077">
        <v>0.47899999999999998</v>
      </c>
      <c r="BLE20" s="1077">
        <v>0.48299999999999998</v>
      </c>
      <c r="BLF20" s="1077">
        <v>0.48</v>
      </c>
      <c r="BLG20" s="1077">
        <v>0.47699999999999998</v>
      </c>
      <c r="BLH20" s="1077">
        <v>0.47799999999999998</v>
      </c>
      <c r="BLI20" s="1077">
        <v>0.47499999999999998</v>
      </c>
      <c r="BLJ20" s="1077">
        <v>0.47499999999999998</v>
      </c>
      <c r="BLK20" s="1077">
        <v>0.48</v>
      </c>
      <c r="BLL20" s="1077">
        <f t="shared" si="120"/>
        <v>0.48</v>
      </c>
      <c r="BLM20" s="1077">
        <v>0.47899999999999998</v>
      </c>
      <c r="BLN20" s="1077">
        <v>0.48799999999999999</v>
      </c>
      <c r="BLO20" s="1077"/>
      <c r="BLP20" s="1077">
        <v>0.47899999999999998</v>
      </c>
      <c r="BLQ20" s="1077">
        <v>0.48399999999999999</v>
      </c>
      <c r="BLR20" s="1077">
        <v>0.48099999999999998</v>
      </c>
      <c r="BLS20" s="1077">
        <v>0.48099999999999998</v>
      </c>
      <c r="BLT20" s="1077">
        <v>0.48099999999999998</v>
      </c>
      <c r="BLU20" s="1077">
        <v>0.48299999999999998</v>
      </c>
      <c r="BLV20" s="1077">
        <v>0.48199999999999998</v>
      </c>
      <c r="BLW20" s="1077">
        <v>0.48699999999999999</v>
      </c>
      <c r="BLX20" s="1077">
        <v>0.48199999999999998</v>
      </c>
      <c r="BLY20" s="1077">
        <v>0.48099999999999998</v>
      </c>
      <c r="BLZ20" s="1077"/>
      <c r="BMA20" s="1077">
        <v>0.48099999999999998</v>
      </c>
      <c r="BMB20" s="1069">
        <f t="shared" si="121"/>
        <v>0.48</v>
      </c>
      <c r="BMC20" s="1077">
        <v>0.47899999999999998</v>
      </c>
      <c r="BMD20" s="1077">
        <v>0.47799999999999998</v>
      </c>
      <c r="BME20" s="1077">
        <v>0.47899999999999998</v>
      </c>
      <c r="BMF20" s="1077">
        <v>0.48</v>
      </c>
      <c r="BMG20" s="1077">
        <v>0.48299999999999998</v>
      </c>
      <c r="BMH20" s="1077"/>
      <c r="BMI20" s="1077">
        <v>0.48199999999999998</v>
      </c>
      <c r="BMJ20" s="1077">
        <v>0.48099999999999998</v>
      </c>
      <c r="BMK20" s="1077">
        <v>0.48699999999999999</v>
      </c>
      <c r="BML20" s="1077">
        <v>0.48799999999999999</v>
      </c>
      <c r="BMM20" s="1077">
        <v>0.48099999999999998</v>
      </c>
      <c r="BMN20" s="1077">
        <v>0.48</v>
      </c>
      <c r="BMO20" s="1077">
        <v>0.48099999999999998</v>
      </c>
      <c r="BMP20" s="351">
        <f t="shared" si="272"/>
        <v>0.48</v>
      </c>
      <c r="BMQ20" s="1070">
        <v>0.47499999999999998</v>
      </c>
      <c r="BMR20" s="1077">
        <v>0.48</v>
      </c>
      <c r="BMS20" s="1077">
        <v>0.47799999999999998</v>
      </c>
      <c r="BMT20" s="1077">
        <v>0.47699999999999998</v>
      </c>
      <c r="BMU20" s="1077">
        <v>0.48299999999999998</v>
      </c>
      <c r="BMV20" s="1077">
        <v>0.48799999999999999</v>
      </c>
      <c r="BMW20" s="351">
        <v>0.48099999999999998</v>
      </c>
      <c r="BMX20" s="351">
        <v>0.48</v>
      </c>
      <c r="BMY20" s="351">
        <v>0.48699999999999999</v>
      </c>
      <c r="BMZ20" s="351">
        <v>0.48</v>
      </c>
      <c r="BNA20" s="351">
        <f t="shared" si="122"/>
        <v>0.48</v>
      </c>
      <c r="BNB20" s="351">
        <v>0.47699999999999998</v>
      </c>
      <c r="BNC20" s="351">
        <v>0.48099999999999998</v>
      </c>
      <c r="BND20" s="351">
        <v>0.47499999999999998</v>
      </c>
      <c r="BNE20" s="351">
        <v>0.47799999999999998</v>
      </c>
      <c r="BNF20" s="351"/>
      <c r="BNG20" s="351">
        <v>0.47299999999999998</v>
      </c>
      <c r="BNH20" s="351">
        <v>0.48</v>
      </c>
      <c r="BNI20" s="351">
        <v>0.47499999999999998</v>
      </c>
      <c r="BNJ20" s="351">
        <v>0.47799999999999998</v>
      </c>
      <c r="BNK20" s="351"/>
      <c r="BNL20" s="351">
        <v>0.48</v>
      </c>
      <c r="BNM20" s="351">
        <f t="shared" si="123"/>
        <v>0.48</v>
      </c>
      <c r="BNN20" s="351">
        <v>0.47899999999999998</v>
      </c>
      <c r="BNO20" s="351">
        <v>0.47499999999999998</v>
      </c>
      <c r="BNP20" s="351"/>
      <c r="BNQ20" s="351">
        <v>0.47599999999999998</v>
      </c>
      <c r="BNR20" s="351">
        <v>0.48</v>
      </c>
      <c r="BNS20" s="351">
        <v>0.48499999999999999</v>
      </c>
      <c r="BNT20" s="351">
        <v>0.47699999999999998</v>
      </c>
      <c r="BNU20" s="351"/>
      <c r="BNV20" s="351">
        <v>0.47599999999999998</v>
      </c>
      <c r="BNW20" s="351">
        <v>0.40799999999999997</v>
      </c>
      <c r="BNX20" s="351">
        <f t="shared" si="124"/>
        <v>0.40799999999999997</v>
      </c>
      <c r="BNY20" s="351">
        <v>0.47699999999999998</v>
      </c>
      <c r="BNZ20" s="351">
        <v>0.47699999999999998</v>
      </c>
      <c r="BOA20" s="351"/>
      <c r="BOB20" s="351">
        <v>0.432</v>
      </c>
      <c r="BOC20" s="351">
        <v>0.43</v>
      </c>
      <c r="BOD20" s="351">
        <v>0.432</v>
      </c>
      <c r="BOE20" s="351">
        <v>0.42899999999999999</v>
      </c>
      <c r="BOF20" s="351"/>
      <c r="BOG20" s="351">
        <v>0.432</v>
      </c>
      <c r="BOH20" s="351">
        <v>0.40699999999999997</v>
      </c>
      <c r="BOI20" s="351">
        <f t="shared" si="125"/>
        <v>0.40699999999999997</v>
      </c>
      <c r="BOJ20" s="351">
        <v>0.43099999999999999</v>
      </c>
      <c r="BOK20" s="351">
        <v>0.436</v>
      </c>
      <c r="BOL20" s="351">
        <v>0.436</v>
      </c>
      <c r="BOM20" s="351">
        <v>0.42799999999999999</v>
      </c>
      <c r="BON20" s="351">
        <v>0.42899999999999999</v>
      </c>
      <c r="BOO20" s="351">
        <v>0.434</v>
      </c>
      <c r="BOP20" s="351">
        <v>0.434</v>
      </c>
      <c r="BOQ20" s="351"/>
      <c r="BOR20" s="351">
        <v>0.43</v>
      </c>
      <c r="BOS20" s="351">
        <v>0.42899999999999999</v>
      </c>
      <c r="BOT20" s="351">
        <v>0.43</v>
      </c>
      <c r="BOU20" s="351">
        <v>0.434</v>
      </c>
      <c r="BOV20" s="351">
        <f t="shared" si="288"/>
        <v>0.40699999999999997</v>
      </c>
      <c r="BOW20" s="351">
        <v>0.42699999999999999</v>
      </c>
      <c r="BOX20" s="351">
        <v>0.43</v>
      </c>
      <c r="BOY20" s="351">
        <v>0.43099999999999999</v>
      </c>
      <c r="BOZ20" s="351">
        <v>0.42899999999999999</v>
      </c>
      <c r="BPA20" s="351">
        <v>0.42599999999999999</v>
      </c>
      <c r="BPB20" s="351"/>
      <c r="BPC20" s="351">
        <v>0.42899999999999999</v>
      </c>
      <c r="BPD20" s="351">
        <v>0.435</v>
      </c>
      <c r="BPE20" s="351">
        <v>0.433</v>
      </c>
      <c r="BPF20" s="351">
        <v>0.437</v>
      </c>
      <c r="BPG20" s="351">
        <v>0.42899999999999999</v>
      </c>
      <c r="BPH20" s="351">
        <v>0.441</v>
      </c>
      <c r="BPI20" s="351">
        <f t="shared" si="289"/>
        <v>0.40699999999999997</v>
      </c>
      <c r="BPJ20" s="351">
        <v>0.43099999999999999</v>
      </c>
      <c r="BPK20" s="351">
        <v>0.43</v>
      </c>
      <c r="BPL20" s="351">
        <v>0.43099999999999999</v>
      </c>
      <c r="BPM20" s="351">
        <v>0.437</v>
      </c>
      <c r="BPN20" s="351">
        <v>0.434</v>
      </c>
      <c r="BPO20" s="351">
        <v>0.439</v>
      </c>
      <c r="BPP20" s="351">
        <v>0.434</v>
      </c>
      <c r="BPQ20" s="351">
        <v>0.436</v>
      </c>
      <c r="BPR20" s="351">
        <v>0.436</v>
      </c>
      <c r="BPS20" s="351">
        <v>0.441</v>
      </c>
      <c r="BPT20" s="351">
        <f t="shared" si="128"/>
        <v>0.40699999999999997</v>
      </c>
      <c r="BPU20" s="351">
        <v>0.437</v>
      </c>
      <c r="BPV20" s="351">
        <v>0.436</v>
      </c>
      <c r="BPW20" s="351">
        <v>0.436</v>
      </c>
      <c r="BPX20" s="351">
        <v>0.439</v>
      </c>
      <c r="BPY20" s="351"/>
      <c r="BPZ20" s="351">
        <v>0.435</v>
      </c>
      <c r="BQA20" s="351">
        <v>0.437</v>
      </c>
      <c r="BQB20" s="351">
        <v>0.437</v>
      </c>
      <c r="BQC20" s="351">
        <v>0.438</v>
      </c>
      <c r="BQD20" s="351">
        <v>0.435</v>
      </c>
      <c r="BQE20" s="351">
        <f t="shared" si="129"/>
        <v>0.40699999999999997</v>
      </c>
      <c r="BQF20" s="351">
        <v>0.437</v>
      </c>
      <c r="BQG20" s="351">
        <v>0.442</v>
      </c>
      <c r="BQH20" s="351">
        <v>0.436</v>
      </c>
      <c r="BQI20" s="351">
        <v>0.435</v>
      </c>
      <c r="BQJ20" s="351">
        <v>0.436</v>
      </c>
      <c r="BQK20" s="351">
        <v>0.435</v>
      </c>
      <c r="BQL20" s="351">
        <v>0.435</v>
      </c>
      <c r="BQM20" s="351">
        <v>0.437</v>
      </c>
      <c r="BQN20" s="351">
        <v>0.44</v>
      </c>
      <c r="BQO20" s="351">
        <v>0.44</v>
      </c>
      <c r="BQP20" s="351">
        <v>0.44</v>
      </c>
      <c r="BQQ20" s="1070">
        <v>0.438</v>
      </c>
      <c r="BQR20" s="351">
        <f t="shared" si="130"/>
        <v>0.40699999999999997</v>
      </c>
      <c r="BQS20" s="351">
        <v>0.44</v>
      </c>
      <c r="BQT20" s="351"/>
      <c r="BQU20" s="351">
        <v>0.44</v>
      </c>
      <c r="BQV20" s="351">
        <v>0.44</v>
      </c>
      <c r="BQW20" s="351">
        <v>0.44</v>
      </c>
      <c r="BQX20" s="351">
        <v>0.436</v>
      </c>
      <c r="BQY20" s="351">
        <v>0.433</v>
      </c>
      <c r="BQZ20" s="351">
        <v>0.42899999999999999</v>
      </c>
      <c r="BRA20" s="351">
        <v>0.44</v>
      </c>
      <c r="BRB20" s="351">
        <v>0.43</v>
      </c>
      <c r="BRC20" s="351">
        <v>0.438</v>
      </c>
      <c r="BRD20" s="351">
        <v>0.42899999999999999</v>
      </c>
      <c r="BRE20" s="351">
        <f t="shared" si="131"/>
        <v>0.40699999999999997</v>
      </c>
      <c r="BRF20" s="351">
        <v>0.437</v>
      </c>
      <c r="BRG20" s="351">
        <v>0.44</v>
      </c>
      <c r="BRH20" s="351">
        <v>0.433</v>
      </c>
      <c r="BRI20" s="351">
        <v>0.434</v>
      </c>
      <c r="BRJ20" s="351">
        <v>0.43099999999999999</v>
      </c>
      <c r="BRK20" s="351">
        <v>0.42899999999999999</v>
      </c>
      <c r="BRL20" s="351">
        <v>0.43</v>
      </c>
      <c r="BRM20" s="351">
        <v>0.42799999999999999</v>
      </c>
      <c r="BRN20" s="351">
        <v>0.435</v>
      </c>
      <c r="BRO20" s="351">
        <v>0.435</v>
      </c>
      <c r="BRP20" s="351">
        <v>0.434</v>
      </c>
      <c r="BRQ20" s="351">
        <v>0.42399999999999999</v>
      </c>
      <c r="BRR20" s="351"/>
      <c r="BRS20" s="351">
        <v>0.43099999999999999</v>
      </c>
      <c r="BRT20" s="351">
        <v>0.432</v>
      </c>
      <c r="BRU20" s="351">
        <v>0.437</v>
      </c>
      <c r="BRV20" s="351">
        <v>0.42599999999999999</v>
      </c>
      <c r="BRW20" s="351">
        <v>0.432</v>
      </c>
      <c r="BRX20" s="351"/>
      <c r="BRY20" s="351">
        <v>0.435</v>
      </c>
      <c r="BRZ20" s="351">
        <v>0.42599999999999999</v>
      </c>
      <c r="BSA20" s="351">
        <v>0.42599999999999999</v>
      </c>
      <c r="BSB20" s="351">
        <v>0.42799999999999999</v>
      </c>
      <c r="BSC20" s="351">
        <v>0.43099999999999999</v>
      </c>
      <c r="BSD20" s="351">
        <v>0.42599999999999999</v>
      </c>
      <c r="BSE20" s="351"/>
      <c r="BSF20" s="351">
        <v>0.42499999999999999</v>
      </c>
      <c r="BSG20" s="351">
        <f t="shared" si="132"/>
        <v>0.40699999999999997</v>
      </c>
      <c r="BSH20" s="351">
        <v>0.434</v>
      </c>
      <c r="BSI20" s="351">
        <v>0.433</v>
      </c>
      <c r="BSJ20" s="351">
        <v>0.436</v>
      </c>
      <c r="BSK20" s="351">
        <v>0.437</v>
      </c>
      <c r="BSL20" s="351">
        <v>0.433</v>
      </c>
      <c r="BSM20" s="351">
        <f t="shared" si="133"/>
        <v>0.40699999999999997</v>
      </c>
      <c r="BSN20" s="48">
        <v>0.44900000000000001</v>
      </c>
      <c r="BSO20" s="48"/>
      <c r="BSP20" s="48">
        <v>0.45700000000000002</v>
      </c>
      <c r="BSQ20" s="48">
        <v>0.45</v>
      </c>
      <c r="BSR20" s="48">
        <v>0.46300000000000002</v>
      </c>
      <c r="BSS20" s="47">
        <v>0.45300000000000001</v>
      </c>
      <c r="BST20" s="47">
        <v>0.45400000000000001</v>
      </c>
      <c r="BSU20" s="47"/>
      <c r="BSV20" s="47">
        <v>0.46400000000000002</v>
      </c>
      <c r="BSW20" s="47"/>
      <c r="BSX20" s="47">
        <v>0.46400000000000002</v>
      </c>
      <c r="BSY20" s="47">
        <v>0.45800000000000002</v>
      </c>
      <c r="BSZ20" s="47">
        <v>0.46800000000000003</v>
      </c>
      <c r="BTA20" s="47">
        <v>0.46400000000000002</v>
      </c>
      <c r="BTB20" s="47">
        <v>0.46200000000000002</v>
      </c>
      <c r="BTC20" s="47"/>
      <c r="BTD20" s="351">
        <f t="shared" si="134"/>
        <v>0.40699999999999997</v>
      </c>
      <c r="BTE20" s="102">
        <v>0.46200000000000002</v>
      </c>
      <c r="BTF20" s="47"/>
      <c r="BTG20" s="47">
        <v>0.46600000000000003</v>
      </c>
      <c r="BTH20" s="47">
        <v>0.47</v>
      </c>
      <c r="BTI20" s="47">
        <v>0.47099999999999997</v>
      </c>
      <c r="BTJ20" s="47">
        <v>0.46400000000000002</v>
      </c>
      <c r="BTK20" s="47">
        <v>0.45800000000000002</v>
      </c>
      <c r="BTL20" s="57">
        <v>0.46899999999999997</v>
      </c>
      <c r="BTM20" s="48">
        <f t="shared" si="135"/>
        <v>0.40699999999999997</v>
      </c>
      <c r="BTN20" s="47">
        <v>0.45400000000000001</v>
      </c>
      <c r="BTO20" s="57">
        <v>0.44800000000000001</v>
      </c>
      <c r="BTP20" s="57">
        <v>0.44500000000000001</v>
      </c>
      <c r="BTQ20" s="57"/>
      <c r="BTR20" s="57">
        <v>0.443</v>
      </c>
      <c r="BTS20" s="48">
        <v>0.45100000000000001</v>
      </c>
      <c r="BTT20" s="48">
        <f t="shared" si="136"/>
        <v>0.40699999999999997</v>
      </c>
      <c r="BTU20" s="48">
        <v>0.45100000000000001</v>
      </c>
      <c r="BTV20" s="48">
        <v>0.44900000000000001</v>
      </c>
      <c r="BTW20" s="48">
        <v>0.45800000000000002</v>
      </c>
      <c r="BTX20" s="48">
        <v>0.46500000000000002</v>
      </c>
      <c r="BTY20" s="48"/>
      <c r="BTZ20" s="48">
        <v>0.45100000000000001</v>
      </c>
      <c r="BUA20" s="67">
        <v>0.45900000000000002</v>
      </c>
      <c r="BUB20" s="48">
        <f t="shared" si="137"/>
        <v>0.40699999999999997</v>
      </c>
      <c r="BUC20" s="48">
        <v>0.46500000000000002</v>
      </c>
      <c r="BUD20" s="48">
        <v>0.46500000000000002</v>
      </c>
      <c r="BUE20" s="48">
        <v>0.46200000000000002</v>
      </c>
      <c r="BUF20" s="48">
        <v>0.45900000000000002</v>
      </c>
      <c r="BUG20" s="48">
        <v>0.45200000000000001</v>
      </c>
      <c r="BUH20" s="47">
        <v>0.45600000000000002</v>
      </c>
      <c r="BUI20" s="47">
        <v>0.45600000000000002</v>
      </c>
      <c r="BUJ20" s="47">
        <v>0.45600000000000002</v>
      </c>
      <c r="BUK20" s="1082">
        <v>0.45500000000000002</v>
      </c>
      <c r="BUL20" s="1249">
        <v>0.436</v>
      </c>
      <c r="BUM20" s="48">
        <v>0.45300000000000001</v>
      </c>
      <c r="BUN20" s="1056">
        <v>0.45600000000000002</v>
      </c>
      <c r="BUO20" s="1056">
        <v>0.46100000000000002</v>
      </c>
      <c r="BUP20" s="1082">
        <v>0.45400000000000001</v>
      </c>
      <c r="BUQ20" s="1082">
        <f t="shared" si="138"/>
        <v>0.436</v>
      </c>
      <c r="BUR20" s="1082">
        <v>0.45600000000000002</v>
      </c>
      <c r="BUS20" s="1082">
        <v>0.45500000000000002</v>
      </c>
      <c r="BUT20" s="1235">
        <v>0.45600000000000002</v>
      </c>
      <c r="BUU20" s="1235">
        <v>0.45200000000000001</v>
      </c>
      <c r="BUV20" s="1235">
        <v>0.44700000000000001</v>
      </c>
      <c r="BUW20" s="1267">
        <v>0.44600000000000001</v>
      </c>
      <c r="BUX20" s="1235">
        <f t="shared" si="293"/>
        <v>0.436</v>
      </c>
      <c r="BUY20" s="1235">
        <v>0.439</v>
      </c>
      <c r="BUZ20" s="1235">
        <v>0.44700000000000001</v>
      </c>
      <c r="BVA20" s="1235">
        <v>0.44800000000000001</v>
      </c>
      <c r="BVB20" s="1235">
        <v>0.44</v>
      </c>
      <c r="BVC20" s="1235">
        <v>0.48899999999999999</v>
      </c>
      <c r="BVD20" s="1267">
        <v>0.46400000000000002</v>
      </c>
      <c r="BVE20" s="1267">
        <f t="shared" si="140"/>
        <v>0.436</v>
      </c>
      <c r="BVF20" s="1235">
        <v>0.434</v>
      </c>
      <c r="BVG20" s="1235"/>
      <c r="BVH20" s="1235"/>
      <c r="BVI20" s="1235">
        <v>0.432</v>
      </c>
      <c r="BVJ20" s="1235">
        <v>0.44600000000000001</v>
      </c>
      <c r="BVK20" s="1235">
        <v>0.443</v>
      </c>
      <c r="BVL20" s="1235">
        <v>0.434</v>
      </c>
      <c r="BVM20" s="1235">
        <v>0.439</v>
      </c>
      <c r="BVN20" s="1235">
        <v>0.45200000000000001</v>
      </c>
      <c r="BVO20" s="1082">
        <f t="shared" si="260"/>
        <v>0.436</v>
      </c>
      <c r="BVP20" s="1235">
        <v>0.439</v>
      </c>
      <c r="BVQ20" s="1235">
        <v>0.442</v>
      </c>
      <c r="BVR20" s="1235">
        <v>0.42799999999999999</v>
      </c>
      <c r="BVS20" s="1235">
        <v>0.432</v>
      </c>
      <c r="BVT20" s="1235">
        <v>0.41699999999999998</v>
      </c>
      <c r="BVU20" s="1235">
        <v>0.45900000000000002</v>
      </c>
      <c r="BVV20" s="1235">
        <v>0.41899999999999998</v>
      </c>
      <c r="BVW20" s="1235">
        <v>0.42</v>
      </c>
      <c r="BVX20" s="1237">
        <v>0.434</v>
      </c>
      <c r="BVY20" s="1082">
        <f t="shared" si="141"/>
        <v>0.434</v>
      </c>
      <c r="BVZ20" s="1235">
        <v>0.41699999999999998</v>
      </c>
      <c r="BWA20" s="1082"/>
      <c r="BWB20" s="1235">
        <v>0.44800000000000001</v>
      </c>
      <c r="BWC20" s="1235">
        <v>0.40200000000000002</v>
      </c>
      <c r="BWD20" s="1082"/>
      <c r="BWE20" s="1082">
        <f t="shared" ref="BWE20:BWE36" si="300">MIN(BVY20,BWC20)</f>
        <v>0.40200000000000002</v>
      </c>
      <c r="BWF20" s="1235">
        <v>0.39900000000000002</v>
      </c>
      <c r="BWG20" s="1235">
        <v>0.38700000000000001</v>
      </c>
      <c r="BWH20" s="1235">
        <v>0.39900000000000002</v>
      </c>
      <c r="BWI20" s="1235">
        <v>0.40699999999999997</v>
      </c>
      <c r="BWJ20" s="1235">
        <v>0.40400000000000003</v>
      </c>
      <c r="BWK20" s="1235">
        <v>0.40699999999999997</v>
      </c>
      <c r="BWL20" s="1235"/>
      <c r="BWM20" s="1235">
        <v>0.4</v>
      </c>
      <c r="BWN20" s="1235">
        <v>0.40300000000000002</v>
      </c>
      <c r="BWO20" s="1235"/>
      <c r="BWP20" s="1235">
        <v>0.39400000000000002</v>
      </c>
      <c r="BWQ20" s="1235">
        <v>0.39600000000000002</v>
      </c>
      <c r="BWR20" s="1082"/>
      <c r="BWS20" s="1235">
        <v>0.39900000000000002</v>
      </c>
      <c r="BWT20" s="1082"/>
      <c r="BWU20" s="1082">
        <v>0.40200000000000002</v>
      </c>
      <c r="BWV20" s="1082"/>
      <c r="BWW20" s="1082">
        <v>0.40400000000000003</v>
      </c>
      <c r="BWX20" s="1082">
        <v>0.39900000000000002</v>
      </c>
      <c r="BWY20" s="1082">
        <v>0.4</v>
      </c>
      <c r="BWZ20" s="1082">
        <v>0.39400000000000002</v>
      </c>
      <c r="BXA20" s="1082"/>
      <c r="BXB20" s="1082">
        <v>0.39700000000000002</v>
      </c>
      <c r="BXC20" s="1082"/>
      <c r="BXD20" s="1082">
        <v>0.42199999999999999</v>
      </c>
      <c r="BXE20" s="1082"/>
      <c r="BXF20" s="1082">
        <v>0.42399999999999999</v>
      </c>
      <c r="BXG20" s="1082">
        <v>0.435</v>
      </c>
      <c r="BXH20" s="1082">
        <f t="shared" si="143"/>
        <v>0.40200000000000002</v>
      </c>
      <c r="BXI20" s="1082">
        <v>0.44</v>
      </c>
      <c r="BXJ20" s="1082"/>
      <c r="BXK20" s="1082">
        <v>0.44</v>
      </c>
      <c r="BXL20" s="1082"/>
      <c r="BXM20" s="1082">
        <v>0.439</v>
      </c>
      <c r="BXN20" s="1082"/>
      <c r="BXO20" s="1082">
        <v>0.438</v>
      </c>
      <c r="BXP20" s="1082"/>
      <c r="BXQ20" s="1089">
        <v>0.438</v>
      </c>
      <c r="BXR20" s="1488">
        <v>0.43</v>
      </c>
      <c r="BXS20" s="1082"/>
      <c r="BXT20" s="1082">
        <v>0.436</v>
      </c>
      <c r="BXU20" s="1082"/>
      <c r="BXV20" s="1082">
        <v>0.433</v>
      </c>
      <c r="BXW20" s="1082"/>
      <c r="BXX20" s="1082">
        <v>0.437</v>
      </c>
      <c r="BXY20" s="1082">
        <v>0.439</v>
      </c>
      <c r="BXZ20" s="1082"/>
      <c r="BYA20" s="1082"/>
      <c r="BYB20" s="1082">
        <v>0.441</v>
      </c>
      <c r="BYC20" s="1082">
        <f t="shared" si="145"/>
        <v>0.43</v>
      </c>
      <c r="BYD20" s="1082">
        <v>0.44</v>
      </c>
      <c r="BYE20" s="1082"/>
      <c r="BYF20" s="1082"/>
      <c r="BYG20" s="1082">
        <v>0.45700000000000002</v>
      </c>
      <c r="BYH20" s="1089"/>
      <c r="BYI20" s="1089"/>
      <c r="BYJ20" s="1082">
        <v>0.44900000000000001</v>
      </c>
      <c r="BYK20" s="1082"/>
      <c r="BYL20" s="1082">
        <v>0.45900000000000002</v>
      </c>
      <c r="BYM20" s="1082">
        <v>0.45300000000000001</v>
      </c>
      <c r="BYN20" s="1082"/>
      <c r="BYO20" s="5">
        <f t="shared" si="146"/>
        <v>5.3488372093023304E-2</v>
      </c>
      <c r="BYP20" s="351">
        <v>0.36899999999999999</v>
      </c>
      <c r="BYQ20" s="351">
        <v>0.38</v>
      </c>
      <c r="BYR20" s="351">
        <v>0.38900000000000001</v>
      </c>
      <c r="BYS20" s="351"/>
      <c r="BYT20" s="351">
        <v>0.376</v>
      </c>
      <c r="BYU20" s="351">
        <v>0.38100000000000001</v>
      </c>
      <c r="BYV20" s="351">
        <v>0.39</v>
      </c>
      <c r="BYW20" s="351"/>
      <c r="BYX20" s="351">
        <f t="shared" si="290"/>
        <v>0.36899999999999999</v>
      </c>
      <c r="BYY20" s="351">
        <v>0.38400000000000001</v>
      </c>
      <c r="BYZ20" s="351">
        <v>0.38400000000000001</v>
      </c>
      <c r="BZA20" s="351">
        <v>0.38300000000000001</v>
      </c>
      <c r="BZB20" s="351">
        <v>0.38800000000000001</v>
      </c>
      <c r="BZC20" s="351">
        <v>0.378</v>
      </c>
      <c r="BZD20" s="351">
        <v>0.379</v>
      </c>
      <c r="BZE20" s="351">
        <v>0.377</v>
      </c>
      <c r="BZF20" s="351"/>
      <c r="BZG20" s="351">
        <v>0.38100000000000001</v>
      </c>
      <c r="BZH20" s="351">
        <v>0.378</v>
      </c>
      <c r="BZI20" s="351">
        <v>0.377</v>
      </c>
      <c r="BZJ20" s="351">
        <v>0.377</v>
      </c>
      <c r="BZK20" s="1070">
        <v>0.377</v>
      </c>
      <c r="BZL20" s="351">
        <f t="shared" si="148"/>
        <v>0.36899999999999999</v>
      </c>
      <c r="BZM20" s="351">
        <v>0.38</v>
      </c>
      <c r="BZN20" s="351">
        <v>0.38</v>
      </c>
      <c r="BZO20" s="351">
        <v>0.378</v>
      </c>
      <c r="BZP20" s="351">
        <v>0.377</v>
      </c>
      <c r="BZQ20" s="351">
        <v>0.38</v>
      </c>
      <c r="BZR20" s="351">
        <v>0.377</v>
      </c>
      <c r="BZS20" s="351"/>
      <c r="BZT20" s="351">
        <v>0.38</v>
      </c>
      <c r="BZU20" s="351">
        <v>0.38</v>
      </c>
      <c r="BZV20" s="351">
        <v>0.38100000000000001</v>
      </c>
      <c r="BZW20" s="351">
        <v>0.39100000000000001</v>
      </c>
      <c r="BZX20" s="351">
        <v>0.375</v>
      </c>
      <c r="BZY20" s="351">
        <f t="shared" si="149"/>
        <v>0.36899999999999999</v>
      </c>
      <c r="BZZ20" s="351">
        <v>0.38300000000000001</v>
      </c>
      <c r="CAA20" s="351">
        <v>0.38</v>
      </c>
      <c r="CAB20" s="351">
        <v>0.39</v>
      </c>
      <c r="CAC20" s="351"/>
      <c r="CAD20" s="351">
        <v>0.372</v>
      </c>
      <c r="CAE20" s="351">
        <v>0.373</v>
      </c>
      <c r="CAF20" s="351">
        <v>0.38500000000000001</v>
      </c>
      <c r="CAG20" s="351">
        <v>0.39</v>
      </c>
      <c r="CAH20" s="351">
        <v>0.38</v>
      </c>
      <c r="CAI20" s="351">
        <v>0.38800000000000001</v>
      </c>
      <c r="CAJ20" s="351"/>
      <c r="CAK20" s="351">
        <v>0.374</v>
      </c>
      <c r="CAL20" s="351">
        <v>0.38</v>
      </c>
      <c r="CAM20" s="351">
        <v>0.38</v>
      </c>
      <c r="CAN20" s="351">
        <v>0.38900000000000001</v>
      </c>
      <c r="CAO20" s="351">
        <v>0.38200000000000001</v>
      </c>
      <c r="CAP20" s="351"/>
      <c r="CAQ20" s="351">
        <v>0.377</v>
      </c>
      <c r="CAR20" s="351">
        <v>0.373</v>
      </c>
      <c r="CAS20" s="351"/>
      <c r="CAT20" s="351">
        <v>0.372</v>
      </c>
      <c r="CAU20" s="351">
        <v>0.373</v>
      </c>
      <c r="CAV20" s="351">
        <v>0.378</v>
      </c>
      <c r="CAW20" s="351">
        <v>0.38200000000000001</v>
      </c>
      <c r="CAX20" s="351">
        <v>0.38400000000000001</v>
      </c>
      <c r="CAY20" s="351"/>
      <c r="CAZ20" s="351">
        <v>0.37</v>
      </c>
      <c r="CBA20" s="351">
        <v>0.38200000000000001</v>
      </c>
      <c r="CBB20" s="351">
        <v>0.378</v>
      </c>
      <c r="CBC20" s="351">
        <f t="shared" si="150"/>
        <v>0.36899999999999999</v>
      </c>
      <c r="CBD20" s="351">
        <v>0.38100000000000001</v>
      </c>
      <c r="CBE20" s="351">
        <v>0.379</v>
      </c>
      <c r="CBF20" s="351">
        <v>0.38400000000000001</v>
      </c>
      <c r="CBG20" s="351">
        <v>0.379</v>
      </c>
      <c r="CBH20" s="351"/>
      <c r="CBI20" s="351">
        <v>0.38200000000000001</v>
      </c>
      <c r="CBJ20" s="351">
        <f t="shared" si="151"/>
        <v>0.36899999999999999</v>
      </c>
      <c r="CBK20" s="48">
        <v>0.39700000000000002</v>
      </c>
      <c r="CBL20" s="48">
        <v>0.41199999999999998</v>
      </c>
      <c r="CBM20" s="48">
        <v>0.41099999999999998</v>
      </c>
      <c r="CBN20" s="48">
        <v>0.40300000000000002</v>
      </c>
      <c r="CBO20" s="48">
        <v>0.40300000000000002</v>
      </c>
      <c r="CBP20" s="48">
        <v>0.40899999999999997</v>
      </c>
      <c r="CBQ20" s="48">
        <v>0.41599999999999998</v>
      </c>
      <c r="CBR20" s="48">
        <v>0.40600000000000003</v>
      </c>
      <c r="CBS20" s="48">
        <v>0.39900000000000002</v>
      </c>
      <c r="CBT20" s="48"/>
      <c r="CBU20" s="48">
        <v>0.40100000000000002</v>
      </c>
      <c r="CBV20" s="48">
        <v>0.41399999999999998</v>
      </c>
      <c r="CBW20" s="48">
        <v>0.41599999999999998</v>
      </c>
      <c r="CBX20" s="351">
        <f t="shared" si="152"/>
        <v>0.36899999999999999</v>
      </c>
      <c r="CBY20" s="48">
        <v>0.40899999999999997</v>
      </c>
      <c r="CBZ20" s="76">
        <v>0.41099999999999998</v>
      </c>
      <c r="CCA20" s="48"/>
      <c r="CCB20" s="48">
        <v>0.40699999999999997</v>
      </c>
      <c r="CCC20" s="48">
        <v>0.41199999999999998</v>
      </c>
      <c r="CCD20" s="48">
        <v>0.41199999999999998</v>
      </c>
      <c r="CCE20" s="48">
        <v>0.40500000000000003</v>
      </c>
      <c r="CCF20" s="57">
        <v>0.40699999999999997</v>
      </c>
      <c r="CCG20" s="48">
        <f t="shared" si="153"/>
        <v>0.36899999999999999</v>
      </c>
      <c r="CCH20" s="48">
        <v>0.39500000000000002</v>
      </c>
      <c r="CCI20" s="57">
        <v>0.39300000000000002</v>
      </c>
      <c r="CCJ20" s="57">
        <v>0.38600000000000001</v>
      </c>
      <c r="CCK20" s="57"/>
      <c r="CCL20" s="57">
        <v>0.39800000000000002</v>
      </c>
      <c r="CCM20" s="48">
        <v>0.39200000000000002</v>
      </c>
      <c r="CCN20" s="48">
        <f t="shared" si="154"/>
        <v>0.36899999999999999</v>
      </c>
      <c r="CCO20" s="48">
        <v>0.39600000000000002</v>
      </c>
      <c r="CCP20" s="48">
        <v>0.39</v>
      </c>
      <c r="CCQ20" s="48">
        <v>0.39300000000000002</v>
      </c>
      <c r="CCR20" s="48">
        <v>0.39600000000000002</v>
      </c>
      <c r="CCS20" s="48">
        <v>0.39100000000000001</v>
      </c>
      <c r="CCT20" s="48">
        <f t="shared" si="155"/>
        <v>0.36899999999999999</v>
      </c>
      <c r="CCU20" s="48">
        <v>0.39500000000000002</v>
      </c>
      <c r="CCV20" s="48">
        <v>0.39</v>
      </c>
      <c r="CCW20" s="48">
        <v>0.40699999999999997</v>
      </c>
      <c r="CCX20" s="48">
        <v>0.40300000000000002</v>
      </c>
      <c r="CCY20" s="48">
        <v>0.40300000000000002</v>
      </c>
      <c r="CCZ20" s="48">
        <v>0.39900000000000002</v>
      </c>
      <c r="CDA20" s="48"/>
      <c r="CDB20" s="48">
        <v>0.40400000000000003</v>
      </c>
      <c r="CDC20" s="48">
        <v>0.40200000000000002</v>
      </c>
      <c r="CDD20" s="1082">
        <v>0.39900000000000002</v>
      </c>
      <c r="CDE20" s="1249">
        <v>0.379</v>
      </c>
      <c r="CDF20" s="48">
        <v>0.40300000000000002</v>
      </c>
      <c r="CDG20" s="48"/>
      <c r="CDH20" s="1056">
        <v>0.40699999999999997</v>
      </c>
      <c r="CDI20" s="1056">
        <v>0.4</v>
      </c>
      <c r="CDJ20" s="1082">
        <v>0.4</v>
      </c>
      <c r="CDK20" s="1082">
        <f t="shared" si="156"/>
        <v>0.379</v>
      </c>
      <c r="CDL20" s="1082">
        <v>0.40100000000000002</v>
      </c>
      <c r="CDM20" s="1082">
        <v>0.40799999999999997</v>
      </c>
      <c r="CDN20" s="1235">
        <v>0.41</v>
      </c>
      <c r="CDO20" s="1235">
        <v>0.40100000000000002</v>
      </c>
      <c r="CDP20" s="1235">
        <v>0.39400000000000002</v>
      </c>
      <c r="CDQ20" s="1267">
        <v>0.39200000000000002</v>
      </c>
      <c r="CDR20" s="1235">
        <f t="shared" si="294"/>
        <v>0.379</v>
      </c>
      <c r="CDS20" s="1235">
        <v>0.40600000000000003</v>
      </c>
      <c r="CDT20" s="1235">
        <v>0.39100000000000001</v>
      </c>
      <c r="CDU20" s="1235">
        <v>0.39900000000000002</v>
      </c>
      <c r="CDV20" s="1235">
        <v>0.39400000000000002</v>
      </c>
      <c r="CDW20" s="1235">
        <v>0.42099999999999999</v>
      </c>
      <c r="CDX20" s="1267">
        <v>0.39300000000000002</v>
      </c>
      <c r="CDY20" s="1267">
        <f t="shared" si="158"/>
        <v>0.379</v>
      </c>
      <c r="CDZ20" s="1235">
        <v>0.39900000000000002</v>
      </c>
      <c r="CEA20" s="1235"/>
      <c r="CEB20" s="1235"/>
      <c r="CEC20" s="1235">
        <v>0.40400000000000003</v>
      </c>
      <c r="CED20" s="1235">
        <v>0.38400000000000001</v>
      </c>
      <c r="CEE20" s="1235">
        <v>0.39400000000000002</v>
      </c>
      <c r="CEF20" s="1235">
        <v>0.38300000000000001</v>
      </c>
      <c r="CEG20" s="1235">
        <v>0.39700000000000002</v>
      </c>
      <c r="CEH20" s="1235">
        <v>0.40200000000000002</v>
      </c>
      <c r="CEI20" s="1082">
        <f t="shared" si="261"/>
        <v>0.379</v>
      </c>
      <c r="CEJ20" s="1235">
        <v>0.371</v>
      </c>
      <c r="CEK20" s="1235">
        <v>0.36699999999999999</v>
      </c>
      <c r="CEL20" s="1235">
        <v>0.37</v>
      </c>
      <c r="CEM20" s="1235">
        <v>0.379</v>
      </c>
      <c r="CEN20" s="1235">
        <v>0.36799999999999999</v>
      </c>
      <c r="CEO20" s="1235">
        <v>0.39800000000000002</v>
      </c>
      <c r="CEP20" s="1235">
        <v>0.39300000000000002</v>
      </c>
      <c r="CEQ20" s="1235">
        <v>0.35899999999999999</v>
      </c>
      <c r="CER20" s="1237">
        <v>0.36199999999999999</v>
      </c>
      <c r="CES20" s="1082">
        <f t="shared" si="159"/>
        <v>0.36199999999999999</v>
      </c>
      <c r="CET20" s="1235">
        <v>0.38300000000000001</v>
      </c>
      <c r="CEU20" s="1235"/>
      <c r="CEV20" s="1235">
        <v>0.39600000000000002</v>
      </c>
      <c r="CEW20" s="1235">
        <v>0.36</v>
      </c>
      <c r="CEX20" s="1082"/>
      <c r="CEY20" s="1082">
        <f t="shared" ref="CEY20:CEY36" si="301">MIN(CES20,CEW20)</f>
        <v>0.36</v>
      </c>
      <c r="CEZ20" s="1235">
        <v>0.37</v>
      </c>
      <c r="CFA20" s="1235">
        <v>0.36699999999999999</v>
      </c>
      <c r="CFB20" s="1235">
        <v>0.35799999999999998</v>
      </c>
      <c r="CFC20" s="1235">
        <v>0.35499999999999998</v>
      </c>
      <c r="CFD20" s="1235">
        <v>0.377</v>
      </c>
      <c r="CFE20" s="1235">
        <v>0.35099999999999998</v>
      </c>
      <c r="CFF20" s="1082"/>
      <c r="CFG20" s="1235">
        <v>0.35499999999999998</v>
      </c>
      <c r="CFH20" s="1235">
        <v>0.36599999999999999</v>
      </c>
      <c r="CFI20" s="1235"/>
      <c r="CFJ20" s="1235">
        <v>0.36399999999999999</v>
      </c>
      <c r="CFK20" s="1235">
        <v>0.36799999999999999</v>
      </c>
      <c r="CFL20" s="1082"/>
      <c r="CFM20" s="1235">
        <v>0.37</v>
      </c>
      <c r="CFN20" s="1082"/>
      <c r="CFO20" s="1082">
        <v>0.35799999999999998</v>
      </c>
      <c r="CFP20" s="1082"/>
      <c r="CFQ20" s="1082">
        <v>0.36899999999999999</v>
      </c>
      <c r="CFR20" s="1082"/>
      <c r="CFS20" s="1082">
        <v>0.36299999999999999</v>
      </c>
      <c r="CFT20" s="1082">
        <v>0.36899999999999999</v>
      </c>
      <c r="CFU20" s="1082">
        <v>0.35499999999999998</v>
      </c>
      <c r="CFV20" s="1082"/>
      <c r="CFW20" s="1082">
        <v>0.36799999999999999</v>
      </c>
      <c r="CFX20" s="1082"/>
      <c r="CFY20" s="1082">
        <v>0.377</v>
      </c>
      <c r="CFZ20" s="1082"/>
      <c r="CGA20" s="1082">
        <v>0.379</v>
      </c>
      <c r="CGB20" s="1082">
        <v>0.376</v>
      </c>
      <c r="CGC20" s="1082">
        <f t="shared" si="161"/>
        <v>0.36</v>
      </c>
      <c r="CGD20" s="1082">
        <v>0.36499999999999999</v>
      </c>
      <c r="CGE20" s="1082"/>
      <c r="CGF20" s="1082">
        <v>0.374</v>
      </c>
      <c r="CGG20" s="1082"/>
      <c r="CGH20" s="1082">
        <v>0.374</v>
      </c>
      <c r="CGI20" s="1082"/>
      <c r="CGJ20" s="1082">
        <v>0.38200000000000001</v>
      </c>
      <c r="CGK20" s="1082"/>
      <c r="CGL20" s="1089">
        <v>0.36699999999999999</v>
      </c>
      <c r="CGM20" s="1089">
        <f>MIN(CGK20,CGC20)</f>
        <v>0.36</v>
      </c>
      <c r="CGN20" s="1089"/>
      <c r="CGO20" s="1089">
        <v>0.377</v>
      </c>
      <c r="CGP20" s="1089"/>
      <c r="CGQ20" s="1089">
        <v>0.36699999999999999</v>
      </c>
      <c r="CGR20" s="1089"/>
      <c r="CGS20" s="1089">
        <v>0.36899999999999999</v>
      </c>
      <c r="CGT20" s="1089">
        <v>0.36199999999999999</v>
      </c>
      <c r="CGU20" s="1089"/>
      <c r="CGV20" s="1089"/>
      <c r="CGW20" s="1082">
        <v>0.38</v>
      </c>
      <c r="CGX20" s="1089">
        <f t="shared" si="163"/>
        <v>0.36</v>
      </c>
      <c r="CGY20" s="1082">
        <v>0.372</v>
      </c>
      <c r="CGZ20" s="1089"/>
      <c r="CHA20" s="1089"/>
      <c r="CHB20" s="1089"/>
      <c r="CHC20" s="1082">
        <v>0.38500000000000001</v>
      </c>
      <c r="CHD20" s="1089"/>
      <c r="CHE20" s="1082">
        <v>0.38400000000000001</v>
      </c>
      <c r="CHF20" s="1082"/>
      <c r="CHG20" s="1082">
        <v>0.38300000000000001</v>
      </c>
      <c r="CHH20" s="1082">
        <v>0.377</v>
      </c>
      <c r="CHI20" s="1082"/>
      <c r="CHJ20" s="1082">
        <v>0.377</v>
      </c>
      <c r="CHK20" s="1082">
        <f t="shared" si="164"/>
        <v>0.36</v>
      </c>
      <c r="CHL20" s="1082">
        <v>0.36899999999999999</v>
      </c>
      <c r="CHM20" s="1082"/>
      <c r="CHN20" s="1082">
        <v>0.371</v>
      </c>
      <c r="CHO20" s="1082">
        <v>0.38500000000000001</v>
      </c>
      <c r="CHP20" s="1082">
        <v>0.36799999999999999</v>
      </c>
      <c r="CHQ20" s="1082">
        <v>0.376</v>
      </c>
      <c r="CHR20" s="1082">
        <v>0.38100000000000001</v>
      </c>
      <c r="CHS20" s="1082">
        <f t="shared" si="165"/>
        <v>0.36</v>
      </c>
      <c r="CHT20" s="1082"/>
      <c r="CHU20" s="1082"/>
      <c r="CHV20" s="1082">
        <v>0.377</v>
      </c>
      <c r="CHW20" s="1082">
        <v>0.38400000000000001</v>
      </c>
      <c r="CHX20" s="1082"/>
      <c r="CHY20" s="1082"/>
      <c r="CHZ20" s="1082">
        <v>0.375</v>
      </c>
      <c r="CIA20" s="1082">
        <f t="shared" si="166"/>
        <v>0.36</v>
      </c>
      <c r="CIB20" s="1082">
        <v>0.38800000000000001</v>
      </c>
      <c r="CIC20" s="1082">
        <v>0.39300000000000002</v>
      </c>
      <c r="CID20" s="1082">
        <v>0.38100000000000001</v>
      </c>
      <c r="CIE20" s="1082">
        <v>0.38900000000000001</v>
      </c>
      <c r="CIF20" s="1082"/>
      <c r="CIG20" s="1082">
        <v>0.38200000000000001</v>
      </c>
      <c r="CIH20" s="1082"/>
      <c r="CII20" s="1082">
        <v>0.38100000000000001</v>
      </c>
      <c r="CIJ20" s="1082">
        <v>0.375</v>
      </c>
      <c r="CIK20" s="1082">
        <f t="shared" si="247"/>
        <v>0.36</v>
      </c>
      <c r="CIL20" s="1082"/>
      <c r="CIM20" s="1082"/>
      <c r="CIN20" s="5">
        <f t="shared" si="167"/>
        <v>-1</v>
      </c>
      <c r="CIO20" s="351">
        <v>0.44600000000000001</v>
      </c>
      <c r="CIP20" s="351">
        <v>0.44800000000000001</v>
      </c>
      <c r="CIQ20" s="351">
        <v>0.44500000000000001</v>
      </c>
      <c r="CIR20" s="351">
        <v>0.44800000000000001</v>
      </c>
      <c r="CIS20" s="351"/>
      <c r="CIT20" s="351">
        <v>0.44800000000000001</v>
      </c>
      <c r="CIU20" s="48">
        <f t="shared" si="168"/>
        <v>0.44600000000000001</v>
      </c>
      <c r="CIV20" s="351">
        <v>0.46800000000000003</v>
      </c>
      <c r="CIW20" s="48">
        <v>0.47499999999999998</v>
      </c>
      <c r="CIX20" s="351"/>
      <c r="CIY20" s="48">
        <v>0.48199999999999998</v>
      </c>
      <c r="CIZ20" s="48">
        <v>0.48399999999999999</v>
      </c>
      <c r="CJA20" s="48">
        <v>0.46800000000000003</v>
      </c>
      <c r="CJB20" s="48">
        <v>0.48</v>
      </c>
      <c r="CJC20" s="48">
        <v>0.47499999999999998</v>
      </c>
      <c r="CJD20" s="48">
        <v>0.48099999999999998</v>
      </c>
      <c r="CJE20" s="48">
        <v>0.48099999999999998</v>
      </c>
      <c r="CJF20" s="48">
        <v>0.48299999999999998</v>
      </c>
      <c r="CJG20" s="48">
        <v>0.48299999999999998</v>
      </c>
      <c r="CJH20" s="48">
        <v>0.48399999999999999</v>
      </c>
      <c r="CJI20" s="351">
        <f t="shared" si="169"/>
        <v>0.44600000000000001</v>
      </c>
      <c r="CJJ20" s="48">
        <v>0.48199999999999998</v>
      </c>
      <c r="CJK20" s="351">
        <v>0.48499999999999999</v>
      </c>
      <c r="CJL20" s="48"/>
      <c r="CJM20" s="48">
        <v>0.48399999999999999</v>
      </c>
      <c r="CJN20" s="48">
        <v>0.47699999999999998</v>
      </c>
      <c r="CJO20" s="48">
        <v>0.48099999999999998</v>
      </c>
      <c r="CJP20" s="48">
        <v>0.46500000000000002</v>
      </c>
      <c r="CJQ20" s="57">
        <v>0.47</v>
      </c>
      <c r="CJR20" s="48">
        <f t="shared" si="170"/>
        <v>0.44600000000000001</v>
      </c>
      <c r="CJS20" s="48">
        <v>0.46700000000000003</v>
      </c>
      <c r="CJT20" s="57">
        <v>0.45700000000000002</v>
      </c>
      <c r="CJU20" s="57">
        <v>0.46899999999999997</v>
      </c>
      <c r="CJV20" s="57">
        <v>0.45900000000000002</v>
      </c>
      <c r="CJW20" s="57"/>
      <c r="CJX20" s="48">
        <v>0.46600000000000003</v>
      </c>
      <c r="CJY20" s="48">
        <v>0.46600000000000003</v>
      </c>
      <c r="CJZ20" s="48">
        <f t="shared" si="171"/>
        <v>0.44600000000000001</v>
      </c>
      <c r="CKA20" s="48">
        <v>0.46200000000000002</v>
      </c>
      <c r="CKB20" s="48">
        <v>0.46400000000000002</v>
      </c>
      <c r="CKC20" s="48"/>
      <c r="CKD20" s="48">
        <v>0.46300000000000002</v>
      </c>
      <c r="CKE20" s="48">
        <v>0.46100000000000002</v>
      </c>
      <c r="CKF20" s="48">
        <v>0.46300000000000002</v>
      </c>
      <c r="CKG20" s="48"/>
      <c r="CKH20" s="67">
        <v>0.44900000000000001</v>
      </c>
      <c r="CKI20" s="48">
        <f t="shared" si="172"/>
        <v>0.44600000000000001</v>
      </c>
      <c r="CKJ20" s="48">
        <v>0.46</v>
      </c>
      <c r="CKK20" s="48">
        <v>0.47599999999999998</v>
      </c>
      <c r="CKL20" s="48">
        <v>0.47599999999999998</v>
      </c>
      <c r="CKM20" s="48">
        <v>0.47299999999999998</v>
      </c>
      <c r="CKN20" s="48">
        <v>0.47599999999999998</v>
      </c>
      <c r="CKO20" s="48">
        <v>0.46700000000000003</v>
      </c>
      <c r="CKP20" s="48">
        <v>0.47499999999999998</v>
      </c>
      <c r="CKQ20" s="48">
        <v>0.47</v>
      </c>
      <c r="CKR20" s="48"/>
      <c r="CKS20" s="1082">
        <v>0.47099999999999997</v>
      </c>
      <c r="CKT20" s="48">
        <f t="shared" si="274"/>
        <v>0.44600000000000001</v>
      </c>
      <c r="CKU20" s="48">
        <v>0.46400000000000002</v>
      </c>
      <c r="CKV20" s="1056">
        <v>0.47399999999999998</v>
      </c>
      <c r="CKW20" s="1056">
        <v>0.46300000000000002</v>
      </c>
      <c r="CKX20" s="1082">
        <v>0.46600000000000003</v>
      </c>
      <c r="CKY20" s="1082">
        <f t="shared" si="173"/>
        <v>0.44600000000000001</v>
      </c>
      <c r="CKZ20" s="1082">
        <v>0.47</v>
      </c>
      <c r="CLA20" s="1082">
        <v>0.47699999999999998</v>
      </c>
      <c r="CLB20" s="1235">
        <v>0.46200000000000002</v>
      </c>
      <c r="CLC20" s="1235">
        <v>0.47599999999999998</v>
      </c>
      <c r="CLD20" s="1235">
        <v>0.45600000000000002</v>
      </c>
      <c r="CLE20" s="1267">
        <v>0.46400000000000002</v>
      </c>
      <c r="CLF20" s="1235">
        <f t="shared" si="295"/>
        <v>0.44600000000000001</v>
      </c>
      <c r="CLG20" s="1235">
        <v>0.46200000000000002</v>
      </c>
      <c r="CLH20" s="1235">
        <v>0.45700000000000002</v>
      </c>
      <c r="CLI20" s="1235"/>
      <c r="CLJ20" s="1235">
        <v>0.46400000000000002</v>
      </c>
      <c r="CLK20" s="1235">
        <v>0.45500000000000002</v>
      </c>
      <c r="CLL20" s="1235">
        <v>0.48399999999999999</v>
      </c>
      <c r="CLM20" s="1267">
        <v>0.45400000000000001</v>
      </c>
      <c r="CLN20" s="1267">
        <f t="shared" si="175"/>
        <v>0.44600000000000001</v>
      </c>
      <c r="CLO20" s="1235">
        <v>0.44400000000000001</v>
      </c>
      <c r="CLP20" s="1235"/>
      <c r="CLQ20" s="1235"/>
      <c r="CLR20" s="1235">
        <v>0.437</v>
      </c>
      <c r="CLS20" s="1235">
        <v>0.44900000000000001</v>
      </c>
      <c r="CLT20" s="1235">
        <v>0.45900000000000002</v>
      </c>
      <c r="CLU20" s="1235">
        <v>0.44700000000000001</v>
      </c>
      <c r="CLV20" s="1235">
        <v>0.45800000000000002</v>
      </c>
      <c r="CLW20" s="1235">
        <v>0.47</v>
      </c>
      <c r="CLX20" s="1235">
        <f t="shared" si="262"/>
        <v>0.44600000000000001</v>
      </c>
      <c r="CLY20" s="1235">
        <v>0.44700000000000001</v>
      </c>
      <c r="CLZ20" s="1235">
        <v>0.432</v>
      </c>
      <c r="CMA20" s="1235">
        <v>0.442</v>
      </c>
      <c r="CMB20" s="1235">
        <v>0.436</v>
      </c>
      <c r="CMC20" s="1235">
        <v>0.42699999999999999</v>
      </c>
      <c r="CMD20" s="1235">
        <v>0.46700000000000003</v>
      </c>
      <c r="CME20" s="1235">
        <v>0.43099999999999999</v>
      </c>
      <c r="CMF20" s="1235">
        <v>0.42499999999999999</v>
      </c>
      <c r="CMG20" s="1237">
        <v>0.432</v>
      </c>
      <c r="CMH20" s="1082">
        <f t="shared" si="176"/>
        <v>0.432</v>
      </c>
      <c r="CMI20" s="1082">
        <v>0.42799999999999999</v>
      </c>
      <c r="CMJ20" s="1082"/>
      <c r="CMK20" s="1082">
        <v>0.45800000000000002</v>
      </c>
      <c r="CML20" s="1082">
        <v>0.42199999999999999</v>
      </c>
      <c r="CMM20" s="1082"/>
      <c r="CMN20" s="1082">
        <f t="shared" ref="CMN20:CMN36" si="302">MIN(CMH20,CML20)</f>
        <v>0.42199999999999999</v>
      </c>
      <c r="CMO20" s="1235">
        <v>0.42599999999999999</v>
      </c>
      <c r="CMP20" s="1235">
        <v>0.42</v>
      </c>
      <c r="CMQ20" s="1235">
        <v>0.43</v>
      </c>
      <c r="CMR20" s="1235">
        <v>0.42899999999999999</v>
      </c>
      <c r="CMS20" s="1235">
        <v>0.42299999999999999</v>
      </c>
      <c r="CMT20" s="1235">
        <v>0.42399999999999999</v>
      </c>
      <c r="CMU20" s="1082"/>
      <c r="CMV20" s="1235">
        <v>0.42899999999999999</v>
      </c>
      <c r="CMW20" s="1235">
        <v>0.42699999999999999</v>
      </c>
      <c r="CMX20" s="1235"/>
      <c r="CMY20" s="1235">
        <v>0.42799999999999999</v>
      </c>
      <c r="CMZ20" s="1235">
        <v>0.41699999999999998</v>
      </c>
      <c r="CNA20" s="1082"/>
      <c r="CNB20" s="1235">
        <v>0.41899999999999998</v>
      </c>
      <c r="CNC20" s="1082"/>
      <c r="CND20" s="1082">
        <v>0.433</v>
      </c>
      <c r="CNE20" s="1082"/>
      <c r="CNF20" s="1082">
        <v>0.434</v>
      </c>
      <c r="CNG20" s="1082"/>
      <c r="CNH20" s="1082">
        <v>0.42599999999999999</v>
      </c>
      <c r="CNI20" s="1082">
        <v>0.435</v>
      </c>
      <c r="CNJ20" s="1082">
        <v>0.42599999999999999</v>
      </c>
      <c r="CNK20" s="1082"/>
      <c r="CNL20" s="1082">
        <v>0.43099999999999999</v>
      </c>
      <c r="CNM20" s="1082"/>
      <c r="CNN20" s="1082">
        <v>0.44</v>
      </c>
      <c r="CNO20" s="1082"/>
      <c r="CNP20" s="1082">
        <v>0.44400000000000001</v>
      </c>
      <c r="CNQ20" s="1082">
        <v>0.43</v>
      </c>
      <c r="CNR20" s="1082">
        <f t="shared" si="178"/>
        <v>0.42199999999999999</v>
      </c>
      <c r="CNS20" s="1082">
        <v>0.43</v>
      </c>
      <c r="CNT20" s="1082"/>
      <c r="CNU20" s="1082">
        <v>0.42799999999999999</v>
      </c>
      <c r="CNV20" s="1082"/>
      <c r="CNW20" s="1082">
        <v>0.442</v>
      </c>
      <c r="CNX20" s="1082"/>
      <c r="CNY20" s="1082">
        <v>0.42699999999999999</v>
      </c>
      <c r="CNZ20" s="1082"/>
      <c r="COA20" s="1089">
        <v>0.42899999999999999</v>
      </c>
      <c r="COB20" s="1089">
        <v>0.43</v>
      </c>
      <c r="COC20" s="1082"/>
      <c r="COD20" s="1082">
        <v>0.44400000000000001</v>
      </c>
      <c r="COE20" s="1082"/>
      <c r="COF20" s="1082">
        <v>0.435</v>
      </c>
      <c r="COG20" s="1082"/>
      <c r="COH20" s="1082">
        <v>0.432</v>
      </c>
      <c r="COI20" s="1082">
        <v>0.435</v>
      </c>
      <c r="COJ20" s="1082"/>
      <c r="COK20" s="1082"/>
      <c r="COL20" s="1082">
        <v>0.435</v>
      </c>
      <c r="COM20" s="1082">
        <f t="shared" si="180"/>
        <v>0.43</v>
      </c>
      <c r="CON20" s="1082">
        <v>0.44400000000000001</v>
      </c>
      <c r="COO20" s="1082"/>
      <c r="COP20" s="1082"/>
      <c r="COQ20" s="1089"/>
      <c r="COR20" s="1082">
        <v>0.45600000000000002</v>
      </c>
      <c r="COS20" s="1089"/>
      <c r="COT20" s="1082">
        <v>0.44700000000000001</v>
      </c>
      <c r="COU20" s="1082"/>
      <c r="COV20" s="1082">
        <v>0.438</v>
      </c>
      <c r="COW20" s="1082">
        <v>0.44</v>
      </c>
      <c r="COX20" s="1082"/>
      <c r="COY20" s="1082">
        <v>0.438</v>
      </c>
      <c r="COZ20" s="1082">
        <f t="shared" si="181"/>
        <v>0.43</v>
      </c>
      <c r="CPA20" s="1082">
        <v>0.44800000000000001</v>
      </c>
      <c r="CPB20" s="1082"/>
      <c r="CPC20" s="1082">
        <v>0.44500000000000001</v>
      </c>
      <c r="CPD20" s="1082">
        <v>0.435</v>
      </c>
      <c r="CPE20" s="1082">
        <v>0.44</v>
      </c>
      <c r="CPF20" s="1082">
        <v>0.441</v>
      </c>
      <c r="CPG20" s="1082">
        <v>0.434</v>
      </c>
      <c r="CPH20" s="1082">
        <v>0.44600000000000001</v>
      </c>
      <c r="CPI20" s="1082">
        <f t="shared" si="182"/>
        <v>0.43</v>
      </c>
      <c r="CPJ20" s="1082"/>
      <c r="CPK20" s="1082"/>
      <c r="CPL20" s="1082">
        <v>0.44800000000000001</v>
      </c>
      <c r="CPM20" s="1082">
        <v>0.44800000000000001</v>
      </c>
      <c r="CPN20" s="1082"/>
      <c r="CPO20" s="1082"/>
      <c r="CPP20" s="1082">
        <v>0.443</v>
      </c>
      <c r="CPQ20" s="1082">
        <f t="shared" si="183"/>
        <v>0.43</v>
      </c>
      <c r="CPR20" s="1082">
        <v>0.44400000000000001</v>
      </c>
      <c r="CPS20" s="1082">
        <v>0.44700000000000001</v>
      </c>
      <c r="CPT20" s="1082">
        <v>0.45900000000000002</v>
      </c>
      <c r="CPU20" s="1082">
        <v>0.44500000000000001</v>
      </c>
      <c r="CPV20" s="1082"/>
      <c r="CPW20" s="1082">
        <v>0.45</v>
      </c>
      <c r="CPX20" s="1082"/>
      <c r="CPY20" s="1082">
        <v>0.44500000000000001</v>
      </c>
      <c r="CPZ20" s="1082">
        <v>0.443</v>
      </c>
      <c r="CQA20" s="1082">
        <f t="shared" si="248"/>
        <v>0.43</v>
      </c>
      <c r="CQB20" s="1082"/>
      <c r="CQC20" s="1082"/>
      <c r="CQD20" s="5">
        <f t="shared" si="249"/>
        <v>-1</v>
      </c>
      <c r="CQE20" s="1446">
        <f t="shared" si="184"/>
        <v>0.4587</v>
      </c>
      <c r="CQF20" s="1089">
        <v>0.41699999999999998</v>
      </c>
      <c r="CQG20" s="47">
        <f t="shared" si="185"/>
        <v>0.41699999999999998</v>
      </c>
      <c r="CQH20" s="351">
        <v>0.41299999999999998</v>
      </c>
      <c r="CQI20" s="48">
        <v>0.40899999999999997</v>
      </c>
      <c r="CQJ20" s="47"/>
      <c r="CQK20" s="47">
        <v>0.41299999999999998</v>
      </c>
      <c r="CQL20" s="47">
        <v>0.41299999999999998</v>
      </c>
      <c r="CQM20" s="47">
        <v>0.41299999999999998</v>
      </c>
      <c r="CQN20" s="47">
        <v>0.40799999999999997</v>
      </c>
      <c r="CQO20" s="47">
        <v>0.41</v>
      </c>
      <c r="CQP20" s="47">
        <f t="shared" si="186"/>
        <v>0.41</v>
      </c>
      <c r="CQQ20" s="47">
        <v>0.42299999999999999</v>
      </c>
      <c r="CQR20" s="47">
        <v>0.40500000000000003</v>
      </c>
      <c r="CQS20" s="47">
        <v>0.42599999999999999</v>
      </c>
      <c r="CQT20" s="47">
        <v>0.42499999999999999</v>
      </c>
      <c r="CQU20" s="47">
        <v>0.41899999999999998</v>
      </c>
      <c r="CQV20" s="47">
        <v>0.43</v>
      </c>
      <c r="CQW20" s="351">
        <f t="shared" si="187"/>
        <v>0.40500000000000003</v>
      </c>
      <c r="CQX20" s="102">
        <v>0.43099999999999999</v>
      </c>
      <c r="CQY20" s="102">
        <v>0.41299999999999998</v>
      </c>
      <c r="CQZ20" s="47"/>
      <c r="CRA20" s="47">
        <v>0.434</v>
      </c>
      <c r="CRB20" s="47">
        <v>0.41499999999999998</v>
      </c>
      <c r="CRC20" s="47">
        <v>0.41799999999999998</v>
      </c>
      <c r="CRD20" s="47">
        <v>0.41599999999999998</v>
      </c>
      <c r="CRE20" s="57">
        <v>0.42299999999999999</v>
      </c>
      <c r="CRF20" s="48">
        <f t="shared" si="188"/>
        <v>0.40500000000000003</v>
      </c>
      <c r="CRG20" s="47">
        <v>0.41899999999999998</v>
      </c>
      <c r="CRH20" s="57">
        <v>0.41899999999999998</v>
      </c>
      <c r="CRI20" s="57">
        <v>0.40100000000000002</v>
      </c>
      <c r="CRJ20" s="48">
        <v>0.41</v>
      </c>
      <c r="CRK20" s="48"/>
      <c r="CRL20" s="48">
        <v>0.40300000000000002</v>
      </c>
      <c r="CRM20" s="48">
        <f t="shared" si="189"/>
        <v>0.40300000000000002</v>
      </c>
      <c r="CRN20" s="48">
        <v>0.40300000000000002</v>
      </c>
      <c r="CRO20" s="48">
        <v>0.41199999999999998</v>
      </c>
      <c r="CRP20" s="48">
        <v>0.40100000000000002</v>
      </c>
      <c r="CRQ20" s="48">
        <v>0.39900000000000002</v>
      </c>
      <c r="CRR20" s="48"/>
      <c r="CRS20" s="57">
        <v>0.39700000000000002</v>
      </c>
      <c r="CRT20" s="1217">
        <v>0.4</v>
      </c>
      <c r="CRU20" s="57">
        <f t="shared" si="190"/>
        <v>0.4</v>
      </c>
      <c r="CRV20" s="48">
        <v>0.39700000000000002</v>
      </c>
      <c r="CRW20" s="48">
        <v>0.38900000000000001</v>
      </c>
      <c r="CRX20" s="48"/>
      <c r="CRY20" s="48">
        <v>0.41</v>
      </c>
      <c r="CRZ20" s="48">
        <v>0.40799999999999997</v>
      </c>
      <c r="CSA20" s="48">
        <v>0.40899999999999997</v>
      </c>
      <c r="CSB20" s="48">
        <v>0.41499999999999998</v>
      </c>
      <c r="CSC20" s="48"/>
      <c r="CSD20" s="48"/>
      <c r="CSE20" s="47">
        <v>0.42299999999999999</v>
      </c>
      <c r="CSF20" s="47">
        <v>0.42299999999999999</v>
      </c>
      <c r="CSG20" s="47">
        <v>0.41099999999999998</v>
      </c>
      <c r="CSH20" s="47">
        <v>0.42399999999999999</v>
      </c>
      <c r="CSI20" s="47">
        <v>0.41</v>
      </c>
      <c r="CSJ20" s="47"/>
      <c r="CSK20" s="48">
        <v>0.41399999999999998</v>
      </c>
      <c r="CSL20" s="48">
        <v>0.41099999999999998</v>
      </c>
      <c r="CSM20" s="47"/>
      <c r="CSN20" s="47"/>
      <c r="CSO20" s="1089">
        <v>0.41399999999999998</v>
      </c>
      <c r="CSP20" s="1241">
        <f t="shared" si="273"/>
        <v>0.4</v>
      </c>
      <c r="CSQ20" s="48">
        <v>0.40899999999999997</v>
      </c>
      <c r="CSR20" s="48">
        <v>0.42399999999999999</v>
      </c>
      <c r="CSS20" s="1056">
        <v>0.42299999999999999</v>
      </c>
      <c r="CST20" s="1056">
        <v>0.41099999999999998</v>
      </c>
      <c r="CSU20" s="1056">
        <v>0.40500000000000003</v>
      </c>
      <c r="CSV20" s="1056">
        <v>0.41499999999999998</v>
      </c>
      <c r="CSW20" s="48"/>
      <c r="CSX20" s="48"/>
      <c r="CSY20" s="47"/>
      <c r="CSZ20" s="47"/>
      <c r="CTA20" s="1082">
        <v>0.41</v>
      </c>
      <c r="CTB20" s="1082">
        <v>0.42</v>
      </c>
      <c r="CTC20" s="47">
        <f t="shared" si="191"/>
        <v>0.4</v>
      </c>
      <c r="CTD20" s="1082">
        <v>0.41299999999999998</v>
      </c>
      <c r="CTE20" s="1082">
        <v>0.40899999999999997</v>
      </c>
      <c r="CTF20" s="1082">
        <v>0.42399999999999999</v>
      </c>
      <c r="CTG20" s="1235">
        <v>0.40699999999999997</v>
      </c>
      <c r="CTH20" s="1235">
        <v>0.42099999999999999</v>
      </c>
      <c r="CTI20" s="1235">
        <v>0.40699999999999997</v>
      </c>
      <c r="CTJ20" s="1235">
        <v>0.433</v>
      </c>
      <c r="CTK20" s="1235">
        <v>0.40899999999999997</v>
      </c>
      <c r="CTL20" s="1235">
        <v>0.42499999999999999</v>
      </c>
      <c r="CTM20" s="1267">
        <v>0.40200000000000002</v>
      </c>
      <c r="CTN20" s="1267">
        <v>0.42699999999999999</v>
      </c>
      <c r="CTO20" s="1267">
        <f t="shared" si="296"/>
        <v>0.4</v>
      </c>
      <c r="CTP20" s="1235">
        <v>0.41699999999999998</v>
      </c>
      <c r="CTQ20" s="1235">
        <v>0.437</v>
      </c>
      <c r="CTR20" s="1235">
        <v>0.42</v>
      </c>
      <c r="CTS20" s="1235">
        <v>0.43099999999999999</v>
      </c>
      <c r="CTT20" s="1235">
        <v>0.436</v>
      </c>
      <c r="CTU20" s="1235">
        <v>0.434</v>
      </c>
      <c r="CTV20" s="1235"/>
      <c r="CTW20" s="1235"/>
      <c r="CTX20" s="1235">
        <v>0.43099999999999999</v>
      </c>
      <c r="CTY20" s="1235">
        <v>0.43099999999999999</v>
      </c>
      <c r="CTZ20" s="1235">
        <v>0.41499999999999998</v>
      </c>
      <c r="CUA20" s="1235">
        <v>0.41399999999999998</v>
      </c>
      <c r="CUB20" s="1267">
        <v>0.42899999999999999</v>
      </c>
      <c r="CUC20" s="1267">
        <v>0.41199999999999998</v>
      </c>
      <c r="CUD20" s="1235">
        <f t="shared" si="193"/>
        <v>0.4</v>
      </c>
      <c r="CUE20" s="1235">
        <v>0.43099999999999999</v>
      </c>
      <c r="CUF20" s="1235">
        <v>0.438</v>
      </c>
      <c r="CUG20" s="1235">
        <v>0.42399999999999999</v>
      </c>
      <c r="CUH20" s="1235">
        <v>0.42</v>
      </c>
      <c r="CUI20" s="1235"/>
      <c r="CUJ20" s="1235"/>
      <c r="CUK20" s="1235"/>
      <c r="CUL20" s="1235"/>
      <c r="CUM20" s="1235">
        <v>0.42099999999999999</v>
      </c>
      <c r="CUN20" s="1235">
        <v>0.42899999999999999</v>
      </c>
      <c r="CUO20" s="1235">
        <v>0.42499999999999999</v>
      </c>
      <c r="CUP20" s="1235">
        <v>0.40799999999999997</v>
      </c>
      <c r="CUQ20" s="1235">
        <v>0.42599999999999999</v>
      </c>
      <c r="CUR20" s="1235">
        <v>0.41699999999999998</v>
      </c>
      <c r="CUS20" s="1235">
        <v>0.43099999999999999</v>
      </c>
      <c r="CUT20" s="1235">
        <v>0.42199999999999999</v>
      </c>
      <c r="CUU20" s="1235">
        <v>0.432</v>
      </c>
      <c r="CUV20" s="1235">
        <v>0.41799999999999998</v>
      </c>
      <c r="CUW20" s="1235">
        <v>0.434</v>
      </c>
      <c r="CUX20" s="1235">
        <v>0.42499999999999999</v>
      </c>
      <c r="CUY20" s="1235">
        <v>0.41899999999999998</v>
      </c>
      <c r="CUZ20" s="1235">
        <v>0.41699999999999998</v>
      </c>
      <c r="CVA20" s="1235">
        <v>0.42399999999999999</v>
      </c>
      <c r="CVB20" s="1235">
        <v>0.42</v>
      </c>
      <c r="CVC20" s="1235">
        <f t="shared" si="263"/>
        <v>0.4</v>
      </c>
      <c r="CVD20" s="1235">
        <v>0.42699999999999999</v>
      </c>
      <c r="CVE20" s="1235">
        <v>0.41899999999999998</v>
      </c>
      <c r="CVF20" s="1235">
        <v>0.43</v>
      </c>
      <c r="CVG20" s="1235">
        <v>0.434</v>
      </c>
      <c r="CVH20" s="1235">
        <v>0.437</v>
      </c>
      <c r="CVI20" s="1235">
        <v>0.42699999999999999</v>
      </c>
      <c r="CVJ20" s="1235">
        <v>0.41799999999999998</v>
      </c>
      <c r="CVK20" s="1235">
        <v>0.42899999999999999</v>
      </c>
      <c r="CVL20" s="1235">
        <v>0.42599999999999999</v>
      </c>
      <c r="CVM20" s="1235">
        <v>0.42299999999999999</v>
      </c>
      <c r="CVN20" s="1235">
        <v>0.42199999999999999</v>
      </c>
      <c r="CVO20" s="1235">
        <v>0.41</v>
      </c>
      <c r="CVP20" s="1235">
        <v>0.42099999999999999</v>
      </c>
      <c r="CVQ20" s="1235">
        <v>0.41599999999999998</v>
      </c>
      <c r="CVR20" s="1235">
        <v>0.42399999999999999</v>
      </c>
      <c r="CVS20" s="1235">
        <v>0.41699999999999998</v>
      </c>
      <c r="CVT20" s="1237">
        <v>0.41199999999999998</v>
      </c>
      <c r="CVU20" s="1237">
        <v>0.41399999999999998</v>
      </c>
      <c r="CVV20" s="1082">
        <f t="shared" si="194"/>
        <v>0.4</v>
      </c>
      <c r="CVW20" s="1235">
        <v>0.42399999999999999</v>
      </c>
      <c r="CVX20" s="1235">
        <v>0.43099999999999999</v>
      </c>
      <c r="CVY20" s="1235"/>
      <c r="CVZ20" s="1235"/>
      <c r="CWA20" s="1235">
        <v>0.41799999999999998</v>
      </c>
      <c r="CWB20" s="1235">
        <v>0.42799999999999999</v>
      </c>
      <c r="CWC20" s="1235">
        <v>0.42099999999999999</v>
      </c>
      <c r="CWD20" s="1235">
        <v>0.41199999999999998</v>
      </c>
      <c r="CWE20" s="1082"/>
      <c r="CWF20" s="1082"/>
      <c r="CWG20" s="1082">
        <f>MIN(CWC20,CVV20)</f>
        <v>0.4</v>
      </c>
      <c r="CWH20" s="1235">
        <v>0.39200000000000002</v>
      </c>
      <c r="CWI20" s="1235">
        <v>0.39500000000000002</v>
      </c>
      <c r="CWJ20" s="1235">
        <v>0.39600000000000002</v>
      </c>
      <c r="CWK20" s="1235">
        <v>0.39900000000000002</v>
      </c>
      <c r="CWL20" s="1082">
        <v>0.39600000000000002</v>
      </c>
      <c r="CWM20" s="1082">
        <v>0.41699999999999998</v>
      </c>
      <c r="CWN20" s="1082">
        <v>0.40300000000000002</v>
      </c>
      <c r="CWO20" s="1082">
        <v>0.40500000000000003</v>
      </c>
      <c r="CWP20" s="1235"/>
      <c r="CWQ20" s="1235"/>
      <c r="CWR20" s="1082">
        <v>0.40200000000000002</v>
      </c>
      <c r="CWS20" s="1082">
        <v>0.41199999999999998</v>
      </c>
      <c r="CWT20" s="1082">
        <v>0.40500000000000003</v>
      </c>
      <c r="CWU20" s="1082">
        <v>0.40200000000000002</v>
      </c>
      <c r="CWV20" s="1082"/>
      <c r="CWW20" s="1082"/>
      <c r="CWX20" s="1082">
        <v>0.40200000000000002</v>
      </c>
      <c r="CWY20" s="1082">
        <v>0.42299999999999999</v>
      </c>
      <c r="CWZ20" s="1082"/>
      <c r="CXA20" s="1082"/>
      <c r="CXB20" s="1082">
        <v>0.41499999999999998</v>
      </c>
      <c r="CXC20" s="1082">
        <v>0.4</v>
      </c>
      <c r="CXD20" s="1082">
        <v>0.39200000000000002</v>
      </c>
      <c r="CXE20" s="1082">
        <v>0.41299999999999998</v>
      </c>
      <c r="CXF20" s="1082">
        <v>0.40600000000000003</v>
      </c>
      <c r="CXG20" s="1082">
        <v>0.40899999999999997</v>
      </c>
      <c r="CXH20" s="1082">
        <v>0.41199999999999998</v>
      </c>
      <c r="CXI20" s="1082">
        <v>0.41</v>
      </c>
      <c r="CXJ20" s="1082">
        <v>0.39500000000000002</v>
      </c>
      <c r="CXK20" s="1082">
        <v>0.40400000000000003</v>
      </c>
      <c r="CXL20" s="1082">
        <v>0.40300000000000002</v>
      </c>
      <c r="CXM20" s="1082">
        <v>0.41499999999999998</v>
      </c>
      <c r="CXN20" s="1082">
        <v>0.433</v>
      </c>
      <c r="CXO20" s="1082">
        <v>0.42499999999999999</v>
      </c>
      <c r="CXP20" s="1082">
        <v>0.41699999999999998</v>
      </c>
      <c r="CXQ20" s="1082">
        <v>0.41599999999999998</v>
      </c>
      <c r="CXR20" s="1082"/>
      <c r="CXS20" s="1082"/>
      <c r="CXT20" s="1082">
        <v>0.43</v>
      </c>
      <c r="CXU20" s="1082">
        <v>0.43099999999999999</v>
      </c>
      <c r="CXV20" s="1082"/>
      <c r="CXW20" s="1082"/>
      <c r="CXX20" s="1082">
        <v>0.432</v>
      </c>
      <c r="CXY20" s="1082">
        <v>0.434</v>
      </c>
      <c r="CXZ20" s="1082">
        <v>0.435</v>
      </c>
      <c r="CYA20" s="1082">
        <v>0.435</v>
      </c>
      <c r="CYB20" s="1082">
        <f t="shared" si="196"/>
        <v>0.4</v>
      </c>
      <c r="CYC20" s="1082">
        <v>0.436</v>
      </c>
      <c r="CYD20" s="1082">
        <v>0.435</v>
      </c>
      <c r="CYE20" s="1082"/>
      <c r="CYF20" s="1082"/>
      <c r="CYG20" s="1082">
        <v>0.432</v>
      </c>
      <c r="CYH20" s="1082">
        <v>0.435</v>
      </c>
      <c r="CYI20" s="1082"/>
      <c r="CYJ20" s="1082"/>
      <c r="CYK20" s="1082">
        <v>0.434</v>
      </c>
      <c r="CYL20" s="1082">
        <v>0.438</v>
      </c>
      <c r="CYM20" s="1082"/>
      <c r="CYN20" s="1082"/>
      <c r="CYO20" s="1082">
        <v>0.432</v>
      </c>
      <c r="CYP20" s="1082">
        <v>0.42599999999999999</v>
      </c>
      <c r="CYQ20" s="1082"/>
      <c r="CYR20" s="1082"/>
      <c r="CYS20" s="1089">
        <v>0.43099999999999999</v>
      </c>
      <c r="CYT20" s="1089">
        <v>0.43099999999999999</v>
      </c>
      <c r="CYU20" s="1089">
        <f t="shared" si="297"/>
        <v>0.4</v>
      </c>
      <c r="CYV20" s="1089"/>
      <c r="CYW20" s="1089"/>
      <c r="CYX20" s="1089">
        <v>0.432</v>
      </c>
      <c r="CYY20" s="1089">
        <v>0.437</v>
      </c>
      <c r="CYZ20" s="1089"/>
      <c r="CZA20" s="1089"/>
      <c r="CZB20" s="1089">
        <v>0.438</v>
      </c>
      <c r="CZC20" s="1089">
        <v>0.437</v>
      </c>
      <c r="CZD20" s="1089"/>
      <c r="CZE20" s="1089"/>
      <c r="CZF20" s="1089">
        <v>0.42899999999999999</v>
      </c>
      <c r="CZG20" s="1089">
        <v>0.42599999999999999</v>
      </c>
      <c r="CZH20" s="1089">
        <v>0.438</v>
      </c>
      <c r="CZI20" s="1089">
        <v>0.439</v>
      </c>
      <c r="CZJ20" s="1089"/>
      <c r="CZK20" s="1089"/>
      <c r="CZL20" s="1089"/>
      <c r="CZM20" s="1089"/>
      <c r="CZN20" s="1082">
        <v>0.436</v>
      </c>
      <c r="CZO20" s="1082">
        <v>0.433</v>
      </c>
      <c r="CZP20" s="1082">
        <f t="shared" si="198"/>
        <v>0.4</v>
      </c>
      <c r="CZQ20" s="1082">
        <v>0.433</v>
      </c>
      <c r="CZR20" s="1082">
        <v>0.435</v>
      </c>
      <c r="CZS20" s="1082"/>
      <c r="CZT20" s="1082"/>
      <c r="CZU20" s="1082"/>
      <c r="CZV20" s="1082"/>
      <c r="CZW20" s="1082">
        <v>0.432</v>
      </c>
      <c r="CZX20" s="1082">
        <v>0.443</v>
      </c>
      <c r="CZY20" s="1082"/>
      <c r="CZZ20" s="1089"/>
      <c r="DAA20" s="1089"/>
      <c r="DAB20" s="1089"/>
      <c r="DAC20" s="1082">
        <v>0.435</v>
      </c>
      <c r="DAD20" s="1082">
        <v>0.435</v>
      </c>
      <c r="DAE20" s="1082"/>
      <c r="DAF20" s="1082"/>
      <c r="DAG20" s="1082">
        <v>0.436</v>
      </c>
      <c r="DAH20" s="1082">
        <v>0.435</v>
      </c>
      <c r="DAI20" s="1082">
        <v>0.435</v>
      </c>
      <c r="DAJ20" s="1082">
        <v>0.436</v>
      </c>
      <c r="DAK20" s="1082"/>
      <c r="DAL20" s="1082"/>
      <c r="DAM20" s="1082">
        <v>0.438</v>
      </c>
      <c r="DAN20" s="1082">
        <v>0.438</v>
      </c>
      <c r="DAO20" s="1082">
        <f t="shared" si="199"/>
        <v>0.4</v>
      </c>
      <c r="DAP20" s="1082">
        <v>0.438</v>
      </c>
      <c r="DAQ20" s="1082">
        <v>0.437</v>
      </c>
      <c r="DAR20" s="1082"/>
      <c r="DAS20" s="1082"/>
      <c r="DAT20" s="1082">
        <v>0.432</v>
      </c>
      <c r="DAU20" s="1082">
        <v>0.437</v>
      </c>
      <c r="DAV20" s="1082">
        <v>0.437</v>
      </c>
      <c r="DAW20" s="1082">
        <v>0.437</v>
      </c>
      <c r="DAX20" s="1082">
        <f t="shared" si="200"/>
        <v>0.4</v>
      </c>
      <c r="DAY20" s="1082"/>
      <c r="DAZ20" s="1082"/>
      <c r="DBA20" s="1082">
        <v>0.432</v>
      </c>
      <c r="DBB20" s="1082">
        <v>0.437</v>
      </c>
      <c r="DBC20" s="1082"/>
      <c r="DBD20" s="1082"/>
      <c r="DBE20" s="1082">
        <v>0.438</v>
      </c>
      <c r="DBF20" s="1082">
        <v>0.435</v>
      </c>
      <c r="DBG20" s="1082">
        <v>0.437</v>
      </c>
      <c r="DBH20" s="1082">
        <v>0.435</v>
      </c>
      <c r="DBI20" s="1082"/>
      <c r="DBJ20" s="1082"/>
      <c r="DBK20" s="1082"/>
      <c r="DBL20" s="1082"/>
      <c r="DBM20" s="1082">
        <v>0.435</v>
      </c>
      <c r="DBN20" s="1082">
        <v>0.43</v>
      </c>
      <c r="DBO20" s="1082">
        <f t="shared" si="201"/>
        <v>0.4</v>
      </c>
      <c r="DBP20" s="1082">
        <v>0.438</v>
      </c>
      <c r="DBQ20" s="1082">
        <v>0.43099999999999999</v>
      </c>
      <c r="DBR20" s="1082">
        <v>0.437</v>
      </c>
      <c r="DBS20" s="1082">
        <v>0.438</v>
      </c>
      <c r="DBT20" s="1082">
        <v>0.435</v>
      </c>
      <c r="DBU20" s="1082">
        <v>0.435</v>
      </c>
      <c r="DBV20" s="1082">
        <v>0.434</v>
      </c>
      <c r="DBW20" s="1082">
        <v>0.432</v>
      </c>
      <c r="DBX20" s="1082"/>
      <c r="DBY20" s="1082"/>
      <c r="DBZ20" s="1082">
        <v>0.436</v>
      </c>
      <c r="DCA20" s="1082">
        <v>0.437</v>
      </c>
      <c r="DCB20" s="1082"/>
      <c r="DCC20" s="1082"/>
      <c r="DCD20" s="1082">
        <v>0.437</v>
      </c>
      <c r="DCE20" s="1082">
        <v>0.436</v>
      </c>
      <c r="DCF20" s="1082">
        <v>0.43</v>
      </c>
      <c r="DCG20" s="1082">
        <f t="shared" si="250"/>
        <v>0.4</v>
      </c>
      <c r="DCH20" s="1082"/>
      <c r="DCI20" s="1082"/>
      <c r="DCJ20" s="1082"/>
      <c r="DCK20" s="1082"/>
      <c r="DCL20" s="1082"/>
      <c r="DCM20" s="1082"/>
      <c r="DCN20" s="1082"/>
      <c r="DCO20" s="1082"/>
      <c r="DCP20" s="5">
        <f t="shared" si="251"/>
        <v>-1</v>
      </c>
      <c r="DCQ20" s="5">
        <f t="shared" si="252"/>
        <v>-1</v>
      </c>
      <c r="DCR20" s="1224">
        <f t="shared" si="202"/>
        <v>6.2499999999999917E-2</v>
      </c>
      <c r="DCS20" s="1299">
        <v>0.39</v>
      </c>
      <c r="DCT20" s="1235">
        <v>0.40100000000000002</v>
      </c>
      <c r="DCU20" s="1235">
        <v>0.38200000000000001</v>
      </c>
      <c r="DCV20" s="1235">
        <v>0.375</v>
      </c>
      <c r="DCW20" s="1235">
        <v>0.40100000000000002</v>
      </c>
      <c r="DCX20" s="1235">
        <v>0.38700000000000001</v>
      </c>
      <c r="DCY20" s="1082">
        <v>0.39900000000000002</v>
      </c>
      <c r="DCZ20" s="1235">
        <v>0.36499999999999999</v>
      </c>
      <c r="DDA20" s="1235">
        <v>0.36499999999999999</v>
      </c>
      <c r="DDB20" s="1237">
        <v>0.37</v>
      </c>
      <c r="DDC20" s="1082">
        <f t="shared" si="203"/>
        <v>0.37</v>
      </c>
      <c r="DDD20" s="1235">
        <v>0.38700000000000001</v>
      </c>
      <c r="DDE20" s="1235"/>
      <c r="DDF20" s="1082">
        <v>0.40500000000000003</v>
      </c>
      <c r="DDG20" s="1235">
        <v>0.35799999999999998</v>
      </c>
      <c r="DDH20" s="1082"/>
      <c r="DDI20" s="1082">
        <f t="shared" ref="DDI20:DDI36" si="303">MIN(DDC20,DDG20)</f>
        <v>0.35799999999999998</v>
      </c>
      <c r="DDJ20" s="1082">
        <v>0.39</v>
      </c>
      <c r="DDK20" s="1235">
        <v>0.36</v>
      </c>
      <c r="DDL20" s="1235">
        <v>0.38800000000000001</v>
      </c>
      <c r="DDM20" s="1235">
        <v>0.40600000000000003</v>
      </c>
      <c r="DDN20" s="1235">
        <v>0.36699999999999999</v>
      </c>
      <c r="DDO20" s="1235">
        <v>0.39</v>
      </c>
      <c r="DDP20" s="1235">
        <v>0.36299999999999999</v>
      </c>
      <c r="DDQ20" s="1235"/>
      <c r="DDR20" s="1235">
        <v>0.36399999999999999</v>
      </c>
      <c r="DDS20" s="1235">
        <v>0.39100000000000001</v>
      </c>
      <c r="DDT20" s="1235">
        <v>0.40100000000000002</v>
      </c>
      <c r="DDU20" s="1235">
        <v>0.35799999999999998</v>
      </c>
      <c r="DDV20" s="1235"/>
      <c r="DDW20" s="1235">
        <v>0.35399999999999998</v>
      </c>
      <c r="DDX20" s="1235">
        <v>0.40300000000000002</v>
      </c>
      <c r="DDY20" s="1235">
        <v>0.36399999999999999</v>
      </c>
      <c r="DDZ20" s="1235">
        <v>0.39700000000000002</v>
      </c>
      <c r="DEA20" s="1082"/>
      <c r="DEB20" s="1235">
        <v>0.36</v>
      </c>
      <c r="DEC20" s="1235">
        <v>0.39700000000000002</v>
      </c>
      <c r="DED20" s="1082"/>
      <c r="DEE20" s="1082"/>
      <c r="DEF20" s="1235">
        <v>0.39400000000000002</v>
      </c>
      <c r="DEG20" s="1235">
        <v>0.35499999999999998</v>
      </c>
      <c r="DEH20" s="1235"/>
      <c r="DEI20" s="1235"/>
      <c r="DEJ20" s="1235">
        <v>0.375</v>
      </c>
      <c r="DEK20" s="1235">
        <v>0.38700000000000001</v>
      </c>
      <c r="DEL20" s="1235"/>
      <c r="DEM20" s="1235"/>
      <c r="DEN20" s="1235">
        <v>0.40300000000000002</v>
      </c>
      <c r="DEO20" s="1082">
        <v>0.37</v>
      </c>
      <c r="DEP20" s="1082">
        <v>0.36399999999999999</v>
      </c>
      <c r="DEQ20" s="1235">
        <v>0.40300000000000002</v>
      </c>
      <c r="DER20" s="1082">
        <v>0.36199999999999999</v>
      </c>
      <c r="DES20" s="1082">
        <v>0.39400000000000002</v>
      </c>
      <c r="DET20" s="1235"/>
      <c r="DEU20" s="1235"/>
      <c r="DEV20" s="1082">
        <v>0.36099999999999999</v>
      </c>
      <c r="DEW20" s="1082">
        <v>0.39500000000000002</v>
      </c>
      <c r="DEX20" s="1082"/>
      <c r="DEY20" s="1082"/>
      <c r="DEZ20" s="1082">
        <v>0.39400000000000002</v>
      </c>
      <c r="DFA20" s="1082">
        <v>0.36299999999999999</v>
      </c>
      <c r="DFB20" s="1082"/>
      <c r="DFC20" s="1082"/>
      <c r="DFD20" s="1082">
        <v>0.39400000000000002</v>
      </c>
      <c r="DFE20" s="1082">
        <v>0.36899999999999999</v>
      </c>
      <c r="DFF20" s="1082">
        <v>0.39500000000000002</v>
      </c>
      <c r="DFG20" s="1082">
        <f t="shared" si="204"/>
        <v>0.39</v>
      </c>
      <c r="DFH20" s="1082"/>
      <c r="DFI20" s="1082">
        <v>0.374</v>
      </c>
      <c r="DFJ20" s="1082"/>
      <c r="DFK20" s="1082"/>
      <c r="DFL20" s="1082">
        <v>0.36199999999999999</v>
      </c>
      <c r="DFM20" s="1082"/>
      <c r="DFN20" s="1082"/>
      <c r="DFO20" s="1082">
        <v>0.36599999999999999</v>
      </c>
      <c r="DFP20" s="1082"/>
      <c r="DFQ20" s="1082"/>
      <c r="DFR20" s="1082">
        <v>0.38100000000000001</v>
      </c>
      <c r="DFS20" s="1082"/>
      <c r="DFT20" s="1082"/>
      <c r="DFU20" s="1089">
        <v>0.39300000000000002</v>
      </c>
      <c r="DFV20" s="1089">
        <v>0.36499999999999999</v>
      </c>
      <c r="DFW20" s="1089">
        <f t="shared" ref="DFW20:DFW34" si="304">MIN(DFG20,DFU20)</f>
        <v>0.39</v>
      </c>
      <c r="DFX20" s="1089">
        <f t="shared" ref="DFX20:DFX36" si="305">MIN(DFG20,DFV20)</f>
        <v>0.36499999999999999</v>
      </c>
      <c r="DFY20" s="1089"/>
      <c r="DFZ20" s="1089"/>
      <c r="DGA20" s="1089">
        <v>0.375</v>
      </c>
      <c r="DGB20" s="1089"/>
      <c r="DGC20" s="1089">
        <v>0.36699999999999999</v>
      </c>
      <c r="DGD20" s="1089"/>
      <c r="DGE20" s="1089">
        <v>0.371</v>
      </c>
      <c r="DGF20" s="1089">
        <v>0.375</v>
      </c>
      <c r="DGG20" s="1089"/>
      <c r="DGH20" s="1089"/>
      <c r="DGI20" s="1089"/>
      <c r="DGJ20" s="1089"/>
      <c r="DGK20" s="1089">
        <v>0.36899999999999999</v>
      </c>
      <c r="DGL20" s="1089">
        <v>0.39400000000000002</v>
      </c>
      <c r="DGM20" s="1089">
        <f t="shared" si="207"/>
        <v>0.39</v>
      </c>
      <c r="DGN20" s="1089">
        <f t="shared" si="208"/>
        <v>0.36499999999999999</v>
      </c>
      <c r="DGO20" s="1082">
        <v>0.372</v>
      </c>
      <c r="DGP20" s="1089"/>
      <c r="DGQ20" s="5">
        <f t="shared" si="209"/>
        <v>-4.6153846153846191E-2</v>
      </c>
      <c r="DGR20" s="1082"/>
      <c r="DGS20" s="1082">
        <v>0.379</v>
      </c>
      <c r="DGT20" s="1089"/>
      <c r="DGU20" s="1089"/>
      <c r="DGV20" s="1082">
        <v>0.375</v>
      </c>
      <c r="DGW20" s="1082"/>
      <c r="DGX20" s="1082">
        <v>0.375</v>
      </c>
      <c r="DGY20" s="1082">
        <v>0.371</v>
      </c>
      <c r="DGZ20" s="1082"/>
      <c r="DHA20" s="1082">
        <v>0.373</v>
      </c>
      <c r="DHB20" s="1082">
        <f t="shared" si="210"/>
        <v>0.36499999999999999</v>
      </c>
      <c r="DHC20" s="1082">
        <v>0.378</v>
      </c>
      <c r="DHD20" s="1082"/>
      <c r="DHE20" s="1082">
        <v>0.373</v>
      </c>
      <c r="DHF20" s="1082">
        <v>0.373</v>
      </c>
      <c r="DHG20" s="1082">
        <v>0.36899999999999999</v>
      </c>
      <c r="DHH20" s="1082">
        <v>0.371</v>
      </c>
      <c r="DHI20" s="1082">
        <v>0.376</v>
      </c>
      <c r="DHJ20" s="1082">
        <v>0.378</v>
      </c>
      <c r="DHK20" s="1082">
        <f t="shared" si="211"/>
        <v>0.36499999999999999</v>
      </c>
      <c r="DHL20" s="1082"/>
      <c r="DHM20" s="1082"/>
      <c r="DHN20" s="1082">
        <v>0.379</v>
      </c>
      <c r="DHO20" s="1082">
        <v>0.373</v>
      </c>
      <c r="DHP20" s="1082"/>
      <c r="DHQ20" s="1082"/>
      <c r="DHR20" s="1082">
        <v>0.38</v>
      </c>
      <c r="DHS20" s="1082">
        <f t="shared" si="212"/>
        <v>0.36499999999999999</v>
      </c>
      <c r="DHT20" s="1082">
        <v>0.38600000000000001</v>
      </c>
      <c r="DHU20" s="1082">
        <v>0.38200000000000001</v>
      </c>
      <c r="DHV20" s="1082">
        <v>0.38200000000000001</v>
      </c>
      <c r="DHW20" s="1082">
        <v>0.38700000000000001</v>
      </c>
      <c r="DHX20" s="1082"/>
      <c r="DHY20" s="1082">
        <v>0.38500000000000001</v>
      </c>
      <c r="DHZ20" s="1082"/>
      <c r="DIA20" s="1082">
        <v>0.38800000000000001</v>
      </c>
      <c r="DIB20" s="1082">
        <v>0.38</v>
      </c>
      <c r="DIC20" s="1082">
        <f t="shared" si="253"/>
        <v>0.36499999999999999</v>
      </c>
      <c r="DID20" s="1082"/>
      <c r="DIE20" s="1082"/>
      <c r="DIF20" s="1082"/>
      <c r="DIG20" s="1082"/>
      <c r="DIH20" s="5">
        <f t="shared" si="213"/>
        <v>-1</v>
      </c>
      <c r="DII20" s="1284">
        <v>0.29299999999999998</v>
      </c>
      <c r="DIJ20" s="1235">
        <v>0.28599999999999998</v>
      </c>
      <c r="DIK20" s="1235">
        <v>0.27900000000000003</v>
      </c>
      <c r="DIL20" s="1235">
        <v>0.26800000000000002</v>
      </c>
      <c r="DIM20" s="1235">
        <v>0.29299999999999998</v>
      </c>
      <c r="DIN20" s="1235">
        <v>0.26300000000000001</v>
      </c>
      <c r="DIO20" s="1235">
        <v>0.26700000000000002</v>
      </c>
      <c r="DIP20" s="1235">
        <f t="shared" si="214"/>
        <v>0.26700000000000002</v>
      </c>
      <c r="DIQ20" s="1235">
        <v>0.26600000000000001</v>
      </c>
      <c r="DIR20" s="1082"/>
      <c r="DIS20" s="1235">
        <v>0.28699999999999998</v>
      </c>
      <c r="DIT20" s="1082"/>
      <c r="DIU20" s="1082">
        <f t="shared" ref="DIU20:DIU36" si="306">MIN(DIP20,DIS20)</f>
        <v>0.26700000000000002</v>
      </c>
      <c r="DIV20" s="1235">
        <v>0.29299999999999998</v>
      </c>
      <c r="DIW20" s="1235">
        <v>0.26900000000000002</v>
      </c>
      <c r="DIX20" s="1235">
        <v>0.27500000000000002</v>
      </c>
      <c r="DIY20" s="1235">
        <v>0.29399999999999998</v>
      </c>
      <c r="DIZ20" s="1235">
        <v>0.27500000000000002</v>
      </c>
      <c r="DJA20" s="1235">
        <v>0.26700000000000002</v>
      </c>
      <c r="DJB20" s="1235">
        <v>0.26700000000000002</v>
      </c>
      <c r="DJC20" s="1235"/>
      <c r="DJD20" s="1235">
        <v>0.26800000000000002</v>
      </c>
      <c r="DJE20" s="1235">
        <v>0.28599999999999998</v>
      </c>
      <c r="DJF20" s="1235">
        <v>0.28999999999999998</v>
      </c>
      <c r="DJG20" s="1235">
        <v>0.28799999999999998</v>
      </c>
      <c r="DJH20" s="1235"/>
      <c r="DJI20" s="1082">
        <v>0.26900000000000002</v>
      </c>
      <c r="DJJ20" s="1082">
        <v>0.28399999999999997</v>
      </c>
      <c r="DJK20" s="1082">
        <v>0.26800000000000002</v>
      </c>
      <c r="DJL20" s="1082">
        <v>0.28699999999999998</v>
      </c>
      <c r="DJM20" s="1082"/>
      <c r="DJN20" s="1082">
        <v>0.27100000000000002</v>
      </c>
      <c r="DJO20" s="1082">
        <v>0.28799999999999998</v>
      </c>
      <c r="DJP20" s="1082"/>
      <c r="DJQ20" s="1082"/>
      <c r="DJR20" s="1082">
        <v>0.28299999999999997</v>
      </c>
      <c r="DJS20" s="1082">
        <v>0.27</v>
      </c>
      <c r="DJT20" s="1082"/>
      <c r="DJU20" s="1082"/>
      <c r="DJV20" s="1082">
        <v>0.27400000000000002</v>
      </c>
      <c r="DJW20" s="1082">
        <v>0.28999999999999998</v>
      </c>
      <c r="DJX20" s="1082"/>
      <c r="DJY20" s="1082"/>
      <c r="DJZ20" s="1082">
        <v>0.28399999999999997</v>
      </c>
      <c r="DKA20" s="1082">
        <v>0.26900000000000002</v>
      </c>
      <c r="DKB20" s="1082">
        <v>0.28599999999999998</v>
      </c>
      <c r="DKC20" s="1082">
        <v>0.27</v>
      </c>
      <c r="DKD20" s="1082">
        <v>0.28999999999999998</v>
      </c>
      <c r="DKE20" s="1082">
        <v>0.27300000000000002</v>
      </c>
      <c r="DKF20" s="1082"/>
      <c r="DKG20" s="1082"/>
      <c r="DKH20" s="1082">
        <v>0.26700000000000002</v>
      </c>
      <c r="DKI20" s="1082">
        <v>0.29199999999999998</v>
      </c>
      <c r="DKJ20" s="1082"/>
      <c r="DKK20" s="1082"/>
      <c r="DKL20" s="1082">
        <v>0.28999999999999998</v>
      </c>
      <c r="DKM20" s="1082">
        <v>0.28299999999999997</v>
      </c>
      <c r="DKN20" s="1082"/>
      <c r="DKO20" s="1082"/>
      <c r="DKP20" s="1082">
        <v>0.28499999999999998</v>
      </c>
      <c r="DKQ20" s="1082">
        <v>0.28000000000000003</v>
      </c>
      <c r="DKR20" s="1082">
        <v>0.28899999999999998</v>
      </c>
      <c r="DKS20" s="1082">
        <f t="shared" si="216"/>
        <v>0.28899999999999998</v>
      </c>
      <c r="DKT20" s="1082"/>
      <c r="DKU20" s="1082">
        <v>0.28799999999999998</v>
      </c>
      <c r="DKV20" s="1082"/>
      <c r="DKW20" s="1082"/>
      <c r="DKX20" s="1082">
        <v>0.28299999999999997</v>
      </c>
      <c r="DKY20" s="1082"/>
      <c r="DKZ20" s="1082"/>
      <c r="DLA20" s="1082">
        <v>0.28100000000000003</v>
      </c>
      <c r="DLB20" s="1082"/>
      <c r="DLC20" s="1082"/>
      <c r="DLD20" s="1082">
        <v>0.27800000000000002</v>
      </c>
      <c r="DLE20" s="1082"/>
      <c r="DLF20" s="1082"/>
      <c r="DLG20" s="1089">
        <v>0.28999999999999998</v>
      </c>
      <c r="DLH20" s="1089">
        <v>0.28499999999999998</v>
      </c>
      <c r="DLI20" s="1089">
        <f t="shared" si="217"/>
        <v>0.28899999999999998</v>
      </c>
      <c r="DLJ20" s="1089">
        <f t="shared" ref="DLJ20:DLJ36" si="307">MIN(DLH20,DKS20)</f>
        <v>0.28499999999999998</v>
      </c>
      <c r="DLK20" s="1089"/>
      <c r="DLL20" s="1089"/>
      <c r="DLM20" s="1089">
        <v>0.27900000000000003</v>
      </c>
      <c r="DLN20" s="1089"/>
      <c r="DLO20" s="1089">
        <v>0.28000000000000003</v>
      </c>
      <c r="DLP20" s="1089"/>
      <c r="DLQ20" s="1089">
        <v>0.28799999999999998</v>
      </c>
      <c r="DLR20" s="1089">
        <v>0.28799999999999998</v>
      </c>
      <c r="DLS20" s="1089"/>
      <c r="DLT20" s="1089"/>
      <c r="DLU20" s="1089"/>
      <c r="DLV20" s="1089">
        <v>0.28499999999999998</v>
      </c>
      <c r="DLW20" s="1082">
        <v>0.28199999999999997</v>
      </c>
      <c r="DLX20" s="1082">
        <f t="shared" si="219"/>
        <v>0.28499999999999998</v>
      </c>
      <c r="DLY20" s="1082">
        <f t="shared" si="220"/>
        <v>0.28199999999999997</v>
      </c>
      <c r="DLZ20" s="1082">
        <v>0.28399999999999997</v>
      </c>
      <c r="DMA20" s="1082"/>
      <c r="DMB20" s="5">
        <f t="shared" si="221"/>
        <v>-3.5087719298245649E-3</v>
      </c>
      <c r="DMC20" s="1082"/>
      <c r="DMD20" s="1082">
        <v>0.29499999999999998</v>
      </c>
      <c r="DME20" s="1089"/>
      <c r="DMF20" s="1089"/>
      <c r="DMG20" s="1082">
        <v>0.29599999999999999</v>
      </c>
      <c r="DMH20" s="1082"/>
      <c r="DMI20" s="1082">
        <v>0.29499999999999998</v>
      </c>
      <c r="DMJ20" s="1082">
        <v>0.28699999999999998</v>
      </c>
      <c r="DMK20" s="1082"/>
      <c r="DML20" s="1082">
        <v>0.28899999999999998</v>
      </c>
      <c r="DMM20" s="1082">
        <f t="shared" si="222"/>
        <v>0.28199999999999997</v>
      </c>
      <c r="DMN20" s="1082">
        <v>0.28599999999999998</v>
      </c>
      <c r="DMO20" s="1082"/>
      <c r="DMP20" s="1082">
        <v>0.28499999999999998</v>
      </c>
      <c r="DMQ20" s="1082">
        <v>0.29199999999999998</v>
      </c>
      <c r="DMR20" s="1082">
        <f t="shared" si="223"/>
        <v>0.28199999999999997</v>
      </c>
      <c r="DMS20" s="1082"/>
      <c r="DMT20" s="1082"/>
      <c r="DMU20" s="1082">
        <v>0.28499999999999998</v>
      </c>
      <c r="DMV20" s="1082">
        <v>0.29799999999999999</v>
      </c>
      <c r="DMW20" s="1082"/>
      <c r="DMX20" s="1082"/>
      <c r="DMY20" s="1082">
        <v>0.28199999999999997</v>
      </c>
      <c r="DMZ20" s="1082">
        <f t="shared" si="224"/>
        <v>0.28199999999999997</v>
      </c>
      <c r="DNA20" s="1082">
        <v>0.29099999999999998</v>
      </c>
      <c r="DNB20" s="1082">
        <v>0.29099999999999998</v>
      </c>
      <c r="DNC20" s="1082">
        <v>0.28899999999999998</v>
      </c>
      <c r="DND20" s="1082">
        <v>0.29599999999999999</v>
      </c>
      <c r="DNE20" s="1082"/>
      <c r="DNF20" s="1082">
        <v>0.29299999999999998</v>
      </c>
      <c r="DNG20" s="1082"/>
      <c r="DNH20" s="1082">
        <v>0.29499999999999998</v>
      </c>
      <c r="DNI20" s="1082">
        <v>0.28199999999999997</v>
      </c>
      <c r="DNJ20" s="1082">
        <f t="shared" si="254"/>
        <v>0.28199999999999997</v>
      </c>
      <c r="DNK20" s="1082"/>
      <c r="DNL20" s="1082"/>
      <c r="DNM20" s="1082"/>
      <c r="DNN20" s="1082"/>
      <c r="DNO20" s="5">
        <f t="shared" si="255"/>
        <v>-1</v>
      </c>
      <c r="DNP20" s="1446">
        <v>0.4</v>
      </c>
      <c r="DNQ20" s="1082">
        <v>0.436</v>
      </c>
      <c r="DNR20" s="1082">
        <v>0.43099999999999999</v>
      </c>
      <c r="DNS20" s="1082"/>
      <c r="DNT20" s="1082"/>
      <c r="DNU20" s="1082"/>
      <c r="DNV20" s="1089">
        <v>0.46</v>
      </c>
      <c r="DNW20" s="1082">
        <v>0.45200000000000001</v>
      </c>
      <c r="DNX20" s="1082">
        <v>0.44800000000000001</v>
      </c>
      <c r="DNY20" s="1082">
        <v>0.46100000000000002</v>
      </c>
      <c r="DNZ20" s="1082">
        <v>0.44</v>
      </c>
      <c r="DOA20" s="1082"/>
      <c r="DOB20" s="1082">
        <v>0.436</v>
      </c>
      <c r="DOC20" s="1082">
        <v>0.44</v>
      </c>
      <c r="DOD20" s="1082"/>
      <c r="DOE20" s="1082">
        <v>0.44800000000000001</v>
      </c>
      <c r="DOF20" s="1082"/>
      <c r="DOG20" s="1082">
        <v>0.441</v>
      </c>
      <c r="DOH20" s="1082">
        <v>0.442</v>
      </c>
      <c r="DOI20" s="1082">
        <v>0.435</v>
      </c>
      <c r="DOJ20" s="1082">
        <v>0.45300000000000001</v>
      </c>
      <c r="DOK20" s="1082">
        <v>0.44700000000000001</v>
      </c>
      <c r="DOL20" s="1082">
        <v>0.44500000000000001</v>
      </c>
      <c r="DOM20" s="1082">
        <v>0.45500000000000002</v>
      </c>
      <c r="DON20" s="1082">
        <v>0.45700000000000002</v>
      </c>
      <c r="DOO20" s="1082"/>
      <c r="DOP20" s="1082">
        <v>0.46500000000000002</v>
      </c>
      <c r="DOQ20" s="1082"/>
      <c r="DOR20" s="1082">
        <v>0.47</v>
      </c>
      <c r="DOS20" s="1235">
        <v>0.48299999999999998</v>
      </c>
      <c r="DOT20" s="1082">
        <f t="shared" si="226"/>
        <v>0.46</v>
      </c>
      <c r="DOU20" s="1082">
        <v>0.48499999999999999</v>
      </c>
      <c r="DOV20" s="1082"/>
      <c r="DOW20" s="1082"/>
      <c r="DOX20" s="1082"/>
      <c r="DOY20" s="1082"/>
      <c r="DOZ20" s="1082">
        <v>0.47399999999999998</v>
      </c>
      <c r="DPA20" s="1082"/>
      <c r="DPB20" s="1082">
        <v>0.47199999999999998</v>
      </c>
      <c r="DPC20" s="1082"/>
      <c r="DPD20" s="1082">
        <v>0.47</v>
      </c>
      <c r="DPE20" s="1082"/>
      <c r="DPF20" s="1089">
        <v>0.48099999999999998</v>
      </c>
      <c r="DPG20" s="1089">
        <f t="shared" si="227"/>
        <v>0.46</v>
      </c>
      <c r="DPH20" s="1089"/>
      <c r="DPI20" s="1089">
        <v>0.46200000000000002</v>
      </c>
      <c r="DPJ20" s="1089"/>
      <c r="DPK20" s="1089">
        <v>0.46800000000000003</v>
      </c>
      <c r="DPL20" s="1089"/>
      <c r="DPM20" s="1089">
        <v>0.45800000000000002</v>
      </c>
      <c r="DPN20" s="1089">
        <v>0.46899999999999997</v>
      </c>
      <c r="DPO20" s="1089"/>
      <c r="DPP20" s="1089"/>
      <c r="DPQ20" s="1082">
        <v>0.47299999999999998</v>
      </c>
      <c r="DPR20" s="1082">
        <f t="shared" si="228"/>
        <v>0.46</v>
      </c>
      <c r="DPS20" s="1082">
        <v>0.48199999999999998</v>
      </c>
      <c r="DPT20" s="1082"/>
      <c r="DPU20" s="1082"/>
      <c r="DPV20" s="1082">
        <v>0.48399999999999999</v>
      </c>
      <c r="DPW20" s="1082"/>
      <c r="DPX20" s="1082"/>
      <c r="DPY20" s="1082">
        <v>0.46200000000000002</v>
      </c>
      <c r="DPZ20" s="1082"/>
      <c r="DQA20" s="1082">
        <v>0.48899999999999999</v>
      </c>
      <c r="DQB20" s="1082">
        <v>0.47399999999999998</v>
      </c>
      <c r="DQC20" s="1082"/>
      <c r="DQD20" s="1082">
        <v>0.47899999999999998</v>
      </c>
      <c r="DQE20" s="1082">
        <f t="shared" si="229"/>
        <v>0.46</v>
      </c>
      <c r="DQF20" s="1082">
        <v>0.47</v>
      </c>
      <c r="DQG20" s="1082"/>
      <c r="DQH20" s="1082">
        <v>0.46200000000000002</v>
      </c>
      <c r="DQI20" s="1082">
        <v>0.46600000000000003</v>
      </c>
      <c r="DQJ20" s="1082">
        <f t="shared" si="230"/>
        <v>0.46</v>
      </c>
      <c r="DQK20" s="1082"/>
      <c r="DQL20" s="1082"/>
      <c r="DQM20" s="1082">
        <v>0.47599999999999998</v>
      </c>
      <c r="DQN20" s="1082">
        <v>0.47299999999999998</v>
      </c>
      <c r="DQO20" s="1082"/>
      <c r="DQP20" s="1082"/>
      <c r="DQQ20" s="1082">
        <v>0.47899999999999998</v>
      </c>
      <c r="DQR20" s="1082">
        <f t="shared" si="231"/>
        <v>0.46</v>
      </c>
      <c r="DQS20" s="1082">
        <v>0.49399999999999999</v>
      </c>
      <c r="DQT20" s="1082">
        <v>0.48899999999999999</v>
      </c>
      <c r="DQU20" s="1082">
        <v>0.49099999999999999</v>
      </c>
      <c r="DQV20" s="1082">
        <v>0.48399999999999999</v>
      </c>
      <c r="DQW20" s="1082"/>
      <c r="DQX20" s="1082">
        <v>0.47599999999999998</v>
      </c>
      <c r="DQY20" s="1082"/>
      <c r="DQZ20" s="1082">
        <v>0.47399999999999998</v>
      </c>
      <c r="DRA20" s="1082">
        <v>0.47899999999999998</v>
      </c>
      <c r="DRB20" s="1082">
        <f t="shared" si="256"/>
        <v>0.46</v>
      </c>
      <c r="DRC20" s="1082"/>
      <c r="DRD20" s="1082"/>
      <c r="DRE20" s="1082"/>
      <c r="DRF20" s="1082"/>
      <c r="DRG20" s="5">
        <f t="shared" si="257"/>
        <v>-1</v>
      </c>
      <c r="DRH20" s="680" t="s">
        <v>1214</v>
      </c>
      <c r="DRI20" s="1185"/>
      <c r="DRJ20" s="1277" t="s">
        <v>1215</v>
      </c>
      <c r="DRK20" s="48"/>
      <c r="DRL20" s="48" t="str">
        <f t="shared" si="232"/>
        <v>2. Within 10% deviation from baseline</v>
      </c>
      <c r="DRM20" s="351" t="str">
        <f t="shared" si="233"/>
        <v>2. Within 10% deviation from baseline</v>
      </c>
      <c r="DRN20" s="48" t="str">
        <f t="shared" si="234"/>
        <v>2. Within 10% deviation from baseline</v>
      </c>
      <c r="DRO20" s="351" t="str">
        <f t="shared" si="235"/>
        <v>2. Within 10% deviation from baseline</v>
      </c>
      <c r="DRP20" s="48" t="str">
        <f t="shared" si="236"/>
        <v xml:space="preserve">1. Better than baseline </v>
      </c>
      <c r="DRQ20" s="76" t="str">
        <f t="shared" si="237"/>
        <v>2. Within 10% deviation from baseline</v>
      </c>
      <c r="DRR20" s="76" t="str">
        <f t="shared" si="238"/>
        <v>2. Within 10% deviation from baseline</v>
      </c>
      <c r="DRS20" s="48" t="str">
        <f t="shared" si="239"/>
        <v>2. Within 10% deviation from baseline</v>
      </c>
      <c r="DRT20" s="48" t="str">
        <f t="shared" si="240"/>
        <v xml:space="preserve">1. Better than baseline </v>
      </c>
      <c r="DRU20" s="48" t="str">
        <f t="shared" si="241"/>
        <v xml:space="preserve">1. Better than baseline </v>
      </c>
      <c r="DRV20" s="48" t="str">
        <f t="shared" si="242"/>
        <v xml:space="preserve">1. Better than baseline </v>
      </c>
      <c r="DRW20" s="48" t="str">
        <f t="shared" si="243"/>
        <v xml:space="preserve">1. Better than baseline </v>
      </c>
      <c r="DRX20" s="48" t="str">
        <f t="shared" si="244"/>
        <v xml:space="preserve">1. Better than baseline </v>
      </c>
    </row>
    <row r="21" spans="1:3196" s="4" customFormat="1" ht="15" customHeight="1" thickBot="1" x14ac:dyDescent="0.4">
      <c r="A21" s="68">
        <v>19</v>
      </c>
      <c r="B21" s="158" t="s">
        <v>16</v>
      </c>
      <c r="C21" s="158" t="s">
        <v>1144</v>
      </c>
      <c r="D21" s="158" t="s">
        <v>1210</v>
      </c>
      <c r="E21" s="194" t="s">
        <v>1210</v>
      </c>
      <c r="F21" s="158" t="str">
        <f t="shared" si="0"/>
        <v>ReaderPageTurn_YJ-Latin-WImg-Next-page-turn</v>
      </c>
      <c r="G21" s="158" t="s">
        <v>1216</v>
      </c>
      <c r="H21" s="158" t="s">
        <v>1212</v>
      </c>
      <c r="I21" s="158" t="s">
        <v>1216</v>
      </c>
      <c r="J21" s="158" t="s">
        <v>1217</v>
      </c>
      <c r="K21" s="180"/>
      <c r="L21" s="180">
        <v>0.51500000000000001</v>
      </c>
      <c r="M21" s="180">
        <v>0.51100000000000001</v>
      </c>
      <c r="N21" s="180">
        <v>0.51600000000000001</v>
      </c>
      <c r="O21" s="180">
        <v>0.51400000000000001</v>
      </c>
      <c r="P21" s="180">
        <v>0.51400000000000001</v>
      </c>
      <c r="Q21" s="180">
        <v>0.51600000000000001</v>
      </c>
      <c r="R21" s="180">
        <v>0.51</v>
      </c>
      <c r="S21" s="180">
        <v>0.52</v>
      </c>
      <c r="T21" s="77">
        <v>0.51100000000000001</v>
      </c>
      <c r="U21" s="77">
        <v>0.51100000000000001</v>
      </c>
      <c r="V21" s="77"/>
      <c r="W21" s="77">
        <v>0.51600000000000001</v>
      </c>
      <c r="X21" s="77">
        <v>0.51</v>
      </c>
      <c r="Y21" s="77">
        <v>0.51100000000000001</v>
      </c>
      <c r="Z21" s="77">
        <v>0.51300000000000001</v>
      </c>
      <c r="AA21" s="77">
        <v>0.51300000000000001</v>
      </c>
      <c r="AB21" s="77">
        <v>0.51100000000000001</v>
      </c>
      <c r="AC21" s="77">
        <v>0.51600000000000001</v>
      </c>
      <c r="AD21" s="77">
        <f t="shared" si="1"/>
        <v>0.51100000000000001</v>
      </c>
      <c r="AE21" s="77">
        <v>0.51300000000000001</v>
      </c>
      <c r="AF21" s="77">
        <v>0.53</v>
      </c>
      <c r="AG21" s="77"/>
      <c r="AH21" s="77">
        <v>0.52500000000000002</v>
      </c>
      <c r="AI21" s="77">
        <v>0.52100000000000002</v>
      </c>
      <c r="AJ21" s="77">
        <v>0.53</v>
      </c>
      <c r="AK21" s="77">
        <v>0.52800000000000002</v>
      </c>
      <c r="AL21" s="77">
        <v>0.52800000000000002</v>
      </c>
      <c r="AM21" s="77">
        <v>0.52400000000000002</v>
      </c>
      <c r="AN21" s="77">
        <v>0.52600000000000002</v>
      </c>
      <c r="AO21" s="77">
        <v>0.52300000000000002</v>
      </c>
      <c r="AP21" s="77">
        <v>0.52400000000000002</v>
      </c>
      <c r="AQ21" s="77">
        <v>0.53</v>
      </c>
      <c r="AR21" s="77">
        <v>0.52600000000000002</v>
      </c>
      <c r="AS21" s="77">
        <f t="shared" si="2"/>
        <v>0.51100000000000001</v>
      </c>
      <c r="AT21" s="77">
        <v>0.52500000000000002</v>
      </c>
      <c r="AU21" s="77">
        <v>0.52400000000000002</v>
      </c>
      <c r="AV21" s="77">
        <v>0.52300000000000002</v>
      </c>
      <c r="AW21" s="77">
        <v>0.52400000000000002</v>
      </c>
      <c r="AX21" s="77">
        <v>0.52600000000000002</v>
      </c>
      <c r="AY21" s="77">
        <v>0.52500000000000002</v>
      </c>
      <c r="AZ21" s="77">
        <v>0.52200000000000002</v>
      </c>
      <c r="BA21" s="77">
        <v>0.51800000000000002</v>
      </c>
      <c r="BB21" s="77"/>
      <c r="BC21" s="77">
        <v>0.52300000000000002</v>
      </c>
      <c r="BD21" s="77">
        <v>0.52500000000000002</v>
      </c>
      <c r="BE21" s="77">
        <v>0.51100000000000001</v>
      </c>
      <c r="BF21" s="47">
        <v>0.52500000000000002</v>
      </c>
      <c r="BG21" s="47">
        <f t="shared" si="265"/>
        <v>0.51100000000000001</v>
      </c>
      <c r="BH21" s="77">
        <v>0.52600000000000002</v>
      </c>
      <c r="BI21" s="77">
        <v>0.52500000000000002</v>
      </c>
      <c r="BJ21" s="77">
        <v>0.53500000000000003</v>
      </c>
      <c r="BK21" s="77">
        <v>0.53100000000000003</v>
      </c>
      <c r="BL21" s="77">
        <v>0.52600000000000002</v>
      </c>
      <c r="BM21" s="77">
        <v>0.52700000000000002</v>
      </c>
      <c r="BN21" s="77">
        <v>0.52300000000000002</v>
      </c>
      <c r="BO21" s="77">
        <v>0.52400000000000002</v>
      </c>
      <c r="BP21" s="77">
        <v>0.52700000000000002</v>
      </c>
      <c r="BQ21" s="77">
        <v>0.53</v>
      </c>
      <c r="BR21" s="77">
        <v>0.51100000000000001</v>
      </c>
      <c r="BS21" s="77"/>
      <c r="BT21" s="77">
        <v>0.52100000000000002</v>
      </c>
      <c r="BU21" s="77">
        <v>0.52500000000000002</v>
      </c>
      <c r="BV21" s="77">
        <v>0.52600000000000002</v>
      </c>
      <c r="BW21" s="77"/>
      <c r="BX21" s="77">
        <v>0.52300000000000002</v>
      </c>
      <c r="BY21" s="77">
        <v>0.52700000000000002</v>
      </c>
      <c r="BZ21" s="77">
        <v>0.52200000000000002</v>
      </c>
      <c r="CA21" s="77"/>
      <c r="CB21" s="77">
        <v>0.52300000000000002</v>
      </c>
      <c r="CC21" s="77">
        <v>0.52400000000000002</v>
      </c>
      <c r="CD21" s="77"/>
      <c r="CE21" s="77">
        <v>0.52</v>
      </c>
      <c r="CF21" s="77">
        <f t="shared" si="3"/>
        <v>0.51100000000000001</v>
      </c>
      <c r="CG21" s="77">
        <v>0.52600000000000002</v>
      </c>
      <c r="CH21" s="77"/>
      <c r="CI21" s="77">
        <v>0.52200000000000002</v>
      </c>
      <c r="CJ21" s="77">
        <v>0.52400000000000002</v>
      </c>
      <c r="CK21" s="77">
        <v>0.52600000000000002</v>
      </c>
      <c r="CL21" s="77"/>
      <c r="CM21" s="77">
        <v>0.52400000000000002</v>
      </c>
      <c r="CN21" s="77">
        <v>0.52400000000000002</v>
      </c>
      <c r="CO21" s="77"/>
      <c r="CP21" s="77">
        <v>0.52300000000000002</v>
      </c>
      <c r="CQ21" s="77">
        <f t="shared" si="4"/>
        <v>0.51100000000000001</v>
      </c>
      <c r="CR21" s="77">
        <v>0.52200000000000002</v>
      </c>
      <c r="CS21" s="77">
        <v>0.52200000000000002</v>
      </c>
      <c r="CT21" s="77">
        <v>0.52300000000000002</v>
      </c>
      <c r="CU21" s="77"/>
      <c r="CV21" s="77">
        <v>0.52800000000000002</v>
      </c>
      <c r="CW21" s="77">
        <v>0.52200000000000002</v>
      </c>
      <c r="CX21" s="77">
        <v>0.52300000000000002</v>
      </c>
      <c r="CY21" s="77"/>
      <c r="CZ21" s="77">
        <v>0.52100000000000002</v>
      </c>
      <c r="DA21" s="77">
        <v>0.52200000000000002</v>
      </c>
      <c r="DB21" s="77">
        <f t="shared" si="5"/>
        <v>0.51100000000000001</v>
      </c>
      <c r="DC21" s="77">
        <v>0.52600000000000002</v>
      </c>
      <c r="DD21" s="77">
        <v>0.52100000000000002</v>
      </c>
      <c r="DE21" s="77">
        <v>0.52600000000000002</v>
      </c>
      <c r="DF21" s="77">
        <v>0.52100000000000002</v>
      </c>
      <c r="DG21" s="77">
        <v>0.52900000000000003</v>
      </c>
      <c r="DH21" s="77">
        <v>0.51900000000000002</v>
      </c>
      <c r="DI21" s="77">
        <v>0.52100000000000002</v>
      </c>
      <c r="DJ21" s="77">
        <v>0.52200000000000002</v>
      </c>
      <c r="DK21" s="77">
        <v>0.52400000000000002</v>
      </c>
      <c r="DL21" s="77">
        <v>0.52100000000000002</v>
      </c>
      <c r="DM21" s="77">
        <v>0.52300000000000002</v>
      </c>
      <c r="DN21" s="77">
        <f t="shared" si="276"/>
        <v>0.51100000000000001</v>
      </c>
      <c r="DO21" s="47">
        <v>0.52500000000000002</v>
      </c>
      <c r="DP21" s="47"/>
      <c r="DQ21" s="102">
        <v>0.52800000000000002</v>
      </c>
      <c r="DR21" s="47">
        <v>0.52300000000000002</v>
      </c>
      <c r="DS21" s="47">
        <v>0.52300000000000002</v>
      </c>
      <c r="DT21" s="47">
        <v>0.53</v>
      </c>
      <c r="DU21" s="47">
        <v>0.52300000000000002</v>
      </c>
      <c r="DV21" s="47">
        <v>0.52500000000000002</v>
      </c>
      <c r="DW21" s="47">
        <v>0.52500000000000002</v>
      </c>
      <c r="DX21" s="47">
        <v>0.52200000000000002</v>
      </c>
      <c r="DY21" s="51">
        <v>0.52300000000000002</v>
      </c>
      <c r="DZ21" s="51">
        <v>0.52400000000000002</v>
      </c>
      <c r="EA21" s="51">
        <f t="shared" si="277"/>
        <v>0.51100000000000001</v>
      </c>
      <c r="EB21" s="51">
        <v>0.52300000000000002</v>
      </c>
      <c r="EC21" s="51">
        <v>0.52800000000000002</v>
      </c>
      <c r="ED21" s="51">
        <v>0.52</v>
      </c>
      <c r="EE21" s="51"/>
      <c r="EF21" s="51">
        <v>0.52300000000000002</v>
      </c>
      <c r="EG21" s="51">
        <v>0.52700000000000002</v>
      </c>
      <c r="EH21" s="51">
        <v>0.52300000000000002</v>
      </c>
      <c r="EI21" s="51">
        <v>0.52500000000000002</v>
      </c>
      <c r="EJ21" s="51">
        <v>0.52200000000000002</v>
      </c>
      <c r="EK21" s="51">
        <v>0.52</v>
      </c>
      <c r="EL21" s="51">
        <v>0.52400000000000002</v>
      </c>
      <c r="EM21" s="51">
        <f t="shared" si="8"/>
        <v>0.51100000000000001</v>
      </c>
      <c r="EN21" s="51">
        <v>0.52300000000000002</v>
      </c>
      <c r="EO21" s="51">
        <v>0.52600000000000002</v>
      </c>
      <c r="EP21" s="51">
        <v>0.52400000000000002</v>
      </c>
      <c r="EQ21" s="51">
        <v>0.52200000000000002</v>
      </c>
      <c r="ER21" s="51">
        <v>0.52100000000000002</v>
      </c>
      <c r="ES21" s="51">
        <v>0.52100000000000002</v>
      </c>
      <c r="ET21" s="51">
        <v>0.51900000000000002</v>
      </c>
      <c r="EU21" s="51"/>
      <c r="EV21" s="51">
        <v>0.51800000000000002</v>
      </c>
      <c r="EW21" s="51">
        <v>0.52100000000000002</v>
      </c>
      <c r="EX21" s="51">
        <f t="shared" si="9"/>
        <v>0.51100000000000001</v>
      </c>
      <c r="EY21" s="51">
        <v>0.52300000000000002</v>
      </c>
      <c r="EZ21" s="51">
        <v>0.52300000000000002</v>
      </c>
      <c r="FA21" s="51">
        <v>0.52500000000000002</v>
      </c>
      <c r="FB21" s="51">
        <v>0.52</v>
      </c>
      <c r="FC21" s="51">
        <v>0.52300000000000002</v>
      </c>
      <c r="FD21" s="51"/>
      <c r="FE21" s="51">
        <v>0.52600000000000002</v>
      </c>
      <c r="FF21" s="51">
        <v>0.52100000000000002</v>
      </c>
      <c r="FG21" s="51">
        <v>0.52400000000000002</v>
      </c>
      <c r="FH21" s="51">
        <v>0.52300000000000002</v>
      </c>
      <c r="FI21" s="51">
        <v>0.52200000000000002</v>
      </c>
      <c r="FJ21" s="51">
        <v>0.52200000000000002</v>
      </c>
      <c r="FK21" s="51">
        <v>0.52200000000000002</v>
      </c>
      <c r="FL21" s="51">
        <f t="shared" si="10"/>
        <v>0.51100000000000001</v>
      </c>
      <c r="FM21" s="51">
        <v>0.52</v>
      </c>
      <c r="FN21" s="51">
        <v>0.52200000000000002</v>
      </c>
      <c r="FO21" s="51">
        <v>0.52200000000000002</v>
      </c>
      <c r="FP21" s="51">
        <v>0.52200000000000002</v>
      </c>
      <c r="FQ21" s="51">
        <v>0.52</v>
      </c>
      <c r="FR21" s="51">
        <v>0.52500000000000002</v>
      </c>
      <c r="FS21" s="51">
        <v>0.53</v>
      </c>
      <c r="FT21" s="51">
        <v>0.52</v>
      </c>
      <c r="FU21" s="51">
        <v>0.52400000000000002</v>
      </c>
      <c r="FV21" s="51">
        <v>0.53200000000000003</v>
      </c>
      <c r="FW21" s="47">
        <v>0.52700000000000002</v>
      </c>
      <c r="FX21" s="47">
        <f t="shared" si="275"/>
        <v>0.51100000000000001</v>
      </c>
      <c r="FY21" s="47">
        <v>0.52300000000000002</v>
      </c>
      <c r="FZ21" s="47">
        <v>0.52600000000000002</v>
      </c>
      <c r="GA21" s="47"/>
      <c r="GB21" s="47">
        <v>0.52600000000000002</v>
      </c>
      <c r="GC21" s="47">
        <v>0.53</v>
      </c>
      <c r="GD21" s="47">
        <v>0.52800000000000002</v>
      </c>
      <c r="GE21" s="47">
        <v>0.52900000000000003</v>
      </c>
      <c r="GF21" s="47"/>
      <c r="GG21" s="47">
        <v>0.53</v>
      </c>
      <c r="GH21" s="47">
        <v>0.52600000000000002</v>
      </c>
      <c r="GI21" s="47">
        <v>0.52600000000000002</v>
      </c>
      <c r="GJ21" s="47">
        <v>0.52600000000000002</v>
      </c>
      <c r="GK21" s="47">
        <v>0.53</v>
      </c>
      <c r="GL21" s="47">
        <v>0.52900000000000003</v>
      </c>
      <c r="GM21" s="47">
        <v>0.52700000000000002</v>
      </c>
      <c r="GN21" s="47"/>
      <c r="GO21" s="47">
        <v>0.53</v>
      </c>
      <c r="GP21" s="47"/>
      <c r="GQ21" s="47">
        <v>0.52900000000000003</v>
      </c>
      <c r="GR21" s="47">
        <v>0.52700000000000002</v>
      </c>
      <c r="GS21" s="47">
        <v>0.52700000000000002</v>
      </c>
      <c r="GT21" s="47"/>
      <c r="GU21" s="47">
        <v>0.52600000000000002</v>
      </c>
      <c r="GV21" s="47">
        <v>0.53</v>
      </c>
      <c r="GW21" s="47">
        <v>0.52900000000000003</v>
      </c>
      <c r="GX21" s="47">
        <v>0.52800000000000002</v>
      </c>
      <c r="GY21" s="47">
        <v>0.53300000000000003</v>
      </c>
      <c r="GZ21" s="47">
        <v>0.52800000000000002</v>
      </c>
      <c r="HA21" s="47"/>
      <c r="HB21" s="47">
        <v>0.52500000000000002</v>
      </c>
      <c r="HC21" s="47">
        <f t="shared" si="12"/>
        <v>0.51100000000000001</v>
      </c>
      <c r="HD21" s="47">
        <v>0.53100000000000003</v>
      </c>
      <c r="HE21" s="47">
        <v>0.53</v>
      </c>
      <c r="HF21" s="47">
        <v>0.53500000000000003</v>
      </c>
      <c r="HG21" s="47">
        <v>0.52900000000000003</v>
      </c>
      <c r="HH21" s="51">
        <v>0.52600000000000002</v>
      </c>
      <c r="HI21" s="47">
        <f t="shared" si="13"/>
        <v>0.51100000000000001</v>
      </c>
      <c r="HJ21" s="47">
        <v>0.56399999999999995</v>
      </c>
      <c r="HK21" s="47">
        <v>0.56799999999999995</v>
      </c>
      <c r="HL21" s="47">
        <v>0.56000000000000005</v>
      </c>
      <c r="HM21" s="47">
        <v>0.57199999999999995</v>
      </c>
      <c r="HN21" s="77"/>
      <c r="HO21" s="77">
        <v>0.55600000000000005</v>
      </c>
      <c r="HP21" s="77">
        <v>0.56399999999999995</v>
      </c>
      <c r="HQ21" s="77">
        <v>0.55900000000000005</v>
      </c>
      <c r="HR21" s="77">
        <v>0.56399999999999995</v>
      </c>
      <c r="HS21" s="77">
        <v>0.56100000000000005</v>
      </c>
      <c r="HT21" s="77"/>
      <c r="HU21" s="77">
        <v>0.55800000000000005</v>
      </c>
      <c r="HV21" s="77"/>
      <c r="HW21" s="77">
        <v>0.55500000000000005</v>
      </c>
      <c r="HX21" s="77">
        <v>0.56000000000000005</v>
      </c>
      <c r="HY21" s="47">
        <f t="shared" si="14"/>
        <v>0.51100000000000001</v>
      </c>
      <c r="HZ21" s="77"/>
      <c r="IA21" s="6">
        <f t="shared" si="15"/>
        <v>9.5890410958904188E-2</v>
      </c>
      <c r="IB21" s="102"/>
      <c r="IC21" s="102">
        <v>0.56100000000000005</v>
      </c>
      <c r="ID21" s="102">
        <v>0.56100000000000005</v>
      </c>
      <c r="IE21" s="102">
        <v>0.58299999999999996</v>
      </c>
      <c r="IF21" s="102">
        <v>0.55900000000000005</v>
      </c>
      <c r="IG21" s="102">
        <v>0.55900000000000005</v>
      </c>
      <c r="IH21" s="102">
        <v>0.55700000000000005</v>
      </c>
      <c r="II21" s="102">
        <v>0.55400000000000005</v>
      </c>
      <c r="IJ21" s="102">
        <v>0.55900000000000005</v>
      </c>
      <c r="IK21" s="102">
        <v>0.55400000000000005</v>
      </c>
      <c r="IL21" s="102">
        <v>0.56000000000000005</v>
      </c>
      <c r="IM21" s="102">
        <v>0.55500000000000005</v>
      </c>
      <c r="IN21" s="102">
        <v>0.55700000000000005</v>
      </c>
      <c r="IO21" s="102">
        <v>0.55600000000000005</v>
      </c>
      <c r="IP21" s="102">
        <v>0.55300000000000005</v>
      </c>
      <c r="IQ21" s="102">
        <v>0.55700000000000005</v>
      </c>
      <c r="IR21" s="102">
        <f t="shared" si="16"/>
        <v>0.55400000000000005</v>
      </c>
      <c r="IS21" s="102">
        <v>0.55400000000000005</v>
      </c>
      <c r="IT21" s="102">
        <v>0.56000000000000005</v>
      </c>
      <c r="IU21" s="102">
        <v>0.56899999999999995</v>
      </c>
      <c r="IV21" s="102">
        <v>0.57199999999999995</v>
      </c>
      <c r="IW21" s="102">
        <v>0.56899999999999995</v>
      </c>
      <c r="IX21" s="102"/>
      <c r="IY21" s="102">
        <v>0.57199999999999995</v>
      </c>
      <c r="IZ21" s="102">
        <v>0.56899999999999995</v>
      </c>
      <c r="JA21" s="102">
        <v>0.56699999999999995</v>
      </c>
      <c r="JB21" s="102">
        <v>0.56899999999999995</v>
      </c>
      <c r="JC21" s="102">
        <v>0.56699999999999995</v>
      </c>
      <c r="JD21" s="102">
        <v>0.56699999999999995</v>
      </c>
      <c r="JE21" s="102">
        <v>0.56399999999999995</v>
      </c>
      <c r="JF21" s="102">
        <v>0.56299999999999994</v>
      </c>
      <c r="JG21" s="102"/>
      <c r="JH21" s="102">
        <v>0.56699999999999995</v>
      </c>
      <c r="JI21" s="102">
        <v>0.56399999999999995</v>
      </c>
      <c r="JJ21" s="102">
        <f t="shared" si="17"/>
        <v>0.55400000000000005</v>
      </c>
      <c r="JK21" s="102"/>
      <c r="JL21" s="102">
        <v>0.56699999999999995</v>
      </c>
      <c r="JM21" s="102">
        <v>0.54200000000000004</v>
      </c>
      <c r="JN21" s="102">
        <v>0.54400000000000004</v>
      </c>
      <c r="JO21" s="102">
        <v>0.54100000000000004</v>
      </c>
      <c r="JP21" s="102">
        <v>0.54400000000000004</v>
      </c>
      <c r="JQ21" s="102">
        <v>0.54200000000000004</v>
      </c>
      <c r="JR21" s="102">
        <v>0.54600000000000004</v>
      </c>
      <c r="JS21" s="102">
        <v>0.54100000000000004</v>
      </c>
      <c r="JT21" s="102">
        <v>0.54300000000000004</v>
      </c>
      <c r="JU21" s="102">
        <v>0.56100000000000005</v>
      </c>
      <c r="JV21" s="102">
        <v>0.55400000000000005</v>
      </c>
      <c r="JW21" s="102">
        <v>0.56100000000000005</v>
      </c>
      <c r="JX21" s="102">
        <f t="shared" si="266"/>
        <v>0.55400000000000005</v>
      </c>
      <c r="JY21" s="102">
        <v>0.54600000000000004</v>
      </c>
      <c r="JZ21" s="102">
        <v>0.54900000000000004</v>
      </c>
      <c r="KA21" s="102">
        <v>0.54300000000000004</v>
      </c>
      <c r="KB21" s="102">
        <v>0.54600000000000004</v>
      </c>
      <c r="KC21" s="102">
        <v>0.54700000000000004</v>
      </c>
      <c r="KD21" s="102">
        <v>0.55400000000000005</v>
      </c>
      <c r="KE21" s="102">
        <v>0.53900000000000003</v>
      </c>
      <c r="KF21" s="102">
        <v>0.54300000000000004</v>
      </c>
      <c r="KG21" s="102">
        <v>0.53900000000000003</v>
      </c>
      <c r="KH21" s="102">
        <v>0.56000000000000005</v>
      </c>
      <c r="KI21" s="102">
        <f t="shared" si="18"/>
        <v>0.55400000000000005</v>
      </c>
      <c r="KJ21" s="102">
        <v>0.56299999999999994</v>
      </c>
      <c r="KK21" s="102">
        <v>0.56299999999999994</v>
      </c>
      <c r="KL21" s="102">
        <v>0.54</v>
      </c>
      <c r="KM21" s="102">
        <v>0.55100000000000005</v>
      </c>
      <c r="KN21" s="102">
        <v>0.56399999999999995</v>
      </c>
      <c r="KO21" s="102">
        <v>0.56399999999999995</v>
      </c>
      <c r="KP21" s="102">
        <v>0.56299999999999994</v>
      </c>
      <c r="KQ21" s="102">
        <v>0.56399999999999995</v>
      </c>
      <c r="KR21" s="102"/>
      <c r="KS21" s="102">
        <v>0.56000000000000005</v>
      </c>
      <c r="KT21" s="102">
        <f t="shared" si="19"/>
        <v>0.55400000000000005</v>
      </c>
      <c r="KU21" s="102">
        <v>0.56399999999999995</v>
      </c>
      <c r="KV21" s="102">
        <v>0.56200000000000006</v>
      </c>
      <c r="KW21" s="102">
        <v>0.56299999999999994</v>
      </c>
      <c r="KX21" s="102">
        <v>0.56499999999999995</v>
      </c>
      <c r="KY21" s="102"/>
      <c r="KZ21" s="102">
        <v>0.56200000000000006</v>
      </c>
      <c r="LA21" s="102"/>
      <c r="LB21" s="102">
        <v>0.56299999999999994</v>
      </c>
      <c r="LC21" s="102">
        <v>0.56399999999999995</v>
      </c>
      <c r="LD21" s="102">
        <f t="shared" si="20"/>
        <v>0.55400000000000005</v>
      </c>
      <c r="LE21" s="102">
        <v>0.56299999999999994</v>
      </c>
      <c r="LF21" s="102">
        <v>0.56499999999999995</v>
      </c>
      <c r="LG21" s="102">
        <v>0.56299999999999994</v>
      </c>
      <c r="LH21" s="102">
        <v>0.56499999999999995</v>
      </c>
      <c r="LI21" s="102">
        <v>0.55100000000000005</v>
      </c>
      <c r="LJ21" s="102">
        <v>0.55300000000000005</v>
      </c>
      <c r="LK21" s="102">
        <v>0.54800000000000004</v>
      </c>
      <c r="LL21" s="102">
        <v>0.59599999999999997</v>
      </c>
      <c r="LM21" s="102">
        <f t="shared" si="21"/>
        <v>0.55400000000000005</v>
      </c>
      <c r="LN21" s="102">
        <v>0.55100000000000005</v>
      </c>
      <c r="LO21" s="102">
        <v>0.54600000000000004</v>
      </c>
      <c r="LP21" s="102">
        <v>0.56799999999999995</v>
      </c>
      <c r="LQ21" s="102"/>
      <c r="LR21" s="102">
        <v>0.54800000000000004</v>
      </c>
      <c r="LS21" s="102">
        <v>0.56699999999999995</v>
      </c>
      <c r="LT21" s="102">
        <v>0.56599999999999995</v>
      </c>
      <c r="LU21" s="102">
        <v>0.56399999999999995</v>
      </c>
      <c r="LV21" s="102"/>
      <c r="LW21" s="102">
        <v>0.56200000000000006</v>
      </c>
      <c r="LX21" s="102">
        <v>0.56499999999999995</v>
      </c>
      <c r="LY21" s="102">
        <v>0.56299999999999994</v>
      </c>
      <c r="LZ21" s="102">
        <f t="shared" si="22"/>
        <v>0.55400000000000005</v>
      </c>
      <c r="MA21" s="102">
        <v>0.56599999999999995</v>
      </c>
      <c r="MB21" s="102">
        <v>0.56599999999999995</v>
      </c>
      <c r="MC21" s="102"/>
      <c r="MD21" s="885">
        <f t="shared" si="23"/>
        <v>2.1660649819494403E-2</v>
      </c>
      <c r="ME21" s="1060"/>
      <c r="MF21" s="1060">
        <v>0.54700000000000004</v>
      </c>
      <c r="MG21" s="1060">
        <v>0.55500000000000005</v>
      </c>
      <c r="MH21" s="1060">
        <v>0.56899999999999995</v>
      </c>
      <c r="MI21" s="1060">
        <v>0.54400000000000004</v>
      </c>
      <c r="MJ21" s="1060">
        <v>0.54400000000000004</v>
      </c>
      <c r="MK21" s="1060">
        <v>0.54500000000000004</v>
      </c>
      <c r="ML21" s="1060">
        <v>0.53200000000000003</v>
      </c>
      <c r="MM21" s="1060">
        <v>0.53500000000000003</v>
      </c>
      <c r="MN21" s="1060">
        <v>0.53500000000000003</v>
      </c>
      <c r="MO21" s="1060"/>
      <c r="MP21" s="1060">
        <v>0.53</v>
      </c>
      <c r="MQ21" s="1060">
        <v>0.53300000000000003</v>
      </c>
      <c r="MR21" s="1060">
        <v>0.53300000000000003</v>
      </c>
      <c r="MS21" s="1060">
        <v>0.53400000000000003</v>
      </c>
      <c r="MT21" s="1060">
        <v>0.53200000000000003</v>
      </c>
      <c r="MU21" s="1060">
        <v>0.54400000000000004</v>
      </c>
      <c r="MV21" s="1060">
        <f t="shared" si="24"/>
        <v>0.53200000000000003</v>
      </c>
      <c r="MW21" s="1060">
        <v>0.53200000000000003</v>
      </c>
      <c r="MX21" s="1060">
        <v>0.54300000000000004</v>
      </c>
      <c r="MY21" s="1060">
        <v>0.54300000000000004</v>
      </c>
      <c r="MZ21" s="1060"/>
      <c r="NA21" s="1060">
        <v>0.54400000000000004</v>
      </c>
      <c r="NB21" s="1060">
        <v>0.53900000000000003</v>
      </c>
      <c r="NC21" s="1060">
        <v>0.54600000000000004</v>
      </c>
      <c r="ND21" s="1060">
        <v>0.53900000000000003</v>
      </c>
      <c r="NE21" s="1060">
        <v>0.54</v>
      </c>
      <c r="NF21" s="1060"/>
      <c r="NG21" s="1060">
        <v>0.53900000000000003</v>
      </c>
      <c r="NH21" s="1060">
        <v>0.53900000000000003</v>
      </c>
      <c r="NI21" s="1060"/>
      <c r="NJ21" s="1060">
        <v>0.53900000000000003</v>
      </c>
      <c r="NK21" s="1060">
        <v>0.54300000000000004</v>
      </c>
      <c r="NL21" s="1060">
        <v>0.54400000000000004</v>
      </c>
      <c r="NM21" s="1060">
        <v>0.54</v>
      </c>
      <c r="NN21" s="1060">
        <f t="shared" si="25"/>
        <v>0.53200000000000003</v>
      </c>
      <c r="NO21" s="1060">
        <v>0.54100000000000004</v>
      </c>
      <c r="NP21" s="1060">
        <v>0.54200000000000004</v>
      </c>
      <c r="NQ21" s="1060">
        <v>0.54</v>
      </c>
      <c r="NR21" s="1060"/>
      <c r="NS21" s="1060">
        <v>0.54400000000000004</v>
      </c>
      <c r="NT21" s="1060">
        <v>0.54100000000000004</v>
      </c>
      <c r="NU21" s="1060">
        <v>0.54600000000000004</v>
      </c>
      <c r="NV21" s="1060">
        <v>0.55000000000000004</v>
      </c>
      <c r="NW21" s="1060">
        <v>0.54700000000000004</v>
      </c>
      <c r="NX21" s="1060">
        <v>0.54900000000000004</v>
      </c>
      <c r="NY21" s="1060">
        <v>0.54</v>
      </c>
      <c r="NZ21" s="1060">
        <v>0.53200000000000003</v>
      </c>
      <c r="OA21" s="1060">
        <v>0.54</v>
      </c>
      <c r="OB21" s="102">
        <f t="shared" si="267"/>
        <v>0.53200000000000003</v>
      </c>
      <c r="OC21" s="1060">
        <v>0.55100000000000005</v>
      </c>
      <c r="OD21" s="1060">
        <v>0.55400000000000005</v>
      </c>
      <c r="OE21" s="1060">
        <v>0.55600000000000005</v>
      </c>
      <c r="OF21" s="1060">
        <v>0.55200000000000005</v>
      </c>
      <c r="OG21" s="1060"/>
      <c r="OH21" s="1060">
        <v>0.55200000000000005</v>
      </c>
      <c r="OI21" s="1060">
        <v>0.55400000000000005</v>
      </c>
      <c r="OJ21" s="102">
        <v>0.54700000000000004</v>
      </c>
      <c r="OK21" s="102">
        <v>0.54700000000000004</v>
      </c>
      <c r="OL21" s="102">
        <v>0.55200000000000005</v>
      </c>
      <c r="OM21" s="102">
        <v>0.54</v>
      </c>
      <c r="ON21" s="102">
        <f t="shared" si="26"/>
        <v>0.53200000000000003</v>
      </c>
      <c r="OO21" s="102">
        <v>0.55500000000000005</v>
      </c>
      <c r="OP21" s="102">
        <v>0.54200000000000004</v>
      </c>
      <c r="OQ21" s="102">
        <v>0.54200000000000004</v>
      </c>
      <c r="OR21" s="102">
        <v>0.53900000000000003</v>
      </c>
      <c r="OS21" s="102">
        <v>0.54100000000000004</v>
      </c>
      <c r="OT21" s="102">
        <v>0.54</v>
      </c>
      <c r="OU21" s="102">
        <v>0.54</v>
      </c>
      <c r="OV21" s="102">
        <v>0.54800000000000004</v>
      </c>
      <c r="OW21" s="102"/>
      <c r="OX21" s="102"/>
      <c r="OY21" s="102">
        <v>0.55000000000000004</v>
      </c>
      <c r="OZ21" s="102">
        <f t="shared" si="27"/>
        <v>0.53200000000000003</v>
      </c>
      <c r="PA21" s="102"/>
      <c r="PB21" s="102">
        <v>0.54100000000000004</v>
      </c>
      <c r="PC21" s="102">
        <v>0.54200000000000004</v>
      </c>
      <c r="PD21" s="102">
        <v>0.54100000000000004</v>
      </c>
      <c r="PE21" s="102">
        <v>0.54100000000000004</v>
      </c>
      <c r="PF21" s="102"/>
      <c r="PG21" s="102">
        <v>0.53900000000000003</v>
      </c>
      <c r="PH21" s="102">
        <v>0.54100000000000004</v>
      </c>
      <c r="PI21" s="102"/>
      <c r="PJ21" s="102">
        <v>0.54400000000000004</v>
      </c>
      <c r="PK21" s="102">
        <f t="shared" si="28"/>
        <v>0.53200000000000003</v>
      </c>
      <c r="PL21" s="102">
        <v>0.54</v>
      </c>
      <c r="PM21" s="102">
        <v>0.53900000000000003</v>
      </c>
      <c r="PN21" s="102">
        <v>0.53800000000000003</v>
      </c>
      <c r="PO21" s="102"/>
      <c r="PP21" s="102">
        <v>0.55000000000000004</v>
      </c>
      <c r="PQ21" s="102">
        <v>0.54800000000000004</v>
      </c>
      <c r="PR21" s="102">
        <v>0.54800000000000004</v>
      </c>
      <c r="PS21" s="102">
        <v>0.55100000000000005</v>
      </c>
      <c r="PT21" s="102">
        <v>0.54700000000000004</v>
      </c>
      <c r="PU21" s="102">
        <f t="shared" si="29"/>
        <v>0.53200000000000003</v>
      </c>
      <c r="PV21" s="102">
        <v>0.55500000000000005</v>
      </c>
      <c r="PW21" s="102">
        <v>0.54800000000000004</v>
      </c>
      <c r="PX21" s="102">
        <v>0.54900000000000004</v>
      </c>
      <c r="PY21" s="102">
        <v>0.54800000000000004</v>
      </c>
      <c r="PZ21" s="102">
        <v>0.54900000000000004</v>
      </c>
      <c r="QA21" s="102"/>
      <c r="QB21" s="102">
        <v>0.55100000000000005</v>
      </c>
      <c r="QC21" s="102">
        <v>0.54</v>
      </c>
      <c r="QD21" s="102">
        <v>0.53900000000000003</v>
      </c>
      <c r="QE21" s="102">
        <v>0.54300000000000004</v>
      </c>
      <c r="QF21" s="102">
        <v>0.56499999999999995</v>
      </c>
      <c r="QG21" s="102">
        <v>0.54500000000000004</v>
      </c>
      <c r="QH21" s="102">
        <f t="shared" si="278"/>
        <v>0.53200000000000003</v>
      </c>
      <c r="QI21" s="102">
        <v>0.54300000000000004</v>
      </c>
      <c r="QJ21" s="102">
        <v>0.54200000000000004</v>
      </c>
      <c r="QK21" s="102">
        <v>0.54300000000000004</v>
      </c>
      <c r="QL21" s="102">
        <v>0.54300000000000004</v>
      </c>
      <c r="QM21" s="102"/>
      <c r="QN21" s="102">
        <v>0.55500000000000005</v>
      </c>
      <c r="QO21" s="102">
        <v>0.55400000000000005</v>
      </c>
      <c r="QP21" s="102">
        <v>0.55300000000000005</v>
      </c>
      <c r="QQ21" s="102">
        <v>0.55700000000000005</v>
      </c>
      <c r="QR21" s="102">
        <v>0.55000000000000004</v>
      </c>
      <c r="QS21" s="102">
        <v>0.54900000000000004</v>
      </c>
      <c r="QT21" s="102">
        <v>0.54400000000000004</v>
      </c>
      <c r="QU21" s="102">
        <f t="shared" si="279"/>
        <v>0.53200000000000003</v>
      </c>
      <c r="QV21" s="102">
        <v>0.55100000000000005</v>
      </c>
      <c r="QW21" s="102">
        <v>0.55000000000000004</v>
      </c>
      <c r="QX21" s="102">
        <v>0.55100000000000005</v>
      </c>
      <c r="QY21" s="102">
        <v>0.54900000000000004</v>
      </c>
      <c r="QZ21" s="102">
        <v>0.55300000000000005</v>
      </c>
      <c r="RA21" s="102">
        <v>0.55100000000000005</v>
      </c>
      <c r="RB21" s="102">
        <v>0.54900000000000004</v>
      </c>
      <c r="RC21" s="102">
        <v>0.55500000000000005</v>
      </c>
      <c r="RD21" s="102">
        <v>0.55000000000000004</v>
      </c>
      <c r="RE21" s="102">
        <v>0.54400000000000004</v>
      </c>
      <c r="RF21" s="102">
        <f t="shared" si="32"/>
        <v>0.53200000000000003</v>
      </c>
      <c r="RG21" s="102">
        <v>0.55400000000000005</v>
      </c>
      <c r="RH21" s="102"/>
      <c r="RI21" s="102">
        <v>0.55200000000000005</v>
      </c>
      <c r="RJ21" s="102">
        <v>0.55400000000000005</v>
      </c>
      <c r="RK21" s="102">
        <v>0.55000000000000004</v>
      </c>
      <c r="RL21" s="102">
        <v>0.54900000000000004</v>
      </c>
      <c r="RM21" s="102">
        <v>0.54900000000000004</v>
      </c>
      <c r="RN21" s="102">
        <v>0.55000000000000004</v>
      </c>
      <c r="RO21" s="102">
        <v>0.55100000000000005</v>
      </c>
      <c r="RP21" s="102">
        <v>0.54300000000000004</v>
      </c>
      <c r="RQ21" s="102">
        <f t="shared" si="33"/>
        <v>0.53200000000000003</v>
      </c>
      <c r="RR21" s="102"/>
      <c r="RS21" s="102">
        <v>0.55100000000000005</v>
      </c>
      <c r="RT21" s="102">
        <v>0.55200000000000005</v>
      </c>
      <c r="RU21" s="102">
        <v>0.54800000000000004</v>
      </c>
      <c r="RV21" s="102">
        <v>0.54800000000000004</v>
      </c>
      <c r="RW21" s="102">
        <v>0.55200000000000005</v>
      </c>
      <c r="RX21" s="102">
        <v>0.54900000000000004</v>
      </c>
      <c r="RY21" s="102">
        <v>0.55100000000000005</v>
      </c>
      <c r="RZ21" s="102">
        <v>0.55200000000000005</v>
      </c>
      <c r="SA21" s="102">
        <v>0.54700000000000004</v>
      </c>
      <c r="SB21" s="102">
        <v>0.55000000000000004</v>
      </c>
      <c r="SC21" s="102">
        <v>0.55000000000000004</v>
      </c>
      <c r="SD21" s="102">
        <v>0.54500000000000004</v>
      </c>
      <c r="SE21" s="102">
        <f t="shared" si="34"/>
        <v>0.53200000000000003</v>
      </c>
      <c r="SF21" s="102">
        <v>0.55000000000000004</v>
      </c>
      <c r="SG21" s="102">
        <v>0.55000000000000004</v>
      </c>
      <c r="SH21" s="102">
        <v>0.55000000000000004</v>
      </c>
      <c r="SI21" s="102">
        <v>0.54500000000000004</v>
      </c>
      <c r="SJ21" s="102">
        <v>0.55000000000000004</v>
      </c>
      <c r="SK21" s="102">
        <v>0.54700000000000004</v>
      </c>
      <c r="SL21" s="102">
        <v>0.56000000000000005</v>
      </c>
      <c r="SM21" s="102"/>
      <c r="SN21" s="102">
        <v>0.54700000000000004</v>
      </c>
      <c r="SO21" s="102">
        <v>0.54800000000000004</v>
      </c>
      <c r="SP21" s="102">
        <v>0.54700000000000004</v>
      </c>
      <c r="SQ21" s="102">
        <v>0.54900000000000004</v>
      </c>
      <c r="SR21" s="102">
        <f t="shared" si="35"/>
        <v>0.53200000000000003</v>
      </c>
      <c r="SS21" s="102">
        <v>0.55000000000000004</v>
      </c>
      <c r="ST21" s="102"/>
      <c r="SU21" s="102">
        <v>0.55000000000000004</v>
      </c>
      <c r="SV21" s="102">
        <v>0.54700000000000004</v>
      </c>
      <c r="SW21" s="102"/>
      <c r="SX21" s="102">
        <v>0.54900000000000004</v>
      </c>
      <c r="SY21" s="102">
        <v>0.55300000000000005</v>
      </c>
      <c r="SZ21" s="102">
        <v>0.54800000000000004</v>
      </c>
      <c r="TA21" s="102">
        <v>0.55000000000000004</v>
      </c>
      <c r="TB21" s="102"/>
      <c r="TC21" s="102">
        <v>0.54800000000000004</v>
      </c>
      <c r="TD21" s="102">
        <v>0.54700000000000004</v>
      </c>
      <c r="TE21" s="102">
        <v>0.55000000000000004</v>
      </c>
      <c r="TF21" s="102">
        <v>0.55200000000000005</v>
      </c>
      <c r="TG21" s="102">
        <v>0.55100000000000005</v>
      </c>
      <c r="TH21" s="102">
        <v>0.55000000000000004</v>
      </c>
      <c r="TI21" s="102">
        <v>0.54800000000000004</v>
      </c>
      <c r="TJ21" s="102"/>
      <c r="TK21" s="102">
        <v>0.55300000000000005</v>
      </c>
      <c r="TL21" s="102">
        <v>0.54900000000000004</v>
      </c>
      <c r="TM21" s="102">
        <v>0.54900000000000004</v>
      </c>
      <c r="TN21" s="102">
        <v>0.55500000000000005</v>
      </c>
      <c r="TO21" s="102">
        <v>0.54700000000000004</v>
      </c>
      <c r="TP21" s="102">
        <v>0.54900000000000004</v>
      </c>
      <c r="TQ21" s="102"/>
      <c r="TR21" s="102">
        <v>0.54800000000000004</v>
      </c>
      <c r="TS21" s="102">
        <v>0.55500000000000005</v>
      </c>
      <c r="TT21" s="102">
        <v>0.55700000000000005</v>
      </c>
      <c r="TU21" s="102">
        <v>0.55500000000000005</v>
      </c>
      <c r="TV21" s="102">
        <f t="shared" si="36"/>
        <v>0.53200000000000003</v>
      </c>
      <c r="TW21" s="102">
        <v>0.55700000000000005</v>
      </c>
      <c r="TX21" s="102">
        <v>0.55600000000000005</v>
      </c>
      <c r="TY21" s="102">
        <v>0.55800000000000005</v>
      </c>
      <c r="TZ21" s="102">
        <v>0.55600000000000005</v>
      </c>
      <c r="UA21" s="102">
        <v>0.55800000000000005</v>
      </c>
      <c r="UB21" s="51">
        <f t="shared" si="37"/>
        <v>0.53200000000000003</v>
      </c>
      <c r="UC21" s="51">
        <v>0.60199999999999998</v>
      </c>
      <c r="UD21" s="51">
        <v>0.59799999999999998</v>
      </c>
      <c r="UE21" s="51">
        <v>0.58699999999999997</v>
      </c>
      <c r="UF21" s="51">
        <v>0.58799999999999997</v>
      </c>
      <c r="UG21" s="51">
        <v>0.58899999999999997</v>
      </c>
      <c r="UH21" s="47">
        <v>0.59299999999999997</v>
      </c>
      <c r="UI21" s="47">
        <v>0.59299999999999997</v>
      </c>
      <c r="UJ21" s="47">
        <v>0.58499999999999996</v>
      </c>
      <c r="UK21" s="47">
        <v>0.58599999999999997</v>
      </c>
      <c r="UL21" s="47">
        <v>0.58399999999999996</v>
      </c>
      <c r="UM21" s="47">
        <v>0.58399999999999996</v>
      </c>
      <c r="UN21" s="47"/>
      <c r="UO21" s="47">
        <v>0.58699999999999997</v>
      </c>
      <c r="UP21" s="51">
        <f t="shared" si="38"/>
        <v>0.53200000000000003</v>
      </c>
      <c r="UQ21" s="47"/>
      <c r="UR21" s="6">
        <f t="shared" si="39"/>
        <v>0.10338345864661642</v>
      </c>
      <c r="US21" s="1060">
        <v>0.54200000000000004</v>
      </c>
      <c r="UT21" s="1060">
        <v>0.53800000000000003</v>
      </c>
      <c r="UU21" s="1060">
        <v>0.55900000000000005</v>
      </c>
      <c r="UV21" s="1060">
        <v>0.53900000000000003</v>
      </c>
      <c r="UW21" s="1060">
        <v>0.53500000000000003</v>
      </c>
      <c r="UX21" s="1060">
        <v>0.54</v>
      </c>
      <c r="UY21" s="1060">
        <v>0.53400000000000003</v>
      </c>
      <c r="UZ21" s="1060">
        <v>0.53900000000000003</v>
      </c>
      <c r="VA21" s="1060">
        <v>0.53600000000000003</v>
      </c>
      <c r="VB21" s="1060">
        <v>0.54100000000000004</v>
      </c>
      <c r="VC21" s="1060">
        <v>0.53700000000000003</v>
      </c>
      <c r="VD21" s="1060">
        <v>0.53600000000000003</v>
      </c>
      <c r="VE21" s="1060"/>
      <c r="VF21" s="1060">
        <v>0.53600000000000003</v>
      </c>
      <c r="VG21" s="1060">
        <v>0.53300000000000003</v>
      </c>
      <c r="VH21" s="1060">
        <v>0.53400000000000003</v>
      </c>
      <c r="VI21" s="1060">
        <f t="shared" si="40"/>
        <v>0.53400000000000003</v>
      </c>
      <c r="VJ21" s="1060">
        <v>0.53500000000000003</v>
      </c>
      <c r="VK21" s="1060">
        <v>0.54300000000000004</v>
      </c>
      <c r="VL21" s="1060">
        <v>0.54400000000000004</v>
      </c>
      <c r="VM21" s="1060">
        <v>0.54300000000000004</v>
      </c>
      <c r="VN21" s="1060"/>
      <c r="VO21" s="1060">
        <v>0.54400000000000004</v>
      </c>
      <c r="VP21" s="1060">
        <v>0.54600000000000004</v>
      </c>
      <c r="VQ21" s="1060">
        <v>0.54700000000000004</v>
      </c>
      <c r="VR21" s="1060">
        <v>0.54300000000000004</v>
      </c>
      <c r="VS21" s="1060">
        <v>0.54400000000000004</v>
      </c>
      <c r="VT21" s="1060">
        <v>0.54500000000000004</v>
      </c>
      <c r="VU21" s="1060">
        <v>0.54400000000000004</v>
      </c>
      <c r="VV21" s="1060">
        <v>0.54400000000000004</v>
      </c>
      <c r="VW21" s="1060">
        <v>0.54300000000000004</v>
      </c>
      <c r="VX21" s="1060">
        <f t="shared" si="41"/>
        <v>0.53400000000000003</v>
      </c>
      <c r="VY21" s="1060">
        <v>0.54600000000000004</v>
      </c>
      <c r="VZ21" s="1060">
        <v>0.54700000000000004</v>
      </c>
      <c r="WA21" s="1060">
        <v>0.54400000000000004</v>
      </c>
      <c r="WB21" s="1060">
        <v>0.54300000000000004</v>
      </c>
      <c r="WC21" s="1060"/>
      <c r="WD21" s="1060">
        <v>0.54200000000000004</v>
      </c>
      <c r="WE21" s="1060">
        <v>0.54500000000000004</v>
      </c>
      <c r="WF21" s="1060">
        <v>0.55000000000000004</v>
      </c>
      <c r="WG21" s="1060">
        <v>0.54900000000000004</v>
      </c>
      <c r="WH21" s="1060">
        <v>0.55200000000000005</v>
      </c>
      <c r="WI21" s="1064">
        <v>0.54400000000000004</v>
      </c>
      <c r="WJ21" s="1064">
        <v>0.53400000000000003</v>
      </c>
      <c r="WK21" s="1060">
        <v>0.54400000000000004</v>
      </c>
      <c r="WL21" s="102">
        <f t="shared" si="268"/>
        <v>0.53400000000000003</v>
      </c>
      <c r="WM21" s="1060">
        <v>0.55400000000000005</v>
      </c>
      <c r="WN21" s="1060">
        <v>0.55100000000000005</v>
      </c>
      <c r="WO21" s="1060">
        <v>0.54700000000000004</v>
      </c>
      <c r="WP21" s="1060">
        <v>0.54800000000000004</v>
      </c>
      <c r="WQ21" s="1060">
        <v>0.55100000000000005</v>
      </c>
      <c r="WR21" s="1060"/>
      <c r="WS21" s="1060">
        <v>0.54700000000000004</v>
      </c>
      <c r="WT21" s="102">
        <v>0.55200000000000005</v>
      </c>
      <c r="WU21" s="102">
        <v>0.54300000000000004</v>
      </c>
      <c r="WV21" s="102">
        <v>0.54700000000000004</v>
      </c>
      <c r="WW21" s="102">
        <v>0.54</v>
      </c>
      <c r="WX21" s="102">
        <f t="shared" si="42"/>
        <v>0.53400000000000003</v>
      </c>
      <c r="WY21" s="102">
        <v>0.54300000000000004</v>
      </c>
      <c r="WZ21" s="102">
        <v>0.54500000000000004</v>
      </c>
      <c r="XA21" s="102">
        <v>0.54500000000000004</v>
      </c>
      <c r="XB21" s="102">
        <v>0.54200000000000004</v>
      </c>
      <c r="XC21" s="102">
        <v>0.54400000000000004</v>
      </c>
      <c r="XD21" s="102">
        <v>0.54300000000000004</v>
      </c>
      <c r="XE21" s="102">
        <v>0.54100000000000004</v>
      </c>
      <c r="XF21" s="102">
        <v>0.54200000000000004</v>
      </c>
      <c r="XG21" s="102"/>
      <c r="XH21" s="102"/>
      <c r="XI21" s="102">
        <v>0.55000000000000004</v>
      </c>
      <c r="XJ21" s="102">
        <f t="shared" si="43"/>
        <v>0.53400000000000003</v>
      </c>
      <c r="XK21" s="102">
        <v>0.54200000000000004</v>
      </c>
      <c r="XL21" s="102">
        <v>0.54100000000000004</v>
      </c>
      <c r="XM21" s="102"/>
      <c r="XN21" s="102">
        <v>0.54300000000000004</v>
      </c>
      <c r="XO21" s="102">
        <v>0.54500000000000004</v>
      </c>
      <c r="XP21" s="102">
        <v>0.54400000000000004</v>
      </c>
      <c r="XQ21" s="102"/>
      <c r="XR21" s="102">
        <v>0.54300000000000004</v>
      </c>
      <c r="XS21" s="102">
        <v>0.54400000000000004</v>
      </c>
      <c r="XT21" s="102">
        <f t="shared" si="44"/>
        <v>0.53400000000000003</v>
      </c>
      <c r="XU21" s="102">
        <v>0.54300000000000004</v>
      </c>
      <c r="XV21" s="102">
        <v>0.54300000000000004</v>
      </c>
      <c r="XW21" s="102">
        <v>0.54200000000000004</v>
      </c>
      <c r="XX21" s="102"/>
      <c r="XY21" s="102">
        <v>0.54800000000000004</v>
      </c>
      <c r="XZ21" s="102">
        <v>0.54200000000000004</v>
      </c>
      <c r="YA21" s="102">
        <v>0.54200000000000004</v>
      </c>
      <c r="YB21" s="102">
        <v>0.54300000000000004</v>
      </c>
      <c r="YC21" s="102">
        <v>0.57499999999999996</v>
      </c>
      <c r="YD21" s="102">
        <f t="shared" si="45"/>
        <v>0.53400000000000003</v>
      </c>
      <c r="YE21" s="102">
        <v>0.54200000000000004</v>
      </c>
      <c r="YF21" s="102">
        <v>0.54500000000000004</v>
      </c>
      <c r="YG21" s="102">
        <v>0.54300000000000004</v>
      </c>
      <c r="YH21" s="102">
        <v>0.54200000000000004</v>
      </c>
      <c r="YI21" s="102">
        <v>0.54300000000000004</v>
      </c>
      <c r="YJ21" s="102">
        <v>0.54600000000000004</v>
      </c>
      <c r="YK21" s="102"/>
      <c r="YL21" s="102">
        <v>0.54400000000000004</v>
      </c>
      <c r="YM21" s="102">
        <v>0.54300000000000004</v>
      </c>
      <c r="YN21" s="102">
        <v>0.54500000000000004</v>
      </c>
      <c r="YO21" s="102">
        <v>0.54300000000000004</v>
      </c>
      <c r="YP21" s="102">
        <v>0.54500000000000004</v>
      </c>
      <c r="YQ21" s="102">
        <f t="shared" si="280"/>
        <v>0.53400000000000003</v>
      </c>
      <c r="YR21" s="102">
        <v>0.54600000000000004</v>
      </c>
      <c r="YS21" s="102">
        <v>0.54500000000000004</v>
      </c>
      <c r="YT21" s="102">
        <v>0.54900000000000004</v>
      </c>
      <c r="YU21" s="102">
        <v>0.54600000000000004</v>
      </c>
      <c r="YV21" s="102">
        <v>0.54600000000000004</v>
      </c>
      <c r="YW21" s="102"/>
      <c r="YX21" s="102">
        <v>0.54600000000000004</v>
      </c>
      <c r="YY21" s="102">
        <v>0.54800000000000004</v>
      </c>
      <c r="YZ21" s="102">
        <v>0.55000000000000004</v>
      </c>
      <c r="ZA21" s="102">
        <v>0.55100000000000005</v>
      </c>
      <c r="ZB21" s="102">
        <v>0.54700000000000004</v>
      </c>
      <c r="ZC21" s="102"/>
      <c r="ZD21" s="102">
        <v>0.54800000000000004</v>
      </c>
      <c r="ZE21" s="102">
        <f t="shared" si="281"/>
        <v>0.53400000000000003</v>
      </c>
      <c r="ZF21" s="102">
        <v>0.54800000000000004</v>
      </c>
      <c r="ZG21" s="102">
        <v>0.54900000000000004</v>
      </c>
      <c r="ZH21" s="102">
        <v>0.54700000000000004</v>
      </c>
      <c r="ZI21" s="102">
        <v>0.54700000000000004</v>
      </c>
      <c r="ZJ21" s="102">
        <v>0.54700000000000004</v>
      </c>
      <c r="ZK21" s="102">
        <v>0.54600000000000004</v>
      </c>
      <c r="ZL21" s="102">
        <v>0.54900000000000004</v>
      </c>
      <c r="ZM21" s="102">
        <v>0.54900000000000004</v>
      </c>
      <c r="ZN21" s="102">
        <v>0.54800000000000004</v>
      </c>
      <c r="ZO21" s="102">
        <v>0.54800000000000004</v>
      </c>
      <c r="ZP21" s="102">
        <f t="shared" si="48"/>
        <v>0.53400000000000003</v>
      </c>
      <c r="ZQ21" s="102">
        <v>0.55000000000000004</v>
      </c>
      <c r="ZR21" s="102">
        <v>0.54700000000000004</v>
      </c>
      <c r="ZS21" s="102">
        <v>0.54700000000000004</v>
      </c>
      <c r="ZT21" s="102"/>
      <c r="ZU21" s="102">
        <v>0.54900000000000004</v>
      </c>
      <c r="ZV21" s="102">
        <v>0.54800000000000004</v>
      </c>
      <c r="ZW21" s="102">
        <v>0.54800000000000004</v>
      </c>
      <c r="ZX21" s="102">
        <v>0.54500000000000004</v>
      </c>
      <c r="ZY21" s="102">
        <v>0.54900000000000004</v>
      </c>
      <c r="ZZ21" s="102">
        <v>0.54500000000000004</v>
      </c>
      <c r="AAA21" s="102">
        <f t="shared" si="49"/>
        <v>0.53400000000000003</v>
      </c>
      <c r="AAB21" s="102">
        <v>0.54600000000000004</v>
      </c>
      <c r="AAC21" s="102"/>
      <c r="AAD21" s="102">
        <v>0.54800000000000004</v>
      </c>
      <c r="AAE21" s="102">
        <v>0.55000000000000004</v>
      </c>
      <c r="AAF21" s="102">
        <v>0.54800000000000004</v>
      </c>
      <c r="AAG21" s="102">
        <v>0.54900000000000004</v>
      </c>
      <c r="AAH21" s="102">
        <v>0.54900000000000004</v>
      </c>
      <c r="AAI21" s="102">
        <v>0.55200000000000005</v>
      </c>
      <c r="AAJ21" s="102">
        <v>0.55300000000000005</v>
      </c>
      <c r="AAK21" s="102">
        <v>0.54700000000000004</v>
      </c>
      <c r="AAL21" s="102">
        <v>0.54700000000000004</v>
      </c>
      <c r="AAM21" s="102">
        <v>0.54600000000000004</v>
      </c>
      <c r="AAN21" s="102">
        <v>0.54500000000000004</v>
      </c>
      <c r="AAO21" s="102">
        <f t="shared" si="50"/>
        <v>0.53400000000000003</v>
      </c>
      <c r="AAP21" s="102">
        <v>0.55000000000000004</v>
      </c>
      <c r="AAQ21" s="102">
        <v>0.54700000000000004</v>
      </c>
      <c r="AAR21" s="102">
        <v>0.55000000000000004</v>
      </c>
      <c r="AAS21" s="102">
        <v>0.55000000000000004</v>
      </c>
      <c r="AAT21" s="102"/>
      <c r="AAU21" s="102">
        <v>0.54700000000000004</v>
      </c>
      <c r="AAV21" s="102">
        <v>0.55300000000000005</v>
      </c>
      <c r="AAW21" s="102">
        <v>0.55300000000000005</v>
      </c>
      <c r="AAX21" s="102">
        <v>0.55200000000000005</v>
      </c>
      <c r="AAY21" s="102">
        <v>0.55100000000000005</v>
      </c>
      <c r="AAZ21" s="102">
        <v>0.55200000000000005</v>
      </c>
      <c r="ABA21" s="102">
        <v>0.55000000000000004</v>
      </c>
      <c r="ABB21" s="102">
        <f t="shared" si="51"/>
        <v>0.53400000000000003</v>
      </c>
      <c r="ABC21" s="102">
        <v>0.55000000000000004</v>
      </c>
      <c r="ABD21" s="102">
        <v>0.55400000000000005</v>
      </c>
      <c r="ABE21" s="102">
        <v>0.55300000000000005</v>
      </c>
      <c r="ABF21" s="102"/>
      <c r="ABG21" s="102">
        <v>0.55100000000000005</v>
      </c>
      <c r="ABH21" s="102">
        <v>0.55400000000000005</v>
      </c>
      <c r="ABI21" s="102">
        <v>0.55900000000000005</v>
      </c>
      <c r="ABJ21" s="102">
        <v>0.55500000000000005</v>
      </c>
      <c r="ABK21" s="102">
        <v>0.55400000000000005</v>
      </c>
      <c r="ABL21" s="102">
        <v>0.55500000000000005</v>
      </c>
      <c r="ABM21" s="102">
        <v>0.55500000000000005</v>
      </c>
      <c r="ABN21" s="102">
        <v>0.55600000000000005</v>
      </c>
      <c r="ABO21" s="102"/>
      <c r="ABP21" s="102">
        <v>0.56799999999999995</v>
      </c>
      <c r="ABQ21" s="102">
        <v>0.55400000000000005</v>
      </c>
      <c r="ABR21" s="102">
        <v>0.55700000000000005</v>
      </c>
      <c r="ABS21" s="102"/>
      <c r="ABT21" s="102">
        <v>0.55500000000000005</v>
      </c>
      <c r="ABU21" s="102">
        <v>0.55600000000000005</v>
      </c>
      <c r="ABV21" s="102">
        <v>0.55600000000000005</v>
      </c>
      <c r="ABW21" s="102">
        <v>0.55500000000000005</v>
      </c>
      <c r="ABX21" s="102">
        <v>0.55000000000000004</v>
      </c>
      <c r="ABY21" s="102">
        <v>0.55300000000000005</v>
      </c>
      <c r="ABZ21" s="102">
        <v>0.54900000000000004</v>
      </c>
      <c r="ACA21" s="102"/>
      <c r="ACB21" s="102">
        <v>0.55700000000000005</v>
      </c>
      <c r="ACC21" s="102">
        <v>0.55500000000000005</v>
      </c>
      <c r="ACD21" s="102">
        <v>0.55100000000000005</v>
      </c>
      <c r="ACE21" s="102">
        <f t="shared" si="52"/>
        <v>0.53400000000000003</v>
      </c>
      <c r="ACF21" s="102">
        <v>0.55400000000000005</v>
      </c>
      <c r="ACG21" s="102">
        <v>0.55600000000000005</v>
      </c>
      <c r="ACH21" s="102">
        <v>0.55400000000000005</v>
      </c>
      <c r="ACI21" s="102">
        <v>0.55800000000000005</v>
      </c>
      <c r="ACJ21" s="102">
        <v>0.55600000000000005</v>
      </c>
      <c r="ACK21" s="102">
        <f t="shared" si="53"/>
        <v>0.53400000000000003</v>
      </c>
      <c r="ACL21" s="47">
        <v>0.59599999999999997</v>
      </c>
      <c r="ACM21" s="47">
        <v>0.59199999999999997</v>
      </c>
      <c r="ACN21" s="47">
        <v>0.59299999999999997</v>
      </c>
      <c r="ACO21" s="47">
        <v>0.59699999999999998</v>
      </c>
      <c r="ACP21" s="47"/>
      <c r="ACQ21" s="47">
        <v>0.58899999999999997</v>
      </c>
      <c r="ACR21" s="47">
        <v>0.59099999999999997</v>
      </c>
      <c r="ACS21" s="47">
        <v>0.58899999999999997</v>
      </c>
      <c r="ACT21" s="47">
        <v>0.58699999999999997</v>
      </c>
      <c r="ACU21" s="47">
        <v>0.58299999999999996</v>
      </c>
      <c r="ACV21" s="47">
        <v>0.58699999999999997</v>
      </c>
      <c r="ACW21" s="47"/>
      <c r="ACX21" s="47">
        <v>0.58299999999999996</v>
      </c>
      <c r="ACY21" s="47">
        <v>0.58099999999999996</v>
      </c>
      <c r="ACZ21" s="102">
        <f t="shared" si="54"/>
        <v>0.53400000000000003</v>
      </c>
      <c r="ADA21" s="47"/>
      <c r="ADB21" s="6">
        <f t="shared" si="55"/>
        <v>8.8014981273408108E-2</v>
      </c>
      <c r="ADC21" s="1065"/>
      <c r="ADD21" s="1065">
        <v>0.53700000000000003</v>
      </c>
      <c r="ADE21" s="1065">
        <v>0.54900000000000004</v>
      </c>
      <c r="ADF21" s="1065">
        <v>0.55300000000000005</v>
      </c>
      <c r="ADG21" s="1065">
        <v>0.54100000000000004</v>
      </c>
      <c r="ADH21" s="1065">
        <v>0.54</v>
      </c>
      <c r="ADI21" s="1065">
        <v>0.53700000000000003</v>
      </c>
      <c r="ADJ21" s="1065">
        <v>0.53700000000000003</v>
      </c>
      <c r="ADK21" s="1065">
        <v>0.53900000000000003</v>
      </c>
      <c r="ADL21" s="1065">
        <v>0.53800000000000003</v>
      </c>
      <c r="ADM21" s="1065">
        <v>0.54</v>
      </c>
      <c r="ADN21" s="1065">
        <v>0.53600000000000003</v>
      </c>
      <c r="ADO21" s="1065">
        <v>0.53700000000000003</v>
      </c>
      <c r="ADP21" s="1065">
        <v>0.53600000000000003</v>
      </c>
      <c r="ADQ21" s="1065">
        <v>0.53700000000000003</v>
      </c>
      <c r="ADR21" s="1065">
        <v>0.53600000000000003</v>
      </c>
      <c r="ADS21" s="1065">
        <f t="shared" si="245"/>
        <v>0.53600000000000003</v>
      </c>
      <c r="ADT21" s="1065">
        <v>0.53900000000000003</v>
      </c>
      <c r="ADU21" s="1065">
        <v>0.54400000000000004</v>
      </c>
      <c r="ADV21" s="1065">
        <v>0.54</v>
      </c>
      <c r="ADW21" s="1065"/>
      <c r="ADX21" s="1065">
        <v>0.57399999999999995</v>
      </c>
      <c r="ADY21" s="1065">
        <v>0.54</v>
      </c>
      <c r="ADZ21" s="1065">
        <v>0.53800000000000003</v>
      </c>
      <c r="AEA21" s="1065">
        <v>0.53900000000000003</v>
      </c>
      <c r="AEB21" s="1065">
        <v>0.53700000000000003</v>
      </c>
      <c r="AEC21" s="1065">
        <v>0.53800000000000003</v>
      </c>
      <c r="AED21" s="1065">
        <v>0.53800000000000003</v>
      </c>
      <c r="AEE21" s="1065">
        <v>0.53800000000000003</v>
      </c>
      <c r="AEF21" s="1065"/>
      <c r="AEG21" s="1065">
        <v>0.54400000000000004</v>
      </c>
      <c r="AEH21" s="1065">
        <v>0.53900000000000003</v>
      </c>
      <c r="AEI21" s="1065">
        <v>0.54300000000000004</v>
      </c>
      <c r="AEJ21" s="1060">
        <f t="shared" si="246"/>
        <v>0.53600000000000003</v>
      </c>
      <c r="AEK21" s="1065">
        <v>0.54300000000000004</v>
      </c>
      <c r="AEL21" s="1065">
        <v>0.54</v>
      </c>
      <c r="AEM21" s="1065">
        <v>0.53900000000000003</v>
      </c>
      <c r="AEN21" s="1065">
        <v>0.53800000000000003</v>
      </c>
      <c r="AEO21" s="1065"/>
      <c r="AEP21" s="1065">
        <v>0.54100000000000004</v>
      </c>
      <c r="AEQ21" s="1065">
        <v>0.54200000000000004</v>
      </c>
      <c r="AER21" s="1065">
        <v>0.54100000000000004</v>
      </c>
      <c r="AES21" s="1065">
        <v>0.54200000000000004</v>
      </c>
      <c r="AET21" s="1065">
        <v>0.54700000000000004</v>
      </c>
      <c r="AEU21" s="1065">
        <v>0.54400000000000004</v>
      </c>
      <c r="AEV21" s="1065">
        <v>0.54400000000000004</v>
      </c>
      <c r="AEW21" s="1065">
        <v>0.53600000000000003</v>
      </c>
      <c r="AEX21" s="102">
        <f t="shared" si="269"/>
        <v>0.53600000000000003</v>
      </c>
      <c r="AEY21" s="1065">
        <v>0.54</v>
      </c>
      <c r="AEZ21" s="1065">
        <v>0.54200000000000004</v>
      </c>
      <c r="AFA21" s="1065">
        <v>0.54100000000000004</v>
      </c>
      <c r="AFB21" s="1065">
        <v>0.54400000000000004</v>
      </c>
      <c r="AFC21" s="1065">
        <v>0.54700000000000004</v>
      </c>
      <c r="AFD21" s="1065">
        <v>0.54100000000000004</v>
      </c>
      <c r="AFE21" s="102">
        <v>0.53900000000000003</v>
      </c>
      <c r="AFF21" s="102"/>
      <c r="AFG21" s="102">
        <v>0.53800000000000003</v>
      </c>
      <c r="AFH21" s="102">
        <v>0.54</v>
      </c>
      <c r="AFI21" s="102">
        <v>0.54</v>
      </c>
      <c r="AFJ21" s="102">
        <f t="shared" si="57"/>
        <v>0.53600000000000003</v>
      </c>
      <c r="AFK21" s="102">
        <v>0.53800000000000003</v>
      </c>
      <c r="AFL21" s="102">
        <v>0.54200000000000004</v>
      </c>
      <c r="AFM21" s="102">
        <v>0.53800000000000003</v>
      </c>
      <c r="AFN21" s="102"/>
      <c r="AFO21" s="102">
        <v>0.53800000000000003</v>
      </c>
      <c r="AFP21" s="102">
        <v>0.53700000000000003</v>
      </c>
      <c r="AFQ21" s="102">
        <v>0.53900000000000003</v>
      </c>
      <c r="AFR21" s="102">
        <v>0.53900000000000003</v>
      </c>
      <c r="AFS21" s="102">
        <v>0.53800000000000003</v>
      </c>
      <c r="AFT21" s="102"/>
      <c r="AFU21" s="102">
        <v>0.54</v>
      </c>
      <c r="AFV21" s="102">
        <f t="shared" si="58"/>
        <v>0.53600000000000003</v>
      </c>
      <c r="AFW21" s="102">
        <v>0.54</v>
      </c>
      <c r="AFX21" s="102">
        <v>0.54</v>
      </c>
      <c r="AFY21" s="102">
        <v>0.54</v>
      </c>
      <c r="AFZ21" s="102"/>
      <c r="AGA21" s="102">
        <v>0.54</v>
      </c>
      <c r="AGB21" s="102">
        <v>0.53900000000000003</v>
      </c>
      <c r="AGC21" s="102">
        <v>0.53900000000000003</v>
      </c>
      <c r="AGD21" s="102">
        <v>0.53800000000000003</v>
      </c>
      <c r="AGE21" s="102">
        <f t="shared" si="59"/>
        <v>0.53600000000000003</v>
      </c>
      <c r="AGF21" s="102">
        <v>0.53900000000000003</v>
      </c>
      <c r="AGG21" s="102">
        <v>0.53800000000000003</v>
      </c>
      <c r="AGH21" s="102"/>
      <c r="AGI21" s="102">
        <v>0.56399999999999995</v>
      </c>
      <c r="AGJ21" s="102">
        <v>0.56399999999999995</v>
      </c>
      <c r="AGK21" s="102">
        <v>0.56299999999999994</v>
      </c>
      <c r="AGL21" s="102"/>
      <c r="AGM21" s="102">
        <v>0.56499999999999995</v>
      </c>
      <c r="AGN21" s="102">
        <v>0.56499999999999995</v>
      </c>
      <c r="AGO21" s="102">
        <v>0.54</v>
      </c>
      <c r="AGP21" s="102">
        <f t="shared" si="60"/>
        <v>0.53600000000000003</v>
      </c>
      <c r="AGQ21" s="102">
        <v>0.56499999999999995</v>
      </c>
      <c r="AGR21" s="102">
        <v>0.56799999999999995</v>
      </c>
      <c r="AGS21" s="102">
        <v>0.56699999999999995</v>
      </c>
      <c r="AGT21" s="102">
        <v>0.56399999999999995</v>
      </c>
      <c r="AGU21" s="102">
        <v>0.56499999999999995</v>
      </c>
      <c r="AGV21" s="102">
        <v>0.56399999999999995</v>
      </c>
      <c r="AGW21" s="102">
        <v>0.56699999999999995</v>
      </c>
      <c r="AGX21" s="102"/>
      <c r="AGY21" s="102">
        <v>0.56399999999999995</v>
      </c>
      <c r="AGZ21" s="102">
        <v>0.56499999999999995</v>
      </c>
      <c r="AHA21" s="102">
        <v>0.54500000000000004</v>
      </c>
      <c r="AHB21" s="102">
        <v>0.56499999999999995</v>
      </c>
      <c r="AHC21" s="102">
        <f t="shared" si="282"/>
        <v>0.53600000000000003</v>
      </c>
      <c r="AHD21" s="102">
        <v>0.56499999999999995</v>
      </c>
      <c r="AHE21" s="102">
        <v>0.56399999999999995</v>
      </c>
      <c r="AHF21" s="102">
        <v>0.56499999999999995</v>
      </c>
      <c r="AHG21" s="102"/>
      <c r="AHH21" s="102">
        <v>0.56399999999999995</v>
      </c>
      <c r="AHI21" s="102">
        <v>0.56699999999999995</v>
      </c>
      <c r="AHJ21" s="102">
        <v>0.56799999999999995</v>
      </c>
      <c r="AHK21" s="102">
        <v>0.56799999999999995</v>
      </c>
      <c r="AHL21" s="102">
        <v>0.56899999999999995</v>
      </c>
      <c r="AHM21" s="102">
        <v>0.56399999999999995</v>
      </c>
      <c r="AHN21" s="102">
        <v>0.56699999999999995</v>
      </c>
      <c r="AHO21" s="102">
        <v>0.56699999999999995</v>
      </c>
      <c r="AHP21" s="102">
        <f t="shared" si="283"/>
        <v>0.53600000000000003</v>
      </c>
      <c r="AHQ21" s="102">
        <v>0.56399999999999995</v>
      </c>
      <c r="AHR21" s="102">
        <v>0.56499999999999995</v>
      </c>
      <c r="AHS21" s="102">
        <v>0.56200000000000006</v>
      </c>
      <c r="AHT21" s="102">
        <v>0.56399999999999995</v>
      </c>
      <c r="AHU21" s="102">
        <v>0.56699999999999995</v>
      </c>
      <c r="AHV21" s="102">
        <v>0.56699999999999995</v>
      </c>
      <c r="AHW21" s="102">
        <v>0.57099999999999995</v>
      </c>
      <c r="AHX21" s="102"/>
      <c r="AHY21" s="102">
        <v>0.56799999999999995</v>
      </c>
      <c r="AHZ21" s="102">
        <v>0.56999999999999995</v>
      </c>
      <c r="AIA21" s="102">
        <v>0.56699999999999995</v>
      </c>
      <c r="AIB21" s="102">
        <f t="shared" si="63"/>
        <v>0.53600000000000003</v>
      </c>
      <c r="AIC21" s="102"/>
      <c r="AID21" s="102">
        <v>0.56499999999999995</v>
      </c>
      <c r="AIE21" s="102">
        <v>0.56599999999999995</v>
      </c>
      <c r="AIF21" s="102">
        <v>0.56599999999999995</v>
      </c>
      <c r="AIG21" s="102">
        <v>0.56699999999999995</v>
      </c>
      <c r="AIH21" s="102">
        <v>0.56499999999999995</v>
      </c>
      <c r="AII21" s="102">
        <v>0.56799999999999995</v>
      </c>
      <c r="AIJ21" s="102"/>
      <c r="AIK21" s="102">
        <v>0.56499999999999995</v>
      </c>
      <c r="AIL21" s="102">
        <v>0.56799999999999995</v>
      </c>
      <c r="AIM21" s="102">
        <v>0.56399999999999995</v>
      </c>
      <c r="AIN21" s="102">
        <f t="shared" si="64"/>
        <v>0.53600000000000003</v>
      </c>
      <c r="AIO21" s="102"/>
      <c r="AIP21" s="102">
        <v>0.56499999999999995</v>
      </c>
      <c r="AIQ21" s="102">
        <v>0.56399999999999995</v>
      </c>
      <c r="AIR21" s="102">
        <v>0.56299999999999994</v>
      </c>
      <c r="AIS21" s="102">
        <v>0.57199999999999995</v>
      </c>
      <c r="AIT21" s="102">
        <v>0.56399999999999995</v>
      </c>
      <c r="AIU21" s="102">
        <v>0.56399999999999995</v>
      </c>
      <c r="AIV21" s="102">
        <v>0.56699999999999995</v>
      </c>
      <c r="AIW21" s="102">
        <v>0.56499999999999995</v>
      </c>
      <c r="AIX21" s="102"/>
      <c r="AIY21" s="102">
        <v>0.56499999999999995</v>
      </c>
      <c r="AIZ21" s="102">
        <v>0.57199999999999995</v>
      </c>
      <c r="AJA21" s="102"/>
      <c r="AJB21" s="102">
        <v>0.56599999999999995</v>
      </c>
      <c r="AJC21" s="102">
        <v>0.57099999999999995</v>
      </c>
      <c r="AJD21" s="102">
        <f t="shared" si="65"/>
        <v>0.53600000000000003</v>
      </c>
      <c r="AJE21" s="102">
        <v>0.56999999999999995</v>
      </c>
      <c r="AJF21" s="102">
        <v>0.56499999999999995</v>
      </c>
      <c r="AJG21" s="102">
        <v>0.56999999999999995</v>
      </c>
      <c r="AJH21" s="102"/>
      <c r="AJI21" s="102">
        <v>0.56699999999999995</v>
      </c>
      <c r="AJJ21" s="102">
        <v>0.57099999999999995</v>
      </c>
      <c r="AJK21" s="102">
        <v>0.56899999999999995</v>
      </c>
      <c r="AJL21" s="102">
        <v>0.56599999999999995</v>
      </c>
      <c r="AJM21" s="102">
        <v>0.56599999999999995</v>
      </c>
      <c r="AJN21" s="102"/>
      <c r="AJO21" s="102">
        <v>0.56799999999999995</v>
      </c>
      <c r="AJP21" s="102">
        <v>0.56699999999999995</v>
      </c>
      <c r="AJQ21" s="102">
        <v>0.57399999999999995</v>
      </c>
      <c r="AJR21" s="102">
        <f t="shared" si="66"/>
        <v>0.53600000000000003</v>
      </c>
      <c r="AJS21" s="102">
        <v>0.56699999999999995</v>
      </c>
      <c r="AJT21" s="102"/>
      <c r="AJU21" s="102">
        <v>0.56599999999999995</v>
      </c>
      <c r="AJV21" s="102">
        <v>0.57099999999999995</v>
      </c>
      <c r="AJW21" s="102"/>
      <c r="AJX21" s="102">
        <v>0.56899999999999995</v>
      </c>
      <c r="AJY21" s="102">
        <v>0.56699999999999995</v>
      </c>
      <c r="AJZ21" s="102">
        <v>0.56599999999999995</v>
      </c>
      <c r="AKA21" s="102">
        <v>0.56699999999999995</v>
      </c>
      <c r="AKB21" s="102">
        <v>0.56999999999999995</v>
      </c>
      <c r="AKC21" s="102">
        <v>0.56799999999999995</v>
      </c>
      <c r="AKD21" s="102">
        <v>0.56599999999999995</v>
      </c>
      <c r="AKE21" s="102">
        <v>0.56699999999999995</v>
      </c>
      <c r="AKF21" s="102">
        <v>0.56899999999999995</v>
      </c>
      <c r="AKG21" s="102">
        <v>0.56899999999999995</v>
      </c>
      <c r="AKH21" s="102">
        <v>0.56699999999999995</v>
      </c>
      <c r="AKI21" s="102">
        <v>0.56699999999999995</v>
      </c>
      <c r="AKJ21" s="102">
        <v>0.57299999999999995</v>
      </c>
      <c r="AKK21" s="102">
        <v>0.56999999999999995</v>
      </c>
      <c r="AKL21" s="102">
        <v>0.57199999999999995</v>
      </c>
      <c r="AKM21" s="102">
        <v>0.56599999999999995</v>
      </c>
      <c r="AKN21" s="102"/>
      <c r="AKO21" s="102">
        <v>0.56699999999999995</v>
      </c>
      <c r="AKP21" s="102">
        <v>0.56699999999999995</v>
      </c>
      <c r="AKQ21" s="102">
        <v>0.57299999999999995</v>
      </c>
      <c r="AKR21" s="102">
        <v>0.56699999999999995</v>
      </c>
      <c r="AKS21" s="102">
        <v>0.56599999999999995</v>
      </c>
      <c r="AKT21" s="102">
        <f t="shared" si="67"/>
        <v>0.53600000000000003</v>
      </c>
      <c r="AKU21" s="102">
        <v>0.56999999999999995</v>
      </c>
      <c r="AKV21" s="102">
        <v>0.56599999999999995</v>
      </c>
      <c r="AKW21" s="102">
        <v>0.57199999999999995</v>
      </c>
      <c r="AKX21" s="102">
        <v>0.56599999999999995</v>
      </c>
      <c r="AKY21" s="102">
        <v>0.57199999999999995</v>
      </c>
      <c r="AKZ21" s="102">
        <f t="shared" si="68"/>
        <v>0.53600000000000003</v>
      </c>
      <c r="ALA21" s="47">
        <v>0.59599999999999997</v>
      </c>
      <c r="ALB21" s="47"/>
      <c r="ALC21" s="47">
        <v>0.59499999999999997</v>
      </c>
      <c r="ALD21" s="47">
        <v>0.59099999999999997</v>
      </c>
      <c r="ALE21" s="47">
        <v>0.59299999999999997</v>
      </c>
      <c r="ALF21" s="47">
        <v>0.59199999999999997</v>
      </c>
      <c r="ALG21" s="47">
        <v>0.59799999999999998</v>
      </c>
      <c r="ALH21" s="47">
        <v>0.59399999999999997</v>
      </c>
      <c r="ALI21" s="47">
        <v>0.59499999999999997</v>
      </c>
      <c r="ALJ21" s="47">
        <v>0.59799999999999998</v>
      </c>
      <c r="ALK21" s="47">
        <v>0.59499999999999997</v>
      </c>
      <c r="ALL21" s="47">
        <v>0.59399999999999997</v>
      </c>
      <c r="ALM21" s="47">
        <v>0.59099999999999997</v>
      </c>
      <c r="ALN21" s="102">
        <f t="shared" si="69"/>
        <v>0.53600000000000003</v>
      </c>
      <c r="ALO21" s="47">
        <v>0.59599999999999997</v>
      </c>
      <c r="ALP21" s="102">
        <v>0.59499999999999997</v>
      </c>
      <c r="ALQ21" s="51"/>
      <c r="ALR21" s="51">
        <v>0.59299999999999997</v>
      </c>
      <c r="ALS21" s="51">
        <v>0.58899999999999997</v>
      </c>
      <c r="ALT21" s="51">
        <f t="shared" si="70"/>
        <v>0.53600000000000003</v>
      </c>
      <c r="ALU21" s="51"/>
      <c r="ALV21" s="461">
        <f t="shared" si="71"/>
        <v>-1</v>
      </c>
      <c r="ALW21" s="1065"/>
      <c r="ALX21" s="1065">
        <v>0.55100000000000005</v>
      </c>
      <c r="ALY21" s="1065"/>
      <c r="ALZ21" s="1065">
        <v>0.55800000000000005</v>
      </c>
      <c r="AMA21" s="1065">
        <v>0.57399999999999995</v>
      </c>
      <c r="AMB21" s="1065">
        <v>0.55700000000000005</v>
      </c>
      <c r="AMC21" s="1065">
        <v>0.55200000000000005</v>
      </c>
      <c r="AMD21" s="1065">
        <v>0.55200000000000005</v>
      </c>
      <c r="AME21" s="1065">
        <v>0.55200000000000005</v>
      </c>
      <c r="AMF21" s="1065">
        <v>0.56299999999999994</v>
      </c>
      <c r="AMG21" s="1065">
        <v>0.55500000000000005</v>
      </c>
      <c r="AMH21" s="1065">
        <v>0.55000000000000004</v>
      </c>
      <c r="AMI21" s="1065">
        <v>0.55000000000000004</v>
      </c>
      <c r="AMJ21" s="1065">
        <v>0.55300000000000005</v>
      </c>
      <c r="AMK21" s="1065">
        <v>0.55300000000000005</v>
      </c>
      <c r="AML21" s="1065">
        <v>0.55000000000000004</v>
      </c>
      <c r="AMM21" s="1065">
        <v>0.55100000000000005</v>
      </c>
      <c r="AMN21" s="1065">
        <f t="shared" si="72"/>
        <v>0.55100000000000005</v>
      </c>
      <c r="AMO21" s="1065">
        <v>0.55300000000000005</v>
      </c>
      <c r="AMP21" s="1065"/>
      <c r="AMQ21" s="1065">
        <v>0.56299999999999994</v>
      </c>
      <c r="AMR21" s="1065">
        <v>0.56299999999999994</v>
      </c>
      <c r="AMS21" s="1065">
        <v>0.56999999999999995</v>
      </c>
      <c r="AMT21" s="1065">
        <v>0.56499999999999995</v>
      </c>
      <c r="AMU21" s="1065">
        <v>0.56299999999999994</v>
      </c>
      <c r="AMV21" s="1065">
        <v>0.56399999999999995</v>
      </c>
      <c r="AMW21" s="1066">
        <v>0.56000000000000005</v>
      </c>
      <c r="AMX21" s="1066">
        <v>0.56000000000000005</v>
      </c>
      <c r="AMY21" s="1066">
        <v>0.55900000000000005</v>
      </c>
      <c r="AMZ21" s="1066">
        <v>0.56000000000000005</v>
      </c>
      <c r="ANA21" s="1066"/>
      <c r="ANB21" s="1066">
        <v>0.55900000000000005</v>
      </c>
      <c r="ANC21" s="1066">
        <v>0.55900000000000005</v>
      </c>
      <c r="AND21" s="1060">
        <f t="shared" si="73"/>
        <v>0.55100000000000005</v>
      </c>
      <c r="ANE21" s="1066">
        <v>0.56200000000000006</v>
      </c>
      <c r="ANF21" s="1066">
        <v>0.56799999999999995</v>
      </c>
      <c r="ANG21" s="1066">
        <v>0.57099999999999995</v>
      </c>
      <c r="ANH21" s="1066">
        <v>0.56100000000000005</v>
      </c>
      <c r="ANI21" s="1066">
        <v>0.56899999999999995</v>
      </c>
      <c r="ANJ21" s="1066">
        <v>0.56200000000000006</v>
      </c>
      <c r="ANK21" s="1066"/>
      <c r="ANL21" s="1066">
        <v>0.56299999999999994</v>
      </c>
      <c r="ANM21" s="1066">
        <v>0.56599999999999995</v>
      </c>
      <c r="ANN21" s="1066">
        <v>0.56299999999999994</v>
      </c>
      <c r="ANO21" s="1066">
        <v>0.56200000000000006</v>
      </c>
      <c r="ANP21" s="1066">
        <v>0.55100000000000005</v>
      </c>
      <c r="ANQ21" s="1066">
        <v>0.56200000000000006</v>
      </c>
      <c r="ANR21" s="102">
        <f t="shared" si="270"/>
        <v>0.55100000000000005</v>
      </c>
      <c r="ANS21" s="1066">
        <v>0.56699999999999995</v>
      </c>
      <c r="ANT21" s="1066">
        <v>0.56599999999999995</v>
      </c>
      <c r="ANU21" s="1066">
        <v>0.56499999999999995</v>
      </c>
      <c r="ANV21" s="1066">
        <v>0.56699999999999995</v>
      </c>
      <c r="ANW21" s="1066">
        <v>0.56599999999999995</v>
      </c>
      <c r="ANX21" s="1066">
        <v>0.56599999999999995</v>
      </c>
      <c r="ANY21" s="102">
        <v>0.56799999999999995</v>
      </c>
      <c r="ANZ21" s="102"/>
      <c r="AOA21" s="102">
        <v>0.56200000000000006</v>
      </c>
      <c r="AOB21" s="102">
        <v>0.56100000000000005</v>
      </c>
      <c r="AOC21" s="102">
        <v>0.56999999999999995</v>
      </c>
      <c r="AOD21" s="102">
        <f t="shared" si="74"/>
        <v>0.55100000000000005</v>
      </c>
      <c r="AOE21" s="102">
        <v>0.56100000000000005</v>
      </c>
      <c r="AOF21" s="102">
        <v>0.56299999999999994</v>
      </c>
      <c r="AOG21" s="102">
        <v>0.56200000000000006</v>
      </c>
      <c r="AOH21" s="102">
        <v>0.56399999999999995</v>
      </c>
      <c r="AOI21" s="102"/>
      <c r="AOJ21" s="102">
        <v>0.56299999999999994</v>
      </c>
      <c r="AOK21" s="102">
        <v>0.56200000000000006</v>
      </c>
      <c r="AOL21" s="102">
        <v>0.56200000000000006</v>
      </c>
      <c r="AOM21" s="102">
        <v>0.56299999999999994</v>
      </c>
      <c r="AON21" s="102"/>
      <c r="AOO21" s="102">
        <v>0.56000000000000005</v>
      </c>
      <c r="AOP21" s="102">
        <f t="shared" si="75"/>
        <v>0.55100000000000005</v>
      </c>
      <c r="AOQ21" s="102">
        <v>0.56899999999999995</v>
      </c>
      <c r="AOR21" s="102">
        <v>0.56999999999999995</v>
      </c>
      <c r="AOS21" s="102"/>
      <c r="AOT21" s="102">
        <v>0.56299999999999994</v>
      </c>
      <c r="AOU21" s="102">
        <v>0.56200000000000006</v>
      </c>
      <c r="AOV21" s="102">
        <v>0.56299999999999994</v>
      </c>
      <c r="AOW21" s="102">
        <v>0.56100000000000005</v>
      </c>
      <c r="AOX21" s="102"/>
      <c r="AOY21" s="102">
        <v>0.56299999999999994</v>
      </c>
      <c r="AOZ21" s="102">
        <f t="shared" si="76"/>
        <v>0.55100000000000005</v>
      </c>
      <c r="APA21" s="102">
        <v>0.56200000000000006</v>
      </c>
      <c r="APB21" s="102">
        <v>0.56100000000000005</v>
      </c>
      <c r="APC21" s="102">
        <v>0.56200000000000006</v>
      </c>
      <c r="APD21" s="102">
        <v>0.56200000000000006</v>
      </c>
      <c r="APE21" s="102">
        <v>0.56200000000000006</v>
      </c>
      <c r="APF21" s="102"/>
      <c r="APG21" s="102">
        <v>0.56100000000000005</v>
      </c>
      <c r="APH21" s="102">
        <v>0.56100000000000005</v>
      </c>
      <c r="API21" s="102">
        <v>0.56299999999999994</v>
      </c>
      <c r="APJ21" s="102">
        <f t="shared" si="77"/>
        <v>0.55100000000000005</v>
      </c>
      <c r="APK21" s="102">
        <v>0.56200000000000006</v>
      </c>
      <c r="APL21" s="102">
        <v>0.56399999999999995</v>
      </c>
      <c r="APM21" s="102">
        <v>0.56100000000000005</v>
      </c>
      <c r="APN21" s="102"/>
      <c r="APO21" s="102">
        <v>0.56100000000000005</v>
      </c>
      <c r="APP21" s="102">
        <v>0.56100000000000005</v>
      </c>
      <c r="APQ21" s="102">
        <v>0.56000000000000005</v>
      </c>
      <c r="APR21" s="102">
        <v>0.56000000000000005</v>
      </c>
      <c r="APS21" s="102"/>
      <c r="APT21" s="102">
        <v>0.56200000000000006</v>
      </c>
      <c r="APU21" s="102">
        <v>0.56299999999999994</v>
      </c>
      <c r="APV21" s="102">
        <v>0.56399999999999995</v>
      </c>
      <c r="APW21" s="102">
        <v>0.56499999999999995</v>
      </c>
      <c r="APX21" s="102">
        <f t="shared" si="284"/>
        <v>0.55100000000000005</v>
      </c>
      <c r="APY21" s="102">
        <v>0.56200000000000006</v>
      </c>
      <c r="APZ21" s="102">
        <v>0.56200000000000006</v>
      </c>
      <c r="AQA21" s="102">
        <v>0.56200000000000006</v>
      </c>
      <c r="AQB21" s="102"/>
      <c r="AQC21" s="102">
        <v>0.56200000000000006</v>
      </c>
      <c r="AQD21" s="102">
        <v>0.56899999999999995</v>
      </c>
      <c r="AQE21" s="102">
        <v>0.56599999999999995</v>
      </c>
      <c r="AQF21" s="102">
        <v>0.56499999999999995</v>
      </c>
      <c r="AQG21" s="102">
        <v>0.56499999999999995</v>
      </c>
      <c r="AQH21" s="102">
        <v>0.56899999999999995</v>
      </c>
      <c r="AQI21" s="102">
        <v>0.56399999999999995</v>
      </c>
      <c r="AQJ21" s="102">
        <v>0.56699999999999995</v>
      </c>
      <c r="AQK21" s="102">
        <f t="shared" si="285"/>
        <v>0.55100000000000005</v>
      </c>
      <c r="AQL21" s="102">
        <v>0.56399999999999995</v>
      </c>
      <c r="AQM21" s="102">
        <v>0.56299999999999994</v>
      </c>
      <c r="AQN21" s="102">
        <v>0.56599999999999995</v>
      </c>
      <c r="AQO21" s="102">
        <v>0.56200000000000006</v>
      </c>
      <c r="AQP21" s="102"/>
      <c r="AQQ21" s="102">
        <v>0.56100000000000005</v>
      </c>
      <c r="AQR21" s="102">
        <v>0.56599999999999995</v>
      </c>
      <c r="AQS21" s="102">
        <v>0.56299999999999994</v>
      </c>
      <c r="AQT21" s="102">
        <v>0.56499999999999995</v>
      </c>
      <c r="AQU21" s="102">
        <v>0.56299999999999994</v>
      </c>
      <c r="AQV21" s="102">
        <v>0.56699999999999995</v>
      </c>
      <c r="AQW21" s="102">
        <f t="shared" si="80"/>
        <v>0.55100000000000005</v>
      </c>
      <c r="AQX21" s="102">
        <v>0.56200000000000006</v>
      </c>
      <c r="AQY21" s="102">
        <v>0.56499999999999995</v>
      </c>
      <c r="AQZ21" s="102"/>
      <c r="ARA21" s="102">
        <v>0.56399999999999995</v>
      </c>
      <c r="ARB21" s="102">
        <v>0.56399999999999995</v>
      </c>
      <c r="ARC21" s="102">
        <v>0.56699999999999995</v>
      </c>
      <c r="ARD21" s="102">
        <v>0.56100000000000005</v>
      </c>
      <c r="ARE21" s="102">
        <v>0.56000000000000005</v>
      </c>
      <c r="ARF21" s="102">
        <v>0.56299999999999994</v>
      </c>
      <c r="ARG21" s="102">
        <v>0.56599999999999995</v>
      </c>
      <c r="ARH21" s="102">
        <f t="shared" si="81"/>
        <v>0.55100000000000005</v>
      </c>
      <c r="ARI21" s="102">
        <v>0.56699999999999995</v>
      </c>
      <c r="ARJ21" s="102">
        <v>0.56200000000000006</v>
      </c>
      <c r="ARK21" s="102">
        <v>0.56699999999999995</v>
      </c>
      <c r="ARL21" s="102">
        <v>0.56200000000000006</v>
      </c>
      <c r="ARM21" s="102">
        <v>0.56299999999999994</v>
      </c>
      <c r="ARN21" s="102">
        <v>0.56799999999999995</v>
      </c>
      <c r="ARO21" s="102"/>
      <c r="ARP21" s="102">
        <v>0.56100000000000005</v>
      </c>
      <c r="ARQ21" s="102">
        <v>0.56499999999999995</v>
      </c>
      <c r="ARR21" s="102">
        <v>0.56100000000000005</v>
      </c>
      <c r="ARS21" s="102">
        <v>0.56699999999999995</v>
      </c>
      <c r="ART21" s="102">
        <v>0.56200000000000006</v>
      </c>
      <c r="ARU21" s="102">
        <v>0.56599999999999995</v>
      </c>
      <c r="ARV21" s="102">
        <f t="shared" si="82"/>
        <v>0.55100000000000005</v>
      </c>
      <c r="ARW21" s="102">
        <v>0.56000000000000005</v>
      </c>
      <c r="ARX21" s="102">
        <v>0.56299999999999994</v>
      </c>
      <c r="ARY21" s="102">
        <v>0.56499999999999995</v>
      </c>
      <c r="ARZ21" s="102">
        <v>0.56599999999999995</v>
      </c>
      <c r="ASA21" s="102">
        <v>0.56699999999999995</v>
      </c>
      <c r="ASB21" s="102"/>
      <c r="ASC21" s="102">
        <v>0.56799999999999995</v>
      </c>
      <c r="ASD21" s="102">
        <v>0.56699999999999995</v>
      </c>
      <c r="ASE21" s="102">
        <v>0.56999999999999995</v>
      </c>
      <c r="ASF21" s="102">
        <v>0.56999999999999995</v>
      </c>
      <c r="ASG21" s="102">
        <v>0.56499999999999995</v>
      </c>
      <c r="ASH21" s="102">
        <v>0.56499999999999995</v>
      </c>
      <c r="ASI21" s="102">
        <f t="shared" si="83"/>
        <v>0.55100000000000005</v>
      </c>
      <c r="ASJ21" s="102">
        <v>0.56699999999999995</v>
      </c>
      <c r="ASK21" s="102">
        <v>0.56999999999999995</v>
      </c>
      <c r="ASL21" s="102"/>
      <c r="ASM21" s="102">
        <v>0.56999999999999995</v>
      </c>
      <c r="ASN21" s="102">
        <v>0.56899999999999995</v>
      </c>
      <c r="ASO21" s="102">
        <v>0.56899999999999995</v>
      </c>
      <c r="ASP21" s="102">
        <v>0.56999999999999995</v>
      </c>
      <c r="ASQ21" s="102">
        <v>0.56799999999999995</v>
      </c>
      <c r="ASR21" s="102">
        <v>0.57499999999999996</v>
      </c>
      <c r="ASS21" s="102"/>
      <c r="AST21" s="102">
        <v>0.56999999999999995</v>
      </c>
      <c r="ASU21" s="102">
        <v>0.57399999999999995</v>
      </c>
      <c r="ASV21" s="102"/>
      <c r="ASW21" s="102">
        <v>0.56999999999999995</v>
      </c>
      <c r="ASX21" s="102">
        <v>0.56999999999999995</v>
      </c>
      <c r="ASY21" s="102">
        <v>0.57099999999999995</v>
      </c>
      <c r="ASZ21" s="102">
        <v>0.56799999999999995</v>
      </c>
      <c r="ATA21" s="102"/>
      <c r="ATB21" s="102">
        <v>0.57399999999999995</v>
      </c>
      <c r="ATC21" s="102">
        <v>0.56699999999999995</v>
      </c>
      <c r="ATD21" s="102">
        <v>0.56999999999999995</v>
      </c>
      <c r="ATE21" s="102">
        <v>0.56799999999999995</v>
      </c>
      <c r="ATF21" s="102">
        <v>0.56799999999999995</v>
      </c>
      <c r="ATG21" s="102">
        <v>0.57099999999999995</v>
      </c>
      <c r="ATH21" s="102"/>
      <c r="ATI21" s="102">
        <v>0.56999999999999995</v>
      </c>
      <c r="ATJ21" s="102">
        <v>0.57999999999999996</v>
      </c>
      <c r="ATK21" s="102">
        <v>0.56699999999999995</v>
      </c>
      <c r="ATL21" s="102">
        <v>0.56699999999999995</v>
      </c>
      <c r="ATM21" s="102">
        <f t="shared" si="84"/>
        <v>0.55100000000000005</v>
      </c>
      <c r="ATN21" s="102">
        <v>0.56799999999999995</v>
      </c>
      <c r="ATO21" s="102">
        <v>0.57499999999999996</v>
      </c>
      <c r="ATP21" s="102">
        <v>0.56999999999999995</v>
      </c>
      <c r="ATQ21" s="102">
        <v>0.57799999999999996</v>
      </c>
      <c r="ATR21" s="102">
        <v>0.56699999999999995</v>
      </c>
      <c r="ATS21" s="102">
        <f t="shared" si="85"/>
        <v>0.55100000000000005</v>
      </c>
      <c r="ATT21" s="47">
        <v>0.60799999999999998</v>
      </c>
      <c r="ATU21" s="47">
        <v>0.60599999999999998</v>
      </c>
      <c r="ATV21" s="47">
        <v>0.60899999999999999</v>
      </c>
      <c r="ATW21" s="47">
        <v>0.60899999999999999</v>
      </c>
      <c r="ATX21" s="47">
        <v>0.61099999999999999</v>
      </c>
      <c r="ATY21" s="47">
        <v>0.61199999999999999</v>
      </c>
      <c r="ATZ21" s="47"/>
      <c r="AUA21" s="47">
        <v>0.60799999999999998</v>
      </c>
      <c r="AUB21" s="47">
        <v>0.61699999999999999</v>
      </c>
      <c r="AUC21" s="47">
        <v>0.60599999999999998</v>
      </c>
      <c r="AUD21" s="47">
        <v>0.61</v>
      </c>
      <c r="AUE21" s="47">
        <v>0.60599999999999998</v>
      </c>
      <c r="AUF21" s="47">
        <v>0.60199999999999998</v>
      </c>
      <c r="AUG21" s="351">
        <f t="shared" si="86"/>
        <v>0.55100000000000005</v>
      </c>
      <c r="AUH21" s="47">
        <v>0.60499999999999998</v>
      </c>
      <c r="AUI21" s="102">
        <v>0.60399999999999998</v>
      </c>
      <c r="AUJ21" s="47">
        <v>0.60799999999999998</v>
      </c>
      <c r="AUK21" s="47">
        <v>0.60799999999999998</v>
      </c>
      <c r="AUL21" s="47"/>
      <c r="AUM21" s="47">
        <v>0.61</v>
      </c>
      <c r="AUN21" s="47">
        <v>0.60499999999999998</v>
      </c>
      <c r="AUO21" s="51">
        <v>0.58499999999999996</v>
      </c>
      <c r="AUP21" s="47">
        <f t="shared" si="87"/>
        <v>0.55100000000000005</v>
      </c>
      <c r="AUQ21" s="47">
        <v>0.58499999999999996</v>
      </c>
      <c r="AUR21" s="51">
        <v>0.58799999999999997</v>
      </c>
      <c r="AUS21" s="51"/>
      <c r="AUT21" s="51">
        <v>0.58699999999999997</v>
      </c>
      <c r="AUU21" s="51">
        <v>0.58399999999999996</v>
      </c>
      <c r="AUV21" s="47">
        <v>0.57999999999999996</v>
      </c>
      <c r="AUW21" s="51"/>
      <c r="AUX21" s="47">
        <f t="shared" si="88"/>
        <v>0.55100000000000005</v>
      </c>
      <c r="AUY21" s="47">
        <v>0.58499999999999996</v>
      </c>
      <c r="AUZ21" s="47">
        <v>0.57999999999999996</v>
      </c>
      <c r="AVA21" s="47">
        <v>0.58199999999999996</v>
      </c>
      <c r="AVB21" s="47">
        <v>0.58099999999999996</v>
      </c>
      <c r="AVC21" s="47"/>
      <c r="AVD21" s="47"/>
      <c r="AVE21" s="47">
        <v>0.57799999999999996</v>
      </c>
      <c r="AVF21" s="68">
        <v>0.57999999999999996</v>
      </c>
      <c r="AVG21" s="68">
        <f t="shared" si="89"/>
        <v>0.55100000000000005</v>
      </c>
      <c r="AVH21" s="47">
        <v>0.57999999999999996</v>
      </c>
      <c r="AVI21" s="47">
        <v>0.58099999999999996</v>
      </c>
      <c r="AVJ21" s="47">
        <v>0.59299999999999997</v>
      </c>
      <c r="AVK21" s="47">
        <v>0.58799999999999997</v>
      </c>
      <c r="AVL21" s="47"/>
      <c r="AVM21" s="47">
        <v>0.58699999999999997</v>
      </c>
      <c r="AVN21" s="47">
        <v>0.59</v>
      </c>
      <c r="AVO21" s="47">
        <v>0.59199999999999997</v>
      </c>
      <c r="AVP21" s="47"/>
      <c r="AVQ21" s="47">
        <v>0.59</v>
      </c>
      <c r="AVR21" s="1235">
        <v>0.58399999999999996</v>
      </c>
      <c r="AVS21" s="1181">
        <v>0.57799999999999996</v>
      </c>
      <c r="AVT21" s="47">
        <v>0.57999999999999996</v>
      </c>
      <c r="AVU21" s="1162">
        <v>0.58499999999999996</v>
      </c>
      <c r="AVV21" s="1162">
        <v>0.58899999999999997</v>
      </c>
      <c r="AVW21" s="1235">
        <v>0.58599999999999997</v>
      </c>
      <c r="AVX21" s="1235">
        <f t="shared" si="90"/>
        <v>0.57799999999999996</v>
      </c>
      <c r="AVY21" s="1235">
        <v>0.58899999999999997</v>
      </c>
      <c r="AVZ21" s="1235">
        <v>0.58399999999999996</v>
      </c>
      <c r="AWA21" s="1235">
        <v>0.59299999999999997</v>
      </c>
      <c r="AWB21" s="1235">
        <v>0.57799999999999996</v>
      </c>
      <c r="AWC21" s="1235">
        <v>0.57299999999999995</v>
      </c>
      <c r="AWD21" s="1266">
        <v>0.57499999999999996</v>
      </c>
      <c r="AWE21" s="1235">
        <f t="shared" si="291"/>
        <v>0.57799999999999996</v>
      </c>
      <c r="AWF21" s="1235">
        <v>0.58299999999999996</v>
      </c>
      <c r="AWG21" s="1235">
        <v>0.57399999999999995</v>
      </c>
      <c r="AWH21" s="1235">
        <v>0.57599999999999996</v>
      </c>
      <c r="AWI21" s="1235"/>
      <c r="AWJ21" s="1235">
        <v>0.57999999999999996</v>
      </c>
      <c r="AWK21" s="1235">
        <v>0.73</v>
      </c>
      <c r="AWL21" s="1266">
        <v>0.57699999999999996</v>
      </c>
      <c r="AWM21" s="1266">
        <f t="shared" si="92"/>
        <v>0.57699999999999996</v>
      </c>
      <c r="AWN21" s="1235">
        <v>0.61299999999999999</v>
      </c>
      <c r="AWO21" s="1235"/>
      <c r="AWP21" s="1235"/>
      <c r="AWQ21" s="1235">
        <v>0.61</v>
      </c>
      <c r="AWR21" s="1235">
        <v>0.61299999999999999</v>
      </c>
      <c r="AWS21" s="1235">
        <v>0.57599999999999996</v>
      </c>
      <c r="AWT21" s="1235">
        <v>0.61</v>
      </c>
      <c r="AWU21" s="1235">
        <v>0.61899999999999999</v>
      </c>
      <c r="AWV21" s="1235">
        <v>0.57399999999999995</v>
      </c>
      <c r="AWW21" s="1235">
        <f t="shared" si="258"/>
        <v>0.57399999999999995</v>
      </c>
      <c r="AWX21" s="1235">
        <v>0.61</v>
      </c>
      <c r="AWY21" s="1235">
        <v>0.60799999999999998</v>
      </c>
      <c r="AWZ21" s="1235">
        <v>0.61199999999999999</v>
      </c>
      <c r="AXA21" s="1235">
        <v>0.61899999999999999</v>
      </c>
      <c r="AXB21" s="1235">
        <v>0.58699999999999997</v>
      </c>
      <c r="AXC21" s="1235">
        <v>0.57899999999999996</v>
      </c>
      <c r="AXD21" s="1235">
        <v>0.57999999999999996</v>
      </c>
      <c r="AXE21" s="1235">
        <v>0.58299999999999996</v>
      </c>
      <c r="AXF21" s="1237">
        <v>0.61099999999999999</v>
      </c>
      <c r="AXG21" s="1235">
        <f t="shared" si="93"/>
        <v>0.57399999999999995</v>
      </c>
      <c r="AXH21" s="1235">
        <v>0.58399999999999996</v>
      </c>
      <c r="AXI21" s="1235"/>
      <c r="AXJ21" s="1235">
        <v>0.57799999999999996</v>
      </c>
      <c r="AXK21" s="1235">
        <v>0.58399999999999996</v>
      </c>
      <c r="AXL21" s="1235"/>
      <c r="AXM21" s="1235">
        <f t="shared" si="298"/>
        <v>0.57399999999999995</v>
      </c>
      <c r="AXN21" s="1235">
        <v>0.56899999999999995</v>
      </c>
      <c r="AXO21" s="1235">
        <v>0.57399999999999995</v>
      </c>
      <c r="AXP21" s="1235">
        <v>0.58099999999999996</v>
      </c>
      <c r="AXQ21" s="1235">
        <v>0.57899999999999996</v>
      </c>
      <c r="AXR21" s="1235">
        <v>0.58799999999999997</v>
      </c>
      <c r="AXS21" s="1235">
        <v>0.58299999999999996</v>
      </c>
      <c r="AXT21" s="1235"/>
      <c r="AXU21" s="1235">
        <v>0.58499999999999996</v>
      </c>
      <c r="AXV21" s="1235">
        <v>0.58699999999999997</v>
      </c>
      <c r="AXW21" s="1235"/>
      <c r="AXX21" s="1235">
        <v>0.58399999999999996</v>
      </c>
      <c r="AXY21" s="1235">
        <v>0.58499999999999996</v>
      </c>
      <c r="AXZ21" s="1235"/>
      <c r="AYA21" s="1235">
        <v>0.58899999999999997</v>
      </c>
      <c r="AYB21" s="1235"/>
      <c r="AYC21" s="1235">
        <v>0.58399999999999996</v>
      </c>
      <c r="AYD21" s="1235"/>
      <c r="AYE21" s="1235">
        <v>0.57999999999999996</v>
      </c>
      <c r="AYF21" s="1235">
        <v>0.57999999999999996</v>
      </c>
      <c r="AYG21" s="1235">
        <v>0.57799999999999996</v>
      </c>
      <c r="AYH21" s="1235">
        <v>0.58199999999999996</v>
      </c>
      <c r="AYI21" s="1235"/>
      <c r="AYJ21" s="1235">
        <v>0.58099999999999996</v>
      </c>
      <c r="AYK21" s="1235"/>
      <c r="AYL21" s="1235">
        <v>0.59099999999999997</v>
      </c>
      <c r="AYM21" s="1235"/>
      <c r="AYN21" s="1235">
        <v>0.59099999999999997</v>
      </c>
      <c r="AYO21" s="1235"/>
      <c r="AYP21" s="6">
        <f t="shared" si="95"/>
        <v>2.9616724738675985E-2</v>
      </c>
      <c r="AYQ21" s="1066">
        <v>0.53800000000000003</v>
      </c>
      <c r="AYR21" s="1066">
        <v>0.53200000000000003</v>
      </c>
      <c r="AYS21" s="1066">
        <v>0.53200000000000003</v>
      </c>
      <c r="AYT21" s="1066">
        <v>0.53</v>
      </c>
      <c r="AYU21" s="1066">
        <v>0.52600000000000002</v>
      </c>
      <c r="AYV21" s="1066">
        <v>0.52600000000000002</v>
      </c>
      <c r="AYW21" s="1066">
        <v>0.53</v>
      </c>
      <c r="AYX21" s="1066">
        <v>0.52900000000000003</v>
      </c>
      <c r="AYY21" s="1066">
        <v>0.52500000000000002</v>
      </c>
      <c r="AYZ21" s="1066">
        <v>0.53</v>
      </c>
      <c r="AZA21" s="1066"/>
      <c r="AZB21" s="1066">
        <v>0.52600000000000002</v>
      </c>
      <c r="AZC21" s="1066">
        <v>0.53100000000000003</v>
      </c>
      <c r="AZD21" s="1066">
        <f t="shared" si="96"/>
        <v>0.53</v>
      </c>
      <c r="AZE21" s="1066">
        <v>0.52800000000000002</v>
      </c>
      <c r="AZF21" s="1066">
        <v>0.53800000000000003</v>
      </c>
      <c r="AZG21" s="1066">
        <v>0.53400000000000003</v>
      </c>
      <c r="AZH21" s="1066">
        <v>0.54300000000000004</v>
      </c>
      <c r="AZI21" s="1066">
        <v>0.54400000000000004</v>
      </c>
      <c r="AZJ21" s="1066">
        <v>0.54200000000000004</v>
      </c>
      <c r="AZK21" s="1066">
        <v>0.54</v>
      </c>
      <c r="AZL21" s="1066">
        <v>0.54300000000000004</v>
      </c>
      <c r="AZM21" s="1066">
        <v>0.54100000000000004</v>
      </c>
      <c r="AZN21" s="1066">
        <v>0.54100000000000004</v>
      </c>
      <c r="AZO21" s="1066">
        <v>0.56799999999999995</v>
      </c>
      <c r="AZP21" s="1066">
        <v>0.54200000000000004</v>
      </c>
      <c r="AZQ21" s="1066">
        <v>0.54400000000000004</v>
      </c>
      <c r="AZR21" s="1066">
        <v>0.54</v>
      </c>
      <c r="AZS21" s="1060">
        <f t="shared" si="97"/>
        <v>0.53</v>
      </c>
      <c r="AZT21" s="1066">
        <v>0.54600000000000004</v>
      </c>
      <c r="AZU21" s="1066">
        <v>0.54200000000000004</v>
      </c>
      <c r="AZV21" s="1066">
        <v>0.57099999999999995</v>
      </c>
      <c r="AZW21" s="1066">
        <v>0.54</v>
      </c>
      <c r="AZX21" s="1066">
        <v>0.54300000000000004</v>
      </c>
      <c r="AZY21" s="1066">
        <v>0.54300000000000004</v>
      </c>
      <c r="AZZ21" s="1066">
        <v>0.54700000000000004</v>
      </c>
      <c r="BAA21" s="1066">
        <v>0.54700000000000004</v>
      </c>
      <c r="BAB21" s="1066">
        <v>0.54200000000000004</v>
      </c>
      <c r="BAC21" s="1066">
        <v>0.54600000000000004</v>
      </c>
      <c r="BAD21" s="1066">
        <v>0.53</v>
      </c>
      <c r="BAE21" s="1066">
        <v>0.54600000000000004</v>
      </c>
      <c r="BAF21" s="102">
        <f t="shared" si="271"/>
        <v>0.53</v>
      </c>
      <c r="BAG21" s="1066">
        <v>0.55200000000000005</v>
      </c>
      <c r="BAH21" s="1066">
        <v>0.54700000000000004</v>
      </c>
      <c r="BAI21" s="1066">
        <v>0.55000000000000004</v>
      </c>
      <c r="BAJ21" s="1066">
        <v>0.54700000000000004</v>
      </c>
      <c r="BAK21" s="1066">
        <v>0.54700000000000004</v>
      </c>
      <c r="BAL21" s="1066">
        <v>0.54300000000000004</v>
      </c>
      <c r="BAM21" s="102">
        <v>0.53800000000000003</v>
      </c>
      <c r="BAN21" s="102">
        <v>0.54100000000000004</v>
      </c>
      <c r="BAO21" s="102">
        <v>0.54100000000000004</v>
      </c>
      <c r="BAP21" s="102">
        <v>0.54</v>
      </c>
      <c r="BAQ21" s="102">
        <f t="shared" si="98"/>
        <v>0.53</v>
      </c>
      <c r="BAR21" s="102">
        <v>0.54</v>
      </c>
      <c r="BAS21" s="102">
        <v>0.53900000000000003</v>
      </c>
      <c r="BAT21" s="102">
        <v>0.54100000000000004</v>
      </c>
      <c r="BAU21" s="102">
        <v>0.54</v>
      </c>
      <c r="BAV21" s="102">
        <v>0.53800000000000003</v>
      </c>
      <c r="BAW21" s="102">
        <v>0.54</v>
      </c>
      <c r="BAX21" s="102">
        <v>0.54</v>
      </c>
      <c r="BAY21" s="102"/>
      <c r="BAZ21" s="102">
        <v>0.54</v>
      </c>
      <c r="BBA21" s="102"/>
      <c r="BBB21" s="102">
        <v>0.54</v>
      </c>
      <c r="BBC21" s="102">
        <f t="shared" si="99"/>
        <v>0.53</v>
      </c>
      <c r="BBD21" s="102">
        <v>0.53900000000000003</v>
      </c>
      <c r="BBE21" s="102"/>
      <c r="BBF21" s="102">
        <v>0.54</v>
      </c>
      <c r="BBG21" s="102">
        <v>0.53800000000000003</v>
      </c>
      <c r="BBH21" s="102"/>
      <c r="BBI21" s="102">
        <v>0.54</v>
      </c>
      <c r="BBJ21" s="102">
        <v>0.53900000000000003</v>
      </c>
      <c r="BBK21" s="102">
        <v>0.53700000000000003</v>
      </c>
      <c r="BBL21" s="102"/>
      <c r="BBM21" s="102">
        <v>0.53800000000000003</v>
      </c>
      <c r="BBN21" s="102">
        <f t="shared" si="100"/>
        <v>0.53</v>
      </c>
      <c r="BBO21" s="102">
        <v>0.53700000000000003</v>
      </c>
      <c r="BBP21" s="102"/>
      <c r="BBQ21" s="102">
        <v>0.53700000000000003</v>
      </c>
      <c r="BBR21" s="102">
        <v>0.53700000000000003</v>
      </c>
      <c r="BBS21" s="102">
        <v>0.54</v>
      </c>
      <c r="BBT21" s="102">
        <v>0.53800000000000003</v>
      </c>
      <c r="BBU21" s="102">
        <v>0.53800000000000003</v>
      </c>
      <c r="BBV21" s="102">
        <v>0.53800000000000003</v>
      </c>
      <c r="BBW21" s="102">
        <v>0.54200000000000004</v>
      </c>
      <c r="BBX21" s="102">
        <f t="shared" si="101"/>
        <v>0.53</v>
      </c>
      <c r="BBY21" s="102">
        <v>0.53900000000000003</v>
      </c>
      <c r="BBZ21" s="102">
        <v>0.54100000000000004</v>
      </c>
      <c r="BCA21" s="102">
        <v>0.53700000000000003</v>
      </c>
      <c r="BCB21" s="102">
        <v>0.53800000000000003</v>
      </c>
      <c r="BCC21" s="102">
        <v>0.53800000000000003</v>
      </c>
      <c r="BCD21" s="102"/>
      <c r="BCE21" s="102">
        <v>0.53900000000000003</v>
      </c>
      <c r="BCF21" s="102">
        <v>0.53900000000000003</v>
      </c>
      <c r="BCG21" s="102">
        <v>0.53900000000000003</v>
      </c>
      <c r="BCH21" s="102">
        <v>0.53800000000000003</v>
      </c>
      <c r="BCI21" s="102">
        <v>0.53900000000000003</v>
      </c>
      <c r="BCJ21" s="102">
        <v>0.53600000000000003</v>
      </c>
      <c r="BCK21" s="102">
        <f t="shared" si="286"/>
        <v>0.53</v>
      </c>
      <c r="BCL21" s="102">
        <v>0.53900000000000003</v>
      </c>
      <c r="BCM21" s="102">
        <v>0.54</v>
      </c>
      <c r="BCN21" s="102"/>
      <c r="BCO21" s="102">
        <v>0.54</v>
      </c>
      <c r="BCP21" s="102">
        <v>0.53900000000000003</v>
      </c>
      <c r="BCQ21" s="102">
        <v>0.56200000000000006</v>
      </c>
      <c r="BCR21" s="102"/>
      <c r="BCS21" s="102">
        <v>0.54600000000000004</v>
      </c>
      <c r="BCT21" s="102">
        <v>0.54</v>
      </c>
      <c r="BCU21" s="102">
        <v>0.54400000000000004</v>
      </c>
      <c r="BCV21" s="102">
        <v>0.53900000000000003</v>
      </c>
      <c r="BCW21" s="102">
        <v>0.54400000000000004</v>
      </c>
      <c r="BCX21" s="102">
        <v>0.54400000000000004</v>
      </c>
      <c r="BCY21" s="102">
        <f t="shared" si="287"/>
        <v>0.53</v>
      </c>
      <c r="BCZ21" s="102">
        <v>0.54400000000000004</v>
      </c>
      <c r="BDA21" s="102">
        <v>0.54300000000000004</v>
      </c>
      <c r="BDB21" s="102"/>
      <c r="BDC21" s="102">
        <v>0.54</v>
      </c>
      <c r="BDD21" s="102">
        <v>0.54</v>
      </c>
      <c r="BDE21" s="102">
        <v>0.53900000000000003</v>
      </c>
      <c r="BDF21" s="102">
        <v>0.53700000000000003</v>
      </c>
      <c r="BDG21" s="102">
        <v>0.53900000000000003</v>
      </c>
      <c r="BDH21" s="102">
        <v>0.54400000000000004</v>
      </c>
      <c r="BDI21" s="102">
        <v>0.53900000000000003</v>
      </c>
      <c r="BDJ21" s="102">
        <v>0.54400000000000004</v>
      </c>
      <c r="BDK21" s="102">
        <f t="shared" si="104"/>
        <v>0.53</v>
      </c>
      <c r="BDL21" s="102"/>
      <c r="BDM21" s="102">
        <v>0.54100000000000004</v>
      </c>
      <c r="BDN21" s="102">
        <v>0.53900000000000003</v>
      </c>
      <c r="BDO21" s="102">
        <v>0.53800000000000003</v>
      </c>
      <c r="BDP21" s="102">
        <v>0.54400000000000004</v>
      </c>
      <c r="BDQ21" s="102">
        <v>0.54400000000000004</v>
      </c>
      <c r="BDR21" s="102">
        <v>0.54</v>
      </c>
      <c r="BDS21" s="102">
        <v>0.53900000000000003</v>
      </c>
      <c r="BDT21" s="102">
        <v>0.54</v>
      </c>
      <c r="BDU21" s="102"/>
      <c r="BDV21" s="102">
        <v>0.53900000000000003</v>
      </c>
      <c r="BDW21" s="102">
        <f t="shared" si="105"/>
        <v>0.53</v>
      </c>
      <c r="BDX21" s="102">
        <v>0.53800000000000003</v>
      </c>
      <c r="BDY21" s="102">
        <v>0.54200000000000004</v>
      </c>
      <c r="BDZ21" s="102">
        <v>0.54500000000000004</v>
      </c>
      <c r="BEA21" s="102">
        <v>0.54100000000000004</v>
      </c>
      <c r="BEB21" s="102"/>
      <c r="BEC21" s="102">
        <v>0.54200000000000004</v>
      </c>
      <c r="BED21" s="102">
        <v>0.54300000000000004</v>
      </c>
      <c r="BEE21" s="102">
        <v>0.54100000000000004</v>
      </c>
      <c r="BEF21" s="102">
        <v>0.53900000000000003</v>
      </c>
      <c r="BEG21" s="102">
        <v>0.54400000000000004</v>
      </c>
      <c r="BEH21" s="102">
        <v>0.54500000000000004</v>
      </c>
      <c r="BEI21" s="102">
        <v>0.53900000000000003</v>
      </c>
      <c r="BEJ21" s="102">
        <v>0.54200000000000004</v>
      </c>
      <c r="BEK21" s="102">
        <f t="shared" si="106"/>
        <v>0.53</v>
      </c>
      <c r="BEL21" s="102">
        <v>0.54</v>
      </c>
      <c r="BEM21" s="102">
        <v>0.54100000000000004</v>
      </c>
      <c r="BEN21" s="102">
        <v>0.54300000000000004</v>
      </c>
      <c r="BEO21" s="102">
        <v>0.54200000000000004</v>
      </c>
      <c r="BEP21" s="102">
        <v>0.54100000000000004</v>
      </c>
      <c r="BEQ21" s="102">
        <v>0.55400000000000005</v>
      </c>
      <c r="BER21" s="102"/>
      <c r="BES21" s="102">
        <v>0.54700000000000004</v>
      </c>
      <c r="BET21" s="102">
        <v>0.55100000000000005</v>
      </c>
      <c r="BEU21" s="102">
        <v>0.55000000000000004</v>
      </c>
      <c r="BEV21" s="102">
        <v>0.55000000000000004</v>
      </c>
      <c r="BEW21" s="102">
        <v>0.54900000000000004</v>
      </c>
      <c r="BEX21" s="102">
        <f t="shared" si="107"/>
        <v>0.53</v>
      </c>
      <c r="BEY21" s="102">
        <v>0.54600000000000004</v>
      </c>
      <c r="BEZ21" s="102">
        <v>0.55200000000000005</v>
      </c>
      <c r="BFA21" s="102">
        <v>0.54500000000000004</v>
      </c>
      <c r="BFB21" s="102">
        <v>0.54900000000000004</v>
      </c>
      <c r="BFC21" s="102">
        <v>0.54500000000000004</v>
      </c>
      <c r="BFD21" s="102">
        <v>0.55000000000000004</v>
      </c>
      <c r="BFE21" s="102">
        <v>0.54700000000000004</v>
      </c>
      <c r="BFF21" s="102">
        <v>0.55000000000000004</v>
      </c>
      <c r="BFG21" s="102">
        <v>0.55300000000000005</v>
      </c>
      <c r="BFH21" s="102">
        <v>0.55300000000000005</v>
      </c>
      <c r="BFI21" s="102">
        <v>0.54600000000000004</v>
      </c>
      <c r="BFJ21" s="102">
        <v>0.54600000000000004</v>
      </c>
      <c r="BFK21" s="102"/>
      <c r="BFL21" s="102">
        <v>0.54800000000000004</v>
      </c>
      <c r="BFM21" s="102">
        <v>0.54700000000000004</v>
      </c>
      <c r="BFN21" s="102">
        <v>0.54600000000000004</v>
      </c>
      <c r="BFO21" s="102">
        <v>0.54500000000000004</v>
      </c>
      <c r="BFP21" s="102">
        <v>0.55000000000000004</v>
      </c>
      <c r="BFQ21" s="102">
        <v>0.54900000000000004</v>
      </c>
      <c r="BFR21" s="102"/>
      <c r="BFS21" s="102">
        <v>0.54800000000000004</v>
      </c>
      <c r="BFT21" s="102">
        <v>0.55200000000000005</v>
      </c>
      <c r="BFU21" s="102">
        <v>0.54600000000000004</v>
      </c>
      <c r="BFV21" s="102">
        <v>0.54800000000000004</v>
      </c>
      <c r="BFW21" s="102">
        <v>0.54700000000000004</v>
      </c>
      <c r="BFX21" s="102">
        <v>0.54800000000000004</v>
      </c>
      <c r="BFY21" s="102">
        <f t="shared" si="108"/>
        <v>0.53</v>
      </c>
      <c r="BFZ21" s="102">
        <v>0.55100000000000005</v>
      </c>
      <c r="BGA21" s="102">
        <v>0.55000000000000004</v>
      </c>
      <c r="BGB21" s="102">
        <v>0.54700000000000004</v>
      </c>
      <c r="BGC21" s="102">
        <v>0.54800000000000004</v>
      </c>
      <c r="BGD21" s="102">
        <v>0.54600000000000004</v>
      </c>
      <c r="BGE21" s="102">
        <f t="shared" si="109"/>
        <v>0.53</v>
      </c>
      <c r="BGF21" s="47">
        <v>0.57999999999999996</v>
      </c>
      <c r="BGG21" s="47"/>
      <c r="BGH21" s="47">
        <v>0.58599999999999997</v>
      </c>
      <c r="BGI21" s="47">
        <v>0.59</v>
      </c>
      <c r="BGJ21" s="47">
        <v>0.58199999999999996</v>
      </c>
      <c r="BGK21" s="47">
        <v>0.57899999999999996</v>
      </c>
      <c r="BGL21" s="47">
        <v>0.57799999999999996</v>
      </c>
      <c r="BGM21" s="47"/>
      <c r="BGN21" s="47">
        <v>0.59</v>
      </c>
      <c r="BGO21" s="47"/>
      <c r="BGP21" s="47">
        <v>0.58299999999999996</v>
      </c>
      <c r="BGQ21" s="47">
        <v>0.57999999999999996</v>
      </c>
      <c r="BGR21" s="47">
        <v>0.58099999999999996</v>
      </c>
      <c r="BGS21" s="47">
        <v>0.57899999999999996</v>
      </c>
      <c r="BGT21" s="47">
        <v>0.57599999999999996</v>
      </c>
      <c r="BGU21" s="102">
        <f t="shared" si="110"/>
        <v>0.53</v>
      </c>
      <c r="BGV21" s="102">
        <v>0.58199999999999996</v>
      </c>
      <c r="BGW21" s="47"/>
      <c r="BGX21" s="47">
        <v>0.58699999999999997</v>
      </c>
      <c r="BGY21" s="47">
        <v>0.58399999999999996</v>
      </c>
      <c r="BGZ21" s="47">
        <v>0.58099999999999996</v>
      </c>
      <c r="BHA21" s="47">
        <v>0.58299999999999996</v>
      </c>
      <c r="BHB21" s="47">
        <v>0.57899999999999996</v>
      </c>
      <c r="BHC21" s="51">
        <v>0.56899999999999995</v>
      </c>
      <c r="BHD21" s="47">
        <f t="shared" si="111"/>
        <v>0.53</v>
      </c>
      <c r="BHE21" s="47">
        <v>0.55600000000000005</v>
      </c>
      <c r="BHF21" s="51">
        <v>0.55500000000000005</v>
      </c>
      <c r="BHG21" s="51"/>
      <c r="BHH21" s="51">
        <v>0.55600000000000005</v>
      </c>
      <c r="BHI21" s="51">
        <v>0.56100000000000005</v>
      </c>
      <c r="BHJ21" s="47">
        <v>0.56299999999999994</v>
      </c>
      <c r="BHK21" s="51">
        <v>0.55500000000000005</v>
      </c>
      <c r="BHL21" s="47">
        <f t="shared" si="112"/>
        <v>0.53</v>
      </c>
      <c r="BHM21" s="47">
        <v>0.55500000000000005</v>
      </c>
      <c r="BHN21" s="47">
        <v>0.56200000000000006</v>
      </c>
      <c r="BHO21" s="47">
        <v>0.55700000000000005</v>
      </c>
      <c r="BHP21" s="47">
        <v>0.55500000000000005</v>
      </c>
      <c r="BHQ21" s="47"/>
      <c r="BHR21" s="47">
        <v>0.55500000000000005</v>
      </c>
      <c r="BHS21" s="68">
        <v>0.56299999999999994</v>
      </c>
      <c r="BHT21" s="47">
        <f t="shared" si="113"/>
        <v>0.53</v>
      </c>
      <c r="BHU21" s="47">
        <v>0.55900000000000005</v>
      </c>
      <c r="BHV21" s="47">
        <v>0.55600000000000005</v>
      </c>
      <c r="BHW21" s="47">
        <v>0.56100000000000005</v>
      </c>
      <c r="BHX21" s="47">
        <v>0.56100000000000005</v>
      </c>
      <c r="BHY21" s="47">
        <v>0.56499999999999995</v>
      </c>
      <c r="BHZ21" s="47">
        <v>0.56100000000000005</v>
      </c>
      <c r="BIA21" s="47">
        <v>0.56699999999999995</v>
      </c>
      <c r="BIB21" s="47">
        <v>0.56299999999999994</v>
      </c>
      <c r="BIC21" s="1235">
        <v>0.56100000000000005</v>
      </c>
      <c r="BID21" s="1181">
        <v>0.54600000000000004</v>
      </c>
      <c r="BIE21" s="47">
        <v>0.57099999999999995</v>
      </c>
      <c r="BIF21" s="1162">
        <v>0.56000000000000005</v>
      </c>
      <c r="BIG21" s="1162">
        <v>0.56399999999999995</v>
      </c>
      <c r="BIH21" s="1235">
        <v>0.56299999999999994</v>
      </c>
      <c r="BII21" s="1235">
        <f t="shared" si="114"/>
        <v>0.54600000000000004</v>
      </c>
      <c r="BIJ21" s="1235">
        <v>0.55800000000000005</v>
      </c>
      <c r="BIK21" s="1235">
        <v>0.56100000000000005</v>
      </c>
      <c r="BIL21" s="1235">
        <v>0.56399999999999995</v>
      </c>
      <c r="BIM21" s="1235">
        <v>0.55200000000000005</v>
      </c>
      <c r="BIN21" s="1235">
        <v>0.54900000000000004</v>
      </c>
      <c r="BIO21" s="1266">
        <v>0.55700000000000005</v>
      </c>
      <c r="BIP21" s="1235">
        <f t="shared" si="292"/>
        <v>0.54600000000000004</v>
      </c>
      <c r="BIQ21" s="1235">
        <v>0.55100000000000005</v>
      </c>
      <c r="BIR21" s="1235">
        <v>0.55000000000000004</v>
      </c>
      <c r="BIS21" s="1235">
        <v>0.55400000000000005</v>
      </c>
      <c r="BIT21" s="1235">
        <v>0.55200000000000005</v>
      </c>
      <c r="BIU21" s="1235"/>
      <c r="BIV21" s="1284">
        <v>0.67600000000000005</v>
      </c>
      <c r="BIW21" s="1266">
        <v>0.54800000000000004</v>
      </c>
      <c r="BIX21" s="1266">
        <f t="shared" si="116"/>
        <v>0.54600000000000004</v>
      </c>
      <c r="BIY21" s="1235">
        <v>0.54400000000000004</v>
      </c>
      <c r="BIZ21" s="1235"/>
      <c r="BJA21" s="1235"/>
      <c r="BJB21" s="1235">
        <v>0.54200000000000004</v>
      </c>
      <c r="BJC21" s="1235">
        <v>0.54800000000000004</v>
      </c>
      <c r="BJD21" s="1235">
        <v>0.55400000000000005</v>
      </c>
      <c r="BJE21" s="1235">
        <v>0.54200000000000004</v>
      </c>
      <c r="BJF21" s="1235">
        <v>0.54500000000000004</v>
      </c>
      <c r="BJG21" s="1235">
        <v>0.55500000000000005</v>
      </c>
      <c r="BJH21" s="1235">
        <f t="shared" si="259"/>
        <v>0.54600000000000004</v>
      </c>
      <c r="BJI21" s="1235">
        <v>0.55100000000000005</v>
      </c>
      <c r="BJJ21" s="1235">
        <v>0.54400000000000004</v>
      </c>
      <c r="BJK21" s="1235">
        <v>0.54700000000000004</v>
      </c>
      <c r="BJL21" s="1235">
        <v>0.54700000000000004</v>
      </c>
      <c r="BJM21" s="1235">
        <v>0.51900000000000002</v>
      </c>
      <c r="BJN21" s="1235">
        <v>0.55600000000000005</v>
      </c>
      <c r="BJO21" s="1235">
        <v>0.51500000000000001</v>
      </c>
      <c r="BJP21" s="1235">
        <v>0.51800000000000002</v>
      </c>
      <c r="BJQ21" s="1237">
        <v>0.54700000000000004</v>
      </c>
      <c r="BJR21" s="1235">
        <f t="shared" si="117"/>
        <v>0.54600000000000004</v>
      </c>
      <c r="BJS21" s="1235">
        <v>0.51400000000000001</v>
      </c>
      <c r="BJT21" s="1235"/>
      <c r="BJU21" s="1235">
        <v>0.55500000000000005</v>
      </c>
      <c r="BJV21" s="1235">
        <v>0.51500000000000001</v>
      </c>
      <c r="BJW21" s="1235"/>
      <c r="BJX21" s="1235">
        <f t="shared" si="299"/>
        <v>0.51500000000000001</v>
      </c>
      <c r="BJY21" s="1235">
        <v>0.51600000000000001</v>
      </c>
      <c r="BJZ21" s="1235">
        <v>0.52200000000000002</v>
      </c>
      <c r="BKA21" s="1235">
        <v>0.52400000000000002</v>
      </c>
      <c r="BKB21" s="1235">
        <v>0.52</v>
      </c>
      <c r="BKC21" s="1235">
        <v>0.51300000000000001</v>
      </c>
      <c r="BKD21" s="1235">
        <v>0.51100000000000001</v>
      </c>
      <c r="BKE21" s="1235"/>
      <c r="BKF21" s="1235">
        <v>0.52400000000000002</v>
      </c>
      <c r="BKG21" s="1235">
        <v>0.52100000000000002</v>
      </c>
      <c r="BKH21" s="1235"/>
      <c r="BKI21" s="1235">
        <v>0.52400000000000002</v>
      </c>
      <c r="BKJ21" s="1235">
        <v>0.51700000000000002</v>
      </c>
      <c r="BKK21" s="1235"/>
      <c r="BKL21" s="1235">
        <v>0.53700000000000003</v>
      </c>
      <c r="BKM21" s="1235"/>
      <c r="BKN21" s="1235">
        <v>0.53100000000000003</v>
      </c>
      <c r="BKO21" s="1235"/>
      <c r="BKP21" s="1235">
        <v>0.52900000000000003</v>
      </c>
      <c r="BKQ21" s="1235">
        <v>0.52</v>
      </c>
      <c r="BKR21" s="1235">
        <v>0.53200000000000003</v>
      </c>
      <c r="BKS21" s="1235">
        <v>0.51800000000000002</v>
      </c>
      <c r="BKT21" s="1235"/>
      <c r="BKU21" s="1235">
        <v>0.53</v>
      </c>
      <c r="BKV21" s="1235"/>
      <c r="BKW21" s="1235">
        <v>0.53400000000000003</v>
      </c>
      <c r="BKX21" s="1235"/>
      <c r="BKY21" s="1235">
        <v>0.53600000000000003</v>
      </c>
      <c r="BKZ21" s="1235"/>
      <c r="BLA21" s="6">
        <f t="shared" si="119"/>
        <v>4.077669902912625E-2</v>
      </c>
      <c r="BLB21" s="1067">
        <v>0.43</v>
      </c>
      <c r="BLC21" s="1067">
        <v>0.44500000000000001</v>
      </c>
      <c r="BLD21" s="1067">
        <v>0.433</v>
      </c>
      <c r="BLE21" s="1067">
        <v>0.433</v>
      </c>
      <c r="BLF21" s="1067">
        <v>0.43</v>
      </c>
      <c r="BLG21" s="1067">
        <v>0.43</v>
      </c>
      <c r="BLH21" s="1067">
        <v>0.43</v>
      </c>
      <c r="BLI21" s="1067">
        <v>0.43099999999999999</v>
      </c>
      <c r="BLJ21" s="1067">
        <v>0.43</v>
      </c>
      <c r="BLK21" s="1067">
        <v>0.42899999999999999</v>
      </c>
      <c r="BLL21" s="1067">
        <f t="shared" si="120"/>
        <v>0.42899999999999999</v>
      </c>
      <c r="BLM21" s="1067">
        <v>0.43</v>
      </c>
      <c r="BLN21" s="1067">
        <v>0.44</v>
      </c>
      <c r="BLO21" s="1067"/>
      <c r="BLP21" s="1067">
        <v>0.434</v>
      </c>
      <c r="BLQ21" s="1067">
        <v>0.437</v>
      </c>
      <c r="BLR21" s="1067">
        <v>0.434</v>
      </c>
      <c r="BLS21" s="1067">
        <v>0.435</v>
      </c>
      <c r="BLT21" s="1067">
        <v>0.432</v>
      </c>
      <c r="BLU21" s="1067">
        <v>0.43099999999999999</v>
      </c>
      <c r="BLV21" s="1067">
        <v>0.435</v>
      </c>
      <c r="BLW21" s="1067">
        <v>0.432</v>
      </c>
      <c r="BLX21" s="1067">
        <v>0.436</v>
      </c>
      <c r="BLY21" s="1067">
        <v>0.432</v>
      </c>
      <c r="BLZ21" s="1067"/>
      <c r="BMA21" s="1067">
        <v>0.433</v>
      </c>
      <c r="BMB21" s="1060">
        <f t="shared" si="121"/>
        <v>0.42899999999999999</v>
      </c>
      <c r="BMC21" s="1067">
        <v>0.434</v>
      </c>
      <c r="BMD21" s="1067">
        <v>0.438</v>
      </c>
      <c r="BME21" s="1067">
        <v>0.432</v>
      </c>
      <c r="BMF21" s="1067">
        <v>0.435</v>
      </c>
      <c r="BMG21" s="1067">
        <v>0.432</v>
      </c>
      <c r="BMH21" s="1067"/>
      <c r="BMI21" s="1067">
        <v>0.433</v>
      </c>
      <c r="BMJ21" s="1067">
        <v>0.433</v>
      </c>
      <c r="BMK21" s="1067">
        <v>0.434</v>
      </c>
      <c r="BML21" s="1067">
        <v>0.439</v>
      </c>
      <c r="BMM21" s="1067">
        <v>0.433</v>
      </c>
      <c r="BMN21" s="1067">
        <v>0.42899999999999999</v>
      </c>
      <c r="BMO21" s="1067">
        <v>0.433</v>
      </c>
      <c r="BMP21" s="102">
        <f t="shared" si="272"/>
        <v>0.42899999999999999</v>
      </c>
      <c r="BMQ21" s="1061">
        <v>0.44600000000000001</v>
      </c>
      <c r="BMR21" s="1067">
        <v>0.439</v>
      </c>
      <c r="BMS21" s="1067">
        <v>0.436</v>
      </c>
      <c r="BMT21" s="1067">
        <v>0.436</v>
      </c>
      <c r="BMU21" s="1067">
        <v>0.439</v>
      </c>
      <c r="BMV21" s="1067">
        <v>0.437</v>
      </c>
      <c r="BMW21" s="102">
        <v>0.435</v>
      </c>
      <c r="BMX21" s="102">
        <v>0.435</v>
      </c>
      <c r="BMY21" s="102">
        <v>0.435</v>
      </c>
      <c r="BMZ21" s="102">
        <v>0.43</v>
      </c>
      <c r="BNA21" s="102">
        <f t="shared" si="122"/>
        <v>0.42899999999999999</v>
      </c>
      <c r="BNB21" s="102">
        <v>0.433</v>
      </c>
      <c r="BNC21" s="102">
        <v>0.44600000000000001</v>
      </c>
      <c r="BND21" s="102">
        <v>0.433</v>
      </c>
      <c r="BNE21" s="102">
        <v>0.434</v>
      </c>
      <c r="BNF21" s="102"/>
      <c r="BNG21" s="102">
        <v>0.432</v>
      </c>
      <c r="BNH21" s="102">
        <v>0.434</v>
      </c>
      <c r="BNI21" s="102">
        <v>0.435</v>
      </c>
      <c r="BNJ21" s="102">
        <v>0.434</v>
      </c>
      <c r="BNK21" s="102"/>
      <c r="BNL21" s="102">
        <v>0.43</v>
      </c>
      <c r="BNM21" s="102">
        <f t="shared" si="123"/>
        <v>0.42899999999999999</v>
      </c>
      <c r="BNN21" s="102">
        <v>0.435</v>
      </c>
      <c r="BNO21" s="102">
        <v>0.433</v>
      </c>
      <c r="BNP21" s="102"/>
      <c r="BNQ21" s="102">
        <v>0.434</v>
      </c>
      <c r="BNR21" s="102">
        <v>0.434</v>
      </c>
      <c r="BNS21" s="102">
        <v>0.433</v>
      </c>
      <c r="BNT21" s="102">
        <v>0.434</v>
      </c>
      <c r="BNU21" s="102"/>
      <c r="BNV21" s="102">
        <v>0.438</v>
      </c>
      <c r="BNW21" s="102">
        <v>0.438</v>
      </c>
      <c r="BNX21" s="102">
        <f t="shared" si="124"/>
        <v>0.42899999999999999</v>
      </c>
      <c r="BNY21" s="102">
        <v>0.434</v>
      </c>
      <c r="BNZ21" s="102">
        <v>0.432</v>
      </c>
      <c r="BOA21" s="102"/>
      <c r="BOB21" s="102">
        <v>0.46100000000000002</v>
      </c>
      <c r="BOC21" s="102">
        <v>0.45900000000000002</v>
      </c>
      <c r="BOD21" s="102">
        <v>0.45900000000000002</v>
      </c>
      <c r="BOE21" s="102">
        <v>0.45800000000000002</v>
      </c>
      <c r="BOF21" s="102"/>
      <c r="BOG21" s="102">
        <v>0.46</v>
      </c>
      <c r="BOH21" s="102">
        <v>0.435</v>
      </c>
      <c r="BOI21" s="102">
        <f t="shared" si="125"/>
        <v>0.42899999999999999</v>
      </c>
      <c r="BOJ21" s="102">
        <v>0.45800000000000002</v>
      </c>
      <c r="BOK21" s="102">
        <v>0.45800000000000002</v>
      </c>
      <c r="BOL21" s="102">
        <v>0.45800000000000002</v>
      </c>
      <c r="BOM21" s="102">
        <v>0.45800000000000002</v>
      </c>
      <c r="BON21" s="102">
        <v>0.45700000000000002</v>
      </c>
      <c r="BOO21" s="102">
        <v>0.46400000000000002</v>
      </c>
      <c r="BOP21" s="102">
        <v>0.46200000000000002</v>
      </c>
      <c r="BOQ21" s="102"/>
      <c r="BOR21" s="102">
        <v>0.45800000000000002</v>
      </c>
      <c r="BOS21" s="102">
        <v>0.46</v>
      </c>
      <c r="BOT21" s="102">
        <v>0.45900000000000002</v>
      </c>
      <c r="BOU21" s="102">
        <v>0.46100000000000002</v>
      </c>
      <c r="BOV21" s="102">
        <f t="shared" si="288"/>
        <v>0.42899999999999999</v>
      </c>
      <c r="BOW21" s="102">
        <v>0.45900000000000002</v>
      </c>
      <c r="BOX21" s="102">
        <v>0.45800000000000002</v>
      </c>
      <c r="BOY21" s="102">
        <v>0.45900000000000002</v>
      </c>
      <c r="BOZ21" s="102">
        <v>0.45900000000000002</v>
      </c>
      <c r="BPA21" s="102">
        <v>0.46400000000000002</v>
      </c>
      <c r="BPB21" s="102"/>
      <c r="BPC21" s="102">
        <v>0.46100000000000002</v>
      </c>
      <c r="BPD21" s="102">
        <v>0.46300000000000002</v>
      </c>
      <c r="BPE21" s="102">
        <v>0.46200000000000002</v>
      </c>
      <c r="BPF21" s="102">
        <v>0.46200000000000002</v>
      </c>
      <c r="BPG21" s="102">
        <v>0.46100000000000002</v>
      </c>
      <c r="BPH21" s="102">
        <v>0.46100000000000002</v>
      </c>
      <c r="BPI21" s="102">
        <f t="shared" si="289"/>
        <v>0.42899999999999999</v>
      </c>
      <c r="BPJ21" s="102">
        <v>0.46100000000000002</v>
      </c>
      <c r="BPK21" s="102">
        <v>0.46100000000000002</v>
      </c>
      <c r="BPL21" s="102">
        <v>0.45700000000000002</v>
      </c>
      <c r="BPM21" s="102">
        <v>0.45800000000000002</v>
      </c>
      <c r="BPN21" s="102">
        <v>0.45700000000000002</v>
      </c>
      <c r="BPO21" s="102">
        <v>0.46400000000000002</v>
      </c>
      <c r="BPP21" s="102">
        <v>0.46100000000000002</v>
      </c>
      <c r="BPQ21" s="102">
        <v>0.45700000000000002</v>
      </c>
      <c r="BPR21" s="102">
        <v>0.45800000000000002</v>
      </c>
      <c r="BPS21" s="102">
        <v>0.46100000000000002</v>
      </c>
      <c r="BPT21" s="102">
        <f t="shared" si="128"/>
        <v>0.42899999999999999</v>
      </c>
      <c r="BPU21" s="102">
        <v>0.46</v>
      </c>
      <c r="BPV21" s="102">
        <v>0.45800000000000002</v>
      </c>
      <c r="BPW21" s="102">
        <v>0.46100000000000002</v>
      </c>
      <c r="BPX21" s="102">
        <v>0.46400000000000002</v>
      </c>
      <c r="BPY21" s="102"/>
      <c r="BPZ21" s="102">
        <v>0.45800000000000002</v>
      </c>
      <c r="BQA21" s="102">
        <v>0.45900000000000002</v>
      </c>
      <c r="BQB21" s="102">
        <v>0.45800000000000002</v>
      </c>
      <c r="BQC21" s="102">
        <v>0.46500000000000002</v>
      </c>
      <c r="BQD21" s="102">
        <v>0.46400000000000002</v>
      </c>
      <c r="BQE21" s="102">
        <f t="shared" si="129"/>
        <v>0.42899999999999999</v>
      </c>
      <c r="BQF21" s="102">
        <v>0.45800000000000002</v>
      </c>
      <c r="BQG21" s="102">
        <v>0.46300000000000002</v>
      </c>
      <c r="BQH21" s="102">
        <v>0.45800000000000002</v>
      </c>
      <c r="BQI21" s="102">
        <v>0.46</v>
      </c>
      <c r="BQJ21" s="102">
        <v>0.46200000000000002</v>
      </c>
      <c r="BQK21" s="102">
        <v>0.45800000000000002</v>
      </c>
      <c r="BQL21" s="102">
        <v>0.46100000000000002</v>
      </c>
      <c r="BQM21" s="102">
        <v>0.46</v>
      </c>
      <c r="BQN21" s="102">
        <v>0.46600000000000003</v>
      </c>
      <c r="BQO21" s="102">
        <v>0.45900000000000002</v>
      </c>
      <c r="BQP21" s="102">
        <v>0.45900000000000002</v>
      </c>
      <c r="BQQ21" s="1061">
        <v>0.45900000000000002</v>
      </c>
      <c r="BQR21" s="102">
        <f t="shared" si="130"/>
        <v>0.42899999999999999</v>
      </c>
      <c r="BQS21" s="102">
        <v>0.46</v>
      </c>
      <c r="BQT21" s="102"/>
      <c r="BQU21" s="102">
        <v>0.46</v>
      </c>
      <c r="BQV21" s="102">
        <v>0.45900000000000002</v>
      </c>
      <c r="BQW21" s="102">
        <v>0.46</v>
      </c>
      <c r="BQX21" s="102">
        <v>0.45800000000000002</v>
      </c>
      <c r="BQY21" s="102">
        <v>0.46200000000000002</v>
      </c>
      <c r="BQZ21" s="102">
        <v>0.46400000000000002</v>
      </c>
      <c r="BRA21" s="102">
        <v>0.46</v>
      </c>
      <c r="BRB21" s="102">
        <v>0.46</v>
      </c>
      <c r="BRC21" s="102">
        <v>0.46200000000000002</v>
      </c>
      <c r="BRD21" s="102">
        <v>0.46500000000000002</v>
      </c>
      <c r="BRE21" s="102">
        <f t="shared" si="131"/>
        <v>0.42899999999999999</v>
      </c>
      <c r="BRF21" s="102">
        <v>0.46100000000000002</v>
      </c>
      <c r="BRG21" s="102">
        <v>0.46</v>
      </c>
      <c r="BRH21" s="102">
        <v>0.46500000000000002</v>
      </c>
      <c r="BRI21" s="102">
        <v>0.46400000000000002</v>
      </c>
      <c r="BRJ21" s="102">
        <v>0.46200000000000002</v>
      </c>
      <c r="BRK21" s="102">
        <v>0.46300000000000002</v>
      </c>
      <c r="BRL21" s="102">
        <v>0.46500000000000002</v>
      </c>
      <c r="BRM21" s="102">
        <v>0.46200000000000002</v>
      </c>
      <c r="BRN21" s="102">
        <v>0.46500000000000002</v>
      </c>
      <c r="BRO21" s="102">
        <v>0.46</v>
      </c>
      <c r="BRP21" s="102">
        <v>0.46200000000000002</v>
      </c>
      <c r="BRQ21" s="102">
        <v>0.46100000000000002</v>
      </c>
      <c r="BRR21" s="102"/>
      <c r="BRS21" s="102">
        <v>0.46400000000000002</v>
      </c>
      <c r="BRT21" s="102">
        <v>0.46100000000000002</v>
      </c>
      <c r="BRU21" s="102">
        <v>0.46</v>
      </c>
      <c r="BRV21" s="102">
        <v>0.46300000000000002</v>
      </c>
      <c r="BRW21" s="102">
        <v>0.46100000000000002</v>
      </c>
      <c r="BRX21" s="102"/>
      <c r="BRY21" s="102">
        <v>0.45900000000000002</v>
      </c>
      <c r="BRZ21" s="102">
        <v>0.46500000000000002</v>
      </c>
      <c r="BSA21" s="102">
        <v>0.46500000000000002</v>
      </c>
      <c r="BSB21" s="102">
        <v>0.46300000000000002</v>
      </c>
      <c r="BSC21" s="102">
        <v>0.46400000000000002</v>
      </c>
      <c r="BSD21" s="102">
        <v>0.46200000000000002</v>
      </c>
      <c r="BSE21" s="102"/>
      <c r="BSF21" s="1057">
        <v>0.46100000000000002</v>
      </c>
      <c r="BSG21" s="102">
        <f t="shared" si="132"/>
        <v>0.42899999999999999</v>
      </c>
      <c r="BSH21" s="102">
        <v>0.46</v>
      </c>
      <c r="BSI21" s="102">
        <v>0.46400000000000002</v>
      </c>
      <c r="BSJ21" s="102">
        <v>0.46500000000000002</v>
      </c>
      <c r="BSK21" s="102">
        <v>0.46100000000000002</v>
      </c>
      <c r="BSL21" s="102">
        <v>0.46500000000000002</v>
      </c>
      <c r="BSM21" s="102">
        <f t="shared" si="133"/>
        <v>0.42899999999999999</v>
      </c>
      <c r="BSN21" s="47">
        <v>0.49099999999999999</v>
      </c>
      <c r="BSO21" s="47"/>
      <c r="BSP21" s="47">
        <v>0.48699999999999999</v>
      </c>
      <c r="BSQ21" s="47">
        <v>0.49099999999999999</v>
      </c>
      <c r="BSR21" s="47">
        <v>0.48899999999999999</v>
      </c>
      <c r="BSS21" s="47">
        <v>0.49399999999999999</v>
      </c>
      <c r="BST21" s="47">
        <v>0.48799999999999999</v>
      </c>
      <c r="BSU21" s="47"/>
      <c r="BSV21" s="47">
        <v>0.48899999999999999</v>
      </c>
      <c r="BSW21" s="47"/>
      <c r="BSX21" s="47">
        <v>0.49099999999999999</v>
      </c>
      <c r="BSY21" s="47">
        <v>0.48599999999999999</v>
      </c>
      <c r="BSZ21" s="47">
        <v>0.48799999999999999</v>
      </c>
      <c r="BTA21" s="47">
        <v>0.48799999999999999</v>
      </c>
      <c r="BTB21" s="47">
        <v>0.48699999999999999</v>
      </c>
      <c r="BTC21" s="47"/>
      <c r="BTD21" s="102">
        <f t="shared" si="134"/>
        <v>0.42899999999999999</v>
      </c>
      <c r="BTE21" s="102">
        <v>0.48899999999999999</v>
      </c>
      <c r="BTF21" s="47"/>
      <c r="BTG21" s="47">
        <v>0.49</v>
      </c>
      <c r="BTH21" s="47">
        <v>0.48899999999999999</v>
      </c>
      <c r="BTI21" s="47">
        <v>0.49</v>
      </c>
      <c r="BTJ21" s="47">
        <v>0.49399999999999999</v>
      </c>
      <c r="BTK21" s="47">
        <v>0.48799999999999999</v>
      </c>
      <c r="BTL21" s="51">
        <v>0.48399999999999999</v>
      </c>
      <c r="BTM21" s="47">
        <f t="shared" si="135"/>
        <v>0.42899999999999999</v>
      </c>
      <c r="BTN21" s="47">
        <v>0.48099999999999998</v>
      </c>
      <c r="BTO21" s="51">
        <v>0.48199999999999998</v>
      </c>
      <c r="BTP21" s="51">
        <v>0.47699999999999998</v>
      </c>
      <c r="BTQ21" s="51"/>
      <c r="BTR21" s="51">
        <v>0.48099999999999998</v>
      </c>
      <c r="BTS21" s="47">
        <v>0.49</v>
      </c>
      <c r="BTT21" s="47">
        <f t="shared" si="136"/>
        <v>0.42899999999999999</v>
      </c>
      <c r="BTU21" s="47">
        <v>0.47699999999999998</v>
      </c>
      <c r="BTV21" s="47">
        <v>0.48099999999999998</v>
      </c>
      <c r="BTW21" s="47">
        <v>0.48499999999999999</v>
      </c>
      <c r="BTX21" s="47">
        <v>0.47799999999999998</v>
      </c>
      <c r="BTY21" s="47"/>
      <c r="BTZ21" s="47">
        <v>0.48099999999999998</v>
      </c>
      <c r="BUA21" s="68">
        <v>0.48</v>
      </c>
      <c r="BUB21" s="47">
        <f t="shared" si="137"/>
        <v>0.42899999999999999</v>
      </c>
      <c r="BUC21" s="47">
        <v>0.47899999999999998</v>
      </c>
      <c r="BUD21" s="47">
        <v>0.48299999999999998</v>
      </c>
      <c r="BUE21" s="47">
        <v>0.48099999999999998</v>
      </c>
      <c r="BUF21" s="47">
        <v>0.48699999999999999</v>
      </c>
      <c r="BUG21" s="47">
        <v>0.48299999999999998</v>
      </c>
      <c r="BUH21" s="47">
        <v>0.49399999999999999</v>
      </c>
      <c r="BUI21" s="47">
        <v>0.48699999999999999</v>
      </c>
      <c r="BUJ21" s="47">
        <v>0.48199999999999998</v>
      </c>
      <c r="BUK21" s="1235">
        <v>0.48399999999999999</v>
      </c>
      <c r="BUL21" s="1181">
        <v>0.46</v>
      </c>
      <c r="BUM21" s="47">
        <v>0.48599999999999999</v>
      </c>
      <c r="BUN21" s="1162">
        <v>0.48799999999999999</v>
      </c>
      <c r="BUO21" s="1162">
        <v>0.48299999999999998</v>
      </c>
      <c r="BUP21" s="1235">
        <v>0.48299999999999998</v>
      </c>
      <c r="BUQ21" s="1235">
        <f t="shared" si="138"/>
        <v>0.46</v>
      </c>
      <c r="BUR21" s="1235">
        <v>0.49</v>
      </c>
      <c r="BUS21" s="1235">
        <v>0.48899999999999999</v>
      </c>
      <c r="BUT21" s="1235">
        <v>0.48199999999999998</v>
      </c>
      <c r="BUU21" s="1235">
        <v>0.48199999999999998</v>
      </c>
      <c r="BUV21" s="1235">
        <v>0.47599999999999998</v>
      </c>
      <c r="BUW21" s="1266">
        <v>0.47399999999999998</v>
      </c>
      <c r="BUX21" s="1235">
        <f t="shared" si="293"/>
        <v>0.46</v>
      </c>
      <c r="BUY21" s="1235">
        <v>0.47799999999999998</v>
      </c>
      <c r="BUZ21" s="1235">
        <v>0.48099999999999998</v>
      </c>
      <c r="BVA21" s="1235">
        <v>0.46800000000000003</v>
      </c>
      <c r="BVB21" s="1235">
        <v>0.47</v>
      </c>
      <c r="BVC21" s="1235">
        <v>0.57099999999999995</v>
      </c>
      <c r="BVD21" s="1266">
        <v>0.47</v>
      </c>
      <c r="BVE21" s="1266">
        <f t="shared" si="140"/>
        <v>0.46</v>
      </c>
      <c r="BVF21" s="1235">
        <v>0.44</v>
      </c>
      <c r="BVG21" s="1235"/>
      <c r="BVH21" s="1235"/>
      <c r="BVI21" s="1235">
        <v>0.434</v>
      </c>
      <c r="BVJ21" s="1235">
        <v>0.44800000000000001</v>
      </c>
      <c r="BVK21" s="1235">
        <v>0.46899999999999997</v>
      </c>
      <c r="BVL21" s="1235">
        <v>0.42599999999999999</v>
      </c>
      <c r="BVM21" s="1235">
        <v>0.44400000000000001</v>
      </c>
      <c r="BVN21" s="1235">
        <v>0.46899999999999997</v>
      </c>
      <c r="BVO21" s="1235">
        <f t="shared" si="260"/>
        <v>0.46</v>
      </c>
      <c r="BVP21" s="1235">
        <v>0.435</v>
      </c>
      <c r="BVQ21" s="1235">
        <v>0.442</v>
      </c>
      <c r="BVR21" s="1235">
        <v>0.44400000000000001</v>
      </c>
      <c r="BVS21" s="1235">
        <v>0.44600000000000001</v>
      </c>
      <c r="BVT21" s="1235">
        <v>0.42399999999999999</v>
      </c>
      <c r="BVU21" s="1235">
        <v>0.47799999999999998</v>
      </c>
      <c r="BVV21" s="1235">
        <v>0.42899999999999999</v>
      </c>
      <c r="BVW21" s="1235">
        <v>0.42499999999999999</v>
      </c>
      <c r="BVX21" s="1237">
        <v>0.437</v>
      </c>
      <c r="BVY21" s="1235">
        <f t="shared" si="141"/>
        <v>0.437</v>
      </c>
      <c r="BVZ21" s="1235">
        <v>0.41799999999999998</v>
      </c>
      <c r="BWA21" s="1235"/>
      <c r="BWB21" s="1235">
        <v>0.47299999999999998</v>
      </c>
      <c r="BWC21" s="1235">
        <v>0.39900000000000002</v>
      </c>
      <c r="BWD21" s="1235"/>
      <c r="BWE21" s="1235">
        <f t="shared" si="300"/>
        <v>0.39900000000000002</v>
      </c>
      <c r="BWF21" s="1235">
        <v>0.39900000000000002</v>
      </c>
      <c r="BWG21" s="1235">
        <v>0.40200000000000002</v>
      </c>
      <c r="BWH21" s="1235">
        <v>0.40300000000000002</v>
      </c>
      <c r="BWI21" s="1235">
        <v>0.39800000000000002</v>
      </c>
      <c r="BWJ21" s="1235">
        <v>0.40799999999999997</v>
      </c>
      <c r="BWK21" s="1235">
        <v>0.40400000000000003</v>
      </c>
      <c r="BWL21" s="1235"/>
      <c r="BWM21" s="1235">
        <v>0.39700000000000002</v>
      </c>
      <c r="BWN21" s="1235">
        <v>0.39900000000000002</v>
      </c>
      <c r="BWO21" s="1235"/>
      <c r="BWP21" s="1235">
        <v>0.40200000000000002</v>
      </c>
      <c r="BWQ21" s="1235">
        <v>0.40600000000000003</v>
      </c>
      <c r="BWR21" s="1235"/>
      <c r="BWS21" s="1235">
        <v>0.40500000000000003</v>
      </c>
      <c r="BWT21" s="1235"/>
      <c r="BWU21" s="1235">
        <v>0.41299999999999998</v>
      </c>
      <c r="BWV21" s="1235"/>
      <c r="BWW21" s="1235">
        <v>0.40200000000000002</v>
      </c>
      <c r="BWX21" s="1235">
        <v>0.40100000000000002</v>
      </c>
      <c r="BWY21" s="1235">
        <v>0.39200000000000002</v>
      </c>
      <c r="BWZ21" s="1235">
        <v>0.40200000000000002</v>
      </c>
      <c r="BXA21" s="1235"/>
      <c r="BXB21" s="1235">
        <v>0.40400000000000003</v>
      </c>
      <c r="BXC21" s="1235"/>
      <c r="BXD21" s="1235">
        <v>0.47499999999999998</v>
      </c>
      <c r="BXE21" s="1235"/>
      <c r="BXF21" s="1235">
        <v>0.47699999999999998</v>
      </c>
      <c r="BXG21" s="1235">
        <v>0.432</v>
      </c>
      <c r="BXH21" s="1235">
        <f t="shared" si="143"/>
        <v>0.39900000000000002</v>
      </c>
      <c r="BXI21" s="1235">
        <v>0.47799999999999998</v>
      </c>
      <c r="BXJ21" s="1235"/>
      <c r="BXK21" s="1235">
        <v>0.47499999999999998</v>
      </c>
      <c r="BXL21" s="1235"/>
      <c r="BXM21" s="1235">
        <v>0.47799999999999998</v>
      </c>
      <c r="BXN21" s="1235"/>
      <c r="BXO21" s="1235">
        <v>0.48199999999999998</v>
      </c>
      <c r="BXP21" s="1235"/>
      <c r="BXQ21" s="1237">
        <v>0.47399999999999998</v>
      </c>
      <c r="BXR21" s="1489">
        <v>0.43</v>
      </c>
      <c r="BXS21" s="1235"/>
      <c r="BXT21" s="1235">
        <v>0.48299999999999998</v>
      </c>
      <c r="BXU21" s="1235"/>
      <c r="BXV21" s="1235">
        <v>0.47899999999999998</v>
      </c>
      <c r="BXW21" s="1235"/>
      <c r="BXX21" s="1235">
        <v>0.48299999999999998</v>
      </c>
      <c r="BXY21" s="1235">
        <v>0.48199999999999998</v>
      </c>
      <c r="BXZ21" s="1235"/>
      <c r="BYA21" s="1235"/>
      <c r="BYB21" s="1235">
        <v>0.48599999999999999</v>
      </c>
      <c r="BYC21" s="1235">
        <f t="shared" si="145"/>
        <v>0.43</v>
      </c>
      <c r="BYD21" s="1235">
        <v>0.48</v>
      </c>
      <c r="BYE21" s="1235"/>
      <c r="BYF21" s="1235"/>
      <c r="BYG21" s="1235">
        <v>0.49199999999999999</v>
      </c>
      <c r="BYH21" s="1237"/>
      <c r="BYI21" s="1237"/>
      <c r="BYJ21" s="1235">
        <v>0.48699999999999999</v>
      </c>
      <c r="BYK21" s="1235"/>
      <c r="BYL21" s="1235">
        <v>0.48399999999999999</v>
      </c>
      <c r="BYM21" s="1235">
        <v>0.48699999999999999</v>
      </c>
      <c r="BYN21" s="1235"/>
      <c r="BYO21" s="6">
        <f t="shared" si="146"/>
        <v>0.13255813953488371</v>
      </c>
      <c r="BYP21" s="102">
        <v>0.43099999999999999</v>
      </c>
      <c r="BYQ21" s="102">
        <v>0.443</v>
      </c>
      <c r="BYR21" s="102">
        <v>0.45100000000000001</v>
      </c>
      <c r="BYS21" s="102"/>
      <c r="BYT21" s="102">
        <v>0.442</v>
      </c>
      <c r="BYU21" s="102">
        <v>0.44800000000000001</v>
      </c>
      <c r="BYV21" s="102">
        <v>0.44600000000000001</v>
      </c>
      <c r="BYW21" s="102"/>
      <c r="BYX21" s="102">
        <f t="shared" si="290"/>
        <v>0.43099999999999999</v>
      </c>
      <c r="BYY21" s="102">
        <v>0.44800000000000001</v>
      </c>
      <c r="BYZ21" s="102">
        <v>0.44900000000000001</v>
      </c>
      <c r="BZA21" s="102">
        <v>0.44700000000000001</v>
      </c>
      <c r="BZB21" s="102">
        <v>0.45</v>
      </c>
      <c r="BZC21" s="102">
        <v>0.44500000000000001</v>
      </c>
      <c r="BZD21" s="102">
        <v>0.44900000000000001</v>
      </c>
      <c r="BZE21" s="102">
        <v>0.44600000000000001</v>
      </c>
      <c r="BZF21" s="102"/>
      <c r="BZG21" s="102">
        <v>0.44500000000000001</v>
      </c>
      <c r="BZH21" s="102">
        <v>0.46100000000000002</v>
      </c>
      <c r="BZI21" s="102">
        <v>0.45</v>
      </c>
      <c r="BZJ21" s="102">
        <v>0.443</v>
      </c>
      <c r="BZK21" s="1061">
        <v>0.443</v>
      </c>
      <c r="BZL21" s="102">
        <f t="shared" si="148"/>
        <v>0.43099999999999999</v>
      </c>
      <c r="BZM21" s="102">
        <v>0.44</v>
      </c>
      <c r="BZN21" s="102">
        <v>0.441</v>
      </c>
      <c r="BZO21" s="102">
        <v>0.44400000000000001</v>
      </c>
      <c r="BZP21" s="102">
        <v>0.44500000000000001</v>
      </c>
      <c r="BZQ21" s="102">
        <v>0.44</v>
      </c>
      <c r="BZR21" s="102">
        <v>0.44500000000000001</v>
      </c>
      <c r="BZS21" s="102"/>
      <c r="BZT21" s="102">
        <v>0.44</v>
      </c>
      <c r="BZU21" s="102">
        <v>0.44600000000000001</v>
      </c>
      <c r="BZV21" s="102">
        <v>0.443</v>
      </c>
      <c r="BZW21" s="102">
        <v>0.44400000000000001</v>
      </c>
      <c r="BZX21" s="102">
        <v>0.45</v>
      </c>
      <c r="BZY21" s="102">
        <f t="shared" si="149"/>
        <v>0.43099999999999999</v>
      </c>
      <c r="BZZ21" s="102">
        <v>0.443</v>
      </c>
      <c r="CAA21" s="102">
        <v>0.44500000000000001</v>
      </c>
      <c r="CAB21" s="102">
        <v>0.46</v>
      </c>
      <c r="CAC21" s="102"/>
      <c r="CAD21" s="102">
        <v>0.44800000000000001</v>
      </c>
      <c r="CAE21" s="102">
        <v>0.44400000000000001</v>
      </c>
      <c r="CAF21" s="102">
        <v>0.45200000000000001</v>
      </c>
      <c r="CAG21" s="102">
        <v>0.46</v>
      </c>
      <c r="CAH21" s="102">
        <v>0.44700000000000001</v>
      </c>
      <c r="CAI21" s="102">
        <v>0.45100000000000001</v>
      </c>
      <c r="CAJ21" s="102"/>
      <c r="CAK21" s="102">
        <v>0.45100000000000001</v>
      </c>
      <c r="CAL21" s="102">
        <v>0.44600000000000001</v>
      </c>
      <c r="CAM21" s="102">
        <v>0.45</v>
      </c>
      <c r="CAN21" s="102">
        <v>0.46</v>
      </c>
      <c r="CAO21" s="102">
        <v>0.44900000000000001</v>
      </c>
      <c r="CAP21" s="102"/>
      <c r="CAQ21" s="102">
        <v>0.44700000000000001</v>
      </c>
      <c r="CAR21" s="102">
        <v>0.44700000000000001</v>
      </c>
      <c r="CAS21" s="102"/>
      <c r="CAT21" s="102">
        <v>0.44700000000000001</v>
      </c>
      <c r="CAU21" s="102">
        <v>0.44600000000000001</v>
      </c>
      <c r="CAV21" s="102">
        <v>0.44900000000000001</v>
      </c>
      <c r="CAW21" s="102">
        <v>0.44700000000000001</v>
      </c>
      <c r="CAX21" s="102">
        <v>0.44500000000000001</v>
      </c>
      <c r="CAY21" s="102"/>
      <c r="CAZ21" s="102">
        <v>0.44700000000000001</v>
      </c>
      <c r="CBA21" s="102">
        <v>0.44600000000000001</v>
      </c>
      <c r="CBB21" s="102">
        <v>0.44400000000000001</v>
      </c>
      <c r="CBC21" s="102">
        <f t="shared" si="150"/>
        <v>0.43099999999999999</v>
      </c>
      <c r="CBD21" s="102">
        <v>0.44700000000000001</v>
      </c>
      <c r="CBE21" s="102">
        <v>0.45</v>
      </c>
      <c r="CBF21" s="102">
        <v>0.45100000000000001</v>
      </c>
      <c r="CBG21" s="102">
        <v>0.44600000000000001</v>
      </c>
      <c r="CBH21" s="102"/>
      <c r="CBI21" s="102">
        <v>0.44500000000000001</v>
      </c>
      <c r="CBJ21" s="102">
        <f t="shared" si="151"/>
        <v>0.43099999999999999</v>
      </c>
      <c r="CBK21" s="47">
        <v>0.47</v>
      </c>
      <c r="CBL21" s="47">
        <v>0.46800000000000003</v>
      </c>
      <c r="CBM21" s="47">
        <v>0.47499999999999998</v>
      </c>
      <c r="CBN21" s="47">
        <v>0.47399999999999998</v>
      </c>
      <c r="CBO21" s="47">
        <v>0.47499999999999998</v>
      </c>
      <c r="CBP21" s="47">
        <v>0.47</v>
      </c>
      <c r="CBQ21" s="47">
        <v>0.48</v>
      </c>
      <c r="CBR21" s="47">
        <v>0.47299999999999998</v>
      </c>
      <c r="CBS21" s="47">
        <v>0.47499999999999998</v>
      </c>
      <c r="CBT21" s="47"/>
      <c r="CBU21" s="47">
        <v>0.47</v>
      </c>
      <c r="CBV21" s="47">
        <v>0.46899999999999997</v>
      </c>
      <c r="CBW21" s="47">
        <v>0.47899999999999998</v>
      </c>
      <c r="CBX21" s="102">
        <f t="shared" si="152"/>
        <v>0.43099999999999999</v>
      </c>
      <c r="CBY21" s="47">
        <v>0.47899999999999998</v>
      </c>
      <c r="CBZ21" s="77">
        <v>0.47399999999999998</v>
      </c>
      <c r="CCA21" s="47"/>
      <c r="CCB21" s="47">
        <v>0.46899999999999997</v>
      </c>
      <c r="CCC21" s="47">
        <v>0.48099999999999998</v>
      </c>
      <c r="CCD21" s="47">
        <v>0.47899999999999998</v>
      </c>
      <c r="CCE21" s="47">
        <v>0.46899999999999997</v>
      </c>
      <c r="CCF21" s="51">
        <v>0.46400000000000002</v>
      </c>
      <c r="CCG21" s="47">
        <f t="shared" si="153"/>
        <v>0.43099999999999999</v>
      </c>
      <c r="CCH21" s="47">
        <v>0.46400000000000002</v>
      </c>
      <c r="CCI21" s="51">
        <v>0.45900000000000002</v>
      </c>
      <c r="CCJ21" s="51">
        <v>0.45600000000000002</v>
      </c>
      <c r="CCK21" s="51"/>
      <c r="CCL21" s="51">
        <v>0.46300000000000002</v>
      </c>
      <c r="CCM21" s="47">
        <v>0.46100000000000002</v>
      </c>
      <c r="CCN21" s="47">
        <f t="shared" si="154"/>
        <v>0.43099999999999999</v>
      </c>
      <c r="CCO21" s="47">
        <v>0.46800000000000003</v>
      </c>
      <c r="CCP21" s="47">
        <v>0.46500000000000002</v>
      </c>
      <c r="CCQ21" s="47">
        <v>0.46700000000000003</v>
      </c>
      <c r="CCR21" s="47">
        <v>0.45600000000000002</v>
      </c>
      <c r="CCS21" s="47">
        <v>0.46400000000000002</v>
      </c>
      <c r="CCT21" s="47">
        <f t="shared" si="155"/>
        <v>0.43099999999999999</v>
      </c>
      <c r="CCU21" s="47">
        <v>0.47</v>
      </c>
      <c r="CCV21" s="47">
        <v>0.46100000000000002</v>
      </c>
      <c r="CCW21" s="47">
        <v>0.48199999999999998</v>
      </c>
      <c r="CCX21" s="47">
        <v>0.46700000000000003</v>
      </c>
      <c r="CCY21" s="47">
        <v>0.46899999999999997</v>
      </c>
      <c r="CCZ21" s="47">
        <v>0.46600000000000003</v>
      </c>
      <c r="CDA21" s="47"/>
      <c r="CDB21" s="47">
        <v>0.46300000000000002</v>
      </c>
      <c r="CDC21" s="47">
        <v>0.46700000000000003</v>
      </c>
      <c r="CDD21" s="1235">
        <v>0.46700000000000003</v>
      </c>
      <c r="CDE21" s="1181">
        <v>0.44600000000000001</v>
      </c>
      <c r="CDF21" s="47">
        <v>0.46400000000000002</v>
      </c>
      <c r="CDG21" s="47"/>
      <c r="CDH21" s="1162">
        <v>0.47099999999999997</v>
      </c>
      <c r="CDI21" s="1162">
        <v>0.46300000000000002</v>
      </c>
      <c r="CDJ21" s="1235">
        <v>0.46400000000000002</v>
      </c>
      <c r="CDK21" s="1235">
        <f t="shared" si="156"/>
        <v>0.44600000000000001</v>
      </c>
      <c r="CDL21" s="1235">
        <v>0.46800000000000003</v>
      </c>
      <c r="CDM21" s="1235">
        <v>0.47199999999999998</v>
      </c>
      <c r="CDN21" s="1235">
        <v>0.46800000000000003</v>
      </c>
      <c r="CDO21" s="1235">
        <v>0.45500000000000002</v>
      </c>
      <c r="CDP21" s="1235">
        <v>0.48</v>
      </c>
      <c r="CDQ21" s="1266">
        <v>0.46</v>
      </c>
      <c r="CDR21" s="1235">
        <f t="shared" si="294"/>
        <v>0.44600000000000001</v>
      </c>
      <c r="CDS21" s="1235">
        <v>0.46500000000000002</v>
      </c>
      <c r="CDT21" s="1235">
        <v>0.45600000000000002</v>
      </c>
      <c r="CDU21" s="1235">
        <v>0.45700000000000002</v>
      </c>
      <c r="CDV21" s="1235">
        <v>0.45600000000000002</v>
      </c>
      <c r="CDW21" s="1235">
        <v>0.505</v>
      </c>
      <c r="CDX21" s="1266">
        <v>0.47599999999999998</v>
      </c>
      <c r="CDY21" s="1266">
        <f t="shared" si="158"/>
        <v>0.44600000000000001</v>
      </c>
      <c r="CDZ21" s="1235">
        <v>0.375</v>
      </c>
      <c r="CEA21" s="1235"/>
      <c r="CEB21" s="1235"/>
      <c r="CEC21" s="1235">
        <v>0.39300000000000002</v>
      </c>
      <c r="CED21" s="1235">
        <v>0.375</v>
      </c>
      <c r="CEE21" s="1235">
        <v>0.46800000000000003</v>
      </c>
      <c r="CEF21" s="1235">
        <v>0.36699999999999999</v>
      </c>
      <c r="CEG21" s="1235">
        <v>0.41699999999999998</v>
      </c>
      <c r="CEH21" s="1235">
        <v>0.45100000000000001</v>
      </c>
      <c r="CEI21" s="1235">
        <f t="shared" si="261"/>
        <v>0.44600000000000001</v>
      </c>
      <c r="CEJ21" s="1235">
        <v>0.376</v>
      </c>
      <c r="CEK21" s="1235">
        <v>0.38400000000000001</v>
      </c>
      <c r="CEL21" s="1235">
        <v>0.373</v>
      </c>
      <c r="CEM21" s="1235">
        <v>0.375</v>
      </c>
      <c r="CEN21" s="1235">
        <v>0.39</v>
      </c>
      <c r="CEO21" s="1235">
        <v>0.46400000000000002</v>
      </c>
      <c r="CEP21" s="1235">
        <v>0.373</v>
      </c>
      <c r="CEQ21" s="1235">
        <v>0.378</v>
      </c>
      <c r="CER21" s="1237">
        <v>0.373</v>
      </c>
      <c r="CES21" s="1235">
        <v>0.45</v>
      </c>
      <c r="CET21" s="1235">
        <v>0.40400000000000003</v>
      </c>
      <c r="CEU21" s="1235"/>
      <c r="CEV21" s="1235">
        <v>0.45800000000000002</v>
      </c>
      <c r="CEW21" s="1235">
        <v>0.37</v>
      </c>
      <c r="CEX21" s="1235"/>
      <c r="CEY21" s="1235">
        <f t="shared" si="301"/>
        <v>0.37</v>
      </c>
      <c r="CEZ21" s="1235">
        <v>0.376</v>
      </c>
      <c r="CFA21" s="1235">
        <v>0.38200000000000001</v>
      </c>
      <c r="CFB21" s="1235">
        <v>0.36499999999999999</v>
      </c>
      <c r="CFC21" s="1235">
        <v>0.36799999999999999</v>
      </c>
      <c r="CFD21" s="1235">
        <v>0.39600000000000002</v>
      </c>
      <c r="CFE21" s="1235">
        <v>0.36799999999999999</v>
      </c>
      <c r="CFF21" s="1235"/>
      <c r="CFG21" s="1235">
        <v>0.36899999999999999</v>
      </c>
      <c r="CFH21" s="1235">
        <v>0.36499999999999999</v>
      </c>
      <c r="CFI21" s="1235"/>
      <c r="CFJ21" s="1235">
        <v>0.36299999999999999</v>
      </c>
      <c r="CFK21" s="1235">
        <v>0.37</v>
      </c>
      <c r="CFL21" s="1235"/>
      <c r="CFM21" s="1235">
        <v>0.375</v>
      </c>
      <c r="CFN21" s="1235"/>
      <c r="CFO21" s="1235">
        <v>0.36199999999999999</v>
      </c>
      <c r="CFP21" s="1235"/>
      <c r="CFQ21" s="1235">
        <v>0.373</v>
      </c>
      <c r="CFR21" s="1235"/>
      <c r="CFS21" s="1235">
        <v>0.36</v>
      </c>
      <c r="CFT21" s="1235">
        <v>0.36499999999999999</v>
      </c>
      <c r="CFU21" s="1235">
        <v>0.36</v>
      </c>
      <c r="CFV21" s="1235"/>
      <c r="CFW21" s="1235">
        <v>0.36899999999999999</v>
      </c>
      <c r="CFX21" s="1235"/>
      <c r="CFY21" s="1235">
        <v>0.45100000000000001</v>
      </c>
      <c r="CFZ21" s="1235"/>
      <c r="CGA21" s="1235">
        <v>0.44800000000000001</v>
      </c>
      <c r="CGB21" s="1235">
        <v>0.38</v>
      </c>
      <c r="CGC21" s="1235">
        <f t="shared" si="161"/>
        <v>0.37</v>
      </c>
      <c r="CGD21" s="1235">
        <v>0.45900000000000002</v>
      </c>
      <c r="CGE21" s="1235"/>
      <c r="CGF21" s="1235">
        <v>0.44500000000000001</v>
      </c>
      <c r="CGG21" s="1235"/>
      <c r="CGH21" s="1235">
        <v>0.45300000000000001</v>
      </c>
      <c r="CGI21" s="1235"/>
      <c r="CGJ21" s="1235">
        <v>0.44800000000000001</v>
      </c>
      <c r="CGK21" s="1235"/>
      <c r="CGL21" s="1237">
        <v>0.44</v>
      </c>
      <c r="CGM21" s="1237">
        <v>0.38</v>
      </c>
      <c r="CGN21" s="1237"/>
      <c r="CGO21" s="1237">
        <v>0.44500000000000001</v>
      </c>
      <c r="CGP21" s="1237"/>
      <c r="CGQ21" s="1237">
        <v>0.44400000000000001</v>
      </c>
      <c r="CGR21" s="1237"/>
      <c r="CGS21" s="1237">
        <v>0.442</v>
      </c>
      <c r="CGT21" s="1237">
        <v>0.438</v>
      </c>
      <c r="CGU21" s="1237"/>
      <c r="CGV21" s="1237"/>
      <c r="CGW21" s="1235">
        <v>0.45</v>
      </c>
      <c r="CGX21" s="1237">
        <f t="shared" si="163"/>
        <v>0.38</v>
      </c>
      <c r="CGY21" s="1235">
        <v>0.45100000000000001</v>
      </c>
      <c r="CGZ21" s="1237"/>
      <c r="CHA21" s="1237"/>
      <c r="CHB21" s="1237"/>
      <c r="CHC21" s="1235">
        <v>0.45700000000000002</v>
      </c>
      <c r="CHD21" s="1237"/>
      <c r="CHE21" s="1235">
        <v>0.45900000000000002</v>
      </c>
      <c r="CHF21" s="1235"/>
      <c r="CHG21" s="1235">
        <v>0.45600000000000002</v>
      </c>
      <c r="CHH21" s="1235">
        <v>0.46500000000000002</v>
      </c>
      <c r="CHI21" s="1235"/>
      <c r="CHJ21" s="1235">
        <v>0.44400000000000001</v>
      </c>
      <c r="CHK21" s="1235">
        <f t="shared" si="164"/>
        <v>0.38</v>
      </c>
      <c r="CHL21" s="1235">
        <v>0.44400000000000001</v>
      </c>
      <c r="CHM21" s="1235"/>
      <c r="CHN21" s="1235">
        <v>0.44900000000000001</v>
      </c>
      <c r="CHO21" s="1235">
        <v>0.45500000000000002</v>
      </c>
      <c r="CHP21" s="1235">
        <v>0.44800000000000001</v>
      </c>
      <c r="CHQ21" s="1235">
        <v>0.45100000000000001</v>
      </c>
      <c r="CHR21" s="1235">
        <v>0.45400000000000001</v>
      </c>
      <c r="CHS21" s="1235">
        <f t="shared" si="165"/>
        <v>0.38</v>
      </c>
      <c r="CHT21" s="1235"/>
      <c r="CHU21" s="1235"/>
      <c r="CHV21" s="1235">
        <v>0.442</v>
      </c>
      <c r="CHW21" s="1235">
        <v>0.44400000000000001</v>
      </c>
      <c r="CHX21" s="1235"/>
      <c r="CHY21" s="1235"/>
      <c r="CHZ21" s="1235">
        <v>0.443</v>
      </c>
      <c r="CIA21" s="1235">
        <f t="shared" si="166"/>
        <v>0.38</v>
      </c>
      <c r="CIB21" s="1235">
        <v>0.45100000000000001</v>
      </c>
      <c r="CIC21" s="1235">
        <v>0.46600000000000003</v>
      </c>
      <c r="CID21" s="1235">
        <v>0.45800000000000002</v>
      </c>
      <c r="CIE21" s="1235">
        <v>0.46500000000000002</v>
      </c>
      <c r="CIF21" s="1235"/>
      <c r="CIG21" s="1235">
        <v>0.45600000000000002</v>
      </c>
      <c r="CIH21" s="1235"/>
      <c r="CII21" s="1235">
        <v>0.44900000000000001</v>
      </c>
      <c r="CIJ21" s="1235">
        <v>0.443</v>
      </c>
      <c r="CIK21" s="1235">
        <f t="shared" si="247"/>
        <v>0.38</v>
      </c>
      <c r="CIL21" s="1235"/>
      <c r="CIM21" s="1235"/>
      <c r="CIN21" s="6">
        <f t="shared" si="167"/>
        <v>-1</v>
      </c>
      <c r="CIO21" s="102">
        <v>0.54500000000000004</v>
      </c>
      <c r="CIP21" s="102">
        <v>0.55900000000000005</v>
      </c>
      <c r="CIQ21" s="102">
        <v>0.55600000000000005</v>
      </c>
      <c r="CIR21" s="102">
        <v>0.55900000000000005</v>
      </c>
      <c r="CIS21" s="102"/>
      <c r="CIT21" s="102">
        <v>0.55100000000000005</v>
      </c>
      <c r="CIU21" s="47">
        <f t="shared" si="168"/>
        <v>0.54500000000000004</v>
      </c>
      <c r="CIV21" s="102">
        <v>0.57099999999999995</v>
      </c>
      <c r="CIW21" s="47">
        <v>0.58299999999999996</v>
      </c>
      <c r="CIX21" s="102"/>
      <c r="CIY21" s="47">
        <v>0.58299999999999996</v>
      </c>
      <c r="CIZ21" s="47">
        <v>0.58399999999999996</v>
      </c>
      <c r="CJA21" s="47">
        <v>0.58299999999999996</v>
      </c>
      <c r="CJB21" s="47">
        <v>0.58399999999999996</v>
      </c>
      <c r="CJC21" s="47">
        <v>0.58399999999999996</v>
      </c>
      <c r="CJD21" s="47">
        <v>0.58099999999999996</v>
      </c>
      <c r="CJE21" s="47">
        <v>0.58199999999999996</v>
      </c>
      <c r="CJF21" s="47">
        <v>0.57999999999999996</v>
      </c>
      <c r="CJG21" s="47">
        <v>0.57699999999999996</v>
      </c>
      <c r="CJH21" s="47">
        <v>0.58599999999999997</v>
      </c>
      <c r="CJI21" s="102">
        <f t="shared" si="169"/>
        <v>0.54500000000000004</v>
      </c>
      <c r="CJJ21" s="47">
        <v>0.58799999999999997</v>
      </c>
      <c r="CJK21" s="102">
        <v>0.58799999999999997</v>
      </c>
      <c r="CJL21" s="47"/>
      <c r="CJM21" s="47">
        <v>0.58399999999999996</v>
      </c>
      <c r="CJN21" s="47">
        <v>0.57699999999999996</v>
      </c>
      <c r="CJO21" s="47">
        <v>0.57599999999999996</v>
      </c>
      <c r="CJP21" s="47">
        <v>0.57199999999999995</v>
      </c>
      <c r="CJQ21" s="51">
        <v>0.57099999999999995</v>
      </c>
      <c r="CJR21" s="47">
        <f t="shared" si="170"/>
        <v>0.54500000000000004</v>
      </c>
      <c r="CJS21" s="47">
        <v>0.56399999999999995</v>
      </c>
      <c r="CJT21" s="51">
        <v>0.56699999999999995</v>
      </c>
      <c r="CJU21" s="51">
        <v>0.56999999999999995</v>
      </c>
      <c r="CJV21" s="51">
        <v>0.56599999999999995</v>
      </c>
      <c r="CJW21" s="51"/>
      <c r="CJX21" s="47">
        <v>0.56499999999999995</v>
      </c>
      <c r="CJY21" s="47">
        <v>0.56200000000000006</v>
      </c>
      <c r="CJZ21" s="47">
        <f t="shared" si="171"/>
        <v>0.54500000000000004</v>
      </c>
      <c r="CKA21" s="47">
        <v>0.56599999999999995</v>
      </c>
      <c r="CKB21" s="47">
        <v>0.56399999999999995</v>
      </c>
      <c r="CKC21" s="47"/>
      <c r="CKD21" s="47">
        <v>0.56699999999999995</v>
      </c>
      <c r="CKE21" s="47">
        <v>0.56299999999999994</v>
      </c>
      <c r="CKF21" s="47">
        <v>0.56599999999999995</v>
      </c>
      <c r="CKG21" s="47"/>
      <c r="CKH21" s="68">
        <v>0.56299999999999994</v>
      </c>
      <c r="CKI21" s="47">
        <f t="shared" si="172"/>
        <v>0.54500000000000004</v>
      </c>
      <c r="CKJ21" s="47">
        <v>0.57099999999999995</v>
      </c>
      <c r="CKK21" s="47">
        <v>0.56499999999999995</v>
      </c>
      <c r="CKL21" s="47">
        <v>0.57499999999999996</v>
      </c>
      <c r="CKM21" s="47">
        <v>0.57299999999999995</v>
      </c>
      <c r="CKN21" s="47">
        <v>0.56599999999999995</v>
      </c>
      <c r="CKO21" s="47">
        <v>0.56999999999999995</v>
      </c>
      <c r="CKP21" s="47">
        <v>0.57399999999999995</v>
      </c>
      <c r="CKQ21" s="47">
        <v>0.57699999999999996</v>
      </c>
      <c r="CKR21" s="47"/>
      <c r="CKS21" s="1235">
        <v>0.56899999999999995</v>
      </c>
      <c r="CKT21" s="47">
        <f t="shared" si="274"/>
        <v>0.54500000000000004</v>
      </c>
      <c r="CKU21" s="47">
        <v>0.56899999999999995</v>
      </c>
      <c r="CKV21" s="1162">
        <v>0.57499999999999996</v>
      </c>
      <c r="CKW21" s="1162">
        <v>0.57199999999999995</v>
      </c>
      <c r="CKX21" s="1235">
        <v>0.56899999999999995</v>
      </c>
      <c r="CKY21" s="1235">
        <f t="shared" si="173"/>
        <v>0.54500000000000004</v>
      </c>
      <c r="CKZ21" s="1235">
        <v>0.56899999999999995</v>
      </c>
      <c r="CLA21" s="1235">
        <v>0.58399999999999996</v>
      </c>
      <c r="CLB21" s="1235">
        <v>0.56999999999999995</v>
      </c>
      <c r="CLC21" s="1235">
        <v>0.56299999999999994</v>
      </c>
      <c r="CLD21" s="1235">
        <v>0.55800000000000005</v>
      </c>
      <c r="CLE21" s="1266">
        <v>0.56100000000000005</v>
      </c>
      <c r="CLF21" s="1235">
        <f t="shared" si="295"/>
        <v>0.54500000000000004</v>
      </c>
      <c r="CLG21" s="1235">
        <v>0.56299999999999994</v>
      </c>
      <c r="CLH21" s="1235">
        <v>0.55900000000000005</v>
      </c>
      <c r="CLI21" s="1235"/>
      <c r="CLJ21" s="1235">
        <v>0.56000000000000005</v>
      </c>
      <c r="CLK21" s="1235">
        <v>0.55800000000000005</v>
      </c>
      <c r="CLL21" s="1235">
        <v>0.54900000000000004</v>
      </c>
      <c r="CLM21" s="1266">
        <v>0.55500000000000005</v>
      </c>
      <c r="CLN21" s="1266">
        <f t="shared" si="175"/>
        <v>0.54500000000000004</v>
      </c>
      <c r="CLO21" s="1235">
        <v>0.432</v>
      </c>
      <c r="CLP21" s="1235"/>
      <c r="CLQ21" s="1235"/>
      <c r="CLR21" s="1235">
        <v>0.44400000000000001</v>
      </c>
      <c r="CLS21" s="1235">
        <v>0.436</v>
      </c>
      <c r="CLT21" s="1235">
        <v>0.55700000000000005</v>
      </c>
      <c r="CLU21" s="1235">
        <v>0.45</v>
      </c>
      <c r="CLV21" s="1235">
        <v>0.44900000000000001</v>
      </c>
      <c r="CLW21" s="1235">
        <v>0.56000000000000005</v>
      </c>
      <c r="CLX21" s="1235">
        <f t="shared" si="262"/>
        <v>0.54500000000000004</v>
      </c>
      <c r="CLY21" s="1235">
        <v>0.442</v>
      </c>
      <c r="CLZ21" s="1235">
        <v>0.438</v>
      </c>
      <c r="CMA21" s="1235">
        <v>0.44700000000000001</v>
      </c>
      <c r="CMB21" s="1235">
        <v>0.442</v>
      </c>
      <c r="CMC21" s="1235">
        <v>0.443</v>
      </c>
      <c r="CMD21" s="1235">
        <v>0.56699999999999995</v>
      </c>
      <c r="CME21" s="1235">
        <v>0.44400000000000001</v>
      </c>
      <c r="CMF21" s="1235">
        <v>0.44700000000000001</v>
      </c>
      <c r="CMG21" s="1237">
        <v>0.437</v>
      </c>
      <c r="CMH21" s="1235">
        <v>0.55000000000000004</v>
      </c>
      <c r="CMI21" s="1235">
        <v>0.45200000000000001</v>
      </c>
      <c r="CMJ21" s="1235"/>
      <c r="CMK21" s="1235">
        <v>0.57399999999999995</v>
      </c>
      <c r="CML21" s="1235">
        <v>0.433</v>
      </c>
      <c r="CMM21" s="1235"/>
      <c r="CMN21" s="1235">
        <f t="shared" si="302"/>
        <v>0.433</v>
      </c>
      <c r="CMO21" s="1235">
        <v>0.433</v>
      </c>
      <c r="CMP21" s="1235">
        <v>0.42699999999999999</v>
      </c>
      <c r="CMQ21" s="1235">
        <v>0.42699999999999999</v>
      </c>
      <c r="CMR21" s="1235">
        <v>0.42699999999999999</v>
      </c>
      <c r="CMS21" s="1235">
        <v>0.43099999999999999</v>
      </c>
      <c r="CMT21" s="1235">
        <v>0.443</v>
      </c>
      <c r="CMU21" s="1235"/>
      <c r="CMV21" s="1235">
        <v>0.435</v>
      </c>
      <c r="CMW21" s="1235">
        <v>0.438</v>
      </c>
      <c r="CMX21" s="1235"/>
      <c r="CMY21" s="1235">
        <v>0.42499999999999999</v>
      </c>
      <c r="CMZ21" s="1235">
        <v>0.434</v>
      </c>
      <c r="CNA21" s="1235"/>
      <c r="CNB21" s="1235">
        <v>0.435</v>
      </c>
      <c r="CNC21" s="1235"/>
      <c r="CND21" s="1235">
        <v>0.434</v>
      </c>
      <c r="CNE21" s="1235"/>
      <c r="CNF21" s="1235">
        <v>0.432</v>
      </c>
      <c r="CNG21" s="1235"/>
      <c r="CNH21" s="1235">
        <v>0.432</v>
      </c>
      <c r="CNI21" s="1235">
        <v>0.432</v>
      </c>
      <c r="CNJ21" s="1235">
        <v>0.433</v>
      </c>
      <c r="CNK21" s="1235"/>
      <c r="CNL21" s="1235">
        <v>0.436</v>
      </c>
      <c r="CNM21" s="1235"/>
      <c r="CNN21" s="1235">
        <v>0.55200000000000005</v>
      </c>
      <c r="CNO21" s="1235"/>
      <c r="CNP21" s="1235">
        <v>0.54</v>
      </c>
      <c r="CNQ21" s="1235">
        <v>0.44400000000000001</v>
      </c>
      <c r="CNR21" s="1235">
        <f t="shared" si="178"/>
        <v>0.433</v>
      </c>
      <c r="CNS21" s="1235">
        <v>0.54200000000000004</v>
      </c>
      <c r="CNT21" s="1235"/>
      <c r="CNU21" s="1235">
        <v>0.54500000000000004</v>
      </c>
      <c r="CNV21" s="1235"/>
      <c r="CNW21" s="1235">
        <v>0.53900000000000003</v>
      </c>
      <c r="CNX21" s="1235"/>
      <c r="CNY21" s="1235">
        <v>0.54500000000000004</v>
      </c>
      <c r="CNZ21" s="1235"/>
      <c r="COA21" s="1237">
        <v>0.54400000000000004</v>
      </c>
      <c r="COB21" s="1237">
        <v>0.44</v>
      </c>
      <c r="COC21" s="1235"/>
      <c r="COD21" s="1235">
        <v>0.54900000000000004</v>
      </c>
      <c r="COE21" s="1235"/>
      <c r="COF21" s="1235">
        <v>0.54500000000000004</v>
      </c>
      <c r="COG21" s="1235"/>
      <c r="COH21" s="1235">
        <v>0.54500000000000004</v>
      </c>
      <c r="COI21" s="1235">
        <v>0.55700000000000005</v>
      </c>
      <c r="COJ21" s="1235"/>
      <c r="COK21" s="1235"/>
      <c r="COL21" s="1235">
        <v>0.54900000000000004</v>
      </c>
      <c r="COM21" s="1235">
        <f t="shared" si="180"/>
        <v>0.44</v>
      </c>
      <c r="CON21" s="1235">
        <v>0.55300000000000005</v>
      </c>
      <c r="COO21" s="1235"/>
      <c r="COP21" s="1235"/>
      <c r="COQ21" s="1237"/>
      <c r="COR21" s="1235">
        <v>0.55400000000000005</v>
      </c>
      <c r="COS21" s="1237"/>
      <c r="COT21" s="1235">
        <v>0.56100000000000005</v>
      </c>
      <c r="COU21" s="1235"/>
      <c r="COV21" s="1235">
        <v>0.55900000000000005</v>
      </c>
      <c r="COW21" s="1235">
        <v>0.55400000000000005</v>
      </c>
      <c r="COX21" s="1235"/>
      <c r="COY21" s="1235">
        <v>0.55700000000000005</v>
      </c>
      <c r="COZ21" s="1235">
        <f t="shared" si="181"/>
        <v>0.44</v>
      </c>
      <c r="CPA21" s="1235">
        <v>0.52700000000000002</v>
      </c>
      <c r="CPB21" s="1235"/>
      <c r="CPC21" s="1235">
        <v>0.54700000000000004</v>
      </c>
      <c r="CPD21" s="1235">
        <v>0.54900000000000004</v>
      </c>
      <c r="CPE21" s="1235">
        <v>0.53900000000000003</v>
      </c>
      <c r="CPF21" s="1235">
        <v>0.54300000000000004</v>
      </c>
      <c r="CPG21" s="1235">
        <v>0.54700000000000004</v>
      </c>
      <c r="CPH21" s="1235">
        <v>0.55300000000000005</v>
      </c>
      <c r="CPI21" s="1235">
        <f t="shared" si="182"/>
        <v>0.44</v>
      </c>
      <c r="CPJ21" s="1235"/>
      <c r="CPK21" s="1235"/>
      <c r="CPL21" s="1235">
        <v>0.55500000000000005</v>
      </c>
      <c r="CPM21" s="1235">
        <v>0.56200000000000006</v>
      </c>
      <c r="CPN21" s="1235"/>
      <c r="CPO21" s="1235"/>
      <c r="CPP21" s="1235">
        <v>0.56299999999999994</v>
      </c>
      <c r="CPQ21" s="1235">
        <f t="shared" si="183"/>
        <v>0.44</v>
      </c>
      <c r="CPR21" s="1235">
        <v>0.55500000000000005</v>
      </c>
      <c r="CPS21" s="1235">
        <v>0.56200000000000006</v>
      </c>
      <c r="CPT21" s="1235">
        <v>0.56200000000000006</v>
      </c>
      <c r="CPU21" s="1235">
        <v>0.56499999999999995</v>
      </c>
      <c r="CPV21" s="1235"/>
      <c r="CPW21" s="1235">
        <v>0.55700000000000005</v>
      </c>
      <c r="CPX21" s="1235"/>
      <c r="CPY21" s="1235">
        <v>0.55300000000000005</v>
      </c>
      <c r="CPZ21" s="1235">
        <v>0.56299999999999994</v>
      </c>
      <c r="CQA21" s="1235">
        <f t="shared" si="248"/>
        <v>0.44</v>
      </c>
      <c r="CQB21" s="1235"/>
      <c r="CQC21" s="1235"/>
      <c r="CQD21" s="6">
        <f t="shared" si="249"/>
        <v>-1</v>
      </c>
      <c r="CQE21" s="77">
        <f t="shared" si="184"/>
        <v>0.52800000000000002</v>
      </c>
      <c r="CQF21" s="51">
        <v>0.48</v>
      </c>
      <c r="CQG21" s="47">
        <f t="shared" si="185"/>
        <v>0.48</v>
      </c>
      <c r="CQH21" s="102">
        <v>0.47699999999999998</v>
      </c>
      <c r="CQI21" s="47">
        <v>0.47199999999999998</v>
      </c>
      <c r="CQJ21" s="47"/>
      <c r="CQK21" s="47">
        <v>0.47599999999999998</v>
      </c>
      <c r="CQL21" s="47">
        <v>0.47199999999999998</v>
      </c>
      <c r="CQM21" s="47">
        <v>0.46899999999999997</v>
      </c>
      <c r="CQN21" s="47">
        <v>0.46899999999999997</v>
      </c>
      <c r="CQO21" s="47">
        <v>0.47199999999999998</v>
      </c>
      <c r="CQP21" s="47">
        <f t="shared" si="186"/>
        <v>0.47199999999999998</v>
      </c>
      <c r="CQQ21" s="47">
        <v>0.48399999999999999</v>
      </c>
      <c r="CQR21" s="47">
        <v>0.47199999999999998</v>
      </c>
      <c r="CQS21" s="47">
        <v>0.47899999999999998</v>
      </c>
      <c r="CQT21" s="47">
        <v>0.48399999999999999</v>
      </c>
      <c r="CQU21" s="47">
        <v>0.48299999999999998</v>
      </c>
      <c r="CQV21" s="47">
        <v>0.48199999999999998</v>
      </c>
      <c r="CQW21" s="102">
        <f t="shared" si="187"/>
        <v>0.47199999999999998</v>
      </c>
      <c r="CQX21" s="102">
        <v>0.48199999999999998</v>
      </c>
      <c r="CQY21" s="102">
        <v>0.47599999999999998</v>
      </c>
      <c r="CQZ21" s="47"/>
      <c r="CRA21" s="47">
        <v>0.47799999999999998</v>
      </c>
      <c r="CRB21" s="47">
        <v>0.47299999999999998</v>
      </c>
      <c r="CRC21" s="47">
        <v>0.47399999999999998</v>
      </c>
      <c r="CRD21" s="47">
        <v>0.47399999999999998</v>
      </c>
      <c r="CRE21" s="51">
        <v>0.48799999999999999</v>
      </c>
      <c r="CRF21" s="47">
        <f t="shared" si="188"/>
        <v>0.47199999999999998</v>
      </c>
      <c r="CRG21" s="47">
        <v>0.48099999999999998</v>
      </c>
      <c r="CRH21" s="51">
        <v>0.48199999999999998</v>
      </c>
      <c r="CRI21" s="51">
        <v>0.47299999999999998</v>
      </c>
      <c r="CRJ21" s="47">
        <v>0.48299999999999998</v>
      </c>
      <c r="CRK21" s="47"/>
      <c r="CRL21" s="47">
        <v>0.48499999999999999</v>
      </c>
      <c r="CRM21" s="47">
        <f t="shared" si="189"/>
        <v>0.47199999999999998</v>
      </c>
      <c r="CRN21" s="47">
        <v>0.48</v>
      </c>
      <c r="CRO21" s="47">
        <v>0.47299999999999998</v>
      </c>
      <c r="CRP21" s="47">
        <v>0.46200000000000002</v>
      </c>
      <c r="CRQ21" s="47">
        <v>0.46</v>
      </c>
      <c r="CRR21" s="47"/>
      <c r="CRS21" s="51">
        <v>0.45900000000000002</v>
      </c>
      <c r="CRT21" s="1216">
        <v>0.47899999999999998</v>
      </c>
      <c r="CRU21" s="51">
        <f t="shared" si="190"/>
        <v>0.47199999999999998</v>
      </c>
      <c r="CRV21" s="47">
        <v>0.45900000000000002</v>
      </c>
      <c r="CRW21" s="47">
        <v>0.45900000000000002</v>
      </c>
      <c r="CRX21" s="47"/>
      <c r="CRY21" s="47">
        <v>0.46500000000000002</v>
      </c>
      <c r="CRZ21" s="47">
        <v>0.46800000000000003</v>
      </c>
      <c r="CSA21" s="47">
        <v>0.47299999999999998</v>
      </c>
      <c r="CSB21" s="47">
        <v>0.49</v>
      </c>
      <c r="CSC21" s="47"/>
      <c r="CSD21" s="47"/>
      <c r="CSE21" s="47">
        <v>0.47699999999999998</v>
      </c>
      <c r="CSF21" s="47">
        <v>0.49299999999999999</v>
      </c>
      <c r="CSG21" s="47">
        <v>0.48599999999999999</v>
      </c>
      <c r="CSH21" s="47">
        <v>0.49099999999999999</v>
      </c>
      <c r="CSI21" s="47">
        <v>0.46899999999999997</v>
      </c>
      <c r="CSJ21" s="47"/>
      <c r="CSK21" s="47">
        <v>0.46700000000000003</v>
      </c>
      <c r="CSL21" s="47">
        <v>0.47699999999999998</v>
      </c>
      <c r="CSM21" s="47"/>
      <c r="CSN21" s="47"/>
      <c r="CSO21" s="1237">
        <v>0.47199999999999998</v>
      </c>
      <c r="CSP21" s="1231">
        <f t="shared" si="273"/>
        <v>0.47199999999999998</v>
      </c>
      <c r="CSQ21" s="47">
        <v>0.46700000000000003</v>
      </c>
      <c r="CSR21" s="47">
        <v>0.48</v>
      </c>
      <c r="CSS21" s="1162">
        <v>0.47499999999999998</v>
      </c>
      <c r="CST21" s="1162">
        <v>0.47099999999999997</v>
      </c>
      <c r="CSU21" s="1162">
        <v>0.46700000000000003</v>
      </c>
      <c r="CSV21" s="1162">
        <v>0.47299999999999998</v>
      </c>
      <c r="CSW21" s="47"/>
      <c r="CSX21" s="47"/>
      <c r="CSY21" s="47"/>
      <c r="CSZ21" s="47"/>
      <c r="CTA21" s="1235">
        <v>0.47399999999999998</v>
      </c>
      <c r="CTB21" s="1235">
        <v>0.49</v>
      </c>
      <c r="CTC21" s="47">
        <f t="shared" si="191"/>
        <v>0.47199999999999998</v>
      </c>
      <c r="CTD21" s="1235">
        <v>0.47099999999999997</v>
      </c>
      <c r="CTE21" s="1235">
        <v>0.47299999999999998</v>
      </c>
      <c r="CTF21" s="1235">
        <v>0.48</v>
      </c>
      <c r="CTG21" s="1235">
        <v>0.46800000000000003</v>
      </c>
      <c r="CTH21" s="1235">
        <v>0.47799999999999998</v>
      </c>
      <c r="CTI21" s="1235">
        <v>0.48</v>
      </c>
      <c r="CTJ21" s="1235">
        <v>0.48599999999999999</v>
      </c>
      <c r="CTK21" s="1235">
        <v>0.46300000000000002</v>
      </c>
      <c r="CTL21" s="1235">
        <v>0.48599999999999999</v>
      </c>
      <c r="CTM21" s="1266">
        <v>0.46400000000000002</v>
      </c>
      <c r="CTN21" s="1266">
        <v>0.47599999999999998</v>
      </c>
      <c r="CTO21" s="1266">
        <f t="shared" si="296"/>
        <v>0.46400000000000002</v>
      </c>
      <c r="CTP21" s="1235">
        <v>0.48699999999999999</v>
      </c>
      <c r="CTQ21" s="1235">
        <v>0.48899999999999999</v>
      </c>
      <c r="CTR21" s="1235">
        <v>0.47099999999999997</v>
      </c>
      <c r="CTS21" s="1235">
        <v>0.47799999999999998</v>
      </c>
      <c r="CTT21" s="1235">
        <v>0.46200000000000002</v>
      </c>
      <c r="CTU21" s="1235">
        <v>0.48099999999999998</v>
      </c>
      <c r="CTV21" s="1235"/>
      <c r="CTW21" s="1235"/>
      <c r="CTX21" s="1235">
        <v>0.47299999999999998</v>
      </c>
      <c r="CTY21" s="1235">
        <v>0.48</v>
      </c>
      <c r="CTZ21" s="1235">
        <v>0.46800000000000003</v>
      </c>
      <c r="CUA21" s="1235">
        <v>0.48099999999999998</v>
      </c>
      <c r="CUB21" s="1266">
        <v>0.48099999999999998</v>
      </c>
      <c r="CUC21" s="1266">
        <v>0.47599999999999998</v>
      </c>
      <c r="CUD21" s="1235">
        <f t="shared" si="193"/>
        <v>0.46400000000000002</v>
      </c>
      <c r="CUE21" s="1235">
        <v>0.48099999999999998</v>
      </c>
      <c r="CUF21" s="1235">
        <v>0.48099999999999998</v>
      </c>
      <c r="CUG21" s="1235">
        <v>0.41299999999999998</v>
      </c>
      <c r="CUH21" s="1235">
        <v>0.42199999999999999</v>
      </c>
      <c r="CUI21" s="1235"/>
      <c r="CUJ21" s="1235"/>
      <c r="CUK21" s="1235"/>
      <c r="CUL21" s="1235"/>
      <c r="CUM21" s="1235">
        <v>0.39900000000000002</v>
      </c>
      <c r="CUN21" s="1235">
        <v>0.39700000000000002</v>
      </c>
      <c r="CUO21" s="1235">
        <v>0.42199999999999999</v>
      </c>
      <c r="CUP21" s="1235">
        <v>0.47099999999999997</v>
      </c>
      <c r="CUQ21" s="1235">
        <v>0.46800000000000003</v>
      </c>
      <c r="CUR21" s="1235">
        <v>0.47799999999999998</v>
      </c>
      <c r="CUS21" s="1235">
        <v>0.40799999999999997</v>
      </c>
      <c r="CUT21" s="1235">
        <v>0.41399999999999998</v>
      </c>
      <c r="CUU21" s="1235">
        <v>0.47199999999999998</v>
      </c>
      <c r="CUV21" s="1235">
        <v>0.46800000000000003</v>
      </c>
      <c r="CUW21" s="1235">
        <v>0.40500000000000003</v>
      </c>
      <c r="CUX21" s="1235">
        <v>0.40899999999999997</v>
      </c>
      <c r="CUY21" s="1235">
        <v>0.41</v>
      </c>
      <c r="CUZ21" s="1235">
        <v>0.41199999999999998</v>
      </c>
      <c r="CVA21" s="1235">
        <v>0.47499999999999998</v>
      </c>
      <c r="CVB21" s="1235">
        <v>0.47499999999999998</v>
      </c>
      <c r="CVC21" s="1235">
        <v>0.46</v>
      </c>
      <c r="CVD21" s="1235">
        <v>0.41499999999999998</v>
      </c>
      <c r="CVE21" s="1235">
        <v>0.42599999999999999</v>
      </c>
      <c r="CVF21" s="1235">
        <v>0.42</v>
      </c>
      <c r="CVG21" s="1235">
        <v>0.41699999999999998</v>
      </c>
      <c r="CVH21" s="1235">
        <v>0.42599999999999999</v>
      </c>
      <c r="CVI21" s="1235">
        <v>0.43</v>
      </c>
      <c r="CVJ21" s="1235">
        <v>0.42399999999999999</v>
      </c>
      <c r="CVK21" s="1235">
        <v>0.439</v>
      </c>
      <c r="CVL21" s="1235">
        <v>0.42</v>
      </c>
      <c r="CVM21" s="1235">
        <v>0.432</v>
      </c>
      <c r="CVN21" s="1235">
        <v>0.48199999999999998</v>
      </c>
      <c r="CVO21" s="1235">
        <v>0.47599999999999998</v>
      </c>
      <c r="CVP21" s="1235">
        <v>0.42699999999999999</v>
      </c>
      <c r="CVQ21" s="1235">
        <v>0.438</v>
      </c>
      <c r="CVR21" s="1235">
        <v>0.435</v>
      </c>
      <c r="CVS21" s="1235">
        <v>0.43099999999999999</v>
      </c>
      <c r="CVT21" s="1237">
        <v>0.4</v>
      </c>
      <c r="CVU21" s="1237">
        <v>0.42099999999999999</v>
      </c>
      <c r="CVV21" s="1235">
        <v>0.46</v>
      </c>
      <c r="CVW21" s="1235">
        <v>0.42699999999999999</v>
      </c>
      <c r="CVX21" s="1235">
        <v>0.42799999999999999</v>
      </c>
      <c r="CVY21" s="1235"/>
      <c r="CVZ21" s="1235"/>
      <c r="CWA21" s="1235">
        <v>0.47599999999999998</v>
      </c>
      <c r="CWB21" s="1235">
        <v>0.48199999999999998</v>
      </c>
      <c r="CWC21" s="1235">
        <v>0.42099999999999999</v>
      </c>
      <c r="CWD21" s="1235">
        <v>0.42599999999999999</v>
      </c>
      <c r="CWE21" s="1235"/>
      <c r="CWF21" s="1235"/>
      <c r="CWG21" s="1235">
        <v>0.52</v>
      </c>
      <c r="CWH21" s="1235">
        <v>0.41199999999999998</v>
      </c>
      <c r="CWI21" s="1235">
        <v>0.40699999999999997</v>
      </c>
      <c r="CWJ21" s="1235">
        <v>0.41699999999999998</v>
      </c>
      <c r="CWK21" s="1235">
        <v>0.42599999999999999</v>
      </c>
      <c r="CWL21" s="1235">
        <v>0.41899999999999998</v>
      </c>
      <c r="CWM21" s="1235">
        <v>0.42199999999999999</v>
      </c>
      <c r="CWN21" s="1235">
        <v>0.41299999999999998</v>
      </c>
      <c r="CWO21" s="1235">
        <v>0.41099999999999998</v>
      </c>
      <c r="CWP21" s="1235"/>
      <c r="CWQ21" s="1235"/>
      <c r="CWR21" s="1235">
        <v>0.42</v>
      </c>
      <c r="CWS21" s="1235">
        <v>0.433</v>
      </c>
      <c r="CWT21" s="1235">
        <v>0.41599999999999998</v>
      </c>
      <c r="CWU21" s="1235">
        <v>0.41699999999999998</v>
      </c>
      <c r="CWV21" s="1235"/>
      <c r="CWW21" s="1235"/>
      <c r="CWX21" s="1235">
        <v>0.41499999999999998</v>
      </c>
      <c r="CWY21" s="1235">
        <v>0.42599999999999999</v>
      </c>
      <c r="CWZ21" s="1235"/>
      <c r="CXA21" s="1235"/>
      <c r="CXB21" s="1235">
        <v>0.41499999999999998</v>
      </c>
      <c r="CXC21" s="1235">
        <v>0.41499999999999998</v>
      </c>
      <c r="CXD21" s="1235">
        <v>0.40699999999999997</v>
      </c>
      <c r="CXE21" s="1235">
        <v>0.42199999999999999</v>
      </c>
      <c r="CXF21" s="1235">
        <v>0.42</v>
      </c>
      <c r="CXG21" s="1235">
        <v>0.42499999999999999</v>
      </c>
      <c r="CXH21" s="1235">
        <v>0.41699999999999998</v>
      </c>
      <c r="CXI21" s="1235">
        <v>0.41299999999999998</v>
      </c>
      <c r="CXJ21" s="1235">
        <v>0.40200000000000002</v>
      </c>
      <c r="CXK21" s="1235">
        <v>0.41799999999999998</v>
      </c>
      <c r="CXL21" s="1235">
        <v>0.41899999999999998</v>
      </c>
      <c r="CXM21" s="1235">
        <v>0.41799999999999998</v>
      </c>
      <c r="CXN21" s="1235">
        <v>0.43</v>
      </c>
      <c r="CXO21" s="1235">
        <v>0.432</v>
      </c>
      <c r="CXP21" s="1235">
        <v>0.432</v>
      </c>
      <c r="CXQ21" s="1235">
        <v>0.42199999999999999</v>
      </c>
      <c r="CXR21" s="1235"/>
      <c r="CXS21" s="1235"/>
      <c r="CXT21" s="1235">
        <v>0.50900000000000001</v>
      </c>
      <c r="CXU21" s="1235">
        <v>0.50700000000000001</v>
      </c>
      <c r="CXV21" s="1235"/>
      <c r="CXW21" s="1235"/>
      <c r="CXX21" s="1235">
        <v>0.51400000000000001</v>
      </c>
      <c r="CXY21" s="1235">
        <v>0.504</v>
      </c>
      <c r="CXZ21" s="1235">
        <v>0.505</v>
      </c>
      <c r="CYA21" s="1235">
        <v>0.51200000000000001</v>
      </c>
      <c r="CYB21" s="1235">
        <f t="shared" si="196"/>
        <v>0.505</v>
      </c>
      <c r="CYC21" s="1235">
        <v>0.51100000000000001</v>
      </c>
      <c r="CYD21" s="1235">
        <v>0.501</v>
      </c>
      <c r="CYE21" s="1235"/>
      <c r="CYF21" s="1235"/>
      <c r="CYG21" s="1235">
        <v>0.50700000000000001</v>
      </c>
      <c r="CYH21" s="1235">
        <v>0.51200000000000001</v>
      </c>
      <c r="CYI21" s="1235"/>
      <c r="CYJ21" s="1235"/>
      <c r="CYK21" s="1235">
        <v>0.502</v>
      </c>
      <c r="CYL21" s="1235">
        <v>0.50900000000000001</v>
      </c>
      <c r="CYM21" s="1235"/>
      <c r="CYN21" s="1235"/>
      <c r="CYO21" s="1235">
        <v>0.51500000000000001</v>
      </c>
      <c r="CYP21" s="1235">
        <v>0.496</v>
      </c>
      <c r="CYQ21" s="1235"/>
      <c r="CYR21" s="1235"/>
      <c r="CYS21" s="1237">
        <v>0.50800000000000001</v>
      </c>
      <c r="CYT21" s="1237">
        <v>0.51600000000000001</v>
      </c>
      <c r="CYU21" s="1237">
        <f t="shared" si="297"/>
        <v>0.505</v>
      </c>
      <c r="CYV21" s="1237"/>
      <c r="CYW21" s="1237"/>
      <c r="CYX21" s="1237">
        <v>0.50700000000000001</v>
      </c>
      <c r="CYY21" s="1237">
        <v>0.51600000000000001</v>
      </c>
      <c r="CYZ21" s="1237"/>
      <c r="CZA21" s="1237"/>
      <c r="CZB21" s="1237">
        <v>0.51500000000000001</v>
      </c>
      <c r="CZC21" s="1237">
        <v>0.503</v>
      </c>
      <c r="CZD21" s="1237"/>
      <c r="CZE21" s="1237"/>
      <c r="CZF21" s="1237">
        <v>0.499</v>
      </c>
      <c r="CZG21" s="1237">
        <v>0.50900000000000001</v>
      </c>
      <c r="CZH21" s="1237">
        <v>0.499</v>
      </c>
      <c r="CZI21" s="1237">
        <v>0.51300000000000001</v>
      </c>
      <c r="CZJ21" s="1237"/>
      <c r="CZK21" s="1237"/>
      <c r="CZL21" s="1237"/>
      <c r="CZM21" s="1237"/>
      <c r="CZN21" s="1235">
        <v>0.502</v>
      </c>
      <c r="CZO21" s="1235">
        <v>0.51</v>
      </c>
      <c r="CZP21" s="1235">
        <f t="shared" si="198"/>
        <v>0.505</v>
      </c>
      <c r="CZQ21" s="1235">
        <v>0.502</v>
      </c>
      <c r="CZR21" s="1235">
        <v>0.51900000000000002</v>
      </c>
      <c r="CZS21" s="1235"/>
      <c r="CZT21" s="1235"/>
      <c r="CZU21" s="1235"/>
      <c r="CZV21" s="1235"/>
      <c r="CZW21" s="1235">
        <v>0.51200000000000001</v>
      </c>
      <c r="CZX21" s="1235">
        <v>0.51300000000000001</v>
      </c>
      <c r="CZY21" s="1235"/>
      <c r="CZZ21" s="1237"/>
      <c r="DAA21" s="1237"/>
      <c r="DAB21" s="1237"/>
      <c r="DAC21" s="1235">
        <v>0.51100000000000001</v>
      </c>
      <c r="DAD21" s="1235">
        <v>0.51700000000000002</v>
      </c>
      <c r="DAE21" s="1235"/>
      <c r="DAF21" s="1235"/>
      <c r="DAG21" s="1235">
        <v>0.51400000000000001</v>
      </c>
      <c r="DAH21" s="1235">
        <v>0.51900000000000002</v>
      </c>
      <c r="DAI21" s="1235">
        <v>0.51100000000000001</v>
      </c>
      <c r="DAJ21" s="1235">
        <v>0.51300000000000001</v>
      </c>
      <c r="DAK21" s="1235"/>
      <c r="DAL21" s="1235"/>
      <c r="DAM21" s="1235">
        <v>0.51700000000000002</v>
      </c>
      <c r="DAN21" s="1235">
        <v>0.51300000000000001</v>
      </c>
      <c r="DAO21" s="1235">
        <f t="shared" si="199"/>
        <v>0.505</v>
      </c>
      <c r="DAP21" s="1235">
        <v>0.51</v>
      </c>
      <c r="DAQ21" s="1235">
        <v>0.52300000000000002</v>
      </c>
      <c r="DAR21" s="1235"/>
      <c r="DAS21" s="1235"/>
      <c r="DAT21" s="1235">
        <v>0.50700000000000001</v>
      </c>
      <c r="DAU21" s="1235">
        <v>0.51200000000000001</v>
      </c>
      <c r="DAV21" s="1235">
        <v>0.50600000000000001</v>
      </c>
      <c r="DAW21" s="1235">
        <v>0.51800000000000002</v>
      </c>
      <c r="DAX21" s="1235">
        <f t="shared" si="200"/>
        <v>0.505</v>
      </c>
      <c r="DAY21" s="1235"/>
      <c r="DAZ21" s="1235"/>
      <c r="DBA21" s="1235">
        <v>0.50700000000000001</v>
      </c>
      <c r="DBB21" s="1235">
        <v>0.51200000000000001</v>
      </c>
      <c r="DBC21" s="1235"/>
      <c r="DBD21" s="1235"/>
      <c r="DBE21" s="1235">
        <v>0.51600000000000001</v>
      </c>
      <c r="DBF21" s="1235">
        <v>0.52400000000000002</v>
      </c>
      <c r="DBG21" s="1235">
        <v>0.50900000000000001</v>
      </c>
      <c r="DBH21" s="1235">
        <v>0.50700000000000001</v>
      </c>
      <c r="DBI21" s="1235"/>
      <c r="DBJ21" s="1235"/>
      <c r="DBK21" s="1235"/>
      <c r="DBL21" s="1235"/>
      <c r="DBM21" s="1235">
        <v>0.502</v>
      </c>
      <c r="DBN21" s="1235">
        <v>0.51600000000000001</v>
      </c>
      <c r="DBO21" s="1235">
        <f t="shared" si="201"/>
        <v>0.505</v>
      </c>
      <c r="DBP21" s="1235">
        <v>0.51400000000000001</v>
      </c>
      <c r="DBQ21" s="1235">
        <v>0.51700000000000002</v>
      </c>
      <c r="DBR21" s="1235">
        <v>0.51700000000000002</v>
      </c>
      <c r="DBS21" s="1235">
        <v>0.51800000000000002</v>
      </c>
      <c r="DBT21" s="1235">
        <v>0.52300000000000002</v>
      </c>
      <c r="DBU21" s="1235">
        <v>0.53800000000000003</v>
      </c>
      <c r="DBV21" s="1235">
        <v>0.51400000000000001</v>
      </c>
      <c r="DBW21" s="1235">
        <v>0.51400000000000001</v>
      </c>
      <c r="DBX21" s="1235"/>
      <c r="DBY21" s="1235"/>
      <c r="DBZ21" s="1235">
        <v>0.51</v>
      </c>
      <c r="DCA21" s="1235">
        <v>0.52300000000000002</v>
      </c>
      <c r="DCB21" s="1235"/>
      <c r="DCC21" s="1235"/>
      <c r="DCD21" s="1235">
        <v>0.51300000000000001</v>
      </c>
      <c r="DCE21" s="1235">
        <v>0.52600000000000002</v>
      </c>
      <c r="DCF21" s="1235">
        <v>0.51600000000000001</v>
      </c>
      <c r="DCG21" s="1235">
        <f t="shared" si="250"/>
        <v>0.505</v>
      </c>
      <c r="DCH21" s="1235"/>
      <c r="DCI21" s="1235"/>
      <c r="DCJ21" s="1235"/>
      <c r="DCK21" s="1235"/>
      <c r="DCL21" s="1235"/>
      <c r="DCM21" s="1235"/>
      <c r="DCN21" s="1235"/>
      <c r="DCO21" s="1235"/>
      <c r="DCP21" s="6">
        <f t="shared" si="251"/>
        <v>-1</v>
      </c>
      <c r="DCQ21" s="6">
        <f t="shared" si="252"/>
        <v>-1</v>
      </c>
      <c r="DCR21" s="1224">
        <f t="shared" si="202"/>
        <v>-9.0517241379310415E-2</v>
      </c>
      <c r="DCS21" s="1300">
        <v>0.45</v>
      </c>
      <c r="DCT21" s="1235">
        <v>0.40400000000000003</v>
      </c>
      <c r="DCU21" s="1235">
        <v>0.38400000000000001</v>
      </c>
      <c r="DCV21" s="1235">
        <v>0.375</v>
      </c>
      <c r="DCW21" s="1235">
        <v>0.38100000000000001</v>
      </c>
      <c r="DCX21" s="1235">
        <v>0.375</v>
      </c>
      <c r="DCY21" s="1235">
        <v>0.46500000000000002</v>
      </c>
      <c r="DCZ21" s="1235">
        <v>0.40400000000000003</v>
      </c>
      <c r="DDA21" s="1235">
        <v>0.38500000000000001</v>
      </c>
      <c r="DDB21" s="1237">
        <v>0.372</v>
      </c>
      <c r="DDC21" s="1235">
        <v>0.45</v>
      </c>
      <c r="DDD21" s="1235">
        <v>0.375</v>
      </c>
      <c r="DDE21" s="1235"/>
      <c r="DDF21" s="1235">
        <v>0.46100000000000002</v>
      </c>
      <c r="DDG21" s="1235">
        <v>0.38</v>
      </c>
      <c r="DDH21" s="1235"/>
      <c r="DDI21" s="1235">
        <f t="shared" si="303"/>
        <v>0.38</v>
      </c>
      <c r="DDJ21" s="1235">
        <v>0.45</v>
      </c>
      <c r="DDK21" s="1235">
        <v>0.39100000000000001</v>
      </c>
      <c r="DDL21" s="1235">
        <v>0.379</v>
      </c>
      <c r="DDM21" s="1235">
        <v>0.46200000000000002</v>
      </c>
      <c r="DDN21" s="1235">
        <v>0.36599999999999999</v>
      </c>
      <c r="DDO21" s="1235">
        <v>0.4</v>
      </c>
      <c r="DDP21" s="1235">
        <v>0.36</v>
      </c>
      <c r="DDQ21" s="1235"/>
      <c r="DDR21" s="1235">
        <v>0.36399999999999999</v>
      </c>
      <c r="DDS21" s="1235">
        <v>0.46100000000000002</v>
      </c>
      <c r="DDT21" s="1235">
        <v>0.46200000000000002</v>
      </c>
      <c r="DDU21" s="1235">
        <v>0.36899999999999999</v>
      </c>
      <c r="DDV21" s="1235"/>
      <c r="DDW21" s="1235">
        <v>0.371</v>
      </c>
      <c r="DDX21" s="1235">
        <v>0.46800000000000003</v>
      </c>
      <c r="DDY21" s="1235">
        <v>0.36599999999999999</v>
      </c>
      <c r="DDZ21" s="1235">
        <v>0.46</v>
      </c>
      <c r="DEA21" s="1235"/>
      <c r="DEB21" s="1235">
        <v>0.36199999999999999</v>
      </c>
      <c r="DEC21" s="1235">
        <v>0.46300000000000002</v>
      </c>
      <c r="DED21" s="1235"/>
      <c r="DEE21" s="1235"/>
      <c r="DEF21" s="1235">
        <v>0.46700000000000003</v>
      </c>
      <c r="DEG21" s="1235">
        <v>0.35599999999999998</v>
      </c>
      <c r="DEH21" s="1235"/>
      <c r="DEI21" s="1235"/>
      <c r="DEJ21" s="1235">
        <v>0.372</v>
      </c>
      <c r="DEK21" s="1235">
        <v>0.46800000000000003</v>
      </c>
      <c r="DEL21" s="1235"/>
      <c r="DEM21" s="1235"/>
      <c r="DEN21" s="1235">
        <v>0.46300000000000002</v>
      </c>
      <c r="DEO21" s="1235">
        <v>0.36799999999999999</v>
      </c>
      <c r="DEP21" s="1235">
        <v>0.36099999999999999</v>
      </c>
      <c r="DEQ21" s="1235">
        <v>0.46200000000000002</v>
      </c>
      <c r="DER21" s="1235">
        <v>0.375</v>
      </c>
      <c r="DES21" s="1235">
        <v>0.46300000000000002</v>
      </c>
      <c r="DET21" s="1235"/>
      <c r="DEU21" s="1235"/>
      <c r="DEV21" s="1235">
        <v>0.36</v>
      </c>
      <c r="DEW21" s="1235">
        <v>0.46899999999999997</v>
      </c>
      <c r="DEX21" s="1235"/>
      <c r="DEY21" s="1235"/>
      <c r="DEZ21" s="1235">
        <v>0.47099999999999997</v>
      </c>
      <c r="DFA21" s="1235">
        <v>0.439</v>
      </c>
      <c r="DFB21" s="1235"/>
      <c r="DFC21" s="1235"/>
      <c r="DFD21" s="1235">
        <v>0.46200000000000002</v>
      </c>
      <c r="DFE21" s="1235">
        <v>0.442</v>
      </c>
      <c r="DFF21" s="1235">
        <v>0.46500000000000002</v>
      </c>
      <c r="DFG21" s="1235">
        <f t="shared" si="204"/>
        <v>0.45</v>
      </c>
      <c r="DFH21" s="1235"/>
      <c r="DFI21" s="1235">
        <v>0.45</v>
      </c>
      <c r="DFJ21" s="1235"/>
      <c r="DFK21" s="1235"/>
      <c r="DFL21" s="1235">
        <v>0.435</v>
      </c>
      <c r="DFM21" s="1235"/>
      <c r="DFN21" s="1235"/>
      <c r="DFO21" s="1235">
        <v>0.441</v>
      </c>
      <c r="DFP21" s="1235"/>
      <c r="DFQ21" s="1235"/>
      <c r="DFR21" s="1235">
        <v>0.45</v>
      </c>
      <c r="DFS21" s="1235"/>
      <c r="DFT21" s="1235"/>
      <c r="DFU21" s="1237">
        <v>0.46300000000000002</v>
      </c>
      <c r="DFV21" s="1237">
        <v>0.44</v>
      </c>
      <c r="DFW21" s="1237">
        <f t="shared" si="304"/>
        <v>0.45</v>
      </c>
      <c r="DFX21" s="1237">
        <f t="shared" si="305"/>
        <v>0.44</v>
      </c>
      <c r="DFY21" s="1237"/>
      <c r="DFZ21" s="1237"/>
      <c r="DGA21" s="1237">
        <v>0.45600000000000002</v>
      </c>
      <c r="DGB21" s="1237"/>
      <c r="DGC21" s="1237">
        <v>0.45100000000000001</v>
      </c>
      <c r="DGD21" s="1237"/>
      <c r="DGE21" s="1237">
        <v>0.44700000000000001</v>
      </c>
      <c r="DGF21" s="1237">
        <v>0.44</v>
      </c>
      <c r="DGG21" s="1237"/>
      <c r="DGH21" s="1237"/>
      <c r="DGI21" s="1237"/>
      <c r="DGJ21" s="1237"/>
      <c r="DGK21" s="1237">
        <v>0.442</v>
      </c>
      <c r="DGL21" s="1237">
        <v>0.47</v>
      </c>
      <c r="DGM21" s="1237">
        <f t="shared" si="207"/>
        <v>0.45</v>
      </c>
      <c r="DGN21" s="1237">
        <f t="shared" si="208"/>
        <v>0.44</v>
      </c>
      <c r="DGO21" s="1235">
        <v>0.45200000000000001</v>
      </c>
      <c r="DGP21" s="1237"/>
      <c r="DGQ21" s="6">
        <f t="shared" si="209"/>
        <v>4.4444444444444479E-3</v>
      </c>
      <c r="DGR21" s="1235"/>
      <c r="DGS21" s="1235">
        <v>0.44800000000000001</v>
      </c>
      <c r="DGT21" s="1237"/>
      <c r="DGU21" s="1237"/>
      <c r="DGV21" s="1235">
        <v>0.45200000000000001</v>
      </c>
      <c r="DGW21" s="1235"/>
      <c r="DGX21" s="1235">
        <v>0.45800000000000002</v>
      </c>
      <c r="DGY21" s="1235">
        <v>0.45100000000000001</v>
      </c>
      <c r="DGZ21" s="1235"/>
      <c r="DHA21" s="1235">
        <v>0.44600000000000001</v>
      </c>
      <c r="DHB21" s="1235">
        <f t="shared" si="210"/>
        <v>0.44</v>
      </c>
      <c r="DHC21" s="1235">
        <v>0.45200000000000001</v>
      </c>
      <c r="DHD21" s="1235"/>
      <c r="DHE21" s="1235">
        <v>0.44500000000000001</v>
      </c>
      <c r="DHF21" s="1235">
        <v>0.45</v>
      </c>
      <c r="DHG21" s="1235">
        <v>0.443</v>
      </c>
      <c r="DHH21" s="1235">
        <v>0.441</v>
      </c>
      <c r="DHI21" s="1235">
        <v>0.44800000000000001</v>
      </c>
      <c r="DHJ21" s="1235">
        <v>0.45</v>
      </c>
      <c r="DHK21" s="1235">
        <f t="shared" si="211"/>
        <v>0.44</v>
      </c>
      <c r="DHL21" s="1235"/>
      <c r="DHM21" s="1235"/>
      <c r="DHN21" s="1235">
        <v>0.44800000000000001</v>
      </c>
      <c r="DHO21" s="1235">
        <v>0.45600000000000002</v>
      </c>
      <c r="DHP21" s="1235"/>
      <c r="DHQ21" s="1235"/>
      <c r="DHR21" s="1235">
        <v>0.442</v>
      </c>
      <c r="DHS21" s="1235">
        <f t="shared" si="212"/>
        <v>0.44</v>
      </c>
      <c r="DHT21" s="1235">
        <v>0.45100000000000001</v>
      </c>
      <c r="DHU21" s="1235">
        <v>0.46300000000000002</v>
      </c>
      <c r="DHV21" s="1235">
        <v>0.45400000000000001</v>
      </c>
      <c r="DHW21" s="1235">
        <v>0.45100000000000001</v>
      </c>
      <c r="DHX21" s="1235"/>
      <c r="DHY21" s="1235">
        <v>0.46300000000000002</v>
      </c>
      <c r="DHZ21" s="1235"/>
      <c r="DIA21" s="1235">
        <v>0.45900000000000002</v>
      </c>
      <c r="DIB21" s="1235">
        <v>0.442</v>
      </c>
      <c r="DIC21" s="1235">
        <f t="shared" si="253"/>
        <v>0.44</v>
      </c>
      <c r="DID21" s="1235"/>
      <c r="DIE21" s="1235"/>
      <c r="DIF21" s="1235"/>
      <c r="DIG21" s="1235"/>
      <c r="DIH21" s="6">
        <f t="shared" si="213"/>
        <v>-1</v>
      </c>
      <c r="DII21" s="1284">
        <v>0.33400000000000002</v>
      </c>
      <c r="DIJ21" s="1235">
        <v>0.29099999999999998</v>
      </c>
      <c r="DIK21" s="1235">
        <v>0.28399999999999997</v>
      </c>
      <c r="DIL21" s="1235">
        <v>0.27700000000000002</v>
      </c>
      <c r="DIM21" s="1235">
        <v>0.33600000000000002</v>
      </c>
      <c r="DIN21" s="1235">
        <v>0.27</v>
      </c>
      <c r="DIO21" s="1235">
        <v>0.27400000000000002</v>
      </c>
      <c r="DIP21" s="1235">
        <v>0.33</v>
      </c>
      <c r="DIQ21" s="1235">
        <v>0.27200000000000002</v>
      </c>
      <c r="DIR21" s="1235"/>
      <c r="DIS21" s="1235">
        <v>0.33600000000000002</v>
      </c>
      <c r="DIT21" s="1235"/>
      <c r="DIU21" s="1235">
        <f t="shared" si="306"/>
        <v>0.33</v>
      </c>
      <c r="DIV21" s="1235">
        <v>0.33400000000000002</v>
      </c>
      <c r="DIW21" s="1235">
        <v>0.27600000000000002</v>
      </c>
      <c r="DIX21" s="1235">
        <v>0.29699999999999999</v>
      </c>
      <c r="DIY21" s="1235">
        <v>0.33200000000000002</v>
      </c>
      <c r="DIZ21" s="1235">
        <v>0.29399999999999998</v>
      </c>
      <c r="DJA21" s="1235">
        <v>0.28399999999999997</v>
      </c>
      <c r="DJB21" s="1235">
        <v>0.27400000000000002</v>
      </c>
      <c r="DJC21" s="1235"/>
      <c r="DJD21" s="1235">
        <v>0.28499999999999998</v>
      </c>
      <c r="DJE21" s="1235">
        <v>0.33300000000000002</v>
      </c>
      <c r="DJF21" s="1235">
        <v>0.33100000000000002</v>
      </c>
      <c r="DJG21" s="1235">
        <v>0.29199999999999998</v>
      </c>
      <c r="DJH21" s="1235"/>
      <c r="DJI21" s="1235">
        <v>0.27800000000000002</v>
      </c>
      <c r="DJJ21" s="1235">
        <v>0.32800000000000001</v>
      </c>
      <c r="DJK21" s="1235">
        <v>0.27500000000000002</v>
      </c>
      <c r="DJL21" s="1235">
        <v>0.33400000000000002</v>
      </c>
      <c r="DJM21" s="1235"/>
      <c r="DJN21" s="1235">
        <v>0.26900000000000002</v>
      </c>
      <c r="DJO21" s="1235">
        <v>0.32800000000000001</v>
      </c>
      <c r="DJP21" s="1235"/>
      <c r="DJQ21" s="1235"/>
      <c r="DJR21" s="1235">
        <v>0.33100000000000002</v>
      </c>
      <c r="DJS21" s="1235">
        <v>0.27100000000000002</v>
      </c>
      <c r="DJT21" s="1235"/>
      <c r="DJU21" s="1235"/>
      <c r="DJV21" s="1235">
        <v>0.27500000000000002</v>
      </c>
      <c r="DJW21" s="1235">
        <v>0.33600000000000002</v>
      </c>
      <c r="DJX21" s="1235"/>
      <c r="DJY21" s="1235"/>
      <c r="DJZ21" s="1235">
        <v>0.33400000000000002</v>
      </c>
      <c r="DKA21" s="1235">
        <v>0.27800000000000002</v>
      </c>
      <c r="DKB21" s="1235">
        <v>0.33200000000000002</v>
      </c>
      <c r="DKC21" s="1235">
        <v>0.29699999999999999</v>
      </c>
      <c r="DKD21" s="1235">
        <v>0.34</v>
      </c>
      <c r="DKE21" s="1235">
        <v>0.29499999999999998</v>
      </c>
      <c r="DKF21" s="1235"/>
      <c r="DKG21" s="1235"/>
      <c r="DKH21" s="1235">
        <v>0.27300000000000002</v>
      </c>
      <c r="DKI21" s="1235">
        <v>0.33100000000000002</v>
      </c>
      <c r="DKJ21" s="1235"/>
      <c r="DKK21" s="1235"/>
      <c r="DKL21" s="1235">
        <v>0.33900000000000002</v>
      </c>
      <c r="DKM21" s="1235">
        <v>0.32700000000000001</v>
      </c>
      <c r="DKN21" s="1235"/>
      <c r="DKO21" s="1235"/>
      <c r="DKP21" s="1235">
        <v>0.33200000000000002</v>
      </c>
      <c r="DKQ21" s="1235">
        <v>0.33400000000000002</v>
      </c>
      <c r="DKR21" s="1235">
        <v>0.33300000000000002</v>
      </c>
      <c r="DKS21" s="1235">
        <f t="shared" si="216"/>
        <v>0.33300000000000002</v>
      </c>
      <c r="DKT21" s="1235"/>
      <c r="DKU21" s="1235">
        <v>0.34499999999999997</v>
      </c>
      <c r="DKV21" s="1235"/>
      <c r="DKW21" s="1235"/>
      <c r="DKX21" s="1235">
        <v>0.33700000000000002</v>
      </c>
      <c r="DKY21" s="1235"/>
      <c r="DKZ21" s="1235"/>
      <c r="DLA21" s="1235">
        <v>0.33700000000000002</v>
      </c>
      <c r="DLB21" s="1235"/>
      <c r="DLC21" s="1235"/>
      <c r="DLD21" s="1235">
        <v>0.34100000000000003</v>
      </c>
      <c r="DLE21" s="1235"/>
      <c r="DLF21" s="1235"/>
      <c r="DLG21" s="1237">
        <v>0.33300000000000002</v>
      </c>
      <c r="DLH21" s="1237">
        <v>0.33100000000000002</v>
      </c>
      <c r="DLI21" s="1237">
        <f t="shared" si="217"/>
        <v>0.33300000000000002</v>
      </c>
      <c r="DLJ21" s="1237">
        <f t="shared" si="307"/>
        <v>0.33100000000000002</v>
      </c>
      <c r="DLK21" s="1237"/>
      <c r="DLL21" s="1237"/>
      <c r="DLM21" s="1237">
        <v>0.33200000000000002</v>
      </c>
      <c r="DLN21" s="1237"/>
      <c r="DLO21" s="1237">
        <v>0.33100000000000002</v>
      </c>
      <c r="DLP21" s="1237"/>
      <c r="DLQ21" s="1237">
        <v>0.34499999999999997</v>
      </c>
      <c r="DLR21" s="1237">
        <v>0.34300000000000003</v>
      </c>
      <c r="DLS21" s="1237"/>
      <c r="DLT21" s="1237"/>
      <c r="DLU21" s="1237"/>
      <c r="DLV21" s="1237">
        <v>0.32600000000000001</v>
      </c>
      <c r="DLW21" s="1235">
        <v>0.33500000000000002</v>
      </c>
      <c r="DLX21" s="1235">
        <f t="shared" si="219"/>
        <v>0.32600000000000001</v>
      </c>
      <c r="DLY21" s="1235">
        <f t="shared" si="220"/>
        <v>0.33100000000000002</v>
      </c>
      <c r="DLZ21" s="1235">
        <v>0.33100000000000002</v>
      </c>
      <c r="DMA21" s="1235"/>
      <c r="DMB21" s="6">
        <f t="shared" si="221"/>
        <v>1.5337423312883449E-2</v>
      </c>
      <c r="DMC21" s="1235"/>
      <c r="DMD21" s="1235">
        <v>0.34499999999999997</v>
      </c>
      <c r="DME21" s="1237"/>
      <c r="DMF21" s="1237"/>
      <c r="DMG21" s="1235">
        <v>0.34499999999999997</v>
      </c>
      <c r="DMH21" s="1235"/>
      <c r="DMI21" s="1235">
        <v>0.34599999999999997</v>
      </c>
      <c r="DMJ21" s="1235">
        <v>0.34399999999999997</v>
      </c>
      <c r="DMK21" s="1235"/>
      <c r="DML21" s="1235">
        <v>0.34799999999999998</v>
      </c>
      <c r="DMM21" s="1235">
        <f t="shared" si="222"/>
        <v>0.33100000000000002</v>
      </c>
      <c r="DMN21" s="1235">
        <v>0.34</v>
      </c>
      <c r="DMO21" s="1235"/>
      <c r="DMP21" s="1235">
        <v>0.33200000000000002</v>
      </c>
      <c r="DMQ21" s="1235">
        <v>0.33400000000000002</v>
      </c>
      <c r="DMR21" s="1235">
        <f t="shared" si="223"/>
        <v>0.33100000000000002</v>
      </c>
      <c r="DMS21" s="1235"/>
      <c r="DMT21" s="1235"/>
      <c r="DMU21" s="1235">
        <v>0.33600000000000002</v>
      </c>
      <c r="DMV21" s="1235">
        <v>0.34300000000000003</v>
      </c>
      <c r="DMW21" s="1235"/>
      <c r="DMX21" s="1235"/>
      <c r="DMY21" s="1235">
        <v>0.33800000000000002</v>
      </c>
      <c r="DMZ21" s="1235">
        <f t="shared" si="224"/>
        <v>0.33100000000000002</v>
      </c>
      <c r="DNA21" s="1235">
        <v>0.34200000000000003</v>
      </c>
      <c r="DNB21" s="1235">
        <v>0.33900000000000002</v>
      </c>
      <c r="DNC21" s="1235">
        <v>0.35599999999999998</v>
      </c>
      <c r="DND21" s="1235">
        <v>0.33800000000000002</v>
      </c>
      <c r="DNE21" s="1235"/>
      <c r="DNF21" s="1235">
        <v>0.34699999999999998</v>
      </c>
      <c r="DNG21" s="1235"/>
      <c r="DNH21" s="1235">
        <v>0.34499999999999997</v>
      </c>
      <c r="DNI21" s="1235">
        <v>0.33800000000000002</v>
      </c>
      <c r="DNJ21" s="1235">
        <f t="shared" si="254"/>
        <v>0.33100000000000002</v>
      </c>
      <c r="DNK21" s="1235"/>
      <c r="DNL21" s="1235"/>
      <c r="DNM21" s="1235"/>
      <c r="DNN21" s="1235"/>
      <c r="DNO21" s="6">
        <f t="shared" si="255"/>
        <v>-1</v>
      </c>
      <c r="DNP21" s="1284">
        <v>0.46</v>
      </c>
      <c r="DNQ21" s="1235">
        <v>0.5</v>
      </c>
      <c r="DNR21" s="1235">
        <v>0.49299999999999999</v>
      </c>
      <c r="DNS21" s="1235"/>
      <c r="DNT21" s="1235"/>
      <c r="DNU21" s="1235"/>
      <c r="DNV21" s="1237">
        <v>0.52</v>
      </c>
      <c r="DNW21" s="1235">
        <v>0.45700000000000002</v>
      </c>
      <c r="DNX21" s="1235">
        <v>0.46300000000000002</v>
      </c>
      <c r="DNY21" s="1235">
        <v>0.46500000000000002</v>
      </c>
      <c r="DNZ21" s="1235">
        <v>0.44500000000000001</v>
      </c>
      <c r="DOA21" s="1235"/>
      <c r="DOB21" s="1235">
        <v>0.44700000000000001</v>
      </c>
      <c r="DOC21" s="1235">
        <v>0.44700000000000001</v>
      </c>
      <c r="DOD21" s="1235"/>
      <c r="DOE21" s="1235">
        <v>0.44800000000000001</v>
      </c>
      <c r="DOF21" s="1235"/>
      <c r="DOG21" s="1235">
        <v>0.44400000000000001</v>
      </c>
      <c r="DOH21" s="1235">
        <v>0.441</v>
      </c>
      <c r="DOI21" s="1235">
        <v>0.44700000000000001</v>
      </c>
      <c r="DOJ21" s="1235">
        <v>0.44500000000000001</v>
      </c>
      <c r="DOK21" s="1235">
        <v>0.439</v>
      </c>
      <c r="DOL21" s="1235">
        <v>0.443</v>
      </c>
      <c r="DOM21" s="1235">
        <v>0.45200000000000001</v>
      </c>
      <c r="DON21" s="1235">
        <v>0.46200000000000002</v>
      </c>
      <c r="DOO21" s="1235"/>
      <c r="DOP21" s="1235">
        <v>0.52600000000000002</v>
      </c>
      <c r="DOQ21" s="1235"/>
      <c r="DOR21" s="1235">
        <v>0.53900000000000003</v>
      </c>
      <c r="DOS21" s="1235">
        <v>0.53700000000000003</v>
      </c>
      <c r="DOT21" s="1235">
        <f t="shared" si="226"/>
        <v>0.52</v>
      </c>
      <c r="DOU21" s="1235">
        <v>0.54600000000000004</v>
      </c>
      <c r="DOV21" s="1235"/>
      <c r="DOW21" s="1235"/>
      <c r="DOX21" s="1235"/>
      <c r="DOY21" s="1235"/>
      <c r="DOZ21" s="1235">
        <v>0.53900000000000003</v>
      </c>
      <c r="DPA21" s="1235"/>
      <c r="DPB21" s="1235">
        <v>0.53600000000000003</v>
      </c>
      <c r="DPC21" s="1235"/>
      <c r="DPD21" s="1235">
        <v>0.54300000000000004</v>
      </c>
      <c r="DPE21" s="1235"/>
      <c r="DPF21" s="1237">
        <v>0.54300000000000004</v>
      </c>
      <c r="DPG21" s="1237">
        <f t="shared" si="227"/>
        <v>0.52</v>
      </c>
      <c r="DPH21" s="1237"/>
      <c r="DPI21" s="1237">
        <v>0.53100000000000003</v>
      </c>
      <c r="DPJ21" s="1237"/>
      <c r="DPK21" s="1237">
        <v>0.53500000000000003</v>
      </c>
      <c r="DPL21" s="1237"/>
      <c r="DPM21" s="1237">
        <v>0.54300000000000004</v>
      </c>
      <c r="DPN21" s="1237">
        <v>0.52100000000000002</v>
      </c>
      <c r="DPO21" s="1237"/>
      <c r="DPP21" s="1237"/>
      <c r="DPQ21" s="1235">
        <v>0.54600000000000004</v>
      </c>
      <c r="DPR21" s="1235">
        <f t="shared" si="228"/>
        <v>0.52</v>
      </c>
      <c r="DPS21" s="1235">
        <v>0.55400000000000005</v>
      </c>
      <c r="DPT21" s="1235"/>
      <c r="DPU21" s="1235"/>
      <c r="DPV21" s="1235">
        <v>0.56299999999999994</v>
      </c>
      <c r="DPW21" s="1235"/>
      <c r="DPX21" s="1235"/>
      <c r="DPY21" s="1235">
        <v>0.54700000000000004</v>
      </c>
      <c r="DPZ21" s="1235"/>
      <c r="DQA21" s="1235">
        <v>0.54900000000000004</v>
      </c>
      <c r="DQB21" s="1235">
        <v>0.55100000000000005</v>
      </c>
      <c r="DQC21" s="1235"/>
      <c r="DQD21" s="1235">
        <v>0.54800000000000004</v>
      </c>
      <c r="DQE21" s="1235">
        <f t="shared" si="229"/>
        <v>0.52</v>
      </c>
      <c r="DQF21" s="1235">
        <v>0.54200000000000004</v>
      </c>
      <c r="DQG21" s="1235"/>
      <c r="DQH21" s="1235">
        <v>0.53600000000000003</v>
      </c>
      <c r="DQI21" s="1235">
        <v>0.54</v>
      </c>
      <c r="DQJ21" s="1235">
        <f t="shared" si="230"/>
        <v>0.52</v>
      </c>
      <c r="DQK21" s="1235"/>
      <c r="DQL21" s="1235"/>
      <c r="DQM21" s="1235">
        <v>0.54300000000000004</v>
      </c>
      <c r="DQN21" s="1235">
        <v>0.53600000000000003</v>
      </c>
      <c r="DQO21" s="1235"/>
      <c r="DQP21" s="1235"/>
      <c r="DQQ21" s="1235">
        <v>0.54200000000000004</v>
      </c>
      <c r="DQR21" s="1235">
        <f t="shared" si="231"/>
        <v>0.52</v>
      </c>
      <c r="DQS21" s="1235">
        <v>0.54900000000000004</v>
      </c>
      <c r="DQT21" s="1235">
        <v>0.54700000000000004</v>
      </c>
      <c r="DQU21" s="1235">
        <v>0.55100000000000005</v>
      </c>
      <c r="DQV21" s="1235">
        <v>0.54800000000000004</v>
      </c>
      <c r="DQW21" s="1235"/>
      <c r="DQX21" s="1235">
        <v>0.55000000000000004</v>
      </c>
      <c r="DQY21" s="1235"/>
      <c r="DQZ21" s="1235">
        <v>0.53800000000000003</v>
      </c>
      <c r="DRA21" s="1235">
        <v>0.54200000000000004</v>
      </c>
      <c r="DRB21" s="1235">
        <f t="shared" si="256"/>
        <v>0.52</v>
      </c>
      <c r="DRC21" s="1235"/>
      <c r="DRD21" s="1235"/>
      <c r="DRE21" s="1235"/>
      <c r="DRF21" s="1235"/>
      <c r="DRG21" s="6">
        <f t="shared" si="257"/>
        <v>-1</v>
      </c>
      <c r="DRH21" s="680" t="s">
        <v>1214</v>
      </c>
      <c r="DRI21" s="1205"/>
      <c r="DRJ21" s="1277" t="s">
        <v>1215</v>
      </c>
      <c r="DRK21" s="47"/>
      <c r="DRL21" s="47" t="str">
        <f t="shared" si="232"/>
        <v>2. Within 10% deviation from baseline</v>
      </c>
      <c r="DRM21" s="102" t="str">
        <f t="shared" si="233"/>
        <v>2. Within 10% deviation from baseline</v>
      </c>
      <c r="DRN21" s="47" t="str">
        <f t="shared" si="234"/>
        <v>3. Missing baseline</v>
      </c>
      <c r="DRO21" s="102" t="str">
        <f t="shared" si="235"/>
        <v>2. Within 10% deviation from baseline</v>
      </c>
      <c r="DRP21" s="47" t="str">
        <f t="shared" si="236"/>
        <v xml:space="preserve">1. Better than baseline </v>
      </c>
      <c r="DRQ21" s="77" t="str">
        <f t="shared" si="237"/>
        <v>2. Within 10% deviation from baseline</v>
      </c>
      <c r="DRR21" s="77" t="str">
        <f t="shared" si="238"/>
        <v>2. Within 10% deviation from baseline</v>
      </c>
      <c r="DRS21" s="47" t="str">
        <f t="shared" si="239"/>
        <v>3. Missing baseline</v>
      </c>
      <c r="DRT21" s="47" t="str">
        <f t="shared" si="240"/>
        <v xml:space="preserve">1. Better than baseline </v>
      </c>
      <c r="DRU21" s="47" t="str">
        <f t="shared" si="241"/>
        <v xml:space="preserve">1. Better than baseline </v>
      </c>
      <c r="DRV21" s="47" t="str">
        <f t="shared" si="242"/>
        <v xml:space="preserve">1. Better than baseline </v>
      </c>
      <c r="DRW21" s="47" t="str">
        <f t="shared" si="243"/>
        <v xml:space="preserve">1. Better than baseline </v>
      </c>
      <c r="DRX21" s="47" t="str">
        <f t="shared" si="244"/>
        <v xml:space="preserve">1. Better than baseline </v>
      </c>
    </row>
    <row r="22" spans="1:3196" s="4" customFormat="1" ht="15" customHeight="1" thickBot="1" x14ac:dyDescent="0.4">
      <c r="A22" s="68">
        <v>20</v>
      </c>
      <c r="B22" s="158" t="s">
        <v>16</v>
      </c>
      <c r="C22" s="158" t="s">
        <v>1144</v>
      </c>
      <c r="D22" s="158" t="s">
        <v>1210</v>
      </c>
      <c r="E22" s="194" t="s">
        <v>1210</v>
      </c>
      <c r="F22" s="158" t="str">
        <f t="shared" si="0"/>
        <v>ReaderPageTurn_YJ-Latin-WOImg-Previous-page-turn</v>
      </c>
      <c r="G22" s="158" t="s">
        <v>1218</v>
      </c>
      <c r="H22" s="158" t="s">
        <v>1212</v>
      </c>
      <c r="I22" s="158" t="s">
        <v>1218</v>
      </c>
      <c r="J22" s="158" t="s">
        <v>1219</v>
      </c>
      <c r="K22" s="180"/>
      <c r="L22" s="180">
        <v>0.52600000000000002</v>
      </c>
      <c r="M22" s="180">
        <v>0.52</v>
      </c>
      <c r="N22" s="180">
        <v>0.52300000000000002</v>
      </c>
      <c r="O22" s="180">
        <v>0.52500000000000002</v>
      </c>
      <c r="P22" s="180">
        <v>0.52900000000000003</v>
      </c>
      <c r="Q22" s="180">
        <v>0.52800000000000002</v>
      </c>
      <c r="R22" s="180">
        <v>0.53</v>
      </c>
      <c r="S22" s="180">
        <v>0.53</v>
      </c>
      <c r="T22" s="77">
        <v>0.52300000000000002</v>
      </c>
      <c r="U22" s="77">
        <v>0.52400000000000002</v>
      </c>
      <c r="V22" s="77"/>
      <c r="W22" s="77">
        <v>0.52700000000000002</v>
      </c>
      <c r="X22" s="77">
        <v>0.53</v>
      </c>
      <c r="Y22" s="77">
        <v>0.52300000000000002</v>
      </c>
      <c r="Z22" s="77">
        <v>0.52400000000000002</v>
      </c>
      <c r="AA22" s="77">
        <v>0.52400000000000002</v>
      </c>
      <c r="AB22" s="77">
        <v>0.52300000000000002</v>
      </c>
      <c r="AC22" s="77">
        <v>0.52400000000000002</v>
      </c>
      <c r="AD22" s="77">
        <f t="shared" si="1"/>
        <v>0.52300000000000002</v>
      </c>
      <c r="AE22" s="77">
        <v>0.52500000000000002</v>
      </c>
      <c r="AF22" s="77">
        <v>0.53100000000000003</v>
      </c>
      <c r="AG22" s="77"/>
      <c r="AH22" s="77">
        <v>0.53200000000000003</v>
      </c>
      <c r="AI22" s="77">
        <v>0.53700000000000003</v>
      </c>
      <c r="AJ22" s="77">
        <v>0.53900000000000003</v>
      </c>
      <c r="AK22" s="77">
        <v>0.54300000000000004</v>
      </c>
      <c r="AL22" s="77">
        <v>0.53400000000000003</v>
      </c>
      <c r="AM22" s="77">
        <v>0.53</v>
      </c>
      <c r="AN22" s="77">
        <v>0.52900000000000003</v>
      </c>
      <c r="AO22" s="77">
        <v>0.53100000000000003</v>
      </c>
      <c r="AP22" s="77">
        <v>0.53200000000000003</v>
      </c>
      <c r="AQ22" s="77">
        <v>0.53500000000000003</v>
      </c>
      <c r="AR22" s="77">
        <v>0.53500000000000003</v>
      </c>
      <c r="AS22" s="77">
        <f t="shared" si="2"/>
        <v>0.52300000000000002</v>
      </c>
      <c r="AT22" s="77">
        <v>0.53300000000000003</v>
      </c>
      <c r="AU22" s="77">
        <v>0.53200000000000003</v>
      </c>
      <c r="AV22" s="77">
        <v>0.53200000000000003</v>
      </c>
      <c r="AW22" s="77">
        <v>0.53300000000000003</v>
      </c>
      <c r="AX22" s="77">
        <v>0.53400000000000003</v>
      </c>
      <c r="AY22" s="77">
        <v>0.53400000000000003</v>
      </c>
      <c r="AZ22" s="77">
        <v>0.53</v>
      </c>
      <c r="BA22" s="77">
        <v>0.52800000000000002</v>
      </c>
      <c r="BB22" s="77"/>
      <c r="BC22" s="77">
        <v>0.53500000000000003</v>
      </c>
      <c r="BD22" s="77">
        <v>0.54100000000000004</v>
      </c>
      <c r="BE22" s="77">
        <v>0.52300000000000002</v>
      </c>
      <c r="BF22" s="47">
        <v>0.54100000000000004</v>
      </c>
      <c r="BG22" s="47">
        <f t="shared" si="265"/>
        <v>0.52300000000000002</v>
      </c>
      <c r="BH22" s="77">
        <v>0.53300000000000003</v>
      </c>
      <c r="BI22" s="77">
        <v>0.54</v>
      </c>
      <c r="BJ22" s="77">
        <v>0.53400000000000003</v>
      </c>
      <c r="BK22" s="77">
        <v>0.53100000000000003</v>
      </c>
      <c r="BL22" s="77">
        <v>0.53100000000000003</v>
      </c>
      <c r="BM22" s="77">
        <v>0.53500000000000003</v>
      </c>
      <c r="BN22" s="77">
        <v>0.53700000000000003</v>
      </c>
      <c r="BO22" s="77">
        <v>0.53200000000000003</v>
      </c>
      <c r="BP22" s="77">
        <v>0.53500000000000003</v>
      </c>
      <c r="BQ22" s="77">
        <v>0.53</v>
      </c>
      <c r="BR22" s="77">
        <v>0.52300000000000002</v>
      </c>
      <c r="BS22" s="77"/>
      <c r="BT22" s="77">
        <v>0.53200000000000003</v>
      </c>
      <c r="BU22" s="77">
        <v>0.53100000000000003</v>
      </c>
      <c r="BV22" s="77">
        <v>0.52700000000000002</v>
      </c>
      <c r="BW22" s="77"/>
      <c r="BX22" s="77">
        <v>0.52900000000000003</v>
      </c>
      <c r="BY22" s="77">
        <v>0.53100000000000003</v>
      </c>
      <c r="BZ22" s="77">
        <v>0.52800000000000002</v>
      </c>
      <c r="CA22" s="77"/>
      <c r="CB22" s="77">
        <v>0.52600000000000002</v>
      </c>
      <c r="CC22" s="77">
        <v>0.52900000000000003</v>
      </c>
      <c r="CD22" s="77"/>
      <c r="CE22" s="77">
        <v>0.53</v>
      </c>
      <c r="CF22" s="77">
        <f t="shared" si="3"/>
        <v>0.52300000000000002</v>
      </c>
      <c r="CG22" s="77">
        <v>0.53100000000000003</v>
      </c>
      <c r="CH22" s="77"/>
      <c r="CI22" s="77">
        <v>0.53</v>
      </c>
      <c r="CJ22" s="77">
        <v>0.53100000000000003</v>
      </c>
      <c r="CK22" s="77">
        <v>0.53200000000000003</v>
      </c>
      <c r="CL22" s="77"/>
      <c r="CM22" s="77">
        <v>0.52800000000000002</v>
      </c>
      <c r="CN22" s="77">
        <v>0.52900000000000003</v>
      </c>
      <c r="CO22" s="77"/>
      <c r="CP22" s="77">
        <v>0.53400000000000003</v>
      </c>
      <c r="CQ22" s="77">
        <f t="shared" si="4"/>
        <v>0.52300000000000002</v>
      </c>
      <c r="CR22" s="77">
        <v>0.52900000000000003</v>
      </c>
      <c r="CS22" s="77">
        <v>0.52800000000000002</v>
      </c>
      <c r="CT22" s="77">
        <v>0.52900000000000003</v>
      </c>
      <c r="CU22" s="77"/>
      <c r="CV22" s="77">
        <v>0.53700000000000003</v>
      </c>
      <c r="CW22" s="77">
        <v>0.52700000000000002</v>
      </c>
      <c r="CX22" s="77">
        <v>0.52900000000000003</v>
      </c>
      <c r="CY22" s="77"/>
      <c r="CZ22" s="77">
        <v>0.52700000000000002</v>
      </c>
      <c r="DA22" s="77">
        <v>0.52900000000000003</v>
      </c>
      <c r="DB22" s="77">
        <f t="shared" si="5"/>
        <v>0.52300000000000002</v>
      </c>
      <c r="DC22" s="77">
        <v>0.52700000000000002</v>
      </c>
      <c r="DD22" s="77">
        <v>0.54100000000000004</v>
      </c>
      <c r="DE22" s="77">
        <v>0.53400000000000003</v>
      </c>
      <c r="DF22" s="77">
        <v>0.53100000000000003</v>
      </c>
      <c r="DG22" s="77">
        <v>0.53200000000000003</v>
      </c>
      <c r="DH22" s="77">
        <v>0.52600000000000002</v>
      </c>
      <c r="DI22" s="77">
        <v>0.52900000000000003</v>
      </c>
      <c r="DJ22" s="77">
        <v>0.53200000000000003</v>
      </c>
      <c r="DK22" s="77">
        <v>0.52900000000000003</v>
      </c>
      <c r="DL22" s="77">
        <v>0.52700000000000002</v>
      </c>
      <c r="DM22" s="77">
        <v>0.53200000000000003</v>
      </c>
      <c r="DN22" s="77">
        <f t="shared" si="276"/>
        <v>0.52300000000000002</v>
      </c>
      <c r="DO22" s="47">
        <v>0.53</v>
      </c>
      <c r="DP22" s="47"/>
      <c r="DQ22" s="102">
        <v>0.53100000000000003</v>
      </c>
      <c r="DR22" s="47">
        <v>0.52900000000000003</v>
      </c>
      <c r="DS22" s="47">
        <v>0.52900000000000003</v>
      </c>
      <c r="DT22" s="47">
        <v>0.52500000000000002</v>
      </c>
      <c r="DU22" s="47">
        <v>0.52900000000000003</v>
      </c>
      <c r="DV22" s="47">
        <v>0.53200000000000003</v>
      </c>
      <c r="DW22" s="47">
        <v>0.53200000000000003</v>
      </c>
      <c r="DX22" s="47">
        <v>0.52700000000000002</v>
      </c>
      <c r="DY22" s="51">
        <v>0.53100000000000003</v>
      </c>
      <c r="DZ22" s="51">
        <v>0.52800000000000002</v>
      </c>
      <c r="EA22" s="51">
        <f t="shared" si="277"/>
        <v>0.52300000000000002</v>
      </c>
      <c r="EB22" s="51">
        <v>0.52500000000000002</v>
      </c>
      <c r="EC22" s="51">
        <v>0.52500000000000002</v>
      </c>
      <c r="ED22" s="51">
        <v>0.53</v>
      </c>
      <c r="EE22" s="51"/>
      <c r="EF22" s="51">
        <v>0.52800000000000002</v>
      </c>
      <c r="EG22" s="51">
        <v>0.53600000000000003</v>
      </c>
      <c r="EH22" s="51">
        <v>0.53200000000000003</v>
      </c>
      <c r="EI22" s="51">
        <v>0.53500000000000003</v>
      </c>
      <c r="EJ22" s="51">
        <v>0.52500000000000002</v>
      </c>
      <c r="EK22" s="51">
        <v>0.52600000000000002</v>
      </c>
      <c r="EL22" s="51">
        <v>0.52800000000000002</v>
      </c>
      <c r="EM22" s="51">
        <f t="shared" si="8"/>
        <v>0.52300000000000002</v>
      </c>
      <c r="EN22" s="51">
        <v>0.53300000000000003</v>
      </c>
      <c r="EO22" s="51">
        <v>0.53700000000000003</v>
      </c>
      <c r="EP22" s="51">
        <v>0.53300000000000003</v>
      </c>
      <c r="EQ22" s="51">
        <v>0.52800000000000002</v>
      </c>
      <c r="ER22" s="51">
        <v>0.52900000000000003</v>
      </c>
      <c r="ES22" s="51">
        <v>0.52600000000000002</v>
      </c>
      <c r="ET22" s="51">
        <v>0.53100000000000003</v>
      </c>
      <c r="EU22" s="51"/>
      <c r="EV22" s="51">
        <v>0.52700000000000002</v>
      </c>
      <c r="EW22" s="51">
        <v>0.52900000000000003</v>
      </c>
      <c r="EX22" s="51">
        <f t="shared" si="9"/>
        <v>0.52300000000000002</v>
      </c>
      <c r="EY22" s="51">
        <v>0.52500000000000002</v>
      </c>
      <c r="EZ22" s="51">
        <v>0.52900000000000003</v>
      </c>
      <c r="FA22" s="51">
        <v>0.52600000000000002</v>
      </c>
      <c r="FB22" s="51">
        <v>0.53400000000000003</v>
      </c>
      <c r="FC22" s="51">
        <v>0.53300000000000003</v>
      </c>
      <c r="FD22" s="51"/>
      <c r="FE22" s="51">
        <v>0.52800000000000002</v>
      </c>
      <c r="FF22" s="51">
        <v>0.52500000000000002</v>
      </c>
      <c r="FG22" s="51">
        <v>0.53400000000000003</v>
      </c>
      <c r="FH22" s="51">
        <v>0.53300000000000003</v>
      </c>
      <c r="FI22" s="51">
        <v>0.53300000000000003</v>
      </c>
      <c r="FJ22" s="51">
        <v>0.53100000000000003</v>
      </c>
      <c r="FK22" s="51">
        <v>0.52600000000000002</v>
      </c>
      <c r="FL22" s="51">
        <f t="shared" si="10"/>
        <v>0.52300000000000002</v>
      </c>
      <c r="FM22" s="51">
        <v>0.53</v>
      </c>
      <c r="FN22" s="51">
        <v>0.52700000000000002</v>
      </c>
      <c r="FO22" s="51">
        <v>0.53100000000000003</v>
      </c>
      <c r="FP22" s="51">
        <v>0.53300000000000003</v>
      </c>
      <c r="FQ22" s="51">
        <v>0.52900000000000003</v>
      </c>
      <c r="FR22" s="51">
        <v>0.53100000000000003</v>
      </c>
      <c r="FS22" s="51">
        <v>0.53300000000000003</v>
      </c>
      <c r="FT22" s="51">
        <v>0.53</v>
      </c>
      <c r="FU22" s="51">
        <v>0.53</v>
      </c>
      <c r="FV22" s="51">
        <v>0.53100000000000003</v>
      </c>
      <c r="FW22" s="47">
        <v>0.53300000000000003</v>
      </c>
      <c r="FX22" s="47">
        <f t="shared" si="275"/>
        <v>0.52300000000000002</v>
      </c>
      <c r="FY22" s="47">
        <v>0.53</v>
      </c>
      <c r="FZ22" s="47">
        <v>0.54</v>
      </c>
      <c r="GA22" s="47"/>
      <c r="GB22" s="47">
        <v>0.53600000000000003</v>
      </c>
      <c r="GC22" s="47">
        <v>0.53</v>
      </c>
      <c r="GD22" s="47">
        <v>0.54400000000000004</v>
      </c>
      <c r="GE22" s="47">
        <v>0.53300000000000003</v>
      </c>
      <c r="GF22" s="47"/>
      <c r="GG22" s="47">
        <v>0.54</v>
      </c>
      <c r="GH22" s="47">
        <v>0.53</v>
      </c>
      <c r="GI22" s="47">
        <v>0.52900000000000003</v>
      </c>
      <c r="GJ22" s="47">
        <v>0.53500000000000003</v>
      </c>
      <c r="GK22" s="47">
        <v>0.53100000000000003</v>
      </c>
      <c r="GL22" s="47">
        <v>0.53500000000000003</v>
      </c>
      <c r="GM22" s="47">
        <v>0.53200000000000003</v>
      </c>
      <c r="GN22" s="47"/>
      <c r="GO22" s="47">
        <v>0.53200000000000003</v>
      </c>
      <c r="GP22" s="47"/>
      <c r="GQ22" s="47">
        <v>0.54</v>
      </c>
      <c r="GR22" s="47">
        <v>0.53600000000000003</v>
      </c>
      <c r="GS22" s="47">
        <v>0.53800000000000003</v>
      </c>
      <c r="GT22" s="47"/>
      <c r="GU22" s="47">
        <v>0.52900000000000003</v>
      </c>
      <c r="GV22" s="47">
        <v>0.53300000000000003</v>
      </c>
      <c r="GW22" s="47">
        <v>0.52800000000000002</v>
      </c>
      <c r="GX22" s="47">
        <v>0.53400000000000003</v>
      </c>
      <c r="GY22" s="47">
        <v>0.54300000000000004</v>
      </c>
      <c r="GZ22" s="47">
        <v>0.53500000000000003</v>
      </c>
      <c r="HA22" s="47"/>
      <c r="HB22" s="47">
        <v>0.52900000000000003</v>
      </c>
      <c r="HC22" s="47">
        <f t="shared" si="12"/>
        <v>0.52300000000000002</v>
      </c>
      <c r="HD22" s="47">
        <v>0.53700000000000003</v>
      </c>
      <c r="HE22" s="47">
        <v>0.53800000000000003</v>
      </c>
      <c r="HF22" s="47">
        <v>0.54</v>
      </c>
      <c r="HG22" s="47">
        <v>0.53700000000000003</v>
      </c>
      <c r="HH22" s="51">
        <v>0.53300000000000003</v>
      </c>
      <c r="HI22" s="47">
        <f t="shared" si="13"/>
        <v>0.52300000000000002</v>
      </c>
      <c r="HJ22" s="47">
        <v>0.56999999999999995</v>
      </c>
      <c r="HK22" s="47">
        <v>0.56899999999999995</v>
      </c>
      <c r="HL22" s="47">
        <v>0.56699999999999995</v>
      </c>
      <c r="HM22" s="47">
        <v>0.58199999999999996</v>
      </c>
      <c r="HN22" s="77"/>
      <c r="HO22" s="77">
        <v>0.56899999999999995</v>
      </c>
      <c r="HP22" s="77">
        <v>0.58099999999999996</v>
      </c>
      <c r="HQ22" s="77">
        <v>0.56999999999999995</v>
      </c>
      <c r="HR22" s="77">
        <v>0.56899999999999995</v>
      </c>
      <c r="HS22" s="77">
        <v>0.56699999999999995</v>
      </c>
      <c r="HT22" s="77"/>
      <c r="HU22" s="77">
        <v>0.56399999999999995</v>
      </c>
      <c r="HV22" s="77"/>
      <c r="HW22" s="77">
        <v>0.57299999999999995</v>
      </c>
      <c r="HX22" s="77">
        <v>0.56899999999999995</v>
      </c>
      <c r="HY22" s="47">
        <f t="shared" si="14"/>
        <v>0.52300000000000002</v>
      </c>
      <c r="HZ22" s="77"/>
      <c r="IA22" s="6">
        <f t="shared" si="15"/>
        <v>8.7954110898661425E-2</v>
      </c>
      <c r="IB22" s="102"/>
      <c r="IC22" s="102">
        <v>0.59599999999999997</v>
      </c>
      <c r="ID22" s="102">
        <v>0.59699999999999998</v>
      </c>
      <c r="IE22" s="102">
        <v>0.62</v>
      </c>
      <c r="IF22" s="102">
        <v>0.59699999999999998</v>
      </c>
      <c r="IG22" s="102">
        <v>0.59499999999999997</v>
      </c>
      <c r="IH22" s="102">
        <v>0.59399999999999997</v>
      </c>
      <c r="II22" s="102">
        <v>0.59399999999999997</v>
      </c>
      <c r="IJ22" s="102">
        <v>0.59499999999999997</v>
      </c>
      <c r="IK22" s="102">
        <v>0.60099999999999998</v>
      </c>
      <c r="IL22" s="102">
        <v>0.6</v>
      </c>
      <c r="IM22" s="102">
        <v>0.59799999999999998</v>
      </c>
      <c r="IN22" s="102">
        <v>0.59699999999999998</v>
      </c>
      <c r="IO22" s="102">
        <v>0.59499999999999997</v>
      </c>
      <c r="IP22" s="102">
        <v>0.59499999999999997</v>
      </c>
      <c r="IQ22" s="102">
        <v>0.59899999999999998</v>
      </c>
      <c r="IR22" s="102">
        <f t="shared" si="16"/>
        <v>0.59399999999999997</v>
      </c>
      <c r="IS22" s="102">
        <v>0.59499999999999997</v>
      </c>
      <c r="IT22" s="102">
        <v>0.60299999999999998</v>
      </c>
      <c r="IU22" s="102">
        <v>0.60499999999999998</v>
      </c>
      <c r="IV22" s="102">
        <v>0.60899999999999999</v>
      </c>
      <c r="IW22" s="102">
        <v>0.60799999999999998</v>
      </c>
      <c r="IX22" s="102"/>
      <c r="IY22" s="102">
        <v>0.60899999999999999</v>
      </c>
      <c r="IZ22" s="102">
        <v>0.60699999999999998</v>
      </c>
      <c r="JA22" s="102">
        <v>0.61</v>
      </c>
      <c r="JB22" s="102">
        <v>0.60699999999999998</v>
      </c>
      <c r="JC22" s="102">
        <v>0.60599999999999998</v>
      </c>
      <c r="JD22" s="102">
        <v>0.60299999999999998</v>
      </c>
      <c r="JE22" s="102">
        <v>0.60299999999999998</v>
      </c>
      <c r="JF22" s="102">
        <v>0.60399999999999998</v>
      </c>
      <c r="JG22" s="102"/>
      <c r="JH22" s="102">
        <v>0.60299999999999998</v>
      </c>
      <c r="JI22" s="102">
        <v>0.60499999999999998</v>
      </c>
      <c r="JJ22" s="102">
        <f t="shared" si="17"/>
        <v>0.59399999999999997</v>
      </c>
      <c r="JK22" s="102"/>
      <c r="JL22" s="102">
        <v>0.60399999999999998</v>
      </c>
      <c r="JM22" s="102">
        <v>0.57999999999999996</v>
      </c>
      <c r="JN22" s="102">
        <v>0.58099999999999996</v>
      </c>
      <c r="JO22" s="102">
        <v>0.58299999999999996</v>
      </c>
      <c r="JP22" s="102">
        <v>0.58599999999999997</v>
      </c>
      <c r="JQ22" s="102">
        <v>0.58899999999999997</v>
      </c>
      <c r="JR22" s="102">
        <v>0.57899999999999996</v>
      </c>
      <c r="JS22" s="102">
        <v>0.58699999999999997</v>
      </c>
      <c r="JT22" s="102">
        <v>0.58399999999999996</v>
      </c>
      <c r="JU22" s="102">
        <v>0.6</v>
      </c>
      <c r="JV22" s="102">
        <v>0.59399999999999997</v>
      </c>
      <c r="JW22" s="102">
        <v>0.6</v>
      </c>
      <c r="JX22" s="102">
        <f t="shared" si="266"/>
        <v>0.59399999999999997</v>
      </c>
      <c r="JY22" s="102">
        <v>0.58299999999999996</v>
      </c>
      <c r="JZ22" s="102">
        <v>0.58599999999999997</v>
      </c>
      <c r="KA22" s="102">
        <v>0.58099999999999996</v>
      </c>
      <c r="KB22" s="102">
        <v>0.58499999999999996</v>
      </c>
      <c r="KC22" s="102">
        <v>0.58799999999999997</v>
      </c>
      <c r="KD22" s="102">
        <v>0.58299999999999996</v>
      </c>
      <c r="KE22" s="102">
        <v>0.58199999999999996</v>
      </c>
      <c r="KF22" s="102">
        <v>0.57699999999999996</v>
      </c>
      <c r="KG22" s="102">
        <v>0.58299999999999996</v>
      </c>
      <c r="KH22" s="102">
        <v>0.6</v>
      </c>
      <c r="KI22" s="102">
        <f t="shared" si="18"/>
        <v>0.59399999999999997</v>
      </c>
      <c r="KJ22" s="102">
        <v>0.60299999999999998</v>
      </c>
      <c r="KK22" s="102">
        <v>0.60399999999999998</v>
      </c>
      <c r="KL22" s="102">
        <v>0.57999999999999996</v>
      </c>
      <c r="KM22" s="102">
        <v>0.60199999999999998</v>
      </c>
      <c r="KN22" s="102">
        <v>0.60299999999999998</v>
      </c>
      <c r="KO22" s="102">
        <v>0.60299999999999998</v>
      </c>
      <c r="KP22" s="102">
        <v>0.60199999999999998</v>
      </c>
      <c r="KQ22" s="102">
        <v>0.60299999999999998</v>
      </c>
      <c r="KR22" s="102"/>
      <c r="KS22" s="102">
        <v>0.61</v>
      </c>
      <c r="KT22" s="102">
        <f t="shared" si="19"/>
        <v>0.59399999999999997</v>
      </c>
      <c r="KU22" s="102">
        <v>0.60299999999999998</v>
      </c>
      <c r="KV22" s="102">
        <v>0.60199999999999998</v>
      </c>
      <c r="KW22" s="102">
        <v>0.60199999999999998</v>
      </c>
      <c r="KX22" s="102">
        <v>0.60299999999999998</v>
      </c>
      <c r="KY22" s="102"/>
      <c r="KZ22" s="102">
        <v>0.60199999999999998</v>
      </c>
      <c r="LA22" s="102"/>
      <c r="LB22" s="102">
        <v>0.60099999999999998</v>
      </c>
      <c r="LC22" s="102">
        <v>0.60199999999999998</v>
      </c>
      <c r="LD22" s="102">
        <f t="shared" si="20"/>
        <v>0.59399999999999997</v>
      </c>
      <c r="LE22" s="102">
        <v>0.60199999999999998</v>
      </c>
      <c r="LF22" s="102">
        <v>0.60099999999999998</v>
      </c>
      <c r="LG22" s="102">
        <v>0.60199999999999998</v>
      </c>
      <c r="LH22" s="102">
        <v>0.6</v>
      </c>
      <c r="LI22" s="102">
        <v>0.60299999999999998</v>
      </c>
      <c r="LJ22" s="102">
        <v>0.60099999999999998</v>
      </c>
      <c r="LK22" s="102">
        <v>0.60199999999999998</v>
      </c>
      <c r="LL22" s="102">
        <v>0.60199999999999998</v>
      </c>
      <c r="LM22" s="102">
        <f t="shared" si="21"/>
        <v>0.59399999999999997</v>
      </c>
      <c r="LN22" s="102">
        <v>0.60199999999999998</v>
      </c>
      <c r="LO22" s="102">
        <v>0.58399999999999996</v>
      </c>
      <c r="LP22" s="102">
        <v>0.58199999999999996</v>
      </c>
      <c r="LQ22" s="102"/>
      <c r="LR22" s="102">
        <v>0.55000000000000004</v>
      </c>
      <c r="LS22" s="102">
        <v>0.57199999999999995</v>
      </c>
      <c r="LT22" s="102">
        <v>0.57999999999999996</v>
      </c>
      <c r="LU22" s="102">
        <v>0.57899999999999996</v>
      </c>
      <c r="LV22" s="102"/>
      <c r="LW22" s="102">
        <v>0.60199999999999998</v>
      </c>
      <c r="LX22" s="102">
        <v>0.56699999999999995</v>
      </c>
      <c r="LY22" s="102">
        <v>0.60399999999999998</v>
      </c>
      <c r="LZ22" s="102">
        <f t="shared" si="22"/>
        <v>0.59399999999999997</v>
      </c>
      <c r="MA22" s="102">
        <v>0.60399999999999998</v>
      </c>
      <c r="MB22" s="102">
        <v>0.60299999999999998</v>
      </c>
      <c r="MC22" s="102"/>
      <c r="MD22" s="885">
        <f t="shared" si="23"/>
        <v>1.5151515151515166E-2</v>
      </c>
      <c r="ME22" s="1060"/>
      <c r="MF22" s="1060">
        <v>0.57999999999999996</v>
      </c>
      <c r="MG22" s="1060">
        <v>0.58899999999999997</v>
      </c>
      <c r="MH22" s="1060">
        <v>0.59199999999999997</v>
      </c>
      <c r="MI22" s="1060">
        <v>0.57599999999999996</v>
      </c>
      <c r="MJ22" s="1060">
        <v>0.57799999999999996</v>
      </c>
      <c r="MK22" s="1060">
        <v>0.57999999999999996</v>
      </c>
      <c r="ML22" s="1060">
        <v>0.57299999999999995</v>
      </c>
      <c r="MM22" s="1060">
        <v>0.57499999999999996</v>
      </c>
      <c r="MN22" s="1060">
        <v>0.57199999999999995</v>
      </c>
      <c r="MO22" s="1060"/>
      <c r="MP22" s="1060">
        <v>0.57999999999999996</v>
      </c>
      <c r="MQ22" s="1060">
        <v>0.57399999999999995</v>
      </c>
      <c r="MR22" s="1060">
        <v>0.57299999999999995</v>
      </c>
      <c r="MS22" s="1060">
        <v>0.57499999999999996</v>
      </c>
      <c r="MT22" s="1060">
        <v>0.57199999999999995</v>
      </c>
      <c r="MU22" s="1060">
        <v>0.58099999999999996</v>
      </c>
      <c r="MV22" s="1060">
        <f t="shared" si="24"/>
        <v>0.57299999999999995</v>
      </c>
      <c r="MW22" s="1060">
        <v>0.57099999999999995</v>
      </c>
      <c r="MX22" s="1060">
        <v>0.58299999999999996</v>
      </c>
      <c r="MY22" s="1060">
        <v>0.58199999999999996</v>
      </c>
      <c r="MZ22" s="1060"/>
      <c r="NA22" s="1060">
        <v>0.58299999999999996</v>
      </c>
      <c r="NB22" s="1060">
        <v>0.58099999999999996</v>
      </c>
      <c r="NC22" s="1060">
        <v>0.58099999999999996</v>
      </c>
      <c r="ND22" s="1060">
        <v>0.58199999999999996</v>
      </c>
      <c r="NE22" s="1060">
        <v>0.58299999999999996</v>
      </c>
      <c r="NF22" s="1060"/>
      <c r="NG22" s="1060">
        <v>0.57799999999999996</v>
      </c>
      <c r="NH22" s="1060">
        <v>0.58199999999999996</v>
      </c>
      <c r="NI22" s="1060"/>
      <c r="NJ22" s="1060">
        <v>0.57899999999999996</v>
      </c>
      <c r="NK22" s="1060">
        <v>0.57799999999999996</v>
      </c>
      <c r="NL22" s="1060">
        <v>0.57999999999999996</v>
      </c>
      <c r="NM22" s="1060">
        <v>0.58299999999999996</v>
      </c>
      <c r="NN22" s="1060">
        <f t="shared" si="25"/>
        <v>0.57299999999999995</v>
      </c>
      <c r="NO22" s="1060">
        <v>0.57899999999999996</v>
      </c>
      <c r="NP22" s="1060">
        <v>0.57599999999999996</v>
      </c>
      <c r="NQ22" s="1060">
        <v>0.58099999999999996</v>
      </c>
      <c r="NR22" s="1060"/>
      <c r="NS22" s="1060">
        <v>0.58299999999999996</v>
      </c>
      <c r="NT22" s="1060">
        <v>0.57899999999999996</v>
      </c>
      <c r="NU22" s="1060">
        <v>0.58299999999999996</v>
      </c>
      <c r="NV22" s="1060">
        <v>0.58199999999999996</v>
      </c>
      <c r="NW22" s="1060">
        <v>0.58099999999999996</v>
      </c>
      <c r="NX22" s="1060">
        <v>0.58199999999999996</v>
      </c>
      <c r="NY22" s="1060">
        <v>0.57999999999999996</v>
      </c>
      <c r="NZ22" s="1060">
        <v>0.57299999999999995</v>
      </c>
      <c r="OA22" s="1060">
        <v>0.57999999999999996</v>
      </c>
      <c r="OB22" s="102">
        <f t="shared" si="267"/>
        <v>0.57299999999999995</v>
      </c>
      <c r="OC22" s="1060">
        <v>0.58399999999999996</v>
      </c>
      <c r="OD22" s="1060">
        <v>0.58599999999999997</v>
      </c>
      <c r="OE22" s="1060">
        <v>0.58199999999999996</v>
      </c>
      <c r="OF22" s="1060">
        <v>0.57899999999999996</v>
      </c>
      <c r="OG22" s="1060"/>
      <c r="OH22" s="1060">
        <v>0.57899999999999996</v>
      </c>
      <c r="OI22" s="1060">
        <v>0.57899999999999996</v>
      </c>
      <c r="OJ22" s="102">
        <v>0.57899999999999996</v>
      </c>
      <c r="OK22" s="102">
        <v>0.57899999999999996</v>
      </c>
      <c r="OL22" s="102">
        <v>0.58499999999999996</v>
      </c>
      <c r="OM22" s="102">
        <v>0.57999999999999996</v>
      </c>
      <c r="ON22" s="102">
        <f t="shared" si="26"/>
        <v>0.57299999999999995</v>
      </c>
      <c r="OO22" s="102">
        <v>0.57999999999999996</v>
      </c>
      <c r="OP22" s="102">
        <v>0.58099999999999996</v>
      </c>
      <c r="OQ22" s="102">
        <v>0.58099999999999996</v>
      </c>
      <c r="OR22" s="102">
        <v>0.58099999999999996</v>
      </c>
      <c r="OS22" s="102">
        <v>0.57899999999999996</v>
      </c>
      <c r="OT22" s="102">
        <v>0.57899999999999996</v>
      </c>
      <c r="OU22" s="102">
        <v>0.57999999999999996</v>
      </c>
      <c r="OV22" s="102">
        <v>0.54900000000000004</v>
      </c>
      <c r="OW22" s="102"/>
      <c r="OX22" s="102"/>
      <c r="OY22" s="102">
        <v>0.57999999999999996</v>
      </c>
      <c r="OZ22" s="102">
        <f t="shared" si="27"/>
        <v>0.57299999999999995</v>
      </c>
      <c r="PA22" s="102"/>
      <c r="PB22" s="102">
        <v>0.57999999999999996</v>
      </c>
      <c r="PC22" s="102">
        <v>0.57899999999999996</v>
      </c>
      <c r="PD22" s="102">
        <v>0.57899999999999996</v>
      </c>
      <c r="PE22" s="102">
        <v>0.57899999999999996</v>
      </c>
      <c r="PF22" s="102"/>
      <c r="PG22" s="102">
        <v>0.57999999999999996</v>
      </c>
      <c r="PH22" s="102">
        <v>0.57999999999999996</v>
      </c>
      <c r="PI22" s="102"/>
      <c r="PJ22" s="102">
        <v>0.57899999999999996</v>
      </c>
      <c r="PK22" s="102">
        <f t="shared" si="28"/>
        <v>0.57299999999999995</v>
      </c>
      <c r="PL22" s="102">
        <v>0.57899999999999996</v>
      </c>
      <c r="PM22" s="102">
        <v>0.57999999999999996</v>
      </c>
      <c r="PN22" s="102">
        <v>0.57999999999999996</v>
      </c>
      <c r="PO22" s="102"/>
      <c r="PP22" s="102">
        <v>0.57999999999999996</v>
      </c>
      <c r="PQ22" s="102">
        <v>0.57899999999999996</v>
      </c>
      <c r="PR22" s="102">
        <v>0.57699999999999996</v>
      </c>
      <c r="PS22" s="102">
        <v>0.57799999999999996</v>
      </c>
      <c r="PT22" s="102">
        <v>0.58099999999999996</v>
      </c>
      <c r="PU22" s="102">
        <f t="shared" si="29"/>
        <v>0.57299999999999995</v>
      </c>
      <c r="PV22" s="102">
        <v>0.57899999999999996</v>
      </c>
      <c r="PW22" s="102">
        <v>0.57999999999999996</v>
      </c>
      <c r="PX22" s="102">
        <v>0.58299999999999996</v>
      </c>
      <c r="PY22" s="102">
        <v>0.55000000000000004</v>
      </c>
      <c r="PZ22" s="102">
        <v>0.57999999999999996</v>
      </c>
      <c r="QA22" s="102"/>
      <c r="QB22" s="102">
        <v>0.57999999999999996</v>
      </c>
      <c r="QC22" s="102">
        <v>0.58099999999999996</v>
      </c>
      <c r="QD22" s="102">
        <v>0.57899999999999996</v>
      </c>
      <c r="QE22" s="102">
        <v>0.58199999999999996</v>
      </c>
      <c r="QF22" s="102">
        <v>0.60399999999999998</v>
      </c>
      <c r="QG22" s="102">
        <v>0.58099999999999996</v>
      </c>
      <c r="QH22" s="102">
        <f t="shared" si="278"/>
        <v>0.57299999999999995</v>
      </c>
      <c r="QI22" s="102">
        <v>0.58199999999999996</v>
      </c>
      <c r="QJ22" s="102">
        <v>0.58099999999999996</v>
      </c>
      <c r="QK22" s="102">
        <v>0.58099999999999996</v>
      </c>
      <c r="QL22" s="102">
        <v>0.57799999999999996</v>
      </c>
      <c r="QM22" s="102"/>
      <c r="QN22" s="102">
        <v>0.57699999999999996</v>
      </c>
      <c r="QO22" s="102">
        <v>0.57899999999999996</v>
      </c>
      <c r="QP22" s="102">
        <v>0.58199999999999996</v>
      </c>
      <c r="QQ22" s="102">
        <v>0.58199999999999996</v>
      </c>
      <c r="QR22" s="102">
        <v>0.58099999999999996</v>
      </c>
      <c r="QS22" s="102">
        <v>0.57899999999999996</v>
      </c>
      <c r="QT22" s="102">
        <v>0.58299999999999996</v>
      </c>
      <c r="QU22" s="102">
        <f t="shared" si="279"/>
        <v>0.57299999999999995</v>
      </c>
      <c r="QV22" s="102">
        <v>0.57899999999999996</v>
      </c>
      <c r="QW22" s="102">
        <v>0.58099999999999996</v>
      </c>
      <c r="QX22" s="102">
        <v>0.57799999999999996</v>
      </c>
      <c r="QY22" s="102">
        <v>0.58099999999999996</v>
      </c>
      <c r="QZ22" s="102">
        <v>0.58499999999999996</v>
      </c>
      <c r="RA22" s="102">
        <v>0.58099999999999996</v>
      </c>
      <c r="RB22" s="102">
        <v>0.58499999999999996</v>
      </c>
      <c r="RC22" s="102">
        <v>0.58599999999999997</v>
      </c>
      <c r="RD22" s="102">
        <v>0.58199999999999996</v>
      </c>
      <c r="RE22" s="102">
        <v>0.58299999999999996</v>
      </c>
      <c r="RF22" s="102">
        <f t="shared" si="32"/>
        <v>0.57299999999999995</v>
      </c>
      <c r="RG22" s="102">
        <v>0.58499999999999996</v>
      </c>
      <c r="RH22" s="102"/>
      <c r="RI22" s="102">
        <v>0.58199999999999996</v>
      </c>
      <c r="RJ22" s="102">
        <v>0.57699999999999996</v>
      </c>
      <c r="RK22" s="102">
        <v>0.58199999999999996</v>
      </c>
      <c r="RL22" s="102">
        <v>0.58099999999999996</v>
      </c>
      <c r="RM22" s="102">
        <v>0.57899999999999996</v>
      </c>
      <c r="RN22" s="102">
        <v>0.58099999999999996</v>
      </c>
      <c r="RO22" s="102">
        <v>0.58399999999999996</v>
      </c>
      <c r="RP22" s="102">
        <v>0.58099999999999996</v>
      </c>
      <c r="RQ22" s="102">
        <f t="shared" si="33"/>
        <v>0.57299999999999995</v>
      </c>
      <c r="RR22" s="102"/>
      <c r="RS22" s="102">
        <v>0.58099999999999996</v>
      </c>
      <c r="RT22" s="102">
        <v>0.58199999999999996</v>
      </c>
      <c r="RU22" s="102">
        <v>0.58099999999999996</v>
      </c>
      <c r="RV22" s="102">
        <v>0.58399999999999996</v>
      </c>
      <c r="RW22" s="102">
        <v>0.57999999999999996</v>
      </c>
      <c r="RX22" s="102">
        <v>0.58199999999999996</v>
      </c>
      <c r="RY22" s="102">
        <v>0.58199999999999996</v>
      </c>
      <c r="RZ22" s="102">
        <v>0.58099999999999996</v>
      </c>
      <c r="SA22" s="102">
        <v>0.58299999999999996</v>
      </c>
      <c r="SB22" s="102">
        <v>0.58199999999999996</v>
      </c>
      <c r="SC22" s="102">
        <v>0.58199999999999996</v>
      </c>
      <c r="SD22" s="102">
        <v>0.58299999999999996</v>
      </c>
      <c r="SE22" s="102">
        <f t="shared" si="34"/>
        <v>0.57299999999999995</v>
      </c>
      <c r="SF22" s="102">
        <v>0.57999999999999996</v>
      </c>
      <c r="SG22" s="102">
        <v>0.58099999999999996</v>
      </c>
      <c r="SH22" s="102">
        <v>0.57999999999999996</v>
      </c>
      <c r="SI22" s="102">
        <v>0.57699999999999996</v>
      </c>
      <c r="SJ22" s="102">
        <v>0.58399999999999996</v>
      </c>
      <c r="SK22" s="102">
        <v>0.58599999999999997</v>
      </c>
      <c r="SL22" s="102">
        <v>0.61</v>
      </c>
      <c r="SM22" s="102"/>
      <c r="SN22" s="102">
        <v>0.58499999999999996</v>
      </c>
      <c r="SO22" s="102">
        <v>0.58699999999999997</v>
      </c>
      <c r="SP22" s="102">
        <v>0.58599999999999997</v>
      </c>
      <c r="SQ22" s="102">
        <v>0.58499999999999996</v>
      </c>
      <c r="SR22" s="102">
        <f t="shared" si="35"/>
        <v>0.57299999999999995</v>
      </c>
      <c r="SS22" s="102">
        <v>0.59199999999999997</v>
      </c>
      <c r="ST22" s="102"/>
      <c r="SU22" s="102">
        <v>0.59</v>
      </c>
      <c r="SV22" s="102">
        <v>0.58599999999999997</v>
      </c>
      <c r="SW22" s="102"/>
      <c r="SX22" s="102">
        <v>0.58699999999999997</v>
      </c>
      <c r="SY22" s="102">
        <v>0.58599999999999997</v>
      </c>
      <c r="SZ22" s="102">
        <v>0.59299999999999997</v>
      </c>
      <c r="TA22" s="102">
        <v>0.58499999999999996</v>
      </c>
      <c r="TB22" s="102"/>
      <c r="TC22" s="102">
        <v>0.58599999999999997</v>
      </c>
      <c r="TD22" s="102">
        <v>0.59199999999999997</v>
      </c>
      <c r="TE22" s="102">
        <v>0.59</v>
      </c>
      <c r="TF22" s="102">
        <v>0.58699999999999997</v>
      </c>
      <c r="TG22" s="102">
        <v>0.58499999999999996</v>
      </c>
      <c r="TH22" s="102">
        <v>0.58499999999999996</v>
      </c>
      <c r="TI22" s="102">
        <v>0.58799999999999997</v>
      </c>
      <c r="TJ22" s="102"/>
      <c r="TK22" s="102">
        <v>0.58599999999999997</v>
      </c>
      <c r="TL22" s="102">
        <v>0.59199999999999997</v>
      </c>
      <c r="TM22" s="102">
        <v>0.59199999999999997</v>
      </c>
      <c r="TN22" s="102">
        <v>0.58599999999999997</v>
      </c>
      <c r="TO22" s="102">
        <v>0.58199999999999996</v>
      </c>
      <c r="TP22" s="102">
        <v>0.58499999999999996</v>
      </c>
      <c r="TQ22" s="102"/>
      <c r="TR22" s="102">
        <v>0.58599999999999997</v>
      </c>
      <c r="TS22" s="102">
        <v>0.58599999999999997</v>
      </c>
      <c r="TT22" s="102">
        <v>0.58499999999999996</v>
      </c>
      <c r="TU22" s="102">
        <v>0.58699999999999997</v>
      </c>
      <c r="TV22" s="102">
        <f t="shared" si="36"/>
        <v>0.57299999999999995</v>
      </c>
      <c r="TW22" s="102">
        <v>0.58799999999999997</v>
      </c>
      <c r="TX22" s="102">
        <v>0.58599999999999997</v>
      </c>
      <c r="TY22" s="102">
        <v>0.59199999999999997</v>
      </c>
      <c r="TZ22" s="102">
        <v>0.59</v>
      </c>
      <c r="UA22" s="102">
        <v>0.58299999999999996</v>
      </c>
      <c r="UB22" s="51">
        <f t="shared" si="37"/>
        <v>0.57299999999999995</v>
      </c>
      <c r="UC22" s="51">
        <v>0.625</v>
      </c>
      <c r="UD22" s="51">
        <v>0.625</v>
      </c>
      <c r="UE22" s="51">
        <v>0.626</v>
      </c>
      <c r="UF22" s="51">
        <v>0.625</v>
      </c>
      <c r="UG22" s="51">
        <v>0.64</v>
      </c>
      <c r="UH22" s="47">
        <v>0.626</v>
      </c>
      <c r="UI22" s="47">
        <v>0.61799999999999999</v>
      </c>
      <c r="UJ22" s="47">
        <v>0.61499999999999999</v>
      </c>
      <c r="UK22" s="47">
        <v>0.61299999999999999</v>
      </c>
      <c r="UL22" s="47">
        <v>0.61799999999999999</v>
      </c>
      <c r="UM22" s="47">
        <v>0.61899999999999999</v>
      </c>
      <c r="UN22" s="47"/>
      <c r="UO22" s="47">
        <v>0.61599999999999999</v>
      </c>
      <c r="UP22" s="51">
        <f t="shared" si="38"/>
        <v>0.57299999999999995</v>
      </c>
      <c r="UQ22" s="47"/>
      <c r="UR22" s="6">
        <f t="shared" si="39"/>
        <v>7.5043630017452082E-2</v>
      </c>
      <c r="US22" s="1060">
        <v>0.57299999999999995</v>
      </c>
      <c r="UT22" s="1060">
        <v>0.57499999999999996</v>
      </c>
      <c r="UU22" s="1060">
        <v>0.59299999999999997</v>
      </c>
      <c r="UV22" s="1060">
        <v>0.57299999999999995</v>
      </c>
      <c r="UW22" s="1060">
        <v>0.57599999999999996</v>
      </c>
      <c r="UX22" s="1060">
        <v>0.57999999999999996</v>
      </c>
      <c r="UY22" s="1060">
        <v>0.56999999999999995</v>
      </c>
      <c r="UZ22" s="1060">
        <v>0.57299999999999995</v>
      </c>
      <c r="VA22" s="1060">
        <v>0.57399999999999995</v>
      </c>
      <c r="VB22" s="1060">
        <v>0.57199999999999995</v>
      </c>
      <c r="VC22" s="1060">
        <v>0.57099999999999995</v>
      </c>
      <c r="VD22" s="1060">
        <v>0.57199999999999995</v>
      </c>
      <c r="VE22" s="1060"/>
      <c r="VF22" s="1060">
        <v>0.57299999999999995</v>
      </c>
      <c r="VG22" s="1060">
        <v>0.56799999999999995</v>
      </c>
      <c r="VH22" s="1060">
        <v>0.56999999999999995</v>
      </c>
      <c r="VI22" s="1060">
        <f t="shared" si="40"/>
        <v>0.56999999999999995</v>
      </c>
      <c r="VJ22" s="1060">
        <v>0.56999999999999995</v>
      </c>
      <c r="VK22" s="1060">
        <v>0.58899999999999997</v>
      </c>
      <c r="VL22" s="1060">
        <v>0.57899999999999996</v>
      </c>
      <c r="VM22" s="1060">
        <v>0.58199999999999996</v>
      </c>
      <c r="VN22" s="1060"/>
      <c r="VO22" s="1060">
        <v>0.58099999999999996</v>
      </c>
      <c r="VP22" s="1060">
        <v>0.58299999999999996</v>
      </c>
      <c r="VQ22" s="1060">
        <v>0.57799999999999996</v>
      </c>
      <c r="VR22" s="1060">
        <v>0.57699999999999996</v>
      </c>
      <c r="VS22" s="1060">
        <v>0.57599999999999996</v>
      </c>
      <c r="VT22" s="1060">
        <v>0.57699999999999996</v>
      </c>
      <c r="VU22" s="1060">
        <v>0.57899999999999996</v>
      </c>
      <c r="VV22" s="1060">
        <v>0.58599999999999997</v>
      </c>
      <c r="VW22" s="1060">
        <v>0.57699999999999996</v>
      </c>
      <c r="VX22" s="1060">
        <f t="shared" si="41"/>
        <v>0.56999999999999995</v>
      </c>
      <c r="VY22" s="1060">
        <v>0.58199999999999996</v>
      </c>
      <c r="VZ22" s="1060">
        <v>0.57599999999999996</v>
      </c>
      <c r="WA22" s="1060">
        <v>0.57999999999999996</v>
      </c>
      <c r="WB22" s="1060">
        <v>0.57999999999999996</v>
      </c>
      <c r="WC22" s="1060"/>
      <c r="WD22" s="1060">
        <v>0.57799999999999996</v>
      </c>
      <c r="WE22" s="1060">
        <v>0.58199999999999996</v>
      </c>
      <c r="WF22" s="1060">
        <v>0.58299999999999996</v>
      </c>
      <c r="WG22" s="1060">
        <v>0.57999999999999996</v>
      </c>
      <c r="WH22" s="1060">
        <v>0.57899999999999996</v>
      </c>
      <c r="WI22" s="1064">
        <v>0.58199999999999996</v>
      </c>
      <c r="WJ22" s="1064">
        <v>0.56999999999999995</v>
      </c>
      <c r="WK22" s="1060">
        <v>0.58199999999999996</v>
      </c>
      <c r="WL22" s="102">
        <f t="shared" si="268"/>
        <v>0.56999999999999995</v>
      </c>
      <c r="WM22" s="1060">
        <v>0.57999999999999996</v>
      </c>
      <c r="WN22" s="1060">
        <v>0.58299999999999996</v>
      </c>
      <c r="WO22" s="1060">
        <v>0.57999999999999996</v>
      </c>
      <c r="WP22" s="1060">
        <v>0.58099999999999996</v>
      </c>
      <c r="WQ22" s="1060">
        <v>0.57999999999999996</v>
      </c>
      <c r="WR22" s="1060"/>
      <c r="WS22" s="1060">
        <v>0.58199999999999996</v>
      </c>
      <c r="WT22" s="102">
        <v>0.58099999999999996</v>
      </c>
      <c r="WU22" s="102">
        <v>0.57899999999999996</v>
      </c>
      <c r="WV22" s="102">
        <v>0.57999999999999996</v>
      </c>
      <c r="WW22" s="102">
        <v>0.57999999999999996</v>
      </c>
      <c r="WX22" s="102">
        <f t="shared" si="42"/>
        <v>0.56999999999999995</v>
      </c>
      <c r="WY22" s="102">
        <v>0.57399999999999995</v>
      </c>
      <c r="WZ22" s="102">
        <v>0.57699999999999996</v>
      </c>
      <c r="XA22" s="102">
        <v>0.57699999999999996</v>
      </c>
      <c r="XB22" s="102">
        <v>0.57599999999999996</v>
      </c>
      <c r="XC22" s="102">
        <v>0.57599999999999996</v>
      </c>
      <c r="XD22" s="102">
        <v>0.57499999999999996</v>
      </c>
      <c r="XE22" s="102">
        <v>0.57599999999999996</v>
      </c>
      <c r="XF22" s="102">
        <v>0.57599999999999996</v>
      </c>
      <c r="XG22" s="102"/>
      <c r="XH22" s="102"/>
      <c r="XI22" s="102">
        <v>0.57999999999999996</v>
      </c>
      <c r="XJ22" s="102">
        <f t="shared" si="43"/>
        <v>0.56999999999999995</v>
      </c>
      <c r="XK22" s="102">
        <v>0.57799999999999996</v>
      </c>
      <c r="XL22" s="102">
        <v>0.57599999999999996</v>
      </c>
      <c r="XM22" s="102"/>
      <c r="XN22" s="102">
        <v>0.57599999999999996</v>
      </c>
      <c r="XO22" s="102">
        <v>0.57399999999999995</v>
      </c>
      <c r="XP22" s="102">
        <v>0.57699999999999996</v>
      </c>
      <c r="XQ22" s="102"/>
      <c r="XR22" s="102">
        <v>0.57599999999999996</v>
      </c>
      <c r="XS22" s="102">
        <v>0.58199999999999996</v>
      </c>
      <c r="XT22" s="102">
        <f t="shared" si="44"/>
        <v>0.56999999999999995</v>
      </c>
      <c r="XU22" s="102">
        <v>0.57699999999999996</v>
      </c>
      <c r="XV22" s="102">
        <v>0.57699999999999996</v>
      </c>
      <c r="XW22" s="102">
        <v>0.57599999999999996</v>
      </c>
      <c r="XX22" s="102"/>
      <c r="XY22" s="102">
        <v>0.57599999999999996</v>
      </c>
      <c r="XZ22" s="102">
        <v>0.57599999999999996</v>
      </c>
      <c r="YA22" s="102">
        <v>0.57599999999999996</v>
      </c>
      <c r="YB22" s="102">
        <v>0.57499999999999996</v>
      </c>
      <c r="YC22" s="102">
        <v>0.57699999999999996</v>
      </c>
      <c r="YD22" s="102">
        <f t="shared" si="45"/>
        <v>0.56999999999999995</v>
      </c>
      <c r="YE22" s="102">
        <v>0.57699999999999996</v>
      </c>
      <c r="YF22" s="102">
        <v>0.57599999999999996</v>
      </c>
      <c r="YG22" s="102">
        <v>0.57799999999999996</v>
      </c>
      <c r="YH22" s="102">
        <v>0.57599999999999996</v>
      </c>
      <c r="YI22" s="102">
        <v>0.57499999999999996</v>
      </c>
      <c r="YJ22" s="102">
        <v>0.57599999999999996</v>
      </c>
      <c r="YK22" s="102"/>
      <c r="YL22" s="102">
        <v>0.57599999999999996</v>
      </c>
      <c r="YM22" s="102">
        <v>0.57499999999999996</v>
      </c>
      <c r="YN22" s="102">
        <v>0.57699999999999996</v>
      </c>
      <c r="YO22" s="102">
        <v>0.58199999999999996</v>
      </c>
      <c r="YP22" s="102">
        <v>0.57699999999999996</v>
      </c>
      <c r="YQ22" s="102">
        <f t="shared" si="280"/>
        <v>0.56999999999999995</v>
      </c>
      <c r="YR22" s="102">
        <v>0.57799999999999996</v>
      </c>
      <c r="YS22" s="102">
        <v>0.57699999999999996</v>
      </c>
      <c r="YT22" s="102">
        <v>0.57599999999999996</v>
      </c>
      <c r="YU22" s="102">
        <v>0.57699999999999996</v>
      </c>
      <c r="YV22" s="102">
        <v>0.58299999999999996</v>
      </c>
      <c r="YW22" s="102"/>
      <c r="YX22" s="102">
        <v>0.57799999999999996</v>
      </c>
      <c r="YY22" s="102">
        <v>0.57799999999999996</v>
      </c>
      <c r="YZ22" s="102">
        <v>0.57899999999999996</v>
      </c>
      <c r="ZA22" s="102">
        <v>0.57699999999999996</v>
      </c>
      <c r="ZB22" s="102">
        <v>0.57599999999999996</v>
      </c>
      <c r="ZC22" s="102"/>
      <c r="ZD22" s="102">
        <v>0.57699999999999996</v>
      </c>
      <c r="ZE22" s="102">
        <f t="shared" si="281"/>
        <v>0.56999999999999995</v>
      </c>
      <c r="ZF22" s="102">
        <v>0.57699999999999996</v>
      </c>
      <c r="ZG22" s="102">
        <v>0.57499999999999996</v>
      </c>
      <c r="ZH22" s="102">
        <v>0.58199999999999996</v>
      </c>
      <c r="ZI22" s="102">
        <v>0.57799999999999996</v>
      </c>
      <c r="ZJ22" s="102">
        <v>0.58299999999999996</v>
      </c>
      <c r="ZK22" s="102">
        <v>0.58199999999999996</v>
      </c>
      <c r="ZL22" s="102">
        <v>0.57899999999999996</v>
      </c>
      <c r="ZM22" s="102">
        <v>0.57699999999999996</v>
      </c>
      <c r="ZN22" s="102">
        <v>0.58099999999999996</v>
      </c>
      <c r="ZO22" s="102">
        <v>0.57699999999999996</v>
      </c>
      <c r="ZP22" s="102">
        <f t="shared" si="48"/>
        <v>0.56999999999999995</v>
      </c>
      <c r="ZQ22" s="102">
        <v>0.57699999999999996</v>
      </c>
      <c r="ZR22" s="102">
        <v>0.57499999999999996</v>
      </c>
      <c r="ZS22" s="102">
        <v>0.57899999999999996</v>
      </c>
      <c r="ZT22" s="102"/>
      <c r="ZU22" s="102">
        <v>0.58199999999999996</v>
      </c>
      <c r="ZV22" s="102">
        <v>0.58199999999999996</v>
      </c>
      <c r="ZW22" s="102">
        <v>0.57599999999999996</v>
      </c>
      <c r="ZX22" s="102">
        <v>0.57999999999999996</v>
      </c>
      <c r="ZY22" s="102">
        <v>0.58499999999999996</v>
      </c>
      <c r="ZZ22" s="102">
        <v>0.57899999999999996</v>
      </c>
      <c r="AAA22" s="102">
        <f t="shared" si="49"/>
        <v>0.56999999999999995</v>
      </c>
      <c r="AAB22" s="102">
        <v>0.58299999999999996</v>
      </c>
      <c r="AAC22" s="102"/>
      <c r="AAD22" s="102">
        <v>0.57999999999999996</v>
      </c>
      <c r="AAE22" s="102">
        <v>0.57899999999999996</v>
      </c>
      <c r="AAF22" s="102">
        <v>0.57999999999999996</v>
      </c>
      <c r="AAG22" s="102">
        <v>0.58099999999999996</v>
      </c>
      <c r="AAH22" s="102">
        <v>0.58099999999999996</v>
      </c>
      <c r="AAI22" s="102">
        <v>0.57999999999999996</v>
      </c>
      <c r="AAJ22" s="102">
        <v>0.57599999999999996</v>
      </c>
      <c r="AAK22" s="102">
        <v>0.58099999999999996</v>
      </c>
      <c r="AAL22" s="102">
        <v>0.58199999999999996</v>
      </c>
      <c r="AAM22" s="102">
        <v>0.57999999999999996</v>
      </c>
      <c r="AAN22" s="102">
        <v>0.58099999999999996</v>
      </c>
      <c r="AAO22" s="102">
        <f t="shared" si="50"/>
        <v>0.56999999999999995</v>
      </c>
      <c r="AAP22" s="102">
        <v>0.57999999999999996</v>
      </c>
      <c r="AAQ22" s="102">
        <v>0.57999999999999996</v>
      </c>
      <c r="AAR22" s="102">
        <v>0.57999999999999996</v>
      </c>
      <c r="AAS22" s="102">
        <v>0.57999999999999996</v>
      </c>
      <c r="AAT22" s="102"/>
      <c r="AAU22" s="102">
        <v>0.58299999999999996</v>
      </c>
      <c r="AAV22" s="102">
        <v>0.58299999999999996</v>
      </c>
      <c r="AAW22" s="102">
        <v>0.58399999999999996</v>
      </c>
      <c r="AAX22" s="102">
        <v>0.58899999999999997</v>
      </c>
      <c r="AAY22" s="102">
        <v>0.58499999999999996</v>
      </c>
      <c r="AAZ22" s="102">
        <v>0.58399999999999996</v>
      </c>
      <c r="ABA22" s="102">
        <v>0.58299999999999996</v>
      </c>
      <c r="ABB22" s="102">
        <f t="shared" si="51"/>
        <v>0.56999999999999995</v>
      </c>
      <c r="ABC22" s="102">
        <v>0.58799999999999997</v>
      </c>
      <c r="ABD22" s="102">
        <v>0.58399999999999996</v>
      </c>
      <c r="ABE22" s="102">
        <v>0.58599999999999997</v>
      </c>
      <c r="ABF22" s="102"/>
      <c r="ABG22" s="102">
        <v>0.57999999999999996</v>
      </c>
      <c r="ABH22" s="102">
        <v>0.58599999999999997</v>
      </c>
      <c r="ABI22" s="102">
        <v>0.58199999999999996</v>
      </c>
      <c r="ABJ22" s="102">
        <v>0.58599999999999997</v>
      </c>
      <c r="ABK22" s="102">
        <v>0.58499999999999996</v>
      </c>
      <c r="ABL22" s="102">
        <v>0.58499999999999996</v>
      </c>
      <c r="ABM22" s="102">
        <v>0.58599999999999997</v>
      </c>
      <c r="ABN22" s="102">
        <v>0.58599999999999997</v>
      </c>
      <c r="ABO22" s="102"/>
      <c r="ABP22" s="102">
        <v>0.58599999999999997</v>
      </c>
      <c r="ABQ22" s="102">
        <v>0.58299999999999996</v>
      </c>
      <c r="ABR22" s="102">
        <v>0.58299999999999996</v>
      </c>
      <c r="ABS22" s="102"/>
      <c r="ABT22" s="102">
        <v>0.58499999999999996</v>
      </c>
      <c r="ABU22" s="102">
        <v>0.58499999999999996</v>
      </c>
      <c r="ABV22" s="102">
        <v>0.58499999999999996</v>
      </c>
      <c r="ABW22" s="102">
        <v>0.58199999999999996</v>
      </c>
      <c r="ABX22" s="102">
        <v>0.57999999999999996</v>
      </c>
      <c r="ABY22" s="102">
        <v>0.58099999999999996</v>
      </c>
      <c r="ABZ22" s="102">
        <v>0.58099999999999996</v>
      </c>
      <c r="ACA22" s="102"/>
      <c r="ACB22" s="102">
        <v>0.57999999999999996</v>
      </c>
      <c r="ACC22" s="102">
        <v>0.58399999999999996</v>
      </c>
      <c r="ACD22" s="102">
        <v>0.58599999999999997</v>
      </c>
      <c r="ACE22" s="102">
        <f t="shared" si="52"/>
        <v>0.56999999999999995</v>
      </c>
      <c r="ACF22" s="102">
        <v>0.58799999999999997</v>
      </c>
      <c r="ACG22" s="102">
        <v>0.58499999999999996</v>
      </c>
      <c r="ACH22" s="102">
        <v>0.58499999999999996</v>
      </c>
      <c r="ACI22" s="102">
        <v>0.58499999999999996</v>
      </c>
      <c r="ACJ22" s="102">
        <v>0.58499999999999996</v>
      </c>
      <c r="ACK22" s="102">
        <f t="shared" si="53"/>
        <v>0.56999999999999995</v>
      </c>
      <c r="ACL22" s="47">
        <v>0.622</v>
      </c>
      <c r="ACM22" s="47">
        <v>0.61899999999999999</v>
      </c>
      <c r="ACN22" s="47">
        <v>0.61599999999999999</v>
      </c>
      <c r="ACO22" s="47">
        <v>0.621</v>
      </c>
      <c r="ACP22" s="47"/>
      <c r="ACQ22" s="47">
        <v>0.62</v>
      </c>
      <c r="ACR22" s="47">
        <v>0.624</v>
      </c>
      <c r="ACS22" s="47">
        <v>0.626</v>
      </c>
      <c r="ACT22" s="47">
        <v>0.61599999999999999</v>
      </c>
      <c r="ACU22" s="47">
        <v>0.61699999999999999</v>
      </c>
      <c r="ACV22" s="47">
        <v>0.61699999999999999</v>
      </c>
      <c r="ACW22" s="47"/>
      <c r="ACX22" s="47">
        <v>0.61699999999999999</v>
      </c>
      <c r="ACY22" s="47">
        <v>0.621</v>
      </c>
      <c r="ACZ22" s="102">
        <f t="shared" si="54"/>
        <v>0.56999999999999995</v>
      </c>
      <c r="ADA22" s="47"/>
      <c r="ADB22" s="6">
        <f t="shared" si="55"/>
        <v>8.94736842105264E-2</v>
      </c>
      <c r="ADC22" s="1065"/>
      <c r="ADD22" s="1065">
        <v>0.47399999999999998</v>
      </c>
      <c r="ADE22" s="1065">
        <v>0.48099999999999998</v>
      </c>
      <c r="ADF22" s="1065">
        <v>0.48899999999999999</v>
      </c>
      <c r="ADG22" s="1065">
        <v>0.47199999999999998</v>
      </c>
      <c r="ADH22" s="1065">
        <v>0.47199999999999998</v>
      </c>
      <c r="ADI22" s="1065">
        <v>0.47099999999999997</v>
      </c>
      <c r="ADJ22" s="1065">
        <v>0.47</v>
      </c>
      <c r="ADK22" s="1065">
        <v>0.47</v>
      </c>
      <c r="ADL22" s="1065">
        <v>0.47299999999999998</v>
      </c>
      <c r="ADM22" s="1065">
        <v>0.47</v>
      </c>
      <c r="ADN22" s="1065">
        <v>0.47099999999999997</v>
      </c>
      <c r="ADO22" s="1065">
        <v>0.46800000000000003</v>
      </c>
      <c r="ADP22" s="1065">
        <v>0.47</v>
      </c>
      <c r="ADQ22" s="1065">
        <v>0.47299999999999998</v>
      </c>
      <c r="ADR22" s="1065">
        <v>0.47299999999999998</v>
      </c>
      <c r="ADS22" s="1065">
        <f t="shared" si="245"/>
        <v>0.47</v>
      </c>
      <c r="ADT22" s="1065">
        <v>0.47899999999999998</v>
      </c>
      <c r="ADU22" s="1065">
        <v>0.48699999999999999</v>
      </c>
      <c r="ADV22" s="1065">
        <v>0.47499999999999998</v>
      </c>
      <c r="ADW22" s="1065"/>
      <c r="ADX22" s="1065">
        <v>0.502</v>
      </c>
      <c r="ADY22" s="1065">
        <v>0.48099999999999998</v>
      </c>
      <c r="ADZ22" s="1065">
        <v>0.48</v>
      </c>
      <c r="AEA22" s="1065">
        <v>0.48399999999999999</v>
      </c>
      <c r="AEB22" s="1065">
        <v>0.48699999999999999</v>
      </c>
      <c r="AEC22" s="1065">
        <v>0.47299999999999998</v>
      </c>
      <c r="AED22" s="1065">
        <v>0.47399999999999998</v>
      </c>
      <c r="AEE22" s="1065">
        <v>0.47499999999999998</v>
      </c>
      <c r="AEF22" s="1065"/>
      <c r="AEG22" s="1065">
        <v>0.47399999999999998</v>
      </c>
      <c r="AEH22" s="1065">
        <v>0.47799999999999998</v>
      </c>
      <c r="AEI22" s="1065">
        <v>0.47099999999999997</v>
      </c>
      <c r="AEJ22" s="1060">
        <f t="shared" si="246"/>
        <v>0.47</v>
      </c>
      <c r="AEK22" s="1065">
        <v>0.47399999999999998</v>
      </c>
      <c r="AEL22" s="1065">
        <v>0.47399999999999998</v>
      </c>
      <c r="AEM22" s="1065">
        <v>0.48699999999999999</v>
      </c>
      <c r="AEN22" s="1065">
        <v>0.47299999999999998</v>
      </c>
      <c r="AEO22" s="1065"/>
      <c r="AEP22" s="1065">
        <v>0.47299999999999998</v>
      </c>
      <c r="AEQ22" s="1065">
        <v>0.47799999999999998</v>
      </c>
      <c r="AER22" s="1065">
        <v>0.48299999999999998</v>
      </c>
      <c r="AES22" s="1065">
        <v>0.47599999999999998</v>
      </c>
      <c r="AET22" s="1065">
        <v>0.47599999999999998</v>
      </c>
      <c r="AEU22" s="1065">
        <v>0.47199999999999998</v>
      </c>
      <c r="AEV22" s="1065">
        <v>0.47199999999999998</v>
      </c>
      <c r="AEW22" s="1065">
        <v>0.47</v>
      </c>
      <c r="AEX22" s="102">
        <f t="shared" si="269"/>
        <v>0.47</v>
      </c>
      <c r="AEY22" s="1065">
        <v>0.47399999999999998</v>
      </c>
      <c r="AEZ22" s="1065">
        <v>0.47499999999999998</v>
      </c>
      <c r="AFA22" s="1065">
        <v>0.48799999999999999</v>
      </c>
      <c r="AFB22" s="1065">
        <v>0.47299999999999998</v>
      </c>
      <c r="AFC22" s="1065">
        <v>0.47399999999999998</v>
      </c>
      <c r="AFD22" s="1065">
        <v>0.47399999999999998</v>
      </c>
      <c r="AFE22" s="102">
        <v>0.47299999999999998</v>
      </c>
      <c r="AFF22" s="102"/>
      <c r="AFG22" s="102">
        <v>0.47099999999999997</v>
      </c>
      <c r="AFH22" s="102">
        <v>0.47899999999999998</v>
      </c>
      <c r="AFI22" s="102">
        <v>0.47</v>
      </c>
      <c r="AFJ22" s="102">
        <f t="shared" si="57"/>
        <v>0.47</v>
      </c>
      <c r="AFK22" s="102">
        <v>0.47499999999999998</v>
      </c>
      <c r="AFL22" s="102">
        <v>0.47599999999999998</v>
      </c>
      <c r="AFM22" s="102">
        <v>0.47</v>
      </c>
      <c r="AFN22" s="102"/>
      <c r="AFO22" s="102">
        <v>0.46800000000000003</v>
      </c>
      <c r="AFP22" s="102">
        <v>0.47099999999999997</v>
      </c>
      <c r="AFQ22" s="102">
        <v>0.47099999999999997</v>
      </c>
      <c r="AFR22" s="102">
        <v>0.47</v>
      </c>
      <c r="AFS22" s="102">
        <v>0.47</v>
      </c>
      <c r="AFT22" s="102"/>
      <c r="AFU22" s="102">
        <v>0.47</v>
      </c>
      <c r="AFV22" s="102">
        <f t="shared" si="58"/>
        <v>0.47</v>
      </c>
      <c r="AFW22" s="102">
        <v>0.47099999999999997</v>
      </c>
      <c r="AFX22" s="102">
        <v>0.47</v>
      </c>
      <c r="AFY22" s="102">
        <v>0.47099999999999997</v>
      </c>
      <c r="AFZ22" s="102"/>
      <c r="AGA22" s="102">
        <v>0.47</v>
      </c>
      <c r="AGB22" s="102">
        <v>0.47099999999999997</v>
      </c>
      <c r="AGC22" s="102">
        <v>0.46899999999999997</v>
      </c>
      <c r="AGD22" s="102">
        <v>0.46899999999999997</v>
      </c>
      <c r="AGE22" s="102">
        <f t="shared" si="59"/>
        <v>0.46899999999999997</v>
      </c>
      <c r="AGF22" s="102">
        <v>0.46800000000000003</v>
      </c>
      <c r="AGG22" s="102">
        <v>0.47</v>
      </c>
      <c r="AGH22" s="102"/>
      <c r="AGI22" s="102">
        <v>0.495</v>
      </c>
      <c r="AGJ22" s="102">
        <v>0.495</v>
      </c>
      <c r="AGK22" s="102">
        <v>0.49399999999999999</v>
      </c>
      <c r="AGL22" s="102"/>
      <c r="AGM22" s="102">
        <v>0.49399999999999999</v>
      </c>
      <c r="AGN22" s="102">
        <v>0.49299999999999999</v>
      </c>
      <c r="AGO22" s="102">
        <v>0.47099999999999997</v>
      </c>
      <c r="AGP22" s="102">
        <f t="shared" si="60"/>
        <v>0.46899999999999997</v>
      </c>
      <c r="AGQ22" s="102">
        <v>0.49199999999999999</v>
      </c>
      <c r="AGR22" s="102">
        <v>0.497</v>
      </c>
      <c r="AGS22" s="102">
        <v>0.49399999999999999</v>
      </c>
      <c r="AGT22" s="102">
        <v>0.49399999999999999</v>
      </c>
      <c r="AGU22" s="102">
        <v>0.49399999999999999</v>
      </c>
      <c r="AGV22" s="102">
        <v>0.496</v>
      </c>
      <c r="AGW22" s="102">
        <v>0.495</v>
      </c>
      <c r="AGX22" s="102"/>
      <c r="AGY22" s="102">
        <v>0.49399999999999999</v>
      </c>
      <c r="AGZ22" s="102">
        <v>0.49399999999999999</v>
      </c>
      <c r="AHA22" s="102">
        <v>0.57699999999999996</v>
      </c>
      <c r="AHB22" s="102">
        <v>0.49399999999999999</v>
      </c>
      <c r="AHC22" s="102">
        <f t="shared" si="282"/>
        <v>0.46899999999999997</v>
      </c>
      <c r="AHD22" s="102">
        <v>0.496</v>
      </c>
      <c r="AHE22" s="102">
        <v>0.495</v>
      </c>
      <c r="AHF22" s="102">
        <v>0.49199999999999999</v>
      </c>
      <c r="AHG22" s="102"/>
      <c r="AHH22" s="102">
        <v>0.49299999999999999</v>
      </c>
      <c r="AHI22" s="102">
        <v>0.49099999999999999</v>
      </c>
      <c r="AHJ22" s="102">
        <v>0.495</v>
      </c>
      <c r="AHK22" s="102">
        <v>0.497</v>
      </c>
      <c r="AHL22" s="102">
        <v>0.49099999999999999</v>
      </c>
      <c r="AHM22" s="102">
        <v>0.497</v>
      </c>
      <c r="AHN22" s="102">
        <v>0.498</v>
      </c>
      <c r="AHO22" s="102">
        <v>0.5</v>
      </c>
      <c r="AHP22" s="102">
        <f t="shared" si="283"/>
        <v>0.46899999999999997</v>
      </c>
      <c r="AHQ22" s="102">
        <v>0.497</v>
      </c>
      <c r="AHR22" s="102">
        <v>0.495</v>
      </c>
      <c r="AHS22" s="102">
        <v>0.495</v>
      </c>
      <c r="AHT22" s="102">
        <v>0.495</v>
      </c>
      <c r="AHU22" s="102">
        <v>0.497</v>
      </c>
      <c r="AHV22" s="102">
        <v>0.49399999999999999</v>
      </c>
      <c r="AHW22" s="102">
        <v>0.498</v>
      </c>
      <c r="AHX22" s="102"/>
      <c r="AHY22" s="102">
        <v>0.49399999999999999</v>
      </c>
      <c r="AHZ22" s="102">
        <v>0.49299999999999999</v>
      </c>
      <c r="AIA22" s="102">
        <v>0.5</v>
      </c>
      <c r="AIB22" s="102">
        <f t="shared" si="63"/>
        <v>0.46899999999999997</v>
      </c>
      <c r="AIC22" s="102"/>
      <c r="AID22" s="102">
        <v>0.49299999999999999</v>
      </c>
      <c r="AIE22" s="102">
        <v>0.49399999999999999</v>
      </c>
      <c r="AIF22" s="102">
        <v>0.49399999999999999</v>
      </c>
      <c r="AIG22" s="102">
        <v>0.495</v>
      </c>
      <c r="AIH22" s="102">
        <v>0.502</v>
      </c>
      <c r="AII22" s="102">
        <v>0.495</v>
      </c>
      <c r="AIJ22" s="102"/>
      <c r="AIK22" s="102">
        <v>0.497</v>
      </c>
      <c r="AIL22" s="102">
        <v>0.49399999999999999</v>
      </c>
      <c r="AIM22" s="102">
        <v>0.495</v>
      </c>
      <c r="AIN22" s="102">
        <f t="shared" si="64"/>
        <v>0.46899999999999997</v>
      </c>
      <c r="AIO22" s="102"/>
      <c r="AIP22" s="102">
        <v>0.499</v>
      </c>
      <c r="AIQ22" s="102">
        <v>0.49399999999999999</v>
      </c>
      <c r="AIR22" s="102">
        <v>0.49299999999999999</v>
      </c>
      <c r="AIS22" s="102">
        <v>0.49399999999999999</v>
      </c>
      <c r="AIT22" s="102">
        <v>0.49399999999999999</v>
      </c>
      <c r="AIU22" s="102">
        <v>0.495</v>
      </c>
      <c r="AIV22" s="102">
        <v>0.495</v>
      </c>
      <c r="AIW22" s="102">
        <v>0.49299999999999999</v>
      </c>
      <c r="AIX22" s="102"/>
      <c r="AIY22" s="102">
        <v>0.497</v>
      </c>
      <c r="AIZ22" s="102">
        <v>0.497</v>
      </c>
      <c r="AJA22" s="102"/>
      <c r="AJB22" s="102">
        <v>0.499</v>
      </c>
      <c r="AJC22" s="102">
        <v>0.49399999999999999</v>
      </c>
      <c r="AJD22" s="102">
        <f t="shared" si="65"/>
        <v>0.46899999999999997</v>
      </c>
      <c r="AJE22" s="102">
        <v>0.5</v>
      </c>
      <c r="AJF22" s="102">
        <v>0.5</v>
      </c>
      <c r="AJG22" s="102">
        <v>0.5</v>
      </c>
      <c r="AJH22" s="102"/>
      <c r="AJI22" s="102">
        <v>0.497</v>
      </c>
      <c r="AJJ22" s="102">
        <v>0.495</v>
      </c>
      <c r="AJK22" s="102">
        <v>0.501</v>
      </c>
      <c r="AJL22" s="102">
        <v>0.495</v>
      </c>
      <c r="AJM22" s="102">
        <v>0.496</v>
      </c>
      <c r="AJN22" s="102"/>
      <c r="AJO22" s="102">
        <v>0.496</v>
      </c>
      <c r="AJP22" s="102">
        <v>0.497</v>
      </c>
      <c r="AJQ22" s="102">
        <v>0.496</v>
      </c>
      <c r="AJR22" s="102">
        <f t="shared" si="66"/>
        <v>0.46899999999999997</v>
      </c>
      <c r="AJS22" s="102">
        <v>0.497</v>
      </c>
      <c r="AJT22" s="102"/>
      <c r="AJU22" s="102">
        <v>0.499</v>
      </c>
      <c r="AJV22" s="102">
        <v>0.496</v>
      </c>
      <c r="AJW22" s="102"/>
      <c r="AJX22" s="102">
        <v>0.497</v>
      </c>
      <c r="AJY22" s="102">
        <v>0.495</v>
      </c>
      <c r="AJZ22" s="102">
        <v>0.50600000000000001</v>
      </c>
      <c r="AKA22" s="102">
        <v>0.497</v>
      </c>
      <c r="AKB22" s="102">
        <v>0.498</v>
      </c>
      <c r="AKC22" s="102">
        <v>0.505</v>
      </c>
      <c r="AKD22" s="102">
        <v>0.501</v>
      </c>
      <c r="AKE22" s="102">
        <v>0.496</v>
      </c>
      <c r="AKF22" s="102">
        <v>0.496</v>
      </c>
      <c r="AKG22" s="102">
        <v>0.5</v>
      </c>
      <c r="AKH22" s="102">
        <v>0.497</v>
      </c>
      <c r="AKI22" s="102">
        <v>0.5</v>
      </c>
      <c r="AKJ22" s="102">
        <v>0.5</v>
      </c>
      <c r="AKK22" s="102">
        <v>0.499</v>
      </c>
      <c r="AKL22" s="102">
        <v>0.5</v>
      </c>
      <c r="AKM22" s="102">
        <v>0.497</v>
      </c>
      <c r="AKN22" s="102"/>
      <c r="AKO22" s="102">
        <v>0.495</v>
      </c>
      <c r="AKP22" s="102">
        <v>0.50600000000000001</v>
      </c>
      <c r="AKQ22" s="102">
        <v>0.502</v>
      </c>
      <c r="AKR22" s="102">
        <v>0.5</v>
      </c>
      <c r="AKS22" s="102">
        <v>0.502</v>
      </c>
      <c r="AKT22" s="102">
        <f t="shared" si="67"/>
        <v>0.46899999999999997</v>
      </c>
      <c r="AKU22" s="102">
        <v>0.5</v>
      </c>
      <c r="AKV22" s="102">
        <v>0.496</v>
      </c>
      <c r="AKW22" s="102">
        <v>0.495</v>
      </c>
      <c r="AKX22" s="102">
        <v>0.501</v>
      </c>
      <c r="AKY22" s="102">
        <v>0.501</v>
      </c>
      <c r="AKZ22" s="102">
        <f t="shared" si="68"/>
        <v>0.46899999999999997</v>
      </c>
      <c r="ALA22" s="47">
        <v>0.52200000000000002</v>
      </c>
      <c r="ALB22" s="47"/>
      <c r="ALC22" s="47">
        <v>0.52100000000000002</v>
      </c>
      <c r="ALD22" s="47">
        <v>0.53300000000000003</v>
      </c>
      <c r="ALE22" s="47">
        <v>0.52500000000000002</v>
      </c>
      <c r="ALF22" s="47">
        <v>0.52300000000000002</v>
      </c>
      <c r="ALG22" s="47">
        <v>0.52</v>
      </c>
      <c r="ALH22" s="47">
        <v>0.52900000000000003</v>
      </c>
      <c r="ALI22" s="47">
        <v>0.52500000000000002</v>
      </c>
      <c r="ALJ22" s="47">
        <v>0.52300000000000002</v>
      </c>
      <c r="ALK22" s="47">
        <v>0.52700000000000002</v>
      </c>
      <c r="ALL22" s="47">
        <v>0.52700000000000002</v>
      </c>
      <c r="ALM22" s="47">
        <v>0.52200000000000002</v>
      </c>
      <c r="ALN22" s="102">
        <f t="shared" si="69"/>
        <v>0.46899999999999997</v>
      </c>
      <c r="ALO22" s="47">
        <v>0.52100000000000002</v>
      </c>
      <c r="ALP22" s="102">
        <v>0.53400000000000003</v>
      </c>
      <c r="ALQ22" s="51"/>
      <c r="ALR22" s="51">
        <v>0.53400000000000003</v>
      </c>
      <c r="ALS22" s="51">
        <v>0.52900000000000003</v>
      </c>
      <c r="ALT22" s="51">
        <f t="shared" si="70"/>
        <v>0.46899999999999997</v>
      </c>
      <c r="ALU22" s="51"/>
      <c r="ALV22" s="461">
        <f t="shared" si="71"/>
        <v>-1</v>
      </c>
      <c r="ALW22" s="1065"/>
      <c r="ALX22" s="1065">
        <v>0.56799999999999995</v>
      </c>
      <c r="ALY22" s="1065"/>
      <c r="ALZ22" s="1065">
        <v>0.57499999999999996</v>
      </c>
      <c r="AMA22" s="1065">
        <v>0.59</v>
      </c>
      <c r="AMB22" s="1065">
        <v>0.57799999999999996</v>
      </c>
      <c r="AMC22" s="1065">
        <v>0.57399999999999995</v>
      </c>
      <c r="AMD22" s="1065">
        <v>0.57499999999999996</v>
      </c>
      <c r="AME22" s="1065">
        <v>0.56699999999999995</v>
      </c>
      <c r="AMF22" s="1065">
        <v>0.56999999999999995</v>
      </c>
      <c r="AMG22" s="1065">
        <v>0.56799999999999995</v>
      </c>
      <c r="AMH22" s="1065">
        <v>0.56999999999999995</v>
      </c>
      <c r="AMI22" s="1065">
        <v>0.57099999999999995</v>
      </c>
      <c r="AMJ22" s="1065">
        <v>0.56899999999999995</v>
      </c>
      <c r="AMK22" s="1065">
        <v>0.56999999999999995</v>
      </c>
      <c r="AML22" s="1065">
        <v>0.56699999999999995</v>
      </c>
      <c r="AMM22" s="1065">
        <v>0.57099999999999995</v>
      </c>
      <c r="AMN22" s="1065">
        <f t="shared" si="72"/>
        <v>0.56699999999999995</v>
      </c>
      <c r="AMO22" s="1065">
        <v>0.57099999999999995</v>
      </c>
      <c r="AMP22" s="1065"/>
      <c r="AMQ22" s="1065">
        <v>0.57899999999999996</v>
      </c>
      <c r="AMR22" s="1065">
        <v>0.57999999999999996</v>
      </c>
      <c r="AMS22" s="1065">
        <v>0.58399999999999996</v>
      </c>
      <c r="AMT22" s="1065">
        <v>0.58199999999999996</v>
      </c>
      <c r="AMU22" s="1065">
        <v>0.58399999999999996</v>
      </c>
      <c r="AMV22" s="1065">
        <v>0.58399999999999996</v>
      </c>
      <c r="AMW22" s="1066">
        <v>0.57999999999999996</v>
      </c>
      <c r="AMX22" s="1066">
        <v>0.57899999999999996</v>
      </c>
      <c r="AMY22" s="1066">
        <v>0.58099999999999996</v>
      </c>
      <c r="AMZ22" s="1066">
        <v>0.57699999999999996</v>
      </c>
      <c r="ANA22" s="1066"/>
      <c r="ANB22" s="1066">
        <v>0.58399999999999996</v>
      </c>
      <c r="ANC22" s="1066">
        <v>0.57999999999999996</v>
      </c>
      <c r="AND22" s="1060">
        <f t="shared" si="73"/>
        <v>0.56699999999999995</v>
      </c>
      <c r="ANE22" s="1066">
        <v>0.58299999999999996</v>
      </c>
      <c r="ANF22" s="1066">
        <v>0.58299999999999996</v>
      </c>
      <c r="ANG22" s="1066">
        <v>0.59099999999999997</v>
      </c>
      <c r="ANH22" s="1066">
        <v>0.58499999999999996</v>
      </c>
      <c r="ANI22" s="1066">
        <v>0.58299999999999996</v>
      </c>
      <c r="ANJ22" s="1066">
        <v>0.58399999999999996</v>
      </c>
      <c r="ANK22" s="1066"/>
      <c r="ANL22" s="1066">
        <v>0.58099999999999996</v>
      </c>
      <c r="ANM22" s="1066">
        <v>0.58199999999999996</v>
      </c>
      <c r="ANN22" s="1066">
        <v>0.58499999999999996</v>
      </c>
      <c r="ANO22" s="1066">
        <v>0.58099999999999996</v>
      </c>
      <c r="ANP22" s="1066">
        <v>0.56699999999999995</v>
      </c>
      <c r="ANQ22" s="1066">
        <v>0.58099999999999996</v>
      </c>
      <c r="ANR22" s="102">
        <f t="shared" si="270"/>
        <v>0.56699999999999995</v>
      </c>
      <c r="ANS22" s="1066">
        <v>0.58799999999999997</v>
      </c>
      <c r="ANT22" s="1066">
        <v>0.58599999999999997</v>
      </c>
      <c r="ANU22" s="1066">
        <v>0.58899999999999997</v>
      </c>
      <c r="ANV22" s="1066">
        <v>0.58799999999999997</v>
      </c>
      <c r="ANW22" s="1066">
        <v>0.58599999999999997</v>
      </c>
      <c r="ANX22" s="1066">
        <v>0.58799999999999997</v>
      </c>
      <c r="ANY22" s="102">
        <v>0.58499999999999996</v>
      </c>
      <c r="ANZ22" s="102"/>
      <c r="AOA22" s="102">
        <v>0.58199999999999996</v>
      </c>
      <c r="AOB22" s="102">
        <v>0.58199999999999996</v>
      </c>
      <c r="AOC22" s="102">
        <v>0.57999999999999996</v>
      </c>
      <c r="AOD22" s="102">
        <f t="shared" si="74"/>
        <v>0.56699999999999995</v>
      </c>
      <c r="AOE22" s="102">
        <v>0.57799999999999996</v>
      </c>
      <c r="AOF22" s="102">
        <v>0.57899999999999996</v>
      </c>
      <c r="AOG22" s="102">
        <v>0.57699999999999996</v>
      </c>
      <c r="AOH22" s="102">
        <v>0.57899999999999996</v>
      </c>
      <c r="AOI22" s="102"/>
      <c r="AOJ22" s="102">
        <v>0.57799999999999996</v>
      </c>
      <c r="AOK22" s="102">
        <v>0.57899999999999996</v>
      </c>
      <c r="AOL22" s="102">
        <v>0.57899999999999996</v>
      </c>
      <c r="AOM22" s="102">
        <v>0.57699999999999996</v>
      </c>
      <c r="AON22" s="102"/>
      <c r="AOO22" s="102">
        <v>0.57999999999999996</v>
      </c>
      <c r="AOP22" s="102">
        <f t="shared" si="75"/>
        <v>0.56699999999999995</v>
      </c>
      <c r="AOQ22" s="102">
        <v>0.57899999999999996</v>
      </c>
      <c r="AOR22" s="102">
        <v>0.57799999999999996</v>
      </c>
      <c r="AOS22" s="102"/>
      <c r="AOT22" s="102">
        <v>0.57999999999999996</v>
      </c>
      <c r="AOU22" s="102">
        <v>0.57999999999999996</v>
      </c>
      <c r="AOV22" s="102">
        <v>0.57799999999999996</v>
      </c>
      <c r="AOW22" s="102">
        <v>0.57699999999999996</v>
      </c>
      <c r="AOX22" s="102"/>
      <c r="AOY22" s="102">
        <v>0.57899999999999996</v>
      </c>
      <c r="AOZ22" s="102">
        <f t="shared" si="76"/>
        <v>0.56699999999999995</v>
      </c>
      <c r="APA22" s="102">
        <v>0.57799999999999996</v>
      </c>
      <c r="APB22" s="102">
        <v>0.57699999999999996</v>
      </c>
      <c r="APC22" s="102">
        <v>0.57799999999999996</v>
      </c>
      <c r="APD22" s="102">
        <v>0.57899999999999996</v>
      </c>
      <c r="APE22" s="102">
        <v>0.57899999999999996</v>
      </c>
      <c r="APF22" s="102"/>
      <c r="APG22" s="102">
        <v>0.57899999999999996</v>
      </c>
      <c r="APH22" s="102">
        <v>0.57799999999999996</v>
      </c>
      <c r="API22" s="102">
        <v>0.57999999999999996</v>
      </c>
      <c r="APJ22" s="102">
        <f t="shared" si="77"/>
        <v>0.56699999999999995</v>
      </c>
      <c r="APK22" s="102">
        <v>0.57799999999999996</v>
      </c>
      <c r="APL22" s="102">
        <v>0.58399999999999996</v>
      </c>
      <c r="APM22" s="102">
        <v>0.58299999999999996</v>
      </c>
      <c r="APN22" s="102"/>
      <c r="APO22" s="102">
        <v>0.57899999999999996</v>
      </c>
      <c r="APP22" s="102">
        <v>0.58099999999999996</v>
      </c>
      <c r="APQ22" s="102">
        <v>0.57899999999999996</v>
      </c>
      <c r="APR22" s="102">
        <v>0.57899999999999996</v>
      </c>
      <c r="APS22" s="102"/>
      <c r="APT22" s="102">
        <v>0.57999999999999996</v>
      </c>
      <c r="APU22" s="102">
        <v>0.57799999999999996</v>
      </c>
      <c r="APV22" s="102">
        <v>0.57799999999999996</v>
      </c>
      <c r="APW22" s="102">
        <v>0.57799999999999996</v>
      </c>
      <c r="APX22" s="102">
        <f t="shared" si="284"/>
        <v>0.56699999999999995</v>
      </c>
      <c r="APY22" s="102">
        <v>0.57999999999999996</v>
      </c>
      <c r="APZ22" s="102">
        <v>0.57799999999999996</v>
      </c>
      <c r="AQA22" s="102">
        <v>0.57899999999999996</v>
      </c>
      <c r="AQB22" s="102"/>
      <c r="AQC22" s="102">
        <v>0.57699999999999996</v>
      </c>
      <c r="AQD22" s="102">
        <v>0.57699999999999996</v>
      </c>
      <c r="AQE22" s="102">
        <v>0.58099999999999996</v>
      </c>
      <c r="AQF22" s="102">
        <v>0.58199999999999996</v>
      </c>
      <c r="AQG22" s="102">
        <v>0.58199999999999996</v>
      </c>
      <c r="AQH22" s="102">
        <v>0.57699999999999996</v>
      </c>
      <c r="AQI22" s="102">
        <v>0.58499999999999996</v>
      </c>
      <c r="AQJ22" s="102">
        <v>0.58299999999999996</v>
      </c>
      <c r="AQK22" s="102">
        <f t="shared" si="285"/>
        <v>0.56699999999999995</v>
      </c>
      <c r="AQL22" s="102">
        <v>0.57399999999999995</v>
      </c>
      <c r="AQM22" s="102">
        <v>0.57899999999999996</v>
      </c>
      <c r="AQN22" s="102">
        <v>0.57699999999999996</v>
      </c>
      <c r="AQO22" s="102">
        <v>0.58299999999999996</v>
      </c>
      <c r="AQP22" s="102"/>
      <c r="AQQ22" s="102">
        <v>0.58299999999999996</v>
      </c>
      <c r="AQR22" s="102">
        <v>0.58199999999999996</v>
      </c>
      <c r="AQS22" s="102">
        <v>0.58899999999999997</v>
      </c>
      <c r="AQT22" s="102">
        <v>0.58099999999999996</v>
      </c>
      <c r="AQU22" s="102">
        <v>0.58299999999999996</v>
      </c>
      <c r="AQV22" s="102">
        <v>0.58299999999999996</v>
      </c>
      <c r="AQW22" s="102">
        <f t="shared" si="80"/>
        <v>0.56699999999999995</v>
      </c>
      <c r="AQX22" s="102">
        <v>0.58199999999999996</v>
      </c>
      <c r="AQY22" s="102">
        <v>0.57999999999999996</v>
      </c>
      <c r="AQZ22" s="102"/>
      <c r="ARA22" s="102">
        <v>0.57799999999999996</v>
      </c>
      <c r="ARB22" s="102">
        <v>0.57899999999999996</v>
      </c>
      <c r="ARC22" s="102">
        <v>0.58199999999999996</v>
      </c>
      <c r="ARD22" s="102">
        <v>0.58599999999999997</v>
      </c>
      <c r="ARE22" s="102">
        <v>0.57999999999999996</v>
      </c>
      <c r="ARF22" s="102">
        <v>0.58099999999999996</v>
      </c>
      <c r="ARG22" s="102">
        <v>0.58099999999999996</v>
      </c>
      <c r="ARH22" s="102">
        <f t="shared" si="81"/>
        <v>0.56699999999999995</v>
      </c>
      <c r="ARI22" s="102">
        <v>0.57499999999999996</v>
      </c>
      <c r="ARJ22" s="102">
        <v>0.57999999999999996</v>
      </c>
      <c r="ARK22" s="102">
        <v>0.58299999999999996</v>
      </c>
      <c r="ARL22" s="102">
        <v>0.58299999999999996</v>
      </c>
      <c r="ARM22" s="102">
        <v>0.58399999999999996</v>
      </c>
      <c r="ARN22" s="102">
        <v>0.57799999999999996</v>
      </c>
      <c r="ARO22" s="102"/>
      <c r="ARP22" s="102">
        <v>0.58099999999999996</v>
      </c>
      <c r="ARQ22" s="102">
        <v>0.57899999999999996</v>
      </c>
      <c r="ARR22" s="102">
        <v>0.57999999999999996</v>
      </c>
      <c r="ARS22" s="102">
        <v>0.57999999999999996</v>
      </c>
      <c r="ART22" s="102">
        <v>0.57899999999999996</v>
      </c>
      <c r="ARU22" s="102">
        <v>0.58299999999999996</v>
      </c>
      <c r="ARV22" s="102">
        <f t="shared" si="82"/>
        <v>0.56699999999999995</v>
      </c>
      <c r="ARW22" s="102">
        <v>0.57999999999999996</v>
      </c>
      <c r="ARX22" s="102">
        <v>0.57899999999999996</v>
      </c>
      <c r="ARY22" s="102">
        <v>0.58199999999999996</v>
      </c>
      <c r="ARZ22" s="102">
        <v>0.58499999999999996</v>
      </c>
      <c r="ASA22" s="102">
        <v>0.57999999999999996</v>
      </c>
      <c r="ASB22" s="102"/>
      <c r="ASC22" s="102">
        <v>0.57999999999999996</v>
      </c>
      <c r="ASD22" s="102">
        <v>0.58199999999999996</v>
      </c>
      <c r="ASE22" s="102">
        <v>0.58499999999999996</v>
      </c>
      <c r="ASF22" s="102">
        <v>0.57999999999999996</v>
      </c>
      <c r="ASG22" s="102">
        <v>0.58299999999999996</v>
      </c>
      <c r="ASH22" s="102">
        <v>0.59</v>
      </c>
      <c r="ASI22" s="102">
        <f t="shared" si="83"/>
        <v>0.56699999999999995</v>
      </c>
      <c r="ASJ22" s="102">
        <v>0.58599999999999997</v>
      </c>
      <c r="ASK22" s="102">
        <v>0.57999999999999996</v>
      </c>
      <c r="ASL22" s="102"/>
      <c r="ASM22" s="102">
        <v>0.58399999999999996</v>
      </c>
      <c r="ASN22" s="102">
        <v>0.58099999999999996</v>
      </c>
      <c r="ASO22" s="102">
        <v>0.58599999999999997</v>
      </c>
      <c r="ASP22" s="102">
        <v>0.58399999999999996</v>
      </c>
      <c r="ASQ22" s="102">
        <v>0.58599999999999997</v>
      </c>
      <c r="ASR22" s="102">
        <v>0.58599999999999997</v>
      </c>
      <c r="ASS22" s="102"/>
      <c r="AST22" s="102">
        <v>0.57999999999999996</v>
      </c>
      <c r="ASU22" s="102">
        <v>0.58599999999999997</v>
      </c>
      <c r="ASV22" s="102"/>
      <c r="ASW22" s="102">
        <v>0.58899999999999997</v>
      </c>
      <c r="ASX22" s="102">
        <v>0.58699999999999997</v>
      </c>
      <c r="ASY22" s="102">
        <v>0.58399999999999996</v>
      </c>
      <c r="ASZ22" s="102">
        <v>0.58799999999999997</v>
      </c>
      <c r="ATA22" s="102"/>
      <c r="ATB22" s="102">
        <v>0.57999999999999996</v>
      </c>
      <c r="ATC22" s="102">
        <v>0.58199999999999996</v>
      </c>
      <c r="ATD22" s="102">
        <v>0.58199999999999996</v>
      </c>
      <c r="ATE22" s="102">
        <v>0.57999999999999996</v>
      </c>
      <c r="ATF22" s="102">
        <v>0.58099999999999996</v>
      </c>
      <c r="ATG22" s="102">
        <v>0.58499999999999996</v>
      </c>
      <c r="ATH22" s="102"/>
      <c r="ATI22" s="102">
        <v>0.6</v>
      </c>
      <c r="ATJ22" s="102">
        <v>0.59</v>
      </c>
      <c r="ATK22" s="102">
        <v>0.59099999999999997</v>
      </c>
      <c r="ATL22" s="102">
        <v>0.57899999999999996</v>
      </c>
      <c r="ATM22" s="102">
        <f t="shared" si="84"/>
        <v>0.56699999999999995</v>
      </c>
      <c r="ATN22" s="102">
        <v>0.58899999999999997</v>
      </c>
      <c r="ATO22" s="102">
        <v>0.59</v>
      </c>
      <c r="ATP22" s="102">
        <v>0.58099999999999996</v>
      </c>
      <c r="ATQ22" s="102">
        <v>0.58499999999999996</v>
      </c>
      <c r="ATR22" s="102">
        <v>0.58199999999999996</v>
      </c>
      <c r="ATS22" s="102">
        <f t="shared" si="85"/>
        <v>0.56699999999999995</v>
      </c>
      <c r="ATT22" s="47">
        <v>0.61599999999999999</v>
      </c>
      <c r="ATU22" s="47">
        <v>0.623</v>
      </c>
      <c r="ATV22" s="47">
        <v>0.626</v>
      </c>
      <c r="ATW22" s="47">
        <v>0.621</v>
      </c>
      <c r="ATX22" s="47">
        <v>0.628</v>
      </c>
      <c r="ATY22" s="47">
        <v>0.61499999999999999</v>
      </c>
      <c r="ATZ22" s="47"/>
      <c r="AUA22" s="47">
        <v>0.61899999999999999</v>
      </c>
      <c r="AUB22" s="47">
        <v>0.624</v>
      </c>
      <c r="AUC22" s="47">
        <v>0.625</v>
      </c>
      <c r="AUD22" s="47">
        <v>0.622</v>
      </c>
      <c r="AUE22" s="47">
        <v>0.622</v>
      </c>
      <c r="AUF22" s="47">
        <v>0.626</v>
      </c>
      <c r="AUG22" s="351">
        <f t="shared" si="86"/>
        <v>0.56699999999999995</v>
      </c>
      <c r="AUH22" s="47">
        <v>0.63</v>
      </c>
      <c r="AUI22" s="102">
        <v>0.629</v>
      </c>
      <c r="AUJ22" s="47">
        <v>0.63100000000000001</v>
      </c>
      <c r="AUK22" s="47">
        <v>0.623</v>
      </c>
      <c r="AUL22" s="47"/>
      <c r="AUM22" s="47">
        <v>0.624</v>
      </c>
      <c r="AUN22" s="47">
        <v>0.622</v>
      </c>
      <c r="AUO22" s="51">
        <v>0.61499999999999999</v>
      </c>
      <c r="AUP22" s="47">
        <f t="shared" si="87"/>
        <v>0.56699999999999995</v>
      </c>
      <c r="AUQ22" s="47">
        <v>0.60599999999999998</v>
      </c>
      <c r="AUR22" s="51">
        <v>0.59899999999999998</v>
      </c>
      <c r="AUS22" s="51"/>
      <c r="AUT22" s="51">
        <v>0.59799999999999998</v>
      </c>
      <c r="AUU22" s="51">
        <v>0.6</v>
      </c>
      <c r="AUV22" s="47">
        <v>0.59699999999999998</v>
      </c>
      <c r="AUW22" s="51"/>
      <c r="AUX22" s="47">
        <f t="shared" si="88"/>
        <v>0.56699999999999995</v>
      </c>
      <c r="AUY22" s="47">
        <v>0.60299999999999998</v>
      </c>
      <c r="AUZ22" s="47">
        <v>0.61</v>
      </c>
      <c r="AVA22" s="47">
        <v>0.60599999999999998</v>
      </c>
      <c r="AVB22" s="47">
        <v>0.59899999999999998</v>
      </c>
      <c r="AVC22" s="47"/>
      <c r="AVD22" s="47"/>
      <c r="AVE22" s="47">
        <v>0.59699999999999998</v>
      </c>
      <c r="AVF22" s="68">
        <v>0.6</v>
      </c>
      <c r="AVG22" s="68">
        <f t="shared" si="89"/>
        <v>0.56699999999999995</v>
      </c>
      <c r="AVH22" s="47">
        <v>0.60199999999999998</v>
      </c>
      <c r="AVI22" s="47">
        <v>0.59899999999999998</v>
      </c>
      <c r="AVJ22" s="47">
        <v>0.61599999999999999</v>
      </c>
      <c r="AVK22" s="47">
        <v>0.62</v>
      </c>
      <c r="AVL22" s="47"/>
      <c r="AVM22" s="47">
        <v>0.60699999999999998</v>
      </c>
      <c r="AVN22" s="47">
        <v>0.60699999999999998</v>
      </c>
      <c r="AVO22" s="47">
        <v>0.61099999999999999</v>
      </c>
      <c r="AVP22" s="47"/>
      <c r="AVQ22" s="47">
        <v>0.61199999999999999</v>
      </c>
      <c r="AVR22" s="1235">
        <v>0.60899999999999999</v>
      </c>
      <c r="AVS22" s="1181">
        <v>0.58099999999999996</v>
      </c>
      <c r="AVT22" s="47">
        <v>0.59799999999999998</v>
      </c>
      <c r="AVU22" s="1162">
        <v>0.61299999999999999</v>
      </c>
      <c r="AVV22" s="1162">
        <v>0.60699999999999998</v>
      </c>
      <c r="AVW22" s="1235">
        <v>0.60499999999999998</v>
      </c>
      <c r="AVX22" s="1235">
        <f t="shared" si="90"/>
        <v>0.58099999999999996</v>
      </c>
      <c r="AVY22" s="1235">
        <v>0.60299999999999998</v>
      </c>
      <c r="AVZ22" s="1235">
        <v>0.61</v>
      </c>
      <c r="AWA22" s="1235">
        <v>0.61499999999999999</v>
      </c>
      <c r="AWB22" s="1235">
        <v>0.59599999999999997</v>
      </c>
      <c r="AWC22" s="1235">
        <v>0.60299999999999998</v>
      </c>
      <c r="AWD22" s="1266">
        <v>0.59699999999999998</v>
      </c>
      <c r="AWE22" s="1235">
        <f t="shared" si="291"/>
        <v>0.58099999999999996</v>
      </c>
      <c r="AWF22" s="1235">
        <v>0.59599999999999997</v>
      </c>
      <c r="AWG22" s="1235">
        <v>0.60399999999999998</v>
      </c>
      <c r="AWH22" s="1235">
        <v>0.6</v>
      </c>
      <c r="AWI22" s="1235"/>
      <c r="AWJ22" s="1235">
        <v>0.6</v>
      </c>
      <c r="AWK22" s="1235">
        <v>0.85</v>
      </c>
      <c r="AWL22" s="1266">
        <v>0.59199999999999997</v>
      </c>
      <c r="AWM22" s="1266">
        <f t="shared" si="92"/>
        <v>0.58099999999999996</v>
      </c>
      <c r="AWN22" s="1235">
        <v>0.61599999999999999</v>
      </c>
      <c r="AWO22" s="1235"/>
      <c r="AWP22" s="1235"/>
      <c r="AWQ22" s="1235">
        <v>0.61099999999999999</v>
      </c>
      <c r="AWR22" s="1235">
        <v>0.61699999999999999</v>
      </c>
      <c r="AWS22" s="1235">
        <v>0.60099999999999998</v>
      </c>
      <c r="AWT22" s="1235">
        <v>0.60199999999999998</v>
      </c>
      <c r="AWU22" s="1235">
        <v>0.61399999999999999</v>
      </c>
      <c r="AWV22" s="1235">
        <v>0.59699999999999998</v>
      </c>
      <c r="AWW22" s="1235">
        <f t="shared" si="258"/>
        <v>0.58099999999999996</v>
      </c>
      <c r="AWX22" s="1235">
        <v>0.60799999999999998</v>
      </c>
      <c r="AWY22" s="1235">
        <v>0.60899999999999999</v>
      </c>
      <c r="AWZ22" s="1235">
        <v>0.61399999999999999</v>
      </c>
      <c r="AXA22" s="1235">
        <v>0.61299999999999999</v>
      </c>
      <c r="AXB22" s="1235">
        <v>0.58199999999999996</v>
      </c>
      <c r="AXC22" s="1235">
        <v>0.59499999999999997</v>
      </c>
      <c r="AXD22" s="1235">
        <v>0.58899999999999997</v>
      </c>
      <c r="AXE22" s="1235">
        <v>0.57999999999999996</v>
      </c>
      <c r="AXF22" s="1237">
        <v>0.61499999999999999</v>
      </c>
      <c r="AXG22" s="1235">
        <f t="shared" si="93"/>
        <v>0.58099999999999996</v>
      </c>
      <c r="AXH22" s="1235">
        <v>0.58299999999999996</v>
      </c>
      <c r="AXI22" s="1235"/>
      <c r="AXJ22" s="1235">
        <v>0.59399999999999997</v>
      </c>
      <c r="AXK22" s="1235">
        <v>0.58799999999999997</v>
      </c>
      <c r="AXL22" s="1235"/>
      <c r="AXM22" s="1235">
        <f t="shared" si="298"/>
        <v>0.58099999999999996</v>
      </c>
      <c r="AXN22" s="1235">
        <v>0.57199999999999995</v>
      </c>
      <c r="AXO22" s="1235">
        <v>0.57299999999999995</v>
      </c>
      <c r="AXP22" s="1235">
        <v>0.57899999999999996</v>
      </c>
      <c r="AXQ22" s="1235">
        <v>0.57899999999999996</v>
      </c>
      <c r="AXR22" s="1235">
        <v>0.58799999999999997</v>
      </c>
      <c r="AXS22" s="1235">
        <v>0.58499999999999996</v>
      </c>
      <c r="AXT22" s="1235"/>
      <c r="AXU22" s="1235">
        <v>0.58799999999999997</v>
      </c>
      <c r="AXV22" s="1235">
        <v>0.58299999999999996</v>
      </c>
      <c r="AXW22" s="1235"/>
      <c r="AXX22" s="1235">
        <v>0.58399999999999996</v>
      </c>
      <c r="AXY22" s="1235">
        <v>0.57999999999999996</v>
      </c>
      <c r="AXZ22" s="1235"/>
      <c r="AYA22" s="1235">
        <v>0.59099999999999997</v>
      </c>
      <c r="AYB22" s="1235"/>
      <c r="AYC22" s="1235">
        <v>0.58399999999999996</v>
      </c>
      <c r="AYD22" s="1235"/>
      <c r="AYE22" s="1235">
        <v>0.58199999999999996</v>
      </c>
      <c r="AYF22" s="1235">
        <v>0.58499999999999996</v>
      </c>
      <c r="AYG22" s="1235">
        <v>0.58499999999999996</v>
      </c>
      <c r="AYH22" s="1235">
        <v>0.58099999999999996</v>
      </c>
      <c r="AYI22" s="1235"/>
      <c r="AYJ22" s="1235">
        <v>0.57899999999999996</v>
      </c>
      <c r="AYK22" s="1235"/>
      <c r="AYL22" s="1235">
        <v>0.60399999999999998</v>
      </c>
      <c r="AYM22" s="1235"/>
      <c r="AYN22" s="1235">
        <v>0.59699999999999998</v>
      </c>
      <c r="AYO22" s="1235"/>
      <c r="AYP22" s="6">
        <f t="shared" si="95"/>
        <v>2.7538726333907082E-2</v>
      </c>
      <c r="AYQ22" s="1066">
        <v>0.53400000000000003</v>
      </c>
      <c r="AYR22" s="1066">
        <v>0.53400000000000003</v>
      </c>
      <c r="AYS22" s="1066">
        <v>0.53600000000000003</v>
      </c>
      <c r="AYT22" s="1066">
        <v>0.53100000000000003</v>
      </c>
      <c r="AYU22" s="1066">
        <v>0.53300000000000003</v>
      </c>
      <c r="AYV22" s="1066">
        <v>0.52900000000000003</v>
      </c>
      <c r="AYW22" s="1066">
        <v>0.53</v>
      </c>
      <c r="AYX22" s="1066">
        <v>0.53300000000000003</v>
      </c>
      <c r="AYY22" s="1066">
        <v>0.53300000000000003</v>
      </c>
      <c r="AYZ22" s="1066">
        <v>0.53200000000000003</v>
      </c>
      <c r="AZA22" s="1066"/>
      <c r="AZB22" s="1066">
        <v>0.53400000000000003</v>
      </c>
      <c r="AZC22" s="1066">
        <v>0.53300000000000003</v>
      </c>
      <c r="AZD22" s="1066">
        <f t="shared" si="96"/>
        <v>0.53100000000000003</v>
      </c>
      <c r="AZE22" s="1066">
        <v>0.53200000000000003</v>
      </c>
      <c r="AZF22" s="1066">
        <v>0.54700000000000004</v>
      </c>
      <c r="AZG22" s="1066">
        <v>0.54500000000000004</v>
      </c>
      <c r="AZH22" s="1066">
        <v>0.55100000000000005</v>
      </c>
      <c r="AZI22" s="1066">
        <v>0.55900000000000005</v>
      </c>
      <c r="AZJ22" s="1066">
        <v>0.54600000000000004</v>
      </c>
      <c r="AZK22" s="1066">
        <v>0.54700000000000004</v>
      </c>
      <c r="AZL22" s="1066">
        <v>0.54400000000000004</v>
      </c>
      <c r="AZM22" s="1066">
        <v>0.53900000000000003</v>
      </c>
      <c r="AZN22" s="1066">
        <v>0.54100000000000004</v>
      </c>
      <c r="AZO22" s="1066">
        <v>0.54400000000000004</v>
      </c>
      <c r="AZP22" s="1066">
        <v>0.53800000000000003</v>
      </c>
      <c r="AZQ22" s="1066">
        <v>0.55100000000000005</v>
      </c>
      <c r="AZR22" s="1066">
        <v>0.54500000000000004</v>
      </c>
      <c r="AZS22" s="1060">
        <f t="shared" si="97"/>
        <v>0.53100000000000003</v>
      </c>
      <c r="AZT22" s="1066">
        <v>0.54300000000000004</v>
      </c>
      <c r="AZU22" s="1066">
        <v>0.54700000000000004</v>
      </c>
      <c r="AZV22" s="1066">
        <v>0.54100000000000004</v>
      </c>
      <c r="AZW22" s="1066">
        <v>0.54800000000000004</v>
      </c>
      <c r="AZX22" s="1066">
        <v>0.54400000000000004</v>
      </c>
      <c r="AZY22" s="1066">
        <v>0.54100000000000004</v>
      </c>
      <c r="AZZ22" s="1066">
        <v>0.54200000000000004</v>
      </c>
      <c r="BAA22" s="1066">
        <v>0.54300000000000004</v>
      </c>
      <c r="BAB22" s="1066">
        <v>0.54300000000000004</v>
      </c>
      <c r="BAC22" s="1066">
        <v>0.54500000000000004</v>
      </c>
      <c r="BAD22" s="1066">
        <v>0.53100000000000003</v>
      </c>
      <c r="BAE22" s="1066">
        <v>0.54500000000000004</v>
      </c>
      <c r="BAF22" s="102">
        <f t="shared" si="271"/>
        <v>0.53100000000000003</v>
      </c>
      <c r="BAG22" s="1066">
        <v>0.54600000000000004</v>
      </c>
      <c r="BAH22" s="1066">
        <v>0.55500000000000005</v>
      </c>
      <c r="BAI22" s="1066">
        <v>0.54800000000000004</v>
      </c>
      <c r="BAJ22" s="1066">
        <v>0.54800000000000004</v>
      </c>
      <c r="BAK22" s="1066">
        <v>0.54600000000000004</v>
      </c>
      <c r="BAL22" s="1066">
        <v>0.54700000000000004</v>
      </c>
      <c r="BAM22" s="102">
        <v>0.54900000000000004</v>
      </c>
      <c r="BAN22" s="102">
        <v>0.54800000000000004</v>
      </c>
      <c r="BAO22" s="102">
        <v>0.54</v>
      </c>
      <c r="BAP22" s="102">
        <v>0.55000000000000004</v>
      </c>
      <c r="BAQ22" s="102">
        <f t="shared" si="98"/>
        <v>0.53100000000000003</v>
      </c>
      <c r="BAR22" s="102">
        <v>0.54200000000000004</v>
      </c>
      <c r="BAS22" s="102">
        <v>0.54300000000000004</v>
      </c>
      <c r="BAT22" s="102">
        <v>0.54200000000000004</v>
      </c>
      <c r="BAU22" s="102">
        <v>0.54100000000000004</v>
      </c>
      <c r="BAV22" s="102">
        <v>0.54</v>
      </c>
      <c r="BAW22" s="102">
        <v>0.53700000000000003</v>
      </c>
      <c r="BAX22" s="102">
        <v>0.53800000000000003</v>
      </c>
      <c r="BAY22" s="102"/>
      <c r="BAZ22" s="102">
        <v>0.53700000000000003</v>
      </c>
      <c r="BBA22" s="102"/>
      <c r="BBB22" s="102">
        <v>0.54</v>
      </c>
      <c r="BBC22" s="102">
        <f t="shared" si="99"/>
        <v>0.53100000000000003</v>
      </c>
      <c r="BBD22" s="102">
        <v>0.53900000000000003</v>
      </c>
      <c r="BBE22" s="102"/>
      <c r="BBF22" s="102">
        <v>0.54200000000000004</v>
      </c>
      <c r="BBG22" s="102">
        <v>0.54</v>
      </c>
      <c r="BBH22" s="102"/>
      <c r="BBI22" s="102">
        <v>0.53900000000000003</v>
      </c>
      <c r="BBJ22" s="102">
        <v>0.53900000000000003</v>
      </c>
      <c r="BBK22" s="102">
        <v>0.53900000000000003</v>
      </c>
      <c r="BBL22" s="102"/>
      <c r="BBM22" s="102">
        <v>0.54</v>
      </c>
      <c r="BBN22" s="102">
        <f t="shared" si="100"/>
        <v>0.53100000000000003</v>
      </c>
      <c r="BBO22" s="102">
        <v>0.53800000000000003</v>
      </c>
      <c r="BBP22" s="102"/>
      <c r="BBQ22" s="102">
        <v>0.54</v>
      </c>
      <c r="BBR22" s="102">
        <v>0.53800000000000003</v>
      </c>
      <c r="BBS22" s="102">
        <v>0.54100000000000004</v>
      </c>
      <c r="BBT22" s="102">
        <v>0.53800000000000003</v>
      </c>
      <c r="BBU22" s="102">
        <v>0.53900000000000003</v>
      </c>
      <c r="BBV22" s="102">
        <v>0.53900000000000003</v>
      </c>
      <c r="BBW22" s="102">
        <v>0.54100000000000004</v>
      </c>
      <c r="BBX22" s="102">
        <f t="shared" si="101"/>
        <v>0.53100000000000003</v>
      </c>
      <c r="BBY22" s="102">
        <v>0.53800000000000003</v>
      </c>
      <c r="BBZ22" s="102">
        <v>0.54500000000000004</v>
      </c>
      <c r="BCA22" s="102">
        <v>0.54200000000000004</v>
      </c>
      <c r="BCB22" s="102">
        <v>0.53800000000000003</v>
      </c>
      <c r="BCC22" s="102">
        <v>0.53900000000000003</v>
      </c>
      <c r="BCD22" s="102"/>
      <c r="BCE22" s="102">
        <v>0.54</v>
      </c>
      <c r="BCF22" s="102">
        <v>0.54200000000000004</v>
      </c>
      <c r="BCG22" s="102">
        <v>0.53900000000000003</v>
      </c>
      <c r="BCH22" s="102">
        <v>0.53900000000000003</v>
      </c>
      <c r="BCI22" s="102">
        <v>0.54</v>
      </c>
      <c r="BCJ22" s="102">
        <v>0.53900000000000003</v>
      </c>
      <c r="BCK22" s="102">
        <f t="shared" si="286"/>
        <v>0.53100000000000003</v>
      </c>
      <c r="BCL22" s="102">
        <v>0.54100000000000004</v>
      </c>
      <c r="BCM22" s="102">
        <v>0.53900000000000003</v>
      </c>
      <c r="BCN22" s="102"/>
      <c r="BCO22" s="102">
        <v>0.54100000000000004</v>
      </c>
      <c r="BCP22" s="102">
        <v>0.53800000000000003</v>
      </c>
      <c r="BCQ22" s="102">
        <v>0.54800000000000004</v>
      </c>
      <c r="BCR22" s="102"/>
      <c r="BCS22" s="102">
        <v>0.54600000000000004</v>
      </c>
      <c r="BCT22" s="102">
        <v>0.54100000000000004</v>
      </c>
      <c r="BCU22" s="102">
        <v>0.53800000000000003</v>
      </c>
      <c r="BCV22" s="102">
        <v>0.54100000000000004</v>
      </c>
      <c r="BCW22" s="102">
        <v>0.54200000000000004</v>
      </c>
      <c r="BCX22" s="102">
        <v>0.54200000000000004</v>
      </c>
      <c r="BCY22" s="102">
        <f t="shared" si="287"/>
        <v>0.53100000000000003</v>
      </c>
      <c r="BCZ22" s="102">
        <v>0.54100000000000004</v>
      </c>
      <c r="BDA22" s="102">
        <v>0.54100000000000004</v>
      </c>
      <c r="BDB22" s="102"/>
      <c r="BDC22" s="102">
        <v>0.53500000000000003</v>
      </c>
      <c r="BDD22" s="102">
        <v>0.53900000000000003</v>
      </c>
      <c r="BDE22" s="102">
        <v>0.54200000000000004</v>
      </c>
      <c r="BDF22" s="102">
        <v>0.54100000000000004</v>
      </c>
      <c r="BDG22" s="102">
        <v>0.54100000000000004</v>
      </c>
      <c r="BDH22" s="102">
        <v>0.54300000000000004</v>
      </c>
      <c r="BDI22" s="102">
        <v>0.54</v>
      </c>
      <c r="BDJ22" s="102">
        <v>0.54200000000000004</v>
      </c>
      <c r="BDK22" s="102">
        <f t="shared" si="104"/>
        <v>0.53100000000000003</v>
      </c>
      <c r="BDL22" s="102"/>
      <c r="BDM22" s="102">
        <v>0.54800000000000004</v>
      </c>
      <c r="BDN22" s="102">
        <v>0.54800000000000004</v>
      </c>
      <c r="BDO22" s="102">
        <v>0.54200000000000004</v>
      </c>
      <c r="BDP22" s="102">
        <v>0.54500000000000004</v>
      </c>
      <c r="BDQ22" s="102">
        <v>0.54100000000000004</v>
      </c>
      <c r="BDR22" s="102">
        <v>0.54</v>
      </c>
      <c r="BDS22" s="102">
        <v>0.54700000000000004</v>
      </c>
      <c r="BDT22" s="102">
        <v>0.54600000000000004</v>
      </c>
      <c r="BDU22" s="102"/>
      <c r="BDV22" s="102">
        <v>0.53800000000000003</v>
      </c>
      <c r="BDW22" s="102">
        <f t="shared" si="105"/>
        <v>0.53100000000000003</v>
      </c>
      <c r="BDX22" s="102">
        <v>0.54400000000000004</v>
      </c>
      <c r="BDY22" s="102">
        <v>0.54500000000000004</v>
      </c>
      <c r="BDZ22" s="102">
        <v>0.54100000000000004</v>
      </c>
      <c r="BEA22" s="102">
        <v>0.54600000000000004</v>
      </c>
      <c r="BEB22" s="102"/>
      <c r="BEC22" s="102">
        <v>0.54500000000000004</v>
      </c>
      <c r="BED22" s="102">
        <v>0.54100000000000004</v>
      </c>
      <c r="BEE22" s="102">
        <v>0.54300000000000004</v>
      </c>
      <c r="BEF22" s="102">
        <v>0.54400000000000004</v>
      </c>
      <c r="BEG22" s="102">
        <v>0.54600000000000004</v>
      </c>
      <c r="BEH22" s="102">
        <v>0.54600000000000004</v>
      </c>
      <c r="BEI22" s="102">
        <v>0.54400000000000004</v>
      </c>
      <c r="BEJ22" s="102">
        <v>0.54200000000000004</v>
      </c>
      <c r="BEK22" s="102">
        <f t="shared" si="106"/>
        <v>0.53100000000000003</v>
      </c>
      <c r="BEL22" s="102">
        <v>0.54</v>
      </c>
      <c r="BEM22" s="102">
        <v>0.53900000000000003</v>
      </c>
      <c r="BEN22" s="102">
        <v>0.54600000000000004</v>
      </c>
      <c r="BEO22" s="102">
        <v>0.54700000000000004</v>
      </c>
      <c r="BEP22" s="102">
        <v>0.54200000000000004</v>
      </c>
      <c r="BEQ22" s="102">
        <v>0.54600000000000004</v>
      </c>
      <c r="BER22" s="102"/>
      <c r="BES22" s="102">
        <v>0.54100000000000004</v>
      </c>
      <c r="BET22" s="102">
        <v>0.55600000000000005</v>
      </c>
      <c r="BEU22" s="102">
        <v>0.54300000000000004</v>
      </c>
      <c r="BEV22" s="102">
        <v>0.54800000000000004</v>
      </c>
      <c r="BEW22" s="102">
        <v>0.54600000000000004</v>
      </c>
      <c r="BEX22" s="102">
        <f t="shared" si="107"/>
        <v>0.53100000000000003</v>
      </c>
      <c r="BEY22" s="102">
        <v>0.54</v>
      </c>
      <c r="BEZ22" s="102">
        <v>0.54500000000000004</v>
      </c>
      <c r="BFA22" s="102">
        <v>0.54100000000000004</v>
      </c>
      <c r="BFB22" s="102">
        <v>0.55700000000000005</v>
      </c>
      <c r="BFC22" s="102">
        <v>0.55500000000000005</v>
      </c>
      <c r="BFD22" s="102">
        <v>0.55300000000000005</v>
      </c>
      <c r="BFE22" s="102">
        <v>0.55200000000000005</v>
      </c>
      <c r="BFF22" s="102">
        <v>0.54200000000000004</v>
      </c>
      <c r="BFG22" s="102">
        <v>0.54600000000000004</v>
      </c>
      <c r="BFH22" s="102">
        <v>0.55200000000000005</v>
      </c>
      <c r="BFI22" s="102">
        <v>0.55000000000000004</v>
      </c>
      <c r="BFJ22" s="102">
        <v>0.54500000000000004</v>
      </c>
      <c r="BFK22" s="102"/>
      <c r="BFL22" s="102">
        <v>0.54700000000000004</v>
      </c>
      <c r="BFM22" s="102">
        <v>0.53800000000000003</v>
      </c>
      <c r="BFN22" s="102">
        <v>0.54700000000000004</v>
      </c>
      <c r="BFO22" s="102">
        <v>0.55200000000000005</v>
      </c>
      <c r="BFP22" s="102">
        <v>0.55500000000000005</v>
      </c>
      <c r="BFQ22" s="102">
        <v>0.54900000000000004</v>
      </c>
      <c r="BFR22" s="102"/>
      <c r="BFS22" s="102">
        <v>0.54400000000000004</v>
      </c>
      <c r="BFT22" s="102">
        <v>0.54800000000000004</v>
      </c>
      <c r="BFU22" s="102">
        <v>0.54</v>
      </c>
      <c r="BFV22" s="102">
        <v>0.56299999999999994</v>
      </c>
      <c r="BFW22" s="102">
        <v>0.55200000000000005</v>
      </c>
      <c r="BFX22" s="102">
        <v>0.54400000000000004</v>
      </c>
      <c r="BFY22" s="102">
        <f t="shared" si="108"/>
        <v>0.53100000000000003</v>
      </c>
      <c r="BFZ22" s="102">
        <v>0.54700000000000004</v>
      </c>
      <c r="BGA22" s="102">
        <v>0.55200000000000005</v>
      </c>
      <c r="BGB22" s="102">
        <v>0.54500000000000004</v>
      </c>
      <c r="BGC22" s="102">
        <v>0.54600000000000004</v>
      </c>
      <c r="BGD22" s="102">
        <v>0.55000000000000004</v>
      </c>
      <c r="BGE22" s="102">
        <f t="shared" si="109"/>
        <v>0.53100000000000003</v>
      </c>
      <c r="BGF22" s="47">
        <v>0.58699999999999997</v>
      </c>
      <c r="BGG22" s="47"/>
      <c r="BGH22" s="47">
        <v>0.59299999999999997</v>
      </c>
      <c r="BGI22" s="47">
        <v>0.58199999999999996</v>
      </c>
      <c r="BGJ22" s="47">
        <v>0.58399999999999996</v>
      </c>
      <c r="BGK22" s="47">
        <v>0.58499999999999996</v>
      </c>
      <c r="BGL22" s="47">
        <v>0.59</v>
      </c>
      <c r="BGM22" s="47"/>
      <c r="BGN22" s="47">
        <v>0.57599999999999996</v>
      </c>
      <c r="BGO22" s="47"/>
      <c r="BGP22" s="47">
        <v>0.57899999999999996</v>
      </c>
      <c r="BGQ22" s="47">
        <v>0.59</v>
      </c>
      <c r="BGR22" s="47">
        <v>0.59399999999999997</v>
      </c>
      <c r="BGS22" s="47">
        <v>0.59</v>
      </c>
      <c r="BGT22" s="47">
        <v>0.58399999999999996</v>
      </c>
      <c r="BGU22" s="102">
        <f t="shared" si="110"/>
        <v>0.53100000000000003</v>
      </c>
      <c r="BGV22" s="102">
        <v>0.58799999999999997</v>
      </c>
      <c r="BGW22" s="47"/>
      <c r="BGX22" s="47">
        <v>0.59</v>
      </c>
      <c r="BGY22" s="47">
        <v>0.59199999999999997</v>
      </c>
      <c r="BGZ22" s="47">
        <v>0.59299999999999997</v>
      </c>
      <c r="BHA22" s="47">
        <v>0.58899999999999997</v>
      </c>
      <c r="BHB22" s="47">
        <v>0.59</v>
      </c>
      <c r="BHC22" s="51">
        <v>0.56899999999999995</v>
      </c>
      <c r="BHD22" s="47">
        <f t="shared" si="111"/>
        <v>0.53100000000000003</v>
      </c>
      <c r="BHE22" s="47">
        <v>0.56100000000000005</v>
      </c>
      <c r="BHF22" s="51">
        <v>0.56599999999999995</v>
      </c>
      <c r="BHG22" s="51"/>
      <c r="BHH22" s="51">
        <v>0.55200000000000005</v>
      </c>
      <c r="BHI22" s="51">
        <v>0.56499999999999995</v>
      </c>
      <c r="BHJ22" s="47">
        <v>0.55700000000000005</v>
      </c>
      <c r="BHK22" s="51">
        <v>0.56000000000000005</v>
      </c>
      <c r="BHL22" s="47">
        <f t="shared" si="112"/>
        <v>0.53100000000000003</v>
      </c>
      <c r="BHM22" s="47">
        <v>0.56100000000000005</v>
      </c>
      <c r="BHN22" s="47">
        <v>0.56299999999999994</v>
      </c>
      <c r="BHO22" s="47">
        <v>0.56200000000000006</v>
      </c>
      <c r="BHP22" s="47">
        <v>0.55300000000000005</v>
      </c>
      <c r="BHQ22" s="47"/>
      <c r="BHR22" s="47">
        <v>0.55900000000000005</v>
      </c>
      <c r="BHS22" s="68">
        <v>0.56599999999999995</v>
      </c>
      <c r="BHT22" s="47">
        <f t="shared" si="113"/>
        <v>0.53100000000000003</v>
      </c>
      <c r="BHU22" s="47">
        <v>0.55900000000000005</v>
      </c>
      <c r="BHV22" s="47">
        <v>0.55600000000000005</v>
      </c>
      <c r="BHW22" s="47">
        <v>0.57199999999999995</v>
      </c>
      <c r="BHX22" s="47">
        <v>0.56999999999999995</v>
      </c>
      <c r="BHY22" s="47">
        <v>0.56899999999999995</v>
      </c>
      <c r="BHZ22" s="47">
        <v>0.57699999999999996</v>
      </c>
      <c r="BIA22" s="47">
        <v>0.56399999999999995</v>
      </c>
      <c r="BIB22" s="47">
        <v>0.56100000000000005</v>
      </c>
      <c r="BIC22" s="1235">
        <v>0.56200000000000006</v>
      </c>
      <c r="BID22" s="1181">
        <v>0.54300000000000004</v>
      </c>
      <c r="BIE22" s="47">
        <v>0.56899999999999995</v>
      </c>
      <c r="BIF22" s="1162">
        <v>0.57499999999999996</v>
      </c>
      <c r="BIG22" s="1162">
        <v>0.57199999999999995</v>
      </c>
      <c r="BIH22" s="1235">
        <v>0.56899999999999995</v>
      </c>
      <c r="BII22" s="1235">
        <f t="shared" si="114"/>
        <v>0.54300000000000004</v>
      </c>
      <c r="BIJ22" s="1235">
        <v>0.57099999999999995</v>
      </c>
      <c r="BIK22" s="1235">
        <v>0.57199999999999995</v>
      </c>
      <c r="BIL22" s="1235">
        <v>0.56999999999999995</v>
      </c>
      <c r="BIM22" s="1235">
        <v>0.55600000000000005</v>
      </c>
      <c r="BIN22" s="1235">
        <v>0.56399999999999995</v>
      </c>
      <c r="BIO22" s="1266">
        <v>0.55700000000000005</v>
      </c>
      <c r="BIP22" s="1235">
        <f t="shared" si="292"/>
        <v>0.54300000000000004</v>
      </c>
      <c r="BIQ22" s="1235">
        <v>0.55900000000000005</v>
      </c>
      <c r="BIR22" s="1235">
        <v>0.55400000000000005</v>
      </c>
      <c r="BIS22" s="1235">
        <v>0.55400000000000005</v>
      </c>
      <c r="BIT22" s="1235">
        <v>0.56499999999999995</v>
      </c>
      <c r="BIU22" s="1235"/>
      <c r="BIV22" s="1284">
        <v>0.66200000000000003</v>
      </c>
      <c r="BIW22" s="1266">
        <v>0.55600000000000005</v>
      </c>
      <c r="BIX22" s="1266">
        <f t="shared" si="116"/>
        <v>0.54300000000000004</v>
      </c>
      <c r="BIY22" s="1235">
        <v>0.54300000000000004</v>
      </c>
      <c r="BIZ22" s="1235"/>
      <c r="BJA22" s="1235"/>
      <c r="BJB22" s="1235">
        <v>0.54300000000000004</v>
      </c>
      <c r="BJC22" s="1235">
        <v>0.54600000000000004</v>
      </c>
      <c r="BJD22" s="1235">
        <v>0.55800000000000005</v>
      </c>
      <c r="BJE22" s="1235">
        <v>0.54100000000000004</v>
      </c>
      <c r="BJF22" s="1235">
        <v>0.54300000000000004</v>
      </c>
      <c r="BJG22" s="1235">
        <v>0.55800000000000005</v>
      </c>
      <c r="BJH22" s="1235">
        <f t="shared" si="259"/>
        <v>0.54300000000000004</v>
      </c>
      <c r="BJI22" s="1235">
        <v>0.54900000000000004</v>
      </c>
      <c r="BJJ22" s="1235">
        <v>0.54600000000000004</v>
      </c>
      <c r="BJK22" s="1235">
        <v>0.54200000000000004</v>
      </c>
      <c r="BJL22" s="1235">
        <v>0.54200000000000004</v>
      </c>
      <c r="BJM22" s="1235">
        <v>0.51600000000000001</v>
      </c>
      <c r="BJN22" s="1235">
        <v>0.55900000000000005</v>
      </c>
      <c r="BJO22" s="1235">
        <v>0.52</v>
      </c>
      <c r="BJP22" s="1235">
        <v>0.51700000000000002</v>
      </c>
      <c r="BJQ22" s="1237">
        <v>0.53400000000000003</v>
      </c>
      <c r="BJR22" s="1235">
        <f t="shared" si="117"/>
        <v>0.53400000000000003</v>
      </c>
      <c r="BJS22" s="1235">
        <v>0.51300000000000001</v>
      </c>
      <c r="BJT22" s="1235"/>
      <c r="BJU22" s="1235">
        <v>0.55800000000000005</v>
      </c>
      <c r="BJV22" s="1235">
        <v>0.51200000000000001</v>
      </c>
      <c r="BJW22" s="1235"/>
      <c r="BJX22" s="1235">
        <f t="shared" si="299"/>
        <v>0.51200000000000001</v>
      </c>
      <c r="BJY22" s="1235">
        <v>0.50700000000000001</v>
      </c>
      <c r="BJZ22" s="1235">
        <v>0.51400000000000001</v>
      </c>
      <c r="BKA22" s="1235">
        <v>0.51600000000000001</v>
      </c>
      <c r="BKB22" s="1235">
        <v>0.52</v>
      </c>
      <c r="BKC22" s="1235">
        <v>0.51300000000000001</v>
      </c>
      <c r="BKD22" s="1235">
        <v>0.51500000000000001</v>
      </c>
      <c r="BKE22" s="1235"/>
      <c r="BKF22" s="1235">
        <v>0.51200000000000001</v>
      </c>
      <c r="BKG22" s="1235">
        <v>0.51100000000000001</v>
      </c>
      <c r="BKH22" s="1235"/>
      <c r="BKI22" s="1235">
        <v>0.51100000000000001</v>
      </c>
      <c r="BKJ22" s="1235">
        <v>0.51300000000000001</v>
      </c>
      <c r="BKK22" s="1235"/>
      <c r="BKL22" s="1235">
        <v>0.51400000000000001</v>
      </c>
      <c r="BKM22" s="1235"/>
      <c r="BKN22" s="1235">
        <v>0.51300000000000001</v>
      </c>
      <c r="BKO22" s="1235"/>
      <c r="BKP22" s="1235">
        <v>0.51600000000000001</v>
      </c>
      <c r="BKQ22" s="1235">
        <v>0.51900000000000002</v>
      </c>
      <c r="BKR22" s="1235">
        <v>0.51600000000000001</v>
      </c>
      <c r="BKS22" s="1235">
        <v>0.51500000000000001</v>
      </c>
      <c r="BKT22" s="1235"/>
      <c r="BKU22" s="1235">
        <v>0.51700000000000002</v>
      </c>
      <c r="BKV22" s="1235"/>
      <c r="BKW22" s="1235">
        <v>0.53300000000000003</v>
      </c>
      <c r="BKX22" s="1235"/>
      <c r="BKY22" s="1235">
        <v>0.54300000000000004</v>
      </c>
      <c r="BKZ22" s="1235"/>
      <c r="BLA22" s="6">
        <f t="shared" si="119"/>
        <v>6.0546875000000056E-2</v>
      </c>
      <c r="BLB22" s="1067">
        <v>0.47</v>
      </c>
      <c r="BLC22" s="1067">
        <v>0.49299999999999999</v>
      </c>
      <c r="BLD22" s="1067">
        <v>0.47399999999999998</v>
      </c>
      <c r="BLE22" s="1067">
        <v>0.47199999999999998</v>
      </c>
      <c r="BLF22" s="1067">
        <v>0.47</v>
      </c>
      <c r="BLG22" s="1067">
        <v>0.47199999999999998</v>
      </c>
      <c r="BLH22" s="1067">
        <v>0.47</v>
      </c>
      <c r="BLI22" s="1067">
        <v>0.47199999999999998</v>
      </c>
      <c r="BLJ22" s="1067">
        <v>0.48199999999999998</v>
      </c>
      <c r="BLK22" s="1067">
        <v>0.46899999999999997</v>
      </c>
      <c r="BLL22" s="1067">
        <f t="shared" si="120"/>
        <v>0.46899999999999997</v>
      </c>
      <c r="BLM22" s="1067">
        <v>0.47299999999999998</v>
      </c>
      <c r="BLN22" s="1067">
        <v>0.495</v>
      </c>
      <c r="BLO22" s="1067"/>
      <c r="BLP22" s="1067">
        <v>0.47899999999999998</v>
      </c>
      <c r="BLQ22" s="1067">
        <v>0.49299999999999999</v>
      </c>
      <c r="BLR22" s="1067">
        <v>0.47399999999999998</v>
      </c>
      <c r="BLS22" s="1067">
        <v>0.48</v>
      </c>
      <c r="BLT22" s="1067">
        <v>0.48599999999999999</v>
      </c>
      <c r="BLU22" s="1067">
        <v>0.5</v>
      </c>
      <c r="BLV22" s="1067">
        <v>0.47899999999999998</v>
      </c>
      <c r="BLW22" s="1067">
        <v>0.47399999999999998</v>
      </c>
      <c r="BLX22" s="1067">
        <v>0.47899999999999998</v>
      </c>
      <c r="BLY22" s="1067">
        <v>0.47699999999999998</v>
      </c>
      <c r="BLZ22" s="1067"/>
      <c r="BMA22" s="1067">
        <v>0.47</v>
      </c>
      <c r="BMB22" s="1060">
        <f t="shared" si="121"/>
        <v>0.46899999999999997</v>
      </c>
      <c r="BMC22" s="1067">
        <v>0.47299999999999998</v>
      </c>
      <c r="BMD22" s="1067">
        <v>0.47299999999999998</v>
      </c>
      <c r="BME22" s="1067">
        <v>0.504</v>
      </c>
      <c r="BMF22" s="1067">
        <v>0.48399999999999999</v>
      </c>
      <c r="BMG22" s="1067">
        <v>0.47799999999999998</v>
      </c>
      <c r="BMH22" s="1067"/>
      <c r="BMI22" s="1067">
        <v>0.47399999999999998</v>
      </c>
      <c r="BMJ22" s="1067">
        <v>0.47599999999999998</v>
      </c>
      <c r="BMK22" s="1067">
        <v>0.47599999999999998</v>
      </c>
      <c r="BML22" s="1067">
        <v>0.47099999999999997</v>
      </c>
      <c r="BMM22" s="1067">
        <v>0.47399999999999998</v>
      </c>
      <c r="BMN22" s="1067">
        <v>0.46899999999999997</v>
      </c>
      <c r="BMO22" s="1067">
        <v>0.47399999999999998</v>
      </c>
      <c r="BMP22" s="102">
        <f t="shared" si="272"/>
        <v>0.46899999999999997</v>
      </c>
      <c r="BMQ22" s="1061">
        <v>0.47899999999999998</v>
      </c>
      <c r="BMR22" s="1067">
        <v>0.47599999999999998</v>
      </c>
      <c r="BMS22" s="1067">
        <v>0.47599999999999998</v>
      </c>
      <c r="BMT22" s="1067">
        <v>0.48299999999999998</v>
      </c>
      <c r="BMU22" s="1067">
        <v>0.47399999999999998</v>
      </c>
      <c r="BMV22" s="1067">
        <v>0.47799999999999998</v>
      </c>
      <c r="BMW22" s="102">
        <v>0.46899999999999997</v>
      </c>
      <c r="BMX22" s="102">
        <v>0.47099999999999997</v>
      </c>
      <c r="BMY22" s="102">
        <v>0.47399999999999998</v>
      </c>
      <c r="BMZ22" s="102">
        <v>0.47</v>
      </c>
      <c r="BNA22" s="102">
        <f t="shared" si="122"/>
        <v>0.46899999999999997</v>
      </c>
      <c r="BNB22" s="102">
        <v>0.46899999999999997</v>
      </c>
      <c r="BNC22" s="102">
        <v>0.47499999999999998</v>
      </c>
      <c r="BND22" s="102">
        <v>0.47199999999999998</v>
      </c>
      <c r="BNE22" s="102">
        <v>0.47</v>
      </c>
      <c r="BNF22" s="102"/>
      <c r="BNG22" s="102">
        <v>0.47199999999999998</v>
      </c>
      <c r="BNH22" s="102">
        <v>0.47199999999999998</v>
      </c>
      <c r="BNI22" s="102">
        <v>0.47</v>
      </c>
      <c r="BNJ22" s="102">
        <v>0.46899999999999997</v>
      </c>
      <c r="BNK22" s="102"/>
      <c r="BNL22" s="102">
        <v>0.47</v>
      </c>
      <c r="BNM22" s="102">
        <f t="shared" si="123"/>
        <v>0.46899999999999997</v>
      </c>
      <c r="BNN22" s="102">
        <v>0.47199999999999998</v>
      </c>
      <c r="BNO22" s="102">
        <v>0.47099999999999997</v>
      </c>
      <c r="BNP22" s="102"/>
      <c r="BNQ22" s="102">
        <v>0.47</v>
      </c>
      <c r="BNR22" s="102">
        <v>0.47099999999999997</v>
      </c>
      <c r="BNS22" s="102">
        <v>0.47099999999999997</v>
      </c>
      <c r="BNT22" s="102">
        <v>0.47099999999999997</v>
      </c>
      <c r="BNU22" s="102"/>
      <c r="BNV22" s="102">
        <v>0.47</v>
      </c>
      <c r="BNW22" s="102">
        <v>0.40200000000000002</v>
      </c>
      <c r="BNX22" s="102">
        <f t="shared" si="124"/>
        <v>0.40200000000000002</v>
      </c>
      <c r="BNY22" s="102">
        <v>0.47199999999999998</v>
      </c>
      <c r="BNZ22" s="102">
        <v>0.47099999999999997</v>
      </c>
      <c r="BOA22" s="102"/>
      <c r="BOB22" s="102">
        <v>0.42499999999999999</v>
      </c>
      <c r="BOC22" s="102">
        <v>0.42799999999999999</v>
      </c>
      <c r="BOD22" s="102">
        <v>0.42599999999999999</v>
      </c>
      <c r="BOE22" s="102">
        <v>0.42399999999999999</v>
      </c>
      <c r="BOF22" s="102"/>
      <c r="BOG22" s="102">
        <v>0.42499999999999999</v>
      </c>
      <c r="BOH22" s="102">
        <v>0.40200000000000002</v>
      </c>
      <c r="BOI22" s="102">
        <f t="shared" si="125"/>
        <v>0.40200000000000002</v>
      </c>
      <c r="BOJ22" s="102">
        <v>0.42399999999999999</v>
      </c>
      <c r="BOK22" s="102">
        <v>0.42799999999999999</v>
      </c>
      <c r="BOL22" s="102">
        <v>0.42699999999999999</v>
      </c>
      <c r="BOM22" s="102">
        <v>0.42199999999999999</v>
      </c>
      <c r="BON22" s="102">
        <v>0.42499999999999999</v>
      </c>
      <c r="BOO22" s="102">
        <v>0.42899999999999999</v>
      </c>
      <c r="BOP22" s="102">
        <v>0.42799999999999999</v>
      </c>
      <c r="BOQ22" s="102"/>
      <c r="BOR22" s="102">
        <v>0.42299999999999999</v>
      </c>
      <c r="BOS22" s="102">
        <v>0.42199999999999999</v>
      </c>
      <c r="BOT22" s="102">
        <v>0.42399999999999999</v>
      </c>
      <c r="BOU22" s="102">
        <v>0.432</v>
      </c>
      <c r="BOV22" s="102">
        <f t="shared" si="288"/>
        <v>0.40200000000000002</v>
      </c>
      <c r="BOW22" s="102">
        <v>0.42299999999999999</v>
      </c>
      <c r="BOX22" s="102">
        <v>0.42199999999999999</v>
      </c>
      <c r="BOY22" s="102">
        <v>0.42299999999999999</v>
      </c>
      <c r="BOZ22" s="102">
        <v>0.42299999999999999</v>
      </c>
      <c r="BPA22" s="102">
        <v>0.42399999999999999</v>
      </c>
      <c r="BPB22" s="102"/>
      <c r="BPC22" s="102">
        <v>0.42199999999999999</v>
      </c>
      <c r="BPD22" s="102">
        <v>0.42099999999999999</v>
      </c>
      <c r="BPE22" s="102">
        <v>0.42899999999999999</v>
      </c>
      <c r="BPF22" s="102">
        <v>0.42499999999999999</v>
      </c>
      <c r="BPG22" s="102">
        <v>0.42199999999999999</v>
      </c>
      <c r="BPH22" s="102">
        <v>0.42599999999999999</v>
      </c>
      <c r="BPI22" s="102">
        <f t="shared" si="289"/>
        <v>0.40200000000000002</v>
      </c>
      <c r="BPJ22" s="102">
        <v>0.42399999999999999</v>
      </c>
      <c r="BPK22" s="102">
        <v>0.41799999999999998</v>
      </c>
      <c r="BPL22" s="102">
        <v>0.42</v>
      </c>
      <c r="BPM22" s="102">
        <v>0.42899999999999999</v>
      </c>
      <c r="BPN22" s="102">
        <v>0.42499999999999999</v>
      </c>
      <c r="BPO22" s="102">
        <v>0.42399999999999999</v>
      </c>
      <c r="BPP22" s="102">
        <v>0.42299999999999999</v>
      </c>
      <c r="BPQ22" s="102">
        <v>0.42899999999999999</v>
      </c>
      <c r="BPR22" s="102">
        <v>0.42899999999999999</v>
      </c>
      <c r="BPS22" s="102">
        <v>0.42599999999999999</v>
      </c>
      <c r="BPT22" s="102">
        <f t="shared" si="128"/>
        <v>0.40200000000000002</v>
      </c>
      <c r="BPU22" s="102">
        <v>0.42499999999999999</v>
      </c>
      <c r="BPV22" s="102">
        <v>0.42599999999999999</v>
      </c>
      <c r="BPW22" s="102">
        <v>0.42699999999999999</v>
      </c>
      <c r="BPX22" s="102">
        <v>0.42599999999999999</v>
      </c>
      <c r="BPY22" s="102"/>
      <c r="BPZ22" s="102">
        <v>0.42899999999999999</v>
      </c>
      <c r="BQA22" s="102">
        <v>0.42899999999999999</v>
      </c>
      <c r="BQB22" s="102">
        <v>0.42599999999999999</v>
      </c>
      <c r="BQC22" s="102">
        <v>0.42499999999999999</v>
      </c>
      <c r="BQD22" s="102">
        <v>0.42199999999999999</v>
      </c>
      <c r="BQE22" s="102">
        <f t="shared" si="129"/>
        <v>0.40200000000000002</v>
      </c>
      <c r="BQF22" s="102">
        <v>0.42599999999999999</v>
      </c>
      <c r="BQG22" s="102">
        <v>0.42499999999999999</v>
      </c>
      <c r="BQH22" s="102">
        <v>0.42499999999999999</v>
      </c>
      <c r="BQI22" s="102">
        <v>0.42499999999999999</v>
      </c>
      <c r="BQJ22" s="102">
        <v>0.42499999999999999</v>
      </c>
      <c r="BQK22" s="102">
        <v>0.42599999999999999</v>
      </c>
      <c r="BQL22" s="102">
        <v>0.42499999999999999</v>
      </c>
      <c r="BQM22" s="102">
        <v>0.42499999999999999</v>
      </c>
      <c r="BQN22" s="102">
        <v>0.42899999999999999</v>
      </c>
      <c r="BQO22" s="102">
        <v>0.43</v>
      </c>
      <c r="BQP22" s="102">
        <v>0.43</v>
      </c>
      <c r="BQQ22" s="1061">
        <v>0.42</v>
      </c>
      <c r="BQR22" s="102">
        <f t="shared" si="130"/>
        <v>0.40200000000000002</v>
      </c>
      <c r="BQS22" s="102">
        <v>0.43</v>
      </c>
      <c r="BQT22" s="102"/>
      <c r="BQU22" s="102">
        <v>0.43</v>
      </c>
      <c r="BQV22" s="102">
        <v>0.42599999999999999</v>
      </c>
      <c r="BQW22" s="102">
        <v>0.43</v>
      </c>
      <c r="BQX22" s="102">
        <v>0.43</v>
      </c>
      <c r="BQY22" s="102">
        <v>0.42499999999999999</v>
      </c>
      <c r="BQZ22" s="102">
        <v>0.42699999999999999</v>
      </c>
      <c r="BRA22" s="102">
        <v>0.43</v>
      </c>
      <c r="BRB22" s="102">
        <v>0.436</v>
      </c>
      <c r="BRC22" s="102">
        <v>0.432</v>
      </c>
      <c r="BRD22" s="102">
        <v>0.42799999999999999</v>
      </c>
      <c r="BRE22" s="102">
        <f t="shared" si="131"/>
        <v>0.40200000000000002</v>
      </c>
      <c r="BRF22" s="102">
        <v>0.43099999999999999</v>
      </c>
      <c r="BRG22" s="102">
        <v>0.43</v>
      </c>
      <c r="BRH22" s="102">
        <v>0.42699999999999999</v>
      </c>
      <c r="BRI22" s="102">
        <v>0.42299999999999999</v>
      </c>
      <c r="BRJ22" s="102">
        <v>0.42599999999999999</v>
      </c>
      <c r="BRK22" s="102">
        <v>0.42699999999999999</v>
      </c>
      <c r="BRL22" s="102">
        <v>0.42</v>
      </c>
      <c r="BRM22" s="102">
        <v>0.42899999999999999</v>
      </c>
      <c r="BRN22" s="102">
        <v>0.42599999999999999</v>
      </c>
      <c r="BRO22" s="102">
        <v>0.43</v>
      </c>
      <c r="BRP22" s="102">
        <v>0.42599999999999999</v>
      </c>
      <c r="BRQ22" s="102">
        <v>0.42399999999999999</v>
      </c>
      <c r="BRR22" s="102"/>
      <c r="BRS22" s="102">
        <v>0.42499999999999999</v>
      </c>
      <c r="BRT22" s="102">
        <v>0.42599999999999999</v>
      </c>
      <c r="BRU22" s="102">
        <v>0.42899999999999999</v>
      </c>
      <c r="BRV22" s="102">
        <v>0.42699999999999999</v>
      </c>
      <c r="BRW22" s="102">
        <v>0.43</v>
      </c>
      <c r="BRX22" s="102"/>
      <c r="BRY22" s="102">
        <v>0.42499999999999999</v>
      </c>
      <c r="BRZ22" s="102">
        <v>0.42399999999999999</v>
      </c>
      <c r="BSA22" s="102">
        <v>0.42399999999999999</v>
      </c>
      <c r="BSB22" s="102">
        <v>0.42299999999999999</v>
      </c>
      <c r="BSC22" s="102">
        <v>0.433</v>
      </c>
      <c r="BSD22" s="102">
        <v>0.42399999999999999</v>
      </c>
      <c r="BSE22" s="102"/>
      <c r="BSF22" s="102">
        <v>0.42399999999999999</v>
      </c>
      <c r="BSG22" s="102">
        <f t="shared" si="132"/>
        <v>0.40200000000000002</v>
      </c>
      <c r="BSH22" s="102">
        <v>0.43099999999999999</v>
      </c>
      <c r="BSI22" s="102">
        <v>0.42599999999999999</v>
      </c>
      <c r="BSJ22" s="102">
        <v>0.42499999999999999</v>
      </c>
      <c r="BSK22" s="102">
        <v>0.432</v>
      </c>
      <c r="BSL22" s="102">
        <v>0.42599999999999999</v>
      </c>
      <c r="BSM22" s="102">
        <f t="shared" si="133"/>
        <v>0.40200000000000002</v>
      </c>
      <c r="BSN22" s="47">
        <v>0.45200000000000001</v>
      </c>
      <c r="BSO22" s="47"/>
      <c r="BSP22" s="47">
        <v>0.45300000000000001</v>
      </c>
      <c r="BSQ22" s="47">
        <v>0.45</v>
      </c>
      <c r="BSR22" s="47">
        <v>0.45400000000000001</v>
      </c>
      <c r="BSS22" s="47">
        <v>0.45900000000000002</v>
      </c>
      <c r="BST22" s="47">
        <v>0.45600000000000002</v>
      </c>
      <c r="BSU22" s="47"/>
      <c r="BSV22" s="47">
        <v>0.45500000000000002</v>
      </c>
      <c r="BSW22" s="47"/>
      <c r="BSX22" s="47">
        <v>0.45</v>
      </c>
      <c r="BSY22" s="47">
        <v>0.46400000000000002</v>
      </c>
      <c r="BSZ22" s="47">
        <v>0.46200000000000002</v>
      </c>
      <c r="BTA22" s="47">
        <v>0.45600000000000002</v>
      </c>
      <c r="BTB22" s="47">
        <v>0.45100000000000001</v>
      </c>
      <c r="BTC22" s="47"/>
      <c r="BTD22" s="102">
        <f t="shared" si="134"/>
        <v>0.40200000000000002</v>
      </c>
      <c r="BTE22" s="102">
        <v>0.45900000000000002</v>
      </c>
      <c r="BTF22" s="47"/>
      <c r="BTG22" s="47">
        <v>0.46300000000000002</v>
      </c>
      <c r="BTH22" s="47">
        <v>0.46100000000000002</v>
      </c>
      <c r="BTI22" s="47">
        <v>0.45300000000000001</v>
      </c>
      <c r="BTJ22" s="47">
        <v>0.45100000000000001</v>
      </c>
      <c r="BTK22" s="47">
        <v>0.46200000000000002</v>
      </c>
      <c r="BTL22" s="51">
        <v>0.45100000000000001</v>
      </c>
      <c r="BTM22" s="47">
        <f t="shared" si="135"/>
        <v>0.40200000000000002</v>
      </c>
      <c r="BTN22" s="47">
        <v>0.44400000000000001</v>
      </c>
      <c r="BTO22" s="51">
        <v>0.45100000000000001</v>
      </c>
      <c r="BTP22" s="51">
        <v>0.44800000000000001</v>
      </c>
      <c r="BTQ22" s="51"/>
      <c r="BTR22" s="51">
        <v>0.442</v>
      </c>
      <c r="BTS22" s="47">
        <v>0.443</v>
      </c>
      <c r="BTT22" s="47">
        <f t="shared" si="136"/>
        <v>0.40200000000000002</v>
      </c>
      <c r="BTU22" s="47">
        <v>0.44900000000000001</v>
      </c>
      <c r="BTV22" s="47">
        <v>0.45</v>
      </c>
      <c r="BTW22" s="47">
        <v>0.45</v>
      </c>
      <c r="BTX22" s="47">
        <v>0.441</v>
      </c>
      <c r="BTY22" s="47"/>
      <c r="BTZ22" s="47">
        <v>0.443</v>
      </c>
      <c r="BUA22" s="68">
        <v>0.44900000000000001</v>
      </c>
      <c r="BUB22" s="47">
        <f t="shared" si="137"/>
        <v>0.40200000000000002</v>
      </c>
      <c r="BUC22" s="47">
        <v>0.45100000000000001</v>
      </c>
      <c r="BUD22" s="47">
        <v>0.46100000000000002</v>
      </c>
      <c r="BUE22" s="47">
        <v>0.45</v>
      </c>
      <c r="BUF22" s="47">
        <v>0.45400000000000001</v>
      </c>
      <c r="BUG22" s="47">
        <v>0.45200000000000001</v>
      </c>
      <c r="BUH22" s="47">
        <v>0.45400000000000001</v>
      </c>
      <c r="BUI22" s="47">
        <v>0.46</v>
      </c>
      <c r="BUJ22" s="47">
        <v>0.45400000000000001</v>
      </c>
      <c r="BUK22" s="1235">
        <v>0.45300000000000001</v>
      </c>
      <c r="BUL22" s="1181">
        <v>0.42499999999999999</v>
      </c>
      <c r="BUM22" s="47">
        <v>0.45200000000000001</v>
      </c>
      <c r="BUN22" s="1162">
        <v>0.45</v>
      </c>
      <c r="BUO22" s="1162">
        <v>0.45300000000000001</v>
      </c>
      <c r="BUP22" s="1235">
        <v>0.44700000000000001</v>
      </c>
      <c r="BUQ22" s="1235">
        <f t="shared" si="138"/>
        <v>0.42499999999999999</v>
      </c>
      <c r="BUR22" s="1235">
        <v>0.45300000000000001</v>
      </c>
      <c r="BUS22" s="1235">
        <v>0.45400000000000001</v>
      </c>
      <c r="BUT22" s="1235">
        <v>0.45100000000000001</v>
      </c>
      <c r="BUU22" s="1235">
        <v>0.44</v>
      </c>
      <c r="BUV22" s="1235">
        <v>0.45100000000000001</v>
      </c>
      <c r="BUW22" s="1266">
        <v>0.438</v>
      </c>
      <c r="BUX22" s="1235">
        <f t="shared" si="293"/>
        <v>0.42499999999999999</v>
      </c>
      <c r="BUY22" s="1235">
        <v>0.45</v>
      </c>
      <c r="BUZ22" s="1235">
        <v>0.441</v>
      </c>
      <c r="BVA22" s="1235">
        <v>0.441</v>
      </c>
      <c r="BVB22" s="1235">
        <v>0.44500000000000001</v>
      </c>
      <c r="BVC22" s="1235">
        <v>0.61499999999999999</v>
      </c>
      <c r="BVD22" s="1266">
        <v>0.443</v>
      </c>
      <c r="BVE22" s="1266">
        <f t="shared" si="140"/>
        <v>0.42499999999999999</v>
      </c>
      <c r="BVF22" s="1235">
        <v>0.439</v>
      </c>
      <c r="BVG22" s="1235"/>
      <c r="BVH22" s="1235"/>
      <c r="BVI22" s="1235">
        <v>0.441</v>
      </c>
      <c r="BVJ22" s="1235">
        <v>0.443</v>
      </c>
      <c r="BVK22" s="1235">
        <v>0.44800000000000001</v>
      </c>
      <c r="BVL22" s="1235">
        <v>0.435</v>
      </c>
      <c r="BVM22" s="1235">
        <v>0.435</v>
      </c>
      <c r="BVN22" s="1235">
        <v>0.441</v>
      </c>
      <c r="BVO22" s="1235">
        <f t="shared" si="260"/>
        <v>0.42499999999999999</v>
      </c>
      <c r="BVP22" s="1235">
        <v>0.439</v>
      </c>
      <c r="BVQ22" s="1235">
        <v>0.441</v>
      </c>
      <c r="BVR22" s="1235">
        <v>0.44700000000000001</v>
      </c>
      <c r="BVS22" s="1235">
        <v>0.441</v>
      </c>
      <c r="BVT22" s="1235">
        <v>0.41799999999999998</v>
      </c>
      <c r="BVU22" s="1235">
        <v>0.44600000000000001</v>
      </c>
      <c r="BVV22" s="1235">
        <v>0.42299999999999999</v>
      </c>
      <c r="BVW22" s="1235">
        <v>0.42399999999999999</v>
      </c>
      <c r="BVX22" s="1237">
        <v>0.436</v>
      </c>
      <c r="BVY22" s="1235">
        <f t="shared" si="141"/>
        <v>0.42499999999999999</v>
      </c>
      <c r="BVZ22" s="1235">
        <v>0.42399999999999999</v>
      </c>
      <c r="BWA22" s="1235"/>
      <c r="BWB22" s="1235">
        <v>0.44700000000000001</v>
      </c>
      <c r="BWC22" s="1235">
        <v>0.40300000000000002</v>
      </c>
      <c r="BWD22" s="1235"/>
      <c r="BWE22" s="1235">
        <f t="shared" si="300"/>
        <v>0.40300000000000002</v>
      </c>
      <c r="BWF22" s="1235">
        <v>0.39</v>
      </c>
      <c r="BWG22" s="1235">
        <v>0.39300000000000002</v>
      </c>
      <c r="BWH22" s="1235">
        <v>0.39700000000000002</v>
      </c>
      <c r="BWI22" s="1235">
        <v>0.4</v>
      </c>
      <c r="BWJ22" s="1235">
        <v>0.39500000000000002</v>
      </c>
      <c r="BWK22" s="1235">
        <v>0.4</v>
      </c>
      <c r="BWL22" s="1235"/>
      <c r="BWM22" s="1235">
        <v>0.39500000000000002</v>
      </c>
      <c r="BWN22" s="1235">
        <v>0.39900000000000002</v>
      </c>
      <c r="BWO22" s="1235"/>
      <c r="BWP22" s="1235">
        <v>0.39900000000000002</v>
      </c>
      <c r="BWQ22" s="1235">
        <v>0.39300000000000002</v>
      </c>
      <c r="BWR22" s="1235"/>
      <c r="BWS22" s="1235">
        <v>0.39500000000000002</v>
      </c>
      <c r="BWT22" s="1235"/>
      <c r="BWU22" s="1235">
        <v>0.4</v>
      </c>
      <c r="BWV22" s="1235"/>
      <c r="BWW22" s="1235">
        <v>0.39500000000000002</v>
      </c>
      <c r="BWX22" s="1235">
        <v>0.40100000000000002</v>
      </c>
      <c r="BWY22" s="1235">
        <v>0.39400000000000002</v>
      </c>
      <c r="BWZ22" s="1235">
        <v>0.39600000000000002</v>
      </c>
      <c r="BXA22" s="1235"/>
      <c r="BXB22" s="1235">
        <v>0.39600000000000002</v>
      </c>
      <c r="BXC22" s="1235"/>
      <c r="BXD22" s="1235">
        <v>0.41099999999999998</v>
      </c>
      <c r="BXE22" s="1235"/>
      <c r="BXF22" s="1235">
        <v>0.42199999999999999</v>
      </c>
      <c r="BXG22" s="1235">
        <v>0.43</v>
      </c>
      <c r="BXH22" s="1235">
        <f t="shared" si="143"/>
        <v>0.40300000000000002</v>
      </c>
      <c r="BXI22" s="1235">
        <v>0.44</v>
      </c>
      <c r="BXJ22" s="1235"/>
      <c r="BXK22" s="1235">
        <v>0.439</v>
      </c>
      <c r="BXL22" s="1235"/>
      <c r="BXM22" s="1235">
        <v>0.443</v>
      </c>
      <c r="BXN22" s="1235"/>
      <c r="BXO22" s="1235">
        <v>0.44</v>
      </c>
      <c r="BXP22" s="1235"/>
      <c r="BXQ22" s="1237">
        <v>0.437</v>
      </c>
      <c r="BXR22" s="1489">
        <v>0.43</v>
      </c>
      <c r="BXS22" s="1235"/>
      <c r="BXT22" s="1235">
        <v>0.436</v>
      </c>
      <c r="BXU22" s="1235"/>
      <c r="BXV22" s="1235">
        <v>0.441</v>
      </c>
      <c r="BXW22" s="1235"/>
      <c r="BXX22" s="1235">
        <v>0.432</v>
      </c>
      <c r="BXY22" s="1235">
        <v>0.442</v>
      </c>
      <c r="BXZ22" s="1235"/>
      <c r="BYA22" s="1235"/>
      <c r="BYB22" s="1235">
        <v>0.435</v>
      </c>
      <c r="BYC22" s="1235">
        <f t="shared" si="145"/>
        <v>0.43</v>
      </c>
      <c r="BYD22" s="1235">
        <v>0.44600000000000001</v>
      </c>
      <c r="BYE22" s="1235"/>
      <c r="BYF22" s="1235"/>
      <c r="BYG22" s="1235">
        <v>0.44900000000000001</v>
      </c>
      <c r="BYH22" s="1237"/>
      <c r="BYI22" s="1237"/>
      <c r="BYJ22" s="1235">
        <v>0.44500000000000001</v>
      </c>
      <c r="BYK22" s="1235"/>
      <c r="BYL22" s="1235">
        <v>0.44400000000000001</v>
      </c>
      <c r="BYM22" s="1235">
        <v>0.45500000000000002</v>
      </c>
      <c r="BYN22" s="1235"/>
      <c r="BYO22" s="6">
        <f t="shared" si="146"/>
        <v>5.8139534883720985E-2</v>
      </c>
      <c r="BYP22" s="102">
        <v>0.36499999999999999</v>
      </c>
      <c r="BYQ22" s="102">
        <v>0.36899999999999999</v>
      </c>
      <c r="BYR22" s="102">
        <v>0.38</v>
      </c>
      <c r="BYS22" s="102"/>
      <c r="BYT22" s="102">
        <v>0.371</v>
      </c>
      <c r="BYU22" s="102">
        <v>0.373</v>
      </c>
      <c r="BYV22" s="102">
        <v>0.371</v>
      </c>
      <c r="BYW22" s="102"/>
      <c r="BYX22" s="102">
        <f t="shared" si="290"/>
        <v>0.36499999999999999</v>
      </c>
      <c r="BYY22" s="102">
        <v>0.375</v>
      </c>
      <c r="BYZ22" s="102">
        <v>0.375</v>
      </c>
      <c r="BZA22" s="102">
        <v>0.38</v>
      </c>
      <c r="BZB22" s="102">
        <v>0.376</v>
      </c>
      <c r="BZC22" s="102">
        <v>0.37</v>
      </c>
      <c r="BZD22" s="102">
        <v>0.36899999999999999</v>
      </c>
      <c r="BZE22" s="102">
        <v>0.36499999999999999</v>
      </c>
      <c r="BZF22" s="102"/>
      <c r="BZG22" s="102">
        <v>0.36699999999999999</v>
      </c>
      <c r="BZH22" s="102">
        <v>0.36699999999999999</v>
      </c>
      <c r="BZI22" s="102">
        <v>0.36699999999999999</v>
      </c>
      <c r="BZJ22" s="102">
        <v>0.37</v>
      </c>
      <c r="BZK22" s="1061">
        <v>0.36499999999999999</v>
      </c>
      <c r="BZL22" s="102">
        <f t="shared" si="148"/>
        <v>0.36499999999999999</v>
      </c>
      <c r="BZM22" s="102">
        <v>0.37</v>
      </c>
      <c r="BZN22" s="102">
        <v>0.36899999999999999</v>
      </c>
      <c r="BZO22" s="102">
        <v>0.37</v>
      </c>
      <c r="BZP22" s="102">
        <v>0.36799999999999999</v>
      </c>
      <c r="BZQ22" s="102">
        <v>0.37</v>
      </c>
      <c r="BZR22" s="102">
        <v>0.377</v>
      </c>
      <c r="BZS22" s="102"/>
      <c r="BZT22" s="102">
        <v>0.37</v>
      </c>
      <c r="BZU22" s="102">
        <v>0.372</v>
      </c>
      <c r="BZV22" s="102">
        <v>0.375</v>
      </c>
      <c r="BZW22" s="102">
        <v>0.36899999999999999</v>
      </c>
      <c r="BZX22" s="102">
        <v>0.374</v>
      </c>
      <c r="BZY22" s="102">
        <f t="shared" si="149"/>
        <v>0.36499999999999999</v>
      </c>
      <c r="BZZ22" s="102">
        <v>0.372</v>
      </c>
      <c r="CAA22" s="102">
        <v>0.371</v>
      </c>
      <c r="CAB22" s="102">
        <v>0.39</v>
      </c>
      <c r="CAC22" s="102"/>
      <c r="CAD22" s="102">
        <v>0.371</v>
      </c>
      <c r="CAE22" s="102">
        <v>0.373</v>
      </c>
      <c r="CAF22" s="102">
        <v>0.379</v>
      </c>
      <c r="CAG22" s="102">
        <v>0.38</v>
      </c>
      <c r="CAH22" s="102">
        <v>0.375</v>
      </c>
      <c r="CAI22" s="102">
        <v>0.38600000000000001</v>
      </c>
      <c r="CAJ22" s="102"/>
      <c r="CAK22" s="102">
        <v>0.371</v>
      </c>
      <c r="CAL22" s="102">
        <v>0.376</v>
      </c>
      <c r="CAM22" s="102">
        <v>0.37</v>
      </c>
      <c r="CAN22" s="102">
        <v>0.38300000000000001</v>
      </c>
      <c r="CAO22" s="102">
        <v>0.38400000000000001</v>
      </c>
      <c r="CAP22" s="102"/>
      <c r="CAQ22" s="102">
        <v>0.36899999999999999</v>
      </c>
      <c r="CAR22" s="102">
        <v>0.375</v>
      </c>
      <c r="CAS22" s="102"/>
      <c r="CAT22" s="102">
        <v>0.373</v>
      </c>
      <c r="CAU22" s="102">
        <v>0.37</v>
      </c>
      <c r="CAV22" s="102">
        <v>0.37</v>
      </c>
      <c r="CAW22" s="102">
        <v>0.372</v>
      </c>
      <c r="CAX22" s="102">
        <v>0.373</v>
      </c>
      <c r="CAY22" s="102"/>
      <c r="CAZ22" s="102">
        <v>0.36699999999999999</v>
      </c>
      <c r="CBA22" s="102">
        <v>0.373</v>
      </c>
      <c r="CBB22" s="102">
        <v>0.371</v>
      </c>
      <c r="CBC22" s="102">
        <f t="shared" si="150"/>
        <v>0.36499999999999999</v>
      </c>
      <c r="CBD22" s="102">
        <v>0.379</v>
      </c>
      <c r="CBE22" s="102">
        <v>0.378</v>
      </c>
      <c r="CBF22" s="102">
        <v>0.373</v>
      </c>
      <c r="CBG22" s="102">
        <v>0.37</v>
      </c>
      <c r="CBH22" s="102"/>
      <c r="CBI22" s="102">
        <v>0.37</v>
      </c>
      <c r="CBJ22" s="102">
        <f t="shared" si="151"/>
        <v>0.36499999999999999</v>
      </c>
      <c r="CBK22" s="47">
        <v>0.39600000000000002</v>
      </c>
      <c r="CBL22" s="47">
        <v>0.41</v>
      </c>
      <c r="CBM22" s="47">
        <v>0.39900000000000002</v>
      </c>
      <c r="CBN22" s="47">
        <v>0.39700000000000002</v>
      </c>
      <c r="CBO22" s="47">
        <v>0.40799999999999997</v>
      </c>
      <c r="CBP22" s="47">
        <v>0.39700000000000002</v>
      </c>
      <c r="CBQ22" s="47">
        <v>0.40200000000000002</v>
      </c>
      <c r="CBR22" s="47">
        <v>0.40100000000000002</v>
      </c>
      <c r="CBS22" s="47">
        <v>0.40400000000000003</v>
      </c>
      <c r="CBT22" s="47"/>
      <c r="CBU22" s="47">
        <v>0.40899999999999997</v>
      </c>
      <c r="CBV22" s="47">
        <v>0.40500000000000003</v>
      </c>
      <c r="CBW22" s="47">
        <v>0.40500000000000003</v>
      </c>
      <c r="CBX22" s="102">
        <f t="shared" si="152"/>
        <v>0.36499999999999999</v>
      </c>
      <c r="CBY22" s="47">
        <v>0.40699999999999997</v>
      </c>
      <c r="CBZ22" s="77">
        <v>0.4</v>
      </c>
      <c r="CCA22" s="47"/>
      <c r="CCB22" s="47">
        <v>0.40100000000000002</v>
      </c>
      <c r="CCC22" s="47">
        <v>0.40200000000000002</v>
      </c>
      <c r="CCD22" s="47">
        <v>0.40500000000000003</v>
      </c>
      <c r="CCE22" s="47">
        <v>0.39500000000000002</v>
      </c>
      <c r="CCF22" s="51">
        <v>0.39800000000000002</v>
      </c>
      <c r="CCG22" s="47">
        <f t="shared" si="153"/>
        <v>0.36499999999999999</v>
      </c>
      <c r="CCH22" s="47">
        <v>0.38900000000000001</v>
      </c>
      <c r="CCI22" s="51">
        <v>0.39300000000000002</v>
      </c>
      <c r="CCJ22" s="51">
        <v>0.39100000000000001</v>
      </c>
      <c r="CCK22" s="51"/>
      <c r="CCL22" s="51">
        <v>0.39700000000000002</v>
      </c>
      <c r="CCM22" s="47">
        <v>0.39500000000000002</v>
      </c>
      <c r="CCN22" s="47">
        <f t="shared" si="154"/>
        <v>0.36499999999999999</v>
      </c>
      <c r="CCO22" s="47">
        <v>0.39</v>
      </c>
      <c r="CCP22" s="47">
        <v>0.38900000000000001</v>
      </c>
      <c r="CCQ22" s="47">
        <v>0.39200000000000002</v>
      </c>
      <c r="CCR22" s="47">
        <v>0.38600000000000001</v>
      </c>
      <c r="CCS22" s="47">
        <v>0.39200000000000002</v>
      </c>
      <c r="CCT22" s="47">
        <f t="shared" si="155"/>
        <v>0.36499999999999999</v>
      </c>
      <c r="CCU22" s="47">
        <v>0.39200000000000002</v>
      </c>
      <c r="CCV22" s="47">
        <v>0.38700000000000001</v>
      </c>
      <c r="CCW22" s="47">
        <v>0.40100000000000002</v>
      </c>
      <c r="CCX22" s="47">
        <v>0.39800000000000002</v>
      </c>
      <c r="CCY22" s="47">
        <v>0.39900000000000002</v>
      </c>
      <c r="CCZ22" s="47">
        <v>0.39900000000000002</v>
      </c>
      <c r="CDA22" s="47"/>
      <c r="CDB22" s="47">
        <v>0.39300000000000002</v>
      </c>
      <c r="CDC22" s="47">
        <v>0.39400000000000002</v>
      </c>
      <c r="CDD22" s="1235">
        <v>0.39800000000000002</v>
      </c>
      <c r="CDE22" s="1181">
        <v>0.36899999999999999</v>
      </c>
      <c r="CDF22" s="47">
        <v>0.39800000000000002</v>
      </c>
      <c r="CDG22" s="47"/>
      <c r="CDH22" s="1162">
        <v>0.4</v>
      </c>
      <c r="CDI22" s="1162">
        <v>0.39400000000000002</v>
      </c>
      <c r="CDJ22" s="1235">
        <v>0.39900000000000002</v>
      </c>
      <c r="CDK22" s="1235">
        <f t="shared" si="156"/>
        <v>0.36899999999999999</v>
      </c>
      <c r="CDL22" s="1235">
        <v>0.40200000000000002</v>
      </c>
      <c r="CDM22" s="1235">
        <v>0.40200000000000002</v>
      </c>
      <c r="CDN22" s="1235">
        <v>0.40100000000000002</v>
      </c>
      <c r="CDO22" s="1235">
        <v>0.39600000000000002</v>
      </c>
      <c r="CDP22" s="1235">
        <v>0.39200000000000002</v>
      </c>
      <c r="CDQ22" s="1266">
        <v>0.39</v>
      </c>
      <c r="CDR22" s="1235">
        <f t="shared" si="294"/>
        <v>0.36899999999999999</v>
      </c>
      <c r="CDS22" s="1235">
        <v>0.39700000000000002</v>
      </c>
      <c r="CDT22" s="1235">
        <v>0.38800000000000001</v>
      </c>
      <c r="CDU22" s="1235">
        <v>0.39300000000000002</v>
      </c>
      <c r="CDV22" s="1235">
        <v>0.39100000000000001</v>
      </c>
      <c r="CDW22" s="1235">
        <v>0.54400000000000004</v>
      </c>
      <c r="CDX22" s="1266">
        <v>0.39</v>
      </c>
      <c r="CDY22" s="1266">
        <f t="shared" si="158"/>
        <v>0.36899999999999999</v>
      </c>
      <c r="CDZ22" s="1235">
        <v>0.379</v>
      </c>
      <c r="CEA22" s="1235"/>
      <c r="CEB22" s="1235"/>
      <c r="CEC22" s="1235">
        <v>0.379</v>
      </c>
      <c r="CED22" s="1235">
        <v>0.376</v>
      </c>
      <c r="CEE22" s="1235">
        <v>0.39900000000000002</v>
      </c>
      <c r="CEF22" s="1235">
        <v>0.38700000000000001</v>
      </c>
      <c r="CEG22" s="1235">
        <v>0.36899999999999999</v>
      </c>
      <c r="CEH22" s="1235">
        <v>0.38700000000000001</v>
      </c>
      <c r="CEI22" s="1235">
        <f t="shared" si="261"/>
        <v>0.36899999999999999</v>
      </c>
      <c r="CEJ22" s="1235">
        <v>0.378</v>
      </c>
      <c r="CEK22" s="1235">
        <v>0.38500000000000001</v>
      </c>
      <c r="CEL22" s="1235">
        <v>0.38100000000000001</v>
      </c>
      <c r="CEM22" s="1235">
        <v>0.379</v>
      </c>
      <c r="CEN22" s="1235">
        <v>0.39900000000000002</v>
      </c>
      <c r="CEO22" s="1235">
        <v>0.39200000000000002</v>
      </c>
      <c r="CEP22" s="1235">
        <v>0.36899999999999999</v>
      </c>
      <c r="CEQ22" s="1235">
        <v>0.376</v>
      </c>
      <c r="CER22" s="1237">
        <v>0.38</v>
      </c>
      <c r="CES22" s="1235">
        <f>MIN(CEI22,CER22)</f>
        <v>0.36899999999999999</v>
      </c>
      <c r="CET22" s="1235">
        <v>0.39200000000000002</v>
      </c>
      <c r="CEU22" s="1235"/>
      <c r="CEV22" s="1235">
        <v>0.38900000000000001</v>
      </c>
      <c r="CEW22" s="1235">
        <v>0.36099999999999999</v>
      </c>
      <c r="CEX22" s="1235"/>
      <c r="CEY22" s="1235">
        <f t="shared" si="301"/>
        <v>0.36099999999999999</v>
      </c>
      <c r="CEZ22" s="1235">
        <v>0.36799999999999999</v>
      </c>
      <c r="CFA22" s="1235">
        <v>0.39200000000000002</v>
      </c>
      <c r="CFB22" s="1235">
        <v>0.371</v>
      </c>
      <c r="CFC22" s="1235">
        <v>0.36299999999999999</v>
      </c>
      <c r="CFD22" s="1235">
        <v>0.39400000000000002</v>
      </c>
      <c r="CFE22" s="1235">
        <v>0.36799999999999999</v>
      </c>
      <c r="CFF22" s="1235"/>
      <c r="CFG22" s="1235">
        <v>0.36699999999999999</v>
      </c>
      <c r="CFH22" s="1235">
        <v>0.36699999999999999</v>
      </c>
      <c r="CFI22" s="1235"/>
      <c r="CFJ22" s="1235">
        <v>0.36199999999999999</v>
      </c>
      <c r="CFK22" s="1235">
        <v>0.36399999999999999</v>
      </c>
      <c r="CFL22" s="1235"/>
      <c r="CFM22" s="1235">
        <v>0.36199999999999999</v>
      </c>
      <c r="CFN22" s="1235"/>
      <c r="CFO22" s="1235">
        <v>0.36599999999999999</v>
      </c>
      <c r="CFP22" s="1235"/>
      <c r="CFQ22" s="1235">
        <v>0.36699999999999999</v>
      </c>
      <c r="CFR22" s="1235"/>
      <c r="CFS22" s="1235">
        <v>0.36499999999999999</v>
      </c>
      <c r="CFT22" s="1235">
        <v>0.37</v>
      </c>
      <c r="CFU22" s="1235">
        <v>0.38400000000000001</v>
      </c>
      <c r="CFV22" s="1235"/>
      <c r="CFW22" s="1235">
        <v>0.36499999999999999</v>
      </c>
      <c r="CFX22" s="1235"/>
      <c r="CFY22" s="1235">
        <v>0.38200000000000001</v>
      </c>
      <c r="CFZ22" s="1235"/>
      <c r="CGA22" s="1235">
        <v>0.38900000000000001</v>
      </c>
      <c r="CGB22" s="1235">
        <v>0.36899999999999999</v>
      </c>
      <c r="CGC22" s="1235">
        <f t="shared" si="161"/>
        <v>0.36099999999999999</v>
      </c>
      <c r="CGD22" s="1235">
        <v>0.377</v>
      </c>
      <c r="CGE22" s="1235"/>
      <c r="CGF22" s="1235">
        <v>0.377</v>
      </c>
      <c r="CGG22" s="1235"/>
      <c r="CGH22" s="1235">
        <v>0.38600000000000001</v>
      </c>
      <c r="CGI22" s="1235"/>
      <c r="CGJ22" s="1235">
        <v>0.375</v>
      </c>
      <c r="CGK22" s="1235"/>
      <c r="CGL22" s="1237">
        <v>0.376</v>
      </c>
      <c r="CGM22" s="1237">
        <v>0.37</v>
      </c>
      <c r="CGN22" s="1237"/>
      <c r="CGO22" s="1237">
        <v>0.38600000000000001</v>
      </c>
      <c r="CGP22" s="1237"/>
      <c r="CGQ22" s="1237">
        <v>0.375</v>
      </c>
      <c r="CGR22" s="1237"/>
      <c r="CGS22" s="1237">
        <v>0.374</v>
      </c>
      <c r="CGT22" s="1237">
        <v>0.38</v>
      </c>
      <c r="CGU22" s="1237"/>
      <c r="CGV22" s="1237"/>
      <c r="CGW22" s="1235">
        <v>0.377</v>
      </c>
      <c r="CGX22" s="1237">
        <f t="shared" si="163"/>
        <v>0.37</v>
      </c>
      <c r="CGY22" s="1235">
        <v>0.39</v>
      </c>
      <c r="CGZ22" s="1237"/>
      <c r="CHA22" s="1237"/>
      <c r="CHB22" s="1237"/>
      <c r="CHC22" s="1235">
        <v>0.38700000000000001</v>
      </c>
      <c r="CHD22" s="1237"/>
      <c r="CHE22" s="1235">
        <v>0.38600000000000001</v>
      </c>
      <c r="CHF22" s="1235"/>
      <c r="CHG22" s="1235">
        <v>0.38800000000000001</v>
      </c>
      <c r="CHH22" s="1235">
        <v>0.38800000000000001</v>
      </c>
      <c r="CHI22" s="1235"/>
      <c r="CHJ22" s="1235">
        <v>0.375</v>
      </c>
      <c r="CHK22" s="1235">
        <f t="shared" si="164"/>
        <v>0.37</v>
      </c>
      <c r="CHL22" s="1235">
        <v>0.378</v>
      </c>
      <c r="CHM22" s="1235"/>
      <c r="CHN22" s="1235">
        <v>0.375</v>
      </c>
      <c r="CHO22" s="1235">
        <v>0.376</v>
      </c>
      <c r="CHP22" s="1235">
        <v>0.371</v>
      </c>
      <c r="CHQ22" s="1235">
        <v>0.379</v>
      </c>
      <c r="CHR22" s="1235">
        <v>0.38200000000000001</v>
      </c>
      <c r="CHS22" s="1235">
        <f t="shared" si="165"/>
        <v>0.37</v>
      </c>
      <c r="CHT22" s="1235"/>
      <c r="CHU22" s="1235"/>
      <c r="CHV22" s="1235">
        <v>0.376</v>
      </c>
      <c r="CHW22" s="1235">
        <v>0.377</v>
      </c>
      <c r="CHX22" s="1235"/>
      <c r="CHY22" s="1235"/>
      <c r="CHZ22" s="1235">
        <v>0.38100000000000001</v>
      </c>
      <c r="CIA22" s="1235">
        <f t="shared" si="166"/>
        <v>0.37</v>
      </c>
      <c r="CIB22" s="1235">
        <v>0.39200000000000002</v>
      </c>
      <c r="CIC22" s="1235">
        <v>0.38700000000000001</v>
      </c>
      <c r="CID22" s="1235">
        <v>0.39</v>
      </c>
      <c r="CIE22" s="1235">
        <v>0.38600000000000001</v>
      </c>
      <c r="CIF22" s="1235"/>
      <c r="CIG22" s="1235">
        <v>0.39400000000000002</v>
      </c>
      <c r="CIH22" s="1235"/>
      <c r="CII22" s="1235">
        <v>0.38</v>
      </c>
      <c r="CIJ22" s="1235">
        <v>0.38100000000000001</v>
      </c>
      <c r="CIK22" s="1235">
        <f t="shared" si="247"/>
        <v>0.37</v>
      </c>
      <c r="CIL22" s="1235"/>
      <c r="CIM22" s="1235"/>
      <c r="CIN22" s="6">
        <f t="shared" si="167"/>
        <v>-1</v>
      </c>
      <c r="CIO22" s="102">
        <v>0.45200000000000001</v>
      </c>
      <c r="CIP22" s="102">
        <v>0.44900000000000001</v>
      </c>
      <c r="CIQ22" s="102">
        <v>0.443</v>
      </c>
      <c r="CIR22" s="102">
        <v>0.44800000000000001</v>
      </c>
      <c r="CIS22" s="102"/>
      <c r="CIT22" s="102">
        <v>0.44600000000000001</v>
      </c>
      <c r="CIU22" s="47">
        <f t="shared" si="168"/>
        <v>0.44600000000000001</v>
      </c>
      <c r="CIV22" s="102">
        <v>0.46600000000000003</v>
      </c>
      <c r="CIW22" s="47">
        <v>0.47399999999999998</v>
      </c>
      <c r="CIX22" s="102"/>
      <c r="CIY22" s="47">
        <v>0.48199999999999998</v>
      </c>
      <c r="CIZ22" s="47">
        <v>0.47399999999999998</v>
      </c>
      <c r="CJA22" s="47">
        <v>0.47899999999999998</v>
      </c>
      <c r="CJB22" s="47">
        <v>0.48099999999999998</v>
      </c>
      <c r="CJC22" s="47">
        <v>0.47799999999999998</v>
      </c>
      <c r="CJD22" s="47">
        <v>0.48</v>
      </c>
      <c r="CJE22" s="47">
        <v>0.47699999999999998</v>
      </c>
      <c r="CJF22" s="47">
        <v>0.47299999999999998</v>
      </c>
      <c r="CJG22" s="47">
        <v>0.48199999999999998</v>
      </c>
      <c r="CJH22" s="47">
        <v>0.47299999999999998</v>
      </c>
      <c r="CJI22" s="102">
        <f t="shared" si="169"/>
        <v>0.44600000000000001</v>
      </c>
      <c r="CJJ22" s="47">
        <v>0.48399999999999999</v>
      </c>
      <c r="CJK22" s="102">
        <v>0.47799999999999998</v>
      </c>
      <c r="CJL22" s="47"/>
      <c r="CJM22" s="47">
        <v>0.47199999999999998</v>
      </c>
      <c r="CJN22" s="47">
        <v>0.48199999999999998</v>
      </c>
      <c r="CJO22" s="47">
        <v>0.47599999999999998</v>
      </c>
      <c r="CJP22" s="47">
        <v>0.47299999999999998</v>
      </c>
      <c r="CJQ22" s="51">
        <v>0.47799999999999998</v>
      </c>
      <c r="CJR22" s="47">
        <f t="shared" si="170"/>
        <v>0.44600000000000001</v>
      </c>
      <c r="CJS22" s="47">
        <v>0.47599999999999998</v>
      </c>
      <c r="CJT22" s="51">
        <v>0.45800000000000002</v>
      </c>
      <c r="CJU22" s="51">
        <v>0.45800000000000002</v>
      </c>
      <c r="CJV22" s="51">
        <v>0.45900000000000002</v>
      </c>
      <c r="CJW22" s="51"/>
      <c r="CJX22" s="47">
        <v>0.45800000000000002</v>
      </c>
      <c r="CJY22" s="47">
        <v>0.45600000000000002</v>
      </c>
      <c r="CJZ22" s="47">
        <f t="shared" si="171"/>
        <v>0.44600000000000001</v>
      </c>
      <c r="CKA22" s="47">
        <v>0.45400000000000001</v>
      </c>
      <c r="CKB22" s="47">
        <v>0.45800000000000002</v>
      </c>
      <c r="CKC22" s="47"/>
      <c r="CKD22" s="47">
        <v>0.45900000000000002</v>
      </c>
      <c r="CKE22" s="47">
        <v>0.45600000000000002</v>
      </c>
      <c r="CKF22" s="47">
        <v>0.45500000000000002</v>
      </c>
      <c r="CKG22" s="47"/>
      <c r="CKH22" s="68">
        <v>0.45200000000000001</v>
      </c>
      <c r="CKI22" s="47">
        <f t="shared" si="172"/>
        <v>0.44600000000000001</v>
      </c>
      <c r="CKJ22" s="47">
        <v>0.45500000000000002</v>
      </c>
      <c r="CKK22" s="47">
        <v>0.45600000000000002</v>
      </c>
      <c r="CKL22" s="47">
        <v>0.47299999999999998</v>
      </c>
      <c r="CKM22" s="47">
        <v>0.47</v>
      </c>
      <c r="CKN22" s="47">
        <v>0.46899999999999997</v>
      </c>
      <c r="CKO22" s="47">
        <v>0.46500000000000002</v>
      </c>
      <c r="CKP22" s="47">
        <v>0.46400000000000002</v>
      </c>
      <c r="CKQ22" s="47">
        <v>0.46</v>
      </c>
      <c r="CKR22" s="47"/>
      <c r="CKS22" s="1235">
        <v>0.46300000000000002</v>
      </c>
      <c r="CKT22" s="47">
        <f t="shared" si="274"/>
        <v>0.44600000000000001</v>
      </c>
      <c r="CKU22" s="47">
        <v>0.46100000000000002</v>
      </c>
      <c r="CKV22" s="1162">
        <v>0.47099999999999997</v>
      </c>
      <c r="CKW22" s="1162">
        <v>0.45900000000000002</v>
      </c>
      <c r="CKX22" s="1235">
        <v>0.45900000000000002</v>
      </c>
      <c r="CKY22" s="1235">
        <f t="shared" si="173"/>
        <v>0.44600000000000001</v>
      </c>
      <c r="CKZ22" s="1235">
        <v>0.46500000000000002</v>
      </c>
      <c r="CLA22" s="1235">
        <v>0.47299999999999998</v>
      </c>
      <c r="CLB22" s="1235">
        <v>0.45600000000000002</v>
      </c>
      <c r="CLC22" s="1235">
        <v>0.47699999999999998</v>
      </c>
      <c r="CLD22" s="1235">
        <v>0.45600000000000002</v>
      </c>
      <c r="CLE22" s="1266">
        <v>0.45200000000000001</v>
      </c>
      <c r="CLF22" s="1235">
        <f t="shared" si="295"/>
        <v>0.44600000000000001</v>
      </c>
      <c r="CLG22" s="1235">
        <v>0.48299999999999998</v>
      </c>
      <c r="CLH22" s="1235">
        <v>0.45400000000000001</v>
      </c>
      <c r="CLI22" s="1235"/>
      <c r="CLJ22" s="1235">
        <v>0.45100000000000001</v>
      </c>
      <c r="CLK22" s="1235">
        <v>0.45100000000000001</v>
      </c>
      <c r="CLL22" s="1235">
        <v>0.57399999999999995</v>
      </c>
      <c r="CLM22" s="1266">
        <v>0.45400000000000001</v>
      </c>
      <c r="CLN22" s="1266">
        <f t="shared" si="175"/>
        <v>0.44600000000000001</v>
      </c>
      <c r="CLO22" s="1235">
        <v>0.43099999999999999</v>
      </c>
      <c r="CLP22" s="1235"/>
      <c r="CLQ22" s="1235"/>
      <c r="CLR22" s="1235">
        <v>0.44900000000000001</v>
      </c>
      <c r="CLS22" s="1235">
        <v>0.44400000000000001</v>
      </c>
      <c r="CLT22" s="1235">
        <v>0.45300000000000001</v>
      </c>
      <c r="CLU22" s="1235">
        <v>0.45</v>
      </c>
      <c r="CLV22" s="1235">
        <v>0.443</v>
      </c>
      <c r="CLW22" s="1235">
        <v>0.46300000000000002</v>
      </c>
      <c r="CLX22" s="1235">
        <f t="shared" si="262"/>
        <v>0.44600000000000001</v>
      </c>
      <c r="CLY22" s="1235">
        <v>0.44500000000000001</v>
      </c>
      <c r="CLZ22" s="1235">
        <v>0.436</v>
      </c>
      <c r="CMA22" s="1235">
        <v>0.442</v>
      </c>
      <c r="CMB22" s="1235">
        <v>0.44500000000000001</v>
      </c>
      <c r="CMC22" s="1235">
        <v>0.442</v>
      </c>
      <c r="CMD22" s="1235">
        <v>0.46500000000000002</v>
      </c>
      <c r="CME22" s="1235">
        <v>0.435</v>
      </c>
      <c r="CMF22" s="1235">
        <v>0.443</v>
      </c>
      <c r="CMG22" s="1237">
        <v>0.434</v>
      </c>
      <c r="CMH22" s="1235">
        <f>MIN(CLX22,CMG22)</f>
        <v>0.434</v>
      </c>
      <c r="CMI22" s="1235">
        <v>0.435</v>
      </c>
      <c r="CMJ22" s="1235"/>
      <c r="CMK22" s="1235">
        <v>0.45400000000000001</v>
      </c>
      <c r="CML22" s="1235">
        <v>0.44</v>
      </c>
      <c r="CMM22" s="1235"/>
      <c r="CMN22" s="1235">
        <f t="shared" si="302"/>
        <v>0.434</v>
      </c>
      <c r="CMO22" s="1235">
        <v>0.436</v>
      </c>
      <c r="CMP22" s="1235">
        <v>0.437</v>
      </c>
      <c r="CMQ22" s="1235">
        <v>0.434</v>
      </c>
      <c r="CMR22" s="1235">
        <v>0.437</v>
      </c>
      <c r="CMS22" s="1235">
        <v>0.442</v>
      </c>
      <c r="CMT22" s="1235">
        <v>0.433</v>
      </c>
      <c r="CMU22" s="1235"/>
      <c r="CMV22" s="1235">
        <v>0.43099999999999999</v>
      </c>
      <c r="CMW22" s="1235">
        <v>0.44</v>
      </c>
      <c r="CMX22" s="1235"/>
      <c r="CMY22" s="1235">
        <v>0.438</v>
      </c>
      <c r="CMZ22" s="1235">
        <v>0.438</v>
      </c>
      <c r="CNA22" s="1235"/>
      <c r="CNB22" s="1235">
        <v>0.42399999999999999</v>
      </c>
      <c r="CNC22" s="1235"/>
      <c r="CND22" s="1235">
        <v>0.42799999999999999</v>
      </c>
      <c r="CNE22" s="1235"/>
      <c r="CNF22" s="1235">
        <v>0.439</v>
      </c>
      <c r="CNG22" s="1235"/>
      <c r="CNH22" s="1235">
        <v>0.42199999999999999</v>
      </c>
      <c r="CNI22" s="1235">
        <v>0.43099999999999999</v>
      </c>
      <c r="CNJ22" s="1235">
        <v>0.43099999999999999</v>
      </c>
      <c r="CNK22" s="1235"/>
      <c r="CNL22" s="1235">
        <v>0.42699999999999999</v>
      </c>
      <c r="CNM22" s="1235"/>
      <c r="CNN22" s="1235">
        <v>0.45</v>
      </c>
      <c r="CNO22" s="1235"/>
      <c r="CNP22" s="1235">
        <v>0.44</v>
      </c>
      <c r="CNQ22" s="1235">
        <v>0.44500000000000001</v>
      </c>
      <c r="CNR22" s="1235">
        <f t="shared" si="178"/>
        <v>0.434</v>
      </c>
      <c r="CNS22" s="1235">
        <v>0.437</v>
      </c>
      <c r="CNT22" s="1235"/>
      <c r="CNU22" s="1235">
        <v>0.438</v>
      </c>
      <c r="CNV22" s="1235"/>
      <c r="CNW22" s="1235">
        <v>0.441</v>
      </c>
      <c r="CNX22" s="1235"/>
      <c r="CNY22" s="1235">
        <v>0.437</v>
      </c>
      <c r="CNZ22" s="1235"/>
      <c r="COA22" s="1237">
        <v>0.441</v>
      </c>
      <c r="COB22" s="1237">
        <f t="shared" ref="COB22:COB28" si="308">MIN(CNZ22,CNR22)</f>
        <v>0.434</v>
      </c>
      <c r="COC22" s="1235"/>
      <c r="COD22" s="1235">
        <v>0.44700000000000001</v>
      </c>
      <c r="COE22" s="1235"/>
      <c r="COF22" s="1235">
        <v>0.443</v>
      </c>
      <c r="COG22" s="1235"/>
      <c r="COH22" s="1235">
        <v>0.44</v>
      </c>
      <c r="COI22" s="1235">
        <v>0.439</v>
      </c>
      <c r="COJ22" s="1235"/>
      <c r="COK22" s="1235"/>
      <c r="COL22" s="1235">
        <v>0.441</v>
      </c>
      <c r="COM22" s="1235">
        <f t="shared" si="180"/>
        <v>0.434</v>
      </c>
      <c r="CON22" s="1235">
        <v>0.44600000000000001</v>
      </c>
      <c r="COO22" s="1235"/>
      <c r="COP22" s="1235"/>
      <c r="COQ22" s="1237"/>
      <c r="COR22" s="1235">
        <v>0.45800000000000002</v>
      </c>
      <c r="COS22" s="1237"/>
      <c r="COT22" s="1235">
        <v>0.45500000000000002</v>
      </c>
      <c r="COU22" s="1235"/>
      <c r="COV22" s="1235">
        <v>0.44500000000000001</v>
      </c>
      <c r="COW22" s="1235">
        <v>0.44900000000000001</v>
      </c>
      <c r="COX22" s="1235"/>
      <c r="COY22" s="1235">
        <v>0.443</v>
      </c>
      <c r="COZ22" s="1235">
        <f t="shared" si="181"/>
        <v>0.434</v>
      </c>
      <c r="CPA22" s="1235">
        <v>0.44700000000000001</v>
      </c>
      <c r="CPB22" s="1235"/>
      <c r="CPC22" s="1235">
        <v>0.44400000000000001</v>
      </c>
      <c r="CPD22" s="1235">
        <v>0.436</v>
      </c>
      <c r="CPE22" s="1235">
        <v>0.441</v>
      </c>
      <c r="CPF22" s="1235">
        <v>0.438</v>
      </c>
      <c r="CPG22" s="1235">
        <v>0.44</v>
      </c>
      <c r="CPH22" s="1235">
        <v>0.45</v>
      </c>
      <c r="CPI22" s="1235">
        <f t="shared" si="182"/>
        <v>0.434</v>
      </c>
      <c r="CPJ22" s="1235"/>
      <c r="CPK22" s="1235"/>
      <c r="CPL22" s="1235">
        <v>0.45400000000000001</v>
      </c>
      <c r="CPM22" s="1235">
        <v>0.44600000000000001</v>
      </c>
      <c r="CPN22" s="1235"/>
      <c r="CPO22" s="1235"/>
      <c r="CPP22" s="1235">
        <v>0.46</v>
      </c>
      <c r="CPQ22" s="1235">
        <f t="shared" si="183"/>
        <v>0.434</v>
      </c>
      <c r="CPR22" s="1235">
        <v>0.44700000000000001</v>
      </c>
      <c r="CPS22" s="1235">
        <v>0.44800000000000001</v>
      </c>
      <c r="CPT22" s="1235">
        <v>0.45400000000000001</v>
      </c>
      <c r="CPU22" s="1235">
        <v>0.45</v>
      </c>
      <c r="CPV22" s="1235"/>
      <c r="CPW22" s="1235">
        <v>0.46</v>
      </c>
      <c r="CPX22" s="1235"/>
      <c r="CPY22" s="1235">
        <v>0.45800000000000002</v>
      </c>
      <c r="CPZ22" s="1235">
        <v>0.46</v>
      </c>
      <c r="CQA22" s="1235">
        <f t="shared" si="248"/>
        <v>0.434</v>
      </c>
      <c r="CQB22" s="1235"/>
      <c r="CQC22" s="1235"/>
      <c r="CQD22" s="6">
        <f t="shared" si="249"/>
        <v>-1</v>
      </c>
      <c r="CQE22" s="1049">
        <f t="shared" si="184"/>
        <v>0.45100000000000001</v>
      </c>
      <c r="CQF22" s="58">
        <v>0.41</v>
      </c>
      <c r="CQG22" s="47">
        <f t="shared" si="185"/>
        <v>0.41</v>
      </c>
      <c r="CQH22" s="102">
        <v>0.40100000000000002</v>
      </c>
      <c r="CQI22" s="47">
        <v>0.40100000000000002</v>
      </c>
      <c r="CQJ22" s="47"/>
      <c r="CQK22" s="47">
        <v>0.41</v>
      </c>
      <c r="CQL22" s="47">
        <v>0.40799999999999997</v>
      </c>
      <c r="CQM22" s="47">
        <v>0.40100000000000002</v>
      </c>
      <c r="CQN22" s="47">
        <v>0.40500000000000003</v>
      </c>
      <c r="CQO22" s="47">
        <v>0.40500000000000003</v>
      </c>
      <c r="CQP22" s="47">
        <f t="shared" si="186"/>
        <v>0.40500000000000003</v>
      </c>
      <c r="CQQ22" s="47">
        <v>0.41699999999999998</v>
      </c>
      <c r="CQR22" s="47">
        <v>0.4</v>
      </c>
      <c r="CQS22" s="47">
        <v>0.41799999999999998</v>
      </c>
      <c r="CQT22" s="47">
        <v>0.42199999999999999</v>
      </c>
      <c r="CQU22" s="47">
        <v>0.42099999999999999</v>
      </c>
      <c r="CQV22" s="47">
        <v>0.41499999999999998</v>
      </c>
      <c r="CQW22" s="102">
        <f t="shared" si="187"/>
        <v>0.4</v>
      </c>
      <c r="CQX22" s="102">
        <v>0.42599999999999999</v>
      </c>
      <c r="CQY22" s="102">
        <v>0.41299999999999998</v>
      </c>
      <c r="CQZ22" s="47"/>
      <c r="CRA22" s="47">
        <v>0.42299999999999999</v>
      </c>
      <c r="CRB22" s="47">
        <v>0.42</v>
      </c>
      <c r="CRC22" s="47">
        <v>0.41299999999999998</v>
      </c>
      <c r="CRD22" s="47">
        <v>0.41599999999999998</v>
      </c>
      <c r="CRE22" s="51">
        <v>0.42599999999999999</v>
      </c>
      <c r="CRF22" s="47">
        <f t="shared" si="188"/>
        <v>0.4</v>
      </c>
      <c r="CRG22" s="47">
        <v>0.41899999999999998</v>
      </c>
      <c r="CRH22" s="51">
        <v>0.42299999999999999</v>
      </c>
      <c r="CRI22" s="51">
        <v>0.39900000000000002</v>
      </c>
      <c r="CRJ22" s="47">
        <v>0.41199999999999998</v>
      </c>
      <c r="CRK22" s="47"/>
      <c r="CRL22" s="47">
        <v>0.39900000000000002</v>
      </c>
      <c r="CRM22" s="47">
        <f t="shared" si="189"/>
        <v>0.39900000000000002</v>
      </c>
      <c r="CRN22" s="47">
        <v>0.39800000000000002</v>
      </c>
      <c r="CRO22" s="47">
        <v>0.40699999999999997</v>
      </c>
      <c r="CRP22" s="47">
        <v>0.39500000000000002</v>
      </c>
      <c r="CRQ22" s="47">
        <v>0.39800000000000002</v>
      </c>
      <c r="CRR22" s="47"/>
      <c r="CRS22" s="51">
        <v>0.39600000000000002</v>
      </c>
      <c r="CRT22" s="1216">
        <v>0.39600000000000002</v>
      </c>
      <c r="CRU22" s="51">
        <f t="shared" si="190"/>
        <v>0.39600000000000002</v>
      </c>
      <c r="CRV22" s="47">
        <v>0.39500000000000002</v>
      </c>
      <c r="CRW22" s="47">
        <v>0.39400000000000002</v>
      </c>
      <c r="CRX22" s="47"/>
      <c r="CRY22" s="47">
        <v>0.40799999999999997</v>
      </c>
      <c r="CRZ22" s="47">
        <v>0.40899999999999997</v>
      </c>
      <c r="CSA22" s="47">
        <v>0.40699999999999997</v>
      </c>
      <c r="CSB22" s="47">
        <v>0.41399999999999998</v>
      </c>
      <c r="CSC22" s="47"/>
      <c r="CSD22" s="47"/>
      <c r="CSE22" s="47">
        <v>0.41799999999999998</v>
      </c>
      <c r="CSF22" s="47">
        <v>0.42199999999999999</v>
      </c>
      <c r="CSG22" s="47">
        <v>0.40799999999999997</v>
      </c>
      <c r="CSH22" s="47">
        <v>0.41299999999999998</v>
      </c>
      <c r="CSI22" s="47">
        <v>0.40699999999999997</v>
      </c>
      <c r="CSJ22" s="47"/>
      <c r="CSK22" s="47">
        <v>0.41099999999999998</v>
      </c>
      <c r="CSL22" s="47">
        <v>0.41</v>
      </c>
      <c r="CSM22" s="47"/>
      <c r="CSN22" s="47"/>
      <c r="CSO22" s="1237">
        <v>0.40699999999999997</v>
      </c>
      <c r="CSP22" s="1246">
        <f t="shared" si="273"/>
        <v>0.39600000000000002</v>
      </c>
      <c r="CSQ22" s="47">
        <v>0.40500000000000003</v>
      </c>
      <c r="CSR22" s="47">
        <v>0.40600000000000003</v>
      </c>
      <c r="CSS22" s="1162">
        <v>0.42</v>
      </c>
      <c r="CST22" s="1162">
        <v>0.41699999999999998</v>
      </c>
      <c r="CSU22" s="1162">
        <v>0.40699999999999997</v>
      </c>
      <c r="CSV22" s="1162">
        <v>0.41099999999999998</v>
      </c>
      <c r="CSW22" s="47"/>
      <c r="CSX22" s="47"/>
      <c r="CSY22" s="47"/>
      <c r="CSZ22" s="47"/>
      <c r="CTA22" s="1235">
        <v>0.41399999999999998</v>
      </c>
      <c r="CTB22" s="1235">
        <v>0.41799999999999998</v>
      </c>
      <c r="CTC22" s="47">
        <f t="shared" si="191"/>
        <v>0.39600000000000002</v>
      </c>
      <c r="CTD22" s="1235">
        <v>0.41699999999999998</v>
      </c>
      <c r="CTE22" s="1235">
        <v>0.40600000000000003</v>
      </c>
      <c r="CTF22" s="1235">
        <v>0.42299999999999999</v>
      </c>
      <c r="CTG22" s="1235">
        <v>0.40699999999999997</v>
      </c>
      <c r="CTH22" s="1235">
        <v>0.41599999999999998</v>
      </c>
      <c r="CTI22" s="1235">
        <v>0.41</v>
      </c>
      <c r="CTJ22" s="1235">
        <v>0.42699999999999999</v>
      </c>
      <c r="CTK22" s="1235">
        <v>0.41299999999999998</v>
      </c>
      <c r="CTL22" s="1235">
        <v>0.41899999999999998</v>
      </c>
      <c r="CTM22" s="1266">
        <v>0.40699999999999997</v>
      </c>
      <c r="CTN22" s="1266">
        <v>0.41499999999999998</v>
      </c>
      <c r="CTO22" s="1266">
        <f t="shared" si="296"/>
        <v>0.39600000000000002</v>
      </c>
      <c r="CTP22" s="1235">
        <v>0.43</v>
      </c>
      <c r="CTQ22" s="1235">
        <v>0.42799999999999999</v>
      </c>
      <c r="CTR22" s="1235">
        <v>0.41</v>
      </c>
      <c r="CTS22" s="1235">
        <v>0.42399999999999999</v>
      </c>
      <c r="CTT22" s="1235">
        <v>0.40400000000000003</v>
      </c>
      <c r="CTU22" s="1235">
        <v>0.432</v>
      </c>
      <c r="CTV22" s="1235"/>
      <c r="CTW22" s="1235"/>
      <c r="CTX22" s="1235">
        <v>0.42899999999999999</v>
      </c>
      <c r="CTY22" s="1235">
        <v>0.42699999999999999</v>
      </c>
      <c r="CTZ22" s="1235">
        <v>0.41199999999999998</v>
      </c>
      <c r="CUA22" s="1235">
        <v>0.41699999999999998</v>
      </c>
      <c r="CUB22" s="1266">
        <v>0.42799999999999999</v>
      </c>
      <c r="CUC22" s="1266">
        <v>0.41499999999999998</v>
      </c>
      <c r="CUD22" s="1235">
        <f t="shared" si="193"/>
        <v>0.39600000000000002</v>
      </c>
      <c r="CUE22" s="1235">
        <v>0.432</v>
      </c>
      <c r="CUF22" s="1235">
        <v>0.43099999999999999</v>
      </c>
      <c r="CUG22" s="1235">
        <v>0.41299999999999998</v>
      </c>
      <c r="CUH22" s="1235">
        <v>0.41399999999999998</v>
      </c>
      <c r="CUI22" s="1235"/>
      <c r="CUJ22" s="1235"/>
      <c r="CUK22" s="1235"/>
      <c r="CUL22" s="1235"/>
      <c r="CUM22" s="1235">
        <v>0.39800000000000002</v>
      </c>
      <c r="CUN22" s="1235">
        <v>0.40799999999999997</v>
      </c>
      <c r="CUO22" s="1235">
        <v>0.41599999999999998</v>
      </c>
      <c r="CUP22" s="1235">
        <v>0.41199999999999998</v>
      </c>
      <c r="CUQ22" s="1235">
        <v>0.41199999999999998</v>
      </c>
      <c r="CUR22" s="1235">
        <v>0.41499999999999998</v>
      </c>
      <c r="CUS22" s="1235">
        <v>0.40699999999999997</v>
      </c>
      <c r="CUT22" s="1235">
        <v>0.42</v>
      </c>
      <c r="CUU22" s="1235">
        <v>0.41</v>
      </c>
      <c r="CUV22" s="1235">
        <v>0.40899999999999997</v>
      </c>
      <c r="CUW22" s="1235">
        <v>0.40500000000000003</v>
      </c>
      <c r="CUX22" s="1235">
        <v>0.40100000000000002</v>
      </c>
      <c r="CUY22" s="1235">
        <v>0.40300000000000002</v>
      </c>
      <c r="CUZ22" s="1235">
        <v>0.40600000000000003</v>
      </c>
      <c r="CVA22" s="1235">
        <v>0.41499999999999998</v>
      </c>
      <c r="CVB22" s="1235">
        <v>0.41599999999999998</v>
      </c>
      <c r="CVC22" s="1235">
        <f>MIN(CUD22,CUZ22)</f>
        <v>0.39600000000000002</v>
      </c>
      <c r="CVD22" s="1235">
        <v>0.41199999999999998</v>
      </c>
      <c r="CVE22" s="1235">
        <v>0.43</v>
      </c>
      <c r="CVF22" s="1235">
        <v>0.41299999999999998</v>
      </c>
      <c r="CVG22" s="1235">
        <v>0.41799999999999998</v>
      </c>
      <c r="CVH22" s="1235">
        <v>0.42199999999999999</v>
      </c>
      <c r="CVI22" s="1235">
        <v>0.433</v>
      </c>
      <c r="CVJ22" s="1235">
        <v>0.42699999999999999</v>
      </c>
      <c r="CVK22" s="1235">
        <v>0.42799999999999999</v>
      </c>
      <c r="CVL22" s="1235">
        <v>0.43099999999999999</v>
      </c>
      <c r="CVM22" s="1235">
        <v>0.42599999999999999</v>
      </c>
      <c r="CVN22" s="1235">
        <v>0.42199999999999999</v>
      </c>
      <c r="CVO22" s="1235">
        <v>0.41899999999999998</v>
      </c>
      <c r="CVP22" s="1235">
        <v>0.42699999999999999</v>
      </c>
      <c r="CVQ22" s="1235">
        <v>0.43099999999999999</v>
      </c>
      <c r="CVR22" s="1235">
        <v>0.432</v>
      </c>
      <c r="CVS22" s="1235">
        <v>0.42299999999999999</v>
      </c>
      <c r="CVT22" s="1237">
        <v>0.4</v>
      </c>
      <c r="CVU22" s="1237">
        <v>0.40799999999999997</v>
      </c>
      <c r="CVV22" s="1235">
        <f>MIN(CVC22,CVT22)</f>
        <v>0.39600000000000002</v>
      </c>
      <c r="CVW22" s="1235">
        <v>0.432</v>
      </c>
      <c r="CVX22" s="1235">
        <v>0.42699999999999999</v>
      </c>
      <c r="CVY22" s="1235"/>
      <c r="CVZ22" s="1235"/>
      <c r="CWA22" s="1235">
        <v>0.42299999999999999</v>
      </c>
      <c r="CWB22" s="1235">
        <v>0.41099999999999998</v>
      </c>
      <c r="CWC22" s="1235">
        <v>0.41599999999999998</v>
      </c>
      <c r="CWD22" s="1235">
        <v>0.41399999999999998</v>
      </c>
      <c r="CWE22" s="1235"/>
      <c r="CWF22" s="1235"/>
      <c r="CWG22" s="1235">
        <f>MIN(CWC22,CVV22)</f>
        <v>0.39600000000000002</v>
      </c>
      <c r="CWH22" s="1235">
        <v>0.40100000000000002</v>
      </c>
      <c r="CWI22" s="1235">
        <v>0.40899999999999997</v>
      </c>
      <c r="CWJ22" s="1235">
        <v>0.40699999999999997</v>
      </c>
      <c r="CWK22" s="1235">
        <v>0.40699999999999997</v>
      </c>
      <c r="CWL22" s="1235">
        <v>0.43099999999999999</v>
      </c>
      <c r="CWM22" s="1235">
        <v>0.434</v>
      </c>
      <c r="CWN22" s="1235">
        <v>0.40600000000000003</v>
      </c>
      <c r="CWO22" s="1235">
        <v>0.40200000000000002</v>
      </c>
      <c r="CWP22" s="1235"/>
      <c r="CWQ22" s="1235"/>
      <c r="CWR22" s="1235">
        <v>0.40100000000000002</v>
      </c>
      <c r="CWS22" s="1235">
        <v>0.39600000000000002</v>
      </c>
      <c r="CWT22" s="1235">
        <v>0.40799999999999997</v>
      </c>
      <c r="CWU22" s="1235">
        <v>0.42</v>
      </c>
      <c r="CWV22" s="1235"/>
      <c r="CWW22" s="1235"/>
      <c r="CWX22" s="1235">
        <v>0.41399999999999998</v>
      </c>
      <c r="CWY22" s="1235">
        <v>0.42499999999999999</v>
      </c>
      <c r="CWZ22" s="1235"/>
      <c r="CXA22" s="1235"/>
      <c r="CXB22" s="1235">
        <v>0.41399999999999998</v>
      </c>
      <c r="CXC22" s="1235">
        <v>0.40400000000000003</v>
      </c>
      <c r="CXD22" s="1235">
        <v>0.40699999999999997</v>
      </c>
      <c r="CXE22" s="1235">
        <v>0.41899999999999998</v>
      </c>
      <c r="CXF22" s="1235">
        <v>0.41299999999999998</v>
      </c>
      <c r="CXG22" s="1235">
        <v>0.41699999999999998</v>
      </c>
      <c r="CXH22" s="1235">
        <v>0.42199999999999999</v>
      </c>
      <c r="CXI22" s="1235">
        <v>0.41499999999999998</v>
      </c>
      <c r="CXJ22" s="1235">
        <v>0.40100000000000002</v>
      </c>
      <c r="CXK22" s="1235">
        <v>0.41</v>
      </c>
      <c r="CXL22" s="1235">
        <v>0.41299999999999998</v>
      </c>
      <c r="CXM22" s="1235">
        <v>0.41099999999999998</v>
      </c>
      <c r="CXN22" s="1235">
        <v>0.433</v>
      </c>
      <c r="CXO22" s="1235">
        <v>0.433</v>
      </c>
      <c r="CXP22" s="1235">
        <v>0.42399999999999999</v>
      </c>
      <c r="CXQ22" s="1235">
        <v>0.42799999999999999</v>
      </c>
      <c r="CXR22" s="1235"/>
      <c r="CXS22" s="1235"/>
      <c r="CXT22" s="1235">
        <v>0.43</v>
      </c>
      <c r="CXU22" s="1235">
        <v>0.432</v>
      </c>
      <c r="CXV22" s="1235"/>
      <c r="CXW22" s="1235"/>
      <c r="CXX22" s="1235">
        <v>0.43099999999999999</v>
      </c>
      <c r="CXY22" s="1235">
        <v>0.432</v>
      </c>
      <c r="CXZ22" s="1235">
        <v>0.433</v>
      </c>
      <c r="CYA22" s="1235">
        <v>0.43</v>
      </c>
      <c r="CYB22" s="1235">
        <f t="shared" si="196"/>
        <v>0.39600000000000002</v>
      </c>
      <c r="CYC22" s="1235">
        <v>0.43</v>
      </c>
      <c r="CYD22" s="1235">
        <v>0.43</v>
      </c>
      <c r="CYE22" s="1235"/>
      <c r="CYF22" s="1235"/>
      <c r="CYG22" s="1235">
        <v>0.42799999999999999</v>
      </c>
      <c r="CYH22" s="1235">
        <v>0.43</v>
      </c>
      <c r="CYI22" s="1235"/>
      <c r="CYJ22" s="1235"/>
      <c r="CYK22" s="1235">
        <v>0.43</v>
      </c>
      <c r="CYL22" s="1235">
        <v>0.43099999999999999</v>
      </c>
      <c r="CYM22" s="1235"/>
      <c r="CYN22" s="1235"/>
      <c r="CYO22" s="1235">
        <v>0.42899999999999999</v>
      </c>
      <c r="CYP22" s="1235">
        <v>0.432</v>
      </c>
      <c r="CYQ22" s="1235"/>
      <c r="CYR22" s="1235"/>
      <c r="CYS22" s="1237">
        <v>0.442</v>
      </c>
      <c r="CYT22" s="1237">
        <v>0.44</v>
      </c>
      <c r="CYU22" s="1237">
        <f t="shared" si="297"/>
        <v>0.39600000000000002</v>
      </c>
      <c r="CYV22" s="1237"/>
      <c r="CYW22" s="1237"/>
      <c r="CYX22" s="1237">
        <v>0.43099999999999999</v>
      </c>
      <c r="CYY22" s="1237">
        <v>0.433</v>
      </c>
      <c r="CYZ22" s="1237"/>
      <c r="CZA22" s="1237"/>
      <c r="CZB22" s="1237">
        <v>0.432</v>
      </c>
      <c r="CZC22" s="1237">
        <v>0.42799999999999999</v>
      </c>
      <c r="CZD22" s="1237"/>
      <c r="CZE22" s="1237"/>
      <c r="CZF22" s="1237">
        <v>0.42899999999999999</v>
      </c>
      <c r="CZG22" s="1237">
        <v>0.432</v>
      </c>
      <c r="CZH22" s="1237">
        <v>0.43</v>
      </c>
      <c r="CZI22" s="1237">
        <v>0.434</v>
      </c>
      <c r="CZJ22" s="1237"/>
      <c r="CZK22" s="1237"/>
      <c r="CZL22" s="1237"/>
      <c r="CZM22" s="1237"/>
      <c r="CZN22" s="1235">
        <v>0.433</v>
      </c>
      <c r="CZO22" s="1235">
        <v>0.44</v>
      </c>
      <c r="CZP22" s="1235">
        <f t="shared" si="198"/>
        <v>0.39600000000000002</v>
      </c>
      <c r="CZQ22" s="1235">
        <v>0.42799999999999999</v>
      </c>
      <c r="CZR22" s="1235">
        <v>0.432</v>
      </c>
      <c r="CZS22" s="1235"/>
      <c r="CZT22" s="1235"/>
      <c r="CZU22" s="1235"/>
      <c r="CZV22" s="1235"/>
      <c r="CZW22" s="1235">
        <v>0.43</v>
      </c>
      <c r="CZX22" s="1235">
        <v>0.42799999999999999</v>
      </c>
      <c r="CZY22" s="1235"/>
      <c r="CZZ22" s="1237"/>
      <c r="DAA22" s="1237"/>
      <c r="DAB22" s="1237"/>
      <c r="DAC22" s="1235">
        <v>0.432</v>
      </c>
      <c r="DAD22" s="1235">
        <v>0.432</v>
      </c>
      <c r="DAE22" s="1235"/>
      <c r="DAF22" s="1235"/>
      <c r="DAG22" s="1235">
        <v>0.43</v>
      </c>
      <c r="DAH22" s="1235">
        <v>0.43</v>
      </c>
      <c r="DAI22" s="1235">
        <v>0.43</v>
      </c>
      <c r="DAJ22" s="1235">
        <v>0.43</v>
      </c>
      <c r="DAK22" s="1235"/>
      <c r="DAL22" s="1235"/>
      <c r="DAM22" s="1235">
        <v>0.438</v>
      </c>
      <c r="DAN22" s="1235">
        <v>0.437</v>
      </c>
      <c r="DAO22" s="1235">
        <f t="shared" si="199"/>
        <v>0.39600000000000002</v>
      </c>
      <c r="DAP22" s="1235">
        <v>0.43099999999999999</v>
      </c>
      <c r="DAQ22" s="1235">
        <v>0.432</v>
      </c>
      <c r="DAR22" s="1235"/>
      <c r="DAS22" s="1235"/>
      <c r="DAT22" s="1235">
        <v>0.42799999999999999</v>
      </c>
      <c r="DAU22" s="1235">
        <v>0.433</v>
      </c>
      <c r="DAV22" s="1235">
        <v>0.435</v>
      </c>
      <c r="DAW22" s="1235">
        <v>0.441</v>
      </c>
      <c r="DAX22" s="1235">
        <f t="shared" si="200"/>
        <v>0.39600000000000002</v>
      </c>
      <c r="DAY22" s="1235"/>
      <c r="DAZ22" s="1235"/>
      <c r="DBA22" s="1235">
        <v>0.42799999999999999</v>
      </c>
      <c r="DBB22" s="1235">
        <v>0.433</v>
      </c>
      <c r="DBC22" s="1235"/>
      <c r="DBD22" s="1235"/>
      <c r="DBE22" s="1235">
        <v>0.43</v>
      </c>
      <c r="DBF22" s="1235">
        <v>0.432</v>
      </c>
      <c r="DBG22" s="1235">
        <v>0.432</v>
      </c>
      <c r="DBH22" s="1235">
        <v>0.43</v>
      </c>
      <c r="DBI22" s="1235"/>
      <c r="DBJ22" s="1235"/>
      <c r="DBK22" s="1235"/>
      <c r="DBL22" s="1235"/>
      <c r="DBM22" s="1235">
        <v>0.43</v>
      </c>
      <c r="DBN22" s="1235">
        <v>0.44400000000000001</v>
      </c>
      <c r="DBO22" s="1235">
        <v>0.41</v>
      </c>
      <c r="DBP22" s="1235">
        <v>0.44500000000000001</v>
      </c>
      <c r="DBQ22" s="1235">
        <v>0.442</v>
      </c>
      <c r="DBR22" s="1235">
        <v>0.44400000000000001</v>
      </c>
      <c r="DBS22" s="1235">
        <v>0.443</v>
      </c>
      <c r="DBT22" s="1235">
        <v>0.443</v>
      </c>
      <c r="DBU22" s="1235">
        <v>0.441</v>
      </c>
      <c r="DBV22" s="1235">
        <v>0.44500000000000001</v>
      </c>
      <c r="DBW22" s="1235">
        <v>0.442</v>
      </c>
      <c r="DBX22" s="1235"/>
      <c r="DBY22" s="1235"/>
      <c r="DBZ22" s="1235">
        <v>0.441</v>
      </c>
      <c r="DCA22" s="1235">
        <v>0.433</v>
      </c>
      <c r="DCB22" s="1235"/>
      <c r="DCC22" s="1235"/>
      <c r="DCD22" s="1235">
        <v>0.439</v>
      </c>
      <c r="DCE22" s="1235">
        <v>0.43099999999999999</v>
      </c>
      <c r="DCF22" s="1235">
        <v>0.44400000000000001</v>
      </c>
      <c r="DCG22" s="1235">
        <f t="shared" si="250"/>
        <v>0.41</v>
      </c>
      <c r="DCH22" s="1235"/>
      <c r="DCI22" s="1235"/>
      <c r="DCJ22" s="1235"/>
      <c r="DCK22" s="1235"/>
      <c r="DCL22" s="1235"/>
      <c r="DCM22" s="1235"/>
      <c r="DCN22" s="1235"/>
      <c r="DCO22" s="1235"/>
      <c r="DCP22" s="6">
        <f t="shared" si="251"/>
        <v>-1</v>
      </c>
      <c r="DCQ22" s="6">
        <f t="shared" si="252"/>
        <v>-1</v>
      </c>
      <c r="DCR22" s="1224">
        <f t="shared" si="202"/>
        <v>5.0505050505050407E-2</v>
      </c>
      <c r="DCS22" s="1300">
        <v>0.4</v>
      </c>
      <c r="DCT22" s="1235">
        <v>0.37</v>
      </c>
      <c r="DCU22" s="1235">
        <v>0.377</v>
      </c>
      <c r="DCV22" s="1235">
        <v>0.38300000000000001</v>
      </c>
      <c r="DCW22" s="1235">
        <v>0.38</v>
      </c>
      <c r="DCX22" s="1235">
        <v>0.38</v>
      </c>
      <c r="DCY22" s="1235">
        <v>0.39900000000000002</v>
      </c>
      <c r="DCZ22" s="1235">
        <v>0.38100000000000001</v>
      </c>
      <c r="DDA22" s="1235">
        <v>0.37</v>
      </c>
      <c r="DDB22" s="1237">
        <v>0.376</v>
      </c>
      <c r="DDC22" s="1235">
        <f>MIN(DCS22,DDB22)</f>
        <v>0.376</v>
      </c>
      <c r="DDD22" s="1235">
        <v>0.38300000000000001</v>
      </c>
      <c r="DDE22" s="1235"/>
      <c r="DDF22" s="1235">
        <v>0.40200000000000002</v>
      </c>
      <c r="DDG22" s="1235">
        <v>0.36199999999999999</v>
      </c>
      <c r="DDH22" s="1235"/>
      <c r="DDI22" s="1235">
        <f t="shared" si="303"/>
        <v>0.36199999999999999</v>
      </c>
      <c r="DDJ22" s="1235">
        <v>0.4</v>
      </c>
      <c r="DDK22" s="1235">
        <v>0.36899999999999999</v>
      </c>
      <c r="DDL22" s="1235">
        <v>0.39400000000000002</v>
      </c>
      <c r="DDM22" s="1235">
        <v>0.39800000000000002</v>
      </c>
      <c r="DDN22" s="1235">
        <v>0.36599999999999999</v>
      </c>
      <c r="DDO22" s="1235">
        <v>0.39600000000000002</v>
      </c>
      <c r="DDP22" s="1235">
        <v>0.36299999999999999</v>
      </c>
      <c r="DDQ22" s="1235"/>
      <c r="DDR22" s="1235">
        <v>0.36899999999999999</v>
      </c>
      <c r="DDS22" s="1235">
        <v>0.39400000000000002</v>
      </c>
      <c r="DDT22" s="1235">
        <v>0.38900000000000001</v>
      </c>
      <c r="DDU22" s="1235">
        <v>0.36299999999999999</v>
      </c>
      <c r="DDV22" s="1235"/>
      <c r="DDW22" s="1235">
        <v>0.37</v>
      </c>
      <c r="DDX22" s="1235">
        <v>0.39500000000000002</v>
      </c>
      <c r="DDY22" s="1235">
        <v>0.36299999999999999</v>
      </c>
      <c r="DDZ22" s="1235">
        <v>0.39200000000000002</v>
      </c>
      <c r="DEA22" s="1235"/>
      <c r="DEB22" s="1235">
        <v>0.36899999999999999</v>
      </c>
      <c r="DEC22" s="1235">
        <v>0.39400000000000002</v>
      </c>
      <c r="DED22" s="1235"/>
      <c r="DEE22" s="1235"/>
      <c r="DEF22" s="1235">
        <v>0.39700000000000002</v>
      </c>
      <c r="DEG22" s="1235">
        <v>0.35399999999999998</v>
      </c>
      <c r="DEH22" s="1235"/>
      <c r="DEI22" s="1235"/>
      <c r="DEJ22" s="1235">
        <v>0.377</v>
      </c>
      <c r="DEK22" s="1235">
        <v>0.4</v>
      </c>
      <c r="DEL22" s="1235"/>
      <c r="DEM22" s="1235"/>
      <c r="DEN22" s="1235">
        <v>0.39400000000000002</v>
      </c>
      <c r="DEO22" s="1235">
        <v>0.36499999999999999</v>
      </c>
      <c r="DEP22" s="1235">
        <v>0.373</v>
      </c>
      <c r="DEQ22" s="1235">
        <v>0.39600000000000002</v>
      </c>
      <c r="DER22" s="1235">
        <v>0.375</v>
      </c>
      <c r="DES22" s="1235">
        <v>0.39200000000000002</v>
      </c>
      <c r="DET22" s="1235"/>
      <c r="DEU22" s="1235"/>
      <c r="DEV22" s="1235">
        <v>0.36899999999999999</v>
      </c>
      <c r="DEW22" s="1235">
        <v>0.39400000000000002</v>
      </c>
      <c r="DEX22" s="1235"/>
      <c r="DEY22" s="1235"/>
      <c r="DEZ22" s="1235">
        <v>0.39200000000000002</v>
      </c>
      <c r="DFA22" s="1235">
        <v>0.371</v>
      </c>
      <c r="DFB22" s="1235"/>
      <c r="DFC22" s="1235"/>
      <c r="DFD22" s="1235">
        <v>0.40300000000000002</v>
      </c>
      <c r="DFE22" s="1235">
        <v>0.38</v>
      </c>
      <c r="DFF22" s="1235">
        <v>0.40200000000000002</v>
      </c>
      <c r="DFG22" s="1235">
        <f t="shared" si="204"/>
        <v>0.4</v>
      </c>
      <c r="DFH22" s="1235"/>
      <c r="DFI22" s="1235">
        <v>0.374</v>
      </c>
      <c r="DFJ22" s="1235"/>
      <c r="DFK22" s="1235"/>
      <c r="DFL22" s="1235">
        <v>0.36599999999999999</v>
      </c>
      <c r="DFM22" s="1235"/>
      <c r="DFN22" s="1235"/>
      <c r="DFO22" s="1235">
        <v>0.374</v>
      </c>
      <c r="DFP22" s="1235"/>
      <c r="DFQ22" s="1235"/>
      <c r="DFR22" s="1235">
        <v>0.373</v>
      </c>
      <c r="DFS22" s="1235"/>
      <c r="DFT22" s="1235"/>
      <c r="DFU22" s="1237">
        <v>0.39900000000000002</v>
      </c>
      <c r="DFV22" s="1237">
        <v>0.374</v>
      </c>
      <c r="DFW22" s="1237">
        <f t="shared" si="304"/>
        <v>0.39900000000000002</v>
      </c>
      <c r="DFX22" s="1237">
        <f t="shared" si="305"/>
        <v>0.374</v>
      </c>
      <c r="DFY22" s="1237"/>
      <c r="DFZ22" s="1237"/>
      <c r="DGA22" s="1237">
        <v>0.378</v>
      </c>
      <c r="DGB22" s="1237"/>
      <c r="DGC22" s="1237">
        <v>0.372</v>
      </c>
      <c r="DGD22" s="1237"/>
      <c r="DGE22" s="1237">
        <v>0.373</v>
      </c>
      <c r="DGF22" s="1237">
        <v>0.375</v>
      </c>
      <c r="DGG22" s="1237"/>
      <c r="DGH22" s="1237"/>
      <c r="DGI22" s="1237"/>
      <c r="DGJ22" s="1237"/>
      <c r="DGK22" s="1237">
        <v>0.36599999999999999</v>
      </c>
      <c r="DGL22" s="1237">
        <v>0.39700000000000002</v>
      </c>
      <c r="DGM22" s="1237">
        <f t="shared" si="207"/>
        <v>0.39700000000000002</v>
      </c>
      <c r="DGN22" s="1237">
        <f t="shared" si="208"/>
        <v>0.36599999999999999</v>
      </c>
      <c r="DGO22" s="1235">
        <v>0.374</v>
      </c>
      <c r="DGP22" s="1237"/>
      <c r="DGQ22" s="6">
        <f t="shared" si="209"/>
        <v>-5.7934508816120958E-2</v>
      </c>
      <c r="DGR22" s="1235"/>
      <c r="DGS22" s="1235">
        <v>0.38400000000000001</v>
      </c>
      <c r="DGT22" s="1237"/>
      <c r="DGU22" s="1237"/>
      <c r="DGV22" s="1235">
        <v>0.377</v>
      </c>
      <c r="DGW22" s="1235"/>
      <c r="DGX22" s="1235">
        <v>0.379</v>
      </c>
      <c r="DGY22" s="1235">
        <v>0.376</v>
      </c>
      <c r="DGZ22" s="1235"/>
      <c r="DHA22" s="1235">
        <v>0.38200000000000001</v>
      </c>
      <c r="DHB22" s="1235">
        <f t="shared" si="210"/>
        <v>0.36599999999999999</v>
      </c>
      <c r="DHC22" s="1235">
        <v>0.38</v>
      </c>
      <c r="DHD22" s="1235"/>
      <c r="DHE22" s="1235">
        <v>0.38100000000000001</v>
      </c>
      <c r="DHF22" s="1235">
        <v>0.38400000000000001</v>
      </c>
      <c r="DHG22" s="1235">
        <v>0.377</v>
      </c>
      <c r="DHH22" s="1235">
        <v>0.378</v>
      </c>
      <c r="DHI22" s="1235">
        <v>0.39100000000000001</v>
      </c>
      <c r="DHJ22" s="1235">
        <v>0.38500000000000001</v>
      </c>
      <c r="DHK22" s="1235">
        <f t="shared" si="211"/>
        <v>0.36599999999999999</v>
      </c>
      <c r="DHL22" s="1235"/>
      <c r="DHM22" s="1235"/>
      <c r="DHN22" s="1235">
        <v>0.379</v>
      </c>
      <c r="DHO22" s="1235">
        <v>0.39500000000000002</v>
      </c>
      <c r="DHP22" s="1235"/>
      <c r="DHQ22" s="1235"/>
      <c r="DHR22" s="1235">
        <v>0.371</v>
      </c>
      <c r="DHS22" s="1235">
        <f t="shared" si="212"/>
        <v>0.36599999999999999</v>
      </c>
      <c r="DHT22" s="1235">
        <v>0.39400000000000002</v>
      </c>
      <c r="DHU22" s="1235">
        <v>0.39100000000000001</v>
      </c>
      <c r="DHV22" s="1235">
        <v>0.38</v>
      </c>
      <c r="DHW22" s="1235">
        <v>0.39200000000000002</v>
      </c>
      <c r="DHX22" s="1235"/>
      <c r="DHY22" s="1235">
        <v>0.38</v>
      </c>
      <c r="DHZ22" s="1235"/>
      <c r="DIA22" s="1235">
        <v>0.38800000000000001</v>
      </c>
      <c r="DIB22" s="1235">
        <v>0.371</v>
      </c>
      <c r="DIC22" s="1235">
        <f t="shared" si="253"/>
        <v>0.36599999999999999</v>
      </c>
      <c r="DID22" s="1235"/>
      <c r="DIE22" s="1235"/>
      <c r="DIF22" s="1235"/>
      <c r="DIG22" s="1235"/>
      <c r="DIH22" s="6">
        <f t="shared" si="213"/>
        <v>-1</v>
      </c>
      <c r="DII22" s="1284">
        <v>0.28699999999999998</v>
      </c>
      <c r="DIJ22" s="1235">
        <v>0.28499999999999998</v>
      </c>
      <c r="DIK22" s="1235">
        <v>0.28100000000000003</v>
      </c>
      <c r="DIL22" s="1235">
        <v>0.27700000000000002</v>
      </c>
      <c r="DIM22" s="1235">
        <v>0.28399999999999997</v>
      </c>
      <c r="DIN22" s="1235">
        <v>0.26800000000000002</v>
      </c>
      <c r="DIO22" s="1235">
        <v>0.28100000000000003</v>
      </c>
      <c r="DIP22" s="1235">
        <f>MIN(DII22,DIO22)</f>
        <v>0.28100000000000003</v>
      </c>
      <c r="DIQ22" s="1235">
        <v>0.27100000000000002</v>
      </c>
      <c r="DIR22" s="1235"/>
      <c r="DIS22" s="1235">
        <v>0.28699999999999998</v>
      </c>
      <c r="DIT22" s="1235"/>
      <c r="DIU22" s="1235">
        <f t="shared" si="306"/>
        <v>0.28100000000000003</v>
      </c>
      <c r="DIV22" s="1235">
        <v>0.28699999999999998</v>
      </c>
      <c r="DIW22" s="1235">
        <v>0.27100000000000002</v>
      </c>
      <c r="DIX22" s="1235">
        <v>0.28399999999999997</v>
      </c>
      <c r="DIY22" s="1235">
        <v>0.28999999999999998</v>
      </c>
      <c r="DIZ22" s="1235">
        <v>0.29199999999999998</v>
      </c>
      <c r="DJA22" s="1235">
        <v>0.28199999999999997</v>
      </c>
      <c r="DJB22" s="1235">
        <v>0.27300000000000002</v>
      </c>
      <c r="DJC22" s="1235"/>
      <c r="DJD22" s="1235">
        <v>0.27300000000000002</v>
      </c>
      <c r="DJE22" s="1235">
        <v>0.28699999999999998</v>
      </c>
      <c r="DJF22" s="1235">
        <v>0.28399999999999997</v>
      </c>
      <c r="DJG22" s="1235">
        <v>0.29299999999999998</v>
      </c>
      <c r="DJH22" s="1235"/>
      <c r="DJI22" s="1235">
        <v>0.27700000000000002</v>
      </c>
      <c r="DJJ22" s="1235">
        <v>0.28799999999999998</v>
      </c>
      <c r="DJK22" s="1235">
        <v>0.27</v>
      </c>
      <c r="DJL22" s="1235">
        <v>0.28499999999999998</v>
      </c>
      <c r="DJM22" s="1235"/>
      <c r="DJN22" s="1235">
        <v>0.26500000000000001</v>
      </c>
      <c r="DJO22" s="1235">
        <v>0.28599999999999998</v>
      </c>
      <c r="DJP22" s="1235"/>
      <c r="DJQ22" s="1235"/>
      <c r="DJR22" s="1235">
        <v>0.28399999999999997</v>
      </c>
      <c r="DJS22" s="1235">
        <v>0.27200000000000002</v>
      </c>
      <c r="DJT22" s="1235"/>
      <c r="DJU22" s="1235"/>
      <c r="DJV22" s="1235">
        <v>0.27700000000000002</v>
      </c>
      <c r="DJW22" s="1235">
        <v>0.28599999999999998</v>
      </c>
      <c r="DJX22" s="1235"/>
      <c r="DJY22" s="1235"/>
      <c r="DJZ22" s="1235">
        <v>0.29899999999999999</v>
      </c>
      <c r="DKA22" s="1235">
        <v>0.27700000000000002</v>
      </c>
      <c r="DKB22" s="1235">
        <v>0.28599999999999998</v>
      </c>
      <c r="DKC22" s="1235">
        <v>0.27500000000000002</v>
      </c>
      <c r="DKD22" s="1235">
        <v>0.28499999999999998</v>
      </c>
      <c r="DKE22" s="1235">
        <v>0.27</v>
      </c>
      <c r="DKF22" s="1235"/>
      <c r="DKG22" s="1235"/>
      <c r="DKH22" s="1235">
        <v>0.27200000000000002</v>
      </c>
      <c r="DKI22" s="1235">
        <v>0.28399999999999997</v>
      </c>
      <c r="DKJ22" s="1235"/>
      <c r="DKK22" s="1235"/>
      <c r="DKL22" s="1235">
        <v>0.28799999999999998</v>
      </c>
      <c r="DKM22" s="1235">
        <v>0.28000000000000003</v>
      </c>
      <c r="DKN22" s="1235"/>
      <c r="DKO22" s="1235"/>
      <c r="DKP22" s="1235">
        <v>0.28599999999999998</v>
      </c>
      <c r="DKQ22" s="1235">
        <v>0.28499999999999998</v>
      </c>
      <c r="DKR22" s="1235">
        <v>0.28899999999999998</v>
      </c>
      <c r="DKS22" s="1235">
        <f t="shared" si="216"/>
        <v>0.28699999999999998</v>
      </c>
      <c r="DKT22" s="1235"/>
      <c r="DKU22" s="1235">
        <v>0.28000000000000003</v>
      </c>
      <c r="DKV22" s="1235"/>
      <c r="DKW22" s="1235"/>
      <c r="DKX22" s="1235">
        <v>0.28899999999999998</v>
      </c>
      <c r="DKY22" s="1235"/>
      <c r="DKZ22" s="1235"/>
      <c r="DLA22" s="1235">
        <v>0.28599999999999998</v>
      </c>
      <c r="DLB22" s="1235"/>
      <c r="DLC22" s="1235"/>
      <c r="DLD22" s="1235">
        <v>0.28299999999999997</v>
      </c>
      <c r="DLE22" s="1235"/>
      <c r="DLF22" s="1235"/>
      <c r="DLG22" s="1237">
        <v>0.28799999999999998</v>
      </c>
      <c r="DLH22" s="1237">
        <v>0.28499999999999998</v>
      </c>
      <c r="DLI22" s="1237">
        <f t="shared" si="217"/>
        <v>0.28699999999999998</v>
      </c>
      <c r="DLJ22" s="1237">
        <f t="shared" si="307"/>
        <v>0.28499999999999998</v>
      </c>
      <c r="DLK22" s="1237"/>
      <c r="DLL22" s="1237"/>
      <c r="DLM22" s="1237">
        <v>0.29199999999999998</v>
      </c>
      <c r="DLN22" s="1237"/>
      <c r="DLO22" s="1237">
        <v>0.28499999999999998</v>
      </c>
      <c r="DLP22" s="1237"/>
      <c r="DLQ22" s="1237">
        <v>0.28399999999999997</v>
      </c>
      <c r="DLR22" s="1237">
        <v>0.28599999999999998</v>
      </c>
      <c r="DLS22" s="1237"/>
      <c r="DLT22" s="1237"/>
      <c r="DLU22" s="1237"/>
      <c r="DLV22" s="1237">
        <v>0.28999999999999998</v>
      </c>
      <c r="DLW22" s="1235">
        <v>0.28399999999999997</v>
      </c>
      <c r="DLX22" s="1235">
        <f t="shared" si="219"/>
        <v>0.28699999999999998</v>
      </c>
      <c r="DLY22" s="1235">
        <f t="shared" si="220"/>
        <v>0.28399999999999997</v>
      </c>
      <c r="DLZ22" s="1235">
        <v>0.28199999999999997</v>
      </c>
      <c r="DMA22" s="1235"/>
      <c r="DMB22" s="6">
        <f t="shared" si="221"/>
        <v>-1.7421602787456462E-2</v>
      </c>
      <c r="DMC22" s="1235"/>
      <c r="DMD22" s="1235">
        <v>0.28999999999999998</v>
      </c>
      <c r="DME22" s="1237"/>
      <c r="DMF22" s="1237"/>
      <c r="DMG22" s="1235">
        <v>0.30399999999999999</v>
      </c>
      <c r="DMH22" s="1235"/>
      <c r="DMI22" s="1235">
        <v>0.29899999999999999</v>
      </c>
      <c r="DMJ22" s="1235">
        <v>0.28799999999999998</v>
      </c>
      <c r="DMK22" s="1235"/>
      <c r="DML22" s="1235">
        <v>0.29699999999999999</v>
      </c>
      <c r="DMM22" s="1235">
        <f t="shared" si="222"/>
        <v>0.28399999999999997</v>
      </c>
      <c r="DMN22" s="1235">
        <v>0.28999999999999998</v>
      </c>
      <c r="DMO22" s="1235"/>
      <c r="DMP22" s="1235">
        <v>0.28599999999999998</v>
      </c>
      <c r="DMQ22" s="1235">
        <v>0.29199999999999998</v>
      </c>
      <c r="DMR22" s="1235">
        <f t="shared" si="223"/>
        <v>0.28399999999999997</v>
      </c>
      <c r="DMS22" s="1235"/>
      <c r="DMT22" s="1235"/>
      <c r="DMU22" s="1235">
        <v>0.30199999999999999</v>
      </c>
      <c r="DMV22" s="1235">
        <v>0.28499999999999998</v>
      </c>
      <c r="DMW22" s="1235"/>
      <c r="DMX22" s="1235"/>
      <c r="DMY22" s="1235">
        <v>0.28799999999999998</v>
      </c>
      <c r="DMZ22" s="1235">
        <f t="shared" si="224"/>
        <v>0.28399999999999997</v>
      </c>
      <c r="DNA22" s="1235">
        <v>0.29699999999999999</v>
      </c>
      <c r="DNB22" s="1235">
        <v>0.29399999999999998</v>
      </c>
      <c r="DNC22" s="1235">
        <v>0.28999999999999998</v>
      </c>
      <c r="DND22" s="1235">
        <v>0.30599999999999999</v>
      </c>
      <c r="DNE22" s="1235"/>
      <c r="DNF22" s="1235">
        <v>0.28599999999999998</v>
      </c>
      <c r="DNG22" s="1235"/>
      <c r="DNH22" s="1235">
        <v>0.29299999999999998</v>
      </c>
      <c r="DNI22" s="1235">
        <v>0.28799999999999998</v>
      </c>
      <c r="DNJ22" s="1235">
        <f t="shared" si="254"/>
        <v>0.28399999999999997</v>
      </c>
      <c r="DNK22" s="1235"/>
      <c r="DNL22" s="1235"/>
      <c r="DNM22" s="1235"/>
      <c r="DNN22" s="1235"/>
      <c r="DNO22" s="6">
        <f t="shared" si="255"/>
        <v>-1</v>
      </c>
      <c r="DNP22" s="1284">
        <v>0.39600000000000002</v>
      </c>
      <c r="DNQ22" s="1235">
        <v>0.42699999999999999</v>
      </c>
      <c r="DNR22" s="1235">
        <v>0.43</v>
      </c>
      <c r="DNS22" s="1235"/>
      <c r="DNT22" s="1235"/>
      <c r="DNU22" s="1235"/>
      <c r="DNV22" s="1237">
        <v>0.46</v>
      </c>
      <c r="DNW22" s="1235">
        <v>0.441</v>
      </c>
      <c r="DNX22" s="1235">
        <v>0.45300000000000001</v>
      </c>
      <c r="DNY22" s="1235">
        <v>0.46800000000000003</v>
      </c>
      <c r="DNZ22" s="1235">
        <v>0.438</v>
      </c>
      <c r="DOA22" s="1235"/>
      <c r="DOB22" s="1235">
        <v>0.45</v>
      </c>
      <c r="DOC22" s="1235">
        <v>0.439</v>
      </c>
      <c r="DOD22" s="1235"/>
      <c r="DOE22" s="1235">
        <v>0.44</v>
      </c>
      <c r="DOF22" s="1235"/>
      <c r="DOG22" s="1235">
        <v>0.442</v>
      </c>
      <c r="DOH22" s="1235">
        <v>0.442</v>
      </c>
      <c r="DOI22" s="1235">
        <v>0.442</v>
      </c>
      <c r="DOJ22" s="1235">
        <v>0.443</v>
      </c>
      <c r="DOK22" s="1235">
        <v>0.44800000000000001</v>
      </c>
      <c r="DOL22" s="1235">
        <v>0.44500000000000001</v>
      </c>
      <c r="DOM22" s="1235">
        <v>0.45700000000000002</v>
      </c>
      <c r="DON22" s="1235">
        <v>0.46400000000000002</v>
      </c>
      <c r="DOO22" s="1235"/>
      <c r="DOP22" s="1235">
        <v>0.46200000000000002</v>
      </c>
      <c r="DOQ22" s="1235"/>
      <c r="DOR22" s="1235">
        <v>0.46899999999999997</v>
      </c>
      <c r="DOS22" s="1235">
        <v>0.47699999999999998</v>
      </c>
      <c r="DOT22" s="1235">
        <f t="shared" si="226"/>
        <v>0.46</v>
      </c>
      <c r="DOU22" s="1235">
        <v>0.48299999999999998</v>
      </c>
      <c r="DOV22" s="1235"/>
      <c r="DOW22" s="1235"/>
      <c r="DOX22" s="1235"/>
      <c r="DOY22" s="1235"/>
      <c r="DOZ22" s="1235">
        <v>0.47</v>
      </c>
      <c r="DPA22" s="1235"/>
      <c r="DPB22" s="1235">
        <v>0.48299999999999998</v>
      </c>
      <c r="DPC22" s="1235"/>
      <c r="DPD22" s="1235">
        <v>0.46800000000000003</v>
      </c>
      <c r="DPE22" s="1235"/>
      <c r="DPF22" s="1237">
        <v>0.46899999999999997</v>
      </c>
      <c r="DPG22" s="1237">
        <f t="shared" si="227"/>
        <v>0.46</v>
      </c>
      <c r="DPH22" s="1237"/>
      <c r="DPI22" s="1237">
        <v>0.47599999999999998</v>
      </c>
      <c r="DPJ22" s="1237"/>
      <c r="DPK22" s="1237">
        <v>0.47799999999999998</v>
      </c>
      <c r="DPL22" s="1237"/>
      <c r="DPM22" s="1237">
        <v>0.47399999999999998</v>
      </c>
      <c r="DPN22" s="1237">
        <v>0.46700000000000003</v>
      </c>
      <c r="DPO22" s="1237"/>
      <c r="DPP22" s="1237"/>
      <c r="DPQ22" s="1235">
        <v>0.46800000000000003</v>
      </c>
      <c r="DPR22" s="1235">
        <f t="shared" si="228"/>
        <v>0.46</v>
      </c>
      <c r="DPS22" s="1235">
        <v>0.47499999999999998</v>
      </c>
      <c r="DPT22" s="1235"/>
      <c r="DPU22" s="1235"/>
      <c r="DPV22" s="1235">
        <v>0.47699999999999998</v>
      </c>
      <c r="DPW22" s="1235"/>
      <c r="DPX22" s="1235"/>
      <c r="DPY22" s="1235">
        <v>0.47799999999999998</v>
      </c>
      <c r="DPZ22" s="1235"/>
      <c r="DQA22" s="1235">
        <v>0.47899999999999998</v>
      </c>
      <c r="DQB22" s="1235">
        <v>0.49199999999999999</v>
      </c>
      <c r="DQC22" s="1235"/>
      <c r="DQD22" s="1235">
        <v>0.48299999999999998</v>
      </c>
      <c r="DQE22" s="1235">
        <f t="shared" si="229"/>
        <v>0.46</v>
      </c>
      <c r="DQF22" s="1235">
        <v>0.47199999999999998</v>
      </c>
      <c r="DQG22" s="1235"/>
      <c r="DQH22" s="1235">
        <v>0.46899999999999997</v>
      </c>
      <c r="DQI22" s="1235">
        <v>0.46300000000000002</v>
      </c>
      <c r="DQJ22" s="1235">
        <f t="shared" si="230"/>
        <v>0.46</v>
      </c>
      <c r="DQK22" s="1235"/>
      <c r="DQL22" s="1235"/>
      <c r="DQM22" s="1235">
        <v>0.47799999999999998</v>
      </c>
      <c r="DQN22" s="1235">
        <v>0.46800000000000003</v>
      </c>
      <c r="DQO22" s="1235"/>
      <c r="DQP22" s="1235"/>
      <c r="DQQ22" s="1235">
        <v>0.47599999999999998</v>
      </c>
      <c r="DQR22" s="1235">
        <f t="shared" si="231"/>
        <v>0.46</v>
      </c>
      <c r="DQS22" s="1235">
        <v>0.47599999999999998</v>
      </c>
      <c r="DQT22" s="1235">
        <v>0.498</v>
      </c>
      <c r="DQU22" s="1235">
        <v>0.47399999999999998</v>
      </c>
      <c r="DQV22" s="1235">
        <v>0.48699999999999999</v>
      </c>
      <c r="DQW22" s="1235"/>
      <c r="DQX22" s="1235">
        <v>0.48899999999999999</v>
      </c>
      <c r="DQY22" s="1235"/>
      <c r="DQZ22" s="1235">
        <v>0.47399999999999998</v>
      </c>
      <c r="DRA22" s="1235">
        <v>0.47599999999999998</v>
      </c>
      <c r="DRB22" s="1235">
        <f t="shared" si="256"/>
        <v>0.46</v>
      </c>
      <c r="DRC22" s="1235"/>
      <c r="DRD22" s="1235"/>
      <c r="DRE22" s="1235"/>
      <c r="DRF22" s="1235"/>
      <c r="DRG22" s="6">
        <f t="shared" si="257"/>
        <v>-1</v>
      </c>
      <c r="DRH22" s="680" t="s">
        <v>1214</v>
      </c>
      <c r="DRI22" s="1205"/>
      <c r="DRJ22" s="1277" t="s">
        <v>1215</v>
      </c>
      <c r="DRK22" s="47"/>
      <c r="DRL22" s="47" t="str">
        <f t="shared" si="232"/>
        <v>2. Within 10% deviation from baseline</v>
      </c>
      <c r="DRM22" s="102" t="str">
        <f t="shared" si="233"/>
        <v>2. Within 10% deviation from baseline</v>
      </c>
      <c r="DRN22" s="47" t="str">
        <f t="shared" si="234"/>
        <v>2. Within 10% deviation from baseline</v>
      </c>
      <c r="DRO22" s="102" t="str">
        <f t="shared" si="235"/>
        <v>2. Within 10% deviation from baseline</v>
      </c>
      <c r="DRP22" s="47" t="str">
        <f t="shared" si="236"/>
        <v xml:space="preserve">1. Better than baseline </v>
      </c>
      <c r="DRQ22" s="77" t="str">
        <f t="shared" si="237"/>
        <v>2. Within 10% deviation from baseline</v>
      </c>
      <c r="DRR22" s="77" t="str">
        <f t="shared" si="238"/>
        <v>2. Within 10% deviation from baseline</v>
      </c>
      <c r="DRS22" s="47" t="str">
        <f t="shared" si="239"/>
        <v>2. Within 10% deviation from baseline</v>
      </c>
      <c r="DRT22" s="47" t="str">
        <f t="shared" si="240"/>
        <v xml:space="preserve">1. Better than baseline </v>
      </c>
      <c r="DRU22" s="47" t="str">
        <f t="shared" si="241"/>
        <v xml:space="preserve">1. Better than baseline </v>
      </c>
      <c r="DRV22" s="47" t="str">
        <f t="shared" si="242"/>
        <v xml:space="preserve">1. Better than baseline </v>
      </c>
      <c r="DRW22" s="47" t="str">
        <f t="shared" si="243"/>
        <v xml:space="preserve">1. Better than baseline </v>
      </c>
      <c r="DRX22" s="47" t="str">
        <f t="shared" si="244"/>
        <v xml:space="preserve">1. Better than baseline </v>
      </c>
    </row>
    <row r="23" spans="1:3196" s="4" customFormat="1" ht="15" customHeight="1" thickBot="1" x14ac:dyDescent="0.4">
      <c r="A23" s="68">
        <v>21</v>
      </c>
      <c r="B23" s="158" t="s">
        <v>16</v>
      </c>
      <c r="C23" s="158" t="s">
        <v>1144</v>
      </c>
      <c r="D23" s="158" t="s">
        <v>1210</v>
      </c>
      <c r="E23" s="194" t="s">
        <v>1210</v>
      </c>
      <c r="F23" s="158" t="str">
        <f t="shared" si="0"/>
        <v>ReaderPageTurn_YJ-Latin-WImg-Previous-page-turn</v>
      </c>
      <c r="G23" s="158" t="s">
        <v>1220</v>
      </c>
      <c r="H23" s="158" t="s">
        <v>1212</v>
      </c>
      <c r="I23" s="158" t="s">
        <v>1220</v>
      </c>
      <c r="J23" s="158" t="s">
        <v>1221</v>
      </c>
      <c r="K23" s="180"/>
      <c r="L23" s="180">
        <v>0.51800000000000002</v>
      </c>
      <c r="M23" s="180">
        <v>0.51300000000000001</v>
      </c>
      <c r="N23" s="180">
        <v>0.51700000000000002</v>
      </c>
      <c r="O23" s="180">
        <v>0.51800000000000002</v>
      </c>
      <c r="P23" s="180">
        <v>0.51300000000000001</v>
      </c>
      <c r="Q23" s="180">
        <v>0.51900000000000002</v>
      </c>
      <c r="R23" s="180">
        <v>0.52</v>
      </c>
      <c r="S23" s="180">
        <v>0.52</v>
      </c>
      <c r="T23" s="77">
        <v>0.51500000000000001</v>
      </c>
      <c r="U23" s="77">
        <v>0.51800000000000002</v>
      </c>
      <c r="V23" s="77"/>
      <c r="W23" s="77">
        <v>0.51500000000000001</v>
      </c>
      <c r="X23" s="77">
        <v>0.52</v>
      </c>
      <c r="Y23" s="77">
        <v>0.51600000000000001</v>
      </c>
      <c r="Z23" s="77">
        <v>0.51400000000000001</v>
      </c>
      <c r="AA23" s="77">
        <v>0.51200000000000001</v>
      </c>
      <c r="AB23" s="77">
        <v>0.51400000000000001</v>
      </c>
      <c r="AC23" s="77">
        <v>0.51100000000000001</v>
      </c>
      <c r="AD23" s="77">
        <f t="shared" si="1"/>
        <v>0.51100000000000001</v>
      </c>
      <c r="AE23" s="77">
        <v>0.51200000000000001</v>
      </c>
      <c r="AF23" s="77">
        <v>0.52400000000000002</v>
      </c>
      <c r="AG23" s="77"/>
      <c r="AH23" s="77">
        <v>0.52600000000000002</v>
      </c>
      <c r="AI23" s="77">
        <v>0.52500000000000002</v>
      </c>
      <c r="AJ23" s="77">
        <v>0.52600000000000002</v>
      </c>
      <c r="AK23" s="77">
        <v>0.53400000000000003</v>
      </c>
      <c r="AL23" s="77">
        <v>0.52900000000000003</v>
      </c>
      <c r="AM23" s="77">
        <v>0.52500000000000002</v>
      </c>
      <c r="AN23" s="77">
        <v>0.53</v>
      </c>
      <c r="AO23" s="77">
        <v>0.52300000000000002</v>
      </c>
      <c r="AP23" s="77">
        <v>0.53200000000000003</v>
      </c>
      <c r="AQ23" s="77">
        <v>0.52600000000000002</v>
      </c>
      <c r="AR23" s="77">
        <v>0.53</v>
      </c>
      <c r="AS23" s="77">
        <f t="shared" si="2"/>
        <v>0.51100000000000001</v>
      </c>
      <c r="AT23" s="77">
        <v>0.52500000000000002</v>
      </c>
      <c r="AU23" s="77">
        <v>0.52500000000000002</v>
      </c>
      <c r="AV23" s="77">
        <v>0.52500000000000002</v>
      </c>
      <c r="AW23" s="77">
        <v>0.52100000000000002</v>
      </c>
      <c r="AX23" s="77">
        <v>0.53100000000000003</v>
      </c>
      <c r="AY23" s="77">
        <v>0.52400000000000002</v>
      </c>
      <c r="AZ23" s="77">
        <v>0.51900000000000002</v>
      </c>
      <c r="BA23" s="77">
        <v>0.51700000000000002</v>
      </c>
      <c r="BB23" s="77"/>
      <c r="BC23" s="77">
        <v>0.52200000000000002</v>
      </c>
      <c r="BD23" s="77">
        <v>0.52300000000000002</v>
      </c>
      <c r="BE23" s="77">
        <v>0.51100000000000001</v>
      </c>
      <c r="BF23" s="47">
        <v>0.52300000000000002</v>
      </c>
      <c r="BG23" s="47">
        <f t="shared" si="265"/>
        <v>0.51100000000000001</v>
      </c>
      <c r="BH23" s="77">
        <v>0.52300000000000002</v>
      </c>
      <c r="BI23" s="77">
        <v>0.52800000000000002</v>
      </c>
      <c r="BJ23" s="77">
        <v>0.53</v>
      </c>
      <c r="BK23" s="77">
        <v>0.53300000000000003</v>
      </c>
      <c r="BL23" s="77">
        <v>0.52900000000000003</v>
      </c>
      <c r="BM23" s="77">
        <v>0.52500000000000002</v>
      </c>
      <c r="BN23" s="77">
        <v>0.52800000000000002</v>
      </c>
      <c r="BO23" s="77">
        <v>0.52400000000000002</v>
      </c>
      <c r="BP23" s="77">
        <v>0.52400000000000002</v>
      </c>
      <c r="BQ23" s="77">
        <v>0.52</v>
      </c>
      <c r="BR23" s="77">
        <v>0.51100000000000001</v>
      </c>
      <c r="BS23" s="77"/>
      <c r="BT23" s="77">
        <v>0.52200000000000002</v>
      </c>
      <c r="BU23" s="77">
        <v>0.52800000000000002</v>
      </c>
      <c r="BV23" s="77">
        <v>0.52400000000000002</v>
      </c>
      <c r="BW23" s="77"/>
      <c r="BX23" s="77">
        <v>0.52400000000000002</v>
      </c>
      <c r="BY23" s="77">
        <v>0.52700000000000002</v>
      </c>
      <c r="BZ23" s="77">
        <v>0.52300000000000002</v>
      </c>
      <c r="CA23" s="77"/>
      <c r="CB23" s="77">
        <v>0.52400000000000002</v>
      </c>
      <c r="CC23" s="77">
        <v>0.52600000000000002</v>
      </c>
      <c r="CD23" s="77"/>
      <c r="CE23" s="77">
        <v>0.52</v>
      </c>
      <c r="CF23" s="77">
        <f t="shared" si="3"/>
        <v>0.51100000000000001</v>
      </c>
      <c r="CG23" s="77">
        <v>0.52800000000000002</v>
      </c>
      <c r="CH23" s="77"/>
      <c r="CI23" s="77">
        <v>0.52100000000000002</v>
      </c>
      <c r="CJ23" s="77">
        <v>0.52100000000000002</v>
      </c>
      <c r="CK23" s="77">
        <v>0.52300000000000002</v>
      </c>
      <c r="CL23" s="77"/>
      <c r="CM23" s="77">
        <v>0.52200000000000002</v>
      </c>
      <c r="CN23" s="77">
        <v>0.52100000000000002</v>
      </c>
      <c r="CO23" s="77"/>
      <c r="CP23" s="77">
        <v>0.52600000000000002</v>
      </c>
      <c r="CQ23" s="77">
        <f t="shared" si="4"/>
        <v>0.51100000000000001</v>
      </c>
      <c r="CR23" s="77">
        <v>0.52100000000000002</v>
      </c>
      <c r="CS23" s="77">
        <v>0.52300000000000002</v>
      </c>
      <c r="CT23" s="77">
        <v>0.52100000000000002</v>
      </c>
      <c r="CU23" s="77"/>
      <c r="CV23" s="77">
        <v>0.52800000000000002</v>
      </c>
      <c r="CW23" s="77">
        <v>0.52400000000000002</v>
      </c>
      <c r="CX23" s="77">
        <v>0.52600000000000002</v>
      </c>
      <c r="CY23" s="77"/>
      <c r="CZ23" s="77">
        <v>0.52500000000000002</v>
      </c>
      <c r="DA23" s="77">
        <v>0.52400000000000002</v>
      </c>
      <c r="DB23" s="77">
        <f t="shared" si="5"/>
        <v>0.51100000000000001</v>
      </c>
      <c r="DC23" s="77">
        <v>0.52500000000000002</v>
      </c>
      <c r="DD23" s="77">
        <v>0.52100000000000002</v>
      </c>
      <c r="DE23" s="77">
        <v>0.52900000000000003</v>
      </c>
      <c r="DF23" s="77">
        <v>0.52300000000000002</v>
      </c>
      <c r="DG23" s="77">
        <v>0.52700000000000002</v>
      </c>
      <c r="DH23" s="77">
        <v>0.51800000000000002</v>
      </c>
      <c r="DI23" s="77">
        <v>0.52100000000000002</v>
      </c>
      <c r="DJ23" s="77">
        <v>0.52200000000000002</v>
      </c>
      <c r="DK23" s="77">
        <v>0.52100000000000002</v>
      </c>
      <c r="DL23" s="77">
        <v>0.52200000000000002</v>
      </c>
      <c r="DM23" s="77">
        <v>0.52500000000000002</v>
      </c>
      <c r="DN23" s="77">
        <f t="shared" si="276"/>
        <v>0.51100000000000001</v>
      </c>
      <c r="DO23" s="47">
        <v>0.52200000000000002</v>
      </c>
      <c r="DP23" s="47"/>
      <c r="DQ23" s="102">
        <v>0.52900000000000003</v>
      </c>
      <c r="DR23" s="47">
        <v>0.52400000000000002</v>
      </c>
      <c r="DS23" s="47">
        <v>0.52400000000000002</v>
      </c>
      <c r="DT23" s="47">
        <v>0.52800000000000002</v>
      </c>
      <c r="DU23" s="47">
        <v>0.52300000000000002</v>
      </c>
      <c r="DV23" s="47">
        <v>0.52300000000000002</v>
      </c>
      <c r="DW23" s="47">
        <v>0.51900000000000002</v>
      </c>
      <c r="DX23" s="47">
        <v>0.52400000000000002</v>
      </c>
      <c r="DY23" s="51">
        <v>0.53</v>
      </c>
      <c r="DZ23" s="51">
        <v>0.52600000000000002</v>
      </c>
      <c r="EA23" s="51">
        <f t="shared" si="277"/>
        <v>0.51100000000000001</v>
      </c>
      <c r="EB23" s="51">
        <v>0.52100000000000002</v>
      </c>
      <c r="EC23" s="51">
        <v>0.52200000000000002</v>
      </c>
      <c r="ED23" s="51">
        <v>0.52100000000000002</v>
      </c>
      <c r="EE23" s="51"/>
      <c r="EF23" s="51">
        <v>0.53</v>
      </c>
      <c r="EG23" s="51">
        <v>0.52200000000000002</v>
      </c>
      <c r="EH23" s="51">
        <v>0.51900000000000002</v>
      </c>
      <c r="EI23" s="51">
        <v>0.52800000000000002</v>
      </c>
      <c r="EJ23" s="51">
        <v>0.52200000000000002</v>
      </c>
      <c r="EK23" s="51">
        <v>0.52500000000000002</v>
      </c>
      <c r="EL23" s="51">
        <v>0.52600000000000002</v>
      </c>
      <c r="EM23" s="51">
        <f t="shared" si="8"/>
        <v>0.51100000000000001</v>
      </c>
      <c r="EN23" s="51">
        <v>0.52500000000000002</v>
      </c>
      <c r="EO23" s="51">
        <v>0.52900000000000003</v>
      </c>
      <c r="EP23" s="51">
        <v>0.52500000000000002</v>
      </c>
      <c r="EQ23" s="51">
        <v>0.52500000000000002</v>
      </c>
      <c r="ER23" s="51">
        <v>0.52</v>
      </c>
      <c r="ES23" s="51">
        <v>0.52200000000000002</v>
      </c>
      <c r="ET23" s="51">
        <v>0.51800000000000002</v>
      </c>
      <c r="EU23" s="51"/>
      <c r="EV23" s="51">
        <v>0.52</v>
      </c>
      <c r="EW23" s="51">
        <v>0.52200000000000002</v>
      </c>
      <c r="EX23" s="51">
        <f t="shared" si="9"/>
        <v>0.51100000000000001</v>
      </c>
      <c r="EY23" s="51">
        <v>0.52400000000000002</v>
      </c>
      <c r="EZ23" s="51">
        <v>0.52200000000000002</v>
      </c>
      <c r="FA23" s="51">
        <v>0.52300000000000002</v>
      </c>
      <c r="FB23" s="51">
        <v>0.52700000000000002</v>
      </c>
      <c r="FC23" s="51">
        <v>0.52100000000000002</v>
      </c>
      <c r="FD23" s="51"/>
      <c r="FE23" s="51">
        <v>0.52100000000000002</v>
      </c>
      <c r="FF23" s="51">
        <v>0.52300000000000002</v>
      </c>
      <c r="FG23" s="51">
        <v>0.52400000000000002</v>
      </c>
      <c r="FH23" s="51">
        <v>0.52700000000000002</v>
      </c>
      <c r="FI23" s="51">
        <v>0.52500000000000002</v>
      </c>
      <c r="FJ23" s="51">
        <v>0.52600000000000002</v>
      </c>
      <c r="FK23" s="51">
        <v>0.52700000000000002</v>
      </c>
      <c r="FL23" s="51">
        <f t="shared" si="10"/>
        <v>0.51100000000000001</v>
      </c>
      <c r="FM23" s="51">
        <v>0.53</v>
      </c>
      <c r="FN23" s="51">
        <v>0.53</v>
      </c>
      <c r="FO23" s="51">
        <v>0.53</v>
      </c>
      <c r="FP23" s="51">
        <v>0.53</v>
      </c>
      <c r="FQ23" s="51">
        <v>0.53</v>
      </c>
      <c r="FR23" s="51">
        <v>0.52500000000000002</v>
      </c>
      <c r="FS23" s="51">
        <v>0.53</v>
      </c>
      <c r="FT23" s="51">
        <v>0.53</v>
      </c>
      <c r="FU23" s="51">
        <v>0.53</v>
      </c>
      <c r="FV23" s="51">
        <v>0.52800000000000002</v>
      </c>
      <c r="FW23" s="47">
        <v>0.53100000000000003</v>
      </c>
      <c r="FX23" s="47">
        <f t="shared" si="275"/>
        <v>0.51100000000000001</v>
      </c>
      <c r="FY23" s="47">
        <v>0.52500000000000002</v>
      </c>
      <c r="FZ23" s="47">
        <v>0.53</v>
      </c>
      <c r="GA23" s="47"/>
      <c r="GB23" s="47">
        <v>0.53</v>
      </c>
      <c r="GC23" s="47">
        <v>0.53</v>
      </c>
      <c r="GD23" s="47">
        <v>0.52800000000000002</v>
      </c>
      <c r="GE23" s="47">
        <v>0.53100000000000003</v>
      </c>
      <c r="GF23" s="47"/>
      <c r="GG23" s="47">
        <v>0.53</v>
      </c>
      <c r="GH23" s="47">
        <v>0.53300000000000003</v>
      </c>
      <c r="GI23" s="47">
        <v>0.53</v>
      </c>
      <c r="GJ23" s="47">
        <v>0.52600000000000002</v>
      </c>
      <c r="GK23" s="47">
        <v>0.52600000000000002</v>
      </c>
      <c r="GL23" s="47">
        <v>0.52800000000000002</v>
      </c>
      <c r="GM23" s="47">
        <v>0.53800000000000003</v>
      </c>
      <c r="GN23" s="47"/>
      <c r="GO23" s="47">
        <v>0.53</v>
      </c>
      <c r="GP23" s="47"/>
      <c r="GQ23" s="47">
        <v>0.52900000000000003</v>
      </c>
      <c r="GR23" s="47">
        <v>0.52800000000000002</v>
      </c>
      <c r="GS23" s="47">
        <v>0.52600000000000002</v>
      </c>
      <c r="GT23" s="47"/>
      <c r="GU23" s="47">
        <v>0.52900000000000003</v>
      </c>
      <c r="GV23" s="47">
        <v>0.52400000000000002</v>
      </c>
      <c r="GW23" s="47">
        <v>0.52600000000000002</v>
      </c>
      <c r="GX23" s="47">
        <v>0.52700000000000002</v>
      </c>
      <c r="GY23" s="47">
        <v>0.53100000000000003</v>
      </c>
      <c r="GZ23" s="47">
        <v>0.52900000000000003</v>
      </c>
      <c r="HA23" s="47"/>
      <c r="HB23" s="47">
        <v>0.52200000000000002</v>
      </c>
      <c r="HC23" s="47">
        <f t="shared" si="12"/>
        <v>0.51100000000000001</v>
      </c>
      <c r="HD23" s="47">
        <v>0.52600000000000002</v>
      </c>
      <c r="HE23" s="47">
        <v>0.52800000000000002</v>
      </c>
      <c r="HF23" s="47">
        <v>0.52900000000000003</v>
      </c>
      <c r="HG23" s="47">
        <v>0.53</v>
      </c>
      <c r="HH23" s="51">
        <v>0.52800000000000002</v>
      </c>
      <c r="HI23" s="47">
        <f t="shared" si="13"/>
        <v>0.51100000000000001</v>
      </c>
      <c r="HJ23" s="47">
        <v>0.55700000000000005</v>
      </c>
      <c r="HK23" s="47">
        <v>0.56000000000000005</v>
      </c>
      <c r="HL23" s="47">
        <v>0.56200000000000006</v>
      </c>
      <c r="HM23" s="47">
        <v>0.56299999999999994</v>
      </c>
      <c r="HN23" s="77"/>
      <c r="HO23" s="77">
        <v>0.56299999999999994</v>
      </c>
      <c r="HP23" s="77">
        <v>0.56100000000000005</v>
      </c>
      <c r="HQ23" s="77">
        <v>0.56699999999999995</v>
      </c>
      <c r="HR23" s="77">
        <v>0.56100000000000005</v>
      </c>
      <c r="HS23" s="77">
        <v>0.55500000000000005</v>
      </c>
      <c r="HT23" s="77"/>
      <c r="HU23" s="77">
        <v>0.55500000000000005</v>
      </c>
      <c r="HV23" s="77"/>
      <c r="HW23" s="77">
        <v>0.56100000000000005</v>
      </c>
      <c r="HX23" s="77">
        <v>0.56000000000000005</v>
      </c>
      <c r="HY23" s="47">
        <f t="shared" si="14"/>
        <v>0.51100000000000001</v>
      </c>
      <c r="HZ23" s="77"/>
      <c r="IA23" s="6">
        <f t="shared" si="15"/>
        <v>9.5890410958904188E-2</v>
      </c>
      <c r="IB23" s="102"/>
      <c r="IC23" s="102">
        <v>0.56100000000000005</v>
      </c>
      <c r="ID23" s="102">
        <v>0.55800000000000005</v>
      </c>
      <c r="IE23" s="102">
        <v>0.58599999999999997</v>
      </c>
      <c r="IF23" s="102">
        <v>0.55900000000000005</v>
      </c>
      <c r="IG23" s="102">
        <v>0.55900000000000005</v>
      </c>
      <c r="IH23" s="102">
        <v>0.55700000000000005</v>
      </c>
      <c r="II23" s="102">
        <v>0.55500000000000005</v>
      </c>
      <c r="IJ23" s="102">
        <v>0.55600000000000005</v>
      </c>
      <c r="IK23" s="102">
        <v>0.55900000000000005</v>
      </c>
      <c r="IL23" s="102">
        <v>0.56000000000000005</v>
      </c>
      <c r="IM23" s="102">
        <v>0.55600000000000005</v>
      </c>
      <c r="IN23" s="102">
        <v>0.55600000000000005</v>
      </c>
      <c r="IO23" s="102">
        <v>0.55600000000000005</v>
      </c>
      <c r="IP23" s="102">
        <v>0.55400000000000005</v>
      </c>
      <c r="IQ23" s="102">
        <v>0.55700000000000005</v>
      </c>
      <c r="IR23" s="102">
        <f t="shared" si="16"/>
        <v>0.55500000000000005</v>
      </c>
      <c r="IS23" s="102">
        <v>0.55300000000000005</v>
      </c>
      <c r="IT23" s="102">
        <v>0.56200000000000006</v>
      </c>
      <c r="IU23" s="102">
        <v>0.56499999999999995</v>
      </c>
      <c r="IV23" s="102">
        <v>0.56899999999999995</v>
      </c>
      <c r="IW23" s="102">
        <v>0.57199999999999995</v>
      </c>
      <c r="IX23" s="102"/>
      <c r="IY23" s="102">
        <v>0.56799999999999995</v>
      </c>
      <c r="IZ23" s="102">
        <v>0.56899999999999995</v>
      </c>
      <c r="JA23" s="102">
        <v>0.57399999999999995</v>
      </c>
      <c r="JB23" s="102">
        <v>0.57099999999999995</v>
      </c>
      <c r="JC23" s="102">
        <v>0.56899999999999995</v>
      </c>
      <c r="JD23" s="102">
        <v>0.56999999999999995</v>
      </c>
      <c r="JE23" s="102">
        <v>0.56499999999999995</v>
      </c>
      <c r="JF23" s="102">
        <v>0.56699999999999995</v>
      </c>
      <c r="JG23" s="102"/>
      <c r="JH23" s="102">
        <v>0.56399999999999995</v>
      </c>
      <c r="JI23" s="102">
        <v>0.56200000000000006</v>
      </c>
      <c r="JJ23" s="102">
        <f t="shared" si="17"/>
        <v>0.55500000000000005</v>
      </c>
      <c r="JK23" s="102"/>
      <c r="JL23" s="102">
        <v>0.56499999999999995</v>
      </c>
      <c r="JM23" s="102">
        <v>0.54600000000000004</v>
      </c>
      <c r="JN23" s="102">
        <v>0.55300000000000005</v>
      </c>
      <c r="JO23" s="102">
        <v>0.54600000000000004</v>
      </c>
      <c r="JP23" s="102">
        <v>0.54400000000000004</v>
      </c>
      <c r="JQ23" s="102">
        <v>0.55200000000000005</v>
      </c>
      <c r="JR23" s="102">
        <v>0.54300000000000004</v>
      </c>
      <c r="JS23" s="102">
        <v>0.54300000000000004</v>
      </c>
      <c r="JT23" s="102">
        <v>0.54300000000000004</v>
      </c>
      <c r="JU23" s="102">
        <v>0.56100000000000005</v>
      </c>
      <c r="JV23" s="102">
        <v>0.55500000000000005</v>
      </c>
      <c r="JW23" s="102">
        <v>0.56100000000000005</v>
      </c>
      <c r="JX23" s="102">
        <f t="shared" si="266"/>
        <v>0.55500000000000005</v>
      </c>
      <c r="JY23" s="102">
        <v>0.54600000000000004</v>
      </c>
      <c r="JZ23" s="102">
        <v>0.54800000000000004</v>
      </c>
      <c r="KA23" s="102">
        <v>0.54800000000000004</v>
      </c>
      <c r="KB23" s="102">
        <v>0.54300000000000004</v>
      </c>
      <c r="KC23" s="102">
        <v>0.54500000000000004</v>
      </c>
      <c r="KD23" s="102">
        <v>0.55100000000000005</v>
      </c>
      <c r="KE23" s="102">
        <v>0.54300000000000004</v>
      </c>
      <c r="KF23" s="102">
        <v>0.54</v>
      </c>
      <c r="KG23" s="102">
        <v>0.54</v>
      </c>
      <c r="KH23" s="102">
        <v>0.56000000000000005</v>
      </c>
      <c r="KI23" s="102">
        <f t="shared" si="18"/>
        <v>0.55500000000000005</v>
      </c>
      <c r="KJ23" s="102">
        <v>0.56299999999999994</v>
      </c>
      <c r="KK23" s="102">
        <v>0.56499999999999995</v>
      </c>
      <c r="KL23" s="102">
        <v>0.53900000000000003</v>
      </c>
      <c r="KM23" s="102">
        <v>0.56299999999999994</v>
      </c>
      <c r="KN23" s="102">
        <v>0.56200000000000006</v>
      </c>
      <c r="KO23" s="102">
        <v>0.56299999999999994</v>
      </c>
      <c r="KP23" s="102">
        <v>0.56399999999999995</v>
      </c>
      <c r="KQ23" s="102">
        <v>0.56299999999999994</v>
      </c>
      <c r="KR23" s="102"/>
      <c r="KS23" s="102">
        <v>0.56999999999999995</v>
      </c>
      <c r="KT23" s="102">
        <f t="shared" si="19"/>
        <v>0.55500000000000005</v>
      </c>
      <c r="KU23" s="102">
        <v>0.56399999999999995</v>
      </c>
      <c r="KV23" s="102">
        <v>0.56299999999999994</v>
      </c>
      <c r="KW23" s="102">
        <v>0.56299999999999994</v>
      </c>
      <c r="KX23" s="102">
        <v>0.56399999999999995</v>
      </c>
      <c r="KY23" s="102"/>
      <c r="KZ23" s="102">
        <v>0.56200000000000006</v>
      </c>
      <c r="LA23" s="102"/>
      <c r="LB23" s="102">
        <v>0.56299999999999994</v>
      </c>
      <c r="LC23" s="102">
        <v>0.56399999999999995</v>
      </c>
      <c r="LD23" s="102">
        <f t="shared" si="20"/>
        <v>0.55500000000000005</v>
      </c>
      <c r="LE23" s="102">
        <v>0.56299999999999994</v>
      </c>
      <c r="LF23" s="102">
        <v>0.56299999999999994</v>
      </c>
      <c r="LG23" s="102">
        <v>0.56200000000000006</v>
      </c>
      <c r="LH23" s="102">
        <v>0.56499999999999995</v>
      </c>
      <c r="LI23" s="102">
        <v>0.55300000000000005</v>
      </c>
      <c r="LJ23" s="102">
        <v>0.55000000000000004</v>
      </c>
      <c r="LK23" s="102">
        <v>0.55000000000000004</v>
      </c>
      <c r="LL23" s="102">
        <v>0.60299999999999998</v>
      </c>
      <c r="LM23" s="102">
        <f t="shared" si="21"/>
        <v>0.55500000000000005</v>
      </c>
      <c r="LN23" s="102">
        <v>0.54500000000000004</v>
      </c>
      <c r="LO23" s="102">
        <v>0.54600000000000004</v>
      </c>
      <c r="LP23" s="102">
        <v>0.56899999999999995</v>
      </c>
      <c r="LQ23" s="102"/>
      <c r="LR23" s="102">
        <v>0.54600000000000004</v>
      </c>
      <c r="LS23" s="102">
        <v>0.56799999999999995</v>
      </c>
      <c r="LT23" s="102">
        <v>0.56999999999999995</v>
      </c>
      <c r="LU23" s="102">
        <v>0.56399999999999995</v>
      </c>
      <c r="LV23" s="102"/>
      <c r="LW23" s="102">
        <v>0.56200000000000006</v>
      </c>
      <c r="LX23" s="102">
        <v>0.56499999999999995</v>
      </c>
      <c r="LY23" s="102">
        <v>0.56499999999999995</v>
      </c>
      <c r="LZ23" s="102">
        <f t="shared" si="22"/>
        <v>0.55500000000000005</v>
      </c>
      <c r="MA23" s="102">
        <v>0.56499999999999995</v>
      </c>
      <c r="MB23" s="102">
        <v>0.56499999999999995</v>
      </c>
      <c r="MC23" s="102"/>
      <c r="MD23" s="885">
        <f t="shared" si="23"/>
        <v>1.8018018018017834E-2</v>
      </c>
      <c r="ME23" s="1060"/>
      <c r="MF23" s="1060">
        <v>0.54200000000000004</v>
      </c>
      <c r="MG23" s="1060">
        <v>0.55900000000000005</v>
      </c>
      <c r="MH23" s="1060">
        <v>0.56499999999999995</v>
      </c>
      <c r="MI23" s="1060">
        <v>0.54300000000000004</v>
      </c>
      <c r="MJ23" s="1060">
        <v>0.54400000000000004</v>
      </c>
      <c r="MK23" s="1060">
        <v>0.54400000000000004</v>
      </c>
      <c r="ML23" s="1060">
        <v>0.53400000000000003</v>
      </c>
      <c r="MM23" s="1060">
        <v>0.53300000000000003</v>
      </c>
      <c r="MN23" s="1060">
        <v>0.53300000000000003</v>
      </c>
      <c r="MO23" s="1060"/>
      <c r="MP23" s="1060">
        <v>0.53</v>
      </c>
      <c r="MQ23" s="1060">
        <v>0.53500000000000003</v>
      </c>
      <c r="MR23" s="1060">
        <v>0.53200000000000003</v>
      </c>
      <c r="MS23" s="1060">
        <v>0.53400000000000003</v>
      </c>
      <c r="MT23" s="1060">
        <v>0.53100000000000003</v>
      </c>
      <c r="MU23" s="1060">
        <v>0.54400000000000004</v>
      </c>
      <c r="MV23" s="1060">
        <f t="shared" si="24"/>
        <v>0.53400000000000003</v>
      </c>
      <c r="MW23" s="1060">
        <v>0.53100000000000003</v>
      </c>
      <c r="MX23" s="1060">
        <v>0.54200000000000004</v>
      </c>
      <c r="MY23" s="1060">
        <v>0.54300000000000004</v>
      </c>
      <c r="MZ23" s="1060"/>
      <c r="NA23" s="1060">
        <v>0.54400000000000004</v>
      </c>
      <c r="NB23" s="1060">
        <v>0.54100000000000004</v>
      </c>
      <c r="NC23" s="1060">
        <v>0.54100000000000004</v>
      </c>
      <c r="ND23" s="1060">
        <v>0.54500000000000004</v>
      </c>
      <c r="NE23" s="1060">
        <v>0.54300000000000004</v>
      </c>
      <c r="NF23" s="1060"/>
      <c r="NG23" s="1060">
        <v>0.54</v>
      </c>
      <c r="NH23" s="1060">
        <v>0.54100000000000004</v>
      </c>
      <c r="NI23" s="1060"/>
      <c r="NJ23" s="1060">
        <v>0.54200000000000004</v>
      </c>
      <c r="NK23" s="1060">
        <v>0.54300000000000004</v>
      </c>
      <c r="NL23" s="1060">
        <v>0.54200000000000004</v>
      </c>
      <c r="NM23" s="1060">
        <v>0.54100000000000004</v>
      </c>
      <c r="NN23" s="1060">
        <f t="shared" si="25"/>
        <v>0.53400000000000003</v>
      </c>
      <c r="NO23" s="1060">
        <v>0.54200000000000004</v>
      </c>
      <c r="NP23" s="1060">
        <v>0.54100000000000004</v>
      </c>
      <c r="NQ23" s="1060">
        <v>0.54</v>
      </c>
      <c r="NR23" s="1060"/>
      <c r="NS23" s="1060">
        <v>0.54400000000000004</v>
      </c>
      <c r="NT23" s="1060">
        <v>0.54100000000000004</v>
      </c>
      <c r="NU23" s="1060">
        <v>0.55200000000000005</v>
      </c>
      <c r="NV23" s="1060">
        <v>0.55100000000000005</v>
      </c>
      <c r="NW23" s="1060">
        <v>0.55200000000000005</v>
      </c>
      <c r="NX23" s="1060">
        <v>0.55500000000000005</v>
      </c>
      <c r="NY23" s="1060">
        <v>0.54300000000000004</v>
      </c>
      <c r="NZ23" s="1060">
        <v>0.53400000000000003</v>
      </c>
      <c r="OA23" s="1060">
        <v>0.54300000000000004</v>
      </c>
      <c r="OB23" s="102">
        <f t="shared" si="267"/>
        <v>0.53400000000000003</v>
      </c>
      <c r="OC23" s="1060">
        <v>0.54900000000000004</v>
      </c>
      <c r="OD23" s="1060">
        <v>0.55300000000000005</v>
      </c>
      <c r="OE23" s="1060">
        <v>0.55100000000000005</v>
      </c>
      <c r="OF23" s="1060">
        <v>0.55000000000000004</v>
      </c>
      <c r="OG23" s="1060"/>
      <c r="OH23" s="1060">
        <v>0.55000000000000004</v>
      </c>
      <c r="OI23" s="1060">
        <v>0.55600000000000005</v>
      </c>
      <c r="OJ23" s="102">
        <v>0.54800000000000004</v>
      </c>
      <c r="OK23" s="102">
        <v>0.54600000000000004</v>
      </c>
      <c r="OL23" s="102">
        <v>0.55000000000000004</v>
      </c>
      <c r="OM23" s="102">
        <v>0.54</v>
      </c>
      <c r="ON23" s="102">
        <f t="shared" si="26"/>
        <v>0.53400000000000003</v>
      </c>
      <c r="OO23" s="102">
        <v>0.54</v>
      </c>
      <c r="OP23" s="102">
        <v>0.54300000000000004</v>
      </c>
      <c r="OQ23" s="102">
        <v>0.54100000000000004</v>
      </c>
      <c r="OR23" s="102">
        <v>0.54200000000000004</v>
      </c>
      <c r="OS23" s="102">
        <v>0.54</v>
      </c>
      <c r="OT23" s="102">
        <v>0.54</v>
      </c>
      <c r="OU23" s="102">
        <v>0.53900000000000003</v>
      </c>
      <c r="OV23" s="102">
        <v>0.54700000000000004</v>
      </c>
      <c r="OW23" s="102"/>
      <c r="OX23" s="102"/>
      <c r="OY23" s="102">
        <v>0.55000000000000004</v>
      </c>
      <c r="OZ23" s="102">
        <f t="shared" si="27"/>
        <v>0.53400000000000003</v>
      </c>
      <c r="PA23" s="102"/>
      <c r="PB23" s="102">
        <v>0.54100000000000004</v>
      </c>
      <c r="PC23" s="102">
        <v>0.54</v>
      </c>
      <c r="PD23" s="102">
        <v>0.54</v>
      </c>
      <c r="PE23" s="102">
        <v>0.54100000000000004</v>
      </c>
      <c r="PF23" s="102"/>
      <c r="PG23" s="102">
        <v>0.54</v>
      </c>
      <c r="PH23" s="102">
        <v>0.54</v>
      </c>
      <c r="PI23" s="102"/>
      <c r="PJ23" s="102">
        <v>0.54200000000000004</v>
      </c>
      <c r="PK23" s="102">
        <f t="shared" si="28"/>
        <v>0.53400000000000003</v>
      </c>
      <c r="PL23" s="102">
        <v>0.54100000000000004</v>
      </c>
      <c r="PM23" s="102">
        <v>0.54100000000000004</v>
      </c>
      <c r="PN23" s="102">
        <v>0.53900000000000003</v>
      </c>
      <c r="PO23" s="102"/>
      <c r="PP23" s="102">
        <v>0.55100000000000005</v>
      </c>
      <c r="PQ23" s="102">
        <v>0.54800000000000004</v>
      </c>
      <c r="PR23" s="102">
        <v>0.54600000000000004</v>
      </c>
      <c r="PS23" s="102">
        <v>0.55000000000000004</v>
      </c>
      <c r="PT23" s="102">
        <v>0.54800000000000004</v>
      </c>
      <c r="PU23" s="102">
        <f t="shared" si="29"/>
        <v>0.53400000000000003</v>
      </c>
      <c r="PV23" s="102">
        <v>0.55300000000000005</v>
      </c>
      <c r="PW23" s="102">
        <v>0.54900000000000004</v>
      </c>
      <c r="PX23" s="102">
        <v>0.54700000000000004</v>
      </c>
      <c r="PY23" s="102">
        <v>0.54600000000000004</v>
      </c>
      <c r="PZ23" s="102">
        <v>0.55000000000000004</v>
      </c>
      <c r="QA23" s="102"/>
      <c r="QB23" s="102">
        <v>0.54800000000000004</v>
      </c>
      <c r="QC23" s="102">
        <v>0.54200000000000004</v>
      </c>
      <c r="QD23" s="102">
        <v>0.53900000000000003</v>
      </c>
      <c r="QE23" s="102">
        <v>0.54200000000000004</v>
      </c>
      <c r="QF23" s="102">
        <v>0.56399999999999995</v>
      </c>
      <c r="QG23" s="102">
        <v>0.54300000000000004</v>
      </c>
      <c r="QH23" s="102">
        <f t="shared" si="278"/>
        <v>0.53400000000000003</v>
      </c>
      <c r="QI23" s="102">
        <v>0.54</v>
      </c>
      <c r="QJ23" s="102">
        <v>0.54100000000000004</v>
      </c>
      <c r="QK23" s="102">
        <v>0.54200000000000004</v>
      </c>
      <c r="QL23" s="102">
        <v>0.54100000000000004</v>
      </c>
      <c r="QM23" s="102"/>
      <c r="QN23" s="102">
        <v>0.55100000000000005</v>
      </c>
      <c r="QO23" s="102">
        <v>0.55000000000000004</v>
      </c>
      <c r="QP23" s="102">
        <v>0.55300000000000005</v>
      </c>
      <c r="QQ23" s="102">
        <v>0.54900000000000004</v>
      </c>
      <c r="QR23" s="102">
        <v>0.55000000000000004</v>
      </c>
      <c r="QS23" s="102">
        <v>0.55200000000000005</v>
      </c>
      <c r="QT23" s="102">
        <v>0.54400000000000004</v>
      </c>
      <c r="QU23" s="102">
        <f t="shared" si="279"/>
        <v>0.53400000000000003</v>
      </c>
      <c r="QV23" s="102">
        <v>0.55300000000000005</v>
      </c>
      <c r="QW23" s="102">
        <v>0.54700000000000004</v>
      </c>
      <c r="QX23" s="102">
        <v>0.54800000000000004</v>
      </c>
      <c r="QY23" s="102">
        <v>0.54900000000000004</v>
      </c>
      <c r="QZ23" s="102">
        <v>0.54800000000000004</v>
      </c>
      <c r="RA23" s="102">
        <v>0.55100000000000005</v>
      </c>
      <c r="RB23" s="102">
        <v>0.54700000000000004</v>
      </c>
      <c r="RC23" s="102">
        <v>0.55300000000000005</v>
      </c>
      <c r="RD23" s="102">
        <v>0.55100000000000005</v>
      </c>
      <c r="RE23" s="102">
        <v>0.54400000000000004</v>
      </c>
      <c r="RF23" s="102">
        <f t="shared" si="32"/>
        <v>0.53400000000000003</v>
      </c>
      <c r="RG23" s="102">
        <v>0.54900000000000004</v>
      </c>
      <c r="RH23" s="102"/>
      <c r="RI23" s="102">
        <v>0.55000000000000004</v>
      </c>
      <c r="RJ23" s="102">
        <v>0.54800000000000004</v>
      </c>
      <c r="RK23" s="102">
        <v>0.54800000000000004</v>
      </c>
      <c r="RL23" s="102">
        <v>0.54700000000000004</v>
      </c>
      <c r="RM23" s="102">
        <v>0.54700000000000004</v>
      </c>
      <c r="RN23" s="102">
        <v>0.54700000000000004</v>
      </c>
      <c r="RO23" s="102">
        <v>0.54700000000000004</v>
      </c>
      <c r="RP23" s="102">
        <v>0.54300000000000004</v>
      </c>
      <c r="RQ23" s="102">
        <f t="shared" si="33"/>
        <v>0.53400000000000003</v>
      </c>
      <c r="RR23" s="102"/>
      <c r="RS23" s="102">
        <v>0.54600000000000004</v>
      </c>
      <c r="RT23" s="102">
        <v>0.54800000000000004</v>
      </c>
      <c r="RU23" s="102">
        <v>0.55000000000000004</v>
      </c>
      <c r="RV23" s="102">
        <v>0.55000000000000004</v>
      </c>
      <c r="RW23" s="102">
        <v>0.55000000000000004</v>
      </c>
      <c r="RX23" s="102">
        <v>0.54800000000000004</v>
      </c>
      <c r="RY23" s="102">
        <v>0.55300000000000005</v>
      </c>
      <c r="RZ23" s="102">
        <v>0.55300000000000005</v>
      </c>
      <c r="SA23" s="102">
        <v>0.55000000000000004</v>
      </c>
      <c r="SB23" s="102">
        <v>0.55000000000000004</v>
      </c>
      <c r="SC23" s="102">
        <v>0.55000000000000004</v>
      </c>
      <c r="SD23" s="102">
        <v>0.54700000000000004</v>
      </c>
      <c r="SE23" s="102">
        <f t="shared" si="34"/>
        <v>0.53400000000000003</v>
      </c>
      <c r="SF23" s="102">
        <v>0.55000000000000004</v>
      </c>
      <c r="SG23" s="102">
        <v>0.55000000000000004</v>
      </c>
      <c r="SH23" s="102">
        <v>0.55000000000000004</v>
      </c>
      <c r="SI23" s="102">
        <v>0.55000000000000004</v>
      </c>
      <c r="SJ23" s="102">
        <v>0.54600000000000004</v>
      </c>
      <c r="SK23" s="102">
        <v>0.54400000000000004</v>
      </c>
      <c r="SL23" s="102">
        <v>0.56000000000000005</v>
      </c>
      <c r="SM23" s="102"/>
      <c r="SN23" s="102">
        <v>0.54600000000000004</v>
      </c>
      <c r="SO23" s="102">
        <v>0.54900000000000004</v>
      </c>
      <c r="SP23" s="102">
        <v>0.54500000000000004</v>
      </c>
      <c r="SQ23" s="102">
        <v>0.55000000000000004</v>
      </c>
      <c r="SR23" s="102">
        <f t="shared" si="35"/>
        <v>0.53400000000000003</v>
      </c>
      <c r="SS23" s="102">
        <v>0.54800000000000004</v>
      </c>
      <c r="ST23" s="102"/>
      <c r="SU23" s="102">
        <v>0.54800000000000004</v>
      </c>
      <c r="SV23" s="102">
        <v>0.54800000000000004</v>
      </c>
      <c r="SW23" s="102"/>
      <c r="SX23" s="102">
        <v>0.55000000000000004</v>
      </c>
      <c r="SY23" s="102">
        <v>0.55200000000000005</v>
      </c>
      <c r="SZ23" s="102">
        <v>0.55000000000000004</v>
      </c>
      <c r="TA23" s="102">
        <v>0.55000000000000004</v>
      </c>
      <c r="TB23" s="102"/>
      <c r="TC23" s="102">
        <v>0.54700000000000004</v>
      </c>
      <c r="TD23" s="102">
        <v>0.55300000000000005</v>
      </c>
      <c r="TE23" s="102">
        <v>0.55000000000000004</v>
      </c>
      <c r="TF23" s="102">
        <v>0.54900000000000004</v>
      </c>
      <c r="TG23" s="102">
        <v>0.55200000000000005</v>
      </c>
      <c r="TH23" s="102">
        <v>0.55000000000000004</v>
      </c>
      <c r="TI23" s="102">
        <v>0.55200000000000005</v>
      </c>
      <c r="TJ23" s="102"/>
      <c r="TK23" s="102">
        <v>0.55000000000000004</v>
      </c>
      <c r="TL23" s="102">
        <v>0.55100000000000005</v>
      </c>
      <c r="TM23" s="102">
        <v>0.54900000000000004</v>
      </c>
      <c r="TN23" s="102">
        <v>0.54800000000000004</v>
      </c>
      <c r="TO23" s="102">
        <v>0.55400000000000005</v>
      </c>
      <c r="TP23" s="102">
        <v>0.54700000000000004</v>
      </c>
      <c r="TQ23" s="102"/>
      <c r="TR23" s="102">
        <v>0.55100000000000005</v>
      </c>
      <c r="TS23" s="102">
        <v>0.55100000000000005</v>
      </c>
      <c r="TT23" s="102">
        <v>0.55800000000000005</v>
      </c>
      <c r="TU23" s="102">
        <v>0.55400000000000005</v>
      </c>
      <c r="TV23" s="102">
        <f t="shared" si="36"/>
        <v>0.53400000000000003</v>
      </c>
      <c r="TW23" s="102">
        <v>0.55800000000000005</v>
      </c>
      <c r="TX23" s="102">
        <v>0.55600000000000005</v>
      </c>
      <c r="TY23" s="102">
        <v>0.55800000000000005</v>
      </c>
      <c r="TZ23" s="102">
        <v>0.55800000000000005</v>
      </c>
      <c r="UA23" s="102">
        <v>0.55700000000000005</v>
      </c>
      <c r="UB23" s="51">
        <f t="shared" si="37"/>
        <v>0.53400000000000003</v>
      </c>
      <c r="UC23" s="51">
        <v>0.59</v>
      </c>
      <c r="UD23" s="51">
        <v>0.58799999999999997</v>
      </c>
      <c r="UE23" s="51">
        <v>0.59499999999999997</v>
      </c>
      <c r="UF23" s="51">
        <v>0.59299999999999997</v>
      </c>
      <c r="UG23" s="51">
        <v>0.59099999999999997</v>
      </c>
      <c r="UH23" s="47">
        <v>0.59299999999999997</v>
      </c>
      <c r="UI23" s="47">
        <v>0.60399999999999998</v>
      </c>
      <c r="UJ23" s="47">
        <v>0.58499999999999996</v>
      </c>
      <c r="UK23" s="47">
        <v>0.58499999999999996</v>
      </c>
      <c r="UL23" s="47">
        <v>0.58499999999999996</v>
      </c>
      <c r="UM23" s="47">
        <v>0.58599999999999997</v>
      </c>
      <c r="UN23" s="47"/>
      <c r="UO23" s="47">
        <v>0.58499999999999996</v>
      </c>
      <c r="UP23" s="51">
        <f t="shared" si="38"/>
        <v>0.53400000000000003</v>
      </c>
      <c r="UQ23" s="47"/>
      <c r="UR23" s="6">
        <f t="shared" si="39"/>
        <v>9.5505617977527962E-2</v>
      </c>
      <c r="US23" s="1060">
        <v>0.53900000000000003</v>
      </c>
      <c r="UT23" s="1060">
        <v>0.54300000000000004</v>
      </c>
      <c r="UU23" s="1060">
        <v>0.55800000000000005</v>
      </c>
      <c r="UV23" s="1060">
        <v>0.54200000000000004</v>
      </c>
      <c r="UW23" s="1060">
        <v>0.53700000000000003</v>
      </c>
      <c r="UX23" s="1060">
        <v>0.54</v>
      </c>
      <c r="UY23" s="1060">
        <v>0.53600000000000003</v>
      </c>
      <c r="UZ23" s="1060">
        <v>0.53800000000000003</v>
      </c>
      <c r="VA23" s="1060">
        <v>0.54100000000000004</v>
      </c>
      <c r="VB23" s="1060">
        <v>0.53600000000000003</v>
      </c>
      <c r="VC23" s="1060">
        <v>0.54</v>
      </c>
      <c r="VD23" s="1060">
        <v>0.53900000000000003</v>
      </c>
      <c r="VE23" s="1060"/>
      <c r="VF23" s="1060">
        <v>0.53500000000000003</v>
      </c>
      <c r="VG23" s="1060">
        <v>0.53200000000000003</v>
      </c>
      <c r="VH23" s="1060">
        <v>0.53600000000000003</v>
      </c>
      <c r="VI23" s="1060">
        <f t="shared" si="40"/>
        <v>0.53600000000000003</v>
      </c>
      <c r="VJ23" s="1060">
        <v>0.53700000000000003</v>
      </c>
      <c r="VK23" s="1060">
        <v>0.54500000000000004</v>
      </c>
      <c r="VL23" s="1060">
        <v>0.54400000000000004</v>
      </c>
      <c r="VM23" s="1060">
        <v>0.54100000000000004</v>
      </c>
      <c r="VN23" s="1060"/>
      <c r="VO23" s="1060">
        <v>0.54100000000000004</v>
      </c>
      <c r="VP23" s="1060">
        <v>0.54200000000000004</v>
      </c>
      <c r="VQ23" s="1060">
        <v>0.54600000000000004</v>
      </c>
      <c r="VR23" s="1060">
        <v>0.54300000000000004</v>
      </c>
      <c r="VS23" s="1060">
        <v>0.54100000000000004</v>
      </c>
      <c r="VT23" s="1060">
        <v>0.54200000000000004</v>
      </c>
      <c r="VU23" s="1060">
        <v>0.54100000000000004</v>
      </c>
      <c r="VV23" s="1060">
        <v>0.54800000000000004</v>
      </c>
      <c r="VW23" s="1060">
        <v>0.53900000000000003</v>
      </c>
      <c r="VX23" s="1060">
        <f t="shared" si="41"/>
        <v>0.53600000000000003</v>
      </c>
      <c r="VY23" s="1060">
        <v>0.54300000000000004</v>
      </c>
      <c r="VZ23" s="1060">
        <v>0.54300000000000004</v>
      </c>
      <c r="WA23" s="1060">
        <v>0.54300000000000004</v>
      </c>
      <c r="WB23" s="1060">
        <v>0.54700000000000004</v>
      </c>
      <c r="WC23" s="1060"/>
      <c r="WD23" s="1060">
        <v>0.54500000000000004</v>
      </c>
      <c r="WE23" s="1060">
        <v>0.54600000000000004</v>
      </c>
      <c r="WF23" s="1060">
        <v>0.54900000000000004</v>
      </c>
      <c r="WG23" s="1060">
        <v>0.55000000000000004</v>
      </c>
      <c r="WH23" s="1060">
        <v>0.55500000000000005</v>
      </c>
      <c r="WI23" s="1064">
        <v>0.54300000000000004</v>
      </c>
      <c r="WJ23" s="1064">
        <v>0.53600000000000003</v>
      </c>
      <c r="WK23" s="1060">
        <v>0.54300000000000004</v>
      </c>
      <c r="WL23" s="102">
        <f t="shared" si="268"/>
        <v>0.53600000000000003</v>
      </c>
      <c r="WM23" s="1060">
        <v>0.55500000000000005</v>
      </c>
      <c r="WN23" s="1060">
        <v>0.55100000000000005</v>
      </c>
      <c r="WO23" s="1060">
        <v>0.54900000000000004</v>
      </c>
      <c r="WP23" s="1060">
        <v>0.54600000000000004</v>
      </c>
      <c r="WQ23" s="1060">
        <v>0.55100000000000005</v>
      </c>
      <c r="WR23" s="1060"/>
      <c r="WS23" s="1060">
        <v>0.54800000000000004</v>
      </c>
      <c r="WT23" s="102">
        <v>0.54400000000000004</v>
      </c>
      <c r="WU23" s="102">
        <v>0.54400000000000004</v>
      </c>
      <c r="WV23" s="102">
        <v>0.54500000000000004</v>
      </c>
      <c r="WW23" s="102">
        <v>0.54</v>
      </c>
      <c r="WX23" s="102">
        <f t="shared" si="42"/>
        <v>0.53600000000000003</v>
      </c>
      <c r="WY23" s="102">
        <v>0.54400000000000004</v>
      </c>
      <c r="WZ23" s="102">
        <v>0.54700000000000004</v>
      </c>
      <c r="XA23" s="102">
        <v>0.54700000000000004</v>
      </c>
      <c r="XB23" s="102">
        <v>0.54500000000000004</v>
      </c>
      <c r="XC23" s="102">
        <v>0.54500000000000004</v>
      </c>
      <c r="XD23" s="102">
        <v>0.54400000000000004</v>
      </c>
      <c r="XE23" s="102">
        <v>0.54400000000000004</v>
      </c>
      <c r="XF23" s="102">
        <v>0.54500000000000004</v>
      </c>
      <c r="XG23" s="102"/>
      <c r="XH23" s="102"/>
      <c r="XI23" s="102">
        <v>0.55000000000000004</v>
      </c>
      <c r="XJ23" s="102">
        <f t="shared" si="43"/>
        <v>0.53600000000000003</v>
      </c>
      <c r="XK23" s="102">
        <v>0.54300000000000004</v>
      </c>
      <c r="XL23" s="102">
        <v>0.54300000000000004</v>
      </c>
      <c r="XM23" s="102"/>
      <c r="XN23" s="102">
        <v>0.54400000000000004</v>
      </c>
      <c r="XO23" s="102">
        <v>0.54400000000000004</v>
      </c>
      <c r="XP23" s="102">
        <v>0.54400000000000004</v>
      </c>
      <c r="XQ23" s="102"/>
      <c r="XR23" s="102">
        <v>0.54500000000000004</v>
      </c>
      <c r="XS23" s="102">
        <v>0.54500000000000004</v>
      </c>
      <c r="XT23" s="102">
        <f t="shared" si="44"/>
        <v>0.53600000000000003</v>
      </c>
      <c r="XU23" s="102">
        <v>0.54200000000000004</v>
      </c>
      <c r="XV23" s="102">
        <v>0.54500000000000004</v>
      </c>
      <c r="XW23" s="102">
        <v>0.54300000000000004</v>
      </c>
      <c r="XX23" s="102"/>
      <c r="XY23" s="102">
        <v>0.54600000000000004</v>
      </c>
      <c r="XZ23" s="102">
        <v>0.54300000000000004</v>
      </c>
      <c r="YA23" s="102">
        <v>0.54400000000000004</v>
      </c>
      <c r="YB23" s="102">
        <v>0.54400000000000004</v>
      </c>
      <c r="YC23" s="102">
        <v>0.57699999999999996</v>
      </c>
      <c r="YD23" s="102">
        <f t="shared" si="45"/>
        <v>0.53600000000000003</v>
      </c>
      <c r="YE23" s="102">
        <v>0.54500000000000004</v>
      </c>
      <c r="YF23" s="102">
        <v>0.55200000000000005</v>
      </c>
      <c r="YG23" s="102">
        <v>0.54200000000000004</v>
      </c>
      <c r="YH23" s="102">
        <v>0.54500000000000004</v>
      </c>
      <c r="YI23" s="102">
        <v>0.54500000000000004</v>
      </c>
      <c r="YJ23" s="102">
        <v>0.54500000000000004</v>
      </c>
      <c r="YK23" s="102"/>
      <c r="YL23" s="102">
        <v>0.54700000000000004</v>
      </c>
      <c r="YM23" s="102">
        <v>0.54300000000000004</v>
      </c>
      <c r="YN23" s="102">
        <v>0.54700000000000004</v>
      </c>
      <c r="YO23" s="102">
        <v>0.54200000000000004</v>
      </c>
      <c r="YP23" s="102">
        <v>0.54400000000000004</v>
      </c>
      <c r="YQ23" s="102">
        <f t="shared" si="280"/>
        <v>0.53600000000000003</v>
      </c>
      <c r="YR23" s="102">
        <v>0.54600000000000004</v>
      </c>
      <c r="YS23" s="102">
        <v>0.54700000000000004</v>
      </c>
      <c r="YT23" s="102">
        <v>0.54600000000000004</v>
      </c>
      <c r="YU23" s="102">
        <v>0.54500000000000004</v>
      </c>
      <c r="YV23" s="102">
        <v>0.54800000000000004</v>
      </c>
      <c r="YW23" s="102"/>
      <c r="YX23" s="102">
        <v>0.54800000000000004</v>
      </c>
      <c r="YY23" s="102">
        <v>0.57099999999999995</v>
      </c>
      <c r="YZ23" s="102">
        <v>0.54700000000000004</v>
      </c>
      <c r="ZA23" s="102">
        <v>0.54600000000000004</v>
      </c>
      <c r="ZB23" s="102">
        <v>0.54800000000000004</v>
      </c>
      <c r="ZC23" s="102"/>
      <c r="ZD23" s="102">
        <v>0.55100000000000005</v>
      </c>
      <c r="ZE23" s="102">
        <f t="shared" si="281"/>
        <v>0.53600000000000003</v>
      </c>
      <c r="ZF23" s="102">
        <v>0.54900000000000004</v>
      </c>
      <c r="ZG23" s="102">
        <v>0.55100000000000005</v>
      </c>
      <c r="ZH23" s="102">
        <v>0.54800000000000004</v>
      </c>
      <c r="ZI23" s="102">
        <v>0.54700000000000004</v>
      </c>
      <c r="ZJ23" s="102">
        <v>0.54600000000000004</v>
      </c>
      <c r="ZK23" s="102">
        <v>0.54700000000000004</v>
      </c>
      <c r="ZL23" s="102">
        <v>0.54700000000000004</v>
      </c>
      <c r="ZM23" s="102">
        <v>0.54500000000000004</v>
      </c>
      <c r="ZN23" s="102">
        <v>0.54800000000000004</v>
      </c>
      <c r="ZO23" s="102">
        <v>0.55100000000000005</v>
      </c>
      <c r="ZP23" s="102">
        <f t="shared" si="48"/>
        <v>0.53600000000000003</v>
      </c>
      <c r="ZQ23" s="102">
        <v>0.54500000000000004</v>
      </c>
      <c r="ZR23" s="102">
        <v>0.54600000000000004</v>
      </c>
      <c r="ZS23" s="102">
        <v>0.55100000000000005</v>
      </c>
      <c r="ZT23" s="102"/>
      <c r="ZU23" s="102">
        <v>0.54900000000000004</v>
      </c>
      <c r="ZV23" s="102">
        <v>0.54800000000000004</v>
      </c>
      <c r="ZW23" s="102">
        <v>0.54700000000000004</v>
      </c>
      <c r="ZX23" s="102">
        <v>0.54500000000000004</v>
      </c>
      <c r="ZY23" s="102">
        <v>0.54800000000000004</v>
      </c>
      <c r="ZZ23" s="102">
        <v>0.55000000000000004</v>
      </c>
      <c r="AAA23" s="102">
        <f t="shared" si="49"/>
        <v>0.53600000000000003</v>
      </c>
      <c r="AAB23" s="102">
        <v>0.55000000000000004</v>
      </c>
      <c r="AAC23" s="102"/>
      <c r="AAD23" s="102">
        <v>0.54700000000000004</v>
      </c>
      <c r="AAE23" s="102">
        <v>0.54600000000000004</v>
      </c>
      <c r="AAF23" s="102">
        <v>0.55000000000000004</v>
      </c>
      <c r="AAG23" s="102">
        <v>0.54700000000000004</v>
      </c>
      <c r="AAH23" s="102">
        <v>0.54600000000000004</v>
      </c>
      <c r="AAI23" s="102">
        <v>0.54700000000000004</v>
      </c>
      <c r="AAJ23" s="102">
        <v>0.54800000000000004</v>
      </c>
      <c r="AAK23" s="102">
        <v>0.54900000000000004</v>
      </c>
      <c r="AAL23" s="102">
        <v>0.55000000000000004</v>
      </c>
      <c r="AAM23" s="102">
        <v>0.54900000000000004</v>
      </c>
      <c r="AAN23" s="102">
        <v>0.54700000000000004</v>
      </c>
      <c r="AAO23" s="102">
        <f t="shared" si="50"/>
        <v>0.53600000000000003</v>
      </c>
      <c r="AAP23" s="102">
        <v>0.55000000000000004</v>
      </c>
      <c r="AAQ23" s="102">
        <v>0.54700000000000004</v>
      </c>
      <c r="AAR23" s="102">
        <v>0.56000000000000005</v>
      </c>
      <c r="AAS23" s="102">
        <v>0.55000000000000004</v>
      </c>
      <c r="AAT23" s="102"/>
      <c r="AAU23" s="102">
        <v>0.54800000000000004</v>
      </c>
      <c r="AAV23" s="102">
        <v>0.55500000000000005</v>
      </c>
      <c r="AAW23" s="102">
        <v>0.55100000000000005</v>
      </c>
      <c r="AAX23" s="102">
        <v>0.55700000000000005</v>
      </c>
      <c r="AAY23" s="102">
        <v>0.55200000000000005</v>
      </c>
      <c r="AAZ23" s="102">
        <v>0.55200000000000005</v>
      </c>
      <c r="ABA23" s="102">
        <v>0.55200000000000005</v>
      </c>
      <c r="ABB23" s="102">
        <f t="shared" si="51"/>
        <v>0.53600000000000003</v>
      </c>
      <c r="ABC23" s="102">
        <v>0.55000000000000004</v>
      </c>
      <c r="ABD23" s="102">
        <v>0.55100000000000005</v>
      </c>
      <c r="ABE23" s="102">
        <v>0.55300000000000005</v>
      </c>
      <c r="ABF23" s="102"/>
      <c r="ABG23" s="102">
        <v>0.55400000000000005</v>
      </c>
      <c r="ABH23" s="102">
        <v>0.55300000000000005</v>
      </c>
      <c r="ABI23" s="102">
        <v>0.55600000000000005</v>
      </c>
      <c r="ABJ23" s="102">
        <v>0.55300000000000005</v>
      </c>
      <c r="ABK23" s="102">
        <v>0.55500000000000005</v>
      </c>
      <c r="ABL23" s="102">
        <v>0.55500000000000005</v>
      </c>
      <c r="ABM23" s="102">
        <v>0.55700000000000005</v>
      </c>
      <c r="ABN23" s="102">
        <v>0.55400000000000005</v>
      </c>
      <c r="ABO23" s="102"/>
      <c r="ABP23" s="102">
        <v>0.55400000000000005</v>
      </c>
      <c r="ABQ23" s="102">
        <v>0.55600000000000005</v>
      </c>
      <c r="ABR23" s="102">
        <v>0.56200000000000006</v>
      </c>
      <c r="ABS23" s="102"/>
      <c r="ABT23" s="102">
        <v>0.55900000000000005</v>
      </c>
      <c r="ABU23" s="102">
        <v>0.55400000000000005</v>
      </c>
      <c r="ABV23" s="102">
        <v>0.55400000000000005</v>
      </c>
      <c r="ABW23" s="102">
        <v>0.55300000000000005</v>
      </c>
      <c r="ABX23" s="102">
        <v>0.55000000000000004</v>
      </c>
      <c r="ABY23" s="102">
        <v>0.55200000000000005</v>
      </c>
      <c r="ABZ23" s="102">
        <v>0.55200000000000005</v>
      </c>
      <c r="ACA23" s="102"/>
      <c r="ACB23" s="102">
        <v>0.55600000000000005</v>
      </c>
      <c r="ACC23" s="102">
        <v>0.55600000000000005</v>
      </c>
      <c r="ACD23" s="102">
        <v>0.57599999999999996</v>
      </c>
      <c r="ACE23" s="102">
        <f t="shared" si="52"/>
        <v>0.53600000000000003</v>
      </c>
      <c r="ACF23" s="102">
        <v>0.55600000000000005</v>
      </c>
      <c r="ACG23" s="102">
        <v>0.55300000000000005</v>
      </c>
      <c r="ACH23" s="102">
        <v>0.55700000000000005</v>
      </c>
      <c r="ACI23" s="102">
        <v>0.55700000000000005</v>
      </c>
      <c r="ACJ23" s="102">
        <v>0.55800000000000005</v>
      </c>
      <c r="ACK23" s="102">
        <f t="shared" si="53"/>
        <v>0.53600000000000003</v>
      </c>
      <c r="ACL23" s="47">
        <v>0.59199999999999997</v>
      </c>
      <c r="ACM23" s="47">
        <v>0.59299999999999997</v>
      </c>
      <c r="ACN23" s="47">
        <v>0.58599999999999997</v>
      </c>
      <c r="ACO23" s="47">
        <v>0.59</v>
      </c>
      <c r="ACP23" s="47"/>
      <c r="ACQ23" s="47">
        <v>0.59</v>
      </c>
      <c r="ACR23" s="47">
        <v>0.59</v>
      </c>
      <c r="ACS23" s="47">
        <v>0.59099999999999997</v>
      </c>
      <c r="ACT23" s="47">
        <v>0.58499999999999996</v>
      </c>
      <c r="ACU23" s="47">
        <v>0.57899999999999996</v>
      </c>
      <c r="ACV23" s="47">
        <v>0.59099999999999997</v>
      </c>
      <c r="ACW23" s="47"/>
      <c r="ACX23" s="47">
        <v>0.58299999999999996</v>
      </c>
      <c r="ACY23" s="47">
        <v>0.58699999999999997</v>
      </c>
      <c r="ACZ23" s="102">
        <f t="shared" si="54"/>
        <v>0.53600000000000003</v>
      </c>
      <c r="ADA23" s="47"/>
      <c r="ADB23" s="6">
        <f t="shared" si="55"/>
        <v>9.5149253731343156E-2</v>
      </c>
      <c r="ADC23" s="1065"/>
      <c r="ADD23" s="1065">
        <v>0.53900000000000003</v>
      </c>
      <c r="ADE23" s="1065">
        <v>0.55400000000000005</v>
      </c>
      <c r="ADF23" s="1065">
        <v>0.55900000000000005</v>
      </c>
      <c r="ADG23" s="1065">
        <v>0.53900000000000003</v>
      </c>
      <c r="ADH23" s="1065">
        <v>0.54300000000000004</v>
      </c>
      <c r="ADI23" s="1065">
        <v>0.53800000000000003</v>
      </c>
      <c r="ADJ23" s="1065">
        <v>0.53600000000000003</v>
      </c>
      <c r="ADK23" s="1065">
        <v>0.53500000000000003</v>
      </c>
      <c r="ADL23" s="1065">
        <v>0.53700000000000003</v>
      </c>
      <c r="ADM23" s="1065">
        <v>0.54</v>
      </c>
      <c r="ADN23" s="1065">
        <v>0.53500000000000003</v>
      </c>
      <c r="ADO23" s="1065">
        <v>0.53600000000000003</v>
      </c>
      <c r="ADP23" s="1065">
        <v>0.53700000000000003</v>
      </c>
      <c r="ADQ23" s="1065">
        <v>0.53600000000000003</v>
      </c>
      <c r="ADR23" s="1065">
        <v>0.53600000000000003</v>
      </c>
      <c r="ADS23" s="1065">
        <f t="shared" si="245"/>
        <v>0.53600000000000003</v>
      </c>
      <c r="ADT23" s="1065">
        <v>0.53700000000000003</v>
      </c>
      <c r="ADU23" s="1065">
        <v>0.55100000000000005</v>
      </c>
      <c r="ADV23" s="1065">
        <v>0.53800000000000003</v>
      </c>
      <c r="ADW23" s="1065"/>
      <c r="ADX23" s="1065">
        <v>0.56599999999999995</v>
      </c>
      <c r="ADY23" s="1065">
        <v>0.54300000000000004</v>
      </c>
      <c r="ADZ23" s="1065">
        <v>0.53800000000000003</v>
      </c>
      <c r="AEA23" s="1065">
        <v>0.53800000000000003</v>
      </c>
      <c r="AEB23" s="1065">
        <v>0.53700000000000003</v>
      </c>
      <c r="AEC23" s="1065">
        <v>0.53700000000000003</v>
      </c>
      <c r="AED23" s="1065">
        <v>0.54</v>
      </c>
      <c r="AEE23" s="1065">
        <v>0.53800000000000003</v>
      </c>
      <c r="AEF23" s="1065"/>
      <c r="AEG23" s="1065">
        <v>0.54400000000000004</v>
      </c>
      <c r="AEH23" s="1065">
        <v>0.54100000000000004</v>
      </c>
      <c r="AEI23" s="1065">
        <v>0.54</v>
      </c>
      <c r="AEJ23" s="1060">
        <f t="shared" si="246"/>
        <v>0.53600000000000003</v>
      </c>
      <c r="AEK23" s="1065">
        <v>0.54300000000000004</v>
      </c>
      <c r="AEL23" s="1065">
        <v>0.53900000000000003</v>
      </c>
      <c r="AEM23" s="1065">
        <v>0.53800000000000003</v>
      </c>
      <c r="AEN23" s="1065">
        <v>0.53800000000000003</v>
      </c>
      <c r="AEO23" s="1065"/>
      <c r="AEP23" s="1065">
        <v>0.54100000000000004</v>
      </c>
      <c r="AEQ23" s="1065">
        <v>0.54300000000000004</v>
      </c>
      <c r="AER23" s="1065">
        <v>0.55100000000000005</v>
      </c>
      <c r="AES23" s="1065">
        <v>0.54200000000000004</v>
      </c>
      <c r="AET23" s="1065">
        <v>0.54500000000000004</v>
      </c>
      <c r="AEU23" s="1065">
        <v>0.54500000000000004</v>
      </c>
      <c r="AEV23" s="1065">
        <v>0.54500000000000004</v>
      </c>
      <c r="AEW23" s="1065">
        <v>0.53600000000000003</v>
      </c>
      <c r="AEX23" s="102">
        <f t="shared" si="269"/>
        <v>0.53600000000000003</v>
      </c>
      <c r="AEY23" s="1065">
        <v>0.54200000000000004</v>
      </c>
      <c r="AEZ23" s="1065">
        <v>0.54100000000000004</v>
      </c>
      <c r="AFA23" s="1065">
        <v>0.53900000000000003</v>
      </c>
      <c r="AFB23" s="1065">
        <v>0.53900000000000003</v>
      </c>
      <c r="AFC23" s="1065">
        <v>0.54300000000000004</v>
      </c>
      <c r="AFD23" s="1065">
        <v>0.54600000000000004</v>
      </c>
      <c r="AFE23" s="102">
        <v>0.54</v>
      </c>
      <c r="AFF23" s="102"/>
      <c r="AFG23" s="102">
        <v>0.53800000000000003</v>
      </c>
      <c r="AFH23" s="102">
        <v>0.54</v>
      </c>
      <c r="AFI23" s="102">
        <v>0.54</v>
      </c>
      <c r="AFJ23" s="102">
        <f t="shared" si="57"/>
        <v>0.53600000000000003</v>
      </c>
      <c r="AFK23" s="102">
        <v>0.53900000000000003</v>
      </c>
      <c r="AFL23" s="102">
        <v>0.54</v>
      </c>
      <c r="AFM23" s="102">
        <v>0.53900000000000003</v>
      </c>
      <c r="AFN23" s="102"/>
      <c r="AFO23" s="102">
        <v>0.54100000000000004</v>
      </c>
      <c r="AFP23" s="102">
        <v>0.53900000000000003</v>
      </c>
      <c r="AFQ23" s="102">
        <v>0.54200000000000004</v>
      </c>
      <c r="AFR23" s="102">
        <v>0.54</v>
      </c>
      <c r="AFS23" s="102">
        <v>0.53900000000000003</v>
      </c>
      <c r="AFT23" s="102"/>
      <c r="AFU23" s="102">
        <v>0.54</v>
      </c>
      <c r="AFV23" s="102">
        <f t="shared" si="58"/>
        <v>0.53600000000000003</v>
      </c>
      <c r="AFW23" s="102">
        <v>0.54</v>
      </c>
      <c r="AFX23" s="102">
        <v>0.54</v>
      </c>
      <c r="AFY23" s="102">
        <v>0.54</v>
      </c>
      <c r="AFZ23" s="102"/>
      <c r="AGA23" s="102">
        <v>0.54</v>
      </c>
      <c r="AGB23" s="102">
        <v>0.53900000000000003</v>
      </c>
      <c r="AGC23" s="102">
        <v>0.53900000000000003</v>
      </c>
      <c r="AGD23" s="102">
        <v>0.53900000000000003</v>
      </c>
      <c r="AGE23" s="102">
        <f t="shared" si="59"/>
        <v>0.53600000000000003</v>
      </c>
      <c r="AGF23" s="102">
        <v>0.53900000000000003</v>
      </c>
      <c r="AGG23" s="102">
        <v>0.53900000000000003</v>
      </c>
      <c r="AGH23" s="102"/>
      <c r="AGI23" s="102">
        <v>0.56399999999999995</v>
      </c>
      <c r="AGJ23" s="102">
        <v>0.56399999999999995</v>
      </c>
      <c r="AGK23" s="102">
        <v>0.56399999999999995</v>
      </c>
      <c r="AGL23" s="102"/>
      <c r="AGM23" s="102">
        <v>0.56399999999999995</v>
      </c>
      <c r="AGN23" s="102">
        <v>0.56399999999999995</v>
      </c>
      <c r="AGO23" s="102">
        <v>0.54100000000000004</v>
      </c>
      <c r="AGP23" s="102">
        <f t="shared" si="60"/>
        <v>0.53600000000000003</v>
      </c>
      <c r="AGQ23" s="102">
        <v>0.56399999999999995</v>
      </c>
      <c r="AGR23" s="102">
        <v>0.57099999999999995</v>
      </c>
      <c r="AGS23" s="102">
        <v>0.56599999999999995</v>
      </c>
      <c r="AGT23" s="102">
        <v>0.56399999999999995</v>
      </c>
      <c r="AGU23" s="102">
        <v>0.56499999999999995</v>
      </c>
      <c r="AGV23" s="102">
        <v>0.56499999999999995</v>
      </c>
      <c r="AGW23" s="102">
        <v>0.56299999999999994</v>
      </c>
      <c r="AGX23" s="102"/>
      <c r="AGY23" s="102">
        <v>0.56399999999999995</v>
      </c>
      <c r="AGZ23" s="102">
        <v>0.56399999999999995</v>
      </c>
      <c r="AHA23" s="102">
        <v>0.54600000000000004</v>
      </c>
      <c r="AHB23" s="102">
        <v>0.56799999999999995</v>
      </c>
      <c r="AHC23" s="102">
        <f t="shared" si="282"/>
        <v>0.53600000000000003</v>
      </c>
      <c r="AHD23" s="102">
        <v>0.56499999999999995</v>
      </c>
      <c r="AHE23" s="102">
        <v>0.56499999999999995</v>
      </c>
      <c r="AHF23" s="102">
        <v>0.56599999999999995</v>
      </c>
      <c r="AHG23" s="102"/>
      <c r="AHH23" s="102">
        <v>0.56599999999999995</v>
      </c>
      <c r="AHI23" s="102">
        <v>0.56699999999999995</v>
      </c>
      <c r="AHJ23" s="102">
        <v>0.56699999999999995</v>
      </c>
      <c r="AHK23" s="102">
        <v>0.56499999999999995</v>
      </c>
      <c r="AHL23" s="102">
        <v>0.56699999999999995</v>
      </c>
      <c r="AHM23" s="102">
        <v>0.56299999999999994</v>
      </c>
      <c r="AHN23" s="102">
        <v>0.56599999999999995</v>
      </c>
      <c r="AHO23" s="102">
        <v>0.56399999999999995</v>
      </c>
      <c r="AHP23" s="102">
        <f t="shared" si="283"/>
        <v>0.53600000000000003</v>
      </c>
      <c r="AHQ23" s="102">
        <v>0.56599999999999995</v>
      </c>
      <c r="AHR23" s="102">
        <v>0.56200000000000006</v>
      </c>
      <c r="AHS23" s="102">
        <v>0.56599999999999995</v>
      </c>
      <c r="AHT23" s="102">
        <v>0.56499999999999995</v>
      </c>
      <c r="AHU23" s="102">
        <v>0.56599999999999995</v>
      </c>
      <c r="AHV23" s="102">
        <v>0.56299999999999994</v>
      </c>
      <c r="AHW23" s="102">
        <v>0.56399999999999995</v>
      </c>
      <c r="AHX23" s="102"/>
      <c r="AHY23" s="102">
        <v>0.56399999999999995</v>
      </c>
      <c r="AHZ23" s="102">
        <v>0.56399999999999995</v>
      </c>
      <c r="AIA23" s="102">
        <v>0.56399999999999995</v>
      </c>
      <c r="AIB23" s="102">
        <f t="shared" si="63"/>
        <v>0.53600000000000003</v>
      </c>
      <c r="AIC23" s="102"/>
      <c r="AID23" s="102">
        <v>0.56799999999999995</v>
      </c>
      <c r="AIE23" s="102">
        <v>0.56499999999999995</v>
      </c>
      <c r="AIF23" s="102">
        <v>0.56999999999999995</v>
      </c>
      <c r="AIG23" s="102">
        <v>0.56499999999999995</v>
      </c>
      <c r="AIH23" s="102">
        <v>0.56299999999999994</v>
      </c>
      <c r="AII23" s="102">
        <v>0.56399999999999995</v>
      </c>
      <c r="AIJ23" s="102"/>
      <c r="AIK23" s="102">
        <v>0.56499999999999995</v>
      </c>
      <c r="AIL23" s="102">
        <v>0.56299999999999994</v>
      </c>
      <c r="AIM23" s="102">
        <v>0.56499999999999995</v>
      </c>
      <c r="AIN23" s="102">
        <f t="shared" si="64"/>
        <v>0.53600000000000003</v>
      </c>
      <c r="AIO23" s="102"/>
      <c r="AIP23" s="102">
        <v>0.56899999999999995</v>
      </c>
      <c r="AIQ23" s="102">
        <v>0.56599999999999995</v>
      </c>
      <c r="AIR23" s="102">
        <v>0.56699999999999995</v>
      </c>
      <c r="AIS23" s="102">
        <v>0.56599999999999995</v>
      </c>
      <c r="AIT23" s="102">
        <v>0.56899999999999995</v>
      </c>
      <c r="AIU23" s="102">
        <v>0.56499999999999995</v>
      </c>
      <c r="AIV23" s="102">
        <v>0.57099999999999995</v>
      </c>
      <c r="AIW23" s="102">
        <v>0.56699999999999995</v>
      </c>
      <c r="AIX23" s="102"/>
      <c r="AIY23" s="102">
        <v>0.56999999999999995</v>
      </c>
      <c r="AIZ23" s="102">
        <v>0.56899999999999995</v>
      </c>
      <c r="AJA23" s="102"/>
      <c r="AJB23" s="102">
        <v>0.56599999999999995</v>
      </c>
      <c r="AJC23" s="102">
        <v>0.56799999999999995</v>
      </c>
      <c r="AJD23" s="102">
        <f t="shared" si="65"/>
        <v>0.53600000000000003</v>
      </c>
      <c r="AJE23" s="102">
        <v>0.56999999999999995</v>
      </c>
      <c r="AJF23" s="102">
        <v>0.56999999999999995</v>
      </c>
      <c r="AJG23" s="102">
        <v>0.56999999999999995</v>
      </c>
      <c r="AJH23" s="102"/>
      <c r="AJI23" s="102">
        <v>0.56999999999999995</v>
      </c>
      <c r="AJJ23" s="102">
        <v>0.56999999999999995</v>
      </c>
      <c r="AJK23" s="102">
        <v>0.56899999999999995</v>
      </c>
      <c r="AJL23" s="102">
        <v>0.57099999999999995</v>
      </c>
      <c r="AJM23" s="102">
        <v>0.56599999999999995</v>
      </c>
      <c r="AJN23" s="102"/>
      <c r="AJO23" s="102">
        <v>0.56699999999999995</v>
      </c>
      <c r="AJP23" s="102">
        <v>0.56799999999999995</v>
      </c>
      <c r="AJQ23" s="102">
        <v>0.56899999999999995</v>
      </c>
      <c r="AJR23" s="102">
        <f t="shared" si="66"/>
        <v>0.53600000000000003</v>
      </c>
      <c r="AJS23" s="102">
        <v>0.56899999999999995</v>
      </c>
      <c r="AJT23" s="102"/>
      <c r="AJU23" s="102">
        <v>0.57199999999999995</v>
      </c>
      <c r="AJV23" s="102">
        <v>0.56699999999999995</v>
      </c>
      <c r="AJW23" s="102"/>
      <c r="AJX23" s="102">
        <v>0.56999999999999995</v>
      </c>
      <c r="AJY23" s="102">
        <v>0.56899999999999995</v>
      </c>
      <c r="AJZ23" s="102">
        <v>0.57199999999999995</v>
      </c>
      <c r="AKA23" s="102">
        <v>0.56899999999999995</v>
      </c>
      <c r="AKB23" s="102">
        <v>0.56699999999999995</v>
      </c>
      <c r="AKC23" s="102">
        <v>0.56899999999999995</v>
      </c>
      <c r="AKD23" s="102">
        <v>0.56899999999999995</v>
      </c>
      <c r="AKE23" s="102">
        <v>0.56699999999999995</v>
      </c>
      <c r="AKF23" s="102">
        <v>0.56999999999999995</v>
      </c>
      <c r="AKG23" s="102">
        <v>0.56699999999999995</v>
      </c>
      <c r="AKH23" s="102">
        <v>0.57099999999999995</v>
      </c>
      <c r="AKI23" s="102">
        <v>0.57499999999999996</v>
      </c>
      <c r="AKJ23" s="102">
        <v>0.56899999999999995</v>
      </c>
      <c r="AKK23" s="102">
        <v>0.56799999999999995</v>
      </c>
      <c r="AKL23" s="102">
        <v>0.56499999999999995</v>
      </c>
      <c r="AKM23" s="102">
        <v>0.57099999999999995</v>
      </c>
      <c r="AKN23" s="102"/>
      <c r="AKO23" s="102">
        <v>0.56899999999999995</v>
      </c>
      <c r="AKP23" s="102">
        <v>0.56799999999999995</v>
      </c>
      <c r="AKQ23" s="102">
        <v>0.56999999999999995</v>
      </c>
      <c r="AKR23" s="102">
        <v>0.56899999999999995</v>
      </c>
      <c r="AKS23" s="102">
        <v>0.56999999999999995</v>
      </c>
      <c r="AKT23" s="102">
        <f t="shared" si="67"/>
        <v>0.53600000000000003</v>
      </c>
      <c r="AKU23" s="102">
        <v>0.56799999999999995</v>
      </c>
      <c r="AKV23" s="102">
        <v>0.56999999999999995</v>
      </c>
      <c r="AKW23" s="102">
        <v>0.56499999999999995</v>
      </c>
      <c r="AKX23" s="102">
        <v>0.56699999999999995</v>
      </c>
      <c r="AKY23" s="102">
        <v>0.56999999999999995</v>
      </c>
      <c r="AKZ23" s="102">
        <f t="shared" si="68"/>
        <v>0.53600000000000003</v>
      </c>
      <c r="ALA23" s="47">
        <v>0.60799999999999998</v>
      </c>
      <c r="ALB23" s="47"/>
      <c r="ALC23" s="47">
        <v>0.60599999999999998</v>
      </c>
      <c r="ALD23" s="47">
        <v>0.60199999999999998</v>
      </c>
      <c r="ALE23" s="47">
        <v>0.60599999999999998</v>
      </c>
      <c r="ALF23" s="47">
        <v>0.60399999999999998</v>
      </c>
      <c r="ALG23" s="47">
        <v>0.59799999999999998</v>
      </c>
      <c r="ALH23" s="47">
        <v>0.60199999999999998</v>
      </c>
      <c r="ALI23" s="47">
        <v>0.59599999999999997</v>
      </c>
      <c r="ALJ23" s="47">
        <v>0.59899999999999998</v>
      </c>
      <c r="ALK23" s="47">
        <v>0.59699999999999998</v>
      </c>
      <c r="ALL23" s="47">
        <v>0.59299999999999997</v>
      </c>
      <c r="ALM23" s="47">
        <v>0.59599999999999997</v>
      </c>
      <c r="ALN23" s="102">
        <f t="shared" si="69"/>
        <v>0.53600000000000003</v>
      </c>
      <c r="ALO23" s="47">
        <v>0.59899999999999998</v>
      </c>
      <c r="ALP23" s="102">
        <v>0.59799999999999998</v>
      </c>
      <c r="ALQ23" s="51"/>
      <c r="ALR23" s="51">
        <v>0.59199999999999997</v>
      </c>
      <c r="ALS23" s="51">
        <v>0.58899999999999997</v>
      </c>
      <c r="ALT23" s="51">
        <f t="shared" si="70"/>
        <v>0.53600000000000003</v>
      </c>
      <c r="ALU23" s="51"/>
      <c r="ALV23" s="461">
        <f t="shared" si="71"/>
        <v>-1</v>
      </c>
      <c r="ALW23" s="1065"/>
      <c r="ALX23" s="1065">
        <v>0.55800000000000005</v>
      </c>
      <c r="ALY23" s="1065"/>
      <c r="ALZ23" s="1065">
        <v>0.55400000000000005</v>
      </c>
      <c r="AMA23" s="1065">
        <v>0.57499999999999996</v>
      </c>
      <c r="AMB23" s="1065">
        <v>0.55900000000000005</v>
      </c>
      <c r="AMC23" s="1065">
        <v>0.55600000000000005</v>
      </c>
      <c r="AMD23" s="1065">
        <v>0.55300000000000005</v>
      </c>
      <c r="AME23" s="1065">
        <v>0.55000000000000004</v>
      </c>
      <c r="AMF23" s="1065">
        <v>0.55000000000000004</v>
      </c>
      <c r="AMG23" s="1065">
        <v>0.55500000000000005</v>
      </c>
      <c r="AMH23" s="1065">
        <v>0.55000000000000004</v>
      </c>
      <c r="AMI23" s="1065">
        <v>0.55000000000000004</v>
      </c>
      <c r="AMJ23" s="1065">
        <v>0.55000000000000004</v>
      </c>
      <c r="AMK23" s="1065">
        <v>0.55200000000000005</v>
      </c>
      <c r="AML23" s="1065">
        <v>0.55000000000000004</v>
      </c>
      <c r="AMM23" s="1065">
        <v>0.55100000000000005</v>
      </c>
      <c r="AMN23" s="1065">
        <f t="shared" si="72"/>
        <v>0.55000000000000004</v>
      </c>
      <c r="AMO23" s="1065">
        <v>0.55200000000000005</v>
      </c>
      <c r="AMP23" s="1065"/>
      <c r="AMQ23" s="1065">
        <v>0.56200000000000006</v>
      </c>
      <c r="AMR23" s="1065">
        <v>0.56299999999999994</v>
      </c>
      <c r="AMS23" s="1065">
        <v>0.56000000000000005</v>
      </c>
      <c r="AMT23" s="1065">
        <v>0.56100000000000005</v>
      </c>
      <c r="AMU23" s="1065">
        <v>0.55900000000000005</v>
      </c>
      <c r="AMV23" s="1065">
        <v>0.56000000000000005</v>
      </c>
      <c r="AMW23" s="1066">
        <v>0.55800000000000005</v>
      </c>
      <c r="AMX23" s="1066">
        <v>0.55800000000000005</v>
      </c>
      <c r="AMY23" s="1066">
        <v>0.56299999999999994</v>
      </c>
      <c r="AMZ23" s="1066">
        <v>0.55800000000000005</v>
      </c>
      <c r="ANA23" s="1066"/>
      <c r="ANB23" s="1066">
        <v>0.55700000000000005</v>
      </c>
      <c r="ANC23" s="1066">
        <v>0.55900000000000005</v>
      </c>
      <c r="AND23" s="1060">
        <f t="shared" si="73"/>
        <v>0.55000000000000004</v>
      </c>
      <c r="ANE23" s="1066">
        <v>0.56000000000000005</v>
      </c>
      <c r="ANF23" s="1066">
        <v>0.56200000000000006</v>
      </c>
      <c r="ANG23" s="1066">
        <v>0.56200000000000006</v>
      </c>
      <c r="ANH23" s="1066">
        <v>0.56399999999999995</v>
      </c>
      <c r="ANI23" s="1066">
        <v>0.56299999999999994</v>
      </c>
      <c r="ANJ23" s="1066">
        <v>0.56100000000000005</v>
      </c>
      <c r="ANK23" s="1066"/>
      <c r="ANL23" s="1066">
        <v>0.56299999999999994</v>
      </c>
      <c r="ANM23" s="1066">
        <v>0.56399999999999995</v>
      </c>
      <c r="ANN23" s="1066">
        <v>0.56999999999999995</v>
      </c>
      <c r="ANO23" s="1066">
        <v>0.56200000000000006</v>
      </c>
      <c r="ANP23" s="1066">
        <v>0.55000000000000004</v>
      </c>
      <c r="ANQ23" s="1066">
        <v>0.56200000000000006</v>
      </c>
      <c r="ANR23" s="102">
        <f t="shared" si="270"/>
        <v>0.55000000000000004</v>
      </c>
      <c r="ANS23" s="1066">
        <v>0.56599999999999995</v>
      </c>
      <c r="ANT23" s="1066">
        <v>0.56599999999999995</v>
      </c>
      <c r="ANU23" s="1066">
        <v>0.56499999999999995</v>
      </c>
      <c r="ANV23" s="1066">
        <v>0.57199999999999995</v>
      </c>
      <c r="ANW23" s="1066">
        <v>0.56799999999999995</v>
      </c>
      <c r="ANX23" s="1066">
        <v>0.56599999999999995</v>
      </c>
      <c r="ANY23" s="102">
        <v>0.56100000000000005</v>
      </c>
      <c r="ANZ23" s="102"/>
      <c r="AOA23" s="102">
        <v>0.55900000000000005</v>
      </c>
      <c r="AOB23" s="102">
        <v>0.56200000000000006</v>
      </c>
      <c r="AOC23" s="102">
        <v>0.56000000000000005</v>
      </c>
      <c r="AOD23" s="102">
        <f t="shared" si="74"/>
        <v>0.55000000000000004</v>
      </c>
      <c r="AOE23" s="102">
        <v>0.56100000000000005</v>
      </c>
      <c r="AOF23" s="102">
        <v>0.56399999999999995</v>
      </c>
      <c r="AOG23" s="102">
        <v>0.56299999999999994</v>
      </c>
      <c r="AOH23" s="102">
        <v>0.56200000000000006</v>
      </c>
      <c r="AOI23" s="102"/>
      <c r="AOJ23" s="102">
        <v>0.56299999999999994</v>
      </c>
      <c r="AOK23" s="102">
        <v>0.56100000000000005</v>
      </c>
      <c r="AOL23" s="102">
        <v>0.56200000000000006</v>
      </c>
      <c r="AOM23" s="102">
        <v>0.56200000000000006</v>
      </c>
      <c r="AON23" s="102"/>
      <c r="AOO23" s="102">
        <v>0.56000000000000005</v>
      </c>
      <c r="AOP23" s="102">
        <f t="shared" si="75"/>
        <v>0.55000000000000004</v>
      </c>
      <c r="AOQ23" s="102">
        <v>0.56399999999999995</v>
      </c>
      <c r="AOR23" s="102">
        <v>0.56200000000000006</v>
      </c>
      <c r="AOS23" s="102"/>
      <c r="AOT23" s="102">
        <v>0.56699999999999995</v>
      </c>
      <c r="AOU23" s="102">
        <v>0.56399999999999995</v>
      </c>
      <c r="AOV23" s="102">
        <v>0.56299999999999994</v>
      </c>
      <c r="AOW23" s="102">
        <v>0.56299999999999994</v>
      </c>
      <c r="AOX23" s="102"/>
      <c r="AOY23" s="102">
        <v>0.56299999999999994</v>
      </c>
      <c r="AOZ23" s="102">
        <f t="shared" si="76"/>
        <v>0.55000000000000004</v>
      </c>
      <c r="APA23" s="102">
        <v>0.56200000000000006</v>
      </c>
      <c r="APB23" s="102">
        <v>0.56200000000000006</v>
      </c>
      <c r="APC23" s="102">
        <v>0.56100000000000005</v>
      </c>
      <c r="APD23" s="102">
        <v>0.56299999999999994</v>
      </c>
      <c r="APE23" s="102">
        <v>0.56200000000000006</v>
      </c>
      <c r="APF23" s="102"/>
      <c r="APG23" s="102">
        <v>0.56200000000000006</v>
      </c>
      <c r="APH23" s="102">
        <v>0.56100000000000005</v>
      </c>
      <c r="API23" s="102">
        <v>0.56200000000000006</v>
      </c>
      <c r="APJ23" s="102">
        <f t="shared" si="77"/>
        <v>0.55000000000000004</v>
      </c>
      <c r="APK23" s="102">
        <v>0.56100000000000005</v>
      </c>
      <c r="APL23" s="102">
        <v>0.56200000000000006</v>
      </c>
      <c r="APM23" s="102">
        <v>0.56100000000000005</v>
      </c>
      <c r="APN23" s="102"/>
      <c r="APO23" s="102">
        <v>0.56200000000000006</v>
      </c>
      <c r="APP23" s="102">
        <v>0.56299999999999994</v>
      </c>
      <c r="APQ23" s="102">
        <v>0.56000000000000005</v>
      </c>
      <c r="APR23" s="102">
        <v>0.56299999999999994</v>
      </c>
      <c r="APS23" s="102"/>
      <c r="APT23" s="102">
        <v>0.56200000000000006</v>
      </c>
      <c r="APU23" s="102">
        <v>0.56299999999999994</v>
      </c>
      <c r="APV23" s="102">
        <v>0.56200000000000006</v>
      </c>
      <c r="APW23" s="102">
        <v>0.56200000000000006</v>
      </c>
      <c r="APX23" s="102">
        <f t="shared" si="284"/>
        <v>0.55000000000000004</v>
      </c>
      <c r="APY23" s="102">
        <v>0.56200000000000006</v>
      </c>
      <c r="APZ23" s="102">
        <v>0.56299999999999994</v>
      </c>
      <c r="AQA23" s="102">
        <v>0.56200000000000006</v>
      </c>
      <c r="AQB23" s="102"/>
      <c r="AQC23" s="102">
        <v>0.56100000000000005</v>
      </c>
      <c r="AQD23" s="102">
        <v>0.56899999999999995</v>
      </c>
      <c r="AQE23" s="102">
        <v>0.56200000000000006</v>
      </c>
      <c r="AQF23" s="102">
        <v>0.56499999999999995</v>
      </c>
      <c r="AQG23" s="102">
        <v>0.56499999999999995</v>
      </c>
      <c r="AQH23" s="102">
        <v>0.56499999999999995</v>
      </c>
      <c r="AQI23" s="102">
        <v>0.56399999999999995</v>
      </c>
      <c r="AQJ23" s="102">
        <v>0.56499999999999995</v>
      </c>
      <c r="AQK23" s="102">
        <f t="shared" si="285"/>
        <v>0.55000000000000004</v>
      </c>
      <c r="AQL23" s="102">
        <v>0.56499999999999995</v>
      </c>
      <c r="AQM23" s="102">
        <v>0.56399999999999995</v>
      </c>
      <c r="AQN23" s="102">
        <v>0.56499999999999995</v>
      </c>
      <c r="AQO23" s="102">
        <v>0.56200000000000006</v>
      </c>
      <c r="AQP23" s="102"/>
      <c r="AQQ23" s="102">
        <v>0.56599999999999995</v>
      </c>
      <c r="AQR23" s="102">
        <v>0.56399999999999995</v>
      </c>
      <c r="AQS23" s="102">
        <v>0.56499999999999995</v>
      </c>
      <c r="AQT23" s="102">
        <v>0.56399999999999995</v>
      </c>
      <c r="AQU23" s="102">
        <v>0.56299999999999994</v>
      </c>
      <c r="AQV23" s="102">
        <v>0.56499999999999995</v>
      </c>
      <c r="AQW23" s="102">
        <f t="shared" si="80"/>
        <v>0.55000000000000004</v>
      </c>
      <c r="AQX23" s="102">
        <v>0.56599999999999995</v>
      </c>
      <c r="AQY23" s="102">
        <v>0.56499999999999995</v>
      </c>
      <c r="AQZ23" s="102"/>
      <c r="ARA23" s="102">
        <v>0.56499999999999995</v>
      </c>
      <c r="ARB23" s="102">
        <v>0.56499999999999995</v>
      </c>
      <c r="ARC23" s="102">
        <v>0.56499999999999995</v>
      </c>
      <c r="ARD23" s="102">
        <v>0.56699999999999995</v>
      </c>
      <c r="ARE23" s="102">
        <v>0.56499999999999995</v>
      </c>
      <c r="ARF23" s="102">
        <v>0.56499999999999995</v>
      </c>
      <c r="ARG23" s="102">
        <v>0.56499999999999995</v>
      </c>
      <c r="ARH23" s="102">
        <f t="shared" si="81"/>
        <v>0.55000000000000004</v>
      </c>
      <c r="ARI23" s="102">
        <v>0.56599999999999995</v>
      </c>
      <c r="ARJ23" s="102">
        <v>0.56000000000000005</v>
      </c>
      <c r="ARK23" s="102">
        <v>0.56599999999999995</v>
      </c>
      <c r="ARL23" s="102">
        <v>0.56100000000000005</v>
      </c>
      <c r="ARM23" s="102">
        <v>0.56200000000000006</v>
      </c>
      <c r="ARN23" s="102">
        <v>0.56299999999999994</v>
      </c>
      <c r="ARO23" s="102"/>
      <c r="ARP23" s="102">
        <v>0.56299999999999994</v>
      </c>
      <c r="ARQ23" s="102">
        <v>0.56599999999999995</v>
      </c>
      <c r="ARR23" s="102">
        <v>0.56100000000000005</v>
      </c>
      <c r="ARS23" s="102">
        <v>0.56399999999999995</v>
      </c>
      <c r="ART23" s="102">
        <v>0.56100000000000005</v>
      </c>
      <c r="ARU23" s="102">
        <v>0.56499999999999995</v>
      </c>
      <c r="ARV23" s="102">
        <f t="shared" si="82"/>
        <v>0.55000000000000004</v>
      </c>
      <c r="ARW23" s="102">
        <v>0.56999999999999995</v>
      </c>
      <c r="ARX23" s="102">
        <v>0.56299999999999994</v>
      </c>
      <c r="ARY23" s="102">
        <v>0.56200000000000006</v>
      </c>
      <c r="ARZ23" s="102">
        <v>0.56200000000000006</v>
      </c>
      <c r="ASA23" s="102">
        <v>0.56200000000000006</v>
      </c>
      <c r="ASB23" s="102"/>
      <c r="ASC23" s="102">
        <v>0.56699999999999995</v>
      </c>
      <c r="ASD23" s="102">
        <v>0.56799999999999995</v>
      </c>
      <c r="ASE23" s="102">
        <v>0.56999999999999995</v>
      </c>
      <c r="ASF23" s="102">
        <v>0.56999999999999995</v>
      </c>
      <c r="ASG23" s="102">
        <v>0.56999999999999995</v>
      </c>
      <c r="ASH23" s="102">
        <v>0.56399999999999995</v>
      </c>
      <c r="ASI23" s="102">
        <f t="shared" si="83"/>
        <v>0.55000000000000004</v>
      </c>
      <c r="ASJ23" s="102">
        <v>0.57099999999999995</v>
      </c>
      <c r="ASK23" s="102">
        <v>0.56999999999999995</v>
      </c>
      <c r="ASL23" s="102"/>
      <c r="ASM23" s="102">
        <v>0.56999999999999995</v>
      </c>
      <c r="ASN23" s="102">
        <v>0.57599999999999996</v>
      </c>
      <c r="ASO23" s="102">
        <v>0.56899999999999995</v>
      </c>
      <c r="ASP23" s="102">
        <v>0.56799999999999995</v>
      </c>
      <c r="ASQ23" s="102">
        <v>0.56699999999999995</v>
      </c>
      <c r="ASR23" s="102">
        <v>0.57099999999999995</v>
      </c>
      <c r="ASS23" s="102"/>
      <c r="AST23" s="102">
        <v>0.56999999999999995</v>
      </c>
      <c r="ASU23" s="102">
        <v>0.57299999999999995</v>
      </c>
      <c r="ASV23" s="102"/>
      <c r="ASW23" s="102">
        <v>0.56799999999999995</v>
      </c>
      <c r="ASX23" s="102">
        <v>0.57099999999999995</v>
      </c>
      <c r="ASY23" s="102">
        <v>0.56899999999999995</v>
      </c>
      <c r="ASZ23" s="102">
        <v>0.56899999999999995</v>
      </c>
      <c r="ATA23" s="102"/>
      <c r="ATB23" s="102">
        <v>0.56899999999999995</v>
      </c>
      <c r="ATC23" s="102">
        <v>0.57199999999999995</v>
      </c>
      <c r="ATD23" s="102">
        <v>0.56799999999999995</v>
      </c>
      <c r="ATE23" s="102">
        <v>0.56699999999999995</v>
      </c>
      <c r="ATF23" s="102">
        <v>0.57199999999999995</v>
      </c>
      <c r="ATG23" s="102">
        <v>0.56999999999999995</v>
      </c>
      <c r="ATH23" s="102"/>
      <c r="ATI23" s="102">
        <v>0.56999999999999995</v>
      </c>
      <c r="ATJ23" s="102">
        <v>0.57999999999999996</v>
      </c>
      <c r="ATK23" s="102">
        <v>0.56899999999999995</v>
      </c>
      <c r="ATL23" s="102">
        <v>0.56699999999999995</v>
      </c>
      <c r="ATM23" s="102">
        <f t="shared" si="84"/>
        <v>0.55000000000000004</v>
      </c>
      <c r="ATN23" s="102">
        <v>0.57099999999999995</v>
      </c>
      <c r="ATO23" s="102">
        <v>0.56999999999999995</v>
      </c>
      <c r="ATP23" s="102">
        <v>0.56999999999999995</v>
      </c>
      <c r="ATQ23" s="102">
        <v>0.57199999999999995</v>
      </c>
      <c r="ATR23" s="102">
        <v>0.56799999999999995</v>
      </c>
      <c r="ATS23" s="102">
        <f t="shared" si="85"/>
        <v>0.55000000000000004</v>
      </c>
      <c r="ATT23" s="47">
        <v>0.60399999999999998</v>
      </c>
      <c r="ATU23" s="47">
        <v>0.60399999999999998</v>
      </c>
      <c r="ATV23" s="47">
        <v>0.61</v>
      </c>
      <c r="ATW23" s="47">
        <v>0.60399999999999998</v>
      </c>
      <c r="ATX23" s="47">
        <v>0.61399999999999999</v>
      </c>
      <c r="ATY23" s="47">
        <v>0.61199999999999999</v>
      </c>
      <c r="ATZ23" s="47"/>
      <c r="AUA23" s="47">
        <v>0.60499999999999998</v>
      </c>
      <c r="AUB23" s="47">
        <v>0.60099999999999998</v>
      </c>
      <c r="AUC23" s="47">
        <v>0.59899999999999998</v>
      </c>
      <c r="AUD23" s="47">
        <v>0.59699999999999998</v>
      </c>
      <c r="AUE23" s="47">
        <v>0.60299999999999998</v>
      </c>
      <c r="AUF23" s="47">
        <v>0.60199999999999998</v>
      </c>
      <c r="AUG23" s="351">
        <f t="shared" si="86"/>
        <v>0.55000000000000004</v>
      </c>
      <c r="AUH23" s="47">
        <v>0.60299999999999998</v>
      </c>
      <c r="AUI23" s="102">
        <v>0.61099999999999999</v>
      </c>
      <c r="AUJ23" s="47">
        <v>0.60899999999999999</v>
      </c>
      <c r="AUK23" s="47">
        <v>0.61199999999999999</v>
      </c>
      <c r="AUL23" s="47"/>
      <c r="AUM23" s="47">
        <v>0.60399999999999998</v>
      </c>
      <c r="AUN23" s="47">
        <v>0.59799999999999998</v>
      </c>
      <c r="AUO23" s="51">
        <v>0.58699999999999997</v>
      </c>
      <c r="AUP23" s="47">
        <f t="shared" si="87"/>
        <v>0.55000000000000004</v>
      </c>
      <c r="AUQ23" s="47">
        <v>0.58699999999999997</v>
      </c>
      <c r="AUR23" s="51">
        <v>0.58799999999999997</v>
      </c>
      <c r="AUS23" s="51"/>
      <c r="AUT23" s="51">
        <v>0.57799999999999996</v>
      </c>
      <c r="AUU23" s="51">
        <v>0.57799999999999996</v>
      </c>
      <c r="AUV23" s="47">
        <v>0.57499999999999996</v>
      </c>
      <c r="AUW23" s="51"/>
      <c r="AUX23" s="47">
        <f t="shared" si="88"/>
        <v>0.55000000000000004</v>
      </c>
      <c r="AUY23" s="47">
        <v>0.57799999999999996</v>
      </c>
      <c r="AUZ23" s="47">
        <v>0.57999999999999996</v>
      </c>
      <c r="AVA23" s="47">
        <v>0.57699999999999996</v>
      </c>
      <c r="AVB23" s="47">
        <v>0.58199999999999996</v>
      </c>
      <c r="AVC23" s="47"/>
      <c r="AVD23" s="47"/>
      <c r="AVE23" s="47">
        <v>0.57299999999999995</v>
      </c>
      <c r="AVF23" s="68">
        <v>0.57599999999999996</v>
      </c>
      <c r="AVG23" s="68">
        <f t="shared" si="89"/>
        <v>0.55000000000000004</v>
      </c>
      <c r="AVH23" s="47">
        <v>0.57899999999999996</v>
      </c>
      <c r="AVI23" s="47">
        <v>0.57599999999999996</v>
      </c>
      <c r="AVJ23" s="47">
        <v>0.59299999999999997</v>
      </c>
      <c r="AVK23" s="47">
        <v>0.58899999999999997</v>
      </c>
      <c r="AVL23" s="47"/>
      <c r="AVM23" s="47">
        <v>0.58499999999999996</v>
      </c>
      <c r="AVN23" s="47">
        <v>0.59299999999999997</v>
      </c>
      <c r="AVO23" s="47">
        <v>0.58699999999999997</v>
      </c>
      <c r="AVP23" s="47"/>
      <c r="AVQ23" s="47">
        <v>0.58699999999999997</v>
      </c>
      <c r="AVR23" s="1235">
        <v>0.59</v>
      </c>
      <c r="AVS23" s="1181">
        <v>0.56799999999999995</v>
      </c>
      <c r="AVT23" s="47">
        <v>0.58499999999999996</v>
      </c>
      <c r="AVU23" s="1162">
        <v>0.59</v>
      </c>
      <c r="AVV23" s="1162">
        <v>0.59</v>
      </c>
      <c r="AVW23" s="1235">
        <v>0.58499999999999996</v>
      </c>
      <c r="AVX23" s="1235">
        <f t="shared" si="90"/>
        <v>0.56799999999999995</v>
      </c>
      <c r="AVY23" s="1235">
        <v>0.59099999999999997</v>
      </c>
      <c r="AVZ23" s="1235">
        <v>0.59</v>
      </c>
      <c r="AWA23" s="1235">
        <v>0.58299999999999996</v>
      </c>
      <c r="AWB23" s="1235">
        <v>0.57399999999999995</v>
      </c>
      <c r="AWC23" s="1235">
        <v>0.57199999999999995</v>
      </c>
      <c r="AWD23" s="1266">
        <v>0.57499999999999996</v>
      </c>
      <c r="AWE23" s="1235">
        <f t="shared" si="291"/>
        <v>0.56799999999999995</v>
      </c>
      <c r="AWF23" s="1235">
        <v>0.58099999999999996</v>
      </c>
      <c r="AWG23" s="1235">
        <v>0.58399999999999996</v>
      </c>
      <c r="AWH23" s="1235">
        <v>0.57399999999999995</v>
      </c>
      <c r="AWI23" s="1235"/>
      <c r="AWJ23" s="1235">
        <v>0.58299999999999996</v>
      </c>
      <c r="AWK23" s="1235">
        <v>0.72899999999999998</v>
      </c>
      <c r="AWL23" s="1266">
        <v>0.57399999999999995</v>
      </c>
      <c r="AWM23" s="1266">
        <f t="shared" si="92"/>
        <v>0.56799999999999995</v>
      </c>
      <c r="AWN23" s="1235">
        <v>0.61199999999999999</v>
      </c>
      <c r="AWO23" s="1235"/>
      <c r="AWP23" s="1235"/>
      <c r="AWQ23" s="1235">
        <v>0.61099999999999999</v>
      </c>
      <c r="AWR23" s="1235">
        <v>0.61799999999999999</v>
      </c>
      <c r="AWS23" s="1235">
        <v>0.57199999999999995</v>
      </c>
      <c r="AWT23" s="1235">
        <v>0.62</v>
      </c>
      <c r="AWU23" s="1235">
        <v>0.61299999999999999</v>
      </c>
      <c r="AWV23" s="1235">
        <v>0.57399999999999995</v>
      </c>
      <c r="AWW23" s="1235">
        <f t="shared" si="258"/>
        <v>0.56799999999999995</v>
      </c>
      <c r="AWX23" s="1235">
        <v>0.61</v>
      </c>
      <c r="AWY23" s="1235">
        <v>0.61199999999999999</v>
      </c>
      <c r="AWZ23" s="1235">
        <v>0.61599999999999999</v>
      </c>
      <c r="AXA23" s="1235">
        <v>0.61099999999999999</v>
      </c>
      <c r="AXB23" s="1235">
        <v>0.58399999999999996</v>
      </c>
      <c r="AXC23" s="1235">
        <v>0.58099999999999996</v>
      </c>
      <c r="AXD23" s="1235">
        <v>0.57999999999999996</v>
      </c>
      <c r="AXE23" s="1235">
        <v>0.58499999999999996</v>
      </c>
      <c r="AXF23" s="1237">
        <v>0.60799999999999998</v>
      </c>
      <c r="AXG23" s="1235">
        <f t="shared" si="93"/>
        <v>0.56799999999999995</v>
      </c>
      <c r="AXH23" s="1235">
        <v>0.59</v>
      </c>
      <c r="AXI23" s="1235"/>
      <c r="AXJ23" s="1235">
        <v>0.57899999999999996</v>
      </c>
      <c r="AXK23" s="1235">
        <v>0.58299999999999996</v>
      </c>
      <c r="AXL23" s="1235"/>
      <c r="AXM23" s="1235">
        <f t="shared" si="298"/>
        <v>0.56799999999999995</v>
      </c>
      <c r="AXN23" s="1235">
        <v>0.58199999999999996</v>
      </c>
      <c r="AXO23" s="1235">
        <v>0.58199999999999996</v>
      </c>
      <c r="AXP23" s="1235">
        <v>0.57899999999999996</v>
      </c>
      <c r="AXQ23" s="1235">
        <v>0.58099999999999996</v>
      </c>
      <c r="AXR23" s="1235">
        <v>0.58199999999999996</v>
      </c>
      <c r="AXS23" s="1235">
        <v>0.58199999999999996</v>
      </c>
      <c r="AXT23" s="1235"/>
      <c r="AXU23" s="1235">
        <v>0.58599999999999997</v>
      </c>
      <c r="AXV23" s="1235">
        <v>0.58099999999999996</v>
      </c>
      <c r="AXW23" s="1235"/>
      <c r="AXX23" s="1235">
        <v>0.58199999999999996</v>
      </c>
      <c r="AXY23" s="1235">
        <v>0.58299999999999996</v>
      </c>
      <c r="AXZ23" s="1235"/>
      <c r="AYA23" s="1235">
        <v>0.58199999999999996</v>
      </c>
      <c r="AYB23" s="1235"/>
      <c r="AYC23" s="1235">
        <v>0.59299999999999997</v>
      </c>
      <c r="AYD23" s="1235"/>
      <c r="AYE23" s="1235">
        <v>0.58699999999999997</v>
      </c>
      <c r="AYF23" s="1235">
        <v>0.59199999999999997</v>
      </c>
      <c r="AYG23" s="1235">
        <v>0.58299999999999996</v>
      </c>
      <c r="AYH23" s="1235">
        <v>0.58699999999999997</v>
      </c>
      <c r="AYI23" s="1235"/>
      <c r="AYJ23" s="1235">
        <v>0.58799999999999997</v>
      </c>
      <c r="AYK23" s="1235"/>
      <c r="AYL23" s="1235">
        <v>0.59399999999999997</v>
      </c>
      <c r="AYM23" s="1235"/>
      <c r="AYN23" s="1235">
        <v>0.60399999999999998</v>
      </c>
      <c r="AYO23" s="1235"/>
      <c r="AYP23" s="6">
        <f t="shared" si="95"/>
        <v>6.3380281690140913E-2</v>
      </c>
      <c r="AYQ23" s="1066">
        <v>0.53600000000000003</v>
      </c>
      <c r="AYR23" s="1066">
        <v>0.53100000000000003</v>
      </c>
      <c r="AYS23" s="1066">
        <v>0.53200000000000003</v>
      </c>
      <c r="AYT23" s="1066">
        <v>0.52900000000000003</v>
      </c>
      <c r="AYU23" s="1066">
        <v>0.52900000000000003</v>
      </c>
      <c r="AYV23" s="1066">
        <v>0.52700000000000002</v>
      </c>
      <c r="AYW23" s="1066">
        <v>0.53</v>
      </c>
      <c r="AYX23" s="1066">
        <v>0.52700000000000002</v>
      </c>
      <c r="AYY23" s="1066">
        <v>0.52800000000000002</v>
      </c>
      <c r="AYZ23" s="1066">
        <v>0.52800000000000002</v>
      </c>
      <c r="AZA23" s="1066"/>
      <c r="AZB23" s="1066">
        <v>0.53</v>
      </c>
      <c r="AZC23" s="1066">
        <v>0.52800000000000002</v>
      </c>
      <c r="AZD23" s="1066">
        <f t="shared" si="96"/>
        <v>0.52800000000000002</v>
      </c>
      <c r="AZE23" s="1066">
        <v>0.52800000000000002</v>
      </c>
      <c r="AZF23" s="1066">
        <v>0.54800000000000004</v>
      </c>
      <c r="AZG23" s="1066">
        <v>0.53300000000000003</v>
      </c>
      <c r="AZH23" s="1066">
        <v>0.54500000000000004</v>
      </c>
      <c r="AZI23" s="1066">
        <v>0.54400000000000004</v>
      </c>
      <c r="AZJ23" s="1066">
        <v>0.54</v>
      </c>
      <c r="AZK23" s="1066">
        <v>0.54500000000000004</v>
      </c>
      <c r="AZL23" s="1066">
        <v>0.54300000000000004</v>
      </c>
      <c r="AZM23" s="1066">
        <v>0.54300000000000004</v>
      </c>
      <c r="AZN23" s="1066">
        <v>0.54300000000000004</v>
      </c>
      <c r="AZO23" s="1066">
        <v>0.54</v>
      </c>
      <c r="AZP23" s="1066">
        <v>0.54100000000000004</v>
      </c>
      <c r="AZQ23" s="1066">
        <v>0.55100000000000005</v>
      </c>
      <c r="AZR23" s="1066">
        <v>0.53700000000000003</v>
      </c>
      <c r="AZS23" s="1060">
        <f t="shared" si="97"/>
        <v>0.52800000000000002</v>
      </c>
      <c r="AZT23" s="1066">
        <v>0.54600000000000004</v>
      </c>
      <c r="AZU23" s="1066">
        <v>0.54500000000000004</v>
      </c>
      <c r="AZV23" s="1066">
        <v>0.54800000000000004</v>
      </c>
      <c r="AZW23" s="1066">
        <v>0.54200000000000004</v>
      </c>
      <c r="AZX23" s="1066">
        <v>0.54100000000000004</v>
      </c>
      <c r="AZY23" s="1066">
        <v>0.55600000000000005</v>
      </c>
      <c r="AZZ23" s="1066">
        <v>0.53700000000000003</v>
      </c>
      <c r="BAA23" s="1066">
        <v>0.54600000000000004</v>
      </c>
      <c r="BAB23" s="1066">
        <v>0.54200000000000004</v>
      </c>
      <c r="BAC23" s="1066">
        <v>0.54200000000000004</v>
      </c>
      <c r="BAD23" s="1066">
        <v>0.52800000000000002</v>
      </c>
      <c r="BAE23" s="1066">
        <v>0.54200000000000004</v>
      </c>
      <c r="BAF23" s="102">
        <f t="shared" si="271"/>
        <v>0.52800000000000002</v>
      </c>
      <c r="BAG23" s="1066">
        <v>0.54600000000000004</v>
      </c>
      <c r="BAH23" s="1066">
        <v>0.54500000000000004</v>
      </c>
      <c r="BAI23" s="1066">
        <v>0.54600000000000004</v>
      </c>
      <c r="BAJ23" s="1066">
        <v>0.54700000000000004</v>
      </c>
      <c r="BAK23" s="1066">
        <v>0.54500000000000004</v>
      </c>
      <c r="BAL23" s="1066">
        <v>0.54300000000000004</v>
      </c>
      <c r="BAM23" s="102">
        <v>0.53800000000000003</v>
      </c>
      <c r="BAN23" s="102">
        <v>0.54100000000000004</v>
      </c>
      <c r="BAO23" s="102">
        <v>0.53700000000000003</v>
      </c>
      <c r="BAP23" s="102">
        <v>0.54</v>
      </c>
      <c r="BAQ23" s="102">
        <f t="shared" si="98"/>
        <v>0.52800000000000002</v>
      </c>
      <c r="BAR23" s="102">
        <v>0.54</v>
      </c>
      <c r="BAS23" s="102">
        <v>0.54</v>
      </c>
      <c r="BAT23" s="102">
        <v>0.54</v>
      </c>
      <c r="BAU23" s="102">
        <v>0.54</v>
      </c>
      <c r="BAV23" s="102">
        <v>0.53900000000000003</v>
      </c>
      <c r="BAW23" s="102">
        <v>0.54</v>
      </c>
      <c r="BAX23" s="102">
        <v>0.54</v>
      </c>
      <c r="BAY23" s="102"/>
      <c r="BAZ23" s="102">
        <v>0.53800000000000003</v>
      </c>
      <c r="BBA23" s="102"/>
      <c r="BBB23" s="102">
        <v>0.54</v>
      </c>
      <c r="BBC23" s="102">
        <f t="shared" si="99"/>
        <v>0.52800000000000002</v>
      </c>
      <c r="BBD23" s="102">
        <v>0.54</v>
      </c>
      <c r="BBE23" s="102"/>
      <c r="BBF23" s="102">
        <v>0.53900000000000003</v>
      </c>
      <c r="BBG23" s="102">
        <v>0.54</v>
      </c>
      <c r="BBH23" s="102"/>
      <c r="BBI23" s="102">
        <v>0.55200000000000005</v>
      </c>
      <c r="BBJ23" s="102">
        <v>0.54</v>
      </c>
      <c r="BBK23" s="102">
        <v>0.53900000000000003</v>
      </c>
      <c r="BBL23" s="102"/>
      <c r="BBM23" s="102">
        <v>0.54100000000000004</v>
      </c>
      <c r="BBN23" s="102">
        <f t="shared" si="100"/>
        <v>0.52800000000000002</v>
      </c>
      <c r="BBO23" s="102">
        <v>0.53900000000000003</v>
      </c>
      <c r="BBP23" s="102"/>
      <c r="BBQ23" s="102">
        <v>0.53700000000000003</v>
      </c>
      <c r="BBR23" s="102">
        <v>0.53800000000000003</v>
      </c>
      <c r="BBS23" s="102">
        <v>0.54</v>
      </c>
      <c r="BBT23" s="102">
        <v>0.53700000000000003</v>
      </c>
      <c r="BBU23" s="102">
        <v>0.53900000000000003</v>
      </c>
      <c r="BBV23" s="102">
        <v>0.53800000000000003</v>
      </c>
      <c r="BBW23" s="102">
        <v>0.54100000000000004</v>
      </c>
      <c r="BBX23" s="102">
        <f t="shared" si="101"/>
        <v>0.52800000000000002</v>
      </c>
      <c r="BBY23" s="102">
        <v>0.54</v>
      </c>
      <c r="BBZ23" s="102">
        <v>0.54100000000000004</v>
      </c>
      <c r="BCA23" s="102">
        <v>0.54</v>
      </c>
      <c r="BCB23" s="102">
        <v>0.54</v>
      </c>
      <c r="BCC23" s="102">
        <v>0.53900000000000003</v>
      </c>
      <c r="BCD23" s="102"/>
      <c r="BCE23" s="102">
        <v>0.53700000000000003</v>
      </c>
      <c r="BCF23" s="102">
        <v>0.54100000000000004</v>
      </c>
      <c r="BCG23" s="102">
        <v>0.53800000000000003</v>
      </c>
      <c r="BCH23" s="102">
        <v>0.53900000000000003</v>
      </c>
      <c r="BCI23" s="102">
        <v>0.54100000000000004</v>
      </c>
      <c r="BCJ23" s="102">
        <v>0.54</v>
      </c>
      <c r="BCK23" s="102">
        <f t="shared" si="286"/>
        <v>0.52800000000000002</v>
      </c>
      <c r="BCL23" s="102">
        <v>0.54</v>
      </c>
      <c r="BCM23" s="102">
        <v>0.54</v>
      </c>
      <c r="BCN23" s="102"/>
      <c r="BCO23" s="102">
        <v>0.53900000000000003</v>
      </c>
      <c r="BCP23" s="102">
        <v>0.53900000000000003</v>
      </c>
      <c r="BCQ23" s="102">
        <v>0.54600000000000004</v>
      </c>
      <c r="BCR23" s="102"/>
      <c r="BCS23" s="102">
        <v>0.54100000000000004</v>
      </c>
      <c r="BCT23" s="102">
        <v>0.54100000000000004</v>
      </c>
      <c r="BCU23" s="102">
        <v>0.54300000000000004</v>
      </c>
      <c r="BCV23" s="102">
        <v>0.54100000000000004</v>
      </c>
      <c r="BCW23" s="102">
        <v>0.54400000000000004</v>
      </c>
      <c r="BCX23" s="102">
        <v>0.54</v>
      </c>
      <c r="BCY23" s="102">
        <f t="shared" si="287"/>
        <v>0.52800000000000002</v>
      </c>
      <c r="BCZ23" s="102">
        <v>0.54</v>
      </c>
      <c r="BDA23" s="102">
        <v>0.54500000000000004</v>
      </c>
      <c r="BDB23" s="102"/>
      <c r="BDC23" s="102">
        <v>0.54400000000000004</v>
      </c>
      <c r="BDD23" s="102">
        <v>0.54200000000000004</v>
      </c>
      <c r="BDE23" s="102">
        <v>0.53800000000000003</v>
      </c>
      <c r="BDF23" s="102">
        <v>0.54</v>
      </c>
      <c r="BDG23" s="102">
        <v>0.54100000000000004</v>
      </c>
      <c r="BDH23" s="102">
        <v>0.54200000000000004</v>
      </c>
      <c r="BDI23" s="102">
        <v>0.54500000000000004</v>
      </c>
      <c r="BDJ23" s="102">
        <v>0.54</v>
      </c>
      <c r="BDK23" s="102">
        <f t="shared" si="104"/>
        <v>0.52800000000000002</v>
      </c>
      <c r="BDL23" s="102"/>
      <c r="BDM23" s="102">
        <v>0.54</v>
      </c>
      <c r="BDN23" s="102">
        <v>0.54400000000000004</v>
      </c>
      <c r="BDO23" s="102">
        <v>0.54200000000000004</v>
      </c>
      <c r="BDP23" s="102">
        <v>0.54200000000000004</v>
      </c>
      <c r="BDQ23" s="102">
        <v>0.54200000000000004</v>
      </c>
      <c r="BDR23" s="102">
        <v>0.54600000000000004</v>
      </c>
      <c r="BDS23" s="102">
        <v>0.53900000000000003</v>
      </c>
      <c r="BDT23" s="102">
        <v>0.53900000000000003</v>
      </c>
      <c r="BDU23" s="102"/>
      <c r="BDV23" s="102">
        <v>0.54400000000000004</v>
      </c>
      <c r="BDW23" s="102">
        <f t="shared" si="105"/>
        <v>0.52800000000000002</v>
      </c>
      <c r="BDX23" s="102">
        <v>0.53900000000000003</v>
      </c>
      <c r="BDY23" s="102">
        <v>0.54300000000000004</v>
      </c>
      <c r="BDZ23" s="102">
        <v>0.54</v>
      </c>
      <c r="BEA23" s="102">
        <v>0.54200000000000004</v>
      </c>
      <c r="BEB23" s="102"/>
      <c r="BEC23" s="102">
        <v>0.54700000000000004</v>
      </c>
      <c r="BED23" s="102">
        <v>0.54300000000000004</v>
      </c>
      <c r="BEE23" s="102">
        <v>0.54</v>
      </c>
      <c r="BEF23" s="102">
        <v>0.53900000000000003</v>
      </c>
      <c r="BEG23" s="102">
        <v>0.54400000000000004</v>
      </c>
      <c r="BEH23" s="102">
        <v>0.54200000000000004</v>
      </c>
      <c r="BEI23" s="102">
        <v>0.53800000000000003</v>
      </c>
      <c r="BEJ23" s="102">
        <v>0.53800000000000003</v>
      </c>
      <c r="BEK23" s="102">
        <f t="shared" si="106"/>
        <v>0.52800000000000002</v>
      </c>
      <c r="BEL23" s="102">
        <v>0.54</v>
      </c>
      <c r="BEM23" s="102">
        <v>0.54200000000000004</v>
      </c>
      <c r="BEN23" s="102">
        <v>0.54700000000000004</v>
      </c>
      <c r="BEO23" s="102">
        <v>0.54500000000000004</v>
      </c>
      <c r="BEP23" s="102">
        <v>0.54300000000000004</v>
      </c>
      <c r="BEQ23" s="102">
        <v>0.55000000000000004</v>
      </c>
      <c r="BER23" s="102"/>
      <c r="BES23" s="102">
        <v>0.54600000000000004</v>
      </c>
      <c r="BET23" s="102">
        <v>0.54700000000000004</v>
      </c>
      <c r="BEU23" s="102">
        <v>0.55000000000000004</v>
      </c>
      <c r="BEV23" s="102">
        <v>0.54500000000000004</v>
      </c>
      <c r="BEW23" s="102">
        <v>0.54600000000000004</v>
      </c>
      <c r="BEX23" s="102">
        <f t="shared" si="107"/>
        <v>0.52800000000000002</v>
      </c>
      <c r="BEY23" s="102">
        <v>0.55000000000000004</v>
      </c>
      <c r="BEZ23" s="102">
        <v>0.54800000000000004</v>
      </c>
      <c r="BFA23" s="102">
        <v>0.54600000000000004</v>
      </c>
      <c r="BFB23" s="102">
        <v>0.54700000000000004</v>
      </c>
      <c r="BFC23" s="102">
        <v>0.54500000000000004</v>
      </c>
      <c r="BFD23" s="102">
        <v>0.54500000000000004</v>
      </c>
      <c r="BFE23" s="102">
        <v>0.56000000000000005</v>
      </c>
      <c r="BFF23" s="102">
        <v>0.54700000000000004</v>
      </c>
      <c r="BFG23" s="102">
        <v>0.54700000000000004</v>
      </c>
      <c r="BFH23" s="102">
        <v>0.55200000000000005</v>
      </c>
      <c r="BFI23" s="102">
        <v>0.55000000000000004</v>
      </c>
      <c r="BFJ23" s="102">
        <v>0.55100000000000005</v>
      </c>
      <c r="BFK23" s="102"/>
      <c r="BFL23" s="102">
        <v>0.54900000000000004</v>
      </c>
      <c r="BFM23" s="102">
        <v>0.54500000000000004</v>
      </c>
      <c r="BFN23" s="102">
        <v>0.54800000000000004</v>
      </c>
      <c r="BFO23" s="102">
        <v>0.54800000000000004</v>
      </c>
      <c r="BFP23" s="102">
        <v>0.55000000000000004</v>
      </c>
      <c r="BFQ23" s="102">
        <v>0.54800000000000004</v>
      </c>
      <c r="BFR23" s="102"/>
      <c r="BFS23" s="102">
        <v>0.54800000000000004</v>
      </c>
      <c r="BFT23" s="102">
        <v>0.54900000000000004</v>
      </c>
      <c r="BFU23" s="102">
        <v>0.55000000000000004</v>
      </c>
      <c r="BFV23" s="102">
        <v>0.54800000000000004</v>
      </c>
      <c r="BFW23" s="102">
        <v>0.54700000000000004</v>
      </c>
      <c r="BFX23" s="102">
        <v>0.54800000000000004</v>
      </c>
      <c r="BFY23" s="102">
        <f t="shared" si="108"/>
        <v>0.52800000000000002</v>
      </c>
      <c r="BFZ23" s="102">
        <v>0.54600000000000004</v>
      </c>
      <c r="BGA23" s="102">
        <v>0.54800000000000004</v>
      </c>
      <c r="BGB23" s="102">
        <v>0.54500000000000004</v>
      </c>
      <c r="BGC23" s="102">
        <v>0.55100000000000005</v>
      </c>
      <c r="BGD23" s="102">
        <v>0.55100000000000005</v>
      </c>
      <c r="BGE23" s="102">
        <f t="shared" si="109"/>
        <v>0.52800000000000002</v>
      </c>
      <c r="BGF23" s="47">
        <v>0.57499999999999996</v>
      </c>
      <c r="BGG23" s="47"/>
      <c r="BGH23" s="47">
        <v>0.58199999999999996</v>
      </c>
      <c r="BGI23" s="47">
        <v>0.58099999999999996</v>
      </c>
      <c r="BGJ23" s="47">
        <v>0.58799999999999997</v>
      </c>
      <c r="BGK23" s="47">
        <v>0.57899999999999996</v>
      </c>
      <c r="BGL23" s="47">
        <v>0.58099999999999996</v>
      </c>
      <c r="BGM23" s="47"/>
      <c r="BGN23" s="47">
        <v>0.57899999999999996</v>
      </c>
      <c r="BGO23" s="47"/>
      <c r="BGP23" s="47">
        <v>0.57799999999999996</v>
      </c>
      <c r="BGQ23" s="47">
        <v>0.57699999999999996</v>
      </c>
      <c r="BGR23" s="47">
        <v>0.58099999999999996</v>
      </c>
      <c r="BGS23" s="47">
        <v>0.58199999999999996</v>
      </c>
      <c r="BGT23" s="47">
        <v>0.57399999999999995</v>
      </c>
      <c r="BGU23" s="102">
        <f t="shared" si="110"/>
        <v>0.52800000000000002</v>
      </c>
      <c r="BGV23" s="102">
        <v>0.58299999999999996</v>
      </c>
      <c r="BGW23" s="47"/>
      <c r="BGX23" s="47">
        <v>0.58599999999999997</v>
      </c>
      <c r="BGY23" s="47">
        <v>0.58499999999999996</v>
      </c>
      <c r="BGZ23" s="47">
        <v>0.58499999999999996</v>
      </c>
      <c r="BHA23" s="47">
        <v>0.58599999999999997</v>
      </c>
      <c r="BHB23" s="47">
        <v>0.57599999999999996</v>
      </c>
      <c r="BHC23" s="51">
        <v>0.55900000000000005</v>
      </c>
      <c r="BHD23" s="47">
        <f t="shared" si="111"/>
        <v>0.52800000000000002</v>
      </c>
      <c r="BHE23" s="47">
        <v>0.56100000000000005</v>
      </c>
      <c r="BHF23" s="51">
        <v>0.56100000000000005</v>
      </c>
      <c r="BHG23" s="51"/>
      <c r="BHH23" s="51">
        <v>0.56399999999999995</v>
      </c>
      <c r="BHI23" s="51">
        <v>0.56000000000000005</v>
      </c>
      <c r="BHJ23" s="47">
        <v>0.55800000000000005</v>
      </c>
      <c r="BHK23" s="51">
        <v>0.56399999999999995</v>
      </c>
      <c r="BHL23" s="47">
        <f t="shared" si="112"/>
        <v>0.52800000000000002</v>
      </c>
      <c r="BHM23" s="47">
        <v>0.55700000000000005</v>
      </c>
      <c r="BHN23" s="47">
        <v>0.56000000000000005</v>
      </c>
      <c r="BHO23" s="47">
        <v>0.55500000000000005</v>
      </c>
      <c r="BHP23" s="47">
        <v>0.55500000000000005</v>
      </c>
      <c r="BHQ23" s="47"/>
      <c r="BHR23" s="47">
        <v>0.55600000000000005</v>
      </c>
      <c r="BHS23" s="68">
        <v>0.56100000000000005</v>
      </c>
      <c r="BHT23" s="47">
        <f t="shared" si="113"/>
        <v>0.52800000000000002</v>
      </c>
      <c r="BHU23" s="47">
        <v>0.55300000000000005</v>
      </c>
      <c r="BHV23" s="47">
        <v>0.56000000000000005</v>
      </c>
      <c r="BHW23" s="47">
        <v>0.56399999999999995</v>
      </c>
      <c r="BHX23" s="47">
        <v>0.56200000000000006</v>
      </c>
      <c r="BHY23" s="47">
        <v>0.56699999999999995</v>
      </c>
      <c r="BHZ23" s="47">
        <v>0.56000000000000005</v>
      </c>
      <c r="BIA23" s="47">
        <v>0.56399999999999995</v>
      </c>
      <c r="BIB23" s="47">
        <v>0.56100000000000005</v>
      </c>
      <c r="BIC23" s="1235">
        <v>0.55800000000000005</v>
      </c>
      <c r="BID23" s="1181">
        <v>0.54400000000000004</v>
      </c>
      <c r="BIE23" s="47">
        <v>0.56100000000000005</v>
      </c>
      <c r="BIF23" s="1162">
        <v>0.56699999999999995</v>
      </c>
      <c r="BIG23" s="1162">
        <v>0.56399999999999995</v>
      </c>
      <c r="BIH23" s="1235">
        <v>0.56699999999999995</v>
      </c>
      <c r="BII23" s="1235">
        <f t="shared" si="114"/>
        <v>0.54400000000000004</v>
      </c>
      <c r="BIJ23" s="1235">
        <v>0.56100000000000005</v>
      </c>
      <c r="BIK23" s="1235">
        <v>0.56999999999999995</v>
      </c>
      <c r="BIL23" s="1235">
        <v>0.56699999999999995</v>
      </c>
      <c r="BIM23" s="1235">
        <v>0.55400000000000005</v>
      </c>
      <c r="BIN23" s="1235">
        <v>0.54500000000000004</v>
      </c>
      <c r="BIO23" s="1266">
        <v>0.54900000000000004</v>
      </c>
      <c r="BIP23" s="1235">
        <f t="shared" si="292"/>
        <v>0.54400000000000004</v>
      </c>
      <c r="BIQ23" s="1235">
        <v>0.55300000000000005</v>
      </c>
      <c r="BIR23" s="1235">
        <v>0.54700000000000004</v>
      </c>
      <c r="BIS23" s="1235">
        <v>0.56299999999999994</v>
      </c>
      <c r="BIT23" s="1235">
        <v>0.55500000000000005</v>
      </c>
      <c r="BIU23" s="1235"/>
      <c r="BIV23" s="1284">
        <v>0.65300000000000002</v>
      </c>
      <c r="BIW23" s="1266">
        <v>0.55200000000000005</v>
      </c>
      <c r="BIX23" s="1266">
        <f t="shared" si="116"/>
        <v>0.54400000000000004</v>
      </c>
      <c r="BIY23" s="1235">
        <v>0.52100000000000002</v>
      </c>
      <c r="BIZ23" s="1235"/>
      <c r="BJA23" s="1235"/>
      <c r="BJB23" s="1235">
        <v>0.53100000000000003</v>
      </c>
      <c r="BJC23" s="1235">
        <v>0.54500000000000004</v>
      </c>
      <c r="BJD23" s="1235">
        <v>0.55100000000000005</v>
      </c>
      <c r="BJE23" s="1235">
        <v>0.54500000000000004</v>
      </c>
      <c r="BJF23" s="1235">
        <v>0.55200000000000005</v>
      </c>
      <c r="BJG23" s="1235">
        <v>0.55900000000000005</v>
      </c>
      <c r="BJH23" s="1235">
        <f t="shared" si="259"/>
        <v>0.54400000000000004</v>
      </c>
      <c r="BJI23" s="1235">
        <v>0.54700000000000004</v>
      </c>
      <c r="BJJ23" s="1235">
        <v>0.54900000000000004</v>
      </c>
      <c r="BJK23" s="1235">
        <v>0.54</v>
      </c>
      <c r="BJL23" s="1235">
        <v>0.54400000000000004</v>
      </c>
      <c r="BJM23" s="1235">
        <v>0.51700000000000002</v>
      </c>
      <c r="BJN23" s="1235">
        <v>0.55200000000000005</v>
      </c>
      <c r="BJO23" s="1235">
        <v>0.51100000000000001</v>
      </c>
      <c r="BJP23" s="1235">
        <v>0.51900000000000002</v>
      </c>
      <c r="BJQ23" s="1237">
        <v>0.55100000000000005</v>
      </c>
      <c r="BJR23" s="1235">
        <f t="shared" si="117"/>
        <v>0.54400000000000004</v>
      </c>
      <c r="BJS23" s="1235">
        <v>0.52</v>
      </c>
      <c r="BJT23" s="1235"/>
      <c r="BJU23" s="1235">
        <v>0.56000000000000005</v>
      </c>
      <c r="BJV23" s="1235">
        <v>0.51100000000000001</v>
      </c>
      <c r="BJW23" s="1235"/>
      <c r="BJX23" s="1235">
        <f t="shared" si="299"/>
        <v>0.51100000000000001</v>
      </c>
      <c r="BJY23" s="1235">
        <v>0.52400000000000002</v>
      </c>
      <c r="BJZ23" s="1235">
        <v>0.52100000000000002</v>
      </c>
      <c r="BKA23" s="1235">
        <v>0.50800000000000001</v>
      </c>
      <c r="BKB23" s="1235">
        <v>0.51700000000000002</v>
      </c>
      <c r="BKC23" s="1235">
        <v>0.52100000000000002</v>
      </c>
      <c r="BKD23" s="1235">
        <v>0.52200000000000002</v>
      </c>
      <c r="BKE23" s="1235"/>
      <c r="BKF23" s="1235">
        <v>0.52200000000000002</v>
      </c>
      <c r="BKG23" s="1235">
        <v>0.52100000000000002</v>
      </c>
      <c r="BKH23" s="1235"/>
      <c r="BKI23" s="1235">
        <v>0.52200000000000002</v>
      </c>
      <c r="BKJ23" s="1235">
        <v>0.52300000000000002</v>
      </c>
      <c r="BKK23" s="1235"/>
      <c r="BKL23" s="1235">
        <v>0.52100000000000002</v>
      </c>
      <c r="BKM23" s="1235"/>
      <c r="BKN23" s="1235">
        <v>0.51400000000000001</v>
      </c>
      <c r="BKO23" s="1235"/>
      <c r="BKP23" s="1235">
        <v>0.51500000000000001</v>
      </c>
      <c r="BKQ23" s="1235">
        <v>0.52100000000000002</v>
      </c>
      <c r="BKR23" s="1235">
        <v>0.51900000000000002</v>
      </c>
      <c r="BKS23" s="1235">
        <v>0.52400000000000002</v>
      </c>
      <c r="BKT23" s="1235"/>
      <c r="BKU23" s="1235">
        <v>0.52200000000000002</v>
      </c>
      <c r="BKV23" s="1235"/>
      <c r="BKW23" s="1235">
        <v>0.52400000000000002</v>
      </c>
      <c r="BKX23" s="1235"/>
      <c r="BKY23" s="1235">
        <v>0.53800000000000003</v>
      </c>
      <c r="BKZ23" s="1235"/>
      <c r="BLA23" s="6">
        <f t="shared" si="119"/>
        <v>5.2837573385518637E-2</v>
      </c>
      <c r="BLB23" s="1067">
        <v>0.43</v>
      </c>
      <c r="BLC23" s="1067">
        <v>0.44500000000000001</v>
      </c>
      <c r="BLD23" s="1067">
        <v>0.43</v>
      </c>
      <c r="BLE23" s="1067">
        <v>0.432</v>
      </c>
      <c r="BLF23" s="1067">
        <v>0.43</v>
      </c>
      <c r="BLG23" s="1067">
        <v>0.43099999999999999</v>
      </c>
      <c r="BLH23" s="1067">
        <v>0.432</v>
      </c>
      <c r="BLI23" s="1067">
        <v>0.432</v>
      </c>
      <c r="BLJ23" s="1067">
        <v>0.42899999999999999</v>
      </c>
      <c r="BLK23" s="1067">
        <v>0.42899999999999999</v>
      </c>
      <c r="BLL23" s="1067">
        <f t="shared" si="120"/>
        <v>0.42899999999999999</v>
      </c>
      <c r="BLM23" s="1067">
        <v>0.432</v>
      </c>
      <c r="BLN23" s="1067">
        <v>0.44400000000000001</v>
      </c>
      <c r="BLO23" s="1067"/>
      <c r="BLP23" s="1067">
        <v>0.436</v>
      </c>
      <c r="BLQ23" s="1067">
        <v>0.435</v>
      </c>
      <c r="BLR23" s="1067">
        <v>0.434</v>
      </c>
      <c r="BLS23" s="1067">
        <v>0.432</v>
      </c>
      <c r="BLT23" s="1067">
        <v>0.437</v>
      </c>
      <c r="BLU23" s="1067">
        <v>0.434</v>
      </c>
      <c r="BLV23" s="1067">
        <v>0.44</v>
      </c>
      <c r="BLW23" s="1067">
        <v>0.434</v>
      </c>
      <c r="BLX23" s="1067">
        <v>0.439</v>
      </c>
      <c r="BLY23" s="1067">
        <v>0.438</v>
      </c>
      <c r="BLZ23" s="1067"/>
      <c r="BMA23" s="1067">
        <v>0.432</v>
      </c>
      <c r="BMB23" s="1060">
        <f t="shared" si="121"/>
        <v>0.42899999999999999</v>
      </c>
      <c r="BMC23" s="1067">
        <v>0.438</v>
      </c>
      <c r="BMD23" s="1067">
        <v>0.438</v>
      </c>
      <c r="BME23" s="1067">
        <v>0.436</v>
      </c>
      <c r="BMF23" s="1067">
        <v>0.434</v>
      </c>
      <c r="BMG23" s="1067">
        <v>0.433</v>
      </c>
      <c r="BMH23" s="1067"/>
      <c r="BMI23" s="1067">
        <v>0.433</v>
      </c>
      <c r="BMJ23" s="1067">
        <v>0.437</v>
      </c>
      <c r="BMK23" s="1067">
        <v>0.434</v>
      </c>
      <c r="BML23" s="1067">
        <v>0.439</v>
      </c>
      <c r="BMM23" s="1067">
        <v>0.44</v>
      </c>
      <c r="BMN23" s="1067">
        <v>0.42899999999999999</v>
      </c>
      <c r="BMO23" s="1067">
        <v>0.44</v>
      </c>
      <c r="BMP23" s="102">
        <f t="shared" si="272"/>
        <v>0.42899999999999999</v>
      </c>
      <c r="BMQ23" s="1061">
        <v>0.44500000000000001</v>
      </c>
      <c r="BMR23" s="1067">
        <v>0.44</v>
      </c>
      <c r="BMS23" s="1067">
        <v>0.44</v>
      </c>
      <c r="BMT23" s="1067">
        <v>0.438</v>
      </c>
      <c r="BMU23" s="1067">
        <v>0.443</v>
      </c>
      <c r="BMV23" s="1067">
        <v>0.44400000000000001</v>
      </c>
      <c r="BMW23" s="102">
        <v>0.436</v>
      </c>
      <c r="BMX23" s="102">
        <v>0.441</v>
      </c>
      <c r="BMY23" s="102">
        <v>0.436</v>
      </c>
      <c r="BMZ23" s="102">
        <v>0.43</v>
      </c>
      <c r="BNA23" s="102">
        <f t="shared" si="122"/>
        <v>0.42899999999999999</v>
      </c>
      <c r="BNB23" s="102">
        <v>0.434</v>
      </c>
      <c r="BNC23" s="102">
        <v>0.436</v>
      </c>
      <c r="BND23" s="102">
        <v>0.436</v>
      </c>
      <c r="BNE23" s="102">
        <v>0.433</v>
      </c>
      <c r="BNF23" s="102"/>
      <c r="BNG23" s="102">
        <v>0.433</v>
      </c>
      <c r="BNH23" s="102">
        <v>0.434</v>
      </c>
      <c r="BNI23" s="102">
        <v>0.433</v>
      </c>
      <c r="BNJ23" s="102">
        <v>0.433</v>
      </c>
      <c r="BNK23" s="102"/>
      <c r="BNL23" s="102">
        <v>0.43</v>
      </c>
      <c r="BNM23" s="102">
        <f t="shared" si="123"/>
        <v>0.42899999999999999</v>
      </c>
      <c r="BNN23" s="102">
        <v>0.433</v>
      </c>
      <c r="BNO23" s="102">
        <v>0.434</v>
      </c>
      <c r="BNP23" s="102"/>
      <c r="BNQ23" s="102">
        <v>0.434</v>
      </c>
      <c r="BNR23" s="102">
        <v>0.435</v>
      </c>
      <c r="BNS23" s="102">
        <v>0.439</v>
      </c>
      <c r="BNT23" s="102">
        <v>0.434</v>
      </c>
      <c r="BNU23" s="102"/>
      <c r="BNV23" s="102">
        <v>0.436</v>
      </c>
      <c r="BNW23" s="102">
        <v>0.44</v>
      </c>
      <c r="BNX23" s="102">
        <f t="shared" si="124"/>
        <v>0.42899999999999999</v>
      </c>
      <c r="BNY23" s="102">
        <v>0.435</v>
      </c>
      <c r="BNZ23" s="102">
        <v>0.437</v>
      </c>
      <c r="BOA23" s="102"/>
      <c r="BOB23" s="102">
        <v>0.46100000000000002</v>
      </c>
      <c r="BOC23" s="102">
        <v>0.45800000000000002</v>
      </c>
      <c r="BOD23" s="102">
        <v>0.45900000000000002</v>
      </c>
      <c r="BOE23" s="102">
        <v>0.45800000000000002</v>
      </c>
      <c r="BOF23" s="102"/>
      <c r="BOG23" s="102">
        <v>0.45900000000000002</v>
      </c>
      <c r="BOH23" s="102">
        <v>0.434</v>
      </c>
      <c r="BOI23" s="102">
        <f t="shared" si="125"/>
        <v>0.42899999999999999</v>
      </c>
      <c r="BOJ23" s="102">
        <v>0.45800000000000002</v>
      </c>
      <c r="BOK23" s="102">
        <v>0.45900000000000002</v>
      </c>
      <c r="BOL23" s="102">
        <v>0.45900000000000002</v>
      </c>
      <c r="BOM23" s="102">
        <v>0.45900000000000002</v>
      </c>
      <c r="BON23" s="102">
        <v>0.45800000000000002</v>
      </c>
      <c r="BOO23" s="102">
        <v>0.45900000000000002</v>
      </c>
      <c r="BOP23" s="102">
        <v>0.46</v>
      </c>
      <c r="BOQ23" s="102"/>
      <c r="BOR23" s="102">
        <v>0.46100000000000002</v>
      </c>
      <c r="BOS23" s="102">
        <v>0.45900000000000002</v>
      </c>
      <c r="BOT23" s="102">
        <v>0.45900000000000002</v>
      </c>
      <c r="BOU23" s="102">
        <v>0.46200000000000002</v>
      </c>
      <c r="BOV23" s="102">
        <f t="shared" si="288"/>
        <v>0.42899999999999999</v>
      </c>
      <c r="BOW23" s="102">
        <v>0.45900000000000002</v>
      </c>
      <c r="BOX23" s="102">
        <v>0.45900000000000002</v>
      </c>
      <c r="BOY23" s="102">
        <v>0.45900000000000002</v>
      </c>
      <c r="BOZ23" s="102">
        <v>0.46</v>
      </c>
      <c r="BPA23" s="102">
        <v>0.46200000000000002</v>
      </c>
      <c r="BPB23" s="102"/>
      <c r="BPC23" s="102">
        <v>0.46200000000000002</v>
      </c>
      <c r="BPD23" s="102">
        <v>0.46100000000000002</v>
      </c>
      <c r="BPE23" s="102">
        <v>0.45900000000000002</v>
      </c>
      <c r="BPF23" s="102">
        <v>0.46100000000000002</v>
      </c>
      <c r="BPG23" s="102">
        <v>0.46</v>
      </c>
      <c r="BPH23" s="102">
        <v>0.46</v>
      </c>
      <c r="BPI23" s="102">
        <f t="shared" si="289"/>
        <v>0.42899999999999999</v>
      </c>
      <c r="BPJ23" s="102">
        <v>0.45900000000000002</v>
      </c>
      <c r="BPK23" s="102">
        <v>0.46</v>
      </c>
      <c r="BPL23" s="102">
        <v>0.46</v>
      </c>
      <c r="BPM23" s="102">
        <v>0.45800000000000002</v>
      </c>
      <c r="BPN23" s="102">
        <v>0.46200000000000002</v>
      </c>
      <c r="BPO23" s="102">
        <v>0.46400000000000002</v>
      </c>
      <c r="BPP23" s="102">
        <v>0.45900000000000002</v>
      </c>
      <c r="BPQ23" s="102">
        <v>0.46300000000000002</v>
      </c>
      <c r="BPR23" s="102">
        <v>0.46200000000000002</v>
      </c>
      <c r="BPS23" s="102">
        <v>0.46</v>
      </c>
      <c r="BPT23" s="102">
        <f t="shared" si="128"/>
        <v>0.42899999999999999</v>
      </c>
      <c r="BPU23" s="102">
        <v>0.46</v>
      </c>
      <c r="BPV23" s="102">
        <v>0.46</v>
      </c>
      <c r="BPW23" s="102">
        <v>0.45800000000000002</v>
      </c>
      <c r="BPX23" s="102">
        <v>0.45800000000000002</v>
      </c>
      <c r="BPY23" s="102"/>
      <c r="BPZ23" s="102">
        <v>0.45800000000000002</v>
      </c>
      <c r="BQA23" s="102">
        <v>0.46200000000000002</v>
      </c>
      <c r="BQB23" s="102">
        <v>0.46</v>
      </c>
      <c r="BQC23" s="102">
        <v>0.45900000000000002</v>
      </c>
      <c r="BQD23" s="102">
        <v>0.45900000000000002</v>
      </c>
      <c r="BQE23" s="102">
        <f t="shared" si="129"/>
        <v>0.42899999999999999</v>
      </c>
      <c r="BQF23" s="102">
        <v>0.46</v>
      </c>
      <c r="BQG23" s="102">
        <v>0.46300000000000002</v>
      </c>
      <c r="BQH23" s="102">
        <v>0.46200000000000002</v>
      </c>
      <c r="BQI23" s="102">
        <v>0.46300000000000002</v>
      </c>
      <c r="BQJ23" s="102">
        <v>0.46</v>
      </c>
      <c r="BQK23" s="102">
        <v>0.45900000000000002</v>
      </c>
      <c r="BQL23" s="102">
        <v>0.46300000000000002</v>
      </c>
      <c r="BQM23" s="102">
        <v>0.46200000000000002</v>
      </c>
      <c r="BQN23" s="102">
        <v>0.46200000000000002</v>
      </c>
      <c r="BQO23" s="102">
        <v>0.46400000000000002</v>
      </c>
      <c r="BQP23" s="102">
        <v>0.45800000000000002</v>
      </c>
      <c r="BQQ23" s="1061">
        <v>0.45900000000000002</v>
      </c>
      <c r="BQR23" s="102">
        <f t="shared" si="130"/>
        <v>0.42899999999999999</v>
      </c>
      <c r="BQS23" s="102">
        <v>0.46</v>
      </c>
      <c r="BQT23" s="102"/>
      <c r="BQU23" s="102">
        <v>0.45700000000000002</v>
      </c>
      <c r="BQV23" s="102">
        <v>0.45800000000000002</v>
      </c>
      <c r="BQW23" s="102">
        <v>0.46</v>
      </c>
      <c r="BQX23" s="102">
        <v>0.45900000000000002</v>
      </c>
      <c r="BQY23" s="102">
        <v>0.46</v>
      </c>
      <c r="BQZ23" s="102">
        <v>0.46</v>
      </c>
      <c r="BRA23" s="102">
        <v>0.46</v>
      </c>
      <c r="BRB23" s="102">
        <v>0.46</v>
      </c>
      <c r="BRC23" s="102">
        <v>0.46500000000000002</v>
      </c>
      <c r="BRD23" s="102">
        <v>0.46400000000000002</v>
      </c>
      <c r="BRE23" s="102">
        <f t="shared" si="131"/>
        <v>0.42899999999999999</v>
      </c>
      <c r="BRF23" s="102">
        <v>0.46100000000000002</v>
      </c>
      <c r="BRG23" s="102">
        <v>0.46</v>
      </c>
      <c r="BRH23" s="102">
        <v>0.46500000000000002</v>
      </c>
      <c r="BRI23" s="102">
        <v>0.46</v>
      </c>
      <c r="BRJ23" s="102">
        <v>0.45900000000000002</v>
      </c>
      <c r="BRK23" s="102">
        <v>0.46200000000000002</v>
      </c>
      <c r="BRL23" s="102">
        <v>0.46</v>
      </c>
      <c r="BRM23" s="102">
        <v>0.46300000000000002</v>
      </c>
      <c r="BRN23" s="102">
        <v>0.46500000000000002</v>
      </c>
      <c r="BRO23" s="102">
        <v>0.46500000000000002</v>
      </c>
      <c r="BRP23" s="102">
        <v>0.46400000000000002</v>
      </c>
      <c r="BRQ23" s="102">
        <v>0.46200000000000002</v>
      </c>
      <c r="BRR23" s="102"/>
      <c r="BRS23" s="102">
        <v>0.46300000000000002</v>
      </c>
      <c r="BRT23" s="102">
        <v>0.46300000000000002</v>
      </c>
      <c r="BRU23" s="102">
        <v>0.46200000000000002</v>
      </c>
      <c r="BRV23" s="102">
        <v>0.46400000000000002</v>
      </c>
      <c r="BRW23" s="102">
        <v>0.46100000000000002</v>
      </c>
      <c r="BRX23" s="102"/>
      <c r="BRY23" s="102">
        <v>0.46500000000000002</v>
      </c>
      <c r="BRZ23" s="102">
        <v>0.46100000000000002</v>
      </c>
      <c r="BSA23" s="102">
        <v>0.46200000000000002</v>
      </c>
      <c r="BSB23" s="102">
        <v>0.46400000000000002</v>
      </c>
      <c r="BSC23" s="102">
        <v>0.46</v>
      </c>
      <c r="BSD23" s="102">
        <v>0.46500000000000002</v>
      </c>
      <c r="BSE23" s="102"/>
      <c r="BSF23" s="102">
        <v>0.46200000000000002</v>
      </c>
      <c r="BSG23" s="102">
        <f t="shared" si="132"/>
        <v>0.42899999999999999</v>
      </c>
      <c r="BSH23" s="102">
        <v>0.46300000000000002</v>
      </c>
      <c r="BSI23" s="102">
        <v>0.46200000000000002</v>
      </c>
      <c r="BSJ23" s="102">
        <v>0.46500000000000002</v>
      </c>
      <c r="BSK23" s="102">
        <v>0.46500000000000002</v>
      </c>
      <c r="BSL23" s="102">
        <v>0.46200000000000002</v>
      </c>
      <c r="BSM23" s="102">
        <f t="shared" si="133"/>
        <v>0.42899999999999999</v>
      </c>
      <c r="BSN23" s="47">
        <v>0.48499999999999999</v>
      </c>
      <c r="BSO23" s="47"/>
      <c r="BSP23" s="47">
        <v>0.48399999999999999</v>
      </c>
      <c r="BSQ23" s="47">
        <v>0.49199999999999999</v>
      </c>
      <c r="BSR23" s="47">
        <v>0.49399999999999999</v>
      </c>
      <c r="BSS23" s="47">
        <v>0.48799999999999999</v>
      </c>
      <c r="BST23" s="47">
        <v>0.48599999999999999</v>
      </c>
      <c r="BSU23" s="47"/>
      <c r="BSV23" s="47">
        <v>0.48599999999999999</v>
      </c>
      <c r="BSW23" s="47"/>
      <c r="BSX23" s="47">
        <v>0.49399999999999999</v>
      </c>
      <c r="BSY23" s="47">
        <v>0.48899999999999999</v>
      </c>
      <c r="BSZ23" s="47">
        <v>0.48599999999999999</v>
      </c>
      <c r="BTA23" s="47">
        <v>0.48699999999999999</v>
      </c>
      <c r="BTB23" s="47">
        <v>0.49199999999999999</v>
      </c>
      <c r="BTC23" s="47"/>
      <c r="BTD23" s="102">
        <f t="shared" si="134"/>
        <v>0.42899999999999999</v>
      </c>
      <c r="BTE23" s="102">
        <v>0.48799999999999999</v>
      </c>
      <c r="BTF23" s="47"/>
      <c r="BTG23" s="47">
        <v>0.49199999999999999</v>
      </c>
      <c r="BTH23" s="47">
        <v>0.49199999999999999</v>
      </c>
      <c r="BTI23" s="47">
        <v>0.48599999999999999</v>
      </c>
      <c r="BTJ23" s="47">
        <v>0.48799999999999999</v>
      </c>
      <c r="BTK23" s="47">
        <v>0.48199999999999998</v>
      </c>
      <c r="BTL23" s="51">
        <v>0.48599999999999999</v>
      </c>
      <c r="BTM23" s="47">
        <f t="shared" si="135"/>
        <v>0.42899999999999999</v>
      </c>
      <c r="BTN23" s="47">
        <v>0.47799999999999998</v>
      </c>
      <c r="BTO23" s="51">
        <v>0.47499999999999998</v>
      </c>
      <c r="BTP23" s="51">
        <v>0.47599999999999998</v>
      </c>
      <c r="BTQ23" s="51"/>
      <c r="BTR23" s="51">
        <v>0.48</v>
      </c>
      <c r="BTS23" s="47">
        <v>0.48199999999999998</v>
      </c>
      <c r="BTT23" s="47">
        <f t="shared" si="136"/>
        <v>0.42899999999999999</v>
      </c>
      <c r="BTU23" s="47">
        <v>0.47899999999999998</v>
      </c>
      <c r="BTV23" s="47">
        <v>0.48199999999999998</v>
      </c>
      <c r="BTW23" s="47">
        <v>0.48299999999999998</v>
      </c>
      <c r="BTX23" s="47">
        <v>0.47899999999999998</v>
      </c>
      <c r="BTY23" s="47"/>
      <c r="BTZ23" s="47">
        <v>0.48</v>
      </c>
      <c r="BUA23" s="68">
        <v>0.47799999999999998</v>
      </c>
      <c r="BUB23" s="47">
        <f t="shared" si="137"/>
        <v>0.42899999999999999</v>
      </c>
      <c r="BUC23" s="47">
        <v>0.47799999999999998</v>
      </c>
      <c r="BUD23" s="47">
        <v>0.48099999999999998</v>
      </c>
      <c r="BUE23" s="47">
        <v>0.49099999999999999</v>
      </c>
      <c r="BUF23" s="47">
        <v>0.48599999999999999</v>
      </c>
      <c r="BUG23" s="47">
        <v>0.48599999999999999</v>
      </c>
      <c r="BUH23" s="47">
        <v>0.48499999999999999</v>
      </c>
      <c r="BUI23" s="47">
        <v>0.48699999999999999</v>
      </c>
      <c r="BUJ23" s="47">
        <v>0.48699999999999999</v>
      </c>
      <c r="BUK23" s="1235">
        <v>0.48299999999999998</v>
      </c>
      <c r="BUL23" s="1181">
        <v>0.46</v>
      </c>
      <c r="BUM23" s="47">
        <v>0.48599999999999999</v>
      </c>
      <c r="BUN23" s="1162">
        <v>0.48199999999999998</v>
      </c>
      <c r="BUO23" s="1162">
        <v>0.48899999999999999</v>
      </c>
      <c r="BUP23" s="1235">
        <v>0.48</v>
      </c>
      <c r="BUQ23" s="1235">
        <f t="shared" si="138"/>
        <v>0.46</v>
      </c>
      <c r="BUR23" s="1235">
        <v>0.48799999999999999</v>
      </c>
      <c r="BUS23" s="1235">
        <v>0.48599999999999999</v>
      </c>
      <c r="BUT23" s="1235">
        <v>0.48099999999999998</v>
      </c>
      <c r="BUU23" s="1235">
        <v>0.47199999999999998</v>
      </c>
      <c r="BUV23" s="1235">
        <v>0.47499999999999998</v>
      </c>
      <c r="BUW23" s="1266">
        <v>0.47</v>
      </c>
      <c r="BUX23" s="1235">
        <f t="shared" si="293"/>
        <v>0.46</v>
      </c>
      <c r="BUY23" s="1235">
        <v>0.47299999999999998</v>
      </c>
      <c r="BUZ23" s="1235">
        <v>0.47399999999999998</v>
      </c>
      <c r="BVA23" s="1235">
        <v>0.47099999999999997</v>
      </c>
      <c r="BVB23" s="1235">
        <v>0.47199999999999998</v>
      </c>
      <c r="BVC23" s="1235">
        <v>0.51800000000000002</v>
      </c>
      <c r="BVD23" s="1266">
        <v>0.46800000000000003</v>
      </c>
      <c r="BVE23" s="1266">
        <f t="shared" si="140"/>
        <v>0.46</v>
      </c>
      <c r="BVF23" s="1235">
        <v>0.432</v>
      </c>
      <c r="BVG23" s="1235"/>
      <c r="BVH23" s="1235"/>
      <c r="BVI23" s="1235">
        <v>0.42499999999999999</v>
      </c>
      <c r="BVJ23" s="1235">
        <v>0.439</v>
      </c>
      <c r="BVK23" s="1235">
        <v>0.47299999999999998</v>
      </c>
      <c r="BVL23" s="1235">
        <v>0.439</v>
      </c>
      <c r="BVM23" s="1235">
        <v>0.442</v>
      </c>
      <c r="BVN23" s="1235">
        <v>0.47199999999999998</v>
      </c>
      <c r="BVO23" s="1235">
        <f t="shared" si="260"/>
        <v>0.46</v>
      </c>
      <c r="BVP23" s="1235">
        <v>0.433</v>
      </c>
      <c r="BVQ23" s="1235">
        <v>0.435</v>
      </c>
      <c r="BVR23" s="1235">
        <v>0.43</v>
      </c>
      <c r="BVS23" s="1235">
        <v>0.442</v>
      </c>
      <c r="BVT23" s="1235">
        <v>0.41499999999999998</v>
      </c>
      <c r="BVU23" s="1235">
        <v>0.48299999999999998</v>
      </c>
      <c r="BVV23" s="1235">
        <v>0.42</v>
      </c>
      <c r="BVW23" s="1235">
        <v>0.42699999999999999</v>
      </c>
      <c r="BVX23" s="1237">
        <v>0.442</v>
      </c>
      <c r="BVY23" s="1235">
        <f t="shared" si="141"/>
        <v>0.442</v>
      </c>
      <c r="BVZ23" s="1235">
        <v>0.42099999999999999</v>
      </c>
      <c r="BWA23" s="1235"/>
      <c r="BWB23" s="1235">
        <v>0.47299999999999998</v>
      </c>
      <c r="BWC23" s="1235">
        <v>0.40100000000000002</v>
      </c>
      <c r="BWD23" s="1235"/>
      <c r="BWE23" s="1235">
        <f t="shared" si="300"/>
        <v>0.40100000000000002</v>
      </c>
      <c r="BWF23" s="1235">
        <v>0.40200000000000002</v>
      </c>
      <c r="BWG23" s="1235">
        <v>0.41099999999999998</v>
      </c>
      <c r="BWH23" s="1235">
        <v>0.40400000000000003</v>
      </c>
      <c r="BWI23" s="1235">
        <v>0.40200000000000002</v>
      </c>
      <c r="BWJ23" s="1235">
        <v>0.40100000000000002</v>
      </c>
      <c r="BWK23" s="1235">
        <v>0.4</v>
      </c>
      <c r="BWL23" s="1235"/>
      <c r="BWM23" s="1235">
        <v>0.4</v>
      </c>
      <c r="BWN23" s="1235">
        <v>0.39400000000000002</v>
      </c>
      <c r="BWO23" s="1235"/>
      <c r="BWP23" s="1235">
        <v>0.39200000000000002</v>
      </c>
      <c r="BWQ23" s="1235">
        <v>0.40400000000000003</v>
      </c>
      <c r="BWR23" s="1235"/>
      <c r="BWS23" s="1235">
        <v>0.4</v>
      </c>
      <c r="BWT23" s="1235"/>
      <c r="BWU23" s="1235">
        <v>0.40400000000000003</v>
      </c>
      <c r="BWV23" s="1235"/>
      <c r="BWW23" s="1235">
        <v>0.41099999999999998</v>
      </c>
      <c r="BWX23" s="1235">
        <v>0.41099999999999998</v>
      </c>
      <c r="BWY23" s="1235">
        <v>0.40400000000000003</v>
      </c>
      <c r="BWZ23" s="1235">
        <v>0.41099999999999998</v>
      </c>
      <c r="BXA23" s="1235"/>
      <c r="BXB23" s="1235">
        <v>0.41099999999999998</v>
      </c>
      <c r="BXC23" s="1235"/>
      <c r="BXD23" s="1235">
        <v>0.48</v>
      </c>
      <c r="BXE23" s="1235"/>
      <c r="BXF23" s="1235">
        <v>0.48399999999999999</v>
      </c>
      <c r="BXG23" s="1235">
        <v>0.434</v>
      </c>
      <c r="BXH23" s="1235">
        <f t="shared" si="143"/>
        <v>0.40100000000000002</v>
      </c>
      <c r="BXI23" s="1235">
        <v>0.48</v>
      </c>
      <c r="BXJ23" s="1235"/>
      <c r="BXK23" s="1235">
        <v>0.48</v>
      </c>
      <c r="BXL23" s="1235"/>
      <c r="BXM23" s="1235">
        <v>0.48199999999999998</v>
      </c>
      <c r="BXN23" s="1235"/>
      <c r="BXO23" s="1235">
        <v>0.48</v>
      </c>
      <c r="BXP23" s="1235"/>
      <c r="BXQ23" s="1237">
        <v>0.48499999999999999</v>
      </c>
      <c r="BXR23" s="1490">
        <v>0.43</v>
      </c>
      <c r="BXS23" s="1235"/>
      <c r="BXT23" s="1235">
        <v>0.48099999999999998</v>
      </c>
      <c r="BXU23" s="1235"/>
      <c r="BXV23" s="1235">
        <v>0.48399999999999999</v>
      </c>
      <c r="BXW23" s="1235"/>
      <c r="BXX23" s="1235">
        <v>0.48099999999999998</v>
      </c>
      <c r="BXY23" s="1235">
        <v>0.48799999999999999</v>
      </c>
      <c r="BXZ23" s="1235"/>
      <c r="BYA23" s="1235"/>
      <c r="BYB23" s="1235">
        <v>0.49</v>
      </c>
      <c r="BYC23" s="1235">
        <f t="shared" si="145"/>
        <v>0.43</v>
      </c>
      <c r="BYD23" s="1235">
        <v>0.48199999999999998</v>
      </c>
      <c r="BYE23" s="1235"/>
      <c r="BYF23" s="1235"/>
      <c r="BYG23" s="1235">
        <v>0.48099999999999998</v>
      </c>
      <c r="BYH23" s="1237"/>
      <c r="BYI23" s="1237"/>
      <c r="BYJ23" s="1235">
        <v>0.48099999999999998</v>
      </c>
      <c r="BYK23" s="1235"/>
      <c r="BYL23" s="1235">
        <v>0.48199999999999998</v>
      </c>
      <c r="BYM23" s="1235">
        <v>0.48199999999999998</v>
      </c>
      <c r="BYN23" s="1235"/>
      <c r="BYO23" s="6">
        <f t="shared" si="146"/>
        <v>0.12093023255813952</v>
      </c>
      <c r="BYP23" s="102">
        <v>0.437</v>
      </c>
      <c r="BYQ23" s="102">
        <v>0.44500000000000001</v>
      </c>
      <c r="BYR23" s="102">
        <v>0.45</v>
      </c>
      <c r="BYS23" s="102"/>
      <c r="BYT23" s="102">
        <v>0.44500000000000001</v>
      </c>
      <c r="BYU23" s="102">
        <v>0.44700000000000001</v>
      </c>
      <c r="BYV23" s="102">
        <v>0.44600000000000001</v>
      </c>
      <c r="BYW23" s="102"/>
      <c r="BYX23" s="102">
        <f t="shared" si="290"/>
        <v>0.437</v>
      </c>
      <c r="BYY23" s="102">
        <v>0.44900000000000001</v>
      </c>
      <c r="BYZ23" s="102">
        <v>0.44800000000000001</v>
      </c>
      <c r="BZA23" s="102">
        <v>0.44600000000000001</v>
      </c>
      <c r="BZB23" s="102">
        <v>0.44700000000000001</v>
      </c>
      <c r="BZC23" s="102">
        <v>0.443</v>
      </c>
      <c r="BZD23" s="102">
        <v>0.443</v>
      </c>
      <c r="BZE23" s="102">
        <v>0.441</v>
      </c>
      <c r="BZF23" s="102"/>
      <c r="BZG23" s="102">
        <v>0.44900000000000001</v>
      </c>
      <c r="BZH23" s="102">
        <v>0.46200000000000002</v>
      </c>
      <c r="BZI23" s="102">
        <v>0.45</v>
      </c>
      <c r="BZJ23" s="102">
        <v>0.441</v>
      </c>
      <c r="BZK23" s="1061">
        <v>0.44400000000000001</v>
      </c>
      <c r="BZL23" s="102">
        <f t="shared" si="148"/>
        <v>0.437</v>
      </c>
      <c r="BZM23" s="102">
        <v>0.45</v>
      </c>
      <c r="BZN23" s="102">
        <v>0.45</v>
      </c>
      <c r="BZO23" s="102">
        <v>0.44600000000000001</v>
      </c>
      <c r="BZP23" s="102">
        <v>0.46</v>
      </c>
      <c r="BZQ23" s="102">
        <v>0.45</v>
      </c>
      <c r="BZR23" s="102">
        <v>0.44600000000000001</v>
      </c>
      <c r="BZS23" s="102"/>
      <c r="BZT23" s="102">
        <v>0.45</v>
      </c>
      <c r="BZU23" s="102">
        <v>0.44600000000000001</v>
      </c>
      <c r="BZV23" s="102">
        <v>0.44500000000000001</v>
      </c>
      <c r="BZW23" s="102">
        <v>0.45</v>
      </c>
      <c r="BZX23" s="102">
        <v>0.44500000000000001</v>
      </c>
      <c r="BZY23" s="102">
        <f t="shared" si="149"/>
        <v>0.437</v>
      </c>
      <c r="BZZ23" s="102">
        <v>0.45</v>
      </c>
      <c r="CAA23" s="102">
        <v>0.46</v>
      </c>
      <c r="CAB23" s="102">
        <v>0.45700000000000002</v>
      </c>
      <c r="CAC23" s="102"/>
      <c r="CAD23" s="102">
        <v>0.44600000000000001</v>
      </c>
      <c r="CAE23" s="102">
        <v>0.44700000000000001</v>
      </c>
      <c r="CAF23" s="102">
        <v>0.45600000000000002</v>
      </c>
      <c r="CAG23" s="102">
        <v>0.45</v>
      </c>
      <c r="CAH23" s="102">
        <v>0.44800000000000001</v>
      </c>
      <c r="CAI23" s="102">
        <v>0.45400000000000001</v>
      </c>
      <c r="CAJ23" s="102"/>
      <c r="CAK23" s="102">
        <v>0.44700000000000001</v>
      </c>
      <c r="CAL23" s="102">
        <v>0.44800000000000001</v>
      </c>
      <c r="CAM23" s="102">
        <v>0.45</v>
      </c>
      <c r="CAN23" s="102">
        <v>0.45</v>
      </c>
      <c r="CAO23" s="102">
        <v>0.45300000000000001</v>
      </c>
      <c r="CAP23" s="102"/>
      <c r="CAQ23" s="102">
        <v>0.45300000000000001</v>
      </c>
      <c r="CAR23" s="102">
        <v>0.44700000000000001</v>
      </c>
      <c r="CAS23" s="102"/>
      <c r="CAT23" s="102">
        <v>0.44900000000000001</v>
      </c>
      <c r="CAU23" s="102">
        <v>0.45</v>
      </c>
      <c r="CAV23" s="102">
        <v>0.45</v>
      </c>
      <c r="CAW23" s="102">
        <v>0.44600000000000001</v>
      </c>
      <c r="CAX23" s="102">
        <v>0.44900000000000001</v>
      </c>
      <c r="CAY23" s="102"/>
      <c r="CAZ23" s="102">
        <v>0.44600000000000001</v>
      </c>
      <c r="CBA23" s="102">
        <v>0.45100000000000001</v>
      </c>
      <c r="CBB23" s="102">
        <v>0.44500000000000001</v>
      </c>
      <c r="CBC23" s="102">
        <f t="shared" si="150"/>
        <v>0.437</v>
      </c>
      <c r="CBD23" s="102">
        <v>0.45400000000000001</v>
      </c>
      <c r="CBE23" s="102">
        <v>0.45600000000000002</v>
      </c>
      <c r="CBF23" s="102">
        <v>0.44900000000000001</v>
      </c>
      <c r="CBG23" s="102">
        <v>0.44900000000000001</v>
      </c>
      <c r="CBH23" s="102"/>
      <c r="CBI23" s="102">
        <v>0.44500000000000001</v>
      </c>
      <c r="CBJ23" s="102">
        <f t="shared" si="151"/>
        <v>0.437</v>
      </c>
      <c r="CBK23" s="47">
        <v>0.47099999999999997</v>
      </c>
      <c r="CBL23" s="47">
        <v>0.47399999999999998</v>
      </c>
      <c r="CBM23" s="47">
        <v>0.47899999999999998</v>
      </c>
      <c r="CBN23" s="47">
        <v>0.47</v>
      </c>
      <c r="CBO23" s="47">
        <v>0.47899999999999998</v>
      </c>
      <c r="CBP23" s="47">
        <v>0.47699999999999998</v>
      </c>
      <c r="CBQ23" s="47">
        <v>0.47299999999999998</v>
      </c>
      <c r="CBR23" s="47">
        <v>0.47299999999999998</v>
      </c>
      <c r="CBS23" s="47">
        <v>0.48099999999999998</v>
      </c>
      <c r="CBT23" s="47"/>
      <c r="CBU23" s="47">
        <v>0.47199999999999998</v>
      </c>
      <c r="CBV23" s="47">
        <v>0.47199999999999998</v>
      </c>
      <c r="CBW23" s="47">
        <v>0.47899999999999998</v>
      </c>
      <c r="CBX23" s="102">
        <f t="shared" si="152"/>
        <v>0.437</v>
      </c>
      <c r="CBY23" s="47">
        <v>0.47499999999999998</v>
      </c>
      <c r="CBZ23" s="77">
        <v>0.47199999999999998</v>
      </c>
      <c r="CCA23" s="47"/>
      <c r="CCB23" s="47">
        <v>0.46800000000000003</v>
      </c>
      <c r="CCC23" s="47">
        <v>0.47799999999999998</v>
      </c>
      <c r="CCD23" s="47">
        <v>0.47699999999999998</v>
      </c>
      <c r="CCE23" s="47">
        <v>0.47</v>
      </c>
      <c r="CCF23" s="51">
        <v>0.47</v>
      </c>
      <c r="CCG23" s="47">
        <f t="shared" si="153"/>
        <v>0.437</v>
      </c>
      <c r="CCH23" s="47">
        <v>0.47099999999999997</v>
      </c>
      <c r="CCI23" s="51">
        <v>0.46</v>
      </c>
      <c r="CCJ23" s="51">
        <v>0.46</v>
      </c>
      <c r="CCK23" s="51"/>
      <c r="CCL23" s="51">
        <v>0.46899999999999997</v>
      </c>
      <c r="CCM23" s="47">
        <v>0.46</v>
      </c>
      <c r="CCN23" s="47">
        <f t="shared" si="154"/>
        <v>0.437</v>
      </c>
      <c r="CCO23" s="47">
        <v>0.46300000000000002</v>
      </c>
      <c r="CCP23" s="47">
        <v>0.45600000000000002</v>
      </c>
      <c r="CCQ23" s="47">
        <v>0.46600000000000003</v>
      </c>
      <c r="CCR23" s="47">
        <v>0.46300000000000002</v>
      </c>
      <c r="CCS23" s="47">
        <v>0.46700000000000003</v>
      </c>
      <c r="CCT23" s="47">
        <f t="shared" si="155"/>
        <v>0.437</v>
      </c>
      <c r="CCU23" s="47">
        <v>0.46200000000000002</v>
      </c>
      <c r="CCV23" s="47">
        <v>0.46300000000000002</v>
      </c>
      <c r="CCW23" s="47">
        <v>0.46800000000000003</v>
      </c>
      <c r="CCX23" s="47">
        <v>0.46500000000000002</v>
      </c>
      <c r="CCY23" s="47">
        <v>0.46500000000000002</v>
      </c>
      <c r="CCZ23" s="47">
        <v>0.47199999999999998</v>
      </c>
      <c r="CDA23" s="47"/>
      <c r="CDB23" s="47">
        <v>0.47</v>
      </c>
      <c r="CDC23" s="47">
        <v>0.46700000000000003</v>
      </c>
      <c r="CDD23" s="1235">
        <v>0.47299999999999998</v>
      </c>
      <c r="CDE23" s="1181">
        <v>0.44600000000000001</v>
      </c>
      <c r="CDF23" s="47">
        <v>0.46800000000000003</v>
      </c>
      <c r="CDG23" s="47"/>
      <c r="CDH23" s="1162">
        <v>0.46300000000000002</v>
      </c>
      <c r="CDI23" s="1162">
        <v>0.46800000000000003</v>
      </c>
      <c r="CDJ23" s="1235">
        <v>0.46200000000000002</v>
      </c>
      <c r="CDK23" s="1235">
        <f t="shared" si="156"/>
        <v>0.44600000000000001</v>
      </c>
      <c r="CDL23" s="1235">
        <v>0.47399999999999998</v>
      </c>
      <c r="CDM23" s="1235">
        <v>0.47899999999999998</v>
      </c>
      <c r="CDN23" s="1235">
        <v>0.47399999999999998</v>
      </c>
      <c r="CDO23" s="1235">
        <v>0.46700000000000003</v>
      </c>
      <c r="CDP23" s="1235">
        <v>0.46600000000000003</v>
      </c>
      <c r="CDQ23" s="1266">
        <v>0.45300000000000001</v>
      </c>
      <c r="CDR23" s="1235">
        <f t="shared" si="294"/>
        <v>0.44600000000000001</v>
      </c>
      <c r="CDS23" s="1235">
        <v>0.46</v>
      </c>
      <c r="CDT23" s="1235">
        <v>0.45800000000000002</v>
      </c>
      <c r="CDU23" s="1235">
        <v>0.45400000000000001</v>
      </c>
      <c r="CDV23" s="1235">
        <v>0.46</v>
      </c>
      <c r="CDW23" s="1235">
        <v>0.46400000000000002</v>
      </c>
      <c r="CDX23" s="1266">
        <v>0.45100000000000001</v>
      </c>
      <c r="CDY23" s="1266">
        <f t="shared" si="158"/>
        <v>0.44600000000000001</v>
      </c>
      <c r="CDZ23" s="1235">
        <v>0.379</v>
      </c>
      <c r="CEA23" s="1235"/>
      <c r="CEB23" s="1235"/>
      <c r="CEC23" s="1235">
        <v>0.39100000000000001</v>
      </c>
      <c r="CED23" s="1235">
        <v>0.375</v>
      </c>
      <c r="CEE23" s="1235">
        <v>0.45900000000000002</v>
      </c>
      <c r="CEF23" s="1235">
        <v>0.36899999999999999</v>
      </c>
      <c r="CEG23" s="1235">
        <v>0.41099999999999998</v>
      </c>
      <c r="CEH23" s="1235">
        <v>0.45700000000000002</v>
      </c>
      <c r="CEI23" s="1235">
        <f t="shared" si="261"/>
        <v>0.44600000000000001</v>
      </c>
      <c r="CEJ23" s="1235">
        <v>0.36599999999999999</v>
      </c>
      <c r="CEK23" s="1235">
        <v>0.378</v>
      </c>
      <c r="CEL23" s="1235">
        <v>0.36499999999999999</v>
      </c>
      <c r="CEM23" s="1235">
        <v>0.36899999999999999</v>
      </c>
      <c r="CEN23" s="1235">
        <v>0.36499999999999999</v>
      </c>
      <c r="CEO23" s="1235">
        <v>0.45800000000000002</v>
      </c>
      <c r="CEP23" s="1235">
        <v>0.371</v>
      </c>
      <c r="CEQ23" s="1235">
        <v>0.39100000000000001</v>
      </c>
      <c r="CER23" s="1237">
        <v>0.4</v>
      </c>
      <c r="CES23" s="1235">
        <v>0.45</v>
      </c>
      <c r="CET23" s="1235">
        <v>0.40200000000000002</v>
      </c>
      <c r="CEU23" s="1235"/>
      <c r="CEV23" s="1235">
        <v>0.46</v>
      </c>
      <c r="CEW23" s="1235">
        <v>0.36799999999999999</v>
      </c>
      <c r="CEX23" s="1235"/>
      <c r="CEY23" s="1235">
        <f t="shared" si="301"/>
        <v>0.36799999999999999</v>
      </c>
      <c r="CEZ23" s="1235">
        <v>0.38100000000000001</v>
      </c>
      <c r="CFA23" s="1235">
        <v>0.39100000000000001</v>
      </c>
      <c r="CFB23" s="1235">
        <v>0.36499999999999999</v>
      </c>
      <c r="CFC23" s="1235">
        <v>0.372</v>
      </c>
      <c r="CFD23" s="1235">
        <v>0.371</v>
      </c>
      <c r="CFE23" s="1235">
        <v>0.371</v>
      </c>
      <c r="CFF23" s="1235"/>
      <c r="CFG23" s="1235">
        <v>0.371</v>
      </c>
      <c r="CFH23" s="1235">
        <v>0.371</v>
      </c>
      <c r="CFI23" s="1235"/>
      <c r="CFJ23" s="1235">
        <v>0.372</v>
      </c>
      <c r="CFK23" s="1235">
        <v>0.36699999999999999</v>
      </c>
      <c r="CFL23" s="1235"/>
      <c r="CFM23" s="1235">
        <v>0.372</v>
      </c>
      <c r="CFN23" s="1235"/>
      <c r="CFO23" s="1235">
        <v>0.374</v>
      </c>
      <c r="CFP23" s="1235"/>
      <c r="CFQ23" s="1235">
        <v>0.36199999999999999</v>
      </c>
      <c r="CFR23" s="1235"/>
      <c r="CFS23" s="1235">
        <v>0.36199999999999999</v>
      </c>
      <c r="CFT23" s="1235">
        <v>0.373</v>
      </c>
      <c r="CFU23" s="1235">
        <v>0.371</v>
      </c>
      <c r="CFV23" s="1235"/>
      <c r="CFW23" s="1235">
        <v>0.372</v>
      </c>
      <c r="CFX23" s="1235"/>
      <c r="CFY23" s="1235">
        <v>0.44400000000000001</v>
      </c>
      <c r="CFZ23" s="1235"/>
      <c r="CGA23" s="1235">
        <v>0.442</v>
      </c>
      <c r="CGB23" s="1235">
        <v>0.38400000000000001</v>
      </c>
      <c r="CGC23" s="1235">
        <f t="shared" si="161"/>
        <v>0.36799999999999999</v>
      </c>
      <c r="CGD23" s="1235">
        <v>0.45</v>
      </c>
      <c r="CGE23" s="1235"/>
      <c r="CGF23" s="1235">
        <v>0.45</v>
      </c>
      <c r="CGG23" s="1235"/>
      <c r="CGH23" s="1235">
        <v>0.45200000000000001</v>
      </c>
      <c r="CGI23" s="1235"/>
      <c r="CGJ23" s="1235">
        <v>0.44500000000000001</v>
      </c>
      <c r="CGK23" s="1235"/>
      <c r="CGL23" s="1237">
        <v>0.45200000000000001</v>
      </c>
      <c r="CGM23" s="1237">
        <v>0.38</v>
      </c>
      <c r="CGN23" s="1237"/>
      <c r="CGO23" s="1237">
        <v>0.45300000000000001</v>
      </c>
      <c r="CGP23" s="1237"/>
      <c r="CGQ23" s="1237">
        <v>0.45200000000000001</v>
      </c>
      <c r="CGR23" s="1237"/>
      <c r="CGS23" s="1237">
        <v>0.45100000000000001</v>
      </c>
      <c r="CGT23" s="1237">
        <v>0.443</v>
      </c>
      <c r="CGU23" s="1237"/>
      <c r="CGV23" s="1237"/>
      <c r="CGW23" s="1235">
        <v>0.45300000000000001</v>
      </c>
      <c r="CGX23" s="1237">
        <f t="shared" si="163"/>
        <v>0.38</v>
      </c>
      <c r="CGY23" s="1235">
        <v>0.442</v>
      </c>
      <c r="CGZ23" s="1237"/>
      <c r="CHA23" s="1237"/>
      <c r="CHB23" s="1237"/>
      <c r="CHC23" s="1235">
        <v>0.443</v>
      </c>
      <c r="CHD23" s="1237"/>
      <c r="CHE23" s="1235">
        <v>0.442</v>
      </c>
      <c r="CHF23" s="1235"/>
      <c r="CHG23" s="1235">
        <v>0.442</v>
      </c>
      <c r="CHH23" s="1235">
        <v>0.442</v>
      </c>
      <c r="CHI23" s="1235"/>
      <c r="CHJ23" s="1235">
        <v>0.45200000000000001</v>
      </c>
      <c r="CHK23" s="1235">
        <f t="shared" si="164"/>
        <v>0.38</v>
      </c>
      <c r="CHL23" s="1235">
        <v>0.443</v>
      </c>
      <c r="CHM23" s="1235"/>
      <c r="CHN23" s="1235">
        <v>0.46200000000000002</v>
      </c>
      <c r="CHO23" s="1235">
        <v>0.46</v>
      </c>
      <c r="CHP23" s="1235">
        <v>0.45300000000000001</v>
      </c>
      <c r="CHQ23" s="1235">
        <v>0.45300000000000001</v>
      </c>
      <c r="CHR23" s="1235">
        <v>0.44600000000000001</v>
      </c>
      <c r="CHS23" s="1235">
        <f t="shared" si="165"/>
        <v>0.38</v>
      </c>
      <c r="CHT23" s="1235"/>
      <c r="CHU23" s="1235"/>
      <c r="CHV23" s="1235">
        <v>0.443</v>
      </c>
      <c r="CHW23" s="1235">
        <v>0.44800000000000001</v>
      </c>
      <c r="CHX23" s="1235"/>
      <c r="CHY23" s="1235"/>
      <c r="CHZ23" s="1235">
        <v>0.44500000000000001</v>
      </c>
      <c r="CIA23" s="1235">
        <f t="shared" si="166"/>
        <v>0.38</v>
      </c>
      <c r="CIB23" s="1235">
        <v>0.45600000000000002</v>
      </c>
      <c r="CIC23" s="1235">
        <v>0.46500000000000002</v>
      </c>
      <c r="CID23" s="1235">
        <v>0.46</v>
      </c>
      <c r="CIE23" s="1235">
        <v>0.46500000000000002</v>
      </c>
      <c r="CIF23" s="1235"/>
      <c r="CIG23" s="1235">
        <v>0.45400000000000001</v>
      </c>
      <c r="CIH23" s="1235"/>
      <c r="CII23" s="1235">
        <v>0.45200000000000001</v>
      </c>
      <c r="CIJ23" s="1235">
        <v>0.44500000000000001</v>
      </c>
      <c r="CIK23" s="1235">
        <f t="shared" si="247"/>
        <v>0.38</v>
      </c>
      <c r="CIL23" s="1235"/>
      <c r="CIM23" s="1235"/>
      <c r="CIN23" s="6">
        <f t="shared" si="167"/>
        <v>-1</v>
      </c>
      <c r="CIO23" s="102">
        <v>0.54200000000000004</v>
      </c>
      <c r="CIP23" s="102">
        <v>0.56299999999999994</v>
      </c>
      <c r="CIQ23" s="102">
        <v>0.56200000000000006</v>
      </c>
      <c r="CIR23" s="102">
        <v>0.56399999999999995</v>
      </c>
      <c r="CIS23" s="102"/>
      <c r="CIT23" s="102">
        <v>0.56100000000000005</v>
      </c>
      <c r="CIU23" s="47">
        <f t="shared" si="168"/>
        <v>0.54200000000000004</v>
      </c>
      <c r="CIV23" s="102">
        <v>0.57899999999999996</v>
      </c>
      <c r="CIW23" s="47">
        <v>0.57999999999999996</v>
      </c>
      <c r="CIX23" s="102"/>
      <c r="CIY23" s="47">
        <v>0.58199999999999996</v>
      </c>
      <c r="CIZ23" s="47">
        <v>0.58699999999999997</v>
      </c>
      <c r="CJA23" s="47">
        <v>0.58799999999999997</v>
      </c>
      <c r="CJB23" s="47">
        <v>0.58499999999999996</v>
      </c>
      <c r="CJC23" s="47">
        <v>0.58499999999999996</v>
      </c>
      <c r="CJD23" s="47">
        <v>0.58899999999999997</v>
      </c>
      <c r="CJE23" s="47">
        <v>0.58799999999999997</v>
      </c>
      <c r="CJF23" s="47">
        <v>0.58799999999999997</v>
      </c>
      <c r="CJG23" s="47">
        <v>0.57799999999999996</v>
      </c>
      <c r="CJH23" s="47">
        <v>0.57499999999999996</v>
      </c>
      <c r="CJI23" s="102">
        <f t="shared" si="169"/>
        <v>0.54200000000000004</v>
      </c>
      <c r="CJJ23" s="47">
        <v>0.59099999999999997</v>
      </c>
      <c r="CJK23" s="102">
        <v>0.59</v>
      </c>
      <c r="CJL23" s="47"/>
      <c r="CJM23" s="47">
        <v>0.58699999999999997</v>
      </c>
      <c r="CJN23" s="47">
        <v>0.58199999999999996</v>
      </c>
      <c r="CJO23" s="47">
        <v>0.57699999999999996</v>
      </c>
      <c r="CJP23" s="47">
        <v>0.56699999999999995</v>
      </c>
      <c r="CJQ23" s="51">
        <v>0.57099999999999995</v>
      </c>
      <c r="CJR23" s="47">
        <f t="shared" si="170"/>
        <v>0.54200000000000004</v>
      </c>
      <c r="CJS23" s="47">
        <v>0.57999999999999996</v>
      </c>
      <c r="CJT23" s="51">
        <v>0.58499999999999996</v>
      </c>
      <c r="CJU23" s="51">
        <v>0.56699999999999995</v>
      </c>
      <c r="CJV23" s="51">
        <v>0.56999999999999995</v>
      </c>
      <c r="CJW23" s="51"/>
      <c r="CJX23" s="47">
        <v>0.56499999999999995</v>
      </c>
      <c r="CJY23" s="47">
        <v>0.57099999999999995</v>
      </c>
      <c r="CJZ23" s="47">
        <f t="shared" si="171"/>
        <v>0.54200000000000004</v>
      </c>
      <c r="CKA23" s="47">
        <v>0.56699999999999995</v>
      </c>
      <c r="CKB23" s="47">
        <v>0.56899999999999995</v>
      </c>
      <c r="CKC23" s="47"/>
      <c r="CKD23" s="47">
        <v>0.56299999999999994</v>
      </c>
      <c r="CKE23" s="47">
        <v>0.56299999999999994</v>
      </c>
      <c r="CKF23" s="47">
        <v>0.56200000000000006</v>
      </c>
      <c r="CKG23" s="47"/>
      <c r="CKH23" s="68">
        <v>0.56200000000000006</v>
      </c>
      <c r="CKI23" s="47">
        <f t="shared" si="172"/>
        <v>0.54200000000000004</v>
      </c>
      <c r="CKJ23" s="47">
        <v>0.56499999999999995</v>
      </c>
      <c r="CKK23" s="47">
        <v>0.56599999999999995</v>
      </c>
      <c r="CKL23" s="47">
        <v>0.57099999999999995</v>
      </c>
      <c r="CKM23" s="47">
        <v>0.57399999999999995</v>
      </c>
      <c r="CKN23" s="47">
        <v>0.56999999999999995</v>
      </c>
      <c r="CKO23" s="47">
        <v>0.57099999999999995</v>
      </c>
      <c r="CKP23" s="47">
        <v>0.56399999999999995</v>
      </c>
      <c r="CKQ23" s="47">
        <v>0.57599999999999996</v>
      </c>
      <c r="CKR23" s="47"/>
      <c r="CKS23" s="1235">
        <v>0.56599999999999995</v>
      </c>
      <c r="CKT23" s="47">
        <f t="shared" si="274"/>
        <v>0.54200000000000004</v>
      </c>
      <c r="CKU23" s="47">
        <v>0.56899999999999995</v>
      </c>
      <c r="CKV23" s="1162">
        <v>0.57299999999999995</v>
      </c>
      <c r="CKW23" s="1162">
        <v>0.56599999999999995</v>
      </c>
      <c r="CKX23" s="1235">
        <v>0.57399999999999995</v>
      </c>
      <c r="CKY23" s="1235">
        <f t="shared" si="173"/>
        <v>0.54200000000000004</v>
      </c>
      <c r="CKZ23" s="1235">
        <v>0.56399999999999995</v>
      </c>
      <c r="CLA23" s="1235">
        <v>0.57699999999999996</v>
      </c>
      <c r="CLB23" s="1235">
        <v>0.56599999999999995</v>
      </c>
      <c r="CLC23" s="1235">
        <v>0.55700000000000005</v>
      </c>
      <c r="CLD23" s="1235">
        <v>0.55600000000000005</v>
      </c>
      <c r="CLE23" s="1266">
        <v>0.56000000000000005</v>
      </c>
      <c r="CLF23" s="1235">
        <f t="shared" si="295"/>
        <v>0.54200000000000004</v>
      </c>
      <c r="CLG23" s="1235">
        <v>0.56499999999999995</v>
      </c>
      <c r="CLH23" s="1235">
        <v>0.55700000000000005</v>
      </c>
      <c r="CLI23" s="1235"/>
      <c r="CLJ23" s="1235">
        <v>0.57599999999999996</v>
      </c>
      <c r="CLK23" s="1235">
        <v>0.55400000000000005</v>
      </c>
      <c r="CLL23" s="1235">
        <v>0.53500000000000003</v>
      </c>
      <c r="CLM23" s="1266">
        <v>0.56000000000000005</v>
      </c>
      <c r="CLN23" s="1266">
        <f t="shared" si="175"/>
        <v>0.54200000000000004</v>
      </c>
      <c r="CLO23" s="1235">
        <v>0.442</v>
      </c>
      <c r="CLP23" s="1235"/>
      <c r="CLQ23" s="1235"/>
      <c r="CLR23" s="1235">
        <v>0.43099999999999999</v>
      </c>
      <c r="CLS23" s="1235">
        <v>0.44</v>
      </c>
      <c r="CLT23" s="1235">
        <v>0.55900000000000005</v>
      </c>
      <c r="CLU23" s="1235">
        <v>0.44500000000000001</v>
      </c>
      <c r="CLV23" s="1235">
        <v>0.442</v>
      </c>
      <c r="CLW23" s="1235">
        <v>0.56000000000000005</v>
      </c>
      <c r="CLX23" s="1235">
        <f t="shared" si="262"/>
        <v>0.54200000000000004</v>
      </c>
      <c r="CLY23" s="1235">
        <v>0.45400000000000001</v>
      </c>
      <c r="CLZ23" s="1235">
        <v>0.44400000000000001</v>
      </c>
      <c r="CMA23" s="1235">
        <v>0.442</v>
      </c>
      <c r="CMB23" s="1235">
        <v>0.44600000000000001</v>
      </c>
      <c r="CMC23" s="1235">
        <v>0.434</v>
      </c>
      <c r="CMD23" s="1235">
        <v>0.56999999999999995</v>
      </c>
      <c r="CME23" s="1235">
        <v>0.43099999999999999</v>
      </c>
      <c r="CMF23" s="1235">
        <v>0.44700000000000001</v>
      </c>
      <c r="CMG23" s="1237">
        <v>0.44</v>
      </c>
      <c r="CMH23" s="1235">
        <v>0.54</v>
      </c>
      <c r="CMI23" s="1235">
        <v>0.436</v>
      </c>
      <c r="CMJ23" s="1235"/>
      <c r="CMK23" s="1235">
        <v>0.56599999999999995</v>
      </c>
      <c r="CML23" s="1235">
        <v>0.433</v>
      </c>
      <c r="CMM23" s="1235"/>
      <c r="CMN23" s="1235">
        <f t="shared" si="302"/>
        <v>0.433</v>
      </c>
      <c r="CMO23" s="1235">
        <v>0.441</v>
      </c>
      <c r="CMP23" s="1235">
        <v>0.435</v>
      </c>
      <c r="CMQ23" s="1235">
        <v>0.437</v>
      </c>
      <c r="CMR23" s="1235">
        <v>0.42499999999999999</v>
      </c>
      <c r="CMS23" s="1235">
        <v>0.433</v>
      </c>
      <c r="CMT23" s="1235">
        <v>0.432</v>
      </c>
      <c r="CMU23" s="1235"/>
      <c r="CMV23" s="1235">
        <v>0.433</v>
      </c>
      <c r="CMW23" s="1235">
        <v>0.42</v>
      </c>
      <c r="CMX23" s="1235"/>
      <c r="CMY23" s="1235">
        <v>0.42199999999999999</v>
      </c>
      <c r="CMZ23" s="1235">
        <v>0.43099999999999999</v>
      </c>
      <c r="CNA23" s="1235"/>
      <c r="CNB23" s="1235">
        <v>0.432</v>
      </c>
      <c r="CNC23" s="1235"/>
      <c r="CND23" s="1235">
        <v>0.42699999999999999</v>
      </c>
      <c r="CNE23" s="1235"/>
      <c r="CNF23" s="1235">
        <v>0.43</v>
      </c>
      <c r="CNG23" s="1235"/>
      <c r="CNH23" s="1235">
        <v>0.432</v>
      </c>
      <c r="CNI23" s="1235">
        <v>0.433</v>
      </c>
      <c r="CNJ23" s="1235">
        <v>0.42699999999999999</v>
      </c>
      <c r="CNK23" s="1235"/>
      <c r="CNL23" s="1235">
        <v>0.433</v>
      </c>
      <c r="CNM23" s="1235"/>
      <c r="CNN23" s="1235">
        <v>0.54400000000000004</v>
      </c>
      <c r="CNO23" s="1235"/>
      <c r="CNP23" s="1235">
        <v>0.55200000000000005</v>
      </c>
      <c r="CNQ23" s="1235">
        <v>0.42899999999999999</v>
      </c>
      <c r="CNR23" s="1235">
        <f t="shared" si="178"/>
        <v>0.42899999999999999</v>
      </c>
      <c r="CNS23" s="1235">
        <v>0.54100000000000004</v>
      </c>
      <c r="CNT23" s="1235"/>
      <c r="CNU23" s="1235">
        <v>0.55000000000000004</v>
      </c>
      <c r="CNV23" s="1235"/>
      <c r="CNW23" s="1235">
        <v>0.55200000000000005</v>
      </c>
      <c r="CNX23" s="1235"/>
      <c r="CNY23" s="1235">
        <v>0.54300000000000004</v>
      </c>
      <c r="CNZ23" s="1235"/>
      <c r="COA23" s="1237">
        <v>0.55100000000000005</v>
      </c>
      <c r="COB23" s="1237">
        <f t="shared" si="308"/>
        <v>0.42899999999999999</v>
      </c>
      <c r="COC23" s="1235"/>
      <c r="COD23" s="1235">
        <v>0.55300000000000005</v>
      </c>
      <c r="COE23" s="1235"/>
      <c r="COF23" s="1235">
        <v>0.54200000000000004</v>
      </c>
      <c r="COG23" s="1235"/>
      <c r="COH23" s="1235">
        <v>0.55100000000000005</v>
      </c>
      <c r="COI23" s="1235">
        <v>0.55200000000000005</v>
      </c>
      <c r="COJ23" s="1235"/>
      <c r="COK23" s="1235"/>
      <c r="COL23" s="1235">
        <v>0.54900000000000004</v>
      </c>
      <c r="COM23" s="1235">
        <f t="shared" si="180"/>
        <v>0.42899999999999999</v>
      </c>
      <c r="CON23" s="1235">
        <v>0.55200000000000005</v>
      </c>
      <c r="COO23" s="1235"/>
      <c r="COP23" s="1235"/>
      <c r="COQ23" s="1237"/>
      <c r="COR23" s="1235">
        <v>0.55200000000000005</v>
      </c>
      <c r="COS23" s="1237"/>
      <c r="COT23" s="1235">
        <v>0.55200000000000005</v>
      </c>
      <c r="COU23" s="1235"/>
      <c r="COV23" s="1235">
        <v>0.55200000000000005</v>
      </c>
      <c r="COW23" s="1235">
        <v>0.55200000000000005</v>
      </c>
      <c r="COX23" s="1235"/>
      <c r="COY23" s="1235">
        <v>0.55200000000000005</v>
      </c>
      <c r="COZ23" s="1235">
        <f t="shared" si="181"/>
        <v>0.42899999999999999</v>
      </c>
      <c r="CPA23" s="1235">
        <v>0.54100000000000004</v>
      </c>
      <c r="CPB23" s="1235"/>
      <c r="CPC23" s="1235">
        <v>0.53200000000000003</v>
      </c>
      <c r="CPD23" s="1235">
        <v>0.55200000000000005</v>
      </c>
      <c r="CPE23" s="1235">
        <v>0.54200000000000004</v>
      </c>
      <c r="CPF23" s="1235">
        <v>0.55100000000000005</v>
      </c>
      <c r="CPG23" s="1235">
        <v>0.54400000000000004</v>
      </c>
      <c r="CPH23" s="1235">
        <v>0.55500000000000005</v>
      </c>
      <c r="CPI23" s="1235">
        <f t="shared" si="182"/>
        <v>0.42899999999999999</v>
      </c>
      <c r="CPJ23" s="1235"/>
      <c r="CPK23" s="1235"/>
      <c r="CPL23" s="1235">
        <v>0.55600000000000005</v>
      </c>
      <c r="CPM23" s="1235">
        <v>0.55300000000000005</v>
      </c>
      <c r="CPN23" s="1235"/>
      <c r="CPO23" s="1235"/>
      <c r="CPP23" s="1235">
        <v>0.54500000000000004</v>
      </c>
      <c r="CPQ23" s="1235">
        <f t="shared" si="183"/>
        <v>0.42899999999999999</v>
      </c>
      <c r="CPR23" s="1235">
        <v>0.54800000000000004</v>
      </c>
      <c r="CPS23" s="1235">
        <v>0.55800000000000005</v>
      </c>
      <c r="CPT23" s="1235">
        <v>0.55100000000000005</v>
      </c>
      <c r="CPU23" s="1235">
        <v>0.55400000000000005</v>
      </c>
      <c r="CPV23" s="1235"/>
      <c r="CPW23" s="1235">
        <v>0.56100000000000005</v>
      </c>
      <c r="CPX23" s="1235"/>
      <c r="CPY23" s="1235">
        <v>0.54900000000000004</v>
      </c>
      <c r="CPZ23" s="1235">
        <v>0.54500000000000004</v>
      </c>
      <c r="CQA23" s="1235">
        <f t="shared" si="248"/>
        <v>0.42899999999999999</v>
      </c>
      <c r="CQB23" s="1235"/>
      <c r="CQC23" s="1235"/>
      <c r="CQD23" s="6">
        <f t="shared" si="249"/>
        <v>-1</v>
      </c>
      <c r="CQE23" s="77">
        <f t="shared" si="184"/>
        <v>0.52139999999999997</v>
      </c>
      <c r="CQF23" s="51">
        <v>0.47399999999999998</v>
      </c>
      <c r="CQG23" s="47">
        <f t="shared" si="185"/>
        <v>0.47399999999999998</v>
      </c>
      <c r="CQH23" s="102">
        <v>0.46899999999999997</v>
      </c>
      <c r="CQI23" s="47">
        <v>0.47199999999999998</v>
      </c>
      <c r="CQJ23" s="47"/>
      <c r="CQK23" s="47">
        <v>0.49</v>
      </c>
      <c r="CQL23" s="47">
        <v>0.48699999999999999</v>
      </c>
      <c r="CQM23" s="47">
        <v>0.49</v>
      </c>
      <c r="CQN23" s="47">
        <v>0.49</v>
      </c>
      <c r="CQO23" s="47">
        <v>0.47199999999999998</v>
      </c>
      <c r="CQP23" s="47">
        <f t="shared" si="186"/>
        <v>0.47199999999999998</v>
      </c>
      <c r="CQQ23" s="47">
        <v>0.49</v>
      </c>
      <c r="CQR23" s="47">
        <v>0.47</v>
      </c>
      <c r="CQS23" s="47">
        <v>0.47899999999999998</v>
      </c>
      <c r="CQT23" s="47">
        <v>0.48099999999999998</v>
      </c>
      <c r="CQU23" s="47">
        <v>0.48399999999999999</v>
      </c>
      <c r="CQV23" s="47">
        <v>0.48699999999999999</v>
      </c>
      <c r="CQW23" s="102">
        <f t="shared" si="187"/>
        <v>0.47</v>
      </c>
      <c r="CQX23" s="102">
        <v>0.47899999999999998</v>
      </c>
      <c r="CQY23" s="102">
        <v>0.47299999999999998</v>
      </c>
      <c r="CQZ23" s="47"/>
      <c r="CRA23" s="47">
        <v>0.48</v>
      </c>
      <c r="CRB23" s="47">
        <v>0.47699999999999998</v>
      </c>
      <c r="CRC23" s="47">
        <v>0.47599999999999998</v>
      </c>
      <c r="CRD23" s="47">
        <v>0.47199999999999998</v>
      </c>
      <c r="CRE23" s="51">
        <v>0.49</v>
      </c>
      <c r="CRF23" s="47">
        <f t="shared" si="188"/>
        <v>0.47</v>
      </c>
      <c r="CRG23" s="47">
        <v>0.47699999999999998</v>
      </c>
      <c r="CRH23" s="51">
        <v>0.48599999999999999</v>
      </c>
      <c r="CRI23" s="51">
        <v>0.47</v>
      </c>
      <c r="CRJ23" s="47">
        <v>0.48099999999999998</v>
      </c>
      <c r="CRK23" s="47"/>
      <c r="CRL23" s="47">
        <v>0.47899999999999998</v>
      </c>
      <c r="CRM23" s="47">
        <f t="shared" si="189"/>
        <v>0.47</v>
      </c>
      <c r="CRN23" s="47">
        <v>0.48299999999999998</v>
      </c>
      <c r="CRO23" s="47">
        <v>0.47</v>
      </c>
      <c r="CRP23" s="47">
        <v>0.46</v>
      </c>
      <c r="CRQ23" s="47">
        <v>0.45800000000000002</v>
      </c>
      <c r="CRR23" s="47"/>
      <c r="CRS23" s="51">
        <v>0.46200000000000002</v>
      </c>
      <c r="CRT23" s="1216">
        <v>0.47599999999999998</v>
      </c>
      <c r="CRU23" s="51">
        <f t="shared" si="190"/>
        <v>0.47</v>
      </c>
      <c r="CRV23" s="47">
        <v>0.45900000000000002</v>
      </c>
      <c r="CRW23" s="47">
        <v>0.45300000000000001</v>
      </c>
      <c r="CRX23" s="47"/>
      <c r="CRY23" s="47">
        <v>0.46800000000000003</v>
      </c>
      <c r="CRZ23" s="47">
        <v>0.46500000000000002</v>
      </c>
      <c r="CSA23" s="47">
        <v>0.46899999999999997</v>
      </c>
      <c r="CSB23" s="47">
        <v>0.47099999999999997</v>
      </c>
      <c r="CSC23" s="47"/>
      <c r="CSD23" s="47"/>
      <c r="CSE23" s="47">
        <v>0.47799999999999998</v>
      </c>
      <c r="CSF23" s="47">
        <v>0.48899999999999999</v>
      </c>
      <c r="CSG23" s="47">
        <v>0.46800000000000003</v>
      </c>
      <c r="CSH23" s="47">
        <v>0.48899999999999999</v>
      </c>
      <c r="CSI23" s="47">
        <v>0.46500000000000002</v>
      </c>
      <c r="CSJ23" s="47"/>
      <c r="CSK23" s="47">
        <v>0.46300000000000002</v>
      </c>
      <c r="CSL23" s="47">
        <v>0.47799999999999998</v>
      </c>
      <c r="CSM23" s="47"/>
      <c r="CSN23" s="47"/>
      <c r="CSO23" s="1237">
        <v>0.47199999999999998</v>
      </c>
      <c r="CSP23" s="1231">
        <f t="shared" si="273"/>
        <v>0.47</v>
      </c>
      <c r="CSQ23" s="47">
        <v>0.46700000000000003</v>
      </c>
      <c r="CSR23" s="47">
        <v>0.48399999999999999</v>
      </c>
      <c r="CSS23" s="1162">
        <v>0.46400000000000002</v>
      </c>
      <c r="CST23" s="1162">
        <v>0.47499999999999998</v>
      </c>
      <c r="CSU23" s="1162">
        <v>0.47099999999999997</v>
      </c>
      <c r="CSV23" s="1162">
        <v>0.47399999999999998</v>
      </c>
      <c r="CSW23" s="47"/>
      <c r="CSX23" s="47"/>
      <c r="CSY23" s="47"/>
      <c r="CSZ23" s="47"/>
      <c r="CTA23" s="1235">
        <v>0.47099999999999997</v>
      </c>
      <c r="CTB23" s="1235">
        <v>0.49299999999999999</v>
      </c>
      <c r="CTC23" s="47">
        <f t="shared" si="191"/>
        <v>0.47</v>
      </c>
      <c r="CTD23" s="1235">
        <v>0.47</v>
      </c>
      <c r="CTE23" s="1235">
        <v>0.47399999999999998</v>
      </c>
      <c r="CTF23" s="1235">
        <v>0.47899999999999998</v>
      </c>
      <c r="CTG23" s="1235">
        <v>0.46800000000000003</v>
      </c>
      <c r="CTH23" s="1235">
        <v>0.47699999999999998</v>
      </c>
      <c r="CTI23" s="1235">
        <v>0.47</v>
      </c>
      <c r="CTJ23" s="1235">
        <v>0.48399999999999999</v>
      </c>
      <c r="CTK23" s="1235">
        <v>0.46200000000000002</v>
      </c>
      <c r="CTL23" s="1235">
        <v>0.48699999999999999</v>
      </c>
      <c r="CTM23" s="1266">
        <v>0.46700000000000003</v>
      </c>
      <c r="CTN23" s="1266">
        <v>0.47199999999999998</v>
      </c>
      <c r="CTO23" s="1266">
        <f t="shared" si="296"/>
        <v>0.46700000000000003</v>
      </c>
      <c r="CTP23" s="1235">
        <v>0.46600000000000003</v>
      </c>
      <c r="CTQ23" s="1235">
        <v>0.48899999999999999</v>
      </c>
      <c r="CTR23" s="1235">
        <v>0.46899999999999997</v>
      </c>
      <c r="CTS23" s="1235">
        <v>0.48</v>
      </c>
      <c r="CTT23" s="1235">
        <v>0.46200000000000002</v>
      </c>
      <c r="CTU23" s="1235">
        <v>0.48699999999999999</v>
      </c>
      <c r="CTV23" s="1235"/>
      <c r="CTW23" s="1235"/>
      <c r="CTX23" s="1235">
        <v>0.46899999999999997</v>
      </c>
      <c r="CTY23" s="1235">
        <v>0.47699999999999998</v>
      </c>
      <c r="CTZ23" s="1235">
        <v>0.49</v>
      </c>
      <c r="CUA23" s="1235">
        <v>0.47699999999999998</v>
      </c>
      <c r="CUB23" s="1266">
        <v>0.47699999999999998</v>
      </c>
      <c r="CUC23" s="1266">
        <v>0.47799999999999998</v>
      </c>
      <c r="CUD23" s="1235">
        <f t="shared" si="193"/>
        <v>0.46700000000000003</v>
      </c>
      <c r="CUE23" s="1235">
        <v>0.5</v>
      </c>
      <c r="CUF23" s="1235">
        <v>0.49099999999999999</v>
      </c>
      <c r="CUG23" s="1235">
        <v>0.42199999999999999</v>
      </c>
      <c r="CUH23" s="1235">
        <v>0.42299999999999999</v>
      </c>
      <c r="CUI23" s="1235"/>
      <c r="CUJ23" s="1235"/>
      <c r="CUK23" s="1235"/>
      <c r="CUL23" s="1235"/>
      <c r="CUM23" s="1235">
        <v>0.42399999999999999</v>
      </c>
      <c r="CUN23" s="1235">
        <v>0.41199999999999998</v>
      </c>
      <c r="CUO23" s="1235">
        <v>0.42099999999999999</v>
      </c>
      <c r="CUP23" s="1235">
        <v>0.47099999999999997</v>
      </c>
      <c r="CUQ23" s="1235">
        <v>0.47399999999999998</v>
      </c>
      <c r="CUR23" s="1235">
        <v>0.47599999999999998</v>
      </c>
      <c r="CUS23" s="1235">
        <v>0.41399999999999998</v>
      </c>
      <c r="CUT23" s="1235">
        <v>0.41199999999999998</v>
      </c>
      <c r="CUU23" s="1235">
        <v>0.47</v>
      </c>
      <c r="CUV23" s="1235">
        <v>0.47199999999999998</v>
      </c>
      <c r="CUW23" s="1235">
        <v>0.41499999999999998</v>
      </c>
      <c r="CUX23" s="1235">
        <v>0.43099999999999999</v>
      </c>
      <c r="CUY23" s="1235">
        <v>0.40400000000000003</v>
      </c>
      <c r="CUZ23" s="1235">
        <v>0.40500000000000003</v>
      </c>
      <c r="CVA23" s="1235">
        <v>0.47399999999999998</v>
      </c>
      <c r="CVB23" s="1235">
        <v>0.47799999999999998</v>
      </c>
      <c r="CVC23" s="1235">
        <v>0.46</v>
      </c>
      <c r="CVD23" s="1235">
        <v>0.41599999999999998</v>
      </c>
      <c r="CVE23" s="1235">
        <v>0.41699999999999998</v>
      </c>
      <c r="CVF23" s="1235">
        <v>0.42399999999999999</v>
      </c>
      <c r="CVG23" s="1235">
        <v>0.42199999999999999</v>
      </c>
      <c r="CVH23" s="1235">
        <v>0.42599999999999999</v>
      </c>
      <c r="CVI23" s="1235">
        <v>0.432</v>
      </c>
      <c r="CVJ23" s="1235">
        <v>0.43</v>
      </c>
      <c r="CVK23" s="1235">
        <v>0.43</v>
      </c>
      <c r="CVL23" s="1235">
        <v>0.432</v>
      </c>
      <c r="CVM23" s="1235">
        <v>0.44</v>
      </c>
      <c r="CVN23" s="1235">
        <v>0.48</v>
      </c>
      <c r="CVO23" s="1235">
        <v>0.48</v>
      </c>
      <c r="CVP23" s="1235">
        <v>0.43</v>
      </c>
      <c r="CVQ23" s="1235">
        <v>0.42799999999999999</v>
      </c>
      <c r="CVR23" s="1235">
        <v>0.436</v>
      </c>
      <c r="CVS23" s="1235">
        <v>0.435</v>
      </c>
      <c r="CVT23" s="1237">
        <v>0.42099999999999999</v>
      </c>
      <c r="CVU23" s="1237">
        <v>0.42399999999999999</v>
      </c>
      <c r="CVV23" s="1235">
        <v>0.46</v>
      </c>
      <c r="CVW23" s="1235">
        <v>0.435</v>
      </c>
      <c r="CVX23" s="1235">
        <v>0.42699999999999999</v>
      </c>
      <c r="CVY23" s="1235"/>
      <c r="CVZ23" s="1235"/>
      <c r="CWA23" s="1235">
        <v>0.47499999999999998</v>
      </c>
      <c r="CWB23" s="1235">
        <v>0.48</v>
      </c>
      <c r="CWC23" s="1235">
        <v>0.43099999999999999</v>
      </c>
      <c r="CWD23" s="1235">
        <v>0.44</v>
      </c>
      <c r="CWE23" s="1235"/>
      <c r="CWF23" s="1235"/>
      <c r="CWG23" s="1235">
        <v>0.51</v>
      </c>
      <c r="CWH23" s="1235">
        <v>0.42099999999999999</v>
      </c>
      <c r="CWI23" s="1235">
        <v>0.42299999999999999</v>
      </c>
      <c r="CWJ23" s="1235">
        <v>0.41099999999999998</v>
      </c>
      <c r="CWK23" s="1235">
        <v>0.41199999999999998</v>
      </c>
      <c r="CWL23" s="1235">
        <v>0.41199999999999998</v>
      </c>
      <c r="CWM23" s="1235">
        <v>0.41299999999999998</v>
      </c>
      <c r="CWN23" s="1235">
        <v>0.40699999999999997</v>
      </c>
      <c r="CWO23" s="1235">
        <v>0.41199999999999998</v>
      </c>
      <c r="CWP23" s="1235"/>
      <c r="CWQ23" s="1235"/>
      <c r="CWR23" s="1235">
        <v>0.42</v>
      </c>
      <c r="CWS23" s="1235">
        <v>0.442</v>
      </c>
      <c r="CWT23" s="1235">
        <v>0.441</v>
      </c>
      <c r="CWU23" s="1235">
        <v>0.442</v>
      </c>
      <c r="CWV23" s="1235"/>
      <c r="CWW23" s="1235"/>
      <c r="CWX23" s="1235">
        <v>0.44</v>
      </c>
      <c r="CWY23" s="1235">
        <v>0.441</v>
      </c>
      <c r="CWZ23" s="1235"/>
      <c r="CXA23" s="1235"/>
      <c r="CXB23" s="1235">
        <v>0.41599999999999998</v>
      </c>
      <c r="CXC23" s="1235">
        <v>0.40699999999999997</v>
      </c>
      <c r="CXD23" s="1235">
        <v>0.41</v>
      </c>
      <c r="CXE23" s="1235">
        <v>0.42099999999999999</v>
      </c>
      <c r="CXF23" s="1235">
        <v>0.42099999999999999</v>
      </c>
      <c r="CXG23" s="1235">
        <v>0.42099999999999999</v>
      </c>
      <c r="CXH23" s="1235">
        <v>0.432</v>
      </c>
      <c r="CXI23" s="1235">
        <v>0.42099999999999999</v>
      </c>
      <c r="CXJ23" s="1235">
        <v>0.42099999999999999</v>
      </c>
      <c r="CXK23" s="1235">
        <v>0.42099999999999999</v>
      </c>
      <c r="CXL23" s="1235">
        <v>0.42199999999999999</v>
      </c>
      <c r="CXM23" s="1235">
        <v>0.41199999999999998</v>
      </c>
      <c r="CXN23" s="1235">
        <v>0.434</v>
      </c>
      <c r="CXO23" s="1235">
        <v>0.42399999999999999</v>
      </c>
      <c r="CXP23" s="1235">
        <v>0.42199999999999999</v>
      </c>
      <c r="CXQ23" s="1235">
        <v>0.42099999999999999</v>
      </c>
      <c r="CXR23" s="1235"/>
      <c r="CXS23" s="1235"/>
      <c r="CXT23" s="1235">
        <v>0.52100000000000002</v>
      </c>
      <c r="CXU23" s="1235">
        <v>0.51100000000000001</v>
      </c>
      <c r="CXV23" s="1235"/>
      <c r="CXW23" s="1235"/>
      <c r="CXX23" s="1235">
        <v>0.52200000000000002</v>
      </c>
      <c r="CXY23" s="1235">
        <v>0.52100000000000002</v>
      </c>
      <c r="CXZ23" s="1235">
        <v>0.52200000000000002</v>
      </c>
      <c r="CYA23" s="1235">
        <v>0.51300000000000001</v>
      </c>
      <c r="CYB23" s="1235">
        <f t="shared" si="196"/>
        <v>0.51</v>
      </c>
      <c r="CYC23" s="1235">
        <v>0.504</v>
      </c>
      <c r="CYD23" s="1235">
        <v>0.50700000000000001</v>
      </c>
      <c r="CYE23" s="1235"/>
      <c r="CYF23" s="1235"/>
      <c r="CYG23" s="1235">
        <v>0.51</v>
      </c>
      <c r="CYH23" s="1235">
        <v>0.51</v>
      </c>
      <c r="CYI23" s="1235"/>
      <c r="CYJ23" s="1235"/>
      <c r="CYK23" s="1235">
        <v>0.51200000000000001</v>
      </c>
      <c r="CYL23" s="1235">
        <v>0.51500000000000001</v>
      </c>
      <c r="CYM23" s="1235"/>
      <c r="CYN23" s="1235"/>
      <c r="CYO23" s="1235">
        <v>0.505</v>
      </c>
      <c r="CYP23" s="1235">
        <v>0.51</v>
      </c>
      <c r="CYQ23" s="1235"/>
      <c r="CYR23" s="1235"/>
      <c r="CYS23" s="1237">
        <v>0.51400000000000001</v>
      </c>
      <c r="CYT23" s="1237">
        <v>0.51200000000000001</v>
      </c>
      <c r="CYU23" s="1237">
        <f t="shared" si="297"/>
        <v>0.51</v>
      </c>
      <c r="CYV23" s="1237"/>
      <c r="CYW23" s="1237"/>
      <c r="CYX23" s="1237">
        <v>0.51100000000000001</v>
      </c>
      <c r="CYY23" s="1237">
        <v>0.52200000000000002</v>
      </c>
      <c r="CYZ23" s="1237"/>
      <c r="CZA23" s="1237"/>
      <c r="CZB23" s="1237">
        <v>0.52100000000000002</v>
      </c>
      <c r="CZC23" s="1237">
        <v>0.51200000000000001</v>
      </c>
      <c r="CZD23" s="1237"/>
      <c r="CZE23" s="1237"/>
      <c r="CZF23" s="1237">
        <v>0.51200000000000001</v>
      </c>
      <c r="CZG23" s="1237">
        <v>0.51200000000000001</v>
      </c>
      <c r="CZH23" s="1237">
        <v>0.51200000000000001</v>
      </c>
      <c r="CZI23" s="1237">
        <v>0.504</v>
      </c>
      <c r="CZJ23" s="1237"/>
      <c r="CZK23" s="1237"/>
      <c r="CZL23" s="1237"/>
      <c r="CZM23" s="1237"/>
      <c r="CZN23" s="1235">
        <v>0.50600000000000001</v>
      </c>
      <c r="CZO23" s="1235">
        <v>0.51500000000000001</v>
      </c>
      <c r="CZP23" s="1235">
        <f t="shared" si="198"/>
        <v>0.51</v>
      </c>
      <c r="CZQ23" s="1235">
        <v>0.50900000000000001</v>
      </c>
      <c r="CZR23" s="1235">
        <v>0.499</v>
      </c>
      <c r="CZS23" s="1235"/>
      <c r="CZT23" s="1235"/>
      <c r="CZU23" s="1235"/>
      <c r="CZV23" s="1235"/>
      <c r="CZW23" s="1235">
        <v>0.51500000000000001</v>
      </c>
      <c r="CZX23" s="1235">
        <f>MIN(CZC23,CZW23)</f>
        <v>0.51200000000000001</v>
      </c>
      <c r="CZY23" s="1235"/>
      <c r="CZZ23" s="1237"/>
      <c r="DAA23" s="1237"/>
      <c r="DAB23" s="1237"/>
      <c r="DAC23" s="1235">
        <v>0.52100000000000002</v>
      </c>
      <c r="DAD23" s="1235">
        <v>0.52100000000000002</v>
      </c>
      <c r="DAE23" s="1235"/>
      <c r="DAF23" s="1235"/>
      <c r="DAG23" s="1235">
        <v>0.52</v>
      </c>
      <c r="DAH23" s="1235">
        <v>0.52</v>
      </c>
      <c r="DAI23" s="1235">
        <v>0.53</v>
      </c>
      <c r="DAJ23" s="1235">
        <v>0.52</v>
      </c>
      <c r="DAK23" s="1235"/>
      <c r="DAL23" s="1235"/>
      <c r="DAM23" s="1235">
        <v>0.52300000000000002</v>
      </c>
      <c r="DAN23" s="1235">
        <v>0.52</v>
      </c>
      <c r="DAO23" s="1235">
        <f t="shared" si="199"/>
        <v>0.51</v>
      </c>
      <c r="DAP23" s="1235">
        <v>0.52300000000000002</v>
      </c>
      <c r="DAQ23" s="1235">
        <v>0.51400000000000001</v>
      </c>
      <c r="DAR23" s="1235"/>
      <c r="DAS23" s="1235"/>
      <c r="DAT23" s="1235">
        <v>0.52100000000000002</v>
      </c>
      <c r="DAU23" s="1235">
        <v>0.51500000000000001</v>
      </c>
      <c r="DAV23" s="1235">
        <v>0.497</v>
      </c>
      <c r="DAW23" s="1235">
        <v>0.50600000000000001</v>
      </c>
      <c r="DAX23" s="1235">
        <f t="shared" si="200"/>
        <v>0.51</v>
      </c>
      <c r="DAY23" s="1235"/>
      <c r="DAZ23" s="1235"/>
      <c r="DBA23" s="1235">
        <v>0.52100000000000002</v>
      </c>
      <c r="DBB23" s="1235">
        <v>0.51500000000000001</v>
      </c>
      <c r="DBC23" s="1235"/>
      <c r="DBD23" s="1235"/>
      <c r="DBE23" s="1235">
        <v>0.501</v>
      </c>
      <c r="DBF23" s="1235">
        <v>0.50900000000000001</v>
      </c>
      <c r="DBG23" s="1235">
        <v>0.50900000000000001</v>
      </c>
      <c r="DBH23" s="1235">
        <v>0.52</v>
      </c>
      <c r="DBI23" s="1235"/>
      <c r="DBJ23" s="1235"/>
      <c r="DBK23" s="1235"/>
      <c r="DBL23" s="1235"/>
      <c r="DBM23" s="1235">
        <v>0.51800000000000002</v>
      </c>
      <c r="DBN23" s="1235">
        <v>0.51800000000000002</v>
      </c>
      <c r="DBO23" s="1235">
        <f t="shared" si="201"/>
        <v>0.51</v>
      </c>
      <c r="DBP23" s="1235">
        <v>0.51400000000000001</v>
      </c>
      <c r="DBQ23" s="1235">
        <v>0.52700000000000002</v>
      </c>
      <c r="DBR23" s="1235">
        <v>0.51300000000000001</v>
      </c>
      <c r="DBS23" s="1235">
        <v>0.51600000000000001</v>
      </c>
      <c r="DBT23" s="1235">
        <v>0.50700000000000001</v>
      </c>
      <c r="DBU23" s="1235">
        <v>0.52800000000000002</v>
      </c>
      <c r="DBV23" s="1235">
        <v>0.50800000000000001</v>
      </c>
      <c r="DBW23" s="1235">
        <v>0.52700000000000002</v>
      </c>
      <c r="DBX23" s="1235"/>
      <c r="DBY23" s="1235"/>
      <c r="DBZ23" s="1235">
        <v>0.51800000000000002</v>
      </c>
      <c r="DCA23" s="1235">
        <v>0.52600000000000002</v>
      </c>
      <c r="DCB23" s="1235"/>
      <c r="DCC23" s="1235"/>
      <c r="DCD23" s="1235">
        <v>0.51200000000000001</v>
      </c>
      <c r="DCE23" s="1235">
        <v>0.52600000000000002</v>
      </c>
      <c r="DCF23" s="1235">
        <v>0.51800000000000002</v>
      </c>
      <c r="DCG23" s="1235">
        <f t="shared" si="250"/>
        <v>0.51</v>
      </c>
      <c r="DCH23" s="1235"/>
      <c r="DCI23" s="1235"/>
      <c r="DCJ23" s="1235"/>
      <c r="DCK23" s="1235"/>
      <c r="DCL23" s="1235"/>
      <c r="DCM23" s="1235"/>
      <c r="DCN23" s="1235"/>
      <c r="DCO23" s="1235"/>
      <c r="DCP23" s="6">
        <f t="shared" si="251"/>
        <v>-1</v>
      </c>
      <c r="DCQ23" s="6">
        <f t="shared" si="252"/>
        <v>-1</v>
      </c>
      <c r="DCR23" s="1224">
        <f t="shared" si="202"/>
        <v>-9.8501070663811641E-2</v>
      </c>
      <c r="DCS23" s="1300">
        <v>0.46</v>
      </c>
      <c r="DCT23" s="1235">
        <v>0.374</v>
      </c>
      <c r="DCU23" s="1235">
        <v>0.38400000000000001</v>
      </c>
      <c r="DCV23" s="1235">
        <v>0.38600000000000001</v>
      </c>
      <c r="DCW23" s="1235">
        <v>0.38200000000000001</v>
      </c>
      <c r="DCX23" s="1235">
        <v>0.374</v>
      </c>
      <c r="DCY23" s="1235">
        <v>0.46400000000000002</v>
      </c>
      <c r="DCZ23" s="1235">
        <v>0.373</v>
      </c>
      <c r="DDA23" s="1235">
        <v>0.39400000000000002</v>
      </c>
      <c r="DDB23" s="1237">
        <v>0.39400000000000002</v>
      </c>
      <c r="DDC23" s="1235">
        <v>0.46</v>
      </c>
      <c r="DDD23" s="1235">
        <v>0.39</v>
      </c>
      <c r="DDE23" s="1235"/>
      <c r="DDF23" s="1235">
        <v>0.46700000000000003</v>
      </c>
      <c r="DDG23" s="1235">
        <v>0.40300000000000002</v>
      </c>
      <c r="DDH23" s="1235"/>
      <c r="DDI23" s="1235">
        <f t="shared" si="303"/>
        <v>0.40300000000000002</v>
      </c>
      <c r="DDJ23" s="1235">
        <v>0.46</v>
      </c>
      <c r="DDK23" s="1235">
        <v>0.39200000000000002</v>
      </c>
      <c r="DDL23" s="1235">
        <v>0.4</v>
      </c>
      <c r="DDM23" s="1235">
        <v>0.46400000000000002</v>
      </c>
      <c r="DDN23" s="1235">
        <v>0.4</v>
      </c>
      <c r="DDO23" s="1235">
        <v>0.42</v>
      </c>
      <c r="DDP23" s="1235">
        <v>0.4</v>
      </c>
      <c r="DDQ23" s="1235"/>
      <c r="DDR23" s="1235">
        <v>0.40200000000000002</v>
      </c>
      <c r="DDS23" s="1235">
        <v>0.46300000000000002</v>
      </c>
      <c r="DDT23" s="1235">
        <v>0.47</v>
      </c>
      <c r="DDU23" s="1235">
        <v>0.39</v>
      </c>
      <c r="DDV23" s="1235"/>
      <c r="DDW23" s="1235">
        <v>0.39100000000000001</v>
      </c>
      <c r="DDX23" s="1235">
        <v>0.46400000000000002</v>
      </c>
      <c r="DDY23" s="1235">
        <v>0.39200000000000002</v>
      </c>
      <c r="DDZ23" s="1235">
        <v>0.47</v>
      </c>
      <c r="DEA23" s="1235"/>
      <c r="DEB23" s="1235">
        <v>0.39200000000000002</v>
      </c>
      <c r="DEC23" s="1235">
        <v>0.46500000000000002</v>
      </c>
      <c r="DED23" s="1235"/>
      <c r="DEE23" s="1235"/>
      <c r="DEF23" s="1235">
        <v>0.46400000000000002</v>
      </c>
      <c r="DEG23" s="1235">
        <v>0.35199999999999998</v>
      </c>
      <c r="DEH23" s="1235"/>
      <c r="DEI23" s="1235"/>
      <c r="DEJ23" s="1235">
        <v>0.38200000000000001</v>
      </c>
      <c r="DEK23" s="1235">
        <v>0.46800000000000003</v>
      </c>
      <c r="DEL23" s="1235"/>
      <c r="DEM23" s="1235"/>
      <c r="DEN23" s="1235">
        <v>0.46700000000000003</v>
      </c>
      <c r="DEO23" s="1235">
        <v>0.38100000000000001</v>
      </c>
      <c r="DEP23" s="1235">
        <v>0.38200000000000001</v>
      </c>
      <c r="DEQ23" s="1235">
        <v>0.46500000000000002</v>
      </c>
      <c r="DER23" s="1235">
        <v>0.38300000000000001</v>
      </c>
      <c r="DES23" s="1235">
        <v>0.46600000000000003</v>
      </c>
      <c r="DET23" s="1235"/>
      <c r="DEU23" s="1235"/>
      <c r="DEV23" s="1235">
        <v>0.38200000000000001</v>
      </c>
      <c r="DEW23" s="1235">
        <v>0.46899999999999997</v>
      </c>
      <c r="DEX23" s="1235"/>
      <c r="DEY23" s="1235"/>
      <c r="DEZ23" s="1235">
        <v>0.46800000000000003</v>
      </c>
      <c r="DFA23" s="1235">
        <v>0.441</v>
      </c>
      <c r="DFB23" s="1235"/>
      <c r="DFC23" s="1235"/>
      <c r="DFD23" s="1235">
        <v>0.46100000000000002</v>
      </c>
      <c r="DFE23" s="1235">
        <v>0.442</v>
      </c>
      <c r="DFF23" s="1235">
        <v>0.46899999999999997</v>
      </c>
      <c r="DFG23" s="1235">
        <f t="shared" si="204"/>
        <v>0.46</v>
      </c>
      <c r="DFH23" s="1235"/>
      <c r="DFI23" s="1235">
        <v>0.439</v>
      </c>
      <c r="DFJ23" s="1235"/>
      <c r="DFK23" s="1235"/>
      <c r="DFL23" s="1235">
        <v>0.45</v>
      </c>
      <c r="DFM23" s="1235"/>
      <c r="DFN23" s="1235"/>
      <c r="DFO23" s="1235">
        <v>0.45200000000000001</v>
      </c>
      <c r="DFP23" s="1235"/>
      <c r="DFQ23" s="1235"/>
      <c r="DFR23" s="1235">
        <v>0.44500000000000001</v>
      </c>
      <c r="DFS23" s="1235"/>
      <c r="DFT23" s="1235"/>
      <c r="DFU23" s="1237">
        <v>0.46100000000000002</v>
      </c>
      <c r="DFV23" s="1237">
        <v>0.46200000000000002</v>
      </c>
      <c r="DFW23" s="1237">
        <f t="shared" si="304"/>
        <v>0.46</v>
      </c>
      <c r="DFX23" s="1237">
        <f t="shared" si="305"/>
        <v>0.46</v>
      </c>
      <c r="DFY23" s="1237"/>
      <c r="DFZ23" s="1237"/>
      <c r="DGA23" s="1237">
        <v>0.46100000000000002</v>
      </c>
      <c r="DGB23" s="1237"/>
      <c r="DGC23" s="1237">
        <v>0.45300000000000001</v>
      </c>
      <c r="DGD23" s="1237"/>
      <c r="DGE23" s="1237">
        <v>0.45400000000000001</v>
      </c>
      <c r="DGF23" s="1237">
        <v>0.45200000000000001</v>
      </c>
      <c r="DGG23" s="1237"/>
      <c r="DGH23" s="1237"/>
      <c r="DGI23" s="1237"/>
      <c r="DGJ23" s="1237"/>
      <c r="DGK23" s="1237">
        <v>0.46100000000000002</v>
      </c>
      <c r="DGL23" s="1237">
        <v>0.46</v>
      </c>
      <c r="DGM23" s="1237">
        <f t="shared" si="207"/>
        <v>0.46</v>
      </c>
      <c r="DGN23" s="1237">
        <f t="shared" si="208"/>
        <v>0.46</v>
      </c>
      <c r="DGO23" s="1235">
        <v>0.45200000000000001</v>
      </c>
      <c r="DGP23" s="1237"/>
      <c r="DGQ23" s="6">
        <f t="shared" si="209"/>
        <v>-1.7391304347826101E-2</v>
      </c>
      <c r="DGR23" s="1235"/>
      <c r="DGS23" s="1235">
        <v>0.45200000000000001</v>
      </c>
      <c r="DGT23" s="1237"/>
      <c r="DGU23" s="1237"/>
      <c r="DGV23" s="1235">
        <v>0.45200000000000001</v>
      </c>
      <c r="DGW23" s="1235"/>
      <c r="DGX23" s="1235">
        <v>0.45200000000000001</v>
      </c>
      <c r="DGY23" s="1235">
        <v>0.45200000000000001</v>
      </c>
      <c r="DGZ23" s="1235"/>
      <c r="DHA23" s="1235">
        <v>0.45100000000000001</v>
      </c>
      <c r="DHB23" s="1235">
        <f t="shared" si="210"/>
        <v>0.45100000000000001</v>
      </c>
      <c r="DHC23" s="1235">
        <v>0.441</v>
      </c>
      <c r="DHD23" s="1235"/>
      <c r="DHE23" s="1235">
        <v>0.45200000000000001</v>
      </c>
      <c r="DHF23" s="1235">
        <v>0.45200000000000001</v>
      </c>
      <c r="DHG23" s="1235">
        <v>0.44900000000000001</v>
      </c>
      <c r="DHH23" s="1235">
        <v>0.44700000000000001</v>
      </c>
      <c r="DHI23" s="1235">
        <v>0.45100000000000001</v>
      </c>
      <c r="DHJ23" s="1235">
        <v>0.45200000000000001</v>
      </c>
      <c r="DHK23" s="1235">
        <f t="shared" si="211"/>
        <v>0.45100000000000001</v>
      </c>
      <c r="DHL23" s="1235"/>
      <c r="DHM23" s="1235"/>
      <c r="DHN23" s="1235">
        <v>0.44800000000000001</v>
      </c>
      <c r="DHO23" s="1235">
        <v>0.44800000000000001</v>
      </c>
      <c r="DHP23" s="1235"/>
      <c r="DHQ23" s="1235"/>
      <c r="DHR23" s="1235">
        <v>0.442</v>
      </c>
      <c r="DHS23" s="1235">
        <f t="shared" si="212"/>
        <v>0.442</v>
      </c>
      <c r="DHT23" s="1235">
        <v>0.46300000000000002</v>
      </c>
      <c r="DHU23" s="1235">
        <v>0.45100000000000001</v>
      </c>
      <c r="DHV23" s="1235">
        <v>0.45300000000000001</v>
      </c>
      <c r="DHW23" s="1235">
        <v>0.45800000000000002</v>
      </c>
      <c r="DHX23" s="1235"/>
      <c r="DHY23" s="1235">
        <v>0.47099999999999997</v>
      </c>
      <c r="DHZ23" s="1235"/>
      <c r="DIA23" s="1235">
        <v>0.45200000000000001</v>
      </c>
      <c r="DIB23" s="1235">
        <v>0.442</v>
      </c>
      <c r="DIC23" s="1235">
        <f t="shared" si="253"/>
        <v>0.442</v>
      </c>
      <c r="DID23" s="1235"/>
      <c r="DIE23" s="1235"/>
      <c r="DIF23" s="1235"/>
      <c r="DIG23" s="1235"/>
      <c r="DIH23" s="6">
        <f t="shared" si="213"/>
        <v>-1</v>
      </c>
      <c r="DII23" s="1284">
        <v>0.33</v>
      </c>
      <c r="DIJ23" s="1235">
        <v>0.28100000000000003</v>
      </c>
      <c r="DIK23" s="1235">
        <v>0.28299999999999997</v>
      </c>
      <c r="DIL23" s="1235">
        <v>0.27700000000000002</v>
      </c>
      <c r="DIM23" s="1235">
        <v>0.33300000000000002</v>
      </c>
      <c r="DIN23" s="1235">
        <v>0.27700000000000002</v>
      </c>
      <c r="DIO23" s="1235">
        <v>0.27700000000000002</v>
      </c>
      <c r="DIP23" s="1235">
        <v>0.33</v>
      </c>
      <c r="DIQ23" s="1235">
        <v>0.27700000000000002</v>
      </c>
      <c r="DIR23" s="1235"/>
      <c r="DIS23" s="1235">
        <v>0.33400000000000002</v>
      </c>
      <c r="DIT23" s="1235"/>
      <c r="DIU23" s="1235">
        <f t="shared" si="306"/>
        <v>0.33</v>
      </c>
      <c r="DIV23" s="1235">
        <v>0.33</v>
      </c>
      <c r="DIW23" s="1235">
        <v>0.28100000000000003</v>
      </c>
      <c r="DIX23" s="1235">
        <v>0.28199999999999997</v>
      </c>
      <c r="DIY23" s="1235">
        <v>0.33400000000000002</v>
      </c>
      <c r="DIZ23" s="1235">
        <v>0.27100000000000002</v>
      </c>
      <c r="DJA23" s="1235">
        <v>0.27200000000000002</v>
      </c>
      <c r="DJB23" s="1235">
        <v>0.27100000000000002</v>
      </c>
      <c r="DJC23" s="1235"/>
      <c r="DJD23" s="1235">
        <v>0.27500000000000002</v>
      </c>
      <c r="DJE23" s="1235">
        <v>0.33100000000000002</v>
      </c>
      <c r="DJF23" s="1235">
        <v>0.33300000000000002</v>
      </c>
      <c r="DJG23" s="1235">
        <v>0.26600000000000001</v>
      </c>
      <c r="DJH23" s="1235"/>
      <c r="DJI23" s="1235">
        <v>0.27900000000000003</v>
      </c>
      <c r="DJJ23" s="1235">
        <v>0.33400000000000002</v>
      </c>
      <c r="DJK23" s="1235">
        <v>0.28100000000000003</v>
      </c>
      <c r="DJL23" s="1235">
        <v>0.33800000000000002</v>
      </c>
      <c r="DJM23" s="1235"/>
      <c r="DJN23" s="1235">
        <v>0.28199999999999997</v>
      </c>
      <c r="DJO23" s="1235">
        <v>0.33300000000000002</v>
      </c>
      <c r="DJP23" s="1235"/>
      <c r="DJQ23" s="1235"/>
      <c r="DJR23" s="1235">
        <v>0.33600000000000002</v>
      </c>
      <c r="DJS23" s="1235">
        <v>0.28100000000000003</v>
      </c>
      <c r="DJT23" s="1235"/>
      <c r="DJU23" s="1235"/>
      <c r="DJV23" s="1235">
        <v>0.28199999999999997</v>
      </c>
      <c r="DJW23" s="1235">
        <v>0.33400000000000002</v>
      </c>
      <c r="DJX23" s="1235"/>
      <c r="DJY23" s="1235"/>
      <c r="DJZ23" s="1235">
        <v>0.33200000000000002</v>
      </c>
      <c r="DKA23" s="1235">
        <v>0.27900000000000003</v>
      </c>
      <c r="DKB23" s="1235">
        <v>0.33300000000000002</v>
      </c>
      <c r="DKC23" s="1235">
        <v>0.28199999999999997</v>
      </c>
      <c r="DKD23" s="1235">
        <v>0.33500000000000002</v>
      </c>
      <c r="DKE23" s="1235">
        <v>0.27600000000000002</v>
      </c>
      <c r="DKF23" s="1235"/>
      <c r="DKG23" s="1235"/>
      <c r="DKH23" s="1235">
        <v>0.28199999999999997</v>
      </c>
      <c r="DKI23" s="1235">
        <v>0.33400000000000002</v>
      </c>
      <c r="DKJ23" s="1235"/>
      <c r="DKK23" s="1235"/>
      <c r="DKL23" s="1235">
        <v>0.35</v>
      </c>
      <c r="DKM23" s="1235">
        <v>0.33500000000000002</v>
      </c>
      <c r="DKN23" s="1235"/>
      <c r="DKO23" s="1235"/>
      <c r="DKP23" s="1235">
        <v>0.33500000000000002</v>
      </c>
      <c r="DKQ23" s="1235">
        <v>0.34200000000000003</v>
      </c>
      <c r="DKR23" s="1235">
        <v>0.33</v>
      </c>
      <c r="DKS23" s="1235">
        <f t="shared" si="216"/>
        <v>0.33</v>
      </c>
      <c r="DKT23" s="1235"/>
      <c r="DKU23" s="1235">
        <v>0.33400000000000002</v>
      </c>
      <c r="DKV23" s="1235"/>
      <c r="DKW23" s="1235"/>
      <c r="DKX23" s="1235">
        <v>0.34</v>
      </c>
      <c r="DKY23" s="1235"/>
      <c r="DKZ23" s="1235"/>
      <c r="DLA23" s="1235">
        <v>0.34200000000000003</v>
      </c>
      <c r="DLB23" s="1235"/>
      <c r="DLC23" s="1235"/>
      <c r="DLD23" s="1235">
        <v>0.33300000000000002</v>
      </c>
      <c r="DLE23" s="1235"/>
      <c r="DLF23" s="1235"/>
      <c r="DLG23" s="1237">
        <v>0.33500000000000002</v>
      </c>
      <c r="DLH23" s="1237">
        <v>0.32100000000000001</v>
      </c>
      <c r="DLI23" s="1237">
        <f t="shared" si="217"/>
        <v>0.33</v>
      </c>
      <c r="DLJ23" s="1237">
        <f t="shared" si="307"/>
        <v>0.32100000000000001</v>
      </c>
      <c r="DLK23" s="1237"/>
      <c r="DLL23" s="1237"/>
      <c r="DLM23" s="1237">
        <v>0.33200000000000002</v>
      </c>
      <c r="DLN23" s="1237"/>
      <c r="DLO23" s="1237">
        <v>0.33800000000000002</v>
      </c>
      <c r="DLP23" s="1237"/>
      <c r="DLQ23" s="1237">
        <v>0.34200000000000003</v>
      </c>
      <c r="DLR23" s="1237">
        <v>0.33200000000000002</v>
      </c>
      <c r="DLS23" s="1237"/>
      <c r="DLT23" s="1237"/>
      <c r="DLU23" s="1237"/>
      <c r="DLV23" s="1237">
        <v>0.32800000000000001</v>
      </c>
      <c r="DLW23" s="1235">
        <v>0.34</v>
      </c>
      <c r="DLX23" s="1235">
        <f t="shared" si="219"/>
        <v>0.32800000000000001</v>
      </c>
      <c r="DLY23" s="1235">
        <f t="shared" si="220"/>
        <v>0.32100000000000001</v>
      </c>
      <c r="DLZ23" s="1235">
        <v>0.33300000000000002</v>
      </c>
      <c r="DMA23" s="1235"/>
      <c r="DMB23" s="6">
        <f t="shared" si="221"/>
        <v>1.5243902439024404E-2</v>
      </c>
      <c r="DMC23" s="1235"/>
      <c r="DMD23" s="1235">
        <v>0.33200000000000002</v>
      </c>
      <c r="DME23" s="1237"/>
      <c r="DMF23" s="1237"/>
      <c r="DMG23" s="1235">
        <v>0.32</v>
      </c>
      <c r="DMH23" s="1235"/>
      <c r="DMI23" s="1235">
        <v>0.32100000000000001</v>
      </c>
      <c r="DMJ23" s="1235">
        <v>0.32100000000000001</v>
      </c>
      <c r="DMK23" s="1235"/>
      <c r="DML23" s="1235">
        <v>0.34300000000000003</v>
      </c>
      <c r="DMM23" s="1235">
        <f t="shared" si="222"/>
        <v>0.32100000000000001</v>
      </c>
      <c r="DMN23" s="1235">
        <v>0.33200000000000002</v>
      </c>
      <c r="DMO23" s="1235"/>
      <c r="DMP23" s="1235">
        <v>0.34100000000000003</v>
      </c>
      <c r="DMQ23" s="1235">
        <v>0.33400000000000002</v>
      </c>
      <c r="DMR23" s="1235">
        <f t="shared" si="223"/>
        <v>0.32100000000000001</v>
      </c>
      <c r="DMS23" s="1235"/>
      <c r="DMT23" s="1235"/>
      <c r="DMU23" s="1235">
        <v>0.33</v>
      </c>
      <c r="DMV23" s="1235">
        <v>0.33700000000000002</v>
      </c>
      <c r="DMW23" s="1235"/>
      <c r="DMX23" s="1235"/>
      <c r="DMY23" s="1235">
        <v>0.33500000000000002</v>
      </c>
      <c r="DMZ23" s="1235">
        <f t="shared" si="224"/>
        <v>0.32100000000000001</v>
      </c>
      <c r="DNA23" s="1235">
        <v>0.33400000000000002</v>
      </c>
      <c r="DNB23" s="1235">
        <v>0.34300000000000003</v>
      </c>
      <c r="DNC23" s="1235">
        <v>0.33800000000000002</v>
      </c>
      <c r="DND23" s="1235">
        <v>0.34</v>
      </c>
      <c r="DNE23" s="1235"/>
      <c r="DNF23" s="1235">
        <v>0.33600000000000002</v>
      </c>
      <c r="DNG23" s="1235"/>
      <c r="DNH23" s="1235">
        <v>0.34399999999999997</v>
      </c>
      <c r="DNI23" s="1235">
        <v>0.33500000000000002</v>
      </c>
      <c r="DNJ23" s="1235">
        <f t="shared" si="254"/>
        <v>0.32100000000000001</v>
      </c>
      <c r="DNK23" s="1235"/>
      <c r="DNL23" s="1235"/>
      <c r="DNM23" s="1235"/>
      <c r="DNN23" s="1235"/>
      <c r="DNO23" s="6">
        <f t="shared" si="255"/>
        <v>-1</v>
      </c>
      <c r="DNP23" s="1284">
        <v>0.45600000000000002</v>
      </c>
      <c r="DNQ23" s="1235">
        <v>0.49199999999999999</v>
      </c>
      <c r="DNR23" s="1235">
        <v>0.496</v>
      </c>
      <c r="DNS23" s="1235"/>
      <c r="DNT23" s="1235"/>
      <c r="DNU23" s="1235"/>
      <c r="DNV23" s="1237">
        <v>0.52</v>
      </c>
      <c r="DNW23" s="1235">
        <v>0.45300000000000001</v>
      </c>
      <c r="DNX23" s="1235">
        <v>0.45600000000000002</v>
      </c>
      <c r="DNY23" s="1235">
        <v>0.46200000000000002</v>
      </c>
      <c r="DNZ23" s="1235">
        <v>0.45</v>
      </c>
      <c r="DOA23" s="1235"/>
      <c r="DOB23" s="1235">
        <v>0.45200000000000001</v>
      </c>
      <c r="DOC23" s="1235">
        <v>0.442</v>
      </c>
      <c r="DOD23" s="1235"/>
      <c r="DOE23" s="1235">
        <v>0.442</v>
      </c>
      <c r="DOF23" s="1235"/>
      <c r="DOG23" s="1235">
        <v>0.44500000000000001</v>
      </c>
      <c r="DOH23" s="1235">
        <v>0.45100000000000001</v>
      </c>
      <c r="DOI23" s="1235">
        <v>0.438</v>
      </c>
      <c r="DOJ23" s="1235">
        <v>0.441</v>
      </c>
      <c r="DOK23" s="1235">
        <v>0.442</v>
      </c>
      <c r="DOL23" s="1235">
        <v>0.441</v>
      </c>
      <c r="DOM23" s="1235">
        <v>0.44700000000000001</v>
      </c>
      <c r="DON23" s="1235">
        <v>0.45300000000000001</v>
      </c>
      <c r="DOO23" s="1235"/>
      <c r="DOP23" s="1235">
        <v>0.53100000000000003</v>
      </c>
      <c r="DOQ23" s="1235"/>
      <c r="DOR23" s="1235">
        <v>0.53400000000000003</v>
      </c>
      <c r="DOS23" s="1235">
        <v>0.55200000000000005</v>
      </c>
      <c r="DOT23" s="1235">
        <f t="shared" si="226"/>
        <v>0.52</v>
      </c>
      <c r="DOU23" s="1235">
        <v>0.53100000000000003</v>
      </c>
      <c r="DOV23" s="1235"/>
      <c r="DOW23" s="1235"/>
      <c r="DOX23" s="1235"/>
      <c r="DOY23" s="1235"/>
      <c r="DOZ23" s="1235">
        <v>0.54</v>
      </c>
      <c r="DPA23" s="1235"/>
      <c r="DPB23" s="1235">
        <v>0.54200000000000004</v>
      </c>
      <c r="DPC23" s="1235"/>
      <c r="DPD23" s="1235">
        <v>0.54</v>
      </c>
      <c r="DPE23" s="1235"/>
      <c r="DPF23" s="1237">
        <v>0.55400000000000005</v>
      </c>
      <c r="DPG23" s="1237">
        <f t="shared" si="227"/>
        <v>0.52</v>
      </c>
      <c r="DPH23" s="1237"/>
      <c r="DPI23" s="1237">
        <v>0.54400000000000004</v>
      </c>
      <c r="DPJ23" s="1237"/>
      <c r="DPK23" s="1237">
        <v>0.54200000000000004</v>
      </c>
      <c r="DPL23" s="1237"/>
      <c r="DPM23" s="1237">
        <v>0.54200000000000004</v>
      </c>
      <c r="DPN23" s="1237">
        <v>0.53200000000000003</v>
      </c>
      <c r="DPO23" s="1237"/>
      <c r="DPP23" s="1237"/>
      <c r="DPQ23" s="1235">
        <v>0.56000000000000005</v>
      </c>
      <c r="DPR23" s="1235">
        <f t="shared" si="228"/>
        <v>0.52</v>
      </c>
      <c r="DPS23" s="1235">
        <v>0.54200000000000004</v>
      </c>
      <c r="DPT23" s="1235"/>
      <c r="DPU23" s="1235"/>
      <c r="DPV23" s="1235">
        <v>0.54200000000000004</v>
      </c>
      <c r="DPW23" s="1235"/>
      <c r="DPX23" s="1235"/>
      <c r="DPY23" s="1235">
        <v>0.54100000000000004</v>
      </c>
      <c r="DPZ23" s="1235"/>
      <c r="DQA23" s="1235">
        <v>0.55000000000000004</v>
      </c>
      <c r="DQB23" s="1235">
        <v>0.56000000000000005</v>
      </c>
      <c r="DQC23" s="1235"/>
      <c r="DQD23" s="1235">
        <v>0.55400000000000005</v>
      </c>
      <c r="DQE23" s="1235">
        <f t="shared" si="229"/>
        <v>0.52</v>
      </c>
      <c r="DQF23" s="1235">
        <v>0.55100000000000005</v>
      </c>
      <c r="DQG23" s="1235"/>
      <c r="DQH23" s="1235">
        <v>0.54400000000000004</v>
      </c>
      <c r="DQI23" s="1574">
        <v>0.54200000000000004</v>
      </c>
      <c r="DQJ23" s="1235">
        <f t="shared" si="230"/>
        <v>0.52</v>
      </c>
      <c r="DQK23" s="1235"/>
      <c r="DQL23" s="1235"/>
      <c r="DQM23" s="1235">
        <v>0.54900000000000004</v>
      </c>
      <c r="DQN23" s="1235">
        <v>0.54900000000000004</v>
      </c>
      <c r="DQO23" s="1235"/>
      <c r="DQP23" s="1235"/>
      <c r="DQQ23" s="1235">
        <v>0.53200000000000003</v>
      </c>
      <c r="DQR23" s="1235">
        <f t="shared" si="231"/>
        <v>0.52</v>
      </c>
      <c r="DQS23" s="1235">
        <v>0.55500000000000005</v>
      </c>
      <c r="DQT23" s="1235">
        <v>0.55100000000000005</v>
      </c>
      <c r="DQU23" s="1235">
        <v>0.55900000000000005</v>
      </c>
      <c r="DQV23" s="1235">
        <v>0.55900000000000005</v>
      </c>
      <c r="DQW23" s="1235"/>
      <c r="DQX23" s="1235">
        <v>0.53400000000000003</v>
      </c>
      <c r="DQY23" s="1235"/>
      <c r="DQZ23" s="1235">
        <v>0.53</v>
      </c>
      <c r="DRA23" s="1235">
        <v>0.53200000000000003</v>
      </c>
      <c r="DRB23" s="1235">
        <f t="shared" si="256"/>
        <v>0.52</v>
      </c>
      <c r="DRC23" s="1235"/>
      <c r="DRD23" s="1235"/>
      <c r="DRE23" s="1235"/>
      <c r="DRF23" s="1235"/>
      <c r="DRG23" s="6">
        <f t="shared" si="257"/>
        <v>-1</v>
      </c>
      <c r="DRH23" s="680" t="s">
        <v>1214</v>
      </c>
      <c r="DRI23" s="1205"/>
      <c r="DRJ23" s="1277" t="s">
        <v>1215</v>
      </c>
      <c r="DRK23" s="47"/>
      <c r="DRL23" s="47" t="str">
        <f t="shared" si="232"/>
        <v>2. Within 10% deviation from baseline</v>
      </c>
      <c r="DRM23" s="102" t="str">
        <f t="shared" si="233"/>
        <v>2. Within 10% deviation from baseline</v>
      </c>
      <c r="DRN23" s="47" t="str">
        <f t="shared" si="234"/>
        <v>2. Within 10% deviation from baseline</v>
      </c>
      <c r="DRO23" s="102" t="str">
        <f t="shared" si="235"/>
        <v>2. Within 10% deviation from baseline</v>
      </c>
      <c r="DRP23" s="47" t="str">
        <f t="shared" si="236"/>
        <v xml:space="preserve">1. Better than baseline </v>
      </c>
      <c r="DRQ23" s="77" t="str">
        <f t="shared" si="237"/>
        <v>2. Within 10% deviation from baseline</v>
      </c>
      <c r="DRR23" s="77" t="str">
        <f t="shared" si="238"/>
        <v>2. Within 10% deviation from baseline</v>
      </c>
      <c r="DRS23" s="47" t="str">
        <f t="shared" si="239"/>
        <v>3. Missing baseline</v>
      </c>
      <c r="DRT23" s="47" t="str">
        <f t="shared" si="240"/>
        <v xml:space="preserve">1. Better than baseline </v>
      </c>
      <c r="DRU23" s="47" t="str">
        <f t="shared" si="241"/>
        <v xml:space="preserve">1. Better than baseline </v>
      </c>
      <c r="DRV23" s="47" t="str">
        <f t="shared" si="242"/>
        <v xml:space="preserve">1. Better than baseline </v>
      </c>
      <c r="DRW23" s="47" t="str">
        <f t="shared" si="243"/>
        <v xml:space="preserve">1. Better than baseline </v>
      </c>
      <c r="DRX23" s="47" t="str">
        <f t="shared" si="244"/>
        <v xml:space="preserve">1. Better than baseline </v>
      </c>
    </row>
    <row r="24" spans="1:3196" s="4" customFormat="1" ht="15" customHeight="1" thickBot="1" x14ac:dyDescent="0.4">
      <c r="A24" s="68">
        <v>22</v>
      </c>
      <c r="B24" s="158" t="s">
        <v>16</v>
      </c>
      <c r="C24" s="158" t="s">
        <v>1144</v>
      </c>
      <c r="D24" s="158" t="s">
        <v>1210</v>
      </c>
      <c r="E24" s="194" t="s">
        <v>1210</v>
      </c>
      <c r="F24" s="158" t="str">
        <f t="shared" si="0"/>
        <v>ReaderPageTurn_YJ-Arabic-WOImg-Next-page-turn</v>
      </c>
      <c r="G24" s="158" t="s">
        <v>1222</v>
      </c>
      <c r="H24" s="158" t="s">
        <v>1212</v>
      </c>
      <c r="I24" s="158" t="s">
        <v>1222</v>
      </c>
      <c r="J24" s="158" t="s">
        <v>1223</v>
      </c>
      <c r="K24" s="180"/>
      <c r="L24" s="180">
        <v>0.52600000000000002</v>
      </c>
      <c r="M24" s="180">
        <v>0.53400000000000003</v>
      </c>
      <c r="N24" s="180">
        <v>0.52900000000000003</v>
      </c>
      <c r="O24" s="180">
        <v>0.52200000000000002</v>
      </c>
      <c r="P24" s="180">
        <v>0.52</v>
      </c>
      <c r="Q24" s="180">
        <v>0.51900000000000002</v>
      </c>
      <c r="R24" s="180">
        <v>0.53</v>
      </c>
      <c r="S24" s="180">
        <v>0.53</v>
      </c>
      <c r="T24" s="77">
        <v>0.51500000000000001</v>
      </c>
      <c r="U24" s="77">
        <v>0.51500000000000001</v>
      </c>
      <c r="V24" s="77"/>
      <c r="W24" s="77">
        <v>0.51700000000000002</v>
      </c>
      <c r="X24" s="77">
        <v>0.52</v>
      </c>
      <c r="Y24" s="77">
        <v>0.51900000000000002</v>
      </c>
      <c r="Z24" s="77">
        <v>0.51900000000000002</v>
      </c>
      <c r="AA24" s="77">
        <v>0.51900000000000002</v>
      </c>
      <c r="AB24" s="77">
        <v>0.51700000000000002</v>
      </c>
      <c r="AC24" s="77">
        <v>0.52600000000000002</v>
      </c>
      <c r="AD24" s="77">
        <f t="shared" si="1"/>
        <v>0.51500000000000001</v>
      </c>
      <c r="AE24" s="77">
        <v>0.51500000000000001</v>
      </c>
      <c r="AF24" s="77">
        <v>0.52800000000000002</v>
      </c>
      <c r="AG24" s="77"/>
      <c r="AH24" s="77">
        <v>0.53100000000000003</v>
      </c>
      <c r="AI24" s="77">
        <v>0.53100000000000003</v>
      </c>
      <c r="AJ24" s="77">
        <v>0.53600000000000003</v>
      </c>
      <c r="AK24" s="77">
        <v>0.53200000000000003</v>
      </c>
      <c r="AL24" s="77">
        <v>0.52800000000000002</v>
      </c>
      <c r="AM24" s="77">
        <v>0.52500000000000002</v>
      </c>
      <c r="AN24" s="77">
        <v>0.52600000000000002</v>
      </c>
      <c r="AO24" s="77">
        <v>0.52900000000000003</v>
      </c>
      <c r="AP24" s="77">
        <v>0.52500000000000002</v>
      </c>
      <c r="AQ24" s="77">
        <v>0.52800000000000002</v>
      </c>
      <c r="AR24" s="77">
        <v>0.52900000000000003</v>
      </c>
      <c r="AS24" s="77">
        <f t="shared" si="2"/>
        <v>0.51500000000000001</v>
      </c>
      <c r="AT24" s="77">
        <v>0.52500000000000002</v>
      </c>
      <c r="AU24" s="77">
        <v>0.52500000000000002</v>
      </c>
      <c r="AV24" s="77">
        <v>0.53</v>
      </c>
      <c r="AW24" s="77">
        <v>0.52900000000000003</v>
      </c>
      <c r="AX24" s="77">
        <v>0.52700000000000002</v>
      </c>
      <c r="AY24" s="77">
        <v>0.52600000000000002</v>
      </c>
      <c r="AZ24" s="77">
        <v>0.53200000000000003</v>
      </c>
      <c r="BA24" s="77">
        <v>0.52900000000000003</v>
      </c>
      <c r="BB24" s="77"/>
      <c r="BC24" s="77">
        <v>0.53500000000000003</v>
      </c>
      <c r="BD24" s="77">
        <v>0.52800000000000002</v>
      </c>
      <c r="BE24" s="77">
        <v>0.51500000000000001</v>
      </c>
      <c r="BF24" s="47">
        <v>0.52800000000000002</v>
      </c>
      <c r="BG24" s="47">
        <f t="shared" si="265"/>
        <v>0.51500000000000001</v>
      </c>
      <c r="BH24" s="77">
        <v>0.53300000000000003</v>
      </c>
      <c r="BI24" s="77">
        <v>0.52900000000000003</v>
      </c>
      <c r="BJ24" s="77">
        <v>0.53300000000000003</v>
      </c>
      <c r="BK24" s="77">
        <v>0.53500000000000003</v>
      </c>
      <c r="BL24" s="77">
        <v>0.53</v>
      </c>
      <c r="BM24" s="77">
        <v>0.53100000000000003</v>
      </c>
      <c r="BN24" s="77">
        <v>0.53</v>
      </c>
      <c r="BO24" s="77">
        <v>0.52100000000000002</v>
      </c>
      <c r="BP24" s="77">
        <v>0.52700000000000002</v>
      </c>
      <c r="BQ24" s="77">
        <v>0.53</v>
      </c>
      <c r="BR24" s="77">
        <v>0.51500000000000001</v>
      </c>
      <c r="BS24" s="77"/>
      <c r="BT24" s="77">
        <v>0.52600000000000002</v>
      </c>
      <c r="BU24" s="77">
        <v>0.52600000000000002</v>
      </c>
      <c r="BV24" s="77">
        <v>0.52900000000000003</v>
      </c>
      <c r="BW24" s="77"/>
      <c r="BX24" s="77">
        <v>0.52700000000000002</v>
      </c>
      <c r="BY24" s="77">
        <v>0.52600000000000002</v>
      </c>
      <c r="BZ24" s="77">
        <v>0.52800000000000002</v>
      </c>
      <c r="CA24" s="77"/>
      <c r="CB24" s="77">
        <v>0.52600000000000002</v>
      </c>
      <c r="CC24" s="77">
        <v>0.52600000000000002</v>
      </c>
      <c r="CD24" s="77"/>
      <c r="CE24" s="77">
        <v>0.53</v>
      </c>
      <c r="CF24" s="77">
        <f t="shared" si="3"/>
        <v>0.51500000000000001</v>
      </c>
      <c r="CG24" s="77">
        <v>0.52700000000000002</v>
      </c>
      <c r="CH24" s="77"/>
      <c r="CI24" s="77">
        <v>0.52400000000000002</v>
      </c>
      <c r="CJ24" s="77">
        <v>0.52500000000000002</v>
      </c>
      <c r="CK24" s="77">
        <v>0.52800000000000002</v>
      </c>
      <c r="CL24" s="77"/>
      <c r="CM24" s="77">
        <v>0.53</v>
      </c>
      <c r="CN24" s="77">
        <v>0.52600000000000002</v>
      </c>
      <c r="CO24" s="77"/>
      <c r="CP24" s="77">
        <v>0.52300000000000002</v>
      </c>
      <c r="CQ24" s="77">
        <f t="shared" si="4"/>
        <v>0.51500000000000001</v>
      </c>
      <c r="CR24" s="77">
        <v>0.52800000000000002</v>
      </c>
      <c r="CS24" s="77">
        <v>0.52900000000000003</v>
      </c>
      <c r="CT24" s="77">
        <v>0.52900000000000003</v>
      </c>
      <c r="CU24" s="77"/>
      <c r="CV24" s="77">
        <v>0.53300000000000003</v>
      </c>
      <c r="CW24" s="77">
        <v>0.52900000000000003</v>
      </c>
      <c r="CX24" s="77">
        <v>0.52800000000000002</v>
      </c>
      <c r="CY24" s="77"/>
      <c r="CZ24" s="77">
        <v>0.52800000000000002</v>
      </c>
      <c r="DA24" s="77">
        <v>0.52700000000000002</v>
      </c>
      <c r="DB24" s="77">
        <f t="shared" si="5"/>
        <v>0.51500000000000001</v>
      </c>
      <c r="DC24" s="77">
        <v>0.52800000000000002</v>
      </c>
      <c r="DD24" s="77">
        <v>0.52600000000000002</v>
      </c>
      <c r="DE24" s="77">
        <v>0.52500000000000002</v>
      </c>
      <c r="DF24" s="77">
        <v>0.53</v>
      </c>
      <c r="DG24" s="77">
        <v>0.53300000000000003</v>
      </c>
      <c r="DH24" s="77">
        <v>0.52900000000000003</v>
      </c>
      <c r="DI24" s="77">
        <v>0.53</v>
      </c>
      <c r="DJ24" s="77">
        <v>0.53</v>
      </c>
      <c r="DK24" s="77">
        <v>0.52500000000000002</v>
      </c>
      <c r="DL24" s="77">
        <v>0.52700000000000002</v>
      </c>
      <c r="DM24" s="77">
        <v>0.52600000000000002</v>
      </c>
      <c r="DN24" s="77">
        <f t="shared" si="276"/>
        <v>0.51500000000000001</v>
      </c>
      <c r="DO24" s="47">
        <v>0.52500000000000002</v>
      </c>
      <c r="DP24" s="47"/>
      <c r="DQ24" s="102">
        <v>0.52700000000000002</v>
      </c>
      <c r="DR24" s="47">
        <v>0.52500000000000002</v>
      </c>
      <c r="DS24" s="47">
        <v>0.52600000000000002</v>
      </c>
      <c r="DT24" s="47">
        <v>0.52300000000000002</v>
      </c>
      <c r="DU24" s="47">
        <v>0.53</v>
      </c>
      <c r="DV24" s="47">
        <v>0.53100000000000003</v>
      </c>
      <c r="DW24" s="47">
        <v>0.53300000000000003</v>
      </c>
      <c r="DX24" s="47">
        <v>0.53400000000000003</v>
      </c>
      <c r="DY24" s="51">
        <v>0.53200000000000003</v>
      </c>
      <c r="DZ24" s="51">
        <v>0.52400000000000002</v>
      </c>
      <c r="EA24" s="51">
        <f t="shared" si="277"/>
        <v>0.51500000000000001</v>
      </c>
      <c r="EB24" s="51">
        <v>0.53200000000000003</v>
      </c>
      <c r="EC24" s="51">
        <v>0.52400000000000002</v>
      </c>
      <c r="ED24" s="51">
        <v>0.53</v>
      </c>
      <c r="EE24" s="51"/>
      <c r="EF24" s="51">
        <v>0.52600000000000002</v>
      </c>
      <c r="EG24" s="51">
        <v>0.53100000000000003</v>
      </c>
      <c r="EH24" s="51">
        <v>0.52700000000000002</v>
      </c>
      <c r="EI24" s="51">
        <v>0.52700000000000002</v>
      </c>
      <c r="EJ24" s="51">
        <v>0.52800000000000002</v>
      </c>
      <c r="EK24" s="51">
        <v>0.52900000000000003</v>
      </c>
      <c r="EL24" s="51">
        <v>0.52400000000000002</v>
      </c>
      <c r="EM24" s="51">
        <f t="shared" si="8"/>
        <v>0.51500000000000001</v>
      </c>
      <c r="EN24" s="51">
        <v>0.53</v>
      </c>
      <c r="EO24" s="51">
        <v>0.52800000000000002</v>
      </c>
      <c r="EP24" s="51">
        <v>0.52500000000000002</v>
      </c>
      <c r="EQ24" s="51">
        <v>0.53</v>
      </c>
      <c r="ER24" s="51">
        <v>0.52900000000000003</v>
      </c>
      <c r="ES24" s="51">
        <v>0.53400000000000003</v>
      </c>
      <c r="ET24" s="51">
        <v>0.52600000000000002</v>
      </c>
      <c r="EU24" s="51"/>
      <c r="EV24" s="51">
        <v>0.52400000000000002</v>
      </c>
      <c r="EW24" s="51">
        <v>0.52400000000000002</v>
      </c>
      <c r="EX24" s="51">
        <f t="shared" si="9"/>
        <v>0.51500000000000001</v>
      </c>
      <c r="EY24" s="51">
        <v>0.53</v>
      </c>
      <c r="EZ24" s="51">
        <v>0.53</v>
      </c>
      <c r="FA24" s="51">
        <v>0.53</v>
      </c>
      <c r="FB24" s="51">
        <v>0.52700000000000002</v>
      </c>
      <c r="FC24" s="51">
        <v>0.52600000000000002</v>
      </c>
      <c r="FD24" s="51"/>
      <c r="FE24" s="51">
        <v>0.52900000000000003</v>
      </c>
      <c r="FF24" s="51">
        <v>0.53</v>
      </c>
      <c r="FG24" s="51">
        <v>0.52600000000000002</v>
      </c>
      <c r="FH24" s="51">
        <v>0.52900000000000003</v>
      </c>
      <c r="FI24" s="51">
        <v>0.52500000000000002</v>
      </c>
      <c r="FJ24" s="51">
        <v>0.52600000000000002</v>
      </c>
      <c r="FK24" s="51">
        <v>0.52800000000000002</v>
      </c>
      <c r="FL24" s="51">
        <f t="shared" si="10"/>
        <v>0.51500000000000001</v>
      </c>
      <c r="FM24" s="51">
        <v>0.53</v>
      </c>
      <c r="FN24" s="51">
        <v>0.53</v>
      </c>
      <c r="FO24" s="51">
        <v>0.53</v>
      </c>
      <c r="FP24" s="51">
        <v>0.52700000000000002</v>
      </c>
      <c r="FQ24" s="51">
        <v>0.52800000000000002</v>
      </c>
      <c r="FR24" s="51">
        <v>0.53100000000000003</v>
      </c>
      <c r="FS24" s="51">
        <v>0.53300000000000003</v>
      </c>
      <c r="FT24" s="51">
        <v>0.53</v>
      </c>
      <c r="FU24" s="51">
        <v>0.53500000000000003</v>
      </c>
      <c r="FV24" s="51">
        <v>0.53600000000000003</v>
      </c>
      <c r="FW24" s="47">
        <v>0.52800000000000002</v>
      </c>
      <c r="FX24" s="47">
        <f t="shared" si="275"/>
        <v>0.51500000000000001</v>
      </c>
      <c r="FY24" s="47">
        <v>0.53800000000000003</v>
      </c>
      <c r="FZ24" s="47">
        <v>0.54</v>
      </c>
      <c r="GA24" s="47"/>
      <c r="GB24" s="47">
        <v>0.54</v>
      </c>
      <c r="GC24" s="47">
        <v>0.54</v>
      </c>
      <c r="GD24" s="47">
        <v>0.54</v>
      </c>
      <c r="GE24" s="47">
        <v>0.53500000000000003</v>
      </c>
      <c r="GF24" s="47"/>
      <c r="GG24" s="47">
        <v>0.54</v>
      </c>
      <c r="GH24" s="47">
        <v>0.53200000000000003</v>
      </c>
      <c r="GI24" s="47">
        <v>0.54500000000000004</v>
      </c>
      <c r="GJ24" s="47">
        <v>0.53300000000000003</v>
      </c>
      <c r="GK24" s="47">
        <v>0.53200000000000003</v>
      </c>
      <c r="GL24" s="47">
        <v>0.53300000000000003</v>
      </c>
      <c r="GM24" s="47">
        <v>0.54200000000000004</v>
      </c>
      <c r="GN24" s="47"/>
      <c r="GO24" s="47">
        <v>0.54</v>
      </c>
      <c r="GP24" s="47"/>
      <c r="GQ24" s="47">
        <v>0.53</v>
      </c>
      <c r="GR24" s="47">
        <v>0.53600000000000003</v>
      </c>
      <c r="GS24" s="47">
        <v>0.53100000000000003</v>
      </c>
      <c r="GT24" s="47"/>
      <c r="GU24" s="47">
        <v>0.54</v>
      </c>
      <c r="GV24" s="47">
        <v>0.53200000000000003</v>
      </c>
      <c r="GW24" s="47">
        <v>0.53600000000000003</v>
      </c>
      <c r="GX24" s="47">
        <v>0.53300000000000003</v>
      </c>
      <c r="GY24" s="47">
        <v>0.53800000000000003</v>
      </c>
      <c r="GZ24" s="47">
        <v>0.53400000000000003</v>
      </c>
      <c r="HA24" s="47"/>
      <c r="HB24" s="47">
        <v>0.53300000000000003</v>
      </c>
      <c r="HC24" s="47">
        <f t="shared" si="12"/>
        <v>0.51500000000000001</v>
      </c>
      <c r="HD24" s="47">
        <v>0.53500000000000003</v>
      </c>
      <c r="HE24" s="47">
        <v>0.53700000000000003</v>
      </c>
      <c r="HF24" s="47">
        <v>0.53400000000000003</v>
      </c>
      <c r="HG24" s="47">
        <v>0.53200000000000003</v>
      </c>
      <c r="HH24" s="51">
        <v>0.53600000000000003</v>
      </c>
      <c r="HI24" s="47">
        <f t="shared" si="13"/>
        <v>0.51500000000000001</v>
      </c>
      <c r="HJ24" s="47">
        <v>0.56799999999999995</v>
      </c>
      <c r="HK24" s="47">
        <v>0.56499999999999995</v>
      </c>
      <c r="HL24" s="47">
        <v>0.57599999999999996</v>
      </c>
      <c r="HM24" s="47">
        <v>0.57199999999999995</v>
      </c>
      <c r="HN24" s="77"/>
      <c r="HO24" s="77">
        <v>0.57099999999999995</v>
      </c>
      <c r="HP24" s="77">
        <v>0.57999999999999996</v>
      </c>
      <c r="HQ24" s="77">
        <v>0.57399999999999995</v>
      </c>
      <c r="HR24" s="77">
        <v>0.57699999999999996</v>
      </c>
      <c r="HS24" s="77">
        <v>0.56699999999999995</v>
      </c>
      <c r="HT24" s="77"/>
      <c r="HU24" s="77">
        <v>0.57199999999999995</v>
      </c>
      <c r="HV24" s="77"/>
      <c r="HW24" s="77">
        <v>0.57199999999999995</v>
      </c>
      <c r="HX24" s="77">
        <v>0.57099999999999995</v>
      </c>
      <c r="HY24" s="47">
        <f t="shared" si="14"/>
        <v>0.51500000000000001</v>
      </c>
      <c r="HZ24" s="77"/>
      <c r="IA24" s="6">
        <f t="shared" si="15"/>
        <v>0.10873786407766978</v>
      </c>
      <c r="IB24" s="102"/>
      <c r="IC24" s="102">
        <v>0.59499999999999997</v>
      </c>
      <c r="ID24" s="102">
        <v>0.60299999999999998</v>
      </c>
      <c r="IE24" s="102">
        <v>0.61599999999999999</v>
      </c>
      <c r="IF24" s="102">
        <v>0.59899999999999998</v>
      </c>
      <c r="IG24" s="102">
        <v>0.59299999999999997</v>
      </c>
      <c r="IH24" s="102">
        <v>0.59199999999999997</v>
      </c>
      <c r="II24" s="102">
        <v>0.59099999999999997</v>
      </c>
      <c r="IJ24" s="102">
        <v>0.59399999999999997</v>
      </c>
      <c r="IK24" s="102">
        <v>0.59499999999999997</v>
      </c>
      <c r="IL24" s="102">
        <v>0.6</v>
      </c>
      <c r="IM24" s="102">
        <v>0.59099999999999997</v>
      </c>
      <c r="IN24" s="102">
        <v>0.59199999999999997</v>
      </c>
      <c r="IO24" s="102">
        <v>0.59199999999999997</v>
      </c>
      <c r="IP24" s="102">
        <v>0.59299999999999997</v>
      </c>
      <c r="IQ24" s="102">
        <v>0.58899999999999997</v>
      </c>
      <c r="IR24" s="102">
        <f t="shared" si="16"/>
        <v>0.58899999999999997</v>
      </c>
      <c r="IS24" s="102">
        <v>0.58899999999999997</v>
      </c>
      <c r="IT24" s="102">
        <v>0.59899999999999998</v>
      </c>
      <c r="IU24" s="102">
        <v>0.59899999999999998</v>
      </c>
      <c r="IV24" s="102">
        <v>0.60199999999999998</v>
      </c>
      <c r="IW24" s="102">
        <v>0.60399999999999998</v>
      </c>
      <c r="IX24" s="102"/>
      <c r="IY24" s="102">
        <v>0.60299999999999998</v>
      </c>
      <c r="IZ24" s="102">
        <v>0.60099999999999998</v>
      </c>
      <c r="JA24" s="102">
        <v>0.60699999999999998</v>
      </c>
      <c r="JB24" s="102">
        <v>0.60199999999999998</v>
      </c>
      <c r="JC24" s="102">
        <v>0.60899999999999999</v>
      </c>
      <c r="JD24" s="102">
        <v>0.60499999999999998</v>
      </c>
      <c r="JE24" s="102">
        <v>0.59799999999999998</v>
      </c>
      <c r="JF24" s="102">
        <v>0.60299999999999998</v>
      </c>
      <c r="JG24" s="102"/>
      <c r="JH24" s="102">
        <v>0.60099999999999998</v>
      </c>
      <c r="JI24" s="102">
        <v>0.59699999999999998</v>
      </c>
      <c r="JJ24" s="102">
        <f t="shared" si="17"/>
        <v>0.58899999999999997</v>
      </c>
      <c r="JK24" s="102"/>
      <c r="JL24" s="102">
        <v>0.60099999999999998</v>
      </c>
      <c r="JM24" s="102">
        <v>0.57599999999999996</v>
      </c>
      <c r="JN24" s="102">
        <v>0.57699999999999996</v>
      </c>
      <c r="JO24" s="102">
        <v>0.57599999999999996</v>
      </c>
      <c r="JP24" s="102">
        <v>0.57999999999999996</v>
      </c>
      <c r="JQ24" s="102">
        <v>0.58099999999999996</v>
      </c>
      <c r="JR24" s="102">
        <v>0.57899999999999996</v>
      </c>
      <c r="JS24" s="102">
        <v>0.57999999999999996</v>
      </c>
      <c r="JT24" s="102">
        <v>0.57299999999999995</v>
      </c>
      <c r="JU24" s="102">
        <v>0.6</v>
      </c>
      <c r="JV24" s="102">
        <v>0.58899999999999997</v>
      </c>
      <c r="JW24" s="102">
        <v>0.6</v>
      </c>
      <c r="JX24" s="102">
        <f t="shared" si="266"/>
        <v>0.58899999999999997</v>
      </c>
      <c r="JY24" s="102">
        <v>0.57699999999999996</v>
      </c>
      <c r="JZ24" s="102">
        <v>0.57999999999999996</v>
      </c>
      <c r="KA24" s="102">
        <v>0.57699999999999996</v>
      </c>
      <c r="KB24" s="102">
        <v>0.58199999999999996</v>
      </c>
      <c r="KC24" s="102">
        <v>0.58099999999999996</v>
      </c>
      <c r="KD24" s="102">
        <v>0.58499999999999996</v>
      </c>
      <c r="KE24" s="102">
        <v>0.57899999999999996</v>
      </c>
      <c r="KF24" s="102">
        <v>0.57599999999999996</v>
      </c>
      <c r="KG24" s="102">
        <v>0.57699999999999996</v>
      </c>
      <c r="KH24" s="102">
        <v>0.6</v>
      </c>
      <c r="KI24" s="102">
        <f t="shared" si="18"/>
        <v>0.58899999999999997</v>
      </c>
      <c r="KJ24" s="102">
        <v>0.59799999999999998</v>
      </c>
      <c r="KK24" s="102">
        <v>0.6</v>
      </c>
      <c r="KL24" s="102">
        <v>0.57599999999999996</v>
      </c>
      <c r="KM24" s="102">
        <v>0.6</v>
      </c>
      <c r="KN24" s="102">
        <v>0.59899999999999998</v>
      </c>
      <c r="KO24" s="102">
        <v>0.59799999999999998</v>
      </c>
      <c r="KP24" s="102">
        <v>0.59799999999999998</v>
      </c>
      <c r="KQ24" s="102">
        <v>0.6</v>
      </c>
      <c r="KR24" s="102"/>
      <c r="KS24" s="102">
        <v>0.6</v>
      </c>
      <c r="KT24" s="102">
        <f t="shared" si="19"/>
        <v>0.58899999999999997</v>
      </c>
      <c r="KU24" s="102">
        <v>0.59799999999999998</v>
      </c>
      <c r="KV24" s="102">
        <v>0.6</v>
      </c>
      <c r="KW24" s="102">
        <v>0.59799999999999998</v>
      </c>
      <c r="KX24" s="102">
        <v>0.60099999999999998</v>
      </c>
      <c r="KY24" s="102"/>
      <c r="KZ24" s="102">
        <v>0.59899999999999998</v>
      </c>
      <c r="LA24" s="102"/>
      <c r="LB24" s="102">
        <v>0.59899999999999998</v>
      </c>
      <c r="LC24" s="102">
        <v>0.59799999999999998</v>
      </c>
      <c r="LD24" s="102">
        <f t="shared" si="20"/>
        <v>0.58899999999999997</v>
      </c>
      <c r="LE24" s="102">
        <v>0.59899999999999998</v>
      </c>
      <c r="LF24" s="102">
        <v>0.6</v>
      </c>
      <c r="LG24" s="102">
        <v>0.59899999999999998</v>
      </c>
      <c r="LH24" s="102">
        <v>0.59799999999999998</v>
      </c>
      <c r="LI24" s="102">
        <v>0.59899999999999998</v>
      </c>
      <c r="LJ24" s="102">
        <v>0.60099999999999998</v>
      </c>
      <c r="LK24" s="102">
        <v>0.59899999999999998</v>
      </c>
      <c r="LL24" s="102">
        <v>0.60099999999999998</v>
      </c>
      <c r="LM24" s="102">
        <f t="shared" si="21"/>
        <v>0.58899999999999997</v>
      </c>
      <c r="LN24" s="102">
        <v>0.59799999999999998</v>
      </c>
      <c r="LO24" s="102">
        <v>0.57999999999999996</v>
      </c>
      <c r="LP24" s="102">
        <v>0.57299999999999995</v>
      </c>
      <c r="LQ24" s="102"/>
      <c r="LR24" s="102">
        <v>0.55200000000000005</v>
      </c>
      <c r="LS24" s="102">
        <v>0.57599999999999996</v>
      </c>
      <c r="LT24" s="102">
        <v>0.58199999999999996</v>
      </c>
      <c r="LU24" s="102">
        <v>0.58199999999999996</v>
      </c>
      <c r="LV24" s="102"/>
      <c r="LW24" s="102">
        <v>0.6</v>
      </c>
      <c r="LX24" s="102">
        <v>0.59899999999999998</v>
      </c>
      <c r="LY24" s="102">
        <v>0.59699999999999998</v>
      </c>
      <c r="LZ24" s="102">
        <f t="shared" si="22"/>
        <v>0.58899999999999997</v>
      </c>
      <c r="MA24" s="102">
        <v>0.59899999999999998</v>
      </c>
      <c r="MB24" s="102">
        <v>0.6</v>
      </c>
      <c r="MC24" s="102"/>
      <c r="MD24" s="885">
        <f t="shared" si="23"/>
        <v>1.8675721561969456E-2</v>
      </c>
      <c r="ME24" s="1060"/>
      <c r="MF24" s="1060">
        <v>0.57599999999999996</v>
      </c>
      <c r="MG24" s="1060">
        <v>0.57599999999999996</v>
      </c>
      <c r="MH24" s="1060">
        <v>0.59299999999999997</v>
      </c>
      <c r="MI24" s="1060">
        <v>0.57699999999999996</v>
      </c>
      <c r="MJ24" s="1060">
        <v>0.57199999999999995</v>
      </c>
      <c r="MK24" s="1060">
        <v>0.57299999999999995</v>
      </c>
      <c r="ML24" s="1060">
        <v>0.56799999999999995</v>
      </c>
      <c r="MM24" s="1060">
        <v>0.57699999999999996</v>
      </c>
      <c r="MN24" s="1060">
        <v>0.57399999999999995</v>
      </c>
      <c r="MO24" s="1060"/>
      <c r="MP24" s="1060">
        <v>0.56999999999999995</v>
      </c>
      <c r="MQ24" s="1060">
        <v>0.56999999999999995</v>
      </c>
      <c r="MR24" s="1060">
        <v>0.56599999999999995</v>
      </c>
      <c r="MS24" s="1060">
        <v>0.56599999999999995</v>
      </c>
      <c r="MT24" s="1060">
        <v>0.56599999999999995</v>
      </c>
      <c r="MU24" s="1060">
        <v>0.56999999999999995</v>
      </c>
      <c r="MV24" s="1060">
        <f t="shared" si="24"/>
        <v>0.56799999999999995</v>
      </c>
      <c r="MW24" s="1060">
        <v>0.56899999999999995</v>
      </c>
      <c r="MX24" s="1060">
        <v>0.57899999999999996</v>
      </c>
      <c r="MY24" s="1060">
        <v>0.57499999999999996</v>
      </c>
      <c r="MZ24" s="1060"/>
      <c r="NA24" s="1060">
        <v>0.57699999999999996</v>
      </c>
      <c r="NB24" s="1060">
        <v>0.57899999999999996</v>
      </c>
      <c r="NC24" s="1060">
        <v>0.57699999999999996</v>
      </c>
      <c r="ND24" s="1060">
        <v>0.58099999999999996</v>
      </c>
      <c r="NE24" s="1060">
        <v>0.57699999999999996</v>
      </c>
      <c r="NF24" s="1060"/>
      <c r="NG24" s="1060">
        <v>0.57599999999999996</v>
      </c>
      <c r="NH24" s="1060">
        <v>0.57399999999999995</v>
      </c>
      <c r="NI24" s="1060"/>
      <c r="NJ24" s="1060">
        <v>0.57399999999999995</v>
      </c>
      <c r="NK24" s="1060">
        <v>0.57399999999999995</v>
      </c>
      <c r="NL24" s="1060">
        <v>0.57299999999999995</v>
      </c>
      <c r="NM24" s="1060">
        <v>0.57799999999999996</v>
      </c>
      <c r="NN24" s="1060">
        <f t="shared" si="25"/>
        <v>0.56799999999999995</v>
      </c>
      <c r="NO24" s="1060">
        <v>0.57499999999999996</v>
      </c>
      <c r="NP24" s="1060">
        <v>0.57499999999999996</v>
      </c>
      <c r="NQ24" s="1060">
        <v>0.57399999999999995</v>
      </c>
      <c r="NR24" s="1060"/>
      <c r="NS24" s="1060">
        <v>0.57599999999999996</v>
      </c>
      <c r="NT24" s="1060">
        <v>0.57699999999999996</v>
      </c>
      <c r="NU24" s="1060">
        <v>0.57799999999999996</v>
      </c>
      <c r="NV24" s="1060">
        <v>0.57999999999999996</v>
      </c>
      <c r="NW24" s="1060">
        <v>0.58199999999999996</v>
      </c>
      <c r="NX24" s="1060">
        <v>0.57799999999999996</v>
      </c>
      <c r="NY24" s="1060">
        <v>0.58399999999999996</v>
      </c>
      <c r="NZ24" s="1060">
        <v>0.56799999999999995</v>
      </c>
      <c r="OA24" s="1060">
        <v>0.58399999999999996</v>
      </c>
      <c r="OB24" s="102">
        <f t="shared" si="267"/>
        <v>0.56799999999999995</v>
      </c>
      <c r="OC24" s="1060">
        <v>0.57799999999999996</v>
      </c>
      <c r="OD24" s="1060">
        <v>0.58099999999999996</v>
      </c>
      <c r="OE24" s="1060">
        <v>0.57799999999999996</v>
      </c>
      <c r="OF24" s="1060">
        <v>0.57699999999999996</v>
      </c>
      <c r="OG24" s="1060"/>
      <c r="OH24" s="1060">
        <v>0.57999999999999996</v>
      </c>
      <c r="OI24" s="1060">
        <v>0.57799999999999996</v>
      </c>
      <c r="OJ24" s="102">
        <v>0.57899999999999996</v>
      </c>
      <c r="OK24" s="102">
        <v>0.57199999999999995</v>
      </c>
      <c r="OL24" s="102">
        <v>0.57499999999999996</v>
      </c>
      <c r="OM24" s="102">
        <v>0.56999999999999995</v>
      </c>
      <c r="ON24" s="102">
        <f t="shared" si="26"/>
        <v>0.56799999999999995</v>
      </c>
      <c r="OO24" s="102">
        <v>0.57599999999999996</v>
      </c>
      <c r="OP24" s="102">
        <v>0.57499999999999996</v>
      </c>
      <c r="OQ24" s="102">
        <v>0.57699999999999996</v>
      </c>
      <c r="OR24" s="102">
        <v>0.57599999999999996</v>
      </c>
      <c r="OS24" s="102">
        <v>0.57499999999999996</v>
      </c>
      <c r="OT24" s="102">
        <v>0.57399999999999995</v>
      </c>
      <c r="OU24" s="102">
        <v>0.57399999999999995</v>
      </c>
      <c r="OV24" s="102">
        <v>0.55000000000000004</v>
      </c>
      <c r="OW24" s="102"/>
      <c r="OX24" s="102"/>
      <c r="OY24" s="102">
        <v>0.56999999999999995</v>
      </c>
      <c r="OZ24" s="102">
        <f t="shared" si="27"/>
        <v>0.56799999999999995</v>
      </c>
      <c r="PA24" s="102"/>
      <c r="PB24" s="102">
        <v>0.57599999999999996</v>
      </c>
      <c r="PC24" s="102">
        <v>0.57499999999999996</v>
      </c>
      <c r="PD24" s="102">
        <v>0.57599999999999996</v>
      </c>
      <c r="PE24" s="102">
        <v>0.57399999999999995</v>
      </c>
      <c r="PF24" s="102"/>
      <c r="PG24" s="102">
        <v>0.57399999999999995</v>
      </c>
      <c r="PH24" s="102">
        <v>0.57399999999999995</v>
      </c>
      <c r="PI24" s="102"/>
      <c r="PJ24" s="102">
        <v>0.57599999999999996</v>
      </c>
      <c r="PK24" s="102">
        <f t="shared" si="28"/>
        <v>0.56799999999999995</v>
      </c>
      <c r="PL24" s="102">
        <v>0.57599999999999996</v>
      </c>
      <c r="PM24" s="102">
        <v>0.57499999999999996</v>
      </c>
      <c r="PN24" s="102">
        <v>0.57499999999999996</v>
      </c>
      <c r="PO24" s="102"/>
      <c r="PP24" s="102">
        <v>0.57799999999999996</v>
      </c>
      <c r="PQ24" s="102">
        <v>0.57599999999999996</v>
      </c>
      <c r="PR24" s="102">
        <v>0.57599999999999996</v>
      </c>
      <c r="PS24" s="102">
        <v>0.57799999999999996</v>
      </c>
      <c r="PT24" s="102">
        <v>0.57599999999999996</v>
      </c>
      <c r="PU24" s="102">
        <f t="shared" si="29"/>
        <v>0.56799999999999995</v>
      </c>
      <c r="PV24" s="102">
        <v>0.57799999999999996</v>
      </c>
      <c r="PW24" s="102">
        <v>0.57599999999999996</v>
      </c>
      <c r="PX24" s="102">
        <v>0.54700000000000004</v>
      </c>
      <c r="PY24" s="102">
        <v>0.55200000000000005</v>
      </c>
      <c r="PZ24" s="102">
        <v>0.57599999999999996</v>
      </c>
      <c r="QA24" s="102"/>
      <c r="QB24" s="102">
        <v>0.57899999999999996</v>
      </c>
      <c r="QC24" s="102">
        <v>0.57699999999999996</v>
      </c>
      <c r="QD24" s="102">
        <v>0.57499999999999996</v>
      </c>
      <c r="QE24" s="102">
        <v>0.57699999999999996</v>
      </c>
      <c r="QF24" s="102">
        <v>0.60099999999999998</v>
      </c>
      <c r="QG24" s="102">
        <v>0.57399999999999995</v>
      </c>
      <c r="QH24" s="102">
        <f t="shared" si="278"/>
        <v>0.56799999999999995</v>
      </c>
      <c r="QI24" s="102">
        <v>0.57699999999999996</v>
      </c>
      <c r="QJ24" s="102">
        <v>0.57699999999999996</v>
      </c>
      <c r="QK24" s="102">
        <v>0.57599999999999996</v>
      </c>
      <c r="QL24" s="102">
        <v>0.57699999999999996</v>
      </c>
      <c r="QM24" s="102"/>
      <c r="QN24" s="102">
        <v>0.57799999999999996</v>
      </c>
      <c r="QO24" s="102">
        <v>0.57699999999999996</v>
      </c>
      <c r="QP24" s="102">
        <v>0.58299999999999996</v>
      </c>
      <c r="QQ24" s="102">
        <v>0.58299999999999996</v>
      </c>
      <c r="QR24" s="102">
        <v>0.58099999999999996</v>
      </c>
      <c r="QS24" s="102">
        <v>0.58199999999999996</v>
      </c>
      <c r="QT24" s="102">
        <v>0.57899999999999996</v>
      </c>
      <c r="QU24" s="102">
        <f t="shared" si="279"/>
        <v>0.56799999999999995</v>
      </c>
      <c r="QV24" s="102">
        <v>0.58399999999999996</v>
      </c>
      <c r="QW24" s="102">
        <v>0.57799999999999996</v>
      </c>
      <c r="QX24" s="102">
        <v>0.57899999999999996</v>
      </c>
      <c r="QY24" s="102">
        <v>0.57799999999999996</v>
      </c>
      <c r="QZ24" s="102">
        <v>0.57899999999999996</v>
      </c>
      <c r="RA24" s="102">
        <v>0.58399999999999996</v>
      </c>
      <c r="RB24" s="102">
        <v>0.57999999999999996</v>
      </c>
      <c r="RC24" s="102">
        <v>0.57799999999999996</v>
      </c>
      <c r="RD24" s="102">
        <v>0.57799999999999996</v>
      </c>
      <c r="RE24" s="102">
        <v>0.57899999999999996</v>
      </c>
      <c r="RF24" s="102">
        <f t="shared" si="32"/>
        <v>0.56799999999999995</v>
      </c>
      <c r="RG24" s="102">
        <v>0.58099999999999996</v>
      </c>
      <c r="RH24" s="102"/>
      <c r="RI24" s="102">
        <v>0.57899999999999996</v>
      </c>
      <c r="RJ24" s="102">
        <v>0.57999999999999996</v>
      </c>
      <c r="RK24" s="102">
        <v>0.58099999999999996</v>
      </c>
      <c r="RL24" s="102">
        <v>0.57699999999999996</v>
      </c>
      <c r="RM24" s="102">
        <v>0.57799999999999996</v>
      </c>
      <c r="RN24" s="102">
        <v>0.57699999999999996</v>
      </c>
      <c r="RO24" s="102">
        <v>0.58099999999999996</v>
      </c>
      <c r="RP24" s="102">
        <v>0.57799999999999996</v>
      </c>
      <c r="RQ24" s="102">
        <f t="shared" si="33"/>
        <v>0.56799999999999995</v>
      </c>
      <c r="RR24" s="102"/>
      <c r="RS24" s="102">
        <v>0.57599999999999996</v>
      </c>
      <c r="RT24" s="102">
        <v>0.57999999999999996</v>
      </c>
      <c r="RU24" s="102">
        <v>0.57899999999999996</v>
      </c>
      <c r="RV24" s="102">
        <v>0.57999999999999996</v>
      </c>
      <c r="RW24" s="102">
        <v>0.57999999999999996</v>
      </c>
      <c r="RX24" s="102">
        <v>0.57799999999999996</v>
      </c>
      <c r="RY24" s="102">
        <v>0.57499999999999996</v>
      </c>
      <c r="RZ24" s="102">
        <v>0.57899999999999996</v>
      </c>
      <c r="SA24" s="102">
        <v>0.58099999999999996</v>
      </c>
      <c r="SB24" s="102">
        <v>0.57899999999999996</v>
      </c>
      <c r="SC24" s="102">
        <v>0.57699999999999996</v>
      </c>
      <c r="SD24" s="102">
        <v>0.57799999999999996</v>
      </c>
      <c r="SE24" s="102">
        <f t="shared" si="34"/>
        <v>0.56799999999999995</v>
      </c>
      <c r="SF24" s="102">
        <v>0.57999999999999996</v>
      </c>
      <c r="SG24" s="102">
        <v>0.57599999999999996</v>
      </c>
      <c r="SH24" s="102">
        <v>0.58399999999999996</v>
      </c>
      <c r="SI24" s="102">
        <v>0.57999999999999996</v>
      </c>
      <c r="SJ24" s="102">
        <v>0.57699999999999996</v>
      </c>
      <c r="SK24" s="102">
        <v>0.57899999999999996</v>
      </c>
      <c r="SL24" s="102">
        <v>0.57999999999999996</v>
      </c>
      <c r="SM24" s="102"/>
      <c r="SN24" s="102">
        <v>0.57799999999999996</v>
      </c>
      <c r="SO24" s="102">
        <v>0.58199999999999996</v>
      </c>
      <c r="SP24" s="102">
        <v>0.57899999999999996</v>
      </c>
      <c r="SQ24" s="102">
        <v>0.59</v>
      </c>
      <c r="SR24" s="102">
        <f t="shared" si="35"/>
        <v>0.56799999999999995</v>
      </c>
      <c r="SS24" s="102">
        <v>0.58399999999999996</v>
      </c>
      <c r="ST24" s="102"/>
      <c r="SU24" s="102">
        <v>0.57999999999999996</v>
      </c>
      <c r="SV24" s="102">
        <v>0.58699999999999997</v>
      </c>
      <c r="SW24" s="102"/>
      <c r="SX24" s="102">
        <v>0.58299999999999996</v>
      </c>
      <c r="SY24" s="102">
        <v>0.58199999999999996</v>
      </c>
      <c r="SZ24" s="102">
        <v>0.58399999999999996</v>
      </c>
      <c r="TA24" s="102">
        <v>0.57999999999999996</v>
      </c>
      <c r="TB24" s="102"/>
      <c r="TC24" s="102">
        <v>0.58499999999999996</v>
      </c>
      <c r="TD24" s="102">
        <v>0.58799999999999997</v>
      </c>
      <c r="TE24" s="102">
        <v>0.59</v>
      </c>
      <c r="TF24" s="102">
        <v>0.58099999999999996</v>
      </c>
      <c r="TG24" s="102">
        <v>0.58399999999999996</v>
      </c>
      <c r="TH24" s="102">
        <v>0.57999999999999996</v>
      </c>
      <c r="TI24" s="102">
        <v>0.58199999999999996</v>
      </c>
      <c r="TJ24" s="102"/>
      <c r="TK24" s="102">
        <v>0.59</v>
      </c>
      <c r="TL24" s="102">
        <v>0.58099999999999996</v>
      </c>
      <c r="TM24" s="102">
        <v>0.58399999999999996</v>
      </c>
      <c r="TN24" s="102">
        <v>0.58299999999999996</v>
      </c>
      <c r="TO24" s="102">
        <v>0.58299999999999996</v>
      </c>
      <c r="TP24" s="102">
        <v>0.57999999999999996</v>
      </c>
      <c r="TQ24" s="102"/>
      <c r="TR24" s="102">
        <v>0.57999999999999996</v>
      </c>
      <c r="TS24" s="102">
        <v>0.58199999999999996</v>
      </c>
      <c r="TT24" s="102">
        <v>0.58199999999999996</v>
      </c>
      <c r="TU24" s="102">
        <v>0.58299999999999996</v>
      </c>
      <c r="TV24" s="102">
        <f t="shared" si="36"/>
        <v>0.56799999999999995</v>
      </c>
      <c r="TW24" s="102">
        <v>0.57999999999999996</v>
      </c>
      <c r="TX24" s="102">
        <v>0.58599999999999997</v>
      </c>
      <c r="TY24" s="102">
        <v>0.58399999999999996</v>
      </c>
      <c r="TZ24" s="102">
        <v>0.58399999999999996</v>
      </c>
      <c r="UA24" s="102">
        <v>0.58199999999999996</v>
      </c>
      <c r="UB24" s="51">
        <f t="shared" si="37"/>
        <v>0.56799999999999995</v>
      </c>
      <c r="UC24" s="51">
        <v>0.61799999999999999</v>
      </c>
      <c r="UD24" s="51">
        <v>0.61699999999999999</v>
      </c>
      <c r="UE24" s="51">
        <v>0.625</v>
      </c>
      <c r="UF24" s="51">
        <v>0.621</v>
      </c>
      <c r="UG24" s="51">
        <v>0.627</v>
      </c>
      <c r="UH24" s="47">
        <v>0.62</v>
      </c>
      <c r="UI24" s="47">
        <v>0.61799999999999999</v>
      </c>
      <c r="UJ24" s="47">
        <v>0.61499999999999999</v>
      </c>
      <c r="UK24" s="47">
        <v>0.623</v>
      </c>
      <c r="UL24" s="47">
        <v>0.61499999999999999</v>
      </c>
      <c r="UM24" s="47">
        <v>0.61599999999999999</v>
      </c>
      <c r="UN24" s="47"/>
      <c r="UO24" s="47">
        <v>0.61899999999999999</v>
      </c>
      <c r="UP24" s="51">
        <f t="shared" si="38"/>
        <v>0.56799999999999995</v>
      </c>
      <c r="UQ24" s="47"/>
      <c r="UR24" s="6">
        <f t="shared" si="39"/>
        <v>8.9788732394366286E-2</v>
      </c>
      <c r="US24" s="1060">
        <v>0.56999999999999995</v>
      </c>
      <c r="UT24" s="1060">
        <v>0.57099999999999995</v>
      </c>
      <c r="UU24" s="1060">
        <v>0.59599999999999997</v>
      </c>
      <c r="UV24" s="1060">
        <v>0.57399999999999995</v>
      </c>
      <c r="UW24" s="1060">
        <v>0.56699999999999995</v>
      </c>
      <c r="UX24" s="1060">
        <v>0.56999999999999995</v>
      </c>
      <c r="UY24" s="1060">
        <v>0.56499999999999995</v>
      </c>
      <c r="UZ24" s="1060">
        <v>0.56799999999999995</v>
      </c>
      <c r="VA24" s="1060">
        <v>0.56599999999999995</v>
      </c>
      <c r="VB24" s="1060">
        <v>0.56599999999999995</v>
      </c>
      <c r="VC24" s="1060">
        <v>0.56799999999999995</v>
      </c>
      <c r="VD24" s="1060">
        <v>0.56499999999999995</v>
      </c>
      <c r="VE24" s="1060"/>
      <c r="VF24" s="1060">
        <v>0.56599999999999995</v>
      </c>
      <c r="VG24" s="1060">
        <v>0.56499999999999995</v>
      </c>
      <c r="VH24" s="1060">
        <v>0.56699999999999995</v>
      </c>
      <c r="VI24" s="1060">
        <f t="shared" si="40"/>
        <v>0.56499999999999995</v>
      </c>
      <c r="VJ24" s="1060">
        <v>0.56599999999999995</v>
      </c>
      <c r="VK24" s="1060">
        <v>0.57299999999999995</v>
      </c>
      <c r="VL24" s="1060">
        <v>0.57199999999999995</v>
      </c>
      <c r="VM24" s="1060">
        <v>0.57499999999999996</v>
      </c>
      <c r="VN24" s="1060"/>
      <c r="VO24" s="1060">
        <v>0.57499999999999996</v>
      </c>
      <c r="VP24" s="1060">
        <v>0.57799999999999996</v>
      </c>
      <c r="VQ24" s="1060">
        <v>0.57599999999999996</v>
      </c>
      <c r="VR24" s="1060">
        <v>0.57399999999999995</v>
      </c>
      <c r="VS24" s="1060">
        <v>0.57499999999999996</v>
      </c>
      <c r="VT24" s="1060">
        <v>0.57399999999999995</v>
      </c>
      <c r="VU24" s="1060">
        <v>0.57299999999999995</v>
      </c>
      <c r="VV24" s="1060">
        <v>0.57399999999999995</v>
      </c>
      <c r="VW24" s="1060">
        <v>0.56899999999999995</v>
      </c>
      <c r="VX24" s="1060">
        <f t="shared" si="41"/>
        <v>0.56499999999999995</v>
      </c>
      <c r="VY24" s="1060">
        <v>0.57099999999999995</v>
      </c>
      <c r="VZ24" s="1060">
        <v>0.57899999999999996</v>
      </c>
      <c r="WA24" s="1060">
        <v>0.57599999999999996</v>
      </c>
      <c r="WB24" s="1060">
        <v>0.57099999999999995</v>
      </c>
      <c r="WC24" s="1060"/>
      <c r="WD24" s="1060">
        <v>0.57099999999999995</v>
      </c>
      <c r="WE24" s="1060">
        <v>0.57899999999999996</v>
      </c>
      <c r="WF24" s="1060">
        <v>0.57899999999999996</v>
      </c>
      <c r="WG24" s="1060">
        <v>0.57499999999999996</v>
      </c>
      <c r="WH24" s="1060">
        <v>0.57799999999999996</v>
      </c>
      <c r="WI24" s="1064">
        <v>0.57599999999999996</v>
      </c>
      <c r="WJ24" s="1064">
        <v>0.56499999999999995</v>
      </c>
      <c r="WK24" s="1060">
        <v>0.57599999999999996</v>
      </c>
      <c r="WL24" s="102">
        <f t="shared" si="268"/>
        <v>0.56499999999999995</v>
      </c>
      <c r="WM24" s="1060">
        <v>0.57599999999999996</v>
      </c>
      <c r="WN24" s="1060">
        <v>0.58399999999999996</v>
      </c>
      <c r="WO24" s="1060">
        <v>0.57699999999999996</v>
      </c>
      <c r="WP24" s="1060">
        <v>0.57399999999999995</v>
      </c>
      <c r="WQ24" s="1060">
        <v>0.57499999999999996</v>
      </c>
      <c r="WR24" s="1060"/>
      <c r="WS24" s="1060">
        <v>0.57999999999999996</v>
      </c>
      <c r="WT24" s="102">
        <v>0.56999999999999995</v>
      </c>
      <c r="WU24" s="102">
        <v>0.57199999999999995</v>
      </c>
      <c r="WV24" s="102">
        <v>0.57199999999999995</v>
      </c>
      <c r="WW24" s="102">
        <v>0.57999999999999996</v>
      </c>
      <c r="WX24" s="102">
        <f t="shared" si="42"/>
        <v>0.56499999999999995</v>
      </c>
      <c r="WY24" s="102">
        <v>0.58099999999999996</v>
      </c>
      <c r="WZ24" s="102">
        <v>0.58099999999999996</v>
      </c>
      <c r="XA24" s="102">
        <v>0.57599999999999996</v>
      </c>
      <c r="XB24" s="102">
        <v>0.57399999999999995</v>
      </c>
      <c r="XC24" s="102">
        <v>0.57399999999999995</v>
      </c>
      <c r="XD24" s="102">
        <v>0.57399999999999995</v>
      </c>
      <c r="XE24" s="102">
        <v>0.57399999999999995</v>
      </c>
      <c r="XF24" s="102">
        <v>0.57399999999999995</v>
      </c>
      <c r="XG24" s="102"/>
      <c r="XH24" s="102"/>
      <c r="XI24" s="102">
        <v>0.56999999999999995</v>
      </c>
      <c r="XJ24" s="102">
        <f t="shared" si="43"/>
        <v>0.56499999999999995</v>
      </c>
      <c r="XK24" s="102">
        <v>0.57499999999999996</v>
      </c>
      <c r="XL24" s="102">
        <v>0.57299999999999995</v>
      </c>
      <c r="XM24" s="102"/>
      <c r="XN24" s="102">
        <v>0.57399999999999995</v>
      </c>
      <c r="XO24" s="102">
        <v>0.57299999999999995</v>
      </c>
      <c r="XP24" s="102">
        <v>0.57199999999999995</v>
      </c>
      <c r="XQ24" s="102"/>
      <c r="XR24" s="102">
        <v>0.57299999999999995</v>
      </c>
      <c r="XS24" s="102">
        <v>0.57699999999999996</v>
      </c>
      <c r="XT24" s="102">
        <f t="shared" si="44"/>
        <v>0.56499999999999995</v>
      </c>
      <c r="XU24" s="102">
        <v>0.57199999999999995</v>
      </c>
      <c r="XV24" s="102">
        <v>0.57399999999999995</v>
      </c>
      <c r="XW24" s="102">
        <v>0.57599999999999996</v>
      </c>
      <c r="XX24" s="102"/>
      <c r="XY24" s="102">
        <v>0.57999999999999996</v>
      </c>
      <c r="XZ24" s="102">
        <v>0.58199999999999996</v>
      </c>
      <c r="YA24" s="102">
        <v>0.57799999999999996</v>
      </c>
      <c r="YB24" s="102">
        <v>0.58299999999999996</v>
      </c>
      <c r="YC24" s="102">
        <v>0.57999999999999996</v>
      </c>
      <c r="YD24" s="102">
        <f t="shared" si="45"/>
        <v>0.56499999999999995</v>
      </c>
      <c r="YE24" s="102">
        <v>0.57499999999999996</v>
      </c>
      <c r="YF24" s="102">
        <v>0.57699999999999996</v>
      </c>
      <c r="YG24" s="102">
        <v>0.58299999999999996</v>
      </c>
      <c r="YH24" s="102">
        <v>0.57499999999999996</v>
      </c>
      <c r="YI24" s="102">
        <v>0.57399999999999995</v>
      </c>
      <c r="YJ24" s="102">
        <v>0.57799999999999996</v>
      </c>
      <c r="YK24" s="102"/>
      <c r="YL24" s="102">
        <v>0.57499999999999996</v>
      </c>
      <c r="YM24" s="102">
        <v>0.57399999999999995</v>
      </c>
      <c r="YN24" s="102">
        <v>0.57399999999999995</v>
      </c>
      <c r="YO24" s="102">
        <v>0.57799999999999996</v>
      </c>
      <c r="YP24" s="102">
        <v>0.57599999999999996</v>
      </c>
      <c r="YQ24" s="102">
        <f t="shared" si="280"/>
        <v>0.56499999999999995</v>
      </c>
      <c r="YR24" s="102">
        <v>0.57399999999999995</v>
      </c>
      <c r="YS24" s="102">
        <v>0.57399999999999995</v>
      </c>
      <c r="YT24" s="102">
        <v>0.57499999999999996</v>
      </c>
      <c r="YU24" s="102">
        <v>0.57499999999999996</v>
      </c>
      <c r="YV24" s="102">
        <v>0.57799999999999996</v>
      </c>
      <c r="YW24" s="102"/>
      <c r="YX24" s="102">
        <v>0.58199999999999996</v>
      </c>
      <c r="YY24" s="102">
        <v>0.57999999999999996</v>
      </c>
      <c r="YZ24" s="102">
        <v>0.58499999999999996</v>
      </c>
      <c r="ZA24" s="102">
        <v>0.57499999999999996</v>
      </c>
      <c r="ZB24" s="102">
        <v>0.57999999999999996</v>
      </c>
      <c r="ZC24" s="102"/>
      <c r="ZD24" s="102">
        <v>0.57799999999999996</v>
      </c>
      <c r="ZE24" s="102">
        <f t="shared" si="281"/>
        <v>0.56499999999999995</v>
      </c>
      <c r="ZF24" s="102">
        <v>0.57899999999999996</v>
      </c>
      <c r="ZG24" s="102">
        <v>0.58499999999999996</v>
      </c>
      <c r="ZH24" s="102">
        <v>0.57599999999999996</v>
      </c>
      <c r="ZI24" s="102">
        <v>0.57599999999999996</v>
      </c>
      <c r="ZJ24" s="102">
        <v>0.57599999999999996</v>
      </c>
      <c r="ZK24" s="102">
        <v>0.57799999999999996</v>
      </c>
      <c r="ZL24" s="102">
        <v>0.57599999999999996</v>
      </c>
      <c r="ZM24" s="102">
        <v>0.57799999999999996</v>
      </c>
      <c r="ZN24" s="102">
        <v>0.57799999999999996</v>
      </c>
      <c r="ZO24" s="102">
        <v>0.57799999999999996</v>
      </c>
      <c r="ZP24" s="102">
        <f t="shared" si="48"/>
        <v>0.56499999999999995</v>
      </c>
      <c r="ZQ24" s="102">
        <v>0.57699999999999996</v>
      </c>
      <c r="ZR24" s="102">
        <v>0.57599999999999996</v>
      </c>
      <c r="ZS24" s="102">
        <v>0.57499999999999996</v>
      </c>
      <c r="ZT24" s="102"/>
      <c r="ZU24" s="102">
        <v>0.57799999999999996</v>
      </c>
      <c r="ZV24" s="102">
        <v>0.57699999999999996</v>
      </c>
      <c r="ZW24" s="102">
        <v>0.57499999999999996</v>
      </c>
      <c r="ZX24" s="102">
        <v>0.57699999999999996</v>
      </c>
      <c r="ZY24" s="102">
        <v>0.57799999999999996</v>
      </c>
      <c r="ZZ24" s="102">
        <v>0.57499999999999996</v>
      </c>
      <c r="AAA24" s="102">
        <f t="shared" si="49"/>
        <v>0.56499999999999995</v>
      </c>
      <c r="AAB24" s="102">
        <v>0.58399999999999996</v>
      </c>
      <c r="AAC24" s="102"/>
      <c r="AAD24" s="102">
        <v>0.58099999999999996</v>
      </c>
      <c r="AAE24" s="102">
        <v>0.57799999999999996</v>
      </c>
      <c r="AAF24" s="102">
        <v>0.57299999999999995</v>
      </c>
      <c r="AAG24" s="102">
        <v>0.57399999999999995</v>
      </c>
      <c r="AAH24" s="102">
        <v>0.57399999999999995</v>
      </c>
      <c r="AAI24" s="102">
        <v>0.57499999999999996</v>
      </c>
      <c r="AAJ24" s="102">
        <v>0.57699999999999996</v>
      </c>
      <c r="AAK24" s="102">
        <v>0.57799999999999996</v>
      </c>
      <c r="AAL24" s="102">
        <v>0.57799999999999996</v>
      </c>
      <c r="AAM24" s="102">
        <v>0.57599999999999996</v>
      </c>
      <c r="AAN24" s="102">
        <v>0.57599999999999996</v>
      </c>
      <c r="AAO24" s="102">
        <f t="shared" si="50"/>
        <v>0.56499999999999995</v>
      </c>
      <c r="AAP24" s="102">
        <v>0.57999999999999996</v>
      </c>
      <c r="AAQ24" s="102">
        <v>0.57499999999999996</v>
      </c>
      <c r="AAR24" s="102">
        <v>0.57999999999999996</v>
      </c>
      <c r="AAS24" s="102">
        <v>0.57999999999999996</v>
      </c>
      <c r="AAT24" s="102"/>
      <c r="AAU24" s="102">
        <v>0.57699999999999996</v>
      </c>
      <c r="AAV24" s="102">
        <v>0.58399999999999996</v>
      </c>
      <c r="AAW24" s="102">
        <v>0.57699999999999996</v>
      </c>
      <c r="AAX24" s="102">
        <v>0.58099999999999996</v>
      </c>
      <c r="AAY24" s="102">
        <v>0.58199999999999996</v>
      </c>
      <c r="AAZ24" s="102">
        <v>0.57999999999999996</v>
      </c>
      <c r="ABA24" s="102">
        <v>0.58299999999999996</v>
      </c>
      <c r="ABB24" s="102">
        <f t="shared" si="51"/>
        <v>0.56499999999999995</v>
      </c>
      <c r="ABC24" s="102">
        <v>0.58099999999999996</v>
      </c>
      <c r="ABD24" s="102">
        <v>0.58799999999999997</v>
      </c>
      <c r="ABE24" s="102">
        <v>0.57899999999999996</v>
      </c>
      <c r="ABF24" s="102"/>
      <c r="ABG24" s="102">
        <v>0.57899999999999996</v>
      </c>
      <c r="ABH24" s="102">
        <v>0.58299999999999996</v>
      </c>
      <c r="ABI24" s="102">
        <v>0.58299999999999996</v>
      </c>
      <c r="ABJ24" s="102">
        <v>0.58499999999999996</v>
      </c>
      <c r="ABK24" s="102">
        <v>0.58699999999999997</v>
      </c>
      <c r="ABL24" s="102">
        <v>0.57799999999999996</v>
      </c>
      <c r="ABM24" s="102">
        <v>0.58199999999999996</v>
      </c>
      <c r="ABN24" s="102">
        <v>0.58499999999999996</v>
      </c>
      <c r="ABO24" s="102"/>
      <c r="ABP24" s="102">
        <v>0.58599999999999997</v>
      </c>
      <c r="ABQ24" s="102">
        <v>0.58299999999999996</v>
      </c>
      <c r="ABR24" s="102">
        <v>0.58299999999999996</v>
      </c>
      <c r="ABS24" s="102"/>
      <c r="ABT24" s="102">
        <v>0.58599999999999997</v>
      </c>
      <c r="ABU24" s="102">
        <v>0.57999999999999996</v>
      </c>
      <c r="ABV24" s="102">
        <v>0.58699999999999997</v>
      </c>
      <c r="ABW24" s="102">
        <v>0.58199999999999996</v>
      </c>
      <c r="ABX24" s="102">
        <v>0.57999999999999996</v>
      </c>
      <c r="ABY24" s="102">
        <v>0.57499999999999996</v>
      </c>
      <c r="ABZ24" s="102">
        <v>0.58599999999999997</v>
      </c>
      <c r="ACA24" s="102"/>
      <c r="ACB24" s="102">
        <v>0.58199999999999996</v>
      </c>
      <c r="ACC24" s="102">
        <v>0.58199999999999996</v>
      </c>
      <c r="ACD24" s="102">
        <v>0.57799999999999996</v>
      </c>
      <c r="ACE24" s="102">
        <f t="shared" si="52"/>
        <v>0.56499999999999995</v>
      </c>
      <c r="ACF24" s="102">
        <v>0.58099999999999996</v>
      </c>
      <c r="ACG24" s="102">
        <v>0.58299999999999996</v>
      </c>
      <c r="ACH24" s="102">
        <v>0.57999999999999996</v>
      </c>
      <c r="ACI24" s="102">
        <v>0.58099999999999996</v>
      </c>
      <c r="ACJ24" s="102">
        <v>0.58099999999999996</v>
      </c>
      <c r="ACK24" s="102">
        <f t="shared" si="53"/>
        <v>0.56499999999999995</v>
      </c>
      <c r="ACL24" s="47">
        <v>0.626</v>
      </c>
      <c r="ACM24" s="47">
        <v>0.61499999999999999</v>
      </c>
      <c r="ACN24" s="47">
        <v>0.61899999999999999</v>
      </c>
      <c r="ACO24" s="47">
        <v>0.622</v>
      </c>
      <c r="ACP24" s="47"/>
      <c r="ACQ24" s="47">
        <v>0.622</v>
      </c>
      <c r="ACR24" s="47">
        <v>0.624</v>
      </c>
      <c r="ACS24" s="47">
        <v>0.621</v>
      </c>
      <c r="ACT24" s="47">
        <v>0.61899999999999999</v>
      </c>
      <c r="ACU24" s="47">
        <v>0.61899999999999999</v>
      </c>
      <c r="ACV24" s="47">
        <v>0.61699999999999999</v>
      </c>
      <c r="ACW24" s="47"/>
      <c r="ACX24" s="47">
        <v>0.61599999999999999</v>
      </c>
      <c r="ACY24" s="47">
        <v>0.62</v>
      </c>
      <c r="ACZ24" s="102">
        <f t="shared" si="54"/>
        <v>0.56499999999999995</v>
      </c>
      <c r="ADA24" s="47"/>
      <c r="ADB24" s="6">
        <f t="shared" si="55"/>
        <v>9.7345132743362928E-2</v>
      </c>
      <c r="ADC24" s="1065"/>
      <c r="ADD24" s="1065">
        <v>0.46899999999999997</v>
      </c>
      <c r="ADE24" s="1065">
        <v>0.48599999999999999</v>
      </c>
      <c r="ADF24" s="1065">
        <v>0.49</v>
      </c>
      <c r="ADG24" s="1065">
        <v>0.47099999999999997</v>
      </c>
      <c r="ADH24" s="1065">
        <v>0.46800000000000003</v>
      </c>
      <c r="ADI24" s="1065">
        <v>0.46800000000000003</v>
      </c>
      <c r="ADJ24" s="1065">
        <v>0.46700000000000003</v>
      </c>
      <c r="ADK24" s="1065">
        <v>0.46600000000000003</v>
      </c>
      <c r="ADL24" s="1065">
        <v>0.46800000000000003</v>
      </c>
      <c r="ADM24" s="1065">
        <v>0.47</v>
      </c>
      <c r="ADN24" s="1065">
        <v>0.47099999999999997</v>
      </c>
      <c r="ADO24" s="1065">
        <v>0.46899999999999997</v>
      </c>
      <c r="ADP24" s="1065">
        <v>0.46700000000000003</v>
      </c>
      <c r="ADQ24" s="1065">
        <v>0.46500000000000002</v>
      </c>
      <c r="ADR24" s="1065">
        <v>0.46899999999999997</v>
      </c>
      <c r="ADS24" s="1065">
        <f t="shared" si="245"/>
        <v>0.46700000000000003</v>
      </c>
      <c r="ADT24" s="1065">
        <v>0.47</v>
      </c>
      <c r="ADU24" s="1065">
        <v>0.47399999999999998</v>
      </c>
      <c r="ADV24" s="1065">
        <v>0.47</v>
      </c>
      <c r="ADW24" s="1065"/>
      <c r="ADX24" s="1065">
        <v>0.504</v>
      </c>
      <c r="ADY24" s="1065">
        <v>0.47299999999999998</v>
      </c>
      <c r="ADZ24" s="1065">
        <v>0.46800000000000003</v>
      </c>
      <c r="AEA24" s="1065">
        <v>0.46700000000000003</v>
      </c>
      <c r="AEB24" s="1065">
        <v>0.47299999999999998</v>
      </c>
      <c r="AEC24" s="1065">
        <v>0.47299999999999998</v>
      </c>
      <c r="AED24" s="1065">
        <v>0.47299999999999998</v>
      </c>
      <c r="AEE24" s="1065">
        <v>0.47099999999999997</v>
      </c>
      <c r="AEF24" s="1065"/>
      <c r="AEG24" s="1065">
        <v>0.47499999999999998</v>
      </c>
      <c r="AEH24" s="1065">
        <v>0.46800000000000003</v>
      </c>
      <c r="AEI24" s="1065">
        <v>0.47199999999999998</v>
      </c>
      <c r="AEJ24" s="1060">
        <f t="shared" si="246"/>
        <v>0.46700000000000003</v>
      </c>
      <c r="AEK24" s="1065">
        <v>0.46600000000000003</v>
      </c>
      <c r="AEL24" s="1065">
        <v>0.46800000000000003</v>
      </c>
      <c r="AEM24" s="1065">
        <v>0.47099999999999997</v>
      </c>
      <c r="AEN24" s="1065">
        <v>0.47299999999999998</v>
      </c>
      <c r="AEO24" s="1065"/>
      <c r="AEP24" s="1065">
        <v>0.46800000000000003</v>
      </c>
      <c r="AEQ24" s="1065">
        <v>0.47099999999999997</v>
      </c>
      <c r="AER24" s="1065">
        <v>0.47399999999999998</v>
      </c>
      <c r="AES24" s="1065">
        <v>0.47699999999999998</v>
      </c>
      <c r="AET24" s="1065">
        <v>0.47499999999999998</v>
      </c>
      <c r="AEU24" s="1065">
        <v>0.46899999999999997</v>
      </c>
      <c r="AEV24" s="1065">
        <v>0.46899999999999997</v>
      </c>
      <c r="AEW24" s="1065">
        <v>0.46700000000000003</v>
      </c>
      <c r="AEX24" s="102">
        <f t="shared" si="269"/>
        <v>0.46700000000000003</v>
      </c>
      <c r="AEY24" s="1065">
        <v>0.47499999999999998</v>
      </c>
      <c r="AEZ24" s="1065">
        <v>0.47399999999999998</v>
      </c>
      <c r="AFA24" s="1065">
        <v>0.47799999999999998</v>
      </c>
      <c r="AFB24" s="1065">
        <v>0.47199999999999998</v>
      </c>
      <c r="AFC24" s="1065">
        <v>0.48099999999999998</v>
      </c>
      <c r="AFD24" s="1065">
        <v>0.48499999999999999</v>
      </c>
      <c r="AFE24" s="102">
        <v>0.496</v>
      </c>
      <c r="AFF24" s="102"/>
      <c r="AFG24" s="102">
        <v>0.47399999999999998</v>
      </c>
      <c r="AFH24" s="102">
        <v>0.46600000000000003</v>
      </c>
      <c r="AFI24" s="102">
        <v>0.47</v>
      </c>
      <c r="AFJ24" s="102">
        <f t="shared" si="57"/>
        <v>0.46700000000000003</v>
      </c>
      <c r="AFK24" s="102">
        <v>0.47299999999999998</v>
      </c>
      <c r="AFL24" s="102">
        <v>0.47299999999999998</v>
      </c>
      <c r="AFM24" s="102">
        <v>0.46800000000000003</v>
      </c>
      <c r="AFN24" s="102"/>
      <c r="AFO24" s="102">
        <v>0.47799999999999998</v>
      </c>
      <c r="AFP24" s="102">
        <v>0.47</v>
      </c>
      <c r="AFQ24" s="102">
        <v>0.47099999999999997</v>
      </c>
      <c r="AFR24" s="102">
        <v>0.46800000000000003</v>
      </c>
      <c r="AFS24" s="102">
        <v>0.47</v>
      </c>
      <c r="AFT24" s="102"/>
      <c r="AFU24" s="102">
        <v>0.47</v>
      </c>
      <c r="AFV24" s="102">
        <f t="shared" si="58"/>
        <v>0.46700000000000003</v>
      </c>
      <c r="AFW24" s="102">
        <v>0.47199999999999998</v>
      </c>
      <c r="AFX24" s="102">
        <v>0.47599999999999998</v>
      </c>
      <c r="AFY24" s="102">
        <v>0.47</v>
      </c>
      <c r="AFZ24" s="102"/>
      <c r="AGA24" s="102">
        <v>0.47199999999999998</v>
      </c>
      <c r="AGB24" s="102">
        <v>0.47399999999999998</v>
      </c>
      <c r="AGC24" s="102">
        <v>0.47299999999999998</v>
      </c>
      <c r="AGD24" s="102">
        <v>0.47099999999999997</v>
      </c>
      <c r="AGE24" s="102">
        <f t="shared" si="59"/>
        <v>0.46700000000000003</v>
      </c>
      <c r="AGF24" s="102">
        <v>0.47199999999999998</v>
      </c>
      <c r="AGG24" s="102">
        <v>0.48</v>
      </c>
      <c r="AGH24" s="102"/>
      <c r="AGI24" s="102">
        <v>0.49399999999999999</v>
      </c>
      <c r="AGJ24" s="102">
        <v>0.504</v>
      </c>
      <c r="AGK24" s="102">
        <v>0.501</v>
      </c>
      <c r="AGL24" s="102"/>
      <c r="AGM24" s="102">
        <v>0.501</v>
      </c>
      <c r="AGN24" s="102">
        <v>0.504</v>
      </c>
      <c r="AGO24" s="102">
        <v>0.48099999999999998</v>
      </c>
      <c r="AGP24" s="102">
        <f t="shared" si="60"/>
        <v>0.46700000000000003</v>
      </c>
      <c r="AGQ24" s="102">
        <v>0.49199999999999999</v>
      </c>
      <c r="AGR24" s="102">
        <v>0.495</v>
      </c>
      <c r="AGS24" s="102">
        <v>0.49</v>
      </c>
      <c r="AGT24" s="102">
        <v>0.49099999999999999</v>
      </c>
      <c r="AGU24" s="102">
        <v>0.495</v>
      </c>
      <c r="AGV24" s="102">
        <v>0.495</v>
      </c>
      <c r="AGW24" s="102">
        <v>0.502</v>
      </c>
      <c r="AGX24" s="102"/>
      <c r="AGY24" s="102">
        <v>0.49399999999999999</v>
      </c>
      <c r="AGZ24" s="102">
        <v>0.499</v>
      </c>
      <c r="AHA24" s="102">
        <v>0.57399999999999995</v>
      </c>
      <c r="AHB24" s="102">
        <v>0.49299999999999999</v>
      </c>
      <c r="AHC24" s="102">
        <f t="shared" si="282"/>
        <v>0.46700000000000003</v>
      </c>
      <c r="AHD24" s="102">
        <v>0.49199999999999999</v>
      </c>
      <c r="AHE24" s="102">
        <v>0.496</v>
      </c>
      <c r="AHF24" s="102">
        <v>0.49399999999999999</v>
      </c>
      <c r="AHG24" s="102"/>
      <c r="AHH24" s="102">
        <v>0.49399999999999999</v>
      </c>
      <c r="AHI24" s="102">
        <v>0.502</v>
      </c>
      <c r="AHJ24" s="102">
        <v>0.49299999999999999</v>
      </c>
      <c r="AHK24" s="102">
        <v>0.495</v>
      </c>
      <c r="AHL24" s="102">
        <v>0.505</v>
      </c>
      <c r="AHM24" s="102">
        <v>0.5</v>
      </c>
      <c r="AHN24" s="102">
        <v>0.499</v>
      </c>
      <c r="AHO24" s="102">
        <v>0.496</v>
      </c>
      <c r="AHP24" s="102">
        <f t="shared" si="283"/>
        <v>0.46700000000000003</v>
      </c>
      <c r="AHQ24" s="102">
        <v>0.504</v>
      </c>
      <c r="AHR24" s="102">
        <v>0.499</v>
      </c>
      <c r="AHS24" s="102">
        <v>0.5</v>
      </c>
      <c r="AHT24" s="102">
        <v>0.496</v>
      </c>
      <c r="AHU24" s="102">
        <v>0.495</v>
      </c>
      <c r="AHV24" s="102">
        <v>0.496</v>
      </c>
      <c r="AHW24" s="102">
        <v>0.504</v>
      </c>
      <c r="AHX24" s="102"/>
      <c r="AHY24" s="102">
        <v>0.495</v>
      </c>
      <c r="AHZ24" s="102">
        <v>0.495</v>
      </c>
      <c r="AIA24" s="102">
        <v>0.496</v>
      </c>
      <c r="AIB24" s="102">
        <f t="shared" si="63"/>
        <v>0.46700000000000003</v>
      </c>
      <c r="AIC24" s="102"/>
      <c r="AID24" s="102">
        <v>0.495</v>
      </c>
      <c r="AIE24" s="102">
        <v>0.495</v>
      </c>
      <c r="AIF24" s="102">
        <v>0.495</v>
      </c>
      <c r="AIG24" s="102">
        <v>0.496</v>
      </c>
      <c r="AIH24" s="102">
        <v>0.495</v>
      </c>
      <c r="AII24" s="102">
        <v>0.495</v>
      </c>
      <c r="AIJ24" s="102"/>
      <c r="AIK24" s="102">
        <v>0.495</v>
      </c>
      <c r="AIL24" s="102">
        <v>0.499</v>
      </c>
      <c r="AIM24" s="102">
        <v>0.49199999999999999</v>
      </c>
      <c r="AIN24" s="102">
        <f t="shared" si="64"/>
        <v>0.46700000000000003</v>
      </c>
      <c r="AIO24" s="102"/>
      <c r="AIP24" s="102">
        <v>0.495</v>
      </c>
      <c r="AIQ24" s="102">
        <v>0.497</v>
      </c>
      <c r="AIR24" s="102">
        <v>0.495</v>
      </c>
      <c r="AIS24" s="102">
        <v>0.50600000000000001</v>
      </c>
      <c r="AIT24" s="102">
        <v>0.501</v>
      </c>
      <c r="AIU24" s="102">
        <v>0.495</v>
      </c>
      <c r="AIV24" s="102">
        <v>0.499</v>
      </c>
      <c r="AIW24" s="102">
        <v>0.498</v>
      </c>
      <c r="AIX24" s="102"/>
      <c r="AIY24" s="102">
        <v>0.495</v>
      </c>
      <c r="AIZ24" s="102">
        <v>0.495</v>
      </c>
      <c r="AJA24" s="102"/>
      <c r="AJB24" s="102">
        <v>0.5</v>
      </c>
      <c r="AJC24" s="102">
        <v>0.49399999999999999</v>
      </c>
      <c r="AJD24" s="102">
        <f t="shared" si="65"/>
        <v>0.46700000000000003</v>
      </c>
      <c r="AJE24" s="102">
        <v>0.5</v>
      </c>
      <c r="AJF24" s="102">
        <v>0.5</v>
      </c>
      <c r="AJG24" s="102">
        <v>0.5</v>
      </c>
      <c r="AJH24" s="102"/>
      <c r="AJI24" s="102">
        <v>0.495</v>
      </c>
      <c r="AJJ24" s="102">
        <v>0.498</v>
      </c>
      <c r="AJK24" s="102">
        <v>0.5</v>
      </c>
      <c r="AJL24" s="102">
        <v>0.5</v>
      </c>
      <c r="AJM24" s="102">
        <v>0.495</v>
      </c>
      <c r="AJN24" s="102"/>
      <c r="AJO24" s="102">
        <v>0.502</v>
      </c>
      <c r="AJP24" s="102">
        <v>0.5</v>
      </c>
      <c r="AJQ24" s="102">
        <v>0.502</v>
      </c>
      <c r="AJR24" s="102">
        <f t="shared" si="66"/>
        <v>0.46700000000000003</v>
      </c>
      <c r="AJS24" s="102">
        <v>0.5</v>
      </c>
      <c r="AJT24" s="102"/>
      <c r="AJU24" s="102">
        <v>0.501</v>
      </c>
      <c r="AJV24" s="102">
        <v>0.498</v>
      </c>
      <c r="AJW24" s="102"/>
      <c r="AJX24" s="102">
        <v>0.49299999999999999</v>
      </c>
      <c r="AJY24" s="102">
        <v>0.505</v>
      </c>
      <c r="AJZ24" s="102">
        <v>0.496</v>
      </c>
      <c r="AKA24" s="102">
        <v>0.498</v>
      </c>
      <c r="AKB24" s="102">
        <v>0.495</v>
      </c>
      <c r="AKC24" s="102">
        <v>0.498</v>
      </c>
      <c r="AKD24" s="102">
        <v>0.495</v>
      </c>
      <c r="AKE24" s="102">
        <v>0.495</v>
      </c>
      <c r="AKF24" s="102">
        <v>0.502</v>
      </c>
      <c r="AKG24" s="102">
        <v>0.501</v>
      </c>
      <c r="AKH24" s="102">
        <v>0.49399999999999999</v>
      </c>
      <c r="AKI24" s="102">
        <v>0.5</v>
      </c>
      <c r="AKJ24" s="102">
        <v>0.5</v>
      </c>
      <c r="AKK24" s="102">
        <v>0.498</v>
      </c>
      <c r="AKL24" s="102">
        <v>0.501</v>
      </c>
      <c r="AKM24" s="102">
        <v>0.498</v>
      </c>
      <c r="AKN24" s="102"/>
      <c r="AKO24" s="102">
        <v>0.496</v>
      </c>
      <c r="AKP24" s="102">
        <v>0.497</v>
      </c>
      <c r="AKQ24" s="102">
        <v>0.498</v>
      </c>
      <c r="AKR24" s="102">
        <v>0.501</v>
      </c>
      <c r="AKS24" s="102">
        <v>0.503</v>
      </c>
      <c r="AKT24" s="102">
        <f t="shared" si="67"/>
        <v>0.46700000000000003</v>
      </c>
      <c r="AKU24" s="102">
        <v>0.499</v>
      </c>
      <c r="AKV24" s="102">
        <v>0.499</v>
      </c>
      <c r="AKW24" s="102">
        <v>0.497</v>
      </c>
      <c r="AKX24" s="102">
        <v>0.496</v>
      </c>
      <c r="AKY24" s="102">
        <v>0.496</v>
      </c>
      <c r="AKZ24" s="102">
        <f t="shared" si="68"/>
        <v>0.46700000000000003</v>
      </c>
      <c r="ALA24" s="47">
        <v>0.52900000000000003</v>
      </c>
      <c r="ALB24" s="47"/>
      <c r="ALC24" s="47">
        <v>0.51700000000000002</v>
      </c>
      <c r="ALD24" s="47">
        <v>0.53200000000000003</v>
      </c>
      <c r="ALE24" s="47">
        <v>0.52200000000000002</v>
      </c>
      <c r="ALF24" s="47">
        <v>0.53300000000000003</v>
      </c>
      <c r="ALG24" s="47">
        <v>0.52400000000000002</v>
      </c>
      <c r="ALH24" s="47">
        <v>0.52700000000000002</v>
      </c>
      <c r="ALI24" s="47">
        <v>0.52400000000000002</v>
      </c>
      <c r="ALJ24" s="47">
        <v>0.52700000000000002</v>
      </c>
      <c r="ALK24" s="47">
        <v>0.53200000000000003</v>
      </c>
      <c r="ALL24" s="47">
        <v>0.53</v>
      </c>
      <c r="ALM24" s="47">
        <v>0.52800000000000002</v>
      </c>
      <c r="ALN24" s="102">
        <f t="shared" si="69"/>
        <v>0.46700000000000003</v>
      </c>
      <c r="ALO24" s="47">
        <v>0.52800000000000002</v>
      </c>
      <c r="ALP24" s="102">
        <v>0.53400000000000003</v>
      </c>
      <c r="ALQ24" s="51"/>
      <c r="ALR24" s="51">
        <v>0.52900000000000003</v>
      </c>
      <c r="ALS24" s="51">
        <v>0.53500000000000003</v>
      </c>
      <c r="ALT24" s="51">
        <f t="shared" si="70"/>
        <v>0.46700000000000003</v>
      </c>
      <c r="ALU24" s="51"/>
      <c r="ALV24" s="461">
        <f t="shared" si="71"/>
        <v>-1</v>
      </c>
      <c r="ALW24" s="1065"/>
      <c r="ALX24" s="1065">
        <v>0.56599999999999995</v>
      </c>
      <c r="ALY24" s="1065"/>
      <c r="ALZ24" s="1065">
        <v>0.57899999999999996</v>
      </c>
      <c r="AMA24" s="1065">
        <v>0.59099999999999997</v>
      </c>
      <c r="AMB24" s="1065">
        <v>0.57199999999999995</v>
      </c>
      <c r="AMC24" s="1065">
        <v>0.56200000000000006</v>
      </c>
      <c r="AMD24" s="1065">
        <v>0.56399999999999995</v>
      </c>
      <c r="AME24" s="1065">
        <v>0.56200000000000006</v>
      </c>
      <c r="AMF24" s="1065">
        <v>0.56299999999999994</v>
      </c>
      <c r="AMG24" s="1065">
        <v>0.56499999999999995</v>
      </c>
      <c r="AMH24" s="1065">
        <v>0.56000000000000005</v>
      </c>
      <c r="AMI24" s="1065">
        <v>0.56100000000000005</v>
      </c>
      <c r="AMJ24" s="1065">
        <v>0.55800000000000005</v>
      </c>
      <c r="AMK24" s="1065">
        <v>0.55800000000000005</v>
      </c>
      <c r="AML24" s="1065">
        <v>0.56000000000000005</v>
      </c>
      <c r="AMM24" s="1065">
        <v>0.55900000000000005</v>
      </c>
      <c r="AMN24" s="1065">
        <f t="shared" si="72"/>
        <v>0.55900000000000005</v>
      </c>
      <c r="AMO24" s="1065">
        <v>0.55800000000000005</v>
      </c>
      <c r="AMP24" s="1065"/>
      <c r="AMQ24" s="1065">
        <v>0.57199999999999995</v>
      </c>
      <c r="AMR24" s="1065">
        <v>0.57199999999999995</v>
      </c>
      <c r="AMS24" s="1065">
        <v>0.57399999999999995</v>
      </c>
      <c r="AMT24" s="1065">
        <v>0.57799999999999996</v>
      </c>
      <c r="AMU24" s="1065">
        <v>0.57399999999999995</v>
      </c>
      <c r="AMV24" s="1065">
        <v>0.57299999999999995</v>
      </c>
      <c r="AMW24" s="1066">
        <v>0.57799999999999996</v>
      </c>
      <c r="AMX24" s="1066">
        <v>0.57899999999999996</v>
      </c>
      <c r="AMY24" s="1066">
        <v>0.57299999999999995</v>
      </c>
      <c r="AMZ24" s="1066">
        <v>0.57099999999999995</v>
      </c>
      <c r="ANA24" s="1066"/>
      <c r="ANB24" s="1066">
        <v>0.56999999999999995</v>
      </c>
      <c r="ANC24" s="1066">
        <v>0.56799999999999995</v>
      </c>
      <c r="AND24" s="1060">
        <f t="shared" si="73"/>
        <v>0.55900000000000005</v>
      </c>
      <c r="ANE24" s="1066">
        <v>0.57099999999999995</v>
      </c>
      <c r="ANF24" s="1066">
        <v>0.57899999999999996</v>
      </c>
      <c r="ANG24" s="1066">
        <v>0.58399999999999996</v>
      </c>
      <c r="ANH24" s="1066">
        <v>0.57799999999999996</v>
      </c>
      <c r="ANI24" s="1066">
        <v>0.57599999999999996</v>
      </c>
      <c r="ANJ24" s="1066">
        <v>0.57499999999999996</v>
      </c>
      <c r="ANK24" s="1066"/>
      <c r="ANL24" s="1066">
        <v>0.57499999999999996</v>
      </c>
      <c r="ANM24" s="1066">
        <v>0.57799999999999996</v>
      </c>
      <c r="ANN24" s="1066">
        <v>0.58499999999999996</v>
      </c>
      <c r="ANO24" s="1066">
        <v>0.57999999999999996</v>
      </c>
      <c r="ANP24" s="1066">
        <v>0.55900000000000005</v>
      </c>
      <c r="ANQ24" s="1066">
        <v>0.57999999999999996</v>
      </c>
      <c r="ANR24" s="102">
        <f t="shared" si="270"/>
        <v>0.55900000000000005</v>
      </c>
      <c r="ANS24" s="1066">
        <v>0.57999999999999996</v>
      </c>
      <c r="ANT24" s="1066">
        <v>0.57999999999999996</v>
      </c>
      <c r="ANU24" s="1066">
        <v>0.58799999999999997</v>
      </c>
      <c r="ANV24" s="1066">
        <v>0.58699999999999997</v>
      </c>
      <c r="ANW24" s="1066">
        <v>0.58599999999999997</v>
      </c>
      <c r="ANX24" s="1066">
        <v>0.58399999999999996</v>
      </c>
      <c r="ANY24" s="102">
        <v>0.57599999999999996</v>
      </c>
      <c r="ANZ24" s="102"/>
      <c r="AOA24" s="102">
        <v>0.57499999999999996</v>
      </c>
      <c r="AOB24" s="102">
        <v>0.57799999999999996</v>
      </c>
      <c r="AOC24" s="102">
        <v>0.57999999999999996</v>
      </c>
      <c r="AOD24" s="102">
        <f t="shared" si="74"/>
        <v>0.55900000000000005</v>
      </c>
      <c r="AOE24" s="102">
        <v>0.57499999999999996</v>
      </c>
      <c r="AOF24" s="102">
        <v>0.57399999999999995</v>
      </c>
      <c r="AOG24" s="102">
        <v>0.57299999999999995</v>
      </c>
      <c r="AOH24" s="102">
        <v>0.57799999999999996</v>
      </c>
      <c r="AOI24" s="102"/>
      <c r="AOJ24" s="102">
        <v>0.57799999999999996</v>
      </c>
      <c r="AOK24" s="102">
        <v>0.57899999999999996</v>
      </c>
      <c r="AOL24" s="102">
        <v>0.57899999999999996</v>
      </c>
      <c r="AOM24" s="102">
        <v>0.57499999999999996</v>
      </c>
      <c r="AON24" s="102"/>
      <c r="AOO24" s="102">
        <v>0.57999999999999996</v>
      </c>
      <c r="AOP24" s="102">
        <f t="shared" si="75"/>
        <v>0.55900000000000005</v>
      </c>
      <c r="AOQ24" s="102">
        <v>0.58499999999999996</v>
      </c>
      <c r="AOR24" s="102">
        <v>0.57699999999999996</v>
      </c>
      <c r="AOS24" s="102"/>
      <c r="AOT24" s="102">
        <v>0.57999999999999996</v>
      </c>
      <c r="AOU24" s="102">
        <v>0.57799999999999996</v>
      </c>
      <c r="AOV24" s="102">
        <v>0.57699999999999996</v>
      </c>
      <c r="AOW24" s="102">
        <v>0.57599999999999996</v>
      </c>
      <c r="AOX24" s="102"/>
      <c r="AOY24" s="102">
        <v>0.57899999999999996</v>
      </c>
      <c r="AOZ24" s="102">
        <f t="shared" si="76"/>
        <v>0.55900000000000005</v>
      </c>
      <c r="APA24" s="102">
        <v>0.57699999999999996</v>
      </c>
      <c r="APB24" s="102">
        <v>0.57799999999999996</v>
      </c>
      <c r="APC24" s="102">
        <v>0.57699999999999996</v>
      </c>
      <c r="APD24" s="102">
        <v>0.57699999999999996</v>
      </c>
      <c r="APE24" s="102">
        <v>0.57599999999999996</v>
      </c>
      <c r="APF24" s="102"/>
      <c r="APG24" s="102">
        <v>0.57699999999999996</v>
      </c>
      <c r="APH24" s="102">
        <v>0.57599999999999996</v>
      </c>
      <c r="API24" s="102">
        <v>0.57899999999999996</v>
      </c>
      <c r="APJ24" s="102">
        <f t="shared" si="77"/>
        <v>0.55900000000000005</v>
      </c>
      <c r="APK24" s="102">
        <v>0.57699999999999996</v>
      </c>
      <c r="APL24" s="102">
        <v>0.57699999999999996</v>
      </c>
      <c r="APM24" s="102">
        <v>0.57899999999999996</v>
      </c>
      <c r="APN24" s="102"/>
      <c r="APO24" s="102">
        <v>0.57499999999999996</v>
      </c>
      <c r="APP24" s="102">
        <v>0.57499999999999996</v>
      </c>
      <c r="APQ24" s="102">
        <v>0.57599999999999996</v>
      </c>
      <c r="APR24" s="102">
        <v>0.57599999999999996</v>
      </c>
      <c r="APS24" s="102"/>
      <c r="APT24" s="102">
        <v>0.57799999999999996</v>
      </c>
      <c r="APU24" s="102">
        <v>0.57599999999999996</v>
      </c>
      <c r="APV24" s="102">
        <v>0.57799999999999996</v>
      </c>
      <c r="APW24" s="102">
        <v>0.57699999999999996</v>
      </c>
      <c r="APX24" s="102">
        <f t="shared" si="284"/>
        <v>0.55900000000000005</v>
      </c>
      <c r="APY24" s="102">
        <v>0.57699999999999996</v>
      </c>
      <c r="APZ24" s="102">
        <v>0.57699999999999996</v>
      </c>
      <c r="AQA24" s="102">
        <v>0.57699999999999996</v>
      </c>
      <c r="AQB24" s="102"/>
      <c r="AQC24" s="102">
        <v>0.57599999999999996</v>
      </c>
      <c r="AQD24" s="102">
        <v>0.58499999999999996</v>
      </c>
      <c r="AQE24" s="102">
        <v>0.58599999999999997</v>
      </c>
      <c r="AQF24" s="102">
        <v>0.58599999999999997</v>
      </c>
      <c r="AQG24" s="102">
        <v>0.58299999999999996</v>
      </c>
      <c r="AQH24" s="102">
        <v>0.58699999999999997</v>
      </c>
      <c r="AQI24" s="102">
        <v>0.58499999999999996</v>
      </c>
      <c r="AQJ24" s="102">
        <v>0.57699999999999996</v>
      </c>
      <c r="AQK24" s="102">
        <f t="shared" si="285"/>
        <v>0.55900000000000005</v>
      </c>
      <c r="AQL24" s="102">
        <v>0.58199999999999996</v>
      </c>
      <c r="AQM24" s="102">
        <v>0.57899999999999996</v>
      </c>
      <c r="AQN24" s="102">
        <v>0.57899999999999996</v>
      </c>
      <c r="AQO24" s="102">
        <v>0.57599999999999996</v>
      </c>
      <c r="AQP24" s="102"/>
      <c r="AQQ24" s="102">
        <v>0.57699999999999996</v>
      </c>
      <c r="AQR24" s="102">
        <v>0.57699999999999996</v>
      </c>
      <c r="AQS24" s="102">
        <v>0.57699999999999996</v>
      </c>
      <c r="AQT24" s="102">
        <v>0.57999999999999996</v>
      </c>
      <c r="AQU24" s="102">
        <v>0.57899999999999996</v>
      </c>
      <c r="AQV24" s="102">
        <v>0.57699999999999996</v>
      </c>
      <c r="AQW24" s="102">
        <f t="shared" si="80"/>
        <v>0.55900000000000005</v>
      </c>
      <c r="AQX24" s="102">
        <v>0.58099999999999996</v>
      </c>
      <c r="AQY24" s="102">
        <v>0.57899999999999996</v>
      </c>
      <c r="AQZ24" s="102"/>
      <c r="ARA24" s="102">
        <v>0.57899999999999996</v>
      </c>
      <c r="ARB24" s="102">
        <v>0.57699999999999996</v>
      </c>
      <c r="ARC24" s="102">
        <v>0.58399999999999996</v>
      </c>
      <c r="ARD24" s="102">
        <v>0.57999999999999996</v>
      </c>
      <c r="ARE24" s="102">
        <v>0.58099999999999996</v>
      </c>
      <c r="ARF24" s="102">
        <v>0.59499999999999997</v>
      </c>
      <c r="ARG24" s="102">
        <v>0.57899999999999996</v>
      </c>
      <c r="ARH24" s="102">
        <f t="shared" si="81"/>
        <v>0.55900000000000005</v>
      </c>
      <c r="ARI24" s="102">
        <v>0.59499999999999997</v>
      </c>
      <c r="ARJ24" s="102">
        <v>0.58199999999999996</v>
      </c>
      <c r="ARK24" s="102">
        <v>0.59399999999999997</v>
      </c>
      <c r="ARL24" s="102">
        <v>0.57799999999999996</v>
      </c>
      <c r="ARM24" s="102">
        <v>0.57899999999999996</v>
      </c>
      <c r="ARN24" s="102">
        <v>0.58399999999999996</v>
      </c>
      <c r="ARO24" s="102"/>
      <c r="ARP24" s="102">
        <v>0.57699999999999996</v>
      </c>
      <c r="ARQ24" s="102">
        <v>0.57899999999999996</v>
      </c>
      <c r="ARR24" s="102">
        <v>0.58099999999999996</v>
      </c>
      <c r="ARS24" s="102">
        <v>0.58199999999999996</v>
      </c>
      <c r="ART24" s="102">
        <v>0.57999999999999996</v>
      </c>
      <c r="ARU24" s="102">
        <v>0.58199999999999996</v>
      </c>
      <c r="ARV24" s="102">
        <f t="shared" si="82"/>
        <v>0.55900000000000005</v>
      </c>
      <c r="ARW24" s="102">
        <v>0.57999999999999996</v>
      </c>
      <c r="ARX24" s="102">
        <v>0.57699999999999996</v>
      </c>
      <c r="ARY24" s="102">
        <v>0.58099999999999996</v>
      </c>
      <c r="ARZ24" s="102">
        <v>0.57999999999999996</v>
      </c>
      <c r="ASA24" s="102">
        <v>0.57599999999999996</v>
      </c>
      <c r="ASB24" s="102"/>
      <c r="ASC24" s="102">
        <v>0.58099999999999996</v>
      </c>
      <c r="ASD24" s="102">
        <v>0.58099999999999996</v>
      </c>
      <c r="ASE24" s="102">
        <v>0.58099999999999996</v>
      </c>
      <c r="ASF24" s="102">
        <v>0.57999999999999996</v>
      </c>
      <c r="ASG24" s="102">
        <v>0.58399999999999996</v>
      </c>
      <c r="ASH24" s="102">
        <v>0.58399999999999996</v>
      </c>
      <c r="ASI24" s="102">
        <f t="shared" si="83"/>
        <v>0.55900000000000005</v>
      </c>
      <c r="ASJ24" s="102">
        <v>0.58499999999999996</v>
      </c>
      <c r="ASK24" s="102">
        <v>0.57999999999999996</v>
      </c>
      <c r="ASL24" s="102"/>
      <c r="ASM24" s="102">
        <v>0.57899999999999996</v>
      </c>
      <c r="ASN24" s="102">
        <v>0.58599999999999997</v>
      </c>
      <c r="ASO24" s="102">
        <v>0.58699999999999997</v>
      </c>
      <c r="ASP24" s="102">
        <v>0.59</v>
      </c>
      <c r="ASQ24" s="102">
        <v>0.58599999999999997</v>
      </c>
      <c r="ASR24" s="102">
        <v>0.58799999999999997</v>
      </c>
      <c r="ASS24" s="102"/>
      <c r="AST24" s="102">
        <v>0.58499999999999996</v>
      </c>
      <c r="ASU24" s="102">
        <v>0.58899999999999997</v>
      </c>
      <c r="ASV24" s="102"/>
      <c r="ASW24" s="102">
        <v>0.59</v>
      </c>
      <c r="ASX24" s="102">
        <v>0.59699999999999998</v>
      </c>
      <c r="ASY24" s="102">
        <v>0.58899999999999997</v>
      </c>
      <c r="ASZ24" s="102">
        <v>0.58499999999999996</v>
      </c>
      <c r="ATA24" s="102"/>
      <c r="ATB24" s="102">
        <v>0.58499999999999996</v>
      </c>
      <c r="ATC24" s="102">
        <v>0.59099999999999997</v>
      </c>
      <c r="ATD24" s="102">
        <v>0.58599999999999997</v>
      </c>
      <c r="ATE24" s="102">
        <v>0.58699999999999997</v>
      </c>
      <c r="ATF24" s="102">
        <v>0.58299999999999996</v>
      </c>
      <c r="ATG24" s="102">
        <v>0.58699999999999997</v>
      </c>
      <c r="ATH24" s="102"/>
      <c r="ATI24" s="102">
        <v>0.58299999999999996</v>
      </c>
      <c r="ATJ24" s="102">
        <v>0.59</v>
      </c>
      <c r="ATK24" s="102">
        <v>0.58799999999999997</v>
      </c>
      <c r="ATL24" s="102">
        <v>0.58399999999999996</v>
      </c>
      <c r="ATM24" s="102">
        <f t="shared" si="84"/>
        <v>0.55900000000000005</v>
      </c>
      <c r="ATN24" s="102">
        <v>0.58899999999999997</v>
      </c>
      <c r="ATO24" s="102">
        <v>0.58399999999999996</v>
      </c>
      <c r="ATP24" s="102">
        <v>0.58599999999999997</v>
      </c>
      <c r="ATQ24" s="102">
        <v>0.58299999999999996</v>
      </c>
      <c r="ATR24" s="102">
        <v>0.57599999999999996</v>
      </c>
      <c r="ATS24" s="102">
        <f t="shared" si="85"/>
        <v>0.55900000000000005</v>
      </c>
      <c r="ATT24" s="47">
        <v>0.63100000000000001</v>
      </c>
      <c r="ATU24" s="47">
        <v>0.63300000000000001</v>
      </c>
      <c r="ATV24" s="47">
        <v>0.628</v>
      </c>
      <c r="ATW24" s="47">
        <v>0.628</v>
      </c>
      <c r="ATX24" s="47">
        <v>0.627</v>
      </c>
      <c r="ATY24" s="47">
        <v>0.63200000000000001</v>
      </c>
      <c r="ATZ24" s="47"/>
      <c r="AUA24" s="47">
        <v>0.628</v>
      </c>
      <c r="AUB24" s="47">
        <v>0.63200000000000001</v>
      </c>
      <c r="AUC24" s="47">
        <v>0.629</v>
      </c>
      <c r="AUD24" s="47">
        <v>0.61799999999999999</v>
      </c>
      <c r="AUE24" s="47">
        <v>0.62</v>
      </c>
      <c r="AUF24" s="47">
        <v>0.628</v>
      </c>
      <c r="AUG24" s="351">
        <f t="shared" si="86"/>
        <v>0.55900000000000005</v>
      </c>
      <c r="AUH24" s="47">
        <v>0.629</v>
      </c>
      <c r="AUI24" s="102">
        <v>0.63200000000000001</v>
      </c>
      <c r="AUJ24" s="47">
        <v>0.626</v>
      </c>
      <c r="AUK24" s="47">
        <v>0.628</v>
      </c>
      <c r="AUL24" s="47"/>
      <c r="AUM24" s="47">
        <v>0.63400000000000001</v>
      </c>
      <c r="AUN24" s="47">
        <v>0.61699999999999999</v>
      </c>
      <c r="AUO24" s="51">
        <v>0.60499999999999998</v>
      </c>
      <c r="AUP24" s="47">
        <f t="shared" si="87"/>
        <v>0.55900000000000005</v>
      </c>
      <c r="AUQ24" s="47">
        <v>0.60099999999999998</v>
      </c>
      <c r="AUR24" s="51">
        <v>0.60199999999999998</v>
      </c>
      <c r="AUS24" s="51"/>
      <c r="AUT24" s="51">
        <v>0.60099999999999998</v>
      </c>
      <c r="AUU24" s="51">
        <v>0.60699999999999998</v>
      </c>
      <c r="AUV24" s="47">
        <v>0.59899999999999998</v>
      </c>
      <c r="AUW24" s="51"/>
      <c r="AUX24" s="47">
        <f t="shared" si="88"/>
        <v>0.55900000000000005</v>
      </c>
      <c r="AUY24" s="47">
        <v>0.60099999999999998</v>
      </c>
      <c r="AUZ24" s="47">
        <v>0.61399999999999999</v>
      </c>
      <c r="AVA24" s="47">
        <v>0.60199999999999998</v>
      </c>
      <c r="AVB24" s="47">
        <v>0.59499999999999997</v>
      </c>
      <c r="AVC24" s="47"/>
      <c r="AVD24" s="47"/>
      <c r="AVE24" s="47">
        <v>0.59599999999999997</v>
      </c>
      <c r="AVF24" s="68">
        <v>0.6</v>
      </c>
      <c r="AVG24" s="68">
        <f t="shared" si="89"/>
        <v>0.55900000000000005</v>
      </c>
      <c r="AVH24" s="47">
        <v>0.61199999999999999</v>
      </c>
      <c r="AVI24" s="47">
        <v>0.60699999999999998</v>
      </c>
      <c r="AVJ24" s="47">
        <v>0.621</v>
      </c>
      <c r="AVK24" s="47">
        <v>0.61199999999999999</v>
      </c>
      <c r="AVL24" s="47"/>
      <c r="AVM24" s="47">
        <v>0.61199999999999999</v>
      </c>
      <c r="AVN24" s="47">
        <v>0.60699999999999998</v>
      </c>
      <c r="AVO24" s="47">
        <v>0.60599999999999998</v>
      </c>
      <c r="AVP24" s="47"/>
      <c r="AVQ24" s="47">
        <v>0.61199999999999999</v>
      </c>
      <c r="AVR24" s="1235">
        <v>0.60599999999999998</v>
      </c>
      <c r="AVS24" s="1181">
        <v>0.58499999999999996</v>
      </c>
      <c r="AVT24" s="47">
        <v>0.59599999999999997</v>
      </c>
      <c r="AVU24" s="1162">
        <v>0.61</v>
      </c>
      <c r="AVV24" s="1162">
        <v>0.61799999999999999</v>
      </c>
      <c r="AVW24" s="1235">
        <v>0.60699999999999998</v>
      </c>
      <c r="AVX24" s="1235">
        <f t="shared" si="90"/>
        <v>0.58499999999999996</v>
      </c>
      <c r="AVY24" s="1235">
        <v>0.61199999999999999</v>
      </c>
      <c r="AVZ24" s="1235">
        <v>0.61199999999999999</v>
      </c>
      <c r="AWA24" s="1235">
        <v>0.60299999999999998</v>
      </c>
      <c r="AWB24" s="1235">
        <v>0.60499999999999998</v>
      </c>
      <c r="AWC24" s="1235">
        <v>0.60199999999999998</v>
      </c>
      <c r="AWD24" s="1266">
        <v>0.59399999999999997</v>
      </c>
      <c r="AWE24" s="1235">
        <f t="shared" si="291"/>
        <v>0.58499999999999996</v>
      </c>
      <c r="AWF24" s="1235">
        <v>0.59899999999999998</v>
      </c>
      <c r="AWG24" s="1235">
        <v>0.60399999999999998</v>
      </c>
      <c r="AWH24" s="1235">
        <v>0.59599999999999997</v>
      </c>
      <c r="AWI24" s="1235"/>
      <c r="AWJ24" s="1235">
        <v>0.59899999999999998</v>
      </c>
      <c r="AWK24" s="1235">
        <v>0.69799999999999995</v>
      </c>
      <c r="AWL24" s="1266">
        <v>0.59799999999999998</v>
      </c>
      <c r="AWM24" s="1266">
        <f t="shared" si="92"/>
        <v>0.58499999999999996</v>
      </c>
      <c r="AWN24" s="1235">
        <v>0.60899999999999999</v>
      </c>
      <c r="AWO24" s="1235"/>
      <c r="AWP24" s="1235"/>
      <c r="AWQ24" s="1235">
        <v>0.60499999999999998</v>
      </c>
      <c r="AWR24" s="1235">
        <v>0.624</v>
      </c>
      <c r="AWS24" s="1235">
        <v>0.59199999999999997</v>
      </c>
      <c r="AWT24" s="1235">
        <v>0.60699999999999998</v>
      </c>
      <c r="AWU24" s="1235">
        <v>0.61799999999999999</v>
      </c>
      <c r="AWV24" s="1235">
        <v>0.59799999999999998</v>
      </c>
      <c r="AWW24" s="1235">
        <f t="shared" si="258"/>
        <v>0.58499999999999996</v>
      </c>
      <c r="AWX24" s="1235">
        <v>0.61399999999999999</v>
      </c>
      <c r="AWY24" s="1235">
        <v>0.61</v>
      </c>
      <c r="AWZ24" s="1235">
        <v>0.60599999999999998</v>
      </c>
      <c r="AXA24" s="1235">
        <v>0.61399999999999999</v>
      </c>
      <c r="AXB24" s="1235">
        <v>0.57499999999999996</v>
      </c>
      <c r="AXC24" s="1235">
        <v>0.60299999999999998</v>
      </c>
      <c r="AXD24" s="1235">
        <v>0.57599999999999996</v>
      </c>
      <c r="AXE24" s="1235">
        <v>0.57399999999999995</v>
      </c>
      <c r="AXF24" s="1237">
        <v>0.61499999999999999</v>
      </c>
      <c r="AXG24" s="1235">
        <f t="shared" si="93"/>
        <v>0.58499999999999996</v>
      </c>
      <c r="AXH24" s="1235">
        <v>0.57299999999999995</v>
      </c>
      <c r="AXI24" s="1235"/>
      <c r="AXJ24" s="1235">
        <v>0.59799999999999998</v>
      </c>
      <c r="AXK24" s="1235">
        <v>0.57699999999999996</v>
      </c>
      <c r="AXL24" s="1235"/>
      <c r="AXM24" s="1235">
        <f t="shared" si="298"/>
        <v>0.57699999999999996</v>
      </c>
      <c r="AXN24" s="1235">
        <v>0.57199999999999995</v>
      </c>
      <c r="AXO24" s="1235">
        <v>0.56599999999999995</v>
      </c>
      <c r="AXP24" s="1235">
        <v>0.57999999999999996</v>
      </c>
      <c r="AXQ24" s="1235">
        <v>0.58199999999999996</v>
      </c>
      <c r="AXR24" s="1235">
        <v>0.57799999999999996</v>
      </c>
      <c r="AXS24" s="1235">
        <v>0.57699999999999996</v>
      </c>
      <c r="AXT24" s="1235"/>
      <c r="AXU24" s="1235">
        <v>0.58699999999999997</v>
      </c>
      <c r="AXV24" s="1235">
        <v>0.58199999999999996</v>
      </c>
      <c r="AXW24" s="1235"/>
      <c r="AXX24" s="1235">
        <v>0.57699999999999996</v>
      </c>
      <c r="AXY24" s="1235">
        <v>0.57899999999999996</v>
      </c>
      <c r="AXZ24" s="1235"/>
      <c r="AYA24" s="1235">
        <v>0.58199999999999996</v>
      </c>
      <c r="AYB24" s="1235"/>
      <c r="AYC24" s="1235">
        <v>0.58599999999999997</v>
      </c>
      <c r="AYD24" s="1235"/>
      <c r="AYE24" s="1235">
        <v>0.57599999999999996</v>
      </c>
      <c r="AYF24" s="1235">
        <v>0.58499999999999996</v>
      </c>
      <c r="AYG24" s="1235">
        <v>0.57899999999999996</v>
      </c>
      <c r="AYH24" s="1235">
        <v>0.58099999999999996</v>
      </c>
      <c r="AYI24" s="1235"/>
      <c r="AYJ24" s="1235">
        <v>0.57199999999999995</v>
      </c>
      <c r="AYK24" s="1235"/>
      <c r="AYL24" s="1235">
        <v>0.6</v>
      </c>
      <c r="AYM24" s="1235"/>
      <c r="AYN24" s="1235">
        <v>0.60399999999999998</v>
      </c>
      <c r="AYO24" s="1235"/>
      <c r="AYP24" s="6">
        <f t="shared" si="95"/>
        <v>4.6793760831889124E-2</v>
      </c>
      <c r="AYQ24" s="1066">
        <v>0.53200000000000003</v>
      </c>
      <c r="AYR24" s="1066">
        <v>0.53300000000000003</v>
      </c>
      <c r="AYS24" s="1066">
        <v>0.53300000000000003</v>
      </c>
      <c r="AYT24" s="1066">
        <v>0.52700000000000002</v>
      </c>
      <c r="AYU24" s="1066">
        <v>0.56200000000000006</v>
      </c>
      <c r="AYV24" s="1066">
        <v>0.52700000000000002</v>
      </c>
      <c r="AYW24" s="1066">
        <v>0.53</v>
      </c>
      <c r="AYX24" s="1066">
        <v>0.52700000000000002</v>
      </c>
      <c r="AYY24" s="1066">
        <v>0.52900000000000003</v>
      </c>
      <c r="AYZ24" s="1066">
        <v>0.52800000000000002</v>
      </c>
      <c r="AZA24" s="1066"/>
      <c r="AZB24" s="1066">
        <v>0.52700000000000002</v>
      </c>
      <c r="AZC24" s="1066">
        <v>0.52800000000000002</v>
      </c>
      <c r="AZD24" s="1066">
        <f t="shared" si="96"/>
        <v>0.52700000000000002</v>
      </c>
      <c r="AZE24" s="1066">
        <v>0.52600000000000002</v>
      </c>
      <c r="AZF24" s="1066">
        <v>0.54</v>
      </c>
      <c r="AZG24" s="1066">
        <v>0.53600000000000003</v>
      </c>
      <c r="AZH24" s="1066">
        <v>0.54200000000000004</v>
      </c>
      <c r="AZI24" s="1066">
        <v>0.54</v>
      </c>
      <c r="AZJ24" s="1066">
        <v>0.54</v>
      </c>
      <c r="AZK24" s="1066">
        <v>0.53800000000000003</v>
      </c>
      <c r="AZL24" s="1066">
        <v>0.53600000000000003</v>
      </c>
      <c r="AZM24" s="1066">
        <v>0.54200000000000004</v>
      </c>
      <c r="AZN24" s="1066">
        <v>0.53800000000000003</v>
      </c>
      <c r="AZO24" s="1066">
        <v>0.53900000000000003</v>
      </c>
      <c r="AZP24" s="1066">
        <v>0.54100000000000004</v>
      </c>
      <c r="AZQ24" s="1066">
        <v>0.54400000000000004</v>
      </c>
      <c r="AZR24" s="1066">
        <v>0.53500000000000003</v>
      </c>
      <c r="AZS24" s="1060">
        <f t="shared" si="97"/>
        <v>0.52700000000000002</v>
      </c>
      <c r="AZT24" s="1066">
        <v>0.54</v>
      </c>
      <c r="AZU24" s="1066">
        <v>0.54</v>
      </c>
      <c r="AZV24" s="1066">
        <v>0.54200000000000004</v>
      </c>
      <c r="AZW24" s="1066">
        <v>0.53800000000000003</v>
      </c>
      <c r="AZX24" s="1066">
        <v>0.54700000000000004</v>
      </c>
      <c r="AZY24" s="1066">
        <v>0.54100000000000004</v>
      </c>
      <c r="AZZ24" s="1066">
        <v>0.54</v>
      </c>
      <c r="BAA24" s="1066">
        <v>0.54500000000000004</v>
      </c>
      <c r="BAB24" s="1066">
        <v>0.55100000000000005</v>
      </c>
      <c r="BAC24" s="1066">
        <v>0.54300000000000004</v>
      </c>
      <c r="BAD24" s="1066">
        <v>0.52700000000000002</v>
      </c>
      <c r="BAE24" s="1066">
        <v>0.54300000000000004</v>
      </c>
      <c r="BAF24" s="102">
        <f t="shared" si="271"/>
        <v>0.52700000000000002</v>
      </c>
      <c r="BAG24" s="1066">
        <v>0.54600000000000004</v>
      </c>
      <c r="BAH24" s="1066">
        <v>0.55000000000000004</v>
      </c>
      <c r="BAI24" s="1066">
        <v>0.54200000000000004</v>
      </c>
      <c r="BAJ24" s="1066">
        <v>0.54800000000000004</v>
      </c>
      <c r="BAK24" s="1066">
        <v>0.54900000000000004</v>
      </c>
      <c r="BAL24" s="1066">
        <v>0.54</v>
      </c>
      <c r="BAM24" s="102">
        <v>0.53900000000000003</v>
      </c>
      <c r="BAN24" s="102">
        <v>0.54400000000000004</v>
      </c>
      <c r="BAO24" s="102">
        <v>0.53900000000000003</v>
      </c>
      <c r="BAP24" s="102">
        <v>0.54</v>
      </c>
      <c r="BAQ24" s="102">
        <f t="shared" si="98"/>
        <v>0.52700000000000002</v>
      </c>
      <c r="BAR24" s="102">
        <v>0.55300000000000005</v>
      </c>
      <c r="BAS24" s="102">
        <v>0.55100000000000005</v>
      </c>
      <c r="BAT24" s="102">
        <v>0.54500000000000004</v>
      </c>
      <c r="BAU24" s="102">
        <v>0.53800000000000003</v>
      </c>
      <c r="BAV24" s="102">
        <v>0.53800000000000003</v>
      </c>
      <c r="BAW24" s="102">
        <v>0.53800000000000003</v>
      </c>
      <c r="BAX24" s="102">
        <v>0.53800000000000003</v>
      </c>
      <c r="BAY24" s="102"/>
      <c r="BAZ24" s="102">
        <v>0.53900000000000003</v>
      </c>
      <c r="BBA24" s="102"/>
      <c r="BBB24" s="102">
        <v>0.54</v>
      </c>
      <c r="BBC24" s="102">
        <f t="shared" si="99"/>
        <v>0.52700000000000002</v>
      </c>
      <c r="BBD24" s="102">
        <v>0.54800000000000004</v>
      </c>
      <c r="BBE24" s="102"/>
      <c r="BBF24" s="102">
        <v>0.54700000000000004</v>
      </c>
      <c r="BBG24" s="102">
        <v>0.54500000000000004</v>
      </c>
      <c r="BBH24" s="102"/>
      <c r="BBI24" s="102">
        <v>0.54100000000000004</v>
      </c>
      <c r="BBJ24" s="102">
        <v>0.53800000000000003</v>
      </c>
      <c r="BBK24" s="102">
        <v>0.53800000000000003</v>
      </c>
      <c r="BBL24" s="102"/>
      <c r="BBM24" s="102">
        <v>0.53700000000000003</v>
      </c>
      <c r="BBN24" s="102">
        <f t="shared" si="100"/>
        <v>0.52700000000000002</v>
      </c>
      <c r="BBO24" s="102">
        <v>0.53800000000000003</v>
      </c>
      <c r="BBP24" s="102"/>
      <c r="BBQ24" s="102">
        <v>0.53800000000000003</v>
      </c>
      <c r="BBR24" s="102">
        <v>0.53700000000000003</v>
      </c>
      <c r="BBS24" s="102">
        <v>0.54100000000000004</v>
      </c>
      <c r="BBT24" s="102">
        <v>0.53900000000000003</v>
      </c>
      <c r="BBU24" s="102">
        <v>0.53800000000000003</v>
      </c>
      <c r="BBV24" s="102">
        <v>0.53600000000000003</v>
      </c>
      <c r="BBW24" s="102">
        <v>0.54</v>
      </c>
      <c r="BBX24" s="102">
        <f t="shared" si="101"/>
        <v>0.52700000000000002</v>
      </c>
      <c r="BBY24" s="102">
        <v>0.53800000000000003</v>
      </c>
      <c r="BBZ24" s="102">
        <v>0.54700000000000004</v>
      </c>
      <c r="BCA24" s="102">
        <v>0.53800000000000003</v>
      </c>
      <c r="BCB24" s="102">
        <v>0.53800000000000003</v>
      </c>
      <c r="BCC24" s="102">
        <v>0.54100000000000004</v>
      </c>
      <c r="BCD24" s="102"/>
      <c r="BCE24" s="102">
        <v>0.53900000000000003</v>
      </c>
      <c r="BCF24" s="102">
        <v>0.53900000000000003</v>
      </c>
      <c r="BCG24" s="102">
        <v>0.53800000000000003</v>
      </c>
      <c r="BCH24" s="102">
        <v>0.53900000000000003</v>
      </c>
      <c r="BCI24" s="102">
        <v>0.53800000000000003</v>
      </c>
      <c r="BCJ24" s="102">
        <v>0.54100000000000004</v>
      </c>
      <c r="BCK24" s="102">
        <f t="shared" si="286"/>
        <v>0.52700000000000002</v>
      </c>
      <c r="BCL24" s="102">
        <v>0.53600000000000003</v>
      </c>
      <c r="BCM24" s="102">
        <v>0.53700000000000003</v>
      </c>
      <c r="BCN24" s="102"/>
      <c r="BCO24" s="102">
        <v>0.53800000000000003</v>
      </c>
      <c r="BCP24" s="102">
        <v>0.53700000000000003</v>
      </c>
      <c r="BCQ24" s="102">
        <v>0.54700000000000004</v>
      </c>
      <c r="BCR24" s="102"/>
      <c r="BCS24" s="102">
        <v>0.55000000000000004</v>
      </c>
      <c r="BCT24" s="102">
        <v>0.54800000000000004</v>
      </c>
      <c r="BCU24" s="102">
        <v>0.54300000000000004</v>
      </c>
      <c r="BCV24" s="102">
        <v>0.54900000000000004</v>
      </c>
      <c r="BCW24" s="102">
        <v>0.54200000000000004</v>
      </c>
      <c r="BCX24" s="102">
        <v>0.53900000000000003</v>
      </c>
      <c r="BCY24" s="102">
        <f t="shared" si="287"/>
        <v>0.52700000000000002</v>
      </c>
      <c r="BCZ24" s="102">
        <v>0.54300000000000004</v>
      </c>
      <c r="BDA24" s="102">
        <v>0.55600000000000005</v>
      </c>
      <c r="BDB24" s="102"/>
      <c r="BDC24" s="102">
        <v>0.54</v>
      </c>
      <c r="BDD24" s="102">
        <v>0.53900000000000003</v>
      </c>
      <c r="BDE24" s="102">
        <v>0.54200000000000004</v>
      </c>
      <c r="BDF24" s="102">
        <v>0.54200000000000004</v>
      </c>
      <c r="BDG24" s="102">
        <v>0.54</v>
      </c>
      <c r="BDH24" s="102">
        <v>0.54200000000000004</v>
      </c>
      <c r="BDI24" s="102">
        <v>0.53700000000000003</v>
      </c>
      <c r="BDJ24" s="102">
        <v>0.53900000000000003</v>
      </c>
      <c r="BDK24" s="102">
        <f t="shared" si="104"/>
        <v>0.52700000000000002</v>
      </c>
      <c r="BDL24" s="102"/>
      <c r="BDM24" s="102">
        <v>0.54200000000000004</v>
      </c>
      <c r="BDN24" s="102">
        <v>0.54200000000000004</v>
      </c>
      <c r="BDO24" s="102">
        <v>0.54100000000000004</v>
      </c>
      <c r="BDP24" s="102">
        <v>0.54100000000000004</v>
      </c>
      <c r="BDQ24" s="102">
        <v>0.53900000000000003</v>
      </c>
      <c r="BDR24" s="102">
        <v>0.53800000000000003</v>
      </c>
      <c r="BDS24" s="102">
        <v>0.54100000000000004</v>
      </c>
      <c r="BDT24" s="102">
        <v>0.54100000000000004</v>
      </c>
      <c r="BDU24" s="102"/>
      <c r="BDV24" s="102">
        <v>0.53800000000000003</v>
      </c>
      <c r="BDW24" s="102">
        <f t="shared" si="105"/>
        <v>0.52700000000000002</v>
      </c>
      <c r="BDX24" s="102">
        <v>0.54200000000000004</v>
      </c>
      <c r="BDY24" s="102">
        <v>0.53900000000000003</v>
      </c>
      <c r="BDZ24" s="102">
        <v>0.54200000000000004</v>
      </c>
      <c r="BEA24" s="102">
        <v>0.53900000000000003</v>
      </c>
      <c r="BEB24" s="102"/>
      <c r="BEC24" s="102">
        <v>0.54200000000000004</v>
      </c>
      <c r="BED24" s="102">
        <v>0.53700000000000003</v>
      </c>
      <c r="BEE24" s="102">
        <v>0.53800000000000003</v>
      </c>
      <c r="BEF24" s="102">
        <v>0.53800000000000003</v>
      </c>
      <c r="BEG24" s="102">
        <v>0.54100000000000004</v>
      </c>
      <c r="BEH24" s="102">
        <v>0.54600000000000004</v>
      </c>
      <c r="BEI24" s="102">
        <v>0.54300000000000004</v>
      </c>
      <c r="BEJ24" s="102">
        <v>0.54</v>
      </c>
      <c r="BEK24" s="102">
        <f t="shared" si="106"/>
        <v>0.52700000000000002</v>
      </c>
      <c r="BEL24" s="102">
        <v>0.54</v>
      </c>
      <c r="BEM24" s="102">
        <v>0.54</v>
      </c>
      <c r="BEN24" s="102">
        <v>0.54200000000000004</v>
      </c>
      <c r="BEO24" s="102">
        <v>0.53800000000000003</v>
      </c>
      <c r="BEP24" s="102">
        <v>0.54200000000000004</v>
      </c>
      <c r="BEQ24" s="102">
        <v>0.55000000000000004</v>
      </c>
      <c r="BER24" s="102"/>
      <c r="BES24" s="102">
        <v>0.54200000000000004</v>
      </c>
      <c r="BET24" s="102">
        <v>0.54400000000000004</v>
      </c>
      <c r="BEU24" s="102">
        <v>0.54200000000000004</v>
      </c>
      <c r="BEV24" s="102">
        <v>0.53800000000000003</v>
      </c>
      <c r="BEW24" s="102">
        <v>0.54700000000000004</v>
      </c>
      <c r="BEX24" s="102">
        <f t="shared" si="107"/>
        <v>0.52700000000000002</v>
      </c>
      <c r="BEY24" s="102">
        <v>0.54500000000000004</v>
      </c>
      <c r="BEZ24" s="102">
        <v>0.54100000000000004</v>
      </c>
      <c r="BFA24" s="102">
        <v>0.54600000000000004</v>
      </c>
      <c r="BFB24" s="102">
        <v>0.54500000000000004</v>
      </c>
      <c r="BFC24" s="102">
        <v>0.54500000000000004</v>
      </c>
      <c r="BFD24" s="102">
        <v>0.54700000000000004</v>
      </c>
      <c r="BFE24" s="102">
        <v>0.54500000000000004</v>
      </c>
      <c r="BFF24" s="102">
        <v>0.54100000000000004</v>
      </c>
      <c r="BFG24" s="102">
        <v>0.54600000000000004</v>
      </c>
      <c r="BFH24" s="102">
        <v>0.55300000000000005</v>
      </c>
      <c r="BFI24" s="102">
        <v>0.54300000000000004</v>
      </c>
      <c r="BFJ24" s="102">
        <v>0.54500000000000004</v>
      </c>
      <c r="BFK24" s="102"/>
      <c r="BFL24" s="102">
        <v>0.55400000000000005</v>
      </c>
      <c r="BFM24" s="102">
        <v>0.55000000000000004</v>
      </c>
      <c r="BFN24" s="102">
        <v>0.54200000000000004</v>
      </c>
      <c r="BFO24" s="102">
        <v>0.54200000000000004</v>
      </c>
      <c r="BFP24" s="102">
        <v>0.54600000000000004</v>
      </c>
      <c r="BFQ24" s="102">
        <v>0.54700000000000004</v>
      </c>
      <c r="BFR24" s="102"/>
      <c r="BFS24" s="102">
        <v>0.54500000000000004</v>
      </c>
      <c r="BFT24" s="102">
        <v>0.55000000000000004</v>
      </c>
      <c r="BFU24" s="102">
        <v>0.55400000000000005</v>
      </c>
      <c r="BFV24" s="102">
        <v>0.55300000000000005</v>
      </c>
      <c r="BFW24" s="102">
        <v>0.54800000000000004</v>
      </c>
      <c r="BFX24" s="102">
        <v>0.54900000000000004</v>
      </c>
      <c r="BFY24" s="102">
        <f t="shared" si="108"/>
        <v>0.52700000000000002</v>
      </c>
      <c r="BFZ24" s="102">
        <v>0.54900000000000004</v>
      </c>
      <c r="BGA24" s="102">
        <v>0.55000000000000004</v>
      </c>
      <c r="BGB24" s="102">
        <v>0.54900000000000004</v>
      </c>
      <c r="BGC24" s="102">
        <v>0.55200000000000005</v>
      </c>
      <c r="BGD24" s="102">
        <v>0.54500000000000004</v>
      </c>
      <c r="BGE24" s="102">
        <f t="shared" si="109"/>
        <v>0.52700000000000002</v>
      </c>
      <c r="BGF24" s="47">
        <v>0.58899999999999997</v>
      </c>
      <c r="BGG24" s="47"/>
      <c r="BGH24" s="47">
        <v>0.57999999999999996</v>
      </c>
      <c r="BGI24" s="47">
        <v>0.59</v>
      </c>
      <c r="BGJ24" s="47">
        <v>0.57799999999999996</v>
      </c>
      <c r="BGK24" s="47">
        <v>0.58899999999999997</v>
      </c>
      <c r="BGL24" s="47">
        <v>0.58299999999999996</v>
      </c>
      <c r="BGM24" s="47"/>
      <c r="BGN24" s="47">
        <v>0.58399999999999996</v>
      </c>
      <c r="BGO24" s="47"/>
      <c r="BGP24" s="47">
        <v>0.58199999999999996</v>
      </c>
      <c r="BGQ24" s="47">
        <v>0.57799999999999996</v>
      </c>
      <c r="BGR24" s="47">
        <v>0.58599999999999997</v>
      </c>
      <c r="BGS24" s="47">
        <v>0.58699999999999997</v>
      </c>
      <c r="BGT24" s="47">
        <v>0.58799999999999997</v>
      </c>
      <c r="BGU24" s="102">
        <f t="shared" si="110"/>
        <v>0.52700000000000002</v>
      </c>
      <c r="BGV24" s="102">
        <v>0.59299999999999997</v>
      </c>
      <c r="BGW24" s="47"/>
      <c r="BGX24" s="47">
        <v>0.60199999999999998</v>
      </c>
      <c r="BGY24" s="47">
        <v>0.59499999999999997</v>
      </c>
      <c r="BGZ24" s="47">
        <v>0.58899999999999997</v>
      </c>
      <c r="BHA24" s="47">
        <v>0.59099999999999997</v>
      </c>
      <c r="BHB24" s="47">
        <v>0.58499999999999996</v>
      </c>
      <c r="BHC24" s="51">
        <v>0.56899999999999995</v>
      </c>
      <c r="BHD24" s="47">
        <f t="shared" si="111"/>
        <v>0.52700000000000002</v>
      </c>
      <c r="BHE24" s="47">
        <v>0.56599999999999995</v>
      </c>
      <c r="BHF24" s="51">
        <v>0.56899999999999995</v>
      </c>
      <c r="BHG24" s="51"/>
      <c r="BHH24" s="51">
        <v>0.56100000000000005</v>
      </c>
      <c r="BHI24" s="51">
        <v>0.56699999999999995</v>
      </c>
      <c r="BHJ24" s="47">
        <v>0.55800000000000005</v>
      </c>
      <c r="BHK24" s="51">
        <v>0.55900000000000005</v>
      </c>
      <c r="BHL24" s="47">
        <f t="shared" si="112"/>
        <v>0.52700000000000002</v>
      </c>
      <c r="BHM24" s="47">
        <v>0.57199999999999995</v>
      </c>
      <c r="BHN24" s="47">
        <v>0.57399999999999995</v>
      </c>
      <c r="BHO24" s="47">
        <v>0.55700000000000005</v>
      </c>
      <c r="BHP24" s="47">
        <v>0.57099999999999995</v>
      </c>
      <c r="BHQ24" s="47"/>
      <c r="BHR24" s="47">
        <v>0.55900000000000005</v>
      </c>
      <c r="BHS24" s="68">
        <v>0.56000000000000005</v>
      </c>
      <c r="BHT24" s="47">
        <f t="shared" si="113"/>
        <v>0.52700000000000002</v>
      </c>
      <c r="BHU24" s="47">
        <v>0.56999999999999995</v>
      </c>
      <c r="BHV24" s="47">
        <v>0.56299999999999994</v>
      </c>
      <c r="BHW24" s="47">
        <v>0.56699999999999995</v>
      </c>
      <c r="BHX24" s="47">
        <v>0.56200000000000006</v>
      </c>
      <c r="BHY24" s="47">
        <v>0.57299999999999995</v>
      </c>
      <c r="BHZ24" s="47">
        <v>0.56899999999999995</v>
      </c>
      <c r="BIA24" s="47">
        <v>0.57399999999999995</v>
      </c>
      <c r="BIB24" s="47">
        <v>0.56799999999999995</v>
      </c>
      <c r="BIC24" s="1235">
        <v>0.56899999999999995</v>
      </c>
      <c r="BID24" s="1181">
        <v>0.54900000000000004</v>
      </c>
      <c r="BIE24" s="47">
        <v>0.56699999999999995</v>
      </c>
      <c r="BIF24" s="1162">
        <v>0.56999999999999995</v>
      </c>
      <c r="BIG24" s="1162">
        <v>0.57399999999999995</v>
      </c>
      <c r="BIH24" s="1235">
        <v>0.56799999999999995</v>
      </c>
      <c r="BII24" s="1235">
        <f t="shared" si="114"/>
        <v>0.54900000000000004</v>
      </c>
      <c r="BIJ24" s="1235">
        <v>0.56200000000000006</v>
      </c>
      <c r="BIK24" s="1235">
        <v>0.57399999999999995</v>
      </c>
      <c r="BIL24" s="1235">
        <v>0.57599999999999996</v>
      </c>
      <c r="BIM24" s="1235">
        <v>0.56000000000000005</v>
      </c>
      <c r="BIN24" s="1235">
        <v>0.56200000000000006</v>
      </c>
      <c r="BIO24" s="1266">
        <v>0.55400000000000005</v>
      </c>
      <c r="BIP24" s="1235">
        <f t="shared" si="292"/>
        <v>0.54900000000000004</v>
      </c>
      <c r="BIQ24" s="1235">
        <v>0.56100000000000005</v>
      </c>
      <c r="BIR24" s="1235">
        <v>0.56200000000000006</v>
      </c>
      <c r="BIS24" s="1235">
        <v>0.56299999999999994</v>
      </c>
      <c r="BIT24" s="1235">
        <v>0.57099999999999995</v>
      </c>
      <c r="BIU24" s="1235"/>
      <c r="BIV24" s="1277" t="s">
        <v>1157</v>
      </c>
      <c r="BIW24" s="1266">
        <v>0.56799999999999995</v>
      </c>
      <c r="BIX24" s="1266">
        <f t="shared" si="116"/>
        <v>0.54900000000000004</v>
      </c>
      <c r="BIY24" s="1235">
        <v>0.54400000000000004</v>
      </c>
      <c r="BIZ24" s="1235"/>
      <c r="BJA24" s="1235"/>
      <c r="BJB24" s="1235">
        <v>0.54300000000000004</v>
      </c>
      <c r="BJC24" s="1235">
        <v>0.54700000000000004</v>
      </c>
      <c r="BJD24" s="1235">
        <v>0.56100000000000005</v>
      </c>
      <c r="BJE24" s="1235">
        <v>0.54300000000000004</v>
      </c>
      <c r="BJF24" s="1235">
        <v>0.54500000000000004</v>
      </c>
      <c r="BJG24" s="1235">
        <v>0.57099999999999995</v>
      </c>
      <c r="BJH24" s="1235">
        <f t="shared" si="259"/>
        <v>0.54900000000000004</v>
      </c>
      <c r="BJI24" s="1235">
        <v>0.54800000000000004</v>
      </c>
      <c r="BJJ24" s="1235">
        <v>0.54400000000000004</v>
      </c>
      <c r="BJK24" s="1235">
        <v>0.54100000000000004</v>
      </c>
      <c r="BJL24" s="1235">
        <v>0.54700000000000004</v>
      </c>
      <c r="BJM24" s="1235">
        <v>0.51600000000000001</v>
      </c>
      <c r="BJN24" s="1235">
        <v>0.56200000000000006</v>
      </c>
      <c r="BJO24" s="1235">
        <v>0.51100000000000001</v>
      </c>
      <c r="BJP24" s="1235">
        <v>0.52100000000000002</v>
      </c>
      <c r="BJQ24" s="1237">
        <v>0.53600000000000003</v>
      </c>
      <c r="BJR24" s="1235">
        <f t="shared" si="117"/>
        <v>0.53600000000000003</v>
      </c>
      <c r="BJS24" s="1235">
        <v>0.51200000000000001</v>
      </c>
      <c r="BJT24" s="1235"/>
      <c r="BJU24" s="1235">
        <v>0.56599999999999995</v>
      </c>
      <c r="BJV24" s="1235">
        <v>0.51400000000000001</v>
      </c>
      <c r="BJW24" s="1235"/>
      <c r="BJX24" s="1235">
        <f t="shared" si="299"/>
        <v>0.51400000000000001</v>
      </c>
      <c r="BJY24" s="1235">
        <v>0.51400000000000001</v>
      </c>
      <c r="BJZ24" s="1235">
        <v>0.51700000000000002</v>
      </c>
      <c r="BKA24" s="1235">
        <v>0.52</v>
      </c>
      <c r="BKB24" s="1235">
        <v>0.52</v>
      </c>
      <c r="BKC24" s="1235">
        <v>0.52300000000000002</v>
      </c>
      <c r="BKD24" s="1235">
        <v>0.52600000000000002</v>
      </c>
      <c r="BKE24" s="1235"/>
      <c r="BKF24" s="1235">
        <v>0.51600000000000001</v>
      </c>
      <c r="BKG24" s="1235">
        <v>0.53100000000000003</v>
      </c>
      <c r="BKH24" s="1235"/>
      <c r="BKI24" s="1235">
        <v>0.52100000000000002</v>
      </c>
      <c r="BKJ24" s="1235">
        <v>0.51800000000000002</v>
      </c>
      <c r="BKK24" s="1235"/>
      <c r="BKL24" s="1235">
        <v>0.53</v>
      </c>
      <c r="BKM24" s="1235"/>
      <c r="BKN24" s="1235">
        <v>0.52400000000000002</v>
      </c>
      <c r="BKO24" s="1235"/>
      <c r="BKP24" s="1235">
        <v>0.52300000000000002</v>
      </c>
      <c r="BKQ24" s="1235">
        <v>0.52</v>
      </c>
      <c r="BKR24" s="1235">
        <v>0.52400000000000002</v>
      </c>
      <c r="BKS24" s="1235">
        <v>0.51800000000000002</v>
      </c>
      <c r="BKT24" s="1235"/>
      <c r="BKU24" s="1235">
        <v>0.52600000000000002</v>
      </c>
      <c r="BKV24" s="1235"/>
      <c r="BKW24" s="1235">
        <v>0.54200000000000004</v>
      </c>
      <c r="BKX24" s="1235"/>
      <c r="BKY24" s="1235">
        <v>0.53900000000000003</v>
      </c>
      <c r="BKZ24" s="1235"/>
      <c r="BLA24" s="6">
        <f t="shared" si="119"/>
        <v>4.8638132295719887E-2</v>
      </c>
      <c r="BLB24" s="1067">
        <v>0.47</v>
      </c>
      <c r="BLC24" s="1067">
        <v>0.47</v>
      </c>
      <c r="BLD24" s="1067">
        <v>0.47</v>
      </c>
      <c r="BLE24" s="1067">
        <v>0.47199999999999998</v>
      </c>
      <c r="BLF24" s="1067">
        <v>0.47</v>
      </c>
      <c r="BLG24" s="1067">
        <v>0.46899999999999997</v>
      </c>
      <c r="BLH24" s="1067">
        <v>0.47199999999999998</v>
      </c>
      <c r="BLI24" s="1067">
        <v>0.46800000000000003</v>
      </c>
      <c r="BLJ24" s="1067">
        <v>0.46899999999999997</v>
      </c>
      <c r="BLK24" s="1067">
        <v>0.47299999999999998</v>
      </c>
      <c r="BLL24" s="1067">
        <f t="shared" si="120"/>
        <v>0.47</v>
      </c>
      <c r="BLM24" s="1067">
        <v>0.46700000000000003</v>
      </c>
      <c r="BLN24" s="1067">
        <v>0.47799999999999998</v>
      </c>
      <c r="BLO24" s="1067"/>
      <c r="BLP24" s="1067">
        <v>0.46600000000000003</v>
      </c>
      <c r="BLQ24" s="1067">
        <v>0.47799999999999998</v>
      </c>
      <c r="BLR24" s="1067">
        <v>0.47499999999999998</v>
      </c>
      <c r="BLS24" s="1067">
        <v>0.47299999999999998</v>
      </c>
      <c r="BLT24" s="1067">
        <v>0.47099999999999997</v>
      </c>
      <c r="BLU24" s="1067">
        <v>0.47899999999999998</v>
      </c>
      <c r="BLV24" s="1067">
        <v>0.46899999999999997</v>
      </c>
      <c r="BLW24" s="1067">
        <v>0.47799999999999998</v>
      </c>
      <c r="BLX24" s="1067">
        <v>0.47399999999999998</v>
      </c>
      <c r="BLY24" s="1067">
        <v>0.47799999999999998</v>
      </c>
      <c r="BLZ24" s="1067"/>
      <c r="BMA24" s="1067">
        <v>0.47099999999999997</v>
      </c>
      <c r="BMB24" s="1060">
        <f t="shared" si="121"/>
        <v>0.47</v>
      </c>
      <c r="BMC24" s="1067">
        <v>0.46800000000000003</v>
      </c>
      <c r="BMD24" s="1067">
        <v>0.47299999999999998</v>
      </c>
      <c r="BME24" s="1067">
        <v>0.46899999999999997</v>
      </c>
      <c r="BMF24" s="1067">
        <v>0.46899999999999997</v>
      </c>
      <c r="BMG24" s="1067">
        <v>0.47699999999999998</v>
      </c>
      <c r="BMH24" s="1067"/>
      <c r="BMI24" s="1067">
        <v>0.46899999999999997</v>
      </c>
      <c r="BMJ24" s="1067">
        <v>0.47399999999999998</v>
      </c>
      <c r="BMK24" s="1067">
        <v>0.47099999999999997</v>
      </c>
      <c r="BML24" s="1067">
        <v>0.47099999999999997</v>
      </c>
      <c r="BMM24" s="1067">
        <v>0.46700000000000003</v>
      </c>
      <c r="BMN24" s="1067">
        <v>0.46700000000000003</v>
      </c>
      <c r="BMO24" s="1067">
        <v>0.46700000000000003</v>
      </c>
      <c r="BMP24" s="102">
        <f t="shared" si="272"/>
        <v>0.46700000000000003</v>
      </c>
      <c r="BMQ24" s="1061">
        <v>0.46899999999999997</v>
      </c>
      <c r="BMR24" s="1067">
        <v>0.47399999999999998</v>
      </c>
      <c r="BMS24" s="1067">
        <v>0.47499999999999998</v>
      </c>
      <c r="BMT24" s="1067">
        <v>0.47099999999999997</v>
      </c>
      <c r="BMU24" s="1067">
        <v>0.47499999999999998</v>
      </c>
      <c r="BMV24" s="1067">
        <v>0.47699999999999998</v>
      </c>
      <c r="BMW24" s="102">
        <v>0.48399999999999999</v>
      </c>
      <c r="BMX24" s="102">
        <v>0.48099999999999998</v>
      </c>
      <c r="BMY24" s="102">
        <v>0.48</v>
      </c>
      <c r="BMZ24" s="102">
        <v>0.47</v>
      </c>
      <c r="BNA24" s="102">
        <f t="shared" si="122"/>
        <v>0.46700000000000003</v>
      </c>
      <c r="BNB24" s="102">
        <v>0.47</v>
      </c>
      <c r="BNC24" s="102">
        <v>0.47</v>
      </c>
      <c r="BND24" s="102">
        <v>0.47799999999999998</v>
      </c>
      <c r="BNE24" s="102">
        <v>0.47</v>
      </c>
      <c r="BNF24" s="102"/>
      <c r="BNG24" s="102">
        <v>0.47</v>
      </c>
      <c r="BNH24" s="102">
        <v>0.47</v>
      </c>
      <c r="BNI24" s="102">
        <v>0.47</v>
      </c>
      <c r="BNJ24" s="102">
        <v>0.47399999999999998</v>
      </c>
      <c r="BNK24" s="102"/>
      <c r="BNL24" s="102">
        <v>0.47</v>
      </c>
      <c r="BNM24" s="102">
        <f t="shared" si="123"/>
        <v>0.46700000000000003</v>
      </c>
      <c r="BNN24" s="102">
        <v>0.47199999999999998</v>
      </c>
      <c r="BNO24" s="102">
        <v>0.47199999999999998</v>
      </c>
      <c r="BNP24" s="102"/>
      <c r="BNQ24" s="102">
        <v>0.47199999999999998</v>
      </c>
      <c r="BNR24" s="102">
        <v>0.47399999999999998</v>
      </c>
      <c r="BNS24" s="102">
        <v>0.47099999999999997</v>
      </c>
      <c r="BNT24" s="102">
        <v>0.46700000000000003</v>
      </c>
      <c r="BNU24" s="102"/>
      <c r="BNV24" s="102">
        <v>0.47199999999999998</v>
      </c>
      <c r="BNW24" s="102">
        <v>0.40799999999999997</v>
      </c>
      <c r="BNX24" s="102">
        <f t="shared" si="124"/>
        <v>0.40799999999999997</v>
      </c>
      <c r="BNY24" s="102">
        <v>0.46899999999999997</v>
      </c>
      <c r="BNZ24" s="102">
        <v>0.48199999999999998</v>
      </c>
      <c r="BOA24" s="102"/>
      <c r="BOB24" s="102">
        <v>0.42199999999999999</v>
      </c>
      <c r="BOC24" s="102">
        <v>0.434</v>
      </c>
      <c r="BOD24" s="102">
        <v>0.42899999999999999</v>
      </c>
      <c r="BOE24" s="102">
        <v>0.42299999999999999</v>
      </c>
      <c r="BOF24" s="102"/>
      <c r="BOG24" s="102">
        <v>0.42199999999999999</v>
      </c>
      <c r="BOH24" s="102">
        <v>0.41599999999999998</v>
      </c>
      <c r="BOI24" s="102">
        <f t="shared" si="125"/>
        <v>0.40799999999999997</v>
      </c>
      <c r="BOJ24" s="102">
        <v>0.42199999999999999</v>
      </c>
      <c r="BOK24" s="102">
        <v>0.42099999999999999</v>
      </c>
      <c r="BOL24" s="102">
        <v>0.42299999999999999</v>
      </c>
      <c r="BOM24" s="102">
        <v>0.42199999999999999</v>
      </c>
      <c r="BON24" s="102">
        <v>0.42599999999999999</v>
      </c>
      <c r="BOO24" s="102">
        <v>0.42499999999999999</v>
      </c>
      <c r="BOP24" s="102">
        <v>0.42299999999999999</v>
      </c>
      <c r="BOQ24" s="102"/>
      <c r="BOR24" s="102">
        <v>0.42299999999999999</v>
      </c>
      <c r="BOS24" s="102">
        <v>0.42899999999999999</v>
      </c>
      <c r="BOT24" s="102">
        <v>0.42699999999999999</v>
      </c>
      <c r="BOU24" s="102">
        <v>0.42599999999999999</v>
      </c>
      <c r="BOV24" s="102">
        <f t="shared" si="288"/>
        <v>0.40799999999999997</v>
      </c>
      <c r="BOW24" s="102">
        <v>0.43099999999999999</v>
      </c>
      <c r="BOX24" s="102">
        <v>0.42499999999999999</v>
      </c>
      <c r="BOY24" s="102">
        <v>0.42499999999999999</v>
      </c>
      <c r="BOZ24" s="102">
        <v>0.42499999999999999</v>
      </c>
      <c r="BPA24" s="102">
        <v>0.42899999999999999</v>
      </c>
      <c r="BPB24" s="102"/>
      <c r="BPC24" s="102">
        <v>0.42099999999999999</v>
      </c>
      <c r="BPD24" s="102">
        <v>0.437</v>
      </c>
      <c r="BPE24" s="102">
        <v>0.42599999999999999</v>
      </c>
      <c r="BPF24" s="102">
        <v>0.433</v>
      </c>
      <c r="BPG24" s="102">
        <v>0.42199999999999999</v>
      </c>
      <c r="BPH24" s="102">
        <v>0.42599999999999999</v>
      </c>
      <c r="BPI24" s="102">
        <f t="shared" si="289"/>
        <v>0.40799999999999997</v>
      </c>
      <c r="BPJ24" s="102">
        <v>0.42699999999999999</v>
      </c>
      <c r="BPK24" s="102">
        <v>0.42599999999999999</v>
      </c>
      <c r="BPL24" s="102">
        <v>0.42699999999999999</v>
      </c>
      <c r="BPM24" s="102">
        <v>0.42499999999999999</v>
      </c>
      <c r="BPN24" s="102">
        <v>0.42699999999999999</v>
      </c>
      <c r="BPO24" s="102">
        <v>0.42499999999999999</v>
      </c>
      <c r="BPP24" s="102">
        <v>0.42499999999999999</v>
      </c>
      <c r="BPQ24" s="102">
        <v>0.43099999999999999</v>
      </c>
      <c r="BPR24" s="102">
        <v>0.42499999999999999</v>
      </c>
      <c r="BPS24" s="102">
        <v>0.42599999999999999</v>
      </c>
      <c r="BPT24" s="102">
        <f t="shared" si="128"/>
        <v>0.40799999999999997</v>
      </c>
      <c r="BPU24" s="102">
        <v>0.42499999999999999</v>
      </c>
      <c r="BPV24" s="102">
        <v>0.42499999999999999</v>
      </c>
      <c r="BPW24" s="102">
        <v>0.42499999999999999</v>
      </c>
      <c r="BPX24" s="102">
        <v>0.42799999999999999</v>
      </c>
      <c r="BPY24" s="102"/>
      <c r="BPZ24" s="102">
        <v>0.42799999999999999</v>
      </c>
      <c r="BQA24" s="102">
        <v>0.42899999999999999</v>
      </c>
      <c r="BQB24" s="102">
        <v>0.42799999999999999</v>
      </c>
      <c r="BQC24" s="102">
        <v>0.42599999999999999</v>
      </c>
      <c r="BQD24" s="102">
        <v>0.42399999999999999</v>
      </c>
      <c r="BQE24" s="102">
        <f t="shared" si="129"/>
        <v>0.40799999999999997</v>
      </c>
      <c r="BQF24" s="102">
        <v>0.42499999999999999</v>
      </c>
      <c r="BQG24" s="102">
        <v>0.42599999999999999</v>
      </c>
      <c r="BQH24" s="102">
        <v>0.432</v>
      </c>
      <c r="BQI24" s="102">
        <v>0.43</v>
      </c>
      <c r="BQJ24" s="102">
        <v>0.432</v>
      </c>
      <c r="BQK24" s="102">
        <v>0.433</v>
      </c>
      <c r="BQL24" s="102">
        <v>0.42499999999999999</v>
      </c>
      <c r="BQM24" s="102">
        <v>0.42799999999999999</v>
      </c>
      <c r="BQN24" s="102">
        <v>0.42699999999999999</v>
      </c>
      <c r="BQO24" s="102">
        <v>0.43</v>
      </c>
      <c r="BQP24" s="102">
        <v>0.43</v>
      </c>
      <c r="BQQ24" s="1061">
        <v>0.42</v>
      </c>
      <c r="BQR24" s="102">
        <f t="shared" si="130"/>
        <v>0.40799999999999997</v>
      </c>
      <c r="BQS24" s="102">
        <v>0.43</v>
      </c>
      <c r="BQT24" s="102"/>
      <c r="BQU24" s="102">
        <v>0.42599999999999999</v>
      </c>
      <c r="BQV24" s="102">
        <v>0.42599999999999999</v>
      </c>
      <c r="BQW24" s="102">
        <v>0.44</v>
      </c>
      <c r="BQX24" s="102">
        <v>0.43099999999999999</v>
      </c>
      <c r="BQY24" s="102">
        <v>0.42599999999999999</v>
      </c>
      <c r="BQZ24" s="102">
        <v>0.42499999999999999</v>
      </c>
      <c r="BRA24" s="102">
        <v>0.43</v>
      </c>
      <c r="BRB24" s="102">
        <v>0.43</v>
      </c>
      <c r="BRC24" s="102">
        <v>0.42599999999999999</v>
      </c>
      <c r="BRD24" s="102">
        <v>0.42499999999999999</v>
      </c>
      <c r="BRE24" s="102">
        <f t="shared" si="131"/>
        <v>0.40799999999999997</v>
      </c>
      <c r="BRF24" s="102">
        <v>0.43</v>
      </c>
      <c r="BRG24" s="102">
        <v>0.43</v>
      </c>
      <c r="BRH24" s="102">
        <v>0.42499999999999999</v>
      </c>
      <c r="BRI24" s="102">
        <v>0.432</v>
      </c>
      <c r="BRJ24" s="102">
        <v>0.433</v>
      </c>
      <c r="BRK24" s="102">
        <v>0.43099999999999999</v>
      </c>
      <c r="BRL24" s="102">
        <v>0.43</v>
      </c>
      <c r="BRM24" s="102">
        <v>0.432</v>
      </c>
      <c r="BRN24" s="102">
        <v>0.42899999999999999</v>
      </c>
      <c r="BRO24" s="102">
        <v>0.42599999999999999</v>
      </c>
      <c r="BRP24" s="102">
        <v>0.42599999999999999</v>
      </c>
      <c r="BRQ24" s="102">
        <v>0.42899999999999999</v>
      </c>
      <c r="BRR24" s="102"/>
      <c r="BRS24" s="102">
        <v>0.42799999999999999</v>
      </c>
      <c r="BRT24" s="102">
        <v>0.42899999999999999</v>
      </c>
      <c r="BRU24" s="102">
        <v>0.43</v>
      </c>
      <c r="BRV24" s="102">
        <v>0.42599999999999999</v>
      </c>
      <c r="BRW24" s="102">
        <v>0.42799999999999999</v>
      </c>
      <c r="BRX24" s="102"/>
      <c r="BRY24" s="102">
        <v>0.432</v>
      </c>
      <c r="BRZ24" s="102">
        <v>0.42899999999999999</v>
      </c>
      <c r="BSA24" s="102">
        <v>0.432</v>
      </c>
      <c r="BSB24" s="102">
        <v>0.42899999999999999</v>
      </c>
      <c r="BSC24" s="102">
        <v>0.42599999999999999</v>
      </c>
      <c r="BSD24" s="102">
        <v>0.436</v>
      </c>
      <c r="BSE24" s="102"/>
      <c r="BSF24" s="102">
        <v>0.42799999999999999</v>
      </c>
      <c r="BSG24" s="102">
        <f t="shared" si="132"/>
        <v>0.40799999999999997</v>
      </c>
      <c r="BSH24" s="102">
        <v>0.42699999999999999</v>
      </c>
      <c r="BSI24" s="102">
        <v>0.433</v>
      </c>
      <c r="BSJ24" s="102">
        <v>0.42899999999999999</v>
      </c>
      <c r="BSK24" s="102">
        <v>0.42599999999999999</v>
      </c>
      <c r="BSL24" s="102">
        <v>0.42899999999999999</v>
      </c>
      <c r="BSM24" s="102">
        <f t="shared" si="133"/>
        <v>0.40799999999999997</v>
      </c>
      <c r="BSN24" s="47">
        <v>0.45600000000000002</v>
      </c>
      <c r="BSO24" s="47"/>
      <c r="BSP24" s="47">
        <v>0.46300000000000002</v>
      </c>
      <c r="BSQ24" s="47">
        <v>0.45400000000000001</v>
      </c>
      <c r="BSR24" s="47">
        <v>0.46400000000000002</v>
      </c>
      <c r="BSS24" s="47">
        <v>0.46100000000000002</v>
      </c>
      <c r="BST24" s="47">
        <v>0.45900000000000002</v>
      </c>
      <c r="BSU24" s="47"/>
      <c r="BSV24" s="47">
        <v>0.46</v>
      </c>
      <c r="BSW24" s="47"/>
      <c r="BSX24" s="47">
        <v>0.45400000000000001</v>
      </c>
      <c r="BSY24" s="47">
        <v>0.45600000000000002</v>
      </c>
      <c r="BSZ24" s="47">
        <v>0.45900000000000002</v>
      </c>
      <c r="BTA24" s="47">
        <v>0.46200000000000002</v>
      </c>
      <c r="BTB24" s="47">
        <v>0.46</v>
      </c>
      <c r="BTC24" s="47"/>
      <c r="BTD24" s="102">
        <f t="shared" si="134"/>
        <v>0.40799999999999997</v>
      </c>
      <c r="BTE24" s="102">
        <v>0.45800000000000002</v>
      </c>
      <c r="BTF24" s="47"/>
      <c r="BTG24" s="47">
        <v>0.45700000000000002</v>
      </c>
      <c r="BTH24" s="47">
        <v>0.45800000000000002</v>
      </c>
      <c r="BTI24" s="47">
        <v>0.45900000000000002</v>
      </c>
      <c r="BTJ24" s="47">
        <v>0.46200000000000002</v>
      </c>
      <c r="BTK24" s="47">
        <v>0.45100000000000001</v>
      </c>
      <c r="BTL24" s="51">
        <v>0.45400000000000001</v>
      </c>
      <c r="BTM24" s="47">
        <f t="shared" si="135"/>
        <v>0.40799999999999997</v>
      </c>
      <c r="BTN24" s="47">
        <v>0.44700000000000001</v>
      </c>
      <c r="BTO24" s="51">
        <v>0.44900000000000001</v>
      </c>
      <c r="BTP24" s="51">
        <v>0.46100000000000002</v>
      </c>
      <c r="BTQ24" s="51"/>
      <c r="BTR24" s="51">
        <v>0.45</v>
      </c>
      <c r="BTS24" s="47">
        <v>0.45600000000000002</v>
      </c>
      <c r="BTT24" s="47">
        <f t="shared" si="136"/>
        <v>0.40799999999999997</v>
      </c>
      <c r="BTU24" s="47">
        <v>0.44800000000000001</v>
      </c>
      <c r="BTV24" s="47">
        <v>0.443</v>
      </c>
      <c r="BTW24" s="47">
        <v>0.44500000000000001</v>
      </c>
      <c r="BTX24" s="47">
        <v>0.44500000000000001</v>
      </c>
      <c r="BTY24" s="47"/>
      <c r="BTZ24" s="47">
        <v>0.45400000000000001</v>
      </c>
      <c r="BUA24" s="68">
        <v>0.46400000000000002</v>
      </c>
      <c r="BUB24" s="47">
        <f t="shared" si="137"/>
        <v>0.40799999999999997</v>
      </c>
      <c r="BUC24" s="47">
        <v>0.45900000000000002</v>
      </c>
      <c r="BUD24" s="47">
        <v>0.44800000000000001</v>
      </c>
      <c r="BUE24" s="47">
        <v>0.46400000000000002</v>
      </c>
      <c r="BUF24" s="47">
        <v>0.45200000000000001</v>
      </c>
      <c r="BUG24" s="47">
        <v>0.45800000000000002</v>
      </c>
      <c r="BUH24" s="47">
        <v>0.46200000000000002</v>
      </c>
      <c r="BUI24" s="47">
        <v>0.45200000000000001</v>
      </c>
      <c r="BUJ24" s="47">
        <v>0.46300000000000002</v>
      </c>
      <c r="BUK24" s="1235">
        <v>0.45400000000000001</v>
      </c>
      <c r="BUL24" s="1181">
        <v>0.42399999999999999</v>
      </c>
      <c r="BUM24" s="47">
        <v>0.45600000000000002</v>
      </c>
      <c r="BUN24" s="1162">
        <v>0.45200000000000001</v>
      </c>
      <c r="BUO24" s="1162">
        <v>0.45400000000000001</v>
      </c>
      <c r="BUP24" s="1235">
        <v>0.46400000000000002</v>
      </c>
      <c r="BUQ24" s="1235">
        <f t="shared" si="138"/>
        <v>0.42399999999999999</v>
      </c>
      <c r="BUR24" s="1235">
        <v>0.46</v>
      </c>
      <c r="BUS24" s="1235">
        <v>0.45400000000000001</v>
      </c>
      <c r="BUT24" s="1235">
        <v>0.45600000000000002</v>
      </c>
      <c r="BUU24" s="1235">
        <v>0.439</v>
      </c>
      <c r="BUV24" s="1235">
        <v>0.44400000000000001</v>
      </c>
      <c r="BUW24" s="1266">
        <v>0.44500000000000001</v>
      </c>
      <c r="BUX24" s="1235">
        <f t="shared" si="293"/>
        <v>0.42399999999999999</v>
      </c>
      <c r="BUY24" s="1235">
        <v>0.44400000000000001</v>
      </c>
      <c r="BUZ24" s="1235">
        <v>0.44500000000000001</v>
      </c>
      <c r="BVA24" s="1235">
        <v>0.44600000000000001</v>
      </c>
      <c r="BVB24" s="1235">
        <v>0.443</v>
      </c>
      <c r="BVC24" s="1235">
        <v>0.502</v>
      </c>
      <c r="BVD24" s="1266">
        <v>0.442</v>
      </c>
      <c r="BVE24" s="1266">
        <f t="shared" si="140"/>
        <v>0.42399999999999999</v>
      </c>
      <c r="BVF24" s="1235">
        <v>0.43</v>
      </c>
      <c r="BVG24" s="1235"/>
      <c r="BVH24" s="1235"/>
      <c r="BVI24" s="1235">
        <v>0.434</v>
      </c>
      <c r="BVJ24" s="1235">
        <v>0.42899999999999999</v>
      </c>
      <c r="BVK24" s="1235">
        <v>0.44400000000000001</v>
      </c>
      <c r="BVL24" s="1235">
        <v>0.435</v>
      </c>
      <c r="BVM24" s="1235">
        <v>0.437</v>
      </c>
      <c r="BVN24" s="1235">
        <v>0.44500000000000001</v>
      </c>
      <c r="BVO24" s="1235">
        <f t="shared" si="260"/>
        <v>0.42399999999999999</v>
      </c>
      <c r="BVP24" s="1235">
        <v>0.442</v>
      </c>
      <c r="BVQ24" s="1235">
        <v>0.42799999999999999</v>
      </c>
      <c r="BVR24" s="1235">
        <v>0.43</v>
      </c>
      <c r="BVS24" s="1235">
        <v>0.439</v>
      </c>
      <c r="BVT24" s="1235">
        <v>0.41799999999999998</v>
      </c>
      <c r="BVU24" s="1235">
        <v>0.44</v>
      </c>
      <c r="BVV24" s="1235">
        <v>0.41699999999999998</v>
      </c>
      <c r="BVW24" s="1235">
        <v>0.41699999999999998</v>
      </c>
      <c r="BVX24" s="1237">
        <v>0.438</v>
      </c>
      <c r="BVY24" s="1235">
        <f t="shared" si="141"/>
        <v>0.42399999999999999</v>
      </c>
      <c r="BVZ24" s="1235">
        <v>0.41799999999999998</v>
      </c>
      <c r="BWA24" s="1235"/>
      <c r="BWB24" s="1235">
        <v>0.44700000000000001</v>
      </c>
      <c r="BWC24" s="1235">
        <v>0.40200000000000002</v>
      </c>
      <c r="BWD24" s="1235"/>
      <c r="BWE24" s="1235">
        <f t="shared" si="300"/>
        <v>0.40200000000000002</v>
      </c>
      <c r="BWF24" s="1235">
        <v>0.40500000000000003</v>
      </c>
      <c r="BWG24" s="1235">
        <v>0.38800000000000001</v>
      </c>
      <c r="BWH24" s="1235">
        <v>0.41099999999999998</v>
      </c>
      <c r="BWI24" s="1235">
        <v>0.40100000000000002</v>
      </c>
      <c r="BWJ24" s="1235">
        <v>0.40899999999999997</v>
      </c>
      <c r="BWK24" s="1235">
        <v>0.39900000000000002</v>
      </c>
      <c r="BWL24" s="1235"/>
      <c r="BWM24" s="1235">
        <v>0.40200000000000002</v>
      </c>
      <c r="BWN24" s="1235">
        <v>0.38900000000000001</v>
      </c>
      <c r="BWO24" s="1235"/>
      <c r="BWP24" s="1235">
        <v>0.40200000000000002</v>
      </c>
      <c r="BWQ24" s="1235">
        <v>0.4</v>
      </c>
      <c r="BWR24" s="1235"/>
      <c r="BWS24" s="1235">
        <v>0.40300000000000002</v>
      </c>
      <c r="BWT24" s="1235"/>
      <c r="BWU24" s="1235">
        <v>0.40100000000000002</v>
      </c>
      <c r="BWV24" s="1235"/>
      <c r="BWW24" s="1235">
        <v>0.39400000000000002</v>
      </c>
      <c r="BWX24" s="1235">
        <v>0.39400000000000002</v>
      </c>
      <c r="BWY24" s="1235">
        <v>0.4</v>
      </c>
      <c r="BWZ24" s="1235">
        <v>0.40500000000000003</v>
      </c>
      <c r="BXA24" s="1235"/>
      <c r="BXB24" s="1235">
        <v>0.39900000000000002</v>
      </c>
      <c r="BXC24" s="1235"/>
      <c r="BXD24" s="1235">
        <v>0.42399999999999999</v>
      </c>
      <c r="BXE24" s="1235"/>
      <c r="BXF24" s="1235">
        <v>0.41099999999999998</v>
      </c>
      <c r="BXG24" s="1235">
        <v>0.42399999999999999</v>
      </c>
      <c r="BXH24" s="1235">
        <f t="shared" si="143"/>
        <v>0.40200000000000002</v>
      </c>
      <c r="BXI24" s="1235">
        <v>0.435</v>
      </c>
      <c r="BXJ24" s="1235"/>
      <c r="BXK24" s="1235">
        <v>0.435</v>
      </c>
      <c r="BXL24" s="1235"/>
      <c r="BXM24" s="1235">
        <v>0.44</v>
      </c>
      <c r="BXN24" s="1235"/>
      <c r="BXO24" s="1235">
        <v>0.44</v>
      </c>
      <c r="BXP24" s="1235"/>
      <c r="BXQ24" s="1237">
        <v>0.434</v>
      </c>
      <c r="BXR24" s="1237">
        <v>0.42</v>
      </c>
      <c r="BXS24" s="1235"/>
      <c r="BXT24" s="1235">
        <v>0.437</v>
      </c>
      <c r="BXU24" s="1235"/>
      <c r="BXV24" s="1235">
        <v>0.438</v>
      </c>
      <c r="BXW24" s="1235"/>
      <c r="BXX24" s="1235">
        <v>0.437</v>
      </c>
      <c r="BXY24" s="1235">
        <v>0.438</v>
      </c>
      <c r="BXZ24" s="1235"/>
      <c r="BYA24" s="1235"/>
      <c r="BYB24" s="1235">
        <v>0.442</v>
      </c>
      <c r="BYC24" s="1235">
        <f t="shared" si="145"/>
        <v>0.42</v>
      </c>
      <c r="BYD24" s="1235">
        <v>0.439</v>
      </c>
      <c r="BYE24" s="1235"/>
      <c r="BYF24" s="1235"/>
      <c r="BYG24" s="1235">
        <v>0.44500000000000001</v>
      </c>
      <c r="BYH24" s="1237"/>
      <c r="BYI24" s="1237"/>
      <c r="BYJ24" s="1235">
        <v>0.44400000000000001</v>
      </c>
      <c r="BYK24" s="1235"/>
      <c r="BYL24" s="1235">
        <v>0.45</v>
      </c>
      <c r="BYM24" s="1235">
        <v>0.44600000000000001</v>
      </c>
      <c r="BYN24" s="1235"/>
      <c r="BYO24" s="6">
        <f t="shared" si="146"/>
        <v>6.1904761904761962E-2</v>
      </c>
      <c r="BYP24" s="102">
        <v>0.36199999999999999</v>
      </c>
      <c r="BYQ24" s="102">
        <v>0.374</v>
      </c>
      <c r="BYR24" s="102">
        <v>0.374</v>
      </c>
      <c r="BYS24" s="102"/>
      <c r="BYT24" s="102">
        <v>0.375</v>
      </c>
      <c r="BYU24" s="102">
        <v>0.376</v>
      </c>
      <c r="BYV24" s="102">
        <v>0.376</v>
      </c>
      <c r="BYW24" s="102"/>
      <c r="BYX24" s="102">
        <f t="shared" si="290"/>
        <v>0.36199999999999999</v>
      </c>
      <c r="BYY24" s="102">
        <v>0.373</v>
      </c>
      <c r="BYZ24" s="102">
        <v>0.373</v>
      </c>
      <c r="BZA24" s="102">
        <v>0.376</v>
      </c>
      <c r="BZB24" s="102">
        <v>0.379</v>
      </c>
      <c r="BZC24" s="102">
        <v>0.36699999999999999</v>
      </c>
      <c r="BZD24" s="102">
        <v>0.38300000000000001</v>
      </c>
      <c r="BZE24" s="102">
        <v>0.36499999999999999</v>
      </c>
      <c r="BZF24" s="102"/>
      <c r="BZG24" s="102">
        <v>0.375</v>
      </c>
      <c r="BZH24" s="102">
        <v>0.36599999999999999</v>
      </c>
      <c r="BZI24" s="102">
        <v>0.36499999999999999</v>
      </c>
      <c r="BZJ24" s="102">
        <v>0.36599999999999999</v>
      </c>
      <c r="BZK24" s="1061">
        <v>0.36599999999999999</v>
      </c>
      <c r="BZL24" s="102">
        <f t="shared" si="148"/>
        <v>0.36199999999999999</v>
      </c>
      <c r="BZM24" s="102">
        <v>0.37</v>
      </c>
      <c r="BZN24" s="102">
        <v>0.36699999999999999</v>
      </c>
      <c r="BZO24" s="102">
        <v>0.374</v>
      </c>
      <c r="BZP24" s="102">
        <v>0.36499999999999999</v>
      </c>
      <c r="BZQ24" s="102">
        <v>0.37</v>
      </c>
      <c r="BZR24" s="102">
        <v>0.374</v>
      </c>
      <c r="BZS24" s="102"/>
      <c r="BZT24" s="102">
        <v>0.38</v>
      </c>
      <c r="BZU24" s="102">
        <v>0.376</v>
      </c>
      <c r="BZV24" s="102">
        <v>0.374</v>
      </c>
      <c r="BZW24" s="102">
        <v>0.372</v>
      </c>
      <c r="BZX24" s="102">
        <v>0.377</v>
      </c>
      <c r="BZY24" s="102">
        <f t="shared" si="149"/>
        <v>0.36199999999999999</v>
      </c>
      <c r="BZZ24" s="102">
        <v>0.377</v>
      </c>
      <c r="CAA24" s="102">
        <v>0.39</v>
      </c>
      <c r="CAB24" s="102">
        <v>0.38800000000000001</v>
      </c>
      <c r="CAC24" s="102"/>
      <c r="CAD24" s="102">
        <v>0.376</v>
      </c>
      <c r="CAE24" s="102">
        <v>0.374</v>
      </c>
      <c r="CAF24" s="102">
        <v>0.39200000000000002</v>
      </c>
      <c r="CAG24" s="102">
        <v>0.38</v>
      </c>
      <c r="CAH24" s="102">
        <v>0.36899999999999999</v>
      </c>
      <c r="CAI24" s="102">
        <v>0.39100000000000001</v>
      </c>
      <c r="CAJ24" s="102"/>
      <c r="CAK24" s="102">
        <v>0.373</v>
      </c>
      <c r="CAL24" s="102">
        <v>0.36899999999999999</v>
      </c>
      <c r="CAM24" s="102">
        <v>0.38</v>
      </c>
      <c r="CAN24" s="102">
        <v>0.38400000000000001</v>
      </c>
      <c r="CAO24" s="102">
        <v>0.38300000000000001</v>
      </c>
      <c r="CAP24" s="102"/>
      <c r="CAQ24" s="102">
        <v>0.372</v>
      </c>
      <c r="CAR24" s="102">
        <v>0.373</v>
      </c>
      <c r="CAS24" s="102"/>
      <c r="CAT24" s="102">
        <v>0.375</v>
      </c>
      <c r="CAU24" s="102">
        <v>0.36899999999999999</v>
      </c>
      <c r="CAV24" s="102">
        <v>0.37</v>
      </c>
      <c r="CAW24" s="102">
        <v>0.374</v>
      </c>
      <c r="CAX24" s="102">
        <v>0.378</v>
      </c>
      <c r="CAY24" s="102"/>
      <c r="CAZ24" s="102">
        <v>0.376</v>
      </c>
      <c r="CBA24" s="102">
        <v>0.376</v>
      </c>
      <c r="CBB24" s="102">
        <v>0.373</v>
      </c>
      <c r="CBC24" s="102">
        <f t="shared" si="150"/>
        <v>0.36199999999999999</v>
      </c>
      <c r="CBD24" s="102">
        <v>0.38</v>
      </c>
      <c r="CBE24" s="102">
        <v>0.38200000000000001</v>
      </c>
      <c r="CBF24" s="102">
        <v>0.372</v>
      </c>
      <c r="CBG24" s="102">
        <v>0.36899999999999999</v>
      </c>
      <c r="CBH24" s="102"/>
      <c r="CBI24" s="102">
        <v>0.375</v>
      </c>
      <c r="CBJ24" s="102">
        <f t="shared" si="151"/>
        <v>0.36199999999999999</v>
      </c>
      <c r="CBK24" s="47">
        <v>0.40899999999999997</v>
      </c>
      <c r="CBL24" s="47">
        <v>0.40600000000000003</v>
      </c>
      <c r="CBM24" s="47">
        <v>0.41</v>
      </c>
      <c r="CBN24" s="47">
        <v>0.40899999999999997</v>
      </c>
      <c r="CBO24" s="47">
        <v>0.40300000000000002</v>
      </c>
      <c r="CBP24" s="47">
        <v>0.40400000000000003</v>
      </c>
      <c r="CBQ24" s="47">
        <v>0.41</v>
      </c>
      <c r="CBR24" s="47">
        <v>0.40400000000000003</v>
      </c>
      <c r="CBS24" s="47">
        <v>0.40600000000000003</v>
      </c>
      <c r="CBT24" s="47"/>
      <c r="CBU24" s="47">
        <v>0.40300000000000002</v>
      </c>
      <c r="CBV24" s="47">
        <v>0.40500000000000003</v>
      </c>
      <c r="CBW24" s="47">
        <v>0.41199999999999998</v>
      </c>
      <c r="CBX24" s="102">
        <f t="shared" si="152"/>
        <v>0.36199999999999999</v>
      </c>
      <c r="CBY24" s="47">
        <v>0.41099999999999998</v>
      </c>
      <c r="CBZ24" s="77">
        <v>0.40500000000000003</v>
      </c>
      <c r="CCA24" s="47"/>
      <c r="CCB24" s="47">
        <v>0.41</v>
      </c>
      <c r="CCC24" s="47">
        <v>0.41499999999999998</v>
      </c>
      <c r="CCD24" s="47">
        <v>0.41199999999999998</v>
      </c>
      <c r="CCE24" s="47">
        <v>0.40699999999999997</v>
      </c>
      <c r="CCF24" s="51">
        <v>0.40100000000000002</v>
      </c>
      <c r="CCG24" s="47">
        <f t="shared" si="153"/>
        <v>0.36199999999999999</v>
      </c>
      <c r="CCH24" s="47">
        <v>0.39</v>
      </c>
      <c r="CCI24" s="51">
        <v>0.39400000000000002</v>
      </c>
      <c r="CCJ24" s="51">
        <v>0.39400000000000002</v>
      </c>
      <c r="CCK24" s="51"/>
      <c r="CCL24" s="51">
        <v>0.39600000000000002</v>
      </c>
      <c r="CCM24" s="47">
        <v>0.38900000000000001</v>
      </c>
      <c r="CCN24" s="47">
        <f t="shared" si="154"/>
        <v>0.36199999999999999</v>
      </c>
      <c r="CCO24" s="47">
        <v>0.39300000000000002</v>
      </c>
      <c r="CCP24" s="47">
        <v>0.38800000000000001</v>
      </c>
      <c r="CCQ24" s="47">
        <v>0.39300000000000002</v>
      </c>
      <c r="CCR24" s="47">
        <v>0.39300000000000002</v>
      </c>
      <c r="CCS24" s="47">
        <v>0.39800000000000002</v>
      </c>
      <c r="CCT24" s="47">
        <f t="shared" si="155"/>
        <v>0.36199999999999999</v>
      </c>
      <c r="CCU24" s="47">
        <v>0.39200000000000002</v>
      </c>
      <c r="CCV24" s="47">
        <v>0.39</v>
      </c>
      <c r="CCW24" s="47">
        <v>0.40799999999999997</v>
      </c>
      <c r="CCX24" s="47">
        <v>0.39600000000000002</v>
      </c>
      <c r="CCY24" s="47">
        <v>0.39400000000000002</v>
      </c>
      <c r="CCZ24" s="47">
        <v>0.39600000000000002</v>
      </c>
      <c r="CDA24" s="47"/>
      <c r="CDB24" s="47">
        <v>0.39600000000000002</v>
      </c>
      <c r="CDC24" s="47">
        <v>0.39300000000000002</v>
      </c>
      <c r="CDD24" s="1235">
        <v>0.39500000000000002</v>
      </c>
      <c r="CDE24" s="1181">
        <v>0.38100000000000001</v>
      </c>
      <c r="CDF24" s="47">
        <v>0.39600000000000002</v>
      </c>
      <c r="CDG24" s="47"/>
      <c r="CDH24" s="1162">
        <v>0.40200000000000002</v>
      </c>
      <c r="CDI24" s="1162">
        <v>0.39900000000000002</v>
      </c>
      <c r="CDJ24" s="1235">
        <v>0.39600000000000002</v>
      </c>
      <c r="CDK24" s="1235">
        <f t="shared" si="156"/>
        <v>0.38100000000000001</v>
      </c>
      <c r="CDL24" s="1235">
        <v>0.4</v>
      </c>
      <c r="CDM24" s="1235">
        <v>0.39800000000000002</v>
      </c>
      <c r="CDN24" s="1235">
        <v>0.41</v>
      </c>
      <c r="CDO24" s="1235">
        <v>0.39</v>
      </c>
      <c r="CDP24" s="1235">
        <v>0.39500000000000002</v>
      </c>
      <c r="CDQ24" s="1266">
        <v>0.39100000000000001</v>
      </c>
      <c r="CDR24" s="1235">
        <f t="shared" si="294"/>
        <v>0.38100000000000001</v>
      </c>
      <c r="CDS24" s="1235">
        <v>0.41199999999999998</v>
      </c>
      <c r="CDT24" s="1235">
        <v>0.39300000000000002</v>
      </c>
      <c r="CDU24" s="1235">
        <v>0.39300000000000002</v>
      </c>
      <c r="CDV24" s="1235">
        <v>0.39500000000000002</v>
      </c>
      <c r="CDW24" s="1235">
        <v>0.48</v>
      </c>
      <c r="CDX24" s="1266">
        <v>0.38900000000000001</v>
      </c>
      <c r="CDY24" s="1266">
        <f t="shared" si="158"/>
        <v>0.38100000000000001</v>
      </c>
      <c r="CDZ24" s="1235">
        <v>0.39900000000000002</v>
      </c>
      <c r="CEA24" s="1235"/>
      <c r="CEB24" s="1235"/>
      <c r="CEC24" s="1235">
        <v>0.38900000000000001</v>
      </c>
      <c r="CED24" s="1235">
        <v>0.38900000000000001</v>
      </c>
      <c r="CEE24" s="1235">
        <v>0.38600000000000001</v>
      </c>
      <c r="CEF24" s="1235">
        <v>0.38200000000000001</v>
      </c>
      <c r="CEG24" s="1235">
        <v>0.38300000000000001</v>
      </c>
      <c r="CEH24" s="1235">
        <v>0.38900000000000001</v>
      </c>
      <c r="CEI24" s="1235">
        <f t="shared" si="261"/>
        <v>0.38100000000000001</v>
      </c>
      <c r="CEJ24" s="1235">
        <v>0.36699999999999999</v>
      </c>
      <c r="CEK24" s="1235">
        <v>0.36599999999999999</v>
      </c>
      <c r="CEL24" s="1235">
        <v>0.36199999999999999</v>
      </c>
      <c r="CEM24" s="1235">
        <v>0.36899999999999999</v>
      </c>
      <c r="CEN24" s="1235">
        <v>0.35599999999999998</v>
      </c>
      <c r="CEO24" s="1235">
        <v>0.40100000000000002</v>
      </c>
      <c r="CEP24" s="1235">
        <v>0.35599999999999998</v>
      </c>
      <c r="CEQ24" s="1235">
        <v>0.35599999999999998</v>
      </c>
      <c r="CER24" s="1237">
        <v>0.36699999999999999</v>
      </c>
      <c r="CES24" s="1235">
        <f>MIN(CEI24,CER24)</f>
        <v>0.36699999999999999</v>
      </c>
      <c r="CET24" s="1235">
        <v>0.35499999999999998</v>
      </c>
      <c r="CEU24" s="1235"/>
      <c r="CEV24" s="1235">
        <v>0.39300000000000002</v>
      </c>
      <c r="CEW24" s="1235">
        <v>0.36599999999999999</v>
      </c>
      <c r="CEX24" s="1235"/>
      <c r="CEY24" s="1235">
        <f t="shared" si="301"/>
        <v>0.36599999999999999</v>
      </c>
      <c r="CEZ24" s="1235">
        <v>0.37</v>
      </c>
      <c r="CFA24" s="1235">
        <v>0.36399999999999999</v>
      </c>
      <c r="CFB24" s="1235">
        <v>0.36899999999999999</v>
      </c>
      <c r="CFC24" s="1235">
        <v>0.36099999999999999</v>
      </c>
      <c r="CFD24" s="1235">
        <v>0.39600000000000002</v>
      </c>
      <c r="CFE24" s="1235">
        <v>0.36399999999999999</v>
      </c>
      <c r="CFF24" s="1235"/>
      <c r="CFG24" s="1235">
        <v>0.371</v>
      </c>
      <c r="CFH24" s="1235">
        <v>0.36899999999999999</v>
      </c>
      <c r="CFI24" s="1235"/>
      <c r="CFJ24" s="1235">
        <v>0.371</v>
      </c>
      <c r="CFK24" s="1235">
        <v>0.36</v>
      </c>
      <c r="CFL24" s="1235"/>
      <c r="CFM24" s="1235">
        <v>0.36699999999999999</v>
      </c>
      <c r="CFN24" s="1235"/>
      <c r="CFO24" s="1235">
        <v>0.376</v>
      </c>
      <c r="CFP24" s="1235"/>
      <c r="CFQ24" s="1235">
        <v>0.36699999999999999</v>
      </c>
      <c r="CFR24" s="1235"/>
      <c r="CFS24" s="1235">
        <v>0.36499999999999999</v>
      </c>
      <c r="CFT24" s="1235">
        <v>0.37</v>
      </c>
      <c r="CFU24" s="1235">
        <v>0.36399999999999999</v>
      </c>
      <c r="CFV24" s="1235"/>
      <c r="CFW24" s="1235">
        <v>0.36399999999999999</v>
      </c>
      <c r="CFX24" s="1235"/>
      <c r="CFY24" s="1235">
        <v>0.374</v>
      </c>
      <c r="CFZ24" s="1235"/>
      <c r="CGA24" s="1235">
        <v>0.36899999999999999</v>
      </c>
      <c r="CGB24" s="1235">
        <v>0.38200000000000001</v>
      </c>
      <c r="CGC24" s="1235">
        <f t="shared" si="161"/>
        <v>0.36599999999999999</v>
      </c>
      <c r="CGD24" s="1235">
        <v>0.38100000000000001</v>
      </c>
      <c r="CGE24" s="1235"/>
      <c r="CGF24" s="1235">
        <v>0.36499999999999999</v>
      </c>
      <c r="CGG24" s="1235"/>
      <c r="CGH24" s="1235">
        <v>0.37</v>
      </c>
      <c r="CGI24" s="1235"/>
      <c r="CGJ24" s="1235">
        <v>0.37</v>
      </c>
      <c r="CGK24" s="1235"/>
      <c r="CGL24" s="1237">
        <v>0.371</v>
      </c>
      <c r="CGM24" s="1237">
        <f>MIN(CGK24,CGC24)</f>
        <v>0.36599999999999999</v>
      </c>
      <c r="CGN24" s="1237"/>
      <c r="CGO24" s="1237">
        <v>0.379</v>
      </c>
      <c r="CGP24" s="1237"/>
      <c r="CGQ24" s="1237">
        <v>0.36599999999999999</v>
      </c>
      <c r="CGR24" s="1237"/>
      <c r="CGS24" s="1237">
        <v>0.36899999999999999</v>
      </c>
      <c r="CGT24" s="1237">
        <v>0.36799999999999999</v>
      </c>
      <c r="CGU24" s="1237"/>
      <c r="CGV24" s="1237"/>
      <c r="CGW24" s="1235">
        <v>0.375</v>
      </c>
      <c r="CGX24" s="1237">
        <f t="shared" si="163"/>
        <v>0.36599999999999999</v>
      </c>
      <c r="CGY24" s="1235">
        <v>0.38500000000000001</v>
      </c>
      <c r="CGZ24" s="1237"/>
      <c r="CHA24" s="1237"/>
      <c r="CHB24" s="1237"/>
      <c r="CHC24" s="1235">
        <v>0.379</v>
      </c>
      <c r="CHD24" s="1237"/>
      <c r="CHE24" s="1235">
        <v>0.38400000000000001</v>
      </c>
      <c r="CHF24" s="1235"/>
      <c r="CHG24" s="1235">
        <v>0.374</v>
      </c>
      <c r="CHH24" s="1235">
        <v>0.378</v>
      </c>
      <c r="CHI24" s="1235"/>
      <c r="CHJ24" s="1235">
        <v>0.378</v>
      </c>
      <c r="CHK24" s="1235">
        <f t="shared" si="164"/>
        <v>0.36599999999999999</v>
      </c>
      <c r="CHL24" s="1235">
        <v>0.36099999999999999</v>
      </c>
      <c r="CHM24" s="1235"/>
      <c r="CHN24" s="1235">
        <v>0.36599999999999999</v>
      </c>
      <c r="CHO24" s="1235">
        <v>0.375</v>
      </c>
      <c r="CHP24" s="1235">
        <v>0.36299999999999999</v>
      </c>
      <c r="CHQ24" s="1235">
        <v>0.376</v>
      </c>
      <c r="CHR24" s="1235">
        <v>0.375</v>
      </c>
      <c r="CHS24" s="1235">
        <f t="shared" si="165"/>
        <v>0.36599999999999999</v>
      </c>
      <c r="CHT24" s="1235"/>
      <c r="CHU24" s="1235"/>
      <c r="CHV24" s="1235">
        <v>0.36599999999999999</v>
      </c>
      <c r="CHW24" s="1235">
        <v>0.371</v>
      </c>
      <c r="CHX24" s="1235"/>
      <c r="CHY24" s="1235"/>
      <c r="CHZ24" s="1235">
        <v>0.377</v>
      </c>
      <c r="CIA24" s="1235">
        <f t="shared" si="166"/>
        <v>0.36599999999999999</v>
      </c>
      <c r="CIB24" s="1235" t="s">
        <v>1163</v>
      </c>
      <c r="CIC24" s="1235" t="s">
        <v>1163</v>
      </c>
      <c r="CID24" s="1235" t="s">
        <v>1163</v>
      </c>
      <c r="CIE24" s="1235">
        <v>0.374</v>
      </c>
      <c r="CIF24" s="1235"/>
      <c r="CIG24" s="1235">
        <v>0.374</v>
      </c>
      <c r="CIH24" s="1235"/>
      <c r="CII24" s="1235" t="s">
        <v>1163</v>
      </c>
      <c r="CIJ24" s="1235">
        <v>0.377</v>
      </c>
      <c r="CIK24" s="1235">
        <f t="shared" si="247"/>
        <v>0.36599999999999999</v>
      </c>
      <c r="CIL24" s="1235"/>
      <c r="CIM24" s="1235"/>
      <c r="CIN24" s="6">
        <f t="shared" si="167"/>
        <v>-1</v>
      </c>
      <c r="CIO24" s="102">
        <v>0.45100000000000001</v>
      </c>
      <c r="CIP24" s="102">
        <v>0.442</v>
      </c>
      <c r="CIQ24" s="102">
        <v>0.45300000000000001</v>
      </c>
      <c r="CIR24" s="102">
        <v>0.44600000000000001</v>
      </c>
      <c r="CIS24" s="102"/>
      <c r="CIT24" s="102">
        <v>0.45100000000000001</v>
      </c>
      <c r="CIU24" s="47">
        <f t="shared" si="168"/>
        <v>0.45100000000000001</v>
      </c>
      <c r="CIV24" s="102">
        <v>0.47299999999999998</v>
      </c>
      <c r="CIW24" s="47">
        <v>0.47399999999999998</v>
      </c>
      <c r="CIX24" s="102"/>
      <c r="CIY24" s="47">
        <v>0.48399999999999999</v>
      </c>
      <c r="CIZ24" s="47">
        <v>0.48399999999999999</v>
      </c>
      <c r="CJA24" s="47">
        <v>0.47499999999999998</v>
      </c>
      <c r="CJB24" s="47">
        <v>0.47399999999999998</v>
      </c>
      <c r="CJC24" s="47">
        <v>0.47199999999999998</v>
      </c>
      <c r="CJD24" s="47">
        <v>0.48</v>
      </c>
      <c r="CJE24" s="47">
        <v>0.47799999999999998</v>
      </c>
      <c r="CJF24" s="47">
        <v>0.48</v>
      </c>
      <c r="CJG24" s="47">
        <v>0.48099999999999998</v>
      </c>
      <c r="CJH24" s="47">
        <v>0.47899999999999998</v>
      </c>
      <c r="CJI24" s="102">
        <f t="shared" si="169"/>
        <v>0.45100000000000001</v>
      </c>
      <c r="CJJ24" s="47">
        <v>0.48599999999999999</v>
      </c>
      <c r="CJK24" s="102">
        <v>0.48199999999999998</v>
      </c>
      <c r="CJL24" s="47"/>
      <c r="CJM24" s="47">
        <v>0.47899999999999998</v>
      </c>
      <c r="CJN24" s="47">
        <v>0.49099999999999999</v>
      </c>
      <c r="CJO24" s="47">
        <v>0.47499999999999998</v>
      </c>
      <c r="CJP24" s="47">
        <v>0.48099999999999998</v>
      </c>
      <c r="CJQ24" s="51">
        <v>0.47399999999999998</v>
      </c>
      <c r="CJR24" s="47">
        <f t="shared" si="170"/>
        <v>0.45100000000000001</v>
      </c>
      <c r="CJS24" s="47">
        <v>0.46500000000000002</v>
      </c>
      <c r="CJT24" s="51">
        <v>0.45600000000000002</v>
      </c>
      <c r="CJU24" s="51">
        <v>0.45800000000000002</v>
      </c>
      <c r="CJV24" s="51">
        <v>0.46</v>
      </c>
      <c r="CJW24" s="51"/>
      <c r="CJX24" s="47">
        <v>0.46200000000000002</v>
      </c>
      <c r="CJY24" s="47">
        <v>0.45600000000000002</v>
      </c>
      <c r="CJZ24" s="47">
        <f t="shared" si="171"/>
        <v>0.45100000000000001</v>
      </c>
      <c r="CKA24" s="47">
        <v>0.45700000000000002</v>
      </c>
      <c r="CKB24" s="47">
        <v>0.45700000000000002</v>
      </c>
      <c r="CKC24" s="47"/>
      <c r="CKD24" s="47">
        <v>0.46100000000000002</v>
      </c>
      <c r="CKE24" s="47">
        <v>0.45700000000000002</v>
      </c>
      <c r="CKF24" s="47">
        <v>0.45700000000000002</v>
      </c>
      <c r="CKG24" s="47"/>
      <c r="CKH24" s="68">
        <v>0.45400000000000001</v>
      </c>
      <c r="CKI24" s="47">
        <f t="shared" si="172"/>
        <v>0.45100000000000001</v>
      </c>
      <c r="CKJ24" s="47">
        <v>0.46300000000000002</v>
      </c>
      <c r="CKK24" s="47">
        <v>0.46</v>
      </c>
      <c r="CKL24" s="47">
        <v>0.47199999999999998</v>
      </c>
      <c r="CKM24" s="47">
        <v>0.47</v>
      </c>
      <c r="CKN24" s="47">
        <v>0.46899999999999997</v>
      </c>
      <c r="CKO24" s="47">
        <v>0.46700000000000003</v>
      </c>
      <c r="CKP24" s="47">
        <v>0.46300000000000002</v>
      </c>
      <c r="CKQ24" s="47">
        <v>0.46300000000000002</v>
      </c>
      <c r="CKR24" s="47"/>
      <c r="CKS24" s="1235">
        <v>0.46500000000000002</v>
      </c>
      <c r="CKT24" s="47">
        <f t="shared" si="274"/>
        <v>0.45100000000000001</v>
      </c>
      <c r="CKU24" s="47">
        <v>0.46300000000000002</v>
      </c>
      <c r="CKV24" s="1162">
        <v>0.47199999999999998</v>
      </c>
      <c r="CKW24" s="1162">
        <v>0.46500000000000002</v>
      </c>
      <c r="CKX24" s="1235">
        <v>0.46700000000000003</v>
      </c>
      <c r="CKY24" s="1235">
        <f t="shared" si="173"/>
        <v>0.45100000000000001</v>
      </c>
      <c r="CKZ24" s="1235">
        <v>0.47</v>
      </c>
      <c r="CLA24" s="1235">
        <v>0.45900000000000002</v>
      </c>
      <c r="CLB24" s="1235">
        <v>0.46500000000000002</v>
      </c>
      <c r="CLC24" s="1235">
        <v>0.45600000000000002</v>
      </c>
      <c r="CLD24" s="1235">
        <v>0.45300000000000001</v>
      </c>
      <c r="CLE24" s="1266">
        <v>0.45400000000000001</v>
      </c>
      <c r="CLF24" s="1235">
        <f t="shared" si="295"/>
        <v>0.45100000000000001</v>
      </c>
      <c r="CLG24" s="1235">
        <v>0.46800000000000003</v>
      </c>
      <c r="CLH24" s="1235">
        <v>0.45200000000000001</v>
      </c>
      <c r="CLI24" s="1235"/>
      <c r="CLJ24" s="1235">
        <v>0.45200000000000001</v>
      </c>
      <c r="CLK24" s="1235">
        <v>0.45400000000000001</v>
      </c>
      <c r="CLL24" s="1235">
        <v>0.51500000000000001</v>
      </c>
      <c r="CLM24" s="1266">
        <v>0.45700000000000002</v>
      </c>
      <c r="CLN24" s="1266">
        <f t="shared" si="175"/>
        <v>0.45100000000000001</v>
      </c>
      <c r="CLO24" s="1235">
        <v>0.434</v>
      </c>
      <c r="CLP24" s="1235"/>
      <c r="CLQ24" s="1235"/>
      <c r="CLR24" s="1235">
        <v>0.438</v>
      </c>
      <c r="CLS24" s="1235">
        <v>0.42799999999999999</v>
      </c>
      <c r="CLT24" s="1235">
        <v>0.45300000000000001</v>
      </c>
      <c r="CLU24" s="1235">
        <v>0.436</v>
      </c>
      <c r="CLV24" s="1235">
        <v>0.435</v>
      </c>
      <c r="CLW24" s="1235">
        <v>0.46100000000000002</v>
      </c>
      <c r="CLX24" s="1235">
        <f t="shared" si="262"/>
        <v>0.45100000000000001</v>
      </c>
      <c r="CLY24" s="1235">
        <v>0.42699999999999999</v>
      </c>
      <c r="CLZ24" s="1235">
        <v>0.43099999999999999</v>
      </c>
      <c r="CMA24" s="1235">
        <v>0.42699999999999999</v>
      </c>
      <c r="CMB24" s="1235">
        <v>0.42899999999999999</v>
      </c>
      <c r="CMC24" s="1235">
        <v>0.42099999999999999</v>
      </c>
      <c r="CMD24" s="1235">
        <v>0.46300000000000002</v>
      </c>
      <c r="CME24" s="1235">
        <v>0.42099999999999999</v>
      </c>
      <c r="CMF24" s="1235">
        <v>0.42</v>
      </c>
      <c r="CMG24" s="1237">
        <v>0.42199999999999999</v>
      </c>
      <c r="CMH24" s="1235">
        <f t="shared" ref="CMH24:CMH36" si="309">MIN(CLX24,CMG24)</f>
        <v>0.42199999999999999</v>
      </c>
      <c r="CMI24" s="1235">
        <v>0.42099999999999999</v>
      </c>
      <c r="CMJ24" s="1235"/>
      <c r="CMK24" s="1235">
        <v>0.45300000000000001</v>
      </c>
      <c r="CML24" s="1235">
        <v>0.438</v>
      </c>
      <c r="CMM24" s="1235"/>
      <c r="CMN24" s="1235">
        <f t="shared" si="302"/>
        <v>0.42199999999999999</v>
      </c>
      <c r="CMO24" s="1235">
        <v>0.42599999999999999</v>
      </c>
      <c r="CMP24" s="1235">
        <v>0.42599999999999999</v>
      </c>
      <c r="CMQ24" s="1235">
        <v>0.42599999999999999</v>
      </c>
      <c r="CMR24" s="1235">
        <v>0.42399999999999999</v>
      </c>
      <c r="CMS24" s="1235">
        <v>0.433</v>
      </c>
      <c r="CMT24" s="1235">
        <v>0.42299999999999999</v>
      </c>
      <c r="CMU24" s="1235"/>
      <c r="CMV24" s="1235">
        <v>0.43099999999999999</v>
      </c>
      <c r="CMW24" s="1235">
        <v>0.42499999999999999</v>
      </c>
      <c r="CMX24" s="1235"/>
      <c r="CMY24" s="1235">
        <v>0.42299999999999999</v>
      </c>
      <c r="CMZ24" s="1235">
        <v>0.433</v>
      </c>
      <c r="CNA24" s="1235"/>
      <c r="CNB24" s="1235">
        <v>0.42199999999999999</v>
      </c>
      <c r="CNC24" s="1235"/>
      <c r="CND24" s="1235">
        <v>0.43</v>
      </c>
      <c r="CNE24" s="1235"/>
      <c r="CNF24" s="1235">
        <v>0.43099999999999999</v>
      </c>
      <c r="CNG24" s="1235"/>
      <c r="CNH24" s="1235">
        <v>0.42099999999999999</v>
      </c>
      <c r="CNI24" s="1235">
        <v>0.434</v>
      </c>
      <c r="CNJ24" s="1235">
        <v>0.42499999999999999</v>
      </c>
      <c r="CNK24" s="1235"/>
      <c r="CNL24" s="1235">
        <v>0.42699999999999999</v>
      </c>
      <c r="CNM24" s="1235"/>
      <c r="CNN24" s="1235">
        <v>0.443</v>
      </c>
      <c r="CNO24" s="1235"/>
      <c r="CNP24" s="1235">
        <v>0.438</v>
      </c>
      <c r="CNQ24" s="1235">
        <v>0.433</v>
      </c>
      <c r="CNR24" s="1235">
        <f t="shared" si="178"/>
        <v>0.42199999999999999</v>
      </c>
      <c r="CNS24" s="1235">
        <v>0.437</v>
      </c>
      <c r="CNT24" s="1235"/>
      <c r="CNU24" s="1235">
        <v>0.44</v>
      </c>
      <c r="CNV24" s="1235"/>
      <c r="CNW24" s="1235">
        <v>0.438</v>
      </c>
      <c r="CNX24" s="1235"/>
      <c r="CNY24" s="1235">
        <v>0.42699999999999999</v>
      </c>
      <c r="CNZ24" s="1235"/>
      <c r="COA24" s="1237">
        <v>0.435</v>
      </c>
      <c r="COB24" s="1237">
        <f t="shared" si="308"/>
        <v>0.42199999999999999</v>
      </c>
      <c r="COC24" s="1235"/>
      <c r="COD24" s="1235">
        <v>0.438</v>
      </c>
      <c r="COE24" s="1235"/>
      <c r="COF24" s="1235">
        <v>0.436</v>
      </c>
      <c r="COG24" s="1235"/>
      <c r="COH24" s="1235">
        <v>0.435</v>
      </c>
      <c r="COI24" s="1235">
        <v>0.44800000000000001</v>
      </c>
      <c r="COJ24" s="1235"/>
      <c r="COK24" s="1235"/>
      <c r="COL24" s="1235">
        <v>0.436</v>
      </c>
      <c r="COM24" s="1235">
        <f t="shared" si="180"/>
        <v>0.42199999999999999</v>
      </c>
      <c r="CON24" s="1235">
        <v>0.437</v>
      </c>
      <c r="COO24" s="1235"/>
      <c r="COP24" s="1235"/>
      <c r="COQ24" s="1237"/>
      <c r="COR24" s="1235">
        <v>0.443</v>
      </c>
      <c r="COS24" s="1237"/>
      <c r="COT24" s="1235">
        <v>0.44400000000000001</v>
      </c>
      <c r="COU24" s="1235"/>
      <c r="COV24" s="1235">
        <v>0.43</v>
      </c>
      <c r="COW24" s="1235">
        <v>0.435</v>
      </c>
      <c r="COX24" s="1235"/>
      <c r="COY24" s="1235">
        <v>0.435</v>
      </c>
      <c r="COZ24" s="1235">
        <f t="shared" si="181"/>
        <v>0.42199999999999999</v>
      </c>
      <c r="CPA24" s="1235">
        <v>0.42899999999999999</v>
      </c>
      <c r="CPB24" s="1235"/>
      <c r="CPC24" s="1235">
        <v>0.43</v>
      </c>
      <c r="CPD24" s="1235">
        <v>0.437</v>
      </c>
      <c r="CPE24" s="1235">
        <v>0.43</v>
      </c>
      <c r="CPF24" s="1235">
        <v>0.432</v>
      </c>
      <c r="CPG24" s="1235">
        <v>0.436</v>
      </c>
      <c r="CPH24" s="1235">
        <v>0.436</v>
      </c>
      <c r="CPI24" s="1235">
        <f t="shared" si="182"/>
        <v>0.42199999999999999</v>
      </c>
      <c r="CPJ24" s="1235"/>
      <c r="CPK24" s="1235"/>
      <c r="CPL24" s="1235">
        <v>0.44600000000000001</v>
      </c>
      <c r="CPM24" s="1235">
        <v>0.441</v>
      </c>
      <c r="CPN24" s="1235"/>
      <c r="CPO24" s="1235"/>
      <c r="CPP24" s="1235">
        <v>0.432</v>
      </c>
      <c r="CPQ24" s="1235">
        <f t="shared" si="183"/>
        <v>0.42199999999999999</v>
      </c>
      <c r="CPR24" s="1235" t="s">
        <v>1163</v>
      </c>
      <c r="CPS24" s="1235" t="s">
        <v>1163</v>
      </c>
      <c r="CPT24" s="1235" t="s">
        <v>1163</v>
      </c>
      <c r="CPU24" s="1235">
        <v>0.442</v>
      </c>
      <c r="CPV24" s="1235"/>
      <c r="CPW24" s="1235">
        <v>0.441</v>
      </c>
      <c r="CPX24" s="1235"/>
      <c r="CPY24" s="1235" t="s">
        <v>1163</v>
      </c>
      <c r="CPZ24" s="1235">
        <v>0.432</v>
      </c>
      <c r="CQA24" s="1235">
        <f t="shared" si="248"/>
        <v>0.42199999999999999</v>
      </c>
      <c r="CQB24" s="1235"/>
      <c r="CQC24" s="1235"/>
      <c r="CQD24" s="6">
        <f t="shared" si="249"/>
        <v>-1</v>
      </c>
      <c r="CQE24" s="77">
        <f t="shared" si="184"/>
        <v>0.45319999999999999</v>
      </c>
      <c r="CQF24" s="51">
        <v>0.41199999999999998</v>
      </c>
      <c r="CQG24" s="47">
        <f t="shared" si="185"/>
        <v>0.41199999999999998</v>
      </c>
      <c r="CQH24" s="102">
        <v>0.40200000000000002</v>
      </c>
      <c r="CQI24" s="47">
        <v>0.39900000000000002</v>
      </c>
      <c r="CQJ24" s="47"/>
      <c r="CQK24" s="47">
        <v>0.40300000000000002</v>
      </c>
      <c r="CQL24" s="47">
        <v>0.40899999999999997</v>
      </c>
      <c r="CQM24" s="47">
        <v>0.40600000000000003</v>
      </c>
      <c r="CQN24" s="47">
        <v>0.40100000000000002</v>
      </c>
      <c r="CQO24" s="47">
        <v>0.40899999999999997</v>
      </c>
      <c r="CQP24" s="47">
        <f t="shared" si="186"/>
        <v>0.40899999999999997</v>
      </c>
      <c r="CQQ24" s="47">
        <v>0.40799999999999997</v>
      </c>
      <c r="CQR24" s="47">
        <v>0.40500000000000003</v>
      </c>
      <c r="CQS24" s="47">
        <v>0.41799999999999998</v>
      </c>
      <c r="CQT24" s="47">
        <v>0.42099999999999999</v>
      </c>
      <c r="CQU24" s="47">
        <v>0.41799999999999998</v>
      </c>
      <c r="CQV24" s="47">
        <v>0.42399999999999999</v>
      </c>
      <c r="CQW24" s="102">
        <f t="shared" si="187"/>
        <v>0.40500000000000003</v>
      </c>
      <c r="CQX24" s="102">
        <v>0.43099999999999999</v>
      </c>
      <c r="CQY24" s="102">
        <v>0.41799999999999998</v>
      </c>
      <c r="CQZ24" s="47"/>
      <c r="CRA24" s="47">
        <v>0.42899999999999999</v>
      </c>
      <c r="CRB24" s="47">
        <v>0.41499999999999998</v>
      </c>
      <c r="CRC24" s="47">
        <v>0.41799999999999998</v>
      </c>
      <c r="CRD24" s="47">
        <v>0.41499999999999998</v>
      </c>
      <c r="CRE24" s="51">
        <v>0.432</v>
      </c>
      <c r="CRF24" s="47">
        <f t="shared" si="188"/>
        <v>0.40500000000000003</v>
      </c>
      <c r="CRG24" s="47">
        <v>0.42399999999999999</v>
      </c>
      <c r="CRH24" s="51">
        <v>0.43</v>
      </c>
      <c r="CRI24" s="51">
        <v>0.41</v>
      </c>
      <c r="CRJ24" s="47">
        <v>0.42299999999999999</v>
      </c>
      <c r="CRK24" s="47"/>
      <c r="CRL24" s="47">
        <v>0.42699999999999999</v>
      </c>
      <c r="CRM24" s="47">
        <f t="shared" si="189"/>
        <v>0.40500000000000003</v>
      </c>
      <c r="CRN24" s="47">
        <v>0.40899999999999997</v>
      </c>
      <c r="CRO24" s="47">
        <v>0.42599999999999999</v>
      </c>
      <c r="CRP24" s="47">
        <v>0.41199999999999998</v>
      </c>
      <c r="CRQ24" s="47">
        <v>0.40500000000000003</v>
      </c>
      <c r="CRR24" s="47"/>
      <c r="CRS24" s="51">
        <v>0.42199999999999999</v>
      </c>
      <c r="CRT24" s="1216">
        <v>0.42</v>
      </c>
      <c r="CRU24" s="51">
        <f t="shared" si="190"/>
        <v>0.40500000000000003</v>
      </c>
      <c r="CRV24" s="47">
        <v>0.40200000000000002</v>
      </c>
      <c r="CRW24" s="47">
        <v>0.39500000000000002</v>
      </c>
      <c r="CRX24" s="47"/>
      <c r="CRY24" s="47">
        <v>0.41199999999999998</v>
      </c>
      <c r="CRZ24" s="47">
        <v>0.41299999999999998</v>
      </c>
      <c r="CSA24" s="47">
        <v>0.40699999999999997</v>
      </c>
      <c r="CSB24" s="47">
        <v>0.433</v>
      </c>
      <c r="CSC24" s="47"/>
      <c r="CSD24" s="47"/>
      <c r="CSE24" s="47">
        <v>0.41599999999999998</v>
      </c>
      <c r="CSF24" s="47">
        <v>0.434</v>
      </c>
      <c r="CSG24" s="47">
        <v>0.40500000000000003</v>
      </c>
      <c r="CSH24" s="47">
        <v>0.42199999999999999</v>
      </c>
      <c r="CSI24" s="47">
        <v>0.40600000000000003</v>
      </c>
      <c r="CSJ24" s="47"/>
      <c r="CSK24" s="47">
        <v>0.41499999999999998</v>
      </c>
      <c r="CSL24" s="47">
        <v>0.42</v>
      </c>
      <c r="CSM24" s="47"/>
      <c r="CSN24" s="47"/>
      <c r="CSO24" s="1237">
        <v>0.41499999999999998</v>
      </c>
      <c r="CSP24" s="1231">
        <f t="shared" si="273"/>
        <v>0.40500000000000003</v>
      </c>
      <c r="CSQ24" s="47">
        <v>0.41099999999999998</v>
      </c>
      <c r="CSR24" s="47">
        <v>0.42699999999999999</v>
      </c>
      <c r="CSS24" s="1162">
        <v>0.42899999999999999</v>
      </c>
      <c r="CST24" s="1162">
        <v>0.41699999999999998</v>
      </c>
      <c r="CSU24" s="1162">
        <v>0.40799999999999997</v>
      </c>
      <c r="CSV24" s="1162">
        <v>0.41499999999999998</v>
      </c>
      <c r="CSW24" s="47"/>
      <c r="CSX24" s="47"/>
      <c r="CSY24" s="47"/>
      <c r="CSZ24" s="47"/>
      <c r="CTA24" s="1235">
        <v>0.41099999999999998</v>
      </c>
      <c r="CTB24" s="1235">
        <v>0.41399999999999998</v>
      </c>
      <c r="CTC24" s="47">
        <f t="shared" si="191"/>
        <v>0.40500000000000003</v>
      </c>
      <c r="CTD24" s="1235">
        <v>0.41199999999999998</v>
      </c>
      <c r="CTE24" s="1235">
        <v>0.41599999999999998</v>
      </c>
      <c r="CTF24" s="1235">
        <v>0.41899999999999998</v>
      </c>
      <c r="CTG24" s="1235">
        <v>0.41599999999999998</v>
      </c>
      <c r="CTH24" s="1235">
        <v>0.42399999999999999</v>
      </c>
      <c r="CTI24" s="1235">
        <v>0.44</v>
      </c>
      <c r="CTJ24" s="1235">
        <v>0.432</v>
      </c>
      <c r="CTK24" s="1235">
        <v>0.42799999999999999</v>
      </c>
      <c r="CTL24" s="1235">
        <v>0.42099999999999999</v>
      </c>
      <c r="CTM24" s="1266">
        <v>0.40500000000000003</v>
      </c>
      <c r="CTN24" s="1266">
        <v>0.41299999999999998</v>
      </c>
      <c r="CTO24" s="1266">
        <f t="shared" si="296"/>
        <v>0.40500000000000003</v>
      </c>
      <c r="CTP24" s="1235">
        <v>0.42599999999999999</v>
      </c>
      <c r="CTQ24" s="1235">
        <v>0.439</v>
      </c>
      <c r="CTR24" s="1235">
        <v>0.41099999999999998</v>
      </c>
      <c r="CTS24" s="1235">
        <v>0.42699999999999999</v>
      </c>
      <c r="CTT24" s="1235">
        <v>0.438</v>
      </c>
      <c r="CTU24" s="1235">
        <v>0.432</v>
      </c>
      <c r="CTV24" s="1235"/>
      <c r="CTW24" s="1235"/>
      <c r="CTX24" s="1235">
        <v>0.434</v>
      </c>
      <c r="CTY24" s="1235">
        <v>0.42299999999999999</v>
      </c>
      <c r="CTZ24" s="1235">
        <v>0.41</v>
      </c>
      <c r="CUA24" s="1235">
        <v>0.41899999999999998</v>
      </c>
      <c r="CUB24" s="1266">
        <v>0.42299999999999999</v>
      </c>
      <c r="CUC24" s="1266">
        <v>0.433</v>
      </c>
      <c r="CUD24" s="1235">
        <f t="shared" si="193"/>
        <v>0.40500000000000003</v>
      </c>
      <c r="CUE24" s="1235">
        <v>0.437</v>
      </c>
      <c r="CUF24" s="1235">
        <v>0.439</v>
      </c>
      <c r="CUG24" s="1235">
        <v>0.43099999999999999</v>
      </c>
      <c r="CUH24" s="1235">
        <v>0.41799999999999998</v>
      </c>
      <c r="CUI24" s="1235"/>
      <c r="CUJ24" s="1235"/>
      <c r="CUK24" s="1235"/>
      <c r="CUL24" s="1235"/>
      <c r="CUM24" s="1235">
        <v>0.42299999999999999</v>
      </c>
      <c r="CUN24" s="1235">
        <v>0.41299999999999998</v>
      </c>
      <c r="CUO24" s="1235">
        <v>0.41499999999999998</v>
      </c>
      <c r="CUP24" s="1235">
        <v>0.41199999999999998</v>
      </c>
      <c r="CUQ24" s="1235">
        <v>0.41299999999999998</v>
      </c>
      <c r="CUR24" s="1235">
        <v>0.41399999999999998</v>
      </c>
      <c r="CUS24" s="1235">
        <v>0.42899999999999999</v>
      </c>
      <c r="CUT24" s="1235">
        <v>0.41899999999999998</v>
      </c>
      <c r="CUU24" s="1235">
        <v>0.41</v>
      </c>
      <c r="CUV24" s="1235">
        <v>0.41599999999999998</v>
      </c>
      <c r="CUW24" s="1235">
        <v>0.42499999999999999</v>
      </c>
      <c r="CUX24" s="1235">
        <v>0.41599999999999998</v>
      </c>
      <c r="CUY24" s="1235">
        <v>0.41099999999999998</v>
      </c>
      <c r="CUZ24" s="1235">
        <v>0.42299999999999999</v>
      </c>
      <c r="CVA24" s="1235">
        <v>0.41699999999999998</v>
      </c>
      <c r="CVB24" s="1235">
        <v>0.41799999999999998</v>
      </c>
      <c r="CVC24" s="1235">
        <f t="shared" ref="CVC24:CVC30" si="310">MIN(CUD24,CUZ24)</f>
        <v>0.40500000000000003</v>
      </c>
      <c r="CVD24" s="1235">
        <v>0.41099999999999998</v>
      </c>
      <c r="CVE24" s="1235">
        <v>0.40400000000000003</v>
      </c>
      <c r="CVF24" s="1235">
        <v>0.41099999999999998</v>
      </c>
      <c r="CVG24" s="1235">
        <v>0.40100000000000002</v>
      </c>
      <c r="CVH24" s="1235">
        <v>0.41199999999999998</v>
      </c>
      <c r="CVI24" s="1235">
        <v>0.41</v>
      </c>
      <c r="CVJ24" s="1235">
        <v>0.41399999999999998</v>
      </c>
      <c r="CVK24" s="1235">
        <v>0.40600000000000003</v>
      </c>
      <c r="CVL24" s="1235">
        <v>0.40500000000000003</v>
      </c>
      <c r="CVM24" s="1235">
        <v>0.41099999999999998</v>
      </c>
      <c r="CVN24" s="1235">
        <v>0.41499999999999998</v>
      </c>
      <c r="CVO24" s="1235">
        <v>0.42</v>
      </c>
      <c r="CVP24" s="1235">
        <v>0.41399999999999998</v>
      </c>
      <c r="CVQ24" s="1235">
        <v>0.40699999999999997</v>
      </c>
      <c r="CVR24" s="1235">
        <v>0.40799999999999997</v>
      </c>
      <c r="CVS24" s="1235">
        <v>0.40799999999999997</v>
      </c>
      <c r="CVT24" s="1237">
        <v>0.39700000000000002</v>
      </c>
      <c r="CVU24" s="1237">
        <v>0.40600000000000003</v>
      </c>
      <c r="CVV24" s="1235">
        <f>MIN(CVC24,CVT24)</f>
        <v>0.39700000000000002</v>
      </c>
      <c r="CVW24" s="1235">
        <v>0.41199999999999998</v>
      </c>
      <c r="CVX24" s="1235">
        <v>0.40300000000000002</v>
      </c>
      <c r="CVY24" s="1235"/>
      <c r="CVZ24" s="1235"/>
      <c r="CWA24" s="1235">
        <v>0.42</v>
      </c>
      <c r="CWB24" s="1235">
        <v>0.433</v>
      </c>
      <c r="CWC24" s="1235">
        <v>0.42</v>
      </c>
      <c r="CWD24" s="1235">
        <v>0.41299999999999998</v>
      </c>
      <c r="CWE24" s="1235"/>
      <c r="CWF24" s="1235"/>
      <c r="CWG24" s="1235">
        <f t="shared" ref="CWG24:CWG34" si="311">MIN(CWC24,CVV24)</f>
        <v>0.39700000000000002</v>
      </c>
      <c r="CWH24" s="1235">
        <v>0.39100000000000001</v>
      </c>
      <c r="CWI24" s="1235">
        <v>0.39500000000000002</v>
      </c>
      <c r="CWJ24" s="1235">
        <v>0.40100000000000002</v>
      </c>
      <c r="CWK24" s="1235">
        <v>0.39600000000000002</v>
      </c>
      <c r="CWL24" s="1235">
        <v>0.39800000000000002</v>
      </c>
      <c r="CWM24" s="1235">
        <v>0.40100000000000002</v>
      </c>
      <c r="CWN24" s="1235">
        <v>0.39400000000000002</v>
      </c>
      <c r="CWO24" s="1235">
        <v>0.40300000000000002</v>
      </c>
      <c r="CWP24" s="1235"/>
      <c r="CWQ24" s="1235"/>
      <c r="CWR24" s="1235">
        <v>0.39200000000000002</v>
      </c>
      <c r="CWS24" s="1235">
        <v>0.40100000000000002</v>
      </c>
      <c r="CWT24" s="1235">
        <v>0.4</v>
      </c>
      <c r="CWU24" s="1235">
        <v>0.40899999999999997</v>
      </c>
      <c r="CWV24" s="1235"/>
      <c r="CWW24" s="1235"/>
      <c r="CWX24" s="1235">
        <v>0.40200000000000002</v>
      </c>
      <c r="CWY24" s="1235">
        <v>0.40699999999999997</v>
      </c>
      <c r="CWZ24" s="1235"/>
      <c r="CXA24" s="1235"/>
      <c r="CXB24" s="1235">
        <v>0.41899999999999998</v>
      </c>
      <c r="CXC24" s="1235">
        <v>0.40300000000000002</v>
      </c>
      <c r="CXD24" s="1235">
        <v>0.40100000000000002</v>
      </c>
      <c r="CXE24" s="1235">
        <v>0.40799999999999997</v>
      </c>
      <c r="CXF24" s="1235">
        <v>0.40200000000000002</v>
      </c>
      <c r="CXG24" s="1235">
        <v>0.40200000000000002</v>
      </c>
      <c r="CXH24" s="1235">
        <v>0.40699999999999997</v>
      </c>
      <c r="CXI24" s="1235">
        <v>0.39900000000000002</v>
      </c>
      <c r="CXJ24" s="1235">
        <v>0.40699999999999997</v>
      </c>
      <c r="CXK24" s="1235">
        <v>0.40899999999999997</v>
      </c>
      <c r="CXL24" s="1235">
        <v>0.40400000000000003</v>
      </c>
      <c r="CXM24" s="1235">
        <v>0.41299999999999998</v>
      </c>
      <c r="CXN24" s="1235">
        <v>0.41099999999999998</v>
      </c>
      <c r="CXO24" s="1235">
        <v>0.41599999999999998</v>
      </c>
      <c r="CXP24" s="1235">
        <v>0.39600000000000002</v>
      </c>
      <c r="CXQ24" s="1235">
        <v>0.42799999999999999</v>
      </c>
      <c r="CXR24" s="1235"/>
      <c r="CXS24" s="1235"/>
      <c r="CXT24" s="1235">
        <v>0.42699999999999999</v>
      </c>
      <c r="CXU24" s="1235">
        <v>0.41899999999999998</v>
      </c>
      <c r="CXV24" s="1235"/>
      <c r="CXW24" s="1235"/>
      <c r="CXX24" s="1235">
        <v>0.42599999999999999</v>
      </c>
      <c r="CXY24" s="1235">
        <v>0.41899999999999998</v>
      </c>
      <c r="CXZ24" s="1235">
        <v>0.42</v>
      </c>
      <c r="CYA24" s="1235">
        <v>0.42699999999999999</v>
      </c>
      <c r="CYB24" s="1235">
        <f t="shared" si="196"/>
        <v>0.39700000000000002</v>
      </c>
      <c r="CYC24" s="1235">
        <v>0.41899999999999998</v>
      </c>
      <c r="CYD24" s="1235">
        <v>0.42699999999999999</v>
      </c>
      <c r="CYE24" s="1235"/>
      <c r="CYF24" s="1235"/>
      <c r="CYG24" s="1235">
        <v>0.41899999999999998</v>
      </c>
      <c r="CYH24" s="1235">
        <v>0.41499999999999998</v>
      </c>
      <c r="CYI24" s="1235"/>
      <c r="CYJ24" s="1235"/>
      <c r="CYK24" s="1235">
        <v>0.41199999999999998</v>
      </c>
      <c r="CYL24" s="1235">
        <v>0.41499999999999998</v>
      </c>
      <c r="CYM24" s="1235"/>
      <c r="CYN24" s="1235"/>
      <c r="CYO24" s="1235">
        <v>0.42199999999999999</v>
      </c>
      <c r="CYP24" s="1235">
        <v>0.41099999999999998</v>
      </c>
      <c r="CYQ24" s="1235"/>
      <c r="CYR24" s="1235"/>
      <c r="CYS24" s="1237">
        <v>0.42599999999999999</v>
      </c>
      <c r="CYT24" s="1237">
        <v>0.42799999999999999</v>
      </c>
      <c r="CYU24" s="1237">
        <f t="shared" si="297"/>
        <v>0.39700000000000002</v>
      </c>
      <c r="CYV24" s="1237"/>
      <c r="CYW24" s="1237"/>
      <c r="CYX24" s="1237">
        <v>0.41899999999999998</v>
      </c>
      <c r="CYY24" s="1237">
        <v>0.42099999999999999</v>
      </c>
      <c r="CYZ24" s="1237"/>
      <c r="CZA24" s="1237"/>
      <c r="CZB24" s="1237">
        <v>0.41899999999999998</v>
      </c>
      <c r="CZC24" s="1237">
        <v>0.41699999999999998</v>
      </c>
      <c r="CZD24" s="1237"/>
      <c r="CZE24" s="1237"/>
      <c r="CZF24" s="1237">
        <v>0.41599999999999998</v>
      </c>
      <c r="CZG24" s="1237">
        <v>0.41</v>
      </c>
      <c r="CZH24" s="1237">
        <v>0.41599999999999998</v>
      </c>
      <c r="CZI24" s="1237">
        <v>0.41099999999999998</v>
      </c>
      <c r="CZJ24" s="1237"/>
      <c r="CZK24" s="1237"/>
      <c r="CZL24" s="1237"/>
      <c r="CZM24" s="1237"/>
      <c r="CZN24" s="1235">
        <v>0.41499999999999998</v>
      </c>
      <c r="CZO24" s="1235">
        <v>0.42199999999999999</v>
      </c>
      <c r="CZP24" s="1235">
        <f t="shared" si="198"/>
        <v>0.39700000000000002</v>
      </c>
      <c r="CZQ24" s="1235">
        <v>0.42299999999999999</v>
      </c>
      <c r="CZR24" s="1235">
        <v>0.42799999999999999</v>
      </c>
      <c r="CZS24" s="1235"/>
      <c r="CZT24" s="1235"/>
      <c r="CZU24" s="1235"/>
      <c r="CZV24" s="1235"/>
      <c r="CZW24" s="1235">
        <v>0.42099999999999999</v>
      </c>
      <c r="CZX24" s="1235">
        <v>0.41299999999999998</v>
      </c>
      <c r="CZY24" s="1235"/>
      <c r="CZZ24" s="1237"/>
      <c r="DAA24" s="1237"/>
      <c r="DAB24" s="1237"/>
      <c r="DAC24" s="1235">
        <v>0.42899999999999999</v>
      </c>
      <c r="DAD24" s="1235">
        <v>0.41699999999999998</v>
      </c>
      <c r="DAE24" s="1235"/>
      <c r="DAF24" s="1235"/>
      <c r="DAG24" s="1235">
        <v>0.42499999999999999</v>
      </c>
      <c r="DAH24" s="1235">
        <v>0.41199999999999998</v>
      </c>
      <c r="DAI24" s="1235">
        <v>0.41399999999999998</v>
      </c>
      <c r="DAJ24" s="1235">
        <v>0.42199999999999999</v>
      </c>
      <c r="DAK24" s="1235"/>
      <c r="DAL24" s="1235"/>
      <c r="DAM24" s="1235">
        <v>0.42299999999999999</v>
      </c>
      <c r="DAN24" s="1235">
        <v>0.42599999999999999</v>
      </c>
      <c r="DAO24" s="1235">
        <f t="shared" si="199"/>
        <v>0.39700000000000002</v>
      </c>
      <c r="DAP24" s="1235">
        <v>0.42199999999999999</v>
      </c>
      <c r="DAQ24" s="1235">
        <v>0.41399999999999998</v>
      </c>
      <c r="DAR24" s="1235"/>
      <c r="DAS24" s="1235"/>
      <c r="DAT24" s="1235">
        <v>0.41399999999999998</v>
      </c>
      <c r="DAU24" s="1235">
        <v>0.41599999999999998</v>
      </c>
      <c r="DAV24" s="1235">
        <v>0.40799999999999997</v>
      </c>
      <c r="DAW24" s="1235">
        <v>0.41899999999999998</v>
      </c>
      <c r="DAX24" s="1235">
        <f t="shared" si="200"/>
        <v>0.39700000000000002</v>
      </c>
      <c r="DAY24" s="1235"/>
      <c r="DAZ24" s="1235"/>
      <c r="DBA24" s="1235">
        <v>0.41399999999999998</v>
      </c>
      <c r="DBB24" s="1235">
        <v>0.41599999999999998</v>
      </c>
      <c r="DBC24" s="1235"/>
      <c r="DBD24" s="1235"/>
      <c r="DBE24" s="1235">
        <v>0.39800000000000002</v>
      </c>
      <c r="DBF24" s="1235">
        <v>0.40600000000000003</v>
      </c>
      <c r="DBG24" s="1235">
        <v>0.40400000000000003</v>
      </c>
      <c r="DBH24" s="1235">
        <v>0.40799999999999997</v>
      </c>
      <c r="DBI24" s="1235"/>
      <c r="DBJ24" s="1235"/>
      <c r="DBK24" s="1235"/>
      <c r="DBL24" s="1235"/>
      <c r="DBM24" s="1235">
        <v>0.42199999999999999</v>
      </c>
      <c r="DBN24" s="1235">
        <v>0.42199999999999999</v>
      </c>
      <c r="DBO24" s="1235">
        <f t="shared" si="201"/>
        <v>0.39700000000000002</v>
      </c>
      <c r="DBP24" s="1235">
        <v>0.41</v>
      </c>
      <c r="DBQ24" s="1235">
        <v>0.42199999999999999</v>
      </c>
      <c r="DBR24" s="1235">
        <v>0.42399999999999999</v>
      </c>
      <c r="DBS24" s="1235">
        <v>0.42</v>
      </c>
      <c r="DBT24" s="1235">
        <v>0.42099999999999999</v>
      </c>
      <c r="DBU24" s="1235">
        <v>0.42199999999999999</v>
      </c>
      <c r="DBV24" s="1235">
        <v>0.40899999999999997</v>
      </c>
      <c r="DBW24" s="1235">
        <v>0.42499999999999999</v>
      </c>
      <c r="DBX24" s="1235"/>
      <c r="DBY24" s="1235"/>
      <c r="DBZ24" s="1235">
        <v>0.41599999999999998</v>
      </c>
      <c r="DCA24" s="1235">
        <v>0.42899999999999999</v>
      </c>
      <c r="DCB24" s="1235"/>
      <c r="DCC24" s="1235"/>
      <c r="DCD24" s="1235">
        <v>0.42099999999999999</v>
      </c>
      <c r="DCE24" s="1235">
        <v>0.42699999999999999</v>
      </c>
      <c r="DCF24" s="1235">
        <v>0.42199999999999999</v>
      </c>
      <c r="DCG24" s="1235">
        <f t="shared" si="250"/>
        <v>0.39700000000000002</v>
      </c>
      <c r="DCH24" s="1235"/>
      <c r="DCI24" s="1235"/>
      <c r="DCJ24" s="1235"/>
      <c r="DCK24" s="1235"/>
      <c r="DCL24" s="1235"/>
      <c r="DCM24" s="1235"/>
      <c r="DCN24" s="1235"/>
      <c r="DCO24" s="1235"/>
      <c r="DCP24" s="6">
        <f t="shared" si="251"/>
        <v>-1</v>
      </c>
      <c r="DCQ24" s="6">
        <f t="shared" si="252"/>
        <v>-1</v>
      </c>
      <c r="DCR24" s="1224">
        <f t="shared" si="202"/>
        <v>2.4691358024691242E-2</v>
      </c>
      <c r="DCS24" s="1300">
        <v>0.38</v>
      </c>
      <c r="DCT24" s="1235">
        <v>0.39800000000000002</v>
      </c>
      <c r="DCU24" s="1235">
        <v>0.38</v>
      </c>
      <c r="DCV24" s="1235">
        <v>0.38</v>
      </c>
      <c r="DCW24" s="1235">
        <v>0.375</v>
      </c>
      <c r="DCX24" s="1235">
        <v>0.38500000000000001</v>
      </c>
      <c r="DCY24" s="1235">
        <v>0.39900000000000002</v>
      </c>
      <c r="DCZ24" s="1235">
        <v>0.37</v>
      </c>
      <c r="DDA24" s="1235">
        <v>0.35699999999999998</v>
      </c>
      <c r="DDB24" s="1237">
        <v>0.35699999999999998</v>
      </c>
      <c r="DDC24" s="1235">
        <v>0.38</v>
      </c>
      <c r="DDD24" s="1235">
        <v>0.36099999999999999</v>
      </c>
      <c r="DDE24" s="1235"/>
      <c r="DDF24" s="1235">
        <v>0.39700000000000002</v>
      </c>
      <c r="DDG24" s="1235">
        <v>0.372</v>
      </c>
      <c r="DDH24" s="1235"/>
      <c r="DDI24" s="1235">
        <f t="shared" si="303"/>
        <v>0.372</v>
      </c>
      <c r="DDJ24" s="1235">
        <v>0.38</v>
      </c>
      <c r="DDK24" s="1235">
        <v>0.36</v>
      </c>
      <c r="DDL24" s="1235">
        <v>0.38100000000000001</v>
      </c>
      <c r="DDM24" s="1235">
        <v>0.39500000000000002</v>
      </c>
      <c r="DDN24" s="1235">
        <v>0.35899999999999999</v>
      </c>
      <c r="DDO24" s="1235">
        <v>0.39300000000000002</v>
      </c>
      <c r="DDP24" s="1235">
        <v>0.36199999999999999</v>
      </c>
      <c r="DDQ24" s="1235"/>
      <c r="DDR24" s="1235">
        <v>0.36199999999999999</v>
      </c>
      <c r="DDS24" s="1235">
        <v>0.39100000000000001</v>
      </c>
      <c r="DDT24" s="1235">
        <v>0.39600000000000002</v>
      </c>
      <c r="DDU24" s="1235">
        <v>0.35699999999999998</v>
      </c>
      <c r="DDV24" s="1235"/>
      <c r="DDW24" s="1235">
        <v>0.36399999999999999</v>
      </c>
      <c r="DDX24" s="1235">
        <v>0.39400000000000002</v>
      </c>
      <c r="DDY24" s="1235">
        <v>0.35299999999999998</v>
      </c>
      <c r="DDZ24" s="1235">
        <v>0.4</v>
      </c>
      <c r="DEA24" s="1235"/>
      <c r="DEB24" s="1235">
        <v>0.38200000000000001</v>
      </c>
      <c r="DEC24" s="1235">
        <v>0.39800000000000002</v>
      </c>
      <c r="DED24" s="1235"/>
      <c r="DEE24" s="1235"/>
      <c r="DEF24" s="1235">
        <v>0.39900000000000002</v>
      </c>
      <c r="DEG24" s="1235">
        <v>0.35199999999999998</v>
      </c>
      <c r="DEH24" s="1235"/>
      <c r="DEI24" s="1235"/>
      <c r="DEJ24" s="1235">
        <v>0.371</v>
      </c>
      <c r="DEK24" s="1235">
        <v>0.40100000000000002</v>
      </c>
      <c r="DEL24" s="1235"/>
      <c r="DEM24" s="1235"/>
      <c r="DEN24" s="1235">
        <v>0.39900000000000002</v>
      </c>
      <c r="DEO24" s="1235">
        <v>0.36599999999999999</v>
      </c>
      <c r="DEP24" s="1235">
        <v>0.37</v>
      </c>
      <c r="DEQ24" s="1235">
        <v>0.40200000000000002</v>
      </c>
      <c r="DER24" s="1235">
        <v>0.35399999999999998</v>
      </c>
      <c r="DES24" s="1235">
        <v>0.4</v>
      </c>
      <c r="DET24" s="1235"/>
      <c r="DEU24" s="1235"/>
      <c r="DEV24" s="1235">
        <v>0.35399999999999998</v>
      </c>
      <c r="DEW24" s="1235">
        <v>0.38800000000000001</v>
      </c>
      <c r="DEX24" s="1235"/>
      <c r="DEY24" s="1235"/>
      <c r="DEZ24" s="1235">
        <v>0.40200000000000002</v>
      </c>
      <c r="DFA24" s="1235">
        <v>0.374</v>
      </c>
      <c r="DFB24" s="1235"/>
      <c r="DFC24" s="1235"/>
      <c r="DFD24" s="1235">
        <v>0.40200000000000002</v>
      </c>
      <c r="DFE24" s="1235">
        <v>0.373</v>
      </c>
      <c r="DFF24" s="1235">
        <v>0.39200000000000002</v>
      </c>
      <c r="DFG24" s="1235">
        <f t="shared" si="204"/>
        <v>0.38</v>
      </c>
      <c r="DFH24" s="1235"/>
      <c r="DFI24" s="1235">
        <v>0.38300000000000001</v>
      </c>
      <c r="DFJ24" s="1235"/>
      <c r="DFK24" s="1235"/>
      <c r="DFL24" s="1235">
        <v>0.36399999999999999</v>
      </c>
      <c r="DFM24" s="1235"/>
      <c r="DFN24" s="1235"/>
      <c r="DFO24" s="1235">
        <v>0.36299999999999999</v>
      </c>
      <c r="DFP24" s="1235"/>
      <c r="DFQ24" s="1235"/>
      <c r="DFR24" s="1235">
        <v>0.379</v>
      </c>
      <c r="DFS24" s="1235"/>
      <c r="DFT24" s="1235"/>
      <c r="DFU24" s="1237">
        <v>0.40300000000000002</v>
      </c>
      <c r="DFV24" s="1237">
        <v>0.36199999999999999</v>
      </c>
      <c r="DFW24" s="1237">
        <f t="shared" si="304"/>
        <v>0.38</v>
      </c>
      <c r="DFX24" s="1237">
        <f t="shared" si="305"/>
        <v>0.36199999999999999</v>
      </c>
      <c r="DFY24" s="1237"/>
      <c r="DFZ24" s="1237"/>
      <c r="DGA24" s="1237">
        <v>0.371</v>
      </c>
      <c r="DGB24" s="1237"/>
      <c r="DGC24" s="1237">
        <v>0.377</v>
      </c>
      <c r="DGD24" s="1237"/>
      <c r="DGE24" s="1237">
        <v>0.377</v>
      </c>
      <c r="DGF24" s="1237">
        <v>0.371</v>
      </c>
      <c r="DGG24" s="1237"/>
      <c r="DGH24" s="1237"/>
      <c r="DGI24" s="1237"/>
      <c r="DGJ24" s="1237"/>
      <c r="DGK24" s="1237">
        <v>0.375</v>
      </c>
      <c r="DGL24" s="1237">
        <v>0.39900000000000002</v>
      </c>
      <c r="DGM24" s="1237">
        <f t="shared" si="207"/>
        <v>0.38</v>
      </c>
      <c r="DGN24" s="1237">
        <f t="shared" si="208"/>
        <v>0.36199999999999999</v>
      </c>
      <c r="DGO24" s="1235">
        <v>0.375</v>
      </c>
      <c r="DGP24" s="1237"/>
      <c r="DGQ24" s="6">
        <f t="shared" si="209"/>
        <v>-1.3157894736842117E-2</v>
      </c>
      <c r="DGR24" s="1235"/>
      <c r="DGS24" s="1235">
        <v>0.37</v>
      </c>
      <c r="DGT24" s="1237"/>
      <c r="DGU24" s="1237"/>
      <c r="DGV24" s="1235">
        <v>0.379</v>
      </c>
      <c r="DGW24" s="1235"/>
      <c r="DGX24" s="1235">
        <v>0.36599999999999999</v>
      </c>
      <c r="DGY24" s="1235">
        <v>0.36599999999999999</v>
      </c>
      <c r="DGZ24" s="1235"/>
      <c r="DHA24" s="1235">
        <v>0.37</v>
      </c>
      <c r="DHB24" s="1235">
        <f t="shared" si="210"/>
        <v>0.36199999999999999</v>
      </c>
      <c r="DHC24" s="1235">
        <v>0.36699999999999999</v>
      </c>
      <c r="DHD24" s="1235"/>
      <c r="DHE24" s="1235">
        <v>0.36399999999999999</v>
      </c>
      <c r="DHF24" s="1235">
        <v>0.35899999999999999</v>
      </c>
      <c r="DHG24" s="1235">
        <v>0.36299999999999999</v>
      </c>
      <c r="DHH24" s="1235">
        <v>0.36299999999999999</v>
      </c>
      <c r="DHI24" s="1235">
        <v>0.36499999999999999</v>
      </c>
      <c r="DHJ24" s="1235">
        <v>0.37</v>
      </c>
      <c r="DHK24" s="1235">
        <f t="shared" si="211"/>
        <v>0.36199999999999999</v>
      </c>
      <c r="DHL24" s="1235"/>
      <c r="DHM24" s="1235"/>
      <c r="DHN24" s="1235">
        <v>0.372</v>
      </c>
      <c r="DHO24" s="1235">
        <v>0.372</v>
      </c>
      <c r="DHP24" s="1235"/>
      <c r="DHQ24" s="1235"/>
      <c r="DHR24" s="1235">
        <v>0.38200000000000001</v>
      </c>
      <c r="DHS24" s="1235">
        <f t="shared" si="212"/>
        <v>0.36199999999999999</v>
      </c>
      <c r="DHT24" s="1235" t="s">
        <v>1163</v>
      </c>
      <c r="DHU24" s="1235" t="s">
        <v>1163</v>
      </c>
      <c r="DHV24" s="1235" t="s">
        <v>1163</v>
      </c>
      <c r="DHW24" s="1235">
        <v>0.35899999999999999</v>
      </c>
      <c r="DHX24" s="1235"/>
      <c r="DHY24" s="1235" t="s">
        <v>1163</v>
      </c>
      <c r="DHZ24" s="1235"/>
      <c r="DIA24" s="1235" t="s">
        <v>1163</v>
      </c>
      <c r="DIB24" s="1235">
        <v>0.38200000000000001</v>
      </c>
      <c r="DIC24" s="1235">
        <f t="shared" si="253"/>
        <v>0.36199999999999999</v>
      </c>
      <c r="DID24" s="1235"/>
      <c r="DIE24" s="1235"/>
      <c r="DIF24" s="1235"/>
      <c r="DIG24" s="1235"/>
      <c r="DIH24" s="6">
        <f t="shared" si="213"/>
        <v>-1</v>
      </c>
      <c r="DII24" s="1284">
        <v>0.28899999999999998</v>
      </c>
      <c r="DIJ24" s="1235">
        <v>0.28100000000000003</v>
      </c>
      <c r="DIK24" s="1235">
        <v>0.28199999999999997</v>
      </c>
      <c r="DIL24" s="1235">
        <v>0.26700000000000002</v>
      </c>
      <c r="DIM24" s="1235">
        <v>0.28599999999999998</v>
      </c>
      <c r="DIN24" s="1235">
        <v>0.26300000000000001</v>
      </c>
      <c r="DIO24" s="1235">
        <v>0.26700000000000002</v>
      </c>
      <c r="DIP24" s="1235">
        <f>MIN(DII24,DIO24)</f>
        <v>0.26700000000000002</v>
      </c>
      <c r="DIQ24" s="1235">
        <v>0.26600000000000001</v>
      </c>
      <c r="DIR24" s="1235"/>
      <c r="DIS24" s="1235">
        <v>0.28999999999999998</v>
      </c>
      <c r="DIT24" s="1235"/>
      <c r="DIU24" s="1235">
        <f t="shared" si="306"/>
        <v>0.26700000000000002</v>
      </c>
      <c r="DIV24" s="1235">
        <v>0.28899999999999998</v>
      </c>
      <c r="DIW24" s="1235">
        <v>0.27300000000000002</v>
      </c>
      <c r="DIX24" s="1235">
        <v>0.28699999999999998</v>
      </c>
      <c r="DIY24" s="1235">
        <v>0.28999999999999998</v>
      </c>
      <c r="DIZ24" s="1235">
        <v>0.28999999999999998</v>
      </c>
      <c r="DJA24" s="1235">
        <v>0.28100000000000003</v>
      </c>
      <c r="DJB24" s="1235">
        <v>0.27</v>
      </c>
      <c r="DJC24" s="1235"/>
      <c r="DJD24" s="1235">
        <v>0.27200000000000002</v>
      </c>
      <c r="DJE24" s="1235">
        <v>0.28799999999999998</v>
      </c>
      <c r="DJF24" s="1235">
        <v>0.29199999999999998</v>
      </c>
      <c r="DJG24" s="1235">
        <v>0.27500000000000002</v>
      </c>
      <c r="DJH24" s="1235"/>
      <c r="DJI24" s="1235">
        <v>0.27700000000000002</v>
      </c>
      <c r="DJJ24" s="1235">
        <v>0.29099999999999998</v>
      </c>
      <c r="DJK24" s="1235">
        <v>0.26400000000000001</v>
      </c>
      <c r="DJL24" s="1235">
        <v>0.28399999999999997</v>
      </c>
      <c r="DJM24" s="1235"/>
      <c r="DJN24" s="1235">
        <v>0.26800000000000002</v>
      </c>
      <c r="DJO24" s="1235">
        <v>0.28499999999999998</v>
      </c>
      <c r="DJP24" s="1235"/>
      <c r="DJQ24" s="1235"/>
      <c r="DJR24" s="1235">
        <v>0.29299999999999998</v>
      </c>
      <c r="DJS24" s="1235">
        <v>0.27</v>
      </c>
      <c r="DJT24" s="1235"/>
      <c r="DJU24" s="1235"/>
      <c r="DJV24" s="1235">
        <v>0.26700000000000002</v>
      </c>
      <c r="DJW24" s="1235">
        <v>0.28699999999999998</v>
      </c>
      <c r="DJX24" s="1235"/>
      <c r="DJY24" s="1235"/>
      <c r="DJZ24" s="1235">
        <v>0.28399999999999997</v>
      </c>
      <c r="DKA24" s="1235">
        <v>0.27700000000000002</v>
      </c>
      <c r="DKB24" s="1235">
        <v>0.29099999999999998</v>
      </c>
      <c r="DKC24" s="1235">
        <v>0.27500000000000002</v>
      </c>
      <c r="DKD24" s="1235">
        <v>0.28999999999999998</v>
      </c>
      <c r="DKE24" s="1235">
        <v>0.27300000000000002</v>
      </c>
      <c r="DKF24" s="1235"/>
      <c r="DKG24" s="1235"/>
      <c r="DKH24" s="1235">
        <v>0.27100000000000002</v>
      </c>
      <c r="DKI24" s="1235">
        <v>0.29399999999999998</v>
      </c>
      <c r="DKJ24" s="1235"/>
      <c r="DKK24" s="1235"/>
      <c r="DKL24" s="1235">
        <v>0.28799999999999998</v>
      </c>
      <c r="DKM24" s="1235">
        <v>0.28199999999999997</v>
      </c>
      <c r="DKN24" s="1235"/>
      <c r="DKO24" s="1235"/>
      <c r="DKP24" s="1235">
        <v>0.28499999999999998</v>
      </c>
      <c r="DKQ24" s="1235">
        <v>0.28799999999999998</v>
      </c>
      <c r="DKR24" s="1235">
        <v>0.29399999999999998</v>
      </c>
      <c r="DKS24" s="1235">
        <f t="shared" si="216"/>
        <v>0.28899999999999998</v>
      </c>
      <c r="DKT24" s="1235"/>
      <c r="DKU24" s="1235">
        <v>0.28399999999999997</v>
      </c>
      <c r="DKV24" s="1235"/>
      <c r="DKW24" s="1235"/>
      <c r="DKX24" s="1235">
        <v>0.28899999999999998</v>
      </c>
      <c r="DKY24" s="1235"/>
      <c r="DKZ24" s="1235"/>
      <c r="DLA24" s="1235">
        <v>0.28699999999999998</v>
      </c>
      <c r="DLB24" s="1235"/>
      <c r="DLC24" s="1235"/>
      <c r="DLD24" s="1235">
        <v>0.29199999999999998</v>
      </c>
      <c r="DLE24" s="1235"/>
      <c r="DLF24" s="1235"/>
      <c r="DLG24" s="1237">
        <v>0.28999999999999998</v>
      </c>
      <c r="DLH24" s="1237">
        <v>0.28299999999999997</v>
      </c>
      <c r="DLI24" s="1237">
        <f t="shared" si="217"/>
        <v>0.28899999999999998</v>
      </c>
      <c r="DLJ24" s="1237">
        <f t="shared" si="307"/>
        <v>0.28299999999999997</v>
      </c>
      <c r="DLK24" s="1237"/>
      <c r="DLL24" s="1237"/>
      <c r="DLM24" s="1237">
        <v>0.28000000000000003</v>
      </c>
      <c r="DLN24" s="1237"/>
      <c r="DLO24" s="1237">
        <v>0.28000000000000003</v>
      </c>
      <c r="DLP24" s="1237"/>
      <c r="DLQ24" s="1237">
        <v>0.28999999999999998</v>
      </c>
      <c r="DLR24" s="1237">
        <v>0.28599999999999998</v>
      </c>
      <c r="DLS24" s="1237"/>
      <c r="DLT24" s="1237"/>
      <c r="DLU24" s="1237"/>
      <c r="DLV24" s="1237">
        <v>0.28199999999999997</v>
      </c>
      <c r="DLW24" s="1235">
        <v>0.28399999999999997</v>
      </c>
      <c r="DLX24" s="1235">
        <f t="shared" si="219"/>
        <v>0.28199999999999997</v>
      </c>
      <c r="DLY24" s="1235">
        <f t="shared" si="220"/>
        <v>0.28299999999999997</v>
      </c>
      <c r="DLZ24" s="1235">
        <v>0.29799999999999999</v>
      </c>
      <c r="DMA24" s="1235"/>
      <c r="DMB24" s="6">
        <f t="shared" si="221"/>
        <v>5.6737588652482324E-2</v>
      </c>
      <c r="DMC24" s="1235"/>
      <c r="DMD24" s="1235">
        <v>0.28299999999999997</v>
      </c>
      <c r="DME24" s="1237"/>
      <c r="DMF24" s="1237"/>
      <c r="DMG24" s="1235">
        <v>0.28699999999999998</v>
      </c>
      <c r="DMH24" s="1235"/>
      <c r="DMI24" s="1235">
        <v>0.28399999999999997</v>
      </c>
      <c r="DMJ24" s="1235">
        <v>0.28100000000000003</v>
      </c>
      <c r="DMK24" s="1235"/>
      <c r="DML24" s="1235">
        <v>0.28299999999999997</v>
      </c>
      <c r="DMM24" s="1235">
        <f t="shared" si="222"/>
        <v>0.28299999999999997</v>
      </c>
      <c r="DMN24" s="1235">
        <v>0.28299999999999997</v>
      </c>
      <c r="DMO24" s="1235"/>
      <c r="DMP24" s="1235">
        <v>0.28100000000000003</v>
      </c>
      <c r="DMQ24" s="1235">
        <v>0.27900000000000003</v>
      </c>
      <c r="DMR24" s="1235">
        <f t="shared" si="223"/>
        <v>0.27900000000000003</v>
      </c>
      <c r="DMS24" s="1235"/>
      <c r="DMT24" s="1235"/>
      <c r="DMU24" s="1235">
        <v>0.27600000000000002</v>
      </c>
      <c r="DMV24" s="1235">
        <v>0.28499999999999998</v>
      </c>
      <c r="DMW24" s="1235"/>
      <c r="DMX24" s="1235"/>
      <c r="DMY24" s="1235">
        <v>0.28199999999999997</v>
      </c>
      <c r="DMZ24" s="1235">
        <f t="shared" si="224"/>
        <v>0.27900000000000003</v>
      </c>
      <c r="DNA24" s="1235">
        <v>0.28599999999999998</v>
      </c>
      <c r="DNB24" s="1235">
        <v>0.28799999999999998</v>
      </c>
      <c r="DNC24" s="1235">
        <v>0.28399999999999997</v>
      </c>
      <c r="DND24" s="1235">
        <v>0.29599999999999999</v>
      </c>
      <c r="DNE24" s="1235"/>
      <c r="DNF24" s="1235">
        <v>0.28399999999999997</v>
      </c>
      <c r="DNG24" s="1235"/>
      <c r="DNH24" s="1235">
        <v>0.28899999999999998</v>
      </c>
      <c r="DNI24" s="1235">
        <v>0.28199999999999997</v>
      </c>
      <c r="DNJ24" s="1235">
        <f t="shared" si="254"/>
        <v>0.27900000000000003</v>
      </c>
      <c r="DNK24" s="1235"/>
      <c r="DNL24" s="1235"/>
      <c r="DNM24" s="1235"/>
      <c r="DNN24" s="1235"/>
      <c r="DNO24" s="6">
        <f t="shared" si="255"/>
        <v>-1</v>
      </c>
      <c r="DNP24" s="1284">
        <v>0.40500000000000003</v>
      </c>
      <c r="DNQ24" s="1235">
        <v>0.436</v>
      </c>
      <c r="DNR24" s="1235">
        <v>0.44</v>
      </c>
      <c r="DNS24" s="1235"/>
      <c r="DNT24" s="1235"/>
      <c r="DNU24" s="1235"/>
      <c r="DNV24" s="1237">
        <v>0.45</v>
      </c>
      <c r="DNW24" s="1235">
        <v>0.44600000000000001</v>
      </c>
      <c r="DNX24" s="1235">
        <v>0.45</v>
      </c>
      <c r="DNY24" s="1235">
        <v>0.434</v>
      </c>
      <c r="DNZ24" s="1235">
        <v>0.44</v>
      </c>
      <c r="DOA24" s="1235"/>
      <c r="DOB24" s="1235">
        <v>0.437</v>
      </c>
      <c r="DOC24" s="1235">
        <v>0.44700000000000001</v>
      </c>
      <c r="DOD24" s="1235"/>
      <c r="DOE24" s="1235">
        <v>0.439</v>
      </c>
      <c r="DOF24" s="1235"/>
      <c r="DOG24" s="1235">
        <v>0.44400000000000001</v>
      </c>
      <c r="DOH24" s="1235">
        <v>0.441</v>
      </c>
      <c r="DOI24" s="1235">
        <v>0.436</v>
      </c>
      <c r="DOJ24" s="1235">
        <v>0.438</v>
      </c>
      <c r="DOK24" s="1235">
        <v>0.438</v>
      </c>
      <c r="DOL24" s="1235">
        <v>0.438</v>
      </c>
      <c r="DOM24" s="1235">
        <v>0.44</v>
      </c>
      <c r="DON24" s="1235">
        <v>0.439</v>
      </c>
      <c r="DOO24" s="1235"/>
      <c r="DOP24" s="1235">
        <v>0.45500000000000002</v>
      </c>
      <c r="DOQ24" s="1235"/>
      <c r="DOR24" s="1235">
        <v>0.44600000000000001</v>
      </c>
      <c r="DOS24" s="1235">
        <v>0.44600000000000001</v>
      </c>
      <c r="DOT24" s="1235">
        <f t="shared" si="226"/>
        <v>0.44600000000000001</v>
      </c>
      <c r="DOU24" s="1235">
        <v>0.45300000000000001</v>
      </c>
      <c r="DOV24" s="1235"/>
      <c r="DOW24" s="1235"/>
      <c r="DOX24" s="1235"/>
      <c r="DOY24" s="1235"/>
      <c r="DOZ24" s="1235">
        <v>0.45</v>
      </c>
      <c r="DPA24" s="1235"/>
      <c r="DPB24" s="1235">
        <v>0.46600000000000003</v>
      </c>
      <c r="DPC24" s="1235"/>
      <c r="DPD24" s="1235">
        <v>0.46</v>
      </c>
      <c r="DPE24" s="1235"/>
      <c r="DPF24" s="1237">
        <v>0.47399999999999998</v>
      </c>
      <c r="DPG24" s="1237">
        <f t="shared" si="227"/>
        <v>0.44600000000000001</v>
      </c>
      <c r="DPH24" s="1237"/>
      <c r="DPI24" s="1237">
        <v>0.46500000000000002</v>
      </c>
      <c r="DPJ24" s="1237"/>
      <c r="DPK24" s="1237">
        <v>0.45500000000000002</v>
      </c>
      <c r="DPL24" s="1237"/>
      <c r="DPM24" s="1237">
        <v>0.46899999999999997</v>
      </c>
      <c r="DPN24" s="1237">
        <v>0.45800000000000002</v>
      </c>
      <c r="DPO24" s="1237"/>
      <c r="DPP24" s="1237"/>
      <c r="DPQ24" s="1235">
        <v>0.45200000000000001</v>
      </c>
      <c r="DPR24" s="1235">
        <f t="shared" si="228"/>
        <v>0.44600000000000001</v>
      </c>
      <c r="DPS24" s="1235">
        <v>0.45400000000000001</v>
      </c>
      <c r="DPT24" s="1235"/>
      <c r="DPU24" s="1235"/>
      <c r="DPV24" s="1235">
        <v>0.45900000000000002</v>
      </c>
      <c r="DPW24" s="1235"/>
      <c r="DPX24" s="1235"/>
      <c r="DPY24" s="1235">
        <v>0.46600000000000003</v>
      </c>
      <c r="DPZ24" s="1235"/>
      <c r="DQA24" s="1235">
        <v>0.46300000000000002</v>
      </c>
      <c r="DQB24" s="1235">
        <v>0.45800000000000002</v>
      </c>
      <c r="DQC24" s="1235"/>
      <c r="DQD24" s="1235">
        <v>0.45500000000000002</v>
      </c>
      <c r="DQE24" s="1235">
        <f t="shared" si="229"/>
        <v>0.44600000000000001</v>
      </c>
      <c r="DQF24" s="1235">
        <v>0.45400000000000001</v>
      </c>
      <c r="DQG24" s="1235"/>
      <c r="DQH24" s="1235">
        <v>0.441</v>
      </c>
      <c r="DQI24" s="1235">
        <v>0.441</v>
      </c>
      <c r="DQJ24" s="1235">
        <f t="shared" si="230"/>
        <v>0.441</v>
      </c>
      <c r="DQK24" s="1235"/>
      <c r="DQL24" s="1235"/>
      <c r="DQM24" s="1235">
        <v>0.44600000000000001</v>
      </c>
      <c r="DQN24" s="1235">
        <v>0.44400000000000001</v>
      </c>
      <c r="DQO24" s="1235"/>
      <c r="DQP24" s="1235"/>
      <c r="DQQ24" s="1235">
        <v>0.45300000000000001</v>
      </c>
      <c r="DQR24" s="1235">
        <f t="shared" si="231"/>
        <v>0.441</v>
      </c>
      <c r="DQS24" s="1235">
        <v>0.441</v>
      </c>
      <c r="DQT24" s="1235">
        <v>0.45500000000000002</v>
      </c>
      <c r="DQU24" s="1235">
        <v>0.46200000000000002</v>
      </c>
      <c r="DQV24" s="1235">
        <v>0.45</v>
      </c>
      <c r="DQW24" s="1235"/>
      <c r="DQX24" s="1235">
        <v>0.44700000000000001</v>
      </c>
      <c r="DQY24" s="1235"/>
      <c r="DQZ24" s="1235">
        <v>0.439</v>
      </c>
      <c r="DRA24" s="1235">
        <v>0.45300000000000001</v>
      </c>
      <c r="DRB24" s="1235">
        <f t="shared" si="256"/>
        <v>0.441</v>
      </c>
      <c r="DRC24" s="1235"/>
      <c r="DRD24" s="1235"/>
      <c r="DRE24" s="1235"/>
      <c r="DRF24" s="1235"/>
      <c r="DRG24" s="6">
        <f t="shared" si="257"/>
        <v>-1</v>
      </c>
      <c r="DRH24" s="680" t="s">
        <v>1214</v>
      </c>
      <c r="DRI24" s="1205"/>
      <c r="DRJ24" s="1277" t="s">
        <v>1215</v>
      </c>
      <c r="DRK24" s="47"/>
      <c r="DRL24" s="47" t="str">
        <f t="shared" si="232"/>
        <v>3. Missing baseline</v>
      </c>
      <c r="DRM24" s="102" t="str">
        <f t="shared" si="233"/>
        <v>2. Within 10% deviation from baseline</v>
      </c>
      <c r="DRN24" s="47" t="str">
        <f t="shared" si="234"/>
        <v>2. Within 10% deviation from baseline</v>
      </c>
      <c r="DRO24" s="102" t="str">
        <f t="shared" si="235"/>
        <v>2. Within 10% deviation from baseline</v>
      </c>
      <c r="DRP24" s="47" t="str">
        <f t="shared" si="236"/>
        <v xml:space="preserve">1. Better than baseline </v>
      </c>
      <c r="DRQ24" s="77" t="str">
        <f t="shared" si="237"/>
        <v>2. Within 10% deviation from baseline</v>
      </c>
      <c r="DRR24" s="77" t="str">
        <f t="shared" si="238"/>
        <v>2. Within 10% deviation from baseline</v>
      </c>
      <c r="DRS24" s="47" t="str">
        <f t="shared" si="239"/>
        <v>2. Within 10% deviation from baseline</v>
      </c>
      <c r="DRT24" s="47" t="str">
        <f t="shared" si="240"/>
        <v xml:space="preserve">1. Better than baseline </v>
      </c>
      <c r="DRU24" s="47" t="str">
        <f t="shared" si="241"/>
        <v xml:space="preserve">1. Better than baseline </v>
      </c>
      <c r="DRV24" s="47" t="str">
        <f t="shared" si="242"/>
        <v xml:space="preserve">1. Better than baseline </v>
      </c>
      <c r="DRW24" s="47" t="str">
        <f t="shared" si="243"/>
        <v xml:space="preserve">1. Better than baseline </v>
      </c>
      <c r="DRX24" s="47" t="str">
        <f t="shared" si="244"/>
        <v xml:space="preserve">1. Better than baseline </v>
      </c>
    </row>
    <row r="25" spans="1:3196" s="4" customFormat="1" ht="15" customHeight="1" thickBot="1" x14ac:dyDescent="0.4">
      <c r="A25" s="68">
        <v>23</v>
      </c>
      <c r="B25" s="158" t="s">
        <v>16</v>
      </c>
      <c r="C25" s="158" t="s">
        <v>1144</v>
      </c>
      <c r="D25" s="158" t="s">
        <v>1210</v>
      </c>
      <c r="E25" s="194" t="s">
        <v>1210</v>
      </c>
      <c r="F25" s="158" t="str">
        <f t="shared" si="0"/>
        <v>ReaderPageTurn_YJ-Arabic-WOImg-Previous-page-turn</v>
      </c>
      <c r="G25" s="158" t="s">
        <v>1224</v>
      </c>
      <c r="H25" s="158" t="s">
        <v>1212</v>
      </c>
      <c r="I25" s="158" t="s">
        <v>1224</v>
      </c>
      <c r="J25" s="158" t="s">
        <v>1225</v>
      </c>
      <c r="K25" s="180"/>
      <c r="L25" s="180">
        <v>0.52300000000000002</v>
      </c>
      <c r="M25" s="180">
        <v>0.52400000000000002</v>
      </c>
      <c r="N25" s="180">
        <v>0.52300000000000002</v>
      </c>
      <c r="O25" s="180">
        <v>0.52200000000000002</v>
      </c>
      <c r="P25" s="180">
        <v>0.52500000000000002</v>
      </c>
      <c r="Q25" s="180">
        <v>0.52200000000000002</v>
      </c>
      <c r="R25" s="180">
        <v>0.53</v>
      </c>
      <c r="S25" s="180">
        <v>0.52</v>
      </c>
      <c r="T25" s="77">
        <v>0.51800000000000002</v>
      </c>
      <c r="U25" s="77">
        <v>0.52100000000000002</v>
      </c>
      <c r="V25" s="77"/>
      <c r="W25" s="77">
        <v>0.52100000000000002</v>
      </c>
      <c r="X25" s="77">
        <v>0.52</v>
      </c>
      <c r="Y25" s="77">
        <v>0.51900000000000002</v>
      </c>
      <c r="Z25" s="77">
        <v>0.52</v>
      </c>
      <c r="AA25" s="77">
        <v>0.52</v>
      </c>
      <c r="AB25" s="77">
        <v>0.52</v>
      </c>
      <c r="AC25" s="77">
        <v>0.52</v>
      </c>
      <c r="AD25" s="77">
        <f t="shared" si="1"/>
        <v>0.51800000000000002</v>
      </c>
      <c r="AE25" s="77">
        <v>0.51800000000000002</v>
      </c>
      <c r="AF25" s="77">
        <v>0.52900000000000003</v>
      </c>
      <c r="AG25" s="77"/>
      <c r="AH25" s="77">
        <v>0.53800000000000003</v>
      </c>
      <c r="AI25" s="77">
        <v>0.53100000000000003</v>
      </c>
      <c r="AJ25" s="77">
        <v>0.53200000000000003</v>
      </c>
      <c r="AK25" s="77">
        <v>0.53600000000000003</v>
      </c>
      <c r="AL25" s="77">
        <v>0.53200000000000003</v>
      </c>
      <c r="AM25" s="77">
        <v>0.53300000000000003</v>
      </c>
      <c r="AN25" s="77">
        <v>0.53200000000000003</v>
      </c>
      <c r="AO25" s="77">
        <v>0.52500000000000002</v>
      </c>
      <c r="AP25" s="77">
        <v>0.52700000000000002</v>
      </c>
      <c r="AQ25" s="77">
        <v>0.52600000000000002</v>
      </c>
      <c r="AR25" s="77">
        <v>0.52500000000000002</v>
      </c>
      <c r="AS25" s="77">
        <f t="shared" si="2"/>
        <v>0.51800000000000002</v>
      </c>
      <c r="AT25" s="77">
        <v>0.52600000000000002</v>
      </c>
      <c r="AU25" s="77">
        <v>0.52300000000000002</v>
      </c>
      <c r="AV25" s="77">
        <v>0.52600000000000002</v>
      </c>
      <c r="AW25" s="77">
        <v>0.52900000000000003</v>
      </c>
      <c r="AX25" s="77">
        <v>0.52900000000000003</v>
      </c>
      <c r="AY25" s="77">
        <v>0.53100000000000003</v>
      </c>
      <c r="AZ25" s="77">
        <v>0.52500000000000002</v>
      </c>
      <c r="BA25" s="77">
        <v>0.53400000000000003</v>
      </c>
      <c r="BB25" s="77"/>
      <c r="BC25" s="77">
        <v>0.53200000000000003</v>
      </c>
      <c r="BD25" s="77">
        <v>0.52800000000000002</v>
      </c>
      <c r="BE25" s="77">
        <v>0.51800000000000002</v>
      </c>
      <c r="BF25" s="47">
        <v>0.52800000000000002</v>
      </c>
      <c r="BG25" s="47">
        <f t="shared" si="265"/>
        <v>0.51800000000000002</v>
      </c>
      <c r="BH25" s="77">
        <v>0.53</v>
      </c>
      <c r="BI25" s="77">
        <v>0.53300000000000003</v>
      </c>
      <c r="BJ25" s="77">
        <v>0.53400000000000003</v>
      </c>
      <c r="BK25" s="77">
        <v>0.53200000000000003</v>
      </c>
      <c r="BL25" s="77">
        <v>0.53200000000000003</v>
      </c>
      <c r="BM25" s="77">
        <v>0.53400000000000003</v>
      </c>
      <c r="BN25" s="77">
        <v>0.52600000000000002</v>
      </c>
      <c r="BO25" s="77">
        <v>0.53200000000000003</v>
      </c>
      <c r="BP25" s="77">
        <v>0.53300000000000003</v>
      </c>
      <c r="BQ25" s="77">
        <v>0.53</v>
      </c>
      <c r="BR25" s="77">
        <v>0.51800000000000002</v>
      </c>
      <c r="BS25" s="77"/>
      <c r="BT25" s="77">
        <v>0.52600000000000002</v>
      </c>
      <c r="BU25" s="77">
        <v>0.52900000000000003</v>
      </c>
      <c r="BV25" s="77">
        <v>0.52700000000000002</v>
      </c>
      <c r="BW25" s="77"/>
      <c r="BX25" s="77">
        <v>0.53200000000000003</v>
      </c>
      <c r="BY25" s="77">
        <v>0.53</v>
      </c>
      <c r="BZ25" s="77">
        <v>0.52600000000000002</v>
      </c>
      <c r="CA25" s="77"/>
      <c r="CB25" s="77">
        <v>0.52700000000000002</v>
      </c>
      <c r="CC25" s="77">
        <v>0.52700000000000002</v>
      </c>
      <c r="CD25" s="77"/>
      <c r="CE25" s="77">
        <v>0.53</v>
      </c>
      <c r="CF25" s="77">
        <f t="shared" si="3"/>
        <v>0.51800000000000002</v>
      </c>
      <c r="CG25" s="77">
        <v>0.52900000000000003</v>
      </c>
      <c r="CH25" s="77"/>
      <c r="CI25" s="77">
        <v>0.52900000000000003</v>
      </c>
      <c r="CJ25" s="77">
        <v>0.52600000000000002</v>
      </c>
      <c r="CK25" s="77">
        <v>0.52900000000000003</v>
      </c>
      <c r="CL25" s="77"/>
      <c r="CM25" s="77">
        <v>0.53</v>
      </c>
      <c r="CN25" s="77">
        <v>0.52600000000000002</v>
      </c>
      <c r="CO25" s="77"/>
      <c r="CP25" s="77">
        <v>0.52900000000000003</v>
      </c>
      <c r="CQ25" s="77">
        <f t="shared" si="4"/>
        <v>0.51800000000000002</v>
      </c>
      <c r="CR25" s="77">
        <v>0.52600000000000002</v>
      </c>
      <c r="CS25" s="77">
        <v>0.52900000000000003</v>
      </c>
      <c r="CT25" s="77">
        <v>0.52900000000000003</v>
      </c>
      <c r="CU25" s="77"/>
      <c r="CV25" s="77">
        <v>0.53300000000000003</v>
      </c>
      <c r="CW25" s="77">
        <v>0.52800000000000002</v>
      </c>
      <c r="CX25" s="77">
        <v>0.52900000000000003</v>
      </c>
      <c r="CY25" s="77"/>
      <c r="CZ25" s="77">
        <v>0.52700000000000002</v>
      </c>
      <c r="DA25" s="77">
        <v>0.52800000000000002</v>
      </c>
      <c r="DB25" s="77">
        <f t="shared" si="5"/>
        <v>0.51800000000000002</v>
      </c>
      <c r="DC25" s="77">
        <v>0.52800000000000002</v>
      </c>
      <c r="DD25" s="77">
        <v>0.52500000000000002</v>
      </c>
      <c r="DE25" s="77">
        <v>0.53</v>
      </c>
      <c r="DF25" s="77">
        <v>0.52700000000000002</v>
      </c>
      <c r="DG25" s="77">
        <v>0.53200000000000003</v>
      </c>
      <c r="DH25" s="77">
        <v>0.52500000000000002</v>
      </c>
      <c r="DI25" s="77">
        <v>0.52800000000000002</v>
      </c>
      <c r="DJ25" s="77">
        <v>0.52800000000000002</v>
      </c>
      <c r="DK25" s="77">
        <v>0.52800000000000002</v>
      </c>
      <c r="DL25" s="77">
        <v>0.52600000000000002</v>
      </c>
      <c r="DM25" s="77">
        <v>0.54100000000000004</v>
      </c>
      <c r="DN25" s="77">
        <f t="shared" si="276"/>
        <v>0.51800000000000002</v>
      </c>
      <c r="DO25" s="47">
        <v>0.52600000000000002</v>
      </c>
      <c r="DP25" s="47"/>
      <c r="DQ25" s="102">
        <v>0.52400000000000002</v>
      </c>
      <c r="DR25" s="47">
        <v>0.52600000000000002</v>
      </c>
      <c r="DS25" s="47">
        <v>0.52500000000000002</v>
      </c>
      <c r="DT25" s="47">
        <v>0.52400000000000002</v>
      </c>
      <c r="DU25" s="47">
        <v>0.53100000000000003</v>
      </c>
      <c r="DV25" s="47">
        <v>0.52800000000000002</v>
      </c>
      <c r="DW25" s="47">
        <v>0.52900000000000003</v>
      </c>
      <c r="DX25" s="47">
        <v>0.53700000000000003</v>
      </c>
      <c r="DY25" s="51">
        <v>0.53200000000000003</v>
      </c>
      <c r="DZ25" s="51">
        <v>0.53100000000000003</v>
      </c>
      <c r="EA25" s="51">
        <f t="shared" si="277"/>
        <v>0.51800000000000002</v>
      </c>
      <c r="EB25" s="51">
        <v>0.53100000000000003</v>
      </c>
      <c r="EC25" s="51">
        <v>0.52500000000000002</v>
      </c>
      <c r="ED25" s="51">
        <v>0.53200000000000003</v>
      </c>
      <c r="EE25" s="51"/>
      <c r="EF25" s="51">
        <v>0.52900000000000003</v>
      </c>
      <c r="EG25" s="51">
        <v>0.52800000000000002</v>
      </c>
      <c r="EH25" s="51">
        <v>0.52700000000000002</v>
      </c>
      <c r="EI25" s="51">
        <v>0.53</v>
      </c>
      <c r="EJ25" s="51">
        <v>0.52700000000000002</v>
      </c>
      <c r="EK25" s="51">
        <v>0.53</v>
      </c>
      <c r="EL25" s="51">
        <v>0.53100000000000003</v>
      </c>
      <c r="EM25" s="51">
        <f t="shared" si="8"/>
        <v>0.51800000000000002</v>
      </c>
      <c r="EN25" s="51">
        <v>0.53</v>
      </c>
      <c r="EO25" s="51">
        <v>0.52700000000000002</v>
      </c>
      <c r="EP25" s="51">
        <v>0.52600000000000002</v>
      </c>
      <c r="EQ25" s="51">
        <v>0.52500000000000002</v>
      </c>
      <c r="ER25" s="51">
        <v>0.53700000000000003</v>
      </c>
      <c r="ES25" s="51">
        <v>0.53100000000000003</v>
      </c>
      <c r="ET25" s="51">
        <v>0.52500000000000002</v>
      </c>
      <c r="EU25" s="51"/>
      <c r="EV25" s="51">
        <v>0.52900000000000003</v>
      </c>
      <c r="EW25" s="51">
        <v>0.52500000000000002</v>
      </c>
      <c r="EX25" s="51">
        <f t="shared" si="9"/>
        <v>0.51800000000000002</v>
      </c>
      <c r="EY25" s="51">
        <v>0.52700000000000002</v>
      </c>
      <c r="EZ25" s="51">
        <v>0.53100000000000003</v>
      </c>
      <c r="FA25" s="51">
        <v>0.52600000000000002</v>
      </c>
      <c r="FB25" s="51">
        <v>0.52800000000000002</v>
      </c>
      <c r="FC25" s="51">
        <v>0.52900000000000003</v>
      </c>
      <c r="FD25" s="51"/>
      <c r="FE25" s="51">
        <v>0.52600000000000002</v>
      </c>
      <c r="FF25" s="51">
        <v>0.53</v>
      </c>
      <c r="FG25" s="51">
        <v>0.53400000000000003</v>
      </c>
      <c r="FH25" s="51">
        <v>0.52500000000000002</v>
      </c>
      <c r="FI25" s="51">
        <v>0.53400000000000003</v>
      </c>
      <c r="FJ25" s="51">
        <v>0.52700000000000002</v>
      </c>
      <c r="FK25" s="51">
        <v>0.53300000000000003</v>
      </c>
      <c r="FL25" s="51">
        <f t="shared" si="10"/>
        <v>0.51800000000000002</v>
      </c>
      <c r="FM25" s="51">
        <v>0.53</v>
      </c>
      <c r="FN25" s="51">
        <v>0.53</v>
      </c>
      <c r="FO25" s="51">
        <v>0.52900000000000003</v>
      </c>
      <c r="FP25" s="51">
        <v>0.52500000000000002</v>
      </c>
      <c r="FQ25" s="51">
        <v>0.53</v>
      </c>
      <c r="FR25" s="51">
        <v>0.53600000000000003</v>
      </c>
      <c r="FS25" s="51">
        <v>0.52600000000000002</v>
      </c>
      <c r="FT25" s="51">
        <v>0.53</v>
      </c>
      <c r="FU25" s="51">
        <v>0.53500000000000003</v>
      </c>
      <c r="FV25" s="51">
        <v>0.53500000000000003</v>
      </c>
      <c r="FW25" s="47">
        <v>0.53400000000000003</v>
      </c>
      <c r="FX25" s="47">
        <f t="shared" si="275"/>
        <v>0.51800000000000002</v>
      </c>
      <c r="FY25" s="47">
        <v>0.53600000000000003</v>
      </c>
      <c r="FZ25" s="47">
        <v>0.53200000000000003</v>
      </c>
      <c r="GA25" s="47"/>
      <c r="GB25" s="47">
        <v>0.52700000000000002</v>
      </c>
      <c r="GC25" s="47">
        <v>0.53</v>
      </c>
      <c r="GD25" s="47">
        <v>0.54</v>
      </c>
      <c r="GE25" s="47">
        <v>0.53400000000000003</v>
      </c>
      <c r="GF25" s="47"/>
      <c r="GG25" s="47">
        <v>0.54</v>
      </c>
      <c r="GH25" s="47">
        <v>0.53600000000000003</v>
      </c>
      <c r="GI25" s="47">
        <v>0.53200000000000003</v>
      </c>
      <c r="GJ25" s="47">
        <v>0.52900000000000003</v>
      </c>
      <c r="GK25" s="47">
        <v>0.53200000000000003</v>
      </c>
      <c r="GL25" s="47">
        <v>0.53600000000000003</v>
      </c>
      <c r="GM25" s="47">
        <v>0.53600000000000003</v>
      </c>
      <c r="GN25" s="47"/>
      <c r="GO25" s="47">
        <v>0.54</v>
      </c>
      <c r="GP25" s="47"/>
      <c r="GQ25" s="47">
        <v>0.52700000000000002</v>
      </c>
      <c r="GR25" s="47">
        <v>0.53800000000000003</v>
      </c>
      <c r="GS25" s="47">
        <v>0.53200000000000003</v>
      </c>
      <c r="GT25" s="47"/>
      <c r="GU25" s="47">
        <v>0.53300000000000003</v>
      </c>
      <c r="GV25" s="47">
        <v>0.53400000000000003</v>
      </c>
      <c r="GW25" s="47">
        <v>0.53900000000000003</v>
      </c>
      <c r="GX25" s="47">
        <v>0.53400000000000003</v>
      </c>
      <c r="GY25" s="47">
        <v>0.53700000000000003</v>
      </c>
      <c r="GZ25" s="47">
        <v>0.52900000000000003</v>
      </c>
      <c r="HA25" s="47"/>
      <c r="HB25" s="47">
        <v>0.53100000000000003</v>
      </c>
      <c r="HC25" s="47">
        <f t="shared" si="12"/>
        <v>0.51800000000000002</v>
      </c>
      <c r="HD25" s="47">
        <v>0.53200000000000003</v>
      </c>
      <c r="HE25" s="47">
        <v>0.53400000000000003</v>
      </c>
      <c r="HF25" s="47">
        <v>0.53</v>
      </c>
      <c r="HG25" s="47">
        <v>0.53900000000000003</v>
      </c>
      <c r="HH25" s="51">
        <v>0.53100000000000003</v>
      </c>
      <c r="HI25" s="47">
        <f t="shared" si="13"/>
        <v>0.51800000000000002</v>
      </c>
      <c r="HJ25" s="47">
        <v>0.56499999999999995</v>
      </c>
      <c r="HK25" s="47">
        <v>0.57099999999999995</v>
      </c>
      <c r="HL25" s="47">
        <v>0.57399999999999995</v>
      </c>
      <c r="HM25" s="47">
        <v>0.57099999999999995</v>
      </c>
      <c r="HN25" s="77"/>
      <c r="HO25" s="77">
        <v>0.57099999999999995</v>
      </c>
      <c r="HP25" s="77">
        <v>0.57499999999999996</v>
      </c>
      <c r="HQ25" s="77">
        <v>0.57299999999999995</v>
      </c>
      <c r="HR25" s="77">
        <v>0.56699999999999995</v>
      </c>
      <c r="HS25" s="77">
        <v>0.57099999999999995</v>
      </c>
      <c r="HT25" s="77"/>
      <c r="HU25" s="77">
        <v>0.56699999999999995</v>
      </c>
      <c r="HV25" s="77"/>
      <c r="HW25" s="77">
        <v>0.57199999999999995</v>
      </c>
      <c r="HX25" s="77">
        <v>0.56499999999999995</v>
      </c>
      <c r="HY25" s="47">
        <f t="shared" si="14"/>
        <v>0.51800000000000002</v>
      </c>
      <c r="HZ25" s="77"/>
      <c r="IA25" s="6">
        <f t="shared" si="15"/>
        <v>9.0733590733590594E-2</v>
      </c>
      <c r="IB25" s="102"/>
      <c r="IC25" s="102">
        <v>0.59699999999999998</v>
      </c>
      <c r="ID25" s="102">
        <v>0.60699999999999998</v>
      </c>
      <c r="IE25" s="102">
        <v>0.61399999999999999</v>
      </c>
      <c r="IF25" s="102">
        <v>0.59599999999999997</v>
      </c>
      <c r="IG25" s="102">
        <v>0.59399999999999997</v>
      </c>
      <c r="IH25" s="102">
        <v>0.59499999999999997</v>
      </c>
      <c r="II25" s="102">
        <v>0.59199999999999997</v>
      </c>
      <c r="IJ25" s="102">
        <v>0.59299999999999997</v>
      </c>
      <c r="IK25" s="102">
        <v>0.59299999999999997</v>
      </c>
      <c r="IL25" s="102">
        <v>0.59</v>
      </c>
      <c r="IM25" s="102">
        <v>0.59399999999999997</v>
      </c>
      <c r="IN25" s="102">
        <v>0.59399999999999997</v>
      </c>
      <c r="IO25" s="102">
        <v>0.59299999999999997</v>
      </c>
      <c r="IP25" s="102">
        <v>0.59199999999999997</v>
      </c>
      <c r="IQ25" s="102">
        <v>0.59199999999999997</v>
      </c>
      <c r="IR25" s="102">
        <f t="shared" si="16"/>
        <v>0.59199999999999997</v>
      </c>
      <c r="IS25" s="102">
        <v>0.59099999999999997</v>
      </c>
      <c r="IT25" s="102">
        <v>0.59799999999999998</v>
      </c>
      <c r="IU25" s="102">
        <v>0.59899999999999998</v>
      </c>
      <c r="IV25" s="102">
        <v>0.60699999999999998</v>
      </c>
      <c r="IW25" s="102">
        <v>0.60499999999999998</v>
      </c>
      <c r="IX25" s="102"/>
      <c r="IY25" s="102">
        <v>0.60299999999999998</v>
      </c>
      <c r="IZ25" s="102">
        <v>0.60099999999999998</v>
      </c>
      <c r="JA25" s="102">
        <v>0.60499999999999998</v>
      </c>
      <c r="JB25" s="102">
        <v>0.60099999999999998</v>
      </c>
      <c r="JC25" s="102">
        <v>0.60199999999999998</v>
      </c>
      <c r="JD25" s="102">
        <v>0.6</v>
      </c>
      <c r="JE25" s="102">
        <v>0.59699999999999998</v>
      </c>
      <c r="JF25" s="102">
        <v>0.59799999999999998</v>
      </c>
      <c r="JG25" s="102"/>
      <c r="JH25" s="102">
        <v>0.6</v>
      </c>
      <c r="JI25" s="102">
        <v>0.60399999999999998</v>
      </c>
      <c r="JJ25" s="102">
        <f t="shared" si="17"/>
        <v>0.59199999999999997</v>
      </c>
      <c r="JK25" s="102"/>
      <c r="JL25" s="102">
        <v>0.6</v>
      </c>
      <c r="JM25" s="102">
        <v>0.57699999999999996</v>
      </c>
      <c r="JN25" s="102">
        <v>0.57799999999999996</v>
      </c>
      <c r="JO25" s="102">
        <v>0.57499999999999996</v>
      </c>
      <c r="JP25" s="102">
        <v>0.58099999999999996</v>
      </c>
      <c r="JQ25" s="102">
        <v>0.57699999999999996</v>
      </c>
      <c r="JR25" s="102">
        <v>0.57999999999999996</v>
      </c>
      <c r="JS25" s="102">
        <v>0.57999999999999996</v>
      </c>
      <c r="JT25" s="102">
        <v>0.57999999999999996</v>
      </c>
      <c r="JU25" s="102">
        <v>0.60199999999999998</v>
      </c>
      <c r="JV25" s="102">
        <v>0.59199999999999997</v>
      </c>
      <c r="JW25" s="102">
        <v>0.60199999999999998</v>
      </c>
      <c r="JX25" s="102">
        <f t="shared" si="266"/>
        <v>0.59199999999999997</v>
      </c>
      <c r="JY25" s="102">
        <v>0.57799999999999996</v>
      </c>
      <c r="JZ25" s="102">
        <v>0.57899999999999996</v>
      </c>
      <c r="KA25" s="102">
        <v>0.58399999999999996</v>
      </c>
      <c r="KB25" s="102">
        <v>0.58099999999999996</v>
      </c>
      <c r="KC25" s="102">
        <v>0.58099999999999996</v>
      </c>
      <c r="KD25" s="102">
        <v>0.58299999999999996</v>
      </c>
      <c r="KE25" s="102">
        <v>0.57399999999999995</v>
      </c>
      <c r="KF25" s="102">
        <v>0.57799999999999996</v>
      </c>
      <c r="KG25" s="102">
        <v>0.57699999999999996</v>
      </c>
      <c r="KH25" s="102">
        <v>0.61</v>
      </c>
      <c r="KI25" s="102">
        <f t="shared" si="18"/>
        <v>0.59199999999999997</v>
      </c>
      <c r="KJ25" s="102">
        <v>0.6</v>
      </c>
      <c r="KK25" s="102">
        <v>0.6</v>
      </c>
      <c r="KL25" s="102">
        <v>0.57499999999999996</v>
      </c>
      <c r="KM25" s="102">
        <v>0.6</v>
      </c>
      <c r="KN25" s="102">
        <v>0.59899999999999998</v>
      </c>
      <c r="KO25" s="102">
        <v>0.6</v>
      </c>
      <c r="KP25" s="102">
        <v>0.60099999999999998</v>
      </c>
      <c r="KQ25" s="102">
        <v>0.59899999999999998</v>
      </c>
      <c r="KR25" s="102"/>
      <c r="KS25" s="102">
        <v>0.6</v>
      </c>
      <c r="KT25" s="102">
        <f t="shared" si="19"/>
        <v>0.59199999999999997</v>
      </c>
      <c r="KU25" s="102">
        <v>0.6</v>
      </c>
      <c r="KV25" s="102">
        <v>0.59899999999999998</v>
      </c>
      <c r="KW25" s="102">
        <v>0.59899999999999998</v>
      </c>
      <c r="KX25" s="102">
        <v>0.60399999999999998</v>
      </c>
      <c r="KY25" s="102"/>
      <c r="KZ25" s="102">
        <v>0.60099999999999998</v>
      </c>
      <c r="LA25" s="102"/>
      <c r="LB25" s="102">
        <v>0.59899999999999998</v>
      </c>
      <c r="LC25" s="102">
        <v>0.59799999999999998</v>
      </c>
      <c r="LD25" s="102">
        <f t="shared" si="20"/>
        <v>0.59199999999999997</v>
      </c>
      <c r="LE25" s="102">
        <v>0.59899999999999998</v>
      </c>
      <c r="LF25" s="102">
        <v>0.59799999999999998</v>
      </c>
      <c r="LG25" s="102">
        <v>0.59899999999999998</v>
      </c>
      <c r="LH25" s="102">
        <v>0.6</v>
      </c>
      <c r="LI25" s="102">
        <v>0.59799999999999998</v>
      </c>
      <c r="LJ25" s="102">
        <v>0.6</v>
      </c>
      <c r="LK25" s="102">
        <v>0.6</v>
      </c>
      <c r="LL25" s="102">
        <v>0.60099999999999998</v>
      </c>
      <c r="LM25" s="102">
        <f t="shared" si="21"/>
        <v>0.59199999999999997</v>
      </c>
      <c r="LN25" s="102">
        <v>0.59799999999999998</v>
      </c>
      <c r="LO25" s="102">
        <v>0.57599999999999996</v>
      </c>
      <c r="LP25" s="102">
        <v>0.57899999999999996</v>
      </c>
      <c r="LQ25" s="102"/>
      <c r="LR25" s="102">
        <v>0.55000000000000004</v>
      </c>
      <c r="LS25" s="102">
        <v>0.58199999999999996</v>
      </c>
      <c r="LT25" s="102">
        <v>0.57999999999999996</v>
      </c>
      <c r="LU25" s="102">
        <v>0.57699999999999996</v>
      </c>
      <c r="LV25" s="102"/>
      <c r="LW25" s="102">
        <v>0.59899999999999998</v>
      </c>
      <c r="LX25" s="102">
        <v>0.59899999999999998</v>
      </c>
      <c r="LY25" s="102">
        <v>0.60099999999999998</v>
      </c>
      <c r="LZ25" s="102">
        <f t="shared" si="22"/>
        <v>0.59199999999999997</v>
      </c>
      <c r="MA25" s="102">
        <v>0.60099999999999998</v>
      </c>
      <c r="MB25" s="102">
        <v>0.60099999999999998</v>
      </c>
      <c r="MC25" s="102"/>
      <c r="MD25" s="885">
        <f t="shared" si="23"/>
        <v>1.5202702702702717E-2</v>
      </c>
      <c r="ME25" s="1060"/>
      <c r="MF25" s="1060">
        <v>0.57499999999999996</v>
      </c>
      <c r="MG25" s="1060">
        <v>0.57499999999999996</v>
      </c>
      <c r="MH25" s="1060">
        <v>0.58799999999999997</v>
      </c>
      <c r="MI25" s="1060">
        <v>0.57799999999999996</v>
      </c>
      <c r="MJ25" s="1060">
        <v>0.56899999999999995</v>
      </c>
      <c r="MK25" s="1060">
        <v>0.57399999999999995</v>
      </c>
      <c r="ML25" s="1060">
        <v>0.56799999999999995</v>
      </c>
      <c r="MM25" s="1060">
        <v>0.56899999999999995</v>
      </c>
      <c r="MN25" s="1060">
        <v>0.56799999999999995</v>
      </c>
      <c r="MO25" s="1060"/>
      <c r="MP25" s="1060">
        <v>0.56999999999999995</v>
      </c>
      <c r="MQ25" s="1060">
        <v>0.56999999999999995</v>
      </c>
      <c r="MR25" s="1060">
        <v>0.56799999999999995</v>
      </c>
      <c r="MS25" s="1060">
        <v>0.56699999999999995</v>
      </c>
      <c r="MT25" s="1060">
        <v>0.56899999999999995</v>
      </c>
      <c r="MU25" s="1060">
        <v>0.56999999999999995</v>
      </c>
      <c r="MV25" s="1060">
        <f t="shared" si="24"/>
        <v>0.56799999999999995</v>
      </c>
      <c r="MW25" s="1060">
        <v>0.56499999999999995</v>
      </c>
      <c r="MX25" s="1060">
        <v>0.58199999999999996</v>
      </c>
      <c r="MY25" s="1060">
        <v>0.57799999999999996</v>
      </c>
      <c r="MZ25" s="1060"/>
      <c r="NA25" s="1060">
        <v>0.57999999999999996</v>
      </c>
      <c r="NB25" s="1060">
        <v>0.57399999999999995</v>
      </c>
      <c r="NC25" s="1060">
        <v>0.57399999999999995</v>
      </c>
      <c r="ND25" s="1060">
        <v>0.57699999999999996</v>
      </c>
      <c r="NE25" s="1060">
        <v>0.57499999999999996</v>
      </c>
      <c r="NF25" s="1060"/>
      <c r="NG25" s="1060">
        <v>0.57499999999999996</v>
      </c>
      <c r="NH25" s="1060">
        <v>0.57899999999999996</v>
      </c>
      <c r="NI25" s="1060"/>
      <c r="NJ25" s="1060">
        <v>0.57099999999999995</v>
      </c>
      <c r="NK25" s="1060">
        <v>0.57499999999999996</v>
      </c>
      <c r="NL25" s="1060">
        <v>0.57699999999999996</v>
      </c>
      <c r="NM25" s="1060">
        <v>0.57799999999999996</v>
      </c>
      <c r="NN25" s="1060">
        <f t="shared" si="25"/>
        <v>0.56799999999999995</v>
      </c>
      <c r="NO25" s="1060">
        <v>0.57399999999999995</v>
      </c>
      <c r="NP25" s="1060">
        <v>0.57499999999999996</v>
      </c>
      <c r="NQ25" s="1060">
        <v>0.57499999999999996</v>
      </c>
      <c r="NR25" s="1060"/>
      <c r="NS25" s="1060">
        <v>0.57999999999999996</v>
      </c>
      <c r="NT25" s="1060">
        <v>0.57799999999999996</v>
      </c>
      <c r="NU25" s="1060">
        <v>0.57899999999999996</v>
      </c>
      <c r="NV25" s="1060">
        <v>0.57899999999999996</v>
      </c>
      <c r="NW25" s="1060">
        <v>0.57899999999999996</v>
      </c>
      <c r="NX25" s="1060">
        <v>0.57899999999999996</v>
      </c>
      <c r="NY25" s="1060">
        <v>0.57799999999999996</v>
      </c>
      <c r="NZ25" s="1060">
        <v>0.56799999999999995</v>
      </c>
      <c r="OA25" s="1060">
        <v>0.57799999999999996</v>
      </c>
      <c r="OB25" s="102">
        <f t="shared" si="267"/>
        <v>0.56799999999999995</v>
      </c>
      <c r="OC25" s="1060">
        <v>0.57799999999999996</v>
      </c>
      <c r="OD25" s="1060">
        <v>0.57999999999999996</v>
      </c>
      <c r="OE25" s="1060">
        <v>0.58199999999999996</v>
      </c>
      <c r="OF25" s="1060">
        <v>0.57699999999999996</v>
      </c>
      <c r="OG25" s="1060"/>
      <c r="OH25" s="1060">
        <v>0.57899999999999996</v>
      </c>
      <c r="OI25" s="1060">
        <v>0.57999999999999996</v>
      </c>
      <c r="OJ25" s="102">
        <v>0.57699999999999996</v>
      </c>
      <c r="OK25" s="102">
        <v>0.57899999999999996</v>
      </c>
      <c r="OL25" s="102">
        <v>0.57699999999999996</v>
      </c>
      <c r="OM25" s="102">
        <v>0.57999999999999996</v>
      </c>
      <c r="ON25" s="102">
        <f t="shared" si="26"/>
        <v>0.56799999999999995</v>
      </c>
      <c r="OO25" s="102">
        <v>0.57799999999999996</v>
      </c>
      <c r="OP25" s="102">
        <v>0.57799999999999996</v>
      </c>
      <c r="OQ25" s="102">
        <v>0.57599999999999996</v>
      </c>
      <c r="OR25" s="102">
        <v>0.57599999999999996</v>
      </c>
      <c r="OS25" s="102">
        <v>0.57599999999999996</v>
      </c>
      <c r="OT25" s="102">
        <v>0.57599999999999996</v>
      </c>
      <c r="OU25" s="102">
        <v>0.57599999999999996</v>
      </c>
      <c r="OV25" s="102">
        <v>0.54900000000000004</v>
      </c>
      <c r="OW25" s="102"/>
      <c r="OX25" s="102"/>
      <c r="OY25" s="102">
        <v>0.57999999999999996</v>
      </c>
      <c r="OZ25" s="102">
        <f t="shared" si="27"/>
        <v>0.56799999999999995</v>
      </c>
      <c r="PA25" s="102"/>
      <c r="PB25" s="102">
        <v>0.57499999999999996</v>
      </c>
      <c r="PC25" s="102">
        <v>0.57499999999999996</v>
      </c>
      <c r="PD25" s="102">
        <v>0.57699999999999996</v>
      </c>
      <c r="PE25" s="102">
        <v>0.57499999999999996</v>
      </c>
      <c r="PF25" s="102"/>
      <c r="PG25" s="102">
        <v>0.57599999999999996</v>
      </c>
      <c r="PH25" s="102">
        <v>0.57499999999999996</v>
      </c>
      <c r="PI25" s="102"/>
      <c r="PJ25" s="102">
        <v>0.57699999999999996</v>
      </c>
      <c r="PK25" s="102">
        <f t="shared" si="28"/>
        <v>0.56799999999999995</v>
      </c>
      <c r="PL25" s="102">
        <v>0.57599999999999996</v>
      </c>
      <c r="PM25" s="102">
        <v>0.57599999999999996</v>
      </c>
      <c r="PN25" s="102">
        <v>0.57499999999999996</v>
      </c>
      <c r="PO25" s="102"/>
      <c r="PP25" s="102">
        <v>0.57899999999999996</v>
      </c>
      <c r="PQ25" s="102">
        <v>0.57599999999999996</v>
      </c>
      <c r="PR25" s="102">
        <v>0.57499999999999996</v>
      </c>
      <c r="PS25" s="102">
        <v>0.57699999999999996</v>
      </c>
      <c r="PT25" s="102">
        <v>0.57699999999999996</v>
      </c>
      <c r="PU25" s="102">
        <f t="shared" si="29"/>
        <v>0.56799999999999995</v>
      </c>
      <c r="PV25" s="102">
        <v>0.57599999999999996</v>
      </c>
      <c r="PW25" s="102">
        <v>0.57599999999999996</v>
      </c>
      <c r="PX25" s="102">
        <v>0.54500000000000004</v>
      </c>
      <c r="PY25" s="102">
        <v>0.55000000000000004</v>
      </c>
      <c r="PZ25" s="102">
        <v>0.57599999999999996</v>
      </c>
      <c r="QA25" s="102"/>
      <c r="QB25" s="102">
        <v>0.57799999999999996</v>
      </c>
      <c r="QC25" s="102">
        <v>0.57699999999999996</v>
      </c>
      <c r="QD25" s="102">
        <v>0.57399999999999995</v>
      </c>
      <c r="QE25" s="102">
        <v>0.57699999999999996</v>
      </c>
      <c r="QF25" s="102">
        <v>0.59899999999999998</v>
      </c>
      <c r="QG25" s="102">
        <v>0.57599999999999996</v>
      </c>
      <c r="QH25" s="102">
        <f t="shared" si="278"/>
        <v>0.56799999999999995</v>
      </c>
      <c r="QI25" s="102">
        <v>0.57799999999999996</v>
      </c>
      <c r="QJ25" s="102">
        <v>0.57699999999999996</v>
      </c>
      <c r="QK25" s="102">
        <v>0.57699999999999996</v>
      </c>
      <c r="QL25" s="102">
        <v>0.57699999999999996</v>
      </c>
      <c r="QM25" s="102"/>
      <c r="QN25" s="102">
        <v>0.57899999999999996</v>
      </c>
      <c r="QO25" s="102">
        <v>0.57799999999999996</v>
      </c>
      <c r="QP25" s="102">
        <v>0.58199999999999996</v>
      </c>
      <c r="QQ25" s="102">
        <v>0.58399999999999996</v>
      </c>
      <c r="QR25" s="102">
        <v>0.57999999999999996</v>
      </c>
      <c r="QS25" s="102">
        <v>0.58099999999999996</v>
      </c>
      <c r="QT25" s="102">
        <v>0.57899999999999996</v>
      </c>
      <c r="QU25" s="102">
        <f t="shared" si="279"/>
        <v>0.56799999999999995</v>
      </c>
      <c r="QV25" s="102">
        <v>0.57799999999999996</v>
      </c>
      <c r="QW25" s="102">
        <v>0.57999999999999996</v>
      </c>
      <c r="QX25" s="102">
        <v>0.58399999999999996</v>
      </c>
      <c r="QY25" s="102">
        <v>0.57699999999999996</v>
      </c>
      <c r="QZ25" s="102">
        <v>0.57599999999999996</v>
      </c>
      <c r="RA25" s="102">
        <v>0.57799999999999996</v>
      </c>
      <c r="RB25" s="102">
        <v>0.57699999999999996</v>
      </c>
      <c r="RC25" s="102">
        <v>0.57499999999999996</v>
      </c>
      <c r="RD25" s="102">
        <v>0.57499999999999996</v>
      </c>
      <c r="RE25" s="102">
        <v>0.57899999999999996</v>
      </c>
      <c r="RF25" s="102">
        <f t="shared" si="32"/>
        <v>0.56799999999999995</v>
      </c>
      <c r="RG25" s="102">
        <v>0.57599999999999996</v>
      </c>
      <c r="RH25" s="102"/>
      <c r="RI25" s="102">
        <v>0.57899999999999996</v>
      </c>
      <c r="RJ25" s="102">
        <v>0.57799999999999996</v>
      </c>
      <c r="RK25" s="102">
        <v>0.57999999999999996</v>
      </c>
      <c r="RL25" s="102">
        <v>0.57799999999999996</v>
      </c>
      <c r="RM25" s="102">
        <v>0.58299999999999996</v>
      </c>
      <c r="RN25" s="102">
        <v>0.57499999999999996</v>
      </c>
      <c r="RO25" s="102">
        <v>0.57999999999999996</v>
      </c>
      <c r="RP25" s="102">
        <v>0.57599999999999996</v>
      </c>
      <c r="RQ25" s="102">
        <f t="shared" si="33"/>
        <v>0.56799999999999995</v>
      </c>
      <c r="RR25" s="102"/>
      <c r="RS25" s="102">
        <v>0.57999999999999996</v>
      </c>
      <c r="RT25" s="102">
        <v>0.57999999999999996</v>
      </c>
      <c r="RU25" s="102">
        <v>0.58199999999999996</v>
      </c>
      <c r="RV25" s="102">
        <v>0.57899999999999996</v>
      </c>
      <c r="RW25" s="102">
        <v>0.57999999999999996</v>
      </c>
      <c r="RX25" s="102">
        <v>0.57999999999999996</v>
      </c>
      <c r="RY25" s="102">
        <v>0.58399999999999996</v>
      </c>
      <c r="RZ25" s="102">
        <v>0.57799999999999996</v>
      </c>
      <c r="SA25" s="102">
        <v>0.57799999999999996</v>
      </c>
      <c r="SB25" s="102">
        <v>0.57799999999999996</v>
      </c>
      <c r="SC25" s="102">
        <v>0.57599999999999996</v>
      </c>
      <c r="SD25" s="102">
        <v>0.57999999999999996</v>
      </c>
      <c r="SE25" s="102">
        <f t="shared" si="34"/>
        <v>0.56799999999999995</v>
      </c>
      <c r="SF25" s="102">
        <v>0.57999999999999996</v>
      </c>
      <c r="SG25" s="102">
        <v>0.57999999999999996</v>
      </c>
      <c r="SH25" s="102">
        <v>0.57899999999999996</v>
      </c>
      <c r="SI25" s="102">
        <v>0.57699999999999996</v>
      </c>
      <c r="SJ25" s="102">
        <v>0.57599999999999996</v>
      </c>
      <c r="SK25" s="102">
        <v>0.57799999999999996</v>
      </c>
      <c r="SL25" s="102">
        <v>0.57999999999999996</v>
      </c>
      <c r="SM25" s="102"/>
      <c r="SN25" s="102">
        <v>0.58099999999999996</v>
      </c>
      <c r="SO25" s="102">
        <v>0.58399999999999996</v>
      </c>
      <c r="SP25" s="102">
        <v>0.57999999999999996</v>
      </c>
      <c r="SQ25" s="102">
        <v>0.57999999999999996</v>
      </c>
      <c r="SR25" s="102">
        <f t="shared" si="35"/>
        <v>0.56799999999999995</v>
      </c>
      <c r="SS25" s="102">
        <v>0.58199999999999996</v>
      </c>
      <c r="ST25" s="102"/>
      <c r="SU25" s="102">
        <v>0.58199999999999996</v>
      </c>
      <c r="SV25" s="102">
        <v>0.58299999999999996</v>
      </c>
      <c r="SW25" s="102"/>
      <c r="SX25" s="102">
        <v>0.58299999999999996</v>
      </c>
      <c r="SY25" s="102">
        <v>0.58299999999999996</v>
      </c>
      <c r="SZ25" s="102">
        <v>0.58399999999999996</v>
      </c>
      <c r="TA25" s="102">
        <v>0.57999999999999996</v>
      </c>
      <c r="TB25" s="102"/>
      <c r="TC25" s="102">
        <v>0.58599999999999997</v>
      </c>
      <c r="TD25" s="102">
        <v>0.58699999999999997</v>
      </c>
      <c r="TE25" s="102">
        <v>0.57999999999999996</v>
      </c>
      <c r="TF25" s="102">
        <v>0.58399999999999996</v>
      </c>
      <c r="TG25" s="102">
        <v>0.58199999999999996</v>
      </c>
      <c r="TH25" s="102">
        <v>0.57999999999999996</v>
      </c>
      <c r="TI25" s="102">
        <v>0.58499999999999996</v>
      </c>
      <c r="TJ25" s="102"/>
      <c r="TK25" s="102">
        <v>0.58199999999999996</v>
      </c>
      <c r="TL25" s="102">
        <v>0.58599999999999997</v>
      </c>
      <c r="TM25" s="102">
        <v>0.58599999999999997</v>
      </c>
      <c r="TN25" s="102">
        <v>0.57999999999999996</v>
      </c>
      <c r="TO25" s="102">
        <v>0.58299999999999996</v>
      </c>
      <c r="TP25" s="102">
        <v>0.58399999999999996</v>
      </c>
      <c r="TQ25" s="102"/>
      <c r="TR25" s="102">
        <v>0.58199999999999996</v>
      </c>
      <c r="TS25" s="102">
        <v>0.58199999999999996</v>
      </c>
      <c r="TT25" s="102">
        <v>0.58599999999999997</v>
      </c>
      <c r="TU25" s="102">
        <v>0.58599999999999997</v>
      </c>
      <c r="TV25" s="102">
        <f t="shared" si="36"/>
        <v>0.56799999999999995</v>
      </c>
      <c r="TW25" s="102">
        <v>0.58099999999999996</v>
      </c>
      <c r="TX25" s="102">
        <v>0.58399999999999996</v>
      </c>
      <c r="TY25" s="102">
        <v>0.58599999999999997</v>
      </c>
      <c r="TZ25" s="102">
        <v>0.58299999999999996</v>
      </c>
      <c r="UA25" s="102">
        <v>0.58199999999999996</v>
      </c>
      <c r="UB25" s="51">
        <f t="shared" si="37"/>
        <v>0.56799999999999995</v>
      </c>
      <c r="UC25" s="51">
        <v>0.626</v>
      </c>
      <c r="UD25" s="51">
        <v>0.61899999999999999</v>
      </c>
      <c r="UE25" s="51">
        <v>0.61699999999999999</v>
      </c>
      <c r="UF25" s="51">
        <v>0.61799999999999999</v>
      </c>
      <c r="UG25" s="51">
        <v>0.624</v>
      </c>
      <c r="UH25" s="47">
        <v>0.62</v>
      </c>
      <c r="UI25" s="47">
        <v>0.61499999999999999</v>
      </c>
      <c r="UJ25" s="47">
        <v>0.61599999999999999</v>
      </c>
      <c r="UK25" s="47">
        <v>0.63200000000000001</v>
      </c>
      <c r="UL25" s="47">
        <v>0.61699999999999999</v>
      </c>
      <c r="UM25" s="47">
        <v>0.61699999999999999</v>
      </c>
      <c r="UN25" s="47"/>
      <c r="UO25" s="47">
        <v>0.61699999999999999</v>
      </c>
      <c r="UP25" s="51">
        <f t="shared" si="38"/>
        <v>0.56799999999999995</v>
      </c>
      <c r="UQ25" s="47"/>
      <c r="UR25" s="6">
        <f t="shared" si="39"/>
        <v>8.6267605633802896E-2</v>
      </c>
      <c r="US25" s="1060">
        <v>0.57099999999999995</v>
      </c>
      <c r="UT25" s="1060">
        <v>0.57199999999999995</v>
      </c>
      <c r="UU25" s="1060">
        <v>0.58899999999999997</v>
      </c>
      <c r="UV25" s="1060">
        <v>0.57199999999999995</v>
      </c>
      <c r="UW25" s="1060">
        <v>0.56699999999999995</v>
      </c>
      <c r="UX25" s="1060">
        <v>0.56999999999999995</v>
      </c>
      <c r="UY25" s="1060">
        <v>0.56599999999999995</v>
      </c>
      <c r="UZ25" s="1060">
        <v>0.56499999999999995</v>
      </c>
      <c r="VA25" s="1060">
        <v>0.56699999999999995</v>
      </c>
      <c r="VB25" s="1060">
        <v>0.56699999999999995</v>
      </c>
      <c r="VC25" s="1060">
        <v>0.56899999999999995</v>
      </c>
      <c r="VD25" s="1060">
        <v>0.56799999999999995</v>
      </c>
      <c r="VE25" s="1060"/>
      <c r="VF25" s="1060">
        <v>0.56599999999999995</v>
      </c>
      <c r="VG25" s="1060">
        <v>0.56599999999999995</v>
      </c>
      <c r="VH25" s="1060">
        <v>0.56699999999999995</v>
      </c>
      <c r="VI25" s="1060">
        <f t="shared" si="40"/>
        <v>0.56599999999999995</v>
      </c>
      <c r="VJ25" s="1060">
        <v>0.56499999999999995</v>
      </c>
      <c r="VK25" s="1060">
        <v>0.57499999999999996</v>
      </c>
      <c r="VL25" s="1060">
        <v>0.57099999999999995</v>
      </c>
      <c r="VM25" s="1060">
        <v>0.57199999999999995</v>
      </c>
      <c r="VN25" s="1060"/>
      <c r="VO25" s="1060">
        <v>0.56999999999999995</v>
      </c>
      <c r="VP25" s="1060">
        <v>0.57499999999999996</v>
      </c>
      <c r="VQ25" s="1060">
        <v>0.57299999999999995</v>
      </c>
      <c r="VR25" s="1060">
        <v>0.57199999999999995</v>
      </c>
      <c r="VS25" s="1060">
        <v>0.57499999999999996</v>
      </c>
      <c r="VT25" s="1060">
        <v>0.57199999999999995</v>
      </c>
      <c r="VU25" s="1060">
        <v>0.57199999999999995</v>
      </c>
      <c r="VV25" s="1060">
        <v>0.57299999999999995</v>
      </c>
      <c r="VW25" s="1060">
        <v>0.57299999999999995</v>
      </c>
      <c r="VX25" s="1060">
        <f t="shared" si="41"/>
        <v>0.56599999999999995</v>
      </c>
      <c r="VY25" s="1060">
        <v>0.57099999999999995</v>
      </c>
      <c r="VZ25" s="1060">
        <v>0.57099999999999995</v>
      </c>
      <c r="WA25" s="1060">
        <v>0.57499999999999996</v>
      </c>
      <c r="WB25" s="1060">
        <v>0.57499999999999996</v>
      </c>
      <c r="WC25" s="1060"/>
      <c r="WD25" s="1060">
        <v>0.57399999999999995</v>
      </c>
      <c r="WE25" s="1060">
        <v>0.57799999999999996</v>
      </c>
      <c r="WF25" s="1060">
        <v>0.57799999999999996</v>
      </c>
      <c r="WG25" s="1060">
        <v>0.57699999999999996</v>
      </c>
      <c r="WH25" s="1060">
        <v>0.57199999999999995</v>
      </c>
      <c r="WI25" s="1064">
        <v>0.56999999999999995</v>
      </c>
      <c r="WJ25" s="1064">
        <v>0.56599999999999995</v>
      </c>
      <c r="WK25" s="1060">
        <v>0.56999999999999995</v>
      </c>
      <c r="WL25" s="102">
        <f t="shared" si="268"/>
        <v>0.56599999999999995</v>
      </c>
      <c r="WM25" s="1060">
        <v>0.57999999999999996</v>
      </c>
      <c r="WN25" s="1060">
        <v>0.57599999999999996</v>
      </c>
      <c r="WO25" s="1060">
        <v>0.57999999999999996</v>
      </c>
      <c r="WP25" s="1060">
        <v>0.57899999999999996</v>
      </c>
      <c r="WQ25" s="1060">
        <v>0.57699999999999996</v>
      </c>
      <c r="WR25" s="1060"/>
      <c r="WS25" s="1060">
        <v>0.58299999999999996</v>
      </c>
      <c r="WT25" s="102">
        <v>0.57699999999999996</v>
      </c>
      <c r="WU25" s="102">
        <v>0.57499999999999996</v>
      </c>
      <c r="WV25" s="102">
        <v>0.57599999999999996</v>
      </c>
      <c r="WW25" s="102">
        <v>0.56999999999999995</v>
      </c>
      <c r="WX25" s="102">
        <f t="shared" si="42"/>
        <v>0.56599999999999995</v>
      </c>
      <c r="WY25" s="102">
        <v>0.57699999999999996</v>
      </c>
      <c r="WZ25" s="102">
        <v>0.57599999999999996</v>
      </c>
      <c r="XA25" s="102">
        <v>0.57599999999999996</v>
      </c>
      <c r="XB25" s="102">
        <v>0.57299999999999995</v>
      </c>
      <c r="XC25" s="102">
        <v>0.57199999999999995</v>
      </c>
      <c r="XD25" s="102">
        <v>0.57199999999999995</v>
      </c>
      <c r="XE25" s="102">
        <v>0.57099999999999995</v>
      </c>
      <c r="XF25" s="102">
        <v>0.57199999999999995</v>
      </c>
      <c r="XG25" s="102"/>
      <c r="XH25" s="102"/>
      <c r="XI25" s="102">
        <v>0.57999999999999996</v>
      </c>
      <c r="XJ25" s="102">
        <f t="shared" si="43"/>
        <v>0.56599999999999995</v>
      </c>
      <c r="XK25" s="102">
        <v>0.57299999999999995</v>
      </c>
      <c r="XL25" s="102">
        <v>0.57199999999999995</v>
      </c>
      <c r="XM25" s="102"/>
      <c r="XN25" s="102">
        <v>0.57299999999999995</v>
      </c>
      <c r="XO25" s="102">
        <v>0.57299999999999995</v>
      </c>
      <c r="XP25" s="102">
        <v>0.57199999999999995</v>
      </c>
      <c r="XQ25" s="102"/>
      <c r="XR25" s="102">
        <v>0.57299999999999995</v>
      </c>
      <c r="XS25" s="102">
        <v>0.57399999999999995</v>
      </c>
      <c r="XT25" s="102">
        <f t="shared" si="44"/>
        <v>0.56599999999999995</v>
      </c>
      <c r="XU25" s="102">
        <v>0.57199999999999995</v>
      </c>
      <c r="XV25" s="102">
        <v>0.57799999999999996</v>
      </c>
      <c r="XW25" s="102">
        <v>0.57899999999999996</v>
      </c>
      <c r="XX25" s="102"/>
      <c r="XY25" s="102">
        <v>0.57499999999999996</v>
      </c>
      <c r="XZ25" s="102">
        <v>0.57699999999999996</v>
      </c>
      <c r="YA25" s="102">
        <v>0.57499999999999996</v>
      </c>
      <c r="YB25" s="102">
        <v>0.57399999999999995</v>
      </c>
      <c r="YC25" s="102">
        <v>0.57999999999999996</v>
      </c>
      <c r="YD25" s="102">
        <f t="shared" si="45"/>
        <v>0.56599999999999995</v>
      </c>
      <c r="YE25" s="102">
        <v>0.57399999999999995</v>
      </c>
      <c r="YF25" s="102">
        <v>0.57499999999999996</v>
      </c>
      <c r="YG25" s="102">
        <v>0.57399999999999995</v>
      </c>
      <c r="YH25" s="102">
        <v>0.57499999999999996</v>
      </c>
      <c r="YI25" s="102">
        <v>0.57699999999999996</v>
      </c>
      <c r="YJ25" s="102">
        <v>0.57799999999999996</v>
      </c>
      <c r="YK25" s="102"/>
      <c r="YL25" s="102">
        <v>0.57299999999999995</v>
      </c>
      <c r="YM25" s="102">
        <v>0.57199999999999995</v>
      </c>
      <c r="YN25" s="102">
        <v>0.57399999999999995</v>
      </c>
      <c r="YO25" s="102">
        <v>0.57699999999999996</v>
      </c>
      <c r="YP25" s="102">
        <v>0.57499999999999996</v>
      </c>
      <c r="YQ25" s="102">
        <f t="shared" si="280"/>
        <v>0.56599999999999995</v>
      </c>
      <c r="YR25" s="102">
        <v>0.57499999999999996</v>
      </c>
      <c r="YS25" s="102">
        <v>0.57499999999999996</v>
      </c>
      <c r="YT25" s="102">
        <v>0.57799999999999996</v>
      </c>
      <c r="YU25" s="102">
        <v>0.57799999999999996</v>
      </c>
      <c r="YV25" s="102">
        <v>0.57699999999999996</v>
      </c>
      <c r="YW25" s="102"/>
      <c r="YX25" s="102">
        <v>0.57899999999999996</v>
      </c>
      <c r="YY25" s="102">
        <v>0.57299999999999995</v>
      </c>
      <c r="YZ25" s="102">
        <v>0.57799999999999996</v>
      </c>
      <c r="ZA25" s="102">
        <v>0.57799999999999996</v>
      </c>
      <c r="ZB25" s="102">
        <v>0.57599999999999996</v>
      </c>
      <c r="ZC25" s="102"/>
      <c r="ZD25" s="102">
        <v>0.57599999999999996</v>
      </c>
      <c r="ZE25" s="102">
        <f t="shared" si="281"/>
        <v>0.56599999999999995</v>
      </c>
      <c r="ZF25" s="102">
        <v>0.57999999999999996</v>
      </c>
      <c r="ZG25" s="102">
        <v>0.57899999999999996</v>
      </c>
      <c r="ZH25" s="102">
        <v>0.57599999999999996</v>
      </c>
      <c r="ZI25" s="102">
        <v>0.57699999999999996</v>
      </c>
      <c r="ZJ25" s="102">
        <v>0.57699999999999996</v>
      </c>
      <c r="ZK25" s="102">
        <v>0.57699999999999996</v>
      </c>
      <c r="ZL25" s="102">
        <v>0.57499999999999996</v>
      </c>
      <c r="ZM25" s="102">
        <v>0.58399999999999996</v>
      </c>
      <c r="ZN25" s="102">
        <v>0.57499999999999996</v>
      </c>
      <c r="ZO25" s="102">
        <v>0.57599999999999996</v>
      </c>
      <c r="ZP25" s="102">
        <f t="shared" si="48"/>
        <v>0.56599999999999995</v>
      </c>
      <c r="ZQ25" s="102">
        <v>0.57799999999999996</v>
      </c>
      <c r="ZR25" s="102">
        <v>0.57899999999999996</v>
      </c>
      <c r="ZS25" s="102">
        <v>0.58099999999999996</v>
      </c>
      <c r="ZT25" s="102"/>
      <c r="ZU25" s="102">
        <v>0.57799999999999996</v>
      </c>
      <c r="ZV25" s="102">
        <v>0.57899999999999996</v>
      </c>
      <c r="ZW25" s="102">
        <v>0.57899999999999996</v>
      </c>
      <c r="ZX25" s="102">
        <v>0.57699999999999996</v>
      </c>
      <c r="ZY25" s="102">
        <v>0.57499999999999996</v>
      </c>
      <c r="ZZ25" s="102">
        <v>0.57299999999999995</v>
      </c>
      <c r="AAA25" s="102">
        <f t="shared" si="49"/>
        <v>0.56599999999999995</v>
      </c>
      <c r="AAB25" s="102">
        <v>0.57699999999999996</v>
      </c>
      <c r="AAC25" s="102"/>
      <c r="AAD25" s="102">
        <v>0.57299999999999995</v>
      </c>
      <c r="AAE25" s="102">
        <v>0.58099999999999996</v>
      </c>
      <c r="AAF25" s="102">
        <v>0.57999999999999996</v>
      </c>
      <c r="AAG25" s="102">
        <v>0.57999999999999996</v>
      </c>
      <c r="AAH25" s="102">
        <v>0.57199999999999995</v>
      </c>
      <c r="AAI25" s="102">
        <v>0.57599999999999996</v>
      </c>
      <c r="AAJ25" s="102">
        <v>0.57999999999999996</v>
      </c>
      <c r="AAK25" s="102">
        <v>0.57599999999999996</v>
      </c>
      <c r="AAL25" s="102">
        <v>0.57399999999999995</v>
      </c>
      <c r="AAM25" s="102">
        <v>0.57299999999999995</v>
      </c>
      <c r="AAN25" s="102">
        <v>0.57599999999999996</v>
      </c>
      <c r="AAO25" s="102">
        <f t="shared" si="50"/>
        <v>0.56599999999999995</v>
      </c>
      <c r="AAP25" s="102">
        <v>0.57999999999999996</v>
      </c>
      <c r="AAQ25" s="102">
        <v>0.57699999999999996</v>
      </c>
      <c r="AAR25" s="102">
        <v>0.57999999999999996</v>
      </c>
      <c r="AAS25" s="102">
        <v>0.57999999999999996</v>
      </c>
      <c r="AAT25" s="102"/>
      <c r="AAU25" s="102">
        <v>0.57999999999999996</v>
      </c>
      <c r="AAV25" s="102">
        <v>0.58299999999999996</v>
      </c>
      <c r="AAW25" s="102">
        <v>0.57999999999999996</v>
      </c>
      <c r="AAX25" s="102">
        <v>0.57999999999999996</v>
      </c>
      <c r="AAY25" s="102">
        <v>0.57799999999999996</v>
      </c>
      <c r="AAZ25" s="102">
        <v>0.57999999999999996</v>
      </c>
      <c r="ABA25" s="102">
        <v>0.58299999999999996</v>
      </c>
      <c r="ABB25" s="102">
        <f t="shared" si="51"/>
        <v>0.56599999999999995</v>
      </c>
      <c r="ABC25" s="102">
        <v>0.58199999999999996</v>
      </c>
      <c r="ABD25" s="102">
        <v>0.57899999999999996</v>
      </c>
      <c r="ABE25" s="102">
        <v>0.58199999999999996</v>
      </c>
      <c r="ABF25" s="102"/>
      <c r="ABG25" s="102">
        <v>0.57999999999999996</v>
      </c>
      <c r="ABH25" s="102">
        <v>0.58099999999999996</v>
      </c>
      <c r="ABI25" s="102">
        <v>0.58299999999999996</v>
      </c>
      <c r="ABJ25" s="102">
        <v>0.58199999999999996</v>
      </c>
      <c r="ABK25" s="102">
        <v>0.57999999999999996</v>
      </c>
      <c r="ABL25" s="102">
        <v>0.57799999999999996</v>
      </c>
      <c r="ABM25" s="102">
        <v>0.58499999999999996</v>
      </c>
      <c r="ABN25" s="102">
        <v>0.57899999999999996</v>
      </c>
      <c r="ABO25" s="102"/>
      <c r="ABP25" s="102">
        <v>0.57899999999999996</v>
      </c>
      <c r="ABQ25" s="102">
        <v>0.57899999999999996</v>
      </c>
      <c r="ABR25" s="102">
        <v>0.58199999999999996</v>
      </c>
      <c r="ABS25" s="102"/>
      <c r="ABT25" s="102">
        <v>0.58099999999999996</v>
      </c>
      <c r="ABU25" s="102">
        <v>0.57999999999999996</v>
      </c>
      <c r="ABV25" s="102">
        <v>0.58299999999999996</v>
      </c>
      <c r="ABW25" s="102">
        <v>0.58199999999999996</v>
      </c>
      <c r="ABX25" s="102">
        <v>0.57999999999999996</v>
      </c>
      <c r="ABY25" s="102">
        <v>0.57799999999999996</v>
      </c>
      <c r="ABZ25" s="102">
        <v>0.58499999999999996</v>
      </c>
      <c r="ACA25" s="102"/>
      <c r="ACB25" s="102">
        <v>0.58099999999999996</v>
      </c>
      <c r="ACC25" s="102">
        <v>0.58099999999999996</v>
      </c>
      <c r="ACD25" s="102">
        <v>0.57599999999999996</v>
      </c>
      <c r="ACE25" s="102">
        <f t="shared" si="52"/>
        <v>0.56599999999999995</v>
      </c>
      <c r="ACF25" s="102">
        <v>0.57999999999999996</v>
      </c>
      <c r="ACG25" s="102">
        <v>0.58199999999999996</v>
      </c>
      <c r="ACH25" s="102">
        <v>0.57999999999999996</v>
      </c>
      <c r="ACI25" s="102">
        <v>0.58199999999999996</v>
      </c>
      <c r="ACJ25" s="102">
        <v>0.58399999999999996</v>
      </c>
      <c r="ACK25" s="102">
        <f t="shared" si="53"/>
        <v>0.56599999999999995</v>
      </c>
      <c r="ACL25" s="47">
        <v>0.61</v>
      </c>
      <c r="ACM25" s="47">
        <v>0.61599999999999999</v>
      </c>
      <c r="ACN25" s="47">
        <v>0.61799999999999999</v>
      </c>
      <c r="ACO25" s="47">
        <v>0.61499999999999999</v>
      </c>
      <c r="ACP25" s="47"/>
      <c r="ACQ25" s="47">
        <v>0.61899999999999999</v>
      </c>
      <c r="ACR25" s="47">
        <v>0.61599999999999999</v>
      </c>
      <c r="ACS25" s="47">
        <v>0.623</v>
      </c>
      <c r="ACT25" s="47">
        <v>0.61199999999999999</v>
      </c>
      <c r="ACU25" s="47">
        <v>0.61199999999999999</v>
      </c>
      <c r="ACV25" s="47">
        <v>0.61599999999999999</v>
      </c>
      <c r="ACW25" s="47"/>
      <c r="ACX25" s="47">
        <v>0.61399999999999999</v>
      </c>
      <c r="ACY25" s="47">
        <v>0.61299999999999999</v>
      </c>
      <c r="ACZ25" s="102">
        <f t="shared" si="54"/>
        <v>0.56599999999999995</v>
      </c>
      <c r="ADA25" s="47"/>
      <c r="ADB25" s="6">
        <f t="shared" si="55"/>
        <v>8.3038869257950607E-2</v>
      </c>
      <c r="ADC25" s="1065"/>
      <c r="ADD25" s="1065">
        <v>0.47299999999999998</v>
      </c>
      <c r="ADE25" s="1065">
        <v>0.48</v>
      </c>
      <c r="ADF25" s="1065">
        <v>0.48899999999999999</v>
      </c>
      <c r="ADG25" s="1065">
        <v>0.47199999999999998</v>
      </c>
      <c r="ADH25" s="1065">
        <v>0.47</v>
      </c>
      <c r="ADI25" s="1065">
        <v>0.46899999999999997</v>
      </c>
      <c r="ADJ25" s="1065">
        <v>0.46600000000000003</v>
      </c>
      <c r="ADK25" s="1065">
        <v>0.46500000000000002</v>
      </c>
      <c r="ADL25" s="1065">
        <v>0.46600000000000003</v>
      </c>
      <c r="ADM25" s="1065">
        <v>0.47</v>
      </c>
      <c r="ADN25" s="1065">
        <v>0.46600000000000003</v>
      </c>
      <c r="ADO25" s="1065">
        <v>0.46800000000000003</v>
      </c>
      <c r="ADP25" s="1065">
        <v>0.46899999999999997</v>
      </c>
      <c r="ADQ25" s="1065">
        <v>0.46700000000000003</v>
      </c>
      <c r="ADR25" s="1065">
        <v>0.46600000000000003</v>
      </c>
      <c r="ADS25" s="1065">
        <f t="shared" si="245"/>
        <v>0.46600000000000003</v>
      </c>
      <c r="ADT25" s="1065">
        <v>0.47</v>
      </c>
      <c r="ADU25" s="1065">
        <v>0.47599999999999998</v>
      </c>
      <c r="ADV25" s="1065">
        <v>0.46700000000000003</v>
      </c>
      <c r="ADW25" s="1065"/>
      <c r="ADX25" s="1065">
        <v>0.501</v>
      </c>
      <c r="ADY25" s="1065">
        <v>0.47199999999999998</v>
      </c>
      <c r="ADZ25" s="1065">
        <v>0.47199999999999998</v>
      </c>
      <c r="AEA25" s="1065">
        <v>0.46600000000000003</v>
      </c>
      <c r="AEB25" s="1065">
        <v>0.47</v>
      </c>
      <c r="AEC25" s="1065">
        <v>0.46800000000000003</v>
      </c>
      <c r="AED25" s="1065">
        <v>0.46899999999999997</v>
      </c>
      <c r="AEE25" s="1065">
        <v>0.46899999999999997</v>
      </c>
      <c r="AEF25" s="1065"/>
      <c r="AEG25" s="1065">
        <v>0.46600000000000003</v>
      </c>
      <c r="AEH25" s="1065">
        <v>0.46700000000000003</v>
      </c>
      <c r="AEI25" s="1065">
        <v>0.46700000000000003</v>
      </c>
      <c r="AEJ25" s="1060">
        <f t="shared" si="246"/>
        <v>0.46600000000000003</v>
      </c>
      <c r="AEK25" s="1065">
        <v>0.46899999999999997</v>
      </c>
      <c r="AEL25" s="1065">
        <v>0.46600000000000003</v>
      </c>
      <c r="AEM25" s="1065">
        <v>0.46800000000000003</v>
      </c>
      <c r="AEN25" s="1065">
        <v>0.47199999999999998</v>
      </c>
      <c r="AEO25" s="1065"/>
      <c r="AEP25" s="1065">
        <v>0.47699999999999998</v>
      </c>
      <c r="AEQ25" s="1065">
        <v>0.46899999999999997</v>
      </c>
      <c r="AER25" s="1065">
        <v>0.47099999999999997</v>
      </c>
      <c r="AES25" s="1065">
        <v>0.46800000000000003</v>
      </c>
      <c r="AET25" s="1065">
        <v>0.47499999999999998</v>
      </c>
      <c r="AEU25" s="1065">
        <v>0.46800000000000003</v>
      </c>
      <c r="AEV25" s="1065">
        <v>0.46800000000000003</v>
      </c>
      <c r="AEW25" s="1065">
        <v>0.46600000000000003</v>
      </c>
      <c r="AEX25" s="102">
        <f t="shared" si="269"/>
        <v>0.46600000000000003</v>
      </c>
      <c r="AEY25" s="1065">
        <v>0.47199999999999998</v>
      </c>
      <c r="AEZ25" s="1065">
        <v>0.47399999999999998</v>
      </c>
      <c r="AFA25" s="1065">
        <v>0.47</v>
      </c>
      <c r="AFB25" s="1065">
        <v>0.47199999999999998</v>
      </c>
      <c r="AFC25" s="1065">
        <v>0.47699999999999998</v>
      </c>
      <c r="AFD25" s="1065">
        <v>0.48699999999999999</v>
      </c>
      <c r="AFE25" s="102">
        <v>0.496</v>
      </c>
      <c r="AFF25" s="102"/>
      <c r="AFG25" s="102">
        <v>0.46600000000000003</v>
      </c>
      <c r="AFH25" s="102">
        <v>0.47499999999999998</v>
      </c>
      <c r="AFI25" s="102">
        <v>0.47</v>
      </c>
      <c r="AFJ25" s="102">
        <f t="shared" si="57"/>
        <v>0.46600000000000003</v>
      </c>
      <c r="AFK25" s="102">
        <v>0.46800000000000003</v>
      </c>
      <c r="AFL25" s="102">
        <v>0.46899999999999997</v>
      </c>
      <c r="AFM25" s="102">
        <v>0.47199999999999998</v>
      </c>
      <c r="AFN25" s="102"/>
      <c r="AFO25" s="102">
        <v>0.47099999999999997</v>
      </c>
      <c r="AFP25" s="102">
        <v>0.47099999999999997</v>
      </c>
      <c r="AFQ25" s="102">
        <v>0.47299999999999998</v>
      </c>
      <c r="AFR25" s="102">
        <v>0.46800000000000003</v>
      </c>
      <c r="AFS25" s="102">
        <v>0.47299999999999998</v>
      </c>
      <c r="AFT25" s="102"/>
      <c r="AFU25" s="102">
        <v>0.47</v>
      </c>
      <c r="AFV25" s="102">
        <f t="shared" si="58"/>
        <v>0.46600000000000003</v>
      </c>
      <c r="AFW25" s="102">
        <v>0.47099999999999997</v>
      </c>
      <c r="AFX25" s="102">
        <v>0.46899999999999997</v>
      </c>
      <c r="AFY25" s="102">
        <v>0.46899999999999997</v>
      </c>
      <c r="AFZ25" s="102"/>
      <c r="AGA25" s="102">
        <v>0.47199999999999998</v>
      </c>
      <c r="AGB25" s="102">
        <v>0.46899999999999997</v>
      </c>
      <c r="AGC25" s="102">
        <v>0.47199999999999998</v>
      </c>
      <c r="AGD25" s="102">
        <v>0.47599999999999998</v>
      </c>
      <c r="AGE25" s="102">
        <f t="shared" si="59"/>
        <v>0.46600000000000003</v>
      </c>
      <c r="AGF25" s="102">
        <v>0.47199999999999998</v>
      </c>
      <c r="AGG25" s="102">
        <v>0.47299999999999998</v>
      </c>
      <c r="AGH25" s="102"/>
      <c r="AGI25" s="102">
        <v>0.499</v>
      </c>
      <c r="AGJ25" s="102">
        <v>0.495</v>
      </c>
      <c r="AGK25" s="102">
        <v>0.497</v>
      </c>
      <c r="AGL25" s="102"/>
      <c r="AGM25" s="102">
        <v>0.497</v>
      </c>
      <c r="AGN25" s="102">
        <v>0.49299999999999999</v>
      </c>
      <c r="AGO25" s="102">
        <v>0.47299999999999998</v>
      </c>
      <c r="AGP25" s="102">
        <f t="shared" si="60"/>
        <v>0.46600000000000003</v>
      </c>
      <c r="AGQ25" s="102">
        <v>0.49399999999999999</v>
      </c>
      <c r="AGR25" s="102">
        <v>0.498</v>
      </c>
      <c r="AGS25" s="102">
        <v>0.49299999999999999</v>
      </c>
      <c r="AGT25" s="102">
        <v>0.49399999999999999</v>
      </c>
      <c r="AGU25" s="102">
        <v>0.49399999999999999</v>
      </c>
      <c r="AGV25" s="102">
        <v>0.49399999999999999</v>
      </c>
      <c r="AGW25" s="102">
        <v>0.499</v>
      </c>
      <c r="AGX25" s="102"/>
      <c r="AGY25" s="102">
        <v>0.49299999999999999</v>
      </c>
      <c r="AGZ25" s="102">
        <v>0.496</v>
      </c>
      <c r="AHA25" s="102">
        <v>0.57399999999999995</v>
      </c>
      <c r="AHB25" s="102">
        <v>0.49299999999999999</v>
      </c>
      <c r="AHC25" s="102">
        <f t="shared" si="282"/>
        <v>0.46600000000000003</v>
      </c>
      <c r="AHD25" s="102">
        <v>0.495</v>
      </c>
      <c r="AHE25" s="102">
        <v>0.49399999999999999</v>
      </c>
      <c r="AHF25" s="102">
        <v>0.49199999999999999</v>
      </c>
      <c r="AHG25" s="102"/>
      <c r="AHH25" s="102">
        <v>0.49399999999999999</v>
      </c>
      <c r="AHI25" s="102">
        <v>0.495</v>
      </c>
      <c r="AHJ25" s="102">
        <v>0.49299999999999999</v>
      </c>
      <c r="AHK25" s="102">
        <v>0.49199999999999999</v>
      </c>
      <c r="AHL25" s="102">
        <v>0.48899999999999999</v>
      </c>
      <c r="AHM25" s="102">
        <v>0.49199999999999999</v>
      </c>
      <c r="AHN25" s="102">
        <v>0.497</v>
      </c>
      <c r="AHO25" s="102">
        <v>0.495</v>
      </c>
      <c r="AHP25" s="102">
        <f t="shared" si="283"/>
        <v>0.46600000000000003</v>
      </c>
      <c r="AHQ25" s="102">
        <v>0.497</v>
      </c>
      <c r="AHR25" s="102">
        <v>0.495</v>
      </c>
      <c r="AHS25" s="102">
        <v>0.502</v>
      </c>
      <c r="AHT25" s="102">
        <v>0.499</v>
      </c>
      <c r="AHU25" s="102">
        <v>0.495</v>
      </c>
      <c r="AHV25" s="102">
        <v>0.497</v>
      </c>
      <c r="AHW25" s="102">
        <v>0.496</v>
      </c>
      <c r="AHX25" s="102"/>
      <c r="AHY25" s="102">
        <v>0.499</v>
      </c>
      <c r="AHZ25" s="102">
        <v>0.495</v>
      </c>
      <c r="AIA25" s="102">
        <v>0.495</v>
      </c>
      <c r="AIB25" s="102">
        <f t="shared" si="63"/>
        <v>0.46600000000000003</v>
      </c>
      <c r="AIC25" s="102"/>
      <c r="AID25" s="102">
        <v>0.495</v>
      </c>
      <c r="AIE25" s="102">
        <v>0.495</v>
      </c>
      <c r="AIF25" s="102">
        <v>0.497</v>
      </c>
      <c r="AIG25" s="102">
        <v>0.5</v>
      </c>
      <c r="AIH25" s="102">
        <v>0.495</v>
      </c>
      <c r="AII25" s="102">
        <v>0.498</v>
      </c>
      <c r="AIJ25" s="102"/>
      <c r="AIK25" s="102">
        <v>0.497</v>
      </c>
      <c r="AIL25" s="102">
        <v>0.5</v>
      </c>
      <c r="AIM25" s="102">
        <v>0.49399999999999999</v>
      </c>
      <c r="AIN25" s="102">
        <f t="shared" si="64"/>
        <v>0.46600000000000003</v>
      </c>
      <c r="AIO25" s="102"/>
      <c r="AIP25" s="102">
        <v>0.49199999999999999</v>
      </c>
      <c r="AIQ25" s="102">
        <v>0.498</v>
      </c>
      <c r="AIR25" s="102">
        <v>0.495</v>
      </c>
      <c r="AIS25" s="102">
        <v>0.495</v>
      </c>
      <c r="AIT25" s="102">
        <v>0.49</v>
      </c>
      <c r="AIU25" s="102">
        <v>0.496</v>
      </c>
      <c r="AIV25" s="102">
        <v>0.495</v>
      </c>
      <c r="AIW25" s="102">
        <v>0.498</v>
      </c>
      <c r="AIX25" s="102"/>
      <c r="AIY25" s="102">
        <v>0.49</v>
      </c>
      <c r="AIZ25" s="102">
        <v>0.496</v>
      </c>
      <c r="AJA25" s="102"/>
      <c r="AJB25" s="102">
        <v>0.49099999999999999</v>
      </c>
      <c r="AJC25" s="102">
        <v>0.49199999999999999</v>
      </c>
      <c r="AJD25" s="102">
        <f t="shared" si="65"/>
        <v>0.46600000000000003</v>
      </c>
      <c r="AJE25" s="102">
        <v>0.5</v>
      </c>
      <c r="AJF25" s="102">
        <v>0.5</v>
      </c>
      <c r="AJG25" s="102">
        <v>0.5</v>
      </c>
      <c r="AJH25" s="102"/>
      <c r="AJI25" s="102">
        <v>0.5</v>
      </c>
      <c r="AJJ25" s="102">
        <v>0.5</v>
      </c>
      <c r="AJK25" s="102">
        <v>0.5</v>
      </c>
      <c r="AJL25" s="102">
        <v>0.5</v>
      </c>
      <c r="AJM25" s="102">
        <v>0.499</v>
      </c>
      <c r="AJN25" s="102"/>
      <c r="AJO25" s="102">
        <v>0.5</v>
      </c>
      <c r="AJP25" s="102">
        <v>0.497</v>
      </c>
      <c r="AJQ25" s="102">
        <v>0.5</v>
      </c>
      <c r="AJR25" s="102">
        <f t="shared" si="66"/>
        <v>0.46600000000000003</v>
      </c>
      <c r="AJS25" s="102">
        <v>0.497</v>
      </c>
      <c r="AJT25" s="102"/>
      <c r="AJU25" s="102">
        <v>0.49399999999999999</v>
      </c>
      <c r="AJV25" s="102">
        <v>0.49399999999999999</v>
      </c>
      <c r="AJW25" s="102"/>
      <c r="AJX25" s="102">
        <v>0.495</v>
      </c>
      <c r="AJY25" s="102">
        <v>0.49199999999999999</v>
      </c>
      <c r="AJZ25" s="102">
        <v>0.504</v>
      </c>
      <c r="AKA25" s="102">
        <v>0.497</v>
      </c>
      <c r="AKB25" s="102">
        <v>0.501</v>
      </c>
      <c r="AKC25" s="102">
        <v>0.497</v>
      </c>
      <c r="AKD25" s="102">
        <v>0.495</v>
      </c>
      <c r="AKE25" s="102">
        <v>0.49199999999999999</v>
      </c>
      <c r="AKF25" s="102">
        <v>0.498</v>
      </c>
      <c r="AKG25" s="102">
        <v>0.502</v>
      </c>
      <c r="AKH25" s="102">
        <v>0.49299999999999999</v>
      </c>
      <c r="AKI25" s="102">
        <v>0.504</v>
      </c>
      <c r="AKJ25" s="102">
        <v>0.497</v>
      </c>
      <c r="AKK25" s="102">
        <v>0.496</v>
      </c>
      <c r="AKL25" s="102">
        <v>0.498</v>
      </c>
      <c r="AKM25" s="102">
        <v>0.5</v>
      </c>
      <c r="AKN25" s="102"/>
      <c r="AKO25" s="102">
        <v>0.495</v>
      </c>
      <c r="AKP25" s="102">
        <v>0.495</v>
      </c>
      <c r="AKQ25" s="102">
        <v>0.496</v>
      </c>
      <c r="AKR25" s="102">
        <v>0.496</v>
      </c>
      <c r="AKS25" s="102">
        <v>0.496</v>
      </c>
      <c r="AKT25" s="102">
        <f t="shared" si="67"/>
        <v>0.46600000000000003</v>
      </c>
      <c r="AKU25" s="102">
        <v>0.5</v>
      </c>
      <c r="AKV25" s="102">
        <v>0.503</v>
      </c>
      <c r="AKW25" s="102">
        <v>0.497</v>
      </c>
      <c r="AKX25" s="102">
        <v>0.499</v>
      </c>
      <c r="AKY25" s="102">
        <v>0.497</v>
      </c>
      <c r="AKZ25" s="102">
        <f t="shared" si="68"/>
        <v>0.46600000000000003</v>
      </c>
      <c r="ALA25" s="47">
        <v>0.51900000000000002</v>
      </c>
      <c r="ALB25" s="47"/>
      <c r="ALC25" s="47">
        <v>0.51900000000000002</v>
      </c>
      <c r="ALD25" s="47">
        <v>0.52300000000000002</v>
      </c>
      <c r="ALE25" s="47">
        <v>0.52100000000000002</v>
      </c>
      <c r="ALF25" s="47">
        <v>0.52200000000000002</v>
      </c>
      <c r="ALG25" s="47">
        <v>0.52400000000000002</v>
      </c>
      <c r="ALH25" s="47">
        <v>0.52900000000000003</v>
      </c>
      <c r="ALI25" s="47">
        <v>0.52700000000000002</v>
      </c>
      <c r="ALJ25" s="47">
        <v>0.52800000000000002</v>
      </c>
      <c r="ALK25" s="47">
        <v>0.53200000000000003</v>
      </c>
      <c r="ALL25" s="47">
        <v>0.53400000000000003</v>
      </c>
      <c r="ALM25" s="47">
        <v>0.53100000000000003</v>
      </c>
      <c r="ALN25" s="102">
        <f t="shared" si="69"/>
        <v>0.46600000000000003</v>
      </c>
      <c r="ALO25" s="47">
        <v>0.52800000000000002</v>
      </c>
      <c r="ALP25" s="102">
        <v>0.52600000000000002</v>
      </c>
      <c r="ALQ25" s="51"/>
      <c r="ALR25" s="51">
        <v>0.53200000000000003</v>
      </c>
      <c r="ALS25" s="51">
        <v>0.52</v>
      </c>
      <c r="ALT25" s="51">
        <f t="shared" si="70"/>
        <v>0.46600000000000003</v>
      </c>
      <c r="ALU25" s="51"/>
      <c r="ALV25" s="461">
        <f t="shared" si="71"/>
        <v>-1</v>
      </c>
      <c r="ALW25" s="1065"/>
      <c r="ALX25" s="1065">
        <v>0.56799999999999995</v>
      </c>
      <c r="ALY25" s="1065"/>
      <c r="ALZ25" s="1065">
        <v>0.58699999999999997</v>
      </c>
      <c r="AMA25" s="1065">
        <v>0.59899999999999998</v>
      </c>
      <c r="AMB25" s="1065">
        <v>0.57499999999999996</v>
      </c>
      <c r="AMC25" s="1065">
        <v>0.56799999999999995</v>
      </c>
      <c r="AMD25" s="1065">
        <v>0.56200000000000006</v>
      </c>
      <c r="AME25" s="1065">
        <v>0.56200000000000006</v>
      </c>
      <c r="AMF25" s="1065">
        <v>0.56499999999999995</v>
      </c>
      <c r="AMG25" s="1065">
        <v>0.56599999999999995</v>
      </c>
      <c r="AMH25" s="1065">
        <v>0.56000000000000005</v>
      </c>
      <c r="AMI25" s="1065">
        <v>0.56299999999999994</v>
      </c>
      <c r="AMJ25" s="1065">
        <v>0.56200000000000006</v>
      </c>
      <c r="AMK25" s="1065">
        <v>0.56200000000000006</v>
      </c>
      <c r="AML25" s="1065">
        <v>0.56000000000000005</v>
      </c>
      <c r="AMM25" s="1065">
        <v>0.56000000000000005</v>
      </c>
      <c r="AMN25" s="1065">
        <f t="shared" si="72"/>
        <v>0.56000000000000005</v>
      </c>
      <c r="AMO25" s="1065">
        <v>0.56799999999999995</v>
      </c>
      <c r="AMP25" s="1065"/>
      <c r="AMQ25" s="1065">
        <v>0.57599999999999996</v>
      </c>
      <c r="AMR25" s="1065">
        <v>0.57299999999999995</v>
      </c>
      <c r="AMS25" s="1065">
        <v>0.57999999999999996</v>
      </c>
      <c r="AMT25" s="1065">
        <v>0.57299999999999995</v>
      </c>
      <c r="AMU25" s="1065">
        <v>0.57599999999999996</v>
      </c>
      <c r="AMV25" s="1065">
        <v>0.57399999999999995</v>
      </c>
      <c r="AMW25" s="1066">
        <v>0.57299999999999995</v>
      </c>
      <c r="AMX25" s="1066">
        <v>0.57199999999999995</v>
      </c>
      <c r="AMY25" s="1066">
        <v>0.56899999999999995</v>
      </c>
      <c r="AMZ25" s="1066">
        <v>0.57099999999999995</v>
      </c>
      <c r="ANA25" s="1066"/>
      <c r="ANB25" s="1066">
        <v>0.57999999999999996</v>
      </c>
      <c r="ANC25" s="1066">
        <v>0.56899999999999995</v>
      </c>
      <c r="AND25" s="1060">
        <f t="shared" si="73"/>
        <v>0.56000000000000005</v>
      </c>
      <c r="ANE25" s="1066">
        <v>0.57599999999999996</v>
      </c>
      <c r="ANF25" s="1066">
        <v>0.57599999999999996</v>
      </c>
      <c r="ANG25" s="1066">
        <v>0.57599999999999996</v>
      </c>
      <c r="ANH25" s="1066">
        <v>0.57699999999999996</v>
      </c>
      <c r="ANI25" s="1066">
        <v>0.57599999999999996</v>
      </c>
      <c r="ANJ25" s="1066">
        <v>0.57499999999999996</v>
      </c>
      <c r="ANK25" s="1066"/>
      <c r="ANL25" s="1066">
        <v>0.58099999999999996</v>
      </c>
      <c r="ANM25" s="1066">
        <v>0.57399999999999995</v>
      </c>
      <c r="ANN25" s="1066">
        <v>0.57699999999999996</v>
      </c>
      <c r="ANO25" s="1066">
        <v>0.57499999999999996</v>
      </c>
      <c r="ANP25" s="1066">
        <v>0.56000000000000005</v>
      </c>
      <c r="ANQ25" s="1066">
        <v>0.57499999999999996</v>
      </c>
      <c r="ANR25" s="102">
        <f t="shared" si="270"/>
        <v>0.56000000000000005</v>
      </c>
      <c r="ANS25" s="1066">
        <v>0.58599999999999997</v>
      </c>
      <c r="ANT25" s="1066">
        <v>0.57899999999999996</v>
      </c>
      <c r="ANU25" s="1066">
        <v>0.57999999999999996</v>
      </c>
      <c r="ANV25" s="1066">
        <v>0.58399999999999996</v>
      </c>
      <c r="ANW25" s="1066">
        <v>0.57899999999999996</v>
      </c>
      <c r="ANX25" s="1066">
        <v>0.58199999999999996</v>
      </c>
      <c r="ANY25" s="102">
        <v>0.57599999999999996</v>
      </c>
      <c r="ANZ25" s="102"/>
      <c r="AOA25" s="102">
        <v>0.57899999999999996</v>
      </c>
      <c r="AOB25" s="102">
        <v>0.57299999999999995</v>
      </c>
      <c r="AOC25" s="102">
        <v>0.57999999999999996</v>
      </c>
      <c r="AOD25" s="102">
        <f t="shared" si="74"/>
        <v>0.56000000000000005</v>
      </c>
      <c r="AOE25" s="102">
        <v>0.57399999999999995</v>
      </c>
      <c r="AOF25" s="102">
        <v>0.57699999999999996</v>
      </c>
      <c r="AOG25" s="102">
        <v>0.57499999999999996</v>
      </c>
      <c r="AOH25" s="102">
        <v>0.57699999999999996</v>
      </c>
      <c r="AOI25" s="102"/>
      <c r="AOJ25" s="102">
        <v>0.57499999999999996</v>
      </c>
      <c r="AOK25" s="102">
        <v>0.57599999999999996</v>
      </c>
      <c r="AOL25" s="102">
        <v>0.57599999999999996</v>
      </c>
      <c r="AOM25" s="102">
        <v>0.57699999999999996</v>
      </c>
      <c r="AON25" s="102"/>
      <c r="AOO25" s="102">
        <v>0.57999999999999996</v>
      </c>
      <c r="AOP25" s="102">
        <f t="shared" si="75"/>
        <v>0.56000000000000005</v>
      </c>
      <c r="AOQ25" s="102">
        <v>0.57899999999999996</v>
      </c>
      <c r="AOR25" s="102">
        <v>0.57599999999999996</v>
      </c>
      <c r="AOS25" s="102"/>
      <c r="AOT25" s="102">
        <v>0.58399999999999996</v>
      </c>
      <c r="AOU25" s="102">
        <v>0.57599999999999996</v>
      </c>
      <c r="AOV25" s="102">
        <v>0.57499999999999996</v>
      </c>
      <c r="AOW25" s="102">
        <v>0.57499999999999996</v>
      </c>
      <c r="AOX25" s="102"/>
      <c r="AOY25" s="102">
        <v>0.57799999999999996</v>
      </c>
      <c r="AOZ25" s="102">
        <f t="shared" si="76"/>
        <v>0.56000000000000005</v>
      </c>
      <c r="APA25" s="102">
        <v>0.57699999999999996</v>
      </c>
      <c r="APB25" s="102">
        <v>0.57699999999999996</v>
      </c>
      <c r="APC25" s="102">
        <v>0.57799999999999996</v>
      </c>
      <c r="APD25" s="102">
        <v>0.57799999999999996</v>
      </c>
      <c r="APE25" s="102">
        <v>0.57699999999999996</v>
      </c>
      <c r="APF25" s="102"/>
      <c r="APG25" s="102">
        <v>0.57499999999999996</v>
      </c>
      <c r="APH25" s="102">
        <v>0.57799999999999996</v>
      </c>
      <c r="API25" s="102">
        <v>0.58099999999999996</v>
      </c>
      <c r="APJ25" s="102">
        <f t="shared" si="77"/>
        <v>0.56000000000000005</v>
      </c>
      <c r="APK25" s="102">
        <v>0.57699999999999996</v>
      </c>
      <c r="APL25" s="102">
        <v>0.57799999999999996</v>
      </c>
      <c r="APM25" s="102">
        <v>0.57999999999999996</v>
      </c>
      <c r="APN25" s="102"/>
      <c r="APO25" s="102">
        <v>0.57799999999999996</v>
      </c>
      <c r="APP25" s="102">
        <v>0.57799999999999996</v>
      </c>
      <c r="APQ25" s="102">
        <v>0.57499999999999996</v>
      </c>
      <c r="APR25" s="102">
        <v>0.57699999999999996</v>
      </c>
      <c r="APS25" s="102"/>
      <c r="APT25" s="102">
        <v>0.57999999999999996</v>
      </c>
      <c r="APU25" s="102">
        <v>0.58199999999999996</v>
      </c>
      <c r="APV25" s="102">
        <v>0.57699999999999996</v>
      </c>
      <c r="APW25" s="102">
        <v>0.57799999999999996</v>
      </c>
      <c r="APX25" s="102">
        <f t="shared" si="284"/>
        <v>0.56000000000000005</v>
      </c>
      <c r="APY25" s="102">
        <v>0.57499999999999996</v>
      </c>
      <c r="APZ25" s="102">
        <v>0.57699999999999996</v>
      </c>
      <c r="AQA25" s="102">
        <v>0.57699999999999996</v>
      </c>
      <c r="AQB25" s="102"/>
      <c r="AQC25" s="102">
        <v>0.57699999999999996</v>
      </c>
      <c r="AQD25" s="102">
        <v>0.57999999999999996</v>
      </c>
      <c r="AQE25" s="102">
        <v>0.58099999999999996</v>
      </c>
      <c r="AQF25" s="102">
        <v>0.58499999999999996</v>
      </c>
      <c r="AQG25" s="102">
        <v>0.57699999999999996</v>
      </c>
      <c r="AQH25" s="102">
        <v>0.58199999999999996</v>
      </c>
      <c r="AQI25" s="102">
        <v>0.58499999999999996</v>
      </c>
      <c r="AQJ25" s="102">
        <v>0.57799999999999996</v>
      </c>
      <c r="AQK25" s="102">
        <f t="shared" si="285"/>
        <v>0.56000000000000005</v>
      </c>
      <c r="AQL25" s="102">
        <v>0.57699999999999996</v>
      </c>
      <c r="AQM25" s="102">
        <v>0.57999999999999996</v>
      </c>
      <c r="AQN25" s="102">
        <v>0.57699999999999996</v>
      </c>
      <c r="AQO25" s="102">
        <v>0.57799999999999996</v>
      </c>
      <c r="AQP25" s="102"/>
      <c r="AQQ25" s="102">
        <v>0.57899999999999996</v>
      </c>
      <c r="AQR25" s="102">
        <v>0.57599999999999996</v>
      </c>
      <c r="AQS25" s="102">
        <v>0.58299999999999996</v>
      </c>
      <c r="AQT25" s="102">
        <v>0.58199999999999996</v>
      </c>
      <c r="AQU25" s="102">
        <v>0.57899999999999996</v>
      </c>
      <c r="AQV25" s="102">
        <v>0.57799999999999996</v>
      </c>
      <c r="AQW25" s="102">
        <f t="shared" si="80"/>
        <v>0.56000000000000005</v>
      </c>
      <c r="AQX25" s="102">
        <v>0.57699999999999996</v>
      </c>
      <c r="AQY25" s="102">
        <v>0.58299999999999996</v>
      </c>
      <c r="AQZ25" s="102"/>
      <c r="ARA25" s="102">
        <v>0.57699999999999996</v>
      </c>
      <c r="ARB25" s="102">
        <v>0.57999999999999996</v>
      </c>
      <c r="ARC25" s="102">
        <v>0.58199999999999996</v>
      </c>
      <c r="ARD25" s="102">
        <v>0.57899999999999996</v>
      </c>
      <c r="ARE25" s="102">
        <v>0.58399999999999996</v>
      </c>
      <c r="ARF25" s="102">
        <v>0.58699999999999997</v>
      </c>
      <c r="ARG25" s="102">
        <v>0.57699999999999996</v>
      </c>
      <c r="ARH25" s="102">
        <f t="shared" si="81"/>
        <v>0.56000000000000005</v>
      </c>
      <c r="ARI25" s="102">
        <v>0.58099999999999996</v>
      </c>
      <c r="ARJ25" s="102">
        <v>0.58099999999999996</v>
      </c>
      <c r="ARK25" s="102">
        <v>0.58499999999999996</v>
      </c>
      <c r="ARL25" s="102">
        <v>0.57799999999999996</v>
      </c>
      <c r="ARM25" s="102">
        <v>0.57599999999999996</v>
      </c>
      <c r="ARN25" s="102">
        <v>0.58299999999999996</v>
      </c>
      <c r="ARO25" s="102"/>
      <c r="ARP25" s="102">
        <v>0.57699999999999996</v>
      </c>
      <c r="ARQ25" s="102">
        <v>0.57899999999999996</v>
      </c>
      <c r="ARR25" s="102">
        <v>0.57799999999999996</v>
      </c>
      <c r="ARS25" s="102">
        <v>0.58399999999999996</v>
      </c>
      <c r="ART25" s="102">
        <v>0.57599999999999996</v>
      </c>
      <c r="ARU25" s="102">
        <v>0.58399999999999996</v>
      </c>
      <c r="ARV25" s="102">
        <f t="shared" si="82"/>
        <v>0.56000000000000005</v>
      </c>
      <c r="ARW25" s="102">
        <v>0.57999999999999996</v>
      </c>
      <c r="ARX25" s="102">
        <v>0.57999999999999996</v>
      </c>
      <c r="ARY25" s="102">
        <v>0.57899999999999996</v>
      </c>
      <c r="ARZ25" s="102">
        <v>0.58099999999999996</v>
      </c>
      <c r="ASA25" s="102">
        <v>0.57599999999999996</v>
      </c>
      <c r="ASB25" s="102"/>
      <c r="ASC25" s="102">
        <v>0.57799999999999996</v>
      </c>
      <c r="ASD25" s="102">
        <v>0.57999999999999996</v>
      </c>
      <c r="ASE25" s="102">
        <v>0.57899999999999996</v>
      </c>
      <c r="ASF25" s="102">
        <v>0.58499999999999996</v>
      </c>
      <c r="ASG25" s="102">
        <v>0.57699999999999996</v>
      </c>
      <c r="ASH25" s="102">
        <v>0.58099999999999996</v>
      </c>
      <c r="ASI25" s="102">
        <f t="shared" si="83"/>
        <v>0.56000000000000005</v>
      </c>
      <c r="ASJ25" s="102">
        <v>0.58899999999999997</v>
      </c>
      <c r="ASK25" s="102">
        <v>0.57999999999999996</v>
      </c>
      <c r="ASL25" s="102"/>
      <c r="ASM25" s="102">
        <v>0.57599999999999996</v>
      </c>
      <c r="ASN25" s="102">
        <v>0.58799999999999997</v>
      </c>
      <c r="ASO25" s="102">
        <v>0.58499999999999996</v>
      </c>
      <c r="ASP25" s="102">
        <v>0.58199999999999996</v>
      </c>
      <c r="ASQ25" s="102">
        <v>0.58599999999999997</v>
      </c>
      <c r="ASR25" s="102">
        <v>0.58599999999999997</v>
      </c>
      <c r="ASS25" s="102"/>
      <c r="AST25" s="102">
        <v>0.58499999999999996</v>
      </c>
      <c r="ASU25" s="102">
        <v>0.59299999999999997</v>
      </c>
      <c r="ASV25" s="102"/>
      <c r="ASW25" s="102">
        <v>0.58399999999999996</v>
      </c>
      <c r="ASX25" s="102">
        <v>0.59</v>
      </c>
      <c r="ASY25" s="102">
        <v>0.58799999999999997</v>
      </c>
      <c r="ASZ25" s="102">
        <v>0.58199999999999996</v>
      </c>
      <c r="ATA25" s="102"/>
      <c r="ATB25" s="102">
        <v>0.58299999999999996</v>
      </c>
      <c r="ATC25" s="102">
        <v>0.58799999999999997</v>
      </c>
      <c r="ATD25" s="102">
        <v>0.58599999999999997</v>
      </c>
      <c r="ATE25" s="102">
        <v>0.58299999999999996</v>
      </c>
      <c r="ATF25" s="102">
        <v>0.58199999999999996</v>
      </c>
      <c r="ATG25" s="102">
        <v>0.58199999999999996</v>
      </c>
      <c r="ATH25" s="102"/>
      <c r="ATI25" s="102">
        <v>0.57999999999999996</v>
      </c>
      <c r="ATJ25" s="102">
        <v>0.59</v>
      </c>
      <c r="ATK25" s="102">
        <v>0.58899999999999997</v>
      </c>
      <c r="ATL25" s="102">
        <v>0.58299999999999996</v>
      </c>
      <c r="ATM25" s="102">
        <f t="shared" si="84"/>
        <v>0.56000000000000005</v>
      </c>
      <c r="ATN25" s="102">
        <v>0.58899999999999997</v>
      </c>
      <c r="ATO25" s="102">
        <v>0.58299999999999996</v>
      </c>
      <c r="ATP25" s="102">
        <v>0.58399999999999996</v>
      </c>
      <c r="ATQ25" s="102">
        <v>0.58899999999999997</v>
      </c>
      <c r="ATR25" s="102">
        <v>0.57999999999999996</v>
      </c>
      <c r="ATS25" s="102">
        <f t="shared" si="85"/>
        <v>0.56000000000000005</v>
      </c>
      <c r="ATT25" s="47">
        <v>0.621</v>
      </c>
      <c r="ATU25" s="47">
        <v>0.627</v>
      </c>
      <c r="ATV25" s="47">
        <v>0.627</v>
      </c>
      <c r="ATW25" s="47">
        <v>0.63300000000000001</v>
      </c>
      <c r="ATX25" s="47">
        <v>0.624</v>
      </c>
      <c r="ATY25" s="47">
        <v>0.628</v>
      </c>
      <c r="ATZ25" s="47"/>
      <c r="AUA25" s="47">
        <v>0.626</v>
      </c>
      <c r="AUB25" s="47">
        <v>0.622</v>
      </c>
      <c r="AUC25" s="47">
        <v>0.623</v>
      </c>
      <c r="AUD25" s="47">
        <v>0.61599999999999999</v>
      </c>
      <c r="AUE25" s="47">
        <v>0.623</v>
      </c>
      <c r="AUF25" s="47">
        <v>0.625</v>
      </c>
      <c r="AUG25" s="351">
        <f t="shared" si="86"/>
        <v>0.56000000000000005</v>
      </c>
      <c r="AUH25" s="47">
        <v>0.63100000000000001</v>
      </c>
      <c r="AUI25" s="102">
        <v>0.627</v>
      </c>
      <c r="AUJ25" s="47">
        <v>0.627</v>
      </c>
      <c r="AUK25" s="47">
        <v>0.63500000000000001</v>
      </c>
      <c r="AUL25" s="47"/>
      <c r="AUM25" s="47">
        <v>0.63</v>
      </c>
      <c r="AUN25" s="47">
        <v>0.622</v>
      </c>
      <c r="AUO25" s="51">
        <v>0.60599999999999998</v>
      </c>
      <c r="AUP25" s="47">
        <f t="shared" si="87"/>
        <v>0.56000000000000005</v>
      </c>
      <c r="AUQ25" s="47">
        <v>0.60499999999999998</v>
      </c>
      <c r="AUR25" s="51">
        <v>0.6</v>
      </c>
      <c r="AUS25" s="51"/>
      <c r="AUT25" s="51">
        <v>0.6</v>
      </c>
      <c r="AUU25" s="51">
        <v>0.6</v>
      </c>
      <c r="AUV25" s="47">
        <v>0.60299999999999998</v>
      </c>
      <c r="AUW25" s="51"/>
      <c r="AUX25" s="47">
        <f t="shared" si="88"/>
        <v>0.56000000000000005</v>
      </c>
      <c r="AUY25" s="47">
        <v>0.59399999999999997</v>
      </c>
      <c r="AUZ25" s="47">
        <v>0.60099999999999998</v>
      </c>
      <c r="AVA25" s="47">
        <v>0.59799999999999998</v>
      </c>
      <c r="AVB25" s="47">
        <v>0.60399999999999998</v>
      </c>
      <c r="AVC25" s="47"/>
      <c r="AVD25" s="47"/>
      <c r="AVE25" s="47">
        <v>0.59699999999999998</v>
      </c>
      <c r="AVF25" s="68">
        <v>0.59799999999999998</v>
      </c>
      <c r="AVG25" s="68">
        <f t="shared" si="89"/>
        <v>0.56000000000000005</v>
      </c>
      <c r="AVH25" s="47">
        <v>0.60099999999999998</v>
      </c>
      <c r="AVI25" s="47">
        <v>0.59599999999999997</v>
      </c>
      <c r="AVJ25" s="47">
        <v>0.61399999999999999</v>
      </c>
      <c r="AVK25" s="47">
        <v>0.60599999999999998</v>
      </c>
      <c r="AVL25" s="47"/>
      <c r="AVM25" s="47">
        <v>0.60599999999999998</v>
      </c>
      <c r="AVN25" s="47">
        <v>0.60499999999999998</v>
      </c>
      <c r="AVO25" s="47">
        <v>0.60799999999999998</v>
      </c>
      <c r="AVP25" s="47"/>
      <c r="AVQ25" s="47">
        <v>0.60499999999999998</v>
      </c>
      <c r="AVR25" s="1235">
        <v>0.60399999999999998</v>
      </c>
      <c r="AVS25" s="1181">
        <v>0.58499999999999996</v>
      </c>
      <c r="AVT25" s="47">
        <v>0.59799999999999998</v>
      </c>
      <c r="AVU25" s="1162">
        <v>0.61099999999999999</v>
      </c>
      <c r="AVV25" s="1162">
        <v>0.60599999999999998</v>
      </c>
      <c r="AVW25" s="1235">
        <v>0.60399999999999998</v>
      </c>
      <c r="AVX25" s="1235">
        <f t="shared" si="90"/>
        <v>0.58499999999999996</v>
      </c>
      <c r="AVY25" s="1235">
        <v>0.60399999999999998</v>
      </c>
      <c r="AVZ25" s="1235">
        <v>0.60299999999999998</v>
      </c>
      <c r="AWA25" s="1235">
        <v>0.60299999999999998</v>
      </c>
      <c r="AWB25" s="1235">
        <v>0.59199999999999997</v>
      </c>
      <c r="AWC25" s="1235">
        <v>0.59299999999999997</v>
      </c>
      <c r="AWD25" s="1266">
        <v>0.59799999999999998</v>
      </c>
      <c r="AWE25" s="1235">
        <f t="shared" si="291"/>
        <v>0.58499999999999996</v>
      </c>
      <c r="AWF25" s="1235">
        <v>0.6</v>
      </c>
      <c r="AWG25" s="1235">
        <v>0.59599999999999997</v>
      </c>
      <c r="AWH25" s="1235">
        <v>0.59199999999999997</v>
      </c>
      <c r="AWI25" s="1235"/>
      <c r="AWJ25" s="1235">
        <v>0.59499999999999997</v>
      </c>
      <c r="AWK25" s="1235">
        <v>0.66</v>
      </c>
      <c r="AWL25" s="1266">
        <v>0.59599999999999997</v>
      </c>
      <c r="AWM25" s="1266">
        <f t="shared" si="92"/>
        <v>0.58499999999999996</v>
      </c>
      <c r="AWN25" s="1235">
        <v>0.62</v>
      </c>
      <c r="AWO25" s="1235"/>
      <c r="AWP25" s="1235"/>
      <c r="AWQ25" s="1235">
        <v>0.60699999999999998</v>
      </c>
      <c r="AWR25" s="1235">
        <v>0.61299999999999999</v>
      </c>
      <c r="AWS25" s="1235">
        <v>0.59199999999999997</v>
      </c>
      <c r="AWT25" s="1235">
        <v>0.61199999999999999</v>
      </c>
      <c r="AWU25" s="1235">
        <v>0.61599999999999999</v>
      </c>
      <c r="AWV25" s="1235">
        <v>0.59399999999999997</v>
      </c>
      <c r="AWW25" s="1235">
        <f t="shared" si="258"/>
        <v>0.58499999999999996</v>
      </c>
      <c r="AWX25" s="1235">
        <v>0.61599999999999999</v>
      </c>
      <c r="AWY25" s="1235">
        <v>0.60899999999999999</v>
      </c>
      <c r="AWZ25" s="1235">
        <v>0.61</v>
      </c>
      <c r="AXA25" s="1235">
        <v>0.623</v>
      </c>
      <c r="AXB25" s="1235">
        <v>0.58099999999999996</v>
      </c>
      <c r="AXC25" s="1235">
        <v>0.60199999999999998</v>
      </c>
      <c r="AXD25" s="1235">
        <v>0.58399999999999996</v>
      </c>
      <c r="AXE25" s="1235">
        <v>0.58099999999999996</v>
      </c>
      <c r="AXF25" s="1237">
        <v>0.626</v>
      </c>
      <c r="AXG25" s="1235">
        <f t="shared" si="93"/>
        <v>0.58499999999999996</v>
      </c>
      <c r="AXH25" s="1235">
        <v>0.57999999999999996</v>
      </c>
      <c r="AXI25" s="1235"/>
      <c r="AXJ25" s="1235">
        <v>0.59399999999999997</v>
      </c>
      <c r="AXK25" s="1235">
        <v>0.57999999999999996</v>
      </c>
      <c r="AXL25" s="1235"/>
      <c r="AXM25" s="1235">
        <f t="shared" si="298"/>
        <v>0.57999999999999996</v>
      </c>
      <c r="AXN25" s="1235">
        <v>0.57199999999999995</v>
      </c>
      <c r="AXO25" s="1235">
        <v>0.57399999999999995</v>
      </c>
      <c r="AXP25" s="1235">
        <v>0.59299999999999997</v>
      </c>
      <c r="AXQ25" s="1235">
        <v>0.58899999999999997</v>
      </c>
      <c r="AXR25" s="1235">
        <v>0.58599999999999997</v>
      </c>
      <c r="AXS25" s="1235">
        <v>0.57999999999999996</v>
      </c>
      <c r="AXT25" s="1235"/>
      <c r="AXU25" s="1235">
        <v>0.58199999999999996</v>
      </c>
      <c r="AXV25" s="1235">
        <v>0.58299999999999996</v>
      </c>
      <c r="AXW25" s="1235"/>
      <c r="AXX25" s="1235">
        <v>0.56299999999999994</v>
      </c>
      <c r="AXY25" s="1235">
        <v>0.56699999999999995</v>
      </c>
      <c r="AXZ25" s="1235"/>
      <c r="AYA25" s="1235">
        <v>0.56999999999999995</v>
      </c>
      <c r="AYB25" s="1235"/>
      <c r="AYC25" s="1235">
        <v>0.56100000000000005</v>
      </c>
      <c r="AYD25" s="1235"/>
      <c r="AYE25" s="1235">
        <v>0.56100000000000005</v>
      </c>
      <c r="AYF25" s="1235">
        <v>0.56499999999999995</v>
      </c>
      <c r="AYG25" s="1235">
        <v>0.56100000000000005</v>
      </c>
      <c r="AYH25" s="1235">
        <v>0.56399999999999995</v>
      </c>
      <c r="AYI25" s="1235"/>
      <c r="AYJ25" s="1235">
        <v>0.56799999999999995</v>
      </c>
      <c r="AYK25" s="1235"/>
      <c r="AYL25" s="1235">
        <v>0.59299999999999997</v>
      </c>
      <c r="AYM25" s="1235"/>
      <c r="AYN25" s="1235">
        <v>0.58899999999999997</v>
      </c>
      <c r="AYO25" s="1235"/>
      <c r="AYP25" s="6">
        <f t="shared" si="95"/>
        <v>1.551724137931036E-2</v>
      </c>
      <c r="AYQ25" s="1066">
        <v>0.53500000000000003</v>
      </c>
      <c r="AYR25" s="1066">
        <v>0.52900000000000003</v>
      </c>
      <c r="AYS25" s="1066">
        <v>0.52700000000000002</v>
      </c>
      <c r="AYT25" s="1066">
        <v>0.52700000000000002</v>
      </c>
      <c r="AYU25" s="1066">
        <v>0.52800000000000002</v>
      </c>
      <c r="AYV25" s="1066">
        <v>0.52700000000000002</v>
      </c>
      <c r="AYW25" s="1066">
        <v>0.53</v>
      </c>
      <c r="AYX25" s="1066">
        <v>0.52800000000000002</v>
      </c>
      <c r="AYY25" s="1066">
        <v>0.52900000000000003</v>
      </c>
      <c r="AYZ25" s="1066">
        <v>0.52800000000000002</v>
      </c>
      <c r="AZA25" s="1066"/>
      <c r="AZB25" s="1066">
        <v>0.52700000000000002</v>
      </c>
      <c r="AZC25" s="1066">
        <v>0.52900000000000003</v>
      </c>
      <c r="AZD25" s="1066">
        <f t="shared" si="96"/>
        <v>0.52700000000000002</v>
      </c>
      <c r="AZE25" s="1066">
        <v>0.52500000000000002</v>
      </c>
      <c r="AZF25" s="1066">
        <v>0.54300000000000004</v>
      </c>
      <c r="AZG25" s="1066">
        <v>0.53500000000000003</v>
      </c>
      <c r="AZH25" s="1066">
        <v>0.54100000000000004</v>
      </c>
      <c r="AZI25" s="1066">
        <v>0.54100000000000004</v>
      </c>
      <c r="AZJ25" s="1066">
        <v>0.54</v>
      </c>
      <c r="AZK25" s="1066">
        <v>0.53800000000000003</v>
      </c>
      <c r="AZL25" s="1066">
        <v>0.53300000000000003</v>
      </c>
      <c r="AZM25" s="1066">
        <v>0.53600000000000003</v>
      </c>
      <c r="AZN25" s="1066">
        <v>0.53700000000000003</v>
      </c>
      <c r="AZO25" s="1066">
        <v>0.53800000000000003</v>
      </c>
      <c r="AZP25" s="1066">
        <v>0.54100000000000004</v>
      </c>
      <c r="AZQ25" s="1066">
        <v>0.54300000000000004</v>
      </c>
      <c r="AZR25" s="1066">
        <v>0.53200000000000003</v>
      </c>
      <c r="AZS25" s="1060">
        <f t="shared" si="97"/>
        <v>0.52700000000000002</v>
      </c>
      <c r="AZT25" s="1066">
        <v>0.54100000000000004</v>
      </c>
      <c r="AZU25" s="1066">
        <v>0.53600000000000003</v>
      </c>
      <c r="AZV25" s="1066">
        <v>0.54100000000000004</v>
      </c>
      <c r="AZW25" s="1066">
        <v>0.54</v>
      </c>
      <c r="AZX25" s="1066">
        <v>0.54200000000000004</v>
      </c>
      <c r="AZY25" s="1066">
        <v>0.53900000000000003</v>
      </c>
      <c r="AZZ25" s="1066">
        <v>0.53800000000000003</v>
      </c>
      <c r="BAA25" s="1066">
        <v>0.54500000000000004</v>
      </c>
      <c r="BAB25" s="1066">
        <v>0.54300000000000004</v>
      </c>
      <c r="BAC25" s="1066">
        <v>0.53600000000000003</v>
      </c>
      <c r="BAD25" s="1066">
        <v>0.52700000000000002</v>
      </c>
      <c r="BAE25" s="1066">
        <v>0.53600000000000003</v>
      </c>
      <c r="BAF25" s="102">
        <f t="shared" si="271"/>
        <v>0.52700000000000002</v>
      </c>
      <c r="BAG25" s="1066">
        <v>0.54600000000000004</v>
      </c>
      <c r="BAH25" s="1066">
        <v>0.54400000000000004</v>
      </c>
      <c r="BAI25" s="1066">
        <v>0.54500000000000004</v>
      </c>
      <c r="BAJ25" s="1066">
        <v>0.54900000000000004</v>
      </c>
      <c r="BAK25" s="1066">
        <v>0.53800000000000003</v>
      </c>
      <c r="BAL25" s="1066">
        <v>0.54</v>
      </c>
      <c r="BAM25" s="102">
        <v>0.53700000000000003</v>
      </c>
      <c r="BAN25" s="102">
        <v>0.54</v>
      </c>
      <c r="BAO25" s="102">
        <v>0.54</v>
      </c>
      <c r="BAP25" s="102">
        <v>0.55000000000000004</v>
      </c>
      <c r="BAQ25" s="102">
        <f t="shared" si="98"/>
        <v>0.52700000000000002</v>
      </c>
      <c r="BAR25" s="102">
        <v>0.54600000000000004</v>
      </c>
      <c r="BAS25" s="102">
        <v>0.53900000000000003</v>
      </c>
      <c r="BAT25" s="102">
        <v>0.54100000000000004</v>
      </c>
      <c r="BAU25" s="102">
        <v>0.53900000000000003</v>
      </c>
      <c r="BAV25" s="102">
        <v>0.53700000000000003</v>
      </c>
      <c r="BAW25" s="102">
        <v>0.53500000000000003</v>
      </c>
      <c r="BAX25" s="102">
        <v>0.53900000000000003</v>
      </c>
      <c r="BAY25" s="102"/>
      <c r="BAZ25" s="102">
        <v>0.53600000000000003</v>
      </c>
      <c r="BBA25" s="102"/>
      <c r="BBB25" s="102">
        <v>0.54</v>
      </c>
      <c r="BBC25" s="102">
        <f t="shared" si="99"/>
        <v>0.52700000000000002</v>
      </c>
      <c r="BBD25" s="102">
        <v>0.54100000000000004</v>
      </c>
      <c r="BBE25" s="102"/>
      <c r="BBF25" s="102">
        <v>0.54500000000000004</v>
      </c>
      <c r="BBG25" s="102">
        <v>0.54200000000000004</v>
      </c>
      <c r="BBH25" s="102"/>
      <c r="BBI25" s="102">
        <v>0.53900000000000003</v>
      </c>
      <c r="BBJ25" s="102">
        <v>0.53600000000000003</v>
      </c>
      <c r="BBK25" s="102">
        <v>0.53800000000000003</v>
      </c>
      <c r="BBL25" s="102"/>
      <c r="BBM25" s="102">
        <v>0.54</v>
      </c>
      <c r="BBN25" s="102">
        <f t="shared" si="100"/>
        <v>0.52700000000000002</v>
      </c>
      <c r="BBO25" s="102">
        <v>0.53600000000000003</v>
      </c>
      <c r="BBP25" s="102"/>
      <c r="BBQ25" s="102">
        <v>0.53800000000000003</v>
      </c>
      <c r="BBR25" s="102">
        <v>0.53900000000000003</v>
      </c>
      <c r="BBS25" s="102">
        <v>0.53900000000000003</v>
      </c>
      <c r="BBT25" s="102">
        <v>0.53700000000000003</v>
      </c>
      <c r="BBU25" s="102">
        <v>0.53700000000000003</v>
      </c>
      <c r="BBV25" s="102">
        <v>0.53700000000000003</v>
      </c>
      <c r="BBW25" s="102">
        <v>0.53700000000000003</v>
      </c>
      <c r="BBX25" s="102">
        <f t="shared" si="101"/>
        <v>0.52700000000000002</v>
      </c>
      <c r="BBY25" s="102">
        <v>0.53600000000000003</v>
      </c>
      <c r="BBZ25" s="102">
        <v>0.54700000000000004</v>
      </c>
      <c r="BCA25" s="102">
        <v>0.54100000000000004</v>
      </c>
      <c r="BCB25" s="102">
        <v>0.53900000000000003</v>
      </c>
      <c r="BCC25" s="102">
        <v>0.54</v>
      </c>
      <c r="BCD25" s="102"/>
      <c r="BCE25" s="102">
        <v>0.53800000000000003</v>
      </c>
      <c r="BCF25" s="102">
        <v>0.53800000000000003</v>
      </c>
      <c r="BCG25" s="102">
        <v>0.53500000000000003</v>
      </c>
      <c r="BCH25" s="102">
        <v>0.53800000000000003</v>
      </c>
      <c r="BCI25" s="102">
        <v>0.53800000000000003</v>
      </c>
      <c r="BCJ25" s="102">
        <v>0.53800000000000003</v>
      </c>
      <c r="BCK25" s="102">
        <f t="shared" si="286"/>
        <v>0.52700000000000002</v>
      </c>
      <c r="BCL25" s="102">
        <v>0.53900000000000003</v>
      </c>
      <c r="BCM25" s="102">
        <v>0.53700000000000003</v>
      </c>
      <c r="BCN25" s="102"/>
      <c r="BCO25" s="102">
        <v>0.53700000000000003</v>
      </c>
      <c r="BCP25" s="102">
        <v>0.53700000000000003</v>
      </c>
      <c r="BCQ25" s="102">
        <v>0.54200000000000004</v>
      </c>
      <c r="BCR25" s="102"/>
      <c r="BCS25" s="102">
        <v>0.54100000000000004</v>
      </c>
      <c r="BCT25" s="102">
        <v>0.54</v>
      </c>
      <c r="BCU25" s="102">
        <v>0.54100000000000004</v>
      </c>
      <c r="BCV25" s="102">
        <v>0.54600000000000004</v>
      </c>
      <c r="BCW25" s="102">
        <v>0.54400000000000004</v>
      </c>
      <c r="BCX25" s="102">
        <v>0.54400000000000004</v>
      </c>
      <c r="BCY25" s="102">
        <f t="shared" si="287"/>
        <v>0.52700000000000002</v>
      </c>
      <c r="BCZ25" s="102">
        <v>0.55300000000000005</v>
      </c>
      <c r="BDA25" s="102">
        <v>0.55400000000000005</v>
      </c>
      <c r="BDB25" s="102"/>
      <c r="BDC25" s="102">
        <v>0.53800000000000003</v>
      </c>
      <c r="BDD25" s="102">
        <v>0.54600000000000004</v>
      </c>
      <c r="BDE25" s="102">
        <v>0.54200000000000004</v>
      </c>
      <c r="BDF25" s="102">
        <v>0.53700000000000003</v>
      </c>
      <c r="BDG25" s="102">
        <v>0.53700000000000003</v>
      </c>
      <c r="BDH25" s="102">
        <v>0.53600000000000003</v>
      </c>
      <c r="BDI25" s="102">
        <v>0.53900000000000003</v>
      </c>
      <c r="BDJ25" s="102">
        <v>0.54400000000000004</v>
      </c>
      <c r="BDK25" s="102">
        <f t="shared" si="104"/>
        <v>0.52700000000000002</v>
      </c>
      <c r="BDL25" s="102"/>
      <c r="BDM25" s="102">
        <v>0.54400000000000004</v>
      </c>
      <c r="BDN25" s="102">
        <v>0.53800000000000003</v>
      </c>
      <c r="BDO25" s="102">
        <v>0.54400000000000004</v>
      </c>
      <c r="BDP25" s="102">
        <v>0.54100000000000004</v>
      </c>
      <c r="BDQ25" s="102">
        <v>0.54100000000000004</v>
      </c>
      <c r="BDR25" s="102">
        <v>0.54500000000000004</v>
      </c>
      <c r="BDS25" s="102">
        <v>0.54</v>
      </c>
      <c r="BDT25" s="102">
        <v>0.54500000000000004</v>
      </c>
      <c r="BDU25" s="102"/>
      <c r="BDV25" s="102">
        <v>0.53800000000000003</v>
      </c>
      <c r="BDW25" s="102">
        <f t="shared" si="105"/>
        <v>0.52700000000000002</v>
      </c>
      <c r="BDX25" s="102">
        <v>0.53900000000000003</v>
      </c>
      <c r="BDY25" s="102">
        <v>0.54200000000000004</v>
      </c>
      <c r="BDZ25" s="102">
        <v>0.54400000000000004</v>
      </c>
      <c r="BEA25" s="102">
        <v>0.54400000000000004</v>
      </c>
      <c r="BEB25" s="102"/>
      <c r="BEC25" s="102">
        <v>0.54500000000000004</v>
      </c>
      <c r="BED25" s="102">
        <v>0.53600000000000003</v>
      </c>
      <c r="BEE25" s="102">
        <v>0.53800000000000003</v>
      </c>
      <c r="BEF25" s="102">
        <v>0.54100000000000004</v>
      </c>
      <c r="BEG25" s="102">
        <v>0.54200000000000004</v>
      </c>
      <c r="BEH25" s="102">
        <v>0.54</v>
      </c>
      <c r="BEI25" s="102">
        <v>0.53900000000000003</v>
      </c>
      <c r="BEJ25" s="102">
        <v>0.53600000000000003</v>
      </c>
      <c r="BEK25" s="102">
        <f t="shared" si="106"/>
        <v>0.52700000000000002</v>
      </c>
      <c r="BEL25" s="102">
        <v>0.54</v>
      </c>
      <c r="BEM25" s="102">
        <v>0.53700000000000003</v>
      </c>
      <c r="BEN25" s="102">
        <v>0.54</v>
      </c>
      <c r="BEO25" s="102">
        <v>0.53900000000000003</v>
      </c>
      <c r="BEP25" s="102">
        <v>0.53800000000000003</v>
      </c>
      <c r="BEQ25" s="102">
        <v>0.54</v>
      </c>
      <c r="BER25" s="102"/>
      <c r="BES25" s="102">
        <v>0.53900000000000003</v>
      </c>
      <c r="BET25" s="102">
        <v>0.54900000000000004</v>
      </c>
      <c r="BEU25" s="102">
        <v>0.54200000000000004</v>
      </c>
      <c r="BEV25" s="102">
        <v>0.53600000000000003</v>
      </c>
      <c r="BEW25" s="102">
        <v>0.54900000000000004</v>
      </c>
      <c r="BEX25" s="102">
        <f t="shared" si="107"/>
        <v>0.52700000000000002</v>
      </c>
      <c r="BEY25" s="102">
        <v>0.54400000000000004</v>
      </c>
      <c r="BEZ25" s="102">
        <v>0.54600000000000004</v>
      </c>
      <c r="BFA25" s="102">
        <v>0.54</v>
      </c>
      <c r="BFB25" s="102">
        <v>0.54500000000000004</v>
      </c>
      <c r="BFC25" s="102">
        <v>0.54300000000000004</v>
      </c>
      <c r="BFD25" s="102">
        <v>0.54200000000000004</v>
      </c>
      <c r="BFE25" s="102">
        <v>0.54</v>
      </c>
      <c r="BFF25" s="102">
        <v>0.54100000000000004</v>
      </c>
      <c r="BFG25" s="102">
        <v>0.54700000000000004</v>
      </c>
      <c r="BFH25" s="102">
        <v>0.54600000000000004</v>
      </c>
      <c r="BFI25" s="102">
        <v>0.54600000000000004</v>
      </c>
      <c r="BFJ25" s="102">
        <v>0.54500000000000004</v>
      </c>
      <c r="BFK25" s="102"/>
      <c r="BFL25" s="102">
        <v>0.54400000000000004</v>
      </c>
      <c r="BFM25" s="102">
        <v>0.54900000000000004</v>
      </c>
      <c r="BFN25" s="102">
        <v>0.54200000000000004</v>
      </c>
      <c r="BFO25" s="102">
        <v>0.54400000000000004</v>
      </c>
      <c r="BFP25" s="102">
        <v>0.54100000000000004</v>
      </c>
      <c r="BFQ25" s="102">
        <v>0.54700000000000004</v>
      </c>
      <c r="BFR25" s="102"/>
      <c r="BFS25" s="102">
        <v>0.54400000000000004</v>
      </c>
      <c r="BFT25" s="102">
        <v>0.54600000000000004</v>
      </c>
      <c r="BFU25" s="102">
        <v>0.53800000000000003</v>
      </c>
      <c r="BFV25" s="102">
        <v>0.54600000000000004</v>
      </c>
      <c r="BFW25" s="102">
        <v>0.54700000000000004</v>
      </c>
      <c r="BFX25" s="102">
        <v>0.54300000000000004</v>
      </c>
      <c r="BFY25" s="102">
        <f t="shared" si="108"/>
        <v>0.52700000000000002</v>
      </c>
      <c r="BFZ25" s="102">
        <v>0.54600000000000004</v>
      </c>
      <c r="BGA25" s="102">
        <v>0.54600000000000004</v>
      </c>
      <c r="BGB25" s="102">
        <v>0.54900000000000004</v>
      </c>
      <c r="BGC25" s="102">
        <v>0.54500000000000004</v>
      </c>
      <c r="BGD25" s="102">
        <v>0.54400000000000004</v>
      </c>
      <c r="BGE25" s="102">
        <f t="shared" si="109"/>
        <v>0.52700000000000002</v>
      </c>
      <c r="BGF25" s="47">
        <v>0.58199999999999996</v>
      </c>
      <c r="BGG25" s="47"/>
      <c r="BGH25" s="47">
        <v>0.58399999999999996</v>
      </c>
      <c r="BGI25" s="47">
        <v>0.58299999999999996</v>
      </c>
      <c r="BGJ25" s="47">
        <v>0.57899999999999996</v>
      </c>
      <c r="BGK25" s="47">
        <v>0.58799999999999997</v>
      </c>
      <c r="BGL25" s="47">
        <v>0.58699999999999997</v>
      </c>
      <c r="BGM25" s="47"/>
      <c r="BGN25" s="47">
        <v>0.57699999999999996</v>
      </c>
      <c r="BGO25" s="47"/>
      <c r="BGP25" s="47">
        <v>0.57999999999999996</v>
      </c>
      <c r="BGQ25" s="47">
        <v>0.58499999999999996</v>
      </c>
      <c r="BGR25" s="47">
        <v>0.58699999999999997</v>
      </c>
      <c r="BGS25" s="47">
        <v>0.58899999999999997</v>
      </c>
      <c r="BGT25" s="47">
        <v>0.58599999999999997</v>
      </c>
      <c r="BGU25" s="102">
        <f t="shared" si="110"/>
        <v>0.52700000000000002</v>
      </c>
      <c r="BGV25" s="102">
        <v>0.58899999999999997</v>
      </c>
      <c r="BGW25" s="47"/>
      <c r="BGX25" s="47">
        <v>0.58899999999999997</v>
      </c>
      <c r="BGY25" s="47">
        <v>0.59799999999999998</v>
      </c>
      <c r="BGZ25" s="47">
        <v>0.58299999999999996</v>
      </c>
      <c r="BHA25" s="47">
        <v>0.58699999999999997</v>
      </c>
      <c r="BHB25" s="47">
        <v>0.57899999999999996</v>
      </c>
      <c r="BHC25" s="51">
        <v>0.57499999999999996</v>
      </c>
      <c r="BHD25" s="47">
        <f t="shared" si="111"/>
        <v>0.52700000000000002</v>
      </c>
      <c r="BHE25" s="47">
        <v>0.55800000000000005</v>
      </c>
      <c r="BHF25" s="51">
        <v>0.56499999999999995</v>
      </c>
      <c r="BHG25" s="51"/>
      <c r="BHH25" s="51">
        <v>0.55800000000000005</v>
      </c>
      <c r="BHI25" s="51">
        <v>0.56000000000000005</v>
      </c>
      <c r="BHJ25" s="47">
        <v>0.56000000000000005</v>
      </c>
      <c r="BHK25" s="51">
        <v>0.55700000000000005</v>
      </c>
      <c r="BHL25" s="47">
        <f t="shared" si="112"/>
        <v>0.52700000000000002</v>
      </c>
      <c r="BHM25" s="47">
        <v>0.55800000000000005</v>
      </c>
      <c r="BHN25" s="47">
        <v>0.56299999999999994</v>
      </c>
      <c r="BHO25" s="47">
        <v>0.55800000000000005</v>
      </c>
      <c r="BHP25" s="47">
        <v>0.56000000000000005</v>
      </c>
      <c r="BHQ25" s="47"/>
      <c r="BHR25" s="47">
        <v>0.55700000000000005</v>
      </c>
      <c r="BHS25" s="68">
        <v>0.55700000000000005</v>
      </c>
      <c r="BHT25" s="47">
        <f t="shared" si="113"/>
        <v>0.52700000000000002</v>
      </c>
      <c r="BHU25" s="47">
        <v>0.56499999999999995</v>
      </c>
      <c r="BHV25" s="47">
        <v>0.55600000000000005</v>
      </c>
      <c r="BHW25" s="47">
        <v>0.56799999999999995</v>
      </c>
      <c r="BHX25" s="47">
        <v>0.56499999999999995</v>
      </c>
      <c r="BHY25" s="47">
        <v>0.56899999999999995</v>
      </c>
      <c r="BHZ25" s="47">
        <v>0.56599999999999995</v>
      </c>
      <c r="BIA25" s="47">
        <v>0.56299999999999994</v>
      </c>
      <c r="BIB25" s="47">
        <v>0.56399999999999995</v>
      </c>
      <c r="BIC25" s="1235">
        <v>0.56899999999999995</v>
      </c>
      <c r="BID25" s="1181">
        <v>0.54600000000000004</v>
      </c>
      <c r="BIE25" s="47">
        <v>0.56799999999999995</v>
      </c>
      <c r="BIF25" s="1162">
        <v>0.56499999999999995</v>
      </c>
      <c r="BIG25" s="1162">
        <v>0.56899999999999995</v>
      </c>
      <c r="BIH25" s="1235">
        <v>0.56799999999999995</v>
      </c>
      <c r="BII25" s="1235">
        <f t="shared" si="114"/>
        <v>0.54600000000000004</v>
      </c>
      <c r="BIJ25" s="1235">
        <v>0.56299999999999994</v>
      </c>
      <c r="BIK25" s="1235">
        <v>0.56499999999999995</v>
      </c>
      <c r="BIL25" s="1235">
        <v>0.56599999999999995</v>
      </c>
      <c r="BIM25" s="1235">
        <v>0.55600000000000005</v>
      </c>
      <c r="BIN25" s="1235">
        <v>0.56200000000000006</v>
      </c>
      <c r="BIO25" s="1266">
        <v>0.55200000000000005</v>
      </c>
      <c r="BIP25" s="1235">
        <f t="shared" si="292"/>
        <v>0.54600000000000004</v>
      </c>
      <c r="BIQ25" s="1235">
        <v>0.56100000000000005</v>
      </c>
      <c r="BIR25" s="1235">
        <v>0.55500000000000005</v>
      </c>
      <c r="BIS25" s="1235">
        <v>0.55300000000000005</v>
      </c>
      <c r="BIT25" s="1235">
        <v>0.55800000000000005</v>
      </c>
      <c r="BIU25" s="1235"/>
      <c r="BIV25" s="1277" t="s">
        <v>1157</v>
      </c>
      <c r="BIW25" s="1266">
        <v>0.55300000000000005</v>
      </c>
      <c r="BIX25" s="1266">
        <f t="shared" si="116"/>
        <v>0.54600000000000004</v>
      </c>
      <c r="BIY25" s="1235">
        <v>0.54100000000000004</v>
      </c>
      <c r="BIZ25" s="1235"/>
      <c r="BJA25" s="1235"/>
      <c r="BJB25" s="1235">
        <v>0.54400000000000004</v>
      </c>
      <c r="BJC25" s="1235">
        <v>0.54500000000000004</v>
      </c>
      <c r="BJD25" s="1235">
        <v>0.55700000000000005</v>
      </c>
      <c r="BJE25" s="1235">
        <v>0.54600000000000004</v>
      </c>
      <c r="BJF25" s="1235">
        <v>0.54100000000000004</v>
      </c>
      <c r="BJG25" s="1235">
        <v>0.55800000000000005</v>
      </c>
      <c r="BJH25" s="1235">
        <f t="shared" si="259"/>
        <v>0.54600000000000004</v>
      </c>
      <c r="BJI25" s="1235">
        <v>0.54300000000000004</v>
      </c>
      <c r="BJJ25" s="1235">
        <v>0.54600000000000004</v>
      </c>
      <c r="BJK25" s="1235">
        <v>0.54300000000000004</v>
      </c>
      <c r="BJL25" s="1235">
        <v>0.54200000000000004</v>
      </c>
      <c r="BJM25" s="1235">
        <v>0.52700000000000002</v>
      </c>
      <c r="BJN25" s="1235">
        <v>0.55400000000000005</v>
      </c>
      <c r="BJO25" s="1235">
        <v>0.51400000000000001</v>
      </c>
      <c r="BJP25" s="1235">
        <v>0.51500000000000001</v>
      </c>
      <c r="BJQ25" s="1237">
        <v>0.54400000000000004</v>
      </c>
      <c r="BJR25" s="1235">
        <f t="shared" si="117"/>
        <v>0.54400000000000004</v>
      </c>
      <c r="BJS25" s="1235">
        <v>0.51400000000000001</v>
      </c>
      <c r="BJT25" s="1235"/>
      <c r="BJU25" s="1235">
        <v>0.56100000000000005</v>
      </c>
      <c r="BJV25" s="1235">
        <v>0.51500000000000001</v>
      </c>
      <c r="BJW25" s="1235"/>
      <c r="BJX25" s="1235">
        <f t="shared" si="299"/>
        <v>0.51500000000000001</v>
      </c>
      <c r="BJY25" s="1235">
        <v>0.51100000000000001</v>
      </c>
      <c r="BJZ25" s="1235">
        <v>0.51300000000000001</v>
      </c>
      <c r="BKA25" s="1235">
        <v>0.52300000000000002</v>
      </c>
      <c r="BKB25" s="1235">
        <v>0.51600000000000001</v>
      </c>
      <c r="BKC25" s="1235">
        <v>0.52500000000000002</v>
      </c>
      <c r="BKD25" s="1235">
        <v>0.51600000000000001</v>
      </c>
      <c r="BKE25" s="1235"/>
      <c r="BKF25" s="1235">
        <v>0.51800000000000002</v>
      </c>
      <c r="BKG25" s="1235">
        <v>0.51600000000000001</v>
      </c>
      <c r="BKH25" s="1235"/>
      <c r="BKI25" s="1235">
        <v>0.51700000000000002</v>
      </c>
      <c r="BKJ25" s="1235">
        <v>0.51100000000000001</v>
      </c>
      <c r="BKK25" s="1235"/>
      <c r="BKL25" s="1235">
        <v>0.52</v>
      </c>
      <c r="BKM25" s="1235"/>
      <c r="BKN25" s="1235">
        <v>0.51500000000000001</v>
      </c>
      <c r="BKO25" s="1235"/>
      <c r="BKP25" s="1235">
        <v>0.52400000000000002</v>
      </c>
      <c r="BKQ25" s="1235">
        <v>0.52100000000000002</v>
      </c>
      <c r="BKR25" s="1235">
        <v>0.53200000000000003</v>
      </c>
      <c r="BKS25" s="1235">
        <v>0.51700000000000002</v>
      </c>
      <c r="BKT25" s="1235"/>
      <c r="BKU25" s="1235">
        <v>0.52600000000000002</v>
      </c>
      <c r="BKV25" s="1235"/>
      <c r="BKW25" s="1235">
        <v>0.53700000000000003</v>
      </c>
      <c r="BKX25" s="1235"/>
      <c r="BKY25" s="1235">
        <v>0.53600000000000003</v>
      </c>
      <c r="BKZ25" s="1235"/>
      <c r="BLA25" s="6">
        <f t="shared" si="119"/>
        <v>4.077669902912625E-2</v>
      </c>
      <c r="BLB25" s="1067">
        <v>0.47</v>
      </c>
      <c r="BLC25" s="1067">
        <v>0.47</v>
      </c>
      <c r="BLD25" s="1067">
        <v>0.47599999999999998</v>
      </c>
      <c r="BLE25" s="1067">
        <v>0.46899999999999997</v>
      </c>
      <c r="BLF25" s="1067">
        <v>0.47</v>
      </c>
      <c r="BLG25" s="1067">
        <v>0.46700000000000003</v>
      </c>
      <c r="BLH25" s="1067">
        <v>0.46800000000000003</v>
      </c>
      <c r="BLI25" s="1067">
        <v>0.46800000000000003</v>
      </c>
      <c r="BLJ25" s="1067">
        <v>0.46899999999999997</v>
      </c>
      <c r="BLK25" s="1067">
        <v>0.47099999999999997</v>
      </c>
      <c r="BLL25" s="1067">
        <f t="shared" si="120"/>
        <v>0.47</v>
      </c>
      <c r="BLM25" s="1067">
        <v>0.46899999999999997</v>
      </c>
      <c r="BLN25" s="1067">
        <v>0.47799999999999998</v>
      </c>
      <c r="BLO25" s="1067"/>
      <c r="BLP25" s="1067">
        <v>0.47399999999999998</v>
      </c>
      <c r="BLQ25" s="1067">
        <v>0.48199999999999998</v>
      </c>
      <c r="BLR25" s="1067">
        <v>0.47599999999999998</v>
      </c>
      <c r="BLS25" s="1067">
        <v>0.47</v>
      </c>
      <c r="BLT25" s="1067">
        <v>0.47199999999999998</v>
      </c>
      <c r="BLU25" s="1067">
        <v>0.47199999999999998</v>
      </c>
      <c r="BLV25" s="1067">
        <v>0.46800000000000003</v>
      </c>
      <c r="BLW25" s="1067">
        <v>0.46899999999999997</v>
      </c>
      <c r="BLX25" s="1067">
        <v>0.47</v>
      </c>
      <c r="BLY25" s="1067">
        <v>0.47199999999999998</v>
      </c>
      <c r="BLZ25" s="1067"/>
      <c r="BMA25" s="1067">
        <v>0.47299999999999998</v>
      </c>
      <c r="BMB25" s="1060">
        <f t="shared" si="121"/>
        <v>0.47</v>
      </c>
      <c r="BMC25" s="1067">
        <v>0.46800000000000003</v>
      </c>
      <c r="BMD25" s="1067">
        <v>0.46700000000000003</v>
      </c>
      <c r="BME25" s="1067">
        <v>0.47499999999999998</v>
      </c>
      <c r="BMF25" s="1067">
        <v>0.47599999999999998</v>
      </c>
      <c r="BMG25" s="1067">
        <v>0.46899999999999997</v>
      </c>
      <c r="BMH25" s="1067"/>
      <c r="BMI25" s="1067">
        <v>0.46899999999999997</v>
      </c>
      <c r="BMJ25" s="1067">
        <v>0.47199999999999998</v>
      </c>
      <c r="BMK25" s="1067">
        <v>0.47699999999999998</v>
      </c>
      <c r="BML25" s="1067">
        <v>0.47399999999999998</v>
      </c>
      <c r="BMM25" s="1067">
        <v>0.47199999999999998</v>
      </c>
      <c r="BMN25" s="1067">
        <v>0.47</v>
      </c>
      <c r="BMO25" s="1067">
        <v>0.47199999999999998</v>
      </c>
      <c r="BMP25" s="102">
        <f t="shared" si="272"/>
        <v>0.47</v>
      </c>
      <c r="BMQ25" s="1061">
        <v>0.47199999999999998</v>
      </c>
      <c r="BMR25" s="1067">
        <v>0.47699999999999998</v>
      </c>
      <c r="BMS25" s="1067">
        <v>0.48</v>
      </c>
      <c r="BMT25" s="1067">
        <v>0.47299999999999998</v>
      </c>
      <c r="BMU25" s="1067">
        <v>0.47599999999999998</v>
      </c>
      <c r="BMV25" s="1067">
        <v>0.47599999999999998</v>
      </c>
      <c r="BMW25" s="102">
        <v>0.46700000000000003</v>
      </c>
      <c r="BMX25" s="102">
        <v>0.47199999999999998</v>
      </c>
      <c r="BMY25" s="102">
        <v>0.47099999999999997</v>
      </c>
      <c r="BMZ25" s="102">
        <v>0.47</v>
      </c>
      <c r="BNA25" s="102">
        <f t="shared" si="122"/>
        <v>0.47</v>
      </c>
      <c r="BNB25" s="102">
        <v>0.47399999999999998</v>
      </c>
      <c r="BNC25" s="102">
        <v>0.47399999999999998</v>
      </c>
      <c r="BND25" s="102">
        <v>0.47299999999999998</v>
      </c>
      <c r="BNE25" s="102">
        <v>0.47099999999999997</v>
      </c>
      <c r="BNF25" s="102"/>
      <c r="BNG25" s="102">
        <v>0.46899999999999997</v>
      </c>
      <c r="BNH25" s="102">
        <v>0.46899999999999997</v>
      </c>
      <c r="BNI25" s="102">
        <v>0.47</v>
      </c>
      <c r="BNJ25" s="102">
        <v>0.47</v>
      </c>
      <c r="BNK25" s="102"/>
      <c r="BNL25" s="102">
        <v>0.47</v>
      </c>
      <c r="BNM25" s="102">
        <f t="shared" si="123"/>
        <v>0.47</v>
      </c>
      <c r="BNN25" s="102">
        <v>0.47</v>
      </c>
      <c r="BNO25" s="102">
        <v>0.47</v>
      </c>
      <c r="BNP25" s="102"/>
      <c r="BNQ25" s="102">
        <v>0.47</v>
      </c>
      <c r="BNR25" s="102">
        <v>0.46899999999999997</v>
      </c>
      <c r="BNS25" s="102">
        <v>0.47299999999999998</v>
      </c>
      <c r="BNT25" s="102">
        <v>0.47099999999999997</v>
      </c>
      <c r="BNU25" s="102"/>
      <c r="BNV25" s="102">
        <v>0.47099999999999997</v>
      </c>
      <c r="BNW25" s="102">
        <v>0.40400000000000003</v>
      </c>
      <c r="BNX25" s="102">
        <f t="shared" si="124"/>
        <v>0.40400000000000003</v>
      </c>
      <c r="BNY25" s="102">
        <v>0.47199999999999998</v>
      </c>
      <c r="BNZ25" s="102">
        <v>0.47</v>
      </c>
      <c r="BOA25" s="102"/>
      <c r="BOB25" s="102">
        <v>0.42499999999999999</v>
      </c>
      <c r="BOC25" s="102">
        <v>0.43099999999999999</v>
      </c>
      <c r="BOD25" s="102">
        <v>0.42399999999999999</v>
      </c>
      <c r="BOE25" s="102">
        <v>0.42499999999999999</v>
      </c>
      <c r="BOF25" s="102"/>
      <c r="BOG25" s="102">
        <v>0.42699999999999999</v>
      </c>
      <c r="BOH25" s="102">
        <v>0.39900000000000002</v>
      </c>
      <c r="BOI25" s="102">
        <f t="shared" si="125"/>
        <v>0.39900000000000002</v>
      </c>
      <c r="BOJ25" s="102">
        <v>0.42399999999999999</v>
      </c>
      <c r="BOK25" s="102">
        <v>0.42299999999999999</v>
      </c>
      <c r="BOL25" s="102">
        <v>0.42299999999999999</v>
      </c>
      <c r="BOM25" s="102">
        <v>0.42399999999999999</v>
      </c>
      <c r="BON25" s="102">
        <v>0.42299999999999999</v>
      </c>
      <c r="BOO25" s="102">
        <v>0.42499999999999999</v>
      </c>
      <c r="BOP25" s="102">
        <v>0.42399999999999999</v>
      </c>
      <c r="BOQ25" s="102"/>
      <c r="BOR25" s="102">
        <v>0.42499999999999999</v>
      </c>
      <c r="BOS25" s="102">
        <v>0.42299999999999999</v>
      </c>
      <c r="BOT25" s="102">
        <v>0.42599999999999999</v>
      </c>
      <c r="BOU25" s="102">
        <v>0.42299999999999999</v>
      </c>
      <c r="BOV25" s="102">
        <f t="shared" si="288"/>
        <v>0.39900000000000002</v>
      </c>
      <c r="BOW25" s="102">
        <v>0.42499999999999999</v>
      </c>
      <c r="BOX25" s="102">
        <v>0.42399999999999999</v>
      </c>
      <c r="BOY25" s="102">
        <v>0.42399999999999999</v>
      </c>
      <c r="BOZ25" s="102">
        <v>0.42199999999999999</v>
      </c>
      <c r="BPA25" s="102">
        <v>0.42399999999999999</v>
      </c>
      <c r="BPB25" s="102"/>
      <c r="BPC25" s="102">
        <v>0.42099999999999999</v>
      </c>
      <c r="BPD25" s="102">
        <v>0.42699999999999999</v>
      </c>
      <c r="BPE25" s="102">
        <v>0.42299999999999999</v>
      </c>
      <c r="BPF25" s="102">
        <v>0.42599999999999999</v>
      </c>
      <c r="BPG25" s="102">
        <v>0.42199999999999999</v>
      </c>
      <c r="BPH25" s="102">
        <v>0.42399999999999999</v>
      </c>
      <c r="BPI25" s="102">
        <f t="shared" si="289"/>
        <v>0.39900000000000002</v>
      </c>
      <c r="BPJ25" s="102">
        <v>0.42299999999999999</v>
      </c>
      <c r="BPK25" s="102">
        <v>0.42199999999999999</v>
      </c>
      <c r="BPL25" s="102">
        <v>0.42299999999999999</v>
      </c>
      <c r="BPM25" s="102">
        <v>0.42799999999999999</v>
      </c>
      <c r="BPN25" s="102">
        <v>0.42299999999999999</v>
      </c>
      <c r="BPO25" s="102">
        <v>0.42899999999999999</v>
      </c>
      <c r="BPP25" s="102">
        <v>0.42799999999999999</v>
      </c>
      <c r="BPQ25" s="102">
        <v>0.432</v>
      </c>
      <c r="BPR25" s="102">
        <v>0.42399999999999999</v>
      </c>
      <c r="BPS25" s="102">
        <v>0.42399999999999999</v>
      </c>
      <c r="BPT25" s="102">
        <f t="shared" si="128"/>
        <v>0.39900000000000002</v>
      </c>
      <c r="BPU25" s="102">
        <v>0.42299999999999999</v>
      </c>
      <c r="BPV25" s="102">
        <v>0.42699999999999999</v>
      </c>
      <c r="BPW25" s="102">
        <v>0.42899999999999999</v>
      </c>
      <c r="BPX25" s="102">
        <v>0.42199999999999999</v>
      </c>
      <c r="BPY25" s="102"/>
      <c r="BPZ25" s="102">
        <v>0.42199999999999999</v>
      </c>
      <c r="BQA25" s="102">
        <v>0.42499999999999999</v>
      </c>
      <c r="BQB25" s="102">
        <v>0.42799999999999999</v>
      </c>
      <c r="BQC25" s="102">
        <v>0.42399999999999999</v>
      </c>
      <c r="BQD25" s="102">
        <v>0.42699999999999999</v>
      </c>
      <c r="BQE25" s="102">
        <f t="shared" si="129"/>
        <v>0.39900000000000002</v>
      </c>
      <c r="BQF25" s="102">
        <v>0.42199999999999999</v>
      </c>
      <c r="BQG25" s="102">
        <v>0.42299999999999999</v>
      </c>
      <c r="BQH25" s="102">
        <v>0.42399999999999999</v>
      </c>
      <c r="BQI25" s="102">
        <v>0.42499999999999999</v>
      </c>
      <c r="BQJ25" s="102">
        <v>0.42699999999999999</v>
      </c>
      <c r="BQK25" s="102">
        <v>0.42399999999999999</v>
      </c>
      <c r="BQL25" s="102">
        <v>0.42099999999999999</v>
      </c>
      <c r="BQM25" s="102">
        <v>0.42499999999999999</v>
      </c>
      <c r="BQN25" s="102">
        <v>0.43</v>
      </c>
      <c r="BQO25" s="102">
        <v>0.42</v>
      </c>
      <c r="BQP25" s="102">
        <v>0.42499999999999999</v>
      </c>
      <c r="BQQ25" s="1061">
        <v>0.43</v>
      </c>
      <c r="BQR25" s="102">
        <f t="shared" si="130"/>
        <v>0.39900000000000002</v>
      </c>
      <c r="BQS25" s="102">
        <v>0.43</v>
      </c>
      <c r="BQT25" s="102"/>
      <c r="BQU25" s="102">
        <v>0.43</v>
      </c>
      <c r="BQV25" s="102">
        <v>0.43</v>
      </c>
      <c r="BQW25" s="102">
        <v>0.43</v>
      </c>
      <c r="BQX25" s="102">
        <v>0.42699999999999999</v>
      </c>
      <c r="BQY25" s="102">
        <v>0.42599999999999999</v>
      </c>
      <c r="BQZ25" s="102">
        <v>0.42799999999999999</v>
      </c>
      <c r="BRA25" s="102">
        <v>0.43</v>
      </c>
      <c r="BRB25" s="102">
        <v>0.43</v>
      </c>
      <c r="BRC25" s="102">
        <v>0.42499999999999999</v>
      </c>
      <c r="BRD25" s="102">
        <v>0.42399999999999999</v>
      </c>
      <c r="BRE25" s="102">
        <f t="shared" si="131"/>
        <v>0.39900000000000002</v>
      </c>
      <c r="BRF25" s="102">
        <v>0.43</v>
      </c>
      <c r="BRG25" s="102">
        <v>0.43</v>
      </c>
      <c r="BRH25" s="102">
        <v>0.43</v>
      </c>
      <c r="BRI25" s="102">
        <v>0.42699999999999999</v>
      </c>
      <c r="BRJ25" s="102">
        <v>0.42899999999999999</v>
      </c>
      <c r="BRK25" s="102">
        <v>0.42499999999999999</v>
      </c>
      <c r="BRL25" s="102">
        <v>0.43</v>
      </c>
      <c r="BRM25" s="102">
        <v>0.42299999999999999</v>
      </c>
      <c r="BRN25" s="102">
        <v>0.42899999999999999</v>
      </c>
      <c r="BRO25" s="102">
        <v>0.42599999999999999</v>
      </c>
      <c r="BRP25" s="102">
        <v>0.42499999999999999</v>
      </c>
      <c r="BRQ25" s="102">
        <v>0.42899999999999999</v>
      </c>
      <c r="BRR25" s="102"/>
      <c r="BRS25" s="102">
        <v>0.42599999999999999</v>
      </c>
      <c r="BRT25" s="102">
        <v>0.42899999999999999</v>
      </c>
      <c r="BRU25" s="102">
        <v>0.42499999999999999</v>
      </c>
      <c r="BRV25" s="102">
        <v>0.42899999999999999</v>
      </c>
      <c r="BRW25" s="102">
        <v>0.42299999999999999</v>
      </c>
      <c r="BRX25" s="102"/>
      <c r="BRY25" s="102">
        <v>0.42499999999999999</v>
      </c>
      <c r="BRZ25" s="102">
        <v>0.43</v>
      </c>
      <c r="BSA25" s="102">
        <v>0.42299999999999999</v>
      </c>
      <c r="BSB25" s="102">
        <v>0.42899999999999999</v>
      </c>
      <c r="BSC25" s="102">
        <v>0.43</v>
      </c>
      <c r="BSD25" s="102">
        <v>0.42899999999999999</v>
      </c>
      <c r="BSE25" s="102"/>
      <c r="BSF25" s="102">
        <v>0.42499999999999999</v>
      </c>
      <c r="BSG25" s="102">
        <f t="shared" si="132"/>
        <v>0.39900000000000002</v>
      </c>
      <c r="BSH25" s="102">
        <v>0.42299999999999999</v>
      </c>
      <c r="BSI25" s="102">
        <v>0.42399999999999999</v>
      </c>
      <c r="BSJ25" s="102">
        <v>0.43</v>
      </c>
      <c r="BSK25" s="102">
        <v>0.43</v>
      </c>
      <c r="BSL25" s="102">
        <v>0.42499999999999999</v>
      </c>
      <c r="BSM25" s="102">
        <f t="shared" si="133"/>
        <v>0.39900000000000002</v>
      </c>
      <c r="BSN25" s="47">
        <v>0.45100000000000001</v>
      </c>
      <c r="BSO25" s="47"/>
      <c r="BSP25" s="47">
        <v>0.45200000000000001</v>
      </c>
      <c r="BSQ25" s="47">
        <v>0.45</v>
      </c>
      <c r="BSR25" s="47">
        <v>0.45400000000000001</v>
      </c>
      <c r="BSS25" s="47">
        <v>0.46</v>
      </c>
      <c r="BST25" s="47">
        <v>0.45500000000000002</v>
      </c>
      <c r="BSU25" s="47"/>
      <c r="BSV25" s="47">
        <v>0.45100000000000001</v>
      </c>
      <c r="BSW25" s="47"/>
      <c r="BSX25" s="47">
        <v>0.45100000000000001</v>
      </c>
      <c r="BSY25" s="47">
        <v>0.46100000000000002</v>
      </c>
      <c r="BSZ25" s="47">
        <v>0.46100000000000002</v>
      </c>
      <c r="BTA25" s="47">
        <v>0.45300000000000001</v>
      </c>
      <c r="BTB25" s="47">
        <v>0.45300000000000001</v>
      </c>
      <c r="BTC25" s="47"/>
      <c r="BTD25" s="102">
        <f t="shared" si="134"/>
        <v>0.39900000000000002</v>
      </c>
      <c r="BTE25" s="102">
        <v>0.46</v>
      </c>
      <c r="BTF25" s="47"/>
      <c r="BTG25" s="47">
        <v>0.46300000000000002</v>
      </c>
      <c r="BTH25" s="47">
        <v>0.45700000000000002</v>
      </c>
      <c r="BTI25" s="47">
        <v>0.46400000000000002</v>
      </c>
      <c r="BTJ25" s="47">
        <v>0.46500000000000002</v>
      </c>
      <c r="BTK25" s="47">
        <v>0.45700000000000002</v>
      </c>
      <c r="BTL25" s="51">
        <v>0.45500000000000002</v>
      </c>
      <c r="BTM25" s="47">
        <f t="shared" si="135"/>
        <v>0.39900000000000002</v>
      </c>
      <c r="BTN25" s="47">
        <v>0.443</v>
      </c>
      <c r="BTO25" s="51">
        <v>0.44600000000000001</v>
      </c>
      <c r="BTP25" s="51">
        <v>0.44800000000000001</v>
      </c>
      <c r="BTQ25" s="51"/>
      <c r="BTR25" s="51">
        <v>0.44600000000000001</v>
      </c>
      <c r="BTS25" s="47">
        <v>0.44600000000000001</v>
      </c>
      <c r="BTT25" s="47">
        <f t="shared" si="136"/>
        <v>0.39900000000000002</v>
      </c>
      <c r="BTU25" s="47">
        <v>0.44500000000000001</v>
      </c>
      <c r="BTV25" s="47">
        <v>0.44400000000000001</v>
      </c>
      <c r="BTW25" s="47">
        <v>0.45500000000000002</v>
      </c>
      <c r="BTX25" s="47">
        <v>0.44500000000000001</v>
      </c>
      <c r="BTY25" s="47"/>
      <c r="BTZ25" s="47">
        <v>0.44700000000000001</v>
      </c>
      <c r="BUA25" s="68">
        <v>0.44800000000000001</v>
      </c>
      <c r="BUB25" s="47">
        <f t="shared" si="137"/>
        <v>0.39900000000000002</v>
      </c>
      <c r="BUC25" s="47">
        <v>0.44400000000000001</v>
      </c>
      <c r="BUD25" s="47">
        <v>0.44500000000000001</v>
      </c>
      <c r="BUE25" s="47">
        <v>0.45100000000000001</v>
      </c>
      <c r="BUF25" s="47">
        <v>0.45600000000000002</v>
      </c>
      <c r="BUG25" s="47">
        <v>0.45500000000000002</v>
      </c>
      <c r="BUH25" s="47">
        <v>0.45600000000000002</v>
      </c>
      <c r="BUI25" s="47">
        <v>0.45600000000000002</v>
      </c>
      <c r="BUJ25" s="47">
        <v>0.45700000000000002</v>
      </c>
      <c r="BUK25" s="1235">
        <v>0.45700000000000002</v>
      </c>
      <c r="BUL25" s="1181">
        <v>0.42699999999999999</v>
      </c>
      <c r="BUM25" s="47">
        <v>0.45200000000000001</v>
      </c>
      <c r="BUN25" s="1162">
        <v>0.46400000000000002</v>
      </c>
      <c r="BUO25" s="1162">
        <v>0.45300000000000001</v>
      </c>
      <c r="BUP25" s="1235">
        <v>0.45200000000000001</v>
      </c>
      <c r="BUQ25" s="1235">
        <f t="shared" si="138"/>
        <v>0.42699999999999999</v>
      </c>
      <c r="BUR25" s="1235">
        <v>0.46100000000000002</v>
      </c>
      <c r="BUS25" s="1235">
        <v>0.45100000000000001</v>
      </c>
      <c r="BUT25" s="1235">
        <v>0.45400000000000001</v>
      </c>
      <c r="BUU25" s="1235">
        <v>0.442</v>
      </c>
      <c r="BUV25" s="1235">
        <v>0.44</v>
      </c>
      <c r="BUW25" s="1266">
        <v>0.44600000000000001</v>
      </c>
      <c r="BUX25" s="1235">
        <f t="shared" si="293"/>
        <v>0.42699999999999999</v>
      </c>
      <c r="BUY25" s="1235">
        <v>0.45700000000000002</v>
      </c>
      <c r="BUZ25" s="1235">
        <v>0.443</v>
      </c>
      <c r="BVA25" s="1235">
        <v>0.45</v>
      </c>
      <c r="BVB25" s="1235">
        <v>0.441</v>
      </c>
      <c r="BVC25" s="1235">
        <v>0.47899999999999998</v>
      </c>
      <c r="BVD25" s="1266">
        <v>0.441</v>
      </c>
      <c r="BVE25" s="1266">
        <f t="shared" si="140"/>
        <v>0.42699999999999999</v>
      </c>
      <c r="BVF25" s="1235">
        <v>0.44</v>
      </c>
      <c r="BVG25" s="1235"/>
      <c r="BVH25" s="1235"/>
      <c r="BVI25" s="1235">
        <v>0.441</v>
      </c>
      <c r="BVJ25" s="1235">
        <v>0.442</v>
      </c>
      <c r="BVK25" s="1235">
        <v>0.438</v>
      </c>
      <c r="BVL25" s="1235">
        <v>0.42499999999999999</v>
      </c>
      <c r="BVM25" s="1235">
        <v>0.45</v>
      </c>
      <c r="BVN25" s="1235">
        <v>0.439</v>
      </c>
      <c r="BVO25" s="1235">
        <f t="shared" si="260"/>
        <v>0.42699999999999999</v>
      </c>
      <c r="BVP25" s="1235">
        <v>0.435</v>
      </c>
      <c r="BVQ25" s="1235">
        <v>0.442</v>
      </c>
      <c r="BVR25" s="1235">
        <v>0.439</v>
      </c>
      <c r="BVS25" s="1235">
        <v>0.44</v>
      </c>
      <c r="BVT25" s="1235">
        <v>0.42499999999999999</v>
      </c>
      <c r="BVU25" s="1235">
        <v>0.44600000000000001</v>
      </c>
      <c r="BVV25" s="1235">
        <v>0.41799999999999998</v>
      </c>
      <c r="BVW25" s="1235">
        <v>0.439</v>
      </c>
      <c r="BVX25" s="1237">
        <v>0.44400000000000001</v>
      </c>
      <c r="BVY25" s="1235">
        <f t="shared" si="141"/>
        <v>0.42699999999999999</v>
      </c>
      <c r="BVZ25" s="1235">
        <v>0.41699999999999998</v>
      </c>
      <c r="BWA25" s="1235"/>
      <c r="BWB25" s="1235">
        <v>0.443</v>
      </c>
      <c r="BWC25" s="1235">
        <v>0.4</v>
      </c>
      <c r="BWD25" s="1235"/>
      <c r="BWE25" s="1235">
        <f t="shared" si="300"/>
        <v>0.4</v>
      </c>
      <c r="BWF25" s="1235">
        <v>0.39100000000000001</v>
      </c>
      <c r="BWG25" s="1235">
        <v>0.39600000000000002</v>
      </c>
      <c r="BWH25" s="1235">
        <v>0.40100000000000002</v>
      </c>
      <c r="BWI25" s="1235">
        <v>0.39800000000000002</v>
      </c>
      <c r="BWJ25" s="1235">
        <v>0.39300000000000002</v>
      </c>
      <c r="BWK25" s="1235">
        <v>0.40300000000000002</v>
      </c>
      <c r="BWL25" s="1235"/>
      <c r="BWM25" s="1235">
        <v>0.40300000000000002</v>
      </c>
      <c r="BWN25" s="1235">
        <v>0.40100000000000002</v>
      </c>
      <c r="BWO25" s="1235"/>
      <c r="BWP25" s="1235">
        <v>0.39500000000000002</v>
      </c>
      <c r="BWQ25" s="1235">
        <v>0.39700000000000002</v>
      </c>
      <c r="BWR25" s="1235"/>
      <c r="BWS25" s="1235">
        <v>0.40200000000000002</v>
      </c>
      <c r="BWT25" s="1235"/>
      <c r="BWU25" s="1235">
        <v>0.39800000000000002</v>
      </c>
      <c r="BWV25" s="1235"/>
      <c r="BWW25" s="1235">
        <v>0.41</v>
      </c>
      <c r="BWX25" s="1235">
        <v>0.39900000000000002</v>
      </c>
      <c r="BWY25" s="1235">
        <v>0.39400000000000002</v>
      </c>
      <c r="BWZ25" s="1235">
        <v>0.40100000000000002</v>
      </c>
      <c r="BXA25" s="1235"/>
      <c r="BXB25" s="1235">
        <v>0.40400000000000003</v>
      </c>
      <c r="BXC25" s="1235"/>
      <c r="BXD25" s="1235">
        <v>0.40400000000000003</v>
      </c>
      <c r="BXE25" s="1235"/>
      <c r="BXF25" s="1235">
        <v>0.41699999999999998</v>
      </c>
      <c r="BXG25" s="1235">
        <v>0.439</v>
      </c>
      <c r="BXH25" s="1235">
        <f t="shared" si="143"/>
        <v>0.4</v>
      </c>
      <c r="BXI25" s="1235">
        <v>0.435</v>
      </c>
      <c r="BXJ25" s="1235"/>
      <c r="BXK25" s="1235">
        <v>0.436</v>
      </c>
      <c r="BXL25" s="1235"/>
      <c r="BXM25" s="1235">
        <v>0.435</v>
      </c>
      <c r="BXN25" s="1235"/>
      <c r="BXO25" s="1235">
        <v>0.434</v>
      </c>
      <c r="BXP25" s="1235"/>
      <c r="BXQ25" s="1237">
        <v>0.435</v>
      </c>
      <c r="BXR25" s="1237">
        <v>0.43</v>
      </c>
      <c r="BXS25" s="1235"/>
      <c r="BXT25" s="1235">
        <v>0.432</v>
      </c>
      <c r="BXU25" s="1235"/>
      <c r="BXV25" s="1235">
        <v>0.438</v>
      </c>
      <c r="BXW25" s="1235"/>
      <c r="BXX25" s="1235">
        <v>0.432</v>
      </c>
      <c r="BXY25" s="1235">
        <v>0.442</v>
      </c>
      <c r="BXZ25" s="1235"/>
      <c r="BYA25" s="1235"/>
      <c r="BYB25" s="1235">
        <v>0.44700000000000001</v>
      </c>
      <c r="BYC25" s="1235">
        <f t="shared" si="145"/>
        <v>0.43</v>
      </c>
      <c r="BYD25" s="1235">
        <v>0.45</v>
      </c>
      <c r="BYE25" s="1235"/>
      <c r="BYF25" s="1235"/>
      <c r="BYG25" s="1235">
        <v>0.443</v>
      </c>
      <c r="BYH25" s="1237"/>
      <c r="BYI25" s="1237"/>
      <c r="BYJ25" s="1235">
        <v>0.44800000000000001</v>
      </c>
      <c r="BYK25" s="1235"/>
      <c r="BYL25" s="1235">
        <v>0.442</v>
      </c>
      <c r="BYM25" s="1235">
        <v>0.44700000000000001</v>
      </c>
      <c r="BYN25" s="1235"/>
      <c r="BYO25" s="6">
        <f t="shared" si="146"/>
        <v>3.9534883720930267E-2</v>
      </c>
      <c r="BYP25" s="102">
        <v>0.36299999999999999</v>
      </c>
      <c r="BYQ25" s="102">
        <v>0.37</v>
      </c>
      <c r="BYR25" s="102">
        <v>0.371</v>
      </c>
      <c r="BYS25" s="102"/>
      <c r="BYT25" s="102">
        <v>0.37</v>
      </c>
      <c r="BYU25" s="102">
        <v>0.373</v>
      </c>
      <c r="BYV25" s="102">
        <v>0.372</v>
      </c>
      <c r="BYW25" s="102"/>
      <c r="BYX25" s="102">
        <f t="shared" si="290"/>
        <v>0.36299999999999999</v>
      </c>
      <c r="BYY25" s="102">
        <v>0.371</v>
      </c>
      <c r="BYZ25" s="102">
        <v>0.377</v>
      </c>
      <c r="BZA25" s="102">
        <v>0.371</v>
      </c>
      <c r="BZB25" s="102">
        <v>0.371</v>
      </c>
      <c r="BZC25" s="102">
        <v>0.372</v>
      </c>
      <c r="BZD25" s="102">
        <v>0.372</v>
      </c>
      <c r="BZE25" s="102">
        <v>0.371</v>
      </c>
      <c r="BZF25" s="102"/>
      <c r="BZG25" s="102">
        <v>0.36499999999999999</v>
      </c>
      <c r="BZH25" s="102">
        <v>0.36699999999999999</v>
      </c>
      <c r="BZI25" s="102">
        <v>0.36699999999999999</v>
      </c>
      <c r="BZJ25" s="102">
        <v>0.372</v>
      </c>
      <c r="BZK25" s="1061">
        <v>0.36699999999999999</v>
      </c>
      <c r="BZL25" s="102">
        <f t="shared" si="148"/>
        <v>0.36299999999999999</v>
      </c>
      <c r="BZM25" s="102">
        <v>0.37</v>
      </c>
      <c r="BZN25" s="102">
        <v>0.37</v>
      </c>
      <c r="BZO25" s="102">
        <v>0.373</v>
      </c>
      <c r="BZP25" s="102">
        <v>0.373</v>
      </c>
      <c r="BZQ25" s="102">
        <v>0.37</v>
      </c>
      <c r="BZR25" s="102">
        <v>0.375</v>
      </c>
      <c r="BZS25" s="102"/>
      <c r="BZT25" s="102">
        <v>0.38</v>
      </c>
      <c r="BZU25" s="102">
        <v>0.377</v>
      </c>
      <c r="BZV25" s="102">
        <v>0.39</v>
      </c>
      <c r="BZW25" s="102">
        <v>0.375</v>
      </c>
      <c r="BZX25" s="102">
        <v>0.374</v>
      </c>
      <c r="BZY25" s="102">
        <f t="shared" si="149"/>
        <v>0.36299999999999999</v>
      </c>
      <c r="BZZ25" s="102">
        <v>0.38</v>
      </c>
      <c r="CAA25" s="102">
        <v>0.39</v>
      </c>
      <c r="CAB25" s="102">
        <v>0.38400000000000001</v>
      </c>
      <c r="CAC25" s="102"/>
      <c r="CAD25" s="102">
        <v>0.372</v>
      </c>
      <c r="CAE25" s="102">
        <v>0.36899999999999999</v>
      </c>
      <c r="CAF25" s="102">
        <v>0.38700000000000001</v>
      </c>
      <c r="CAG25" s="102">
        <v>0.38</v>
      </c>
      <c r="CAH25" s="102">
        <v>0.375</v>
      </c>
      <c r="CAI25" s="102">
        <v>0.379</v>
      </c>
      <c r="CAJ25" s="102"/>
      <c r="CAK25" s="102">
        <v>0.374</v>
      </c>
      <c r="CAL25" s="102">
        <v>0.374</v>
      </c>
      <c r="CAM25" s="102">
        <v>0.37</v>
      </c>
      <c r="CAN25" s="102">
        <v>0.376</v>
      </c>
      <c r="CAO25" s="102">
        <v>0.38300000000000001</v>
      </c>
      <c r="CAP25" s="102"/>
      <c r="CAQ25" s="102">
        <v>0.377</v>
      </c>
      <c r="CAR25" s="102">
        <v>0.37</v>
      </c>
      <c r="CAS25" s="102"/>
      <c r="CAT25" s="102">
        <v>0.373</v>
      </c>
      <c r="CAU25" s="102">
        <v>0.36799999999999999</v>
      </c>
      <c r="CAV25" s="102">
        <v>0.38</v>
      </c>
      <c r="CAW25" s="102">
        <v>0.371</v>
      </c>
      <c r="CAX25" s="102">
        <v>0.372</v>
      </c>
      <c r="CAY25" s="102"/>
      <c r="CAZ25" s="102">
        <v>0.36899999999999999</v>
      </c>
      <c r="CBA25" s="102">
        <v>0.372</v>
      </c>
      <c r="CBB25" s="102">
        <v>0.371</v>
      </c>
      <c r="CBC25" s="102">
        <f t="shared" si="150"/>
        <v>0.36299999999999999</v>
      </c>
      <c r="CBD25" s="102">
        <v>0.377</v>
      </c>
      <c r="CBE25" s="102">
        <v>0.38100000000000001</v>
      </c>
      <c r="CBF25" s="102">
        <v>0.371</v>
      </c>
      <c r="CBG25" s="102">
        <v>0.377</v>
      </c>
      <c r="CBH25" s="102"/>
      <c r="CBI25" s="102">
        <v>0.36899999999999999</v>
      </c>
      <c r="CBJ25" s="102">
        <f t="shared" si="151"/>
        <v>0.36299999999999999</v>
      </c>
      <c r="CBK25" s="47">
        <v>0.40100000000000002</v>
      </c>
      <c r="CBL25" s="47">
        <v>0.40300000000000002</v>
      </c>
      <c r="CBM25" s="47">
        <v>0.40500000000000003</v>
      </c>
      <c r="CBN25" s="47">
        <v>0.40600000000000003</v>
      </c>
      <c r="CBO25" s="47">
        <v>0.40799999999999997</v>
      </c>
      <c r="CBP25" s="47">
        <v>0.40300000000000002</v>
      </c>
      <c r="CBQ25" s="47">
        <v>0.40100000000000002</v>
      </c>
      <c r="CBR25" s="47">
        <v>0.39700000000000002</v>
      </c>
      <c r="CBS25" s="47">
        <v>0.40899999999999997</v>
      </c>
      <c r="CBT25" s="47"/>
      <c r="CBU25" s="47">
        <v>0.41</v>
      </c>
      <c r="CBV25" s="47">
        <v>0.40600000000000003</v>
      </c>
      <c r="CBW25" s="47">
        <v>0.41099999999999998</v>
      </c>
      <c r="CBX25" s="102">
        <f t="shared" si="152"/>
        <v>0.36299999999999999</v>
      </c>
      <c r="CBY25" s="47">
        <v>0.41099999999999998</v>
      </c>
      <c r="CBZ25" s="77">
        <v>0.40899999999999997</v>
      </c>
      <c r="CCA25" s="47"/>
      <c r="CCB25" s="47">
        <v>0.41</v>
      </c>
      <c r="CCC25" s="47">
        <v>0.40699999999999997</v>
      </c>
      <c r="CCD25" s="47">
        <v>0.40899999999999997</v>
      </c>
      <c r="CCE25" s="47">
        <v>0.41</v>
      </c>
      <c r="CCF25" s="51">
        <v>0.4</v>
      </c>
      <c r="CCG25" s="47">
        <f t="shared" si="153"/>
        <v>0.36299999999999999</v>
      </c>
      <c r="CCH25" s="47">
        <v>0.39100000000000001</v>
      </c>
      <c r="CCI25" s="51">
        <v>0.39200000000000002</v>
      </c>
      <c r="CCJ25" s="51">
        <v>0.39100000000000001</v>
      </c>
      <c r="CCK25" s="51"/>
      <c r="CCL25" s="51">
        <v>0.39300000000000002</v>
      </c>
      <c r="CCM25" s="47">
        <v>0.38900000000000001</v>
      </c>
      <c r="CCN25" s="47">
        <f t="shared" si="154"/>
        <v>0.36299999999999999</v>
      </c>
      <c r="CCO25" s="47">
        <v>0.38900000000000001</v>
      </c>
      <c r="CCP25" s="47">
        <v>0.38900000000000001</v>
      </c>
      <c r="CCQ25" s="47">
        <v>0.39100000000000001</v>
      </c>
      <c r="CCR25" s="47">
        <v>0.39</v>
      </c>
      <c r="CCS25" s="47">
        <v>0.39500000000000002</v>
      </c>
      <c r="CCT25" s="47">
        <f t="shared" si="155"/>
        <v>0.36299999999999999</v>
      </c>
      <c r="CCU25" s="47">
        <v>0.39</v>
      </c>
      <c r="CCV25" s="47">
        <v>0.39</v>
      </c>
      <c r="CCW25" s="47">
        <v>0.40200000000000002</v>
      </c>
      <c r="CCX25" s="47">
        <v>0.39300000000000002</v>
      </c>
      <c r="CCY25" s="47">
        <v>0.39500000000000002</v>
      </c>
      <c r="CCZ25" s="47">
        <v>0.39500000000000002</v>
      </c>
      <c r="CDA25" s="47"/>
      <c r="CDB25" s="47">
        <v>0.39700000000000002</v>
      </c>
      <c r="CDC25" s="47">
        <v>0.39700000000000002</v>
      </c>
      <c r="CDD25" s="1235">
        <v>0.39600000000000002</v>
      </c>
      <c r="CDE25" s="1181">
        <v>0.36899999999999999</v>
      </c>
      <c r="CDF25" s="47">
        <v>0.39600000000000002</v>
      </c>
      <c r="CDG25" s="47"/>
      <c r="CDH25" s="1162">
        <v>0.40100000000000002</v>
      </c>
      <c r="CDI25" s="1162">
        <v>0.40100000000000002</v>
      </c>
      <c r="CDJ25" s="1235">
        <v>0.39700000000000002</v>
      </c>
      <c r="CDK25" s="1235">
        <f t="shared" si="156"/>
        <v>0.36899999999999999</v>
      </c>
      <c r="CDL25" s="1235">
        <v>0.40100000000000002</v>
      </c>
      <c r="CDM25" s="1235">
        <v>0.39600000000000002</v>
      </c>
      <c r="CDN25" s="1235">
        <v>0.40200000000000002</v>
      </c>
      <c r="CDO25" s="1235">
        <v>0.39600000000000002</v>
      </c>
      <c r="CDP25" s="1235">
        <v>0.38900000000000001</v>
      </c>
      <c r="CDQ25" s="1266">
        <v>0.39100000000000001</v>
      </c>
      <c r="CDR25" s="1235">
        <f t="shared" si="294"/>
        <v>0.36899999999999999</v>
      </c>
      <c r="CDS25" s="1235">
        <v>0.40200000000000002</v>
      </c>
      <c r="CDT25" s="1235">
        <v>0.39100000000000001</v>
      </c>
      <c r="CDU25" s="1235">
        <v>0.39300000000000002</v>
      </c>
      <c r="CDV25" s="1235">
        <v>0.38700000000000001</v>
      </c>
      <c r="CDW25" s="1235">
        <v>0.443</v>
      </c>
      <c r="CDX25" s="1266">
        <v>0.39500000000000002</v>
      </c>
      <c r="CDY25" s="1266">
        <f t="shared" si="158"/>
        <v>0.36899999999999999</v>
      </c>
      <c r="CDZ25" s="1235">
        <v>0.379</v>
      </c>
      <c r="CEA25" s="1235"/>
      <c r="CEB25" s="1235"/>
      <c r="CEC25" s="1235">
        <v>0.38600000000000001</v>
      </c>
      <c r="CED25" s="1235">
        <v>0.38</v>
      </c>
      <c r="CEE25" s="1235">
        <v>0.38700000000000001</v>
      </c>
      <c r="CEF25" s="1235">
        <v>0.38500000000000001</v>
      </c>
      <c r="CEG25" s="1235">
        <v>0.38400000000000001</v>
      </c>
      <c r="CEH25" s="1235">
        <v>0.38500000000000001</v>
      </c>
      <c r="CEI25" s="1235">
        <f t="shared" si="261"/>
        <v>0.36899999999999999</v>
      </c>
      <c r="CEJ25" s="1235">
        <v>0.38300000000000001</v>
      </c>
      <c r="CEK25" s="1235">
        <v>0.375</v>
      </c>
      <c r="CEL25" s="1235">
        <v>0.38100000000000001</v>
      </c>
      <c r="CEM25" s="1235">
        <v>0.38100000000000001</v>
      </c>
      <c r="CEN25" s="1235">
        <v>0.35599999999999998</v>
      </c>
      <c r="CEO25" s="1235">
        <v>0.39400000000000002</v>
      </c>
      <c r="CEP25" s="1235">
        <v>0.36099999999999999</v>
      </c>
      <c r="CEQ25" s="1235">
        <v>0.375</v>
      </c>
      <c r="CER25" s="1237">
        <v>0.37</v>
      </c>
      <c r="CES25" s="1235">
        <f>MIN(CEI25,CER25)</f>
        <v>0.36899999999999999</v>
      </c>
      <c r="CET25" s="1235">
        <v>0.372</v>
      </c>
      <c r="CEU25" s="1235"/>
      <c r="CEV25" s="1235">
        <v>0.39200000000000002</v>
      </c>
      <c r="CEW25" s="1235">
        <v>0.371</v>
      </c>
      <c r="CEX25" s="1235"/>
      <c r="CEY25" s="1235">
        <f t="shared" si="301"/>
        <v>0.36899999999999999</v>
      </c>
      <c r="CEZ25" s="1235">
        <v>0.376</v>
      </c>
      <c r="CFA25" s="1235">
        <v>0.374</v>
      </c>
      <c r="CFB25" s="1235">
        <v>0.36599999999999999</v>
      </c>
      <c r="CFC25" s="1235">
        <v>0.377</v>
      </c>
      <c r="CFD25" s="1235">
        <v>0.40300000000000002</v>
      </c>
      <c r="CFE25" s="1235">
        <v>0.374</v>
      </c>
      <c r="CFF25" s="1235"/>
      <c r="CFG25" s="1235">
        <v>0.36699999999999999</v>
      </c>
      <c r="CFH25" s="1235">
        <v>0.373</v>
      </c>
      <c r="CFI25" s="1235"/>
      <c r="CFJ25" s="1235">
        <v>0.37</v>
      </c>
      <c r="CFK25" s="1235">
        <v>0.37</v>
      </c>
      <c r="CFL25" s="1235"/>
      <c r="CFM25" s="1235">
        <v>0.372</v>
      </c>
      <c r="CFN25" s="1235"/>
      <c r="CFO25" s="1235">
        <v>0.36099999999999999</v>
      </c>
      <c r="CFP25" s="1235"/>
      <c r="CFQ25" s="1235">
        <v>0.36399999999999999</v>
      </c>
      <c r="CFR25" s="1235"/>
      <c r="CFS25" s="1235">
        <v>0.377</v>
      </c>
      <c r="CFT25" s="1235">
        <v>0.376</v>
      </c>
      <c r="CFU25" s="1235">
        <v>0.36699999999999999</v>
      </c>
      <c r="CFV25" s="1235"/>
      <c r="CFW25" s="1235">
        <v>0.36399999999999999</v>
      </c>
      <c r="CFX25" s="1235"/>
      <c r="CFY25" s="1235">
        <v>0.379</v>
      </c>
      <c r="CFZ25" s="1235"/>
      <c r="CGA25" s="1235">
        <v>0.372</v>
      </c>
      <c r="CGB25" s="1235">
        <v>0.38</v>
      </c>
      <c r="CGC25" s="1235">
        <f t="shared" si="161"/>
        <v>0.36899999999999999</v>
      </c>
      <c r="CGD25" s="1235">
        <v>0.38600000000000001</v>
      </c>
      <c r="CGE25" s="1235"/>
      <c r="CGF25" s="1235">
        <v>0.377</v>
      </c>
      <c r="CGG25" s="1235"/>
      <c r="CGH25" s="1235">
        <v>0.378</v>
      </c>
      <c r="CGI25" s="1235"/>
      <c r="CGJ25" s="1235">
        <v>0.38300000000000001</v>
      </c>
      <c r="CGK25" s="1235"/>
      <c r="CGL25" s="1237">
        <v>0.375</v>
      </c>
      <c r="CGM25" s="1237">
        <f>MIN(CGK25,CGC25)</f>
        <v>0.36899999999999999</v>
      </c>
      <c r="CGN25" s="1237"/>
      <c r="CGO25" s="1237">
        <v>0.379</v>
      </c>
      <c r="CGP25" s="1237"/>
      <c r="CGQ25" s="1237">
        <v>0.38</v>
      </c>
      <c r="CGR25" s="1237"/>
      <c r="CGS25" s="1237">
        <v>0.375</v>
      </c>
      <c r="CGT25" s="1237">
        <v>0.375</v>
      </c>
      <c r="CGU25" s="1237"/>
      <c r="CGV25" s="1237"/>
      <c r="CGW25" s="1235">
        <v>0.378</v>
      </c>
      <c r="CGX25" s="1237">
        <f t="shared" si="163"/>
        <v>0.36899999999999999</v>
      </c>
      <c r="CGY25" s="1235">
        <v>0.379</v>
      </c>
      <c r="CGZ25" s="1237"/>
      <c r="CHA25" s="1237"/>
      <c r="CHB25" s="1237"/>
      <c r="CHC25" s="1235">
        <v>0.38100000000000001</v>
      </c>
      <c r="CHD25" s="1237"/>
      <c r="CHE25" s="1235">
        <v>0.378</v>
      </c>
      <c r="CHF25" s="1235"/>
      <c r="CHG25" s="1235">
        <v>0.379</v>
      </c>
      <c r="CHH25" s="1235">
        <v>0.378</v>
      </c>
      <c r="CHI25" s="1235"/>
      <c r="CHJ25" s="1235">
        <v>0.379</v>
      </c>
      <c r="CHK25" s="1235">
        <f t="shared" si="164"/>
        <v>0.36899999999999999</v>
      </c>
      <c r="CHL25" s="1235">
        <v>0.378</v>
      </c>
      <c r="CHM25" s="1235"/>
      <c r="CHN25" s="1235">
        <v>0.376</v>
      </c>
      <c r="CHO25" s="1235">
        <v>0.38</v>
      </c>
      <c r="CHP25" s="1235">
        <v>0.375</v>
      </c>
      <c r="CHQ25" s="1235">
        <v>0.373</v>
      </c>
      <c r="CHR25" s="1235">
        <v>0.375</v>
      </c>
      <c r="CHS25" s="1235">
        <f t="shared" si="165"/>
        <v>0.36899999999999999</v>
      </c>
      <c r="CHT25" s="1235"/>
      <c r="CHU25" s="1235"/>
      <c r="CHV25" s="1235">
        <v>0.36699999999999999</v>
      </c>
      <c r="CHW25" s="1235">
        <v>0.38</v>
      </c>
      <c r="CHX25" s="1235"/>
      <c r="CHY25" s="1235"/>
      <c r="CHZ25" s="1235">
        <v>0.38200000000000001</v>
      </c>
      <c r="CIA25" s="1235">
        <f t="shared" si="166"/>
        <v>0.36899999999999999</v>
      </c>
      <c r="CIB25" s="1235" t="s">
        <v>1163</v>
      </c>
      <c r="CIC25" s="1235" t="s">
        <v>1163</v>
      </c>
      <c r="CID25" s="1235" t="s">
        <v>1163</v>
      </c>
      <c r="CIE25" s="1235" t="s">
        <v>1163</v>
      </c>
      <c r="CIF25" s="1235"/>
      <c r="CIG25" s="1235" t="s">
        <v>1163</v>
      </c>
      <c r="CIH25" s="1235"/>
      <c r="CII25" s="1235" t="s">
        <v>1163</v>
      </c>
      <c r="CIJ25" s="1235">
        <v>0.38200000000000001</v>
      </c>
      <c r="CIK25" s="1235">
        <f t="shared" si="247"/>
        <v>0.36899999999999999</v>
      </c>
      <c r="CIL25" s="1235"/>
      <c r="CIM25" s="1235"/>
      <c r="CIN25" s="6">
        <f t="shared" si="167"/>
        <v>-1</v>
      </c>
      <c r="CIO25" s="102">
        <v>0.442</v>
      </c>
      <c r="CIP25" s="102">
        <v>0.44800000000000001</v>
      </c>
      <c r="CIQ25" s="102">
        <v>0.443</v>
      </c>
      <c r="CIR25" s="102">
        <v>0.44700000000000001</v>
      </c>
      <c r="CIS25" s="102"/>
      <c r="CIT25" s="102">
        <v>0.44900000000000001</v>
      </c>
      <c r="CIU25" s="47">
        <f t="shared" si="168"/>
        <v>0.442</v>
      </c>
      <c r="CIV25" s="102">
        <v>0.46500000000000002</v>
      </c>
      <c r="CIW25" s="47">
        <v>0.47399999999999998</v>
      </c>
      <c r="CIX25" s="102"/>
      <c r="CIY25" s="47">
        <v>0.47099999999999997</v>
      </c>
      <c r="CIZ25" s="47">
        <v>0.47099999999999997</v>
      </c>
      <c r="CJA25" s="47">
        <v>0.47</v>
      </c>
      <c r="CJB25" s="47">
        <v>0.46600000000000003</v>
      </c>
      <c r="CJC25" s="47">
        <v>0.46500000000000002</v>
      </c>
      <c r="CJD25" s="47">
        <v>0.47499999999999998</v>
      </c>
      <c r="CJE25" s="47">
        <v>0.47</v>
      </c>
      <c r="CJF25" s="47">
        <v>0.47599999999999998</v>
      </c>
      <c r="CJG25" s="47">
        <v>0.47899999999999998</v>
      </c>
      <c r="CJH25" s="47">
        <v>0.47799999999999998</v>
      </c>
      <c r="CJI25" s="102">
        <f t="shared" si="169"/>
        <v>0.442</v>
      </c>
      <c r="CJJ25" s="47">
        <v>0.48199999999999998</v>
      </c>
      <c r="CJK25" s="102">
        <v>0.48</v>
      </c>
      <c r="CJL25" s="47"/>
      <c r="CJM25" s="47">
        <v>0.47899999999999998</v>
      </c>
      <c r="CJN25" s="47">
        <v>0.47399999999999998</v>
      </c>
      <c r="CJO25" s="47">
        <v>0.47299999999999998</v>
      </c>
      <c r="CJP25" s="47">
        <v>0.47799999999999998</v>
      </c>
      <c r="CJQ25" s="51">
        <v>0.47099999999999997</v>
      </c>
      <c r="CJR25" s="47">
        <f t="shared" si="170"/>
        <v>0.442</v>
      </c>
      <c r="CJS25" s="47">
        <v>0.46600000000000003</v>
      </c>
      <c r="CJT25" s="51">
        <v>0.45100000000000001</v>
      </c>
      <c r="CJU25" s="51">
        <v>0.46</v>
      </c>
      <c r="CJV25" s="51">
        <v>0.45800000000000002</v>
      </c>
      <c r="CJW25" s="51"/>
      <c r="CJX25" s="47">
        <v>0.45600000000000002</v>
      </c>
      <c r="CJY25" s="47">
        <v>0.45500000000000002</v>
      </c>
      <c r="CJZ25" s="47">
        <f t="shared" si="171"/>
        <v>0.442</v>
      </c>
      <c r="CKA25" s="47">
        <v>0.45500000000000002</v>
      </c>
      <c r="CKB25" s="47">
        <v>0.45200000000000001</v>
      </c>
      <c r="CKC25" s="47"/>
      <c r="CKD25" s="47">
        <v>0.45600000000000002</v>
      </c>
      <c r="CKE25" s="47">
        <v>0.46</v>
      </c>
      <c r="CKF25" s="47">
        <v>0.46100000000000002</v>
      </c>
      <c r="CKG25" s="47"/>
      <c r="CKH25" s="68">
        <v>0.45900000000000002</v>
      </c>
      <c r="CKI25" s="47">
        <f t="shared" si="172"/>
        <v>0.442</v>
      </c>
      <c r="CKJ25" s="47">
        <v>0.45200000000000001</v>
      </c>
      <c r="CKK25" s="47">
        <v>0.45600000000000002</v>
      </c>
      <c r="CKL25" s="47">
        <v>0.47199999999999998</v>
      </c>
      <c r="CKM25" s="47">
        <v>0.46700000000000003</v>
      </c>
      <c r="CKN25" s="47">
        <v>0.47</v>
      </c>
      <c r="CKO25" s="47">
        <v>0.46500000000000002</v>
      </c>
      <c r="CKP25" s="47">
        <v>0.46300000000000002</v>
      </c>
      <c r="CKQ25" s="47">
        <v>0.46600000000000003</v>
      </c>
      <c r="CKR25" s="47"/>
      <c r="CKS25" s="1235">
        <v>0.46800000000000003</v>
      </c>
      <c r="CKT25" s="47">
        <f t="shared" si="274"/>
        <v>0.442</v>
      </c>
      <c r="CKU25" s="47">
        <v>0.46600000000000003</v>
      </c>
      <c r="CKV25" s="1162">
        <v>0.47099999999999997</v>
      </c>
      <c r="CKW25" s="1162">
        <v>0.46200000000000002</v>
      </c>
      <c r="CKX25" s="1235">
        <v>0.46400000000000002</v>
      </c>
      <c r="CKY25" s="1235">
        <f t="shared" si="173"/>
        <v>0.442</v>
      </c>
      <c r="CKZ25" s="1235">
        <v>0.46400000000000002</v>
      </c>
      <c r="CLA25" s="1235">
        <v>0.46800000000000003</v>
      </c>
      <c r="CLB25" s="1235">
        <v>0.46300000000000002</v>
      </c>
      <c r="CLC25" s="1235">
        <v>0.44900000000000001</v>
      </c>
      <c r="CLD25" s="1235">
        <v>0.45200000000000001</v>
      </c>
      <c r="CLE25" s="1266">
        <v>0.45700000000000002</v>
      </c>
      <c r="CLF25" s="1235">
        <f t="shared" si="295"/>
        <v>0.442</v>
      </c>
      <c r="CLG25" s="1235">
        <v>0.46200000000000002</v>
      </c>
      <c r="CLH25" s="1235">
        <v>0.45800000000000002</v>
      </c>
      <c r="CLI25" s="1235"/>
      <c r="CLJ25" s="1235">
        <v>0.45400000000000001</v>
      </c>
      <c r="CLK25" s="1235">
        <v>0.45100000000000001</v>
      </c>
      <c r="CLL25" s="1235">
        <v>0.48799999999999999</v>
      </c>
      <c r="CLM25" s="1266">
        <v>0.46</v>
      </c>
      <c r="CLN25" s="1266">
        <f t="shared" si="175"/>
        <v>0.442</v>
      </c>
      <c r="CLO25" s="1235">
        <v>0.441</v>
      </c>
      <c r="CLP25" s="1235"/>
      <c r="CLQ25" s="1235"/>
      <c r="CLR25" s="1235">
        <v>0.442</v>
      </c>
      <c r="CLS25" s="1235">
        <v>0.44800000000000001</v>
      </c>
      <c r="CLT25" s="1235">
        <v>0.44900000000000001</v>
      </c>
      <c r="CLU25" s="1235">
        <v>0.44400000000000001</v>
      </c>
      <c r="CLV25" s="1235">
        <v>0.44400000000000001</v>
      </c>
      <c r="CLW25" s="1235">
        <v>0.45800000000000002</v>
      </c>
      <c r="CLX25" s="1235">
        <f t="shared" si="262"/>
        <v>0.442</v>
      </c>
      <c r="CLY25" s="1235">
        <v>0.45</v>
      </c>
      <c r="CLZ25" s="1235">
        <v>0.438</v>
      </c>
      <c r="CMA25" s="1235">
        <v>0.44900000000000001</v>
      </c>
      <c r="CMB25" s="1235">
        <v>0.437</v>
      </c>
      <c r="CMC25" s="1235">
        <v>0.438</v>
      </c>
      <c r="CMD25" s="1235">
        <v>0.45900000000000002</v>
      </c>
      <c r="CME25" s="1235">
        <v>0.432</v>
      </c>
      <c r="CMF25" s="1235">
        <v>0.438</v>
      </c>
      <c r="CMG25" s="1237">
        <v>0.44800000000000001</v>
      </c>
      <c r="CMH25" s="1235">
        <f t="shared" si="309"/>
        <v>0.442</v>
      </c>
      <c r="CMI25" s="1235">
        <v>0.42299999999999999</v>
      </c>
      <c r="CMJ25" s="1235"/>
      <c r="CMK25" s="1235">
        <v>0.45600000000000002</v>
      </c>
      <c r="CML25" s="1235">
        <v>0.438</v>
      </c>
      <c r="CMM25" s="1235"/>
      <c r="CMN25" s="1235">
        <f t="shared" si="302"/>
        <v>0.438</v>
      </c>
      <c r="CMO25" s="1235">
        <v>0.42599999999999999</v>
      </c>
      <c r="CMP25" s="1235">
        <v>0.432</v>
      </c>
      <c r="CMQ25" s="1235">
        <v>0.43099999999999999</v>
      </c>
      <c r="CMR25" s="1235">
        <v>0.437</v>
      </c>
      <c r="CMS25" s="1235">
        <v>0.435</v>
      </c>
      <c r="CMT25" s="1235">
        <v>0.439</v>
      </c>
      <c r="CMU25" s="1235"/>
      <c r="CMV25" s="1235">
        <v>0.43</v>
      </c>
      <c r="CMW25" s="1235">
        <v>0.443</v>
      </c>
      <c r="CMX25" s="1235"/>
      <c r="CMY25" s="1235">
        <v>0.432</v>
      </c>
      <c r="CMZ25" s="1235">
        <v>0.42599999999999999</v>
      </c>
      <c r="CNA25" s="1235"/>
      <c r="CNB25" s="1235">
        <v>0.42499999999999999</v>
      </c>
      <c r="CNC25" s="1235"/>
      <c r="CND25" s="1235">
        <v>0.42699999999999999</v>
      </c>
      <c r="CNE25" s="1235"/>
      <c r="CNF25" s="1235">
        <v>0.44</v>
      </c>
      <c r="CNG25" s="1235"/>
      <c r="CNH25" s="1235">
        <v>0.43099999999999999</v>
      </c>
      <c r="CNI25" s="1235">
        <v>0.435</v>
      </c>
      <c r="CNJ25" s="1235">
        <v>0.42499999999999999</v>
      </c>
      <c r="CNK25" s="1235"/>
      <c r="CNL25" s="1235">
        <v>0.42499999999999999</v>
      </c>
      <c r="CNM25" s="1235"/>
      <c r="CNN25" s="1235">
        <v>0.438</v>
      </c>
      <c r="CNO25" s="1235"/>
      <c r="CNP25" s="1235">
        <v>0.441</v>
      </c>
      <c r="CNQ25" s="1235">
        <v>0.42599999999999999</v>
      </c>
      <c r="CNR25" s="1235">
        <f t="shared" si="178"/>
        <v>0.42599999999999999</v>
      </c>
      <c r="CNS25" s="1235">
        <v>0.442</v>
      </c>
      <c r="CNT25" s="1235"/>
      <c r="CNU25" s="1235">
        <v>0.441</v>
      </c>
      <c r="CNV25" s="1235"/>
      <c r="CNW25" s="1235">
        <v>0.432</v>
      </c>
      <c r="CNX25" s="1235"/>
      <c r="CNY25" s="1235">
        <v>0.433</v>
      </c>
      <c r="CNZ25" s="1235"/>
      <c r="COA25" s="1237">
        <v>0.438</v>
      </c>
      <c r="COB25" s="1237">
        <f t="shared" si="308"/>
        <v>0.42599999999999999</v>
      </c>
      <c r="COC25" s="1235"/>
      <c r="COD25" s="1235">
        <v>0.438</v>
      </c>
      <c r="COE25" s="1235"/>
      <c r="COF25" s="1235">
        <v>0.44800000000000001</v>
      </c>
      <c r="COG25" s="1235"/>
      <c r="COH25" s="1235">
        <v>0.442</v>
      </c>
      <c r="COI25" s="1235">
        <v>0.443</v>
      </c>
      <c r="COJ25" s="1235"/>
      <c r="COK25" s="1235"/>
      <c r="COL25" s="1235">
        <v>0.439</v>
      </c>
      <c r="COM25" s="1235">
        <f t="shared" si="180"/>
        <v>0.42599999999999999</v>
      </c>
      <c r="CON25" s="1235">
        <v>0.45600000000000002</v>
      </c>
      <c r="COO25" s="1235"/>
      <c r="COP25" s="1235"/>
      <c r="COQ25" s="1237"/>
      <c r="COR25" s="1235">
        <v>0.439</v>
      </c>
      <c r="COS25" s="1237"/>
      <c r="COT25" s="1235">
        <v>0.443</v>
      </c>
      <c r="COU25" s="1235"/>
      <c r="COV25" s="1235">
        <v>0.442</v>
      </c>
      <c r="COW25" s="1235">
        <v>0.441</v>
      </c>
      <c r="COX25" s="1235"/>
      <c r="COY25" s="1235">
        <v>0.441</v>
      </c>
      <c r="COZ25" s="1235">
        <f t="shared" si="181"/>
        <v>0.42599999999999999</v>
      </c>
      <c r="CPA25" s="1235">
        <v>0.438</v>
      </c>
      <c r="CPB25" s="1235"/>
      <c r="CPC25" s="1235">
        <v>0.42599999999999999</v>
      </c>
      <c r="CPD25" s="1235">
        <v>0.443</v>
      </c>
      <c r="CPE25" s="1235">
        <v>0.433</v>
      </c>
      <c r="CPF25" s="1235">
        <v>0.436</v>
      </c>
      <c r="CPG25" s="1235">
        <v>0.434</v>
      </c>
      <c r="CPH25" s="1235">
        <v>0.44</v>
      </c>
      <c r="CPI25" s="1235">
        <f t="shared" si="182"/>
        <v>0.42599999999999999</v>
      </c>
      <c r="CPJ25" s="1235"/>
      <c r="CPK25" s="1235"/>
      <c r="CPL25" s="1235">
        <v>0.437</v>
      </c>
      <c r="CPM25" s="1235">
        <v>0.44</v>
      </c>
      <c r="CPN25" s="1235"/>
      <c r="CPO25" s="1235"/>
      <c r="CPP25" s="1235">
        <v>0.441</v>
      </c>
      <c r="CPQ25" s="1235">
        <f t="shared" si="183"/>
        <v>0.42599999999999999</v>
      </c>
      <c r="CPR25" s="1235" t="s">
        <v>1163</v>
      </c>
      <c r="CPS25" s="1235" t="s">
        <v>1163</v>
      </c>
      <c r="CPT25" s="1235" t="s">
        <v>1163</v>
      </c>
      <c r="CPU25" s="1235" t="s">
        <v>1163</v>
      </c>
      <c r="CPV25" s="1235"/>
      <c r="CPW25" s="1235" t="s">
        <v>1163</v>
      </c>
      <c r="CPX25" s="1235"/>
      <c r="CPY25" s="1235" t="s">
        <v>1163</v>
      </c>
      <c r="CPZ25" s="1235">
        <v>0.441</v>
      </c>
      <c r="CQA25" s="1235">
        <f t="shared" si="248"/>
        <v>0.42599999999999999</v>
      </c>
      <c r="CQB25" s="1235"/>
      <c r="CQC25" s="1235"/>
      <c r="CQD25" s="6">
        <f t="shared" si="249"/>
        <v>-1</v>
      </c>
      <c r="CQE25" s="77">
        <f t="shared" si="184"/>
        <v>0.44550000000000006</v>
      </c>
      <c r="CQF25" s="51">
        <v>0.40500000000000003</v>
      </c>
      <c r="CQG25" s="47">
        <f t="shared" si="185"/>
        <v>0.40500000000000003</v>
      </c>
      <c r="CQH25" s="102">
        <v>0.4</v>
      </c>
      <c r="CQI25" s="47">
        <v>0.40799999999999997</v>
      </c>
      <c r="CQJ25" s="47"/>
      <c r="CQK25" s="47">
        <v>0.39900000000000002</v>
      </c>
      <c r="CQL25" s="47">
        <v>0.40899999999999997</v>
      </c>
      <c r="CQM25" s="47">
        <v>0.40699999999999997</v>
      </c>
      <c r="CQN25" s="47">
        <v>0.40600000000000003</v>
      </c>
      <c r="CQO25" s="47">
        <v>0.40600000000000003</v>
      </c>
      <c r="CQP25" s="47">
        <f t="shared" si="186"/>
        <v>0.40500000000000003</v>
      </c>
      <c r="CQQ25" s="47">
        <v>0.40699999999999997</v>
      </c>
      <c r="CQR25" s="47">
        <v>0.40200000000000002</v>
      </c>
      <c r="CQS25" s="47">
        <v>0.42299999999999999</v>
      </c>
      <c r="CQT25" s="47">
        <v>0.42299999999999999</v>
      </c>
      <c r="CQU25" s="47">
        <v>0.41799999999999998</v>
      </c>
      <c r="CQV25" s="47">
        <v>0.42399999999999999</v>
      </c>
      <c r="CQW25" s="102">
        <f t="shared" si="187"/>
        <v>0.40200000000000002</v>
      </c>
      <c r="CQX25" s="102">
        <v>0.42399999999999999</v>
      </c>
      <c r="CQY25" s="102">
        <v>0.41299999999999998</v>
      </c>
      <c r="CQZ25" s="47"/>
      <c r="CRA25" s="47">
        <v>0.42899999999999999</v>
      </c>
      <c r="CRB25" s="47">
        <v>0.41499999999999998</v>
      </c>
      <c r="CRC25" s="47">
        <v>0.41699999999999998</v>
      </c>
      <c r="CRD25" s="47">
        <v>0.41499999999999998</v>
      </c>
      <c r="CRE25" s="51">
        <v>0.42799999999999999</v>
      </c>
      <c r="CRF25" s="47">
        <f t="shared" si="188"/>
        <v>0.40200000000000002</v>
      </c>
      <c r="CRG25" s="47">
        <v>0.42799999999999999</v>
      </c>
      <c r="CRH25" s="51">
        <v>0.41799999999999998</v>
      </c>
      <c r="CRI25" s="51">
        <v>0.41</v>
      </c>
      <c r="CRJ25" s="47">
        <v>0.42199999999999999</v>
      </c>
      <c r="CRK25" s="47"/>
      <c r="CRL25" s="47">
        <v>0.40799999999999997</v>
      </c>
      <c r="CRM25" s="47">
        <f t="shared" si="189"/>
        <v>0.40200000000000002</v>
      </c>
      <c r="CRN25" s="47">
        <v>0.41</v>
      </c>
      <c r="CRO25" s="47">
        <v>0.43099999999999999</v>
      </c>
      <c r="CRP25" s="47">
        <v>0.40500000000000003</v>
      </c>
      <c r="CRQ25" s="47">
        <v>0.41199999999999998</v>
      </c>
      <c r="CRR25" s="47"/>
      <c r="CRS25" s="51">
        <v>0.41799999999999998</v>
      </c>
      <c r="CRT25" s="1216">
        <v>0.42299999999999999</v>
      </c>
      <c r="CRU25" s="51">
        <f t="shared" si="190"/>
        <v>0.40200000000000002</v>
      </c>
      <c r="CRV25" s="47">
        <v>0.40500000000000003</v>
      </c>
      <c r="CRW25" s="47">
        <v>0.39500000000000002</v>
      </c>
      <c r="CRX25" s="47"/>
      <c r="CRY25" s="47">
        <v>0.41299999999999998</v>
      </c>
      <c r="CRZ25" s="47">
        <v>0.40899999999999997</v>
      </c>
      <c r="CSA25" s="47">
        <v>0.40799999999999997</v>
      </c>
      <c r="CSB25" s="47">
        <v>0.42299999999999999</v>
      </c>
      <c r="CSC25" s="47"/>
      <c r="CSD25" s="47"/>
      <c r="CSE25" s="47">
        <v>0.41899999999999998</v>
      </c>
      <c r="CSF25" s="47">
        <v>0.434</v>
      </c>
      <c r="CSG25" s="47">
        <v>0.40300000000000002</v>
      </c>
      <c r="CSH25" s="47">
        <v>0.42299999999999999</v>
      </c>
      <c r="CSI25" s="47">
        <v>0.40699999999999997</v>
      </c>
      <c r="CSJ25" s="47"/>
      <c r="CSK25" s="47">
        <v>0.41699999999999998</v>
      </c>
      <c r="CSL25" s="47">
        <v>0.42099999999999999</v>
      </c>
      <c r="CSM25" s="47"/>
      <c r="CSN25" s="47"/>
      <c r="CSO25" s="1237">
        <v>0.40699999999999997</v>
      </c>
      <c r="CSP25" s="1231">
        <f t="shared" si="273"/>
        <v>0.40200000000000002</v>
      </c>
      <c r="CSQ25" s="47">
        <v>0.41199999999999998</v>
      </c>
      <c r="CSR25" s="47">
        <v>0.42799999999999999</v>
      </c>
      <c r="CSS25" s="1162">
        <v>0.43</v>
      </c>
      <c r="CST25" s="1162">
        <v>0.41699999999999998</v>
      </c>
      <c r="CSU25" s="1162">
        <v>0.40799999999999997</v>
      </c>
      <c r="CSV25" s="1162">
        <v>0.41899999999999998</v>
      </c>
      <c r="CSW25" s="47"/>
      <c r="CSX25" s="47"/>
      <c r="CSY25" s="47"/>
      <c r="CSZ25" s="47"/>
      <c r="CTA25" s="1235">
        <v>0.41299999999999998</v>
      </c>
      <c r="CTB25" s="1235">
        <v>0.42399999999999999</v>
      </c>
      <c r="CTC25" s="47">
        <f t="shared" si="191"/>
        <v>0.40200000000000002</v>
      </c>
      <c r="CTD25" s="1235">
        <v>0.40400000000000003</v>
      </c>
      <c r="CTE25" s="1235">
        <v>0.42</v>
      </c>
      <c r="CTF25" s="1235">
        <v>0.42099999999999999</v>
      </c>
      <c r="CTG25" s="1235">
        <v>0.40799999999999997</v>
      </c>
      <c r="CTH25" s="1235">
        <v>0.41899999999999998</v>
      </c>
      <c r="CTI25" s="1235">
        <v>0.40699999999999997</v>
      </c>
      <c r="CTJ25" s="1235">
        <v>0.433</v>
      </c>
      <c r="CTK25" s="1235">
        <v>0.433</v>
      </c>
      <c r="CTL25" s="1235">
        <v>0.42899999999999999</v>
      </c>
      <c r="CTM25" s="1266">
        <v>0.40100000000000002</v>
      </c>
      <c r="CTN25" s="1266">
        <v>0.41799999999999998</v>
      </c>
      <c r="CTO25" s="1266">
        <f t="shared" si="296"/>
        <v>0.40100000000000002</v>
      </c>
      <c r="CTP25" s="1235">
        <v>0.42499999999999999</v>
      </c>
      <c r="CTQ25" s="1235">
        <v>0.436</v>
      </c>
      <c r="CTR25" s="1235">
        <v>0.41399999999999998</v>
      </c>
      <c r="CTS25" s="1235">
        <v>0.41899999999999998</v>
      </c>
      <c r="CTT25" s="1235">
        <v>0.41299999999999998</v>
      </c>
      <c r="CTU25" s="1235">
        <v>0.434</v>
      </c>
      <c r="CTV25" s="1235"/>
      <c r="CTW25" s="1235"/>
      <c r="CTX25" s="1235">
        <v>0.41599999999999998</v>
      </c>
      <c r="CTY25" s="1235">
        <v>0.41499999999999998</v>
      </c>
      <c r="CTZ25" s="1235">
        <v>0.40899999999999997</v>
      </c>
      <c r="CUA25" s="1235">
        <v>0.41899999999999998</v>
      </c>
      <c r="CUB25" s="1266">
        <v>0.41599999999999998</v>
      </c>
      <c r="CUC25" s="1266">
        <v>0.42199999999999999</v>
      </c>
      <c r="CUD25" s="1235">
        <f t="shared" si="193"/>
        <v>0.40100000000000002</v>
      </c>
      <c r="CUE25" s="1235">
        <v>0.434</v>
      </c>
      <c r="CUF25" s="1235">
        <v>0.438</v>
      </c>
      <c r="CUG25" s="1235">
        <v>0.41699999999999998</v>
      </c>
      <c r="CUH25" s="1235">
        <v>0.41499999999999998</v>
      </c>
      <c r="CUI25" s="1235"/>
      <c r="CUJ25" s="1235"/>
      <c r="CUK25" s="1235"/>
      <c r="CUL25" s="1235"/>
      <c r="CUM25" s="1235">
        <v>0.4</v>
      </c>
      <c r="CUN25" s="1235">
        <v>0.40200000000000002</v>
      </c>
      <c r="CUO25" s="1235">
        <v>0.41899999999999998</v>
      </c>
      <c r="CUP25" s="1235">
        <v>0.41099999999999998</v>
      </c>
      <c r="CUQ25" s="1235">
        <v>0.41299999999999998</v>
      </c>
      <c r="CUR25" s="1235">
        <v>0.42299999999999999</v>
      </c>
      <c r="CUS25" s="1235">
        <v>0.41499999999999998</v>
      </c>
      <c r="CUT25" s="1235">
        <v>0.40600000000000003</v>
      </c>
      <c r="CUU25" s="1235">
        <v>0.41199999999999998</v>
      </c>
      <c r="CUV25" s="1235">
        <v>0.41</v>
      </c>
      <c r="CUW25" s="1235">
        <v>0.41</v>
      </c>
      <c r="CUX25" s="1235">
        <v>0.39900000000000002</v>
      </c>
      <c r="CUY25" s="1235">
        <v>0.41299999999999998</v>
      </c>
      <c r="CUZ25" s="1235">
        <v>0.41099999999999998</v>
      </c>
      <c r="CVA25" s="1235">
        <v>0.41699999999999998</v>
      </c>
      <c r="CVB25" s="1235">
        <v>0.41199999999999998</v>
      </c>
      <c r="CVC25" s="1235">
        <f t="shared" si="310"/>
        <v>0.40100000000000002</v>
      </c>
      <c r="CVD25" s="1235">
        <v>0.42199999999999999</v>
      </c>
      <c r="CVE25" s="1235">
        <v>0.41599999999999998</v>
      </c>
      <c r="CVF25" s="1235">
        <v>0.42699999999999999</v>
      </c>
      <c r="CVG25" s="1235">
        <v>0.42099999999999999</v>
      </c>
      <c r="CVH25" s="1235">
        <v>0.42699999999999999</v>
      </c>
      <c r="CVI25" s="1235">
        <v>0.41699999999999998</v>
      </c>
      <c r="CVJ25" s="1235">
        <v>0.41599999999999998</v>
      </c>
      <c r="CVK25" s="1235">
        <v>0.42599999999999999</v>
      </c>
      <c r="CVL25" s="1235">
        <v>0.42099999999999999</v>
      </c>
      <c r="CVM25" s="1235">
        <v>0.42299999999999999</v>
      </c>
      <c r="CVN25" s="1235">
        <v>0.41199999999999998</v>
      </c>
      <c r="CVO25" s="1235">
        <v>0.42699999999999999</v>
      </c>
      <c r="CVP25" s="1235">
        <v>0.432</v>
      </c>
      <c r="CVQ25" s="1235">
        <v>0.433</v>
      </c>
      <c r="CVR25" s="1235">
        <v>0.43</v>
      </c>
      <c r="CVS25" s="1235">
        <v>0.432</v>
      </c>
      <c r="CVT25" s="1237">
        <v>0.4</v>
      </c>
      <c r="CVU25" s="1237">
        <v>0.41599999999999998</v>
      </c>
      <c r="CVV25" s="1235">
        <f>MIN(CVC25,CVT25)</f>
        <v>0.4</v>
      </c>
      <c r="CVW25" s="1235">
        <v>0.438</v>
      </c>
      <c r="CVX25" s="1235">
        <v>0.434</v>
      </c>
      <c r="CVY25" s="1235"/>
      <c r="CVZ25" s="1235"/>
      <c r="CWA25" s="1235">
        <v>0.41599999999999998</v>
      </c>
      <c r="CWB25" s="1235">
        <v>0.43</v>
      </c>
      <c r="CWC25" s="1235">
        <v>0.42399999999999999</v>
      </c>
      <c r="CWD25" s="1235">
        <v>0.42599999999999999</v>
      </c>
      <c r="CWE25" s="1235"/>
      <c r="CWF25" s="1235"/>
      <c r="CWG25" s="1235">
        <f t="shared" si="311"/>
        <v>0.4</v>
      </c>
      <c r="CWH25" s="1235">
        <v>0.40799999999999997</v>
      </c>
      <c r="CWI25" s="1235">
        <v>0.40799999999999997</v>
      </c>
      <c r="CWJ25" s="1235">
        <v>0.41699999999999998</v>
      </c>
      <c r="CWK25" s="1235">
        <v>0.40699999999999997</v>
      </c>
      <c r="CWL25" s="1235">
        <v>0.40300000000000002</v>
      </c>
      <c r="CWM25" s="1235">
        <v>0.40600000000000003</v>
      </c>
      <c r="CWN25" s="1235">
        <v>0.41</v>
      </c>
      <c r="CWO25" s="1235">
        <v>0.40300000000000002</v>
      </c>
      <c r="CWP25" s="1235"/>
      <c r="CWQ25" s="1235"/>
      <c r="CWR25" s="1235">
        <v>0.40799999999999997</v>
      </c>
      <c r="CWS25" s="1235">
        <v>0.40400000000000003</v>
      </c>
      <c r="CWT25" s="1235">
        <v>0.41</v>
      </c>
      <c r="CWU25" s="1235">
        <v>0.41099999999999998</v>
      </c>
      <c r="CWV25" s="1235"/>
      <c r="CWW25" s="1235"/>
      <c r="CWX25" s="1235">
        <v>0.41699999999999998</v>
      </c>
      <c r="CWY25" s="1235">
        <v>0.41099999999999998</v>
      </c>
      <c r="CWZ25" s="1235"/>
      <c r="CXA25" s="1235"/>
      <c r="CXB25" s="1235">
        <v>0.41199999999999998</v>
      </c>
      <c r="CXC25" s="1235">
        <v>0.40600000000000003</v>
      </c>
      <c r="CXD25" s="1235">
        <v>0.41499999999999998</v>
      </c>
      <c r="CXE25" s="1235">
        <v>0.41499999999999998</v>
      </c>
      <c r="CXF25" s="1235">
        <v>0.41099999999999998</v>
      </c>
      <c r="CXG25" s="1235">
        <v>0.40799999999999997</v>
      </c>
      <c r="CXH25" s="1235">
        <v>0.41399999999999998</v>
      </c>
      <c r="CXI25" s="1235">
        <v>0.41199999999999998</v>
      </c>
      <c r="CXJ25" s="1235">
        <v>0.40600000000000003</v>
      </c>
      <c r="CXK25" s="1235">
        <v>0.41799999999999998</v>
      </c>
      <c r="CXL25" s="1235">
        <v>0.41199999999999998</v>
      </c>
      <c r="CXM25" s="1235">
        <v>0.40899999999999997</v>
      </c>
      <c r="CXN25" s="1235">
        <v>0.42</v>
      </c>
      <c r="CXO25" s="1235">
        <v>0.43099999999999999</v>
      </c>
      <c r="CXP25" s="1235">
        <v>0.41299999999999998</v>
      </c>
      <c r="CXQ25" s="1235">
        <v>0.42599999999999999</v>
      </c>
      <c r="CXR25" s="1235"/>
      <c r="CXS25" s="1235"/>
      <c r="CXT25" s="1235">
        <v>0.434</v>
      </c>
      <c r="CXU25" s="1235">
        <v>0.42599999999999999</v>
      </c>
      <c r="CXV25" s="1235"/>
      <c r="CXW25" s="1235"/>
      <c r="CXX25" s="1235">
        <v>0.438</v>
      </c>
      <c r="CXY25" s="1235">
        <v>0.42599999999999999</v>
      </c>
      <c r="CXZ25" s="1235">
        <v>0.42899999999999999</v>
      </c>
      <c r="CYA25" s="1235">
        <v>0.434</v>
      </c>
      <c r="CYB25" s="1235">
        <f t="shared" si="196"/>
        <v>0.4</v>
      </c>
      <c r="CYC25" s="1235">
        <v>0.42499999999999999</v>
      </c>
      <c r="CYD25" s="1235">
        <v>0.42799999999999999</v>
      </c>
      <c r="CYE25" s="1235"/>
      <c r="CYF25" s="1235"/>
      <c r="CYG25" s="1235">
        <v>0.43099999999999999</v>
      </c>
      <c r="CYH25" s="1235">
        <v>0.42599999999999999</v>
      </c>
      <c r="CYI25" s="1235"/>
      <c r="CYJ25" s="1235"/>
      <c r="CYK25" s="1235">
        <v>0.42799999999999999</v>
      </c>
      <c r="CYL25" s="1235">
        <v>0.42799999999999999</v>
      </c>
      <c r="CYM25" s="1235"/>
      <c r="CYN25" s="1235"/>
      <c r="CYO25" s="1235">
        <v>0.43099999999999999</v>
      </c>
      <c r="CYP25" s="1235">
        <v>0.42799999999999999</v>
      </c>
      <c r="CYQ25" s="1235"/>
      <c r="CYR25" s="1235"/>
      <c r="CYS25" s="1237">
        <v>0.42699999999999999</v>
      </c>
      <c r="CYT25" s="1237">
        <v>0.42899999999999999</v>
      </c>
      <c r="CYU25" s="1237">
        <v>0.41</v>
      </c>
      <c r="CYV25" s="1237"/>
      <c r="CYW25" s="1237"/>
      <c r="CYX25" s="1237">
        <v>0.43099999999999999</v>
      </c>
      <c r="CYY25" s="1237">
        <v>0.435</v>
      </c>
      <c r="CYZ25" s="1237"/>
      <c r="CZA25" s="1237"/>
      <c r="CZB25" s="1237">
        <v>0.42699999999999999</v>
      </c>
      <c r="CZC25" s="1237">
        <v>0.43</v>
      </c>
      <c r="CZD25" s="1237"/>
      <c r="CZE25" s="1237"/>
      <c r="CZF25" s="1237">
        <v>0.42399999999999999</v>
      </c>
      <c r="CZG25" s="1237">
        <v>0.432</v>
      </c>
      <c r="CZH25" s="1237">
        <v>0.42099999999999999</v>
      </c>
      <c r="CZI25" s="1237">
        <v>0.42099999999999999</v>
      </c>
      <c r="CZJ25" s="1237"/>
      <c r="CZK25" s="1237"/>
      <c r="CZL25" s="1237"/>
      <c r="CZM25" s="1237"/>
      <c r="CZN25" s="1235">
        <v>0.42</v>
      </c>
      <c r="CZO25" s="1235">
        <v>0.41899999999999998</v>
      </c>
      <c r="CZP25" s="1235">
        <f t="shared" si="198"/>
        <v>0.41</v>
      </c>
      <c r="CZQ25" s="1235">
        <v>0.42199999999999999</v>
      </c>
      <c r="CZR25" s="1235">
        <v>0.42399999999999999</v>
      </c>
      <c r="CZS25" s="1235"/>
      <c r="CZT25" s="1235"/>
      <c r="CZU25" s="1235"/>
      <c r="CZV25" s="1235"/>
      <c r="CZW25" s="1235">
        <v>0.41899999999999998</v>
      </c>
      <c r="CZX25" s="1235">
        <v>0.434</v>
      </c>
      <c r="CZY25" s="1235"/>
      <c r="CZZ25" s="1237"/>
      <c r="DAA25" s="1237"/>
      <c r="DAB25" s="1237"/>
      <c r="DAC25" s="1235">
        <v>0.43099999999999999</v>
      </c>
      <c r="DAD25" s="1235">
        <v>0.42799999999999999</v>
      </c>
      <c r="DAE25" s="1235"/>
      <c r="DAF25" s="1235"/>
      <c r="DAG25" s="1235">
        <v>0.434</v>
      </c>
      <c r="DAH25" s="1235">
        <v>0.42799999999999999</v>
      </c>
      <c r="DAI25" s="1235">
        <v>0.42699999999999999</v>
      </c>
      <c r="DAJ25" s="1235">
        <v>0.42899999999999999</v>
      </c>
      <c r="DAK25" s="1235"/>
      <c r="DAL25" s="1235"/>
      <c r="DAM25" s="1235">
        <v>0.42799999999999999</v>
      </c>
      <c r="DAN25" s="1235">
        <v>0.42199999999999999</v>
      </c>
      <c r="DAO25" s="1235">
        <f t="shared" si="199"/>
        <v>0.41</v>
      </c>
      <c r="DAP25" s="1235">
        <v>0.42599999999999999</v>
      </c>
      <c r="DAQ25" s="1235">
        <v>0.41899999999999998</v>
      </c>
      <c r="DAR25" s="1235"/>
      <c r="DAS25" s="1235"/>
      <c r="DAT25" s="1235">
        <v>0.41499999999999998</v>
      </c>
      <c r="DAU25" s="1235">
        <v>0.41599999999999998</v>
      </c>
      <c r="DAV25" s="1235">
        <v>0.42499999999999999</v>
      </c>
      <c r="DAW25" s="1235">
        <v>0.41599999999999998</v>
      </c>
      <c r="DAX25" s="1235">
        <f t="shared" si="200"/>
        <v>0.41</v>
      </c>
      <c r="DAY25" s="1235"/>
      <c r="DAZ25" s="1235"/>
      <c r="DBA25" s="1235">
        <v>0.41499999999999998</v>
      </c>
      <c r="DBB25" s="1235">
        <v>0.41599999999999998</v>
      </c>
      <c r="DBC25" s="1235"/>
      <c r="DBD25" s="1235"/>
      <c r="DBE25" s="1235">
        <v>0.40699999999999997</v>
      </c>
      <c r="DBF25" s="1235">
        <v>0.41199999999999998</v>
      </c>
      <c r="DBG25" s="1235">
        <v>0.42</v>
      </c>
      <c r="DBH25" s="1235">
        <v>0.42</v>
      </c>
      <c r="DBI25" s="1235"/>
      <c r="DBJ25" s="1235"/>
      <c r="DBK25" s="1235"/>
      <c r="DBL25" s="1235"/>
      <c r="DBM25" s="1235">
        <v>0.42099999999999999</v>
      </c>
      <c r="DBN25" s="1235">
        <v>0.432</v>
      </c>
      <c r="DBO25" s="1235">
        <f t="shared" si="201"/>
        <v>0.41</v>
      </c>
      <c r="DBP25" s="1235">
        <v>0.42599999999999999</v>
      </c>
      <c r="DBQ25" s="1235">
        <v>0.433</v>
      </c>
      <c r="DBR25" s="1235">
        <v>0.42599999999999999</v>
      </c>
      <c r="DBS25" s="1235">
        <v>0.42</v>
      </c>
      <c r="DBT25" s="1235">
        <v>0.42499999999999999</v>
      </c>
      <c r="DBU25" s="1235">
        <v>0.433</v>
      </c>
      <c r="DBV25" s="1235">
        <v>0.41899999999999998</v>
      </c>
      <c r="DBW25" s="1235">
        <v>0.42199999999999999</v>
      </c>
      <c r="DBX25" s="1235"/>
      <c r="DBY25" s="1235"/>
      <c r="DBZ25" s="1235">
        <v>0.41399999999999998</v>
      </c>
      <c r="DCA25" s="1235">
        <v>0.43</v>
      </c>
      <c r="DCB25" s="1235"/>
      <c r="DCC25" s="1235"/>
      <c r="DCD25" s="1235">
        <v>0.42399999999999999</v>
      </c>
      <c r="DCE25" s="1235">
        <v>0.42099999999999999</v>
      </c>
      <c r="DCF25" s="1235">
        <v>0.432</v>
      </c>
      <c r="DCG25" s="1235">
        <f t="shared" si="250"/>
        <v>0.41</v>
      </c>
      <c r="DCH25" s="1235"/>
      <c r="DCI25" s="1235"/>
      <c r="DCJ25" s="1235"/>
      <c r="DCK25" s="1235"/>
      <c r="DCL25" s="1235"/>
      <c r="DCM25" s="1235"/>
      <c r="DCN25" s="1235"/>
      <c r="DCO25" s="1235"/>
      <c r="DCP25" s="6">
        <f t="shared" si="251"/>
        <v>-1</v>
      </c>
      <c r="DCQ25" s="6">
        <f t="shared" si="252"/>
        <v>-1</v>
      </c>
      <c r="DCR25" s="1224">
        <f t="shared" si="202"/>
        <v>4.4887780548628325E-2</v>
      </c>
      <c r="DCS25" s="1300">
        <v>0.39</v>
      </c>
      <c r="DCT25" s="1235">
        <v>0.41</v>
      </c>
      <c r="DCU25" s="1235">
        <v>0.40400000000000003</v>
      </c>
      <c r="DCV25" s="1235">
        <v>0.39</v>
      </c>
      <c r="DCW25" s="1235">
        <v>0.38600000000000001</v>
      </c>
      <c r="DCX25" s="1235">
        <v>0.39</v>
      </c>
      <c r="DCY25" s="1235">
        <v>0.38600000000000001</v>
      </c>
      <c r="DCZ25" s="1235">
        <v>0.39300000000000002</v>
      </c>
      <c r="DDA25" s="1235">
        <v>0.36899999999999999</v>
      </c>
      <c r="DDB25" s="1237">
        <v>0.38100000000000001</v>
      </c>
      <c r="DDC25" s="1235">
        <f>MIN(DCS25,DDB25)</f>
        <v>0.38100000000000001</v>
      </c>
      <c r="DDD25" s="1235">
        <v>0.379</v>
      </c>
      <c r="DDE25" s="1235"/>
      <c r="DDF25" s="1235">
        <v>0.39700000000000002</v>
      </c>
      <c r="DDG25" s="1235">
        <v>0.36399999999999999</v>
      </c>
      <c r="DDH25" s="1235"/>
      <c r="DDI25" s="1235">
        <f t="shared" si="303"/>
        <v>0.36399999999999999</v>
      </c>
      <c r="DDJ25" s="1235">
        <v>0.39</v>
      </c>
      <c r="DDK25" s="1235">
        <v>0.36599999999999999</v>
      </c>
      <c r="DDL25" s="1235">
        <v>0.38400000000000001</v>
      </c>
      <c r="DDM25" s="1235">
        <v>0.39500000000000002</v>
      </c>
      <c r="DDN25" s="1235">
        <v>0.37</v>
      </c>
      <c r="DDO25" s="1235">
        <v>0.39200000000000002</v>
      </c>
      <c r="DDP25" s="1235">
        <v>0.35799999999999998</v>
      </c>
      <c r="DDQ25" s="1235"/>
      <c r="DDR25" s="1235">
        <v>0.372</v>
      </c>
      <c r="DDS25" s="1235">
        <v>0.39900000000000002</v>
      </c>
      <c r="DDT25" s="1235">
        <v>0.39600000000000002</v>
      </c>
      <c r="DDU25" s="1235">
        <v>0.37</v>
      </c>
      <c r="DDV25" s="1235"/>
      <c r="DDW25" s="1235">
        <v>0.36499999999999999</v>
      </c>
      <c r="DDX25" s="1235">
        <v>0.39400000000000002</v>
      </c>
      <c r="DDY25" s="1235">
        <v>0.36599999999999999</v>
      </c>
      <c r="DDZ25" s="1235">
        <v>0.39500000000000002</v>
      </c>
      <c r="DEA25" s="1235"/>
      <c r="DEB25" s="1235">
        <v>0.36299999999999999</v>
      </c>
      <c r="DEC25" s="1235">
        <v>0.39400000000000002</v>
      </c>
      <c r="DED25" s="1235"/>
      <c r="DEE25" s="1235"/>
      <c r="DEF25" s="1235">
        <v>0.39600000000000002</v>
      </c>
      <c r="DEG25" s="1235">
        <v>0.36499999999999999</v>
      </c>
      <c r="DEH25" s="1235"/>
      <c r="DEI25" s="1235"/>
      <c r="DEJ25" s="1235">
        <v>0.371</v>
      </c>
      <c r="DEK25" s="1235">
        <v>0.39</v>
      </c>
      <c r="DEL25" s="1235"/>
      <c r="DEM25" s="1235"/>
      <c r="DEN25" s="1235">
        <v>0.39200000000000002</v>
      </c>
      <c r="DEO25" s="1235">
        <v>0.36799999999999999</v>
      </c>
      <c r="DEP25" s="1235">
        <v>0.36899999999999999</v>
      </c>
      <c r="DEQ25" s="1235">
        <v>0.40100000000000002</v>
      </c>
      <c r="DER25" s="1235">
        <v>0.36499999999999999</v>
      </c>
      <c r="DES25" s="1235">
        <v>0.39100000000000001</v>
      </c>
      <c r="DET25" s="1235"/>
      <c r="DEU25" s="1235"/>
      <c r="DEV25" s="1235">
        <v>0.35799999999999998</v>
      </c>
      <c r="DEW25" s="1235">
        <v>0.40400000000000003</v>
      </c>
      <c r="DEX25" s="1235"/>
      <c r="DEY25" s="1235"/>
      <c r="DEZ25" s="1235">
        <v>0.40100000000000002</v>
      </c>
      <c r="DFA25" s="1235">
        <v>0.373</v>
      </c>
      <c r="DFB25" s="1235"/>
      <c r="DFC25" s="1235"/>
      <c r="DFD25" s="1235">
        <v>0.38900000000000001</v>
      </c>
      <c r="DFE25" s="1235">
        <v>0.372</v>
      </c>
      <c r="DFF25" s="1235">
        <v>0.39900000000000002</v>
      </c>
      <c r="DFG25" s="1235">
        <f t="shared" si="204"/>
        <v>0.39</v>
      </c>
      <c r="DFH25" s="1235"/>
      <c r="DFI25" s="1235">
        <v>0.378</v>
      </c>
      <c r="DFJ25" s="1235"/>
      <c r="DFK25" s="1235"/>
      <c r="DFL25" s="1235">
        <v>0.36699999999999999</v>
      </c>
      <c r="DFM25" s="1235"/>
      <c r="DFN25" s="1235"/>
      <c r="DFO25" s="1235">
        <v>0.371</v>
      </c>
      <c r="DFP25" s="1235"/>
      <c r="DFQ25" s="1235"/>
      <c r="DFR25" s="1235">
        <v>0.374</v>
      </c>
      <c r="DFS25" s="1235"/>
      <c r="DFT25" s="1235"/>
      <c r="DFU25" s="1237">
        <v>0.40100000000000002</v>
      </c>
      <c r="DFV25" s="1237">
        <v>0.371</v>
      </c>
      <c r="DFW25" s="1237">
        <f t="shared" si="304"/>
        <v>0.39</v>
      </c>
      <c r="DFX25" s="1237">
        <f t="shared" si="305"/>
        <v>0.371</v>
      </c>
      <c r="DFY25" s="1237"/>
      <c r="DFZ25" s="1237"/>
      <c r="DGA25" s="1237">
        <v>0.38300000000000001</v>
      </c>
      <c r="DGB25" s="1237"/>
      <c r="DGC25" s="1237">
        <v>0.38</v>
      </c>
      <c r="DGD25" s="1237"/>
      <c r="DGE25" s="1237">
        <v>0.39100000000000001</v>
      </c>
      <c r="DGF25" s="1237">
        <v>0.36399999999999999</v>
      </c>
      <c r="DGG25" s="1237"/>
      <c r="DGH25" s="1237"/>
      <c r="DGI25" s="1237"/>
      <c r="DGJ25" s="1237"/>
      <c r="DGK25" s="1237">
        <v>0.36799999999999999</v>
      </c>
      <c r="DGL25" s="1237">
        <v>0.39</v>
      </c>
      <c r="DGM25" s="1237">
        <f t="shared" si="207"/>
        <v>0.39</v>
      </c>
      <c r="DGN25" s="1237">
        <f t="shared" si="208"/>
        <v>0.36799999999999999</v>
      </c>
      <c r="DGO25" s="1235">
        <v>0.372</v>
      </c>
      <c r="DGP25" s="1237"/>
      <c r="DGQ25" s="6">
        <f t="shared" si="209"/>
        <v>-4.6153846153846191E-2</v>
      </c>
      <c r="DGR25" s="1235"/>
      <c r="DGS25" s="1235">
        <v>0.378</v>
      </c>
      <c r="DGT25" s="1237"/>
      <c r="DGU25" s="1237"/>
      <c r="DGV25" s="1235">
        <v>0.36599999999999999</v>
      </c>
      <c r="DGW25" s="1235"/>
      <c r="DGX25" s="1235">
        <v>0.377</v>
      </c>
      <c r="DGY25" s="1235">
        <v>0.37</v>
      </c>
      <c r="DGZ25" s="1235"/>
      <c r="DHA25" s="1235">
        <v>0.36699999999999999</v>
      </c>
      <c r="DHB25" s="1235">
        <f t="shared" si="210"/>
        <v>0.36699999999999999</v>
      </c>
      <c r="DHC25" s="1235">
        <v>0.36699999999999999</v>
      </c>
      <c r="DHD25" s="1235"/>
      <c r="DHE25" s="1235">
        <v>0.36499999999999999</v>
      </c>
      <c r="DHF25" s="1235">
        <v>0.37</v>
      </c>
      <c r="DHG25" s="1235">
        <v>0.36399999999999999</v>
      </c>
      <c r="DHH25" s="1235">
        <v>0.371</v>
      </c>
      <c r="DHI25" s="1235">
        <v>0.36399999999999999</v>
      </c>
      <c r="DHJ25" s="1235">
        <v>0.36399999999999999</v>
      </c>
      <c r="DHK25" s="1235">
        <f t="shared" si="211"/>
        <v>0.36399999999999999</v>
      </c>
      <c r="DHL25" s="1235"/>
      <c r="DHM25" s="1235"/>
      <c r="DHN25" s="1235">
        <v>0.373</v>
      </c>
      <c r="DHO25" s="1235">
        <v>0.38</v>
      </c>
      <c r="DHP25" s="1235"/>
      <c r="DHQ25" s="1235"/>
      <c r="DHR25" s="1235">
        <v>0.372</v>
      </c>
      <c r="DHS25" s="1235">
        <f t="shared" si="212"/>
        <v>0.36399999999999999</v>
      </c>
      <c r="DHT25" s="1235" t="s">
        <v>1163</v>
      </c>
      <c r="DHU25" s="1235" t="s">
        <v>1163</v>
      </c>
      <c r="DHV25" s="1235" t="s">
        <v>1163</v>
      </c>
      <c r="DHW25" s="1235" t="s">
        <v>1163</v>
      </c>
      <c r="DHX25" s="1235"/>
      <c r="DHY25" s="1235" t="s">
        <v>1163</v>
      </c>
      <c r="DHZ25" s="1235"/>
      <c r="DIA25" s="1235" t="s">
        <v>1163</v>
      </c>
      <c r="DIB25" s="1235">
        <v>0.372</v>
      </c>
      <c r="DIC25" s="1235">
        <f t="shared" si="253"/>
        <v>0.36399999999999999</v>
      </c>
      <c r="DID25" s="1235"/>
      <c r="DIE25" s="1235"/>
      <c r="DIF25" s="1235"/>
      <c r="DIG25" s="1235"/>
      <c r="DIH25" s="6">
        <f t="shared" si="213"/>
        <v>-1</v>
      </c>
      <c r="DII25" s="1284">
        <v>0.28499999999999998</v>
      </c>
      <c r="DIJ25" s="1235">
        <v>0.28399999999999997</v>
      </c>
      <c r="DIK25" s="1235">
        <v>0.28599999999999998</v>
      </c>
      <c r="DIL25" s="1235">
        <v>0.27400000000000002</v>
      </c>
      <c r="DIM25" s="1235">
        <v>0.28599999999999998</v>
      </c>
      <c r="DIN25" s="1235">
        <v>0.26600000000000001</v>
      </c>
      <c r="DIO25" s="1235">
        <v>0.27500000000000002</v>
      </c>
      <c r="DIP25" s="1235">
        <f>MIN(DII25,DIO25)</f>
        <v>0.27500000000000002</v>
      </c>
      <c r="DIQ25" s="1235">
        <v>0.27</v>
      </c>
      <c r="DIR25" s="1235"/>
      <c r="DIS25" s="1235">
        <v>0.28399999999999997</v>
      </c>
      <c r="DIT25" s="1235"/>
      <c r="DIU25" s="1235">
        <f t="shared" si="306"/>
        <v>0.27500000000000002</v>
      </c>
      <c r="DIV25" s="1235">
        <v>0.28499999999999998</v>
      </c>
      <c r="DIW25" s="1235">
        <v>0.27200000000000002</v>
      </c>
      <c r="DIX25" s="1235">
        <v>0.27600000000000002</v>
      </c>
      <c r="DIY25" s="1235">
        <v>0.28599999999999998</v>
      </c>
      <c r="DIZ25" s="1235">
        <v>0.29099999999999998</v>
      </c>
      <c r="DJA25" s="1235">
        <v>0.28000000000000003</v>
      </c>
      <c r="DJB25" s="1235">
        <v>0.27100000000000002</v>
      </c>
      <c r="DJC25" s="1235"/>
      <c r="DJD25" s="1235">
        <v>0.27</v>
      </c>
      <c r="DJE25" s="1235">
        <v>0.28299999999999997</v>
      </c>
      <c r="DJF25" s="1235">
        <v>0.28599999999999998</v>
      </c>
      <c r="DJG25" s="1235">
        <v>0.27900000000000003</v>
      </c>
      <c r="DJH25" s="1235"/>
      <c r="DJI25" s="1235">
        <v>0.27300000000000002</v>
      </c>
      <c r="DJJ25" s="1235">
        <v>0.29099999999999998</v>
      </c>
      <c r="DJK25" s="1235">
        <v>0.27200000000000002</v>
      </c>
      <c r="DJL25" s="1235">
        <v>0.28599999999999998</v>
      </c>
      <c r="DJM25" s="1235"/>
      <c r="DJN25" s="1235">
        <v>0.27300000000000002</v>
      </c>
      <c r="DJO25" s="1235">
        <v>0.28499999999999998</v>
      </c>
      <c r="DJP25" s="1235"/>
      <c r="DJQ25" s="1235"/>
      <c r="DJR25" s="1235">
        <v>0.28999999999999998</v>
      </c>
      <c r="DJS25" s="1235">
        <v>0.26700000000000002</v>
      </c>
      <c r="DJT25" s="1235"/>
      <c r="DJU25" s="1235"/>
      <c r="DJV25" s="1235">
        <v>0.27900000000000003</v>
      </c>
      <c r="DJW25" s="1235">
        <v>0.29199999999999998</v>
      </c>
      <c r="DJX25" s="1235"/>
      <c r="DJY25" s="1235"/>
      <c r="DJZ25" s="1235">
        <v>0.30199999999999999</v>
      </c>
      <c r="DKA25" s="1235">
        <v>0.27300000000000002</v>
      </c>
      <c r="DKB25" s="1235">
        <v>0.28799999999999998</v>
      </c>
      <c r="DKC25" s="1235">
        <v>0.26500000000000001</v>
      </c>
      <c r="DKD25" s="1235">
        <v>0.28499999999999998</v>
      </c>
      <c r="DKE25" s="1235">
        <v>0.29299999999999998</v>
      </c>
      <c r="DKF25" s="1235"/>
      <c r="DKG25" s="1235"/>
      <c r="DKH25" s="1235">
        <v>0.27300000000000002</v>
      </c>
      <c r="DKI25" s="1235">
        <v>0.28399999999999997</v>
      </c>
      <c r="DKJ25" s="1235"/>
      <c r="DKK25" s="1235"/>
      <c r="DKL25" s="1235">
        <v>0.28699999999999998</v>
      </c>
      <c r="DKM25" s="1235">
        <v>0.27800000000000002</v>
      </c>
      <c r="DKN25" s="1235"/>
      <c r="DKO25" s="1235"/>
      <c r="DKP25" s="1235">
        <v>0.28799999999999998</v>
      </c>
      <c r="DKQ25" s="1235">
        <v>0.28100000000000003</v>
      </c>
      <c r="DKR25" s="1235">
        <v>0.29399999999999998</v>
      </c>
      <c r="DKS25" s="1235">
        <f t="shared" si="216"/>
        <v>0.28499999999999998</v>
      </c>
      <c r="DKT25" s="1235"/>
      <c r="DKU25" s="1235">
        <v>0.28000000000000003</v>
      </c>
      <c r="DKV25" s="1235"/>
      <c r="DKW25" s="1235"/>
      <c r="DKX25" s="1235">
        <v>0.29199999999999998</v>
      </c>
      <c r="DKY25" s="1235"/>
      <c r="DKZ25" s="1235"/>
      <c r="DLA25" s="1235">
        <v>0.28799999999999998</v>
      </c>
      <c r="DLB25" s="1235"/>
      <c r="DLC25" s="1235"/>
      <c r="DLD25" s="1235">
        <v>0.29299999999999998</v>
      </c>
      <c r="DLE25" s="1235"/>
      <c r="DLF25" s="1235"/>
      <c r="DLG25" s="1237">
        <v>0.28799999999999998</v>
      </c>
      <c r="DLH25" s="1237">
        <v>0.28699999999999998</v>
      </c>
      <c r="DLI25" s="1237">
        <f t="shared" si="217"/>
        <v>0.28499999999999998</v>
      </c>
      <c r="DLJ25" s="1237">
        <f t="shared" si="307"/>
        <v>0.28499999999999998</v>
      </c>
      <c r="DLK25" s="1237"/>
      <c r="DLL25" s="1237"/>
      <c r="DLM25" s="1237">
        <v>0.28199999999999997</v>
      </c>
      <c r="DLN25" s="1237"/>
      <c r="DLO25" s="1237">
        <v>0.28199999999999997</v>
      </c>
      <c r="DLP25" s="1237"/>
      <c r="DLQ25" s="1237">
        <v>0.28399999999999997</v>
      </c>
      <c r="DLR25" s="1237">
        <v>0.28299999999999997</v>
      </c>
      <c r="DLS25" s="1237"/>
      <c r="DLT25" s="1237"/>
      <c r="DLU25" s="1237"/>
      <c r="DLV25" s="1237">
        <v>0.28499999999999998</v>
      </c>
      <c r="DLW25" s="1235">
        <v>0.28100000000000003</v>
      </c>
      <c r="DLX25" s="1235">
        <f t="shared" si="219"/>
        <v>0.28499999999999998</v>
      </c>
      <c r="DLY25" s="1235">
        <f t="shared" si="220"/>
        <v>0.28100000000000003</v>
      </c>
      <c r="DLZ25" s="1235">
        <v>0.28499999999999998</v>
      </c>
      <c r="DMA25" s="1235"/>
      <c r="DMB25" s="6">
        <f t="shared" si="221"/>
        <v>0</v>
      </c>
      <c r="DMC25" s="1235"/>
      <c r="DMD25" s="1235">
        <v>0.28000000000000003</v>
      </c>
      <c r="DME25" s="1237"/>
      <c r="DMF25" s="1237"/>
      <c r="DMG25" s="1235">
        <v>0.29099999999999998</v>
      </c>
      <c r="DMH25" s="1235"/>
      <c r="DMI25" s="1235">
        <v>0.28599999999999998</v>
      </c>
      <c r="DMJ25" s="1235">
        <v>0.28699999999999998</v>
      </c>
      <c r="DMK25" s="1235"/>
      <c r="DML25" s="1235">
        <v>0.28599999999999998</v>
      </c>
      <c r="DMM25" s="1235">
        <f t="shared" si="222"/>
        <v>0.28100000000000003</v>
      </c>
      <c r="DMN25" s="1235">
        <v>0.28299999999999997</v>
      </c>
      <c r="DMO25" s="1235"/>
      <c r="DMP25" s="1235">
        <v>0.28299999999999997</v>
      </c>
      <c r="DMQ25" s="1235">
        <v>0.29699999999999999</v>
      </c>
      <c r="DMR25" s="1235">
        <f t="shared" si="223"/>
        <v>0.28100000000000003</v>
      </c>
      <c r="DMS25" s="1235"/>
      <c r="DMT25" s="1235"/>
      <c r="DMU25" s="1235">
        <v>0.28399999999999997</v>
      </c>
      <c r="DMV25" s="1235">
        <v>0.28100000000000003</v>
      </c>
      <c r="DMW25" s="1235"/>
      <c r="DMX25" s="1235"/>
      <c r="DMY25" s="1235">
        <v>0.29099999999999998</v>
      </c>
      <c r="DMZ25" s="1235">
        <f t="shared" si="224"/>
        <v>0.28100000000000003</v>
      </c>
      <c r="DNA25" s="1235">
        <v>0.28399999999999997</v>
      </c>
      <c r="DNB25" s="1235">
        <v>0.28000000000000003</v>
      </c>
      <c r="DNC25" s="1235">
        <v>0.28999999999999998</v>
      </c>
      <c r="DND25" s="1235">
        <v>0.30499999999999999</v>
      </c>
      <c r="DNE25" s="1235"/>
      <c r="DNF25" s="1235">
        <v>0.28599999999999998</v>
      </c>
      <c r="DNG25" s="1235"/>
      <c r="DNH25" s="1235">
        <v>0.29399999999999998</v>
      </c>
      <c r="DNI25" s="1235">
        <v>0.29099999999999998</v>
      </c>
      <c r="DNJ25" s="1235">
        <f t="shared" si="254"/>
        <v>0.28100000000000003</v>
      </c>
      <c r="DNK25" s="1235"/>
      <c r="DNL25" s="1235"/>
      <c r="DNM25" s="1235"/>
      <c r="DNN25" s="1235"/>
      <c r="DNO25" s="6">
        <f t="shared" si="255"/>
        <v>-1</v>
      </c>
      <c r="DNP25" s="1284">
        <v>0.40100000000000002</v>
      </c>
      <c r="DNQ25" s="1235">
        <v>0.434</v>
      </c>
      <c r="DNR25" s="1235">
        <v>0.437</v>
      </c>
      <c r="DNS25" s="1235"/>
      <c r="DNT25" s="1235"/>
      <c r="DNU25" s="1235"/>
      <c r="DNV25" s="1237">
        <v>0.45</v>
      </c>
      <c r="DNW25" s="1235">
        <v>0.44700000000000001</v>
      </c>
      <c r="DNX25" s="1235">
        <v>0.441</v>
      </c>
      <c r="DNY25" s="1235">
        <v>0.44800000000000001</v>
      </c>
      <c r="DNZ25" s="1235">
        <v>0.45200000000000001</v>
      </c>
      <c r="DOA25" s="1235"/>
      <c r="DOB25" s="1235">
        <v>0.44</v>
      </c>
      <c r="DOC25" s="1235">
        <v>0.45400000000000001</v>
      </c>
      <c r="DOD25" s="1235"/>
      <c r="DOE25" s="1235">
        <v>0.434</v>
      </c>
      <c r="DOF25" s="1235"/>
      <c r="DOG25" s="1235">
        <v>0.433</v>
      </c>
      <c r="DOH25" s="1235">
        <v>0.44600000000000001</v>
      </c>
      <c r="DOI25" s="1235">
        <v>0.434</v>
      </c>
      <c r="DOJ25" s="1235">
        <v>0.438</v>
      </c>
      <c r="DOK25" s="1235">
        <v>0.439</v>
      </c>
      <c r="DOL25" s="1235">
        <v>0.44900000000000001</v>
      </c>
      <c r="DOM25" s="1235">
        <v>0.45100000000000001</v>
      </c>
      <c r="DON25" s="1235">
        <v>0.441</v>
      </c>
      <c r="DOO25" s="1235"/>
      <c r="DOP25" s="1235">
        <v>0.44900000000000001</v>
      </c>
      <c r="DOQ25" s="1235"/>
      <c r="DOR25" s="1235">
        <v>0.44500000000000001</v>
      </c>
      <c r="DOS25" s="1235">
        <v>0.46400000000000002</v>
      </c>
      <c r="DOT25" s="1235">
        <f t="shared" si="226"/>
        <v>0.45</v>
      </c>
      <c r="DOU25" s="1235">
        <v>0.46600000000000003</v>
      </c>
      <c r="DOV25" s="1235"/>
      <c r="DOW25" s="1235"/>
      <c r="DOX25" s="1235"/>
      <c r="DOY25" s="1235"/>
      <c r="DOZ25" s="1235">
        <v>0.45500000000000002</v>
      </c>
      <c r="DPA25" s="1235"/>
      <c r="DPB25" s="1235">
        <v>0.45700000000000002</v>
      </c>
      <c r="DPC25" s="1235"/>
      <c r="DPD25" s="1235">
        <v>0.46500000000000002</v>
      </c>
      <c r="DPE25" s="1235"/>
      <c r="DPF25" s="1237">
        <v>0.46100000000000002</v>
      </c>
      <c r="DPG25" s="1237">
        <f t="shared" si="227"/>
        <v>0.45</v>
      </c>
      <c r="DPH25" s="1237"/>
      <c r="DPI25" s="1237">
        <v>0.45900000000000002</v>
      </c>
      <c r="DPJ25" s="1237"/>
      <c r="DPK25" s="1237">
        <v>0.45</v>
      </c>
      <c r="DPL25" s="1237"/>
      <c r="DPM25" s="1237">
        <v>0.45</v>
      </c>
      <c r="DPN25" s="1237">
        <v>0.45800000000000002</v>
      </c>
      <c r="DPO25" s="1237"/>
      <c r="DPP25" s="1237"/>
      <c r="DPQ25" s="1235">
        <v>0.45900000000000002</v>
      </c>
      <c r="DPR25" s="1235">
        <f t="shared" si="228"/>
        <v>0.45</v>
      </c>
      <c r="DPS25" s="1235">
        <v>0.45</v>
      </c>
      <c r="DPT25" s="1235"/>
      <c r="DPU25" s="1235"/>
      <c r="DPV25" s="1235">
        <v>0.47399999999999998</v>
      </c>
      <c r="DPW25" s="1235"/>
      <c r="DPX25" s="1235"/>
      <c r="DPY25" s="1235">
        <v>0.45300000000000001</v>
      </c>
      <c r="DPZ25" s="1235"/>
      <c r="DQA25" s="1235">
        <v>0.44500000000000001</v>
      </c>
      <c r="DQB25" s="1235">
        <v>0.46</v>
      </c>
      <c r="DQC25" s="1235"/>
      <c r="DQD25" s="1235">
        <v>0.45200000000000001</v>
      </c>
      <c r="DQE25" s="1235">
        <f t="shared" si="229"/>
        <v>0.45</v>
      </c>
      <c r="DQF25" s="1235">
        <v>0.45800000000000002</v>
      </c>
      <c r="DQG25" s="1235"/>
      <c r="DQH25" s="1235">
        <v>0.45200000000000001</v>
      </c>
      <c r="DQI25" s="1235">
        <v>0.44600000000000001</v>
      </c>
      <c r="DQJ25" s="1235">
        <f t="shared" si="230"/>
        <v>0.44600000000000001</v>
      </c>
      <c r="DQK25" s="1235"/>
      <c r="DQL25" s="1235"/>
      <c r="DQM25" s="1235">
        <v>0.44600000000000001</v>
      </c>
      <c r="DQN25" s="1235">
        <v>0.44600000000000001</v>
      </c>
      <c r="DQO25" s="1235"/>
      <c r="DQP25" s="1235"/>
      <c r="DQQ25" s="1235">
        <v>0.46400000000000002</v>
      </c>
      <c r="DQR25" s="1235">
        <f t="shared" si="231"/>
        <v>0.44600000000000001</v>
      </c>
      <c r="DQS25" s="1235">
        <v>0.44500000000000001</v>
      </c>
      <c r="DQT25" s="1235">
        <v>0.45400000000000001</v>
      </c>
      <c r="DQU25" s="1235">
        <v>0.45100000000000001</v>
      </c>
      <c r="DQV25" s="1235">
        <v>0.46700000000000003</v>
      </c>
      <c r="DQW25" s="1235"/>
      <c r="DQX25" s="1235">
        <v>0.46899999999999997</v>
      </c>
      <c r="DQY25" s="1235"/>
      <c r="DQZ25" s="1235">
        <v>0.44700000000000001</v>
      </c>
      <c r="DRA25" s="1235">
        <v>0.46400000000000002</v>
      </c>
      <c r="DRB25" s="1235">
        <f t="shared" si="256"/>
        <v>0.44600000000000001</v>
      </c>
      <c r="DRC25" s="1235"/>
      <c r="DRD25" s="1235"/>
      <c r="DRE25" s="1235"/>
      <c r="DRF25" s="1235"/>
      <c r="DRG25" s="6">
        <f t="shared" si="257"/>
        <v>-1</v>
      </c>
      <c r="DRH25" s="680" t="s">
        <v>1214</v>
      </c>
      <c r="DRI25" s="1205"/>
      <c r="DRJ25" s="1277" t="s">
        <v>1215</v>
      </c>
      <c r="DRK25" s="47"/>
      <c r="DRL25" s="47" t="str">
        <f t="shared" si="232"/>
        <v>2. Within 10% deviation from baseline</v>
      </c>
      <c r="DRM25" s="102" t="str">
        <f t="shared" si="233"/>
        <v>2. Within 10% deviation from baseline</v>
      </c>
      <c r="DRN25" s="47" t="str">
        <f t="shared" si="234"/>
        <v>2. Within 10% deviation from baseline</v>
      </c>
      <c r="DRO25" s="102" t="str">
        <f t="shared" si="235"/>
        <v>2. Within 10% deviation from baseline</v>
      </c>
      <c r="DRP25" s="47" t="str">
        <f t="shared" si="236"/>
        <v xml:space="preserve">1. Better than baseline </v>
      </c>
      <c r="DRQ25" s="77" t="str">
        <f t="shared" si="237"/>
        <v>2. Within 10% deviation from baseline</v>
      </c>
      <c r="DRR25" s="77" t="str">
        <f t="shared" si="238"/>
        <v>2. Within 10% deviation from baseline</v>
      </c>
      <c r="DRS25" s="47" t="str">
        <f t="shared" si="239"/>
        <v>2. Within 10% deviation from baseline</v>
      </c>
      <c r="DRT25" s="47" t="str">
        <f t="shared" si="240"/>
        <v xml:space="preserve">1. Better than baseline </v>
      </c>
      <c r="DRU25" s="47" t="str">
        <f t="shared" si="241"/>
        <v xml:space="preserve">1. Better than baseline </v>
      </c>
      <c r="DRV25" s="47" t="str">
        <f t="shared" si="242"/>
        <v xml:space="preserve">1. Better than baseline </v>
      </c>
      <c r="DRW25" s="47" t="str">
        <f t="shared" si="243"/>
        <v xml:space="preserve">1. Better than baseline </v>
      </c>
      <c r="DRX25" s="47" t="str">
        <f t="shared" si="244"/>
        <v xml:space="preserve">1. Better than baseline </v>
      </c>
    </row>
    <row r="26" spans="1:3196" s="4" customFormat="1" ht="15" customHeight="1" thickBot="1" x14ac:dyDescent="0.4">
      <c r="A26" s="10">
        <v>24</v>
      </c>
      <c r="B26" s="83" t="s">
        <v>16</v>
      </c>
      <c r="C26" s="83" t="s">
        <v>1144</v>
      </c>
      <c r="D26" s="83" t="s">
        <v>1210</v>
      </c>
      <c r="E26" s="154" t="s">
        <v>1210</v>
      </c>
      <c r="F26" s="83" t="str">
        <f t="shared" si="0"/>
        <v>ReaderPageTurn_YJ-ChineseHoriz-WOImg-Nextpage</v>
      </c>
      <c r="G26" s="83" t="s">
        <v>1226</v>
      </c>
      <c r="H26" s="83" t="s">
        <v>1212</v>
      </c>
      <c r="I26" s="83" t="s">
        <v>1226</v>
      </c>
      <c r="J26" s="83" t="s">
        <v>1227</v>
      </c>
      <c r="K26" s="178"/>
      <c r="L26" s="178">
        <v>0.53500000000000003</v>
      </c>
      <c r="M26" s="178">
        <v>0.53700000000000003</v>
      </c>
      <c r="N26" s="178">
        <v>0.53500000000000003</v>
      </c>
      <c r="O26" s="178">
        <v>0.53600000000000003</v>
      </c>
      <c r="P26" s="178">
        <v>0.54200000000000004</v>
      </c>
      <c r="Q26" s="178">
        <v>0.55300000000000005</v>
      </c>
      <c r="R26" s="178">
        <v>0.54</v>
      </c>
      <c r="S26" s="178">
        <v>0.54</v>
      </c>
      <c r="T26" s="77">
        <v>0.53600000000000003</v>
      </c>
      <c r="U26" s="77">
        <v>0.54600000000000004</v>
      </c>
      <c r="V26" s="77"/>
      <c r="W26" s="77">
        <v>0.53900000000000003</v>
      </c>
      <c r="X26" s="77">
        <v>0.55000000000000004</v>
      </c>
      <c r="Y26" s="77">
        <v>0.54200000000000004</v>
      </c>
      <c r="Z26" s="77">
        <v>0.53700000000000003</v>
      </c>
      <c r="AA26" s="77">
        <v>0.54500000000000004</v>
      </c>
      <c r="AB26" s="77">
        <v>0.53600000000000003</v>
      </c>
      <c r="AC26" s="77">
        <v>0.55100000000000005</v>
      </c>
      <c r="AD26" s="77">
        <f t="shared" si="1"/>
        <v>0.53600000000000003</v>
      </c>
      <c r="AE26" s="77">
        <v>0.53500000000000003</v>
      </c>
      <c r="AF26" s="77">
        <v>0.55200000000000005</v>
      </c>
      <c r="AG26" s="77"/>
      <c r="AH26" s="77">
        <v>0.54700000000000004</v>
      </c>
      <c r="AI26" s="77">
        <v>0.54</v>
      </c>
      <c r="AJ26" s="77">
        <v>0.54800000000000004</v>
      </c>
      <c r="AK26" s="77">
        <v>0.55500000000000005</v>
      </c>
      <c r="AL26" s="77">
        <v>0.55200000000000005</v>
      </c>
      <c r="AM26" s="77">
        <v>0.55200000000000005</v>
      </c>
      <c r="AN26" s="77">
        <v>0.56200000000000006</v>
      </c>
      <c r="AO26" s="77">
        <v>0.55200000000000005</v>
      </c>
      <c r="AP26" s="77">
        <v>0.55600000000000005</v>
      </c>
      <c r="AQ26" s="77">
        <v>0.54500000000000004</v>
      </c>
      <c r="AR26" s="77">
        <v>0.55800000000000005</v>
      </c>
      <c r="AS26" s="77">
        <f t="shared" si="2"/>
        <v>0.53600000000000003</v>
      </c>
      <c r="AT26" s="77">
        <v>0.55700000000000005</v>
      </c>
      <c r="AU26" s="77">
        <v>0.55100000000000005</v>
      </c>
      <c r="AV26" s="77">
        <v>0.55000000000000004</v>
      </c>
      <c r="AW26" s="77">
        <v>0.55400000000000005</v>
      </c>
      <c r="AX26" s="77">
        <v>0.55100000000000005</v>
      </c>
      <c r="AY26" s="77">
        <v>0.55300000000000005</v>
      </c>
      <c r="AZ26" s="77">
        <v>0.55000000000000004</v>
      </c>
      <c r="BA26" s="77">
        <v>0.55100000000000005</v>
      </c>
      <c r="BB26" s="77"/>
      <c r="BC26" s="77">
        <v>0.57399999999999995</v>
      </c>
      <c r="BD26" s="77">
        <v>0.56000000000000005</v>
      </c>
      <c r="BE26" s="77">
        <v>0.53600000000000003</v>
      </c>
      <c r="BF26" s="47">
        <v>0.56000000000000005</v>
      </c>
      <c r="BG26" s="47">
        <f t="shared" si="265"/>
        <v>0.53600000000000003</v>
      </c>
      <c r="BH26" s="77">
        <v>0.55100000000000005</v>
      </c>
      <c r="BI26" s="77">
        <v>0.55500000000000005</v>
      </c>
      <c r="BJ26" s="77">
        <v>0.56299999999999994</v>
      </c>
      <c r="BK26" s="77">
        <v>0.56200000000000006</v>
      </c>
      <c r="BL26" s="77">
        <v>0.54900000000000004</v>
      </c>
      <c r="BM26" s="77">
        <v>0.56200000000000006</v>
      </c>
      <c r="BN26" s="77">
        <v>0.54600000000000004</v>
      </c>
      <c r="BO26" s="77">
        <v>0.54300000000000004</v>
      </c>
      <c r="BP26" s="77">
        <v>0.54600000000000004</v>
      </c>
      <c r="BQ26" s="77">
        <v>0.55000000000000004</v>
      </c>
      <c r="BR26" s="77">
        <v>0.53600000000000003</v>
      </c>
      <c r="BS26" s="77"/>
      <c r="BT26" s="77">
        <v>0.54800000000000004</v>
      </c>
      <c r="BU26" s="77">
        <v>0.54700000000000004</v>
      </c>
      <c r="BV26" s="77">
        <v>0.54800000000000004</v>
      </c>
      <c r="BW26" s="77"/>
      <c r="BX26" s="77">
        <v>0.54400000000000004</v>
      </c>
      <c r="BY26" s="77">
        <v>0.54800000000000004</v>
      </c>
      <c r="BZ26" s="77">
        <v>0.54200000000000004</v>
      </c>
      <c r="CA26" s="77"/>
      <c r="CB26" s="77">
        <v>0.54800000000000004</v>
      </c>
      <c r="CC26" s="77">
        <v>0.54600000000000004</v>
      </c>
      <c r="CD26" s="77">
        <v>0.54700000000000004</v>
      </c>
      <c r="CE26" s="77">
        <v>0.54</v>
      </c>
      <c r="CF26" s="77">
        <f t="shared" si="3"/>
        <v>0.53600000000000003</v>
      </c>
      <c r="CG26" s="77">
        <v>0.54800000000000004</v>
      </c>
      <c r="CH26" s="77"/>
      <c r="CI26" s="77">
        <v>0.54800000000000004</v>
      </c>
      <c r="CJ26" s="77">
        <v>0.54900000000000004</v>
      </c>
      <c r="CK26" s="77">
        <v>0.55100000000000005</v>
      </c>
      <c r="CL26" s="77"/>
      <c r="CM26" s="77">
        <v>0.54600000000000004</v>
      </c>
      <c r="CN26" s="77">
        <v>0.54700000000000004</v>
      </c>
      <c r="CO26" s="77"/>
      <c r="CP26" s="77">
        <v>0.54500000000000004</v>
      </c>
      <c r="CQ26" s="77">
        <f t="shared" si="4"/>
        <v>0.53600000000000003</v>
      </c>
      <c r="CR26" s="77">
        <v>0.54500000000000004</v>
      </c>
      <c r="CS26" s="77">
        <v>0.54800000000000004</v>
      </c>
      <c r="CT26" s="77">
        <v>0.54800000000000004</v>
      </c>
      <c r="CU26" s="77"/>
      <c r="CV26" s="77">
        <v>0.54900000000000004</v>
      </c>
      <c r="CW26" s="77">
        <v>0.54200000000000004</v>
      </c>
      <c r="CX26" s="77">
        <v>0.54600000000000004</v>
      </c>
      <c r="CY26" s="77"/>
      <c r="CZ26" s="77">
        <v>0.54400000000000004</v>
      </c>
      <c r="DA26" s="77">
        <v>0.54500000000000004</v>
      </c>
      <c r="DB26" s="77">
        <f t="shared" si="5"/>
        <v>0.53600000000000003</v>
      </c>
      <c r="DC26" s="77">
        <v>0.54700000000000004</v>
      </c>
      <c r="DD26" s="77">
        <v>0.55500000000000005</v>
      </c>
      <c r="DE26" s="77">
        <v>0.54800000000000004</v>
      </c>
      <c r="DF26" s="77">
        <v>0.54400000000000004</v>
      </c>
      <c r="DG26" s="77">
        <v>0.54800000000000004</v>
      </c>
      <c r="DH26" s="77">
        <v>0.54300000000000004</v>
      </c>
      <c r="DI26" s="77">
        <v>0.54500000000000004</v>
      </c>
      <c r="DJ26" s="77">
        <v>0.54800000000000004</v>
      </c>
      <c r="DK26" s="77">
        <v>0.54900000000000004</v>
      </c>
      <c r="DL26" s="77">
        <v>0.54800000000000004</v>
      </c>
      <c r="DM26" s="77">
        <v>0.55100000000000005</v>
      </c>
      <c r="DN26" s="77">
        <f t="shared" si="276"/>
        <v>0.53600000000000003</v>
      </c>
      <c r="DO26" s="47">
        <v>0.54800000000000004</v>
      </c>
      <c r="DP26" s="47"/>
      <c r="DQ26" s="102">
        <v>0.55300000000000005</v>
      </c>
      <c r="DR26" s="47">
        <v>0.54700000000000004</v>
      </c>
      <c r="DS26" s="47">
        <v>0.54600000000000004</v>
      </c>
      <c r="DT26" s="47">
        <v>0.55200000000000005</v>
      </c>
      <c r="DU26" s="47">
        <v>0.56100000000000005</v>
      </c>
      <c r="DV26" s="47">
        <v>0.55400000000000005</v>
      </c>
      <c r="DW26" s="47">
        <v>0.55100000000000005</v>
      </c>
      <c r="DX26" s="47">
        <v>0.54700000000000004</v>
      </c>
      <c r="DY26" s="51">
        <v>0.55700000000000005</v>
      </c>
      <c r="DZ26" s="51">
        <v>0.55000000000000004</v>
      </c>
      <c r="EA26" s="51">
        <f t="shared" si="277"/>
        <v>0.53600000000000003</v>
      </c>
      <c r="EB26" s="51">
        <v>0.54600000000000004</v>
      </c>
      <c r="EC26" s="51">
        <v>0.54400000000000004</v>
      </c>
      <c r="ED26" s="51">
        <v>0.53800000000000003</v>
      </c>
      <c r="EE26" s="51"/>
      <c r="EF26" s="51">
        <v>0.54700000000000004</v>
      </c>
      <c r="EG26" s="51">
        <v>0.54400000000000004</v>
      </c>
      <c r="EH26" s="51">
        <v>0.54200000000000004</v>
      </c>
      <c r="EI26" s="51">
        <v>0.54700000000000004</v>
      </c>
      <c r="EJ26" s="51">
        <v>0.54800000000000004</v>
      </c>
      <c r="EK26" s="51">
        <v>0.54300000000000004</v>
      </c>
      <c r="EL26" s="51">
        <v>0.55000000000000004</v>
      </c>
      <c r="EM26" s="51">
        <f t="shared" si="8"/>
        <v>0.53600000000000003</v>
      </c>
      <c r="EN26" s="51">
        <v>0.55000000000000004</v>
      </c>
      <c r="EO26" s="51">
        <v>0.55200000000000005</v>
      </c>
      <c r="EP26" s="51">
        <v>0.55200000000000005</v>
      </c>
      <c r="EQ26" s="51">
        <v>0.54500000000000004</v>
      </c>
      <c r="ER26" s="51">
        <v>0.55200000000000005</v>
      </c>
      <c r="ES26" s="51">
        <v>0.55200000000000005</v>
      </c>
      <c r="ET26" s="51">
        <v>0.54600000000000004</v>
      </c>
      <c r="EU26" s="51"/>
      <c r="EV26" s="51">
        <v>0.54500000000000004</v>
      </c>
      <c r="EW26" s="51">
        <v>0.54200000000000004</v>
      </c>
      <c r="EX26" s="51">
        <f t="shared" si="9"/>
        <v>0.53600000000000003</v>
      </c>
      <c r="EY26" s="51">
        <v>0.54700000000000004</v>
      </c>
      <c r="EZ26" s="51">
        <v>0.54500000000000004</v>
      </c>
      <c r="FA26" s="51">
        <v>0.54500000000000004</v>
      </c>
      <c r="FB26" s="51">
        <v>0.54900000000000004</v>
      </c>
      <c r="FC26" s="51">
        <v>0.54500000000000004</v>
      </c>
      <c r="FD26" s="51"/>
      <c r="FE26" s="51">
        <v>0.54600000000000004</v>
      </c>
      <c r="FF26" s="51">
        <v>0.54900000000000004</v>
      </c>
      <c r="FG26" s="51">
        <v>0.55300000000000005</v>
      </c>
      <c r="FH26" s="51">
        <v>0.54700000000000004</v>
      </c>
      <c r="FI26" s="51"/>
      <c r="FJ26" s="51">
        <v>0.55000000000000004</v>
      </c>
      <c r="FK26" s="51">
        <v>0.56000000000000005</v>
      </c>
      <c r="FL26" s="51">
        <f t="shared" si="10"/>
        <v>0.53600000000000003</v>
      </c>
      <c r="FM26" s="51">
        <v>0.55000000000000004</v>
      </c>
      <c r="FN26" s="51">
        <v>0.55000000000000004</v>
      </c>
      <c r="FO26" s="51">
        <v>0.56200000000000006</v>
      </c>
      <c r="FP26" s="51">
        <v>0.54900000000000004</v>
      </c>
      <c r="FQ26" s="51">
        <v>0.55000000000000004</v>
      </c>
      <c r="FR26" s="51">
        <v>0.55000000000000004</v>
      </c>
      <c r="FS26" s="51">
        <v>0.54300000000000004</v>
      </c>
      <c r="FT26" s="51">
        <v>0.54</v>
      </c>
      <c r="FU26" s="51">
        <v>0.54</v>
      </c>
      <c r="FV26" s="51">
        <v>0.54</v>
      </c>
      <c r="FW26" s="47">
        <v>0.53600000000000003</v>
      </c>
      <c r="FX26" s="47">
        <f t="shared" si="275"/>
        <v>0.53600000000000003</v>
      </c>
      <c r="FY26" s="47">
        <v>0.53700000000000003</v>
      </c>
      <c r="FZ26" s="47">
        <v>0.54</v>
      </c>
      <c r="GA26" s="47"/>
      <c r="GB26" s="47">
        <v>0.54</v>
      </c>
      <c r="GC26" s="47">
        <v>0.54</v>
      </c>
      <c r="GD26" s="47">
        <v>0.55200000000000005</v>
      </c>
      <c r="GE26" s="47">
        <v>0.54300000000000004</v>
      </c>
      <c r="GF26" s="47"/>
      <c r="GG26" s="47">
        <v>0.54</v>
      </c>
      <c r="GH26" s="47">
        <v>0.55000000000000004</v>
      </c>
      <c r="GI26" s="47">
        <v>0.54</v>
      </c>
      <c r="GJ26" s="47">
        <v>0.54</v>
      </c>
      <c r="GK26" s="47">
        <v>0.54</v>
      </c>
      <c r="GL26" s="47">
        <v>0.54400000000000004</v>
      </c>
      <c r="GM26" s="47">
        <v>0.54</v>
      </c>
      <c r="GN26" s="47"/>
      <c r="GO26" s="47">
        <v>0.54800000000000004</v>
      </c>
      <c r="GP26" s="47"/>
      <c r="GQ26" s="47">
        <v>0.55000000000000004</v>
      </c>
      <c r="GR26" s="47">
        <v>0.53800000000000003</v>
      </c>
      <c r="GS26" s="47">
        <v>0.54</v>
      </c>
      <c r="GT26" s="47"/>
      <c r="GU26" s="47">
        <v>0.53700000000000003</v>
      </c>
      <c r="GV26" s="47">
        <v>0.54</v>
      </c>
      <c r="GW26" s="47">
        <v>0.53900000000000003</v>
      </c>
      <c r="GX26" s="47">
        <v>0.53500000000000003</v>
      </c>
      <c r="GY26" s="47">
        <v>0.54100000000000004</v>
      </c>
      <c r="GZ26" s="47">
        <v>0.53700000000000003</v>
      </c>
      <c r="HA26" s="47"/>
      <c r="HB26" s="47">
        <v>0.52700000000000002</v>
      </c>
      <c r="HC26" s="47">
        <f t="shared" si="12"/>
        <v>0.52700000000000002</v>
      </c>
      <c r="HD26" s="47">
        <v>0.54400000000000004</v>
      </c>
      <c r="HE26" s="47">
        <v>0.53500000000000003</v>
      </c>
      <c r="HF26" s="47">
        <v>0.54200000000000004</v>
      </c>
      <c r="HG26" s="47">
        <v>0.54200000000000004</v>
      </c>
      <c r="HH26" s="51">
        <v>0.53700000000000003</v>
      </c>
      <c r="HI26" s="47">
        <f t="shared" si="13"/>
        <v>0.52700000000000002</v>
      </c>
      <c r="HJ26" s="47">
        <v>0.57199999999999995</v>
      </c>
      <c r="HK26" s="47">
        <v>0.57199999999999995</v>
      </c>
      <c r="HL26" s="47">
        <v>0.57499999999999996</v>
      </c>
      <c r="HM26" s="47">
        <v>0.57299999999999995</v>
      </c>
      <c r="HN26" s="77"/>
      <c r="HO26" s="77">
        <v>0.56799999999999995</v>
      </c>
      <c r="HP26" s="77">
        <v>0.58399999999999996</v>
      </c>
      <c r="HQ26" s="77">
        <v>0.57399999999999995</v>
      </c>
      <c r="HR26" s="77">
        <v>0.58099999999999996</v>
      </c>
      <c r="HS26" s="77">
        <v>0.57699999999999996</v>
      </c>
      <c r="HT26" s="77"/>
      <c r="HU26" s="77">
        <v>0.57399999999999995</v>
      </c>
      <c r="HV26" s="77"/>
      <c r="HW26" s="77">
        <v>0.58099999999999996</v>
      </c>
      <c r="HX26" s="77">
        <v>0.57799999999999996</v>
      </c>
      <c r="HY26" s="47">
        <f t="shared" si="14"/>
        <v>0.52700000000000002</v>
      </c>
      <c r="HZ26" s="77"/>
      <c r="IA26" s="6">
        <f t="shared" si="15"/>
        <v>9.6774193548386969E-2</v>
      </c>
      <c r="IB26" s="102"/>
      <c r="IC26" s="102">
        <v>0.61599999999999999</v>
      </c>
      <c r="ID26" s="102">
        <v>0.63200000000000001</v>
      </c>
      <c r="IE26" s="102">
        <v>0.63500000000000001</v>
      </c>
      <c r="IF26" s="102">
        <v>0.61899999999999999</v>
      </c>
      <c r="IG26" s="102">
        <v>0.629</v>
      </c>
      <c r="IH26" s="102">
        <v>0.61899999999999999</v>
      </c>
      <c r="II26" s="102">
        <v>0.61899999999999999</v>
      </c>
      <c r="IJ26" s="102">
        <v>0.61899999999999999</v>
      </c>
      <c r="IK26" s="102">
        <v>0.624</v>
      </c>
      <c r="IL26" s="102">
        <v>0.63</v>
      </c>
      <c r="IM26" s="102">
        <v>0.626</v>
      </c>
      <c r="IN26" s="102">
        <v>0.626</v>
      </c>
      <c r="IO26" s="102">
        <v>0.622</v>
      </c>
      <c r="IP26" s="102">
        <v>0.625</v>
      </c>
      <c r="IQ26" s="102">
        <v>0.627</v>
      </c>
      <c r="IR26" s="102">
        <f t="shared" si="16"/>
        <v>0.61899999999999999</v>
      </c>
      <c r="IS26" s="102">
        <v>0.625</v>
      </c>
      <c r="IT26" s="102">
        <v>0.629</v>
      </c>
      <c r="IU26" s="102">
        <v>0.63900000000000001</v>
      </c>
      <c r="IV26" s="102">
        <v>0.624</v>
      </c>
      <c r="IW26" s="102">
        <v>0.627</v>
      </c>
      <c r="IX26" s="102"/>
      <c r="IY26" s="102">
        <v>0.63600000000000001</v>
      </c>
      <c r="IZ26" s="102">
        <v>0.63400000000000001</v>
      </c>
      <c r="JA26" s="102">
        <v>0.63900000000000001</v>
      </c>
      <c r="JB26" s="102">
        <v>0.63600000000000001</v>
      </c>
      <c r="JC26" s="102">
        <v>0.63700000000000001</v>
      </c>
      <c r="JD26" s="102">
        <v>0.63400000000000001</v>
      </c>
      <c r="JE26" s="102">
        <v>0.63300000000000001</v>
      </c>
      <c r="JF26" s="102">
        <v>0.626</v>
      </c>
      <c r="JG26" s="102"/>
      <c r="JH26" s="102">
        <v>0.63400000000000001</v>
      </c>
      <c r="JI26" s="102">
        <v>0.63400000000000001</v>
      </c>
      <c r="JJ26" s="102">
        <f t="shared" si="17"/>
        <v>0.61899999999999999</v>
      </c>
      <c r="JK26" s="102"/>
      <c r="JL26" s="102">
        <v>0.63100000000000001</v>
      </c>
      <c r="JM26" s="102">
        <v>0.61099999999999999</v>
      </c>
      <c r="JN26" s="102">
        <v>0.61299999999999999</v>
      </c>
      <c r="JO26" s="102">
        <v>0.60799999999999998</v>
      </c>
      <c r="JP26" s="102">
        <v>0.60399999999999998</v>
      </c>
      <c r="JQ26" s="102">
        <v>0.61</v>
      </c>
      <c r="JR26" s="102">
        <v>0.61599999999999999</v>
      </c>
      <c r="JS26" s="102">
        <v>0.61</v>
      </c>
      <c r="JT26" s="102">
        <v>0.60599999999999998</v>
      </c>
      <c r="JU26" s="102">
        <v>0.63300000000000001</v>
      </c>
      <c r="JV26" s="102">
        <v>0.61899999999999999</v>
      </c>
      <c r="JW26" s="102">
        <v>0.63300000000000001</v>
      </c>
      <c r="JX26" s="102">
        <f t="shared" si="266"/>
        <v>0.61899999999999999</v>
      </c>
      <c r="JY26" s="102">
        <v>0.59899999999999998</v>
      </c>
      <c r="JZ26" s="102">
        <v>0.60799999999999998</v>
      </c>
      <c r="KA26" s="102">
        <v>0.61199999999999999</v>
      </c>
      <c r="KB26" s="102">
        <v>0.60899999999999999</v>
      </c>
      <c r="KC26" s="102">
        <v>0.61299999999999999</v>
      </c>
      <c r="KD26" s="102">
        <v>0.61</v>
      </c>
      <c r="KE26" s="102">
        <v>0.59599999999999997</v>
      </c>
      <c r="KF26" s="102">
        <v>0.59899999999999998</v>
      </c>
      <c r="KG26" s="102">
        <v>0.60499999999999998</v>
      </c>
      <c r="KH26" s="102">
        <v>0.63</v>
      </c>
      <c r="KI26" s="102">
        <f t="shared" si="18"/>
        <v>0.61899999999999999</v>
      </c>
      <c r="KJ26" s="102">
        <v>0.624</v>
      </c>
      <c r="KK26" s="102">
        <v>0.625</v>
      </c>
      <c r="KL26" s="102">
        <v>0.60499999999999998</v>
      </c>
      <c r="KM26" s="102">
        <v>0.623</v>
      </c>
      <c r="KN26" s="102">
        <v>0.629</v>
      </c>
      <c r="KO26" s="102">
        <v>0.623</v>
      </c>
      <c r="KP26" s="102">
        <v>0.621</v>
      </c>
      <c r="KQ26" s="102">
        <v>0.62</v>
      </c>
      <c r="KR26" s="102">
        <v>0.624</v>
      </c>
      <c r="KS26" s="102">
        <v>0.62</v>
      </c>
      <c r="KT26" s="102">
        <f t="shared" si="19"/>
        <v>0.61899999999999999</v>
      </c>
      <c r="KU26" s="102">
        <v>0.59499999999999997</v>
      </c>
      <c r="KV26" s="102">
        <v>0.59799999999999998</v>
      </c>
      <c r="KW26" s="102">
        <v>0.624</v>
      </c>
      <c r="KX26" s="102">
        <v>0.60299999999999998</v>
      </c>
      <c r="KY26" s="102"/>
      <c r="KZ26" s="102">
        <v>0.627</v>
      </c>
      <c r="LA26" s="102"/>
      <c r="LB26" s="102">
        <v>0.624</v>
      </c>
      <c r="LC26" s="102">
        <v>0.624</v>
      </c>
      <c r="LD26" s="102">
        <f t="shared" si="20"/>
        <v>0.61899999999999999</v>
      </c>
      <c r="LE26" s="102">
        <v>0.625</v>
      </c>
      <c r="LF26" s="102">
        <v>0.623</v>
      </c>
      <c r="LG26" s="102">
        <v>0.624</v>
      </c>
      <c r="LH26" s="102">
        <v>0.629</v>
      </c>
      <c r="LI26" s="102">
        <v>0.627</v>
      </c>
      <c r="LJ26" s="102">
        <v>0.629</v>
      </c>
      <c r="LK26" s="102">
        <v>0.627</v>
      </c>
      <c r="LL26" s="102">
        <v>0.621</v>
      </c>
      <c r="LM26" s="102">
        <f t="shared" si="21"/>
        <v>0.61899999999999999</v>
      </c>
      <c r="LN26" s="102">
        <v>0.624</v>
      </c>
      <c r="LO26" s="102">
        <v>0.61799999999999999</v>
      </c>
      <c r="LP26" s="102">
        <v>0.59899999999999998</v>
      </c>
      <c r="LQ26" s="102"/>
      <c r="LR26" s="102">
        <v>0.56899999999999995</v>
      </c>
      <c r="LS26" s="102">
        <v>0.58099999999999996</v>
      </c>
      <c r="LT26" s="102">
        <v>0.59799999999999998</v>
      </c>
      <c r="LU26" s="102">
        <v>0.60099999999999998</v>
      </c>
      <c r="LV26" s="102"/>
      <c r="LW26" s="102">
        <v>0.624</v>
      </c>
      <c r="LX26" s="102">
        <v>0.57999999999999996</v>
      </c>
      <c r="LY26" s="102">
        <v>0.61899999999999999</v>
      </c>
      <c r="LZ26" s="102">
        <f t="shared" si="22"/>
        <v>0.61899999999999999</v>
      </c>
      <c r="MA26" s="102">
        <v>0.623</v>
      </c>
      <c r="MB26" s="102">
        <v>0.625</v>
      </c>
      <c r="MC26" s="102"/>
      <c r="MD26" s="885">
        <f t="shared" si="23"/>
        <v>9.6930533117932233E-3</v>
      </c>
      <c r="ME26" s="1068"/>
      <c r="MF26" s="1068">
        <v>0.58799999999999997</v>
      </c>
      <c r="MG26" s="1068">
        <v>0.59399999999999997</v>
      </c>
      <c r="MH26" s="1068">
        <v>0.61199999999999999</v>
      </c>
      <c r="MI26" s="1068">
        <v>0.60399999999999998</v>
      </c>
      <c r="MJ26" s="1068">
        <v>0.60399999999999998</v>
      </c>
      <c r="MK26" s="1068">
        <v>0.60899999999999999</v>
      </c>
      <c r="ML26" s="1068">
        <v>0.59599999999999997</v>
      </c>
      <c r="MM26" s="1068">
        <v>0.60699999999999998</v>
      </c>
      <c r="MN26" s="1068">
        <v>0.60399999999999998</v>
      </c>
      <c r="MO26" s="1068"/>
      <c r="MP26" s="1068">
        <v>0.59699999999999998</v>
      </c>
      <c r="MQ26" s="1068">
        <v>0.60099999999999998</v>
      </c>
      <c r="MR26" s="1068">
        <v>0.60099999999999998</v>
      </c>
      <c r="MS26" s="1068">
        <v>0.59099999999999997</v>
      </c>
      <c r="MT26" s="1068">
        <v>0.59599999999999997</v>
      </c>
      <c r="MU26" s="1068">
        <v>0.60799999999999998</v>
      </c>
      <c r="MV26" s="1068">
        <f t="shared" si="24"/>
        <v>0.59599999999999997</v>
      </c>
      <c r="MW26" s="1068">
        <v>0.60299999999999998</v>
      </c>
      <c r="MX26" s="1068">
        <v>0.60699999999999998</v>
      </c>
      <c r="MY26" s="1068">
        <v>0.61099999999999999</v>
      </c>
      <c r="MZ26" s="1068"/>
      <c r="NA26" s="1068">
        <v>0.60299999999999998</v>
      </c>
      <c r="NB26" s="1068">
        <v>0.60499999999999998</v>
      </c>
      <c r="NC26" s="1068">
        <v>0.59899999999999998</v>
      </c>
      <c r="ND26" s="1068">
        <v>0.61499999999999999</v>
      </c>
      <c r="NE26" s="1068">
        <v>0.6</v>
      </c>
      <c r="NF26" s="1068"/>
      <c r="NG26" s="1068">
        <v>0.60699999999999998</v>
      </c>
      <c r="NH26" s="1068">
        <v>0.60599999999999998</v>
      </c>
      <c r="NI26" s="1068"/>
      <c r="NJ26" s="1068">
        <v>0.61</v>
      </c>
      <c r="NK26" s="1068">
        <v>0.60699999999999998</v>
      </c>
      <c r="NL26" s="1068">
        <v>0.60299999999999998</v>
      </c>
      <c r="NM26" s="1068">
        <v>0.60699999999999998</v>
      </c>
      <c r="NN26" s="1068">
        <f t="shared" si="25"/>
        <v>0.59599999999999997</v>
      </c>
      <c r="NO26" s="1068">
        <v>0.60799999999999998</v>
      </c>
      <c r="NP26" s="1068">
        <v>0.60799999999999998</v>
      </c>
      <c r="NQ26" s="1068">
        <v>0.60699999999999998</v>
      </c>
      <c r="NR26" s="1068"/>
      <c r="NS26" s="1068">
        <v>0.60499999999999998</v>
      </c>
      <c r="NT26" s="1068">
        <v>0.61899999999999999</v>
      </c>
      <c r="NU26" s="1068">
        <v>0.60199999999999998</v>
      </c>
      <c r="NV26" s="1068">
        <v>0.60799999999999998</v>
      </c>
      <c r="NW26" s="1068">
        <v>0.61</v>
      </c>
      <c r="NX26" s="1068">
        <v>0.60399999999999998</v>
      </c>
      <c r="NY26" s="1068">
        <v>0.60699999999999998</v>
      </c>
      <c r="NZ26" s="1068">
        <v>0.59599999999999997</v>
      </c>
      <c r="OA26" s="1068">
        <v>0.60699999999999998</v>
      </c>
      <c r="OB26" s="102">
        <f t="shared" si="267"/>
        <v>0.59599999999999997</v>
      </c>
      <c r="OC26" s="1068">
        <v>0.60399999999999998</v>
      </c>
      <c r="OD26" s="1068">
        <v>0.60899999999999999</v>
      </c>
      <c r="OE26" s="1068">
        <v>0.60899999999999999</v>
      </c>
      <c r="OF26" s="1068">
        <v>0.61099999999999999</v>
      </c>
      <c r="OG26" s="1068"/>
      <c r="OH26" s="1068">
        <v>0.60799999999999998</v>
      </c>
      <c r="OI26" s="1068">
        <v>0.61199999999999999</v>
      </c>
      <c r="OJ26" s="102">
        <v>0.60799999999999998</v>
      </c>
      <c r="OK26" s="102">
        <v>0.59799999999999998</v>
      </c>
      <c r="OL26" s="102">
        <v>0.60499999999999998</v>
      </c>
      <c r="OM26" s="102">
        <v>0.6</v>
      </c>
      <c r="ON26" s="102">
        <f t="shared" si="26"/>
        <v>0.59599999999999997</v>
      </c>
      <c r="OO26" s="102">
        <v>0.60299999999999998</v>
      </c>
      <c r="OP26" s="102">
        <v>0.59799999999999998</v>
      </c>
      <c r="OQ26" s="102">
        <v>0.60399999999999998</v>
      </c>
      <c r="OR26" s="102">
        <v>0.60499999999999998</v>
      </c>
      <c r="OS26" s="102">
        <v>0.60199999999999998</v>
      </c>
      <c r="OT26" s="102">
        <v>0.60099999999999998</v>
      </c>
      <c r="OU26" s="102">
        <v>0.60299999999999998</v>
      </c>
      <c r="OV26" s="102">
        <v>0.59799999999999998</v>
      </c>
      <c r="OW26" s="102"/>
      <c r="OX26" s="102">
        <v>0.60599999999999998</v>
      </c>
      <c r="OY26" s="102">
        <v>0.59</v>
      </c>
      <c r="OZ26" s="102">
        <f t="shared" si="27"/>
        <v>0.59</v>
      </c>
      <c r="PA26" s="102"/>
      <c r="PB26" s="102">
        <v>0.6</v>
      </c>
      <c r="PC26" s="102">
        <v>0.59799999999999998</v>
      </c>
      <c r="PD26" s="102">
        <v>0.6</v>
      </c>
      <c r="PE26" s="102">
        <v>0.60399999999999998</v>
      </c>
      <c r="PF26" s="102"/>
      <c r="PG26" s="102">
        <v>0.60299999999999998</v>
      </c>
      <c r="PH26" s="102">
        <v>0.6</v>
      </c>
      <c r="PI26" s="102"/>
      <c r="PJ26" s="102">
        <v>0.59299999999999997</v>
      </c>
      <c r="PK26" s="102">
        <f t="shared" si="28"/>
        <v>0.59</v>
      </c>
      <c r="PL26" s="102">
        <v>0.59899999999999998</v>
      </c>
      <c r="PM26" s="102">
        <v>0.59899999999999998</v>
      </c>
      <c r="PN26" s="102">
        <v>0.6</v>
      </c>
      <c r="PO26" s="102"/>
      <c r="PP26" s="102">
        <v>0.60699999999999998</v>
      </c>
      <c r="PQ26" s="102">
        <v>0.59899999999999998</v>
      </c>
      <c r="PR26" s="102">
        <v>0.60199999999999998</v>
      </c>
      <c r="PS26" s="102">
        <v>0.60099999999999998</v>
      </c>
      <c r="PT26" s="102">
        <v>0.60099999999999998</v>
      </c>
      <c r="PU26" s="102">
        <f t="shared" si="29"/>
        <v>0.59</v>
      </c>
      <c r="PV26" s="102">
        <v>0.60499999999999998</v>
      </c>
      <c r="PW26" s="102">
        <v>0.61499999999999999</v>
      </c>
      <c r="PX26" s="102">
        <v>0.60699999999999998</v>
      </c>
      <c r="PY26" s="102">
        <v>0.56899999999999995</v>
      </c>
      <c r="PZ26" s="102">
        <v>0.60399999999999998</v>
      </c>
      <c r="QA26" s="102"/>
      <c r="QB26" s="102">
        <v>0.60099999999999998</v>
      </c>
      <c r="QC26" s="102">
        <v>0.59299999999999997</v>
      </c>
      <c r="QD26" s="102">
        <v>0.60299999999999998</v>
      </c>
      <c r="QE26" s="102">
        <v>0.60299999999999998</v>
      </c>
      <c r="QF26" s="102">
        <v>0.626</v>
      </c>
      <c r="QG26" s="102">
        <v>0.59899999999999998</v>
      </c>
      <c r="QH26" s="102">
        <f t="shared" si="278"/>
        <v>0.59</v>
      </c>
      <c r="QI26" s="102">
        <v>0.60399999999999998</v>
      </c>
      <c r="QJ26" s="102">
        <v>0.60199999999999998</v>
      </c>
      <c r="QK26" s="102">
        <v>0.60199999999999998</v>
      </c>
      <c r="QL26" s="102">
        <v>0.60199999999999998</v>
      </c>
      <c r="QM26" s="102"/>
      <c r="QN26" s="102">
        <v>0.60599999999999998</v>
      </c>
      <c r="QO26" s="102">
        <v>0.61099999999999999</v>
      </c>
      <c r="QP26" s="102">
        <v>0.61099999999999999</v>
      </c>
      <c r="QQ26" s="102">
        <v>0.61099999999999999</v>
      </c>
      <c r="QR26" s="102">
        <v>0.61299999999999999</v>
      </c>
      <c r="QS26" s="102">
        <v>0.622</v>
      </c>
      <c r="QT26" s="102">
        <v>0.59599999999999997</v>
      </c>
      <c r="QU26" s="102">
        <f t="shared" si="279"/>
        <v>0.59</v>
      </c>
      <c r="QV26" s="102">
        <v>0.60899999999999999</v>
      </c>
      <c r="QW26" s="102">
        <v>0.60599999999999998</v>
      </c>
      <c r="QX26" s="102">
        <v>0.60499999999999998</v>
      </c>
      <c r="QY26" s="102">
        <v>0.59699999999999998</v>
      </c>
      <c r="QZ26" s="102">
        <v>0.60399999999999998</v>
      </c>
      <c r="RA26" s="102">
        <v>0.60199999999999998</v>
      </c>
      <c r="RB26" s="102">
        <v>0.60799999999999998</v>
      </c>
      <c r="RC26" s="102">
        <v>0.61199999999999999</v>
      </c>
      <c r="RD26" s="102">
        <v>0.61399999999999999</v>
      </c>
      <c r="RE26" s="102">
        <v>0.59599999999999997</v>
      </c>
      <c r="RF26" s="102">
        <f t="shared" si="32"/>
        <v>0.59</v>
      </c>
      <c r="RG26" s="102">
        <v>0.60299999999999998</v>
      </c>
      <c r="RH26" s="102"/>
      <c r="RI26" s="102">
        <v>0.60099999999999998</v>
      </c>
      <c r="RJ26" s="102">
        <v>0.60299999999999998</v>
      </c>
      <c r="RK26" s="102">
        <v>0.60199999999999998</v>
      </c>
      <c r="RL26" s="102">
        <v>0.59799999999999998</v>
      </c>
      <c r="RM26" s="102">
        <v>0.60099999999999998</v>
      </c>
      <c r="RN26" s="102">
        <v>0.60599999999999998</v>
      </c>
      <c r="RO26" s="102">
        <v>0.60099999999999998</v>
      </c>
      <c r="RP26" s="102">
        <v>0.59299999999999997</v>
      </c>
      <c r="RQ26" s="102">
        <f t="shared" si="33"/>
        <v>0.59</v>
      </c>
      <c r="RR26" s="102"/>
      <c r="RS26" s="102">
        <v>0.59099999999999997</v>
      </c>
      <c r="RT26" s="102">
        <v>0.59099999999999997</v>
      </c>
      <c r="RU26" s="102">
        <v>0.59</v>
      </c>
      <c r="RV26" s="102">
        <v>0.60599999999999998</v>
      </c>
      <c r="RW26" s="102">
        <v>0.60099999999999998</v>
      </c>
      <c r="RX26" s="102">
        <v>0.61199999999999999</v>
      </c>
      <c r="RY26" s="102">
        <v>0.60299999999999998</v>
      </c>
      <c r="RZ26" s="102">
        <v>0.60299999999999998</v>
      </c>
      <c r="SA26" s="102">
        <v>0.6</v>
      </c>
      <c r="SB26" s="102"/>
      <c r="SC26" s="102">
        <v>0.60399999999999998</v>
      </c>
      <c r="SD26" s="102">
        <v>0.59499999999999997</v>
      </c>
      <c r="SE26" s="102">
        <f t="shared" si="34"/>
        <v>0.59</v>
      </c>
      <c r="SF26" s="102">
        <v>0.6</v>
      </c>
      <c r="SG26" s="102">
        <v>0.61</v>
      </c>
      <c r="SH26" s="102">
        <v>0.59799999999999998</v>
      </c>
      <c r="SI26" s="102">
        <v>0.59699999999999998</v>
      </c>
      <c r="SJ26" s="102">
        <v>0.6</v>
      </c>
      <c r="SK26" s="102">
        <v>0.59499999999999997</v>
      </c>
      <c r="SL26" s="102">
        <v>0.6</v>
      </c>
      <c r="SM26" s="102"/>
      <c r="SN26" s="102">
        <v>0.6</v>
      </c>
      <c r="SO26" s="102">
        <v>0.59099999999999997</v>
      </c>
      <c r="SP26" s="102">
        <v>0.59099999999999997</v>
      </c>
      <c r="SQ26" s="102">
        <v>0.59399999999999997</v>
      </c>
      <c r="SR26" s="102">
        <f t="shared" si="35"/>
        <v>0.59</v>
      </c>
      <c r="SS26" s="102">
        <v>0.59499999999999997</v>
      </c>
      <c r="ST26" s="102"/>
      <c r="SU26" s="102">
        <v>0.6</v>
      </c>
      <c r="SV26" s="102">
        <v>0.59399999999999997</v>
      </c>
      <c r="SW26" s="102"/>
      <c r="SX26" s="102">
        <v>0.59499999999999997</v>
      </c>
      <c r="SY26" s="102">
        <v>0.60499999999999998</v>
      </c>
      <c r="SZ26" s="102">
        <v>0.59399999999999997</v>
      </c>
      <c r="TA26" s="102">
        <v>0.6</v>
      </c>
      <c r="TB26" s="102"/>
      <c r="TC26" s="102">
        <v>0.59499999999999997</v>
      </c>
      <c r="TD26" s="102">
        <v>0.59899999999999998</v>
      </c>
      <c r="TE26" s="102">
        <v>0.59</v>
      </c>
      <c r="TF26" s="102">
        <v>0.59399999999999997</v>
      </c>
      <c r="TG26" s="102">
        <v>0.59</v>
      </c>
      <c r="TH26" s="102">
        <v>0.59299999999999997</v>
      </c>
      <c r="TI26" s="102">
        <v>0.59199999999999997</v>
      </c>
      <c r="TJ26" s="102"/>
      <c r="TK26" s="102">
        <v>0.59499999999999997</v>
      </c>
      <c r="TL26" s="102">
        <v>0.59699999999999998</v>
      </c>
      <c r="TM26" s="102">
        <v>0.59399999999999997</v>
      </c>
      <c r="TN26" s="102">
        <v>0.59699999999999998</v>
      </c>
      <c r="TO26" s="102">
        <v>0.59199999999999997</v>
      </c>
      <c r="TP26" s="102">
        <v>0.59</v>
      </c>
      <c r="TQ26" s="102"/>
      <c r="TR26" s="102">
        <v>0.59499999999999997</v>
      </c>
      <c r="TS26" s="102">
        <v>0.59399999999999997</v>
      </c>
      <c r="TT26" s="102">
        <v>0.59499999999999997</v>
      </c>
      <c r="TU26" s="102">
        <v>0.59099999999999997</v>
      </c>
      <c r="TV26" s="102">
        <f t="shared" si="36"/>
        <v>0.59</v>
      </c>
      <c r="TW26" s="102">
        <v>0.59699999999999998</v>
      </c>
      <c r="TX26" s="102">
        <v>0.6</v>
      </c>
      <c r="TY26" s="102">
        <v>0.59499999999999997</v>
      </c>
      <c r="TZ26" s="102">
        <v>0.59399999999999997</v>
      </c>
      <c r="UA26" s="102">
        <v>0.59099999999999997</v>
      </c>
      <c r="UB26" s="51">
        <f t="shared" si="37"/>
        <v>0.59</v>
      </c>
      <c r="UC26" s="51">
        <v>0.63500000000000001</v>
      </c>
      <c r="UD26" s="51">
        <v>0.63100000000000001</v>
      </c>
      <c r="UE26" s="51">
        <v>0.629</v>
      </c>
      <c r="UF26" s="51">
        <v>0.63700000000000001</v>
      </c>
      <c r="UG26" s="51">
        <v>0.63400000000000001</v>
      </c>
      <c r="UH26" s="47">
        <v>0.63300000000000001</v>
      </c>
      <c r="UI26" s="47">
        <v>0.63600000000000001</v>
      </c>
      <c r="UJ26" s="47">
        <v>0.628</v>
      </c>
      <c r="UK26" s="47">
        <v>0.63800000000000001</v>
      </c>
      <c r="UL26" s="47">
        <v>0.625</v>
      </c>
      <c r="UM26" s="47">
        <v>0.627</v>
      </c>
      <c r="UN26" s="47"/>
      <c r="UO26" s="47">
        <v>0.63100000000000001</v>
      </c>
      <c r="UP26" s="51">
        <f t="shared" si="38"/>
        <v>0.59</v>
      </c>
      <c r="UQ26" s="47"/>
      <c r="UR26" s="6">
        <f t="shared" si="39"/>
        <v>6.9491525423728884E-2</v>
      </c>
      <c r="US26" s="1068">
        <v>0.59099999999999997</v>
      </c>
      <c r="UT26" s="1068">
        <v>0.6</v>
      </c>
      <c r="UU26" s="1068">
        <v>0.61299999999999999</v>
      </c>
      <c r="UV26" s="1068">
        <v>0.59</v>
      </c>
      <c r="UW26" s="1068">
        <v>0.61299999999999999</v>
      </c>
      <c r="UX26" s="1068">
        <v>0.6</v>
      </c>
      <c r="UY26" s="1068">
        <v>0.59199999999999997</v>
      </c>
      <c r="UZ26" s="1068">
        <v>0.58699999999999997</v>
      </c>
      <c r="VA26" s="1068">
        <v>0.60599999999999998</v>
      </c>
      <c r="VB26" s="1068">
        <v>0.59099999999999997</v>
      </c>
      <c r="VC26" s="1068">
        <v>0.60299999999999998</v>
      </c>
      <c r="VD26" s="1068">
        <v>0.59599999999999997</v>
      </c>
      <c r="VE26" s="1068"/>
      <c r="VF26" s="1068">
        <v>0.59399999999999997</v>
      </c>
      <c r="VG26" s="1068">
        <v>0.59499999999999997</v>
      </c>
      <c r="VH26" s="1068">
        <v>0.59899999999999998</v>
      </c>
      <c r="VI26" s="1068">
        <f t="shared" si="40"/>
        <v>0.59199999999999997</v>
      </c>
      <c r="VJ26" s="1068">
        <v>0.59499999999999997</v>
      </c>
      <c r="VK26" s="1068">
        <v>0.61599999999999999</v>
      </c>
      <c r="VL26" s="1068">
        <v>0.60799999999999998</v>
      </c>
      <c r="VM26" s="1068">
        <v>0.59499999999999997</v>
      </c>
      <c r="VN26" s="1068"/>
      <c r="VO26" s="1068">
        <v>0.60399999999999998</v>
      </c>
      <c r="VP26" s="1068">
        <v>0.61</v>
      </c>
      <c r="VQ26" s="1068">
        <v>0.60599999999999998</v>
      </c>
      <c r="VR26" s="1068">
        <v>0.60899999999999999</v>
      </c>
      <c r="VS26" s="1068">
        <v>0.59899999999999998</v>
      </c>
      <c r="VT26" s="1068">
        <v>0.60699999999999998</v>
      </c>
      <c r="VU26" s="1068">
        <v>0.60699999999999998</v>
      </c>
      <c r="VV26" s="1068">
        <v>0.60899999999999999</v>
      </c>
      <c r="VW26" s="1068">
        <v>0.60599999999999998</v>
      </c>
      <c r="VX26" s="1068">
        <f t="shared" si="41"/>
        <v>0.59199999999999997</v>
      </c>
      <c r="VY26" s="1068">
        <v>0.60299999999999998</v>
      </c>
      <c r="VZ26" s="1068">
        <v>0.6</v>
      </c>
      <c r="WA26" s="1068">
        <v>0.60399999999999998</v>
      </c>
      <c r="WB26" s="1068">
        <v>0.60299999999999998</v>
      </c>
      <c r="WC26" s="1068"/>
      <c r="WD26" s="1068">
        <v>0.59899999999999998</v>
      </c>
      <c r="WE26" s="1068">
        <v>0.60099999999999998</v>
      </c>
      <c r="WF26" s="1068">
        <v>0.63300000000000001</v>
      </c>
      <c r="WG26" s="1068">
        <v>0.61899999999999999</v>
      </c>
      <c r="WH26" s="1068">
        <v>0.60799999999999998</v>
      </c>
      <c r="WI26" s="102">
        <v>0.60699999999999998</v>
      </c>
      <c r="WJ26" s="102">
        <v>0.59199999999999997</v>
      </c>
      <c r="WK26" s="1068">
        <v>0.60699999999999998</v>
      </c>
      <c r="WL26" s="102">
        <f t="shared" si="268"/>
        <v>0.59199999999999997</v>
      </c>
      <c r="WM26" s="1068">
        <v>0.60299999999999998</v>
      </c>
      <c r="WN26" s="1068">
        <v>0.60699999999999998</v>
      </c>
      <c r="WO26" s="1068">
        <v>0.60199999999999998</v>
      </c>
      <c r="WP26" s="1068">
        <v>0.60399999999999998</v>
      </c>
      <c r="WQ26" s="1068">
        <v>0.60299999999999998</v>
      </c>
      <c r="WR26" s="1068"/>
      <c r="WS26" s="1068">
        <v>0.60499999999999998</v>
      </c>
      <c r="WT26" s="102">
        <v>0.61499999999999999</v>
      </c>
      <c r="WU26" s="102">
        <v>0.60099999999999998</v>
      </c>
      <c r="WV26" s="102">
        <v>0.59599999999999997</v>
      </c>
      <c r="WW26" s="102">
        <v>0.6</v>
      </c>
      <c r="WX26" s="102">
        <f t="shared" si="42"/>
        <v>0.59199999999999997</v>
      </c>
      <c r="WY26" s="102">
        <v>0.59899999999999998</v>
      </c>
      <c r="WZ26" s="102">
        <v>0.6</v>
      </c>
      <c r="XA26" s="102">
        <v>0.60099999999999998</v>
      </c>
      <c r="XB26" s="102">
        <v>0.60099999999999998</v>
      </c>
      <c r="XC26" s="102">
        <v>0.59799999999999998</v>
      </c>
      <c r="XD26" s="102">
        <v>0.60199999999999998</v>
      </c>
      <c r="XE26" s="102">
        <v>0.60099999999999998</v>
      </c>
      <c r="XF26" s="102">
        <v>0.59399999999999997</v>
      </c>
      <c r="XG26" s="102"/>
      <c r="XH26" s="102">
        <v>0.60399999999999998</v>
      </c>
      <c r="XI26" s="102">
        <v>0.59</v>
      </c>
      <c r="XJ26" s="102">
        <f t="shared" si="43"/>
        <v>0.59</v>
      </c>
      <c r="XK26" s="102">
        <v>0.60199999999999998</v>
      </c>
      <c r="XL26" s="102">
        <v>0.59899999999999998</v>
      </c>
      <c r="XM26" s="102"/>
      <c r="XN26" s="102">
        <v>0.59899999999999998</v>
      </c>
      <c r="XO26" s="102">
        <v>0.6</v>
      </c>
      <c r="XP26" s="102">
        <v>0.59599999999999997</v>
      </c>
      <c r="XQ26" s="102"/>
      <c r="XR26" s="102">
        <v>0.60099999999999998</v>
      </c>
      <c r="XS26" s="102">
        <v>0.59899999999999998</v>
      </c>
      <c r="XT26" s="102">
        <f t="shared" si="44"/>
        <v>0.59</v>
      </c>
      <c r="XU26" s="102">
        <v>0.59499999999999997</v>
      </c>
      <c r="XV26" s="102">
        <v>0.60199999999999998</v>
      </c>
      <c r="XW26" s="102">
        <v>0.60199999999999998</v>
      </c>
      <c r="XX26" s="102"/>
      <c r="XY26" s="102">
        <v>0.60299999999999998</v>
      </c>
      <c r="XZ26" s="102">
        <v>0.59699999999999998</v>
      </c>
      <c r="YA26" s="102">
        <v>0.59899999999999998</v>
      </c>
      <c r="YB26" s="102">
        <v>0.59799999999999998</v>
      </c>
      <c r="YC26" s="102">
        <v>0.60799999999999998</v>
      </c>
      <c r="YD26" s="102">
        <f t="shared" si="45"/>
        <v>0.59</v>
      </c>
      <c r="YE26" s="102">
        <v>0.59799999999999998</v>
      </c>
      <c r="YF26" s="102">
        <v>0.59799999999999998</v>
      </c>
      <c r="YG26" s="102">
        <v>0.6</v>
      </c>
      <c r="YH26" s="102">
        <v>0.59099999999999997</v>
      </c>
      <c r="YI26" s="102">
        <v>0.59299999999999997</v>
      </c>
      <c r="YJ26" s="102">
        <v>0.60599999999999998</v>
      </c>
      <c r="YK26" s="102"/>
      <c r="YL26" s="102">
        <v>0.59299999999999997</v>
      </c>
      <c r="YM26" s="102">
        <v>0.59599999999999997</v>
      </c>
      <c r="YN26" s="102">
        <v>0.60199999999999998</v>
      </c>
      <c r="YO26" s="102">
        <v>0.60199999999999998</v>
      </c>
      <c r="YP26" s="102">
        <v>0.59499999999999997</v>
      </c>
      <c r="YQ26" s="102">
        <f t="shared" si="280"/>
        <v>0.59</v>
      </c>
      <c r="YR26" s="102">
        <v>0.59899999999999998</v>
      </c>
      <c r="YS26" s="102">
        <v>0.6</v>
      </c>
      <c r="YT26" s="102">
        <v>0.60099999999999998</v>
      </c>
      <c r="YU26" s="102">
        <v>0.59799999999999998</v>
      </c>
      <c r="YV26" s="102">
        <v>0.60599999999999998</v>
      </c>
      <c r="YW26" s="102"/>
      <c r="YX26" s="102">
        <v>0.60299999999999998</v>
      </c>
      <c r="YY26" s="102">
        <v>0.61799999999999999</v>
      </c>
      <c r="YZ26" s="102">
        <v>0.59699999999999998</v>
      </c>
      <c r="ZA26" s="102">
        <v>0.61299999999999999</v>
      </c>
      <c r="ZB26" s="102">
        <v>0.621</v>
      </c>
      <c r="ZC26" s="102"/>
      <c r="ZD26" s="102">
        <v>0.60299999999999998</v>
      </c>
      <c r="ZE26" s="102">
        <f t="shared" si="281"/>
        <v>0.59</v>
      </c>
      <c r="ZF26" s="102">
        <v>0.61499999999999999</v>
      </c>
      <c r="ZG26" s="102">
        <v>0.60399999999999998</v>
      </c>
      <c r="ZH26" s="102">
        <v>0.60799999999999998</v>
      </c>
      <c r="ZI26" s="102">
        <v>0.60299999999999998</v>
      </c>
      <c r="ZJ26" s="102">
        <v>0.59899999999999998</v>
      </c>
      <c r="ZK26" s="102">
        <v>0.60299999999999998</v>
      </c>
      <c r="ZL26" s="102">
        <v>0.60299999999999998</v>
      </c>
      <c r="ZM26" s="102">
        <v>0.59499999999999997</v>
      </c>
      <c r="ZN26" s="102">
        <v>0.61199999999999999</v>
      </c>
      <c r="ZO26" s="102">
        <v>0.60299999999999998</v>
      </c>
      <c r="ZP26" s="102">
        <f t="shared" si="48"/>
        <v>0.59</v>
      </c>
      <c r="ZQ26" s="102">
        <v>0.59899999999999998</v>
      </c>
      <c r="ZR26" s="102">
        <v>0.59499999999999997</v>
      </c>
      <c r="ZS26" s="102">
        <v>0.60799999999999998</v>
      </c>
      <c r="ZT26" s="102"/>
      <c r="ZU26" s="102">
        <v>0.60299999999999998</v>
      </c>
      <c r="ZV26" s="102">
        <v>0.59499999999999997</v>
      </c>
      <c r="ZW26" s="102">
        <v>0.59899999999999998</v>
      </c>
      <c r="ZX26" s="102">
        <v>0.6</v>
      </c>
      <c r="ZY26" s="102">
        <v>0.59399999999999997</v>
      </c>
      <c r="ZZ26" s="102">
        <v>0.59799999999999998</v>
      </c>
      <c r="AAA26" s="102">
        <f t="shared" si="49"/>
        <v>0.59</v>
      </c>
      <c r="AAB26" s="102">
        <v>0.59</v>
      </c>
      <c r="AAC26" s="102"/>
      <c r="AAD26" s="102">
        <v>0.59</v>
      </c>
      <c r="AAE26" s="102">
        <v>0.59</v>
      </c>
      <c r="AAF26" s="102">
        <v>0.60699999999999998</v>
      </c>
      <c r="AAG26" s="102">
        <v>0.59299999999999997</v>
      </c>
      <c r="AAH26" s="102">
        <v>0.59799999999999998</v>
      </c>
      <c r="AAI26" s="102">
        <v>0.59799999999999998</v>
      </c>
      <c r="AAJ26" s="102">
        <v>0.59199999999999997</v>
      </c>
      <c r="AAK26" s="102">
        <v>0.59799999999999998</v>
      </c>
      <c r="AAL26" s="102"/>
      <c r="AAM26" s="102">
        <v>0.59499999999999997</v>
      </c>
      <c r="AAN26" s="102">
        <v>0.59499999999999997</v>
      </c>
      <c r="AAO26" s="102">
        <f t="shared" si="50"/>
        <v>0.59</v>
      </c>
      <c r="AAP26" s="102">
        <v>0.6</v>
      </c>
      <c r="AAQ26" s="102">
        <v>0.6</v>
      </c>
      <c r="AAR26" s="102">
        <v>0.59499999999999997</v>
      </c>
      <c r="AAS26" s="102">
        <v>0.62</v>
      </c>
      <c r="AAT26" s="102"/>
      <c r="AAU26" s="102">
        <v>0.59899999999999998</v>
      </c>
      <c r="AAV26" s="102">
        <v>0.6</v>
      </c>
      <c r="AAW26" s="102">
        <v>0.6</v>
      </c>
      <c r="AAX26" s="102">
        <v>0.61</v>
      </c>
      <c r="AAY26" s="102">
        <v>0.6</v>
      </c>
      <c r="AAZ26" s="102">
        <v>0.59499999999999997</v>
      </c>
      <c r="ABA26" s="102">
        <v>0.60199999999999998</v>
      </c>
      <c r="ABB26" s="102">
        <f t="shared" si="51"/>
        <v>0.59</v>
      </c>
      <c r="ABC26" s="102">
        <v>0.59599999999999997</v>
      </c>
      <c r="ABD26" s="102">
        <v>0.59</v>
      </c>
      <c r="ABE26" s="102">
        <v>0.58699999999999997</v>
      </c>
      <c r="ABF26" s="102"/>
      <c r="ABG26" s="102">
        <v>0.59299999999999997</v>
      </c>
      <c r="ABH26" s="102">
        <v>0.59599999999999997</v>
      </c>
      <c r="ABI26" s="102">
        <v>0.59799999999999998</v>
      </c>
      <c r="ABJ26" s="102">
        <v>0.59299999999999997</v>
      </c>
      <c r="ABK26" s="102">
        <v>0.59299999999999997</v>
      </c>
      <c r="ABL26" s="102">
        <v>0.59</v>
      </c>
      <c r="ABM26" s="102">
        <v>0.59899999999999998</v>
      </c>
      <c r="ABN26" s="102">
        <v>0.59099999999999997</v>
      </c>
      <c r="ABO26" s="102"/>
      <c r="ABP26" s="102">
        <v>0.59399999999999997</v>
      </c>
      <c r="ABQ26" s="102">
        <v>0.60099999999999998</v>
      </c>
      <c r="ABR26" s="102">
        <v>0.59699999999999998</v>
      </c>
      <c r="ABS26" s="102"/>
      <c r="ABT26" s="102">
        <v>0.59599999999999997</v>
      </c>
      <c r="ABU26" s="102">
        <v>0.59099999999999997</v>
      </c>
      <c r="ABV26" s="102">
        <v>0.59899999999999998</v>
      </c>
      <c r="ABW26" s="102">
        <v>0.59599999999999997</v>
      </c>
      <c r="ABX26" s="102">
        <v>0.59499999999999997</v>
      </c>
      <c r="ABY26" s="102">
        <v>0.59099999999999997</v>
      </c>
      <c r="ABZ26" s="102">
        <v>0.59</v>
      </c>
      <c r="ACA26" s="102"/>
      <c r="ACB26" s="102">
        <v>0.59099999999999997</v>
      </c>
      <c r="ACC26" s="102">
        <v>0.59</v>
      </c>
      <c r="ACD26" s="102">
        <v>0.59699999999999998</v>
      </c>
      <c r="ACE26" s="102">
        <f t="shared" si="52"/>
        <v>0.59</v>
      </c>
      <c r="ACF26" s="102">
        <v>0.58799999999999997</v>
      </c>
      <c r="ACG26" s="102">
        <v>0.58699999999999997</v>
      </c>
      <c r="ACH26" s="102">
        <v>0.59</v>
      </c>
      <c r="ACI26" s="102">
        <v>0.58799999999999997</v>
      </c>
      <c r="ACJ26" s="102">
        <v>0.58799999999999997</v>
      </c>
      <c r="ACK26" s="102">
        <f t="shared" si="53"/>
        <v>0.58799999999999997</v>
      </c>
      <c r="ACL26" s="47">
        <v>0.628</v>
      </c>
      <c r="ACM26" s="47">
        <v>0.629</v>
      </c>
      <c r="ACN26" s="47">
        <v>0.63600000000000001</v>
      </c>
      <c r="ACO26" s="47">
        <v>0.627</v>
      </c>
      <c r="ACP26" s="47"/>
      <c r="ACQ26" s="47">
        <v>0.63400000000000001</v>
      </c>
      <c r="ACR26" s="47">
        <v>0.63600000000000001</v>
      </c>
      <c r="ACS26" s="47">
        <v>0.63600000000000001</v>
      </c>
      <c r="ACT26" s="47">
        <v>0.628</v>
      </c>
      <c r="ACU26" s="47">
        <v>0.629</v>
      </c>
      <c r="ACV26" s="47">
        <v>0.63200000000000001</v>
      </c>
      <c r="ACW26" s="47"/>
      <c r="ACX26" s="47">
        <v>0.626</v>
      </c>
      <c r="ACY26" s="47">
        <v>0.628</v>
      </c>
      <c r="ACZ26" s="102">
        <f t="shared" si="54"/>
        <v>0.58799999999999997</v>
      </c>
      <c r="ADA26" s="47"/>
      <c r="ADB26" s="6">
        <f t="shared" si="55"/>
        <v>6.8027210884353803E-2</v>
      </c>
      <c r="ADC26" s="102"/>
      <c r="ADD26" s="102">
        <v>0.49</v>
      </c>
      <c r="ADE26" s="102">
        <v>0.497</v>
      </c>
      <c r="ADF26" s="102">
        <v>0.505</v>
      </c>
      <c r="ADG26" s="102">
        <v>0.48799999999999999</v>
      </c>
      <c r="ADH26" s="102">
        <v>0.49399999999999999</v>
      </c>
      <c r="ADI26" s="102">
        <v>0.496</v>
      </c>
      <c r="ADJ26" s="102">
        <v>0.48799999999999999</v>
      </c>
      <c r="ADK26" s="102">
        <v>0.496</v>
      </c>
      <c r="ADL26" s="102">
        <v>0.49099999999999999</v>
      </c>
      <c r="ADM26" s="102">
        <v>0.49</v>
      </c>
      <c r="ADN26" s="102">
        <v>0.49199999999999999</v>
      </c>
      <c r="ADO26" s="102">
        <v>0.49299999999999999</v>
      </c>
      <c r="ADP26" s="102">
        <v>0.48699999999999999</v>
      </c>
      <c r="ADQ26" s="102">
        <v>0.48699999999999999</v>
      </c>
      <c r="ADR26" s="102">
        <v>0.52</v>
      </c>
      <c r="ADS26" s="102">
        <f t="shared" si="245"/>
        <v>0.48799999999999999</v>
      </c>
      <c r="ADT26" s="102">
        <v>0.498</v>
      </c>
      <c r="ADU26" s="102">
        <v>0.497</v>
      </c>
      <c r="ADV26" s="102">
        <v>0.495</v>
      </c>
      <c r="ADW26" s="102"/>
      <c r="ADX26" s="102">
        <v>0.51900000000000002</v>
      </c>
      <c r="ADY26" s="102">
        <v>0.49199999999999999</v>
      </c>
      <c r="ADZ26" s="102">
        <v>0.495</v>
      </c>
      <c r="AEA26" s="102">
        <v>0.498</v>
      </c>
      <c r="AEB26" s="102">
        <v>0.497</v>
      </c>
      <c r="AEC26" s="102">
        <v>0.49299999999999999</v>
      </c>
      <c r="AED26" s="102">
        <v>0.49199999999999999</v>
      </c>
      <c r="AEE26" s="102">
        <v>0.498</v>
      </c>
      <c r="AEF26" s="102"/>
      <c r="AEG26" s="102">
        <v>0.499</v>
      </c>
      <c r="AEH26" s="102">
        <v>0.49199999999999999</v>
      </c>
      <c r="AEI26" s="102">
        <v>0.495</v>
      </c>
      <c r="AEJ26" s="1068">
        <f t="shared" si="246"/>
        <v>0.48799999999999999</v>
      </c>
      <c r="AEK26" s="102">
        <v>0.505</v>
      </c>
      <c r="AEL26" s="102">
        <v>0.495</v>
      </c>
      <c r="AEM26" s="102">
        <v>0.499</v>
      </c>
      <c r="AEN26" s="102">
        <v>0.50900000000000001</v>
      </c>
      <c r="AEO26" s="102"/>
      <c r="AEP26" s="102">
        <v>0.505</v>
      </c>
      <c r="AEQ26" s="102">
        <v>0.49099999999999999</v>
      </c>
      <c r="AER26" s="102">
        <v>0.495</v>
      </c>
      <c r="AES26" s="102">
        <v>0.51200000000000001</v>
      </c>
      <c r="AET26" s="102">
        <v>0.496</v>
      </c>
      <c r="AEU26" s="102">
        <v>0.505</v>
      </c>
      <c r="AEV26" s="102">
        <v>0.505</v>
      </c>
      <c r="AEW26" s="102">
        <v>0.48799999999999999</v>
      </c>
      <c r="AEX26" s="102">
        <f t="shared" si="269"/>
        <v>0.48799999999999999</v>
      </c>
      <c r="AEY26" s="102">
        <v>0.51800000000000002</v>
      </c>
      <c r="AEZ26" s="102">
        <v>0.50800000000000001</v>
      </c>
      <c r="AFA26" s="102">
        <v>0.5</v>
      </c>
      <c r="AFB26" s="102">
        <v>0.50800000000000001</v>
      </c>
      <c r="AFC26" s="102">
        <v>0.499</v>
      </c>
      <c r="AFD26" s="102">
        <v>0.503</v>
      </c>
      <c r="AFE26" s="102">
        <v>0.48799999999999999</v>
      </c>
      <c r="AFF26" s="102"/>
      <c r="AFG26" s="102">
        <v>0.48299999999999998</v>
      </c>
      <c r="AFH26" s="102">
        <v>0.498</v>
      </c>
      <c r="AFI26" s="102">
        <v>0.48</v>
      </c>
      <c r="AFJ26" s="102">
        <f t="shared" si="57"/>
        <v>0.48</v>
      </c>
      <c r="AFK26" s="102">
        <v>0.496</v>
      </c>
      <c r="AFL26" s="102">
        <v>0.49399999999999999</v>
      </c>
      <c r="AFM26" s="102">
        <v>0.49199999999999999</v>
      </c>
      <c r="AFN26" s="102"/>
      <c r="AFO26" s="102">
        <v>0.49199999999999999</v>
      </c>
      <c r="AFP26" s="102">
        <v>0.498</v>
      </c>
      <c r="AFQ26" s="102">
        <v>0.495</v>
      </c>
      <c r="AFR26" s="102">
        <v>0.496</v>
      </c>
      <c r="AFS26" s="102">
        <v>0.498</v>
      </c>
      <c r="AFT26" s="102">
        <v>0.49</v>
      </c>
      <c r="AFU26" s="102">
        <v>0.5</v>
      </c>
      <c r="AFV26" s="102">
        <f t="shared" si="58"/>
        <v>0.48</v>
      </c>
      <c r="AFW26" s="102">
        <v>0.49199999999999999</v>
      </c>
      <c r="AFX26" s="102">
        <v>0.49399999999999999</v>
      </c>
      <c r="AFY26" s="102">
        <v>0.48699999999999999</v>
      </c>
      <c r="AFZ26" s="102"/>
      <c r="AGA26" s="102">
        <v>0.499</v>
      </c>
      <c r="AGB26" s="102">
        <v>0.49099999999999999</v>
      </c>
      <c r="AGC26" s="102">
        <v>0.48899999999999999</v>
      </c>
      <c r="AGD26" s="102">
        <v>0.49299999999999999</v>
      </c>
      <c r="AGE26" s="102">
        <f t="shared" si="59"/>
        <v>0.48</v>
      </c>
      <c r="AGF26" s="102">
        <v>0.49199999999999999</v>
      </c>
      <c r="AGG26" s="102">
        <v>0.495</v>
      </c>
      <c r="AGH26" s="102"/>
      <c r="AGI26" s="102">
        <v>0.51600000000000001</v>
      </c>
      <c r="AGJ26" s="102">
        <v>0.51200000000000001</v>
      </c>
      <c r="AGK26" s="102">
        <v>0.51300000000000001</v>
      </c>
      <c r="AGL26" s="102"/>
      <c r="AGM26" s="102">
        <v>0.52</v>
      </c>
      <c r="AGN26" s="102">
        <v>0.51700000000000002</v>
      </c>
      <c r="AGO26" s="102">
        <v>0.503</v>
      </c>
      <c r="AGP26" s="102">
        <f t="shared" si="60"/>
        <v>0.48</v>
      </c>
      <c r="AGQ26" s="102">
        <v>0.52</v>
      </c>
      <c r="AGR26" s="102">
        <v>0.51600000000000001</v>
      </c>
      <c r="AGS26" s="102">
        <v>0.51100000000000001</v>
      </c>
      <c r="AGT26" s="102">
        <v>0.51300000000000001</v>
      </c>
      <c r="AGU26" s="102">
        <v>0.51500000000000001</v>
      </c>
      <c r="AGV26" s="102">
        <v>0.51800000000000002</v>
      </c>
      <c r="AGW26" s="102">
        <v>0.51800000000000002</v>
      </c>
      <c r="AGX26" s="102"/>
      <c r="AGY26" s="102">
        <v>0.51500000000000001</v>
      </c>
      <c r="AGZ26" s="102">
        <v>0.50800000000000001</v>
      </c>
      <c r="AHA26" s="102">
        <v>0.60099999999999998</v>
      </c>
      <c r="AHB26" s="102">
        <v>0.51800000000000002</v>
      </c>
      <c r="AHC26" s="102">
        <f t="shared" si="282"/>
        <v>0.48</v>
      </c>
      <c r="AHD26" s="102">
        <v>0.51500000000000001</v>
      </c>
      <c r="AHE26" s="102">
        <v>0.51600000000000001</v>
      </c>
      <c r="AHF26" s="102">
        <v>0.51700000000000002</v>
      </c>
      <c r="AHG26" s="102"/>
      <c r="AHH26" s="102">
        <v>0.51800000000000002</v>
      </c>
      <c r="AHI26" s="102">
        <v>0.51700000000000002</v>
      </c>
      <c r="AHJ26" s="102">
        <v>0.51900000000000002</v>
      </c>
      <c r="AHK26" s="102">
        <v>0.52</v>
      </c>
      <c r="AHL26" s="102">
        <v>0.51700000000000002</v>
      </c>
      <c r="AHM26" s="102">
        <v>0.51600000000000001</v>
      </c>
      <c r="AHN26" s="102">
        <v>0.51900000000000002</v>
      </c>
      <c r="AHO26" s="102">
        <v>0.51900000000000002</v>
      </c>
      <c r="AHP26" s="102">
        <f t="shared" si="283"/>
        <v>0.48</v>
      </c>
      <c r="AHQ26" s="102">
        <v>0.52</v>
      </c>
      <c r="AHR26" s="102">
        <v>0.51700000000000002</v>
      </c>
      <c r="AHS26" s="102">
        <v>0.51600000000000001</v>
      </c>
      <c r="AHT26" s="102">
        <v>0.51200000000000001</v>
      </c>
      <c r="AHU26" s="102">
        <v>0.51900000000000002</v>
      </c>
      <c r="AHV26" s="102">
        <v>0.52</v>
      </c>
      <c r="AHW26" s="102">
        <v>0.51400000000000001</v>
      </c>
      <c r="AHX26" s="102"/>
      <c r="AHY26" s="102">
        <v>0.51300000000000001</v>
      </c>
      <c r="AHZ26" s="102">
        <v>0.505</v>
      </c>
      <c r="AIA26" s="102">
        <v>0.51900000000000002</v>
      </c>
      <c r="AIB26" s="102">
        <f t="shared" si="63"/>
        <v>0.48</v>
      </c>
      <c r="AIC26" s="102"/>
      <c r="AID26" s="102">
        <v>0.50700000000000001</v>
      </c>
      <c r="AIE26" s="102">
        <v>0.52</v>
      </c>
      <c r="AIF26" s="102">
        <v>0.51700000000000002</v>
      </c>
      <c r="AIG26" s="102">
        <v>0.51900000000000002</v>
      </c>
      <c r="AIH26" s="102">
        <v>0.51400000000000001</v>
      </c>
      <c r="AII26" s="102">
        <v>0.52</v>
      </c>
      <c r="AIJ26" s="102"/>
      <c r="AIK26" s="102">
        <v>0.50700000000000001</v>
      </c>
      <c r="AIL26" s="102">
        <v>0.51329999999999998</v>
      </c>
      <c r="AIM26" s="102">
        <v>0.504</v>
      </c>
      <c r="AIN26" s="102">
        <f t="shared" si="64"/>
        <v>0.48</v>
      </c>
      <c r="AIO26" s="102"/>
      <c r="AIP26" s="102">
        <v>0.5</v>
      </c>
      <c r="AIQ26" s="102">
        <v>0.495</v>
      </c>
      <c r="AIR26" s="102">
        <v>0.51100000000000001</v>
      </c>
      <c r="AIS26" s="102">
        <v>0.51900000000000002</v>
      </c>
      <c r="AIT26" s="102">
        <v>0.51500000000000001</v>
      </c>
      <c r="AIU26" s="102">
        <v>0.503</v>
      </c>
      <c r="AIV26" s="102">
        <v>0.52</v>
      </c>
      <c r="AIW26" s="102">
        <v>0.51800000000000002</v>
      </c>
      <c r="AIX26" s="102"/>
      <c r="AIY26" s="102">
        <v>0.51700000000000002</v>
      </c>
      <c r="AIZ26" s="102"/>
      <c r="AJA26" s="102"/>
      <c r="AJB26" s="102">
        <v>0.51100000000000001</v>
      </c>
      <c r="AJC26" s="102">
        <v>0.51800000000000002</v>
      </c>
      <c r="AJD26" s="102">
        <f t="shared" si="65"/>
        <v>0.48</v>
      </c>
      <c r="AJE26" s="102">
        <v>0.52</v>
      </c>
      <c r="AJF26" s="102">
        <v>0.51</v>
      </c>
      <c r="AJG26" s="102">
        <v>0.51</v>
      </c>
      <c r="AJH26" s="102"/>
      <c r="AJI26" s="102">
        <v>0.51500000000000001</v>
      </c>
      <c r="AJJ26" s="102">
        <v>0.51</v>
      </c>
      <c r="AJK26" s="102">
        <v>0.504</v>
      </c>
      <c r="AJL26" s="102">
        <v>0.495</v>
      </c>
      <c r="AJM26" s="102">
        <v>0.50900000000000001</v>
      </c>
      <c r="AJN26" s="102"/>
      <c r="AJO26" s="102">
        <v>0.50900000000000001</v>
      </c>
      <c r="AJP26" s="102">
        <v>0.50600000000000001</v>
      </c>
      <c r="AJQ26" s="102">
        <v>0.51100000000000001</v>
      </c>
      <c r="AJR26" s="102">
        <f t="shared" si="66"/>
        <v>0.48</v>
      </c>
      <c r="AJS26" s="102">
        <v>0.503</v>
      </c>
      <c r="AJT26" s="102"/>
      <c r="AJU26" s="102">
        <v>0.5</v>
      </c>
      <c r="AJV26" s="102">
        <v>0.5</v>
      </c>
      <c r="AJW26" s="102"/>
      <c r="AJX26" s="102">
        <v>0.51500000000000001</v>
      </c>
      <c r="AJY26" s="102">
        <v>0.51800000000000002</v>
      </c>
      <c r="AJZ26" s="102">
        <v>0.51600000000000001</v>
      </c>
      <c r="AKA26" s="102">
        <v>0.504</v>
      </c>
      <c r="AKB26" s="102">
        <v>0.51</v>
      </c>
      <c r="AKC26" s="102">
        <v>0.50700000000000001</v>
      </c>
      <c r="AKD26" s="102">
        <v>0.505</v>
      </c>
      <c r="AKE26" s="102">
        <v>0.505</v>
      </c>
      <c r="AKF26" s="102">
        <v>0.50700000000000001</v>
      </c>
      <c r="AKG26" s="102">
        <v>0.51500000000000001</v>
      </c>
      <c r="AKH26" s="102">
        <v>0.50800000000000001</v>
      </c>
      <c r="AKI26" s="102">
        <v>0.50800000000000001</v>
      </c>
      <c r="AKJ26" s="102">
        <v>0.51200000000000001</v>
      </c>
      <c r="AKK26" s="102">
        <v>0.505</v>
      </c>
      <c r="AKL26" s="102">
        <v>0.497</v>
      </c>
      <c r="AKM26" s="102">
        <v>0.51200000000000001</v>
      </c>
      <c r="AKN26" s="102"/>
      <c r="AKO26" s="102">
        <v>0.51400000000000001</v>
      </c>
      <c r="AKP26" s="102">
        <v>0.51300000000000001</v>
      </c>
      <c r="AKQ26" s="102">
        <v>0.51300000000000001</v>
      </c>
      <c r="AKR26" s="102">
        <v>0.502</v>
      </c>
      <c r="AKS26" s="102">
        <v>0.503</v>
      </c>
      <c r="AKT26" s="102">
        <f t="shared" si="67"/>
        <v>0.48</v>
      </c>
      <c r="AKU26" s="102">
        <v>0.503</v>
      </c>
      <c r="AKV26" s="102">
        <v>0.505</v>
      </c>
      <c r="AKW26" s="102">
        <v>0.501</v>
      </c>
      <c r="AKX26" s="102">
        <v>0.503</v>
      </c>
      <c r="AKY26" s="102">
        <v>0.50900000000000001</v>
      </c>
      <c r="AKZ26" s="102">
        <f t="shared" si="68"/>
        <v>0.48</v>
      </c>
      <c r="ALA26" s="47">
        <v>0.53900000000000003</v>
      </c>
      <c r="ALB26" s="47"/>
      <c r="ALC26" s="47">
        <v>0.53</v>
      </c>
      <c r="ALD26" s="47">
        <v>0.52800000000000002</v>
      </c>
      <c r="ALE26" s="47">
        <v>0.53800000000000003</v>
      </c>
      <c r="ALF26" s="47">
        <v>0.54100000000000004</v>
      </c>
      <c r="ALG26" s="47">
        <v>0.52600000000000002</v>
      </c>
      <c r="ALH26" s="47">
        <v>0.53600000000000003</v>
      </c>
      <c r="ALI26" s="47">
        <v>0.53500000000000003</v>
      </c>
      <c r="ALJ26" s="47">
        <v>0.52900000000000003</v>
      </c>
      <c r="ALK26" s="47">
        <v>0.54400000000000004</v>
      </c>
      <c r="ALL26" s="47">
        <v>0.54</v>
      </c>
      <c r="ALM26" s="47">
        <v>0.53800000000000003</v>
      </c>
      <c r="ALN26" s="102">
        <f t="shared" si="69"/>
        <v>0.48</v>
      </c>
      <c r="ALO26" s="47">
        <v>0.53400000000000003</v>
      </c>
      <c r="ALP26" s="102">
        <v>0.54</v>
      </c>
      <c r="ALQ26" s="51"/>
      <c r="ALR26" s="51">
        <v>0.54200000000000004</v>
      </c>
      <c r="ALS26" s="51">
        <v>0.53500000000000003</v>
      </c>
      <c r="ALT26" s="51">
        <f t="shared" si="70"/>
        <v>0.48</v>
      </c>
      <c r="ALU26" s="51"/>
      <c r="ALV26" s="461">
        <f t="shared" si="71"/>
        <v>-1</v>
      </c>
      <c r="ALW26" s="102"/>
      <c r="ALX26" s="102">
        <v>0.58399999999999996</v>
      </c>
      <c r="ALY26" s="102"/>
      <c r="ALZ26" s="102">
        <v>0.59099999999999997</v>
      </c>
      <c r="AMA26" s="102">
        <v>0.60299999999999998</v>
      </c>
      <c r="AMB26" s="102">
        <v>0.58599999999999997</v>
      </c>
      <c r="AMC26" s="102">
        <v>0.58199999999999996</v>
      </c>
      <c r="AMD26" s="102">
        <v>0.59499999999999997</v>
      </c>
      <c r="AME26" s="102">
        <v>0.57699999999999996</v>
      </c>
      <c r="AMF26" s="102">
        <v>0.59199999999999997</v>
      </c>
      <c r="AMG26" s="102">
        <v>0.59499999999999997</v>
      </c>
      <c r="AMH26" s="102">
        <v>0.57999999999999996</v>
      </c>
      <c r="AMI26" s="102">
        <v>0.58699999999999997</v>
      </c>
      <c r="AMJ26" s="102">
        <v>0.59699999999999998</v>
      </c>
      <c r="AMK26" s="102">
        <v>0.58599999999999997</v>
      </c>
      <c r="AML26" s="102">
        <v>0.57999999999999996</v>
      </c>
      <c r="AMM26" s="102">
        <v>0.58199999999999996</v>
      </c>
      <c r="AMN26" s="102">
        <f t="shared" si="72"/>
        <v>0.57699999999999996</v>
      </c>
      <c r="AMO26" s="102">
        <v>0.58499999999999996</v>
      </c>
      <c r="AMP26" s="102"/>
      <c r="AMQ26" s="102">
        <v>0.59099999999999997</v>
      </c>
      <c r="AMR26" s="102">
        <v>0.60399999999999998</v>
      </c>
      <c r="AMS26" s="102">
        <v>0.59799999999999998</v>
      </c>
      <c r="AMT26" s="102">
        <v>0.59699999999999998</v>
      </c>
      <c r="AMU26" s="102">
        <v>0.59699999999999998</v>
      </c>
      <c r="AMV26" s="102">
        <v>0.6</v>
      </c>
      <c r="AMW26" s="4">
        <v>0.60399999999999998</v>
      </c>
      <c r="AMX26" s="4">
        <v>0.60099999999999998</v>
      </c>
      <c r="AMY26" s="4">
        <v>0.60099999999999998</v>
      </c>
      <c r="AMZ26" s="4">
        <v>0.59799999999999998</v>
      </c>
      <c r="ANB26" s="4">
        <v>0.59899999999999998</v>
      </c>
      <c r="ANC26" s="4">
        <v>0.59</v>
      </c>
      <c r="AND26" s="1068">
        <f t="shared" si="73"/>
        <v>0.57699999999999996</v>
      </c>
      <c r="ANE26" s="4">
        <v>0.60399999999999998</v>
      </c>
      <c r="ANF26" s="4">
        <v>0.60399999999999998</v>
      </c>
      <c r="ANG26" s="4">
        <v>0.60099999999999998</v>
      </c>
      <c r="ANH26" s="4">
        <v>0.59899999999999998</v>
      </c>
      <c r="ANI26" s="4">
        <v>0.60199999999999998</v>
      </c>
      <c r="ANJ26" s="4">
        <v>0.60199999999999998</v>
      </c>
      <c r="ANL26" s="4">
        <v>0.61399999999999999</v>
      </c>
      <c r="ANM26" s="4">
        <v>0.59399999999999997</v>
      </c>
      <c r="ANN26" s="4">
        <v>0.60299999999999998</v>
      </c>
      <c r="ANO26" s="4">
        <v>0.59599999999999997</v>
      </c>
      <c r="ANP26" s="4">
        <v>0.57699999999999996</v>
      </c>
      <c r="ANQ26" s="4">
        <v>0.59599999999999997</v>
      </c>
      <c r="ANR26" s="102">
        <f t="shared" si="270"/>
        <v>0.57699999999999996</v>
      </c>
      <c r="ANS26" s="4">
        <v>0.60499999999999998</v>
      </c>
      <c r="ANT26" s="4">
        <v>0.61599999999999999</v>
      </c>
      <c r="ANU26" s="4">
        <v>0.6</v>
      </c>
      <c r="ANV26" s="4">
        <v>0.60099999999999998</v>
      </c>
      <c r="ANW26" s="4">
        <v>0.60899999999999999</v>
      </c>
      <c r="ANX26" s="4">
        <v>0.60399999999999998</v>
      </c>
      <c r="ANY26" s="102">
        <v>0.59199999999999997</v>
      </c>
      <c r="ANZ26" s="102"/>
      <c r="AOA26" s="102">
        <v>0.59799999999999998</v>
      </c>
      <c r="AOB26" s="102">
        <v>0.59599999999999997</v>
      </c>
      <c r="AOC26" s="102">
        <v>0.59</v>
      </c>
      <c r="AOD26" s="102">
        <f t="shared" si="74"/>
        <v>0.57699999999999996</v>
      </c>
      <c r="AOE26" s="102">
        <v>0.59499999999999997</v>
      </c>
      <c r="AOF26" s="102">
        <v>0.59099999999999997</v>
      </c>
      <c r="AOG26" s="102">
        <v>0.59399999999999997</v>
      </c>
      <c r="AOH26" s="102">
        <v>0.59699999999999998</v>
      </c>
      <c r="AOI26" s="102"/>
      <c r="AOJ26" s="102">
        <v>0.59299999999999997</v>
      </c>
      <c r="AOK26" s="102">
        <v>0.59</v>
      </c>
      <c r="AOL26" s="102">
        <v>0.59</v>
      </c>
      <c r="AOM26" s="102">
        <v>0.59099999999999997</v>
      </c>
      <c r="AON26" s="102">
        <v>0.59</v>
      </c>
      <c r="AOO26" s="102">
        <v>0.59</v>
      </c>
      <c r="AOP26" s="102">
        <f t="shared" si="75"/>
        <v>0.57699999999999996</v>
      </c>
      <c r="AOQ26" s="102">
        <v>0.58899999999999997</v>
      </c>
      <c r="AOR26" s="102">
        <v>0.59099999999999997</v>
      </c>
      <c r="AOS26" s="102"/>
      <c r="AOT26" s="102">
        <v>0.59399999999999997</v>
      </c>
      <c r="AOU26" s="102">
        <v>0.59699999999999998</v>
      </c>
      <c r="AOV26" s="102">
        <v>0.59199999999999997</v>
      </c>
      <c r="AOW26" s="102">
        <v>0.59199999999999997</v>
      </c>
      <c r="AOX26" s="102"/>
      <c r="AOY26" s="102">
        <v>0.58899999999999997</v>
      </c>
      <c r="AOZ26" s="102">
        <f t="shared" si="76"/>
        <v>0.57699999999999996</v>
      </c>
      <c r="APA26" s="102">
        <v>0.59299999999999997</v>
      </c>
      <c r="APB26" s="102">
        <v>0.59099999999999997</v>
      </c>
      <c r="APC26" s="102">
        <v>0.59</v>
      </c>
      <c r="APD26" s="102">
        <v>0.59099999999999997</v>
      </c>
      <c r="APE26" s="102">
        <v>0.59199999999999997</v>
      </c>
      <c r="APF26" s="102"/>
      <c r="APG26" s="102">
        <v>0.59099999999999997</v>
      </c>
      <c r="APH26" s="102">
        <v>0.59</v>
      </c>
      <c r="API26" s="102">
        <v>0.58899999999999997</v>
      </c>
      <c r="APJ26" s="102">
        <f t="shared" si="77"/>
        <v>0.57699999999999996</v>
      </c>
      <c r="APK26" s="102">
        <v>0.59099999999999997</v>
      </c>
      <c r="APL26" s="102">
        <v>0.59</v>
      </c>
      <c r="APM26" s="102">
        <v>0.6</v>
      </c>
      <c r="APN26" s="102"/>
      <c r="APO26" s="102">
        <v>0.59599999999999997</v>
      </c>
      <c r="APP26" s="102">
        <v>0.58799999999999997</v>
      </c>
      <c r="APQ26" s="102">
        <v>0.58899999999999997</v>
      </c>
      <c r="APR26" s="102">
        <v>0.58799999999999997</v>
      </c>
      <c r="APS26" s="102"/>
      <c r="APT26" s="102">
        <v>0.59</v>
      </c>
      <c r="APU26" s="102">
        <v>0.59199999999999997</v>
      </c>
      <c r="APV26" s="102">
        <v>0.59199999999999997</v>
      </c>
      <c r="APW26" s="102">
        <v>0.59499999999999997</v>
      </c>
      <c r="APX26" s="102">
        <f t="shared" si="284"/>
        <v>0.57699999999999996</v>
      </c>
      <c r="APY26" s="102">
        <v>0.59</v>
      </c>
      <c r="APZ26" s="102">
        <v>0.59199999999999997</v>
      </c>
      <c r="AQA26" s="102">
        <v>0.59099999999999997</v>
      </c>
      <c r="AQB26" s="102"/>
      <c r="AQC26" s="102">
        <v>0.59099999999999997</v>
      </c>
      <c r="AQD26" s="102">
        <v>0.60399999999999998</v>
      </c>
      <c r="AQE26" s="102">
        <v>0.60699999999999998</v>
      </c>
      <c r="AQF26" s="102">
        <v>0.60099999999999998</v>
      </c>
      <c r="AQG26" s="102">
        <v>0.60799999999999998</v>
      </c>
      <c r="AQH26" s="102">
        <v>0.60599999999999998</v>
      </c>
      <c r="AQI26" s="102">
        <v>0.60799999999999998</v>
      </c>
      <c r="AQJ26" s="102">
        <v>0.58799999999999997</v>
      </c>
      <c r="AQK26" s="102">
        <f t="shared" si="285"/>
        <v>0.57699999999999996</v>
      </c>
      <c r="AQL26" s="102">
        <v>0.59799999999999998</v>
      </c>
      <c r="AQM26" s="102">
        <v>0.59399999999999997</v>
      </c>
      <c r="AQN26" s="102">
        <v>0.6</v>
      </c>
      <c r="AQO26" s="102">
        <v>0.58699999999999997</v>
      </c>
      <c r="AQP26" s="102"/>
      <c r="AQQ26" s="102">
        <v>0.59699999999999998</v>
      </c>
      <c r="AQR26" s="102">
        <v>0.59299999999999997</v>
      </c>
      <c r="AQS26" s="102">
        <v>0.58699999999999997</v>
      </c>
      <c r="AQT26" s="102">
        <v>0.59699999999999998</v>
      </c>
      <c r="AQU26" s="102">
        <v>0.6</v>
      </c>
      <c r="AQV26" s="102">
        <v>0.58799999999999997</v>
      </c>
      <c r="AQW26" s="102">
        <f t="shared" si="80"/>
        <v>0.57699999999999996</v>
      </c>
      <c r="AQX26" s="102">
        <v>0.59</v>
      </c>
      <c r="AQY26" s="102">
        <v>0.58699999999999997</v>
      </c>
      <c r="AQZ26" s="102"/>
      <c r="ARA26" s="102">
        <v>0.61299999999999999</v>
      </c>
      <c r="ARB26" s="102">
        <v>0.60499999999999998</v>
      </c>
      <c r="ARC26" s="102">
        <v>0.59299999999999997</v>
      </c>
      <c r="ARD26" s="102">
        <v>0.59699999999999998</v>
      </c>
      <c r="ARE26" s="102">
        <v>0.58699999999999997</v>
      </c>
      <c r="ARF26" s="102">
        <v>0.58899999999999997</v>
      </c>
      <c r="ARG26" s="102">
        <v>0.58699999999999997</v>
      </c>
      <c r="ARH26" s="102">
        <f t="shared" si="81"/>
        <v>0.57699999999999996</v>
      </c>
      <c r="ARI26" s="102">
        <v>0.58599999999999997</v>
      </c>
      <c r="ARJ26" s="102">
        <v>0.57999999999999996</v>
      </c>
      <c r="ARK26" s="102">
        <v>0.57999999999999996</v>
      </c>
      <c r="ARL26" s="102">
        <v>0.59</v>
      </c>
      <c r="ARM26" s="102">
        <v>0.60599999999999998</v>
      </c>
      <c r="ARN26" s="102">
        <v>0.59199999999999997</v>
      </c>
      <c r="ARO26" s="102"/>
      <c r="ARP26" s="102">
        <v>0.59599999999999997</v>
      </c>
      <c r="ARQ26" s="102">
        <v>0.58699999999999997</v>
      </c>
      <c r="ARR26" s="102">
        <v>0.58599999999999997</v>
      </c>
      <c r="ARS26" s="102"/>
      <c r="ART26" s="102">
        <v>0.59</v>
      </c>
      <c r="ARU26" s="102">
        <v>0.59099999999999997</v>
      </c>
      <c r="ARV26" s="102">
        <f t="shared" si="82"/>
        <v>0.57699999999999996</v>
      </c>
      <c r="ARW26" s="102">
        <v>0.6</v>
      </c>
      <c r="ARX26" s="102">
        <v>0.59</v>
      </c>
      <c r="ARY26" s="102">
        <v>0.6</v>
      </c>
      <c r="ARZ26" s="102">
        <v>0.59</v>
      </c>
      <c r="ASA26" s="102">
        <v>0.6</v>
      </c>
      <c r="ASB26" s="102"/>
      <c r="ASC26" s="102">
        <v>0.58499999999999996</v>
      </c>
      <c r="ASD26" s="102">
        <v>0.57999999999999996</v>
      </c>
      <c r="ASE26" s="102">
        <v>0.57999999999999996</v>
      </c>
      <c r="ASF26" s="102">
        <v>0.57999999999999996</v>
      </c>
      <c r="ASG26" s="102">
        <v>0.58399999999999996</v>
      </c>
      <c r="ASH26" s="102">
        <v>0.58299999999999996</v>
      </c>
      <c r="ASI26" s="102">
        <f t="shared" si="83"/>
        <v>0.57699999999999996</v>
      </c>
      <c r="ASJ26" s="102">
        <v>0.57899999999999996</v>
      </c>
      <c r="ASK26" s="102">
        <v>0.57999999999999996</v>
      </c>
      <c r="ASL26" s="102"/>
      <c r="ASM26" s="102">
        <v>0.56999999999999995</v>
      </c>
      <c r="ASN26" s="102">
        <v>0.58699999999999997</v>
      </c>
      <c r="ASO26" s="102">
        <v>0.58799999999999997</v>
      </c>
      <c r="ASP26" s="102">
        <v>0.58699999999999997</v>
      </c>
      <c r="ASQ26" s="102">
        <v>0.59099999999999997</v>
      </c>
      <c r="ASR26" s="102">
        <v>0.58799999999999997</v>
      </c>
      <c r="ASS26" s="102"/>
      <c r="AST26" s="102">
        <v>0.59</v>
      </c>
      <c r="ASU26" s="102">
        <v>0.59</v>
      </c>
      <c r="ASV26" s="102"/>
      <c r="ASW26" s="102">
        <v>0.59199999999999997</v>
      </c>
      <c r="ASX26" s="102">
        <v>0.59699999999999998</v>
      </c>
      <c r="ASY26" s="102">
        <v>0.58699999999999997</v>
      </c>
      <c r="ASZ26" s="102">
        <v>0.58599999999999997</v>
      </c>
      <c r="ATA26" s="102"/>
      <c r="ATB26" s="102">
        <v>0.59</v>
      </c>
      <c r="ATC26" s="102">
        <v>0.58599999999999997</v>
      </c>
      <c r="ATD26" s="102">
        <v>0.57399999999999995</v>
      </c>
      <c r="ATE26" s="102">
        <v>0.58399999999999996</v>
      </c>
      <c r="ATF26" s="102">
        <v>0.57999999999999996</v>
      </c>
      <c r="ATG26" s="102">
        <v>0.57699999999999996</v>
      </c>
      <c r="ATH26" s="102"/>
      <c r="ATI26" s="102">
        <v>0.58299999999999996</v>
      </c>
      <c r="ATJ26" s="102">
        <v>0.57999999999999996</v>
      </c>
      <c r="ATK26" s="102">
        <v>0.56599999999999995</v>
      </c>
      <c r="ATL26" s="1057">
        <v>0.57299999999999995</v>
      </c>
      <c r="ATM26" s="102">
        <f t="shared" si="84"/>
        <v>0.57299999999999995</v>
      </c>
      <c r="ATN26" s="102">
        <v>0.58399999999999996</v>
      </c>
      <c r="ATO26" s="102">
        <v>0.57099999999999995</v>
      </c>
      <c r="ATP26" s="102">
        <v>0.57899999999999996</v>
      </c>
      <c r="ATQ26" s="102">
        <v>0.58199999999999996</v>
      </c>
      <c r="ATR26" s="102">
        <v>0.58499999999999996</v>
      </c>
      <c r="ATS26" s="102">
        <f t="shared" si="85"/>
        <v>0.57299999999999995</v>
      </c>
      <c r="ATT26" s="47">
        <v>0.63400000000000001</v>
      </c>
      <c r="ATU26" s="47">
        <v>0.63400000000000001</v>
      </c>
      <c r="ATV26" s="47">
        <v>0.63800000000000001</v>
      </c>
      <c r="ATW26" s="47">
        <v>0.63100000000000001</v>
      </c>
      <c r="ATX26" s="47">
        <v>0.627</v>
      </c>
      <c r="ATY26" s="47">
        <v>0.63</v>
      </c>
      <c r="ATZ26" s="47"/>
      <c r="AUA26" s="47">
        <v>0.627</v>
      </c>
      <c r="AUB26" s="47">
        <v>0.63</v>
      </c>
      <c r="AUC26" s="47">
        <v>0.63400000000000001</v>
      </c>
      <c r="AUD26" s="47">
        <v>0.625</v>
      </c>
      <c r="AUE26" s="47">
        <v>0.63300000000000001</v>
      </c>
      <c r="AUF26" s="47">
        <v>0.629</v>
      </c>
      <c r="AUG26" s="351">
        <f t="shared" si="86"/>
        <v>0.57299999999999995</v>
      </c>
      <c r="AUH26" s="47">
        <v>0.627</v>
      </c>
      <c r="AUI26" s="102">
        <v>0.63300000000000001</v>
      </c>
      <c r="AUJ26" s="47">
        <v>0.63</v>
      </c>
      <c r="AUK26" s="47">
        <v>0.63300000000000001</v>
      </c>
      <c r="AUL26" s="47"/>
      <c r="AUM26" s="47">
        <v>0.63200000000000001</v>
      </c>
      <c r="AUN26" s="47">
        <v>0.64100000000000001</v>
      </c>
      <c r="AUO26" s="51">
        <v>0.60799999999999998</v>
      </c>
      <c r="AUP26" s="47">
        <f t="shared" si="87"/>
        <v>0.57299999999999995</v>
      </c>
      <c r="AUQ26" s="47">
        <v>0.629</v>
      </c>
      <c r="AUR26" s="51">
        <v>0.6</v>
      </c>
      <c r="AUS26" s="51"/>
      <c r="AUT26" s="51">
        <v>0.60499999999999998</v>
      </c>
      <c r="AUU26" s="51">
        <v>0.59799999999999998</v>
      </c>
      <c r="AUV26" s="47">
        <v>0.60399999999999998</v>
      </c>
      <c r="AUW26" s="51"/>
      <c r="AUX26" s="47">
        <f t="shared" si="88"/>
        <v>0.57299999999999995</v>
      </c>
      <c r="AUY26" s="47">
        <v>0.60099999999999998</v>
      </c>
      <c r="AUZ26" s="47">
        <v>0.60799999999999998</v>
      </c>
      <c r="AVA26" s="47">
        <v>0.61199999999999999</v>
      </c>
      <c r="AVB26" s="47">
        <v>0.60099999999999998</v>
      </c>
      <c r="AVC26" s="47"/>
      <c r="AVD26" s="47"/>
      <c r="AVE26" s="47">
        <v>0.60799999999999998</v>
      </c>
      <c r="AVF26" s="10">
        <v>0.59699999999999998</v>
      </c>
      <c r="AVG26" s="10">
        <f t="shared" si="89"/>
        <v>0.57299999999999995</v>
      </c>
      <c r="AVH26" s="47">
        <v>0.59899999999999998</v>
      </c>
      <c r="AVI26" s="47">
        <v>0.60299999999999998</v>
      </c>
      <c r="AVJ26" s="47">
        <v>0.60499999999999998</v>
      </c>
      <c r="AVK26" s="47">
        <v>0.61199999999999999</v>
      </c>
      <c r="AVL26" s="47"/>
      <c r="AVM26" s="47">
        <v>0.60399999999999998</v>
      </c>
      <c r="AVN26" s="47">
        <v>0.61499999999999999</v>
      </c>
      <c r="AVO26" s="47">
        <v>0.621</v>
      </c>
      <c r="AVP26" s="47"/>
      <c r="AVQ26" s="47">
        <v>0.60799999999999998</v>
      </c>
      <c r="AVR26" s="47">
        <v>0.60599999999999998</v>
      </c>
      <c r="AVS26" s="1181">
        <v>0.58599999999999997</v>
      </c>
      <c r="AVT26" s="47">
        <v>0.60499999999999998</v>
      </c>
      <c r="AVU26" s="1162">
        <v>0.61899999999999999</v>
      </c>
      <c r="AVV26" s="1162">
        <v>0.62</v>
      </c>
      <c r="AVW26" s="47">
        <v>0.61199999999999999</v>
      </c>
      <c r="AVX26" s="47">
        <f t="shared" si="90"/>
        <v>0.58599999999999997</v>
      </c>
      <c r="AVY26" s="47">
        <v>0.61699999999999999</v>
      </c>
      <c r="AVZ26" s="47">
        <v>0.60599999999999998</v>
      </c>
      <c r="AWA26" s="47">
        <v>0.6</v>
      </c>
      <c r="AWB26" s="47">
        <v>0.61699999999999999</v>
      </c>
      <c r="AWC26" s="47">
        <v>0.59299999999999997</v>
      </c>
      <c r="AWD26" s="1264">
        <v>0.59799999999999998</v>
      </c>
      <c r="AWE26" s="47">
        <f t="shared" si="291"/>
        <v>0.58599999999999997</v>
      </c>
      <c r="AWF26" s="47">
        <v>0.59299999999999997</v>
      </c>
      <c r="AWG26" s="47">
        <v>0.59199999999999997</v>
      </c>
      <c r="AWH26" s="47">
        <v>0.59899999999999998</v>
      </c>
      <c r="AWI26" s="47"/>
      <c r="AWJ26" s="47">
        <v>0.60199999999999998</v>
      </c>
      <c r="AWK26" s="1279" t="s">
        <v>1158</v>
      </c>
      <c r="AWL26" s="1291">
        <v>0.621</v>
      </c>
      <c r="AWM26" s="1264">
        <f t="shared" si="92"/>
        <v>0.58599999999999997</v>
      </c>
      <c r="AWN26" s="47">
        <v>0.61099999999999999</v>
      </c>
      <c r="AWO26" s="47"/>
      <c r="AWP26" s="47"/>
      <c r="AWQ26" s="47">
        <v>0.61499999999999999</v>
      </c>
      <c r="AWR26" s="47">
        <v>0.61199999999999999</v>
      </c>
      <c r="AWS26" s="47">
        <v>0.59499999999999997</v>
      </c>
      <c r="AWT26" s="47">
        <v>0.61199999999999999</v>
      </c>
      <c r="AWU26" s="47">
        <v>0.61799999999999999</v>
      </c>
      <c r="AWV26" s="47">
        <v>0.59699999999999998</v>
      </c>
      <c r="AWW26" s="47">
        <f t="shared" si="258"/>
        <v>0.58599999999999997</v>
      </c>
      <c r="AWX26" s="47">
        <v>0.61099999999999999</v>
      </c>
      <c r="AWY26" s="47">
        <v>0.60899999999999999</v>
      </c>
      <c r="AWZ26" s="47">
        <v>0.61499999999999999</v>
      </c>
      <c r="AXA26" s="47">
        <v>0.61099999999999999</v>
      </c>
      <c r="AXB26" s="47">
        <v>0.57999999999999996</v>
      </c>
      <c r="AXC26" s="47">
        <v>0.6</v>
      </c>
      <c r="AXD26" s="47">
        <v>0.57999999999999996</v>
      </c>
      <c r="AXE26" s="47">
        <v>0.58099999999999996</v>
      </c>
      <c r="AXF26" s="51">
        <v>0.61499999999999999</v>
      </c>
      <c r="AXG26" s="47">
        <f t="shared" si="93"/>
        <v>0.58599999999999997</v>
      </c>
      <c r="AXH26" s="47">
        <v>0.57899999999999996</v>
      </c>
      <c r="AXI26" s="47"/>
      <c r="AXJ26" s="47">
        <v>0.60199999999999998</v>
      </c>
      <c r="AXK26" s="47">
        <v>0.58499999999999996</v>
      </c>
      <c r="AXL26" s="47"/>
      <c r="AXM26" s="47">
        <f t="shared" si="298"/>
        <v>0.58499999999999996</v>
      </c>
      <c r="AXN26" s="47">
        <v>0.57099999999999995</v>
      </c>
      <c r="AXO26" s="47">
        <v>0.56699999999999995</v>
      </c>
      <c r="AXP26" s="47">
        <v>0.58199999999999996</v>
      </c>
      <c r="AXQ26" s="47">
        <v>0.57799999999999996</v>
      </c>
      <c r="AXR26" s="47">
        <v>0.58399999999999996</v>
      </c>
      <c r="AXS26" s="47">
        <v>0.58499999999999996</v>
      </c>
      <c r="AXT26" s="47"/>
      <c r="AXU26" s="47">
        <v>0.58799999999999997</v>
      </c>
      <c r="AXV26" s="47">
        <v>0.59099999999999997</v>
      </c>
      <c r="AXW26" s="47"/>
      <c r="AXX26" s="47">
        <v>0.58099999999999996</v>
      </c>
      <c r="AXY26" s="47">
        <v>0.57799999999999996</v>
      </c>
      <c r="AXZ26" s="47"/>
      <c r="AYA26" s="47">
        <v>0.58599999999999997</v>
      </c>
      <c r="AYB26" s="47"/>
      <c r="AYC26" s="47">
        <v>0.58599999999999997</v>
      </c>
      <c r="AYD26" s="47"/>
      <c r="AYE26" s="47">
        <v>0.58599999999999997</v>
      </c>
      <c r="AYF26" s="47">
        <v>0.56899999999999995</v>
      </c>
      <c r="AYG26" s="47">
        <v>0.58599999999999997</v>
      </c>
      <c r="AYH26" s="47">
        <v>0.58599999999999997</v>
      </c>
      <c r="AYI26" s="47"/>
      <c r="AYJ26" s="47">
        <v>0.58599999999999997</v>
      </c>
      <c r="AYK26" s="47"/>
      <c r="AYL26" s="47">
        <v>0.60399999999999998</v>
      </c>
      <c r="AYM26" s="47"/>
      <c r="AYN26" s="47">
        <v>0.60299999999999998</v>
      </c>
      <c r="AYO26" s="47"/>
      <c r="AYP26" s="6">
        <f t="shared" si="95"/>
        <v>3.0769230769230799E-2</v>
      </c>
      <c r="AYQ26" s="4">
        <v>0.53500000000000003</v>
      </c>
      <c r="AYR26" s="4">
        <v>0.54300000000000004</v>
      </c>
      <c r="AYS26" s="4">
        <v>0.54700000000000004</v>
      </c>
      <c r="AYT26" s="4">
        <v>0.53900000000000003</v>
      </c>
      <c r="AYU26" s="4">
        <v>0.53700000000000003</v>
      </c>
      <c r="AYV26" s="4">
        <v>0.55300000000000005</v>
      </c>
      <c r="AYW26" s="4">
        <v>0.55000000000000004</v>
      </c>
      <c r="AYX26" s="4">
        <v>0.53700000000000003</v>
      </c>
      <c r="AYY26" s="4">
        <v>0.54400000000000004</v>
      </c>
      <c r="AYZ26" s="4">
        <v>0.54</v>
      </c>
      <c r="AZB26" s="4">
        <v>0.54300000000000004</v>
      </c>
      <c r="AZC26" s="4">
        <v>0.53900000000000003</v>
      </c>
      <c r="AZD26" s="4">
        <f t="shared" si="96"/>
        <v>0.53900000000000003</v>
      </c>
      <c r="AZE26" s="4">
        <v>0.53500000000000003</v>
      </c>
      <c r="AZF26" s="4">
        <v>0.56499999999999995</v>
      </c>
      <c r="AZG26" s="4">
        <v>0.55300000000000005</v>
      </c>
      <c r="AZH26" s="4">
        <v>0.55500000000000005</v>
      </c>
      <c r="AZI26" s="4">
        <v>0.54500000000000004</v>
      </c>
      <c r="AZJ26" s="4">
        <v>0.55600000000000005</v>
      </c>
      <c r="AZK26" s="4">
        <v>0.56299999999999994</v>
      </c>
      <c r="AZL26" s="4">
        <v>0.55900000000000005</v>
      </c>
      <c r="AZM26" s="4">
        <v>0.55900000000000005</v>
      </c>
      <c r="AZN26" s="4">
        <v>0.55400000000000005</v>
      </c>
      <c r="AZO26" s="4">
        <v>0.55700000000000005</v>
      </c>
      <c r="AZP26" s="4">
        <v>0.54900000000000004</v>
      </c>
      <c r="AZQ26" s="4">
        <v>0.55700000000000005</v>
      </c>
      <c r="AZR26" s="4">
        <v>0.55800000000000005</v>
      </c>
      <c r="AZS26" s="1068">
        <f t="shared" si="97"/>
        <v>0.53900000000000003</v>
      </c>
      <c r="AZT26" s="4">
        <v>0.56200000000000006</v>
      </c>
      <c r="AZU26" s="4">
        <v>0.56200000000000006</v>
      </c>
      <c r="AZV26" s="4">
        <v>0.56399999999999995</v>
      </c>
      <c r="AZW26" s="4">
        <v>0.56200000000000006</v>
      </c>
      <c r="AZX26" s="4">
        <v>0.55500000000000005</v>
      </c>
      <c r="AZY26" s="4">
        <v>0.55800000000000005</v>
      </c>
      <c r="AZZ26" s="4">
        <v>0.56100000000000005</v>
      </c>
      <c r="BAA26" s="4">
        <v>0.56100000000000005</v>
      </c>
      <c r="BAB26" s="4">
        <v>0.56399999999999995</v>
      </c>
      <c r="BAC26" s="4">
        <v>0.56000000000000005</v>
      </c>
      <c r="BAD26" s="4">
        <v>0.53900000000000003</v>
      </c>
      <c r="BAE26" s="4">
        <v>0.56000000000000005</v>
      </c>
      <c r="BAF26" s="102">
        <f t="shared" si="271"/>
        <v>0.53900000000000003</v>
      </c>
      <c r="BAG26" s="4">
        <v>0.56000000000000005</v>
      </c>
      <c r="BAH26" s="4">
        <v>0.57299999999999995</v>
      </c>
      <c r="BAI26" s="4">
        <v>0.55500000000000005</v>
      </c>
      <c r="BAJ26" s="4">
        <v>0.56100000000000005</v>
      </c>
      <c r="BAK26" s="4">
        <v>0.57399999999999995</v>
      </c>
      <c r="BAL26" s="4">
        <v>0.55500000000000005</v>
      </c>
      <c r="BAM26" s="102">
        <v>0.55700000000000005</v>
      </c>
      <c r="BAN26" s="102">
        <v>0.55000000000000004</v>
      </c>
      <c r="BAO26" s="102">
        <v>0.56000000000000005</v>
      </c>
      <c r="BAP26" s="102">
        <v>0.55000000000000004</v>
      </c>
      <c r="BAQ26" s="102">
        <f t="shared" si="98"/>
        <v>0.53900000000000003</v>
      </c>
      <c r="BAR26" s="102">
        <v>0.55500000000000005</v>
      </c>
      <c r="BAS26" s="102">
        <v>0.55600000000000005</v>
      </c>
      <c r="BAT26" s="102">
        <v>0.55500000000000005</v>
      </c>
      <c r="BAU26" s="102">
        <v>0.55600000000000005</v>
      </c>
      <c r="BAV26" s="102">
        <v>0.55300000000000005</v>
      </c>
      <c r="BAW26" s="102">
        <v>0.55600000000000005</v>
      </c>
      <c r="BAX26" s="102">
        <v>0.55000000000000004</v>
      </c>
      <c r="BAY26" s="102"/>
      <c r="BAZ26" s="102">
        <v>0.55200000000000005</v>
      </c>
      <c r="BBA26" s="102">
        <v>0.55400000000000005</v>
      </c>
      <c r="BBB26" s="102">
        <v>0.55000000000000004</v>
      </c>
      <c r="BBC26" s="102">
        <f t="shared" si="99"/>
        <v>0.53900000000000003</v>
      </c>
      <c r="BBD26" s="102">
        <v>0.55200000000000005</v>
      </c>
      <c r="BBE26" s="102"/>
      <c r="BBF26" s="102">
        <v>0.55400000000000005</v>
      </c>
      <c r="BBG26" s="102">
        <v>0.55100000000000005</v>
      </c>
      <c r="BBH26" s="102"/>
      <c r="BBI26" s="102">
        <v>0.55700000000000005</v>
      </c>
      <c r="BBJ26" s="102">
        <v>0.55500000000000005</v>
      </c>
      <c r="BBK26" s="102">
        <v>0.55300000000000005</v>
      </c>
      <c r="BBL26" s="102"/>
      <c r="BBM26" s="102">
        <v>0.55300000000000005</v>
      </c>
      <c r="BBN26" s="102">
        <f t="shared" si="100"/>
        <v>0.53900000000000003</v>
      </c>
      <c r="BBO26" s="102">
        <v>0.55300000000000005</v>
      </c>
      <c r="BBP26" s="102"/>
      <c r="BBQ26" s="102">
        <v>0.55400000000000005</v>
      </c>
      <c r="BBR26" s="102">
        <v>0.54900000000000004</v>
      </c>
      <c r="BBS26" s="102">
        <v>0.55500000000000005</v>
      </c>
      <c r="BBT26" s="102">
        <v>0.55500000000000005</v>
      </c>
      <c r="BBU26" s="102">
        <v>0.55200000000000005</v>
      </c>
      <c r="BBV26" s="102">
        <v>0.55300000000000005</v>
      </c>
      <c r="BBW26" s="102">
        <v>0.55200000000000005</v>
      </c>
      <c r="BBX26" s="102">
        <f t="shared" si="101"/>
        <v>0.53900000000000003</v>
      </c>
      <c r="BBY26" s="102">
        <v>0.55200000000000005</v>
      </c>
      <c r="BBZ26" s="102">
        <v>0.56499999999999995</v>
      </c>
      <c r="BCA26" s="102">
        <v>0.55400000000000005</v>
      </c>
      <c r="BCB26" s="102">
        <v>0.55200000000000005</v>
      </c>
      <c r="BCC26" s="102">
        <v>0.55400000000000005</v>
      </c>
      <c r="BCD26" s="102"/>
      <c r="BCE26" s="102">
        <v>0.55900000000000005</v>
      </c>
      <c r="BCF26" s="102">
        <v>0.55700000000000005</v>
      </c>
      <c r="BCG26" s="102">
        <v>0.55500000000000005</v>
      </c>
      <c r="BCH26" s="102">
        <v>0.55700000000000005</v>
      </c>
      <c r="BCI26" s="102">
        <v>0.55500000000000005</v>
      </c>
      <c r="BCJ26" s="102">
        <v>0.55300000000000005</v>
      </c>
      <c r="BCK26" s="102">
        <f t="shared" si="286"/>
        <v>0.53900000000000003</v>
      </c>
      <c r="BCL26" s="102">
        <v>0.55400000000000005</v>
      </c>
      <c r="BCM26" s="102">
        <v>0.55500000000000005</v>
      </c>
      <c r="BCN26" s="102"/>
      <c r="BCO26" s="102">
        <v>0.56699999999999995</v>
      </c>
      <c r="BCP26" s="102">
        <v>0.55900000000000005</v>
      </c>
      <c r="BCQ26" s="102">
        <v>0.56200000000000006</v>
      </c>
      <c r="BCR26" s="102"/>
      <c r="BCS26" s="102">
        <v>0.57099999999999995</v>
      </c>
      <c r="BCT26" s="102">
        <v>0.56299999999999994</v>
      </c>
      <c r="BCU26" s="102">
        <v>0.56999999999999995</v>
      </c>
      <c r="BCV26" s="102">
        <v>0.56299999999999994</v>
      </c>
      <c r="BCW26" s="102">
        <v>0.56399999999999995</v>
      </c>
      <c r="BCX26" s="102">
        <v>0.55300000000000005</v>
      </c>
      <c r="BCY26" s="102">
        <f t="shared" si="287"/>
        <v>0.53900000000000003</v>
      </c>
      <c r="BCZ26" s="102">
        <v>0.55000000000000004</v>
      </c>
      <c r="BDA26" s="102">
        <v>0.56100000000000005</v>
      </c>
      <c r="BDB26" s="102"/>
      <c r="BDC26" s="102">
        <v>0.55900000000000005</v>
      </c>
      <c r="BDD26" s="102">
        <v>0.54600000000000004</v>
      </c>
      <c r="BDE26" s="102">
        <v>0.54900000000000004</v>
      </c>
      <c r="BDF26" s="102">
        <v>0.55200000000000005</v>
      </c>
      <c r="BDG26" s="102">
        <v>0.54800000000000004</v>
      </c>
      <c r="BDH26" s="102">
        <v>0.54800000000000004</v>
      </c>
      <c r="BDI26" s="102">
        <v>0.55000000000000004</v>
      </c>
      <c r="BDJ26" s="102">
        <v>0.55300000000000005</v>
      </c>
      <c r="BDK26" s="102">
        <f t="shared" si="104"/>
        <v>0.53900000000000003</v>
      </c>
      <c r="BDL26" s="102"/>
      <c r="BDM26" s="102">
        <v>0.55400000000000005</v>
      </c>
      <c r="BDN26" s="102">
        <v>0.56000000000000005</v>
      </c>
      <c r="BDO26" s="102">
        <v>0.55800000000000005</v>
      </c>
      <c r="BDP26" s="102">
        <v>0.56200000000000006</v>
      </c>
      <c r="BDQ26" s="102">
        <v>0.55400000000000005</v>
      </c>
      <c r="BDR26" s="102">
        <v>0.55300000000000005</v>
      </c>
      <c r="BDS26" s="102">
        <v>0.55400000000000005</v>
      </c>
      <c r="BDT26" s="102">
        <v>0.55700000000000005</v>
      </c>
      <c r="BDU26" s="102"/>
      <c r="BDV26" s="102">
        <v>0.55000000000000004</v>
      </c>
      <c r="BDW26" s="102">
        <f t="shared" si="105"/>
        <v>0.53900000000000003</v>
      </c>
      <c r="BDX26" s="102">
        <v>0.54500000000000004</v>
      </c>
      <c r="BDY26" s="102">
        <v>0.55000000000000004</v>
      </c>
      <c r="BDZ26" s="102">
        <v>0.54700000000000004</v>
      </c>
      <c r="BEA26" s="102">
        <v>0.55300000000000005</v>
      </c>
      <c r="BEB26" s="102"/>
      <c r="BEC26" s="102">
        <v>0.55500000000000005</v>
      </c>
      <c r="BED26" s="102">
        <v>0.55400000000000005</v>
      </c>
      <c r="BEE26" s="102">
        <v>0.55000000000000004</v>
      </c>
      <c r="BEF26" s="102">
        <v>0.54900000000000004</v>
      </c>
      <c r="BEG26" s="102">
        <v>0.55500000000000005</v>
      </c>
      <c r="BEH26" s="102"/>
      <c r="BEI26" s="102">
        <v>0.56000000000000005</v>
      </c>
      <c r="BEJ26" s="102">
        <v>0.55500000000000005</v>
      </c>
      <c r="BEK26" s="102">
        <f t="shared" si="106"/>
        <v>0.53900000000000003</v>
      </c>
      <c r="BEL26" s="102">
        <v>0.56000000000000005</v>
      </c>
      <c r="BEM26" s="102">
        <v>0.56999999999999995</v>
      </c>
      <c r="BEN26" s="102">
        <v>0.56000000000000005</v>
      </c>
      <c r="BEO26" s="102">
        <v>0.55500000000000005</v>
      </c>
      <c r="BEP26" s="102">
        <v>0.56000000000000005</v>
      </c>
      <c r="BEQ26" s="102">
        <v>0.54800000000000004</v>
      </c>
      <c r="BER26" s="102"/>
      <c r="BES26" s="102">
        <v>0.55000000000000004</v>
      </c>
      <c r="BET26" s="102">
        <v>0.54900000000000004</v>
      </c>
      <c r="BEU26" s="102">
        <v>0.55000000000000004</v>
      </c>
      <c r="BEV26" s="102">
        <v>0.54400000000000004</v>
      </c>
      <c r="BEW26" s="102">
        <v>0.54800000000000004</v>
      </c>
      <c r="BEX26" s="102">
        <f t="shared" si="107"/>
        <v>0.53900000000000003</v>
      </c>
      <c r="BEY26" s="102">
        <v>0.54400000000000004</v>
      </c>
      <c r="BEZ26" s="102">
        <v>0.54400000000000004</v>
      </c>
      <c r="BFA26" s="102">
        <v>0.54700000000000004</v>
      </c>
      <c r="BFB26" s="102">
        <v>0.54400000000000004</v>
      </c>
      <c r="BFC26" s="102">
        <v>0.56000000000000005</v>
      </c>
      <c r="BFD26" s="102">
        <v>0.55000000000000004</v>
      </c>
      <c r="BFE26" s="102">
        <v>0.56599999999999995</v>
      </c>
      <c r="BFF26" s="102">
        <v>0.55000000000000004</v>
      </c>
      <c r="BFG26" s="102">
        <v>0.54300000000000004</v>
      </c>
      <c r="BFH26" s="102">
        <v>0.54900000000000004</v>
      </c>
      <c r="BFI26" s="102">
        <v>0.55000000000000004</v>
      </c>
      <c r="BFJ26" s="102">
        <v>0.54400000000000004</v>
      </c>
      <c r="BFK26" s="102"/>
      <c r="BFL26" s="102">
        <v>0.55700000000000005</v>
      </c>
      <c r="BFM26" s="102">
        <v>0.55300000000000005</v>
      </c>
      <c r="BFN26" s="102">
        <v>0.54300000000000004</v>
      </c>
      <c r="BFO26" s="102">
        <v>0.55800000000000005</v>
      </c>
      <c r="BFP26" s="102">
        <v>0.53900000000000003</v>
      </c>
      <c r="BFQ26" s="102">
        <v>0.54800000000000004</v>
      </c>
      <c r="BFR26" s="102"/>
      <c r="BFS26" s="102">
        <v>0.55100000000000005</v>
      </c>
      <c r="BFT26" s="102">
        <v>0.54700000000000004</v>
      </c>
      <c r="BFU26" s="102">
        <v>0.54500000000000004</v>
      </c>
      <c r="BFV26" s="102">
        <v>0.53600000000000003</v>
      </c>
      <c r="BFW26" s="102">
        <v>0.53700000000000003</v>
      </c>
      <c r="BFX26" s="102">
        <v>0.55000000000000004</v>
      </c>
      <c r="BFY26" s="102">
        <f t="shared" si="108"/>
        <v>0.53900000000000003</v>
      </c>
      <c r="BFZ26" s="102">
        <v>0.54800000000000004</v>
      </c>
      <c r="BGA26" s="102">
        <v>0.53700000000000003</v>
      </c>
      <c r="BGB26" s="102">
        <v>0.55000000000000004</v>
      </c>
      <c r="BGC26" s="102">
        <v>0.54200000000000004</v>
      </c>
      <c r="BGD26" s="102">
        <v>0.55300000000000005</v>
      </c>
      <c r="BGE26" s="102">
        <f t="shared" si="109"/>
        <v>0.53900000000000003</v>
      </c>
      <c r="BGF26" s="47">
        <v>0.58299999999999996</v>
      </c>
      <c r="BGG26" s="47"/>
      <c r="BGH26" s="47">
        <v>0.58599999999999997</v>
      </c>
      <c r="BGI26" s="47">
        <v>0.59399999999999997</v>
      </c>
      <c r="BGJ26" s="47">
        <v>0.58499999999999996</v>
      </c>
      <c r="BGK26" s="47">
        <v>0.59299999999999997</v>
      </c>
      <c r="BGL26" s="47">
        <v>0.58199999999999996</v>
      </c>
      <c r="BGM26" s="47"/>
      <c r="BGN26" s="47">
        <v>0.57499999999999996</v>
      </c>
      <c r="BGO26" s="47"/>
      <c r="BGP26" s="47">
        <v>0.58499999999999996</v>
      </c>
      <c r="BGQ26" s="47">
        <v>0.57999999999999996</v>
      </c>
      <c r="BGR26" s="47">
        <v>0.59199999999999997</v>
      </c>
      <c r="BGS26" s="47">
        <v>0.60399999999999998</v>
      </c>
      <c r="BGT26" s="47">
        <v>0.58799999999999997</v>
      </c>
      <c r="BGU26" s="102">
        <f t="shared" si="110"/>
        <v>0.53900000000000003</v>
      </c>
      <c r="BGV26" s="102">
        <v>0.59599999999999997</v>
      </c>
      <c r="BGW26" s="47"/>
      <c r="BGX26" s="47">
        <v>0.59299999999999997</v>
      </c>
      <c r="BGY26" s="47">
        <v>0.59499999999999997</v>
      </c>
      <c r="BGZ26" s="47">
        <v>0.59799999999999998</v>
      </c>
      <c r="BHA26" s="47">
        <v>0.59099999999999997</v>
      </c>
      <c r="BHB26" s="47">
        <v>0.59299999999999997</v>
      </c>
      <c r="BHC26" s="51">
        <v>0.56799999999999995</v>
      </c>
      <c r="BHD26" s="47">
        <f t="shared" si="111"/>
        <v>0.53900000000000003</v>
      </c>
      <c r="BHE26" s="47">
        <v>0.56200000000000006</v>
      </c>
      <c r="BHF26" s="51">
        <v>0.56399999999999995</v>
      </c>
      <c r="BHG26" s="51"/>
      <c r="BHH26" s="51">
        <v>0.55700000000000005</v>
      </c>
      <c r="BHI26" s="51">
        <v>0.55900000000000005</v>
      </c>
      <c r="BHJ26" s="47">
        <v>0.56100000000000005</v>
      </c>
      <c r="BHK26" s="51">
        <v>0.55700000000000005</v>
      </c>
      <c r="BHL26" s="47">
        <f t="shared" si="112"/>
        <v>0.53900000000000003</v>
      </c>
      <c r="BHM26" s="47">
        <v>0.55600000000000005</v>
      </c>
      <c r="BHN26" s="47">
        <v>0.56899999999999995</v>
      </c>
      <c r="BHO26" s="47">
        <v>0.55300000000000005</v>
      </c>
      <c r="BHP26" s="47">
        <v>0.55800000000000005</v>
      </c>
      <c r="BHQ26" s="47"/>
      <c r="BHR26" s="47">
        <v>0.55500000000000005</v>
      </c>
      <c r="BHS26" s="10">
        <v>0.55900000000000005</v>
      </c>
      <c r="BHT26" s="47">
        <f t="shared" si="113"/>
        <v>0.53900000000000003</v>
      </c>
      <c r="BHU26" s="47">
        <v>0.56299999999999994</v>
      </c>
      <c r="BHV26" s="47">
        <v>0.56499999999999995</v>
      </c>
      <c r="BHW26" s="47">
        <v>0.56599999999999995</v>
      </c>
      <c r="BHX26" s="47">
        <v>0.56899999999999995</v>
      </c>
      <c r="BHY26" s="47">
        <v>0.56299999999999994</v>
      </c>
      <c r="BHZ26" s="47">
        <v>0.56699999999999995</v>
      </c>
      <c r="BIA26" s="47">
        <v>0.57299999999999995</v>
      </c>
      <c r="BIB26" s="47">
        <v>0.56499999999999995</v>
      </c>
      <c r="BIC26" s="47">
        <v>0.56499999999999995</v>
      </c>
      <c r="BID26" s="1181">
        <v>0.54200000000000004</v>
      </c>
      <c r="BIE26" s="47">
        <v>0.55600000000000005</v>
      </c>
      <c r="BIF26" s="1162">
        <v>0.57099999999999995</v>
      </c>
      <c r="BIG26" s="1162">
        <v>0.57199999999999995</v>
      </c>
      <c r="BIH26" s="47">
        <v>0.56599999999999995</v>
      </c>
      <c r="BII26" s="47">
        <f t="shared" si="114"/>
        <v>0.54200000000000004</v>
      </c>
      <c r="BIJ26" s="47">
        <v>0.56000000000000005</v>
      </c>
      <c r="BIK26" s="47">
        <v>0.57099999999999995</v>
      </c>
      <c r="BIL26" s="47">
        <v>0.56499999999999995</v>
      </c>
      <c r="BIM26" s="47">
        <v>0.55700000000000005</v>
      </c>
      <c r="BIN26" s="47">
        <v>0.55900000000000005</v>
      </c>
      <c r="BIO26" s="1264">
        <v>0.55500000000000005</v>
      </c>
      <c r="BIP26" s="47">
        <f t="shared" si="292"/>
        <v>0.54200000000000004</v>
      </c>
      <c r="BIQ26" s="47">
        <v>0.56399999999999995</v>
      </c>
      <c r="BIR26" s="47">
        <v>0.55500000000000005</v>
      </c>
      <c r="BIS26" s="47">
        <v>0.56200000000000006</v>
      </c>
      <c r="BIT26" s="47">
        <v>0.55900000000000005</v>
      </c>
      <c r="BIU26" s="47"/>
      <c r="BIV26" s="1277" t="s">
        <v>1157</v>
      </c>
      <c r="BIW26" s="1264">
        <v>0.56699999999999995</v>
      </c>
      <c r="BIX26" s="1264">
        <f t="shared" si="116"/>
        <v>0.54200000000000004</v>
      </c>
      <c r="BIY26" s="47">
        <v>0.54</v>
      </c>
      <c r="BIZ26" s="47"/>
      <c r="BJA26" s="47"/>
      <c r="BJB26" s="47">
        <v>0.54200000000000004</v>
      </c>
      <c r="BJC26" s="47">
        <v>0.54700000000000004</v>
      </c>
      <c r="BJD26" s="47">
        <v>0.55000000000000004</v>
      </c>
      <c r="BJE26" s="47">
        <v>0.54400000000000004</v>
      </c>
      <c r="BJF26" s="47">
        <v>0.54500000000000004</v>
      </c>
      <c r="BJG26" s="47">
        <v>0.55400000000000005</v>
      </c>
      <c r="BJH26" s="47">
        <f t="shared" si="259"/>
        <v>0.54200000000000004</v>
      </c>
      <c r="BJI26" s="47">
        <v>0.54800000000000004</v>
      </c>
      <c r="BJJ26" s="47">
        <v>0.54500000000000004</v>
      </c>
      <c r="BJK26" s="47">
        <v>0.54200000000000004</v>
      </c>
      <c r="BJL26" s="47">
        <v>0.54100000000000004</v>
      </c>
      <c r="BJM26" s="47">
        <v>0.52500000000000002</v>
      </c>
      <c r="BJN26" s="47">
        <v>0.55800000000000005</v>
      </c>
      <c r="BJO26" s="47">
        <v>0.51800000000000002</v>
      </c>
      <c r="BJP26" s="47">
        <v>0.51300000000000001</v>
      </c>
      <c r="BJQ26" s="51">
        <v>0.53900000000000003</v>
      </c>
      <c r="BJR26" s="47">
        <f t="shared" si="117"/>
        <v>0.53900000000000003</v>
      </c>
      <c r="BJS26" s="47">
        <v>0.51800000000000002</v>
      </c>
      <c r="BJT26" s="47"/>
      <c r="BJU26" s="47">
        <v>0.55800000000000005</v>
      </c>
      <c r="BJV26" s="47">
        <v>0.51300000000000001</v>
      </c>
      <c r="BJW26" s="47"/>
      <c r="BJX26" s="47">
        <f t="shared" si="299"/>
        <v>0.51300000000000001</v>
      </c>
      <c r="BJY26" s="47">
        <v>0.51300000000000001</v>
      </c>
      <c r="BJZ26" s="47">
        <v>0.50800000000000001</v>
      </c>
      <c r="BKA26" s="47">
        <v>0.51900000000000002</v>
      </c>
      <c r="BKB26" s="47">
        <v>0.52</v>
      </c>
      <c r="BKC26" s="47">
        <v>0.51600000000000001</v>
      </c>
      <c r="BKD26" s="47">
        <v>0.51900000000000002</v>
      </c>
      <c r="BKE26" s="47"/>
      <c r="BKF26" s="47">
        <v>0.51400000000000001</v>
      </c>
      <c r="BKG26" s="47">
        <v>0.51300000000000001</v>
      </c>
      <c r="BKH26" s="47"/>
      <c r="BKI26" s="47">
        <v>0.52100000000000002</v>
      </c>
      <c r="BKJ26" s="47">
        <v>0.51500000000000001</v>
      </c>
      <c r="BKK26" s="47"/>
      <c r="BKL26" s="47">
        <v>0.51600000000000001</v>
      </c>
      <c r="BKM26" s="47"/>
      <c r="BKN26" s="47">
        <v>0.52200000000000002</v>
      </c>
      <c r="BKO26" s="47"/>
      <c r="BKP26" s="47">
        <v>0.52900000000000003</v>
      </c>
      <c r="BKQ26" s="47">
        <v>0.52300000000000002</v>
      </c>
      <c r="BKR26" s="47">
        <v>0.52600000000000002</v>
      </c>
      <c r="BKS26" s="47">
        <v>0.51800000000000002</v>
      </c>
      <c r="BKT26" s="47"/>
      <c r="BKU26" s="47">
        <v>0.52600000000000002</v>
      </c>
      <c r="BKV26" s="47"/>
      <c r="BKW26" s="47">
        <v>0.53600000000000003</v>
      </c>
      <c r="BKX26" s="47"/>
      <c r="BKY26" s="47">
        <v>0.53200000000000003</v>
      </c>
      <c r="BKZ26" s="47"/>
      <c r="BLA26" s="6">
        <f t="shared" si="119"/>
        <v>3.703703703703707E-2</v>
      </c>
      <c r="BLB26" s="102">
        <v>0.5</v>
      </c>
      <c r="BLC26" s="102">
        <v>0.49299999999999999</v>
      </c>
      <c r="BLD26" s="102">
        <v>0.501</v>
      </c>
      <c r="BLE26" s="102">
        <v>0.49299999999999999</v>
      </c>
      <c r="BLF26" s="102">
        <v>0.49</v>
      </c>
      <c r="BLG26" s="102">
        <v>0.49099999999999999</v>
      </c>
      <c r="BLH26" s="102">
        <v>0.495</v>
      </c>
      <c r="BLI26" s="102">
        <v>0.497</v>
      </c>
      <c r="BLJ26" s="102">
        <v>0.49</v>
      </c>
      <c r="BLK26" s="102">
        <v>0.48899999999999999</v>
      </c>
      <c r="BLL26" s="102">
        <f t="shared" si="120"/>
        <v>0.48899999999999999</v>
      </c>
      <c r="BLM26" s="102">
        <v>0.48899999999999999</v>
      </c>
      <c r="BLN26" s="102">
        <v>0.50600000000000001</v>
      </c>
      <c r="BLO26" s="102"/>
      <c r="BLP26" s="102">
        <v>0.5</v>
      </c>
      <c r="BLQ26" s="102">
        <v>0.49199999999999999</v>
      </c>
      <c r="BLR26" s="102">
        <v>0.5</v>
      </c>
      <c r="BLS26" s="102">
        <v>0.49</v>
      </c>
      <c r="BLT26" s="102">
        <v>0.498</v>
      </c>
      <c r="BLU26" s="102">
        <v>0.498</v>
      </c>
      <c r="BLV26" s="102">
        <v>0.499</v>
      </c>
      <c r="BLW26" s="102">
        <v>0.503</v>
      </c>
      <c r="BLX26" s="102">
        <v>0.49399999999999999</v>
      </c>
      <c r="BLY26" s="102">
        <v>0.49299999999999999</v>
      </c>
      <c r="BLZ26" s="102"/>
      <c r="BMA26" s="102">
        <v>0.50600000000000001</v>
      </c>
      <c r="BMB26" s="1068">
        <f t="shared" si="121"/>
        <v>0.48899999999999999</v>
      </c>
      <c r="BMC26" s="102">
        <v>0.502</v>
      </c>
      <c r="BMD26" s="102">
        <v>0.5</v>
      </c>
      <c r="BME26" s="102">
        <v>0.50700000000000001</v>
      </c>
      <c r="BMF26" s="102">
        <v>0.503</v>
      </c>
      <c r="BMG26" s="102">
        <v>0.503</v>
      </c>
      <c r="BMH26" s="102"/>
      <c r="BMI26" s="102">
        <v>0.51700000000000002</v>
      </c>
      <c r="BMJ26" s="102">
        <v>0.501</v>
      </c>
      <c r="BMK26" s="102">
        <v>0.5</v>
      </c>
      <c r="BML26" s="102">
        <v>0.504</v>
      </c>
      <c r="BMM26" s="102">
        <v>0.502</v>
      </c>
      <c r="BMN26" s="102">
        <v>0.48899999999999999</v>
      </c>
      <c r="BMO26" s="102">
        <v>0.502</v>
      </c>
      <c r="BMP26" s="102">
        <f t="shared" si="272"/>
        <v>0.48899999999999999</v>
      </c>
      <c r="BMQ26" s="1061">
        <v>0.495</v>
      </c>
      <c r="BMR26" s="102">
        <v>0.501</v>
      </c>
      <c r="BMS26" s="102">
        <v>0.5</v>
      </c>
      <c r="BMT26" s="102">
        <v>0.50700000000000001</v>
      </c>
      <c r="BMU26" s="102">
        <v>0.497</v>
      </c>
      <c r="BMV26" s="102">
        <v>0.50800000000000001</v>
      </c>
      <c r="BMW26" s="102">
        <v>0.5</v>
      </c>
      <c r="BMX26" s="102">
        <v>0.50900000000000001</v>
      </c>
      <c r="BMY26" s="102">
        <v>0.49299999999999999</v>
      </c>
      <c r="BMZ26" s="102">
        <v>0.5</v>
      </c>
      <c r="BNA26" s="102">
        <f t="shared" si="122"/>
        <v>0.48899999999999999</v>
      </c>
      <c r="BNB26" s="102">
        <v>0.49299999999999999</v>
      </c>
      <c r="BNC26" s="102">
        <v>0.495</v>
      </c>
      <c r="BND26" s="102">
        <v>0.5</v>
      </c>
      <c r="BNE26" s="102">
        <v>0.496</v>
      </c>
      <c r="BNF26" s="102"/>
      <c r="BNG26" s="102">
        <v>0.497</v>
      </c>
      <c r="BNH26" s="102">
        <v>0.499</v>
      </c>
      <c r="BNI26" s="102">
        <v>0.496</v>
      </c>
      <c r="BNJ26" s="102">
        <v>0.503</v>
      </c>
      <c r="BNK26" s="102">
        <v>0.49199999999999999</v>
      </c>
      <c r="BNL26" s="102">
        <v>0.49</v>
      </c>
      <c r="BNM26" s="102">
        <f t="shared" si="123"/>
        <v>0.48899999999999999</v>
      </c>
      <c r="BNN26" s="102">
        <v>0.49399999999999999</v>
      </c>
      <c r="BNO26" s="102">
        <v>0.48599999999999999</v>
      </c>
      <c r="BNP26" s="102"/>
      <c r="BNQ26" s="102">
        <v>0.48699999999999999</v>
      </c>
      <c r="BNR26" s="102">
        <v>0.499</v>
      </c>
      <c r="BNS26" s="102">
        <v>0.497</v>
      </c>
      <c r="BNT26" s="102">
        <v>0.501</v>
      </c>
      <c r="BNU26" s="102"/>
      <c r="BNV26" s="102">
        <v>0.49399999999999999</v>
      </c>
      <c r="BNW26" s="102">
        <v>0.43</v>
      </c>
      <c r="BNX26" s="102">
        <f t="shared" si="124"/>
        <v>0.43</v>
      </c>
      <c r="BNY26" s="102">
        <v>0.502</v>
      </c>
      <c r="BNZ26" s="102">
        <v>0.495</v>
      </c>
      <c r="BOA26" s="102"/>
      <c r="BOB26" s="102">
        <v>0.44600000000000001</v>
      </c>
      <c r="BOC26" s="102">
        <v>0.44400000000000001</v>
      </c>
      <c r="BOD26" s="102">
        <v>0.44900000000000001</v>
      </c>
      <c r="BOE26" s="102">
        <v>0.45100000000000001</v>
      </c>
      <c r="BOF26" s="102"/>
      <c r="BOG26" s="102">
        <v>0.442</v>
      </c>
      <c r="BOH26" s="102">
        <v>0.437</v>
      </c>
      <c r="BOI26" s="102">
        <f t="shared" si="125"/>
        <v>0.43</v>
      </c>
      <c r="BOJ26" s="102">
        <v>0.439</v>
      </c>
      <c r="BOK26" s="102">
        <v>0.45200000000000001</v>
      </c>
      <c r="BOL26" s="102">
        <v>0.435</v>
      </c>
      <c r="BOM26" s="102">
        <v>0.44400000000000001</v>
      </c>
      <c r="BON26" s="102">
        <v>0.45400000000000001</v>
      </c>
      <c r="BOO26" s="102">
        <v>0.443</v>
      </c>
      <c r="BOP26" s="102">
        <v>0.45500000000000002</v>
      </c>
      <c r="BOQ26" s="102"/>
      <c r="BOR26" s="102">
        <v>0.45</v>
      </c>
      <c r="BOS26" s="102">
        <v>0.44400000000000001</v>
      </c>
      <c r="BOT26" s="102">
        <v>0.45200000000000001</v>
      </c>
      <c r="BOU26" s="102">
        <v>0.434</v>
      </c>
      <c r="BOV26" s="102">
        <f t="shared" si="288"/>
        <v>0.43</v>
      </c>
      <c r="BOW26" s="102">
        <v>0.44800000000000001</v>
      </c>
      <c r="BOX26" s="102">
        <v>0.44900000000000001</v>
      </c>
      <c r="BOY26" s="102">
        <v>0.46</v>
      </c>
      <c r="BOZ26" s="102">
        <v>0.45600000000000002</v>
      </c>
      <c r="BPA26" s="102">
        <v>0.45</v>
      </c>
      <c r="BPB26" s="102"/>
      <c r="BPC26" s="102">
        <v>0.45</v>
      </c>
      <c r="BPD26" s="102">
        <v>0.45900000000000002</v>
      </c>
      <c r="BPE26" s="102">
        <v>0.44800000000000001</v>
      </c>
      <c r="BPF26" s="102">
        <v>0.44700000000000001</v>
      </c>
      <c r="BPG26" s="102">
        <v>0.45300000000000001</v>
      </c>
      <c r="BPH26" s="102">
        <v>0.46</v>
      </c>
      <c r="BPI26" s="102">
        <f t="shared" si="289"/>
        <v>0.43</v>
      </c>
      <c r="BPJ26" s="102">
        <v>0.44500000000000001</v>
      </c>
      <c r="BPK26" s="102">
        <v>0.44800000000000001</v>
      </c>
      <c r="BPL26" s="102">
        <v>0.44500000000000001</v>
      </c>
      <c r="BPM26" s="102">
        <v>0.44600000000000001</v>
      </c>
      <c r="BPN26" s="102">
        <v>0.44800000000000001</v>
      </c>
      <c r="BPO26" s="102">
        <v>0.44700000000000001</v>
      </c>
      <c r="BPP26" s="102">
        <v>0.437</v>
      </c>
      <c r="BPQ26" s="102">
        <v>0.435</v>
      </c>
      <c r="BPR26" s="102">
        <v>0.435</v>
      </c>
      <c r="BPS26" s="102">
        <v>0.46</v>
      </c>
      <c r="BPT26" s="102">
        <f t="shared" si="128"/>
        <v>0.43</v>
      </c>
      <c r="BPU26" s="102">
        <v>0.45500000000000002</v>
      </c>
      <c r="BPV26" s="102">
        <v>0.45500000000000002</v>
      </c>
      <c r="BPW26" s="102">
        <v>0.45500000000000002</v>
      </c>
      <c r="BPX26" s="102">
        <v>0.45500000000000002</v>
      </c>
      <c r="BPY26" s="102"/>
      <c r="BPZ26" s="102">
        <v>0.46</v>
      </c>
      <c r="BQA26" s="102">
        <v>0.46200000000000002</v>
      </c>
      <c r="BQB26" s="102">
        <v>0.45700000000000002</v>
      </c>
      <c r="BQC26" s="102">
        <v>0.44500000000000001</v>
      </c>
      <c r="BQD26" s="102">
        <v>0.433</v>
      </c>
      <c r="BQE26" s="102">
        <f t="shared" si="129"/>
        <v>0.43</v>
      </c>
      <c r="BQF26" s="102">
        <v>0.44900000000000001</v>
      </c>
      <c r="BQG26" s="102">
        <v>0.45</v>
      </c>
      <c r="BQH26" s="102">
        <v>0.442</v>
      </c>
      <c r="BQI26" s="102">
        <v>0.44700000000000001</v>
      </c>
      <c r="BQJ26" s="102">
        <v>0.46100000000000002</v>
      </c>
      <c r="BQK26" s="102">
        <v>0.46300000000000002</v>
      </c>
      <c r="BQL26" s="102">
        <v>0.44400000000000001</v>
      </c>
      <c r="BQM26" s="102">
        <v>0.439</v>
      </c>
      <c r="BQN26" s="102">
        <v>0.45</v>
      </c>
      <c r="BQO26" s="102"/>
      <c r="BQP26" s="102">
        <v>0.44500000000000001</v>
      </c>
      <c r="BQQ26" s="1061">
        <v>0.45</v>
      </c>
      <c r="BQR26" s="102">
        <f t="shared" si="130"/>
        <v>0.43</v>
      </c>
      <c r="BQS26" s="102">
        <v>0.45</v>
      </c>
      <c r="BQT26" s="102"/>
      <c r="BQU26" s="102">
        <v>0.45</v>
      </c>
      <c r="BQV26" s="102">
        <v>0.46</v>
      </c>
      <c r="BQW26" s="102">
        <v>0.46</v>
      </c>
      <c r="BQX26" s="102">
        <v>0.45</v>
      </c>
      <c r="BQY26" s="102">
        <v>0.44</v>
      </c>
      <c r="BQZ26" s="102">
        <v>0.44</v>
      </c>
      <c r="BRA26" s="102">
        <v>0.44</v>
      </c>
      <c r="BRB26" s="102">
        <v>0.44</v>
      </c>
      <c r="BRC26" s="102">
        <v>0.43</v>
      </c>
      <c r="BRD26" s="102">
        <v>0.43</v>
      </c>
      <c r="BRE26" s="102">
        <f t="shared" si="131"/>
        <v>0.43</v>
      </c>
      <c r="BRF26" s="102">
        <v>0.433</v>
      </c>
      <c r="BRG26" s="102">
        <v>0.43</v>
      </c>
      <c r="BRH26" s="102">
        <v>0.44</v>
      </c>
      <c r="BRI26" s="102">
        <v>0.43099999999999999</v>
      </c>
      <c r="BRJ26" s="102">
        <v>0.432</v>
      </c>
      <c r="BRK26" s="102">
        <v>0.432</v>
      </c>
      <c r="BRL26" s="102">
        <v>0.45</v>
      </c>
      <c r="BRM26" s="102">
        <v>0.438</v>
      </c>
      <c r="BRN26" s="102">
        <v>0.434</v>
      </c>
      <c r="BRO26" s="102">
        <v>0.435</v>
      </c>
      <c r="BRP26" s="102">
        <v>0.443</v>
      </c>
      <c r="BRQ26" s="102">
        <v>0.45</v>
      </c>
      <c r="BRR26" s="102"/>
      <c r="BRS26" s="102">
        <v>0.434</v>
      </c>
      <c r="BRT26" s="102">
        <v>0.437</v>
      </c>
      <c r="BRU26" s="102">
        <v>0.44</v>
      </c>
      <c r="BRV26" s="102">
        <v>0.436</v>
      </c>
      <c r="BRW26" s="102">
        <v>0.436</v>
      </c>
      <c r="BRX26" s="102"/>
      <c r="BRY26" s="102">
        <v>0.43099999999999999</v>
      </c>
      <c r="BRZ26" s="102">
        <v>0.439</v>
      </c>
      <c r="BSA26" s="102">
        <v>0.441</v>
      </c>
      <c r="BSB26" s="102">
        <v>0.43099999999999999</v>
      </c>
      <c r="BSC26" s="102">
        <v>0.43099999999999999</v>
      </c>
      <c r="BSD26" s="102">
        <v>0.433</v>
      </c>
      <c r="BSE26" s="102"/>
      <c r="BSF26" s="102">
        <v>0.40100000000000002</v>
      </c>
      <c r="BSG26" s="102">
        <f>MIN(BRE26)</f>
        <v>0.43</v>
      </c>
      <c r="BSH26" s="102">
        <v>0.434</v>
      </c>
      <c r="BSI26" s="102">
        <v>0.433</v>
      </c>
      <c r="BSJ26" s="102">
        <v>0.434</v>
      </c>
      <c r="BSK26" s="102">
        <v>0.435</v>
      </c>
      <c r="BSL26" s="102">
        <v>0.437</v>
      </c>
      <c r="BSM26" s="102">
        <f t="shared" si="133"/>
        <v>0.43</v>
      </c>
      <c r="BSN26" s="47">
        <v>0.46700000000000003</v>
      </c>
      <c r="BSO26" s="47"/>
      <c r="BSP26" s="47">
        <v>0.47299999999999998</v>
      </c>
      <c r="BSQ26" s="47">
        <v>0.46300000000000002</v>
      </c>
      <c r="BSR26" s="47">
        <v>0.46300000000000002</v>
      </c>
      <c r="BSS26" s="47">
        <v>0.46700000000000003</v>
      </c>
      <c r="BST26" s="47">
        <v>0.47099999999999997</v>
      </c>
      <c r="BSU26" s="47"/>
      <c r="BSV26" s="47">
        <v>0.46</v>
      </c>
      <c r="BSW26" s="47"/>
      <c r="BSX26" s="47">
        <v>0.46200000000000002</v>
      </c>
      <c r="BSY26" s="47">
        <v>0.46700000000000003</v>
      </c>
      <c r="BSZ26" s="47">
        <v>0.45900000000000002</v>
      </c>
      <c r="BTA26" s="47">
        <v>0.46600000000000003</v>
      </c>
      <c r="BTB26" s="47">
        <v>0.46899999999999997</v>
      </c>
      <c r="BTC26" s="47"/>
      <c r="BTD26" s="102">
        <f t="shared" si="134"/>
        <v>0.43</v>
      </c>
      <c r="BTE26" s="102">
        <v>0.47099999999999997</v>
      </c>
      <c r="BTF26" s="47"/>
      <c r="BTG26" s="47">
        <v>0.46500000000000002</v>
      </c>
      <c r="BTH26" s="47">
        <v>0.47</v>
      </c>
      <c r="BTI26" s="47">
        <v>0.46500000000000002</v>
      </c>
      <c r="BTJ26" s="47">
        <v>0.47</v>
      </c>
      <c r="BTK26" s="47">
        <v>0.47</v>
      </c>
      <c r="BTL26" s="51">
        <v>0.46800000000000003</v>
      </c>
      <c r="BTM26" s="47">
        <f t="shared" si="135"/>
        <v>0.43</v>
      </c>
      <c r="BTN26" s="47">
        <v>0.45600000000000002</v>
      </c>
      <c r="BTO26" s="51">
        <v>0.45500000000000002</v>
      </c>
      <c r="BTP26" s="51">
        <v>0.47199999999999998</v>
      </c>
      <c r="BTQ26" s="51"/>
      <c r="BTR26" s="51">
        <v>0.45600000000000002</v>
      </c>
      <c r="BTS26" s="47">
        <v>0.45700000000000002</v>
      </c>
      <c r="BTT26" s="47">
        <f t="shared" si="136"/>
        <v>0.43</v>
      </c>
      <c r="BTU26" s="47">
        <v>0.44900000000000001</v>
      </c>
      <c r="BTV26" s="47">
        <v>0.45300000000000001</v>
      </c>
      <c r="BTW26" s="47">
        <v>0.45600000000000002</v>
      </c>
      <c r="BTX26" s="47">
        <v>0.45100000000000001</v>
      </c>
      <c r="BTY26" s="47"/>
      <c r="BTZ26" s="47">
        <v>0.45900000000000002</v>
      </c>
      <c r="BUA26" s="10">
        <v>0.44500000000000001</v>
      </c>
      <c r="BUB26" s="47">
        <f t="shared" si="137"/>
        <v>0.43</v>
      </c>
      <c r="BUC26" s="47">
        <v>0.45600000000000002</v>
      </c>
      <c r="BUD26" s="47">
        <v>0.45800000000000002</v>
      </c>
      <c r="BUE26" s="47">
        <v>0.46899999999999997</v>
      </c>
      <c r="BUF26" s="47">
        <v>0.46500000000000002</v>
      </c>
      <c r="BUG26" s="47">
        <v>0.46200000000000002</v>
      </c>
      <c r="BUH26" s="47">
        <v>0.46500000000000002</v>
      </c>
      <c r="BUI26" s="47">
        <v>0.47</v>
      </c>
      <c r="BUJ26" s="47">
        <v>0.46300000000000002</v>
      </c>
      <c r="BUK26" s="47">
        <v>0.45800000000000002</v>
      </c>
      <c r="BUL26" s="1181">
        <v>0.434</v>
      </c>
      <c r="BUM26" s="47">
        <v>0.45900000000000002</v>
      </c>
      <c r="BUN26" s="1162">
        <v>0.45900000000000002</v>
      </c>
      <c r="BUO26" s="1162">
        <v>0.46500000000000002</v>
      </c>
      <c r="BUP26" s="47">
        <v>0.46</v>
      </c>
      <c r="BUQ26" s="47">
        <f t="shared" si="138"/>
        <v>0.434</v>
      </c>
      <c r="BUR26" s="47">
        <v>0.46100000000000002</v>
      </c>
      <c r="BUS26" s="47">
        <v>0.46600000000000003</v>
      </c>
      <c r="BUT26" s="47">
        <v>0.46700000000000003</v>
      </c>
      <c r="BUU26" s="47">
        <v>0.44700000000000001</v>
      </c>
      <c r="BUV26" s="47">
        <v>0.44700000000000001</v>
      </c>
      <c r="BUW26" s="1264">
        <v>0.45800000000000002</v>
      </c>
      <c r="BUX26" s="47">
        <f t="shared" si="293"/>
        <v>0.434</v>
      </c>
      <c r="BUY26" s="47">
        <v>0.44900000000000001</v>
      </c>
      <c r="BUZ26" s="47">
        <v>0.45800000000000002</v>
      </c>
      <c r="BVA26" s="47">
        <v>0.45400000000000001</v>
      </c>
      <c r="BVB26" s="47">
        <v>0.44800000000000001</v>
      </c>
      <c r="BVC26" s="47">
        <v>0.60499999999999998</v>
      </c>
      <c r="BVD26" s="1264">
        <v>0.46100000000000002</v>
      </c>
      <c r="BVE26" s="1264">
        <f t="shared" si="140"/>
        <v>0.434</v>
      </c>
      <c r="BVF26" s="47">
        <v>0.437</v>
      </c>
      <c r="BVG26" s="47"/>
      <c r="BVH26" s="47"/>
      <c r="BVI26" s="47">
        <v>0.43099999999999999</v>
      </c>
      <c r="BVJ26" s="47">
        <v>0.439</v>
      </c>
      <c r="BVK26" s="47">
        <v>0.45100000000000001</v>
      </c>
      <c r="BVL26" s="47">
        <v>0.42499999999999999</v>
      </c>
      <c r="BVM26" s="47">
        <v>0.434</v>
      </c>
      <c r="BVN26" s="47">
        <v>0.44800000000000001</v>
      </c>
      <c r="BVO26" s="47">
        <f t="shared" si="260"/>
        <v>0.434</v>
      </c>
      <c r="BVP26" s="47">
        <v>0.442</v>
      </c>
      <c r="BVQ26" s="47">
        <v>0.436</v>
      </c>
      <c r="BVR26" s="47">
        <v>0.438</v>
      </c>
      <c r="BVS26" s="47">
        <v>0.435</v>
      </c>
      <c r="BVT26" s="47">
        <v>0.42399999999999999</v>
      </c>
      <c r="BVU26" s="47">
        <v>0.44900000000000001</v>
      </c>
      <c r="BVV26" s="47">
        <v>0.41799999999999998</v>
      </c>
      <c r="BVW26" s="47">
        <v>0.42099999999999999</v>
      </c>
      <c r="BVX26" s="51">
        <v>0.435</v>
      </c>
      <c r="BVY26" s="47">
        <f t="shared" si="141"/>
        <v>0.434</v>
      </c>
      <c r="BVZ26" s="47">
        <v>0.41499999999999998</v>
      </c>
      <c r="BWA26" s="47"/>
      <c r="BWB26" s="47">
        <v>0.45400000000000001</v>
      </c>
      <c r="BWC26" s="47">
        <v>0.40400000000000003</v>
      </c>
      <c r="BWD26" s="47"/>
      <c r="BWE26" s="47">
        <f t="shared" si="300"/>
        <v>0.40400000000000003</v>
      </c>
      <c r="BWF26" s="47">
        <v>0.39800000000000002</v>
      </c>
      <c r="BWG26" s="47">
        <v>0.39900000000000002</v>
      </c>
      <c r="BWH26" s="47">
        <v>0.39900000000000002</v>
      </c>
      <c r="BWI26" s="47">
        <v>0.39500000000000002</v>
      </c>
      <c r="BWJ26" s="47">
        <v>0.40699999999999997</v>
      </c>
      <c r="BWK26" s="47">
        <v>0.40600000000000003</v>
      </c>
      <c r="BWL26" s="47"/>
      <c r="BWM26" s="47">
        <v>0.39600000000000002</v>
      </c>
      <c r="BWN26" s="47">
        <v>0.39800000000000002</v>
      </c>
      <c r="BWO26" s="47"/>
      <c r="BWP26" s="47">
        <v>0.40600000000000003</v>
      </c>
      <c r="BWQ26" s="47">
        <v>0.40400000000000003</v>
      </c>
      <c r="BWR26" s="47"/>
      <c r="BWS26" s="47">
        <v>0.40500000000000003</v>
      </c>
      <c r="BWT26" s="47"/>
      <c r="BWU26" s="47">
        <v>0.40100000000000002</v>
      </c>
      <c r="BWV26" s="47"/>
      <c r="BWW26" s="47">
        <v>0.40799999999999997</v>
      </c>
      <c r="BWX26" s="47">
        <v>0.40100000000000002</v>
      </c>
      <c r="BWY26" s="47">
        <v>0.39700000000000002</v>
      </c>
      <c r="BWZ26" s="47">
        <v>0.39600000000000002</v>
      </c>
      <c r="BXA26" s="47"/>
      <c r="BXB26" s="47">
        <v>0.39100000000000001</v>
      </c>
      <c r="BXC26" s="47"/>
      <c r="BXD26" s="47">
        <v>0.41199999999999998</v>
      </c>
      <c r="BXE26" s="47"/>
      <c r="BXF26" s="47">
        <v>0.41499999999999998</v>
      </c>
      <c r="BXG26" s="47">
        <v>0.439</v>
      </c>
      <c r="BXH26" s="47">
        <f t="shared" si="143"/>
        <v>0.40400000000000003</v>
      </c>
      <c r="BXI26" s="47">
        <v>0.433</v>
      </c>
      <c r="BXJ26" s="47"/>
      <c r="BXK26" s="47">
        <v>0.44</v>
      </c>
      <c r="BXL26" s="47"/>
      <c r="BXM26" s="47">
        <v>0.441</v>
      </c>
      <c r="BXN26" s="47"/>
      <c r="BXO26" s="47">
        <v>0.441</v>
      </c>
      <c r="BXP26" s="47"/>
      <c r="BXQ26" s="51">
        <v>0.438</v>
      </c>
      <c r="BXR26" s="1237">
        <v>0.43</v>
      </c>
      <c r="BXS26" s="47"/>
      <c r="BXT26" s="47">
        <v>0.441</v>
      </c>
      <c r="BXU26" s="47"/>
      <c r="BXV26" s="47">
        <v>0.441</v>
      </c>
      <c r="BXW26" s="47"/>
      <c r="BXX26" s="47">
        <v>0.433</v>
      </c>
      <c r="BXY26" s="47">
        <v>0.45</v>
      </c>
      <c r="BXZ26" s="47"/>
      <c r="BYA26" s="47"/>
      <c r="BYB26" s="47">
        <v>0.45</v>
      </c>
      <c r="BYC26" s="47">
        <f t="shared" si="145"/>
        <v>0.43</v>
      </c>
      <c r="BYD26" s="47">
        <v>0.443</v>
      </c>
      <c r="BYE26" s="47"/>
      <c r="BYF26" s="47"/>
      <c r="BYG26" s="47">
        <v>0.443</v>
      </c>
      <c r="BYH26" s="51"/>
      <c r="BYI26" s="51"/>
      <c r="BYJ26" s="47">
        <v>0.442</v>
      </c>
      <c r="BYK26" s="47"/>
      <c r="BYL26" s="47">
        <v>0.44700000000000001</v>
      </c>
      <c r="BYM26" s="47">
        <v>0.44</v>
      </c>
      <c r="BYN26" s="47"/>
      <c r="BYO26" s="6">
        <f t="shared" si="146"/>
        <v>2.3255813953488393E-2</v>
      </c>
      <c r="BYP26" s="102">
        <v>0.373</v>
      </c>
      <c r="BYQ26" s="102">
        <v>0.39800000000000002</v>
      </c>
      <c r="BYR26" s="102">
        <v>0.39100000000000001</v>
      </c>
      <c r="BYS26" s="102"/>
      <c r="BYT26" s="102">
        <v>0.38900000000000001</v>
      </c>
      <c r="BYU26" s="102">
        <v>0.38800000000000001</v>
      </c>
      <c r="BYV26" s="102">
        <v>0.39500000000000002</v>
      </c>
      <c r="BYW26" s="102"/>
      <c r="BYX26" s="102">
        <f t="shared" si="290"/>
        <v>0.373</v>
      </c>
      <c r="BYY26" s="102">
        <v>0.39800000000000002</v>
      </c>
      <c r="BYZ26" s="102">
        <v>0.39600000000000002</v>
      </c>
      <c r="BZA26" s="102">
        <v>0.40400000000000003</v>
      </c>
      <c r="BZB26" s="102">
        <v>0.40400000000000003</v>
      </c>
      <c r="BZC26" s="102">
        <v>0.39900000000000002</v>
      </c>
      <c r="BZD26" s="102">
        <v>0.39600000000000002</v>
      </c>
      <c r="BZE26" s="102">
        <v>0.4</v>
      </c>
      <c r="BZF26" s="102"/>
      <c r="BZG26" s="102">
        <v>0.39600000000000002</v>
      </c>
      <c r="BZH26" s="102">
        <v>0.4</v>
      </c>
      <c r="BZI26" s="102"/>
      <c r="BZJ26" s="102">
        <v>0.4</v>
      </c>
      <c r="BZK26" s="1061">
        <v>0.38700000000000001</v>
      </c>
      <c r="BZL26" s="102">
        <f t="shared" si="148"/>
        <v>0.373</v>
      </c>
      <c r="BZM26" s="102">
        <v>0.4</v>
      </c>
      <c r="BZN26" s="102">
        <v>0.4</v>
      </c>
      <c r="BZO26" s="102">
        <v>0.4</v>
      </c>
      <c r="BZP26" s="102">
        <v>0.4</v>
      </c>
      <c r="BZQ26" s="102">
        <v>0.38800000000000001</v>
      </c>
      <c r="BZR26" s="102">
        <v>0.38</v>
      </c>
      <c r="BZS26" s="102"/>
      <c r="BZT26" s="102">
        <v>0.39</v>
      </c>
      <c r="BZU26" s="102">
        <v>0.378</v>
      </c>
      <c r="BZV26" s="102">
        <v>0.39</v>
      </c>
      <c r="BZW26" s="102">
        <v>0.38700000000000001</v>
      </c>
      <c r="BZX26" s="102">
        <v>0.38400000000000001</v>
      </c>
      <c r="BZY26" s="102">
        <f t="shared" si="149"/>
        <v>0.373</v>
      </c>
      <c r="BZZ26" s="102">
        <v>0.38</v>
      </c>
      <c r="CAA26" s="102">
        <v>0.38</v>
      </c>
      <c r="CAB26" s="102">
        <v>0.39</v>
      </c>
      <c r="CAC26" s="102"/>
      <c r="CAD26" s="102">
        <v>0.379</v>
      </c>
      <c r="CAE26" s="102">
        <v>0.38100000000000001</v>
      </c>
      <c r="CAF26" s="102">
        <v>0.39200000000000002</v>
      </c>
      <c r="CAG26" s="102">
        <v>0.39300000000000002</v>
      </c>
      <c r="CAH26" s="102">
        <v>0.38200000000000001</v>
      </c>
      <c r="CAI26" s="102">
        <v>0.38900000000000001</v>
      </c>
      <c r="CAJ26" s="102"/>
      <c r="CAK26" s="102">
        <v>0.38700000000000001</v>
      </c>
      <c r="CAL26" s="102">
        <v>0.39100000000000001</v>
      </c>
      <c r="CAM26" s="102">
        <v>0.39</v>
      </c>
      <c r="CAN26" s="102">
        <v>0.38800000000000001</v>
      </c>
      <c r="CAO26" s="102">
        <v>0.38800000000000001</v>
      </c>
      <c r="CAP26" s="102"/>
      <c r="CAQ26" s="102">
        <v>0.378</v>
      </c>
      <c r="CAR26" s="102">
        <v>0.38</v>
      </c>
      <c r="CAS26" s="102"/>
      <c r="CAT26" s="102">
        <v>0.38</v>
      </c>
      <c r="CAU26" s="102">
        <v>0.38300000000000001</v>
      </c>
      <c r="CAV26" s="102">
        <v>0.4</v>
      </c>
      <c r="CAW26" s="102">
        <v>0.378</v>
      </c>
      <c r="CAX26" s="102">
        <v>0.378</v>
      </c>
      <c r="CAY26" s="102"/>
      <c r="CAZ26" s="102">
        <v>0.38800000000000001</v>
      </c>
      <c r="CBA26" s="102">
        <v>0.39200000000000002</v>
      </c>
      <c r="CBB26" s="102">
        <v>0.38200000000000001</v>
      </c>
      <c r="CBC26" s="102">
        <f t="shared" si="150"/>
        <v>0.373</v>
      </c>
      <c r="CBD26" s="102">
        <v>0.38800000000000001</v>
      </c>
      <c r="CBE26" s="102">
        <v>0.38700000000000001</v>
      </c>
      <c r="CBF26" s="102">
        <v>0.379</v>
      </c>
      <c r="CBG26" s="102">
        <v>0.377</v>
      </c>
      <c r="CBH26" s="102"/>
      <c r="CBI26" s="102">
        <v>0.38200000000000001</v>
      </c>
      <c r="CBJ26" s="102">
        <f t="shared" si="151"/>
        <v>0.373</v>
      </c>
      <c r="CBK26" s="47">
        <v>0.40799999999999997</v>
      </c>
      <c r="CBL26" s="47">
        <v>0.41299999999999998</v>
      </c>
      <c r="CBM26" s="47">
        <v>0.41099999999999998</v>
      </c>
      <c r="CBN26" s="47">
        <v>0.41199999999999998</v>
      </c>
      <c r="CBO26" s="47">
        <v>0.41899999999999998</v>
      </c>
      <c r="CBP26" s="47">
        <v>0.41099999999999998</v>
      </c>
      <c r="CBQ26" s="47">
        <v>0.41399999999999998</v>
      </c>
      <c r="CBR26" s="47">
        <v>0.40799999999999997</v>
      </c>
      <c r="CBS26" s="47">
        <v>0.40500000000000003</v>
      </c>
      <c r="CBT26" s="47"/>
      <c r="CBU26" s="47">
        <v>0.41199999999999998</v>
      </c>
      <c r="CBV26" s="47">
        <v>0.41199999999999998</v>
      </c>
      <c r="CBW26" s="47">
        <v>0.41799999999999998</v>
      </c>
      <c r="CBX26" s="102">
        <f t="shared" si="152"/>
        <v>0.373</v>
      </c>
      <c r="CBY26" s="47">
        <v>0.42099999999999999</v>
      </c>
      <c r="CBZ26" s="77">
        <v>0.41299999999999998</v>
      </c>
      <c r="CCA26" s="47"/>
      <c r="CCB26" s="47">
        <v>0.41299999999999998</v>
      </c>
      <c r="CCC26" s="47">
        <v>0.41699999999999998</v>
      </c>
      <c r="CCD26" s="47">
        <v>0.41699999999999998</v>
      </c>
      <c r="CCE26" s="47">
        <v>0.40600000000000003</v>
      </c>
      <c r="CCF26" s="51">
        <v>0.40899999999999997</v>
      </c>
      <c r="CCG26" s="47">
        <f t="shared" si="153"/>
        <v>0.373</v>
      </c>
      <c r="CCH26" s="47">
        <v>0.40200000000000002</v>
      </c>
      <c r="CCI26" s="51">
        <v>0.4</v>
      </c>
      <c r="CCJ26" s="51">
        <v>0.4</v>
      </c>
      <c r="CCK26" s="51"/>
      <c r="CCL26" s="51">
        <v>0.40600000000000003</v>
      </c>
      <c r="CCM26" s="47">
        <v>0.39900000000000002</v>
      </c>
      <c r="CCN26" s="47">
        <f t="shared" si="154"/>
        <v>0.373</v>
      </c>
      <c r="CCO26" s="47">
        <v>0.4</v>
      </c>
      <c r="CCP26" s="47">
        <v>0.40200000000000002</v>
      </c>
      <c r="CCQ26" s="47">
        <v>0.39800000000000002</v>
      </c>
      <c r="CCR26" s="47">
        <v>0.39100000000000001</v>
      </c>
      <c r="CCS26" s="47">
        <v>0.39800000000000002</v>
      </c>
      <c r="CCT26" s="47">
        <f t="shared" si="155"/>
        <v>0.373</v>
      </c>
      <c r="CCU26" s="47">
        <v>0.39700000000000002</v>
      </c>
      <c r="CCV26" s="47">
        <v>0.40200000000000002</v>
      </c>
      <c r="CCW26" s="47">
        <v>0.42099999999999999</v>
      </c>
      <c r="CCX26" s="47">
        <v>0.40300000000000002</v>
      </c>
      <c r="CCY26" s="47">
        <v>0.40799999999999997</v>
      </c>
      <c r="CCZ26" s="47">
        <v>0.40799999999999997</v>
      </c>
      <c r="CDA26" s="47"/>
      <c r="CDB26" s="47">
        <v>0.40600000000000003</v>
      </c>
      <c r="CDC26" s="47">
        <v>0.40500000000000003</v>
      </c>
      <c r="CDD26" s="47">
        <v>0.40400000000000003</v>
      </c>
      <c r="CDE26" s="1181">
        <v>0.379</v>
      </c>
      <c r="CDF26" s="47">
        <v>0.40400000000000003</v>
      </c>
      <c r="CDG26" s="47"/>
      <c r="CDH26" s="1162">
        <v>0.40500000000000003</v>
      </c>
      <c r="CDI26" s="1162">
        <v>0.41399999999999998</v>
      </c>
      <c r="CDJ26" s="47">
        <v>0.40600000000000003</v>
      </c>
      <c r="CDK26" s="47">
        <f t="shared" si="156"/>
        <v>0.379</v>
      </c>
      <c r="CDL26" s="47">
        <v>0.40600000000000003</v>
      </c>
      <c r="CDM26" s="47">
        <v>0.40699999999999997</v>
      </c>
      <c r="CDN26" s="47">
        <v>0.41</v>
      </c>
      <c r="CDO26" s="47">
        <v>0.39900000000000002</v>
      </c>
      <c r="CDP26" s="47">
        <v>0.40799999999999997</v>
      </c>
      <c r="CDQ26" s="1264">
        <v>0.39900000000000002</v>
      </c>
      <c r="CDR26" s="47">
        <f t="shared" si="294"/>
        <v>0.379</v>
      </c>
      <c r="CDS26" s="47">
        <v>0.41199999999999998</v>
      </c>
      <c r="CDT26" s="47">
        <v>0.39700000000000002</v>
      </c>
      <c r="CDU26" s="47">
        <v>0.40100000000000002</v>
      </c>
      <c r="CDV26" s="47">
        <v>0.40500000000000003</v>
      </c>
      <c r="CDW26" s="47">
        <v>0.54900000000000004</v>
      </c>
      <c r="CDX26" s="1264">
        <v>0.41</v>
      </c>
      <c r="CDY26" s="1264">
        <f t="shared" si="158"/>
        <v>0.379</v>
      </c>
      <c r="CDZ26" s="47">
        <v>0.39800000000000002</v>
      </c>
      <c r="CEA26" s="47"/>
      <c r="CEB26" s="47"/>
      <c r="CEC26" s="47">
        <v>0.38700000000000001</v>
      </c>
      <c r="CED26" s="47">
        <v>0.379</v>
      </c>
      <c r="CEE26" s="47">
        <v>0.40100000000000002</v>
      </c>
      <c r="CEF26" s="47">
        <v>0.38400000000000001</v>
      </c>
      <c r="CEG26" s="47">
        <v>0.377</v>
      </c>
      <c r="CEH26" s="47">
        <v>0.39700000000000002</v>
      </c>
      <c r="CEI26" s="47">
        <f t="shared" si="261"/>
        <v>0.379</v>
      </c>
      <c r="CEJ26" s="47">
        <v>0.36899999999999999</v>
      </c>
      <c r="CEK26" s="47">
        <v>0.38</v>
      </c>
      <c r="CEL26" s="47">
        <v>0.372</v>
      </c>
      <c r="CEM26" s="47">
        <v>0.36699999999999999</v>
      </c>
      <c r="CEN26" s="47">
        <v>0.36499999999999999</v>
      </c>
      <c r="CEO26" s="47">
        <v>0.39600000000000002</v>
      </c>
      <c r="CEP26" s="47">
        <v>0.39400000000000002</v>
      </c>
      <c r="CEQ26" s="47">
        <v>0.35799999999999998</v>
      </c>
      <c r="CER26" s="51">
        <v>0.36599999999999999</v>
      </c>
      <c r="CES26" s="47">
        <f>MIN(CEI26,CER26)</f>
        <v>0.36599999999999999</v>
      </c>
      <c r="CET26" s="47">
        <v>0.376</v>
      </c>
      <c r="CEU26" s="47"/>
      <c r="CEV26" s="47">
        <v>0.39800000000000002</v>
      </c>
      <c r="CEW26" s="47">
        <v>0.36199999999999999</v>
      </c>
      <c r="CEX26" s="47"/>
      <c r="CEY26" s="47">
        <f t="shared" si="301"/>
        <v>0.36199999999999999</v>
      </c>
      <c r="CEZ26" s="47">
        <v>0.37</v>
      </c>
      <c r="CFA26" s="47">
        <v>0.374</v>
      </c>
      <c r="CFB26" s="47">
        <v>0.35699999999999998</v>
      </c>
      <c r="CFC26" s="47">
        <v>0.36099999999999999</v>
      </c>
      <c r="CFD26" s="47">
        <v>0.38500000000000001</v>
      </c>
      <c r="CFE26" s="47">
        <v>0.36099999999999999</v>
      </c>
      <c r="CFF26" s="47"/>
      <c r="CFG26" s="47">
        <v>0.371</v>
      </c>
      <c r="CFH26" s="47">
        <v>0.36299999999999999</v>
      </c>
      <c r="CFI26" s="47"/>
      <c r="CFJ26" s="47">
        <v>0.36599999999999999</v>
      </c>
      <c r="CFK26" s="47">
        <v>0.37</v>
      </c>
      <c r="CFL26" s="47"/>
      <c r="CFM26" s="47">
        <v>0.37</v>
      </c>
      <c r="CFN26" s="47"/>
      <c r="CFO26" s="47">
        <v>0.36699999999999999</v>
      </c>
      <c r="CFP26" s="47"/>
      <c r="CFQ26" s="47">
        <v>0.36399999999999999</v>
      </c>
      <c r="CFR26" s="47"/>
      <c r="CFS26" s="47">
        <v>0.37</v>
      </c>
      <c r="CFT26" s="47">
        <v>0.373</v>
      </c>
      <c r="CFU26" s="47">
        <v>0.36399999999999999</v>
      </c>
      <c r="CFV26" s="47"/>
      <c r="CFW26" s="47">
        <v>0.371</v>
      </c>
      <c r="CFX26" s="47"/>
      <c r="CFY26" s="47">
        <v>0.378</v>
      </c>
      <c r="CFZ26" s="47"/>
      <c r="CGA26" s="47">
        <v>0.373</v>
      </c>
      <c r="CGB26" s="47">
        <v>0.371</v>
      </c>
      <c r="CGC26" s="47">
        <f t="shared" si="161"/>
        <v>0.36199999999999999</v>
      </c>
      <c r="CGD26" s="47">
        <v>0.372</v>
      </c>
      <c r="CGE26" s="47"/>
      <c r="CGF26" s="47">
        <v>0.372</v>
      </c>
      <c r="CGG26" s="47"/>
      <c r="CGH26" s="47">
        <v>0.38</v>
      </c>
      <c r="CGI26" s="47"/>
      <c r="CGJ26" s="47">
        <v>0.375</v>
      </c>
      <c r="CGK26" s="47"/>
      <c r="CGL26" s="51">
        <v>0.36899999999999999</v>
      </c>
      <c r="CGM26" s="1237">
        <v>0.37</v>
      </c>
      <c r="CGN26" s="51"/>
      <c r="CGO26" s="51">
        <v>0.36899999999999999</v>
      </c>
      <c r="CGP26" s="51"/>
      <c r="CGQ26" s="51">
        <v>0.373</v>
      </c>
      <c r="CGR26" s="51"/>
      <c r="CGS26" s="51">
        <v>0.377</v>
      </c>
      <c r="CGT26" s="51">
        <v>0.36799999999999999</v>
      </c>
      <c r="CGU26" s="51"/>
      <c r="CGV26" s="51"/>
      <c r="CGW26" s="47">
        <v>0.38</v>
      </c>
      <c r="CGX26" s="51">
        <f t="shared" si="163"/>
        <v>0.37</v>
      </c>
      <c r="CGY26" s="47">
        <v>0.379</v>
      </c>
      <c r="CGZ26" s="51"/>
      <c r="CHA26" s="51"/>
      <c r="CHB26" s="51"/>
      <c r="CHC26" s="47">
        <v>0.375</v>
      </c>
      <c r="CHD26" s="51"/>
      <c r="CHE26" s="47">
        <v>0.38200000000000001</v>
      </c>
      <c r="CHF26" s="47"/>
      <c r="CHG26" s="47">
        <v>0.373</v>
      </c>
      <c r="CHH26" s="47">
        <v>0.38100000000000001</v>
      </c>
      <c r="CHI26" s="47"/>
      <c r="CHJ26" s="47">
        <v>0.37</v>
      </c>
      <c r="CHK26" s="47">
        <f t="shared" si="164"/>
        <v>0.37</v>
      </c>
      <c r="CHL26" s="47">
        <v>0.35799999999999998</v>
      </c>
      <c r="CHM26" s="47"/>
      <c r="CHN26" s="47">
        <v>0.374</v>
      </c>
      <c r="CHO26" s="47">
        <v>0.375</v>
      </c>
      <c r="CHP26" s="47">
        <v>0.36299999999999999</v>
      </c>
      <c r="CHQ26" s="47">
        <v>0.36699999999999999</v>
      </c>
      <c r="CHR26" s="47">
        <v>0.36899999999999999</v>
      </c>
      <c r="CHS26" s="47">
        <f t="shared" si="165"/>
        <v>0.36899999999999999</v>
      </c>
      <c r="CHT26" s="47"/>
      <c r="CHU26" s="47"/>
      <c r="CHV26" s="47">
        <v>0.36299999999999999</v>
      </c>
      <c r="CHW26" s="47">
        <v>0.36299999999999999</v>
      </c>
      <c r="CHX26" s="47"/>
      <c r="CHY26" s="47"/>
      <c r="CHZ26" s="47">
        <v>0.378</v>
      </c>
      <c r="CIA26" s="47">
        <f t="shared" si="166"/>
        <v>0.36899999999999999</v>
      </c>
      <c r="CIB26" s="47">
        <v>0.377</v>
      </c>
      <c r="CIC26" s="47">
        <v>0.376</v>
      </c>
      <c r="CID26" s="47">
        <v>0.375</v>
      </c>
      <c r="CIE26" s="47">
        <v>0.38100000000000001</v>
      </c>
      <c r="CIF26" s="47"/>
      <c r="CIG26" s="47">
        <v>0.37</v>
      </c>
      <c r="CIH26" s="47"/>
      <c r="CII26" s="47">
        <v>0.377</v>
      </c>
      <c r="CIJ26" s="47">
        <v>0.378</v>
      </c>
      <c r="CIK26" s="47">
        <f t="shared" si="247"/>
        <v>0.36899999999999999</v>
      </c>
      <c r="CIL26" s="47"/>
      <c r="CIM26" s="47"/>
      <c r="CIN26" s="6">
        <f t="shared" si="167"/>
        <v>-1</v>
      </c>
      <c r="CIO26" s="102">
        <v>0.44700000000000001</v>
      </c>
      <c r="CIP26" s="102">
        <v>0.44600000000000001</v>
      </c>
      <c r="CIQ26" s="102">
        <v>0.44800000000000001</v>
      </c>
      <c r="CIR26" s="102">
        <v>0.44700000000000001</v>
      </c>
      <c r="CIS26" s="102"/>
      <c r="CIT26" s="102">
        <v>0.45100000000000001</v>
      </c>
      <c r="CIU26" s="47">
        <f t="shared" si="168"/>
        <v>0.44700000000000001</v>
      </c>
      <c r="CIV26" s="102">
        <v>0.46800000000000003</v>
      </c>
      <c r="CIW26" s="47">
        <v>0.47399999999999998</v>
      </c>
      <c r="CIX26" s="102"/>
      <c r="CIY26" s="47">
        <v>0.48399999999999999</v>
      </c>
      <c r="CIZ26" s="47">
        <v>0.48399999999999999</v>
      </c>
      <c r="CJA26" s="47">
        <v>0.48</v>
      </c>
      <c r="CJB26" s="47">
        <v>0.48299999999999998</v>
      </c>
      <c r="CJC26" s="47">
        <v>0.48</v>
      </c>
      <c r="CJD26" s="47">
        <v>0.48099999999999998</v>
      </c>
      <c r="CJE26" s="47">
        <v>0.48</v>
      </c>
      <c r="CJF26" s="47">
        <v>0.48399999999999999</v>
      </c>
      <c r="CJG26" s="47">
        <v>0.48299999999999998</v>
      </c>
      <c r="CJH26" s="47">
        <v>0.48299999999999998</v>
      </c>
      <c r="CJI26" s="102">
        <f t="shared" si="169"/>
        <v>0.44700000000000001</v>
      </c>
      <c r="CJJ26" s="47">
        <v>0.48099999999999998</v>
      </c>
      <c r="CJK26" s="102">
        <v>0.48299999999999998</v>
      </c>
      <c r="CJL26" s="47"/>
      <c r="CJM26" s="47">
        <v>0.48</v>
      </c>
      <c r="CJN26" s="47">
        <v>0.47899999999999998</v>
      </c>
      <c r="CJO26" s="47">
        <v>0.47399999999999998</v>
      </c>
      <c r="CJP26" s="47">
        <v>0.47099999999999997</v>
      </c>
      <c r="CJQ26" s="51">
        <v>0.47199999999999998</v>
      </c>
      <c r="CJR26" s="47">
        <f t="shared" si="170"/>
        <v>0.44700000000000001</v>
      </c>
      <c r="CJS26" s="47">
        <v>0.47599999999999998</v>
      </c>
      <c r="CJT26" s="51">
        <v>0.45800000000000002</v>
      </c>
      <c r="CJU26" s="51">
        <v>0.46700000000000003</v>
      </c>
      <c r="CJV26" s="51">
        <v>0.46700000000000003</v>
      </c>
      <c r="CJW26" s="51"/>
      <c r="CJX26" s="47">
        <v>0.46300000000000002</v>
      </c>
      <c r="CJY26" s="47">
        <v>0.46200000000000002</v>
      </c>
      <c r="CJZ26" s="47">
        <f t="shared" si="171"/>
        <v>0.44700000000000001</v>
      </c>
      <c r="CKA26" s="47">
        <v>0.46</v>
      </c>
      <c r="CKB26" s="47">
        <v>0.47</v>
      </c>
      <c r="CKC26" s="47"/>
      <c r="CKD26" s="47">
        <v>0.46500000000000002</v>
      </c>
      <c r="CKE26" s="47">
        <v>0.46100000000000002</v>
      </c>
      <c r="CKF26" s="47">
        <v>0.46300000000000002</v>
      </c>
      <c r="CKG26" s="47"/>
      <c r="CKH26" s="10">
        <v>0.46100000000000002</v>
      </c>
      <c r="CKI26" s="47">
        <f t="shared" si="172"/>
        <v>0.44700000000000001</v>
      </c>
      <c r="CKJ26" s="47">
        <v>0.46100000000000002</v>
      </c>
      <c r="CKK26" s="47">
        <v>0.45200000000000001</v>
      </c>
      <c r="CKL26" s="47">
        <v>0.47399999999999998</v>
      </c>
      <c r="CKM26" s="47">
        <v>0.47299999999999998</v>
      </c>
      <c r="CKN26" s="47">
        <v>0.47699999999999998</v>
      </c>
      <c r="CKO26" s="47">
        <v>0.47399999999999998</v>
      </c>
      <c r="CKP26" s="47">
        <v>0.46800000000000003</v>
      </c>
      <c r="CKQ26" s="47">
        <v>0.47899999999999998</v>
      </c>
      <c r="CKR26" s="47"/>
      <c r="CKS26" s="47">
        <v>0.47699999999999998</v>
      </c>
      <c r="CKT26" s="47">
        <f t="shared" si="274"/>
        <v>0.44700000000000001</v>
      </c>
      <c r="CKU26" s="47">
        <v>0.47599999999999998</v>
      </c>
      <c r="CKV26" s="1162">
        <v>0.47799999999999998</v>
      </c>
      <c r="CKW26" s="1162">
        <v>0.47199999999999998</v>
      </c>
      <c r="CKX26" s="47">
        <v>0.46700000000000003</v>
      </c>
      <c r="CKY26" s="47">
        <f t="shared" si="173"/>
        <v>0.44700000000000001</v>
      </c>
      <c r="CKZ26" s="47">
        <v>0.47099999999999997</v>
      </c>
      <c r="CLA26" s="47">
        <v>0.48399999999999999</v>
      </c>
      <c r="CLB26" s="47">
        <v>0.48399999999999999</v>
      </c>
      <c r="CLC26" s="47">
        <v>0.46899999999999997</v>
      </c>
      <c r="CLD26" s="47">
        <v>0.45300000000000001</v>
      </c>
      <c r="CLE26" s="1264">
        <v>0.46</v>
      </c>
      <c r="CLF26" s="47">
        <f t="shared" si="295"/>
        <v>0.44700000000000001</v>
      </c>
      <c r="CLG26" s="47">
        <v>0.45300000000000001</v>
      </c>
      <c r="CLH26" s="47">
        <v>0.45200000000000001</v>
      </c>
      <c r="CLI26" s="47"/>
      <c r="CLJ26" s="47">
        <v>0.46400000000000002</v>
      </c>
      <c r="CLK26" s="47">
        <v>0.45300000000000001</v>
      </c>
      <c r="CLL26" s="47">
        <v>0.56799999999999995</v>
      </c>
      <c r="CLM26" s="1264">
        <v>0.46300000000000002</v>
      </c>
      <c r="CLN26" s="1264">
        <f t="shared" si="175"/>
        <v>0.44700000000000001</v>
      </c>
      <c r="CLO26" s="47">
        <v>0.45100000000000001</v>
      </c>
      <c r="CLP26" s="47"/>
      <c r="CLQ26" s="47"/>
      <c r="CLR26" s="47">
        <v>0.45200000000000001</v>
      </c>
      <c r="CLS26" s="47">
        <v>0.44400000000000001</v>
      </c>
      <c r="CLT26" s="47">
        <v>0.45100000000000001</v>
      </c>
      <c r="CLU26" s="47">
        <v>0.443</v>
      </c>
      <c r="CLV26" s="47">
        <v>0.44700000000000001</v>
      </c>
      <c r="CLW26" s="47">
        <v>0.46600000000000003</v>
      </c>
      <c r="CLX26" s="47">
        <f t="shared" si="262"/>
        <v>0.44700000000000001</v>
      </c>
      <c r="CLY26" s="47">
        <v>0.438</v>
      </c>
      <c r="CLZ26" s="47">
        <v>0.44800000000000001</v>
      </c>
      <c r="CMA26" s="47">
        <v>0.442</v>
      </c>
      <c r="CMB26" s="47">
        <v>0.44500000000000001</v>
      </c>
      <c r="CMC26" s="47">
        <v>0.432</v>
      </c>
      <c r="CMD26" s="47">
        <v>0.46600000000000003</v>
      </c>
      <c r="CME26" s="47">
        <v>0.42799999999999999</v>
      </c>
      <c r="CMF26" s="47">
        <v>0.435</v>
      </c>
      <c r="CMG26" s="51">
        <v>0.435</v>
      </c>
      <c r="CMH26" s="47">
        <f t="shared" si="309"/>
        <v>0.435</v>
      </c>
      <c r="CMI26" s="47">
        <v>0.42699999999999999</v>
      </c>
      <c r="CMJ26" s="47"/>
      <c r="CMK26" s="47">
        <v>0.46400000000000002</v>
      </c>
      <c r="CML26" s="47">
        <v>0.42799999999999999</v>
      </c>
      <c r="CMM26" s="47"/>
      <c r="CMN26" s="47">
        <f t="shared" si="302"/>
        <v>0.42799999999999999</v>
      </c>
      <c r="CMO26" s="47">
        <v>0.435</v>
      </c>
      <c r="CMP26" s="47">
        <v>0.435</v>
      </c>
      <c r="CMQ26" s="47">
        <v>0.42399999999999999</v>
      </c>
      <c r="CMR26" s="47">
        <v>0.42199999999999999</v>
      </c>
      <c r="CMS26" s="47">
        <v>0.439</v>
      </c>
      <c r="CMT26" s="47">
        <v>0.42699999999999999</v>
      </c>
      <c r="CMU26" s="47"/>
      <c r="CMV26" s="47">
        <v>0.432</v>
      </c>
      <c r="CMW26" s="47">
        <v>0.42599999999999999</v>
      </c>
      <c r="CMX26" s="47"/>
      <c r="CMY26" s="47">
        <v>0.42499999999999999</v>
      </c>
      <c r="CMZ26" s="47">
        <v>0.42199999999999999</v>
      </c>
      <c r="CNA26" s="47"/>
      <c r="CNB26" s="47">
        <v>0.43099999999999999</v>
      </c>
      <c r="CNC26" s="47"/>
      <c r="CND26" s="47">
        <v>0.42</v>
      </c>
      <c r="CNE26" s="47"/>
      <c r="CNF26" s="47">
        <v>0.42899999999999999</v>
      </c>
      <c r="CNG26" s="47"/>
      <c r="CNH26" s="47">
        <v>0.432</v>
      </c>
      <c r="CNI26" s="47">
        <v>0.43099999999999999</v>
      </c>
      <c r="CNJ26" s="47">
        <v>0.436</v>
      </c>
      <c r="CNK26" s="47"/>
      <c r="CNL26" s="47">
        <v>0.42199999999999999</v>
      </c>
      <c r="CNM26" s="47"/>
      <c r="CNN26" s="47">
        <v>0.442</v>
      </c>
      <c r="CNO26" s="47"/>
      <c r="CNP26" s="47">
        <v>0.439</v>
      </c>
      <c r="CNQ26" s="47">
        <v>0.42799999999999999</v>
      </c>
      <c r="CNR26" s="47">
        <f t="shared" si="178"/>
        <v>0.42799999999999999</v>
      </c>
      <c r="CNS26" s="47">
        <v>0.44900000000000001</v>
      </c>
      <c r="CNT26" s="47"/>
      <c r="CNU26" s="47">
        <v>0.441</v>
      </c>
      <c r="CNV26" s="47"/>
      <c r="CNW26" s="47">
        <v>0.435</v>
      </c>
      <c r="CNX26" s="47"/>
      <c r="CNY26" s="47">
        <v>0.42799999999999999</v>
      </c>
      <c r="CNZ26" s="47"/>
      <c r="COA26" s="51">
        <v>0.44700000000000001</v>
      </c>
      <c r="COB26" s="51">
        <f t="shared" si="308"/>
        <v>0.42799999999999999</v>
      </c>
      <c r="COC26" s="47"/>
      <c r="COD26" s="47">
        <v>0.44</v>
      </c>
      <c r="COE26" s="47"/>
      <c r="COF26" s="47">
        <v>0.437</v>
      </c>
      <c r="COG26" s="47"/>
      <c r="COH26" s="47">
        <v>0.437</v>
      </c>
      <c r="COI26" s="47">
        <v>0.439</v>
      </c>
      <c r="COJ26" s="47"/>
      <c r="COK26" s="47"/>
      <c r="COL26" s="47">
        <v>0.442</v>
      </c>
      <c r="COM26" s="47">
        <f t="shared" si="180"/>
        <v>0.42799999999999999</v>
      </c>
      <c r="CON26" s="47">
        <v>0.438</v>
      </c>
      <c r="COO26" s="47"/>
      <c r="COP26" s="47"/>
      <c r="COQ26" s="51"/>
      <c r="COR26" s="47">
        <v>0.438</v>
      </c>
      <c r="COS26" s="51"/>
      <c r="COT26" s="47">
        <v>0.438</v>
      </c>
      <c r="COU26" s="47"/>
      <c r="COV26" s="47">
        <v>0.436</v>
      </c>
      <c r="COW26" s="47">
        <v>0.44700000000000001</v>
      </c>
      <c r="COX26" s="47"/>
      <c r="COY26" s="47">
        <v>0.434</v>
      </c>
      <c r="COZ26" s="47">
        <f t="shared" si="181"/>
        <v>0.42799999999999999</v>
      </c>
      <c r="CPA26" s="47">
        <v>0.42899999999999999</v>
      </c>
      <c r="CPB26" s="47"/>
      <c r="CPC26" s="47">
        <v>0.42499999999999999</v>
      </c>
      <c r="CPD26" s="47">
        <v>0.435</v>
      </c>
      <c r="CPE26" s="47">
        <v>0.432</v>
      </c>
      <c r="CPF26" s="47">
        <v>0.436</v>
      </c>
      <c r="CPG26" s="47">
        <v>0.435</v>
      </c>
      <c r="CPH26" s="47">
        <v>0.44400000000000001</v>
      </c>
      <c r="CPI26" s="47">
        <f t="shared" si="182"/>
        <v>0.42799999999999999</v>
      </c>
      <c r="CPJ26" s="47"/>
      <c r="CPK26" s="47"/>
      <c r="CPL26" s="47">
        <v>0.44700000000000001</v>
      </c>
      <c r="CPM26" s="47">
        <v>0.437</v>
      </c>
      <c r="CPN26" s="47"/>
      <c r="CPO26" s="47"/>
      <c r="CPP26" s="47">
        <v>0.44600000000000001</v>
      </c>
      <c r="CPQ26" s="47">
        <f t="shared" si="183"/>
        <v>0.42799999999999999</v>
      </c>
      <c r="CPR26" s="47">
        <v>0.46400000000000002</v>
      </c>
      <c r="CPS26" s="47">
        <v>0.44500000000000001</v>
      </c>
      <c r="CPT26" s="47">
        <v>0.436</v>
      </c>
      <c r="CPU26" s="47">
        <v>0.44400000000000001</v>
      </c>
      <c r="CPV26" s="47"/>
      <c r="CPW26" s="47">
        <v>0.45200000000000001</v>
      </c>
      <c r="CPX26" s="47"/>
      <c r="CPY26" s="47">
        <v>0.439</v>
      </c>
      <c r="CPZ26" s="47">
        <v>0.44600000000000001</v>
      </c>
      <c r="CQA26" s="47">
        <f t="shared" si="248"/>
        <v>0.42799999999999999</v>
      </c>
      <c r="CQB26" s="47"/>
      <c r="CQC26" s="47"/>
      <c r="CQD26" s="6">
        <f t="shared" si="249"/>
        <v>-1</v>
      </c>
      <c r="CQE26" s="77">
        <f t="shared" si="184"/>
        <v>0.46970000000000001</v>
      </c>
      <c r="CQF26" s="51">
        <v>0.42699999999999999</v>
      </c>
      <c r="CQG26" s="47">
        <f t="shared" si="185"/>
        <v>0.42699999999999999</v>
      </c>
      <c r="CQH26" s="102">
        <v>0.43</v>
      </c>
      <c r="CQI26" s="47">
        <v>0.435</v>
      </c>
      <c r="CQJ26" s="47"/>
      <c r="CQK26" s="47">
        <v>0.42699999999999999</v>
      </c>
      <c r="CQL26" s="47">
        <v>0.42799999999999999</v>
      </c>
      <c r="CQM26" s="47">
        <v>0.43099999999999999</v>
      </c>
      <c r="CQN26" s="47">
        <v>0.441</v>
      </c>
      <c r="CQO26" s="47">
        <v>0.42599999999999999</v>
      </c>
      <c r="CQP26" s="47">
        <f t="shared" si="186"/>
        <v>0.42599999999999999</v>
      </c>
      <c r="CQQ26" s="47">
        <v>0.435</v>
      </c>
      <c r="CQR26" s="47">
        <v>0.433</v>
      </c>
      <c r="CQS26" s="47">
        <v>0.439</v>
      </c>
      <c r="CQT26" s="47">
        <v>0.433</v>
      </c>
      <c r="CQU26" s="47">
        <v>0.436</v>
      </c>
      <c r="CQV26" s="47">
        <v>0.442</v>
      </c>
      <c r="CQW26" s="102">
        <f t="shared" si="187"/>
        <v>0.42599999999999999</v>
      </c>
      <c r="CQX26" s="102">
        <v>0.45</v>
      </c>
      <c r="CQY26" s="102">
        <v>0.43</v>
      </c>
      <c r="CQZ26" s="47"/>
      <c r="CRA26" s="47">
        <v>0.44900000000000001</v>
      </c>
      <c r="CRB26" s="47">
        <v>0.436</v>
      </c>
      <c r="CRC26" s="47">
        <v>0.432</v>
      </c>
      <c r="CRD26" s="47">
        <v>0.43099999999999999</v>
      </c>
      <c r="CRE26" s="51">
        <v>0.438</v>
      </c>
      <c r="CRF26" s="47">
        <f t="shared" si="188"/>
        <v>0.42599999999999999</v>
      </c>
      <c r="CRG26" s="47">
        <v>0.439</v>
      </c>
      <c r="CRH26" s="51">
        <v>0.43099999999999999</v>
      </c>
      <c r="CRI26" s="51">
        <v>0.41899999999999998</v>
      </c>
      <c r="CRJ26" s="47">
        <v>0.41899999999999998</v>
      </c>
      <c r="CRK26" s="47"/>
      <c r="CRL26" s="47">
        <v>0.41599999999999998</v>
      </c>
      <c r="CRM26" s="47">
        <f t="shared" si="189"/>
        <v>0.41599999999999998</v>
      </c>
      <c r="CRN26" s="47">
        <v>0.43</v>
      </c>
      <c r="CRO26" s="47">
        <v>0.44</v>
      </c>
      <c r="CRP26" s="47">
        <v>0.42</v>
      </c>
      <c r="CRQ26" s="47">
        <v>0.41899999999999998</v>
      </c>
      <c r="CRR26" s="47"/>
      <c r="CRS26" s="51">
        <v>0.43</v>
      </c>
      <c r="CRT26" s="12">
        <v>0.441</v>
      </c>
      <c r="CRU26" s="51">
        <f t="shared" si="190"/>
        <v>0.41599999999999998</v>
      </c>
      <c r="CRV26" s="47">
        <v>0.43099999999999999</v>
      </c>
      <c r="CRW26" s="47">
        <v>0.41599999999999998</v>
      </c>
      <c r="CRX26" s="47"/>
      <c r="CRY26" s="47">
        <v>0.433</v>
      </c>
      <c r="CRZ26" s="47">
        <v>0.42399999999999999</v>
      </c>
      <c r="CSA26" s="47">
        <v>0.42699999999999999</v>
      </c>
      <c r="CSB26" s="47">
        <v>0.42699999999999999</v>
      </c>
      <c r="CSC26" s="47"/>
      <c r="CSD26" s="47"/>
      <c r="CSE26" s="47">
        <v>0.437</v>
      </c>
      <c r="CSF26" s="47">
        <v>0.436</v>
      </c>
      <c r="CSG26" s="47">
        <v>0.42599999999999999</v>
      </c>
      <c r="CSH26" s="47">
        <v>0.442</v>
      </c>
      <c r="CSI26" s="47">
        <v>0.42499999999999999</v>
      </c>
      <c r="CSJ26" s="47"/>
      <c r="CSK26" s="47">
        <v>0.42899999999999999</v>
      </c>
      <c r="CSL26" s="47">
        <v>0.42799999999999999</v>
      </c>
      <c r="CSM26" s="47"/>
      <c r="CSN26" s="47"/>
      <c r="CSO26" s="51">
        <v>0.432</v>
      </c>
      <c r="CSP26" s="1231">
        <f t="shared" si="273"/>
        <v>0.41599999999999998</v>
      </c>
      <c r="CSQ26" s="47">
        <v>0.42099999999999999</v>
      </c>
      <c r="CSR26" s="47">
        <v>0.42899999999999999</v>
      </c>
      <c r="CSS26" s="1162">
        <v>0.42399999999999999</v>
      </c>
      <c r="CST26" s="1162">
        <v>0.42899999999999999</v>
      </c>
      <c r="CSU26" s="1162">
        <v>0.439</v>
      </c>
      <c r="CSV26" s="1162">
        <v>0.43</v>
      </c>
      <c r="CSW26" s="47"/>
      <c r="CSX26" s="47"/>
      <c r="CSY26" s="47"/>
      <c r="CSZ26" s="47"/>
      <c r="CTA26" s="47">
        <v>0.433</v>
      </c>
      <c r="CTB26" s="47">
        <v>0.42699999999999999</v>
      </c>
      <c r="CTC26" s="47">
        <f t="shared" si="191"/>
        <v>0.41599999999999998</v>
      </c>
      <c r="CTD26" s="47">
        <v>0.42499999999999999</v>
      </c>
      <c r="CTE26" s="47">
        <v>0.42499999999999999</v>
      </c>
      <c r="CTF26" s="47">
        <v>0.434</v>
      </c>
      <c r="CTG26" s="47">
        <v>0.42699999999999999</v>
      </c>
      <c r="CTH26" s="47">
        <v>0.443</v>
      </c>
      <c r="CTI26" s="47">
        <v>0.42399999999999999</v>
      </c>
      <c r="CTJ26" s="47">
        <v>0.45300000000000001</v>
      </c>
      <c r="CTK26" s="47">
        <v>0.437</v>
      </c>
      <c r="CTL26" s="47">
        <v>0.44500000000000001</v>
      </c>
      <c r="CTM26" s="1264">
        <v>0.42899999999999999</v>
      </c>
      <c r="CTN26" s="1264">
        <v>0.432</v>
      </c>
      <c r="CTO26" s="1264">
        <f t="shared" si="296"/>
        <v>0.41599999999999998</v>
      </c>
      <c r="CTP26" s="47">
        <v>0.42599999999999999</v>
      </c>
      <c r="CTQ26" s="47">
        <v>0.44900000000000001</v>
      </c>
      <c r="CTR26" s="47">
        <v>0.43099999999999999</v>
      </c>
      <c r="CTS26" s="47">
        <v>0.45200000000000001</v>
      </c>
      <c r="CTT26" s="47">
        <v>0.42899999999999999</v>
      </c>
      <c r="CTU26" s="47">
        <v>0.44700000000000001</v>
      </c>
      <c r="CTV26" s="47"/>
      <c r="CTW26" s="47"/>
      <c r="CTX26" s="47">
        <v>0.42799999999999999</v>
      </c>
      <c r="CTY26" s="47">
        <v>0.45400000000000001</v>
      </c>
      <c r="CTZ26" s="47">
        <v>0.42899999999999999</v>
      </c>
      <c r="CUA26" s="47">
        <v>0.435</v>
      </c>
      <c r="CUB26" s="1264">
        <v>0.43099999999999999</v>
      </c>
      <c r="CUC26" s="1264">
        <v>0.46100000000000002</v>
      </c>
      <c r="CUD26" s="47">
        <f t="shared" si="193"/>
        <v>0.41599999999999998</v>
      </c>
      <c r="CUE26" s="47">
        <v>0.442</v>
      </c>
      <c r="CUF26" s="47">
        <v>0.45400000000000001</v>
      </c>
      <c r="CUG26" s="47">
        <v>0.42899999999999999</v>
      </c>
      <c r="CUH26" s="47">
        <v>0.41899999999999998</v>
      </c>
      <c r="CUI26" s="47"/>
      <c r="CUJ26" s="47"/>
      <c r="CUK26" s="47"/>
      <c r="CUL26" s="47"/>
      <c r="CUM26" s="47">
        <v>0.432</v>
      </c>
      <c r="CUN26" s="47">
        <v>0.41499999999999998</v>
      </c>
      <c r="CUO26" s="47">
        <v>0.41799999999999998</v>
      </c>
      <c r="CUP26" s="47">
        <v>0.42599999999999999</v>
      </c>
      <c r="CUQ26" s="47">
        <v>0.43</v>
      </c>
      <c r="CUR26" s="47">
        <v>0.42199999999999999</v>
      </c>
      <c r="CUS26" s="47">
        <v>0.41899999999999998</v>
      </c>
      <c r="CUT26" s="47">
        <v>0.41799999999999998</v>
      </c>
      <c r="CUU26" s="47">
        <v>0.42399999999999999</v>
      </c>
      <c r="CUV26" s="47">
        <v>0.42099999999999999</v>
      </c>
      <c r="CUW26" s="47">
        <v>0.439</v>
      </c>
      <c r="CUX26" s="47">
        <v>0.439</v>
      </c>
      <c r="CUY26" s="47">
        <v>0.40799999999999997</v>
      </c>
      <c r="CUZ26" s="47">
        <v>0.41899999999999998</v>
      </c>
      <c r="CVA26" s="47">
        <v>0.41899999999999998</v>
      </c>
      <c r="CVB26" s="47">
        <v>0.41399999999999998</v>
      </c>
      <c r="CVC26" s="47">
        <f t="shared" si="310"/>
        <v>0.41599999999999998</v>
      </c>
      <c r="CVD26" s="47">
        <v>0.42199999999999999</v>
      </c>
      <c r="CVE26" s="47">
        <v>0.433</v>
      </c>
      <c r="CVF26" s="47">
        <v>0.41199999999999998</v>
      </c>
      <c r="CVG26" s="47">
        <v>0.41399999999999998</v>
      </c>
      <c r="CVH26" s="47">
        <v>0.434</v>
      </c>
      <c r="CVI26" s="47">
        <v>0.434</v>
      </c>
      <c r="CVJ26" s="47">
        <v>0.434</v>
      </c>
      <c r="CVK26" s="47">
        <v>0.438</v>
      </c>
      <c r="CVL26" s="47">
        <v>0.41899999999999998</v>
      </c>
      <c r="CVM26" s="47">
        <v>0.41499999999999998</v>
      </c>
      <c r="CVN26" s="47">
        <v>0.42899999999999999</v>
      </c>
      <c r="CVO26" s="47">
        <v>0.442</v>
      </c>
      <c r="CVP26" s="47">
        <v>0.42499999999999999</v>
      </c>
      <c r="CVQ26" s="47">
        <v>0.41799999999999998</v>
      </c>
      <c r="CVR26" s="47">
        <v>0.42799999999999999</v>
      </c>
      <c r="CVS26" s="47">
        <v>0.42099999999999999</v>
      </c>
      <c r="CVT26" s="51">
        <v>0.41499999999999998</v>
      </c>
      <c r="CVU26" s="51">
        <v>0.42</v>
      </c>
      <c r="CVV26" s="47">
        <f>MIN(CVC26,CVT26)</f>
        <v>0.41499999999999998</v>
      </c>
      <c r="CVW26" s="47">
        <v>0.42499999999999999</v>
      </c>
      <c r="CVX26" s="47">
        <v>0.42099999999999999</v>
      </c>
      <c r="CVY26" s="47"/>
      <c r="CVZ26" s="47"/>
      <c r="CWA26" s="47">
        <v>0.42599999999999999</v>
      </c>
      <c r="CWB26" s="47">
        <v>0.434</v>
      </c>
      <c r="CWC26" s="47">
        <v>0.42299999999999999</v>
      </c>
      <c r="CWD26" s="47">
        <v>0.42199999999999999</v>
      </c>
      <c r="CWE26" s="47"/>
      <c r="CWF26" s="47"/>
      <c r="CWG26" s="47">
        <f t="shared" si="311"/>
        <v>0.41499999999999998</v>
      </c>
      <c r="CWH26" s="47">
        <v>0.40200000000000002</v>
      </c>
      <c r="CWI26" s="47">
        <v>0.39700000000000002</v>
      </c>
      <c r="CWJ26" s="47">
        <v>0.40300000000000002</v>
      </c>
      <c r="CWK26" s="47">
        <v>0.42499999999999999</v>
      </c>
      <c r="CWL26" s="47">
        <v>0.41299999999999998</v>
      </c>
      <c r="CWM26" s="47">
        <v>0.41299999999999998</v>
      </c>
      <c r="CWN26" s="47">
        <v>0.40200000000000002</v>
      </c>
      <c r="CWO26" s="47">
        <v>0.40899999999999997</v>
      </c>
      <c r="CWP26" s="47"/>
      <c r="CWQ26" s="47"/>
      <c r="CWR26" s="47">
        <v>0.39600000000000002</v>
      </c>
      <c r="CWS26" s="47">
        <v>0.41799999999999998</v>
      </c>
      <c r="CWT26" s="47">
        <v>0.39700000000000002</v>
      </c>
      <c r="CWU26" s="47">
        <v>0.40600000000000003</v>
      </c>
      <c r="CWV26" s="47"/>
      <c r="CWW26" s="47"/>
      <c r="CWX26" s="47">
        <v>0.39900000000000002</v>
      </c>
      <c r="CWY26" s="47">
        <v>0.41799999999999998</v>
      </c>
      <c r="CWZ26" s="47"/>
      <c r="CXA26" s="47"/>
      <c r="CXB26" s="47">
        <v>0.41699999999999998</v>
      </c>
      <c r="CXC26" s="47">
        <v>0.40699999999999997</v>
      </c>
      <c r="CXD26" s="47">
        <v>0.4</v>
      </c>
      <c r="CXE26" s="47">
        <v>0.41699999999999998</v>
      </c>
      <c r="CXF26" s="47">
        <v>0.4</v>
      </c>
      <c r="CXG26" s="47">
        <v>0.41199999999999998</v>
      </c>
      <c r="CXH26" s="47">
        <v>0.40899999999999997</v>
      </c>
      <c r="CXI26" s="47">
        <v>0.40400000000000003</v>
      </c>
      <c r="CXJ26" s="47">
        <v>0.40699999999999997</v>
      </c>
      <c r="CXK26" s="47">
        <v>0.40799999999999997</v>
      </c>
      <c r="CXL26" s="47">
        <v>0.40600000000000003</v>
      </c>
      <c r="CXM26" s="47">
        <v>0.41599999999999998</v>
      </c>
      <c r="CXN26" s="47">
        <v>0.42399999999999999</v>
      </c>
      <c r="CXO26" s="47">
        <v>0.42699999999999999</v>
      </c>
      <c r="CXP26" s="47">
        <v>0.42</v>
      </c>
      <c r="CXQ26" s="47">
        <v>0.42099999999999999</v>
      </c>
      <c r="CXR26" s="47"/>
      <c r="CXS26" s="47"/>
      <c r="CXT26" s="47">
        <v>0.434</v>
      </c>
      <c r="CXU26" s="47">
        <v>0.43099999999999999</v>
      </c>
      <c r="CXV26" s="47"/>
      <c r="CXW26" s="47"/>
      <c r="CXX26" s="47">
        <v>0.45200000000000001</v>
      </c>
      <c r="CXY26" s="47">
        <v>0.44600000000000001</v>
      </c>
      <c r="CXZ26" s="47">
        <v>0.436</v>
      </c>
      <c r="CYA26" s="47">
        <v>0.45300000000000001</v>
      </c>
      <c r="CYB26" s="47">
        <f t="shared" si="196"/>
        <v>0.41499999999999998</v>
      </c>
      <c r="CYC26" s="47">
        <v>0.44600000000000001</v>
      </c>
      <c r="CYD26" s="47">
        <v>0.437</v>
      </c>
      <c r="CYE26" s="47"/>
      <c r="CYF26" s="47"/>
      <c r="CYG26" s="47">
        <v>0.434</v>
      </c>
      <c r="CYH26" s="47">
        <v>0.439</v>
      </c>
      <c r="CYI26" s="47"/>
      <c r="CYJ26" s="47"/>
      <c r="CYK26" s="47">
        <v>0.44400000000000001</v>
      </c>
      <c r="CYL26" s="47">
        <v>0.44600000000000001</v>
      </c>
      <c r="CYM26" s="47"/>
      <c r="CYN26" s="47"/>
      <c r="CYO26" s="47">
        <v>0.44800000000000001</v>
      </c>
      <c r="CYP26" s="47">
        <v>0.441</v>
      </c>
      <c r="CYQ26" s="47"/>
      <c r="CYR26" s="47"/>
      <c r="CYS26" s="51">
        <v>0.43</v>
      </c>
      <c r="CYT26" s="51">
        <v>0.43099999999999999</v>
      </c>
      <c r="CYU26" s="51">
        <f t="shared" ref="CYU26:CYU36" si="312">MIN(CYB26,CYT26)</f>
        <v>0.41499999999999998</v>
      </c>
      <c r="CYV26" s="51"/>
      <c r="CYW26" s="51"/>
      <c r="CYX26" s="51">
        <v>0.442</v>
      </c>
      <c r="CYY26" s="51">
        <v>0.441</v>
      </c>
      <c r="CYZ26" s="51"/>
      <c r="CZA26" s="51"/>
      <c r="CZB26" s="51">
        <v>0.435</v>
      </c>
      <c r="CZC26" s="51">
        <v>0.44900000000000001</v>
      </c>
      <c r="CZD26" s="51"/>
      <c r="CZE26" s="51"/>
      <c r="CZF26" s="51">
        <v>0.435</v>
      </c>
      <c r="CZG26" s="51">
        <v>0.44600000000000001</v>
      </c>
      <c r="CZH26" s="51">
        <v>0.438</v>
      </c>
      <c r="CZI26" s="51">
        <v>0.44500000000000001</v>
      </c>
      <c r="CZJ26" s="51"/>
      <c r="CZK26" s="51"/>
      <c r="CZL26" s="51"/>
      <c r="CZM26" s="51"/>
      <c r="CZN26" s="47">
        <v>0.441</v>
      </c>
      <c r="CZO26" s="47">
        <v>0.44800000000000001</v>
      </c>
      <c r="CZP26" s="47">
        <f t="shared" si="198"/>
        <v>0.41499999999999998</v>
      </c>
      <c r="CZQ26" s="47">
        <v>0.433</v>
      </c>
      <c r="CZR26" s="47">
        <v>0.443</v>
      </c>
      <c r="CZS26" s="47"/>
      <c r="CZT26" s="47"/>
      <c r="CZU26" s="47"/>
      <c r="CZV26" s="47"/>
      <c r="CZW26" s="47">
        <v>0.435</v>
      </c>
      <c r="CZX26" s="47">
        <v>0.44500000000000001</v>
      </c>
      <c r="CZY26" s="47"/>
      <c r="CZZ26" s="51"/>
      <c r="DAA26" s="51"/>
      <c r="DAB26" s="51"/>
      <c r="DAC26" s="47">
        <v>0.434</v>
      </c>
      <c r="DAD26" s="47">
        <v>0.443</v>
      </c>
      <c r="DAE26" s="47"/>
      <c r="DAF26" s="47"/>
      <c r="DAG26" s="47">
        <v>0.44400000000000001</v>
      </c>
      <c r="DAH26" s="47">
        <v>0.438</v>
      </c>
      <c r="DAI26" s="47">
        <v>0.442</v>
      </c>
      <c r="DAJ26" s="47">
        <v>0.44400000000000001</v>
      </c>
      <c r="DAK26" s="47"/>
      <c r="DAL26" s="47"/>
      <c r="DAM26" s="47">
        <v>0.45</v>
      </c>
      <c r="DAN26" s="47">
        <v>0.442</v>
      </c>
      <c r="DAO26" s="47">
        <f t="shared" si="199"/>
        <v>0.41499999999999998</v>
      </c>
      <c r="DAP26" s="47">
        <v>0.439</v>
      </c>
      <c r="DAQ26" s="47">
        <v>0.42499999999999999</v>
      </c>
      <c r="DAR26" s="47"/>
      <c r="DAS26" s="47"/>
      <c r="DAT26" s="47">
        <v>0.433</v>
      </c>
      <c r="DAU26" s="47">
        <v>0.44400000000000001</v>
      </c>
      <c r="DAV26" s="47">
        <v>0.42599999999999999</v>
      </c>
      <c r="DAW26" s="47">
        <v>0.434</v>
      </c>
      <c r="DAX26" s="47">
        <f t="shared" si="200"/>
        <v>0.41499999999999998</v>
      </c>
      <c r="DAY26" s="47"/>
      <c r="DAZ26" s="47"/>
      <c r="DBA26" s="47">
        <v>0.433</v>
      </c>
      <c r="DBB26" s="47">
        <v>0.44400000000000001</v>
      </c>
      <c r="DBC26" s="47"/>
      <c r="DBD26" s="47"/>
      <c r="DBE26" s="47">
        <v>0.43</v>
      </c>
      <c r="DBF26" s="47">
        <v>0.44600000000000001</v>
      </c>
      <c r="DBG26" s="47">
        <v>0.42799999999999999</v>
      </c>
      <c r="DBH26" s="47">
        <v>0.441</v>
      </c>
      <c r="DBI26" s="47"/>
      <c r="DBJ26" s="47"/>
      <c r="DBK26" s="47"/>
      <c r="DBL26" s="47"/>
      <c r="DBM26" s="47">
        <v>0.439</v>
      </c>
      <c r="DBN26" s="47">
        <v>0.45400000000000001</v>
      </c>
      <c r="DBO26" s="47">
        <f t="shared" si="201"/>
        <v>0.41499999999999998</v>
      </c>
      <c r="DBP26" s="47">
        <v>0.441</v>
      </c>
      <c r="DBQ26" s="47">
        <v>0.437</v>
      </c>
      <c r="DBR26" s="47">
        <v>0.443</v>
      </c>
      <c r="DBS26" s="47">
        <v>0.44800000000000001</v>
      </c>
      <c r="DBT26" s="47">
        <v>0.434</v>
      </c>
      <c r="DBU26" s="47">
        <v>0.45100000000000001</v>
      </c>
      <c r="DBV26" s="47">
        <v>0.44600000000000001</v>
      </c>
      <c r="DBW26" s="47">
        <v>0.45200000000000001</v>
      </c>
      <c r="DBX26" s="47"/>
      <c r="DBY26" s="47"/>
      <c r="DBZ26" s="47">
        <v>0.42599999999999999</v>
      </c>
      <c r="DCA26" s="47">
        <v>0.44400000000000001</v>
      </c>
      <c r="DCB26" s="47"/>
      <c r="DCC26" s="47"/>
      <c r="DCD26" s="47">
        <v>0.436</v>
      </c>
      <c r="DCE26" s="47">
        <v>0.433</v>
      </c>
      <c r="DCF26" s="47">
        <v>0.45400000000000001</v>
      </c>
      <c r="DCG26" s="47">
        <f t="shared" si="250"/>
        <v>0.41499999999999998</v>
      </c>
      <c r="DCH26" s="47"/>
      <c r="DCI26" s="47"/>
      <c r="DCJ26" s="47"/>
      <c r="DCK26" s="47"/>
      <c r="DCL26" s="47"/>
      <c r="DCM26" s="47"/>
      <c r="DCN26" s="47"/>
      <c r="DCO26" s="47"/>
      <c r="DCP26" s="6">
        <f t="shared" si="251"/>
        <v>-1</v>
      </c>
      <c r="DCQ26" s="6">
        <f t="shared" si="252"/>
        <v>-1</v>
      </c>
      <c r="DCR26" s="1224">
        <f t="shared" si="202"/>
        <v>4.8076923076923123E-3</v>
      </c>
      <c r="DCS26" s="1300">
        <v>0.4</v>
      </c>
      <c r="DCT26" s="47">
        <v>0.40300000000000002</v>
      </c>
      <c r="DCU26" s="47">
        <v>0.378</v>
      </c>
      <c r="DCV26" s="47">
        <v>0.376</v>
      </c>
      <c r="DCW26" s="47">
        <v>0.375</v>
      </c>
      <c r="DCX26" s="47">
        <v>0.38100000000000001</v>
      </c>
      <c r="DCY26" s="47">
        <v>0.40799999999999997</v>
      </c>
      <c r="DCZ26" s="47">
        <v>0.39</v>
      </c>
      <c r="DDA26" s="47">
        <v>0.371</v>
      </c>
      <c r="DDB26" s="51">
        <v>0.371</v>
      </c>
      <c r="DDC26" s="47">
        <v>0.4</v>
      </c>
      <c r="DDD26" s="47">
        <v>0.36299999999999999</v>
      </c>
      <c r="DDE26" s="47"/>
      <c r="DDF26" s="47">
        <v>0.41099999999999998</v>
      </c>
      <c r="DDG26" s="47">
        <v>0.35899999999999999</v>
      </c>
      <c r="DDH26" s="47"/>
      <c r="DDI26" s="47">
        <f t="shared" si="303"/>
        <v>0.35899999999999999</v>
      </c>
      <c r="DDJ26" s="47">
        <v>0.4</v>
      </c>
      <c r="DDK26" s="47">
        <v>0.36499999999999999</v>
      </c>
      <c r="DDL26" s="47">
        <v>0.36399999999999999</v>
      </c>
      <c r="DDM26" s="47">
        <v>0.39300000000000002</v>
      </c>
      <c r="DDN26" s="47">
        <v>0.35799999999999998</v>
      </c>
      <c r="DDO26" s="47">
        <v>0.38600000000000001</v>
      </c>
      <c r="DDP26" s="47">
        <v>0.35899999999999999</v>
      </c>
      <c r="DDQ26" s="47"/>
      <c r="DDR26" s="47">
        <v>0.36399999999999999</v>
      </c>
      <c r="DDS26" s="47">
        <v>0.39200000000000002</v>
      </c>
      <c r="DDT26" s="47">
        <v>0.39800000000000002</v>
      </c>
      <c r="DDU26" s="47">
        <v>0.36099999999999999</v>
      </c>
      <c r="DDV26" s="47"/>
      <c r="DDW26" s="47">
        <v>0.373</v>
      </c>
      <c r="DDX26" s="47">
        <v>0.39200000000000002</v>
      </c>
      <c r="DDY26" s="47">
        <v>0.35899999999999999</v>
      </c>
      <c r="DDZ26" s="47">
        <v>0.39100000000000001</v>
      </c>
      <c r="DEA26" s="47"/>
      <c r="DEB26" s="47">
        <v>0.36199999999999999</v>
      </c>
      <c r="DEC26" s="47">
        <v>0.40300000000000002</v>
      </c>
      <c r="DED26" s="47"/>
      <c r="DEE26" s="47"/>
      <c r="DEF26" s="47">
        <v>0.39700000000000002</v>
      </c>
      <c r="DEG26" s="47">
        <v>0.35699999999999998</v>
      </c>
      <c r="DEH26" s="47"/>
      <c r="DEI26" s="47"/>
      <c r="DEJ26" s="47">
        <v>0.36699999999999999</v>
      </c>
      <c r="DEK26" s="47">
        <v>0.40500000000000003</v>
      </c>
      <c r="DEL26" s="47"/>
      <c r="DEM26" s="47"/>
      <c r="DEN26" s="47">
        <v>0.40899999999999997</v>
      </c>
      <c r="DEO26" s="47">
        <v>0.36599999999999999</v>
      </c>
      <c r="DEP26" s="47">
        <v>0.36199999999999999</v>
      </c>
      <c r="DEQ26" s="47">
        <v>0.39700000000000002</v>
      </c>
      <c r="DER26" s="47">
        <v>0.373</v>
      </c>
      <c r="DES26" s="47">
        <v>0.41099999999999998</v>
      </c>
      <c r="DET26" s="47"/>
      <c r="DEU26" s="47"/>
      <c r="DEV26" s="47">
        <v>0.36</v>
      </c>
      <c r="DEW26" s="47">
        <v>0.40899999999999997</v>
      </c>
      <c r="DEX26" s="47"/>
      <c r="DEY26" s="47"/>
      <c r="DEZ26" s="47">
        <v>0.40899999999999997</v>
      </c>
      <c r="DFA26" s="47">
        <v>0.36699999999999999</v>
      </c>
      <c r="DFB26" s="47"/>
      <c r="DFC26" s="47"/>
      <c r="DFD26" s="47">
        <v>0.41399999999999998</v>
      </c>
      <c r="DFE26" s="47">
        <v>0.377</v>
      </c>
      <c r="DFF26" s="47">
        <v>0.39500000000000002</v>
      </c>
      <c r="DFG26" s="47">
        <f t="shared" si="204"/>
        <v>0.39500000000000002</v>
      </c>
      <c r="DFH26" s="47"/>
      <c r="DFI26" s="47">
        <v>0.38200000000000001</v>
      </c>
      <c r="DFJ26" s="47"/>
      <c r="DFK26" s="47"/>
      <c r="DFL26" s="47">
        <v>0.35499999999999998</v>
      </c>
      <c r="DFM26" s="47"/>
      <c r="DFN26" s="47"/>
      <c r="DFO26" s="47">
        <v>0.36399999999999999</v>
      </c>
      <c r="DFP26" s="47"/>
      <c r="DFQ26" s="47"/>
      <c r="DFR26" s="47">
        <v>0.38300000000000001</v>
      </c>
      <c r="DFS26" s="47"/>
      <c r="DFT26" s="47"/>
      <c r="DFU26" s="51">
        <v>0.39800000000000002</v>
      </c>
      <c r="DFV26" s="51">
        <v>0.36699999999999999</v>
      </c>
      <c r="DFW26" s="51">
        <f t="shared" si="304"/>
        <v>0.39500000000000002</v>
      </c>
      <c r="DFX26" s="51">
        <f t="shared" si="305"/>
        <v>0.36699999999999999</v>
      </c>
      <c r="DFY26" s="51"/>
      <c r="DFZ26" s="51"/>
      <c r="DGA26" s="51">
        <v>0.374</v>
      </c>
      <c r="DGB26" s="51"/>
      <c r="DGC26" s="51">
        <v>0.36899999999999999</v>
      </c>
      <c r="DGD26" s="51"/>
      <c r="DGE26" s="51">
        <v>0.38</v>
      </c>
      <c r="DGF26" s="51">
        <v>0.37</v>
      </c>
      <c r="DGG26" s="51"/>
      <c r="DGH26" s="51"/>
      <c r="DGI26" s="51"/>
      <c r="DGJ26" s="51"/>
      <c r="DGK26" s="51">
        <v>0.373</v>
      </c>
      <c r="DGL26" s="51">
        <v>0.40600000000000003</v>
      </c>
      <c r="DGM26" s="51">
        <f t="shared" si="207"/>
        <v>0.39500000000000002</v>
      </c>
      <c r="DGN26" s="51">
        <f t="shared" si="208"/>
        <v>0.36699999999999999</v>
      </c>
      <c r="DGO26" s="47">
        <v>0.371</v>
      </c>
      <c r="DGP26" s="51"/>
      <c r="DGQ26" s="6">
        <f t="shared" si="209"/>
        <v>-6.0759493670886129E-2</v>
      </c>
      <c r="DGR26" s="47"/>
      <c r="DGS26" s="47">
        <v>0.373</v>
      </c>
      <c r="DGT26" s="51"/>
      <c r="DGU26" s="51"/>
      <c r="DGV26" s="47">
        <v>0.372</v>
      </c>
      <c r="DGW26" s="47"/>
      <c r="DGX26" s="47">
        <v>0.372</v>
      </c>
      <c r="DGY26" s="47">
        <v>0.371</v>
      </c>
      <c r="DGZ26" s="47"/>
      <c r="DHA26" s="47">
        <v>0.36299999999999999</v>
      </c>
      <c r="DHB26" s="47">
        <f t="shared" si="210"/>
        <v>0.36299999999999999</v>
      </c>
      <c r="DHC26" s="47">
        <v>0.35899999999999999</v>
      </c>
      <c r="DHD26" s="47"/>
      <c r="DHE26" s="47">
        <v>0.377</v>
      </c>
      <c r="DHF26" s="47">
        <v>0.36399999999999999</v>
      </c>
      <c r="DHG26" s="47">
        <v>0.36899999999999999</v>
      </c>
      <c r="DHH26" s="47">
        <v>0.36499999999999999</v>
      </c>
      <c r="DHI26" s="47">
        <v>0.36399999999999999</v>
      </c>
      <c r="DHJ26" s="47">
        <v>0.36899999999999999</v>
      </c>
      <c r="DHK26" s="47">
        <f t="shared" si="211"/>
        <v>0.36299999999999999</v>
      </c>
      <c r="DHL26" s="47"/>
      <c r="DHM26" s="47"/>
      <c r="DHN26" s="47">
        <v>0.38800000000000001</v>
      </c>
      <c r="DHO26" s="47">
        <v>0.377</v>
      </c>
      <c r="DHP26" s="47"/>
      <c r="DHQ26" s="47"/>
      <c r="DHR26" s="47">
        <v>0.378</v>
      </c>
      <c r="DHS26" s="47">
        <f t="shared" si="212"/>
        <v>0.36299999999999999</v>
      </c>
      <c r="DHT26" s="47">
        <v>0.38</v>
      </c>
      <c r="DHU26" s="47">
        <v>0.374</v>
      </c>
      <c r="DHV26" s="47">
        <v>0.373</v>
      </c>
      <c r="DHW26" s="47">
        <v>0.38100000000000001</v>
      </c>
      <c r="DHX26" s="47"/>
      <c r="DHY26" s="47">
        <v>0.376</v>
      </c>
      <c r="DHZ26" s="47"/>
      <c r="DIA26" s="47">
        <v>0.374</v>
      </c>
      <c r="DIB26" s="47">
        <v>0.378</v>
      </c>
      <c r="DIC26" s="47">
        <f t="shared" si="253"/>
        <v>0.36299999999999999</v>
      </c>
      <c r="DID26" s="47"/>
      <c r="DIE26" s="47"/>
      <c r="DIF26" s="47"/>
      <c r="DIG26" s="47"/>
      <c r="DIH26" s="6">
        <f t="shared" si="213"/>
        <v>-1</v>
      </c>
      <c r="DII26" s="77">
        <v>0.29299999999999998</v>
      </c>
      <c r="DIJ26" s="47">
        <v>0.27300000000000002</v>
      </c>
      <c r="DIK26" s="47">
        <v>0.27900000000000003</v>
      </c>
      <c r="DIL26" s="47">
        <v>0.27400000000000002</v>
      </c>
      <c r="DIM26" s="47">
        <v>0.29799999999999999</v>
      </c>
      <c r="DIN26" s="47">
        <v>0.26100000000000001</v>
      </c>
      <c r="DIO26" s="47">
        <v>0.27300000000000002</v>
      </c>
      <c r="DIP26" s="47">
        <v>0.28999999999999998</v>
      </c>
      <c r="DIQ26" s="47">
        <v>0.26700000000000002</v>
      </c>
      <c r="DIR26" s="47"/>
      <c r="DIS26" s="47">
        <v>0.29899999999999999</v>
      </c>
      <c r="DIT26" s="47"/>
      <c r="DIU26" s="47">
        <f t="shared" si="306"/>
        <v>0.28999999999999998</v>
      </c>
      <c r="DIV26" s="47">
        <v>0.29299999999999998</v>
      </c>
      <c r="DIW26" s="47">
        <v>0.28799999999999998</v>
      </c>
      <c r="DIX26" s="47">
        <v>0.27100000000000002</v>
      </c>
      <c r="DIY26" s="47">
        <v>0.29299999999999998</v>
      </c>
      <c r="DIZ26" s="47">
        <v>0.27</v>
      </c>
      <c r="DJA26" s="47">
        <v>0.26400000000000001</v>
      </c>
      <c r="DJB26" s="47">
        <v>0.26700000000000002</v>
      </c>
      <c r="DJC26" s="47"/>
      <c r="DJD26" s="47">
        <v>0.26600000000000001</v>
      </c>
      <c r="DJE26" s="47">
        <v>0.28999999999999998</v>
      </c>
      <c r="DJF26" s="47">
        <v>0.30199999999999999</v>
      </c>
      <c r="DJG26" s="47">
        <v>0.29399999999999998</v>
      </c>
      <c r="DJH26" s="47"/>
      <c r="DJI26" s="47">
        <v>0.27400000000000002</v>
      </c>
      <c r="DJJ26" s="47">
        <v>0.29699999999999999</v>
      </c>
      <c r="DJK26" s="47">
        <v>0.27600000000000002</v>
      </c>
      <c r="DJL26" s="47">
        <v>0.29199999999999998</v>
      </c>
      <c r="DJM26" s="47"/>
      <c r="DJN26" s="47">
        <v>0.29899999999999999</v>
      </c>
      <c r="DJO26" s="47">
        <v>0.29799999999999999</v>
      </c>
      <c r="DJP26" s="47"/>
      <c r="DJQ26" s="47"/>
      <c r="DJR26" s="47">
        <v>0.28899999999999998</v>
      </c>
      <c r="DJS26" s="47">
        <v>0.27100000000000002</v>
      </c>
      <c r="DJT26" s="47"/>
      <c r="DJU26" s="47"/>
      <c r="DJV26" s="47">
        <v>0.27600000000000002</v>
      </c>
      <c r="DJW26" s="47">
        <v>0.29299999999999998</v>
      </c>
      <c r="DJX26" s="47"/>
      <c r="DJY26" s="47"/>
      <c r="DJZ26" s="47">
        <v>0.28899999999999998</v>
      </c>
      <c r="DKA26" s="47">
        <v>0.27400000000000002</v>
      </c>
      <c r="DKB26" s="47">
        <v>0.29599999999999999</v>
      </c>
      <c r="DKC26" s="47">
        <v>0.26900000000000002</v>
      </c>
      <c r="DKD26" s="47">
        <v>0.29699999999999999</v>
      </c>
      <c r="DKE26" s="47">
        <v>0.26800000000000002</v>
      </c>
      <c r="DKF26" s="47"/>
      <c r="DKG26" s="47"/>
      <c r="DKH26" s="47">
        <v>0.26700000000000002</v>
      </c>
      <c r="DKI26" s="47">
        <v>0.29799999999999999</v>
      </c>
      <c r="DKJ26" s="47"/>
      <c r="DKK26" s="47"/>
      <c r="DKL26" s="47">
        <v>0.29899999999999999</v>
      </c>
      <c r="DKM26" s="47">
        <v>0.28699999999999998</v>
      </c>
      <c r="DKN26" s="47"/>
      <c r="DKO26" s="47"/>
      <c r="DKP26" s="47">
        <v>0.29299999999999998</v>
      </c>
      <c r="DKQ26" s="47">
        <v>0.28399999999999997</v>
      </c>
      <c r="DKR26" s="47">
        <v>0.29899999999999999</v>
      </c>
      <c r="DKS26" s="47">
        <f t="shared" si="216"/>
        <v>0.29299999999999998</v>
      </c>
      <c r="DKT26" s="47"/>
      <c r="DKU26" s="47">
        <v>0.28499999999999998</v>
      </c>
      <c r="DKV26" s="47"/>
      <c r="DKW26" s="47"/>
      <c r="DKX26" s="47">
        <v>0.28000000000000003</v>
      </c>
      <c r="DKY26" s="47"/>
      <c r="DKZ26" s="47"/>
      <c r="DLA26" s="47">
        <v>0.28899999999999998</v>
      </c>
      <c r="DLB26" s="47"/>
      <c r="DLC26" s="47"/>
      <c r="DLD26" s="47">
        <v>0.28499999999999998</v>
      </c>
      <c r="DLE26" s="47"/>
      <c r="DLF26" s="47"/>
      <c r="DLG26" s="51">
        <v>0.29499999999999998</v>
      </c>
      <c r="DLH26" s="51">
        <v>0.29099999999999998</v>
      </c>
      <c r="DLI26" s="51">
        <f t="shared" si="217"/>
        <v>0.29299999999999998</v>
      </c>
      <c r="DLJ26" s="51">
        <f t="shared" si="307"/>
        <v>0.29099999999999998</v>
      </c>
      <c r="DLK26" s="51"/>
      <c r="DLL26" s="51"/>
      <c r="DLM26" s="51">
        <v>0.29199999999999998</v>
      </c>
      <c r="DLN26" s="51"/>
      <c r="DLO26" s="51">
        <v>0.28100000000000003</v>
      </c>
      <c r="DLP26" s="51"/>
      <c r="DLQ26" s="51">
        <v>0.27900000000000003</v>
      </c>
      <c r="DLR26" s="51">
        <v>0.28499999999999998</v>
      </c>
      <c r="DLS26" s="51"/>
      <c r="DLT26" s="51"/>
      <c r="DLU26" s="51"/>
      <c r="DLV26" s="51">
        <v>0.29199999999999998</v>
      </c>
      <c r="DLW26" s="47">
        <v>0.27800000000000002</v>
      </c>
      <c r="DLX26" s="47">
        <f t="shared" si="219"/>
        <v>0.29199999999999998</v>
      </c>
      <c r="DLY26" s="47">
        <f t="shared" si="220"/>
        <v>0.27800000000000002</v>
      </c>
      <c r="DLZ26" s="47">
        <v>0.28299999999999997</v>
      </c>
      <c r="DMA26" s="47"/>
      <c r="DMB26" s="6">
        <f t="shared" si="221"/>
        <v>-3.0821917808219208E-2</v>
      </c>
      <c r="DMC26" s="47"/>
      <c r="DMD26" s="47">
        <v>0.27800000000000002</v>
      </c>
      <c r="DME26" s="51"/>
      <c r="DMF26" s="51"/>
      <c r="DMG26" s="47">
        <v>0.30299999999999999</v>
      </c>
      <c r="DMH26" s="47"/>
      <c r="DMI26" s="47">
        <v>0.28000000000000003</v>
      </c>
      <c r="DMJ26" s="47">
        <v>0.29399999999999998</v>
      </c>
      <c r="DMK26" s="47"/>
      <c r="DML26" s="47">
        <v>0.27900000000000003</v>
      </c>
      <c r="DMM26" s="47">
        <f t="shared" si="222"/>
        <v>0.27800000000000002</v>
      </c>
      <c r="DMN26" s="47">
        <v>0.27600000000000002</v>
      </c>
      <c r="DMO26" s="47"/>
      <c r="DMP26" s="47">
        <v>0.27700000000000002</v>
      </c>
      <c r="DMQ26" s="47">
        <v>0.26900000000000002</v>
      </c>
      <c r="DMR26" s="47">
        <f t="shared" si="223"/>
        <v>0.26900000000000002</v>
      </c>
      <c r="DMS26" s="47"/>
      <c r="DMT26" s="47"/>
      <c r="DMU26" s="47">
        <v>0.27600000000000002</v>
      </c>
      <c r="DMV26" s="47">
        <v>0.28499999999999998</v>
      </c>
      <c r="DMW26" s="47"/>
      <c r="DMX26" s="47"/>
      <c r="DMY26" s="47">
        <v>0.28100000000000003</v>
      </c>
      <c r="DMZ26" s="47">
        <f t="shared" si="224"/>
        <v>0.26900000000000002</v>
      </c>
      <c r="DNA26" s="47">
        <v>0.27900000000000003</v>
      </c>
      <c r="DNB26" s="47">
        <v>0.29299999999999998</v>
      </c>
      <c r="DNC26" s="47">
        <v>0.27600000000000002</v>
      </c>
      <c r="DND26" s="47">
        <v>0.28699999999999998</v>
      </c>
      <c r="DNE26" s="47"/>
      <c r="DNF26" s="47">
        <v>0.28499999999999998</v>
      </c>
      <c r="DNG26" s="47"/>
      <c r="DNH26" s="47">
        <v>0.28699999999999998</v>
      </c>
      <c r="DNI26" s="47">
        <v>0.28100000000000003</v>
      </c>
      <c r="DNJ26" s="47">
        <f t="shared" si="254"/>
        <v>0.26900000000000002</v>
      </c>
      <c r="DNK26" s="47"/>
      <c r="DNL26" s="47"/>
      <c r="DNM26" s="47"/>
      <c r="DNN26" s="47"/>
      <c r="DNO26" s="6">
        <f t="shared" si="255"/>
        <v>-1</v>
      </c>
      <c r="DNP26" s="77">
        <v>0.42599999999999999</v>
      </c>
      <c r="DNQ26" s="47">
        <v>0.45900000000000002</v>
      </c>
      <c r="DNR26" s="47">
        <v>0.45500000000000002</v>
      </c>
      <c r="DNS26" s="47"/>
      <c r="DNT26" s="47"/>
      <c r="DNU26" s="47"/>
      <c r="DNV26" s="51">
        <v>0.47</v>
      </c>
      <c r="DNW26" s="47">
        <v>0.44600000000000001</v>
      </c>
      <c r="DNX26" s="47">
        <v>0.44900000000000001</v>
      </c>
      <c r="DNY26" s="47">
        <v>0.437</v>
      </c>
      <c r="DNZ26" s="47">
        <v>0.439</v>
      </c>
      <c r="DOA26" s="47"/>
      <c r="DOB26" s="47">
        <v>0.44400000000000001</v>
      </c>
      <c r="DOC26" s="47">
        <v>0.45400000000000001</v>
      </c>
      <c r="DOD26" s="47"/>
      <c r="DOE26" s="47">
        <v>0.45100000000000001</v>
      </c>
      <c r="DOF26" s="47"/>
      <c r="DOG26" s="47">
        <v>0.44600000000000001</v>
      </c>
      <c r="DOH26" s="47">
        <v>0.44800000000000001</v>
      </c>
      <c r="DOI26" s="47">
        <v>0.45100000000000001</v>
      </c>
      <c r="DOJ26" s="47">
        <v>0.45100000000000001</v>
      </c>
      <c r="DOK26" s="47">
        <v>0.45500000000000002</v>
      </c>
      <c r="DOL26" s="47">
        <v>0.44900000000000001</v>
      </c>
      <c r="DOM26" s="47">
        <v>0.45300000000000001</v>
      </c>
      <c r="DON26" s="47">
        <v>0.46200000000000002</v>
      </c>
      <c r="DOO26" s="47"/>
      <c r="DOP26" s="47">
        <v>0.46200000000000002</v>
      </c>
      <c r="DOQ26" s="47"/>
      <c r="DOR26" s="47">
        <v>0.47299999999999998</v>
      </c>
      <c r="DOS26" s="47">
        <v>0.46800000000000003</v>
      </c>
      <c r="DOT26" s="47">
        <f t="shared" si="226"/>
        <v>0.46800000000000003</v>
      </c>
      <c r="DOU26" s="47">
        <v>0.47499999999999998</v>
      </c>
      <c r="DOV26" s="47"/>
      <c r="DOW26" s="47"/>
      <c r="DOX26" s="47"/>
      <c r="DOY26" s="47"/>
      <c r="DOZ26" s="47">
        <v>0.46899999999999997</v>
      </c>
      <c r="DPA26" s="47"/>
      <c r="DPB26" s="47">
        <v>0.46700000000000003</v>
      </c>
      <c r="DPC26" s="47"/>
      <c r="DPD26" s="47">
        <v>0.47</v>
      </c>
      <c r="DPE26" s="47"/>
      <c r="DPF26" s="51">
        <v>0.47199999999999998</v>
      </c>
      <c r="DPG26" s="51">
        <f t="shared" si="227"/>
        <v>0.46800000000000003</v>
      </c>
      <c r="DPH26" s="51"/>
      <c r="DPI26" s="51">
        <v>0.47899999999999998</v>
      </c>
      <c r="DPJ26" s="51"/>
      <c r="DPK26" s="51">
        <v>0.46899999999999997</v>
      </c>
      <c r="DPL26" s="51"/>
      <c r="DPM26" s="51">
        <v>0.47</v>
      </c>
      <c r="DPN26" s="51">
        <v>0.47799999999999998</v>
      </c>
      <c r="DPO26" s="51"/>
      <c r="DPP26" s="51"/>
      <c r="DPQ26" s="47">
        <v>0.47599999999999998</v>
      </c>
      <c r="DPR26" s="47">
        <f t="shared" si="228"/>
        <v>0.46800000000000003</v>
      </c>
      <c r="DPS26" s="47">
        <v>0.47299999999999998</v>
      </c>
      <c r="DPT26" s="47"/>
      <c r="DPU26" s="47"/>
      <c r="DPV26" s="47">
        <v>0.48499999999999999</v>
      </c>
      <c r="DPW26" s="47"/>
      <c r="DPX26" s="47"/>
      <c r="DPY26" s="47">
        <v>0.47699999999999998</v>
      </c>
      <c r="DPZ26" s="47"/>
      <c r="DQA26" s="47">
        <v>0.47399999999999998</v>
      </c>
      <c r="DQB26" s="47">
        <v>0.47599999999999998</v>
      </c>
      <c r="DQC26" s="47"/>
      <c r="DQD26" s="47">
        <v>0.47799999999999998</v>
      </c>
      <c r="DQE26" s="47">
        <f t="shared" si="229"/>
        <v>0.46800000000000003</v>
      </c>
      <c r="DQF26" s="47">
        <v>0.45900000000000002</v>
      </c>
      <c r="DQG26" s="47"/>
      <c r="DQH26" s="47">
        <v>0.46899999999999997</v>
      </c>
      <c r="DQI26" s="47">
        <v>0.46600000000000003</v>
      </c>
      <c r="DQJ26" s="47">
        <f t="shared" si="230"/>
        <v>0.46600000000000003</v>
      </c>
      <c r="DQK26" s="47"/>
      <c r="DQL26" s="47"/>
      <c r="DQM26" s="47">
        <v>0.46400000000000002</v>
      </c>
      <c r="DQN26" s="47">
        <v>0.45400000000000001</v>
      </c>
      <c r="DQO26" s="47"/>
      <c r="DQP26" s="47"/>
      <c r="DQQ26" s="47">
        <v>0.47699999999999998</v>
      </c>
      <c r="DQR26" s="47">
        <f t="shared" si="231"/>
        <v>0.46600000000000003</v>
      </c>
      <c r="DQS26" s="47">
        <v>0.46500000000000002</v>
      </c>
      <c r="DQT26" s="47">
        <v>0.46</v>
      </c>
      <c r="DQU26" s="47">
        <v>0.47199999999999998</v>
      </c>
      <c r="DQV26" s="47">
        <v>0.46600000000000003</v>
      </c>
      <c r="DQW26" s="47"/>
      <c r="DQX26" s="47">
        <v>0.47599999999999998</v>
      </c>
      <c r="DQY26" s="47"/>
      <c r="DQZ26" s="47">
        <v>0.46400000000000002</v>
      </c>
      <c r="DRA26" s="47">
        <v>0.47699999999999998</v>
      </c>
      <c r="DRB26" s="47">
        <f t="shared" si="256"/>
        <v>0.46600000000000003</v>
      </c>
      <c r="DRC26" s="47"/>
      <c r="DRD26" s="47"/>
      <c r="DRE26" s="47"/>
      <c r="DRF26" s="47"/>
      <c r="DRG26" s="6">
        <f t="shared" si="257"/>
        <v>-1</v>
      </c>
      <c r="DRH26" s="680" t="s">
        <v>1214</v>
      </c>
      <c r="DRI26" s="14"/>
      <c r="DRJ26" s="1277" t="s">
        <v>1215</v>
      </c>
      <c r="DRK26" s="10"/>
      <c r="DRL26" s="10" t="str">
        <f t="shared" si="232"/>
        <v>2. Within 10% deviation from baseline</v>
      </c>
      <c r="DRM26" s="4" t="str">
        <f t="shared" si="233"/>
        <v>2. Within 10% deviation from baseline</v>
      </c>
      <c r="DRN26" s="10" t="str">
        <f t="shared" si="234"/>
        <v>2. Within 10% deviation from baseline</v>
      </c>
      <c r="DRO26" s="4" t="str">
        <f t="shared" si="235"/>
        <v>2. Within 10% deviation from baseline</v>
      </c>
      <c r="DRP26" s="10" t="str">
        <f t="shared" si="236"/>
        <v xml:space="preserve">1. Better than baseline </v>
      </c>
      <c r="DRQ26" s="14" t="str">
        <f t="shared" si="237"/>
        <v>2. Within 10% deviation from baseline</v>
      </c>
      <c r="DRR26" s="14" t="str">
        <f t="shared" si="238"/>
        <v>2. Within 10% deviation from baseline</v>
      </c>
      <c r="DRS26" s="10" t="str">
        <f t="shared" si="239"/>
        <v>2. Within 10% deviation from baseline</v>
      </c>
      <c r="DRT26" s="10" t="str">
        <f t="shared" si="240"/>
        <v xml:space="preserve">1. Better than baseline </v>
      </c>
      <c r="DRU26" s="10" t="str">
        <f t="shared" si="241"/>
        <v xml:space="preserve">1. Better than baseline </v>
      </c>
      <c r="DRV26" s="10" t="str">
        <f t="shared" si="242"/>
        <v xml:space="preserve">1. Better than baseline </v>
      </c>
      <c r="DRW26" s="10" t="str">
        <f t="shared" si="243"/>
        <v xml:space="preserve">1. Better than baseline </v>
      </c>
      <c r="DRX26" s="10" t="str">
        <f t="shared" si="244"/>
        <v xml:space="preserve">1. Better than baseline </v>
      </c>
    </row>
    <row r="27" spans="1:3196" s="4" customFormat="1" ht="15" customHeight="1" thickBot="1" x14ac:dyDescent="0.4">
      <c r="A27" s="10">
        <v>25</v>
      </c>
      <c r="B27" s="83" t="s">
        <v>16</v>
      </c>
      <c r="C27" s="83" t="s">
        <v>1144</v>
      </c>
      <c r="D27" s="83" t="s">
        <v>1210</v>
      </c>
      <c r="E27" s="154" t="s">
        <v>1210</v>
      </c>
      <c r="F27" s="83" t="str">
        <f t="shared" si="0"/>
        <v>ReaderPageTurn_YJ-ChineseHoriz-WOImg-Prevpage</v>
      </c>
      <c r="G27" s="83" t="s">
        <v>1228</v>
      </c>
      <c r="H27" s="83" t="s">
        <v>1212</v>
      </c>
      <c r="I27" s="83" t="s">
        <v>1228</v>
      </c>
      <c r="J27" s="83" t="s">
        <v>1229</v>
      </c>
      <c r="K27" s="178"/>
      <c r="L27" s="178">
        <v>0.53500000000000003</v>
      </c>
      <c r="M27" s="178">
        <v>0.53700000000000003</v>
      </c>
      <c r="N27" s="178">
        <v>0.55100000000000005</v>
      </c>
      <c r="O27" s="178">
        <v>0.53200000000000003</v>
      </c>
      <c r="P27" s="178">
        <v>0.52800000000000002</v>
      </c>
      <c r="Q27" s="178">
        <v>0.53800000000000003</v>
      </c>
      <c r="R27" s="178">
        <v>0.53</v>
      </c>
      <c r="S27" s="178">
        <v>0.55000000000000004</v>
      </c>
      <c r="T27" s="77">
        <v>0.52800000000000002</v>
      </c>
      <c r="U27" s="77">
        <v>0.52800000000000002</v>
      </c>
      <c r="V27" s="77"/>
      <c r="W27" s="77">
        <v>0.53500000000000003</v>
      </c>
      <c r="X27" s="77">
        <v>0.53</v>
      </c>
      <c r="Y27" s="77">
        <v>0.53100000000000003</v>
      </c>
      <c r="Z27" s="77">
        <v>0.52800000000000002</v>
      </c>
      <c r="AA27" s="77">
        <v>0.53100000000000003</v>
      </c>
      <c r="AB27" s="77">
        <v>0.53300000000000003</v>
      </c>
      <c r="AC27" s="77">
        <v>0.54500000000000004</v>
      </c>
      <c r="AD27" s="77">
        <f t="shared" si="1"/>
        <v>0.52800000000000002</v>
      </c>
      <c r="AE27" s="77">
        <v>0.52700000000000002</v>
      </c>
      <c r="AF27" s="77">
        <v>0.55700000000000005</v>
      </c>
      <c r="AG27" s="77"/>
      <c r="AH27" s="77">
        <v>0.55100000000000005</v>
      </c>
      <c r="AI27" s="77">
        <v>0.54400000000000004</v>
      </c>
      <c r="AJ27" s="77">
        <v>0.55700000000000005</v>
      </c>
      <c r="AK27" s="77">
        <v>0.55100000000000005</v>
      </c>
      <c r="AL27" s="77">
        <v>0.54100000000000004</v>
      </c>
      <c r="AM27" s="77">
        <v>0.55000000000000004</v>
      </c>
      <c r="AN27" s="77">
        <v>0.54100000000000004</v>
      </c>
      <c r="AO27" s="77">
        <v>0.54100000000000004</v>
      </c>
      <c r="AP27" s="77">
        <v>0.54400000000000004</v>
      </c>
      <c r="AQ27" s="77">
        <v>0.53900000000000003</v>
      </c>
      <c r="AR27" s="77">
        <v>0.54900000000000004</v>
      </c>
      <c r="AS27" s="77">
        <f t="shared" si="2"/>
        <v>0.52800000000000002</v>
      </c>
      <c r="AT27" s="77">
        <v>0.54200000000000004</v>
      </c>
      <c r="AU27" s="77">
        <v>0.54100000000000004</v>
      </c>
      <c r="AV27" s="77">
        <v>0.54900000000000004</v>
      </c>
      <c r="AW27" s="77">
        <v>0.54700000000000004</v>
      </c>
      <c r="AX27" s="77">
        <v>0.54600000000000004</v>
      </c>
      <c r="AY27" s="77">
        <v>0.54100000000000004</v>
      </c>
      <c r="AZ27" s="77">
        <v>0.54600000000000004</v>
      </c>
      <c r="BA27" s="77">
        <v>0.54</v>
      </c>
      <c r="BB27" s="77"/>
      <c r="BC27" s="77">
        <v>0.54900000000000004</v>
      </c>
      <c r="BD27" s="77">
        <v>0.54300000000000004</v>
      </c>
      <c r="BE27" s="77">
        <v>0.52800000000000002</v>
      </c>
      <c r="BF27" s="47">
        <v>0.54300000000000004</v>
      </c>
      <c r="BG27" s="47">
        <f t="shared" si="265"/>
        <v>0.52800000000000002</v>
      </c>
      <c r="BH27" s="77">
        <v>0.55400000000000005</v>
      </c>
      <c r="BI27" s="77">
        <v>0.54400000000000004</v>
      </c>
      <c r="BJ27" s="77">
        <v>0.54800000000000004</v>
      </c>
      <c r="BK27" s="77">
        <v>0.55300000000000005</v>
      </c>
      <c r="BL27" s="77">
        <v>0.54600000000000004</v>
      </c>
      <c r="BM27" s="77">
        <v>0.54900000000000004</v>
      </c>
      <c r="BN27" s="77">
        <v>0.54400000000000004</v>
      </c>
      <c r="BO27" s="77">
        <v>0.54500000000000004</v>
      </c>
      <c r="BP27" s="77">
        <v>0.54700000000000004</v>
      </c>
      <c r="BQ27" s="77">
        <v>0.55000000000000004</v>
      </c>
      <c r="BR27" s="77">
        <v>0.52800000000000002</v>
      </c>
      <c r="BS27" s="77"/>
      <c r="BT27" s="77">
        <v>0.54700000000000004</v>
      </c>
      <c r="BU27" s="77">
        <v>0.54400000000000004</v>
      </c>
      <c r="BV27" s="77">
        <v>0.54400000000000004</v>
      </c>
      <c r="BW27" s="77"/>
      <c r="BX27" s="77">
        <v>0.54800000000000004</v>
      </c>
      <c r="BY27" s="77">
        <v>0.54800000000000004</v>
      </c>
      <c r="BZ27" s="77">
        <v>0.54600000000000004</v>
      </c>
      <c r="CA27" s="77"/>
      <c r="CB27" s="77">
        <v>0.54700000000000004</v>
      </c>
      <c r="CC27" s="77">
        <v>0.54400000000000004</v>
      </c>
      <c r="CD27" s="77">
        <v>0.54200000000000004</v>
      </c>
      <c r="CE27" s="77">
        <v>0.54</v>
      </c>
      <c r="CF27" s="77">
        <f t="shared" si="3"/>
        <v>0.52800000000000002</v>
      </c>
      <c r="CG27" s="77">
        <v>0.54200000000000004</v>
      </c>
      <c r="CH27" s="77"/>
      <c r="CI27" s="77">
        <v>0.54500000000000004</v>
      </c>
      <c r="CJ27" s="77">
        <v>0.54400000000000004</v>
      </c>
      <c r="CK27" s="77">
        <v>0.55000000000000004</v>
      </c>
      <c r="CL27" s="77"/>
      <c r="CM27" s="77">
        <v>0.54300000000000004</v>
      </c>
      <c r="CN27" s="77">
        <v>0.54200000000000004</v>
      </c>
      <c r="CO27" s="77"/>
      <c r="CP27" s="77">
        <v>0.54600000000000004</v>
      </c>
      <c r="CQ27" s="77">
        <f t="shared" si="4"/>
        <v>0.52800000000000002</v>
      </c>
      <c r="CR27" s="77">
        <v>0.54700000000000004</v>
      </c>
      <c r="CS27" s="77">
        <v>0.54300000000000004</v>
      </c>
      <c r="CT27" s="77">
        <v>0.54600000000000004</v>
      </c>
      <c r="CU27" s="77"/>
      <c r="CV27" s="77">
        <v>0.54400000000000004</v>
      </c>
      <c r="CW27" s="77">
        <v>0.54200000000000004</v>
      </c>
      <c r="CX27" s="77">
        <v>0.54</v>
      </c>
      <c r="CY27" s="77"/>
      <c r="CZ27" s="77">
        <v>0.54500000000000004</v>
      </c>
      <c r="DA27" s="77">
        <v>0.54700000000000004</v>
      </c>
      <c r="DB27" s="77">
        <f t="shared" si="5"/>
        <v>0.52800000000000002</v>
      </c>
      <c r="DC27" s="77">
        <v>0.54400000000000004</v>
      </c>
      <c r="DD27" s="77">
        <v>0.54800000000000004</v>
      </c>
      <c r="DE27" s="77">
        <v>0.54300000000000004</v>
      </c>
      <c r="DF27" s="77">
        <v>0.54700000000000004</v>
      </c>
      <c r="DG27" s="77">
        <v>0.54400000000000004</v>
      </c>
      <c r="DH27" s="77">
        <v>0.53900000000000003</v>
      </c>
      <c r="DI27" s="77">
        <v>0.54700000000000004</v>
      </c>
      <c r="DJ27" s="77">
        <v>0.54400000000000004</v>
      </c>
      <c r="DK27" s="77">
        <v>0.54400000000000004</v>
      </c>
      <c r="DL27" s="77">
        <v>0.54300000000000004</v>
      </c>
      <c r="DM27" s="77">
        <v>0.54200000000000004</v>
      </c>
      <c r="DN27" s="77">
        <f t="shared" si="276"/>
        <v>0.52800000000000002</v>
      </c>
      <c r="DO27" s="47">
        <v>0.54400000000000004</v>
      </c>
      <c r="DP27" s="47"/>
      <c r="DQ27" s="102">
        <v>0.54300000000000004</v>
      </c>
      <c r="DR27" s="47">
        <v>0.54700000000000004</v>
      </c>
      <c r="DS27" s="47">
        <v>0.54500000000000004</v>
      </c>
      <c r="DT27" s="47">
        <v>0.54700000000000004</v>
      </c>
      <c r="DU27" s="47">
        <v>0.53900000000000003</v>
      </c>
      <c r="DV27" s="47">
        <v>0.55300000000000005</v>
      </c>
      <c r="DW27" s="47">
        <v>0.54500000000000004</v>
      </c>
      <c r="DX27" s="47">
        <v>0.54400000000000004</v>
      </c>
      <c r="DY27" s="51">
        <v>0.54</v>
      </c>
      <c r="DZ27" s="51">
        <v>0.54400000000000004</v>
      </c>
      <c r="EA27" s="51">
        <f t="shared" si="277"/>
        <v>0.52800000000000002</v>
      </c>
      <c r="EB27" s="51">
        <v>0.53600000000000003</v>
      </c>
      <c r="EC27" s="51">
        <v>0.53500000000000003</v>
      </c>
      <c r="ED27" s="51">
        <v>0.53900000000000003</v>
      </c>
      <c r="EE27" s="51"/>
      <c r="EF27" s="51">
        <v>0.54300000000000004</v>
      </c>
      <c r="EG27" s="51">
        <v>0.54600000000000004</v>
      </c>
      <c r="EH27" s="51">
        <v>0.53900000000000003</v>
      </c>
      <c r="EI27" s="51">
        <v>0.54300000000000004</v>
      </c>
      <c r="EJ27" s="51">
        <v>0.54100000000000004</v>
      </c>
      <c r="EK27" s="51">
        <v>0.54900000000000004</v>
      </c>
      <c r="EL27" s="51">
        <v>0.54400000000000004</v>
      </c>
      <c r="EM27" s="51">
        <f t="shared" si="8"/>
        <v>0.52800000000000002</v>
      </c>
      <c r="EN27" s="51">
        <v>0.54</v>
      </c>
      <c r="EO27" s="51">
        <v>0.54200000000000004</v>
      </c>
      <c r="EP27" s="51">
        <v>0.54</v>
      </c>
      <c r="EQ27" s="51">
        <v>0.54200000000000004</v>
      </c>
      <c r="ER27" s="51">
        <v>0.54500000000000004</v>
      </c>
      <c r="ES27" s="51">
        <v>0.54400000000000004</v>
      </c>
      <c r="ET27" s="51">
        <v>0.53900000000000003</v>
      </c>
      <c r="EU27" s="51"/>
      <c r="EV27" s="51">
        <v>0.53700000000000003</v>
      </c>
      <c r="EW27" s="51">
        <v>0.54400000000000004</v>
      </c>
      <c r="EX27" s="51">
        <f t="shared" si="9"/>
        <v>0.52800000000000002</v>
      </c>
      <c r="EY27" s="51">
        <v>0.53500000000000003</v>
      </c>
      <c r="EZ27" s="51">
        <v>0.53500000000000003</v>
      </c>
      <c r="FA27" s="51">
        <v>0.53700000000000003</v>
      </c>
      <c r="FB27" s="51">
        <v>0.54400000000000004</v>
      </c>
      <c r="FC27" s="51">
        <v>0.54100000000000004</v>
      </c>
      <c r="FD27" s="51"/>
      <c r="FE27" s="51">
        <v>0.54200000000000004</v>
      </c>
      <c r="FF27" s="51">
        <v>0.53800000000000003</v>
      </c>
      <c r="FG27" s="51">
        <v>0.54900000000000004</v>
      </c>
      <c r="FH27" s="51">
        <v>0.54</v>
      </c>
      <c r="FI27" s="51"/>
      <c r="FJ27" s="51">
        <v>0.54300000000000004</v>
      </c>
      <c r="FK27" s="51">
        <v>0.55000000000000004</v>
      </c>
      <c r="FL27" s="51">
        <f t="shared" si="10"/>
        <v>0.52800000000000002</v>
      </c>
      <c r="FM27" s="51">
        <v>0.54</v>
      </c>
      <c r="FN27" s="51">
        <v>0.54600000000000004</v>
      </c>
      <c r="FO27" s="51">
        <v>0.54700000000000004</v>
      </c>
      <c r="FP27" s="51">
        <v>0.54100000000000004</v>
      </c>
      <c r="FQ27" s="51">
        <v>0.54200000000000004</v>
      </c>
      <c r="FR27" s="51">
        <v>0.54200000000000004</v>
      </c>
      <c r="FS27" s="51">
        <v>0.53700000000000003</v>
      </c>
      <c r="FT27" s="51">
        <v>0.54</v>
      </c>
      <c r="FU27" s="51">
        <v>0.54</v>
      </c>
      <c r="FV27" s="51">
        <v>0.53500000000000003</v>
      </c>
      <c r="FW27" s="47">
        <v>0.54300000000000004</v>
      </c>
      <c r="FX27" s="47">
        <f t="shared" si="275"/>
        <v>0.52800000000000002</v>
      </c>
      <c r="FY27" s="47">
        <v>0.54</v>
      </c>
      <c r="FZ27" s="47">
        <v>0.53300000000000003</v>
      </c>
      <c r="GA27" s="47"/>
      <c r="GB27" s="47">
        <v>0.54200000000000004</v>
      </c>
      <c r="GC27" s="47">
        <v>0.55000000000000004</v>
      </c>
      <c r="GD27" s="47">
        <v>0.55200000000000005</v>
      </c>
      <c r="GE27" s="47">
        <v>0.53800000000000003</v>
      </c>
      <c r="GF27" s="47"/>
      <c r="GG27" s="47">
        <v>0.54</v>
      </c>
      <c r="GH27" s="47">
        <v>0.53</v>
      </c>
      <c r="GI27" s="47">
        <v>0.54</v>
      </c>
      <c r="GJ27" s="47">
        <v>0.53700000000000003</v>
      </c>
      <c r="GK27" s="47">
        <v>0.55400000000000005</v>
      </c>
      <c r="GL27" s="47">
        <v>0.54400000000000004</v>
      </c>
      <c r="GM27" s="47">
        <v>0.54</v>
      </c>
      <c r="GN27" s="47"/>
      <c r="GO27" s="47">
        <v>0.53400000000000003</v>
      </c>
      <c r="GP27" s="47"/>
      <c r="GQ27" s="47">
        <v>0.54</v>
      </c>
      <c r="GR27" s="47">
        <v>0.54600000000000004</v>
      </c>
      <c r="GS27" s="47">
        <v>0.53400000000000003</v>
      </c>
      <c r="GT27" s="47"/>
      <c r="GU27" s="47">
        <v>0.53200000000000003</v>
      </c>
      <c r="GV27" s="47">
        <v>0.54</v>
      </c>
      <c r="GW27" s="47">
        <v>0.53600000000000003</v>
      </c>
      <c r="GX27" s="47">
        <v>0.53400000000000003</v>
      </c>
      <c r="GY27" s="47">
        <v>0.53900000000000003</v>
      </c>
      <c r="GZ27" s="47">
        <v>0.53300000000000003</v>
      </c>
      <c r="HA27" s="47"/>
      <c r="HB27" s="47">
        <v>0.52800000000000002</v>
      </c>
      <c r="HC27" s="47">
        <f t="shared" si="12"/>
        <v>0.52800000000000002</v>
      </c>
      <c r="HD27" s="47">
        <v>0.53800000000000003</v>
      </c>
      <c r="HE27" s="47">
        <v>0.53100000000000003</v>
      </c>
      <c r="HF27" s="47">
        <v>0.53900000000000003</v>
      </c>
      <c r="HG27" s="47">
        <v>0.53500000000000003</v>
      </c>
      <c r="HH27" s="51">
        <v>0.53800000000000003</v>
      </c>
      <c r="HI27" s="47">
        <f t="shared" si="13"/>
        <v>0.52800000000000002</v>
      </c>
      <c r="HJ27" s="47">
        <v>0.56599999999999995</v>
      </c>
      <c r="HK27" s="47">
        <v>0.56699999999999995</v>
      </c>
      <c r="HL27" s="47">
        <v>0.57599999999999996</v>
      </c>
      <c r="HM27" s="47">
        <v>0.57799999999999996</v>
      </c>
      <c r="HN27" s="77"/>
      <c r="HO27" s="77">
        <v>0.57199999999999995</v>
      </c>
      <c r="HP27" s="77">
        <v>0.57199999999999995</v>
      </c>
      <c r="HQ27" s="77">
        <v>0.57399999999999995</v>
      </c>
      <c r="HR27" s="77">
        <v>0.57499999999999996</v>
      </c>
      <c r="HS27" s="77">
        <v>0.57599999999999996</v>
      </c>
      <c r="HT27" s="77"/>
      <c r="HU27" s="77">
        <v>0.57299999999999995</v>
      </c>
      <c r="HV27" s="77"/>
      <c r="HW27" s="77">
        <v>0.57899999999999996</v>
      </c>
      <c r="HX27" s="77">
        <v>0.57399999999999995</v>
      </c>
      <c r="HY27" s="47">
        <f t="shared" si="14"/>
        <v>0.52800000000000002</v>
      </c>
      <c r="HZ27" s="77"/>
      <c r="IA27" s="6">
        <f t="shared" si="15"/>
        <v>8.7121212121211988E-2</v>
      </c>
      <c r="IB27" s="102"/>
      <c r="IC27" s="102">
        <v>0.629</v>
      </c>
      <c r="ID27" s="102">
        <v>0.63800000000000001</v>
      </c>
      <c r="IE27" s="102">
        <v>0.63700000000000001</v>
      </c>
      <c r="IF27" s="102">
        <v>0.628</v>
      </c>
      <c r="IG27" s="102">
        <v>0.623</v>
      </c>
      <c r="IH27" s="102">
        <v>0.626</v>
      </c>
      <c r="II27" s="102">
        <v>0.61299999999999999</v>
      </c>
      <c r="IJ27" s="102">
        <v>0.623</v>
      </c>
      <c r="IK27" s="102">
        <v>0.62</v>
      </c>
      <c r="IL27" s="102">
        <v>0.62</v>
      </c>
      <c r="IM27" s="102">
        <v>0.61899999999999999</v>
      </c>
      <c r="IN27" s="102">
        <v>0.61599999999999999</v>
      </c>
      <c r="IO27" s="102">
        <v>0.61499999999999999</v>
      </c>
      <c r="IP27" s="102">
        <v>0.61299999999999999</v>
      </c>
      <c r="IQ27" s="102">
        <v>0.61199999999999999</v>
      </c>
      <c r="IR27" s="102">
        <f t="shared" si="16"/>
        <v>0.61199999999999999</v>
      </c>
      <c r="IS27" s="102">
        <v>0.61599999999999999</v>
      </c>
      <c r="IT27" s="102">
        <v>0.62</v>
      </c>
      <c r="IU27" s="102">
        <v>0.624</v>
      </c>
      <c r="IV27" s="102">
        <v>0.623</v>
      </c>
      <c r="IW27" s="102">
        <v>0.64</v>
      </c>
      <c r="IX27" s="102"/>
      <c r="IY27" s="102">
        <v>0.628</v>
      </c>
      <c r="IZ27" s="102">
        <v>0.624</v>
      </c>
      <c r="JA27" s="102">
        <v>0.628</v>
      </c>
      <c r="JB27" s="102">
        <v>0.625</v>
      </c>
      <c r="JC27" s="102">
        <v>0.62</v>
      </c>
      <c r="JD27" s="102">
        <v>0.62</v>
      </c>
      <c r="JE27" s="102">
        <v>0.628</v>
      </c>
      <c r="JF27" s="102">
        <v>0.625</v>
      </c>
      <c r="JG27" s="102"/>
      <c r="JH27" s="102">
        <v>0.61799999999999999</v>
      </c>
      <c r="JI27" s="102">
        <v>0.621</v>
      </c>
      <c r="JJ27" s="102">
        <f t="shared" si="17"/>
        <v>0.61199999999999999</v>
      </c>
      <c r="JK27" s="102"/>
      <c r="JL27" s="102">
        <v>0.626</v>
      </c>
      <c r="JM27" s="102">
        <v>0.60099999999999998</v>
      </c>
      <c r="JN27" s="102">
        <v>0.6</v>
      </c>
      <c r="JO27" s="102">
        <v>0.59899999999999998</v>
      </c>
      <c r="JP27" s="102">
        <v>0.60199999999999998</v>
      </c>
      <c r="JQ27" s="102">
        <v>0.60399999999999998</v>
      </c>
      <c r="JR27" s="102">
        <v>0.60599999999999998</v>
      </c>
      <c r="JS27" s="102">
        <v>0.60099999999999998</v>
      </c>
      <c r="JT27" s="102">
        <v>0.59699999999999998</v>
      </c>
      <c r="JU27" s="102">
        <v>0.61899999999999999</v>
      </c>
      <c r="JV27" s="102">
        <v>0.61199999999999999</v>
      </c>
      <c r="JW27" s="102">
        <v>0.61899999999999999</v>
      </c>
      <c r="JX27" s="102">
        <f t="shared" si="266"/>
        <v>0.61199999999999999</v>
      </c>
      <c r="JY27" s="102">
        <v>0.60099999999999998</v>
      </c>
      <c r="JZ27" s="102">
        <v>0.59599999999999997</v>
      </c>
      <c r="KA27" s="102">
        <v>0.59899999999999998</v>
      </c>
      <c r="KB27" s="102">
        <v>0.60699999999999998</v>
      </c>
      <c r="KC27" s="102">
        <v>0.59799999999999998</v>
      </c>
      <c r="KD27" s="102">
        <v>0.60499999999999998</v>
      </c>
      <c r="KE27" s="102">
        <v>0.59599999999999997</v>
      </c>
      <c r="KF27" s="102">
        <v>0.60199999999999998</v>
      </c>
      <c r="KG27" s="102">
        <v>0.59599999999999997</v>
      </c>
      <c r="KH27" s="102">
        <v>0.62</v>
      </c>
      <c r="KI27" s="102">
        <f t="shared" si="18"/>
        <v>0.61199999999999999</v>
      </c>
      <c r="KJ27" s="102">
        <v>0.626</v>
      </c>
      <c r="KK27" s="102">
        <v>0.622</v>
      </c>
      <c r="KL27" s="102">
        <v>0.59899999999999998</v>
      </c>
      <c r="KM27" s="102">
        <v>0.61799999999999999</v>
      </c>
      <c r="KN27" s="102">
        <v>0.621</v>
      </c>
      <c r="KO27" s="102">
        <v>0.61799999999999999</v>
      </c>
      <c r="KP27" s="102">
        <v>0.622</v>
      </c>
      <c r="KQ27" s="102">
        <v>0.622</v>
      </c>
      <c r="KR27" s="102">
        <v>0.623</v>
      </c>
      <c r="KS27" s="102">
        <v>0.62</v>
      </c>
      <c r="KT27" s="102">
        <f t="shared" si="19"/>
        <v>0.61199999999999999</v>
      </c>
      <c r="KU27" s="102">
        <v>0.59399999999999997</v>
      </c>
      <c r="KV27" s="102">
        <v>0.59199999999999997</v>
      </c>
      <c r="KW27" s="102">
        <v>0.61799999999999999</v>
      </c>
      <c r="KX27" s="102">
        <v>0.60299999999999998</v>
      </c>
      <c r="KY27" s="102"/>
      <c r="KZ27" s="102">
        <v>0.624</v>
      </c>
      <c r="LA27" s="102"/>
      <c r="LB27" s="102">
        <v>0.622</v>
      </c>
      <c r="LC27" s="102">
        <v>0.622</v>
      </c>
      <c r="LD27" s="102">
        <f t="shared" si="20"/>
        <v>0.61199999999999999</v>
      </c>
      <c r="LE27" s="102">
        <v>0.622</v>
      </c>
      <c r="LF27" s="102">
        <v>0.622</v>
      </c>
      <c r="LG27" s="102">
        <v>0.62</v>
      </c>
      <c r="LH27" s="102">
        <v>0.625</v>
      </c>
      <c r="LI27" s="102">
        <v>0.625</v>
      </c>
      <c r="LJ27" s="102">
        <v>0.623</v>
      </c>
      <c r="LK27" s="102">
        <v>0.621</v>
      </c>
      <c r="LL27" s="102">
        <v>0.62</v>
      </c>
      <c r="LM27" s="102">
        <f t="shared" si="21"/>
        <v>0.61199999999999999</v>
      </c>
      <c r="LN27" s="102">
        <v>0.623</v>
      </c>
      <c r="LO27" s="102">
        <v>0.60199999999999998</v>
      </c>
      <c r="LP27" s="102">
        <v>0.60199999999999998</v>
      </c>
      <c r="LQ27" s="102"/>
      <c r="LR27" s="102">
        <v>0.56000000000000005</v>
      </c>
      <c r="LS27" s="102">
        <v>0.58099999999999996</v>
      </c>
      <c r="LT27" s="102">
        <v>0.59399999999999997</v>
      </c>
      <c r="LU27" s="102">
        <v>0.59399999999999997</v>
      </c>
      <c r="LV27" s="102"/>
      <c r="LW27" s="102">
        <v>0.621</v>
      </c>
      <c r="LX27" s="102">
        <v>0.58599999999999997</v>
      </c>
      <c r="LY27" s="102">
        <v>0.62</v>
      </c>
      <c r="LZ27" s="102">
        <f t="shared" si="22"/>
        <v>0.61199999999999999</v>
      </c>
      <c r="MA27" s="102">
        <v>0.621</v>
      </c>
      <c r="MB27" s="102">
        <v>0.621</v>
      </c>
      <c r="MC27" s="102"/>
      <c r="MD27" s="885">
        <f t="shared" si="23"/>
        <v>1.470588235294119E-2</v>
      </c>
      <c r="ME27" s="1068"/>
      <c r="MF27" s="1068">
        <v>0.59799999999999998</v>
      </c>
      <c r="MG27" s="1068">
        <v>0.59799999999999998</v>
      </c>
      <c r="MH27" s="1068">
        <v>0.61</v>
      </c>
      <c r="MI27" s="1068">
        <v>0.59499999999999997</v>
      </c>
      <c r="MJ27" s="1068">
        <v>0.59699999999999998</v>
      </c>
      <c r="MK27" s="1068">
        <v>0.59699999999999998</v>
      </c>
      <c r="ML27" s="1068">
        <v>0.59099999999999997</v>
      </c>
      <c r="MM27" s="1068">
        <v>0.59</v>
      </c>
      <c r="MN27" s="1068">
        <v>0.59499999999999997</v>
      </c>
      <c r="MO27" s="1068"/>
      <c r="MP27" s="1068">
        <v>0.59</v>
      </c>
      <c r="MQ27" s="1068">
        <v>0.59099999999999997</v>
      </c>
      <c r="MR27" s="1068">
        <v>0.59099999999999997</v>
      </c>
      <c r="MS27" s="1068">
        <v>0.59</v>
      </c>
      <c r="MT27" s="1068">
        <v>0.59099999999999997</v>
      </c>
      <c r="MU27" s="1068">
        <v>0.59</v>
      </c>
      <c r="MV27" s="1068">
        <f t="shared" si="24"/>
        <v>0.59</v>
      </c>
      <c r="MW27" s="1068">
        <v>0.59199999999999997</v>
      </c>
      <c r="MX27" s="1068">
        <v>0.60299999999999998</v>
      </c>
      <c r="MY27" s="1068">
        <v>0.60099999999999998</v>
      </c>
      <c r="MZ27" s="1068"/>
      <c r="NA27" s="1068">
        <v>0.58899999999999997</v>
      </c>
      <c r="NB27" s="1068">
        <v>0.61099999999999999</v>
      </c>
      <c r="NC27" s="1068">
        <v>0.59899999999999998</v>
      </c>
      <c r="ND27" s="1068">
        <v>0.60099999999999998</v>
      </c>
      <c r="NE27" s="1068">
        <v>0.59699999999999998</v>
      </c>
      <c r="NF27" s="1068"/>
      <c r="NG27" s="1068">
        <v>0.60099999999999998</v>
      </c>
      <c r="NH27" s="1068">
        <v>0.60699999999999998</v>
      </c>
      <c r="NI27" s="1068"/>
      <c r="NJ27" s="1068">
        <v>0.59899999999999998</v>
      </c>
      <c r="NK27" s="1068">
        <v>0.59099999999999997</v>
      </c>
      <c r="NL27" s="1068">
        <v>0.6</v>
      </c>
      <c r="NM27" s="1068">
        <v>0.6</v>
      </c>
      <c r="NN27" s="1068">
        <f t="shared" si="25"/>
        <v>0.59</v>
      </c>
      <c r="NO27" s="1068">
        <v>0.59299999999999997</v>
      </c>
      <c r="NP27" s="1068">
        <v>0.59499999999999997</v>
      </c>
      <c r="NQ27" s="1068">
        <v>0.6</v>
      </c>
      <c r="NR27" s="1068"/>
      <c r="NS27" s="1068">
        <v>0.59699999999999998</v>
      </c>
      <c r="NT27" s="1068">
        <v>0.59499999999999997</v>
      </c>
      <c r="NU27" s="1068">
        <v>0.60099999999999998</v>
      </c>
      <c r="NV27" s="1068">
        <v>0.59899999999999998</v>
      </c>
      <c r="NW27" s="1068">
        <v>0.59599999999999997</v>
      </c>
      <c r="NX27" s="1068">
        <v>0.60599999999999998</v>
      </c>
      <c r="NY27" s="1068">
        <v>0.59599999999999997</v>
      </c>
      <c r="NZ27" s="1068">
        <v>0.59</v>
      </c>
      <c r="OA27" s="1068">
        <v>0.59599999999999997</v>
      </c>
      <c r="OB27" s="102">
        <f t="shared" si="267"/>
        <v>0.59</v>
      </c>
      <c r="OC27" s="1068">
        <v>0.59499999999999997</v>
      </c>
      <c r="OD27" s="1068">
        <v>0.60499999999999998</v>
      </c>
      <c r="OE27" s="1068">
        <v>0.60299999999999998</v>
      </c>
      <c r="OF27" s="1068">
        <v>0.60599999999999998</v>
      </c>
      <c r="OG27" s="1068"/>
      <c r="OH27" s="1068">
        <v>0.6</v>
      </c>
      <c r="OI27" s="1068">
        <v>0.61099999999999999</v>
      </c>
      <c r="OJ27" s="102">
        <v>0.6</v>
      </c>
      <c r="OK27" s="102">
        <v>0.6</v>
      </c>
      <c r="OL27" s="102">
        <v>0.60199999999999998</v>
      </c>
      <c r="OM27" s="102">
        <v>0.6</v>
      </c>
      <c r="ON27" s="102">
        <f t="shared" si="26"/>
        <v>0.59</v>
      </c>
      <c r="OO27" s="102">
        <v>0.59799999999999998</v>
      </c>
      <c r="OP27" s="102">
        <v>0.6</v>
      </c>
      <c r="OQ27" s="102">
        <v>0.60099999999999998</v>
      </c>
      <c r="OR27" s="102">
        <v>0.59899999999999998</v>
      </c>
      <c r="OS27" s="102">
        <v>0.61</v>
      </c>
      <c r="OT27" s="102">
        <v>0.6</v>
      </c>
      <c r="OU27" s="102">
        <v>0.59799999999999998</v>
      </c>
      <c r="OV27" s="102">
        <v>0.59599999999999997</v>
      </c>
      <c r="OW27" s="102"/>
      <c r="OX27" s="102">
        <v>0.59699999999999998</v>
      </c>
      <c r="OY27" s="102">
        <v>0.59</v>
      </c>
      <c r="OZ27" s="102">
        <f t="shared" si="27"/>
        <v>0.59</v>
      </c>
      <c r="PA27" s="102"/>
      <c r="PB27" s="102">
        <v>0.59899999999999998</v>
      </c>
      <c r="PC27" s="102">
        <v>0.60199999999999998</v>
      </c>
      <c r="PD27" s="102">
        <v>0.59799999999999998</v>
      </c>
      <c r="PE27" s="102">
        <v>0.60399999999999998</v>
      </c>
      <c r="PF27" s="102"/>
      <c r="PG27" s="102">
        <v>0.59699999999999998</v>
      </c>
      <c r="PH27" s="102">
        <v>0.59699999999999998</v>
      </c>
      <c r="PI27" s="102"/>
      <c r="PJ27" s="102">
        <v>0.59499999999999997</v>
      </c>
      <c r="PK27" s="102">
        <f t="shared" si="28"/>
        <v>0.59</v>
      </c>
      <c r="PL27" s="102">
        <v>0.59799999999999998</v>
      </c>
      <c r="PM27" s="102">
        <v>0.59499999999999997</v>
      </c>
      <c r="PN27" s="102">
        <v>0.59599999999999997</v>
      </c>
      <c r="PO27" s="102"/>
      <c r="PP27" s="102">
        <v>0.60399999999999998</v>
      </c>
      <c r="PQ27" s="102">
        <v>0.59699999999999998</v>
      </c>
      <c r="PR27" s="102">
        <v>0.59699999999999998</v>
      </c>
      <c r="PS27" s="102">
        <v>0.59899999999999998</v>
      </c>
      <c r="PT27" s="102">
        <v>0.60199999999999998</v>
      </c>
      <c r="PU27" s="102">
        <f t="shared" si="29"/>
        <v>0.59</v>
      </c>
      <c r="PV27" s="102">
        <v>0.60199999999999998</v>
      </c>
      <c r="PW27" s="102">
        <v>0.6</v>
      </c>
      <c r="PX27" s="102">
        <v>0.59699999999999998</v>
      </c>
      <c r="PY27" s="102">
        <v>0.56000000000000005</v>
      </c>
      <c r="PZ27" s="102">
        <v>0.59399999999999997</v>
      </c>
      <c r="QA27" s="102"/>
      <c r="QB27" s="102">
        <v>0.60399999999999998</v>
      </c>
      <c r="QC27" s="102">
        <v>0.59799999999999998</v>
      </c>
      <c r="QD27" s="102">
        <v>0.59799999999999998</v>
      </c>
      <c r="QE27" s="102">
        <v>0.59799999999999998</v>
      </c>
      <c r="QF27" s="102">
        <v>0.623</v>
      </c>
      <c r="QG27" s="102">
        <v>0.59799999999999998</v>
      </c>
      <c r="QH27" s="102">
        <f t="shared" si="278"/>
        <v>0.59</v>
      </c>
      <c r="QI27" s="102">
        <v>0.59699999999999998</v>
      </c>
      <c r="QJ27" s="102">
        <v>0.59599999999999997</v>
      </c>
      <c r="QK27" s="102">
        <v>0.59899999999999998</v>
      </c>
      <c r="QL27" s="102">
        <v>0.59699999999999998</v>
      </c>
      <c r="QM27" s="102"/>
      <c r="QN27" s="102">
        <v>0.59599999999999997</v>
      </c>
      <c r="QO27" s="102">
        <v>0.59599999999999997</v>
      </c>
      <c r="QP27" s="102">
        <v>0.59399999999999997</v>
      </c>
      <c r="QQ27" s="102">
        <v>0.59299999999999997</v>
      </c>
      <c r="QR27" s="102">
        <v>0.59699999999999998</v>
      </c>
      <c r="QS27" s="102">
        <v>0.59399999999999997</v>
      </c>
      <c r="QT27" s="102">
        <v>0.59899999999999998</v>
      </c>
      <c r="QU27" s="102">
        <f t="shared" si="279"/>
        <v>0.59</v>
      </c>
      <c r="QV27" s="102">
        <v>0.60899999999999999</v>
      </c>
      <c r="QW27" s="102">
        <v>0.59399999999999997</v>
      </c>
      <c r="QX27" s="102">
        <v>0.60299999999999998</v>
      </c>
      <c r="QY27" s="102">
        <v>0.59899999999999998</v>
      </c>
      <c r="QZ27" s="102">
        <v>0.61399999999999999</v>
      </c>
      <c r="RA27" s="102">
        <v>0.59299999999999997</v>
      </c>
      <c r="RB27" s="102">
        <v>0.59799999999999998</v>
      </c>
      <c r="RC27" s="102">
        <v>0.60399999999999998</v>
      </c>
      <c r="RD27" s="102">
        <v>0.60199999999999998</v>
      </c>
      <c r="RE27" s="102">
        <v>0.59899999999999998</v>
      </c>
      <c r="RF27" s="102">
        <f t="shared" si="32"/>
        <v>0.59</v>
      </c>
      <c r="RG27" s="102">
        <v>0.624</v>
      </c>
      <c r="RH27" s="102"/>
      <c r="RI27" s="102">
        <v>0.60099999999999998</v>
      </c>
      <c r="RJ27" s="102">
        <v>0.59899999999999998</v>
      </c>
      <c r="RK27" s="102">
        <v>0.59499999999999997</v>
      </c>
      <c r="RL27" s="102">
        <v>0.60299999999999998</v>
      </c>
      <c r="RM27" s="102">
        <v>0.60299999999999998</v>
      </c>
      <c r="RN27" s="102">
        <v>0.6</v>
      </c>
      <c r="RO27" s="102">
        <v>0.59299999999999997</v>
      </c>
      <c r="RP27" s="102">
        <v>0.59399999999999997</v>
      </c>
      <c r="RQ27" s="102">
        <f t="shared" si="33"/>
        <v>0.59</v>
      </c>
      <c r="RR27" s="102"/>
      <c r="RS27" s="102">
        <v>0.59</v>
      </c>
      <c r="RT27" s="102">
        <v>0.59</v>
      </c>
      <c r="RU27" s="102">
        <v>0.59299999999999997</v>
      </c>
      <c r="RV27" s="102">
        <v>0.59799999999999998</v>
      </c>
      <c r="RW27" s="102">
        <v>0.6</v>
      </c>
      <c r="RX27" s="102">
        <v>0.60399999999999998</v>
      </c>
      <c r="RY27" s="102">
        <v>0.60099999999999998</v>
      </c>
      <c r="RZ27" s="102">
        <v>0.6</v>
      </c>
      <c r="SA27" s="102">
        <v>0.6</v>
      </c>
      <c r="SB27" s="102"/>
      <c r="SC27" s="102">
        <v>0.60099999999999998</v>
      </c>
      <c r="SD27" s="102">
        <v>0.6</v>
      </c>
      <c r="SE27" s="102">
        <f t="shared" si="34"/>
        <v>0.59</v>
      </c>
      <c r="SF27" s="102">
        <v>0.6</v>
      </c>
      <c r="SG27" s="102">
        <v>0.60199999999999998</v>
      </c>
      <c r="SH27" s="102">
        <v>0.60299999999999998</v>
      </c>
      <c r="SI27" s="102">
        <v>0.59699999999999998</v>
      </c>
      <c r="SJ27" s="102">
        <v>0.61</v>
      </c>
      <c r="SK27" s="102">
        <v>0.6</v>
      </c>
      <c r="SL27" s="102">
        <v>0.6</v>
      </c>
      <c r="SM27" s="102"/>
      <c r="SN27" s="102">
        <v>0.61</v>
      </c>
      <c r="SO27" s="102">
        <v>0.6</v>
      </c>
      <c r="SP27" s="102">
        <v>0.6</v>
      </c>
      <c r="SQ27" s="102">
        <v>0.59499999999999997</v>
      </c>
      <c r="SR27" s="102">
        <f t="shared" si="35"/>
        <v>0.59</v>
      </c>
      <c r="SS27" s="102">
        <v>0.59499999999999997</v>
      </c>
      <c r="ST27" s="102"/>
      <c r="SU27" s="102">
        <v>0.59</v>
      </c>
      <c r="SV27" s="102">
        <v>0.59</v>
      </c>
      <c r="SW27" s="102"/>
      <c r="SX27" s="102">
        <v>0.59499999999999997</v>
      </c>
      <c r="SY27" s="102">
        <v>0.59</v>
      </c>
      <c r="SZ27" s="102">
        <v>0.59499999999999997</v>
      </c>
      <c r="TA27" s="102">
        <v>0.6</v>
      </c>
      <c r="TB27" s="102"/>
      <c r="TC27" s="102">
        <v>0.59399999999999997</v>
      </c>
      <c r="TD27" s="102">
        <v>0.60099999999999998</v>
      </c>
      <c r="TE27" s="102">
        <v>0.59</v>
      </c>
      <c r="TF27" s="102">
        <v>0.59499999999999997</v>
      </c>
      <c r="TG27" s="102">
        <v>0.59699999999999998</v>
      </c>
      <c r="TH27" s="102">
        <v>0.6</v>
      </c>
      <c r="TI27" s="102">
        <v>0.59699999999999998</v>
      </c>
      <c r="TJ27" s="102"/>
      <c r="TK27" s="102">
        <v>0.59599999999999997</v>
      </c>
      <c r="TL27" s="102">
        <v>0.59099999999999997</v>
      </c>
      <c r="TM27" s="102">
        <v>0.59399999999999997</v>
      </c>
      <c r="TN27" s="102">
        <v>0.59699999999999998</v>
      </c>
      <c r="TO27" s="102">
        <v>0.59</v>
      </c>
      <c r="TP27" s="102">
        <v>0.59299999999999997</v>
      </c>
      <c r="TQ27" s="102"/>
      <c r="TR27" s="102">
        <v>0.59399999999999997</v>
      </c>
      <c r="TS27" s="102">
        <v>0.59299999999999997</v>
      </c>
      <c r="TT27" s="102">
        <v>0.59499999999999997</v>
      </c>
      <c r="TU27" s="102">
        <v>0.59199999999999997</v>
      </c>
      <c r="TV27" s="102">
        <f t="shared" si="36"/>
        <v>0.59</v>
      </c>
      <c r="TW27" s="102">
        <v>0.60199999999999998</v>
      </c>
      <c r="TX27" s="102">
        <v>0.6</v>
      </c>
      <c r="TY27" s="102">
        <v>0.58699999999999997</v>
      </c>
      <c r="TZ27" s="102">
        <v>0.59899999999999998</v>
      </c>
      <c r="UA27" s="102">
        <v>0.6</v>
      </c>
      <c r="UB27" s="51">
        <f t="shared" si="37"/>
        <v>0.59</v>
      </c>
      <c r="UC27" s="51">
        <v>0.63600000000000001</v>
      </c>
      <c r="UD27" s="51">
        <v>0.63300000000000001</v>
      </c>
      <c r="UE27" s="51">
        <v>0.63500000000000001</v>
      </c>
      <c r="UF27" s="51">
        <v>0.63300000000000001</v>
      </c>
      <c r="UG27" s="51">
        <v>0.63300000000000001</v>
      </c>
      <c r="UH27" s="47">
        <v>0.63800000000000001</v>
      </c>
      <c r="UI27" s="47">
        <v>0.63400000000000001</v>
      </c>
      <c r="UJ27" s="47">
        <v>0.628</v>
      </c>
      <c r="UK27" s="47">
        <v>0.63400000000000001</v>
      </c>
      <c r="UL27" s="47">
        <v>0.63700000000000001</v>
      </c>
      <c r="UM27" s="47">
        <v>0.625</v>
      </c>
      <c r="UN27" s="47"/>
      <c r="UO27" s="47">
        <v>0.63600000000000001</v>
      </c>
      <c r="UP27" s="51">
        <f t="shared" si="38"/>
        <v>0.59</v>
      </c>
      <c r="UQ27" s="47"/>
      <c r="UR27" s="6">
        <f t="shared" si="39"/>
        <v>7.796610169491533E-2</v>
      </c>
      <c r="US27" s="1068">
        <v>0.60099999999999998</v>
      </c>
      <c r="UT27" s="1068">
        <v>0.60499999999999998</v>
      </c>
      <c r="UU27" s="1068">
        <v>0.61199999999999999</v>
      </c>
      <c r="UV27" s="1068">
        <v>0.60099999999999998</v>
      </c>
      <c r="UW27" s="1068">
        <v>0.59299999999999997</v>
      </c>
      <c r="UX27" s="1068">
        <v>0.6</v>
      </c>
      <c r="UY27" s="1068">
        <v>0.58799999999999997</v>
      </c>
      <c r="UZ27" s="1068">
        <v>0.59</v>
      </c>
      <c r="VA27" s="1068">
        <v>0.59</v>
      </c>
      <c r="VB27" s="1068">
        <v>0.59099999999999997</v>
      </c>
      <c r="VC27" s="1068">
        <v>0.59099999999999997</v>
      </c>
      <c r="VD27" s="1068">
        <v>0.59</v>
      </c>
      <c r="VE27" s="1068"/>
      <c r="VF27" s="1068">
        <v>0.59</v>
      </c>
      <c r="VG27" s="1068">
        <v>0.58599999999999997</v>
      </c>
      <c r="VH27" s="1068">
        <v>0.59</v>
      </c>
      <c r="VI27" s="1068">
        <f t="shared" si="40"/>
        <v>0.58799999999999997</v>
      </c>
      <c r="VJ27" s="1068">
        <v>0.58699999999999997</v>
      </c>
      <c r="VK27" s="1068">
        <v>0.59699999999999998</v>
      </c>
      <c r="VL27" s="1068">
        <v>0.59699999999999998</v>
      </c>
      <c r="VM27" s="1068">
        <v>0.60099999999999998</v>
      </c>
      <c r="VN27" s="1068"/>
      <c r="VO27" s="1068">
        <v>0.60299999999999998</v>
      </c>
      <c r="VP27" s="1068">
        <v>0.60399999999999998</v>
      </c>
      <c r="VQ27" s="1068">
        <v>0.6</v>
      </c>
      <c r="VR27" s="1068">
        <v>0.59799999999999998</v>
      </c>
      <c r="VS27" s="1068">
        <v>0.6</v>
      </c>
      <c r="VT27" s="1068">
        <v>0.59499999999999997</v>
      </c>
      <c r="VU27" s="1068">
        <v>0.59799999999999998</v>
      </c>
      <c r="VV27" s="1068">
        <v>0.59699999999999998</v>
      </c>
      <c r="VW27" s="1068">
        <v>0.59399999999999997</v>
      </c>
      <c r="VX27" s="1068">
        <f t="shared" si="41"/>
        <v>0.58799999999999997</v>
      </c>
      <c r="VY27" s="1068">
        <v>0.59299999999999997</v>
      </c>
      <c r="VZ27" s="1068">
        <v>0.59799999999999998</v>
      </c>
      <c r="WA27" s="1068">
        <v>0.59599999999999997</v>
      </c>
      <c r="WB27" s="1068">
        <v>0.59199999999999997</v>
      </c>
      <c r="WC27" s="1068"/>
      <c r="WD27" s="1068">
        <v>0.59599999999999997</v>
      </c>
      <c r="WE27" s="1068">
        <v>0.6</v>
      </c>
      <c r="WF27" s="1068">
        <v>0.59199999999999997</v>
      </c>
      <c r="WG27" s="1068">
        <v>0.59699999999999998</v>
      </c>
      <c r="WH27" s="1068">
        <v>0.60199999999999998</v>
      </c>
      <c r="WI27" s="102">
        <v>0.59499999999999997</v>
      </c>
      <c r="WJ27" s="102">
        <v>0.58799999999999997</v>
      </c>
      <c r="WK27" s="1068">
        <v>0.59499999999999997</v>
      </c>
      <c r="WL27" s="102">
        <f t="shared" si="268"/>
        <v>0.58799999999999997</v>
      </c>
      <c r="WM27" s="1068">
        <v>0.59599999999999997</v>
      </c>
      <c r="WN27" s="1068">
        <v>0.59899999999999998</v>
      </c>
      <c r="WO27" s="1068">
        <v>0.60099999999999998</v>
      </c>
      <c r="WP27" s="1068">
        <v>0.60599999999999998</v>
      </c>
      <c r="WQ27" s="1068">
        <v>0.59699999999999998</v>
      </c>
      <c r="WR27" s="1068"/>
      <c r="WS27" s="1068">
        <v>0.60599999999999998</v>
      </c>
      <c r="WT27" s="102">
        <v>0.59599999999999997</v>
      </c>
      <c r="WU27" s="102">
        <v>0.59699999999999998</v>
      </c>
      <c r="WV27" s="102">
        <v>0.59599999999999997</v>
      </c>
      <c r="WW27" s="102">
        <v>0.59</v>
      </c>
      <c r="WX27" s="102">
        <f t="shared" si="42"/>
        <v>0.58799999999999997</v>
      </c>
      <c r="WY27" s="102">
        <v>0.59799999999999998</v>
      </c>
      <c r="WZ27" s="102">
        <v>0.59699999999999998</v>
      </c>
      <c r="XA27" s="102">
        <v>0.60099999999999998</v>
      </c>
      <c r="XB27" s="102">
        <v>0.59599999999999997</v>
      </c>
      <c r="XC27" s="102">
        <v>0.59599999999999997</v>
      </c>
      <c r="XD27" s="102">
        <v>0.59899999999999998</v>
      </c>
      <c r="XE27" s="102">
        <v>0.59599999999999997</v>
      </c>
      <c r="XF27" s="102">
        <v>0.59899999999999998</v>
      </c>
      <c r="XG27" s="102"/>
      <c r="XH27" s="102">
        <v>0.59499999999999997</v>
      </c>
      <c r="XI27" s="102">
        <v>0.59</v>
      </c>
      <c r="XJ27" s="102">
        <f t="shared" si="43"/>
        <v>0.58799999999999997</v>
      </c>
      <c r="XK27" s="102">
        <v>0.59699999999999998</v>
      </c>
      <c r="XL27" s="102">
        <v>0.59599999999999997</v>
      </c>
      <c r="XM27" s="102"/>
      <c r="XN27" s="102">
        <v>0.59399999999999997</v>
      </c>
      <c r="XO27" s="102">
        <v>0.59699999999999998</v>
      </c>
      <c r="XP27" s="102">
        <v>0.59399999999999997</v>
      </c>
      <c r="XQ27" s="102"/>
      <c r="XR27" s="102">
        <v>0.59499999999999997</v>
      </c>
      <c r="XS27" s="102">
        <v>0.59799999999999998</v>
      </c>
      <c r="XT27" s="102">
        <f t="shared" si="44"/>
        <v>0.58799999999999997</v>
      </c>
      <c r="XU27" s="102">
        <v>0.59799999999999998</v>
      </c>
      <c r="XV27" s="102">
        <v>0.59699999999999998</v>
      </c>
      <c r="XW27" s="102">
        <v>0.59599999999999997</v>
      </c>
      <c r="XX27" s="102"/>
      <c r="XY27" s="102">
        <v>0.60299999999999998</v>
      </c>
      <c r="XZ27" s="102">
        <v>0.59499999999999997</v>
      </c>
      <c r="YA27" s="102">
        <v>0.59599999999999997</v>
      </c>
      <c r="YB27" s="102">
        <v>0.59699999999999998</v>
      </c>
      <c r="YC27" s="102">
        <v>0.60699999999999998</v>
      </c>
      <c r="YD27" s="102">
        <f t="shared" si="45"/>
        <v>0.58799999999999997</v>
      </c>
      <c r="YE27" s="102">
        <v>0.59799999999999998</v>
      </c>
      <c r="YF27" s="102">
        <v>0.59599999999999997</v>
      </c>
      <c r="YG27" s="102">
        <v>0.6</v>
      </c>
      <c r="YH27" s="102">
        <v>0.59399999999999997</v>
      </c>
      <c r="YI27" s="102">
        <v>0.59299999999999997</v>
      </c>
      <c r="YJ27" s="102">
        <v>0.59499999999999997</v>
      </c>
      <c r="YK27" s="102"/>
      <c r="YL27" s="102">
        <v>0.59599999999999997</v>
      </c>
      <c r="YM27" s="102">
        <v>0.59299999999999997</v>
      </c>
      <c r="YN27" s="102">
        <v>0.59499999999999997</v>
      </c>
      <c r="YO27" s="102">
        <v>0.59899999999999998</v>
      </c>
      <c r="YP27" s="102">
        <v>0.59899999999999998</v>
      </c>
      <c r="YQ27" s="102">
        <f t="shared" si="280"/>
        <v>0.58799999999999997</v>
      </c>
      <c r="YR27" s="102">
        <v>0.59599999999999997</v>
      </c>
      <c r="YS27" s="102">
        <v>0.59499999999999997</v>
      </c>
      <c r="YT27" s="102">
        <v>0.59699999999999998</v>
      </c>
      <c r="YU27" s="102">
        <v>0.59499999999999997</v>
      </c>
      <c r="YV27" s="102">
        <v>0.59799999999999998</v>
      </c>
      <c r="YW27" s="102"/>
      <c r="YX27" s="102">
        <v>0.59199999999999997</v>
      </c>
      <c r="YY27" s="102">
        <v>0.59199999999999997</v>
      </c>
      <c r="YZ27" s="102">
        <v>0.59</v>
      </c>
      <c r="ZA27" s="102">
        <v>0.59299999999999997</v>
      </c>
      <c r="ZB27" s="102">
        <v>0.59799999999999998</v>
      </c>
      <c r="ZC27" s="102"/>
      <c r="ZD27" s="102">
        <v>0.59499999999999997</v>
      </c>
      <c r="ZE27" s="102">
        <f t="shared" si="281"/>
        <v>0.58799999999999997</v>
      </c>
      <c r="ZF27" s="102">
        <v>0.59599999999999997</v>
      </c>
      <c r="ZG27" s="102">
        <v>0.6</v>
      </c>
      <c r="ZH27" s="102">
        <v>0.60199999999999998</v>
      </c>
      <c r="ZI27" s="102">
        <v>0.60299999999999998</v>
      </c>
      <c r="ZJ27" s="102">
        <v>0.59599999999999997</v>
      </c>
      <c r="ZK27" s="102">
        <v>0.59699999999999998</v>
      </c>
      <c r="ZL27" s="102">
        <v>0.59599999999999997</v>
      </c>
      <c r="ZM27" s="102">
        <v>0.60099999999999998</v>
      </c>
      <c r="ZN27" s="102">
        <v>0.59399999999999997</v>
      </c>
      <c r="ZO27" s="102">
        <v>0.59499999999999997</v>
      </c>
      <c r="ZP27" s="102">
        <f t="shared" si="48"/>
        <v>0.58799999999999997</v>
      </c>
      <c r="ZQ27" s="102">
        <v>0.59</v>
      </c>
      <c r="ZR27" s="102">
        <v>0.59599999999999997</v>
      </c>
      <c r="ZS27" s="102">
        <v>0.6</v>
      </c>
      <c r="ZT27" s="102"/>
      <c r="ZU27" s="102">
        <v>0.59299999999999997</v>
      </c>
      <c r="ZV27" s="102">
        <v>0.59199999999999997</v>
      </c>
      <c r="ZW27" s="102">
        <v>0.59599999999999997</v>
      </c>
      <c r="ZX27" s="102">
        <v>0.59299999999999997</v>
      </c>
      <c r="ZY27" s="102">
        <v>0.59</v>
      </c>
      <c r="ZZ27" s="102">
        <v>0.59599999999999997</v>
      </c>
      <c r="AAA27" s="102">
        <f t="shared" si="49"/>
        <v>0.58799999999999997</v>
      </c>
      <c r="AAB27" s="102">
        <v>0.59</v>
      </c>
      <c r="AAC27" s="102"/>
      <c r="AAD27" s="102">
        <v>0.59399999999999997</v>
      </c>
      <c r="AAE27" s="102">
        <v>0.59299999999999997</v>
      </c>
      <c r="AAF27" s="102">
        <v>0.61099999999999999</v>
      </c>
      <c r="AAG27" s="102">
        <v>0.59499999999999997</v>
      </c>
      <c r="AAH27" s="102">
        <v>0.59799999999999998</v>
      </c>
      <c r="AAI27" s="102">
        <v>0.60799999999999998</v>
      </c>
      <c r="AAJ27" s="102">
        <v>0.59099999999999997</v>
      </c>
      <c r="AAK27" s="102">
        <v>0.59499999999999997</v>
      </c>
      <c r="AAL27" s="102"/>
      <c r="AAM27" s="102">
        <v>0.59599999999999997</v>
      </c>
      <c r="AAN27" s="102">
        <v>0.59</v>
      </c>
      <c r="AAO27" s="102">
        <f t="shared" si="50"/>
        <v>0.58799999999999997</v>
      </c>
      <c r="AAP27" s="102">
        <v>0.6</v>
      </c>
      <c r="AAQ27" s="102">
        <v>0.6</v>
      </c>
      <c r="AAR27" s="102">
        <v>0.6</v>
      </c>
      <c r="AAS27" s="102">
        <v>0.6</v>
      </c>
      <c r="AAT27" s="102"/>
      <c r="AAU27" s="102">
        <v>0.61499999999999999</v>
      </c>
      <c r="AAV27" s="102">
        <v>0.6</v>
      </c>
      <c r="AAW27" s="102">
        <v>0.59399999999999997</v>
      </c>
      <c r="AAX27" s="102">
        <v>0.59099999999999997</v>
      </c>
      <c r="AAY27" s="102">
        <v>0.59099999999999997</v>
      </c>
      <c r="AAZ27" s="102">
        <v>0.59499999999999997</v>
      </c>
      <c r="ABA27" s="102">
        <v>0.59</v>
      </c>
      <c r="ABB27" s="102">
        <f t="shared" si="51"/>
        <v>0.58799999999999997</v>
      </c>
      <c r="ABC27" s="102">
        <v>0.59299999999999997</v>
      </c>
      <c r="ABD27" s="102">
        <v>0.59299999999999997</v>
      </c>
      <c r="ABE27" s="102">
        <v>0.59099999999999997</v>
      </c>
      <c r="ABF27" s="102"/>
      <c r="ABG27" s="102">
        <v>0.59799999999999998</v>
      </c>
      <c r="ABH27" s="102">
        <v>0.59799999999999998</v>
      </c>
      <c r="ABI27" s="102">
        <v>0.59199999999999997</v>
      </c>
      <c r="ABJ27" s="102">
        <v>0.59699999999999998</v>
      </c>
      <c r="ABK27" s="102">
        <v>0.59799999999999998</v>
      </c>
      <c r="ABL27" s="102">
        <v>0.59</v>
      </c>
      <c r="ABM27" s="102">
        <v>0.59299999999999997</v>
      </c>
      <c r="ABN27" s="102">
        <v>0.59799999999999998</v>
      </c>
      <c r="ABO27" s="102"/>
      <c r="ABP27" s="102">
        <v>0.59499999999999997</v>
      </c>
      <c r="ABQ27" s="102">
        <v>0.59499999999999997</v>
      </c>
      <c r="ABR27" s="102">
        <v>0.59499999999999997</v>
      </c>
      <c r="ABS27" s="102"/>
      <c r="ABT27" s="102">
        <v>0.59199999999999997</v>
      </c>
      <c r="ABU27" s="102">
        <v>0.59199999999999997</v>
      </c>
      <c r="ABV27" s="102">
        <v>0.59699999999999998</v>
      </c>
      <c r="ABW27" s="102">
        <v>0.58899999999999997</v>
      </c>
      <c r="ABX27" s="102">
        <v>0.58899999999999997</v>
      </c>
      <c r="ABY27" s="102">
        <v>0.58799999999999997</v>
      </c>
      <c r="ABZ27" s="102">
        <v>0.59199999999999997</v>
      </c>
      <c r="ACA27" s="102"/>
      <c r="ACB27" s="102">
        <v>0.58599999999999997</v>
      </c>
      <c r="ACC27" s="102">
        <v>0.59899999999999998</v>
      </c>
      <c r="ACD27" s="102">
        <v>0.59099999999999997</v>
      </c>
      <c r="ACE27" s="102">
        <f t="shared" si="52"/>
        <v>0.58799999999999997</v>
      </c>
      <c r="ACF27" s="102">
        <v>0.59299999999999997</v>
      </c>
      <c r="ACG27" s="102">
        <v>0.60099999999999998</v>
      </c>
      <c r="ACH27" s="102">
        <v>0.59799999999999998</v>
      </c>
      <c r="ACI27" s="102">
        <v>0.58899999999999997</v>
      </c>
      <c r="ACJ27" s="102">
        <v>0.58899999999999997</v>
      </c>
      <c r="ACK27" s="102">
        <f t="shared" si="53"/>
        <v>0.58799999999999997</v>
      </c>
      <c r="ACL27" s="47">
        <v>0.63400000000000001</v>
      </c>
      <c r="ACM27" s="47">
        <v>0.626</v>
      </c>
      <c r="ACN27" s="47">
        <v>0.626</v>
      </c>
      <c r="ACO27" s="47">
        <v>0.625</v>
      </c>
      <c r="ACP27" s="47"/>
      <c r="ACQ27" s="47">
        <v>0.63</v>
      </c>
      <c r="ACR27" s="47">
        <v>0.63400000000000001</v>
      </c>
      <c r="ACS27" s="47">
        <v>0.63700000000000001</v>
      </c>
      <c r="ACT27" s="47">
        <v>0.628</v>
      </c>
      <c r="ACU27" s="47">
        <v>0.626</v>
      </c>
      <c r="ACV27" s="47">
        <v>0.63300000000000001</v>
      </c>
      <c r="ACW27" s="47"/>
      <c r="ACX27" s="47">
        <v>0.628</v>
      </c>
      <c r="ACY27" s="47">
        <v>0.625</v>
      </c>
      <c r="ACZ27" s="102">
        <f t="shared" si="54"/>
        <v>0.58799999999999997</v>
      </c>
      <c r="ADA27" s="47"/>
      <c r="ADB27" s="6">
        <f t="shared" si="55"/>
        <v>6.2925170068027267E-2</v>
      </c>
      <c r="ADC27" s="102"/>
      <c r="ADD27" s="102">
        <v>0.49</v>
      </c>
      <c r="ADE27" s="102">
        <v>0.497</v>
      </c>
      <c r="ADF27" s="102">
        <v>0.50800000000000001</v>
      </c>
      <c r="ADG27" s="102">
        <v>0.497</v>
      </c>
      <c r="ADH27" s="102">
        <v>0.495</v>
      </c>
      <c r="ADI27" s="102">
        <v>0.49399999999999999</v>
      </c>
      <c r="ADJ27" s="102">
        <v>0.48899999999999999</v>
      </c>
      <c r="ADK27" s="102">
        <v>0.499</v>
      </c>
      <c r="ADL27" s="102">
        <v>0.49199999999999999</v>
      </c>
      <c r="ADM27" s="102">
        <v>0.49</v>
      </c>
      <c r="ADN27" s="102">
        <v>0.49099999999999999</v>
      </c>
      <c r="ADO27" s="102">
        <v>0.48499999999999999</v>
      </c>
      <c r="ADP27" s="102">
        <v>0.48899999999999999</v>
      </c>
      <c r="ADQ27" s="102">
        <v>0.49099999999999999</v>
      </c>
      <c r="ADR27" s="102">
        <v>0.51900000000000002</v>
      </c>
      <c r="ADS27" s="102">
        <f t="shared" si="245"/>
        <v>0.48899999999999999</v>
      </c>
      <c r="ADT27" s="102">
        <v>0.49099999999999999</v>
      </c>
      <c r="ADU27" s="102">
        <v>0.504</v>
      </c>
      <c r="ADV27" s="102">
        <v>0.497</v>
      </c>
      <c r="ADW27" s="102"/>
      <c r="ADX27" s="102">
        <v>0.51600000000000001</v>
      </c>
      <c r="ADY27" s="102">
        <v>0.48899999999999999</v>
      </c>
      <c r="ADZ27" s="102">
        <v>0.501</v>
      </c>
      <c r="AEA27" s="102">
        <v>0.49199999999999999</v>
      </c>
      <c r="AEB27" s="102">
        <v>0.49099999999999999</v>
      </c>
      <c r="AEC27" s="102">
        <v>0.49099999999999999</v>
      </c>
      <c r="AED27" s="102">
        <v>0.49299999999999999</v>
      </c>
      <c r="AEE27" s="102">
        <v>0.49399999999999999</v>
      </c>
      <c r="AEF27" s="102"/>
      <c r="AEG27" s="102">
        <v>0.48899999999999999</v>
      </c>
      <c r="AEH27" s="102">
        <v>0.49099999999999999</v>
      </c>
      <c r="AEI27" s="102">
        <v>0.49199999999999999</v>
      </c>
      <c r="AEJ27" s="1068">
        <f t="shared" si="246"/>
        <v>0.48899999999999999</v>
      </c>
      <c r="AEK27" s="102">
        <v>0.495</v>
      </c>
      <c r="AEL27" s="102">
        <v>0.48499999999999999</v>
      </c>
      <c r="AEM27" s="102">
        <v>0.49099999999999999</v>
      </c>
      <c r="AEN27" s="102">
        <v>0.48399999999999999</v>
      </c>
      <c r="AEO27" s="102"/>
      <c r="AEP27" s="102">
        <v>0.495</v>
      </c>
      <c r="AEQ27" s="102">
        <v>0.499</v>
      </c>
      <c r="AER27" s="102">
        <v>0.48899999999999999</v>
      </c>
      <c r="AES27" s="102">
        <v>0.499</v>
      </c>
      <c r="AET27" s="102">
        <v>0.505</v>
      </c>
      <c r="AEU27" s="102">
        <v>0.48199999999999998</v>
      </c>
      <c r="AEV27" s="102">
        <v>0.48199999999999998</v>
      </c>
      <c r="AEW27" s="102">
        <v>0.48199999999999998</v>
      </c>
      <c r="AEX27" s="102">
        <f t="shared" si="269"/>
        <v>0.48199999999999998</v>
      </c>
      <c r="AEY27" s="102">
        <v>0.52900000000000003</v>
      </c>
      <c r="AEZ27" s="102">
        <v>0.501</v>
      </c>
      <c r="AFA27" s="102">
        <v>0.49099999999999999</v>
      </c>
      <c r="AFB27" s="102">
        <v>0.51</v>
      </c>
      <c r="AFC27" s="102">
        <v>0.48899999999999999</v>
      </c>
      <c r="AFD27" s="102">
        <v>0.502</v>
      </c>
      <c r="AFE27" s="102">
        <v>0.48699999999999999</v>
      </c>
      <c r="AFF27" s="102"/>
      <c r="AFG27" s="102">
        <v>0.48899999999999999</v>
      </c>
      <c r="AFH27" s="102">
        <v>0.49299999999999999</v>
      </c>
      <c r="AFI27" s="102">
        <v>0.5</v>
      </c>
      <c r="AFJ27" s="102">
        <f t="shared" si="57"/>
        <v>0.48199999999999998</v>
      </c>
      <c r="AFK27" s="102">
        <v>0.49199999999999999</v>
      </c>
      <c r="AFL27" s="102">
        <v>0.49099999999999999</v>
      </c>
      <c r="AFM27" s="102">
        <v>0.48799999999999999</v>
      </c>
      <c r="AFN27" s="102"/>
      <c r="AFO27" s="102">
        <v>0.498</v>
      </c>
      <c r="AFP27" s="102">
        <v>0.49099999999999999</v>
      </c>
      <c r="AFQ27" s="102">
        <v>0.495</v>
      </c>
      <c r="AFR27" s="102">
        <v>0.49</v>
      </c>
      <c r="AFS27" s="102">
        <v>0.495</v>
      </c>
      <c r="AFT27" s="102">
        <v>0.49399999999999999</v>
      </c>
      <c r="AFU27" s="102">
        <v>0.48</v>
      </c>
      <c r="AFV27" s="102">
        <f t="shared" si="58"/>
        <v>0.48</v>
      </c>
      <c r="AFW27" s="102">
        <v>0.49299999999999999</v>
      </c>
      <c r="AFX27" s="102">
        <v>0.496</v>
      </c>
      <c r="AFY27" s="102">
        <v>0.49099999999999999</v>
      </c>
      <c r="AFZ27" s="102"/>
      <c r="AGA27" s="102">
        <v>0.48799999999999999</v>
      </c>
      <c r="AGB27" s="102">
        <v>0.49099999999999999</v>
      </c>
      <c r="AGC27" s="102">
        <v>0.49299999999999999</v>
      </c>
      <c r="AGD27" s="102">
        <v>0.49399999999999999</v>
      </c>
      <c r="AGE27" s="102">
        <f t="shared" si="59"/>
        <v>0.48</v>
      </c>
      <c r="AGF27" s="102">
        <v>0.495</v>
      </c>
      <c r="AGG27" s="102">
        <v>0.496</v>
      </c>
      <c r="AGH27" s="102"/>
      <c r="AGI27" s="102">
        <v>0.51700000000000002</v>
      </c>
      <c r="AGJ27" s="102">
        <v>0.51600000000000001</v>
      </c>
      <c r="AGK27" s="102">
        <v>0.51300000000000001</v>
      </c>
      <c r="AGL27" s="102"/>
      <c r="AGM27" s="102">
        <v>0.52</v>
      </c>
      <c r="AGN27" s="102">
        <v>0.51</v>
      </c>
      <c r="AGO27" s="102">
        <v>0.495</v>
      </c>
      <c r="AGP27" s="102">
        <f t="shared" si="60"/>
        <v>0.48</v>
      </c>
      <c r="AGQ27" s="102">
        <v>0.51700000000000002</v>
      </c>
      <c r="AGR27" s="102">
        <v>0.51100000000000001</v>
      </c>
      <c r="AGS27" s="102">
        <v>0.51300000000000001</v>
      </c>
      <c r="AGT27" s="102">
        <v>0.51100000000000001</v>
      </c>
      <c r="AGU27" s="102">
        <v>0.51500000000000001</v>
      </c>
      <c r="AGV27" s="102">
        <v>0.51500000000000001</v>
      </c>
      <c r="AGW27" s="102">
        <v>0.51700000000000002</v>
      </c>
      <c r="AGX27" s="102"/>
      <c r="AGY27" s="102">
        <v>0.51700000000000002</v>
      </c>
      <c r="AGZ27" s="102">
        <v>0.51300000000000001</v>
      </c>
      <c r="AHA27" s="102">
        <v>0.59699999999999998</v>
      </c>
      <c r="AHB27" s="102">
        <v>0.52400000000000002</v>
      </c>
      <c r="AHC27" s="102">
        <f t="shared" si="282"/>
        <v>0.48</v>
      </c>
      <c r="AHD27" s="102">
        <v>0.504</v>
      </c>
      <c r="AHE27" s="102">
        <v>0.51800000000000002</v>
      </c>
      <c r="AHF27" s="102">
        <v>0.52</v>
      </c>
      <c r="AHG27" s="102"/>
      <c r="AHH27" s="102">
        <v>0.51500000000000001</v>
      </c>
      <c r="AHI27" s="102">
        <v>0.51600000000000001</v>
      </c>
      <c r="AHJ27" s="102">
        <v>0.51100000000000001</v>
      </c>
      <c r="AHK27" s="102">
        <v>0.50600000000000001</v>
      </c>
      <c r="AHL27" s="102">
        <v>0.51100000000000001</v>
      </c>
      <c r="AHM27" s="102">
        <v>0.51400000000000001</v>
      </c>
      <c r="AHN27" s="102">
        <v>0.50900000000000001</v>
      </c>
      <c r="AHO27" s="102">
        <v>0.51900000000000002</v>
      </c>
      <c r="AHP27" s="102">
        <f t="shared" si="283"/>
        <v>0.48</v>
      </c>
      <c r="AHQ27" s="102">
        <v>0.51200000000000001</v>
      </c>
      <c r="AHR27" s="102">
        <v>0.51900000000000002</v>
      </c>
      <c r="AHS27" s="102">
        <v>0.505</v>
      </c>
      <c r="AHT27" s="102">
        <v>0.51500000000000001</v>
      </c>
      <c r="AHU27" s="102">
        <v>0.51800000000000002</v>
      </c>
      <c r="AHV27" s="102">
        <v>0.51900000000000002</v>
      </c>
      <c r="AHW27" s="102">
        <v>0.51800000000000002</v>
      </c>
      <c r="AHX27" s="102"/>
      <c r="AHY27" s="102">
        <v>0.51100000000000001</v>
      </c>
      <c r="AHZ27" s="102">
        <v>0.52</v>
      </c>
      <c r="AIA27" s="102">
        <v>0.51900000000000002</v>
      </c>
      <c r="AIB27" s="102">
        <f t="shared" si="63"/>
        <v>0.48</v>
      </c>
      <c r="AIC27" s="102"/>
      <c r="AID27" s="102">
        <v>0.52</v>
      </c>
      <c r="AIE27" s="102">
        <v>0.52</v>
      </c>
      <c r="AIF27" s="102">
        <v>0.52</v>
      </c>
      <c r="AIG27" s="102">
        <v>0.51800000000000002</v>
      </c>
      <c r="AIH27" s="102">
        <v>0.51700000000000002</v>
      </c>
      <c r="AII27" s="102">
        <v>0.51700000000000002</v>
      </c>
      <c r="AIJ27" s="102"/>
      <c r="AIK27" s="102">
        <v>0.52</v>
      </c>
      <c r="AIL27" s="102">
        <v>0.51400000000000001</v>
      </c>
      <c r="AIM27" s="102">
        <v>0.51900000000000002</v>
      </c>
      <c r="AIN27" s="102">
        <f t="shared" si="64"/>
        <v>0.48</v>
      </c>
      <c r="AIO27" s="102"/>
      <c r="AIP27" s="102">
        <v>0.495</v>
      </c>
      <c r="AIQ27" s="102">
        <v>0.48199999999999998</v>
      </c>
      <c r="AIR27" s="102">
        <v>0.48</v>
      </c>
      <c r="AIS27" s="102">
        <v>0.51300000000000001</v>
      </c>
      <c r="AIT27" s="102">
        <v>0.51300000000000001</v>
      </c>
      <c r="AIU27" s="102">
        <v>0.51400000000000001</v>
      </c>
      <c r="AIV27" s="102">
        <v>0.51400000000000001</v>
      </c>
      <c r="AIW27" s="102">
        <v>0.50800000000000001</v>
      </c>
      <c r="AIX27" s="102"/>
      <c r="AIY27" s="102">
        <v>0.51400000000000001</v>
      </c>
      <c r="AIZ27" s="102"/>
      <c r="AJA27" s="102"/>
      <c r="AJB27" s="102">
        <v>0.51</v>
      </c>
      <c r="AJC27" s="102">
        <v>0.52500000000000002</v>
      </c>
      <c r="AJD27" s="102">
        <f t="shared" si="65"/>
        <v>0.48</v>
      </c>
      <c r="AJE27" s="102">
        <v>0.52</v>
      </c>
      <c r="AJF27" s="102">
        <v>0.52</v>
      </c>
      <c r="AJG27" s="102">
        <v>0.52</v>
      </c>
      <c r="AJH27" s="102"/>
      <c r="AJI27" s="102">
        <v>0.52</v>
      </c>
      <c r="AJJ27" s="102">
        <v>0.52</v>
      </c>
      <c r="AJK27" s="102">
        <v>0.5</v>
      </c>
      <c r="AJL27" s="102">
        <v>0.5</v>
      </c>
      <c r="AJM27" s="102">
        <v>0.495</v>
      </c>
      <c r="AJN27" s="102"/>
      <c r="AJO27" s="102">
        <v>0.5</v>
      </c>
      <c r="AJP27" s="102">
        <v>0.51</v>
      </c>
      <c r="AJQ27" s="102">
        <v>0.50900000000000001</v>
      </c>
      <c r="AJR27" s="102">
        <f t="shared" si="66"/>
        <v>0.48</v>
      </c>
      <c r="AJS27" s="102">
        <v>0.502</v>
      </c>
      <c r="AJT27" s="102"/>
      <c r="AJU27" s="102">
        <v>0.498</v>
      </c>
      <c r="AJV27" s="102">
        <v>0.5</v>
      </c>
      <c r="AJW27" s="102"/>
      <c r="AJX27" s="102">
        <v>0.502</v>
      </c>
      <c r="AJY27" s="102">
        <v>0.51300000000000001</v>
      </c>
      <c r="AJZ27" s="102">
        <v>0.51600000000000001</v>
      </c>
      <c r="AKA27" s="102">
        <v>0.50700000000000001</v>
      </c>
      <c r="AKB27" s="102">
        <v>0.51</v>
      </c>
      <c r="AKC27" s="102">
        <v>0.51400000000000001</v>
      </c>
      <c r="AKD27" s="102">
        <v>0.503</v>
      </c>
      <c r="AKE27" s="102">
        <v>0.50600000000000001</v>
      </c>
      <c r="AKF27" s="102">
        <v>0.50900000000000001</v>
      </c>
      <c r="AKG27" s="102">
        <v>0.51500000000000001</v>
      </c>
      <c r="AKH27" s="102">
        <v>0.505</v>
      </c>
      <c r="AKI27" s="102">
        <v>0.51200000000000001</v>
      </c>
      <c r="AKJ27" s="102">
        <v>0.51800000000000002</v>
      </c>
      <c r="AKK27" s="102">
        <v>0.5</v>
      </c>
      <c r="AKL27" s="102">
        <v>0.503</v>
      </c>
      <c r="AKM27" s="102">
        <v>0.50600000000000001</v>
      </c>
      <c r="AKN27" s="102"/>
      <c r="AKO27" s="102">
        <v>0.5</v>
      </c>
      <c r="AKP27" s="102">
        <v>0.502</v>
      </c>
      <c r="AKQ27" s="102">
        <v>0.50900000000000001</v>
      </c>
      <c r="AKR27" s="102">
        <v>0.50600000000000001</v>
      </c>
      <c r="AKS27" s="102">
        <v>0.501</v>
      </c>
      <c r="AKT27" s="102">
        <f t="shared" si="67"/>
        <v>0.48</v>
      </c>
      <c r="AKU27" s="102">
        <v>0.502</v>
      </c>
      <c r="AKV27" s="102">
        <v>0.50800000000000001</v>
      </c>
      <c r="AKW27" s="102">
        <v>0.50600000000000001</v>
      </c>
      <c r="AKX27" s="102">
        <v>0.504</v>
      </c>
      <c r="AKY27" s="102">
        <v>0.50700000000000001</v>
      </c>
      <c r="AKZ27" s="102">
        <f t="shared" si="68"/>
        <v>0.48</v>
      </c>
      <c r="ALA27" s="47">
        <v>0.53900000000000003</v>
      </c>
      <c r="ALB27" s="47"/>
      <c r="ALC27" s="47">
        <v>0.53400000000000003</v>
      </c>
      <c r="ALD27" s="47">
        <v>0.54</v>
      </c>
      <c r="ALE27" s="47">
        <v>0.53300000000000003</v>
      </c>
      <c r="ALF27" s="47">
        <v>0.53100000000000003</v>
      </c>
      <c r="ALG27" s="47">
        <v>0.53400000000000003</v>
      </c>
      <c r="ALH27" s="47">
        <v>0.53800000000000003</v>
      </c>
      <c r="ALI27" s="47">
        <v>0.53400000000000003</v>
      </c>
      <c r="ALJ27" s="47">
        <v>0.53600000000000003</v>
      </c>
      <c r="ALK27" s="47">
        <v>0.54</v>
      </c>
      <c r="ALL27" s="47">
        <v>0.54</v>
      </c>
      <c r="ALM27" s="47">
        <v>0.54100000000000004</v>
      </c>
      <c r="ALN27" s="102">
        <f t="shared" si="69"/>
        <v>0.48</v>
      </c>
      <c r="ALO27" s="47">
        <v>0.54200000000000004</v>
      </c>
      <c r="ALP27" s="102">
        <v>0.54100000000000004</v>
      </c>
      <c r="ALQ27" s="51"/>
      <c r="ALR27" s="51">
        <v>0.53800000000000003</v>
      </c>
      <c r="ALS27" s="51">
        <v>0.53400000000000003</v>
      </c>
      <c r="ALT27" s="51">
        <f t="shared" si="70"/>
        <v>0.48</v>
      </c>
      <c r="ALU27" s="51"/>
      <c r="ALV27" s="461">
        <f t="shared" si="71"/>
        <v>-1</v>
      </c>
      <c r="ALW27" s="102"/>
      <c r="ALX27" s="102">
        <v>0.58799999999999997</v>
      </c>
      <c r="ALY27" s="102"/>
      <c r="ALZ27" s="102">
        <v>0.59699999999999998</v>
      </c>
      <c r="AMA27" s="102">
        <v>0.60099999999999998</v>
      </c>
      <c r="AMB27" s="102">
        <v>0.59399999999999997</v>
      </c>
      <c r="AMC27" s="102">
        <v>0.58099999999999996</v>
      </c>
      <c r="AMD27" s="102">
        <v>0.59</v>
      </c>
      <c r="AME27" s="102">
        <v>0.57799999999999996</v>
      </c>
      <c r="AMF27" s="102">
        <v>0.58299999999999996</v>
      </c>
      <c r="AMG27" s="102">
        <v>0.58199999999999996</v>
      </c>
      <c r="AMH27" s="102">
        <v>0.57999999999999996</v>
      </c>
      <c r="AMI27" s="102">
        <v>0.57999999999999996</v>
      </c>
      <c r="AMJ27" s="102">
        <v>0.58199999999999996</v>
      </c>
      <c r="AMK27" s="102">
        <v>0.58399999999999996</v>
      </c>
      <c r="AML27" s="102">
        <v>0.57899999999999996</v>
      </c>
      <c r="AMM27" s="102">
        <v>0.57499999999999996</v>
      </c>
      <c r="AMN27" s="102">
        <f t="shared" si="72"/>
        <v>0.57499999999999996</v>
      </c>
      <c r="AMO27" s="102">
        <v>0.58199999999999996</v>
      </c>
      <c r="AMP27" s="102"/>
      <c r="AMQ27" s="102">
        <v>0.59499999999999997</v>
      </c>
      <c r="AMR27" s="102">
        <v>0.59899999999999998</v>
      </c>
      <c r="AMS27" s="102">
        <v>0.59099999999999997</v>
      </c>
      <c r="AMT27" s="102">
        <v>0.59699999999999998</v>
      </c>
      <c r="AMU27" s="102">
        <v>0.59</v>
      </c>
      <c r="AMV27" s="102">
        <v>0.59199999999999997</v>
      </c>
      <c r="AMW27" s="4">
        <v>0.59299999999999997</v>
      </c>
      <c r="AMX27" s="4">
        <v>0.59399999999999997</v>
      </c>
      <c r="AMY27" s="4">
        <v>0.59199999999999997</v>
      </c>
      <c r="AMZ27" s="4">
        <v>0.58399999999999996</v>
      </c>
      <c r="ANB27" s="4">
        <v>0.59099999999999997</v>
      </c>
      <c r="ANC27" s="4">
        <v>0.59</v>
      </c>
      <c r="AND27" s="1068">
        <f t="shared" si="73"/>
        <v>0.57499999999999996</v>
      </c>
      <c r="ANE27" s="4">
        <v>0.59</v>
      </c>
      <c r="ANF27" s="4">
        <v>0.59599999999999997</v>
      </c>
      <c r="ANG27" s="4">
        <v>0.59499999999999997</v>
      </c>
      <c r="ANH27" s="4">
        <v>0.58899999999999997</v>
      </c>
      <c r="ANI27" s="4">
        <v>0.59599999999999997</v>
      </c>
      <c r="ANJ27" s="4">
        <v>0.59399999999999997</v>
      </c>
      <c r="ANL27" s="4">
        <v>0.58899999999999997</v>
      </c>
      <c r="ANM27" s="4">
        <v>0.58899999999999997</v>
      </c>
      <c r="ANN27" s="4">
        <v>0.6</v>
      </c>
      <c r="ANO27" s="4">
        <v>0.58899999999999997</v>
      </c>
      <c r="ANP27" s="4">
        <v>0.57499999999999996</v>
      </c>
      <c r="ANQ27" s="4">
        <v>0.58899999999999997</v>
      </c>
      <c r="ANR27" s="102">
        <f t="shared" si="270"/>
        <v>0.57499999999999996</v>
      </c>
      <c r="ANS27" s="4">
        <v>0.6</v>
      </c>
      <c r="ANT27" s="4">
        <v>0.59499999999999997</v>
      </c>
      <c r="ANU27" s="4">
        <v>0.60199999999999998</v>
      </c>
      <c r="ANV27" s="4">
        <v>0.59899999999999998</v>
      </c>
      <c r="ANW27" s="4">
        <v>0.59199999999999997</v>
      </c>
      <c r="ANX27" s="4">
        <v>0.59899999999999998</v>
      </c>
      <c r="ANY27" s="102">
        <v>0.58699999999999997</v>
      </c>
      <c r="ANZ27" s="102"/>
      <c r="AOA27" s="102">
        <v>0.58799999999999997</v>
      </c>
      <c r="AOB27" s="102">
        <v>0.58899999999999997</v>
      </c>
      <c r="AOC27" s="102">
        <v>0.59</v>
      </c>
      <c r="AOD27" s="102">
        <f t="shared" si="74"/>
        <v>0.57499999999999996</v>
      </c>
      <c r="AOE27" s="102">
        <v>0.59099999999999997</v>
      </c>
      <c r="AOF27" s="102">
        <v>0.59299999999999997</v>
      </c>
      <c r="AOG27" s="102">
        <v>0.59099999999999997</v>
      </c>
      <c r="AOH27" s="102">
        <v>0.58799999999999997</v>
      </c>
      <c r="AOI27" s="102"/>
      <c r="AOJ27" s="102">
        <v>0.58699999999999997</v>
      </c>
      <c r="AOK27" s="102">
        <v>0.58799999999999997</v>
      </c>
      <c r="AOL27" s="102">
        <v>0.59199999999999997</v>
      </c>
      <c r="AOM27" s="102">
        <v>0.59</v>
      </c>
      <c r="AON27" s="102">
        <v>0.58499999999999996</v>
      </c>
      <c r="AOO27" s="102">
        <v>0.59</v>
      </c>
      <c r="AOP27" s="102">
        <f t="shared" si="75"/>
        <v>0.57499999999999996</v>
      </c>
      <c r="AOQ27" s="102">
        <v>0.59099999999999997</v>
      </c>
      <c r="AOR27" s="102">
        <v>0.58899999999999997</v>
      </c>
      <c r="AOS27" s="102"/>
      <c r="AOT27" s="102">
        <v>0.59499999999999997</v>
      </c>
      <c r="AOU27" s="102">
        <v>0.59199999999999997</v>
      </c>
      <c r="AOV27" s="102">
        <v>0.58799999999999997</v>
      </c>
      <c r="AOW27" s="102">
        <v>0.58699999999999997</v>
      </c>
      <c r="AOX27" s="102"/>
      <c r="AOY27" s="102">
        <v>0.58899999999999997</v>
      </c>
      <c r="AOZ27" s="102">
        <f t="shared" si="76"/>
        <v>0.57499999999999996</v>
      </c>
      <c r="APA27" s="102">
        <v>0.58699999999999997</v>
      </c>
      <c r="APB27" s="102">
        <v>0.58699999999999997</v>
      </c>
      <c r="APC27" s="102">
        <v>0.58599999999999997</v>
      </c>
      <c r="APD27" s="102">
        <v>0.58799999999999997</v>
      </c>
      <c r="APE27" s="102">
        <v>0.58699999999999997</v>
      </c>
      <c r="APF27" s="102"/>
      <c r="APG27" s="102">
        <v>0.58799999999999997</v>
      </c>
      <c r="APH27" s="102">
        <v>0.58699999999999997</v>
      </c>
      <c r="API27" s="102">
        <v>0.59199999999999997</v>
      </c>
      <c r="APJ27" s="102">
        <f t="shared" si="77"/>
        <v>0.57499999999999996</v>
      </c>
      <c r="APK27" s="102">
        <v>0.58799999999999997</v>
      </c>
      <c r="APL27" s="102">
        <v>0.58299999999999996</v>
      </c>
      <c r="APM27" s="102">
        <v>0.59</v>
      </c>
      <c r="APN27" s="102"/>
      <c r="APO27" s="102">
        <v>0.58699999999999997</v>
      </c>
      <c r="APP27" s="102">
        <v>0.58699999999999997</v>
      </c>
      <c r="APQ27" s="102">
        <v>0.58299999999999996</v>
      </c>
      <c r="APR27" s="102">
        <v>0.58599999999999997</v>
      </c>
      <c r="APS27" s="102"/>
      <c r="APT27" s="102">
        <v>0.58599999999999997</v>
      </c>
      <c r="APU27" s="102">
        <v>0.59</v>
      </c>
      <c r="APV27" s="102">
        <v>0.58899999999999997</v>
      </c>
      <c r="APW27" s="102">
        <v>0.59199999999999997</v>
      </c>
      <c r="APX27" s="102">
        <f t="shared" si="284"/>
        <v>0.57499999999999996</v>
      </c>
      <c r="APY27" s="102">
        <v>0.58899999999999997</v>
      </c>
      <c r="APZ27" s="102">
        <v>0.58599999999999997</v>
      </c>
      <c r="AQA27" s="102">
        <v>0.58799999999999997</v>
      </c>
      <c r="AQB27" s="102"/>
      <c r="AQC27" s="102">
        <v>0.58599999999999997</v>
      </c>
      <c r="AQD27" s="102">
        <v>0.58499999999999996</v>
      </c>
      <c r="AQE27" s="102">
        <v>0.59299999999999997</v>
      </c>
      <c r="AQF27" s="102">
        <v>0.59199999999999997</v>
      </c>
      <c r="AQG27" s="102">
        <v>0.58499999999999996</v>
      </c>
      <c r="AQH27" s="102">
        <v>0.58099999999999996</v>
      </c>
      <c r="AQI27" s="102">
        <v>0.59</v>
      </c>
      <c r="AQJ27" s="102">
        <v>0.58299999999999996</v>
      </c>
      <c r="AQK27" s="102">
        <f t="shared" si="285"/>
        <v>0.57499999999999996</v>
      </c>
      <c r="AQL27" s="102">
        <v>0.58099999999999996</v>
      </c>
      <c r="AQM27" s="102">
        <v>0.59499999999999997</v>
      </c>
      <c r="AQN27" s="102">
        <v>0.58799999999999997</v>
      </c>
      <c r="AQO27" s="102">
        <v>0.58599999999999997</v>
      </c>
      <c r="AQP27" s="102"/>
      <c r="AQQ27" s="102">
        <v>0.58699999999999997</v>
      </c>
      <c r="AQR27" s="102">
        <v>0.59599999999999997</v>
      </c>
      <c r="AQS27" s="102">
        <v>0.58599999999999997</v>
      </c>
      <c r="AQT27" s="102">
        <v>0.58799999999999997</v>
      </c>
      <c r="AQU27" s="102">
        <v>0.59099999999999997</v>
      </c>
      <c r="AQV27" s="102">
        <v>0.58299999999999996</v>
      </c>
      <c r="AQW27" s="102">
        <f t="shared" si="80"/>
        <v>0.57499999999999996</v>
      </c>
      <c r="AQX27" s="102">
        <v>0.59</v>
      </c>
      <c r="AQY27" s="102">
        <v>0.58699999999999997</v>
      </c>
      <c r="AQZ27" s="102"/>
      <c r="ARA27" s="102">
        <v>0.59399999999999997</v>
      </c>
      <c r="ARB27" s="102">
        <v>0.58899999999999997</v>
      </c>
      <c r="ARC27" s="102">
        <v>0.59</v>
      </c>
      <c r="ARD27" s="102">
        <v>0.59199999999999997</v>
      </c>
      <c r="ARE27" s="102">
        <v>0.58599999999999997</v>
      </c>
      <c r="ARF27" s="102">
        <v>0.57599999999999996</v>
      </c>
      <c r="ARG27" s="102">
        <v>0.59099999999999997</v>
      </c>
      <c r="ARH27" s="102">
        <f t="shared" si="81"/>
        <v>0.57499999999999996</v>
      </c>
      <c r="ARI27" s="102">
        <v>0.57999999999999996</v>
      </c>
      <c r="ARJ27" s="102">
        <v>0.58399999999999996</v>
      </c>
      <c r="ARK27" s="102">
        <v>0.57699999999999996</v>
      </c>
      <c r="ARL27" s="102">
        <v>0.59399999999999997</v>
      </c>
      <c r="ARM27" s="102">
        <v>0.58899999999999997</v>
      </c>
      <c r="ARN27" s="102">
        <v>0.58299999999999996</v>
      </c>
      <c r="ARO27" s="102"/>
      <c r="ARP27" s="102">
        <v>0.58799999999999997</v>
      </c>
      <c r="ARQ27" s="102">
        <v>0.58599999999999997</v>
      </c>
      <c r="ARR27" s="102">
        <v>0.58799999999999997</v>
      </c>
      <c r="ARS27" s="102"/>
      <c r="ART27" s="102">
        <v>0.58799999999999997</v>
      </c>
      <c r="ARU27" s="102">
        <v>0.58499999999999996</v>
      </c>
      <c r="ARV27" s="102">
        <f t="shared" si="82"/>
        <v>0.57499999999999996</v>
      </c>
      <c r="ARW27" s="102">
        <v>0.59</v>
      </c>
      <c r="ARX27" s="102">
        <v>0.57999999999999996</v>
      </c>
      <c r="ARY27" s="102">
        <v>0.57899999999999996</v>
      </c>
      <c r="ARZ27" s="102">
        <v>0.57999999999999996</v>
      </c>
      <c r="ASA27" s="102">
        <v>0.57999999999999996</v>
      </c>
      <c r="ASB27" s="102"/>
      <c r="ASC27" s="102">
        <v>0.58899999999999997</v>
      </c>
      <c r="ASD27" s="102">
        <v>0.57699999999999996</v>
      </c>
      <c r="ASE27" s="102">
        <v>0.57999999999999996</v>
      </c>
      <c r="ASF27" s="102">
        <v>0.57999999999999996</v>
      </c>
      <c r="ASG27" s="102">
        <v>0.57999999999999996</v>
      </c>
      <c r="ASH27" s="102">
        <v>0.58299999999999996</v>
      </c>
      <c r="ASI27" s="102">
        <f t="shared" si="83"/>
        <v>0.57499999999999996</v>
      </c>
      <c r="ASJ27" s="102">
        <v>0.58299999999999996</v>
      </c>
      <c r="ASK27" s="102">
        <v>0.57999999999999996</v>
      </c>
      <c r="ASL27" s="102"/>
      <c r="ASM27" s="102">
        <v>0.56999999999999995</v>
      </c>
      <c r="ASN27" s="102">
        <v>0.59399999999999997</v>
      </c>
      <c r="ASO27" s="102">
        <v>0.58199999999999996</v>
      </c>
      <c r="ASP27" s="102">
        <v>0.58699999999999997</v>
      </c>
      <c r="ASQ27" s="102">
        <v>0.59099999999999997</v>
      </c>
      <c r="ASR27" s="102">
        <v>0.59299999999999997</v>
      </c>
      <c r="ASS27" s="102"/>
      <c r="AST27" s="102">
        <v>0.57999999999999996</v>
      </c>
      <c r="ASU27" s="102">
        <v>0.57999999999999996</v>
      </c>
      <c r="ASV27" s="102"/>
      <c r="ASW27" s="102">
        <v>0.59199999999999997</v>
      </c>
      <c r="ASX27" s="102">
        <v>0.59</v>
      </c>
      <c r="ASY27" s="102">
        <v>0.58699999999999997</v>
      </c>
      <c r="ASZ27" s="102">
        <v>0.58099999999999996</v>
      </c>
      <c r="ATA27" s="102"/>
      <c r="ATB27" s="102">
        <v>0.58499999999999996</v>
      </c>
      <c r="ATC27" s="102">
        <v>0.58399999999999996</v>
      </c>
      <c r="ATD27" s="102">
        <v>0.56499999999999995</v>
      </c>
      <c r="ATE27" s="102">
        <v>0.57999999999999996</v>
      </c>
      <c r="ATF27" s="102">
        <v>0.57999999999999996</v>
      </c>
      <c r="ATG27" s="102">
        <v>0.57699999999999996</v>
      </c>
      <c r="ATH27" s="102"/>
      <c r="ATI27" s="102">
        <v>0.58399999999999996</v>
      </c>
      <c r="ATJ27" s="102">
        <v>0.58799999999999997</v>
      </c>
      <c r="ATK27" s="102">
        <v>0.56599999999999995</v>
      </c>
      <c r="ATL27" s="1057">
        <v>0.57799999999999996</v>
      </c>
      <c r="ATM27" s="102">
        <f t="shared" si="84"/>
        <v>0.57499999999999996</v>
      </c>
      <c r="ATN27" s="102">
        <v>0.56499999999999995</v>
      </c>
      <c r="ATO27" s="102">
        <v>0.56799999999999995</v>
      </c>
      <c r="ATP27" s="102">
        <v>0.59099999999999997</v>
      </c>
      <c r="ATQ27" s="102">
        <v>0.57899999999999996</v>
      </c>
      <c r="ATR27" s="102">
        <v>0.58199999999999996</v>
      </c>
      <c r="ATS27" s="102">
        <f t="shared" si="85"/>
        <v>0.57499999999999996</v>
      </c>
      <c r="ATT27" s="47">
        <v>0.63500000000000001</v>
      </c>
      <c r="ATU27" s="47">
        <v>0.63100000000000001</v>
      </c>
      <c r="ATV27" s="47">
        <v>0.63200000000000001</v>
      </c>
      <c r="ATW27" s="47">
        <v>0.63100000000000001</v>
      </c>
      <c r="ATX27" s="47">
        <v>0.626</v>
      </c>
      <c r="ATY27" s="47">
        <v>0.63200000000000001</v>
      </c>
      <c r="ATZ27" s="47"/>
      <c r="AUA27" s="47">
        <v>0.63400000000000001</v>
      </c>
      <c r="AUB27" s="47">
        <v>0.621</v>
      </c>
      <c r="AUC27" s="47">
        <v>0.624</v>
      </c>
      <c r="AUD27" s="47">
        <v>0.624</v>
      </c>
      <c r="AUE27" s="47">
        <v>0.622</v>
      </c>
      <c r="AUF27" s="47">
        <v>0.628</v>
      </c>
      <c r="AUG27" s="351">
        <f t="shared" si="86"/>
        <v>0.57499999999999996</v>
      </c>
      <c r="AUH27" s="47">
        <v>0.629</v>
      </c>
      <c r="AUI27" s="102">
        <v>0.63100000000000001</v>
      </c>
      <c r="AUJ27" s="47">
        <v>0.63400000000000001</v>
      </c>
      <c r="AUK27" s="47">
        <v>0.629</v>
      </c>
      <c r="AUL27" s="47"/>
      <c r="AUM27" s="47">
        <v>0.628</v>
      </c>
      <c r="AUN27" s="47">
        <v>0.63200000000000001</v>
      </c>
      <c r="AUO27" s="51">
        <v>0.60599999999999998</v>
      </c>
      <c r="AUP27" s="47">
        <f t="shared" si="87"/>
        <v>0.57499999999999996</v>
      </c>
      <c r="AUQ27" s="47">
        <v>0.60699999999999998</v>
      </c>
      <c r="AUR27" s="51">
        <v>0.61299999999999999</v>
      </c>
      <c r="AUS27" s="51"/>
      <c r="AUT27" s="51">
        <v>0.60299999999999998</v>
      </c>
      <c r="AUU27" s="51">
        <v>0.6</v>
      </c>
      <c r="AUV27" s="47">
        <v>0.60099999999999998</v>
      </c>
      <c r="AUW27" s="51"/>
      <c r="AUX27" s="47">
        <f t="shared" si="88"/>
        <v>0.57499999999999996</v>
      </c>
      <c r="AUY27" s="47">
        <v>0.60599999999999998</v>
      </c>
      <c r="AUZ27" s="47">
        <v>0.60699999999999998</v>
      </c>
      <c r="AVA27" s="47">
        <v>0.59499999999999997</v>
      </c>
      <c r="AVB27" s="47">
        <v>0.59699999999999998</v>
      </c>
      <c r="AVC27" s="47"/>
      <c r="AVD27" s="47"/>
      <c r="AVE27" s="47">
        <v>0.59699999999999998</v>
      </c>
      <c r="AVF27" s="10">
        <v>0.59499999999999997</v>
      </c>
      <c r="AVG27" s="10">
        <f t="shared" si="89"/>
        <v>0.57499999999999996</v>
      </c>
      <c r="AVH27" s="47">
        <v>0.6</v>
      </c>
      <c r="AVI27" s="47">
        <v>0.58899999999999997</v>
      </c>
      <c r="AVJ27" s="47">
        <v>0.59699999999999998</v>
      </c>
      <c r="AVK27" s="47">
        <v>0.61399999999999999</v>
      </c>
      <c r="AVL27" s="47"/>
      <c r="AVM27" s="47">
        <v>0.61199999999999999</v>
      </c>
      <c r="AVN27" s="47">
        <v>0.61199999999999999</v>
      </c>
      <c r="AVO27" s="47">
        <v>0.625</v>
      </c>
      <c r="AVP27" s="47"/>
      <c r="AVQ27" s="47">
        <v>0.61899999999999999</v>
      </c>
      <c r="AVR27" s="47">
        <v>0.61499999999999999</v>
      </c>
      <c r="AVS27" s="1181">
        <v>0.58799999999999997</v>
      </c>
      <c r="AVT27" s="47">
        <v>0.61399999999999999</v>
      </c>
      <c r="AVU27" s="1162">
        <v>0.61799999999999999</v>
      </c>
      <c r="AVV27" s="1162">
        <v>0.60499999999999998</v>
      </c>
      <c r="AVW27" s="47">
        <v>0.61399999999999999</v>
      </c>
      <c r="AVX27" s="47">
        <f t="shared" si="90"/>
        <v>0.58799999999999997</v>
      </c>
      <c r="AVY27" s="47">
        <v>0.61099999999999999</v>
      </c>
      <c r="AVZ27" s="47">
        <v>0.60399999999999998</v>
      </c>
      <c r="AWA27" s="47">
        <v>0.60199999999999998</v>
      </c>
      <c r="AWB27" s="47">
        <v>0.60299999999999998</v>
      </c>
      <c r="AWC27" s="47">
        <v>0.60099999999999998</v>
      </c>
      <c r="AWD27" s="1264">
        <v>0.61</v>
      </c>
      <c r="AWE27" s="47">
        <f t="shared" si="291"/>
        <v>0.58799999999999997</v>
      </c>
      <c r="AWF27" s="47">
        <v>0.60099999999999998</v>
      </c>
      <c r="AWG27" s="47">
        <v>0.60299999999999998</v>
      </c>
      <c r="AWH27" s="47">
        <v>0.60399999999999998</v>
      </c>
      <c r="AWI27" s="47"/>
      <c r="AWJ27" s="47">
        <v>0.59699999999999998</v>
      </c>
      <c r="AWK27" s="1279" t="s">
        <v>1158</v>
      </c>
      <c r="AWL27" s="1291">
        <v>0.60099999999999998</v>
      </c>
      <c r="AWM27" s="1264">
        <f t="shared" si="92"/>
        <v>0.58799999999999997</v>
      </c>
      <c r="AWN27" s="47">
        <v>0.60899999999999999</v>
      </c>
      <c r="AWO27" s="47"/>
      <c r="AWP27" s="47"/>
      <c r="AWQ27" s="47">
        <v>0.60299999999999998</v>
      </c>
      <c r="AWR27" s="47">
        <v>0.60499999999999998</v>
      </c>
      <c r="AWS27" s="47">
        <v>0.61699999999999999</v>
      </c>
      <c r="AWT27" s="47">
        <v>0.59899999999999998</v>
      </c>
      <c r="AWU27" s="47">
        <v>0.61399999999999999</v>
      </c>
      <c r="AWV27" s="47">
        <v>0.59899999999999998</v>
      </c>
      <c r="AWW27" s="47">
        <f t="shared" si="258"/>
        <v>0.58799999999999997</v>
      </c>
      <c r="AWX27" s="47">
        <v>0.60299999999999998</v>
      </c>
      <c r="AWY27" s="47">
        <v>0.61099999999999999</v>
      </c>
      <c r="AWZ27" s="47">
        <v>0.60599999999999998</v>
      </c>
      <c r="AXA27" s="47">
        <v>0.6</v>
      </c>
      <c r="AXB27" s="47">
        <v>0.57799999999999996</v>
      </c>
      <c r="AXC27" s="47">
        <v>0.60299999999999998</v>
      </c>
      <c r="AXD27" s="47">
        <v>0.57599999999999996</v>
      </c>
      <c r="AXE27" s="47">
        <v>0.57799999999999996</v>
      </c>
      <c r="AXF27" s="51">
        <v>0.60699999999999998</v>
      </c>
      <c r="AXG27" s="47">
        <f t="shared" si="93"/>
        <v>0.58799999999999997</v>
      </c>
      <c r="AXH27" s="47">
        <v>0.58299999999999996</v>
      </c>
      <c r="AXI27" s="47"/>
      <c r="AXJ27" s="47">
        <v>0.61399999999999999</v>
      </c>
      <c r="AXK27" s="47">
        <v>0.57799999999999996</v>
      </c>
      <c r="AXL27" s="47"/>
      <c r="AXM27" s="47">
        <f t="shared" si="298"/>
        <v>0.57799999999999996</v>
      </c>
      <c r="AXN27" s="47">
        <v>0.57099999999999995</v>
      </c>
      <c r="AXO27" s="47">
        <v>0.57499999999999996</v>
      </c>
      <c r="AXP27" s="47">
        <v>0.57899999999999996</v>
      </c>
      <c r="AXQ27" s="47">
        <v>0.57399999999999995</v>
      </c>
      <c r="AXR27" s="47">
        <v>0.57499999999999996</v>
      </c>
      <c r="AXS27" s="47">
        <v>0.57499999999999996</v>
      </c>
      <c r="AXT27" s="47"/>
      <c r="AXU27" s="47">
        <v>0.57899999999999996</v>
      </c>
      <c r="AXV27" s="47">
        <v>0.58099999999999996</v>
      </c>
      <c r="AXW27" s="47"/>
      <c r="AXX27" s="47">
        <v>0.57099999999999995</v>
      </c>
      <c r="AXY27" s="47">
        <v>0.57299999999999995</v>
      </c>
      <c r="AXZ27" s="47"/>
      <c r="AYA27" s="47">
        <v>0.57199999999999995</v>
      </c>
      <c r="AYB27" s="47"/>
      <c r="AYC27" s="47">
        <v>0.57999999999999996</v>
      </c>
      <c r="AYD27" s="47"/>
      <c r="AYE27" s="47">
        <v>0.57299999999999995</v>
      </c>
      <c r="AYF27" s="47">
        <v>0.57199999999999995</v>
      </c>
      <c r="AYG27" s="47">
        <v>0.57399999999999995</v>
      </c>
      <c r="AYH27" s="47">
        <v>0.57199999999999995</v>
      </c>
      <c r="AYI27" s="47"/>
      <c r="AYJ27" s="47">
        <v>0.57199999999999995</v>
      </c>
      <c r="AYK27" s="47"/>
      <c r="AYL27" s="47">
        <v>0.60099999999999998</v>
      </c>
      <c r="AYM27" s="47"/>
      <c r="AYN27" s="47">
        <v>0.60199999999999998</v>
      </c>
      <c r="AYO27" s="47"/>
      <c r="AYP27" s="6">
        <f t="shared" si="95"/>
        <v>4.1522491349481008E-2</v>
      </c>
      <c r="AYQ27" s="4">
        <v>0.53800000000000003</v>
      </c>
      <c r="AYR27" s="4">
        <v>0.53400000000000003</v>
      </c>
      <c r="AYS27" s="4">
        <v>0.54400000000000004</v>
      </c>
      <c r="AYT27" s="4">
        <v>0.53100000000000003</v>
      </c>
      <c r="AYU27" s="4">
        <v>0.53</v>
      </c>
      <c r="AYV27" s="4">
        <v>0.53100000000000003</v>
      </c>
      <c r="AYW27" s="4">
        <v>0.54</v>
      </c>
      <c r="AYX27" s="4">
        <v>0.53100000000000003</v>
      </c>
      <c r="AYY27" s="4">
        <v>0.53</v>
      </c>
      <c r="AYZ27" s="4">
        <v>0.53700000000000003</v>
      </c>
      <c r="AZB27" s="4">
        <v>0.52800000000000002</v>
      </c>
      <c r="AZC27" s="4">
        <v>0.55200000000000005</v>
      </c>
      <c r="AZD27" s="4">
        <f t="shared" si="96"/>
        <v>0.53100000000000003</v>
      </c>
      <c r="AZE27" s="4">
        <v>0.53500000000000003</v>
      </c>
      <c r="AZF27" s="4">
        <v>0.55700000000000005</v>
      </c>
      <c r="AZG27" s="4">
        <v>0.55400000000000005</v>
      </c>
      <c r="AZH27" s="4">
        <v>0.56999999999999995</v>
      </c>
      <c r="AZI27" s="4">
        <v>0.55300000000000005</v>
      </c>
      <c r="AZJ27" s="4">
        <v>0.55600000000000005</v>
      </c>
      <c r="AZK27" s="4">
        <v>0.54800000000000004</v>
      </c>
      <c r="AZL27" s="4">
        <v>0.54100000000000004</v>
      </c>
      <c r="AZM27" s="4">
        <v>0.55500000000000005</v>
      </c>
      <c r="AZN27" s="4">
        <v>0.54600000000000004</v>
      </c>
      <c r="AZO27" s="4">
        <v>0.55400000000000005</v>
      </c>
      <c r="AZP27" s="4">
        <v>0.54700000000000004</v>
      </c>
      <c r="AZQ27" s="4">
        <v>0.56299999999999994</v>
      </c>
      <c r="AZR27" s="4">
        <v>0.55400000000000005</v>
      </c>
      <c r="AZS27" s="1068">
        <f t="shared" si="97"/>
        <v>0.53100000000000003</v>
      </c>
      <c r="AZT27" s="4">
        <v>0.55600000000000005</v>
      </c>
      <c r="AZU27" s="4">
        <v>0.54800000000000004</v>
      </c>
      <c r="AZV27" s="4">
        <v>0.55600000000000005</v>
      </c>
      <c r="AZW27" s="4">
        <v>0.55100000000000005</v>
      </c>
      <c r="AZX27" s="4">
        <v>0.55000000000000004</v>
      </c>
      <c r="AZY27" s="4">
        <v>0.54700000000000004</v>
      </c>
      <c r="AZZ27" s="4">
        <v>0.55400000000000005</v>
      </c>
      <c r="BAA27" s="4">
        <v>0.55400000000000005</v>
      </c>
      <c r="BAB27" s="4">
        <v>0.55900000000000005</v>
      </c>
      <c r="BAC27" s="4">
        <v>0.55000000000000004</v>
      </c>
      <c r="BAD27" s="4">
        <v>0.53100000000000003</v>
      </c>
      <c r="BAE27" s="4">
        <v>0.55000000000000004</v>
      </c>
      <c r="BAF27" s="102">
        <f t="shared" si="271"/>
        <v>0.53100000000000003</v>
      </c>
      <c r="BAG27" s="4">
        <v>0.56299999999999994</v>
      </c>
      <c r="BAH27" s="4">
        <v>0.55300000000000005</v>
      </c>
      <c r="BAI27" s="4">
        <v>0.55800000000000005</v>
      </c>
      <c r="BAJ27" s="4">
        <v>0.55500000000000005</v>
      </c>
      <c r="BAK27" s="4">
        <v>0.55800000000000005</v>
      </c>
      <c r="BAL27" s="4">
        <v>0.55100000000000005</v>
      </c>
      <c r="BAM27" s="102">
        <v>0.54500000000000004</v>
      </c>
      <c r="BAN27" s="102">
        <v>0.56000000000000005</v>
      </c>
      <c r="BAO27" s="102">
        <v>0.55200000000000005</v>
      </c>
      <c r="BAP27" s="102">
        <v>0.56000000000000005</v>
      </c>
      <c r="BAQ27" s="102">
        <f t="shared" si="98"/>
        <v>0.53100000000000003</v>
      </c>
      <c r="BAR27" s="102">
        <v>0.54900000000000004</v>
      </c>
      <c r="BAS27" s="102">
        <v>0.55100000000000005</v>
      </c>
      <c r="BAT27" s="102">
        <v>0.55300000000000005</v>
      </c>
      <c r="BAU27" s="102">
        <v>0.55200000000000005</v>
      </c>
      <c r="BAV27" s="102">
        <v>0.55200000000000005</v>
      </c>
      <c r="BAW27" s="102">
        <v>0.55000000000000004</v>
      </c>
      <c r="BAX27" s="102">
        <v>0.54900000000000004</v>
      </c>
      <c r="BAY27" s="102"/>
      <c r="BAZ27" s="102">
        <v>0.55000000000000004</v>
      </c>
      <c r="BBA27" s="102">
        <v>0.54900000000000004</v>
      </c>
      <c r="BBB27" s="102">
        <v>0.55000000000000004</v>
      </c>
      <c r="BBC27" s="102">
        <f t="shared" si="99"/>
        <v>0.53100000000000003</v>
      </c>
      <c r="BBD27" s="102">
        <v>0.54900000000000004</v>
      </c>
      <c r="BBE27" s="102"/>
      <c r="BBF27" s="102">
        <v>0.54800000000000004</v>
      </c>
      <c r="BBG27" s="102">
        <v>0.55000000000000004</v>
      </c>
      <c r="BBH27" s="102"/>
      <c r="BBI27" s="102">
        <v>0.55100000000000005</v>
      </c>
      <c r="BBJ27" s="102">
        <v>0.55100000000000005</v>
      </c>
      <c r="BBK27" s="102">
        <v>0.55000000000000004</v>
      </c>
      <c r="BBL27" s="102"/>
      <c r="BBM27" s="102">
        <v>0.55100000000000005</v>
      </c>
      <c r="BBN27" s="102">
        <f t="shared" si="100"/>
        <v>0.53100000000000003</v>
      </c>
      <c r="BBO27" s="102">
        <v>0.54900000000000004</v>
      </c>
      <c r="BBP27" s="102"/>
      <c r="BBQ27" s="102">
        <v>0.55100000000000005</v>
      </c>
      <c r="BBR27" s="102">
        <v>0.54900000000000004</v>
      </c>
      <c r="BBS27" s="102">
        <v>0.54900000000000004</v>
      </c>
      <c r="BBT27" s="102">
        <v>0.54900000000000004</v>
      </c>
      <c r="BBU27" s="102">
        <v>0.54900000000000004</v>
      </c>
      <c r="BBV27" s="102">
        <v>0.55100000000000005</v>
      </c>
      <c r="BBW27" s="102">
        <v>0.54900000000000004</v>
      </c>
      <c r="BBX27" s="102">
        <f t="shared" si="101"/>
        <v>0.53100000000000003</v>
      </c>
      <c r="BBY27" s="102">
        <v>0.55100000000000005</v>
      </c>
      <c r="BBZ27" s="102">
        <v>0.54700000000000004</v>
      </c>
      <c r="BCA27" s="102">
        <v>0.55200000000000005</v>
      </c>
      <c r="BCB27" s="102">
        <v>0.55300000000000005</v>
      </c>
      <c r="BCC27" s="102">
        <v>0.54700000000000004</v>
      </c>
      <c r="BCD27" s="102"/>
      <c r="BCE27" s="102">
        <v>0.55400000000000005</v>
      </c>
      <c r="BCF27" s="102">
        <v>0.55300000000000005</v>
      </c>
      <c r="BCG27" s="102">
        <v>0.55200000000000005</v>
      </c>
      <c r="BCH27" s="102">
        <v>0.55300000000000005</v>
      </c>
      <c r="BCI27" s="102">
        <v>0.55400000000000005</v>
      </c>
      <c r="BCJ27" s="102">
        <v>0.55200000000000005</v>
      </c>
      <c r="BCK27" s="102">
        <f t="shared" si="286"/>
        <v>0.53100000000000003</v>
      </c>
      <c r="BCL27" s="102">
        <v>0.55200000000000005</v>
      </c>
      <c r="BCM27" s="102">
        <v>0.55300000000000005</v>
      </c>
      <c r="BCN27" s="102"/>
      <c r="BCO27" s="102">
        <v>0.55200000000000005</v>
      </c>
      <c r="BCP27" s="102">
        <v>0.55200000000000005</v>
      </c>
      <c r="BCQ27" s="102">
        <v>0.55500000000000005</v>
      </c>
      <c r="BCR27" s="102"/>
      <c r="BCS27" s="102">
        <v>0.55600000000000005</v>
      </c>
      <c r="BCT27" s="102">
        <v>0.54900000000000004</v>
      </c>
      <c r="BCU27" s="102">
        <v>0.55200000000000005</v>
      </c>
      <c r="BCV27" s="102">
        <v>0.55300000000000005</v>
      </c>
      <c r="BCW27" s="102">
        <v>0.54600000000000004</v>
      </c>
      <c r="BCX27" s="102">
        <v>0.55200000000000005</v>
      </c>
      <c r="BCY27" s="102">
        <f t="shared" si="287"/>
        <v>0.53100000000000003</v>
      </c>
      <c r="BCZ27" s="102">
        <v>0.55000000000000004</v>
      </c>
      <c r="BDA27" s="102">
        <v>0.55500000000000005</v>
      </c>
      <c r="BDB27" s="102"/>
      <c r="BDC27" s="102">
        <v>0.55800000000000005</v>
      </c>
      <c r="BDD27" s="102">
        <v>0.55100000000000005</v>
      </c>
      <c r="BDE27" s="102">
        <v>0.55200000000000005</v>
      </c>
      <c r="BDF27" s="102">
        <v>0.54800000000000004</v>
      </c>
      <c r="BDG27" s="102">
        <v>0.55800000000000005</v>
      </c>
      <c r="BDH27" s="102">
        <v>0.54600000000000004</v>
      </c>
      <c r="BDI27" s="102">
        <v>0.55300000000000005</v>
      </c>
      <c r="BDJ27" s="102">
        <v>0.55200000000000005</v>
      </c>
      <c r="BDK27" s="102">
        <f t="shared" si="104"/>
        <v>0.53100000000000003</v>
      </c>
      <c r="BDL27" s="102"/>
      <c r="BDM27" s="102">
        <v>0.55400000000000005</v>
      </c>
      <c r="BDN27" s="102">
        <v>0.55000000000000004</v>
      </c>
      <c r="BDO27" s="102">
        <v>0.56100000000000005</v>
      </c>
      <c r="BDP27" s="102">
        <v>0.54600000000000004</v>
      </c>
      <c r="BDQ27" s="102">
        <v>0.55100000000000005</v>
      </c>
      <c r="BDR27" s="102">
        <v>0.54900000000000004</v>
      </c>
      <c r="BDS27" s="102">
        <v>0.54900000000000004</v>
      </c>
      <c r="BDT27" s="102">
        <v>0.54500000000000004</v>
      </c>
      <c r="BDU27" s="102"/>
      <c r="BDV27" s="102">
        <v>0.54900000000000004</v>
      </c>
      <c r="BDW27" s="102">
        <f t="shared" si="105"/>
        <v>0.53100000000000003</v>
      </c>
      <c r="BDX27" s="102">
        <v>0.54700000000000004</v>
      </c>
      <c r="BDY27" s="102">
        <v>0.54700000000000004</v>
      </c>
      <c r="BDZ27" s="102">
        <v>0.54900000000000004</v>
      </c>
      <c r="BEA27" s="102">
        <v>0.55500000000000005</v>
      </c>
      <c r="BEB27" s="102"/>
      <c r="BEC27" s="102">
        <v>0.55600000000000005</v>
      </c>
      <c r="BED27" s="102">
        <v>0.55300000000000005</v>
      </c>
      <c r="BEE27" s="102">
        <v>0.54700000000000004</v>
      </c>
      <c r="BEF27" s="102">
        <v>0.55300000000000005</v>
      </c>
      <c r="BEG27" s="102">
        <v>0.54800000000000004</v>
      </c>
      <c r="BEH27" s="102"/>
      <c r="BEI27" s="102">
        <v>0.54600000000000004</v>
      </c>
      <c r="BEJ27" s="102">
        <v>0.54900000000000004</v>
      </c>
      <c r="BEK27" s="102">
        <f t="shared" si="106"/>
        <v>0.53100000000000003</v>
      </c>
      <c r="BEL27" s="102">
        <v>0.55000000000000004</v>
      </c>
      <c r="BEM27" s="102">
        <v>0.55600000000000005</v>
      </c>
      <c r="BEN27" s="102">
        <v>0.55100000000000005</v>
      </c>
      <c r="BEO27" s="102">
        <v>0.55300000000000005</v>
      </c>
      <c r="BEP27" s="102">
        <v>0.54700000000000004</v>
      </c>
      <c r="BEQ27" s="102">
        <v>0.55000000000000004</v>
      </c>
      <c r="BER27" s="102"/>
      <c r="BES27" s="102">
        <v>0.54900000000000004</v>
      </c>
      <c r="BET27" s="102">
        <v>0.54600000000000004</v>
      </c>
      <c r="BEU27" s="102">
        <v>0.55000000000000004</v>
      </c>
      <c r="BEV27" s="102">
        <v>0.55000000000000004</v>
      </c>
      <c r="BEW27" s="102">
        <v>0.55000000000000004</v>
      </c>
      <c r="BEX27" s="102">
        <f t="shared" si="107"/>
        <v>0.53100000000000003</v>
      </c>
      <c r="BEY27" s="102">
        <v>0.56000000000000005</v>
      </c>
      <c r="BEZ27" s="102">
        <v>0.55000000000000004</v>
      </c>
      <c r="BFA27" s="102">
        <v>0.55200000000000005</v>
      </c>
      <c r="BFB27" s="102">
        <v>0.55500000000000005</v>
      </c>
      <c r="BFC27" s="102">
        <v>0.54</v>
      </c>
      <c r="BFD27" s="102">
        <v>0.55000000000000004</v>
      </c>
      <c r="BFE27" s="102">
        <v>0.54900000000000004</v>
      </c>
      <c r="BFF27" s="102">
        <v>0.55000000000000004</v>
      </c>
      <c r="BFG27" s="102">
        <v>0.54800000000000004</v>
      </c>
      <c r="BFH27" s="102">
        <v>0.55800000000000005</v>
      </c>
      <c r="BFI27" s="102">
        <v>0.55900000000000005</v>
      </c>
      <c r="BFJ27" s="102">
        <v>0.53700000000000003</v>
      </c>
      <c r="BFK27" s="102"/>
      <c r="BFL27" s="102">
        <v>0.54700000000000004</v>
      </c>
      <c r="BFM27" s="102">
        <v>0.55300000000000005</v>
      </c>
      <c r="BFN27" s="102">
        <v>0.54200000000000004</v>
      </c>
      <c r="BFO27" s="102">
        <v>0.55000000000000004</v>
      </c>
      <c r="BFP27" s="102">
        <v>0.53600000000000003</v>
      </c>
      <c r="BFQ27" s="102">
        <v>0.55000000000000004</v>
      </c>
      <c r="BFR27" s="102"/>
      <c r="BFS27" s="102">
        <v>0.54400000000000004</v>
      </c>
      <c r="BFT27" s="102">
        <v>0.54300000000000004</v>
      </c>
      <c r="BFU27" s="102">
        <v>0.54600000000000004</v>
      </c>
      <c r="BFV27" s="102">
        <v>0.53500000000000003</v>
      </c>
      <c r="BFW27" s="102">
        <v>0.53800000000000003</v>
      </c>
      <c r="BFX27" s="102">
        <v>0.55100000000000005</v>
      </c>
      <c r="BFY27" s="102">
        <f t="shared" si="108"/>
        <v>0.53100000000000003</v>
      </c>
      <c r="BFZ27" s="102">
        <v>0.54200000000000004</v>
      </c>
      <c r="BGA27" s="102">
        <v>0.53600000000000003</v>
      </c>
      <c r="BGB27" s="102">
        <v>0.54600000000000004</v>
      </c>
      <c r="BGC27" s="102">
        <v>0.54</v>
      </c>
      <c r="BGD27" s="102">
        <v>0.54600000000000004</v>
      </c>
      <c r="BGE27" s="102">
        <f t="shared" si="109"/>
        <v>0.53100000000000003</v>
      </c>
      <c r="BGF27" s="47">
        <v>0.57999999999999996</v>
      </c>
      <c r="BGG27" s="47"/>
      <c r="BGH27" s="47">
        <v>0.58399999999999996</v>
      </c>
      <c r="BGI27" s="47">
        <v>0.58899999999999997</v>
      </c>
      <c r="BGJ27" s="47">
        <v>0.58799999999999997</v>
      </c>
      <c r="BGK27" s="47">
        <v>0.57999999999999996</v>
      </c>
      <c r="BGL27" s="47">
        <v>0.59</v>
      </c>
      <c r="BGM27" s="47"/>
      <c r="BGN27" s="47">
        <v>0.57999999999999996</v>
      </c>
      <c r="BGO27" s="47"/>
      <c r="BGP27" s="47">
        <v>0.57799999999999996</v>
      </c>
      <c r="BGQ27" s="47">
        <v>0.59099999999999997</v>
      </c>
      <c r="BGR27" s="47">
        <v>0.57799999999999996</v>
      </c>
      <c r="BGS27" s="47">
        <v>0.58899999999999997</v>
      </c>
      <c r="BGT27" s="47">
        <v>0.58199999999999996</v>
      </c>
      <c r="BGU27" s="102">
        <f t="shared" si="110"/>
        <v>0.53100000000000003</v>
      </c>
      <c r="BGV27" s="102">
        <v>0.59</v>
      </c>
      <c r="BGW27" s="47"/>
      <c r="BGX27" s="47">
        <v>0.59199999999999997</v>
      </c>
      <c r="BGY27" s="47">
        <v>0.59399999999999997</v>
      </c>
      <c r="BGZ27" s="47">
        <v>0.58599999999999997</v>
      </c>
      <c r="BHA27" s="47">
        <v>0.57599999999999996</v>
      </c>
      <c r="BHB27" s="47">
        <v>0.58599999999999997</v>
      </c>
      <c r="BHC27" s="51">
        <v>0.56499999999999995</v>
      </c>
      <c r="BHD27" s="47">
        <f t="shared" si="111"/>
        <v>0.53100000000000003</v>
      </c>
      <c r="BHE27" s="47">
        <v>0.56299999999999994</v>
      </c>
      <c r="BHF27" s="51">
        <v>0.55800000000000005</v>
      </c>
      <c r="BHG27" s="51"/>
      <c r="BHH27" s="51">
        <v>0.56100000000000005</v>
      </c>
      <c r="BHI27" s="51">
        <v>0.55800000000000005</v>
      </c>
      <c r="BHJ27" s="47">
        <v>0.55800000000000005</v>
      </c>
      <c r="BHK27" s="51">
        <v>0.55600000000000005</v>
      </c>
      <c r="BHL27" s="47">
        <f t="shared" si="112"/>
        <v>0.53100000000000003</v>
      </c>
      <c r="BHM27" s="47">
        <v>0.55500000000000005</v>
      </c>
      <c r="BHN27" s="47">
        <v>0.56399999999999995</v>
      </c>
      <c r="BHO27" s="47">
        <v>0.56000000000000005</v>
      </c>
      <c r="BHP27" s="47">
        <v>0.55700000000000005</v>
      </c>
      <c r="BHQ27" s="47"/>
      <c r="BHR27" s="47">
        <v>0.56200000000000006</v>
      </c>
      <c r="BHS27" s="10">
        <v>0.55700000000000005</v>
      </c>
      <c r="BHT27" s="47">
        <f t="shared" si="113"/>
        <v>0.53100000000000003</v>
      </c>
      <c r="BHU27" s="47">
        <v>0.55700000000000005</v>
      </c>
      <c r="BHV27" s="47">
        <v>0.55600000000000005</v>
      </c>
      <c r="BHW27" s="47">
        <v>0.56399999999999995</v>
      </c>
      <c r="BHX27" s="47">
        <v>0.57599999999999996</v>
      </c>
      <c r="BHY27" s="47">
        <v>0.56299999999999994</v>
      </c>
      <c r="BHZ27" s="47">
        <v>0.56699999999999995</v>
      </c>
      <c r="BIA27" s="47">
        <v>0.57199999999999995</v>
      </c>
      <c r="BIB27" s="47">
        <v>0.56899999999999995</v>
      </c>
      <c r="BIC27" s="47">
        <v>0.56499999999999995</v>
      </c>
      <c r="BID27" s="1181">
        <v>0.54700000000000004</v>
      </c>
      <c r="BIE27" s="47">
        <v>0.57499999999999996</v>
      </c>
      <c r="BIF27" s="1162">
        <v>0.57199999999999995</v>
      </c>
      <c r="BIG27" s="1162">
        <v>0.56599999999999995</v>
      </c>
      <c r="BIH27" s="47">
        <v>0.56499999999999995</v>
      </c>
      <c r="BII27" s="47">
        <f t="shared" si="114"/>
        <v>0.54700000000000004</v>
      </c>
      <c r="BIJ27" s="47">
        <v>0.55500000000000005</v>
      </c>
      <c r="BIK27" s="47">
        <v>0.56899999999999995</v>
      </c>
      <c r="BIL27" s="47">
        <v>0.55600000000000005</v>
      </c>
      <c r="BIM27" s="47">
        <v>0.56200000000000006</v>
      </c>
      <c r="BIN27" s="47">
        <v>0.55800000000000005</v>
      </c>
      <c r="BIO27" s="1264">
        <v>0.55500000000000005</v>
      </c>
      <c r="BIP27" s="47">
        <f t="shared" si="292"/>
        <v>0.54700000000000004</v>
      </c>
      <c r="BIQ27" s="47">
        <v>0.56100000000000005</v>
      </c>
      <c r="BIR27" s="47">
        <v>0.55700000000000005</v>
      </c>
      <c r="BIS27" s="47">
        <v>0.56999999999999995</v>
      </c>
      <c r="BIT27" s="47">
        <v>0.55500000000000005</v>
      </c>
      <c r="BIU27" s="47"/>
      <c r="BIV27" s="1277" t="s">
        <v>1157</v>
      </c>
      <c r="BIW27" s="1264">
        <v>0.55700000000000005</v>
      </c>
      <c r="BIX27" s="1264">
        <f t="shared" si="116"/>
        <v>0.54700000000000004</v>
      </c>
      <c r="BIY27" s="47">
        <v>0.51400000000000001</v>
      </c>
      <c r="BIZ27" s="47"/>
      <c r="BJA27" s="47"/>
      <c r="BJB27" s="47">
        <v>0.51900000000000002</v>
      </c>
      <c r="BJC27" s="47">
        <v>0.51800000000000002</v>
      </c>
      <c r="BJD27" s="47">
        <v>0.55400000000000005</v>
      </c>
      <c r="BJE27" s="47">
        <v>0.50800000000000001</v>
      </c>
      <c r="BJF27" s="47">
        <v>0.51600000000000001</v>
      </c>
      <c r="BJG27" s="47">
        <v>0.55000000000000004</v>
      </c>
      <c r="BJH27" s="47">
        <f t="shared" si="259"/>
        <v>0.54700000000000004</v>
      </c>
      <c r="BJI27" s="47">
        <v>0.52100000000000002</v>
      </c>
      <c r="BJJ27" s="47">
        <v>0.51800000000000002</v>
      </c>
      <c r="BJK27" s="47">
        <v>0.51500000000000001</v>
      </c>
      <c r="BJL27" s="47">
        <v>0.51700000000000002</v>
      </c>
      <c r="BJM27" s="47">
        <v>0.51500000000000001</v>
      </c>
      <c r="BJN27" s="47">
        <v>0.56100000000000005</v>
      </c>
      <c r="BJO27" s="47">
        <v>0.52</v>
      </c>
      <c r="BJP27" s="47">
        <v>0.50800000000000001</v>
      </c>
      <c r="BJQ27" s="51">
        <v>0.51500000000000001</v>
      </c>
      <c r="BJR27" s="47">
        <f t="shared" si="117"/>
        <v>0.51500000000000001</v>
      </c>
      <c r="BJS27" s="47">
        <v>0.51</v>
      </c>
      <c r="BJT27" s="47"/>
      <c r="BJU27" s="47">
        <v>0.56200000000000006</v>
      </c>
      <c r="BJV27" s="47">
        <v>0.50600000000000001</v>
      </c>
      <c r="BJW27" s="47"/>
      <c r="BJX27" s="47">
        <f t="shared" si="299"/>
        <v>0.50600000000000001</v>
      </c>
      <c r="BJY27" s="47">
        <v>0.50600000000000001</v>
      </c>
      <c r="BJZ27" s="47">
        <v>0.502</v>
      </c>
      <c r="BKA27" s="47">
        <v>0.51300000000000001</v>
      </c>
      <c r="BKB27" s="47">
        <v>0.51300000000000001</v>
      </c>
      <c r="BKC27" s="47">
        <v>0.50800000000000001</v>
      </c>
      <c r="BKD27" s="47">
        <v>0.52700000000000002</v>
      </c>
      <c r="BKE27" s="47"/>
      <c r="BKF27" s="47">
        <v>0.50600000000000001</v>
      </c>
      <c r="BKG27" s="47">
        <v>0.505</v>
      </c>
      <c r="BKH27" s="47"/>
      <c r="BKI27" s="47">
        <v>0.50600000000000001</v>
      </c>
      <c r="BKJ27" s="47">
        <v>0.505</v>
      </c>
      <c r="BKK27" s="47"/>
      <c r="BKL27" s="47">
        <v>0.505</v>
      </c>
      <c r="BKM27" s="47"/>
      <c r="BKN27" s="47">
        <v>0.505</v>
      </c>
      <c r="BKO27" s="47"/>
      <c r="BKP27" s="47">
        <v>0.51200000000000001</v>
      </c>
      <c r="BKQ27" s="47">
        <v>0.51200000000000001</v>
      </c>
      <c r="BKR27" s="47">
        <v>0.51100000000000001</v>
      </c>
      <c r="BKS27" s="47">
        <v>0.50700000000000001</v>
      </c>
      <c r="BKT27" s="47"/>
      <c r="BKU27" s="47">
        <v>0.50900000000000001</v>
      </c>
      <c r="BKV27" s="47"/>
      <c r="BKW27" s="47">
        <v>0.53100000000000003</v>
      </c>
      <c r="BKX27" s="47"/>
      <c r="BKY27" s="47">
        <v>0.52600000000000002</v>
      </c>
      <c r="BKZ27" s="47"/>
      <c r="BLA27" s="6">
        <f t="shared" si="119"/>
        <v>3.9525691699604779E-2</v>
      </c>
      <c r="BLB27" s="102">
        <v>0.49</v>
      </c>
      <c r="BLC27" s="102">
        <v>0.49399999999999999</v>
      </c>
      <c r="BLD27" s="102">
        <v>0.498</v>
      </c>
      <c r="BLE27" s="102">
        <v>0.49</v>
      </c>
      <c r="BLF27" s="102">
        <v>0.49</v>
      </c>
      <c r="BLG27" s="102">
        <v>0.49099999999999999</v>
      </c>
      <c r="BLH27" s="102">
        <v>0.49199999999999999</v>
      </c>
      <c r="BLI27" s="102">
        <v>0.49099999999999999</v>
      </c>
      <c r="BLJ27" s="102">
        <v>0.49099999999999999</v>
      </c>
      <c r="BLK27" s="102">
        <v>0.48899999999999999</v>
      </c>
      <c r="BLL27" s="102">
        <f t="shared" si="120"/>
        <v>0.48899999999999999</v>
      </c>
      <c r="BLM27" s="102">
        <v>0.48699999999999999</v>
      </c>
      <c r="BLN27" s="102">
        <v>0.501</v>
      </c>
      <c r="BLO27" s="102"/>
      <c r="BLP27" s="102">
        <v>0.495</v>
      </c>
      <c r="BLQ27" s="102">
        <v>0.49099999999999999</v>
      </c>
      <c r="BLR27" s="102">
        <v>0.49199999999999999</v>
      </c>
      <c r="BLS27" s="102">
        <v>0.49</v>
      </c>
      <c r="BLT27" s="102">
        <v>0.49</v>
      </c>
      <c r="BLU27" s="102">
        <v>0.495</v>
      </c>
      <c r="BLV27" s="102">
        <v>0.49099999999999999</v>
      </c>
      <c r="BLW27" s="102">
        <v>0.496</v>
      </c>
      <c r="BLX27" s="102">
        <v>0.49199999999999999</v>
      </c>
      <c r="BLY27" s="102">
        <v>0.49</v>
      </c>
      <c r="BLZ27" s="102"/>
      <c r="BMA27" s="102">
        <v>0.502</v>
      </c>
      <c r="BMB27" s="1068">
        <f t="shared" si="121"/>
        <v>0.48899999999999999</v>
      </c>
      <c r="BMC27" s="102">
        <v>0.48399999999999999</v>
      </c>
      <c r="BMD27" s="102">
        <v>0.504</v>
      </c>
      <c r="BME27" s="102">
        <v>0.504</v>
      </c>
      <c r="BMF27" s="102">
        <v>0.49199999999999999</v>
      </c>
      <c r="BMG27" s="102">
        <v>0.495</v>
      </c>
      <c r="BMH27" s="102"/>
      <c r="BMI27" s="102">
        <v>0.48899999999999999</v>
      </c>
      <c r="BMJ27" s="102">
        <v>0.504</v>
      </c>
      <c r="BMK27" s="102">
        <v>0.497</v>
      </c>
      <c r="BML27" s="102">
        <v>0.48899999999999999</v>
      </c>
      <c r="BMM27" s="102">
        <v>0.505</v>
      </c>
      <c r="BMN27" s="102">
        <v>0.48899999999999999</v>
      </c>
      <c r="BMO27" s="102">
        <v>0.505</v>
      </c>
      <c r="BMP27" s="102">
        <f t="shared" si="272"/>
        <v>0.48899999999999999</v>
      </c>
      <c r="BMQ27" s="1061">
        <v>0.499</v>
      </c>
      <c r="BMR27" s="102">
        <v>0.503</v>
      </c>
      <c r="BMS27" s="102">
        <v>0.499</v>
      </c>
      <c r="BMT27" s="102">
        <v>0.51500000000000001</v>
      </c>
      <c r="BMU27" s="102">
        <v>0.51</v>
      </c>
      <c r="BMV27" s="102">
        <v>0.50600000000000001</v>
      </c>
      <c r="BMW27" s="102">
        <v>0.499</v>
      </c>
      <c r="BMX27" s="102">
        <v>0.49</v>
      </c>
      <c r="BMY27" s="102">
        <v>0.504</v>
      </c>
      <c r="BMZ27" s="102">
        <v>0.49</v>
      </c>
      <c r="BNA27" s="102">
        <f t="shared" si="122"/>
        <v>0.48899999999999999</v>
      </c>
      <c r="BNB27" s="102">
        <v>0.49299999999999999</v>
      </c>
      <c r="BNC27" s="102">
        <v>0.49099999999999999</v>
      </c>
      <c r="BND27" s="102">
        <v>0.49399999999999999</v>
      </c>
      <c r="BNE27" s="102">
        <v>0.498</v>
      </c>
      <c r="BNF27" s="102"/>
      <c r="BNG27" s="102">
        <v>0.48899999999999999</v>
      </c>
      <c r="BNH27" s="102">
        <v>0.48899999999999999</v>
      </c>
      <c r="BNI27" s="102">
        <v>0.495</v>
      </c>
      <c r="BNJ27" s="102">
        <v>0.49099999999999999</v>
      </c>
      <c r="BNK27" s="102">
        <v>0.501</v>
      </c>
      <c r="BNL27" s="102">
        <v>0.48</v>
      </c>
      <c r="BNM27" s="102">
        <f t="shared" si="123"/>
        <v>0.48</v>
      </c>
      <c r="BNN27" s="102">
        <v>0.49099999999999999</v>
      </c>
      <c r="BNO27" s="102">
        <v>0.49299999999999999</v>
      </c>
      <c r="BNP27" s="102"/>
      <c r="BNQ27" s="102">
        <v>0.495</v>
      </c>
      <c r="BNR27" s="102">
        <v>0.495</v>
      </c>
      <c r="BNS27" s="102">
        <v>0.49099999999999999</v>
      </c>
      <c r="BNT27" s="102">
        <v>0.49099999999999999</v>
      </c>
      <c r="BNU27" s="102"/>
      <c r="BNV27" s="102">
        <v>0.495</v>
      </c>
      <c r="BNW27" s="102">
        <v>0.42399999999999999</v>
      </c>
      <c r="BNX27" s="102">
        <f t="shared" si="124"/>
        <v>0.42399999999999999</v>
      </c>
      <c r="BNY27" s="102">
        <v>0.497</v>
      </c>
      <c r="BNZ27" s="102">
        <v>0.496</v>
      </c>
      <c r="BOA27" s="102"/>
      <c r="BOB27" s="102">
        <v>0.44600000000000001</v>
      </c>
      <c r="BOC27" s="102">
        <v>0.439</v>
      </c>
      <c r="BOD27" s="102">
        <v>0.45100000000000001</v>
      </c>
      <c r="BOE27" s="102">
        <v>0.44</v>
      </c>
      <c r="BOF27" s="102"/>
      <c r="BOG27" s="102">
        <v>0.443</v>
      </c>
      <c r="BOH27" s="102">
        <v>0.42</v>
      </c>
      <c r="BOI27" s="102">
        <f t="shared" si="125"/>
        <v>0.42</v>
      </c>
      <c r="BOJ27" s="102">
        <v>0.441</v>
      </c>
      <c r="BOK27" s="102">
        <v>0.44900000000000001</v>
      </c>
      <c r="BOL27" s="102">
        <v>0.441</v>
      </c>
      <c r="BOM27" s="102">
        <v>0.44400000000000001</v>
      </c>
      <c r="BON27" s="102">
        <v>0.44700000000000001</v>
      </c>
      <c r="BOO27" s="102">
        <v>0.45200000000000001</v>
      </c>
      <c r="BOP27" s="102">
        <v>0.44900000000000001</v>
      </c>
      <c r="BOQ27" s="102"/>
      <c r="BOR27" s="102">
        <v>0.443</v>
      </c>
      <c r="BOS27" s="102">
        <v>0.442</v>
      </c>
      <c r="BOT27" s="102">
        <v>0.44400000000000001</v>
      </c>
      <c r="BOU27" s="102">
        <v>0.45800000000000002</v>
      </c>
      <c r="BOV27" s="102">
        <f t="shared" si="288"/>
        <v>0.42</v>
      </c>
      <c r="BOW27" s="102">
        <v>0.45300000000000001</v>
      </c>
      <c r="BOX27" s="102">
        <v>0.44900000000000001</v>
      </c>
      <c r="BOY27" s="102">
        <v>0.44700000000000001</v>
      </c>
      <c r="BOZ27" s="102">
        <v>0.44700000000000001</v>
      </c>
      <c r="BPA27" s="102">
        <v>0.44800000000000001</v>
      </c>
      <c r="BPB27" s="102"/>
      <c r="BPC27" s="102">
        <v>0.443</v>
      </c>
      <c r="BPD27" s="102">
        <v>0.442</v>
      </c>
      <c r="BPE27" s="102">
        <v>0.441</v>
      </c>
      <c r="BPF27" s="102">
        <v>0.44400000000000001</v>
      </c>
      <c r="BPG27" s="102">
        <v>0.45</v>
      </c>
      <c r="BPH27" s="102">
        <v>0.44</v>
      </c>
      <c r="BPI27" s="102">
        <f t="shared" si="289"/>
        <v>0.42</v>
      </c>
      <c r="BPJ27" s="102">
        <v>0.434</v>
      </c>
      <c r="BPK27" s="102">
        <v>0.441</v>
      </c>
      <c r="BPL27" s="102">
        <v>0.44500000000000001</v>
      </c>
      <c r="BPM27" s="102">
        <v>0.44600000000000001</v>
      </c>
      <c r="BPN27" s="102">
        <v>0.45500000000000002</v>
      </c>
      <c r="BPO27" s="102">
        <v>0.45</v>
      </c>
      <c r="BPP27" s="102">
        <v>0.434</v>
      </c>
      <c r="BPQ27" s="102">
        <v>0.44400000000000001</v>
      </c>
      <c r="BPR27" s="102">
        <v>0.44</v>
      </c>
      <c r="BPS27" s="102">
        <v>0.44</v>
      </c>
      <c r="BPT27" s="102">
        <f t="shared" si="128"/>
        <v>0.42</v>
      </c>
      <c r="BPU27" s="102">
        <v>0.443</v>
      </c>
      <c r="BPV27" s="102">
        <v>0.45400000000000001</v>
      </c>
      <c r="BPW27" s="102">
        <v>0.45</v>
      </c>
      <c r="BPX27" s="102">
        <v>0.44600000000000001</v>
      </c>
      <c r="BPY27" s="102"/>
      <c r="BPZ27" s="102">
        <v>0.44500000000000001</v>
      </c>
      <c r="BQA27" s="102">
        <v>0.439</v>
      </c>
      <c r="BQB27" s="102">
        <v>0.44500000000000001</v>
      </c>
      <c r="BQC27" s="102">
        <v>0.433</v>
      </c>
      <c r="BQD27" s="102">
        <v>0.432</v>
      </c>
      <c r="BQE27" s="102">
        <f t="shared" si="129"/>
        <v>0.42</v>
      </c>
      <c r="BQF27" s="102">
        <v>0.42499999999999999</v>
      </c>
      <c r="BQG27" s="102">
        <v>0.42499999999999999</v>
      </c>
      <c r="BQH27" s="102">
        <v>0.42</v>
      </c>
      <c r="BQI27" s="102">
        <v>0.441</v>
      </c>
      <c r="BQJ27" s="102">
        <v>0.44500000000000001</v>
      </c>
      <c r="BQK27" s="102">
        <v>0.44400000000000001</v>
      </c>
      <c r="BQL27" s="102">
        <v>0.44400000000000001</v>
      </c>
      <c r="BQM27" s="102">
        <v>0.44800000000000001</v>
      </c>
      <c r="BQN27" s="102">
        <v>0.45</v>
      </c>
      <c r="BQO27" s="102"/>
      <c r="BQP27" s="102">
        <v>0.45</v>
      </c>
      <c r="BQQ27" s="1061">
        <v>0.45</v>
      </c>
      <c r="BQR27" s="102">
        <f t="shared" si="130"/>
        <v>0.42</v>
      </c>
      <c r="BQS27" s="102">
        <v>0.45</v>
      </c>
      <c r="BQT27" s="102"/>
      <c r="BQU27" s="102">
        <v>0.44</v>
      </c>
      <c r="BQV27" s="102">
        <v>0.437</v>
      </c>
      <c r="BQW27" s="102">
        <v>0.44</v>
      </c>
      <c r="BQX27" s="102">
        <v>0.45</v>
      </c>
      <c r="BQY27" s="102">
        <v>0.43</v>
      </c>
      <c r="BQZ27" s="102">
        <v>0.43</v>
      </c>
      <c r="BRA27" s="102">
        <v>0.43</v>
      </c>
      <c r="BRB27" s="102">
        <v>0.44</v>
      </c>
      <c r="BRC27" s="102">
        <v>0.43</v>
      </c>
      <c r="BRD27" s="102">
        <v>0.433</v>
      </c>
      <c r="BRE27" s="102">
        <f t="shared" si="131"/>
        <v>0.42</v>
      </c>
      <c r="BRF27" s="102">
        <v>0.441</v>
      </c>
      <c r="BRG27" s="102">
        <v>0.42</v>
      </c>
      <c r="BRH27" s="102">
        <v>0.43</v>
      </c>
      <c r="BRI27" s="102">
        <v>0.437</v>
      </c>
      <c r="BRJ27" s="102">
        <v>0.42799999999999999</v>
      </c>
      <c r="BRK27" s="102">
        <v>0.44</v>
      </c>
      <c r="BRL27" s="102">
        <v>0.44</v>
      </c>
      <c r="BRM27" s="102">
        <v>0.432</v>
      </c>
      <c r="BRN27" s="102">
        <v>0.437</v>
      </c>
      <c r="BRO27" s="102">
        <v>0.44400000000000001</v>
      </c>
      <c r="BRP27" s="102">
        <v>0.435</v>
      </c>
      <c r="BRQ27" s="102">
        <v>0.44</v>
      </c>
      <c r="BRR27" s="102"/>
      <c r="BRS27" s="102">
        <v>0.438</v>
      </c>
      <c r="BRT27" s="102">
        <v>0.443</v>
      </c>
      <c r="BRU27" s="102">
        <v>0.44</v>
      </c>
      <c r="BRV27" s="102">
        <v>0.434</v>
      </c>
      <c r="BRW27" s="102">
        <v>0.42</v>
      </c>
      <c r="BRX27" s="102"/>
      <c r="BRY27" s="102">
        <v>0.435</v>
      </c>
      <c r="BRZ27" s="102">
        <v>0.438</v>
      </c>
      <c r="BSA27" s="102">
        <v>0.436</v>
      </c>
      <c r="BSB27" s="102">
        <v>0.44</v>
      </c>
      <c r="BSC27" s="102">
        <v>0.435</v>
      </c>
      <c r="BSD27" s="102">
        <v>0.435</v>
      </c>
      <c r="BSE27" s="102"/>
      <c r="BSF27" s="102">
        <v>0.4</v>
      </c>
      <c r="BSG27" s="102">
        <f>MIN(BRE27)</f>
        <v>0.42</v>
      </c>
      <c r="BSH27" s="102">
        <v>0.438</v>
      </c>
      <c r="BSI27" s="102">
        <v>0.433</v>
      </c>
      <c r="BSJ27" s="102">
        <v>0.434</v>
      </c>
      <c r="BSK27" s="102">
        <v>0.437</v>
      </c>
      <c r="BSL27" s="102">
        <v>0.435</v>
      </c>
      <c r="BSM27" s="102">
        <f t="shared" si="133"/>
        <v>0.42</v>
      </c>
      <c r="BSN27" s="47">
        <v>0.45600000000000002</v>
      </c>
      <c r="BSO27" s="47"/>
      <c r="BSP27" s="47">
        <v>0.46400000000000002</v>
      </c>
      <c r="BSQ27" s="47">
        <v>0.46300000000000002</v>
      </c>
      <c r="BSR27" s="47">
        <v>0.47199999999999998</v>
      </c>
      <c r="BSS27" s="47">
        <v>0.47</v>
      </c>
      <c r="BST27" s="47">
        <v>0.46500000000000002</v>
      </c>
      <c r="BSU27" s="47"/>
      <c r="BSV27" s="47">
        <v>0.46400000000000002</v>
      </c>
      <c r="BSW27" s="47"/>
      <c r="BSX27" s="47">
        <v>0.46</v>
      </c>
      <c r="BSY27" s="47">
        <v>0.45500000000000002</v>
      </c>
      <c r="BSZ27" s="47">
        <v>0.47</v>
      </c>
      <c r="BTA27" s="47">
        <v>0.46700000000000003</v>
      </c>
      <c r="BTB27" s="47">
        <v>0.46300000000000002</v>
      </c>
      <c r="BTC27" s="47"/>
      <c r="BTD27" s="102">
        <f t="shared" si="134"/>
        <v>0.42</v>
      </c>
      <c r="BTE27" s="102">
        <v>0.46700000000000003</v>
      </c>
      <c r="BTF27" s="47"/>
      <c r="BTG27" s="47">
        <v>0.46300000000000002</v>
      </c>
      <c r="BTH27" s="47">
        <v>0.47099999999999997</v>
      </c>
      <c r="BTI27" s="47">
        <v>0.46300000000000002</v>
      </c>
      <c r="BTJ27" s="47">
        <v>0.46200000000000002</v>
      </c>
      <c r="BTK27" s="47">
        <v>0.46</v>
      </c>
      <c r="BTL27" s="51">
        <v>0.45500000000000002</v>
      </c>
      <c r="BTM27" s="47">
        <f t="shared" si="135"/>
        <v>0.42</v>
      </c>
      <c r="BTN27" s="47">
        <v>0.45900000000000002</v>
      </c>
      <c r="BTO27" s="51">
        <v>0.45500000000000002</v>
      </c>
      <c r="BTP27" s="51">
        <v>0.46100000000000002</v>
      </c>
      <c r="BTQ27" s="51"/>
      <c r="BTR27" s="51">
        <v>0.46300000000000002</v>
      </c>
      <c r="BTS27" s="47">
        <v>0.45100000000000001</v>
      </c>
      <c r="BTT27" s="47">
        <f t="shared" si="136"/>
        <v>0.42</v>
      </c>
      <c r="BTU27" s="47">
        <v>0.45800000000000002</v>
      </c>
      <c r="BTV27" s="47">
        <v>0.45500000000000002</v>
      </c>
      <c r="BTW27" s="47">
        <v>0.45500000000000002</v>
      </c>
      <c r="BTX27" s="47">
        <v>0.44900000000000001</v>
      </c>
      <c r="BTY27" s="47"/>
      <c r="BTZ27" s="47">
        <v>0.45500000000000002</v>
      </c>
      <c r="BUA27" s="10">
        <v>0.45700000000000002</v>
      </c>
      <c r="BUB27" s="47">
        <f t="shared" si="137"/>
        <v>0.42</v>
      </c>
      <c r="BUC27" s="47">
        <v>0.45200000000000001</v>
      </c>
      <c r="BUD27" s="47">
        <v>0.46300000000000002</v>
      </c>
      <c r="BUE27" s="47">
        <v>0.45700000000000002</v>
      </c>
      <c r="BUF27" s="47">
        <v>0.46400000000000002</v>
      </c>
      <c r="BUG27" s="47">
        <v>0.46100000000000002</v>
      </c>
      <c r="BUH27" s="47">
        <v>0.46500000000000002</v>
      </c>
      <c r="BUI27" s="47">
        <v>0.46200000000000002</v>
      </c>
      <c r="BUJ27" s="47">
        <v>0.45700000000000002</v>
      </c>
      <c r="BUK27" s="47">
        <v>0.45800000000000002</v>
      </c>
      <c r="BUL27" s="1181">
        <v>0.435</v>
      </c>
      <c r="BUM27" s="47">
        <v>0.45900000000000002</v>
      </c>
      <c r="BUN27" s="1162">
        <v>0.46300000000000002</v>
      </c>
      <c r="BUO27" s="1162">
        <v>0.46</v>
      </c>
      <c r="BUP27" s="47">
        <v>0.45600000000000002</v>
      </c>
      <c r="BUQ27" s="47">
        <f t="shared" si="138"/>
        <v>0.435</v>
      </c>
      <c r="BUR27" s="47">
        <v>0.45700000000000002</v>
      </c>
      <c r="BUS27" s="47">
        <v>0.46300000000000002</v>
      </c>
      <c r="BUT27" s="47">
        <v>0.45100000000000001</v>
      </c>
      <c r="BUU27" s="47">
        <v>0.45</v>
      </c>
      <c r="BUV27" s="47">
        <v>0.45600000000000002</v>
      </c>
      <c r="BUW27" s="1264">
        <v>0.45800000000000002</v>
      </c>
      <c r="BUX27" s="47">
        <f t="shared" si="293"/>
        <v>0.435</v>
      </c>
      <c r="BUY27" s="47">
        <v>0.45500000000000002</v>
      </c>
      <c r="BUZ27" s="47">
        <v>0.44900000000000001</v>
      </c>
      <c r="BVA27" s="47">
        <v>0.44700000000000001</v>
      </c>
      <c r="BVB27" s="47">
        <v>0.44700000000000001</v>
      </c>
      <c r="BVC27" s="47">
        <v>0.72799999999999998</v>
      </c>
      <c r="BVD27" s="1264">
        <v>0.45300000000000001</v>
      </c>
      <c r="BVE27" s="1264">
        <f t="shared" si="140"/>
        <v>0.435</v>
      </c>
      <c r="BVF27" s="47">
        <v>0.439</v>
      </c>
      <c r="BVG27" s="47"/>
      <c r="BVH27" s="47"/>
      <c r="BVI27" s="47">
        <v>0.434</v>
      </c>
      <c r="BVJ27" s="47">
        <v>0.43099999999999999</v>
      </c>
      <c r="BVK27" s="47">
        <v>0.45200000000000001</v>
      </c>
      <c r="BVL27" s="47">
        <v>0.42299999999999999</v>
      </c>
      <c r="BVM27" s="47">
        <v>0.43099999999999999</v>
      </c>
      <c r="BVN27" s="47">
        <v>0.45200000000000001</v>
      </c>
      <c r="BVO27" s="47">
        <f t="shared" si="260"/>
        <v>0.435</v>
      </c>
      <c r="BVP27" s="47">
        <v>0.434</v>
      </c>
      <c r="BVQ27" s="47">
        <v>0.441</v>
      </c>
      <c r="BVR27" s="47">
        <v>0.436</v>
      </c>
      <c r="BVS27" s="47">
        <v>0.433</v>
      </c>
      <c r="BVT27" s="47">
        <v>0.42099999999999999</v>
      </c>
      <c r="BVU27" s="47">
        <v>0.45200000000000001</v>
      </c>
      <c r="BVV27" s="47">
        <v>0.41499999999999998</v>
      </c>
      <c r="BVW27" s="47">
        <v>0.42299999999999999</v>
      </c>
      <c r="BVX27" s="51">
        <v>0.435</v>
      </c>
      <c r="BVY27" s="47">
        <f t="shared" si="141"/>
        <v>0.435</v>
      </c>
      <c r="BVZ27" s="47">
        <v>0.41699999999999998</v>
      </c>
      <c r="BWA27" s="47"/>
      <c r="BWB27" s="47">
        <v>0.45300000000000001</v>
      </c>
      <c r="BWC27" s="47">
        <v>0.39700000000000002</v>
      </c>
      <c r="BWD27" s="47"/>
      <c r="BWE27" s="47">
        <f t="shared" si="300"/>
        <v>0.39700000000000002</v>
      </c>
      <c r="BWF27" s="47">
        <v>0.39200000000000002</v>
      </c>
      <c r="BWG27" s="47">
        <v>0.39600000000000002</v>
      </c>
      <c r="BWH27" s="47">
        <v>0.38700000000000001</v>
      </c>
      <c r="BWI27" s="47">
        <v>0.39200000000000002</v>
      </c>
      <c r="BWJ27" s="47">
        <v>0.39800000000000002</v>
      </c>
      <c r="BWK27" s="47">
        <v>0.39900000000000002</v>
      </c>
      <c r="BWL27" s="47"/>
      <c r="BWM27" s="47">
        <v>0.39400000000000002</v>
      </c>
      <c r="BWN27" s="47">
        <v>0.39400000000000002</v>
      </c>
      <c r="BWO27" s="47"/>
      <c r="BWP27" s="47">
        <v>0.39100000000000001</v>
      </c>
      <c r="BWQ27" s="47">
        <v>0.40600000000000003</v>
      </c>
      <c r="BWR27" s="47"/>
      <c r="BWS27" s="47">
        <v>0.40100000000000002</v>
      </c>
      <c r="BWT27" s="47"/>
      <c r="BWU27" s="47">
        <v>0.39</v>
      </c>
      <c r="BWV27" s="47"/>
      <c r="BWW27" s="47">
        <v>0.39200000000000002</v>
      </c>
      <c r="BWX27" s="47">
        <v>0.39700000000000002</v>
      </c>
      <c r="BWY27" s="47">
        <v>0.39400000000000002</v>
      </c>
      <c r="BWZ27" s="47">
        <v>0.39500000000000002</v>
      </c>
      <c r="BXA27" s="47"/>
      <c r="BXB27" s="47">
        <v>0.39300000000000002</v>
      </c>
      <c r="BXC27" s="47"/>
      <c r="BXD27" s="47">
        <v>0.42199999999999999</v>
      </c>
      <c r="BXE27" s="47"/>
      <c r="BXF27" s="47">
        <v>0.41</v>
      </c>
      <c r="BXG27" s="47">
        <v>0.432</v>
      </c>
      <c r="BXH27" s="47">
        <f t="shared" si="143"/>
        <v>0.39700000000000002</v>
      </c>
      <c r="BXI27" s="47">
        <v>0.43</v>
      </c>
      <c r="BXJ27" s="47"/>
      <c r="BXK27" s="47">
        <v>0.433</v>
      </c>
      <c r="BXL27" s="47"/>
      <c r="BXM27" s="47">
        <v>0.434</v>
      </c>
      <c r="BXN27" s="47"/>
      <c r="BXO27" s="47">
        <v>0.43</v>
      </c>
      <c r="BXP27" s="47"/>
      <c r="BXQ27" s="51">
        <v>0.432</v>
      </c>
      <c r="BXR27" s="1237">
        <v>0.43</v>
      </c>
      <c r="BXS27" s="47"/>
      <c r="BXT27" s="47">
        <v>0.43099999999999999</v>
      </c>
      <c r="BXU27" s="47"/>
      <c r="BXV27" s="47">
        <v>0.434</v>
      </c>
      <c r="BXW27" s="47"/>
      <c r="BXX27" s="47">
        <v>0.42799999999999999</v>
      </c>
      <c r="BXY27" s="47">
        <v>0.435</v>
      </c>
      <c r="BXZ27" s="47"/>
      <c r="BYA27" s="47"/>
      <c r="BYB27" s="47">
        <v>0.44400000000000001</v>
      </c>
      <c r="BYC27" s="47">
        <f t="shared" si="145"/>
        <v>0.43</v>
      </c>
      <c r="BYD27" s="47">
        <v>0.439</v>
      </c>
      <c r="BYE27" s="47"/>
      <c r="BYF27" s="47"/>
      <c r="BYG27" s="47">
        <v>0.44</v>
      </c>
      <c r="BYH27" s="51"/>
      <c r="BYI27" s="51"/>
      <c r="BYJ27" s="47">
        <v>0.439</v>
      </c>
      <c r="BYK27" s="47"/>
      <c r="BYL27" s="47">
        <v>0.44</v>
      </c>
      <c r="BYM27" s="47">
        <v>0.44</v>
      </c>
      <c r="BYN27" s="47"/>
      <c r="BYO27" s="6">
        <f t="shared" si="146"/>
        <v>2.3255813953488393E-2</v>
      </c>
      <c r="BYP27" s="102">
        <v>0.38</v>
      </c>
      <c r="BYQ27" s="102">
        <v>0.39400000000000002</v>
      </c>
      <c r="BYR27" s="102">
        <v>0.38100000000000001</v>
      </c>
      <c r="BYS27" s="102"/>
      <c r="BYT27" s="102">
        <v>0.39200000000000002</v>
      </c>
      <c r="BYU27" s="102">
        <v>0.39300000000000002</v>
      </c>
      <c r="BYV27" s="102">
        <v>0.39</v>
      </c>
      <c r="BYW27" s="102"/>
      <c r="BYX27" s="102">
        <f t="shared" si="290"/>
        <v>0.38</v>
      </c>
      <c r="BYY27" s="102">
        <v>0.39600000000000002</v>
      </c>
      <c r="BYZ27" s="102">
        <v>0.39500000000000002</v>
      </c>
      <c r="BZA27" s="102">
        <v>0.40200000000000002</v>
      </c>
      <c r="BZB27" s="102">
        <v>0.4</v>
      </c>
      <c r="BZC27" s="102">
        <v>0.4</v>
      </c>
      <c r="BZD27" s="102">
        <v>0.39200000000000002</v>
      </c>
      <c r="BZE27" s="102">
        <v>0.39</v>
      </c>
      <c r="BZF27" s="102"/>
      <c r="BZG27" s="102">
        <v>0.39100000000000001</v>
      </c>
      <c r="BZH27" s="102">
        <v>0.38700000000000001</v>
      </c>
      <c r="BZI27" s="102"/>
      <c r="BZJ27" s="102">
        <v>0.38300000000000001</v>
      </c>
      <c r="BZK27" s="1061">
        <v>0.38900000000000001</v>
      </c>
      <c r="BZL27" s="102">
        <f t="shared" si="148"/>
        <v>0.38</v>
      </c>
      <c r="BZM27" s="102">
        <v>0.38</v>
      </c>
      <c r="BZN27" s="102">
        <v>0.38100000000000001</v>
      </c>
      <c r="BZO27" s="102">
        <v>0.4</v>
      </c>
      <c r="BZP27" s="102">
        <v>0.4</v>
      </c>
      <c r="BZQ27" s="102">
        <v>0.38</v>
      </c>
      <c r="BZR27" s="102">
        <v>0.39</v>
      </c>
      <c r="BZS27" s="102"/>
      <c r="BZT27" s="102">
        <v>0.38</v>
      </c>
      <c r="BZU27" s="102">
        <v>0.38</v>
      </c>
      <c r="BZV27" s="102">
        <v>0.38500000000000001</v>
      </c>
      <c r="BZW27" s="102">
        <v>0.38200000000000001</v>
      </c>
      <c r="BZX27" s="102">
        <v>0.376</v>
      </c>
      <c r="BZY27" s="102">
        <f t="shared" si="149"/>
        <v>0.376</v>
      </c>
      <c r="BZZ27" s="102">
        <v>0.38</v>
      </c>
      <c r="CAA27" s="102">
        <v>0.38</v>
      </c>
      <c r="CAB27" s="102">
        <v>0.39</v>
      </c>
      <c r="CAC27" s="102"/>
      <c r="CAD27" s="102">
        <v>0.38400000000000001</v>
      </c>
      <c r="CAE27" s="102">
        <v>0.376</v>
      </c>
      <c r="CAF27" s="102">
        <v>0.39100000000000001</v>
      </c>
      <c r="CAG27" s="102">
        <v>0.39</v>
      </c>
      <c r="CAH27" s="102">
        <v>0.38400000000000001</v>
      </c>
      <c r="CAI27" s="102">
        <v>0.39300000000000002</v>
      </c>
      <c r="CAJ27" s="102"/>
      <c r="CAK27" s="102">
        <v>0.39</v>
      </c>
      <c r="CAL27" s="102">
        <v>0.38200000000000001</v>
      </c>
      <c r="CAM27" s="102">
        <v>0.38</v>
      </c>
      <c r="CAN27" s="102">
        <v>0.39600000000000002</v>
      </c>
      <c r="CAO27" s="102">
        <v>0.39300000000000002</v>
      </c>
      <c r="CAP27" s="102"/>
      <c r="CAQ27" s="102">
        <v>0.375</v>
      </c>
      <c r="CAR27" s="102">
        <v>0.38</v>
      </c>
      <c r="CAS27" s="102"/>
      <c r="CAT27" s="102">
        <v>0.38500000000000001</v>
      </c>
      <c r="CAU27" s="102">
        <v>0.377</v>
      </c>
      <c r="CAV27" s="102">
        <v>0.38800000000000001</v>
      </c>
      <c r="CAW27" s="102">
        <v>0.376</v>
      </c>
      <c r="CAX27" s="102">
        <v>0.376</v>
      </c>
      <c r="CAY27" s="102"/>
      <c r="CAZ27" s="102">
        <v>0.38800000000000001</v>
      </c>
      <c r="CBA27" s="102">
        <v>0.38500000000000001</v>
      </c>
      <c r="CBB27" s="102">
        <v>0.38</v>
      </c>
      <c r="CBC27" s="102">
        <f t="shared" si="150"/>
        <v>0.376</v>
      </c>
      <c r="CBD27" s="102">
        <v>0.376</v>
      </c>
      <c r="CBE27" s="102">
        <v>0.38</v>
      </c>
      <c r="CBF27" s="102">
        <v>0.38200000000000001</v>
      </c>
      <c r="CBG27" s="102">
        <v>0.38600000000000001</v>
      </c>
      <c r="CBH27" s="102"/>
      <c r="CBI27" s="102">
        <v>0.38200000000000001</v>
      </c>
      <c r="CBJ27" s="102">
        <f t="shared" si="151"/>
        <v>0.376</v>
      </c>
      <c r="CBK27" s="47">
        <v>0.41399999999999998</v>
      </c>
      <c r="CBL27" s="47">
        <v>0.41299999999999998</v>
      </c>
      <c r="CBM27" s="47">
        <v>0.41099999999999998</v>
      </c>
      <c r="CBN27" s="47">
        <v>0.40799999999999997</v>
      </c>
      <c r="CBO27" s="47">
        <v>0.40600000000000003</v>
      </c>
      <c r="CBP27" s="47">
        <v>0.40799999999999997</v>
      </c>
      <c r="CBQ27" s="47">
        <v>0.41199999999999998</v>
      </c>
      <c r="CBR27" s="47">
        <v>0.41</v>
      </c>
      <c r="CBS27" s="47">
        <v>0.41099999999999998</v>
      </c>
      <c r="CBT27" s="47"/>
      <c r="CBU27" s="47">
        <v>0.42099999999999999</v>
      </c>
      <c r="CBV27" s="47">
        <v>0.41399999999999998</v>
      </c>
      <c r="CBW27" s="47">
        <v>0.41799999999999998</v>
      </c>
      <c r="CBX27" s="102">
        <f t="shared" si="152"/>
        <v>0.376</v>
      </c>
      <c r="CBY27" s="47">
        <v>0.42699999999999999</v>
      </c>
      <c r="CBZ27" s="77">
        <v>0.42299999999999999</v>
      </c>
      <c r="CCA27" s="47"/>
      <c r="CCB27" s="47">
        <v>0.41799999999999998</v>
      </c>
      <c r="CCC27" s="47">
        <v>0.41499999999999998</v>
      </c>
      <c r="CCD27" s="47">
        <v>0.41499999999999998</v>
      </c>
      <c r="CCE27" s="47">
        <v>0.41499999999999998</v>
      </c>
      <c r="CCF27" s="51">
        <v>0.41</v>
      </c>
      <c r="CCG27" s="47">
        <f t="shared" si="153"/>
        <v>0.376</v>
      </c>
      <c r="CCH27" s="47">
        <v>0.40300000000000002</v>
      </c>
      <c r="CCI27" s="51">
        <v>0.39200000000000002</v>
      </c>
      <c r="CCJ27" s="51">
        <v>0.39800000000000002</v>
      </c>
      <c r="CCK27" s="51"/>
      <c r="CCL27" s="51">
        <v>0.4</v>
      </c>
      <c r="CCM27" s="47">
        <v>0.39300000000000002</v>
      </c>
      <c r="CCN27" s="47">
        <f t="shared" si="154"/>
        <v>0.376</v>
      </c>
      <c r="CCO27" s="47">
        <v>0.39800000000000002</v>
      </c>
      <c r="CCP27" s="47">
        <v>0.40400000000000003</v>
      </c>
      <c r="CCQ27" s="47">
        <v>0.39700000000000002</v>
      </c>
      <c r="CCR27" s="47">
        <v>0.39</v>
      </c>
      <c r="CCS27" s="47">
        <v>0.39500000000000002</v>
      </c>
      <c r="CCT27" s="47">
        <f t="shared" si="155"/>
        <v>0.376</v>
      </c>
      <c r="CCU27" s="47">
        <v>0.4</v>
      </c>
      <c r="CCV27" s="47">
        <v>0.4</v>
      </c>
      <c r="CCW27" s="47">
        <v>0.41599999999999998</v>
      </c>
      <c r="CCX27" s="47">
        <v>0.40899999999999997</v>
      </c>
      <c r="CCY27" s="47">
        <v>0.40899999999999997</v>
      </c>
      <c r="CCZ27" s="47">
        <v>0.40799999999999997</v>
      </c>
      <c r="CDA27" s="47"/>
      <c r="CDB27" s="47">
        <v>0.40300000000000002</v>
      </c>
      <c r="CDC27" s="47">
        <v>0.40300000000000002</v>
      </c>
      <c r="CDD27" s="47">
        <v>0.40500000000000003</v>
      </c>
      <c r="CDE27" s="1181">
        <v>0.378</v>
      </c>
      <c r="CDF27" s="47">
        <v>0.39600000000000002</v>
      </c>
      <c r="CDG27" s="47"/>
      <c r="CDH27" s="1162">
        <v>0.41199999999999998</v>
      </c>
      <c r="CDI27" s="1162">
        <v>0.41199999999999998</v>
      </c>
      <c r="CDJ27" s="47">
        <v>0.40100000000000002</v>
      </c>
      <c r="CDK27" s="47">
        <f t="shared" si="156"/>
        <v>0.378</v>
      </c>
      <c r="CDL27" s="47">
        <v>0.40300000000000002</v>
      </c>
      <c r="CDM27" s="47">
        <v>0.41099999999999998</v>
      </c>
      <c r="CDN27" s="47">
        <v>0.40899999999999997</v>
      </c>
      <c r="CDO27" s="47">
        <v>0.40200000000000002</v>
      </c>
      <c r="CDP27" s="47">
        <v>0.40100000000000002</v>
      </c>
      <c r="CDQ27" s="1264">
        <v>0.39800000000000002</v>
      </c>
      <c r="CDR27" s="47">
        <f t="shared" si="294"/>
        <v>0.378</v>
      </c>
      <c r="CDS27" s="47">
        <v>0.40500000000000003</v>
      </c>
      <c r="CDT27" s="47">
        <v>0.4</v>
      </c>
      <c r="CDU27" s="47">
        <v>0.40500000000000003</v>
      </c>
      <c r="CDV27" s="47">
        <v>0.39800000000000002</v>
      </c>
      <c r="CDW27" s="47">
        <v>0.58599999999999997</v>
      </c>
      <c r="CDX27" s="1264">
        <v>0.40200000000000002</v>
      </c>
      <c r="CDY27" s="1264">
        <f t="shared" si="158"/>
        <v>0.378</v>
      </c>
      <c r="CDZ27" s="47">
        <v>0.378</v>
      </c>
      <c r="CEA27" s="47"/>
      <c r="CEB27" s="47"/>
      <c r="CEC27" s="47">
        <v>0.378</v>
      </c>
      <c r="CED27" s="47">
        <v>0.375</v>
      </c>
      <c r="CEE27" s="47">
        <v>0.40100000000000002</v>
      </c>
      <c r="CEF27" s="47">
        <v>0.39600000000000002</v>
      </c>
      <c r="CEG27" s="47">
        <v>0.377</v>
      </c>
      <c r="CEH27" s="47">
        <v>0.39700000000000002</v>
      </c>
      <c r="CEI27" s="47">
        <f t="shared" si="261"/>
        <v>0.378</v>
      </c>
      <c r="CEJ27" s="47">
        <v>0.371</v>
      </c>
      <c r="CEK27" s="47">
        <v>0.371</v>
      </c>
      <c r="CEL27" s="47">
        <v>0.371</v>
      </c>
      <c r="CEM27" s="47">
        <v>0.378</v>
      </c>
      <c r="CEN27" s="47">
        <v>0.37</v>
      </c>
      <c r="CEO27" s="47">
        <v>0.40100000000000002</v>
      </c>
      <c r="CEP27" s="47">
        <v>0.36799999999999999</v>
      </c>
      <c r="CEQ27" s="47">
        <v>0.36199999999999999</v>
      </c>
      <c r="CER27" s="51">
        <v>0.375</v>
      </c>
      <c r="CES27" s="47">
        <f>MIN(CEI27,CER27)</f>
        <v>0.375</v>
      </c>
      <c r="CET27" s="47">
        <v>0.371</v>
      </c>
      <c r="CEU27" s="47"/>
      <c r="CEV27" s="47">
        <v>0.40100000000000002</v>
      </c>
      <c r="CEW27" s="47">
        <v>0.36099999999999999</v>
      </c>
      <c r="CEX27" s="47"/>
      <c r="CEY27" s="47">
        <f t="shared" si="301"/>
        <v>0.36099999999999999</v>
      </c>
      <c r="CEZ27" s="47">
        <v>0.377</v>
      </c>
      <c r="CFA27" s="47">
        <v>0.377</v>
      </c>
      <c r="CFB27" s="47">
        <v>0.36499999999999999</v>
      </c>
      <c r="CFC27" s="47">
        <v>0.36499999999999999</v>
      </c>
      <c r="CFD27" s="47">
        <v>0.38600000000000001</v>
      </c>
      <c r="CFE27" s="47">
        <v>0.373</v>
      </c>
      <c r="CFF27" s="47"/>
      <c r="CFG27" s="47">
        <v>0.37</v>
      </c>
      <c r="CFH27" s="47">
        <v>0.36699999999999999</v>
      </c>
      <c r="CFI27" s="47"/>
      <c r="CFJ27" s="47">
        <v>0.36299999999999999</v>
      </c>
      <c r="CFK27" s="47">
        <v>0.372</v>
      </c>
      <c r="CFL27" s="47"/>
      <c r="CFM27" s="47">
        <v>0.36399999999999999</v>
      </c>
      <c r="CFN27" s="47"/>
      <c r="CFO27" s="47">
        <v>0.36399999999999999</v>
      </c>
      <c r="CFP27" s="47"/>
      <c r="CFQ27" s="47">
        <v>0.36199999999999999</v>
      </c>
      <c r="CFR27" s="47"/>
      <c r="CFS27" s="47">
        <v>0.36899999999999999</v>
      </c>
      <c r="CFT27" s="47">
        <v>0.36799999999999999</v>
      </c>
      <c r="CFU27" s="47">
        <v>0.36499999999999999</v>
      </c>
      <c r="CFV27" s="47"/>
      <c r="CFW27" s="47">
        <v>0.374</v>
      </c>
      <c r="CFX27" s="47"/>
      <c r="CFY27" s="47">
        <v>0.379</v>
      </c>
      <c r="CFZ27" s="47"/>
      <c r="CGA27" s="47">
        <v>0.375</v>
      </c>
      <c r="CGB27" s="47">
        <v>0.371</v>
      </c>
      <c r="CGC27" s="47">
        <f t="shared" si="161"/>
        <v>0.36099999999999999</v>
      </c>
      <c r="CGD27" s="47">
        <v>0.378</v>
      </c>
      <c r="CGE27" s="47"/>
      <c r="CGF27" s="47">
        <v>0.373</v>
      </c>
      <c r="CGG27" s="47"/>
      <c r="CGH27" s="47">
        <v>0.371</v>
      </c>
      <c r="CGI27" s="47"/>
      <c r="CGJ27" s="47">
        <v>0.38500000000000001</v>
      </c>
      <c r="CGK27" s="47"/>
      <c r="CGL27" s="51">
        <v>0.379</v>
      </c>
      <c r="CGM27" s="1237">
        <v>0.37</v>
      </c>
      <c r="CGN27" s="51"/>
      <c r="CGO27" s="51">
        <v>0.373</v>
      </c>
      <c r="CGP27" s="51"/>
      <c r="CGQ27" s="51">
        <v>0.377</v>
      </c>
      <c r="CGR27" s="51"/>
      <c r="CGS27" s="51">
        <v>0.38300000000000001</v>
      </c>
      <c r="CGT27" s="51">
        <v>0.38400000000000001</v>
      </c>
      <c r="CGU27" s="51"/>
      <c r="CGV27" s="51"/>
      <c r="CGW27" s="47">
        <v>0.38200000000000001</v>
      </c>
      <c r="CGX27" s="51">
        <f t="shared" si="163"/>
        <v>0.37</v>
      </c>
      <c r="CGY27" s="47">
        <v>0.38</v>
      </c>
      <c r="CGZ27" s="51"/>
      <c r="CHA27" s="51"/>
      <c r="CHB27" s="51"/>
      <c r="CHC27" s="47">
        <v>0.38100000000000001</v>
      </c>
      <c r="CHD27" s="51"/>
      <c r="CHE27" s="47">
        <v>0.376</v>
      </c>
      <c r="CHF27" s="47"/>
      <c r="CHG27" s="47">
        <v>0.379</v>
      </c>
      <c r="CHH27" s="47">
        <v>0.375</v>
      </c>
      <c r="CHI27" s="47"/>
      <c r="CHJ27" s="47">
        <v>0.379</v>
      </c>
      <c r="CHK27" s="47">
        <f t="shared" si="164"/>
        <v>0.37</v>
      </c>
      <c r="CHL27" s="47">
        <v>0.36699999999999999</v>
      </c>
      <c r="CHM27" s="47"/>
      <c r="CHN27" s="47">
        <v>0.373</v>
      </c>
      <c r="CHO27" s="47">
        <v>0.374</v>
      </c>
      <c r="CHP27" s="47">
        <v>0.37</v>
      </c>
      <c r="CHQ27" s="47">
        <v>0.373</v>
      </c>
      <c r="CHR27" s="47">
        <v>0.374</v>
      </c>
      <c r="CHS27" s="47">
        <f t="shared" si="165"/>
        <v>0.37</v>
      </c>
      <c r="CHT27" s="47"/>
      <c r="CHU27" s="47"/>
      <c r="CHV27" s="47">
        <v>0.371</v>
      </c>
      <c r="CHW27" s="47">
        <v>0.36699999999999999</v>
      </c>
      <c r="CHX27" s="47"/>
      <c r="CHY27" s="47"/>
      <c r="CHZ27" s="47">
        <v>0.377</v>
      </c>
      <c r="CIA27" s="47">
        <f t="shared" si="166"/>
        <v>0.37</v>
      </c>
      <c r="CIB27" s="47">
        <v>0.38200000000000001</v>
      </c>
      <c r="CIC27" s="47">
        <v>0.38400000000000001</v>
      </c>
      <c r="CID27" s="47">
        <v>0.378</v>
      </c>
      <c r="CIE27" s="47">
        <v>0.36899999999999999</v>
      </c>
      <c r="CIF27" s="47"/>
      <c r="CIG27" s="47">
        <v>0.38200000000000001</v>
      </c>
      <c r="CIH27" s="47"/>
      <c r="CII27" s="47">
        <v>0.372</v>
      </c>
      <c r="CIJ27" s="47">
        <v>0.377</v>
      </c>
      <c r="CIK27" s="47">
        <f t="shared" si="247"/>
        <v>0.37</v>
      </c>
      <c r="CIL27" s="47"/>
      <c r="CIM27" s="47"/>
      <c r="CIN27" s="6">
        <f t="shared" si="167"/>
        <v>-1</v>
      </c>
      <c r="CIO27" s="102">
        <v>0.45200000000000001</v>
      </c>
      <c r="CIP27" s="102">
        <v>0.443</v>
      </c>
      <c r="CIQ27" s="102">
        <v>0.44900000000000001</v>
      </c>
      <c r="CIR27" s="102">
        <v>0.44900000000000001</v>
      </c>
      <c r="CIS27" s="102"/>
      <c r="CIT27" s="102">
        <v>0.44900000000000001</v>
      </c>
      <c r="CIU27" s="47">
        <f t="shared" si="168"/>
        <v>0.44900000000000001</v>
      </c>
      <c r="CIV27" s="102">
        <v>0.48</v>
      </c>
      <c r="CIW27" s="47">
        <v>0.47899999999999998</v>
      </c>
      <c r="CIX27" s="102"/>
      <c r="CIY27" s="47">
        <v>0.47899999999999998</v>
      </c>
      <c r="CIZ27" s="47">
        <v>0.47799999999999998</v>
      </c>
      <c r="CJA27" s="47">
        <v>0.48399999999999999</v>
      </c>
      <c r="CJB27" s="47">
        <v>0.48099999999999998</v>
      </c>
      <c r="CJC27" s="47">
        <v>0.47599999999999998</v>
      </c>
      <c r="CJD27" s="47">
        <v>0.48</v>
      </c>
      <c r="CJE27" s="47">
        <v>0.48599999999999999</v>
      </c>
      <c r="CJF27" s="47">
        <v>0.48099999999999998</v>
      </c>
      <c r="CJG27" s="47">
        <v>0.48099999999999998</v>
      </c>
      <c r="CJH27" s="47">
        <v>0.48</v>
      </c>
      <c r="CJI27" s="102">
        <f t="shared" si="169"/>
        <v>0.44900000000000001</v>
      </c>
      <c r="CJJ27" s="47">
        <v>0.48199999999999998</v>
      </c>
      <c r="CJK27" s="102">
        <v>0.48699999999999999</v>
      </c>
      <c r="CJL27" s="47"/>
      <c r="CJM27" s="47">
        <v>0.48799999999999999</v>
      </c>
      <c r="CJN27" s="47">
        <v>0.48399999999999999</v>
      </c>
      <c r="CJO27" s="47">
        <v>0.48499999999999999</v>
      </c>
      <c r="CJP27" s="47">
        <v>0.47699999999999998</v>
      </c>
      <c r="CJQ27" s="51">
        <v>0.47</v>
      </c>
      <c r="CJR27" s="47">
        <f t="shared" si="170"/>
        <v>0.44900000000000001</v>
      </c>
      <c r="CJS27" s="47">
        <v>0.47699999999999998</v>
      </c>
      <c r="CJT27" s="51">
        <v>0.46100000000000002</v>
      </c>
      <c r="CJU27" s="51">
        <v>0.47099999999999997</v>
      </c>
      <c r="CJV27" s="51">
        <v>0.46800000000000003</v>
      </c>
      <c r="CJW27" s="51"/>
      <c r="CJX27" s="47">
        <v>0.45800000000000002</v>
      </c>
      <c r="CJY27" s="47">
        <v>0.46</v>
      </c>
      <c r="CJZ27" s="47">
        <f t="shared" si="171"/>
        <v>0.44900000000000001</v>
      </c>
      <c r="CKA27" s="47">
        <v>0.47199999999999998</v>
      </c>
      <c r="CKB27" s="47">
        <v>0.46500000000000002</v>
      </c>
      <c r="CKC27" s="47"/>
      <c r="CKD27" s="47">
        <v>0.47</v>
      </c>
      <c r="CKE27" s="47">
        <v>0.46300000000000002</v>
      </c>
      <c r="CKF27" s="47">
        <v>0.46700000000000003</v>
      </c>
      <c r="CKG27" s="47"/>
      <c r="CKH27" s="10">
        <v>0.45600000000000002</v>
      </c>
      <c r="CKI27" s="47">
        <f t="shared" si="172"/>
        <v>0.44900000000000001</v>
      </c>
      <c r="CKJ27" s="47">
        <v>0.46500000000000002</v>
      </c>
      <c r="CKK27" s="47">
        <v>0.46200000000000002</v>
      </c>
      <c r="CKL27" s="47">
        <v>0.46</v>
      </c>
      <c r="CKM27" s="47">
        <v>0.47</v>
      </c>
      <c r="CKN27" s="47">
        <v>0.47299999999999998</v>
      </c>
      <c r="CKO27" s="47">
        <v>0.47099999999999997</v>
      </c>
      <c r="CKP27" s="47">
        <v>0.47399999999999998</v>
      </c>
      <c r="CKQ27" s="47">
        <v>0.47299999999999998</v>
      </c>
      <c r="CKR27" s="47"/>
      <c r="CKS27" s="47">
        <v>0.46500000000000002</v>
      </c>
      <c r="CKT27" s="47">
        <f t="shared" si="274"/>
        <v>0.44900000000000001</v>
      </c>
      <c r="CKU27" s="47">
        <v>0.47</v>
      </c>
      <c r="CKV27" s="1162">
        <v>0.47699999999999998</v>
      </c>
      <c r="CKW27" s="1162">
        <v>0.47</v>
      </c>
      <c r="CKX27" s="47">
        <v>0.46800000000000003</v>
      </c>
      <c r="CKY27" s="47">
        <f t="shared" si="173"/>
        <v>0.44900000000000001</v>
      </c>
      <c r="CKZ27" s="47">
        <v>0.47</v>
      </c>
      <c r="CLA27" s="47">
        <v>0.46600000000000003</v>
      </c>
      <c r="CLB27" s="47">
        <v>0.48</v>
      </c>
      <c r="CLC27" s="47">
        <v>0.48099999999999998</v>
      </c>
      <c r="CLD27" s="47">
        <v>0.45900000000000002</v>
      </c>
      <c r="CLE27" s="1264">
        <v>0.45200000000000001</v>
      </c>
      <c r="CLF27" s="47">
        <f t="shared" si="295"/>
        <v>0.44900000000000001</v>
      </c>
      <c r="CLG27" s="47">
        <v>0.45900000000000002</v>
      </c>
      <c r="CLH27" s="47">
        <v>0.46200000000000002</v>
      </c>
      <c r="CLI27" s="47"/>
      <c r="CLJ27" s="47">
        <v>0.46200000000000002</v>
      </c>
      <c r="CLK27" s="47">
        <v>0.46100000000000002</v>
      </c>
      <c r="CLL27" s="47">
        <v>0.68899999999999995</v>
      </c>
      <c r="CLM27" s="1264">
        <v>0.46500000000000002</v>
      </c>
      <c r="CLN27" s="1264">
        <f t="shared" si="175"/>
        <v>0.44900000000000001</v>
      </c>
      <c r="CLO27" s="47">
        <v>0.436</v>
      </c>
      <c r="CLP27" s="47"/>
      <c r="CLQ27" s="47"/>
      <c r="CLR27" s="47">
        <v>0.439</v>
      </c>
      <c r="CLS27" s="47">
        <v>0.433</v>
      </c>
      <c r="CLT27" s="47">
        <v>0.45500000000000002</v>
      </c>
      <c r="CLU27" s="47">
        <v>0.442</v>
      </c>
      <c r="CLV27" s="47">
        <v>0.439</v>
      </c>
      <c r="CLW27" s="47">
        <v>0.46600000000000003</v>
      </c>
      <c r="CLX27" s="47">
        <f t="shared" si="262"/>
        <v>0.44900000000000001</v>
      </c>
      <c r="CLY27" s="47">
        <v>0.44800000000000001</v>
      </c>
      <c r="CLZ27" s="47">
        <v>0.435</v>
      </c>
      <c r="CMA27" s="47">
        <v>0.439</v>
      </c>
      <c r="CMB27" s="47">
        <v>0.45</v>
      </c>
      <c r="CMC27" s="47">
        <v>0.438</v>
      </c>
      <c r="CMD27" s="47">
        <v>0.46899999999999997</v>
      </c>
      <c r="CME27" s="47">
        <v>0.44</v>
      </c>
      <c r="CMF27" s="47">
        <v>0.442</v>
      </c>
      <c r="CMG27" s="51">
        <v>0.434</v>
      </c>
      <c r="CMH27" s="47">
        <f t="shared" si="309"/>
        <v>0.434</v>
      </c>
      <c r="CMI27" s="47">
        <v>0.432</v>
      </c>
      <c r="CMJ27" s="47"/>
      <c r="CMK27" s="47">
        <v>0.45900000000000002</v>
      </c>
      <c r="CML27" s="47">
        <v>0.435</v>
      </c>
      <c r="CMM27" s="47"/>
      <c r="CMN27" s="47">
        <f t="shared" si="302"/>
        <v>0.434</v>
      </c>
      <c r="CMO27" s="47">
        <v>0.442</v>
      </c>
      <c r="CMP27" s="47">
        <v>0.432</v>
      </c>
      <c r="CMQ27" s="47">
        <v>0.43099999999999999</v>
      </c>
      <c r="CMR27" s="47">
        <v>0.433</v>
      </c>
      <c r="CMS27" s="47">
        <v>0.432</v>
      </c>
      <c r="CMT27" s="47">
        <v>0.43099999999999999</v>
      </c>
      <c r="CMU27" s="47"/>
      <c r="CMV27" s="47">
        <v>0.44</v>
      </c>
      <c r="CMW27" s="47">
        <v>0.43</v>
      </c>
      <c r="CMX27" s="47"/>
      <c r="CMY27" s="47">
        <v>0.43099999999999999</v>
      </c>
      <c r="CMZ27" s="47">
        <v>0.436</v>
      </c>
      <c r="CNA27" s="47"/>
      <c r="CNB27" s="47">
        <v>0.42099999999999999</v>
      </c>
      <c r="CNC27" s="47"/>
      <c r="CND27" s="47">
        <v>0.42399999999999999</v>
      </c>
      <c r="CNE27" s="47"/>
      <c r="CNF27" s="47">
        <v>0.432</v>
      </c>
      <c r="CNG27" s="47"/>
      <c r="CNH27" s="47">
        <v>0.432</v>
      </c>
      <c r="CNI27" s="47">
        <v>0.43099999999999999</v>
      </c>
      <c r="CNJ27" s="47">
        <v>0.436</v>
      </c>
      <c r="CNK27" s="47"/>
      <c r="CNL27" s="47">
        <v>0.433</v>
      </c>
      <c r="CNM27" s="47"/>
      <c r="CNN27" s="47">
        <v>0.443</v>
      </c>
      <c r="CNO27" s="47"/>
      <c r="CNP27" s="47">
        <v>0.443</v>
      </c>
      <c r="CNQ27" s="47">
        <v>0.42699999999999999</v>
      </c>
      <c r="CNR27" s="47">
        <f t="shared" si="178"/>
        <v>0.42699999999999999</v>
      </c>
      <c r="CNS27" s="47">
        <v>0.44700000000000001</v>
      </c>
      <c r="CNT27" s="47"/>
      <c r="CNU27" s="47">
        <v>0.44500000000000001</v>
      </c>
      <c r="CNV27" s="47"/>
      <c r="CNW27" s="47">
        <v>0.437</v>
      </c>
      <c r="CNX27" s="47"/>
      <c r="CNY27" s="47">
        <v>0.43099999999999999</v>
      </c>
      <c r="CNZ27" s="47"/>
      <c r="COA27" s="51">
        <v>0.442</v>
      </c>
      <c r="COB27" s="51">
        <f t="shared" si="308"/>
        <v>0.42699999999999999</v>
      </c>
      <c r="COC27" s="47"/>
      <c r="COD27" s="47">
        <v>0.438</v>
      </c>
      <c r="COE27" s="47"/>
      <c r="COF27" s="47">
        <v>0.44400000000000001</v>
      </c>
      <c r="COG27" s="47"/>
      <c r="COH27" s="47">
        <v>0.45100000000000001</v>
      </c>
      <c r="COI27" s="47">
        <v>0.44</v>
      </c>
      <c r="COJ27" s="47"/>
      <c r="COK27" s="47"/>
      <c r="COL27" s="47">
        <v>0.439</v>
      </c>
      <c r="COM27" s="47">
        <f t="shared" si="180"/>
        <v>0.42699999999999999</v>
      </c>
      <c r="CON27" s="47">
        <v>0.44700000000000001</v>
      </c>
      <c r="COO27" s="47"/>
      <c r="COP27" s="47"/>
      <c r="COQ27" s="51"/>
      <c r="COR27" s="47">
        <v>0.44600000000000001</v>
      </c>
      <c r="COS27" s="51"/>
      <c r="COT27" s="47">
        <v>0.45300000000000001</v>
      </c>
      <c r="COU27" s="47"/>
      <c r="COV27" s="47">
        <v>0.441</v>
      </c>
      <c r="COW27" s="47">
        <v>0.44</v>
      </c>
      <c r="COX27" s="47"/>
      <c r="COY27" s="47">
        <v>0.434</v>
      </c>
      <c r="COZ27" s="47">
        <f t="shared" si="181"/>
        <v>0.42699999999999999</v>
      </c>
      <c r="CPA27" s="47">
        <v>0.44800000000000001</v>
      </c>
      <c r="CPB27" s="47"/>
      <c r="CPC27" s="47">
        <v>0.42799999999999999</v>
      </c>
      <c r="CPD27" s="47">
        <v>0.435</v>
      </c>
      <c r="CPE27" s="47">
        <v>0.441</v>
      </c>
      <c r="CPF27" s="47">
        <v>0.439</v>
      </c>
      <c r="CPG27" s="47">
        <v>0.437</v>
      </c>
      <c r="CPH27" s="47">
        <v>0.44400000000000001</v>
      </c>
      <c r="CPI27" s="47">
        <f t="shared" si="182"/>
        <v>0.42699999999999999</v>
      </c>
      <c r="CPJ27" s="47"/>
      <c r="CPK27" s="47"/>
      <c r="CPL27" s="47">
        <v>0.44</v>
      </c>
      <c r="CPM27" s="47">
        <v>0.435</v>
      </c>
      <c r="CPN27" s="47"/>
      <c r="CPO27" s="47"/>
      <c r="CPP27" s="47">
        <v>0.44500000000000001</v>
      </c>
      <c r="CPQ27" s="47">
        <f t="shared" si="183"/>
        <v>0.42699999999999999</v>
      </c>
      <c r="CPR27" s="47">
        <v>0.443</v>
      </c>
      <c r="CPS27" s="47">
        <v>0.45</v>
      </c>
      <c r="CPT27" s="47">
        <v>0.45</v>
      </c>
      <c r="CPU27" s="47">
        <v>0.443</v>
      </c>
      <c r="CPV27" s="47"/>
      <c r="CPW27" s="47">
        <v>0.442</v>
      </c>
      <c r="CPX27" s="47"/>
      <c r="CPY27" s="47">
        <v>0.44800000000000001</v>
      </c>
      <c r="CPZ27" s="47">
        <v>0.44500000000000001</v>
      </c>
      <c r="CQA27" s="47">
        <f t="shared" si="248"/>
        <v>0.42699999999999999</v>
      </c>
      <c r="CQB27" s="47"/>
      <c r="CQC27" s="47"/>
      <c r="CQD27" s="6">
        <f t="shared" si="249"/>
        <v>-1</v>
      </c>
      <c r="CQE27" s="77">
        <f t="shared" si="184"/>
        <v>0.47520000000000001</v>
      </c>
      <c r="CQF27" s="51">
        <v>0.432</v>
      </c>
      <c r="CQG27" s="47">
        <f t="shared" si="185"/>
        <v>0.432</v>
      </c>
      <c r="CQH27" s="102">
        <v>0.441</v>
      </c>
      <c r="CQI27" s="47">
        <v>0.435</v>
      </c>
      <c r="CQJ27" s="47"/>
      <c r="CQK27" s="47">
        <v>0.438</v>
      </c>
      <c r="CQL27" s="47">
        <v>0.439</v>
      </c>
      <c r="CQM27" s="47">
        <v>0.42699999999999999</v>
      </c>
      <c r="CQN27" s="47">
        <v>0.432</v>
      </c>
      <c r="CQO27" s="47">
        <v>0.42799999999999999</v>
      </c>
      <c r="CQP27" s="47">
        <f t="shared" si="186"/>
        <v>0.42799999999999999</v>
      </c>
      <c r="CQQ27" s="47">
        <v>0.432</v>
      </c>
      <c r="CQR27" s="47">
        <v>0.434</v>
      </c>
      <c r="CQS27" s="47">
        <v>0.441</v>
      </c>
      <c r="CQT27" s="47">
        <v>0.434</v>
      </c>
      <c r="CQU27" s="47">
        <v>0.42699999999999999</v>
      </c>
      <c r="CQV27" s="47">
        <v>0.44400000000000001</v>
      </c>
      <c r="CQW27" s="102">
        <f t="shared" si="187"/>
        <v>0.42699999999999999</v>
      </c>
      <c r="CQX27" s="102">
        <v>0.443</v>
      </c>
      <c r="CQY27" s="102">
        <v>0.43</v>
      </c>
      <c r="CQZ27" s="47"/>
      <c r="CRA27" s="47">
        <v>0.45400000000000001</v>
      </c>
      <c r="CRB27" s="47">
        <v>0.435</v>
      </c>
      <c r="CRC27" s="47">
        <v>0.433</v>
      </c>
      <c r="CRD27" s="47">
        <v>0.433</v>
      </c>
      <c r="CRE27" s="51">
        <v>0.42599999999999999</v>
      </c>
      <c r="CRF27" s="47">
        <f t="shared" si="188"/>
        <v>0.42599999999999999</v>
      </c>
      <c r="CRG27" s="47">
        <v>0.435</v>
      </c>
      <c r="CRH27" s="51">
        <v>0.434</v>
      </c>
      <c r="CRI27" s="51">
        <v>0.41599999999999998</v>
      </c>
      <c r="CRJ27" s="47">
        <v>0.43</v>
      </c>
      <c r="CRK27" s="47"/>
      <c r="CRL27" s="47">
        <v>0.44</v>
      </c>
      <c r="CRM27" s="47">
        <f t="shared" si="189"/>
        <v>0.42599999999999999</v>
      </c>
      <c r="CRN27" s="47">
        <v>0.42499999999999999</v>
      </c>
      <c r="CRO27" s="47">
        <v>0.44</v>
      </c>
      <c r="CRP27" s="47">
        <v>0.42</v>
      </c>
      <c r="CRQ27" s="47">
        <v>0.42</v>
      </c>
      <c r="CRR27" s="47"/>
      <c r="CRS27" s="51">
        <v>0.41599999999999998</v>
      </c>
      <c r="CRT27" s="12">
        <v>0.439</v>
      </c>
      <c r="CRU27" s="51">
        <f t="shared" si="190"/>
        <v>0.42599999999999999</v>
      </c>
      <c r="CRV27" s="47">
        <v>0.41799999999999998</v>
      </c>
      <c r="CRW27" s="47">
        <v>0.41199999999999998</v>
      </c>
      <c r="CRX27" s="47"/>
      <c r="CRY27" s="47">
        <v>0.42699999999999999</v>
      </c>
      <c r="CRZ27" s="47">
        <v>0.42799999999999999</v>
      </c>
      <c r="CSA27" s="47">
        <v>0.42599999999999999</v>
      </c>
      <c r="CSB27" s="47">
        <v>0.42499999999999999</v>
      </c>
      <c r="CSC27" s="47"/>
      <c r="CSD27" s="47"/>
      <c r="CSE27" s="47">
        <v>0.435</v>
      </c>
      <c r="CSF27" s="47">
        <v>0.443</v>
      </c>
      <c r="CSG27" s="47">
        <v>0.42699999999999999</v>
      </c>
      <c r="CSH27" s="47">
        <v>0.442</v>
      </c>
      <c r="CSI27" s="47">
        <v>0.42399999999999999</v>
      </c>
      <c r="CSJ27" s="47"/>
      <c r="CSK27" s="47">
        <v>0.43</v>
      </c>
      <c r="CSL27" s="47">
        <v>0.434</v>
      </c>
      <c r="CSM27" s="47"/>
      <c r="CSN27" s="47"/>
      <c r="CSO27" s="51">
        <v>0.42899999999999999</v>
      </c>
      <c r="CSP27" s="1231">
        <f t="shared" si="273"/>
        <v>0.42599999999999999</v>
      </c>
      <c r="CSQ27" s="47">
        <v>0.42899999999999999</v>
      </c>
      <c r="CSR27" s="47">
        <v>0.43099999999999999</v>
      </c>
      <c r="CSS27" s="1162">
        <v>0.42799999999999999</v>
      </c>
      <c r="CST27" s="1162">
        <v>0.433</v>
      </c>
      <c r="CSU27" s="1162">
        <v>0.42599999999999999</v>
      </c>
      <c r="CSV27" s="1162">
        <v>0.43099999999999999</v>
      </c>
      <c r="CSW27" s="47"/>
      <c r="CSX27" s="47"/>
      <c r="CSY27" s="47"/>
      <c r="CSZ27" s="47"/>
      <c r="CTA27" s="47">
        <v>0.42799999999999999</v>
      </c>
      <c r="CTB27" s="47">
        <v>0.43</v>
      </c>
      <c r="CTC27" s="47">
        <f t="shared" si="191"/>
        <v>0.42599999999999999</v>
      </c>
      <c r="CTD27" s="47">
        <v>0.42899999999999999</v>
      </c>
      <c r="CTE27" s="47">
        <v>0.42399999999999999</v>
      </c>
      <c r="CTF27" s="47">
        <v>0.43099999999999999</v>
      </c>
      <c r="CTG27" s="47">
        <v>0.437</v>
      </c>
      <c r="CTH27" s="47">
        <v>0.443</v>
      </c>
      <c r="CTI27" s="47">
        <v>0.42699999999999999</v>
      </c>
      <c r="CTJ27" s="47">
        <v>0.44800000000000001</v>
      </c>
      <c r="CTK27" s="47">
        <v>0.42299999999999999</v>
      </c>
      <c r="CTL27" s="47">
        <v>0.44500000000000001</v>
      </c>
      <c r="CTM27" s="1264">
        <v>0.42599999999999999</v>
      </c>
      <c r="CTN27" s="1264">
        <v>0.436</v>
      </c>
      <c r="CTO27" s="1264">
        <f t="shared" si="296"/>
        <v>0.42599999999999999</v>
      </c>
      <c r="CTP27" s="47">
        <v>0.43099999999999999</v>
      </c>
      <c r="CTQ27" s="47">
        <v>0.44800000000000001</v>
      </c>
      <c r="CTR27" s="47">
        <v>0.42399999999999999</v>
      </c>
      <c r="CTS27" s="47">
        <v>0.44</v>
      </c>
      <c r="CTT27" s="47">
        <v>0.43</v>
      </c>
      <c r="CTU27" s="47">
        <v>0.45300000000000001</v>
      </c>
      <c r="CTV27" s="47"/>
      <c r="CTW27" s="47"/>
      <c r="CTX27" s="47">
        <v>0.42699999999999999</v>
      </c>
      <c r="CTY27" s="47">
        <v>0.45100000000000001</v>
      </c>
      <c r="CTZ27" s="47">
        <v>0.43099999999999999</v>
      </c>
      <c r="CUA27" s="47">
        <v>0.44</v>
      </c>
      <c r="CUB27" s="1264">
        <v>0.432</v>
      </c>
      <c r="CUC27" s="1264">
        <v>0.432</v>
      </c>
      <c r="CUD27" s="47">
        <f t="shared" si="193"/>
        <v>0.42599999999999999</v>
      </c>
      <c r="CUE27" s="47">
        <v>0.43099999999999999</v>
      </c>
      <c r="CUF27" s="47">
        <v>0.45300000000000001</v>
      </c>
      <c r="CUG27" s="47">
        <v>0.40899999999999997</v>
      </c>
      <c r="CUH27" s="47">
        <v>0.41599999999999998</v>
      </c>
      <c r="CUI27" s="47"/>
      <c r="CUJ27" s="47"/>
      <c r="CUK27" s="47"/>
      <c r="CUL27" s="47"/>
      <c r="CUM27" s="47">
        <v>0.432</v>
      </c>
      <c r="CUN27" s="47">
        <v>0.40500000000000003</v>
      </c>
      <c r="CUO27" s="47">
        <v>0.41</v>
      </c>
      <c r="CUP27" s="47">
        <v>0.43</v>
      </c>
      <c r="CUQ27" s="47">
        <v>0.43099999999999999</v>
      </c>
      <c r="CUR27" s="47">
        <v>0.438</v>
      </c>
      <c r="CUS27" s="47">
        <v>0.40500000000000003</v>
      </c>
      <c r="CUT27" s="47">
        <v>0.40500000000000003</v>
      </c>
      <c r="CUU27" s="47">
        <v>0.433</v>
      </c>
      <c r="CUV27" s="47">
        <v>0.433</v>
      </c>
      <c r="CUW27" s="47">
        <v>0.42499999999999999</v>
      </c>
      <c r="CUX27" s="47">
        <v>0.42199999999999999</v>
      </c>
      <c r="CUY27" s="47">
        <v>0.40500000000000003</v>
      </c>
      <c r="CUZ27" s="47">
        <v>0.41199999999999998</v>
      </c>
      <c r="CVA27" s="47">
        <v>0.41299999999999998</v>
      </c>
      <c r="CVB27" s="47">
        <v>0.41099999999999998</v>
      </c>
      <c r="CVC27" s="47">
        <f t="shared" si="310"/>
        <v>0.41199999999999998</v>
      </c>
      <c r="CVD27" s="47">
        <v>0.41199999999999998</v>
      </c>
      <c r="CVE27" s="47">
        <v>0.40699999999999997</v>
      </c>
      <c r="CVF27" s="47">
        <v>0.41199999999999998</v>
      </c>
      <c r="CVG27" s="47">
        <v>0.41399999999999998</v>
      </c>
      <c r="CVH27" s="47">
        <v>0.432</v>
      </c>
      <c r="CVI27" s="47">
        <v>0.43</v>
      </c>
      <c r="CVJ27" s="47">
        <v>0.432</v>
      </c>
      <c r="CVK27" s="47">
        <v>0.42</v>
      </c>
      <c r="CVL27" s="47">
        <v>0.42699999999999999</v>
      </c>
      <c r="CVM27" s="47">
        <v>0.42399999999999999</v>
      </c>
      <c r="CVN27" s="47">
        <v>0.443</v>
      </c>
      <c r="CVO27" s="47">
        <v>0.434</v>
      </c>
      <c r="CVP27" s="47">
        <v>0.42199999999999999</v>
      </c>
      <c r="CVQ27" s="47">
        <v>0.42499999999999999</v>
      </c>
      <c r="CVR27" s="47">
        <v>0.42899999999999999</v>
      </c>
      <c r="CVS27" s="47">
        <v>0.42599999999999999</v>
      </c>
      <c r="CVT27" s="51">
        <v>0.39800000000000002</v>
      </c>
      <c r="CVU27" s="51">
        <v>0.41099999999999998</v>
      </c>
      <c r="CVV27" s="47">
        <v>0.42</v>
      </c>
      <c r="CVW27" s="47">
        <v>0.432</v>
      </c>
      <c r="CVX27" s="47">
        <v>0.43099999999999999</v>
      </c>
      <c r="CVY27" s="47"/>
      <c r="CVZ27" s="47"/>
      <c r="CWA27" s="47">
        <v>0.432</v>
      </c>
      <c r="CWB27" s="47">
        <v>0.439</v>
      </c>
      <c r="CWC27" s="47">
        <v>0.42</v>
      </c>
      <c r="CWD27" s="47">
        <v>0.42199999999999999</v>
      </c>
      <c r="CWE27" s="47"/>
      <c r="CWF27" s="47"/>
      <c r="CWG27" s="47">
        <f t="shared" si="311"/>
        <v>0.42</v>
      </c>
      <c r="CWH27" s="47">
        <v>0.41</v>
      </c>
      <c r="CWI27" s="47">
        <v>0.39900000000000002</v>
      </c>
      <c r="CWJ27" s="47">
        <v>0.434</v>
      </c>
      <c r="CWK27" s="47">
        <v>0.434</v>
      </c>
      <c r="CWL27" s="47">
        <v>0.40500000000000003</v>
      </c>
      <c r="CWM27" s="47">
        <v>0.42699999999999999</v>
      </c>
      <c r="CWN27" s="47">
        <v>0.40899999999999997</v>
      </c>
      <c r="CWO27" s="47">
        <v>0.42599999999999999</v>
      </c>
      <c r="CWP27" s="47"/>
      <c r="CWQ27" s="47"/>
      <c r="CWR27" s="47">
        <v>0.39800000000000002</v>
      </c>
      <c r="CWS27" s="47">
        <v>0.42199999999999999</v>
      </c>
      <c r="CWT27" s="47">
        <v>0.39600000000000002</v>
      </c>
      <c r="CWU27" s="47">
        <v>0.39600000000000002</v>
      </c>
      <c r="CWV27" s="47"/>
      <c r="CWW27" s="47"/>
      <c r="CWX27" s="47">
        <v>0.40500000000000003</v>
      </c>
      <c r="CWY27" s="47">
        <v>0.40500000000000003</v>
      </c>
      <c r="CWZ27" s="47"/>
      <c r="CXA27" s="47"/>
      <c r="CXB27" s="47">
        <v>0.41199999999999998</v>
      </c>
      <c r="CXC27" s="47">
        <v>0.39700000000000002</v>
      </c>
      <c r="CXD27" s="47">
        <v>0.39300000000000002</v>
      </c>
      <c r="CXE27" s="47">
        <v>0.40500000000000003</v>
      </c>
      <c r="CXF27" s="47">
        <v>0.40500000000000003</v>
      </c>
      <c r="CXG27" s="47">
        <v>0.41499999999999998</v>
      </c>
      <c r="CXH27" s="47">
        <v>0.41799999999999998</v>
      </c>
      <c r="CXI27" s="47">
        <v>0.40699999999999997</v>
      </c>
      <c r="CXJ27" s="47">
        <v>0.39800000000000002</v>
      </c>
      <c r="CXK27" s="47">
        <v>0.40600000000000003</v>
      </c>
      <c r="CXL27" s="47">
        <v>0.41299999999999998</v>
      </c>
      <c r="CXM27" s="47">
        <v>0.40100000000000002</v>
      </c>
      <c r="CXN27" s="47">
        <v>0.42399999999999999</v>
      </c>
      <c r="CXO27" s="47">
        <v>0.42199999999999999</v>
      </c>
      <c r="CXP27" s="47">
        <v>0.42699999999999999</v>
      </c>
      <c r="CXQ27" s="47">
        <v>0.43099999999999999</v>
      </c>
      <c r="CXR27" s="47"/>
      <c r="CXS27" s="47"/>
      <c r="CXT27" s="47">
        <v>0.432</v>
      </c>
      <c r="CXU27" s="47">
        <v>0.434</v>
      </c>
      <c r="CXV27" s="47"/>
      <c r="CXW27" s="47"/>
      <c r="CXX27" s="47">
        <v>0.45300000000000001</v>
      </c>
      <c r="CXY27" s="47">
        <v>0.44700000000000001</v>
      </c>
      <c r="CXZ27" s="47">
        <v>0.438</v>
      </c>
      <c r="CYA27" s="47">
        <v>0.43099999999999999</v>
      </c>
      <c r="CYB27" s="47">
        <f t="shared" si="196"/>
        <v>0.42</v>
      </c>
      <c r="CYC27" s="47">
        <v>0.436</v>
      </c>
      <c r="CYD27" s="47">
        <v>0.439</v>
      </c>
      <c r="CYE27" s="47"/>
      <c r="CYF27" s="47"/>
      <c r="CYG27" s="47">
        <v>0.44600000000000001</v>
      </c>
      <c r="CYH27" s="47">
        <v>0.437</v>
      </c>
      <c r="CYI27" s="47"/>
      <c r="CYJ27" s="47"/>
      <c r="CYK27" s="47">
        <v>0.443</v>
      </c>
      <c r="CYL27" s="47">
        <v>0.437</v>
      </c>
      <c r="CYM27" s="47"/>
      <c r="CYN27" s="47"/>
      <c r="CYO27" s="47">
        <v>0.44400000000000001</v>
      </c>
      <c r="CYP27" s="47">
        <v>0.439</v>
      </c>
      <c r="CYQ27" s="47"/>
      <c r="CYR27" s="47"/>
      <c r="CYS27" s="51">
        <v>0.441</v>
      </c>
      <c r="CYT27" s="51">
        <v>0.434</v>
      </c>
      <c r="CYU27" s="51">
        <f t="shared" si="312"/>
        <v>0.42</v>
      </c>
      <c r="CYV27" s="51"/>
      <c r="CYW27" s="51"/>
      <c r="CYX27" s="51">
        <v>0.443</v>
      </c>
      <c r="CYY27" s="51">
        <v>0.437</v>
      </c>
      <c r="CYZ27" s="51"/>
      <c r="CZA27" s="51"/>
      <c r="CZB27" s="51">
        <v>0.44</v>
      </c>
      <c r="CZC27" s="51">
        <v>0.44400000000000001</v>
      </c>
      <c r="CZD27" s="51"/>
      <c r="CZE27" s="51"/>
      <c r="CZF27" s="51">
        <v>0.43099999999999999</v>
      </c>
      <c r="CZG27" s="51">
        <v>0.43099999999999999</v>
      </c>
      <c r="CZH27" s="51">
        <v>0.44400000000000001</v>
      </c>
      <c r="CZI27" s="51">
        <v>0.437</v>
      </c>
      <c r="CZJ27" s="51"/>
      <c r="CZK27" s="51"/>
      <c r="CZL27" s="51"/>
      <c r="CZM27" s="51"/>
      <c r="CZN27" s="47">
        <v>0.44400000000000001</v>
      </c>
      <c r="CZO27" s="47">
        <v>0.44500000000000001</v>
      </c>
      <c r="CZP27" s="47">
        <f t="shared" si="198"/>
        <v>0.42</v>
      </c>
      <c r="CZQ27" s="47">
        <v>0.436</v>
      </c>
      <c r="CZR27" s="47">
        <v>0.44500000000000001</v>
      </c>
      <c r="CZS27" s="47"/>
      <c r="CZT27" s="47"/>
      <c r="CZU27" s="47"/>
      <c r="CZV27" s="47"/>
      <c r="CZW27" s="47">
        <v>0.44500000000000001</v>
      </c>
      <c r="CZX27" s="47">
        <v>0.45500000000000002</v>
      </c>
      <c r="CZY27" s="47"/>
      <c r="CZZ27" s="51"/>
      <c r="DAA27" s="51"/>
      <c r="DAB27" s="51"/>
      <c r="DAC27" s="47">
        <v>0.44500000000000001</v>
      </c>
      <c r="DAD27" s="47">
        <v>0.443</v>
      </c>
      <c r="DAE27" s="47"/>
      <c r="DAF27" s="47"/>
      <c r="DAG27" s="47">
        <v>0.439</v>
      </c>
      <c r="DAH27" s="47">
        <v>0.437</v>
      </c>
      <c r="DAI27" s="47">
        <v>0.436</v>
      </c>
      <c r="DAJ27" s="47">
        <v>0.44700000000000001</v>
      </c>
      <c r="DAK27" s="47"/>
      <c r="DAL27" s="47"/>
      <c r="DAM27" s="47">
        <v>0.45300000000000001</v>
      </c>
      <c r="DAN27" s="47">
        <v>0.437</v>
      </c>
      <c r="DAO27" s="47">
        <f t="shared" si="199"/>
        <v>0.42</v>
      </c>
      <c r="DAP27" s="47">
        <v>0.438</v>
      </c>
      <c r="DAQ27" s="47">
        <v>0.43</v>
      </c>
      <c r="DAR27" s="47"/>
      <c r="DAS27" s="47"/>
      <c r="DAT27" s="47">
        <v>0.436</v>
      </c>
      <c r="DAU27" s="47">
        <v>0.42899999999999999</v>
      </c>
      <c r="DAV27" s="47">
        <v>0.436</v>
      </c>
      <c r="DAW27" s="47">
        <v>0.434</v>
      </c>
      <c r="DAX27" s="47">
        <f t="shared" si="200"/>
        <v>0.42</v>
      </c>
      <c r="DAY27" s="47"/>
      <c r="DAZ27" s="47"/>
      <c r="DBA27" s="47">
        <v>0.436</v>
      </c>
      <c r="DBB27" s="47">
        <v>0.42899999999999999</v>
      </c>
      <c r="DBC27" s="47"/>
      <c r="DBD27" s="47"/>
      <c r="DBE27" s="47">
        <v>0.42599999999999999</v>
      </c>
      <c r="DBF27" s="47">
        <v>0.439</v>
      </c>
      <c r="DBG27" s="47">
        <v>0.42099999999999999</v>
      </c>
      <c r="DBH27" s="47">
        <v>0.44400000000000001</v>
      </c>
      <c r="DBI27" s="47"/>
      <c r="DBJ27" s="47"/>
      <c r="DBK27" s="47"/>
      <c r="DBL27" s="47"/>
      <c r="DBM27" s="47">
        <v>0.434</v>
      </c>
      <c r="DBN27" s="47">
        <v>0.44700000000000001</v>
      </c>
      <c r="DBO27" s="47">
        <f t="shared" si="201"/>
        <v>0.42</v>
      </c>
      <c r="DBP27" s="47">
        <v>0.441</v>
      </c>
      <c r="DBQ27" s="47">
        <v>0.44400000000000001</v>
      </c>
      <c r="DBR27" s="47">
        <v>0.44500000000000001</v>
      </c>
      <c r="DBS27" s="47">
        <v>0.433</v>
      </c>
      <c r="DBT27" s="47">
        <v>0.44400000000000001</v>
      </c>
      <c r="DBU27" s="47">
        <v>0.439</v>
      </c>
      <c r="DBV27" s="47">
        <v>0.43099999999999999</v>
      </c>
      <c r="DBW27" s="47">
        <v>0.435</v>
      </c>
      <c r="DBX27" s="47"/>
      <c r="DBY27" s="47"/>
      <c r="DBZ27" s="47">
        <v>0.439</v>
      </c>
      <c r="DCA27" s="47">
        <v>0.44500000000000001</v>
      </c>
      <c r="DCB27" s="47"/>
      <c r="DCC27" s="47"/>
      <c r="DCD27" s="47">
        <v>0.442</v>
      </c>
      <c r="DCE27" s="47">
        <v>0.44</v>
      </c>
      <c r="DCF27" s="47">
        <v>0.44700000000000001</v>
      </c>
      <c r="DCG27" s="47">
        <f t="shared" si="250"/>
        <v>0.42</v>
      </c>
      <c r="DCH27" s="47"/>
      <c r="DCI27" s="47"/>
      <c r="DCJ27" s="47"/>
      <c r="DCK27" s="47"/>
      <c r="DCL27" s="47"/>
      <c r="DCM27" s="47"/>
      <c r="DCN27" s="47"/>
      <c r="DCO27" s="47"/>
      <c r="DCP27" s="6">
        <f t="shared" si="251"/>
        <v>-1</v>
      </c>
      <c r="DCQ27" s="6">
        <f t="shared" si="252"/>
        <v>-1</v>
      </c>
      <c r="DCR27" s="1224">
        <f t="shared" si="202"/>
        <v>-3.7558685446009425E-2</v>
      </c>
      <c r="DCS27" s="1300">
        <v>0.39</v>
      </c>
      <c r="DCT27" s="47">
        <v>0.40200000000000002</v>
      </c>
      <c r="DCU27" s="47">
        <v>0.39100000000000001</v>
      </c>
      <c r="DCV27" s="47">
        <v>0.39800000000000002</v>
      </c>
      <c r="DCW27" s="47">
        <v>0.377</v>
      </c>
      <c r="DCX27" s="47">
        <v>0.38800000000000001</v>
      </c>
      <c r="DCY27" s="47">
        <v>0.41</v>
      </c>
      <c r="DCZ27" s="47">
        <v>0.39800000000000002</v>
      </c>
      <c r="DDA27" s="47">
        <v>0.36799999999999999</v>
      </c>
      <c r="DDB27" s="51">
        <v>0.376</v>
      </c>
      <c r="DDC27" s="47">
        <f>MIN(DCS27,DDB27)</f>
        <v>0.376</v>
      </c>
      <c r="DDD27" s="47">
        <v>0.373</v>
      </c>
      <c r="DDE27" s="47"/>
      <c r="DDF27" s="47">
        <v>0.39900000000000002</v>
      </c>
      <c r="DDG27" s="47">
        <v>0.36799999999999999</v>
      </c>
      <c r="DDH27" s="47"/>
      <c r="DDI27" s="47">
        <f t="shared" si="303"/>
        <v>0.36799999999999999</v>
      </c>
      <c r="DDJ27" s="47">
        <v>0.39</v>
      </c>
      <c r="DDK27" s="47">
        <v>0.36</v>
      </c>
      <c r="DDL27" s="47">
        <v>0.36699999999999999</v>
      </c>
      <c r="DDM27" s="47">
        <v>0.40400000000000003</v>
      </c>
      <c r="DDN27" s="47">
        <v>0.373</v>
      </c>
      <c r="DDO27" s="47">
        <v>0.39</v>
      </c>
      <c r="DDP27" s="47">
        <v>0.35399999999999998</v>
      </c>
      <c r="DDQ27" s="47"/>
      <c r="DDR27" s="47">
        <v>0.36099999999999999</v>
      </c>
      <c r="DDS27" s="47">
        <v>0.41299999999999998</v>
      </c>
      <c r="DDT27" s="47">
        <v>0.39300000000000002</v>
      </c>
      <c r="DDU27" s="47">
        <v>0.36799999999999999</v>
      </c>
      <c r="DDV27" s="47"/>
      <c r="DDW27" s="47">
        <v>0.36499999999999999</v>
      </c>
      <c r="DDX27" s="47">
        <v>0.40100000000000002</v>
      </c>
      <c r="DDY27" s="47">
        <v>0.36199999999999999</v>
      </c>
      <c r="DDZ27" s="47">
        <v>0.39800000000000002</v>
      </c>
      <c r="DEA27" s="47"/>
      <c r="DEB27" s="47">
        <v>0.36599999999999999</v>
      </c>
      <c r="DEC27" s="47">
        <v>0.39600000000000002</v>
      </c>
      <c r="DED27" s="47"/>
      <c r="DEE27" s="47"/>
      <c r="DEF27" s="47">
        <v>0.41</v>
      </c>
      <c r="DEG27" s="47">
        <v>0.36</v>
      </c>
      <c r="DEH27" s="47"/>
      <c r="DEI27" s="47"/>
      <c r="DEJ27" s="47">
        <v>0.36899999999999999</v>
      </c>
      <c r="DEK27" s="47">
        <v>0.39500000000000002</v>
      </c>
      <c r="DEL27" s="47"/>
      <c r="DEM27" s="47"/>
      <c r="DEN27" s="47">
        <v>0.39800000000000002</v>
      </c>
      <c r="DEO27" s="47">
        <v>0.36599999999999999</v>
      </c>
      <c r="DEP27" s="47">
        <v>0.373</v>
      </c>
      <c r="DEQ27" s="47">
        <v>0.40200000000000002</v>
      </c>
      <c r="DER27" s="47">
        <v>0.36099999999999999</v>
      </c>
      <c r="DES27" s="47">
        <v>0.40699999999999997</v>
      </c>
      <c r="DET27" s="47"/>
      <c r="DEU27" s="47"/>
      <c r="DEV27" s="47">
        <v>0.36799999999999999</v>
      </c>
      <c r="DEW27" s="47">
        <v>0.40600000000000003</v>
      </c>
      <c r="DEX27" s="47"/>
      <c r="DEY27" s="47"/>
      <c r="DEZ27" s="47">
        <v>0.40100000000000002</v>
      </c>
      <c r="DFA27" s="47">
        <v>0.379</v>
      </c>
      <c r="DFB27" s="47"/>
      <c r="DFC27" s="47"/>
      <c r="DFD27" s="47">
        <v>0.40600000000000003</v>
      </c>
      <c r="DFE27" s="47">
        <v>0.371</v>
      </c>
      <c r="DFF27" s="47">
        <v>0.40100000000000002</v>
      </c>
      <c r="DFG27" s="47">
        <f t="shared" si="204"/>
        <v>0.39</v>
      </c>
      <c r="DFH27" s="47"/>
      <c r="DFI27" s="47">
        <v>0.38</v>
      </c>
      <c r="DFJ27" s="47"/>
      <c r="DFK27" s="47"/>
      <c r="DFL27" s="47">
        <v>0.36699999999999999</v>
      </c>
      <c r="DFM27" s="47"/>
      <c r="DFN27" s="47"/>
      <c r="DFO27" s="47">
        <v>0.371</v>
      </c>
      <c r="DFP27" s="47"/>
      <c r="DFQ27" s="47"/>
      <c r="DFR27" s="47">
        <v>0.38100000000000001</v>
      </c>
      <c r="DFS27" s="47"/>
      <c r="DFT27" s="47"/>
      <c r="DFU27" s="51">
        <v>0.41</v>
      </c>
      <c r="DFV27" s="51">
        <v>0.371</v>
      </c>
      <c r="DFW27" s="51">
        <f t="shared" si="304"/>
        <v>0.39</v>
      </c>
      <c r="DFX27" s="51">
        <f t="shared" si="305"/>
        <v>0.371</v>
      </c>
      <c r="DFY27" s="51"/>
      <c r="DFZ27" s="51"/>
      <c r="DGA27" s="51">
        <v>0.376</v>
      </c>
      <c r="DGB27" s="51"/>
      <c r="DGC27" s="51">
        <v>0.376</v>
      </c>
      <c r="DGD27" s="51"/>
      <c r="DGE27" s="51">
        <v>0.376</v>
      </c>
      <c r="DGF27" s="51">
        <v>0.375</v>
      </c>
      <c r="DGG27" s="51"/>
      <c r="DGH27" s="51"/>
      <c r="DGI27" s="51"/>
      <c r="DGJ27" s="51"/>
      <c r="DGK27" s="51">
        <v>0.36599999999999999</v>
      </c>
      <c r="DGL27" s="51">
        <v>0.40200000000000002</v>
      </c>
      <c r="DGM27" s="51">
        <f t="shared" si="207"/>
        <v>0.39</v>
      </c>
      <c r="DGN27" s="51">
        <f t="shared" si="208"/>
        <v>0.36599999999999999</v>
      </c>
      <c r="DGO27" s="47">
        <v>0.372</v>
      </c>
      <c r="DGP27" s="51"/>
      <c r="DGQ27" s="6">
        <f t="shared" si="209"/>
        <v>-4.6153846153846191E-2</v>
      </c>
      <c r="DGR27" s="47"/>
      <c r="DGS27" s="47">
        <v>0.38100000000000001</v>
      </c>
      <c r="DGT27" s="51"/>
      <c r="DGU27" s="51"/>
      <c r="DGV27" s="47">
        <v>0.36799999999999999</v>
      </c>
      <c r="DGW27" s="47"/>
      <c r="DGX27" s="47">
        <v>0.36799999999999999</v>
      </c>
      <c r="DGY27" s="47">
        <v>0.36699999999999999</v>
      </c>
      <c r="DGZ27" s="47"/>
      <c r="DHA27" s="47">
        <v>0.38200000000000001</v>
      </c>
      <c r="DHB27" s="47">
        <f t="shared" si="210"/>
        <v>0.36599999999999999</v>
      </c>
      <c r="DHC27" s="47">
        <v>0.36599999999999999</v>
      </c>
      <c r="DHD27" s="47"/>
      <c r="DHE27" s="47">
        <v>0.36599999999999999</v>
      </c>
      <c r="DHF27" s="47">
        <v>0.375</v>
      </c>
      <c r="DHG27" s="47">
        <v>0.36</v>
      </c>
      <c r="DHH27" s="47">
        <v>0.36599999999999999</v>
      </c>
      <c r="DHI27" s="47">
        <v>0.35899999999999999</v>
      </c>
      <c r="DHJ27" s="47">
        <v>0.371</v>
      </c>
      <c r="DHK27" s="47">
        <f t="shared" si="211"/>
        <v>0.36599999999999999</v>
      </c>
      <c r="DHL27" s="47"/>
      <c r="DHM27" s="47"/>
      <c r="DHN27" s="47">
        <v>0.375</v>
      </c>
      <c r="DHO27" s="47">
        <v>0.36799999999999999</v>
      </c>
      <c r="DHP27" s="47"/>
      <c r="DHQ27" s="47"/>
      <c r="DHR27" s="47">
        <v>0.38100000000000001</v>
      </c>
      <c r="DHS27" s="47">
        <f t="shared" si="212"/>
        <v>0.36599999999999999</v>
      </c>
      <c r="DHT27" s="47">
        <v>0.377</v>
      </c>
      <c r="DHU27" s="47">
        <v>0.38100000000000001</v>
      </c>
      <c r="DHV27" s="47">
        <v>0.38200000000000001</v>
      </c>
      <c r="DHW27" s="47">
        <v>0.378</v>
      </c>
      <c r="DHX27" s="47"/>
      <c r="DHY27" s="47">
        <v>0.376</v>
      </c>
      <c r="DHZ27" s="47"/>
      <c r="DIA27" s="47">
        <v>0.379</v>
      </c>
      <c r="DIB27" s="47">
        <v>0.38100000000000001</v>
      </c>
      <c r="DIC27" s="47">
        <f t="shared" si="253"/>
        <v>0.36599999999999999</v>
      </c>
      <c r="DID27" s="47"/>
      <c r="DIE27" s="47"/>
      <c r="DIF27" s="47"/>
      <c r="DIG27" s="47"/>
      <c r="DIH27" s="6">
        <f t="shared" si="213"/>
        <v>-1</v>
      </c>
      <c r="DII27" s="77">
        <v>0.29399999999999998</v>
      </c>
      <c r="DIJ27" s="47">
        <v>0.27200000000000002</v>
      </c>
      <c r="DIK27" s="47">
        <v>0.27700000000000002</v>
      </c>
      <c r="DIL27" s="47">
        <v>0.27700000000000002</v>
      </c>
      <c r="DIM27" s="47">
        <v>0.28999999999999998</v>
      </c>
      <c r="DIN27" s="47">
        <v>0.26700000000000002</v>
      </c>
      <c r="DIO27" s="47">
        <v>0.27100000000000002</v>
      </c>
      <c r="DIP27" s="47">
        <f>MIN(DII27,DIO27)</f>
        <v>0.27100000000000002</v>
      </c>
      <c r="DIQ27" s="47">
        <v>0.27400000000000002</v>
      </c>
      <c r="DIR27" s="47"/>
      <c r="DIS27" s="47">
        <v>0.29499999999999998</v>
      </c>
      <c r="DIT27" s="47"/>
      <c r="DIU27" s="47">
        <f t="shared" si="306"/>
        <v>0.27100000000000002</v>
      </c>
      <c r="DIV27" s="47">
        <v>0.29399999999999998</v>
      </c>
      <c r="DIW27" s="47">
        <v>0.29099999999999998</v>
      </c>
      <c r="DIX27" s="47">
        <v>0.27900000000000003</v>
      </c>
      <c r="DIY27" s="47">
        <v>0.28999999999999998</v>
      </c>
      <c r="DIZ27" s="47">
        <v>0.27100000000000002</v>
      </c>
      <c r="DJA27" s="47">
        <v>0.26800000000000002</v>
      </c>
      <c r="DJB27" s="47">
        <v>0.26800000000000002</v>
      </c>
      <c r="DJC27" s="47"/>
      <c r="DJD27" s="47">
        <v>0.27100000000000002</v>
      </c>
      <c r="DJE27" s="47">
        <v>0.29299999999999998</v>
      </c>
      <c r="DJF27" s="47">
        <v>0.29599999999999999</v>
      </c>
      <c r="DJG27" s="47">
        <v>0.29399999999999998</v>
      </c>
      <c r="DJH27" s="47"/>
      <c r="DJI27" s="47">
        <v>0.27600000000000002</v>
      </c>
      <c r="DJJ27" s="47">
        <v>0.29799999999999999</v>
      </c>
      <c r="DJK27" s="47">
        <v>0.27900000000000003</v>
      </c>
      <c r="DJL27" s="47">
        <v>0.29499999999999998</v>
      </c>
      <c r="DJM27" s="47"/>
      <c r="DJN27" s="47">
        <v>0.27</v>
      </c>
      <c r="DJO27" s="47">
        <v>0.29699999999999999</v>
      </c>
      <c r="DJP27" s="47"/>
      <c r="DJQ27" s="47"/>
      <c r="DJR27" s="47">
        <v>0.29399999999999998</v>
      </c>
      <c r="DJS27" s="47">
        <v>0.27200000000000002</v>
      </c>
      <c r="DJT27" s="47"/>
      <c r="DJU27" s="47"/>
      <c r="DJV27" s="47">
        <v>0.26600000000000001</v>
      </c>
      <c r="DJW27" s="47">
        <v>0.29599999999999999</v>
      </c>
      <c r="DJX27" s="47"/>
      <c r="DJY27" s="47"/>
      <c r="DJZ27" s="47">
        <v>0.29099999999999998</v>
      </c>
      <c r="DKA27" s="47">
        <v>0.27600000000000002</v>
      </c>
      <c r="DKB27" s="47">
        <v>0.28999999999999998</v>
      </c>
      <c r="DKC27" s="47">
        <v>0.27900000000000003</v>
      </c>
      <c r="DKD27" s="47">
        <v>0.29299999999999998</v>
      </c>
      <c r="DKE27" s="47">
        <v>0.27</v>
      </c>
      <c r="DKF27" s="47"/>
      <c r="DKG27" s="47"/>
      <c r="DKH27" s="47">
        <v>0.26600000000000001</v>
      </c>
      <c r="DKI27" s="47">
        <v>0.29599999999999999</v>
      </c>
      <c r="DKJ27" s="47"/>
      <c r="DKK27" s="47"/>
      <c r="DKL27" s="47">
        <v>0.29899999999999999</v>
      </c>
      <c r="DKM27" s="47">
        <v>0.29399999999999998</v>
      </c>
      <c r="DKN27" s="47"/>
      <c r="DKO27" s="47"/>
      <c r="DKP27" s="47">
        <v>0.29899999999999999</v>
      </c>
      <c r="DKQ27" s="47">
        <v>0.28000000000000003</v>
      </c>
      <c r="DKR27" s="47">
        <v>0.29099999999999998</v>
      </c>
      <c r="DKS27" s="47">
        <f t="shared" si="216"/>
        <v>0.29099999999999998</v>
      </c>
      <c r="DKT27" s="47"/>
      <c r="DKU27" s="47">
        <v>0.28499999999999998</v>
      </c>
      <c r="DKV27" s="47"/>
      <c r="DKW27" s="47"/>
      <c r="DKX27" s="47">
        <v>0.28499999999999998</v>
      </c>
      <c r="DKY27" s="47"/>
      <c r="DKZ27" s="47"/>
      <c r="DLA27" s="47">
        <v>0.28799999999999998</v>
      </c>
      <c r="DLB27" s="47"/>
      <c r="DLC27" s="47"/>
      <c r="DLD27" s="47">
        <v>0.28599999999999998</v>
      </c>
      <c r="DLE27" s="47"/>
      <c r="DLF27" s="47"/>
      <c r="DLG27" s="51">
        <v>0.29599999999999999</v>
      </c>
      <c r="DLH27" s="51">
        <v>0.30599999999999999</v>
      </c>
      <c r="DLI27" s="51">
        <f t="shared" si="217"/>
        <v>0.29099999999999998</v>
      </c>
      <c r="DLJ27" s="51">
        <f t="shared" si="307"/>
        <v>0.29099999999999998</v>
      </c>
      <c r="DLK27" s="51"/>
      <c r="DLL27" s="51"/>
      <c r="DLM27" s="51">
        <v>0.28399999999999997</v>
      </c>
      <c r="DLN27" s="51"/>
      <c r="DLO27" s="51">
        <v>0.28100000000000003</v>
      </c>
      <c r="DLP27" s="51"/>
      <c r="DLQ27" s="51">
        <v>0.28699999999999998</v>
      </c>
      <c r="DLR27" s="51">
        <v>0.28699999999999998</v>
      </c>
      <c r="DLS27" s="51"/>
      <c r="DLT27" s="51"/>
      <c r="DLU27" s="51"/>
      <c r="DLV27" s="51">
        <v>0.28699999999999998</v>
      </c>
      <c r="DLW27" s="47">
        <v>0.28100000000000003</v>
      </c>
      <c r="DLX27" s="47">
        <f t="shared" si="219"/>
        <v>0.28699999999999998</v>
      </c>
      <c r="DLY27" s="47">
        <f t="shared" si="220"/>
        <v>0.28100000000000003</v>
      </c>
      <c r="DLZ27" s="47">
        <v>0.28199999999999997</v>
      </c>
      <c r="DMA27" s="47"/>
      <c r="DMB27" s="6">
        <f t="shared" si="221"/>
        <v>-1.7421602787456462E-2</v>
      </c>
      <c r="DMC27" s="47"/>
      <c r="DMD27" s="47">
        <v>0.28699999999999998</v>
      </c>
      <c r="DME27" s="51"/>
      <c r="DMF27" s="51"/>
      <c r="DMG27" s="47">
        <v>0.28499999999999998</v>
      </c>
      <c r="DMH27" s="47"/>
      <c r="DMI27" s="47">
        <v>0.28499999999999998</v>
      </c>
      <c r="DMJ27" s="47">
        <v>0.30099999999999999</v>
      </c>
      <c r="DMK27" s="47"/>
      <c r="DML27" s="47">
        <v>0.28699999999999998</v>
      </c>
      <c r="DMM27" s="47">
        <f t="shared" si="222"/>
        <v>0.28100000000000003</v>
      </c>
      <c r="DMN27" s="47">
        <v>0.27900000000000003</v>
      </c>
      <c r="DMO27" s="47"/>
      <c r="DMP27" s="47">
        <v>0.27900000000000003</v>
      </c>
      <c r="DMQ27" s="47">
        <v>0.27700000000000002</v>
      </c>
      <c r="DMR27" s="47">
        <f t="shared" si="223"/>
        <v>0.27700000000000002</v>
      </c>
      <c r="DMS27" s="47"/>
      <c r="DMT27" s="47"/>
      <c r="DMU27" s="47">
        <v>0.27900000000000003</v>
      </c>
      <c r="DMV27" s="47">
        <v>0.27100000000000002</v>
      </c>
      <c r="DMW27" s="47"/>
      <c r="DMX27" s="47"/>
      <c r="DMY27" s="47">
        <v>0.28299999999999997</v>
      </c>
      <c r="DMZ27" s="47">
        <f t="shared" si="224"/>
        <v>0.27700000000000002</v>
      </c>
      <c r="DNA27" s="47">
        <v>0.28399999999999997</v>
      </c>
      <c r="DNB27" s="47">
        <v>0.28499999999999998</v>
      </c>
      <c r="DNC27" s="47">
        <v>0.30199999999999999</v>
      </c>
      <c r="DND27" s="47">
        <v>0.28000000000000003</v>
      </c>
      <c r="DNE27" s="47"/>
      <c r="DNF27" s="47">
        <v>0.29399999999999998</v>
      </c>
      <c r="DNG27" s="47"/>
      <c r="DNH27" s="47">
        <v>0.28499999999999998</v>
      </c>
      <c r="DNI27" s="47">
        <v>0.28299999999999997</v>
      </c>
      <c r="DNJ27" s="47">
        <f t="shared" si="254"/>
        <v>0.27700000000000002</v>
      </c>
      <c r="DNK27" s="47"/>
      <c r="DNL27" s="47"/>
      <c r="DNM27" s="47"/>
      <c r="DNN27" s="47"/>
      <c r="DNO27" s="6">
        <f t="shared" si="255"/>
        <v>-1</v>
      </c>
      <c r="DNP27" s="77">
        <v>0.42499999999999999</v>
      </c>
      <c r="DNQ27" s="47">
        <v>0.45600000000000002</v>
      </c>
      <c r="DNR27" s="47">
        <v>0.45600000000000002</v>
      </c>
      <c r="DNS27" s="47"/>
      <c r="DNT27" s="47"/>
      <c r="DNU27" s="47"/>
      <c r="DNV27" s="51">
        <v>0.46</v>
      </c>
      <c r="DNW27" s="47">
        <v>0.44600000000000001</v>
      </c>
      <c r="DNX27" s="47">
        <v>0.437</v>
      </c>
      <c r="DNY27" s="47">
        <v>0.44</v>
      </c>
      <c r="DNZ27" s="47">
        <v>0.437</v>
      </c>
      <c r="DOA27" s="47"/>
      <c r="DOB27" s="47">
        <v>0.44800000000000001</v>
      </c>
      <c r="DOC27" s="47">
        <v>0.433</v>
      </c>
      <c r="DOD27" s="47"/>
      <c r="DOE27" s="47">
        <v>0.438</v>
      </c>
      <c r="DOF27" s="47"/>
      <c r="DOG27" s="47">
        <v>0.44700000000000001</v>
      </c>
      <c r="DOH27" s="47">
        <v>0.44500000000000001</v>
      </c>
      <c r="DOI27" s="47">
        <v>0.45</v>
      </c>
      <c r="DOJ27" s="47">
        <v>0.443</v>
      </c>
      <c r="DOK27" s="47">
        <v>0.44</v>
      </c>
      <c r="DOL27" s="47">
        <v>0.45100000000000001</v>
      </c>
      <c r="DOM27" s="47">
        <v>0.46</v>
      </c>
      <c r="DON27" s="47">
        <v>0.44800000000000001</v>
      </c>
      <c r="DOO27" s="47"/>
      <c r="DOP27" s="47">
        <v>0.45300000000000001</v>
      </c>
      <c r="DOQ27" s="47"/>
      <c r="DOR27" s="47">
        <v>0.45400000000000001</v>
      </c>
      <c r="DOS27" s="47">
        <v>0.47799999999999998</v>
      </c>
      <c r="DOT27" s="47">
        <f t="shared" si="226"/>
        <v>0.46</v>
      </c>
      <c r="DOU27" s="47">
        <v>0.48199999999999998</v>
      </c>
      <c r="DOV27" s="47"/>
      <c r="DOW27" s="47"/>
      <c r="DOX27" s="47"/>
      <c r="DOY27" s="47"/>
      <c r="DOZ27" s="47">
        <v>0.47299999999999998</v>
      </c>
      <c r="DPA27" s="47"/>
      <c r="DPB27" s="47">
        <v>0.47399999999999998</v>
      </c>
      <c r="DPC27" s="47"/>
      <c r="DPD27" s="47">
        <v>0.47199999999999998</v>
      </c>
      <c r="DPE27" s="47"/>
      <c r="DPF27" s="51">
        <v>0.47299999999999998</v>
      </c>
      <c r="DPG27" s="51">
        <f t="shared" si="227"/>
        <v>0.46</v>
      </c>
      <c r="DPH27" s="51"/>
      <c r="DPI27" s="51">
        <v>0.46600000000000003</v>
      </c>
      <c r="DPJ27" s="51"/>
      <c r="DPK27" s="51">
        <v>0.47299999999999998</v>
      </c>
      <c r="DPL27" s="51"/>
      <c r="DPM27" s="51">
        <v>0.46600000000000003</v>
      </c>
      <c r="DPN27" s="51">
        <v>0.47</v>
      </c>
      <c r="DPO27" s="51"/>
      <c r="DPP27" s="51"/>
      <c r="DPQ27" s="47">
        <v>0.47199999999999998</v>
      </c>
      <c r="DPR27" s="47">
        <f t="shared" si="228"/>
        <v>0.46</v>
      </c>
      <c r="DPS27" s="47">
        <v>0.47399999999999998</v>
      </c>
      <c r="DPT27" s="47"/>
      <c r="DPU27" s="47"/>
      <c r="DPV27" s="47">
        <v>0.47399999999999998</v>
      </c>
      <c r="DPW27" s="47"/>
      <c r="DPX27" s="47"/>
      <c r="DPY27" s="47">
        <v>0.45600000000000002</v>
      </c>
      <c r="DPZ27" s="47"/>
      <c r="DQA27" s="47">
        <v>0.48099999999999998</v>
      </c>
      <c r="DQB27" s="47">
        <v>0.47099999999999997</v>
      </c>
      <c r="DQC27" s="47"/>
      <c r="DQD27" s="47">
        <v>0.47399999999999998</v>
      </c>
      <c r="DQE27" s="47">
        <f t="shared" si="229"/>
        <v>0.46</v>
      </c>
      <c r="DQF27" s="47">
        <v>0.46600000000000003</v>
      </c>
      <c r="DQG27" s="47"/>
      <c r="DQH27" s="47">
        <v>0.46300000000000002</v>
      </c>
      <c r="DQI27" s="47">
        <v>0.46100000000000002</v>
      </c>
      <c r="DQJ27" s="47">
        <f t="shared" si="230"/>
        <v>0.46</v>
      </c>
      <c r="DQK27" s="47"/>
      <c r="DQL27" s="47"/>
      <c r="DQM27" s="47">
        <v>0.47</v>
      </c>
      <c r="DQN27" s="47">
        <v>0.46400000000000002</v>
      </c>
      <c r="DQO27" s="47"/>
      <c r="DQP27" s="47"/>
      <c r="DQQ27" s="47">
        <v>0.46600000000000003</v>
      </c>
      <c r="DQR27" s="47">
        <f t="shared" si="231"/>
        <v>0.46</v>
      </c>
      <c r="DQS27" s="47">
        <v>0.47299999999999998</v>
      </c>
      <c r="DQT27" s="47">
        <v>0.49099999999999999</v>
      </c>
      <c r="DQU27" s="47">
        <v>0.47599999999999998</v>
      </c>
      <c r="DQV27" s="47">
        <v>0.46600000000000003</v>
      </c>
      <c r="DQW27" s="47"/>
      <c r="DQX27" s="47">
        <v>0.47799999999999998</v>
      </c>
      <c r="DQY27" s="47"/>
      <c r="DQZ27" s="47">
        <v>0.46300000000000002</v>
      </c>
      <c r="DRA27" s="47">
        <v>0.46600000000000003</v>
      </c>
      <c r="DRB27" s="47">
        <f t="shared" si="256"/>
        <v>0.46</v>
      </c>
      <c r="DRC27" s="47"/>
      <c r="DRD27" s="47"/>
      <c r="DRE27" s="47"/>
      <c r="DRF27" s="47"/>
      <c r="DRG27" s="6">
        <f t="shared" si="257"/>
        <v>-1</v>
      </c>
      <c r="DRH27" s="680" t="s">
        <v>1214</v>
      </c>
      <c r="DRI27" s="14"/>
      <c r="DRJ27" s="1277" t="s">
        <v>1215</v>
      </c>
      <c r="DRK27" s="10"/>
      <c r="DRL27" s="10" t="str">
        <f t="shared" si="232"/>
        <v>2. Within 10% deviation from baseline</v>
      </c>
      <c r="DRM27" s="4" t="str">
        <f t="shared" si="233"/>
        <v>2. Within 10% deviation from baseline</v>
      </c>
      <c r="DRN27" s="10" t="str">
        <f t="shared" si="234"/>
        <v>2. Within 10% deviation from baseline</v>
      </c>
      <c r="DRO27" s="4" t="str">
        <f t="shared" si="235"/>
        <v>2. Within 10% deviation from baseline</v>
      </c>
      <c r="DRP27" s="10" t="str">
        <f t="shared" si="236"/>
        <v xml:space="preserve">1. Better than baseline </v>
      </c>
      <c r="DRQ27" s="14" t="str">
        <f t="shared" si="237"/>
        <v>2. Within 10% deviation from baseline</v>
      </c>
      <c r="DRR27" s="14" t="str">
        <f t="shared" si="238"/>
        <v>2. Within 10% deviation from baseline</v>
      </c>
      <c r="DRS27" s="10" t="str">
        <f t="shared" si="239"/>
        <v>2. Within 10% deviation from baseline</v>
      </c>
      <c r="DRT27" s="10" t="str">
        <f t="shared" si="240"/>
        <v xml:space="preserve">1. Better than baseline </v>
      </c>
      <c r="DRU27" s="10" t="str">
        <f t="shared" si="241"/>
        <v xml:space="preserve">1. Better than baseline </v>
      </c>
      <c r="DRV27" s="10" t="str">
        <f t="shared" si="242"/>
        <v xml:space="preserve">1. Better than baseline </v>
      </c>
      <c r="DRW27" s="10" t="str">
        <f t="shared" si="243"/>
        <v xml:space="preserve">1. Better than baseline </v>
      </c>
      <c r="DRX27" s="10" t="str">
        <f t="shared" si="244"/>
        <v xml:space="preserve">1. Better than baseline </v>
      </c>
    </row>
    <row r="28" spans="1:3196" s="4" customFormat="1" ht="15" customHeight="1" thickBot="1" x14ac:dyDescent="0.4">
      <c r="A28" s="68">
        <v>26</v>
      </c>
      <c r="B28" s="158" t="s">
        <v>16</v>
      </c>
      <c r="C28" s="158" t="s">
        <v>1144</v>
      </c>
      <c r="D28" s="158" t="s">
        <v>1210</v>
      </c>
      <c r="E28" s="194" t="s">
        <v>1210</v>
      </c>
      <c r="F28" s="158" t="str">
        <f t="shared" si="0"/>
        <v>ReaderPageTurn_YJ-JP-Horiz-WOImg-Next-page-turn</v>
      </c>
      <c r="G28" s="158" t="s">
        <v>1230</v>
      </c>
      <c r="H28" s="158" t="s">
        <v>1212</v>
      </c>
      <c r="I28" s="158" t="s">
        <v>1230</v>
      </c>
      <c r="J28" s="158" t="s">
        <v>1227</v>
      </c>
      <c r="K28" s="180"/>
      <c r="L28" s="180">
        <v>0.52300000000000002</v>
      </c>
      <c r="M28" s="180">
        <v>0.52300000000000002</v>
      </c>
      <c r="N28" s="180">
        <v>0.53100000000000003</v>
      </c>
      <c r="O28" s="180">
        <v>0.53</v>
      </c>
      <c r="P28" s="180">
        <v>0.53</v>
      </c>
      <c r="Q28" s="180">
        <v>0.54200000000000004</v>
      </c>
      <c r="R28" s="180">
        <v>0.53</v>
      </c>
      <c r="S28" s="180">
        <v>0.54</v>
      </c>
      <c r="T28" s="77">
        <v>0.52800000000000002</v>
      </c>
      <c r="U28" s="77">
        <v>0.53200000000000003</v>
      </c>
      <c r="V28" s="77"/>
      <c r="W28" s="77">
        <v>0.53200000000000003</v>
      </c>
      <c r="X28" s="77">
        <v>0.53</v>
      </c>
      <c r="Y28" s="77">
        <v>0.52900000000000003</v>
      </c>
      <c r="Z28" s="77">
        <v>0.53400000000000003</v>
      </c>
      <c r="AA28" s="77">
        <v>0.54300000000000004</v>
      </c>
      <c r="AB28" s="77">
        <v>0.52700000000000002</v>
      </c>
      <c r="AC28" s="77">
        <v>0.52600000000000002</v>
      </c>
      <c r="AD28" s="77">
        <f t="shared" si="1"/>
        <v>0.52600000000000002</v>
      </c>
      <c r="AE28" s="77">
        <v>0.52500000000000002</v>
      </c>
      <c r="AF28" s="77">
        <v>0.54300000000000004</v>
      </c>
      <c r="AG28" s="77"/>
      <c r="AH28" s="77">
        <v>0.54500000000000004</v>
      </c>
      <c r="AI28" s="77">
        <v>0.54600000000000004</v>
      </c>
      <c r="AJ28" s="77">
        <v>0.56299999999999994</v>
      </c>
      <c r="AK28" s="77">
        <v>0.54600000000000004</v>
      </c>
      <c r="AL28" s="77">
        <v>0.55200000000000005</v>
      </c>
      <c r="AM28" s="77">
        <v>0.55200000000000005</v>
      </c>
      <c r="AN28" s="77">
        <v>0.54900000000000004</v>
      </c>
      <c r="AO28" s="77">
        <v>0.54200000000000004</v>
      </c>
      <c r="AP28" s="77">
        <v>0.54600000000000004</v>
      </c>
      <c r="AQ28" s="77">
        <v>0.54600000000000004</v>
      </c>
      <c r="AR28" s="77">
        <v>0.54800000000000004</v>
      </c>
      <c r="AS28" s="77">
        <f t="shared" si="2"/>
        <v>0.52600000000000002</v>
      </c>
      <c r="AT28" s="77">
        <v>0.54800000000000004</v>
      </c>
      <c r="AU28" s="77">
        <v>0.54300000000000004</v>
      </c>
      <c r="AV28" s="77">
        <v>0.54600000000000004</v>
      </c>
      <c r="AW28" s="77">
        <v>0.54100000000000004</v>
      </c>
      <c r="AX28" s="77">
        <v>0.55200000000000005</v>
      </c>
      <c r="AY28" s="77">
        <v>0.54200000000000004</v>
      </c>
      <c r="AZ28" s="77">
        <v>0.54700000000000004</v>
      </c>
      <c r="BA28" s="77">
        <v>0.54300000000000004</v>
      </c>
      <c r="BB28" s="77"/>
      <c r="BC28" s="77">
        <v>0.55300000000000005</v>
      </c>
      <c r="BD28" s="77">
        <v>0.54300000000000004</v>
      </c>
      <c r="BE28" s="77">
        <v>0.52600000000000002</v>
      </c>
      <c r="BF28" s="47">
        <v>0.54300000000000004</v>
      </c>
      <c r="BG28" s="47">
        <f t="shared" si="265"/>
        <v>0.52600000000000002</v>
      </c>
      <c r="BH28" s="77">
        <v>0.54400000000000004</v>
      </c>
      <c r="BI28" s="77">
        <v>0.54700000000000004</v>
      </c>
      <c r="BJ28" s="77">
        <v>0.54500000000000004</v>
      </c>
      <c r="BK28" s="77">
        <v>0.55400000000000005</v>
      </c>
      <c r="BL28" s="77">
        <v>0.55200000000000005</v>
      </c>
      <c r="BM28" s="77">
        <v>0.55000000000000004</v>
      </c>
      <c r="BN28" s="77">
        <v>0.54200000000000004</v>
      </c>
      <c r="BO28" s="77">
        <v>0.54100000000000004</v>
      </c>
      <c r="BP28" s="77">
        <v>0.53900000000000003</v>
      </c>
      <c r="BQ28" s="77">
        <v>0.54</v>
      </c>
      <c r="BR28" s="77">
        <v>0.52600000000000002</v>
      </c>
      <c r="BS28" s="77"/>
      <c r="BT28" s="77">
        <v>0.54100000000000004</v>
      </c>
      <c r="BU28" s="77">
        <v>0.53900000000000003</v>
      </c>
      <c r="BV28" s="77">
        <v>0.54300000000000004</v>
      </c>
      <c r="BW28" s="77"/>
      <c r="BX28" s="77">
        <v>0.54100000000000004</v>
      </c>
      <c r="BY28" s="77">
        <v>0.53800000000000003</v>
      </c>
      <c r="BZ28" s="77">
        <v>0.53500000000000003</v>
      </c>
      <c r="CA28" s="77"/>
      <c r="CB28" s="77">
        <v>0.54100000000000004</v>
      </c>
      <c r="CC28" s="77">
        <v>0.53500000000000003</v>
      </c>
      <c r="CD28" s="77">
        <v>0.54</v>
      </c>
      <c r="CE28" s="77">
        <v>0.54</v>
      </c>
      <c r="CF28" s="77">
        <f t="shared" si="3"/>
        <v>0.52600000000000002</v>
      </c>
      <c r="CG28" s="77">
        <v>0.53900000000000003</v>
      </c>
      <c r="CH28" s="77"/>
      <c r="CI28" s="77">
        <v>0.54300000000000004</v>
      </c>
      <c r="CJ28" s="77">
        <v>0.53500000000000003</v>
      </c>
      <c r="CK28" s="77">
        <v>0.54</v>
      </c>
      <c r="CL28" s="77"/>
      <c r="CM28" s="77">
        <v>0.53800000000000003</v>
      </c>
      <c r="CN28" s="77">
        <v>0.54200000000000004</v>
      </c>
      <c r="CO28" s="77"/>
      <c r="CP28" s="77">
        <v>0.54200000000000004</v>
      </c>
      <c r="CQ28" s="77">
        <f t="shared" si="4"/>
        <v>0.52600000000000002</v>
      </c>
      <c r="CR28" s="77">
        <v>0.53700000000000003</v>
      </c>
      <c r="CS28" s="77">
        <v>0.53900000000000003</v>
      </c>
      <c r="CT28" s="77">
        <v>0.53800000000000003</v>
      </c>
      <c r="CU28" s="77"/>
      <c r="CV28" s="77">
        <v>0.53700000000000003</v>
      </c>
      <c r="CW28" s="77">
        <v>0.53700000000000003</v>
      </c>
      <c r="CX28" s="77">
        <v>0.53800000000000003</v>
      </c>
      <c r="CY28" s="77"/>
      <c r="CZ28" s="77">
        <v>0.53900000000000003</v>
      </c>
      <c r="DA28" s="77">
        <v>0.54500000000000004</v>
      </c>
      <c r="DB28" s="77">
        <f t="shared" si="5"/>
        <v>0.52600000000000002</v>
      </c>
      <c r="DC28" s="77">
        <v>0.53900000000000003</v>
      </c>
      <c r="DD28" s="77">
        <v>0.54400000000000004</v>
      </c>
      <c r="DE28" s="77">
        <v>0.54100000000000004</v>
      </c>
      <c r="DF28" s="77">
        <v>0.54100000000000004</v>
      </c>
      <c r="DG28" s="77">
        <v>0.53700000000000003</v>
      </c>
      <c r="DH28" s="77">
        <v>0.53600000000000003</v>
      </c>
      <c r="DI28" s="77">
        <v>0.54400000000000004</v>
      </c>
      <c r="DJ28" s="77">
        <v>0.54200000000000004</v>
      </c>
      <c r="DK28" s="77">
        <v>0.54</v>
      </c>
      <c r="DL28" s="77">
        <v>0.54100000000000004</v>
      </c>
      <c r="DM28" s="77">
        <v>0.53</v>
      </c>
      <c r="DN28" s="77">
        <f t="shared" si="276"/>
        <v>0.52600000000000002</v>
      </c>
      <c r="DO28" s="47">
        <v>0.54100000000000004</v>
      </c>
      <c r="DP28" s="47"/>
      <c r="DQ28" s="102">
        <v>0.54300000000000004</v>
      </c>
      <c r="DR28" s="47">
        <v>0.54</v>
      </c>
      <c r="DS28" s="47">
        <v>0.54</v>
      </c>
      <c r="DT28" s="47">
        <v>0.55600000000000005</v>
      </c>
      <c r="DU28" s="47">
        <v>0.55000000000000004</v>
      </c>
      <c r="DV28" s="47">
        <v>0.56000000000000005</v>
      </c>
      <c r="DW28" s="47">
        <v>0.55900000000000005</v>
      </c>
      <c r="DX28" s="47">
        <v>0.56399999999999995</v>
      </c>
      <c r="DY28" s="51">
        <v>0.55300000000000005</v>
      </c>
      <c r="DZ28" s="51">
        <v>0.54600000000000004</v>
      </c>
      <c r="EA28" s="51">
        <f t="shared" si="277"/>
        <v>0.52600000000000002</v>
      </c>
      <c r="EB28" s="51">
        <v>0.54700000000000004</v>
      </c>
      <c r="EC28" s="51">
        <v>0.53500000000000003</v>
      </c>
      <c r="ED28" s="51">
        <v>0.54800000000000004</v>
      </c>
      <c r="EE28" s="51"/>
      <c r="EF28" s="51">
        <v>0.54500000000000004</v>
      </c>
      <c r="EG28" s="51">
        <v>0.54300000000000004</v>
      </c>
      <c r="EH28" s="51">
        <v>0.53600000000000003</v>
      </c>
      <c r="EI28" s="51">
        <v>0.54200000000000004</v>
      </c>
      <c r="EJ28" s="51">
        <v>0.54900000000000004</v>
      </c>
      <c r="EK28" s="51">
        <v>0.54300000000000004</v>
      </c>
      <c r="EL28" s="51">
        <v>0.54600000000000004</v>
      </c>
      <c r="EM28" s="51">
        <f t="shared" si="8"/>
        <v>0.52600000000000002</v>
      </c>
      <c r="EN28" s="51">
        <v>0.53500000000000003</v>
      </c>
      <c r="EO28" s="51">
        <v>0.54300000000000004</v>
      </c>
      <c r="EP28" s="51">
        <v>0.53500000000000003</v>
      </c>
      <c r="EQ28" s="51">
        <v>0.53900000000000003</v>
      </c>
      <c r="ER28" s="51">
        <v>0.53700000000000003</v>
      </c>
      <c r="ES28" s="51">
        <v>0.53400000000000003</v>
      </c>
      <c r="ET28" s="51">
        <v>0.53800000000000003</v>
      </c>
      <c r="EU28" s="51"/>
      <c r="EV28" s="51">
        <v>0.53100000000000003</v>
      </c>
      <c r="EW28" s="51">
        <v>0.53300000000000003</v>
      </c>
      <c r="EX28" s="51">
        <f t="shared" si="9"/>
        <v>0.52600000000000002</v>
      </c>
      <c r="EY28" s="51">
        <v>0.53100000000000003</v>
      </c>
      <c r="EZ28" s="51">
        <v>0.52600000000000002</v>
      </c>
      <c r="FA28" s="51">
        <v>0.53</v>
      </c>
      <c r="FB28" s="51">
        <v>0.53</v>
      </c>
      <c r="FC28" s="51">
        <v>0.52600000000000002</v>
      </c>
      <c r="FD28" s="51"/>
      <c r="FE28" s="51">
        <v>0.52900000000000003</v>
      </c>
      <c r="FF28" s="51">
        <v>0.53100000000000003</v>
      </c>
      <c r="FG28" s="51">
        <v>0.55000000000000004</v>
      </c>
      <c r="FH28" s="51">
        <v>0.55000000000000004</v>
      </c>
      <c r="FI28" s="51"/>
      <c r="FJ28" s="51">
        <v>0.53100000000000003</v>
      </c>
      <c r="FK28" s="51">
        <v>0.53700000000000003</v>
      </c>
      <c r="FL28" s="51">
        <f t="shared" si="10"/>
        <v>0.52600000000000002</v>
      </c>
      <c r="FM28" s="51">
        <v>0.54</v>
      </c>
      <c r="FN28" s="51">
        <v>0.53500000000000003</v>
      </c>
      <c r="FO28" s="51">
        <v>0.54100000000000004</v>
      </c>
      <c r="FP28" s="51">
        <v>0.54500000000000004</v>
      </c>
      <c r="FQ28" s="51">
        <v>0.54</v>
      </c>
      <c r="FR28" s="51">
        <v>0.53900000000000003</v>
      </c>
      <c r="FS28" s="51">
        <v>0.54</v>
      </c>
      <c r="FT28" s="51">
        <v>0.54</v>
      </c>
      <c r="FU28" s="51">
        <v>0.52600000000000002</v>
      </c>
      <c r="FV28" s="51">
        <v>0.53200000000000003</v>
      </c>
      <c r="FW28" s="47">
        <v>0.54700000000000004</v>
      </c>
      <c r="FX28" s="47">
        <f t="shared" si="275"/>
        <v>0.52600000000000002</v>
      </c>
      <c r="FY28" s="47">
        <v>0.53400000000000003</v>
      </c>
      <c r="FZ28" s="47">
        <v>0.52900000000000003</v>
      </c>
      <c r="GA28" s="47"/>
      <c r="GB28" s="47">
        <v>0.52700000000000002</v>
      </c>
      <c r="GC28" s="47">
        <v>0.53</v>
      </c>
      <c r="GD28" s="47">
        <v>0.53</v>
      </c>
      <c r="GE28" s="47">
        <v>0.53600000000000003</v>
      </c>
      <c r="GF28" s="47"/>
      <c r="GG28" s="47">
        <v>0.53</v>
      </c>
      <c r="GH28" s="47">
        <v>0.54</v>
      </c>
      <c r="GI28" s="47">
        <v>0.54400000000000004</v>
      </c>
      <c r="GJ28" s="47">
        <v>0.54100000000000004</v>
      </c>
      <c r="GK28" s="47">
        <v>0.53600000000000003</v>
      </c>
      <c r="GL28" s="47">
        <v>0.53800000000000003</v>
      </c>
      <c r="GM28" s="47">
        <v>0.54</v>
      </c>
      <c r="GN28" s="47"/>
      <c r="GO28" s="47">
        <v>0.53</v>
      </c>
      <c r="GP28" s="47"/>
      <c r="GQ28" s="47">
        <v>0.54</v>
      </c>
      <c r="GR28" s="47">
        <v>0.54</v>
      </c>
      <c r="GS28" s="47">
        <v>0.53400000000000003</v>
      </c>
      <c r="GT28" s="47"/>
      <c r="GU28" s="47">
        <v>0.54600000000000004</v>
      </c>
      <c r="GV28" s="47">
        <v>0.53</v>
      </c>
      <c r="GW28" s="47">
        <v>0.53900000000000003</v>
      </c>
      <c r="GX28" s="47">
        <v>0.54200000000000004</v>
      </c>
      <c r="GY28" s="47">
        <v>0.53900000000000003</v>
      </c>
      <c r="GZ28" s="47">
        <v>0.52900000000000003</v>
      </c>
      <c r="HA28" s="47"/>
      <c r="HB28" s="47">
        <v>0.53600000000000003</v>
      </c>
      <c r="HC28" s="47">
        <f t="shared" si="12"/>
        <v>0.52600000000000002</v>
      </c>
      <c r="HD28" s="47">
        <v>0.53700000000000003</v>
      </c>
      <c r="HE28" s="47">
        <v>0.53100000000000003</v>
      </c>
      <c r="HF28" s="47">
        <v>0.53800000000000003</v>
      </c>
      <c r="HG28" s="47">
        <v>0.53300000000000003</v>
      </c>
      <c r="HH28" s="51">
        <v>0.54100000000000004</v>
      </c>
      <c r="HI28" s="47">
        <f t="shared" si="13"/>
        <v>0.52600000000000002</v>
      </c>
      <c r="HJ28" s="47">
        <v>0.57899999999999996</v>
      </c>
      <c r="HK28" s="47">
        <v>0.57999999999999996</v>
      </c>
      <c r="HL28" s="47">
        <v>0.57599999999999996</v>
      </c>
      <c r="HM28" s="47">
        <v>0.57599999999999996</v>
      </c>
      <c r="HN28" s="77"/>
      <c r="HO28" s="77">
        <v>0.57599999999999996</v>
      </c>
      <c r="HP28" s="77">
        <v>0.57599999999999996</v>
      </c>
      <c r="HQ28" s="77">
        <v>0.56899999999999995</v>
      </c>
      <c r="HR28" s="77">
        <v>0.57499999999999996</v>
      </c>
      <c r="HS28" s="77">
        <v>0.57599999999999996</v>
      </c>
      <c r="HT28" s="77"/>
      <c r="HU28" s="77">
        <v>0.56499999999999995</v>
      </c>
      <c r="HV28" s="77"/>
      <c r="HW28" s="77">
        <v>0.57599999999999996</v>
      </c>
      <c r="HX28" s="77">
        <v>0.57299999999999995</v>
      </c>
      <c r="HY28" s="47">
        <f t="shared" si="14"/>
        <v>0.52600000000000002</v>
      </c>
      <c r="HZ28" s="77"/>
      <c r="IA28" s="6">
        <f t="shared" si="15"/>
        <v>8.9353612167300242E-2</v>
      </c>
      <c r="IB28" s="102"/>
      <c r="IC28" s="102">
        <v>0.60699999999999998</v>
      </c>
      <c r="ID28" s="102">
        <v>0.61</v>
      </c>
      <c r="IE28" s="102">
        <v>0.623</v>
      </c>
      <c r="IF28" s="102">
        <v>0.60799999999999998</v>
      </c>
      <c r="IG28" s="102">
        <v>0.60499999999999998</v>
      </c>
      <c r="IH28" s="102">
        <v>0.60299999999999998</v>
      </c>
      <c r="II28" s="102">
        <v>0.60299999999999998</v>
      </c>
      <c r="IJ28" s="102">
        <v>0.60799999999999998</v>
      </c>
      <c r="IK28" s="102">
        <v>0.60299999999999998</v>
      </c>
      <c r="IL28" s="102">
        <v>0.61</v>
      </c>
      <c r="IM28" s="102">
        <v>0.60499999999999998</v>
      </c>
      <c r="IN28" s="102">
        <v>0.61199999999999999</v>
      </c>
      <c r="IO28" s="102">
        <v>0.61499999999999999</v>
      </c>
      <c r="IP28" s="102">
        <v>0.6</v>
      </c>
      <c r="IQ28" s="102">
        <v>0.60599999999999998</v>
      </c>
      <c r="IR28" s="102">
        <f t="shared" si="16"/>
        <v>0.60299999999999998</v>
      </c>
      <c r="IS28" s="102">
        <v>0.60799999999999998</v>
      </c>
      <c r="IT28" s="102">
        <v>0.61799999999999999</v>
      </c>
      <c r="IU28" s="102">
        <v>0.61799999999999999</v>
      </c>
      <c r="IV28" s="102">
        <v>0.61799999999999999</v>
      </c>
      <c r="IW28" s="102">
        <v>0.621</v>
      </c>
      <c r="IX28" s="102"/>
      <c r="IY28" s="102">
        <v>0.61899999999999999</v>
      </c>
      <c r="IZ28" s="102">
        <v>0.61799999999999999</v>
      </c>
      <c r="JA28" s="102">
        <v>0.63100000000000001</v>
      </c>
      <c r="JB28" s="102">
        <v>0.61299999999999999</v>
      </c>
      <c r="JC28" s="102">
        <v>0.623</v>
      </c>
      <c r="JD28" s="102">
        <v>0.622</v>
      </c>
      <c r="JE28" s="102">
        <v>0.61899999999999999</v>
      </c>
      <c r="JF28" s="102">
        <v>0.61599999999999999</v>
      </c>
      <c r="JG28" s="102"/>
      <c r="JH28" s="102">
        <v>0.62</v>
      </c>
      <c r="JI28" s="102">
        <v>0.621</v>
      </c>
      <c r="JJ28" s="102">
        <f t="shared" si="17"/>
        <v>0.60299999999999998</v>
      </c>
      <c r="JK28" s="102"/>
      <c r="JL28" s="102">
        <v>0.61499999999999999</v>
      </c>
      <c r="JM28" s="102">
        <v>0.59499999999999997</v>
      </c>
      <c r="JN28" s="102">
        <v>0.6</v>
      </c>
      <c r="JO28" s="102">
        <v>0.59499999999999997</v>
      </c>
      <c r="JP28" s="102">
        <v>0.60799999999999998</v>
      </c>
      <c r="JQ28" s="102">
        <v>0.61599999999999999</v>
      </c>
      <c r="JR28" s="102">
        <v>0.6</v>
      </c>
      <c r="JS28" s="102">
        <v>0.6</v>
      </c>
      <c r="JT28" s="102">
        <v>0.59499999999999997</v>
      </c>
      <c r="JU28" s="102">
        <v>0.61499999999999999</v>
      </c>
      <c r="JV28" s="102">
        <v>0.60299999999999998</v>
      </c>
      <c r="JW28" s="102">
        <v>0.61499999999999999</v>
      </c>
      <c r="JX28" s="102">
        <f t="shared" si="266"/>
        <v>0.60299999999999998</v>
      </c>
      <c r="JY28" s="102">
        <v>0.626</v>
      </c>
      <c r="JZ28" s="102">
        <v>0.60299999999999998</v>
      </c>
      <c r="KA28" s="102">
        <v>0.59899999999999998</v>
      </c>
      <c r="KB28" s="102">
        <v>0.6</v>
      </c>
      <c r="KC28" s="102">
        <v>0.59699999999999998</v>
      </c>
      <c r="KD28" s="102">
        <v>0.59599999999999997</v>
      </c>
      <c r="KE28" s="102">
        <v>0.59699999999999998</v>
      </c>
      <c r="KF28" s="102">
        <v>0.59299999999999997</v>
      </c>
      <c r="KG28" s="102">
        <v>0.59299999999999997</v>
      </c>
      <c r="KH28" s="102">
        <v>0.62</v>
      </c>
      <c r="KI28" s="102">
        <f t="shared" si="18"/>
        <v>0.60299999999999998</v>
      </c>
      <c r="KJ28" s="102">
        <v>0.61599999999999999</v>
      </c>
      <c r="KK28" s="102">
        <v>0.61499999999999999</v>
      </c>
      <c r="KL28" s="102">
        <v>0.59399999999999997</v>
      </c>
      <c r="KM28" s="102">
        <v>0.61399999999999999</v>
      </c>
      <c r="KN28" s="102">
        <v>0.61599999999999999</v>
      </c>
      <c r="KO28" s="102">
        <v>0.61399999999999999</v>
      </c>
      <c r="KP28" s="102">
        <v>0.61199999999999999</v>
      </c>
      <c r="KQ28" s="102">
        <v>0.61099999999999999</v>
      </c>
      <c r="KR28" s="102">
        <v>0.61299999999999999</v>
      </c>
      <c r="KS28" s="102">
        <v>0.61</v>
      </c>
      <c r="KT28" s="102">
        <f t="shared" si="19"/>
        <v>0.60299999999999998</v>
      </c>
      <c r="KU28" s="102">
        <v>0.59299999999999997</v>
      </c>
      <c r="KV28" s="102">
        <v>0.61099999999999999</v>
      </c>
      <c r="KW28" s="102">
        <v>0.61499999999999999</v>
      </c>
      <c r="KX28" s="102">
        <v>0.61599999999999999</v>
      </c>
      <c r="KY28" s="102"/>
      <c r="KZ28" s="102">
        <v>0.61399999999999999</v>
      </c>
      <c r="LA28" s="102"/>
      <c r="LB28" s="102">
        <v>0.61</v>
      </c>
      <c r="LC28" s="102">
        <v>0.61499999999999999</v>
      </c>
      <c r="LD28" s="102">
        <f t="shared" si="20"/>
        <v>0.60299999999999998</v>
      </c>
      <c r="LE28" s="102">
        <v>0.61099999999999999</v>
      </c>
      <c r="LF28" s="102">
        <v>0.61199999999999999</v>
      </c>
      <c r="LG28" s="102">
        <v>0.61199999999999999</v>
      </c>
      <c r="LH28" s="102">
        <v>0.61299999999999999</v>
      </c>
      <c r="LI28" s="102">
        <v>0.61099999999999999</v>
      </c>
      <c r="LJ28" s="102">
        <v>0.61199999999999999</v>
      </c>
      <c r="LK28" s="102">
        <v>0.61</v>
      </c>
      <c r="LL28" s="102">
        <v>0.61</v>
      </c>
      <c r="LM28" s="102">
        <f t="shared" si="21"/>
        <v>0.60299999999999998</v>
      </c>
      <c r="LN28" s="102">
        <v>0.61399999999999999</v>
      </c>
      <c r="LO28" s="102">
        <v>0.6</v>
      </c>
      <c r="LP28" s="102">
        <v>0.59499999999999997</v>
      </c>
      <c r="LQ28" s="102"/>
      <c r="LR28" s="102">
        <v>0.55700000000000005</v>
      </c>
      <c r="LS28" s="102">
        <v>0.58299999999999996</v>
      </c>
      <c r="LT28" s="102">
        <v>0.59299999999999997</v>
      </c>
      <c r="LU28" s="102">
        <v>0.59199999999999997</v>
      </c>
      <c r="LV28" s="102"/>
      <c r="LW28" s="102">
        <v>0.61099999999999999</v>
      </c>
      <c r="LX28" s="102">
        <v>0.61199999999999999</v>
      </c>
      <c r="LY28" s="102">
        <v>0.61199999999999999</v>
      </c>
      <c r="LZ28" s="102">
        <f t="shared" si="22"/>
        <v>0.60299999999999998</v>
      </c>
      <c r="MA28" s="102">
        <v>0.61499999999999999</v>
      </c>
      <c r="MB28" s="102">
        <v>0.61299999999999999</v>
      </c>
      <c r="MC28" s="102"/>
      <c r="MD28" s="885">
        <f t="shared" si="23"/>
        <v>1.6583747927031524E-2</v>
      </c>
      <c r="ME28" s="1060"/>
      <c r="MF28" s="1060">
        <v>0.58099999999999996</v>
      </c>
      <c r="MG28" s="1060">
        <v>0.58299999999999996</v>
      </c>
      <c r="MH28" s="1060">
        <v>0.59599999999999997</v>
      </c>
      <c r="MI28" s="1060">
        <v>0.58499999999999996</v>
      </c>
      <c r="MJ28" s="1060">
        <v>0.58199999999999996</v>
      </c>
      <c r="MK28" s="1060">
        <v>0.58599999999999997</v>
      </c>
      <c r="ML28" s="1060">
        <v>0.58499999999999996</v>
      </c>
      <c r="MM28" s="1060">
        <v>0.58099999999999996</v>
      </c>
      <c r="MN28" s="1060">
        <v>0.58799999999999997</v>
      </c>
      <c r="MO28" s="1060"/>
      <c r="MP28" s="1060">
        <v>0.57999999999999996</v>
      </c>
      <c r="MQ28" s="1060">
        <v>0.58799999999999997</v>
      </c>
      <c r="MR28" s="1060">
        <v>0.57899999999999996</v>
      </c>
      <c r="MS28" s="1060">
        <v>0.58299999999999996</v>
      </c>
      <c r="MT28" s="1060">
        <v>0.58899999999999997</v>
      </c>
      <c r="MU28" s="1060">
        <v>0.58499999999999996</v>
      </c>
      <c r="MV28" s="1060">
        <f t="shared" si="24"/>
        <v>0.58499999999999996</v>
      </c>
      <c r="MW28" s="1060">
        <v>0.59299999999999997</v>
      </c>
      <c r="MX28" s="1060">
        <v>0.626</v>
      </c>
      <c r="MY28" s="1060">
        <v>0.59899999999999998</v>
      </c>
      <c r="MZ28" s="1060"/>
      <c r="NA28" s="1060">
        <v>0.60099999999999998</v>
      </c>
      <c r="NB28" s="1060">
        <v>0.58899999999999997</v>
      </c>
      <c r="NC28" s="1060">
        <v>0.59699999999999998</v>
      </c>
      <c r="ND28" s="1060">
        <v>0.59899999999999998</v>
      </c>
      <c r="NE28" s="1060">
        <v>0.59199999999999997</v>
      </c>
      <c r="NF28" s="1060"/>
      <c r="NG28" s="1060">
        <v>0.58799999999999997</v>
      </c>
      <c r="NH28" s="1060">
        <v>0.59299999999999997</v>
      </c>
      <c r="NI28" s="1060"/>
      <c r="NJ28" s="1060">
        <v>0.58799999999999997</v>
      </c>
      <c r="NK28" s="1060">
        <v>0.58899999999999997</v>
      </c>
      <c r="NL28" s="1060">
        <v>0.59799999999999998</v>
      </c>
      <c r="NM28" s="1060">
        <v>0.59099999999999997</v>
      </c>
      <c r="NN28" s="1060">
        <f t="shared" si="25"/>
        <v>0.58499999999999996</v>
      </c>
      <c r="NO28" s="1060">
        <v>0.59</v>
      </c>
      <c r="NP28" s="1060">
        <v>0.59599999999999997</v>
      </c>
      <c r="NQ28" s="1060">
        <v>0.59199999999999997</v>
      </c>
      <c r="NR28" s="1060"/>
      <c r="NS28" s="1060">
        <v>0.59699999999999998</v>
      </c>
      <c r="NT28" s="1060">
        <v>0.59299999999999997</v>
      </c>
      <c r="NU28" s="1060">
        <v>0.59599999999999997</v>
      </c>
      <c r="NV28" s="1060">
        <v>0.59799999999999998</v>
      </c>
      <c r="NW28" s="1060">
        <v>0.59899999999999998</v>
      </c>
      <c r="NX28" s="1060">
        <v>0.59599999999999997</v>
      </c>
      <c r="NY28" s="1060">
        <v>0.59599999999999997</v>
      </c>
      <c r="NZ28" s="1060">
        <v>0.58499999999999996</v>
      </c>
      <c r="OA28" s="1060">
        <v>0.59599999999999997</v>
      </c>
      <c r="OB28" s="102">
        <f t="shared" si="267"/>
        <v>0.58499999999999996</v>
      </c>
      <c r="OC28" s="1060">
        <v>0.58399999999999996</v>
      </c>
      <c r="OD28" s="1060">
        <v>0.60199999999999998</v>
      </c>
      <c r="OE28" s="1060">
        <v>0.59399999999999997</v>
      </c>
      <c r="OF28" s="1060">
        <v>0.59699999999999998</v>
      </c>
      <c r="OG28" s="1060"/>
      <c r="OH28" s="1060">
        <v>0.60399999999999998</v>
      </c>
      <c r="OI28" s="1060">
        <v>0.60099999999999998</v>
      </c>
      <c r="OJ28" s="102">
        <v>0.58399999999999996</v>
      </c>
      <c r="OK28" s="102">
        <v>0.58499999999999996</v>
      </c>
      <c r="OL28" s="102">
        <v>0.58599999999999997</v>
      </c>
      <c r="OM28" s="102">
        <v>0.59</v>
      </c>
      <c r="ON28" s="102">
        <f t="shared" si="26"/>
        <v>0.58499999999999996</v>
      </c>
      <c r="OO28" s="102">
        <v>0.59299999999999997</v>
      </c>
      <c r="OP28" s="102">
        <v>0.59</v>
      </c>
      <c r="OQ28" s="102">
        <v>0.59</v>
      </c>
      <c r="OR28" s="102">
        <v>0.58799999999999997</v>
      </c>
      <c r="OS28" s="102">
        <v>0.58899999999999997</v>
      </c>
      <c r="OT28" s="102">
        <v>0.58899999999999997</v>
      </c>
      <c r="OU28" s="102">
        <v>0.58699999999999997</v>
      </c>
      <c r="OV28" s="102">
        <v>0.58899999999999997</v>
      </c>
      <c r="OW28" s="102"/>
      <c r="OX28" s="102">
        <v>0.59399999999999997</v>
      </c>
      <c r="OY28" s="102">
        <v>0.59</v>
      </c>
      <c r="OZ28" s="102">
        <f t="shared" si="27"/>
        <v>0.58499999999999996</v>
      </c>
      <c r="PA28" s="102"/>
      <c r="PB28" s="102">
        <v>0.58799999999999997</v>
      </c>
      <c r="PC28" s="102">
        <v>0.58899999999999997</v>
      </c>
      <c r="PD28" s="102">
        <v>0.58799999999999997</v>
      </c>
      <c r="PE28" s="102">
        <v>0.58899999999999997</v>
      </c>
      <c r="PF28" s="102"/>
      <c r="PG28" s="102">
        <v>0.58799999999999997</v>
      </c>
      <c r="PH28" s="102">
        <v>0.58799999999999997</v>
      </c>
      <c r="PI28" s="102"/>
      <c r="PJ28" s="102">
        <v>0.58599999999999997</v>
      </c>
      <c r="PK28" s="102">
        <f t="shared" si="28"/>
        <v>0.58499999999999996</v>
      </c>
      <c r="PL28" s="102">
        <v>0.58599999999999997</v>
      </c>
      <c r="PM28" s="102">
        <v>0.58499999999999996</v>
      </c>
      <c r="PN28" s="102">
        <v>0.59</v>
      </c>
      <c r="PO28" s="102"/>
      <c r="PP28" s="102">
        <v>0.59</v>
      </c>
      <c r="PQ28" s="102">
        <v>0.58799999999999997</v>
      </c>
      <c r="PR28" s="102">
        <v>0.58599999999999997</v>
      </c>
      <c r="PS28" s="102">
        <v>0.58699999999999997</v>
      </c>
      <c r="PT28" s="102">
        <v>0.58899999999999997</v>
      </c>
      <c r="PU28" s="102">
        <f t="shared" si="29"/>
        <v>0.58499999999999996</v>
      </c>
      <c r="PV28" s="102">
        <v>0.59</v>
      </c>
      <c r="PW28" s="102">
        <v>0.59399999999999997</v>
      </c>
      <c r="PX28" s="102">
        <v>0.59199999999999997</v>
      </c>
      <c r="PY28" s="102">
        <v>0.55700000000000005</v>
      </c>
      <c r="PZ28" s="102">
        <v>0.58799999999999997</v>
      </c>
      <c r="QA28" s="102"/>
      <c r="QB28" s="102">
        <v>0.58799999999999997</v>
      </c>
      <c r="QC28" s="102">
        <v>0.58799999999999997</v>
      </c>
      <c r="QD28" s="102">
        <v>0.58799999999999997</v>
      </c>
      <c r="QE28" s="102">
        <v>0.59</v>
      </c>
      <c r="QF28" s="102">
        <v>0.61299999999999999</v>
      </c>
      <c r="QG28" s="102">
        <v>0.58499999999999996</v>
      </c>
      <c r="QH28" s="102">
        <f t="shared" si="278"/>
        <v>0.58499999999999996</v>
      </c>
      <c r="QI28" s="102">
        <v>0.58899999999999997</v>
      </c>
      <c r="QJ28" s="102">
        <v>0.59</v>
      </c>
      <c r="QK28" s="102">
        <v>0.59</v>
      </c>
      <c r="QL28" s="102">
        <v>0.58899999999999997</v>
      </c>
      <c r="QM28" s="102"/>
      <c r="QN28" s="102">
        <v>0.58499999999999996</v>
      </c>
      <c r="QO28" s="102">
        <v>0.59599999999999997</v>
      </c>
      <c r="QP28" s="102">
        <v>0.59</v>
      </c>
      <c r="QQ28" s="102">
        <v>0.59599999999999997</v>
      </c>
      <c r="QR28" s="102">
        <v>0.59699999999999998</v>
      </c>
      <c r="QS28" s="102">
        <v>0.6</v>
      </c>
      <c r="QT28" s="102">
        <v>0.58599999999999997</v>
      </c>
      <c r="QU28" s="102">
        <f t="shared" si="279"/>
        <v>0.58499999999999996</v>
      </c>
      <c r="QV28" s="102">
        <v>0.59699999999999998</v>
      </c>
      <c r="QW28" s="102">
        <v>0.58599999999999997</v>
      </c>
      <c r="QX28" s="102">
        <v>0.59499999999999997</v>
      </c>
      <c r="QY28" s="102">
        <v>0.58699999999999997</v>
      </c>
      <c r="QZ28" s="102">
        <v>0.58699999999999997</v>
      </c>
      <c r="RA28" s="102">
        <v>0.59</v>
      </c>
      <c r="RB28" s="102">
        <v>0.58599999999999997</v>
      </c>
      <c r="RC28" s="102">
        <v>0.59299999999999997</v>
      </c>
      <c r="RD28" s="102">
        <v>0.59</v>
      </c>
      <c r="RE28" s="102">
        <v>0.58599999999999997</v>
      </c>
      <c r="RF28" s="102">
        <f t="shared" si="32"/>
        <v>0.58499999999999996</v>
      </c>
      <c r="RG28" s="102">
        <v>0.58599999999999997</v>
      </c>
      <c r="RH28" s="102"/>
      <c r="RI28" s="102">
        <v>0.59099999999999997</v>
      </c>
      <c r="RJ28" s="102">
        <v>0.58499999999999996</v>
      </c>
      <c r="RK28" s="102">
        <v>0.59</v>
      </c>
      <c r="RL28" s="102">
        <v>0.59099999999999997</v>
      </c>
      <c r="RM28" s="102">
        <v>0.59099999999999997</v>
      </c>
      <c r="RN28" s="102">
        <v>0.59</v>
      </c>
      <c r="RO28" s="102">
        <v>0.58599999999999997</v>
      </c>
      <c r="RP28" s="102">
        <v>0.58699999999999997</v>
      </c>
      <c r="RQ28" s="102">
        <f t="shared" si="33"/>
        <v>0.58499999999999996</v>
      </c>
      <c r="RR28" s="102"/>
      <c r="RS28" s="102">
        <v>0.58499999999999996</v>
      </c>
      <c r="RT28" s="102">
        <v>0.58499999999999996</v>
      </c>
      <c r="RU28" s="102">
        <v>0.58799999999999997</v>
      </c>
      <c r="RV28" s="102">
        <v>0.59299999999999997</v>
      </c>
      <c r="RW28" s="102">
        <v>0.59199999999999997</v>
      </c>
      <c r="RX28" s="102">
        <v>0.59299999999999997</v>
      </c>
      <c r="RY28" s="102">
        <v>0.59</v>
      </c>
      <c r="RZ28" s="102">
        <v>0.58499999999999996</v>
      </c>
      <c r="SA28" s="102">
        <v>0.59499999999999997</v>
      </c>
      <c r="SB28" s="102"/>
      <c r="SC28" s="102">
        <v>0.59099999999999997</v>
      </c>
      <c r="SD28" s="102">
        <v>0.59</v>
      </c>
      <c r="SE28" s="102">
        <f t="shared" si="34"/>
        <v>0.58499999999999996</v>
      </c>
      <c r="SF28" s="102">
        <v>0.59</v>
      </c>
      <c r="SG28" s="102">
        <v>0.58499999999999996</v>
      </c>
      <c r="SH28" s="102">
        <v>0.59099999999999997</v>
      </c>
      <c r="SI28" s="102">
        <v>0.58599999999999997</v>
      </c>
      <c r="SJ28" s="102">
        <v>0.59</v>
      </c>
      <c r="SK28" s="102">
        <v>0.59</v>
      </c>
      <c r="SL28" s="102">
        <v>0.59</v>
      </c>
      <c r="SM28" s="102"/>
      <c r="SN28" s="102">
        <v>0.59</v>
      </c>
      <c r="SO28" s="102">
        <v>0.59</v>
      </c>
      <c r="SP28" s="102">
        <v>0.59</v>
      </c>
      <c r="SQ28" s="102">
        <v>0.59</v>
      </c>
      <c r="SR28" s="102">
        <f t="shared" si="35"/>
        <v>0.58499999999999996</v>
      </c>
      <c r="SS28" s="102">
        <v>0.58699999999999997</v>
      </c>
      <c r="ST28" s="102"/>
      <c r="SU28" s="102">
        <v>0.59</v>
      </c>
      <c r="SV28" s="102">
        <v>0.58599999999999997</v>
      </c>
      <c r="SW28" s="102"/>
      <c r="SX28" s="102">
        <v>0.59</v>
      </c>
      <c r="SY28" s="102">
        <v>0.59</v>
      </c>
      <c r="SZ28" s="102">
        <v>0.58899999999999997</v>
      </c>
      <c r="TA28" s="102">
        <v>0.59</v>
      </c>
      <c r="TB28" s="102"/>
      <c r="TC28" s="102">
        <v>0.58699999999999997</v>
      </c>
      <c r="TD28" s="102">
        <v>0.58899999999999997</v>
      </c>
      <c r="TE28" s="102">
        <v>0.59</v>
      </c>
      <c r="TF28" s="102">
        <v>0.6</v>
      </c>
      <c r="TG28" s="102">
        <v>0.59299999999999997</v>
      </c>
      <c r="TH28" s="102">
        <v>0.61</v>
      </c>
      <c r="TI28" s="102">
        <v>0.6</v>
      </c>
      <c r="TJ28" s="102"/>
      <c r="TK28" s="102">
        <v>0.58499999999999996</v>
      </c>
      <c r="TL28" s="102">
        <v>0.58499999999999996</v>
      </c>
      <c r="TM28" s="102">
        <v>0.58699999999999997</v>
      </c>
      <c r="TN28" s="102">
        <v>0.59</v>
      </c>
      <c r="TO28" s="102">
        <v>0.58699999999999997</v>
      </c>
      <c r="TP28" s="102">
        <v>0.58499999999999996</v>
      </c>
      <c r="TQ28" s="102"/>
      <c r="TR28" s="102">
        <v>0.59</v>
      </c>
      <c r="TS28" s="102">
        <v>0.58499999999999996</v>
      </c>
      <c r="TT28" s="102">
        <v>0.58699999999999997</v>
      </c>
      <c r="TU28" s="102">
        <v>0.58699999999999997</v>
      </c>
      <c r="TV28" s="102">
        <f t="shared" si="36"/>
        <v>0.58499999999999996</v>
      </c>
      <c r="TW28" s="102">
        <v>0.59299999999999997</v>
      </c>
      <c r="TX28" s="102">
        <v>0.58799999999999997</v>
      </c>
      <c r="TY28" s="102">
        <v>0.59</v>
      </c>
      <c r="TZ28" s="102">
        <v>0.58499999999999996</v>
      </c>
      <c r="UA28" s="102">
        <v>0.59</v>
      </c>
      <c r="UB28" s="51">
        <f t="shared" si="37"/>
        <v>0.58499999999999996</v>
      </c>
      <c r="UC28" s="51">
        <v>0.629</v>
      </c>
      <c r="UD28" s="51">
        <v>0.627</v>
      </c>
      <c r="UE28" s="51">
        <v>0.63200000000000001</v>
      </c>
      <c r="UF28" s="51">
        <v>0.63200000000000001</v>
      </c>
      <c r="UG28" s="51">
        <v>0.64300000000000002</v>
      </c>
      <c r="UH28" s="47">
        <v>0.625</v>
      </c>
      <c r="UI28" s="47">
        <v>0.63300000000000001</v>
      </c>
      <c r="UJ28" s="47">
        <v>0.62</v>
      </c>
      <c r="UK28" s="47">
        <v>0.62</v>
      </c>
      <c r="UL28" s="47">
        <v>0.63</v>
      </c>
      <c r="UM28" s="47">
        <v>0.628</v>
      </c>
      <c r="UN28" s="47"/>
      <c r="UO28" s="47">
        <v>0.625</v>
      </c>
      <c r="UP28" s="51">
        <f t="shared" si="38"/>
        <v>0.58499999999999996</v>
      </c>
      <c r="UQ28" s="47"/>
      <c r="UR28" s="6">
        <f t="shared" si="39"/>
        <v>6.8376068376068438E-2</v>
      </c>
      <c r="US28" s="1060">
        <v>0.59099999999999997</v>
      </c>
      <c r="UT28" s="1060">
        <v>0.58899999999999997</v>
      </c>
      <c r="UU28" s="1060">
        <v>0.6</v>
      </c>
      <c r="UV28" s="1060">
        <v>0.59199999999999997</v>
      </c>
      <c r="UW28" s="1060">
        <v>0.58499999999999996</v>
      </c>
      <c r="UX28" s="1060">
        <v>0.59</v>
      </c>
      <c r="UY28" s="1060">
        <v>0.57699999999999996</v>
      </c>
      <c r="UZ28" s="1060">
        <v>0.59399999999999997</v>
      </c>
      <c r="VA28" s="1060">
        <v>0.59</v>
      </c>
      <c r="VB28" s="1060">
        <v>0.59399999999999997</v>
      </c>
      <c r="VC28" s="1060">
        <v>0.59099999999999997</v>
      </c>
      <c r="VD28" s="1060">
        <v>0.57599999999999996</v>
      </c>
      <c r="VE28" s="1060"/>
      <c r="VF28" s="1060">
        <v>0.58799999999999997</v>
      </c>
      <c r="VG28" s="1060">
        <v>0.57899999999999996</v>
      </c>
      <c r="VH28" s="1060">
        <v>0.58099999999999996</v>
      </c>
      <c r="VI28" s="1060">
        <f t="shared" si="40"/>
        <v>0.57699999999999996</v>
      </c>
      <c r="VJ28" s="1060">
        <v>0.58099999999999996</v>
      </c>
      <c r="VK28" s="1060">
        <v>0.59</v>
      </c>
      <c r="VL28" s="1060">
        <v>0.59099999999999997</v>
      </c>
      <c r="VM28" s="1060">
        <v>0.59199999999999997</v>
      </c>
      <c r="VN28" s="1060"/>
      <c r="VO28" s="1060">
        <v>0.59899999999999998</v>
      </c>
      <c r="VP28" s="1060">
        <v>0.58899999999999997</v>
      </c>
      <c r="VQ28" s="1060">
        <v>0.59299999999999997</v>
      </c>
      <c r="VR28" s="1060">
        <v>0.59399999999999997</v>
      </c>
      <c r="VS28" s="1060">
        <v>0.59499999999999997</v>
      </c>
      <c r="VT28" s="1060">
        <v>0.59399999999999997</v>
      </c>
      <c r="VU28" s="1060">
        <v>0.59499999999999997</v>
      </c>
      <c r="VV28" s="1060">
        <v>0.59899999999999998</v>
      </c>
      <c r="VW28" s="1060">
        <v>0.58799999999999997</v>
      </c>
      <c r="VX28" s="1060">
        <f t="shared" si="41"/>
        <v>0.57699999999999996</v>
      </c>
      <c r="VY28" s="1060">
        <v>0.59299999999999997</v>
      </c>
      <c r="VZ28" s="1060">
        <v>0.59499999999999997</v>
      </c>
      <c r="WA28" s="1060">
        <v>0.59</v>
      </c>
      <c r="WB28" s="1060">
        <v>0.59099999999999997</v>
      </c>
      <c r="WC28" s="1060"/>
      <c r="WD28" s="1060">
        <v>0.59299999999999997</v>
      </c>
      <c r="WE28" s="1060">
        <v>0.59199999999999997</v>
      </c>
      <c r="WF28" s="1060">
        <v>0.59699999999999998</v>
      </c>
      <c r="WG28" s="1060">
        <v>0.59199999999999997</v>
      </c>
      <c r="WH28" s="1060">
        <v>0.60099999999999998</v>
      </c>
      <c r="WI28" s="1064">
        <v>0.59399999999999997</v>
      </c>
      <c r="WJ28" s="1064">
        <v>0.57699999999999996</v>
      </c>
      <c r="WK28" s="1060">
        <v>0.59399999999999997</v>
      </c>
      <c r="WL28" s="102">
        <f t="shared" si="268"/>
        <v>0.57699999999999996</v>
      </c>
      <c r="WM28" s="1060">
        <v>0.60099999999999998</v>
      </c>
      <c r="WN28" s="1060">
        <v>0.59499999999999997</v>
      </c>
      <c r="WO28" s="1060">
        <v>0.6</v>
      </c>
      <c r="WP28" s="1060">
        <v>0.60499999999999998</v>
      </c>
      <c r="WQ28" s="1060">
        <v>0.60099999999999998</v>
      </c>
      <c r="WR28" s="1060"/>
      <c r="WS28" s="1060">
        <v>0.60099999999999998</v>
      </c>
      <c r="WT28" s="102">
        <v>0.59299999999999997</v>
      </c>
      <c r="WU28" s="102">
        <v>0.59</v>
      </c>
      <c r="WV28" s="102">
        <v>0.60099999999999998</v>
      </c>
      <c r="WW28" s="102">
        <v>0.59</v>
      </c>
      <c r="WX28" s="102">
        <f t="shared" si="42"/>
        <v>0.57699999999999996</v>
      </c>
      <c r="WY28" s="102">
        <v>0.59199999999999997</v>
      </c>
      <c r="WZ28" s="102">
        <v>0.59299999999999997</v>
      </c>
      <c r="XA28" s="102">
        <v>0.59</v>
      </c>
      <c r="XB28" s="102">
        <v>0.58799999999999997</v>
      </c>
      <c r="XC28" s="102">
        <v>0.58699999999999997</v>
      </c>
      <c r="XD28" s="102">
        <v>0.58699999999999997</v>
      </c>
      <c r="XE28" s="102">
        <v>0.58599999999999997</v>
      </c>
      <c r="XF28" s="102">
        <v>0.58899999999999997</v>
      </c>
      <c r="XG28" s="102"/>
      <c r="XH28" s="102">
        <v>0.58799999999999997</v>
      </c>
      <c r="XI28" s="102">
        <v>0.59</v>
      </c>
      <c r="XJ28" s="102">
        <f t="shared" si="43"/>
        <v>0.57699999999999996</v>
      </c>
      <c r="XK28" s="102">
        <v>0.58899999999999997</v>
      </c>
      <c r="XL28" s="102">
        <v>0.58699999999999997</v>
      </c>
      <c r="XM28" s="102"/>
      <c r="XN28" s="102">
        <v>0.58599999999999997</v>
      </c>
      <c r="XO28" s="102">
        <v>0.58499999999999996</v>
      </c>
      <c r="XP28" s="102">
        <v>0.58499999999999996</v>
      </c>
      <c r="XQ28" s="102"/>
      <c r="XR28" s="102">
        <v>0.58399999999999996</v>
      </c>
      <c r="XS28" s="102">
        <v>0.58899999999999997</v>
      </c>
      <c r="XT28" s="102">
        <f t="shared" si="44"/>
        <v>0.57699999999999996</v>
      </c>
      <c r="XU28" s="102">
        <v>0.58699999999999997</v>
      </c>
      <c r="XV28" s="102">
        <v>0.59099999999999997</v>
      </c>
      <c r="XW28" s="102">
        <v>0.58699999999999997</v>
      </c>
      <c r="XX28" s="102"/>
      <c r="XY28" s="102">
        <v>0.58899999999999997</v>
      </c>
      <c r="XZ28" s="102">
        <v>0.59</v>
      </c>
      <c r="YA28" s="102">
        <v>0.58599999999999997</v>
      </c>
      <c r="YB28" s="102">
        <v>0.58599999999999997</v>
      </c>
      <c r="YC28" s="102">
        <v>0.59</v>
      </c>
      <c r="YD28" s="102">
        <f t="shared" si="45"/>
        <v>0.57699999999999996</v>
      </c>
      <c r="YE28" s="102">
        <v>0.58599999999999997</v>
      </c>
      <c r="YF28" s="102">
        <v>0.59299999999999997</v>
      </c>
      <c r="YG28" s="102">
        <v>0.59299999999999997</v>
      </c>
      <c r="YH28" s="102">
        <v>0.58299999999999996</v>
      </c>
      <c r="YI28" s="102">
        <v>0.59099999999999997</v>
      </c>
      <c r="YJ28" s="102">
        <v>0.58499999999999996</v>
      </c>
      <c r="YK28" s="102"/>
      <c r="YL28" s="102">
        <v>0.58299999999999996</v>
      </c>
      <c r="YM28" s="102">
        <v>0.58499999999999996</v>
      </c>
      <c r="YN28" s="102">
        <v>0.58699999999999997</v>
      </c>
      <c r="YO28" s="102">
        <v>0.59199999999999997</v>
      </c>
      <c r="YP28" s="102">
        <v>0.58899999999999997</v>
      </c>
      <c r="YQ28" s="102">
        <f t="shared" si="280"/>
        <v>0.57699999999999996</v>
      </c>
      <c r="YR28" s="102">
        <v>0.58899999999999997</v>
      </c>
      <c r="YS28" s="102">
        <v>0.58799999999999997</v>
      </c>
      <c r="YT28" s="102">
        <v>0.58599999999999997</v>
      </c>
      <c r="YU28" s="102">
        <v>0.58799999999999997</v>
      </c>
      <c r="YV28" s="102">
        <v>0.59499999999999997</v>
      </c>
      <c r="YW28" s="102"/>
      <c r="YX28" s="102">
        <v>0.60099999999999998</v>
      </c>
      <c r="YY28" s="102">
        <v>0.59299999999999997</v>
      </c>
      <c r="YZ28" s="102">
        <v>0.58699999999999997</v>
      </c>
      <c r="ZA28" s="102">
        <v>0.59399999999999997</v>
      </c>
      <c r="ZB28" s="102">
        <v>0.58599999999999997</v>
      </c>
      <c r="ZC28" s="102"/>
      <c r="ZD28" s="102">
        <v>0.58799999999999997</v>
      </c>
      <c r="ZE28" s="102">
        <f t="shared" si="281"/>
        <v>0.57699999999999996</v>
      </c>
      <c r="ZF28" s="102">
        <v>0.59299999999999997</v>
      </c>
      <c r="ZG28" s="102">
        <v>0.59099999999999997</v>
      </c>
      <c r="ZH28" s="102">
        <v>0.59</v>
      </c>
      <c r="ZI28" s="102">
        <v>0.59499999999999997</v>
      </c>
      <c r="ZJ28" s="102">
        <v>0.59899999999999998</v>
      </c>
      <c r="ZK28" s="102">
        <v>0.59099999999999997</v>
      </c>
      <c r="ZL28" s="102">
        <v>0.58799999999999997</v>
      </c>
      <c r="ZM28" s="102">
        <v>0.58699999999999997</v>
      </c>
      <c r="ZN28" s="102">
        <v>0.58299999999999996</v>
      </c>
      <c r="ZO28" s="102">
        <v>0.58799999999999997</v>
      </c>
      <c r="ZP28" s="102">
        <f t="shared" si="48"/>
        <v>0.57699999999999996</v>
      </c>
      <c r="ZQ28" s="102">
        <v>0.58699999999999997</v>
      </c>
      <c r="ZR28" s="102">
        <v>0.58499999999999996</v>
      </c>
      <c r="ZS28" s="102">
        <v>0.59299999999999997</v>
      </c>
      <c r="ZT28" s="102"/>
      <c r="ZU28" s="102">
        <v>0.59</v>
      </c>
      <c r="ZV28" s="102">
        <v>0.58599999999999997</v>
      </c>
      <c r="ZW28" s="102">
        <v>0.58699999999999997</v>
      </c>
      <c r="ZX28" s="102">
        <v>0.58499999999999996</v>
      </c>
      <c r="ZY28" s="102">
        <v>0.58299999999999996</v>
      </c>
      <c r="ZZ28" s="102">
        <v>0.58499999999999996</v>
      </c>
      <c r="AAA28" s="102">
        <f t="shared" si="49"/>
        <v>0.57699999999999996</v>
      </c>
      <c r="AAB28" s="102">
        <v>0.57899999999999996</v>
      </c>
      <c r="AAC28" s="102"/>
      <c r="AAD28" s="102">
        <v>0.58199999999999996</v>
      </c>
      <c r="AAE28" s="102">
        <v>0.58099999999999996</v>
      </c>
      <c r="AAF28" s="102">
        <v>0.58599999999999997</v>
      </c>
      <c r="AAG28" s="102">
        <v>0.58499999999999996</v>
      </c>
      <c r="AAH28" s="102">
        <v>0.58799999999999997</v>
      </c>
      <c r="AAI28" s="102">
        <v>0.59099999999999997</v>
      </c>
      <c r="AAJ28" s="102">
        <v>0.58699999999999997</v>
      </c>
      <c r="AAK28" s="102">
        <v>0.58899999999999997</v>
      </c>
      <c r="AAL28" s="102"/>
      <c r="AAM28" s="102">
        <v>0.58599999999999997</v>
      </c>
      <c r="AAN28" s="102">
        <v>0.58499999999999996</v>
      </c>
      <c r="AAO28" s="102">
        <f t="shared" si="50"/>
        <v>0.57699999999999996</v>
      </c>
      <c r="AAP28" s="102">
        <v>0.59</v>
      </c>
      <c r="AAQ28" s="102">
        <v>0.58899999999999997</v>
      </c>
      <c r="AAR28" s="102">
        <v>0.59</v>
      </c>
      <c r="AAS28" s="102">
        <v>0.59</v>
      </c>
      <c r="AAT28" s="102"/>
      <c r="AAU28" s="102">
        <v>0.58699999999999997</v>
      </c>
      <c r="AAV28" s="102">
        <v>0.58799999999999997</v>
      </c>
      <c r="AAW28" s="102">
        <v>0.58399999999999996</v>
      </c>
      <c r="AAX28" s="102">
        <v>0.57799999999999996</v>
      </c>
      <c r="AAY28" s="102">
        <v>0.58599999999999997</v>
      </c>
      <c r="AAZ28" s="102">
        <v>0.58299999999999996</v>
      </c>
      <c r="ABA28" s="102">
        <v>0.58099999999999996</v>
      </c>
      <c r="ABB28" s="102">
        <f t="shared" si="51"/>
        <v>0.57699999999999996</v>
      </c>
      <c r="ABC28" s="102">
        <v>0.58199999999999996</v>
      </c>
      <c r="ABD28" s="102">
        <v>0.58099999999999996</v>
      </c>
      <c r="ABE28" s="102">
        <v>0.57999999999999996</v>
      </c>
      <c r="ABF28" s="102"/>
      <c r="ABG28" s="102">
        <v>0.58199999999999996</v>
      </c>
      <c r="ABH28" s="102">
        <v>0.58599999999999997</v>
      </c>
      <c r="ABI28" s="102">
        <v>0.60199999999999998</v>
      </c>
      <c r="ABJ28" s="102">
        <v>0.58199999999999996</v>
      </c>
      <c r="ABK28" s="102">
        <v>0.58399999999999996</v>
      </c>
      <c r="ABL28" s="102">
        <v>0.58599999999999997</v>
      </c>
      <c r="ABM28" s="102">
        <v>0.58899999999999997</v>
      </c>
      <c r="ABN28" s="102">
        <v>0.58699999999999997</v>
      </c>
      <c r="ABO28" s="102"/>
      <c r="ABP28" s="102">
        <v>0.58299999999999996</v>
      </c>
      <c r="ABQ28" s="102">
        <v>0.58599999999999997</v>
      </c>
      <c r="ABR28" s="102">
        <v>0.58399999999999996</v>
      </c>
      <c r="ABS28" s="102"/>
      <c r="ABT28" s="102">
        <v>0.58499999999999996</v>
      </c>
      <c r="ABU28" s="102">
        <v>0.57999999999999996</v>
      </c>
      <c r="ABV28" s="102">
        <v>0.58799999999999997</v>
      </c>
      <c r="ABW28" s="102">
        <v>0.58499999999999996</v>
      </c>
      <c r="ABX28" s="102">
        <v>0.58599999999999997</v>
      </c>
      <c r="ABY28" s="102">
        <v>0.58399999999999996</v>
      </c>
      <c r="ABZ28" s="102">
        <v>0.58699999999999997</v>
      </c>
      <c r="ACA28" s="102"/>
      <c r="ACB28" s="102">
        <v>0.58499999999999996</v>
      </c>
      <c r="ACC28" s="102">
        <v>0.57999999999999996</v>
      </c>
      <c r="ACD28" s="102">
        <v>0.58499999999999996</v>
      </c>
      <c r="ACE28" s="102">
        <f t="shared" si="52"/>
        <v>0.57699999999999996</v>
      </c>
      <c r="ACF28" s="102">
        <v>0.58199999999999996</v>
      </c>
      <c r="ACG28" s="102">
        <v>0.58499999999999996</v>
      </c>
      <c r="ACH28" s="102">
        <v>0.58299999999999996</v>
      </c>
      <c r="ACI28" s="102">
        <v>0.59</v>
      </c>
      <c r="ACJ28" s="102">
        <v>0.58699999999999997</v>
      </c>
      <c r="ACK28" s="102">
        <f t="shared" si="53"/>
        <v>0.57699999999999996</v>
      </c>
      <c r="ACL28" s="47">
        <v>0.63800000000000001</v>
      </c>
      <c r="ACM28" s="47">
        <v>0.63500000000000001</v>
      </c>
      <c r="ACN28" s="47">
        <v>0.63800000000000001</v>
      </c>
      <c r="ACO28" s="47">
        <v>0.627</v>
      </c>
      <c r="ACP28" s="47"/>
      <c r="ACQ28" s="47">
        <v>0.63100000000000001</v>
      </c>
      <c r="ACR28" s="47">
        <v>0.63300000000000001</v>
      </c>
      <c r="ACS28" s="47">
        <v>0.626</v>
      </c>
      <c r="ACT28" s="47">
        <v>0.625</v>
      </c>
      <c r="ACU28" s="47">
        <v>0.625</v>
      </c>
      <c r="ACV28" s="47">
        <v>0.63800000000000001</v>
      </c>
      <c r="ACW28" s="47"/>
      <c r="ACX28" s="47">
        <v>0.626</v>
      </c>
      <c r="ACY28" s="47">
        <v>0.63</v>
      </c>
      <c r="ACZ28" s="102">
        <f t="shared" si="54"/>
        <v>0.57699999999999996</v>
      </c>
      <c r="ADA28" s="47"/>
      <c r="ADB28" s="6">
        <f t="shared" si="55"/>
        <v>9.1854419410745319E-2</v>
      </c>
      <c r="ADC28" s="1065"/>
      <c r="ADD28" s="1065">
        <v>0.48299999999999998</v>
      </c>
      <c r="ADE28" s="1065">
        <v>0.48699999999999999</v>
      </c>
      <c r="ADF28" s="1065">
        <v>0.51100000000000001</v>
      </c>
      <c r="ADG28" s="1065">
        <v>0.47899999999999998</v>
      </c>
      <c r="ADH28" s="1065">
        <v>0.49199999999999999</v>
      </c>
      <c r="ADI28" s="1065">
        <v>0.497</v>
      </c>
      <c r="ADJ28" s="1065">
        <v>0.48</v>
      </c>
      <c r="ADK28" s="1065">
        <v>0.48599999999999999</v>
      </c>
      <c r="ADL28" s="1065">
        <v>0.48599999999999999</v>
      </c>
      <c r="ADM28" s="1065">
        <v>0.49</v>
      </c>
      <c r="ADN28" s="1065">
        <v>0.48499999999999999</v>
      </c>
      <c r="ADO28" s="1065">
        <v>0.48</v>
      </c>
      <c r="ADP28" s="1065">
        <v>0.48099999999999998</v>
      </c>
      <c r="ADQ28" s="1065">
        <v>0.47899999999999998</v>
      </c>
      <c r="ADR28" s="1065">
        <v>0.51</v>
      </c>
      <c r="ADS28" s="1065">
        <f t="shared" si="245"/>
        <v>0.48</v>
      </c>
      <c r="ADT28" s="1065">
        <v>0.50900000000000001</v>
      </c>
      <c r="ADU28" s="1065">
        <v>0.49399999999999999</v>
      </c>
      <c r="ADV28" s="1065">
        <v>0.48399999999999999</v>
      </c>
      <c r="ADW28" s="1065"/>
      <c r="ADX28" s="1065">
        <v>0.503</v>
      </c>
      <c r="ADY28" s="1065">
        <v>0.48399999999999999</v>
      </c>
      <c r="ADZ28" s="1065">
        <v>0.49199999999999999</v>
      </c>
      <c r="AEA28" s="1065">
        <v>0.48799999999999999</v>
      </c>
      <c r="AEB28" s="1065">
        <v>0.48899999999999999</v>
      </c>
      <c r="AEC28" s="1065">
        <v>0.48399999999999999</v>
      </c>
      <c r="AED28" s="1065">
        <v>0.498</v>
      </c>
      <c r="AEE28" s="1065">
        <v>0.48799999999999999</v>
      </c>
      <c r="AEF28" s="1065"/>
      <c r="AEG28" s="1065">
        <v>0.498</v>
      </c>
      <c r="AEH28" s="1065">
        <v>0.48599999999999999</v>
      </c>
      <c r="AEI28" s="1065">
        <v>0.497</v>
      </c>
      <c r="AEJ28" s="1060">
        <f t="shared" si="246"/>
        <v>0.48</v>
      </c>
      <c r="AEK28" s="1065">
        <v>0.495</v>
      </c>
      <c r="AEL28" s="1065">
        <v>0.499</v>
      </c>
      <c r="AEM28" s="1065">
        <v>0.48899999999999999</v>
      </c>
      <c r="AEN28" s="1065">
        <v>0.499</v>
      </c>
      <c r="AEO28" s="1065"/>
      <c r="AEP28" s="1065">
        <v>0.48799999999999999</v>
      </c>
      <c r="AEQ28" s="1065">
        <v>0.49299999999999999</v>
      </c>
      <c r="AER28" s="1065">
        <v>0.497</v>
      </c>
      <c r="AES28" s="1065">
        <v>0.51100000000000001</v>
      </c>
      <c r="AET28" s="1065">
        <v>0.5</v>
      </c>
      <c r="AEU28" s="1065">
        <v>0.496</v>
      </c>
      <c r="AEV28" s="1065">
        <v>0.496</v>
      </c>
      <c r="AEW28" s="1065">
        <v>0.48</v>
      </c>
      <c r="AEX28" s="102">
        <f t="shared" si="269"/>
        <v>0.48</v>
      </c>
      <c r="AEY28" s="1065">
        <v>0.48499999999999999</v>
      </c>
      <c r="AEZ28" s="1065">
        <v>0.50700000000000001</v>
      </c>
      <c r="AFA28" s="1065">
        <v>0.496</v>
      </c>
      <c r="AFB28" s="1065">
        <v>0.48499999999999999</v>
      </c>
      <c r="AFC28" s="1065">
        <v>0.49299999999999999</v>
      </c>
      <c r="AFD28" s="1065">
        <v>0.498</v>
      </c>
      <c r="AFE28" s="102">
        <v>0.48</v>
      </c>
      <c r="AFF28" s="102"/>
      <c r="AFG28" s="102">
        <v>0.48899999999999999</v>
      </c>
      <c r="AFH28" s="102">
        <v>0.48599999999999999</v>
      </c>
      <c r="AFI28" s="102">
        <v>0.48</v>
      </c>
      <c r="AFJ28" s="102">
        <f t="shared" si="57"/>
        <v>0.48</v>
      </c>
      <c r="AFK28" s="102">
        <v>0.49099999999999999</v>
      </c>
      <c r="AFL28" s="102">
        <v>0.49099999999999999</v>
      </c>
      <c r="AFM28" s="102">
        <v>0.49199999999999999</v>
      </c>
      <c r="AFN28" s="102"/>
      <c r="AFO28" s="102">
        <v>0.48699999999999999</v>
      </c>
      <c r="AFP28" s="102">
        <v>0.48399999999999999</v>
      </c>
      <c r="AFQ28" s="102">
        <v>0.48699999999999999</v>
      </c>
      <c r="AFR28" s="102">
        <v>0.48599999999999999</v>
      </c>
      <c r="AFS28" s="102">
        <v>0.49</v>
      </c>
      <c r="AFT28" s="102">
        <v>0.49</v>
      </c>
      <c r="AFU28" s="102">
        <v>0.49</v>
      </c>
      <c r="AFV28" s="102">
        <f t="shared" si="58"/>
        <v>0.48</v>
      </c>
      <c r="AFW28" s="102">
        <v>0.48799999999999999</v>
      </c>
      <c r="AFX28" s="102">
        <v>0.48499999999999999</v>
      </c>
      <c r="AFY28" s="102">
        <v>0.48899999999999999</v>
      </c>
      <c r="AFZ28" s="102"/>
      <c r="AGA28" s="102">
        <v>0.48299999999999998</v>
      </c>
      <c r="AGB28" s="102">
        <v>0.48</v>
      </c>
      <c r="AGC28" s="102">
        <v>0.49099999999999999</v>
      </c>
      <c r="AGD28" s="102">
        <v>0.48599999999999999</v>
      </c>
      <c r="AGE28" s="102">
        <f t="shared" si="59"/>
        <v>0.48</v>
      </c>
      <c r="AGF28" s="102">
        <v>0.48699999999999999</v>
      </c>
      <c r="AGG28" s="102">
        <v>0.48699999999999999</v>
      </c>
      <c r="AGH28" s="102"/>
      <c r="AGI28" s="102">
        <v>0.50700000000000001</v>
      </c>
      <c r="AGJ28" s="102">
        <v>0.51300000000000001</v>
      </c>
      <c r="AGK28" s="102">
        <v>0.51200000000000001</v>
      </c>
      <c r="AGL28" s="102"/>
      <c r="AGM28" s="102">
        <v>0.50800000000000001</v>
      </c>
      <c r="AGN28" s="102">
        <v>0.51100000000000001</v>
      </c>
      <c r="AGO28" s="102">
        <v>0.495</v>
      </c>
      <c r="AGP28" s="102">
        <f t="shared" si="60"/>
        <v>0.48</v>
      </c>
      <c r="AGQ28" s="102">
        <v>0.51</v>
      </c>
      <c r="AGR28" s="102">
        <v>0.51200000000000001</v>
      </c>
      <c r="AGS28" s="102">
        <v>0.51200000000000001</v>
      </c>
      <c r="AGT28" s="102">
        <v>0.50800000000000001</v>
      </c>
      <c r="AGU28" s="102">
        <v>0.51300000000000001</v>
      </c>
      <c r="AGV28" s="102">
        <v>0.51800000000000002</v>
      </c>
      <c r="AGW28" s="102">
        <v>0.51600000000000001</v>
      </c>
      <c r="AGX28" s="102"/>
      <c r="AGY28" s="102">
        <v>0.51800000000000002</v>
      </c>
      <c r="AGZ28" s="102">
        <v>0.501</v>
      </c>
      <c r="AHA28" s="102">
        <v>0.58399999999999996</v>
      </c>
      <c r="AHB28" s="102">
        <v>0.505</v>
      </c>
      <c r="AHC28" s="102">
        <f t="shared" si="282"/>
        <v>0.48</v>
      </c>
      <c r="AHD28" s="102">
        <v>0.51300000000000001</v>
      </c>
      <c r="AHE28" s="102">
        <v>0.50800000000000001</v>
      </c>
      <c r="AHF28" s="102">
        <v>0.51</v>
      </c>
      <c r="AHG28" s="102"/>
      <c r="AHH28" s="102">
        <v>0.50900000000000001</v>
      </c>
      <c r="AHI28" s="102">
        <v>0.51500000000000001</v>
      </c>
      <c r="AHJ28" s="102">
        <v>0.51200000000000001</v>
      </c>
      <c r="AHK28" s="102">
        <v>0.51200000000000001</v>
      </c>
      <c r="AHL28" s="102">
        <v>0.51200000000000001</v>
      </c>
      <c r="AHM28" s="102">
        <v>0.52</v>
      </c>
      <c r="AHN28" s="102">
        <v>0.51500000000000001</v>
      </c>
      <c r="AHO28" s="102">
        <v>0.52200000000000002</v>
      </c>
      <c r="AHP28" s="102">
        <f t="shared" si="283"/>
        <v>0.48</v>
      </c>
      <c r="AHQ28" s="102">
        <v>0.52</v>
      </c>
      <c r="AHR28" s="102">
        <v>0.51800000000000002</v>
      </c>
      <c r="AHS28" s="102">
        <v>0.51600000000000001</v>
      </c>
      <c r="AHT28" s="102">
        <v>0.51300000000000001</v>
      </c>
      <c r="AHU28" s="102">
        <v>0.51600000000000001</v>
      </c>
      <c r="AHV28" s="102">
        <v>0.51500000000000001</v>
      </c>
      <c r="AHW28" s="102">
        <v>0.51</v>
      </c>
      <c r="AHX28" s="102"/>
      <c r="AHY28" s="102">
        <v>0.51300000000000001</v>
      </c>
      <c r="AHZ28" s="102">
        <v>0.51700000000000002</v>
      </c>
      <c r="AIA28" s="102">
        <v>0.52200000000000002</v>
      </c>
      <c r="AIB28" s="102">
        <f t="shared" si="63"/>
        <v>0.48</v>
      </c>
      <c r="AIC28" s="102"/>
      <c r="AID28" s="102">
        <v>0.52</v>
      </c>
      <c r="AIE28" s="102">
        <v>0.51500000000000001</v>
      </c>
      <c r="AIF28" s="102">
        <v>0.51900000000000002</v>
      </c>
      <c r="AIG28" s="102">
        <v>0.52</v>
      </c>
      <c r="AIH28" s="102">
        <v>0.51500000000000001</v>
      </c>
      <c r="AII28" s="102">
        <v>0.51800000000000002</v>
      </c>
      <c r="AIJ28" s="102"/>
      <c r="AIK28" s="102">
        <v>0.51700000000000002</v>
      </c>
      <c r="AIL28" s="102">
        <v>0.51100000000000001</v>
      </c>
      <c r="AIM28" s="102">
        <v>0.505</v>
      </c>
      <c r="AIN28" s="102">
        <f t="shared" si="64"/>
        <v>0.48</v>
      </c>
      <c r="AIO28" s="102"/>
      <c r="AIP28" s="102">
        <v>0.497</v>
      </c>
      <c r="AIQ28" s="102">
        <v>0.48499999999999999</v>
      </c>
      <c r="AIR28" s="102">
        <v>0.48399999999999999</v>
      </c>
      <c r="AIS28" s="102">
        <v>0.50900000000000001</v>
      </c>
      <c r="AIT28" s="102">
        <v>0.51300000000000001</v>
      </c>
      <c r="AIU28" s="102">
        <v>0.5</v>
      </c>
      <c r="AIV28" s="102">
        <v>0.51200000000000001</v>
      </c>
      <c r="AIW28" s="102">
        <v>0.50600000000000001</v>
      </c>
      <c r="AIX28" s="102"/>
      <c r="AIY28" s="102">
        <v>0.51300000000000001</v>
      </c>
      <c r="AIZ28" s="102"/>
      <c r="AJA28" s="102"/>
      <c r="AJB28" s="102">
        <v>0.504</v>
      </c>
      <c r="AJC28" s="102">
        <v>0.505</v>
      </c>
      <c r="AJD28" s="102">
        <f t="shared" si="65"/>
        <v>0.48</v>
      </c>
      <c r="AJE28" s="102">
        <v>0.51</v>
      </c>
      <c r="AJF28" s="102">
        <v>0.51</v>
      </c>
      <c r="AJG28" s="102">
        <v>0.51</v>
      </c>
      <c r="AJH28" s="102"/>
      <c r="AJI28" s="102">
        <v>0.50800000000000001</v>
      </c>
      <c r="AJJ28" s="102">
        <v>0.505</v>
      </c>
      <c r="AJK28" s="102">
        <v>0.495</v>
      </c>
      <c r="AJL28" s="102">
        <v>0.5</v>
      </c>
      <c r="AJM28" s="102">
        <v>0.5</v>
      </c>
      <c r="AJN28" s="102"/>
      <c r="AJO28" s="102">
        <v>0.501</v>
      </c>
      <c r="AJP28" s="102">
        <v>0.5</v>
      </c>
      <c r="AJQ28" s="102">
        <v>0.502</v>
      </c>
      <c r="AJR28" s="102">
        <f t="shared" si="66"/>
        <v>0.48</v>
      </c>
      <c r="AJS28" s="102">
        <v>0.497</v>
      </c>
      <c r="AJT28" s="102"/>
      <c r="AJU28" s="102">
        <v>0.5</v>
      </c>
      <c r="AJV28" s="102">
        <v>0.5</v>
      </c>
      <c r="AJW28" s="102"/>
      <c r="AJX28" s="102">
        <v>0.505</v>
      </c>
      <c r="AJY28" s="102">
        <v>0.501</v>
      </c>
      <c r="AJZ28" s="102">
        <v>0.5</v>
      </c>
      <c r="AKA28" s="102">
        <v>0.50900000000000001</v>
      </c>
      <c r="AKB28" s="102">
        <v>0.497</v>
      </c>
      <c r="AKC28" s="102">
        <v>0.498</v>
      </c>
      <c r="AKD28" s="102">
        <v>0.50900000000000001</v>
      </c>
      <c r="AKE28" s="102">
        <v>0.499</v>
      </c>
      <c r="AKF28" s="102">
        <v>0.50800000000000001</v>
      </c>
      <c r="AKG28" s="102">
        <v>0.504</v>
      </c>
      <c r="AKH28" s="102">
        <v>0.5</v>
      </c>
      <c r="AKI28" s="102">
        <v>0.50700000000000001</v>
      </c>
      <c r="AKJ28" s="102">
        <v>0.503</v>
      </c>
      <c r="AKK28" s="102">
        <v>0.505</v>
      </c>
      <c r="AKL28" s="102">
        <v>0.503</v>
      </c>
      <c r="AKM28" s="102">
        <v>0.50600000000000001</v>
      </c>
      <c r="AKN28" s="102"/>
      <c r="AKO28" s="102">
        <v>0.50600000000000001</v>
      </c>
      <c r="AKP28" s="102">
        <v>0.50600000000000001</v>
      </c>
      <c r="AKQ28" s="102">
        <v>0.50600000000000001</v>
      </c>
      <c r="AKR28" s="102">
        <v>0.52</v>
      </c>
      <c r="AKS28" s="102">
        <v>0.5</v>
      </c>
      <c r="AKT28" s="102">
        <f t="shared" si="67"/>
        <v>0.48</v>
      </c>
      <c r="AKU28" s="102">
        <v>0.502</v>
      </c>
      <c r="AKV28" s="102">
        <v>0.501</v>
      </c>
      <c r="AKW28" s="102">
        <v>0.50700000000000001</v>
      </c>
      <c r="AKX28" s="102">
        <v>0.502</v>
      </c>
      <c r="AKY28" s="102">
        <v>0.504</v>
      </c>
      <c r="AKZ28" s="102">
        <f t="shared" si="68"/>
        <v>0.48</v>
      </c>
      <c r="ALA28" s="47">
        <v>0.52900000000000003</v>
      </c>
      <c r="ALB28" s="47"/>
      <c r="ALC28" s="47">
        <v>0.52700000000000002</v>
      </c>
      <c r="ALD28" s="47">
        <v>0.53800000000000003</v>
      </c>
      <c r="ALE28" s="47">
        <v>0.53300000000000003</v>
      </c>
      <c r="ALF28" s="47">
        <v>0.53600000000000003</v>
      </c>
      <c r="ALG28" s="47">
        <v>0.54300000000000004</v>
      </c>
      <c r="ALH28" s="47">
        <v>0.53800000000000003</v>
      </c>
      <c r="ALI28" s="47">
        <v>0.53200000000000003</v>
      </c>
      <c r="ALJ28" s="47">
        <v>0.53700000000000003</v>
      </c>
      <c r="ALK28" s="47">
        <v>0.53</v>
      </c>
      <c r="ALL28" s="47">
        <v>0.53900000000000003</v>
      </c>
      <c r="ALM28" s="47">
        <v>0.53200000000000003</v>
      </c>
      <c r="ALN28" s="102">
        <f t="shared" si="69"/>
        <v>0.48</v>
      </c>
      <c r="ALO28" s="47">
        <v>0.53</v>
      </c>
      <c r="ALP28" s="102">
        <v>0.54300000000000004</v>
      </c>
      <c r="ALQ28" s="51"/>
      <c r="ALR28" s="51">
        <v>0.53600000000000003</v>
      </c>
      <c r="ALS28" s="51">
        <v>0.53700000000000003</v>
      </c>
      <c r="ALT28" s="51">
        <f t="shared" si="70"/>
        <v>0.48</v>
      </c>
      <c r="ALU28" s="51"/>
      <c r="ALV28" s="461">
        <f t="shared" si="71"/>
        <v>-1</v>
      </c>
      <c r="ALW28" s="1065"/>
      <c r="ALX28" s="1065">
        <v>0.58099999999999996</v>
      </c>
      <c r="ALY28" s="1065"/>
      <c r="ALZ28" s="1065">
        <v>0.58799999999999997</v>
      </c>
      <c r="AMA28" s="1065">
        <v>0.59299999999999997</v>
      </c>
      <c r="AMB28" s="1065">
        <v>0.57599999999999996</v>
      </c>
      <c r="AMC28" s="1065">
        <v>0.57099999999999995</v>
      </c>
      <c r="AMD28" s="1065">
        <v>0.57999999999999996</v>
      </c>
      <c r="AME28" s="1065">
        <v>0.57499999999999996</v>
      </c>
      <c r="AMF28" s="1065">
        <v>0.57599999999999996</v>
      </c>
      <c r="AMG28" s="1065">
        <v>0.58499999999999996</v>
      </c>
      <c r="AMH28" s="1065">
        <v>0.57999999999999996</v>
      </c>
      <c r="AMI28" s="1065">
        <v>0.57499999999999996</v>
      </c>
      <c r="AMJ28" s="1065">
        <v>0.58199999999999996</v>
      </c>
      <c r="AMK28" s="1065">
        <v>0.58099999999999996</v>
      </c>
      <c r="AML28" s="1065">
        <v>0.58299999999999996</v>
      </c>
      <c r="AMM28" s="1065">
        <v>0.58499999999999996</v>
      </c>
      <c r="AMN28" s="1065">
        <f t="shared" si="72"/>
        <v>0.57499999999999996</v>
      </c>
      <c r="AMO28" s="1065">
        <v>0.58199999999999996</v>
      </c>
      <c r="AMP28" s="1065"/>
      <c r="AMQ28" s="1065">
        <v>0.58699999999999997</v>
      </c>
      <c r="AMR28" s="1065">
        <v>0.59199999999999997</v>
      </c>
      <c r="AMS28" s="1065">
        <v>0.59</v>
      </c>
      <c r="AMT28" s="1065">
        <v>0.60199999999999998</v>
      </c>
      <c r="AMU28" s="1065">
        <v>0.59499999999999997</v>
      </c>
      <c r="AMV28" s="1065">
        <v>0.59299999999999997</v>
      </c>
      <c r="AMW28" s="1066">
        <v>0.58899999999999997</v>
      </c>
      <c r="AMX28" s="1066">
        <v>0.59099999999999997</v>
      </c>
      <c r="AMY28" s="1066">
        <v>0.59099999999999997</v>
      </c>
      <c r="AMZ28" s="1066">
        <v>0.59</v>
      </c>
      <c r="ANA28" s="1066"/>
      <c r="ANB28" s="1066">
        <v>0.58899999999999997</v>
      </c>
      <c r="ANC28" s="1066">
        <v>0.59099999999999997</v>
      </c>
      <c r="AND28" s="1060">
        <f t="shared" si="73"/>
        <v>0.57499999999999996</v>
      </c>
      <c r="ANE28" s="1066">
        <v>0.59199999999999997</v>
      </c>
      <c r="ANF28" s="1066">
        <v>0.59399999999999997</v>
      </c>
      <c r="ANG28" s="1066">
        <v>0.59699999999999998</v>
      </c>
      <c r="ANH28" s="1066">
        <v>0.58599999999999997</v>
      </c>
      <c r="ANI28" s="1066">
        <v>0.59899999999999998</v>
      </c>
      <c r="ANJ28" s="1066">
        <v>0.59</v>
      </c>
      <c r="ANK28" s="1066"/>
      <c r="ANL28" s="1066">
        <v>0.59499999999999997</v>
      </c>
      <c r="ANM28" s="1066">
        <v>0.59399999999999997</v>
      </c>
      <c r="ANN28" s="1066">
        <v>0.59799999999999998</v>
      </c>
      <c r="ANO28" s="1066">
        <v>0.59599999999999997</v>
      </c>
      <c r="ANP28" s="1066">
        <v>0.57499999999999996</v>
      </c>
      <c r="ANQ28" s="1066">
        <v>0.59599999999999997</v>
      </c>
      <c r="ANR28" s="102">
        <f t="shared" si="270"/>
        <v>0.57499999999999996</v>
      </c>
      <c r="ANS28" s="1066">
        <v>0.59499999999999997</v>
      </c>
      <c r="ANT28" s="1066">
        <v>0.61299999999999999</v>
      </c>
      <c r="ANU28" s="1066">
        <v>0.59799999999999998</v>
      </c>
      <c r="ANV28" s="1066">
        <v>0.60499999999999998</v>
      </c>
      <c r="ANW28" s="1066">
        <v>0.59499999999999997</v>
      </c>
      <c r="ANX28" s="1066">
        <v>0.59599999999999997</v>
      </c>
      <c r="ANY28" s="102">
        <v>0.58599999999999997</v>
      </c>
      <c r="ANZ28" s="102"/>
      <c r="AOA28" s="102">
        <v>0.58499999999999996</v>
      </c>
      <c r="AOB28" s="102">
        <v>0.57999999999999996</v>
      </c>
      <c r="AOC28" s="102">
        <v>0.59</v>
      </c>
      <c r="AOD28" s="102">
        <f t="shared" si="74"/>
        <v>0.57499999999999996</v>
      </c>
      <c r="AOE28" s="102">
        <v>0.58499999999999996</v>
      </c>
      <c r="AOF28" s="102">
        <v>0.58799999999999997</v>
      </c>
      <c r="AOG28" s="102">
        <v>0.59199999999999997</v>
      </c>
      <c r="AOH28" s="102">
        <v>0.58499999999999996</v>
      </c>
      <c r="AOI28" s="102"/>
      <c r="AOJ28" s="102">
        <v>0.58299999999999996</v>
      </c>
      <c r="AOK28" s="102">
        <v>0.58799999999999997</v>
      </c>
      <c r="AOL28" s="102">
        <v>0.58599999999999997</v>
      </c>
      <c r="AOM28" s="102">
        <v>0.59</v>
      </c>
      <c r="AON28" s="102">
        <v>0.58299999999999996</v>
      </c>
      <c r="AOO28" s="102">
        <v>0.57999999999999996</v>
      </c>
      <c r="AOP28" s="102">
        <f t="shared" si="75"/>
        <v>0.57499999999999996</v>
      </c>
      <c r="AOQ28" s="102">
        <v>0.59</v>
      </c>
      <c r="AOR28" s="102">
        <v>0.58599999999999997</v>
      </c>
      <c r="AOS28" s="102"/>
      <c r="AOT28" s="102">
        <v>0.58799999999999997</v>
      </c>
      <c r="AOU28" s="102">
        <v>0.58399999999999996</v>
      </c>
      <c r="AOV28" s="102">
        <v>0.58399999999999996</v>
      </c>
      <c r="AOW28" s="102">
        <v>0.58599999999999997</v>
      </c>
      <c r="AOX28" s="102"/>
      <c r="AOY28" s="102">
        <v>0.59</v>
      </c>
      <c r="AOZ28" s="102">
        <f t="shared" si="76"/>
        <v>0.57499999999999996</v>
      </c>
      <c r="APA28" s="102">
        <v>0.58499999999999996</v>
      </c>
      <c r="APB28" s="102">
        <v>0.58599999999999997</v>
      </c>
      <c r="APC28" s="102">
        <v>0.58499999999999996</v>
      </c>
      <c r="APD28" s="102">
        <v>0.58399999999999996</v>
      </c>
      <c r="APE28" s="102">
        <v>0.58499999999999996</v>
      </c>
      <c r="APF28" s="102"/>
      <c r="APG28" s="102">
        <v>0.58399999999999996</v>
      </c>
      <c r="APH28" s="102">
        <v>0.58399999999999996</v>
      </c>
      <c r="API28" s="102">
        <v>0.58799999999999997</v>
      </c>
      <c r="APJ28" s="102">
        <f t="shared" si="77"/>
        <v>0.57499999999999996</v>
      </c>
      <c r="APK28" s="102">
        <v>0.58399999999999996</v>
      </c>
      <c r="APL28" s="102">
        <v>0.59799999999999998</v>
      </c>
      <c r="APM28" s="102">
        <v>0.58099999999999996</v>
      </c>
      <c r="APN28" s="102"/>
      <c r="APO28" s="102">
        <v>0.58599999999999997</v>
      </c>
      <c r="APP28" s="102">
        <v>0.58199999999999996</v>
      </c>
      <c r="APQ28" s="102">
        <v>0.58099999999999996</v>
      </c>
      <c r="APR28" s="102">
        <v>0.58799999999999997</v>
      </c>
      <c r="APS28" s="102"/>
      <c r="APT28" s="102">
        <v>0.58299999999999996</v>
      </c>
      <c r="APU28" s="102">
        <v>0.58499999999999996</v>
      </c>
      <c r="APV28" s="102">
        <v>0.58399999999999996</v>
      </c>
      <c r="APW28" s="102">
        <v>0.58699999999999997</v>
      </c>
      <c r="APX28" s="102">
        <f t="shared" si="284"/>
        <v>0.57499999999999996</v>
      </c>
      <c r="APY28" s="102">
        <v>0.58299999999999996</v>
      </c>
      <c r="APZ28" s="102">
        <v>0.58599999999999997</v>
      </c>
      <c r="AQA28" s="102">
        <v>0.58299999999999996</v>
      </c>
      <c r="AQB28" s="102"/>
      <c r="AQC28" s="102">
        <v>0.58399999999999996</v>
      </c>
      <c r="AQD28" s="102">
        <v>0.58599999999999997</v>
      </c>
      <c r="AQE28" s="102">
        <v>0.58099999999999996</v>
      </c>
      <c r="AQF28" s="102">
        <v>0.6</v>
      </c>
      <c r="AQG28" s="102">
        <v>0.58199999999999996</v>
      </c>
      <c r="AQH28" s="102">
        <v>0.58799999999999997</v>
      </c>
      <c r="AQI28" s="102">
        <v>0.60099999999999998</v>
      </c>
      <c r="AQJ28" s="102">
        <v>0.58799999999999997</v>
      </c>
      <c r="AQK28" s="102">
        <f t="shared" si="285"/>
        <v>0.57499999999999996</v>
      </c>
      <c r="AQL28" s="102">
        <v>0.59299999999999997</v>
      </c>
      <c r="AQM28" s="102">
        <v>0.59099999999999997</v>
      </c>
      <c r="AQN28" s="102">
        <v>0.58699999999999997</v>
      </c>
      <c r="AQO28" s="102">
        <v>0.58699999999999997</v>
      </c>
      <c r="AQP28" s="102"/>
      <c r="AQQ28" s="102">
        <v>0.57899999999999996</v>
      </c>
      <c r="AQR28" s="102">
        <v>0.58299999999999996</v>
      </c>
      <c r="AQS28" s="102">
        <v>0.58499999999999996</v>
      </c>
      <c r="AQT28" s="102">
        <v>0.58199999999999996</v>
      </c>
      <c r="AQU28" s="102">
        <v>0.58199999999999996</v>
      </c>
      <c r="AQV28" s="102">
        <v>0.58799999999999997</v>
      </c>
      <c r="AQW28" s="102">
        <f t="shared" si="80"/>
        <v>0.57499999999999996</v>
      </c>
      <c r="AQX28" s="102">
        <v>0.57899999999999996</v>
      </c>
      <c r="AQY28" s="102">
        <v>0.59099999999999997</v>
      </c>
      <c r="AQZ28" s="102"/>
      <c r="ARA28" s="102">
        <v>0.59399999999999997</v>
      </c>
      <c r="ARB28" s="102">
        <v>0.58099999999999996</v>
      </c>
      <c r="ARC28" s="102">
        <v>0.58399999999999996</v>
      </c>
      <c r="ARD28" s="102">
        <v>0.59</v>
      </c>
      <c r="ARE28" s="102">
        <v>0.58499999999999996</v>
      </c>
      <c r="ARF28" s="102">
        <v>0.57999999999999996</v>
      </c>
      <c r="ARG28" s="102">
        <v>0.57699999999999996</v>
      </c>
      <c r="ARH28" s="102">
        <f t="shared" si="81"/>
        <v>0.57499999999999996</v>
      </c>
      <c r="ARI28" s="102">
        <v>0.58099999999999996</v>
      </c>
      <c r="ARJ28" s="102">
        <v>0.58099999999999996</v>
      </c>
      <c r="ARK28" s="102">
        <v>0.57599999999999996</v>
      </c>
      <c r="ARL28" s="102">
        <v>0.58399999999999996</v>
      </c>
      <c r="ARM28" s="102">
        <v>0.58099999999999996</v>
      </c>
      <c r="ARN28" s="102">
        <v>0.57799999999999996</v>
      </c>
      <c r="ARO28" s="102"/>
      <c r="ARP28" s="102">
        <v>0.57599999999999996</v>
      </c>
      <c r="ARQ28" s="102">
        <v>0.58799999999999997</v>
      </c>
      <c r="ARR28" s="102">
        <v>0.58099999999999996</v>
      </c>
      <c r="ARS28" s="102"/>
      <c r="ART28" s="102">
        <v>0.58099999999999996</v>
      </c>
      <c r="ARU28" s="102">
        <v>0.57699999999999996</v>
      </c>
      <c r="ARV28" s="102">
        <f t="shared" si="82"/>
        <v>0.57499999999999996</v>
      </c>
      <c r="ARW28" s="102">
        <v>0.57999999999999996</v>
      </c>
      <c r="ARX28" s="102">
        <v>0.59</v>
      </c>
      <c r="ARY28" s="102">
        <v>0.57999999999999996</v>
      </c>
      <c r="ARZ28" s="102">
        <v>0.57999999999999996</v>
      </c>
      <c r="ASA28" s="102">
        <v>0.57999999999999996</v>
      </c>
      <c r="ASB28" s="102"/>
      <c r="ASC28" s="102">
        <v>0.57499999999999996</v>
      </c>
      <c r="ASD28" s="102">
        <v>0.59</v>
      </c>
      <c r="ASE28" s="102">
        <v>0.57899999999999996</v>
      </c>
      <c r="ASF28" s="102">
        <v>0.57999999999999996</v>
      </c>
      <c r="ASG28" s="102">
        <v>0.57999999999999996</v>
      </c>
      <c r="ASH28" s="102">
        <v>0.57999999999999996</v>
      </c>
      <c r="ASI28" s="102">
        <f t="shared" si="83"/>
        <v>0.57499999999999996</v>
      </c>
      <c r="ASJ28" s="102">
        <v>0.57499999999999996</v>
      </c>
      <c r="ASK28" s="102">
        <v>0.56999999999999995</v>
      </c>
      <c r="ASL28" s="102"/>
      <c r="ASM28" s="102">
        <v>0.56999999999999995</v>
      </c>
      <c r="ASN28" s="102">
        <v>0.57999999999999996</v>
      </c>
      <c r="ASO28" s="102">
        <v>0.58899999999999997</v>
      </c>
      <c r="ASP28" s="102">
        <v>0.57499999999999996</v>
      </c>
      <c r="ASQ28" s="102">
        <v>0.58499999999999996</v>
      </c>
      <c r="ASR28" s="102">
        <v>0.58199999999999996</v>
      </c>
      <c r="ASS28" s="102"/>
      <c r="AST28" s="102">
        <v>0.59</v>
      </c>
      <c r="ASU28" s="102">
        <v>0.58299999999999996</v>
      </c>
      <c r="ASV28" s="102"/>
      <c r="ASW28" s="102">
        <v>0.58699999999999997</v>
      </c>
      <c r="ASX28" s="102">
        <v>0.58199999999999996</v>
      </c>
      <c r="ASY28" s="102">
        <v>0.59099999999999997</v>
      </c>
      <c r="ASZ28" s="102">
        <v>0.59199999999999997</v>
      </c>
      <c r="ATA28" s="102"/>
      <c r="ATB28" s="102">
        <v>0.59099999999999997</v>
      </c>
      <c r="ATC28" s="102">
        <v>0.57499999999999996</v>
      </c>
      <c r="ATD28" s="102">
        <v>0.57999999999999996</v>
      </c>
      <c r="ATE28" s="102">
        <v>0.58199999999999996</v>
      </c>
      <c r="ATF28" s="102">
        <v>0.57999999999999996</v>
      </c>
      <c r="ATG28" s="102">
        <v>0.58299999999999996</v>
      </c>
      <c r="ATH28" s="102"/>
      <c r="ATI28" s="102">
        <v>0.57899999999999996</v>
      </c>
      <c r="ATJ28" s="102">
        <v>0.59</v>
      </c>
      <c r="ATK28" s="102">
        <v>0.57099999999999995</v>
      </c>
      <c r="ATL28" s="1057">
        <v>0.55900000000000005</v>
      </c>
      <c r="ATM28" s="102">
        <f t="shared" si="84"/>
        <v>0.55900000000000005</v>
      </c>
      <c r="ATN28" s="102">
        <v>0.56699999999999995</v>
      </c>
      <c r="ATO28" s="102">
        <v>0.57199999999999995</v>
      </c>
      <c r="ATP28" s="102">
        <v>0.57999999999999996</v>
      </c>
      <c r="ATQ28" s="102">
        <v>0.58299999999999996</v>
      </c>
      <c r="ATR28" s="102">
        <v>0.58799999999999997</v>
      </c>
      <c r="ATS28" s="102">
        <f t="shared" si="85"/>
        <v>0.55900000000000005</v>
      </c>
      <c r="ATT28" s="47">
        <v>0.62</v>
      </c>
      <c r="ATU28" s="47">
        <v>0.63400000000000001</v>
      </c>
      <c r="ATV28" s="47">
        <v>0.63300000000000001</v>
      </c>
      <c r="ATW28" s="47">
        <v>0.63200000000000001</v>
      </c>
      <c r="ATX28" s="47">
        <v>0.63300000000000001</v>
      </c>
      <c r="ATY28" s="47">
        <v>0.63300000000000001</v>
      </c>
      <c r="ATZ28" s="47"/>
      <c r="AUA28" s="47">
        <v>0.63100000000000001</v>
      </c>
      <c r="AUB28" s="47">
        <v>0.63200000000000001</v>
      </c>
      <c r="AUC28" s="47">
        <v>0.63400000000000001</v>
      </c>
      <c r="AUD28" s="47">
        <v>0.63200000000000001</v>
      </c>
      <c r="AUE28" s="47">
        <v>0.625</v>
      </c>
      <c r="AUF28" s="47">
        <v>0.627</v>
      </c>
      <c r="AUG28" s="351">
        <f t="shared" si="86"/>
        <v>0.55900000000000005</v>
      </c>
      <c r="AUH28" s="47">
        <v>0.626</v>
      </c>
      <c r="AUI28" s="102">
        <v>0.63100000000000001</v>
      </c>
      <c r="AUJ28" s="47">
        <v>0.623</v>
      </c>
      <c r="AUK28" s="47">
        <v>0.63</v>
      </c>
      <c r="AUL28" s="47"/>
      <c r="AUM28" s="47">
        <v>0.627</v>
      </c>
      <c r="AUN28" s="47">
        <v>0.63400000000000001</v>
      </c>
      <c r="AUO28" s="51">
        <v>0.61199999999999999</v>
      </c>
      <c r="AUP28" s="47">
        <f t="shared" si="87"/>
        <v>0.55900000000000005</v>
      </c>
      <c r="AUQ28" s="47">
        <v>0.60799999999999998</v>
      </c>
      <c r="AUR28" s="51">
        <v>0.61299999999999999</v>
      </c>
      <c r="AUS28" s="51"/>
      <c r="AUT28" s="51">
        <v>0.59399999999999997</v>
      </c>
      <c r="AUU28" s="51">
        <v>0.59899999999999998</v>
      </c>
      <c r="AUV28" s="47">
        <v>0.60199999999999998</v>
      </c>
      <c r="AUW28" s="51"/>
      <c r="AUX28" s="47">
        <f t="shared" si="88"/>
        <v>0.55900000000000005</v>
      </c>
      <c r="AUY28" s="47">
        <v>0.60499999999999998</v>
      </c>
      <c r="AUZ28" s="47">
        <v>0.59499999999999997</v>
      </c>
      <c r="AVA28" s="47">
        <v>0.59199999999999997</v>
      </c>
      <c r="AVB28" s="47">
        <v>0.59699999999999998</v>
      </c>
      <c r="AVC28" s="47"/>
      <c r="AVD28" s="47"/>
      <c r="AVE28" s="47">
        <v>0.59</v>
      </c>
      <c r="AVF28" s="68">
        <v>0.60099999999999998</v>
      </c>
      <c r="AVG28" s="68">
        <f t="shared" si="89"/>
        <v>0.55900000000000005</v>
      </c>
      <c r="AVH28" s="47">
        <v>0.60299999999999998</v>
      </c>
      <c r="AVI28" s="47">
        <v>0.61199999999999999</v>
      </c>
      <c r="AVJ28" s="47">
        <v>0.61299999999999999</v>
      </c>
      <c r="AVK28" s="47">
        <v>0.60299999999999998</v>
      </c>
      <c r="AVL28" s="47"/>
      <c r="AVM28" s="47">
        <v>0.60099999999999998</v>
      </c>
      <c r="AVN28" s="47">
        <v>0.61</v>
      </c>
      <c r="AVO28" s="47">
        <v>0.60699999999999998</v>
      </c>
      <c r="AVP28" s="47"/>
      <c r="AVQ28" s="47">
        <v>0.60799999999999998</v>
      </c>
      <c r="AVR28" s="1235">
        <v>0.60299999999999998</v>
      </c>
      <c r="AVS28" s="1181">
        <v>0.59299999999999997</v>
      </c>
      <c r="AVT28" s="47">
        <v>0.6</v>
      </c>
      <c r="AVU28" s="1162">
        <v>0.60899999999999999</v>
      </c>
      <c r="AVV28" s="1162">
        <v>0.60699999999999998</v>
      </c>
      <c r="AVW28" s="1235">
        <v>0.61</v>
      </c>
      <c r="AVX28" s="1235">
        <f t="shared" si="90"/>
        <v>0.59299999999999997</v>
      </c>
      <c r="AVY28" s="1235">
        <v>0.61299999999999999</v>
      </c>
      <c r="AVZ28" s="1235">
        <v>0.60399999999999998</v>
      </c>
      <c r="AWA28" s="1235">
        <v>0.59699999999999998</v>
      </c>
      <c r="AWB28" s="1235">
        <v>0.61299999999999999</v>
      </c>
      <c r="AWC28" s="1235">
        <v>0.59599999999999997</v>
      </c>
      <c r="AWD28" s="1266">
        <v>0.60899999999999999</v>
      </c>
      <c r="AWE28" s="1235">
        <f t="shared" si="291"/>
        <v>0.59299999999999997</v>
      </c>
      <c r="AWF28" s="1235">
        <v>0.60399999999999998</v>
      </c>
      <c r="AWG28" s="1235">
        <v>0.60299999999999998</v>
      </c>
      <c r="AWH28" s="1235">
        <v>0.59199999999999997</v>
      </c>
      <c r="AWI28" s="1235"/>
      <c r="AWJ28" s="1235">
        <v>0.60299999999999998</v>
      </c>
      <c r="AWK28" s="1279" t="s">
        <v>1158</v>
      </c>
      <c r="AWL28" s="1266">
        <v>0.58599999999999997</v>
      </c>
      <c r="AWM28" s="1266">
        <f t="shared" si="92"/>
        <v>0.58599999999999997</v>
      </c>
      <c r="AWN28" s="1235">
        <v>0.61799999999999999</v>
      </c>
      <c r="AWO28" s="1235"/>
      <c r="AWP28" s="1235"/>
      <c r="AWQ28" s="1235">
        <v>0.61199999999999999</v>
      </c>
      <c r="AWR28" s="1235">
        <v>0.61299999999999999</v>
      </c>
      <c r="AWS28" s="1235">
        <v>0.59199999999999997</v>
      </c>
      <c r="AWT28" s="1235">
        <v>0.61099999999999999</v>
      </c>
      <c r="AWU28" s="1235">
        <v>0.61899999999999999</v>
      </c>
      <c r="AWV28" s="1235">
        <v>0.58799999999999997</v>
      </c>
      <c r="AWW28" s="1235">
        <f t="shared" si="258"/>
        <v>0.58599999999999997</v>
      </c>
      <c r="AWX28" s="1235">
        <v>0.60899999999999999</v>
      </c>
      <c r="AWY28" s="1235">
        <v>0.60899999999999999</v>
      </c>
      <c r="AWZ28" s="1235">
        <v>0.60899999999999999</v>
      </c>
      <c r="AXA28" s="1235">
        <v>0.61499999999999999</v>
      </c>
      <c r="AXB28" s="1235">
        <v>0.57999999999999996</v>
      </c>
      <c r="AXC28" s="1235">
        <v>0.59599999999999997</v>
      </c>
      <c r="AXD28" s="1235">
        <v>0.57999999999999996</v>
      </c>
      <c r="AXE28" s="1235">
        <v>0.58099999999999996</v>
      </c>
      <c r="AXF28" s="1237">
        <v>0.60899999999999999</v>
      </c>
      <c r="AXG28" s="1235">
        <f t="shared" si="93"/>
        <v>0.58599999999999997</v>
      </c>
      <c r="AXH28" s="1235">
        <v>0.57999999999999996</v>
      </c>
      <c r="AXI28" s="1235"/>
      <c r="AXJ28" s="1235">
        <v>0.60599999999999998</v>
      </c>
      <c r="AXK28" s="1235">
        <v>0.58199999999999996</v>
      </c>
      <c r="AXL28" s="1235"/>
      <c r="AXM28" s="1235">
        <f t="shared" si="298"/>
        <v>0.58199999999999996</v>
      </c>
      <c r="AXN28" s="1235">
        <v>0.56599999999999995</v>
      </c>
      <c r="AXO28" s="1235">
        <v>0.56100000000000005</v>
      </c>
      <c r="AXP28" s="1235">
        <v>0.58199999999999996</v>
      </c>
      <c r="AXQ28" s="1235">
        <v>0.58599999999999997</v>
      </c>
      <c r="AXR28" s="1235">
        <v>0.58499999999999996</v>
      </c>
      <c r="AXS28" s="1235">
        <v>0.58299999999999996</v>
      </c>
      <c r="AXT28" s="1235"/>
      <c r="AXU28" s="1235">
        <v>0.58099999999999996</v>
      </c>
      <c r="AXV28" s="1235">
        <v>0.58699999999999997</v>
      </c>
      <c r="AXW28" s="1235"/>
      <c r="AXX28" s="1235">
        <v>0.57899999999999996</v>
      </c>
      <c r="AXY28" s="1235">
        <v>0.57799999999999996</v>
      </c>
      <c r="AXZ28" s="1235"/>
      <c r="AYA28" s="1235">
        <v>0.58599999999999997</v>
      </c>
      <c r="AYB28" s="1235"/>
      <c r="AYC28" s="1235">
        <v>0.58599999999999997</v>
      </c>
      <c r="AYD28" s="1235"/>
      <c r="AYE28" s="1235">
        <v>0.58299999999999996</v>
      </c>
      <c r="AYF28" s="1235">
        <v>0.58299999999999996</v>
      </c>
      <c r="AYG28" s="1235">
        <v>0.58399999999999996</v>
      </c>
      <c r="AYH28" s="1235">
        <v>0.58799999999999997</v>
      </c>
      <c r="AYI28" s="1235"/>
      <c r="AYJ28" s="1235">
        <v>0.57699999999999996</v>
      </c>
      <c r="AYK28" s="1235"/>
      <c r="AYL28" s="1235">
        <v>0.60299999999999998</v>
      </c>
      <c r="AYM28" s="1235"/>
      <c r="AYN28" s="1235">
        <v>0.6</v>
      </c>
      <c r="AYO28" s="1235"/>
      <c r="AYP28" s="6">
        <f t="shared" si="95"/>
        <v>3.0927835051546421E-2</v>
      </c>
      <c r="AYQ28" s="1066">
        <v>0.53200000000000003</v>
      </c>
      <c r="AYR28" s="1066">
        <v>0.54</v>
      </c>
      <c r="AYS28" s="1066">
        <v>0.54400000000000004</v>
      </c>
      <c r="AYT28" s="1066">
        <v>0.54</v>
      </c>
      <c r="AYU28" s="1066">
        <v>0.53900000000000003</v>
      </c>
      <c r="AYV28" s="1066">
        <v>0.53800000000000003</v>
      </c>
      <c r="AYW28" s="1066">
        <v>0.54</v>
      </c>
      <c r="AYX28" s="1066">
        <v>0.53500000000000003</v>
      </c>
      <c r="AYY28" s="1066">
        <v>0.53500000000000003</v>
      </c>
      <c r="AYZ28" s="1066">
        <v>0.53900000000000003</v>
      </c>
      <c r="AZA28" s="1066"/>
      <c r="AZB28" s="1066">
        <v>0.53400000000000003</v>
      </c>
      <c r="AZC28" s="1066">
        <v>0.54600000000000004</v>
      </c>
      <c r="AZD28" s="1066">
        <f t="shared" si="96"/>
        <v>0.54</v>
      </c>
      <c r="AZE28" s="1066">
        <v>0.54400000000000004</v>
      </c>
      <c r="AZF28" s="1066">
        <v>0.54800000000000004</v>
      </c>
      <c r="AZG28" s="1066">
        <v>0.54900000000000004</v>
      </c>
      <c r="AZH28" s="1066">
        <v>0.57199999999999995</v>
      </c>
      <c r="AZI28" s="1066">
        <v>0.57199999999999995</v>
      </c>
      <c r="AZJ28" s="1066">
        <v>0.54800000000000004</v>
      </c>
      <c r="AZK28" s="1066">
        <v>0.54700000000000004</v>
      </c>
      <c r="AZL28" s="1066">
        <v>0.54900000000000004</v>
      </c>
      <c r="AZM28" s="1066">
        <v>0.55700000000000005</v>
      </c>
      <c r="AZN28" s="1066">
        <v>0.54800000000000004</v>
      </c>
      <c r="AZO28" s="1066">
        <v>0.55600000000000005</v>
      </c>
      <c r="AZP28" s="1066">
        <v>0.55900000000000005</v>
      </c>
      <c r="AZQ28" s="1066">
        <v>0.56699999999999995</v>
      </c>
      <c r="AZR28" s="1066">
        <v>0.55400000000000005</v>
      </c>
      <c r="AZS28" s="1060">
        <f t="shared" si="97"/>
        <v>0.54</v>
      </c>
      <c r="AZT28" s="1066">
        <v>0.54700000000000004</v>
      </c>
      <c r="AZU28" s="1066">
        <v>0.56000000000000005</v>
      </c>
      <c r="AZV28" s="1066">
        <v>0.54900000000000004</v>
      </c>
      <c r="AZW28" s="1066">
        <v>0.55900000000000005</v>
      </c>
      <c r="AZX28" s="1066">
        <v>0.55800000000000005</v>
      </c>
      <c r="AZY28" s="1066">
        <v>0.55300000000000005</v>
      </c>
      <c r="AZZ28" s="1066">
        <v>0.55500000000000005</v>
      </c>
      <c r="BAA28" s="1066">
        <v>0.55700000000000005</v>
      </c>
      <c r="BAB28" s="1066">
        <v>0.56000000000000005</v>
      </c>
      <c r="BAC28" s="1066">
        <v>0.55400000000000005</v>
      </c>
      <c r="BAD28" s="1066">
        <v>0.54</v>
      </c>
      <c r="BAE28" s="1066">
        <v>0.55400000000000005</v>
      </c>
      <c r="BAF28" s="102">
        <f t="shared" si="271"/>
        <v>0.54</v>
      </c>
      <c r="BAG28" s="1066">
        <v>0.56200000000000006</v>
      </c>
      <c r="BAH28" s="1066">
        <v>0.56799999999999995</v>
      </c>
      <c r="BAI28" s="1066">
        <v>0.55700000000000005</v>
      </c>
      <c r="BAJ28" s="1066">
        <v>0.55500000000000005</v>
      </c>
      <c r="BAK28" s="1066">
        <v>0.56000000000000005</v>
      </c>
      <c r="BAL28" s="1066">
        <v>0.55400000000000005</v>
      </c>
      <c r="BAM28" s="102">
        <v>0.54100000000000004</v>
      </c>
      <c r="BAN28" s="102">
        <v>0.54400000000000004</v>
      </c>
      <c r="BAO28" s="102">
        <v>0.54600000000000004</v>
      </c>
      <c r="BAP28" s="102">
        <v>0.55000000000000004</v>
      </c>
      <c r="BAQ28" s="102">
        <f t="shared" si="98"/>
        <v>0.54</v>
      </c>
      <c r="BAR28" s="102">
        <v>0.54700000000000004</v>
      </c>
      <c r="BAS28" s="102">
        <v>0.55300000000000005</v>
      </c>
      <c r="BAT28" s="102">
        <v>0.55100000000000005</v>
      </c>
      <c r="BAU28" s="102">
        <v>0.54900000000000004</v>
      </c>
      <c r="BAV28" s="102">
        <v>0.54700000000000004</v>
      </c>
      <c r="BAW28" s="102">
        <v>0.55300000000000005</v>
      </c>
      <c r="BAX28" s="102">
        <v>0.54500000000000004</v>
      </c>
      <c r="BAY28" s="102"/>
      <c r="BAZ28" s="102">
        <v>0.54700000000000004</v>
      </c>
      <c r="BBA28" s="102">
        <v>0.55100000000000005</v>
      </c>
      <c r="BBB28" s="102">
        <v>0.54</v>
      </c>
      <c r="BBC28" s="102">
        <f t="shared" si="99"/>
        <v>0.54</v>
      </c>
      <c r="BBD28" s="102">
        <v>0.54800000000000004</v>
      </c>
      <c r="BBE28" s="102"/>
      <c r="BBF28" s="102">
        <v>0.54700000000000004</v>
      </c>
      <c r="BBG28" s="102">
        <v>0.54900000000000004</v>
      </c>
      <c r="BBH28" s="102"/>
      <c r="BBI28" s="102">
        <v>0.55200000000000005</v>
      </c>
      <c r="BBJ28" s="102">
        <v>0.54600000000000004</v>
      </c>
      <c r="BBK28" s="102">
        <v>0.54900000000000004</v>
      </c>
      <c r="BBL28" s="102"/>
      <c r="BBM28" s="102">
        <v>0.54800000000000004</v>
      </c>
      <c r="BBN28" s="102">
        <f t="shared" si="100"/>
        <v>0.54</v>
      </c>
      <c r="BBO28" s="102">
        <v>0.54900000000000004</v>
      </c>
      <c r="BBP28" s="102"/>
      <c r="BBQ28" s="102">
        <v>0.54700000000000004</v>
      </c>
      <c r="BBR28" s="102">
        <v>0.54800000000000004</v>
      </c>
      <c r="BBS28" s="102">
        <v>0.55000000000000004</v>
      </c>
      <c r="BBT28" s="102">
        <v>0.54700000000000004</v>
      </c>
      <c r="BBU28" s="102">
        <v>0.54700000000000004</v>
      </c>
      <c r="BBV28" s="102">
        <v>0.54900000000000004</v>
      </c>
      <c r="BBW28" s="102">
        <v>0.54800000000000004</v>
      </c>
      <c r="BBX28" s="102">
        <f t="shared" si="101"/>
        <v>0.54</v>
      </c>
      <c r="BBY28" s="102">
        <v>0.55000000000000004</v>
      </c>
      <c r="BBZ28" s="102">
        <v>0.54500000000000004</v>
      </c>
      <c r="BCA28" s="102">
        <v>0.54800000000000004</v>
      </c>
      <c r="BCB28" s="102">
        <v>0.54900000000000004</v>
      </c>
      <c r="BCC28" s="102">
        <v>0.54700000000000004</v>
      </c>
      <c r="BCD28" s="102"/>
      <c r="BCE28" s="102">
        <v>0.55400000000000005</v>
      </c>
      <c r="BCF28" s="102">
        <v>0.54600000000000004</v>
      </c>
      <c r="BCG28" s="102">
        <v>0.54800000000000004</v>
      </c>
      <c r="BCH28" s="102">
        <v>0.55300000000000005</v>
      </c>
      <c r="BCI28" s="102">
        <v>0.54900000000000004</v>
      </c>
      <c r="BCJ28" s="102">
        <v>0.55000000000000004</v>
      </c>
      <c r="BCK28" s="102">
        <f t="shared" si="286"/>
        <v>0.54</v>
      </c>
      <c r="BCL28" s="102">
        <v>0.55000000000000004</v>
      </c>
      <c r="BCM28" s="102">
        <v>0.54900000000000004</v>
      </c>
      <c r="BCN28" s="102"/>
      <c r="BCO28" s="102">
        <v>0.55700000000000005</v>
      </c>
      <c r="BCP28" s="102">
        <v>0.55200000000000005</v>
      </c>
      <c r="BCQ28" s="102">
        <v>0.55300000000000005</v>
      </c>
      <c r="BCR28" s="102"/>
      <c r="BCS28" s="102">
        <v>0.54600000000000004</v>
      </c>
      <c r="BCT28" s="102">
        <v>0.56200000000000006</v>
      </c>
      <c r="BCU28" s="102">
        <v>0.54700000000000004</v>
      </c>
      <c r="BCV28" s="102">
        <v>0.56000000000000005</v>
      </c>
      <c r="BCW28" s="102">
        <v>0.56100000000000005</v>
      </c>
      <c r="BCX28" s="102">
        <v>0.55000000000000004</v>
      </c>
      <c r="BCY28" s="102">
        <f t="shared" si="287"/>
        <v>0.54</v>
      </c>
      <c r="BCZ28" s="102">
        <v>0.54500000000000004</v>
      </c>
      <c r="BDA28" s="102">
        <v>0.55600000000000005</v>
      </c>
      <c r="BDB28" s="102"/>
      <c r="BDC28" s="102">
        <v>0.54700000000000004</v>
      </c>
      <c r="BDD28" s="102">
        <v>0.54600000000000004</v>
      </c>
      <c r="BDE28" s="102">
        <v>0.54600000000000004</v>
      </c>
      <c r="BDF28" s="102">
        <v>0.55400000000000005</v>
      </c>
      <c r="BDG28" s="102">
        <v>0.54500000000000004</v>
      </c>
      <c r="BDH28" s="102">
        <v>0.54800000000000004</v>
      </c>
      <c r="BDI28" s="102">
        <v>0.54600000000000004</v>
      </c>
      <c r="BDJ28" s="102">
        <v>0.55000000000000004</v>
      </c>
      <c r="BDK28" s="102">
        <f t="shared" si="104"/>
        <v>0.54</v>
      </c>
      <c r="BDL28" s="102"/>
      <c r="BDM28" s="102">
        <v>0.54400000000000004</v>
      </c>
      <c r="BDN28" s="102">
        <v>0.55600000000000005</v>
      </c>
      <c r="BDO28" s="102">
        <v>0.55100000000000005</v>
      </c>
      <c r="BDP28" s="102">
        <v>0.56200000000000006</v>
      </c>
      <c r="BDQ28" s="102">
        <v>0.54900000000000004</v>
      </c>
      <c r="BDR28" s="102">
        <v>0.54500000000000004</v>
      </c>
      <c r="BDS28" s="102">
        <v>0.54500000000000004</v>
      </c>
      <c r="BDT28" s="102">
        <v>0.54500000000000004</v>
      </c>
      <c r="BDU28" s="102"/>
      <c r="BDV28" s="102">
        <v>0.54300000000000004</v>
      </c>
      <c r="BDW28" s="102">
        <f t="shared" si="105"/>
        <v>0.54</v>
      </c>
      <c r="BDX28" s="102">
        <v>0.54200000000000004</v>
      </c>
      <c r="BDY28" s="102">
        <v>0.54400000000000004</v>
      </c>
      <c r="BDZ28" s="102">
        <v>0.54500000000000004</v>
      </c>
      <c r="BEA28" s="102">
        <v>0.54300000000000004</v>
      </c>
      <c r="BEB28" s="102"/>
      <c r="BEC28" s="102">
        <v>0.56000000000000005</v>
      </c>
      <c r="BED28" s="102">
        <v>0.54300000000000004</v>
      </c>
      <c r="BEE28" s="102">
        <v>0.54</v>
      </c>
      <c r="BEF28" s="102">
        <v>0.55000000000000004</v>
      </c>
      <c r="BEG28" s="102">
        <v>0.54600000000000004</v>
      </c>
      <c r="BEH28" s="102"/>
      <c r="BEI28" s="102">
        <v>0.54600000000000004</v>
      </c>
      <c r="BEJ28" s="102">
        <v>0.54700000000000004</v>
      </c>
      <c r="BEK28" s="102">
        <f t="shared" si="106"/>
        <v>0.54</v>
      </c>
      <c r="BEL28" s="102">
        <v>0.55000000000000004</v>
      </c>
      <c r="BEM28" s="102">
        <v>0.55100000000000005</v>
      </c>
      <c r="BEN28" s="102">
        <v>0.54900000000000004</v>
      </c>
      <c r="BEO28" s="102">
        <v>0.55000000000000004</v>
      </c>
      <c r="BEP28" s="102">
        <v>0.55000000000000004</v>
      </c>
      <c r="BEQ28" s="102">
        <v>0.55000000000000004</v>
      </c>
      <c r="BER28" s="102"/>
      <c r="BES28" s="102">
        <v>0.55000000000000004</v>
      </c>
      <c r="BET28" s="102">
        <v>0.56000000000000005</v>
      </c>
      <c r="BEU28" s="102">
        <v>0.55000000000000004</v>
      </c>
      <c r="BEV28" s="102">
        <v>0.54500000000000004</v>
      </c>
      <c r="BEW28" s="102">
        <v>0.54100000000000004</v>
      </c>
      <c r="BEX28" s="102">
        <f t="shared" si="107"/>
        <v>0.54</v>
      </c>
      <c r="BEY28" s="102">
        <v>0.55000000000000004</v>
      </c>
      <c r="BEZ28" s="102">
        <v>0.54200000000000004</v>
      </c>
      <c r="BFA28" s="102">
        <v>0.54100000000000004</v>
      </c>
      <c r="BFB28" s="102">
        <v>0.55300000000000005</v>
      </c>
      <c r="BFC28" s="102">
        <v>0.54</v>
      </c>
      <c r="BFD28" s="102">
        <v>0.54900000000000004</v>
      </c>
      <c r="BFE28" s="102">
        <v>0.55300000000000005</v>
      </c>
      <c r="BFF28" s="102">
        <v>0.55000000000000004</v>
      </c>
      <c r="BFG28" s="102">
        <v>0.54400000000000004</v>
      </c>
      <c r="BFH28" s="102">
        <v>0.54400000000000004</v>
      </c>
      <c r="BFI28" s="102">
        <v>0.53900000000000003</v>
      </c>
      <c r="BFJ28" s="102">
        <v>0.55000000000000004</v>
      </c>
      <c r="BFK28" s="102"/>
      <c r="BFL28" s="102">
        <v>0.56000000000000005</v>
      </c>
      <c r="BFM28" s="102">
        <v>0.56100000000000005</v>
      </c>
      <c r="BFN28" s="102">
        <v>0.54700000000000004</v>
      </c>
      <c r="BFO28" s="102">
        <v>0.55700000000000005</v>
      </c>
      <c r="BFP28" s="102">
        <v>0.54200000000000004</v>
      </c>
      <c r="BFQ28" s="102">
        <v>0.54400000000000004</v>
      </c>
      <c r="BFR28" s="102"/>
      <c r="BFS28" s="102">
        <v>0.54600000000000004</v>
      </c>
      <c r="BFT28" s="102">
        <v>0.55000000000000004</v>
      </c>
      <c r="BFU28" s="102">
        <v>0.55000000000000004</v>
      </c>
      <c r="BFV28" s="102">
        <v>0.53700000000000003</v>
      </c>
      <c r="BFW28" s="102">
        <v>0.54200000000000004</v>
      </c>
      <c r="BFX28" s="102">
        <v>0.55900000000000005</v>
      </c>
      <c r="BFY28" s="102">
        <f t="shared" si="108"/>
        <v>0.54</v>
      </c>
      <c r="BFZ28" s="102">
        <v>0.54800000000000004</v>
      </c>
      <c r="BGA28" s="102">
        <v>0.53700000000000003</v>
      </c>
      <c r="BGB28" s="102">
        <v>0.55100000000000005</v>
      </c>
      <c r="BGC28" s="102">
        <v>0.54200000000000004</v>
      </c>
      <c r="BGD28" s="102">
        <v>0.54100000000000004</v>
      </c>
      <c r="BGE28" s="102">
        <f t="shared" si="109"/>
        <v>0.54</v>
      </c>
      <c r="BGF28" s="47">
        <v>0.58899999999999997</v>
      </c>
      <c r="BGG28" s="47"/>
      <c r="BGH28" s="47">
        <v>0.59099999999999997</v>
      </c>
      <c r="BGI28" s="47">
        <v>0.58499999999999996</v>
      </c>
      <c r="BGJ28" s="47">
        <v>0.58899999999999997</v>
      </c>
      <c r="BGK28" s="47">
        <v>0.58799999999999997</v>
      </c>
      <c r="BGL28" s="47">
        <v>0.59</v>
      </c>
      <c r="BGM28" s="47"/>
      <c r="BGN28" s="47">
        <v>0.57699999999999996</v>
      </c>
      <c r="BGO28" s="47"/>
      <c r="BGP28" s="47">
        <v>0.59099999999999997</v>
      </c>
      <c r="BGQ28" s="47">
        <v>0.58699999999999997</v>
      </c>
      <c r="BGR28" s="47">
        <v>0.59399999999999997</v>
      </c>
      <c r="BGS28" s="47">
        <v>0.59899999999999998</v>
      </c>
      <c r="BGT28" s="47">
        <v>0.58499999999999996</v>
      </c>
      <c r="BGU28" s="102">
        <f t="shared" si="110"/>
        <v>0.54</v>
      </c>
      <c r="BGV28" s="102">
        <v>0.59</v>
      </c>
      <c r="BGW28" s="47"/>
      <c r="BGX28" s="47">
        <v>0.59299999999999997</v>
      </c>
      <c r="BGY28" s="47">
        <v>0.59699999999999998</v>
      </c>
      <c r="BGZ28" s="47">
        <v>0.60399999999999998</v>
      </c>
      <c r="BHA28" s="47">
        <v>0.60299999999999998</v>
      </c>
      <c r="BHB28" s="47">
        <v>0.59399999999999997</v>
      </c>
      <c r="BHC28" s="51">
        <v>0.57599999999999996</v>
      </c>
      <c r="BHD28" s="47">
        <f t="shared" si="111"/>
        <v>0.54</v>
      </c>
      <c r="BHE28" s="47">
        <v>0.56399999999999995</v>
      </c>
      <c r="BHF28" s="51">
        <v>0.55800000000000005</v>
      </c>
      <c r="BHG28" s="51"/>
      <c r="BHH28" s="51">
        <v>0.56000000000000005</v>
      </c>
      <c r="BHI28" s="51">
        <v>0.55300000000000005</v>
      </c>
      <c r="BHJ28" s="47">
        <v>0.55300000000000005</v>
      </c>
      <c r="BHK28" s="51">
        <v>0.56399999999999995</v>
      </c>
      <c r="BHL28" s="47">
        <f t="shared" si="112"/>
        <v>0.54</v>
      </c>
      <c r="BHM28" s="47">
        <v>0.55800000000000005</v>
      </c>
      <c r="BHN28" s="47">
        <v>0.55700000000000005</v>
      </c>
      <c r="BHO28" s="47">
        <v>0.56299999999999994</v>
      </c>
      <c r="BHP28" s="47">
        <v>0.56599999999999995</v>
      </c>
      <c r="BHQ28" s="47"/>
      <c r="BHR28" s="47">
        <v>0.56000000000000005</v>
      </c>
      <c r="BHS28" s="68">
        <v>0.56200000000000006</v>
      </c>
      <c r="BHT28" s="47">
        <f t="shared" si="113"/>
        <v>0.54</v>
      </c>
      <c r="BHU28" s="47">
        <v>0.55600000000000005</v>
      </c>
      <c r="BHV28" s="47">
        <v>0.56599999999999995</v>
      </c>
      <c r="BHW28" s="47">
        <v>0.57299999999999995</v>
      </c>
      <c r="BHX28" s="47">
        <v>0.57599999999999996</v>
      </c>
      <c r="BHY28" s="47">
        <v>0.56200000000000006</v>
      </c>
      <c r="BHZ28" s="47">
        <v>0.56699999999999995</v>
      </c>
      <c r="BIA28" s="47">
        <v>0.58099999999999996</v>
      </c>
      <c r="BIB28" s="47">
        <v>0.56599999999999995</v>
      </c>
      <c r="BIC28" s="1235">
        <v>0.56299999999999994</v>
      </c>
      <c r="BID28" s="1181">
        <v>0.54</v>
      </c>
      <c r="BIE28" s="47">
        <v>0.56299999999999994</v>
      </c>
      <c r="BIF28" s="1162">
        <v>0.56799999999999995</v>
      </c>
      <c r="BIG28" s="1162">
        <v>0.57899999999999996</v>
      </c>
      <c r="BIH28" s="1235">
        <v>0.56399999999999995</v>
      </c>
      <c r="BII28" s="1235">
        <f t="shared" si="114"/>
        <v>0.54</v>
      </c>
      <c r="BIJ28" s="1235">
        <v>0.56899999999999995</v>
      </c>
      <c r="BIK28" s="1235">
        <v>0.57399999999999995</v>
      </c>
      <c r="BIL28" s="1235">
        <v>0.56000000000000005</v>
      </c>
      <c r="BIM28" s="1235">
        <v>0.55400000000000005</v>
      </c>
      <c r="BIN28" s="1235">
        <v>0.55800000000000005</v>
      </c>
      <c r="BIO28" s="1266">
        <v>0.55500000000000005</v>
      </c>
      <c r="BIP28" s="1235">
        <f t="shared" si="292"/>
        <v>0.54</v>
      </c>
      <c r="BIQ28" s="1235">
        <v>0.55000000000000004</v>
      </c>
      <c r="BIR28" s="1235">
        <v>0.54900000000000004</v>
      </c>
      <c r="BIS28" s="1235">
        <v>0.55900000000000005</v>
      </c>
      <c r="BIT28" s="1235">
        <v>0.56200000000000006</v>
      </c>
      <c r="BIU28" s="1235"/>
      <c r="BIV28" s="1277" t="s">
        <v>1157</v>
      </c>
      <c r="BIW28" s="1266">
        <v>0.56599999999999995</v>
      </c>
      <c r="BIX28" s="1266">
        <f t="shared" si="116"/>
        <v>0.54</v>
      </c>
      <c r="BIY28" s="1235">
        <v>0.54200000000000004</v>
      </c>
      <c r="BIZ28" s="1235"/>
      <c r="BJA28" s="1235"/>
      <c r="BJB28" s="1235">
        <v>0.54400000000000004</v>
      </c>
      <c r="BJC28" s="1235">
        <v>0.54400000000000004</v>
      </c>
      <c r="BJD28" s="1235">
        <v>0.56200000000000006</v>
      </c>
      <c r="BJE28" s="1235">
        <v>0.54300000000000004</v>
      </c>
      <c r="BJF28" s="1235">
        <v>0.54500000000000004</v>
      </c>
      <c r="BJG28" s="1235">
        <v>0.56100000000000005</v>
      </c>
      <c r="BJH28" s="1235">
        <f t="shared" si="259"/>
        <v>0.54</v>
      </c>
      <c r="BJI28" s="1235">
        <v>0.54600000000000004</v>
      </c>
      <c r="BJJ28" s="1235">
        <v>0.54800000000000004</v>
      </c>
      <c r="BJK28" s="1235">
        <v>0.54100000000000004</v>
      </c>
      <c r="BJL28" s="1235">
        <v>0.54400000000000004</v>
      </c>
      <c r="BJM28" s="1235">
        <v>0.51900000000000002</v>
      </c>
      <c r="BJN28" s="1235">
        <v>0.56399999999999995</v>
      </c>
      <c r="BJO28" s="1235">
        <v>0.52</v>
      </c>
      <c r="BJP28" s="1235">
        <v>0.51900000000000002</v>
      </c>
      <c r="BJQ28" s="1237">
        <v>0.53800000000000003</v>
      </c>
      <c r="BJR28" s="1235">
        <f t="shared" si="117"/>
        <v>0.53800000000000003</v>
      </c>
      <c r="BJS28" s="1235">
        <v>0.51600000000000001</v>
      </c>
      <c r="BJT28" s="1235"/>
      <c r="BJU28" s="1235">
        <v>0.56000000000000005</v>
      </c>
      <c r="BJV28" s="1235">
        <v>0.51700000000000002</v>
      </c>
      <c r="BJW28" s="1235"/>
      <c r="BJX28" s="1235">
        <f t="shared" si="299"/>
        <v>0.51700000000000002</v>
      </c>
      <c r="BJY28" s="1235">
        <v>0.51700000000000002</v>
      </c>
      <c r="BJZ28" s="1235">
        <v>0.51100000000000001</v>
      </c>
      <c r="BKA28" s="1235">
        <v>0.51800000000000002</v>
      </c>
      <c r="BKB28" s="1235">
        <v>0.51500000000000001</v>
      </c>
      <c r="BKC28" s="1235">
        <v>0.51500000000000001</v>
      </c>
      <c r="BKD28" s="1235">
        <v>0.52</v>
      </c>
      <c r="BKE28" s="1235"/>
      <c r="BKF28" s="1235">
        <v>0.51200000000000001</v>
      </c>
      <c r="BKG28" s="1235">
        <v>0.51200000000000001</v>
      </c>
      <c r="BKH28" s="1235"/>
      <c r="BKI28" s="1235">
        <v>0.52300000000000002</v>
      </c>
      <c r="BKJ28" s="1235">
        <v>0.51800000000000002</v>
      </c>
      <c r="BKK28" s="1235"/>
      <c r="BKL28" s="1235">
        <v>0.51500000000000001</v>
      </c>
      <c r="BKM28" s="1235"/>
      <c r="BKN28" s="1235">
        <v>0.51300000000000001</v>
      </c>
      <c r="BKO28" s="1235"/>
      <c r="BKP28" s="1235">
        <v>0.52100000000000002</v>
      </c>
      <c r="BKQ28" s="1235">
        <v>0.52700000000000002</v>
      </c>
      <c r="BKR28" s="1235">
        <v>0.52</v>
      </c>
      <c r="BKS28" s="1235">
        <v>0.51300000000000001</v>
      </c>
      <c r="BKT28" s="1235"/>
      <c r="BKU28" s="1235">
        <v>0.52300000000000002</v>
      </c>
      <c r="BKV28" s="1235"/>
      <c r="BKW28" s="1235">
        <v>0.53200000000000003</v>
      </c>
      <c r="BKX28" s="1235"/>
      <c r="BKY28" s="1235">
        <v>0.53800000000000003</v>
      </c>
      <c r="BKZ28" s="1235"/>
      <c r="BLA28" s="6">
        <f t="shared" si="119"/>
        <v>4.0618955512572566E-2</v>
      </c>
      <c r="BLB28" s="1067">
        <v>0.49</v>
      </c>
      <c r="BLC28" s="1067">
        <v>0.48499999999999999</v>
      </c>
      <c r="BLD28" s="1067">
        <v>0.49</v>
      </c>
      <c r="BLE28" s="1067">
        <v>0.48299999999999998</v>
      </c>
      <c r="BLF28" s="1067">
        <v>0.49</v>
      </c>
      <c r="BLG28" s="1067">
        <v>0.48699999999999999</v>
      </c>
      <c r="BLH28" s="1067">
        <v>0.48399999999999999</v>
      </c>
      <c r="BLI28" s="1067">
        <v>0.48599999999999999</v>
      </c>
      <c r="BLJ28" s="1067">
        <v>0.49399999999999999</v>
      </c>
      <c r="BLK28" s="1067">
        <v>0.47799999999999998</v>
      </c>
      <c r="BLL28" s="1067">
        <f t="shared" si="120"/>
        <v>0.47799999999999998</v>
      </c>
      <c r="BLM28" s="1067">
        <v>0.48699999999999999</v>
      </c>
      <c r="BLN28" s="1067">
        <v>0.496</v>
      </c>
      <c r="BLO28" s="1067"/>
      <c r="BLP28" s="1067">
        <v>0.49299999999999999</v>
      </c>
      <c r="BLQ28" s="1067">
        <v>0.49299999999999999</v>
      </c>
      <c r="BLR28" s="1067">
        <v>0.48299999999999998</v>
      </c>
      <c r="BLS28" s="1067">
        <v>0.497</v>
      </c>
      <c r="BLT28" s="1067">
        <v>0.48499999999999999</v>
      </c>
      <c r="BLU28" s="1067">
        <v>0.49099999999999999</v>
      </c>
      <c r="BLV28" s="1067">
        <v>0.497</v>
      </c>
      <c r="BLW28" s="1067">
        <v>0.495</v>
      </c>
      <c r="BLX28" s="1067">
        <v>0.49099999999999999</v>
      </c>
      <c r="BLY28" s="1067">
        <v>0.502</v>
      </c>
      <c r="BLZ28" s="1067"/>
      <c r="BMA28" s="1067">
        <v>0.49099999999999999</v>
      </c>
      <c r="BMB28" s="1060">
        <f t="shared" si="121"/>
        <v>0.47799999999999998</v>
      </c>
      <c r="BMC28" s="1067">
        <v>0.49199999999999999</v>
      </c>
      <c r="BMD28" s="1067">
        <v>0.497</v>
      </c>
      <c r="BME28" s="1067">
        <v>0.48499999999999999</v>
      </c>
      <c r="BMF28" s="1067">
        <v>0.49399999999999999</v>
      </c>
      <c r="BMG28" s="1067">
        <v>0.503</v>
      </c>
      <c r="BMH28" s="1067"/>
      <c r="BMI28" s="1067">
        <v>0.496</v>
      </c>
      <c r="BMJ28" s="1067">
        <v>0.496</v>
      </c>
      <c r="BMK28" s="1067">
        <v>0.496</v>
      </c>
      <c r="BML28" s="1067">
        <v>0.49299999999999999</v>
      </c>
      <c r="BMM28" s="1067">
        <v>0.501</v>
      </c>
      <c r="BMN28" s="1067">
        <v>0.47799999999999998</v>
      </c>
      <c r="BMO28" s="1067">
        <v>0.501</v>
      </c>
      <c r="BMP28" s="102">
        <f t="shared" si="272"/>
        <v>0.47799999999999998</v>
      </c>
      <c r="BMQ28" s="1061">
        <v>0.496</v>
      </c>
      <c r="BMR28" s="1067">
        <v>0.51500000000000001</v>
      </c>
      <c r="BMS28" s="1067">
        <v>0.495</v>
      </c>
      <c r="BMT28" s="1067">
        <v>0.50600000000000001</v>
      </c>
      <c r="BMU28" s="1067">
        <v>0.499</v>
      </c>
      <c r="BMV28" s="1067">
        <v>0.499</v>
      </c>
      <c r="BMW28" s="102">
        <v>0.498</v>
      </c>
      <c r="BMX28" s="102">
        <v>0.498</v>
      </c>
      <c r="BMY28" s="102">
        <v>0.48499999999999999</v>
      </c>
      <c r="BMZ28" s="102">
        <v>0.49</v>
      </c>
      <c r="BNA28" s="102">
        <f t="shared" si="122"/>
        <v>0.47799999999999998</v>
      </c>
      <c r="BNB28" s="102">
        <v>0.49099999999999999</v>
      </c>
      <c r="BNC28" s="102">
        <v>0.501</v>
      </c>
      <c r="BND28" s="102">
        <v>0.499</v>
      </c>
      <c r="BNE28" s="102">
        <v>0.48699999999999999</v>
      </c>
      <c r="BNF28" s="102"/>
      <c r="BNG28" s="102">
        <v>0.48699999999999999</v>
      </c>
      <c r="BNH28" s="102">
        <v>0.49</v>
      </c>
      <c r="BNI28" s="102">
        <v>0.48699999999999999</v>
      </c>
      <c r="BNJ28" s="102">
        <v>0.49</v>
      </c>
      <c r="BNK28" s="102">
        <v>0.48599999999999999</v>
      </c>
      <c r="BNL28" s="102">
        <v>0.49</v>
      </c>
      <c r="BNM28" s="102">
        <f t="shared" si="123"/>
        <v>0.47799999999999998</v>
      </c>
      <c r="BNN28" s="102">
        <v>0.48199999999999998</v>
      </c>
      <c r="BNO28" s="102">
        <v>0.48499999999999999</v>
      </c>
      <c r="BNP28" s="102"/>
      <c r="BNQ28" s="102">
        <v>0.48899999999999999</v>
      </c>
      <c r="BNR28" s="102">
        <v>0.49299999999999999</v>
      </c>
      <c r="BNS28" s="102">
        <v>0.48699999999999999</v>
      </c>
      <c r="BNT28" s="102">
        <v>0.48699999999999999</v>
      </c>
      <c r="BNU28" s="102"/>
      <c r="BNV28" s="102">
        <v>0.49299999999999999</v>
      </c>
      <c r="BNW28" s="102">
        <v>0.42699999999999999</v>
      </c>
      <c r="BNX28" s="102">
        <f t="shared" si="124"/>
        <v>0.42699999999999999</v>
      </c>
      <c r="BNY28" s="102">
        <v>0.48699999999999999</v>
      </c>
      <c r="BNZ28" s="102">
        <v>0.48899999999999999</v>
      </c>
      <c r="BOA28" s="102"/>
      <c r="BOB28" s="102">
        <v>0.45</v>
      </c>
      <c r="BOC28" s="102">
        <v>0.441</v>
      </c>
      <c r="BOD28" s="102">
        <v>0.44500000000000001</v>
      </c>
      <c r="BOE28" s="102">
        <v>0.438</v>
      </c>
      <c r="BOF28" s="102"/>
      <c r="BOG28" s="102">
        <v>0.44400000000000001</v>
      </c>
      <c r="BOH28" s="102">
        <v>0.41799999999999998</v>
      </c>
      <c r="BOI28" s="102">
        <f t="shared" si="125"/>
        <v>0.41799999999999998</v>
      </c>
      <c r="BOJ28" s="102">
        <v>0.44400000000000001</v>
      </c>
      <c r="BOK28" s="102">
        <v>0.44900000000000001</v>
      </c>
      <c r="BOL28" s="102">
        <v>0.441</v>
      </c>
      <c r="BOM28" s="102">
        <v>0.432</v>
      </c>
      <c r="BON28" s="102">
        <v>0.43</v>
      </c>
      <c r="BOO28" s="102">
        <v>0.45300000000000001</v>
      </c>
      <c r="BOP28" s="102">
        <v>0.44800000000000001</v>
      </c>
      <c r="BOQ28" s="102"/>
      <c r="BOR28" s="102">
        <v>0.443</v>
      </c>
      <c r="BOS28" s="102">
        <v>0.438</v>
      </c>
      <c r="BOT28" s="102">
        <v>0.44700000000000001</v>
      </c>
      <c r="BOU28" s="102">
        <v>0.432</v>
      </c>
      <c r="BOV28" s="102">
        <f t="shared" si="288"/>
        <v>0.41799999999999998</v>
      </c>
      <c r="BOW28" s="102">
        <v>0.441</v>
      </c>
      <c r="BOX28" s="102">
        <v>0.442</v>
      </c>
      <c r="BOY28" s="102">
        <v>0.443</v>
      </c>
      <c r="BOZ28" s="102">
        <v>0.439</v>
      </c>
      <c r="BPA28" s="102">
        <v>0.44900000000000001</v>
      </c>
      <c r="BPB28" s="102"/>
      <c r="BPC28" s="102">
        <v>0.44800000000000001</v>
      </c>
      <c r="BPD28" s="102">
        <v>0.435</v>
      </c>
      <c r="BPE28" s="102">
        <v>0.44</v>
      </c>
      <c r="BPF28" s="102">
        <v>0.44700000000000001</v>
      </c>
      <c r="BPG28" s="102">
        <v>0.443</v>
      </c>
      <c r="BPH28" s="102">
        <v>0.442</v>
      </c>
      <c r="BPI28" s="102">
        <f t="shared" si="289"/>
        <v>0.41799999999999998</v>
      </c>
      <c r="BPJ28" s="102">
        <v>0.441</v>
      </c>
      <c r="BPK28" s="102">
        <v>0.439</v>
      </c>
      <c r="BPL28" s="102">
        <v>0.443</v>
      </c>
      <c r="BPM28" s="102">
        <v>0.44</v>
      </c>
      <c r="BPN28" s="102">
        <v>0.44800000000000001</v>
      </c>
      <c r="BPO28" s="102">
        <v>0.44800000000000001</v>
      </c>
      <c r="BPP28" s="102">
        <v>0.45</v>
      </c>
      <c r="BPQ28" s="102">
        <v>0.45</v>
      </c>
      <c r="BPR28" s="102">
        <v>0.45100000000000001</v>
      </c>
      <c r="BPS28" s="102">
        <v>0.442</v>
      </c>
      <c r="BPT28" s="102">
        <f t="shared" si="128"/>
        <v>0.41799999999999998</v>
      </c>
      <c r="BPU28" s="102">
        <v>0.438</v>
      </c>
      <c r="BPV28" s="102">
        <v>0.44800000000000001</v>
      </c>
      <c r="BPW28" s="102">
        <v>0.441</v>
      </c>
      <c r="BPX28" s="102">
        <v>0.443</v>
      </c>
      <c r="BPY28" s="102"/>
      <c r="BPZ28" s="102">
        <v>0.442</v>
      </c>
      <c r="BQA28" s="102">
        <v>0.44600000000000001</v>
      </c>
      <c r="BQB28" s="102">
        <v>0.439</v>
      </c>
      <c r="BQC28" s="102">
        <v>0.42599999999999999</v>
      </c>
      <c r="BQD28" s="102">
        <v>0.434</v>
      </c>
      <c r="BQE28" s="102">
        <f t="shared" si="129"/>
        <v>0.41799999999999998</v>
      </c>
      <c r="BQF28" s="102">
        <v>0.42599999999999999</v>
      </c>
      <c r="BQG28" s="102">
        <v>0.42799999999999999</v>
      </c>
      <c r="BQH28" s="102">
        <v>0.42199999999999999</v>
      </c>
      <c r="BQI28" s="102">
        <v>0.434</v>
      </c>
      <c r="BQJ28" s="102">
        <v>0.44900000000000001</v>
      </c>
      <c r="BQK28" s="102">
        <v>0.44400000000000001</v>
      </c>
      <c r="BQL28" s="102">
        <v>0.44400000000000001</v>
      </c>
      <c r="BQM28" s="102">
        <v>0.44700000000000001</v>
      </c>
      <c r="BQN28" s="102">
        <v>0.44</v>
      </c>
      <c r="BQO28" s="102"/>
      <c r="BQP28" s="102">
        <v>0.437</v>
      </c>
      <c r="BQQ28" s="1061">
        <v>0.44</v>
      </c>
      <c r="BQR28" s="102">
        <f t="shared" si="130"/>
        <v>0.41799999999999998</v>
      </c>
      <c r="BQS28" s="102">
        <v>0.44</v>
      </c>
      <c r="BQT28" s="102"/>
      <c r="BQU28" s="102">
        <v>0.435</v>
      </c>
      <c r="BQV28" s="102">
        <v>0.45</v>
      </c>
      <c r="BQW28" s="102">
        <v>0.45</v>
      </c>
      <c r="BQX28" s="102">
        <v>0.45</v>
      </c>
      <c r="BQY28" s="102">
        <v>0.42699999999999999</v>
      </c>
      <c r="BQZ28" s="102">
        <v>0.43</v>
      </c>
      <c r="BRA28" s="102">
        <v>0.43</v>
      </c>
      <c r="BRB28" s="102">
        <v>0.44</v>
      </c>
      <c r="BRC28" s="102">
        <v>0.43099999999999999</v>
      </c>
      <c r="BRD28" s="102">
        <v>0.43099999999999999</v>
      </c>
      <c r="BRE28" s="102">
        <f t="shared" si="131"/>
        <v>0.41799999999999998</v>
      </c>
      <c r="BRF28" s="102">
        <v>0.43</v>
      </c>
      <c r="BRG28" s="102">
        <v>0.43</v>
      </c>
      <c r="BRH28" s="102">
        <v>0.43</v>
      </c>
      <c r="BRI28" s="102">
        <v>0.439</v>
      </c>
      <c r="BRJ28" s="102">
        <v>0.435</v>
      </c>
      <c r="BRK28" s="102">
        <v>0.44</v>
      </c>
      <c r="BRL28" s="102">
        <v>0.44</v>
      </c>
      <c r="BRM28" s="102">
        <v>0.433</v>
      </c>
      <c r="BRN28" s="102">
        <v>0.433</v>
      </c>
      <c r="BRO28" s="102">
        <v>0.432</v>
      </c>
      <c r="BRP28" s="102">
        <v>0.432</v>
      </c>
      <c r="BRQ28" s="102">
        <v>0.44</v>
      </c>
      <c r="BRR28" s="102"/>
      <c r="BRS28" s="102">
        <v>0.435</v>
      </c>
      <c r="BRT28" s="102">
        <v>0.441</v>
      </c>
      <c r="BRU28" s="102">
        <v>0.43</v>
      </c>
      <c r="BRV28" s="102">
        <v>0.436</v>
      </c>
      <c r="BRW28" s="102">
        <v>0.42</v>
      </c>
      <c r="BRX28" s="102"/>
      <c r="BRY28" s="102">
        <v>0.442</v>
      </c>
      <c r="BRZ28" s="102">
        <v>0.44</v>
      </c>
      <c r="BSA28" s="102">
        <v>0.433</v>
      </c>
      <c r="BSB28" s="102">
        <v>0.42699999999999999</v>
      </c>
      <c r="BSC28" s="102">
        <v>0.435</v>
      </c>
      <c r="BSD28" s="102">
        <v>0.432</v>
      </c>
      <c r="BSE28" s="102"/>
      <c r="BSF28" s="102">
        <v>0.38900000000000001</v>
      </c>
      <c r="BSG28" s="102">
        <f>MIN(BRE28)</f>
        <v>0.41799999999999998</v>
      </c>
      <c r="BSH28" s="102">
        <v>0.433</v>
      </c>
      <c r="BSI28" s="102">
        <v>0.43099999999999999</v>
      </c>
      <c r="BSJ28" s="102">
        <v>0.43</v>
      </c>
      <c r="BSK28" s="102">
        <v>0.433</v>
      </c>
      <c r="BSL28" s="102">
        <v>0.435</v>
      </c>
      <c r="BSM28" s="102">
        <f t="shared" si="133"/>
        <v>0.41799999999999998</v>
      </c>
      <c r="BSN28" s="47">
        <v>0.45900000000000002</v>
      </c>
      <c r="BSO28" s="47"/>
      <c r="BSP28" s="47">
        <v>0.46</v>
      </c>
      <c r="BSQ28" s="47">
        <v>0.46600000000000003</v>
      </c>
      <c r="BSR28" s="47">
        <v>0.46899999999999997</v>
      </c>
      <c r="BSS28" s="47">
        <v>0.46100000000000002</v>
      </c>
      <c r="BST28" s="47">
        <v>0.46300000000000002</v>
      </c>
      <c r="BSU28" s="47"/>
      <c r="BSV28" s="47">
        <v>0.46500000000000002</v>
      </c>
      <c r="BSW28" s="47"/>
      <c r="BSX28" s="47">
        <v>0.46</v>
      </c>
      <c r="BSY28" s="47">
        <v>0.46899999999999997</v>
      </c>
      <c r="BSZ28" s="47">
        <v>0.46300000000000002</v>
      </c>
      <c r="BTA28" s="47">
        <v>0.46600000000000003</v>
      </c>
      <c r="BTB28" s="47">
        <v>0.47099999999999997</v>
      </c>
      <c r="BTC28" s="47"/>
      <c r="BTD28" s="102">
        <f t="shared" si="134"/>
        <v>0.41799999999999998</v>
      </c>
      <c r="BTE28" s="102">
        <v>0.47099999999999997</v>
      </c>
      <c r="BTF28" s="47"/>
      <c r="BTG28" s="47">
        <v>0.46600000000000003</v>
      </c>
      <c r="BTH28" s="47">
        <v>0.47</v>
      </c>
      <c r="BTI28" s="47">
        <v>0.47099999999999997</v>
      </c>
      <c r="BTJ28" s="47">
        <v>0.46400000000000002</v>
      </c>
      <c r="BTK28" s="47">
        <v>0.47199999999999998</v>
      </c>
      <c r="BTL28" s="51">
        <v>0.46899999999999997</v>
      </c>
      <c r="BTM28" s="47">
        <f t="shared" si="135"/>
        <v>0.41799999999999998</v>
      </c>
      <c r="BTN28" s="47">
        <v>0.45</v>
      </c>
      <c r="BTO28" s="51">
        <v>0.45400000000000001</v>
      </c>
      <c r="BTP28" s="51">
        <v>0.46</v>
      </c>
      <c r="BTQ28" s="51"/>
      <c r="BTR28" s="51">
        <v>0.45800000000000002</v>
      </c>
      <c r="BTS28" s="47">
        <v>0.45700000000000002</v>
      </c>
      <c r="BTT28" s="47">
        <f t="shared" si="136"/>
        <v>0.41799999999999998</v>
      </c>
      <c r="BTU28" s="47">
        <v>0.45300000000000001</v>
      </c>
      <c r="BTV28" s="47">
        <v>0.45500000000000002</v>
      </c>
      <c r="BTW28" s="47">
        <v>0.45300000000000001</v>
      </c>
      <c r="BTX28" s="47">
        <v>0.45600000000000002</v>
      </c>
      <c r="BTY28" s="47"/>
      <c r="BTZ28" s="47">
        <v>0.45200000000000001</v>
      </c>
      <c r="BUA28" s="68">
        <v>0.45200000000000001</v>
      </c>
      <c r="BUB28" s="47">
        <f t="shared" si="137"/>
        <v>0.41799999999999998</v>
      </c>
      <c r="BUC28" s="47">
        <v>0.45700000000000002</v>
      </c>
      <c r="BUD28" s="47">
        <v>0.45100000000000001</v>
      </c>
      <c r="BUE28" s="47">
        <v>0.45600000000000002</v>
      </c>
      <c r="BUF28" s="47">
        <v>0.46200000000000002</v>
      </c>
      <c r="BUG28" s="47">
        <v>0.46600000000000003</v>
      </c>
      <c r="BUH28" s="47">
        <v>0.45800000000000002</v>
      </c>
      <c r="BUI28" s="47">
        <v>0.45700000000000002</v>
      </c>
      <c r="BUJ28" s="47">
        <v>0.45600000000000002</v>
      </c>
      <c r="BUK28" s="1235">
        <v>0.46300000000000002</v>
      </c>
      <c r="BUL28" s="1181">
        <v>0.432</v>
      </c>
      <c r="BUM28" s="47">
        <v>0.46400000000000002</v>
      </c>
      <c r="BUN28" s="1162">
        <v>0.45900000000000002</v>
      </c>
      <c r="BUO28" s="1162">
        <v>0.47</v>
      </c>
      <c r="BUP28" s="1235">
        <v>0.46500000000000002</v>
      </c>
      <c r="BUQ28" s="1235">
        <f t="shared" si="138"/>
        <v>0.432</v>
      </c>
      <c r="BUR28" s="1235">
        <v>0.46899999999999997</v>
      </c>
      <c r="BUS28" s="1235">
        <v>0.46800000000000003</v>
      </c>
      <c r="BUT28" s="1235">
        <v>0.45900000000000002</v>
      </c>
      <c r="BUU28" s="1235">
        <v>0.45200000000000001</v>
      </c>
      <c r="BUV28" s="1235">
        <v>0.45100000000000001</v>
      </c>
      <c r="BUW28" s="1266">
        <v>0.46100000000000002</v>
      </c>
      <c r="BUX28" s="1235">
        <f t="shared" si="293"/>
        <v>0.432</v>
      </c>
      <c r="BUY28" s="1235">
        <v>0.45300000000000001</v>
      </c>
      <c r="BUZ28" s="1235">
        <v>0.46300000000000002</v>
      </c>
      <c r="BVA28" s="1235">
        <v>0.44800000000000001</v>
      </c>
      <c r="BVB28" s="1235">
        <v>0.44400000000000001</v>
      </c>
      <c r="BVC28" s="1235">
        <v>0.56100000000000005</v>
      </c>
      <c r="BVD28" s="1266">
        <v>0.45200000000000001</v>
      </c>
      <c r="BVE28" s="1266">
        <f t="shared" si="140"/>
        <v>0.432</v>
      </c>
      <c r="BVF28" s="1235">
        <v>0.443</v>
      </c>
      <c r="BVG28" s="1235"/>
      <c r="BVH28" s="1235"/>
      <c r="BVI28" s="1235">
        <v>0.443</v>
      </c>
      <c r="BVJ28" s="1235">
        <v>0.435</v>
      </c>
      <c r="BVK28" s="1235">
        <v>0.45</v>
      </c>
      <c r="BVL28" s="1235">
        <v>0.43</v>
      </c>
      <c r="BVM28" s="1235">
        <v>0.442</v>
      </c>
      <c r="BVN28" s="1235">
        <v>0.44900000000000001</v>
      </c>
      <c r="BVO28" s="1235">
        <f t="shared" si="260"/>
        <v>0.432</v>
      </c>
      <c r="BVP28" s="1235">
        <v>0.44800000000000001</v>
      </c>
      <c r="BVQ28" s="1235">
        <v>0.437</v>
      </c>
      <c r="BVR28" s="1235">
        <v>0.433</v>
      </c>
      <c r="BVS28" s="1235">
        <v>0.44600000000000001</v>
      </c>
      <c r="BVT28" s="1235">
        <v>0.42099999999999999</v>
      </c>
      <c r="BVU28" s="1235">
        <v>0.44400000000000001</v>
      </c>
      <c r="BVV28" s="1235">
        <v>0.41899999999999998</v>
      </c>
      <c r="BVW28" s="1235">
        <v>0.42399999999999999</v>
      </c>
      <c r="BVX28" s="1237">
        <v>0.437</v>
      </c>
      <c r="BVY28" s="1235">
        <f t="shared" si="141"/>
        <v>0.432</v>
      </c>
      <c r="BVZ28" s="1235">
        <v>0.41799999999999998</v>
      </c>
      <c r="BWA28" s="1235"/>
      <c r="BWB28" s="1235">
        <v>0.44900000000000001</v>
      </c>
      <c r="BWC28" s="1235">
        <v>0.4</v>
      </c>
      <c r="BWD28" s="1235"/>
      <c r="BWE28" s="1235">
        <f t="shared" si="300"/>
        <v>0.4</v>
      </c>
      <c r="BWF28" s="1235">
        <v>0.39700000000000002</v>
      </c>
      <c r="BWG28" s="1235">
        <v>0.39600000000000002</v>
      </c>
      <c r="BWH28" s="1235">
        <v>0.41099999999999998</v>
      </c>
      <c r="BWI28" s="1235">
        <v>0.39800000000000002</v>
      </c>
      <c r="BWJ28" s="1235">
        <v>0.40500000000000003</v>
      </c>
      <c r="BWK28" s="1235">
        <v>0.40400000000000003</v>
      </c>
      <c r="BWL28" s="1235"/>
      <c r="BWM28" s="1235">
        <v>0.39800000000000002</v>
      </c>
      <c r="BWN28" s="1235">
        <v>0.39100000000000001</v>
      </c>
      <c r="BWO28" s="1235"/>
      <c r="BWP28" s="1235">
        <v>0.39500000000000002</v>
      </c>
      <c r="BWQ28" s="1235">
        <v>0.39700000000000002</v>
      </c>
      <c r="BWR28" s="1235"/>
      <c r="BWS28" s="1235">
        <v>0.4</v>
      </c>
      <c r="BWT28" s="1235"/>
      <c r="BWU28" s="1235">
        <v>0.40100000000000002</v>
      </c>
      <c r="BWV28" s="1235"/>
      <c r="BWW28" s="1235">
        <v>0.41199999999999998</v>
      </c>
      <c r="BWX28" s="1235">
        <v>0.4</v>
      </c>
      <c r="BWY28" s="1235">
        <v>0.39100000000000001</v>
      </c>
      <c r="BWZ28" s="1235">
        <v>0.40400000000000003</v>
      </c>
      <c r="BXA28" s="1235"/>
      <c r="BXB28" s="1235">
        <v>0.39900000000000002</v>
      </c>
      <c r="BXC28" s="1235"/>
      <c r="BXD28" s="1235">
        <v>0.41099999999999998</v>
      </c>
      <c r="BXE28" s="1235"/>
      <c r="BXF28" s="1235">
        <v>0.41399999999999998</v>
      </c>
      <c r="BXG28" s="1235">
        <v>0.442</v>
      </c>
      <c r="BXH28" s="1235">
        <f t="shared" si="143"/>
        <v>0.4</v>
      </c>
      <c r="BXI28" s="1235">
        <v>0.435</v>
      </c>
      <c r="BXJ28" s="1235"/>
      <c r="BXK28" s="1235">
        <v>0.438</v>
      </c>
      <c r="BXL28" s="1235"/>
      <c r="BXM28" s="1235">
        <v>0.434</v>
      </c>
      <c r="BXN28" s="1235"/>
      <c r="BXO28" s="1235">
        <v>0.438</v>
      </c>
      <c r="BXP28" s="1235"/>
      <c r="BXQ28" s="1237">
        <v>0.438</v>
      </c>
      <c r="BXR28" s="1237">
        <v>0.43</v>
      </c>
      <c r="BXS28" s="1235"/>
      <c r="BXT28" s="1235">
        <v>0.437</v>
      </c>
      <c r="BXU28" s="1235"/>
      <c r="BXV28" s="1235">
        <v>0.436</v>
      </c>
      <c r="BXW28" s="1235"/>
      <c r="BXX28" s="1235">
        <v>0.437</v>
      </c>
      <c r="BXY28" s="1235">
        <v>0.435</v>
      </c>
      <c r="BXZ28" s="1235"/>
      <c r="BYA28" s="1235"/>
      <c r="BYB28" s="1235">
        <v>0.441</v>
      </c>
      <c r="BYC28" s="1235">
        <f t="shared" si="145"/>
        <v>0.43</v>
      </c>
      <c r="BYD28" s="1235">
        <v>0.442</v>
      </c>
      <c r="BYE28" s="1235"/>
      <c r="BYF28" s="1235"/>
      <c r="BYG28" s="1235">
        <v>0.435</v>
      </c>
      <c r="BYH28" s="1237"/>
      <c r="BYI28" s="1237"/>
      <c r="BYJ28" s="1235">
        <v>0.443</v>
      </c>
      <c r="BYK28" s="1235"/>
      <c r="BYL28" s="1235">
        <v>0.44600000000000001</v>
      </c>
      <c r="BYM28" s="1235">
        <v>0.44600000000000001</v>
      </c>
      <c r="BYN28" s="1235"/>
      <c r="BYO28" s="6">
        <f t="shared" si="146"/>
        <v>3.720930232558143E-2</v>
      </c>
      <c r="BYP28" s="102">
        <v>0.374</v>
      </c>
      <c r="BYQ28" s="102">
        <v>0.379</v>
      </c>
      <c r="BYR28" s="102">
        <v>0.38700000000000001</v>
      </c>
      <c r="BYS28" s="102"/>
      <c r="BYT28" s="102">
        <v>0.38400000000000001</v>
      </c>
      <c r="BYU28" s="102">
        <v>0.38500000000000001</v>
      </c>
      <c r="BYV28" s="102">
        <v>0.39900000000000002</v>
      </c>
      <c r="BYW28" s="102"/>
      <c r="BYX28" s="102">
        <f t="shared" si="290"/>
        <v>0.374</v>
      </c>
      <c r="BYY28" s="102">
        <v>0.39100000000000001</v>
      </c>
      <c r="BYZ28" s="102">
        <v>0.39600000000000002</v>
      </c>
      <c r="BZA28" s="102">
        <v>0.39200000000000002</v>
      </c>
      <c r="BZB28" s="102">
        <v>0.38500000000000001</v>
      </c>
      <c r="BZC28" s="102">
        <v>0.378</v>
      </c>
      <c r="BZD28" s="102">
        <v>0.38700000000000001</v>
      </c>
      <c r="BZE28" s="102">
        <v>0.38400000000000001</v>
      </c>
      <c r="BZF28" s="102"/>
      <c r="BZG28" s="102">
        <v>0.38400000000000001</v>
      </c>
      <c r="BZH28" s="102">
        <v>0.376</v>
      </c>
      <c r="BZI28" s="102"/>
      <c r="BZJ28" s="102">
        <v>0.38100000000000001</v>
      </c>
      <c r="BZK28" s="1061">
        <v>0.377</v>
      </c>
      <c r="BZL28" s="102">
        <f t="shared" si="148"/>
        <v>0.374</v>
      </c>
      <c r="BZM28" s="102">
        <v>0.38</v>
      </c>
      <c r="BZN28" s="102">
        <v>0.38</v>
      </c>
      <c r="BZO28" s="102">
        <v>0.38</v>
      </c>
      <c r="BZP28" s="102">
        <v>0.38</v>
      </c>
      <c r="BZQ28" s="102">
        <v>0.38</v>
      </c>
      <c r="BZR28" s="102">
        <v>0.375</v>
      </c>
      <c r="BZS28" s="102"/>
      <c r="BZT28" s="102">
        <v>0.38</v>
      </c>
      <c r="BZU28" s="102">
        <v>0.375</v>
      </c>
      <c r="BZV28" s="102">
        <v>0.39</v>
      </c>
      <c r="BZW28" s="102">
        <v>0.38</v>
      </c>
      <c r="BZX28" s="102">
        <v>0.377</v>
      </c>
      <c r="BZY28" s="102">
        <f t="shared" si="149"/>
        <v>0.374</v>
      </c>
      <c r="BZZ28" s="102">
        <v>0.38</v>
      </c>
      <c r="CAA28" s="102">
        <v>0.38</v>
      </c>
      <c r="CAB28" s="102">
        <v>0.39</v>
      </c>
      <c r="CAC28" s="102"/>
      <c r="CAD28" s="102">
        <v>0.378</v>
      </c>
      <c r="CAE28" s="102">
        <v>0.378</v>
      </c>
      <c r="CAF28" s="102">
        <v>0.38800000000000001</v>
      </c>
      <c r="CAG28" s="102">
        <v>0.38500000000000001</v>
      </c>
      <c r="CAH28" s="102">
        <v>0.38</v>
      </c>
      <c r="CAI28" s="102">
        <v>0.38700000000000001</v>
      </c>
      <c r="CAJ28" s="102"/>
      <c r="CAK28" s="102">
        <v>0.38600000000000001</v>
      </c>
      <c r="CAL28" s="102">
        <v>0.38200000000000001</v>
      </c>
      <c r="CAM28" s="102">
        <v>0.39</v>
      </c>
      <c r="CAN28" s="102">
        <v>0.38200000000000001</v>
      </c>
      <c r="CAO28" s="102">
        <v>0.39</v>
      </c>
      <c r="CAP28" s="102"/>
      <c r="CAQ28" s="102">
        <v>0.374</v>
      </c>
      <c r="CAR28" s="102">
        <v>0.376</v>
      </c>
      <c r="CAS28" s="102"/>
      <c r="CAT28" s="102">
        <v>0.38</v>
      </c>
      <c r="CAU28" s="102">
        <v>0.38500000000000001</v>
      </c>
      <c r="CAV28" s="102">
        <v>0.39200000000000002</v>
      </c>
      <c r="CAW28" s="102">
        <v>0.374</v>
      </c>
      <c r="CAX28" s="102">
        <v>0.375</v>
      </c>
      <c r="CAY28" s="102"/>
      <c r="CAZ28" s="102">
        <v>0.38600000000000001</v>
      </c>
      <c r="CBA28" s="102">
        <v>0.38300000000000001</v>
      </c>
      <c r="CBB28" s="102">
        <v>0.372</v>
      </c>
      <c r="CBC28" s="102">
        <f t="shared" si="150"/>
        <v>0.372</v>
      </c>
      <c r="CBD28" s="102">
        <v>0.377</v>
      </c>
      <c r="CBE28" s="102">
        <v>0.374</v>
      </c>
      <c r="CBF28" s="102">
        <v>0.38</v>
      </c>
      <c r="CBG28" s="102">
        <v>0.375</v>
      </c>
      <c r="CBH28" s="102"/>
      <c r="CBI28" s="102">
        <v>0.38300000000000001</v>
      </c>
      <c r="CBJ28" s="102">
        <f t="shared" si="151"/>
        <v>0.372</v>
      </c>
      <c r="CBK28" s="47">
        <v>0.40600000000000003</v>
      </c>
      <c r="CBL28" s="47">
        <v>0.40600000000000003</v>
      </c>
      <c r="CBM28" s="47">
        <v>0.41299999999999998</v>
      </c>
      <c r="CBN28" s="47">
        <v>0.40899999999999997</v>
      </c>
      <c r="CBO28" s="47">
        <v>0.40100000000000002</v>
      </c>
      <c r="CBP28" s="47">
        <v>0.40899999999999997</v>
      </c>
      <c r="CBQ28" s="47">
        <v>0.41499999999999998</v>
      </c>
      <c r="CBR28" s="47">
        <v>0.40400000000000003</v>
      </c>
      <c r="CBS28" s="47">
        <v>0.40899999999999997</v>
      </c>
      <c r="CBT28" s="47"/>
      <c r="CBU28" s="47">
        <v>0.41299999999999998</v>
      </c>
      <c r="CBV28" s="47">
        <v>0.41299999999999998</v>
      </c>
      <c r="CBW28" s="47">
        <v>0.42099999999999999</v>
      </c>
      <c r="CBX28" s="102">
        <f t="shared" si="152"/>
        <v>0.372</v>
      </c>
      <c r="CBY28" s="47">
        <v>0.41499999999999998</v>
      </c>
      <c r="CBZ28" s="77">
        <v>0.40899999999999997</v>
      </c>
      <c r="CCA28" s="47"/>
      <c r="CCB28" s="47">
        <v>0.41899999999999998</v>
      </c>
      <c r="CCC28" s="47">
        <v>0.41</v>
      </c>
      <c r="CCD28" s="47">
        <v>0.41899999999999998</v>
      </c>
      <c r="CCE28" s="47">
        <v>0.40899999999999997</v>
      </c>
      <c r="CCF28" s="51">
        <v>0.40899999999999997</v>
      </c>
      <c r="CCG28" s="47">
        <f t="shared" si="153"/>
        <v>0.372</v>
      </c>
      <c r="CCH28" s="47">
        <v>0.39900000000000002</v>
      </c>
      <c r="CCI28" s="51">
        <v>0.40200000000000002</v>
      </c>
      <c r="CCJ28" s="51">
        <v>0.39400000000000002</v>
      </c>
      <c r="CCK28" s="51"/>
      <c r="CCL28" s="51">
        <v>0.40100000000000002</v>
      </c>
      <c r="CCM28" s="47">
        <v>0.39200000000000002</v>
      </c>
      <c r="CCN28" s="47">
        <f t="shared" si="154"/>
        <v>0.372</v>
      </c>
      <c r="CCO28" s="47">
        <v>0.39800000000000002</v>
      </c>
      <c r="CCP28" s="47">
        <v>0.39700000000000002</v>
      </c>
      <c r="CCQ28" s="47">
        <v>0.39400000000000002</v>
      </c>
      <c r="CCR28" s="47">
        <v>0.39</v>
      </c>
      <c r="CCS28" s="47">
        <v>0.39200000000000002</v>
      </c>
      <c r="CCT28" s="47">
        <f t="shared" si="155"/>
        <v>0.372</v>
      </c>
      <c r="CCU28" s="47">
        <v>0.40100000000000002</v>
      </c>
      <c r="CCV28" s="47">
        <v>0.40400000000000003</v>
      </c>
      <c r="CCW28" s="47">
        <v>0.40799999999999997</v>
      </c>
      <c r="CCX28" s="47">
        <v>0.40600000000000003</v>
      </c>
      <c r="CCY28" s="47">
        <v>0.40699999999999997</v>
      </c>
      <c r="CCZ28" s="47">
        <v>0.40400000000000003</v>
      </c>
      <c r="CDA28" s="47"/>
      <c r="CDB28" s="47">
        <v>0.40300000000000002</v>
      </c>
      <c r="CDC28" s="47">
        <v>0.40699999999999997</v>
      </c>
      <c r="CDD28" s="1235">
        <v>0.40500000000000003</v>
      </c>
      <c r="CDE28" s="1181">
        <v>0.374</v>
      </c>
      <c r="CDF28" s="47">
        <v>0.40200000000000002</v>
      </c>
      <c r="CDG28" s="47"/>
      <c r="CDH28" s="1162">
        <v>0.40600000000000003</v>
      </c>
      <c r="CDI28" s="1162">
        <v>0.40799999999999997</v>
      </c>
      <c r="CDJ28" s="1235">
        <v>0.40699999999999997</v>
      </c>
      <c r="CDK28" s="1235">
        <f t="shared" si="156"/>
        <v>0.374</v>
      </c>
      <c r="CDL28" s="1235">
        <v>0.39700000000000002</v>
      </c>
      <c r="CDM28" s="1235">
        <v>0.40400000000000003</v>
      </c>
      <c r="CDN28" s="1235">
        <v>0.40799999999999997</v>
      </c>
      <c r="CDO28" s="1235">
        <v>0.39600000000000002</v>
      </c>
      <c r="CDP28" s="1235">
        <v>0.39700000000000002</v>
      </c>
      <c r="CDQ28" s="1266">
        <v>0.39800000000000002</v>
      </c>
      <c r="CDR28" s="1235">
        <f t="shared" si="294"/>
        <v>0.374</v>
      </c>
      <c r="CDS28" s="1235">
        <v>0.39700000000000002</v>
      </c>
      <c r="CDT28" s="1235">
        <v>0.39900000000000002</v>
      </c>
      <c r="CDU28" s="1235">
        <v>0.40100000000000002</v>
      </c>
      <c r="CDV28" s="1235">
        <v>0.39400000000000002</v>
      </c>
      <c r="CDW28" s="1235">
        <v>0.498</v>
      </c>
      <c r="CDX28" s="1266">
        <v>0.39600000000000002</v>
      </c>
      <c r="CDY28" s="1266">
        <f t="shared" si="158"/>
        <v>0.374</v>
      </c>
      <c r="CDZ28" s="1235">
        <v>0.38400000000000001</v>
      </c>
      <c r="CEA28" s="1235"/>
      <c r="CEB28" s="1235"/>
      <c r="CEC28" s="1235">
        <v>0.39600000000000002</v>
      </c>
      <c r="CED28" s="1235">
        <v>0.39200000000000002</v>
      </c>
      <c r="CEE28" s="1235">
        <v>0.40200000000000002</v>
      </c>
      <c r="CEF28" s="1235">
        <v>0.376</v>
      </c>
      <c r="CEG28" s="1235">
        <v>0.38100000000000001</v>
      </c>
      <c r="CEH28" s="1235">
        <v>0.39200000000000002</v>
      </c>
      <c r="CEI28" s="1235">
        <f t="shared" si="261"/>
        <v>0.374</v>
      </c>
      <c r="CEJ28" s="1235">
        <v>0.376</v>
      </c>
      <c r="CEK28" s="1235">
        <v>0.38400000000000001</v>
      </c>
      <c r="CEL28" s="1235">
        <v>0.37</v>
      </c>
      <c r="CEM28" s="1235">
        <v>0.374</v>
      </c>
      <c r="CEN28" s="1235">
        <v>0.36799999999999999</v>
      </c>
      <c r="CEO28" s="1235">
        <v>0.40200000000000002</v>
      </c>
      <c r="CEP28" s="1235">
        <v>0.38800000000000001</v>
      </c>
      <c r="CEQ28" s="1235">
        <v>0.36</v>
      </c>
      <c r="CER28" s="1237">
        <v>0.371</v>
      </c>
      <c r="CES28" s="1235">
        <f>MIN(CEI28,CER28)</f>
        <v>0.371</v>
      </c>
      <c r="CET28" s="1235">
        <v>0.36899999999999999</v>
      </c>
      <c r="CEU28" s="1235"/>
      <c r="CEV28" s="1235">
        <v>0.40300000000000002</v>
      </c>
      <c r="CEW28" s="1235">
        <v>0.36499999999999999</v>
      </c>
      <c r="CEX28" s="1235"/>
      <c r="CEY28" s="1235">
        <f t="shared" si="301"/>
        <v>0.36499999999999999</v>
      </c>
      <c r="CEZ28" s="1235">
        <v>0.373</v>
      </c>
      <c r="CFA28" s="1235">
        <v>0.371</v>
      </c>
      <c r="CFB28" s="1235">
        <v>0.36499999999999999</v>
      </c>
      <c r="CFC28" s="1235">
        <v>0.35699999999999998</v>
      </c>
      <c r="CFD28" s="1235">
        <v>0.372</v>
      </c>
      <c r="CFE28" s="1235">
        <v>0.36199999999999999</v>
      </c>
      <c r="CFF28" s="1235"/>
      <c r="CFG28" s="1235">
        <v>0.37</v>
      </c>
      <c r="CFH28" s="1235">
        <v>0.36499999999999999</v>
      </c>
      <c r="CFI28" s="1235"/>
      <c r="CFJ28" s="1235">
        <v>0.35699999999999998</v>
      </c>
      <c r="CFK28" s="1235">
        <v>0.36499999999999999</v>
      </c>
      <c r="CFL28" s="1235"/>
      <c r="CFM28" s="1235">
        <v>0.36699999999999999</v>
      </c>
      <c r="CFN28" s="1235"/>
      <c r="CFO28" s="1235">
        <v>0.35799999999999998</v>
      </c>
      <c r="CFP28" s="1235"/>
      <c r="CFQ28" s="1235">
        <v>0.36799999999999999</v>
      </c>
      <c r="CFR28" s="1235"/>
      <c r="CFS28" s="1235">
        <v>0.35899999999999999</v>
      </c>
      <c r="CFT28" s="1235">
        <v>0.373</v>
      </c>
      <c r="CFU28" s="1235">
        <v>0.36299999999999999</v>
      </c>
      <c r="CFV28" s="1235"/>
      <c r="CFW28" s="1235">
        <v>0.36599999999999999</v>
      </c>
      <c r="CFX28" s="1235"/>
      <c r="CFY28" s="1235">
        <v>0.378</v>
      </c>
      <c r="CFZ28" s="1235"/>
      <c r="CGA28" s="1235">
        <v>0.36699999999999999</v>
      </c>
      <c r="CGB28" s="1235">
        <v>0.372</v>
      </c>
      <c r="CGC28" s="1235">
        <f t="shared" si="161"/>
        <v>0.36499999999999999</v>
      </c>
      <c r="CGD28" s="1235">
        <v>0.371</v>
      </c>
      <c r="CGE28" s="1235"/>
      <c r="CGF28" s="1235">
        <v>0.373</v>
      </c>
      <c r="CGG28" s="1235"/>
      <c r="CGH28" s="1235">
        <v>0.376</v>
      </c>
      <c r="CGI28" s="1235"/>
      <c r="CGJ28" s="1235">
        <v>0.38</v>
      </c>
      <c r="CGK28" s="1235"/>
      <c r="CGL28" s="1237">
        <v>0.36699999999999999</v>
      </c>
      <c r="CGM28" s="1237">
        <v>0.37</v>
      </c>
      <c r="CGN28" s="1237"/>
      <c r="CGO28" s="1237">
        <v>0.373</v>
      </c>
      <c r="CGP28" s="1237"/>
      <c r="CGQ28" s="1237">
        <v>0.375</v>
      </c>
      <c r="CGR28" s="1237"/>
      <c r="CGS28" s="1237">
        <v>0.37</v>
      </c>
      <c r="CGT28" s="1237">
        <v>0.37</v>
      </c>
      <c r="CGU28" s="1237"/>
      <c r="CGV28" s="1237"/>
      <c r="CGW28" s="1235">
        <v>0.38</v>
      </c>
      <c r="CGX28" s="1237">
        <f t="shared" si="163"/>
        <v>0.37</v>
      </c>
      <c r="CGY28" s="1235">
        <v>0.38300000000000001</v>
      </c>
      <c r="CGZ28" s="1237"/>
      <c r="CHA28" s="1237"/>
      <c r="CHB28" s="1237"/>
      <c r="CHC28" s="1235">
        <v>0.38300000000000001</v>
      </c>
      <c r="CHD28" s="1237"/>
      <c r="CHE28" s="1235">
        <v>0.38100000000000001</v>
      </c>
      <c r="CHF28" s="1235"/>
      <c r="CHG28" s="1235">
        <v>0.39500000000000002</v>
      </c>
      <c r="CHH28" s="1235">
        <v>0.377</v>
      </c>
      <c r="CHI28" s="1235"/>
      <c r="CHJ28" s="1235">
        <v>0.36399999999999999</v>
      </c>
      <c r="CHK28" s="1235">
        <f t="shared" si="164"/>
        <v>0.36399999999999999</v>
      </c>
      <c r="CHL28" s="1235">
        <v>0.36299999999999999</v>
      </c>
      <c r="CHM28" s="1235"/>
      <c r="CHN28" s="1235">
        <v>0.372</v>
      </c>
      <c r="CHO28" s="1235">
        <v>0.375</v>
      </c>
      <c r="CHP28" s="1235">
        <v>0.36699999999999999</v>
      </c>
      <c r="CHQ28" s="1235">
        <v>0.35899999999999999</v>
      </c>
      <c r="CHR28" s="1235">
        <v>0.377</v>
      </c>
      <c r="CHS28" s="1235">
        <f t="shared" si="165"/>
        <v>0.36399999999999999</v>
      </c>
      <c r="CHT28" s="1235"/>
      <c r="CHU28" s="1235"/>
      <c r="CHV28" s="1235">
        <v>0.36499999999999999</v>
      </c>
      <c r="CHW28" s="1235">
        <v>0.36799999999999999</v>
      </c>
      <c r="CHX28" s="1235"/>
      <c r="CHY28" s="1235"/>
      <c r="CHZ28" s="1235">
        <v>0.373</v>
      </c>
      <c r="CIA28" s="1235">
        <f t="shared" si="166"/>
        <v>0.36399999999999999</v>
      </c>
      <c r="CIB28" s="1235">
        <v>0.377</v>
      </c>
      <c r="CIC28" s="1235">
        <v>0.379</v>
      </c>
      <c r="CID28" s="1235">
        <v>0.379</v>
      </c>
      <c r="CIE28" s="1235">
        <v>0.378</v>
      </c>
      <c r="CIF28" s="1235"/>
      <c r="CIG28" s="1235">
        <v>0.373</v>
      </c>
      <c r="CIH28" s="1235"/>
      <c r="CII28" s="1235">
        <v>0.371</v>
      </c>
      <c r="CIJ28" s="1235">
        <v>0.373</v>
      </c>
      <c r="CIK28" s="1235">
        <f t="shared" si="247"/>
        <v>0.36399999999999999</v>
      </c>
      <c r="CIL28" s="1235"/>
      <c r="CIM28" s="1235"/>
      <c r="CIN28" s="6">
        <f t="shared" si="167"/>
        <v>-1</v>
      </c>
      <c r="CIO28" s="102">
        <v>0.45</v>
      </c>
      <c r="CIP28" s="102">
        <v>0.45</v>
      </c>
      <c r="CIQ28" s="102">
        <v>0.45300000000000001</v>
      </c>
      <c r="CIR28" s="102">
        <v>0.44600000000000001</v>
      </c>
      <c r="CIS28" s="102"/>
      <c r="CIT28" s="102">
        <v>0.46100000000000002</v>
      </c>
      <c r="CIU28" s="47">
        <f t="shared" si="168"/>
        <v>0.45</v>
      </c>
      <c r="CIV28" s="102">
        <v>0.47499999999999998</v>
      </c>
      <c r="CIW28" s="47">
        <v>0.48099999999999998</v>
      </c>
      <c r="CIX28" s="102"/>
      <c r="CIY28" s="47">
        <v>0.47699999999999998</v>
      </c>
      <c r="CIZ28" s="47">
        <v>0.48599999999999999</v>
      </c>
      <c r="CJA28" s="47">
        <v>0.47899999999999998</v>
      </c>
      <c r="CJB28" s="47">
        <v>0.47699999999999998</v>
      </c>
      <c r="CJC28" s="47">
        <v>0.48399999999999999</v>
      </c>
      <c r="CJD28" s="47">
        <v>0.47199999999999998</v>
      </c>
      <c r="CJE28" s="47">
        <v>0.48299999999999998</v>
      </c>
      <c r="CJF28" s="47">
        <v>0.48299999999999998</v>
      </c>
      <c r="CJG28" s="47">
        <v>0.48299999999999998</v>
      </c>
      <c r="CJH28" s="47">
        <v>0.48099999999999998</v>
      </c>
      <c r="CJI28" s="102">
        <f t="shared" si="169"/>
        <v>0.45</v>
      </c>
      <c r="CJJ28" s="47">
        <v>0.48</v>
      </c>
      <c r="CJK28" s="102">
        <v>0.49</v>
      </c>
      <c r="CJL28" s="47"/>
      <c r="CJM28" s="47">
        <v>0.48199999999999998</v>
      </c>
      <c r="CJN28" s="47">
        <v>0.48</v>
      </c>
      <c r="CJO28" s="47">
        <v>0.49199999999999999</v>
      </c>
      <c r="CJP28" s="47">
        <v>0.47899999999999998</v>
      </c>
      <c r="CJQ28" s="51">
        <v>0.46899999999999997</v>
      </c>
      <c r="CJR28" s="47">
        <f t="shared" si="170"/>
        <v>0.45</v>
      </c>
      <c r="CJS28" s="47">
        <v>0.47899999999999998</v>
      </c>
      <c r="CJT28" s="51">
        <v>0.45500000000000002</v>
      </c>
      <c r="CJU28" s="51">
        <v>0.46200000000000002</v>
      </c>
      <c r="CJV28" s="51">
        <v>0.45500000000000002</v>
      </c>
      <c r="CJW28" s="51"/>
      <c r="CJX28" s="47">
        <v>0.46700000000000003</v>
      </c>
      <c r="CJY28" s="47">
        <v>0.47099999999999997</v>
      </c>
      <c r="CJZ28" s="47">
        <f t="shared" si="171"/>
        <v>0.45</v>
      </c>
      <c r="CKA28" s="47">
        <v>0.45800000000000002</v>
      </c>
      <c r="CKB28" s="47">
        <v>0.45500000000000002</v>
      </c>
      <c r="CKC28" s="47"/>
      <c r="CKD28" s="47">
        <v>0.46200000000000002</v>
      </c>
      <c r="CKE28" s="47">
        <v>0.46300000000000002</v>
      </c>
      <c r="CKF28" s="47">
        <v>0.45500000000000002</v>
      </c>
      <c r="CKG28" s="47"/>
      <c r="CKH28" s="68">
        <v>0.46100000000000002</v>
      </c>
      <c r="CKI28" s="47">
        <f t="shared" si="172"/>
        <v>0.45</v>
      </c>
      <c r="CKJ28" s="47">
        <v>0.45900000000000002</v>
      </c>
      <c r="CKK28" s="47">
        <v>0.45400000000000001</v>
      </c>
      <c r="CKL28" s="47">
        <v>0.47</v>
      </c>
      <c r="CKM28" s="47">
        <v>0.46899999999999997</v>
      </c>
      <c r="CKN28" s="47">
        <v>0.47499999999999998</v>
      </c>
      <c r="CKO28" s="47">
        <v>0.47</v>
      </c>
      <c r="CKP28" s="47">
        <v>0.47399999999999998</v>
      </c>
      <c r="CKQ28" s="47">
        <v>0.46700000000000003</v>
      </c>
      <c r="CKR28" s="47"/>
      <c r="CKS28" s="1235">
        <v>0.47499999999999998</v>
      </c>
      <c r="CKT28" s="47">
        <f t="shared" si="274"/>
        <v>0.45</v>
      </c>
      <c r="CKU28" s="47">
        <v>0.46800000000000003</v>
      </c>
      <c r="CKV28" s="1162">
        <v>0.48099999999999998</v>
      </c>
      <c r="CKW28" s="1162">
        <v>0.46700000000000003</v>
      </c>
      <c r="CKX28" s="1235">
        <v>0.46500000000000002</v>
      </c>
      <c r="CKY28" s="1235">
        <f t="shared" si="173"/>
        <v>0.45</v>
      </c>
      <c r="CKZ28" s="1235">
        <v>0.46500000000000002</v>
      </c>
      <c r="CLA28" s="1235">
        <v>0.47399999999999998</v>
      </c>
      <c r="CLB28" s="1235">
        <v>0.48099999999999998</v>
      </c>
      <c r="CLC28" s="1235">
        <v>0.45700000000000002</v>
      </c>
      <c r="CLD28" s="1235">
        <v>0.46</v>
      </c>
      <c r="CLE28" s="1266">
        <v>0.45900000000000002</v>
      </c>
      <c r="CLF28" s="1235">
        <f t="shared" si="295"/>
        <v>0.45</v>
      </c>
      <c r="CLG28" s="1235">
        <v>0.46100000000000002</v>
      </c>
      <c r="CLH28" s="1235">
        <v>0.45500000000000002</v>
      </c>
      <c r="CLI28" s="1235"/>
      <c r="CLJ28" s="1235">
        <v>0.45100000000000001</v>
      </c>
      <c r="CLK28" s="1235">
        <v>0.46500000000000002</v>
      </c>
      <c r="CLL28" s="1235">
        <v>0.53200000000000003</v>
      </c>
      <c r="CLM28" s="1266">
        <v>0.45700000000000002</v>
      </c>
      <c r="CLN28" s="1266">
        <f t="shared" si="175"/>
        <v>0.45</v>
      </c>
      <c r="CLO28" s="1235">
        <v>0.45300000000000001</v>
      </c>
      <c r="CLP28" s="1235"/>
      <c r="CLQ28" s="1235"/>
      <c r="CLR28" s="1235">
        <v>0.437</v>
      </c>
      <c r="CLS28" s="1235">
        <v>0.44500000000000001</v>
      </c>
      <c r="CLT28" s="1235">
        <v>0.45300000000000001</v>
      </c>
      <c r="CLU28" s="1235">
        <v>0.442</v>
      </c>
      <c r="CLV28" s="1235">
        <v>0.44800000000000001</v>
      </c>
      <c r="CLW28" s="1235">
        <v>0.47199999999999998</v>
      </c>
      <c r="CLX28" s="1235">
        <f t="shared" si="262"/>
        <v>0.45</v>
      </c>
      <c r="CLY28" s="1235">
        <v>0.44600000000000001</v>
      </c>
      <c r="CLZ28" s="1235">
        <v>0.45</v>
      </c>
      <c r="CMA28" s="1235">
        <v>0.438</v>
      </c>
      <c r="CMB28" s="1235">
        <v>0.44700000000000001</v>
      </c>
      <c r="CMC28" s="1235">
        <v>0.435</v>
      </c>
      <c r="CMD28" s="1235">
        <v>0.45800000000000002</v>
      </c>
      <c r="CME28" s="1235">
        <v>0.42799999999999999</v>
      </c>
      <c r="CMF28" s="1235">
        <v>0.437</v>
      </c>
      <c r="CMG28" s="1237">
        <v>0.43</v>
      </c>
      <c r="CMH28" s="1235">
        <f t="shared" si="309"/>
        <v>0.43</v>
      </c>
      <c r="CMI28" s="1235">
        <v>0.437</v>
      </c>
      <c r="CMJ28" s="1235"/>
      <c r="CMK28" s="1235">
        <v>0.45800000000000002</v>
      </c>
      <c r="CML28" s="1235">
        <v>0.432</v>
      </c>
      <c r="CMM28" s="1235"/>
      <c r="CMN28" s="1235">
        <f t="shared" si="302"/>
        <v>0.43</v>
      </c>
      <c r="CMO28" s="1235">
        <v>0.42599999999999999</v>
      </c>
      <c r="CMP28" s="1235">
        <v>0.43</v>
      </c>
      <c r="CMQ28" s="1235">
        <v>0.433</v>
      </c>
      <c r="CMR28" s="1235">
        <v>0.42199999999999999</v>
      </c>
      <c r="CMS28" s="1235">
        <v>0.433</v>
      </c>
      <c r="CMT28" s="1235">
        <v>0.42299999999999999</v>
      </c>
      <c r="CMU28" s="1235"/>
      <c r="CMV28" s="1235">
        <v>0.43</v>
      </c>
      <c r="CMW28" s="1235">
        <v>0.43099999999999999</v>
      </c>
      <c r="CMX28" s="1235"/>
      <c r="CMY28" s="1235">
        <v>0.42599999999999999</v>
      </c>
      <c r="CMZ28" s="1235">
        <v>0.42099999999999999</v>
      </c>
      <c r="CNA28" s="1235"/>
      <c r="CNB28" s="1235">
        <v>0.42</v>
      </c>
      <c r="CNC28" s="1235"/>
      <c r="CND28" s="1235">
        <v>0.42099999999999999</v>
      </c>
      <c r="CNE28" s="1235"/>
      <c r="CNF28" s="1235">
        <v>0.43</v>
      </c>
      <c r="CNG28" s="1235"/>
      <c r="CNH28" s="1235">
        <v>0.42099999999999999</v>
      </c>
      <c r="CNI28" s="1235">
        <v>0.432</v>
      </c>
      <c r="CNJ28" s="1235">
        <v>0.42499999999999999</v>
      </c>
      <c r="CNK28" s="1235"/>
      <c r="CNL28" s="1235">
        <v>0.42</v>
      </c>
      <c r="CNM28" s="1235"/>
      <c r="CNN28" s="1235">
        <v>0.443</v>
      </c>
      <c r="CNO28" s="1235"/>
      <c r="CNP28" s="1235">
        <v>0.439</v>
      </c>
      <c r="CNQ28" s="1235">
        <v>0.42399999999999999</v>
      </c>
      <c r="CNR28" s="1235">
        <f t="shared" si="178"/>
        <v>0.42399999999999999</v>
      </c>
      <c r="CNS28" s="1235">
        <v>0.439</v>
      </c>
      <c r="CNT28" s="1235"/>
      <c r="CNU28" s="1235">
        <v>0.433</v>
      </c>
      <c r="CNV28" s="1235"/>
      <c r="CNW28" s="1235">
        <v>0.436</v>
      </c>
      <c r="CNX28" s="1235"/>
      <c r="CNY28" s="1235">
        <v>0.436</v>
      </c>
      <c r="CNZ28" s="1235"/>
      <c r="COA28" s="1237">
        <v>0.441</v>
      </c>
      <c r="COB28" s="1237">
        <f t="shared" si="308"/>
        <v>0.42399999999999999</v>
      </c>
      <c r="COC28" s="1235"/>
      <c r="COD28" s="1235">
        <v>0.44400000000000001</v>
      </c>
      <c r="COE28" s="1235"/>
      <c r="COF28" s="1235">
        <v>0.44</v>
      </c>
      <c r="COG28" s="1235"/>
      <c r="COH28" s="1235">
        <v>0.43099999999999999</v>
      </c>
      <c r="COI28" s="1235">
        <v>0.442</v>
      </c>
      <c r="COJ28" s="1235"/>
      <c r="COK28" s="1235"/>
      <c r="COL28" s="1235">
        <v>0.435</v>
      </c>
      <c r="COM28" s="1235">
        <f t="shared" si="180"/>
        <v>0.42399999999999999</v>
      </c>
      <c r="CON28" s="1235">
        <v>0.44400000000000001</v>
      </c>
      <c r="COO28" s="1235"/>
      <c r="COP28" s="1235"/>
      <c r="COQ28" s="1237"/>
      <c r="COR28" s="1235">
        <v>0.44700000000000001</v>
      </c>
      <c r="COS28" s="1237"/>
      <c r="COT28" s="1235">
        <v>0.443</v>
      </c>
      <c r="COU28" s="1235"/>
      <c r="COV28" s="1235">
        <v>0.43099999999999999</v>
      </c>
      <c r="COW28" s="1235">
        <v>0.442</v>
      </c>
      <c r="COX28" s="1235"/>
      <c r="COY28" s="1235">
        <v>0.433</v>
      </c>
      <c r="COZ28" s="1235">
        <f t="shared" si="181"/>
        <v>0.42399999999999999</v>
      </c>
      <c r="CPA28" s="1235">
        <v>0.436</v>
      </c>
      <c r="CPB28" s="1235"/>
      <c r="CPC28" s="1235">
        <v>0.436</v>
      </c>
      <c r="CPD28" s="1235">
        <v>0.42699999999999999</v>
      </c>
      <c r="CPE28" s="1235">
        <v>0.42899999999999999</v>
      </c>
      <c r="CPF28" s="1235">
        <v>0.43099999999999999</v>
      </c>
      <c r="CPG28" s="1235">
        <v>0.42499999999999999</v>
      </c>
      <c r="CPH28" s="1235">
        <v>0.438</v>
      </c>
      <c r="CPI28" s="1235">
        <f t="shared" si="182"/>
        <v>0.42399999999999999</v>
      </c>
      <c r="CPJ28" s="1235"/>
      <c r="CPK28" s="1235"/>
      <c r="CPL28" s="1235">
        <v>0.433</v>
      </c>
      <c r="CPM28" s="1235">
        <v>0.435</v>
      </c>
      <c r="CPN28" s="1235"/>
      <c r="CPO28" s="1235"/>
      <c r="CPP28" s="1235">
        <v>0.44700000000000001</v>
      </c>
      <c r="CPQ28" s="1235">
        <f t="shared" si="183"/>
        <v>0.42399999999999999</v>
      </c>
      <c r="CPR28" s="1235">
        <v>0.45200000000000001</v>
      </c>
      <c r="CPS28" s="1235">
        <v>0.437</v>
      </c>
      <c r="CPT28" s="1235">
        <v>0.438</v>
      </c>
      <c r="CPU28" s="1235">
        <v>0.439</v>
      </c>
      <c r="CPV28" s="1235"/>
      <c r="CPW28" s="1235">
        <v>0.439</v>
      </c>
      <c r="CPX28" s="1235"/>
      <c r="CPY28" s="1235">
        <v>0.44400000000000001</v>
      </c>
      <c r="CPZ28" s="1235">
        <v>0.44700000000000001</v>
      </c>
      <c r="CQA28" s="1235">
        <f t="shared" si="248"/>
        <v>0.42399999999999999</v>
      </c>
      <c r="CQB28" s="1235"/>
      <c r="CQC28" s="1235"/>
      <c r="CQD28" s="6">
        <f t="shared" si="249"/>
        <v>-1</v>
      </c>
      <c r="CQE28" s="77">
        <f t="shared" si="184"/>
        <v>0.46970000000000001</v>
      </c>
      <c r="CQF28" s="51">
        <v>0.42699999999999999</v>
      </c>
      <c r="CQG28" s="47">
        <f t="shared" si="185"/>
        <v>0.42699999999999999</v>
      </c>
      <c r="CQH28" s="102">
        <v>0.42399999999999999</v>
      </c>
      <c r="CQI28" s="47">
        <v>0.42299999999999999</v>
      </c>
      <c r="CQJ28" s="47"/>
      <c r="CQK28" s="47">
        <v>0.41799999999999998</v>
      </c>
      <c r="CQL28" s="47">
        <v>0.42799999999999999</v>
      </c>
      <c r="CQM28" s="47">
        <v>0.41599999999999998</v>
      </c>
      <c r="CQN28" s="47">
        <v>0.42799999999999999</v>
      </c>
      <c r="CQO28" s="47">
        <v>0.41699999999999998</v>
      </c>
      <c r="CQP28" s="47">
        <f t="shared" si="186"/>
        <v>0.41699999999999998</v>
      </c>
      <c r="CQQ28" s="47">
        <v>0.42799999999999999</v>
      </c>
      <c r="CQR28" s="47">
        <v>0.41799999999999998</v>
      </c>
      <c r="CQS28" s="47">
        <v>0.43099999999999999</v>
      </c>
      <c r="CQT28" s="47">
        <v>0.433</v>
      </c>
      <c r="CQU28" s="47">
        <v>0.43</v>
      </c>
      <c r="CQV28" s="47">
        <v>0.42799999999999999</v>
      </c>
      <c r="CQW28" s="102">
        <f t="shared" si="187"/>
        <v>0.41699999999999998</v>
      </c>
      <c r="CQX28" s="102">
        <v>0.439</v>
      </c>
      <c r="CQY28" s="102">
        <v>0.42099999999999999</v>
      </c>
      <c r="CQZ28" s="47"/>
      <c r="CRA28" s="47">
        <v>0.44</v>
      </c>
      <c r="CRB28" s="47">
        <v>0.43099999999999999</v>
      </c>
      <c r="CRC28" s="47">
        <v>0.42699999999999999</v>
      </c>
      <c r="CRD28" s="47">
        <v>0.42299999999999999</v>
      </c>
      <c r="CRE28" s="51">
        <v>0.41599999999999998</v>
      </c>
      <c r="CRF28" s="47">
        <f t="shared" si="188"/>
        <v>0.41599999999999998</v>
      </c>
      <c r="CRG28" s="47">
        <v>0.42699999999999999</v>
      </c>
      <c r="CRH28" s="51">
        <v>0.435</v>
      </c>
      <c r="CRI28" s="51">
        <v>0.42</v>
      </c>
      <c r="CRJ28" s="47">
        <v>0.436</v>
      </c>
      <c r="CRK28" s="47"/>
      <c r="CRL28" s="47">
        <v>0.433</v>
      </c>
      <c r="CRM28" s="47">
        <f t="shared" si="189"/>
        <v>0.41599999999999998</v>
      </c>
      <c r="CRN28" s="47">
        <v>0.42399999999999999</v>
      </c>
      <c r="CRO28" s="47">
        <v>0.432</v>
      </c>
      <c r="CRP28" s="47">
        <v>0.41099999999999998</v>
      </c>
      <c r="CRQ28" s="47">
        <v>0.40799999999999997</v>
      </c>
      <c r="CRR28" s="47"/>
      <c r="CRS28" s="51">
        <v>0.42399999999999999</v>
      </c>
      <c r="CRT28" s="1216">
        <v>0.43</v>
      </c>
      <c r="CRU28" s="51">
        <f t="shared" si="190"/>
        <v>0.41599999999999998</v>
      </c>
      <c r="CRV28" s="47">
        <v>0.41</v>
      </c>
      <c r="CRW28" s="47">
        <v>0.40300000000000002</v>
      </c>
      <c r="CRX28" s="47"/>
      <c r="CRY28" s="47">
        <v>0.42</v>
      </c>
      <c r="CRZ28" s="47">
        <v>0.41699999999999998</v>
      </c>
      <c r="CSA28" s="47">
        <v>0.41099999999999998</v>
      </c>
      <c r="CSB28" s="47">
        <v>0.42899999999999999</v>
      </c>
      <c r="CSC28" s="47"/>
      <c r="CSD28" s="47"/>
      <c r="CSE28" s="47">
        <v>0.42799999999999999</v>
      </c>
      <c r="CSF28" s="47">
        <v>0.434</v>
      </c>
      <c r="CSG28" s="47">
        <v>0.41699999999999998</v>
      </c>
      <c r="CSH28" s="47">
        <v>0.434</v>
      </c>
      <c r="CSI28" s="47">
        <v>0.41599999999999998</v>
      </c>
      <c r="CSJ28" s="47"/>
      <c r="CSK28" s="47">
        <v>0.41199999999999998</v>
      </c>
      <c r="CSL28" s="47">
        <v>0.42</v>
      </c>
      <c r="CSM28" s="47"/>
      <c r="CSN28" s="47"/>
      <c r="CSO28" s="1237">
        <v>0.42199999999999999</v>
      </c>
      <c r="CSP28" s="1231">
        <f t="shared" si="273"/>
        <v>0.41599999999999998</v>
      </c>
      <c r="CSQ28" s="47">
        <v>0.41699999999999998</v>
      </c>
      <c r="CSR28" s="47">
        <v>0.41299999999999998</v>
      </c>
      <c r="CSS28" s="1162">
        <v>0.41499999999999998</v>
      </c>
      <c r="CST28" s="1162">
        <v>0.40600000000000003</v>
      </c>
      <c r="CSU28" s="1162">
        <v>0.41599999999999998</v>
      </c>
      <c r="CSV28" s="1162">
        <v>0.41</v>
      </c>
      <c r="CSW28" s="47"/>
      <c r="CSX28" s="47"/>
      <c r="CSY28" s="47"/>
      <c r="CSZ28" s="47"/>
      <c r="CTA28" s="1235">
        <v>0.42599999999999999</v>
      </c>
      <c r="CTB28" s="1235">
        <v>0.433</v>
      </c>
      <c r="CTC28" s="47">
        <f t="shared" si="191"/>
        <v>0.41599999999999998</v>
      </c>
      <c r="CTD28" s="1235">
        <v>0.41399999999999998</v>
      </c>
      <c r="CTE28" s="1235">
        <v>0.41399999999999998</v>
      </c>
      <c r="CTF28" s="1235">
        <v>0.42299999999999999</v>
      </c>
      <c r="CTG28" s="1235">
        <v>0.42</v>
      </c>
      <c r="CTH28" s="1235">
        <v>0.432</v>
      </c>
      <c r="CTI28" s="1235">
        <v>0.435</v>
      </c>
      <c r="CTJ28" s="1235">
        <v>0.433</v>
      </c>
      <c r="CTK28" s="1235">
        <v>0.41499999999999998</v>
      </c>
      <c r="CTL28" s="1235">
        <v>0.42799999999999999</v>
      </c>
      <c r="CTM28" s="1266">
        <v>0.434</v>
      </c>
      <c r="CTN28" s="1266">
        <v>0.42099999999999999</v>
      </c>
      <c r="CTO28" s="1266">
        <f t="shared" si="296"/>
        <v>0.41599999999999998</v>
      </c>
      <c r="CTP28" s="1235">
        <v>0.40600000000000003</v>
      </c>
      <c r="CTQ28" s="1235">
        <v>0.43</v>
      </c>
      <c r="CTR28" s="1235">
        <v>0.40600000000000003</v>
      </c>
      <c r="CTS28" s="1235">
        <v>0.42299999999999999</v>
      </c>
      <c r="CTT28" s="1235">
        <v>0.41</v>
      </c>
      <c r="CTU28" s="1235">
        <v>0.436</v>
      </c>
      <c r="CTV28" s="1235"/>
      <c r="CTW28" s="1235"/>
      <c r="CTX28" s="1235">
        <v>0.443</v>
      </c>
      <c r="CTY28" s="1235">
        <v>0.41899999999999998</v>
      </c>
      <c r="CTZ28" s="1235">
        <v>0.42599999999999999</v>
      </c>
      <c r="CUA28" s="1235">
        <v>0.41799999999999998</v>
      </c>
      <c r="CUB28" s="1266">
        <v>0.42299999999999999</v>
      </c>
      <c r="CUC28" s="1266">
        <v>0.436</v>
      </c>
      <c r="CUD28" s="1235">
        <f t="shared" si="193"/>
        <v>0.41599999999999998</v>
      </c>
      <c r="CUE28" s="1235">
        <v>0.44</v>
      </c>
      <c r="CUF28" s="1235">
        <v>0.43099999999999999</v>
      </c>
      <c r="CUG28" s="1235">
        <v>0.41799999999999998</v>
      </c>
      <c r="CUH28" s="1235">
        <v>0.41099999999999998</v>
      </c>
      <c r="CUI28" s="1235"/>
      <c r="CUJ28" s="1235"/>
      <c r="CUK28" s="1235"/>
      <c r="CUL28" s="1235"/>
      <c r="CUM28" s="1235">
        <v>0.41099999999999998</v>
      </c>
      <c r="CUN28" s="1235">
        <v>0.42199999999999999</v>
      </c>
      <c r="CUO28" s="1235">
        <v>0.41699999999999998</v>
      </c>
      <c r="CUP28" s="1235">
        <v>0.40899999999999997</v>
      </c>
      <c r="CUQ28" s="1235">
        <v>0.42199999999999999</v>
      </c>
      <c r="CUR28" s="1235">
        <v>0.42299999999999999</v>
      </c>
      <c r="CUS28" s="1235">
        <v>0.40500000000000003</v>
      </c>
      <c r="CUT28" s="1235">
        <v>0.42399999999999999</v>
      </c>
      <c r="CUU28" s="1235">
        <v>0.40899999999999997</v>
      </c>
      <c r="CUV28" s="1235">
        <v>0.41099999999999998</v>
      </c>
      <c r="CUW28" s="1235">
        <v>0.41799999999999998</v>
      </c>
      <c r="CUX28" s="1235">
        <v>0.42899999999999999</v>
      </c>
      <c r="CUY28" s="1235">
        <v>0.41099999999999998</v>
      </c>
      <c r="CUZ28" s="1235">
        <v>0.40300000000000002</v>
      </c>
      <c r="CVA28" s="1235">
        <v>0.41499999999999998</v>
      </c>
      <c r="CVB28" s="1235">
        <v>0.41899999999999998</v>
      </c>
      <c r="CVC28" s="1235">
        <f t="shared" si="310"/>
        <v>0.40300000000000002</v>
      </c>
      <c r="CVD28" s="1235">
        <v>0.441</v>
      </c>
      <c r="CVE28" s="1235">
        <v>0.41599999999999998</v>
      </c>
      <c r="CVF28" s="1235">
        <v>0.42</v>
      </c>
      <c r="CVG28" s="1235">
        <v>0.44</v>
      </c>
      <c r="CVH28" s="1235">
        <v>0.44</v>
      </c>
      <c r="CVI28" s="1235">
        <v>0.44</v>
      </c>
      <c r="CVJ28" s="1235">
        <v>0.42499999999999999</v>
      </c>
      <c r="CVK28" s="1235">
        <v>0.42099999999999999</v>
      </c>
      <c r="CVL28" s="1235">
        <v>0.436</v>
      </c>
      <c r="CVM28" s="1235">
        <v>0.42099999999999999</v>
      </c>
      <c r="CVN28" s="1235">
        <v>0.441</v>
      </c>
      <c r="CVO28" s="1235">
        <v>0.42099999999999999</v>
      </c>
      <c r="CVP28" s="1235">
        <v>0.42</v>
      </c>
      <c r="CVQ28" s="1235">
        <v>0.42199999999999999</v>
      </c>
      <c r="CVR28" s="1235">
        <v>0.43099999999999999</v>
      </c>
      <c r="CVS28" s="1235">
        <v>0.42599999999999999</v>
      </c>
      <c r="CVT28" s="1237">
        <v>0.40200000000000002</v>
      </c>
      <c r="CVU28" s="1237">
        <v>0.41199999999999998</v>
      </c>
      <c r="CVV28" s="1235">
        <f>MIN(CVC28,CVT28)</f>
        <v>0.40200000000000002</v>
      </c>
      <c r="CVW28" s="1235">
        <v>0.435</v>
      </c>
      <c r="CVX28" s="1235">
        <v>0.43</v>
      </c>
      <c r="CVY28" s="1235"/>
      <c r="CVZ28" s="1235"/>
      <c r="CWA28" s="1235">
        <v>0.42099999999999999</v>
      </c>
      <c r="CWB28" s="1235">
        <v>0.44</v>
      </c>
      <c r="CWC28" s="1235">
        <v>0.41499999999999998</v>
      </c>
      <c r="CWD28" s="1235">
        <v>0.40600000000000003</v>
      </c>
      <c r="CWE28" s="1235"/>
      <c r="CWF28" s="1235"/>
      <c r="CWG28" s="1235">
        <f t="shared" si="311"/>
        <v>0.40200000000000002</v>
      </c>
      <c r="CWH28" s="1235">
        <v>0.39900000000000002</v>
      </c>
      <c r="CWI28" s="1235">
        <v>0.39</v>
      </c>
      <c r="CWJ28" s="1235">
        <v>0.40699999999999997</v>
      </c>
      <c r="CWK28" s="1235">
        <v>0.39600000000000002</v>
      </c>
      <c r="CWL28" s="1235">
        <v>0.41</v>
      </c>
      <c r="CWM28" s="1235">
        <v>0.40200000000000002</v>
      </c>
      <c r="CWN28" s="1235">
        <v>0.41099999999999998</v>
      </c>
      <c r="CWO28" s="1235">
        <v>0.40200000000000002</v>
      </c>
      <c r="CWP28" s="1235"/>
      <c r="CWQ28" s="1235"/>
      <c r="CWR28" s="1235">
        <v>0.39300000000000002</v>
      </c>
      <c r="CWS28" s="1235">
        <v>0.4</v>
      </c>
      <c r="CWT28" s="1235">
        <v>0.40300000000000002</v>
      </c>
      <c r="CWU28" s="1235">
        <v>0.39700000000000002</v>
      </c>
      <c r="CWV28" s="1235"/>
      <c r="CWW28" s="1235"/>
      <c r="CWX28" s="1235">
        <v>0.41</v>
      </c>
      <c r="CWY28" s="1235">
        <v>0.41099999999999998</v>
      </c>
      <c r="CWZ28" s="1235"/>
      <c r="CXA28" s="1235"/>
      <c r="CXB28" s="1235">
        <v>0.40699999999999997</v>
      </c>
      <c r="CXC28" s="1235">
        <v>0.41199999999999998</v>
      </c>
      <c r="CXD28" s="1235">
        <v>0.40300000000000002</v>
      </c>
      <c r="CXE28" s="1235">
        <v>0.41399999999999998</v>
      </c>
      <c r="CXF28" s="1235">
        <v>0.40500000000000003</v>
      </c>
      <c r="CXG28" s="1235">
        <v>0.41499999999999998</v>
      </c>
      <c r="CXH28" s="1235">
        <v>0.40899999999999997</v>
      </c>
      <c r="CXI28" s="1235">
        <v>0.40600000000000003</v>
      </c>
      <c r="CXJ28" s="1235">
        <v>0.40100000000000002</v>
      </c>
      <c r="CXK28" s="1235">
        <v>0.41199999999999998</v>
      </c>
      <c r="CXL28" s="1235">
        <v>0.41499999999999998</v>
      </c>
      <c r="CXM28" s="1235">
        <v>0.41199999999999998</v>
      </c>
      <c r="CXN28" s="1235">
        <v>0.42</v>
      </c>
      <c r="CXO28" s="1235">
        <v>0.42199999999999999</v>
      </c>
      <c r="CXP28" s="1235">
        <v>0.42399999999999999</v>
      </c>
      <c r="CXQ28" s="1235">
        <v>0.41799999999999998</v>
      </c>
      <c r="CXR28" s="1235"/>
      <c r="CXS28" s="1235"/>
      <c r="CXT28" s="1235">
        <v>0.434</v>
      </c>
      <c r="CXU28" s="1235">
        <v>0.432</v>
      </c>
      <c r="CXV28" s="1235"/>
      <c r="CXW28" s="1235"/>
      <c r="CXX28" s="1235">
        <v>0.437</v>
      </c>
      <c r="CXY28" s="1235">
        <v>0.433</v>
      </c>
      <c r="CXZ28" s="1235">
        <v>0.433</v>
      </c>
      <c r="CYA28" s="1235">
        <v>0.439</v>
      </c>
      <c r="CYB28" s="1235">
        <f t="shared" si="196"/>
        <v>0.40200000000000002</v>
      </c>
      <c r="CYC28" s="1235">
        <v>0.435</v>
      </c>
      <c r="CYD28" s="1235">
        <v>0.439</v>
      </c>
      <c r="CYE28" s="1235"/>
      <c r="CYF28" s="1235"/>
      <c r="CYG28" s="1235">
        <v>0.436</v>
      </c>
      <c r="CYH28" s="1235">
        <v>0.44</v>
      </c>
      <c r="CYI28" s="1235"/>
      <c r="CYJ28" s="1235"/>
      <c r="CYK28" s="1235">
        <v>0.438</v>
      </c>
      <c r="CYL28" s="1235">
        <v>0.44</v>
      </c>
      <c r="CYM28" s="1235"/>
      <c r="CYN28" s="1235"/>
      <c r="CYO28" s="1235">
        <v>0.434</v>
      </c>
      <c r="CYP28" s="1235">
        <v>0.435</v>
      </c>
      <c r="CYQ28" s="1235"/>
      <c r="CYR28" s="1235"/>
      <c r="CYS28" s="1237">
        <v>0.436</v>
      </c>
      <c r="CYT28" s="1237">
        <v>0.435</v>
      </c>
      <c r="CYU28" s="1237">
        <f t="shared" si="312"/>
        <v>0.40200000000000002</v>
      </c>
      <c r="CYV28" s="1237"/>
      <c r="CYW28" s="1237"/>
      <c r="CYX28" s="1237">
        <v>0.439</v>
      </c>
      <c r="CYY28" s="1237">
        <v>0.435</v>
      </c>
      <c r="CYZ28" s="1237"/>
      <c r="CZA28" s="1237"/>
      <c r="CZB28" s="1237">
        <v>0.435</v>
      </c>
      <c r="CZC28" s="1237">
        <v>0.435</v>
      </c>
      <c r="CZD28" s="1237"/>
      <c r="CZE28" s="1237"/>
      <c r="CZF28" s="1237">
        <v>0.434</v>
      </c>
      <c r="CZG28" s="1237">
        <v>0.432</v>
      </c>
      <c r="CZH28" s="1237">
        <v>0.44</v>
      </c>
      <c r="CZI28" s="1237">
        <v>0.432</v>
      </c>
      <c r="CZJ28" s="1237"/>
      <c r="CZK28" s="1237"/>
      <c r="CZL28" s="1237"/>
      <c r="CZM28" s="1237"/>
      <c r="CZN28" s="1235">
        <v>0.436</v>
      </c>
      <c r="CZO28" s="1235">
        <v>0.434</v>
      </c>
      <c r="CZP28" s="1235">
        <f t="shared" si="198"/>
        <v>0.40200000000000002</v>
      </c>
      <c r="CZQ28" s="1235">
        <v>0.438</v>
      </c>
      <c r="CZR28" s="1235">
        <v>0.435</v>
      </c>
      <c r="CZS28" s="1235"/>
      <c r="CZT28" s="1235"/>
      <c r="CZU28" s="1235"/>
      <c r="CZV28" s="1235"/>
      <c r="CZW28" s="1235">
        <v>0.437</v>
      </c>
      <c r="CZX28" s="1235">
        <v>0.438</v>
      </c>
      <c r="CZY28" s="1235"/>
      <c r="CZZ28" s="1237"/>
      <c r="DAA28" s="1237"/>
      <c r="DAB28" s="1237"/>
      <c r="DAC28" s="1235">
        <v>0.42899999999999999</v>
      </c>
      <c r="DAD28" s="1235">
        <v>0.44</v>
      </c>
      <c r="DAE28" s="1235"/>
      <c r="DAF28" s="1235"/>
      <c r="DAG28" s="1235">
        <v>0.439</v>
      </c>
      <c r="DAH28" s="1235">
        <v>0.44</v>
      </c>
      <c r="DAI28" s="1235">
        <v>0.436</v>
      </c>
      <c r="DAJ28" s="1235">
        <v>0.436</v>
      </c>
      <c r="DAK28" s="1235"/>
      <c r="DAL28" s="1235"/>
      <c r="DAM28" s="1235">
        <v>0.43</v>
      </c>
      <c r="DAN28" s="1235">
        <v>0.44</v>
      </c>
      <c r="DAO28" s="1235">
        <f t="shared" si="199"/>
        <v>0.40200000000000002</v>
      </c>
      <c r="DAP28" s="1235">
        <v>0.438</v>
      </c>
      <c r="DAQ28" s="1235">
        <v>0.43</v>
      </c>
      <c r="DAR28" s="1235"/>
      <c r="DAS28" s="1235"/>
      <c r="DAT28" s="1235">
        <v>0.43</v>
      </c>
      <c r="DAU28" s="1235">
        <v>0.42399999999999999</v>
      </c>
      <c r="DAV28" s="1235">
        <v>0.42699999999999999</v>
      </c>
      <c r="DAW28" s="1235">
        <v>0.434</v>
      </c>
      <c r="DAX28" s="1235">
        <f t="shared" si="200"/>
        <v>0.40200000000000002</v>
      </c>
      <c r="DAY28" s="1235"/>
      <c r="DAZ28" s="1235"/>
      <c r="DBA28" s="1235">
        <v>0.43</v>
      </c>
      <c r="DBB28" s="1235">
        <v>0.42399999999999999</v>
      </c>
      <c r="DBC28" s="1235"/>
      <c r="DBD28" s="1235"/>
      <c r="DBE28" s="1235">
        <v>0.43099999999999999</v>
      </c>
      <c r="DBF28" s="1235">
        <v>0.42799999999999999</v>
      </c>
      <c r="DBG28" s="1235">
        <v>0.434</v>
      </c>
      <c r="DBH28" s="1235">
        <v>0.44</v>
      </c>
      <c r="DBI28" s="1235"/>
      <c r="DBJ28" s="1235"/>
      <c r="DBK28" s="1235"/>
      <c r="DBL28" s="1235"/>
      <c r="DBM28" s="1235">
        <v>0.436</v>
      </c>
      <c r="DBN28" s="1235">
        <v>0.43</v>
      </c>
      <c r="DBO28" s="1235">
        <f t="shared" si="201"/>
        <v>0.40200000000000002</v>
      </c>
      <c r="DBP28" s="1235">
        <v>0.434</v>
      </c>
      <c r="DBQ28" s="1235">
        <v>0.43</v>
      </c>
      <c r="DBR28" s="1235">
        <v>0.432</v>
      </c>
      <c r="DBS28" s="1235">
        <v>0.432</v>
      </c>
      <c r="DBT28" s="1235">
        <v>0.432</v>
      </c>
      <c r="DBU28" s="1235">
        <v>0.44</v>
      </c>
      <c r="DBV28" s="1235">
        <v>0.42699999999999999</v>
      </c>
      <c r="DBW28" s="1235">
        <v>0.433</v>
      </c>
      <c r="DBX28" s="1235"/>
      <c r="DBY28" s="1235"/>
      <c r="DBZ28" s="1235">
        <v>0.42499999999999999</v>
      </c>
      <c r="DCA28" s="1235">
        <v>0.437</v>
      </c>
      <c r="DCB28" s="1235"/>
      <c r="DCC28" s="1235"/>
      <c r="DCD28" s="1235">
        <v>0.442</v>
      </c>
      <c r="DCE28" s="1235">
        <v>0.435</v>
      </c>
      <c r="DCF28" s="1235">
        <v>0.43</v>
      </c>
      <c r="DCG28" s="1235">
        <f t="shared" si="250"/>
        <v>0.40200000000000002</v>
      </c>
      <c r="DCH28" s="1235"/>
      <c r="DCI28" s="1235"/>
      <c r="DCJ28" s="1235"/>
      <c r="DCK28" s="1235"/>
      <c r="DCL28" s="1235"/>
      <c r="DCM28" s="1235"/>
      <c r="DCN28" s="1235"/>
      <c r="DCO28" s="1235"/>
      <c r="DCP28" s="6">
        <f t="shared" si="251"/>
        <v>-1</v>
      </c>
      <c r="DCQ28" s="6">
        <f t="shared" si="252"/>
        <v>-1</v>
      </c>
      <c r="DCR28" s="1224">
        <f t="shared" si="202"/>
        <v>2.4038461538461561E-3</v>
      </c>
      <c r="DCS28" s="1300">
        <v>0.39</v>
      </c>
      <c r="DCT28" s="1235">
        <v>0.39700000000000002</v>
      </c>
      <c r="DCU28" s="1235">
        <v>0.39400000000000002</v>
      </c>
      <c r="DCV28" s="1235">
        <v>0.38</v>
      </c>
      <c r="DCW28" s="1235">
        <v>0.375</v>
      </c>
      <c r="DCX28" s="1235">
        <v>0.377</v>
      </c>
      <c r="DCY28" s="1235">
        <v>0.39800000000000002</v>
      </c>
      <c r="DCZ28" s="1235">
        <v>0.39300000000000002</v>
      </c>
      <c r="DDA28" s="1235">
        <v>0.375</v>
      </c>
      <c r="DDB28" s="1237">
        <v>0.375</v>
      </c>
      <c r="DDC28" s="1235">
        <f>MIN(DCS28,DDB28)</f>
        <v>0.375</v>
      </c>
      <c r="DDD28" s="1235">
        <v>0.375</v>
      </c>
      <c r="DDE28" s="1235"/>
      <c r="DDF28" s="1235">
        <v>0.40200000000000002</v>
      </c>
      <c r="DDG28" s="1235">
        <v>0.36299999999999999</v>
      </c>
      <c r="DDH28" s="1235"/>
      <c r="DDI28" s="1235">
        <f t="shared" si="303"/>
        <v>0.36299999999999999</v>
      </c>
      <c r="DDJ28" s="1235">
        <v>0.39</v>
      </c>
      <c r="DDK28" s="1235">
        <v>0.36499999999999999</v>
      </c>
      <c r="DDL28" s="1235">
        <v>0.36799999999999999</v>
      </c>
      <c r="DDM28" s="1235">
        <v>0.39500000000000002</v>
      </c>
      <c r="DDN28" s="1235">
        <v>0.35799999999999998</v>
      </c>
      <c r="DDO28" s="1235">
        <v>0.39</v>
      </c>
      <c r="DDP28" s="1235">
        <v>0.36</v>
      </c>
      <c r="DDQ28" s="1235"/>
      <c r="DDR28" s="1235">
        <v>0.36199999999999999</v>
      </c>
      <c r="DDS28" s="1235">
        <v>0.4</v>
      </c>
      <c r="DDT28" s="1235">
        <v>0.39600000000000002</v>
      </c>
      <c r="DDU28" s="1235">
        <v>0.35899999999999999</v>
      </c>
      <c r="DDV28" s="1235"/>
      <c r="DDW28" s="1235">
        <v>0.35899999999999999</v>
      </c>
      <c r="DDX28" s="1235">
        <v>0.39900000000000002</v>
      </c>
      <c r="DDY28" s="1235">
        <v>0.35799999999999998</v>
      </c>
      <c r="DDZ28" s="1235">
        <v>0.39600000000000002</v>
      </c>
      <c r="DEA28" s="1235"/>
      <c r="DEB28" s="1235">
        <v>0.36499999999999999</v>
      </c>
      <c r="DEC28" s="1235">
        <v>0.39900000000000002</v>
      </c>
      <c r="DED28" s="1235"/>
      <c r="DEE28" s="1235"/>
      <c r="DEF28" s="1235">
        <v>0.40300000000000002</v>
      </c>
      <c r="DEG28" s="1235">
        <v>0.35499999999999998</v>
      </c>
      <c r="DEH28" s="1235"/>
      <c r="DEI28" s="1235"/>
      <c r="DEJ28" s="1235">
        <v>0.36599999999999999</v>
      </c>
      <c r="DEK28" s="1235">
        <v>0.40799999999999997</v>
      </c>
      <c r="DEL28" s="1235"/>
      <c r="DEM28" s="1235"/>
      <c r="DEN28" s="1235">
        <v>0.40400000000000003</v>
      </c>
      <c r="DEO28" s="1235">
        <v>0.37</v>
      </c>
      <c r="DEP28" s="1235">
        <v>0.36399999999999999</v>
      </c>
      <c r="DEQ28" s="1235">
        <v>0.39600000000000002</v>
      </c>
      <c r="DER28" s="1235">
        <v>0.373</v>
      </c>
      <c r="DES28" s="1235">
        <v>0.39700000000000002</v>
      </c>
      <c r="DET28" s="1235"/>
      <c r="DEU28" s="1235"/>
      <c r="DEV28" s="1235">
        <v>0.36899999999999999</v>
      </c>
      <c r="DEW28" s="1235">
        <v>0.39500000000000002</v>
      </c>
      <c r="DEX28" s="1235"/>
      <c r="DEY28" s="1235"/>
      <c r="DEZ28" s="1235">
        <v>0.40699999999999997</v>
      </c>
      <c r="DFA28" s="1235">
        <v>0.374</v>
      </c>
      <c r="DFB28" s="1235"/>
      <c r="DFC28" s="1235"/>
      <c r="DFD28" s="1235">
        <v>0.4</v>
      </c>
      <c r="DFE28" s="1235">
        <v>0.374</v>
      </c>
      <c r="DFF28" s="1235">
        <v>0.39200000000000002</v>
      </c>
      <c r="DFG28" s="1235">
        <f t="shared" si="204"/>
        <v>0.39</v>
      </c>
      <c r="DFH28" s="1235"/>
      <c r="DFI28" s="1235">
        <v>0.38</v>
      </c>
      <c r="DFJ28" s="1235"/>
      <c r="DFK28" s="1235"/>
      <c r="DFL28" s="1235">
        <v>0.35899999999999999</v>
      </c>
      <c r="DFM28" s="1235"/>
      <c r="DFN28" s="1235"/>
      <c r="DFO28" s="1235">
        <v>0.36</v>
      </c>
      <c r="DFP28" s="1235"/>
      <c r="DFQ28" s="1235"/>
      <c r="DFR28" s="1235">
        <v>0.37</v>
      </c>
      <c r="DFS28" s="1235"/>
      <c r="DFT28" s="1235"/>
      <c r="DFU28" s="1237">
        <v>0.40799999999999997</v>
      </c>
      <c r="DFV28" s="1237">
        <v>0.36599999999999999</v>
      </c>
      <c r="DFW28" s="1237">
        <f t="shared" si="304"/>
        <v>0.39</v>
      </c>
      <c r="DFX28" s="1237">
        <f t="shared" si="305"/>
        <v>0.36599999999999999</v>
      </c>
      <c r="DFY28" s="1237"/>
      <c r="DFZ28" s="1237"/>
      <c r="DGA28" s="1237">
        <v>0.374</v>
      </c>
      <c r="DGB28" s="1237"/>
      <c r="DGC28" s="1237">
        <v>0.378</v>
      </c>
      <c r="DGD28" s="1237"/>
      <c r="DGE28" s="1237">
        <v>0.37</v>
      </c>
      <c r="DGF28" s="1237">
        <v>0.36799999999999999</v>
      </c>
      <c r="DGG28" s="1237"/>
      <c r="DGH28" s="1237"/>
      <c r="DGI28" s="1237"/>
      <c r="DGJ28" s="1237"/>
      <c r="DGK28" s="1237">
        <v>0.371</v>
      </c>
      <c r="DGL28" s="1237">
        <v>0.40799999999999997</v>
      </c>
      <c r="DGM28" s="1237">
        <f t="shared" si="207"/>
        <v>0.39</v>
      </c>
      <c r="DGN28" s="1237">
        <f t="shared" si="208"/>
        <v>0.36599999999999999</v>
      </c>
      <c r="DGO28" s="1235">
        <v>0.371</v>
      </c>
      <c r="DGP28" s="1237"/>
      <c r="DGQ28" s="6">
        <f t="shared" si="209"/>
        <v>-4.871794871794876E-2</v>
      </c>
      <c r="DGR28" s="1235"/>
      <c r="DGS28" s="1235">
        <v>0.376</v>
      </c>
      <c r="DGT28" s="1237"/>
      <c r="DGU28" s="1237"/>
      <c r="DGV28" s="1235">
        <v>0.375</v>
      </c>
      <c r="DGW28" s="1235"/>
      <c r="DGX28" s="1235">
        <v>0.371</v>
      </c>
      <c r="DGY28" s="1235">
        <v>0.371</v>
      </c>
      <c r="DGZ28" s="1235"/>
      <c r="DHA28" s="1235">
        <v>0.37</v>
      </c>
      <c r="DHB28" s="1235">
        <f t="shared" si="210"/>
        <v>0.36599999999999999</v>
      </c>
      <c r="DHC28" s="1235">
        <v>0.36699999999999999</v>
      </c>
      <c r="DHD28" s="1235"/>
      <c r="DHE28" s="1235">
        <v>0.36499999999999999</v>
      </c>
      <c r="DHF28" s="1235">
        <v>0.36099999999999999</v>
      </c>
      <c r="DHG28" s="1235">
        <v>0.36199999999999999</v>
      </c>
      <c r="DHH28" s="1235">
        <v>0.36399999999999999</v>
      </c>
      <c r="DHI28" s="1235">
        <v>0.36499999999999999</v>
      </c>
      <c r="DHJ28" s="1235">
        <v>0.378</v>
      </c>
      <c r="DHK28" s="1235">
        <f t="shared" si="211"/>
        <v>0.36599999999999999</v>
      </c>
      <c r="DHL28" s="1235"/>
      <c r="DHM28" s="1235"/>
      <c r="DHN28" s="1235">
        <v>0.36299999999999999</v>
      </c>
      <c r="DHO28" s="1235">
        <v>0.371</v>
      </c>
      <c r="DHP28" s="1235"/>
      <c r="DHQ28" s="1235"/>
      <c r="DHR28" s="1235">
        <v>0.38</v>
      </c>
      <c r="DHS28" s="1235">
        <f t="shared" si="212"/>
        <v>0.36599999999999999</v>
      </c>
      <c r="DHT28" s="1235">
        <v>0.38500000000000001</v>
      </c>
      <c r="DHU28" s="1235">
        <v>0.375</v>
      </c>
      <c r="DHV28" s="1235">
        <v>0.374</v>
      </c>
      <c r="DHW28" s="1235">
        <v>0.375</v>
      </c>
      <c r="DHX28" s="1235"/>
      <c r="DHY28" s="1235">
        <v>0.38</v>
      </c>
      <c r="DHZ28" s="1235"/>
      <c r="DIA28" s="1235">
        <v>0.38</v>
      </c>
      <c r="DIB28" s="1235">
        <v>0.38</v>
      </c>
      <c r="DIC28" s="1235">
        <f t="shared" si="253"/>
        <v>0.36599999999999999</v>
      </c>
      <c r="DID28" s="1235"/>
      <c r="DIE28" s="1235"/>
      <c r="DIF28" s="1235"/>
      <c r="DIG28" s="1235"/>
      <c r="DIH28" s="6">
        <f t="shared" si="213"/>
        <v>-1</v>
      </c>
      <c r="DII28" s="1284">
        <v>0.29099999999999998</v>
      </c>
      <c r="DIJ28" s="1235">
        <v>0.28100000000000003</v>
      </c>
      <c r="DIK28" s="1235">
        <v>0.28299999999999997</v>
      </c>
      <c r="DIL28" s="1235">
        <v>0.27300000000000002</v>
      </c>
      <c r="DIM28" s="1235">
        <v>0.28899999999999998</v>
      </c>
      <c r="DIN28" s="1235">
        <v>0.26900000000000002</v>
      </c>
      <c r="DIO28" s="1235">
        <v>0.27300000000000002</v>
      </c>
      <c r="DIP28" s="1235">
        <f>MIN(DII28,DIO28)</f>
        <v>0.27300000000000002</v>
      </c>
      <c r="DIQ28" s="1235">
        <v>0.26500000000000001</v>
      </c>
      <c r="DIR28" s="1235"/>
      <c r="DIS28" s="1235">
        <v>0.29299999999999998</v>
      </c>
      <c r="DIT28" s="1235"/>
      <c r="DIU28" s="1235">
        <f t="shared" si="306"/>
        <v>0.27300000000000002</v>
      </c>
      <c r="DIV28" s="1235">
        <v>0.29099999999999998</v>
      </c>
      <c r="DIW28" s="1235">
        <v>0.26700000000000002</v>
      </c>
      <c r="DIX28" s="1235">
        <v>0.26600000000000001</v>
      </c>
      <c r="DIY28" s="1235">
        <v>0.28699999999999998</v>
      </c>
      <c r="DIZ28" s="1235">
        <v>0.27300000000000002</v>
      </c>
      <c r="DJA28" s="1235">
        <v>0.27</v>
      </c>
      <c r="DJB28" s="1235">
        <v>0.27100000000000002</v>
      </c>
      <c r="DJC28" s="1235"/>
      <c r="DJD28" s="1235">
        <v>0.27700000000000002</v>
      </c>
      <c r="DJE28" s="1235">
        <v>0.29099999999999998</v>
      </c>
      <c r="DJF28" s="1235">
        <v>0.3</v>
      </c>
      <c r="DJG28" s="1235">
        <v>0.28999999999999998</v>
      </c>
      <c r="DJH28" s="1235"/>
      <c r="DJI28" s="1235">
        <v>0.27500000000000002</v>
      </c>
      <c r="DJJ28" s="1235">
        <v>0.28999999999999998</v>
      </c>
      <c r="DJK28" s="1235">
        <v>0.26800000000000002</v>
      </c>
      <c r="DJL28" s="1235">
        <v>0.29099999999999998</v>
      </c>
      <c r="DJM28" s="1235"/>
      <c r="DJN28" s="1235">
        <v>0.27200000000000002</v>
      </c>
      <c r="DJO28" s="1235">
        <v>0.29199999999999998</v>
      </c>
      <c r="DJP28" s="1235"/>
      <c r="DJQ28" s="1235"/>
      <c r="DJR28" s="1235">
        <v>0.29299999999999998</v>
      </c>
      <c r="DJS28" s="1235">
        <v>0.26800000000000002</v>
      </c>
      <c r="DJT28" s="1235"/>
      <c r="DJU28" s="1235"/>
      <c r="DJV28" s="1235">
        <v>0.27500000000000002</v>
      </c>
      <c r="DJW28" s="1235">
        <v>0.29099999999999998</v>
      </c>
      <c r="DJX28" s="1235"/>
      <c r="DJY28" s="1235"/>
      <c r="DJZ28" s="1235">
        <v>0.29099999999999998</v>
      </c>
      <c r="DKA28" s="1235">
        <v>0.27500000000000002</v>
      </c>
      <c r="DKB28" s="1235">
        <v>0.29299999999999998</v>
      </c>
      <c r="DKC28" s="1235">
        <v>0.26500000000000001</v>
      </c>
      <c r="DKD28" s="1235">
        <v>0.28999999999999998</v>
      </c>
      <c r="DKE28" s="1235">
        <v>0.27500000000000002</v>
      </c>
      <c r="DKF28" s="1235"/>
      <c r="DKG28" s="1235"/>
      <c r="DKH28" s="1235">
        <v>0.26800000000000002</v>
      </c>
      <c r="DKI28" s="1235">
        <v>0.29399999999999998</v>
      </c>
      <c r="DKJ28" s="1235"/>
      <c r="DKK28" s="1235"/>
      <c r="DKL28" s="1235">
        <v>0.29199999999999998</v>
      </c>
      <c r="DKM28" s="1235">
        <v>0.28599999999999998</v>
      </c>
      <c r="DKN28" s="1235"/>
      <c r="DKO28" s="1235"/>
      <c r="DKP28" s="1235">
        <v>0.29299999999999998</v>
      </c>
      <c r="DKQ28" s="1235">
        <v>0.28599999999999998</v>
      </c>
      <c r="DKR28" s="1235">
        <v>0.30399999999999999</v>
      </c>
      <c r="DKS28" s="1235">
        <f t="shared" si="216"/>
        <v>0.29099999999999998</v>
      </c>
      <c r="DKT28" s="1235"/>
      <c r="DKU28" s="1235">
        <v>0.28299999999999997</v>
      </c>
      <c r="DKV28" s="1235"/>
      <c r="DKW28" s="1235"/>
      <c r="DKX28" s="1235">
        <v>0.27700000000000002</v>
      </c>
      <c r="DKY28" s="1235"/>
      <c r="DKZ28" s="1235"/>
      <c r="DLA28" s="1235">
        <v>0.28399999999999997</v>
      </c>
      <c r="DLB28" s="1235"/>
      <c r="DLC28" s="1235"/>
      <c r="DLD28" s="1235">
        <v>0.29799999999999999</v>
      </c>
      <c r="DLE28" s="1235"/>
      <c r="DLF28" s="1235"/>
      <c r="DLG28" s="1237">
        <v>0.29399999999999998</v>
      </c>
      <c r="DLH28" s="1237">
        <v>0.28799999999999998</v>
      </c>
      <c r="DLI28" s="1237">
        <f t="shared" si="217"/>
        <v>0.29099999999999998</v>
      </c>
      <c r="DLJ28" s="1237">
        <f t="shared" si="307"/>
        <v>0.28799999999999998</v>
      </c>
      <c r="DLK28" s="1237"/>
      <c r="DLL28" s="1237"/>
      <c r="DLM28" s="1237">
        <v>0.28000000000000003</v>
      </c>
      <c r="DLN28" s="1237"/>
      <c r="DLO28" s="1237">
        <v>0.27700000000000002</v>
      </c>
      <c r="DLP28" s="1237"/>
      <c r="DLQ28" s="1237">
        <v>0.28000000000000003</v>
      </c>
      <c r="DLR28" s="1237">
        <v>0.27800000000000002</v>
      </c>
      <c r="DLS28" s="1237"/>
      <c r="DLT28" s="1237"/>
      <c r="DLU28" s="1237"/>
      <c r="DLV28" s="1237">
        <v>0.28599999999999998</v>
      </c>
      <c r="DLW28" s="1235">
        <v>0.28000000000000003</v>
      </c>
      <c r="DLX28" s="1235">
        <f t="shared" si="219"/>
        <v>0.28599999999999998</v>
      </c>
      <c r="DLY28" s="1235">
        <f t="shared" si="220"/>
        <v>0.28000000000000003</v>
      </c>
      <c r="DLZ28" s="1235">
        <v>0.27900000000000003</v>
      </c>
      <c r="DMA28" s="1235"/>
      <c r="DMB28" s="6">
        <f t="shared" si="221"/>
        <v>-2.4475524475524306E-2</v>
      </c>
      <c r="DMC28" s="1235"/>
      <c r="DMD28" s="1235">
        <v>0.28199999999999997</v>
      </c>
      <c r="DME28" s="1237"/>
      <c r="DMF28" s="1237"/>
      <c r="DMG28" s="1235">
        <v>0.27800000000000002</v>
      </c>
      <c r="DMH28" s="1235"/>
      <c r="DMI28" s="1235">
        <v>0.28899999999999998</v>
      </c>
      <c r="DMJ28" s="1235">
        <v>0.28999999999999998</v>
      </c>
      <c r="DMK28" s="1235"/>
      <c r="DML28" s="1235">
        <v>0.28899999999999998</v>
      </c>
      <c r="DMM28" s="1235">
        <f t="shared" si="222"/>
        <v>0.28000000000000003</v>
      </c>
      <c r="DMN28" s="1235">
        <v>0.27900000000000003</v>
      </c>
      <c r="DMO28" s="1235"/>
      <c r="DMP28" s="1235">
        <v>0.28000000000000003</v>
      </c>
      <c r="DMQ28" s="1235">
        <v>0.27800000000000002</v>
      </c>
      <c r="DMR28" s="1235">
        <f t="shared" si="223"/>
        <v>0.27800000000000002</v>
      </c>
      <c r="DMS28" s="1235"/>
      <c r="DMT28" s="1235"/>
      <c r="DMU28" s="1235">
        <v>0.27900000000000003</v>
      </c>
      <c r="DMV28" s="1235">
        <v>0.28299999999999997</v>
      </c>
      <c r="DMW28" s="1235"/>
      <c r="DMX28" s="1235"/>
      <c r="DMY28" s="1235">
        <v>0.29199999999999998</v>
      </c>
      <c r="DMZ28" s="1235">
        <f t="shared" si="224"/>
        <v>0.27800000000000002</v>
      </c>
      <c r="DNA28" s="1235">
        <v>0.28499999999999998</v>
      </c>
      <c r="DNB28" s="1235">
        <v>0.28299999999999997</v>
      </c>
      <c r="DNC28" s="1235">
        <v>0.29699999999999999</v>
      </c>
      <c r="DND28" s="1235">
        <v>0.28999999999999998</v>
      </c>
      <c r="DNE28" s="1235"/>
      <c r="DNF28" s="1235">
        <v>0.27800000000000002</v>
      </c>
      <c r="DNG28" s="1235"/>
      <c r="DNH28" s="1235">
        <v>0.29099999999999998</v>
      </c>
      <c r="DNI28" s="1235">
        <v>0.29199999999999998</v>
      </c>
      <c r="DNJ28" s="1235">
        <f t="shared" si="254"/>
        <v>0.27800000000000002</v>
      </c>
      <c r="DNK28" s="1235"/>
      <c r="DNL28" s="1235"/>
      <c r="DNM28" s="1235"/>
      <c r="DNN28" s="1235"/>
      <c r="DNO28" s="6">
        <f t="shared" si="255"/>
        <v>-1</v>
      </c>
      <c r="DNP28" s="1284">
        <v>0.41599999999999998</v>
      </c>
      <c r="DNQ28" s="1235">
        <v>0.44600000000000001</v>
      </c>
      <c r="DNR28" s="1235">
        <v>0.44700000000000001</v>
      </c>
      <c r="DNS28" s="1235"/>
      <c r="DNT28" s="1235"/>
      <c r="DNU28" s="1235"/>
      <c r="DNV28" s="1237">
        <v>0.45</v>
      </c>
      <c r="DNW28" s="1235">
        <v>0.44</v>
      </c>
      <c r="DNX28" s="1235">
        <v>0.42499999999999999</v>
      </c>
      <c r="DNY28" s="1235">
        <v>0.43</v>
      </c>
      <c r="DNZ28" s="1235">
        <v>0.434</v>
      </c>
      <c r="DOA28" s="1235"/>
      <c r="DOB28" s="1235">
        <v>0.44</v>
      </c>
      <c r="DOC28" s="1235">
        <v>0.44</v>
      </c>
      <c r="DOD28" s="1235"/>
      <c r="DOE28" s="1235">
        <v>0.434</v>
      </c>
      <c r="DOF28" s="1235"/>
      <c r="DOG28" s="1235">
        <v>0.44400000000000001</v>
      </c>
      <c r="DOH28" s="1235">
        <v>0.45400000000000001</v>
      </c>
      <c r="DOI28" s="1235">
        <v>0.44700000000000001</v>
      </c>
      <c r="DOJ28" s="1235">
        <v>0.44500000000000001</v>
      </c>
      <c r="DOK28" s="1235">
        <v>0.45200000000000001</v>
      </c>
      <c r="DOL28" s="1235">
        <v>0.438</v>
      </c>
      <c r="DOM28" s="1235">
        <v>0.45200000000000001</v>
      </c>
      <c r="DON28" s="1235">
        <v>0.45600000000000002</v>
      </c>
      <c r="DOO28" s="1235"/>
      <c r="DOP28" s="1235">
        <v>0.45400000000000001</v>
      </c>
      <c r="DOQ28" s="1235"/>
      <c r="DOR28" s="1235">
        <v>0.46400000000000002</v>
      </c>
      <c r="DOS28" s="1235">
        <v>0.47299999999999998</v>
      </c>
      <c r="DOT28" s="1235">
        <f t="shared" si="226"/>
        <v>0.45</v>
      </c>
      <c r="DOU28" s="1235">
        <v>0.47699999999999998</v>
      </c>
      <c r="DOV28" s="1235"/>
      <c r="DOW28" s="1235"/>
      <c r="DOX28" s="1235"/>
      <c r="DOY28" s="1235"/>
      <c r="DOZ28" s="1235">
        <v>0.47299999999999998</v>
      </c>
      <c r="DPA28" s="1235"/>
      <c r="DPB28" s="1235">
        <v>0.46300000000000002</v>
      </c>
      <c r="DPC28" s="1235"/>
      <c r="DPD28" s="1235">
        <v>0.46700000000000003</v>
      </c>
      <c r="DPE28" s="1235"/>
      <c r="DPF28" s="1237">
        <v>0.46100000000000002</v>
      </c>
      <c r="DPG28" s="1237">
        <f t="shared" si="227"/>
        <v>0.45</v>
      </c>
      <c r="DPH28" s="1237"/>
      <c r="DPI28" s="1237">
        <v>0.46</v>
      </c>
      <c r="DPJ28" s="1237"/>
      <c r="DPK28" s="1237">
        <v>0.46400000000000002</v>
      </c>
      <c r="DPL28" s="1237"/>
      <c r="DPM28" s="1237">
        <v>0.46700000000000003</v>
      </c>
      <c r="DPN28" s="1237">
        <v>0.47499999999999998</v>
      </c>
      <c r="DPO28" s="1237"/>
      <c r="DPP28" s="1237"/>
      <c r="DPQ28" s="1235">
        <v>0.46</v>
      </c>
      <c r="DPR28" s="1235">
        <f t="shared" si="228"/>
        <v>0.45</v>
      </c>
      <c r="DPS28" s="1235">
        <v>0.48</v>
      </c>
      <c r="DPT28" s="1235"/>
      <c r="DPU28" s="1235"/>
      <c r="DPV28" s="1235">
        <v>0.46</v>
      </c>
      <c r="DPW28" s="1235"/>
      <c r="DPX28" s="1235"/>
      <c r="DPY28" s="1235">
        <v>0.46</v>
      </c>
      <c r="DPZ28" s="1235"/>
      <c r="DQA28" s="1235">
        <v>0.47099999999999997</v>
      </c>
      <c r="DQB28" s="1235">
        <v>0.47599999999999998</v>
      </c>
      <c r="DQC28" s="1235"/>
      <c r="DQD28" s="1235">
        <v>0.47399999999999998</v>
      </c>
      <c r="DQE28" s="1235">
        <f t="shared" si="229"/>
        <v>0.45</v>
      </c>
      <c r="DQF28" s="1235">
        <v>0.45900000000000002</v>
      </c>
      <c r="DQG28" s="1235"/>
      <c r="DQH28" s="1235">
        <v>0.46</v>
      </c>
      <c r="DQI28" s="1235">
        <v>0.45300000000000001</v>
      </c>
      <c r="DQJ28" s="1235">
        <f t="shared" si="230"/>
        <v>0.45</v>
      </c>
      <c r="DQK28" s="1235"/>
      <c r="DQL28" s="1235"/>
      <c r="DQM28" s="1235">
        <v>0.46</v>
      </c>
      <c r="DQN28" s="1235">
        <v>0.47199999999999998</v>
      </c>
      <c r="DQO28" s="1235"/>
      <c r="DQP28" s="1235"/>
      <c r="DQQ28" s="1235">
        <v>0.48</v>
      </c>
      <c r="DQR28" s="1235">
        <f t="shared" si="231"/>
        <v>0.45</v>
      </c>
      <c r="DQS28" s="1235">
        <v>0.47</v>
      </c>
      <c r="DQT28" s="1235">
        <v>0.47399999999999998</v>
      </c>
      <c r="DQU28" s="1235">
        <v>0.47399999999999998</v>
      </c>
      <c r="DQV28" s="1235">
        <v>0.45400000000000001</v>
      </c>
      <c r="DQW28" s="1235"/>
      <c r="DQX28" s="1235">
        <v>0.46899999999999997</v>
      </c>
      <c r="DQY28" s="1235"/>
      <c r="DQZ28" s="1235">
        <v>0.47699999999999998</v>
      </c>
      <c r="DRA28" s="1235">
        <v>0.48</v>
      </c>
      <c r="DRB28" s="1235">
        <f t="shared" si="256"/>
        <v>0.45</v>
      </c>
      <c r="DRC28" s="1235"/>
      <c r="DRD28" s="1235"/>
      <c r="DRE28" s="1235"/>
      <c r="DRF28" s="1235"/>
      <c r="DRG28" s="6">
        <f t="shared" si="257"/>
        <v>-1</v>
      </c>
      <c r="DRH28" s="680" t="s">
        <v>1214</v>
      </c>
      <c r="DRI28" s="1205"/>
      <c r="DRJ28" s="1277" t="s">
        <v>1215</v>
      </c>
      <c r="DRK28" s="47"/>
      <c r="DRL28" s="47" t="str">
        <f t="shared" si="232"/>
        <v>2. Within 10% deviation from baseline</v>
      </c>
      <c r="DRM28" s="102" t="str">
        <f t="shared" si="233"/>
        <v>2. Within 10% deviation from baseline</v>
      </c>
      <c r="DRN28" s="47" t="str">
        <f t="shared" si="234"/>
        <v>2. Within 10% deviation from baseline</v>
      </c>
      <c r="DRO28" s="102" t="str">
        <f t="shared" si="235"/>
        <v>2. Within 10% deviation from baseline</v>
      </c>
      <c r="DRP28" s="47" t="str">
        <f t="shared" si="236"/>
        <v xml:space="preserve">1. Better than baseline </v>
      </c>
      <c r="DRQ28" s="77" t="str">
        <f t="shared" si="237"/>
        <v>2. Within 10% deviation from baseline</v>
      </c>
      <c r="DRR28" s="77" t="str">
        <f t="shared" si="238"/>
        <v>2. Within 10% deviation from baseline</v>
      </c>
      <c r="DRS28" s="47" t="str">
        <f t="shared" si="239"/>
        <v>2. Within 10% deviation from baseline</v>
      </c>
      <c r="DRT28" s="47" t="str">
        <f t="shared" si="240"/>
        <v xml:space="preserve">1. Better than baseline </v>
      </c>
      <c r="DRU28" s="47" t="str">
        <f t="shared" si="241"/>
        <v xml:space="preserve">1. Better than baseline </v>
      </c>
      <c r="DRV28" s="47" t="str">
        <f t="shared" si="242"/>
        <v xml:space="preserve">1. Better than baseline </v>
      </c>
      <c r="DRW28" s="47" t="str">
        <f t="shared" si="243"/>
        <v xml:space="preserve">1. Better than baseline </v>
      </c>
      <c r="DRX28" s="47" t="str">
        <f t="shared" si="244"/>
        <v xml:space="preserve">1. Better than baseline </v>
      </c>
    </row>
    <row r="29" spans="1:3196" s="4" customFormat="1" ht="15" customHeight="1" thickBot="1" x14ac:dyDescent="0.4">
      <c r="A29" s="72">
        <v>27</v>
      </c>
      <c r="B29" s="160" t="s">
        <v>16</v>
      </c>
      <c r="C29" s="160" t="s">
        <v>1144</v>
      </c>
      <c r="D29" s="160" t="s">
        <v>1210</v>
      </c>
      <c r="E29" s="195" t="s">
        <v>1210</v>
      </c>
      <c r="F29" s="160" t="str">
        <f t="shared" si="0"/>
        <v>ReaderPageTurn_YJ-JP-Horiz-WOImg-Prev-page-turn</v>
      </c>
      <c r="G29" s="160" t="s">
        <v>1231</v>
      </c>
      <c r="H29" s="160" t="s">
        <v>1212</v>
      </c>
      <c r="I29" s="158" t="s">
        <v>1231</v>
      </c>
      <c r="J29" s="158" t="s">
        <v>1229</v>
      </c>
      <c r="K29" s="180"/>
      <c r="L29" s="180">
        <v>0.54700000000000004</v>
      </c>
      <c r="M29" s="180">
        <v>0.53300000000000003</v>
      </c>
      <c r="N29" s="180">
        <v>0.52800000000000002</v>
      </c>
      <c r="O29" s="180">
        <v>0.53500000000000003</v>
      </c>
      <c r="P29" s="180">
        <v>0.52300000000000002</v>
      </c>
      <c r="Q29" s="180">
        <v>0.52800000000000002</v>
      </c>
      <c r="R29" s="180">
        <v>0.52</v>
      </c>
      <c r="S29" s="180">
        <v>0.53</v>
      </c>
      <c r="T29" s="77">
        <v>0.52400000000000002</v>
      </c>
      <c r="U29" s="77">
        <v>0.54200000000000004</v>
      </c>
      <c r="V29" s="77"/>
      <c r="W29" s="77">
        <v>0.53100000000000003</v>
      </c>
      <c r="X29" s="77">
        <v>0.52</v>
      </c>
      <c r="Y29" s="77">
        <v>0.52500000000000002</v>
      </c>
      <c r="Z29" s="77">
        <v>0.52400000000000002</v>
      </c>
      <c r="AA29" s="77">
        <v>0.53100000000000003</v>
      </c>
      <c r="AB29" s="77">
        <v>0.52400000000000002</v>
      </c>
      <c r="AC29" s="77">
        <v>0.52200000000000002</v>
      </c>
      <c r="AD29" s="77">
        <f t="shared" si="1"/>
        <v>0.52200000000000002</v>
      </c>
      <c r="AE29" s="77">
        <v>0.52400000000000002</v>
      </c>
      <c r="AF29" s="77">
        <v>0.54400000000000004</v>
      </c>
      <c r="AG29" s="77"/>
      <c r="AH29" s="77">
        <v>0.54600000000000004</v>
      </c>
      <c r="AI29" s="77">
        <v>0.54</v>
      </c>
      <c r="AJ29" s="77">
        <v>0.54600000000000004</v>
      </c>
      <c r="AK29" s="77">
        <v>0.54500000000000004</v>
      </c>
      <c r="AL29" s="77">
        <v>0.53900000000000003</v>
      </c>
      <c r="AM29" s="77">
        <v>0.54200000000000004</v>
      </c>
      <c r="AN29" s="77">
        <v>0.54</v>
      </c>
      <c r="AO29" s="77">
        <v>0.53800000000000003</v>
      </c>
      <c r="AP29" s="77">
        <v>0.53600000000000003</v>
      </c>
      <c r="AQ29" s="77">
        <v>0.54400000000000004</v>
      </c>
      <c r="AR29" s="77">
        <v>0.54400000000000004</v>
      </c>
      <c r="AS29" s="77">
        <f t="shared" si="2"/>
        <v>0.52200000000000002</v>
      </c>
      <c r="AT29" s="77">
        <v>0.53700000000000003</v>
      </c>
      <c r="AU29" s="77">
        <v>0.54100000000000004</v>
      </c>
      <c r="AV29" s="77">
        <v>0.53500000000000003</v>
      </c>
      <c r="AW29" s="77">
        <v>0.54</v>
      </c>
      <c r="AX29" s="77">
        <v>0.53900000000000003</v>
      </c>
      <c r="AY29" s="77">
        <v>0.53800000000000003</v>
      </c>
      <c r="AZ29" s="77">
        <v>0.53800000000000003</v>
      </c>
      <c r="BA29" s="77">
        <v>0.54200000000000004</v>
      </c>
      <c r="BB29" s="77"/>
      <c r="BC29" s="77">
        <v>0.54300000000000004</v>
      </c>
      <c r="BD29" s="77">
        <v>0.54</v>
      </c>
      <c r="BE29" s="77">
        <v>0.52200000000000002</v>
      </c>
      <c r="BF29" s="47">
        <v>0.54</v>
      </c>
      <c r="BG29" s="47">
        <f t="shared" si="265"/>
        <v>0.52200000000000002</v>
      </c>
      <c r="BH29" s="77">
        <v>0.54100000000000004</v>
      </c>
      <c r="BI29" s="77">
        <v>0.53800000000000003</v>
      </c>
      <c r="BJ29" s="77">
        <v>0.54800000000000004</v>
      </c>
      <c r="BK29" s="77">
        <v>0.54200000000000004</v>
      </c>
      <c r="BL29" s="77">
        <v>0.55100000000000005</v>
      </c>
      <c r="BM29" s="77">
        <v>0.53800000000000003</v>
      </c>
      <c r="BN29" s="77">
        <v>0.53500000000000003</v>
      </c>
      <c r="BO29" s="77">
        <v>0.53400000000000003</v>
      </c>
      <c r="BP29" s="77">
        <v>0.54</v>
      </c>
      <c r="BQ29" s="77">
        <v>0.53</v>
      </c>
      <c r="BR29" s="77">
        <v>0.52200000000000002</v>
      </c>
      <c r="BS29" s="77"/>
      <c r="BT29" s="77">
        <v>0.53900000000000003</v>
      </c>
      <c r="BU29" s="77">
        <v>0.53900000000000003</v>
      </c>
      <c r="BV29" s="77">
        <v>0.53900000000000003</v>
      </c>
      <c r="BW29" s="77"/>
      <c r="BX29" s="77">
        <v>0.53900000000000003</v>
      </c>
      <c r="BY29" s="77">
        <v>0.53700000000000003</v>
      </c>
      <c r="BZ29" s="77">
        <v>0.53200000000000003</v>
      </c>
      <c r="CA29" s="77"/>
      <c r="CB29" s="77">
        <v>0.53300000000000003</v>
      </c>
      <c r="CC29" s="77">
        <v>0.53700000000000003</v>
      </c>
      <c r="CD29" s="77">
        <v>0.53400000000000003</v>
      </c>
      <c r="CE29" s="77">
        <v>0.54</v>
      </c>
      <c r="CF29" s="77">
        <f t="shared" si="3"/>
        <v>0.52200000000000002</v>
      </c>
      <c r="CG29" s="77">
        <v>0.53800000000000003</v>
      </c>
      <c r="CH29" s="77"/>
      <c r="CI29" s="77">
        <v>0.53700000000000003</v>
      </c>
      <c r="CJ29" s="77">
        <v>0.53800000000000003</v>
      </c>
      <c r="CK29" s="77">
        <v>0.54200000000000004</v>
      </c>
      <c r="CL29" s="77"/>
      <c r="CM29" s="77">
        <v>0.53600000000000003</v>
      </c>
      <c r="CN29" s="77">
        <v>0.53600000000000003</v>
      </c>
      <c r="CO29" s="77"/>
      <c r="CP29" s="77">
        <v>0.53400000000000003</v>
      </c>
      <c r="CQ29" s="77">
        <f t="shared" si="4"/>
        <v>0.52200000000000002</v>
      </c>
      <c r="CR29" s="77">
        <v>0.53300000000000003</v>
      </c>
      <c r="CS29" s="77">
        <v>0.53600000000000003</v>
      </c>
      <c r="CT29" s="77">
        <v>0.53300000000000003</v>
      </c>
      <c r="CU29" s="77"/>
      <c r="CV29" s="77">
        <v>0.53400000000000003</v>
      </c>
      <c r="CW29" s="77">
        <v>0.53400000000000003</v>
      </c>
      <c r="CX29" s="77">
        <v>0.53400000000000003</v>
      </c>
      <c r="CY29" s="77"/>
      <c r="CZ29" s="77">
        <v>0.53600000000000003</v>
      </c>
      <c r="DA29" s="77">
        <v>0.53700000000000003</v>
      </c>
      <c r="DB29" s="77">
        <f t="shared" si="5"/>
        <v>0.52200000000000002</v>
      </c>
      <c r="DC29" s="77">
        <v>0.53500000000000003</v>
      </c>
      <c r="DD29" s="77">
        <v>0.54200000000000004</v>
      </c>
      <c r="DE29" s="77">
        <v>0.53700000000000003</v>
      </c>
      <c r="DF29" s="77">
        <v>0.53600000000000003</v>
      </c>
      <c r="DG29" s="77">
        <v>0.53800000000000003</v>
      </c>
      <c r="DH29" s="77">
        <v>0.53800000000000003</v>
      </c>
      <c r="DI29" s="77">
        <v>0.53600000000000003</v>
      </c>
      <c r="DJ29" s="77">
        <v>0.53600000000000003</v>
      </c>
      <c r="DK29" s="77">
        <v>0.53800000000000003</v>
      </c>
      <c r="DL29" s="77">
        <v>0.53500000000000003</v>
      </c>
      <c r="DM29" s="77">
        <v>0.53</v>
      </c>
      <c r="DN29" s="77">
        <f t="shared" si="276"/>
        <v>0.52200000000000002</v>
      </c>
      <c r="DO29" s="47">
        <v>0.53800000000000003</v>
      </c>
      <c r="DP29" s="47"/>
      <c r="DQ29" s="102">
        <v>0.54100000000000004</v>
      </c>
      <c r="DR29" s="47">
        <v>0.53300000000000003</v>
      </c>
      <c r="DS29" s="47">
        <v>0.53700000000000003</v>
      </c>
      <c r="DT29" s="47">
        <v>0.53500000000000003</v>
      </c>
      <c r="DU29" s="47">
        <v>0.53300000000000003</v>
      </c>
      <c r="DV29" s="47">
        <v>0.53800000000000003</v>
      </c>
      <c r="DW29" s="47">
        <v>0.53200000000000003</v>
      </c>
      <c r="DX29" s="47">
        <v>0.53600000000000003</v>
      </c>
      <c r="DY29" s="51">
        <v>0.53400000000000003</v>
      </c>
      <c r="DZ29" s="51">
        <v>0.53500000000000003</v>
      </c>
      <c r="EA29" s="51">
        <f t="shared" si="277"/>
        <v>0.52200000000000002</v>
      </c>
      <c r="EB29" s="51">
        <v>0.53900000000000003</v>
      </c>
      <c r="EC29" s="51">
        <v>0.53900000000000003</v>
      </c>
      <c r="ED29" s="51">
        <v>0.54200000000000004</v>
      </c>
      <c r="EE29" s="51"/>
      <c r="EF29" s="51">
        <v>0.53800000000000003</v>
      </c>
      <c r="EG29" s="51">
        <v>0.54200000000000004</v>
      </c>
      <c r="EH29" s="51">
        <v>0.53600000000000003</v>
      </c>
      <c r="EI29" s="51">
        <v>0.54300000000000004</v>
      </c>
      <c r="EJ29" s="51">
        <v>0.54100000000000004</v>
      </c>
      <c r="EK29" s="51">
        <v>0.54</v>
      </c>
      <c r="EL29" s="51">
        <v>0.53500000000000003</v>
      </c>
      <c r="EM29" s="51">
        <f t="shared" si="8"/>
        <v>0.52200000000000002</v>
      </c>
      <c r="EN29" s="51">
        <v>0.53700000000000003</v>
      </c>
      <c r="EO29" s="51">
        <v>0.53700000000000003</v>
      </c>
      <c r="EP29" s="51">
        <v>0.53500000000000003</v>
      </c>
      <c r="EQ29" s="51">
        <v>0.53600000000000003</v>
      </c>
      <c r="ER29" s="51">
        <v>0.53500000000000003</v>
      </c>
      <c r="ES29" s="51">
        <v>0.54</v>
      </c>
      <c r="ET29" s="51">
        <v>0.53600000000000003</v>
      </c>
      <c r="EU29" s="51"/>
      <c r="EV29" s="51">
        <v>0.54300000000000004</v>
      </c>
      <c r="EW29" s="51">
        <v>0.53500000000000003</v>
      </c>
      <c r="EX29" s="51">
        <f t="shared" si="9"/>
        <v>0.52200000000000002</v>
      </c>
      <c r="EY29" s="51">
        <v>0.53500000000000003</v>
      </c>
      <c r="EZ29" s="51">
        <v>0.53700000000000003</v>
      </c>
      <c r="FA29" s="51">
        <v>0.53900000000000003</v>
      </c>
      <c r="FB29" s="51">
        <v>0.53600000000000003</v>
      </c>
      <c r="FC29" s="51">
        <v>0.53500000000000003</v>
      </c>
      <c r="FD29" s="51"/>
      <c r="FE29" s="51">
        <v>0.54</v>
      </c>
      <c r="FF29" s="51">
        <v>0.53700000000000003</v>
      </c>
      <c r="FG29" s="51">
        <v>0.53700000000000003</v>
      </c>
      <c r="FH29" s="51">
        <v>0.53</v>
      </c>
      <c r="FI29" s="51"/>
      <c r="FJ29" s="51">
        <v>0.52900000000000003</v>
      </c>
      <c r="FK29" s="51">
        <v>0.53800000000000003</v>
      </c>
      <c r="FL29" s="51">
        <f t="shared" si="10"/>
        <v>0.52200000000000002</v>
      </c>
      <c r="FM29" s="51">
        <v>0.53</v>
      </c>
      <c r="FN29" s="51">
        <v>0.53600000000000003</v>
      </c>
      <c r="FO29" s="51">
        <v>0.54100000000000004</v>
      </c>
      <c r="FP29" s="51">
        <v>0.54100000000000004</v>
      </c>
      <c r="FQ29" s="51">
        <v>0.53600000000000003</v>
      </c>
      <c r="FR29" s="51">
        <v>0.54</v>
      </c>
      <c r="FS29" s="51">
        <v>0.53</v>
      </c>
      <c r="FT29" s="51">
        <v>0.53300000000000003</v>
      </c>
      <c r="FU29" s="51">
        <v>0.52800000000000002</v>
      </c>
      <c r="FV29" s="51">
        <v>0.53600000000000003</v>
      </c>
      <c r="FW29" s="47">
        <v>0.54700000000000004</v>
      </c>
      <c r="FX29" s="47">
        <f t="shared" si="275"/>
        <v>0.52200000000000002</v>
      </c>
      <c r="FY29" s="47">
        <v>0.52500000000000002</v>
      </c>
      <c r="FZ29" s="47">
        <v>0.52500000000000002</v>
      </c>
      <c r="GA29" s="47"/>
      <c r="GB29" s="47">
        <v>0.52400000000000002</v>
      </c>
      <c r="GC29" s="47">
        <v>0.53</v>
      </c>
      <c r="GD29" s="47">
        <v>0.53</v>
      </c>
      <c r="GE29" s="47">
        <v>0.53900000000000003</v>
      </c>
      <c r="GF29" s="47"/>
      <c r="GG29" s="47">
        <v>0.54</v>
      </c>
      <c r="GH29" s="47">
        <v>0.53700000000000003</v>
      </c>
      <c r="GI29" s="47">
        <v>0.53100000000000003</v>
      </c>
      <c r="GJ29" s="47">
        <v>0.53300000000000003</v>
      </c>
      <c r="GK29" s="47">
        <v>0.53300000000000003</v>
      </c>
      <c r="GL29" s="47">
        <v>0.53800000000000003</v>
      </c>
      <c r="GM29" s="47">
        <v>0.54</v>
      </c>
      <c r="GN29" s="47"/>
      <c r="GO29" s="47">
        <v>0.54</v>
      </c>
      <c r="GP29" s="47"/>
      <c r="GQ29" s="47">
        <v>0.54</v>
      </c>
      <c r="GR29" s="47">
        <v>0.53200000000000003</v>
      </c>
      <c r="GS29" s="47">
        <v>0.52200000000000002</v>
      </c>
      <c r="GT29" s="47"/>
      <c r="GU29" s="47">
        <v>0.53100000000000003</v>
      </c>
      <c r="GV29" s="47">
        <v>0.52400000000000002</v>
      </c>
      <c r="GW29" s="47">
        <v>0.53600000000000003</v>
      </c>
      <c r="GX29" s="47">
        <v>0.53300000000000003</v>
      </c>
      <c r="GY29" s="47">
        <v>0.54</v>
      </c>
      <c r="GZ29" s="47">
        <v>0.53</v>
      </c>
      <c r="HA29" s="47"/>
      <c r="HB29" s="47">
        <v>0.52600000000000002</v>
      </c>
      <c r="HC29" s="47">
        <f t="shared" si="12"/>
        <v>0.52200000000000002</v>
      </c>
      <c r="HD29" s="47">
        <v>0.53100000000000003</v>
      </c>
      <c r="HE29" s="47">
        <v>0.53</v>
      </c>
      <c r="HF29" s="47">
        <v>0.53100000000000003</v>
      </c>
      <c r="HG29" s="47">
        <v>0.51900000000000002</v>
      </c>
      <c r="HH29" s="51">
        <v>0.53900000000000003</v>
      </c>
      <c r="HI29" s="47">
        <f t="shared" si="13"/>
        <v>0.52200000000000002</v>
      </c>
      <c r="HJ29" s="47">
        <v>0.57199999999999995</v>
      </c>
      <c r="HK29" s="47">
        <v>0.57899999999999996</v>
      </c>
      <c r="HL29" s="47">
        <v>0.57099999999999995</v>
      </c>
      <c r="HM29" s="47">
        <v>0.57799999999999996</v>
      </c>
      <c r="HN29" s="77"/>
      <c r="HO29" s="77">
        <v>0.56599999999999995</v>
      </c>
      <c r="HP29" s="77">
        <v>0.57599999999999996</v>
      </c>
      <c r="HQ29" s="77">
        <v>0.57599999999999996</v>
      </c>
      <c r="HR29" s="77">
        <v>0.57999999999999996</v>
      </c>
      <c r="HS29" s="77">
        <v>0.57199999999999995</v>
      </c>
      <c r="HT29" s="77"/>
      <c r="HU29" s="77">
        <v>0.57599999999999996</v>
      </c>
      <c r="HV29" s="77"/>
      <c r="HW29" s="77">
        <v>0.56999999999999995</v>
      </c>
      <c r="HX29" s="77">
        <v>0.57299999999999995</v>
      </c>
      <c r="HY29" s="47">
        <f t="shared" si="14"/>
        <v>0.52200000000000002</v>
      </c>
      <c r="HZ29" s="77"/>
      <c r="IA29" s="6">
        <f t="shared" si="15"/>
        <v>9.7701149425287223E-2</v>
      </c>
      <c r="IB29" s="102"/>
      <c r="IC29" s="102">
        <v>0.629</v>
      </c>
      <c r="ID29" s="102">
        <v>0.60899999999999999</v>
      </c>
      <c r="IE29" s="102">
        <v>0.62</v>
      </c>
      <c r="IF29" s="102">
        <v>0.59799999999999998</v>
      </c>
      <c r="IG29" s="102">
        <v>0.6</v>
      </c>
      <c r="IH29" s="102">
        <v>0.60199999999999998</v>
      </c>
      <c r="II29" s="102">
        <v>0.59299999999999997</v>
      </c>
      <c r="IJ29" s="102">
        <v>0.59299999999999997</v>
      </c>
      <c r="IK29" s="102">
        <v>0.60299999999999998</v>
      </c>
      <c r="IL29" s="102">
        <v>0.6</v>
      </c>
      <c r="IM29" s="102">
        <v>0.59899999999999998</v>
      </c>
      <c r="IN29" s="102">
        <v>0.60399999999999998</v>
      </c>
      <c r="IO29" s="102">
        <v>0.59199999999999997</v>
      </c>
      <c r="IP29" s="102">
        <v>0.60599999999999998</v>
      </c>
      <c r="IQ29" s="102">
        <v>0.59499999999999997</v>
      </c>
      <c r="IR29" s="102">
        <f t="shared" si="16"/>
        <v>0.59299999999999997</v>
      </c>
      <c r="IS29" s="102">
        <v>0.59899999999999998</v>
      </c>
      <c r="IT29" s="102">
        <v>0.60599999999999998</v>
      </c>
      <c r="IU29" s="102">
        <v>0.60799999999999998</v>
      </c>
      <c r="IV29" s="102">
        <v>0.60699999999999998</v>
      </c>
      <c r="IW29" s="102">
        <v>0.61799999999999999</v>
      </c>
      <c r="IX29" s="102"/>
      <c r="IY29" s="102">
        <v>0.61</v>
      </c>
      <c r="IZ29" s="102">
        <v>0.61399999999999999</v>
      </c>
      <c r="JA29" s="102">
        <v>0.61899999999999999</v>
      </c>
      <c r="JB29" s="102">
        <v>0.61699999999999999</v>
      </c>
      <c r="JC29" s="102">
        <v>0.61899999999999999</v>
      </c>
      <c r="JD29" s="102">
        <v>0.61699999999999999</v>
      </c>
      <c r="JE29" s="102">
        <v>0.61699999999999999</v>
      </c>
      <c r="JF29" s="102">
        <v>0.64800000000000002</v>
      </c>
      <c r="JG29" s="102"/>
      <c r="JH29" s="102">
        <v>0.61</v>
      </c>
      <c r="JI29" s="102">
        <v>0.61</v>
      </c>
      <c r="JJ29" s="102">
        <f t="shared" si="17"/>
        <v>0.59299999999999997</v>
      </c>
      <c r="JK29" s="102"/>
      <c r="JL29" s="102">
        <v>0.60899999999999999</v>
      </c>
      <c r="JM29" s="102">
        <v>0.58699999999999997</v>
      </c>
      <c r="JN29" s="102">
        <v>0.59</v>
      </c>
      <c r="JO29" s="102">
        <v>0.58699999999999997</v>
      </c>
      <c r="JP29" s="102">
        <v>0.59</v>
      </c>
      <c r="JQ29" s="102">
        <v>0.59299999999999997</v>
      </c>
      <c r="JR29" s="102">
        <v>0.58799999999999997</v>
      </c>
      <c r="JS29" s="102">
        <v>0.59</v>
      </c>
      <c r="JT29" s="102">
        <v>0.59599999999999997</v>
      </c>
      <c r="JU29" s="102">
        <v>0.61199999999999999</v>
      </c>
      <c r="JV29" s="102">
        <v>0.59299999999999997</v>
      </c>
      <c r="JW29" s="102">
        <v>0.61199999999999999</v>
      </c>
      <c r="JX29" s="102">
        <f t="shared" si="266"/>
        <v>0.59299999999999997</v>
      </c>
      <c r="JY29" s="102">
        <v>0.58699999999999997</v>
      </c>
      <c r="JZ29" s="102">
        <v>0.58599999999999997</v>
      </c>
      <c r="KA29" s="102">
        <v>0.58699999999999997</v>
      </c>
      <c r="KB29" s="102">
        <v>0.59</v>
      </c>
      <c r="KC29" s="102">
        <v>0.58799999999999997</v>
      </c>
      <c r="KD29" s="102">
        <v>0.58599999999999997</v>
      </c>
      <c r="KE29" s="102">
        <v>0.58199999999999996</v>
      </c>
      <c r="KF29" s="102">
        <v>0.59</v>
      </c>
      <c r="KG29" s="102">
        <v>0.59</v>
      </c>
      <c r="KH29" s="102">
        <v>0.61</v>
      </c>
      <c r="KI29" s="102">
        <f t="shared" si="18"/>
        <v>0.59299999999999997</v>
      </c>
      <c r="KJ29" s="102">
        <v>0.61099999999999999</v>
      </c>
      <c r="KK29" s="102">
        <v>0.60799999999999998</v>
      </c>
      <c r="KL29" s="102">
        <v>0.58799999999999997</v>
      </c>
      <c r="KM29" s="102">
        <v>0.61099999999999999</v>
      </c>
      <c r="KN29" s="102">
        <v>0.61</v>
      </c>
      <c r="KO29" s="102">
        <v>0.61099999999999999</v>
      </c>
      <c r="KP29" s="102">
        <v>0.60599999999999998</v>
      </c>
      <c r="KQ29" s="102">
        <v>0.60799999999999998</v>
      </c>
      <c r="KR29" s="102">
        <v>0.60899999999999999</v>
      </c>
      <c r="KS29" s="102">
        <v>0.62</v>
      </c>
      <c r="KT29" s="102">
        <f t="shared" si="19"/>
        <v>0.59299999999999997</v>
      </c>
      <c r="KU29" s="102">
        <v>0.58599999999999997</v>
      </c>
      <c r="KV29" s="102">
        <v>0.60799999999999998</v>
      </c>
      <c r="KW29" s="102">
        <v>0.61099999999999999</v>
      </c>
      <c r="KX29" s="102">
        <v>0.61199999999999999</v>
      </c>
      <c r="KY29" s="102"/>
      <c r="KZ29" s="102">
        <v>0.60499999999999998</v>
      </c>
      <c r="LA29" s="102"/>
      <c r="LB29" s="102">
        <v>0.60899999999999999</v>
      </c>
      <c r="LC29" s="102">
        <v>0.60499999999999998</v>
      </c>
      <c r="LD29" s="102">
        <f t="shared" si="20"/>
        <v>0.59299999999999997</v>
      </c>
      <c r="LE29" s="102">
        <v>0.61099999999999999</v>
      </c>
      <c r="LF29" s="102">
        <v>0.60699999999999998</v>
      </c>
      <c r="LG29" s="102">
        <v>0.60899999999999999</v>
      </c>
      <c r="LH29" s="102">
        <v>0.61</v>
      </c>
      <c r="LI29" s="102">
        <v>0.61199999999999999</v>
      </c>
      <c r="LJ29" s="102">
        <v>0.60899999999999999</v>
      </c>
      <c r="LK29" s="102">
        <v>0.60899999999999999</v>
      </c>
      <c r="LL29" s="102">
        <v>0.60799999999999998</v>
      </c>
      <c r="LM29" s="102">
        <f t="shared" si="21"/>
        <v>0.59299999999999997</v>
      </c>
      <c r="LN29" s="102">
        <v>0.60899999999999999</v>
      </c>
      <c r="LO29" s="102">
        <v>0.58699999999999997</v>
      </c>
      <c r="LP29" s="102">
        <v>0.58499999999999996</v>
      </c>
      <c r="LQ29" s="102"/>
      <c r="LR29" s="102">
        <v>0.55700000000000005</v>
      </c>
      <c r="LS29" s="102">
        <v>0.59199999999999997</v>
      </c>
      <c r="LT29" s="102">
        <v>0.59199999999999997</v>
      </c>
      <c r="LU29" s="102">
        <v>0.58399999999999996</v>
      </c>
      <c r="LV29" s="102"/>
      <c r="LW29" s="102">
        <v>0.60799999999999998</v>
      </c>
      <c r="LX29" s="102">
        <v>0.60499999999999998</v>
      </c>
      <c r="LY29" s="102">
        <v>0.60799999999999998</v>
      </c>
      <c r="LZ29" s="102">
        <f t="shared" si="22"/>
        <v>0.59299999999999997</v>
      </c>
      <c r="MA29" s="102">
        <v>0.60799999999999998</v>
      </c>
      <c r="MB29" s="102">
        <v>0.60899999999999999</v>
      </c>
      <c r="MC29" s="102"/>
      <c r="MD29" s="885">
        <f t="shared" si="23"/>
        <v>2.6981450252951122E-2</v>
      </c>
      <c r="ME29" s="1060"/>
      <c r="MF29" s="1060">
        <v>0.57899999999999996</v>
      </c>
      <c r="MG29" s="1060">
        <v>0.58099999999999996</v>
      </c>
      <c r="MH29" s="1060">
        <v>0.59699999999999998</v>
      </c>
      <c r="MI29" s="1060">
        <v>0.59699999999999998</v>
      </c>
      <c r="MJ29" s="1060">
        <v>0.57899999999999996</v>
      </c>
      <c r="MK29" s="1060">
        <v>0.57999999999999996</v>
      </c>
      <c r="ML29" s="1060">
        <v>0.57199999999999995</v>
      </c>
      <c r="MM29" s="1060">
        <v>0.58499999999999996</v>
      </c>
      <c r="MN29" s="1060">
        <v>0.58199999999999996</v>
      </c>
      <c r="MO29" s="1060"/>
      <c r="MP29" s="1060">
        <v>0.56999999999999995</v>
      </c>
      <c r="MQ29" s="1060">
        <v>0.56899999999999995</v>
      </c>
      <c r="MR29" s="1060">
        <v>0.56899999999999995</v>
      </c>
      <c r="MS29" s="1060">
        <v>0.57299999999999995</v>
      </c>
      <c r="MT29" s="1060">
        <v>0.57099999999999995</v>
      </c>
      <c r="MU29" s="1060">
        <v>0.57399999999999995</v>
      </c>
      <c r="MV29" s="1060">
        <f t="shared" si="24"/>
        <v>0.57199999999999995</v>
      </c>
      <c r="MW29" s="1060">
        <v>0.58099999999999996</v>
      </c>
      <c r="MX29" s="1060">
        <v>0.58499999999999996</v>
      </c>
      <c r="MY29" s="1060">
        <v>0.58699999999999997</v>
      </c>
      <c r="MZ29" s="1060"/>
      <c r="NA29" s="1060">
        <v>0.59099999999999997</v>
      </c>
      <c r="NB29" s="1060">
        <v>0.60399999999999998</v>
      </c>
      <c r="NC29" s="1060">
        <v>0.59499999999999997</v>
      </c>
      <c r="ND29" s="1060">
        <v>0.58799999999999997</v>
      </c>
      <c r="NE29" s="1060">
        <v>0.58199999999999996</v>
      </c>
      <c r="NF29" s="1060"/>
      <c r="NG29" s="1060">
        <v>0.58299999999999996</v>
      </c>
      <c r="NH29" s="1060">
        <v>0.58799999999999997</v>
      </c>
      <c r="NI29" s="1060"/>
      <c r="NJ29" s="1060">
        <v>0.59</v>
      </c>
      <c r="NK29" s="1060">
        <v>0.58299999999999996</v>
      </c>
      <c r="NL29" s="1060">
        <v>0.58799999999999997</v>
      </c>
      <c r="NM29" s="1060">
        <v>0.59</v>
      </c>
      <c r="NN29" s="1060">
        <f t="shared" si="25"/>
        <v>0.57199999999999995</v>
      </c>
      <c r="NO29" s="1060">
        <v>0.58599999999999997</v>
      </c>
      <c r="NP29" s="1060">
        <v>0.58499999999999996</v>
      </c>
      <c r="NQ29" s="1060">
        <v>0.58299999999999996</v>
      </c>
      <c r="NR29" s="1060"/>
      <c r="NS29" s="1060">
        <v>0.58899999999999997</v>
      </c>
      <c r="NT29" s="1060">
        <v>0.59</v>
      </c>
      <c r="NU29" s="1060">
        <v>0.59</v>
      </c>
      <c r="NV29" s="1060">
        <v>0.58899999999999997</v>
      </c>
      <c r="NW29" s="1060">
        <v>0.58799999999999997</v>
      </c>
      <c r="NX29" s="1060">
        <v>0.59299999999999997</v>
      </c>
      <c r="NY29" s="1060">
        <v>0.59399999999999997</v>
      </c>
      <c r="NZ29" s="1060">
        <v>0.57199999999999995</v>
      </c>
      <c r="OA29" s="1060">
        <v>0.59399999999999997</v>
      </c>
      <c r="OB29" s="102">
        <f t="shared" si="267"/>
        <v>0.57199999999999995</v>
      </c>
      <c r="OC29" s="1060">
        <v>0.58599999999999997</v>
      </c>
      <c r="OD29" s="1060">
        <v>0.59</v>
      </c>
      <c r="OE29" s="1060">
        <v>0.58899999999999997</v>
      </c>
      <c r="OF29" s="1060">
        <v>0.58699999999999997</v>
      </c>
      <c r="OG29" s="1060"/>
      <c r="OH29" s="1060">
        <v>0.58299999999999996</v>
      </c>
      <c r="OI29" s="1060">
        <v>0.58799999999999997</v>
      </c>
      <c r="OJ29" s="102">
        <v>0.58699999999999997</v>
      </c>
      <c r="OK29" s="102">
        <v>0.58799999999999997</v>
      </c>
      <c r="OL29" s="102">
        <v>0.58599999999999997</v>
      </c>
      <c r="OM29" s="102">
        <v>0.59</v>
      </c>
      <c r="ON29" s="102">
        <f t="shared" si="26"/>
        <v>0.57199999999999995</v>
      </c>
      <c r="OO29" s="102">
        <v>0.58799999999999997</v>
      </c>
      <c r="OP29" s="102">
        <v>0.58399999999999996</v>
      </c>
      <c r="OQ29" s="102">
        <v>0.58699999999999997</v>
      </c>
      <c r="OR29" s="102">
        <v>0.58599999999999997</v>
      </c>
      <c r="OS29" s="102">
        <v>0.59099999999999997</v>
      </c>
      <c r="OT29" s="102">
        <v>0.58399999999999996</v>
      </c>
      <c r="OU29" s="102">
        <v>0.58699999999999997</v>
      </c>
      <c r="OV29" s="102">
        <v>0.58699999999999997</v>
      </c>
      <c r="OW29" s="102"/>
      <c r="OX29" s="102">
        <v>0.58799999999999997</v>
      </c>
      <c r="OY29" s="102">
        <v>0.59</v>
      </c>
      <c r="OZ29" s="102">
        <f t="shared" si="27"/>
        <v>0.57199999999999995</v>
      </c>
      <c r="PA29" s="102"/>
      <c r="PB29" s="102">
        <v>0.58299999999999996</v>
      </c>
      <c r="PC29" s="102">
        <v>0.58599999999999997</v>
      </c>
      <c r="PD29" s="102">
        <v>0.58399999999999996</v>
      </c>
      <c r="PE29" s="102">
        <v>0.58599999999999997</v>
      </c>
      <c r="PF29" s="102"/>
      <c r="PG29" s="102">
        <v>0.58499999999999996</v>
      </c>
      <c r="PH29" s="102">
        <v>0.58599999999999997</v>
      </c>
      <c r="PI29" s="102"/>
      <c r="PJ29" s="102">
        <v>0.58699999999999997</v>
      </c>
      <c r="PK29" s="102">
        <f t="shared" si="28"/>
        <v>0.57199999999999995</v>
      </c>
      <c r="PL29" s="102">
        <v>0.58499999999999996</v>
      </c>
      <c r="PM29" s="102">
        <v>0.58399999999999996</v>
      </c>
      <c r="PN29" s="102">
        <v>0.58599999999999997</v>
      </c>
      <c r="PO29" s="102"/>
      <c r="PP29" s="102">
        <v>0.58899999999999997</v>
      </c>
      <c r="PQ29" s="102">
        <v>0.58499999999999996</v>
      </c>
      <c r="PR29" s="102">
        <v>0.58499999999999996</v>
      </c>
      <c r="PS29" s="102">
        <v>0.58499999999999996</v>
      </c>
      <c r="PT29" s="102">
        <v>0.58499999999999996</v>
      </c>
      <c r="PU29" s="102">
        <f t="shared" si="29"/>
        <v>0.57199999999999995</v>
      </c>
      <c r="PV29" s="102">
        <v>0.58599999999999997</v>
      </c>
      <c r="PW29" s="102">
        <v>0.59099999999999997</v>
      </c>
      <c r="PX29" s="102">
        <v>0.58399999999999996</v>
      </c>
      <c r="PY29" s="102">
        <v>0.55700000000000005</v>
      </c>
      <c r="PZ29" s="102">
        <v>0.58899999999999997</v>
      </c>
      <c r="QA29" s="102"/>
      <c r="QB29" s="102">
        <v>0.58799999999999997</v>
      </c>
      <c r="QC29" s="102">
        <v>0.58799999999999997</v>
      </c>
      <c r="QD29" s="102">
        <v>0.58499999999999996</v>
      </c>
      <c r="QE29" s="102">
        <v>0.58699999999999997</v>
      </c>
      <c r="QF29" s="102">
        <v>0.60799999999999998</v>
      </c>
      <c r="QG29" s="102">
        <v>0.58599999999999997</v>
      </c>
      <c r="QH29" s="102">
        <f t="shared" si="278"/>
        <v>0.57199999999999995</v>
      </c>
      <c r="QI29" s="102">
        <v>0.58899999999999997</v>
      </c>
      <c r="QJ29" s="102">
        <v>0.58699999999999997</v>
      </c>
      <c r="QK29" s="102">
        <v>0.58599999999999997</v>
      </c>
      <c r="QL29" s="102">
        <v>0.58699999999999997</v>
      </c>
      <c r="QM29" s="102"/>
      <c r="QN29" s="102">
        <v>0.58799999999999997</v>
      </c>
      <c r="QO29" s="102">
        <v>0.59399999999999997</v>
      </c>
      <c r="QP29" s="102">
        <v>0.59399999999999997</v>
      </c>
      <c r="QQ29" s="102">
        <v>0.59</v>
      </c>
      <c r="QR29" s="102">
        <v>0.58599999999999997</v>
      </c>
      <c r="QS29" s="102">
        <v>0.59199999999999997</v>
      </c>
      <c r="QT29" s="102">
        <v>0.58699999999999997</v>
      </c>
      <c r="QU29" s="102">
        <f t="shared" si="279"/>
        <v>0.57199999999999995</v>
      </c>
      <c r="QV29" s="102">
        <v>0.59299999999999997</v>
      </c>
      <c r="QW29" s="102">
        <v>0.58199999999999996</v>
      </c>
      <c r="QX29" s="102">
        <v>0.58899999999999997</v>
      </c>
      <c r="QY29" s="102">
        <v>0.59</v>
      </c>
      <c r="QZ29" s="102">
        <v>0.58499999999999996</v>
      </c>
      <c r="RA29" s="102">
        <v>0.58799999999999997</v>
      </c>
      <c r="RB29" s="102">
        <v>0.58799999999999997</v>
      </c>
      <c r="RC29" s="102">
        <v>0.58899999999999997</v>
      </c>
      <c r="RD29" s="102">
        <v>0.58599999999999997</v>
      </c>
      <c r="RE29" s="102">
        <v>0.58699999999999997</v>
      </c>
      <c r="RF29" s="102">
        <f t="shared" si="32"/>
        <v>0.57199999999999995</v>
      </c>
      <c r="RG29" s="102">
        <v>0.58499999999999996</v>
      </c>
      <c r="RH29" s="102"/>
      <c r="RI29" s="102">
        <v>0.58599999999999997</v>
      </c>
      <c r="RJ29" s="102">
        <v>0.58499999999999996</v>
      </c>
      <c r="RK29" s="102">
        <v>0.58799999999999997</v>
      </c>
      <c r="RL29" s="102">
        <v>0.59099999999999997</v>
      </c>
      <c r="RM29" s="102">
        <v>0.58499999999999996</v>
      </c>
      <c r="RN29" s="102">
        <v>0.58699999999999997</v>
      </c>
      <c r="RO29" s="102">
        <v>0.58299999999999996</v>
      </c>
      <c r="RP29" s="102">
        <v>0.58899999999999997</v>
      </c>
      <c r="RQ29" s="102">
        <f t="shared" si="33"/>
        <v>0.57199999999999995</v>
      </c>
      <c r="RR29" s="102"/>
      <c r="RS29" s="102">
        <v>0.57499999999999996</v>
      </c>
      <c r="RT29" s="102">
        <v>0.57699999999999996</v>
      </c>
      <c r="RU29" s="102">
        <v>0.57999999999999996</v>
      </c>
      <c r="RV29" s="102">
        <v>0.58599999999999997</v>
      </c>
      <c r="RW29" s="102">
        <v>0.58599999999999997</v>
      </c>
      <c r="RX29" s="102">
        <v>0.58699999999999997</v>
      </c>
      <c r="RY29" s="102">
        <v>0.58599999999999997</v>
      </c>
      <c r="RZ29" s="102">
        <v>0.59499999999999997</v>
      </c>
      <c r="SA29" s="102">
        <v>0.58599999999999997</v>
      </c>
      <c r="SB29" s="102"/>
      <c r="SC29" s="102">
        <v>0.58499999999999996</v>
      </c>
      <c r="SD29" s="102">
        <v>0.59</v>
      </c>
      <c r="SE29" s="102">
        <f t="shared" si="34"/>
        <v>0.57199999999999995</v>
      </c>
      <c r="SF29" s="102">
        <v>0.59</v>
      </c>
      <c r="SG29" s="102">
        <v>0.59</v>
      </c>
      <c r="SH29" s="102">
        <v>0.58599999999999997</v>
      </c>
      <c r="SI29" s="102">
        <v>0.58799999999999997</v>
      </c>
      <c r="SJ29" s="102">
        <v>0.59</v>
      </c>
      <c r="SK29" s="102">
        <v>0.59</v>
      </c>
      <c r="SL29" s="102">
        <v>0.59</v>
      </c>
      <c r="SM29" s="102"/>
      <c r="SN29" s="102">
        <v>0.58599999999999997</v>
      </c>
      <c r="SO29" s="102">
        <v>0.58499999999999996</v>
      </c>
      <c r="SP29" s="102">
        <v>0.59</v>
      </c>
      <c r="SQ29" s="102">
        <v>0.59</v>
      </c>
      <c r="SR29" s="102">
        <f t="shared" si="35"/>
        <v>0.57199999999999995</v>
      </c>
      <c r="SS29" s="102">
        <v>0.58099999999999996</v>
      </c>
      <c r="ST29" s="102"/>
      <c r="SU29" s="102">
        <v>0.57999999999999996</v>
      </c>
      <c r="SV29" s="102">
        <v>0.58099999999999996</v>
      </c>
      <c r="SW29" s="102"/>
      <c r="SX29" s="102">
        <v>0.58199999999999996</v>
      </c>
      <c r="SY29" s="102">
        <v>0.59</v>
      </c>
      <c r="SZ29" s="102">
        <v>0.58299999999999996</v>
      </c>
      <c r="TA29" s="102">
        <v>0.59</v>
      </c>
      <c r="TB29" s="102"/>
      <c r="TC29" s="102">
        <v>0.58599999999999997</v>
      </c>
      <c r="TD29" s="102">
        <v>0.58799999999999997</v>
      </c>
      <c r="TE29" s="102">
        <v>0.57999999999999996</v>
      </c>
      <c r="TF29" s="102">
        <v>0.57899999999999996</v>
      </c>
      <c r="TG29" s="102">
        <v>0.58299999999999996</v>
      </c>
      <c r="TH29" s="102">
        <v>0.58099999999999996</v>
      </c>
      <c r="TI29" s="102">
        <v>0.57999999999999996</v>
      </c>
      <c r="TJ29" s="102"/>
      <c r="TK29" s="102">
        <v>0.58399999999999996</v>
      </c>
      <c r="TL29" s="102">
        <v>0.58099999999999996</v>
      </c>
      <c r="TM29" s="102">
        <v>0.58499999999999996</v>
      </c>
      <c r="TN29" s="102">
        <v>0.57699999999999996</v>
      </c>
      <c r="TO29" s="102">
        <v>0.58199999999999996</v>
      </c>
      <c r="TP29" s="102">
        <v>0.58699999999999997</v>
      </c>
      <c r="TQ29" s="102"/>
      <c r="TR29" s="102">
        <v>0.58199999999999996</v>
      </c>
      <c r="TS29" s="102">
        <v>0.58599999999999997</v>
      </c>
      <c r="TT29" s="102">
        <v>0.59299999999999997</v>
      </c>
      <c r="TU29" s="102">
        <v>0.59099999999999997</v>
      </c>
      <c r="TV29" s="102">
        <f t="shared" si="36"/>
        <v>0.57199999999999995</v>
      </c>
      <c r="TW29" s="102">
        <v>0.58699999999999997</v>
      </c>
      <c r="TX29" s="102">
        <v>0.58499999999999996</v>
      </c>
      <c r="TY29" s="102">
        <v>0.58299999999999996</v>
      </c>
      <c r="TZ29" s="102">
        <v>0.58099999999999996</v>
      </c>
      <c r="UA29" s="102">
        <v>0.57999999999999996</v>
      </c>
      <c r="UB29" s="51">
        <f t="shared" si="37"/>
        <v>0.57199999999999995</v>
      </c>
      <c r="UC29" s="51">
        <v>0.626</v>
      </c>
      <c r="UD29" s="51">
        <v>0.623</v>
      </c>
      <c r="UE29" s="51">
        <v>0.63300000000000001</v>
      </c>
      <c r="UF29" s="51">
        <v>0.625</v>
      </c>
      <c r="UG29" s="51">
        <v>0.629</v>
      </c>
      <c r="UH29" s="47">
        <v>0.624</v>
      </c>
      <c r="UI29" s="47">
        <v>0.624</v>
      </c>
      <c r="UJ29" s="47">
        <v>0.61699999999999999</v>
      </c>
      <c r="UK29" s="47">
        <v>0.62</v>
      </c>
      <c r="UL29" s="47">
        <v>0.621</v>
      </c>
      <c r="UM29" s="47">
        <v>0.63100000000000001</v>
      </c>
      <c r="UN29" s="47"/>
      <c r="UO29" s="47">
        <v>0.622</v>
      </c>
      <c r="UP29" s="51">
        <f t="shared" si="38"/>
        <v>0.57199999999999995</v>
      </c>
      <c r="UQ29" s="47"/>
      <c r="UR29" s="6">
        <f t="shared" si="39"/>
        <v>8.7412587412587492E-2</v>
      </c>
      <c r="US29" s="1060">
        <v>0.57199999999999995</v>
      </c>
      <c r="UT29" s="1060">
        <v>0.58699999999999997</v>
      </c>
      <c r="UU29" s="1060">
        <v>0.60499999999999998</v>
      </c>
      <c r="UV29" s="1060">
        <v>0.58599999999999997</v>
      </c>
      <c r="UW29" s="1060">
        <v>0.57599999999999996</v>
      </c>
      <c r="UX29" s="1060">
        <v>0.56999999999999995</v>
      </c>
      <c r="UY29" s="1060">
        <v>0.56999999999999995</v>
      </c>
      <c r="UZ29" s="1060">
        <v>0.58899999999999997</v>
      </c>
      <c r="VA29" s="1060">
        <v>0.57699999999999996</v>
      </c>
      <c r="VB29" s="1060">
        <v>0.57199999999999995</v>
      </c>
      <c r="VC29" s="1060">
        <v>0.57699999999999996</v>
      </c>
      <c r="VD29" s="1060">
        <v>0.57699999999999996</v>
      </c>
      <c r="VE29" s="1060"/>
      <c r="VF29" s="1060">
        <v>0.56899999999999995</v>
      </c>
      <c r="VG29" s="1060">
        <v>0.56599999999999995</v>
      </c>
      <c r="VH29" s="1060">
        <v>0.56999999999999995</v>
      </c>
      <c r="VI29" s="1060">
        <f t="shared" si="40"/>
        <v>0.56999999999999995</v>
      </c>
      <c r="VJ29" s="1060">
        <v>0.57099999999999995</v>
      </c>
      <c r="VK29" s="1060">
        <v>0.58699999999999997</v>
      </c>
      <c r="VL29" s="1060">
        <v>0.57999999999999996</v>
      </c>
      <c r="VM29" s="1060">
        <v>0.58399999999999996</v>
      </c>
      <c r="VN29" s="1060"/>
      <c r="VO29" s="1060">
        <v>0.58599999999999997</v>
      </c>
      <c r="VP29" s="1060">
        <v>0.58799999999999997</v>
      </c>
      <c r="VQ29" s="1060">
        <v>0.58299999999999996</v>
      </c>
      <c r="VR29" s="1060">
        <v>0.58499999999999996</v>
      </c>
      <c r="VS29" s="1060">
        <v>0.58699999999999997</v>
      </c>
      <c r="VT29" s="1060">
        <v>0.58499999999999996</v>
      </c>
      <c r="VU29" s="1060">
        <v>0.58099999999999996</v>
      </c>
      <c r="VV29" s="1060">
        <v>0.58799999999999997</v>
      </c>
      <c r="VW29" s="1060">
        <v>0.58299999999999996</v>
      </c>
      <c r="VX29" s="1060">
        <f t="shared" si="41"/>
        <v>0.56999999999999995</v>
      </c>
      <c r="VY29" s="1060">
        <v>0.58099999999999996</v>
      </c>
      <c r="VZ29" s="1060">
        <v>0.58399999999999996</v>
      </c>
      <c r="WA29" s="1060">
        <v>0.58399999999999996</v>
      </c>
      <c r="WB29" s="1060">
        <v>0.58499999999999996</v>
      </c>
      <c r="WC29" s="1060"/>
      <c r="WD29" s="1060">
        <v>0.57899999999999996</v>
      </c>
      <c r="WE29" s="1060">
        <v>0.58699999999999997</v>
      </c>
      <c r="WF29" s="1060">
        <v>0.58499999999999996</v>
      </c>
      <c r="WG29" s="1060">
        <v>0.58899999999999997</v>
      </c>
      <c r="WH29" s="1060">
        <v>0.58799999999999997</v>
      </c>
      <c r="WI29" s="1064">
        <v>0.57899999999999996</v>
      </c>
      <c r="WJ29" s="1064">
        <v>0.56999999999999995</v>
      </c>
      <c r="WK29" s="1060">
        <v>0.57899999999999996</v>
      </c>
      <c r="WL29" s="102">
        <f t="shared" si="268"/>
        <v>0.56999999999999995</v>
      </c>
      <c r="WM29" s="1060">
        <v>0.59099999999999997</v>
      </c>
      <c r="WN29" s="1060">
        <v>0.58399999999999996</v>
      </c>
      <c r="WO29" s="1060">
        <v>0.58899999999999997</v>
      </c>
      <c r="WP29" s="1060">
        <v>0.58499999999999996</v>
      </c>
      <c r="WQ29" s="1060">
        <v>0.58899999999999997</v>
      </c>
      <c r="WR29" s="1060"/>
      <c r="WS29" s="1060">
        <v>0.58599999999999997</v>
      </c>
      <c r="WT29" s="102">
        <v>0.58699999999999997</v>
      </c>
      <c r="WU29" s="102">
        <v>0.58199999999999996</v>
      </c>
      <c r="WV29" s="102">
        <v>0.58599999999999997</v>
      </c>
      <c r="WW29" s="102">
        <v>0.57999999999999996</v>
      </c>
      <c r="WX29" s="102">
        <f t="shared" si="42"/>
        <v>0.56999999999999995</v>
      </c>
      <c r="WY29" s="102">
        <v>0.58699999999999997</v>
      </c>
      <c r="WZ29" s="102">
        <v>0.58699999999999997</v>
      </c>
      <c r="XA29" s="102">
        <v>0.58399999999999996</v>
      </c>
      <c r="XB29" s="102">
        <v>0.58399999999999996</v>
      </c>
      <c r="XC29" s="102">
        <v>0.58499999999999996</v>
      </c>
      <c r="XD29" s="102">
        <v>0.58599999999999997</v>
      </c>
      <c r="XE29" s="102">
        <v>0.58599999999999997</v>
      </c>
      <c r="XF29" s="102">
        <v>0.58099999999999996</v>
      </c>
      <c r="XG29" s="102"/>
      <c r="XH29" s="102">
        <v>0.58499999999999996</v>
      </c>
      <c r="XI29" s="102">
        <v>0.59</v>
      </c>
      <c r="XJ29" s="102">
        <f t="shared" si="43"/>
        <v>0.56999999999999995</v>
      </c>
      <c r="XK29" s="102">
        <v>0.58499999999999996</v>
      </c>
      <c r="XL29" s="102">
        <v>0.58199999999999996</v>
      </c>
      <c r="XM29" s="102"/>
      <c r="XN29" s="102">
        <v>0.58199999999999996</v>
      </c>
      <c r="XO29" s="102">
        <v>0.58399999999999996</v>
      </c>
      <c r="XP29" s="102">
        <v>0.58199999999999996</v>
      </c>
      <c r="XQ29" s="102"/>
      <c r="XR29" s="102">
        <v>0.58099999999999996</v>
      </c>
      <c r="XS29" s="102">
        <v>0.58299999999999996</v>
      </c>
      <c r="XT29" s="102">
        <f t="shared" si="44"/>
        <v>0.56999999999999995</v>
      </c>
      <c r="XU29" s="102">
        <v>0.58399999999999996</v>
      </c>
      <c r="XV29" s="102">
        <v>0.58299999999999996</v>
      </c>
      <c r="XW29" s="102">
        <v>0.58499999999999996</v>
      </c>
      <c r="XX29" s="102"/>
      <c r="XY29" s="102">
        <v>0.58699999999999997</v>
      </c>
      <c r="XZ29" s="102">
        <v>0.58199999999999996</v>
      </c>
      <c r="YA29" s="102">
        <v>0.58199999999999996</v>
      </c>
      <c r="YB29" s="102">
        <v>0.58199999999999996</v>
      </c>
      <c r="YC29" s="102">
        <v>0.59</v>
      </c>
      <c r="YD29" s="102">
        <f t="shared" si="45"/>
        <v>0.56999999999999995</v>
      </c>
      <c r="YE29" s="102">
        <v>0.58699999999999997</v>
      </c>
      <c r="YF29" s="102">
        <v>0.58599999999999997</v>
      </c>
      <c r="YG29" s="102">
        <v>0.58499999999999996</v>
      </c>
      <c r="YH29" s="102">
        <v>0.58399999999999996</v>
      </c>
      <c r="YI29" s="102">
        <v>0.58699999999999997</v>
      </c>
      <c r="YJ29" s="102">
        <v>0.58399999999999996</v>
      </c>
      <c r="YK29" s="102"/>
      <c r="YL29" s="102">
        <v>0.58299999999999996</v>
      </c>
      <c r="YM29" s="102">
        <v>0.58199999999999996</v>
      </c>
      <c r="YN29" s="102">
        <v>0.58299999999999996</v>
      </c>
      <c r="YO29" s="102">
        <v>0.58799999999999997</v>
      </c>
      <c r="YP29" s="102">
        <v>0.58299999999999996</v>
      </c>
      <c r="YQ29" s="102">
        <f t="shared" si="280"/>
        <v>0.56999999999999995</v>
      </c>
      <c r="YR29" s="102">
        <v>0.58299999999999996</v>
      </c>
      <c r="YS29" s="102">
        <v>0.58299999999999996</v>
      </c>
      <c r="YT29" s="102">
        <v>0.58399999999999996</v>
      </c>
      <c r="YU29" s="102">
        <v>0.58599999999999997</v>
      </c>
      <c r="YV29" s="102">
        <v>0.58199999999999996</v>
      </c>
      <c r="YW29" s="102"/>
      <c r="YX29" s="102">
        <v>0.58799999999999997</v>
      </c>
      <c r="YY29" s="102">
        <v>0.59</v>
      </c>
      <c r="YZ29" s="102">
        <v>0.58799999999999997</v>
      </c>
      <c r="ZA29" s="102">
        <v>0.58399999999999996</v>
      </c>
      <c r="ZB29" s="102">
        <v>0.58399999999999996</v>
      </c>
      <c r="ZC29" s="102"/>
      <c r="ZD29" s="102">
        <v>0.58699999999999997</v>
      </c>
      <c r="ZE29" s="102">
        <f t="shared" si="281"/>
        <v>0.56999999999999995</v>
      </c>
      <c r="ZF29" s="102">
        <v>0.58099999999999996</v>
      </c>
      <c r="ZG29" s="102">
        <v>0.58499999999999996</v>
      </c>
      <c r="ZH29" s="102">
        <v>0.57599999999999996</v>
      </c>
      <c r="ZI29" s="102">
        <v>0.59099999999999997</v>
      </c>
      <c r="ZJ29" s="102">
        <v>0.58399999999999996</v>
      </c>
      <c r="ZK29" s="102">
        <v>0.58699999999999997</v>
      </c>
      <c r="ZL29" s="102">
        <v>0.59</v>
      </c>
      <c r="ZM29" s="102">
        <v>0.58799999999999997</v>
      </c>
      <c r="ZN29" s="102">
        <v>0.58499999999999996</v>
      </c>
      <c r="ZO29" s="102">
        <v>0.58699999999999997</v>
      </c>
      <c r="ZP29" s="102">
        <f t="shared" si="48"/>
        <v>0.56999999999999995</v>
      </c>
      <c r="ZQ29" s="102">
        <v>0.58499999999999996</v>
      </c>
      <c r="ZR29" s="102">
        <v>0.58899999999999997</v>
      </c>
      <c r="ZS29" s="102">
        <v>0.58699999999999997</v>
      </c>
      <c r="ZT29" s="102"/>
      <c r="ZU29" s="102">
        <v>0.58499999999999996</v>
      </c>
      <c r="ZV29" s="102">
        <v>0.58699999999999997</v>
      </c>
      <c r="ZW29" s="102">
        <v>0.58699999999999997</v>
      </c>
      <c r="ZX29" s="102">
        <v>0.58599999999999997</v>
      </c>
      <c r="ZY29" s="102">
        <v>0.58399999999999996</v>
      </c>
      <c r="ZZ29" s="102">
        <v>0.58499999999999996</v>
      </c>
      <c r="AAA29" s="102">
        <f t="shared" si="49"/>
        <v>0.56999999999999995</v>
      </c>
      <c r="AAB29" s="102">
        <v>0.57499999999999996</v>
      </c>
      <c r="AAC29" s="102"/>
      <c r="AAD29" s="102">
        <v>0.57699999999999996</v>
      </c>
      <c r="AAE29" s="102">
        <v>0.57599999999999996</v>
      </c>
      <c r="AAF29" s="102">
        <v>0.58299999999999996</v>
      </c>
      <c r="AAG29" s="102">
        <v>0.58499999999999996</v>
      </c>
      <c r="AAH29" s="102">
        <v>0.58099999999999996</v>
      </c>
      <c r="AAI29" s="102">
        <v>0.58899999999999997</v>
      </c>
      <c r="AAJ29" s="102">
        <v>0.58799999999999997</v>
      </c>
      <c r="AAK29" s="102">
        <v>0.58399999999999996</v>
      </c>
      <c r="AAL29" s="102"/>
      <c r="AAM29" s="102">
        <v>0.58699999999999997</v>
      </c>
      <c r="AAN29" s="102">
        <v>0.58099999999999996</v>
      </c>
      <c r="AAO29" s="102">
        <f t="shared" si="50"/>
        <v>0.56999999999999995</v>
      </c>
      <c r="AAP29" s="102">
        <v>0.59</v>
      </c>
      <c r="AAQ29" s="102">
        <v>0.59</v>
      </c>
      <c r="AAR29" s="102">
        <v>0.59</v>
      </c>
      <c r="AAS29" s="102">
        <v>0.59</v>
      </c>
      <c r="AAT29" s="102"/>
      <c r="AAU29" s="102">
        <v>0.59</v>
      </c>
      <c r="AAV29" s="102">
        <v>0.59</v>
      </c>
      <c r="AAW29" s="102">
        <v>0.59</v>
      </c>
      <c r="AAX29" s="102">
        <v>0.59</v>
      </c>
      <c r="AAY29" s="102">
        <v>0.59499999999999997</v>
      </c>
      <c r="AAZ29" s="102">
        <v>0.59</v>
      </c>
      <c r="ABA29" s="102">
        <v>0.57999999999999996</v>
      </c>
      <c r="ABB29" s="102">
        <f t="shared" si="51"/>
        <v>0.56999999999999995</v>
      </c>
      <c r="ABC29" s="102">
        <v>0.58599999999999997</v>
      </c>
      <c r="ABD29" s="102">
        <v>0.58399999999999996</v>
      </c>
      <c r="ABE29" s="102">
        <v>0.57999999999999996</v>
      </c>
      <c r="ABF29" s="102"/>
      <c r="ABG29" s="102">
        <v>0.58599999999999997</v>
      </c>
      <c r="ABH29" s="102">
        <v>0.58599999999999997</v>
      </c>
      <c r="ABI29" s="102">
        <v>0.6</v>
      </c>
      <c r="ABJ29" s="102">
        <v>0.59</v>
      </c>
      <c r="ABK29" s="102">
        <v>0.58399999999999996</v>
      </c>
      <c r="ABL29" s="102">
        <v>0.58599999999999997</v>
      </c>
      <c r="ABM29" s="102">
        <v>0.58399999999999996</v>
      </c>
      <c r="ABN29" s="102">
        <v>0.58599999999999997</v>
      </c>
      <c r="ABO29" s="102"/>
      <c r="ABP29" s="102">
        <v>0.58599999999999997</v>
      </c>
      <c r="ABQ29" s="102">
        <v>0.58899999999999997</v>
      </c>
      <c r="ABR29" s="102">
        <v>0.58399999999999996</v>
      </c>
      <c r="ABS29" s="102"/>
      <c r="ABT29" s="102">
        <v>0.58599999999999997</v>
      </c>
      <c r="ABU29" s="102">
        <v>0.58099999999999996</v>
      </c>
      <c r="ABV29" s="102">
        <v>0.57999999999999996</v>
      </c>
      <c r="ABW29" s="102">
        <v>0.58199999999999996</v>
      </c>
      <c r="ABX29" s="102">
        <v>0.57999999999999996</v>
      </c>
      <c r="ABY29" s="102">
        <v>0.58299999999999996</v>
      </c>
      <c r="ABZ29" s="102">
        <v>0.58899999999999997</v>
      </c>
      <c r="ACA29" s="102"/>
      <c r="ACB29" s="102">
        <v>0.58199999999999996</v>
      </c>
      <c r="ACC29" s="102">
        <v>0.58599999999999997</v>
      </c>
      <c r="ACD29" s="102">
        <v>0.57699999999999996</v>
      </c>
      <c r="ACE29" s="102">
        <f t="shared" si="52"/>
        <v>0.56999999999999995</v>
      </c>
      <c r="ACF29" s="102">
        <v>0.57899999999999996</v>
      </c>
      <c r="ACG29" s="102">
        <v>0.58099999999999996</v>
      </c>
      <c r="ACH29" s="102">
        <v>0.58099999999999996</v>
      </c>
      <c r="ACI29" s="102">
        <v>0.59099999999999997</v>
      </c>
      <c r="ACJ29" s="102">
        <v>0.58199999999999996</v>
      </c>
      <c r="ACK29" s="102">
        <f t="shared" si="53"/>
        <v>0.56999999999999995</v>
      </c>
      <c r="ACL29" s="47">
        <v>0.627</v>
      </c>
      <c r="ACM29" s="47">
        <v>0.63200000000000001</v>
      </c>
      <c r="ACN29" s="47">
        <v>0.63100000000000001</v>
      </c>
      <c r="ACO29" s="47">
        <v>0.61799999999999999</v>
      </c>
      <c r="ACP29" s="47"/>
      <c r="ACQ29" s="47">
        <v>0.626</v>
      </c>
      <c r="ACR29" s="47">
        <v>0.628</v>
      </c>
      <c r="ACS29" s="47">
        <v>0.622</v>
      </c>
      <c r="ACT29" s="47">
        <v>0.61499999999999999</v>
      </c>
      <c r="ACU29" s="47">
        <v>0.61699999999999999</v>
      </c>
      <c r="ACV29" s="47">
        <v>0.624</v>
      </c>
      <c r="ACW29" s="47"/>
      <c r="ACX29" s="47">
        <v>0.61499999999999999</v>
      </c>
      <c r="ACY29" s="47">
        <v>0.62</v>
      </c>
      <c r="ACZ29" s="102">
        <f t="shared" si="54"/>
        <v>0.56999999999999995</v>
      </c>
      <c r="ADA29" s="47"/>
      <c r="ADB29" s="6">
        <f t="shared" si="55"/>
        <v>8.7719298245614127E-2</v>
      </c>
      <c r="ADC29" s="1065"/>
      <c r="ADD29" s="1065">
        <v>0.48499999999999999</v>
      </c>
      <c r="ADE29" s="1065">
        <v>0.48</v>
      </c>
      <c r="ADF29" s="1065">
        <v>0.497</v>
      </c>
      <c r="ADG29" s="1065">
        <v>0.48</v>
      </c>
      <c r="ADH29" s="1065">
        <v>0.48799999999999999</v>
      </c>
      <c r="ADI29" s="1065">
        <v>0.48499999999999999</v>
      </c>
      <c r="ADJ29" s="1065">
        <v>0.47799999999999998</v>
      </c>
      <c r="ADK29" s="1065">
        <v>0.48099999999999998</v>
      </c>
      <c r="ADL29" s="1065">
        <v>0.48199999999999998</v>
      </c>
      <c r="ADM29" s="1065">
        <v>0.48</v>
      </c>
      <c r="ADN29" s="1065">
        <v>0.48</v>
      </c>
      <c r="ADO29" s="1065">
        <v>0.48</v>
      </c>
      <c r="ADP29" s="1065">
        <v>0.47699999999999998</v>
      </c>
      <c r="ADQ29" s="1065">
        <v>0.47699999999999998</v>
      </c>
      <c r="ADR29" s="1065">
        <v>0.5</v>
      </c>
      <c r="ADS29" s="1065">
        <f t="shared" si="245"/>
        <v>0.47799999999999998</v>
      </c>
      <c r="ADT29" s="1065">
        <v>0.47899999999999998</v>
      </c>
      <c r="ADU29" s="1065">
        <v>0.49099999999999999</v>
      </c>
      <c r="ADV29" s="1065">
        <v>0.48599999999999999</v>
      </c>
      <c r="ADW29" s="1065"/>
      <c r="ADX29" s="1065">
        <v>0.48199999999999998</v>
      </c>
      <c r="ADY29" s="1065">
        <v>0.48499999999999999</v>
      </c>
      <c r="ADZ29" s="1065">
        <v>0.48299999999999998</v>
      </c>
      <c r="AEA29" s="1065">
        <v>0.48299999999999998</v>
      </c>
      <c r="AEB29" s="1065">
        <v>0.47899999999999998</v>
      </c>
      <c r="AEC29" s="1065">
        <v>0.48399999999999999</v>
      </c>
      <c r="AED29" s="1065">
        <v>0.48499999999999999</v>
      </c>
      <c r="AEE29" s="1065">
        <v>0.48599999999999999</v>
      </c>
      <c r="AEF29" s="1065"/>
      <c r="AEG29" s="1065">
        <v>0.49099999999999999</v>
      </c>
      <c r="AEH29" s="1065">
        <v>0.48</v>
      </c>
      <c r="AEI29" s="1065">
        <v>0.47699999999999998</v>
      </c>
      <c r="AEJ29" s="1060">
        <f t="shared" si="246"/>
        <v>0.47699999999999998</v>
      </c>
      <c r="AEK29" s="1065">
        <v>0.48299999999999998</v>
      </c>
      <c r="AEL29" s="1065">
        <v>0.47899999999999998</v>
      </c>
      <c r="AEM29" s="1065">
        <v>0.48599999999999999</v>
      </c>
      <c r="AEN29" s="1065">
        <v>0.48499999999999999</v>
      </c>
      <c r="AEO29" s="1065"/>
      <c r="AEP29" s="1065">
        <v>0.48099999999999998</v>
      </c>
      <c r="AEQ29" s="1065">
        <v>0.48099999999999998</v>
      </c>
      <c r="AER29" s="1065">
        <v>0.48399999999999999</v>
      </c>
      <c r="AES29" s="1065">
        <v>0.48099999999999998</v>
      </c>
      <c r="AET29" s="1065">
        <v>0.48799999999999999</v>
      </c>
      <c r="AEU29" s="1065">
        <v>0.48299999999999998</v>
      </c>
      <c r="AEV29" s="1065">
        <v>0.48299999999999998</v>
      </c>
      <c r="AEW29" s="1065">
        <v>0.47699999999999998</v>
      </c>
      <c r="AEX29" s="102">
        <f t="shared" si="269"/>
        <v>0.47699999999999998</v>
      </c>
      <c r="AEY29" s="1065">
        <v>0.48499999999999999</v>
      </c>
      <c r="AEZ29" s="1065">
        <v>0.49099999999999999</v>
      </c>
      <c r="AFA29" s="1065">
        <v>0.48499999999999999</v>
      </c>
      <c r="AFB29" s="1065">
        <v>0.48399999999999999</v>
      </c>
      <c r="AFC29" s="1065">
        <v>0.48599999999999999</v>
      </c>
      <c r="AFD29" s="1065">
        <v>0.48399999999999999</v>
      </c>
      <c r="AFE29" s="102">
        <v>0.48199999999999998</v>
      </c>
      <c r="AFF29" s="102"/>
      <c r="AFG29" s="102">
        <v>0.47899999999999998</v>
      </c>
      <c r="AFH29" s="102">
        <v>0.48299999999999998</v>
      </c>
      <c r="AFI29" s="102">
        <v>0.48</v>
      </c>
      <c r="AFJ29" s="102">
        <f t="shared" si="57"/>
        <v>0.47699999999999998</v>
      </c>
      <c r="AFK29" s="102">
        <v>0.48399999999999999</v>
      </c>
      <c r="AFL29" s="102">
        <v>0.48199999999999998</v>
      </c>
      <c r="AFM29" s="102">
        <v>0.49199999999999999</v>
      </c>
      <c r="AFN29" s="102"/>
      <c r="AFO29" s="102">
        <v>0.48299999999999998</v>
      </c>
      <c r="AFP29" s="102">
        <v>0.47799999999999998</v>
      </c>
      <c r="AFQ29" s="102">
        <v>0.48299999999999998</v>
      </c>
      <c r="AFR29" s="102">
        <v>0.48399999999999999</v>
      </c>
      <c r="AFS29" s="102">
        <v>0.48299999999999998</v>
      </c>
      <c r="AFT29" s="102">
        <v>0.48699999999999999</v>
      </c>
      <c r="AFU29" s="102">
        <v>0.48</v>
      </c>
      <c r="AFV29" s="102">
        <f t="shared" si="58"/>
        <v>0.47699999999999998</v>
      </c>
      <c r="AFW29" s="102">
        <v>0.48399999999999999</v>
      </c>
      <c r="AFX29" s="102">
        <v>0.48299999999999998</v>
      </c>
      <c r="AFY29" s="102">
        <v>0.48399999999999999</v>
      </c>
      <c r="AFZ29" s="102"/>
      <c r="AGA29" s="102">
        <v>0.48299999999999998</v>
      </c>
      <c r="AGB29" s="102">
        <v>0.48599999999999999</v>
      </c>
      <c r="AGC29" s="102">
        <v>0.47899999999999998</v>
      </c>
      <c r="AGD29" s="102">
        <v>0.48599999999999999</v>
      </c>
      <c r="AGE29" s="102">
        <f t="shared" si="59"/>
        <v>0.47699999999999998</v>
      </c>
      <c r="AGF29" s="102">
        <v>0.48199999999999998</v>
      </c>
      <c r="AGG29" s="102">
        <v>0.48099999999999998</v>
      </c>
      <c r="AGH29" s="102"/>
      <c r="AGI29" s="102">
        <v>0.50700000000000001</v>
      </c>
      <c r="AGJ29" s="102">
        <v>0.50700000000000001</v>
      </c>
      <c r="AGK29" s="102">
        <v>0.50700000000000001</v>
      </c>
      <c r="AGL29" s="102"/>
      <c r="AGM29" s="102">
        <v>0.51</v>
      </c>
      <c r="AGN29" s="102">
        <v>0.505</v>
      </c>
      <c r="AGO29" s="102">
        <v>0.48599999999999999</v>
      </c>
      <c r="AGP29" s="102">
        <f t="shared" si="60"/>
        <v>0.47699999999999998</v>
      </c>
      <c r="AGQ29" s="102">
        <v>0.50700000000000001</v>
      </c>
      <c r="AGR29" s="102">
        <v>0.502</v>
      </c>
      <c r="AGS29" s="102">
        <v>0.50700000000000001</v>
      </c>
      <c r="AGT29" s="102">
        <v>0.50700000000000001</v>
      </c>
      <c r="AGU29" s="102">
        <v>0.50800000000000001</v>
      </c>
      <c r="AGV29" s="102">
        <v>0.50800000000000001</v>
      </c>
      <c r="AGW29" s="102">
        <v>0.501</v>
      </c>
      <c r="AGX29" s="102"/>
      <c r="AGY29" s="102">
        <v>0.504</v>
      </c>
      <c r="AGZ29" s="102">
        <v>0.50700000000000001</v>
      </c>
      <c r="AHA29" s="102">
        <v>0.58599999999999997</v>
      </c>
      <c r="AHB29" s="102">
        <v>0.505</v>
      </c>
      <c r="AHC29" s="102">
        <f t="shared" si="282"/>
        <v>0.47699999999999998</v>
      </c>
      <c r="AHD29" s="102">
        <v>0.50800000000000001</v>
      </c>
      <c r="AHE29" s="102">
        <v>0.505</v>
      </c>
      <c r="AHF29" s="102">
        <v>0.50800000000000001</v>
      </c>
      <c r="AHG29" s="102"/>
      <c r="AHH29" s="102">
        <v>0.50700000000000001</v>
      </c>
      <c r="AHI29" s="102">
        <v>0.5</v>
      </c>
      <c r="AHJ29" s="102">
        <v>0.505</v>
      </c>
      <c r="AHK29" s="102">
        <v>0.50600000000000001</v>
      </c>
      <c r="AHL29" s="102">
        <v>0.498</v>
      </c>
      <c r="AHM29" s="102">
        <v>0.50700000000000001</v>
      </c>
      <c r="AHN29" s="102">
        <v>0.50600000000000001</v>
      </c>
      <c r="AHO29" s="102">
        <v>0.52</v>
      </c>
      <c r="AHP29" s="102">
        <f t="shared" si="283"/>
        <v>0.47699999999999998</v>
      </c>
      <c r="AHQ29" s="102">
        <v>0.50600000000000001</v>
      </c>
      <c r="AHR29" s="102">
        <v>0.51</v>
      </c>
      <c r="AHS29" s="102">
        <v>0.50600000000000001</v>
      </c>
      <c r="AHT29" s="102">
        <v>0.51200000000000001</v>
      </c>
      <c r="AHU29" s="102">
        <v>0.50700000000000001</v>
      </c>
      <c r="AHV29" s="102">
        <v>0.50600000000000001</v>
      </c>
      <c r="AHW29" s="102">
        <v>0.50800000000000001</v>
      </c>
      <c r="AHX29" s="102"/>
      <c r="AHY29" s="102">
        <v>0.50600000000000001</v>
      </c>
      <c r="AHZ29" s="102">
        <v>0.50600000000000001</v>
      </c>
      <c r="AIA29" s="102">
        <v>0.52</v>
      </c>
      <c r="AIB29" s="102">
        <f t="shared" si="63"/>
        <v>0.47699999999999998</v>
      </c>
      <c r="AIC29" s="102"/>
      <c r="AID29" s="102">
        <v>0.50900000000000001</v>
      </c>
      <c r="AIE29" s="102">
        <v>0.505</v>
      </c>
      <c r="AIF29" s="102">
        <v>0.505</v>
      </c>
      <c r="AIG29" s="102">
        <v>0.50900000000000001</v>
      </c>
      <c r="AIH29" s="102">
        <v>0.51100000000000001</v>
      </c>
      <c r="AII29" s="102">
        <v>0.505</v>
      </c>
      <c r="AIJ29" s="102"/>
      <c r="AIK29" s="102">
        <v>0.50900000000000001</v>
      </c>
      <c r="AIL29" s="102">
        <v>0.5</v>
      </c>
      <c r="AIM29" s="102">
        <v>0.5</v>
      </c>
      <c r="AIN29" s="102">
        <f t="shared" si="64"/>
        <v>0.47699999999999998</v>
      </c>
      <c r="AIO29" s="102"/>
      <c r="AIP29" s="102">
        <v>0.49099999999999999</v>
      </c>
      <c r="AIQ29" s="102">
        <v>0.47799999999999998</v>
      </c>
      <c r="AIR29" s="102">
        <v>0.47699999999999998</v>
      </c>
      <c r="AIS29" s="102">
        <v>0.50700000000000001</v>
      </c>
      <c r="AIT29" s="102">
        <v>0.502</v>
      </c>
      <c r="AIU29" s="102">
        <v>0.5</v>
      </c>
      <c r="AIV29" s="102">
        <v>0.51</v>
      </c>
      <c r="AIW29" s="102">
        <v>0.505</v>
      </c>
      <c r="AIX29" s="102"/>
      <c r="AIY29" s="102">
        <v>0.51200000000000001</v>
      </c>
      <c r="AIZ29" s="102"/>
      <c r="AJA29" s="102"/>
      <c r="AJB29" s="102">
        <v>0.50800000000000001</v>
      </c>
      <c r="AJC29" s="102">
        <v>0.503</v>
      </c>
      <c r="AJD29" s="102">
        <f t="shared" si="65"/>
        <v>0.47699999999999998</v>
      </c>
      <c r="AJE29" s="102">
        <v>0.51</v>
      </c>
      <c r="AJF29" s="102">
        <v>0.51</v>
      </c>
      <c r="AJG29" s="102">
        <v>0.51</v>
      </c>
      <c r="AJH29" s="102"/>
      <c r="AJI29" s="102">
        <v>0.51</v>
      </c>
      <c r="AJJ29" s="102">
        <v>0.51</v>
      </c>
      <c r="AJK29" s="102">
        <v>0.5</v>
      </c>
      <c r="AJL29" s="102">
        <v>0.5</v>
      </c>
      <c r="AJM29" s="102">
        <v>0.5</v>
      </c>
      <c r="AJN29" s="102"/>
      <c r="AJO29" s="102">
        <v>0.5</v>
      </c>
      <c r="AJP29" s="102">
        <v>0.5</v>
      </c>
      <c r="AJQ29" s="102">
        <v>0.497</v>
      </c>
      <c r="AJR29" s="102">
        <f t="shared" si="66"/>
        <v>0.47699999999999998</v>
      </c>
      <c r="AJS29" s="102">
        <v>0.5</v>
      </c>
      <c r="AJT29" s="102"/>
      <c r="AJU29" s="102">
        <v>0.5</v>
      </c>
      <c r="AJV29" s="102">
        <v>0.49</v>
      </c>
      <c r="AJW29" s="102"/>
      <c r="AJX29" s="102">
        <v>0.503</v>
      </c>
      <c r="AJY29" s="102">
        <v>0.503</v>
      </c>
      <c r="AJZ29" s="102">
        <v>0.5</v>
      </c>
      <c r="AKA29" s="102">
        <v>0.499</v>
      </c>
      <c r="AKB29" s="102">
        <v>0.502</v>
      </c>
      <c r="AKC29" s="102">
        <v>0.499</v>
      </c>
      <c r="AKD29" s="102">
        <v>0.504</v>
      </c>
      <c r="AKE29" s="102">
        <v>0.50700000000000001</v>
      </c>
      <c r="AKF29" s="102">
        <v>0.50800000000000001</v>
      </c>
      <c r="AKG29" s="102">
        <v>0.502</v>
      </c>
      <c r="AKH29" s="102">
        <v>0.504</v>
      </c>
      <c r="AKI29" s="102">
        <v>0.504</v>
      </c>
      <c r="AKJ29" s="102">
        <v>0.50600000000000001</v>
      </c>
      <c r="AKK29" s="102">
        <v>0.5</v>
      </c>
      <c r="AKL29" s="102">
        <v>0.50600000000000001</v>
      </c>
      <c r="AKM29" s="102">
        <v>0.51300000000000001</v>
      </c>
      <c r="AKN29" s="102"/>
      <c r="AKO29" s="102">
        <v>0.498</v>
      </c>
      <c r="AKP29" s="102">
        <v>0.51200000000000001</v>
      </c>
      <c r="AKQ29" s="102">
        <v>0.505</v>
      </c>
      <c r="AKR29" s="102">
        <v>0.501</v>
      </c>
      <c r="AKS29" s="102">
        <v>0.501</v>
      </c>
      <c r="AKT29" s="102">
        <f t="shared" si="67"/>
        <v>0.47699999999999998</v>
      </c>
      <c r="AKU29" s="102">
        <v>0.504</v>
      </c>
      <c r="AKV29" s="102">
        <v>0.50700000000000001</v>
      </c>
      <c r="AKW29" s="102">
        <v>0.501</v>
      </c>
      <c r="AKX29" s="102">
        <v>0.5</v>
      </c>
      <c r="AKY29" s="102">
        <v>0.503</v>
      </c>
      <c r="AKZ29" s="102">
        <f t="shared" si="68"/>
        <v>0.47699999999999998</v>
      </c>
      <c r="ALA29" s="47">
        <v>0.53200000000000003</v>
      </c>
      <c r="ALB29" s="47"/>
      <c r="ALC29" s="47">
        <v>0.52700000000000002</v>
      </c>
      <c r="ALD29" s="47">
        <v>0.53300000000000003</v>
      </c>
      <c r="ALE29" s="47">
        <v>0.52100000000000002</v>
      </c>
      <c r="ALF29" s="47">
        <v>0.53200000000000003</v>
      </c>
      <c r="ALG29" s="47">
        <v>0.53200000000000003</v>
      </c>
      <c r="ALH29" s="47">
        <v>0.53300000000000003</v>
      </c>
      <c r="ALI29" s="47">
        <v>0.52400000000000002</v>
      </c>
      <c r="ALJ29" s="47">
        <v>0.53100000000000003</v>
      </c>
      <c r="ALK29" s="47">
        <v>0.53300000000000003</v>
      </c>
      <c r="ALL29" s="47">
        <v>0.53500000000000003</v>
      </c>
      <c r="ALM29" s="47">
        <v>0.53200000000000003</v>
      </c>
      <c r="ALN29" s="102">
        <f t="shared" si="69"/>
        <v>0.47699999999999998</v>
      </c>
      <c r="ALO29" s="47">
        <v>0.53500000000000003</v>
      </c>
      <c r="ALP29" s="102">
        <v>0.53300000000000003</v>
      </c>
      <c r="ALQ29" s="51"/>
      <c r="ALR29" s="51">
        <v>0.53400000000000003</v>
      </c>
      <c r="ALS29" s="51">
        <v>0.52500000000000002</v>
      </c>
      <c r="ALT29" s="51">
        <f t="shared" si="70"/>
        <v>0.47699999999999998</v>
      </c>
      <c r="ALU29" s="51"/>
      <c r="ALV29" s="1167">
        <f t="shared" si="71"/>
        <v>-1</v>
      </c>
      <c r="ALW29" s="1065"/>
      <c r="ALX29" s="1065">
        <v>0.56699999999999995</v>
      </c>
      <c r="ALY29" s="1065"/>
      <c r="ALZ29" s="1065">
        <v>0.59</v>
      </c>
      <c r="AMA29" s="1065">
        <v>0.64</v>
      </c>
      <c r="AMB29" s="1065">
        <v>0.58299999999999996</v>
      </c>
      <c r="AMC29" s="1065">
        <v>0.57699999999999996</v>
      </c>
      <c r="AMD29" s="1065">
        <v>0.57399999999999995</v>
      </c>
      <c r="AME29" s="1065">
        <v>0.57399999999999995</v>
      </c>
      <c r="AMF29" s="1065">
        <v>0.57999999999999996</v>
      </c>
      <c r="AMG29" s="1065">
        <v>0.56599999999999995</v>
      </c>
      <c r="AMH29" s="1065">
        <v>0.57999999999999996</v>
      </c>
      <c r="AMI29" s="1065">
        <v>0.56899999999999995</v>
      </c>
      <c r="AMJ29" s="1065">
        <v>0.56899999999999995</v>
      </c>
      <c r="AMK29" s="1065">
        <v>0.56499999999999995</v>
      </c>
      <c r="AML29" s="1065">
        <v>0.56799999999999995</v>
      </c>
      <c r="AMM29" s="1065">
        <v>0.56999999999999995</v>
      </c>
      <c r="AMN29" s="1065">
        <f t="shared" si="72"/>
        <v>0.56999999999999995</v>
      </c>
      <c r="AMO29" s="1065">
        <v>0.56899999999999995</v>
      </c>
      <c r="AMP29" s="1065"/>
      <c r="AMQ29" s="1065">
        <v>0.58599999999999997</v>
      </c>
      <c r="AMR29" s="1065">
        <v>0.58699999999999997</v>
      </c>
      <c r="AMS29" s="1065">
        <v>0.59399999999999997</v>
      </c>
      <c r="AMT29" s="1065">
        <v>0.58199999999999996</v>
      </c>
      <c r="AMU29" s="1065">
        <v>0.59099999999999997</v>
      </c>
      <c r="AMV29" s="1065">
        <v>0.58699999999999997</v>
      </c>
      <c r="AMW29" s="1066">
        <v>0.58699999999999997</v>
      </c>
      <c r="AMX29" s="1066">
        <v>0.58399999999999996</v>
      </c>
      <c r="AMY29" s="1066">
        <v>0.58399999999999996</v>
      </c>
      <c r="AMZ29" s="1066">
        <v>0.58599999999999997</v>
      </c>
      <c r="ANA29" s="1066"/>
      <c r="ANB29" s="1066">
        <v>0.58199999999999996</v>
      </c>
      <c r="ANC29" s="1066">
        <v>0.58099999999999996</v>
      </c>
      <c r="AND29" s="1060">
        <f t="shared" si="73"/>
        <v>0.56999999999999995</v>
      </c>
      <c r="ANE29" s="1066">
        <v>0.57999999999999996</v>
      </c>
      <c r="ANF29" s="1066">
        <v>0.58399999999999996</v>
      </c>
      <c r="ANG29" s="1066">
        <v>0.57899999999999996</v>
      </c>
      <c r="ANH29" s="1066">
        <v>0.58299999999999996</v>
      </c>
      <c r="ANI29" s="1066">
        <v>0.58099999999999996</v>
      </c>
      <c r="ANJ29" s="1066">
        <v>0.57799999999999996</v>
      </c>
      <c r="ANK29" s="1066"/>
      <c r="ANL29" s="1066">
        <v>0.58499999999999996</v>
      </c>
      <c r="ANM29" s="1066">
        <v>0.57999999999999996</v>
      </c>
      <c r="ANN29" s="1066">
        <v>0.59199999999999997</v>
      </c>
      <c r="ANO29" s="1066">
        <v>0.57999999999999996</v>
      </c>
      <c r="ANP29" s="1066">
        <v>0.56999999999999995</v>
      </c>
      <c r="ANQ29" s="1066">
        <v>0.57999999999999996</v>
      </c>
      <c r="ANR29" s="102">
        <f t="shared" si="270"/>
        <v>0.56999999999999995</v>
      </c>
      <c r="ANS29" s="1066">
        <v>0.58499999999999996</v>
      </c>
      <c r="ANT29" s="1066">
        <v>0.59499999999999997</v>
      </c>
      <c r="ANU29" s="1066">
        <v>0.57899999999999996</v>
      </c>
      <c r="ANV29" s="1066">
        <v>0.58799999999999997</v>
      </c>
      <c r="ANW29" s="1066">
        <v>0.57799999999999996</v>
      </c>
      <c r="ANX29" s="1066">
        <v>0.58299999999999996</v>
      </c>
      <c r="ANY29" s="102">
        <v>0.58599999999999997</v>
      </c>
      <c r="ANZ29" s="102"/>
      <c r="AOA29" s="102">
        <v>0.57699999999999996</v>
      </c>
      <c r="AOB29" s="102">
        <v>0.57999999999999996</v>
      </c>
      <c r="AOC29" s="102">
        <v>0.56999999999999995</v>
      </c>
      <c r="AOD29" s="102">
        <f t="shared" si="74"/>
        <v>0.56999999999999995</v>
      </c>
      <c r="AOE29" s="102">
        <v>0.58099999999999996</v>
      </c>
      <c r="AOF29" s="102">
        <v>0.57999999999999996</v>
      </c>
      <c r="AOG29" s="102">
        <v>0.58199999999999996</v>
      </c>
      <c r="AOH29" s="102">
        <v>0.58499999999999996</v>
      </c>
      <c r="AOI29" s="102"/>
      <c r="AOJ29" s="102">
        <v>0.58199999999999996</v>
      </c>
      <c r="AOK29" s="102">
        <v>0.58099999999999996</v>
      </c>
      <c r="AOL29" s="102">
        <v>0.58099999999999996</v>
      </c>
      <c r="AOM29" s="102">
        <v>0.58199999999999996</v>
      </c>
      <c r="AON29" s="102">
        <v>0.57499999999999996</v>
      </c>
      <c r="AOO29" s="102">
        <v>0.57999999999999996</v>
      </c>
      <c r="AOP29" s="102">
        <f t="shared" si="75"/>
        <v>0.56999999999999995</v>
      </c>
      <c r="AOQ29" s="102">
        <v>0.58399999999999996</v>
      </c>
      <c r="AOR29" s="102">
        <v>0.57899999999999996</v>
      </c>
      <c r="AOS29" s="102"/>
      <c r="AOT29" s="102">
        <v>0.57999999999999996</v>
      </c>
      <c r="AOU29" s="102">
        <v>0.58099999999999996</v>
      </c>
      <c r="AOV29" s="102">
        <v>0.57899999999999996</v>
      </c>
      <c r="AOW29" s="102">
        <v>0.57599999999999996</v>
      </c>
      <c r="AOX29" s="102"/>
      <c r="AOY29" s="102">
        <v>0.58499999999999996</v>
      </c>
      <c r="AOZ29" s="102">
        <f t="shared" si="76"/>
        <v>0.56999999999999995</v>
      </c>
      <c r="APA29" s="102">
        <v>0.57899999999999996</v>
      </c>
      <c r="APB29" s="102">
        <v>0.57799999999999996</v>
      </c>
      <c r="APC29" s="102">
        <v>0.57899999999999996</v>
      </c>
      <c r="APD29" s="102">
        <v>0.58199999999999996</v>
      </c>
      <c r="APE29" s="102">
        <v>0.57799999999999996</v>
      </c>
      <c r="APF29" s="102"/>
      <c r="APG29" s="102">
        <v>0.57899999999999996</v>
      </c>
      <c r="APH29" s="102">
        <v>0.58199999999999996</v>
      </c>
      <c r="API29" s="102">
        <v>0.58399999999999996</v>
      </c>
      <c r="APJ29" s="102">
        <f t="shared" si="77"/>
        <v>0.56999999999999995</v>
      </c>
      <c r="APK29" s="102">
        <v>0.57699999999999996</v>
      </c>
      <c r="APL29" s="102">
        <v>0.58499999999999996</v>
      </c>
      <c r="APM29" s="102">
        <v>0.57599999999999996</v>
      </c>
      <c r="APN29" s="102"/>
      <c r="APO29" s="102">
        <v>0.58099999999999996</v>
      </c>
      <c r="APP29" s="102">
        <v>0.57299999999999995</v>
      </c>
      <c r="APQ29" s="102">
        <v>0.57699999999999996</v>
      </c>
      <c r="APR29" s="102">
        <v>0.58199999999999996</v>
      </c>
      <c r="APS29" s="102"/>
      <c r="APT29" s="102">
        <v>0.58099999999999996</v>
      </c>
      <c r="APU29" s="102">
        <v>0.57899999999999996</v>
      </c>
      <c r="APV29" s="102">
        <v>0.57899999999999996</v>
      </c>
      <c r="APW29" s="102">
        <v>0.57799999999999996</v>
      </c>
      <c r="APX29" s="102">
        <f t="shared" si="284"/>
        <v>0.56999999999999995</v>
      </c>
      <c r="APY29" s="102">
        <v>0.58099999999999996</v>
      </c>
      <c r="APZ29" s="102">
        <v>0.57699999999999996</v>
      </c>
      <c r="AQA29" s="102">
        <v>0.57999999999999996</v>
      </c>
      <c r="AQB29" s="102"/>
      <c r="AQC29" s="102">
        <v>0.58199999999999996</v>
      </c>
      <c r="AQD29" s="102">
        <v>0.57499999999999996</v>
      </c>
      <c r="AQE29" s="102">
        <v>0.58499999999999996</v>
      </c>
      <c r="AQF29" s="102">
        <v>0.57499999999999996</v>
      </c>
      <c r="AQG29" s="102">
        <v>0.58699999999999997</v>
      </c>
      <c r="AQH29" s="102">
        <v>0.59099999999999997</v>
      </c>
      <c r="AQI29" s="102">
        <v>0.58099999999999996</v>
      </c>
      <c r="AQJ29" s="102">
        <v>0.58599999999999997</v>
      </c>
      <c r="AQK29" s="102">
        <f t="shared" si="285"/>
        <v>0.56999999999999995</v>
      </c>
      <c r="AQL29" s="102">
        <v>0.58099999999999996</v>
      </c>
      <c r="AQM29" s="102">
        <v>0.58299999999999996</v>
      </c>
      <c r="AQN29" s="102">
        <v>0.58299999999999996</v>
      </c>
      <c r="AQO29" s="102">
        <v>0.57899999999999996</v>
      </c>
      <c r="AQP29" s="102"/>
      <c r="AQQ29" s="102">
        <v>0.58099999999999996</v>
      </c>
      <c r="AQR29" s="102">
        <v>0.57999999999999996</v>
      </c>
      <c r="AQS29" s="102">
        <v>0.57899999999999996</v>
      </c>
      <c r="AQT29" s="102">
        <v>0.58399999999999996</v>
      </c>
      <c r="AQU29" s="102">
        <v>0.57699999999999996</v>
      </c>
      <c r="AQV29" s="102">
        <v>0.58599999999999997</v>
      </c>
      <c r="AQW29" s="102">
        <f t="shared" si="80"/>
        <v>0.56999999999999995</v>
      </c>
      <c r="AQX29" s="102">
        <v>0.57999999999999996</v>
      </c>
      <c r="AQY29" s="102">
        <v>0.57999999999999996</v>
      </c>
      <c r="AQZ29" s="102"/>
      <c r="ARA29" s="102">
        <v>0.58099999999999996</v>
      </c>
      <c r="ARB29" s="102">
        <v>0.57999999999999996</v>
      </c>
      <c r="ARC29" s="102">
        <v>0.58599999999999997</v>
      </c>
      <c r="ARD29" s="102">
        <v>0.58199999999999996</v>
      </c>
      <c r="ARE29" s="102">
        <v>0.57999999999999996</v>
      </c>
      <c r="ARF29" s="102">
        <v>0.57499999999999996</v>
      </c>
      <c r="ARG29" s="102">
        <v>0.58199999999999996</v>
      </c>
      <c r="ARH29" s="102">
        <f t="shared" si="81"/>
        <v>0.56999999999999995</v>
      </c>
      <c r="ARI29" s="102">
        <v>0.57499999999999996</v>
      </c>
      <c r="ARJ29" s="102">
        <v>0.56899999999999995</v>
      </c>
      <c r="ARK29" s="102">
        <v>0.56999999999999995</v>
      </c>
      <c r="ARL29" s="102">
        <v>0.57899999999999996</v>
      </c>
      <c r="ARM29" s="102">
        <v>0.57899999999999996</v>
      </c>
      <c r="ARN29" s="102">
        <v>0.57299999999999995</v>
      </c>
      <c r="ARO29" s="102"/>
      <c r="ARP29" s="102">
        <v>0.57399999999999995</v>
      </c>
      <c r="ARQ29" s="102">
        <v>0.57599999999999996</v>
      </c>
      <c r="ARR29" s="102">
        <v>0.57099999999999995</v>
      </c>
      <c r="ARS29" s="102"/>
      <c r="ART29" s="102">
        <v>0.57899999999999996</v>
      </c>
      <c r="ARU29" s="102">
        <v>0.58099999999999996</v>
      </c>
      <c r="ARV29" s="102">
        <f t="shared" si="82"/>
        <v>0.56999999999999995</v>
      </c>
      <c r="ARW29" s="102">
        <v>0.59</v>
      </c>
      <c r="ARX29" s="102">
        <v>0.56999999999999995</v>
      </c>
      <c r="ARY29" s="102">
        <v>0.56999999999999995</v>
      </c>
      <c r="ARZ29" s="102">
        <v>0.56999999999999995</v>
      </c>
      <c r="ASA29" s="102">
        <v>0.57999999999999996</v>
      </c>
      <c r="ASB29" s="102"/>
      <c r="ASC29" s="102">
        <v>0.58099999999999996</v>
      </c>
      <c r="ASD29" s="102">
        <v>0.58299999999999996</v>
      </c>
      <c r="ASE29" s="102">
        <v>0.57199999999999995</v>
      </c>
      <c r="ASF29" s="102">
        <v>0.57999999999999996</v>
      </c>
      <c r="ASG29" s="102">
        <v>0.57299999999999995</v>
      </c>
      <c r="ASH29" s="102">
        <v>0.57599999999999996</v>
      </c>
      <c r="ASI29" s="102">
        <f t="shared" si="83"/>
        <v>0.56999999999999995</v>
      </c>
      <c r="ASJ29" s="102">
        <v>0.57599999999999996</v>
      </c>
      <c r="ASK29" s="102">
        <v>0.56999999999999995</v>
      </c>
      <c r="ASL29" s="102"/>
      <c r="ASM29" s="102">
        <v>0.56000000000000005</v>
      </c>
      <c r="ASN29" s="102">
        <v>0.58099999999999996</v>
      </c>
      <c r="ASO29" s="102">
        <v>0.59099999999999997</v>
      </c>
      <c r="ASP29" s="102">
        <v>0.58399999999999996</v>
      </c>
      <c r="ASQ29" s="102">
        <v>0.58299999999999996</v>
      </c>
      <c r="ASR29" s="102">
        <v>0.58699999999999997</v>
      </c>
      <c r="ASS29" s="102"/>
      <c r="AST29" s="102">
        <v>0.59</v>
      </c>
      <c r="ASU29" s="102">
        <v>0.58299999999999996</v>
      </c>
      <c r="ASV29" s="102"/>
      <c r="ASW29" s="102">
        <v>0.58499999999999996</v>
      </c>
      <c r="ASX29" s="102">
        <v>0.57899999999999996</v>
      </c>
      <c r="ASY29" s="102">
        <v>0.58299999999999996</v>
      </c>
      <c r="ASZ29" s="102">
        <v>0.58799999999999997</v>
      </c>
      <c r="ATA29" s="102"/>
      <c r="ATB29" s="102">
        <v>0.58099999999999996</v>
      </c>
      <c r="ATC29" s="102">
        <v>0.57399999999999995</v>
      </c>
      <c r="ATD29" s="102">
        <v>0.56599999999999995</v>
      </c>
      <c r="ATE29" s="102">
        <v>0.57999999999999996</v>
      </c>
      <c r="ATF29" s="102">
        <v>0.57999999999999996</v>
      </c>
      <c r="ATG29" s="102">
        <v>0.58399999999999996</v>
      </c>
      <c r="ATH29" s="102"/>
      <c r="ATI29" s="102">
        <v>0.57899999999999996</v>
      </c>
      <c r="ATJ29" s="102">
        <v>0.57999999999999996</v>
      </c>
      <c r="ATK29" s="102">
        <v>0.57599999999999996</v>
      </c>
      <c r="ATL29" s="1057">
        <v>0.57099999999999995</v>
      </c>
      <c r="ATM29" s="102">
        <f t="shared" si="84"/>
        <v>0.56999999999999995</v>
      </c>
      <c r="ATN29" s="102">
        <v>0.56000000000000005</v>
      </c>
      <c r="ATO29" s="102">
        <v>0.56499999999999995</v>
      </c>
      <c r="ATP29" s="102">
        <v>0.57699999999999996</v>
      </c>
      <c r="ATQ29" s="102">
        <v>0.57899999999999996</v>
      </c>
      <c r="ATR29" s="102">
        <v>0.57899999999999996</v>
      </c>
      <c r="ATS29" s="102">
        <f t="shared" si="85"/>
        <v>0.56999999999999995</v>
      </c>
      <c r="ATT29" s="47">
        <v>0.625</v>
      </c>
      <c r="ATU29" s="47">
        <v>0.629</v>
      </c>
      <c r="ATV29" s="47">
        <v>0.629</v>
      </c>
      <c r="ATW29" s="47">
        <v>0.626</v>
      </c>
      <c r="ATX29" s="47">
        <v>0.63100000000000001</v>
      </c>
      <c r="ATY29" s="47">
        <v>0.628</v>
      </c>
      <c r="ATZ29" s="47"/>
      <c r="AUA29" s="47">
        <v>0.63700000000000001</v>
      </c>
      <c r="AUB29" s="47">
        <v>0.629</v>
      </c>
      <c r="AUC29" s="47">
        <v>0.63800000000000001</v>
      </c>
      <c r="AUD29" s="47">
        <v>0.63200000000000001</v>
      </c>
      <c r="AUE29" s="47">
        <v>0.628</v>
      </c>
      <c r="AUF29" s="47">
        <v>0.628</v>
      </c>
      <c r="AUG29" s="351">
        <f t="shared" si="86"/>
        <v>0.56999999999999995</v>
      </c>
      <c r="AUH29" s="47">
        <v>0.627</v>
      </c>
      <c r="AUI29" s="102">
        <v>0.621</v>
      </c>
      <c r="AUJ29" s="47">
        <v>0.622</v>
      </c>
      <c r="AUK29" s="47">
        <v>0.63100000000000001</v>
      </c>
      <c r="AUL29" s="47"/>
      <c r="AUM29" s="47">
        <v>0.63</v>
      </c>
      <c r="AUN29" s="47">
        <v>0.624</v>
      </c>
      <c r="AUO29" s="51">
        <v>0.60599999999999998</v>
      </c>
      <c r="AUP29" s="47">
        <f t="shared" si="87"/>
        <v>0.56999999999999995</v>
      </c>
      <c r="AUQ29" s="47">
        <v>0.59599999999999997</v>
      </c>
      <c r="AUR29" s="51">
        <v>0.59</v>
      </c>
      <c r="AUS29" s="51"/>
      <c r="AUT29" s="51">
        <v>0.61199999999999999</v>
      </c>
      <c r="AUU29" s="51">
        <v>0.60399999999999998</v>
      </c>
      <c r="AUV29" s="47">
        <v>0.60599999999999998</v>
      </c>
      <c r="AUW29" s="51"/>
      <c r="AUX29" s="47">
        <f t="shared" si="88"/>
        <v>0.56999999999999995</v>
      </c>
      <c r="AUY29" s="47">
        <v>0.60799999999999998</v>
      </c>
      <c r="AUZ29" s="47">
        <v>0.60299999999999998</v>
      </c>
      <c r="AVA29" s="47">
        <v>0.60199999999999998</v>
      </c>
      <c r="AVB29" s="47">
        <v>0.59699999999999998</v>
      </c>
      <c r="AVC29" s="47"/>
      <c r="AVD29" s="47"/>
      <c r="AVE29" s="47">
        <v>0.60899999999999999</v>
      </c>
      <c r="AVF29" s="68">
        <v>0.59499999999999997</v>
      </c>
      <c r="AVG29" s="68">
        <f t="shared" si="89"/>
        <v>0.56999999999999995</v>
      </c>
      <c r="AVH29" s="47">
        <v>0.59699999999999998</v>
      </c>
      <c r="AVI29" s="47">
        <v>0.59</v>
      </c>
      <c r="AVJ29" s="47">
        <v>0.6</v>
      </c>
      <c r="AVK29" s="47">
        <v>0.61</v>
      </c>
      <c r="AVL29" s="47"/>
      <c r="AVM29" s="47">
        <v>0.59899999999999998</v>
      </c>
      <c r="AVN29" s="47">
        <v>0.59799999999999998</v>
      </c>
      <c r="AVO29" s="47">
        <v>0.60299999999999998</v>
      </c>
      <c r="AVP29" s="47"/>
      <c r="AVQ29" s="47">
        <v>0.60299999999999998</v>
      </c>
      <c r="AVR29" s="1235">
        <v>0.60699999999999998</v>
      </c>
      <c r="AVS29" s="1181">
        <v>0.58499999999999996</v>
      </c>
      <c r="AVT29" s="47">
        <v>0.59199999999999997</v>
      </c>
      <c r="AVU29" s="1162">
        <v>0.60599999999999998</v>
      </c>
      <c r="AVV29" s="1162">
        <v>0.60899999999999999</v>
      </c>
      <c r="AVW29" s="1235">
        <v>0.61199999999999999</v>
      </c>
      <c r="AVX29" s="1235">
        <f t="shared" si="90"/>
        <v>0.58499999999999996</v>
      </c>
      <c r="AVY29" s="1235">
        <v>0.61699999999999999</v>
      </c>
      <c r="AVZ29" s="1235">
        <v>0.60499999999999998</v>
      </c>
      <c r="AWA29" s="1235">
        <v>0.6</v>
      </c>
      <c r="AWB29" s="1235">
        <v>0.60199999999999998</v>
      </c>
      <c r="AWC29" s="1235">
        <v>0.59599999999999997</v>
      </c>
      <c r="AWD29" s="1266">
        <v>0.59599999999999997</v>
      </c>
      <c r="AWE29" s="1235">
        <f t="shared" si="291"/>
        <v>0.58499999999999996</v>
      </c>
      <c r="AWF29" s="1235">
        <v>0.59699999999999998</v>
      </c>
      <c r="AWG29" s="1235">
        <v>0.60099999999999998</v>
      </c>
      <c r="AWH29" s="1235">
        <v>0.59799999999999998</v>
      </c>
      <c r="AWI29" s="1235"/>
      <c r="AWJ29" s="1235">
        <v>0.59299999999999997</v>
      </c>
      <c r="AWK29" s="1279" t="s">
        <v>1158</v>
      </c>
      <c r="AWL29" s="1266">
        <v>0.58599999999999997</v>
      </c>
      <c r="AWM29" s="1266">
        <f t="shared" si="92"/>
        <v>0.58499999999999996</v>
      </c>
      <c r="AWN29" s="1235">
        <v>0.61299999999999999</v>
      </c>
      <c r="AWO29" s="1235"/>
      <c r="AWP29" s="1235"/>
      <c r="AWQ29" s="1235">
        <v>0.61</v>
      </c>
      <c r="AWR29" s="1235">
        <v>0.61599999999999999</v>
      </c>
      <c r="AWS29" s="1235">
        <v>0.59899999999999998</v>
      </c>
      <c r="AWT29" s="1235">
        <v>0.60499999999999998</v>
      </c>
      <c r="AWU29" s="1235">
        <v>0.61499999999999999</v>
      </c>
      <c r="AWV29" s="1235">
        <v>0.58799999999999997</v>
      </c>
      <c r="AWW29" s="1235">
        <f t="shared" si="258"/>
        <v>0.58499999999999996</v>
      </c>
      <c r="AWX29" s="1235">
        <v>0.61</v>
      </c>
      <c r="AWY29" s="1235">
        <v>0.61</v>
      </c>
      <c r="AWZ29" s="1235">
        <v>0.621</v>
      </c>
      <c r="AXA29" s="1235">
        <v>0.61499999999999999</v>
      </c>
      <c r="AXB29" s="1235">
        <v>0.58199999999999996</v>
      </c>
      <c r="AXC29" s="1235">
        <v>0.59899999999999998</v>
      </c>
      <c r="AXD29" s="1235">
        <v>0.58199999999999996</v>
      </c>
      <c r="AXE29" s="1235">
        <v>0.58099999999999996</v>
      </c>
      <c r="AXF29" s="1237">
        <v>0.61499999999999999</v>
      </c>
      <c r="AXG29" s="1255">
        <f t="shared" si="93"/>
        <v>0.58499999999999996</v>
      </c>
      <c r="AXH29" s="1235">
        <v>0.58399999999999996</v>
      </c>
      <c r="AXI29" s="1235"/>
      <c r="AXJ29" s="1235">
        <v>0.61</v>
      </c>
      <c r="AXK29" s="1235">
        <v>0.58799999999999997</v>
      </c>
      <c r="AXL29" s="1235"/>
      <c r="AXM29" s="1255">
        <f t="shared" si="298"/>
        <v>0.58499999999999996</v>
      </c>
      <c r="AXN29" s="1235">
        <v>0.57199999999999995</v>
      </c>
      <c r="AXO29" s="1235">
        <v>0.57599999999999996</v>
      </c>
      <c r="AXP29" s="1235">
        <v>0.58599999999999997</v>
      </c>
      <c r="AXQ29" s="1235">
        <v>0.58399999999999996</v>
      </c>
      <c r="AXR29" s="1235">
        <v>0.58099999999999996</v>
      </c>
      <c r="AXS29" s="1235">
        <v>0.58499999999999996</v>
      </c>
      <c r="AXT29" s="1235"/>
      <c r="AXU29" s="1235">
        <v>0.57899999999999996</v>
      </c>
      <c r="AXV29" s="1235">
        <v>0.58699999999999997</v>
      </c>
      <c r="AXW29" s="1235"/>
      <c r="AXX29" s="1235">
        <v>0.58299999999999996</v>
      </c>
      <c r="AXY29" s="1235">
        <v>0.57899999999999996</v>
      </c>
      <c r="AXZ29" s="1235"/>
      <c r="AYA29" s="1235">
        <v>0.58499999999999996</v>
      </c>
      <c r="AYB29" s="1235"/>
      <c r="AYC29" s="1235">
        <v>0.58399999999999996</v>
      </c>
      <c r="AYD29" s="1235"/>
      <c r="AYE29" s="1235">
        <v>0.57599999999999996</v>
      </c>
      <c r="AYF29" s="1255">
        <v>0.57799999999999996</v>
      </c>
      <c r="AYG29" s="1255">
        <v>0.57599999999999996</v>
      </c>
      <c r="AYH29" s="1255">
        <v>0.58499999999999996</v>
      </c>
      <c r="AYI29" s="1235"/>
      <c r="AYJ29" s="1235">
        <v>0.57899999999999996</v>
      </c>
      <c r="AYK29" s="1235"/>
      <c r="AYL29" s="1235">
        <v>0.60199999999999998</v>
      </c>
      <c r="AYM29" s="1235"/>
      <c r="AYN29" s="1235">
        <v>0.60199999999999998</v>
      </c>
      <c r="AYO29" s="1235"/>
      <c r="AYP29" s="6">
        <f t="shared" si="95"/>
        <v>2.9059829059829088E-2</v>
      </c>
      <c r="AYQ29" s="1066">
        <v>0.53600000000000003</v>
      </c>
      <c r="AYR29" s="1066">
        <v>0.53800000000000003</v>
      </c>
      <c r="AYS29" s="1066">
        <v>0.52900000000000003</v>
      </c>
      <c r="AYT29" s="1066">
        <v>0.52900000000000003</v>
      </c>
      <c r="AYU29" s="1066">
        <v>0.53400000000000003</v>
      </c>
      <c r="AYV29" s="1066">
        <v>0.53100000000000003</v>
      </c>
      <c r="AYW29" s="1066">
        <v>0.54</v>
      </c>
      <c r="AYX29" s="1066">
        <v>0.53100000000000003</v>
      </c>
      <c r="AYY29" s="1066">
        <v>0.53400000000000003</v>
      </c>
      <c r="AYZ29" s="1066">
        <v>0.53300000000000003</v>
      </c>
      <c r="AZA29" s="1066"/>
      <c r="AZB29" s="1066">
        <v>0.53600000000000003</v>
      </c>
      <c r="AZC29" s="1066">
        <v>0.53600000000000003</v>
      </c>
      <c r="AZD29" s="1066">
        <f t="shared" si="96"/>
        <v>0.52900000000000003</v>
      </c>
      <c r="AZE29" s="1066">
        <v>0.52800000000000002</v>
      </c>
      <c r="AZF29" s="1066">
        <v>0.55300000000000005</v>
      </c>
      <c r="AZG29" s="1066">
        <v>0.54900000000000004</v>
      </c>
      <c r="AZH29" s="1066">
        <v>0.55100000000000005</v>
      </c>
      <c r="AZI29" s="1066">
        <v>0.55300000000000005</v>
      </c>
      <c r="AZJ29" s="1066">
        <v>0.55200000000000005</v>
      </c>
      <c r="AZK29" s="1066">
        <v>0.55000000000000004</v>
      </c>
      <c r="AZL29" s="1066">
        <v>0.54800000000000004</v>
      </c>
      <c r="AZM29" s="1066">
        <v>0.54300000000000004</v>
      </c>
      <c r="AZN29" s="1066">
        <v>0.54</v>
      </c>
      <c r="AZO29" s="1066">
        <v>0.54</v>
      </c>
      <c r="AZP29" s="1066">
        <v>0.54500000000000004</v>
      </c>
      <c r="AZQ29" s="1066">
        <v>0.54300000000000004</v>
      </c>
      <c r="AZR29" s="1066">
        <v>0.54400000000000004</v>
      </c>
      <c r="AZS29" s="1060">
        <f t="shared" si="97"/>
        <v>0.52900000000000003</v>
      </c>
      <c r="AZT29" s="1066">
        <v>0.55000000000000004</v>
      </c>
      <c r="AZU29" s="1066">
        <v>0.54600000000000004</v>
      </c>
      <c r="AZV29" s="1066">
        <v>0.54400000000000004</v>
      </c>
      <c r="AZW29" s="1066">
        <v>0.54600000000000004</v>
      </c>
      <c r="AZX29" s="1066">
        <v>0.54300000000000004</v>
      </c>
      <c r="AZY29" s="1066">
        <v>0.54400000000000004</v>
      </c>
      <c r="AZZ29" s="1066">
        <v>0.54900000000000004</v>
      </c>
      <c r="BAA29" s="1066">
        <v>0.54200000000000004</v>
      </c>
      <c r="BAB29" s="1066">
        <v>0.55000000000000004</v>
      </c>
      <c r="BAC29" s="1066">
        <v>0.54400000000000004</v>
      </c>
      <c r="BAD29" s="1066">
        <v>0.52900000000000003</v>
      </c>
      <c r="BAE29" s="1066">
        <v>0.54400000000000004</v>
      </c>
      <c r="BAF29" s="102">
        <f t="shared" si="271"/>
        <v>0.52900000000000003</v>
      </c>
      <c r="BAG29" s="1066">
        <v>0.55400000000000005</v>
      </c>
      <c r="BAH29" s="1066">
        <v>0.54600000000000004</v>
      </c>
      <c r="BAI29" s="1066">
        <v>0.54700000000000004</v>
      </c>
      <c r="BAJ29" s="1066">
        <v>0.54700000000000004</v>
      </c>
      <c r="BAK29" s="1066">
        <v>0.55100000000000005</v>
      </c>
      <c r="BAL29" s="1066">
        <v>0.54600000000000004</v>
      </c>
      <c r="BAM29" s="102">
        <v>0.54400000000000004</v>
      </c>
      <c r="BAN29" s="102">
        <v>0.54600000000000004</v>
      </c>
      <c r="BAO29" s="102">
        <v>0.54400000000000004</v>
      </c>
      <c r="BAP29" s="102">
        <v>0.55000000000000004</v>
      </c>
      <c r="BAQ29" s="102">
        <f t="shared" si="98"/>
        <v>0.52900000000000003</v>
      </c>
      <c r="BAR29" s="102">
        <v>0.54500000000000004</v>
      </c>
      <c r="BAS29" s="102">
        <v>0.54600000000000004</v>
      </c>
      <c r="BAT29" s="102">
        <v>0.54800000000000004</v>
      </c>
      <c r="BAU29" s="102">
        <v>0.54500000000000004</v>
      </c>
      <c r="BAV29" s="102">
        <v>0.54500000000000004</v>
      </c>
      <c r="BAW29" s="102">
        <v>0.54600000000000004</v>
      </c>
      <c r="BAX29" s="102">
        <v>0.54400000000000004</v>
      </c>
      <c r="BAY29" s="102"/>
      <c r="BAZ29" s="102">
        <v>0.54500000000000004</v>
      </c>
      <c r="BBA29" s="102">
        <v>0.54600000000000004</v>
      </c>
      <c r="BBB29" s="102">
        <v>0.55000000000000004</v>
      </c>
      <c r="BBC29" s="102">
        <f t="shared" si="99"/>
        <v>0.52900000000000003</v>
      </c>
      <c r="BBD29" s="102">
        <v>0.54500000000000004</v>
      </c>
      <c r="BBE29" s="102"/>
      <c r="BBF29" s="102">
        <v>0.54500000000000004</v>
      </c>
      <c r="BBG29" s="102">
        <v>0.54500000000000004</v>
      </c>
      <c r="BBH29" s="102"/>
      <c r="BBI29" s="102">
        <v>0.54800000000000004</v>
      </c>
      <c r="BBJ29" s="102">
        <v>0.54300000000000004</v>
      </c>
      <c r="BBK29" s="102">
        <v>0.54300000000000004</v>
      </c>
      <c r="BBL29" s="102"/>
      <c r="BBM29" s="102">
        <v>0.54400000000000004</v>
      </c>
      <c r="BBN29" s="102">
        <f t="shared" si="100"/>
        <v>0.52900000000000003</v>
      </c>
      <c r="BBO29" s="102">
        <v>0.54400000000000004</v>
      </c>
      <c r="BBP29" s="102"/>
      <c r="BBQ29" s="102">
        <v>0.54100000000000004</v>
      </c>
      <c r="BBR29" s="102">
        <v>0.54500000000000004</v>
      </c>
      <c r="BBS29" s="102">
        <v>0.54700000000000004</v>
      </c>
      <c r="BBT29" s="102">
        <v>0.54300000000000004</v>
      </c>
      <c r="BBU29" s="102">
        <v>0.54300000000000004</v>
      </c>
      <c r="BBV29" s="102">
        <v>0.54500000000000004</v>
      </c>
      <c r="BBW29" s="102">
        <v>0.54800000000000004</v>
      </c>
      <c r="BBX29" s="102">
        <f t="shared" si="101"/>
        <v>0.52900000000000003</v>
      </c>
      <c r="BBY29" s="102">
        <v>0.54600000000000004</v>
      </c>
      <c r="BBZ29" s="102">
        <v>0.55000000000000004</v>
      </c>
      <c r="BCA29" s="102">
        <v>0.53700000000000003</v>
      </c>
      <c r="BCB29" s="102">
        <v>0.54400000000000004</v>
      </c>
      <c r="BCC29" s="102">
        <v>0.54200000000000004</v>
      </c>
      <c r="BCD29" s="102"/>
      <c r="BCE29" s="102">
        <v>0.53800000000000003</v>
      </c>
      <c r="BCF29" s="102">
        <v>0.53900000000000003</v>
      </c>
      <c r="BCG29" s="102">
        <v>0.54400000000000004</v>
      </c>
      <c r="BCH29" s="102">
        <v>0.54400000000000004</v>
      </c>
      <c r="BCI29" s="102">
        <v>0.54700000000000004</v>
      </c>
      <c r="BCJ29" s="102">
        <v>0.54600000000000004</v>
      </c>
      <c r="BCK29" s="102">
        <f t="shared" si="286"/>
        <v>0.52900000000000003</v>
      </c>
      <c r="BCL29" s="102">
        <v>0.54800000000000004</v>
      </c>
      <c r="BCM29" s="102">
        <v>0.54600000000000004</v>
      </c>
      <c r="BCN29" s="102"/>
      <c r="BCO29" s="102">
        <v>0.54600000000000004</v>
      </c>
      <c r="BCP29" s="102">
        <v>0.55100000000000005</v>
      </c>
      <c r="BCQ29" s="102">
        <v>0.55600000000000005</v>
      </c>
      <c r="BCR29" s="102"/>
      <c r="BCS29" s="102">
        <v>0.55000000000000004</v>
      </c>
      <c r="BCT29" s="102">
        <v>0.54900000000000004</v>
      </c>
      <c r="BCU29" s="102">
        <v>0.54800000000000004</v>
      </c>
      <c r="BCV29" s="102">
        <v>0.54300000000000004</v>
      </c>
      <c r="BCW29" s="102">
        <v>0.55300000000000005</v>
      </c>
      <c r="BCX29" s="102">
        <v>0.54800000000000004</v>
      </c>
      <c r="BCY29" s="102">
        <f t="shared" si="287"/>
        <v>0.52900000000000003</v>
      </c>
      <c r="BCZ29" s="102">
        <v>0.54</v>
      </c>
      <c r="BDA29" s="102">
        <v>0.54600000000000004</v>
      </c>
      <c r="BDB29" s="102"/>
      <c r="BDC29" s="102">
        <v>0.54300000000000004</v>
      </c>
      <c r="BDD29" s="102">
        <v>0.54500000000000004</v>
      </c>
      <c r="BDE29" s="102">
        <v>0.54200000000000004</v>
      </c>
      <c r="BDF29" s="102">
        <v>0.54700000000000004</v>
      </c>
      <c r="BDG29" s="102">
        <v>0.54300000000000004</v>
      </c>
      <c r="BDH29" s="102">
        <v>0.54300000000000004</v>
      </c>
      <c r="BDI29" s="102">
        <v>0.54100000000000004</v>
      </c>
      <c r="BDJ29" s="102">
        <v>0.54800000000000004</v>
      </c>
      <c r="BDK29" s="102">
        <f t="shared" si="104"/>
        <v>0.52900000000000003</v>
      </c>
      <c r="BDL29" s="102"/>
      <c r="BDM29" s="102">
        <v>0.54400000000000004</v>
      </c>
      <c r="BDN29" s="102">
        <v>0.54300000000000004</v>
      </c>
      <c r="BDO29" s="102">
        <v>0.54</v>
      </c>
      <c r="BDP29" s="102">
        <v>0.54600000000000004</v>
      </c>
      <c r="BDQ29" s="102">
        <v>0.54600000000000004</v>
      </c>
      <c r="BDR29" s="102">
        <v>0.54300000000000004</v>
      </c>
      <c r="BDS29" s="102">
        <v>0.54300000000000004</v>
      </c>
      <c r="BDT29" s="102">
        <v>0.54100000000000004</v>
      </c>
      <c r="BDU29" s="102"/>
      <c r="BDV29" s="102">
        <v>0.54100000000000004</v>
      </c>
      <c r="BDW29" s="102">
        <f t="shared" si="105"/>
        <v>0.52900000000000003</v>
      </c>
      <c r="BDX29" s="102">
        <v>0.53700000000000003</v>
      </c>
      <c r="BDY29" s="102">
        <v>0.53500000000000003</v>
      </c>
      <c r="BDZ29" s="102">
        <v>0.53700000000000003</v>
      </c>
      <c r="BEA29" s="102">
        <v>0.54400000000000004</v>
      </c>
      <c r="BEB29" s="102"/>
      <c r="BEC29" s="102">
        <v>0.54800000000000004</v>
      </c>
      <c r="BED29" s="102">
        <v>0.54100000000000004</v>
      </c>
      <c r="BEE29" s="102">
        <v>0.54300000000000004</v>
      </c>
      <c r="BEF29" s="102">
        <v>0.54700000000000004</v>
      </c>
      <c r="BEG29" s="102">
        <v>0.54600000000000004</v>
      </c>
      <c r="BEH29" s="102"/>
      <c r="BEI29" s="102">
        <v>0.54600000000000004</v>
      </c>
      <c r="BEJ29" s="102">
        <v>0.54700000000000004</v>
      </c>
      <c r="BEK29" s="102">
        <f t="shared" si="106"/>
        <v>0.52900000000000003</v>
      </c>
      <c r="BEL29" s="102">
        <v>0.55000000000000004</v>
      </c>
      <c r="BEM29" s="102">
        <v>0.54700000000000004</v>
      </c>
      <c r="BEN29" s="102">
        <v>0.54900000000000004</v>
      </c>
      <c r="BEO29" s="102">
        <v>0.55000000000000004</v>
      </c>
      <c r="BEP29" s="102">
        <v>0.55000000000000004</v>
      </c>
      <c r="BEQ29" s="102">
        <v>0.55000000000000004</v>
      </c>
      <c r="BER29" s="102"/>
      <c r="BES29" s="102">
        <v>0.55000000000000004</v>
      </c>
      <c r="BET29" s="102">
        <v>0.54400000000000004</v>
      </c>
      <c r="BEU29" s="102">
        <v>0.54</v>
      </c>
      <c r="BEV29" s="102">
        <v>0.53700000000000003</v>
      </c>
      <c r="BEW29" s="102">
        <v>0.54700000000000004</v>
      </c>
      <c r="BEX29" s="102">
        <f t="shared" si="107"/>
        <v>0.52900000000000003</v>
      </c>
      <c r="BEY29" s="102">
        <v>0.53900000000000003</v>
      </c>
      <c r="BEZ29" s="102">
        <v>0.55200000000000005</v>
      </c>
      <c r="BFA29" s="102">
        <v>0.54700000000000004</v>
      </c>
      <c r="BFB29" s="102">
        <v>0.55200000000000005</v>
      </c>
      <c r="BFC29" s="102">
        <v>0.54600000000000004</v>
      </c>
      <c r="BFD29" s="102">
        <v>0.54700000000000004</v>
      </c>
      <c r="BFE29" s="102">
        <v>0.55200000000000005</v>
      </c>
      <c r="BFF29" s="102">
        <v>0.54</v>
      </c>
      <c r="BFG29" s="102">
        <v>0.54600000000000004</v>
      </c>
      <c r="BFH29" s="102">
        <v>0.54800000000000004</v>
      </c>
      <c r="BFI29" s="102">
        <v>0.54500000000000004</v>
      </c>
      <c r="BFJ29" s="102">
        <v>0.54</v>
      </c>
      <c r="BFK29" s="102"/>
      <c r="BFL29" s="102">
        <v>0.55900000000000005</v>
      </c>
      <c r="BFM29" s="102">
        <v>0.54800000000000004</v>
      </c>
      <c r="BFN29" s="102">
        <v>0.55300000000000005</v>
      </c>
      <c r="BFO29" s="102">
        <v>0.55200000000000005</v>
      </c>
      <c r="BFP29" s="102">
        <v>0.53600000000000003</v>
      </c>
      <c r="BFQ29" s="102">
        <v>0.54900000000000004</v>
      </c>
      <c r="BFR29" s="102"/>
      <c r="BFS29" s="102">
        <v>0.55000000000000004</v>
      </c>
      <c r="BFT29" s="102">
        <v>0.54800000000000004</v>
      </c>
      <c r="BFU29" s="102">
        <v>0.54700000000000004</v>
      </c>
      <c r="BFV29" s="102">
        <v>0.54500000000000004</v>
      </c>
      <c r="BFW29" s="102">
        <v>0.53800000000000003</v>
      </c>
      <c r="BFX29" s="102">
        <v>0.54300000000000004</v>
      </c>
      <c r="BFY29" s="102">
        <f t="shared" si="108"/>
        <v>0.52900000000000003</v>
      </c>
      <c r="BFZ29" s="102">
        <v>0.54800000000000004</v>
      </c>
      <c r="BGA29" s="102">
        <v>0.54300000000000004</v>
      </c>
      <c r="BGB29" s="102">
        <v>0.54500000000000004</v>
      </c>
      <c r="BGC29" s="102">
        <v>0.54800000000000004</v>
      </c>
      <c r="BGD29" s="102">
        <v>0.55300000000000005</v>
      </c>
      <c r="BGE29" s="102">
        <f t="shared" si="109"/>
        <v>0.52900000000000003</v>
      </c>
      <c r="BGF29" s="47">
        <v>0.58699999999999997</v>
      </c>
      <c r="BGG29" s="47"/>
      <c r="BGH29" s="47">
        <v>0.58899999999999997</v>
      </c>
      <c r="BGI29" s="47">
        <v>0.59899999999999998</v>
      </c>
      <c r="BGJ29" s="47">
        <v>0.58699999999999997</v>
      </c>
      <c r="BGK29" s="47">
        <v>0.59</v>
      </c>
      <c r="BGL29" s="47">
        <v>0.58899999999999997</v>
      </c>
      <c r="BGM29" s="47"/>
      <c r="BGN29" s="47">
        <v>0.59199999999999997</v>
      </c>
      <c r="BGO29" s="47"/>
      <c r="BGP29" s="47">
        <v>0.6</v>
      </c>
      <c r="BGQ29" s="47">
        <v>0.58599999999999997</v>
      </c>
      <c r="BGR29" s="47">
        <v>0.59199999999999997</v>
      </c>
      <c r="BGS29" s="47">
        <v>0.59599999999999997</v>
      </c>
      <c r="BGT29" s="47">
        <v>0.58899999999999997</v>
      </c>
      <c r="BGU29" s="102">
        <f t="shared" si="110"/>
        <v>0.52900000000000003</v>
      </c>
      <c r="BGV29" s="102">
        <v>0.59199999999999997</v>
      </c>
      <c r="BGW29" s="47"/>
      <c r="BGX29" s="47">
        <v>0.59899999999999998</v>
      </c>
      <c r="BGY29" s="47">
        <v>0.59799999999999998</v>
      </c>
      <c r="BGZ29" s="47">
        <v>0.60099999999999998</v>
      </c>
      <c r="BHA29" s="47">
        <v>0.59699999999999998</v>
      </c>
      <c r="BHB29" s="47">
        <v>0.59699999999999998</v>
      </c>
      <c r="BHC29" s="51">
        <v>0.55800000000000005</v>
      </c>
      <c r="BHD29" s="47">
        <f t="shared" si="111"/>
        <v>0.52900000000000003</v>
      </c>
      <c r="BHE29" s="47">
        <v>0.56200000000000006</v>
      </c>
      <c r="BHF29" s="51">
        <v>0.55900000000000005</v>
      </c>
      <c r="BHG29" s="51"/>
      <c r="BHH29" s="51">
        <v>0.55600000000000005</v>
      </c>
      <c r="BHI29" s="51">
        <v>0.55600000000000005</v>
      </c>
      <c r="BHJ29" s="47">
        <v>0.56299999999999994</v>
      </c>
      <c r="BHK29" s="51">
        <v>0.56000000000000005</v>
      </c>
      <c r="BHL29" s="47">
        <f t="shared" si="112"/>
        <v>0.52900000000000003</v>
      </c>
      <c r="BHM29" s="47">
        <v>0.56200000000000006</v>
      </c>
      <c r="BHN29" s="47">
        <v>0.56299999999999994</v>
      </c>
      <c r="BHO29" s="47">
        <v>0.56100000000000005</v>
      </c>
      <c r="BHP29" s="47">
        <v>0.56100000000000005</v>
      </c>
      <c r="BHQ29" s="47"/>
      <c r="BHR29" s="47">
        <v>0.55500000000000005</v>
      </c>
      <c r="BHS29" s="68">
        <v>0.56399999999999995</v>
      </c>
      <c r="BHT29" s="47">
        <f t="shared" si="113"/>
        <v>0.52900000000000003</v>
      </c>
      <c r="BHU29" s="47">
        <v>0.56200000000000006</v>
      </c>
      <c r="BHV29" s="47">
        <v>0.56200000000000006</v>
      </c>
      <c r="BHW29" s="47">
        <v>0.56999999999999995</v>
      </c>
      <c r="BHX29" s="47">
        <v>0.56799999999999995</v>
      </c>
      <c r="BHY29" s="47">
        <v>0.56200000000000006</v>
      </c>
      <c r="BHZ29" s="47">
        <v>0.56499999999999995</v>
      </c>
      <c r="BIA29" s="47">
        <v>0.56999999999999995</v>
      </c>
      <c r="BIB29" s="47">
        <v>0.56000000000000005</v>
      </c>
      <c r="BIC29" s="1235">
        <v>0.57299999999999995</v>
      </c>
      <c r="BID29" s="1181">
        <v>0.55100000000000005</v>
      </c>
      <c r="BIE29" s="47">
        <v>0.57499999999999996</v>
      </c>
      <c r="BIF29" s="1162">
        <v>0.56699999999999995</v>
      </c>
      <c r="BIG29" s="1162">
        <v>0.56999999999999995</v>
      </c>
      <c r="BIH29" s="1235">
        <v>0.56399999999999995</v>
      </c>
      <c r="BII29" s="1235">
        <f t="shared" si="114"/>
        <v>0.55100000000000005</v>
      </c>
      <c r="BIJ29" s="1235">
        <v>0.56100000000000005</v>
      </c>
      <c r="BIK29" s="1235">
        <v>0.56299999999999994</v>
      </c>
      <c r="BIL29" s="1235">
        <v>0.55500000000000005</v>
      </c>
      <c r="BIM29" s="1235">
        <v>0.55500000000000005</v>
      </c>
      <c r="BIN29" s="1235">
        <v>0.55800000000000005</v>
      </c>
      <c r="BIO29" s="1266">
        <v>0.55500000000000005</v>
      </c>
      <c r="BIP29" s="1235">
        <f t="shared" si="292"/>
        <v>0.55100000000000005</v>
      </c>
      <c r="BIQ29" s="1235">
        <v>0.56399999999999995</v>
      </c>
      <c r="BIR29" s="1235">
        <v>0.55100000000000005</v>
      </c>
      <c r="BIS29" s="1235">
        <v>0.55000000000000004</v>
      </c>
      <c r="BIT29" s="1235">
        <v>0.55500000000000005</v>
      </c>
      <c r="BIU29" s="1235"/>
      <c r="BIV29" s="1277" t="s">
        <v>1157</v>
      </c>
      <c r="BIW29" s="1266">
        <v>0.55300000000000005</v>
      </c>
      <c r="BIX29" s="1266">
        <f t="shared" si="116"/>
        <v>0.55100000000000005</v>
      </c>
      <c r="BIY29" s="1235">
        <v>0.54100000000000004</v>
      </c>
      <c r="BIZ29" s="1235"/>
      <c r="BJA29" s="1235"/>
      <c r="BJB29" s="1235">
        <v>0.54100000000000004</v>
      </c>
      <c r="BJC29" s="1235">
        <v>0.54500000000000004</v>
      </c>
      <c r="BJD29" s="1235">
        <v>0.55800000000000005</v>
      </c>
      <c r="BJE29" s="1235">
        <v>0.53700000000000003</v>
      </c>
      <c r="BJF29" s="1235">
        <v>0.54400000000000004</v>
      </c>
      <c r="BJG29" s="1235">
        <v>0.55800000000000005</v>
      </c>
      <c r="BJH29" s="1235">
        <f t="shared" si="259"/>
        <v>0.55100000000000005</v>
      </c>
      <c r="BJI29" s="1235">
        <v>0.53800000000000003</v>
      </c>
      <c r="BJJ29" s="1235">
        <v>0.54300000000000004</v>
      </c>
      <c r="BJK29" s="1235">
        <v>0.54500000000000004</v>
      </c>
      <c r="BJL29" s="1235">
        <v>0.54</v>
      </c>
      <c r="BJM29" s="1235">
        <v>0.51600000000000001</v>
      </c>
      <c r="BJN29" s="1235">
        <v>0.56000000000000005</v>
      </c>
      <c r="BJO29" s="1235">
        <v>0.52400000000000002</v>
      </c>
      <c r="BJP29" s="1235">
        <v>0.51700000000000002</v>
      </c>
      <c r="BJQ29" s="1237">
        <v>0.53800000000000003</v>
      </c>
      <c r="BJR29" s="1255">
        <f t="shared" si="117"/>
        <v>0.53800000000000003</v>
      </c>
      <c r="BJS29" s="1235">
        <v>0.51200000000000001</v>
      </c>
      <c r="BJT29" s="1255"/>
      <c r="BJU29" s="1235">
        <v>0.56499999999999995</v>
      </c>
      <c r="BJV29" s="1235">
        <v>0.51200000000000001</v>
      </c>
      <c r="BJW29" s="1255"/>
      <c r="BJX29" s="1255">
        <f t="shared" si="299"/>
        <v>0.51200000000000001</v>
      </c>
      <c r="BJY29" s="1235">
        <v>0.51300000000000001</v>
      </c>
      <c r="BJZ29" s="1235">
        <v>0.51200000000000001</v>
      </c>
      <c r="BKA29" s="1235">
        <v>0.51100000000000001</v>
      </c>
      <c r="BKB29" s="1235">
        <v>0.51500000000000001</v>
      </c>
      <c r="BKC29" s="1235">
        <v>0.51800000000000002</v>
      </c>
      <c r="BKD29" s="1235">
        <v>0.52</v>
      </c>
      <c r="BKE29" s="1255"/>
      <c r="BKF29" s="1235">
        <v>0.51300000000000001</v>
      </c>
      <c r="BKG29" s="1235">
        <v>0.51500000000000001</v>
      </c>
      <c r="BKH29" s="1235"/>
      <c r="BKI29" s="1235">
        <v>0.52200000000000002</v>
      </c>
      <c r="BKJ29" s="1235">
        <v>0.51700000000000002</v>
      </c>
      <c r="BKK29" s="1235"/>
      <c r="BKL29" s="1235">
        <v>0.51100000000000001</v>
      </c>
      <c r="BKM29" s="1235"/>
      <c r="BKN29" s="1235">
        <v>0.51600000000000001</v>
      </c>
      <c r="BKO29" s="1235"/>
      <c r="BKP29" s="1235">
        <v>0.52200000000000002</v>
      </c>
      <c r="BKQ29" s="1255">
        <v>0.52</v>
      </c>
      <c r="BKR29" s="1255">
        <v>0.51900000000000002</v>
      </c>
      <c r="BKS29" s="1255">
        <v>0.51800000000000002</v>
      </c>
      <c r="BKT29" s="1235"/>
      <c r="BKU29" s="1235">
        <v>0.52700000000000002</v>
      </c>
      <c r="BKV29" s="1235"/>
      <c r="BKW29" s="1235">
        <v>0.53700000000000003</v>
      </c>
      <c r="BKX29" s="1235"/>
      <c r="BKY29" s="1235">
        <v>0.53500000000000003</v>
      </c>
      <c r="BKZ29" s="1235"/>
      <c r="BLA29" s="6">
        <f t="shared" si="119"/>
        <v>4.4921875000000042E-2</v>
      </c>
      <c r="BLB29" s="1078">
        <v>0.48</v>
      </c>
      <c r="BLC29" s="1078">
        <v>0.48099999999999998</v>
      </c>
      <c r="BLD29" s="1078">
        <v>0.48</v>
      </c>
      <c r="BLE29" s="1078">
        <v>0.48699999999999999</v>
      </c>
      <c r="BLF29" s="1078">
        <v>0.48</v>
      </c>
      <c r="BLG29" s="1078">
        <v>0.47899999999999998</v>
      </c>
      <c r="BLH29" s="1078">
        <v>0.47799999999999998</v>
      </c>
      <c r="BLI29" s="1078">
        <v>0.48</v>
      </c>
      <c r="BLJ29" s="1078">
        <v>0.48</v>
      </c>
      <c r="BLK29" s="1078">
        <v>0.48299999999999998</v>
      </c>
      <c r="BLL29" s="1078">
        <f t="shared" si="120"/>
        <v>0.48099999999999998</v>
      </c>
      <c r="BLM29" s="1078">
        <v>0.48</v>
      </c>
      <c r="BLN29" s="1078">
        <v>0.49099999999999999</v>
      </c>
      <c r="BLO29" s="1078"/>
      <c r="BLP29" s="1078">
        <v>0.48299999999999998</v>
      </c>
      <c r="BLQ29" s="1078">
        <v>0.47799999999999998</v>
      </c>
      <c r="BLR29" s="1078">
        <v>0.49099999999999999</v>
      </c>
      <c r="BLS29" s="1078">
        <v>0.49399999999999999</v>
      </c>
      <c r="BLT29" s="1078">
        <v>0.48499999999999999</v>
      </c>
      <c r="BLU29" s="1078">
        <v>0.48799999999999999</v>
      </c>
      <c r="BLV29" s="1078">
        <v>0.48899999999999999</v>
      </c>
      <c r="BLW29" s="1078">
        <v>0.49199999999999999</v>
      </c>
      <c r="BLX29" s="1078">
        <v>0.50700000000000001</v>
      </c>
      <c r="BLY29" s="1078">
        <v>0.48299999999999998</v>
      </c>
      <c r="BLZ29" s="1078"/>
      <c r="BMA29" s="1078">
        <v>0.48</v>
      </c>
      <c r="BMB29" s="1072">
        <f t="shared" si="121"/>
        <v>0.48</v>
      </c>
      <c r="BMC29" s="1078">
        <v>0.48199999999999998</v>
      </c>
      <c r="BMD29" s="1078">
        <v>0.47799999999999998</v>
      </c>
      <c r="BME29" s="1078">
        <v>0.47499999999999998</v>
      </c>
      <c r="BMF29" s="1078">
        <v>0.48299999999999998</v>
      </c>
      <c r="BMG29" s="1078">
        <v>0.48099999999999998</v>
      </c>
      <c r="BMH29" s="1078"/>
      <c r="BMI29" s="1078">
        <v>0.47799999999999998</v>
      </c>
      <c r="BMJ29" s="1078">
        <v>0.48499999999999999</v>
      </c>
      <c r="BMK29" s="1078">
        <v>0.49299999999999999</v>
      </c>
      <c r="BML29" s="1078">
        <v>0.48199999999999998</v>
      </c>
      <c r="BMM29" s="1078">
        <v>0.47799999999999998</v>
      </c>
      <c r="BMN29" s="1078">
        <v>0.47799999999999998</v>
      </c>
      <c r="BMO29" s="1078">
        <v>0.47799999999999998</v>
      </c>
      <c r="BMP29" s="103">
        <f t="shared" si="272"/>
        <v>0.47799999999999998</v>
      </c>
      <c r="BMQ29" s="1073">
        <v>0.5</v>
      </c>
      <c r="BMR29" s="1078">
        <v>0.49299999999999999</v>
      </c>
      <c r="BMS29" s="1078">
        <v>0.49099999999999999</v>
      </c>
      <c r="BMT29" s="1078">
        <v>0.496</v>
      </c>
      <c r="BMU29" s="1078">
        <v>0.49199999999999999</v>
      </c>
      <c r="BMV29" s="1078">
        <v>0.48899999999999999</v>
      </c>
      <c r="BMW29" s="103">
        <v>0.48599999999999999</v>
      </c>
      <c r="BMX29" s="103">
        <v>0.48299999999999998</v>
      </c>
      <c r="BMY29" s="103">
        <v>0.48399999999999999</v>
      </c>
      <c r="BMZ29" s="103">
        <v>0.48</v>
      </c>
      <c r="BNA29" s="103">
        <f t="shared" si="122"/>
        <v>0.47799999999999998</v>
      </c>
      <c r="BNB29" s="103">
        <v>0.48299999999999998</v>
      </c>
      <c r="BNC29" s="103">
        <v>0.48499999999999999</v>
      </c>
      <c r="BND29" s="103">
        <v>0.48699999999999999</v>
      </c>
      <c r="BNE29" s="103">
        <v>0.48399999999999999</v>
      </c>
      <c r="BNF29" s="103"/>
      <c r="BNG29" s="103">
        <v>0.48399999999999999</v>
      </c>
      <c r="BNH29" s="103">
        <v>0.48399999999999999</v>
      </c>
      <c r="BNI29" s="103">
        <v>0.48099999999999998</v>
      </c>
      <c r="BNJ29" s="103">
        <v>0.48899999999999999</v>
      </c>
      <c r="BNK29" s="103">
        <v>0.48099999999999998</v>
      </c>
      <c r="BNL29" s="103">
        <v>0.48</v>
      </c>
      <c r="BNM29" s="103">
        <f t="shared" si="123"/>
        <v>0.47799999999999998</v>
      </c>
      <c r="BNN29" s="103">
        <v>0.48399999999999999</v>
      </c>
      <c r="BNO29" s="103">
        <v>0.48099999999999998</v>
      </c>
      <c r="BNP29" s="103"/>
      <c r="BNQ29" s="103">
        <v>0.48299999999999998</v>
      </c>
      <c r="BNR29" s="103">
        <v>0.497</v>
      </c>
      <c r="BNS29" s="103">
        <v>0.48</v>
      </c>
      <c r="BNT29" s="103">
        <v>0.48299999999999998</v>
      </c>
      <c r="BNU29" s="103"/>
      <c r="BNV29" s="103">
        <v>0.48599999999999999</v>
      </c>
      <c r="BNW29" s="103">
        <v>0.41699999999999998</v>
      </c>
      <c r="BNX29" s="103">
        <f t="shared" si="124"/>
        <v>0.41699999999999998</v>
      </c>
      <c r="BNY29" s="103">
        <v>0.48099999999999998</v>
      </c>
      <c r="BNZ29" s="103">
        <v>0.48199999999999998</v>
      </c>
      <c r="BOA29" s="103"/>
      <c r="BOB29" s="103">
        <v>0.44500000000000001</v>
      </c>
      <c r="BOC29" s="103">
        <v>0.44400000000000001</v>
      </c>
      <c r="BOD29" s="103">
        <v>0.44</v>
      </c>
      <c r="BOE29" s="103">
        <v>0.437</v>
      </c>
      <c r="BOF29" s="103"/>
      <c r="BOG29" s="103">
        <v>0.433</v>
      </c>
      <c r="BOH29" s="103">
        <v>0.41199999999999998</v>
      </c>
      <c r="BOI29" s="103">
        <f t="shared" si="125"/>
        <v>0.41199999999999998</v>
      </c>
      <c r="BOJ29" s="103">
        <v>0.438</v>
      </c>
      <c r="BOK29" s="103">
        <v>0.438</v>
      </c>
      <c r="BOL29" s="103">
        <v>0.436</v>
      </c>
      <c r="BOM29" s="103">
        <v>0.436</v>
      </c>
      <c r="BON29" s="103">
        <v>0.436</v>
      </c>
      <c r="BOO29" s="103">
        <v>0.436</v>
      </c>
      <c r="BOP29" s="103">
        <v>0.435</v>
      </c>
      <c r="BOQ29" s="103"/>
      <c r="BOR29" s="103">
        <v>0.437</v>
      </c>
      <c r="BOS29" s="103">
        <v>0.438</v>
      </c>
      <c r="BOT29" s="103">
        <v>0.437</v>
      </c>
      <c r="BOU29" s="103">
        <v>0.437</v>
      </c>
      <c r="BOV29" s="103">
        <f t="shared" si="288"/>
        <v>0.41199999999999998</v>
      </c>
      <c r="BOW29" s="103">
        <v>0.437</v>
      </c>
      <c r="BOX29" s="103">
        <v>0.435</v>
      </c>
      <c r="BOY29" s="103">
        <v>0.432</v>
      </c>
      <c r="BOZ29" s="103">
        <v>0.435</v>
      </c>
      <c r="BPA29" s="103">
        <v>0.43</v>
      </c>
      <c r="BPB29" s="103"/>
      <c r="BPC29" s="103">
        <v>0.42499999999999999</v>
      </c>
      <c r="BPD29" s="103">
        <v>0.432</v>
      </c>
      <c r="BPE29" s="103">
        <v>0.433</v>
      </c>
      <c r="BPF29" s="103">
        <v>0.434</v>
      </c>
      <c r="BPG29" s="103">
        <v>0.42599999999999999</v>
      </c>
      <c r="BPH29" s="103">
        <v>0.44</v>
      </c>
      <c r="BPI29" s="103">
        <f t="shared" si="289"/>
        <v>0.41199999999999998</v>
      </c>
      <c r="BPJ29" s="103">
        <v>0.435</v>
      </c>
      <c r="BPK29" s="103">
        <v>0.439</v>
      </c>
      <c r="BPL29" s="103">
        <v>0.44</v>
      </c>
      <c r="BPM29" s="103">
        <v>0.439</v>
      </c>
      <c r="BPN29" s="103">
        <v>0.44500000000000001</v>
      </c>
      <c r="BPO29" s="103">
        <v>0.435</v>
      </c>
      <c r="BPP29" s="103">
        <v>0.441</v>
      </c>
      <c r="BPQ29" s="103">
        <v>0.442</v>
      </c>
      <c r="BPR29" s="103">
        <v>0.435</v>
      </c>
      <c r="BPS29" s="103">
        <v>0.44</v>
      </c>
      <c r="BPT29" s="103">
        <f t="shared" si="128"/>
        <v>0.41199999999999998</v>
      </c>
      <c r="BPU29" s="103">
        <v>0.443</v>
      </c>
      <c r="BPV29" s="103">
        <v>0.438</v>
      </c>
      <c r="BPW29" s="103">
        <v>0.441</v>
      </c>
      <c r="BPX29" s="103">
        <v>0.437</v>
      </c>
      <c r="BPY29" s="103"/>
      <c r="BPZ29" s="103">
        <v>0.437</v>
      </c>
      <c r="BQA29" s="103">
        <v>0.437</v>
      </c>
      <c r="BQB29" s="103">
        <v>0.441</v>
      </c>
      <c r="BQC29" s="103">
        <v>0.43099999999999999</v>
      </c>
      <c r="BQD29" s="103">
        <v>0.43</v>
      </c>
      <c r="BQE29" s="103">
        <f t="shared" si="129"/>
        <v>0.41199999999999998</v>
      </c>
      <c r="BQF29" s="103">
        <v>0.43</v>
      </c>
      <c r="BQG29" s="103">
        <v>0.42499999999999999</v>
      </c>
      <c r="BQH29" s="103">
        <v>0.42099999999999999</v>
      </c>
      <c r="BQI29" s="103">
        <v>0.44</v>
      </c>
      <c r="BQJ29" s="103">
        <v>0.441</v>
      </c>
      <c r="BQK29" s="103">
        <v>0.43099999999999999</v>
      </c>
      <c r="BQL29" s="103">
        <v>0.441</v>
      </c>
      <c r="BQM29" s="103">
        <v>0.438</v>
      </c>
      <c r="BQN29" s="103">
        <v>0.44</v>
      </c>
      <c r="BQO29" s="103"/>
      <c r="BQP29" s="103">
        <v>0.437</v>
      </c>
      <c r="BQQ29" s="1073">
        <v>0.44</v>
      </c>
      <c r="BQR29" s="103">
        <f t="shared" si="130"/>
        <v>0.41199999999999998</v>
      </c>
      <c r="BQS29" s="103">
        <v>0.44</v>
      </c>
      <c r="BQT29" s="103"/>
      <c r="BQU29" s="103">
        <v>0.441</v>
      </c>
      <c r="BQV29" s="103">
        <v>0.437</v>
      </c>
      <c r="BQW29" s="103">
        <v>0.44</v>
      </c>
      <c r="BQX29" s="103">
        <v>0.44</v>
      </c>
      <c r="BQY29" s="103">
        <v>0.42799999999999999</v>
      </c>
      <c r="BQZ29" s="103">
        <v>0.41799999999999998</v>
      </c>
      <c r="BRA29" s="103">
        <v>0.42499999999999999</v>
      </c>
      <c r="BRB29" s="103">
        <v>0.42499999999999999</v>
      </c>
      <c r="BRC29" s="103">
        <v>0.42</v>
      </c>
      <c r="BRD29" s="103">
        <v>0.44</v>
      </c>
      <c r="BRE29" s="103">
        <f t="shared" si="131"/>
        <v>0.41199999999999998</v>
      </c>
      <c r="BRF29" s="103">
        <v>0.432</v>
      </c>
      <c r="BRG29" s="103">
        <v>0.42</v>
      </c>
      <c r="BRH29" s="103">
        <v>0.43</v>
      </c>
      <c r="BRI29" s="103">
        <v>0.42899999999999999</v>
      </c>
      <c r="BRJ29" s="103">
        <v>0.437</v>
      </c>
      <c r="BRK29" s="103">
        <v>0.439</v>
      </c>
      <c r="BRL29" s="103">
        <v>0.42</v>
      </c>
      <c r="BRM29" s="103">
        <v>0.439</v>
      </c>
      <c r="BRN29" s="103">
        <v>0.43</v>
      </c>
      <c r="BRO29" s="103">
        <v>0.434</v>
      </c>
      <c r="BRP29" s="103">
        <v>0.433</v>
      </c>
      <c r="BRQ29" s="103">
        <v>0.44</v>
      </c>
      <c r="BRR29" s="103"/>
      <c r="BRS29" s="103">
        <v>0.438</v>
      </c>
      <c r="BRT29" s="103">
        <v>0.443</v>
      </c>
      <c r="BRU29" s="103">
        <v>0.44</v>
      </c>
      <c r="BRV29" s="103">
        <v>0.439</v>
      </c>
      <c r="BRW29" s="103">
        <v>0.44</v>
      </c>
      <c r="BRX29" s="103"/>
      <c r="BRY29" s="103">
        <v>0.42599999999999999</v>
      </c>
      <c r="BRZ29" s="103">
        <v>0.43</v>
      </c>
      <c r="BSA29" s="103">
        <v>0.43099999999999999</v>
      </c>
      <c r="BSB29" s="103">
        <v>0.43</v>
      </c>
      <c r="BSC29" s="103">
        <v>0.432</v>
      </c>
      <c r="BSD29" s="103">
        <v>0.437</v>
      </c>
      <c r="BSE29" s="103"/>
      <c r="BSF29" s="103">
        <v>0.38900000000000001</v>
      </c>
      <c r="BSG29" s="103">
        <f>MIN(BRE29)</f>
        <v>0.41199999999999998</v>
      </c>
      <c r="BSH29" s="103">
        <v>0.433</v>
      </c>
      <c r="BSI29" s="103">
        <v>0.435</v>
      </c>
      <c r="BSJ29" s="103">
        <v>0.42799999999999999</v>
      </c>
      <c r="BSK29" s="103">
        <v>0.437</v>
      </c>
      <c r="BSL29" s="103">
        <v>0.438</v>
      </c>
      <c r="BSM29" s="103">
        <f t="shared" si="133"/>
        <v>0.41199999999999998</v>
      </c>
      <c r="BSN29" s="49">
        <v>0.45800000000000002</v>
      </c>
      <c r="BSO29" s="49"/>
      <c r="BSP29" s="49">
        <v>0.45700000000000002</v>
      </c>
      <c r="BSQ29" s="49">
        <v>0.46800000000000003</v>
      </c>
      <c r="BSR29" s="49">
        <v>0.46100000000000002</v>
      </c>
      <c r="BSS29" s="47">
        <v>0.46400000000000002</v>
      </c>
      <c r="BST29" s="47">
        <v>0.45800000000000002</v>
      </c>
      <c r="BSU29" s="47"/>
      <c r="BSV29" s="47">
        <v>0.46500000000000002</v>
      </c>
      <c r="BSW29" s="47"/>
      <c r="BSX29" s="47">
        <v>0.45500000000000002</v>
      </c>
      <c r="BSY29" s="47">
        <v>0.46600000000000003</v>
      </c>
      <c r="BSZ29" s="47">
        <v>0.46100000000000002</v>
      </c>
      <c r="BTA29" s="47">
        <v>0.46400000000000002</v>
      </c>
      <c r="BTB29" s="47">
        <v>0.47299999999999998</v>
      </c>
      <c r="BTC29" s="47"/>
      <c r="BTD29" s="103">
        <f t="shared" si="134"/>
        <v>0.41199999999999998</v>
      </c>
      <c r="BTE29" s="102">
        <v>0.46500000000000002</v>
      </c>
      <c r="BTF29" s="47"/>
      <c r="BTG29" s="47">
        <v>0.46400000000000002</v>
      </c>
      <c r="BTH29" s="47">
        <v>0.46700000000000003</v>
      </c>
      <c r="BTI29" s="47">
        <v>0.46899999999999997</v>
      </c>
      <c r="BTJ29" s="47">
        <v>0.46899999999999997</v>
      </c>
      <c r="BTK29" s="47">
        <v>0.45700000000000002</v>
      </c>
      <c r="BTL29" s="109">
        <v>0.45900000000000002</v>
      </c>
      <c r="BTM29" s="49">
        <f t="shared" si="135"/>
        <v>0.41199999999999998</v>
      </c>
      <c r="BTN29" s="47">
        <v>0.45</v>
      </c>
      <c r="BTO29" s="109">
        <v>0.45200000000000001</v>
      </c>
      <c r="BTP29" s="109">
        <v>0.45700000000000002</v>
      </c>
      <c r="BTQ29" s="51"/>
      <c r="BTR29" s="109">
        <v>0.44900000000000001</v>
      </c>
      <c r="BTS29" s="49">
        <v>0.45400000000000001</v>
      </c>
      <c r="BTT29" s="47">
        <f t="shared" si="136"/>
        <v>0.41199999999999998</v>
      </c>
      <c r="BTU29" s="47">
        <v>0.45300000000000001</v>
      </c>
      <c r="BTV29" s="47">
        <v>0.44700000000000001</v>
      </c>
      <c r="BTW29" s="47">
        <v>0.45900000000000002</v>
      </c>
      <c r="BTX29" s="47">
        <v>0.44600000000000001</v>
      </c>
      <c r="BTY29" s="47"/>
      <c r="BTZ29" s="47">
        <v>0.45</v>
      </c>
      <c r="BUA29" s="68">
        <v>0.44500000000000001</v>
      </c>
      <c r="BUB29" s="49">
        <f t="shared" si="137"/>
        <v>0.41199999999999998</v>
      </c>
      <c r="BUC29" s="47">
        <v>0.45200000000000001</v>
      </c>
      <c r="BUD29" s="47">
        <v>0.45300000000000001</v>
      </c>
      <c r="BUE29" s="47">
        <v>0.46</v>
      </c>
      <c r="BUF29" s="47">
        <v>0.45400000000000001</v>
      </c>
      <c r="BUG29" s="47">
        <v>0.46</v>
      </c>
      <c r="BUH29" s="47">
        <v>0.45400000000000001</v>
      </c>
      <c r="BUI29" s="47">
        <v>0.437</v>
      </c>
      <c r="BUJ29" s="47">
        <v>0.44700000000000001</v>
      </c>
      <c r="BUK29" s="1235">
        <v>0.46</v>
      </c>
      <c r="BUL29" s="1181">
        <v>0.433</v>
      </c>
      <c r="BUM29" s="47">
        <v>0.46200000000000002</v>
      </c>
      <c r="BUN29" s="1162">
        <v>0.46100000000000002</v>
      </c>
      <c r="BUO29" s="1162">
        <v>0.46300000000000002</v>
      </c>
      <c r="BUP29" s="1235">
        <v>0.46700000000000003</v>
      </c>
      <c r="BUQ29" s="1255">
        <f t="shared" si="138"/>
        <v>0.433</v>
      </c>
      <c r="BUR29" s="1255">
        <v>0.47199999999999998</v>
      </c>
      <c r="BUS29" s="1255">
        <v>0.46200000000000002</v>
      </c>
      <c r="BUT29" s="1235">
        <v>0.46200000000000002</v>
      </c>
      <c r="BUU29" s="1235">
        <v>0.45</v>
      </c>
      <c r="BUV29" s="1235">
        <v>0.442</v>
      </c>
      <c r="BUW29" s="1266">
        <v>0.45600000000000002</v>
      </c>
      <c r="BUX29" s="1235">
        <f t="shared" si="293"/>
        <v>0.433</v>
      </c>
      <c r="BUY29" s="1235">
        <v>0.44400000000000001</v>
      </c>
      <c r="BUZ29" s="1235">
        <v>0.44500000000000001</v>
      </c>
      <c r="BVA29" s="1235">
        <v>0.443</v>
      </c>
      <c r="BVB29" s="1235">
        <v>0.44500000000000001</v>
      </c>
      <c r="BVC29" s="1255">
        <v>0.66200000000000003</v>
      </c>
      <c r="BVD29" s="1266">
        <v>0.45400000000000001</v>
      </c>
      <c r="BVE29" s="1266">
        <f t="shared" si="140"/>
        <v>0.433</v>
      </c>
      <c r="BVF29" s="1235">
        <v>0.436</v>
      </c>
      <c r="BVG29" s="1235"/>
      <c r="BVH29" s="1235"/>
      <c r="BVI29" s="1235">
        <v>0.436</v>
      </c>
      <c r="BVJ29" s="1235">
        <v>0.42899999999999999</v>
      </c>
      <c r="BVK29" s="1235">
        <v>0.44900000000000001</v>
      </c>
      <c r="BVL29" s="1235">
        <v>0.436</v>
      </c>
      <c r="BVM29" s="1235">
        <v>0.436</v>
      </c>
      <c r="BVN29" s="1235">
        <v>0.44600000000000001</v>
      </c>
      <c r="BVO29" s="1255">
        <f t="shared" si="260"/>
        <v>0.433</v>
      </c>
      <c r="BVP29" s="1235">
        <v>0.45</v>
      </c>
      <c r="BVQ29" s="1235">
        <v>0.44</v>
      </c>
      <c r="BVR29" s="1235">
        <v>0.432</v>
      </c>
      <c r="BVS29" s="1235">
        <v>0.437</v>
      </c>
      <c r="BVT29" s="1235">
        <v>0.42599999999999999</v>
      </c>
      <c r="BVU29" s="1235">
        <v>0.45</v>
      </c>
      <c r="BVV29" s="1235">
        <v>0.41599999999999998</v>
      </c>
      <c r="BVW29" s="1235">
        <v>0.42099999999999999</v>
      </c>
      <c r="BVX29" s="1237">
        <v>0.443</v>
      </c>
      <c r="BVY29" s="1255">
        <f t="shared" si="141"/>
        <v>0.433</v>
      </c>
      <c r="BVZ29" s="1235">
        <v>0.42</v>
      </c>
      <c r="BWA29" s="1255"/>
      <c r="BWB29" s="1235">
        <v>0.44700000000000001</v>
      </c>
      <c r="BWC29" s="1235">
        <v>0.39700000000000002</v>
      </c>
      <c r="BWD29" s="1255"/>
      <c r="BWE29" s="1255">
        <f t="shared" si="300"/>
        <v>0.39700000000000002</v>
      </c>
      <c r="BWF29" s="1235">
        <v>0.39800000000000002</v>
      </c>
      <c r="BWG29" s="1235">
        <v>0.39400000000000002</v>
      </c>
      <c r="BWH29" s="1235">
        <v>0.39300000000000002</v>
      </c>
      <c r="BWI29" s="1235">
        <v>0.38700000000000001</v>
      </c>
      <c r="BWJ29" s="1235">
        <v>0.39800000000000002</v>
      </c>
      <c r="BWK29" s="1235">
        <v>0.40300000000000002</v>
      </c>
      <c r="BWL29" s="1235"/>
      <c r="BWM29" s="1235">
        <v>0.40500000000000003</v>
      </c>
      <c r="BWN29" s="1235">
        <v>0.39500000000000002</v>
      </c>
      <c r="BWO29" s="1235"/>
      <c r="BWP29" s="1235">
        <v>0.39400000000000002</v>
      </c>
      <c r="BWQ29" s="1235">
        <v>0.39600000000000002</v>
      </c>
      <c r="BWR29" s="1235"/>
      <c r="BWS29" s="1235">
        <v>0.4</v>
      </c>
      <c r="BWT29" s="1235"/>
      <c r="BWU29" s="1235">
        <v>0.39700000000000002</v>
      </c>
      <c r="BWV29" s="1235"/>
      <c r="BWW29" s="1235">
        <v>0.41</v>
      </c>
      <c r="BWX29" s="1255">
        <v>0.39200000000000002</v>
      </c>
      <c r="BWY29" s="1255">
        <v>0.38900000000000001</v>
      </c>
      <c r="BWZ29" s="1255">
        <v>0.40200000000000002</v>
      </c>
      <c r="BXA29" s="1235"/>
      <c r="BXB29" s="1235">
        <v>0.39200000000000002</v>
      </c>
      <c r="BXC29" s="1235"/>
      <c r="BXD29" s="1235">
        <v>0.41799999999999998</v>
      </c>
      <c r="BXE29" s="1235"/>
      <c r="BXF29" s="1235">
        <v>0.42299999999999999</v>
      </c>
      <c r="BXG29" s="1235">
        <v>0.42899999999999999</v>
      </c>
      <c r="BXH29" s="1235">
        <f t="shared" si="143"/>
        <v>0.39700000000000002</v>
      </c>
      <c r="BXI29" s="1235">
        <v>0.43</v>
      </c>
      <c r="BXJ29" s="1235"/>
      <c r="BXK29" s="1235">
        <v>0.432</v>
      </c>
      <c r="BXL29" s="1235"/>
      <c r="BXM29" s="1235">
        <v>0.435</v>
      </c>
      <c r="BXN29" s="1235"/>
      <c r="BXO29" s="1235">
        <v>0.43</v>
      </c>
      <c r="BXP29" s="1235"/>
      <c r="BXQ29" s="1391">
        <v>0.42899999999999999</v>
      </c>
      <c r="BXR29" s="1237">
        <v>0.43</v>
      </c>
      <c r="BXS29" s="1235"/>
      <c r="BXT29" s="1235">
        <v>0.43</v>
      </c>
      <c r="BXU29" s="1235"/>
      <c r="BXV29" s="1235">
        <v>0.433</v>
      </c>
      <c r="BXW29" s="1255"/>
      <c r="BXX29" s="1255">
        <v>0.434</v>
      </c>
      <c r="BXY29" s="1255">
        <v>0.44</v>
      </c>
      <c r="BXZ29" s="1255"/>
      <c r="BYA29" s="1255"/>
      <c r="BYB29" s="1235">
        <v>0.44500000000000001</v>
      </c>
      <c r="BYC29" s="1235">
        <f t="shared" si="145"/>
        <v>0.43</v>
      </c>
      <c r="BYD29" s="1235">
        <v>0.438</v>
      </c>
      <c r="BYE29" s="1235"/>
      <c r="BYF29" s="1235"/>
      <c r="BYG29" s="1235">
        <v>0.443</v>
      </c>
      <c r="BYH29" s="1237"/>
      <c r="BYI29" s="1237"/>
      <c r="BYJ29" s="1235">
        <v>0.439</v>
      </c>
      <c r="BYK29" s="1235"/>
      <c r="BYL29" s="1235">
        <v>0.44</v>
      </c>
      <c r="BYM29" s="1235">
        <v>0.437</v>
      </c>
      <c r="BYN29" s="1235"/>
      <c r="BYO29" s="7">
        <f t="shared" si="146"/>
        <v>1.6279069767441874E-2</v>
      </c>
      <c r="BYP29" s="103">
        <v>0.375</v>
      </c>
      <c r="BYQ29" s="103">
        <v>0.379</v>
      </c>
      <c r="BYR29" s="103">
        <v>0.378</v>
      </c>
      <c r="BYS29" s="103"/>
      <c r="BYT29" s="103">
        <v>0.38100000000000001</v>
      </c>
      <c r="BYU29" s="103">
        <v>0.38600000000000001</v>
      </c>
      <c r="BYV29" s="103">
        <v>0.39100000000000001</v>
      </c>
      <c r="BYW29" s="103"/>
      <c r="BYX29" s="103">
        <f t="shared" si="290"/>
        <v>0.375</v>
      </c>
      <c r="BYY29" s="103">
        <v>0.39300000000000002</v>
      </c>
      <c r="BYZ29" s="103">
        <v>0.39200000000000002</v>
      </c>
      <c r="BZA29" s="103">
        <v>0.39700000000000002</v>
      </c>
      <c r="BZB29" s="103">
        <v>0.39</v>
      </c>
      <c r="BZC29" s="103">
        <v>0.38400000000000001</v>
      </c>
      <c r="BZD29" s="103">
        <v>0.38400000000000001</v>
      </c>
      <c r="BZE29" s="103">
        <v>0.38600000000000001</v>
      </c>
      <c r="BZF29" s="103"/>
      <c r="BZG29" s="103">
        <v>0.377</v>
      </c>
      <c r="BZH29" s="103">
        <v>0.38600000000000001</v>
      </c>
      <c r="BZI29" s="103"/>
      <c r="BZJ29" s="103">
        <v>0.38</v>
      </c>
      <c r="BZK29" s="1073">
        <v>0.38</v>
      </c>
      <c r="BZL29" s="103">
        <f t="shared" si="148"/>
        <v>0.375</v>
      </c>
      <c r="BZM29" s="103">
        <v>0.38</v>
      </c>
      <c r="BZN29" s="103">
        <v>0.375</v>
      </c>
      <c r="BZO29" s="103">
        <v>0.38</v>
      </c>
      <c r="BZP29" s="103">
        <v>0.38</v>
      </c>
      <c r="BZQ29" s="103">
        <v>0.38</v>
      </c>
      <c r="BZR29" s="103">
        <v>0.38</v>
      </c>
      <c r="BZS29" s="103"/>
      <c r="BZT29" s="103">
        <v>0.38</v>
      </c>
      <c r="BZU29" s="103">
        <v>0.38</v>
      </c>
      <c r="BZV29" s="103">
        <v>0.38</v>
      </c>
      <c r="BZW29" s="103">
        <v>0.374</v>
      </c>
      <c r="BZX29" s="103">
        <v>0.38500000000000001</v>
      </c>
      <c r="BZY29" s="103">
        <f t="shared" si="149"/>
        <v>0.375</v>
      </c>
      <c r="BZZ29" s="103">
        <v>0.36599999999999999</v>
      </c>
      <c r="CAA29" s="103">
        <v>0.36699999999999999</v>
      </c>
      <c r="CAB29" s="103">
        <v>0.39</v>
      </c>
      <c r="CAC29" s="103"/>
      <c r="CAD29" s="103">
        <v>0.38</v>
      </c>
      <c r="CAE29" s="103">
        <v>0.372</v>
      </c>
      <c r="CAF29" s="103">
        <v>0.39100000000000001</v>
      </c>
      <c r="CAG29" s="103">
        <v>0.38700000000000001</v>
      </c>
      <c r="CAH29" s="103">
        <v>0.379</v>
      </c>
      <c r="CAI29" s="103">
        <v>0.38300000000000001</v>
      </c>
      <c r="CAJ29" s="103"/>
      <c r="CAK29" s="103">
        <v>0.38600000000000001</v>
      </c>
      <c r="CAL29" s="103">
        <v>0.38300000000000001</v>
      </c>
      <c r="CAM29" s="103">
        <v>0.39</v>
      </c>
      <c r="CAN29" s="103">
        <v>0.38600000000000001</v>
      </c>
      <c r="CAO29" s="103">
        <v>0.39</v>
      </c>
      <c r="CAP29" s="103"/>
      <c r="CAQ29" s="103">
        <v>0.375</v>
      </c>
      <c r="CAR29" s="103">
        <v>0.371</v>
      </c>
      <c r="CAS29" s="103"/>
      <c r="CAT29" s="103">
        <v>0.377</v>
      </c>
      <c r="CAU29" s="103">
        <v>0.375</v>
      </c>
      <c r="CAV29" s="103">
        <v>0.38</v>
      </c>
      <c r="CAW29" s="103">
        <v>0.38</v>
      </c>
      <c r="CAX29" s="103">
        <v>0.374</v>
      </c>
      <c r="CAY29" s="103"/>
      <c r="CAZ29" s="103">
        <v>0.38500000000000001</v>
      </c>
      <c r="CBA29" s="103">
        <v>0.38600000000000001</v>
      </c>
      <c r="CBB29" s="103">
        <v>0.373</v>
      </c>
      <c r="CBC29" s="103">
        <f t="shared" si="150"/>
        <v>0.373</v>
      </c>
      <c r="CBD29" s="103">
        <v>0.374</v>
      </c>
      <c r="CBE29" s="103">
        <v>0.375</v>
      </c>
      <c r="CBF29" s="103">
        <v>0.38200000000000001</v>
      </c>
      <c r="CBG29" s="103">
        <v>0.379</v>
      </c>
      <c r="CBH29" s="103"/>
      <c r="CBI29" s="103">
        <v>0.375</v>
      </c>
      <c r="CBJ29" s="103">
        <f t="shared" si="151"/>
        <v>0.373</v>
      </c>
      <c r="CBK29" s="49">
        <v>0.40799999999999997</v>
      </c>
      <c r="CBL29" s="49">
        <v>0.41399999999999998</v>
      </c>
      <c r="CBM29" s="49">
        <v>0.41299999999999998</v>
      </c>
      <c r="CBN29" s="49">
        <v>0.40899999999999997</v>
      </c>
      <c r="CBO29" s="49">
        <v>0.42099999999999999</v>
      </c>
      <c r="CBP29" s="49">
        <v>0.41399999999999998</v>
      </c>
      <c r="CBQ29" s="49">
        <v>0.42199999999999999</v>
      </c>
      <c r="CBR29" s="49">
        <v>0.41199999999999998</v>
      </c>
      <c r="CBS29" s="49">
        <v>0.41699999999999998</v>
      </c>
      <c r="CBT29" s="49"/>
      <c r="CBU29" s="49">
        <v>0.41299999999999998</v>
      </c>
      <c r="CBV29" s="49">
        <v>0.40500000000000003</v>
      </c>
      <c r="CBW29" s="49">
        <v>0.41799999999999998</v>
      </c>
      <c r="CBX29" s="103">
        <f t="shared" si="152"/>
        <v>0.373</v>
      </c>
      <c r="CBY29" s="49">
        <v>0.41499999999999998</v>
      </c>
      <c r="CBZ29" s="50">
        <v>0.41799999999999998</v>
      </c>
      <c r="CCA29" s="49"/>
      <c r="CCB29" s="49">
        <v>0.42299999999999999</v>
      </c>
      <c r="CCC29" s="49">
        <v>0.41099999999999998</v>
      </c>
      <c r="CCD29" s="49">
        <v>0.41699999999999998</v>
      </c>
      <c r="CCE29" s="49">
        <v>0.41399999999999998</v>
      </c>
      <c r="CCF29" s="109">
        <v>0.40200000000000002</v>
      </c>
      <c r="CCG29" s="49">
        <f t="shared" si="153"/>
        <v>0.373</v>
      </c>
      <c r="CCH29" s="49">
        <v>0.39900000000000002</v>
      </c>
      <c r="CCI29" s="109">
        <v>0.39200000000000002</v>
      </c>
      <c r="CCJ29" s="109">
        <v>0.39200000000000002</v>
      </c>
      <c r="CCK29" s="109"/>
      <c r="CCL29" s="109">
        <v>0.39900000000000002</v>
      </c>
      <c r="CCM29" s="49">
        <v>0.39500000000000002</v>
      </c>
      <c r="CCN29" s="49">
        <f t="shared" si="154"/>
        <v>0.373</v>
      </c>
      <c r="CCO29" s="49">
        <v>0.39800000000000002</v>
      </c>
      <c r="CCP29" s="49">
        <v>0.39600000000000002</v>
      </c>
      <c r="CCQ29" s="49">
        <v>0.39100000000000001</v>
      </c>
      <c r="CCR29" s="49">
        <v>0.39300000000000002</v>
      </c>
      <c r="CCS29" s="49">
        <v>0.39700000000000002</v>
      </c>
      <c r="CCT29" s="49">
        <f t="shared" si="155"/>
        <v>0.373</v>
      </c>
      <c r="CCU29" s="49">
        <v>0.39800000000000002</v>
      </c>
      <c r="CCV29" s="49">
        <v>0.39900000000000002</v>
      </c>
      <c r="CCW29" s="49">
        <v>0.40600000000000003</v>
      </c>
      <c r="CCX29" s="49">
        <v>0.40799999999999997</v>
      </c>
      <c r="CCY29" s="49">
        <v>0.40799999999999997</v>
      </c>
      <c r="CCZ29" s="49">
        <v>0.40600000000000003</v>
      </c>
      <c r="CDA29" s="49"/>
      <c r="CDB29" s="49">
        <v>0.39800000000000002</v>
      </c>
      <c r="CDC29" s="49">
        <v>0.40799999999999997</v>
      </c>
      <c r="CDD29" s="1255">
        <v>0.40300000000000002</v>
      </c>
      <c r="CDE29" s="356">
        <v>0.38</v>
      </c>
      <c r="CDF29" s="49">
        <v>0.40400000000000003</v>
      </c>
      <c r="CDG29" s="49"/>
      <c r="CDH29" s="1253">
        <v>0.40699999999999997</v>
      </c>
      <c r="CDI29" s="1253">
        <v>0.40300000000000002</v>
      </c>
      <c r="CDJ29" s="1255">
        <v>0.40400000000000003</v>
      </c>
      <c r="CDK29" s="1255">
        <f t="shared" si="156"/>
        <v>0.38</v>
      </c>
      <c r="CDL29" s="1255">
        <v>0.40400000000000003</v>
      </c>
      <c r="CDM29" s="1255">
        <v>0.40799999999999997</v>
      </c>
      <c r="CDN29" s="1235">
        <v>0.41399999999999998</v>
      </c>
      <c r="CDO29" s="1235">
        <v>0.4</v>
      </c>
      <c r="CDP29" s="1235">
        <v>0.40100000000000002</v>
      </c>
      <c r="CDQ29" s="1266">
        <v>0.39200000000000002</v>
      </c>
      <c r="CDR29" s="1235">
        <f t="shared" si="294"/>
        <v>0.38</v>
      </c>
      <c r="CDS29" s="1235">
        <v>0.39500000000000002</v>
      </c>
      <c r="CDT29" s="1235">
        <v>0.39200000000000002</v>
      </c>
      <c r="CDU29" s="1235">
        <v>0.40799999999999997</v>
      </c>
      <c r="CDV29" s="1235">
        <v>0.39300000000000002</v>
      </c>
      <c r="CDW29" s="1255">
        <v>0.56899999999999995</v>
      </c>
      <c r="CDX29" s="1266">
        <v>0.39500000000000002</v>
      </c>
      <c r="CDY29" s="1266">
        <f t="shared" si="158"/>
        <v>0.38</v>
      </c>
      <c r="CDZ29" s="1235">
        <v>0.38</v>
      </c>
      <c r="CEA29" s="1235"/>
      <c r="CEB29" s="1235"/>
      <c r="CEC29" s="1235">
        <v>0.38200000000000001</v>
      </c>
      <c r="CED29" s="1235">
        <v>0.40400000000000003</v>
      </c>
      <c r="CEE29" s="1235">
        <v>0.39500000000000002</v>
      </c>
      <c r="CEF29" s="1235">
        <v>0.376</v>
      </c>
      <c r="CEG29" s="1235">
        <v>0.379</v>
      </c>
      <c r="CEH29" s="1235">
        <v>0.39500000000000002</v>
      </c>
      <c r="CEI29" s="1255">
        <f t="shared" si="261"/>
        <v>0.38</v>
      </c>
      <c r="CEJ29" s="1235">
        <v>0.377</v>
      </c>
      <c r="CEK29" s="1235">
        <v>0.39800000000000002</v>
      </c>
      <c r="CEL29" s="1235">
        <v>0.375</v>
      </c>
      <c r="CEM29" s="1235">
        <v>0.375</v>
      </c>
      <c r="CEN29" s="1235">
        <v>0.377</v>
      </c>
      <c r="CEO29" s="1235">
        <v>0.39600000000000002</v>
      </c>
      <c r="CEP29" s="1235">
        <v>0.375</v>
      </c>
      <c r="CEQ29" s="1235">
        <v>0.36799999999999999</v>
      </c>
      <c r="CER29" s="1237">
        <v>0.36699999999999999</v>
      </c>
      <c r="CES29" s="1255">
        <v>0.38</v>
      </c>
      <c r="CET29" s="1235">
        <v>0.36799999999999999</v>
      </c>
      <c r="CEU29" s="1235"/>
      <c r="CEV29" s="1235">
        <v>0.40400000000000003</v>
      </c>
      <c r="CEW29" s="1235">
        <v>0.375</v>
      </c>
      <c r="CEX29" s="1255"/>
      <c r="CEY29" s="1255">
        <f t="shared" si="301"/>
        <v>0.375</v>
      </c>
      <c r="CEZ29" s="1235">
        <v>0.378</v>
      </c>
      <c r="CFA29" s="1235">
        <v>0.375</v>
      </c>
      <c r="CFB29" s="1235">
        <v>0.36699999999999999</v>
      </c>
      <c r="CFC29" s="1235">
        <v>0.36599999999999999</v>
      </c>
      <c r="CFD29" s="1235">
        <v>0.39800000000000002</v>
      </c>
      <c r="CFE29" s="1235">
        <v>0.36199999999999999</v>
      </c>
      <c r="CFF29" s="1255"/>
      <c r="CFG29" s="1235">
        <v>0.37</v>
      </c>
      <c r="CFH29" s="1235">
        <v>0.36699999999999999</v>
      </c>
      <c r="CFI29" s="1235"/>
      <c r="CFJ29" s="1235">
        <v>0.371</v>
      </c>
      <c r="CFK29" s="1235">
        <v>0.36599999999999999</v>
      </c>
      <c r="CFL29" s="1235"/>
      <c r="CFM29" s="1235">
        <v>0.36799999999999999</v>
      </c>
      <c r="CFN29" s="1235"/>
      <c r="CFO29" s="1235">
        <v>0.36799999999999999</v>
      </c>
      <c r="CFP29" s="1235"/>
      <c r="CFQ29" s="1235">
        <v>0.36799999999999999</v>
      </c>
      <c r="CFR29" s="1235"/>
      <c r="CFS29" s="1255">
        <v>0.374</v>
      </c>
      <c r="CFT29" s="1255">
        <v>0.371</v>
      </c>
      <c r="CFU29" s="1255">
        <v>0.36899999999999999</v>
      </c>
      <c r="CFV29" s="1235"/>
      <c r="CFW29" s="1235">
        <v>0.373</v>
      </c>
      <c r="CFX29" s="1235"/>
      <c r="CFY29" s="1235">
        <v>0.38400000000000001</v>
      </c>
      <c r="CFZ29" s="1235"/>
      <c r="CGA29" s="1235">
        <v>0.379</v>
      </c>
      <c r="CGB29" s="1235">
        <v>0.38800000000000001</v>
      </c>
      <c r="CGC29" s="1235">
        <f t="shared" si="161"/>
        <v>0.375</v>
      </c>
      <c r="CGD29" s="1235">
        <v>0.377</v>
      </c>
      <c r="CGE29" s="1235"/>
      <c r="CGF29" s="1235">
        <v>0.38100000000000001</v>
      </c>
      <c r="CGG29" s="1235"/>
      <c r="CGH29" s="1235">
        <v>0.38100000000000001</v>
      </c>
      <c r="CGI29" s="1235"/>
      <c r="CGJ29" s="1235">
        <v>0.375</v>
      </c>
      <c r="CGK29" s="1235"/>
      <c r="CGL29" s="1391">
        <v>0.37</v>
      </c>
      <c r="CGM29" s="1237">
        <v>0.37</v>
      </c>
      <c r="CGN29" s="1237"/>
      <c r="CGO29" s="1237">
        <v>0.376</v>
      </c>
      <c r="CGP29" s="1237"/>
      <c r="CGQ29" s="1237">
        <v>0.378</v>
      </c>
      <c r="CGR29" s="1255"/>
      <c r="CGS29" s="1255">
        <v>0.375</v>
      </c>
      <c r="CGT29" s="1255">
        <v>0.371</v>
      </c>
      <c r="CGU29" s="1255"/>
      <c r="CGV29" s="1255"/>
      <c r="CGW29" s="1235">
        <v>0.38400000000000001</v>
      </c>
      <c r="CGX29" s="1235">
        <f t="shared" si="163"/>
        <v>0.37</v>
      </c>
      <c r="CGY29" s="1235">
        <v>0.377</v>
      </c>
      <c r="CGZ29" s="1235"/>
      <c r="CHA29" s="1235"/>
      <c r="CHB29" s="1237"/>
      <c r="CHC29" s="1235">
        <v>0.378</v>
      </c>
      <c r="CHD29" s="1237"/>
      <c r="CHE29" s="1235">
        <v>0.374</v>
      </c>
      <c r="CHF29" s="1235"/>
      <c r="CHG29" s="1235">
        <v>0.38600000000000001</v>
      </c>
      <c r="CHH29" s="1235">
        <v>0.38100000000000001</v>
      </c>
      <c r="CHI29" s="1235"/>
      <c r="CHJ29" s="1235">
        <v>0.372</v>
      </c>
      <c r="CHK29" s="1235">
        <f t="shared" si="164"/>
        <v>0.37</v>
      </c>
      <c r="CHL29" s="1235">
        <v>0.372</v>
      </c>
      <c r="CHM29" s="1235"/>
      <c r="CHN29" s="1235">
        <v>0.36799999999999999</v>
      </c>
      <c r="CHO29" s="1235">
        <v>0.36899999999999999</v>
      </c>
      <c r="CHP29" s="1235">
        <v>0.36399999999999999</v>
      </c>
      <c r="CHQ29" s="1235">
        <v>0.36799999999999999</v>
      </c>
      <c r="CHR29" s="1235">
        <v>0.376</v>
      </c>
      <c r="CHS29" s="1235">
        <f t="shared" si="165"/>
        <v>0.37</v>
      </c>
      <c r="CHT29" s="1235"/>
      <c r="CHU29" s="1235"/>
      <c r="CHV29" s="1235">
        <v>0.36199999999999999</v>
      </c>
      <c r="CHW29" s="1235">
        <v>0.37</v>
      </c>
      <c r="CHX29" s="1235"/>
      <c r="CHY29" s="1235"/>
      <c r="CHZ29" s="1235">
        <v>0.38200000000000001</v>
      </c>
      <c r="CIA29" s="1235">
        <f t="shared" si="166"/>
        <v>0.37</v>
      </c>
      <c r="CIB29" s="1235">
        <v>0.38100000000000001</v>
      </c>
      <c r="CIC29" s="1235">
        <v>0.37</v>
      </c>
      <c r="CID29" s="1235">
        <v>0.376</v>
      </c>
      <c r="CIE29" s="1235">
        <v>0.377</v>
      </c>
      <c r="CIF29" s="1235"/>
      <c r="CIG29" s="1235">
        <v>0.38100000000000001</v>
      </c>
      <c r="CIH29" s="1235"/>
      <c r="CII29" s="1235">
        <v>0.374</v>
      </c>
      <c r="CIJ29" s="1235">
        <v>0.38200000000000001</v>
      </c>
      <c r="CIK29" s="1235">
        <f t="shared" si="247"/>
        <v>0.37</v>
      </c>
      <c r="CIL29" s="1235"/>
      <c r="CIM29" s="1235"/>
      <c r="CIN29" s="7">
        <f t="shared" si="167"/>
        <v>-1</v>
      </c>
      <c r="CIO29" s="102">
        <v>0.442</v>
      </c>
      <c r="CIP29" s="102">
        <v>0.44700000000000001</v>
      </c>
      <c r="CIQ29" s="102">
        <v>0.45</v>
      </c>
      <c r="CIR29" s="102">
        <v>0.45100000000000001</v>
      </c>
      <c r="CIS29" s="102"/>
      <c r="CIT29" s="102">
        <v>0.44900000000000001</v>
      </c>
      <c r="CIU29" s="47">
        <f t="shared" si="168"/>
        <v>0.442</v>
      </c>
      <c r="CIV29" s="102">
        <v>0.46700000000000003</v>
      </c>
      <c r="CIW29" s="47">
        <v>0.47099999999999997</v>
      </c>
      <c r="CIX29" s="102"/>
      <c r="CIY29" s="47">
        <v>0.47899999999999998</v>
      </c>
      <c r="CIZ29" s="47">
        <v>0.48199999999999998</v>
      </c>
      <c r="CJA29" s="47">
        <v>0.48</v>
      </c>
      <c r="CJB29" s="47">
        <v>0.47299999999999998</v>
      </c>
      <c r="CJC29" s="47">
        <v>0.47099999999999997</v>
      </c>
      <c r="CJD29" s="47">
        <v>0.47799999999999998</v>
      </c>
      <c r="CJE29" s="47">
        <v>0.47399999999999998</v>
      </c>
      <c r="CJF29" s="47">
        <v>0.47399999999999998</v>
      </c>
      <c r="CJG29" s="47">
        <v>0.48299999999999998</v>
      </c>
      <c r="CJH29" s="47">
        <v>0.48099999999999998</v>
      </c>
      <c r="CJI29" s="102">
        <f t="shared" si="169"/>
        <v>0.442</v>
      </c>
      <c r="CJJ29" s="47">
        <v>0.47899999999999998</v>
      </c>
      <c r="CJK29" s="102">
        <v>0.48299999999999998</v>
      </c>
      <c r="CJL29" s="47"/>
      <c r="CJM29" s="47">
        <v>0.47499999999999998</v>
      </c>
      <c r="CJN29" s="47">
        <v>0.48199999999999998</v>
      </c>
      <c r="CJO29" s="47">
        <v>0.47799999999999998</v>
      </c>
      <c r="CJP29" s="47">
        <v>0.46700000000000003</v>
      </c>
      <c r="CJQ29" s="51">
        <v>0.47</v>
      </c>
      <c r="CJR29" s="47">
        <f t="shared" si="170"/>
        <v>0.442</v>
      </c>
      <c r="CJS29" s="47">
        <v>0.47</v>
      </c>
      <c r="CJT29" s="51">
        <v>0.45100000000000001</v>
      </c>
      <c r="CJU29" s="51">
        <v>0.46100000000000002</v>
      </c>
      <c r="CJV29" s="51">
        <v>0.46300000000000002</v>
      </c>
      <c r="CJW29" s="51"/>
      <c r="CJX29" s="47">
        <v>0.46400000000000002</v>
      </c>
      <c r="CJY29" s="47">
        <v>0.45900000000000002</v>
      </c>
      <c r="CJZ29" s="47">
        <f t="shared" si="171"/>
        <v>0.442</v>
      </c>
      <c r="CKA29" s="47">
        <v>0.45800000000000002</v>
      </c>
      <c r="CKB29" s="47">
        <v>0.45500000000000002</v>
      </c>
      <c r="CKC29" s="47"/>
      <c r="CKD29" s="47">
        <v>0.45300000000000001</v>
      </c>
      <c r="CKE29" s="47">
        <v>0.45800000000000002</v>
      </c>
      <c r="CKF29" s="47">
        <v>0.46100000000000002</v>
      </c>
      <c r="CKG29" s="47"/>
      <c r="CKH29" s="68">
        <v>0.46100000000000002</v>
      </c>
      <c r="CKI29" s="47">
        <f t="shared" si="172"/>
        <v>0.442</v>
      </c>
      <c r="CKJ29" s="47">
        <v>0.46200000000000002</v>
      </c>
      <c r="CKK29" s="47">
        <v>0.46899999999999997</v>
      </c>
      <c r="CKL29" s="47">
        <v>0.46899999999999997</v>
      </c>
      <c r="CKM29" s="47">
        <v>0.47</v>
      </c>
      <c r="CKN29" s="47">
        <v>0.46800000000000003</v>
      </c>
      <c r="CKO29" s="47">
        <v>0.46800000000000003</v>
      </c>
      <c r="CKP29" s="47">
        <v>0.46500000000000002</v>
      </c>
      <c r="CKQ29" s="47">
        <v>0.46400000000000002</v>
      </c>
      <c r="CKR29" s="47"/>
      <c r="CKS29" s="1235">
        <v>0.47</v>
      </c>
      <c r="CKT29" s="47">
        <f t="shared" si="274"/>
        <v>0.442</v>
      </c>
      <c r="CKU29" s="47">
        <v>0.46100000000000002</v>
      </c>
      <c r="CKV29" s="1162">
        <v>0.47799999999999998</v>
      </c>
      <c r="CKW29" s="1162">
        <v>0.46800000000000003</v>
      </c>
      <c r="CKX29" s="1235">
        <v>0.46</v>
      </c>
      <c r="CKY29" s="1235">
        <f t="shared" si="173"/>
        <v>0.442</v>
      </c>
      <c r="CKZ29" s="1255">
        <v>0.46899999999999997</v>
      </c>
      <c r="CLA29" s="1255">
        <v>0.46899999999999997</v>
      </c>
      <c r="CLB29" s="1235">
        <v>0.46400000000000002</v>
      </c>
      <c r="CLC29" s="1235">
        <v>0.46400000000000002</v>
      </c>
      <c r="CLD29" s="1235">
        <v>0.44900000000000001</v>
      </c>
      <c r="CLE29" s="1266">
        <v>0.46</v>
      </c>
      <c r="CLF29" s="1235">
        <f t="shared" si="295"/>
        <v>0.442</v>
      </c>
      <c r="CLG29" s="1235">
        <v>0.46100000000000002</v>
      </c>
      <c r="CLH29" s="1235">
        <v>0.45</v>
      </c>
      <c r="CLI29" s="1235"/>
      <c r="CLJ29" s="1235">
        <v>0.46100000000000002</v>
      </c>
      <c r="CLK29" s="1235">
        <v>0.45400000000000001</v>
      </c>
      <c r="CLL29" s="1255">
        <v>0.60299999999999998</v>
      </c>
      <c r="CLM29" s="1266">
        <v>0.46100000000000002</v>
      </c>
      <c r="CLN29" s="1266">
        <f t="shared" si="175"/>
        <v>0.442</v>
      </c>
      <c r="CLO29" s="1235">
        <v>0.438</v>
      </c>
      <c r="CLP29" s="1235"/>
      <c r="CLQ29" s="1235"/>
      <c r="CLR29" s="1235">
        <v>0.44</v>
      </c>
      <c r="CLS29" s="1235">
        <v>0.439</v>
      </c>
      <c r="CLT29" s="1235">
        <v>0.44900000000000001</v>
      </c>
      <c r="CLU29" s="1235">
        <v>0.43</v>
      </c>
      <c r="CLV29" s="1235">
        <v>0.442</v>
      </c>
      <c r="CLW29" s="1235">
        <v>0.46200000000000002</v>
      </c>
      <c r="CLX29" s="1235">
        <f t="shared" si="262"/>
        <v>0.442</v>
      </c>
      <c r="CLY29" s="1235">
        <v>0.44700000000000001</v>
      </c>
      <c r="CLZ29" s="1235">
        <v>0.442</v>
      </c>
      <c r="CMA29" s="1235">
        <v>0.443</v>
      </c>
      <c r="CMB29" s="1235">
        <v>0.45</v>
      </c>
      <c r="CMC29" s="1235">
        <v>0.435</v>
      </c>
      <c r="CMD29" s="1235">
        <v>0.46200000000000002</v>
      </c>
      <c r="CME29" s="1235">
        <v>0.439</v>
      </c>
      <c r="CMF29" s="1235">
        <v>0.438</v>
      </c>
      <c r="CMG29" s="1237">
        <v>0.432</v>
      </c>
      <c r="CMH29" s="1255">
        <f t="shared" si="309"/>
        <v>0.432</v>
      </c>
      <c r="CMI29" s="1255">
        <v>0.44600000000000001</v>
      </c>
      <c r="CMJ29" s="1255"/>
      <c r="CMK29" s="1255">
        <v>0.46200000000000002</v>
      </c>
      <c r="CML29" s="1255">
        <v>0.439</v>
      </c>
      <c r="CMM29" s="1255"/>
      <c r="CMN29" s="1255">
        <f t="shared" si="302"/>
        <v>0.432</v>
      </c>
      <c r="CMO29" s="1235">
        <v>0.44</v>
      </c>
      <c r="CMP29" s="1235">
        <v>0.436</v>
      </c>
      <c r="CMQ29" s="1235">
        <v>0.438</v>
      </c>
      <c r="CMR29" s="1235">
        <v>0.432</v>
      </c>
      <c r="CMS29" s="1235">
        <v>0.439</v>
      </c>
      <c r="CMT29" s="1235">
        <v>0.432</v>
      </c>
      <c r="CMU29" s="1255"/>
      <c r="CMV29" s="1235">
        <v>0.438</v>
      </c>
      <c r="CMW29" s="1235">
        <v>0.433</v>
      </c>
      <c r="CMX29" s="1235"/>
      <c r="CMY29" s="1235">
        <v>0.435</v>
      </c>
      <c r="CMZ29" s="1235">
        <v>0.44</v>
      </c>
      <c r="CNA29" s="1235"/>
      <c r="CNB29" s="1235">
        <v>0.42599999999999999</v>
      </c>
      <c r="CNC29" s="1235"/>
      <c r="CND29" s="1235">
        <v>0.42599999999999999</v>
      </c>
      <c r="CNE29" s="1235"/>
      <c r="CNF29" s="1235">
        <v>0.42699999999999999</v>
      </c>
      <c r="CNG29" s="1235"/>
      <c r="CNH29" s="1255">
        <v>0.42099999999999999</v>
      </c>
      <c r="CNI29" s="1255">
        <v>0.42799999999999999</v>
      </c>
      <c r="CNJ29" s="1255">
        <v>0.43099999999999999</v>
      </c>
      <c r="CNK29" s="1235"/>
      <c r="CNL29" s="1235">
        <v>0.433</v>
      </c>
      <c r="CNM29" s="1235"/>
      <c r="CNN29" s="1235">
        <v>0.434</v>
      </c>
      <c r="CNO29" s="1235"/>
      <c r="CNP29" s="1235">
        <v>0.439</v>
      </c>
      <c r="CNQ29" s="1235">
        <v>0.435</v>
      </c>
      <c r="CNR29" s="1235">
        <f t="shared" si="178"/>
        <v>0.432</v>
      </c>
      <c r="CNS29" s="1235">
        <v>0.436</v>
      </c>
      <c r="CNT29" s="1235"/>
      <c r="CNU29" s="1235">
        <v>0.436</v>
      </c>
      <c r="CNV29" s="1235"/>
      <c r="CNW29" s="1235">
        <v>0.441</v>
      </c>
      <c r="CNX29" s="1235"/>
      <c r="CNY29" s="1235">
        <v>0.433</v>
      </c>
      <c r="CNZ29" s="1235"/>
      <c r="COA29" s="1391">
        <v>0.438</v>
      </c>
      <c r="COB29" s="1235">
        <v>0.44</v>
      </c>
      <c r="COC29" s="1235"/>
      <c r="COD29" s="1235">
        <v>0.442</v>
      </c>
      <c r="COE29" s="1235"/>
      <c r="COF29" s="1235">
        <v>0.45100000000000001</v>
      </c>
      <c r="COG29" s="1255"/>
      <c r="COH29" s="1255">
        <v>0.436</v>
      </c>
      <c r="COI29" s="1255">
        <v>0.44900000000000001</v>
      </c>
      <c r="COJ29" s="1255"/>
      <c r="COK29" s="1255"/>
      <c r="COL29" s="1235">
        <v>0.44700000000000001</v>
      </c>
      <c r="COM29" s="1235">
        <f t="shared" si="180"/>
        <v>0.44</v>
      </c>
      <c r="CON29" s="1235">
        <v>0.44500000000000001</v>
      </c>
      <c r="COO29" s="1235"/>
      <c r="COP29" s="1235"/>
      <c r="COQ29" s="1237"/>
      <c r="COR29" s="1235">
        <v>0.44500000000000001</v>
      </c>
      <c r="COS29" s="1237"/>
      <c r="COT29" s="1235">
        <v>0.433</v>
      </c>
      <c r="COU29" s="1235"/>
      <c r="COV29" s="1235">
        <v>0.44</v>
      </c>
      <c r="COW29" s="1235">
        <v>0.44800000000000001</v>
      </c>
      <c r="COX29" s="1235"/>
      <c r="COY29" s="1235">
        <v>0.435</v>
      </c>
      <c r="COZ29" s="1235">
        <f t="shared" si="181"/>
        <v>0.435</v>
      </c>
      <c r="CPA29" s="1235">
        <v>0.433</v>
      </c>
      <c r="CPB29" s="1235"/>
      <c r="CPC29" s="1235">
        <v>0.42699999999999999</v>
      </c>
      <c r="CPD29" s="1235">
        <v>0.434</v>
      </c>
      <c r="CPE29" s="1235">
        <v>0.432</v>
      </c>
      <c r="CPF29" s="1235">
        <v>0.42899999999999999</v>
      </c>
      <c r="CPG29" s="1235">
        <v>0.434</v>
      </c>
      <c r="CPH29" s="1235">
        <v>0.436</v>
      </c>
      <c r="CPI29" s="1235">
        <f t="shared" si="182"/>
        <v>0.435</v>
      </c>
      <c r="CPJ29" s="1235"/>
      <c r="CPK29" s="1235"/>
      <c r="CPL29" s="1235">
        <v>0.436</v>
      </c>
      <c r="CPM29" s="1235">
        <v>0.44500000000000001</v>
      </c>
      <c r="CPN29" s="1235"/>
      <c r="CPO29" s="1235"/>
      <c r="CPP29" s="1235">
        <v>0.45400000000000001</v>
      </c>
      <c r="CPQ29" s="1235">
        <f t="shared" si="183"/>
        <v>0.435</v>
      </c>
      <c r="CPR29" s="1235">
        <v>0.45100000000000001</v>
      </c>
      <c r="CPS29" s="1235">
        <v>0.44700000000000001</v>
      </c>
      <c r="CPT29" s="1235">
        <v>0.438</v>
      </c>
      <c r="CPU29" s="1235">
        <v>0.44600000000000001</v>
      </c>
      <c r="CPV29" s="1235"/>
      <c r="CPW29" s="1235">
        <v>0.439</v>
      </c>
      <c r="CPX29" s="1235"/>
      <c r="CPY29" s="1235">
        <v>0.443</v>
      </c>
      <c r="CPZ29" s="1235">
        <v>0.45400000000000001</v>
      </c>
      <c r="CQA29" s="1235">
        <f t="shared" si="248"/>
        <v>0.435</v>
      </c>
      <c r="CQB29" s="1235"/>
      <c r="CQC29" s="1235"/>
      <c r="CQD29" s="7">
        <f t="shared" si="249"/>
        <v>-1</v>
      </c>
      <c r="CQE29" s="1042">
        <f t="shared" si="184"/>
        <v>0.46200000000000002</v>
      </c>
      <c r="CQF29" s="27">
        <v>0.42</v>
      </c>
      <c r="CQG29" s="47">
        <f t="shared" si="185"/>
        <v>0.42</v>
      </c>
      <c r="CQH29" s="103">
        <v>0.41699999999999998</v>
      </c>
      <c r="CQI29" s="49">
        <v>0.42399999999999999</v>
      </c>
      <c r="CQJ29" s="47"/>
      <c r="CQK29" s="47">
        <v>0.41899999999999998</v>
      </c>
      <c r="CQL29" s="47">
        <v>0.42899999999999999</v>
      </c>
      <c r="CQM29" s="47">
        <v>0.41499999999999998</v>
      </c>
      <c r="CQN29" s="47">
        <v>0.43099999999999999</v>
      </c>
      <c r="CQO29" s="47">
        <v>0.41599999999999998</v>
      </c>
      <c r="CQP29" s="47">
        <f t="shared" si="186"/>
        <v>0.41599999999999998</v>
      </c>
      <c r="CQQ29" s="47">
        <v>0.433</v>
      </c>
      <c r="CQR29" s="47">
        <v>0.433</v>
      </c>
      <c r="CQS29" s="47">
        <v>0.42899999999999999</v>
      </c>
      <c r="CQT29" s="47">
        <v>0.42499999999999999</v>
      </c>
      <c r="CQU29" s="47">
        <v>0.42699999999999999</v>
      </c>
      <c r="CQV29" s="47">
        <v>0.42599999999999999</v>
      </c>
      <c r="CQW29" s="103">
        <f t="shared" si="187"/>
        <v>0.41599999999999998</v>
      </c>
      <c r="CQX29" s="102">
        <v>0.42199999999999999</v>
      </c>
      <c r="CQY29" s="102">
        <v>0.41799999999999998</v>
      </c>
      <c r="CQZ29" s="47"/>
      <c r="CRA29" s="47">
        <v>0.438</v>
      </c>
      <c r="CRB29" s="47">
        <v>0.41699999999999998</v>
      </c>
      <c r="CRC29" s="47">
        <v>0.43</v>
      </c>
      <c r="CRD29" s="47">
        <v>0.42099999999999999</v>
      </c>
      <c r="CRE29" s="109">
        <v>0.42</v>
      </c>
      <c r="CRF29" s="49">
        <f t="shared" si="188"/>
        <v>0.41599999999999998</v>
      </c>
      <c r="CRG29" s="47">
        <v>0.42199999999999999</v>
      </c>
      <c r="CRH29" s="109">
        <v>0.41899999999999998</v>
      </c>
      <c r="CRI29" s="109">
        <v>0.42</v>
      </c>
      <c r="CRJ29" s="49">
        <v>0.42</v>
      </c>
      <c r="CRK29" s="47"/>
      <c r="CRL29" s="49">
        <v>0.40600000000000003</v>
      </c>
      <c r="CRM29" s="47">
        <f t="shared" si="189"/>
        <v>0.40600000000000003</v>
      </c>
      <c r="CRN29" s="47">
        <v>0.42399999999999999</v>
      </c>
      <c r="CRO29" s="47">
        <v>0.42799999999999999</v>
      </c>
      <c r="CRP29" s="47">
        <v>0.40500000000000003</v>
      </c>
      <c r="CRQ29" s="47">
        <v>0.40699999999999997</v>
      </c>
      <c r="CRR29" s="47"/>
      <c r="CRS29" s="51">
        <v>0.41299999999999998</v>
      </c>
      <c r="CRT29" s="1216">
        <v>0.42499999999999999</v>
      </c>
      <c r="CRU29" s="109">
        <f t="shared" si="190"/>
        <v>0.40600000000000003</v>
      </c>
      <c r="CRV29" s="47">
        <v>0.39500000000000002</v>
      </c>
      <c r="CRW29" s="47">
        <v>0.39</v>
      </c>
      <c r="CRX29" s="49"/>
      <c r="CRY29" s="47">
        <v>0.41099999999999998</v>
      </c>
      <c r="CRZ29" s="47">
        <v>0.41299999999999998</v>
      </c>
      <c r="CSA29" s="47">
        <v>0.42</v>
      </c>
      <c r="CSB29" s="47">
        <v>0.42399999999999999</v>
      </c>
      <c r="CSC29" s="49"/>
      <c r="CSD29" s="49"/>
      <c r="CSE29" s="47">
        <v>0.41599999999999998</v>
      </c>
      <c r="CSF29" s="47">
        <v>0.42399999999999999</v>
      </c>
      <c r="CSG29" s="47">
        <v>0.41</v>
      </c>
      <c r="CSH29" s="47">
        <v>0.42099999999999999</v>
      </c>
      <c r="CSI29" s="47">
        <v>0.41399999999999998</v>
      </c>
      <c r="CSJ29" s="47"/>
      <c r="CSK29" s="47">
        <v>0.41899999999999998</v>
      </c>
      <c r="CSL29" s="47">
        <v>0.41499999999999998</v>
      </c>
      <c r="CSM29" s="47"/>
      <c r="CSN29" s="47"/>
      <c r="CSO29" s="1237">
        <v>0.41299999999999998</v>
      </c>
      <c r="CSP29" s="1247">
        <f t="shared" si="273"/>
        <v>0.40600000000000003</v>
      </c>
      <c r="CSQ29" s="47">
        <v>0.41</v>
      </c>
      <c r="CSR29" s="47">
        <v>0.41099999999999998</v>
      </c>
      <c r="CSS29" s="1162">
        <v>0.40600000000000003</v>
      </c>
      <c r="CST29" s="1162">
        <v>0.40699999999999997</v>
      </c>
      <c r="CSU29" s="1162">
        <v>0.40699999999999997</v>
      </c>
      <c r="CSV29" s="1162">
        <v>0.41299999999999998</v>
      </c>
      <c r="CSW29" s="49"/>
      <c r="CSX29" s="49"/>
      <c r="CSY29" s="49"/>
      <c r="CSZ29" s="49"/>
      <c r="CTA29" s="1235">
        <v>0.40899999999999997</v>
      </c>
      <c r="CTB29" s="1235">
        <v>0.438</v>
      </c>
      <c r="CTC29" s="49">
        <f t="shared" si="191"/>
        <v>0.40600000000000003</v>
      </c>
      <c r="CTD29" s="1255">
        <v>0.41799999999999998</v>
      </c>
      <c r="CTE29" s="1255">
        <v>0.40500000000000003</v>
      </c>
      <c r="CTF29" s="1255">
        <v>0.42599999999999999</v>
      </c>
      <c r="CTG29" s="1235">
        <v>0.40899999999999997</v>
      </c>
      <c r="CTH29" s="1235">
        <v>0.42899999999999999</v>
      </c>
      <c r="CTI29" s="1235">
        <v>0.442</v>
      </c>
      <c r="CTJ29" s="1235">
        <v>0.435</v>
      </c>
      <c r="CTK29" s="1235">
        <v>0.42699999999999999</v>
      </c>
      <c r="CTL29" s="1235">
        <v>0.42899999999999999</v>
      </c>
      <c r="CTM29" s="1266">
        <v>0.434</v>
      </c>
      <c r="CTN29" s="1266">
        <v>0.42699999999999999</v>
      </c>
      <c r="CTO29" s="1270">
        <f t="shared" si="296"/>
        <v>0.40600000000000003</v>
      </c>
      <c r="CTP29" s="1235">
        <v>0.42099999999999999</v>
      </c>
      <c r="CTQ29" s="1235">
        <v>0.442</v>
      </c>
      <c r="CTR29" s="1235">
        <v>0.41799999999999998</v>
      </c>
      <c r="CTS29" s="1235">
        <v>0.441</v>
      </c>
      <c r="CTT29" s="1235">
        <v>0.42</v>
      </c>
      <c r="CTU29" s="1235">
        <v>0.441</v>
      </c>
      <c r="CTV29" s="1235"/>
      <c r="CTW29" s="1235"/>
      <c r="CTX29" s="1235">
        <v>0.43099999999999999</v>
      </c>
      <c r="CTY29" s="1235">
        <v>0.41399999999999998</v>
      </c>
      <c r="CTZ29" s="1235">
        <v>0.41899999999999998</v>
      </c>
      <c r="CUA29" s="1235">
        <v>0.41199999999999998</v>
      </c>
      <c r="CUB29" s="1266">
        <v>0.42699999999999999</v>
      </c>
      <c r="CUC29" s="1266">
        <v>0.436</v>
      </c>
      <c r="CUD29" s="1235">
        <f t="shared" si="193"/>
        <v>0.40600000000000003</v>
      </c>
      <c r="CUE29" s="1235">
        <v>0.441</v>
      </c>
      <c r="CUF29" s="1235">
        <v>0.42799999999999999</v>
      </c>
      <c r="CUG29" s="1235">
        <v>0.40500000000000003</v>
      </c>
      <c r="CUH29" s="1235">
        <v>0.41699999999999998</v>
      </c>
      <c r="CUI29" s="1235"/>
      <c r="CUJ29" s="1235"/>
      <c r="CUK29" s="1235"/>
      <c r="CUL29" s="1235"/>
      <c r="CUM29" s="1235">
        <v>0.41799999999999998</v>
      </c>
      <c r="CUN29" s="1235">
        <v>0.42399999999999999</v>
      </c>
      <c r="CUO29" s="1235">
        <v>0.41399999999999998</v>
      </c>
      <c r="CUP29" s="1235">
        <v>0.40899999999999997</v>
      </c>
      <c r="CUQ29" s="1235">
        <v>0.41199999999999998</v>
      </c>
      <c r="CUR29" s="1235">
        <v>0.42799999999999999</v>
      </c>
      <c r="CUS29" s="1235">
        <v>0.40699999999999997</v>
      </c>
      <c r="CUT29" s="1235">
        <v>0.40600000000000003</v>
      </c>
      <c r="CUU29" s="1235">
        <v>0.41499999999999998</v>
      </c>
      <c r="CUV29" s="1235">
        <v>0.40899999999999997</v>
      </c>
      <c r="CUW29" s="1235">
        <v>0.42599999999999999</v>
      </c>
      <c r="CUX29" s="1235">
        <v>0.40500000000000003</v>
      </c>
      <c r="CUY29" s="1235">
        <v>0.40899999999999997</v>
      </c>
      <c r="CUZ29" s="1235">
        <v>0.41</v>
      </c>
      <c r="CVA29" s="1235">
        <v>0.41199999999999998</v>
      </c>
      <c r="CVB29" s="1235">
        <v>0.41599999999999998</v>
      </c>
      <c r="CVC29" s="1235">
        <f t="shared" si="310"/>
        <v>0.40600000000000003</v>
      </c>
      <c r="CVD29" s="1235">
        <v>0.443</v>
      </c>
      <c r="CVE29" s="1235">
        <v>0.41299999999999998</v>
      </c>
      <c r="CVF29" s="1235">
        <v>0.41799999999999998</v>
      </c>
      <c r="CVG29" s="1235">
        <v>0.42899999999999999</v>
      </c>
      <c r="CVH29" s="1235">
        <v>0.42599999999999999</v>
      </c>
      <c r="CVI29" s="1235">
        <v>0.432</v>
      </c>
      <c r="CVJ29" s="1235">
        <v>0.42</v>
      </c>
      <c r="CVK29" s="1235">
        <v>0.42199999999999999</v>
      </c>
      <c r="CVL29" s="1235">
        <v>0.44400000000000001</v>
      </c>
      <c r="CVM29" s="1235">
        <v>0.42899999999999999</v>
      </c>
      <c r="CVN29" s="1235">
        <v>0.42799999999999999</v>
      </c>
      <c r="CVO29" s="1235">
        <v>0.43099999999999999</v>
      </c>
      <c r="CVP29" s="1235">
        <v>0.43099999999999999</v>
      </c>
      <c r="CVQ29" s="1235">
        <v>0.42599999999999999</v>
      </c>
      <c r="CVR29" s="1235">
        <v>0.437</v>
      </c>
      <c r="CVS29" s="1235">
        <v>0.432</v>
      </c>
      <c r="CVT29" s="1237">
        <v>0.39500000000000002</v>
      </c>
      <c r="CVU29" s="1237">
        <v>0.41299999999999998</v>
      </c>
      <c r="CVV29" s="1255">
        <f>MIN(CVC29,CVT29)</f>
        <v>0.39500000000000002</v>
      </c>
      <c r="CVW29" s="1235">
        <v>0.42699999999999999</v>
      </c>
      <c r="CVX29" s="1235">
        <v>0.43</v>
      </c>
      <c r="CVY29" s="1235"/>
      <c r="CVZ29" s="1235"/>
      <c r="CWA29" s="1235">
        <v>0.42299999999999999</v>
      </c>
      <c r="CWB29" s="1235">
        <v>0.432</v>
      </c>
      <c r="CWC29" s="1235">
        <v>0.42299999999999999</v>
      </c>
      <c r="CWD29" s="1235">
        <v>0.42699999999999999</v>
      </c>
      <c r="CWE29" s="1255"/>
      <c r="CWF29" s="1255"/>
      <c r="CWG29" s="1255">
        <f t="shared" si="311"/>
        <v>0.39500000000000002</v>
      </c>
      <c r="CWH29" s="1235">
        <v>0.40500000000000003</v>
      </c>
      <c r="CWI29" s="1235">
        <v>0.4</v>
      </c>
      <c r="CWJ29" s="1235">
        <v>0.41099999999999998</v>
      </c>
      <c r="CWK29" s="1235">
        <v>0.40899999999999997</v>
      </c>
      <c r="CWL29" s="1255">
        <v>0.40200000000000002</v>
      </c>
      <c r="CWM29" s="1255">
        <v>0.40899999999999997</v>
      </c>
      <c r="CWN29" s="1255">
        <v>0.40100000000000002</v>
      </c>
      <c r="CWO29" s="1255">
        <v>0.41</v>
      </c>
      <c r="CWP29" s="1235"/>
      <c r="CWQ29" s="1235"/>
      <c r="CWR29" s="1255">
        <v>0.39800000000000002</v>
      </c>
      <c r="CWS29" s="1255">
        <v>0.40400000000000003</v>
      </c>
      <c r="CWT29" s="1255">
        <v>0.40200000000000002</v>
      </c>
      <c r="CWU29" s="1255">
        <v>0.39900000000000002</v>
      </c>
      <c r="CWV29" s="1235"/>
      <c r="CWW29" s="1235"/>
      <c r="CWX29" s="1255">
        <v>0.41099999999999998</v>
      </c>
      <c r="CWY29" s="1255">
        <v>0.42299999999999999</v>
      </c>
      <c r="CWZ29" s="1235"/>
      <c r="CXA29" s="1235"/>
      <c r="CXB29" s="1235">
        <v>0.41199999999999998</v>
      </c>
      <c r="CXC29" s="1235">
        <v>0.40300000000000002</v>
      </c>
      <c r="CXD29" s="1235">
        <v>0.40200000000000002</v>
      </c>
      <c r="CXE29" s="1235">
        <v>0.41099999999999998</v>
      </c>
      <c r="CXF29" s="1235">
        <v>0.40500000000000003</v>
      </c>
      <c r="CXG29" s="1235">
        <v>0.40600000000000003</v>
      </c>
      <c r="CXH29" s="1235">
        <v>0.41599999999999998</v>
      </c>
      <c r="CXI29" s="1235">
        <v>0.41</v>
      </c>
      <c r="CXJ29" s="1255">
        <v>0.40500000000000003</v>
      </c>
      <c r="CXK29" s="1255">
        <v>0.41099999999999998</v>
      </c>
      <c r="CXL29" s="1255">
        <v>0.41199999999999998</v>
      </c>
      <c r="CXM29" s="1255">
        <v>0.40600000000000003</v>
      </c>
      <c r="CXN29" s="1255">
        <v>0.43</v>
      </c>
      <c r="CXO29" s="1255">
        <v>0.432</v>
      </c>
      <c r="CXP29" s="1255">
        <v>0.42799999999999999</v>
      </c>
      <c r="CXQ29" s="1255">
        <v>0.432</v>
      </c>
      <c r="CXR29" s="1235"/>
      <c r="CXS29" s="1235"/>
      <c r="CXT29" s="1235">
        <v>0.43</v>
      </c>
      <c r="CXU29" s="1235">
        <v>0.43</v>
      </c>
      <c r="CXV29" s="1235"/>
      <c r="CXW29" s="1235"/>
      <c r="CXX29" s="1235">
        <v>0.42699999999999999</v>
      </c>
      <c r="CXY29" s="1235">
        <v>0.43099999999999999</v>
      </c>
      <c r="CXZ29" s="1255">
        <v>0.43</v>
      </c>
      <c r="CYA29" s="1255">
        <v>0.43</v>
      </c>
      <c r="CYB29" s="1235">
        <f t="shared" si="196"/>
        <v>0.39500000000000002</v>
      </c>
      <c r="CYC29" s="1235">
        <v>0.43</v>
      </c>
      <c r="CYD29" s="1235">
        <v>0.43</v>
      </c>
      <c r="CYE29" s="1235"/>
      <c r="CYF29" s="1235"/>
      <c r="CYG29" s="1235">
        <v>0.43</v>
      </c>
      <c r="CYH29" s="1235">
        <v>0.42899999999999999</v>
      </c>
      <c r="CYI29" s="1235"/>
      <c r="CYJ29" s="1235"/>
      <c r="CYK29" s="1235">
        <v>0.432</v>
      </c>
      <c r="CYL29" s="1235">
        <v>0.43099999999999999</v>
      </c>
      <c r="CYM29" s="1235"/>
      <c r="CYN29" s="1235"/>
      <c r="CYO29" s="1235">
        <v>0.432</v>
      </c>
      <c r="CYP29" s="1235">
        <v>0.432</v>
      </c>
      <c r="CYQ29" s="1235"/>
      <c r="CYR29" s="1235"/>
      <c r="CYS29" s="1391">
        <v>0.44</v>
      </c>
      <c r="CYT29" s="1391">
        <v>0.439</v>
      </c>
      <c r="CYU29" s="1237">
        <f t="shared" si="312"/>
        <v>0.39500000000000002</v>
      </c>
      <c r="CYV29" s="1237"/>
      <c r="CYW29" s="1237"/>
      <c r="CYX29" s="1237">
        <v>0.42799999999999999</v>
      </c>
      <c r="CYY29" s="1237">
        <v>0.42799999999999999</v>
      </c>
      <c r="CYZ29" s="1237"/>
      <c r="CZA29" s="1237"/>
      <c r="CZB29" s="1237">
        <v>0.432</v>
      </c>
      <c r="CZC29" s="1237">
        <v>0.43099999999999999</v>
      </c>
      <c r="CZD29" s="1237"/>
      <c r="CZE29" s="1237"/>
      <c r="CZF29" s="1237">
        <v>0.42599999999999999</v>
      </c>
      <c r="CZG29" s="1237">
        <v>0.43099999999999999</v>
      </c>
      <c r="CZH29" s="1237">
        <v>0.43</v>
      </c>
      <c r="CZI29" s="1237">
        <v>0.43</v>
      </c>
      <c r="CZJ29" s="1237"/>
      <c r="CZK29" s="1237"/>
      <c r="CZL29" s="1237"/>
      <c r="CZM29" s="1237"/>
      <c r="CZN29" s="1235">
        <v>0.434</v>
      </c>
      <c r="CZO29" s="1235">
        <v>0.441</v>
      </c>
      <c r="CZP29" s="1235">
        <f t="shared" si="198"/>
        <v>0.39500000000000002</v>
      </c>
      <c r="CZQ29" s="1235">
        <v>0.42599999999999999</v>
      </c>
      <c r="CZR29" s="1235">
        <v>0.43099999999999999</v>
      </c>
      <c r="CZS29" s="1235"/>
      <c r="CZT29" s="1235"/>
      <c r="CZU29" s="1235"/>
      <c r="CZV29" s="1235"/>
      <c r="CZW29" s="1235">
        <v>0.434</v>
      </c>
      <c r="CZX29" s="1235">
        <v>0.441</v>
      </c>
      <c r="CZY29" s="1235"/>
      <c r="CZZ29" s="1237"/>
      <c r="DAA29" s="1237"/>
      <c r="DAB29" s="1237"/>
      <c r="DAC29" s="1235">
        <v>0.42899999999999999</v>
      </c>
      <c r="DAD29" s="1235">
        <v>0.43</v>
      </c>
      <c r="DAE29" s="1235"/>
      <c r="DAF29" s="1235"/>
      <c r="DAG29" s="1235">
        <v>0.43</v>
      </c>
      <c r="DAH29" s="1235">
        <v>0.43</v>
      </c>
      <c r="DAI29" s="1235">
        <v>0.43</v>
      </c>
      <c r="DAJ29" s="1235">
        <v>0.43</v>
      </c>
      <c r="DAK29" s="1235"/>
      <c r="DAL29" s="1235"/>
      <c r="DAM29" s="1235">
        <v>0.441</v>
      </c>
      <c r="DAN29" s="1235">
        <v>0.438</v>
      </c>
      <c r="DAO29" s="1235">
        <f t="shared" si="199"/>
        <v>0.39500000000000002</v>
      </c>
      <c r="DAP29" s="1235">
        <v>0.42799999999999999</v>
      </c>
      <c r="DAQ29" s="1235">
        <v>0.42099999999999999</v>
      </c>
      <c r="DAR29" s="1235"/>
      <c r="DAS29" s="1235"/>
      <c r="DAT29" s="1235">
        <v>0.432</v>
      </c>
      <c r="DAU29" s="1235">
        <v>0.43</v>
      </c>
      <c r="DAV29" s="1235">
        <v>0.442</v>
      </c>
      <c r="DAW29" s="1235">
        <v>0.43</v>
      </c>
      <c r="DAX29" s="1235">
        <f t="shared" si="200"/>
        <v>0.39500000000000002</v>
      </c>
      <c r="DAY29" s="1235"/>
      <c r="DAZ29" s="1235"/>
      <c r="DBA29" s="1235">
        <v>0.432</v>
      </c>
      <c r="DBB29" s="1235">
        <v>0.43</v>
      </c>
      <c r="DBC29" s="1235"/>
      <c r="DBD29" s="1235"/>
      <c r="DBE29" s="1235">
        <v>0.432</v>
      </c>
      <c r="DBF29" s="1235">
        <v>0.432</v>
      </c>
      <c r="DBG29" s="1235">
        <v>0.42399999999999999</v>
      </c>
      <c r="DBH29" s="1235">
        <v>0.42699999999999999</v>
      </c>
      <c r="DBI29" s="1235"/>
      <c r="DBJ29" s="1235"/>
      <c r="DBK29" s="1235"/>
      <c r="DBL29" s="1235"/>
      <c r="DBM29" s="1235">
        <v>0.443</v>
      </c>
      <c r="DBN29" s="1235">
        <v>0.442</v>
      </c>
      <c r="DBO29" s="1235">
        <v>0.40400000000000003</v>
      </c>
      <c r="DBP29" s="1235">
        <v>0.437</v>
      </c>
      <c r="DBQ29" s="1235">
        <v>0.441</v>
      </c>
      <c r="DBR29" s="1235">
        <v>0.442</v>
      </c>
      <c r="DBS29" s="1235">
        <v>0.441</v>
      </c>
      <c r="DBT29" s="1235">
        <v>0.42899999999999999</v>
      </c>
      <c r="DBU29" s="1235">
        <v>0.435</v>
      </c>
      <c r="DBV29" s="1235">
        <v>0.435</v>
      </c>
      <c r="DBW29" s="1235">
        <v>0.44</v>
      </c>
      <c r="DBX29" s="1235"/>
      <c r="DBY29" s="1235"/>
      <c r="DBZ29" s="1235">
        <v>0.439</v>
      </c>
      <c r="DCA29" s="1235">
        <v>0.436</v>
      </c>
      <c r="DCB29" s="1235"/>
      <c r="DCC29" s="1235"/>
      <c r="DCD29" s="1235">
        <v>0.439</v>
      </c>
      <c r="DCE29" s="1235">
        <v>0.43099999999999999</v>
      </c>
      <c r="DCF29" s="1235">
        <v>0.442</v>
      </c>
      <c r="DCG29" s="1235">
        <f t="shared" si="250"/>
        <v>0.40400000000000003</v>
      </c>
      <c r="DCH29" s="1235"/>
      <c r="DCI29" s="1235"/>
      <c r="DCJ29" s="1235"/>
      <c r="DCK29" s="1235"/>
      <c r="DCL29" s="1235"/>
      <c r="DCM29" s="1235"/>
      <c r="DCN29" s="1235"/>
      <c r="DCO29" s="1235"/>
      <c r="DCP29" s="7">
        <f t="shared" si="251"/>
        <v>-1</v>
      </c>
      <c r="DCQ29" s="7">
        <f t="shared" si="252"/>
        <v>-1</v>
      </c>
      <c r="DCR29" s="1223">
        <f t="shared" si="202"/>
        <v>1.9704433497536825E-2</v>
      </c>
      <c r="DCS29" s="1301">
        <v>0.38</v>
      </c>
      <c r="DCT29" s="1235">
        <v>0.40400000000000003</v>
      </c>
      <c r="DCU29" s="1235">
        <v>0.375</v>
      </c>
      <c r="DCV29" s="1235">
        <v>0.39800000000000002</v>
      </c>
      <c r="DCW29" s="1235">
        <v>0.378</v>
      </c>
      <c r="DCX29" s="1235">
        <v>0.38</v>
      </c>
      <c r="DCY29" s="1235">
        <v>0.40500000000000003</v>
      </c>
      <c r="DCZ29" s="1235">
        <v>0.40100000000000002</v>
      </c>
      <c r="DDA29" s="1235">
        <v>0.375</v>
      </c>
      <c r="DDB29" s="1237">
        <v>0.372</v>
      </c>
      <c r="DDC29" s="1235">
        <f>MIN(DCS29,DDB29)</f>
        <v>0.372</v>
      </c>
      <c r="DDD29" s="1235">
        <v>0.36899999999999999</v>
      </c>
      <c r="DDE29" s="1235"/>
      <c r="DDF29" s="1235">
        <v>0.40600000000000003</v>
      </c>
      <c r="DDG29" s="1235">
        <v>0.36699999999999999</v>
      </c>
      <c r="DDH29" s="1255"/>
      <c r="DDI29" s="1255">
        <f t="shared" si="303"/>
        <v>0.36699999999999999</v>
      </c>
      <c r="DDJ29" s="1255">
        <v>0.38</v>
      </c>
      <c r="DDK29" s="1235">
        <v>0.371</v>
      </c>
      <c r="DDL29" s="1235">
        <v>0.35799999999999998</v>
      </c>
      <c r="DDM29" s="1235">
        <v>0.39800000000000002</v>
      </c>
      <c r="DDN29" s="1235">
        <v>0.36799999999999999</v>
      </c>
      <c r="DDO29" s="1235">
        <v>0.39900000000000002</v>
      </c>
      <c r="DDP29" s="1235">
        <v>0.36599999999999999</v>
      </c>
      <c r="DDQ29" s="1235"/>
      <c r="DDR29" s="1235">
        <v>0.36399999999999999</v>
      </c>
      <c r="DDS29" s="1235">
        <v>0.40600000000000003</v>
      </c>
      <c r="DDT29" s="1235">
        <v>0.40200000000000002</v>
      </c>
      <c r="DDU29" s="1235">
        <v>0.35899999999999999</v>
      </c>
      <c r="DDV29" s="1235"/>
      <c r="DDW29" s="1235">
        <v>0.36899999999999999</v>
      </c>
      <c r="DDX29" s="1235">
        <v>0.39400000000000002</v>
      </c>
      <c r="DDY29" s="1235">
        <v>0.36099999999999999</v>
      </c>
      <c r="DDZ29" s="1235">
        <v>0.40200000000000002</v>
      </c>
      <c r="DEA29" s="1235"/>
      <c r="DEB29" s="1235">
        <v>0.36399999999999999</v>
      </c>
      <c r="DEC29" s="1235">
        <v>0.4</v>
      </c>
      <c r="DED29" s="1235"/>
      <c r="DEE29" s="1235"/>
      <c r="DEF29" s="1235">
        <v>0.39300000000000002</v>
      </c>
      <c r="DEG29" s="1235">
        <v>0.36</v>
      </c>
      <c r="DEH29" s="1235"/>
      <c r="DEI29" s="1235"/>
      <c r="DEJ29" s="1235">
        <v>0.37</v>
      </c>
      <c r="DEK29" s="1235">
        <v>0.39800000000000002</v>
      </c>
      <c r="DEL29" s="1235"/>
      <c r="DEM29" s="1235"/>
      <c r="DEN29" s="1235">
        <v>0.39500000000000002</v>
      </c>
      <c r="DEO29" s="1255">
        <v>0.373</v>
      </c>
      <c r="DEP29" s="1255">
        <v>0.36399999999999999</v>
      </c>
      <c r="DEQ29" s="1235">
        <v>0.39300000000000002</v>
      </c>
      <c r="DER29" s="1255">
        <v>0.36299999999999999</v>
      </c>
      <c r="DES29" s="1255">
        <v>0.4</v>
      </c>
      <c r="DET29" s="1235"/>
      <c r="DEU29" s="1235"/>
      <c r="DEV29" s="1255">
        <v>0.36799999999999999</v>
      </c>
      <c r="DEW29" s="1255">
        <v>0.39600000000000002</v>
      </c>
      <c r="DEX29" s="1235"/>
      <c r="DEY29" s="1235"/>
      <c r="DEZ29" s="1255">
        <v>0.40100000000000002</v>
      </c>
      <c r="DFA29" s="1255">
        <v>0.38</v>
      </c>
      <c r="DFB29" s="1235"/>
      <c r="DFC29" s="1235"/>
      <c r="DFD29" s="1255">
        <v>0.39600000000000002</v>
      </c>
      <c r="DFE29" s="1255">
        <v>0.38</v>
      </c>
      <c r="DFF29" s="1235">
        <v>0.39100000000000001</v>
      </c>
      <c r="DFG29" s="1255">
        <f t="shared" si="204"/>
        <v>0.38</v>
      </c>
      <c r="DFH29" s="1255"/>
      <c r="DFI29" s="1255">
        <v>0.38600000000000001</v>
      </c>
      <c r="DFJ29" s="1235"/>
      <c r="DFK29" s="1235"/>
      <c r="DFL29" s="1255">
        <v>0.36599999999999999</v>
      </c>
      <c r="DFM29" s="1235"/>
      <c r="DFN29" s="1235"/>
      <c r="DFO29" s="1235">
        <v>0.371</v>
      </c>
      <c r="DFP29" s="1235"/>
      <c r="DFQ29" s="1235"/>
      <c r="DFR29" s="1255">
        <v>0.39600000000000002</v>
      </c>
      <c r="DFS29" s="1235"/>
      <c r="DFT29" s="1235"/>
      <c r="DFU29" s="1391">
        <v>0.39400000000000002</v>
      </c>
      <c r="DFV29" s="1391">
        <v>0.376</v>
      </c>
      <c r="DFW29" s="1391">
        <f t="shared" si="304"/>
        <v>0.38</v>
      </c>
      <c r="DFX29" s="1391">
        <f t="shared" si="305"/>
        <v>0.376</v>
      </c>
      <c r="DFY29" s="1391"/>
      <c r="DFZ29" s="1391"/>
      <c r="DGA29" s="1391">
        <v>0.37</v>
      </c>
      <c r="DGB29" s="1391"/>
      <c r="DGC29" s="1391">
        <v>0.38</v>
      </c>
      <c r="DGD29" s="1391"/>
      <c r="DGE29" s="1391">
        <v>0.372</v>
      </c>
      <c r="DGF29" s="1391">
        <v>0.372</v>
      </c>
      <c r="DGG29" s="1391"/>
      <c r="DGH29" s="1391"/>
      <c r="DGI29" s="1391"/>
      <c r="DGJ29" s="1391"/>
      <c r="DGK29" s="1391">
        <v>0.36799999999999999</v>
      </c>
      <c r="DGL29" s="1391">
        <v>0.4</v>
      </c>
      <c r="DGM29" s="1391">
        <f t="shared" si="207"/>
        <v>0.38</v>
      </c>
      <c r="DGN29" s="1391">
        <f t="shared" si="208"/>
        <v>0.36799999999999999</v>
      </c>
      <c r="DGO29" s="1235">
        <v>0.38200000000000001</v>
      </c>
      <c r="DGP29" s="1391"/>
      <c r="DGQ29" s="7">
        <f t="shared" si="209"/>
        <v>5.2631578947368463E-3</v>
      </c>
      <c r="DGR29" s="1235"/>
      <c r="DGS29" s="1235">
        <v>0.38</v>
      </c>
      <c r="DGT29" s="1237"/>
      <c r="DGU29" s="1237"/>
      <c r="DGV29" s="1235">
        <v>0.372</v>
      </c>
      <c r="DGW29" s="1235"/>
      <c r="DGX29" s="1235">
        <v>0.376</v>
      </c>
      <c r="DGY29" s="1235">
        <v>0.36899999999999999</v>
      </c>
      <c r="DGZ29" s="1235"/>
      <c r="DHA29" s="1235">
        <v>0.373</v>
      </c>
      <c r="DHB29" s="1235">
        <f t="shared" si="210"/>
        <v>0.36799999999999999</v>
      </c>
      <c r="DHC29" s="1235">
        <v>0.36399999999999999</v>
      </c>
      <c r="DHD29" s="1235"/>
      <c r="DHE29" s="1235">
        <v>0.36599999999999999</v>
      </c>
      <c r="DHF29" s="1235">
        <v>0.36899999999999999</v>
      </c>
      <c r="DHG29" s="1235">
        <v>0.36799999999999999</v>
      </c>
      <c r="DHH29" s="1235">
        <v>0.373</v>
      </c>
      <c r="DHI29" s="1235">
        <v>0.36299999999999999</v>
      </c>
      <c r="DHJ29" s="1235">
        <v>0.374</v>
      </c>
      <c r="DHK29" s="1235">
        <f t="shared" si="211"/>
        <v>0.36799999999999999</v>
      </c>
      <c r="DHL29" s="1235"/>
      <c r="DHM29" s="1235"/>
      <c r="DHN29" s="1235">
        <v>0.36599999999999999</v>
      </c>
      <c r="DHO29" s="1235">
        <v>0.371</v>
      </c>
      <c r="DHP29" s="1235"/>
      <c r="DHQ29" s="1235"/>
      <c r="DHR29" s="1235">
        <v>0.377</v>
      </c>
      <c r="DHS29" s="1235">
        <f t="shared" si="212"/>
        <v>0.36799999999999999</v>
      </c>
      <c r="DHT29" s="1235">
        <v>0.377</v>
      </c>
      <c r="DHU29" s="1235">
        <v>0.377</v>
      </c>
      <c r="DHV29" s="1235">
        <v>0.36799999999999999</v>
      </c>
      <c r="DHW29" s="1235">
        <v>0.379</v>
      </c>
      <c r="DHX29" s="1235"/>
      <c r="DHY29" s="1235">
        <v>0.38100000000000001</v>
      </c>
      <c r="DHZ29" s="1235"/>
      <c r="DIA29" s="1235">
        <v>0.372</v>
      </c>
      <c r="DIB29" s="1235">
        <v>0.377</v>
      </c>
      <c r="DIC29" s="1235">
        <f t="shared" si="253"/>
        <v>0.36799999999999999</v>
      </c>
      <c r="DID29" s="1235"/>
      <c r="DIE29" s="1235"/>
      <c r="DIF29" s="1235"/>
      <c r="DIG29" s="1235"/>
      <c r="DIH29" s="7">
        <f t="shared" si="213"/>
        <v>-1</v>
      </c>
      <c r="DII29" s="1284">
        <v>0.28799999999999998</v>
      </c>
      <c r="DIJ29" s="1235">
        <v>0.27600000000000002</v>
      </c>
      <c r="DIK29" s="1235">
        <v>0.28399999999999997</v>
      </c>
      <c r="DIL29" s="1235">
        <v>0.27900000000000003</v>
      </c>
      <c r="DIM29" s="1235">
        <v>0.29499999999999998</v>
      </c>
      <c r="DIN29" s="1235">
        <v>0.26700000000000002</v>
      </c>
      <c r="DIO29" s="1235">
        <v>0.28000000000000003</v>
      </c>
      <c r="DIP29" s="1235">
        <f>MIN(DII29,DIO29)</f>
        <v>0.28000000000000003</v>
      </c>
      <c r="DIQ29" s="1235">
        <v>0.27200000000000002</v>
      </c>
      <c r="DIR29" s="1255"/>
      <c r="DIS29" s="1235">
        <v>0.29599999999999999</v>
      </c>
      <c r="DIT29" s="1255"/>
      <c r="DIU29" s="1255">
        <f t="shared" si="306"/>
        <v>0.28000000000000003</v>
      </c>
      <c r="DIV29" s="1235">
        <v>0.28799999999999998</v>
      </c>
      <c r="DIW29" s="1235">
        <v>0.26700000000000002</v>
      </c>
      <c r="DIX29" s="1235">
        <v>0.26800000000000002</v>
      </c>
      <c r="DIY29" s="1235">
        <v>0.29299999999999998</v>
      </c>
      <c r="DIZ29" s="1235">
        <v>0.26400000000000001</v>
      </c>
      <c r="DJA29" s="1235">
        <v>0.26400000000000001</v>
      </c>
      <c r="DJB29" s="1235">
        <v>0.27200000000000002</v>
      </c>
      <c r="DJC29" s="1235"/>
      <c r="DJD29" s="1235">
        <v>0.26700000000000002</v>
      </c>
      <c r="DJE29" s="1235">
        <v>0.29599999999999999</v>
      </c>
      <c r="DJF29" s="1235">
        <v>0.29099999999999998</v>
      </c>
      <c r="DJG29" s="1235">
        <v>0.29199999999999998</v>
      </c>
      <c r="DJH29" s="1235"/>
      <c r="DJI29" s="1255">
        <v>0.27</v>
      </c>
      <c r="DJJ29" s="1255">
        <v>0.29699999999999999</v>
      </c>
      <c r="DJK29" s="1255">
        <v>0.26900000000000002</v>
      </c>
      <c r="DJL29" s="1255">
        <v>0.29599999999999999</v>
      </c>
      <c r="DJM29" s="1235"/>
      <c r="DJN29" s="1255">
        <v>0.28100000000000003</v>
      </c>
      <c r="DJO29" s="1255">
        <v>0.28999999999999998</v>
      </c>
      <c r="DJP29" s="1235"/>
      <c r="DJQ29" s="1235"/>
      <c r="DJR29" s="1255">
        <v>0.28899999999999998</v>
      </c>
      <c r="DJS29" s="1255">
        <v>0.27</v>
      </c>
      <c r="DJT29" s="1235"/>
      <c r="DJU29" s="1235"/>
      <c r="DJV29" s="1235">
        <v>0.27700000000000002</v>
      </c>
      <c r="DJW29" s="1255">
        <v>0.28999999999999998</v>
      </c>
      <c r="DJX29" s="1235"/>
      <c r="DJY29" s="1235"/>
      <c r="DJZ29" s="1255">
        <v>0.28699999999999998</v>
      </c>
      <c r="DKA29" s="1255">
        <v>0.27</v>
      </c>
      <c r="DKB29" s="1255">
        <v>0.29399999999999998</v>
      </c>
      <c r="DKC29" s="1255">
        <v>0.27100000000000002</v>
      </c>
      <c r="DKD29" s="1255">
        <v>0.29799999999999999</v>
      </c>
      <c r="DKE29" s="1255">
        <v>0.27400000000000002</v>
      </c>
      <c r="DKF29" s="1235"/>
      <c r="DKG29" s="1235"/>
      <c r="DKH29" s="1255">
        <v>0.26800000000000002</v>
      </c>
      <c r="DKI29" s="1255">
        <v>0.29099999999999998</v>
      </c>
      <c r="DKJ29" s="1235"/>
      <c r="DKK29" s="1235"/>
      <c r="DKL29" s="1255">
        <v>0.29299999999999998</v>
      </c>
      <c r="DKM29" s="1255">
        <v>0.28299999999999997</v>
      </c>
      <c r="DKN29" s="1235"/>
      <c r="DKO29" s="1235"/>
      <c r="DKP29" s="1255">
        <v>0.29099999999999998</v>
      </c>
      <c r="DKQ29" s="1235">
        <v>0.28499999999999998</v>
      </c>
      <c r="DKR29" s="1235">
        <v>0.30299999999999999</v>
      </c>
      <c r="DKS29" s="1235">
        <f t="shared" si="216"/>
        <v>0.28799999999999998</v>
      </c>
      <c r="DKT29" s="1255"/>
      <c r="DKU29" s="1255">
        <v>0.28000000000000003</v>
      </c>
      <c r="DKV29" s="1235"/>
      <c r="DKW29" s="1235"/>
      <c r="DKX29" s="1255">
        <v>0.28199999999999997</v>
      </c>
      <c r="DKY29" s="1235"/>
      <c r="DKZ29" s="1235"/>
      <c r="DLA29" s="1235">
        <v>0.28000000000000003</v>
      </c>
      <c r="DLB29" s="1235"/>
      <c r="DLC29" s="1235"/>
      <c r="DLD29" s="1255">
        <v>0.28599999999999998</v>
      </c>
      <c r="DLE29" s="1235"/>
      <c r="DLF29" s="1235"/>
      <c r="DLG29" s="1391">
        <v>0.29199999999999998</v>
      </c>
      <c r="DLH29" s="1391">
        <v>0.29599999999999999</v>
      </c>
      <c r="DLI29" s="1391">
        <f t="shared" si="217"/>
        <v>0.28799999999999998</v>
      </c>
      <c r="DLJ29" s="1391">
        <f t="shared" si="307"/>
        <v>0.28799999999999998</v>
      </c>
      <c r="DLK29" s="1391"/>
      <c r="DLL29" s="1391"/>
      <c r="DLM29" s="1391">
        <v>0.28000000000000003</v>
      </c>
      <c r="DLN29" s="1391"/>
      <c r="DLO29" s="1391">
        <v>0.28299999999999997</v>
      </c>
      <c r="DLP29" s="1391"/>
      <c r="DLQ29" s="1391">
        <v>0.3</v>
      </c>
      <c r="DLR29" s="1391">
        <v>0.28399999999999997</v>
      </c>
      <c r="DLS29" s="1391"/>
      <c r="DLT29" s="1391"/>
      <c r="DLU29" s="1391"/>
      <c r="DLV29" s="1391">
        <v>0.28599999999999998</v>
      </c>
      <c r="DLW29" s="1255">
        <v>0.28399999999999997</v>
      </c>
      <c r="DLX29" s="1255">
        <f t="shared" si="219"/>
        <v>0.28599999999999998</v>
      </c>
      <c r="DLY29" s="1255">
        <f t="shared" si="220"/>
        <v>0.28399999999999997</v>
      </c>
      <c r="DLZ29" s="1235">
        <v>0.28199999999999997</v>
      </c>
      <c r="DMA29" s="1255"/>
      <c r="DMB29" s="7">
        <f t="shared" si="221"/>
        <v>-1.3986013986014E-2</v>
      </c>
      <c r="DMC29" s="1235"/>
      <c r="DMD29" s="1235">
        <v>0.28000000000000003</v>
      </c>
      <c r="DME29" s="1237"/>
      <c r="DMF29" s="1237"/>
      <c r="DMG29" s="1235">
        <v>0.28699999999999998</v>
      </c>
      <c r="DMH29" s="1235"/>
      <c r="DMI29" s="1235">
        <v>0.29099999999999998</v>
      </c>
      <c r="DMJ29" s="1235">
        <v>0.29799999999999999</v>
      </c>
      <c r="DMK29" s="1235"/>
      <c r="DML29" s="1235">
        <v>0.28699999999999998</v>
      </c>
      <c r="DMM29" s="1235">
        <f t="shared" si="222"/>
        <v>0.28399999999999997</v>
      </c>
      <c r="DMN29" s="1235">
        <v>0.27800000000000002</v>
      </c>
      <c r="DMO29" s="1235"/>
      <c r="DMP29" s="1235">
        <v>0.27700000000000002</v>
      </c>
      <c r="DMQ29" s="1235">
        <v>0.28000000000000003</v>
      </c>
      <c r="DMR29" s="1235">
        <f t="shared" si="223"/>
        <v>0.28000000000000003</v>
      </c>
      <c r="DMS29" s="1235"/>
      <c r="DMT29" s="1235"/>
      <c r="DMU29" s="1235">
        <v>0.27800000000000002</v>
      </c>
      <c r="DMV29" s="1235">
        <v>0.28499999999999998</v>
      </c>
      <c r="DMW29" s="1235"/>
      <c r="DMX29" s="1235"/>
      <c r="DMY29" s="1235">
        <v>0.28899999999999998</v>
      </c>
      <c r="DMZ29" s="1235">
        <f t="shared" si="224"/>
        <v>0.28000000000000003</v>
      </c>
      <c r="DNA29" s="1235">
        <v>0.30199999999999999</v>
      </c>
      <c r="DNB29" s="1235">
        <v>0.28000000000000003</v>
      </c>
      <c r="DNC29" s="1235">
        <v>0.28399999999999997</v>
      </c>
      <c r="DND29" s="1235">
        <v>0.28100000000000003</v>
      </c>
      <c r="DNE29" s="1235"/>
      <c r="DNF29" s="1235">
        <v>0.28299999999999997</v>
      </c>
      <c r="DNG29" s="1235"/>
      <c r="DNH29" s="1235">
        <v>0.28999999999999998</v>
      </c>
      <c r="DNI29" s="1235">
        <v>0.28899999999999998</v>
      </c>
      <c r="DNJ29" s="1235">
        <f t="shared" si="254"/>
        <v>0.28000000000000003</v>
      </c>
      <c r="DNK29" s="1235"/>
      <c r="DNL29" s="1235"/>
      <c r="DNM29" s="1235"/>
      <c r="DNN29" s="1235"/>
      <c r="DNO29" s="7">
        <f t="shared" si="255"/>
        <v>-1</v>
      </c>
      <c r="DNP29" s="1447">
        <v>0.40799999999999997</v>
      </c>
      <c r="DNQ29" s="1255">
        <v>0.442</v>
      </c>
      <c r="DNR29" s="1255">
        <v>0.44500000000000001</v>
      </c>
      <c r="DNS29" s="1255"/>
      <c r="DNT29" s="1255"/>
      <c r="DNU29" s="1255"/>
      <c r="DNV29" s="1391">
        <v>0.46</v>
      </c>
      <c r="DNW29" s="1255">
        <v>0.437</v>
      </c>
      <c r="DNX29" s="1255">
        <v>0.434</v>
      </c>
      <c r="DNY29" s="1255">
        <v>0.432</v>
      </c>
      <c r="DNZ29" s="1255">
        <v>0.43</v>
      </c>
      <c r="DOA29" s="1255"/>
      <c r="DOB29" s="1255">
        <v>0.443</v>
      </c>
      <c r="DOC29" s="1255">
        <v>0.441</v>
      </c>
      <c r="DOD29" s="1255"/>
      <c r="DOE29" s="1255">
        <v>0.44400000000000001</v>
      </c>
      <c r="DOF29" s="1255"/>
      <c r="DOG29" s="1255">
        <v>0.44600000000000001</v>
      </c>
      <c r="DOH29" s="1255">
        <v>0.441</v>
      </c>
      <c r="DOI29" s="1255">
        <v>0.434</v>
      </c>
      <c r="DOJ29" s="1255">
        <v>0.437</v>
      </c>
      <c r="DOK29" s="1255">
        <v>0.443</v>
      </c>
      <c r="DOL29" s="1255">
        <v>0.433</v>
      </c>
      <c r="DOM29" s="1255">
        <v>0.45200000000000001</v>
      </c>
      <c r="DON29" s="1255">
        <v>0.45300000000000001</v>
      </c>
      <c r="DOO29" s="1235"/>
      <c r="DOP29" s="1235">
        <v>0.46200000000000002</v>
      </c>
      <c r="DOQ29" s="1235"/>
      <c r="DOR29" s="1235">
        <v>0.46200000000000002</v>
      </c>
      <c r="DOS29" s="1235">
        <v>0.46899999999999997</v>
      </c>
      <c r="DOT29" s="1235">
        <f t="shared" si="226"/>
        <v>0.46</v>
      </c>
      <c r="DOU29" s="1235">
        <v>0.47899999999999998</v>
      </c>
      <c r="DOV29" s="1235"/>
      <c r="DOW29" s="1235"/>
      <c r="DOX29" s="1235"/>
      <c r="DOY29" s="1235"/>
      <c r="DOZ29" s="1255">
        <v>0.47299999999999998</v>
      </c>
      <c r="DPA29" s="1235"/>
      <c r="DPB29" s="1235">
        <v>0.47</v>
      </c>
      <c r="DPC29" s="1235"/>
      <c r="DPD29" s="1235">
        <v>0.48199999999999998</v>
      </c>
      <c r="DPE29" s="1235"/>
      <c r="DPF29" s="1391">
        <v>0.49299999999999999</v>
      </c>
      <c r="DPG29" s="1391">
        <f t="shared" si="227"/>
        <v>0.46</v>
      </c>
      <c r="DPH29" s="1391"/>
      <c r="DPI29" s="1391">
        <v>0.46800000000000003</v>
      </c>
      <c r="DPJ29" s="1391"/>
      <c r="DPK29" s="1391">
        <v>0.46700000000000003</v>
      </c>
      <c r="DPL29" s="1391"/>
      <c r="DPM29" s="1391">
        <v>0.47699999999999998</v>
      </c>
      <c r="DPN29" s="1391">
        <v>0.47399999999999998</v>
      </c>
      <c r="DPO29" s="1391"/>
      <c r="DPP29" s="1391"/>
      <c r="DPQ29" s="1235">
        <v>0.46400000000000002</v>
      </c>
      <c r="DPR29" s="1235">
        <f t="shared" si="228"/>
        <v>0.46</v>
      </c>
      <c r="DPS29" s="1235">
        <v>0.47499999999999998</v>
      </c>
      <c r="DPT29" s="1235"/>
      <c r="DPU29" s="1235"/>
      <c r="DPV29" s="1235">
        <v>0.48599999999999999</v>
      </c>
      <c r="DPW29" s="1235"/>
      <c r="DPX29" s="1235"/>
      <c r="DPY29" s="1235">
        <v>0.46500000000000002</v>
      </c>
      <c r="DPZ29" s="1235"/>
      <c r="DQA29" s="1235">
        <v>0.47599999999999998</v>
      </c>
      <c r="DQB29" s="1235">
        <v>0.47599999999999998</v>
      </c>
      <c r="DQC29" s="1235"/>
      <c r="DQD29" s="1235">
        <v>0.48</v>
      </c>
      <c r="DQE29" s="1235">
        <f t="shared" si="229"/>
        <v>0.46</v>
      </c>
      <c r="DQF29" s="1235">
        <v>0.46100000000000002</v>
      </c>
      <c r="DQG29" s="1235"/>
      <c r="DQH29" s="1235">
        <v>0.46300000000000002</v>
      </c>
      <c r="DQI29" s="1235">
        <v>0.443</v>
      </c>
      <c r="DQJ29" s="1235">
        <f t="shared" si="230"/>
        <v>0.443</v>
      </c>
      <c r="DQK29" s="1235"/>
      <c r="DQL29" s="1235"/>
      <c r="DQM29" s="1235">
        <v>0.46400000000000002</v>
      </c>
      <c r="DQN29" s="1235">
        <v>0.45500000000000002</v>
      </c>
      <c r="DQO29" s="1235"/>
      <c r="DQP29" s="1235"/>
      <c r="DQQ29" s="1235">
        <v>0.46</v>
      </c>
      <c r="DQR29" s="1235">
        <f t="shared" si="231"/>
        <v>0.443</v>
      </c>
      <c r="DQS29" s="1235">
        <v>0.46700000000000003</v>
      </c>
      <c r="DQT29" s="1235">
        <v>0.45900000000000002</v>
      </c>
      <c r="DQU29" s="1235">
        <v>0.48099999999999998</v>
      </c>
      <c r="DQV29" s="1235">
        <v>0.47599999999999998</v>
      </c>
      <c r="DQW29" s="1235"/>
      <c r="DQX29" s="1235">
        <v>0.46600000000000003</v>
      </c>
      <c r="DQY29" s="1235"/>
      <c r="DQZ29" s="1235">
        <v>0.46500000000000002</v>
      </c>
      <c r="DRA29" s="1235">
        <v>0.46</v>
      </c>
      <c r="DRB29" s="1235">
        <f t="shared" si="256"/>
        <v>0.443</v>
      </c>
      <c r="DRC29" s="1235"/>
      <c r="DRD29" s="1235"/>
      <c r="DRE29" s="1235"/>
      <c r="DRF29" s="1235"/>
      <c r="DRG29" s="7">
        <f t="shared" si="257"/>
        <v>-1</v>
      </c>
      <c r="DRH29" s="1161" t="s">
        <v>1214</v>
      </c>
      <c r="DRI29" s="1183"/>
      <c r="DRJ29" s="1278" t="s">
        <v>1215</v>
      </c>
      <c r="DRK29" s="49"/>
      <c r="DRL29" s="49" t="str">
        <f t="shared" si="232"/>
        <v>2. Within 10% deviation from baseline</v>
      </c>
      <c r="DRM29" s="103" t="str">
        <f t="shared" si="233"/>
        <v>2. Within 10% deviation from baseline</v>
      </c>
      <c r="DRN29" s="49" t="str">
        <f t="shared" si="234"/>
        <v>2. Within 10% deviation from baseline</v>
      </c>
      <c r="DRO29" s="103" t="str">
        <f t="shared" si="235"/>
        <v>2. Within 10% deviation from baseline</v>
      </c>
      <c r="DRP29" s="49" t="str">
        <f t="shared" si="236"/>
        <v xml:space="preserve">1. Better than baseline </v>
      </c>
      <c r="DRQ29" s="50" t="str">
        <f t="shared" si="237"/>
        <v>2. Within 10% deviation from baseline</v>
      </c>
      <c r="DRR29" s="50" t="str">
        <f t="shared" si="238"/>
        <v>2. Within 10% deviation from baseline</v>
      </c>
      <c r="DRS29" s="49" t="str">
        <f t="shared" si="239"/>
        <v>2. Within 10% deviation from baseline</v>
      </c>
      <c r="DRT29" s="49" t="str">
        <f t="shared" si="240"/>
        <v xml:space="preserve">1. Better than baseline </v>
      </c>
      <c r="DRU29" s="49" t="str">
        <f t="shared" si="241"/>
        <v xml:space="preserve">1. Better than baseline </v>
      </c>
      <c r="DRV29" s="49" t="str">
        <f t="shared" si="242"/>
        <v xml:space="preserve">1. Better than baseline </v>
      </c>
      <c r="DRW29" s="49" t="str">
        <f t="shared" si="243"/>
        <v xml:space="preserve">1. Better than baseline </v>
      </c>
      <c r="DRX29" s="49" t="str">
        <f t="shared" si="244"/>
        <v xml:space="preserve">1. Better than baseline </v>
      </c>
    </row>
    <row r="30" spans="1:3196" s="4" customFormat="1" ht="15" customHeight="1" thickBot="1" x14ac:dyDescent="0.4">
      <c r="A30" s="9">
        <v>28</v>
      </c>
      <c r="B30" s="89" t="s">
        <v>16</v>
      </c>
      <c r="C30" s="89" t="s">
        <v>1144</v>
      </c>
      <c r="D30" s="155" t="s">
        <v>1232</v>
      </c>
      <c r="E30" s="196" t="s">
        <v>1232</v>
      </c>
      <c r="F30" s="86" t="str">
        <f t="shared" si="0"/>
        <v>ReaderOperations_YJ-Dictionary-Lookup</v>
      </c>
      <c r="G30" s="86" t="s">
        <v>1233</v>
      </c>
      <c r="H30" s="86" t="s">
        <v>1147</v>
      </c>
      <c r="I30" s="89" t="s">
        <v>1233</v>
      </c>
      <c r="J30" s="89" t="s">
        <v>1234</v>
      </c>
      <c r="K30" s="337"/>
      <c r="L30" s="337">
        <v>0.996</v>
      </c>
      <c r="M30" s="337">
        <v>1.0229999999999999</v>
      </c>
      <c r="N30" s="337">
        <v>1.0940000000000001</v>
      </c>
      <c r="O30" s="337">
        <v>1.0900000000000001</v>
      </c>
      <c r="P30" s="337">
        <v>1.05</v>
      </c>
      <c r="Q30" s="337">
        <v>1.0620000000000001</v>
      </c>
      <c r="R30" s="337">
        <v>1.03</v>
      </c>
      <c r="S30" s="337">
        <v>1.022</v>
      </c>
      <c r="T30" s="76">
        <v>1.032</v>
      </c>
      <c r="U30" s="76">
        <v>1.042</v>
      </c>
      <c r="V30" s="76"/>
      <c r="W30" s="76">
        <v>1.0589999999999999</v>
      </c>
      <c r="X30" s="76">
        <v>1.05</v>
      </c>
      <c r="Y30" s="76">
        <v>1.073</v>
      </c>
      <c r="Z30" s="76">
        <v>1.0649999999999999</v>
      </c>
      <c r="AA30" s="76">
        <v>1.0860000000000001</v>
      </c>
      <c r="AB30" s="76">
        <v>1.085</v>
      </c>
      <c r="AC30" s="76">
        <v>1.0589999999999999</v>
      </c>
      <c r="AD30" s="76">
        <f t="shared" si="1"/>
        <v>1.032</v>
      </c>
      <c r="AE30" s="76">
        <v>1.034</v>
      </c>
      <c r="AF30" s="76">
        <v>1.0449999999999999</v>
      </c>
      <c r="AG30" s="76"/>
      <c r="AH30" s="76">
        <v>1.0509999999999999</v>
      </c>
      <c r="AI30" s="76">
        <v>1.0429999999999999</v>
      </c>
      <c r="AJ30" s="76">
        <v>1.06</v>
      </c>
      <c r="AK30" s="48">
        <v>1.08</v>
      </c>
      <c r="AL30" s="48">
        <v>1.071</v>
      </c>
      <c r="AM30" s="48">
        <v>1.073</v>
      </c>
      <c r="AN30" s="48">
        <v>1.0509999999999999</v>
      </c>
      <c r="AO30" s="48">
        <v>1.077</v>
      </c>
      <c r="AP30" s="48">
        <v>1.081</v>
      </c>
      <c r="AQ30" s="48">
        <v>1.091</v>
      </c>
      <c r="AR30" s="48">
        <v>1.0780000000000001</v>
      </c>
      <c r="AS30" s="76">
        <f t="shared" si="2"/>
        <v>1.032</v>
      </c>
      <c r="AT30" s="48">
        <v>1.085</v>
      </c>
      <c r="AU30" s="48">
        <v>1.109</v>
      </c>
      <c r="AV30" s="48">
        <v>1.1180000000000001</v>
      </c>
      <c r="AW30" s="48">
        <v>1.109</v>
      </c>
      <c r="AX30" s="48">
        <v>1.1859999999999999</v>
      </c>
      <c r="AY30" s="48">
        <v>1.1499999999999999</v>
      </c>
      <c r="AZ30" s="48">
        <v>1.17</v>
      </c>
      <c r="BA30" s="48">
        <v>1.1759999999999999</v>
      </c>
      <c r="BB30" s="48"/>
      <c r="BC30" s="48">
        <v>1.2170000000000001</v>
      </c>
      <c r="BD30" s="48">
        <v>1.2010000000000001</v>
      </c>
      <c r="BE30" s="48">
        <v>1.032</v>
      </c>
      <c r="BF30" s="48">
        <v>1.2010000000000001</v>
      </c>
      <c r="BG30" s="48">
        <f t="shared" si="265"/>
        <v>1.032</v>
      </c>
      <c r="BH30" s="48">
        <v>1.2230000000000001</v>
      </c>
      <c r="BI30" s="48">
        <v>1.2230000000000001</v>
      </c>
      <c r="BJ30" s="48">
        <v>1.2290000000000001</v>
      </c>
      <c r="BK30" s="48">
        <v>1.208</v>
      </c>
      <c r="BL30" s="48">
        <v>1.208</v>
      </c>
      <c r="BM30" s="48">
        <v>1.216</v>
      </c>
      <c r="BN30" s="48">
        <v>1.218</v>
      </c>
      <c r="BO30" s="48">
        <v>1.171</v>
      </c>
      <c r="BP30" s="48">
        <v>1.161</v>
      </c>
      <c r="BQ30" s="48">
        <v>1.1499999999999999</v>
      </c>
      <c r="BR30" s="48">
        <v>1.032</v>
      </c>
      <c r="BS30" s="48"/>
      <c r="BT30" s="48">
        <v>1.0149999999999999</v>
      </c>
      <c r="BU30" s="48">
        <v>1.0149999999999999</v>
      </c>
      <c r="BV30" s="48">
        <v>1.032</v>
      </c>
      <c r="BW30" s="48"/>
      <c r="BX30" s="48">
        <v>0.998</v>
      </c>
      <c r="BY30" s="48">
        <v>1.0069999999999999</v>
      </c>
      <c r="BZ30" s="48">
        <v>1.014</v>
      </c>
      <c r="CA30" s="48"/>
      <c r="CB30" s="48">
        <v>1.004</v>
      </c>
      <c r="CC30" s="48">
        <v>1.0089999999999999</v>
      </c>
      <c r="CD30" s="48"/>
      <c r="CE30" s="48">
        <v>1</v>
      </c>
      <c r="CF30" s="48">
        <f t="shared" si="3"/>
        <v>1</v>
      </c>
      <c r="CG30" s="48">
        <v>1.0069999999999999</v>
      </c>
      <c r="CH30" s="48"/>
      <c r="CI30" s="48">
        <v>1.008</v>
      </c>
      <c r="CJ30" s="48">
        <v>1.0049999999999999</v>
      </c>
      <c r="CK30" s="48">
        <v>1.0009999999999999</v>
      </c>
      <c r="CL30" s="48"/>
      <c r="CM30" s="48">
        <v>1.0009999999999999</v>
      </c>
      <c r="CN30" s="48">
        <v>1.018</v>
      </c>
      <c r="CO30" s="48"/>
      <c r="CP30" s="48">
        <v>1.014</v>
      </c>
      <c r="CQ30" s="48">
        <f t="shared" si="4"/>
        <v>1</v>
      </c>
      <c r="CR30" s="48">
        <v>1.0169999999999999</v>
      </c>
      <c r="CS30" s="48">
        <v>1.0149999999999999</v>
      </c>
      <c r="CT30" s="48">
        <v>1.012</v>
      </c>
      <c r="CU30" s="48"/>
      <c r="CV30" s="48">
        <v>1.0089999999999999</v>
      </c>
      <c r="CW30" s="48">
        <v>1.0109999999999999</v>
      </c>
      <c r="CX30" s="48">
        <v>1.016</v>
      </c>
      <c r="CY30" s="48"/>
      <c r="CZ30" s="48">
        <v>1.0049999999999999</v>
      </c>
      <c r="DA30" s="48">
        <v>1.0209999999999999</v>
      </c>
      <c r="DB30" s="48">
        <f t="shared" si="5"/>
        <v>1</v>
      </c>
      <c r="DC30" s="48">
        <v>1.008</v>
      </c>
      <c r="DD30" s="48">
        <v>1.0369999999999999</v>
      </c>
      <c r="DE30" s="48">
        <v>1.012</v>
      </c>
      <c r="DF30" s="48">
        <v>1.0129999999999999</v>
      </c>
      <c r="DG30" s="48">
        <v>1.006</v>
      </c>
      <c r="DH30" s="48">
        <v>1.024</v>
      </c>
      <c r="DI30" s="48">
        <v>1.0129999999999999</v>
      </c>
      <c r="DJ30" s="48">
        <v>1.024</v>
      </c>
      <c r="DK30" s="48">
        <v>1.0269999999999999</v>
      </c>
      <c r="DL30" s="48">
        <v>1.0229999999999999</v>
      </c>
      <c r="DM30" s="48">
        <v>1.02</v>
      </c>
      <c r="DN30" s="48">
        <f t="shared" si="276"/>
        <v>1</v>
      </c>
      <c r="DO30" s="48">
        <v>1.024</v>
      </c>
      <c r="DP30" s="48"/>
      <c r="DQ30" s="351">
        <v>1.0069999999999999</v>
      </c>
      <c r="DR30" s="48">
        <v>1.026</v>
      </c>
      <c r="DS30" s="48">
        <v>1.0269999999999999</v>
      </c>
      <c r="DT30" s="48">
        <v>1.026</v>
      </c>
      <c r="DU30" s="48">
        <v>1.0209999999999999</v>
      </c>
      <c r="DV30" s="48">
        <v>1.02</v>
      </c>
      <c r="DW30" s="48">
        <v>1.034</v>
      </c>
      <c r="DX30" s="48">
        <v>1.0309999999999999</v>
      </c>
      <c r="DY30" s="57">
        <v>1.0229999999999999</v>
      </c>
      <c r="DZ30" s="57">
        <v>1.0149999999999999</v>
      </c>
      <c r="EA30" s="57">
        <f t="shared" si="277"/>
        <v>1</v>
      </c>
      <c r="EB30" s="57">
        <v>1.016</v>
      </c>
      <c r="EC30" s="57">
        <v>1.0149999999999999</v>
      </c>
      <c r="ED30" s="57">
        <v>1.0329999999999999</v>
      </c>
      <c r="EE30" s="57"/>
      <c r="EF30" s="57">
        <v>1.0349999999999999</v>
      </c>
      <c r="EG30" s="57">
        <v>1.0289999999999999</v>
      </c>
      <c r="EH30" s="57">
        <v>1.0269999999999999</v>
      </c>
      <c r="EI30" s="57">
        <v>1.0209999999999999</v>
      </c>
      <c r="EJ30" s="57">
        <v>1.02</v>
      </c>
      <c r="EK30" s="57">
        <v>1.0149999999999999</v>
      </c>
      <c r="EL30" s="57">
        <v>1.0149999999999999</v>
      </c>
      <c r="EM30" s="57">
        <f t="shared" si="8"/>
        <v>1</v>
      </c>
      <c r="EN30" s="57">
        <v>1.0449999999999999</v>
      </c>
      <c r="EO30" s="57">
        <v>1.042</v>
      </c>
      <c r="EP30" s="57">
        <v>1.054</v>
      </c>
      <c r="EQ30" s="57">
        <v>1.026</v>
      </c>
      <c r="ER30" s="57">
        <v>1.0369999999999999</v>
      </c>
      <c r="ES30" s="57">
        <v>1.026</v>
      </c>
      <c r="ET30" s="57">
        <v>1.0509999999999999</v>
      </c>
      <c r="EU30" s="57"/>
      <c r="EV30" s="57">
        <v>1.024</v>
      </c>
      <c r="EW30" s="57">
        <v>1.03</v>
      </c>
      <c r="EX30" s="57">
        <f t="shared" si="9"/>
        <v>1</v>
      </c>
      <c r="EY30" s="57">
        <v>1.0149999999999999</v>
      </c>
      <c r="EZ30" s="57">
        <v>1.0209999999999999</v>
      </c>
      <c r="FA30" s="57">
        <v>1.0469999999999999</v>
      </c>
      <c r="FB30" s="57">
        <v>1.038</v>
      </c>
      <c r="FC30" s="57">
        <v>1.0309999999999999</v>
      </c>
      <c r="FD30" s="57"/>
      <c r="FE30" s="57">
        <v>1.02</v>
      </c>
      <c r="FF30" s="57">
        <v>1.03</v>
      </c>
      <c r="FG30" s="57">
        <v>1.026</v>
      </c>
      <c r="FH30" s="57">
        <v>1.0189999999999999</v>
      </c>
      <c r="FI30" s="57">
        <v>1.02</v>
      </c>
      <c r="FJ30" s="57">
        <v>1.02</v>
      </c>
      <c r="FK30" s="57">
        <v>1.04</v>
      </c>
      <c r="FL30" s="48">
        <f t="shared" si="10"/>
        <v>1</v>
      </c>
      <c r="FM30" s="57">
        <v>1.04</v>
      </c>
      <c r="FN30" s="57">
        <v>1.04</v>
      </c>
      <c r="FO30" s="57">
        <v>1.05</v>
      </c>
      <c r="FP30" s="48">
        <v>1.05</v>
      </c>
      <c r="FQ30" s="57">
        <v>1.04</v>
      </c>
      <c r="FR30" s="57">
        <v>1.05</v>
      </c>
      <c r="FS30" s="57">
        <v>1.0680000000000001</v>
      </c>
      <c r="FT30" s="57">
        <v>1.05</v>
      </c>
      <c r="FU30" s="57">
        <v>1.06</v>
      </c>
      <c r="FV30" s="57">
        <v>1.069</v>
      </c>
      <c r="FW30" s="48">
        <v>1.04</v>
      </c>
      <c r="FX30" s="48">
        <f t="shared" si="275"/>
        <v>1</v>
      </c>
      <c r="FY30" s="48">
        <v>1.07</v>
      </c>
      <c r="FZ30" s="48">
        <v>1.07</v>
      </c>
      <c r="GA30" s="48"/>
      <c r="GB30" s="48">
        <v>1.073</v>
      </c>
      <c r="GC30" s="48">
        <v>1.06</v>
      </c>
      <c r="GD30" s="48">
        <v>1.06</v>
      </c>
      <c r="GE30" s="48">
        <v>1.07</v>
      </c>
      <c r="GF30" s="48"/>
      <c r="GG30" s="48">
        <v>1.07</v>
      </c>
      <c r="GH30" s="48">
        <v>1.06</v>
      </c>
      <c r="GI30" s="48">
        <v>1.06</v>
      </c>
      <c r="GJ30" s="48">
        <v>1.06</v>
      </c>
      <c r="GK30" s="48">
        <v>1.0840000000000001</v>
      </c>
      <c r="GL30" s="48">
        <v>1.06</v>
      </c>
      <c r="GM30" s="48">
        <v>1.07</v>
      </c>
      <c r="GN30" s="48"/>
      <c r="GO30" s="48">
        <v>1.05</v>
      </c>
      <c r="GP30" s="48"/>
      <c r="GQ30" s="48">
        <v>1.0820000000000001</v>
      </c>
      <c r="GR30" s="48">
        <v>1.0609999999999999</v>
      </c>
      <c r="GS30" s="48">
        <v>1.0589999999999999</v>
      </c>
      <c r="GT30" s="48"/>
      <c r="GU30" s="48">
        <v>1.06</v>
      </c>
      <c r="GV30" s="48">
        <v>1.05</v>
      </c>
      <c r="GW30" s="48">
        <v>1.0649999999999999</v>
      </c>
      <c r="GX30" s="48">
        <v>1.07</v>
      </c>
      <c r="GY30" s="48">
        <v>1.083</v>
      </c>
      <c r="GZ30" s="48">
        <v>1.054</v>
      </c>
      <c r="HA30" s="48"/>
      <c r="HB30" s="48">
        <v>1.042</v>
      </c>
      <c r="HC30" s="48">
        <f t="shared" si="12"/>
        <v>1</v>
      </c>
      <c r="HD30" s="48">
        <v>1.071</v>
      </c>
      <c r="HE30" s="48">
        <v>1.073</v>
      </c>
      <c r="HF30" s="48">
        <v>1.069</v>
      </c>
      <c r="HG30" s="48">
        <v>1.0669999999999999</v>
      </c>
      <c r="HH30" s="57">
        <v>1.079</v>
      </c>
      <c r="HI30" s="48">
        <f t="shared" si="13"/>
        <v>1</v>
      </c>
      <c r="HJ30" s="48">
        <v>1.0900000000000001</v>
      </c>
      <c r="HK30" s="48">
        <v>1.091</v>
      </c>
      <c r="HL30" s="48">
        <v>1.0940000000000001</v>
      </c>
      <c r="HM30" s="48">
        <v>1.0860000000000001</v>
      </c>
      <c r="HN30" s="76"/>
      <c r="HO30" s="76">
        <v>1.0760000000000001</v>
      </c>
      <c r="HP30" s="76">
        <v>1.0820000000000001</v>
      </c>
      <c r="HQ30" s="76">
        <v>1.075</v>
      </c>
      <c r="HR30" s="76">
        <v>1.0760000000000001</v>
      </c>
      <c r="HS30" s="76">
        <v>1.19</v>
      </c>
      <c r="HT30" s="76"/>
      <c r="HU30" s="76">
        <v>1.1919999999999999</v>
      </c>
      <c r="HV30" s="76"/>
      <c r="HW30" s="76">
        <v>1.204</v>
      </c>
      <c r="HX30" s="76">
        <v>1.1990000000000001</v>
      </c>
      <c r="HY30" s="48">
        <f t="shared" si="14"/>
        <v>1</v>
      </c>
      <c r="HZ30" s="76"/>
      <c r="IA30" s="5">
        <f t="shared" si="15"/>
        <v>0.19900000000000007</v>
      </c>
      <c r="IB30" s="351"/>
      <c r="IC30" s="351">
        <v>1.1679999999999999</v>
      </c>
      <c r="ID30" s="351">
        <v>1.135</v>
      </c>
      <c r="IE30" s="351">
        <v>1.1919999999999999</v>
      </c>
      <c r="IF30" s="351">
        <v>1.1559999999999999</v>
      </c>
      <c r="IG30" s="351">
        <v>1.1399999999999999</v>
      </c>
      <c r="IH30" s="351">
        <v>1.151</v>
      </c>
      <c r="II30" s="351">
        <v>1.147</v>
      </c>
      <c r="IJ30" s="351">
        <v>1.202</v>
      </c>
      <c r="IK30" s="351">
        <v>1.2210000000000001</v>
      </c>
      <c r="IL30" s="351">
        <v>1.2</v>
      </c>
      <c r="IM30" s="351">
        <v>1.206</v>
      </c>
      <c r="IN30" s="351">
        <v>1.2050000000000001</v>
      </c>
      <c r="IO30" s="351">
        <v>1.218</v>
      </c>
      <c r="IP30" s="351">
        <v>1.2010000000000001</v>
      </c>
      <c r="IQ30" s="351">
        <v>1.2070000000000001</v>
      </c>
      <c r="IR30" s="351">
        <f t="shared" si="16"/>
        <v>1.147</v>
      </c>
      <c r="IS30" s="351">
        <v>1.1399999999999999</v>
      </c>
      <c r="IT30" s="351">
        <v>1.1439999999999999</v>
      </c>
      <c r="IU30" s="351">
        <v>1.161</v>
      </c>
      <c r="IV30" s="351">
        <v>1.149</v>
      </c>
      <c r="IW30" s="351">
        <v>1.1439999999999999</v>
      </c>
      <c r="IX30" s="351"/>
      <c r="IY30" s="351">
        <v>1.1339999999999999</v>
      </c>
      <c r="IZ30" s="351">
        <v>1.125</v>
      </c>
      <c r="JA30" s="351">
        <v>1.129</v>
      </c>
      <c r="JB30" s="351">
        <v>1.1299999999999999</v>
      </c>
      <c r="JC30" s="351">
        <v>1.089</v>
      </c>
      <c r="JD30" s="351">
        <v>1.135</v>
      </c>
      <c r="JE30" s="351">
        <v>1.2</v>
      </c>
      <c r="JF30" s="351">
        <v>1.246</v>
      </c>
      <c r="JG30" s="351"/>
      <c r="JH30" s="351">
        <v>1.216</v>
      </c>
      <c r="JI30" s="351">
        <v>1.2330000000000001</v>
      </c>
      <c r="JJ30" s="351">
        <f t="shared" si="17"/>
        <v>1.147</v>
      </c>
      <c r="JK30" s="351"/>
      <c r="JL30" s="351">
        <v>1.19</v>
      </c>
      <c r="JM30" s="351">
        <v>1.224</v>
      </c>
      <c r="JN30" s="351">
        <v>1.212</v>
      </c>
      <c r="JO30" s="351">
        <v>1.2090000000000001</v>
      </c>
      <c r="JP30" s="351">
        <v>1.3120000000000001</v>
      </c>
      <c r="JQ30" s="351">
        <v>1.2509999999999999</v>
      </c>
      <c r="JR30" s="351">
        <v>1.2829999999999999</v>
      </c>
      <c r="JS30" s="351">
        <v>1.2929999999999999</v>
      </c>
      <c r="JT30" s="351">
        <v>1.3320000000000001</v>
      </c>
      <c r="JU30" s="351">
        <v>1.3260000000000001</v>
      </c>
      <c r="JV30" s="351">
        <v>1.147</v>
      </c>
      <c r="JW30" s="351">
        <v>1.3260000000000001</v>
      </c>
      <c r="JX30" s="351">
        <f t="shared" si="266"/>
        <v>1.147</v>
      </c>
      <c r="JY30" s="351">
        <v>1.343</v>
      </c>
      <c r="JZ30" s="351">
        <v>1.3720000000000001</v>
      </c>
      <c r="KA30" s="351">
        <v>1.3919999999999999</v>
      </c>
      <c r="KB30" s="351">
        <v>1.361</v>
      </c>
      <c r="KC30" s="351">
        <v>1.3640000000000001</v>
      </c>
      <c r="KD30" s="351">
        <v>1.353</v>
      </c>
      <c r="KE30" s="351">
        <v>1.296</v>
      </c>
      <c r="KF30" s="351">
        <v>1.329</v>
      </c>
      <c r="KG30" s="351">
        <v>1.3049999999999999</v>
      </c>
      <c r="KH30" s="351">
        <v>1.31</v>
      </c>
      <c r="KI30" s="351">
        <f t="shared" si="18"/>
        <v>1.147</v>
      </c>
      <c r="KJ30" s="351">
        <v>1.131</v>
      </c>
      <c r="KK30" s="351">
        <v>1.139</v>
      </c>
      <c r="KL30" s="351">
        <v>1.139</v>
      </c>
      <c r="KM30" s="351">
        <v>1.129</v>
      </c>
      <c r="KN30" s="351">
        <v>1.1359999999999999</v>
      </c>
      <c r="KO30" s="351">
        <v>1.133</v>
      </c>
      <c r="KP30" s="351">
        <v>1.1399999999999999</v>
      </c>
      <c r="KQ30" s="351">
        <v>1.1319999999999999</v>
      </c>
      <c r="KR30" s="351"/>
      <c r="KS30" s="351">
        <v>1.1399999999999999</v>
      </c>
      <c r="KT30" s="351">
        <f t="shared" si="19"/>
        <v>1.1399999999999999</v>
      </c>
      <c r="KU30" s="351">
        <v>1.133</v>
      </c>
      <c r="KV30" s="351">
        <v>1.1339999999999999</v>
      </c>
      <c r="KW30" s="351">
        <v>1.129</v>
      </c>
      <c r="KX30" s="351">
        <v>1.1259999999999999</v>
      </c>
      <c r="KY30" s="351"/>
      <c r="KZ30" s="351">
        <v>1.1339999999999999</v>
      </c>
      <c r="LA30" s="351"/>
      <c r="LB30" s="351">
        <v>1.1379999999999999</v>
      </c>
      <c r="LC30" s="351">
        <v>1.151</v>
      </c>
      <c r="LD30" s="351">
        <f t="shared" si="20"/>
        <v>1.1399999999999999</v>
      </c>
      <c r="LE30" s="351">
        <v>1.151</v>
      </c>
      <c r="LF30" s="351">
        <v>1.151</v>
      </c>
      <c r="LG30" s="351">
        <v>1.155</v>
      </c>
      <c r="LH30" s="351">
        <v>1.133</v>
      </c>
      <c r="LI30" s="351">
        <v>1.135</v>
      </c>
      <c r="LJ30" s="351">
        <v>1.1200000000000001</v>
      </c>
      <c r="LK30" s="351">
        <v>1.117</v>
      </c>
      <c r="LL30" s="351">
        <v>1.1579999999999999</v>
      </c>
      <c r="LM30" s="351">
        <f t="shared" si="21"/>
        <v>1.1399999999999999</v>
      </c>
      <c r="LN30" s="351">
        <v>1.115</v>
      </c>
      <c r="LO30" s="351">
        <v>1.1559999999999999</v>
      </c>
      <c r="LP30" s="351">
        <v>1.1539999999999999</v>
      </c>
      <c r="LQ30" s="351"/>
      <c r="LR30" s="351">
        <v>1.1140000000000001</v>
      </c>
      <c r="LS30" s="351">
        <v>1.1519999999999999</v>
      </c>
      <c r="LT30" s="351">
        <v>1.145</v>
      </c>
      <c r="LU30" s="351">
        <v>1.1419999999999999</v>
      </c>
      <c r="LV30" s="351"/>
      <c r="LW30" s="351">
        <v>1.1419999999999999</v>
      </c>
      <c r="LX30" s="351">
        <v>1.1439999999999999</v>
      </c>
      <c r="LY30" s="351">
        <v>1.135</v>
      </c>
      <c r="LZ30" s="351">
        <f t="shared" si="22"/>
        <v>1.135</v>
      </c>
      <c r="MA30" s="351">
        <v>1.145</v>
      </c>
      <c r="MB30" s="351">
        <v>1.151</v>
      </c>
      <c r="MC30" s="351"/>
      <c r="MD30" s="887">
        <f t="shared" si="23"/>
        <v>1.4096916299559484E-2</v>
      </c>
      <c r="ME30" s="1069"/>
      <c r="MF30" s="1069">
        <v>1.008</v>
      </c>
      <c r="MG30" s="1069">
        <v>1.1180000000000001</v>
      </c>
      <c r="MH30" s="1069">
        <v>1.1559999999999999</v>
      </c>
      <c r="MI30" s="1069">
        <v>1.0309999999999999</v>
      </c>
      <c r="MJ30" s="1069">
        <v>1.1240000000000001</v>
      </c>
      <c r="MK30" s="1069">
        <v>1.1000000000000001</v>
      </c>
      <c r="ML30" s="1069">
        <v>1.1000000000000001</v>
      </c>
      <c r="MM30" s="1069">
        <v>1.1499999999999999</v>
      </c>
      <c r="MN30" s="1069">
        <v>1.1819999999999999</v>
      </c>
      <c r="MO30" s="1069"/>
      <c r="MP30" s="1069">
        <v>1.17</v>
      </c>
      <c r="MQ30" s="1069">
        <v>1.177</v>
      </c>
      <c r="MR30" s="1069">
        <v>1.173</v>
      </c>
      <c r="MS30" s="1069">
        <v>1.161</v>
      </c>
      <c r="MT30" s="1069">
        <v>1.1579999999999999</v>
      </c>
      <c r="MU30" s="1069">
        <v>1.175</v>
      </c>
      <c r="MV30" s="1069">
        <f t="shared" si="24"/>
        <v>1.1000000000000001</v>
      </c>
      <c r="MW30" s="1069">
        <v>1.107</v>
      </c>
      <c r="MX30" s="1069">
        <v>1.1379999999999999</v>
      </c>
      <c r="MY30" s="1069">
        <v>1.137</v>
      </c>
      <c r="MZ30" s="1069"/>
      <c r="NA30" s="1069">
        <v>1.135</v>
      </c>
      <c r="NB30" s="1069">
        <v>1.1830000000000001</v>
      </c>
      <c r="NC30" s="1069">
        <v>1.1839999999999999</v>
      </c>
      <c r="ND30" s="1069">
        <v>1.1679999999999999</v>
      </c>
      <c r="NE30" s="1069">
        <v>1.18</v>
      </c>
      <c r="NF30" s="1069"/>
      <c r="NG30" s="1069">
        <v>1.181</v>
      </c>
      <c r="NH30" s="1069">
        <v>1.1299999999999999</v>
      </c>
      <c r="NI30" s="1069"/>
      <c r="NJ30" s="1069">
        <v>1.1659999999999999</v>
      </c>
      <c r="NK30" s="1069">
        <v>1.17</v>
      </c>
      <c r="NL30" s="1069">
        <v>1.1830000000000001</v>
      </c>
      <c r="NM30" s="1069">
        <v>1.173</v>
      </c>
      <c r="NN30" s="1069">
        <f t="shared" si="25"/>
        <v>1.1000000000000001</v>
      </c>
      <c r="NO30" s="1069">
        <v>1.1779999999999999</v>
      </c>
      <c r="NP30" s="1069">
        <v>1.1819999999999999</v>
      </c>
      <c r="NQ30" s="1069">
        <v>1.2010000000000001</v>
      </c>
      <c r="NR30" s="1069"/>
      <c r="NS30" s="1069">
        <v>1.1859999999999999</v>
      </c>
      <c r="NT30" s="1069">
        <v>1.2849999999999999</v>
      </c>
      <c r="NU30" s="1069">
        <v>1.266</v>
      </c>
      <c r="NV30" s="1069">
        <v>1.2989999999999999</v>
      </c>
      <c r="NW30" s="1069">
        <v>1.298</v>
      </c>
      <c r="NX30" s="1069">
        <v>1.3420000000000001</v>
      </c>
      <c r="NY30" s="1069">
        <v>1.3109999999999999</v>
      </c>
      <c r="NZ30" s="1069">
        <v>1.1000000000000001</v>
      </c>
      <c r="OA30" s="1069">
        <v>1.3109999999999999</v>
      </c>
      <c r="OB30" s="351">
        <f t="shared" si="267"/>
        <v>1.1000000000000001</v>
      </c>
      <c r="OC30" s="1069">
        <v>1.3480000000000001</v>
      </c>
      <c r="OD30" s="1069">
        <v>1.361</v>
      </c>
      <c r="OE30" s="1069">
        <v>1.365</v>
      </c>
      <c r="OF30" s="1069">
        <v>1.3480000000000001</v>
      </c>
      <c r="OG30" s="1069"/>
      <c r="OH30" s="1069">
        <v>1.323</v>
      </c>
      <c r="OI30" s="1069">
        <v>1.3360000000000001</v>
      </c>
      <c r="OJ30" s="351">
        <v>1.294</v>
      </c>
      <c r="OK30" s="351">
        <v>1.282</v>
      </c>
      <c r="OL30" s="351">
        <v>1.2949999999999999</v>
      </c>
      <c r="OM30" s="351">
        <v>1.29</v>
      </c>
      <c r="ON30" s="351">
        <f t="shared" si="26"/>
        <v>1.1000000000000001</v>
      </c>
      <c r="OO30" s="351">
        <v>1.091</v>
      </c>
      <c r="OP30" s="351">
        <v>1.1080000000000001</v>
      </c>
      <c r="OQ30" s="351">
        <v>1.097</v>
      </c>
      <c r="OR30" s="351">
        <v>1.097</v>
      </c>
      <c r="OS30" s="351">
        <v>1.099</v>
      </c>
      <c r="OT30" s="351">
        <v>1.0900000000000001</v>
      </c>
      <c r="OU30" s="351">
        <v>1.1040000000000001</v>
      </c>
      <c r="OV30" s="351">
        <v>1.1140000000000001</v>
      </c>
      <c r="OW30" s="351"/>
      <c r="OX30" s="351"/>
      <c r="OY30" s="351">
        <v>1.1000000000000001</v>
      </c>
      <c r="OZ30" s="351">
        <f t="shared" si="27"/>
        <v>1.1000000000000001</v>
      </c>
      <c r="PA30" s="351"/>
      <c r="PB30" s="351">
        <v>1.119</v>
      </c>
      <c r="PC30" s="351">
        <v>1.113</v>
      </c>
      <c r="PD30" s="351">
        <v>1.117</v>
      </c>
      <c r="PE30" s="351">
        <v>1.103</v>
      </c>
      <c r="PF30" s="351"/>
      <c r="PG30" s="351">
        <v>1.095</v>
      </c>
      <c r="PH30" s="351">
        <v>1.1140000000000001</v>
      </c>
      <c r="PI30" s="351"/>
      <c r="PJ30" s="351">
        <v>1.109</v>
      </c>
      <c r="PK30" s="351">
        <f t="shared" si="28"/>
        <v>1.1000000000000001</v>
      </c>
      <c r="PL30" s="351">
        <v>1.1140000000000001</v>
      </c>
      <c r="PM30" s="351">
        <v>1.1120000000000001</v>
      </c>
      <c r="PN30" s="351">
        <v>1.105</v>
      </c>
      <c r="PO30" s="351"/>
      <c r="PP30" s="351">
        <v>1.107</v>
      </c>
      <c r="PQ30" s="351">
        <v>1.1140000000000001</v>
      </c>
      <c r="PR30" s="351">
        <v>1.113</v>
      </c>
      <c r="PS30" s="351">
        <v>1.115</v>
      </c>
      <c r="PT30" s="351">
        <v>1.113</v>
      </c>
      <c r="PU30" s="351">
        <f t="shared" si="29"/>
        <v>1.1000000000000001</v>
      </c>
      <c r="PV30" s="351">
        <v>1.121</v>
      </c>
      <c r="PW30" s="351">
        <v>1.1200000000000001</v>
      </c>
      <c r="PX30" s="351">
        <v>1.1160000000000001</v>
      </c>
      <c r="PY30" s="351">
        <v>1.1140000000000001</v>
      </c>
      <c r="PZ30" s="351">
        <v>1.1100000000000001</v>
      </c>
      <c r="QA30" s="351"/>
      <c r="QB30" s="351">
        <v>1.123</v>
      </c>
      <c r="QC30" s="351">
        <v>1.1140000000000001</v>
      </c>
      <c r="QD30" s="351">
        <v>1.1120000000000001</v>
      </c>
      <c r="QE30" s="351">
        <v>1.109</v>
      </c>
      <c r="QF30" s="351">
        <v>1.1459999999999999</v>
      </c>
      <c r="QG30" s="351">
        <v>1.121</v>
      </c>
      <c r="QH30" s="351">
        <f t="shared" si="278"/>
        <v>1.1000000000000001</v>
      </c>
      <c r="QI30" s="351">
        <v>1.121</v>
      </c>
      <c r="QJ30" s="351">
        <v>1.133</v>
      </c>
      <c r="QK30" s="351">
        <v>1.121</v>
      </c>
      <c r="QL30" s="351">
        <v>1.117</v>
      </c>
      <c r="QM30" s="351"/>
      <c r="QN30" s="351">
        <v>1.1339999999999999</v>
      </c>
      <c r="QO30" s="351">
        <v>1.1319999999999999</v>
      </c>
      <c r="QP30" s="351">
        <v>1.137</v>
      </c>
      <c r="QQ30" s="351">
        <v>1.1299999999999999</v>
      </c>
      <c r="QR30" s="351">
        <v>1.117</v>
      </c>
      <c r="QS30" s="351">
        <v>1.1299999999999999</v>
      </c>
      <c r="QT30" s="351">
        <v>1.109</v>
      </c>
      <c r="QU30" s="351">
        <f t="shared" si="279"/>
        <v>1.1000000000000001</v>
      </c>
      <c r="QV30" s="351">
        <v>1.123</v>
      </c>
      <c r="QW30" s="351">
        <v>1.1259999999999999</v>
      </c>
      <c r="QX30" s="351">
        <v>1.1120000000000001</v>
      </c>
      <c r="QY30" s="351">
        <v>1.1259999999999999</v>
      </c>
      <c r="QZ30" s="351">
        <v>1.1160000000000001</v>
      </c>
      <c r="RA30" s="351">
        <v>1.1080000000000001</v>
      </c>
      <c r="RB30" s="351">
        <v>1.1180000000000001</v>
      </c>
      <c r="RC30" s="351">
        <v>1.115</v>
      </c>
      <c r="RD30" s="351">
        <v>1.113</v>
      </c>
      <c r="RE30" s="351">
        <v>1.109</v>
      </c>
      <c r="RF30" s="351">
        <f t="shared" si="32"/>
        <v>1.1000000000000001</v>
      </c>
      <c r="RG30" s="351">
        <v>1.139</v>
      </c>
      <c r="RH30" s="351"/>
      <c r="RI30" s="351">
        <v>1.1279999999999999</v>
      </c>
      <c r="RJ30" s="351">
        <v>1.1259999999999999</v>
      </c>
      <c r="RK30" s="351">
        <v>1.1319999999999999</v>
      </c>
      <c r="RL30" s="351">
        <v>1.1200000000000001</v>
      </c>
      <c r="RM30" s="351">
        <v>1.139</v>
      </c>
      <c r="RN30" s="351">
        <v>1.121</v>
      </c>
      <c r="RO30" s="351">
        <v>1.1279999999999999</v>
      </c>
      <c r="RP30" s="351">
        <v>1.1259999999999999</v>
      </c>
      <c r="RQ30" s="351">
        <f t="shared" si="33"/>
        <v>1.1000000000000001</v>
      </c>
      <c r="RR30" s="351"/>
      <c r="RS30" s="351">
        <v>1.115</v>
      </c>
      <c r="RT30" s="351">
        <v>1.115</v>
      </c>
      <c r="RU30" s="351">
        <v>1.1319999999999999</v>
      </c>
      <c r="RV30" s="351">
        <v>1.145</v>
      </c>
      <c r="RW30" s="351">
        <v>1.1299999999999999</v>
      </c>
      <c r="RX30" s="351">
        <v>1.1200000000000001</v>
      </c>
      <c r="RY30" s="351">
        <v>1.137</v>
      </c>
      <c r="RZ30" s="351">
        <v>1.1180000000000001</v>
      </c>
      <c r="SA30" s="351">
        <v>1.1499999999999999</v>
      </c>
      <c r="SB30" s="351">
        <v>1.1200000000000001</v>
      </c>
      <c r="SC30" s="351">
        <v>1.1399999999999999</v>
      </c>
      <c r="SD30" s="351">
        <v>1.1399999999999999</v>
      </c>
      <c r="SE30" s="351">
        <f t="shared" si="34"/>
        <v>1.1000000000000001</v>
      </c>
      <c r="SF30" s="351">
        <v>1.1399999999999999</v>
      </c>
      <c r="SG30" s="351">
        <v>1.1399999999999999</v>
      </c>
      <c r="SH30" s="351">
        <v>1.141</v>
      </c>
      <c r="SI30" s="351">
        <v>1.1399999999999999</v>
      </c>
      <c r="SJ30" s="351">
        <v>1.1399999999999999</v>
      </c>
      <c r="SK30" s="351">
        <v>1.18</v>
      </c>
      <c r="SL30" s="351">
        <v>1.18</v>
      </c>
      <c r="SM30" s="351"/>
      <c r="SN30" s="351">
        <v>1.18</v>
      </c>
      <c r="SO30" s="351">
        <v>1.19</v>
      </c>
      <c r="SP30" s="351">
        <v>1.18</v>
      </c>
      <c r="SQ30" s="351">
        <v>1.17</v>
      </c>
      <c r="SR30" s="351">
        <f t="shared" si="35"/>
        <v>1.1000000000000001</v>
      </c>
      <c r="SS30" s="351">
        <v>1.18</v>
      </c>
      <c r="ST30" s="351"/>
      <c r="SU30" s="351">
        <v>1.1679999999999999</v>
      </c>
      <c r="SV30" s="351">
        <v>1.157</v>
      </c>
      <c r="SW30" s="351"/>
      <c r="SX30" s="351">
        <v>1.17</v>
      </c>
      <c r="SY30" s="351">
        <v>1.1719999999999999</v>
      </c>
      <c r="SZ30" s="351">
        <v>1.1599999999999999</v>
      </c>
      <c r="TA30" s="351">
        <v>1.17</v>
      </c>
      <c r="TB30" s="351"/>
      <c r="TC30" s="351">
        <v>1.1599999999999999</v>
      </c>
      <c r="TD30" s="351">
        <v>1.18</v>
      </c>
      <c r="TE30" s="351">
        <v>1.18</v>
      </c>
      <c r="TF30" s="351">
        <v>1.17</v>
      </c>
      <c r="TG30" s="351">
        <v>1.1599999999999999</v>
      </c>
      <c r="TH30" s="351">
        <v>1.1599999999999999</v>
      </c>
      <c r="TI30" s="351">
        <v>1.173</v>
      </c>
      <c r="TJ30" s="351"/>
      <c r="TK30" s="351">
        <v>1.17</v>
      </c>
      <c r="TL30" s="351">
        <v>1.1559999999999999</v>
      </c>
      <c r="TM30" s="351">
        <v>1.1599999999999999</v>
      </c>
      <c r="TN30" s="351">
        <v>1.17</v>
      </c>
      <c r="TO30" s="351">
        <v>1.18</v>
      </c>
      <c r="TP30" s="351">
        <v>1.181</v>
      </c>
      <c r="TQ30" s="351"/>
      <c r="TR30" s="351">
        <v>1.165</v>
      </c>
      <c r="TS30" s="351">
        <v>1.171</v>
      </c>
      <c r="TT30" s="351">
        <v>1.1839999999999999</v>
      </c>
      <c r="TU30" s="351">
        <v>1.135</v>
      </c>
      <c r="TV30" s="351">
        <f t="shared" si="36"/>
        <v>1.1000000000000001</v>
      </c>
      <c r="TW30" s="351">
        <v>1.181</v>
      </c>
      <c r="TX30" s="351">
        <v>1.1719999999999999</v>
      </c>
      <c r="TY30" s="351">
        <v>1.1559999999999999</v>
      </c>
      <c r="TZ30" s="351">
        <v>1.1779999999999999</v>
      </c>
      <c r="UA30" s="351">
        <v>1.1910000000000001</v>
      </c>
      <c r="UB30" s="57">
        <f t="shared" si="37"/>
        <v>1.1000000000000001</v>
      </c>
      <c r="UC30" s="57">
        <v>1.1879999999999999</v>
      </c>
      <c r="UD30" s="57">
        <v>1.1930000000000001</v>
      </c>
      <c r="UE30" s="57">
        <v>1.1859999999999999</v>
      </c>
      <c r="UF30" s="57">
        <v>1.1919999999999999</v>
      </c>
      <c r="UG30" s="57">
        <v>1.181</v>
      </c>
      <c r="UH30" s="48">
        <v>1.1779999999999999</v>
      </c>
      <c r="UI30" s="48">
        <v>1.1870000000000001</v>
      </c>
      <c r="UJ30" s="48">
        <v>1.1850000000000001</v>
      </c>
      <c r="UK30" s="48">
        <v>1.33</v>
      </c>
      <c r="UL30" s="48">
        <v>1.3260000000000001</v>
      </c>
      <c r="UM30" s="48">
        <v>1.331</v>
      </c>
      <c r="UN30" s="48"/>
      <c r="UO30" s="48">
        <v>1.3169999999999999</v>
      </c>
      <c r="UP30" s="57">
        <f t="shared" si="38"/>
        <v>1.1000000000000001</v>
      </c>
      <c r="UQ30" s="48"/>
      <c r="UR30" s="5">
        <f t="shared" si="39"/>
        <v>0.19727272727272713</v>
      </c>
      <c r="US30" s="1069">
        <v>1.131</v>
      </c>
      <c r="UT30" s="1069">
        <v>1.05</v>
      </c>
      <c r="UU30" s="1069">
        <v>1.151</v>
      </c>
      <c r="UV30" s="1069">
        <v>1.1259999999999999</v>
      </c>
      <c r="UW30" s="1069">
        <v>1.1160000000000001</v>
      </c>
      <c r="UX30" s="1069">
        <v>1.1299999999999999</v>
      </c>
      <c r="UY30" s="1069">
        <v>1.1140000000000001</v>
      </c>
      <c r="UZ30" s="1069">
        <v>1.171</v>
      </c>
      <c r="VA30" s="1069">
        <v>1.171</v>
      </c>
      <c r="VB30" s="1069">
        <v>1.1990000000000001</v>
      </c>
      <c r="VC30" s="1069">
        <v>1.1759999999999999</v>
      </c>
      <c r="VD30" s="1069">
        <v>1.17</v>
      </c>
      <c r="VE30" s="1069"/>
      <c r="VF30" s="1069">
        <v>1.17</v>
      </c>
      <c r="VG30" s="1069">
        <v>1.1579999999999999</v>
      </c>
      <c r="VH30" s="1069">
        <v>1.1659999999999999</v>
      </c>
      <c r="VI30" s="1069">
        <f t="shared" si="40"/>
        <v>1.1140000000000001</v>
      </c>
      <c r="VJ30" s="1069">
        <v>1.1299999999999999</v>
      </c>
      <c r="VK30" s="1069">
        <v>1.123</v>
      </c>
      <c r="VL30" s="1069">
        <v>1.113</v>
      </c>
      <c r="VM30" s="1069">
        <v>1.1200000000000001</v>
      </c>
      <c r="VN30" s="1069"/>
      <c r="VO30" s="1069">
        <v>1.123</v>
      </c>
      <c r="VP30" s="1069">
        <v>1.123</v>
      </c>
      <c r="VQ30" s="1069">
        <v>1.113</v>
      </c>
      <c r="VR30" s="1069">
        <v>1.1040000000000001</v>
      </c>
      <c r="VS30" s="1069">
        <v>1.0760000000000001</v>
      </c>
      <c r="VT30" s="1069">
        <v>1.1200000000000001</v>
      </c>
      <c r="VU30" s="1069">
        <v>1.1160000000000001</v>
      </c>
      <c r="VV30" s="1069">
        <v>1.101</v>
      </c>
      <c r="VW30" s="1069">
        <v>1.1719999999999999</v>
      </c>
      <c r="VX30" s="1069">
        <f t="shared" si="41"/>
        <v>1.1140000000000001</v>
      </c>
      <c r="VY30" s="1069">
        <v>1.1060000000000001</v>
      </c>
      <c r="VZ30" s="1069">
        <v>1.1439999999999999</v>
      </c>
      <c r="WA30" s="1069">
        <v>1.1359999999999999</v>
      </c>
      <c r="WB30" s="1069">
        <v>1.131</v>
      </c>
      <c r="WC30" s="1069"/>
      <c r="WD30" s="1069">
        <v>1.3120000000000001</v>
      </c>
      <c r="WE30" s="1069">
        <v>1.2529999999999999</v>
      </c>
      <c r="WF30" s="1069">
        <v>1.3089999999999999</v>
      </c>
      <c r="WG30" s="1069">
        <v>1.319</v>
      </c>
      <c r="WH30" s="1069">
        <v>1.3420000000000001</v>
      </c>
      <c r="WI30" s="351">
        <v>1.2909999999999999</v>
      </c>
      <c r="WJ30" s="351">
        <v>1.1140000000000001</v>
      </c>
      <c r="WK30" s="1069">
        <v>1.2909999999999999</v>
      </c>
      <c r="WL30" s="351">
        <f t="shared" si="268"/>
        <v>1.1140000000000001</v>
      </c>
      <c r="WM30" s="1069">
        <v>1.3540000000000001</v>
      </c>
      <c r="WN30" s="1069">
        <v>1.363</v>
      </c>
      <c r="WO30" s="1069">
        <v>1.369</v>
      </c>
      <c r="WP30" s="1069">
        <v>1.31</v>
      </c>
      <c r="WQ30" s="1069">
        <v>1.3169999999999999</v>
      </c>
      <c r="WR30" s="1069"/>
      <c r="WS30" s="1069">
        <v>1.3129999999999999</v>
      </c>
      <c r="WT30" s="351">
        <v>1.3</v>
      </c>
      <c r="WU30" s="351">
        <v>1.3069999999999999</v>
      </c>
      <c r="WV30" s="351">
        <v>1.2829999999999999</v>
      </c>
      <c r="WW30" s="351">
        <v>1.28</v>
      </c>
      <c r="WX30" s="351">
        <f t="shared" si="42"/>
        <v>1.1140000000000001</v>
      </c>
      <c r="WY30" s="351">
        <v>1.121</v>
      </c>
      <c r="WZ30" s="351">
        <v>1.1339999999999999</v>
      </c>
      <c r="XA30" s="351">
        <v>1.127</v>
      </c>
      <c r="XB30" s="351">
        <v>1.1160000000000001</v>
      </c>
      <c r="XC30" s="351">
        <v>1.117</v>
      </c>
      <c r="XD30" s="351">
        <v>1.1279999999999999</v>
      </c>
      <c r="XE30" s="351">
        <v>1.1240000000000001</v>
      </c>
      <c r="XF30" s="351">
        <v>1.1080000000000001</v>
      </c>
      <c r="XG30" s="351"/>
      <c r="XH30" s="351"/>
      <c r="XI30" s="351">
        <v>1.1000000000000001</v>
      </c>
      <c r="XJ30" s="351">
        <f t="shared" si="43"/>
        <v>1.1000000000000001</v>
      </c>
      <c r="XK30" s="351">
        <v>1.1240000000000001</v>
      </c>
      <c r="XL30" s="351">
        <v>1.1000000000000001</v>
      </c>
      <c r="XM30" s="351"/>
      <c r="XN30" s="351">
        <v>1.1020000000000001</v>
      </c>
      <c r="XO30" s="351">
        <v>1.097</v>
      </c>
      <c r="XP30" s="351">
        <v>1.0980000000000001</v>
      </c>
      <c r="XQ30" s="351"/>
      <c r="XR30" s="351">
        <v>1.1060000000000001</v>
      </c>
      <c r="XS30" s="351">
        <v>1.117</v>
      </c>
      <c r="XT30" s="351">
        <f t="shared" si="44"/>
        <v>1.1000000000000001</v>
      </c>
      <c r="XU30" s="351">
        <v>1.121</v>
      </c>
      <c r="XV30" s="351">
        <v>1.1160000000000001</v>
      </c>
      <c r="XW30" s="351">
        <v>1.123</v>
      </c>
      <c r="XX30" s="351"/>
      <c r="XY30" s="351">
        <v>1.137</v>
      </c>
      <c r="XZ30" s="351">
        <v>1.1160000000000001</v>
      </c>
      <c r="YA30" s="351">
        <v>1.115</v>
      </c>
      <c r="YB30" s="351">
        <v>1.1180000000000001</v>
      </c>
      <c r="YC30" s="351">
        <v>1.1479999999999999</v>
      </c>
      <c r="YD30" s="351">
        <f t="shared" si="45"/>
        <v>1.1000000000000001</v>
      </c>
      <c r="YE30" s="351">
        <v>1.125</v>
      </c>
      <c r="YF30" s="351">
        <v>1.1459999999999999</v>
      </c>
      <c r="YG30" s="351">
        <v>1.123</v>
      </c>
      <c r="YH30" s="351">
        <v>1.1220000000000001</v>
      </c>
      <c r="YI30" s="351">
        <v>1.115</v>
      </c>
      <c r="YJ30" s="351">
        <v>1.1359999999999999</v>
      </c>
      <c r="YK30" s="351"/>
      <c r="YL30" s="351">
        <v>1.1200000000000001</v>
      </c>
      <c r="YM30" s="351">
        <v>1.119</v>
      </c>
      <c r="YN30" s="351">
        <v>1.117</v>
      </c>
      <c r="YO30" s="351">
        <v>1.1180000000000001</v>
      </c>
      <c r="YP30" s="351">
        <v>1.1120000000000001</v>
      </c>
      <c r="YQ30" s="351">
        <f t="shared" si="280"/>
        <v>1.1000000000000001</v>
      </c>
      <c r="YR30" s="351">
        <v>1.1180000000000001</v>
      </c>
      <c r="YS30" s="351">
        <v>1.1200000000000001</v>
      </c>
      <c r="YT30" s="351">
        <v>1.1160000000000001</v>
      </c>
      <c r="YU30" s="351">
        <v>1.115</v>
      </c>
      <c r="YV30" s="351">
        <v>1.1419999999999999</v>
      </c>
      <c r="YW30" s="351"/>
      <c r="YX30" s="351">
        <v>1.137</v>
      </c>
      <c r="YY30" s="351">
        <v>1.125</v>
      </c>
      <c r="YZ30" s="351">
        <v>1.1359999999999999</v>
      </c>
      <c r="ZA30" s="351">
        <v>1.1399999999999999</v>
      </c>
      <c r="ZB30" s="351">
        <v>1.137</v>
      </c>
      <c r="ZC30" s="351"/>
      <c r="ZD30" s="351">
        <v>1.1080000000000001</v>
      </c>
      <c r="ZE30" s="351">
        <f t="shared" si="281"/>
        <v>1.1000000000000001</v>
      </c>
      <c r="ZF30" s="351">
        <v>1.131</v>
      </c>
      <c r="ZG30" s="351">
        <v>1.1279999999999999</v>
      </c>
      <c r="ZH30" s="351">
        <v>1.131</v>
      </c>
      <c r="ZI30" s="351">
        <v>1.1339999999999999</v>
      </c>
      <c r="ZJ30" s="351">
        <v>1.1319999999999999</v>
      </c>
      <c r="ZK30" s="351">
        <v>1.1140000000000001</v>
      </c>
      <c r="ZL30" s="351">
        <v>1.1120000000000001</v>
      </c>
      <c r="ZM30" s="351">
        <v>1.1359999999999999</v>
      </c>
      <c r="ZN30" s="351">
        <v>1.1279999999999999</v>
      </c>
      <c r="ZO30" s="351">
        <v>1.1080000000000001</v>
      </c>
      <c r="ZP30" s="351">
        <f t="shared" si="48"/>
        <v>1.1000000000000001</v>
      </c>
      <c r="ZQ30" s="351">
        <v>1.1399999999999999</v>
      </c>
      <c r="ZR30" s="351">
        <v>1.143</v>
      </c>
      <c r="ZS30" s="351">
        <v>1.1279999999999999</v>
      </c>
      <c r="ZT30" s="351"/>
      <c r="ZU30" s="351">
        <v>1.1140000000000001</v>
      </c>
      <c r="ZV30" s="351">
        <v>1.1279999999999999</v>
      </c>
      <c r="ZW30" s="351">
        <v>1.1140000000000001</v>
      </c>
      <c r="ZX30" s="351">
        <v>1.1100000000000001</v>
      </c>
      <c r="ZY30" s="351">
        <v>1.125</v>
      </c>
      <c r="ZZ30" s="351">
        <v>1.1160000000000001</v>
      </c>
      <c r="AAA30" s="351">
        <f t="shared" si="49"/>
        <v>1.1000000000000001</v>
      </c>
      <c r="AAB30" s="351">
        <v>1.105</v>
      </c>
      <c r="AAC30" s="351"/>
      <c r="AAD30" s="351">
        <v>1.1259999999999999</v>
      </c>
      <c r="AAE30" s="351">
        <v>1.1279999999999999</v>
      </c>
      <c r="AAF30" s="351">
        <v>1.119</v>
      </c>
      <c r="AAG30" s="351">
        <v>1.115</v>
      </c>
      <c r="AAH30" s="351">
        <v>1.113</v>
      </c>
      <c r="AAI30" s="351">
        <v>1.115</v>
      </c>
      <c r="AAJ30" s="351">
        <v>1.125</v>
      </c>
      <c r="AAK30" s="351">
        <v>1.1240000000000001</v>
      </c>
      <c r="AAL30" s="351">
        <v>1.1299999999999999</v>
      </c>
      <c r="AAM30" s="351">
        <v>1.125</v>
      </c>
      <c r="AAN30" s="351">
        <v>1.1259999999999999</v>
      </c>
      <c r="AAO30" s="351">
        <f t="shared" si="50"/>
        <v>1.1000000000000001</v>
      </c>
      <c r="AAP30" s="351">
        <v>1.1299999999999999</v>
      </c>
      <c r="AAQ30" s="351">
        <v>1.1299999999999999</v>
      </c>
      <c r="AAR30" s="351">
        <v>1.1299999999999999</v>
      </c>
      <c r="AAS30" s="351">
        <v>1.1399999999999999</v>
      </c>
      <c r="AAT30" s="351"/>
      <c r="AAU30" s="351">
        <v>1.1319999999999999</v>
      </c>
      <c r="AAV30" s="351">
        <v>1.1299999999999999</v>
      </c>
      <c r="AAW30" s="351">
        <v>1.131</v>
      </c>
      <c r="AAX30" s="351">
        <v>1.149</v>
      </c>
      <c r="AAY30" s="351">
        <v>1.141</v>
      </c>
      <c r="AAZ30" s="351">
        <v>1.1599999999999999</v>
      </c>
      <c r="ABA30" s="351">
        <v>1.149</v>
      </c>
      <c r="ABB30" s="351">
        <f t="shared" si="51"/>
        <v>1.1000000000000001</v>
      </c>
      <c r="ABC30" s="351">
        <v>1.149</v>
      </c>
      <c r="ABD30" s="351">
        <v>1.17</v>
      </c>
      <c r="ABE30" s="351">
        <v>1.1619999999999999</v>
      </c>
      <c r="ABF30" s="351"/>
      <c r="ABG30" s="351">
        <v>1.1599999999999999</v>
      </c>
      <c r="ABH30" s="351">
        <v>1.1599999999999999</v>
      </c>
      <c r="ABI30" s="351">
        <v>1.18</v>
      </c>
      <c r="ABJ30" s="351">
        <v>1.1599999999999999</v>
      </c>
      <c r="ABK30" s="351">
        <v>1.18</v>
      </c>
      <c r="ABL30" s="351">
        <v>1.177</v>
      </c>
      <c r="ABM30" s="351">
        <v>1.1559999999999999</v>
      </c>
      <c r="ABN30" s="351">
        <v>1.161</v>
      </c>
      <c r="ABO30" s="351"/>
      <c r="ABP30" s="351">
        <v>1.147</v>
      </c>
      <c r="ABQ30" s="351">
        <v>1.181</v>
      </c>
      <c r="ABR30" s="351">
        <v>1.177</v>
      </c>
      <c r="ABS30" s="351"/>
      <c r="ABT30" s="351">
        <v>1.1499999999999999</v>
      </c>
      <c r="ABU30" s="351">
        <v>1.18</v>
      </c>
      <c r="ABV30" s="351">
        <v>1.17</v>
      </c>
      <c r="ABW30" s="351">
        <v>1.18</v>
      </c>
      <c r="ABX30" s="351">
        <v>1.1599999999999999</v>
      </c>
      <c r="ABY30" s="351">
        <v>1.165</v>
      </c>
      <c r="ABZ30" s="351">
        <v>1.1679999999999999</v>
      </c>
      <c r="ACA30" s="351"/>
      <c r="ACB30" s="351">
        <v>1.179</v>
      </c>
      <c r="ACC30" s="351">
        <v>1.1839999999999999</v>
      </c>
      <c r="ACD30" s="351">
        <v>1.141</v>
      </c>
      <c r="ACE30" s="351">
        <f t="shared" si="52"/>
        <v>1.1000000000000001</v>
      </c>
      <c r="ACF30" s="351">
        <v>1.157</v>
      </c>
      <c r="ACG30" s="351">
        <v>1.155</v>
      </c>
      <c r="ACH30" s="351">
        <v>1.163</v>
      </c>
      <c r="ACI30" s="351">
        <v>1.1579999999999999</v>
      </c>
      <c r="ACJ30" s="351">
        <v>1.1759999999999999</v>
      </c>
      <c r="ACK30" s="351">
        <f t="shared" si="53"/>
        <v>1.1000000000000001</v>
      </c>
      <c r="ACL30" s="48">
        <v>1.1679999999999999</v>
      </c>
      <c r="ACM30" s="48">
        <v>1.165</v>
      </c>
      <c r="ACN30" s="48">
        <v>1.1739999999999999</v>
      </c>
      <c r="ACO30" s="48">
        <v>1.173</v>
      </c>
      <c r="ACP30" s="48"/>
      <c r="ACQ30" s="48">
        <v>1.173</v>
      </c>
      <c r="ACR30" s="48">
        <v>1.163</v>
      </c>
      <c r="ACS30" s="48">
        <v>1.165</v>
      </c>
      <c r="ACT30" s="48">
        <v>1.1830000000000001</v>
      </c>
      <c r="ACU30" s="48">
        <v>1.32</v>
      </c>
      <c r="ACV30" s="48">
        <v>1.327</v>
      </c>
      <c r="ACW30" s="48"/>
      <c r="ACX30" s="48">
        <v>1.31</v>
      </c>
      <c r="ACY30" s="48">
        <v>1.3129999999999999</v>
      </c>
      <c r="ACZ30" s="351">
        <f t="shared" si="54"/>
        <v>1.1000000000000001</v>
      </c>
      <c r="ADA30" s="48"/>
      <c r="ADB30" s="5">
        <f t="shared" si="55"/>
        <v>0.1936363636363635</v>
      </c>
      <c r="ADC30" s="351"/>
      <c r="ADD30" s="351">
        <v>1.1200000000000001</v>
      </c>
      <c r="ADE30" s="351">
        <v>1.37</v>
      </c>
      <c r="ADF30" s="351">
        <v>1.198</v>
      </c>
      <c r="ADG30" s="351">
        <v>1.194</v>
      </c>
      <c r="ADH30" s="351">
        <v>1.1719999999999999</v>
      </c>
      <c r="ADI30" s="351">
        <v>1.175</v>
      </c>
      <c r="ADJ30" s="351">
        <v>1.175</v>
      </c>
      <c r="ADK30" s="351">
        <v>1.2270000000000001</v>
      </c>
      <c r="ADL30" s="351">
        <v>1.2430000000000001</v>
      </c>
      <c r="ADM30" s="351">
        <v>1.24</v>
      </c>
      <c r="ADN30" s="351">
        <v>1.2370000000000001</v>
      </c>
      <c r="ADO30" s="351">
        <v>1.2390000000000001</v>
      </c>
      <c r="ADP30" s="351">
        <v>1.2270000000000001</v>
      </c>
      <c r="ADQ30" s="351">
        <v>1.2509999999999999</v>
      </c>
      <c r="ADR30" s="351">
        <v>1.2490000000000001</v>
      </c>
      <c r="ADS30" s="351">
        <f t="shared" si="245"/>
        <v>1.175</v>
      </c>
      <c r="ADT30" s="351">
        <v>1.165</v>
      </c>
      <c r="ADU30" s="351">
        <v>1.171</v>
      </c>
      <c r="ADV30" s="351">
        <v>1.1919999999999999</v>
      </c>
      <c r="ADW30" s="351"/>
      <c r="ADX30" s="351">
        <v>1.1100000000000001</v>
      </c>
      <c r="ADY30" s="351">
        <v>1.091</v>
      </c>
      <c r="ADZ30" s="351">
        <v>1.234</v>
      </c>
      <c r="AEA30" s="351">
        <v>1.2190000000000001</v>
      </c>
      <c r="AEB30" s="351">
        <v>1.244</v>
      </c>
      <c r="AEC30" s="351">
        <v>1.1919999999999999</v>
      </c>
      <c r="AED30" s="351">
        <v>1.2070000000000001</v>
      </c>
      <c r="AEE30" s="351">
        <v>1.2470000000000001</v>
      </c>
      <c r="AEF30" s="351"/>
      <c r="AEG30" s="351">
        <v>1.2450000000000001</v>
      </c>
      <c r="AEH30" s="351">
        <v>1.2589999999999999</v>
      </c>
      <c r="AEI30" s="351">
        <v>1.208</v>
      </c>
      <c r="AEJ30" s="1069">
        <f t="shared" si="246"/>
        <v>1.175</v>
      </c>
      <c r="AEK30" s="351">
        <v>1.256</v>
      </c>
      <c r="AEL30" s="351">
        <v>1.246</v>
      </c>
      <c r="AEM30" s="351">
        <v>1.6419999999999999</v>
      </c>
      <c r="AEN30" s="351">
        <v>1.2470000000000001</v>
      </c>
      <c r="AEO30" s="351"/>
      <c r="AEP30" s="351">
        <v>1.3560000000000001</v>
      </c>
      <c r="AEQ30" s="351">
        <v>1.405</v>
      </c>
      <c r="AER30" s="351">
        <v>1.381</v>
      </c>
      <c r="AES30" s="351">
        <v>1.403</v>
      </c>
      <c r="AET30" s="351">
        <v>1.4239999999999999</v>
      </c>
      <c r="AEU30" s="351">
        <v>1.381</v>
      </c>
      <c r="AEV30" s="351">
        <v>1.381</v>
      </c>
      <c r="AEW30" s="351">
        <v>1.175</v>
      </c>
      <c r="AEX30" s="351">
        <f t="shared" si="269"/>
        <v>1.175</v>
      </c>
      <c r="AEY30" s="351">
        <v>1.448</v>
      </c>
      <c r="AEZ30" s="351">
        <v>1.4350000000000001</v>
      </c>
      <c r="AFA30" s="351">
        <v>1.42</v>
      </c>
      <c r="AFB30" s="351">
        <v>1.42</v>
      </c>
      <c r="AFC30" s="351">
        <v>1.413</v>
      </c>
      <c r="AFD30" s="351">
        <v>1.3959999999999999</v>
      </c>
      <c r="AFE30" s="351">
        <v>1.377</v>
      </c>
      <c r="AFF30" s="351"/>
      <c r="AFG30" s="351">
        <v>1.3919999999999999</v>
      </c>
      <c r="AFH30" s="351">
        <v>1.395</v>
      </c>
      <c r="AFI30" s="351">
        <v>1.34</v>
      </c>
      <c r="AFJ30" s="351">
        <f t="shared" si="57"/>
        <v>1.175</v>
      </c>
      <c r="AFK30" s="351">
        <v>1.175</v>
      </c>
      <c r="AFL30" s="351">
        <v>1.1890000000000001</v>
      </c>
      <c r="AFM30" s="351">
        <v>1.167</v>
      </c>
      <c r="AFN30" s="351"/>
      <c r="AFO30" s="351">
        <v>1.1839999999999999</v>
      </c>
      <c r="AFP30" s="351">
        <v>1.1819999999999999</v>
      </c>
      <c r="AFQ30" s="351">
        <v>1.175</v>
      </c>
      <c r="AFR30" s="351">
        <v>1.1679999999999999</v>
      </c>
      <c r="AFS30" s="351">
        <v>1.171</v>
      </c>
      <c r="AFT30" s="351"/>
      <c r="AFU30" s="351">
        <v>1.1399999999999999</v>
      </c>
      <c r="AFV30" s="351">
        <f t="shared" si="58"/>
        <v>1.1399999999999999</v>
      </c>
      <c r="AFW30" s="351">
        <v>1.1659999999999999</v>
      </c>
      <c r="AFX30" s="351">
        <v>1.1639999999999999</v>
      </c>
      <c r="AFY30" s="351">
        <v>1.1619999999999999</v>
      </c>
      <c r="AFZ30" s="351"/>
      <c r="AGA30" s="351">
        <v>1.163</v>
      </c>
      <c r="AGB30" s="351">
        <v>1.151</v>
      </c>
      <c r="AGC30" s="351">
        <v>1.167</v>
      </c>
      <c r="AGD30" s="351">
        <v>1.1399999999999999</v>
      </c>
      <c r="AGE30" s="351">
        <f t="shared" si="59"/>
        <v>1.1399999999999999</v>
      </c>
      <c r="AGF30" s="351">
        <v>1.1619999999999999</v>
      </c>
      <c r="AGG30" s="351">
        <v>1.157</v>
      </c>
      <c r="AGH30" s="351"/>
      <c r="AGI30" s="351">
        <v>1.181</v>
      </c>
      <c r="AGJ30" s="351">
        <v>1.194</v>
      </c>
      <c r="AGK30" s="351">
        <v>1.17</v>
      </c>
      <c r="AGL30" s="351"/>
      <c r="AGM30" s="351">
        <v>1.1659999999999999</v>
      </c>
      <c r="AGN30" s="351">
        <v>1.1739999999999999</v>
      </c>
      <c r="AGO30" s="351">
        <v>1.1479999999999999</v>
      </c>
      <c r="AGP30" s="351">
        <f t="shared" si="60"/>
        <v>1.1399999999999999</v>
      </c>
      <c r="AGQ30" s="351">
        <v>1.173</v>
      </c>
      <c r="AGR30" s="351">
        <v>1.1950000000000001</v>
      </c>
      <c r="AGS30" s="351">
        <v>1.2</v>
      </c>
      <c r="AGT30" s="351">
        <v>1.194</v>
      </c>
      <c r="AGU30" s="351">
        <v>1.1819999999999999</v>
      </c>
      <c r="AGV30" s="351">
        <v>1.1679999999999999</v>
      </c>
      <c r="AGW30" s="351">
        <v>1.1739999999999999</v>
      </c>
      <c r="AGX30" s="351"/>
      <c r="AGY30" s="351">
        <v>1.1830000000000001</v>
      </c>
      <c r="AGZ30" s="351">
        <v>1.1779999999999999</v>
      </c>
      <c r="AHA30" s="351">
        <v>1.1339999999999999</v>
      </c>
      <c r="AHB30" s="351">
        <v>1.157</v>
      </c>
      <c r="AHC30" s="351">
        <f t="shared" si="282"/>
        <v>1.1399999999999999</v>
      </c>
      <c r="AHD30" s="351">
        <v>1.1579999999999999</v>
      </c>
      <c r="AHE30" s="351">
        <v>1.1679999999999999</v>
      </c>
      <c r="AHF30" s="351">
        <v>1.1719999999999999</v>
      </c>
      <c r="AHG30" s="351"/>
      <c r="AHH30" s="351">
        <v>1.1679999999999999</v>
      </c>
      <c r="AHI30" s="351">
        <v>1.194</v>
      </c>
      <c r="AHJ30" s="351">
        <v>1.1859999999999999</v>
      </c>
      <c r="AHK30" s="351">
        <v>1.1910000000000001</v>
      </c>
      <c r="AHL30" s="351">
        <v>1.1859999999999999</v>
      </c>
      <c r="AHM30" s="351">
        <v>1.181</v>
      </c>
      <c r="AHN30" s="351">
        <v>1.1779999999999999</v>
      </c>
      <c r="AHO30" s="351">
        <v>1.1539999999999999</v>
      </c>
      <c r="AHP30" s="351">
        <f t="shared" si="283"/>
        <v>1.1399999999999999</v>
      </c>
      <c r="AHQ30" s="351">
        <v>1.175</v>
      </c>
      <c r="AHR30" s="351">
        <v>1.169</v>
      </c>
      <c r="AHS30" s="351">
        <v>1.1839999999999999</v>
      </c>
      <c r="AHT30" s="351">
        <v>1.1779999999999999</v>
      </c>
      <c r="AHU30" s="351">
        <v>1.17</v>
      </c>
      <c r="AHV30" s="351">
        <v>1.1830000000000001</v>
      </c>
      <c r="AHW30" s="351">
        <v>1.175</v>
      </c>
      <c r="AHX30" s="351"/>
      <c r="AHY30" s="351">
        <v>1.1819999999999999</v>
      </c>
      <c r="AHZ30" s="351">
        <v>1.173</v>
      </c>
      <c r="AIA30" s="351">
        <v>1.1539999999999999</v>
      </c>
      <c r="AIB30" s="351">
        <f t="shared" si="63"/>
        <v>1.1399999999999999</v>
      </c>
      <c r="AIC30" s="351"/>
      <c r="AID30" s="351">
        <v>1.1839999999999999</v>
      </c>
      <c r="AIE30" s="351">
        <v>1.18</v>
      </c>
      <c r="AIF30" s="351">
        <v>1.1839999999999999</v>
      </c>
      <c r="AIG30" s="351">
        <v>1.1839999999999999</v>
      </c>
      <c r="AIH30" s="351">
        <v>1.155</v>
      </c>
      <c r="AII30" s="351">
        <v>1.173</v>
      </c>
      <c r="AIJ30" s="351"/>
      <c r="AIK30" s="351">
        <v>1.17</v>
      </c>
      <c r="AIL30" s="351">
        <v>1.1839999999999999</v>
      </c>
      <c r="AIM30" s="351">
        <v>1.1559999999999999</v>
      </c>
      <c r="AIN30" s="351">
        <f t="shared" si="64"/>
        <v>1.1399999999999999</v>
      </c>
      <c r="AIO30" s="351"/>
      <c r="AIP30" s="351">
        <v>1.1930000000000001</v>
      </c>
      <c r="AIQ30" s="351">
        <v>1.194</v>
      </c>
      <c r="AIR30" s="351">
        <v>1.19</v>
      </c>
      <c r="AIS30" s="351">
        <v>1.1819999999999999</v>
      </c>
      <c r="AIT30" s="351">
        <v>1.1930000000000001</v>
      </c>
      <c r="AIU30" s="351">
        <v>1.1890000000000001</v>
      </c>
      <c r="AIV30" s="351">
        <v>1.1839999999999999</v>
      </c>
      <c r="AIW30" s="351">
        <v>1.18</v>
      </c>
      <c r="AIX30" s="351"/>
      <c r="AIY30" s="351">
        <v>1.2</v>
      </c>
      <c r="AIZ30" s="351">
        <v>1.19</v>
      </c>
      <c r="AJA30" s="351"/>
      <c r="AJB30" s="351">
        <v>1.2</v>
      </c>
      <c r="AJC30" s="351">
        <v>1.18</v>
      </c>
      <c r="AJD30" s="351">
        <f t="shared" si="65"/>
        <v>1.1399999999999999</v>
      </c>
      <c r="AJE30" s="351">
        <v>1.22</v>
      </c>
      <c r="AJF30" s="351">
        <v>1.21</v>
      </c>
      <c r="AJG30" s="351">
        <v>1.21</v>
      </c>
      <c r="AJH30" s="351"/>
      <c r="AJI30" s="351">
        <v>1.2</v>
      </c>
      <c r="AJJ30" s="351">
        <v>1.2</v>
      </c>
      <c r="AJK30" s="351">
        <v>1.2</v>
      </c>
      <c r="AJL30" s="351">
        <v>1.2</v>
      </c>
      <c r="AJM30" s="351">
        <v>1.2</v>
      </c>
      <c r="AJN30" s="351"/>
      <c r="AJO30" s="351">
        <v>1.22</v>
      </c>
      <c r="AJP30" s="351">
        <v>1.2</v>
      </c>
      <c r="AJQ30" s="351">
        <v>1.21</v>
      </c>
      <c r="AJR30" s="351">
        <f t="shared" si="66"/>
        <v>1.1399999999999999</v>
      </c>
      <c r="AJS30" s="351">
        <v>1.2050000000000001</v>
      </c>
      <c r="AJT30" s="351"/>
      <c r="AJU30" s="351">
        <v>1.21</v>
      </c>
      <c r="AJV30" s="351">
        <v>1.206</v>
      </c>
      <c r="AJW30" s="351"/>
      <c r="AJX30" s="351">
        <v>1.208</v>
      </c>
      <c r="AJY30" s="351">
        <v>1.22</v>
      </c>
      <c r="AJZ30" s="351">
        <v>1.22</v>
      </c>
      <c r="AKA30" s="351">
        <v>1.2210000000000001</v>
      </c>
      <c r="AKB30" s="351">
        <v>1.2110000000000001</v>
      </c>
      <c r="AKC30" s="351">
        <v>1.23</v>
      </c>
      <c r="AKD30" s="351">
        <v>1.2210000000000001</v>
      </c>
      <c r="AKE30" s="351">
        <v>1.216</v>
      </c>
      <c r="AKF30" s="351">
        <v>1.2030000000000001</v>
      </c>
      <c r="AKG30" s="351">
        <v>1.2150000000000001</v>
      </c>
      <c r="AKH30" s="351">
        <v>1.2210000000000001</v>
      </c>
      <c r="AKI30" s="351">
        <v>1.2</v>
      </c>
      <c r="AKJ30" s="351">
        <v>1.23</v>
      </c>
      <c r="AKK30" s="351">
        <v>1.22</v>
      </c>
      <c r="AKL30" s="351">
        <v>1.2150000000000001</v>
      </c>
      <c r="AKM30" s="351">
        <v>1.23</v>
      </c>
      <c r="AKN30" s="351"/>
      <c r="AKO30" s="351">
        <v>1.2070000000000001</v>
      </c>
      <c r="AKP30" s="351">
        <v>1.2</v>
      </c>
      <c r="AKQ30" s="351">
        <v>1.22</v>
      </c>
      <c r="AKR30" s="351">
        <v>1.2150000000000001</v>
      </c>
      <c r="AKS30" s="351">
        <v>1.1990000000000001</v>
      </c>
      <c r="AKT30" s="351">
        <f t="shared" si="67"/>
        <v>1.1399999999999999</v>
      </c>
      <c r="AKU30" s="351">
        <v>1.198</v>
      </c>
      <c r="AKV30" s="351">
        <v>1.196</v>
      </c>
      <c r="AKW30" s="351">
        <v>1.2050000000000001</v>
      </c>
      <c r="AKX30" s="351">
        <v>1.212</v>
      </c>
      <c r="AKY30" s="351">
        <v>1.2050000000000001</v>
      </c>
      <c r="AKZ30" s="351">
        <f t="shared" si="68"/>
        <v>1.1399999999999999</v>
      </c>
      <c r="ALA30" s="48">
        <v>1.2070000000000001</v>
      </c>
      <c r="ALB30" s="48"/>
      <c r="ALC30" s="48">
        <v>1.2170000000000001</v>
      </c>
      <c r="ALD30" s="48">
        <v>1.224</v>
      </c>
      <c r="ALE30" s="48">
        <v>1.21</v>
      </c>
      <c r="ALF30" s="48">
        <v>1.222</v>
      </c>
      <c r="ALG30" s="48">
        <v>1.2210000000000001</v>
      </c>
      <c r="ALH30" s="48">
        <v>1.2090000000000001</v>
      </c>
      <c r="ALI30" s="48">
        <v>1.222</v>
      </c>
      <c r="ALJ30" s="48">
        <v>1.3009999999999999</v>
      </c>
      <c r="ALK30" s="48">
        <v>1.306</v>
      </c>
      <c r="ALL30" s="48">
        <v>1.2969999999999999</v>
      </c>
      <c r="ALM30" s="48">
        <v>1.3129999999999999</v>
      </c>
      <c r="ALN30" s="351">
        <f t="shared" si="69"/>
        <v>1.1399999999999999</v>
      </c>
      <c r="ALO30" s="48">
        <v>1.4670000000000001</v>
      </c>
      <c r="ALP30" s="351">
        <v>1.5009999999999999</v>
      </c>
      <c r="ALQ30" s="57"/>
      <c r="ALR30" s="57">
        <v>1.4710000000000001</v>
      </c>
      <c r="ALS30" s="57">
        <v>1.204</v>
      </c>
      <c r="ALT30" s="57">
        <f t="shared" si="70"/>
        <v>1.1399999999999999</v>
      </c>
      <c r="ALU30" s="57"/>
      <c r="ALV30" s="1165">
        <f t="shared" si="71"/>
        <v>-1</v>
      </c>
      <c r="ALW30" s="351"/>
      <c r="ALX30" s="351">
        <v>1.2390000000000001</v>
      </c>
      <c r="ALY30" s="351"/>
      <c r="ALZ30" s="351">
        <v>1.292</v>
      </c>
      <c r="AMA30" s="351">
        <v>1.28</v>
      </c>
      <c r="AMB30" s="351">
        <v>1.238</v>
      </c>
      <c r="AMC30" s="351">
        <v>1.22</v>
      </c>
      <c r="AMD30" s="351">
        <v>1.2050000000000001</v>
      </c>
      <c r="AME30" s="351">
        <v>1.2050000000000001</v>
      </c>
      <c r="AMF30" s="351">
        <v>1.3</v>
      </c>
      <c r="AMG30" s="351">
        <v>1.2949999999999999</v>
      </c>
      <c r="AMH30" s="351">
        <v>1.29</v>
      </c>
      <c r="AMI30" s="351">
        <v>1.2969999999999999</v>
      </c>
      <c r="AMJ30" s="351">
        <v>1.2909999999999999</v>
      </c>
      <c r="AMK30" s="351">
        <v>1.3049999999999999</v>
      </c>
      <c r="AML30" s="351">
        <v>1.2829999999999999</v>
      </c>
      <c r="AMM30" s="351">
        <v>1.2669999999999999</v>
      </c>
      <c r="AMN30" s="351">
        <f t="shared" si="72"/>
        <v>1.2050000000000001</v>
      </c>
      <c r="AMO30" s="351">
        <v>1.23</v>
      </c>
      <c r="AMP30" s="351"/>
      <c r="AMQ30" s="351">
        <v>1.212</v>
      </c>
      <c r="AMR30" s="351">
        <v>1.24</v>
      </c>
      <c r="AMS30" s="351">
        <v>1.234</v>
      </c>
      <c r="AMT30" s="351">
        <v>1.2270000000000001</v>
      </c>
      <c r="AMU30" s="351">
        <v>1.302</v>
      </c>
      <c r="AMV30" s="351">
        <v>1.284</v>
      </c>
      <c r="AMW30" s="1070">
        <v>1.284</v>
      </c>
      <c r="AMX30" s="1070">
        <v>1.2589999999999999</v>
      </c>
      <c r="AMY30" s="1070">
        <v>1.3080000000000001</v>
      </c>
      <c r="AMZ30" s="1070">
        <v>1.3080000000000001</v>
      </c>
      <c r="ANA30" s="1070"/>
      <c r="ANB30" s="1070">
        <v>1.288</v>
      </c>
      <c r="ANC30" s="1070">
        <v>1.2729999999999999</v>
      </c>
      <c r="AND30" s="1069">
        <f t="shared" si="73"/>
        <v>1.2050000000000001</v>
      </c>
      <c r="ANE30" s="1070">
        <v>1.3</v>
      </c>
      <c r="ANF30" s="1070">
        <v>1.3140000000000001</v>
      </c>
      <c r="ANG30" s="1070">
        <v>1.82</v>
      </c>
      <c r="ANH30" s="1070">
        <v>1.319</v>
      </c>
      <c r="ANI30" s="1070">
        <v>1.4510000000000001</v>
      </c>
      <c r="ANJ30" s="1070">
        <v>1.4019999999999999</v>
      </c>
      <c r="ANK30" s="1070"/>
      <c r="ANL30" s="1070">
        <v>1.425</v>
      </c>
      <c r="ANM30" s="1070">
        <v>1.419</v>
      </c>
      <c r="ANN30" s="1070">
        <v>1.4630000000000001</v>
      </c>
      <c r="ANO30" s="1070">
        <v>1.53</v>
      </c>
      <c r="ANP30" s="1070">
        <v>1.2050000000000001</v>
      </c>
      <c r="ANQ30" s="1070">
        <v>1.53</v>
      </c>
      <c r="ANR30" s="351">
        <f t="shared" si="270"/>
        <v>1.2050000000000001</v>
      </c>
      <c r="ANS30" s="1070">
        <v>1.466</v>
      </c>
      <c r="ANT30" s="1070">
        <v>1.478</v>
      </c>
      <c r="ANU30" s="1070">
        <v>1.462</v>
      </c>
      <c r="ANV30" s="1070">
        <v>1.4890000000000001</v>
      </c>
      <c r="ANW30" s="1070">
        <v>1.4730000000000001</v>
      </c>
      <c r="ANX30" s="1070">
        <v>1.4890000000000001</v>
      </c>
      <c r="ANY30" s="351">
        <v>1.44</v>
      </c>
      <c r="ANZ30" s="351"/>
      <c r="AOA30" s="351">
        <v>1.429</v>
      </c>
      <c r="AOB30" s="351">
        <v>1.4339999999999999</v>
      </c>
      <c r="AOC30" s="351">
        <v>1.41</v>
      </c>
      <c r="AOD30" s="351">
        <f t="shared" si="74"/>
        <v>1.2050000000000001</v>
      </c>
      <c r="AOE30" s="351">
        <v>1.2070000000000001</v>
      </c>
      <c r="AOF30" s="351">
        <v>1.2090000000000001</v>
      </c>
      <c r="AOG30" s="351">
        <v>1.2190000000000001</v>
      </c>
      <c r="AOH30" s="351">
        <v>1.226</v>
      </c>
      <c r="AOI30" s="351"/>
      <c r="AOJ30" s="351">
        <v>1.212</v>
      </c>
      <c r="AOK30" s="351">
        <v>1.2190000000000001</v>
      </c>
      <c r="AOL30" s="351">
        <v>1.21</v>
      </c>
      <c r="AOM30" s="351">
        <v>1.21</v>
      </c>
      <c r="AON30" s="351"/>
      <c r="AOO30" s="351">
        <v>1.23</v>
      </c>
      <c r="AOP30" s="351">
        <f t="shared" si="75"/>
        <v>1.2050000000000001</v>
      </c>
      <c r="AOQ30" s="351">
        <v>1.2430000000000001</v>
      </c>
      <c r="AOR30" s="351">
        <v>1.234</v>
      </c>
      <c r="AOS30" s="351"/>
      <c r="AOT30" s="351">
        <v>1.228</v>
      </c>
      <c r="AOU30" s="351">
        <v>1.226</v>
      </c>
      <c r="AOV30" s="351">
        <v>1.228</v>
      </c>
      <c r="AOW30" s="351">
        <v>1.2270000000000001</v>
      </c>
      <c r="AOX30" s="351"/>
      <c r="AOY30" s="351">
        <v>1.2310000000000001</v>
      </c>
      <c r="AOZ30" s="351">
        <f t="shared" si="76"/>
        <v>1.2050000000000001</v>
      </c>
      <c r="APA30" s="351">
        <v>1.2330000000000001</v>
      </c>
      <c r="APB30" s="351">
        <v>1.2310000000000001</v>
      </c>
      <c r="APC30" s="351">
        <v>1.2310000000000001</v>
      </c>
      <c r="APD30" s="351">
        <v>1.2270000000000001</v>
      </c>
      <c r="APE30" s="351">
        <v>1.2270000000000001</v>
      </c>
      <c r="APF30" s="351"/>
      <c r="APG30" s="351">
        <v>1.2270000000000001</v>
      </c>
      <c r="APH30" s="351">
        <v>1.228</v>
      </c>
      <c r="API30" s="351">
        <v>1.2090000000000001</v>
      </c>
      <c r="APJ30" s="351">
        <f t="shared" si="77"/>
        <v>1.2050000000000001</v>
      </c>
      <c r="APK30" s="351">
        <v>1.2310000000000001</v>
      </c>
      <c r="APL30" s="351">
        <v>1.2450000000000001</v>
      </c>
      <c r="APM30" s="351">
        <v>1.2290000000000001</v>
      </c>
      <c r="APN30" s="351"/>
      <c r="APO30" s="351">
        <v>1.2350000000000001</v>
      </c>
      <c r="APP30" s="351">
        <v>1.232</v>
      </c>
      <c r="APQ30" s="351">
        <v>1.2130000000000001</v>
      </c>
      <c r="APR30" s="351">
        <v>1.2330000000000001</v>
      </c>
      <c r="APS30" s="351"/>
      <c r="APT30" s="351">
        <v>1.2290000000000001</v>
      </c>
      <c r="APU30" s="351">
        <v>1.2230000000000001</v>
      </c>
      <c r="APV30" s="351">
        <v>1.226</v>
      </c>
      <c r="APW30" s="351">
        <v>1.2130000000000001</v>
      </c>
      <c r="APX30" s="351">
        <f t="shared" si="284"/>
        <v>1.2050000000000001</v>
      </c>
      <c r="APY30" s="351">
        <v>1.2110000000000001</v>
      </c>
      <c r="APZ30" s="351">
        <v>1.2170000000000001</v>
      </c>
      <c r="AQA30" s="351">
        <v>1.228</v>
      </c>
      <c r="AQB30" s="351"/>
      <c r="AQC30" s="351">
        <v>1.214</v>
      </c>
      <c r="AQD30" s="351">
        <v>1.262</v>
      </c>
      <c r="AQE30" s="351">
        <v>1.272</v>
      </c>
      <c r="AQF30" s="351">
        <v>1.258</v>
      </c>
      <c r="AQG30" s="351">
        <v>1.2609999999999999</v>
      </c>
      <c r="AQH30" s="351">
        <v>1.2470000000000001</v>
      </c>
      <c r="AQI30" s="351">
        <v>1.2589999999999999</v>
      </c>
      <c r="AQJ30" s="351">
        <v>1.2</v>
      </c>
      <c r="AQK30" s="351">
        <f t="shared" si="285"/>
        <v>1.2</v>
      </c>
      <c r="AQL30" s="351">
        <v>1.232</v>
      </c>
      <c r="AQM30" s="351">
        <v>1.2470000000000001</v>
      </c>
      <c r="AQN30" s="351">
        <v>1.2190000000000001</v>
      </c>
      <c r="AQO30" s="351">
        <v>1.2290000000000001</v>
      </c>
      <c r="AQP30" s="351"/>
      <c r="AQQ30" s="351">
        <v>1.206</v>
      </c>
      <c r="AQR30" s="351">
        <v>1.226</v>
      </c>
      <c r="AQS30" s="351">
        <v>1.2070000000000001</v>
      </c>
      <c r="AQT30" s="351">
        <v>1.2210000000000001</v>
      </c>
      <c r="AQU30" s="351">
        <v>1.234</v>
      </c>
      <c r="AQV30" s="351">
        <v>1.2</v>
      </c>
      <c r="AQW30" s="351">
        <f t="shared" si="80"/>
        <v>1.2</v>
      </c>
      <c r="AQX30" s="351">
        <v>1.23</v>
      </c>
      <c r="AQY30" s="351">
        <v>1.2310000000000001</v>
      </c>
      <c r="AQZ30" s="351"/>
      <c r="ARA30" s="351">
        <v>1.234</v>
      </c>
      <c r="ARB30" s="351">
        <v>1.2330000000000001</v>
      </c>
      <c r="ARC30" s="351">
        <v>1.2210000000000001</v>
      </c>
      <c r="ARD30" s="351">
        <v>1.2310000000000001</v>
      </c>
      <c r="ARE30" s="351">
        <v>1.224</v>
      </c>
      <c r="ARF30" s="351">
        <v>1.2330000000000001</v>
      </c>
      <c r="ARG30" s="351">
        <v>1.2569999999999999</v>
      </c>
      <c r="ARH30" s="351">
        <f t="shared" si="81"/>
        <v>1.2</v>
      </c>
      <c r="ARI30" s="351">
        <v>1.2350000000000001</v>
      </c>
      <c r="ARJ30" s="351">
        <v>1.2250000000000001</v>
      </c>
      <c r="ARK30" s="351">
        <v>1.2410000000000001</v>
      </c>
      <c r="ARL30" s="351">
        <v>1.228</v>
      </c>
      <c r="ARM30" s="351">
        <v>1.2310000000000001</v>
      </c>
      <c r="ARN30" s="351">
        <v>1.256</v>
      </c>
      <c r="ARO30" s="351"/>
      <c r="ARP30" s="351">
        <v>1.236</v>
      </c>
      <c r="ARQ30" s="351">
        <v>1.226</v>
      </c>
      <c r="ARR30" s="351">
        <v>1.226</v>
      </c>
      <c r="ARS30" s="351">
        <v>1.234</v>
      </c>
      <c r="ART30" s="351">
        <v>1.25</v>
      </c>
      <c r="ARU30" s="351">
        <v>1.212</v>
      </c>
      <c r="ARV30" s="351">
        <f t="shared" si="82"/>
        <v>1.2</v>
      </c>
      <c r="ARW30" s="351">
        <v>1.26</v>
      </c>
      <c r="ARX30" s="351">
        <v>1.26</v>
      </c>
      <c r="ARY30" s="351">
        <v>1.27</v>
      </c>
      <c r="ARZ30" s="351">
        <v>1.2569999999999999</v>
      </c>
      <c r="ASA30" s="351">
        <v>1.27</v>
      </c>
      <c r="ASB30" s="351"/>
      <c r="ASC30" s="351">
        <v>1.26</v>
      </c>
      <c r="ASD30" s="351">
        <v>1.29</v>
      </c>
      <c r="ASE30" s="351">
        <v>1.278</v>
      </c>
      <c r="ASF30" s="351">
        <v>1.28</v>
      </c>
      <c r="ASG30" s="351">
        <v>1.26</v>
      </c>
      <c r="ASH30" s="351">
        <v>1.27</v>
      </c>
      <c r="ASI30" s="351">
        <f t="shared" si="83"/>
        <v>1.2</v>
      </c>
      <c r="ASJ30" s="351">
        <v>1.2769999999999999</v>
      </c>
      <c r="ASK30" s="351">
        <v>1.28</v>
      </c>
      <c r="ASL30" s="351"/>
      <c r="ASM30" s="351">
        <v>1.3009999999999999</v>
      </c>
      <c r="ASN30" s="351">
        <v>1.28</v>
      </c>
      <c r="ASO30" s="351">
        <v>1.294</v>
      </c>
      <c r="ASP30" s="351">
        <v>1.266</v>
      </c>
      <c r="ASQ30" s="351">
        <v>1.29</v>
      </c>
      <c r="ASR30" s="351">
        <v>1.2829999999999999</v>
      </c>
      <c r="ASS30" s="351"/>
      <c r="AST30" s="351">
        <v>1.3</v>
      </c>
      <c r="ASU30" s="351">
        <v>1.294</v>
      </c>
      <c r="ASV30" s="351"/>
      <c r="ASW30" s="351">
        <v>1.2889999999999999</v>
      </c>
      <c r="ASX30" s="351">
        <v>1.29</v>
      </c>
      <c r="ASY30" s="351">
        <v>1.27</v>
      </c>
      <c r="ASZ30" s="351">
        <v>1.282</v>
      </c>
      <c r="ATA30" s="351"/>
      <c r="ATB30" s="351">
        <v>1.28</v>
      </c>
      <c r="ATC30" s="351">
        <v>1.3009999999999999</v>
      </c>
      <c r="ATD30" s="351">
        <v>1.296</v>
      </c>
      <c r="ATE30" s="351">
        <v>1.3</v>
      </c>
      <c r="ATF30" s="351">
        <v>1.2949999999999999</v>
      </c>
      <c r="ATG30" s="351">
        <v>1.2669999999999999</v>
      </c>
      <c r="ATH30" s="351"/>
      <c r="ATI30" s="351">
        <v>1.298</v>
      </c>
      <c r="ATJ30" s="351">
        <v>1.288</v>
      </c>
      <c r="ATK30" s="351">
        <v>1.2849999999999999</v>
      </c>
      <c r="ATL30" s="351">
        <v>1.278</v>
      </c>
      <c r="ATM30" s="351">
        <f t="shared" si="84"/>
        <v>1.2</v>
      </c>
      <c r="ATN30" s="351">
        <v>1.2749999999999999</v>
      </c>
      <c r="ATO30" s="351">
        <v>1.29</v>
      </c>
      <c r="ATP30" s="351">
        <v>1.292</v>
      </c>
      <c r="ATQ30" s="351">
        <v>1.2769999999999999</v>
      </c>
      <c r="ATR30" s="351">
        <v>1.2849999999999999</v>
      </c>
      <c r="ATS30" s="351">
        <f t="shared" si="85"/>
        <v>1.2</v>
      </c>
      <c r="ATT30" s="48">
        <v>1.2889999999999999</v>
      </c>
      <c r="ATU30" s="48">
        <v>1.2869999999999999</v>
      </c>
      <c r="ATV30" s="48">
        <v>1.3</v>
      </c>
      <c r="ATW30" s="48">
        <v>1.3</v>
      </c>
      <c r="ATX30" s="48">
        <v>1.288</v>
      </c>
      <c r="ATY30" s="48">
        <v>1.292</v>
      </c>
      <c r="ATZ30" s="48"/>
      <c r="AUA30" s="48">
        <v>1.3009999999999999</v>
      </c>
      <c r="AUB30" s="48">
        <v>1.3129999999999999</v>
      </c>
      <c r="AUC30" s="48">
        <v>1.4510000000000001</v>
      </c>
      <c r="AUD30" s="48">
        <v>1.4690000000000001</v>
      </c>
      <c r="AUE30" s="48">
        <v>1.46</v>
      </c>
      <c r="AUF30" s="48">
        <v>1.4710000000000001</v>
      </c>
      <c r="AUG30" s="351">
        <f t="shared" si="86"/>
        <v>1.2</v>
      </c>
      <c r="AUH30" s="48">
        <v>1.65</v>
      </c>
      <c r="AUI30" s="351">
        <v>1.677</v>
      </c>
      <c r="AUJ30" s="48">
        <v>1.6779999999999999</v>
      </c>
      <c r="AUK30" s="48">
        <v>1.663</v>
      </c>
      <c r="AUL30" s="48"/>
      <c r="AUM30" s="48">
        <v>1.6479999999999999</v>
      </c>
      <c r="AUN30" s="48">
        <v>1.6519999999999999</v>
      </c>
      <c r="AUO30" s="57">
        <v>1.3089999999999999</v>
      </c>
      <c r="AUP30" s="48">
        <f t="shared" si="87"/>
        <v>1.2</v>
      </c>
      <c r="AUQ30" s="1056">
        <v>1.37</v>
      </c>
      <c r="AUR30" s="57">
        <v>1.31</v>
      </c>
      <c r="AUS30" s="57"/>
      <c r="AUT30" s="57">
        <v>1.2929999999999999</v>
      </c>
      <c r="AUU30" s="57">
        <v>1.3129999999999999</v>
      </c>
      <c r="AUV30" s="48">
        <v>1.3069999999999999</v>
      </c>
      <c r="AUW30" s="57"/>
      <c r="AUX30" s="48">
        <f t="shared" si="88"/>
        <v>1.2</v>
      </c>
      <c r="AUY30" s="48">
        <v>1.2949999999999999</v>
      </c>
      <c r="AUZ30" s="48">
        <v>1.306</v>
      </c>
      <c r="AVA30" s="48">
        <v>1.302</v>
      </c>
      <c r="AVB30" s="48">
        <v>1.3029999999999999</v>
      </c>
      <c r="AVC30" s="48"/>
      <c r="AVD30" s="48"/>
      <c r="AVE30" s="48">
        <v>1.29</v>
      </c>
      <c r="AVF30" s="9">
        <v>1.294</v>
      </c>
      <c r="AVG30" s="9">
        <f t="shared" si="89"/>
        <v>1.2</v>
      </c>
      <c r="AVH30" s="48">
        <v>1.3069999999999999</v>
      </c>
      <c r="AVI30" s="48">
        <v>1.3080000000000001</v>
      </c>
      <c r="AVJ30" s="48">
        <v>1.2989999999999999</v>
      </c>
      <c r="AVK30" s="48">
        <v>1.292</v>
      </c>
      <c r="AVL30" s="48"/>
      <c r="AVM30" s="48">
        <v>1.3109999999999999</v>
      </c>
      <c r="AVN30" s="48">
        <v>1.29</v>
      </c>
      <c r="AVO30" s="48">
        <v>1.2989999999999999</v>
      </c>
      <c r="AVP30" s="48"/>
      <c r="AVQ30" s="48">
        <v>1.3120000000000001</v>
      </c>
      <c r="AVR30" s="48">
        <v>1.2929999999999999</v>
      </c>
      <c r="AVS30" s="1249">
        <v>1.2869999999999999</v>
      </c>
      <c r="AVT30" s="48">
        <v>1.3049999999999999</v>
      </c>
      <c r="AVU30" s="1056">
        <v>1.3160000000000001</v>
      </c>
      <c r="AVV30" s="1056">
        <v>1.325</v>
      </c>
      <c r="AVW30" s="48">
        <v>1.286</v>
      </c>
      <c r="AVX30" s="48">
        <f t="shared" si="90"/>
        <v>1.286</v>
      </c>
      <c r="AVY30" s="48">
        <v>1.3440000000000001</v>
      </c>
      <c r="AVZ30" s="48">
        <v>1.3220000000000001</v>
      </c>
      <c r="AWA30" s="48">
        <v>1.3480000000000001</v>
      </c>
      <c r="AWB30" s="48">
        <v>1.3420000000000001</v>
      </c>
      <c r="AWC30" s="48">
        <v>1.33</v>
      </c>
      <c r="AWD30" s="1268">
        <v>1.3320000000000001</v>
      </c>
      <c r="AWE30" s="48">
        <f t="shared" si="291"/>
        <v>1.286</v>
      </c>
      <c r="AWF30" s="48">
        <v>1.319</v>
      </c>
      <c r="AWG30" s="48">
        <v>1.3420000000000001</v>
      </c>
      <c r="AWH30" s="48">
        <v>1.3420000000000001</v>
      </c>
      <c r="AWI30" s="48"/>
      <c r="AWJ30" s="48">
        <v>1.3240000000000001</v>
      </c>
      <c r="AWK30" s="1281" t="s">
        <v>1235</v>
      </c>
      <c r="AWL30" s="1292">
        <v>1.361</v>
      </c>
      <c r="AWM30" s="1268">
        <f t="shared" si="92"/>
        <v>1.286</v>
      </c>
      <c r="AWN30" s="48">
        <v>1.248</v>
      </c>
      <c r="AWO30" s="48"/>
      <c r="AWP30" s="48"/>
      <c r="AWQ30" s="48">
        <v>1.2350000000000001</v>
      </c>
      <c r="AWR30" s="48">
        <v>1.2370000000000001</v>
      </c>
      <c r="AWS30" s="48">
        <v>1.383</v>
      </c>
      <c r="AWT30" s="48">
        <v>1.23</v>
      </c>
      <c r="AWU30" s="48">
        <v>1.244</v>
      </c>
      <c r="AWV30" s="48">
        <v>1.351</v>
      </c>
      <c r="AWW30" s="48">
        <f t="shared" si="258"/>
        <v>1.286</v>
      </c>
      <c r="AWX30" s="48">
        <v>1.2829999999999999</v>
      </c>
      <c r="AWY30" s="48">
        <v>1.2849999999999999</v>
      </c>
      <c r="AWZ30" s="48">
        <v>1.298</v>
      </c>
      <c r="AXA30" s="48">
        <v>1.3080000000000001</v>
      </c>
      <c r="AXB30" s="48">
        <v>1.304</v>
      </c>
      <c r="AXC30" s="48">
        <v>1.3660000000000001</v>
      </c>
      <c r="AXD30" s="48">
        <v>1.3089999999999999</v>
      </c>
      <c r="AXE30" s="48">
        <v>1.3140000000000001</v>
      </c>
      <c r="AXF30" s="57">
        <v>1.2789999999999999</v>
      </c>
      <c r="AXG30" s="48">
        <f>MIN(AWW30,AXF30)</f>
        <v>1.2789999999999999</v>
      </c>
      <c r="AXH30" s="48">
        <v>1.335</v>
      </c>
      <c r="AXI30" s="48"/>
      <c r="AXJ30" s="48">
        <v>1.389</v>
      </c>
      <c r="AXK30" s="48">
        <v>1.3360000000000001</v>
      </c>
      <c r="AXL30" s="48"/>
      <c r="AXM30" s="48">
        <f t="shared" si="298"/>
        <v>1.2789999999999999</v>
      </c>
      <c r="AXN30" s="48">
        <v>1.347</v>
      </c>
      <c r="AXO30" s="48">
        <v>1.3280000000000001</v>
      </c>
      <c r="AXP30" s="48">
        <v>1.3360000000000001</v>
      </c>
      <c r="AXQ30" s="48">
        <v>1.3260000000000001</v>
      </c>
      <c r="AXR30" s="48">
        <v>1.36</v>
      </c>
      <c r="AXS30" s="48">
        <v>1.359</v>
      </c>
      <c r="AXT30" s="48"/>
      <c r="AXU30" s="48">
        <v>1.3560000000000001</v>
      </c>
      <c r="AXV30" s="48">
        <v>1.333</v>
      </c>
      <c r="AXW30" s="48"/>
      <c r="AXX30" s="48">
        <v>1.329</v>
      </c>
      <c r="AXY30" s="48">
        <v>1.3089999999999999</v>
      </c>
      <c r="AXZ30" s="48"/>
      <c r="AYA30" s="48">
        <v>1.518</v>
      </c>
      <c r="AYB30" s="48"/>
      <c r="AYC30" s="48">
        <v>1.5289999999999999</v>
      </c>
      <c r="AYD30" s="48"/>
      <c r="AYE30" s="48">
        <v>1.55</v>
      </c>
      <c r="AYF30" s="48">
        <v>1.532</v>
      </c>
      <c r="AYG30" s="48">
        <v>1.5509999999999999</v>
      </c>
      <c r="AYH30" s="48">
        <v>1.5229999999999999</v>
      </c>
      <c r="AYI30" s="48"/>
      <c r="AYJ30" s="48">
        <v>1.5489999999999999</v>
      </c>
      <c r="AYK30" s="48"/>
      <c r="AYL30" s="48">
        <v>1.526</v>
      </c>
      <c r="AYM30" s="48"/>
      <c r="AYN30" s="48">
        <v>1.5429999999999999</v>
      </c>
      <c r="AYO30" s="48"/>
      <c r="AYP30" s="5">
        <f t="shared" si="95"/>
        <v>0.20641125879593436</v>
      </c>
      <c r="AYQ30" s="1070">
        <v>1.161</v>
      </c>
      <c r="AYR30" s="1070">
        <v>1.1659999999999999</v>
      </c>
      <c r="AYS30" s="1070">
        <v>1.1719999999999999</v>
      </c>
      <c r="AYT30" s="1070">
        <v>1.1499999999999999</v>
      </c>
      <c r="AYU30" s="1070">
        <v>1.1539999999999999</v>
      </c>
      <c r="AYV30" s="1070">
        <v>1.1910000000000001</v>
      </c>
      <c r="AYW30" s="1070">
        <v>1.1599999999999999</v>
      </c>
      <c r="AYX30" s="1070">
        <v>1.1639999999999999</v>
      </c>
      <c r="AYY30" s="1070">
        <v>1.1779999999999999</v>
      </c>
      <c r="AYZ30" s="1070">
        <v>1.169</v>
      </c>
      <c r="AZA30" s="1070"/>
      <c r="AZB30" s="1070">
        <v>1.1559999999999999</v>
      </c>
      <c r="AZC30" s="1070">
        <v>1.1990000000000001</v>
      </c>
      <c r="AZD30" s="1070">
        <f t="shared" si="96"/>
        <v>1.1499999999999999</v>
      </c>
      <c r="AZE30" s="1070">
        <v>1.1739999999999999</v>
      </c>
      <c r="AZF30" s="1070">
        <v>1.169</v>
      </c>
      <c r="AZG30" s="1070">
        <v>1.1739999999999999</v>
      </c>
      <c r="AZH30" s="1070">
        <v>1.1499999999999999</v>
      </c>
      <c r="AZI30" s="1070">
        <v>1.1870000000000001</v>
      </c>
      <c r="AZJ30" s="1070">
        <v>1.1459999999999999</v>
      </c>
      <c r="AZK30" s="1070">
        <v>1.145</v>
      </c>
      <c r="AZL30" s="1070">
        <v>1.1559999999999999</v>
      </c>
      <c r="AZM30" s="1070">
        <v>1.1279999999999999</v>
      </c>
      <c r="AZN30" s="1070">
        <v>1.157</v>
      </c>
      <c r="AZO30" s="1070">
        <v>1.157</v>
      </c>
      <c r="AZP30" s="1070">
        <v>1.1499999999999999</v>
      </c>
      <c r="AZQ30" s="1070">
        <v>1.1659999999999999</v>
      </c>
      <c r="AZR30" s="1070">
        <v>1.159</v>
      </c>
      <c r="AZS30" s="1069">
        <f t="shared" si="97"/>
        <v>1.1499999999999999</v>
      </c>
      <c r="AZT30" s="1070">
        <v>1.1539999999999999</v>
      </c>
      <c r="AZU30" s="1070">
        <v>1.167</v>
      </c>
      <c r="AZV30" s="1070">
        <v>1.673</v>
      </c>
      <c r="AZW30" s="1070">
        <v>1.212</v>
      </c>
      <c r="AZX30" s="1070">
        <v>1.357</v>
      </c>
      <c r="AZY30" s="1070">
        <v>1.278</v>
      </c>
      <c r="AZZ30" s="1070">
        <v>1.403</v>
      </c>
      <c r="BAA30" s="1070">
        <v>1.357</v>
      </c>
      <c r="BAB30" s="1070">
        <v>1.401</v>
      </c>
      <c r="BAC30" s="1070">
        <v>1.3520000000000001</v>
      </c>
      <c r="BAD30" s="1070">
        <v>1.149</v>
      </c>
      <c r="BAE30" s="1070">
        <v>1.3520000000000001</v>
      </c>
      <c r="BAF30" s="351">
        <f t="shared" si="271"/>
        <v>1.1499999999999999</v>
      </c>
      <c r="BAG30" s="1070">
        <v>1.393</v>
      </c>
      <c r="BAH30" s="1070">
        <v>1.4059999999999999</v>
      </c>
      <c r="BAI30" s="1070">
        <v>1.3939999999999999</v>
      </c>
      <c r="BAJ30" s="1070">
        <v>1.375</v>
      </c>
      <c r="BAK30" s="1070">
        <v>1.375</v>
      </c>
      <c r="BAL30" s="1070">
        <v>1.3680000000000001</v>
      </c>
      <c r="BAM30" s="351">
        <v>1.337</v>
      </c>
      <c r="BAN30" s="351">
        <v>1.3440000000000001</v>
      </c>
      <c r="BAO30" s="351">
        <v>1.3480000000000001</v>
      </c>
      <c r="BAP30" s="351">
        <v>1.35</v>
      </c>
      <c r="BAQ30" s="351">
        <f t="shared" si="98"/>
        <v>1.149</v>
      </c>
      <c r="BAR30" s="351">
        <v>1.1499999999999999</v>
      </c>
      <c r="BAS30" s="351">
        <v>1.153</v>
      </c>
      <c r="BAT30" s="351">
        <v>1.1399999999999999</v>
      </c>
      <c r="BAU30" s="351">
        <v>1.163</v>
      </c>
      <c r="BAV30" s="351">
        <v>1.137</v>
      </c>
      <c r="BAW30" s="351">
        <v>1.1240000000000001</v>
      </c>
      <c r="BAX30" s="351">
        <v>1.117</v>
      </c>
      <c r="BAY30" s="351"/>
      <c r="BAZ30" s="351">
        <v>1.1419999999999999</v>
      </c>
      <c r="BBA30" s="351"/>
      <c r="BBB30" s="351">
        <v>1.1399999999999999</v>
      </c>
      <c r="BBC30" s="351">
        <f t="shared" si="99"/>
        <v>1.1399999999999999</v>
      </c>
      <c r="BBD30" s="351">
        <v>1.141</v>
      </c>
      <c r="BBE30" s="351"/>
      <c r="BBF30" s="351">
        <v>1.1399999999999999</v>
      </c>
      <c r="BBG30" s="351">
        <v>1.147</v>
      </c>
      <c r="BBH30" s="351"/>
      <c r="BBI30" s="351">
        <v>1.139</v>
      </c>
      <c r="BBJ30" s="351">
        <v>1.1359999999999999</v>
      </c>
      <c r="BBK30" s="351">
        <v>1.1379999999999999</v>
      </c>
      <c r="BBL30" s="351"/>
      <c r="BBM30" s="351">
        <v>1.1379999999999999</v>
      </c>
      <c r="BBN30" s="351">
        <f t="shared" si="100"/>
        <v>1.1379999999999999</v>
      </c>
      <c r="BBO30" s="351">
        <v>1.1359999999999999</v>
      </c>
      <c r="BBP30" s="351"/>
      <c r="BBQ30" s="351">
        <v>1.139</v>
      </c>
      <c r="BBR30" s="351">
        <v>1.139</v>
      </c>
      <c r="BBS30" s="351">
        <v>1.139</v>
      </c>
      <c r="BBT30" s="351">
        <v>1.135</v>
      </c>
      <c r="BBU30" s="351">
        <v>1.1399999999999999</v>
      </c>
      <c r="BBV30" s="351">
        <v>1.139</v>
      </c>
      <c r="BBW30" s="351">
        <v>1.139</v>
      </c>
      <c r="BBX30" s="351">
        <f t="shared" si="101"/>
        <v>1.1379999999999999</v>
      </c>
      <c r="BBY30" s="351">
        <v>1.1379999999999999</v>
      </c>
      <c r="BBZ30" s="351">
        <v>1.1499999999999999</v>
      </c>
      <c r="BCA30" s="351">
        <v>1.163</v>
      </c>
      <c r="BCB30" s="351">
        <v>1.147</v>
      </c>
      <c r="BCC30" s="351">
        <v>1.145</v>
      </c>
      <c r="BCD30" s="351"/>
      <c r="BCE30" s="351">
        <v>1.137</v>
      </c>
      <c r="BCF30" s="351">
        <v>1.149</v>
      </c>
      <c r="BCG30" s="351">
        <v>1.139</v>
      </c>
      <c r="BCH30" s="351">
        <v>1.1419999999999999</v>
      </c>
      <c r="BCI30" s="351">
        <v>1.1459999999999999</v>
      </c>
      <c r="BCJ30" s="351">
        <v>1.1259999999999999</v>
      </c>
      <c r="BCK30" s="351">
        <f t="shared" si="286"/>
        <v>1.1259999999999999</v>
      </c>
      <c r="BCL30" s="351">
        <v>1.1439999999999999</v>
      </c>
      <c r="BCM30" s="351">
        <v>1.1459999999999999</v>
      </c>
      <c r="BCN30" s="351"/>
      <c r="BCO30" s="351">
        <v>1.1379999999999999</v>
      </c>
      <c r="BCP30" s="351">
        <v>1.1499999999999999</v>
      </c>
      <c r="BCQ30" s="351">
        <v>1.194</v>
      </c>
      <c r="BCR30" s="351"/>
      <c r="BCS30" s="351">
        <v>1.177</v>
      </c>
      <c r="BCT30" s="351">
        <v>1.1519999999999999</v>
      </c>
      <c r="BCU30" s="351">
        <v>1.1479999999999999</v>
      </c>
      <c r="BCV30" s="351">
        <v>1.155</v>
      </c>
      <c r="BCW30" s="351">
        <v>1.165</v>
      </c>
      <c r="BCX30" s="351">
        <v>1.151</v>
      </c>
      <c r="BCY30" s="351">
        <f t="shared" si="287"/>
        <v>1.1259999999999999</v>
      </c>
      <c r="BCZ30" s="351">
        <v>1.147</v>
      </c>
      <c r="BDA30" s="351">
        <v>1.161</v>
      </c>
      <c r="BDB30" s="351"/>
      <c r="BDC30" s="351">
        <v>1.149</v>
      </c>
      <c r="BDD30" s="351">
        <v>1.1759999999999999</v>
      </c>
      <c r="BDE30" s="351">
        <v>1.1739999999999999</v>
      </c>
      <c r="BDF30" s="351">
        <v>1.151</v>
      </c>
      <c r="BDG30" s="351">
        <v>1.1539999999999999</v>
      </c>
      <c r="BDH30" s="351">
        <v>1.151</v>
      </c>
      <c r="BDI30" s="351">
        <v>1.1479999999999999</v>
      </c>
      <c r="BDJ30" s="351">
        <v>1.151</v>
      </c>
      <c r="BDK30" s="351">
        <f t="shared" si="104"/>
        <v>1.1259999999999999</v>
      </c>
      <c r="BDL30" s="351"/>
      <c r="BDM30" s="351">
        <v>1.181</v>
      </c>
      <c r="BDN30" s="351">
        <v>1.173</v>
      </c>
      <c r="BDO30" s="351">
        <v>1.1779999999999999</v>
      </c>
      <c r="BDP30" s="351">
        <v>1.163</v>
      </c>
      <c r="BDQ30" s="351">
        <v>1.1519999999999999</v>
      </c>
      <c r="BDR30" s="351">
        <v>1.1739999999999999</v>
      </c>
      <c r="BDS30" s="351">
        <v>1.1779999999999999</v>
      </c>
      <c r="BDT30" s="351">
        <v>1.1819999999999999</v>
      </c>
      <c r="BDU30" s="351"/>
      <c r="BDV30" s="351">
        <v>1.161</v>
      </c>
      <c r="BDW30" s="351">
        <f t="shared" si="105"/>
        <v>1.1259999999999999</v>
      </c>
      <c r="BDX30" s="351">
        <v>1.161</v>
      </c>
      <c r="BDY30" s="351">
        <v>1.155</v>
      </c>
      <c r="BDZ30" s="351">
        <v>1.1739999999999999</v>
      </c>
      <c r="BEA30" s="351">
        <v>1.1910000000000001</v>
      </c>
      <c r="BEB30" s="351"/>
      <c r="BEC30" s="351">
        <v>1.1859999999999999</v>
      </c>
      <c r="BED30" s="351">
        <v>1.1639999999999999</v>
      </c>
      <c r="BEE30" s="351">
        <v>1.159</v>
      </c>
      <c r="BEF30" s="351">
        <v>1.1739999999999999</v>
      </c>
      <c r="BEG30" s="351">
        <v>1.1619999999999999</v>
      </c>
      <c r="BEH30" s="351">
        <v>1.18</v>
      </c>
      <c r="BEI30" s="351">
        <v>1.1599999999999999</v>
      </c>
      <c r="BEJ30" s="351">
        <v>1.1599999999999999</v>
      </c>
      <c r="BEK30" s="351">
        <f t="shared" si="106"/>
        <v>1.1259999999999999</v>
      </c>
      <c r="BEL30" s="351">
        <v>1.1599999999999999</v>
      </c>
      <c r="BEM30" s="351">
        <v>1.1599999999999999</v>
      </c>
      <c r="BEN30" s="351">
        <v>1.169</v>
      </c>
      <c r="BEO30" s="351">
        <v>1.17</v>
      </c>
      <c r="BEP30" s="351">
        <v>1.1599999999999999</v>
      </c>
      <c r="BEQ30" s="351">
        <v>1.1970000000000001</v>
      </c>
      <c r="BER30" s="351"/>
      <c r="BES30" s="351">
        <v>1.1970000000000001</v>
      </c>
      <c r="BET30" s="351">
        <v>1.1890000000000001</v>
      </c>
      <c r="BEU30" s="351">
        <v>1.22</v>
      </c>
      <c r="BEV30" s="351">
        <v>1.2</v>
      </c>
      <c r="BEW30" s="351">
        <v>1.218</v>
      </c>
      <c r="BEX30" s="351">
        <f t="shared" si="107"/>
        <v>1.1259999999999999</v>
      </c>
      <c r="BEY30" s="351">
        <v>1.22</v>
      </c>
      <c r="BEZ30" s="351">
        <v>1.21</v>
      </c>
      <c r="BFA30" s="351">
        <v>1.212</v>
      </c>
      <c r="BFB30" s="351">
        <v>1.22</v>
      </c>
      <c r="BFC30" s="351">
        <v>1.21</v>
      </c>
      <c r="BFD30" s="351">
        <v>1.19</v>
      </c>
      <c r="BFE30" s="351">
        <v>1.22</v>
      </c>
      <c r="BFF30" s="351">
        <v>1.22</v>
      </c>
      <c r="BFG30" s="351">
        <v>1.22</v>
      </c>
      <c r="BFH30" s="351">
        <v>1.2</v>
      </c>
      <c r="BFI30" s="351">
        <v>1.19</v>
      </c>
      <c r="BFJ30" s="351">
        <v>1.2070000000000001</v>
      </c>
      <c r="BFK30" s="351"/>
      <c r="BFL30" s="351">
        <v>1.2170000000000001</v>
      </c>
      <c r="BFM30" s="351">
        <v>1.22</v>
      </c>
      <c r="BFN30" s="351">
        <v>1.2150000000000001</v>
      </c>
      <c r="BFO30" s="351">
        <v>1.2070000000000001</v>
      </c>
      <c r="BFP30" s="351">
        <v>1.208</v>
      </c>
      <c r="BFQ30" s="351">
        <v>1.21</v>
      </c>
      <c r="BFR30" s="351"/>
      <c r="BFS30" s="351">
        <v>1.2070000000000001</v>
      </c>
      <c r="BFT30" s="351">
        <v>1.2010000000000001</v>
      </c>
      <c r="BFU30" s="351">
        <v>1.1990000000000001</v>
      </c>
      <c r="BFV30" s="351">
        <v>1.204</v>
      </c>
      <c r="BFW30" s="351">
        <v>1.2170000000000001</v>
      </c>
      <c r="BFX30" s="351">
        <v>1.212</v>
      </c>
      <c r="BFY30" s="351">
        <f t="shared" si="108"/>
        <v>1.1259999999999999</v>
      </c>
      <c r="BFZ30" s="351">
        <v>1.1910000000000001</v>
      </c>
      <c r="BGA30" s="351">
        <v>1.1919999999999999</v>
      </c>
      <c r="BGB30" s="351">
        <v>1.2050000000000001</v>
      </c>
      <c r="BGC30" s="351">
        <v>1.212</v>
      </c>
      <c r="BGD30" s="351">
        <v>1.222</v>
      </c>
      <c r="BGE30" s="351">
        <f t="shared" si="109"/>
        <v>1.1259999999999999</v>
      </c>
      <c r="BGF30" s="48">
        <v>1.214</v>
      </c>
      <c r="BGG30" s="48"/>
      <c r="BGH30" s="48">
        <v>1.212</v>
      </c>
      <c r="BGI30" s="48">
        <v>1.2070000000000001</v>
      </c>
      <c r="BGJ30" s="48">
        <v>1.212</v>
      </c>
      <c r="BGK30" s="48">
        <v>1.2070000000000001</v>
      </c>
      <c r="BGL30" s="48">
        <v>1.2170000000000001</v>
      </c>
      <c r="BGM30" s="48"/>
      <c r="BGN30" s="48">
        <v>1.2190000000000001</v>
      </c>
      <c r="BGO30" s="48"/>
      <c r="BGP30" s="48">
        <v>1.2210000000000001</v>
      </c>
      <c r="BGQ30" s="48">
        <v>1.349</v>
      </c>
      <c r="BGR30" s="48">
        <v>1.367</v>
      </c>
      <c r="BGS30" s="48">
        <v>1.363</v>
      </c>
      <c r="BGT30" s="48">
        <v>1.3580000000000001</v>
      </c>
      <c r="BGU30" s="351">
        <f t="shared" si="110"/>
        <v>1.1259999999999999</v>
      </c>
      <c r="BGV30" s="351">
        <v>1.6950000000000001</v>
      </c>
      <c r="BGW30" s="48"/>
      <c r="BGX30" s="48">
        <v>1.7110000000000001</v>
      </c>
      <c r="BGY30" s="48">
        <v>1.7210000000000001</v>
      </c>
      <c r="BGZ30" s="48">
        <v>1.718</v>
      </c>
      <c r="BHA30" s="48">
        <v>1.7210000000000001</v>
      </c>
      <c r="BHB30" s="48">
        <v>1.7190000000000001</v>
      </c>
      <c r="BHC30" s="57">
        <v>1.258</v>
      </c>
      <c r="BHD30" s="48">
        <f t="shared" si="111"/>
        <v>1.1259999999999999</v>
      </c>
      <c r="BHE30" s="1056">
        <v>1.234</v>
      </c>
      <c r="BHF30" s="57">
        <v>1.23</v>
      </c>
      <c r="BHG30" s="57"/>
      <c r="BHH30" s="57">
        <v>1.23</v>
      </c>
      <c r="BHI30" s="57">
        <v>1.22</v>
      </c>
      <c r="BHJ30" s="48">
        <v>1.2310000000000001</v>
      </c>
      <c r="BHK30" s="57">
        <v>1.2310000000000001</v>
      </c>
      <c r="BHL30" s="48">
        <f t="shared" si="112"/>
        <v>1.1259999999999999</v>
      </c>
      <c r="BHM30" s="48">
        <v>1.228</v>
      </c>
      <c r="BHN30" s="48">
        <v>1.2210000000000001</v>
      </c>
      <c r="BHO30" s="48">
        <v>1.228</v>
      </c>
      <c r="BHP30" s="48">
        <v>1.228</v>
      </c>
      <c r="BHQ30" s="48"/>
      <c r="BHR30" s="48">
        <v>1.2250000000000001</v>
      </c>
      <c r="BHS30" s="9">
        <v>1.224</v>
      </c>
      <c r="BHT30" s="48">
        <f t="shared" si="113"/>
        <v>1.1259999999999999</v>
      </c>
      <c r="BHU30" s="48">
        <v>1.232</v>
      </c>
      <c r="BHV30" s="48">
        <v>1.23</v>
      </c>
      <c r="BHW30" s="48">
        <v>1.232</v>
      </c>
      <c r="BHX30" s="48">
        <v>1.232</v>
      </c>
      <c r="BHY30" s="48">
        <v>1.23</v>
      </c>
      <c r="BHZ30" s="48">
        <v>1.232</v>
      </c>
      <c r="BIA30" s="48">
        <v>1.2310000000000001</v>
      </c>
      <c r="BIB30" s="48">
        <v>1.224</v>
      </c>
      <c r="BIC30" s="48">
        <v>1.2250000000000001</v>
      </c>
      <c r="BID30" s="1249">
        <v>1.2110000000000001</v>
      </c>
      <c r="BIE30" s="48">
        <v>1.2310000000000001</v>
      </c>
      <c r="BIF30" s="1056">
        <v>1.228</v>
      </c>
      <c r="BIG30" s="1056">
        <v>1.2470000000000001</v>
      </c>
      <c r="BIH30" s="48">
        <v>1.238</v>
      </c>
      <c r="BII30" s="48">
        <f t="shared" si="114"/>
        <v>1.2110000000000001</v>
      </c>
      <c r="BIJ30" s="48">
        <v>1.262</v>
      </c>
      <c r="BIK30" s="48">
        <v>1.246</v>
      </c>
      <c r="BIL30" s="48">
        <v>1.2829999999999999</v>
      </c>
      <c r="BIM30" s="48">
        <v>1.2669999999999999</v>
      </c>
      <c r="BIN30" s="48">
        <v>1.2569999999999999</v>
      </c>
      <c r="BIO30" s="1268">
        <v>1.272</v>
      </c>
      <c r="BIP30" s="48">
        <f t="shared" si="292"/>
        <v>1.2110000000000001</v>
      </c>
      <c r="BIQ30" s="48">
        <v>1.278</v>
      </c>
      <c r="BIR30" s="48">
        <v>1.27</v>
      </c>
      <c r="BIS30" s="48">
        <v>1.292</v>
      </c>
      <c r="BIT30" s="48">
        <v>1.3029999999999999</v>
      </c>
      <c r="BIU30" s="48"/>
      <c r="BIV30" s="1285" t="s">
        <v>1158</v>
      </c>
      <c r="BIW30" s="1268">
        <v>1.2709999999999999</v>
      </c>
      <c r="BIX30" s="1268">
        <f t="shared" si="116"/>
        <v>1.2110000000000001</v>
      </c>
      <c r="BIY30" s="48">
        <v>1.2390000000000001</v>
      </c>
      <c r="BIZ30" s="48"/>
      <c r="BJA30" s="48"/>
      <c r="BJB30" s="48">
        <v>1.204</v>
      </c>
      <c r="BJC30" s="48">
        <v>1.1910000000000001</v>
      </c>
      <c r="BJD30" s="48">
        <v>1.2330000000000001</v>
      </c>
      <c r="BJE30" s="48">
        <v>1.222</v>
      </c>
      <c r="BJF30" s="48">
        <v>1.155</v>
      </c>
      <c r="BJG30" s="48">
        <v>1.228</v>
      </c>
      <c r="BJH30" s="48">
        <f t="shared" si="259"/>
        <v>1.2110000000000001</v>
      </c>
      <c r="BJI30" s="48">
        <v>1.2170000000000001</v>
      </c>
      <c r="BJJ30" s="48">
        <v>1.2030000000000001</v>
      </c>
      <c r="BJK30" s="48">
        <v>1.2010000000000001</v>
      </c>
      <c r="BJL30" s="48">
        <v>1.232</v>
      </c>
      <c r="BJM30" s="48">
        <v>1.1950000000000001</v>
      </c>
      <c r="BJN30" s="48">
        <v>1.266</v>
      </c>
      <c r="BJO30" s="48">
        <v>1.234</v>
      </c>
      <c r="BJP30" s="48">
        <v>1.21</v>
      </c>
      <c r="BJQ30" s="57">
        <v>1.163</v>
      </c>
      <c r="BJR30" s="48">
        <v>1.21</v>
      </c>
      <c r="BJS30" s="48">
        <v>1.206</v>
      </c>
      <c r="BJT30" s="48"/>
      <c r="BJU30" s="48">
        <v>1.2889999999999999</v>
      </c>
      <c r="BJV30" s="48">
        <v>1.208</v>
      </c>
      <c r="BJW30" s="48"/>
      <c r="BJX30" s="48">
        <f t="shared" si="299"/>
        <v>1.208</v>
      </c>
      <c r="BJY30" s="48">
        <v>1.2170000000000001</v>
      </c>
      <c r="BJZ30" s="48">
        <v>1.2050000000000001</v>
      </c>
      <c r="BKA30" s="48">
        <v>1.2050000000000001</v>
      </c>
      <c r="BKB30" s="48">
        <v>1.1970000000000001</v>
      </c>
      <c r="BKC30" s="48">
        <v>1.202</v>
      </c>
      <c r="BKD30" s="48">
        <v>1.2070000000000001</v>
      </c>
      <c r="BKE30" s="48"/>
      <c r="BKF30" s="48">
        <v>1.1950000000000001</v>
      </c>
      <c r="BKG30" s="48">
        <v>1.2110000000000001</v>
      </c>
      <c r="BKH30" s="48"/>
      <c r="BKI30" s="48">
        <v>1.21</v>
      </c>
      <c r="BKJ30" s="48">
        <v>1.2090000000000001</v>
      </c>
      <c r="BKK30" s="48"/>
      <c r="BKL30" s="48">
        <v>1.429</v>
      </c>
      <c r="BKM30" s="48"/>
      <c r="BKN30" s="48">
        <v>1.4390000000000001</v>
      </c>
      <c r="BKO30" s="48"/>
      <c r="BKP30" s="48">
        <v>1.464</v>
      </c>
      <c r="BKQ30" s="48">
        <v>1.4610000000000001</v>
      </c>
      <c r="BKR30" s="48">
        <v>1.4379999999999999</v>
      </c>
      <c r="BKS30" s="48">
        <v>1.462</v>
      </c>
      <c r="BKT30" s="48"/>
      <c r="BKU30" s="48">
        <v>1.44</v>
      </c>
      <c r="BKV30" s="48"/>
      <c r="BKW30" s="48">
        <v>1.4510000000000001</v>
      </c>
      <c r="BKX30" s="48"/>
      <c r="BKY30" s="48">
        <v>1.4530000000000001</v>
      </c>
      <c r="BKZ30" s="48"/>
      <c r="BLA30" s="5">
        <f t="shared" si="119"/>
        <v>0.20281456953642393</v>
      </c>
      <c r="BLB30" s="1070">
        <v>1.05</v>
      </c>
      <c r="BLC30" s="1070">
        <v>1.042</v>
      </c>
      <c r="BLD30" s="1070">
        <v>1.125</v>
      </c>
      <c r="BLE30" s="1070">
        <v>1.103</v>
      </c>
      <c r="BLF30" s="1070">
        <v>1.1200000000000001</v>
      </c>
      <c r="BLG30" s="1070">
        <v>1.1140000000000001</v>
      </c>
      <c r="BLH30" s="1070">
        <v>1.1180000000000001</v>
      </c>
      <c r="BLI30" s="1070">
        <v>1.1240000000000001</v>
      </c>
      <c r="BLJ30" s="1070">
        <v>1.1180000000000001</v>
      </c>
      <c r="BLK30" s="1070">
        <v>1.1040000000000001</v>
      </c>
      <c r="BLL30" s="1070">
        <f t="shared" si="120"/>
        <v>1.042</v>
      </c>
      <c r="BLM30" s="1070">
        <v>1.0580000000000001</v>
      </c>
      <c r="BLN30" s="1070">
        <v>1.0680000000000001</v>
      </c>
      <c r="BLO30" s="1070"/>
      <c r="BLP30" s="1070">
        <v>1.0740000000000001</v>
      </c>
      <c r="BLQ30" s="1070">
        <v>1.129</v>
      </c>
      <c r="BLR30" s="1070">
        <v>1.1439999999999999</v>
      </c>
      <c r="BLS30" s="1070">
        <v>1.131</v>
      </c>
      <c r="BLT30" s="1070">
        <v>1.1299999999999999</v>
      </c>
      <c r="BLU30" s="1070">
        <v>1.1459999999999999</v>
      </c>
      <c r="BLV30" s="1070">
        <v>1.0740000000000001</v>
      </c>
      <c r="BLW30" s="1070">
        <v>1.1200000000000001</v>
      </c>
      <c r="BLX30" s="1070">
        <v>1.1459999999999999</v>
      </c>
      <c r="BLY30" s="1070">
        <v>1.141</v>
      </c>
      <c r="BLZ30" s="1070"/>
      <c r="BMA30" s="1070">
        <v>1.1419999999999999</v>
      </c>
      <c r="BMB30" s="1069">
        <f t="shared" si="121"/>
        <v>1.042</v>
      </c>
      <c r="BMC30" s="1070">
        <v>1.1299999999999999</v>
      </c>
      <c r="BMD30" s="1070">
        <v>1.133</v>
      </c>
      <c r="BME30" s="1070">
        <v>1.548</v>
      </c>
      <c r="BMF30" s="1070">
        <v>1.1459999999999999</v>
      </c>
      <c r="BMG30" s="1070">
        <v>1.254</v>
      </c>
      <c r="BMH30" s="1070"/>
      <c r="BMI30" s="1070">
        <v>1.2210000000000001</v>
      </c>
      <c r="BMJ30" s="1070">
        <v>1.256</v>
      </c>
      <c r="BMK30" s="1070">
        <v>1.294</v>
      </c>
      <c r="BML30" s="1070">
        <v>1.298</v>
      </c>
      <c r="BMM30" s="1070">
        <v>1.26</v>
      </c>
      <c r="BMN30" s="1070">
        <v>1.042</v>
      </c>
      <c r="BMO30" s="1070">
        <v>1.26</v>
      </c>
      <c r="BMP30" s="351">
        <f t="shared" si="272"/>
        <v>1.042</v>
      </c>
      <c r="BMQ30" s="1070">
        <v>1.3080000000000001</v>
      </c>
      <c r="BMR30" s="1070">
        <v>1.2969999999999999</v>
      </c>
      <c r="BMS30" s="1070">
        <v>1.3320000000000001</v>
      </c>
      <c r="BMT30" s="1070">
        <v>1.284</v>
      </c>
      <c r="BMU30" s="1070">
        <v>1.286</v>
      </c>
      <c r="BMV30" s="1070">
        <v>1.268</v>
      </c>
      <c r="BMW30" s="351">
        <v>1.2809999999999999</v>
      </c>
      <c r="BMX30" s="351">
        <v>1.2450000000000001</v>
      </c>
      <c r="BMY30" s="351">
        <v>1.244</v>
      </c>
      <c r="BMZ30" s="351">
        <v>1.28</v>
      </c>
      <c r="BNA30" s="351">
        <f t="shared" si="122"/>
        <v>1.042</v>
      </c>
      <c r="BNB30" s="351">
        <v>1.042</v>
      </c>
      <c r="BNC30" s="351">
        <v>1.0569999999999999</v>
      </c>
      <c r="BND30" s="351">
        <v>1.0389999999999999</v>
      </c>
      <c r="BNE30" s="351">
        <v>1.0369999999999999</v>
      </c>
      <c r="BNF30" s="351"/>
      <c r="BNG30" s="351">
        <v>1.042</v>
      </c>
      <c r="BNH30" s="351">
        <v>1.034</v>
      </c>
      <c r="BNI30" s="351">
        <v>1.048</v>
      </c>
      <c r="BNJ30" s="351">
        <v>1.0289999999999999</v>
      </c>
      <c r="BNK30" s="351"/>
      <c r="BNL30" s="351">
        <v>1.03</v>
      </c>
      <c r="BNM30" s="351">
        <f t="shared" si="123"/>
        <v>1.03</v>
      </c>
      <c r="BNN30" s="351">
        <v>1.0349999999999999</v>
      </c>
      <c r="BNO30" s="351">
        <v>1.0349999999999999</v>
      </c>
      <c r="BNP30" s="351"/>
      <c r="BNQ30" s="351">
        <v>1.0469999999999999</v>
      </c>
      <c r="BNR30" s="351">
        <v>1.0209999999999999</v>
      </c>
      <c r="BNS30" s="351">
        <v>1.0409999999999999</v>
      </c>
      <c r="BNT30" s="351">
        <v>1.0429999999999999</v>
      </c>
      <c r="BNU30" s="351"/>
      <c r="BNV30" s="351">
        <v>1.04</v>
      </c>
      <c r="BNW30" s="351">
        <v>1.0529999999999999</v>
      </c>
      <c r="BNX30" s="351">
        <f t="shared" si="124"/>
        <v>1.03</v>
      </c>
      <c r="BNY30" s="351">
        <v>1.054</v>
      </c>
      <c r="BNZ30" s="351">
        <v>1.04</v>
      </c>
      <c r="BOA30" s="351"/>
      <c r="BOB30" s="351">
        <v>1.0620000000000001</v>
      </c>
      <c r="BOC30" s="351">
        <v>1.0780000000000001</v>
      </c>
      <c r="BOD30" s="351">
        <v>1.0649999999999999</v>
      </c>
      <c r="BOE30" s="351">
        <v>1.0740000000000001</v>
      </c>
      <c r="BOF30" s="351"/>
      <c r="BOG30" s="351">
        <v>1.0429999999999999</v>
      </c>
      <c r="BOH30" s="351">
        <v>1.0409999999999999</v>
      </c>
      <c r="BOI30" s="351">
        <f t="shared" si="125"/>
        <v>1.03</v>
      </c>
      <c r="BOJ30" s="351">
        <v>1.0640000000000001</v>
      </c>
      <c r="BOK30" s="351">
        <v>1.077</v>
      </c>
      <c r="BOL30" s="351">
        <v>1.0669999999999999</v>
      </c>
      <c r="BOM30" s="351">
        <v>1.0589999999999999</v>
      </c>
      <c r="BON30" s="351">
        <v>1.0720000000000001</v>
      </c>
      <c r="BOO30" s="351">
        <v>1.0680000000000001</v>
      </c>
      <c r="BOP30" s="351">
        <v>1.0740000000000001</v>
      </c>
      <c r="BOQ30" s="351"/>
      <c r="BOR30" s="351">
        <v>1.0549999999999999</v>
      </c>
      <c r="BOS30" s="351">
        <v>1.048</v>
      </c>
      <c r="BOT30" s="351">
        <v>1.0569999999999999</v>
      </c>
      <c r="BOU30" s="351">
        <v>1.091</v>
      </c>
      <c r="BOV30" s="351">
        <f t="shared" si="288"/>
        <v>1.03</v>
      </c>
      <c r="BOW30" s="351">
        <v>1.0609999999999999</v>
      </c>
      <c r="BOX30" s="351">
        <v>1.06</v>
      </c>
      <c r="BOY30" s="351">
        <v>1.0649999999999999</v>
      </c>
      <c r="BOZ30" s="351">
        <v>1.06</v>
      </c>
      <c r="BPA30" s="351">
        <v>1.079</v>
      </c>
      <c r="BPB30" s="351"/>
      <c r="BPC30" s="351">
        <v>1.0669999999999999</v>
      </c>
      <c r="BPD30" s="351">
        <v>1.089</v>
      </c>
      <c r="BPE30" s="351">
        <v>1.0940000000000001</v>
      </c>
      <c r="BPF30" s="351">
        <v>1.0680000000000001</v>
      </c>
      <c r="BPG30" s="351">
        <v>1.0669999999999999</v>
      </c>
      <c r="BPH30" s="351">
        <v>1.069</v>
      </c>
      <c r="BPI30" s="351">
        <f t="shared" si="289"/>
        <v>1.03</v>
      </c>
      <c r="BPJ30" s="351">
        <v>1.0780000000000001</v>
      </c>
      <c r="BPK30" s="351">
        <v>1.081</v>
      </c>
      <c r="BPL30" s="351">
        <v>1.071</v>
      </c>
      <c r="BPM30" s="351">
        <v>1.07</v>
      </c>
      <c r="BPN30" s="351">
        <v>1.0649999999999999</v>
      </c>
      <c r="BPO30" s="351">
        <v>1.073</v>
      </c>
      <c r="BPP30" s="351">
        <v>1.099</v>
      </c>
      <c r="BPQ30" s="351">
        <v>1.0900000000000001</v>
      </c>
      <c r="BPR30" s="351">
        <v>1.0820000000000001</v>
      </c>
      <c r="BPS30" s="351">
        <v>1.069</v>
      </c>
      <c r="BPT30" s="351">
        <f t="shared" si="128"/>
        <v>1.03</v>
      </c>
      <c r="BPU30" s="351">
        <v>1.0820000000000001</v>
      </c>
      <c r="BPV30" s="351">
        <v>1.0660000000000001</v>
      </c>
      <c r="BPW30" s="351">
        <v>1.0660000000000001</v>
      </c>
      <c r="BPX30" s="351">
        <v>1.071</v>
      </c>
      <c r="BPY30" s="351"/>
      <c r="BPZ30" s="351">
        <v>1.0940000000000001</v>
      </c>
      <c r="BQA30" s="351">
        <v>1.071</v>
      </c>
      <c r="BQB30" s="351">
        <v>1.0649999999999999</v>
      </c>
      <c r="BQC30" s="351">
        <v>1.0669999999999999</v>
      </c>
      <c r="BQD30" s="351">
        <v>1.06</v>
      </c>
      <c r="BQE30" s="351">
        <f t="shared" si="129"/>
        <v>1.03</v>
      </c>
      <c r="BQF30" s="351">
        <v>1.0740000000000001</v>
      </c>
      <c r="BQG30" s="351">
        <v>1.0609999999999999</v>
      </c>
      <c r="BQH30" s="351">
        <v>1.0940000000000001</v>
      </c>
      <c r="BQI30" s="351">
        <v>1.0640000000000001</v>
      </c>
      <c r="BQJ30" s="351">
        <v>1.0920000000000001</v>
      </c>
      <c r="BQK30" s="351">
        <v>1.0669999999999999</v>
      </c>
      <c r="BQL30" s="351">
        <v>1.077</v>
      </c>
      <c r="BQM30" s="351">
        <v>1.07</v>
      </c>
      <c r="BQN30" s="351">
        <v>1.06</v>
      </c>
      <c r="BQO30" s="351">
        <v>1.0669999999999999</v>
      </c>
      <c r="BQP30" s="351">
        <v>1.0620000000000001</v>
      </c>
      <c r="BQQ30" s="1070">
        <v>1.08</v>
      </c>
      <c r="BQR30" s="351">
        <f t="shared" si="130"/>
        <v>1.03</v>
      </c>
      <c r="BQS30" s="351">
        <v>1.07</v>
      </c>
      <c r="BQT30" s="351"/>
      <c r="BQU30" s="351">
        <v>1.07</v>
      </c>
      <c r="BQV30" s="351">
        <v>1.07</v>
      </c>
      <c r="BQW30" s="351">
        <v>1.07</v>
      </c>
      <c r="BQX30" s="351">
        <v>1.071</v>
      </c>
      <c r="BQY30" s="351">
        <v>1.093</v>
      </c>
      <c r="BQZ30" s="351">
        <v>1.097</v>
      </c>
      <c r="BRA30" s="351">
        <v>1.0900000000000001</v>
      </c>
      <c r="BRB30" s="351">
        <v>1.0900000000000001</v>
      </c>
      <c r="BRC30" s="351">
        <v>1.115</v>
      </c>
      <c r="BRD30" s="351">
        <v>1.07</v>
      </c>
      <c r="BRE30" s="351">
        <f t="shared" si="131"/>
        <v>1.03</v>
      </c>
      <c r="BRF30" s="351">
        <v>1.099</v>
      </c>
      <c r="BRG30" s="351">
        <v>1.0900000000000001</v>
      </c>
      <c r="BRH30" s="351">
        <v>1.085</v>
      </c>
      <c r="BRI30" s="351">
        <v>1.0900000000000001</v>
      </c>
      <c r="BRJ30" s="351">
        <v>1.1000000000000001</v>
      </c>
      <c r="BRK30" s="351">
        <v>1.0900000000000001</v>
      </c>
      <c r="BRL30" s="351">
        <v>1.0900000000000001</v>
      </c>
      <c r="BRM30" s="351">
        <v>1.0900000000000001</v>
      </c>
      <c r="BRN30" s="351">
        <v>1.1000000000000001</v>
      </c>
      <c r="BRO30" s="351">
        <v>1.1040000000000001</v>
      </c>
      <c r="BRP30" s="351">
        <v>1.105</v>
      </c>
      <c r="BRQ30" s="351">
        <v>1.079</v>
      </c>
      <c r="BRR30" s="351"/>
      <c r="BRS30" s="351">
        <v>1.0900000000000001</v>
      </c>
      <c r="BRT30" s="351">
        <v>1.093</v>
      </c>
      <c r="BRU30" s="351">
        <v>1.0900000000000001</v>
      </c>
      <c r="BRV30" s="351">
        <v>1.1100000000000001</v>
      </c>
      <c r="BRW30" s="351">
        <v>1.089</v>
      </c>
      <c r="BRX30" s="351"/>
      <c r="BRY30" s="351">
        <v>1.0900000000000001</v>
      </c>
      <c r="BRZ30" s="351">
        <v>1.083</v>
      </c>
      <c r="BSA30" s="351">
        <v>1.081</v>
      </c>
      <c r="BSB30" s="351">
        <v>1.109</v>
      </c>
      <c r="BSC30" s="351">
        <v>1.097</v>
      </c>
      <c r="BSD30" s="351">
        <v>1.1120000000000001</v>
      </c>
      <c r="BSE30" s="351"/>
      <c r="BSF30" s="351">
        <v>1.0580000000000001</v>
      </c>
      <c r="BSG30" s="351">
        <f t="shared" ref="BSG30:BSG36" si="313">MIN(BRE30,BSF30)</f>
        <v>1.03</v>
      </c>
      <c r="BSH30" s="351">
        <v>1.087</v>
      </c>
      <c r="BSI30" s="351">
        <v>1.0780000000000001</v>
      </c>
      <c r="BSJ30" s="351">
        <v>1.097</v>
      </c>
      <c r="BSK30" s="351">
        <v>1.0960000000000001</v>
      </c>
      <c r="BSL30" s="351">
        <v>1.107</v>
      </c>
      <c r="BSM30" s="351">
        <f t="shared" si="133"/>
        <v>1.03</v>
      </c>
      <c r="BSN30" s="48">
        <v>1.109</v>
      </c>
      <c r="BSO30" s="48"/>
      <c r="BSP30" s="48">
        <v>1.0960000000000001</v>
      </c>
      <c r="BSQ30" s="48">
        <v>1.113</v>
      </c>
      <c r="BSR30" s="48">
        <v>1.1040000000000001</v>
      </c>
      <c r="BSS30" s="48">
        <v>1.1020000000000001</v>
      </c>
      <c r="BST30" s="48">
        <v>1.111</v>
      </c>
      <c r="BSU30" s="48"/>
      <c r="BSV30" s="48">
        <v>1.113</v>
      </c>
      <c r="BSW30" s="48"/>
      <c r="BSX30" s="48">
        <v>1.1160000000000001</v>
      </c>
      <c r="BSY30" s="48">
        <v>1.1519999999999999</v>
      </c>
      <c r="BSZ30" s="48">
        <v>1.17</v>
      </c>
      <c r="BTA30" s="48">
        <v>1.145</v>
      </c>
      <c r="BTB30" s="48">
        <v>1.159</v>
      </c>
      <c r="BTC30" s="48"/>
      <c r="BTD30" s="351">
        <f t="shared" si="134"/>
        <v>1.03</v>
      </c>
      <c r="BTE30" s="351">
        <v>1.329</v>
      </c>
      <c r="BTF30" s="48"/>
      <c r="BTG30" s="48">
        <v>1.363</v>
      </c>
      <c r="BTH30" s="48">
        <v>1.357</v>
      </c>
      <c r="BTI30" s="48">
        <v>1.3640000000000001</v>
      </c>
      <c r="BTJ30" s="48">
        <v>1.357</v>
      </c>
      <c r="BTK30" s="48">
        <v>1.363</v>
      </c>
      <c r="BTL30" s="57">
        <v>1.113</v>
      </c>
      <c r="BTM30" s="48">
        <f t="shared" si="135"/>
        <v>1.03</v>
      </c>
      <c r="BTN30" s="1056">
        <v>1.1000000000000001</v>
      </c>
      <c r="BTO30" s="57">
        <v>1.119</v>
      </c>
      <c r="BTP30" s="57">
        <v>1.1140000000000001</v>
      </c>
      <c r="BTQ30" s="57"/>
      <c r="BTR30" s="57">
        <v>1.119</v>
      </c>
      <c r="BTS30" s="48">
        <v>1.1100000000000001</v>
      </c>
      <c r="BTT30" s="48">
        <f t="shared" si="136"/>
        <v>1.03</v>
      </c>
      <c r="BTU30" s="48">
        <v>1.1100000000000001</v>
      </c>
      <c r="BTV30" s="48">
        <v>1.1160000000000001</v>
      </c>
      <c r="BTW30" s="48">
        <v>1.107</v>
      </c>
      <c r="BTX30" s="48">
        <v>1.1120000000000001</v>
      </c>
      <c r="BTY30" s="48"/>
      <c r="BTZ30" s="48">
        <v>1.1259999999999999</v>
      </c>
      <c r="BUA30" s="9">
        <v>1.1180000000000001</v>
      </c>
      <c r="BUB30" s="48">
        <f t="shared" si="137"/>
        <v>1.03</v>
      </c>
      <c r="BUC30" s="48">
        <v>1.1160000000000001</v>
      </c>
      <c r="BUD30" s="48">
        <v>1.1220000000000001</v>
      </c>
      <c r="BUE30" s="48">
        <v>1.1259999999999999</v>
      </c>
      <c r="BUF30" s="48">
        <v>1.125</v>
      </c>
      <c r="BUG30" s="48">
        <v>1.113</v>
      </c>
      <c r="BUH30" s="48">
        <v>1.1100000000000001</v>
      </c>
      <c r="BUI30" s="48">
        <v>1.111</v>
      </c>
      <c r="BUJ30" s="48">
        <v>1.111</v>
      </c>
      <c r="BUK30" s="48">
        <v>1.121</v>
      </c>
      <c r="BUL30" s="1249">
        <v>1.1080000000000001</v>
      </c>
      <c r="BUM30" s="48">
        <v>1.1200000000000001</v>
      </c>
      <c r="BUN30" s="1056">
        <v>1.129</v>
      </c>
      <c r="BUO30" s="1056">
        <v>1.1259999999999999</v>
      </c>
      <c r="BUP30" s="48">
        <v>1.123</v>
      </c>
      <c r="BUQ30" s="47">
        <f t="shared" si="138"/>
        <v>1.1080000000000001</v>
      </c>
      <c r="BUR30" s="47">
        <v>1.1319999999999999</v>
      </c>
      <c r="BUS30" s="47">
        <v>1.141</v>
      </c>
      <c r="BUT30" s="48">
        <v>1.1240000000000001</v>
      </c>
      <c r="BUU30" s="48">
        <v>1.1319999999999999</v>
      </c>
      <c r="BUV30" s="48">
        <v>1.113</v>
      </c>
      <c r="BUW30" s="1268">
        <v>1.1559999999999999</v>
      </c>
      <c r="BUX30" s="48">
        <f t="shared" si="293"/>
        <v>1.1080000000000001</v>
      </c>
      <c r="BUY30" s="48">
        <v>1.129</v>
      </c>
      <c r="BUZ30" s="48">
        <v>1.1299999999999999</v>
      </c>
      <c r="BVA30" s="48">
        <v>1.1339999999999999</v>
      </c>
      <c r="BVB30" s="48">
        <v>1.1419999999999999</v>
      </c>
      <c r="BVC30" s="1277" t="s">
        <v>1236</v>
      </c>
      <c r="BVD30" s="1268">
        <v>1.1419999999999999</v>
      </c>
      <c r="BVE30" s="1268">
        <f t="shared" si="140"/>
        <v>1.1080000000000001</v>
      </c>
      <c r="BVF30" s="48">
        <v>1.1060000000000001</v>
      </c>
      <c r="BVG30" s="48"/>
      <c r="BVH30" s="48"/>
      <c r="BVI30" s="48">
        <v>1.1040000000000001</v>
      </c>
      <c r="BVJ30" s="48">
        <v>1.099</v>
      </c>
      <c r="BVK30" s="48">
        <v>1.141</v>
      </c>
      <c r="BVL30" s="48">
        <v>1.093</v>
      </c>
      <c r="BVM30" s="48">
        <v>1.1220000000000001</v>
      </c>
      <c r="BVN30" s="48">
        <v>1.1679999999999999</v>
      </c>
      <c r="BVO30" s="47">
        <f t="shared" si="260"/>
        <v>1.1080000000000001</v>
      </c>
      <c r="BVP30" s="48">
        <v>1.095</v>
      </c>
      <c r="BVQ30" s="48">
        <v>1.0940000000000001</v>
      </c>
      <c r="BVR30" s="48">
        <v>1.109</v>
      </c>
      <c r="BVS30" s="48">
        <v>1.1140000000000001</v>
      </c>
      <c r="BVT30" s="48">
        <v>1.109</v>
      </c>
      <c r="BVU30" s="48">
        <v>1.18</v>
      </c>
      <c r="BVV30" s="48">
        <v>1.1060000000000001</v>
      </c>
      <c r="BVW30" s="48">
        <v>1.095</v>
      </c>
      <c r="BVX30" s="57">
        <v>1.1100000000000001</v>
      </c>
      <c r="BVY30" s="48">
        <f t="shared" si="141"/>
        <v>1.1080000000000001</v>
      </c>
      <c r="BVZ30" s="48">
        <v>1.129</v>
      </c>
      <c r="BWA30" s="48"/>
      <c r="BWB30" s="48">
        <v>1.1499999999999999</v>
      </c>
      <c r="BWC30" s="48">
        <v>1.107</v>
      </c>
      <c r="BWD30" s="48"/>
      <c r="BWE30" s="48">
        <f t="shared" si="300"/>
        <v>1.107</v>
      </c>
      <c r="BWF30" s="48">
        <v>1.131</v>
      </c>
      <c r="BWG30" s="48">
        <v>1.1399999999999999</v>
      </c>
      <c r="BWH30" s="48">
        <v>1.117</v>
      </c>
      <c r="BWI30" s="48">
        <v>1.1259999999999999</v>
      </c>
      <c r="BWJ30" s="48">
        <v>1.1180000000000001</v>
      </c>
      <c r="BWK30" s="48">
        <v>1.105</v>
      </c>
      <c r="BWL30" s="48"/>
      <c r="BWM30" s="48">
        <v>1.105</v>
      </c>
      <c r="BWN30" s="48">
        <v>1.1359999999999999</v>
      </c>
      <c r="BWO30" s="48"/>
      <c r="BWP30" s="48">
        <v>1.1240000000000001</v>
      </c>
      <c r="BWQ30" s="48">
        <v>1.1200000000000001</v>
      </c>
      <c r="BWR30" s="48"/>
      <c r="BWS30" s="48">
        <v>1.276</v>
      </c>
      <c r="BWT30" s="48"/>
      <c r="BWU30" s="48">
        <v>1.2729999999999999</v>
      </c>
      <c r="BWV30" s="48"/>
      <c r="BWW30" s="48">
        <v>1.2789999999999999</v>
      </c>
      <c r="BWX30" s="48">
        <v>1.2649999999999999</v>
      </c>
      <c r="BWY30" s="48">
        <v>1.2869999999999999</v>
      </c>
      <c r="BWZ30" s="48">
        <v>1.3</v>
      </c>
      <c r="BXA30" s="48"/>
      <c r="BXB30" s="48">
        <v>1.3</v>
      </c>
      <c r="BXC30" s="48"/>
      <c r="BXD30" s="48">
        <v>1.2769999999999999</v>
      </c>
      <c r="BXE30" s="48"/>
      <c r="BXF30" s="48">
        <v>1.294</v>
      </c>
      <c r="BXG30" s="48">
        <v>1.1499999999999999</v>
      </c>
      <c r="BXH30" s="48">
        <f t="shared" si="143"/>
        <v>1.107</v>
      </c>
      <c r="BXI30" s="48">
        <v>1.292</v>
      </c>
      <c r="BXJ30" s="48"/>
      <c r="BXK30" s="48">
        <v>1.266</v>
      </c>
      <c r="BXL30" s="48"/>
      <c r="BXM30" s="48">
        <v>1.3009999999999999</v>
      </c>
      <c r="BXN30" s="48"/>
      <c r="BXO30" s="48">
        <v>1.292</v>
      </c>
      <c r="BXP30" s="48"/>
      <c r="BXQ30" s="51">
        <v>1.288</v>
      </c>
      <c r="BXR30" s="48">
        <f t="shared" ref="BXR30:BXR36" si="314">MIN(BXH30,BXQ30)</f>
        <v>1.107</v>
      </c>
      <c r="BXS30" s="48"/>
      <c r="BXT30" s="48">
        <v>1.2789999999999999</v>
      </c>
      <c r="BXU30" s="48"/>
      <c r="BXV30" s="48">
        <v>1.2869999999999999</v>
      </c>
      <c r="BXW30" s="47"/>
      <c r="BXX30" s="47">
        <v>1.2809999999999999</v>
      </c>
      <c r="BXY30" s="47">
        <v>1.282</v>
      </c>
      <c r="BXZ30" s="47"/>
      <c r="BYA30" s="47"/>
      <c r="BYB30" s="48">
        <v>1.2629999999999999</v>
      </c>
      <c r="BYC30" s="48">
        <f t="shared" si="145"/>
        <v>1.107</v>
      </c>
      <c r="BYD30" s="48">
        <v>1.278</v>
      </c>
      <c r="BYE30" s="48"/>
      <c r="BYF30" s="48"/>
      <c r="BYG30" s="48">
        <v>1.2490000000000001</v>
      </c>
      <c r="BYH30" s="57"/>
      <c r="BYI30" s="57"/>
      <c r="BYJ30" s="48" t="s">
        <v>1159</v>
      </c>
      <c r="BYK30" s="48"/>
      <c r="BYL30" s="48">
        <v>1.262</v>
      </c>
      <c r="BYM30" s="48">
        <v>1.266</v>
      </c>
      <c r="BYN30" s="48"/>
      <c r="BYO30" s="5">
        <f t="shared" si="146"/>
        <v>0.14363143631436318</v>
      </c>
      <c r="BYP30" s="102">
        <v>0.97699999999999998</v>
      </c>
      <c r="BYQ30" s="102">
        <v>0.97719999999999996</v>
      </c>
      <c r="BYR30" s="102">
        <v>0.98</v>
      </c>
      <c r="BYS30" s="102"/>
      <c r="BYT30" s="102">
        <v>0.97840000000000005</v>
      </c>
      <c r="BYU30" s="102">
        <v>0.98360000000000003</v>
      </c>
      <c r="BYV30" s="102">
        <v>0.98499999999999999</v>
      </c>
      <c r="BYW30" s="102"/>
      <c r="BYX30" s="102">
        <f t="shared" si="290"/>
        <v>0.97699999999999998</v>
      </c>
      <c r="BYY30" s="102">
        <v>0.98499999999999999</v>
      </c>
      <c r="BYZ30" s="102">
        <v>0.98199999999999998</v>
      </c>
      <c r="BZA30" s="102">
        <v>0.97740000000000005</v>
      </c>
      <c r="BZB30" s="102">
        <v>0.98419999999999996</v>
      </c>
      <c r="BZC30" s="102">
        <v>1.0062</v>
      </c>
      <c r="BZD30" s="102">
        <v>1.2390000000000001</v>
      </c>
      <c r="BZE30" s="102">
        <v>1.252</v>
      </c>
      <c r="BZF30" s="102"/>
      <c r="BZG30" s="102">
        <v>1.258</v>
      </c>
      <c r="BZH30" s="102">
        <v>1.2569999999999999</v>
      </c>
      <c r="BZI30" s="102">
        <v>1.24</v>
      </c>
      <c r="BZJ30" s="102">
        <v>1.26</v>
      </c>
      <c r="BZK30" s="1061">
        <v>1.1930000000000001</v>
      </c>
      <c r="BZL30" s="102">
        <f t="shared" si="148"/>
        <v>0.97699999999999998</v>
      </c>
      <c r="BZM30" s="102">
        <v>1.2</v>
      </c>
      <c r="BZN30" s="102">
        <v>1.2</v>
      </c>
      <c r="BZO30" s="102">
        <v>1.2</v>
      </c>
      <c r="BZP30" s="102">
        <v>1.2</v>
      </c>
      <c r="BZQ30" s="102">
        <v>1.21</v>
      </c>
      <c r="BZR30" s="102">
        <v>1.238</v>
      </c>
      <c r="BZS30" s="102"/>
      <c r="BZT30" s="102">
        <v>1.24</v>
      </c>
      <c r="BZU30" s="102">
        <v>1.24</v>
      </c>
      <c r="BZV30" s="102">
        <v>1.26</v>
      </c>
      <c r="BZW30" s="102">
        <v>1.27</v>
      </c>
      <c r="BZX30" s="102">
        <v>1.22</v>
      </c>
      <c r="BZY30" s="102">
        <v>1.19</v>
      </c>
      <c r="BZZ30" s="102">
        <v>1.25</v>
      </c>
      <c r="CAA30" s="102">
        <v>1.246</v>
      </c>
      <c r="CAB30" s="102">
        <v>1.26</v>
      </c>
      <c r="CAC30" s="102"/>
      <c r="CAD30" s="102">
        <v>1.25</v>
      </c>
      <c r="CAE30" s="102">
        <v>1.25</v>
      </c>
      <c r="CAF30" s="102">
        <v>1.26</v>
      </c>
      <c r="CAG30" s="102">
        <v>1.28</v>
      </c>
      <c r="CAH30" s="102">
        <v>1.27</v>
      </c>
      <c r="CAI30" s="102">
        <v>1.274</v>
      </c>
      <c r="CAJ30" s="102"/>
      <c r="CAK30" s="102">
        <v>1.28</v>
      </c>
      <c r="CAL30" s="102">
        <v>1.28</v>
      </c>
      <c r="CAM30" s="102">
        <v>1.28</v>
      </c>
      <c r="CAN30" s="102">
        <v>1.27</v>
      </c>
      <c r="CAO30" s="102">
        <v>1.2749999999999999</v>
      </c>
      <c r="CAP30" s="102"/>
      <c r="CAQ30" s="102">
        <v>1.26</v>
      </c>
      <c r="CAR30" s="102">
        <v>1.276</v>
      </c>
      <c r="CAS30" s="102"/>
      <c r="CAT30" s="102">
        <v>1.26</v>
      </c>
      <c r="CAU30" s="102">
        <v>1.2769999999999999</v>
      </c>
      <c r="CAV30" s="102">
        <v>1.256</v>
      </c>
      <c r="CAW30" s="102">
        <v>1.26</v>
      </c>
      <c r="CAX30" s="102">
        <v>1.262</v>
      </c>
      <c r="CAY30" s="102"/>
      <c r="CAZ30" s="102">
        <v>1.2450000000000001</v>
      </c>
      <c r="CBA30" s="102">
        <v>1.2569999999999999</v>
      </c>
      <c r="CBB30" s="102">
        <v>1.206</v>
      </c>
      <c r="CBC30" s="102">
        <f t="shared" si="150"/>
        <v>1.19</v>
      </c>
      <c r="CBD30" s="102">
        <v>1.2450000000000001</v>
      </c>
      <c r="CBE30" s="102">
        <v>1.2470000000000001</v>
      </c>
      <c r="CBF30" s="102">
        <v>1.246</v>
      </c>
      <c r="CBG30" s="102">
        <v>1.256</v>
      </c>
      <c r="CBH30" s="102"/>
      <c r="CBI30" s="102">
        <v>1.246</v>
      </c>
      <c r="CBJ30" s="102">
        <f t="shared" si="151"/>
        <v>1.19</v>
      </c>
      <c r="CBK30" s="47">
        <v>1.252</v>
      </c>
      <c r="CBL30" s="47">
        <v>1.26</v>
      </c>
      <c r="CBM30" s="47">
        <v>1.2490000000000001</v>
      </c>
      <c r="CBN30" s="47">
        <v>1.25</v>
      </c>
      <c r="CBO30" s="47">
        <v>1.2509999999999999</v>
      </c>
      <c r="CBP30" s="47">
        <v>1.2629999999999999</v>
      </c>
      <c r="CBQ30" s="47">
        <v>1.272</v>
      </c>
      <c r="CBR30" s="47">
        <v>1.2569999999999999</v>
      </c>
      <c r="CBS30" s="47">
        <v>1.3220000000000001</v>
      </c>
      <c r="CBT30" s="47"/>
      <c r="CBU30" s="47">
        <v>1.333</v>
      </c>
      <c r="CBV30" s="47">
        <v>1.31</v>
      </c>
      <c r="CBW30" s="47">
        <v>1.319</v>
      </c>
      <c r="CBX30" s="102">
        <f t="shared" si="152"/>
        <v>1.19</v>
      </c>
      <c r="CBY30" s="47">
        <v>1.4419999999999999</v>
      </c>
      <c r="CBZ30" s="77">
        <v>1.4570000000000001</v>
      </c>
      <c r="CCA30" s="47"/>
      <c r="CCB30" s="47">
        <v>1.458</v>
      </c>
      <c r="CCC30" s="47">
        <v>1.464</v>
      </c>
      <c r="CCD30" s="47">
        <v>1.4419999999999999</v>
      </c>
      <c r="CCE30" s="47">
        <v>1.4379999999999999</v>
      </c>
      <c r="CCF30" s="51">
        <v>1.2849999999999999</v>
      </c>
      <c r="CCG30" s="47">
        <f t="shared" si="153"/>
        <v>1.19</v>
      </c>
      <c r="CCH30" s="1162">
        <v>1.25</v>
      </c>
      <c r="CCI30" s="51">
        <v>1.262</v>
      </c>
      <c r="CCJ30" s="51">
        <v>1.226</v>
      </c>
      <c r="CCK30" s="51"/>
      <c r="CCL30" s="51">
        <v>1.2589999999999999</v>
      </c>
      <c r="CCM30" s="47">
        <v>1.2390000000000001</v>
      </c>
      <c r="CCN30" s="47">
        <f t="shared" si="154"/>
        <v>1.19</v>
      </c>
      <c r="CCO30" s="47">
        <v>1.256</v>
      </c>
      <c r="CCP30" s="47">
        <v>1.24</v>
      </c>
      <c r="CCQ30" s="47">
        <v>1.2729999999999999</v>
      </c>
      <c r="CCR30" s="47">
        <v>1.268</v>
      </c>
      <c r="CCS30" s="47">
        <v>1.246</v>
      </c>
      <c r="CCT30" s="47">
        <f t="shared" si="155"/>
        <v>1.19</v>
      </c>
      <c r="CCU30" s="47">
        <v>1.266</v>
      </c>
      <c r="CCV30" s="47">
        <v>1.2809999999999999</v>
      </c>
      <c r="CCW30" s="47">
        <v>1.298</v>
      </c>
      <c r="CCX30" s="47">
        <v>1.2729999999999999</v>
      </c>
      <c r="CCY30" s="47">
        <v>1.282</v>
      </c>
      <c r="CCZ30" s="47">
        <v>1.2929999999999999</v>
      </c>
      <c r="CDA30" s="47"/>
      <c r="CDB30" s="47">
        <v>1.2869999999999999</v>
      </c>
      <c r="CDC30" s="47">
        <v>1.296</v>
      </c>
      <c r="CDD30" s="47">
        <v>1.254</v>
      </c>
      <c r="CDE30" s="1181">
        <v>1.2569999999999999</v>
      </c>
      <c r="CDF30" s="47">
        <v>1.3029999999999999</v>
      </c>
      <c r="CDG30" s="47"/>
      <c r="CDH30" s="1162">
        <v>1.3149999999999999</v>
      </c>
      <c r="CDI30" s="1162">
        <v>1.302</v>
      </c>
      <c r="CDJ30" s="47">
        <v>1.2749999999999999</v>
      </c>
      <c r="CDK30" s="47">
        <f t="shared" si="156"/>
        <v>1.2569999999999999</v>
      </c>
      <c r="CDL30" s="47">
        <v>1.2949999999999999</v>
      </c>
      <c r="CDM30" s="47">
        <v>1.3240000000000001</v>
      </c>
      <c r="CDN30" s="48">
        <v>1.296</v>
      </c>
      <c r="CDO30" s="48">
        <v>1.3109999999999999</v>
      </c>
      <c r="CDP30" s="48">
        <v>1.3029999999999999</v>
      </c>
      <c r="CDQ30" s="1268">
        <v>1.296</v>
      </c>
      <c r="CDR30" s="48">
        <f t="shared" si="294"/>
        <v>1.2569999999999999</v>
      </c>
      <c r="CDS30" s="48">
        <v>1.2909999999999999</v>
      </c>
      <c r="CDT30" s="48">
        <v>1.302</v>
      </c>
      <c r="CDU30" s="48">
        <v>1.3220000000000001</v>
      </c>
      <c r="CDV30" s="48">
        <v>1.3180000000000001</v>
      </c>
      <c r="CDW30" s="1277" t="s">
        <v>1237</v>
      </c>
      <c r="CDX30" s="1268">
        <v>1.3420000000000001</v>
      </c>
      <c r="CDY30" s="1268">
        <f t="shared" si="158"/>
        <v>1.2569999999999999</v>
      </c>
      <c r="CDZ30" s="48">
        <v>1.333</v>
      </c>
      <c r="CEA30" s="48"/>
      <c r="CEB30" s="48"/>
      <c r="CEC30" s="48">
        <v>1.298</v>
      </c>
      <c r="CED30" s="48">
        <v>1.3</v>
      </c>
      <c r="CEE30" s="48">
        <v>1.3220000000000001</v>
      </c>
      <c r="CEF30" s="48">
        <v>1.3</v>
      </c>
      <c r="CEG30" s="48">
        <v>1.244</v>
      </c>
      <c r="CEH30" s="48">
        <v>1.286</v>
      </c>
      <c r="CEI30" s="47">
        <f t="shared" si="261"/>
        <v>1.2569999999999999</v>
      </c>
      <c r="CEJ30" s="48">
        <v>1.23</v>
      </c>
      <c r="CEK30" s="48">
        <v>1.2529999999999999</v>
      </c>
      <c r="CEL30" s="48">
        <v>1.23</v>
      </c>
      <c r="CEM30" s="48">
        <v>1.2330000000000001</v>
      </c>
      <c r="CEN30" s="48">
        <v>1.242</v>
      </c>
      <c r="CEO30" s="48">
        <v>1.282</v>
      </c>
      <c r="CEP30" s="48">
        <v>1.2370000000000001</v>
      </c>
      <c r="CEQ30" s="48">
        <v>1.2509999999999999</v>
      </c>
      <c r="CER30" s="57">
        <v>1.218</v>
      </c>
      <c r="CES30" s="48">
        <f>MIN(CEI30,CER30)</f>
        <v>1.218</v>
      </c>
      <c r="CET30" s="48">
        <v>1.2170000000000001</v>
      </c>
      <c r="CEU30" s="48"/>
      <c r="CEV30" s="48">
        <v>1.3120000000000001</v>
      </c>
      <c r="CEW30" s="48">
        <v>1.232</v>
      </c>
      <c r="CEX30" s="48"/>
      <c r="CEY30" s="48">
        <f t="shared" si="301"/>
        <v>1.218</v>
      </c>
      <c r="CEZ30" s="48">
        <v>1.2390000000000001</v>
      </c>
      <c r="CFA30" s="48">
        <v>1.2430000000000001</v>
      </c>
      <c r="CFB30" s="48">
        <v>1.226</v>
      </c>
      <c r="CFC30" s="48">
        <v>1.2430000000000001</v>
      </c>
      <c r="CFD30" s="48">
        <v>1.2569999999999999</v>
      </c>
      <c r="CFE30" s="48">
        <v>1.2290000000000001</v>
      </c>
      <c r="CFF30" s="48"/>
      <c r="CFG30" s="48">
        <v>1.2310000000000001</v>
      </c>
      <c r="CFH30" s="48">
        <v>1.2430000000000001</v>
      </c>
      <c r="CFI30" s="48"/>
      <c r="CFJ30" s="48">
        <v>1.2310000000000001</v>
      </c>
      <c r="CFK30" s="48">
        <v>1.2150000000000001</v>
      </c>
      <c r="CFL30" s="48"/>
      <c r="CFM30" s="48">
        <v>1.411</v>
      </c>
      <c r="CFN30" s="48"/>
      <c r="CFO30" s="48">
        <v>1.3919999999999999</v>
      </c>
      <c r="CFP30" s="48"/>
      <c r="CFQ30" s="48">
        <v>1.393</v>
      </c>
      <c r="CFR30" s="48"/>
      <c r="CFS30" s="48">
        <v>1.38</v>
      </c>
      <c r="CFT30" s="48">
        <v>1.3919999999999999</v>
      </c>
      <c r="CFU30" s="48">
        <v>1.3680000000000001</v>
      </c>
      <c r="CFV30" s="48"/>
      <c r="CFW30" s="48">
        <v>1.3680000000000001</v>
      </c>
      <c r="CFX30" s="48"/>
      <c r="CFY30" s="48">
        <v>1.3939999999999999</v>
      </c>
      <c r="CFZ30" s="48"/>
      <c r="CGA30" s="48">
        <v>1.3959999999999999</v>
      </c>
      <c r="CGB30" s="48">
        <v>1.2470000000000001</v>
      </c>
      <c r="CGC30" s="48">
        <f t="shared" si="161"/>
        <v>1.218</v>
      </c>
      <c r="CGD30" s="48">
        <v>1.3979999999999999</v>
      </c>
      <c r="CGE30" s="48"/>
      <c r="CGF30" s="48">
        <v>1.3819999999999999</v>
      </c>
      <c r="CGG30" s="48"/>
      <c r="CGH30" s="48">
        <v>1.4119999999999999</v>
      </c>
      <c r="CGI30" s="48"/>
      <c r="CGJ30" s="48">
        <v>1.393</v>
      </c>
      <c r="CGK30" s="48"/>
      <c r="CGL30" s="51">
        <v>1.3879999999999999</v>
      </c>
      <c r="CGM30" s="57">
        <f t="shared" ref="CGM30:CGM36" si="315">MIN(CGL30,CGC30)</f>
        <v>1.218</v>
      </c>
      <c r="CGN30" s="57"/>
      <c r="CGO30" s="57">
        <v>1.3759999999999999</v>
      </c>
      <c r="CGP30" s="57"/>
      <c r="CGQ30" s="57">
        <v>1.3839999999999999</v>
      </c>
      <c r="CGR30" s="51"/>
      <c r="CGS30" s="51">
        <v>1.3939999999999999</v>
      </c>
      <c r="CGT30" s="51">
        <v>1.3939999999999999</v>
      </c>
      <c r="CGU30" s="51"/>
      <c r="CGV30" s="51"/>
      <c r="CGW30" s="48">
        <v>1.4079999999999999</v>
      </c>
      <c r="CGX30" s="48">
        <f t="shared" si="163"/>
        <v>1.218</v>
      </c>
      <c r="CGY30" s="48">
        <v>1.401</v>
      </c>
      <c r="CGZ30" s="48"/>
      <c r="CHA30" s="48"/>
      <c r="CHB30" s="57"/>
      <c r="CHC30" s="48">
        <v>1.393</v>
      </c>
      <c r="CHD30" s="57"/>
      <c r="CHE30" s="48">
        <v>1.387</v>
      </c>
      <c r="CHF30" s="48"/>
      <c r="CHG30" s="48">
        <v>1.39</v>
      </c>
      <c r="CHH30" s="48">
        <v>1.4019999999999999</v>
      </c>
      <c r="CHI30" s="48"/>
      <c r="CHJ30" s="48">
        <v>1.393</v>
      </c>
      <c r="CHK30" s="48">
        <f t="shared" si="164"/>
        <v>1.218</v>
      </c>
      <c r="CHL30" s="48">
        <v>1.3819999999999999</v>
      </c>
      <c r="CHM30" s="48"/>
      <c r="CHN30" s="48">
        <v>1.411</v>
      </c>
      <c r="CHO30" s="48">
        <v>1.3919999999999999</v>
      </c>
      <c r="CHP30" s="48">
        <v>1.383</v>
      </c>
      <c r="CHQ30" s="48">
        <v>1.401</v>
      </c>
      <c r="CHR30" s="48">
        <v>1.3959999999999999</v>
      </c>
      <c r="CHS30" s="48">
        <f t="shared" si="165"/>
        <v>1.218</v>
      </c>
      <c r="CHT30" s="48"/>
      <c r="CHU30" s="48"/>
      <c r="CHV30" s="48">
        <v>1.4079999999999999</v>
      </c>
      <c r="CHW30" s="48">
        <v>1.419</v>
      </c>
      <c r="CHX30" s="48"/>
      <c r="CHY30" s="48"/>
      <c r="CHZ30" s="48">
        <v>1.4079999999999999</v>
      </c>
      <c r="CIA30" s="48">
        <f t="shared" si="166"/>
        <v>1.218</v>
      </c>
      <c r="CIB30" s="48">
        <v>1.571</v>
      </c>
      <c r="CIC30" s="48">
        <v>1.5820000000000001</v>
      </c>
      <c r="CID30" s="48">
        <v>1.573</v>
      </c>
      <c r="CIE30" s="48">
        <v>1.556</v>
      </c>
      <c r="CIF30" s="48"/>
      <c r="CIG30" s="48">
        <v>1.577</v>
      </c>
      <c r="CIH30" s="48"/>
      <c r="CII30" s="48">
        <v>1.5720000000000001</v>
      </c>
      <c r="CIJ30" s="48">
        <v>1.4079999999999999</v>
      </c>
      <c r="CIK30" s="48">
        <f t="shared" si="247"/>
        <v>1.218</v>
      </c>
      <c r="CIL30" s="48"/>
      <c r="CIM30" s="48"/>
      <c r="CIN30" s="5">
        <f t="shared" si="167"/>
        <v>-1</v>
      </c>
      <c r="CIO30" s="351">
        <v>1.208</v>
      </c>
      <c r="CIP30" s="351">
        <v>1.292</v>
      </c>
      <c r="CIQ30" s="351">
        <v>1.2909999999999999</v>
      </c>
      <c r="CIR30" s="351">
        <v>1.28</v>
      </c>
      <c r="CIS30" s="351"/>
      <c r="CIT30" s="351">
        <v>1.2889999999999999</v>
      </c>
      <c r="CIU30" s="48">
        <f t="shared" si="168"/>
        <v>1.208</v>
      </c>
      <c r="CIV30" s="351">
        <v>1.292</v>
      </c>
      <c r="CIW30" s="48">
        <v>1.3089999999999999</v>
      </c>
      <c r="CIX30" s="351"/>
      <c r="CIY30" s="48">
        <v>1.306</v>
      </c>
      <c r="CIZ30" s="48">
        <v>1.2969999999999999</v>
      </c>
      <c r="CJA30" s="48">
        <v>1.3129999999999999</v>
      </c>
      <c r="CJB30" s="48">
        <v>1.3129999999999999</v>
      </c>
      <c r="CJC30" s="48">
        <v>1.306</v>
      </c>
      <c r="CJD30" s="48">
        <v>1.3129999999999999</v>
      </c>
      <c r="CJE30" s="48">
        <v>1.44</v>
      </c>
      <c r="CJF30" s="48">
        <v>1.4390000000000001</v>
      </c>
      <c r="CJG30" s="48">
        <v>1.4370000000000001</v>
      </c>
      <c r="CJH30" s="48">
        <v>1.431</v>
      </c>
      <c r="CJI30" s="351">
        <f t="shared" si="169"/>
        <v>1.208</v>
      </c>
      <c r="CJJ30" s="48">
        <v>1.431</v>
      </c>
      <c r="CJK30" s="351">
        <v>1.43</v>
      </c>
      <c r="CJL30" s="48"/>
      <c r="CJM30" s="48">
        <v>1.4330000000000001</v>
      </c>
      <c r="CJN30" s="48">
        <v>1.4530000000000001</v>
      </c>
      <c r="CJO30" s="48">
        <v>1.4510000000000001</v>
      </c>
      <c r="CJP30" s="48">
        <v>1.4430000000000001</v>
      </c>
      <c r="CJQ30" s="57">
        <v>1.2969999999999999</v>
      </c>
      <c r="CJR30" s="48">
        <f t="shared" si="170"/>
        <v>1.208</v>
      </c>
      <c r="CJS30" s="1056">
        <v>1.29</v>
      </c>
      <c r="CJT30" s="57">
        <v>1.286</v>
      </c>
      <c r="CJU30" s="57">
        <v>1.2789999999999999</v>
      </c>
      <c r="CJV30" s="57">
        <v>1.2889999999999999</v>
      </c>
      <c r="CJW30" s="57"/>
      <c r="CJX30" s="48">
        <v>1.2709999999999999</v>
      </c>
      <c r="CJY30" s="48">
        <v>1.278</v>
      </c>
      <c r="CJZ30" s="48">
        <f t="shared" si="171"/>
        <v>1.208</v>
      </c>
      <c r="CKA30" s="48">
        <v>1.27</v>
      </c>
      <c r="CKB30" s="48">
        <v>1.272</v>
      </c>
      <c r="CKC30" s="48"/>
      <c r="CKD30" s="48">
        <v>1.2649999999999999</v>
      </c>
      <c r="CKE30" s="48">
        <v>1.266</v>
      </c>
      <c r="CKF30" s="48">
        <v>1.2829999999999999</v>
      </c>
      <c r="CKG30" s="48"/>
      <c r="CKH30" s="9">
        <v>1.31</v>
      </c>
      <c r="CKI30" s="48">
        <f t="shared" si="172"/>
        <v>1.208</v>
      </c>
      <c r="CKJ30" s="48">
        <v>1.2829999999999999</v>
      </c>
      <c r="CKK30" s="48">
        <v>1.292</v>
      </c>
      <c r="CKL30" s="48">
        <v>1.3120000000000001</v>
      </c>
      <c r="CKM30" s="48">
        <v>1.28</v>
      </c>
      <c r="CKN30" s="48">
        <v>1.3080000000000001</v>
      </c>
      <c r="CKO30" s="48">
        <v>1.3029999999999999</v>
      </c>
      <c r="CKP30" s="48">
        <v>1.2889999999999999</v>
      </c>
      <c r="CKQ30" s="48">
        <v>1.3049999999999999</v>
      </c>
      <c r="CKR30" s="48"/>
      <c r="CKS30" s="48">
        <v>1.3080000000000001</v>
      </c>
      <c r="CKT30" s="1249">
        <v>1.284</v>
      </c>
      <c r="CKU30" s="48">
        <v>1.3049999999999999</v>
      </c>
      <c r="CKV30" s="1056">
        <v>1.298</v>
      </c>
      <c r="CKW30" s="1056">
        <v>1.321</v>
      </c>
      <c r="CKX30" s="48">
        <v>1.319</v>
      </c>
      <c r="CKY30" s="48">
        <f t="shared" si="173"/>
        <v>1.284</v>
      </c>
      <c r="CKZ30" s="47">
        <v>1.3149999999999999</v>
      </c>
      <c r="CLA30" s="47">
        <v>1.3260000000000001</v>
      </c>
      <c r="CLB30" s="48">
        <v>1.323</v>
      </c>
      <c r="CLC30" s="48">
        <v>1.349</v>
      </c>
      <c r="CLD30" s="48">
        <v>1.33</v>
      </c>
      <c r="CLE30" s="1268">
        <v>1.3320000000000001</v>
      </c>
      <c r="CLF30" s="48">
        <f t="shared" si="295"/>
        <v>1.284</v>
      </c>
      <c r="CLG30" s="48">
        <v>1.3360000000000001</v>
      </c>
      <c r="CLH30" s="48">
        <v>1.3420000000000001</v>
      </c>
      <c r="CLI30" s="48"/>
      <c r="CLJ30" s="48">
        <v>1.3520000000000001</v>
      </c>
      <c r="CLK30" s="48">
        <v>1.3440000000000001</v>
      </c>
      <c r="CLL30" s="1277" t="s">
        <v>1236</v>
      </c>
      <c r="CLM30" s="1268">
        <v>1.3420000000000001</v>
      </c>
      <c r="CLN30" s="1268">
        <f t="shared" si="175"/>
        <v>1.284</v>
      </c>
      <c r="CLO30" s="48">
        <v>1.282</v>
      </c>
      <c r="CLP30" s="48"/>
      <c r="CLQ30" s="48"/>
      <c r="CLR30" s="48">
        <v>1.282</v>
      </c>
      <c r="CLS30" s="48">
        <v>1.2789999999999999</v>
      </c>
      <c r="CLT30" s="48">
        <v>1.32</v>
      </c>
      <c r="CLU30" s="48">
        <v>1.2450000000000001</v>
      </c>
      <c r="CLV30" s="48">
        <v>1.234</v>
      </c>
      <c r="CLW30" s="48">
        <v>1.323</v>
      </c>
      <c r="CLX30" s="48">
        <f t="shared" si="262"/>
        <v>1.284</v>
      </c>
      <c r="CLY30" s="48">
        <v>1.2410000000000001</v>
      </c>
      <c r="CLZ30" s="48">
        <v>1.24</v>
      </c>
      <c r="CMA30" s="48">
        <v>1.244</v>
      </c>
      <c r="CMB30" s="48">
        <v>1.24</v>
      </c>
      <c r="CMC30" s="48">
        <v>1.216</v>
      </c>
      <c r="CMD30" s="48">
        <v>1.33</v>
      </c>
      <c r="CME30" s="48">
        <v>1.236</v>
      </c>
      <c r="CMF30" s="48">
        <v>1.25</v>
      </c>
      <c r="CMG30" s="57">
        <v>1.272</v>
      </c>
      <c r="CMH30" s="48">
        <f t="shared" si="309"/>
        <v>1.272</v>
      </c>
      <c r="CMI30" s="48">
        <v>1.238</v>
      </c>
      <c r="CMJ30" s="48"/>
      <c r="CMK30" s="48">
        <v>1.337</v>
      </c>
      <c r="CML30" s="48">
        <v>1.258</v>
      </c>
      <c r="CMM30" s="48"/>
      <c r="CMN30" s="48">
        <f t="shared" si="302"/>
        <v>1.258</v>
      </c>
      <c r="CMO30" s="48">
        <v>1.274</v>
      </c>
      <c r="CMP30" s="48">
        <v>1.264</v>
      </c>
      <c r="CMQ30" s="48">
        <v>1.2589999999999999</v>
      </c>
      <c r="CMR30" s="48">
        <v>1.282</v>
      </c>
      <c r="CMS30" s="48">
        <v>1.294</v>
      </c>
      <c r="CMT30" s="48">
        <v>1.2789999999999999</v>
      </c>
      <c r="CMU30" s="48"/>
      <c r="CMV30" s="48">
        <v>1.2589999999999999</v>
      </c>
      <c r="CMW30" s="48">
        <v>1.2569999999999999</v>
      </c>
      <c r="CMX30" s="48"/>
      <c r="CMY30" s="48">
        <v>1.2609999999999999</v>
      </c>
      <c r="CMZ30" s="48">
        <v>1.2769999999999999</v>
      </c>
      <c r="CNA30" s="48"/>
      <c r="CNB30" s="48">
        <v>1.4370000000000001</v>
      </c>
      <c r="CNC30" s="48"/>
      <c r="CND30" s="48">
        <v>1.4359999999999999</v>
      </c>
      <c r="CNE30" s="48"/>
      <c r="CNF30" s="48">
        <v>1.4670000000000001</v>
      </c>
      <c r="CNG30" s="48"/>
      <c r="CNH30" s="48">
        <v>1.4590000000000001</v>
      </c>
      <c r="CNI30" s="48">
        <v>1.4490000000000001</v>
      </c>
      <c r="CNJ30" s="48">
        <v>1.466</v>
      </c>
      <c r="CNK30" s="48"/>
      <c r="CNL30" s="48">
        <v>1.4470000000000001</v>
      </c>
      <c r="CNM30" s="48"/>
      <c r="CNN30" s="48">
        <v>1.4390000000000001</v>
      </c>
      <c r="CNO30" s="48"/>
      <c r="CNP30" s="48">
        <v>1.4730000000000001</v>
      </c>
      <c r="CNQ30" s="48">
        <v>1.222</v>
      </c>
      <c r="CNR30" s="48">
        <f t="shared" si="178"/>
        <v>1.222</v>
      </c>
      <c r="CNS30" s="48">
        <v>1.494</v>
      </c>
      <c r="CNT30" s="48"/>
      <c r="CNU30" s="48">
        <v>1.492</v>
      </c>
      <c r="CNV30" s="48"/>
      <c r="CNW30" s="48">
        <v>1.472</v>
      </c>
      <c r="CNX30" s="48"/>
      <c r="CNY30" s="48">
        <v>1.47</v>
      </c>
      <c r="CNZ30" s="48"/>
      <c r="COA30" s="51">
        <v>1.472</v>
      </c>
      <c r="COB30" s="48">
        <f t="shared" ref="COB30:COB36" si="316">MIN(COA30,CNR30)</f>
        <v>1.222</v>
      </c>
      <c r="COC30" s="48"/>
      <c r="COD30" s="48">
        <v>1.494</v>
      </c>
      <c r="COE30" s="48"/>
      <c r="COF30" s="48">
        <v>1.472</v>
      </c>
      <c r="COG30" s="47"/>
      <c r="COH30" s="47">
        <v>1.496</v>
      </c>
      <c r="COI30" s="47">
        <v>1.4970000000000001</v>
      </c>
      <c r="COJ30" s="47"/>
      <c r="COK30" s="47"/>
      <c r="COL30" s="48">
        <v>1.4450000000000001</v>
      </c>
      <c r="COM30" s="48">
        <f t="shared" si="180"/>
        <v>1.222</v>
      </c>
      <c r="CON30" s="48">
        <v>1.4710000000000001</v>
      </c>
      <c r="COO30" s="48"/>
      <c r="COP30" s="48"/>
      <c r="COQ30" s="57"/>
      <c r="COR30" s="48">
        <v>1.492</v>
      </c>
      <c r="COS30" s="57"/>
      <c r="COT30" s="48">
        <v>1.504</v>
      </c>
      <c r="COU30" s="48"/>
      <c r="COV30" s="48">
        <v>1.4650000000000001</v>
      </c>
      <c r="COW30" s="48">
        <v>1.476</v>
      </c>
      <c r="COX30" s="48"/>
      <c r="COY30" s="48">
        <v>1.46</v>
      </c>
      <c r="COZ30" s="48">
        <f t="shared" si="181"/>
        <v>1.222</v>
      </c>
      <c r="CPA30" s="48">
        <v>1.502</v>
      </c>
      <c r="CPB30" s="48"/>
      <c r="CPC30" s="48">
        <v>1.4910000000000001</v>
      </c>
      <c r="CPD30" s="48">
        <v>1.4750000000000001</v>
      </c>
      <c r="CPE30" s="48">
        <v>1.5</v>
      </c>
      <c r="CPF30" s="48">
        <v>1.5029999999999999</v>
      </c>
      <c r="CPG30" s="48">
        <v>1.482</v>
      </c>
      <c r="CPH30" s="48">
        <v>1.4670000000000001</v>
      </c>
      <c r="CPI30" s="48">
        <f t="shared" si="182"/>
        <v>1.222</v>
      </c>
      <c r="CPJ30" s="48"/>
      <c r="CPK30" s="48"/>
      <c r="CPL30" s="48">
        <v>1.4450000000000001</v>
      </c>
      <c r="CPM30" s="48">
        <v>1.482</v>
      </c>
      <c r="CPN30" s="48"/>
      <c r="CPO30" s="48"/>
      <c r="CPP30" s="48">
        <v>1.52</v>
      </c>
      <c r="CPQ30" s="48">
        <f t="shared" si="183"/>
        <v>1.222</v>
      </c>
      <c r="CPR30" s="48">
        <v>1.7889999999999999</v>
      </c>
      <c r="CPS30" s="48">
        <v>1.778</v>
      </c>
      <c r="CPT30" s="48">
        <v>1.782</v>
      </c>
      <c r="CPU30" s="48">
        <v>1.7769999999999999</v>
      </c>
      <c r="CPV30" s="48"/>
      <c r="CPW30" s="48">
        <v>1.76</v>
      </c>
      <c r="CPX30" s="48"/>
      <c r="CPY30" s="48">
        <v>1.7749999999999999</v>
      </c>
      <c r="CPZ30" s="48">
        <v>1.52</v>
      </c>
      <c r="CQA30" s="48">
        <f t="shared" si="248"/>
        <v>1.222</v>
      </c>
      <c r="CQB30" s="48"/>
      <c r="CQC30" s="48"/>
      <c r="CQD30" s="5">
        <f t="shared" si="249"/>
        <v>-1</v>
      </c>
      <c r="CQE30" s="1509">
        <f t="shared" si="184"/>
        <v>1.0043000000000002</v>
      </c>
      <c r="CQF30" s="1083">
        <v>0.91300000000000003</v>
      </c>
      <c r="CQG30" s="48">
        <f t="shared" si="185"/>
        <v>0.91300000000000003</v>
      </c>
      <c r="CQH30" s="351">
        <v>0.92300000000000004</v>
      </c>
      <c r="CQI30" s="48">
        <v>0.93600000000000005</v>
      </c>
      <c r="CQJ30" s="48"/>
      <c r="CQK30" s="48">
        <v>0.91800000000000004</v>
      </c>
      <c r="CQL30" s="48">
        <v>0.93600000000000005</v>
      </c>
      <c r="CQM30" s="48">
        <v>0.94299999999999995</v>
      </c>
      <c r="CQN30" s="48">
        <v>0.94399999999999995</v>
      </c>
      <c r="CQO30" s="48">
        <v>0.91500000000000004</v>
      </c>
      <c r="CQP30" s="48">
        <f t="shared" si="186"/>
        <v>0.91300000000000003</v>
      </c>
      <c r="CQQ30" s="48">
        <v>0.95199999999999996</v>
      </c>
      <c r="CQR30" s="48">
        <v>0.93200000000000005</v>
      </c>
      <c r="CQS30" s="48">
        <v>0.995</v>
      </c>
      <c r="CQT30" s="48">
        <v>0.999</v>
      </c>
      <c r="CQU30" s="48">
        <v>1.0029999999999999</v>
      </c>
      <c r="CQV30" s="48">
        <v>0.99099999999999999</v>
      </c>
      <c r="CQW30" s="351">
        <f t="shared" si="187"/>
        <v>0.91300000000000003</v>
      </c>
      <c r="CQX30" s="351">
        <v>0.99399999999999999</v>
      </c>
      <c r="CQY30" s="351">
        <v>1.0229999999999999</v>
      </c>
      <c r="CQZ30" s="48"/>
      <c r="CRA30" s="48">
        <v>1.0169999999999999</v>
      </c>
      <c r="CRB30" s="48">
        <v>1.018</v>
      </c>
      <c r="CRC30" s="48">
        <v>1.016</v>
      </c>
      <c r="CRD30" s="48">
        <v>1.0169999999999999</v>
      </c>
      <c r="CRE30" s="57">
        <v>1.01</v>
      </c>
      <c r="CRF30" s="48">
        <f t="shared" si="188"/>
        <v>0.91300000000000003</v>
      </c>
      <c r="CRG30" s="1056">
        <v>0.91100000000000003</v>
      </c>
      <c r="CRH30" s="57">
        <v>0.92500000000000004</v>
      </c>
      <c r="CRI30" s="57">
        <v>0.91300000000000003</v>
      </c>
      <c r="CRJ30" s="48">
        <v>0.93300000000000005</v>
      </c>
      <c r="CRK30" s="48"/>
      <c r="CRL30" s="48">
        <v>0.91100000000000003</v>
      </c>
      <c r="CRM30" s="48">
        <f t="shared" si="189"/>
        <v>0.91100000000000003</v>
      </c>
      <c r="CRN30" s="48">
        <v>0.92</v>
      </c>
      <c r="CRO30" s="48">
        <v>0.92100000000000004</v>
      </c>
      <c r="CRP30" s="48">
        <v>0.91100000000000003</v>
      </c>
      <c r="CRQ30" s="48">
        <v>0.91700000000000004</v>
      </c>
      <c r="CRR30" s="48"/>
      <c r="CRS30" s="57">
        <v>0.91800000000000004</v>
      </c>
      <c r="CRT30" s="81">
        <v>0.91400000000000003</v>
      </c>
      <c r="CRU30" s="48">
        <f t="shared" si="190"/>
        <v>0.91100000000000003</v>
      </c>
      <c r="CRV30" s="48">
        <v>0.91900000000000004</v>
      </c>
      <c r="CRW30" s="48">
        <v>0.91300000000000003</v>
      </c>
      <c r="CRX30" s="51"/>
      <c r="CRY30" s="48">
        <v>0.90900000000000003</v>
      </c>
      <c r="CRZ30" s="48">
        <v>0.93400000000000005</v>
      </c>
      <c r="CSA30" s="48">
        <v>0.92700000000000005</v>
      </c>
      <c r="CSB30" s="48">
        <v>0.92600000000000005</v>
      </c>
      <c r="CSC30" s="48"/>
      <c r="CSD30" s="48"/>
      <c r="CSE30" s="48">
        <v>0.92300000000000004</v>
      </c>
      <c r="CSF30" s="48">
        <v>0.94299999999999995</v>
      </c>
      <c r="CSG30" s="48">
        <v>0.91300000000000003</v>
      </c>
      <c r="CSH30" s="48">
        <v>0.93799999999999994</v>
      </c>
      <c r="CSI30" s="48">
        <v>0.91100000000000003</v>
      </c>
      <c r="CSJ30" s="48"/>
      <c r="CSK30" s="48">
        <v>0.91400000000000003</v>
      </c>
      <c r="CSL30" s="48">
        <v>0.93799999999999994</v>
      </c>
      <c r="CSM30" s="48"/>
      <c r="CSN30" s="48"/>
      <c r="CSO30" s="57">
        <v>0.92700000000000005</v>
      </c>
      <c r="CSP30" s="1242">
        <f t="shared" si="273"/>
        <v>0.91100000000000003</v>
      </c>
      <c r="CSQ30" s="48">
        <v>0.91100000000000003</v>
      </c>
      <c r="CSR30" s="48">
        <v>0.93100000000000005</v>
      </c>
      <c r="CSS30" s="1056">
        <v>0.93</v>
      </c>
      <c r="CST30" s="1056">
        <v>0.94299999999999995</v>
      </c>
      <c r="CSU30" s="1056">
        <v>0.91500000000000004</v>
      </c>
      <c r="CSV30" s="1056">
        <v>0.91200000000000003</v>
      </c>
      <c r="CSW30" s="47"/>
      <c r="CSX30" s="47"/>
      <c r="CSY30" s="47"/>
      <c r="CSZ30" s="47"/>
      <c r="CTA30" s="48">
        <v>0.90700000000000003</v>
      </c>
      <c r="CTB30" s="48">
        <v>0.92800000000000005</v>
      </c>
      <c r="CTC30" s="47">
        <f t="shared" si="191"/>
        <v>0.90700000000000003</v>
      </c>
      <c r="CTD30" s="47">
        <v>0.92400000000000004</v>
      </c>
      <c r="CTE30" s="47">
        <v>0.92800000000000005</v>
      </c>
      <c r="CTF30" s="47">
        <v>0.94099999999999995</v>
      </c>
      <c r="CTG30" s="48">
        <v>0.91400000000000003</v>
      </c>
      <c r="CTH30" s="48">
        <v>0.92900000000000005</v>
      </c>
      <c r="CTI30" s="48">
        <v>0.91700000000000004</v>
      </c>
      <c r="CTJ30" s="48">
        <v>0.95399999999999996</v>
      </c>
      <c r="CTK30" s="48">
        <v>0.94</v>
      </c>
      <c r="CTL30" s="48">
        <v>0.94699999999999995</v>
      </c>
      <c r="CTM30" s="1268">
        <v>0.94199999999999995</v>
      </c>
      <c r="CTN30" s="1268">
        <v>0.94199999999999995</v>
      </c>
      <c r="CTO30" s="1268">
        <f t="shared" si="296"/>
        <v>0.90700000000000003</v>
      </c>
      <c r="CTP30" s="48">
        <v>0.93500000000000005</v>
      </c>
      <c r="CTQ30" s="48">
        <v>0.95199999999999996</v>
      </c>
      <c r="CTR30" s="48">
        <v>0.93</v>
      </c>
      <c r="CTS30" s="48">
        <v>0.94299999999999995</v>
      </c>
      <c r="CTT30" s="48">
        <v>0.94199999999999995</v>
      </c>
      <c r="CTU30" s="48">
        <v>0.93200000000000005</v>
      </c>
      <c r="CTV30" s="48"/>
      <c r="CTW30" s="48"/>
      <c r="CTX30" s="48">
        <v>0.93100000000000005</v>
      </c>
      <c r="CTY30" s="48">
        <v>0.94099999999999995</v>
      </c>
      <c r="CTZ30" s="48">
        <v>0.93600000000000005</v>
      </c>
      <c r="CUA30" s="48">
        <v>0.95599999999999996</v>
      </c>
      <c r="CUB30" s="1268">
        <v>0.92200000000000004</v>
      </c>
      <c r="CUC30" s="1268">
        <v>0.92200000000000004</v>
      </c>
      <c r="CUD30" s="48">
        <f t="shared" si="193"/>
        <v>0.90700000000000003</v>
      </c>
      <c r="CUE30" s="48">
        <v>0.95099999999999996</v>
      </c>
      <c r="CUF30" s="48">
        <v>0.95099999999999996</v>
      </c>
      <c r="CUG30" s="48">
        <v>0.98799999999999999</v>
      </c>
      <c r="CUH30" s="48">
        <v>0.998</v>
      </c>
      <c r="CUI30" s="48"/>
      <c r="CUJ30" s="48"/>
      <c r="CUK30" s="48"/>
      <c r="CUL30" s="48"/>
      <c r="CUM30" s="48">
        <v>0.997</v>
      </c>
      <c r="CUN30" s="48">
        <v>1.004</v>
      </c>
      <c r="CUO30" s="48">
        <v>1.002</v>
      </c>
      <c r="CUP30" s="48">
        <v>0.95699999999999996</v>
      </c>
      <c r="CUQ30" s="48">
        <v>0.95799999999999996</v>
      </c>
      <c r="CUR30" s="48">
        <v>0.95299999999999996</v>
      </c>
      <c r="CUS30" s="48">
        <v>1.0229999999999999</v>
      </c>
      <c r="CUT30" s="48">
        <v>1.006</v>
      </c>
      <c r="CUU30" s="48">
        <v>0.95099999999999996</v>
      </c>
      <c r="CUV30" s="48">
        <v>0.94799999999999995</v>
      </c>
      <c r="CUW30" s="48">
        <v>1.01</v>
      </c>
      <c r="CUX30" s="48">
        <v>1.0149999999999999</v>
      </c>
      <c r="CUY30" s="48">
        <v>0.996</v>
      </c>
      <c r="CUZ30" s="48">
        <v>1.008</v>
      </c>
      <c r="CVA30" s="48">
        <v>0.94899999999999995</v>
      </c>
      <c r="CVB30" s="48">
        <v>0.95699999999999996</v>
      </c>
      <c r="CVC30" s="48">
        <f t="shared" si="310"/>
        <v>0.90700000000000003</v>
      </c>
      <c r="CVD30" s="48">
        <v>0.89600000000000002</v>
      </c>
      <c r="CVE30" s="48">
        <v>0.89700000000000002</v>
      </c>
      <c r="CVF30" s="48">
        <v>0.89500000000000002</v>
      </c>
      <c r="CVG30" s="48">
        <v>0.92</v>
      </c>
      <c r="CVH30" s="48">
        <v>0.90300000000000002</v>
      </c>
      <c r="CVI30" s="48">
        <v>0.93200000000000005</v>
      </c>
      <c r="CVJ30" s="48">
        <v>0.91500000000000004</v>
      </c>
      <c r="CVK30" s="48">
        <v>0.89700000000000002</v>
      </c>
      <c r="CVL30" s="48">
        <v>0.89600000000000002</v>
      </c>
      <c r="CVM30" s="48">
        <v>0.90300000000000002</v>
      </c>
      <c r="CVN30" s="48">
        <v>0.94099999999999995</v>
      </c>
      <c r="CVO30" s="48">
        <v>0.95699999999999996</v>
      </c>
      <c r="CVP30" s="48">
        <v>0.92800000000000005</v>
      </c>
      <c r="CVQ30" s="48">
        <v>0.90300000000000002</v>
      </c>
      <c r="CVR30" s="48">
        <v>0.90800000000000003</v>
      </c>
      <c r="CVS30" s="48">
        <v>0.91600000000000004</v>
      </c>
      <c r="CVT30" s="57">
        <v>0.93400000000000005</v>
      </c>
      <c r="CVU30" s="57">
        <v>0.89600000000000002</v>
      </c>
      <c r="CVV30" s="48">
        <f>MIN(CVC30,CVT30)</f>
        <v>0.90700000000000003</v>
      </c>
      <c r="CVW30" s="48">
        <v>0.93600000000000005</v>
      </c>
      <c r="CVX30" s="48">
        <v>0.93100000000000005</v>
      </c>
      <c r="CVY30" s="48"/>
      <c r="CVZ30" s="48"/>
      <c r="CWA30" s="48">
        <v>0.96599999999999997</v>
      </c>
      <c r="CWB30" s="48">
        <v>0.97099999999999997</v>
      </c>
      <c r="CWC30" s="48">
        <v>0.91900000000000004</v>
      </c>
      <c r="CWD30" s="48">
        <v>0.93700000000000006</v>
      </c>
      <c r="CWE30" s="48"/>
      <c r="CWF30" s="48"/>
      <c r="CWG30" s="48">
        <f t="shared" si="311"/>
        <v>0.90700000000000003</v>
      </c>
      <c r="CWH30" s="48">
        <v>0.94799999999999995</v>
      </c>
      <c r="CWI30" s="48">
        <v>0.94099999999999995</v>
      </c>
      <c r="CWJ30" s="48">
        <v>0.93</v>
      </c>
      <c r="CWK30" s="48">
        <v>0.95799999999999996</v>
      </c>
      <c r="CWL30" s="48">
        <v>0.95199999999999996</v>
      </c>
      <c r="CWM30" s="48">
        <v>0.96199999999999997</v>
      </c>
      <c r="CWN30" s="48">
        <v>0.96099999999999997</v>
      </c>
      <c r="CWO30" s="48">
        <v>0.95099999999999996</v>
      </c>
      <c r="CWP30" s="48"/>
      <c r="CWQ30" s="48"/>
      <c r="CWR30" s="48">
        <v>0.93500000000000005</v>
      </c>
      <c r="CWS30" s="48">
        <v>0.93200000000000005</v>
      </c>
      <c r="CWT30" s="48">
        <v>0.93300000000000005</v>
      </c>
      <c r="CWU30" s="48">
        <v>0.95199999999999996</v>
      </c>
      <c r="CWV30" s="48"/>
      <c r="CWW30" s="48"/>
      <c r="CWX30" s="48">
        <v>0.93100000000000005</v>
      </c>
      <c r="CWY30" s="48">
        <v>0.93400000000000005</v>
      </c>
      <c r="CWZ30" s="48"/>
      <c r="CXA30" s="48"/>
      <c r="CXB30" s="48">
        <v>0.92200000000000004</v>
      </c>
      <c r="CXC30" s="48">
        <v>0.95399999999999996</v>
      </c>
      <c r="CXD30" s="48">
        <v>1.1220000000000001</v>
      </c>
      <c r="CXE30" s="48">
        <v>1.095</v>
      </c>
      <c r="CXF30" s="48">
        <v>1.1080000000000001</v>
      </c>
      <c r="CXG30" s="48">
        <v>1.107</v>
      </c>
      <c r="CXH30" s="48">
        <v>1.1000000000000001</v>
      </c>
      <c r="CXI30" s="48">
        <v>1.1319999999999999</v>
      </c>
      <c r="CXJ30" s="48">
        <v>1.1319999999999999</v>
      </c>
      <c r="CXK30" s="48">
        <v>1.119</v>
      </c>
      <c r="CXL30" s="48">
        <v>1.1100000000000001</v>
      </c>
      <c r="CXM30" s="48">
        <v>1.095</v>
      </c>
      <c r="CXN30" s="48">
        <v>1.1140000000000001</v>
      </c>
      <c r="CXO30" s="48">
        <v>1.113</v>
      </c>
      <c r="CXP30" s="48">
        <v>1.1080000000000001</v>
      </c>
      <c r="CXQ30" s="48">
        <v>1.1279999999999999</v>
      </c>
      <c r="CXR30" s="48"/>
      <c r="CXS30" s="48"/>
      <c r="CXT30" s="48">
        <v>1.131</v>
      </c>
      <c r="CXU30" s="48">
        <v>1.1180000000000001</v>
      </c>
      <c r="CXV30" s="48"/>
      <c r="CXW30" s="48"/>
      <c r="CXX30" s="48">
        <v>1.131</v>
      </c>
      <c r="CXY30" s="48">
        <v>1.115</v>
      </c>
      <c r="CXZ30" s="48">
        <v>0.95</v>
      </c>
      <c r="CYA30" s="48">
        <v>0.92</v>
      </c>
      <c r="CYB30" s="48">
        <f t="shared" si="196"/>
        <v>0.90700000000000003</v>
      </c>
      <c r="CYC30" s="48">
        <v>1.133</v>
      </c>
      <c r="CYD30" s="48">
        <v>1.1279999999999999</v>
      </c>
      <c r="CYE30" s="48"/>
      <c r="CYF30" s="48"/>
      <c r="CYG30" s="48">
        <v>1.107</v>
      </c>
      <c r="CYH30" s="48">
        <v>1.105</v>
      </c>
      <c r="CYI30" s="48"/>
      <c r="CYJ30" s="48"/>
      <c r="CYK30" s="48">
        <v>1.1100000000000001</v>
      </c>
      <c r="CYL30" s="48">
        <v>1.1339999999999999</v>
      </c>
      <c r="CYM30" s="48"/>
      <c r="CYN30" s="48"/>
      <c r="CYO30" s="48">
        <v>1.1379999999999999</v>
      </c>
      <c r="CYP30" s="48">
        <v>1.1240000000000001</v>
      </c>
      <c r="CYQ30" s="48"/>
      <c r="CYR30" s="48"/>
      <c r="CYS30" s="51">
        <v>1.107</v>
      </c>
      <c r="CYT30" s="51">
        <v>1.1080000000000001</v>
      </c>
      <c r="CYU30" s="48">
        <f t="shared" si="312"/>
        <v>0.90700000000000003</v>
      </c>
      <c r="CYV30" s="48"/>
      <c r="CYW30" s="48"/>
      <c r="CYX30" s="48">
        <v>1.131</v>
      </c>
      <c r="CYY30" s="48">
        <v>1.115</v>
      </c>
      <c r="CYZ30" s="48"/>
      <c r="CZA30" s="48"/>
      <c r="CZB30" s="48">
        <v>1.1080000000000001</v>
      </c>
      <c r="CZC30" s="48">
        <v>1.1120000000000001</v>
      </c>
      <c r="CZD30" s="48"/>
      <c r="CZE30" s="48"/>
      <c r="CZF30" s="48">
        <v>1.1120000000000001</v>
      </c>
      <c r="CZG30" s="48">
        <v>1.1180000000000001</v>
      </c>
      <c r="CZH30" s="48">
        <v>1.109</v>
      </c>
      <c r="CZI30" s="48">
        <v>1.103</v>
      </c>
      <c r="CZJ30" s="48"/>
      <c r="CZK30" s="48"/>
      <c r="CZL30" s="48"/>
      <c r="CZM30" s="48"/>
      <c r="CZN30" s="48">
        <v>1.089</v>
      </c>
      <c r="CZO30" s="48">
        <v>1.08</v>
      </c>
      <c r="CZP30" s="48">
        <f t="shared" si="198"/>
        <v>0.90700000000000003</v>
      </c>
      <c r="CZQ30" s="48">
        <v>1.0960000000000001</v>
      </c>
      <c r="CZR30" s="48">
        <v>1.1319999999999999</v>
      </c>
      <c r="CZS30" s="48"/>
      <c r="CZT30" s="48"/>
      <c r="CZU30" s="48"/>
      <c r="CZV30" s="48"/>
      <c r="CZW30" s="48">
        <v>1.1120000000000001</v>
      </c>
      <c r="CZX30" s="48">
        <v>1.1319999999999999</v>
      </c>
      <c r="CZY30" s="48"/>
      <c r="CZZ30" s="57"/>
      <c r="DAA30" s="57"/>
      <c r="DAB30" s="57"/>
      <c r="DAC30" s="48" t="s">
        <v>1159</v>
      </c>
      <c r="DAD30" s="48" t="s">
        <v>1159</v>
      </c>
      <c r="DAE30" s="48"/>
      <c r="DAF30" s="48"/>
      <c r="DAG30" s="48">
        <v>1.056</v>
      </c>
      <c r="DAH30" s="48">
        <v>1.0349999999999999</v>
      </c>
      <c r="DAI30" s="48">
        <v>1.0389999999999999</v>
      </c>
      <c r="DAJ30" s="48">
        <v>1.0429999999999999</v>
      </c>
      <c r="DAK30" s="48"/>
      <c r="DAL30" s="48"/>
      <c r="DAM30" s="48">
        <v>1.0820000000000001</v>
      </c>
      <c r="DAN30" s="48">
        <v>1.0820000000000001</v>
      </c>
      <c r="DAO30" s="48">
        <f t="shared" si="199"/>
        <v>0.90700000000000003</v>
      </c>
      <c r="DAP30" s="48">
        <v>1.0740000000000001</v>
      </c>
      <c r="DAQ30" s="48">
        <v>1.0509999999999999</v>
      </c>
      <c r="DAR30" s="48"/>
      <c r="DAS30" s="48"/>
      <c r="DAT30" s="48">
        <v>1.0620000000000001</v>
      </c>
      <c r="DAU30" s="48">
        <v>1.071</v>
      </c>
      <c r="DAV30" s="48">
        <v>1.073</v>
      </c>
      <c r="DAW30" s="48">
        <v>1.038</v>
      </c>
      <c r="DAX30" s="48">
        <f t="shared" si="200"/>
        <v>0.90700000000000003</v>
      </c>
      <c r="DAY30" s="48"/>
      <c r="DAZ30" s="48"/>
      <c r="DBA30" s="48">
        <v>1.0620000000000001</v>
      </c>
      <c r="DBB30" s="48">
        <v>1.071</v>
      </c>
      <c r="DBC30" s="48"/>
      <c r="DBD30" s="48"/>
      <c r="DBE30" s="48">
        <v>1.0680000000000001</v>
      </c>
      <c r="DBF30" s="48">
        <v>1.093</v>
      </c>
      <c r="DBG30" s="48">
        <v>1.07</v>
      </c>
      <c r="DBH30" s="48">
        <v>1.0920000000000001</v>
      </c>
      <c r="DBI30" s="48"/>
      <c r="DBJ30" s="48"/>
      <c r="DBK30" s="48"/>
      <c r="DBL30" s="48"/>
      <c r="DBM30" s="48">
        <v>1.0569999999999999</v>
      </c>
      <c r="DBN30" s="48">
        <v>1.0920000000000001</v>
      </c>
      <c r="DBO30" s="48">
        <f t="shared" si="201"/>
        <v>0.90700000000000003</v>
      </c>
      <c r="DBP30" s="48">
        <v>1.333</v>
      </c>
      <c r="DBQ30" s="48">
        <v>1.351</v>
      </c>
      <c r="DBR30" s="48">
        <v>1.276</v>
      </c>
      <c r="DBS30" s="48">
        <v>1.296</v>
      </c>
      <c r="DBT30" s="48">
        <v>1.28</v>
      </c>
      <c r="DBU30" s="48">
        <v>1.284</v>
      </c>
      <c r="DBV30" s="48">
        <v>1.2749999999999999</v>
      </c>
      <c r="DBW30" s="48">
        <v>1.2849999999999999</v>
      </c>
      <c r="DBX30" s="48"/>
      <c r="DBY30" s="48"/>
      <c r="DBZ30" s="48">
        <v>1.274</v>
      </c>
      <c r="DCA30" s="48">
        <v>1.2949999999999999</v>
      </c>
      <c r="DCB30" s="48"/>
      <c r="DCC30" s="48"/>
      <c r="DCD30" s="48">
        <v>1.282</v>
      </c>
      <c r="DCE30" s="48">
        <v>1.2929999999999999</v>
      </c>
      <c r="DCF30" s="48">
        <v>1.0920000000000001</v>
      </c>
      <c r="DCG30" s="48">
        <f t="shared" si="250"/>
        <v>0.90700000000000003</v>
      </c>
      <c r="DCH30" s="48"/>
      <c r="DCI30" s="48"/>
      <c r="DCJ30" s="48"/>
      <c r="DCK30" s="48"/>
      <c r="DCL30" s="48"/>
      <c r="DCM30" s="48"/>
      <c r="DCN30" s="48"/>
      <c r="DCO30" s="48"/>
      <c r="DCP30" s="5">
        <f t="shared" si="251"/>
        <v>-1</v>
      </c>
      <c r="DCQ30" s="5">
        <f t="shared" si="252"/>
        <v>-1</v>
      </c>
      <c r="DCR30" s="1224">
        <f t="shared" si="202"/>
        <v>0.10474090407938255</v>
      </c>
      <c r="DCS30" s="1302">
        <v>1.54</v>
      </c>
      <c r="DCT30" s="48">
        <v>1.286</v>
      </c>
      <c r="DCU30" s="48">
        <v>1.2769999999999999</v>
      </c>
      <c r="DCV30" s="48">
        <v>1.26</v>
      </c>
      <c r="DCW30" s="48">
        <v>1.2889999999999999</v>
      </c>
      <c r="DCX30" s="48">
        <v>1.2869999999999999</v>
      </c>
      <c r="DCY30" s="48">
        <v>1.611</v>
      </c>
      <c r="DCZ30" s="48">
        <v>1.28</v>
      </c>
      <c r="DDA30" s="48">
        <v>1.256</v>
      </c>
      <c r="DDB30" s="57">
        <v>1.2350000000000001</v>
      </c>
      <c r="DDC30" s="48">
        <v>1.54</v>
      </c>
      <c r="DDD30" s="48">
        <v>1.2769999999999999</v>
      </c>
      <c r="DDE30" s="48"/>
      <c r="DDF30" s="48">
        <v>1.633</v>
      </c>
      <c r="DDG30" s="48">
        <v>1.2709999999999999</v>
      </c>
      <c r="DDH30" s="48"/>
      <c r="DDI30" s="48">
        <f t="shared" si="303"/>
        <v>1.2709999999999999</v>
      </c>
      <c r="DDJ30" s="48">
        <v>1.54</v>
      </c>
      <c r="DDK30" s="48">
        <v>1.2589999999999999</v>
      </c>
      <c r="DDL30" s="48">
        <v>1.284</v>
      </c>
      <c r="DDM30" s="48">
        <v>1.629</v>
      </c>
      <c r="DDN30" s="48">
        <v>1.27</v>
      </c>
      <c r="DDO30" s="48">
        <v>1.264</v>
      </c>
      <c r="DDP30" s="48">
        <v>1.266</v>
      </c>
      <c r="DDQ30" s="48"/>
      <c r="DDR30" s="48">
        <v>1.2569999999999999</v>
      </c>
      <c r="DDS30" s="48">
        <v>1.601</v>
      </c>
      <c r="DDT30" s="48">
        <v>1.6259999999999999</v>
      </c>
      <c r="DDU30" s="48">
        <v>1.2689999999999999</v>
      </c>
      <c r="DDV30" s="48"/>
      <c r="DDW30" s="48">
        <v>1.2569999999999999</v>
      </c>
      <c r="DDX30" s="48">
        <v>1.619</v>
      </c>
      <c r="DDY30" s="48">
        <v>1.2609999999999999</v>
      </c>
      <c r="DDZ30" s="48">
        <v>1.6319999999999999</v>
      </c>
      <c r="DEA30" s="48"/>
      <c r="DEB30" s="48">
        <v>1.456</v>
      </c>
      <c r="DEC30" s="48">
        <v>1.61</v>
      </c>
      <c r="DED30" s="48"/>
      <c r="DEE30" s="48"/>
      <c r="DEF30" s="48">
        <v>1.619</v>
      </c>
      <c r="DEG30" s="48">
        <v>1.427</v>
      </c>
      <c r="DEH30" s="48"/>
      <c r="DEI30" s="48"/>
      <c r="DEJ30" s="48">
        <v>1.4430000000000001</v>
      </c>
      <c r="DEK30" s="48">
        <v>1.6379999999999999</v>
      </c>
      <c r="DEL30" s="48"/>
      <c r="DEM30" s="48"/>
      <c r="DEN30" s="48">
        <v>1.6180000000000001</v>
      </c>
      <c r="DEO30" s="48">
        <v>1.4610000000000001</v>
      </c>
      <c r="DEP30" s="48">
        <v>1.4319999999999999</v>
      </c>
      <c r="DEQ30" s="48">
        <v>1.633</v>
      </c>
      <c r="DER30" s="48">
        <v>1.4370000000000001</v>
      </c>
      <c r="DES30" s="48">
        <v>1.6439999999999999</v>
      </c>
      <c r="DET30" s="48"/>
      <c r="DEU30" s="48"/>
      <c r="DEV30" s="48">
        <v>1.4370000000000001</v>
      </c>
      <c r="DEW30" s="48">
        <v>1.641</v>
      </c>
      <c r="DEX30" s="48"/>
      <c r="DEY30" s="48"/>
      <c r="DEZ30" s="48">
        <v>1.6379999999999999</v>
      </c>
      <c r="DFA30" s="48">
        <v>1.4610000000000001</v>
      </c>
      <c r="DFB30" s="48"/>
      <c r="DFC30" s="48"/>
      <c r="DFD30" s="48">
        <v>1.635</v>
      </c>
      <c r="DFE30" s="48">
        <v>1.4259999999999999</v>
      </c>
      <c r="DFF30" s="48">
        <v>1.611</v>
      </c>
      <c r="DFG30" s="48">
        <f t="shared" si="204"/>
        <v>1.54</v>
      </c>
      <c r="DFH30" s="48"/>
      <c r="DFI30" s="48">
        <v>1.4470000000000001</v>
      </c>
      <c r="DFJ30" s="48"/>
      <c r="DFK30" s="48"/>
      <c r="DFL30" s="48">
        <v>1.454</v>
      </c>
      <c r="DFM30" s="48"/>
      <c r="DFN30" s="48"/>
      <c r="DFO30" s="48">
        <v>1.46</v>
      </c>
      <c r="DFP30" s="48"/>
      <c r="DFQ30" s="48"/>
      <c r="DFR30" s="48">
        <v>1.4350000000000001</v>
      </c>
      <c r="DFS30" s="48"/>
      <c r="DFT30" s="48"/>
      <c r="DFU30" s="51">
        <v>1.637</v>
      </c>
      <c r="DFV30" s="51">
        <v>1.425</v>
      </c>
      <c r="DFW30" s="51">
        <f t="shared" si="304"/>
        <v>1.54</v>
      </c>
      <c r="DFX30" s="51">
        <f t="shared" si="305"/>
        <v>1.425</v>
      </c>
      <c r="DFY30" s="51"/>
      <c r="DFZ30" s="51"/>
      <c r="DGA30" s="51">
        <v>1.4530000000000001</v>
      </c>
      <c r="DGB30" s="51"/>
      <c r="DGC30" s="51">
        <v>1.4419999999999999</v>
      </c>
      <c r="DGD30" s="51"/>
      <c r="DGE30" s="51">
        <v>1.425</v>
      </c>
      <c r="DGF30" s="51">
        <v>1.4450000000000001</v>
      </c>
      <c r="DGG30" s="51"/>
      <c r="DGH30" s="51"/>
      <c r="DGI30" s="51"/>
      <c r="DGJ30" s="51"/>
      <c r="DGK30" s="51">
        <v>1.4390000000000001</v>
      </c>
      <c r="DGL30" s="51">
        <v>1.6419999999999999</v>
      </c>
      <c r="DGM30" s="51">
        <f t="shared" si="207"/>
        <v>1.54</v>
      </c>
      <c r="DGN30" s="51">
        <f t="shared" si="208"/>
        <v>1.425</v>
      </c>
      <c r="DGO30" s="48">
        <v>1.4319999999999999</v>
      </c>
      <c r="DGP30" s="51"/>
      <c r="DGQ30" s="6">
        <f t="shared" si="209"/>
        <v>-7.0129870129870195E-2</v>
      </c>
      <c r="DGR30" s="48"/>
      <c r="DGS30" s="48">
        <v>1.4319999999999999</v>
      </c>
      <c r="DGT30" s="57"/>
      <c r="DGU30" s="57"/>
      <c r="DGV30" s="48" t="s">
        <v>1159</v>
      </c>
      <c r="DGW30" s="48"/>
      <c r="DGX30" s="48">
        <v>1.421</v>
      </c>
      <c r="DGY30" s="48">
        <v>1.425</v>
      </c>
      <c r="DGZ30" s="48"/>
      <c r="DHA30" s="48">
        <v>1.4</v>
      </c>
      <c r="DHB30" s="48">
        <f t="shared" si="210"/>
        <v>1.4</v>
      </c>
      <c r="DHC30" s="48">
        <v>1.409</v>
      </c>
      <c r="DHD30" s="48"/>
      <c r="DHE30" s="48">
        <v>1.4330000000000001</v>
      </c>
      <c r="DHF30" s="48">
        <v>1.3959999999999999</v>
      </c>
      <c r="DHG30" s="48">
        <v>1.4319999999999999</v>
      </c>
      <c r="DHH30" s="48">
        <v>1.389</v>
      </c>
      <c r="DHI30" s="48">
        <v>1.3959999999999999</v>
      </c>
      <c r="DHJ30" s="48">
        <v>1.4319999999999999</v>
      </c>
      <c r="DHK30" s="48">
        <f t="shared" si="211"/>
        <v>1.4</v>
      </c>
      <c r="DHL30" s="48"/>
      <c r="DHM30" s="48"/>
      <c r="DHN30" s="48">
        <v>1.413</v>
      </c>
      <c r="DHO30" s="48">
        <v>1.4430000000000001</v>
      </c>
      <c r="DHP30" s="48"/>
      <c r="DHQ30" s="48"/>
      <c r="DHR30" s="48">
        <v>1.409</v>
      </c>
      <c r="DHS30" s="48">
        <f t="shared" si="212"/>
        <v>1.4</v>
      </c>
      <c r="DHT30" s="48">
        <v>1.6910000000000001</v>
      </c>
      <c r="DHU30" s="48">
        <v>1.677</v>
      </c>
      <c r="DHV30" s="48">
        <v>1.67</v>
      </c>
      <c r="DHW30" s="48">
        <v>1.6870000000000001</v>
      </c>
      <c r="DHX30" s="48"/>
      <c r="DHY30" s="48">
        <v>1.6819999999999999</v>
      </c>
      <c r="DHZ30" s="48"/>
      <c r="DIA30" s="48">
        <v>1.6990000000000001</v>
      </c>
      <c r="DIB30" s="48">
        <v>1.409</v>
      </c>
      <c r="DIC30" s="48">
        <f t="shared" si="253"/>
        <v>1.4</v>
      </c>
      <c r="DID30" s="48"/>
      <c r="DIE30" s="48"/>
      <c r="DIF30" s="48"/>
      <c r="DIG30" s="48"/>
      <c r="DIH30" s="5">
        <f t="shared" si="213"/>
        <v>-1</v>
      </c>
      <c r="DII30" s="76">
        <v>0.69899999999999995</v>
      </c>
      <c r="DIJ30" s="48">
        <v>0.71699999999999997</v>
      </c>
      <c r="DIK30" s="48">
        <v>0.73699999999999999</v>
      </c>
      <c r="DIL30" s="48">
        <v>0.73799999999999999</v>
      </c>
      <c r="DIM30" s="48">
        <v>0.69499999999999995</v>
      </c>
      <c r="DIN30" s="48">
        <v>0.73499999999999999</v>
      </c>
      <c r="DIO30" s="48">
        <v>0.73399999999999999</v>
      </c>
      <c r="DIP30" s="48">
        <f>MIN(DII30,DIO30)</f>
        <v>0.69899999999999995</v>
      </c>
      <c r="DIQ30" s="48">
        <v>0.73799999999999999</v>
      </c>
      <c r="DIR30" s="48"/>
      <c r="DIS30" s="48">
        <v>0.72599999999999998</v>
      </c>
      <c r="DIT30" s="48"/>
      <c r="DIU30" s="48">
        <f t="shared" si="306"/>
        <v>0.69899999999999995</v>
      </c>
      <c r="DIV30" s="48">
        <v>0.69899999999999995</v>
      </c>
      <c r="DIW30" s="48">
        <v>0.746</v>
      </c>
      <c r="DIX30" s="48">
        <v>0.73699999999999999</v>
      </c>
      <c r="DIY30" s="48">
        <v>0.69499999999999995</v>
      </c>
      <c r="DIZ30" s="48">
        <v>0.74299999999999999</v>
      </c>
      <c r="DJA30" s="48">
        <v>0.72499999999999998</v>
      </c>
      <c r="DJB30" s="48">
        <v>0.73199999999999998</v>
      </c>
      <c r="DJC30" s="48"/>
      <c r="DJD30" s="48">
        <v>0.749</v>
      </c>
      <c r="DJE30" s="48">
        <v>0.70599999999999996</v>
      </c>
      <c r="DJF30" s="48">
        <v>0.69899999999999995</v>
      </c>
      <c r="DJG30" s="48">
        <v>0.75</v>
      </c>
      <c r="DJH30" s="48"/>
      <c r="DJI30" s="48">
        <v>0.748</v>
      </c>
      <c r="DJJ30" s="48">
        <v>0.71299999999999997</v>
      </c>
      <c r="DJK30" s="48">
        <v>0.74199999999999999</v>
      </c>
      <c r="DJL30" s="48">
        <v>0.7</v>
      </c>
      <c r="DJM30" s="48"/>
      <c r="DJN30" s="48">
        <v>0.88700000000000001</v>
      </c>
      <c r="DJO30" s="48">
        <v>0.93200000000000005</v>
      </c>
      <c r="DJP30" s="48"/>
      <c r="DJQ30" s="48"/>
      <c r="DJR30" s="48">
        <v>0.91800000000000004</v>
      </c>
      <c r="DJS30" s="48">
        <v>0.874</v>
      </c>
      <c r="DJT30" s="48"/>
      <c r="DJU30" s="48"/>
      <c r="DJV30" s="48">
        <v>0.878</v>
      </c>
      <c r="DJW30" s="48">
        <v>0.91100000000000003</v>
      </c>
      <c r="DJX30" s="48"/>
      <c r="DJY30" s="48"/>
      <c r="DJZ30" s="48">
        <v>0.92100000000000004</v>
      </c>
      <c r="DKA30" s="48">
        <v>0.87</v>
      </c>
      <c r="DKB30" s="48">
        <v>0.91800000000000004</v>
      </c>
      <c r="DKC30" s="48">
        <v>0.85499999999999998</v>
      </c>
      <c r="DKD30" s="48">
        <v>0.90500000000000003</v>
      </c>
      <c r="DKE30" s="48">
        <v>0.89200000000000002</v>
      </c>
      <c r="DKF30" s="48"/>
      <c r="DKG30" s="48"/>
      <c r="DKH30" s="48">
        <v>0.878</v>
      </c>
      <c r="DKI30" s="48">
        <v>0.91300000000000003</v>
      </c>
      <c r="DKJ30" s="48"/>
      <c r="DKK30" s="48"/>
      <c r="DKL30" s="48">
        <v>0.91400000000000003</v>
      </c>
      <c r="DKM30" s="48">
        <v>0.88300000000000001</v>
      </c>
      <c r="DKN30" s="48"/>
      <c r="DKO30" s="48"/>
      <c r="DKP30" s="48">
        <v>0.91400000000000003</v>
      </c>
      <c r="DKQ30" s="48">
        <v>0.88900000000000001</v>
      </c>
      <c r="DKR30" s="48">
        <v>0.70499999999999996</v>
      </c>
      <c r="DKS30" s="48">
        <f t="shared" si="216"/>
        <v>0.69899999999999995</v>
      </c>
      <c r="DKT30" s="48"/>
      <c r="DKU30" s="48">
        <v>0.874</v>
      </c>
      <c r="DKV30" s="48"/>
      <c r="DKW30" s="48"/>
      <c r="DKX30" s="48">
        <v>0.86699999999999999</v>
      </c>
      <c r="DKY30" s="48"/>
      <c r="DKZ30" s="48"/>
      <c r="DLA30" s="48">
        <v>0.85699999999999998</v>
      </c>
      <c r="DLB30" s="48"/>
      <c r="DLC30" s="48"/>
      <c r="DLD30" s="48">
        <v>0.88700000000000001</v>
      </c>
      <c r="DLE30" s="48"/>
      <c r="DLF30" s="48"/>
      <c r="DLG30" s="51">
        <v>0.93200000000000005</v>
      </c>
      <c r="DLH30" s="51">
        <v>0.88300000000000001</v>
      </c>
      <c r="DLI30" s="51">
        <f t="shared" si="217"/>
        <v>0.69899999999999995</v>
      </c>
      <c r="DLJ30" s="51">
        <f t="shared" si="307"/>
        <v>0.69899999999999995</v>
      </c>
      <c r="DLK30" s="51"/>
      <c r="DLL30" s="51"/>
      <c r="DLM30" s="51">
        <v>0.88700000000000001</v>
      </c>
      <c r="DLN30" s="51"/>
      <c r="DLO30" s="51">
        <v>0.89100000000000001</v>
      </c>
      <c r="DLP30" s="51"/>
      <c r="DLQ30" s="51">
        <v>0.88200000000000001</v>
      </c>
      <c r="DLR30" s="51">
        <v>0.874</v>
      </c>
      <c r="DLS30" s="51"/>
      <c r="DLT30" s="51"/>
      <c r="DLU30" s="51"/>
      <c r="DLV30" s="51">
        <v>0.93300000000000005</v>
      </c>
      <c r="DLW30" s="48">
        <v>0.88100000000000001</v>
      </c>
      <c r="DLX30" s="47">
        <f t="shared" si="219"/>
        <v>0.69899999999999995</v>
      </c>
      <c r="DLY30" s="47">
        <f t="shared" si="220"/>
        <v>0.69899999999999995</v>
      </c>
      <c r="DLZ30" s="48">
        <v>0.878</v>
      </c>
      <c r="DMA30" s="47"/>
      <c r="DMB30" s="6">
        <f t="shared" si="221"/>
        <v>0.25608011444921325</v>
      </c>
      <c r="DMC30" s="48"/>
      <c r="DMD30" s="48">
        <v>0.86799999999999999</v>
      </c>
      <c r="DME30" s="57"/>
      <c r="DMF30" s="57"/>
      <c r="DMG30" s="48">
        <v>0.88100000000000001</v>
      </c>
      <c r="DMH30" s="48"/>
      <c r="DMI30" s="48">
        <v>0.86</v>
      </c>
      <c r="DMJ30" s="48">
        <v>0.878</v>
      </c>
      <c r="DMK30" s="48"/>
      <c r="DML30" s="48">
        <v>0.86499999999999999</v>
      </c>
      <c r="DMM30" s="48">
        <f t="shared" si="222"/>
        <v>0.69899999999999995</v>
      </c>
      <c r="DMN30" s="48">
        <v>0.89900000000000002</v>
      </c>
      <c r="DMO30" s="48"/>
      <c r="DMP30" s="48">
        <v>0.89500000000000002</v>
      </c>
      <c r="DMQ30" s="48">
        <v>0.89600000000000002</v>
      </c>
      <c r="DMR30" s="48">
        <f t="shared" si="223"/>
        <v>0.69899999999999995</v>
      </c>
      <c r="DMS30" s="48"/>
      <c r="DMT30" s="48"/>
      <c r="DMU30" s="48">
        <v>0.90300000000000002</v>
      </c>
      <c r="DMV30" s="48">
        <v>0.88100000000000001</v>
      </c>
      <c r="DMW30" s="48"/>
      <c r="DMX30" s="48"/>
      <c r="DMY30" s="48">
        <v>0.86599999999999999</v>
      </c>
      <c r="DMZ30" s="48">
        <f t="shared" si="224"/>
        <v>0.69899999999999995</v>
      </c>
      <c r="DNA30" s="48">
        <v>1</v>
      </c>
      <c r="DNB30" s="48">
        <v>1.0109999999999999</v>
      </c>
      <c r="DNC30" s="48">
        <v>1.014</v>
      </c>
      <c r="DND30" s="48">
        <v>0.99199999999999999</v>
      </c>
      <c r="DNE30" s="48"/>
      <c r="DNF30" s="48">
        <v>0.98399999999999999</v>
      </c>
      <c r="DNG30" s="48"/>
      <c r="DNH30" s="48">
        <v>0.99199999999999999</v>
      </c>
      <c r="DNI30" s="48">
        <v>0.86599999999999999</v>
      </c>
      <c r="DNJ30" s="48">
        <f t="shared" si="254"/>
        <v>0.69899999999999995</v>
      </c>
      <c r="DNK30" s="48"/>
      <c r="DNL30" s="48"/>
      <c r="DNM30" s="48"/>
      <c r="DNN30" s="48"/>
      <c r="DNO30" s="5">
        <f t="shared" si="255"/>
        <v>-1</v>
      </c>
      <c r="DNP30" s="76">
        <v>0.91300000000000003</v>
      </c>
      <c r="DNQ30" s="48">
        <v>0.98299999999999998</v>
      </c>
      <c r="DNR30" s="48">
        <v>0.97299999999999998</v>
      </c>
      <c r="DNS30" s="48"/>
      <c r="DNT30" s="48"/>
      <c r="DNU30" s="48"/>
      <c r="DNV30" s="48">
        <f t="shared" ref="DNV30:DNV36" si="317">MIN(DNP30,DNR30)</f>
        <v>0.91300000000000003</v>
      </c>
      <c r="DNW30" s="48">
        <v>1.006</v>
      </c>
      <c r="DNX30" s="48">
        <v>1.0269999999999999</v>
      </c>
      <c r="DNY30" s="48">
        <v>1.0269999999999999</v>
      </c>
      <c r="DNZ30" s="48">
        <v>1.0049999999999999</v>
      </c>
      <c r="DOA30" s="48"/>
      <c r="DOB30" s="48">
        <v>1.0109999999999999</v>
      </c>
      <c r="DOC30" s="48">
        <v>1.0329999999999999</v>
      </c>
      <c r="DOD30" s="48"/>
      <c r="DOE30" s="48">
        <v>1.028</v>
      </c>
      <c r="DOF30" s="48"/>
      <c r="DOG30" s="48">
        <v>1.0189999999999999</v>
      </c>
      <c r="DOH30" s="48">
        <v>1.2190000000000001</v>
      </c>
      <c r="DOI30" s="48">
        <v>1.216</v>
      </c>
      <c r="DOJ30" s="48">
        <v>1.1859999999999999</v>
      </c>
      <c r="DOK30" s="48">
        <v>1.202</v>
      </c>
      <c r="DOL30" s="48">
        <v>1.206</v>
      </c>
      <c r="DOM30" s="48">
        <v>1.22</v>
      </c>
      <c r="DON30" s="48">
        <v>1.1950000000000001</v>
      </c>
      <c r="DOO30" s="48"/>
      <c r="DOP30" s="48">
        <v>1.2110000000000001</v>
      </c>
      <c r="DOQ30" s="48"/>
      <c r="DOR30" s="48">
        <v>1.2210000000000001</v>
      </c>
      <c r="DOS30" s="48">
        <v>1.03</v>
      </c>
      <c r="DOT30" s="48">
        <f t="shared" si="226"/>
        <v>0.91300000000000003</v>
      </c>
      <c r="DOU30" s="48">
        <v>1.2470000000000001</v>
      </c>
      <c r="DOV30" s="48"/>
      <c r="DOW30" s="48"/>
      <c r="DOX30" s="48"/>
      <c r="DOY30" s="48"/>
      <c r="DOZ30" s="48">
        <v>1.2370000000000001</v>
      </c>
      <c r="DPA30" s="48"/>
      <c r="DPB30" s="48">
        <v>1.2490000000000001</v>
      </c>
      <c r="DPC30" s="48"/>
      <c r="DPD30" s="48">
        <v>1.2270000000000001</v>
      </c>
      <c r="DPE30" s="48"/>
      <c r="DPF30" s="51">
        <v>1.2050000000000001</v>
      </c>
      <c r="DPG30" s="51">
        <f t="shared" si="227"/>
        <v>0.91300000000000003</v>
      </c>
      <c r="DPH30" s="51"/>
      <c r="DPI30" s="51">
        <v>1.242</v>
      </c>
      <c r="DPJ30" s="51"/>
      <c r="DPK30" s="51">
        <v>1.2709999999999999</v>
      </c>
      <c r="DPL30" s="51"/>
      <c r="DPM30" s="51">
        <v>1.2450000000000001</v>
      </c>
      <c r="DPN30" s="51">
        <v>1.2370000000000001</v>
      </c>
      <c r="DPO30" s="51"/>
      <c r="DPP30" s="51"/>
      <c r="DPQ30" s="48">
        <v>1.21</v>
      </c>
      <c r="DPR30" s="48">
        <f t="shared" si="228"/>
        <v>0.91300000000000003</v>
      </c>
      <c r="DPS30" s="48">
        <v>1.2669999999999999</v>
      </c>
      <c r="DPT30" s="48"/>
      <c r="DPU30" s="48"/>
      <c r="DPV30" s="48">
        <v>1.252</v>
      </c>
      <c r="DPW30" s="48"/>
      <c r="DPX30" s="48"/>
      <c r="DPY30" s="48" t="s">
        <v>1159</v>
      </c>
      <c r="DPZ30" s="48"/>
      <c r="DQA30" s="48">
        <v>1.1890000000000001</v>
      </c>
      <c r="DQB30" s="48">
        <v>1.204</v>
      </c>
      <c r="DQC30" s="48"/>
      <c r="DQD30" s="48">
        <v>1.256</v>
      </c>
      <c r="DQE30" s="48">
        <f t="shared" si="229"/>
        <v>0.91300000000000003</v>
      </c>
      <c r="DQF30" s="48">
        <v>1.2150000000000001</v>
      </c>
      <c r="DQG30" s="48"/>
      <c r="DQH30" s="48">
        <v>1.2150000000000001</v>
      </c>
      <c r="DQI30" s="48">
        <v>1.226</v>
      </c>
      <c r="DQJ30" s="48">
        <f t="shared" si="230"/>
        <v>0.91300000000000003</v>
      </c>
      <c r="DQK30" s="48"/>
      <c r="DQL30" s="48"/>
      <c r="DQM30" s="48">
        <v>1.2230000000000001</v>
      </c>
      <c r="DQN30" s="48">
        <v>1.244</v>
      </c>
      <c r="DQO30" s="48"/>
      <c r="DQP30" s="48"/>
      <c r="DQQ30" s="48">
        <v>1.1990000000000001</v>
      </c>
      <c r="DQR30" s="48">
        <f t="shared" si="231"/>
        <v>0.91300000000000003</v>
      </c>
      <c r="DQS30" s="48">
        <v>1.29</v>
      </c>
      <c r="DQT30" s="48">
        <v>1.298</v>
      </c>
      <c r="DQU30" s="48">
        <v>1.292</v>
      </c>
      <c r="DQV30" s="48">
        <v>1.3009999999999999</v>
      </c>
      <c r="DQW30" s="48"/>
      <c r="DQX30" s="48">
        <v>1.302</v>
      </c>
      <c r="DQY30" s="48"/>
      <c r="DQZ30" s="48">
        <v>1.3</v>
      </c>
      <c r="DRA30" s="48">
        <v>1.1990000000000001</v>
      </c>
      <c r="DRB30" s="48">
        <f t="shared" si="256"/>
        <v>0.91300000000000003</v>
      </c>
      <c r="DRC30" s="48"/>
      <c r="DRD30" s="48"/>
      <c r="DRE30" s="48"/>
      <c r="DRF30" s="48"/>
      <c r="DRG30" s="5">
        <f t="shared" si="257"/>
        <v>-1</v>
      </c>
      <c r="DRH30" s="680" t="s">
        <v>1238</v>
      </c>
      <c r="DRI30" s="1206" t="s">
        <v>1239</v>
      </c>
      <c r="DRJ30" s="1277" t="s">
        <v>1240</v>
      </c>
      <c r="DRK30" s="48"/>
      <c r="DRL30" s="48" t="str">
        <f t="shared" si="232"/>
        <v>3. Missing baseline</v>
      </c>
      <c r="DRM30" s="351" t="str">
        <f t="shared" si="233"/>
        <v>2. Within 10% deviation from baseline</v>
      </c>
      <c r="DRN30" s="48" t="str">
        <f t="shared" si="234"/>
        <v>3. Missing baseline</v>
      </c>
      <c r="DRO30" s="351" t="str">
        <f t="shared" si="235"/>
        <v>3. Missing baseline</v>
      </c>
      <c r="DRP30" s="48" t="str">
        <f t="shared" si="236"/>
        <v xml:space="preserve">1. Better than baseline </v>
      </c>
      <c r="DRQ30" s="76" t="str">
        <f t="shared" si="237"/>
        <v>3. Missing baseline</v>
      </c>
      <c r="DRR30" s="76" t="str">
        <f t="shared" si="238"/>
        <v>3. Missing baseline</v>
      </c>
      <c r="DRS30" s="48" t="str">
        <f t="shared" si="239"/>
        <v>3. Missing baseline</v>
      </c>
      <c r="DRT30" s="48" t="str">
        <f t="shared" si="240"/>
        <v xml:space="preserve">1. Better than baseline </v>
      </c>
      <c r="DRU30" s="48" t="str">
        <f t="shared" si="241"/>
        <v xml:space="preserve">1. Better than baseline </v>
      </c>
      <c r="DRV30" s="48" t="str">
        <f t="shared" si="242"/>
        <v xml:space="preserve">1. Better than baseline </v>
      </c>
      <c r="DRW30" s="48" t="str">
        <f t="shared" si="243"/>
        <v xml:space="preserve">1. Better than baseline </v>
      </c>
      <c r="DRX30" s="48" t="str">
        <f t="shared" si="244"/>
        <v xml:space="preserve">1. Better than baseline </v>
      </c>
    </row>
    <row r="31" spans="1:3196" s="4" customFormat="1" ht="15" customHeight="1" thickBot="1" x14ac:dyDescent="0.4">
      <c r="A31" s="10">
        <v>29</v>
      </c>
      <c r="B31" s="83" t="s">
        <v>16</v>
      </c>
      <c r="C31" s="83" t="s">
        <v>1144</v>
      </c>
      <c r="D31" s="156" t="s">
        <v>1232</v>
      </c>
      <c r="E31" s="197" t="s">
        <v>1232</v>
      </c>
      <c r="F31" s="84" t="str">
        <f t="shared" si="0"/>
        <v>ReaderOperations_YJ-OpenChrome</v>
      </c>
      <c r="G31" s="84" t="s">
        <v>1241</v>
      </c>
      <c r="H31" s="84" t="s">
        <v>1147</v>
      </c>
      <c r="I31" s="84" t="s">
        <v>1241</v>
      </c>
      <c r="J31" s="84" t="s">
        <v>1241</v>
      </c>
      <c r="K31" s="179"/>
      <c r="L31" s="179">
        <v>0.59499999999999997</v>
      </c>
      <c r="M31" s="179">
        <v>0.58799999999999997</v>
      </c>
      <c r="N31" s="179">
        <v>0.59299999999999997</v>
      </c>
      <c r="O31" s="179">
        <v>0.59399999999999997</v>
      </c>
      <c r="P31" s="179">
        <v>0.65500000000000003</v>
      </c>
      <c r="Q31" s="179">
        <v>0.60199999999999998</v>
      </c>
      <c r="R31" s="179">
        <v>0.59</v>
      </c>
      <c r="S31" s="179">
        <v>0.59</v>
      </c>
      <c r="T31" s="77">
        <v>0.59299999999999997</v>
      </c>
      <c r="U31" s="77">
        <v>0.59399999999999997</v>
      </c>
      <c r="V31" s="77"/>
      <c r="W31" s="77">
        <v>0.59599999999999997</v>
      </c>
      <c r="X31" s="77">
        <v>0.6</v>
      </c>
      <c r="Y31" s="77">
        <v>0.59499999999999997</v>
      </c>
      <c r="Z31" s="77">
        <v>0.59199999999999997</v>
      </c>
      <c r="AA31" s="77">
        <v>0.59199999999999997</v>
      </c>
      <c r="AB31" s="77">
        <v>0.61099999999999999</v>
      </c>
      <c r="AC31" s="77">
        <v>0.59899999999999998</v>
      </c>
      <c r="AD31" s="77">
        <f t="shared" si="1"/>
        <v>0.59299999999999997</v>
      </c>
      <c r="AE31" s="77">
        <v>0.59599999999999997</v>
      </c>
      <c r="AF31" s="77">
        <v>0.60899999999999999</v>
      </c>
      <c r="AG31" s="77"/>
      <c r="AH31" s="77">
        <v>0.61</v>
      </c>
      <c r="AI31" s="77">
        <v>0.60099999999999998</v>
      </c>
      <c r="AJ31" s="77">
        <v>0.61699999999999999</v>
      </c>
      <c r="AK31" s="47">
        <v>0.61199999999999999</v>
      </c>
      <c r="AL31" s="47">
        <v>0.60399999999999998</v>
      </c>
      <c r="AM31" s="47">
        <v>0.59899999999999998</v>
      </c>
      <c r="AN31" s="47">
        <v>0.61</v>
      </c>
      <c r="AO31" s="47">
        <v>0.59</v>
      </c>
      <c r="AP31" s="47">
        <v>0.59799999999999998</v>
      </c>
      <c r="AQ31" s="47">
        <v>0.59599999999999997</v>
      </c>
      <c r="AR31" s="47">
        <v>0.59699999999999998</v>
      </c>
      <c r="AS31" s="77">
        <f t="shared" si="2"/>
        <v>0.59299999999999997</v>
      </c>
      <c r="AT31" s="47">
        <v>0.59399999999999997</v>
      </c>
      <c r="AU31" s="47">
        <v>0.59299999999999997</v>
      </c>
      <c r="AV31" s="47">
        <v>0.58799999999999997</v>
      </c>
      <c r="AW31" s="47">
        <v>0.59099999999999997</v>
      </c>
      <c r="AX31" s="47">
        <v>0.59699999999999998</v>
      </c>
      <c r="AY31" s="47">
        <v>0.60199999999999998</v>
      </c>
      <c r="AZ31" s="47">
        <v>0.59799999999999998</v>
      </c>
      <c r="BA31" s="47">
        <v>0.59099999999999997</v>
      </c>
      <c r="BB31" s="47"/>
      <c r="BC31" s="47">
        <v>0.59</v>
      </c>
      <c r="BD31" s="47">
        <v>0.6</v>
      </c>
      <c r="BE31" s="47">
        <v>0.59299999999999997</v>
      </c>
      <c r="BF31" s="47">
        <v>0.6</v>
      </c>
      <c r="BG31" s="47">
        <f t="shared" si="265"/>
        <v>0.59299999999999997</v>
      </c>
      <c r="BH31" s="47">
        <v>0.59499999999999997</v>
      </c>
      <c r="BI31" s="47">
        <v>0.59099999999999997</v>
      </c>
      <c r="BJ31" s="47">
        <v>0.59099999999999997</v>
      </c>
      <c r="BK31" s="47">
        <v>0.58799999999999997</v>
      </c>
      <c r="BL31" s="47">
        <v>0.59099999999999997</v>
      </c>
      <c r="BM31" s="47">
        <v>0.59899999999999998</v>
      </c>
      <c r="BN31" s="47">
        <v>0.59</v>
      </c>
      <c r="BO31" s="47">
        <v>0.58099999999999996</v>
      </c>
      <c r="BP31" s="47">
        <v>0.58199999999999996</v>
      </c>
      <c r="BQ31" s="47">
        <v>0.59</v>
      </c>
      <c r="BR31" s="47">
        <v>0.59</v>
      </c>
      <c r="BS31" s="47"/>
      <c r="BT31" s="47">
        <v>0.58899999999999997</v>
      </c>
      <c r="BU31" s="47">
        <v>0.59099999999999997</v>
      </c>
      <c r="BV31" s="47">
        <v>0.58199999999999996</v>
      </c>
      <c r="BW31" s="47"/>
      <c r="BX31" s="47">
        <v>0.59199999999999997</v>
      </c>
      <c r="BY31" s="47">
        <v>0.58899999999999997</v>
      </c>
      <c r="BZ31" s="47">
        <v>0.57999999999999996</v>
      </c>
      <c r="CA31" s="47"/>
      <c r="CB31" s="47">
        <v>0.58399999999999996</v>
      </c>
      <c r="CC31" s="47">
        <v>0.58699999999999997</v>
      </c>
      <c r="CD31" s="47"/>
      <c r="CE31" s="47">
        <v>0.59</v>
      </c>
      <c r="CF31" s="47">
        <f t="shared" si="3"/>
        <v>0.59</v>
      </c>
      <c r="CG31" s="47">
        <v>0.59</v>
      </c>
      <c r="CH31" s="47"/>
      <c r="CI31" s="47">
        <v>0.59099999999999997</v>
      </c>
      <c r="CJ31" s="47">
        <v>0.58899999999999997</v>
      </c>
      <c r="CK31" s="47">
        <v>0.59</v>
      </c>
      <c r="CL31" s="47"/>
      <c r="CM31" s="47">
        <v>0.58799999999999997</v>
      </c>
      <c r="CN31" s="47">
        <v>0.59</v>
      </c>
      <c r="CO31" s="47"/>
      <c r="CP31" s="47">
        <v>0.58699999999999997</v>
      </c>
      <c r="CQ31" s="47">
        <f t="shared" si="4"/>
        <v>0.58699999999999997</v>
      </c>
      <c r="CR31" s="47">
        <v>0.58899999999999997</v>
      </c>
      <c r="CS31" s="47">
        <v>0.59099999999999997</v>
      </c>
      <c r="CT31" s="47">
        <v>0.58899999999999997</v>
      </c>
      <c r="CU31" s="47"/>
      <c r="CV31" s="47">
        <v>0.61</v>
      </c>
      <c r="CW31" s="47">
        <v>0.58899999999999997</v>
      </c>
      <c r="CX31" s="47">
        <v>0.59</v>
      </c>
      <c r="CY31" s="47"/>
      <c r="CZ31" s="47">
        <v>0.59</v>
      </c>
      <c r="DA31" s="47">
        <v>0.59099999999999997</v>
      </c>
      <c r="DB31" s="47">
        <f t="shared" si="5"/>
        <v>0.58699999999999997</v>
      </c>
      <c r="DC31" s="47">
        <v>0.60199999999999998</v>
      </c>
      <c r="DD31" s="47">
        <v>0.58799999999999997</v>
      </c>
      <c r="DE31" s="47">
        <v>0.59</v>
      </c>
      <c r="DF31" s="47">
        <v>0.59199999999999997</v>
      </c>
      <c r="DG31" s="47">
        <v>0.58699999999999997</v>
      </c>
      <c r="DH31" s="47">
        <v>0.58799999999999997</v>
      </c>
      <c r="DI31" s="47">
        <v>0.58699999999999997</v>
      </c>
      <c r="DJ31" s="47">
        <v>0.58699999999999997</v>
      </c>
      <c r="DK31" s="47">
        <v>0.59199999999999997</v>
      </c>
      <c r="DL31" s="47">
        <v>0.58899999999999997</v>
      </c>
      <c r="DM31" s="47">
        <v>0.59099999999999997</v>
      </c>
      <c r="DN31" s="47">
        <f t="shared" si="276"/>
        <v>0.58699999999999997</v>
      </c>
      <c r="DO31" s="47">
        <v>0.59299999999999997</v>
      </c>
      <c r="DP31" s="47"/>
      <c r="DQ31" s="102">
        <v>0.59799999999999998</v>
      </c>
      <c r="DR31" s="47">
        <v>0.59</v>
      </c>
      <c r="DS31" s="47">
        <v>0.59</v>
      </c>
      <c r="DT31" s="47">
        <v>0.78500000000000003</v>
      </c>
      <c r="DU31" s="47">
        <v>0.752</v>
      </c>
      <c r="DV31" s="47">
        <v>0.77100000000000002</v>
      </c>
      <c r="DW31" s="47">
        <v>0.76600000000000001</v>
      </c>
      <c r="DX31" s="47">
        <v>0.76</v>
      </c>
      <c r="DY31" s="51">
        <v>0.75700000000000001</v>
      </c>
      <c r="DZ31" s="51">
        <v>0.59</v>
      </c>
      <c r="EA31" s="51">
        <f t="shared" si="277"/>
        <v>0.58699999999999997</v>
      </c>
      <c r="EB31" s="51">
        <v>0.77300000000000002</v>
      </c>
      <c r="EC31" s="51">
        <v>0.622</v>
      </c>
      <c r="ED31" s="51">
        <v>0.61799999999999999</v>
      </c>
      <c r="EE31" s="51"/>
      <c r="EF31" s="51">
        <v>0.62</v>
      </c>
      <c r="EG31" s="51">
        <v>0.61799999999999999</v>
      </c>
      <c r="EH31" s="51">
        <v>0.61499999999999999</v>
      </c>
      <c r="EI31" s="51">
        <v>0.61699999999999999</v>
      </c>
      <c r="EJ31" s="51">
        <v>0.61499999999999999</v>
      </c>
      <c r="EK31" s="51">
        <v>0.621</v>
      </c>
      <c r="EL31" s="51">
        <v>0.59</v>
      </c>
      <c r="EM31" s="51">
        <f t="shared" si="8"/>
        <v>0.58699999999999997</v>
      </c>
      <c r="EN31" s="51">
        <v>0.61699999999999999</v>
      </c>
      <c r="EO31" s="51">
        <v>0.61199999999999999</v>
      </c>
      <c r="EP31" s="51">
        <v>0.61199999999999999</v>
      </c>
      <c r="EQ31" s="51">
        <v>0.61899999999999999</v>
      </c>
      <c r="ER31" s="51">
        <v>0.61199999999999999</v>
      </c>
      <c r="ES31" s="51">
        <v>0.60699999999999998</v>
      </c>
      <c r="ET31" s="51">
        <v>0.60599999999999998</v>
      </c>
      <c r="EU31" s="51"/>
      <c r="EV31" s="51">
        <v>0.627</v>
      </c>
      <c r="EW31" s="51">
        <v>0.60699999999999998</v>
      </c>
      <c r="EX31" s="51">
        <f t="shared" si="9"/>
        <v>0.58699999999999997</v>
      </c>
      <c r="EY31" s="51">
        <v>0.60499999999999998</v>
      </c>
      <c r="EZ31" s="51">
        <v>0.60799999999999998</v>
      </c>
      <c r="FA31" s="51">
        <v>0.60699999999999998</v>
      </c>
      <c r="FB31" s="51">
        <v>0.60099999999999998</v>
      </c>
      <c r="FC31" s="51">
        <v>0.59499999999999997</v>
      </c>
      <c r="FD31" s="51"/>
      <c r="FE31" s="51">
        <v>0.59599999999999997</v>
      </c>
      <c r="FF31" s="51">
        <v>0.59799999999999998</v>
      </c>
      <c r="FG31" s="51">
        <v>0.59599999999999997</v>
      </c>
      <c r="FH31" s="51">
        <v>0.6</v>
      </c>
      <c r="FI31" s="51">
        <v>0.6</v>
      </c>
      <c r="FJ31" s="51">
        <v>0.6</v>
      </c>
      <c r="FK31" s="51">
        <v>0.60199999999999998</v>
      </c>
      <c r="FL31" s="47">
        <f t="shared" si="10"/>
        <v>0.58699999999999997</v>
      </c>
      <c r="FM31" s="51">
        <v>0.6</v>
      </c>
      <c r="FN31" s="51">
        <v>0.6</v>
      </c>
      <c r="FO31" s="51">
        <v>0.59899999999999998</v>
      </c>
      <c r="FP31" s="47">
        <v>0.6</v>
      </c>
      <c r="FQ31" s="51">
        <v>0.6</v>
      </c>
      <c r="FR31" s="51">
        <v>0.60299999999999998</v>
      </c>
      <c r="FS31" s="51">
        <v>0.60199999999999998</v>
      </c>
      <c r="FT31" s="51">
        <v>0.6</v>
      </c>
      <c r="FU31" s="51">
        <v>0.6</v>
      </c>
      <c r="FV31" s="51">
        <v>0.6</v>
      </c>
      <c r="FW31" s="47">
        <v>0.61</v>
      </c>
      <c r="FX31" s="47">
        <f t="shared" si="275"/>
        <v>0.58699999999999997</v>
      </c>
      <c r="FY31" s="47">
        <v>0.6</v>
      </c>
      <c r="FZ31" s="47">
        <v>0.6</v>
      </c>
      <c r="GA31" s="47"/>
      <c r="GB31" s="47">
        <v>0.59699999999999998</v>
      </c>
      <c r="GC31" s="47">
        <v>0.627</v>
      </c>
      <c r="GD31" s="47">
        <v>0.61</v>
      </c>
      <c r="GE31" s="47">
        <v>0.6</v>
      </c>
      <c r="GF31" s="47"/>
      <c r="GG31" s="47">
        <v>0.61</v>
      </c>
      <c r="GH31" s="47">
        <v>0.60499999999999998</v>
      </c>
      <c r="GI31" s="47">
        <v>0.59499999999999997</v>
      </c>
      <c r="GJ31" s="47">
        <v>0.6</v>
      </c>
      <c r="GK31" s="47">
        <v>0.59599999999999997</v>
      </c>
      <c r="GL31" s="47">
        <v>0.6</v>
      </c>
      <c r="GM31" s="47">
        <v>0.6</v>
      </c>
      <c r="GN31" s="47"/>
      <c r="GO31" s="47">
        <v>0.59899999999999998</v>
      </c>
      <c r="GP31" s="47"/>
      <c r="GQ31" s="47">
        <v>0.627</v>
      </c>
      <c r="GR31" s="47">
        <v>0.59799999999999998</v>
      </c>
      <c r="GS31" s="47">
        <v>0.61199999999999999</v>
      </c>
      <c r="GT31" s="47"/>
      <c r="GU31" s="47">
        <v>0.59599999999999997</v>
      </c>
      <c r="GV31" s="47">
        <v>0.60199999999999998</v>
      </c>
      <c r="GW31" s="47">
        <v>0.59899999999999998</v>
      </c>
      <c r="GX31" s="47">
        <v>0.59799999999999998</v>
      </c>
      <c r="GY31" s="47">
        <v>0.59799999999999998</v>
      </c>
      <c r="GZ31" s="47">
        <v>0.60199999999999998</v>
      </c>
      <c r="HA31" s="47"/>
      <c r="HB31" s="47">
        <v>0.58599999999999997</v>
      </c>
      <c r="HC31" s="47">
        <f t="shared" si="12"/>
        <v>0.58599999999999997</v>
      </c>
      <c r="HD31" s="47">
        <v>0.60499999999999998</v>
      </c>
      <c r="HE31" s="47">
        <v>0.624</v>
      </c>
      <c r="HF31" s="47">
        <v>0.59899999999999998</v>
      </c>
      <c r="HG31" s="47">
        <v>0.61199999999999999</v>
      </c>
      <c r="HH31" s="51">
        <v>0.59299999999999997</v>
      </c>
      <c r="HI31" s="47">
        <f t="shared" si="13"/>
        <v>0.58599999999999997</v>
      </c>
      <c r="HJ31" s="47">
        <v>0.623</v>
      </c>
      <c r="HK31" s="47">
        <v>0.626</v>
      </c>
      <c r="HL31" s="47">
        <v>0.63400000000000001</v>
      </c>
      <c r="HM31" s="47">
        <v>0.63400000000000001</v>
      </c>
      <c r="HN31" s="77"/>
      <c r="HO31" s="77">
        <v>0.625</v>
      </c>
      <c r="HP31" s="77">
        <v>0.63200000000000001</v>
      </c>
      <c r="HQ31" s="77">
        <v>0.63</v>
      </c>
      <c r="HR31" s="77">
        <v>0.627</v>
      </c>
      <c r="HS31" s="77">
        <v>0.64</v>
      </c>
      <c r="HT31" s="77"/>
      <c r="HU31" s="77">
        <v>0.63700000000000001</v>
      </c>
      <c r="HV31" s="77"/>
      <c r="HW31" s="77">
        <v>0.64</v>
      </c>
      <c r="HX31" s="77">
        <v>0.63600000000000001</v>
      </c>
      <c r="HY31" s="47">
        <f t="shared" si="14"/>
        <v>0.58599999999999997</v>
      </c>
      <c r="HZ31" s="77"/>
      <c r="IA31" s="6">
        <f t="shared" si="15"/>
        <v>8.5324232081911339E-2</v>
      </c>
      <c r="IB31" s="102"/>
      <c r="IC31" s="102">
        <v>0.65600000000000003</v>
      </c>
      <c r="ID31" s="102">
        <v>0.65300000000000002</v>
      </c>
      <c r="IE31" s="102">
        <v>0.71099999999999997</v>
      </c>
      <c r="IF31" s="102">
        <v>0.65300000000000002</v>
      </c>
      <c r="IG31" s="102">
        <v>0.71</v>
      </c>
      <c r="IH31" s="102">
        <v>0.64800000000000002</v>
      </c>
      <c r="II31" s="102">
        <v>0.64800000000000002</v>
      </c>
      <c r="IJ31" s="102">
        <v>0.64700000000000002</v>
      </c>
      <c r="IK31" s="102">
        <v>0.65200000000000002</v>
      </c>
      <c r="IL31" s="102">
        <v>0.65</v>
      </c>
      <c r="IM31" s="102">
        <v>0.65</v>
      </c>
      <c r="IN31" s="102">
        <v>0.65</v>
      </c>
      <c r="IO31" s="102">
        <v>0.65100000000000002</v>
      </c>
      <c r="IP31" s="102">
        <v>0.65200000000000002</v>
      </c>
      <c r="IQ31" s="102">
        <v>0.65</v>
      </c>
      <c r="IR31" s="102">
        <f t="shared" si="16"/>
        <v>0.64800000000000002</v>
      </c>
      <c r="IS31" s="102">
        <v>0.65200000000000002</v>
      </c>
      <c r="IT31" s="102">
        <v>0.65700000000000003</v>
      </c>
      <c r="IU31" s="102">
        <v>0.64200000000000002</v>
      </c>
      <c r="IV31" s="102">
        <v>0.64100000000000001</v>
      </c>
      <c r="IW31" s="102">
        <v>0.64100000000000001</v>
      </c>
      <c r="IX31" s="102"/>
      <c r="IY31" s="102">
        <v>0.66900000000000004</v>
      </c>
      <c r="IZ31" s="102">
        <v>0.64800000000000002</v>
      </c>
      <c r="JA31" s="102">
        <v>0.66300000000000003</v>
      </c>
      <c r="JB31" s="102">
        <v>0.65900000000000003</v>
      </c>
      <c r="JC31" s="102">
        <v>0.65800000000000003</v>
      </c>
      <c r="JD31" s="102">
        <v>0.63900000000000001</v>
      </c>
      <c r="JE31" s="102">
        <v>0.64900000000000002</v>
      </c>
      <c r="JF31" s="102">
        <v>0.63600000000000001</v>
      </c>
      <c r="JG31" s="102"/>
      <c r="JH31" s="102">
        <v>0.63900000000000001</v>
      </c>
      <c r="JI31" s="102">
        <v>0.63300000000000001</v>
      </c>
      <c r="JJ31" s="102">
        <f t="shared" si="17"/>
        <v>0.63300000000000001</v>
      </c>
      <c r="JK31" s="102"/>
      <c r="JL31" s="102">
        <v>0.64500000000000002</v>
      </c>
      <c r="JM31" s="102">
        <v>0.622</v>
      </c>
      <c r="JN31" s="102">
        <v>0.61899999999999999</v>
      </c>
      <c r="JO31" s="102">
        <v>0.61699999999999999</v>
      </c>
      <c r="JP31" s="102">
        <v>0.63600000000000001</v>
      </c>
      <c r="JQ31" s="102">
        <v>0.61599999999999999</v>
      </c>
      <c r="JR31" s="102">
        <v>0.623</v>
      </c>
      <c r="JS31" s="102">
        <v>0.623</v>
      </c>
      <c r="JT31" s="102">
        <v>0.61799999999999999</v>
      </c>
      <c r="JU31" s="102">
        <v>0.64100000000000001</v>
      </c>
      <c r="JV31" s="102">
        <v>0.63300000000000001</v>
      </c>
      <c r="JW31" s="102">
        <v>0.64100000000000001</v>
      </c>
      <c r="JX31" s="102">
        <f t="shared" si="266"/>
        <v>0.63300000000000001</v>
      </c>
      <c r="JY31" s="102">
        <v>0.621</v>
      </c>
      <c r="JZ31" s="102">
        <v>0.61599999999999999</v>
      </c>
      <c r="KA31" s="102">
        <v>0.624</v>
      </c>
      <c r="KB31" s="102">
        <v>0.625</v>
      </c>
      <c r="KC31" s="102">
        <v>0.61599999999999999</v>
      </c>
      <c r="KD31" s="102">
        <v>0.624</v>
      </c>
      <c r="KE31" s="102">
        <v>0.622</v>
      </c>
      <c r="KF31" s="102">
        <v>0.60299999999999998</v>
      </c>
      <c r="KG31" s="102">
        <v>0.60299999999999998</v>
      </c>
      <c r="KH31" s="102">
        <v>0.63</v>
      </c>
      <c r="KI31" s="102">
        <f t="shared" si="18"/>
        <v>0.63</v>
      </c>
      <c r="KJ31" s="102">
        <v>0.63100000000000001</v>
      </c>
      <c r="KK31" s="102">
        <v>0.63</v>
      </c>
      <c r="KL31" s="102">
        <v>0.60799999999999998</v>
      </c>
      <c r="KM31" s="102">
        <v>0.63200000000000001</v>
      </c>
      <c r="KN31" s="102">
        <v>0.63100000000000001</v>
      </c>
      <c r="KO31" s="102">
        <v>0.63</v>
      </c>
      <c r="KP31" s="102">
        <v>0.63</v>
      </c>
      <c r="KQ31" s="102">
        <v>0.628</v>
      </c>
      <c r="KR31" s="102"/>
      <c r="KS31" s="102">
        <v>0.63</v>
      </c>
      <c r="KT31" s="102">
        <f t="shared" si="19"/>
        <v>0.63</v>
      </c>
      <c r="KU31" s="102">
        <v>0.63</v>
      </c>
      <c r="KV31" s="102">
        <v>0.63</v>
      </c>
      <c r="KW31" s="102">
        <v>0.63</v>
      </c>
      <c r="KX31" s="102">
        <v>0.63</v>
      </c>
      <c r="KY31" s="102"/>
      <c r="KZ31" s="102">
        <v>0.63</v>
      </c>
      <c r="LA31" s="102"/>
      <c r="LB31" s="102">
        <v>0.63300000000000001</v>
      </c>
      <c r="LC31" s="102">
        <v>0.63100000000000001</v>
      </c>
      <c r="LD31" s="102">
        <f t="shared" si="20"/>
        <v>0.63</v>
      </c>
      <c r="LE31" s="102">
        <v>0.63500000000000001</v>
      </c>
      <c r="LF31" s="102">
        <v>0.63400000000000001</v>
      </c>
      <c r="LG31" s="102">
        <v>0.63400000000000001</v>
      </c>
      <c r="LH31" s="102">
        <v>0.625</v>
      </c>
      <c r="LI31" s="102">
        <v>0.625</v>
      </c>
      <c r="LJ31" s="102">
        <v>0.626</v>
      </c>
      <c r="LK31" s="102">
        <v>0.628</v>
      </c>
      <c r="LL31" s="102">
        <v>0.63200000000000001</v>
      </c>
      <c r="LM31" s="102">
        <f t="shared" si="21"/>
        <v>0.63</v>
      </c>
      <c r="LN31" s="102">
        <v>0.626</v>
      </c>
      <c r="LO31" s="102">
        <v>0.63400000000000001</v>
      </c>
      <c r="LP31" s="102">
        <v>0.63600000000000001</v>
      </c>
      <c r="LQ31" s="102"/>
      <c r="LR31" s="102">
        <v>0.61799999999999999</v>
      </c>
      <c r="LS31" s="102">
        <v>0.63300000000000001</v>
      </c>
      <c r="LT31" s="102">
        <v>0.624</v>
      </c>
      <c r="LU31" s="102">
        <v>0.626</v>
      </c>
      <c r="LV31" s="102"/>
      <c r="LW31" s="102">
        <v>0.63200000000000001</v>
      </c>
      <c r="LX31" s="102">
        <v>0.63300000000000001</v>
      </c>
      <c r="LY31" s="102">
        <v>0.63</v>
      </c>
      <c r="LZ31" s="102">
        <f t="shared" si="22"/>
        <v>0.63</v>
      </c>
      <c r="MA31" s="102">
        <v>0.63500000000000001</v>
      </c>
      <c r="MB31" s="102">
        <v>0.63400000000000001</v>
      </c>
      <c r="MC31" s="102"/>
      <c r="MD31" s="885">
        <f t="shared" si="23"/>
        <v>6.3492063492063544E-3</v>
      </c>
      <c r="ME31" s="1060"/>
      <c r="MF31" s="1060">
        <v>0.63200000000000001</v>
      </c>
      <c r="MG31" s="1060">
        <v>0.65200000000000002</v>
      </c>
      <c r="MH31" s="1060">
        <v>0.68799999999999994</v>
      </c>
      <c r="MI31" s="1060">
        <v>0.625</v>
      </c>
      <c r="MJ31" s="1060">
        <v>0.68</v>
      </c>
      <c r="MK31" s="1060">
        <v>0.621</v>
      </c>
      <c r="ML31" s="1060">
        <v>0.61599999999999999</v>
      </c>
      <c r="MM31" s="1060">
        <v>0.62</v>
      </c>
      <c r="MN31" s="1060">
        <v>0.61899999999999999</v>
      </c>
      <c r="MO31" s="1060"/>
      <c r="MP31" s="1060">
        <v>0.61</v>
      </c>
      <c r="MQ31" s="1060">
        <v>0.61699999999999999</v>
      </c>
      <c r="MR31" s="1060">
        <v>0.61599999999999999</v>
      </c>
      <c r="MS31" s="1060">
        <v>0.61699999999999999</v>
      </c>
      <c r="MT31" s="1060">
        <v>0.61899999999999999</v>
      </c>
      <c r="MU31" s="1060">
        <v>0.622</v>
      </c>
      <c r="MV31" s="1060">
        <f t="shared" si="24"/>
        <v>0.61599999999999999</v>
      </c>
      <c r="MW31" s="1060">
        <v>0.622</v>
      </c>
      <c r="MX31" s="1060">
        <v>0.63</v>
      </c>
      <c r="MY31" s="1060">
        <v>0.63300000000000001</v>
      </c>
      <c r="MZ31" s="1060"/>
      <c r="NA31" s="1060">
        <v>0.64100000000000001</v>
      </c>
      <c r="NB31" s="1060">
        <v>0.628</v>
      </c>
      <c r="NC31" s="1060">
        <v>0.64800000000000002</v>
      </c>
      <c r="ND31" s="1060">
        <v>0.63200000000000001</v>
      </c>
      <c r="NE31" s="1060">
        <v>0.63</v>
      </c>
      <c r="NF31" s="1060"/>
      <c r="NG31" s="1060">
        <v>0.628</v>
      </c>
      <c r="NH31" s="1060">
        <v>0.63100000000000001</v>
      </c>
      <c r="NI31" s="1060"/>
      <c r="NJ31" s="1060">
        <v>0.61499999999999999</v>
      </c>
      <c r="NK31" s="1060">
        <v>0.60799999999999998</v>
      </c>
      <c r="NL31" s="1060">
        <v>0.61199999999999999</v>
      </c>
      <c r="NM31" s="1060">
        <v>0.61599999999999999</v>
      </c>
      <c r="NN31" s="1060">
        <f t="shared" si="25"/>
        <v>0.61599999999999999</v>
      </c>
      <c r="NO31" s="1060">
        <v>0.61399999999999999</v>
      </c>
      <c r="NP31" s="1060">
        <v>0.61199999999999999</v>
      </c>
      <c r="NQ31" s="1060">
        <v>0.61099999999999999</v>
      </c>
      <c r="NR31" s="1060"/>
      <c r="NS31" s="1060">
        <v>0.61499999999999999</v>
      </c>
      <c r="NT31" s="1060">
        <v>0.61299999999999999</v>
      </c>
      <c r="NU31" s="1060">
        <v>0.63900000000000001</v>
      </c>
      <c r="NV31" s="1060">
        <v>0.62</v>
      </c>
      <c r="NW31" s="1060">
        <v>0.621</v>
      </c>
      <c r="NX31" s="1060">
        <v>0.625</v>
      </c>
      <c r="NY31" s="1060">
        <v>0.61799999999999999</v>
      </c>
      <c r="NZ31" s="1060">
        <v>0.61599999999999999</v>
      </c>
      <c r="OA31" s="1060">
        <v>0.61799999999999999</v>
      </c>
      <c r="OB31" s="102">
        <f t="shared" si="267"/>
        <v>0.61599999999999999</v>
      </c>
      <c r="OC31" s="1060">
        <v>0.625</v>
      </c>
      <c r="OD31" s="1060">
        <v>0.628</v>
      </c>
      <c r="OE31" s="1060">
        <v>0.622</v>
      </c>
      <c r="OF31" s="1060">
        <v>0.61799999999999999</v>
      </c>
      <c r="OG31" s="1060"/>
      <c r="OH31" s="1060">
        <v>0.624</v>
      </c>
      <c r="OI31" s="1060">
        <v>0.63800000000000001</v>
      </c>
      <c r="OJ31" s="102">
        <v>0.62</v>
      </c>
      <c r="OK31" s="102">
        <v>0.61899999999999999</v>
      </c>
      <c r="OL31" s="102">
        <v>0.625</v>
      </c>
      <c r="OM31" s="102">
        <v>0.61</v>
      </c>
      <c r="ON31" s="102">
        <f t="shared" si="26"/>
        <v>0.61</v>
      </c>
      <c r="OO31" s="102">
        <v>0.61</v>
      </c>
      <c r="OP31" s="102">
        <v>0.61099999999999999</v>
      </c>
      <c r="OQ31" s="102">
        <v>0.61299999999999999</v>
      </c>
      <c r="OR31" s="102">
        <v>0.60699999999999998</v>
      </c>
      <c r="OS31" s="102">
        <v>0.625</v>
      </c>
      <c r="OT31" s="102">
        <v>0.60699999999999998</v>
      </c>
      <c r="OU31" s="102">
        <v>0.60699999999999998</v>
      </c>
      <c r="OV31" s="102">
        <v>0.61199999999999999</v>
      </c>
      <c r="OW31" s="102"/>
      <c r="OX31" s="102"/>
      <c r="OY31" s="102">
        <v>0.6</v>
      </c>
      <c r="OZ31" s="102">
        <f t="shared" si="27"/>
        <v>0.6</v>
      </c>
      <c r="PA31" s="102"/>
      <c r="PB31" s="102">
        <v>0.60799999999999998</v>
      </c>
      <c r="PC31" s="102">
        <v>0.60599999999999998</v>
      </c>
      <c r="PD31" s="102">
        <v>0.60599999999999998</v>
      </c>
      <c r="PE31" s="102">
        <v>0.60699999999999998</v>
      </c>
      <c r="PF31" s="102"/>
      <c r="PG31" s="102">
        <v>0.60699999999999998</v>
      </c>
      <c r="PH31" s="102">
        <v>0.60799999999999998</v>
      </c>
      <c r="PI31" s="102"/>
      <c r="PJ31" s="102">
        <v>0.60099999999999998</v>
      </c>
      <c r="PK31" s="102">
        <f t="shared" si="28"/>
        <v>0.6</v>
      </c>
      <c r="PL31" s="102">
        <v>0.60799999999999998</v>
      </c>
      <c r="PM31" s="102">
        <v>0.60499999999999998</v>
      </c>
      <c r="PN31" s="102">
        <v>0.60399999999999998</v>
      </c>
      <c r="PO31" s="102"/>
      <c r="PP31" s="102">
        <v>0.60699999999999998</v>
      </c>
      <c r="PQ31" s="102">
        <v>0.60499999999999998</v>
      </c>
      <c r="PR31" s="102">
        <v>0.60399999999999998</v>
      </c>
      <c r="PS31" s="102">
        <v>0.60299999999999998</v>
      </c>
      <c r="PT31" s="102">
        <v>0.61299999999999999</v>
      </c>
      <c r="PU31" s="102">
        <f t="shared" si="29"/>
        <v>0.6</v>
      </c>
      <c r="PV31" s="102">
        <v>0.60799999999999998</v>
      </c>
      <c r="PW31" s="102">
        <v>0.61399999999999999</v>
      </c>
      <c r="PX31" s="102">
        <v>0.61799999999999999</v>
      </c>
      <c r="PY31" s="102">
        <v>0.61799999999999999</v>
      </c>
      <c r="PZ31" s="102">
        <v>0.61</v>
      </c>
      <c r="QA31" s="102"/>
      <c r="QB31" s="102">
        <v>0.61199999999999999</v>
      </c>
      <c r="QC31" s="102">
        <v>0.61099999999999999</v>
      </c>
      <c r="QD31" s="102">
        <v>0.60899999999999999</v>
      </c>
      <c r="QE31" s="102">
        <v>0.61199999999999999</v>
      </c>
      <c r="QF31" s="102">
        <v>0.63400000000000001</v>
      </c>
      <c r="QG31" s="102">
        <v>0.61399999999999999</v>
      </c>
      <c r="QH31" s="102">
        <f t="shared" si="278"/>
        <v>0.6</v>
      </c>
      <c r="QI31" s="102">
        <v>0.61199999999999999</v>
      </c>
      <c r="QJ31" s="102">
        <v>0.61499999999999999</v>
      </c>
      <c r="QK31" s="102">
        <v>0.61</v>
      </c>
      <c r="QL31" s="102">
        <v>0.61</v>
      </c>
      <c r="QM31" s="102"/>
      <c r="QN31" s="102">
        <v>0.78100000000000003</v>
      </c>
      <c r="QO31" s="102">
        <v>0.78200000000000003</v>
      </c>
      <c r="QP31" s="102">
        <v>0.78300000000000003</v>
      </c>
      <c r="QQ31" s="102">
        <v>0.78200000000000003</v>
      </c>
      <c r="QR31" s="102">
        <v>0.77700000000000002</v>
      </c>
      <c r="QS31" s="102">
        <v>0.79300000000000004</v>
      </c>
      <c r="QT31" s="102">
        <v>0.61199999999999999</v>
      </c>
      <c r="QU31" s="102">
        <f t="shared" si="279"/>
        <v>0.6</v>
      </c>
      <c r="QV31" s="102">
        <v>0.78200000000000003</v>
      </c>
      <c r="QW31" s="102">
        <v>0.63900000000000001</v>
      </c>
      <c r="QX31" s="102">
        <v>0.64200000000000002</v>
      </c>
      <c r="QY31" s="102">
        <v>0.64200000000000002</v>
      </c>
      <c r="QZ31" s="102">
        <v>0.64200000000000002</v>
      </c>
      <c r="RA31" s="102">
        <v>0.64300000000000002</v>
      </c>
      <c r="RB31" s="102">
        <v>0.65600000000000003</v>
      </c>
      <c r="RC31" s="102">
        <v>0.64100000000000001</v>
      </c>
      <c r="RD31" s="102">
        <v>0.63700000000000001</v>
      </c>
      <c r="RE31" s="102">
        <v>0.61199999999999999</v>
      </c>
      <c r="RF31" s="102">
        <f t="shared" si="32"/>
        <v>0.6</v>
      </c>
      <c r="RG31" s="102">
        <v>0.64200000000000002</v>
      </c>
      <c r="RH31" s="102"/>
      <c r="RI31" s="102">
        <v>0.63400000000000001</v>
      </c>
      <c r="RJ31" s="102">
        <v>0.63400000000000001</v>
      </c>
      <c r="RK31" s="102">
        <v>0.66400000000000003</v>
      </c>
      <c r="RL31" s="102">
        <v>0.64400000000000002</v>
      </c>
      <c r="RM31" s="102">
        <v>0.64500000000000002</v>
      </c>
      <c r="RN31" s="102">
        <v>0.64800000000000002</v>
      </c>
      <c r="RO31" s="102">
        <v>0.65</v>
      </c>
      <c r="RP31" s="102">
        <v>0.625</v>
      </c>
      <c r="RQ31" s="102">
        <f t="shared" si="33"/>
        <v>0.6</v>
      </c>
      <c r="RR31" s="102"/>
      <c r="RS31" s="102">
        <v>0.64200000000000002</v>
      </c>
      <c r="RT31" s="102">
        <v>0.62</v>
      </c>
      <c r="RU31" s="102">
        <v>0.63100000000000001</v>
      </c>
      <c r="RV31" s="102">
        <v>0.622</v>
      </c>
      <c r="RW31" s="102">
        <v>0.62</v>
      </c>
      <c r="RX31" s="102">
        <v>0.623</v>
      </c>
      <c r="RY31" s="102">
        <v>0.63800000000000001</v>
      </c>
      <c r="RZ31" s="102">
        <v>0.61899999999999999</v>
      </c>
      <c r="SA31" s="102">
        <v>0.61599999999999999</v>
      </c>
      <c r="SB31" s="102">
        <v>0.62</v>
      </c>
      <c r="SC31" s="102">
        <v>0.62</v>
      </c>
      <c r="SD31" s="102">
        <v>0.60399999999999998</v>
      </c>
      <c r="SE31" s="102">
        <f t="shared" si="34"/>
        <v>0.6</v>
      </c>
      <c r="SF31" s="102">
        <v>0.62</v>
      </c>
      <c r="SG31" s="102">
        <v>0.62</v>
      </c>
      <c r="SH31" s="102">
        <v>0.62</v>
      </c>
      <c r="SI31" s="102">
        <v>0.62</v>
      </c>
      <c r="SJ31" s="102">
        <v>0.62</v>
      </c>
      <c r="SK31" s="102">
        <v>0.60899999999999999</v>
      </c>
      <c r="SL31" s="102">
        <v>0.61</v>
      </c>
      <c r="SM31" s="102"/>
      <c r="SN31" s="102">
        <v>0.60699999999999998</v>
      </c>
      <c r="SO31" s="102">
        <v>0.62</v>
      </c>
      <c r="SP31" s="102">
        <v>0.61799999999999999</v>
      </c>
      <c r="SQ31" s="102">
        <v>0.626</v>
      </c>
      <c r="SR31" s="102">
        <f t="shared" si="35"/>
        <v>0.6</v>
      </c>
      <c r="SS31" s="102">
        <v>0.61499999999999999</v>
      </c>
      <c r="ST31" s="102"/>
      <c r="SU31" s="102">
        <v>0.64200000000000002</v>
      </c>
      <c r="SV31" s="102">
        <v>0.61399999999999999</v>
      </c>
      <c r="SW31" s="102"/>
      <c r="SX31" s="102">
        <v>0.61299999999999999</v>
      </c>
      <c r="SY31" s="102">
        <v>0.61399999999999999</v>
      </c>
      <c r="SZ31" s="102">
        <v>0.61799999999999999</v>
      </c>
      <c r="TA31" s="102">
        <v>0.61</v>
      </c>
      <c r="TB31" s="102"/>
      <c r="TC31" s="102">
        <v>0.61599999999999999</v>
      </c>
      <c r="TD31" s="102">
        <v>0.60499999999999998</v>
      </c>
      <c r="TE31" s="102">
        <v>0.61</v>
      </c>
      <c r="TF31" s="102">
        <v>0.61199999999999999</v>
      </c>
      <c r="TG31" s="102">
        <v>0.60599999999999998</v>
      </c>
      <c r="TH31" s="102">
        <v>0.62</v>
      </c>
      <c r="TI31" s="102">
        <v>0.626</v>
      </c>
      <c r="TJ31" s="102"/>
      <c r="TK31" s="102">
        <v>0.61299999999999999</v>
      </c>
      <c r="TL31" s="102">
        <v>0.61399999999999999</v>
      </c>
      <c r="TM31" s="102">
        <v>0.61499999999999999</v>
      </c>
      <c r="TN31" s="102">
        <v>0.61299999999999999</v>
      </c>
      <c r="TO31" s="102">
        <v>0.61</v>
      </c>
      <c r="TP31" s="102">
        <v>0.61099999999999999</v>
      </c>
      <c r="TQ31" s="102"/>
      <c r="TR31" s="102">
        <v>0.61599999999999999</v>
      </c>
      <c r="TS31" s="102">
        <v>0.625</v>
      </c>
      <c r="TT31" s="102">
        <v>0.61299999999999999</v>
      </c>
      <c r="TU31" s="102">
        <v>0.626</v>
      </c>
      <c r="TV31" s="102">
        <f t="shared" si="36"/>
        <v>0.6</v>
      </c>
      <c r="TW31" s="102">
        <v>0.622</v>
      </c>
      <c r="TX31" s="102">
        <v>0.61899999999999999</v>
      </c>
      <c r="TY31" s="102">
        <v>0.621</v>
      </c>
      <c r="TZ31" s="102">
        <v>0.61599999999999999</v>
      </c>
      <c r="UA31" s="102">
        <v>0.623</v>
      </c>
      <c r="UB31" s="51">
        <f t="shared" si="37"/>
        <v>0.6</v>
      </c>
      <c r="UC31" s="51">
        <v>0.65400000000000003</v>
      </c>
      <c r="UD31" s="51">
        <v>0.65400000000000003</v>
      </c>
      <c r="UE31" s="51">
        <v>0.64700000000000002</v>
      </c>
      <c r="UF31" s="51">
        <v>0.64500000000000002</v>
      </c>
      <c r="UG31" s="51">
        <v>0.65300000000000002</v>
      </c>
      <c r="UH31" s="47">
        <v>0.65</v>
      </c>
      <c r="UI31" s="47">
        <v>0.64600000000000002</v>
      </c>
      <c r="UJ31" s="47">
        <v>0.65300000000000002</v>
      </c>
      <c r="UK31" s="47">
        <v>0.65400000000000003</v>
      </c>
      <c r="UL31" s="47">
        <v>0.65300000000000002</v>
      </c>
      <c r="UM31" s="47">
        <v>0.65400000000000003</v>
      </c>
      <c r="UN31" s="47"/>
      <c r="UO31" s="47">
        <v>0.65400000000000003</v>
      </c>
      <c r="UP31" s="51">
        <f t="shared" si="38"/>
        <v>0.6</v>
      </c>
      <c r="UQ31" s="47"/>
      <c r="UR31" s="6">
        <f t="shared" si="39"/>
        <v>9.000000000000008E-2</v>
      </c>
      <c r="US31" s="1060">
        <v>0.628</v>
      </c>
      <c r="UT31" s="1060">
        <v>0.628</v>
      </c>
      <c r="UU31" s="1060">
        <v>0.67300000000000004</v>
      </c>
      <c r="UV31" s="1060">
        <v>0.63</v>
      </c>
      <c r="UW31" s="1060">
        <v>0.63400000000000001</v>
      </c>
      <c r="UX31" s="1060">
        <v>0.62</v>
      </c>
      <c r="UY31" s="1060">
        <v>0.61499999999999999</v>
      </c>
      <c r="UZ31" s="1060">
        <v>0.626</v>
      </c>
      <c r="VA31" s="1060">
        <v>0.625</v>
      </c>
      <c r="VB31" s="1060">
        <v>0.627</v>
      </c>
      <c r="VC31" s="1060">
        <v>0.627</v>
      </c>
      <c r="VD31" s="1060">
        <v>0.624</v>
      </c>
      <c r="VE31" s="1060"/>
      <c r="VF31" s="1060">
        <v>0.625</v>
      </c>
      <c r="VG31" s="1060">
        <v>0.61299999999999999</v>
      </c>
      <c r="VH31" s="1060">
        <v>0.627</v>
      </c>
      <c r="VI31" s="1060">
        <f t="shared" si="40"/>
        <v>0.61499999999999999</v>
      </c>
      <c r="VJ31" s="1060">
        <v>0.628</v>
      </c>
      <c r="VK31" s="1060">
        <v>0.64</v>
      </c>
      <c r="VL31" s="1060">
        <v>0.64500000000000002</v>
      </c>
      <c r="VM31" s="1060">
        <v>0.64</v>
      </c>
      <c r="VN31" s="1060"/>
      <c r="VO31" s="1060">
        <v>0.63600000000000001</v>
      </c>
      <c r="VP31" s="1060">
        <v>0.64</v>
      </c>
      <c r="VQ31" s="1060">
        <v>0.63600000000000001</v>
      </c>
      <c r="VR31" s="1060">
        <v>0.63400000000000001</v>
      </c>
      <c r="VS31" s="1060">
        <v>0.63100000000000001</v>
      </c>
      <c r="VT31" s="1060">
        <v>0.60899999999999999</v>
      </c>
      <c r="VU31" s="1060">
        <v>0.61399999999999999</v>
      </c>
      <c r="VV31" s="1060">
        <v>0.61699999999999999</v>
      </c>
      <c r="VW31" s="1060">
        <v>0.61099999999999999</v>
      </c>
      <c r="VX31" s="1060">
        <f t="shared" si="41"/>
        <v>0.61099999999999999</v>
      </c>
      <c r="VY31" s="1060">
        <v>0.61399999999999999</v>
      </c>
      <c r="VZ31" s="1060">
        <v>0.61299999999999999</v>
      </c>
      <c r="WA31" s="1060">
        <v>0.61599999999999999</v>
      </c>
      <c r="WB31" s="1060">
        <v>0.61499999999999999</v>
      </c>
      <c r="WC31" s="1060"/>
      <c r="WD31" s="1060">
        <v>0.61499999999999999</v>
      </c>
      <c r="WE31" s="1060">
        <v>0.61399999999999999</v>
      </c>
      <c r="WF31" s="1060">
        <v>0.626</v>
      </c>
      <c r="WG31" s="1060">
        <v>0.61499999999999999</v>
      </c>
      <c r="WH31" s="1060">
        <v>0.61399999999999999</v>
      </c>
      <c r="WI31" s="102">
        <v>0.61099999999999999</v>
      </c>
      <c r="WJ31" s="102">
        <v>0.61099999999999999</v>
      </c>
      <c r="WK31" s="1060">
        <v>0.61099999999999999</v>
      </c>
      <c r="WL31" s="102">
        <f t="shared" si="268"/>
        <v>0.61099999999999999</v>
      </c>
      <c r="WM31" s="1060">
        <v>0.61099999999999999</v>
      </c>
      <c r="WN31" s="1060">
        <v>0.61499999999999999</v>
      </c>
      <c r="WO31" s="1060">
        <v>0.61699999999999999</v>
      </c>
      <c r="WP31" s="1060">
        <v>0.61499999999999999</v>
      </c>
      <c r="WQ31" s="1060">
        <v>0.61499999999999999</v>
      </c>
      <c r="WR31" s="1060"/>
      <c r="WS31" s="1060">
        <v>0.61399999999999999</v>
      </c>
      <c r="WT31" s="102">
        <v>0.60799999999999998</v>
      </c>
      <c r="WU31" s="102">
        <v>0.60699999999999998</v>
      </c>
      <c r="WV31" s="102">
        <v>0.60699999999999998</v>
      </c>
      <c r="WW31" s="102">
        <v>0.61</v>
      </c>
      <c r="WX31" s="102">
        <f t="shared" si="42"/>
        <v>0.61</v>
      </c>
      <c r="WY31" s="102">
        <v>0.60499999999999998</v>
      </c>
      <c r="WZ31" s="102">
        <v>0.60599999999999998</v>
      </c>
      <c r="XA31" s="102">
        <v>0.60499999999999998</v>
      </c>
      <c r="XB31" s="102">
        <v>0.60499999999999998</v>
      </c>
      <c r="XC31" s="102">
        <v>0.61899999999999999</v>
      </c>
      <c r="XD31" s="102">
        <v>0.60599999999999998</v>
      </c>
      <c r="XE31" s="102">
        <v>0.60499999999999998</v>
      </c>
      <c r="XF31" s="102">
        <v>0.60699999999999998</v>
      </c>
      <c r="XG31" s="102"/>
      <c r="XH31" s="102"/>
      <c r="XI31" s="102">
        <v>0.6</v>
      </c>
      <c r="XJ31" s="102">
        <f t="shared" si="43"/>
        <v>0.6</v>
      </c>
      <c r="XK31" s="102">
        <v>0.61699999999999999</v>
      </c>
      <c r="XL31" s="102">
        <v>0.60599999999999998</v>
      </c>
      <c r="XM31" s="102"/>
      <c r="XN31" s="102">
        <v>0.60399999999999998</v>
      </c>
      <c r="XO31" s="102">
        <v>0.60799999999999998</v>
      </c>
      <c r="XP31" s="102">
        <v>0.60499999999999998</v>
      </c>
      <c r="XQ31" s="102"/>
      <c r="XR31" s="102">
        <v>0.60499999999999998</v>
      </c>
      <c r="XS31" s="102">
        <v>0.61</v>
      </c>
      <c r="XT31" s="102">
        <f t="shared" si="44"/>
        <v>0.6</v>
      </c>
      <c r="XU31" s="102">
        <v>0.60599999999999998</v>
      </c>
      <c r="XV31" s="102">
        <v>0.61</v>
      </c>
      <c r="XW31" s="102">
        <v>0.60899999999999999</v>
      </c>
      <c r="XX31" s="102"/>
      <c r="XY31" s="102">
        <v>0.61699999999999999</v>
      </c>
      <c r="XZ31" s="102">
        <v>0.60499999999999998</v>
      </c>
      <c r="YA31" s="102">
        <v>0.60499999999999998</v>
      </c>
      <c r="YB31" s="102">
        <v>0.60699999999999998</v>
      </c>
      <c r="YC31" s="102">
        <v>0.60499999999999998</v>
      </c>
      <c r="YD31" s="102">
        <f t="shared" si="45"/>
        <v>0.6</v>
      </c>
      <c r="YE31" s="102">
        <v>0.60599999999999998</v>
      </c>
      <c r="YF31" s="102">
        <v>0.60499999999999998</v>
      </c>
      <c r="YG31" s="102">
        <v>0.60799999999999998</v>
      </c>
      <c r="YH31" s="102">
        <v>0.61</v>
      </c>
      <c r="YI31" s="102">
        <v>0.61</v>
      </c>
      <c r="YJ31" s="102">
        <v>0.60799999999999998</v>
      </c>
      <c r="YK31" s="102"/>
      <c r="YL31" s="102">
        <v>0.60899999999999999</v>
      </c>
      <c r="YM31" s="102">
        <v>0.60699999999999998</v>
      </c>
      <c r="YN31" s="102">
        <v>0.61</v>
      </c>
      <c r="YO31" s="102">
        <v>0.61299999999999999</v>
      </c>
      <c r="YP31" s="102">
        <v>0.60299999999999998</v>
      </c>
      <c r="YQ31" s="102">
        <f t="shared" si="280"/>
        <v>0.6</v>
      </c>
      <c r="YR31" s="102">
        <v>0.61199999999999999</v>
      </c>
      <c r="YS31" s="102">
        <v>0.61</v>
      </c>
      <c r="YT31" s="102">
        <v>0.61</v>
      </c>
      <c r="YU31" s="102">
        <v>0.60899999999999999</v>
      </c>
      <c r="YV31" s="102">
        <v>0.77800000000000002</v>
      </c>
      <c r="YW31" s="102"/>
      <c r="YX31" s="102">
        <v>0.78100000000000003</v>
      </c>
      <c r="YY31" s="102">
        <v>0.77100000000000002</v>
      </c>
      <c r="YZ31" s="102">
        <v>0.78800000000000003</v>
      </c>
      <c r="ZA31" s="102">
        <v>0.77</v>
      </c>
      <c r="ZB31" s="102">
        <v>0.78400000000000003</v>
      </c>
      <c r="ZC31" s="102"/>
      <c r="ZD31" s="102">
        <v>0.61799999999999999</v>
      </c>
      <c r="ZE31" s="102">
        <f t="shared" si="281"/>
        <v>0.6</v>
      </c>
      <c r="ZF31" s="102">
        <v>0.77400000000000002</v>
      </c>
      <c r="ZG31" s="102">
        <v>0.65400000000000003</v>
      </c>
      <c r="ZH31" s="102">
        <v>0.63300000000000001</v>
      </c>
      <c r="ZI31" s="102">
        <v>0.63300000000000001</v>
      </c>
      <c r="ZJ31" s="102">
        <v>0.626</v>
      </c>
      <c r="ZK31" s="102">
        <v>0.627</v>
      </c>
      <c r="ZL31" s="102">
        <v>0.63100000000000001</v>
      </c>
      <c r="ZM31" s="102">
        <v>0.63200000000000001</v>
      </c>
      <c r="ZN31" s="102">
        <v>0.628</v>
      </c>
      <c r="ZO31" s="102">
        <v>0.61799999999999999</v>
      </c>
      <c r="ZP31" s="102">
        <f t="shared" si="48"/>
        <v>0.6</v>
      </c>
      <c r="ZQ31" s="102">
        <v>0.63300000000000001</v>
      </c>
      <c r="ZR31" s="102">
        <v>0.624</v>
      </c>
      <c r="ZS31" s="102">
        <v>0.623</v>
      </c>
      <c r="ZT31" s="102"/>
      <c r="ZU31" s="102">
        <v>0.64300000000000002</v>
      </c>
      <c r="ZV31" s="102">
        <v>0.626</v>
      </c>
      <c r="ZW31" s="102">
        <v>0.621</v>
      </c>
      <c r="ZX31" s="102">
        <v>0.626</v>
      </c>
      <c r="ZY31" s="102">
        <v>0.64400000000000002</v>
      </c>
      <c r="ZZ31" s="102">
        <v>0.621</v>
      </c>
      <c r="AAA31" s="102">
        <f t="shared" si="49"/>
        <v>0.6</v>
      </c>
      <c r="AAB31" s="102">
        <v>0.63100000000000001</v>
      </c>
      <c r="AAC31" s="102"/>
      <c r="AAD31" s="102">
        <v>0.626</v>
      </c>
      <c r="AAE31" s="102">
        <v>0.61699999999999999</v>
      </c>
      <c r="AAF31" s="102">
        <v>0.61</v>
      </c>
      <c r="AAG31" s="102">
        <v>0.61799999999999999</v>
      </c>
      <c r="AAH31" s="102">
        <v>0.61499999999999999</v>
      </c>
      <c r="AAI31" s="102">
        <v>0.626</v>
      </c>
      <c r="AAJ31" s="102">
        <v>0.61099999999999999</v>
      </c>
      <c r="AAK31" s="102">
        <v>0.60499999999999998</v>
      </c>
      <c r="AAL31" s="102">
        <v>0.623</v>
      </c>
      <c r="AAM31" s="102">
        <v>0.61</v>
      </c>
      <c r="AAN31" s="102">
        <v>0.60499999999999998</v>
      </c>
      <c r="AAO31" s="102">
        <f t="shared" si="50"/>
        <v>0.6</v>
      </c>
      <c r="AAP31" s="102">
        <v>0.62</v>
      </c>
      <c r="AAQ31" s="102">
        <v>0.62</v>
      </c>
      <c r="AAR31" s="102">
        <v>0.61</v>
      </c>
      <c r="AAS31" s="102">
        <v>0.61</v>
      </c>
      <c r="AAT31" s="102"/>
      <c r="AAU31" s="102">
        <v>0.61</v>
      </c>
      <c r="AAV31" s="102">
        <v>0.60599999999999998</v>
      </c>
      <c r="AAW31" s="102">
        <v>0.60499999999999998</v>
      </c>
      <c r="AAX31" s="102">
        <v>0.61499999999999999</v>
      </c>
      <c r="AAY31" s="102">
        <v>0.60799999999999998</v>
      </c>
      <c r="AAZ31" s="102">
        <v>0.61</v>
      </c>
      <c r="ABA31" s="102">
        <v>0.625</v>
      </c>
      <c r="ABB31" s="102">
        <f t="shared" si="51"/>
        <v>0.6</v>
      </c>
      <c r="ABC31" s="102">
        <v>0.61199999999999999</v>
      </c>
      <c r="ABD31" s="102">
        <v>0.61</v>
      </c>
      <c r="ABE31" s="102">
        <v>0.61199999999999999</v>
      </c>
      <c r="ABF31" s="102"/>
      <c r="ABG31" s="102">
        <v>0.60499999999999998</v>
      </c>
      <c r="ABH31" s="102">
        <v>0.61799999999999999</v>
      </c>
      <c r="ABI31" s="102">
        <v>0.625</v>
      </c>
      <c r="ABJ31" s="102">
        <v>0.60699999999999998</v>
      </c>
      <c r="ABK31" s="102">
        <v>0.60799999999999998</v>
      </c>
      <c r="ABL31" s="102">
        <v>0.62</v>
      </c>
      <c r="ABM31" s="102">
        <v>0.60699999999999998</v>
      </c>
      <c r="ABN31" s="102">
        <v>0.60599999999999998</v>
      </c>
      <c r="ABO31" s="102"/>
      <c r="ABP31" s="102">
        <v>0.61</v>
      </c>
      <c r="ABQ31" s="102">
        <v>0.60799999999999998</v>
      </c>
      <c r="ABR31" s="102">
        <v>0.61</v>
      </c>
      <c r="ABS31" s="102"/>
      <c r="ABT31" s="102">
        <v>0.61</v>
      </c>
      <c r="ABU31" s="102">
        <v>0.60599999999999998</v>
      </c>
      <c r="ABV31" s="102">
        <v>0.61099999999999999</v>
      </c>
      <c r="ABW31" s="102">
        <v>0.60899999999999999</v>
      </c>
      <c r="ABX31" s="102">
        <v>0.627</v>
      </c>
      <c r="ABY31" s="102">
        <v>0.61299999999999999</v>
      </c>
      <c r="ABZ31" s="102">
        <v>0.61</v>
      </c>
      <c r="ACA31" s="102"/>
      <c r="ACB31" s="102">
        <v>0.623</v>
      </c>
      <c r="ACC31" s="102">
        <v>0.61099999999999999</v>
      </c>
      <c r="ACD31" s="102">
        <v>0.61499999999999999</v>
      </c>
      <c r="ACE31" s="102">
        <f t="shared" si="52"/>
        <v>0.6</v>
      </c>
      <c r="ACF31" s="102">
        <v>0.627</v>
      </c>
      <c r="ACG31" s="102">
        <v>0.61199999999999999</v>
      </c>
      <c r="ACH31" s="102">
        <v>0.60799999999999998</v>
      </c>
      <c r="ACI31" s="102">
        <v>0.61199999999999999</v>
      </c>
      <c r="ACJ31" s="102">
        <v>0.60599999999999998</v>
      </c>
      <c r="ACK31" s="102">
        <f t="shared" si="53"/>
        <v>0.6</v>
      </c>
      <c r="ACL31" s="47">
        <v>0.64300000000000002</v>
      </c>
      <c r="ACM31" s="47">
        <v>0.64100000000000001</v>
      </c>
      <c r="ACN31" s="47">
        <v>0.64400000000000002</v>
      </c>
      <c r="ACO31" s="47">
        <v>0.64800000000000002</v>
      </c>
      <c r="ACP31" s="47"/>
      <c r="ACQ31" s="47">
        <v>0.64400000000000002</v>
      </c>
      <c r="ACR31" s="47">
        <v>0.65100000000000002</v>
      </c>
      <c r="ACS31" s="47">
        <v>0.65400000000000003</v>
      </c>
      <c r="ACT31" s="47">
        <v>0.65100000000000002</v>
      </c>
      <c r="ACU31" s="47">
        <v>0.65400000000000003</v>
      </c>
      <c r="ACV31" s="47">
        <v>0.64500000000000002</v>
      </c>
      <c r="ACW31" s="47"/>
      <c r="ACX31" s="47">
        <v>0.65100000000000002</v>
      </c>
      <c r="ACY31" s="47">
        <v>0.65</v>
      </c>
      <c r="ACZ31" s="102">
        <f t="shared" si="54"/>
        <v>0.6</v>
      </c>
      <c r="ADA31" s="47"/>
      <c r="ADB31" s="6">
        <f t="shared" si="55"/>
        <v>8.3333333333333412E-2</v>
      </c>
      <c r="ADC31" s="102"/>
      <c r="ADD31" s="102">
        <v>0.53900000000000003</v>
      </c>
      <c r="ADE31" s="102">
        <v>0.56000000000000005</v>
      </c>
      <c r="ADF31" s="102">
        <v>0.56499999999999995</v>
      </c>
      <c r="ADG31" s="102">
        <v>0.53200000000000003</v>
      </c>
      <c r="ADH31" s="102">
        <v>0.57499999999999996</v>
      </c>
      <c r="ADI31" s="102">
        <v>0.53900000000000003</v>
      </c>
      <c r="ADJ31" s="102">
        <v>0.53300000000000003</v>
      </c>
      <c r="ADK31" s="102">
        <v>0.53600000000000003</v>
      </c>
      <c r="ADL31" s="102">
        <v>0.53400000000000003</v>
      </c>
      <c r="ADM31" s="102">
        <v>0.54</v>
      </c>
      <c r="ADN31" s="102">
        <v>0.53500000000000003</v>
      </c>
      <c r="ADO31" s="102">
        <v>0.53700000000000003</v>
      </c>
      <c r="ADP31" s="102">
        <v>0.53100000000000003</v>
      </c>
      <c r="ADQ31" s="102">
        <v>0.53300000000000003</v>
      </c>
      <c r="ADR31" s="102">
        <v>0.53700000000000003</v>
      </c>
      <c r="ADS31" s="102">
        <f t="shared" si="245"/>
        <v>0.53300000000000003</v>
      </c>
      <c r="ADT31" s="102">
        <v>0.54500000000000004</v>
      </c>
      <c r="ADU31" s="102">
        <v>0.54100000000000004</v>
      </c>
      <c r="ADV31" s="102">
        <v>0.53800000000000003</v>
      </c>
      <c r="ADW31" s="102"/>
      <c r="ADX31" s="102">
        <v>0.55500000000000005</v>
      </c>
      <c r="ADY31" s="102">
        <v>0.54200000000000004</v>
      </c>
      <c r="ADZ31" s="102">
        <v>0.54300000000000004</v>
      </c>
      <c r="AEA31" s="102">
        <v>0.53900000000000003</v>
      </c>
      <c r="AEB31" s="102">
        <v>0.50800000000000001</v>
      </c>
      <c r="AEC31" s="102">
        <v>0.872</v>
      </c>
      <c r="AED31" s="102">
        <v>0.879</v>
      </c>
      <c r="AEE31" s="102">
        <v>0.499</v>
      </c>
      <c r="AEF31" s="102"/>
      <c r="AEG31" s="102">
        <v>0.502</v>
      </c>
      <c r="AEH31" s="102">
        <v>0.50900000000000001</v>
      </c>
      <c r="AEI31" s="102">
        <v>0.50600000000000001</v>
      </c>
      <c r="AEJ31" s="1060">
        <f t="shared" si="246"/>
        <v>0.50600000000000001</v>
      </c>
      <c r="AEK31" s="102">
        <v>0.51</v>
      </c>
      <c r="AEL31" s="102">
        <v>0.51</v>
      </c>
      <c r="AEM31" s="102">
        <v>0.54900000000000004</v>
      </c>
      <c r="AEN31" s="102">
        <v>0.54100000000000004</v>
      </c>
      <c r="AEO31" s="102"/>
      <c r="AEP31" s="102">
        <v>0.52</v>
      </c>
      <c r="AEQ31" s="102">
        <v>0.51400000000000001</v>
      </c>
      <c r="AER31" s="102">
        <v>0.50900000000000001</v>
      </c>
      <c r="AES31" s="102">
        <v>0.51100000000000001</v>
      </c>
      <c r="AET31" s="102">
        <v>0.52100000000000002</v>
      </c>
      <c r="AEU31" s="102">
        <v>0.501</v>
      </c>
      <c r="AEV31" s="102">
        <v>0.501</v>
      </c>
      <c r="AEW31" s="102">
        <v>0.501</v>
      </c>
      <c r="AEX31" s="102">
        <f t="shared" si="269"/>
        <v>0.501</v>
      </c>
      <c r="AEY31" s="102">
        <v>0.505</v>
      </c>
      <c r="AEZ31" s="102">
        <v>0.52600000000000002</v>
      </c>
      <c r="AFA31" s="102">
        <v>0.53300000000000003</v>
      </c>
      <c r="AFB31" s="102">
        <v>0.52800000000000002</v>
      </c>
      <c r="AFC31" s="102">
        <v>0.51</v>
      </c>
      <c r="AFD31" s="102">
        <v>0.503</v>
      </c>
      <c r="AFE31" s="102">
        <v>0.502</v>
      </c>
      <c r="AFF31" s="102"/>
      <c r="AFG31" s="102">
        <v>0.495</v>
      </c>
      <c r="AFH31" s="102">
        <v>0.53400000000000003</v>
      </c>
      <c r="AFI31" s="102">
        <v>0.5</v>
      </c>
      <c r="AFJ31" s="102">
        <f t="shared" si="57"/>
        <v>0.5</v>
      </c>
      <c r="AFK31" s="102">
        <v>0.501</v>
      </c>
      <c r="AFL31" s="102">
        <v>0.51</v>
      </c>
      <c r="AFM31" s="102">
        <v>0.496</v>
      </c>
      <c r="AFN31" s="102"/>
      <c r="AFO31" s="102">
        <v>0.501</v>
      </c>
      <c r="AFP31" s="102">
        <v>0.498</v>
      </c>
      <c r="AFQ31" s="102">
        <v>0.496</v>
      </c>
      <c r="AFR31" s="102">
        <v>0.5</v>
      </c>
      <c r="AFS31" s="102">
        <v>0.496</v>
      </c>
      <c r="AFT31" s="102"/>
      <c r="AFU31" s="102">
        <v>0.5</v>
      </c>
      <c r="AFV31" s="102">
        <f t="shared" si="58"/>
        <v>0.5</v>
      </c>
      <c r="AFW31" s="102">
        <v>0.5</v>
      </c>
      <c r="AFX31" s="102">
        <v>0.5</v>
      </c>
      <c r="AFY31" s="102">
        <v>0.499</v>
      </c>
      <c r="AFZ31" s="102"/>
      <c r="AGA31" s="102">
        <v>0.498</v>
      </c>
      <c r="AGB31" s="102">
        <v>0.496</v>
      </c>
      <c r="AGC31" s="102">
        <v>0.497</v>
      </c>
      <c r="AGD31" s="102">
        <v>0.497</v>
      </c>
      <c r="AGE31" s="102">
        <f t="shared" si="59"/>
        <v>0.497</v>
      </c>
      <c r="AGF31" s="102">
        <v>0.498</v>
      </c>
      <c r="AGG31" s="102">
        <v>0.498</v>
      </c>
      <c r="AGH31" s="102"/>
      <c r="AGI31" s="102">
        <v>0.52200000000000002</v>
      </c>
      <c r="AGJ31" s="102">
        <v>0.52300000000000002</v>
      </c>
      <c r="AGK31" s="102">
        <v>0.52200000000000002</v>
      </c>
      <c r="AGL31" s="102"/>
      <c r="AGM31" s="102">
        <v>0.52400000000000002</v>
      </c>
      <c r="AGN31" s="102">
        <v>0.52</v>
      </c>
      <c r="AGO31" s="102">
        <v>0.495</v>
      </c>
      <c r="AGP31" s="102">
        <f t="shared" si="60"/>
        <v>0.495</v>
      </c>
      <c r="AGQ31" s="102">
        <v>0.52200000000000002</v>
      </c>
      <c r="AGR31" s="102">
        <v>0.52700000000000002</v>
      </c>
      <c r="AGS31" s="102">
        <v>0.52300000000000002</v>
      </c>
      <c r="AGT31" s="102">
        <v>0.52500000000000002</v>
      </c>
      <c r="AGU31" s="102">
        <v>0.52500000000000002</v>
      </c>
      <c r="AGV31" s="102">
        <v>0.52700000000000002</v>
      </c>
      <c r="AGW31" s="102">
        <v>0.52900000000000003</v>
      </c>
      <c r="AGX31" s="102"/>
      <c r="AGY31" s="102">
        <v>0.52300000000000002</v>
      </c>
      <c r="AGZ31" s="102">
        <v>0.52600000000000002</v>
      </c>
      <c r="AHA31" s="102">
        <v>0.61</v>
      </c>
      <c r="AHB31" s="102">
        <v>0.52600000000000002</v>
      </c>
      <c r="AHC31" s="102">
        <f t="shared" si="282"/>
        <v>0.495</v>
      </c>
      <c r="AHD31" s="102">
        <v>0.52200000000000002</v>
      </c>
      <c r="AHE31" s="102">
        <v>0.52600000000000002</v>
      </c>
      <c r="AHF31" s="102">
        <v>0.52700000000000002</v>
      </c>
      <c r="AHG31" s="102"/>
      <c r="AHH31" s="102">
        <v>0.52500000000000002</v>
      </c>
      <c r="AHI31" s="102">
        <v>0.68300000000000005</v>
      </c>
      <c r="AHJ31" s="102">
        <v>0.70099999999999996</v>
      </c>
      <c r="AHK31" s="102">
        <v>0.68400000000000005</v>
      </c>
      <c r="AHL31" s="102">
        <v>0.68799999999999994</v>
      </c>
      <c r="AHM31" s="102">
        <v>0.69199999999999995</v>
      </c>
      <c r="AHN31" s="102">
        <v>0.68400000000000005</v>
      </c>
      <c r="AHO31" s="102">
        <v>0.52300000000000002</v>
      </c>
      <c r="AHP31" s="102">
        <f t="shared" si="283"/>
        <v>0.495</v>
      </c>
      <c r="AHQ31" s="102">
        <v>0.69899999999999995</v>
      </c>
      <c r="AHR31" s="102">
        <v>0.54</v>
      </c>
      <c r="AHS31" s="102">
        <v>0.54500000000000004</v>
      </c>
      <c r="AHT31" s="102">
        <v>0.54500000000000004</v>
      </c>
      <c r="AHU31" s="102">
        <v>0.54400000000000004</v>
      </c>
      <c r="AHV31" s="102">
        <v>0.53500000000000003</v>
      </c>
      <c r="AHW31" s="102">
        <v>0.54200000000000004</v>
      </c>
      <c r="AHX31" s="102"/>
      <c r="AHY31" s="102">
        <v>0.52500000000000002</v>
      </c>
      <c r="AHZ31" s="102">
        <v>0.53400000000000003</v>
      </c>
      <c r="AIA31" s="102">
        <v>0.52300000000000002</v>
      </c>
      <c r="AIB31" s="102">
        <f t="shared" si="63"/>
        <v>0.495</v>
      </c>
      <c r="AIC31" s="102"/>
      <c r="AID31" s="102">
        <v>0.53800000000000003</v>
      </c>
      <c r="AIE31" s="102">
        <v>0.52700000000000002</v>
      </c>
      <c r="AIF31" s="102">
        <v>0.53800000000000003</v>
      </c>
      <c r="AIG31" s="102">
        <v>0.54100000000000004</v>
      </c>
      <c r="AIH31" s="102">
        <v>0.53400000000000003</v>
      </c>
      <c r="AII31" s="102">
        <v>0.52600000000000002</v>
      </c>
      <c r="AIJ31" s="102"/>
      <c r="AIK31" s="102">
        <v>0.53</v>
      </c>
      <c r="AIL31" s="102">
        <v>0.53600000000000003</v>
      </c>
      <c r="AIM31" s="102">
        <v>0.52700000000000002</v>
      </c>
      <c r="AIN31" s="102">
        <f t="shared" si="64"/>
        <v>0.495</v>
      </c>
      <c r="AIO31" s="102"/>
      <c r="AIP31" s="102">
        <v>0.53</v>
      </c>
      <c r="AIQ31" s="102">
        <v>0.52900000000000003</v>
      </c>
      <c r="AIR31" s="102">
        <v>0.51700000000000002</v>
      </c>
      <c r="AIS31" s="102">
        <v>0.51700000000000002</v>
      </c>
      <c r="AIT31" s="102">
        <v>0.52400000000000002</v>
      </c>
      <c r="AIU31" s="102">
        <v>0.52</v>
      </c>
      <c r="AIV31" s="102">
        <v>0.52400000000000002</v>
      </c>
      <c r="AIW31" s="102">
        <v>0.53</v>
      </c>
      <c r="AIX31" s="102"/>
      <c r="AIY31" s="102">
        <v>0.51600000000000001</v>
      </c>
      <c r="AIZ31" s="102">
        <v>0.52</v>
      </c>
      <c r="AJA31" s="102"/>
      <c r="AJB31" s="102">
        <v>0.52</v>
      </c>
      <c r="AJC31" s="102">
        <v>0.52500000000000002</v>
      </c>
      <c r="AJD31" s="102">
        <f t="shared" si="65"/>
        <v>0.495</v>
      </c>
      <c r="AJE31" s="102">
        <v>0.53</v>
      </c>
      <c r="AJF31" s="102">
        <v>0.52</v>
      </c>
      <c r="AJG31" s="102">
        <v>0.53</v>
      </c>
      <c r="AJH31" s="102"/>
      <c r="AJI31" s="102">
        <v>0.53</v>
      </c>
      <c r="AJJ31" s="102">
        <v>0.52</v>
      </c>
      <c r="AJK31" s="102">
        <v>0.52</v>
      </c>
      <c r="AJL31" s="102">
        <v>0.52</v>
      </c>
      <c r="AJM31" s="102">
        <v>0.53</v>
      </c>
      <c r="AJN31" s="102"/>
      <c r="AJO31" s="102">
        <v>0.52</v>
      </c>
      <c r="AJP31" s="102">
        <v>0.51600000000000001</v>
      </c>
      <c r="AJQ31" s="102">
        <v>0.50700000000000001</v>
      </c>
      <c r="AJR31" s="102">
        <f t="shared" si="66"/>
        <v>0.495</v>
      </c>
      <c r="AJS31" s="102">
        <v>0.52900000000000003</v>
      </c>
      <c r="AJT31" s="102"/>
      <c r="AJU31" s="102">
        <v>0.52</v>
      </c>
      <c r="AJV31" s="102">
        <v>0.53</v>
      </c>
      <c r="AJW31" s="102"/>
      <c r="AJX31" s="102">
        <v>0.52600000000000002</v>
      </c>
      <c r="AJY31" s="102">
        <v>0.52</v>
      </c>
      <c r="AJZ31" s="102">
        <v>0.53</v>
      </c>
      <c r="AKA31" s="102">
        <v>0.53100000000000003</v>
      </c>
      <c r="AKB31" s="102">
        <v>0.51900000000000002</v>
      </c>
      <c r="AKC31" s="102">
        <v>0.52100000000000002</v>
      </c>
      <c r="AKD31" s="102">
        <v>0.52600000000000002</v>
      </c>
      <c r="AKE31" s="102">
        <v>0.51</v>
      </c>
      <c r="AKF31" s="102">
        <v>0.51</v>
      </c>
      <c r="AKG31" s="102">
        <v>0.51700000000000002</v>
      </c>
      <c r="AKH31" s="102">
        <v>0.50600000000000001</v>
      </c>
      <c r="AKI31" s="102">
        <v>0.51</v>
      </c>
      <c r="AKJ31" s="102">
        <v>0.51</v>
      </c>
      <c r="AKK31" s="102">
        <v>0.52</v>
      </c>
      <c r="AKL31" s="102">
        <v>0.50800000000000001</v>
      </c>
      <c r="AKM31" s="102">
        <v>0.51</v>
      </c>
      <c r="AKN31" s="102"/>
      <c r="AKO31" s="102">
        <v>0.51300000000000001</v>
      </c>
      <c r="AKP31" s="102">
        <v>0.505</v>
      </c>
      <c r="AKQ31" s="102">
        <v>0.50900000000000001</v>
      </c>
      <c r="AKR31" s="102">
        <v>0.50800000000000001</v>
      </c>
      <c r="AKS31" s="102">
        <v>0.51500000000000001</v>
      </c>
      <c r="AKT31" s="102">
        <f t="shared" si="67"/>
        <v>0.495</v>
      </c>
      <c r="AKU31" s="102">
        <v>0.50700000000000001</v>
      </c>
      <c r="AKV31" s="102">
        <v>0.50700000000000001</v>
      </c>
      <c r="AKW31" s="102">
        <v>0.53200000000000003</v>
      </c>
      <c r="AKX31" s="102">
        <v>0.53100000000000003</v>
      </c>
      <c r="AKY31" s="102">
        <v>0.51</v>
      </c>
      <c r="AKZ31" s="102">
        <f t="shared" si="68"/>
        <v>0.495</v>
      </c>
      <c r="ALA31" s="47">
        <v>0.53</v>
      </c>
      <c r="ALB31" s="47"/>
      <c r="ALC31" s="47">
        <v>0.53600000000000003</v>
      </c>
      <c r="ALD31" s="47">
        <v>0.53900000000000003</v>
      </c>
      <c r="ALE31" s="47">
        <v>0.52800000000000002</v>
      </c>
      <c r="ALF31" s="47">
        <v>0.53200000000000003</v>
      </c>
      <c r="ALG31" s="47">
        <v>0.54200000000000004</v>
      </c>
      <c r="ALH31" s="47">
        <v>0.53800000000000003</v>
      </c>
      <c r="ALI31" s="47">
        <v>0.52800000000000002</v>
      </c>
      <c r="ALJ31" s="47">
        <v>0.53800000000000003</v>
      </c>
      <c r="ALK31" s="47">
        <v>0.56399999999999995</v>
      </c>
      <c r="ALL31" s="47">
        <v>0.56599999999999995</v>
      </c>
      <c r="ALM31" s="47">
        <v>0.57199999999999995</v>
      </c>
      <c r="ALN31" s="102">
        <f t="shared" si="69"/>
        <v>0.495</v>
      </c>
      <c r="ALO31" s="47">
        <v>0.57499999999999996</v>
      </c>
      <c r="ALP31" s="102">
        <v>0.56499999999999995</v>
      </c>
      <c r="ALQ31" s="51"/>
      <c r="ALR31" s="51">
        <v>0.58399999999999996</v>
      </c>
      <c r="ALS31" s="51">
        <v>0.52900000000000003</v>
      </c>
      <c r="ALT31" s="51">
        <f t="shared" si="70"/>
        <v>0.495</v>
      </c>
      <c r="ALU31" s="51"/>
      <c r="ALV31" s="461">
        <f t="shared" si="71"/>
        <v>-1</v>
      </c>
      <c r="ALW31" s="102"/>
      <c r="ALX31" s="102">
        <v>0.67600000000000005</v>
      </c>
      <c r="ALY31" s="102"/>
      <c r="ALZ31" s="102">
        <v>0.67400000000000004</v>
      </c>
      <c r="AMA31" s="102">
        <v>0.68600000000000005</v>
      </c>
      <c r="AMB31" s="102">
        <v>0.67700000000000005</v>
      </c>
      <c r="AMC31" s="102">
        <v>0.68799999999999994</v>
      </c>
      <c r="AMD31" s="102">
        <v>0.66700000000000004</v>
      </c>
      <c r="AME31" s="102">
        <v>0.66500000000000004</v>
      </c>
      <c r="AMF31" s="102">
        <v>0.66500000000000004</v>
      </c>
      <c r="AMG31" s="102">
        <v>0.67100000000000004</v>
      </c>
      <c r="AMH31" s="102">
        <v>0.67</v>
      </c>
      <c r="AMI31" s="102">
        <v>0.67</v>
      </c>
      <c r="AMJ31" s="102">
        <v>0.67100000000000004</v>
      </c>
      <c r="AMK31" s="102">
        <v>0.67200000000000004</v>
      </c>
      <c r="AML31" s="102">
        <v>0.66800000000000004</v>
      </c>
      <c r="AMM31" s="102">
        <v>0.66400000000000003</v>
      </c>
      <c r="AMN31" s="102">
        <f t="shared" si="72"/>
        <v>0.66400000000000003</v>
      </c>
      <c r="AMO31" s="102">
        <v>0.67300000000000004</v>
      </c>
      <c r="AMP31" s="102"/>
      <c r="AMQ31" s="102">
        <v>0.68200000000000005</v>
      </c>
      <c r="AMR31" s="102">
        <v>0.68200000000000005</v>
      </c>
      <c r="AMS31" s="102">
        <v>0.68799999999999994</v>
      </c>
      <c r="AMT31" s="102">
        <v>0.68500000000000005</v>
      </c>
      <c r="AMU31" s="102">
        <v>0.7</v>
      </c>
      <c r="AMV31" s="102">
        <v>0.67100000000000004</v>
      </c>
      <c r="AMW31" s="1061">
        <v>0.67800000000000005</v>
      </c>
      <c r="AMX31" s="1061">
        <v>1.125</v>
      </c>
      <c r="AMY31" s="1061">
        <v>0.64800000000000002</v>
      </c>
      <c r="AMZ31" s="1061">
        <v>0.64700000000000002</v>
      </c>
      <c r="ANA31" s="1061"/>
      <c r="ANB31" s="1061">
        <v>0.65200000000000002</v>
      </c>
      <c r="ANC31" s="1061">
        <v>0.64700000000000002</v>
      </c>
      <c r="AND31" s="1060">
        <f t="shared" si="73"/>
        <v>0.64700000000000002</v>
      </c>
      <c r="ANE31" s="1061">
        <v>0.64700000000000002</v>
      </c>
      <c r="ANF31" s="1061">
        <v>0.64700000000000002</v>
      </c>
      <c r="ANG31" s="1061">
        <v>0.66500000000000004</v>
      </c>
      <c r="ANH31" s="1061">
        <v>0.67100000000000004</v>
      </c>
      <c r="ANI31" s="1061">
        <v>0.64400000000000002</v>
      </c>
      <c r="ANJ31" s="1061">
        <v>0.65700000000000003</v>
      </c>
      <c r="ANK31" s="1061"/>
      <c r="ANL31" s="1061">
        <v>0.64700000000000002</v>
      </c>
      <c r="ANM31" s="1061">
        <v>0.65</v>
      </c>
      <c r="ANN31" s="1061">
        <v>0.64900000000000002</v>
      </c>
      <c r="ANO31" s="1061">
        <v>0.64900000000000002</v>
      </c>
      <c r="ANP31" s="1061">
        <v>0.64700000000000002</v>
      </c>
      <c r="ANQ31" s="1061">
        <v>0.64900000000000002</v>
      </c>
      <c r="ANR31" s="102">
        <f t="shared" si="270"/>
        <v>0.64700000000000002</v>
      </c>
      <c r="ANS31" s="1061">
        <v>0.64700000000000002</v>
      </c>
      <c r="ANT31" s="1061">
        <v>0.65</v>
      </c>
      <c r="ANU31" s="1061">
        <v>0.65200000000000002</v>
      </c>
      <c r="ANV31" s="1061">
        <v>0.65300000000000002</v>
      </c>
      <c r="ANW31" s="1061">
        <v>0.65400000000000003</v>
      </c>
      <c r="ANX31" s="1061">
        <v>0.64800000000000002</v>
      </c>
      <c r="ANY31" s="102">
        <v>0.65500000000000003</v>
      </c>
      <c r="ANZ31" s="102"/>
      <c r="AOA31" s="102">
        <v>0.64100000000000001</v>
      </c>
      <c r="AOB31" s="102">
        <v>0.65300000000000002</v>
      </c>
      <c r="AOC31" s="102">
        <v>0.64</v>
      </c>
      <c r="AOD31" s="102">
        <f t="shared" si="74"/>
        <v>0.64</v>
      </c>
      <c r="AOE31" s="102">
        <v>0.64</v>
      </c>
      <c r="AOF31" s="102">
        <v>0.64400000000000002</v>
      </c>
      <c r="AOG31" s="102">
        <v>0.64600000000000002</v>
      </c>
      <c r="AOH31" s="102">
        <v>0.64300000000000002</v>
      </c>
      <c r="AOI31" s="102"/>
      <c r="AOJ31" s="102">
        <v>0.64400000000000002</v>
      </c>
      <c r="AOK31" s="102">
        <v>0.64300000000000002</v>
      </c>
      <c r="AOL31" s="102">
        <v>0.64300000000000002</v>
      </c>
      <c r="AOM31" s="102">
        <v>0.64100000000000001</v>
      </c>
      <c r="AON31" s="102"/>
      <c r="AOO31" s="102">
        <v>0.65</v>
      </c>
      <c r="AOP31" s="102">
        <f t="shared" si="75"/>
        <v>0.64</v>
      </c>
      <c r="AOQ31" s="102">
        <v>0.64100000000000001</v>
      </c>
      <c r="AOR31" s="102">
        <v>0.64200000000000002</v>
      </c>
      <c r="AOS31" s="102"/>
      <c r="AOT31" s="102">
        <v>0.64200000000000002</v>
      </c>
      <c r="AOU31" s="102">
        <v>0.64300000000000002</v>
      </c>
      <c r="AOV31" s="102">
        <v>0.63900000000000001</v>
      </c>
      <c r="AOW31" s="102">
        <v>0.64100000000000001</v>
      </c>
      <c r="AOX31" s="102"/>
      <c r="AOY31" s="102">
        <v>0.64500000000000002</v>
      </c>
      <c r="AOZ31" s="102">
        <f t="shared" si="76"/>
        <v>0.64</v>
      </c>
      <c r="APA31" s="102">
        <v>0.64</v>
      </c>
      <c r="APB31" s="102">
        <v>0.63900000000000001</v>
      </c>
      <c r="APC31" s="102">
        <v>0.64</v>
      </c>
      <c r="APD31" s="102">
        <v>0.64100000000000001</v>
      </c>
      <c r="APE31" s="102">
        <v>0.64</v>
      </c>
      <c r="APF31" s="102"/>
      <c r="APG31" s="102">
        <v>0.64</v>
      </c>
      <c r="APH31" s="102">
        <v>0.64</v>
      </c>
      <c r="API31" s="102">
        <v>0.64400000000000002</v>
      </c>
      <c r="APJ31" s="102">
        <f t="shared" si="77"/>
        <v>0.64</v>
      </c>
      <c r="APK31" s="102">
        <v>0.64100000000000001</v>
      </c>
      <c r="APL31" s="102">
        <v>0.64500000000000002</v>
      </c>
      <c r="APM31" s="102">
        <v>0.64300000000000002</v>
      </c>
      <c r="APN31" s="102"/>
      <c r="APO31" s="102">
        <v>0.64100000000000001</v>
      </c>
      <c r="APP31" s="102">
        <v>0.64200000000000002</v>
      </c>
      <c r="APQ31" s="102">
        <v>0.63600000000000001</v>
      </c>
      <c r="APR31" s="102">
        <v>0.64200000000000002</v>
      </c>
      <c r="APS31" s="102"/>
      <c r="APT31" s="102">
        <v>0.64200000000000002</v>
      </c>
      <c r="APU31" s="102">
        <v>0.64</v>
      </c>
      <c r="APV31" s="102">
        <v>0.64300000000000002</v>
      </c>
      <c r="APW31" s="102">
        <v>0.64</v>
      </c>
      <c r="APX31" s="102">
        <f t="shared" si="284"/>
        <v>0.64</v>
      </c>
      <c r="APY31" s="102">
        <v>0.64100000000000001</v>
      </c>
      <c r="APZ31" s="102">
        <v>0.64</v>
      </c>
      <c r="AQA31" s="102">
        <v>0.64</v>
      </c>
      <c r="AQB31" s="102"/>
      <c r="AQC31" s="102">
        <v>0.64</v>
      </c>
      <c r="AQD31" s="102">
        <v>0.79600000000000004</v>
      </c>
      <c r="AQE31" s="102">
        <v>0.83799999999999997</v>
      </c>
      <c r="AQF31" s="102">
        <v>0.79700000000000004</v>
      </c>
      <c r="AQG31" s="102">
        <v>0.79700000000000004</v>
      </c>
      <c r="AQH31" s="102">
        <v>0.79800000000000004</v>
      </c>
      <c r="AQI31" s="102">
        <v>0.79900000000000004</v>
      </c>
      <c r="AQJ31" s="102">
        <v>0.64300000000000002</v>
      </c>
      <c r="AQK31" s="102">
        <f t="shared" si="285"/>
        <v>0.64</v>
      </c>
      <c r="AQL31" s="102">
        <v>0.82099999999999995</v>
      </c>
      <c r="AQM31" s="102">
        <v>0.68200000000000005</v>
      </c>
      <c r="AQN31" s="102">
        <v>0.65600000000000003</v>
      </c>
      <c r="AQO31" s="102">
        <v>0.67600000000000005</v>
      </c>
      <c r="AQP31" s="102"/>
      <c r="AQQ31" s="102">
        <v>0.66900000000000004</v>
      </c>
      <c r="AQR31" s="102">
        <v>0.65900000000000003</v>
      </c>
      <c r="AQS31" s="102">
        <v>0.65700000000000003</v>
      </c>
      <c r="AQT31" s="102">
        <v>0.65500000000000003</v>
      </c>
      <c r="AQU31" s="102">
        <v>0.65600000000000003</v>
      </c>
      <c r="AQV31" s="102">
        <v>0.64300000000000002</v>
      </c>
      <c r="AQW31" s="102">
        <f t="shared" si="80"/>
        <v>0.64</v>
      </c>
      <c r="AQX31" s="102">
        <v>0.64600000000000002</v>
      </c>
      <c r="AQY31" s="102">
        <v>0.65900000000000003</v>
      </c>
      <c r="AQZ31" s="102"/>
      <c r="ARA31" s="102">
        <v>0.64600000000000002</v>
      </c>
      <c r="ARB31" s="102">
        <v>0.64700000000000002</v>
      </c>
      <c r="ARC31" s="102">
        <v>0.66</v>
      </c>
      <c r="ARD31" s="102">
        <v>0.64600000000000002</v>
      </c>
      <c r="ARE31" s="102">
        <v>0.64500000000000002</v>
      </c>
      <c r="ARF31" s="102">
        <v>0.66700000000000004</v>
      </c>
      <c r="ARG31" s="102">
        <v>0.65</v>
      </c>
      <c r="ARH31" s="102">
        <f t="shared" si="81"/>
        <v>0.64</v>
      </c>
      <c r="ARI31" s="102">
        <v>0.66400000000000003</v>
      </c>
      <c r="ARJ31" s="102">
        <v>0.64</v>
      </c>
      <c r="ARK31" s="102">
        <v>0.67200000000000004</v>
      </c>
      <c r="ARL31" s="102">
        <v>0.64900000000000002</v>
      </c>
      <c r="ARM31" s="102">
        <v>0.64900000000000002</v>
      </c>
      <c r="ARN31" s="102">
        <v>0.64100000000000001</v>
      </c>
      <c r="ARO31" s="102"/>
      <c r="ARP31" s="102">
        <v>0.65500000000000003</v>
      </c>
      <c r="ARQ31" s="102">
        <v>0.65200000000000002</v>
      </c>
      <c r="ARR31" s="102">
        <v>0.63700000000000001</v>
      </c>
      <c r="ARS31" s="102">
        <v>0.65100000000000002</v>
      </c>
      <c r="ART31" s="102">
        <v>0.64</v>
      </c>
      <c r="ARU31" s="102">
        <v>0.626</v>
      </c>
      <c r="ARV31" s="102">
        <f t="shared" si="82"/>
        <v>0.626</v>
      </c>
      <c r="ARW31" s="102">
        <v>0.64</v>
      </c>
      <c r="ARX31" s="102">
        <v>0.65100000000000002</v>
      </c>
      <c r="ARY31" s="102">
        <v>0.64800000000000002</v>
      </c>
      <c r="ARZ31" s="102">
        <v>0.65</v>
      </c>
      <c r="ASA31" s="102">
        <v>0.65</v>
      </c>
      <c r="ASB31" s="102"/>
      <c r="ASC31" s="102">
        <v>0.63500000000000001</v>
      </c>
      <c r="ASD31" s="102">
        <v>0.64</v>
      </c>
      <c r="ASE31" s="102">
        <v>0.64</v>
      </c>
      <c r="ASF31" s="102">
        <v>0.64</v>
      </c>
      <c r="ASG31" s="102">
        <v>0.63700000000000001</v>
      </c>
      <c r="ASH31" s="102">
        <v>0.64</v>
      </c>
      <c r="ASI31" s="102">
        <f t="shared" si="83"/>
        <v>0.626</v>
      </c>
      <c r="ASJ31" s="102">
        <v>0.64</v>
      </c>
      <c r="ASK31" s="102">
        <v>0.67</v>
      </c>
      <c r="ASL31" s="102"/>
      <c r="ASM31" s="102">
        <v>0.66100000000000003</v>
      </c>
      <c r="ASN31" s="102">
        <v>0.64</v>
      </c>
      <c r="ASO31" s="102">
        <v>0.63600000000000001</v>
      </c>
      <c r="ASP31" s="102">
        <v>0.65</v>
      </c>
      <c r="ASQ31" s="102">
        <v>0.63900000000000001</v>
      </c>
      <c r="ASR31" s="102">
        <v>0.63500000000000001</v>
      </c>
      <c r="ASS31" s="102"/>
      <c r="AST31" s="102">
        <v>0.64</v>
      </c>
      <c r="ASU31" s="102">
        <v>0.64</v>
      </c>
      <c r="ASV31" s="102"/>
      <c r="ASW31" s="102">
        <v>0.64</v>
      </c>
      <c r="ASX31" s="102">
        <v>0.63900000000000001</v>
      </c>
      <c r="ASY31" s="102">
        <v>0.64</v>
      </c>
      <c r="ASZ31" s="102">
        <v>0.63700000000000001</v>
      </c>
      <c r="ATA31" s="102"/>
      <c r="ATB31" s="102">
        <v>0.67</v>
      </c>
      <c r="ATC31" s="102">
        <v>0.64</v>
      </c>
      <c r="ATD31" s="102">
        <v>0.65900000000000003</v>
      </c>
      <c r="ATE31" s="102">
        <v>0.63700000000000001</v>
      </c>
      <c r="ATF31" s="102">
        <v>0.64300000000000002</v>
      </c>
      <c r="ATG31" s="102">
        <v>0.63600000000000001</v>
      </c>
      <c r="ATH31" s="102"/>
      <c r="ATI31" s="102">
        <v>0.64700000000000002</v>
      </c>
      <c r="ATJ31" s="102">
        <v>0.64</v>
      </c>
      <c r="ATK31" s="102">
        <v>0.66400000000000003</v>
      </c>
      <c r="ATL31" s="1057">
        <v>0.66200000000000003</v>
      </c>
      <c r="ATM31" s="102">
        <f t="shared" si="84"/>
        <v>0.626</v>
      </c>
      <c r="ATN31" s="102">
        <v>0.65900000000000003</v>
      </c>
      <c r="ATO31" s="102">
        <v>0.65600000000000003</v>
      </c>
      <c r="ATP31" s="102">
        <v>0.65500000000000003</v>
      </c>
      <c r="ATQ31" s="102">
        <v>0.63700000000000001</v>
      </c>
      <c r="ATR31" s="102">
        <v>0.63500000000000001</v>
      </c>
      <c r="ATS31" s="102">
        <f t="shared" si="85"/>
        <v>0.626</v>
      </c>
      <c r="ATT31" s="47">
        <v>0.67400000000000004</v>
      </c>
      <c r="ATU31" s="47">
        <v>0.68400000000000005</v>
      </c>
      <c r="ATV31" s="47">
        <v>0.67300000000000004</v>
      </c>
      <c r="ATW31" s="47">
        <v>0.67600000000000005</v>
      </c>
      <c r="ATX31" s="47">
        <v>0.67300000000000004</v>
      </c>
      <c r="ATY31" s="47">
        <v>0.67200000000000004</v>
      </c>
      <c r="ATZ31" s="47"/>
      <c r="AUA31" s="47">
        <v>0.68200000000000005</v>
      </c>
      <c r="AUB31" s="47">
        <v>0.67500000000000004</v>
      </c>
      <c r="AUC31" s="47">
        <v>0.68</v>
      </c>
      <c r="AUD31" s="47">
        <v>0.69899999999999995</v>
      </c>
      <c r="AUE31" s="47">
        <v>0.70199999999999996</v>
      </c>
      <c r="AUF31" s="47">
        <v>0.69799999999999995</v>
      </c>
      <c r="AUG31" s="351">
        <f t="shared" si="86"/>
        <v>0.626</v>
      </c>
      <c r="AUH31" s="47">
        <v>0.70099999999999996</v>
      </c>
      <c r="AUI31" s="102">
        <v>0.7</v>
      </c>
      <c r="AUJ31" s="47">
        <v>0.70199999999999996</v>
      </c>
      <c r="AUK31" s="47">
        <v>0.69499999999999995</v>
      </c>
      <c r="AUL31" s="47"/>
      <c r="AUM31" s="47">
        <v>0.69499999999999995</v>
      </c>
      <c r="AUN31" s="47">
        <v>0.66700000000000004</v>
      </c>
      <c r="AUO31" s="51">
        <v>0.67400000000000004</v>
      </c>
      <c r="AUP31" s="47">
        <f t="shared" si="87"/>
        <v>0.626</v>
      </c>
      <c r="AUQ31" s="47">
        <v>0.68</v>
      </c>
      <c r="AUR31" s="51">
        <v>0.67600000000000005</v>
      </c>
      <c r="AUS31" s="51"/>
      <c r="AUT31" s="51">
        <v>0.65500000000000003</v>
      </c>
      <c r="AUU31" s="51">
        <v>0.65600000000000003</v>
      </c>
      <c r="AUV31" s="47">
        <v>0.66500000000000004</v>
      </c>
      <c r="AUW31" s="51"/>
      <c r="AUX31" s="47">
        <f t="shared" si="88"/>
        <v>0.626</v>
      </c>
      <c r="AUY31" s="47">
        <v>0.66</v>
      </c>
      <c r="AUZ31" s="47">
        <v>0.64800000000000002</v>
      </c>
      <c r="AVA31" s="47">
        <v>0.64300000000000002</v>
      </c>
      <c r="AVB31" s="47">
        <v>0.65200000000000002</v>
      </c>
      <c r="AVC31" s="47"/>
      <c r="AVD31" s="47"/>
      <c r="AVE31" s="47">
        <v>0.64300000000000002</v>
      </c>
      <c r="AVF31" s="36">
        <v>0.64700000000000002</v>
      </c>
      <c r="AVG31" s="36">
        <f t="shared" si="89"/>
        <v>0.626</v>
      </c>
      <c r="AVH31" s="47">
        <v>0.65200000000000002</v>
      </c>
      <c r="AVI31" s="47">
        <v>0.65800000000000003</v>
      </c>
      <c r="AVJ31" s="47">
        <v>0.65300000000000002</v>
      </c>
      <c r="AVK31" s="47">
        <v>0.65800000000000003</v>
      </c>
      <c r="AVL31" s="47"/>
      <c r="AVM31" s="47">
        <v>0.66</v>
      </c>
      <c r="AVN31" s="47">
        <v>0.65500000000000003</v>
      </c>
      <c r="AVO31" s="47">
        <v>0.66300000000000003</v>
      </c>
      <c r="AVP31" s="47"/>
      <c r="AVQ31" s="47">
        <v>0.66</v>
      </c>
      <c r="AVR31" s="52">
        <v>0.65300000000000002</v>
      </c>
      <c r="AVS31" s="1181">
        <v>0.63300000000000001</v>
      </c>
      <c r="AVT31" s="47">
        <v>0.64500000000000002</v>
      </c>
      <c r="AVU31" s="1162">
        <v>0.66600000000000004</v>
      </c>
      <c r="AVV31" s="1162">
        <v>0.65400000000000003</v>
      </c>
      <c r="AVW31" s="52">
        <v>0.67</v>
      </c>
      <c r="AVX31" s="52">
        <f t="shared" si="90"/>
        <v>0.63300000000000001</v>
      </c>
      <c r="AVY31" s="52">
        <v>0.65500000000000003</v>
      </c>
      <c r="AVZ31" s="52">
        <v>0.65700000000000003</v>
      </c>
      <c r="AWA31" s="52">
        <v>0.66600000000000004</v>
      </c>
      <c r="AWB31" s="52">
        <v>0.65100000000000002</v>
      </c>
      <c r="AWC31" s="52">
        <v>0.64900000000000002</v>
      </c>
      <c r="AWD31" s="971">
        <v>0.67600000000000005</v>
      </c>
      <c r="AWE31" s="52">
        <f t="shared" si="291"/>
        <v>0.63300000000000001</v>
      </c>
      <c r="AWF31" s="52">
        <v>0.67</v>
      </c>
      <c r="AWG31" s="52">
        <v>0.64500000000000002</v>
      </c>
      <c r="AWH31" s="52">
        <v>0.68100000000000005</v>
      </c>
      <c r="AWI31" s="52"/>
      <c r="AWJ31" s="52">
        <v>0.65800000000000003</v>
      </c>
      <c r="AWK31" s="52">
        <v>0.65900000000000003</v>
      </c>
      <c r="AWL31" s="971">
        <v>0.66</v>
      </c>
      <c r="AWM31" s="971">
        <f t="shared" si="92"/>
        <v>0.63300000000000001</v>
      </c>
      <c r="AWN31" s="52">
        <v>0.61299999999999999</v>
      </c>
      <c r="AWO31" s="52"/>
      <c r="AWP31" s="52"/>
      <c r="AWQ31" s="52">
        <v>0.61499999999999999</v>
      </c>
      <c r="AWR31" s="52">
        <v>0.625</v>
      </c>
      <c r="AWS31" s="52">
        <v>0.64600000000000002</v>
      </c>
      <c r="AWT31" s="52">
        <v>0.60799999999999998</v>
      </c>
      <c r="AWU31" s="52">
        <v>0.623</v>
      </c>
      <c r="AWV31" s="52">
        <v>0.66400000000000003</v>
      </c>
      <c r="AWW31" s="52">
        <f t="shared" si="258"/>
        <v>0.63300000000000001</v>
      </c>
      <c r="AWX31" s="52">
        <v>0.61899999999999999</v>
      </c>
      <c r="AWY31" s="52">
        <v>0.61099999999999999</v>
      </c>
      <c r="AWZ31" s="52">
        <v>0.61399999999999999</v>
      </c>
      <c r="AXA31" s="52">
        <v>0.61299999999999999</v>
      </c>
      <c r="AXB31" s="52">
        <v>0.61199999999999999</v>
      </c>
      <c r="AXC31" s="52">
        <v>0.68</v>
      </c>
      <c r="AXD31" s="52">
        <v>0.629</v>
      </c>
      <c r="AXE31" s="52">
        <v>0.61899999999999999</v>
      </c>
      <c r="AXF31" s="58">
        <v>0.61499999999999999</v>
      </c>
      <c r="AXG31" s="52">
        <v>0.63</v>
      </c>
      <c r="AXH31" s="52">
        <v>0.627</v>
      </c>
      <c r="AXI31" s="52"/>
      <c r="AXJ31" s="52">
        <v>0.68300000000000005</v>
      </c>
      <c r="AXK31" s="52">
        <v>0.626</v>
      </c>
      <c r="AXL31" s="52"/>
      <c r="AXM31" s="52">
        <f t="shared" si="298"/>
        <v>0.626</v>
      </c>
      <c r="AXN31" s="52">
        <v>0.61199999999999999</v>
      </c>
      <c r="AXO31" s="52">
        <v>0.61</v>
      </c>
      <c r="AXP31" s="52">
        <v>0.63400000000000001</v>
      </c>
      <c r="AXQ31" s="52">
        <v>0.63500000000000001</v>
      </c>
      <c r="AXR31" s="52">
        <v>0.63100000000000001</v>
      </c>
      <c r="AXS31" s="52">
        <v>0.62</v>
      </c>
      <c r="AXT31" s="52"/>
      <c r="AXU31" s="52">
        <v>0.61199999999999999</v>
      </c>
      <c r="AXV31" s="52">
        <v>0.63</v>
      </c>
      <c r="AXW31" s="52"/>
      <c r="AXX31" s="52">
        <v>0.63300000000000001</v>
      </c>
      <c r="AXY31" s="52">
        <v>0.63200000000000001</v>
      </c>
      <c r="AXZ31" s="52"/>
      <c r="AYA31" s="52">
        <v>0.61799999999999999</v>
      </c>
      <c r="AYB31" s="52"/>
      <c r="AYC31" s="52">
        <v>0.624</v>
      </c>
      <c r="AYD31" s="52"/>
      <c r="AYE31" s="52">
        <v>0.61899999999999999</v>
      </c>
      <c r="AYF31" s="52">
        <v>0.624</v>
      </c>
      <c r="AYG31" s="52">
        <v>0.622</v>
      </c>
      <c r="AYH31" s="52">
        <v>0.61399999999999999</v>
      </c>
      <c r="AYI31" s="52"/>
      <c r="AYJ31" s="52">
        <v>0.626</v>
      </c>
      <c r="AYK31" s="52"/>
      <c r="AYL31" s="52">
        <v>0.62</v>
      </c>
      <c r="AYM31" s="52"/>
      <c r="AYN31" s="52">
        <v>0.60599999999999998</v>
      </c>
      <c r="AYO31" s="52"/>
      <c r="AYP31" s="6">
        <f t="shared" si="95"/>
        <v>-3.1948881789137407E-2</v>
      </c>
      <c r="AYQ31" s="1061">
        <v>0.64</v>
      </c>
      <c r="AYR31" s="1061">
        <v>0.70299999999999996</v>
      </c>
      <c r="AYS31" s="1061">
        <v>0.63700000000000001</v>
      </c>
      <c r="AYT31" s="1061">
        <v>0.63200000000000001</v>
      </c>
      <c r="AYU31" s="1061">
        <v>0.63800000000000001</v>
      </c>
      <c r="AYV31" s="1061">
        <v>0.63400000000000001</v>
      </c>
      <c r="AYW31" s="1061">
        <v>0.63</v>
      </c>
      <c r="AYX31" s="1061">
        <v>0.629</v>
      </c>
      <c r="AYY31" s="1061">
        <v>0.63500000000000001</v>
      </c>
      <c r="AYZ31" s="1061">
        <v>0.63500000000000001</v>
      </c>
      <c r="AZA31" s="1061"/>
      <c r="AZB31" s="1061">
        <v>0.63800000000000001</v>
      </c>
      <c r="AZC31" s="1061">
        <v>0.64</v>
      </c>
      <c r="AZD31" s="1061">
        <f t="shared" si="96"/>
        <v>0.63200000000000001</v>
      </c>
      <c r="AZE31" s="1061">
        <v>0.63200000000000001</v>
      </c>
      <c r="AZF31" s="1061">
        <v>0.64600000000000002</v>
      </c>
      <c r="AZG31" s="1061">
        <v>0.64700000000000002</v>
      </c>
      <c r="AZH31" s="1061">
        <v>0.66</v>
      </c>
      <c r="AZI31" s="1061">
        <v>0.65400000000000003</v>
      </c>
      <c r="AZJ31" s="1061">
        <v>0.63500000000000001</v>
      </c>
      <c r="AZK31" s="1061">
        <v>0.65100000000000002</v>
      </c>
      <c r="AZL31" s="1061">
        <v>0.63200000000000001</v>
      </c>
      <c r="AZM31" s="1061">
        <v>1.097</v>
      </c>
      <c r="AZN31" s="1061">
        <v>0.626</v>
      </c>
      <c r="AZO31" s="1061">
        <v>0.63100000000000001</v>
      </c>
      <c r="AZP31" s="1061">
        <v>0.64</v>
      </c>
      <c r="AZQ31" s="1061">
        <v>0.64</v>
      </c>
      <c r="AZR31" s="1061">
        <v>0.629</v>
      </c>
      <c r="AZS31" s="1060">
        <f t="shared" si="97"/>
        <v>0.629</v>
      </c>
      <c r="AZT31" s="1061">
        <v>0.629</v>
      </c>
      <c r="AZU31" s="1061">
        <v>0.627</v>
      </c>
      <c r="AZV31" s="1061">
        <v>0.63700000000000001</v>
      </c>
      <c r="AZW31" s="1061">
        <v>0.63400000000000001</v>
      </c>
      <c r="AZX31" s="1061">
        <v>0.63800000000000001</v>
      </c>
      <c r="AZY31" s="1061">
        <v>0.626</v>
      </c>
      <c r="AZZ31" s="1061">
        <v>0.626</v>
      </c>
      <c r="BAA31" s="1061">
        <v>0.63300000000000001</v>
      </c>
      <c r="BAB31" s="1061">
        <v>0.63200000000000001</v>
      </c>
      <c r="BAC31" s="1061">
        <v>0.627</v>
      </c>
      <c r="BAD31" s="1061">
        <v>0.627</v>
      </c>
      <c r="BAE31" s="1061">
        <v>0.627</v>
      </c>
      <c r="BAF31" s="102">
        <f t="shared" si="271"/>
        <v>0.627</v>
      </c>
      <c r="BAG31" s="1061">
        <v>0.63400000000000001</v>
      </c>
      <c r="BAH31" s="1061">
        <v>0.63</v>
      </c>
      <c r="BAI31" s="1061">
        <v>0.628</v>
      </c>
      <c r="BAJ31" s="1061">
        <v>0.625</v>
      </c>
      <c r="BAK31" s="1061">
        <v>0.63100000000000001</v>
      </c>
      <c r="BAL31" s="1061">
        <v>0.627</v>
      </c>
      <c r="BAM31" s="102">
        <v>0.628</v>
      </c>
      <c r="BAN31" s="102">
        <v>0.63</v>
      </c>
      <c r="BAO31" s="102">
        <v>0.64</v>
      </c>
      <c r="BAP31" s="102">
        <v>0.62</v>
      </c>
      <c r="BAQ31" s="102">
        <f t="shared" si="98"/>
        <v>0.62</v>
      </c>
      <c r="BAR31" s="102">
        <v>0.622</v>
      </c>
      <c r="BAS31" s="102">
        <v>0.626</v>
      </c>
      <c r="BAT31" s="102">
        <v>0.625</v>
      </c>
      <c r="BAU31" s="102">
        <v>0.61799999999999999</v>
      </c>
      <c r="BAV31" s="102">
        <v>0.61899999999999999</v>
      </c>
      <c r="BAW31" s="102">
        <v>0.621</v>
      </c>
      <c r="BAX31" s="102">
        <v>0.61799999999999999</v>
      </c>
      <c r="BAY31" s="102"/>
      <c r="BAZ31" s="102">
        <v>0.621</v>
      </c>
      <c r="BBA31" s="102"/>
      <c r="BBB31" s="102">
        <v>0.62</v>
      </c>
      <c r="BBC31" s="102">
        <f t="shared" si="99"/>
        <v>0.62</v>
      </c>
      <c r="BBD31" s="102">
        <v>0.623</v>
      </c>
      <c r="BBE31" s="102"/>
      <c r="BBF31" s="102">
        <v>0.622</v>
      </c>
      <c r="BBG31" s="102">
        <v>0.61799999999999999</v>
      </c>
      <c r="BBH31" s="102"/>
      <c r="BBI31" s="102">
        <v>0.622</v>
      </c>
      <c r="BBJ31" s="102">
        <v>0.61699999999999999</v>
      </c>
      <c r="BBK31" s="102">
        <v>0.61899999999999999</v>
      </c>
      <c r="BBL31" s="102"/>
      <c r="BBM31" s="102">
        <v>0.623</v>
      </c>
      <c r="BBN31" s="102">
        <f t="shared" si="100"/>
        <v>0.62</v>
      </c>
      <c r="BBO31" s="102">
        <v>0.61899999999999999</v>
      </c>
      <c r="BBP31" s="102"/>
      <c r="BBQ31" s="102">
        <v>0.61899999999999999</v>
      </c>
      <c r="BBR31" s="102">
        <v>0.621</v>
      </c>
      <c r="BBS31" s="102">
        <v>0.623</v>
      </c>
      <c r="BBT31" s="102">
        <v>0.61599999999999999</v>
      </c>
      <c r="BBU31" s="102">
        <v>0.61799999999999999</v>
      </c>
      <c r="BBV31" s="102">
        <v>0.61799999999999999</v>
      </c>
      <c r="BBW31" s="102">
        <v>0.621</v>
      </c>
      <c r="BBX31" s="102">
        <f t="shared" si="101"/>
        <v>0.62</v>
      </c>
      <c r="BBY31" s="102">
        <v>0.61899999999999999</v>
      </c>
      <c r="BBZ31" s="102">
        <v>0.627</v>
      </c>
      <c r="BCA31" s="102">
        <v>0.624</v>
      </c>
      <c r="BCB31" s="102">
        <v>0.622</v>
      </c>
      <c r="BCC31" s="102">
        <v>0.61799999999999999</v>
      </c>
      <c r="BCD31" s="102"/>
      <c r="BCE31" s="102">
        <v>0.63900000000000001</v>
      </c>
      <c r="BCF31" s="102">
        <v>0.621</v>
      </c>
      <c r="BCG31" s="102">
        <v>0.625</v>
      </c>
      <c r="BCH31" s="102">
        <v>0.621</v>
      </c>
      <c r="BCI31" s="102">
        <v>0.622</v>
      </c>
      <c r="BCJ31" s="102">
        <v>0.61899999999999999</v>
      </c>
      <c r="BCK31" s="102">
        <f t="shared" si="286"/>
        <v>0.61899999999999999</v>
      </c>
      <c r="BCL31" s="102">
        <v>0.61899999999999999</v>
      </c>
      <c r="BCM31" s="102">
        <v>0.624</v>
      </c>
      <c r="BCN31" s="102"/>
      <c r="BCO31" s="102">
        <v>0.61899999999999999</v>
      </c>
      <c r="BCP31" s="102">
        <v>0.61899999999999999</v>
      </c>
      <c r="BCQ31" s="102">
        <v>0.79100000000000004</v>
      </c>
      <c r="BCR31" s="102"/>
      <c r="BCS31" s="102">
        <v>0.79300000000000004</v>
      </c>
      <c r="BCT31" s="102">
        <v>0.78500000000000003</v>
      </c>
      <c r="BCU31" s="102">
        <v>0.78500000000000003</v>
      </c>
      <c r="BCV31" s="102">
        <v>0.79200000000000004</v>
      </c>
      <c r="BCW31" s="102">
        <v>0.79700000000000004</v>
      </c>
      <c r="BCX31" s="102">
        <v>0.626</v>
      </c>
      <c r="BCY31" s="102">
        <f t="shared" si="287"/>
        <v>0.61899999999999999</v>
      </c>
      <c r="BCZ31" s="102">
        <v>0.78700000000000003</v>
      </c>
      <c r="BDA31" s="102">
        <v>0.64700000000000002</v>
      </c>
      <c r="BDB31" s="102"/>
      <c r="BDC31" s="102">
        <v>0.66500000000000004</v>
      </c>
      <c r="BDD31" s="102">
        <v>0.64600000000000002</v>
      </c>
      <c r="BDE31" s="102">
        <v>0.65</v>
      </c>
      <c r="BDF31" s="102">
        <v>0.66600000000000004</v>
      </c>
      <c r="BDG31" s="102">
        <v>0.64800000000000002</v>
      </c>
      <c r="BDH31" s="102">
        <v>0.63500000000000001</v>
      </c>
      <c r="BDI31" s="102">
        <v>0.64300000000000002</v>
      </c>
      <c r="BDJ31" s="102">
        <v>0.626</v>
      </c>
      <c r="BDK31" s="102">
        <f t="shared" si="104"/>
        <v>0.61899999999999999</v>
      </c>
      <c r="BDL31" s="102"/>
      <c r="BDM31" s="102">
        <v>0.64</v>
      </c>
      <c r="BDN31" s="102">
        <v>0.63700000000000001</v>
      </c>
      <c r="BDO31" s="102">
        <v>0.63800000000000001</v>
      </c>
      <c r="BDP31" s="102">
        <v>0.63700000000000001</v>
      </c>
      <c r="BDQ31" s="102">
        <v>0.63500000000000001</v>
      </c>
      <c r="BDR31" s="102">
        <v>0.64600000000000002</v>
      </c>
      <c r="BDS31" s="102">
        <v>0.63900000000000001</v>
      </c>
      <c r="BDT31" s="102">
        <v>0.65300000000000002</v>
      </c>
      <c r="BDU31" s="102"/>
      <c r="BDV31" s="102">
        <v>0.63700000000000001</v>
      </c>
      <c r="BDW31" s="102">
        <f t="shared" si="105"/>
        <v>0.61899999999999999</v>
      </c>
      <c r="BDX31" s="102">
        <v>0.64</v>
      </c>
      <c r="BDY31" s="102">
        <v>0.63500000000000001</v>
      </c>
      <c r="BDZ31" s="102">
        <v>0.63500000000000001</v>
      </c>
      <c r="BEA31" s="102">
        <v>0.625</v>
      </c>
      <c r="BEB31" s="102"/>
      <c r="BEC31" s="102">
        <v>0.629</v>
      </c>
      <c r="BED31" s="102">
        <v>0.626</v>
      </c>
      <c r="BEE31" s="102">
        <v>0.628</v>
      </c>
      <c r="BEF31" s="102">
        <v>0.62</v>
      </c>
      <c r="BEG31" s="102">
        <v>0.62</v>
      </c>
      <c r="BEH31" s="102">
        <v>0.63</v>
      </c>
      <c r="BEI31" s="102">
        <v>0.61699999999999999</v>
      </c>
      <c r="BEJ31" s="102">
        <v>0.61699999999999999</v>
      </c>
      <c r="BEK31" s="102">
        <f t="shared" si="106"/>
        <v>0.61699999999999999</v>
      </c>
      <c r="BEL31" s="102">
        <v>0.62</v>
      </c>
      <c r="BEM31" s="102">
        <v>0.61599999999999999</v>
      </c>
      <c r="BEN31" s="102">
        <v>0.62</v>
      </c>
      <c r="BEO31" s="102">
        <v>0.623</v>
      </c>
      <c r="BEP31" s="102">
        <v>0.62</v>
      </c>
      <c r="BEQ31" s="102">
        <v>0.625</v>
      </c>
      <c r="BER31" s="102"/>
      <c r="BES31" s="102">
        <v>0.62</v>
      </c>
      <c r="BET31" s="102">
        <v>0.626</v>
      </c>
      <c r="BEU31" s="102">
        <v>0.61799999999999999</v>
      </c>
      <c r="BEV31" s="102">
        <v>0.624</v>
      </c>
      <c r="BEW31" s="102">
        <v>0.61699999999999999</v>
      </c>
      <c r="BEX31" s="102">
        <f t="shared" si="107"/>
        <v>0.61699999999999999</v>
      </c>
      <c r="BEY31" s="102">
        <v>0.62</v>
      </c>
      <c r="BEZ31" s="102">
        <v>0.621</v>
      </c>
      <c r="BFA31" s="102">
        <v>0.624</v>
      </c>
      <c r="BFB31" s="102">
        <v>0.623</v>
      </c>
      <c r="BFC31" s="102">
        <v>0.628</v>
      </c>
      <c r="BFD31" s="102">
        <v>0.621</v>
      </c>
      <c r="BFE31" s="102">
        <v>0.63900000000000001</v>
      </c>
      <c r="BFF31" s="102">
        <v>0.61699999999999999</v>
      </c>
      <c r="BFG31" s="102">
        <v>0.622</v>
      </c>
      <c r="BFH31" s="102">
        <v>0.625</v>
      </c>
      <c r="BFI31" s="102">
        <v>0.623</v>
      </c>
      <c r="BFJ31" s="102">
        <v>0.64</v>
      </c>
      <c r="BFK31" s="102"/>
      <c r="BFL31" s="102">
        <v>0.61799999999999999</v>
      </c>
      <c r="BFM31" s="102">
        <v>0.61899999999999999</v>
      </c>
      <c r="BFN31" s="102">
        <v>0.624</v>
      </c>
      <c r="BFO31" s="102">
        <v>0.621</v>
      </c>
      <c r="BFP31" s="102">
        <v>0.629</v>
      </c>
      <c r="BFQ31" s="102">
        <v>0.624</v>
      </c>
      <c r="BFR31" s="102"/>
      <c r="BFS31" s="102">
        <v>0.622</v>
      </c>
      <c r="BFT31" s="102">
        <v>0.626</v>
      </c>
      <c r="BFU31" s="102">
        <v>0.622</v>
      </c>
      <c r="BFV31" s="102">
        <v>0.63800000000000001</v>
      </c>
      <c r="BFW31" s="102">
        <v>0.64</v>
      </c>
      <c r="BFX31" s="102">
        <v>0.624</v>
      </c>
      <c r="BFY31" s="102">
        <f t="shared" si="108"/>
        <v>0.61699999999999999</v>
      </c>
      <c r="BFZ31" s="102">
        <v>0.61699999999999999</v>
      </c>
      <c r="BGA31" s="102">
        <v>0.64100000000000001</v>
      </c>
      <c r="BGB31" s="102">
        <v>0.624</v>
      </c>
      <c r="BGC31" s="102">
        <v>0.621</v>
      </c>
      <c r="BGD31" s="102">
        <v>0.628</v>
      </c>
      <c r="BGE31" s="102">
        <f t="shared" si="109"/>
        <v>0.61699999999999999</v>
      </c>
      <c r="BGF31" s="47">
        <v>0.66200000000000003</v>
      </c>
      <c r="BGG31" s="47"/>
      <c r="BGH31" s="47">
        <v>0.66400000000000003</v>
      </c>
      <c r="BGI31" s="47">
        <v>0.67300000000000004</v>
      </c>
      <c r="BGJ31" s="47">
        <v>0.66900000000000004</v>
      </c>
      <c r="BGK31" s="47">
        <v>0.66400000000000003</v>
      </c>
      <c r="BGL31" s="47">
        <v>0.66900000000000004</v>
      </c>
      <c r="BGM31" s="47"/>
      <c r="BGN31" s="47">
        <v>0.66700000000000004</v>
      </c>
      <c r="BGO31" s="47"/>
      <c r="BGP31" s="47">
        <v>0.65900000000000003</v>
      </c>
      <c r="BGQ31" s="47">
        <v>0.67100000000000004</v>
      </c>
      <c r="BGR31" s="47">
        <v>0.66900000000000004</v>
      </c>
      <c r="BGS31" s="47">
        <v>0.67200000000000004</v>
      </c>
      <c r="BGT31" s="47">
        <v>0.67300000000000004</v>
      </c>
      <c r="BGU31" s="102">
        <f t="shared" si="110"/>
        <v>0.61699999999999999</v>
      </c>
      <c r="BGV31" s="102">
        <v>0.66700000000000004</v>
      </c>
      <c r="BGW31" s="47"/>
      <c r="BGX31" s="47">
        <v>0.67300000000000004</v>
      </c>
      <c r="BGY31" s="47">
        <v>0.67</v>
      </c>
      <c r="BGZ31" s="47">
        <v>0.67300000000000004</v>
      </c>
      <c r="BHA31" s="47">
        <v>0.67200000000000004</v>
      </c>
      <c r="BHB31" s="47">
        <v>0.66</v>
      </c>
      <c r="BHC31" s="51">
        <v>0.63800000000000001</v>
      </c>
      <c r="BHD31" s="47">
        <f t="shared" si="111"/>
        <v>0.61699999999999999</v>
      </c>
      <c r="BHE31" s="47">
        <v>0.64700000000000002</v>
      </c>
      <c r="BHF31" s="51">
        <v>0.64900000000000002</v>
      </c>
      <c r="BHG31" s="51"/>
      <c r="BHH31" s="51">
        <v>0.65600000000000003</v>
      </c>
      <c r="BHI31" s="51">
        <v>0.66700000000000004</v>
      </c>
      <c r="BHJ31" s="47">
        <v>0.66400000000000003</v>
      </c>
      <c r="BHK31" s="51">
        <v>0.65200000000000002</v>
      </c>
      <c r="BHL31" s="47">
        <f t="shared" si="112"/>
        <v>0.61699999999999999</v>
      </c>
      <c r="BHM31" s="47">
        <v>0.65700000000000003</v>
      </c>
      <c r="BHN31" s="47">
        <v>0.63700000000000001</v>
      </c>
      <c r="BHO31" s="47">
        <v>0.66300000000000003</v>
      </c>
      <c r="BHP31" s="47">
        <v>0.66100000000000003</v>
      </c>
      <c r="BHQ31" s="47"/>
      <c r="BHR31" s="47">
        <v>0.64</v>
      </c>
      <c r="BHS31" s="36">
        <v>0.64700000000000002</v>
      </c>
      <c r="BHT31" s="47">
        <f t="shared" si="113"/>
        <v>0.61699999999999999</v>
      </c>
      <c r="BHU31" s="47">
        <v>0.64500000000000002</v>
      </c>
      <c r="BHV31" s="47">
        <v>0.65900000000000003</v>
      </c>
      <c r="BHW31" s="47">
        <v>0.63700000000000001</v>
      </c>
      <c r="BHX31" s="47">
        <v>0.64100000000000001</v>
      </c>
      <c r="BHY31" s="47">
        <v>0.64600000000000002</v>
      </c>
      <c r="BHZ31" s="47">
        <v>0.64200000000000002</v>
      </c>
      <c r="BIA31" s="47">
        <v>0.64700000000000002</v>
      </c>
      <c r="BIB31" s="47">
        <v>0.64600000000000002</v>
      </c>
      <c r="BIC31" s="52">
        <v>0.65700000000000003</v>
      </c>
      <c r="BID31" s="47">
        <f>MIN(BIC31,BHT31)</f>
        <v>0.61699999999999999</v>
      </c>
      <c r="BIE31" s="47">
        <v>0.65800000000000003</v>
      </c>
      <c r="BIF31" s="1162">
        <v>0.65300000000000002</v>
      </c>
      <c r="BIG31" s="1162">
        <v>0.63900000000000001</v>
      </c>
      <c r="BIH31" s="52">
        <v>0.65</v>
      </c>
      <c r="BII31" s="52">
        <f t="shared" si="114"/>
        <v>0.61699999999999999</v>
      </c>
      <c r="BIJ31" s="52">
        <v>0.64100000000000001</v>
      </c>
      <c r="BIK31" s="52">
        <v>0.66</v>
      </c>
      <c r="BIL31" s="52">
        <v>0.64600000000000002</v>
      </c>
      <c r="BIM31" s="52">
        <v>0.64800000000000002</v>
      </c>
      <c r="BIN31" s="52">
        <v>0.65500000000000003</v>
      </c>
      <c r="BIO31" s="971">
        <v>0.63700000000000001</v>
      </c>
      <c r="BIP31" s="52">
        <f t="shared" si="292"/>
        <v>0.61699999999999999</v>
      </c>
      <c r="BIQ31" s="52">
        <v>0.65700000000000003</v>
      </c>
      <c r="BIR31" s="52">
        <v>0.66700000000000004</v>
      </c>
      <c r="BIS31" s="52">
        <v>0.65700000000000003</v>
      </c>
      <c r="BIT31" s="52">
        <v>0.64</v>
      </c>
      <c r="BIU31" s="52"/>
      <c r="BIV31" s="1049">
        <v>0.64400000000000002</v>
      </c>
      <c r="BIW31" s="971">
        <v>0.63900000000000001</v>
      </c>
      <c r="BIX31" s="971">
        <f t="shared" si="116"/>
        <v>0.61699999999999999</v>
      </c>
      <c r="BIY31" s="52">
        <v>0.621</v>
      </c>
      <c r="BIZ31" s="52"/>
      <c r="BJA31" s="52"/>
      <c r="BJB31" s="52">
        <v>0.61599999999999999</v>
      </c>
      <c r="BJC31" s="52">
        <v>0.61599999999999999</v>
      </c>
      <c r="BJD31" s="52">
        <v>0.65500000000000003</v>
      </c>
      <c r="BJE31" s="52">
        <v>0.61699999999999999</v>
      </c>
      <c r="BJF31" s="52">
        <v>0.61499999999999999</v>
      </c>
      <c r="BJG31" s="52">
        <v>0.63600000000000001</v>
      </c>
      <c r="BJH31" s="52">
        <f t="shared" si="259"/>
        <v>0.61699999999999999</v>
      </c>
      <c r="BJI31" s="52">
        <v>0.61699999999999999</v>
      </c>
      <c r="BJJ31" s="52">
        <v>0.621</v>
      </c>
      <c r="BJK31" s="52">
        <v>0.61499999999999999</v>
      </c>
      <c r="BJL31" s="52">
        <v>0.62</v>
      </c>
      <c r="BJM31" s="52">
        <v>0.61499999999999999</v>
      </c>
      <c r="BJN31" s="52">
        <v>0.64700000000000002</v>
      </c>
      <c r="BJO31" s="52">
        <v>0.61799999999999999</v>
      </c>
      <c r="BJP31" s="52">
        <v>0.61399999999999999</v>
      </c>
      <c r="BJQ31" s="58">
        <v>0.61299999999999999</v>
      </c>
      <c r="BJR31" s="52">
        <f t="shared" ref="BJR31:BJR36" si="318">MIN(BJH31,BJQ31)</f>
        <v>0.61299999999999999</v>
      </c>
      <c r="BJS31" s="52">
        <v>0.61399999999999999</v>
      </c>
      <c r="BJT31" s="52"/>
      <c r="BJU31" s="52">
        <v>0.64100000000000001</v>
      </c>
      <c r="BJV31" s="52">
        <v>0.61599999999999999</v>
      </c>
      <c r="BJW31" s="52"/>
      <c r="BJX31" s="52">
        <f t="shared" si="299"/>
        <v>0.61299999999999999</v>
      </c>
      <c r="BJY31" s="52">
        <v>0.61399999999999999</v>
      </c>
      <c r="BJZ31" s="52">
        <v>0.61799999999999999</v>
      </c>
      <c r="BKA31" s="52">
        <v>0.61799999999999999</v>
      </c>
      <c r="BKB31" s="52">
        <v>0.61599999999999999</v>
      </c>
      <c r="BKC31" s="52">
        <v>0.61499999999999999</v>
      </c>
      <c r="BKD31" s="52">
        <v>0.61499999999999999</v>
      </c>
      <c r="BKE31" s="52"/>
      <c r="BKF31" s="52">
        <v>0.623</v>
      </c>
      <c r="BKG31" s="52">
        <v>0.61599999999999999</v>
      </c>
      <c r="BKH31" s="52"/>
      <c r="BKI31" s="52">
        <v>0.61699999999999999</v>
      </c>
      <c r="BKJ31" s="52">
        <v>0.61299999999999999</v>
      </c>
      <c r="BKK31" s="52"/>
      <c r="BKL31" s="52">
        <v>0.61299999999999999</v>
      </c>
      <c r="BKM31" s="52"/>
      <c r="BKN31" s="52">
        <v>0.60699999999999998</v>
      </c>
      <c r="BKO31" s="52"/>
      <c r="BKP31" s="52">
        <v>0.61099999999999999</v>
      </c>
      <c r="BKQ31" s="52">
        <v>0.60799999999999998</v>
      </c>
      <c r="BKR31" s="52">
        <v>0.61199999999999999</v>
      </c>
      <c r="BKS31" s="52">
        <v>0.61</v>
      </c>
      <c r="BKT31" s="52"/>
      <c r="BKU31" s="52">
        <v>0.6</v>
      </c>
      <c r="BKV31" s="52"/>
      <c r="BKW31" s="52">
        <v>0.61199999999999999</v>
      </c>
      <c r="BKX31" s="52"/>
      <c r="BKY31" s="52">
        <v>0.60099999999999998</v>
      </c>
      <c r="BKZ31" s="52"/>
      <c r="BLA31" s="6">
        <f t="shared" si="119"/>
        <v>-1.9575856443719432E-2</v>
      </c>
      <c r="BLB31" s="1061">
        <v>0.54</v>
      </c>
      <c r="BLC31" s="1061">
        <v>0.53500000000000003</v>
      </c>
      <c r="BLD31" s="1061">
        <v>0.53800000000000003</v>
      </c>
      <c r="BLE31" s="1061">
        <v>0.52700000000000002</v>
      </c>
      <c r="BLF31" s="1061">
        <v>0.54</v>
      </c>
      <c r="BLG31" s="1061">
        <v>0.53500000000000003</v>
      </c>
      <c r="BLH31" s="1061">
        <v>0.53700000000000003</v>
      </c>
      <c r="BLI31" s="1061">
        <v>0.53</v>
      </c>
      <c r="BLJ31" s="1061">
        <v>0.53700000000000003</v>
      </c>
      <c r="BLK31" s="1061">
        <v>0.54</v>
      </c>
      <c r="BLL31" s="1061">
        <f t="shared" si="120"/>
        <v>0.53500000000000003</v>
      </c>
      <c r="BLM31" s="1061">
        <v>0.54100000000000004</v>
      </c>
      <c r="BLN31" s="1061">
        <v>0.54700000000000004</v>
      </c>
      <c r="BLO31" s="1061"/>
      <c r="BLP31" s="1061">
        <v>0.55600000000000005</v>
      </c>
      <c r="BLQ31" s="1061">
        <v>0.54100000000000004</v>
      </c>
      <c r="BLR31" s="1061">
        <v>0.54300000000000004</v>
      </c>
      <c r="BLS31" s="1061">
        <v>0.54900000000000004</v>
      </c>
      <c r="BLT31" s="1061">
        <v>0.54300000000000004</v>
      </c>
      <c r="BLU31" s="1061">
        <v>0.50900000000000001</v>
      </c>
      <c r="BLV31" s="1061">
        <v>0.874</v>
      </c>
      <c r="BLW31" s="1061">
        <v>0.51200000000000001</v>
      </c>
      <c r="BLX31" s="1061">
        <v>0.504</v>
      </c>
      <c r="BLY31" s="1061">
        <v>0.50800000000000001</v>
      </c>
      <c r="BLZ31" s="1061"/>
      <c r="BMA31" s="1061">
        <v>0.51800000000000002</v>
      </c>
      <c r="BMB31" s="1060">
        <f t="shared" si="121"/>
        <v>0.51800000000000002</v>
      </c>
      <c r="BMC31" s="1061">
        <v>0.51200000000000001</v>
      </c>
      <c r="BMD31" s="1061">
        <v>0.505</v>
      </c>
      <c r="BME31" s="1061">
        <v>0.54400000000000004</v>
      </c>
      <c r="BMF31" s="1061">
        <v>0.54700000000000004</v>
      </c>
      <c r="BMG31" s="1061">
        <v>0.51500000000000001</v>
      </c>
      <c r="BMH31" s="1061"/>
      <c r="BMI31" s="1061">
        <v>0.51100000000000001</v>
      </c>
      <c r="BMJ31" s="1061">
        <v>0.50700000000000001</v>
      </c>
      <c r="BMK31" s="1061">
        <v>0.51600000000000001</v>
      </c>
      <c r="BML31" s="1061">
        <v>0.50600000000000001</v>
      </c>
      <c r="BMM31" s="1061">
        <v>0.51100000000000001</v>
      </c>
      <c r="BMN31" s="1061">
        <v>0.51100000000000001</v>
      </c>
      <c r="BMO31" s="1061">
        <v>0.51100000000000001</v>
      </c>
      <c r="BMP31" s="102">
        <f t="shared" si="272"/>
        <v>0.51100000000000001</v>
      </c>
      <c r="BMQ31" s="1061">
        <v>0.502</v>
      </c>
      <c r="BMR31" s="1061">
        <v>0.50700000000000001</v>
      </c>
      <c r="BMS31" s="1061">
        <v>0.499</v>
      </c>
      <c r="BMT31" s="1061">
        <v>0.52100000000000002</v>
      </c>
      <c r="BMU31" s="1061">
        <v>0.504</v>
      </c>
      <c r="BMV31" s="1061">
        <v>0.501</v>
      </c>
      <c r="BMW31" s="102">
        <v>0.499</v>
      </c>
      <c r="BMX31" s="102">
        <v>0.498</v>
      </c>
      <c r="BMY31" s="102">
        <v>0.496</v>
      </c>
      <c r="BMZ31" s="102">
        <v>0.49</v>
      </c>
      <c r="BNA31" s="102">
        <f t="shared" si="122"/>
        <v>0.49</v>
      </c>
      <c r="BNB31" s="102">
        <v>0.501</v>
      </c>
      <c r="BNC31" s="102">
        <v>0.52400000000000002</v>
      </c>
      <c r="BND31" s="102">
        <v>0.498</v>
      </c>
      <c r="BNE31" s="102">
        <v>0.5</v>
      </c>
      <c r="BNF31" s="102"/>
      <c r="BNG31" s="102">
        <v>0.497</v>
      </c>
      <c r="BNH31" s="102">
        <v>0.499</v>
      </c>
      <c r="BNI31" s="102">
        <v>0.5</v>
      </c>
      <c r="BNJ31" s="102">
        <v>0.498</v>
      </c>
      <c r="BNK31" s="102"/>
      <c r="BNL31" s="102">
        <v>0.49</v>
      </c>
      <c r="BNM31" s="102">
        <f t="shared" si="123"/>
        <v>0.49</v>
      </c>
      <c r="BNN31" s="102">
        <v>0.497</v>
      </c>
      <c r="BNO31" s="102">
        <v>0.497</v>
      </c>
      <c r="BNP31" s="102"/>
      <c r="BNQ31" s="102">
        <v>0.499</v>
      </c>
      <c r="BNR31" s="102">
        <v>0.503</v>
      </c>
      <c r="BNS31" s="102">
        <v>0.51</v>
      </c>
      <c r="BNT31" s="102">
        <v>0.496</v>
      </c>
      <c r="BNU31" s="102"/>
      <c r="BNV31" s="102">
        <v>0.499</v>
      </c>
      <c r="BNW31" s="102">
        <v>0.437</v>
      </c>
      <c r="BNX31" s="102">
        <f t="shared" si="124"/>
        <v>0.437</v>
      </c>
      <c r="BNY31" s="102">
        <v>0.495</v>
      </c>
      <c r="BNZ31" s="102">
        <v>0.497</v>
      </c>
      <c r="BOA31" s="102"/>
      <c r="BOB31" s="102">
        <v>0.45800000000000002</v>
      </c>
      <c r="BOC31" s="102">
        <v>0.46400000000000002</v>
      </c>
      <c r="BOD31" s="102">
        <v>0.46</v>
      </c>
      <c r="BOE31" s="102">
        <v>0.45200000000000001</v>
      </c>
      <c r="BOF31" s="102"/>
      <c r="BOG31" s="102">
        <v>0.45300000000000001</v>
      </c>
      <c r="BOH31" s="102">
        <v>0.42799999999999999</v>
      </c>
      <c r="BOI31" s="102">
        <f t="shared" si="125"/>
        <v>0.42799999999999999</v>
      </c>
      <c r="BOJ31" s="102">
        <v>0.45100000000000001</v>
      </c>
      <c r="BOK31" s="102">
        <v>0.46</v>
      </c>
      <c r="BOL31" s="102">
        <v>0.45400000000000001</v>
      </c>
      <c r="BOM31" s="102">
        <v>0.45100000000000001</v>
      </c>
      <c r="BON31" s="102">
        <v>0.45400000000000001</v>
      </c>
      <c r="BOO31" s="102">
        <v>0.45600000000000002</v>
      </c>
      <c r="BOP31" s="102">
        <v>0.45800000000000002</v>
      </c>
      <c r="BOQ31" s="102"/>
      <c r="BOR31" s="102">
        <v>0.44900000000000001</v>
      </c>
      <c r="BOS31" s="102">
        <v>0.45300000000000001</v>
      </c>
      <c r="BOT31" s="102">
        <v>0.45400000000000001</v>
      </c>
      <c r="BOU31" s="102">
        <v>0.45100000000000001</v>
      </c>
      <c r="BOV31" s="102">
        <f t="shared" si="288"/>
        <v>0.42799999999999999</v>
      </c>
      <c r="BOW31" s="102">
        <v>0.45400000000000001</v>
      </c>
      <c r="BOX31" s="102">
        <v>0.44800000000000001</v>
      </c>
      <c r="BOY31" s="102">
        <v>0.45</v>
      </c>
      <c r="BOZ31" s="102">
        <v>0.45500000000000002</v>
      </c>
      <c r="BPA31" s="102">
        <v>0.60699999999999998</v>
      </c>
      <c r="BPB31" s="102"/>
      <c r="BPC31" s="102">
        <v>0.60899999999999999</v>
      </c>
      <c r="BPD31" s="102">
        <v>0.63700000000000001</v>
      </c>
      <c r="BPE31" s="102">
        <v>0.629</v>
      </c>
      <c r="BPF31" s="102">
        <v>0.625</v>
      </c>
      <c r="BPG31" s="102">
        <v>0.61399999999999999</v>
      </c>
      <c r="BPH31" s="102">
        <v>0.46100000000000002</v>
      </c>
      <c r="BPI31" s="102">
        <f t="shared" si="289"/>
        <v>0.42799999999999999</v>
      </c>
      <c r="BPJ31" s="102">
        <v>0.62</v>
      </c>
      <c r="BPK31" s="102">
        <v>0.47799999999999998</v>
      </c>
      <c r="BPL31" s="102">
        <v>0.46500000000000002</v>
      </c>
      <c r="BPM31" s="102">
        <v>0.46899999999999997</v>
      </c>
      <c r="BPN31" s="102">
        <v>0.47299999999999998</v>
      </c>
      <c r="BPO31" s="102">
        <v>0.46899999999999997</v>
      </c>
      <c r="BPP31" s="102">
        <v>0.46500000000000002</v>
      </c>
      <c r="BPQ31" s="102">
        <v>0.46400000000000002</v>
      </c>
      <c r="BPR31" s="102">
        <v>0.46300000000000002</v>
      </c>
      <c r="BPS31" s="102">
        <v>0.46100000000000002</v>
      </c>
      <c r="BPT31" s="102">
        <f t="shared" si="128"/>
        <v>0.42799999999999999</v>
      </c>
      <c r="BPU31" s="102">
        <v>0.46200000000000002</v>
      </c>
      <c r="BPV31" s="102">
        <v>0.46</v>
      </c>
      <c r="BPW31" s="102">
        <v>0.46200000000000002</v>
      </c>
      <c r="BPX31" s="102">
        <v>0.46200000000000002</v>
      </c>
      <c r="BPY31" s="102"/>
      <c r="BPZ31" s="102">
        <v>0.46200000000000002</v>
      </c>
      <c r="BQA31" s="102">
        <v>0.45200000000000001</v>
      </c>
      <c r="BQB31" s="102">
        <v>0.45800000000000002</v>
      </c>
      <c r="BQC31" s="102">
        <v>0.48</v>
      </c>
      <c r="BQD31" s="102">
        <v>0.45400000000000001</v>
      </c>
      <c r="BQE31" s="102">
        <f t="shared" si="129"/>
        <v>0.42799999999999999</v>
      </c>
      <c r="BQF31" s="102">
        <v>0.45100000000000001</v>
      </c>
      <c r="BQG31" s="102">
        <v>0.45300000000000001</v>
      </c>
      <c r="BQH31" s="102">
        <v>0.44</v>
      </c>
      <c r="BQI31" s="102">
        <v>0.45400000000000001</v>
      </c>
      <c r="BQJ31" s="102">
        <v>0.439</v>
      </c>
      <c r="BQK31" s="102">
        <v>0.44400000000000001</v>
      </c>
      <c r="BQL31" s="102">
        <v>0.44</v>
      </c>
      <c r="BQM31" s="102">
        <v>0.441</v>
      </c>
      <c r="BQN31" s="102">
        <v>0.45</v>
      </c>
      <c r="BQO31" s="102">
        <v>0.44</v>
      </c>
      <c r="BQP31" s="102">
        <v>0.45</v>
      </c>
      <c r="BQQ31" s="1061">
        <v>0.44</v>
      </c>
      <c r="BQR31" s="102">
        <f t="shared" si="130"/>
        <v>0.42799999999999999</v>
      </c>
      <c r="BQS31" s="102">
        <v>0.46</v>
      </c>
      <c r="BQT31" s="102"/>
      <c r="BQU31" s="102">
        <v>0.45</v>
      </c>
      <c r="BQV31" s="102">
        <v>0.45</v>
      </c>
      <c r="BQW31" s="102">
        <v>0.46</v>
      </c>
      <c r="BQX31" s="102">
        <v>0.45800000000000002</v>
      </c>
      <c r="BQY31" s="102">
        <v>0.44700000000000001</v>
      </c>
      <c r="BQZ31" s="102">
        <v>0.46</v>
      </c>
      <c r="BRA31" s="102">
        <v>0.46</v>
      </c>
      <c r="BRB31" s="102">
        <v>0.46</v>
      </c>
      <c r="BRC31" s="102">
        <v>0.44600000000000001</v>
      </c>
      <c r="BRD31" s="102">
        <v>0.436</v>
      </c>
      <c r="BRE31" s="102">
        <f t="shared" si="131"/>
        <v>0.42799999999999999</v>
      </c>
      <c r="BRF31" s="102">
        <v>0.44700000000000001</v>
      </c>
      <c r="BRG31" s="102">
        <v>0.46</v>
      </c>
      <c r="BRH31" s="102">
        <v>0.44</v>
      </c>
      <c r="BRI31" s="102">
        <v>0.442</v>
      </c>
      <c r="BRJ31" s="102">
        <v>0.442</v>
      </c>
      <c r="BRK31" s="102">
        <v>0.45100000000000001</v>
      </c>
      <c r="BRL31" s="102">
        <v>0.45</v>
      </c>
      <c r="BRM31" s="102">
        <v>0.441</v>
      </c>
      <c r="BRN31" s="102">
        <v>0.442</v>
      </c>
      <c r="BRO31" s="102">
        <v>0.44</v>
      </c>
      <c r="BRP31" s="102">
        <v>0.438</v>
      </c>
      <c r="BRQ31" s="102">
        <v>0.45</v>
      </c>
      <c r="BRR31" s="102"/>
      <c r="BRS31" s="102">
        <v>0.44700000000000001</v>
      </c>
      <c r="BRT31" s="102">
        <v>0.443</v>
      </c>
      <c r="BRU31" s="102">
        <v>0.44</v>
      </c>
      <c r="BRV31" s="102">
        <v>0.44800000000000001</v>
      </c>
      <c r="BRW31" s="102">
        <v>0.46</v>
      </c>
      <c r="BRX31" s="102"/>
      <c r="BRY31" s="102">
        <v>0.45</v>
      </c>
      <c r="BRZ31" s="102">
        <v>0.44</v>
      </c>
      <c r="BSA31" s="102">
        <v>0.45700000000000002</v>
      </c>
      <c r="BSB31" s="102">
        <v>0.439</v>
      </c>
      <c r="BSC31" s="102">
        <v>0.438</v>
      </c>
      <c r="BSD31" s="102">
        <v>0.44</v>
      </c>
      <c r="BSE31" s="102"/>
      <c r="BSF31" s="102">
        <v>0.435</v>
      </c>
      <c r="BSG31" s="102">
        <f t="shared" si="313"/>
        <v>0.42799999999999999</v>
      </c>
      <c r="BSH31" s="102">
        <v>0.442</v>
      </c>
      <c r="BSI31" s="102">
        <v>0.441</v>
      </c>
      <c r="BSJ31" s="102">
        <v>0.44500000000000001</v>
      </c>
      <c r="BSK31" s="102">
        <v>0.45400000000000001</v>
      </c>
      <c r="BSL31" s="102">
        <v>0.438</v>
      </c>
      <c r="BSM31" s="102">
        <f t="shared" si="133"/>
        <v>0.42799999999999999</v>
      </c>
      <c r="BSN31" s="47">
        <v>0.46300000000000002</v>
      </c>
      <c r="BSO31" s="47"/>
      <c r="BSP31" s="47">
        <v>0.46500000000000002</v>
      </c>
      <c r="BSQ31" s="47">
        <v>0.46500000000000002</v>
      </c>
      <c r="BSR31" s="47">
        <v>0.46200000000000002</v>
      </c>
      <c r="BSS31" s="47">
        <v>0.46800000000000003</v>
      </c>
      <c r="BST31" s="47">
        <v>0.46200000000000002</v>
      </c>
      <c r="BSU31" s="47"/>
      <c r="BSV31" s="47">
        <v>0.46400000000000002</v>
      </c>
      <c r="BSW31" s="47"/>
      <c r="BSX31" s="47">
        <v>0.46700000000000003</v>
      </c>
      <c r="BSY31" s="47">
        <v>0.46700000000000003</v>
      </c>
      <c r="BSZ31" s="47">
        <v>0.48699999999999999</v>
      </c>
      <c r="BTA31" s="47">
        <v>0.504</v>
      </c>
      <c r="BTB31" s="47">
        <v>0.49299999999999999</v>
      </c>
      <c r="BTC31" s="47"/>
      <c r="BTD31" s="102">
        <f t="shared" si="134"/>
        <v>0.42799999999999999</v>
      </c>
      <c r="BTE31" s="102">
        <v>0.49099999999999999</v>
      </c>
      <c r="BTF31" s="47"/>
      <c r="BTG31" s="47">
        <v>0.48599999999999999</v>
      </c>
      <c r="BTH31" s="47">
        <v>0.498</v>
      </c>
      <c r="BTI31" s="47">
        <v>0.501</v>
      </c>
      <c r="BTJ31" s="47">
        <v>0.498</v>
      </c>
      <c r="BTK31" s="47">
        <v>0.46300000000000002</v>
      </c>
      <c r="BTL31" s="51">
        <v>0.45100000000000001</v>
      </c>
      <c r="BTM31" s="47">
        <f t="shared" si="135"/>
        <v>0.42799999999999999</v>
      </c>
      <c r="BTN31" s="47">
        <v>0.46200000000000002</v>
      </c>
      <c r="BTO31" s="51">
        <v>0.46500000000000002</v>
      </c>
      <c r="BTP31" s="51">
        <v>0.46500000000000002</v>
      </c>
      <c r="BTQ31" s="51"/>
      <c r="BTR31" s="51">
        <v>0.46500000000000002</v>
      </c>
      <c r="BTS31" s="47">
        <v>0.45800000000000002</v>
      </c>
      <c r="BTT31" s="47">
        <f t="shared" si="136"/>
        <v>0.42799999999999999</v>
      </c>
      <c r="BTU31" s="47">
        <v>0.46</v>
      </c>
      <c r="BTV31" s="47">
        <v>0.46500000000000002</v>
      </c>
      <c r="BTW31" s="47">
        <v>0.46500000000000002</v>
      </c>
      <c r="BTX31" s="47">
        <v>0.46800000000000003</v>
      </c>
      <c r="BTY31" s="47"/>
      <c r="BTZ31" s="47">
        <v>0.46200000000000002</v>
      </c>
      <c r="BUA31" s="36">
        <v>0.46400000000000002</v>
      </c>
      <c r="BUB31" s="47">
        <f t="shared" si="137"/>
        <v>0.42799999999999999</v>
      </c>
      <c r="BUC31" s="47">
        <v>0.46800000000000003</v>
      </c>
      <c r="BUD31" s="47">
        <v>0.46700000000000003</v>
      </c>
      <c r="BUE31" s="47">
        <v>0.45900000000000002</v>
      </c>
      <c r="BUF31" s="47">
        <v>0.45300000000000001</v>
      </c>
      <c r="BUG31" s="47">
        <v>0.45400000000000001</v>
      </c>
      <c r="BUH31" s="47">
        <v>0.45300000000000001</v>
      </c>
      <c r="BUI31" s="47">
        <v>0.46600000000000003</v>
      </c>
      <c r="BUJ31" s="47">
        <v>0.46800000000000003</v>
      </c>
      <c r="BUK31" s="52">
        <v>0.46100000000000002</v>
      </c>
      <c r="BUL31" s="1181">
        <v>0.45700000000000002</v>
      </c>
      <c r="BUM31" s="47">
        <v>0.46700000000000003</v>
      </c>
      <c r="BUN31" s="1162">
        <v>0.47099999999999997</v>
      </c>
      <c r="BUO31" s="1162">
        <v>0.45800000000000002</v>
      </c>
      <c r="BUP31" s="52">
        <v>0.46700000000000003</v>
      </c>
      <c r="BUQ31" s="52">
        <f t="shared" si="138"/>
        <v>0.45700000000000002</v>
      </c>
      <c r="BUR31" s="52">
        <v>0.46400000000000002</v>
      </c>
      <c r="BUS31" s="52">
        <v>0.46600000000000003</v>
      </c>
      <c r="BUT31" s="52">
        <v>0.46100000000000002</v>
      </c>
      <c r="BUU31" s="52">
        <v>0.46300000000000002</v>
      </c>
      <c r="BUV31" s="52">
        <v>0.47299999999999998</v>
      </c>
      <c r="BUW31" s="971">
        <v>0.46400000000000002</v>
      </c>
      <c r="BUX31" s="52">
        <f t="shared" si="293"/>
        <v>0.45700000000000002</v>
      </c>
      <c r="BUY31" s="52">
        <v>0.46500000000000002</v>
      </c>
      <c r="BUZ31" s="52">
        <v>0.45900000000000002</v>
      </c>
      <c r="BVA31" s="52">
        <v>0.48</v>
      </c>
      <c r="BVB31" s="52">
        <v>0.46400000000000002</v>
      </c>
      <c r="BVC31" s="52">
        <v>0.45100000000000001</v>
      </c>
      <c r="BVD31" s="971">
        <v>0.46200000000000002</v>
      </c>
      <c r="BVE31" s="971">
        <f t="shared" si="140"/>
        <v>0.45700000000000002</v>
      </c>
      <c r="BVF31" s="52">
        <v>0.43</v>
      </c>
      <c r="BVG31" s="52"/>
      <c r="BVH31" s="52"/>
      <c r="BVI31" s="52">
        <v>0.432</v>
      </c>
      <c r="BVJ31" s="52">
        <v>0.433</v>
      </c>
      <c r="BVK31" s="52">
        <v>0.47599999999999998</v>
      </c>
      <c r="BVL31" s="52">
        <v>0.42899999999999999</v>
      </c>
      <c r="BVM31" s="52">
        <v>0.43099999999999999</v>
      </c>
      <c r="BVN31" s="52">
        <v>0.47</v>
      </c>
      <c r="BVO31" s="52">
        <f t="shared" si="260"/>
        <v>0.45700000000000002</v>
      </c>
      <c r="BVP31" s="52">
        <v>0.436</v>
      </c>
      <c r="BVQ31" s="52">
        <v>0.43099999999999999</v>
      </c>
      <c r="BVR31" s="52">
        <v>0.433</v>
      </c>
      <c r="BVS31" s="52">
        <v>0.436</v>
      </c>
      <c r="BVT31" s="52">
        <v>0.42699999999999999</v>
      </c>
      <c r="BVU31" s="52">
        <v>0.46300000000000002</v>
      </c>
      <c r="BVV31" s="52">
        <v>0.432</v>
      </c>
      <c r="BVW31" s="52">
        <v>0.43</v>
      </c>
      <c r="BVX31" s="58">
        <v>0.43</v>
      </c>
      <c r="BVY31" s="52">
        <f t="shared" si="141"/>
        <v>0.43</v>
      </c>
      <c r="BVZ31" s="52">
        <v>0.42699999999999999</v>
      </c>
      <c r="BWA31" s="52"/>
      <c r="BWB31" s="52">
        <v>0.46300000000000002</v>
      </c>
      <c r="BWC31" s="52">
        <v>0.437</v>
      </c>
      <c r="BWD31" s="52"/>
      <c r="BWE31" s="52">
        <f t="shared" si="300"/>
        <v>0.43</v>
      </c>
      <c r="BWF31" s="52">
        <v>0.42899999999999999</v>
      </c>
      <c r="BWG31" s="52">
        <v>0.42699999999999999</v>
      </c>
      <c r="BWH31" s="52">
        <v>0.435</v>
      </c>
      <c r="BWI31" s="52">
        <v>0.435</v>
      </c>
      <c r="BWJ31" s="52">
        <v>0.45400000000000001</v>
      </c>
      <c r="BWK31" s="52">
        <v>0.432</v>
      </c>
      <c r="BWL31" s="52"/>
      <c r="BWM31" s="52">
        <v>0.434</v>
      </c>
      <c r="BWN31" s="52">
        <v>0.43099999999999999</v>
      </c>
      <c r="BWO31" s="52"/>
      <c r="BWP31" s="52">
        <v>0.42899999999999999</v>
      </c>
      <c r="BWQ31" s="52">
        <v>0.434</v>
      </c>
      <c r="BWR31" s="52"/>
      <c r="BWS31" s="52">
        <v>0.433</v>
      </c>
      <c r="BWT31" s="52"/>
      <c r="BWU31" s="52">
        <v>0.433</v>
      </c>
      <c r="BWV31" s="52"/>
      <c r="BWW31" s="52">
        <v>0.43</v>
      </c>
      <c r="BWX31" s="52">
        <v>0.436</v>
      </c>
      <c r="BWY31" s="52">
        <v>0.42499999999999999</v>
      </c>
      <c r="BWZ31" s="52">
        <v>0.42799999999999999</v>
      </c>
      <c r="BXA31" s="52"/>
      <c r="BXB31" s="52">
        <v>0.43099999999999999</v>
      </c>
      <c r="BXC31" s="52"/>
      <c r="BXD31" s="52">
        <v>0.433</v>
      </c>
      <c r="BXE31" s="52"/>
      <c r="BXF31" s="52">
        <v>0.43</v>
      </c>
      <c r="BXG31" s="52">
        <v>0.42699999999999999</v>
      </c>
      <c r="BXH31" s="52">
        <f t="shared" si="143"/>
        <v>0.42699999999999999</v>
      </c>
      <c r="BXI31" s="52">
        <v>0.443</v>
      </c>
      <c r="BXJ31" s="52"/>
      <c r="BXK31" s="52">
        <v>0.437</v>
      </c>
      <c r="BXL31" s="52"/>
      <c r="BXM31" s="52">
        <v>0.41699999999999998</v>
      </c>
      <c r="BXN31" s="52"/>
      <c r="BXO31" s="52">
        <v>0.42799999999999999</v>
      </c>
      <c r="BXP31" s="52"/>
      <c r="BXQ31" s="58">
        <v>0.41099999999999998</v>
      </c>
      <c r="BXR31" s="52">
        <f t="shared" si="314"/>
        <v>0.41099999999999998</v>
      </c>
      <c r="BXS31" s="52"/>
      <c r="BXT31" s="52">
        <v>0.41399999999999998</v>
      </c>
      <c r="BXU31" s="52"/>
      <c r="BXV31" s="52">
        <v>0.42899999999999999</v>
      </c>
      <c r="BXW31" s="52"/>
      <c r="BXX31" s="52">
        <v>0.43099999999999999</v>
      </c>
      <c r="BXY31" s="52">
        <v>0.41</v>
      </c>
      <c r="BXZ31" s="52"/>
      <c r="BYA31" s="52"/>
      <c r="BYB31" s="52">
        <v>0.42599999999999999</v>
      </c>
      <c r="BYC31" s="52">
        <v>0.85</v>
      </c>
      <c r="BYD31" s="52">
        <v>0.44</v>
      </c>
      <c r="BYE31" s="52"/>
      <c r="BYF31" s="52"/>
      <c r="BYG31" s="52">
        <v>0.83899999999999997</v>
      </c>
      <c r="BYH31" s="58"/>
      <c r="BYI31" s="58"/>
      <c r="BYJ31" s="52">
        <v>0.86899999999999999</v>
      </c>
      <c r="BYK31" s="52"/>
      <c r="BYL31" s="52">
        <v>0.84199999999999997</v>
      </c>
      <c r="BYM31" s="52">
        <v>0.83399999999999996</v>
      </c>
      <c r="BYN31" s="52"/>
      <c r="BYO31" s="6">
        <f t="shared" si="146"/>
        <v>-1.8823529411764722E-2</v>
      </c>
      <c r="BYP31" s="102">
        <v>0.42899999999999999</v>
      </c>
      <c r="BYQ31" s="102">
        <v>0.49299999999999999</v>
      </c>
      <c r="BYR31" s="102">
        <v>0.48499999999999999</v>
      </c>
      <c r="BYS31" s="102"/>
      <c r="BYT31" s="102">
        <v>0.48599999999999999</v>
      </c>
      <c r="BYU31" s="102">
        <v>0.48699999999999999</v>
      </c>
      <c r="BYV31" s="102">
        <v>0.495</v>
      </c>
      <c r="BYW31" s="102"/>
      <c r="BYX31" s="102">
        <f t="shared" si="290"/>
        <v>0.42899999999999999</v>
      </c>
      <c r="BYY31" s="102">
        <v>0.47699999999999998</v>
      </c>
      <c r="BYZ31" s="102">
        <v>0.46</v>
      </c>
      <c r="BZA31" s="102">
        <v>0.45200000000000001</v>
      </c>
      <c r="BZB31" s="102">
        <v>0.46100000000000002</v>
      </c>
      <c r="BZC31" s="102">
        <v>0.45</v>
      </c>
      <c r="BZD31" s="102">
        <v>0.44800000000000001</v>
      </c>
      <c r="BZE31" s="102">
        <v>0.45</v>
      </c>
      <c r="BZF31" s="102"/>
      <c r="BZG31" s="102">
        <v>0.44700000000000001</v>
      </c>
      <c r="BZH31" s="102">
        <v>0.45300000000000001</v>
      </c>
      <c r="BZI31" s="102">
        <v>0.46</v>
      </c>
      <c r="BZJ31" s="102">
        <v>0.46</v>
      </c>
      <c r="BZK31" s="1061">
        <v>0.45</v>
      </c>
      <c r="BZL31" s="102">
        <f t="shared" si="148"/>
        <v>0.42899999999999999</v>
      </c>
      <c r="BZM31" s="102">
        <v>0.46</v>
      </c>
      <c r="BZN31" s="102">
        <v>0.46</v>
      </c>
      <c r="BZO31" s="102">
        <v>0.46</v>
      </c>
      <c r="BZP31" s="102">
        <v>0.46</v>
      </c>
      <c r="BZQ31" s="102">
        <v>0.46</v>
      </c>
      <c r="BZR31" s="102">
        <v>0.46500000000000002</v>
      </c>
      <c r="BZS31" s="102"/>
      <c r="BZT31" s="102">
        <v>0.46</v>
      </c>
      <c r="BZU31" s="102">
        <v>0.46</v>
      </c>
      <c r="BZV31" s="102">
        <v>0.45900000000000002</v>
      </c>
      <c r="BZW31" s="102">
        <v>0.46</v>
      </c>
      <c r="BZX31" s="102">
        <v>0.46100000000000002</v>
      </c>
      <c r="BZY31" s="102">
        <f>MIN(BZL31,BZX31)</f>
        <v>0.42899999999999999</v>
      </c>
      <c r="BZZ31" s="102">
        <v>0.48399999999999999</v>
      </c>
      <c r="CAA31" s="102">
        <v>0.45700000000000002</v>
      </c>
      <c r="CAB31" s="102">
        <v>0.45600000000000002</v>
      </c>
      <c r="CAC31" s="102"/>
      <c r="CAD31" s="102">
        <v>0.45400000000000001</v>
      </c>
      <c r="CAE31" s="102">
        <v>0.45200000000000001</v>
      </c>
      <c r="CAF31" s="102">
        <v>0.45900000000000002</v>
      </c>
      <c r="CAG31" s="102">
        <v>0.46</v>
      </c>
      <c r="CAH31" s="102">
        <v>0.45100000000000001</v>
      </c>
      <c r="CAI31" s="102">
        <v>0.45700000000000002</v>
      </c>
      <c r="CAJ31" s="102"/>
      <c r="CAK31" s="102">
        <v>0.45700000000000002</v>
      </c>
      <c r="CAL31" s="102">
        <v>0.45</v>
      </c>
      <c r="CAM31" s="102">
        <v>0.46</v>
      </c>
      <c r="CAN31" s="102">
        <v>0.45400000000000001</v>
      </c>
      <c r="CAO31" s="102">
        <v>0.45700000000000002</v>
      </c>
      <c r="CAP31" s="102"/>
      <c r="CAQ31" s="102">
        <v>0.47899999999999998</v>
      </c>
      <c r="CAR31" s="102">
        <v>0.44900000000000001</v>
      </c>
      <c r="CAS31" s="102"/>
      <c r="CAT31" s="102">
        <v>0.46500000000000002</v>
      </c>
      <c r="CAU31" s="102">
        <v>0.44500000000000001</v>
      </c>
      <c r="CAV31" s="102">
        <v>0.45</v>
      </c>
      <c r="CAW31" s="102">
        <v>0.45800000000000002</v>
      </c>
      <c r="CAX31" s="102">
        <v>0.45200000000000001</v>
      </c>
      <c r="CAY31" s="102"/>
      <c r="CAZ31" s="102">
        <v>0.46200000000000002</v>
      </c>
      <c r="CBA31" s="102">
        <v>0.45300000000000001</v>
      </c>
      <c r="CBB31" s="102">
        <v>0.46300000000000002</v>
      </c>
      <c r="CBC31" s="102">
        <f t="shared" si="150"/>
        <v>0.42899999999999999</v>
      </c>
      <c r="CBD31" s="102">
        <v>0.46</v>
      </c>
      <c r="CBE31" s="102">
        <v>0.45200000000000001</v>
      </c>
      <c r="CBF31" s="102">
        <v>0.45800000000000002</v>
      </c>
      <c r="CBG31" s="102">
        <v>0.45200000000000001</v>
      </c>
      <c r="CBH31" s="102"/>
      <c r="CBI31" s="102">
        <v>0.44800000000000001</v>
      </c>
      <c r="CBJ31" s="102">
        <f t="shared" si="151"/>
        <v>0.42899999999999999</v>
      </c>
      <c r="CBK31" s="47">
        <v>0.46899999999999997</v>
      </c>
      <c r="CBL31" s="47">
        <v>0.46600000000000003</v>
      </c>
      <c r="CBM31" s="47">
        <v>0.46800000000000003</v>
      </c>
      <c r="CBN31" s="47">
        <v>0.46700000000000003</v>
      </c>
      <c r="CBO31" s="47">
        <v>0.46700000000000003</v>
      </c>
      <c r="CBP31" s="47">
        <v>0.46600000000000003</v>
      </c>
      <c r="CBQ31" s="47">
        <v>0.46899999999999997</v>
      </c>
      <c r="CBR31" s="47">
        <v>0.46</v>
      </c>
      <c r="CBS31" s="47">
        <v>0.46700000000000003</v>
      </c>
      <c r="CBT31" s="47"/>
      <c r="CBU31" s="47">
        <v>0.503</v>
      </c>
      <c r="CBV31" s="47">
        <v>0.51300000000000001</v>
      </c>
      <c r="CBW31" s="47">
        <v>0.503</v>
      </c>
      <c r="CBX31" s="102">
        <f t="shared" si="152"/>
        <v>0.42899999999999999</v>
      </c>
      <c r="CBY31" s="47">
        <v>0.498</v>
      </c>
      <c r="CBZ31" s="77">
        <v>0.49399999999999999</v>
      </c>
      <c r="CCA31" s="47"/>
      <c r="CCB31" s="47">
        <v>0.499</v>
      </c>
      <c r="CCC31" s="47">
        <v>0.496</v>
      </c>
      <c r="CCD31" s="47">
        <v>0.5</v>
      </c>
      <c r="CCE31" s="47">
        <v>0.46600000000000003</v>
      </c>
      <c r="CCF31" s="51">
        <v>0.45700000000000002</v>
      </c>
      <c r="CCG31" s="47">
        <f t="shared" si="153"/>
        <v>0.42899999999999999</v>
      </c>
      <c r="CCH31" s="47">
        <v>0.46600000000000003</v>
      </c>
      <c r="CCI31" s="51">
        <v>0.45800000000000002</v>
      </c>
      <c r="CCJ31" s="51">
        <v>0.46</v>
      </c>
      <c r="CCK31" s="51"/>
      <c r="CCL31" s="51">
        <v>0.46300000000000002</v>
      </c>
      <c r="CCM31" s="47">
        <v>0.46899999999999997</v>
      </c>
      <c r="CCN31" s="47">
        <f t="shared" si="154"/>
        <v>0.42899999999999999</v>
      </c>
      <c r="CCO31" s="47">
        <v>0.46400000000000002</v>
      </c>
      <c r="CCP31" s="47">
        <v>0.46500000000000002</v>
      </c>
      <c r="CCQ31" s="47">
        <v>0.46500000000000002</v>
      </c>
      <c r="CCR31" s="47">
        <v>0.46100000000000002</v>
      </c>
      <c r="CCS31" s="47">
        <v>0.45700000000000002</v>
      </c>
      <c r="CCT31" s="47">
        <f t="shared" si="155"/>
        <v>0.42899999999999999</v>
      </c>
      <c r="CCU31" s="47">
        <v>0.44500000000000001</v>
      </c>
      <c r="CCV31" s="47">
        <v>0.45200000000000001</v>
      </c>
      <c r="CCW31" s="47">
        <v>0.45800000000000002</v>
      </c>
      <c r="CCX31" s="47">
        <v>0.45800000000000002</v>
      </c>
      <c r="CCY31" s="47">
        <v>0.45300000000000001</v>
      </c>
      <c r="CCZ31" s="47">
        <v>0.45500000000000002</v>
      </c>
      <c r="CDA31" s="47"/>
      <c r="CDB31" s="47">
        <v>0.45800000000000002</v>
      </c>
      <c r="CDC31" s="47">
        <v>0.45100000000000001</v>
      </c>
      <c r="CDD31" s="52">
        <v>0.46899999999999997</v>
      </c>
      <c r="CDE31" s="1181">
        <v>0.45100000000000001</v>
      </c>
      <c r="CDF31" s="47">
        <v>0.45600000000000002</v>
      </c>
      <c r="CDG31" s="47"/>
      <c r="CDH31" s="1162">
        <v>0.46</v>
      </c>
      <c r="CDI31" s="1162">
        <v>0.47499999999999998</v>
      </c>
      <c r="CDJ31" s="52">
        <v>0.44900000000000001</v>
      </c>
      <c r="CDK31" s="52">
        <f t="shared" si="156"/>
        <v>0.44900000000000001</v>
      </c>
      <c r="CDL31" s="52">
        <v>0.46100000000000002</v>
      </c>
      <c r="CDM31" s="52">
        <v>0.47399999999999998</v>
      </c>
      <c r="CDN31" s="52">
        <v>0.47299999999999998</v>
      </c>
      <c r="CDO31" s="52">
        <v>0.45800000000000002</v>
      </c>
      <c r="CDP31" s="52">
        <v>0.47</v>
      </c>
      <c r="CDQ31" s="971">
        <v>0.45600000000000002</v>
      </c>
      <c r="CDR31" s="52">
        <f t="shared" si="294"/>
        <v>0.44900000000000001</v>
      </c>
      <c r="CDS31" s="52">
        <v>0.46400000000000002</v>
      </c>
      <c r="CDT31" s="52">
        <v>0.45300000000000001</v>
      </c>
      <c r="CDU31" s="52">
        <v>0.46</v>
      </c>
      <c r="CDV31" s="52">
        <v>0.46899999999999997</v>
      </c>
      <c r="CDW31" s="52">
        <v>0.45200000000000001</v>
      </c>
      <c r="CDX31" s="971">
        <v>0.48199999999999998</v>
      </c>
      <c r="CDY31" s="971">
        <f t="shared" si="158"/>
        <v>0.44900000000000001</v>
      </c>
      <c r="CDZ31" s="52">
        <v>0.433</v>
      </c>
      <c r="CEA31" s="52"/>
      <c r="CEB31" s="52"/>
      <c r="CEC31" s="52">
        <v>0.43</v>
      </c>
      <c r="CED31" s="52">
        <v>0.42299999999999999</v>
      </c>
      <c r="CEE31" s="52">
        <v>0.46700000000000003</v>
      </c>
      <c r="CEF31" s="52">
        <v>0.42399999999999999</v>
      </c>
      <c r="CEG31" s="52">
        <v>0.45400000000000001</v>
      </c>
      <c r="CEH31" s="52">
        <v>0.45400000000000001</v>
      </c>
      <c r="CEI31" s="52">
        <f t="shared" si="261"/>
        <v>0.44900000000000001</v>
      </c>
      <c r="CEJ31" s="52">
        <v>0.42699999999999999</v>
      </c>
      <c r="CEK31" s="52">
        <v>0.42599999999999999</v>
      </c>
      <c r="CEL31" s="52">
        <v>0.42799999999999999</v>
      </c>
      <c r="CEM31" s="52">
        <v>0.42499999999999999</v>
      </c>
      <c r="CEN31" s="52">
        <v>0.42499999999999999</v>
      </c>
      <c r="CEO31" s="52">
        <v>0.47499999999999998</v>
      </c>
      <c r="CEP31" s="52">
        <v>0.42699999999999999</v>
      </c>
      <c r="CEQ31" s="52">
        <v>0.42199999999999999</v>
      </c>
      <c r="CER31" s="58">
        <v>0.42199999999999999</v>
      </c>
      <c r="CES31" s="52">
        <v>0.45</v>
      </c>
      <c r="CET31" s="52">
        <v>0.42399999999999999</v>
      </c>
      <c r="CEU31" s="52"/>
      <c r="CEV31" s="52">
        <v>0.46800000000000003</v>
      </c>
      <c r="CEW31" s="52">
        <v>0.42299999999999999</v>
      </c>
      <c r="CEX31" s="52"/>
      <c r="CEY31" s="52">
        <f t="shared" si="301"/>
        <v>0.42299999999999999</v>
      </c>
      <c r="CEZ31" s="52">
        <v>0.42899999999999999</v>
      </c>
      <c r="CFA31" s="52">
        <v>0.42699999999999999</v>
      </c>
      <c r="CFB31" s="52">
        <v>0.42599999999999999</v>
      </c>
      <c r="CFC31" s="52">
        <v>0.42899999999999999</v>
      </c>
      <c r="CFD31" s="52">
        <v>0.45800000000000002</v>
      </c>
      <c r="CFE31" s="52">
        <v>0.42699999999999999</v>
      </c>
      <c r="CFF31" s="52"/>
      <c r="CFG31" s="52">
        <v>0.42499999999999999</v>
      </c>
      <c r="CFH31" s="52">
        <v>0.42599999999999999</v>
      </c>
      <c r="CFI31" s="52"/>
      <c r="CFJ31" s="52">
        <v>0.46200000000000002</v>
      </c>
      <c r="CFK31" s="52">
        <v>0.42499999999999999</v>
      </c>
      <c r="CFL31" s="52"/>
      <c r="CFM31" s="52">
        <v>0.42099999999999999</v>
      </c>
      <c r="CFN31" s="52"/>
      <c r="CFO31" s="52">
        <v>0.42299999999999999</v>
      </c>
      <c r="CFP31" s="52"/>
      <c r="CFQ31" s="52">
        <v>0.42299999999999999</v>
      </c>
      <c r="CFR31" s="52"/>
      <c r="CFS31" s="52">
        <v>0.42199999999999999</v>
      </c>
      <c r="CFT31" s="52">
        <v>0.42399999999999999</v>
      </c>
      <c r="CFU31" s="52">
        <v>0.42099999999999999</v>
      </c>
      <c r="CFV31" s="52"/>
      <c r="CFW31" s="52">
        <v>0.42499999999999999</v>
      </c>
      <c r="CFX31" s="52"/>
      <c r="CFY31" s="52">
        <v>0.42799999999999999</v>
      </c>
      <c r="CFZ31" s="52"/>
      <c r="CGA31" s="52">
        <v>0.42499999999999999</v>
      </c>
      <c r="CGB31" s="52">
        <v>0.45800000000000002</v>
      </c>
      <c r="CGC31" s="52">
        <f t="shared" si="161"/>
        <v>0.42299999999999999</v>
      </c>
      <c r="CGD31" s="52">
        <v>0.43099999999999999</v>
      </c>
      <c r="CGE31" s="52"/>
      <c r="CGF31" s="52">
        <v>0.42899999999999999</v>
      </c>
      <c r="CGG31" s="52"/>
      <c r="CGH31" s="52">
        <v>0.434</v>
      </c>
      <c r="CGI31" s="52"/>
      <c r="CGJ31" s="52">
        <v>0.43</v>
      </c>
      <c r="CGK31" s="52"/>
      <c r="CGL31" s="58">
        <v>0.41199999999999998</v>
      </c>
      <c r="CGM31" s="58">
        <f t="shared" si="315"/>
        <v>0.41199999999999998</v>
      </c>
      <c r="CGN31" s="58"/>
      <c r="CGO31" s="58">
        <v>0.42899999999999999</v>
      </c>
      <c r="CGP31" s="58"/>
      <c r="CGQ31" s="58">
        <v>0.44</v>
      </c>
      <c r="CGR31" s="58"/>
      <c r="CGS31" s="58">
        <v>0.42199999999999999</v>
      </c>
      <c r="CGT31" s="58">
        <v>0.43099999999999999</v>
      </c>
      <c r="CGU31" s="58"/>
      <c r="CGV31" s="58"/>
      <c r="CGW31" s="52">
        <v>0.40699999999999997</v>
      </c>
      <c r="CGX31" s="52">
        <v>0.88</v>
      </c>
      <c r="CGY31" s="52">
        <v>0.41</v>
      </c>
      <c r="CGZ31" s="52"/>
      <c r="CHA31" s="52"/>
      <c r="CHB31" s="58"/>
      <c r="CHC31" s="52">
        <v>0.84799999999999998</v>
      </c>
      <c r="CHD31" s="58"/>
      <c r="CHE31" s="52">
        <v>0.83699999999999997</v>
      </c>
      <c r="CHF31" s="52"/>
      <c r="CHG31" s="52">
        <v>0.82599999999999996</v>
      </c>
      <c r="CHH31" s="52">
        <v>0.82199999999999995</v>
      </c>
      <c r="CHI31" s="52"/>
      <c r="CHJ31" s="52">
        <v>0.82399999999999995</v>
      </c>
      <c r="CHK31" s="52">
        <f t="shared" si="164"/>
        <v>0.82399999999999995</v>
      </c>
      <c r="CHL31" s="52">
        <v>0.83199999999999996</v>
      </c>
      <c r="CHM31" s="52"/>
      <c r="CHN31" s="52">
        <v>0.84799999999999998</v>
      </c>
      <c r="CHO31" s="52">
        <v>0.84399999999999997</v>
      </c>
      <c r="CHP31" s="52">
        <v>0.85099999999999998</v>
      </c>
      <c r="CHQ31" s="52">
        <v>0.97299999999999998</v>
      </c>
      <c r="CHR31" s="52">
        <v>0.83</v>
      </c>
      <c r="CHS31" s="52">
        <f t="shared" si="165"/>
        <v>0.82399999999999995</v>
      </c>
      <c r="CHT31" s="52"/>
      <c r="CHU31" s="52"/>
      <c r="CHV31" s="52">
        <v>0.97299999999999998</v>
      </c>
      <c r="CHW31" s="52">
        <v>0.99399999999999999</v>
      </c>
      <c r="CHX31" s="52"/>
      <c r="CHY31" s="52"/>
      <c r="CHZ31" s="52">
        <v>0.86599999999999999</v>
      </c>
      <c r="CIA31" s="52">
        <f t="shared" si="166"/>
        <v>0.82399999999999995</v>
      </c>
      <c r="CIB31" s="52">
        <v>0.88</v>
      </c>
      <c r="CIC31" s="52">
        <v>0.84699999999999998</v>
      </c>
      <c r="CID31" s="52">
        <v>0.86499999999999999</v>
      </c>
      <c r="CIE31" s="52">
        <v>0.84399999999999997</v>
      </c>
      <c r="CIF31" s="52"/>
      <c r="CIG31" s="52">
        <v>0.85799999999999998</v>
      </c>
      <c r="CIH31" s="52"/>
      <c r="CII31" s="52">
        <v>0.85199999999999998</v>
      </c>
      <c r="CIJ31" s="52">
        <v>0.86599999999999999</v>
      </c>
      <c r="CIK31" s="52">
        <f t="shared" si="247"/>
        <v>0.82399999999999995</v>
      </c>
      <c r="CIL31" s="52"/>
      <c r="CIM31" s="52"/>
      <c r="CIN31" s="6">
        <f t="shared" si="167"/>
        <v>-1</v>
      </c>
      <c r="CIO31" s="102">
        <v>0.53500000000000003</v>
      </c>
      <c r="CIP31" s="102">
        <v>0.54600000000000004</v>
      </c>
      <c r="CIQ31" s="102">
        <v>0.54100000000000004</v>
      </c>
      <c r="CIR31" s="102">
        <v>0.54300000000000004</v>
      </c>
      <c r="CIS31" s="102"/>
      <c r="CIT31" s="102">
        <v>0.54400000000000004</v>
      </c>
      <c r="CIU31" s="47">
        <f t="shared" si="168"/>
        <v>0.53500000000000003</v>
      </c>
      <c r="CIV31" s="102">
        <v>0.54600000000000004</v>
      </c>
      <c r="CIW31" s="47">
        <v>0.56299999999999994</v>
      </c>
      <c r="CIX31" s="102"/>
      <c r="CIY31" s="47">
        <v>0.56299999999999994</v>
      </c>
      <c r="CIZ31" s="47">
        <v>0.55700000000000005</v>
      </c>
      <c r="CJA31" s="47">
        <v>0.57099999999999995</v>
      </c>
      <c r="CJB31" s="47">
        <v>0.56100000000000005</v>
      </c>
      <c r="CJC31" s="47">
        <v>0.56399999999999995</v>
      </c>
      <c r="CJD31" s="47">
        <v>0.56000000000000005</v>
      </c>
      <c r="CJE31" s="47">
        <v>0.58099999999999996</v>
      </c>
      <c r="CJF31" s="47">
        <v>0.57499999999999996</v>
      </c>
      <c r="CJG31" s="47">
        <v>0.56799999999999995</v>
      </c>
      <c r="CJH31" s="47">
        <v>0.58399999999999996</v>
      </c>
      <c r="CJI31" s="102">
        <f t="shared" si="169"/>
        <v>0.53500000000000003</v>
      </c>
      <c r="CJJ31" s="47">
        <v>0.57599999999999996</v>
      </c>
      <c r="CJK31" s="102">
        <v>0.56599999999999995</v>
      </c>
      <c r="CJL31" s="47"/>
      <c r="CJM31" s="47">
        <v>0.57699999999999996</v>
      </c>
      <c r="CJN31" s="47">
        <v>0.56599999999999995</v>
      </c>
      <c r="CJO31" s="47">
        <v>0.57699999999999996</v>
      </c>
      <c r="CJP31" s="47">
        <v>0.55800000000000005</v>
      </c>
      <c r="CJQ31" s="51">
        <v>0.55500000000000005</v>
      </c>
      <c r="CJR31" s="47">
        <f t="shared" si="170"/>
        <v>0.53500000000000003</v>
      </c>
      <c r="CJS31" s="47">
        <v>0.53900000000000003</v>
      </c>
      <c r="CJT31" s="51">
        <v>0.53500000000000003</v>
      </c>
      <c r="CJU31" s="51">
        <v>0.51800000000000002</v>
      </c>
      <c r="CJV31" s="51">
        <v>0.54</v>
      </c>
      <c r="CJW31" s="51"/>
      <c r="CJX31" s="47">
        <v>0.55400000000000005</v>
      </c>
      <c r="CJY31" s="47">
        <v>0.54500000000000004</v>
      </c>
      <c r="CJZ31" s="47">
        <f t="shared" si="171"/>
        <v>0.53500000000000003</v>
      </c>
      <c r="CKA31" s="47">
        <v>0.53100000000000003</v>
      </c>
      <c r="CKB31" s="47">
        <v>0.55300000000000005</v>
      </c>
      <c r="CKC31" s="47"/>
      <c r="CKD31" s="47">
        <v>0.52900000000000003</v>
      </c>
      <c r="CKE31" s="47">
        <v>0.54</v>
      </c>
      <c r="CKF31" s="47">
        <v>0.52800000000000002</v>
      </c>
      <c r="CKG31" s="47"/>
      <c r="CKH31" s="36">
        <v>0.54600000000000004</v>
      </c>
      <c r="CKI31" s="47">
        <f t="shared" si="172"/>
        <v>0.53500000000000003</v>
      </c>
      <c r="CKJ31" s="47">
        <v>0.53200000000000003</v>
      </c>
      <c r="CKK31" s="47">
        <v>0.51700000000000002</v>
      </c>
      <c r="CKL31" s="47">
        <v>0.52200000000000002</v>
      </c>
      <c r="CKM31" s="47">
        <v>0.53</v>
      </c>
      <c r="CKN31" s="47">
        <v>0.53100000000000003</v>
      </c>
      <c r="CKO31" s="47">
        <v>0.53</v>
      </c>
      <c r="CKP31" s="47">
        <v>0.52300000000000002</v>
      </c>
      <c r="CKQ31" s="47">
        <v>0.52500000000000002</v>
      </c>
      <c r="CKR31" s="47"/>
      <c r="CKS31" s="52">
        <v>0.53800000000000003</v>
      </c>
      <c r="CKT31" s="47">
        <f>MIN(CKS31,CKI31)</f>
        <v>0.53500000000000003</v>
      </c>
      <c r="CKU31" s="47">
        <v>0.53300000000000003</v>
      </c>
      <c r="CKV31" s="1162">
        <v>0.52900000000000003</v>
      </c>
      <c r="CKW31" s="1162">
        <v>0.53900000000000003</v>
      </c>
      <c r="CKX31" s="52">
        <v>0.55200000000000005</v>
      </c>
      <c r="CKY31" s="52">
        <f t="shared" si="173"/>
        <v>0.53500000000000003</v>
      </c>
      <c r="CKZ31" s="52">
        <v>0.51900000000000002</v>
      </c>
      <c r="CLA31" s="52">
        <v>0.51900000000000002</v>
      </c>
      <c r="CLB31" s="52">
        <v>0.54900000000000004</v>
      </c>
      <c r="CLC31" s="52">
        <v>0.52500000000000002</v>
      </c>
      <c r="CLD31" s="52">
        <v>0.53500000000000003</v>
      </c>
      <c r="CLE31" s="971">
        <v>0.53500000000000003</v>
      </c>
      <c r="CLF31" s="52">
        <f t="shared" si="295"/>
        <v>0.53500000000000003</v>
      </c>
      <c r="CLG31" s="52">
        <v>0.53100000000000003</v>
      </c>
      <c r="CLH31" s="52">
        <v>0.52</v>
      </c>
      <c r="CLI31" s="52"/>
      <c r="CLJ31" s="52">
        <v>0.51500000000000001</v>
      </c>
      <c r="CLK31" s="52">
        <v>0.52100000000000002</v>
      </c>
      <c r="CLL31" s="52">
        <v>0.51900000000000002</v>
      </c>
      <c r="CLM31" s="971">
        <v>0.53100000000000003</v>
      </c>
      <c r="CLN31" s="971">
        <f t="shared" si="175"/>
        <v>0.53100000000000003</v>
      </c>
      <c r="CLO31" s="52">
        <v>0.51600000000000001</v>
      </c>
      <c r="CLP31" s="52"/>
      <c r="CLQ31" s="52"/>
      <c r="CLR31" s="52">
        <v>0.53400000000000003</v>
      </c>
      <c r="CLS31" s="52">
        <v>0.51</v>
      </c>
      <c r="CLT31" s="52">
        <v>0.53100000000000003</v>
      </c>
      <c r="CLU31" s="52">
        <v>0.495</v>
      </c>
      <c r="CLV31" s="52">
        <v>0.52400000000000002</v>
      </c>
      <c r="CLW31" s="52">
        <v>0.54200000000000004</v>
      </c>
      <c r="CLX31" s="52">
        <f t="shared" si="262"/>
        <v>0.53100000000000003</v>
      </c>
      <c r="CLY31" s="52">
        <v>0.497</v>
      </c>
      <c r="CLZ31" s="52">
        <v>0.49099999999999999</v>
      </c>
      <c r="CMA31" s="52">
        <v>0.48799999999999999</v>
      </c>
      <c r="CMB31" s="52">
        <v>0.49399999999999999</v>
      </c>
      <c r="CMC31" s="52">
        <v>0.498</v>
      </c>
      <c r="CMD31" s="52">
        <v>0.54</v>
      </c>
      <c r="CME31" s="52">
        <v>0.49199999999999999</v>
      </c>
      <c r="CMF31" s="52">
        <v>0.49</v>
      </c>
      <c r="CMG31" s="58">
        <v>0.495</v>
      </c>
      <c r="CMH31" s="52">
        <f t="shared" si="309"/>
        <v>0.495</v>
      </c>
      <c r="CMI31" s="52">
        <v>0.49099999999999999</v>
      </c>
      <c r="CMJ31" s="52"/>
      <c r="CMK31" s="52">
        <v>0.52100000000000002</v>
      </c>
      <c r="CML31" s="52">
        <v>0.49199999999999999</v>
      </c>
      <c r="CMM31" s="52"/>
      <c r="CMN31" s="52">
        <f t="shared" si="302"/>
        <v>0.49199999999999999</v>
      </c>
      <c r="CMO31" s="52">
        <v>0.48699999999999999</v>
      </c>
      <c r="CMP31" s="52">
        <v>0.49199999999999999</v>
      </c>
      <c r="CMQ31" s="52">
        <v>0.49</v>
      </c>
      <c r="CMR31" s="52">
        <v>0.49399999999999999</v>
      </c>
      <c r="CMS31" s="52">
        <v>0.49099999999999999</v>
      </c>
      <c r="CMT31" s="52">
        <v>0.496</v>
      </c>
      <c r="CMU31" s="52"/>
      <c r="CMV31" s="52">
        <v>0.49299999999999999</v>
      </c>
      <c r="CMW31" s="52">
        <v>0.49299999999999999</v>
      </c>
      <c r="CMX31" s="52"/>
      <c r="CMY31" s="52">
        <v>0.496</v>
      </c>
      <c r="CMZ31" s="52">
        <v>0.49399999999999999</v>
      </c>
      <c r="CNA31" s="52"/>
      <c r="CNB31" s="52">
        <v>0.49199999999999999</v>
      </c>
      <c r="CNC31" s="52"/>
      <c r="CND31" s="52">
        <v>0.49099999999999999</v>
      </c>
      <c r="CNE31" s="52"/>
      <c r="CNF31" s="52">
        <v>0.495</v>
      </c>
      <c r="CNG31" s="52"/>
      <c r="CNH31" s="52">
        <v>0.48899999999999999</v>
      </c>
      <c r="CNI31" s="52">
        <v>0.49199999999999999</v>
      </c>
      <c r="CNJ31" s="52">
        <v>0.49199999999999999</v>
      </c>
      <c r="CNK31" s="52"/>
      <c r="CNL31" s="52">
        <v>0.49299999999999999</v>
      </c>
      <c r="CNM31" s="52"/>
      <c r="CNN31" s="52">
        <v>0.49299999999999999</v>
      </c>
      <c r="CNO31" s="52"/>
      <c r="CNP31" s="52">
        <v>0.48199999999999998</v>
      </c>
      <c r="CNQ31" s="52">
        <v>0.51900000000000002</v>
      </c>
      <c r="CNR31" s="52">
        <f t="shared" si="178"/>
        <v>0.49199999999999999</v>
      </c>
      <c r="CNS31" s="52">
        <v>0.49</v>
      </c>
      <c r="CNT31" s="52"/>
      <c r="CNU31" s="52">
        <v>0.49299999999999999</v>
      </c>
      <c r="CNV31" s="52"/>
      <c r="CNW31" s="52">
        <v>0.495</v>
      </c>
      <c r="CNX31" s="52"/>
      <c r="CNY31" s="52">
        <v>0.47499999999999998</v>
      </c>
      <c r="CNZ31" s="52"/>
      <c r="COA31" s="58">
        <v>0.49199999999999999</v>
      </c>
      <c r="COB31" s="52">
        <f t="shared" si="316"/>
        <v>0.49199999999999999</v>
      </c>
      <c r="COC31" s="52"/>
      <c r="COD31" s="52">
        <v>0.503</v>
      </c>
      <c r="COE31" s="52"/>
      <c r="COF31" s="52">
        <v>0.49399999999999999</v>
      </c>
      <c r="COG31" s="52"/>
      <c r="COH31" s="52">
        <v>0.47699999999999998</v>
      </c>
      <c r="COI31" s="52">
        <v>0.47599999999999998</v>
      </c>
      <c r="COJ31" s="52"/>
      <c r="COK31" s="52"/>
      <c r="COL31" s="52">
        <v>0.47299999999999998</v>
      </c>
      <c r="COM31" s="52">
        <v>0.96</v>
      </c>
      <c r="CON31" s="52">
        <v>0.47199999999999998</v>
      </c>
      <c r="COO31" s="52"/>
      <c r="COP31" s="52"/>
      <c r="COQ31" s="58"/>
      <c r="COR31" s="52">
        <v>0.90900000000000003</v>
      </c>
      <c r="COS31" s="58"/>
      <c r="COT31" s="52">
        <v>0.89100000000000001</v>
      </c>
      <c r="COU31" s="52"/>
      <c r="COV31" s="52">
        <v>0.89300000000000002</v>
      </c>
      <c r="COW31" s="52">
        <v>0.89300000000000002</v>
      </c>
      <c r="COX31" s="52"/>
      <c r="COY31" s="52">
        <v>0.86499999999999999</v>
      </c>
      <c r="COZ31" s="52">
        <f t="shared" si="181"/>
        <v>0.86499999999999999</v>
      </c>
      <c r="CPA31" s="52">
        <v>0.86599999999999999</v>
      </c>
      <c r="CPB31" s="52"/>
      <c r="CPC31" s="52">
        <v>0.88200000000000001</v>
      </c>
      <c r="CPD31" s="52">
        <v>0.88900000000000001</v>
      </c>
      <c r="CPE31" s="52">
        <v>0.9</v>
      </c>
      <c r="CPF31" s="52">
        <v>0.89300000000000002</v>
      </c>
      <c r="CPG31" s="52">
        <v>1.018</v>
      </c>
      <c r="CPH31" s="52">
        <v>0.9</v>
      </c>
      <c r="CPI31" s="52">
        <f t="shared" si="182"/>
        <v>0.86499999999999999</v>
      </c>
      <c r="CPJ31" s="52"/>
      <c r="CPK31" s="52"/>
      <c r="CPL31" s="52">
        <v>1.018</v>
      </c>
      <c r="CPM31" s="52">
        <v>1.04</v>
      </c>
      <c r="CPN31" s="52"/>
      <c r="CPO31" s="52"/>
      <c r="CPP31" s="52">
        <v>0.93</v>
      </c>
      <c r="CPQ31" s="52">
        <f t="shared" si="183"/>
        <v>0.86499999999999999</v>
      </c>
      <c r="CPR31" s="52">
        <v>0.95499999999999996</v>
      </c>
      <c r="CPS31" s="52">
        <v>0.95699999999999996</v>
      </c>
      <c r="CPT31" s="52">
        <v>0.94</v>
      </c>
      <c r="CPU31" s="52">
        <v>0.95499999999999996</v>
      </c>
      <c r="CPV31" s="52"/>
      <c r="CPW31" s="52">
        <v>0.94099999999999995</v>
      </c>
      <c r="CPX31" s="52"/>
      <c r="CPY31" s="52">
        <v>0.95099999999999996</v>
      </c>
      <c r="CPZ31" s="52">
        <v>0.93</v>
      </c>
      <c r="CQA31" s="52">
        <f t="shared" si="248"/>
        <v>0.86499999999999999</v>
      </c>
      <c r="CQB31" s="52"/>
      <c r="CQC31" s="52"/>
      <c r="CQD31" s="6">
        <f t="shared" si="249"/>
        <v>-1</v>
      </c>
      <c r="CQE31" s="1509">
        <f t="shared" si="184"/>
        <v>0.51150000000000007</v>
      </c>
      <c r="CQF31" s="1083">
        <v>0.46500000000000002</v>
      </c>
      <c r="CQG31" s="47">
        <f t="shared" si="185"/>
        <v>0.46500000000000002</v>
      </c>
      <c r="CQH31" s="102">
        <v>0.48399999999999999</v>
      </c>
      <c r="CQI31" s="47">
        <v>0.46500000000000002</v>
      </c>
      <c r="CQJ31" s="47"/>
      <c r="CQK31" s="47">
        <v>0.46700000000000003</v>
      </c>
      <c r="CQL31" s="47">
        <v>0.47</v>
      </c>
      <c r="CQM31" s="47">
        <v>0.46500000000000002</v>
      </c>
      <c r="CQN31" s="47">
        <v>0.46500000000000002</v>
      </c>
      <c r="CQO31" s="47">
        <v>0.46600000000000003</v>
      </c>
      <c r="CQP31" s="47">
        <f t="shared" si="186"/>
        <v>0.46500000000000002</v>
      </c>
      <c r="CQQ31" s="47">
        <v>0.47</v>
      </c>
      <c r="CQR31" s="47">
        <v>0.47399999999999998</v>
      </c>
      <c r="CQS31" s="47">
        <v>0.47299999999999998</v>
      </c>
      <c r="CQT31" s="47">
        <v>0.47699999999999998</v>
      </c>
      <c r="CQU31" s="47">
        <v>0.46800000000000003</v>
      </c>
      <c r="CQV31" s="47">
        <v>0.48099999999999998</v>
      </c>
      <c r="CQW31" s="102">
        <f t="shared" si="187"/>
        <v>0.46500000000000002</v>
      </c>
      <c r="CQX31" s="102">
        <v>0.48499999999999999</v>
      </c>
      <c r="CQY31" s="102">
        <v>0.49399999999999999</v>
      </c>
      <c r="CQZ31" s="47"/>
      <c r="CRA31" s="47">
        <v>0.49</v>
      </c>
      <c r="CRB31" s="47">
        <v>0.48899999999999999</v>
      </c>
      <c r="CRC31" s="47">
        <v>0.49</v>
      </c>
      <c r="CRD31" s="47">
        <v>0.48899999999999999</v>
      </c>
      <c r="CRE31" s="51">
        <v>0.46800000000000003</v>
      </c>
      <c r="CRF31" s="47">
        <f t="shared" si="188"/>
        <v>0.46500000000000002</v>
      </c>
      <c r="CRG31" s="47">
        <v>0.45500000000000002</v>
      </c>
      <c r="CRH31" s="51">
        <v>0.46100000000000002</v>
      </c>
      <c r="CRI31" s="51">
        <v>0.45100000000000001</v>
      </c>
      <c r="CRJ31" s="47">
        <v>0.46100000000000002</v>
      </c>
      <c r="CRK31" s="47"/>
      <c r="CRL31" s="47">
        <v>0.44900000000000001</v>
      </c>
      <c r="CRM31" s="47">
        <f t="shared" si="189"/>
        <v>0.44900000000000001</v>
      </c>
      <c r="CRN31" s="47">
        <v>0.45400000000000001</v>
      </c>
      <c r="CRO31" s="47">
        <v>0.46</v>
      </c>
      <c r="CRP31" s="47">
        <v>0.45300000000000001</v>
      </c>
      <c r="CRQ31" s="47">
        <v>0.44900000000000001</v>
      </c>
      <c r="CRR31" s="47"/>
      <c r="CRS31" s="51">
        <v>0.45200000000000001</v>
      </c>
      <c r="CRT31" s="59">
        <v>0.46300000000000002</v>
      </c>
      <c r="CRU31" s="47">
        <f t="shared" si="190"/>
        <v>0.44900000000000001</v>
      </c>
      <c r="CRV31" s="47">
        <v>0.45700000000000002</v>
      </c>
      <c r="CRW31" s="47">
        <v>0.45100000000000001</v>
      </c>
      <c r="CRX31" s="51"/>
      <c r="CRY31" s="47">
        <v>0.45600000000000002</v>
      </c>
      <c r="CRZ31" s="47">
        <v>0.45400000000000001</v>
      </c>
      <c r="CSA31" s="47">
        <v>0.45200000000000001</v>
      </c>
      <c r="CSB31" s="47">
        <v>0.47099999999999997</v>
      </c>
      <c r="CSC31" s="47"/>
      <c r="CSD31" s="47"/>
      <c r="CSE31" s="47">
        <v>0.46200000000000002</v>
      </c>
      <c r="CSF31" s="47">
        <v>0.45200000000000001</v>
      </c>
      <c r="CSG31" s="47">
        <v>0.46700000000000003</v>
      </c>
      <c r="CSH31" s="47">
        <v>0.47299999999999998</v>
      </c>
      <c r="CSI31" s="47">
        <v>0.45800000000000002</v>
      </c>
      <c r="CSJ31" s="47"/>
      <c r="CSK31" s="47">
        <v>0.44900000000000001</v>
      </c>
      <c r="CSL31" s="47">
        <v>0.45600000000000002</v>
      </c>
      <c r="CSM31" s="47"/>
      <c r="CSN31" s="47"/>
      <c r="CSO31" s="58">
        <v>0.45</v>
      </c>
      <c r="CSP31" s="1238">
        <f t="shared" si="273"/>
        <v>0.44900000000000001</v>
      </c>
      <c r="CSQ31" s="47">
        <v>0.46</v>
      </c>
      <c r="CSR31" s="47">
        <v>0.46899999999999997</v>
      </c>
      <c r="CSS31" s="1162">
        <v>0.46100000000000002</v>
      </c>
      <c r="CST31" s="1162">
        <v>0.46899999999999997</v>
      </c>
      <c r="CSU31" s="1162">
        <v>0.46100000000000002</v>
      </c>
      <c r="CSV31" s="1162">
        <v>0.47199999999999998</v>
      </c>
      <c r="CSW31" s="47"/>
      <c r="CSX31" s="47"/>
      <c r="CSY31" s="47"/>
      <c r="CSZ31" s="47"/>
      <c r="CTA31" s="52">
        <v>0.45500000000000002</v>
      </c>
      <c r="CTB31" s="52">
        <v>0.46600000000000003</v>
      </c>
      <c r="CTC31" s="47">
        <f t="shared" si="191"/>
        <v>0.44900000000000001</v>
      </c>
      <c r="CTD31" s="52">
        <v>0.45700000000000002</v>
      </c>
      <c r="CTE31" s="52">
        <v>0.45800000000000002</v>
      </c>
      <c r="CTF31" s="52">
        <v>0.46600000000000003</v>
      </c>
      <c r="CTG31" s="52">
        <v>0.46100000000000002</v>
      </c>
      <c r="CTH31" s="52">
        <v>0.46500000000000002</v>
      </c>
      <c r="CTI31" s="52">
        <v>0.46800000000000003</v>
      </c>
      <c r="CTJ31" s="52">
        <v>0.46700000000000003</v>
      </c>
      <c r="CTK31" s="52">
        <v>0.45</v>
      </c>
      <c r="CTL31" s="52">
        <v>0.46800000000000003</v>
      </c>
      <c r="CTM31" s="971">
        <v>0.48</v>
      </c>
      <c r="CTN31" s="971">
        <v>0.47199999999999998</v>
      </c>
      <c r="CTO31" s="971">
        <f t="shared" si="296"/>
        <v>0.44900000000000001</v>
      </c>
      <c r="CTP31" s="52">
        <v>0.47099999999999997</v>
      </c>
      <c r="CTQ31" s="52">
        <v>0.46100000000000002</v>
      </c>
      <c r="CTR31" s="52">
        <v>0.45</v>
      </c>
      <c r="CTS31" s="52">
        <v>0.46700000000000003</v>
      </c>
      <c r="CTT31" s="52">
        <v>0.46100000000000002</v>
      </c>
      <c r="CTU31" s="52">
        <v>0.46</v>
      </c>
      <c r="CTV31" s="52"/>
      <c r="CTW31" s="52"/>
      <c r="CTX31" s="52">
        <v>0.47399999999999998</v>
      </c>
      <c r="CTY31" s="52">
        <v>0.46300000000000002</v>
      </c>
      <c r="CTZ31" s="52">
        <v>0.45400000000000001</v>
      </c>
      <c r="CUA31" s="52">
        <v>0.46600000000000003</v>
      </c>
      <c r="CUB31" s="971">
        <v>0.44900000000000001</v>
      </c>
      <c r="CUC31" s="971">
        <v>0.46500000000000002</v>
      </c>
      <c r="CUD31" s="52">
        <f t="shared" si="193"/>
        <v>0.44900000000000001</v>
      </c>
      <c r="CUE31" s="52">
        <v>0.47199999999999998</v>
      </c>
      <c r="CUF31" s="52">
        <v>0.48299999999999998</v>
      </c>
      <c r="CUG31" s="52">
        <v>0.41499999999999998</v>
      </c>
      <c r="CUH31" s="52">
        <v>0.41499999999999998</v>
      </c>
      <c r="CUI31" s="52"/>
      <c r="CUJ31" s="52"/>
      <c r="CUK31" s="52"/>
      <c r="CUL31" s="52"/>
      <c r="CUM31" s="52">
        <v>0.40899999999999997</v>
      </c>
      <c r="CUN31" s="52">
        <v>0.41</v>
      </c>
      <c r="CUO31" s="52">
        <v>0.41299999999999998</v>
      </c>
      <c r="CUP31" s="52">
        <v>0.47599999999999998</v>
      </c>
      <c r="CUQ31" s="52">
        <v>0.46700000000000003</v>
      </c>
      <c r="CUR31" s="52">
        <v>0.46400000000000002</v>
      </c>
      <c r="CUS31" s="52">
        <v>0.41899999999999998</v>
      </c>
      <c r="CUT31" s="52">
        <v>0.42199999999999999</v>
      </c>
      <c r="CUU31" s="52">
        <v>0.45300000000000001</v>
      </c>
      <c r="CUV31" s="52">
        <v>0.44700000000000001</v>
      </c>
      <c r="CUW31" s="52">
        <v>0.41399999999999998</v>
      </c>
      <c r="CUX31" s="52">
        <v>0.43099999999999999</v>
      </c>
      <c r="CUY31" s="52">
        <v>0.41199999999999998</v>
      </c>
      <c r="CUZ31" s="52">
        <v>0.40899999999999997</v>
      </c>
      <c r="CVA31" s="52">
        <v>0.45900000000000002</v>
      </c>
      <c r="CVB31" s="52">
        <v>0.46700000000000003</v>
      </c>
      <c r="CVC31" s="52">
        <v>0.45</v>
      </c>
      <c r="CVD31" s="52">
        <v>0.42199999999999999</v>
      </c>
      <c r="CVE31" s="52">
        <v>0.41499999999999998</v>
      </c>
      <c r="CVF31" s="52">
        <v>0.42099999999999999</v>
      </c>
      <c r="CVG31" s="52">
        <v>0.41799999999999998</v>
      </c>
      <c r="CVH31" s="52">
        <v>0.42199999999999999</v>
      </c>
      <c r="CVI31" s="52">
        <v>0.42</v>
      </c>
      <c r="CVJ31" s="52">
        <v>0.41899999999999998</v>
      </c>
      <c r="CVK31" s="52">
        <v>0.42199999999999999</v>
      </c>
      <c r="CVL31" s="52">
        <v>0.41799999999999998</v>
      </c>
      <c r="CVM31" s="52">
        <v>0.42099999999999999</v>
      </c>
      <c r="CVN31" s="52">
        <v>0.46700000000000003</v>
      </c>
      <c r="CVO31" s="52">
        <v>0.46899999999999997</v>
      </c>
      <c r="CVP31" s="52">
        <v>0.41499999999999998</v>
      </c>
      <c r="CVQ31" s="52">
        <v>0.42299999999999999</v>
      </c>
      <c r="CVR31" s="52">
        <v>0.41599999999999998</v>
      </c>
      <c r="CVS31" s="52">
        <v>0.41299999999999998</v>
      </c>
      <c r="CVT31" s="58">
        <v>0.40500000000000003</v>
      </c>
      <c r="CVU31" s="58">
        <v>0.41199999999999998</v>
      </c>
      <c r="CVV31" s="52">
        <v>0.45</v>
      </c>
      <c r="CVW31" s="52">
        <v>0.42899999999999999</v>
      </c>
      <c r="CVX31" s="52">
        <v>0.41399999999999998</v>
      </c>
      <c r="CVY31" s="52"/>
      <c r="CVZ31" s="52"/>
      <c r="CWA31" s="52">
        <v>0.46300000000000002</v>
      </c>
      <c r="CWB31" s="52">
        <v>0.46500000000000002</v>
      </c>
      <c r="CWC31" s="52">
        <v>0.42299999999999999</v>
      </c>
      <c r="CWD31" s="52">
        <v>0.42599999999999999</v>
      </c>
      <c r="CWE31" s="52"/>
      <c r="CWF31" s="52"/>
      <c r="CWG31" s="52">
        <f t="shared" si="311"/>
        <v>0.42299999999999999</v>
      </c>
      <c r="CWH31" s="52">
        <v>0.41299999999999998</v>
      </c>
      <c r="CWI31" s="52">
        <v>0.41499999999999998</v>
      </c>
      <c r="CWJ31" s="52">
        <v>0.41399999999999998</v>
      </c>
      <c r="CWK31" s="52">
        <v>0.41899999999999998</v>
      </c>
      <c r="CWL31" s="52">
        <v>0.41899999999999998</v>
      </c>
      <c r="CWM31" s="52">
        <v>0.441</v>
      </c>
      <c r="CWN31" s="52">
        <v>0.41199999999999998</v>
      </c>
      <c r="CWO31" s="52">
        <v>0.44400000000000001</v>
      </c>
      <c r="CWP31" s="52"/>
      <c r="CWQ31" s="52"/>
      <c r="CWR31" s="52">
        <v>0.41899999999999998</v>
      </c>
      <c r="CWS31" s="52">
        <v>0.438</v>
      </c>
      <c r="CWT31" s="52">
        <v>0.41899999999999998</v>
      </c>
      <c r="CWU31" s="52">
        <v>0.42499999999999999</v>
      </c>
      <c r="CWV31" s="52"/>
      <c r="CWW31" s="52"/>
      <c r="CWX31" s="52">
        <v>0.42499999999999999</v>
      </c>
      <c r="CWY31" s="52">
        <v>0.42199999999999999</v>
      </c>
      <c r="CWZ31" s="52"/>
      <c r="CXA31" s="52"/>
      <c r="CXB31" s="52">
        <v>0.42499999999999999</v>
      </c>
      <c r="CXC31" s="52">
        <v>0.41799999999999998</v>
      </c>
      <c r="CXD31" s="52">
        <v>0.42199999999999999</v>
      </c>
      <c r="CXE31" s="52">
        <v>0.41499999999999998</v>
      </c>
      <c r="CXF31" s="52">
        <v>0.42299999999999999</v>
      </c>
      <c r="CXG31" s="52">
        <v>0.41499999999999998</v>
      </c>
      <c r="CXH31" s="52">
        <v>0.41</v>
      </c>
      <c r="CXI31" s="52">
        <v>0.42199999999999999</v>
      </c>
      <c r="CXJ31" s="52">
        <v>0.41599999999999998</v>
      </c>
      <c r="CXK31" s="52">
        <v>0.41499999999999998</v>
      </c>
      <c r="CXL31" s="52">
        <v>0.41599999999999998</v>
      </c>
      <c r="CXM31" s="52">
        <v>0.42</v>
      </c>
      <c r="CXN31" s="52">
        <v>0.42899999999999999</v>
      </c>
      <c r="CXO31" s="52">
        <v>0.42799999999999999</v>
      </c>
      <c r="CXP31" s="52">
        <v>0.42299999999999999</v>
      </c>
      <c r="CXQ31" s="52">
        <v>0.42</v>
      </c>
      <c r="CXR31" s="52"/>
      <c r="CXS31" s="52"/>
      <c r="CXT31" s="52">
        <v>0.41699999999999998</v>
      </c>
      <c r="CXU31" s="52">
        <v>0.42</v>
      </c>
      <c r="CXV31" s="52"/>
      <c r="CXW31" s="52"/>
      <c r="CXX31" s="52">
        <v>0.43099999999999999</v>
      </c>
      <c r="CXY31" s="52">
        <v>0.42499999999999999</v>
      </c>
      <c r="CXZ31" s="52">
        <v>0.42199999999999999</v>
      </c>
      <c r="CYA31" s="52">
        <v>0.40899999999999997</v>
      </c>
      <c r="CYB31" s="52">
        <f t="shared" si="196"/>
        <v>0.42199999999999999</v>
      </c>
      <c r="CYC31" s="52">
        <v>0.41599999999999998</v>
      </c>
      <c r="CYD31" s="52">
        <v>0.42799999999999999</v>
      </c>
      <c r="CYE31" s="52"/>
      <c r="CYF31" s="52"/>
      <c r="CYG31" s="52">
        <v>0.41299999999999998</v>
      </c>
      <c r="CYH31" s="52">
        <v>0.42799999999999999</v>
      </c>
      <c r="CYI31" s="52"/>
      <c r="CYJ31" s="52"/>
      <c r="CYK31" s="52">
        <v>0.40799999999999997</v>
      </c>
      <c r="CYL31" s="52">
        <v>0.41099999999999998</v>
      </c>
      <c r="CYM31" s="52"/>
      <c r="CYN31" s="52"/>
      <c r="CYO31" s="52">
        <v>0.42099999999999999</v>
      </c>
      <c r="CYP31" s="52">
        <v>0.40500000000000003</v>
      </c>
      <c r="CYQ31" s="52"/>
      <c r="CYR31" s="52"/>
      <c r="CYS31" s="58">
        <v>0.42799999999999999</v>
      </c>
      <c r="CYT31" s="58">
        <v>0.42</v>
      </c>
      <c r="CYU31" s="52">
        <f t="shared" si="312"/>
        <v>0.42</v>
      </c>
      <c r="CYV31" s="52"/>
      <c r="CYW31" s="52"/>
      <c r="CYX31" s="52">
        <v>0.39800000000000002</v>
      </c>
      <c r="CYY31" s="52">
        <v>0.41599999999999998</v>
      </c>
      <c r="CYZ31" s="52"/>
      <c r="CZA31" s="52"/>
      <c r="CZB31" s="52">
        <v>0.41199999999999998</v>
      </c>
      <c r="CZC31" s="52">
        <v>0.42399999999999999</v>
      </c>
      <c r="CZD31" s="52"/>
      <c r="CZE31" s="52"/>
      <c r="CZF31" s="52">
        <v>0.41899999999999998</v>
      </c>
      <c r="CZG31" s="52">
        <v>0.41199999999999998</v>
      </c>
      <c r="CZH31" s="52">
        <v>0.40600000000000003</v>
      </c>
      <c r="CZI31" s="52">
        <v>0.41699999999999998</v>
      </c>
      <c r="CZJ31" s="52"/>
      <c r="CZK31" s="52"/>
      <c r="CZL31" s="52"/>
      <c r="CZM31" s="52"/>
      <c r="CZN31" s="52">
        <v>0.40799999999999997</v>
      </c>
      <c r="CZO31" s="52">
        <v>0.41</v>
      </c>
      <c r="CZP31" s="52">
        <v>0.81</v>
      </c>
      <c r="CZQ31" s="52">
        <v>0.40600000000000003</v>
      </c>
      <c r="CZR31" s="52">
        <v>0.41599999999999998</v>
      </c>
      <c r="CZS31" s="52"/>
      <c r="CZT31" s="52"/>
      <c r="CZU31" s="52"/>
      <c r="CZV31" s="52"/>
      <c r="CZW31" s="52">
        <v>0.83399999999999996</v>
      </c>
      <c r="CZX31" s="52">
        <v>0.85499999999999998</v>
      </c>
      <c r="CZY31" s="52"/>
      <c r="CZZ31" s="58"/>
      <c r="DAA31" s="58"/>
      <c r="DAB31" s="58"/>
      <c r="DAC31" s="52">
        <v>0.83599999999999997</v>
      </c>
      <c r="DAD31" s="52">
        <v>0.85399999999999998</v>
      </c>
      <c r="DAE31" s="52"/>
      <c r="DAF31" s="52"/>
      <c r="DAG31" s="52">
        <v>0.84199999999999997</v>
      </c>
      <c r="DAH31" s="52">
        <v>0.84299999999999997</v>
      </c>
      <c r="DAI31" s="52">
        <v>0.84</v>
      </c>
      <c r="DAJ31" s="52">
        <v>0.83599999999999997</v>
      </c>
      <c r="DAK31" s="52"/>
      <c r="DAL31" s="52"/>
      <c r="DAM31" s="52">
        <v>0.84799999999999998</v>
      </c>
      <c r="DAN31" s="52">
        <v>0.82599999999999996</v>
      </c>
      <c r="DAO31" s="52">
        <f t="shared" si="199"/>
        <v>0.81</v>
      </c>
      <c r="DAP31" s="52">
        <v>0.84799999999999998</v>
      </c>
      <c r="DAQ31" s="52">
        <v>0.81699999999999995</v>
      </c>
      <c r="DAR31" s="52"/>
      <c r="DAS31" s="52"/>
      <c r="DAT31" s="52">
        <v>0.83199999999999996</v>
      </c>
      <c r="DAU31" s="52">
        <v>0.84099999999999997</v>
      </c>
      <c r="DAV31" s="52">
        <v>0.84299999999999997</v>
      </c>
      <c r="DAW31" s="52">
        <v>0.84</v>
      </c>
      <c r="DAX31" s="52">
        <f t="shared" si="200"/>
        <v>0.81</v>
      </c>
      <c r="DAY31" s="52"/>
      <c r="DAZ31" s="52"/>
      <c r="DBA31" s="52">
        <v>0.83199999999999996</v>
      </c>
      <c r="DBB31" s="52">
        <v>0.84099999999999997</v>
      </c>
      <c r="DBC31" s="52"/>
      <c r="DBD31" s="52"/>
      <c r="DBE31" s="52">
        <v>0.95699999999999996</v>
      </c>
      <c r="DBF31" s="52">
        <v>0.95699999999999996</v>
      </c>
      <c r="DBG31" s="52">
        <v>0.97599999999999998</v>
      </c>
      <c r="DBH31" s="52">
        <v>0.99</v>
      </c>
      <c r="DBI31" s="52"/>
      <c r="DBJ31" s="52"/>
      <c r="DBK31" s="52"/>
      <c r="DBL31" s="52"/>
      <c r="DBM31" s="52">
        <v>0.84599999999999997</v>
      </c>
      <c r="DBN31" s="52">
        <v>0.878</v>
      </c>
      <c r="DBO31" s="52">
        <f t="shared" si="201"/>
        <v>0.81</v>
      </c>
      <c r="DBP31" s="52">
        <v>0.86399999999999999</v>
      </c>
      <c r="DBQ31" s="52">
        <v>0.86099999999999999</v>
      </c>
      <c r="DBR31" s="52">
        <v>0.76700000000000002</v>
      </c>
      <c r="DBS31" s="52">
        <v>0.78200000000000003</v>
      </c>
      <c r="DBT31" s="52">
        <v>0.77600000000000002</v>
      </c>
      <c r="DBU31" s="52">
        <v>0.78</v>
      </c>
      <c r="DBV31" s="52">
        <v>0.75900000000000001</v>
      </c>
      <c r="DBW31" s="52">
        <v>0.80300000000000005</v>
      </c>
      <c r="DBX31" s="52"/>
      <c r="DBY31" s="52"/>
      <c r="DBZ31" s="52">
        <v>0.78</v>
      </c>
      <c r="DCA31" s="52">
        <v>0.79400000000000004</v>
      </c>
      <c r="DCB31" s="52"/>
      <c r="DCC31" s="52"/>
      <c r="DCD31" s="52">
        <v>0.78700000000000003</v>
      </c>
      <c r="DCE31" s="52">
        <v>0.78500000000000003</v>
      </c>
      <c r="DCF31" s="52">
        <v>0.878</v>
      </c>
      <c r="DCG31" s="52">
        <f t="shared" si="250"/>
        <v>0.81</v>
      </c>
      <c r="DCH31" s="52"/>
      <c r="DCI31" s="52"/>
      <c r="DCJ31" s="52"/>
      <c r="DCK31" s="52"/>
      <c r="DCL31" s="52"/>
      <c r="DCM31" s="52"/>
      <c r="DCN31" s="52"/>
      <c r="DCO31" s="52"/>
      <c r="DCP31" s="6">
        <f t="shared" si="251"/>
        <v>-1</v>
      </c>
      <c r="DCQ31" s="6">
        <f t="shared" si="252"/>
        <v>-1</v>
      </c>
      <c r="DCR31" s="1224">
        <f t="shared" si="202"/>
        <v>-8.0178173719376467E-2</v>
      </c>
      <c r="DCS31" s="1303">
        <v>0.46</v>
      </c>
      <c r="DCT31" s="52">
        <v>0.42499999999999999</v>
      </c>
      <c r="DCU31" s="52">
        <v>0.42399999999999999</v>
      </c>
      <c r="DCV31" s="52">
        <v>0.42599999999999999</v>
      </c>
      <c r="DCW31" s="52">
        <v>0.42699999999999999</v>
      </c>
      <c r="DCX31" s="52">
        <v>0.44</v>
      </c>
      <c r="DCY31" s="52">
        <v>0.46</v>
      </c>
      <c r="DCZ31" s="52">
        <v>0.42899999999999999</v>
      </c>
      <c r="DDA31" s="52">
        <v>0.42799999999999999</v>
      </c>
      <c r="DDB31" s="58">
        <v>0.42599999999999999</v>
      </c>
      <c r="DDC31" s="52">
        <f>MIN(DCS31,DDB31)</f>
        <v>0.42599999999999999</v>
      </c>
      <c r="DDD31" s="52">
        <v>0.42499999999999999</v>
      </c>
      <c r="DDE31" s="52"/>
      <c r="DDF31" s="52">
        <v>0.46100000000000002</v>
      </c>
      <c r="DDG31" s="52">
        <v>0.42499999999999999</v>
      </c>
      <c r="DDH31" s="52"/>
      <c r="DDI31" s="52">
        <f t="shared" si="303"/>
        <v>0.42499999999999999</v>
      </c>
      <c r="DDJ31" s="52">
        <v>0.46</v>
      </c>
      <c r="DDK31" s="52">
        <v>0.42199999999999999</v>
      </c>
      <c r="DDL31" s="52">
        <v>0.441</v>
      </c>
      <c r="DDM31" s="52">
        <v>0.46300000000000002</v>
      </c>
      <c r="DDN31" s="52">
        <v>0.42199999999999999</v>
      </c>
      <c r="DDO31" s="52">
        <v>0.42499999999999999</v>
      </c>
      <c r="DDP31" s="52">
        <v>0.43</v>
      </c>
      <c r="DDQ31" s="52"/>
      <c r="DDR31" s="52">
        <v>0.43</v>
      </c>
      <c r="DDS31" s="52">
        <v>0.45600000000000002</v>
      </c>
      <c r="DDT31" s="52">
        <v>0.46400000000000002</v>
      </c>
      <c r="DDU31" s="52">
        <v>0.42699999999999999</v>
      </c>
      <c r="DDV31" s="52"/>
      <c r="DDW31" s="52">
        <v>0.42799999999999999</v>
      </c>
      <c r="DDX31" s="52">
        <v>0.45600000000000002</v>
      </c>
      <c r="DDY31" s="52">
        <v>0.42699999999999999</v>
      </c>
      <c r="DDZ31" s="52">
        <v>0.45200000000000001</v>
      </c>
      <c r="DEA31" s="52"/>
      <c r="DEB31" s="52">
        <v>0.42699999999999999</v>
      </c>
      <c r="DEC31" s="52">
        <v>0.45100000000000001</v>
      </c>
      <c r="DED31" s="52"/>
      <c r="DEE31" s="52"/>
      <c r="DEF31" s="52">
        <v>0.47</v>
      </c>
      <c r="DEG31" s="52">
        <v>0.42899999999999999</v>
      </c>
      <c r="DEH31" s="52"/>
      <c r="DEI31" s="52"/>
      <c r="DEJ31" s="52">
        <v>0.42399999999999999</v>
      </c>
      <c r="DEK31" s="52">
        <v>0.45600000000000002</v>
      </c>
      <c r="DEL31" s="52"/>
      <c r="DEM31" s="52"/>
      <c r="DEN31" s="52">
        <v>0.46500000000000002</v>
      </c>
      <c r="DEO31" s="52">
        <v>0.42499999999999999</v>
      </c>
      <c r="DEP31" s="52">
        <v>0.42299999999999999</v>
      </c>
      <c r="DEQ31" s="52">
        <v>0.46600000000000003</v>
      </c>
      <c r="DER31" s="52">
        <v>0.42499999999999999</v>
      </c>
      <c r="DES31" s="52">
        <v>0.47499999999999998</v>
      </c>
      <c r="DET31" s="52"/>
      <c r="DEU31" s="52"/>
      <c r="DEV31" s="52">
        <v>0.43</v>
      </c>
      <c r="DEW31" s="52">
        <v>0.45800000000000002</v>
      </c>
      <c r="DEX31" s="52"/>
      <c r="DEY31" s="52"/>
      <c r="DEZ31" s="52">
        <v>0.47699999999999998</v>
      </c>
      <c r="DFA31" s="52">
        <v>0.42899999999999999</v>
      </c>
      <c r="DFB31" s="52"/>
      <c r="DFC31" s="52"/>
      <c r="DFD31" s="52">
        <v>0.48899999999999999</v>
      </c>
      <c r="DFE31" s="52">
        <v>0.43</v>
      </c>
      <c r="DFF31" s="52">
        <v>0.47399999999999998</v>
      </c>
      <c r="DFG31" s="52">
        <f t="shared" si="204"/>
        <v>0.46</v>
      </c>
      <c r="DFH31" s="52"/>
      <c r="DFI31" s="52">
        <v>0.43099999999999999</v>
      </c>
      <c r="DFJ31" s="52"/>
      <c r="DFK31" s="52"/>
      <c r="DFL31" s="52">
        <v>0.42199999999999999</v>
      </c>
      <c r="DFM31" s="52"/>
      <c r="DFN31" s="52"/>
      <c r="DFO31" s="52">
        <v>0.42799999999999999</v>
      </c>
      <c r="DFP31" s="52"/>
      <c r="DFQ31" s="52"/>
      <c r="DFR31" s="52">
        <v>0.41599999999999998</v>
      </c>
      <c r="DFS31" s="52"/>
      <c r="DFT31" s="52"/>
      <c r="DFU31" s="58">
        <v>0.46</v>
      </c>
      <c r="DFV31" s="58">
        <v>0.42599999999999999</v>
      </c>
      <c r="DFW31" s="58">
        <f t="shared" si="304"/>
        <v>0.46</v>
      </c>
      <c r="DFX31" s="58">
        <f t="shared" si="305"/>
        <v>0.42599999999999999</v>
      </c>
      <c r="DFY31" s="58"/>
      <c r="DFZ31" s="58"/>
      <c r="DGA31" s="58">
        <v>0.434</v>
      </c>
      <c r="DGB31" s="58"/>
      <c r="DGC31" s="58">
        <v>0.42899999999999999</v>
      </c>
      <c r="DGD31" s="58"/>
      <c r="DGE31" s="58">
        <v>0.41</v>
      </c>
      <c r="DGF31" s="58">
        <v>0.42299999999999999</v>
      </c>
      <c r="DGG31" s="58"/>
      <c r="DGH31" s="58"/>
      <c r="DGI31" s="58"/>
      <c r="DGJ31" s="58"/>
      <c r="DGK31" s="58">
        <v>0.42499999999999999</v>
      </c>
      <c r="DGL31" s="58">
        <v>0.46800000000000003</v>
      </c>
      <c r="DGM31" s="58">
        <v>0.87</v>
      </c>
      <c r="DGN31" s="58">
        <f t="shared" si="208"/>
        <v>0.42499999999999999</v>
      </c>
      <c r="DGO31" s="52">
        <v>0.41299999999999998</v>
      </c>
      <c r="DGP31" s="58"/>
      <c r="DGQ31" s="6">
        <f t="shared" si="209"/>
        <v>-0.52528735632183909</v>
      </c>
      <c r="DGR31" s="52"/>
      <c r="DGS31" s="52">
        <v>0.80300000000000005</v>
      </c>
      <c r="DGT31" s="58"/>
      <c r="DGU31" s="58"/>
      <c r="DGV31" s="52">
        <v>0.77900000000000003</v>
      </c>
      <c r="DGW31" s="52"/>
      <c r="DGX31" s="52">
        <v>0.78100000000000003</v>
      </c>
      <c r="DGY31" s="52">
        <v>0.78900000000000003</v>
      </c>
      <c r="DGZ31" s="52"/>
      <c r="DHA31" s="52">
        <v>0.78100000000000003</v>
      </c>
      <c r="DHB31" s="52">
        <v>0.87</v>
      </c>
      <c r="DHC31" s="52">
        <v>0.77700000000000002</v>
      </c>
      <c r="DHD31" s="52"/>
      <c r="DHE31" s="52">
        <v>0.80400000000000005</v>
      </c>
      <c r="DHF31" s="52">
        <v>0.81100000000000005</v>
      </c>
      <c r="DHG31" s="52">
        <v>0.81399999999999995</v>
      </c>
      <c r="DHH31" s="52">
        <v>0.80300000000000005</v>
      </c>
      <c r="DHI31" s="52">
        <v>0.96199999999999997</v>
      </c>
      <c r="DHJ31" s="52">
        <v>0.79</v>
      </c>
      <c r="DHK31" s="52">
        <f t="shared" si="211"/>
        <v>0.79</v>
      </c>
      <c r="DHL31" s="52"/>
      <c r="DHM31" s="52"/>
      <c r="DHN31" s="52">
        <v>0.97</v>
      </c>
      <c r="DHO31" s="52">
        <v>0.98399999999999999</v>
      </c>
      <c r="DHP31" s="52"/>
      <c r="DHQ31" s="52"/>
      <c r="DHR31" s="52">
        <v>0.84</v>
      </c>
      <c r="DHS31" s="52">
        <f t="shared" si="212"/>
        <v>0.79</v>
      </c>
      <c r="DHT31" s="52">
        <v>0.88400000000000001</v>
      </c>
      <c r="DHU31" s="52">
        <v>0.871</v>
      </c>
      <c r="DHV31" s="52">
        <v>0.84799999999999998</v>
      </c>
      <c r="DHW31" s="52">
        <v>0.85699999999999998</v>
      </c>
      <c r="DHX31" s="52"/>
      <c r="DHY31" s="52">
        <v>0.85199999999999998</v>
      </c>
      <c r="DHZ31" s="52"/>
      <c r="DIA31" s="52">
        <v>0.873</v>
      </c>
      <c r="DIB31" s="52">
        <v>0.84</v>
      </c>
      <c r="DIC31" s="52">
        <f t="shared" si="253"/>
        <v>0.79</v>
      </c>
      <c r="DID31" s="52"/>
      <c r="DIE31" s="52"/>
      <c r="DIF31" s="52"/>
      <c r="DIG31" s="52"/>
      <c r="DIH31" s="6">
        <f t="shared" si="213"/>
        <v>-1</v>
      </c>
      <c r="DII31" s="1049">
        <v>0.34899999999999998</v>
      </c>
      <c r="DIJ31" s="52">
        <v>0.32200000000000001</v>
      </c>
      <c r="DIK31" s="52">
        <v>0.32500000000000001</v>
      </c>
      <c r="DIL31" s="52">
        <v>0.32200000000000001</v>
      </c>
      <c r="DIM31" s="52">
        <v>0.35199999999999998</v>
      </c>
      <c r="DIN31" s="52">
        <v>0.32500000000000001</v>
      </c>
      <c r="DIO31" s="52">
        <v>0.32400000000000001</v>
      </c>
      <c r="DIP31" s="52">
        <f>MIN(DII31,DIO31)</f>
        <v>0.32400000000000001</v>
      </c>
      <c r="DIQ31" s="52">
        <v>0.31900000000000001</v>
      </c>
      <c r="DIR31" s="52"/>
      <c r="DIS31" s="52">
        <v>0.35199999999999998</v>
      </c>
      <c r="DIT31" s="52"/>
      <c r="DIU31" s="52">
        <f t="shared" si="306"/>
        <v>0.32400000000000001</v>
      </c>
      <c r="DIV31" s="52">
        <v>0.34899999999999998</v>
      </c>
      <c r="DIW31" s="52">
        <v>0.32100000000000001</v>
      </c>
      <c r="DIX31" s="52">
        <v>0.34399999999999997</v>
      </c>
      <c r="DIY31" s="52">
        <v>0.33400000000000002</v>
      </c>
      <c r="DIZ31" s="52">
        <v>0.34699999999999998</v>
      </c>
      <c r="DJA31" s="52">
        <v>0.34200000000000003</v>
      </c>
      <c r="DJB31" s="52">
        <v>0.32600000000000001</v>
      </c>
      <c r="DJC31" s="52"/>
      <c r="DJD31" s="52">
        <v>0.32300000000000001</v>
      </c>
      <c r="DJE31" s="52">
        <v>0.34399999999999997</v>
      </c>
      <c r="DJF31" s="52">
        <v>0.34300000000000003</v>
      </c>
      <c r="DJG31" s="52">
        <v>0.34699999999999998</v>
      </c>
      <c r="DJH31" s="52"/>
      <c r="DJI31" s="52">
        <v>0.32500000000000001</v>
      </c>
      <c r="DJJ31" s="52">
        <v>0.34799999999999998</v>
      </c>
      <c r="DJK31" s="52">
        <v>0.32100000000000001</v>
      </c>
      <c r="DJL31" s="52">
        <v>0.34</v>
      </c>
      <c r="DJM31" s="52"/>
      <c r="DJN31" s="52">
        <v>0.32</v>
      </c>
      <c r="DJO31" s="52">
        <v>0.35399999999999998</v>
      </c>
      <c r="DJP31" s="52"/>
      <c r="DJQ31" s="52"/>
      <c r="DJR31" s="52">
        <v>0.35399999999999998</v>
      </c>
      <c r="DJS31" s="52">
        <v>0.32</v>
      </c>
      <c r="DJT31" s="52"/>
      <c r="DJU31" s="52"/>
      <c r="DJV31" s="52">
        <v>0.32100000000000001</v>
      </c>
      <c r="DJW31" s="52">
        <v>0.35499999999999998</v>
      </c>
      <c r="DJX31" s="52"/>
      <c r="DJY31" s="52"/>
      <c r="DJZ31" s="52">
        <v>0.371</v>
      </c>
      <c r="DKA31" s="52">
        <v>0.32200000000000001</v>
      </c>
      <c r="DKB31" s="52">
        <v>0.34799999999999998</v>
      </c>
      <c r="DKC31" s="52">
        <v>0.32</v>
      </c>
      <c r="DKD31" s="52">
        <v>0.36899999999999999</v>
      </c>
      <c r="DKE31" s="52">
        <v>0.34200000000000003</v>
      </c>
      <c r="DKF31" s="52"/>
      <c r="DKG31" s="52"/>
      <c r="DKH31" s="52">
        <v>0.316</v>
      </c>
      <c r="DKI31" s="52">
        <v>0.36399999999999999</v>
      </c>
      <c r="DKJ31" s="52"/>
      <c r="DKK31" s="52"/>
      <c r="DKL31" s="52">
        <v>0.34899999999999998</v>
      </c>
      <c r="DKM31" s="52">
        <v>0.32100000000000001</v>
      </c>
      <c r="DKN31" s="52"/>
      <c r="DKO31" s="52"/>
      <c r="DKP31" s="52">
        <v>0.34699999999999998</v>
      </c>
      <c r="DKQ31" s="52">
        <v>0.313</v>
      </c>
      <c r="DKR31" s="52">
        <v>0.36599999999999999</v>
      </c>
      <c r="DKS31" s="52">
        <f t="shared" si="216"/>
        <v>0.34899999999999998</v>
      </c>
      <c r="DKT31" s="52"/>
      <c r="DKU31" s="52">
        <v>0.32700000000000001</v>
      </c>
      <c r="DKV31" s="52"/>
      <c r="DKW31" s="52"/>
      <c r="DKX31" s="52">
        <v>0.32400000000000001</v>
      </c>
      <c r="DKY31" s="52"/>
      <c r="DKZ31" s="52"/>
      <c r="DLA31" s="52">
        <v>0.311</v>
      </c>
      <c r="DLB31" s="52"/>
      <c r="DLC31" s="52"/>
      <c r="DLD31" s="52">
        <v>0.32200000000000001</v>
      </c>
      <c r="DLE31" s="52"/>
      <c r="DLF31" s="52"/>
      <c r="DLG31" s="58">
        <v>0.33500000000000002</v>
      </c>
      <c r="DLH31" s="58">
        <v>0.309</v>
      </c>
      <c r="DLI31" s="58">
        <f t="shared" si="217"/>
        <v>0.33500000000000002</v>
      </c>
      <c r="DLJ31" s="58">
        <f t="shared" si="307"/>
        <v>0.309</v>
      </c>
      <c r="DLK31" s="58"/>
      <c r="DLL31" s="58"/>
      <c r="DLM31" s="58">
        <v>0.30399999999999999</v>
      </c>
      <c r="DLN31" s="58"/>
      <c r="DLO31" s="58">
        <v>0.318</v>
      </c>
      <c r="DLP31" s="58"/>
      <c r="DLQ31" s="58">
        <v>0.32</v>
      </c>
      <c r="DLR31" s="58">
        <v>0.309</v>
      </c>
      <c r="DLS31" s="58"/>
      <c r="DLT31" s="58"/>
      <c r="DLU31" s="58"/>
      <c r="DLV31" s="58">
        <v>0.36299999999999999</v>
      </c>
      <c r="DLW31" s="52">
        <v>0.32900000000000001</v>
      </c>
      <c r="DLX31" s="52">
        <v>0.32100000000000001</v>
      </c>
      <c r="DLY31" s="52">
        <v>0.6</v>
      </c>
      <c r="DLZ31" s="52">
        <v>0.32700000000000001</v>
      </c>
      <c r="DMA31" s="52"/>
      <c r="DMB31" s="6">
        <f t="shared" si="221"/>
        <v>1.8691588785046745E-2</v>
      </c>
      <c r="DMC31" s="52"/>
      <c r="DMD31" s="52">
        <v>0.62</v>
      </c>
      <c r="DME31" s="58"/>
      <c r="DMF31" s="58"/>
      <c r="DMG31" s="52">
        <v>0.63100000000000001</v>
      </c>
      <c r="DMH31" s="52"/>
      <c r="DMI31" s="52">
        <v>0.61299999999999999</v>
      </c>
      <c r="DMJ31" s="52">
        <v>0.626</v>
      </c>
      <c r="DMK31" s="52"/>
      <c r="DML31" s="52">
        <v>0.629</v>
      </c>
      <c r="DMM31" s="52">
        <f t="shared" si="222"/>
        <v>0.6</v>
      </c>
      <c r="DMN31" s="52">
        <v>0.624</v>
      </c>
      <c r="DMO31" s="52"/>
      <c r="DMP31" s="52">
        <v>0.64200000000000002</v>
      </c>
      <c r="DMQ31" s="52">
        <v>0.64300000000000002</v>
      </c>
      <c r="DMR31" s="52">
        <f t="shared" si="223"/>
        <v>0.6</v>
      </c>
      <c r="DMS31" s="52"/>
      <c r="DMT31" s="52"/>
      <c r="DMU31" s="52">
        <v>0.73</v>
      </c>
      <c r="DMV31" s="52">
        <v>0.752</v>
      </c>
      <c r="DMW31" s="52"/>
      <c r="DMX31" s="52"/>
      <c r="DMY31" s="52">
        <v>0.65600000000000003</v>
      </c>
      <c r="DMZ31" s="52">
        <f t="shared" si="224"/>
        <v>0.6</v>
      </c>
      <c r="DNA31" s="52">
        <v>0.59399999999999997</v>
      </c>
      <c r="DNB31" s="52">
        <v>0.58599999999999997</v>
      </c>
      <c r="DNC31" s="52">
        <v>0.60799999999999998</v>
      </c>
      <c r="DND31" s="52">
        <v>0.60199999999999998</v>
      </c>
      <c r="DNE31" s="52"/>
      <c r="DNF31" s="52">
        <v>0.61399999999999999</v>
      </c>
      <c r="DNG31" s="52"/>
      <c r="DNH31" s="52">
        <v>0.57299999999999995</v>
      </c>
      <c r="DNI31" s="52">
        <v>0.65600000000000003</v>
      </c>
      <c r="DNJ31" s="52">
        <f t="shared" si="254"/>
        <v>0.6</v>
      </c>
      <c r="DNK31" s="52"/>
      <c r="DNL31" s="52"/>
      <c r="DNM31" s="52"/>
      <c r="DNN31" s="52"/>
      <c r="DNO31" s="6">
        <f t="shared" si="255"/>
        <v>-1</v>
      </c>
      <c r="DNP31" s="1049">
        <v>0.44900000000000001</v>
      </c>
      <c r="DNQ31" s="52">
        <v>0.46400000000000002</v>
      </c>
      <c r="DNR31" s="52">
        <v>0.45200000000000001</v>
      </c>
      <c r="DNS31" s="52"/>
      <c r="DNT31" s="52"/>
      <c r="DNU31" s="52"/>
      <c r="DNV31" s="52">
        <f t="shared" si="317"/>
        <v>0.44900000000000001</v>
      </c>
      <c r="DNW31" s="52">
        <v>0.434</v>
      </c>
      <c r="DNX31" s="52">
        <v>0.42899999999999999</v>
      </c>
      <c r="DNY31" s="52">
        <v>0.45200000000000001</v>
      </c>
      <c r="DNZ31" s="52">
        <v>0.42499999999999999</v>
      </c>
      <c r="DOA31" s="52"/>
      <c r="DOB31" s="52">
        <v>0.42799999999999999</v>
      </c>
      <c r="DOC31" s="52">
        <v>0.42599999999999999</v>
      </c>
      <c r="DOD31" s="52"/>
      <c r="DOE31" s="52">
        <v>0.434</v>
      </c>
      <c r="DOF31" s="52"/>
      <c r="DOG31" s="52">
        <v>0.41799999999999998</v>
      </c>
      <c r="DOH31" s="52">
        <v>0.42199999999999999</v>
      </c>
      <c r="DOI31" s="52">
        <v>0.42399999999999999</v>
      </c>
      <c r="DOJ31" s="52">
        <v>0.42499999999999999</v>
      </c>
      <c r="DOK31" s="52">
        <v>0.42399999999999999</v>
      </c>
      <c r="DOL31" s="52">
        <v>0.42299999999999999</v>
      </c>
      <c r="DOM31" s="52">
        <v>0.434</v>
      </c>
      <c r="DON31" s="52">
        <v>0.433</v>
      </c>
      <c r="DOO31" s="52"/>
      <c r="DOP31" s="52">
        <v>0.41899999999999998</v>
      </c>
      <c r="DOQ31" s="52"/>
      <c r="DOR31" s="52">
        <v>0.42799999999999999</v>
      </c>
      <c r="DOS31" s="52">
        <v>0.40799999999999997</v>
      </c>
      <c r="DOT31" s="52">
        <f t="shared" si="226"/>
        <v>0.40799999999999997</v>
      </c>
      <c r="DOU31" s="52">
        <v>0.441</v>
      </c>
      <c r="DOV31" s="52"/>
      <c r="DOW31" s="52"/>
      <c r="DOX31" s="52"/>
      <c r="DOY31" s="52"/>
      <c r="DOZ31" s="52">
        <v>0.434</v>
      </c>
      <c r="DPA31" s="52"/>
      <c r="DPB31" s="52">
        <v>0.433</v>
      </c>
      <c r="DPC31" s="52"/>
      <c r="DPD31" s="52">
        <v>0.441</v>
      </c>
      <c r="DPE31" s="52"/>
      <c r="DPF31" s="58">
        <v>0.43</v>
      </c>
      <c r="DPG31" s="58">
        <f t="shared" si="227"/>
        <v>0.40799999999999997</v>
      </c>
      <c r="DPH31" s="58"/>
      <c r="DPI31" s="58">
        <v>0.41399999999999998</v>
      </c>
      <c r="DPJ31" s="58"/>
      <c r="DPK31" s="58">
        <v>0.433</v>
      </c>
      <c r="DPL31" s="58"/>
      <c r="DPM31" s="58">
        <v>0.42099999999999999</v>
      </c>
      <c r="DPN31" s="58">
        <v>0.44</v>
      </c>
      <c r="DPO31" s="58"/>
      <c r="DPP31" s="58"/>
      <c r="DPQ31" s="52">
        <v>0.42899999999999999</v>
      </c>
      <c r="DPR31" s="52">
        <v>0.86</v>
      </c>
      <c r="DPS31" s="52">
        <v>0.442</v>
      </c>
      <c r="DPT31" s="52"/>
      <c r="DPU31" s="52"/>
      <c r="DPV31" s="52">
        <v>0.9</v>
      </c>
      <c r="DPW31" s="52"/>
      <c r="DPX31" s="52"/>
      <c r="DPY31" s="52">
        <v>0.89900000000000002</v>
      </c>
      <c r="DPZ31" s="52"/>
      <c r="DQA31" s="52">
        <v>0.878</v>
      </c>
      <c r="DQB31" s="52">
        <v>0.876</v>
      </c>
      <c r="DQC31" s="52"/>
      <c r="DQD31" s="52">
        <v>0.88900000000000001</v>
      </c>
      <c r="DQE31" s="52">
        <f t="shared" si="229"/>
        <v>0.86</v>
      </c>
      <c r="DQF31" s="52">
        <v>0.872</v>
      </c>
      <c r="DQG31" s="52"/>
      <c r="DQH31" s="52">
        <v>0.89500000000000002</v>
      </c>
      <c r="DQI31" s="107">
        <v>0.90300000000000002</v>
      </c>
      <c r="DQJ31" s="52">
        <f t="shared" si="230"/>
        <v>0.86</v>
      </c>
      <c r="DQK31" s="52"/>
      <c r="DQL31" s="52"/>
      <c r="DQM31" s="52">
        <v>0.98299999999999998</v>
      </c>
      <c r="DQN31" s="52">
        <v>0.98399999999999999</v>
      </c>
      <c r="DQO31" s="52"/>
      <c r="DQP31" s="52"/>
      <c r="DQQ31" s="52">
        <v>0.91600000000000004</v>
      </c>
      <c r="DQR31" s="52">
        <f t="shared" si="231"/>
        <v>0.86</v>
      </c>
      <c r="DQS31" s="52">
        <v>0.92800000000000005</v>
      </c>
      <c r="DQT31" s="52">
        <v>0.95199999999999996</v>
      </c>
      <c r="DQU31" s="52">
        <v>0.94299999999999995</v>
      </c>
      <c r="DQV31" s="52">
        <v>0.92300000000000004</v>
      </c>
      <c r="DQW31" s="52"/>
      <c r="DQX31" s="52">
        <v>0.9</v>
      </c>
      <c r="DQY31" s="52"/>
      <c r="DQZ31" s="52">
        <v>0.872</v>
      </c>
      <c r="DRA31" s="52">
        <v>0.91600000000000004</v>
      </c>
      <c r="DRB31" s="52">
        <f t="shared" si="256"/>
        <v>0.86</v>
      </c>
      <c r="DRC31" s="52"/>
      <c r="DRD31" s="52"/>
      <c r="DRE31" s="52"/>
      <c r="DRF31" s="52"/>
      <c r="DRG31" s="6">
        <f t="shared" si="257"/>
        <v>-1</v>
      </c>
      <c r="DRH31" s="680" t="s">
        <v>1242</v>
      </c>
      <c r="DRI31" s="1171" t="s">
        <v>1243</v>
      </c>
      <c r="DRJ31" s="1171"/>
      <c r="DRK31" s="10"/>
      <c r="DRL31" s="10" t="str">
        <f t="shared" si="232"/>
        <v>2. Within 10% deviation from baseline</v>
      </c>
      <c r="DRM31" s="4" t="str">
        <f t="shared" si="233"/>
        <v>2. Within 10% deviation from baseline</v>
      </c>
      <c r="DRN31" s="10" t="str">
        <f t="shared" si="234"/>
        <v>2. Within 10% deviation from baseline</v>
      </c>
      <c r="DRO31" s="4" t="str">
        <f t="shared" si="235"/>
        <v>2. Within 10% deviation from baseline</v>
      </c>
      <c r="DRP31" s="10" t="str">
        <f t="shared" si="236"/>
        <v xml:space="preserve">1. Better than baseline </v>
      </c>
      <c r="DRQ31" s="14" t="str">
        <f t="shared" si="237"/>
        <v xml:space="preserve">1. Better than baseline </v>
      </c>
      <c r="DRR31" s="14" t="str">
        <f t="shared" si="238"/>
        <v xml:space="preserve">1. Better than baseline </v>
      </c>
      <c r="DRS31" s="10" t="str">
        <f t="shared" si="239"/>
        <v xml:space="preserve">1. Better than baseline </v>
      </c>
      <c r="DRT31" s="10" t="str">
        <f t="shared" si="240"/>
        <v xml:space="preserve">1. Better than baseline </v>
      </c>
      <c r="DRU31" s="10" t="str">
        <f t="shared" si="241"/>
        <v xml:space="preserve">1. Better than baseline </v>
      </c>
      <c r="DRV31" s="10" t="str">
        <f t="shared" si="242"/>
        <v xml:space="preserve">1. Better than baseline </v>
      </c>
      <c r="DRW31" s="10" t="str">
        <f t="shared" si="243"/>
        <v xml:space="preserve">1. Better than baseline </v>
      </c>
      <c r="DRX31" s="10" t="str">
        <f t="shared" si="244"/>
        <v xml:space="preserve">1. Better than baseline </v>
      </c>
    </row>
    <row r="32" spans="1:3196" s="4" customFormat="1" ht="15" customHeight="1" thickBot="1" x14ac:dyDescent="0.4">
      <c r="A32" s="10">
        <v>30</v>
      </c>
      <c r="B32" s="83" t="s">
        <v>16</v>
      </c>
      <c r="C32" s="83" t="s">
        <v>1144</v>
      </c>
      <c r="D32" s="156" t="s">
        <v>1232</v>
      </c>
      <c r="E32" s="197" t="s">
        <v>1232</v>
      </c>
      <c r="F32" s="84" t="str">
        <f t="shared" si="0"/>
        <v>ReaderOperations_YJ-OpenGotoOverlay</v>
      </c>
      <c r="G32" s="84" t="s">
        <v>1244</v>
      </c>
      <c r="H32" s="84" t="s">
        <v>1147</v>
      </c>
      <c r="I32" s="83" t="s">
        <v>1244</v>
      </c>
      <c r="J32" s="83" t="s">
        <v>1245</v>
      </c>
      <c r="K32" s="178"/>
      <c r="L32" s="178">
        <v>0.73099999999999998</v>
      </c>
      <c r="M32" s="178">
        <v>0.72599999999999998</v>
      </c>
      <c r="N32" s="178">
        <v>0.71799999999999997</v>
      </c>
      <c r="O32" s="178">
        <v>0.73799999999999999</v>
      </c>
      <c r="P32" s="178">
        <v>0.72199999999999998</v>
      </c>
      <c r="Q32" s="178">
        <v>0.73299999999999998</v>
      </c>
      <c r="R32" s="178">
        <v>0.72</v>
      </c>
      <c r="S32" s="178">
        <v>0.74</v>
      </c>
      <c r="T32" s="77">
        <v>0.72399999999999998</v>
      </c>
      <c r="U32" s="77">
        <v>0.72499999999999998</v>
      </c>
      <c r="V32" s="77"/>
      <c r="W32" s="77">
        <v>0.72399999999999998</v>
      </c>
      <c r="X32" s="77">
        <v>0.74</v>
      </c>
      <c r="Y32" s="77">
        <v>0.72099999999999997</v>
      </c>
      <c r="Z32" s="77">
        <v>0.72499999999999998</v>
      </c>
      <c r="AA32" s="77">
        <v>0.72699999999999998</v>
      </c>
      <c r="AB32" s="77">
        <v>0.72799999999999998</v>
      </c>
      <c r="AC32" s="77">
        <v>0.73399999999999999</v>
      </c>
      <c r="AD32" s="77">
        <f t="shared" si="1"/>
        <v>0.72399999999999998</v>
      </c>
      <c r="AE32" s="77">
        <v>0.72699999999999998</v>
      </c>
      <c r="AF32" s="77">
        <v>0.74299999999999999</v>
      </c>
      <c r="AG32" s="77"/>
      <c r="AH32" s="77">
        <v>0.751</v>
      </c>
      <c r="AI32" s="77">
        <v>0.73399999999999999</v>
      </c>
      <c r="AJ32" s="77">
        <v>0.72399999999999998</v>
      </c>
      <c r="AK32" s="47">
        <v>0.73099999999999998</v>
      </c>
      <c r="AL32" s="47">
        <v>0.72199999999999998</v>
      </c>
      <c r="AM32" s="47">
        <v>0.73499999999999999</v>
      </c>
      <c r="AN32" s="47">
        <v>0.71499999999999997</v>
      </c>
      <c r="AO32" s="47">
        <v>0.72199999999999998</v>
      </c>
      <c r="AP32" s="47">
        <v>0.73899999999999999</v>
      </c>
      <c r="AQ32" s="47">
        <v>0.73199999999999998</v>
      </c>
      <c r="AR32" s="47">
        <v>0.73</v>
      </c>
      <c r="AS32" s="77">
        <f t="shared" si="2"/>
        <v>0.72399999999999998</v>
      </c>
      <c r="AT32" s="47">
        <v>0.72799999999999998</v>
      </c>
      <c r="AU32" s="47">
        <v>0.73199999999999998</v>
      </c>
      <c r="AV32" s="47">
        <v>0.71699999999999997</v>
      </c>
      <c r="AW32" s="47">
        <v>0.74299999999999999</v>
      </c>
      <c r="AX32" s="47">
        <v>0.749</v>
      </c>
      <c r="AY32" s="47">
        <v>0.73199999999999998</v>
      </c>
      <c r="AZ32" s="47">
        <v>0.72299999999999998</v>
      </c>
      <c r="BA32" s="47">
        <v>0.72</v>
      </c>
      <c r="BB32" s="47"/>
      <c r="BC32" s="47">
        <v>0.73</v>
      </c>
      <c r="BD32" s="47">
        <v>0.71699999999999997</v>
      </c>
      <c r="BE32" s="47">
        <v>0.71699999999999997</v>
      </c>
      <c r="BF32" s="47">
        <v>0.71699999999999997</v>
      </c>
      <c r="BG32" s="47">
        <f t="shared" si="265"/>
        <v>0.71699999999999997</v>
      </c>
      <c r="BH32" s="47">
        <v>0.73799999999999999</v>
      </c>
      <c r="BI32" s="47">
        <v>0.72</v>
      </c>
      <c r="BJ32" s="47">
        <v>0.71699999999999997</v>
      </c>
      <c r="BK32" s="47">
        <v>0.71899999999999997</v>
      </c>
      <c r="BL32" s="47">
        <v>0.72199999999999998</v>
      </c>
      <c r="BM32" s="47">
        <v>0.74199999999999999</v>
      </c>
      <c r="BN32" s="47">
        <v>0.72499999999999998</v>
      </c>
      <c r="BO32" s="47">
        <v>0.72399999999999998</v>
      </c>
      <c r="BP32" s="47">
        <v>0.73599999999999999</v>
      </c>
      <c r="BQ32" s="47">
        <v>0.73</v>
      </c>
      <c r="BR32" s="47">
        <v>0.71699999999999997</v>
      </c>
      <c r="BS32" s="47"/>
      <c r="BT32" s="47">
        <v>0.752</v>
      </c>
      <c r="BU32" s="47">
        <v>0.72899999999999998</v>
      </c>
      <c r="BV32" s="47">
        <v>0.71299999999999997</v>
      </c>
      <c r="BW32" s="47"/>
      <c r="BX32" s="47">
        <v>0.72899999999999998</v>
      </c>
      <c r="BY32" s="47">
        <v>0.72</v>
      </c>
      <c r="BZ32" s="47">
        <v>0.72399999999999998</v>
      </c>
      <c r="CA32" s="47"/>
      <c r="CB32" s="47">
        <v>0.71099999999999997</v>
      </c>
      <c r="CC32" s="47">
        <v>0.73299999999999998</v>
      </c>
      <c r="CD32" s="47"/>
      <c r="CE32" s="47">
        <v>0.74</v>
      </c>
      <c r="CF32" s="47">
        <f t="shared" si="3"/>
        <v>0.71699999999999997</v>
      </c>
      <c r="CG32" s="47">
        <v>0.73599999999999999</v>
      </c>
      <c r="CH32" s="47"/>
      <c r="CI32" s="47">
        <v>0.73699999999999999</v>
      </c>
      <c r="CJ32" s="47">
        <v>0.74</v>
      </c>
      <c r="CK32" s="47">
        <v>0.74199999999999999</v>
      </c>
      <c r="CL32" s="47"/>
      <c r="CM32" s="47">
        <v>0.73699999999999999</v>
      </c>
      <c r="CN32" s="47">
        <v>0.73799999999999999</v>
      </c>
      <c r="CO32" s="47"/>
      <c r="CP32" s="47">
        <v>0.75</v>
      </c>
      <c r="CQ32" s="47">
        <f t="shared" si="4"/>
        <v>0.71699999999999997</v>
      </c>
      <c r="CR32" s="47">
        <v>0.746</v>
      </c>
      <c r="CS32" s="47">
        <v>0.745</v>
      </c>
      <c r="CT32" s="47">
        <v>0.753</v>
      </c>
      <c r="CU32" s="47"/>
      <c r="CV32" s="47">
        <v>0.749</v>
      </c>
      <c r="CW32" s="47">
        <v>0.749</v>
      </c>
      <c r="CX32" s="47">
        <v>0.745</v>
      </c>
      <c r="CY32" s="47"/>
      <c r="CZ32" s="47">
        <v>0.73599999999999999</v>
      </c>
      <c r="DA32" s="47">
        <v>0.746</v>
      </c>
      <c r="DB32" s="47">
        <f t="shared" si="5"/>
        <v>0.71699999999999997</v>
      </c>
      <c r="DC32" s="47">
        <v>0.74299999999999999</v>
      </c>
      <c r="DD32" s="47">
        <v>0.74</v>
      </c>
      <c r="DE32" s="47">
        <v>0.755</v>
      </c>
      <c r="DF32" s="47">
        <v>0.74399999999999999</v>
      </c>
      <c r="DG32" s="47">
        <v>0.74</v>
      </c>
      <c r="DH32" s="47">
        <v>0.73899999999999999</v>
      </c>
      <c r="DI32" s="47">
        <v>0.74099999999999999</v>
      </c>
      <c r="DJ32" s="47">
        <v>0.752</v>
      </c>
      <c r="DK32" s="47">
        <v>0.74399999999999999</v>
      </c>
      <c r="DL32" s="47">
        <v>0.74</v>
      </c>
      <c r="DM32" s="47">
        <v>0.74199999999999999</v>
      </c>
      <c r="DN32" s="47">
        <f t="shared" si="276"/>
        <v>0.71699999999999997</v>
      </c>
      <c r="DO32" s="47">
        <v>0.73899999999999999</v>
      </c>
      <c r="DP32" s="47"/>
      <c r="DQ32" s="102">
        <v>0.76300000000000001</v>
      </c>
      <c r="DR32" s="47">
        <v>0.74299999999999999</v>
      </c>
      <c r="DS32" s="47">
        <v>0.74099999999999999</v>
      </c>
      <c r="DT32" s="47">
        <v>1.1040000000000001</v>
      </c>
      <c r="DU32" s="47">
        <v>1.117</v>
      </c>
      <c r="DV32" s="47">
        <v>1.121</v>
      </c>
      <c r="DW32" s="47">
        <v>1.115</v>
      </c>
      <c r="DX32" s="47">
        <v>1.123</v>
      </c>
      <c r="DY32" s="51">
        <v>0.88100000000000001</v>
      </c>
      <c r="DZ32" s="51">
        <v>0.72599999999999998</v>
      </c>
      <c r="EA32" s="51">
        <f t="shared" si="277"/>
        <v>0.71699999999999997</v>
      </c>
      <c r="EB32" s="51">
        <v>0.88900000000000001</v>
      </c>
      <c r="EC32" s="51">
        <v>0.89100000000000001</v>
      </c>
      <c r="ED32" s="51">
        <v>0.89300000000000002</v>
      </c>
      <c r="EE32" s="51"/>
      <c r="EF32" s="51">
        <v>1.3089999999999999</v>
      </c>
      <c r="EG32" s="51">
        <v>1.3169999999999999</v>
      </c>
      <c r="EH32" s="51">
        <v>0.85799999999999998</v>
      </c>
      <c r="EI32" s="51">
        <v>0.86</v>
      </c>
      <c r="EJ32" s="51">
        <v>0.83099999999999996</v>
      </c>
      <c r="EK32" s="51">
        <v>0.82499999999999996</v>
      </c>
      <c r="EL32" s="51">
        <v>0.72599999999999998</v>
      </c>
      <c r="EM32" s="51">
        <f t="shared" si="8"/>
        <v>0.71699999999999997</v>
      </c>
      <c r="EN32" s="51">
        <v>0.81399999999999995</v>
      </c>
      <c r="EO32" s="51">
        <v>0.80300000000000005</v>
      </c>
      <c r="EP32" s="51">
        <v>0.80400000000000005</v>
      </c>
      <c r="EQ32" s="51">
        <v>0.80200000000000005</v>
      </c>
      <c r="ER32" s="51">
        <v>0.81100000000000005</v>
      </c>
      <c r="ES32" s="51">
        <v>0.79500000000000004</v>
      </c>
      <c r="ET32" s="51">
        <v>0.80100000000000005</v>
      </c>
      <c r="EU32" s="51"/>
      <c r="EV32" s="51">
        <v>0.79900000000000004</v>
      </c>
      <c r="EW32" s="51">
        <v>0.76900000000000002</v>
      </c>
      <c r="EX32" s="51">
        <f t="shared" si="9"/>
        <v>0.71699999999999997</v>
      </c>
      <c r="EY32" s="51">
        <v>0.78200000000000003</v>
      </c>
      <c r="EZ32" s="51">
        <v>0.78400000000000003</v>
      </c>
      <c r="FA32" s="51">
        <v>0.77800000000000002</v>
      </c>
      <c r="FB32" s="51">
        <v>0.77900000000000003</v>
      </c>
      <c r="FC32" s="51">
        <v>0.77800000000000002</v>
      </c>
      <c r="FD32" s="51"/>
      <c r="FE32" s="51">
        <v>0.78400000000000003</v>
      </c>
      <c r="FF32" s="51">
        <v>0.78500000000000003</v>
      </c>
      <c r="FG32" s="51">
        <v>0.78600000000000003</v>
      </c>
      <c r="FH32" s="51">
        <v>0.78300000000000003</v>
      </c>
      <c r="FI32" s="51">
        <v>0.79</v>
      </c>
      <c r="FJ32" s="51">
        <v>0.79</v>
      </c>
      <c r="FK32" s="51">
        <v>0.78600000000000003</v>
      </c>
      <c r="FL32" s="47">
        <f t="shared" si="10"/>
        <v>0.71699999999999997</v>
      </c>
      <c r="FM32" s="51">
        <v>0.8</v>
      </c>
      <c r="FN32" s="51">
        <v>0.79</v>
      </c>
      <c r="FO32" s="51">
        <v>0.81</v>
      </c>
      <c r="FP32" s="47">
        <v>0.8</v>
      </c>
      <c r="FQ32" s="51">
        <v>0.79</v>
      </c>
      <c r="FR32" s="51">
        <v>0.79</v>
      </c>
      <c r="FS32" s="51">
        <v>0.80400000000000005</v>
      </c>
      <c r="FT32" s="51">
        <v>0.8</v>
      </c>
      <c r="FU32" s="51">
        <v>0.79</v>
      </c>
      <c r="FV32" s="51">
        <v>0.78800000000000003</v>
      </c>
      <c r="FW32" s="47">
        <v>0.79100000000000004</v>
      </c>
      <c r="FX32" s="47">
        <f t="shared" si="275"/>
        <v>0.71699999999999997</v>
      </c>
      <c r="FY32" s="47">
        <v>0.8</v>
      </c>
      <c r="FZ32" s="47">
        <v>0.79</v>
      </c>
      <c r="GA32" s="47"/>
      <c r="GB32" s="47">
        <v>0.79600000000000004</v>
      </c>
      <c r="GC32" s="47">
        <v>0.8</v>
      </c>
      <c r="GD32" s="47">
        <v>0.80200000000000005</v>
      </c>
      <c r="GE32" s="47">
        <v>0.80200000000000005</v>
      </c>
      <c r="GF32" s="47"/>
      <c r="GG32" s="47">
        <v>0.8</v>
      </c>
      <c r="GH32" s="47">
        <v>0.79</v>
      </c>
      <c r="GI32" s="47">
        <v>0.79</v>
      </c>
      <c r="GJ32" s="47">
        <v>0.79</v>
      </c>
      <c r="GK32" s="47">
        <v>0.79</v>
      </c>
      <c r="GL32" s="47">
        <v>0.78700000000000003</v>
      </c>
      <c r="GM32" s="47">
        <v>0.80300000000000005</v>
      </c>
      <c r="GN32" s="47"/>
      <c r="GO32" s="47">
        <v>0.78800000000000003</v>
      </c>
      <c r="GP32" s="47"/>
      <c r="GQ32" s="47">
        <v>0.80900000000000005</v>
      </c>
      <c r="GR32" s="47">
        <v>0.81</v>
      </c>
      <c r="GS32" s="47">
        <v>0.79</v>
      </c>
      <c r="GT32" s="47"/>
      <c r="GU32" s="47">
        <v>0.76700000000000002</v>
      </c>
      <c r="GV32" s="47">
        <v>0.76800000000000002</v>
      </c>
      <c r="GW32" s="47">
        <v>0.78700000000000003</v>
      </c>
      <c r="GX32" s="47">
        <v>0.78700000000000003</v>
      </c>
      <c r="GY32" s="47">
        <v>0.80100000000000005</v>
      </c>
      <c r="GZ32" s="47">
        <v>0.78400000000000003</v>
      </c>
      <c r="HA32" s="47"/>
      <c r="HB32" s="47">
        <v>0.77800000000000002</v>
      </c>
      <c r="HC32" s="47">
        <f t="shared" si="12"/>
        <v>0.71699999999999997</v>
      </c>
      <c r="HD32" s="47">
        <v>0.80200000000000005</v>
      </c>
      <c r="HE32" s="47">
        <v>0.78500000000000003</v>
      </c>
      <c r="HF32" s="47">
        <v>0.78900000000000003</v>
      </c>
      <c r="HG32" s="47">
        <v>0.79700000000000004</v>
      </c>
      <c r="HH32" s="51">
        <v>0.79600000000000004</v>
      </c>
      <c r="HI32" s="47">
        <f t="shared" si="13"/>
        <v>0.71699999999999997</v>
      </c>
      <c r="HJ32" s="47">
        <v>0.872</v>
      </c>
      <c r="HK32" s="47">
        <v>0.89</v>
      </c>
      <c r="HL32" s="47">
        <v>0.89100000000000001</v>
      </c>
      <c r="HM32" s="47">
        <v>0.88100000000000001</v>
      </c>
      <c r="HN32" s="77"/>
      <c r="HO32" s="77">
        <v>0.875</v>
      </c>
      <c r="HP32" s="77">
        <v>0.88800000000000001</v>
      </c>
      <c r="HQ32" s="77">
        <v>0.875</v>
      </c>
      <c r="HR32" s="77">
        <v>0.88100000000000001</v>
      </c>
      <c r="HS32" s="77">
        <v>0.88600000000000001</v>
      </c>
      <c r="HT32" s="77"/>
      <c r="HU32" s="77">
        <v>0.86699999999999999</v>
      </c>
      <c r="HV32" s="77"/>
      <c r="HW32" s="77">
        <v>0.88100000000000001</v>
      </c>
      <c r="HX32" s="77">
        <v>0.88300000000000001</v>
      </c>
      <c r="HY32" s="47">
        <f t="shared" si="14"/>
        <v>0.71699999999999997</v>
      </c>
      <c r="HZ32" s="77"/>
      <c r="IA32" s="6">
        <f t="shared" si="15"/>
        <v>0.23152022315202236</v>
      </c>
      <c r="IB32" s="102"/>
      <c r="IC32" s="102">
        <v>0.82699999999999996</v>
      </c>
      <c r="ID32" s="102">
        <v>0.82199999999999995</v>
      </c>
      <c r="IE32" s="102">
        <v>0.83299999999999996</v>
      </c>
      <c r="IF32" s="102">
        <v>0.82</v>
      </c>
      <c r="IG32" s="102">
        <v>0.82499999999999996</v>
      </c>
      <c r="IH32" s="102">
        <v>0.83</v>
      </c>
      <c r="II32" s="102">
        <v>0.82</v>
      </c>
      <c r="IJ32" s="102">
        <v>0.83699999999999997</v>
      </c>
      <c r="IK32" s="102">
        <v>0.82499999999999996</v>
      </c>
      <c r="IL32" s="102">
        <v>0.84</v>
      </c>
      <c r="IM32" s="102">
        <v>0.82799999999999996</v>
      </c>
      <c r="IN32" s="102">
        <v>0.82399999999999995</v>
      </c>
      <c r="IO32" s="102">
        <v>0.83199999999999996</v>
      </c>
      <c r="IP32" s="102">
        <v>0.82599999999999996</v>
      </c>
      <c r="IQ32" s="102">
        <v>0.81699999999999995</v>
      </c>
      <c r="IR32" s="102">
        <f t="shared" si="16"/>
        <v>0.81699999999999995</v>
      </c>
      <c r="IS32" s="102">
        <v>0.82699999999999996</v>
      </c>
      <c r="IT32" s="102">
        <v>0.82299999999999995</v>
      </c>
      <c r="IU32" s="102">
        <v>0.81799999999999995</v>
      </c>
      <c r="IV32" s="102">
        <v>0.83399999999999996</v>
      </c>
      <c r="IW32" s="102">
        <v>0.83199999999999996</v>
      </c>
      <c r="IX32" s="102"/>
      <c r="IY32" s="102">
        <v>0.82199999999999995</v>
      </c>
      <c r="IZ32" s="102">
        <v>0.82699999999999996</v>
      </c>
      <c r="JA32" s="102">
        <v>0.84499999999999997</v>
      </c>
      <c r="JB32" s="102">
        <v>0.83</v>
      </c>
      <c r="JC32" s="102">
        <v>0.83</v>
      </c>
      <c r="JD32" s="102">
        <v>0.83399999999999996</v>
      </c>
      <c r="JE32" s="102">
        <v>0.83099999999999996</v>
      </c>
      <c r="JF32" s="102">
        <v>0.85899999999999999</v>
      </c>
      <c r="JG32" s="102"/>
      <c r="JH32" s="102">
        <v>0.85199999999999998</v>
      </c>
      <c r="JI32" s="102">
        <v>0.83899999999999997</v>
      </c>
      <c r="JJ32" s="102">
        <f t="shared" si="17"/>
        <v>0.81699999999999995</v>
      </c>
      <c r="JK32" s="102"/>
      <c r="JL32" s="102">
        <v>0.83299999999999996</v>
      </c>
      <c r="JM32" s="102">
        <v>0.80800000000000005</v>
      </c>
      <c r="JN32" s="102">
        <v>0.80900000000000005</v>
      </c>
      <c r="JO32" s="102">
        <v>0.80500000000000005</v>
      </c>
      <c r="JP32" s="102">
        <v>0.82599999999999996</v>
      </c>
      <c r="JQ32" s="102">
        <v>0.82699999999999996</v>
      </c>
      <c r="JR32" s="102">
        <v>0.81499999999999995</v>
      </c>
      <c r="JS32" s="102">
        <v>0.82499999999999996</v>
      </c>
      <c r="JT32" s="102">
        <v>0.82299999999999995</v>
      </c>
      <c r="JU32" s="102">
        <v>0.83</v>
      </c>
      <c r="JV32" s="102">
        <v>0.81699999999999995</v>
      </c>
      <c r="JW32" s="102">
        <v>0.83</v>
      </c>
      <c r="JX32" s="102">
        <f t="shared" si="266"/>
        <v>0.81699999999999995</v>
      </c>
      <c r="JY32" s="102">
        <v>0.81899999999999995</v>
      </c>
      <c r="JZ32" s="102">
        <v>0.82099999999999995</v>
      </c>
      <c r="KA32" s="102">
        <v>0.82599999999999996</v>
      </c>
      <c r="KB32" s="102">
        <v>0.81499999999999995</v>
      </c>
      <c r="KC32" s="102">
        <v>0.82799999999999996</v>
      </c>
      <c r="KD32" s="102">
        <v>0.83099999999999996</v>
      </c>
      <c r="KE32" s="102">
        <v>0.81899999999999995</v>
      </c>
      <c r="KF32" s="102">
        <v>0.82299999999999995</v>
      </c>
      <c r="KG32" s="102">
        <v>0.84199999999999997</v>
      </c>
      <c r="KH32" s="102">
        <v>0.84</v>
      </c>
      <c r="KI32" s="102">
        <f t="shared" si="18"/>
        <v>0.81699999999999995</v>
      </c>
      <c r="KJ32" s="102">
        <v>0.84199999999999997</v>
      </c>
      <c r="KK32" s="102">
        <v>0.84699999999999998</v>
      </c>
      <c r="KL32" s="102">
        <v>0.81899999999999995</v>
      </c>
      <c r="KM32" s="102">
        <v>0.84299999999999997</v>
      </c>
      <c r="KN32" s="102">
        <v>0.82599999999999996</v>
      </c>
      <c r="KO32" s="102">
        <v>0.82099999999999995</v>
      </c>
      <c r="KP32" s="102">
        <v>0.84299999999999997</v>
      </c>
      <c r="KQ32" s="102">
        <v>0.84799999999999998</v>
      </c>
      <c r="KR32" s="102"/>
      <c r="KS32" s="102">
        <v>0.86</v>
      </c>
      <c r="KT32" s="102">
        <f t="shared" si="19"/>
        <v>0.81699999999999995</v>
      </c>
      <c r="KU32" s="102">
        <v>0.83899999999999997</v>
      </c>
      <c r="KV32" s="102">
        <v>0.84399999999999997</v>
      </c>
      <c r="KW32" s="102">
        <v>0.84299999999999997</v>
      </c>
      <c r="KX32" s="102">
        <v>0.84599999999999997</v>
      </c>
      <c r="KY32" s="102"/>
      <c r="KZ32" s="102">
        <v>0.84099999999999997</v>
      </c>
      <c r="LA32" s="102"/>
      <c r="LB32" s="102">
        <v>0.84199999999999997</v>
      </c>
      <c r="LC32" s="102">
        <v>0.83599999999999997</v>
      </c>
      <c r="LD32" s="102">
        <f t="shared" si="20"/>
        <v>0.81699999999999995</v>
      </c>
      <c r="LE32" s="102">
        <v>0.84299999999999997</v>
      </c>
      <c r="LF32" s="102">
        <v>0.83799999999999997</v>
      </c>
      <c r="LG32" s="102">
        <v>0.84699999999999998</v>
      </c>
      <c r="LH32" s="102">
        <v>0.82699999999999996</v>
      </c>
      <c r="LI32" s="102">
        <v>0.83399999999999996</v>
      </c>
      <c r="LJ32" s="102">
        <v>0.82699999999999996</v>
      </c>
      <c r="LK32" s="102">
        <v>0.83699999999999997</v>
      </c>
      <c r="LL32" s="102">
        <v>0.79400000000000004</v>
      </c>
      <c r="LM32" s="102">
        <f t="shared" si="21"/>
        <v>0.79400000000000004</v>
      </c>
      <c r="LN32" s="102">
        <v>0.81299999999999994</v>
      </c>
      <c r="LO32" s="102">
        <v>0.81599999999999995</v>
      </c>
      <c r="LP32" s="102">
        <v>0.82</v>
      </c>
      <c r="LQ32" s="102"/>
      <c r="LR32" s="102">
        <v>0.81599999999999995</v>
      </c>
      <c r="LS32" s="102">
        <v>0.82899999999999996</v>
      </c>
      <c r="LT32" s="102">
        <v>0.82899999999999996</v>
      </c>
      <c r="LU32" s="102">
        <v>0.82099999999999995</v>
      </c>
      <c r="LV32" s="102"/>
      <c r="LW32" s="102">
        <v>0.83</v>
      </c>
      <c r="LX32" s="102">
        <v>0.83599999999999997</v>
      </c>
      <c r="LY32" s="102">
        <v>0.86</v>
      </c>
      <c r="LZ32" s="102">
        <f t="shared" si="22"/>
        <v>0.79400000000000004</v>
      </c>
      <c r="MA32" s="102">
        <v>0.82699999999999996</v>
      </c>
      <c r="MB32" s="102">
        <v>0.83499999999999996</v>
      </c>
      <c r="MC32" s="102"/>
      <c r="MD32" s="885">
        <f t="shared" si="23"/>
        <v>5.1637279596977233E-2</v>
      </c>
      <c r="ME32" s="1060"/>
      <c r="MF32" s="1060">
        <v>0.80700000000000005</v>
      </c>
      <c r="MG32" s="1060">
        <v>0.89100000000000001</v>
      </c>
      <c r="MH32" s="1060">
        <v>0.84</v>
      </c>
      <c r="MI32" s="1060">
        <v>0.83299999999999996</v>
      </c>
      <c r="MJ32" s="1060">
        <v>0.82699999999999996</v>
      </c>
      <c r="MK32" s="1060">
        <v>0.8</v>
      </c>
      <c r="ML32" s="1060">
        <v>0.79600000000000004</v>
      </c>
      <c r="MM32" s="1060">
        <v>0.82699999999999996</v>
      </c>
      <c r="MN32" s="1060">
        <v>0.81</v>
      </c>
      <c r="MO32" s="1060"/>
      <c r="MP32" s="1060">
        <v>0.8</v>
      </c>
      <c r="MQ32" s="1060">
        <v>0.82699999999999996</v>
      </c>
      <c r="MR32" s="1060">
        <v>0.82</v>
      </c>
      <c r="MS32" s="1060">
        <v>0.81499999999999995</v>
      </c>
      <c r="MT32" s="1060">
        <v>0.79900000000000004</v>
      </c>
      <c r="MU32" s="1060">
        <v>0.81399999999999995</v>
      </c>
      <c r="MV32" s="1060">
        <f t="shared" si="24"/>
        <v>0.79600000000000004</v>
      </c>
      <c r="MW32" s="1060">
        <v>0.79900000000000004</v>
      </c>
      <c r="MX32" s="1060">
        <v>0.79700000000000004</v>
      </c>
      <c r="MY32" s="1060">
        <v>0.81599999999999995</v>
      </c>
      <c r="MZ32" s="1060"/>
      <c r="NA32" s="1060">
        <v>0.81100000000000005</v>
      </c>
      <c r="NB32" s="1060">
        <v>0.80600000000000005</v>
      </c>
      <c r="NC32" s="1060">
        <v>0.81</v>
      </c>
      <c r="ND32" s="1060">
        <v>0.79500000000000004</v>
      </c>
      <c r="NE32" s="1060">
        <v>0.79300000000000004</v>
      </c>
      <c r="NF32" s="1060"/>
      <c r="NG32" s="1060">
        <v>0.80100000000000005</v>
      </c>
      <c r="NH32" s="1060">
        <v>0.82699999999999996</v>
      </c>
      <c r="NI32" s="1060"/>
      <c r="NJ32" s="1060">
        <v>0.80500000000000005</v>
      </c>
      <c r="NK32" s="1060">
        <v>0.80100000000000005</v>
      </c>
      <c r="NL32" s="1060">
        <v>0.81100000000000005</v>
      </c>
      <c r="NM32" s="1060">
        <v>0.80200000000000005</v>
      </c>
      <c r="NN32" s="1060">
        <f t="shared" si="25"/>
        <v>0.79600000000000004</v>
      </c>
      <c r="NO32" s="1060">
        <v>0.79400000000000004</v>
      </c>
      <c r="NP32" s="1060">
        <v>0.80500000000000005</v>
      </c>
      <c r="NQ32" s="1060">
        <v>0.81299999999999994</v>
      </c>
      <c r="NR32" s="1060"/>
      <c r="NS32" s="1060">
        <v>0.83099999999999996</v>
      </c>
      <c r="NT32" s="1060">
        <v>0.82199999999999995</v>
      </c>
      <c r="NU32" s="1060">
        <v>0.80700000000000005</v>
      </c>
      <c r="NV32" s="1060">
        <v>0.83699999999999997</v>
      </c>
      <c r="NW32" s="1060">
        <v>0.80800000000000005</v>
      </c>
      <c r="NX32" s="1060">
        <v>0.81899999999999995</v>
      </c>
      <c r="NY32" s="1060">
        <v>0.82799999999999996</v>
      </c>
      <c r="NZ32" s="1060">
        <v>0.79600000000000004</v>
      </c>
      <c r="OA32" s="1060">
        <v>0.82799999999999996</v>
      </c>
      <c r="OB32" s="102">
        <f t="shared" si="267"/>
        <v>0.79600000000000004</v>
      </c>
      <c r="OC32" s="1060">
        <v>0.84</v>
      </c>
      <c r="OD32" s="1060">
        <v>0.83399999999999996</v>
      </c>
      <c r="OE32" s="1060">
        <v>0.82199999999999995</v>
      </c>
      <c r="OF32" s="1060">
        <v>0.82799999999999996</v>
      </c>
      <c r="OG32" s="1060"/>
      <c r="OH32" s="1060">
        <v>0.81399999999999995</v>
      </c>
      <c r="OI32" s="1060">
        <v>0.82199999999999995</v>
      </c>
      <c r="OJ32" s="102">
        <v>0.81799999999999995</v>
      </c>
      <c r="OK32" s="102">
        <v>0.82499999999999996</v>
      </c>
      <c r="OL32" s="102">
        <v>0.80900000000000005</v>
      </c>
      <c r="OM32" s="102">
        <v>0.81</v>
      </c>
      <c r="ON32" s="102">
        <f t="shared" si="26"/>
        <v>0.79600000000000004</v>
      </c>
      <c r="OO32" s="102">
        <v>0.80800000000000005</v>
      </c>
      <c r="OP32" s="102">
        <v>0.81699999999999995</v>
      </c>
      <c r="OQ32" s="102">
        <v>0.82599999999999996</v>
      </c>
      <c r="OR32" s="102">
        <v>0.80900000000000005</v>
      </c>
      <c r="OS32" s="102">
        <v>0.82499999999999996</v>
      </c>
      <c r="OT32" s="102">
        <v>0.81299999999999994</v>
      </c>
      <c r="OU32" s="102">
        <v>0.82199999999999995</v>
      </c>
      <c r="OV32" s="102">
        <v>0.84699999999999998</v>
      </c>
      <c r="OW32" s="102"/>
      <c r="OX32" s="102"/>
      <c r="OY32" s="102">
        <v>0.82</v>
      </c>
      <c r="OZ32" s="102">
        <f t="shared" si="27"/>
        <v>0.79600000000000004</v>
      </c>
      <c r="PA32" s="102"/>
      <c r="PB32" s="102">
        <v>0.83299999999999996</v>
      </c>
      <c r="PC32" s="102">
        <v>0.83</v>
      </c>
      <c r="PD32" s="102">
        <v>0.81499999999999995</v>
      </c>
      <c r="PE32" s="102">
        <v>0.82299999999999995</v>
      </c>
      <c r="PF32" s="102"/>
      <c r="PG32" s="102">
        <v>0.81599999999999995</v>
      </c>
      <c r="PH32" s="102">
        <v>0.83199999999999996</v>
      </c>
      <c r="PI32" s="102"/>
      <c r="PJ32" s="102">
        <v>0.81899999999999995</v>
      </c>
      <c r="PK32" s="102">
        <f t="shared" si="28"/>
        <v>0.79600000000000004</v>
      </c>
      <c r="PL32" s="102">
        <v>0.83</v>
      </c>
      <c r="PM32" s="102">
        <v>0.82499999999999996</v>
      </c>
      <c r="PN32" s="102">
        <v>0.82099999999999995</v>
      </c>
      <c r="PO32" s="102"/>
      <c r="PP32" s="102">
        <v>0.83299999999999996</v>
      </c>
      <c r="PQ32" s="102">
        <v>0.82599999999999996</v>
      </c>
      <c r="PR32" s="102">
        <v>0.82699999999999996</v>
      </c>
      <c r="PS32" s="102">
        <v>0.83699999999999997</v>
      </c>
      <c r="PT32" s="102">
        <v>0.81499999999999995</v>
      </c>
      <c r="PU32" s="102">
        <f t="shared" si="29"/>
        <v>0.79600000000000004</v>
      </c>
      <c r="PV32" s="102">
        <v>0.83899999999999997</v>
      </c>
      <c r="PW32" s="102">
        <v>0.82899999999999996</v>
      </c>
      <c r="PX32" s="102">
        <v>0.82</v>
      </c>
      <c r="PY32" s="102">
        <v>0.81599999999999995</v>
      </c>
      <c r="PZ32" s="102">
        <v>0.82099999999999995</v>
      </c>
      <c r="QA32" s="102"/>
      <c r="QB32" s="102">
        <v>0.82099999999999995</v>
      </c>
      <c r="QC32" s="102">
        <v>0.82099999999999995</v>
      </c>
      <c r="QD32" s="102">
        <v>0.81799999999999995</v>
      </c>
      <c r="QE32" s="102">
        <v>0.82199999999999995</v>
      </c>
      <c r="QF32" s="102">
        <v>0.83299999999999996</v>
      </c>
      <c r="QG32" s="102">
        <v>0.81299999999999994</v>
      </c>
      <c r="QH32" s="102">
        <f t="shared" si="278"/>
        <v>0.79600000000000004</v>
      </c>
      <c r="QI32" s="102">
        <v>0.81799999999999995</v>
      </c>
      <c r="QJ32" s="102">
        <v>0.80600000000000005</v>
      </c>
      <c r="QK32" s="102">
        <v>0.81399999999999995</v>
      </c>
      <c r="QL32" s="102">
        <v>0.80700000000000005</v>
      </c>
      <c r="QM32" s="102"/>
      <c r="QN32" s="102">
        <v>1.145</v>
      </c>
      <c r="QO32" s="102">
        <v>1.141</v>
      </c>
      <c r="QP32" s="102">
        <v>1.1459999999999999</v>
      </c>
      <c r="QQ32" s="102">
        <v>1.143</v>
      </c>
      <c r="QR32" s="102">
        <v>1.153</v>
      </c>
      <c r="QS32" s="102">
        <v>0.91100000000000003</v>
      </c>
      <c r="QT32" s="102">
        <v>0.82</v>
      </c>
      <c r="QU32" s="102">
        <f t="shared" si="279"/>
        <v>0.79600000000000004</v>
      </c>
      <c r="QV32" s="102">
        <v>0.91500000000000004</v>
      </c>
      <c r="QW32" s="102">
        <v>0.91800000000000004</v>
      </c>
      <c r="QX32" s="102">
        <v>0.92500000000000004</v>
      </c>
      <c r="QY32" s="102">
        <v>1.353</v>
      </c>
      <c r="QZ32" s="102">
        <v>1.343</v>
      </c>
      <c r="RA32" s="102">
        <v>0.90200000000000002</v>
      </c>
      <c r="RB32" s="102">
        <v>0.9</v>
      </c>
      <c r="RC32" s="102">
        <v>0.9</v>
      </c>
      <c r="RD32" s="102">
        <v>0.88800000000000001</v>
      </c>
      <c r="RE32" s="102">
        <v>0.82</v>
      </c>
      <c r="RF32" s="102">
        <f t="shared" si="32"/>
        <v>0.79600000000000004</v>
      </c>
      <c r="RG32" s="102">
        <v>0.90100000000000002</v>
      </c>
      <c r="RH32" s="102"/>
      <c r="RI32" s="102">
        <v>0.879</v>
      </c>
      <c r="RJ32" s="102">
        <v>0.88600000000000001</v>
      </c>
      <c r="RK32" s="102">
        <v>0.89600000000000002</v>
      </c>
      <c r="RL32" s="102">
        <v>0.88700000000000001</v>
      </c>
      <c r="RM32" s="102">
        <v>0.89200000000000002</v>
      </c>
      <c r="RN32" s="102">
        <v>0.88900000000000001</v>
      </c>
      <c r="RO32" s="102">
        <v>0.88800000000000001</v>
      </c>
      <c r="RP32" s="102">
        <v>0.88600000000000001</v>
      </c>
      <c r="RQ32" s="102">
        <f t="shared" si="33"/>
        <v>0.79600000000000004</v>
      </c>
      <c r="RR32" s="102"/>
      <c r="RS32" s="102">
        <v>0.88800000000000001</v>
      </c>
      <c r="RT32" s="102">
        <v>0.88700000000000001</v>
      </c>
      <c r="RU32" s="102">
        <v>0.89300000000000002</v>
      </c>
      <c r="RV32" s="102">
        <v>0.88700000000000001</v>
      </c>
      <c r="RW32" s="102">
        <v>0.89</v>
      </c>
      <c r="RX32" s="102">
        <v>0.88700000000000001</v>
      </c>
      <c r="RY32" s="102">
        <v>0.90300000000000002</v>
      </c>
      <c r="RZ32" s="102">
        <v>0.88700000000000001</v>
      </c>
      <c r="SA32" s="102">
        <v>0.89200000000000002</v>
      </c>
      <c r="SB32" s="102">
        <v>0.89200000000000002</v>
      </c>
      <c r="SC32" s="102">
        <v>0.89</v>
      </c>
      <c r="SD32" s="102">
        <v>0.88800000000000001</v>
      </c>
      <c r="SE32" s="102">
        <f t="shared" si="34"/>
        <v>0.79600000000000004</v>
      </c>
      <c r="SF32" s="102">
        <v>0.89</v>
      </c>
      <c r="SG32" s="102">
        <v>0.89</v>
      </c>
      <c r="SH32" s="102">
        <v>0.89</v>
      </c>
      <c r="SI32" s="102">
        <v>0.89800000000000002</v>
      </c>
      <c r="SJ32" s="102">
        <v>0.9</v>
      </c>
      <c r="SK32" s="102">
        <v>0.89</v>
      </c>
      <c r="SL32" s="102">
        <v>0.9</v>
      </c>
      <c r="SM32" s="102"/>
      <c r="SN32" s="102">
        <v>0.89300000000000002</v>
      </c>
      <c r="SO32" s="102">
        <v>0.89</v>
      </c>
      <c r="SP32" s="102">
        <v>0.89</v>
      </c>
      <c r="SQ32" s="102">
        <v>0.88</v>
      </c>
      <c r="SR32" s="102">
        <f t="shared" si="35"/>
        <v>0.79600000000000004</v>
      </c>
      <c r="SS32" s="102">
        <v>0.91</v>
      </c>
      <c r="ST32" s="102"/>
      <c r="SU32" s="102">
        <v>0.89</v>
      </c>
      <c r="SV32" s="102">
        <v>0.89</v>
      </c>
      <c r="SW32" s="102"/>
      <c r="SX32" s="102">
        <v>0.88600000000000001</v>
      </c>
      <c r="SY32" s="102">
        <v>0.88200000000000001</v>
      </c>
      <c r="SZ32" s="102">
        <v>0.88200000000000001</v>
      </c>
      <c r="TA32" s="102">
        <v>0.88</v>
      </c>
      <c r="TB32" s="102"/>
      <c r="TC32" s="102">
        <v>0.88600000000000001</v>
      </c>
      <c r="TD32" s="102">
        <v>0.877</v>
      </c>
      <c r="TE32" s="102">
        <v>0.89</v>
      </c>
      <c r="TF32" s="102">
        <v>0.88900000000000001</v>
      </c>
      <c r="TG32" s="102">
        <v>0.879</v>
      </c>
      <c r="TH32" s="102">
        <v>0.88</v>
      </c>
      <c r="TI32" s="102">
        <v>0.88300000000000001</v>
      </c>
      <c r="TJ32" s="102"/>
      <c r="TK32" s="102">
        <v>0.88700000000000001</v>
      </c>
      <c r="TL32" s="102">
        <v>0.88400000000000001</v>
      </c>
      <c r="TM32" s="102">
        <v>0.88800000000000001</v>
      </c>
      <c r="TN32" s="102">
        <v>0.879</v>
      </c>
      <c r="TO32" s="102">
        <v>0.875</v>
      </c>
      <c r="TP32" s="102">
        <v>0.88300000000000001</v>
      </c>
      <c r="TQ32" s="102"/>
      <c r="TR32" s="102">
        <v>0.88700000000000001</v>
      </c>
      <c r="TS32" s="102">
        <v>0.877</v>
      </c>
      <c r="TT32" s="102">
        <v>0.88300000000000001</v>
      </c>
      <c r="TU32" s="102">
        <v>0.878</v>
      </c>
      <c r="TV32" s="102">
        <f t="shared" si="36"/>
        <v>0.79600000000000004</v>
      </c>
      <c r="TW32" s="102">
        <v>0.89200000000000002</v>
      </c>
      <c r="TX32" s="102">
        <v>0.88800000000000001</v>
      </c>
      <c r="TY32" s="102">
        <v>0.89700000000000002</v>
      </c>
      <c r="TZ32" s="102">
        <v>0.88500000000000001</v>
      </c>
      <c r="UA32" s="102">
        <v>0.89300000000000002</v>
      </c>
      <c r="UB32" s="51">
        <f t="shared" si="37"/>
        <v>0.79600000000000004</v>
      </c>
      <c r="UC32" s="51">
        <v>0.94299999999999995</v>
      </c>
      <c r="UD32" s="51">
        <v>0.95</v>
      </c>
      <c r="UE32" s="51">
        <v>0.95199999999999996</v>
      </c>
      <c r="UF32" s="51">
        <v>0.95899999999999996</v>
      </c>
      <c r="UG32" s="51">
        <v>0.94299999999999995</v>
      </c>
      <c r="UH32" s="47">
        <v>0.94899999999999995</v>
      </c>
      <c r="UI32" s="47">
        <v>0.94099999999999995</v>
      </c>
      <c r="UJ32" s="47">
        <v>0.94899999999999995</v>
      </c>
      <c r="UK32" s="47">
        <v>0.96199999999999997</v>
      </c>
      <c r="UL32" s="47">
        <v>0.95099999999999996</v>
      </c>
      <c r="UM32" s="47">
        <v>0.94199999999999995</v>
      </c>
      <c r="UN32" s="47"/>
      <c r="UO32" s="47">
        <v>0.94599999999999995</v>
      </c>
      <c r="UP32" s="51">
        <f t="shared" si="38"/>
        <v>0.79600000000000004</v>
      </c>
      <c r="UQ32" s="47"/>
      <c r="UR32" s="6">
        <f t="shared" si="39"/>
        <v>0.18844221105527625</v>
      </c>
      <c r="US32" s="1060">
        <v>0.80900000000000005</v>
      </c>
      <c r="UT32" s="1060">
        <v>0.82099999999999995</v>
      </c>
      <c r="UU32" s="1060">
        <v>0.82799999999999996</v>
      </c>
      <c r="UV32" s="1060">
        <v>0.81399999999999995</v>
      </c>
      <c r="UW32" s="1060">
        <v>0.80800000000000005</v>
      </c>
      <c r="UX32" s="1060">
        <v>0.82</v>
      </c>
      <c r="UY32" s="1060">
        <v>0.79700000000000004</v>
      </c>
      <c r="UZ32" s="1060">
        <v>0.79700000000000004</v>
      </c>
      <c r="VA32" s="1060">
        <v>0.82499999999999996</v>
      </c>
      <c r="VB32" s="1060">
        <v>0.82</v>
      </c>
      <c r="VC32" s="1060">
        <v>0.82299999999999995</v>
      </c>
      <c r="VD32" s="1060">
        <v>0.80800000000000005</v>
      </c>
      <c r="VE32" s="1060"/>
      <c r="VF32" s="1060">
        <v>0.80800000000000005</v>
      </c>
      <c r="VG32" s="1060">
        <v>0.80700000000000005</v>
      </c>
      <c r="VH32" s="1060">
        <v>0.79800000000000004</v>
      </c>
      <c r="VI32" s="1060">
        <f t="shared" si="40"/>
        <v>0.79700000000000004</v>
      </c>
      <c r="VJ32" s="1060">
        <v>0.80300000000000005</v>
      </c>
      <c r="VK32" s="1060">
        <v>0.81699999999999995</v>
      </c>
      <c r="VL32" s="1060">
        <v>0.83499999999999996</v>
      </c>
      <c r="VM32" s="1060">
        <v>0.79900000000000004</v>
      </c>
      <c r="VN32" s="1060"/>
      <c r="VO32" s="1060">
        <v>0.80600000000000005</v>
      </c>
      <c r="VP32" s="1060">
        <v>0.83599999999999997</v>
      </c>
      <c r="VQ32" s="1060">
        <v>0.79800000000000004</v>
      </c>
      <c r="VR32" s="1060">
        <v>0.80400000000000005</v>
      </c>
      <c r="VS32" s="1060">
        <v>0.81200000000000006</v>
      </c>
      <c r="VT32" s="1060">
        <v>0.82</v>
      </c>
      <c r="VU32" s="1060">
        <v>0.81399999999999995</v>
      </c>
      <c r="VV32" s="1060">
        <v>0.80700000000000005</v>
      </c>
      <c r="VW32" s="1060">
        <v>0.80500000000000005</v>
      </c>
      <c r="VX32" s="1060">
        <f t="shared" si="41"/>
        <v>0.79700000000000004</v>
      </c>
      <c r="VY32" s="1060">
        <v>0.81499999999999995</v>
      </c>
      <c r="VZ32" s="1060">
        <v>0.82399999999999995</v>
      </c>
      <c r="WA32" s="1060">
        <v>0.81100000000000005</v>
      </c>
      <c r="WB32" s="1060">
        <v>0.82299999999999995</v>
      </c>
      <c r="WC32" s="1060"/>
      <c r="WD32" s="1060">
        <v>0.81699999999999995</v>
      </c>
      <c r="WE32" s="1060">
        <v>0.82299999999999995</v>
      </c>
      <c r="WF32" s="1060">
        <v>0.80900000000000005</v>
      </c>
      <c r="WG32" s="1060">
        <v>0.82099999999999995</v>
      </c>
      <c r="WH32" s="1060">
        <v>0.81100000000000005</v>
      </c>
      <c r="WI32" s="102">
        <v>0.81200000000000006</v>
      </c>
      <c r="WJ32" s="102">
        <v>0.79700000000000004</v>
      </c>
      <c r="WK32" s="1060">
        <v>0.81200000000000006</v>
      </c>
      <c r="WL32" s="102">
        <f t="shared" si="268"/>
        <v>0.79700000000000004</v>
      </c>
      <c r="WM32" s="1060">
        <v>0.81699999999999995</v>
      </c>
      <c r="WN32" s="1060">
        <v>0.81799999999999995</v>
      </c>
      <c r="WO32" s="1060">
        <v>0.82499999999999996</v>
      </c>
      <c r="WP32" s="1060">
        <v>0.82599999999999996</v>
      </c>
      <c r="WQ32" s="1060">
        <v>0.81799999999999995</v>
      </c>
      <c r="WR32" s="1060"/>
      <c r="WS32" s="1060">
        <v>0.81499999999999995</v>
      </c>
      <c r="WT32" s="102">
        <v>0.82</v>
      </c>
      <c r="WU32" s="102">
        <v>0.82399999999999995</v>
      </c>
      <c r="WV32" s="102">
        <v>0.83699999999999997</v>
      </c>
      <c r="WW32" s="102">
        <v>0.81</v>
      </c>
      <c r="WX32" s="102">
        <f t="shared" si="42"/>
        <v>0.79700000000000004</v>
      </c>
      <c r="WY32" s="102">
        <v>0.82399999999999995</v>
      </c>
      <c r="WZ32" s="102">
        <v>0.82199999999999995</v>
      </c>
      <c r="XA32" s="102">
        <v>0.82699999999999996</v>
      </c>
      <c r="XB32" s="102">
        <v>0.82</v>
      </c>
      <c r="XC32" s="102">
        <v>0.81899999999999995</v>
      </c>
      <c r="XD32" s="102">
        <v>0.82</v>
      </c>
      <c r="XE32" s="102">
        <v>0.82299999999999995</v>
      </c>
      <c r="XF32" s="102">
        <v>0.82399999999999995</v>
      </c>
      <c r="XG32" s="102"/>
      <c r="XH32" s="102"/>
      <c r="XI32" s="102">
        <v>0.82</v>
      </c>
      <c r="XJ32" s="102">
        <f t="shared" si="43"/>
        <v>0.79700000000000004</v>
      </c>
      <c r="XK32" s="102">
        <v>0.82799999999999996</v>
      </c>
      <c r="XL32" s="102">
        <v>0.82599999999999996</v>
      </c>
      <c r="XM32" s="102"/>
      <c r="XN32" s="102">
        <v>0.81699999999999995</v>
      </c>
      <c r="XO32" s="102">
        <v>0.81299999999999994</v>
      </c>
      <c r="XP32" s="102">
        <v>0.81699999999999995</v>
      </c>
      <c r="XQ32" s="102"/>
      <c r="XR32" s="102">
        <v>0.82599999999999996</v>
      </c>
      <c r="XS32" s="102">
        <v>0.82299999999999995</v>
      </c>
      <c r="XT32" s="102">
        <f t="shared" si="44"/>
        <v>0.79700000000000004</v>
      </c>
      <c r="XU32" s="102">
        <v>0.81599999999999995</v>
      </c>
      <c r="XV32" s="102">
        <v>0.81100000000000005</v>
      </c>
      <c r="XW32" s="102">
        <v>0.80700000000000005</v>
      </c>
      <c r="XX32" s="102"/>
      <c r="XY32" s="102">
        <v>0.82399999999999995</v>
      </c>
      <c r="XZ32" s="102">
        <v>0.82399999999999995</v>
      </c>
      <c r="YA32" s="102">
        <v>0.81200000000000006</v>
      </c>
      <c r="YB32" s="102">
        <v>0.81200000000000006</v>
      </c>
      <c r="YC32" s="102">
        <v>0.78</v>
      </c>
      <c r="YD32" s="102">
        <f t="shared" si="45"/>
        <v>0.78</v>
      </c>
      <c r="YE32" s="102">
        <v>0.82299999999999995</v>
      </c>
      <c r="YF32" s="102">
        <v>0.82899999999999996</v>
      </c>
      <c r="YG32" s="102">
        <v>0.81299999999999994</v>
      </c>
      <c r="YH32" s="102">
        <v>0.80600000000000005</v>
      </c>
      <c r="YI32" s="102">
        <v>0.82399999999999995</v>
      </c>
      <c r="YJ32" s="102">
        <v>0.82399999999999995</v>
      </c>
      <c r="YK32" s="102"/>
      <c r="YL32" s="102">
        <v>0.80700000000000005</v>
      </c>
      <c r="YM32" s="102">
        <v>0.81699999999999995</v>
      </c>
      <c r="YN32" s="102">
        <v>0.80400000000000005</v>
      </c>
      <c r="YO32" s="102">
        <v>0.82599999999999996</v>
      </c>
      <c r="YP32" s="102">
        <v>0.81299999999999994</v>
      </c>
      <c r="YQ32" s="102">
        <f t="shared" si="280"/>
        <v>0.78</v>
      </c>
      <c r="YR32" s="102">
        <v>0.81399999999999995</v>
      </c>
      <c r="YS32" s="102">
        <v>0.81</v>
      </c>
      <c r="YT32" s="102">
        <v>0.81</v>
      </c>
      <c r="YU32" s="102">
        <v>0.80500000000000005</v>
      </c>
      <c r="YV32" s="102">
        <v>1.1259999999999999</v>
      </c>
      <c r="YW32" s="102"/>
      <c r="YX32" s="102">
        <v>1.121</v>
      </c>
      <c r="YY32" s="102">
        <v>1.1240000000000001</v>
      </c>
      <c r="YZ32" s="102">
        <v>1.1200000000000001</v>
      </c>
      <c r="ZA32" s="102">
        <v>1.129</v>
      </c>
      <c r="ZB32" s="102">
        <v>0.88800000000000001</v>
      </c>
      <c r="ZC32" s="102"/>
      <c r="ZD32" s="102">
        <v>0.83099999999999996</v>
      </c>
      <c r="ZE32" s="102">
        <f t="shared" si="281"/>
        <v>0.78</v>
      </c>
      <c r="ZF32" s="102">
        <v>0.89400000000000002</v>
      </c>
      <c r="ZG32" s="102">
        <v>0.89300000000000002</v>
      </c>
      <c r="ZH32" s="102">
        <v>0.89800000000000002</v>
      </c>
      <c r="ZI32" s="102">
        <v>1.327</v>
      </c>
      <c r="ZJ32" s="102">
        <v>1.329</v>
      </c>
      <c r="ZK32" s="102">
        <v>0.90900000000000003</v>
      </c>
      <c r="ZL32" s="102">
        <v>0.91500000000000004</v>
      </c>
      <c r="ZM32" s="102">
        <v>0.93</v>
      </c>
      <c r="ZN32" s="102">
        <v>0.89900000000000002</v>
      </c>
      <c r="ZO32" s="102">
        <v>0.83099999999999996</v>
      </c>
      <c r="ZP32" s="102">
        <f t="shared" si="48"/>
        <v>0.78</v>
      </c>
      <c r="ZQ32" s="102">
        <v>0.91900000000000004</v>
      </c>
      <c r="ZR32" s="102">
        <v>0.90500000000000003</v>
      </c>
      <c r="ZS32" s="102">
        <v>0.90100000000000002</v>
      </c>
      <c r="ZT32" s="102"/>
      <c r="ZU32" s="102">
        <v>0.89700000000000002</v>
      </c>
      <c r="ZV32" s="102">
        <v>0.89700000000000002</v>
      </c>
      <c r="ZW32" s="102">
        <v>0.89100000000000001</v>
      </c>
      <c r="ZX32" s="102">
        <v>0.88500000000000001</v>
      </c>
      <c r="ZY32" s="102">
        <v>0.871</v>
      </c>
      <c r="ZZ32" s="102">
        <v>0.86499999999999999</v>
      </c>
      <c r="AAA32" s="102">
        <f t="shared" si="49"/>
        <v>0.78</v>
      </c>
      <c r="AAB32" s="102">
        <v>0.873</v>
      </c>
      <c r="AAC32" s="102"/>
      <c r="AAD32" s="102">
        <v>0.873</v>
      </c>
      <c r="AAE32" s="102">
        <v>0.88600000000000001</v>
      </c>
      <c r="AAF32" s="102">
        <v>0.88200000000000001</v>
      </c>
      <c r="AAG32" s="102">
        <v>0.88200000000000001</v>
      </c>
      <c r="AAH32" s="102">
        <v>0.877</v>
      </c>
      <c r="AAI32" s="102">
        <v>0.88300000000000001</v>
      </c>
      <c r="AAJ32" s="102">
        <v>0.879</v>
      </c>
      <c r="AAK32" s="102">
        <v>0.88</v>
      </c>
      <c r="AAL32" s="102">
        <v>0.88</v>
      </c>
      <c r="AAM32" s="102">
        <v>0.88</v>
      </c>
      <c r="AAN32" s="102">
        <v>0.872</v>
      </c>
      <c r="AAO32" s="102">
        <f t="shared" si="50"/>
        <v>0.78</v>
      </c>
      <c r="AAP32" s="102">
        <v>0.88</v>
      </c>
      <c r="AAQ32" s="102">
        <v>0.88</v>
      </c>
      <c r="AAR32" s="102">
        <v>0.89</v>
      </c>
      <c r="AAS32" s="102">
        <v>0.9</v>
      </c>
      <c r="AAT32" s="102"/>
      <c r="AAU32" s="102">
        <v>0.88</v>
      </c>
      <c r="AAV32" s="102">
        <v>0.88900000000000001</v>
      </c>
      <c r="AAW32" s="102">
        <v>0.88100000000000001</v>
      </c>
      <c r="AAX32" s="102">
        <v>0.88400000000000001</v>
      </c>
      <c r="AAY32" s="102">
        <v>0.88300000000000001</v>
      </c>
      <c r="AAZ32" s="102">
        <v>0.89400000000000002</v>
      </c>
      <c r="ABA32" s="102">
        <v>0.88400000000000001</v>
      </c>
      <c r="ABB32" s="102">
        <f t="shared" si="51"/>
        <v>0.78</v>
      </c>
      <c r="ABC32" s="102">
        <v>0.878</v>
      </c>
      <c r="ABD32" s="102">
        <v>0.88200000000000001</v>
      </c>
      <c r="ABE32" s="102">
        <v>0.89200000000000002</v>
      </c>
      <c r="ABF32" s="102"/>
      <c r="ABG32" s="102">
        <v>0.879</v>
      </c>
      <c r="ABH32" s="102">
        <v>0.88500000000000001</v>
      </c>
      <c r="ABI32" s="102">
        <v>0.877</v>
      </c>
      <c r="ABJ32" s="102">
        <v>0.88900000000000001</v>
      </c>
      <c r="ABK32" s="102">
        <v>0.88200000000000001</v>
      </c>
      <c r="ABL32" s="102">
        <v>0.88300000000000001</v>
      </c>
      <c r="ABM32" s="102">
        <v>0.88800000000000001</v>
      </c>
      <c r="ABN32" s="102">
        <v>0.879</v>
      </c>
      <c r="ABO32" s="102"/>
      <c r="ABP32" s="102">
        <v>0.88500000000000001</v>
      </c>
      <c r="ABQ32" s="102">
        <v>0.88500000000000001</v>
      </c>
      <c r="ABR32" s="102">
        <v>0.89800000000000002</v>
      </c>
      <c r="ABS32" s="102"/>
      <c r="ABT32" s="102">
        <v>0.89100000000000001</v>
      </c>
      <c r="ABU32" s="102">
        <v>0.88300000000000001</v>
      </c>
      <c r="ABV32" s="102">
        <v>0.88400000000000001</v>
      </c>
      <c r="ABW32" s="102">
        <v>0.876</v>
      </c>
      <c r="ABX32" s="102">
        <v>0.88</v>
      </c>
      <c r="ABY32" s="102">
        <v>0.89</v>
      </c>
      <c r="ABZ32" s="102">
        <v>0.875</v>
      </c>
      <c r="ACA32" s="102"/>
      <c r="ACB32" s="102">
        <v>0.89600000000000002</v>
      </c>
      <c r="ACC32" s="102">
        <v>0.88700000000000001</v>
      </c>
      <c r="ACD32" s="102">
        <v>0.879</v>
      </c>
      <c r="ACE32" s="102">
        <f t="shared" si="52"/>
        <v>0.78</v>
      </c>
      <c r="ACF32" s="102">
        <v>0.88500000000000001</v>
      </c>
      <c r="ACG32" s="102">
        <v>0.88600000000000001</v>
      </c>
      <c r="ACH32" s="102">
        <v>0.89100000000000001</v>
      </c>
      <c r="ACI32" s="102">
        <v>0.88600000000000001</v>
      </c>
      <c r="ACJ32" s="102">
        <v>0.88300000000000001</v>
      </c>
      <c r="ACK32" s="102">
        <f t="shared" si="53"/>
        <v>0.78</v>
      </c>
      <c r="ACL32" s="47">
        <v>0.93899999999999995</v>
      </c>
      <c r="ACM32" s="47">
        <v>0.95199999999999996</v>
      </c>
      <c r="ACN32" s="47">
        <v>0.95199999999999996</v>
      </c>
      <c r="ACO32" s="47">
        <v>0.96</v>
      </c>
      <c r="ACP32" s="47"/>
      <c r="ACQ32" s="47">
        <v>0.94599999999999995</v>
      </c>
      <c r="ACR32" s="47">
        <v>0.95299999999999996</v>
      </c>
      <c r="ACS32" s="47">
        <v>0.96</v>
      </c>
      <c r="ACT32" s="47">
        <v>0.95899999999999996</v>
      </c>
      <c r="ACU32" s="47">
        <v>0.95799999999999996</v>
      </c>
      <c r="ACV32" s="47">
        <v>0.95099999999999996</v>
      </c>
      <c r="ACW32" s="47"/>
      <c r="ACX32" s="47">
        <v>0.96899999999999997</v>
      </c>
      <c r="ACY32" s="47">
        <v>0.95499999999999996</v>
      </c>
      <c r="ACZ32" s="102">
        <f t="shared" si="54"/>
        <v>0.78</v>
      </c>
      <c r="ADA32" s="47"/>
      <c r="ADB32" s="6">
        <f t="shared" si="55"/>
        <v>0.22435897435897426</v>
      </c>
      <c r="ADC32" s="102"/>
      <c r="ADD32" s="102">
        <v>0.84099999999999997</v>
      </c>
      <c r="ADE32" s="102">
        <v>0.84399999999999997</v>
      </c>
      <c r="ADF32" s="102">
        <v>0.80700000000000005</v>
      </c>
      <c r="ADG32" s="102">
        <v>0.78300000000000003</v>
      </c>
      <c r="ADH32" s="102">
        <v>0.79</v>
      </c>
      <c r="ADI32" s="102">
        <v>0.78900000000000003</v>
      </c>
      <c r="ADJ32" s="102">
        <v>0.78400000000000003</v>
      </c>
      <c r="ADK32" s="102">
        <v>0.79300000000000004</v>
      </c>
      <c r="ADL32" s="102">
        <v>0.79500000000000004</v>
      </c>
      <c r="ADM32" s="102">
        <v>0.78</v>
      </c>
      <c r="ADN32" s="102">
        <v>0.79100000000000004</v>
      </c>
      <c r="ADO32" s="102">
        <v>0.78</v>
      </c>
      <c r="ADP32" s="102">
        <v>0.78200000000000003</v>
      </c>
      <c r="ADQ32" s="102">
        <v>0.78400000000000003</v>
      </c>
      <c r="ADR32" s="102">
        <v>0.79500000000000004</v>
      </c>
      <c r="ADS32" s="102">
        <f t="shared" si="245"/>
        <v>0.78400000000000003</v>
      </c>
      <c r="ADT32" s="102">
        <v>0.79700000000000004</v>
      </c>
      <c r="ADU32" s="102">
        <v>0.79800000000000004</v>
      </c>
      <c r="ADV32" s="102">
        <v>0.79500000000000004</v>
      </c>
      <c r="ADW32" s="102"/>
      <c r="ADX32" s="102">
        <v>0.82499999999999996</v>
      </c>
      <c r="ADY32" s="102">
        <v>0.80600000000000005</v>
      </c>
      <c r="ADZ32" s="102">
        <v>0.79300000000000004</v>
      </c>
      <c r="AEA32" s="102">
        <v>0.78900000000000003</v>
      </c>
      <c r="AEB32" s="102">
        <v>0.78500000000000003</v>
      </c>
      <c r="AEC32" s="102">
        <v>0.79</v>
      </c>
      <c r="AED32" s="102">
        <v>0.80300000000000005</v>
      </c>
      <c r="AEE32" s="102">
        <v>0.78300000000000003</v>
      </c>
      <c r="AEF32" s="102"/>
      <c r="AEG32" s="102">
        <v>0.79700000000000004</v>
      </c>
      <c r="AEH32" s="102">
        <v>0.80700000000000005</v>
      </c>
      <c r="AEI32" s="102">
        <v>0.79700000000000004</v>
      </c>
      <c r="AEJ32" s="1060">
        <f t="shared" si="246"/>
        <v>0.78400000000000003</v>
      </c>
      <c r="AEK32" s="102">
        <v>0.80500000000000005</v>
      </c>
      <c r="AEL32" s="102">
        <v>0.79600000000000004</v>
      </c>
      <c r="AEM32" s="102">
        <v>0.80700000000000005</v>
      </c>
      <c r="AEN32" s="102">
        <v>0.81200000000000006</v>
      </c>
      <c r="AEO32" s="102"/>
      <c r="AEP32" s="102">
        <v>0.81</v>
      </c>
      <c r="AEQ32" s="102">
        <v>0.80500000000000005</v>
      </c>
      <c r="AER32" s="102">
        <v>0.80600000000000005</v>
      </c>
      <c r="AES32" s="102">
        <v>0.81100000000000005</v>
      </c>
      <c r="AET32" s="102">
        <v>0.82799999999999996</v>
      </c>
      <c r="AEU32" s="102">
        <v>0.80100000000000005</v>
      </c>
      <c r="AEV32" s="102">
        <v>0.80100000000000005</v>
      </c>
      <c r="AEW32" s="102">
        <v>0.78400000000000003</v>
      </c>
      <c r="AEX32" s="102">
        <f t="shared" si="269"/>
        <v>0.78400000000000003</v>
      </c>
      <c r="AEY32" s="102">
        <v>0.83399999999999996</v>
      </c>
      <c r="AEZ32" s="102">
        <v>0.84</v>
      </c>
      <c r="AFA32" s="102">
        <v>0.82699999999999996</v>
      </c>
      <c r="AFB32" s="102">
        <v>0.83699999999999997</v>
      </c>
      <c r="AFC32" s="102">
        <v>0.82</v>
      </c>
      <c r="AFD32" s="102">
        <v>0.80500000000000005</v>
      </c>
      <c r="AFE32" s="102">
        <v>0.83199999999999996</v>
      </c>
      <c r="AFF32" s="102"/>
      <c r="AFG32" s="102">
        <v>0.79800000000000004</v>
      </c>
      <c r="AFH32" s="102">
        <v>0.81399999999999995</v>
      </c>
      <c r="AFI32" s="102">
        <v>0.79</v>
      </c>
      <c r="AFJ32" s="102">
        <f t="shared" si="57"/>
        <v>0.78400000000000003</v>
      </c>
      <c r="AFK32" s="102">
        <v>0.79900000000000004</v>
      </c>
      <c r="AFL32" s="102">
        <v>0.81699999999999995</v>
      </c>
      <c r="AFM32" s="102">
        <v>0.79800000000000004</v>
      </c>
      <c r="AFN32" s="102"/>
      <c r="AFO32" s="102">
        <v>0.79900000000000004</v>
      </c>
      <c r="AFP32" s="102">
        <v>0.81200000000000006</v>
      </c>
      <c r="AFQ32" s="102">
        <v>0.80400000000000005</v>
      </c>
      <c r="AFR32" s="102">
        <v>0.79500000000000004</v>
      </c>
      <c r="AFS32" s="102">
        <v>0.79900000000000004</v>
      </c>
      <c r="AFT32" s="102"/>
      <c r="AFU32" s="102">
        <v>0.79</v>
      </c>
      <c r="AFV32" s="102">
        <f t="shared" si="58"/>
        <v>0.78400000000000003</v>
      </c>
      <c r="AFW32" s="102">
        <v>0.79800000000000004</v>
      </c>
      <c r="AFX32" s="102">
        <v>0.80200000000000005</v>
      </c>
      <c r="AFY32" s="102">
        <v>0.79600000000000004</v>
      </c>
      <c r="AFZ32" s="102"/>
      <c r="AGA32" s="102">
        <v>0.79600000000000004</v>
      </c>
      <c r="AGB32" s="102">
        <v>0.79</v>
      </c>
      <c r="AGC32" s="102">
        <v>0.79400000000000004</v>
      </c>
      <c r="AGD32" s="102">
        <v>0.79100000000000004</v>
      </c>
      <c r="AGE32" s="102">
        <f t="shared" si="59"/>
        <v>0.78400000000000003</v>
      </c>
      <c r="AGF32" s="102">
        <v>0.79600000000000004</v>
      </c>
      <c r="AGG32" s="102">
        <v>0.79600000000000004</v>
      </c>
      <c r="AGH32" s="102"/>
      <c r="AGI32" s="102">
        <v>0.82</v>
      </c>
      <c r="AGJ32" s="102">
        <v>0.82</v>
      </c>
      <c r="AGK32" s="102">
        <v>0.82299999999999995</v>
      </c>
      <c r="AGL32" s="102"/>
      <c r="AGM32" s="102">
        <v>0.81899999999999995</v>
      </c>
      <c r="AGN32" s="102">
        <v>0.82199999999999995</v>
      </c>
      <c r="AGO32" s="102">
        <v>0.79500000000000004</v>
      </c>
      <c r="AGP32" s="102">
        <f t="shared" si="60"/>
        <v>0.78400000000000003</v>
      </c>
      <c r="AGQ32" s="102">
        <v>0.82099999999999995</v>
      </c>
      <c r="AGR32" s="102">
        <v>0.83499999999999996</v>
      </c>
      <c r="AGS32" s="102">
        <v>0.82299999999999995</v>
      </c>
      <c r="AGT32" s="102">
        <v>0.82099999999999995</v>
      </c>
      <c r="AGU32" s="102">
        <v>0.83199999999999996</v>
      </c>
      <c r="AGV32" s="102">
        <v>0.82399999999999995</v>
      </c>
      <c r="AGW32" s="102">
        <v>0.82599999999999996</v>
      </c>
      <c r="AGX32" s="102"/>
      <c r="AGY32" s="102">
        <v>0.82799999999999996</v>
      </c>
      <c r="AGZ32" s="102">
        <v>0.81399999999999995</v>
      </c>
      <c r="AHA32" s="102">
        <v>0.81299999999999994</v>
      </c>
      <c r="AHB32" s="102">
        <v>0.82199999999999995</v>
      </c>
      <c r="AHC32" s="102">
        <f t="shared" si="282"/>
        <v>0.78400000000000003</v>
      </c>
      <c r="AHD32" s="102">
        <v>0.82099999999999995</v>
      </c>
      <c r="AHE32" s="102">
        <v>0.82199999999999995</v>
      </c>
      <c r="AHF32" s="102">
        <v>0.82199999999999995</v>
      </c>
      <c r="AHG32" s="102"/>
      <c r="AHH32" s="102">
        <v>0.81799999999999995</v>
      </c>
      <c r="AHI32" s="102">
        <v>1.056</v>
      </c>
      <c r="AHJ32" s="102">
        <v>1.0549999999999999</v>
      </c>
      <c r="AHK32" s="102">
        <v>1.0549999999999999</v>
      </c>
      <c r="AHL32" s="102">
        <v>1.054</v>
      </c>
      <c r="AHM32" s="102">
        <v>1.0580000000000001</v>
      </c>
      <c r="AHN32" s="102">
        <v>0.96099999999999997</v>
      </c>
      <c r="AHO32" s="102">
        <v>0.80800000000000005</v>
      </c>
      <c r="AHP32" s="102">
        <f t="shared" si="283"/>
        <v>0.78400000000000003</v>
      </c>
      <c r="AHQ32" s="102">
        <v>0.96599999999999997</v>
      </c>
      <c r="AHR32" s="102">
        <v>0.99</v>
      </c>
      <c r="AHS32" s="102">
        <v>0.96899999999999997</v>
      </c>
      <c r="AHT32" s="102">
        <v>1.137</v>
      </c>
      <c r="AHU32" s="102">
        <v>1.1459999999999999</v>
      </c>
      <c r="AHV32" s="102">
        <v>0.9</v>
      </c>
      <c r="AHW32" s="102">
        <v>0.876</v>
      </c>
      <c r="AHX32" s="102"/>
      <c r="AHY32" s="102">
        <v>0.88900000000000001</v>
      </c>
      <c r="AHZ32" s="102">
        <v>0.88</v>
      </c>
      <c r="AIA32" s="102">
        <v>0.80800000000000005</v>
      </c>
      <c r="AIB32" s="102">
        <f t="shared" si="63"/>
        <v>0.78400000000000003</v>
      </c>
      <c r="AIC32" s="102"/>
      <c r="AID32" s="102">
        <v>0.87</v>
      </c>
      <c r="AIE32" s="102">
        <v>0.876</v>
      </c>
      <c r="AIF32" s="102">
        <v>0.86799999999999999</v>
      </c>
      <c r="AIG32" s="102">
        <v>0.86799999999999999</v>
      </c>
      <c r="AIH32" s="102">
        <v>0.88100000000000001</v>
      </c>
      <c r="AII32" s="102">
        <v>0.88400000000000001</v>
      </c>
      <c r="AIJ32" s="102"/>
      <c r="AIK32" s="102">
        <v>0.872</v>
      </c>
      <c r="AIL32" s="102">
        <v>0.873</v>
      </c>
      <c r="AIM32" s="102">
        <v>0.85299999999999998</v>
      </c>
      <c r="AIN32" s="102">
        <f t="shared" si="64"/>
        <v>0.78400000000000003</v>
      </c>
      <c r="AIO32" s="102"/>
      <c r="AIP32" s="102">
        <v>0.873</v>
      </c>
      <c r="AIQ32" s="102">
        <v>0.86899999999999999</v>
      </c>
      <c r="AIR32" s="102">
        <v>0.871</v>
      </c>
      <c r="AIS32" s="102">
        <v>0.876</v>
      </c>
      <c r="AIT32" s="102">
        <v>0.873</v>
      </c>
      <c r="AIU32" s="102">
        <v>0.86499999999999999</v>
      </c>
      <c r="AIV32" s="102">
        <v>0.872</v>
      </c>
      <c r="AIW32" s="102">
        <v>0.86499999999999999</v>
      </c>
      <c r="AIX32" s="102"/>
      <c r="AIY32" s="102">
        <v>0.86799999999999999</v>
      </c>
      <c r="AIZ32" s="102">
        <v>0.86899999999999999</v>
      </c>
      <c r="AJA32" s="102"/>
      <c r="AJB32" s="102">
        <v>0.87</v>
      </c>
      <c r="AJC32" s="102">
        <v>0.871</v>
      </c>
      <c r="AJD32" s="102">
        <f t="shared" si="65"/>
        <v>0.78400000000000003</v>
      </c>
      <c r="AJE32" s="102">
        <v>0.87</v>
      </c>
      <c r="AJF32" s="102">
        <v>0.88</v>
      </c>
      <c r="AJG32" s="102">
        <v>0.87</v>
      </c>
      <c r="AJH32" s="102"/>
      <c r="AJI32" s="102">
        <v>0.88</v>
      </c>
      <c r="AJJ32" s="102">
        <v>0.87</v>
      </c>
      <c r="AJK32" s="102">
        <v>0.86499999999999999</v>
      </c>
      <c r="AJL32" s="102">
        <v>0.87</v>
      </c>
      <c r="AJM32" s="102">
        <v>0.87</v>
      </c>
      <c r="AJN32" s="102"/>
      <c r="AJO32" s="102">
        <v>0.876</v>
      </c>
      <c r="AJP32" s="102">
        <v>0.876</v>
      </c>
      <c r="AJQ32" s="102">
        <v>0.86499999999999999</v>
      </c>
      <c r="AJR32" s="102">
        <f t="shared" si="66"/>
        <v>0.78400000000000003</v>
      </c>
      <c r="AJS32" s="102">
        <v>0.876</v>
      </c>
      <c r="AJT32" s="102"/>
      <c r="AJU32" s="102">
        <v>0.88</v>
      </c>
      <c r="AJV32" s="102">
        <v>0.87</v>
      </c>
      <c r="AJW32" s="102"/>
      <c r="AJX32" s="102">
        <v>0.87</v>
      </c>
      <c r="AJY32" s="102">
        <v>0.875</v>
      </c>
      <c r="AJZ32" s="102">
        <v>0.87</v>
      </c>
      <c r="AKA32" s="102">
        <v>0.88100000000000001</v>
      </c>
      <c r="AKB32" s="102">
        <v>0.871</v>
      </c>
      <c r="AKC32" s="102">
        <v>0.87</v>
      </c>
      <c r="AKD32" s="102">
        <v>0.88</v>
      </c>
      <c r="AKE32" s="102">
        <v>0.873</v>
      </c>
      <c r="AKF32" s="102">
        <v>0.86699999999999999</v>
      </c>
      <c r="AKG32" s="102">
        <v>0.89500000000000002</v>
      </c>
      <c r="AKH32" s="102">
        <v>0.88</v>
      </c>
      <c r="AKI32" s="102">
        <v>0.88</v>
      </c>
      <c r="AKJ32" s="102">
        <v>0.87</v>
      </c>
      <c r="AKK32" s="102">
        <v>0.875</v>
      </c>
      <c r="AKL32" s="102">
        <v>0.877</v>
      </c>
      <c r="AKM32" s="102">
        <v>0.87</v>
      </c>
      <c r="AKN32" s="102"/>
      <c r="AKO32" s="102">
        <v>0.875</v>
      </c>
      <c r="AKP32" s="102">
        <v>0.87</v>
      </c>
      <c r="AKQ32" s="102">
        <v>0.879</v>
      </c>
      <c r="AKR32" s="102">
        <v>0.86599999999999999</v>
      </c>
      <c r="AKS32" s="102">
        <v>0.86399999999999999</v>
      </c>
      <c r="AKT32" s="102">
        <f t="shared" si="67"/>
        <v>0.78400000000000003</v>
      </c>
      <c r="AKU32" s="102">
        <v>0.875</v>
      </c>
      <c r="AKV32" s="102">
        <v>0.86699999999999999</v>
      </c>
      <c r="AKW32" s="102">
        <v>0.86599999999999999</v>
      </c>
      <c r="AKX32" s="102">
        <v>0.872</v>
      </c>
      <c r="AKY32" s="102">
        <v>0.86799999999999999</v>
      </c>
      <c r="AKZ32" s="102">
        <f t="shared" si="68"/>
        <v>0.78400000000000003</v>
      </c>
      <c r="ALA32" s="47">
        <v>0.89900000000000002</v>
      </c>
      <c r="ALB32" s="47"/>
      <c r="ALC32" s="47">
        <v>0.89200000000000002</v>
      </c>
      <c r="ALD32" s="47">
        <v>0.90200000000000002</v>
      </c>
      <c r="ALE32" s="47">
        <v>0.9</v>
      </c>
      <c r="ALF32" s="47">
        <v>0.89600000000000002</v>
      </c>
      <c r="ALG32" s="47">
        <v>0.89500000000000002</v>
      </c>
      <c r="ALH32" s="47">
        <v>0.90200000000000002</v>
      </c>
      <c r="ALI32" s="47">
        <v>0.90200000000000002</v>
      </c>
      <c r="ALJ32" s="47">
        <v>0.90900000000000003</v>
      </c>
      <c r="ALK32" s="47">
        <v>0.90600000000000003</v>
      </c>
      <c r="ALL32" s="47">
        <v>0.90800000000000003</v>
      </c>
      <c r="ALM32" s="47">
        <v>0.91100000000000003</v>
      </c>
      <c r="ALN32" s="102">
        <f t="shared" si="69"/>
        <v>0.78400000000000003</v>
      </c>
      <c r="ALO32" s="47">
        <v>0.90700000000000003</v>
      </c>
      <c r="ALP32" s="102">
        <v>0.91300000000000003</v>
      </c>
      <c r="ALQ32" s="51"/>
      <c r="ALR32" s="51">
        <v>0.91100000000000003</v>
      </c>
      <c r="ALS32" s="51">
        <v>0.90600000000000003</v>
      </c>
      <c r="ALT32" s="51">
        <f t="shared" si="70"/>
        <v>0.78400000000000003</v>
      </c>
      <c r="ALU32" s="51"/>
      <c r="ALV32" s="461">
        <f t="shared" si="71"/>
        <v>-1</v>
      </c>
      <c r="ALW32" s="102"/>
      <c r="ALX32" s="102">
        <v>0.876</v>
      </c>
      <c r="ALY32" s="102"/>
      <c r="ALZ32" s="102">
        <v>0.877</v>
      </c>
      <c r="AMA32" s="102">
        <v>0.877</v>
      </c>
      <c r="AMB32" s="102">
        <v>0.86399999999999999</v>
      </c>
      <c r="AMC32" s="102">
        <v>0.88600000000000001</v>
      </c>
      <c r="AMD32" s="102">
        <v>0.86</v>
      </c>
      <c r="AME32" s="102">
        <v>0.86</v>
      </c>
      <c r="AMF32" s="102">
        <v>0.88900000000000001</v>
      </c>
      <c r="AMG32" s="102">
        <v>0.878</v>
      </c>
      <c r="AMH32" s="102">
        <v>0.88</v>
      </c>
      <c r="AMI32" s="102">
        <v>0.88500000000000001</v>
      </c>
      <c r="AMJ32" s="102">
        <v>0.88300000000000001</v>
      </c>
      <c r="AMK32" s="102">
        <v>0.86</v>
      </c>
      <c r="AML32" s="102">
        <v>0.85699999999999998</v>
      </c>
      <c r="AMM32" s="102">
        <v>0.877</v>
      </c>
      <c r="AMN32" s="102">
        <f t="shared" si="72"/>
        <v>0.86</v>
      </c>
      <c r="AMO32" s="102">
        <v>0.86599999999999999</v>
      </c>
      <c r="AMP32" s="102"/>
      <c r="AMQ32" s="102">
        <v>0.85199999999999998</v>
      </c>
      <c r="AMR32" s="102">
        <v>0.89300000000000002</v>
      </c>
      <c r="AMS32" s="102">
        <v>0.86799999999999999</v>
      </c>
      <c r="AMT32" s="102">
        <v>0.86599999999999999</v>
      </c>
      <c r="AMU32" s="102">
        <v>0.86099999999999999</v>
      </c>
      <c r="AMV32" s="102">
        <v>0.85399999999999998</v>
      </c>
      <c r="AMW32" s="1061">
        <v>0.84399999999999997</v>
      </c>
      <c r="AMX32" s="1061">
        <v>0.9</v>
      </c>
      <c r="AMY32" s="1061">
        <v>0.87</v>
      </c>
      <c r="AMZ32" s="1061">
        <v>0.879</v>
      </c>
      <c r="ANA32" s="1061"/>
      <c r="ANB32" s="1061">
        <v>0.872</v>
      </c>
      <c r="ANC32" s="1061">
        <v>0.85799999999999998</v>
      </c>
      <c r="AND32" s="1060">
        <f t="shared" si="73"/>
        <v>0.85799999999999998</v>
      </c>
      <c r="ANE32" s="1061">
        <v>0.88400000000000001</v>
      </c>
      <c r="ANF32" s="1061">
        <v>0.89500000000000002</v>
      </c>
      <c r="ANG32" s="1061">
        <v>0.88600000000000001</v>
      </c>
      <c r="ANH32" s="1061">
        <v>0.89500000000000002</v>
      </c>
      <c r="ANI32" s="1061">
        <v>0.88600000000000001</v>
      </c>
      <c r="ANJ32" s="1061">
        <v>0.89100000000000001</v>
      </c>
      <c r="ANK32" s="1061"/>
      <c r="ANL32" s="1061">
        <v>0.88100000000000001</v>
      </c>
      <c r="ANM32" s="1061">
        <v>0.88300000000000001</v>
      </c>
      <c r="ANN32" s="1061">
        <v>0.875</v>
      </c>
      <c r="ANO32" s="1061">
        <v>0.86499999999999999</v>
      </c>
      <c r="ANP32" s="1061">
        <v>0.85799999999999998</v>
      </c>
      <c r="ANQ32" s="1061">
        <v>0.86499999999999999</v>
      </c>
      <c r="ANR32" s="102">
        <f t="shared" si="270"/>
        <v>0.85799999999999998</v>
      </c>
      <c r="ANS32" s="1061">
        <v>0.88800000000000001</v>
      </c>
      <c r="ANT32" s="1061">
        <v>0.89400000000000002</v>
      </c>
      <c r="ANU32" s="1061">
        <v>0.88800000000000001</v>
      </c>
      <c r="ANV32" s="1061">
        <v>0.90500000000000003</v>
      </c>
      <c r="ANW32" s="1061">
        <v>0.89100000000000001</v>
      </c>
      <c r="ANX32" s="1061">
        <v>0.89200000000000002</v>
      </c>
      <c r="ANY32" s="102">
        <v>0.88700000000000001</v>
      </c>
      <c r="ANZ32" s="102"/>
      <c r="AOA32" s="102">
        <v>0.88700000000000001</v>
      </c>
      <c r="AOB32" s="102">
        <v>0.89300000000000002</v>
      </c>
      <c r="AOC32" s="102">
        <v>0.87</v>
      </c>
      <c r="AOD32" s="102">
        <f t="shared" si="74"/>
        <v>0.85799999999999998</v>
      </c>
      <c r="AOE32" s="102">
        <v>0.87</v>
      </c>
      <c r="AOF32" s="102">
        <v>0.873</v>
      </c>
      <c r="AOG32" s="102">
        <v>0.877</v>
      </c>
      <c r="AOH32" s="102">
        <v>0.88100000000000001</v>
      </c>
      <c r="AOI32" s="102"/>
      <c r="AOJ32" s="102">
        <v>0.88300000000000001</v>
      </c>
      <c r="AOK32" s="102">
        <v>0.88</v>
      </c>
      <c r="AOL32" s="102">
        <v>0.88100000000000001</v>
      </c>
      <c r="AOM32" s="102">
        <v>0.89300000000000002</v>
      </c>
      <c r="AON32" s="102"/>
      <c r="AOO32" s="102">
        <v>0.89</v>
      </c>
      <c r="AOP32" s="102">
        <f t="shared" si="75"/>
        <v>0.85799999999999998</v>
      </c>
      <c r="AOQ32" s="102">
        <v>0.874</v>
      </c>
      <c r="AOR32" s="102">
        <v>0.88600000000000001</v>
      </c>
      <c r="AOS32" s="102"/>
      <c r="AOT32" s="102">
        <v>0.89100000000000001</v>
      </c>
      <c r="AOU32" s="102">
        <v>0.89200000000000002</v>
      </c>
      <c r="AOV32" s="102">
        <v>0.89200000000000002</v>
      </c>
      <c r="AOW32" s="102">
        <v>0.88800000000000001</v>
      </c>
      <c r="AOX32" s="102"/>
      <c r="AOY32" s="102">
        <v>0.91</v>
      </c>
      <c r="AOZ32" s="102">
        <f t="shared" si="76"/>
        <v>0.85799999999999998</v>
      </c>
      <c r="APA32" s="102">
        <v>0.89200000000000002</v>
      </c>
      <c r="APB32" s="102">
        <v>0.88600000000000001</v>
      </c>
      <c r="APC32" s="102">
        <v>0.89100000000000001</v>
      </c>
      <c r="APD32" s="102">
        <v>0.88700000000000001</v>
      </c>
      <c r="APE32" s="102">
        <v>0.9</v>
      </c>
      <c r="APF32" s="102"/>
      <c r="APG32" s="102">
        <v>0.88700000000000001</v>
      </c>
      <c r="APH32" s="102">
        <v>0.89300000000000002</v>
      </c>
      <c r="API32" s="102">
        <v>0.89</v>
      </c>
      <c r="APJ32" s="102">
        <f t="shared" si="77"/>
        <v>0.85799999999999998</v>
      </c>
      <c r="APK32" s="102">
        <v>0.89</v>
      </c>
      <c r="APL32" s="102">
        <v>0.9</v>
      </c>
      <c r="APM32" s="102">
        <v>0.90200000000000002</v>
      </c>
      <c r="APN32" s="102"/>
      <c r="APO32" s="102">
        <v>0.89200000000000002</v>
      </c>
      <c r="APP32" s="102">
        <v>0.89200000000000002</v>
      </c>
      <c r="APQ32" s="102">
        <v>0.88200000000000001</v>
      </c>
      <c r="APR32" s="102">
        <v>0.88300000000000001</v>
      </c>
      <c r="APS32" s="102"/>
      <c r="APT32" s="102">
        <v>0.88300000000000001</v>
      </c>
      <c r="APU32" s="102">
        <v>0.879</v>
      </c>
      <c r="APV32" s="102">
        <v>0.878</v>
      </c>
      <c r="APW32" s="102">
        <v>0.88600000000000001</v>
      </c>
      <c r="APX32" s="102">
        <f t="shared" si="284"/>
        <v>0.85799999999999998</v>
      </c>
      <c r="APY32" s="102">
        <v>0.875</v>
      </c>
      <c r="APZ32" s="102">
        <v>0.877</v>
      </c>
      <c r="AQA32" s="102">
        <v>0.879</v>
      </c>
      <c r="AQB32" s="102"/>
      <c r="AQC32" s="102">
        <v>0.879</v>
      </c>
      <c r="AQD32" s="102">
        <v>1.141</v>
      </c>
      <c r="AQE32" s="102">
        <v>1.141</v>
      </c>
      <c r="AQF32" s="102">
        <v>1.149</v>
      </c>
      <c r="AQG32" s="102">
        <v>1.143</v>
      </c>
      <c r="AQH32" s="102">
        <v>1.141</v>
      </c>
      <c r="AQI32" s="102">
        <v>0.95</v>
      </c>
      <c r="AQJ32" s="102">
        <v>0.85899999999999999</v>
      </c>
      <c r="AQK32" s="102">
        <f t="shared" si="285"/>
        <v>0.85799999999999998</v>
      </c>
      <c r="AQL32" s="102">
        <v>0.92600000000000005</v>
      </c>
      <c r="AQM32" s="102">
        <v>0.93700000000000006</v>
      </c>
      <c r="AQN32" s="102">
        <v>0.93200000000000005</v>
      </c>
      <c r="AQO32" s="102">
        <v>1.3340000000000001</v>
      </c>
      <c r="AQP32" s="102"/>
      <c r="AQQ32" s="102">
        <v>1.3360000000000001</v>
      </c>
      <c r="AQR32" s="102">
        <v>0.96099999999999997</v>
      </c>
      <c r="AQS32" s="102">
        <v>0.94299999999999995</v>
      </c>
      <c r="AQT32" s="102">
        <v>0.95199999999999996</v>
      </c>
      <c r="AQU32" s="102">
        <v>0.94699999999999995</v>
      </c>
      <c r="AQV32" s="102">
        <v>0.85899999999999999</v>
      </c>
      <c r="AQW32" s="102">
        <f t="shared" si="80"/>
        <v>0.85799999999999998</v>
      </c>
      <c r="AQX32" s="102">
        <v>0.95</v>
      </c>
      <c r="AQY32" s="102">
        <v>0.96199999999999997</v>
      </c>
      <c r="AQZ32" s="102"/>
      <c r="ARA32" s="102">
        <v>0.96199999999999997</v>
      </c>
      <c r="ARB32" s="102">
        <v>0.95899999999999996</v>
      </c>
      <c r="ARC32" s="102">
        <v>0.94899999999999995</v>
      </c>
      <c r="ARD32" s="102">
        <v>0.95199999999999996</v>
      </c>
      <c r="ARE32" s="102">
        <v>0.93500000000000005</v>
      </c>
      <c r="ARF32" s="102">
        <v>0.93500000000000005</v>
      </c>
      <c r="ARG32" s="102">
        <v>0.92700000000000005</v>
      </c>
      <c r="ARH32" s="102">
        <f t="shared" si="81"/>
        <v>0.85799999999999998</v>
      </c>
      <c r="ARI32" s="102">
        <v>0.93600000000000005</v>
      </c>
      <c r="ARJ32" s="102">
        <v>0.93200000000000005</v>
      </c>
      <c r="ARK32" s="102">
        <v>0.94099999999999995</v>
      </c>
      <c r="ARL32" s="102">
        <v>0.94199999999999995</v>
      </c>
      <c r="ARM32" s="102">
        <v>0.93400000000000005</v>
      </c>
      <c r="ARN32" s="102">
        <v>0.93700000000000006</v>
      </c>
      <c r="ARO32" s="102"/>
      <c r="ARP32" s="102">
        <v>0.92900000000000005</v>
      </c>
      <c r="ARQ32" s="102">
        <v>0.92900000000000005</v>
      </c>
      <c r="ARR32" s="102">
        <v>0.93899999999999995</v>
      </c>
      <c r="ARS32" s="102">
        <v>0.93</v>
      </c>
      <c r="ART32" s="102">
        <v>0.93</v>
      </c>
      <c r="ARU32" s="102">
        <v>0.92200000000000004</v>
      </c>
      <c r="ARV32" s="102">
        <f t="shared" si="82"/>
        <v>0.85799999999999998</v>
      </c>
      <c r="ARW32" s="102">
        <v>0.93</v>
      </c>
      <c r="ARX32" s="102">
        <v>0.94</v>
      </c>
      <c r="ARY32" s="102">
        <v>0.93</v>
      </c>
      <c r="ARZ32" s="102">
        <v>0.93</v>
      </c>
      <c r="ASA32" s="102">
        <v>0.94</v>
      </c>
      <c r="ASB32" s="102"/>
      <c r="ASC32" s="102">
        <v>0.94699999999999995</v>
      </c>
      <c r="ASD32" s="102">
        <v>0.93</v>
      </c>
      <c r="ASE32" s="102">
        <v>0.94599999999999995</v>
      </c>
      <c r="ASF32" s="102">
        <v>0.94</v>
      </c>
      <c r="ASG32" s="102">
        <v>0.93300000000000005</v>
      </c>
      <c r="ASH32" s="102">
        <v>0.94399999999999995</v>
      </c>
      <c r="ASI32" s="102">
        <f t="shared" si="83"/>
        <v>0.85799999999999998</v>
      </c>
      <c r="ASJ32" s="102">
        <v>0.93799999999999994</v>
      </c>
      <c r="ASK32" s="102">
        <v>0.93</v>
      </c>
      <c r="ASL32" s="102"/>
      <c r="ASM32" s="102">
        <v>0.93200000000000005</v>
      </c>
      <c r="ASN32" s="102">
        <v>0.95</v>
      </c>
      <c r="ASO32" s="102">
        <v>0.95</v>
      </c>
      <c r="ASP32" s="102">
        <v>0.93799999999999994</v>
      </c>
      <c r="ASQ32" s="102">
        <v>0.95099999999999996</v>
      </c>
      <c r="ASR32" s="102">
        <v>0.94799999999999995</v>
      </c>
      <c r="ASS32" s="102"/>
      <c r="AST32" s="102">
        <v>0.93</v>
      </c>
      <c r="ASU32" s="102">
        <v>0.93700000000000006</v>
      </c>
      <c r="ASV32" s="102"/>
      <c r="ASW32" s="102">
        <v>0.93500000000000005</v>
      </c>
      <c r="ASX32" s="102">
        <v>0.96199999999999997</v>
      </c>
      <c r="ASY32" s="102">
        <v>0.94399999999999995</v>
      </c>
      <c r="ASZ32" s="102">
        <v>0.93600000000000005</v>
      </c>
      <c r="ATA32" s="102"/>
      <c r="ATB32" s="102">
        <v>0.96</v>
      </c>
      <c r="ATC32" s="102">
        <v>0.94</v>
      </c>
      <c r="ATD32" s="102">
        <v>0.94299999999999995</v>
      </c>
      <c r="ATE32" s="102">
        <v>0.93200000000000005</v>
      </c>
      <c r="ATF32" s="102">
        <v>0.95199999999999996</v>
      </c>
      <c r="ATG32" s="102">
        <v>0.94299999999999995</v>
      </c>
      <c r="ATH32" s="102"/>
      <c r="ATI32" s="102">
        <v>0.95</v>
      </c>
      <c r="ATJ32" s="102">
        <v>0.93</v>
      </c>
      <c r="ATK32" s="102">
        <v>0.93700000000000006</v>
      </c>
      <c r="ATL32" s="102">
        <v>0.93300000000000005</v>
      </c>
      <c r="ATM32" s="102">
        <f t="shared" si="84"/>
        <v>0.85799999999999998</v>
      </c>
      <c r="ATN32" s="102">
        <v>0.92900000000000005</v>
      </c>
      <c r="ATO32" s="102">
        <v>0.94399999999999995</v>
      </c>
      <c r="ATP32" s="102">
        <v>0.93500000000000005</v>
      </c>
      <c r="ATQ32" s="102">
        <v>0.93700000000000006</v>
      </c>
      <c r="ATR32" s="102">
        <v>0.93500000000000005</v>
      </c>
      <c r="ATS32" s="102">
        <f t="shared" si="85"/>
        <v>0.85799999999999998</v>
      </c>
      <c r="ATT32" s="47">
        <v>1.014</v>
      </c>
      <c r="ATU32" s="47">
        <v>1.0229999999999999</v>
      </c>
      <c r="ATV32" s="47">
        <v>1.02</v>
      </c>
      <c r="ATW32" s="47">
        <v>1.0169999999999999</v>
      </c>
      <c r="ATX32" s="47">
        <v>1.0049999999999999</v>
      </c>
      <c r="ATY32" s="47">
        <v>1.014</v>
      </c>
      <c r="ATZ32" s="47"/>
      <c r="AUA32" s="47">
        <v>1.0309999999999999</v>
      </c>
      <c r="AUB32" s="47">
        <v>1.024</v>
      </c>
      <c r="AUC32" s="47">
        <v>1.04</v>
      </c>
      <c r="AUD32" s="47">
        <v>1.018</v>
      </c>
      <c r="AUE32" s="47">
        <v>1.0149999999999999</v>
      </c>
      <c r="AUF32" s="47">
        <v>1.028</v>
      </c>
      <c r="AUG32" s="351">
        <f t="shared" si="86"/>
        <v>0.85799999999999998</v>
      </c>
      <c r="AUH32" s="47">
        <v>1.044</v>
      </c>
      <c r="AUI32" s="102">
        <v>1.0569999999999999</v>
      </c>
      <c r="AUJ32" s="47">
        <v>1.0569999999999999</v>
      </c>
      <c r="AUK32" s="47">
        <v>1.0509999999999999</v>
      </c>
      <c r="AUL32" s="47"/>
      <c r="AUM32" s="47">
        <v>1.056</v>
      </c>
      <c r="AUN32" s="47">
        <v>1.0369999999999999</v>
      </c>
      <c r="AUO32" s="51">
        <v>1.024</v>
      </c>
      <c r="AUP32" s="47">
        <f t="shared" si="87"/>
        <v>0.85799999999999998</v>
      </c>
      <c r="AUQ32" s="47">
        <v>0.97699999999999998</v>
      </c>
      <c r="AUR32" s="51">
        <v>0.96599999999999997</v>
      </c>
      <c r="AUS32" s="51"/>
      <c r="AUT32" s="51">
        <v>0.95399999999999996</v>
      </c>
      <c r="AUU32" s="51">
        <v>0.96799999999999997</v>
      </c>
      <c r="AUV32" s="47">
        <v>0.95499999999999996</v>
      </c>
      <c r="AUW32" s="51"/>
      <c r="AUX32" s="47">
        <f t="shared" si="88"/>
        <v>0.85799999999999998</v>
      </c>
      <c r="AUY32" s="47">
        <v>0.95199999999999996</v>
      </c>
      <c r="AUZ32" s="47">
        <v>0.96299999999999997</v>
      </c>
      <c r="AVA32" s="47">
        <v>0.96</v>
      </c>
      <c r="AVB32" s="47">
        <v>0.96099999999999997</v>
      </c>
      <c r="AVC32" s="47"/>
      <c r="AVD32" s="47"/>
      <c r="AVE32" s="47">
        <v>0.94699999999999995</v>
      </c>
      <c r="AVF32" s="10">
        <v>0.96899999999999997</v>
      </c>
      <c r="AVG32" s="10">
        <f t="shared" si="89"/>
        <v>0.85799999999999998</v>
      </c>
      <c r="AVH32" s="47">
        <v>0.95499999999999996</v>
      </c>
      <c r="AVI32" s="47">
        <v>0.97299999999999998</v>
      </c>
      <c r="AVJ32" s="47">
        <v>0.97599999999999998</v>
      </c>
      <c r="AVK32" s="47">
        <v>0.97099999999999997</v>
      </c>
      <c r="AVL32" s="47"/>
      <c r="AVM32" s="47">
        <v>0.99099999999999999</v>
      </c>
      <c r="AVN32" s="47">
        <v>0.98799999999999999</v>
      </c>
      <c r="AVO32" s="47">
        <v>0.98</v>
      </c>
      <c r="AVP32" s="47"/>
      <c r="AVQ32" s="47">
        <v>0.98699999999999999</v>
      </c>
      <c r="AVR32" s="47">
        <v>0.95699999999999996</v>
      </c>
      <c r="AVS32" s="1181">
        <v>0.93899999999999995</v>
      </c>
      <c r="AVT32" s="47">
        <v>0.98399999999999999</v>
      </c>
      <c r="AVU32" s="1162">
        <v>0.98399999999999999</v>
      </c>
      <c r="AVV32" s="1162">
        <v>0.98499999999999999</v>
      </c>
      <c r="AVW32" s="47">
        <v>0.97599999999999998</v>
      </c>
      <c r="AVX32" s="47">
        <f t="shared" si="90"/>
        <v>0.93899999999999995</v>
      </c>
      <c r="AVY32" s="47">
        <v>0.98699999999999999</v>
      </c>
      <c r="AVZ32" s="47">
        <v>0.99099999999999999</v>
      </c>
      <c r="AWA32" s="47">
        <v>0.999</v>
      </c>
      <c r="AWB32" s="47">
        <v>1.0069999999999999</v>
      </c>
      <c r="AWC32" s="47">
        <v>1.014</v>
      </c>
      <c r="AWD32" s="1264">
        <v>0.97599999999999998</v>
      </c>
      <c r="AWE32" s="47">
        <f t="shared" si="291"/>
        <v>0.93899999999999995</v>
      </c>
      <c r="AWF32" s="47">
        <v>1.006</v>
      </c>
      <c r="AWG32" s="47">
        <v>1.0089999999999999</v>
      </c>
      <c r="AWH32" s="47">
        <v>1.0169999999999999</v>
      </c>
      <c r="AWI32" s="47"/>
      <c r="AWJ32" s="47">
        <v>0.997</v>
      </c>
      <c r="AWK32" s="47">
        <v>0.89300000000000002</v>
      </c>
      <c r="AWL32" s="1291">
        <v>0.99199999999999999</v>
      </c>
      <c r="AWM32" s="1264">
        <f t="shared" si="92"/>
        <v>0.93899999999999995</v>
      </c>
      <c r="AWN32" s="47">
        <v>0.90300000000000002</v>
      </c>
      <c r="AWO32" s="47"/>
      <c r="AWP32" s="47"/>
      <c r="AWQ32" s="47">
        <v>0.89600000000000002</v>
      </c>
      <c r="AWR32" s="47">
        <v>0.88700000000000001</v>
      </c>
      <c r="AWS32" s="47">
        <v>1.0149999999999999</v>
      </c>
      <c r="AWT32" s="47">
        <v>0.876</v>
      </c>
      <c r="AWU32" s="47">
        <v>0.89200000000000002</v>
      </c>
      <c r="AWV32" s="47">
        <v>1.0169999999999999</v>
      </c>
      <c r="AWW32" s="47">
        <f t="shared" si="258"/>
        <v>0.93899999999999995</v>
      </c>
      <c r="AWX32" s="47">
        <v>0.879</v>
      </c>
      <c r="AWY32" s="47">
        <v>0.90400000000000003</v>
      </c>
      <c r="AWZ32" s="47">
        <v>0.88400000000000001</v>
      </c>
      <c r="AXA32" s="47">
        <v>0.88400000000000001</v>
      </c>
      <c r="AXB32" s="47">
        <v>0.90300000000000002</v>
      </c>
      <c r="AXC32" s="47">
        <v>1.0149999999999999</v>
      </c>
      <c r="AXD32" s="47">
        <v>0.91200000000000003</v>
      </c>
      <c r="AXE32" s="47">
        <v>0.90400000000000003</v>
      </c>
      <c r="AXF32" s="51">
        <v>0.91700000000000004</v>
      </c>
      <c r="AXG32" s="47">
        <v>0.94</v>
      </c>
      <c r="AXH32" s="47">
        <v>0.93100000000000005</v>
      </c>
      <c r="AXI32" s="47"/>
      <c r="AXJ32" s="47">
        <v>1.022</v>
      </c>
      <c r="AXK32" s="47">
        <v>0.91</v>
      </c>
      <c r="AXL32" s="47"/>
      <c r="AXM32" s="47">
        <f t="shared" si="298"/>
        <v>0.91</v>
      </c>
      <c r="AXN32" s="47">
        <v>0.90400000000000003</v>
      </c>
      <c r="AXO32" s="47">
        <v>0.91100000000000003</v>
      </c>
      <c r="AXP32" s="47">
        <v>0.90500000000000003</v>
      </c>
      <c r="AXQ32" s="47">
        <v>0.89500000000000002</v>
      </c>
      <c r="AXR32" s="47">
        <v>0.89200000000000002</v>
      </c>
      <c r="AXS32" s="47">
        <v>0.91300000000000003</v>
      </c>
      <c r="AXT32" s="47"/>
      <c r="AXU32" s="47">
        <v>0.90900000000000003</v>
      </c>
      <c r="AXV32" s="47">
        <v>0.89100000000000001</v>
      </c>
      <c r="AXW32" s="47"/>
      <c r="AXX32" s="47">
        <v>0.876</v>
      </c>
      <c r="AXY32" s="47">
        <v>0.876</v>
      </c>
      <c r="AXZ32" s="47"/>
      <c r="AYA32" s="47">
        <v>0.91400000000000003</v>
      </c>
      <c r="AYB32" s="47"/>
      <c r="AYC32" s="47">
        <v>0.90300000000000002</v>
      </c>
      <c r="AYD32" s="47"/>
      <c r="AYE32" s="47">
        <v>0.91100000000000003</v>
      </c>
      <c r="AYF32" s="47">
        <v>0.92100000000000004</v>
      </c>
      <c r="AYG32" s="47">
        <v>0.91500000000000004</v>
      </c>
      <c r="AYH32" s="47">
        <v>0.92800000000000005</v>
      </c>
      <c r="AYI32" s="47"/>
      <c r="AYJ32" s="47">
        <v>0.90500000000000003</v>
      </c>
      <c r="AYK32" s="47"/>
      <c r="AYL32" s="47">
        <v>0.91600000000000004</v>
      </c>
      <c r="AYM32" s="47"/>
      <c r="AYN32" s="47">
        <v>0.93400000000000005</v>
      </c>
      <c r="AYO32" s="47"/>
      <c r="AYP32" s="6">
        <f t="shared" si="95"/>
        <v>2.6373626373626394E-2</v>
      </c>
      <c r="AYQ32" s="1061">
        <v>0.80500000000000005</v>
      </c>
      <c r="AYR32" s="1061">
        <v>0.78200000000000003</v>
      </c>
      <c r="AYS32" s="1061">
        <v>0.81299999999999994</v>
      </c>
      <c r="AYT32" s="1061">
        <v>0.77600000000000002</v>
      </c>
      <c r="AYU32" s="1061">
        <v>0.79100000000000004</v>
      </c>
      <c r="AYV32" s="1061">
        <v>0.77800000000000002</v>
      </c>
      <c r="AYW32" s="1061">
        <v>0.8</v>
      </c>
      <c r="AYX32" s="1061">
        <v>0.81200000000000006</v>
      </c>
      <c r="AYY32" s="1061">
        <v>0.83899999999999997</v>
      </c>
      <c r="AYZ32" s="1061">
        <v>0.84399999999999997</v>
      </c>
      <c r="AZA32" s="1061"/>
      <c r="AZB32" s="1061">
        <v>0.78100000000000003</v>
      </c>
      <c r="AZC32" s="1061">
        <v>0.79800000000000004</v>
      </c>
      <c r="AZD32" s="1061">
        <f t="shared" si="96"/>
        <v>0.77600000000000002</v>
      </c>
      <c r="AZE32" s="1061">
        <v>0.78800000000000003</v>
      </c>
      <c r="AZF32" s="1061">
        <v>0.84199999999999997</v>
      </c>
      <c r="AZG32" s="1061">
        <v>0.82499999999999996</v>
      </c>
      <c r="AZH32" s="1061">
        <v>0.82799999999999996</v>
      </c>
      <c r="AZI32" s="1061">
        <v>0.79100000000000004</v>
      </c>
      <c r="AZJ32" s="1061">
        <v>0.80200000000000005</v>
      </c>
      <c r="AZK32" s="1061">
        <v>0.79700000000000004</v>
      </c>
      <c r="AZL32" s="1061">
        <v>0.79700000000000004</v>
      </c>
      <c r="AZM32" s="1061">
        <v>0.83</v>
      </c>
      <c r="AZN32" s="1061">
        <v>0.80700000000000005</v>
      </c>
      <c r="AZO32" s="1061">
        <v>0.83899999999999997</v>
      </c>
      <c r="AZP32" s="1061">
        <v>0.80600000000000005</v>
      </c>
      <c r="AZQ32" s="1061">
        <v>0.80100000000000005</v>
      </c>
      <c r="AZR32" s="1061">
        <v>0.79600000000000004</v>
      </c>
      <c r="AZS32" s="1060">
        <f t="shared" si="97"/>
        <v>0.77600000000000002</v>
      </c>
      <c r="AZT32" s="1061">
        <v>0.81200000000000006</v>
      </c>
      <c r="AZU32" s="1061">
        <v>0.79800000000000004</v>
      </c>
      <c r="AZV32" s="1061">
        <v>0.81299999999999994</v>
      </c>
      <c r="AZW32" s="1061">
        <v>0.83699999999999997</v>
      </c>
      <c r="AZX32" s="1061">
        <v>0.89300000000000002</v>
      </c>
      <c r="AZY32" s="1061">
        <v>0.92</v>
      </c>
      <c r="AZZ32" s="1061">
        <v>0.93</v>
      </c>
      <c r="BAA32" s="1061">
        <v>0.89600000000000002</v>
      </c>
      <c r="BAB32" s="1061">
        <v>0.89600000000000002</v>
      </c>
      <c r="BAC32" s="1061">
        <v>0.80700000000000005</v>
      </c>
      <c r="BAD32" s="1061">
        <v>0.77600000000000002</v>
      </c>
      <c r="BAE32" s="1061">
        <v>0.80700000000000005</v>
      </c>
      <c r="BAF32" s="102">
        <f t="shared" si="271"/>
        <v>0.77600000000000002</v>
      </c>
      <c r="BAG32" s="1061">
        <v>0.89100000000000001</v>
      </c>
      <c r="BAH32" s="1061">
        <v>0.89900000000000002</v>
      </c>
      <c r="BAI32" s="1061">
        <v>0.89600000000000002</v>
      </c>
      <c r="BAJ32" s="1061">
        <v>0.89800000000000002</v>
      </c>
      <c r="BAK32" s="1061">
        <v>0.89700000000000002</v>
      </c>
      <c r="BAL32" s="1061">
        <v>0.88300000000000001</v>
      </c>
      <c r="BAM32" s="102">
        <v>0.90200000000000002</v>
      </c>
      <c r="BAN32" s="102">
        <v>0.83899999999999997</v>
      </c>
      <c r="BAO32" s="102">
        <v>0.84099999999999997</v>
      </c>
      <c r="BAP32" s="102">
        <v>0.84</v>
      </c>
      <c r="BAQ32" s="102">
        <f t="shared" si="98"/>
        <v>0.77600000000000002</v>
      </c>
      <c r="BAR32" s="102">
        <v>0.82199999999999995</v>
      </c>
      <c r="BAS32" s="102">
        <v>0.81100000000000005</v>
      </c>
      <c r="BAT32" s="102">
        <v>0.82299999999999995</v>
      </c>
      <c r="BAU32" s="102">
        <v>0.80200000000000005</v>
      </c>
      <c r="BAV32" s="102">
        <v>0.79800000000000004</v>
      </c>
      <c r="BAW32" s="102">
        <v>0.8</v>
      </c>
      <c r="BAX32" s="102">
        <v>0.80500000000000005</v>
      </c>
      <c r="BAY32" s="102"/>
      <c r="BAZ32" s="102">
        <v>0.83</v>
      </c>
      <c r="BBA32" s="102"/>
      <c r="BBB32" s="102">
        <v>0.81</v>
      </c>
      <c r="BBC32" s="102">
        <f t="shared" si="99"/>
        <v>0.77600000000000002</v>
      </c>
      <c r="BBD32" s="102">
        <v>0.79300000000000004</v>
      </c>
      <c r="BBE32" s="102"/>
      <c r="BBF32" s="102">
        <v>0.80800000000000005</v>
      </c>
      <c r="BBG32" s="102">
        <v>0.79600000000000004</v>
      </c>
      <c r="BBH32" s="102"/>
      <c r="BBI32" s="102">
        <v>0.81599999999999995</v>
      </c>
      <c r="BBJ32" s="102">
        <v>0.79200000000000004</v>
      </c>
      <c r="BBK32" s="102">
        <v>0.78900000000000003</v>
      </c>
      <c r="BBL32" s="102"/>
      <c r="BBM32" s="102">
        <v>0.80200000000000005</v>
      </c>
      <c r="BBN32" s="102">
        <f t="shared" si="100"/>
        <v>0.77600000000000002</v>
      </c>
      <c r="BBO32" s="102">
        <v>0.79200000000000004</v>
      </c>
      <c r="BBP32" s="102"/>
      <c r="BBQ32" s="102">
        <v>0.78700000000000003</v>
      </c>
      <c r="BBR32" s="102">
        <v>0.79600000000000004</v>
      </c>
      <c r="BBS32" s="102">
        <v>0.8</v>
      </c>
      <c r="BBT32" s="102">
        <v>0.79600000000000004</v>
      </c>
      <c r="BBU32" s="102">
        <v>0.80500000000000005</v>
      </c>
      <c r="BBV32" s="102">
        <v>0.79500000000000004</v>
      </c>
      <c r="BBW32" s="102">
        <v>0.81</v>
      </c>
      <c r="BBX32" s="102">
        <f t="shared" si="101"/>
        <v>0.77600000000000002</v>
      </c>
      <c r="BBY32" s="102">
        <v>0.79700000000000004</v>
      </c>
      <c r="BBZ32" s="102">
        <v>0.82899999999999996</v>
      </c>
      <c r="BCA32" s="102">
        <v>0.79100000000000004</v>
      </c>
      <c r="BCB32" s="102">
        <v>0.82199999999999995</v>
      </c>
      <c r="BCC32" s="102">
        <v>0.81</v>
      </c>
      <c r="BCD32" s="102"/>
      <c r="BCE32" s="102">
        <v>0.78900000000000003</v>
      </c>
      <c r="BCF32" s="102">
        <v>0.82</v>
      </c>
      <c r="BCG32" s="102">
        <v>0.79500000000000004</v>
      </c>
      <c r="BCH32" s="102">
        <v>0.79800000000000004</v>
      </c>
      <c r="BCI32" s="102">
        <v>0.80600000000000005</v>
      </c>
      <c r="BCJ32" s="102">
        <v>0.78900000000000003</v>
      </c>
      <c r="BCK32" s="102">
        <f t="shared" si="286"/>
        <v>0.77600000000000002</v>
      </c>
      <c r="BCL32" s="102">
        <v>0.79300000000000004</v>
      </c>
      <c r="BCM32" s="102">
        <v>0.79700000000000004</v>
      </c>
      <c r="BCN32" s="102"/>
      <c r="BCO32" s="102">
        <v>0.80200000000000005</v>
      </c>
      <c r="BCP32" s="102">
        <v>0.82</v>
      </c>
      <c r="BCQ32" s="102">
        <v>1.1639999999999999</v>
      </c>
      <c r="BCR32" s="102"/>
      <c r="BCS32" s="102">
        <v>1.1599999999999999</v>
      </c>
      <c r="BCT32" s="102">
        <v>1.181</v>
      </c>
      <c r="BCU32" s="102">
        <v>1.1819999999999999</v>
      </c>
      <c r="BCV32" s="102">
        <v>1.18</v>
      </c>
      <c r="BCW32" s="102">
        <v>0.9</v>
      </c>
      <c r="BCX32" s="102">
        <v>0.84</v>
      </c>
      <c r="BCY32" s="102">
        <f t="shared" si="287"/>
        <v>0.77600000000000002</v>
      </c>
      <c r="BCZ32" s="102">
        <v>0.91100000000000003</v>
      </c>
      <c r="BDA32" s="102">
        <v>0.91100000000000003</v>
      </c>
      <c r="BDB32" s="102"/>
      <c r="BDC32" s="102">
        <v>0.91800000000000004</v>
      </c>
      <c r="BDD32" s="102">
        <v>1.3660000000000001</v>
      </c>
      <c r="BDE32" s="102">
        <v>1.38</v>
      </c>
      <c r="BDF32" s="102">
        <v>0.91300000000000003</v>
      </c>
      <c r="BDG32" s="102">
        <v>0.91100000000000003</v>
      </c>
      <c r="BDH32" s="102">
        <v>0.89300000000000002</v>
      </c>
      <c r="BDI32" s="102">
        <v>0.875</v>
      </c>
      <c r="BDJ32" s="102">
        <v>0.84</v>
      </c>
      <c r="BDK32" s="102">
        <f t="shared" si="104"/>
        <v>0.77600000000000002</v>
      </c>
      <c r="BDL32" s="102"/>
      <c r="BDM32" s="102">
        <v>0.86099999999999999</v>
      </c>
      <c r="BDN32" s="102">
        <v>0.85199999999999998</v>
      </c>
      <c r="BDO32" s="102">
        <v>0.873</v>
      </c>
      <c r="BDP32" s="102">
        <v>0.85899999999999999</v>
      </c>
      <c r="BDQ32" s="102">
        <v>0.86199999999999999</v>
      </c>
      <c r="BDR32" s="102">
        <v>0.84499999999999997</v>
      </c>
      <c r="BDS32" s="102">
        <v>0.84599999999999997</v>
      </c>
      <c r="BDT32" s="102">
        <v>0.84799999999999998</v>
      </c>
      <c r="BDU32" s="102"/>
      <c r="BDV32" s="102">
        <v>0.84399999999999997</v>
      </c>
      <c r="BDW32" s="102">
        <f t="shared" si="105"/>
        <v>0.77600000000000002</v>
      </c>
      <c r="BDX32" s="102">
        <v>0.84799999999999998</v>
      </c>
      <c r="BDY32" s="102">
        <v>0.86099999999999999</v>
      </c>
      <c r="BDZ32" s="102">
        <v>0.84699999999999998</v>
      </c>
      <c r="BEA32" s="102">
        <v>0.85199999999999998</v>
      </c>
      <c r="BEB32" s="102"/>
      <c r="BEC32" s="102">
        <v>0.85199999999999998</v>
      </c>
      <c r="BED32" s="102">
        <v>0.85</v>
      </c>
      <c r="BEE32" s="102">
        <v>0.84799999999999998</v>
      </c>
      <c r="BEF32" s="102">
        <v>0.84399999999999997</v>
      </c>
      <c r="BEG32" s="102">
        <v>0.85</v>
      </c>
      <c r="BEH32" s="102">
        <v>0.86</v>
      </c>
      <c r="BEI32" s="102">
        <v>0.85</v>
      </c>
      <c r="BEJ32" s="102">
        <v>0.84099999999999997</v>
      </c>
      <c r="BEK32" s="102">
        <f t="shared" si="106"/>
        <v>0.77600000000000002</v>
      </c>
      <c r="BEL32" s="102">
        <v>0.85</v>
      </c>
      <c r="BEM32" s="102">
        <v>0.86</v>
      </c>
      <c r="BEN32" s="102">
        <v>0.85</v>
      </c>
      <c r="BEO32" s="102">
        <v>0.85</v>
      </c>
      <c r="BEP32" s="102">
        <v>0.85</v>
      </c>
      <c r="BEQ32" s="102">
        <v>0.84799999999999998</v>
      </c>
      <c r="BER32" s="102"/>
      <c r="BES32" s="102">
        <v>0.84499999999999997</v>
      </c>
      <c r="BET32" s="102">
        <v>0.85</v>
      </c>
      <c r="BEU32" s="102">
        <v>0.85299999999999998</v>
      </c>
      <c r="BEV32" s="102">
        <v>0.85</v>
      </c>
      <c r="BEW32" s="102">
        <v>0.84699999999999998</v>
      </c>
      <c r="BEX32" s="102">
        <f t="shared" si="107"/>
        <v>0.77600000000000002</v>
      </c>
      <c r="BEY32" s="102">
        <v>0.87</v>
      </c>
      <c r="BEZ32" s="102">
        <v>0.85899999999999999</v>
      </c>
      <c r="BFA32" s="102">
        <v>0.86199999999999999</v>
      </c>
      <c r="BFB32" s="102">
        <v>0.85799999999999998</v>
      </c>
      <c r="BFC32" s="102">
        <v>0.87</v>
      </c>
      <c r="BFD32" s="102">
        <v>0.86</v>
      </c>
      <c r="BFE32" s="102">
        <v>0.85499999999999998</v>
      </c>
      <c r="BFF32" s="102">
        <v>0.85</v>
      </c>
      <c r="BFG32" s="102">
        <v>0.86599999999999999</v>
      </c>
      <c r="BFH32" s="102">
        <v>0.84799999999999998</v>
      </c>
      <c r="BFI32" s="102">
        <v>0.85399999999999998</v>
      </c>
      <c r="BFJ32" s="102">
        <v>0.84899999999999998</v>
      </c>
      <c r="BFK32" s="102"/>
      <c r="BFL32" s="102">
        <v>0.84499999999999997</v>
      </c>
      <c r="BFM32" s="102">
        <v>0.87</v>
      </c>
      <c r="BFN32" s="102">
        <v>0.85</v>
      </c>
      <c r="BFO32" s="102">
        <v>0.85899999999999999</v>
      </c>
      <c r="BFP32" s="102">
        <v>0.85599999999999998</v>
      </c>
      <c r="BFQ32" s="102">
        <v>0.85699999999999998</v>
      </c>
      <c r="BFR32" s="102"/>
      <c r="BFS32" s="102">
        <v>0.85</v>
      </c>
      <c r="BFT32" s="102">
        <v>0.85799999999999998</v>
      </c>
      <c r="BFU32" s="102">
        <v>0.86299999999999999</v>
      </c>
      <c r="BFV32" s="102">
        <v>0.86499999999999999</v>
      </c>
      <c r="BFW32" s="102">
        <v>0.85299999999999998</v>
      </c>
      <c r="BFX32" s="102">
        <v>0.85399999999999998</v>
      </c>
      <c r="BFY32" s="102">
        <f t="shared" si="108"/>
        <v>0.77600000000000002</v>
      </c>
      <c r="BFZ32" s="102">
        <v>0.85199999999999998</v>
      </c>
      <c r="BGA32" s="102">
        <v>0.85899999999999999</v>
      </c>
      <c r="BGB32" s="102">
        <v>0.86</v>
      </c>
      <c r="BGC32" s="102">
        <v>0.85499999999999998</v>
      </c>
      <c r="BGD32" s="102">
        <v>0.85099999999999998</v>
      </c>
      <c r="BGE32" s="102">
        <f t="shared" si="109"/>
        <v>0.77600000000000002</v>
      </c>
      <c r="BGF32" s="47">
        <v>0.91700000000000004</v>
      </c>
      <c r="BGG32" s="47"/>
      <c r="BGH32" s="47">
        <v>0.93799999999999994</v>
      </c>
      <c r="BGI32" s="47">
        <v>0.94599999999999995</v>
      </c>
      <c r="BGJ32" s="47">
        <v>0.93700000000000006</v>
      </c>
      <c r="BGK32" s="47">
        <v>0.92700000000000005</v>
      </c>
      <c r="BGL32" s="47">
        <v>0.93200000000000005</v>
      </c>
      <c r="BGM32" s="47"/>
      <c r="BGN32" s="47">
        <v>0.92</v>
      </c>
      <c r="BGO32" s="47"/>
      <c r="BGP32" s="47">
        <v>0.94099999999999995</v>
      </c>
      <c r="BGQ32" s="47">
        <v>0.93500000000000005</v>
      </c>
      <c r="BGR32" s="47">
        <v>0.93799999999999994</v>
      </c>
      <c r="BGS32" s="47">
        <v>0.92600000000000005</v>
      </c>
      <c r="BGT32" s="47">
        <v>0.93400000000000005</v>
      </c>
      <c r="BGU32" s="102">
        <f t="shared" si="110"/>
        <v>0.77600000000000002</v>
      </c>
      <c r="BGV32" s="102">
        <v>0.92900000000000005</v>
      </c>
      <c r="BGW32" s="47"/>
      <c r="BGX32" s="47">
        <v>0.92500000000000004</v>
      </c>
      <c r="BGY32" s="47">
        <v>0.93600000000000005</v>
      </c>
      <c r="BGZ32" s="47">
        <v>0.92900000000000005</v>
      </c>
      <c r="BHA32" s="47">
        <v>0.94</v>
      </c>
      <c r="BHB32" s="47">
        <v>0.93899999999999995</v>
      </c>
      <c r="BHC32" s="51">
        <v>0.90200000000000002</v>
      </c>
      <c r="BHD32" s="47">
        <f t="shared" si="111"/>
        <v>0.77600000000000002</v>
      </c>
      <c r="BHE32" s="47">
        <v>0.86899999999999999</v>
      </c>
      <c r="BHF32" s="51">
        <v>0.88300000000000001</v>
      </c>
      <c r="BHG32" s="51"/>
      <c r="BHH32" s="51">
        <v>0.878</v>
      </c>
      <c r="BHI32" s="51">
        <v>0.873</v>
      </c>
      <c r="BHJ32" s="47">
        <v>0.85599999999999998</v>
      </c>
      <c r="BHK32" s="51">
        <v>0.87</v>
      </c>
      <c r="BHL32" s="47">
        <f t="shared" si="112"/>
        <v>0.77600000000000002</v>
      </c>
      <c r="BHM32" s="47">
        <v>0.87</v>
      </c>
      <c r="BHN32" s="47">
        <v>0.88600000000000001</v>
      </c>
      <c r="BHO32" s="47">
        <v>0.872</v>
      </c>
      <c r="BHP32" s="47">
        <v>0.87</v>
      </c>
      <c r="BHQ32" s="47"/>
      <c r="BHR32" s="47">
        <v>0.86799999999999999</v>
      </c>
      <c r="BHS32" s="10">
        <v>0.88200000000000001</v>
      </c>
      <c r="BHT32" s="47">
        <f t="shared" si="113"/>
        <v>0.77600000000000002</v>
      </c>
      <c r="BHU32" s="47">
        <v>0.86699999999999999</v>
      </c>
      <c r="BHV32" s="47">
        <v>0.86099999999999999</v>
      </c>
      <c r="BHW32" s="47">
        <v>0.88300000000000001</v>
      </c>
      <c r="BHX32" s="47">
        <v>0.88</v>
      </c>
      <c r="BHY32" s="47">
        <v>0.874</v>
      </c>
      <c r="BHZ32" s="47">
        <v>0.88400000000000001</v>
      </c>
      <c r="BIA32" s="47">
        <v>0.877</v>
      </c>
      <c r="BIB32" s="47">
        <v>0.875</v>
      </c>
      <c r="BIC32" s="47">
        <v>0.875</v>
      </c>
      <c r="BID32" s="1181">
        <v>0.84799999999999998</v>
      </c>
      <c r="BIE32" s="47">
        <v>0.878</v>
      </c>
      <c r="BIF32" s="1162">
        <v>0.876</v>
      </c>
      <c r="BIG32" s="1162">
        <v>0.89900000000000002</v>
      </c>
      <c r="BIH32" s="47">
        <v>0.877</v>
      </c>
      <c r="BII32" s="47">
        <f t="shared" si="114"/>
        <v>0.84799999999999998</v>
      </c>
      <c r="BIJ32" s="47">
        <v>0.88200000000000001</v>
      </c>
      <c r="BIK32" s="47">
        <v>0.89500000000000002</v>
      </c>
      <c r="BIL32" s="47">
        <v>0.89500000000000002</v>
      </c>
      <c r="BIM32" s="47">
        <v>0.89800000000000002</v>
      </c>
      <c r="BIN32" s="47">
        <v>0.878</v>
      </c>
      <c r="BIO32" s="1264">
        <v>0.9</v>
      </c>
      <c r="BIP32" s="47">
        <f t="shared" si="292"/>
        <v>0.84799999999999998</v>
      </c>
      <c r="BIQ32" s="47">
        <v>0.89</v>
      </c>
      <c r="BIR32" s="47">
        <v>0.89700000000000002</v>
      </c>
      <c r="BIS32" s="47">
        <v>0.89700000000000002</v>
      </c>
      <c r="BIT32" s="47">
        <v>0.91900000000000004</v>
      </c>
      <c r="BIU32" s="47"/>
      <c r="BIV32" s="77">
        <v>0.86199999999999999</v>
      </c>
      <c r="BIW32" s="1264">
        <v>0.89800000000000002</v>
      </c>
      <c r="BIX32" s="1264">
        <f t="shared" si="116"/>
        <v>0.84799999999999998</v>
      </c>
      <c r="BIY32" s="47">
        <v>0.86599999999999999</v>
      </c>
      <c r="BIZ32" s="47"/>
      <c r="BJA32" s="47"/>
      <c r="BJB32" s="47">
        <v>0.85399999999999998</v>
      </c>
      <c r="BJC32" s="47">
        <v>0.86699999999999999</v>
      </c>
      <c r="BJD32" s="47">
        <v>0.89400000000000002</v>
      </c>
      <c r="BJE32" s="47">
        <v>0.877</v>
      </c>
      <c r="BJF32" s="47">
        <v>0.876</v>
      </c>
      <c r="BJG32" s="47">
        <v>0.89900000000000002</v>
      </c>
      <c r="BJH32" s="47">
        <f t="shared" si="259"/>
        <v>0.84799999999999998</v>
      </c>
      <c r="BJI32" s="47">
        <v>0.876</v>
      </c>
      <c r="BJJ32" s="47">
        <v>0.873</v>
      </c>
      <c r="BJK32" s="47">
        <v>0.88400000000000001</v>
      </c>
      <c r="BJL32" s="47">
        <v>0.86499999999999999</v>
      </c>
      <c r="BJM32" s="47">
        <v>0.875</v>
      </c>
      <c r="BJN32" s="47">
        <v>0.92500000000000004</v>
      </c>
      <c r="BJO32" s="47">
        <v>0.88800000000000001</v>
      </c>
      <c r="BJP32" s="47">
        <v>0.88500000000000001</v>
      </c>
      <c r="BJQ32" s="51">
        <v>0.85099999999999998</v>
      </c>
      <c r="BJR32" s="47">
        <f t="shared" si="318"/>
        <v>0.84799999999999998</v>
      </c>
      <c r="BJS32" s="47">
        <v>0.91100000000000003</v>
      </c>
      <c r="BJT32" s="47"/>
      <c r="BJU32" s="47">
        <v>0.91200000000000003</v>
      </c>
      <c r="BJV32" s="47">
        <v>0.89500000000000002</v>
      </c>
      <c r="BJW32" s="47"/>
      <c r="BJX32" s="47">
        <f t="shared" si="299"/>
        <v>0.84799999999999998</v>
      </c>
      <c r="BJY32" s="47">
        <v>0.91600000000000004</v>
      </c>
      <c r="BJZ32" s="47">
        <v>0.90200000000000002</v>
      </c>
      <c r="BKA32" s="47">
        <v>0.91200000000000003</v>
      </c>
      <c r="BKB32" s="47">
        <v>0.90400000000000003</v>
      </c>
      <c r="BKC32" s="47">
        <v>0.89700000000000002</v>
      </c>
      <c r="BKD32" s="47">
        <v>0.89600000000000002</v>
      </c>
      <c r="BKE32" s="47"/>
      <c r="BKF32" s="47">
        <v>0.876</v>
      </c>
      <c r="BKG32" s="47">
        <v>0.875</v>
      </c>
      <c r="BKH32" s="47"/>
      <c r="BKI32" s="47">
        <v>0.88900000000000001</v>
      </c>
      <c r="BKJ32" s="47">
        <v>0.86499999999999999</v>
      </c>
      <c r="BKK32" s="47"/>
      <c r="BKL32" s="47">
        <v>0.89100000000000001</v>
      </c>
      <c r="BKM32" s="47"/>
      <c r="BKN32" s="47">
        <v>0.88500000000000001</v>
      </c>
      <c r="BKO32" s="47"/>
      <c r="BKP32" s="47">
        <v>0.86899999999999999</v>
      </c>
      <c r="BKQ32" s="47">
        <v>0.87</v>
      </c>
      <c r="BKR32" s="47">
        <v>0.876</v>
      </c>
      <c r="BKS32" s="47">
        <v>0.86799999999999999</v>
      </c>
      <c r="BKT32" s="47"/>
      <c r="BKU32" s="47">
        <v>0.88300000000000001</v>
      </c>
      <c r="BKV32" s="47"/>
      <c r="BKW32" s="47">
        <v>0.86599999999999999</v>
      </c>
      <c r="BKX32" s="47"/>
      <c r="BKY32" s="47">
        <v>0.89300000000000002</v>
      </c>
      <c r="BKZ32" s="47"/>
      <c r="BLA32" s="6">
        <f t="shared" si="119"/>
        <v>5.3066037735849107E-2</v>
      </c>
      <c r="BLB32" s="1061">
        <v>0.69</v>
      </c>
      <c r="BLC32" s="1061">
        <v>0.70399999999999996</v>
      </c>
      <c r="BLD32" s="1061">
        <v>0.68200000000000005</v>
      </c>
      <c r="BLE32" s="1061">
        <v>0.68200000000000005</v>
      </c>
      <c r="BLF32" s="1061">
        <v>0.68</v>
      </c>
      <c r="BLG32" s="1061">
        <v>0.68700000000000006</v>
      </c>
      <c r="BLH32" s="1061">
        <v>0.68400000000000005</v>
      </c>
      <c r="BLI32" s="1061">
        <v>0.67900000000000005</v>
      </c>
      <c r="BLJ32" s="1061">
        <v>0.68799999999999994</v>
      </c>
      <c r="BLK32" s="1061">
        <v>0.67900000000000005</v>
      </c>
      <c r="BLL32" s="1061">
        <f t="shared" si="120"/>
        <v>0.67900000000000005</v>
      </c>
      <c r="BLM32" s="1061">
        <v>0.68300000000000005</v>
      </c>
      <c r="BLN32" s="1061">
        <v>0.67900000000000005</v>
      </c>
      <c r="BLO32" s="1061"/>
      <c r="BLP32" s="1061">
        <v>0.69099999999999995</v>
      </c>
      <c r="BLQ32" s="1061">
        <v>0.71099999999999997</v>
      </c>
      <c r="BLR32" s="1061">
        <v>0.70599999999999996</v>
      </c>
      <c r="BLS32" s="1061">
        <v>0.68700000000000006</v>
      </c>
      <c r="BLT32" s="1061">
        <v>0.68100000000000005</v>
      </c>
      <c r="BLU32" s="1061">
        <v>0.68400000000000005</v>
      </c>
      <c r="BLV32" s="1061">
        <v>0.68899999999999995</v>
      </c>
      <c r="BLW32" s="1061">
        <v>0.69599999999999995</v>
      </c>
      <c r="BLX32" s="1061">
        <v>0.69499999999999995</v>
      </c>
      <c r="BLY32" s="1061">
        <v>0.73699999999999999</v>
      </c>
      <c r="BLZ32" s="1061"/>
      <c r="BMA32" s="1061">
        <v>0.69399999999999995</v>
      </c>
      <c r="BMB32" s="1060">
        <f t="shared" si="121"/>
        <v>0.67900000000000005</v>
      </c>
      <c r="BMC32" s="1061">
        <v>0.69899999999999995</v>
      </c>
      <c r="BMD32" s="1061">
        <v>0.69099999999999995</v>
      </c>
      <c r="BME32" s="1061">
        <v>0.68300000000000005</v>
      </c>
      <c r="BMF32" s="1061">
        <v>0.69499999999999995</v>
      </c>
      <c r="BMG32" s="1061">
        <v>0.69799999999999995</v>
      </c>
      <c r="BMH32" s="1061"/>
      <c r="BMI32" s="1061">
        <v>0.69699999999999995</v>
      </c>
      <c r="BMJ32" s="1061">
        <v>0.68600000000000005</v>
      </c>
      <c r="BMK32" s="1061">
        <v>0.70399999999999996</v>
      </c>
      <c r="BML32" s="1061">
        <v>0.69299999999999995</v>
      </c>
      <c r="BMM32" s="1061">
        <v>0.68300000000000005</v>
      </c>
      <c r="BMN32" s="1061">
        <v>0.67900000000000005</v>
      </c>
      <c r="BMO32" s="1061">
        <v>0.68300000000000005</v>
      </c>
      <c r="BMP32" s="102">
        <f t="shared" si="272"/>
        <v>0.67900000000000005</v>
      </c>
      <c r="BMQ32" s="1061">
        <v>0.68799999999999994</v>
      </c>
      <c r="BMR32" s="1061">
        <v>0.70099999999999996</v>
      </c>
      <c r="BMS32" s="1061">
        <v>0.7</v>
      </c>
      <c r="BMT32" s="1061">
        <v>0.7</v>
      </c>
      <c r="BMU32" s="1061">
        <v>0.68600000000000005</v>
      </c>
      <c r="BMV32" s="1061">
        <v>0.7</v>
      </c>
      <c r="BMW32" s="102">
        <v>0.70399999999999996</v>
      </c>
      <c r="BMX32" s="102">
        <v>0.69199999999999995</v>
      </c>
      <c r="BMY32" s="102">
        <v>0.69099999999999995</v>
      </c>
      <c r="BMZ32" s="102">
        <v>0.69</v>
      </c>
      <c r="BNA32" s="102">
        <f t="shared" si="122"/>
        <v>0.67900000000000005</v>
      </c>
      <c r="BNB32" s="102">
        <v>0.69199999999999995</v>
      </c>
      <c r="BNC32" s="102">
        <v>0.69799999999999995</v>
      </c>
      <c r="BND32" s="102">
        <v>0.69399999999999995</v>
      </c>
      <c r="BNE32" s="102">
        <v>0.68500000000000005</v>
      </c>
      <c r="BNF32" s="102"/>
      <c r="BNG32" s="102">
        <v>0.69199999999999995</v>
      </c>
      <c r="BNH32" s="102">
        <v>0.68899999999999995</v>
      </c>
      <c r="BNI32" s="102">
        <v>0.69099999999999995</v>
      </c>
      <c r="BNJ32" s="102">
        <v>0.69899999999999995</v>
      </c>
      <c r="BNK32" s="102"/>
      <c r="BNL32" s="102">
        <v>0.69</v>
      </c>
      <c r="BNM32" s="102">
        <f t="shared" si="123"/>
        <v>0.67900000000000005</v>
      </c>
      <c r="BNN32" s="102">
        <v>0.69699999999999995</v>
      </c>
      <c r="BNO32" s="102">
        <v>0.69199999999999995</v>
      </c>
      <c r="BNP32" s="102"/>
      <c r="BNQ32" s="102">
        <v>0.69899999999999995</v>
      </c>
      <c r="BNR32" s="102">
        <v>0.68899999999999995</v>
      </c>
      <c r="BNS32" s="102">
        <v>0.69199999999999995</v>
      </c>
      <c r="BNT32" s="102">
        <v>0.69499999999999995</v>
      </c>
      <c r="BNU32" s="102"/>
      <c r="BNV32" s="102">
        <v>0.7</v>
      </c>
      <c r="BNW32" s="102">
        <v>0.70699999999999996</v>
      </c>
      <c r="BNX32" s="102">
        <f t="shared" si="124"/>
        <v>0.67900000000000005</v>
      </c>
      <c r="BNY32" s="102">
        <v>0.69699999999999995</v>
      </c>
      <c r="BNZ32" s="102">
        <v>0.69899999999999995</v>
      </c>
      <c r="BOA32" s="102"/>
      <c r="BOB32" s="102">
        <v>0.71799999999999997</v>
      </c>
      <c r="BOC32" s="102">
        <v>0.72099999999999997</v>
      </c>
      <c r="BOD32" s="102">
        <v>0.71799999999999997</v>
      </c>
      <c r="BOE32" s="102">
        <v>0.72099999999999997</v>
      </c>
      <c r="BOF32" s="102"/>
      <c r="BOG32" s="102">
        <v>0.71599999999999997</v>
      </c>
      <c r="BOH32" s="102">
        <v>0.69499999999999995</v>
      </c>
      <c r="BOI32" s="102">
        <f t="shared" si="125"/>
        <v>0.67900000000000005</v>
      </c>
      <c r="BOJ32" s="102">
        <v>0.71799999999999997</v>
      </c>
      <c r="BOK32" s="102">
        <v>0.71699999999999997</v>
      </c>
      <c r="BOL32" s="102">
        <v>0.71499999999999997</v>
      </c>
      <c r="BOM32" s="102">
        <v>0.72</v>
      </c>
      <c r="BON32" s="102">
        <v>0.72299999999999998</v>
      </c>
      <c r="BOO32" s="102">
        <v>0.72499999999999998</v>
      </c>
      <c r="BOP32" s="102">
        <v>0.72099999999999997</v>
      </c>
      <c r="BOQ32" s="102"/>
      <c r="BOR32" s="102">
        <v>0.72099999999999997</v>
      </c>
      <c r="BOS32" s="102">
        <v>0.71</v>
      </c>
      <c r="BOT32" s="102">
        <v>0.71099999999999997</v>
      </c>
      <c r="BOU32" s="102">
        <v>0.71799999999999997</v>
      </c>
      <c r="BOV32" s="102">
        <f t="shared" si="288"/>
        <v>0.67900000000000005</v>
      </c>
      <c r="BOW32" s="102">
        <v>0.71099999999999997</v>
      </c>
      <c r="BOX32" s="102">
        <v>0.71199999999999997</v>
      </c>
      <c r="BOY32" s="102">
        <v>0.71799999999999997</v>
      </c>
      <c r="BOZ32" s="102">
        <v>0.71499999999999997</v>
      </c>
      <c r="BPA32" s="102">
        <v>0.80900000000000005</v>
      </c>
      <c r="BPB32" s="102"/>
      <c r="BPC32" s="102">
        <v>0.80600000000000005</v>
      </c>
      <c r="BPD32" s="102">
        <v>0.80700000000000005</v>
      </c>
      <c r="BPE32" s="102">
        <v>0.81</v>
      </c>
      <c r="BPF32" s="102">
        <v>0.80800000000000005</v>
      </c>
      <c r="BPG32" s="102">
        <v>0.77400000000000002</v>
      </c>
      <c r="BPH32" s="102">
        <v>0.72099999999999997</v>
      </c>
      <c r="BPI32" s="102">
        <f t="shared" si="289"/>
        <v>0.67900000000000005</v>
      </c>
      <c r="BPJ32" s="102">
        <v>0.80700000000000005</v>
      </c>
      <c r="BPK32" s="102">
        <v>0.81100000000000005</v>
      </c>
      <c r="BPL32" s="102">
        <v>0.81200000000000006</v>
      </c>
      <c r="BPM32" s="102">
        <v>0.89100000000000001</v>
      </c>
      <c r="BPN32" s="102">
        <v>0.89600000000000002</v>
      </c>
      <c r="BPO32" s="102">
        <v>0.78600000000000003</v>
      </c>
      <c r="BPP32" s="102">
        <v>0.78700000000000003</v>
      </c>
      <c r="BPQ32" s="102">
        <v>0.81</v>
      </c>
      <c r="BPR32" s="102">
        <v>0.78700000000000003</v>
      </c>
      <c r="BPS32" s="102">
        <v>0.72099999999999997</v>
      </c>
      <c r="BPT32" s="102">
        <f t="shared" si="128"/>
        <v>0.67900000000000005</v>
      </c>
      <c r="BPU32" s="102">
        <v>0.79400000000000004</v>
      </c>
      <c r="BPV32" s="102">
        <v>0.76700000000000002</v>
      </c>
      <c r="BPW32" s="102">
        <v>0.75600000000000001</v>
      </c>
      <c r="BPX32" s="102">
        <v>0.755</v>
      </c>
      <c r="BPY32" s="102"/>
      <c r="BPZ32" s="102">
        <v>0.76300000000000001</v>
      </c>
      <c r="BQA32" s="102">
        <v>0.76300000000000001</v>
      </c>
      <c r="BQB32" s="102">
        <v>0.75600000000000001</v>
      </c>
      <c r="BQC32" s="102">
        <v>0.75700000000000001</v>
      </c>
      <c r="BQD32" s="102">
        <v>0.75700000000000001</v>
      </c>
      <c r="BQE32" s="102">
        <f t="shared" si="129"/>
        <v>0.67900000000000005</v>
      </c>
      <c r="BQF32" s="102">
        <v>0.75700000000000001</v>
      </c>
      <c r="BQG32" s="102">
        <v>0.754</v>
      </c>
      <c r="BQH32" s="102">
        <v>0.76300000000000001</v>
      </c>
      <c r="BQI32" s="102">
        <v>0.77300000000000002</v>
      </c>
      <c r="BQJ32" s="102">
        <v>0.751</v>
      </c>
      <c r="BQK32" s="102">
        <v>0.753</v>
      </c>
      <c r="BQL32" s="102">
        <v>0.75600000000000001</v>
      </c>
      <c r="BQM32" s="102">
        <v>0.747</v>
      </c>
      <c r="BQN32" s="102">
        <v>0.755</v>
      </c>
      <c r="BQO32" s="102">
        <v>0.76100000000000001</v>
      </c>
      <c r="BQP32" s="102">
        <v>0.751</v>
      </c>
      <c r="BQQ32" s="1061">
        <v>0.755</v>
      </c>
      <c r="BQR32" s="102">
        <f t="shared" si="130"/>
        <v>0.67900000000000005</v>
      </c>
      <c r="BQS32" s="102">
        <v>0.76</v>
      </c>
      <c r="BQT32" s="102"/>
      <c r="BQU32" s="102">
        <v>0.76</v>
      </c>
      <c r="BQV32" s="102">
        <v>0.76500000000000001</v>
      </c>
      <c r="BQW32" s="102">
        <v>0.77</v>
      </c>
      <c r="BQX32" s="102">
        <v>0.76</v>
      </c>
      <c r="BQY32" s="102">
        <v>0.77300000000000002</v>
      </c>
      <c r="BQZ32" s="102">
        <v>0.76800000000000002</v>
      </c>
      <c r="BRA32" s="102">
        <v>0.76</v>
      </c>
      <c r="BRB32" s="102">
        <v>0.76</v>
      </c>
      <c r="BRC32" s="102">
        <v>0.76400000000000001</v>
      </c>
      <c r="BRD32" s="102">
        <v>0.77300000000000002</v>
      </c>
      <c r="BRE32" s="102">
        <f t="shared" si="131"/>
        <v>0.67900000000000005</v>
      </c>
      <c r="BRF32" s="102">
        <v>0.77600000000000002</v>
      </c>
      <c r="BRG32" s="102">
        <v>0.78</v>
      </c>
      <c r="BRH32" s="102">
        <v>0.76800000000000002</v>
      </c>
      <c r="BRI32" s="102">
        <v>0.76900000000000002</v>
      </c>
      <c r="BRJ32" s="102">
        <v>0.77</v>
      </c>
      <c r="BRK32" s="102">
        <v>0.77</v>
      </c>
      <c r="BRL32" s="102">
        <v>0.77</v>
      </c>
      <c r="BRM32" s="102">
        <v>0.77</v>
      </c>
      <c r="BRN32" s="102">
        <v>0.78</v>
      </c>
      <c r="BRO32" s="102">
        <v>0.76500000000000001</v>
      </c>
      <c r="BRP32" s="102">
        <v>0.79</v>
      </c>
      <c r="BRQ32" s="102">
        <v>0.77</v>
      </c>
      <c r="BRR32" s="102"/>
      <c r="BRS32" s="102">
        <v>0.77</v>
      </c>
      <c r="BRT32" s="102">
        <v>0.76800000000000002</v>
      </c>
      <c r="BRU32" s="102">
        <v>0.76700000000000002</v>
      </c>
      <c r="BRV32" s="102">
        <v>0.77</v>
      </c>
      <c r="BRW32" s="102">
        <v>0.77</v>
      </c>
      <c r="BRX32" s="102"/>
      <c r="BRY32" s="102">
        <v>0.77</v>
      </c>
      <c r="BRZ32" s="102">
        <v>0.77</v>
      </c>
      <c r="BSA32" s="102">
        <v>0.78100000000000003</v>
      </c>
      <c r="BSB32" s="102">
        <v>0.78</v>
      </c>
      <c r="BSC32" s="102">
        <v>0.76900000000000002</v>
      </c>
      <c r="BSD32" s="102">
        <v>0.77100000000000002</v>
      </c>
      <c r="BSE32" s="102"/>
      <c r="BSF32" s="102">
        <v>0.752</v>
      </c>
      <c r="BSG32" s="102">
        <f t="shared" si="313"/>
        <v>0.67900000000000005</v>
      </c>
      <c r="BSH32" s="102">
        <v>0.77</v>
      </c>
      <c r="BSI32" s="102">
        <v>0.76900000000000002</v>
      </c>
      <c r="BSJ32" s="102">
        <v>0.77200000000000002</v>
      </c>
      <c r="BSK32" s="102">
        <v>0.76100000000000001</v>
      </c>
      <c r="BSL32" s="102">
        <v>0.76300000000000001</v>
      </c>
      <c r="BSM32" s="102">
        <f t="shared" si="133"/>
        <v>0.67900000000000005</v>
      </c>
      <c r="BSN32" s="47">
        <v>0.78800000000000003</v>
      </c>
      <c r="BSO32" s="47"/>
      <c r="BSP32" s="47">
        <v>0.79200000000000004</v>
      </c>
      <c r="BSQ32" s="47">
        <v>0.80300000000000005</v>
      </c>
      <c r="BSR32" s="47">
        <v>0.81</v>
      </c>
      <c r="BSS32" s="47">
        <v>0.8</v>
      </c>
      <c r="BST32" s="47">
        <v>0.79100000000000004</v>
      </c>
      <c r="BSU32" s="47"/>
      <c r="BSV32" s="47">
        <v>0.79300000000000004</v>
      </c>
      <c r="BSW32" s="47"/>
      <c r="BSX32" s="47">
        <v>0.79900000000000004</v>
      </c>
      <c r="BSY32" s="47">
        <v>0.80200000000000005</v>
      </c>
      <c r="BSZ32" s="47">
        <v>0.81</v>
      </c>
      <c r="BTA32" s="47">
        <v>0.79100000000000004</v>
      </c>
      <c r="BTB32" s="47">
        <v>0.78700000000000003</v>
      </c>
      <c r="BTC32" s="47"/>
      <c r="BTD32" s="102">
        <f t="shared" si="134"/>
        <v>0.67900000000000005</v>
      </c>
      <c r="BTE32" s="102">
        <v>0.79400000000000004</v>
      </c>
      <c r="BTF32" s="47"/>
      <c r="BTG32" s="47">
        <v>0.79800000000000004</v>
      </c>
      <c r="BTH32" s="47">
        <v>0.79100000000000004</v>
      </c>
      <c r="BTI32" s="47">
        <v>0.79700000000000004</v>
      </c>
      <c r="BTJ32" s="47">
        <v>0.8</v>
      </c>
      <c r="BTK32" s="47">
        <v>0.81100000000000005</v>
      </c>
      <c r="BTL32" s="51">
        <v>0.79700000000000004</v>
      </c>
      <c r="BTM32" s="47">
        <f t="shared" si="135"/>
        <v>0.67900000000000005</v>
      </c>
      <c r="BTN32" s="47">
        <v>0.77500000000000002</v>
      </c>
      <c r="BTO32" s="51">
        <v>0.77500000000000002</v>
      </c>
      <c r="BTP32" s="51">
        <v>0.76800000000000002</v>
      </c>
      <c r="BTQ32" s="51"/>
      <c r="BTR32" s="51">
        <v>0.77800000000000002</v>
      </c>
      <c r="BTS32" s="47">
        <v>0.77800000000000002</v>
      </c>
      <c r="BTT32" s="47">
        <f t="shared" si="136"/>
        <v>0.67900000000000005</v>
      </c>
      <c r="BTU32" s="47">
        <v>0.76800000000000002</v>
      </c>
      <c r="BTV32" s="47">
        <v>0.77900000000000003</v>
      </c>
      <c r="BTW32" s="47">
        <v>0.78100000000000003</v>
      </c>
      <c r="BTX32" s="47">
        <v>0.78500000000000003</v>
      </c>
      <c r="BTY32" s="47"/>
      <c r="BTZ32" s="47">
        <v>0.78600000000000003</v>
      </c>
      <c r="BUA32" s="10">
        <v>0.77400000000000002</v>
      </c>
      <c r="BUB32" s="47">
        <f t="shared" si="137"/>
        <v>0.67900000000000005</v>
      </c>
      <c r="BUC32" s="47">
        <v>0.76500000000000001</v>
      </c>
      <c r="BUD32" s="47">
        <v>0.78</v>
      </c>
      <c r="BUE32" s="47">
        <v>0.78400000000000003</v>
      </c>
      <c r="BUF32" s="47">
        <v>0.79</v>
      </c>
      <c r="BUG32" s="47">
        <v>0.77300000000000002</v>
      </c>
      <c r="BUH32" s="47">
        <v>0.78200000000000003</v>
      </c>
      <c r="BUI32" s="47">
        <v>0.78600000000000003</v>
      </c>
      <c r="BUJ32" s="47">
        <v>0.78400000000000003</v>
      </c>
      <c r="BUK32" s="47">
        <v>0.77900000000000003</v>
      </c>
      <c r="BUL32" s="1181">
        <v>0.755</v>
      </c>
      <c r="BUM32" s="47">
        <v>0.78</v>
      </c>
      <c r="BUN32" s="1162">
        <v>0.76900000000000002</v>
      </c>
      <c r="BUO32" s="1162">
        <v>0.77</v>
      </c>
      <c r="BUP32" s="47">
        <v>0.78100000000000003</v>
      </c>
      <c r="BUQ32" s="47">
        <f t="shared" si="138"/>
        <v>0.755</v>
      </c>
      <c r="BUR32" s="47">
        <v>0.78200000000000003</v>
      </c>
      <c r="BUS32" s="47">
        <v>0.78800000000000003</v>
      </c>
      <c r="BUT32" s="47">
        <v>0.77600000000000002</v>
      </c>
      <c r="BUU32" s="47">
        <v>0.78900000000000003</v>
      </c>
      <c r="BUV32" s="47">
        <v>0.77400000000000002</v>
      </c>
      <c r="BUW32" s="1264">
        <v>0.78</v>
      </c>
      <c r="BUX32" s="47">
        <f t="shared" si="293"/>
        <v>0.755</v>
      </c>
      <c r="BUY32" s="47">
        <v>0.77</v>
      </c>
      <c r="BUZ32" s="47">
        <v>0.77500000000000002</v>
      </c>
      <c r="BVA32" s="47">
        <v>0.78</v>
      </c>
      <c r="BVB32" s="47">
        <v>0.78600000000000003</v>
      </c>
      <c r="BVC32" s="47">
        <v>0.66100000000000003</v>
      </c>
      <c r="BVD32" s="1264">
        <v>0.78400000000000003</v>
      </c>
      <c r="BVE32" s="1264">
        <f t="shared" si="140"/>
        <v>0.755</v>
      </c>
      <c r="BVF32" s="47">
        <v>0.65200000000000002</v>
      </c>
      <c r="BVG32" s="47"/>
      <c r="BVH32" s="47"/>
      <c r="BVI32" s="47">
        <v>0.67</v>
      </c>
      <c r="BVJ32" s="47">
        <v>0.65700000000000003</v>
      </c>
      <c r="BVK32" s="47">
        <v>0.77900000000000003</v>
      </c>
      <c r="BVL32" s="47">
        <v>0.65200000000000002</v>
      </c>
      <c r="BVM32" s="47">
        <v>0.65800000000000003</v>
      </c>
      <c r="BVN32" s="47">
        <v>0.78500000000000003</v>
      </c>
      <c r="BVO32" s="47">
        <f t="shared" si="260"/>
        <v>0.755</v>
      </c>
      <c r="BVP32" s="47">
        <v>0.67</v>
      </c>
      <c r="BVQ32" s="47">
        <v>0.67</v>
      </c>
      <c r="BVR32" s="47">
        <v>0.67100000000000004</v>
      </c>
      <c r="BVS32" s="47">
        <v>0.67900000000000005</v>
      </c>
      <c r="BVT32" s="47">
        <v>0.66900000000000004</v>
      </c>
      <c r="BVU32" s="47">
        <v>0.80300000000000005</v>
      </c>
      <c r="BVV32" s="47">
        <v>0.67300000000000004</v>
      </c>
      <c r="BVW32" s="47">
        <v>0.66700000000000004</v>
      </c>
      <c r="BVX32" s="51">
        <v>0.66100000000000003</v>
      </c>
      <c r="BVY32" s="47">
        <v>0.76</v>
      </c>
      <c r="BVZ32" s="47">
        <v>0.66700000000000004</v>
      </c>
      <c r="BWA32" s="47"/>
      <c r="BWB32" s="47">
        <v>0.78800000000000003</v>
      </c>
      <c r="BWC32" s="47">
        <v>0.66400000000000003</v>
      </c>
      <c r="BWD32" s="47"/>
      <c r="BWE32" s="47">
        <f t="shared" si="300"/>
        <v>0.66400000000000003</v>
      </c>
      <c r="BWF32" s="47">
        <v>0.67</v>
      </c>
      <c r="BWG32" s="47">
        <v>0.65600000000000003</v>
      </c>
      <c r="BWH32" s="47">
        <v>0.67800000000000005</v>
      </c>
      <c r="BWI32" s="47">
        <v>0.67300000000000004</v>
      </c>
      <c r="BWJ32" s="47">
        <v>0.66800000000000004</v>
      </c>
      <c r="BWK32" s="47">
        <v>0.65900000000000003</v>
      </c>
      <c r="BWL32" s="47"/>
      <c r="BWM32" s="47">
        <v>0.66600000000000004</v>
      </c>
      <c r="BWN32" s="47">
        <v>0.66300000000000003</v>
      </c>
      <c r="BWO32" s="47"/>
      <c r="BWP32" s="47">
        <v>0.67</v>
      </c>
      <c r="BWQ32" s="47">
        <v>0.66200000000000003</v>
      </c>
      <c r="BWR32" s="47"/>
      <c r="BWS32" s="47">
        <v>0.66900000000000004</v>
      </c>
      <c r="BWT32" s="47"/>
      <c r="BWU32" s="47">
        <v>0.66700000000000004</v>
      </c>
      <c r="BWV32" s="47"/>
      <c r="BWW32" s="47">
        <v>0.66600000000000004</v>
      </c>
      <c r="BWX32" s="47">
        <v>0.67400000000000004</v>
      </c>
      <c r="BWY32" s="47">
        <v>0.66700000000000004</v>
      </c>
      <c r="BWZ32" s="47">
        <v>0.67500000000000004</v>
      </c>
      <c r="BXA32" s="47"/>
      <c r="BXB32" s="47">
        <v>0.67600000000000005</v>
      </c>
      <c r="BXC32" s="47"/>
      <c r="BXD32" s="47">
        <v>0.67900000000000005</v>
      </c>
      <c r="BXE32" s="47"/>
      <c r="BXF32" s="47">
        <v>0.66900000000000004</v>
      </c>
      <c r="BXG32" s="47">
        <v>0.66100000000000003</v>
      </c>
      <c r="BXH32" s="47">
        <f t="shared" si="143"/>
        <v>0.66100000000000003</v>
      </c>
      <c r="BXI32" s="47">
        <v>0.67700000000000005</v>
      </c>
      <c r="BXJ32" s="47"/>
      <c r="BXK32" s="47">
        <v>0.66300000000000003</v>
      </c>
      <c r="BXL32" s="47"/>
      <c r="BXM32" s="47">
        <v>0.66500000000000004</v>
      </c>
      <c r="BXN32" s="47"/>
      <c r="BXO32" s="47">
        <v>0.65500000000000003</v>
      </c>
      <c r="BXP32" s="47"/>
      <c r="BXQ32" s="51">
        <v>0.66400000000000003</v>
      </c>
      <c r="BXR32" s="47">
        <f t="shared" si="314"/>
        <v>0.66100000000000003</v>
      </c>
      <c r="BXS32" s="47"/>
      <c r="BXT32" s="47">
        <v>0.66200000000000003</v>
      </c>
      <c r="BXU32" s="47"/>
      <c r="BXV32" s="47">
        <v>0.66100000000000003</v>
      </c>
      <c r="BXW32" s="47"/>
      <c r="BXX32" s="47">
        <v>0.66400000000000003</v>
      </c>
      <c r="BXY32" s="47">
        <v>0.66200000000000003</v>
      </c>
      <c r="BXZ32" s="47"/>
      <c r="BYA32" s="47"/>
      <c r="BYB32" s="47">
        <v>0.66</v>
      </c>
      <c r="BYC32" s="47">
        <f>MIN(BYB32,BXR32)</f>
        <v>0.66</v>
      </c>
      <c r="BYD32" s="47">
        <v>0.68799999999999994</v>
      </c>
      <c r="BYE32" s="47"/>
      <c r="BYF32" s="47"/>
      <c r="BYG32" s="47">
        <v>0.71199999999999997</v>
      </c>
      <c r="BYH32" s="51"/>
      <c r="BYI32" s="51"/>
      <c r="BYJ32" s="47">
        <v>0.71</v>
      </c>
      <c r="BYK32" s="47"/>
      <c r="BYL32" s="47">
        <v>0.71199999999999997</v>
      </c>
      <c r="BYM32" s="47">
        <v>0.71499999999999997</v>
      </c>
      <c r="BYN32" s="47"/>
      <c r="BYO32" s="6">
        <f t="shared" si="146"/>
        <v>8.3333333333333232E-2</v>
      </c>
      <c r="BYP32" s="102">
        <v>0.753</v>
      </c>
      <c r="BYQ32" s="102">
        <v>0.76300000000000001</v>
      </c>
      <c r="BYR32" s="102">
        <v>0.78200000000000003</v>
      </c>
      <c r="BYS32" s="102"/>
      <c r="BYT32" s="102">
        <v>0.81100000000000005</v>
      </c>
      <c r="BYU32" s="102">
        <v>0.82499999999999996</v>
      </c>
      <c r="BYV32" s="102">
        <v>0.82599999999999996</v>
      </c>
      <c r="BYW32" s="102"/>
      <c r="BYX32" s="102">
        <f t="shared" si="290"/>
        <v>0.753</v>
      </c>
      <c r="BYY32" s="102">
        <v>0.83399999999999996</v>
      </c>
      <c r="BYZ32" s="102">
        <v>0.81299999999999994</v>
      </c>
      <c r="BZA32" s="102">
        <v>0.82799999999999996</v>
      </c>
      <c r="BZB32" s="102">
        <v>0.83199999999999996</v>
      </c>
      <c r="BZC32" s="102">
        <v>0.81100000000000005</v>
      </c>
      <c r="BZD32" s="102">
        <v>0.80600000000000005</v>
      </c>
      <c r="BZE32" s="102">
        <v>0.81399999999999995</v>
      </c>
      <c r="BZF32" s="102"/>
      <c r="BZG32" s="102">
        <v>0.80900000000000005</v>
      </c>
      <c r="BZH32" s="102">
        <v>0.80500000000000005</v>
      </c>
      <c r="BZI32" s="102">
        <v>0.81</v>
      </c>
      <c r="BZJ32" s="102">
        <v>0.81</v>
      </c>
      <c r="BZK32" s="1061">
        <v>0.79500000000000004</v>
      </c>
      <c r="BZL32" s="102">
        <f t="shared" si="148"/>
        <v>0.753</v>
      </c>
      <c r="BZM32" s="102">
        <v>0.81</v>
      </c>
      <c r="BZN32" s="102">
        <v>0.82</v>
      </c>
      <c r="BZO32" s="102">
        <v>0.82</v>
      </c>
      <c r="BZP32" s="102">
        <v>0.82</v>
      </c>
      <c r="BZQ32" s="102">
        <v>0.81</v>
      </c>
      <c r="BZR32" s="102">
        <v>0.82199999999999995</v>
      </c>
      <c r="BZS32" s="102"/>
      <c r="BZT32" s="102">
        <v>0.82</v>
      </c>
      <c r="BZU32" s="102">
        <v>0.80600000000000005</v>
      </c>
      <c r="BZV32" s="102">
        <v>0.81399999999999995</v>
      </c>
      <c r="BZW32" s="102">
        <v>0.80700000000000005</v>
      </c>
      <c r="BZX32" s="102">
        <v>0.81100000000000005</v>
      </c>
      <c r="BZY32" s="102">
        <f>MIN(BZL32,BZX32)</f>
        <v>0.753</v>
      </c>
      <c r="BZZ32" s="102">
        <v>0.82299999999999995</v>
      </c>
      <c r="CAA32" s="102">
        <v>0.79300000000000004</v>
      </c>
      <c r="CAB32" s="102">
        <v>0.82</v>
      </c>
      <c r="CAC32" s="102"/>
      <c r="CAD32" s="102">
        <v>0.81599999999999995</v>
      </c>
      <c r="CAE32" s="102">
        <v>0.81100000000000005</v>
      </c>
      <c r="CAF32" s="102">
        <v>0.82</v>
      </c>
      <c r="CAG32" s="102">
        <v>0.81499999999999995</v>
      </c>
      <c r="CAH32" s="102">
        <v>0.82099999999999995</v>
      </c>
      <c r="CAI32" s="102">
        <v>0.81499999999999995</v>
      </c>
      <c r="CAJ32" s="102"/>
      <c r="CAK32" s="102">
        <v>0.80700000000000005</v>
      </c>
      <c r="CAL32" s="102">
        <v>0.81599999999999995</v>
      </c>
      <c r="CAM32" s="102">
        <v>0.82</v>
      </c>
      <c r="CAN32" s="102">
        <v>0.82</v>
      </c>
      <c r="CAO32" s="102">
        <v>0.82</v>
      </c>
      <c r="CAP32" s="102"/>
      <c r="CAQ32" s="102">
        <v>0.81399999999999995</v>
      </c>
      <c r="CAR32" s="102">
        <v>0.81299999999999994</v>
      </c>
      <c r="CAS32" s="102"/>
      <c r="CAT32" s="102">
        <v>0.80600000000000005</v>
      </c>
      <c r="CAU32" s="102">
        <v>0.79500000000000004</v>
      </c>
      <c r="CAV32" s="102">
        <v>0.81</v>
      </c>
      <c r="CAW32" s="102">
        <v>0.80900000000000005</v>
      </c>
      <c r="CAX32" s="102">
        <v>0.80900000000000005</v>
      </c>
      <c r="CAY32" s="102"/>
      <c r="CAZ32" s="102">
        <v>0.81100000000000005</v>
      </c>
      <c r="CBA32" s="102">
        <v>0.81200000000000006</v>
      </c>
      <c r="CBB32" s="102">
        <v>0.80300000000000005</v>
      </c>
      <c r="CBC32" s="102">
        <f t="shared" si="150"/>
        <v>0.753</v>
      </c>
      <c r="CBD32" s="102">
        <v>0.80500000000000005</v>
      </c>
      <c r="CBE32" s="102">
        <v>0.81399999999999995</v>
      </c>
      <c r="CBF32" s="102">
        <v>0.81</v>
      </c>
      <c r="CBG32" s="102">
        <v>0.80200000000000005</v>
      </c>
      <c r="CBH32" s="102"/>
      <c r="CBI32" s="102">
        <v>0.83099999999999996</v>
      </c>
      <c r="CBJ32" s="102">
        <f t="shared" si="151"/>
        <v>0.753</v>
      </c>
      <c r="CBK32" s="47">
        <v>0.84399999999999997</v>
      </c>
      <c r="CBL32" s="47">
        <v>0.85599999999999998</v>
      </c>
      <c r="CBM32" s="47">
        <v>0.86199999999999999</v>
      </c>
      <c r="CBN32" s="47">
        <v>0.85099999999999998</v>
      </c>
      <c r="CBO32" s="47">
        <v>0.84</v>
      </c>
      <c r="CBP32" s="47">
        <v>0.85899999999999999</v>
      </c>
      <c r="CBQ32" s="47">
        <v>0.86599999999999999</v>
      </c>
      <c r="CBR32" s="47">
        <v>0.86399999999999999</v>
      </c>
      <c r="CBS32" s="47">
        <v>0.84199999999999997</v>
      </c>
      <c r="CBT32" s="47"/>
      <c r="CBU32" s="47">
        <v>0.85799999999999998</v>
      </c>
      <c r="CBV32" s="47">
        <v>0.86299999999999999</v>
      </c>
      <c r="CBW32" s="47">
        <v>0.85599999999999998</v>
      </c>
      <c r="CBX32" s="102">
        <f t="shared" si="152"/>
        <v>0.753</v>
      </c>
      <c r="CBY32" s="47">
        <v>0.85199999999999998</v>
      </c>
      <c r="CBZ32" s="77">
        <v>0.85199999999999998</v>
      </c>
      <c r="CCA32" s="47"/>
      <c r="CCB32" s="47">
        <v>0.88100000000000001</v>
      </c>
      <c r="CCC32" s="47">
        <v>0.86699999999999999</v>
      </c>
      <c r="CCD32" s="47">
        <v>0.85799999999999998</v>
      </c>
      <c r="CCE32" s="47">
        <v>0.85</v>
      </c>
      <c r="CCF32" s="51">
        <v>0.82899999999999996</v>
      </c>
      <c r="CCG32" s="47">
        <f t="shared" si="153"/>
        <v>0.753</v>
      </c>
      <c r="CCH32" s="47">
        <v>0.83</v>
      </c>
      <c r="CCI32" s="51">
        <v>0.83</v>
      </c>
      <c r="CCJ32" s="51">
        <v>0.82199999999999995</v>
      </c>
      <c r="CCK32" s="51"/>
      <c r="CCL32" s="51">
        <v>0.82799999999999996</v>
      </c>
      <c r="CCM32" s="47">
        <v>0.82799999999999996</v>
      </c>
      <c r="CCN32" s="47">
        <f t="shared" si="154"/>
        <v>0.753</v>
      </c>
      <c r="CCO32" s="47">
        <v>0.82</v>
      </c>
      <c r="CCP32" s="47">
        <v>0.81499999999999995</v>
      </c>
      <c r="CCQ32" s="47">
        <v>0.82399999999999995</v>
      </c>
      <c r="CCR32" s="47">
        <v>0.81799999999999995</v>
      </c>
      <c r="CCS32" s="47">
        <v>0.82099999999999995</v>
      </c>
      <c r="CCT32" s="47">
        <f t="shared" si="155"/>
        <v>0.753</v>
      </c>
      <c r="CCU32" s="47">
        <v>0.81899999999999995</v>
      </c>
      <c r="CCV32" s="47">
        <v>0.82399999999999995</v>
      </c>
      <c r="CCW32" s="47">
        <v>0.83799999999999997</v>
      </c>
      <c r="CCX32" s="47">
        <v>0.83599999999999997</v>
      </c>
      <c r="CCY32" s="47">
        <v>0.85099999999999998</v>
      </c>
      <c r="CCZ32" s="47">
        <v>0.84699999999999998</v>
      </c>
      <c r="CDA32" s="47"/>
      <c r="CDB32" s="47">
        <v>0.85</v>
      </c>
      <c r="CDC32" s="47">
        <v>0.82899999999999996</v>
      </c>
      <c r="CDD32" s="47">
        <v>0.84599999999999997</v>
      </c>
      <c r="CDE32" s="1181">
        <v>0.82299999999999995</v>
      </c>
      <c r="CDF32" s="47">
        <v>0.83799999999999997</v>
      </c>
      <c r="CDG32" s="47"/>
      <c r="CDH32" s="1162">
        <v>0.83799999999999997</v>
      </c>
      <c r="CDI32" s="1162">
        <v>0.85899999999999999</v>
      </c>
      <c r="CDJ32" s="47">
        <v>0.84</v>
      </c>
      <c r="CDK32" s="47">
        <f t="shared" si="156"/>
        <v>0.82299999999999995</v>
      </c>
      <c r="CDL32" s="47">
        <v>0.85099999999999998</v>
      </c>
      <c r="CDM32" s="47">
        <v>0.84399999999999997</v>
      </c>
      <c r="CDN32" s="47">
        <v>0.85099999999999998</v>
      </c>
      <c r="CDO32" s="47">
        <v>0.86099999999999999</v>
      </c>
      <c r="CDP32" s="47">
        <v>0.84899999999999998</v>
      </c>
      <c r="CDQ32" s="1264">
        <v>0.86499999999999999</v>
      </c>
      <c r="CDR32" s="47">
        <f t="shared" si="294"/>
        <v>0.82299999999999995</v>
      </c>
      <c r="CDS32" s="47">
        <v>0.85699999999999998</v>
      </c>
      <c r="CDT32" s="47">
        <v>0.875</v>
      </c>
      <c r="CDU32" s="47">
        <v>0.873</v>
      </c>
      <c r="CDV32" s="47">
        <v>0.85599999999999998</v>
      </c>
      <c r="CDW32" s="47">
        <v>0.67200000000000004</v>
      </c>
      <c r="CDX32" s="1264">
        <v>0.86199999999999999</v>
      </c>
      <c r="CDY32" s="1264">
        <f t="shared" si="158"/>
        <v>0.82299999999999995</v>
      </c>
      <c r="CDZ32" s="47">
        <v>0.69099999999999995</v>
      </c>
      <c r="CEA32" s="47"/>
      <c r="CEB32" s="47"/>
      <c r="CEC32" s="47">
        <v>0.67800000000000005</v>
      </c>
      <c r="CED32" s="47">
        <v>0.66700000000000004</v>
      </c>
      <c r="CEE32" s="47">
        <v>0.87</v>
      </c>
      <c r="CEF32" s="47">
        <v>0.66600000000000004</v>
      </c>
      <c r="CEG32" s="47">
        <v>0.66400000000000003</v>
      </c>
      <c r="CEH32" s="47">
        <v>0.85699999999999998</v>
      </c>
      <c r="CEI32" s="47">
        <f t="shared" si="261"/>
        <v>0.82299999999999995</v>
      </c>
      <c r="CEJ32" s="47">
        <v>0.68300000000000005</v>
      </c>
      <c r="CEK32" s="47">
        <v>0.68200000000000005</v>
      </c>
      <c r="CEL32" s="47">
        <v>0.67900000000000005</v>
      </c>
      <c r="CEM32" s="47">
        <v>0.68300000000000005</v>
      </c>
      <c r="CEN32" s="47">
        <v>0.68400000000000005</v>
      </c>
      <c r="CEO32" s="47">
        <v>0.874</v>
      </c>
      <c r="CEP32" s="47">
        <v>0.68100000000000005</v>
      </c>
      <c r="CEQ32" s="47">
        <v>0.68</v>
      </c>
      <c r="CER32" s="51">
        <v>0.67900000000000005</v>
      </c>
      <c r="CES32" s="47">
        <v>0.82</v>
      </c>
      <c r="CET32" s="47">
        <v>0.67800000000000005</v>
      </c>
      <c r="CEU32" s="47"/>
      <c r="CEV32" s="47">
        <v>0.88500000000000001</v>
      </c>
      <c r="CEW32" s="47">
        <v>0.67700000000000005</v>
      </c>
      <c r="CEX32" s="47"/>
      <c r="CEY32" s="47">
        <f t="shared" si="301"/>
        <v>0.67700000000000005</v>
      </c>
      <c r="CEZ32" s="47">
        <v>0.68200000000000005</v>
      </c>
      <c r="CFA32" s="47">
        <v>0.67700000000000005</v>
      </c>
      <c r="CFB32" s="47">
        <v>0.68100000000000005</v>
      </c>
      <c r="CFC32" s="47">
        <v>0.67700000000000005</v>
      </c>
      <c r="CFD32" s="47">
        <v>0.67600000000000005</v>
      </c>
      <c r="CFE32" s="47">
        <v>0.68600000000000005</v>
      </c>
      <c r="CFF32" s="47"/>
      <c r="CFG32" s="47">
        <v>0.67300000000000004</v>
      </c>
      <c r="CFH32" s="47">
        <v>0.68200000000000005</v>
      </c>
      <c r="CFI32" s="47"/>
      <c r="CFJ32" s="47">
        <v>0.67300000000000004</v>
      </c>
      <c r="CFK32" s="47">
        <v>0.68300000000000005</v>
      </c>
      <c r="CFL32" s="47"/>
      <c r="CFM32" s="47">
        <v>0.67500000000000004</v>
      </c>
      <c r="CFN32" s="47"/>
      <c r="CFO32" s="47">
        <v>0.66700000000000004</v>
      </c>
      <c r="CFP32" s="47"/>
      <c r="CFQ32" s="47">
        <v>0.67200000000000004</v>
      </c>
      <c r="CFR32" s="47"/>
      <c r="CFS32" s="47">
        <v>0.67400000000000004</v>
      </c>
      <c r="CFT32" s="47">
        <v>0.67300000000000004</v>
      </c>
      <c r="CFU32" s="47">
        <v>0.67600000000000005</v>
      </c>
      <c r="CFV32" s="47"/>
      <c r="CFW32" s="47">
        <v>0.67500000000000004</v>
      </c>
      <c r="CFX32" s="47"/>
      <c r="CFY32" s="47">
        <v>0.67700000000000005</v>
      </c>
      <c r="CFZ32" s="47"/>
      <c r="CGA32" s="47">
        <v>0.67300000000000004</v>
      </c>
      <c r="CGB32" s="47">
        <v>0.71399999999999997</v>
      </c>
      <c r="CGC32" s="47">
        <f t="shared" si="161"/>
        <v>0.67700000000000005</v>
      </c>
      <c r="CGD32" s="47">
        <v>0.67900000000000005</v>
      </c>
      <c r="CGE32" s="47"/>
      <c r="CGF32" s="47">
        <v>0.67500000000000004</v>
      </c>
      <c r="CGG32" s="47"/>
      <c r="CGH32" s="47">
        <v>0.67600000000000005</v>
      </c>
      <c r="CGI32" s="47"/>
      <c r="CGJ32" s="47">
        <v>0.67300000000000004</v>
      </c>
      <c r="CGK32" s="47"/>
      <c r="CGL32" s="51">
        <v>0.66900000000000004</v>
      </c>
      <c r="CGM32" s="51">
        <f t="shared" si="315"/>
        <v>0.66900000000000004</v>
      </c>
      <c r="CGN32" s="51"/>
      <c r="CGO32" s="51">
        <v>0.67800000000000005</v>
      </c>
      <c r="CGP32" s="51"/>
      <c r="CGQ32" s="51">
        <v>0.68899999999999995</v>
      </c>
      <c r="CGR32" s="51"/>
      <c r="CGS32" s="51">
        <v>0.68100000000000005</v>
      </c>
      <c r="CGT32" s="51">
        <v>0.68</v>
      </c>
      <c r="CGU32" s="51"/>
      <c r="CGV32" s="51"/>
      <c r="CGW32" s="47">
        <v>0.67500000000000004</v>
      </c>
      <c r="CGX32" s="47">
        <f>MIN(CGW32,CGM32)</f>
        <v>0.66900000000000004</v>
      </c>
      <c r="CGY32" s="47">
        <v>0.68100000000000005</v>
      </c>
      <c r="CGZ32" s="47"/>
      <c r="CHA32" s="47"/>
      <c r="CHB32" s="51"/>
      <c r="CHC32" s="47">
        <v>0.70399999999999996</v>
      </c>
      <c r="CHD32" s="51"/>
      <c r="CHE32" s="47">
        <v>0.70199999999999996</v>
      </c>
      <c r="CHF32" s="47"/>
      <c r="CHG32" s="47">
        <v>0.71199999999999997</v>
      </c>
      <c r="CHH32" s="47">
        <v>0.71199999999999997</v>
      </c>
      <c r="CHI32" s="47"/>
      <c r="CHJ32" s="47">
        <v>0.72499999999999998</v>
      </c>
      <c r="CHK32" s="47">
        <f t="shared" si="164"/>
        <v>0.66900000000000004</v>
      </c>
      <c r="CHL32" s="47">
        <v>0.72099999999999997</v>
      </c>
      <c r="CHM32" s="47"/>
      <c r="CHN32" s="47">
        <v>0.73099999999999998</v>
      </c>
      <c r="CHO32" s="47">
        <v>0.72199999999999998</v>
      </c>
      <c r="CHP32" s="47">
        <v>0.69499999999999995</v>
      </c>
      <c r="CHQ32" s="47">
        <v>0.69299999999999995</v>
      </c>
      <c r="CHR32" s="47">
        <v>0.69799999999999995</v>
      </c>
      <c r="CHS32" s="47">
        <f t="shared" si="165"/>
        <v>0.66900000000000004</v>
      </c>
      <c r="CHT32" s="47"/>
      <c r="CHU32" s="47"/>
      <c r="CHV32" s="47">
        <v>0.70199999999999996</v>
      </c>
      <c r="CHW32" s="47">
        <v>0.72</v>
      </c>
      <c r="CHX32" s="47"/>
      <c r="CHY32" s="47"/>
      <c r="CHZ32" s="47">
        <v>0.72099999999999997</v>
      </c>
      <c r="CIA32" s="47">
        <f t="shared" si="166"/>
        <v>0.66900000000000004</v>
      </c>
      <c r="CIB32" s="47">
        <v>1.0549999999999999</v>
      </c>
      <c r="CIC32" s="47">
        <v>1.054</v>
      </c>
      <c r="CID32" s="47">
        <v>1.056</v>
      </c>
      <c r="CIE32" s="47">
        <v>1.0529999999999999</v>
      </c>
      <c r="CIF32" s="47"/>
      <c r="CIG32" s="47">
        <v>1.0509999999999999</v>
      </c>
      <c r="CIH32" s="47"/>
      <c r="CII32" s="47">
        <v>1.054</v>
      </c>
      <c r="CIJ32" s="47">
        <v>0.72099999999999997</v>
      </c>
      <c r="CIK32" s="47">
        <f t="shared" si="247"/>
        <v>0.66900000000000004</v>
      </c>
      <c r="CIL32" s="47"/>
      <c r="CIM32" s="47"/>
      <c r="CIN32" s="6">
        <f t="shared" si="167"/>
        <v>-1</v>
      </c>
      <c r="CIO32" s="102">
        <v>0.84499999999999997</v>
      </c>
      <c r="CIP32" s="102">
        <v>0.92</v>
      </c>
      <c r="CIQ32" s="102">
        <v>0.92500000000000004</v>
      </c>
      <c r="CIR32" s="102">
        <v>0.92</v>
      </c>
      <c r="CIS32" s="102"/>
      <c r="CIT32" s="102">
        <v>0.92400000000000004</v>
      </c>
      <c r="CIU32" s="47">
        <f t="shared" si="168"/>
        <v>0.84499999999999997</v>
      </c>
      <c r="CIV32" s="102">
        <v>0.98899999999999999</v>
      </c>
      <c r="CIW32" s="47">
        <v>0.98499999999999999</v>
      </c>
      <c r="CIX32" s="102"/>
      <c r="CIY32" s="47">
        <v>0.999</v>
      </c>
      <c r="CIZ32" s="47">
        <v>0.98799999999999999</v>
      </c>
      <c r="CJA32" s="47">
        <v>1.01</v>
      </c>
      <c r="CJB32" s="47">
        <v>0.99099999999999999</v>
      </c>
      <c r="CJC32" s="47">
        <v>0.98099999999999998</v>
      </c>
      <c r="CJD32" s="47">
        <v>0.97899999999999998</v>
      </c>
      <c r="CJE32" s="47">
        <v>0.996</v>
      </c>
      <c r="CJF32" s="47">
        <v>0.99299999999999999</v>
      </c>
      <c r="CJG32" s="47">
        <v>1.0009999999999999</v>
      </c>
      <c r="CJH32" s="47">
        <v>0.99299999999999999</v>
      </c>
      <c r="CJI32" s="102">
        <f t="shared" si="169"/>
        <v>0.84499999999999997</v>
      </c>
      <c r="CJJ32" s="47">
        <v>0.99099999999999999</v>
      </c>
      <c r="CJK32" s="102">
        <v>0.99099999999999999</v>
      </c>
      <c r="CJL32" s="47"/>
      <c r="CJM32" s="47">
        <v>1</v>
      </c>
      <c r="CJN32" s="47">
        <v>1.0029999999999999</v>
      </c>
      <c r="CJO32" s="47">
        <v>0.999</v>
      </c>
      <c r="CJP32" s="47">
        <v>0.96499999999999997</v>
      </c>
      <c r="CJQ32" s="51">
        <v>0.96799999999999997</v>
      </c>
      <c r="CJR32" s="47">
        <f t="shared" si="170"/>
        <v>0.84499999999999997</v>
      </c>
      <c r="CJS32" s="47">
        <v>0.96</v>
      </c>
      <c r="CJT32" s="51">
        <v>0.93</v>
      </c>
      <c r="CJU32" s="51">
        <v>0.92200000000000004</v>
      </c>
      <c r="CJV32" s="51">
        <v>0.91700000000000004</v>
      </c>
      <c r="CJW32" s="51"/>
      <c r="CJX32" s="47">
        <v>0.90800000000000003</v>
      </c>
      <c r="CJY32" s="47">
        <v>0.92400000000000004</v>
      </c>
      <c r="CJZ32" s="47">
        <f t="shared" si="171"/>
        <v>0.84499999999999997</v>
      </c>
      <c r="CKA32" s="47">
        <v>0.93300000000000005</v>
      </c>
      <c r="CKB32" s="47">
        <v>0.91300000000000003</v>
      </c>
      <c r="CKC32" s="47"/>
      <c r="CKD32" s="47">
        <v>0.92400000000000004</v>
      </c>
      <c r="CKE32" s="47">
        <v>0.91800000000000004</v>
      </c>
      <c r="CKF32" s="47">
        <v>0.92500000000000004</v>
      </c>
      <c r="CKG32" s="47"/>
      <c r="CKH32" s="10">
        <v>0.92300000000000004</v>
      </c>
      <c r="CKI32" s="47">
        <f t="shared" si="172"/>
        <v>0.84499999999999997</v>
      </c>
      <c r="CKJ32" s="47">
        <v>0.92500000000000004</v>
      </c>
      <c r="CKK32" s="47">
        <v>0.91600000000000004</v>
      </c>
      <c r="CKL32" s="47">
        <v>0.92500000000000004</v>
      </c>
      <c r="CKM32" s="47">
        <v>0.91600000000000004</v>
      </c>
      <c r="CKN32" s="47">
        <v>0.91200000000000003</v>
      </c>
      <c r="CKO32" s="47">
        <v>0.90300000000000002</v>
      </c>
      <c r="CKP32" s="47">
        <v>0.91500000000000004</v>
      </c>
      <c r="CKQ32" s="47">
        <v>0.92</v>
      </c>
      <c r="CKR32" s="47"/>
      <c r="CKS32" s="47">
        <v>0.92700000000000005</v>
      </c>
      <c r="CKT32" s="1181">
        <v>0.92500000000000004</v>
      </c>
      <c r="CKU32" s="47">
        <v>0.93100000000000005</v>
      </c>
      <c r="CKV32" s="1162">
        <v>0.92100000000000004</v>
      </c>
      <c r="CKW32" s="1162">
        <v>0.93500000000000005</v>
      </c>
      <c r="CKX32" s="47">
        <v>0.91900000000000004</v>
      </c>
      <c r="CKY32" s="47">
        <f t="shared" si="173"/>
        <v>0.91900000000000004</v>
      </c>
      <c r="CKZ32" s="47">
        <v>0.93500000000000005</v>
      </c>
      <c r="CLA32" s="47">
        <v>0.94</v>
      </c>
      <c r="CLB32" s="47">
        <v>0.94899999999999995</v>
      </c>
      <c r="CLC32" s="47">
        <v>0.95399999999999996</v>
      </c>
      <c r="CLD32" s="47">
        <v>0.93200000000000005</v>
      </c>
      <c r="CLE32" s="1264">
        <v>0.94699999999999995</v>
      </c>
      <c r="CLF32" s="47">
        <f t="shared" si="295"/>
        <v>0.91900000000000004</v>
      </c>
      <c r="CLG32" s="47">
        <v>0.93700000000000006</v>
      </c>
      <c r="CLH32" s="47">
        <v>0.94299999999999995</v>
      </c>
      <c r="CLI32" s="47"/>
      <c r="CLJ32" s="47">
        <v>0.94099999999999995</v>
      </c>
      <c r="CLK32" s="47">
        <v>0.93700000000000006</v>
      </c>
      <c r="CLL32" s="47">
        <v>0.874</v>
      </c>
      <c r="CLM32" s="1264">
        <v>0.94699999999999995</v>
      </c>
      <c r="CLN32" s="1264">
        <f t="shared" si="175"/>
        <v>0.91900000000000004</v>
      </c>
      <c r="CLO32" s="47">
        <v>0.874</v>
      </c>
      <c r="CLP32" s="47"/>
      <c r="CLQ32" s="47"/>
      <c r="CLR32" s="47">
        <v>0.876</v>
      </c>
      <c r="CLS32" s="47">
        <v>0.876</v>
      </c>
      <c r="CLT32" s="47">
        <v>0.94399999999999995</v>
      </c>
      <c r="CLU32" s="47">
        <v>0.876</v>
      </c>
      <c r="CLV32" s="47">
        <v>0.875</v>
      </c>
      <c r="CLW32" s="47">
        <v>0.94699999999999995</v>
      </c>
      <c r="CLX32" s="47">
        <f t="shared" si="262"/>
        <v>0.91900000000000004</v>
      </c>
      <c r="CLY32" s="47">
        <v>0.876</v>
      </c>
      <c r="CLZ32" s="47">
        <v>0.875</v>
      </c>
      <c r="CMA32" s="47">
        <v>0.875</v>
      </c>
      <c r="CMB32" s="47">
        <v>0.875</v>
      </c>
      <c r="CMC32" s="47">
        <v>0.874</v>
      </c>
      <c r="CMD32" s="47">
        <v>0.95399999999999996</v>
      </c>
      <c r="CME32" s="47">
        <v>0.874</v>
      </c>
      <c r="CMF32" s="47">
        <v>0.875</v>
      </c>
      <c r="CMG32" s="51">
        <v>0.876</v>
      </c>
      <c r="CMH32" s="47">
        <f t="shared" si="309"/>
        <v>0.876</v>
      </c>
      <c r="CMI32" s="47">
        <v>0.875</v>
      </c>
      <c r="CMJ32" s="47"/>
      <c r="CMK32" s="47">
        <v>0.95199999999999996</v>
      </c>
      <c r="CML32" s="47">
        <v>0.875</v>
      </c>
      <c r="CMM32" s="47"/>
      <c r="CMN32" s="47">
        <f t="shared" si="302"/>
        <v>0.875</v>
      </c>
      <c r="CMO32" s="47">
        <v>0.877</v>
      </c>
      <c r="CMP32" s="47">
        <v>0.876</v>
      </c>
      <c r="CMQ32" s="47">
        <v>0.877</v>
      </c>
      <c r="CMR32" s="47">
        <v>0.873</v>
      </c>
      <c r="CMS32" s="47">
        <v>0.874</v>
      </c>
      <c r="CMT32" s="47">
        <v>0.875</v>
      </c>
      <c r="CMU32" s="47"/>
      <c r="CMV32" s="47">
        <v>0.876</v>
      </c>
      <c r="CMW32" s="47">
        <v>0.875</v>
      </c>
      <c r="CMX32" s="47"/>
      <c r="CMY32" s="47">
        <v>0.875</v>
      </c>
      <c r="CMZ32" s="47">
        <v>0.875</v>
      </c>
      <c r="CNA32" s="47"/>
      <c r="CNB32" s="47">
        <v>0.878</v>
      </c>
      <c r="CNC32" s="47"/>
      <c r="CND32" s="47">
        <v>0.875</v>
      </c>
      <c r="CNE32" s="47"/>
      <c r="CNF32" s="47">
        <v>0.876</v>
      </c>
      <c r="CNG32" s="47"/>
      <c r="CNH32" s="47">
        <v>0.875</v>
      </c>
      <c r="CNI32" s="47">
        <v>0.876</v>
      </c>
      <c r="CNJ32" s="47">
        <v>0.875</v>
      </c>
      <c r="CNK32" s="47"/>
      <c r="CNL32" s="47">
        <v>0.877</v>
      </c>
      <c r="CNM32" s="47"/>
      <c r="CNN32" s="47">
        <v>0.876</v>
      </c>
      <c r="CNO32" s="47"/>
      <c r="CNP32" s="47">
        <v>0.876</v>
      </c>
      <c r="CNQ32" s="47">
        <v>0.875</v>
      </c>
      <c r="CNR32" s="47">
        <f t="shared" si="178"/>
        <v>0.875</v>
      </c>
      <c r="CNS32" s="47">
        <v>0.874</v>
      </c>
      <c r="CNT32" s="47"/>
      <c r="CNU32" s="47">
        <v>0.876</v>
      </c>
      <c r="CNV32" s="47"/>
      <c r="CNW32" s="47">
        <v>0.875</v>
      </c>
      <c r="CNX32" s="47"/>
      <c r="CNY32" s="47">
        <v>0.876</v>
      </c>
      <c r="CNZ32" s="47"/>
      <c r="COA32" s="51">
        <v>0.877</v>
      </c>
      <c r="COB32" s="47">
        <f t="shared" si="316"/>
        <v>0.875</v>
      </c>
      <c r="COC32" s="47"/>
      <c r="COD32" s="47">
        <v>0.877</v>
      </c>
      <c r="COE32" s="47"/>
      <c r="COF32" s="47">
        <v>0.877</v>
      </c>
      <c r="COG32" s="47"/>
      <c r="COH32" s="47">
        <v>0.876</v>
      </c>
      <c r="COI32" s="47">
        <v>0.877</v>
      </c>
      <c r="COJ32" s="47"/>
      <c r="COK32" s="47"/>
      <c r="COL32" s="47">
        <v>0.875</v>
      </c>
      <c r="COM32" s="47">
        <f>MIN(COL32,COB32)</f>
        <v>0.875</v>
      </c>
      <c r="CON32" s="47">
        <v>0.873</v>
      </c>
      <c r="COO32" s="47"/>
      <c r="COP32" s="47"/>
      <c r="COQ32" s="51"/>
      <c r="COR32" s="47">
        <v>0.88100000000000001</v>
      </c>
      <c r="COS32" s="51"/>
      <c r="COT32" s="47">
        <v>0.88700000000000001</v>
      </c>
      <c r="COU32" s="47"/>
      <c r="COV32" s="47">
        <v>0.88100000000000001</v>
      </c>
      <c r="COW32" s="47">
        <v>0.88200000000000001</v>
      </c>
      <c r="COX32" s="47"/>
      <c r="COY32" s="47">
        <v>0.879</v>
      </c>
      <c r="COZ32" s="47">
        <f t="shared" si="181"/>
        <v>0.875</v>
      </c>
      <c r="CPA32" s="47">
        <v>0.88</v>
      </c>
      <c r="CPB32" s="47"/>
      <c r="CPC32" s="47">
        <v>0.879</v>
      </c>
      <c r="CPD32" s="47">
        <v>0.88100000000000001</v>
      </c>
      <c r="CPE32" s="47">
        <v>0.878</v>
      </c>
      <c r="CPF32" s="47">
        <v>0.88</v>
      </c>
      <c r="CPG32" s="47">
        <v>0.879</v>
      </c>
      <c r="CPH32" s="47">
        <v>0.879</v>
      </c>
      <c r="CPI32" s="47">
        <f t="shared" si="182"/>
        <v>0.875</v>
      </c>
      <c r="CPJ32" s="47"/>
      <c r="CPK32" s="47"/>
      <c r="CPL32" s="47">
        <v>0.879</v>
      </c>
      <c r="CPM32" s="47">
        <v>0.88300000000000001</v>
      </c>
      <c r="CPN32" s="47"/>
      <c r="CPO32" s="47"/>
      <c r="CPP32" s="47">
        <v>0.89200000000000002</v>
      </c>
      <c r="CPQ32" s="47">
        <f t="shared" si="183"/>
        <v>0.875</v>
      </c>
      <c r="CPR32" s="47">
        <v>1.359</v>
      </c>
      <c r="CPS32" s="47">
        <v>1.3660000000000001</v>
      </c>
      <c r="CPT32" s="47">
        <v>1.365</v>
      </c>
      <c r="CPU32" s="47">
        <v>1.361</v>
      </c>
      <c r="CPV32" s="47"/>
      <c r="CPW32" s="47">
        <v>1.365</v>
      </c>
      <c r="CPX32" s="47"/>
      <c r="CPY32" s="47">
        <v>1.3640000000000001</v>
      </c>
      <c r="CPZ32" s="47">
        <v>0.89200000000000002</v>
      </c>
      <c r="CQA32" s="47">
        <f t="shared" si="248"/>
        <v>0.875</v>
      </c>
      <c r="CQB32" s="47"/>
      <c r="CQC32" s="47"/>
      <c r="CQD32" s="6">
        <f t="shared" si="249"/>
        <v>-1</v>
      </c>
      <c r="CQE32" s="77">
        <f t="shared" si="184"/>
        <v>0.75900000000000001</v>
      </c>
      <c r="CQF32" s="51">
        <v>0.69</v>
      </c>
      <c r="CQG32" s="47">
        <f t="shared" si="185"/>
        <v>0.69</v>
      </c>
      <c r="CQH32" s="102">
        <v>0.69199999999999995</v>
      </c>
      <c r="CQI32" s="47">
        <v>0.71299999999999997</v>
      </c>
      <c r="CQJ32" s="47"/>
      <c r="CQK32" s="47">
        <v>0.70199999999999996</v>
      </c>
      <c r="CQL32" s="47">
        <v>0.69699999999999995</v>
      </c>
      <c r="CQM32" s="47">
        <v>0.69299999999999995</v>
      </c>
      <c r="CQN32" s="47">
        <v>0.70099999999999996</v>
      </c>
      <c r="CQO32" s="47">
        <v>0.7</v>
      </c>
      <c r="CQP32" s="47">
        <f t="shared" si="186"/>
        <v>0.69</v>
      </c>
      <c r="CQQ32" s="47">
        <v>0.70399999999999996</v>
      </c>
      <c r="CQR32" s="47">
        <v>0.70299999999999996</v>
      </c>
      <c r="CQS32" s="47">
        <v>0.70299999999999996</v>
      </c>
      <c r="CQT32" s="47">
        <v>0.69499999999999995</v>
      </c>
      <c r="CQU32" s="47">
        <v>0.7</v>
      </c>
      <c r="CQV32" s="47">
        <v>0.69699999999999995</v>
      </c>
      <c r="CQW32" s="102">
        <f t="shared" si="187"/>
        <v>0.69</v>
      </c>
      <c r="CQX32" s="102">
        <v>0.72199999999999998</v>
      </c>
      <c r="CQY32" s="102">
        <v>0.69599999999999995</v>
      </c>
      <c r="CQZ32" s="47"/>
      <c r="CRA32" s="47">
        <v>0.71399999999999997</v>
      </c>
      <c r="CRB32" s="47">
        <v>0.69699999999999995</v>
      </c>
      <c r="CRC32" s="47">
        <v>0.69699999999999995</v>
      </c>
      <c r="CRD32" s="47">
        <v>0.71299999999999997</v>
      </c>
      <c r="CRE32" s="51">
        <v>0.69799999999999995</v>
      </c>
      <c r="CRF32" s="47">
        <f t="shared" si="188"/>
        <v>0.69</v>
      </c>
      <c r="CRG32" s="47">
        <v>0.68</v>
      </c>
      <c r="CRH32" s="51">
        <v>0.67400000000000004</v>
      </c>
      <c r="CRI32" s="51">
        <v>0.67600000000000005</v>
      </c>
      <c r="CRJ32" s="47">
        <v>0.69399999999999995</v>
      </c>
      <c r="CRK32" s="47"/>
      <c r="CRL32" s="47">
        <v>0.66800000000000004</v>
      </c>
      <c r="CRM32" s="47">
        <f t="shared" si="189"/>
        <v>0.66800000000000004</v>
      </c>
      <c r="CRN32" s="47">
        <v>0.69399999999999995</v>
      </c>
      <c r="CRO32" s="47">
        <v>0.68400000000000005</v>
      </c>
      <c r="CRP32" s="47">
        <v>0.67900000000000005</v>
      </c>
      <c r="CRQ32" s="47">
        <v>0.67700000000000005</v>
      </c>
      <c r="CRR32" s="47"/>
      <c r="CRS32" s="51">
        <v>0.67900000000000005</v>
      </c>
      <c r="CRT32" s="12">
        <v>0.68100000000000005</v>
      </c>
      <c r="CRU32" s="47">
        <f t="shared" si="190"/>
        <v>0.66800000000000004</v>
      </c>
      <c r="CRV32" s="47">
        <v>0.67</v>
      </c>
      <c r="CRW32" s="47">
        <v>0.67300000000000004</v>
      </c>
      <c r="CRX32" s="51"/>
      <c r="CRY32" s="47">
        <v>0.68200000000000005</v>
      </c>
      <c r="CRZ32" s="47">
        <v>0.68400000000000005</v>
      </c>
      <c r="CSA32" s="47">
        <v>0.68600000000000005</v>
      </c>
      <c r="CSB32" s="47">
        <v>0.69799999999999995</v>
      </c>
      <c r="CSC32" s="47"/>
      <c r="CSD32" s="47"/>
      <c r="CSE32" s="47">
        <v>0.67700000000000005</v>
      </c>
      <c r="CSF32" s="47">
        <v>0.69799999999999995</v>
      </c>
      <c r="CSG32" s="47">
        <v>0.69299999999999995</v>
      </c>
      <c r="CSH32" s="47">
        <v>0.69499999999999995</v>
      </c>
      <c r="CSI32" s="47">
        <v>0.67600000000000005</v>
      </c>
      <c r="CSJ32" s="47"/>
      <c r="CSK32" s="47">
        <v>0.68100000000000005</v>
      </c>
      <c r="CSL32" s="47">
        <v>0.69699999999999995</v>
      </c>
      <c r="CSM32" s="47"/>
      <c r="CSN32" s="47"/>
      <c r="CSO32" s="51">
        <v>0.68200000000000005</v>
      </c>
      <c r="CSP32" s="1239">
        <f t="shared" si="273"/>
        <v>0.66800000000000004</v>
      </c>
      <c r="CSQ32" s="47">
        <v>0.68600000000000005</v>
      </c>
      <c r="CSR32" s="47">
        <v>0.69</v>
      </c>
      <c r="CSS32" s="1162">
        <v>0.68799999999999994</v>
      </c>
      <c r="CST32" s="1162">
        <v>0.70399999999999996</v>
      </c>
      <c r="CSU32" s="1162">
        <v>0.7</v>
      </c>
      <c r="CSV32" s="1162">
        <v>0.69699999999999995</v>
      </c>
      <c r="CSW32" s="47"/>
      <c r="CSX32" s="47"/>
      <c r="CSY32" s="47"/>
      <c r="CSZ32" s="47"/>
      <c r="CTA32" s="47">
        <v>0.67900000000000005</v>
      </c>
      <c r="CTB32" s="47">
        <v>0.69599999999999995</v>
      </c>
      <c r="CTC32" s="47">
        <f t="shared" si="191"/>
        <v>0.66800000000000004</v>
      </c>
      <c r="CTD32" s="47">
        <v>0.69199999999999995</v>
      </c>
      <c r="CTE32" s="47">
        <v>0.68200000000000005</v>
      </c>
      <c r="CTF32" s="47">
        <v>0.69699999999999995</v>
      </c>
      <c r="CTG32" s="47">
        <v>0.68600000000000005</v>
      </c>
      <c r="CTH32" s="47">
        <v>0.69599999999999995</v>
      </c>
      <c r="CTI32" s="47">
        <v>0.68300000000000005</v>
      </c>
      <c r="CTJ32" s="47">
        <v>0.68500000000000005</v>
      </c>
      <c r="CTK32" s="47">
        <v>0.71299999999999997</v>
      </c>
      <c r="CTL32" s="47">
        <v>0.69699999999999995</v>
      </c>
      <c r="CTM32" s="1264">
        <v>0.67900000000000005</v>
      </c>
      <c r="CTN32" s="1264">
        <v>0.7</v>
      </c>
      <c r="CTO32" s="1264">
        <f t="shared" si="296"/>
        <v>0.66800000000000004</v>
      </c>
      <c r="CTP32" s="47">
        <v>0.68600000000000005</v>
      </c>
      <c r="CTQ32" s="47">
        <v>0.69</v>
      </c>
      <c r="CTR32" s="47">
        <v>0.68600000000000005</v>
      </c>
      <c r="CTS32" s="47">
        <v>0.69699999999999995</v>
      </c>
      <c r="CTT32" s="47">
        <v>0.68700000000000006</v>
      </c>
      <c r="CTU32" s="47">
        <v>0.68500000000000005</v>
      </c>
      <c r="CTV32" s="47"/>
      <c r="CTW32" s="47"/>
      <c r="CTX32" s="47">
        <v>0.67600000000000005</v>
      </c>
      <c r="CTY32" s="47">
        <v>0.69599999999999995</v>
      </c>
      <c r="CTZ32" s="47">
        <v>0.68100000000000005</v>
      </c>
      <c r="CUA32" s="47">
        <v>0.69599999999999995</v>
      </c>
      <c r="CUB32" s="1264">
        <v>0.69</v>
      </c>
      <c r="CUC32" s="1264">
        <v>0.70299999999999996</v>
      </c>
      <c r="CUD32" s="47">
        <f t="shared" si="193"/>
        <v>0.66800000000000004</v>
      </c>
      <c r="CUE32" s="47">
        <v>0.7</v>
      </c>
      <c r="CUF32" s="47">
        <v>0.69799999999999995</v>
      </c>
      <c r="CUG32" s="47">
        <v>0.66300000000000003</v>
      </c>
      <c r="CUH32" s="47">
        <v>0.66300000000000003</v>
      </c>
      <c r="CUI32" s="47"/>
      <c r="CUJ32" s="47"/>
      <c r="CUK32" s="47"/>
      <c r="CUL32" s="47"/>
      <c r="CUM32" s="47">
        <v>0.66300000000000003</v>
      </c>
      <c r="CUN32" s="47">
        <v>0.66300000000000003</v>
      </c>
      <c r="CUO32" s="47">
        <v>0.66600000000000004</v>
      </c>
      <c r="CUP32" s="47">
        <v>0.70399999999999996</v>
      </c>
      <c r="CUQ32" s="47">
        <v>0.70099999999999996</v>
      </c>
      <c r="CUR32" s="47">
        <v>0.69499999999999995</v>
      </c>
      <c r="CUS32" s="47">
        <v>0.66400000000000003</v>
      </c>
      <c r="CUT32" s="47">
        <v>0.66500000000000004</v>
      </c>
      <c r="CUU32" s="47">
        <v>0.69</v>
      </c>
      <c r="CUV32" s="47">
        <v>0.69</v>
      </c>
      <c r="CUW32" s="47">
        <v>0.66500000000000004</v>
      </c>
      <c r="CUX32" s="47">
        <v>0.66400000000000003</v>
      </c>
      <c r="CUY32" s="47">
        <v>0.66300000000000003</v>
      </c>
      <c r="CUZ32" s="47">
        <v>0.66200000000000003</v>
      </c>
      <c r="CVA32" s="47">
        <v>0.71299999999999997</v>
      </c>
      <c r="CVB32" s="47">
        <v>0.71699999999999997</v>
      </c>
      <c r="CVC32" s="47">
        <v>0.68</v>
      </c>
      <c r="CVD32" s="47">
        <v>0.66500000000000004</v>
      </c>
      <c r="CVE32" s="47">
        <v>0.66400000000000003</v>
      </c>
      <c r="CVF32" s="47">
        <v>0.66400000000000003</v>
      </c>
      <c r="CVG32" s="47">
        <v>0.66400000000000003</v>
      </c>
      <c r="CVH32" s="47">
        <v>0.66500000000000004</v>
      </c>
      <c r="CVI32" s="47">
        <v>0.66300000000000003</v>
      </c>
      <c r="CVJ32" s="47">
        <v>0.65900000000000003</v>
      </c>
      <c r="CVK32" s="47">
        <v>0.67100000000000004</v>
      </c>
      <c r="CVL32" s="47">
        <v>0.66400000000000003</v>
      </c>
      <c r="CVM32" s="47">
        <v>0.66500000000000004</v>
      </c>
      <c r="CVN32" s="47">
        <v>0.71299999999999997</v>
      </c>
      <c r="CVO32" s="47">
        <v>0.72599999999999998</v>
      </c>
      <c r="CVP32" s="47">
        <v>0.66500000000000004</v>
      </c>
      <c r="CVQ32" s="47">
        <v>0.66800000000000004</v>
      </c>
      <c r="CVR32" s="47">
        <v>0.66400000000000003</v>
      </c>
      <c r="CVS32" s="47">
        <v>0.66500000000000004</v>
      </c>
      <c r="CVT32" s="51">
        <v>0.65700000000000003</v>
      </c>
      <c r="CVU32" s="51">
        <v>0.65700000000000003</v>
      </c>
      <c r="CVV32" s="47">
        <f>MIN(CVC32,CVT32)</f>
        <v>0.65700000000000003</v>
      </c>
      <c r="CVW32" s="47">
        <v>0.66500000000000004</v>
      </c>
      <c r="CVX32" s="47">
        <v>0.66300000000000003</v>
      </c>
      <c r="CVY32" s="47"/>
      <c r="CVZ32" s="47"/>
      <c r="CWA32" s="47">
        <v>0.69699999999999995</v>
      </c>
      <c r="CWB32" s="47">
        <v>0.69699999999999995</v>
      </c>
      <c r="CWC32" s="47">
        <v>0.66500000000000004</v>
      </c>
      <c r="CWD32" s="47">
        <v>0.66600000000000004</v>
      </c>
      <c r="CWE32" s="47"/>
      <c r="CWF32" s="47"/>
      <c r="CWG32" s="47">
        <f t="shared" si="311"/>
        <v>0.65700000000000003</v>
      </c>
      <c r="CWH32" s="47">
        <v>0.66300000000000003</v>
      </c>
      <c r="CWI32" s="47">
        <v>0.66200000000000003</v>
      </c>
      <c r="CWJ32" s="47">
        <v>0.66500000000000004</v>
      </c>
      <c r="CWK32" s="47">
        <v>0.66500000000000004</v>
      </c>
      <c r="CWL32" s="47">
        <v>0.66500000000000004</v>
      </c>
      <c r="CWM32" s="47">
        <v>0.68100000000000005</v>
      </c>
      <c r="CWN32" s="47">
        <v>0.66500000000000004</v>
      </c>
      <c r="CWO32" s="47">
        <v>0.68100000000000005</v>
      </c>
      <c r="CWP32" s="47"/>
      <c r="CWQ32" s="47"/>
      <c r="CWR32" s="47">
        <v>0.66400000000000003</v>
      </c>
      <c r="CWS32" s="47">
        <v>0.66500000000000004</v>
      </c>
      <c r="CWT32" s="47">
        <v>0.66600000000000004</v>
      </c>
      <c r="CWU32" s="47">
        <v>0.66400000000000003</v>
      </c>
      <c r="CWV32" s="47"/>
      <c r="CWW32" s="47"/>
      <c r="CWX32" s="47">
        <v>0.66600000000000004</v>
      </c>
      <c r="CWY32" s="47">
        <v>0.66400000000000003</v>
      </c>
      <c r="CWZ32" s="47"/>
      <c r="CXA32" s="47"/>
      <c r="CXB32" s="47">
        <v>0.66400000000000003</v>
      </c>
      <c r="CXC32" s="47">
        <v>0.66500000000000004</v>
      </c>
      <c r="CXD32" s="47">
        <v>0.66600000000000004</v>
      </c>
      <c r="CXE32" s="47">
        <v>0.66400000000000003</v>
      </c>
      <c r="CXF32" s="47">
        <v>0.66500000000000004</v>
      </c>
      <c r="CXG32" s="47">
        <v>0.66500000000000004</v>
      </c>
      <c r="CXH32" s="47">
        <v>0.66500000000000004</v>
      </c>
      <c r="CXI32" s="47">
        <v>0.66600000000000004</v>
      </c>
      <c r="CXJ32" s="47">
        <v>0.66</v>
      </c>
      <c r="CXK32" s="47">
        <v>0.66400000000000003</v>
      </c>
      <c r="CXL32" s="47">
        <v>0.66</v>
      </c>
      <c r="CXM32" s="47">
        <v>0.66700000000000004</v>
      </c>
      <c r="CXN32" s="47">
        <v>0.66700000000000004</v>
      </c>
      <c r="CXO32" s="47">
        <v>0.66600000000000004</v>
      </c>
      <c r="CXP32" s="47">
        <v>0.66600000000000004</v>
      </c>
      <c r="CXQ32" s="47">
        <v>0.66600000000000004</v>
      </c>
      <c r="CXR32" s="47"/>
      <c r="CXS32" s="47"/>
      <c r="CXT32" s="47">
        <v>0.66700000000000004</v>
      </c>
      <c r="CXU32" s="47">
        <v>0.66600000000000004</v>
      </c>
      <c r="CXV32" s="47"/>
      <c r="CXW32" s="47"/>
      <c r="CXX32" s="47">
        <v>0.66100000000000003</v>
      </c>
      <c r="CXY32" s="47">
        <v>0.65500000000000003</v>
      </c>
      <c r="CXZ32" s="47">
        <v>0.66300000000000003</v>
      </c>
      <c r="CYA32" s="47">
        <v>0.66600000000000004</v>
      </c>
      <c r="CYB32" s="47">
        <f t="shared" si="196"/>
        <v>0.65700000000000003</v>
      </c>
      <c r="CYC32" s="47">
        <v>0.66500000000000004</v>
      </c>
      <c r="CYD32" s="47">
        <v>0.66300000000000003</v>
      </c>
      <c r="CYE32" s="47"/>
      <c r="CYF32" s="47"/>
      <c r="CYG32" s="47">
        <v>0.66400000000000003</v>
      </c>
      <c r="CYH32" s="47">
        <v>0.66600000000000004</v>
      </c>
      <c r="CYI32" s="47"/>
      <c r="CYJ32" s="47"/>
      <c r="CYK32" s="47">
        <v>0.66500000000000004</v>
      </c>
      <c r="CYL32" s="47">
        <v>0.66600000000000004</v>
      </c>
      <c r="CYM32" s="47"/>
      <c r="CYN32" s="47"/>
      <c r="CYO32" s="47">
        <v>0.66400000000000003</v>
      </c>
      <c r="CYP32" s="47">
        <v>0.66400000000000003</v>
      </c>
      <c r="CYQ32" s="47"/>
      <c r="CYR32" s="47"/>
      <c r="CYS32" s="51">
        <v>0.66500000000000004</v>
      </c>
      <c r="CYT32" s="51">
        <v>0.66400000000000003</v>
      </c>
      <c r="CYU32" s="47">
        <f t="shared" si="312"/>
        <v>0.65700000000000003</v>
      </c>
      <c r="CYV32" s="47"/>
      <c r="CYW32" s="47"/>
      <c r="CYX32" s="47">
        <v>0.66400000000000003</v>
      </c>
      <c r="CYY32" s="47">
        <v>0.66400000000000003</v>
      </c>
      <c r="CYZ32" s="47"/>
      <c r="CZA32" s="47"/>
      <c r="CZB32" s="47">
        <v>0.66800000000000004</v>
      </c>
      <c r="CZC32" s="47">
        <v>0.66600000000000004</v>
      </c>
      <c r="CZD32" s="47"/>
      <c r="CZE32" s="47"/>
      <c r="CZF32" s="47">
        <v>0.65900000000000003</v>
      </c>
      <c r="CZG32" s="47">
        <v>0.66500000000000004</v>
      </c>
      <c r="CZH32" s="47">
        <v>0.66600000000000004</v>
      </c>
      <c r="CZI32" s="47">
        <v>0.66300000000000003</v>
      </c>
      <c r="CZJ32" s="47"/>
      <c r="CZK32" s="47"/>
      <c r="CZL32" s="47"/>
      <c r="CZM32" s="47"/>
      <c r="CZN32" s="47">
        <v>0.66500000000000004</v>
      </c>
      <c r="CZO32" s="47">
        <v>0.66500000000000004</v>
      </c>
      <c r="CZP32" s="47">
        <f>MIN(CYU32,CZO32)</f>
        <v>0.65700000000000003</v>
      </c>
      <c r="CZQ32" s="47">
        <v>0.66600000000000004</v>
      </c>
      <c r="CZR32" s="47">
        <v>0.66400000000000003</v>
      </c>
      <c r="CZS32" s="47"/>
      <c r="CZT32" s="47"/>
      <c r="CZU32" s="47"/>
      <c r="CZV32" s="47"/>
      <c r="CZW32" s="47">
        <v>0.67300000000000004</v>
      </c>
      <c r="CZX32" s="47">
        <v>0.67400000000000004</v>
      </c>
      <c r="CZY32" s="47"/>
      <c r="CZZ32" s="51"/>
      <c r="DAA32" s="51"/>
      <c r="DAB32" s="51"/>
      <c r="DAC32" s="47">
        <v>0.68700000000000006</v>
      </c>
      <c r="DAD32" s="47">
        <v>0.69099999999999995</v>
      </c>
      <c r="DAE32" s="47"/>
      <c r="DAF32" s="47"/>
      <c r="DAG32" s="47">
        <v>0.68400000000000005</v>
      </c>
      <c r="DAH32" s="47">
        <v>0.69399999999999995</v>
      </c>
      <c r="DAI32" s="47">
        <v>0.69699999999999995</v>
      </c>
      <c r="DAJ32" s="47">
        <v>0.69499999999999995</v>
      </c>
      <c r="DAK32" s="47"/>
      <c r="DAL32" s="47"/>
      <c r="DAM32" s="47">
        <v>0.68700000000000006</v>
      </c>
      <c r="DAN32" s="47">
        <v>0.69299999999999995</v>
      </c>
      <c r="DAO32" s="47">
        <f t="shared" si="199"/>
        <v>0.65700000000000003</v>
      </c>
      <c r="DAP32" s="47">
        <v>0.69899999999999995</v>
      </c>
      <c r="DAQ32" s="47">
        <v>0.69499999999999995</v>
      </c>
      <c r="DAR32" s="47"/>
      <c r="DAS32" s="47"/>
      <c r="DAT32" s="47">
        <v>0.69899999999999995</v>
      </c>
      <c r="DAU32" s="47">
        <v>0.69199999999999995</v>
      </c>
      <c r="DAV32" s="47">
        <v>0.66600000000000004</v>
      </c>
      <c r="DAW32" s="47">
        <v>0.66800000000000004</v>
      </c>
      <c r="DAX32" s="47">
        <f t="shared" si="200"/>
        <v>0.65700000000000003</v>
      </c>
      <c r="DAY32" s="47"/>
      <c r="DAZ32" s="47"/>
      <c r="DBA32" s="47">
        <v>0.69899999999999995</v>
      </c>
      <c r="DBB32" s="47">
        <v>0.69199999999999995</v>
      </c>
      <c r="DBC32" s="47"/>
      <c r="DBD32" s="47"/>
      <c r="DBE32" s="47">
        <v>0.66800000000000004</v>
      </c>
      <c r="DBF32" s="47">
        <v>0.66700000000000004</v>
      </c>
      <c r="DBG32" s="47">
        <v>0.67700000000000005</v>
      </c>
      <c r="DBH32" s="47">
        <v>0.67500000000000004</v>
      </c>
      <c r="DBI32" s="47"/>
      <c r="DBJ32" s="47"/>
      <c r="DBK32" s="47"/>
      <c r="DBL32" s="47"/>
      <c r="DBM32" s="47">
        <v>0.66500000000000004</v>
      </c>
      <c r="DBN32" s="47">
        <v>0.66800000000000004</v>
      </c>
      <c r="DBO32" s="47">
        <f t="shared" si="201"/>
        <v>0.65700000000000003</v>
      </c>
      <c r="DBP32" s="47">
        <v>1.077</v>
      </c>
      <c r="DBQ32" s="47">
        <v>1.0780000000000001</v>
      </c>
      <c r="DBR32" s="47">
        <v>1.0760000000000001</v>
      </c>
      <c r="DBS32" s="47">
        <v>1.0780000000000001</v>
      </c>
      <c r="DBT32" s="47">
        <v>1.0740000000000001</v>
      </c>
      <c r="DBU32" s="47">
        <v>1.075</v>
      </c>
      <c r="DBV32" s="47">
        <v>1.075</v>
      </c>
      <c r="DBW32" s="47">
        <v>1.0780000000000001</v>
      </c>
      <c r="DBX32" s="47"/>
      <c r="DBY32" s="47"/>
      <c r="DBZ32" s="47">
        <v>1.0760000000000001</v>
      </c>
      <c r="DCA32" s="47">
        <v>1.0780000000000001</v>
      </c>
      <c r="DCB32" s="47"/>
      <c r="DCC32" s="47"/>
      <c r="DCD32" s="47">
        <v>1.0760000000000001</v>
      </c>
      <c r="DCE32" s="47">
        <v>1.079</v>
      </c>
      <c r="DCF32" s="47">
        <v>0.66800000000000004</v>
      </c>
      <c r="DCG32" s="47">
        <f t="shared" si="250"/>
        <v>0.65700000000000003</v>
      </c>
      <c r="DCH32" s="47"/>
      <c r="DCI32" s="47"/>
      <c r="DCJ32" s="47"/>
      <c r="DCK32" s="47"/>
      <c r="DCL32" s="47"/>
      <c r="DCM32" s="47"/>
      <c r="DCN32" s="47"/>
      <c r="DCO32" s="47"/>
      <c r="DCP32" s="6">
        <f t="shared" si="251"/>
        <v>-1</v>
      </c>
      <c r="DCQ32" s="6">
        <f t="shared" si="252"/>
        <v>-1</v>
      </c>
      <c r="DCR32" s="1224">
        <f t="shared" si="202"/>
        <v>-2.9940119760479065E-3</v>
      </c>
      <c r="DCS32" s="1303">
        <v>0.84</v>
      </c>
      <c r="DCT32" s="47">
        <v>0.71199999999999997</v>
      </c>
      <c r="DCU32" s="47">
        <v>0.69099999999999995</v>
      </c>
      <c r="DCV32" s="47">
        <v>0.70199999999999996</v>
      </c>
      <c r="DCW32" s="47">
        <v>0.69599999999999995</v>
      </c>
      <c r="DCX32" s="47">
        <v>0.70799999999999996</v>
      </c>
      <c r="DCY32" s="47">
        <v>0.88200000000000001</v>
      </c>
      <c r="DCZ32" s="47">
        <v>0.70599999999999996</v>
      </c>
      <c r="DDA32" s="47">
        <v>0.69499999999999995</v>
      </c>
      <c r="DDB32" s="51">
        <v>0.70799999999999996</v>
      </c>
      <c r="DDC32" s="47">
        <v>0.84</v>
      </c>
      <c r="DDD32" s="47">
        <v>0.71</v>
      </c>
      <c r="DDE32" s="47"/>
      <c r="DDF32" s="47">
        <v>0.88400000000000001</v>
      </c>
      <c r="DDG32" s="47">
        <v>0.70099999999999996</v>
      </c>
      <c r="DDH32" s="47"/>
      <c r="DDI32" s="47">
        <f t="shared" si="303"/>
        <v>0.70099999999999996</v>
      </c>
      <c r="DDJ32" s="47">
        <v>0.84</v>
      </c>
      <c r="DDK32" s="47">
        <v>0.69699999999999995</v>
      </c>
      <c r="DDL32" s="47">
        <v>0.71899999999999997</v>
      </c>
      <c r="DDM32" s="47">
        <v>0.88500000000000001</v>
      </c>
      <c r="DDN32" s="47">
        <v>0.69699999999999995</v>
      </c>
      <c r="DDO32" s="47">
        <v>0.69599999999999995</v>
      </c>
      <c r="DDP32" s="47">
        <v>0.70499999999999996</v>
      </c>
      <c r="DDQ32" s="47"/>
      <c r="DDR32" s="47">
        <v>0.70399999999999996</v>
      </c>
      <c r="DDS32" s="47">
        <v>0.88300000000000001</v>
      </c>
      <c r="DDT32" s="47">
        <v>0.90400000000000003</v>
      </c>
      <c r="DDU32" s="47">
        <v>0.70199999999999996</v>
      </c>
      <c r="DDV32" s="47"/>
      <c r="DDW32" s="47">
        <v>0.69399999999999995</v>
      </c>
      <c r="DDX32" s="47">
        <v>0.89300000000000002</v>
      </c>
      <c r="DDY32" s="47">
        <v>0.69099999999999995</v>
      </c>
      <c r="DDZ32" s="47">
        <v>0.89600000000000002</v>
      </c>
      <c r="DEA32" s="47"/>
      <c r="DEB32" s="47">
        <v>0.70499999999999996</v>
      </c>
      <c r="DEC32" s="47">
        <v>0.89300000000000002</v>
      </c>
      <c r="DED32" s="47"/>
      <c r="DEE32" s="47"/>
      <c r="DEF32" s="47">
        <v>0.9</v>
      </c>
      <c r="DEG32" s="47">
        <v>0.68600000000000005</v>
      </c>
      <c r="DEH32" s="47"/>
      <c r="DEI32" s="47"/>
      <c r="DEJ32" s="47">
        <v>0.71199999999999997</v>
      </c>
      <c r="DEK32" s="47">
        <v>0.88800000000000001</v>
      </c>
      <c r="DEL32" s="47"/>
      <c r="DEM32" s="47"/>
      <c r="DEN32" s="47">
        <v>0.89500000000000002</v>
      </c>
      <c r="DEO32" s="47">
        <v>0.69899999999999995</v>
      </c>
      <c r="DEP32" s="47">
        <v>0.68500000000000005</v>
      </c>
      <c r="DEQ32" s="47">
        <v>0.90100000000000002</v>
      </c>
      <c r="DER32" s="47">
        <v>0.69599999999999995</v>
      </c>
      <c r="DES32" s="47">
        <v>0.88300000000000001</v>
      </c>
      <c r="DET32" s="47"/>
      <c r="DEU32" s="47"/>
      <c r="DEV32" s="47">
        <v>0.70099999999999996</v>
      </c>
      <c r="DEW32" s="47">
        <v>0.89300000000000002</v>
      </c>
      <c r="DEX32" s="47"/>
      <c r="DEY32" s="47"/>
      <c r="DEZ32" s="47">
        <v>0.91400000000000003</v>
      </c>
      <c r="DFA32" s="47">
        <v>0.69799999999999995</v>
      </c>
      <c r="DFB32" s="47"/>
      <c r="DFC32" s="47"/>
      <c r="DFD32" s="47">
        <v>0.89</v>
      </c>
      <c r="DFE32" s="47">
        <v>0.68899999999999995</v>
      </c>
      <c r="DFF32" s="47">
        <v>0.88300000000000001</v>
      </c>
      <c r="DFG32" s="47">
        <f t="shared" si="204"/>
        <v>0.84</v>
      </c>
      <c r="DFH32" s="47"/>
      <c r="DFI32" s="47">
        <v>0.69799999999999995</v>
      </c>
      <c r="DFJ32" s="47"/>
      <c r="DFK32" s="47"/>
      <c r="DFL32" s="47">
        <v>0.68100000000000005</v>
      </c>
      <c r="DFM32" s="47"/>
      <c r="DFN32" s="47"/>
      <c r="DFO32" s="47">
        <v>0.67600000000000005</v>
      </c>
      <c r="DFP32" s="47"/>
      <c r="DFQ32" s="47"/>
      <c r="DFR32" s="47">
        <v>0.67500000000000004</v>
      </c>
      <c r="DFS32" s="47"/>
      <c r="DFT32" s="47"/>
      <c r="DFU32" s="51">
        <v>0.89800000000000002</v>
      </c>
      <c r="DFV32" s="51">
        <v>0.68700000000000006</v>
      </c>
      <c r="DFW32" s="51">
        <f t="shared" si="304"/>
        <v>0.84</v>
      </c>
      <c r="DFX32" s="51">
        <f t="shared" si="305"/>
        <v>0.68700000000000006</v>
      </c>
      <c r="DFY32" s="51"/>
      <c r="DFZ32" s="51"/>
      <c r="DGA32" s="51">
        <v>0.69199999999999995</v>
      </c>
      <c r="DGB32" s="51"/>
      <c r="DGC32" s="51">
        <v>0.70099999999999996</v>
      </c>
      <c r="DGD32" s="51"/>
      <c r="DGE32" s="51">
        <v>0.68600000000000005</v>
      </c>
      <c r="DGF32" s="51">
        <v>0.70299999999999996</v>
      </c>
      <c r="DGG32" s="51"/>
      <c r="DGH32" s="51"/>
      <c r="DGI32" s="51"/>
      <c r="DGJ32" s="51"/>
      <c r="DGK32" s="51">
        <v>0.68500000000000005</v>
      </c>
      <c r="DGL32" s="51">
        <v>0.89100000000000001</v>
      </c>
      <c r="DGM32" s="51">
        <f>MIN(DGL32,DFW32)</f>
        <v>0.84</v>
      </c>
      <c r="DGN32" s="51">
        <f t="shared" si="208"/>
        <v>0.68500000000000005</v>
      </c>
      <c r="DGO32" s="47">
        <v>0.69699999999999995</v>
      </c>
      <c r="DGP32" s="51"/>
      <c r="DGQ32" s="6">
        <f t="shared" si="209"/>
        <v>-0.17023809523809527</v>
      </c>
      <c r="DGR32" s="47"/>
      <c r="DGS32" s="47">
        <v>0.72</v>
      </c>
      <c r="DGT32" s="51"/>
      <c r="DGU32" s="51"/>
      <c r="DGV32" s="47">
        <v>0.72299999999999998</v>
      </c>
      <c r="DGW32" s="47"/>
      <c r="DGX32" s="47">
        <v>0.73199999999999998</v>
      </c>
      <c r="DGY32" s="47">
        <v>0.73399999999999999</v>
      </c>
      <c r="DGZ32" s="47"/>
      <c r="DHA32" s="47">
        <v>0.72299999999999998</v>
      </c>
      <c r="DHB32" s="47">
        <f>MIN(DHA32,DGN32)</f>
        <v>0.68500000000000005</v>
      </c>
      <c r="DHC32" s="47">
        <v>0.75</v>
      </c>
      <c r="DHD32" s="47"/>
      <c r="DHE32" s="47">
        <v>0.73599999999999999</v>
      </c>
      <c r="DHF32" s="47">
        <v>0.748</v>
      </c>
      <c r="DHG32" s="47">
        <v>0.74299999999999999</v>
      </c>
      <c r="DHH32" s="47">
        <v>0.73199999999999998</v>
      </c>
      <c r="DHI32" s="47">
        <v>0.71599999999999997</v>
      </c>
      <c r="DHJ32" s="47">
        <v>0.72099999999999997</v>
      </c>
      <c r="DHK32" s="47">
        <f t="shared" si="211"/>
        <v>0.68500000000000005</v>
      </c>
      <c r="DHL32" s="47"/>
      <c r="DHM32" s="47"/>
      <c r="DHN32" s="47">
        <v>0.72299999999999998</v>
      </c>
      <c r="DHO32" s="47">
        <v>0.75</v>
      </c>
      <c r="DHP32" s="47"/>
      <c r="DHQ32" s="47"/>
      <c r="DHR32" s="47">
        <v>0.72699999999999998</v>
      </c>
      <c r="DHS32" s="47">
        <f t="shared" si="212"/>
        <v>0.68500000000000005</v>
      </c>
      <c r="DHT32" s="47">
        <v>1.042</v>
      </c>
      <c r="DHU32" s="47">
        <v>1.0409999999999999</v>
      </c>
      <c r="DHV32" s="47">
        <v>1.0640000000000001</v>
      </c>
      <c r="DHW32" s="47">
        <v>1.0409999999999999</v>
      </c>
      <c r="DHX32" s="47"/>
      <c r="DHY32" s="47">
        <v>1.042</v>
      </c>
      <c r="DHZ32" s="47"/>
      <c r="DIA32" s="47">
        <v>1.0429999999999999</v>
      </c>
      <c r="DIB32" s="47">
        <v>0.72699999999999998</v>
      </c>
      <c r="DIC32" s="47">
        <f t="shared" si="253"/>
        <v>0.68500000000000005</v>
      </c>
      <c r="DID32" s="47"/>
      <c r="DIE32" s="47"/>
      <c r="DIF32" s="47"/>
      <c r="DIG32" s="47"/>
      <c r="DIH32" s="6">
        <f t="shared" si="213"/>
        <v>-1</v>
      </c>
      <c r="DII32" s="77">
        <v>0.53600000000000003</v>
      </c>
      <c r="DIJ32" s="47">
        <v>0.44600000000000001</v>
      </c>
      <c r="DIK32" s="47">
        <v>0.44800000000000001</v>
      </c>
      <c r="DIL32" s="47">
        <v>0.438</v>
      </c>
      <c r="DIM32" s="47">
        <v>0.55800000000000005</v>
      </c>
      <c r="DIN32" s="47">
        <v>0.44500000000000001</v>
      </c>
      <c r="DIO32" s="47">
        <v>0.44700000000000001</v>
      </c>
      <c r="DIP32" s="47">
        <v>0.54</v>
      </c>
      <c r="DIQ32" s="47">
        <v>0.443</v>
      </c>
      <c r="DIR32" s="47"/>
      <c r="DIS32" s="47">
        <v>0.56899999999999995</v>
      </c>
      <c r="DIT32" s="47"/>
      <c r="DIU32" s="47">
        <f t="shared" si="306"/>
        <v>0.54</v>
      </c>
      <c r="DIV32" s="47">
        <v>0.53600000000000003</v>
      </c>
      <c r="DIW32" s="47">
        <v>0.434</v>
      </c>
      <c r="DIX32" s="47">
        <v>0.438</v>
      </c>
      <c r="DIY32" s="47">
        <v>0.55700000000000005</v>
      </c>
      <c r="DIZ32" s="47">
        <v>0.438</v>
      </c>
      <c r="DJA32" s="47">
        <v>0.44600000000000001</v>
      </c>
      <c r="DJB32" s="47">
        <v>0.45100000000000001</v>
      </c>
      <c r="DJC32" s="47"/>
      <c r="DJD32" s="47">
        <v>0.438</v>
      </c>
      <c r="DJE32" s="47">
        <v>0.55300000000000005</v>
      </c>
      <c r="DJF32" s="47">
        <v>0.54600000000000004</v>
      </c>
      <c r="DJG32" s="47">
        <v>0.435</v>
      </c>
      <c r="DJH32" s="47"/>
      <c r="DJI32" s="47">
        <v>0.434</v>
      </c>
      <c r="DJJ32" s="47">
        <v>0.54500000000000004</v>
      </c>
      <c r="DJK32" s="47">
        <v>0.436</v>
      </c>
      <c r="DJL32" s="47">
        <v>0.53700000000000003</v>
      </c>
      <c r="DJM32" s="47"/>
      <c r="DJN32" s="47">
        <v>0.44400000000000001</v>
      </c>
      <c r="DJO32" s="47">
        <v>0.53800000000000003</v>
      </c>
      <c r="DJP32" s="47"/>
      <c r="DJQ32" s="47"/>
      <c r="DJR32" s="47">
        <v>0.54500000000000004</v>
      </c>
      <c r="DJS32" s="47">
        <v>0.438</v>
      </c>
      <c r="DJT32" s="47"/>
      <c r="DJU32" s="47"/>
      <c r="DJV32" s="47">
        <v>0.44800000000000001</v>
      </c>
      <c r="DJW32" s="47">
        <v>0.53500000000000003</v>
      </c>
      <c r="DJX32" s="47"/>
      <c r="DJY32" s="47"/>
      <c r="DJZ32" s="47">
        <v>0.55600000000000005</v>
      </c>
      <c r="DKA32" s="47">
        <v>0.442</v>
      </c>
      <c r="DKB32" s="47">
        <v>0.54500000000000004</v>
      </c>
      <c r="DKC32" s="47">
        <v>0.44</v>
      </c>
      <c r="DKD32" s="47">
        <v>0.55700000000000005</v>
      </c>
      <c r="DKE32" s="47">
        <v>0.435</v>
      </c>
      <c r="DKF32" s="47"/>
      <c r="DKG32" s="47"/>
      <c r="DKH32" s="47">
        <v>0.435</v>
      </c>
      <c r="DKI32" s="47">
        <v>0.54500000000000004</v>
      </c>
      <c r="DKJ32" s="47"/>
      <c r="DKK32" s="47"/>
      <c r="DKL32" s="47">
        <v>0.54300000000000004</v>
      </c>
      <c r="DKM32" s="47">
        <v>0.441</v>
      </c>
      <c r="DKN32" s="47"/>
      <c r="DKO32" s="47"/>
      <c r="DKP32" s="47">
        <v>0.55500000000000005</v>
      </c>
      <c r="DKQ32" s="47">
        <v>0.439</v>
      </c>
      <c r="DKR32" s="47">
        <v>0.55700000000000005</v>
      </c>
      <c r="DKS32" s="47">
        <f t="shared" si="216"/>
        <v>0.53600000000000003</v>
      </c>
      <c r="DKT32" s="47"/>
      <c r="DKU32" s="47">
        <v>0.443</v>
      </c>
      <c r="DKV32" s="47"/>
      <c r="DKW32" s="47"/>
      <c r="DKX32" s="47">
        <v>0.434</v>
      </c>
      <c r="DKY32" s="47"/>
      <c r="DKZ32" s="47"/>
      <c r="DLA32" s="47">
        <v>0.44500000000000001</v>
      </c>
      <c r="DLB32" s="47"/>
      <c r="DLC32" s="47"/>
      <c r="DLD32" s="47">
        <v>0.435</v>
      </c>
      <c r="DLE32" s="47"/>
      <c r="DLF32" s="47"/>
      <c r="DLG32" s="51">
        <v>0.55400000000000005</v>
      </c>
      <c r="DLH32" s="51">
        <v>0.44500000000000001</v>
      </c>
      <c r="DLI32" s="51">
        <f t="shared" si="217"/>
        <v>0.53600000000000003</v>
      </c>
      <c r="DLJ32" s="51">
        <f t="shared" si="307"/>
        <v>0.44500000000000001</v>
      </c>
      <c r="DLK32" s="51"/>
      <c r="DLL32" s="51"/>
      <c r="DLM32" s="51">
        <v>0.433</v>
      </c>
      <c r="DLN32" s="51"/>
      <c r="DLO32" s="51">
        <v>0.44</v>
      </c>
      <c r="DLP32" s="51"/>
      <c r="DLQ32" s="51">
        <v>0.44</v>
      </c>
      <c r="DLR32" s="51">
        <v>0.44700000000000001</v>
      </c>
      <c r="DLS32" s="51"/>
      <c r="DLT32" s="51"/>
      <c r="DLU32" s="51"/>
      <c r="DLV32" s="51">
        <v>0.56200000000000006</v>
      </c>
      <c r="DLW32" s="47">
        <v>0.433</v>
      </c>
      <c r="DLX32" s="47">
        <f t="shared" ref="DLX32:DLY36" si="319">MIN(DLV32,DLI32)</f>
        <v>0.53600000000000003</v>
      </c>
      <c r="DLY32" s="47">
        <f t="shared" si="319"/>
        <v>0.433</v>
      </c>
      <c r="DLZ32" s="47">
        <v>0.441</v>
      </c>
      <c r="DMA32" s="47"/>
      <c r="DMB32" s="6">
        <f t="shared" si="221"/>
        <v>-0.17723880597014929</v>
      </c>
      <c r="DMC32" s="47"/>
      <c r="DMD32" s="47">
        <v>0.45200000000000001</v>
      </c>
      <c r="DME32" s="51"/>
      <c r="DMF32" s="51"/>
      <c r="DMG32" s="47">
        <v>0.46100000000000002</v>
      </c>
      <c r="DMH32" s="47"/>
      <c r="DMI32" s="47">
        <v>0.46200000000000002</v>
      </c>
      <c r="DMJ32" s="47">
        <v>0.46100000000000002</v>
      </c>
      <c r="DMK32" s="47"/>
      <c r="DML32" s="47">
        <v>0.46200000000000002</v>
      </c>
      <c r="DMM32" s="47">
        <f t="shared" si="222"/>
        <v>0.433</v>
      </c>
      <c r="DMN32" s="47">
        <v>0.47399999999999998</v>
      </c>
      <c r="DMO32" s="47"/>
      <c r="DMP32" s="47">
        <v>0.46899999999999997</v>
      </c>
      <c r="DMQ32" s="1162">
        <v>0.45300000000000001</v>
      </c>
      <c r="DMR32" s="47">
        <f t="shared" si="223"/>
        <v>0.433</v>
      </c>
      <c r="DMS32" s="47"/>
      <c r="DMT32" s="47"/>
      <c r="DMU32" s="47">
        <v>0.45700000000000002</v>
      </c>
      <c r="DMV32" s="47">
        <v>0.47</v>
      </c>
      <c r="DMW32" s="47"/>
      <c r="DMX32" s="47"/>
      <c r="DMY32" s="47">
        <v>0.46800000000000003</v>
      </c>
      <c r="DMZ32" s="47">
        <f t="shared" si="224"/>
        <v>0.433</v>
      </c>
      <c r="DNA32" s="47">
        <v>0.7</v>
      </c>
      <c r="DNB32" s="47">
        <v>0.71799999999999997</v>
      </c>
      <c r="DNC32" s="47">
        <v>0.72099999999999997</v>
      </c>
      <c r="DND32" s="47">
        <v>0.71599999999999997</v>
      </c>
      <c r="DNE32" s="47"/>
      <c r="DNF32" s="47">
        <v>0.70099999999999996</v>
      </c>
      <c r="DNG32" s="47"/>
      <c r="DNH32" s="47">
        <v>0.71299999999999997</v>
      </c>
      <c r="DNI32" s="47">
        <v>0.46800000000000003</v>
      </c>
      <c r="DNJ32" s="47">
        <f t="shared" si="254"/>
        <v>0.433</v>
      </c>
      <c r="DNK32" s="47"/>
      <c r="DNL32" s="47"/>
      <c r="DNM32" s="47"/>
      <c r="DNN32" s="47"/>
      <c r="DNO32" s="6">
        <f t="shared" si="255"/>
        <v>-1</v>
      </c>
      <c r="DNP32" s="77">
        <v>0.67900000000000005</v>
      </c>
      <c r="DNQ32" s="47">
        <v>0.7</v>
      </c>
      <c r="DNR32" s="47">
        <v>0.70599999999999996</v>
      </c>
      <c r="DNS32" s="47"/>
      <c r="DNT32" s="47"/>
      <c r="DNU32" s="47"/>
      <c r="DNV32" s="47">
        <f t="shared" si="317"/>
        <v>0.67900000000000005</v>
      </c>
      <c r="DNW32" s="47">
        <v>0.66700000000000004</v>
      </c>
      <c r="DNX32" s="47">
        <v>0.66400000000000003</v>
      </c>
      <c r="DNY32" s="47">
        <v>0.66500000000000004</v>
      </c>
      <c r="DNZ32" s="47">
        <v>0.65900000000000003</v>
      </c>
      <c r="DOA32" s="47"/>
      <c r="DOB32" s="47">
        <v>0.66900000000000004</v>
      </c>
      <c r="DOC32" s="47">
        <v>0.66800000000000004</v>
      </c>
      <c r="DOD32" s="47"/>
      <c r="DOE32" s="47">
        <v>0.66200000000000003</v>
      </c>
      <c r="DOF32" s="47"/>
      <c r="DOG32" s="47">
        <v>0.66400000000000003</v>
      </c>
      <c r="DOH32" s="47">
        <v>0.66800000000000004</v>
      </c>
      <c r="DOI32" s="47">
        <v>0.66700000000000004</v>
      </c>
      <c r="DOJ32" s="47">
        <v>0.66700000000000004</v>
      </c>
      <c r="DOK32" s="47">
        <v>0.66600000000000004</v>
      </c>
      <c r="DOL32" s="47">
        <v>0.66800000000000004</v>
      </c>
      <c r="DOM32" s="47">
        <v>0.66500000000000004</v>
      </c>
      <c r="DON32" s="47">
        <v>0.66600000000000004</v>
      </c>
      <c r="DOO32" s="47"/>
      <c r="DOP32" s="47">
        <v>0.66100000000000003</v>
      </c>
      <c r="DOQ32" s="47"/>
      <c r="DOR32" s="47">
        <v>0.66800000000000004</v>
      </c>
      <c r="DOS32" s="47">
        <v>0.66600000000000004</v>
      </c>
      <c r="DOT32" s="47">
        <f t="shared" si="226"/>
        <v>0.66600000000000004</v>
      </c>
      <c r="DOU32" s="47">
        <v>0.66800000000000004</v>
      </c>
      <c r="DOV32" s="47"/>
      <c r="DOW32" s="47"/>
      <c r="DOX32" s="47"/>
      <c r="DOY32" s="47"/>
      <c r="DOZ32" s="47">
        <v>0.66400000000000003</v>
      </c>
      <c r="DPA32" s="47"/>
      <c r="DPB32" s="47">
        <v>0.66700000000000004</v>
      </c>
      <c r="DPC32" s="47"/>
      <c r="DPD32" s="47">
        <v>0.66800000000000004</v>
      </c>
      <c r="DPE32" s="47"/>
      <c r="DPF32" s="51">
        <v>0.66600000000000004</v>
      </c>
      <c r="DPG32" s="51">
        <f t="shared" si="227"/>
        <v>0.66600000000000004</v>
      </c>
      <c r="DPH32" s="51"/>
      <c r="DPI32" s="51">
        <v>0.66700000000000004</v>
      </c>
      <c r="DPJ32" s="51"/>
      <c r="DPK32" s="51">
        <v>0.66600000000000004</v>
      </c>
      <c r="DPL32" s="51"/>
      <c r="DPM32" s="51">
        <v>0.66600000000000004</v>
      </c>
      <c r="DPN32" s="51">
        <v>0.66700000000000004</v>
      </c>
      <c r="DPO32" s="51"/>
      <c r="DPP32" s="51"/>
      <c r="DPQ32" s="47">
        <v>0.66800000000000004</v>
      </c>
      <c r="DPR32" s="47">
        <f>MIN(DPQ32,DPG32)</f>
        <v>0.66600000000000004</v>
      </c>
      <c r="DPS32" s="47">
        <v>0.66800000000000004</v>
      </c>
      <c r="DPT32" s="47"/>
      <c r="DPU32" s="47"/>
      <c r="DPV32" s="47">
        <v>0.69199999999999995</v>
      </c>
      <c r="DPW32" s="47"/>
      <c r="DPX32" s="47"/>
      <c r="DPY32" s="47">
        <v>0.70099999999999996</v>
      </c>
      <c r="DPZ32" s="47"/>
      <c r="DQA32" s="47">
        <v>0.70299999999999996</v>
      </c>
      <c r="DQB32" s="47">
        <v>0.69799999999999995</v>
      </c>
      <c r="DQC32" s="47"/>
      <c r="DQD32" s="47">
        <v>0.70299999999999996</v>
      </c>
      <c r="DQE32" s="47">
        <f t="shared" si="229"/>
        <v>0.66600000000000004</v>
      </c>
      <c r="DQF32" s="47">
        <v>0.70099999999999996</v>
      </c>
      <c r="DQG32" s="47"/>
      <c r="DQH32" s="47">
        <v>0.70399999999999996</v>
      </c>
      <c r="DQI32" s="1162">
        <v>0.68700000000000006</v>
      </c>
      <c r="DQJ32" s="47">
        <f t="shared" si="230"/>
        <v>0.66600000000000004</v>
      </c>
      <c r="DQK32" s="47"/>
      <c r="DQL32" s="47"/>
      <c r="DQM32" s="47">
        <v>0.68300000000000005</v>
      </c>
      <c r="DQN32" s="47">
        <v>0.69399999999999995</v>
      </c>
      <c r="DQO32" s="47"/>
      <c r="DQP32" s="47"/>
      <c r="DQQ32" s="47">
        <v>0.68200000000000005</v>
      </c>
      <c r="DQR32" s="47">
        <f t="shared" si="231"/>
        <v>0.66600000000000004</v>
      </c>
      <c r="DQS32" s="47">
        <v>1.1100000000000001</v>
      </c>
      <c r="DQT32" s="47">
        <v>1.103</v>
      </c>
      <c r="DQU32" s="47">
        <v>1.109</v>
      </c>
      <c r="DQV32" s="47">
        <v>1.095</v>
      </c>
      <c r="DQW32" s="47"/>
      <c r="DQX32" s="47">
        <v>1.105</v>
      </c>
      <c r="DQY32" s="47"/>
      <c r="DQZ32" s="47">
        <v>1.103</v>
      </c>
      <c r="DRA32" s="47">
        <v>0.68200000000000005</v>
      </c>
      <c r="DRB32" s="47">
        <f t="shared" si="256"/>
        <v>0.66600000000000004</v>
      </c>
      <c r="DRC32" s="47"/>
      <c r="DRD32" s="47"/>
      <c r="DRE32" s="47"/>
      <c r="DRF32" s="47"/>
      <c r="DRG32" s="6">
        <f t="shared" si="257"/>
        <v>-1</v>
      </c>
      <c r="DRH32" s="680" t="s">
        <v>1246</v>
      </c>
      <c r="DRI32" s="1205" t="s">
        <v>1247</v>
      </c>
      <c r="DRJ32" s="1205"/>
      <c r="DRK32" s="10"/>
      <c r="DRL32" s="10" t="str">
        <f t="shared" si="232"/>
        <v>3. Missing baseline</v>
      </c>
      <c r="DRM32" s="4" t="str">
        <f t="shared" si="233"/>
        <v>2. Within 10% deviation from baseline</v>
      </c>
      <c r="DRN32" s="10" t="str">
        <f t="shared" si="234"/>
        <v>3. Missing baseline</v>
      </c>
      <c r="DRO32" s="4" t="str">
        <f t="shared" si="235"/>
        <v>3. Missing baseline</v>
      </c>
      <c r="DRP32" s="10" t="str">
        <f t="shared" si="236"/>
        <v xml:space="preserve">1. Better than baseline </v>
      </c>
      <c r="DRQ32" s="14" t="str">
        <f t="shared" si="237"/>
        <v>2. Within 10% deviation from baseline</v>
      </c>
      <c r="DRR32" s="14" t="str">
        <f t="shared" si="238"/>
        <v>2. Within 10% deviation from baseline</v>
      </c>
      <c r="DRS32" s="10" t="str">
        <f t="shared" si="239"/>
        <v>2. Within 10% deviation from baseline</v>
      </c>
      <c r="DRT32" s="10" t="str">
        <f t="shared" si="240"/>
        <v xml:space="preserve">1. Better than baseline </v>
      </c>
      <c r="DRU32" s="10" t="str">
        <f t="shared" si="241"/>
        <v xml:space="preserve">1. Better than baseline </v>
      </c>
      <c r="DRV32" s="10" t="str">
        <f t="shared" si="242"/>
        <v xml:space="preserve">1. Better than baseline </v>
      </c>
      <c r="DRW32" s="10" t="str">
        <f t="shared" si="243"/>
        <v xml:space="preserve">1. Better than baseline </v>
      </c>
      <c r="DRX32" s="10" t="str">
        <f t="shared" si="244"/>
        <v xml:space="preserve">1. Better than baseline </v>
      </c>
    </row>
    <row r="33" spans="1:3196" s="4" customFormat="1" ht="15" customHeight="1" thickBot="1" x14ac:dyDescent="0.4">
      <c r="A33" s="10">
        <v>31</v>
      </c>
      <c r="B33" s="83" t="s">
        <v>16</v>
      </c>
      <c r="C33" s="83" t="s">
        <v>1144</v>
      </c>
      <c r="D33" s="83" t="s">
        <v>1232</v>
      </c>
      <c r="E33" s="154" t="s">
        <v>1232</v>
      </c>
      <c r="F33" s="83" t="str">
        <f t="shared" si="0"/>
        <v>ReaderOperations_YJ-Ar-Dictionary-Lookup</v>
      </c>
      <c r="G33" s="84" t="s">
        <v>1248</v>
      </c>
      <c r="H33" s="84" t="s">
        <v>1147</v>
      </c>
      <c r="I33" s="83" t="s">
        <v>1249</v>
      </c>
      <c r="J33" s="83" t="s">
        <v>1250</v>
      </c>
      <c r="K33" s="178"/>
      <c r="L33" s="178">
        <v>1.345</v>
      </c>
      <c r="M33" s="178">
        <v>1.361</v>
      </c>
      <c r="N33" s="178">
        <v>1.379</v>
      </c>
      <c r="O33" s="178">
        <v>1.3779999999999999</v>
      </c>
      <c r="P33" s="178">
        <v>1.34</v>
      </c>
      <c r="Q33" s="178">
        <v>1.3640000000000001</v>
      </c>
      <c r="R33" s="178">
        <v>1.34</v>
      </c>
      <c r="S33" s="178">
        <v>1.35</v>
      </c>
      <c r="T33" s="77">
        <v>1.3220000000000001</v>
      </c>
      <c r="U33" s="77">
        <v>1.35</v>
      </c>
      <c r="V33" s="77"/>
      <c r="W33" s="77">
        <v>1.373</v>
      </c>
      <c r="X33" s="77">
        <v>1.36</v>
      </c>
      <c r="Y33" s="77">
        <v>1.381</v>
      </c>
      <c r="Z33" s="77">
        <v>1.365</v>
      </c>
      <c r="AA33" s="77">
        <v>1.3759999999999999</v>
      </c>
      <c r="AB33" s="77">
        <v>1.3540000000000001</v>
      </c>
      <c r="AC33" s="77">
        <v>1.347</v>
      </c>
      <c r="AD33" s="77">
        <f t="shared" si="1"/>
        <v>1.3220000000000001</v>
      </c>
      <c r="AE33" s="77">
        <v>1.3140000000000001</v>
      </c>
      <c r="AF33" s="77">
        <v>1.3160000000000001</v>
      </c>
      <c r="AG33" s="77"/>
      <c r="AH33" s="77">
        <v>1.3180000000000001</v>
      </c>
      <c r="AI33" s="77">
        <v>1.321</v>
      </c>
      <c r="AJ33" s="77">
        <v>1.35</v>
      </c>
      <c r="AK33" s="47">
        <v>1.343</v>
      </c>
      <c r="AL33" s="47">
        <v>1.361</v>
      </c>
      <c r="AM33" s="47">
        <v>1.3520000000000001</v>
      </c>
      <c r="AN33" s="47">
        <v>1.3460000000000001</v>
      </c>
      <c r="AO33" s="47">
        <v>1.3740000000000001</v>
      </c>
      <c r="AP33" s="47">
        <v>1.371</v>
      </c>
      <c r="AQ33" s="47">
        <v>1.3680000000000001</v>
      </c>
      <c r="AR33" s="47">
        <v>1.347</v>
      </c>
      <c r="AS33" s="77">
        <f t="shared" si="2"/>
        <v>1.3220000000000001</v>
      </c>
      <c r="AT33" s="47">
        <v>1.3680000000000001</v>
      </c>
      <c r="AU33" s="47">
        <v>1.3839999999999999</v>
      </c>
      <c r="AV33" s="47">
        <v>1.375</v>
      </c>
      <c r="AW33" s="47">
        <v>1.403</v>
      </c>
      <c r="AX33" s="47">
        <v>1.4570000000000001</v>
      </c>
      <c r="AY33" s="47">
        <v>1.413</v>
      </c>
      <c r="AZ33" s="47">
        <v>1.4359999999999999</v>
      </c>
      <c r="BA33" s="47">
        <v>1.4550000000000001</v>
      </c>
      <c r="BB33" s="47"/>
      <c r="BC33" s="47">
        <v>1.4570000000000001</v>
      </c>
      <c r="BD33" s="47">
        <v>1.46</v>
      </c>
      <c r="BE33" s="47">
        <v>1.3220000000000001</v>
      </c>
      <c r="BF33" s="47">
        <v>1.46</v>
      </c>
      <c r="BG33" s="47">
        <f t="shared" si="265"/>
        <v>1.3220000000000001</v>
      </c>
      <c r="BH33" s="47">
        <v>1.4790000000000001</v>
      </c>
      <c r="BI33" s="47">
        <v>1.47</v>
      </c>
      <c r="BJ33" s="47">
        <v>1.4810000000000001</v>
      </c>
      <c r="BK33" s="47">
        <v>1.484</v>
      </c>
      <c r="BL33" s="47"/>
      <c r="BM33" s="47"/>
      <c r="BN33" s="47"/>
      <c r="BO33" s="47"/>
      <c r="BP33" s="47">
        <v>1.4610000000000001</v>
      </c>
      <c r="BQ33" s="47">
        <v>1.43</v>
      </c>
      <c r="BR33" s="47">
        <v>1.3220000000000001</v>
      </c>
      <c r="BS33" s="47"/>
      <c r="BT33" s="47">
        <v>1.3129999999999999</v>
      </c>
      <c r="BU33" s="47">
        <v>1.2929999999999999</v>
      </c>
      <c r="BV33" s="47">
        <v>1.2689999999999999</v>
      </c>
      <c r="BW33" s="47"/>
      <c r="BX33" s="47">
        <v>1.254</v>
      </c>
      <c r="BY33" s="47">
        <v>1.25</v>
      </c>
      <c r="BZ33" s="47">
        <v>1.284</v>
      </c>
      <c r="CA33" s="47"/>
      <c r="CB33" s="47">
        <v>1.28</v>
      </c>
      <c r="CC33" s="47">
        <v>1.28</v>
      </c>
      <c r="CD33" s="47"/>
      <c r="CE33" s="47">
        <v>1.27</v>
      </c>
      <c r="CF33" s="47">
        <f t="shared" si="3"/>
        <v>1.27</v>
      </c>
      <c r="CG33" s="47">
        <v>1.2789999999999999</v>
      </c>
      <c r="CH33" s="47"/>
      <c r="CI33" s="47">
        <v>1.2909999999999999</v>
      </c>
      <c r="CJ33" s="47">
        <v>1.2869999999999999</v>
      </c>
      <c r="CK33" s="47">
        <v>1.121</v>
      </c>
      <c r="CL33" s="47"/>
      <c r="CM33" s="47">
        <v>1.1200000000000001</v>
      </c>
      <c r="CN33" s="47">
        <v>1.278</v>
      </c>
      <c r="CO33" s="47"/>
      <c r="CP33" s="47">
        <v>1.2969999999999999</v>
      </c>
      <c r="CQ33" s="47">
        <f t="shared" si="4"/>
        <v>1.27</v>
      </c>
      <c r="CR33" s="47">
        <v>1.296</v>
      </c>
      <c r="CS33" s="47">
        <v>1.2949999999999999</v>
      </c>
      <c r="CT33" s="47">
        <v>1.2989999999999999</v>
      </c>
      <c r="CU33" s="47"/>
      <c r="CV33" s="47">
        <v>1.2709999999999999</v>
      </c>
      <c r="CW33" s="47">
        <v>1.268</v>
      </c>
      <c r="CX33" s="47">
        <v>1.286</v>
      </c>
      <c r="CY33" s="47"/>
      <c r="CZ33" s="47">
        <v>1.298</v>
      </c>
      <c r="DA33" s="47">
        <v>1.2949999999999999</v>
      </c>
      <c r="DB33" s="47">
        <f t="shared" si="5"/>
        <v>1.27</v>
      </c>
      <c r="DC33" s="47">
        <v>1.2989999999999999</v>
      </c>
      <c r="DD33" s="47">
        <v>1.2809999999999999</v>
      </c>
      <c r="DE33" s="47">
        <v>1.2789999999999999</v>
      </c>
      <c r="DF33" s="47">
        <v>1.278</v>
      </c>
      <c r="DG33" s="47">
        <v>1.2629999999999999</v>
      </c>
      <c r="DH33" s="47">
        <v>1.2829999999999999</v>
      </c>
      <c r="DI33" s="47">
        <v>1.2609999999999999</v>
      </c>
      <c r="DJ33" s="47">
        <v>1.284</v>
      </c>
      <c r="DK33" s="47">
        <v>1.2649999999999999</v>
      </c>
      <c r="DL33" s="47">
        <v>1.2729999999999999</v>
      </c>
      <c r="DM33" s="47">
        <v>1.3</v>
      </c>
      <c r="DN33" s="47">
        <f t="shared" si="276"/>
        <v>1.27</v>
      </c>
      <c r="DO33" s="47">
        <v>1.294</v>
      </c>
      <c r="DP33" s="47"/>
      <c r="DQ33" s="102">
        <v>1.2749999999999999</v>
      </c>
      <c r="DR33" s="47">
        <v>1.29</v>
      </c>
      <c r="DS33" s="47">
        <v>1.2809999999999999</v>
      </c>
      <c r="DT33" s="47">
        <v>1.27</v>
      </c>
      <c r="DU33" s="47">
        <v>1.296</v>
      </c>
      <c r="DV33" s="47">
        <v>1.286</v>
      </c>
      <c r="DW33" s="47">
        <v>1.272</v>
      </c>
      <c r="DX33" s="47">
        <v>1.27</v>
      </c>
      <c r="DY33" s="51">
        <v>1.278</v>
      </c>
      <c r="DZ33" s="51">
        <v>1.302</v>
      </c>
      <c r="EA33" s="51">
        <f t="shared" si="277"/>
        <v>1.27</v>
      </c>
      <c r="EB33" s="51">
        <v>1.2729999999999999</v>
      </c>
      <c r="EC33" s="51">
        <v>1.2909999999999999</v>
      </c>
      <c r="ED33" s="51">
        <v>1.2709999999999999</v>
      </c>
      <c r="EE33" s="51"/>
      <c r="EF33" s="51">
        <v>1.2869999999999999</v>
      </c>
      <c r="EG33" s="51">
        <v>1.2909999999999999</v>
      </c>
      <c r="EH33" s="51">
        <v>1.274</v>
      </c>
      <c r="EI33" s="51">
        <v>1.2829999999999999</v>
      </c>
      <c r="EJ33" s="51">
        <v>1.2709999999999999</v>
      </c>
      <c r="EK33" s="51">
        <v>1.274</v>
      </c>
      <c r="EL33" s="51">
        <v>1.302</v>
      </c>
      <c r="EM33" s="51">
        <f t="shared" si="8"/>
        <v>1.27</v>
      </c>
      <c r="EN33" s="51">
        <v>1.272</v>
      </c>
      <c r="EO33" s="51">
        <v>1.3</v>
      </c>
      <c r="EP33" s="51">
        <v>1.2809999999999999</v>
      </c>
      <c r="EQ33" s="51">
        <v>1.2749999999999999</v>
      </c>
      <c r="ER33" s="51">
        <v>1.2769999999999999</v>
      </c>
      <c r="ES33" s="51">
        <v>1.2709999999999999</v>
      </c>
      <c r="ET33" s="51">
        <v>1.274</v>
      </c>
      <c r="EU33" s="51"/>
      <c r="EV33" s="51">
        <v>1.27</v>
      </c>
      <c r="EW33" s="51">
        <v>1.264</v>
      </c>
      <c r="EX33" s="51">
        <f t="shared" si="9"/>
        <v>1.264</v>
      </c>
      <c r="EY33" s="51">
        <v>1.2809999999999999</v>
      </c>
      <c r="EZ33" s="51">
        <v>1.2709999999999999</v>
      </c>
      <c r="FA33" s="51">
        <v>1.2649999999999999</v>
      </c>
      <c r="FB33" s="51">
        <v>1.284</v>
      </c>
      <c r="FC33" s="51">
        <v>1.2649999999999999</v>
      </c>
      <c r="FD33" s="51"/>
      <c r="FE33" s="51">
        <v>1.27</v>
      </c>
      <c r="FF33" s="51">
        <v>1.1579999999999999</v>
      </c>
      <c r="FG33" s="51">
        <v>1.165</v>
      </c>
      <c r="FH33" s="51">
        <v>1.1779999999999999</v>
      </c>
      <c r="FI33" s="51">
        <v>1.17</v>
      </c>
      <c r="FJ33" s="51">
        <v>1.18</v>
      </c>
      <c r="FK33" s="51">
        <v>1.1499999999999999</v>
      </c>
      <c r="FL33" s="47">
        <f t="shared" si="10"/>
        <v>1.1499999999999999</v>
      </c>
      <c r="FM33" s="51">
        <v>1.18</v>
      </c>
      <c r="FN33" s="51">
        <v>1.18</v>
      </c>
      <c r="FO33" s="51">
        <v>1.17</v>
      </c>
      <c r="FP33" s="47">
        <v>1.17</v>
      </c>
      <c r="FQ33" s="51">
        <v>1.17</v>
      </c>
      <c r="FR33" s="51">
        <v>1.2</v>
      </c>
      <c r="FS33" s="51">
        <v>1.2</v>
      </c>
      <c r="FT33" s="51">
        <v>1.21</v>
      </c>
      <c r="FU33" s="51">
        <v>1.22</v>
      </c>
      <c r="FV33" s="51">
        <v>1.22</v>
      </c>
      <c r="FW33" s="47">
        <v>1.1859999999999999</v>
      </c>
      <c r="FX33" s="47">
        <f t="shared" si="275"/>
        <v>1.1499999999999999</v>
      </c>
      <c r="FY33" s="47">
        <v>1.21</v>
      </c>
      <c r="FZ33" s="47">
        <v>1.2</v>
      </c>
      <c r="GA33" s="47"/>
      <c r="GB33" s="47">
        <v>1.21</v>
      </c>
      <c r="GC33" s="47">
        <v>1.2</v>
      </c>
      <c r="GD33" s="47">
        <v>1.2</v>
      </c>
      <c r="GE33" s="47">
        <v>1.2</v>
      </c>
      <c r="GF33" s="47"/>
      <c r="GG33" s="47">
        <v>1.19</v>
      </c>
      <c r="GH33" s="47">
        <v>1.19</v>
      </c>
      <c r="GI33" s="47">
        <v>1.2150000000000001</v>
      </c>
      <c r="GJ33" s="47">
        <v>1.2</v>
      </c>
      <c r="GK33" s="47">
        <v>1.194</v>
      </c>
      <c r="GL33" s="47">
        <v>1.2</v>
      </c>
      <c r="GM33" s="47">
        <v>1.19</v>
      </c>
      <c r="GN33" s="47"/>
      <c r="GO33" s="47">
        <v>1.21</v>
      </c>
      <c r="GP33" s="47"/>
      <c r="GQ33" s="47">
        <v>1.19</v>
      </c>
      <c r="GR33" s="47">
        <v>1.21</v>
      </c>
      <c r="GS33" s="47">
        <v>1.2230000000000001</v>
      </c>
      <c r="GT33" s="47"/>
      <c r="GU33" s="47">
        <v>1.2</v>
      </c>
      <c r="GV33" s="47">
        <v>1.21</v>
      </c>
      <c r="GW33" s="47">
        <v>1.2190000000000001</v>
      </c>
      <c r="GX33" s="47">
        <v>1.2090000000000001</v>
      </c>
      <c r="GY33" s="47">
        <v>1.214</v>
      </c>
      <c r="GZ33" s="47">
        <v>1.1850000000000001</v>
      </c>
      <c r="HA33" s="47"/>
      <c r="HB33" s="47">
        <v>1.179</v>
      </c>
      <c r="HC33" s="47">
        <f t="shared" si="12"/>
        <v>1.1499999999999999</v>
      </c>
      <c r="HD33" s="47">
        <v>1.2070000000000001</v>
      </c>
      <c r="HE33" s="47">
        <v>1.1890000000000001</v>
      </c>
      <c r="HF33" s="47">
        <v>1.2110000000000001</v>
      </c>
      <c r="HG33" s="47">
        <v>1.222</v>
      </c>
      <c r="HH33" s="51">
        <v>1.206</v>
      </c>
      <c r="HI33" s="47">
        <f t="shared" si="13"/>
        <v>1.1499999999999999</v>
      </c>
      <c r="HJ33" s="47">
        <v>1.216</v>
      </c>
      <c r="HK33" s="47">
        <v>1.242</v>
      </c>
      <c r="HL33" s="47">
        <v>1.2410000000000001</v>
      </c>
      <c r="HM33" s="47">
        <v>1.24</v>
      </c>
      <c r="HN33" s="77"/>
      <c r="HO33" s="77">
        <v>1.2390000000000001</v>
      </c>
      <c r="HP33" s="77">
        <v>1.2270000000000001</v>
      </c>
      <c r="HQ33" s="77">
        <v>1.2270000000000001</v>
      </c>
      <c r="HR33" s="77">
        <v>1.244</v>
      </c>
      <c r="HS33" s="77">
        <v>1.335</v>
      </c>
      <c r="HT33" s="77"/>
      <c r="HU33" s="77">
        <v>1.3740000000000001</v>
      </c>
      <c r="HV33" s="77"/>
      <c r="HW33" s="77">
        <v>1.3640000000000001</v>
      </c>
      <c r="HX33" s="77">
        <v>1.373</v>
      </c>
      <c r="HY33" s="47">
        <f t="shared" si="14"/>
        <v>1.1499999999999999</v>
      </c>
      <c r="HZ33" s="77"/>
      <c r="IA33" s="6">
        <f t="shared" si="15"/>
        <v>0.19391304347826097</v>
      </c>
      <c r="IB33" s="102"/>
      <c r="IC33" s="102">
        <v>1.3089999999999999</v>
      </c>
      <c r="ID33" s="102">
        <v>1.5229999999999999</v>
      </c>
      <c r="IE33" s="102">
        <v>1.319</v>
      </c>
      <c r="IF33" s="102">
        <v>1.212</v>
      </c>
      <c r="IG33" s="102">
        <v>1.1950000000000001</v>
      </c>
      <c r="IH33" s="102">
        <v>1.21</v>
      </c>
      <c r="II33" s="102">
        <v>1.21</v>
      </c>
      <c r="IJ33" s="102">
        <v>1.2589999999999999</v>
      </c>
      <c r="IK33" s="102">
        <v>1.2749999999999999</v>
      </c>
      <c r="IL33" s="102">
        <v>1.25</v>
      </c>
      <c r="IM33" s="102">
        <v>1.2869999999999999</v>
      </c>
      <c r="IN33" s="102">
        <v>1.284</v>
      </c>
      <c r="IO33" s="102">
        <v>1.29</v>
      </c>
      <c r="IP33" s="102">
        <v>1.252</v>
      </c>
      <c r="IQ33" s="102">
        <v>1.248</v>
      </c>
      <c r="IR33" s="102">
        <f t="shared" si="16"/>
        <v>1.21</v>
      </c>
      <c r="IS33" s="102">
        <v>1.2010000000000001</v>
      </c>
      <c r="IT33" s="102">
        <v>1.18</v>
      </c>
      <c r="IU33" s="102">
        <v>1.1990000000000001</v>
      </c>
      <c r="IV33" s="102">
        <v>1.2390000000000001</v>
      </c>
      <c r="IW33" s="102">
        <v>1.244</v>
      </c>
      <c r="IX33" s="102"/>
      <c r="IY33" s="102">
        <v>1.244</v>
      </c>
      <c r="IZ33" s="102">
        <v>1.2490000000000001</v>
      </c>
      <c r="JA33" s="102">
        <v>1.2310000000000001</v>
      </c>
      <c r="JB33" s="102">
        <v>1.2529999999999999</v>
      </c>
      <c r="JC33" s="102">
        <v>1.2070000000000001</v>
      </c>
      <c r="JD33" s="102">
        <v>1.2490000000000001</v>
      </c>
      <c r="JE33" s="102">
        <v>1.2589999999999999</v>
      </c>
      <c r="JF33" s="102">
        <v>1.2709999999999999</v>
      </c>
      <c r="JG33" s="102"/>
      <c r="JH33" s="102">
        <v>1.25</v>
      </c>
      <c r="JI33" s="102">
        <v>1.266</v>
      </c>
      <c r="JJ33" s="102">
        <f t="shared" si="17"/>
        <v>1.21</v>
      </c>
      <c r="JK33" s="102"/>
      <c r="JL33" s="102">
        <v>1.2509999999999999</v>
      </c>
      <c r="JM33" s="102">
        <v>1.2390000000000001</v>
      </c>
      <c r="JN33" s="102">
        <v>1.264</v>
      </c>
      <c r="JO33" s="102">
        <v>1.252</v>
      </c>
      <c r="JP33" s="102">
        <v>1.367</v>
      </c>
      <c r="JQ33" s="102">
        <v>1.286</v>
      </c>
      <c r="JR33" s="102">
        <v>1.35</v>
      </c>
      <c r="JS33" s="102">
        <v>1.3420000000000001</v>
      </c>
      <c r="JT33" s="102">
        <v>1.3759999999999999</v>
      </c>
      <c r="JU33" s="102">
        <v>1.359</v>
      </c>
      <c r="JV33" s="102">
        <v>1.21</v>
      </c>
      <c r="JW33" s="102">
        <v>1.359</v>
      </c>
      <c r="JX33" s="102">
        <f t="shared" si="266"/>
        <v>1.21</v>
      </c>
      <c r="JY33" s="102">
        <v>1.3919999999999999</v>
      </c>
      <c r="JZ33" s="102">
        <v>1.399</v>
      </c>
      <c r="KA33" s="102">
        <v>1.423</v>
      </c>
      <c r="KB33" s="102">
        <v>1.37</v>
      </c>
      <c r="KC33" s="102"/>
      <c r="KD33" s="102"/>
      <c r="KE33" s="102"/>
      <c r="KF33" s="102"/>
      <c r="KG33" s="102">
        <v>1.379</v>
      </c>
      <c r="KH33" s="102">
        <v>1.36</v>
      </c>
      <c r="KI33" s="102">
        <f t="shared" si="18"/>
        <v>1.21</v>
      </c>
      <c r="KJ33" s="102">
        <v>1.1779999999999999</v>
      </c>
      <c r="KK33" s="102">
        <v>1.1870000000000001</v>
      </c>
      <c r="KL33" s="102">
        <v>1.1970000000000001</v>
      </c>
      <c r="KM33" s="102">
        <v>1.1779999999999999</v>
      </c>
      <c r="KN33" s="102">
        <v>1.179</v>
      </c>
      <c r="KO33" s="102">
        <v>1.17</v>
      </c>
      <c r="KP33" s="102">
        <v>1.171</v>
      </c>
      <c r="KQ33" s="102">
        <v>1.1659999999999999</v>
      </c>
      <c r="KR33" s="102"/>
      <c r="KS33" s="102">
        <v>1.18</v>
      </c>
      <c r="KT33" s="102">
        <f t="shared" si="19"/>
        <v>1.18</v>
      </c>
      <c r="KU33" s="102">
        <v>1.1679999999999999</v>
      </c>
      <c r="KV33" s="102">
        <v>1.169</v>
      </c>
      <c r="KW33" s="102">
        <v>1.1919999999999999</v>
      </c>
      <c r="KX33" s="102">
        <v>1.048</v>
      </c>
      <c r="KY33" s="102"/>
      <c r="KZ33" s="102">
        <v>1.0069999999999999</v>
      </c>
      <c r="LA33" s="102"/>
      <c r="LB33" s="102">
        <v>1.181</v>
      </c>
      <c r="LC33" s="102">
        <v>1.181</v>
      </c>
      <c r="LD33" s="102">
        <f t="shared" si="20"/>
        <v>1.18</v>
      </c>
      <c r="LE33" s="102">
        <v>1.1850000000000001</v>
      </c>
      <c r="LF33" s="102">
        <v>1.169</v>
      </c>
      <c r="LG33" s="102">
        <v>1.1659999999999999</v>
      </c>
      <c r="LH33" s="102">
        <v>1.1819999999999999</v>
      </c>
      <c r="LI33" s="102">
        <v>1.1739999999999999</v>
      </c>
      <c r="LJ33" s="102">
        <v>1.167</v>
      </c>
      <c r="LK33" s="102">
        <v>1.173</v>
      </c>
      <c r="LL33" s="102">
        <v>1.1859999999999999</v>
      </c>
      <c r="LM33" s="102">
        <f t="shared" si="21"/>
        <v>1.18</v>
      </c>
      <c r="LN33" s="102">
        <v>1.1779999999999999</v>
      </c>
      <c r="LO33" s="102">
        <v>1.1739999999999999</v>
      </c>
      <c r="LP33" s="102">
        <v>1.18</v>
      </c>
      <c r="LQ33" s="102"/>
      <c r="LR33" s="102">
        <v>1.157</v>
      </c>
      <c r="LS33" s="102">
        <v>1.1930000000000001</v>
      </c>
      <c r="LT33" s="102">
        <v>1.1879999999999999</v>
      </c>
      <c r="LU33" s="102">
        <v>1.19</v>
      </c>
      <c r="LV33" s="102"/>
      <c r="LW33" s="102">
        <v>1.18</v>
      </c>
      <c r="LX33" s="102">
        <v>1.1850000000000001</v>
      </c>
      <c r="LY33" s="102">
        <v>1.1830000000000001</v>
      </c>
      <c r="LZ33" s="102">
        <f t="shared" si="22"/>
        <v>1.18</v>
      </c>
      <c r="MA33" s="102">
        <v>1.1830000000000001</v>
      </c>
      <c r="MB33" s="102">
        <v>1.1839999999999999</v>
      </c>
      <c r="MC33" s="102"/>
      <c r="MD33" s="885">
        <f t="shared" si="23"/>
        <v>3.3898305084745796E-3</v>
      </c>
      <c r="ME33" s="1060"/>
      <c r="MF33" s="1060">
        <v>1.288</v>
      </c>
      <c r="MG33" s="1060">
        <v>1.4059999999999999</v>
      </c>
      <c r="MH33" s="1060">
        <v>1.226</v>
      </c>
      <c r="MI33" s="1060">
        <v>1.2090000000000001</v>
      </c>
      <c r="MJ33" s="1060">
        <v>1.19</v>
      </c>
      <c r="MK33" s="1060">
        <v>1.1599999999999999</v>
      </c>
      <c r="ML33" s="1060">
        <v>1.1599999999999999</v>
      </c>
      <c r="MM33" s="1060">
        <v>1.25</v>
      </c>
      <c r="MN33" s="1060">
        <v>1.22</v>
      </c>
      <c r="MO33" s="1060"/>
      <c r="MP33" s="1060">
        <v>1.24</v>
      </c>
      <c r="MQ33" s="1060">
        <v>1.2470000000000001</v>
      </c>
      <c r="MR33" s="1060">
        <v>1.2310000000000001</v>
      </c>
      <c r="MS33" s="1060">
        <v>1.222</v>
      </c>
      <c r="MT33" s="1060">
        <v>1.204</v>
      </c>
      <c r="MU33" s="1060">
        <v>1.2230000000000001</v>
      </c>
      <c r="MV33" s="1060">
        <f t="shared" si="24"/>
        <v>1.1599999999999999</v>
      </c>
      <c r="MW33" s="1060">
        <v>1.17</v>
      </c>
      <c r="MX33" s="1060">
        <v>1.1819999999999999</v>
      </c>
      <c r="MY33" s="1060">
        <v>1.1819999999999999</v>
      </c>
      <c r="MZ33" s="1060"/>
      <c r="NA33" s="1060">
        <v>1.177</v>
      </c>
      <c r="NB33" s="1060">
        <v>1.198</v>
      </c>
      <c r="NC33" s="1060">
        <v>1.224</v>
      </c>
      <c r="ND33" s="1060">
        <v>1.2210000000000001</v>
      </c>
      <c r="NE33" s="1060">
        <v>1.2110000000000001</v>
      </c>
      <c r="NF33" s="1060"/>
      <c r="NG33" s="1060">
        <v>1.23</v>
      </c>
      <c r="NH33" s="1060">
        <v>1.1579999999999999</v>
      </c>
      <c r="NI33" s="1060"/>
      <c r="NJ33" s="1060">
        <v>1.2170000000000001</v>
      </c>
      <c r="NK33" s="1060">
        <v>1.228</v>
      </c>
      <c r="NL33" s="1060">
        <v>1.226</v>
      </c>
      <c r="NM33" s="1060">
        <v>1.232</v>
      </c>
      <c r="NN33" s="1060">
        <f t="shared" si="25"/>
        <v>1.1599999999999999</v>
      </c>
      <c r="NO33" s="1060">
        <v>1.2210000000000001</v>
      </c>
      <c r="NP33" s="1060">
        <v>1.2290000000000001</v>
      </c>
      <c r="NQ33" s="1060">
        <v>1.2430000000000001</v>
      </c>
      <c r="NR33" s="1060"/>
      <c r="NS33" s="1060">
        <v>1.242</v>
      </c>
      <c r="NT33" s="1060">
        <v>1.347</v>
      </c>
      <c r="NU33" s="1060">
        <v>1.2809999999999999</v>
      </c>
      <c r="NV33" s="1060">
        <v>1.331</v>
      </c>
      <c r="NW33" s="1060">
        <v>1.3280000000000001</v>
      </c>
      <c r="NX33" s="1060">
        <v>1.341</v>
      </c>
      <c r="NY33" s="1060">
        <v>1.359</v>
      </c>
      <c r="NZ33" s="1060">
        <v>1.1599999999999999</v>
      </c>
      <c r="OA33" s="1060">
        <v>1.359</v>
      </c>
      <c r="OB33" s="102">
        <f t="shared" si="267"/>
        <v>1.1599999999999999</v>
      </c>
      <c r="OC33" s="1060">
        <v>1.355</v>
      </c>
      <c r="OD33" s="1060">
        <v>1.38</v>
      </c>
      <c r="OE33" s="1060">
        <v>1.383</v>
      </c>
      <c r="OF33" s="1060">
        <v>1.3680000000000001</v>
      </c>
      <c r="OG33" s="1060"/>
      <c r="OH33" s="1060"/>
      <c r="OI33" s="1060"/>
      <c r="OJ33" s="102"/>
      <c r="OK33" s="102"/>
      <c r="OL33" s="102">
        <v>1.3280000000000001</v>
      </c>
      <c r="OM33" s="102">
        <v>1.34</v>
      </c>
      <c r="ON33" s="102">
        <f t="shared" si="26"/>
        <v>1.1599999999999999</v>
      </c>
      <c r="OO33" s="102">
        <v>1.181</v>
      </c>
      <c r="OP33" s="102">
        <v>1.1599999999999999</v>
      </c>
      <c r="OQ33" s="102">
        <v>1.155</v>
      </c>
      <c r="OR33" s="102">
        <v>1.1779999999999999</v>
      </c>
      <c r="OS33" s="102">
        <v>1.155</v>
      </c>
      <c r="OT33" s="102">
        <v>1.153</v>
      </c>
      <c r="OU33" s="102">
        <v>1.155</v>
      </c>
      <c r="OV33" s="102">
        <v>1.1679999999999999</v>
      </c>
      <c r="OW33" s="102"/>
      <c r="OX33" s="102"/>
      <c r="OY33" s="102">
        <v>1.1499999999999999</v>
      </c>
      <c r="OZ33" s="102">
        <f t="shared" si="27"/>
        <v>1.1499999999999999</v>
      </c>
      <c r="PA33" s="102"/>
      <c r="PB33" s="102">
        <v>1.1579999999999999</v>
      </c>
      <c r="PC33" s="102">
        <v>1.1579999999999999</v>
      </c>
      <c r="PD33" s="102">
        <v>1.17</v>
      </c>
      <c r="PE33" s="102">
        <v>1.0029999999999999</v>
      </c>
      <c r="PF33" s="102"/>
      <c r="PG33" s="102">
        <v>0.996</v>
      </c>
      <c r="PH33" s="102">
        <v>1.157</v>
      </c>
      <c r="PI33" s="102"/>
      <c r="PJ33" s="102">
        <v>1.149</v>
      </c>
      <c r="PK33" s="102">
        <f t="shared" si="28"/>
        <v>1.149</v>
      </c>
      <c r="PL33" s="102">
        <v>1.1539999999999999</v>
      </c>
      <c r="PM33" s="102">
        <v>1.155</v>
      </c>
      <c r="PN33" s="102">
        <v>1.147</v>
      </c>
      <c r="PO33" s="102"/>
      <c r="PP33" s="102">
        <v>1.1479999999999999</v>
      </c>
      <c r="PQ33" s="102">
        <v>1.145</v>
      </c>
      <c r="PR33" s="102">
        <v>1.151</v>
      </c>
      <c r="PS33" s="102">
        <v>1.151</v>
      </c>
      <c r="PT33" s="102">
        <v>1.153</v>
      </c>
      <c r="PU33" s="102">
        <f t="shared" si="29"/>
        <v>1.149</v>
      </c>
      <c r="PV33" s="102">
        <v>1.163</v>
      </c>
      <c r="PW33" s="102">
        <v>1.165</v>
      </c>
      <c r="PX33" s="102">
        <v>1.157</v>
      </c>
      <c r="PY33" s="102">
        <v>1.157</v>
      </c>
      <c r="PZ33" s="102">
        <v>1.1659999999999999</v>
      </c>
      <c r="QA33" s="102"/>
      <c r="QB33" s="102">
        <v>1.171</v>
      </c>
      <c r="QC33" s="102">
        <v>1.1479999999999999</v>
      </c>
      <c r="QD33" s="102">
        <v>1.1739999999999999</v>
      </c>
      <c r="QE33" s="102">
        <v>1.1639999999999999</v>
      </c>
      <c r="QF33" s="102">
        <v>1.1850000000000001</v>
      </c>
      <c r="QG33" s="102">
        <v>1.1599999999999999</v>
      </c>
      <c r="QH33" s="102">
        <f t="shared" si="278"/>
        <v>1.149</v>
      </c>
      <c r="QI33" s="102">
        <v>1.1579999999999999</v>
      </c>
      <c r="QJ33" s="102">
        <v>1.159</v>
      </c>
      <c r="QK33" s="102">
        <v>1.1619999999999999</v>
      </c>
      <c r="QL33" s="102">
        <v>1.175</v>
      </c>
      <c r="QM33" s="102"/>
      <c r="QN33" s="102">
        <v>1.1739999999999999</v>
      </c>
      <c r="QO33" s="102">
        <v>1.165</v>
      </c>
      <c r="QP33" s="102">
        <v>1.163</v>
      </c>
      <c r="QQ33" s="102">
        <v>1.1830000000000001</v>
      </c>
      <c r="QR33" s="102">
        <v>1.171</v>
      </c>
      <c r="QS33" s="102">
        <v>1.1719999999999999</v>
      </c>
      <c r="QT33" s="102">
        <v>1.155</v>
      </c>
      <c r="QU33" s="102">
        <f t="shared" si="279"/>
        <v>1.149</v>
      </c>
      <c r="QV33" s="102">
        <v>1.169</v>
      </c>
      <c r="QW33" s="102">
        <v>1.1779999999999999</v>
      </c>
      <c r="QX33" s="102">
        <v>1.1619999999999999</v>
      </c>
      <c r="QY33" s="102">
        <v>1.1639999999999999</v>
      </c>
      <c r="QZ33" s="102">
        <v>1.165</v>
      </c>
      <c r="RA33" s="102">
        <v>1.1559999999999999</v>
      </c>
      <c r="RB33" s="102">
        <v>1.1599999999999999</v>
      </c>
      <c r="RC33" s="102">
        <v>1.155</v>
      </c>
      <c r="RD33" s="102">
        <v>1.1619999999999999</v>
      </c>
      <c r="RE33" s="102">
        <v>1.155</v>
      </c>
      <c r="RF33" s="102">
        <f t="shared" si="32"/>
        <v>1.149</v>
      </c>
      <c r="RG33" s="102">
        <v>1.157</v>
      </c>
      <c r="RH33" s="102"/>
      <c r="RI33" s="102">
        <v>1.1739999999999999</v>
      </c>
      <c r="RJ33" s="102">
        <v>1.165</v>
      </c>
      <c r="RK33" s="102">
        <v>1.1639999999999999</v>
      </c>
      <c r="RL33" s="102">
        <v>1.167</v>
      </c>
      <c r="RM33" s="102">
        <v>1.1619999999999999</v>
      </c>
      <c r="RN33" s="102">
        <v>1.155</v>
      </c>
      <c r="RO33" s="102">
        <v>1.1599999999999999</v>
      </c>
      <c r="RP33" s="102">
        <v>1.145</v>
      </c>
      <c r="RQ33" s="102">
        <f t="shared" si="33"/>
        <v>1.145</v>
      </c>
      <c r="RR33" s="102"/>
      <c r="RS33" s="102">
        <v>1.1659999999999999</v>
      </c>
      <c r="RT33" s="102">
        <v>1.1830000000000001</v>
      </c>
      <c r="RU33" s="102">
        <v>1.175</v>
      </c>
      <c r="RV33" s="102">
        <v>1.1679999999999999</v>
      </c>
      <c r="RW33" s="102">
        <v>1.181</v>
      </c>
      <c r="RX33" s="102">
        <v>1.171</v>
      </c>
      <c r="RY33" s="102">
        <v>1.1870000000000001</v>
      </c>
      <c r="RZ33" s="102">
        <v>1.17</v>
      </c>
      <c r="SA33" s="102">
        <v>1.1599999999999999</v>
      </c>
      <c r="SB33" s="102">
        <v>1.159</v>
      </c>
      <c r="SC33" s="102">
        <v>1.1599999999999999</v>
      </c>
      <c r="SD33" s="102">
        <v>1.1399999999999999</v>
      </c>
      <c r="SE33" s="102">
        <f t="shared" si="34"/>
        <v>1.1399999999999999</v>
      </c>
      <c r="SF33" s="102">
        <v>1.1599999999999999</v>
      </c>
      <c r="SG33" s="102">
        <v>1.1599999999999999</v>
      </c>
      <c r="SH33" s="102">
        <v>1.1599999999999999</v>
      </c>
      <c r="SI33" s="102">
        <v>1.1599999999999999</v>
      </c>
      <c r="SJ33" s="102">
        <v>1.1739999999999999</v>
      </c>
      <c r="SK33" s="102">
        <v>1.19</v>
      </c>
      <c r="SL33" s="102">
        <v>1.19</v>
      </c>
      <c r="SM33" s="102"/>
      <c r="SN33" s="102">
        <v>1.196</v>
      </c>
      <c r="SO33" s="102">
        <v>1.21</v>
      </c>
      <c r="SP33" s="102">
        <v>1.2090000000000001</v>
      </c>
      <c r="SQ33" s="102">
        <v>1.22</v>
      </c>
      <c r="SR33" s="102">
        <f t="shared" si="35"/>
        <v>1.1399999999999999</v>
      </c>
      <c r="SS33" s="102">
        <v>1.21</v>
      </c>
      <c r="ST33" s="102"/>
      <c r="SU33" s="102">
        <v>1.224</v>
      </c>
      <c r="SV33" s="102">
        <v>1.216</v>
      </c>
      <c r="SW33" s="102"/>
      <c r="SX33" s="102">
        <v>1.23</v>
      </c>
      <c r="SY33" s="102">
        <v>1.2150000000000001</v>
      </c>
      <c r="SZ33" s="102">
        <v>1.22</v>
      </c>
      <c r="TA33" s="102">
        <v>1.22</v>
      </c>
      <c r="TB33" s="102"/>
      <c r="TC33" s="102">
        <v>1.22</v>
      </c>
      <c r="TD33" s="102">
        <v>1.22</v>
      </c>
      <c r="TE33" s="102">
        <v>1.2</v>
      </c>
      <c r="TF33" s="102">
        <v>1.21</v>
      </c>
      <c r="TG33" s="102">
        <v>1.2</v>
      </c>
      <c r="TH33" s="102">
        <v>1.2</v>
      </c>
      <c r="TI33" s="102">
        <v>1.2070000000000001</v>
      </c>
      <c r="TJ33" s="102"/>
      <c r="TK33" s="102">
        <v>1.2</v>
      </c>
      <c r="TL33" s="102">
        <v>1.19</v>
      </c>
      <c r="TM33" s="102">
        <v>1.206</v>
      </c>
      <c r="TN33" s="102">
        <v>1.21</v>
      </c>
      <c r="TO33" s="102">
        <v>1.196</v>
      </c>
      <c r="TP33" s="102">
        <v>1.1850000000000001</v>
      </c>
      <c r="TQ33" s="102"/>
      <c r="TR33" s="102">
        <v>1.2030000000000001</v>
      </c>
      <c r="TS33" s="102">
        <v>1.208</v>
      </c>
      <c r="TT33" s="102">
        <v>1.2150000000000001</v>
      </c>
      <c r="TU33" s="102">
        <v>1.1930000000000001</v>
      </c>
      <c r="TV33" s="102">
        <f t="shared" si="36"/>
        <v>1.1399999999999999</v>
      </c>
      <c r="TW33" s="102">
        <v>1.2190000000000001</v>
      </c>
      <c r="TX33" s="102">
        <v>1.222</v>
      </c>
      <c r="TY33" s="102">
        <v>1.2070000000000001</v>
      </c>
      <c r="TZ33" s="102">
        <v>1.2170000000000001</v>
      </c>
      <c r="UA33" s="102">
        <v>1.2090000000000001</v>
      </c>
      <c r="UB33" s="51">
        <f t="shared" si="37"/>
        <v>1.1399999999999999</v>
      </c>
      <c r="UC33" s="51">
        <v>1.218</v>
      </c>
      <c r="UD33" s="51">
        <v>1.2350000000000001</v>
      </c>
      <c r="UE33" s="51">
        <v>1.226</v>
      </c>
      <c r="UF33" s="51">
        <v>1.23</v>
      </c>
      <c r="UG33" s="51">
        <v>1.2250000000000001</v>
      </c>
      <c r="UH33" s="47">
        <v>1.2410000000000001</v>
      </c>
      <c r="UI33" s="47">
        <v>1.228</v>
      </c>
      <c r="UJ33" s="47">
        <v>1.2470000000000001</v>
      </c>
      <c r="UK33" s="47">
        <v>1.3480000000000001</v>
      </c>
      <c r="UL33" s="47">
        <v>1.373</v>
      </c>
      <c r="UM33" s="47">
        <v>1.363</v>
      </c>
      <c r="UN33" s="47"/>
      <c r="UO33" s="47">
        <v>1.355</v>
      </c>
      <c r="UP33" s="51">
        <f t="shared" si="38"/>
        <v>1.1399999999999999</v>
      </c>
      <c r="UQ33" s="47"/>
      <c r="UR33" s="6">
        <f t="shared" si="39"/>
        <v>0.18859649122807026</v>
      </c>
      <c r="US33" s="1060">
        <v>1.228</v>
      </c>
      <c r="UT33" s="1060">
        <v>1.29</v>
      </c>
      <c r="UU33" s="1060">
        <v>1.218</v>
      </c>
      <c r="UV33" s="1060">
        <v>1.264</v>
      </c>
      <c r="UW33" s="1060">
        <v>1.1839999999999999</v>
      </c>
      <c r="UX33" s="1060">
        <v>1.2</v>
      </c>
      <c r="UY33" s="1060">
        <v>1.163</v>
      </c>
      <c r="UZ33" s="1060">
        <v>1.2370000000000001</v>
      </c>
      <c r="VA33" s="1060">
        <v>1.27</v>
      </c>
      <c r="VB33" s="1060">
        <v>1.24</v>
      </c>
      <c r="VC33" s="1060">
        <v>1.264</v>
      </c>
      <c r="VD33" s="1060">
        <v>1.2370000000000001</v>
      </c>
      <c r="VE33" s="1060"/>
      <c r="VF33" s="1060">
        <v>1.2190000000000001</v>
      </c>
      <c r="VG33" s="1060">
        <v>1.22</v>
      </c>
      <c r="VH33" s="1060">
        <v>1.2190000000000001</v>
      </c>
      <c r="VI33" s="1060">
        <f t="shared" si="40"/>
        <v>1.163</v>
      </c>
      <c r="VJ33" s="1060">
        <v>1.1859999999999999</v>
      </c>
      <c r="VK33" s="1060">
        <v>1.1779999999999999</v>
      </c>
      <c r="VL33" s="1060">
        <v>1.165</v>
      </c>
      <c r="VM33" s="1060">
        <v>1.2110000000000001</v>
      </c>
      <c r="VN33" s="1060"/>
      <c r="VO33" s="1060">
        <v>1.21</v>
      </c>
      <c r="VP33" s="1060">
        <v>1.2010000000000001</v>
      </c>
      <c r="VQ33" s="1060">
        <v>1.22</v>
      </c>
      <c r="VR33" s="1060">
        <v>1.2070000000000001</v>
      </c>
      <c r="VS33" s="1060">
        <v>1.1859999999999999</v>
      </c>
      <c r="VT33" s="1060">
        <v>1.24</v>
      </c>
      <c r="VU33" s="1060">
        <v>1.2090000000000001</v>
      </c>
      <c r="VV33" s="1060">
        <v>1.204</v>
      </c>
      <c r="VW33" s="1060">
        <v>1.2070000000000001</v>
      </c>
      <c r="VX33" s="1060">
        <f t="shared" si="41"/>
        <v>1.163</v>
      </c>
      <c r="VY33" s="1060">
        <v>1.1919999999999999</v>
      </c>
      <c r="VZ33" s="1060">
        <v>1.2230000000000001</v>
      </c>
      <c r="WA33" s="1060">
        <v>1.2270000000000001</v>
      </c>
      <c r="WB33" s="1060">
        <v>1.2509999999999999</v>
      </c>
      <c r="WC33" s="1060"/>
      <c r="WD33" s="1060">
        <v>1.3129999999999999</v>
      </c>
      <c r="WE33" s="1060">
        <v>1.3</v>
      </c>
      <c r="WF33" s="1060">
        <v>1.3420000000000001</v>
      </c>
      <c r="WG33" s="1060">
        <v>1.355</v>
      </c>
      <c r="WH33" s="1060">
        <v>1.377</v>
      </c>
      <c r="WI33" s="102">
        <v>1.343</v>
      </c>
      <c r="WJ33" s="102">
        <v>1.163</v>
      </c>
      <c r="WK33" s="1060">
        <v>1.343</v>
      </c>
      <c r="WL33" s="102">
        <f t="shared" si="268"/>
        <v>1.163</v>
      </c>
      <c r="WM33" s="1060">
        <v>1.383</v>
      </c>
      <c r="WN33" s="1060">
        <v>1.389</v>
      </c>
      <c r="WO33" s="1060">
        <v>1.39</v>
      </c>
      <c r="WP33" s="1060">
        <v>1.373</v>
      </c>
      <c r="WQ33" s="1060"/>
      <c r="WR33" s="1060"/>
      <c r="WS33" s="1060"/>
      <c r="WT33" s="102"/>
      <c r="WU33" s="102"/>
      <c r="WV33" s="102">
        <v>1.353</v>
      </c>
      <c r="WW33" s="102">
        <v>1.34</v>
      </c>
      <c r="WX33" s="102">
        <f t="shared" si="42"/>
        <v>1.163</v>
      </c>
      <c r="WY33" s="102">
        <v>1.1439999999999999</v>
      </c>
      <c r="WZ33" s="102">
        <v>1.1559999999999999</v>
      </c>
      <c r="XA33" s="102">
        <v>1.137</v>
      </c>
      <c r="XB33" s="102">
        <v>1.161</v>
      </c>
      <c r="XC33" s="102">
        <v>1.167</v>
      </c>
      <c r="XD33" s="102">
        <v>1.149</v>
      </c>
      <c r="XE33" s="102">
        <v>1.1619999999999999</v>
      </c>
      <c r="XF33" s="102">
        <v>1.1599999999999999</v>
      </c>
      <c r="XG33" s="102"/>
      <c r="XH33" s="102"/>
      <c r="XI33" s="102">
        <v>1.1499999999999999</v>
      </c>
      <c r="XJ33" s="102">
        <f t="shared" si="43"/>
        <v>1.1499999999999999</v>
      </c>
      <c r="XK33" s="102">
        <v>1.153</v>
      </c>
      <c r="XL33" s="102">
        <v>1.165</v>
      </c>
      <c r="XM33" s="102"/>
      <c r="XN33" s="102">
        <v>1.1579999999999999</v>
      </c>
      <c r="XO33" s="102">
        <v>0.99299999999999999</v>
      </c>
      <c r="XP33" s="102">
        <v>0.99199999999999999</v>
      </c>
      <c r="XQ33" s="102"/>
      <c r="XR33" s="102">
        <v>1.153</v>
      </c>
      <c r="XS33" s="102">
        <v>1.141</v>
      </c>
      <c r="XT33" s="102">
        <f t="shared" si="44"/>
        <v>1.141</v>
      </c>
      <c r="XU33" s="102">
        <v>1.1599999999999999</v>
      </c>
      <c r="XV33" s="102">
        <v>1.155</v>
      </c>
      <c r="XW33" s="102">
        <v>1.157</v>
      </c>
      <c r="XX33" s="102"/>
      <c r="XY33" s="102">
        <v>1.149</v>
      </c>
      <c r="XZ33" s="102">
        <v>1.155</v>
      </c>
      <c r="YA33" s="102">
        <v>1.165</v>
      </c>
      <c r="YB33" s="102">
        <v>1.151</v>
      </c>
      <c r="YC33" s="102">
        <v>1.1399999999999999</v>
      </c>
      <c r="YD33" s="102">
        <f t="shared" si="45"/>
        <v>1.1399999999999999</v>
      </c>
      <c r="YE33" s="102">
        <v>1.151</v>
      </c>
      <c r="YF33" s="102">
        <v>1.1519999999999999</v>
      </c>
      <c r="YG33" s="102">
        <v>1.161</v>
      </c>
      <c r="YH33" s="102">
        <v>1.1519999999999999</v>
      </c>
      <c r="YI33" s="102">
        <v>1.1379999999999999</v>
      </c>
      <c r="YJ33" s="102">
        <v>1.1359999999999999</v>
      </c>
      <c r="YK33" s="102"/>
      <c r="YL33" s="102">
        <v>1.155</v>
      </c>
      <c r="YM33" s="102">
        <v>1.1559999999999999</v>
      </c>
      <c r="YN33" s="102">
        <v>1.147</v>
      </c>
      <c r="YO33" s="102">
        <v>1.161</v>
      </c>
      <c r="YP33" s="102">
        <v>1.1559999999999999</v>
      </c>
      <c r="YQ33" s="102">
        <f t="shared" si="280"/>
        <v>1.1399999999999999</v>
      </c>
      <c r="YR33" s="102">
        <v>1.151</v>
      </c>
      <c r="YS33" s="102">
        <v>1.157</v>
      </c>
      <c r="YT33" s="102">
        <v>1.1739999999999999</v>
      </c>
      <c r="YU33" s="102">
        <v>1.167</v>
      </c>
      <c r="YV33" s="102">
        <v>1.165</v>
      </c>
      <c r="YW33" s="102"/>
      <c r="YX33" s="102">
        <v>1.1659999999999999</v>
      </c>
      <c r="YY33" s="102">
        <v>1.155</v>
      </c>
      <c r="YZ33" s="102">
        <v>1.1559999999999999</v>
      </c>
      <c r="ZA33" s="102">
        <v>1.1619999999999999</v>
      </c>
      <c r="ZB33" s="102">
        <v>1.171</v>
      </c>
      <c r="ZC33" s="102"/>
      <c r="ZD33" s="102">
        <v>1.163</v>
      </c>
      <c r="ZE33" s="102">
        <f t="shared" si="281"/>
        <v>1.1399999999999999</v>
      </c>
      <c r="ZF33" s="102">
        <v>1.1719999999999999</v>
      </c>
      <c r="ZG33" s="102">
        <v>1.1759999999999999</v>
      </c>
      <c r="ZH33" s="102">
        <v>1.1870000000000001</v>
      </c>
      <c r="ZI33" s="102">
        <v>1.159</v>
      </c>
      <c r="ZJ33" s="102">
        <v>1.1819999999999999</v>
      </c>
      <c r="ZK33" s="102">
        <v>1.157</v>
      </c>
      <c r="ZL33" s="102">
        <v>1.1910000000000001</v>
      </c>
      <c r="ZM33" s="102">
        <v>1.1779999999999999</v>
      </c>
      <c r="ZN33" s="102">
        <v>1.169</v>
      </c>
      <c r="ZO33" s="102">
        <v>1.163</v>
      </c>
      <c r="ZP33" s="102">
        <f t="shared" si="48"/>
        <v>1.1399999999999999</v>
      </c>
      <c r="ZQ33" s="102">
        <v>1.165</v>
      </c>
      <c r="ZR33" s="102">
        <v>1.173</v>
      </c>
      <c r="ZS33" s="102">
        <v>1.1739999999999999</v>
      </c>
      <c r="ZT33" s="102"/>
      <c r="ZU33" s="102">
        <v>1.167</v>
      </c>
      <c r="ZV33" s="102">
        <v>1.165</v>
      </c>
      <c r="ZW33" s="102">
        <v>1.155</v>
      </c>
      <c r="ZX33" s="102">
        <v>1.165</v>
      </c>
      <c r="ZY33" s="102">
        <v>1.177</v>
      </c>
      <c r="ZZ33" s="102">
        <v>1.1559999999999999</v>
      </c>
      <c r="AAA33" s="102">
        <f t="shared" si="49"/>
        <v>1.1399999999999999</v>
      </c>
      <c r="AAB33" s="102">
        <v>1.1839999999999999</v>
      </c>
      <c r="AAC33" s="102"/>
      <c r="AAD33" s="102">
        <v>1.1499999999999999</v>
      </c>
      <c r="AAE33" s="102">
        <v>1.177</v>
      </c>
      <c r="AAF33" s="102">
        <v>1.1659999999999999</v>
      </c>
      <c r="AAG33" s="102">
        <v>1.1579999999999999</v>
      </c>
      <c r="AAH33" s="102">
        <v>1.18</v>
      </c>
      <c r="AAI33" s="102">
        <v>1.1599999999999999</v>
      </c>
      <c r="AAJ33" s="102">
        <v>1.159</v>
      </c>
      <c r="AAK33" s="102">
        <v>1.1830000000000001</v>
      </c>
      <c r="AAL33" s="102">
        <v>1.1639999999999999</v>
      </c>
      <c r="AAM33" s="102">
        <v>1.1599999999999999</v>
      </c>
      <c r="AAN33" s="102">
        <v>1.1739999999999999</v>
      </c>
      <c r="AAO33" s="102">
        <f t="shared" si="50"/>
        <v>1.1399999999999999</v>
      </c>
      <c r="AAP33" s="102">
        <v>1.1599999999999999</v>
      </c>
      <c r="AAQ33" s="102">
        <v>1.1599999999999999</v>
      </c>
      <c r="AAR33" s="102">
        <v>1.1599999999999999</v>
      </c>
      <c r="AAS33" s="102">
        <v>1.1599999999999999</v>
      </c>
      <c r="AAT33" s="102"/>
      <c r="AAU33" s="102">
        <v>1.165</v>
      </c>
      <c r="AAV33" s="102">
        <v>1.2</v>
      </c>
      <c r="AAW33" s="102">
        <v>1.21</v>
      </c>
      <c r="AAX33" s="102">
        <v>1.22</v>
      </c>
      <c r="AAY33" s="102">
        <v>1.22</v>
      </c>
      <c r="AAZ33" s="102">
        <v>1.2070000000000001</v>
      </c>
      <c r="ABA33" s="102">
        <v>1.216</v>
      </c>
      <c r="ABB33" s="102">
        <f t="shared" si="51"/>
        <v>1.1399999999999999</v>
      </c>
      <c r="ABC33" s="102">
        <v>1.198</v>
      </c>
      <c r="ABD33" s="102">
        <v>1.2110000000000001</v>
      </c>
      <c r="ABE33" s="102">
        <v>1.2070000000000001</v>
      </c>
      <c r="ABF33" s="102"/>
      <c r="ABG33" s="102">
        <v>1.2</v>
      </c>
      <c r="ABH33" s="102">
        <v>1.21</v>
      </c>
      <c r="ABI33" s="102">
        <v>1.204</v>
      </c>
      <c r="ABJ33" s="102">
        <v>1.2</v>
      </c>
      <c r="ABK33" s="102">
        <v>1.1870000000000001</v>
      </c>
      <c r="ABL33" s="102">
        <v>1.19</v>
      </c>
      <c r="ABM33" s="102">
        <v>1.1850000000000001</v>
      </c>
      <c r="ABN33" s="102">
        <v>1.18</v>
      </c>
      <c r="ABO33" s="102"/>
      <c r="ABP33" s="102">
        <v>1.1919999999999999</v>
      </c>
      <c r="ABQ33" s="102">
        <v>1.21</v>
      </c>
      <c r="ABR33" s="102">
        <v>1.1759999999999999</v>
      </c>
      <c r="ABS33" s="102"/>
      <c r="ABT33" s="102">
        <v>1.2070000000000001</v>
      </c>
      <c r="ABU33" s="102">
        <v>1.1930000000000001</v>
      </c>
      <c r="ABV33" s="102">
        <v>1.206</v>
      </c>
      <c r="ABW33" s="102">
        <v>1.18</v>
      </c>
      <c r="ABX33" s="102">
        <v>1.2050000000000001</v>
      </c>
      <c r="ABY33" s="102">
        <v>1.1930000000000001</v>
      </c>
      <c r="ABZ33" s="102">
        <v>1.18</v>
      </c>
      <c r="ACA33" s="102"/>
      <c r="ACB33" s="102">
        <v>1.2130000000000001</v>
      </c>
      <c r="ACC33" s="102">
        <v>1.204</v>
      </c>
      <c r="ACD33" s="102">
        <v>1.1970000000000001</v>
      </c>
      <c r="ACE33" s="102">
        <f t="shared" si="52"/>
        <v>1.1399999999999999</v>
      </c>
      <c r="ACF33" s="102">
        <v>1.214</v>
      </c>
      <c r="ACG33" s="102">
        <v>1.212</v>
      </c>
      <c r="ACH33" s="102">
        <v>1.2</v>
      </c>
      <c r="ACI33" s="102">
        <v>1.2010000000000001</v>
      </c>
      <c r="ACJ33" s="102">
        <v>1.22</v>
      </c>
      <c r="ACK33" s="102">
        <f t="shared" si="53"/>
        <v>1.1399999999999999</v>
      </c>
      <c r="ACL33" s="47">
        <v>1.2330000000000001</v>
      </c>
      <c r="ACM33" s="47">
        <v>1.2310000000000001</v>
      </c>
      <c r="ACN33" s="47">
        <v>1.228</v>
      </c>
      <c r="ACO33" s="47">
        <v>1.228</v>
      </c>
      <c r="ACP33" s="47"/>
      <c r="ACQ33" s="47">
        <v>1.24</v>
      </c>
      <c r="ACR33" s="47">
        <v>1.236</v>
      </c>
      <c r="ACS33" s="47">
        <v>1.244</v>
      </c>
      <c r="ACT33" s="47">
        <v>1.2430000000000001</v>
      </c>
      <c r="ACU33" s="47">
        <v>1.3839999999999999</v>
      </c>
      <c r="ACV33" s="47">
        <v>1.38</v>
      </c>
      <c r="ACW33" s="47"/>
      <c r="ACX33" s="47">
        <v>1.3720000000000001</v>
      </c>
      <c r="ACY33" s="47">
        <v>1.379</v>
      </c>
      <c r="ACZ33" s="102">
        <f t="shared" si="54"/>
        <v>1.1399999999999999</v>
      </c>
      <c r="ADA33" s="47"/>
      <c r="ADB33" s="6">
        <f t="shared" si="55"/>
        <v>0.20964912280701764</v>
      </c>
      <c r="ADC33" s="102"/>
      <c r="ADD33" s="102">
        <v>1.21</v>
      </c>
      <c r="ADE33" s="102">
        <v>1.0880000000000001</v>
      </c>
      <c r="ADF33" s="102">
        <v>1.24</v>
      </c>
      <c r="ADG33" s="102">
        <v>1.202</v>
      </c>
      <c r="ADH33" s="102">
        <v>1.208</v>
      </c>
      <c r="ADI33" s="102">
        <v>1.2430000000000001</v>
      </c>
      <c r="ADJ33" s="102">
        <v>1.236</v>
      </c>
      <c r="ADK33" s="102">
        <v>1.3160000000000001</v>
      </c>
      <c r="ADL33" s="102">
        <v>1.319</v>
      </c>
      <c r="ADM33" s="102">
        <v>1.29</v>
      </c>
      <c r="ADN33" s="102">
        <v>1.2869999999999999</v>
      </c>
      <c r="ADO33" s="102">
        <v>1.2889999999999999</v>
      </c>
      <c r="ADP33" s="102">
        <v>1.286</v>
      </c>
      <c r="ADQ33" s="102">
        <v>1.278</v>
      </c>
      <c r="ADR33" s="102">
        <v>1.2669999999999999</v>
      </c>
      <c r="ADS33" s="102">
        <f t="shared" si="245"/>
        <v>1.236</v>
      </c>
      <c r="ADT33" s="102">
        <v>1.21</v>
      </c>
      <c r="ADU33" s="102">
        <v>1.236</v>
      </c>
      <c r="ADV33" s="102">
        <v>1.212</v>
      </c>
      <c r="ADW33" s="102"/>
      <c r="ADX33" s="102">
        <v>1.304</v>
      </c>
      <c r="ADY33" s="102">
        <v>1.2809999999999999</v>
      </c>
      <c r="ADZ33" s="102">
        <v>1.27</v>
      </c>
      <c r="AEA33" s="102">
        <v>1.2689999999999999</v>
      </c>
      <c r="AEB33" s="102">
        <v>1.278</v>
      </c>
      <c r="AEC33" s="102">
        <v>1.175</v>
      </c>
      <c r="AED33" s="102">
        <v>1.2170000000000001</v>
      </c>
      <c r="AEE33" s="102">
        <v>1.2809999999999999</v>
      </c>
      <c r="AEF33" s="102"/>
      <c r="AEG33" s="102">
        <v>1.2869999999999999</v>
      </c>
      <c r="AEH33" s="102">
        <v>1.2789999999999999</v>
      </c>
      <c r="AEI33" s="102">
        <v>1.262</v>
      </c>
      <c r="AEJ33" s="1060">
        <f t="shared" si="246"/>
        <v>1.236</v>
      </c>
      <c r="AEK33" s="102">
        <v>1.2749999999999999</v>
      </c>
      <c r="AEL33" s="102">
        <v>1.2949999999999999</v>
      </c>
      <c r="AEM33" s="102">
        <v>1.696</v>
      </c>
      <c r="AEN33" s="102">
        <v>1.274</v>
      </c>
      <c r="AEO33" s="102"/>
      <c r="AEP33" s="102">
        <v>1.4059999999999999</v>
      </c>
      <c r="AEQ33" s="102">
        <v>1.367</v>
      </c>
      <c r="AER33" s="102">
        <v>1.419</v>
      </c>
      <c r="AES33" s="102">
        <v>1.4259999999999999</v>
      </c>
      <c r="AET33" s="102">
        <v>1.4379999999999999</v>
      </c>
      <c r="AEU33" s="102">
        <v>1.4019999999999999</v>
      </c>
      <c r="AEV33" s="102">
        <v>1.4019999999999999</v>
      </c>
      <c r="AEW33" s="102">
        <v>1.236</v>
      </c>
      <c r="AEX33" s="102">
        <f t="shared" si="269"/>
        <v>1.236</v>
      </c>
      <c r="AEY33" s="102">
        <v>1.4570000000000001</v>
      </c>
      <c r="AEZ33" s="102">
        <v>1.4370000000000001</v>
      </c>
      <c r="AFA33" s="102">
        <v>1.415</v>
      </c>
      <c r="AFB33" s="102">
        <v>1.427</v>
      </c>
      <c r="AFC33" s="102"/>
      <c r="AFD33" s="102"/>
      <c r="AFE33" s="102"/>
      <c r="AFF33" s="102"/>
      <c r="AFG33" s="102"/>
      <c r="AFH33" s="102">
        <v>1.44</v>
      </c>
      <c r="AFI33" s="102">
        <v>1.39</v>
      </c>
      <c r="AFJ33" s="102">
        <f t="shared" si="57"/>
        <v>1.236</v>
      </c>
      <c r="AFK33" s="102">
        <v>1.2130000000000001</v>
      </c>
      <c r="AFL33" s="102">
        <v>1.2310000000000001</v>
      </c>
      <c r="AFM33" s="102">
        <v>1.216</v>
      </c>
      <c r="AFN33" s="102"/>
      <c r="AFO33" s="102">
        <v>1.21</v>
      </c>
      <c r="AFP33" s="102">
        <v>1.204</v>
      </c>
      <c r="AFQ33" s="102">
        <v>1.1839999999999999</v>
      </c>
      <c r="AFR33" s="102">
        <v>1.1910000000000001</v>
      </c>
      <c r="AFS33" s="102">
        <v>1.198</v>
      </c>
      <c r="AFT33" s="102"/>
      <c r="AFU33" s="102">
        <v>1.17</v>
      </c>
      <c r="AFV33" s="102">
        <f t="shared" si="58"/>
        <v>1.17</v>
      </c>
      <c r="AFW33" s="102">
        <v>1.1919999999999999</v>
      </c>
      <c r="AFX33" s="102">
        <v>1.1679999999999999</v>
      </c>
      <c r="AFY33" s="102">
        <v>1.2</v>
      </c>
      <c r="AFZ33" s="102"/>
      <c r="AGA33" s="102">
        <v>1.0389999999999999</v>
      </c>
      <c r="AGB33" s="102">
        <v>1.054</v>
      </c>
      <c r="AGC33" s="102">
        <v>1.204</v>
      </c>
      <c r="AGD33" s="102">
        <v>1.1919999999999999</v>
      </c>
      <c r="AGE33" s="102">
        <f t="shared" si="59"/>
        <v>1.17</v>
      </c>
      <c r="AGF33" s="102">
        <v>1.208</v>
      </c>
      <c r="AGG33" s="102">
        <v>1.2150000000000001</v>
      </c>
      <c r="AGH33" s="102"/>
      <c r="AGI33" s="102">
        <v>1.2230000000000001</v>
      </c>
      <c r="AGJ33" s="102">
        <v>1.2070000000000001</v>
      </c>
      <c r="AGK33" s="102">
        <v>1.194</v>
      </c>
      <c r="AGL33" s="102"/>
      <c r="AGM33" s="102">
        <v>1.1930000000000001</v>
      </c>
      <c r="AGN33" s="102">
        <v>1.2210000000000001</v>
      </c>
      <c r="AGO33" s="102">
        <v>1.173</v>
      </c>
      <c r="AGP33" s="102">
        <f t="shared" si="60"/>
        <v>1.17</v>
      </c>
      <c r="AGQ33" s="102">
        <v>1.2090000000000001</v>
      </c>
      <c r="AGR33" s="102">
        <v>1.216</v>
      </c>
      <c r="AGS33" s="102">
        <v>1.21</v>
      </c>
      <c r="AGT33" s="102">
        <v>1.2</v>
      </c>
      <c r="AGU33" s="102">
        <v>1.2070000000000001</v>
      </c>
      <c r="AGV33" s="102">
        <v>1.1970000000000001</v>
      </c>
      <c r="AGW33" s="102">
        <v>1.2130000000000001</v>
      </c>
      <c r="AGX33" s="102"/>
      <c r="AGY33" s="102">
        <v>1.218</v>
      </c>
      <c r="AGZ33" s="102">
        <v>1.204</v>
      </c>
      <c r="AHA33" s="102">
        <v>1.153</v>
      </c>
      <c r="AHB33" s="102">
        <v>1.2010000000000001</v>
      </c>
      <c r="AHC33" s="102">
        <f t="shared" si="282"/>
        <v>1.17</v>
      </c>
      <c r="AHD33" s="102">
        <v>1.2230000000000001</v>
      </c>
      <c r="AHE33" s="102">
        <v>1.2030000000000001</v>
      </c>
      <c r="AHF33" s="102">
        <v>1.206</v>
      </c>
      <c r="AHG33" s="102"/>
      <c r="AHH33" s="102">
        <v>1.216</v>
      </c>
      <c r="AHI33" s="102">
        <v>1.2270000000000001</v>
      </c>
      <c r="AHJ33" s="102">
        <v>1.2230000000000001</v>
      </c>
      <c r="AHK33" s="102">
        <v>1.236</v>
      </c>
      <c r="AHL33" s="102">
        <v>1.2270000000000001</v>
      </c>
      <c r="AHM33" s="102">
        <v>1.2210000000000001</v>
      </c>
      <c r="AHN33" s="102">
        <v>1.2190000000000001</v>
      </c>
      <c r="AHO33" s="102">
        <v>1.2090000000000001</v>
      </c>
      <c r="AHP33" s="102">
        <f t="shared" si="283"/>
        <v>1.17</v>
      </c>
      <c r="AHQ33" s="102">
        <v>1.218</v>
      </c>
      <c r="AHR33" s="102">
        <v>1.2290000000000001</v>
      </c>
      <c r="AHS33" s="102">
        <v>1.216</v>
      </c>
      <c r="AHT33" s="102">
        <v>1.2330000000000001</v>
      </c>
      <c r="AHU33" s="102">
        <v>1.212</v>
      </c>
      <c r="AHV33" s="102">
        <v>1.2310000000000001</v>
      </c>
      <c r="AHW33" s="102">
        <v>1.214</v>
      </c>
      <c r="AHX33" s="102"/>
      <c r="AHY33" s="102">
        <v>1.222</v>
      </c>
      <c r="AHZ33" s="102">
        <v>1.212</v>
      </c>
      <c r="AIA33" s="102">
        <v>1.2090000000000001</v>
      </c>
      <c r="AIB33" s="102">
        <f t="shared" si="63"/>
        <v>1.17</v>
      </c>
      <c r="AIC33" s="102"/>
      <c r="AID33" s="102">
        <v>1.24</v>
      </c>
      <c r="AIE33" s="102">
        <v>1.2090000000000001</v>
      </c>
      <c r="AIF33" s="102">
        <v>1.234</v>
      </c>
      <c r="AIG33" s="102">
        <v>1.214</v>
      </c>
      <c r="AIH33" s="102">
        <v>1.232</v>
      </c>
      <c r="AII33" s="102">
        <v>1.244</v>
      </c>
      <c r="AIJ33" s="102"/>
      <c r="AIK33" s="102">
        <v>1.2410000000000001</v>
      </c>
      <c r="AIL33" s="102">
        <v>1.2430000000000001</v>
      </c>
      <c r="AIM33" s="102">
        <v>1.226</v>
      </c>
      <c r="AIN33" s="102">
        <f t="shared" si="64"/>
        <v>1.17</v>
      </c>
      <c r="AIO33" s="102"/>
      <c r="AIP33" s="102">
        <v>1.218</v>
      </c>
      <c r="AIQ33" s="102">
        <v>1.2250000000000001</v>
      </c>
      <c r="AIR33" s="102">
        <v>1.2190000000000001</v>
      </c>
      <c r="AIS33" s="102">
        <v>1.22</v>
      </c>
      <c r="AIT33" s="102">
        <v>1.218</v>
      </c>
      <c r="AIU33" s="102">
        <v>1.226</v>
      </c>
      <c r="AIV33" s="102">
        <v>1.2370000000000001</v>
      </c>
      <c r="AIW33" s="102">
        <v>1.2450000000000001</v>
      </c>
      <c r="AIX33" s="102"/>
      <c r="AIY33" s="102">
        <v>1.25</v>
      </c>
      <c r="AIZ33" s="102">
        <v>1.2310000000000001</v>
      </c>
      <c r="AJA33" s="102"/>
      <c r="AJB33" s="102">
        <v>1.2170000000000001</v>
      </c>
      <c r="AJC33" s="102">
        <v>1.23</v>
      </c>
      <c r="AJD33" s="102">
        <f t="shared" si="65"/>
        <v>1.17</v>
      </c>
      <c r="AJE33" s="102">
        <v>1.23</v>
      </c>
      <c r="AJF33" s="102">
        <v>1.23</v>
      </c>
      <c r="AJG33" s="102">
        <v>1.23</v>
      </c>
      <c r="AJH33" s="102"/>
      <c r="AJI33" s="102">
        <v>1.22</v>
      </c>
      <c r="AJJ33" s="102">
        <v>1.234</v>
      </c>
      <c r="AJK33" s="102">
        <v>1.24</v>
      </c>
      <c r="AJL33" s="102">
        <v>1.25</v>
      </c>
      <c r="AJM33" s="102">
        <v>1.25</v>
      </c>
      <c r="AJN33" s="102"/>
      <c r="AJO33" s="102">
        <v>1.2350000000000001</v>
      </c>
      <c r="AJP33" s="102">
        <v>1.2569999999999999</v>
      </c>
      <c r="AJQ33" s="102">
        <v>1.25</v>
      </c>
      <c r="AJR33" s="102">
        <f t="shared" si="66"/>
        <v>1.17</v>
      </c>
      <c r="AJS33" s="102">
        <v>1.24</v>
      </c>
      <c r="AJT33" s="102"/>
      <c r="AJU33" s="102">
        <v>1.26</v>
      </c>
      <c r="AJV33" s="102">
        <v>1.256</v>
      </c>
      <c r="AJW33" s="102"/>
      <c r="AJX33" s="102">
        <v>1.256</v>
      </c>
      <c r="AJY33" s="102">
        <v>1.24</v>
      </c>
      <c r="AJZ33" s="102">
        <v>1.25</v>
      </c>
      <c r="AKA33" s="102">
        <v>1.25</v>
      </c>
      <c r="AKB33" s="102">
        <v>1.25</v>
      </c>
      <c r="AKC33" s="102">
        <v>1.25</v>
      </c>
      <c r="AKD33" s="102">
        <v>1.26</v>
      </c>
      <c r="AKE33" s="102">
        <v>1.2410000000000001</v>
      </c>
      <c r="AKF33" s="102">
        <v>1.2350000000000001</v>
      </c>
      <c r="AKG33" s="102">
        <v>1.24</v>
      </c>
      <c r="AKH33" s="102">
        <v>1.242</v>
      </c>
      <c r="AKI33" s="102">
        <v>1.25</v>
      </c>
      <c r="AKJ33" s="102">
        <v>1.26</v>
      </c>
      <c r="AKK33" s="102">
        <v>1.2410000000000001</v>
      </c>
      <c r="AKL33" s="102">
        <v>1.26</v>
      </c>
      <c r="AKM33" s="102">
        <v>1.24</v>
      </c>
      <c r="AKN33" s="102"/>
      <c r="AKO33" s="102">
        <v>1.258</v>
      </c>
      <c r="AKP33" s="102">
        <v>1.252</v>
      </c>
      <c r="AKQ33" s="102">
        <v>1.242</v>
      </c>
      <c r="AKR33" s="102">
        <v>1.2569999999999999</v>
      </c>
      <c r="AKS33" s="102">
        <v>1.234</v>
      </c>
      <c r="AKT33" s="102">
        <f t="shared" si="67"/>
        <v>1.17</v>
      </c>
      <c r="AKU33" s="102">
        <v>1.242</v>
      </c>
      <c r="AKV33" s="102">
        <v>1.2549999999999999</v>
      </c>
      <c r="AKW33" s="102">
        <v>1.2569999999999999</v>
      </c>
      <c r="AKX33" s="102">
        <v>1.2569999999999999</v>
      </c>
      <c r="AKY33" s="102">
        <v>1.258</v>
      </c>
      <c r="AKZ33" s="102">
        <f t="shared" si="68"/>
        <v>1.17</v>
      </c>
      <c r="ALA33" s="47">
        <v>1.274</v>
      </c>
      <c r="ALB33" s="47"/>
      <c r="ALC33" s="47">
        <v>1.2749999999999999</v>
      </c>
      <c r="ALD33" s="47">
        <v>1.2769999999999999</v>
      </c>
      <c r="ALE33" s="47">
        <v>1.278</v>
      </c>
      <c r="ALF33" s="47">
        <v>1.2649999999999999</v>
      </c>
      <c r="ALG33" s="47">
        <v>1.2809999999999999</v>
      </c>
      <c r="ALH33" s="47">
        <v>1.276</v>
      </c>
      <c r="ALI33" s="47">
        <v>1.2809999999999999</v>
      </c>
      <c r="ALJ33" s="47">
        <v>1.335</v>
      </c>
      <c r="ALK33" s="47">
        <v>1.33</v>
      </c>
      <c r="ALL33" s="47">
        <v>1.339</v>
      </c>
      <c r="ALM33" s="47">
        <v>1.35</v>
      </c>
      <c r="ALN33" s="102">
        <f t="shared" si="69"/>
        <v>1.17</v>
      </c>
      <c r="ALO33" s="47">
        <v>1.34</v>
      </c>
      <c r="ALP33" s="102">
        <v>1.3520000000000001</v>
      </c>
      <c r="ALQ33" s="51"/>
      <c r="ALR33" s="51">
        <v>1.3720000000000001</v>
      </c>
      <c r="ALS33" s="51">
        <v>1.268</v>
      </c>
      <c r="ALT33" s="51">
        <f t="shared" si="70"/>
        <v>1.17</v>
      </c>
      <c r="ALU33" s="51"/>
      <c r="ALV33" s="461">
        <f t="shared" si="71"/>
        <v>-1</v>
      </c>
      <c r="ALW33" s="102"/>
      <c r="ALX33" s="102">
        <v>1.3089999999999999</v>
      </c>
      <c r="ALY33" s="102"/>
      <c r="ALZ33" s="102">
        <v>1.349</v>
      </c>
      <c r="AMA33" s="102">
        <v>1.3620000000000001</v>
      </c>
      <c r="AMB33" s="102">
        <v>1.369</v>
      </c>
      <c r="AMC33" s="102">
        <v>1.2669999999999999</v>
      </c>
      <c r="AMD33" s="102">
        <v>1.2949999999999999</v>
      </c>
      <c r="AME33" s="102">
        <v>1.2949999999999999</v>
      </c>
      <c r="AMF33" s="102">
        <v>1.371</v>
      </c>
      <c r="AMG33" s="102">
        <v>1.355</v>
      </c>
      <c r="AMH33" s="102">
        <v>1.38</v>
      </c>
      <c r="AMI33" s="102">
        <v>1.387</v>
      </c>
      <c r="AMJ33" s="102">
        <v>1.359</v>
      </c>
      <c r="AMK33" s="102">
        <v>1.3640000000000001</v>
      </c>
      <c r="AML33" s="102">
        <v>1.341</v>
      </c>
      <c r="AMM33" s="102">
        <v>1.3029999999999999</v>
      </c>
      <c r="AMN33" s="102">
        <f t="shared" si="72"/>
        <v>1.2949999999999999</v>
      </c>
      <c r="AMO33" s="102">
        <v>1.26</v>
      </c>
      <c r="AMP33" s="102"/>
      <c r="AMQ33" s="102">
        <v>1.2709999999999999</v>
      </c>
      <c r="AMR33" s="102">
        <v>1.3120000000000001</v>
      </c>
      <c r="AMS33" s="102">
        <v>1.2490000000000001</v>
      </c>
      <c r="AMT33" s="102">
        <v>1.298</v>
      </c>
      <c r="AMU33" s="102">
        <v>1.337</v>
      </c>
      <c r="AMV33" s="102">
        <v>1.3540000000000001</v>
      </c>
      <c r="AMW33" s="1061">
        <v>1.3240000000000001</v>
      </c>
      <c r="AMX33" s="1061">
        <v>1.2689999999999999</v>
      </c>
      <c r="AMY33" s="1061">
        <v>1.3660000000000001</v>
      </c>
      <c r="AMZ33" s="1061">
        <v>1.357</v>
      </c>
      <c r="ANA33" s="1061"/>
      <c r="ANB33" s="1061">
        <v>1.355</v>
      </c>
      <c r="ANC33" s="1061">
        <v>1.361</v>
      </c>
      <c r="AND33" s="1060">
        <f t="shared" si="73"/>
        <v>1.2949999999999999</v>
      </c>
      <c r="ANE33" s="1061">
        <v>1.3340000000000001</v>
      </c>
      <c r="ANF33" s="1061">
        <v>1.357</v>
      </c>
      <c r="ANG33" s="1061">
        <v>1.8440000000000001</v>
      </c>
      <c r="ANH33" s="1061">
        <v>1.349</v>
      </c>
      <c r="ANI33" s="1061">
        <v>1.4790000000000001</v>
      </c>
      <c r="ANJ33" s="1061">
        <v>1.397</v>
      </c>
      <c r="ANK33" s="1061"/>
      <c r="ANL33" s="1061">
        <v>1.4850000000000001</v>
      </c>
      <c r="ANM33" s="1061">
        <v>1.466</v>
      </c>
      <c r="ANN33" s="1061">
        <v>1.466</v>
      </c>
      <c r="ANO33" s="1061">
        <v>1.4550000000000001</v>
      </c>
      <c r="ANP33" s="1061">
        <v>1.2949999999999999</v>
      </c>
      <c r="ANQ33" s="1061">
        <v>1.4550000000000001</v>
      </c>
      <c r="ANR33" s="102">
        <f t="shared" si="270"/>
        <v>1.2949999999999999</v>
      </c>
      <c r="ANS33" s="1061">
        <v>1.5</v>
      </c>
      <c r="ANT33" s="1061">
        <v>1.498</v>
      </c>
      <c r="ANU33" s="1061">
        <v>1.4690000000000001</v>
      </c>
      <c r="ANV33" s="1061">
        <v>1.4890000000000001</v>
      </c>
      <c r="ANW33" s="1061"/>
      <c r="ANX33" s="1061"/>
      <c r="ANY33" s="102"/>
      <c r="ANZ33" s="102"/>
      <c r="AOA33" s="102"/>
      <c r="AOB33" s="102">
        <v>1.4930000000000001</v>
      </c>
      <c r="AOC33" s="102">
        <v>1.47</v>
      </c>
      <c r="AOD33" s="102">
        <f t="shared" si="74"/>
        <v>1.2949999999999999</v>
      </c>
      <c r="AOE33" s="102">
        <v>1.294</v>
      </c>
      <c r="AOF33" s="102">
        <v>1.3080000000000001</v>
      </c>
      <c r="AOG33" s="102">
        <v>1.3029999999999999</v>
      </c>
      <c r="AOH33" s="102">
        <v>1.2949999999999999</v>
      </c>
      <c r="AOI33" s="102"/>
      <c r="AOJ33" s="102">
        <v>1.2829999999999999</v>
      </c>
      <c r="AOK33" s="102">
        <v>1.278</v>
      </c>
      <c r="AOL33" s="102">
        <v>1.2929999999999999</v>
      </c>
      <c r="AOM33" s="102">
        <v>1.282</v>
      </c>
      <c r="AON33" s="102"/>
      <c r="AOO33" s="102">
        <v>1.28</v>
      </c>
      <c r="AOP33" s="102">
        <f t="shared" si="75"/>
        <v>1.28</v>
      </c>
      <c r="AOQ33" s="102">
        <v>1.2350000000000001</v>
      </c>
      <c r="AOR33" s="102">
        <v>1.272</v>
      </c>
      <c r="AOS33" s="102"/>
      <c r="AOT33" s="102">
        <v>1.2729999999999999</v>
      </c>
      <c r="AOU33" s="102">
        <v>1.097</v>
      </c>
      <c r="AOV33" s="102">
        <v>1.111</v>
      </c>
      <c r="AOW33" s="102">
        <v>1.2390000000000001</v>
      </c>
      <c r="AOX33" s="102"/>
      <c r="AOY33" s="102">
        <v>1.284</v>
      </c>
      <c r="AOZ33" s="102">
        <f t="shared" si="76"/>
        <v>1.28</v>
      </c>
      <c r="APA33" s="102">
        <v>1.2370000000000001</v>
      </c>
      <c r="APB33" s="102">
        <v>1.266</v>
      </c>
      <c r="APC33" s="102">
        <v>1.2689999999999999</v>
      </c>
      <c r="APD33" s="102">
        <v>1.236</v>
      </c>
      <c r="APE33" s="102">
        <v>1.2669999999999999</v>
      </c>
      <c r="APF33" s="102"/>
      <c r="APG33" s="102">
        <v>1.27</v>
      </c>
      <c r="APH33" s="102">
        <v>1.278</v>
      </c>
      <c r="API33" s="102">
        <v>1.2749999999999999</v>
      </c>
      <c r="APJ33" s="102">
        <f t="shared" si="77"/>
        <v>1.2749999999999999</v>
      </c>
      <c r="APK33" s="102">
        <v>1.2809999999999999</v>
      </c>
      <c r="APL33" s="102">
        <v>1.29</v>
      </c>
      <c r="APM33" s="102">
        <v>1.2869999999999999</v>
      </c>
      <c r="APN33" s="102"/>
      <c r="APO33" s="102">
        <v>1.2869999999999999</v>
      </c>
      <c r="APP33" s="102">
        <v>1.2849999999999999</v>
      </c>
      <c r="APQ33" s="102">
        <v>1.2889999999999999</v>
      </c>
      <c r="APR33" s="102">
        <v>1.304</v>
      </c>
      <c r="APS33" s="102"/>
      <c r="APT33" s="102">
        <v>1.284</v>
      </c>
      <c r="APU33" s="102">
        <v>1.282</v>
      </c>
      <c r="APV33" s="102">
        <v>1.274</v>
      </c>
      <c r="APW33" s="102">
        <v>1.284</v>
      </c>
      <c r="APX33" s="102">
        <f t="shared" si="284"/>
        <v>1.2749999999999999</v>
      </c>
      <c r="APY33" s="102">
        <v>1.272</v>
      </c>
      <c r="APZ33" s="102">
        <v>1.2929999999999999</v>
      </c>
      <c r="AQA33" s="102">
        <v>1.2909999999999999</v>
      </c>
      <c r="AQB33" s="102"/>
      <c r="AQC33" s="102">
        <v>1.2909999999999999</v>
      </c>
      <c r="AQD33" s="102">
        <v>1.3069999999999999</v>
      </c>
      <c r="AQE33" s="102">
        <v>1.304</v>
      </c>
      <c r="AQF33" s="102">
        <v>1.3129999999999999</v>
      </c>
      <c r="AQG33" s="102">
        <v>1.2929999999999999</v>
      </c>
      <c r="AQH33" s="102">
        <v>1.2769999999999999</v>
      </c>
      <c r="AQI33" s="102">
        <v>1.2809999999999999</v>
      </c>
      <c r="AQJ33" s="102">
        <v>1.2270000000000001</v>
      </c>
      <c r="AQK33" s="102">
        <f t="shared" si="285"/>
        <v>1.2270000000000001</v>
      </c>
      <c r="AQL33" s="102">
        <v>1.276</v>
      </c>
      <c r="AQM33" s="102">
        <v>1.2609999999999999</v>
      </c>
      <c r="AQN33" s="102">
        <v>1.2470000000000001</v>
      </c>
      <c r="AQO33" s="102">
        <v>1.236</v>
      </c>
      <c r="AQP33" s="102"/>
      <c r="AQQ33" s="102">
        <v>1.2609999999999999</v>
      </c>
      <c r="AQR33" s="102">
        <v>1.254</v>
      </c>
      <c r="AQS33" s="102">
        <v>1.2430000000000001</v>
      </c>
      <c r="AQT33" s="102">
        <v>1.26</v>
      </c>
      <c r="AQU33" s="102">
        <v>1.252</v>
      </c>
      <c r="AQV33" s="102">
        <v>1.2270000000000001</v>
      </c>
      <c r="AQW33" s="102">
        <f t="shared" si="80"/>
        <v>1.2270000000000001</v>
      </c>
      <c r="AQX33" s="102">
        <v>1.2569999999999999</v>
      </c>
      <c r="AQY33" s="102">
        <v>1.254</v>
      </c>
      <c r="AQZ33" s="102"/>
      <c r="ARA33" s="102">
        <v>1.2529999999999999</v>
      </c>
      <c r="ARB33" s="102">
        <v>1.242</v>
      </c>
      <c r="ARC33" s="102">
        <v>1.2470000000000001</v>
      </c>
      <c r="ARD33" s="102">
        <v>1.2569999999999999</v>
      </c>
      <c r="ARE33" s="102">
        <v>1.256</v>
      </c>
      <c r="ARF33" s="102">
        <v>1.238</v>
      </c>
      <c r="ARG33" s="102">
        <v>1.2769999999999999</v>
      </c>
      <c r="ARH33" s="102">
        <f t="shared" si="81"/>
        <v>1.2270000000000001</v>
      </c>
      <c r="ARI33" s="102">
        <v>1.2569999999999999</v>
      </c>
      <c r="ARJ33" s="102">
        <v>1.2390000000000001</v>
      </c>
      <c r="ARK33" s="102">
        <v>1.254</v>
      </c>
      <c r="ARL33" s="102">
        <v>1.2410000000000001</v>
      </c>
      <c r="ARM33" s="102">
        <v>1.2649999999999999</v>
      </c>
      <c r="ARN33" s="102">
        <v>1.2410000000000001</v>
      </c>
      <c r="ARO33" s="102"/>
      <c r="ARP33" s="102">
        <v>1.25</v>
      </c>
      <c r="ARQ33" s="102">
        <v>1.2549999999999999</v>
      </c>
      <c r="ARR33" s="102">
        <v>1.25</v>
      </c>
      <c r="ARS33" s="102">
        <v>1.25</v>
      </c>
      <c r="ART33" s="102">
        <v>1.26</v>
      </c>
      <c r="ARU33" s="102">
        <v>1.298</v>
      </c>
      <c r="ARV33" s="102">
        <f t="shared" si="82"/>
        <v>1.2270000000000001</v>
      </c>
      <c r="ARW33" s="102">
        <v>1.25</v>
      </c>
      <c r="ARX33" s="102">
        <v>1.28</v>
      </c>
      <c r="ARY33" s="102">
        <v>1.27</v>
      </c>
      <c r="ARZ33" s="102">
        <v>1.28</v>
      </c>
      <c r="ASA33" s="102">
        <v>1.28</v>
      </c>
      <c r="ASB33" s="102"/>
      <c r="ASC33" s="102">
        <v>1.3</v>
      </c>
      <c r="ASD33" s="102">
        <v>1.31</v>
      </c>
      <c r="ASE33" s="102">
        <v>1.3</v>
      </c>
      <c r="ASF33" s="102">
        <v>1.33</v>
      </c>
      <c r="ASG33" s="102">
        <v>1.3240000000000001</v>
      </c>
      <c r="ASH33" s="102">
        <v>1.3009999999999999</v>
      </c>
      <c r="ASI33" s="102">
        <f t="shared" si="83"/>
        <v>1.2270000000000001</v>
      </c>
      <c r="ASJ33" s="102">
        <v>1.31</v>
      </c>
      <c r="ASK33" s="102">
        <v>1.32</v>
      </c>
      <c r="ASL33" s="102"/>
      <c r="ASM33" s="102">
        <v>1.31</v>
      </c>
      <c r="ASN33" s="102">
        <v>1.32</v>
      </c>
      <c r="ASO33" s="102">
        <v>1.33</v>
      </c>
      <c r="ASP33" s="102">
        <v>1.33</v>
      </c>
      <c r="ASQ33" s="102">
        <v>1.33</v>
      </c>
      <c r="ASR33" s="102">
        <v>1.3080000000000001</v>
      </c>
      <c r="ASS33" s="102"/>
      <c r="AST33" s="102">
        <v>1.33</v>
      </c>
      <c r="ASU33" s="102">
        <v>1.32</v>
      </c>
      <c r="ASV33" s="102"/>
      <c r="ASW33" s="102">
        <v>1.33</v>
      </c>
      <c r="ASX33" s="102">
        <v>1.3</v>
      </c>
      <c r="ASY33" s="102">
        <v>1.31</v>
      </c>
      <c r="ASZ33" s="102">
        <v>1.33</v>
      </c>
      <c r="ATA33" s="102"/>
      <c r="ATB33" s="102">
        <v>1.3069999999999999</v>
      </c>
      <c r="ATC33" s="102">
        <v>1.2949999999999999</v>
      </c>
      <c r="ATD33" s="102">
        <v>1.33</v>
      </c>
      <c r="ATE33" s="102">
        <v>1.31</v>
      </c>
      <c r="ATF33" s="102">
        <v>1.32</v>
      </c>
      <c r="ATG33" s="102">
        <v>1.3009999999999999</v>
      </c>
      <c r="ATH33" s="102"/>
      <c r="ATI33" s="102">
        <v>1.3</v>
      </c>
      <c r="ATJ33" s="102">
        <v>1.3049999999999999</v>
      </c>
      <c r="ATK33" s="102">
        <v>1.298</v>
      </c>
      <c r="ATL33" s="102">
        <v>1.3</v>
      </c>
      <c r="ATM33" s="102">
        <f t="shared" si="84"/>
        <v>1.2270000000000001</v>
      </c>
      <c r="ATN33" s="102">
        <v>1.3180000000000001</v>
      </c>
      <c r="ATO33" s="102">
        <v>1.3140000000000001</v>
      </c>
      <c r="ATP33" s="102">
        <v>1.302</v>
      </c>
      <c r="ATQ33" s="102">
        <v>1.3109999999999999</v>
      </c>
      <c r="ATR33" s="102">
        <v>1.3049999999999999</v>
      </c>
      <c r="ATS33" s="102">
        <f t="shared" si="85"/>
        <v>1.2270000000000001</v>
      </c>
      <c r="ATT33" s="47">
        <v>1.327</v>
      </c>
      <c r="ATU33" s="47">
        <v>1.333</v>
      </c>
      <c r="ATV33" s="47">
        <v>1.337</v>
      </c>
      <c r="ATW33" s="47">
        <v>1.3260000000000001</v>
      </c>
      <c r="ATX33" s="47">
        <v>1.3380000000000001</v>
      </c>
      <c r="ATY33" s="47">
        <v>1.337</v>
      </c>
      <c r="ATZ33" s="47"/>
      <c r="AUA33" s="47">
        <v>1.341</v>
      </c>
      <c r="AUB33" s="47">
        <v>1.33</v>
      </c>
      <c r="AUC33" s="47">
        <v>1.5209999999999999</v>
      </c>
      <c r="AUD33" s="47">
        <v>1.504</v>
      </c>
      <c r="AUE33" s="47">
        <v>1.4970000000000001</v>
      </c>
      <c r="AUF33" s="47">
        <v>1.4990000000000001</v>
      </c>
      <c r="AUG33" s="351">
        <f t="shared" si="86"/>
        <v>1.2270000000000001</v>
      </c>
      <c r="AUH33" s="47">
        <v>1.494</v>
      </c>
      <c r="AUI33" s="102">
        <v>1.502</v>
      </c>
      <c r="AUJ33" s="47">
        <v>1.508</v>
      </c>
      <c r="AUK33" s="47">
        <v>1.5029999999999999</v>
      </c>
      <c r="AUL33" s="47"/>
      <c r="AUM33" s="47">
        <v>1.51</v>
      </c>
      <c r="AUN33" s="47">
        <v>1.3720000000000001</v>
      </c>
      <c r="AUO33" s="51">
        <v>1.38</v>
      </c>
      <c r="AUP33" s="47">
        <f t="shared" si="87"/>
        <v>1.2270000000000001</v>
      </c>
      <c r="AUQ33" s="47">
        <v>1.34</v>
      </c>
      <c r="AUR33" s="51">
        <v>1.37</v>
      </c>
      <c r="AUS33" s="51"/>
      <c r="AUT33" s="51">
        <v>1.3680000000000001</v>
      </c>
      <c r="AUU33" s="51">
        <v>1.3740000000000001</v>
      </c>
      <c r="AUV33" s="47">
        <v>1.3620000000000001</v>
      </c>
      <c r="AUW33" s="51"/>
      <c r="AUX33" s="47">
        <f t="shared" si="88"/>
        <v>1.2270000000000001</v>
      </c>
      <c r="AUY33" s="47">
        <v>1.3839999999999999</v>
      </c>
      <c r="AUZ33" s="47">
        <v>1.3560000000000001</v>
      </c>
      <c r="AVA33" s="47">
        <v>1.375</v>
      </c>
      <c r="AVB33" s="47">
        <v>1.3919999999999999</v>
      </c>
      <c r="AVC33" s="47"/>
      <c r="AVD33" s="47"/>
      <c r="AVE33" s="47">
        <v>1.3939999999999999</v>
      </c>
      <c r="AVF33" s="10">
        <v>1.379</v>
      </c>
      <c r="AVG33" s="10">
        <f t="shared" si="89"/>
        <v>1.2270000000000001</v>
      </c>
      <c r="AVH33" s="47">
        <v>1.403</v>
      </c>
      <c r="AVI33" s="47">
        <v>1.423</v>
      </c>
      <c r="AVJ33" s="47">
        <v>1.403</v>
      </c>
      <c r="AVK33" s="47">
        <v>1.4119999999999999</v>
      </c>
      <c r="AVL33" s="47"/>
      <c r="AVM33" s="47">
        <v>1.4239999999999999</v>
      </c>
      <c r="AVN33" s="47">
        <v>1.421</v>
      </c>
      <c r="AVO33" s="47">
        <v>1.413</v>
      </c>
      <c r="AVP33" s="47"/>
      <c r="AVQ33" s="47">
        <v>1.417</v>
      </c>
      <c r="AVR33" s="47">
        <v>1.3680000000000001</v>
      </c>
      <c r="AVS33" s="1181">
        <v>1.3120000000000001</v>
      </c>
      <c r="AVT33" s="47">
        <v>1.4</v>
      </c>
      <c r="AVU33" s="1162">
        <v>1.417</v>
      </c>
      <c r="AVV33" s="1162">
        <v>1.405</v>
      </c>
      <c r="AVW33" s="47">
        <v>1.4039999999999999</v>
      </c>
      <c r="AVX33" s="47">
        <f t="shared" si="90"/>
        <v>1.3120000000000001</v>
      </c>
      <c r="AVY33" s="47">
        <v>1.419</v>
      </c>
      <c r="AVZ33" s="47">
        <v>1.405</v>
      </c>
      <c r="AWA33" s="47">
        <v>1.4359999999999999</v>
      </c>
      <c r="AWB33" s="47">
        <v>1.4239999999999999</v>
      </c>
      <c r="AWC33" s="47">
        <v>1.407</v>
      </c>
      <c r="AWD33" s="1264">
        <v>1.421</v>
      </c>
      <c r="AWE33" s="47">
        <f t="shared" si="291"/>
        <v>1.3120000000000001</v>
      </c>
      <c r="AWF33" s="47">
        <v>1.415</v>
      </c>
      <c r="AWG33" s="47">
        <v>1.421</v>
      </c>
      <c r="AWH33" s="47">
        <v>1.43</v>
      </c>
      <c r="AWI33" s="47"/>
      <c r="AWJ33" s="47">
        <v>1.407</v>
      </c>
      <c r="AWK33" s="1277" t="s">
        <v>1235</v>
      </c>
      <c r="AWL33" s="1291">
        <v>1.4139999999999999</v>
      </c>
      <c r="AWM33" s="1264">
        <f t="shared" si="92"/>
        <v>1.3120000000000001</v>
      </c>
      <c r="AWN33" s="47">
        <v>1.54</v>
      </c>
      <c r="AWO33" s="47"/>
      <c r="AWP33" s="47"/>
      <c r="AWQ33" s="47">
        <v>1.546</v>
      </c>
      <c r="AWR33" s="47">
        <v>1.536</v>
      </c>
      <c r="AWS33" s="47">
        <v>1.395</v>
      </c>
      <c r="AWT33" s="47">
        <v>1.57</v>
      </c>
      <c r="AWU33" s="47">
        <v>1.556</v>
      </c>
      <c r="AWV33" s="47">
        <v>1.4239999999999999</v>
      </c>
      <c r="AWW33" s="47">
        <f t="shared" si="258"/>
        <v>1.3120000000000001</v>
      </c>
      <c r="AWX33" s="47">
        <v>1.6</v>
      </c>
      <c r="AWY33" s="47">
        <v>1.577</v>
      </c>
      <c r="AWZ33" s="47">
        <v>1.601</v>
      </c>
      <c r="AXA33" s="47">
        <v>1.58</v>
      </c>
      <c r="AXB33" s="47">
        <v>1.61</v>
      </c>
      <c r="AXC33" s="47">
        <v>1.4350000000000001</v>
      </c>
      <c r="AXD33" s="47">
        <v>1.585</v>
      </c>
      <c r="AXE33" s="47">
        <v>1.59</v>
      </c>
      <c r="AXF33" s="51">
        <v>1.583</v>
      </c>
      <c r="AXG33" s="47">
        <f>MIN(AWW33,AXF33)</f>
        <v>1.3120000000000001</v>
      </c>
      <c r="AXH33" s="47">
        <v>1.61</v>
      </c>
      <c r="AXI33" s="47"/>
      <c r="AXJ33" s="47">
        <v>1.4350000000000001</v>
      </c>
      <c r="AXK33" s="47">
        <v>1.599</v>
      </c>
      <c r="AXL33" s="47"/>
      <c r="AXM33" s="47">
        <f t="shared" si="298"/>
        <v>1.3120000000000001</v>
      </c>
      <c r="AXN33" s="47">
        <v>1.619</v>
      </c>
      <c r="AXO33" s="47">
        <v>1.6020000000000001</v>
      </c>
      <c r="AXP33" s="47">
        <v>1.6259999999999999</v>
      </c>
      <c r="AXQ33" s="47">
        <v>1.6279999999999999</v>
      </c>
      <c r="AXR33" s="47">
        <v>1.6319999999999999</v>
      </c>
      <c r="AXS33" s="47">
        <v>1.5960000000000001</v>
      </c>
      <c r="AXT33" s="47"/>
      <c r="AXU33" s="47">
        <v>1.625</v>
      </c>
      <c r="AXV33" s="47">
        <v>1.6040000000000001</v>
      </c>
      <c r="AXW33" s="47"/>
      <c r="AXX33" s="47">
        <v>1.6020000000000001</v>
      </c>
      <c r="AXY33" s="47">
        <v>1.6259999999999999</v>
      </c>
      <c r="AXZ33" s="47"/>
      <c r="AYA33" s="47">
        <v>1.6240000000000001</v>
      </c>
      <c r="AYB33" s="47"/>
      <c r="AYC33" s="47">
        <v>1.6120000000000001</v>
      </c>
      <c r="AYD33" s="47"/>
      <c r="AYE33" s="47">
        <v>1.615</v>
      </c>
      <c r="AYF33" s="47">
        <v>1.61</v>
      </c>
      <c r="AYG33" s="47">
        <v>1.6220000000000001</v>
      </c>
      <c r="AYH33" s="47">
        <v>1.6060000000000001</v>
      </c>
      <c r="AYI33" s="47"/>
      <c r="AYJ33" s="47">
        <v>1.6319999999999999</v>
      </c>
      <c r="AYK33" s="47"/>
      <c r="AYL33" s="47">
        <v>1.6060000000000001</v>
      </c>
      <c r="AYM33" s="47"/>
      <c r="AYN33" s="47">
        <v>1.623</v>
      </c>
      <c r="AYO33" s="47"/>
      <c r="AYP33" s="6">
        <f t="shared" si="95"/>
        <v>0.2370426829268292</v>
      </c>
      <c r="AYQ33" s="1061">
        <v>1.302</v>
      </c>
      <c r="AYR33" s="1061">
        <v>1.28</v>
      </c>
      <c r="AYS33" s="1061">
        <v>1.2849999999999999</v>
      </c>
      <c r="AYT33" s="1061">
        <v>1.2509999999999999</v>
      </c>
      <c r="AYU33" s="1061">
        <v>1.29</v>
      </c>
      <c r="AYV33" s="1061">
        <v>1.3440000000000001</v>
      </c>
      <c r="AYW33" s="1061">
        <v>1.33</v>
      </c>
      <c r="AYX33" s="1061">
        <v>1.246</v>
      </c>
      <c r="AYY33" s="1061">
        <v>1.319</v>
      </c>
      <c r="AYZ33" s="1061">
        <v>1.3340000000000001</v>
      </c>
      <c r="AZA33" s="1061"/>
      <c r="AZB33" s="1061">
        <v>1.266</v>
      </c>
      <c r="AZC33" s="1061">
        <v>1.31</v>
      </c>
      <c r="AZD33" s="1061">
        <f t="shared" si="96"/>
        <v>1.2509999999999999</v>
      </c>
      <c r="AZE33" s="1061">
        <v>1.246</v>
      </c>
      <c r="AZF33" s="1061">
        <v>1.262</v>
      </c>
      <c r="AZG33" s="1061">
        <v>1.248</v>
      </c>
      <c r="AZH33" s="1061">
        <v>1.24</v>
      </c>
      <c r="AZI33" s="1061">
        <v>1.274</v>
      </c>
      <c r="AZJ33" s="1061">
        <v>1.2929999999999999</v>
      </c>
      <c r="AZK33" s="1061">
        <v>1.2989999999999999</v>
      </c>
      <c r="AZL33" s="1061">
        <v>1.319</v>
      </c>
      <c r="AZM33" s="1061">
        <v>1.2549999999999999</v>
      </c>
      <c r="AZN33" s="1061">
        <v>1.323</v>
      </c>
      <c r="AZO33" s="1061">
        <v>1.3140000000000001</v>
      </c>
      <c r="AZP33" s="1061">
        <v>1.3149999999999999</v>
      </c>
      <c r="AZQ33" s="1061">
        <v>1.32</v>
      </c>
      <c r="AZR33" s="1061">
        <v>1.33</v>
      </c>
      <c r="AZS33" s="1060">
        <f t="shared" si="97"/>
        <v>1.2509999999999999</v>
      </c>
      <c r="AZT33" s="1061">
        <v>1.3169999999999999</v>
      </c>
      <c r="AZU33" s="1061">
        <v>1.3220000000000001</v>
      </c>
      <c r="AZV33" s="1061">
        <v>1.7549999999999999</v>
      </c>
      <c r="AZW33" s="1061">
        <v>1.331</v>
      </c>
      <c r="AZX33" s="1061">
        <v>1.46</v>
      </c>
      <c r="AZY33" s="1061">
        <v>1.391</v>
      </c>
      <c r="AZZ33" s="1061">
        <v>1.456</v>
      </c>
      <c r="BAA33" s="1061">
        <v>1.464</v>
      </c>
      <c r="BAB33" s="1061">
        <v>1.4710000000000001</v>
      </c>
      <c r="BAC33" s="1061">
        <v>1.427</v>
      </c>
      <c r="BAD33" s="1061">
        <v>1.2509999999999999</v>
      </c>
      <c r="BAE33" s="1061">
        <v>1.427</v>
      </c>
      <c r="BAF33" s="102">
        <f t="shared" si="271"/>
        <v>1.2509999999999999</v>
      </c>
      <c r="BAG33" s="1061">
        <v>1.474</v>
      </c>
      <c r="BAH33" s="1061">
        <v>1.4550000000000001</v>
      </c>
      <c r="BAI33" s="1061">
        <v>1.4590000000000001</v>
      </c>
      <c r="BAJ33" s="1061">
        <v>1.474</v>
      </c>
      <c r="BAK33" s="1061"/>
      <c r="BAL33" s="1061"/>
      <c r="BAM33" s="102"/>
      <c r="BAN33" s="102"/>
      <c r="BAO33" s="102">
        <v>1.4119999999999999</v>
      </c>
      <c r="BAP33" s="102">
        <v>1.47</v>
      </c>
      <c r="BAQ33" s="102">
        <f t="shared" si="98"/>
        <v>1.2509999999999999</v>
      </c>
      <c r="BAR33" s="102">
        <v>1.2549999999999999</v>
      </c>
      <c r="BAS33" s="102">
        <v>1.2270000000000001</v>
      </c>
      <c r="BAT33" s="102">
        <v>1.238</v>
      </c>
      <c r="BAU33" s="102">
        <v>1.26</v>
      </c>
      <c r="BAV33" s="102">
        <v>1.26</v>
      </c>
      <c r="BAW33" s="102">
        <v>1.252</v>
      </c>
      <c r="BAX33" s="102">
        <v>1.2030000000000001</v>
      </c>
      <c r="BAY33" s="102"/>
      <c r="BAZ33" s="102">
        <v>1.1950000000000001</v>
      </c>
      <c r="BBA33" s="102"/>
      <c r="BBB33" s="102">
        <v>1.2</v>
      </c>
      <c r="BBC33" s="102">
        <f t="shared" si="99"/>
        <v>1.2</v>
      </c>
      <c r="BBD33" s="102">
        <v>1.2030000000000001</v>
      </c>
      <c r="BBE33" s="102"/>
      <c r="BBF33" s="102">
        <v>1.214</v>
      </c>
      <c r="BBG33" s="102">
        <v>1.204</v>
      </c>
      <c r="BBH33" s="102"/>
      <c r="BBI33" s="102">
        <v>1.0780000000000001</v>
      </c>
      <c r="BBJ33" s="102">
        <v>1.0760000000000001</v>
      </c>
      <c r="BBK33" s="102">
        <v>1.202</v>
      </c>
      <c r="BBL33" s="102"/>
      <c r="BBM33" s="102">
        <v>1.2330000000000001</v>
      </c>
      <c r="BBN33" s="102">
        <f t="shared" si="100"/>
        <v>1.2</v>
      </c>
      <c r="BBO33" s="102">
        <v>1.2170000000000001</v>
      </c>
      <c r="BBP33" s="102"/>
      <c r="BBQ33" s="102">
        <v>1.246</v>
      </c>
      <c r="BBR33" s="102">
        <v>1.2529999999999999</v>
      </c>
      <c r="BBS33" s="102">
        <v>1.2470000000000001</v>
      </c>
      <c r="BBT33" s="102">
        <v>1.246</v>
      </c>
      <c r="BBU33" s="102">
        <v>1.2509999999999999</v>
      </c>
      <c r="BBV33" s="102">
        <v>1.238</v>
      </c>
      <c r="BBW33" s="102">
        <v>1.2649999999999999</v>
      </c>
      <c r="BBX33" s="102">
        <f t="shared" si="101"/>
        <v>1.2</v>
      </c>
      <c r="BBY33" s="102">
        <v>1.2370000000000001</v>
      </c>
      <c r="BBZ33" s="102">
        <v>1.214</v>
      </c>
      <c r="BCA33" s="102">
        <v>1.216</v>
      </c>
      <c r="BCB33" s="102">
        <v>1.21</v>
      </c>
      <c r="BCC33" s="102">
        <v>1.23</v>
      </c>
      <c r="BCD33" s="102"/>
      <c r="BCE33" s="102">
        <v>1.2090000000000001</v>
      </c>
      <c r="BCF33" s="102">
        <v>1.2070000000000001</v>
      </c>
      <c r="BCG33" s="102">
        <v>1.2110000000000001</v>
      </c>
      <c r="BCH33" s="102">
        <v>1.2290000000000001</v>
      </c>
      <c r="BCI33" s="102">
        <v>1.218</v>
      </c>
      <c r="BCJ33" s="102">
        <v>1.2390000000000001</v>
      </c>
      <c r="BCK33" s="102">
        <f t="shared" si="286"/>
        <v>1.2</v>
      </c>
      <c r="BCL33" s="102">
        <v>1.232</v>
      </c>
      <c r="BCM33" s="102">
        <v>1.244</v>
      </c>
      <c r="BCN33" s="102"/>
      <c r="BCO33" s="102">
        <v>1.252</v>
      </c>
      <c r="BCP33" s="102">
        <v>1.244</v>
      </c>
      <c r="BCQ33" s="102">
        <v>1.25</v>
      </c>
      <c r="BCR33" s="102"/>
      <c r="BCS33" s="102">
        <v>1.252</v>
      </c>
      <c r="BCT33" s="102">
        <v>1.2509999999999999</v>
      </c>
      <c r="BCU33" s="102">
        <v>1.2490000000000001</v>
      </c>
      <c r="BCV33" s="102">
        <v>1.2370000000000001</v>
      </c>
      <c r="BCW33" s="102">
        <v>1.2549999999999999</v>
      </c>
      <c r="BCX33" s="102">
        <v>1.2749999999999999</v>
      </c>
      <c r="BCY33" s="102">
        <f t="shared" si="287"/>
        <v>1.2</v>
      </c>
      <c r="BCZ33" s="102">
        <v>1.2370000000000001</v>
      </c>
      <c r="BDA33" s="102">
        <v>1.2509999999999999</v>
      </c>
      <c r="BDB33" s="102"/>
      <c r="BDC33" s="102">
        <v>1.254</v>
      </c>
      <c r="BDD33" s="102">
        <v>1.2629999999999999</v>
      </c>
      <c r="BDE33" s="102">
        <v>1.246</v>
      </c>
      <c r="BDF33" s="102">
        <v>1.27</v>
      </c>
      <c r="BDG33" s="102">
        <v>1.264</v>
      </c>
      <c r="BDH33" s="102">
        <v>1.2350000000000001</v>
      </c>
      <c r="BDI33" s="102">
        <v>1.2569999999999999</v>
      </c>
      <c r="BDJ33" s="102">
        <v>1.2749999999999999</v>
      </c>
      <c r="BDK33" s="102">
        <f t="shared" si="104"/>
        <v>1.2</v>
      </c>
      <c r="BDL33" s="102"/>
      <c r="BDM33" s="102">
        <v>1.2569999999999999</v>
      </c>
      <c r="BDN33" s="102">
        <v>1.264</v>
      </c>
      <c r="BDO33" s="102">
        <v>1.2769999999999999</v>
      </c>
      <c r="BDP33" s="102">
        <v>1.2629999999999999</v>
      </c>
      <c r="BDQ33" s="102">
        <v>1.266</v>
      </c>
      <c r="BDR33" s="102">
        <v>1.2649999999999999</v>
      </c>
      <c r="BDS33" s="102">
        <v>1.2729999999999999</v>
      </c>
      <c r="BDT33" s="102">
        <v>1.26</v>
      </c>
      <c r="BDU33" s="102"/>
      <c r="BDV33" s="102">
        <v>1.2809999999999999</v>
      </c>
      <c r="BDW33" s="102">
        <f t="shared" si="105"/>
        <v>1.2</v>
      </c>
      <c r="BDX33" s="102">
        <v>1.2549999999999999</v>
      </c>
      <c r="BDY33" s="102">
        <v>1.2669999999999999</v>
      </c>
      <c r="BDZ33" s="102">
        <v>1.26</v>
      </c>
      <c r="BEA33" s="102">
        <v>1.2549999999999999</v>
      </c>
      <c r="BEB33" s="102"/>
      <c r="BEC33" s="102">
        <v>1.274</v>
      </c>
      <c r="BED33" s="102">
        <v>1.2609999999999999</v>
      </c>
      <c r="BEE33" s="102">
        <v>1.2649999999999999</v>
      </c>
      <c r="BEF33" s="102">
        <v>1.272</v>
      </c>
      <c r="BEG33" s="102">
        <v>1.25</v>
      </c>
      <c r="BEH33" s="102">
        <v>1.28</v>
      </c>
      <c r="BEI33" s="102">
        <v>1.2490000000000001</v>
      </c>
      <c r="BEJ33" s="102">
        <v>1.22</v>
      </c>
      <c r="BEK33" s="102">
        <f t="shared" si="106"/>
        <v>1.2</v>
      </c>
      <c r="BEL33" s="102">
        <v>1.25</v>
      </c>
      <c r="BEM33" s="102">
        <v>1.2609999999999999</v>
      </c>
      <c r="BEN33" s="102">
        <v>1.2490000000000001</v>
      </c>
      <c r="BEO33" s="102">
        <v>1.258</v>
      </c>
      <c r="BEP33" s="102">
        <v>1.2769999999999999</v>
      </c>
      <c r="BEQ33" s="102">
        <v>1.28</v>
      </c>
      <c r="BER33" s="102"/>
      <c r="BES33" s="102">
        <v>1.2549999999999999</v>
      </c>
      <c r="BET33" s="102">
        <v>1.274</v>
      </c>
      <c r="BEU33" s="102">
        <v>1.29</v>
      </c>
      <c r="BEV33" s="102">
        <v>1.27</v>
      </c>
      <c r="BEW33" s="102">
        <v>1.29</v>
      </c>
      <c r="BEX33" s="102">
        <f t="shared" si="107"/>
        <v>1.2</v>
      </c>
      <c r="BEY33" s="102">
        <v>1.28</v>
      </c>
      <c r="BEZ33" s="102">
        <v>1.27</v>
      </c>
      <c r="BFA33" s="102">
        <v>1.2709999999999999</v>
      </c>
      <c r="BFB33" s="102">
        <v>1.27</v>
      </c>
      <c r="BFC33" s="102">
        <v>1.26</v>
      </c>
      <c r="BFD33" s="102">
        <v>1.26</v>
      </c>
      <c r="BFE33" s="102">
        <v>1.2849999999999999</v>
      </c>
      <c r="BFF33" s="102">
        <v>1.2629999999999999</v>
      </c>
      <c r="BFG33" s="102">
        <v>1.26</v>
      </c>
      <c r="BFH33" s="102">
        <v>1.28</v>
      </c>
      <c r="BFI33" s="102">
        <v>1.29</v>
      </c>
      <c r="BFJ33" s="102">
        <v>1.2849999999999999</v>
      </c>
      <c r="BFK33" s="102"/>
      <c r="BFL33" s="102">
        <v>1.2889999999999999</v>
      </c>
      <c r="BFM33" s="102">
        <v>1.282</v>
      </c>
      <c r="BFN33" s="102">
        <v>1.29</v>
      </c>
      <c r="BFO33" s="102">
        <v>1.29</v>
      </c>
      <c r="BFP33" s="102">
        <v>1.29</v>
      </c>
      <c r="BFQ33" s="102">
        <v>1.2849999999999999</v>
      </c>
      <c r="BFR33" s="102"/>
      <c r="BFS33" s="102">
        <v>1.2729999999999999</v>
      </c>
      <c r="BFT33" s="102">
        <v>1.2829999999999999</v>
      </c>
      <c r="BFU33" s="102">
        <v>1.2549999999999999</v>
      </c>
      <c r="BFV33" s="102">
        <v>1.286</v>
      </c>
      <c r="BFW33" s="102">
        <v>1.2649999999999999</v>
      </c>
      <c r="BFX33" s="102">
        <v>1.2709999999999999</v>
      </c>
      <c r="BFY33" s="102">
        <f t="shared" si="108"/>
        <v>1.2</v>
      </c>
      <c r="BFZ33" s="102">
        <v>1.29</v>
      </c>
      <c r="BGA33" s="102">
        <v>1.2809999999999999</v>
      </c>
      <c r="BGB33" s="102">
        <v>1.2789999999999999</v>
      </c>
      <c r="BGC33" s="102">
        <v>1.292</v>
      </c>
      <c r="BGD33" s="102">
        <v>1.2749999999999999</v>
      </c>
      <c r="BGE33" s="102">
        <f t="shared" si="109"/>
        <v>1.2</v>
      </c>
      <c r="BGF33" s="47">
        <v>1.3009999999999999</v>
      </c>
      <c r="BGG33" s="47"/>
      <c r="BGH33" s="47">
        <v>1.3</v>
      </c>
      <c r="BGI33" s="47">
        <v>1.302</v>
      </c>
      <c r="BGJ33" s="47">
        <v>1.3009999999999999</v>
      </c>
      <c r="BGK33" s="47">
        <v>1.3120000000000001</v>
      </c>
      <c r="BGL33" s="47">
        <v>1.3109999999999999</v>
      </c>
      <c r="BGM33" s="47"/>
      <c r="BGN33" s="47">
        <v>1.3029999999999999</v>
      </c>
      <c r="BGO33" s="47"/>
      <c r="BGP33" s="47">
        <v>1.3120000000000001</v>
      </c>
      <c r="BGQ33" s="47">
        <v>1.4319999999999999</v>
      </c>
      <c r="BGR33" s="47">
        <v>1.4410000000000001</v>
      </c>
      <c r="BGS33" s="47">
        <v>1.462</v>
      </c>
      <c r="BGT33" s="47">
        <v>1.452</v>
      </c>
      <c r="BGU33" s="102">
        <f t="shared" si="110"/>
        <v>1.2</v>
      </c>
      <c r="BGV33" s="102">
        <v>1.4530000000000001</v>
      </c>
      <c r="BGW33" s="47"/>
      <c r="BGX33" s="47">
        <v>1.476</v>
      </c>
      <c r="BGY33" s="47">
        <v>1.478</v>
      </c>
      <c r="BGZ33" s="47">
        <v>1.448</v>
      </c>
      <c r="BHA33" s="47">
        <v>1.4650000000000001</v>
      </c>
      <c r="BHB33" s="47">
        <v>1.3420000000000001</v>
      </c>
      <c r="BHC33" s="51">
        <v>1.4159999999999999</v>
      </c>
      <c r="BHD33" s="47">
        <f t="shared" si="111"/>
        <v>1.2</v>
      </c>
      <c r="BHE33" s="47">
        <v>1.37</v>
      </c>
      <c r="BHF33" s="51">
        <v>1.37</v>
      </c>
      <c r="BHG33" s="51"/>
      <c r="BHH33" s="51">
        <v>1.38</v>
      </c>
      <c r="BHI33" s="51">
        <v>1.3839999999999999</v>
      </c>
      <c r="BHJ33" s="47">
        <v>1.3680000000000001</v>
      </c>
      <c r="BHK33" s="51">
        <v>1.39</v>
      </c>
      <c r="BHL33" s="47">
        <f t="shared" si="112"/>
        <v>1.2</v>
      </c>
      <c r="BHM33" s="47">
        <v>1.3740000000000001</v>
      </c>
      <c r="BHN33" s="47">
        <v>1.36</v>
      </c>
      <c r="BHO33" s="47">
        <v>1.379</v>
      </c>
      <c r="BHP33" s="47">
        <v>1.3720000000000001</v>
      </c>
      <c r="BHQ33" s="47"/>
      <c r="BHR33" s="47">
        <v>1.37</v>
      </c>
      <c r="BHS33" s="10">
        <v>1.377</v>
      </c>
      <c r="BHT33" s="47">
        <f t="shared" si="113"/>
        <v>1.2</v>
      </c>
      <c r="BHU33" s="47">
        <v>1.383</v>
      </c>
      <c r="BHV33" s="47">
        <v>1.38</v>
      </c>
      <c r="BHW33" s="47">
        <v>1.36</v>
      </c>
      <c r="BHX33" s="47">
        <v>1.367</v>
      </c>
      <c r="BHY33" s="47">
        <v>1.3560000000000001</v>
      </c>
      <c r="BHZ33" s="47">
        <v>1.357</v>
      </c>
      <c r="BIA33" s="47">
        <v>1.3859999999999999</v>
      </c>
      <c r="BIB33" s="47">
        <v>1.357</v>
      </c>
      <c r="BIC33" s="47">
        <v>1.3759999999999999</v>
      </c>
      <c r="BID33" s="1181">
        <v>1.2989999999999999</v>
      </c>
      <c r="BIE33" s="47">
        <v>1.365</v>
      </c>
      <c r="BIF33" s="1162">
        <v>1.371</v>
      </c>
      <c r="BIG33" s="1162">
        <v>1.39</v>
      </c>
      <c r="BIH33" s="47">
        <v>1.369</v>
      </c>
      <c r="BII33" s="47">
        <f t="shared" si="114"/>
        <v>1.2989999999999999</v>
      </c>
      <c r="BIJ33" s="47">
        <v>1.3939999999999999</v>
      </c>
      <c r="BIK33" s="47">
        <v>1.379</v>
      </c>
      <c r="BIL33" s="47">
        <v>1.401</v>
      </c>
      <c r="BIM33" s="47">
        <v>1.399</v>
      </c>
      <c r="BIN33" s="47">
        <v>1.387</v>
      </c>
      <c r="BIO33" s="1264">
        <v>1.4179999999999999</v>
      </c>
      <c r="BIP33" s="47">
        <f t="shared" si="292"/>
        <v>1.2989999999999999</v>
      </c>
      <c r="BIQ33" s="47">
        <v>1.405</v>
      </c>
      <c r="BIR33" s="47">
        <v>1.42</v>
      </c>
      <c r="BIS33" s="47">
        <v>1.397</v>
      </c>
      <c r="BIT33" s="47">
        <v>1.413</v>
      </c>
      <c r="BIU33" s="47"/>
      <c r="BIV33" s="1288" t="s">
        <v>1158</v>
      </c>
      <c r="BIW33" s="1264">
        <v>1.39</v>
      </c>
      <c r="BIX33" s="1264">
        <f t="shared" si="116"/>
        <v>1.2989999999999999</v>
      </c>
      <c r="BIY33" s="47">
        <v>1.526</v>
      </c>
      <c r="BIZ33" s="47"/>
      <c r="BJA33" s="47"/>
      <c r="BJB33" s="47">
        <v>1.5640000000000001</v>
      </c>
      <c r="BJC33" s="47">
        <v>1.5620000000000001</v>
      </c>
      <c r="BJD33" s="47">
        <v>1.403</v>
      </c>
      <c r="BJE33" s="47">
        <v>1.5640000000000001</v>
      </c>
      <c r="BJF33" s="47">
        <v>1.552</v>
      </c>
      <c r="BJG33" s="47">
        <v>1.4119999999999999</v>
      </c>
      <c r="BJH33" s="47">
        <f t="shared" si="259"/>
        <v>1.2989999999999999</v>
      </c>
      <c r="BJI33" s="47">
        <v>1.554</v>
      </c>
      <c r="BJJ33" s="47">
        <v>1.538</v>
      </c>
      <c r="BJK33" s="47">
        <v>1.54</v>
      </c>
      <c r="BJL33" s="47">
        <v>1.556</v>
      </c>
      <c r="BJM33" s="47">
        <v>1.556</v>
      </c>
      <c r="BJN33" s="47">
        <v>1.3979999999999999</v>
      </c>
      <c r="BJO33" s="47">
        <v>1.5660000000000001</v>
      </c>
      <c r="BJP33" s="47">
        <v>1.5569999999999999</v>
      </c>
      <c r="BJQ33" s="51">
        <v>1.5389999999999999</v>
      </c>
      <c r="BJR33" s="47">
        <f t="shared" si="318"/>
        <v>1.2989999999999999</v>
      </c>
      <c r="BJS33" s="47">
        <v>1.59</v>
      </c>
      <c r="BJT33" s="47"/>
      <c r="BJU33" s="47">
        <v>1.42</v>
      </c>
      <c r="BJV33" s="47">
        <v>1.5820000000000001</v>
      </c>
      <c r="BJW33" s="47"/>
      <c r="BJX33" s="47">
        <f t="shared" si="299"/>
        <v>1.2989999999999999</v>
      </c>
      <c r="BJY33" s="47">
        <v>1.58</v>
      </c>
      <c r="BJZ33" s="47">
        <v>1.5720000000000001</v>
      </c>
      <c r="BKA33" s="47">
        <v>1.5549999999999999</v>
      </c>
      <c r="BKB33" s="47">
        <v>1.57</v>
      </c>
      <c r="BKC33" s="47">
        <v>1.591</v>
      </c>
      <c r="BKD33" s="47">
        <v>1.5780000000000001</v>
      </c>
      <c r="BKE33" s="47"/>
      <c r="BKF33" s="47">
        <v>1.5940000000000001</v>
      </c>
      <c r="BKG33" s="47">
        <v>1.577</v>
      </c>
      <c r="BKH33" s="47"/>
      <c r="BKI33" s="47">
        <v>1.579</v>
      </c>
      <c r="BKJ33" s="47">
        <v>1.573</v>
      </c>
      <c r="BKK33" s="47"/>
      <c r="BKL33" s="47">
        <v>1.5669999999999999</v>
      </c>
      <c r="BKM33" s="47"/>
      <c r="BKN33" s="47">
        <v>1.581</v>
      </c>
      <c r="BKO33" s="47"/>
      <c r="BKP33" s="47">
        <v>1.5669999999999999</v>
      </c>
      <c r="BKQ33" s="47">
        <v>1.5589999999999999</v>
      </c>
      <c r="BKR33" s="47">
        <v>1.573</v>
      </c>
      <c r="BKS33" s="47">
        <v>1.5940000000000001</v>
      </c>
      <c r="BKT33" s="47"/>
      <c r="BKU33" s="47">
        <v>1.579</v>
      </c>
      <c r="BKV33" s="47"/>
      <c r="BKW33" s="47">
        <v>1.5640000000000001</v>
      </c>
      <c r="BKX33" s="47"/>
      <c r="BKY33" s="47">
        <v>1.579</v>
      </c>
      <c r="BKZ33" s="47"/>
      <c r="BLA33" s="6">
        <f t="shared" si="119"/>
        <v>0.21555042340261743</v>
      </c>
      <c r="BLB33" s="1061">
        <v>1.1200000000000001</v>
      </c>
      <c r="BLC33" s="1061">
        <v>1.117</v>
      </c>
      <c r="BLD33" s="1061">
        <v>1.2030000000000001</v>
      </c>
      <c r="BLE33" s="1061">
        <v>1.1950000000000001</v>
      </c>
      <c r="BLF33" s="1061">
        <v>1.22</v>
      </c>
      <c r="BLG33" s="1061">
        <v>1.179</v>
      </c>
      <c r="BLH33" s="1061">
        <v>1.1850000000000001</v>
      </c>
      <c r="BLI33" s="1061">
        <v>1.1719999999999999</v>
      </c>
      <c r="BLJ33" s="1061">
        <v>1.153</v>
      </c>
      <c r="BLK33" s="1061">
        <v>1.1539999999999999</v>
      </c>
      <c r="BLL33" s="1061">
        <f t="shared" si="120"/>
        <v>1.117</v>
      </c>
      <c r="BLM33" s="1061">
        <v>1.0960000000000001</v>
      </c>
      <c r="BLN33" s="1061">
        <v>1.111</v>
      </c>
      <c r="BLO33" s="1061"/>
      <c r="BLP33" s="1061">
        <v>1.0900000000000001</v>
      </c>
      <c r="BLQ33" s="1061">
        <v>1.0880000000000001</v>
      </c>
      <c r="BLR33" s="1061">
        <v>1.1599999999999999</v>
      </c>
      <c r="BLS33" s="1061">
        <v>1.147</v>
      </c>
      <c r="BLT33" s="1061">
        <v>1.157</v>
      </c>
      <c r="BLU33" s="1061">
        <v>1.19</v>
      </c>
      <c r="BLV33" s="1061">
        <v>1.1100000000000001</v>
      </c>
      <c r="BLW33" s="1061">
        <v>1.1990000000000001</v>
      </c>
      <c r="BLX33" s="1061">
        <v>1.19</v>
      </c>
      <c r="BLY33" s="1061">
        <v>1.194</v>
      </c>
      <c r="BLZ33" s="1061"/>
      <c r="BMA33" s="1061">
        <v>1.179</v>
      </c>
      <c r="BMB33" s="1060">
        <f t="shared" si="121"/>
        <v>1.117</v>
      </c>
      <c r="BMC33" s="1061">
        <v>1.1839999999999999</v>
      </c>
      <c r="BMD33" s="1061">
        <v>1.175</v>
      </c>
      <c r="BME33" s="1061">
        <v>1.62</v>
      </c>
      <c r="BMF33" s="1061">
        <v>1.1830000000000001</v>
      </c>
      <c r="BMG33" s="1061">
        <v>1.288</v>
      </c>
      <c r="BMH33" s="1061"/>
      <c r="BMI33" s="1061">
        <v>1.2290000000000001</v>
      </c>
      <c r="BMJ33" s="1061">
        <v>1.2809999999999999</v>
      </c>
      <c r="BMK33" s="1061">
        <v>1.282</v>
      </c>
      <c r="BML33" s="1061">
        <v>1.3089999999999999</v>
      </c>
      <c r="BMM33" s="1061">
        <v>1.2789999999999999</v>
      </c>
      <c r="BMN33" s="1061">
        <v>1.117</v>
      </c>
      <c r="BMO33" s="1061">
        <v>1.2789999999999999</v>
      </c>
      <c r="BMP33" s="102">
        <f t="shared" si="272"/>
        <v>1.117</v>
      </c>
      <c r="BMQ33" s="1061">
        <v>1.2969999999999999</v>
      </c>
      <c r="BMR33" s="1061">
        <v>1.3280000000000001</v>
      </c>
      <c r="BMS33" s="1061">
        <v>1.3</v>
      </c>
      <c r="BMT33" s="1061">
        <v>1.2989999999999999</v>
      </c>
      <c r="BMU33" s="1061"/>
      <c r="BMV33" s="1061"/>
      <c r="BMW33" s="102"/>
      <c r="BMX33" s="102"/>
      <c r="BMY33" s="102">
        <v>1.274</v>
      </c>
      <c r="BMZ33" s="102">
        <v>1.31</v>
      </c>
      <c r="BNA33" s="102">
        <f t="shared" si="122"/>
        <v>1.117</v>
      </c>
      <c r="BNB33" s="102">
        <v>1.0860000000000001</v>
      </c>
      <c r="BNC33" s="102">
        <v>1.1020000000000001</v>
      </c>
      <c r="BND33" s="102">
        <v>1.095</v>
      </c>
      <c r="BNE33" s="102">
        <v>1.0680000000000001</v>
      </c>
      <c r="BNF33" s="102"/>
      <c r="BNG33" s="102">
        <v>1.087</v>
      </c>
      <c r="BNH33" s="102">
        <v>1.0760000000000001</v>
      </c>
      <c r="BNI33" s="102">
        <v>1.0780000000000001</v>
      </c>
      <c r="BNJ33" s="102">
        <v>1.0860000000000001</v>
      </c>
      <c r="BNK33" s="102"/>
      <c r="BNL33" s="102">
        <v>1.06</v>
      </c>
      <c r="BNM33" s="102">
        <f t="shared" si="123"/>
        <v>1.06</v>
      </c>
      <c r="BNN33" s="102">
        <v>1.0669999999999999</v>
      </c>
      <c r="BNO33" s="102">
        <v>1.0660000000000001</v>
      </c>
      <c r="BNP33" s="102"/>
      <c r="BNQ33" s="102">
        <v>1.077</v>
      </c>
      <c r="BNR33" s="102">
        <v>0.89</v>
      </c>
      <c r="BNS33" s="102">
        <v>0.89600000000000002</v>
      </c>
      <c r="BNT33" s="102">
        <v>1.075</v>
      </c>
      <c r="BNU33" s="102"/>
      <c r="BNV33" s="102">
        <v>1.081</v>
      </c>
      <c r="BNW33" s="102">
        <v>1.1000000000000001</v>
      </c>
      <c r="BNX33" s="102">
        <f t="shared" si="124"/>
        <v>1.06</v>
      </c>
      <c r="BNY33" s="102">
        <v>1.0649999999999999</v>
      </c>
      <c r="BNZ33" s="102">
        <v>1.075</v>
      </c>
      <c r="BOA33" s="102"/>
      <c r="BOB33" s="102">
        <v>1.0900000000000001</v>
      </c>
      <c r="BOC33" s="102">
        <v>1.0680000000000001</v>
      </c>
      <c r="BOD33" s="102">
        <v>1.0660000000000001</v>
      </c>
      <c r="BOE33" s="102">
        <v>1.0940000000000001</v>
      </c>
      <c r="BOF33" s="102"/>
      <c r="BOG33" s="102">
        <v>1.0920000000000001</v>
      </c>
      <c r="BOH33" s="102">
        <v>1.071</v>
      </c>
      <c r="BOI33" s="102">
        <f t="shared" si="125"/>
        <v>1.06</v>
      </c>
      <c r="BOJ33" s="102">
        <v>1.0940000000000001</v>
      </c>
      <c r="BOK33" s="102">
        <v>1.097</v>
      </c>
      <c r="BOL33" s="102">
        <v>1.0840000000000001</v>
      </c>
      <c r="BOM33" s="102">
        <v>1.08</v>
      </c>
      <c r="BON33" s="102">
        <v>1.091</v>
      </c>
      <c r="BOO33" s="102">
        <v>1.0900000000000001</v>
      </c>
      <c r="BOP33" s="102">
        <v>1.097</v>
      </c>
      <c r="BOQ33" s="102"/>
      <c r="BOR33" s="102">
        <v>1.08</v>
      </c>
      <c r="BOS33" s="102">
        <v>1.0860000000000001</v>
      </c>
      <c r="BOT33" s="102">
        <v>1.0960000000000001</v>
      </c>
      <c r="BOU33" s="102">
        <v>1.1200000000000001</v>
      </c>
      <c r="BOV33" s="102">
        <f t="shared" si="288"/>
        <v>1.06</v>
      </c>
      <c r="BOW33" s="102">
        <v>1.0900000000000001</v>
      </c>
      <c r="BOX33" s="102">
        <v>1.0880000000000001</v>
      </c>
      <c r="BOY33" s="102">
        <v>1.101</v>
      </c>
      <c r="BOZ33" s="102">
        <v>1.095</v>
      </c>
      <c r="BPA33" s="102">
        <v>1.117</v>
      </c>
      <c r="BPB33" s="102"/>
      <c r="BPC33" s="102">
        <v>1.125</v>
      </c>
      <c r="BPD33" s="102">
        <v>1.1000000000000001</v>
      </c>
      <c r="BPE33" s="102">
        <v>1.0940000000000001</v>
      </c>
      <c r="BPF33" s="102">
        <v>1.0940000000000001</v>
      </c>
      <c r="BPG33" s="102">
        <v>1.0860000000000001</v>
      </c>
      <c r="BPH33" s="102">
        <v>1.0960000000000001</v>
      </c>
      <c r="BPI33" s="102">
        <f t="shared" si="289"/>
        <v>1.06</v>
      </c>
      <c r="BPJ33" s="102">
        <v>1.0920000000000001</v>
      </c>
      <c r="BPK33" s="102">
        <v>1.105</v>
      </c>
      <c r="BPL33" s="102">
        <v>1.093</v>
      </c>
      <c r="BPM33" s="102">
        <v>1.087</v>
      </c>
      <c r="BPN33" s="102">
        <v>1.101</v>
      </c>
      <c r="BPO33" s="102">
        <v>1.1000000000000001</v>
      </c>
      <c r="BPP33" s="102">
        <v>1.097</v>
      </c>
      <c r="BPQ33" s="102">
        <v>1.103</v>
      </c>
      <c r="BPR33" s="102">
        <v>1.1120000000000001</v>
      </c>
      <c r="BPS33" s="102">
        <v>1.0960000000000001</v>
      </c>
      <c r="BPT33" s="102">
        <f t="shared" si="128"/>
        <v>1.06</v>
      </c>
      <c r="BPU33" s="102">
        <v>1.133</v>
      </c>
      <c r="BPV33" s="102">
        <v>1.121</v>
      </c>
      <c r="BPW33" s="102">
        <v>1.125</v>
      </c>
      <c r="BPX33" s="102">
        <v>1.1120000000000001</v>
      </c>
      <c r="BPY33" s="102"/>
      <c r="BPZ33" s="102">
        <v>1.1220000000000001</v>
      </c>
      <c r="BQA33" s="102">
        <v>1.095</v>
      </c>
      <c r="BQB33" s="102">
        <v>1.101</v>
      </c>
      <c r="BQC33" s="102">
        <v>1.119</v>
      </c>
      <c r="BQD33" s="102">
        <v>1.1160000000000001</v>
      </c>
      <c r="BQE33" s="102">
        <f t="shared" si="129"/>
        <v>1.06</v>
      </c>
      <c r="BQF33" s="102">
        <v>1.097</v>
      </c>
      <c r="BQG33" s="102">
        <v>1.0900000000000001</v>
      </c>
      <c r="BQH33" s="102">
        <v>1.103</v>
      </c>
      <c r="BQI33" s="102">
        <v>1.1080000000000001</v>
      </c>
      <c r="BQJ33" s="102">
        <v>1.101</v>
      </c>
      <c r="BQK33" s="102">
        <v>1.0860000000000001</v>
      </c>
      <c r="BQL33" s="102">
        <v>1.111</v>
      </c>
      <c r="BQM33" s="102">
        <v>1.1200000000000001</v>
      </c>
      <c r="BQN33" s="102">
        <v>1.1100000000000001</v>
      </c>
      <c r="BQO33" s="102">
        <v>1.1100000000000001</v>
      </c>
      <c r="BQP33" s="102">
        <v>1.097</v>
      </c>
      <c r="BQQ33" s="1061">
        <v>1.1359999999999999</v>
      </c>
      <c r="BQR33" s="102">
        <f t="shared" si="130"/>
        <v>1.06</v>
      </c>
      <c r="BQS33" s="102">
        <v>1.1000000000000001</v>
      </c>
      <c r="BQT33" s="102"/>
      <c r="BQU33" s="102">
        <v>1.1060000000000001</v>
      </c>
      <c r="BQV33" s="102">
        <v>1.111</v>
      </c>
      <c r="BQW33" s="102">
        <v>1.1000000000000001</v>
      </c>
      <c r="BQX33" s="102">
        <v>1.1000000000000001</v>
      </c>
      <c r="BQY33" s="102">
        <v>1.1399999999999999</v>
      </c>
      <c r="BQZ33" s="102">
        <v>1.1399999999999999</v>
      </c>
      <c r="BRA33" s="102">
        <v>1.1499999999999999</v>
      </c>
      <c r="BRB33" s="102">
        <v>1.1479999999999999</v>
      </c>
      <c r="BRC33" s="102">
        <v>1.1339999999999999</v>
      </c>
      <c r="BRD33" s="102">
        <v>1.1299999999999999</v>
      </c>
      <c r="BRE33" s="102">
        <f t="shared" si="131"/>
        <v>1.06</v>
      </c>
      <c r="BRF33" s="102">
        <v>1.1499999999999999</v>
      </c>
      <c r="BRG33" s="102">
        <v>1.1499999999999999</v>
      </c>
      <c r="BRH33" s="102">
        <v>1.1499999999999999</v>
      </c>
      <c r="BRI33" s="102">
        <v>1.139</v>
      </c>
      <c r="BRJ33" s="102">
        <v>1.1499999999999999</v>
      </c>
      <c r="BRK33" s="102">
        <v>1.1299999999999999</v>
      </c>
      <c r="BRL33" s="102">
        <v>1.1299999999999999</v>
      </c>
      <c r="BRM33" s="102">
        <v>1.1200000000000001</v>
      </c>
      <c r="BRN33" s="102">
        <v>1.1160000000000001</v>
      </c>
      <c r="BRO33" s="102">
        <v>1.131</v>
      </c>
      <c r="BRP33" s="102">
        <v>1.115</v>
      </c>
      <c r="BRQ33" s="102">
        <v>1.1299999999999999</v>
      </c>
      <c r="BRR33" s="102"/>
      <c r="BRS33" s="102">
        <v>1.1299999999999999</v>
      </c>
      <c r="BRT33" s="102">
        <v>1.1200000000000001</v>
      </c>
      <c r="BRU33" s="102">
        <v>1.1399999999999999</v>
      </c>
      <c r="BRV33" s="102">
        <v>1.1499999999999999</v>
      </c>
      <c r="BRW33" s="102">
        <v>1.1419999999999999</v>
      </c>
      <c r="BRX33" s="102"/>
      <c r="BRY33" s="102">
        <v>1.1399999999999999</v>
      </c>
      <c r="BRZ33" s="102">
        <v>1.1479999999999999</v>
      </c>
      <c r="BSA33" s="102">
        <v>1.135</v>
      </c>
      <c r="BSB33" s="102">
        <v>1.115</v>
      </c>
      <c r="BSC33" s="102">
        <v>1.117</v>
      </c>
      <c r="BSD33" s="102">
        <v>1.1419999999999999</v>
      </c>
      <c r="BSE33" s="102"/>
      <c r="BSF33" s="102">
        <v>1.123</v>
      </c>
      <c r="BSG33" s="102">
        <f t="shared" si="313"/>
        <v>1.06</v>
      </c>
      <c r="BSH33" s="102">
        <v>1.147</v>
      </c>
      <c r="BSI33" s="102">
        <v>1.145</v>
      </c>
      <c r="BSJ33" s="102">
        <v>1.137</v>
      </c>
      <c r="BSK33" s="102">
        <v>1.1459999999999999</v>
      </c>
      <c r="BSL33" s="102">
        <v>1.149</v>
      </c>
      <c r="BSM33" s="102">
        <f t="shared" si="133"/>
        <v>1.06</v>
      </c>
      <c r="BSN33" s="47">
        <v>1.1479999999999999</v>
      </c>
      <c r="BSO33" s="47"/>
      <c r="BSP33" s="47">
        <v>1.159</v>
      </c>
      <c r="BSQ33" s="47">
        <v>1.1599999999999999</v>
      </c>
      <c r="BSR33" s="47">
        <v>1.1539999999999999</v>
      </c>
      <c r="BSS33" s="47">
        <v>1.1539999999999999</v>
      </c>
      <c r="BST33" s="47">
        <v>1.1559999999999999</v>
      </c>
      <c r="BSU33" s="47"/>
      <c r="BSV33" s="47">
        <v>1.1659999999999999</v>
      </c>
      <c r="BSW33" s="47"/>
      <c r="BSX33" s="47">
        <v>1.1599999999999999</v>
      </c>
      <c r="BSY33" s="47">
        <v>1.232</v>
      </c>
      <c r="BSZ33" s="47">
        <v>1.24</v>
      </c>
      <c r="BTA33" s="47">
        <v>1.2310000000000001</v>
      </c>
      <c r="BTB33" s="47">
        <v>1.2170000000000001</v>
      </c>
      <c r="BTC33" s="47"/>
      <c r="BTD33" s="102">
        <f t="shared" si="134"/>
        <v>1.06</v>
      </c>
      <c r="BTE33" s="102">
        <v>1.2210000000000001</v>
      </c>
      <c r="BTF33" s="47"/>
      <c r="BTG33" s="47">
        <v>1.2390000000000001</v>
      </c>
      <c r="BTH33" s="47">
        <v>1.254</v>
      </c>
      <c r="BTI33" s="47">
        <v>1.2210000000000001</v>
      </c>
      <c r="BTJ33" s="47">
        <v>1.2410000000000001</v>
      </c>
      <c r="BTK33" s="47">
        <v>1.232</v>
      </c>
      <c r="BTL33" s="51">
        <v>1.19</v>
      </c>
      <c r="BTM33" s="47">
        <f t="shared" si="135"/>
        <v>1.06</v>
      </c>
      <c r="BTN33" s="47">
        <v>1.17</v>
      </c>
      <c r="BTO33" s="51">
        <v>1.1759999999999999</v>
      </c>
      <c r="BTP33" s="51">
        <v>1.1779999999999999</v>
      </c>
      <c r="BTQ33" s="51"/>
      <c r="BTR33" s="51">
        <v>1.1970000000000001</v>
      </c>
      <c r="BTS33" s="47">
        <v>1.1890000000000001</v>
      </c>
      <c r="BTT33" s="47">
        <f t="shared" si="136"/>
        <v>1.06</v>
      </c>
      <c r="BTU33" s="47">
        <v>1.204</v>
      </c>
      <c r="BTV33" s="47">
        <v>1.212</v>
      </c>
      <c r="BTW33" s="47">
        <v>1.206</v>
      </c>
      <c r="BTX33" s="47">
        <v>1.198</v>
      </c>
      <c r="BTY33" s="47"/>
      <c r="BTZ33" s="47">
        <v>1.218</v>
      </c>
      <c r="BUA33" s="10">
        <v>1.2050000000000001</v>
      </c>
      <c r="BUB33" s="47">
        <f t="shared" si="137"/>
        <v>1.06</v>
      </c>
      <c r="BUC33" s="47">
        <v>1.212</v>
      </c>
      <c r="BUD33" s="47">
        <v>1.2270000000000001</v>
      </c>
      <c r="BUE33" s="47">
        <v>1.226</v>
      </c>
      <c r="BUF33" s="47">
        <v>1.21</v>
      </c>
      <c r="BUG33" s="47">
        <v>1.216</v>
      </c>
      <c r="BUH33" s="47">
        <v>1.2110000000000001</v>
      </c>
      <c r="BUI33" s="47">
        <v>1.216</v>
      </c>
      <c r="BUJ33" s="47">
        <v>1.232</v>
      </c>
      <c r="BUK33" s="47">
        <v>1.2050000000000001</v>
      </c>
      <c r="BUL33" s="1181">
        <v>1.153</v>
      </c>
      <c r="BUM33" s="47">
        <v>1.234</v>
      </c>
      <c r="BUN33" s="1162">
        <v>1.2330000000000001</v>
      </c>
      <c r="BUO33" s="1162">
        <v>1.246</v>
      </c>
      <c r="BUP33" s="47">
        <v>1.212</v>
      </c>
      <c r="BUQ33" s="47">
        <f t="shared" si="138"/>
        <v>1.153</v>
      </c>
      <c r="BUR33" s="47">
        <v>1.2370000000000001</v>
      </c>
      <c r="BUS33" s="47">
        <v>1.216</v>
      </c>
      <c r="BUT33" s="47">
        <v>1.2529999999999999</v>
      </c>
      <c r="BUU33" s="47">
        <v>1.2310000000000001</v>
      </c>
      <c r="BUV33" s="47">
        <v>1.22</v>
      </c>
      <c r="BUW33" s="1264">
        <v>1.238</v>
      </c>
      <c r="BUX33" s="47">
        <f t="shared" si="293"/>
        <v>1.153</v>
      </c>
      <c r="BUY33" s="47">
        <v>1.24</v>
      </c>
      <c r="BUZ33" s="47">
        <v>1.22</v>
      </c>
      <c r="BVA33" s="47">
        <v>1.244</v>
      </c>
      <c r="BVB33" s="47">
        <v>1.2110000000000001</v>
      </c>
      <c r="BVC33" s="1277" t="s">
        <v>1236</v>
      </c>
      <c r="BVD33" s="1264">
        <v>1.262</v>
      </c>
      <c r="BVE33" s="1264">
        <f t="shared" si="140"/>
        <v>1.153</v>
      </c>
      <c r="BVF33" s="47">
        <v>1.35</v>
      </c>
      <c r="BVG33" s="47"/>
      <c r="BVH33" s="47"/>
      <c r="BVI33" s="47">
        <v>1.3440000000000001</v>
      </c>
      <c r="BVJ33" s="47">
        <v>1.3420000000000001</v>
      </c>
      <c r="BVK33" s="47">
        <v>1.242</v>
      </c>
      <c r="BVL33" s="47">
        <v>1.347</v>
      </c>
      <c r="BVM33" s="47">
        <v>1.3420000000000001</v>
      </c>
      <c r="BVN33" s="47">
        <v>1.2509999999999999</v>
      </c>
      <c r="BVO33" s="47">
        <f t="shared" si="260"/>
        <v>1.153</v>
      </c>
      <c r="BVP33" s="47">
        <v>1.3660000000000001</v>
      </c>
      <c r="BVQ33" s="47">
        <v>1.3640000000000001</v>
      </c>
      <c r="BVR33" s="47">
        <v>1.37</v>
      </c>
      <c r="BVS33" s="47">
        <v>1.3919999999999999</v>
      </c>
      <c r="BVT33" s="47">
        <v>1.389</v>
      </c>
      <c r="BVU33" s="47">
        <v>1.26</v>
      </c>
      <c r="BVV33" s="47">
        <v>1.355</v>
      </c>
      <c r="BVW33" s="47">
        <v>1.355</v>
      </c>
      <c r="BVX33" s="51">
        <v>1.351</v>
      </c>
      <c r="BVY33" s="47">
        <f>MIN(BVO33,BVX33)</f>
        <v>1.153</v>
      </c>
      <c r="BVZ33" s="47">
        <v>1.3879999999999999</v>
      </c>
      <c r="BWA33" s="47"/>
      <c r="BWB33" s="47">
        <v>1.258</v>
      </c>
      <c r="BWC33" s="47">
        <v>1.397</v>
      </c>
      <c r="BWD33" s="47"/>
      <c r="BWE33" s="47">
        <f t="shared" si="300"/>
        <v>1.153</v>
      </c>
      <c r="BWF33" s="47">
        <v>1.399</v>
      </c>
      <c r="BWG33" s="47">
        <v>1.421</v>
      </c>
      <c r="BWH33" s="47">
        <v>1.413</v>
      </c>
      <c r="BWI33" s="47">
        <v>1.4319999999999999</v>
      </c>
      <c r="BWJ33" s="47">
        <v>1.4059999999999999</v>
      </c>
      <c r="BWK33" s="47">
        <v>1.3959999999999999</v>
      </c>
      <c r="BWL33" s="47"/>
      <c r="BWM33" s="47">
        <v>1.4019999999999999</v>
      </c>
      <c r="BWN33" s="47">
        <v>1.417</v>
      </c>
      <c r="BWO33" s="47"/>
      <c r="BWP33" s="47">
        <v>1.399</v>
      </c>
      <c r="BWQ33" s="47">
        <v>1.4019999999999999</v>
      </c>
      <c r="BWR33" s="47"/>
      <c r="BWS33" s="47">
        <v>1.4119999999999999</v>
      </c>
      <c r="BWT33" s="47"/>
      <c r="BWU33" s="47">
        <v>1.4</v>
      </c>
      <c r="BWV33" s="47"/>
      <c r="BWW33" s="47">
        <v>1.401</v>
      </c>
      <c r="BWX33" s="47">
        <v>1.4119999999999999</v>
      </c>
      <c r="BWY33" s="47">
        <v>1.411</v>
      </c>
      <c r="BWZ33" s="47">
        <v>1.4139999999999999</v>
      </c>
      <c r="BXA33" s="47"/>
      <c r="BXB33" s="47">
        <v>1.403</v>
      </c>
      <c r="BXC33" s="47"/>
      <c r="BXD33" s="47">
        <v>1.427</v>
      </c>
      <c r="BXE33" s="47"/>
      <c r="BXF33" s="47">
        <v>1.421</v>
      </c>
      <c r="BXG33" s="47">
        <v>1.423</v>
      </c>
      <c r="BXH33" s="47">
        <f t="shared" si="143"/>
        <v>1.153</v>
      </c>
      <c r="BXI33" s="47">
        <v>1.4330000000000001</v>
      </c>
      <c r="BXJ33" s="47"/>
      <c r="BXK33" s="47">
        <v>1.395</v>
      </c>
      <c r="BXL33" s="47"/>
      <c r="BXM33" s="47">
        <v>1.405</v>
      </c>
      <c r="BXN33" s="47"/>
      <c r="BXO33" s="47">
        <v>1.4</v>
      </c>
      <c r="BXP33" s="47"/>
      <c r="BXQ33" s="51">
        <v>1.411</v>
      </c>
      <c r="BXR33" s="47">
        <f t="shared" si="314"/>
        <v>1.153</v>
      </c>
      <c r="BXS33" s="47"/>
      <c r="BXT33" s="47">
        <v>1.3819999999999999</v>
      </c>
      <c r="BXU33" s="47"/>
      <c r="BXV33" s="47">
        <v>1.367</v>
      </c>
      <c r="BXW33" s="47"/>
      <c r="BXX33" s="47">
        <v>1.3919999999999999</v>
      </c>
      <c r="BXY33" s="47">
        <v>1.3819999999999999</v>
      </c>
      <c r="BXZ33" s="47"/>
      <c r="BYA33" s="47"/>
      <c r="BYB33" s="47">
        <v>1.37</v>
      </c>
      <c r="BYC33" s="47">
        <f>MIN(BYB33,BXR33)</f>
        <v>1.153</v>
      </c>
      <c r="BYD33" s="47">
        <v>1.4</v>
      </c>
      <c r="BYE33" s="47"/>
      <c r="BYF33" s="47"/>
      <c r="BYG33" s="47">
        <v>1.3939999999999999</v>
      </c>
      <c r="BYH33" s="51"/>
      <c r="BYI33" s="51"/>
      <c r="BYJ33" s="47">
        <v>1.3819999999999999</v>
      </c>
      <c r="BYK33" s="47"/>
      <c r="BYL33" s="47">
        <v>1.3979999999999999</v>
      </c>
      <c r="BYM33" s="47">
        <v>1.3939999999999999</v>
      </c>
      <c r="BYN33" s="47"/>
      <c r="BYO33" s="6">
        <f t="shared" si="146"/>
        <v>0.20901994796183856</v>
      </c>
      <c r="BYP33" s="102">
        <v>0.93200000000000005</v>
      </c>
      <c r="BYQ33" s="102">
        <v>0.96040000000000003</v>
      </c>
      <c r="BYR33" s="102">
        <v>0.9476</v>
      </c>
      <c r="BYS33" s="102"/>
      <c r="BYT33" s="102">
        <v>0.94740000000000002</v>
      </c>
      <c r="BYU33" s="102">
        <v>0.98419999999999996</v>
      </c>
      <c r="BYV33" s="102">
        <v>0.95979999999999999</v>
      </c>
      <c r="BYW33" s="102"/>
      <c r="BYX33" s="102">
        <f t="shared" si="290"/>
        <v>0.93200000000000005</v>
      </c>
      <c r="BYY33" s="102">
        <v>0.95289999999999997</v>
      </c>
      <c r="BYZ33" s="102">
        <v>0.95240000000000002</v>
      </c>
      <c r="BZA33" s="102">
        <v>0.94679999999999997</v>
      </c>
      <c r="BZB33" s="102">
        <v>0.95240000000000002</v>
      </c>
      <c r="BZC33" s="102">
        <v>0.98240000000000005</v>
      </c>
      <c r="BZD33" s="102">
        <v>1.181</v>
      </c>
      <c r="BZE33" s="102">
        <v>1.1719999999999999</v>
      </c>
      <c r="BZF33" s="102"/>
      <c r="BZG33" s="102">
        <v>1.1739999999999999</v>
      </c>
      <c r="BZH33" s="102">
        <v>1.173</v>
      </c>
      <c r="BZI33" s="102">
        <v>1.19</v>
      </c>
      <c r="BZJ33" s="102">
        <v>1.17</v>
      </c>
      <c r="BZK33" s="1061">
        <v>1.121</v>
      </c>
      <c r="BZL33" s="102">
        <f t="shared" si="148"/>
        <v>0.93200000000000005</v>
      </c>
      <c r="BZM33" s="102">
        <v>1.1100000000000001</v>
      </c>
      <c r="BZN33" s="102">
        <v>1.1299999999999999</v>
      </c>
      <c r="BZO33" s="102">
        <v>1.1200000000000001</v>
      </c>
      <c r="BZP33" s="102">
        <v>1.1100000000000001</v>
      </c>
      <c r="BZQ33" s="102">
        <v>1.1299999999999999</v>
      </c>
      <c r="BZR33" s="102">
        <v>1.157</v>
      </c>
      <c r="BZS33" s="102"/>
      <c r="BZT33" s="102">
        <v>1.18</v>
      </c>
      <c r="BZU33" s="102">
        <v>1.163</v>
      </c>
      <c r="BZV33" s="102">
        <v>1.161</v>
      </c>
      <c r="BZW33" s="102">
        <v>1.1870000000000001</v>
      </c>
      <c r="BZX33" s="102">
        <v>1.1499999999999999</v>
      </c>
      <c r="BZY33" s="102">
        <v>1.1200000000000001</v>
      </c>
      <c r="BZZ33" s="102">
        <v>1.18</v>
      </c>
      <c r="CAA33" s="102">
        <v>1.202</v>
      </c>
      <c r="CAB33" s="102">
        <v>1.1950000000000001</v>
      </c>
      <c r="CAC33" s="102"/>
      <c r="CAD33" s="102">
        <v>1.17</v>
      </c>
      <c r="CAE33" s="102">
        <v>1.1950000000000001</v>
      </c>
      <c r="CAF33" s="102">
        <v>1.19</v>
      </c>
      <c r="CAG33" s="102">
        <v>1.19</v>
      </c>
      <c r="CAH33" s="102">
        <v>1.2</v>
      </c>
      <c r="CAI33" s="102">
        <v>1.18</v>
      </c>
      <c r="CAJ33" s="102"/>
      <c r="CAK33" s="102">
        <v>1.18</v>
      </c>
      <c r="CAL33" s="102">
        <v>1.1919999999999999</v>
      </c>
      <c r="CAM33" s="102">
        <v>1.17</v>
      </c>
      <c r="CAN33" s="102">
        <v>1.2</v>
      </c>
      <c r="CAO33" s="102">
        <v>1.17</v>
      </c>
      <c r="CAP33" s="102"/>
      <c r="CAQ33" s="102">
        <v>1.18</v>
      </c>
      <c r="CAR33" s="102">
        <v>1.17</v>
      </c>
      <c r="CAS33" s="102"/>
      <c r="CAT33" s="102">
        <v>1.167</v>
      </c>
      <c r="CAU33" s="102">
        <v>1.2</v>
      </c>
      <c r="CAV33" s="102">
        <v>1.175</v>
      </c>
      <c r="CAW33" s="102">
        <v>1.1919999999999999</v>
      </c>
      <c r="CAX33" s="102">
        <v>1.1910000000000001</v>
      </c>
      <c r="CAY33" s="102"/>
      <c r="CAZ33" s="102">
        <v>1.1870000000000001</v>
      </c>
      <c r="CBA33" s="102">
        <v>1.196</v>
      </c>
      <c r="CBB33" s="102">
        <v>1.167</v>
      </c>
      <c r="CBC33" s="102">
        <f t="shared" si="150"/>
        <v>1.1200000000000001</v>
      </c>
      <c r="CBD33" s="102">
        <v>1.1859999999999999</v>
      </c>
      <c r="CBE33" s="102">
        <v>1.2010000000000001</v>
      </c>
      <c r="CBF33" s="102">
        <v>1.1910000000000001</v>
      </c>
      <c r="CBG33" s="102">
        <v>1.1970000000000001</v>
      </c>
      <c r="CBH33" s="102"/>
      <c r="CBI33" s="102">
        <v>1.194</v>
      </c>
      <c r="CBJ33" s="102">
        <f t="shared" si="151"/>
        <v>1.1200000000000001</v>
      </c>
      <c r="CBK33" s="47">
        <v>1.21</v>
      </c>
      <c r="CBL33" s="47">
        <v>1.196</v>
      </c>
      <c r="CBM33" s="47">
        <v>1.204</v>
      </c>
      <c r="CBN33" s="47">
        <v>1.208</v>
      </c>
      <c r="CBO33" s="47">
        <v>1.1990000000000001</v>
      </c>
      <c r="CBP33" s="47">
        <v>1.2</v>
      </c>
      <c r="CBQ33" s="47">
        <v>1.2070000000000001</v>
      </c>
      <c r="CBR33" s="47">
        <v>1.1950000000000001</v>
      </c>
      <c r="CBS33" s="47">
        <v>1.3680000000000001</v>
      </c>
      <c r="CBT33" s="47"/>
      <c r="CBU33" s="47">
        <v>1.369</v>
      </c>
      <c r="CBV33" s="47">
        <v>1.35</v>
      </c>
      <c r="CBW33" s="47">
        <v>1.365</v>
      </c>
      <c r="CBX33" s="102">
        <f t="shared" si="152"/>
        <v>1.1200000000000001</v>
      </c>
      <c r="CBY33" s="47">
        <v>1.24</v>
      </c>
      <c r="CBZ33" s="77">
        <v>1.24</v>
      </c>
      <c r="CCA33" s="47"/>
      <c r="CCB33" s="47">
        <v>1.252</v>
      </c>
      <c r="CCC33" s="47">
        <v>1.2549999999999999</v>
      </c>
      <c r="CCD33" s="47">
        <v>1.254</v>
      </c>
      <c r="CCE33" s="47">
        <v>1.2310000000000001</v>
      </c>
      <c r="CCF33" s="51">
        <v>1.194</v>
      </c>
      <c r="CCG33" s="47">
        <f t="shared" si="153"/>
        <v>1.1200000000000001</v>
      </c>
      <c r="CCH33" s="47">
        <v>1.26</v>
      </c>
      <c r="CCI33" s="51">
        <v>1.2250000000000001</v>
      </c>
      <c r="CCJ33" s="51">
        <v>1.2270000000000001</v>
      </c>
      <c r="CCK33" s="51"/>
      <c r="CCL33" s="51">
        <v>1.2250000000000001</v>
      </c>
      <c r="CCM33" s="47">
        <v>1.2470000000000001</v>
      </c>
      <c r="CCN33" s="47">
        <f t="shared" si="154"/>
        <v>1.1200000000000001</v>
      </c>
      <c r="CCO33" s="47">
        <v>1.2529999999999999</v>
      </c>
      <c r="CCP33" s="47">
        <v>1.26</v>
      </c>
      <c r="CCQ33" s="47">
        <v>1.2609999999999999</v>
      </c>
      <c r="CCR33" s="47">
        <v>1.2629999999999999</v>
      </c>
      <c r="CCS33" s="47">
        <v>1.2549999999999999</v>
      </c>
      <c r="CCT33" s="47">
        <f t="shared" si="155"/>
        <v>1.1200000000000001</v>
      </c>
      <c r="CCU33" s="47">
        <v>1.2390000000000001</v>
      </c>
      <c r="CCV33" s="47">
        <v>1.2410000000000001</v>
      </c>
      <c r="CCW33" s="47">
        <v>1.258</v>
      </c>
      <c r="CCX33" s="47">
        <v>1.238</v>
      </c>
      <c r="CCY33" s="47">
        <v>1.2649999999999999</v>
      </c>
      <c r="CCZ33" s="47">
        <v>1.248</v>
      </c>
      <c r="CDA33" s="47"/>
      <c r="CDB33" s="47">
        <v>1.2549999999999999</v>
      </c>
      <c r="CDC33" s="47">
        <v>1.254</v>
      </c>
      <c r="CDD33" s="47">
        <v>1.2110000000000001</v>
      </c>
      <c r="CDE33" s="1181">
        <v>1.1930000000000001</v>
      </c>
      <c r="CDF33" s="47">
        <v>1.2549999999999999</v>
      </c>
      <c r="CDG33" s="47"/>
      <c r="CDH33" s="1162">
        <v>1.262</v>
      </c>
      <c r="CDI33" s="1162">
        <v>1.278</v>
      </c>
      <c r="CDJ33" s="47">
        <v>1.2450000000000001</v>
      </c>
      <c r="CDK33" s="47">
        <f t="shared" si="156"/>
        <v>1.1930000000000001</v>
      </c>
      <c r="CDL33" s="47">
        <v>1.25</v>
      </c>
      <c r="CDM33" s="47">
        <v>1.2250000000000001</v>
      </c>
      <c r="CDN33" s="47">
        <v>1.242</v>
      </c>
      <c r="CDO33" s="47">
        <v>1.2270000000000001</v>
      </c>
      <c r="CDP33" s="47">
        <v>1.2609999999999999</v>
      </c>
      <c r="CDQ33" s="1264">
        <v>1.276</v>
      </c>
      <c r="CDR33" s="47">
        <f t="shared" si="294"/>
        <v>1.1930000000000001</v>
      </c>
      <c r="CDS33" s="47">
        <v>1.2629999999999999</v>
      </c>
      <c r="CDT33" s="47">
        <v>1.2629999999999999</v>
      </c>
      <c r="CDU33" s="47">
        <v>1.272</v>
      </c>
      <c r="CDV33" s="47">
        <v>1.294</v>
      </c>
      <c r="CDW33" s="1277" t="s">
        <v>1237</v>
      </c>
      <c r="CDX33" s="1264">
        <v>1.302</v>
      </c>
      <c r="CDY33" s="1264">
        <f t="shared" si="158"/>
        <v>1.1930000000000001</v>
      </c>
      <c r="CDZ33" s="47">
        <v>1.389</v>
      </c>
      <c r="CEA33" s="47"/>
      <c r="CEB33" s="47"/>
      <c r="CEC33" s="47">
        <v>1.4059999999999999</v>
      </c>
      <c r="CED33" s="47">
        <v>1.42</v>
      </c>
      <c r="CEE33" s="47">
        <v>1.266</v>
      </c>
      <c r="CEF33" s="47">
        <v>1.3919999999999999</v>
      </c>
      <c r="CEG33" s="47">
        <v>1.3740000000000001</v>
      </c>
      <c r="CEH33" s="47">
        <v>1.288</v>
      </c>
      <c r="CEI33" s="47">
        <f t="shared" si="261"/>
        <v>1.1930000000000001</v>
      </c>
      <c r="CEJ33" s="47">
        <v>1.35</v>
      </c>
      <c r="CEK33" s="47">
        <v>1.375</v>
      </c>
      <c r="CEL33" s="47">
        <v>1.381</v>
      </c>
      <c r="CEM33" s="47">
        <v>1.3560000000000001</v>
      </c>
      <c r="CEN33" s="47">
        <v>1.377</v>
      </c>
      <c r="CEO33" s="47">
        <v>1.3009999999999999</v>
      </c>
      <c r="CEP33" s="47">
        <v>1.3620000000000001</v>
      </c>
      <c r="CEQ33" s="47">
        <v>1.35</v>
      </c>
      <c r="CER33" s="51">
        <v>1.3680000000000001</v>
      </c>
      <c r="CES33" s="47">
        <f>MIN(CEI33,CER33)</f>
        <v>1.1930000000000001</v>
      </c>
      <c r="CET33" s="47">
        <v>1.3759999999999999</v>
      </c>
      <c r="CEU33" s="47"/>
      <c r="CEV33" s="47">
        <v>1.2829999999999999</v>
      </c>
      <c r="CEW33" s="47">
        <v>1.387</v>
      </c>
      <c r="CEX33" s="47"/>
      <c r="CEY33" s="47">
        <f t="shared" si="301"/>
        <v>1.1930000000000001</v>
      </c>
      <c r="CEZ33" s="47">
        <v>1.387</v>
      </c>
      <c r="CFA33" s="47">
        <v>1.381</v>
      </c>
      <c r="CFB33" s="47">
        <v>1.383</v>
      </c>
      <c r="CFC33" s="47">
        <v>1.4119999999999999</v>
      </c>
      <c r="CFD33" s="47">
        <v>1.389</v>
      </c>
      <c r="CFE33" s="47">
        <v>1.41</v>
      </c>
      <c r="CFF33" s="47"/>
      <c r="CFG33" s="47">
        <v>1.375</v>
      </c>
      <c r="CFH33" s="47">
        <v>1.387</v>
      </c>
      <c r="CFI33" s="47"/>
      <c r="CFJ33" s="47">
        <v>1.409</v>
      </c>
      <c r="CFK33" s="47">
        <v>1.3939999999999999</v>
      </c>
      <c r="CFL33" s="47"/>
      <c r="CFM33" s="47">
        <v>1.4139999999999999</v>
      </c>
      <c r="CFN33" s="47"/>
      <c r="CFO33" s="47">
        <v>1.391</v>
      </c>
      <c r="CFP33" s="47"/>
      <c r="CFQ33" s="47">
        <v>1.3939999999999999</v>
      </c>
      <c r="CFR33" s="47"/>
      <c r="CFS33" s="47">
        <v>1.4119999999999999</v>
      </c>
      <c r="CFT33" s="47">
        <v>1.39</v>
      </c>
      <c r="CFU33" s="47">
        <v>1.387</v>
      </c>
      <c r="CFV33" s="47"/>
      <c r="CFW33" s="47">
        <v>1.3939999999999999</v>
      </c>
      <c r="CFX33" s="47"/>
      <c r="CFY33" s="47">
        <v>1.381</v>
      </c>
      <c r="CFZ33" s="47"/>
      <c r="CGA33" s="47">
        <v>1.385</v>
      </c>
      <c r="CGB33" s="47">
        <v>1.4</v>
      </c>
      <c r="CGC33" s="47">
        <f t="shared" si="161"/>
        <v>1.1930000000000001</v>
      </c>
      <c r="CGD33" s="47">
        <v>1.4</v>
      </c>
      <c r="CGE33" s="47"/>
      <c r="CGF33" s="47">
        <v>1.4</v>
      </c>
      <c r="CGG33" s="47"/>
      <c r="CGH33" s="47">
        <v>1.3740000000000001</v>
      </c>
      <c r="CGI33" s="47"/>
      <c r="CGJ33" s="47">
        <v>1.37</v>
      </c>
      <c r="CGK33" s="47"/>
      <c r="CGL33" s="51">
        <v>1.3819999999999999</v>
      </c>
      <c r="CGM33" s="51">
        <f t="shared" si="315"/>
        <v>1.1930000000000001</v>
      </c>
      <c r="CGN33" s="51"/>
      <c r="CGO33" s="51">
        <v>1.3660000000000001</v>
      </c>
      <c r="CGP33" s="51"/>
      <c r="CGQ33" s="51">
        <v>1.3919999999999999</v>
      </c>
      <c r="CGR33" s="51"/>
      <c r="CGS33" s="51">
        <v>1.4</v>
      </c>
      <c r="CGT33" s="51">
        <v>1.3680000000000001</v>
      </c>
      <c r="CGU33" s="51"/>
      <c r="CGV33" s="51"/>
      <c r="CGW33" s="47">
        <v>1.365</v>
      </c>
      <c r="CGX33" s="47">
        <f>MIN(CGW33,CGM33)</f>
        <v>1.1930000000000001</v>
      </c>
      <c r="CGY33" s="47">
        <v>1.3740000000000001</v>
      </c>
      <c r="CGZ33" s="47"/>
      <c r="CHA33" s="47"/>
      <c r="CHB33" s="51"/>
      <c r="CHC33" s="47">
        <v>1.3620000000000001</v>
      </c>
      <c r="CHD33" s="51"/>
      <c r="CHE33" s="47">
        <v>1.371</v>
      </c>
      <c r="CHF33" s="47"/>
      <c r="CHG33" s="47">
        <v>1.3620000000000001</v>
      </c>
      <c r="CHH33" s="47">
        <v>1.335</v>
      </c>
      <c r="CHI33" s="47"/>
      <c r="CHJ33" s="47">
        <v>1.351</v>
      </c>
      <c r="CHK33" s="47">
        <f t="shared" si="164"/>
        <v>1.1930000000000001</v>
      </c>
      <c r="CHL33" s="47">
        <v>1.3580000000000001</v>
      </c>
      <c r="CHM33" s="47"/>
      <c r="CHN33" s="47">
        <v>1.3720000000000001</v>
      </c>
      <c r="CHO33" s="47">
        <v>1.3560000000000001</v>
      </c>
      <c r="CHP33" s="47">
        <v>1.337</v>
      </c>
      <c r="CHQ33" s="47">
        <v>1.357</v>
      </c>
      <c r="CHR33" s="47">
        <v>1.3819999999999999</v>
      </c>
      <c r="CHS33" s="47">
        <f t="shared" si="165"/>
        <v>1.1930000000000001</v>
      </c>
      <c r="CHT33" s="47"/>
      <c r="CHU33" s="47"/>
      <c r="CHV33" s="47">
        <v>1.3859999999999999</v>
      </c>
      <c r="CHW33" s="47">
        <v>1.39</v>
      </c>
      <c r="CHX33" s="47"/>
      <c r="CHY33" s="47"/>
      <c r="CHZ33" s="47">
        <v>1.361</v>
      </c>
      <c r="CIA33" s="47">
        <f t="shared" si="166"/>
        <v>1.1930000000000001</v>
      </c>
      <c r="CIB33" s="47" t="s">
        <v>1163</v>
      </c>
      <c r="CIC33" s="47" t="s">
        <v>1163</v>
      </c>
      <c r="CID33" s="47">
        <v>2.4809999999999999</v>
      </c>
      <c r="CIE33" s="47">
        <v>2.4710000000000001</v>
      </c>
      <c r="CIF33" s="47"/>
      <c r="CIG33" s="47" t="s">
        <v>1163</v>
      </c>
      <c r="CIH33" s="47"/>
      <c r="CII33" s="47" t="s">
        <v>1163</v>
      </c>
      <c r="CIJ33" s="47">
        <v>1.361</v>
      </c>
      <c r="CIK33" s="47">
        <f t="shared" si="247"/>
        <v>1.1930000000000001</v>
      </c>
      <c r="CIL33" s="47"/>
      <c r="CIM33" s="47"/>
      <c r="CIN33" s="6">
        <f t="shared" si="167"/>
        <v>-1</v>
      </c>
      <c r="CIO33" s="102">
        <v>1.274</v>
      </c>
      <c r="CIP33" s="102">
        <v>1.31</v>
      </c>
      <c r="CIQ33" s="102">
        <v>1.3220000000000001</v>
      </c>
      <c r="CIR33" s="102">
        <v>1.3149999999999999</v>
      </c>
      <c r="CIS33" s="102"/>
      <c r="CIT33" s="102">
        <v>1.3169999999999999</v>
      </c>
      <c r="CIU33" s="47">
        <f t="shared" si="168"/>
        <v>1.274</v>
      </c>
      <c r="CIV33" s="102">
        <v>1.319</v>
      </c>
      <c r="CIW33" s="47">
        <v>1.3320000000000001</v>
      </c>
      <c r="CIX33" s="102"/>
      <c r="CIY33" s="47">
        <v>1.3280000000000001</v>
      </c>
      <c r="CIZ33" s="47">
        <v>1.3440000000000001</v>
      </c>
      <c r="CJA33" s="47">
        <v>1.3169999999999999</v>
      </c>
      <c r="CJB33" s="47">
        <v>1.339</v>
      </c>
      <c r="CJC33" s="47">
        <v>1.353</v>
      </c>
      <c r="CJD33" s="47">
        <v>1.3460000000000001</v>
      </c>
      <c r="CJE33" s="47">
        <v>1.415</v>
      </c>
      <c r="CJF33" s="47">
        <v>1.421</v>
      </c>
      <c r="CJG33" s="47">
        <v>1.4139999999999999</v>
      </c>
      <c r="CJH33" s="47">
        <v>1.413</v>
      </c>
      <c r="CJI33" s="102">
        <f t="shared" si="169"/>
        <v>1.274</v>
      </c>
      <c r="CJJ33" s="47">
        <v>1.4079999999999999</v>
      </c>
      <c r="CJK33" s="102">
        <v>1.409</v>
      </c>
      <c r="CJL33" s="47"/>
      <c r="CJM33" s="47">
        <v>1.4159999999999999</v>
      </c>
      <c r="CJN33" s="47">
        <v>1.427</v>
      </c>
      <c r="CJO33" s="47">
        <v>1.4119999999999999</v>
      </c>
      <c r="CJP33" s="47">
        <v>1.417</v>
      </c>
      <c r="CJQ33" s="51">
        <v>1.3440000000000001</v>
      </c>
      <c r="CJR33" s="47">
        <f t="shared" si="170"/>
        <v>1.274</v>
      </c>
      <c r="CJS33" s="47">
        <v>1.27</v>
      </c>
      <c r="CJT33" s="51">
        <v>1.278</v>
      </c>
      <c r="CJU33" s="51">
        <v>1.3</v>
      </c>
      <c r="CJV33" s="51">
        <v>1.3</v>
      </c>
      <c r="CJW33" s="51"/>
      <c r="CJX33" s="47">
        <v>1.268</v>
      </c>
      <c r="CJY33" s="47">
        <v>1.304</v>
      </c>
      <c r="CJZ33" s="47">
        <f t="shared" si="171"/>
        <v>1.274</v>
      </c>
      <c r="CKA33" s="47">
        <v>1.304</v>
      </c>
      <c r="CKB33" s="47">
        <v>1.3220000000000001</v>
      </c>
      <c r="CKC33" s="47"/>
      <c r="CKD33" s="47">
        <v>1.3</v>
      </c>
      <c r="CKE33" s="47">
        <v>1.3109999999999999</v>
      </c>
      <c r="CKF33" s="47">
        <v>1.304</v>
      </c>
      <c r="CKG33" s="47"/>
      <c r="CKH33" s="10">
        <v>1.3160000000000001</v>
      </c>
      <c r="CKI33" s="47">
        <f t="shared" si="172"/>
        <v>1.274</v>
      </c>
      <c r="CKJ33" s="47">
        <v>1.3169999999999999</v>
      </c>
      <c r="CKK33" s="47">
        <v>1.3180000000000001</v>
      </c>
      <c r="CKL33" s="47">
        <v>1.3420000000000001</v>
      </c>
      <c r="CKM33" s="47">
        <v>1.325</v>
      </c>
      <c r="CKN33" s="47">
        <v>1.3340000000000001</v>
      </c>
      <c r="CKO33" s="47">
        <v>1.347</v>
      </c>
      <c r="CKP33" s="47">
        <v>1.35</v>
      </c>
      <c r="CKQ33" s="47">
        <v>1.335</v>
      </c>
      <c r="CKR33" s="47"/>
      <c r="CKS33" s="47">
        <v>1.3120000000000001</v>
      </c>
      <c r="CKT33" s="1181">
        <v>1.306</v>
      </c>
      <c r="CKU33" s="47">
        <v>1.3180000000000001</v>
      </c>
      <c r="CKV33" s="1162">
        <v>1.3420000000000001</v>
      </c>
      <c r="CKW33" s="1162">
        <v>1.341</v>
      </c>
      <c r="CKX33" s="47">
        <v>1.3460000000000001</v>
      </c>
      <c r="CKY33" s="47">
        <f t="shared" si="173"/>
        <v>1.306</v>
      </c>
      <c r="CKZ33" s="47">
        <v>1.3520000000000001</v>
      </c>
      <c r="CLA33" s="47">
        <v>1.357</v>
      </c>
      <c r="CLB33" s="47">
        <v>1.349</v>
      </c>
      <c r="CLC33" s="47">
        <v>1.3680000000000001</v>
      </c>
      <c r="CLD33" s="47">
        <v>1.357</v>
      </c>
      <c r="CLE33" s="1264">
        <v>1.3740000000000001</v>
      </c>
      <c r="CLF33" s="47">
        <f t="shared" si="295"/>
        <v>1.306</v>
      </c>
      <c r="CLG33" s="47">
        <v>1.357</v>
      </c>
      <c r="CLH33" s="47">
        <v>1.3819999999999999</v>
      </c>
      <c r="CLI33" s="47"/>
      <c r="CLJ33" s="47">
        <v>1.379</v>
      </c>
      <c r="CLK33" s="47">
        <v>1.3720000000000001</v>
      </c>
      <c r="CLL33" s="1277" t="s">
        <v>1236</v>
      </c>
      <c r="CLM33" s="1264">
        <v>1.391</v>
      </c>
      <c r="CLN33" s="1264">
        <f t="shared" si="175"/>
        <v>1.306</v>
      </c>
      <c r="CLO33" s="47">
        <v>1.502</v>
      </c>
      <c r="CLP33" s="47"/>
      <c r="CLQ33" s="47"/>
      <c r="CLR33" s="47">
        <v>1.522</v>
      </c>
      <c r="CLS33" s="47">
        <v>1.5069999999999999</v>
      </c>
      <c r="CLT33" s="47">
        <v>1.419</v>
      </c>
      <c r="CLU33" s="47">
        <v>1.49</v>
      </c>
      <c r="CLV33" s="47">
        <v>1.4810000000000001</v>
      </c>
      <c r="CLW33" s="47">
        <v>1.409</v>
      </c>
      <c r="CLX33" s="47">
        <f t="shared" si="262"/>
        <v>1.306</v>
      </c>
      <c r="CLY33" s="47">
        <v>1.49</v>
      </c>
      <c r="CLZ33" s="47">
        <v>1.496</v>
      </c>
      <c r="CMA33" s="47">
        <v>1.49</v>
      </c>
      <c r="CMB33" s="47">
        <v>1.4810000000000001</v>
      </c>
      <c r="CMC33" s="47">
        <v>1.504</v>
      </c>
      <c r="CMD33" s="47">
        <v>1.41</v>
      </c>
      <c r="CME33" s="47">
        <v>1.49</v>
      </c>
      <c r="CMF33" s="47">
        <v>1.4990000000000001</v>
      </c>
      <c r="CMG33" s="51">
        <v>1.47</v>
      </c>
      <c r="CMH33" s="47">
        <f t="shared" si="309"/>
        <v>1.306</v>
      </c>
      <c r="CMI33" s="47">
        <v>1.47</v>
      </c>
      <c r="CMJ33" s="47"/>
      <c r="CMK33" s="47">
        <v>1.4179999999999999</v>
      </c>
      <c r="CML33" s="47">
        <v>1.456</v>
      </c>
      <c r="CMM33" s="47"/>
      <c r="CMN33" s="47">
        <f t="shared" si="302"/>
        <v>1.306</v>
      </c>
      <c r="CMO33" s="47">
        <v>1.4710000000000001</v>
      </c>
      <c r="CMP33" s="47">
        <v>1.482</v>
      </c>
      <c r="CMQ33" s="47">
        <v>1.4910000000000001</v>
      </c>
      <c r="CMR33" s="47">
        <v>1.494</v>
      </c>
      <c r="CMS33" s="47">
        <v>1.48</v>
      </c>
      <c r="CMT33" s="47">
        <v>1.4750000000000001</v>
      </c>
      <c r="CMU33" s="47"/>
      <c r="CMV33" s="47">
        <v>1.504</v>
      </c>
      <c r="CMW33" s="47">
        <v>1.498</v>
      </c>
      <c r="CMX33" s="47"/>
      <c r="CMY33" s="47">
        <v>1.4750000000000001</v>
      </c>
      <c r="CMZ33" s="47">
        <v>1.466</v>
      </c>
      <c r="CNA33" s="47"/>
      <c r="CNB33" s="47">
        <v>1.502</v>
      </c>
      <c r="CNC33" s="47"/>
      <c r="CND33" s="47">
        <v>1.48</v>
      </c>
      <c r="CNE33" s="47"/>
      <c r="CNF33" s="47">
        <v>1.472</v>
      </c>
      <c r="CNG33" s="47"/>
      <c r="CNH33" s="47">
        <v>1.48</v>
      </c>
      <c r="CNI33" s="47">
        <v>1.492</v>
      </c>
      <c r="CNJ33" s="47">
        <v>1.4950000000000001</v>
      </c>
      <c r="CNK33" s="47"/>
      <c r="CNL33" s="47">
        <v>1.472</v>
      </c>
      <c r="CNM33" s="47"/>
      <c r="CNN33" s="47">
        <v>1.4950000000000001</v>
      </c>
      <c r="CNO33" s="47"/>
      <c r="CNP33" s="47">
        <v>1.504</v>
      </c>
      <c r="CNQ33" s="47">
        <v>1.44</v>
      </c>
      <c r="CNR33" s="47">
        <f t="shared" si="178"/>
        <v>1.306</v>
      </c>
      <c r="CNS33" s="47">
        <v>1.488</v>
      </c>
      <c r="CNT33" s="47"/>
      <c r="CNU33" s="47">
        <v>1.4890000000000001</v>
      </c>
      <c r="CNV33" s="47"/>
      <c r="CNW33" s="47">
        <v>1.482</v>
      </c>
      <c r="CNX33" s="47"/>
      <c r="CNY33" s="47">
        <v>1.4650000000000001</v>
      </c>
      <c r="CNZ33" s="47"/>
      <c r="COA33" s="51">
        <v>1.5109999999999999</v>
      </c>
      <c r="COB33" s="47">
        <f t="shared" si="316"/>
        <v>1.306</v>
      </c>
      <c r="COC33" s="47"/>
      <c r="COD33" s="47">
        <v>1.496</v>
      </c>
      <c r="COE33" s="47"/>
      <c r="COF33" s="47">
        <v>1.4810000000000001</v>
      </c>
      <c r="COG33" s="47"/>
      <c r="COH33" s="47">
        <v>1.498</v>
      </c>
      <c r="COI33" s="47">
        <v>1.4730000000000001</v>
      </c>
      <c r="COJ33" s="47"/>
      <c r="COK33" s="47"/>
      <c r="COL33" s="47">
        <v>1.48</v>
      </c>
      <c r="COM33" s="47">
        <f>MIN(COL33,COB33)</f>
        <v>1.306</v>
      </c>
      <c r="CON33" s="47">
        <v>1.486</v>
      </c>
      <c r="COO33" s="47"/>
      <c r="COP33" s="47"/>
      <c r="COQ33" s="51"/>
      <c r="COR33" s="47">
        <v>1.498</v>
      </c>
      <c r="COS33" s="51"/>
      <c r="COT33" s="47">
        <v>1.4830000000000001</v>
      </c>
      <c r="COU33" s="47"/>
      <c r="COV33" s="47">
        <v>1.504</v>
      </c>
      <c r="COW33" s="47">
        <v>1.498</v>
      </c>
      <c r="COX33" s="47"/>
      <c r="COY33" s="47">
        <v>1.4770000000000001</v>
      </c>
      <c r="COZ33" s="47">
        <f t="shared" si="181"/>
        <v>1.306</v>
      </c>
      <c r="CPA33" s="47">
        <v>1.512</v>
      </c>
      <c r="CPB33" s="47"/>
      <c r="CPC33" s="47">
        <v>1.5009999999999999</v>
      </c>
      <c r="CPD33" s="47">
        <v>1.476</v>
      </c>
      <c r="CPE33" s="47">
        <v>1.502</v>
      </c>
      <c r="CPF33" s="47">
        <v>1.5009999999999999</v>
      </c>
      <c r="CPG33" s="47">
        <v>1.478</v>
      </c>
      <c r="CPH33" s="47">
        <v>1.522</v>
      </c>
      <c r="CPI33" s="47">
        <f t="shared" si="182"/>
        <v>1.306</v>
      </c>
      <c r="CPJ33" s="47"/>
      <c r="CPK33" s="47"/>
      <c r="CPL33" s="47">
        <v>1.4890000000000001</v>
      </c>
      <c r="CPM33" s="47">
        <v>1.48</v>
      </c>
      <c r="CPN33" s="47"/>
      <c r="CPO33" s="47"/>
      <c r="CPP33" s="47">
        <v>1.49</v>
      </c>
      <c r="CPQ33" s="47">
        <f t="shared" si="183"/>
        <v>1.306</v>
      </c>
      <c r="CPR33" s="47" t="s">
        <v>1163</v>
      </c>
      <c r="CPS33" s="47" t="s">
        <v>1163</v>
      </c>
      <c r="CPT33" s="47">
        <v>2.3620000000000001</v>
      </c>
      <c r="CPU33" s="47">
        <v>2.351</v>
      </c>
      <c r="CPV33" s="47"/>
      <c r="CPW33" s="47" t="s">
        <v>1163</v>
      </c>
      <c r="CPX33" s="47"/>
      <c r="CPY33" s="47" t="s">
        <v>1163</v>
      </c>
      <c r="CPZ33" s="47">
        <v>1.49</v>
      </c>
      <c r="CQA33" s="47">
        <f t="shared" si="248"/>
        <v>1.306</v>
      </c>
      <c r="CQB33" s="47"/>
      <c r="CQC33" s="47"/>
      <c r="CQD33" s="6">
        <f t="shared" si="249"/>
        <v>-1</v>
      </c>
      <c r="CQE33" s="77">
        <f t="shared" si="184"/>
        <v>0.90200000000000002</v>
      </c>
      <c r="CQF33" s="51">
        <v>0.82</v>
      </c>
      <c r="CQG33" s="47">
        <f t="shared" si="185"/>
        <v>0.82</v>
      </c>
      <c r="CQH33" s="102">
        <v>0.84</v>
      </c>
      <c r="CQI33" s="47">
        <v>0.85</v>
      </c>
      <c r="CQJ33" s="47"/>
      <c r="CQK33" s="47">
        <v>0.83399999999999996</v>
      </c>
      <c r="CQL33" s="47">
        <v>0.85199999999999998</v>
      </c>
      <c r="CQM33" s="47">
        <v>0.85</v>
      </c>
      <c r="CQN33" s="47">
        <v>0.85099999999999998</v>
      </c>
      <c r="CQO33" s="47">
        <v>0.84799999999999998</v>
      </c>
      <c r="CQP33" s="47">
        <f t="shared" si="186"/>
        <v>0.82</v>
      </c>
      <c r="CQQ33" s="47">
        <v>0.86099999999999999</v>
      </c>
      <c r="CQR33" s="47">
        <v>0.84499999999999997</v>
      </c>
      <c r="CQS33" s="47">
        <v>0.9</v>
      </c>
      <c r="CQT33" s="47">
        <v>0.89800000000000002</v>
      </c>
      <c r="CQU33" s="47">
        <v>0.89800000000000002</v>
      </c>
      <c r="CQV33" s="47">
        <v>0.89200000000000002</v>
      </c>
      <c r="CQW33" s="102">
        <f t="shared" si="187"/>
        <v>0.82</v>
      </c>
      <c r="CQX33" s="102">
        <v>0.88900000000000001</v>
      </c>
      <c r="CQY33" s="102">
        <v>0.88900000000000001</v>
      </c>
      <c r="CQZ33" s="47"/>
      <c r="CRA33" s="47">
        <v>0.88600000000000001</v>
      </c>
      <c r="CRB33" s="47">
        <v>0.88600000000000001</v>
      </c>
      <c r="CRC33" s="47">
        <v>0.89400000000000002</v>
      </c>
      <c r="CRD33" s="47">
        <v>0.89100000000000001</v>
      </c>
      <c r="CRE33" s="51">
        <v>0.86</v>
      </c>
      <c r="CRF33" s="47">
        <f t="shared" si="188"/>
        <v>0.82</v>
      </c>
      <c r="CRG33" s="47">
        <v>0.82899999999999996</v>
      </c>
      <c r="CRH33" s="51">
        <v>0.85099999999999998</v>
      </c>
      <c r="CRI33" s="51">
        <v>0.85699999999999998</v>
      </c>
      <c r="CRJ33" s="47">
        <v>0.85199999999999998</v>
      </c>
      <c r="CRK33" s="47"/>
      <c r="CRL33" s="47">
        <v>0.84899999999999998</v>
      </c>
      <c r="CRM33" s="47">
        <f t="shared" si="189"/>
        <v>0.82</v>
      </c>
      <c r="CRN33" s="47">
        <v>0.86299999999999999</v>
      </c>
      <c r="CRO33" s="47">
        <v>0.86</v>
      </c>
      <c r="CRP33" s="47">
        <v>0.84799999999999998</v>
      </c>
      <c r="CRQ33" s="47">
        <v>0.85499999999999998</v>
      </c>
      <c r="CRR33" s="47"/>
      <c r="CRS33" s="51">
        <v>0.85299999999999998</v>
      </c>
      <c r="CRT33" s="12">
        <v>0.83</v>
      </c>
      <c r="CRU33" s="47">
        <f t="shared" si="190"/>
        <v>0.82</v>
      </c>
      <c r="CRV33" s="47">
        <v>0.85</v>
      </c>
      <c r="CRW33" s="47">
        <v>0.84699999999999998</v>
      </c>
      <c r="CRX33" s="51"/>
      <c r="CRY33" s="47">
        <v>0.86099999999999999</v>
      </c>
      <c r="CRZ33" s="47">
        <v>0.86399999999999999</v>
      </c>
      <c r="CSA33" s="47">
        <v>0.85399999999999998</v>
      </c>
      <c r="CSB33" s="47">
        <v>0.86699999999999999</v>
      </c>
      <c r="CSC33" s="47"/>
      <c r="CSD33" s="47"/>
      <c r="CSE33" s="47">
        <v>0.84899999999999998</v>
      </c>
      <c r="CSF33" s="47">
        <v>0.86499999999999999</v>
      </c>
      <c r="CSG33" s="47">
        <v>0.83799999999999997</v>
      </c>
      <c r="CSH33" s="47">
        <v>0.86599999999999999</v>
      </c>
      <c r="CSI33" s="47">
        <v>0.83799999999999997</v>
      </c>
      <c r="CSJ33" s="47"/>
      <c r="CSK33" s="47">
        <v>0.84599999999999997</v>
      </c>
      <c r="CSL33" s="47">
        <v>0.85099999999999998</v>
      </c>
      <c r="CSM33" s="47"/>
      <c r="CSN33" s="47"/>
      <c r="CSO33" s="51">
        <v>0.874</v>
      </c>
      <c r="CSP33" s="1239">
        <f t="shared" si="273"/>
        <v>0.82</v>
      </c>
      <c r="CSQ33" s="47">
        <v>0.85</v>
      </c>
      <c r="CSR33" s="47">
        <v>0.86299999999999999</v>
      </c>
      <c r="CSS33" s="1162">
        <v>0.86</v>
      </c>
      <c r="CST33" s="1162">
        <v>0.86699999999999999</v>
      </c>
      <c r="CSU33" s="1162">
        <v>0.85499999999999998</v>
      </c>
      <c r="CSV33" s="1162">
        <v>0.878</v>
      </c>
      <c r="CSW33" s="47"/>
      <c r="CSX33" s="47"/>
      <c r="CSY33" s="47"/>
      <c r="CSZ33" s="47"/>
      <c r="CTA33" s="47">
        <v>0.86199999999999999</v>
      </c>
      <c r="CTB33" s="47">
        <v>0.86899999999999999</v>
      </c>
      <c r="CTC33" s="47">
        <f t="shared" si="191"/>
        <v>0.82</v>
      </c>
      <c r="CTD33" s="47">
        <v>0.876</v>
      </c>
      <c r="CTE33" s="47">
        <v>0.86099999999999999</v>
      </c>
      <c r="CTF33" s="47">
        <v>0.879</v>
      </c>
      <c r="CTG33" s="47">
        <v>0.88900000000000001</v>
      </c>
      <c r="CTH33" s="47">
        <v>0.89</v>
      </c>
      <c r="CTI33" s="47">
        <v>0.86399999999999999</v>
      </c>
      <c r="CTJ33" s="47">
        <v>0.878</v>
      </c>
      <c r="CTK33" s="47">
        <v>0.86799999999999999</v>
      </c>
      <c r="CTL33" s="47">
        <v>0.89</v>
      </c>
      <c r="CTM33" s="1264">
        <v>0.873</v>
      </c>
      <c r="CTN33" s="1264">
        <v>0.89</v>
      </c>
      <c r="CTO33" s="1264">
        <f t="shared" si="296"/>
        <v>0.82</v>
      </c>
      <c r="CTP33" s="47">
        <v>0.871</v>
      </c>
      <c r="CTQ33" s="47">
        <v>0.88700000000000001</v>
      </c>
      <c r="CTR33" s="47">
        <v>0.85899999999999999</v>
      </c>
      <c r="CTS33" s="47">
        <v>0.88500000000000001</v>
      </c>
      <c r="CTT33" s="47">
        <v>0.85499999999999998</v>
      </c>
      <c r="CTU33" s="47">
        <v>0.871</v>
      </c>
      <c r="CTV33" s="47"/>
      <c r="CTW33" s="47"/>
      <c r="CTX33" s="47">
        <v>0.875</v>
      </c>
      <c r="CTY33" s="47">
        <v>0.89100000000000001</v>
      </c>
      <c r="CTZ33" s="47">
        <v>0.86</v>
      </c>
      <c r="CUA33" s="47">
        <v>0.86899999999999999</v>
      </c>
      <c r="CUB33" s="1264">
        <v>0.86499999999999999</v>
      </c>
      <c r="CUC33" s="1264">
        <v>0.88200000000000001</v>
      </c>
      <c r="CUD33" s="47">
        <f t="shared" si="193"/>
        <v>0.82</v>
      </c>
      <c r="CUE33" s="47">
        <v>0.89400000000000002</v>
      </c>
      <c r="CUF33" s="47">
        <v>0.86599999999999999</v>
      </c>
      <c r="CUG33" s="47">
        <v>0.95099999999999996</v>
      </c>
      <c r="CUH33" s="47">
        <v>0.93300000000000005</v>
      </c>
      <c r="CUI33" s="47"/>
      <c r="CUJ33" s="47"/>
      <c r="CUK33" s="47"/>
      <c r="CUL33" s="47"/>
      <c r="CUM33" s="47">
        <v>0.94599999999999995</v>
      </c>
      <c r="CUN33" s="47">
        <v>0.94099999999999995</v>
      </c>
      <c r="CUO33" s="47">
        <v>0.92900000000000005</v>
      </c>
      <c r="CUP33" s="47">
        <v>0.89100000000000001</v>
      </c>
      <c r="CUQ33" s="47">
        <v>0.86799999999999999</v>
      </c>
      <c r="CUR33" s="47">
        <v>0.86699999999999999</v>
      </c>
      <c r="CUS33" s="47">
        <v>0.92800000000000005</v>
      </c>
      <c r="CUT33" s="47">
        <v>0.93100000000000005</v>
      </c>
      <c r="CUU33" s="47">
        <v>0.89300000000000002</v>
      </c>
      <c r="CUV33" s="47">
        <v>0.89600000000000002</v>
      </c>
      <c r="CUW33" s="47">
        <v>0.92200000000000004</v>
      </c>
      <c r="CUX33" s="47">
        <v>0.93600000000000005</v>
      </c>
      <c r="CUY33" s="47">
        <v>0.92700000000000005</v>
      </c>
      <c r="CUZ33" s="47">
        <v>0.92800000000000005</v>
      </c>
      <c r="CVA33" s="47">
        <v>0.89600000000000002</v>
      </c>
      <c r="CVB33" s="47">
        <v>0.89500000000000002</v>
      </c>
      <c r="CVC33" s="47">
        <f>MIN(CUD33,CUZ33)</f>
        <v>0.82</v>
      </c>
      <c r="CVD33" s="47">
        <v>0.94099999999999995</v>
      </c>
      <c r="CVE33" s="47">
        <v>0.94399999999999995</v>
      </c>
      <c r="CVF33" s="47">
        <v>0.96399999999999997</v>
      </c>
      <c r="CVG33" s="47">
        <v>0.95499999999999996</v>
      </c>
      <c r="CVH33" s="47">
        <v>0.95699999999999996</v>
      </c>
      <c r="CVI33" s="47">
        <v>0.96</v>
      </c>
      <c r="CVJ33" s="47">
        <v>0.97</v>
      </c>
      <c r="CVK33" s="47">
        <v>0.96699999999999997</v>
      </c>
      <c r="CVL33" s="47">
        <v>0.97</v>
      </c>
      <c r="CVM33" s="47">
        <v>0.96</v>
      </c>
      <c r="CVN33" s="47">
        <v>0.88900000000000001</v>
      </c>
      <c r="CVO33" s="47">
        <v>0.88100000000000001</v>
      </c>
      <c r="CVP33" s="47">
        <v>0.95399999999999996</v>
      </c>
      <c r="CVQ33" s="47">
        <v>0.95799999999999996</v>
      </c>
      <c r="CVR33" s="47">
        <v>0.93500000000000005</v>
      </c>
      <c r="CVS33" s="47">
        <v>0.95799999999999996</v>
      </c>
      <c r="CVT33" s="51">
        <v>0.90600000000000003</v>
      </c>
      <c r="CVU33" s="51">
        <v>0.92300000000000004</v>
      </c>
      <c r="CVV33" s="47">
        <f>MIN(CVC33,CVT33)</f>
        <v>0.82</v>
      </c>
      <c r="CVW33" s="47">
        <v>0.96199999999999997</v>
      </c>
      <c r="CVX33" s="47">
        <v>0.95</v>
      </c>
      <c r="CVY33" s="47"/>
      <c r="CVZ33" s="47"/>
      <c r="CWA33" s="47">
        <v>0.89400000000000002</v>
      </c>
      <c r="CWB33" s="47">
        <v>0.86899999999999999</v>
      </c>
      <c r="CWC33" s="47">
        <v>0.94</v>
      </c>
      <c r="CWD33" s="47">
        <v>0.94599999999999995</v>
      </c>
      <c r="CWE33" s="47"/>
      <c r="CWF33" s="47"/>
      <c r="CWG33" s="47">
        <f t="shared" si="311"/>
        <v>0.82</v>
      </c>
      <c r="CWH33" s="47">
        <v>0.93400000000000005</v>
      </c>
      <c r="CWI33" s="47">
        <v>0.95199999999999996</v>
      </c>
      <c r="CWJ33" s="47">
        <v>0.94699999999999995</v>
      </c>
      <c r="CWK33" s="47">
        <v>0.94799999999999995</v>
      </c>
      <c r="CWL33" s="47">
        <v>0.96199999999999997</v>
      </c>
      <c r="CWM33" s="47">
        <v>0.95599999999999996</v>
      </c>
      <c r="CWN33" s="47">
        <v>0.95399999999999996</v>
      </c>
      <c r="CWO33" s="47">
        <v>0.95099999999999996</v>
      </c>
      <c r="CWP33" s="47"/>
      <c r="CWQ33" s="47"/>
      <c r="CWR33" s="47">
        <v>0.92800000000000005</v>
      </c>
      <c r="CWS33" s="47">
        <v>0.92800000000000005</v>
      </c>
      <c r="CWT33" s="47">
        <v>0.92500000000000004</v>
      </c>
      <c r="CWU33" s="47">
        <v>0.95799999999999996</v>
      </c>
      <c r="CWV33" s="47"/>
      <c r="CWW33" s="47"/>
      <c r="CWX33" s="47">
        <v>0.94699999999999995</v>
      </c>
      <c r="CWY33" s="47">
        <v>0.94899999999999995</v>
      </c>
      <c r="CWZ33" s="47"/>
      <c r="CXA33" s="47"/>
      <c r="CXB33" s="47">
        <v>0.95899999999999996</v>
      </c>
      <c r="CXC33" s="47">
        <v>0.96</v>
      </c>
      <c r="CXD33" s="47">
        <v>0.94399999999999995</v>
      </c>
      <c r="CXE33" s="47">
        <v>0.94399999999999995</v>
      </c>
      <c r="CXF33" s="47">
        <v>0.92700000000000005</v>
      </c>
      <c r="CXG33" s="47">
        <v>0.93700000000000006</v>
      </c>
      <c r="CXH33" s="47">
        <v>0.94</v>
      </c>
      <c r="CXI33" s="47">
        <v>0.92600000000000005</v>
      </c>
      <c r="CXJ33" s="47">
        <v>0.95</v>
      </c>
      <c r="CXK33" s="47">
        <v>0.94899999999999995</v>
      </c>
      <c r="CXL33" s="47">
        <v>0.94799999999999995</v>
      </c>
      <c r="CXM33" s="47">
        <v>0.94699999999999995</v>
      </c>
      <c r="CXN33" s="47">
        <v>0.93200000000000005</v>
      </c>
      <c r="CXO33" s="47">
        <v>0.95099999999999996</v>
      </c>
      <c r="CXP33" s="47">
        <v>0.93300000000000005</v>
      </c>
      <c r="CXQ33" s="47">
        <v>0.92700000000000005</v>
      </c>
      <c r="CXR33" s="47"/>
      <c r="CXS33" s="47"/>
      <c r="CXT33" s="47">
        <v>0.94199999999999995</v>
      </c>
      <c r="CXU33" s="47">
        <v>0.92800000000000005</v>
      </c>
      <c r="CXV33" s="47"/>
      <c r="CXW33" s="47"/>
      <c r="CXX33" s="47">
        <v>0.93700000000000006</v>
      </c>
      <c r="CXY33" s="47">
        <v>0.93200000000000005</v>
      </c>
      <c r="CXZ33" s="47">
        <v>0.91</v>
      </c>
      <c r="CYA33" s="47">
        <v>0.90900000000000003</v>
      </c>
      <c r="CYB33" s="47">
        <f t="shared" si="196"/>
        <v>0.82</v>
      </c>
      <c r="CYC33" s="47">
        <v>0.90900000000000003</v>
      </c>
      <c r="CYD33" s="47">
        <v>0.92200000000000004</v>
      </c>
      <c r="CYE33" s="47"/>
      <c r="CYF33" s="47"/>
      <c r="CYG33" s="47">
        <v>0.91900000000000004</v>
      </c>
      <c r="CYH33" s="47">
        <v>0.93100000000000005</v>
      </c>
      <c r="CYI33" s="47"/>
      <c r="CYJ33" s="47"/>
      <c r="CYK33" s="47">
        <v>0.94</v>
      </c>
      <c r="CYL33" s="47">
        <v>0.93</v>
      </c>
      <c r="CYM33" s="47"/>
      <c r="CYN33" s="47"/>
      <c r="CYO33" s="47">
        <v>0.91</v>
      </c>
      <c r="CYP33" s="47">
        <v>0.93</v>
      </c>
      <c r="CYQ33" s="47"/>
      <c r="CYR33" s="47"/>
      <c r="CYS33" s="51">
        <v>0.94599999999999995</v>
      </c>
      <c r="CYT33" s="51">
        <v>0.94299999999999995</v>
      </c>
      <c r="CYU33" s="47">
        <f t="shared" si="312"/>
        <v>0.82</v>
      </c>
      <c r="CYV33" s="47"/>
      <c r="CYW33" s="47"/>
      <c r="CYX33" s="47">
        <v>0.90700000000000003</v>
      </c>
      <c r="CYY33" s="47">
        <v>0.93200000000000005</v>
      </c>
      <c r="CYZ33" s="47"/>
      <c r="CZA33" s="47"/>
      <c r="CZB33" s="47">
        <v>0.91900000000000004</v>
      </c>
      <c r="CZC33" s="47">
        <v>0.93200000000000005</v>
      </c>
      <c r="CZD33" s="47"/>
      <c r="CZE33" s="47"/>
      <c r="CZF33" s="47">
        <v>0.91200000000000003</v>
      </c>
      <c r="CZG33" s="47">
        <v>0.93700000000000006</v>
      </c>
      <c r="CZH33" s="47">
        <v>0.93400000000000005</v>
      </c>
      <c r="CZI33" s="47">
        <v>0.91600000000000004</v>
      </c>
      <c r="CZJ33" s="47"/>
      <c r="CZK33" s="47"/>
      <c r="CZL33" s="47"/>
      <c r="CZM33" s="47"/>
      <c r="CZN33" s="47">
        <v>0.92400000000000004</v>
      </c>
      <c r="CZO33" s="47">
        <v>0.91</v>
      </c>
      <c r="CZP33" s="47">
        <f>MIN(CYU33,CZO33)</f>
        <v>0.82</v>
      </c>
      <c r="CZQ33" s="47">
        <v>0.90600000000000003</v>
      </c>
      <c r="CZR33" s="47">
        <v>0.93200000000000005</v>
      </c>
      <c r="CZS33" s="47"/>
      <c r="CZT33" s="47"/>
      <c r="CZU33" s="47"/>
      <c r="CZV33" s="47"/>
      <c r="CZW33" s="47">
        <v>0.92200000000000004</v>
      </c>
      <c r="CZX33" s="47">
        <v>0.91400000000000003</v>
      </c>
      <c r="CZY33" s="47"/>
      <c r="CZZ33" s="51"/>
      <c r="DAA33" s="51"/>
      <c r="DAB33" s="51"/>
      <c r="DAC33" s="47">
        <v>0.9</v>
      </c>
      <c r="DAD33" s="47">
        <v>0.93200000000000005</v>
      </c>
      <c r="DAE33" s="47"/>
      <c r="DAF33" s="47"/>
      <c r="DAG33" s="47">
        <v>0.90800000000000003</v>
      </c>
      <c r="DAH33" s="47">
        <v>0.91900000000000004</v>
      </c>
      <c r="DAI33" s="47">
        <v>0.91</v>
      </c>
      <c r="DAJ33" s="47">
        <v>0.90500000000000003</v>
      </c>
      <c r="DAK33" s="47"/>
      <c r="DAL33" s="47"/>
      <c r="DAM33" s="47">
        <v>0.94</v>
      </c>
      <c r="DAN33" s="47">
        <v>0.92</v>
      </c>
      <c r="DAO33" s="47">
        <f t="shared" si="199"/>
        <v>0.82</v>
      </c>
      <c r="DAP33" s="47">
        <v>0.89500000000000002</v>
      </c>
      <c r="DAQ33" s="47">
        <v>0.89600000000000002</v>
      </c>
      <c r="DAR33" s="47"/>
      <c r="DAS33" s="47"/>
      <c r="DAT33" s="47">
        <v>0.91200000000000003</v>
      </c>
      <c r="DAU33" s="47">
        <v>0.92100000000000004</v>
      </c>
      <c r="DAV33" s="47">
        <v>0.93300000000000005</v>
      </c>
      <c r="DAW33" s="47">
        <v>0.89500000000000002</v>
      </c>
      <c r="DAX33" s="47">
        <f t="shared" si="200"/>
        <v>0.82</v>
      </c>
      <c r="DAY33" s="47"/>
      <c r="DAZ33" s="47"/>
      <c r="DBA33" s="47">
        <v>0.91200000000000003</v>
      </c>
      <c r="DBB33" s="47">
        <v>0.92100000000000004</v>
      </c>
      <c r="DBC33" s="47"/>
      <c r="DBD33" s="47"/>
      <c r="DBE33" s="47">
        <v>0.89900000000000002</v>
      </c>
      <c r="DBF33" s="47">
        <v>0.91</v>
      </c>
      <c r="DBG33" s="47">
        <v>0.93</v>
      </c>
      <c r="DBH33" s="47">
        <v>0.93400000000000005</v>
      </c>
      <c r="DBI33" s="47"/>
      <c r="DBJ33" s="47"/>
      <c r="DBK33" s="47"/>
      <c r="DBL33" s="47"/>
      <c r="DBM33" s="47">
        <v>0.93</v>
      </c>
      <c r="DBN33" s="47">
        <v>0.93200000000000005</v>
      </c>
      <c r="DBO33" s="47">
        <f t="shared" si="201"/>
        <v>0.82</v>
      </c>
      <c r="DBP33" s="47">
        <v>2.1709999999999998</v>
      </c>
      <c r="DBQ33" s="47">
        <v>2.1619999999999999</v>
      </c>
      <c r="DBR33" s="47">
        <v>2.1819999999999999</v>
      </c>
      <c r="DBS33" s="47">
        <v>2.1619999999999999</v>
      </c>
      <c r="DBT33" s="47">
        <v>2.1720000000000002</v>
      </c>
      <c r="DBU33" s="47">
        <v>2.1579999999999999</v>
      </c>
      <c r="DBV33" s="47">
        <v>2.1560000000000001</v>
      </c>
      <c r="DBW33" s="47">
        <v>2.177</v>
      </c>
      <c r="DBX33" s="47"/>
      <c r="DBY33" s="47"/>
      <c r="DBZ33" s="47">
        <v>2.1669999999999998</v>
      </c>
      <c r="DCA33" s="47">
        <v>2.1629999999999998</v>
      </c>
      <c r="DCB33" s="47"/>
      <c r="DCC33" s="47"/>
      <c r="DCD33" s="47">
        <v>2.1909999999999998</v>
      </c>
      <c r="DCE33" s="47">
        <v>2.1829999999999998</v>
      </c>
      <c r="DCF33" s="47">
        <v>0.93200000000000005</v>
      </c>
      <c r="DCG33" s="47">
        <f t="shared" si="250"/>
        <v>0.82</v>
      </c>
      <c r="DCH33" s="47"/>
      <c r="DCI33" s="47"/>
      <c r="DCJ33" s="47"/>
      <c r="DCK33" s="47"/>
      <c r="DCL33" s="47"/>
      <c r="DCM33" s="47"/>
      <c r="DCN33" s="47"/>
      <c r="DCO33" s="47"/>
      <c r="DCP33" s="6">
        <f t="shared" si="251"/>
        <v>-1</v>
      </c>
      <c r="DCQ33" s="6">
        <f t="shared" si="252"/>
        <v>-1</v>
      </c>
      <c r="DCR33" s="1224">
        <f t="shared" si="202"/>
        <v>0.1329268292682928</v>
      </c>
      <c r="DCS33" s="1303">
        <v>1.32</v>
      </c>
      <c r="DCT33" s="47">
        <v>1.357</v>
      </c>
      <c r="DCU33" s="47">
        <v>1.36</v>
      </c>
      <c r="DCV33" s="47">
        <v>1.39</v>
      </c>
      <c r="DCW33" s="47">
        <v>1.3580000000000001</v>
      </c>
      <c r="DCX33" s="47">
        <v>1.361</v>
      </c>
      <c r="DCY33" s="47">
        <v>1.371</v>
      </c>
      <c r="DCZ33" s="47">
        <v>1.3939999999999999</v>
      </c>
      <c r="DDA33" s="47">
        <v>1.3680000000000001</v>
      </c>
      <c r="DDB33" s="51">
        <v>1.3720000000000001</v>
      </c>
      <c r="DDC33" s="47">
        <f>MIN(DCS33,DDB33)</f>
        <v>1.32</v>
      </c>
      <c r="DDD33" s="47">
        <v>1.3839999999999999</v>
      </c>
      <c r="DDE33" s="47"/>
      <c r="DDF33" s="47">
        <v>1.3540000000000001</v>
      </c>
      <c r="DDG33" s="47">
        <v>1.4079999999999999</v>
      </c>
      <c r="DDH33" s="47"/>
      <c r="DDI33" s="47">
        <f t="shared" si="303"/>
        <v>1.32</v>
      </c>
      <c r="DDJ33" s="47">
        <v>1.32</v>
      </c>
      <c r="DDK33" s="47">
        <v>1.4</v>
      </c>
      <c r="DDL33" s="47">
        <v>1.3959999999999999</v>
      </c>
      <c r="DDM33" s="47">
        <v>1.3819999999999999</v>
      </c>
      <c r="DDN33" s="47">
        <v>1.4119999999999999</v>
      </c>
      <c r="DDO33" s="47">
        <v>1.3919999999999999</v>
      </c>
      <c r="DDP33" s="47">
        <v>1.4239999999999999</v>
      </c>
      <c r="DDQ33" s="47"/>
      <c r="DDR33" s="47">
        <v>1.4219999999999999</v>
      </c>
      <c r="DDS33" s="47">
        <v>1.367</v>
      </c>
      <c r="DDT33" s="47">
        <v>1.4039999999999999</v>
      </c>
      <c r="DDU33" s="47">
        <v>1.39</v>
      </c>
      <c r="DDV33" s="47"/>
      <c r="DDW33" s="47">
        <v>1.421</v>
      </c>
      <c r="DDX33" s="47">
        <v>1.365</v>
      </c>
      <c r="DDY33" s="47">
        <v>1.4219999999999999</v>
      </c>
      <c r="DDZ33" s="47">
        <v>1.365</v>
      </c>
      <c r="DEA33" s="47"/>
      <c r="DEB33" s="47">
        <v>1.4239999999999999</v>
      </c>
      <c r="DEC33" s="47">
        <v>1.37</v>
      </c>
      <c r="DED33" s="47"/>
      <c r="DEE33" s="47"/>
      <c r="DEF33" s="47">
        <v>1.248</v>
      </c>
      <c r="DEG33" s="47">
        <v>1.4019999999999999</v>
      </c>
      <c r="DEH33" s="47"/>
      <c r="DEI33" s="47"/>
      <c r="DEJ33" s="47">
        <v>1.4219999999999999</v>
      </c>
      <c r="DEK33" s="47">
        <v>1.274</v>
      </c>
      <c r="DEL33" s="47"/>
      <c r="DEM33" s="47"/>
      <c r="DEN33" s="47">
        <v>1.2649999999999999</v>
      </c>
      <c r="DEO33" s="47">
        <v>1.421</v>
      </c>
      <c r="DEP33" s="47">
        <v>1.415</v>
      </c>
      <c r="DEQ33" s="47">
        <v>1.25</v>
      </c>
      <c r="DER33" s="47">
        <v>1.387</v>
      </c>
      <c r="DES33" s="47">
        <v>1.256</v>
      </c>
      <c r="DET33" s="47"/>
      <c r="DEU33" s="47"/>
      <c r="DEV33" s="47">
        <v>1.409</v>
      </c>
      <c r="DEW33" s="47">
        <v>1.2569999999999999</v>
      </c>
      <c r="DEX33" s="47"/>
      <c r="DEY33" s="47"/>
      <c r="DEZ33" s="47">
        <v>1.2450000000000001</v>
      </c>
      <c r="DFA33" s="47">
        <v>1.421</v>
      </c>
      <c r="DFB33" s="47"/>
      <c r="DFC33" s="47"/>
      <c r="DFD33" s="47">
        <v>1.25</v>
      </c>
      <c r="DFE33" s="47">
        <v>1.385</v>
      </c>
      <c r="DFF33" s="47">
        <v>1.375</v>
      </c>
      <c r="DFG33" s="47">
        <f t="shared" si="204"/>
        <v>1.32</v>
      </c>
      <c r="DFH33" s="47"/>
      <c r="DFI33" s="47">
        <v>1.4239999999999999</v>
      </c>
      <c r="DFJ33" s="47"/>
      <c r="DFK33" s="47"/>
      <c r="DFL33" s="47">
        <v>1.4</v>
      </c>
      <c r="DFM33" s="47"/>
      <c r="DFN33" s="47"/>
      <c r="DFO33" s="47">
        <v>1.429</v>
      </c>
      <c r="DFP33" s="47"/>
      <c r="DFQ33" s="47"/>
      <c r="DFR33" s="47">
        <v>1.419</v>
      </c>
      <c r="DFS33" s="47"/>
      <c r="DFT33" s="47"/>
      <c r="DFU33" s="51">
        <v>1.282</v>
      </c>
      <c r="DFV33" s="51">
        <v>1.4319999999999999</v>
      </c>
      <c r="DFW33" s="51">
        <f t="shared" si="304"/>
        <v>1.282</v>
      </c>
      <c r="DFX33" s="51">
        <f t="shared" si="305"/>
        <v>1.32</v>
      </c>
      <c r="DFY33" s="51"/>
      <c r="DFZ33" s="51"/>
      <c r="DGA33" s="51">
        <v>1.4330000000000001</v>
      </c>
      <c r="DGB33" s="51"/>
      <c r="DGC33" s="51">
        <v>1.41</v>
      </c>
      <c r="DGD33" s="51"/>
      <c r="DGE33" s="51">
        <v>1.399</v>
      </c>
      <c r="DGF33" s="51">
        <v>1.4239999999999999</v>
      </c>
      <c r="DGG33" s="51"/>
      <c r="DGH33" s="51"/>
      <c r="DGI33" s="51"/>
      <c r="DGJ33" s="51"/>
      <c r="DGK33" s="51">
        <v>1.403</v>
      </c>
      <c r="DGL33" s="51">
        <v>1.2609999999999999</v>
      </c>
      <c r="DGM33" s="51">
        <f>MIN(DGL33,DFW33)</f>
        <v>1.2609999999999999</v>
      </c>
      <c r="DGN33" s="51">
        <f t="shared" si="208"/>
        <v>1.32</v>
      </c>
      <c r="DGO33" s="47">
        <v>1.413</v>
      </c>
      <c r="DGP33" s="51"/>
      <c r="DGQ33" s="6">
        <f t="shared" si="209"/>
        <v>0.12053925455987323</v>
      </c>
      <c r="DGR33" s="47"/>
      <c r="DGS33" s="47">
        <v>1.427</v>
      </c>
      <c r="DGT33" s="51"/>
      <c r="DGU33" s="51"/>
      <c r="DGV33" s="47">
        <v>1.427</v>
      </c>
      <c r="DGW33" s="47"/>
      <c r="DGX33" s="47">
        <v>1.4059999999999999</v>
      </c>
      <c r="DGY33" s="47">
        <v>1.4339999999999999</v>
      </c>
      <c r="DGZ33" s="47"/>
      <c r="DHA33" s="47">
        <v>1.407</v>
      </c>
      <c r="DHB33" s="47">
        <f>MIN(DHA33,DGN33)</f>
        <v>1.32</v>
      </c>
      <c r="DHC33" s="47">
        <v>1.423</v>
      </c>
      <c r="DHD33" s="47"/>
      <c r="DHE33" s="47">
        <v>1.411</v>
      </c>
      <c r="DHF33" s="47">
        <v>1.4019999999999999</v>
      </c>
      <c r="DHG33" s="47">
        <v>1.391</v>
      </c>
      <c r="DHH33" s="47">
        <v>1.4079999999999999</v>
      </c>
      <c r="DHI33" s="47">
        <v>1.4019999999999999</v>
      </c>
      <c r="DHJ33" s="47">
        <v>1.4350000000000001</v>
      </c>
      <c r="DHK33" s="47">
        <f t="shared" si="211"/>
        <v>1.32</v>
      </c>
      <c r="DHL33" s="47"/>
      <c r="DHM33" s="47"/>
      <c r="DHN33" s="47">
        <v>1.415</v>
      </c>
      <c r="DHO33" s="47">
        <v>1.44</v>
      </c>
      <c r="DHP33" s="47"/>
      <c r="DHQ33" s="47"/>
      <c r="DHR33" s="47">
        <v>1.3919999999999999</v>
      </c>
      <c r="DHS33" s="47">
        <f t="shared" si="212"/>
        <v>1.32</v>
      </c>
      <c r="DHT33" s="47" t="s">
        <v>1163</v>
      </c>
      <c r="DHU33" s="47" t="s">
        <v>1163</v>
      </c>
      <c r="DHV33" s="47">
        <v>2.9209999999999998</v>
      </c>
      <c r="DHW33" s="47">
        <v>2.9409999999999998</v>
      </c>
      <c r="DHX33" s="47"/>
      <c r="DHY33" s="47" t="s">
        <v>1163</v>
      </c>
      <c r="DHZ33" s="47"/>
      <c r="DIA33" s="47" t="s">
        <v>1163</v>
      </c>
      <c r="DIB33" s="47">
        <v>1.3919999999999999</v>
      </c>
      <c r="DIC33" s="47">
        <f t="shared" si="253"/>
        <v>1.32</v>
      </c>
      <c r="DID33" s="47"/>
      <c r="DIE33" s="47"/>
      <c r="DIF33" s="47"/>
      <c r="DIG33" s="47"/>
      <c r="DIH33" s="6">
        <f t="shared" si="213"/>
        <v>-1</v>
      </c>
      <c r="DII33" s="77">
        <v>0.67900000000000005</v>
      </c>
      <c r="DIJ33" s="47" t="s">
        <v>1159</v>
      </c>
      <c r="DIK33" s="47">
        <v>0.86</v>
      </c>
      <c r="DIL33" s="47">
        <v>0.86399999999999999</v>
      </c>
      <c r="DIM33" s="47">
        <v>0.69399999999999995</v>
      </c>
      <c r="DIN33" s="47">
        <v>0.86899999999999999</v>
      </c>
      <c r="DIO33" s="47">
        <v>0.85499999999999998</v>
      </c>
      <c r="DIP33" s="47">
        <f>MIN(DII33,DIO33)</f>
        <v>0.67900000000000005</v>
      </c>
      <c r="DIQ33" s="47">
        <v>0.872</v>
      </c>
      <c r="DIR33" s="47"/>
      <c r="DIS33" s="47">
        <v>0.69399999999999995</v>
      </c>
      <c r="DIT33" s="47"/>
      <c r="DIU33" s="47">
        <f t="shared" si="306"/>
        <v>0.67900000000000005</v>
      </c>
      <c r="DIV33" s="47">
        <v>0.67900000000000005</v>
      </c>
      <c r="DIW33" s="47">
        <v>0.85599999999999998</v>
      </c>
      <c r="DIX33" s="47">
        <v>0.86199999999999999</v>
      </c>
      <c r="DIY33" s="47">
        <v>0.66300000000000003</v>
      </c>
      <c r="DIZ33" s="47">
        <v>0.88</v>
      </c>
      <c r="DJA33" s="47">
        <v>0.88400000000000001</v>
      </c>
      <c r="DJB33" s="47">
        <v>0.86199999999999999</v>
      </c>
      <c r="DJC33" s="47"/>
      <c r="DJD33" s="47">
        <v>0.87</v>
      </c>
      <c r="DJE33" s="47">
        <v>0.67100000000000004</v>
      </c>
      <c r="DJF33" s="47">
        <v>0.68300000000000005</v>
      </c>
      <c r="DJG33" s="47">
        <v>0.84799999999999998</v>
      </c>
      <c r="DJH33" s="47"/>
      <c r="DJI33" s="47">
        <v>0.85499999999999998</v>
      </c>
      <c r="DJJ33" s="47">
        <v>0.69099999999999995</v>
      </c>
      <c r="DJK33" s="47">
        <v>0.88200000000000001</v>
      </c>
      <c r="DJL33" s="47">
        <v>0.66500000000000004</v>
      </c>
      <c r="DJM33" s="47"/>
      <c r="DJN33" s="47">
        <v>0.86</v>
      </c>
      <c r="DJO33" s="47">
        <v>0.66500000000000004</v>
      </c>
      <c r="DJP33" s="47"/>
      <c r="DJQ33" s="47"/>
      <c r="DJR33" s="47">
        <v>0.66</v>
      </c>
      <c r="DJS33" s="47">
        <v>0.84799999999999998</v>
      </c>
      <c r="DJT33" s="47"/>
      <c r="DJU33" s="47"/>
      <c r="DJV33" s="47">
        <v>0.86</v>
      </c>
      <c r="DJW33" s="47">
        <v>0.66400000000000003</v>
      </c>
      <c r="DJX33" s="47"/>
      <c r="DJY33" s="47"/>
      <c r="DJZ33" s="47">
        <v>0.65600000000000003</v>
      </c>
      <c r="DKA33" s="47">
        <v>0.85299999999999998</v>
      </c>
      <c r="DKB33" s="47">
        <v>0.66</v>
      </c>
      <c r="DKC33" s="47">
        <v>0.88100000000000001</v>
      </c>
      <c r="DKD33" s="47">
        <v>0.64800000000000002</v>
      </c>
      <c r="DKE33" s="47">
        <v>0.85899999999999999</v>
      </c>
      <c r="DKF33" s="47"/>
      <c r="DKG33" s="47"/>
      <c r="DKH33" s="47">
        <v>0.84499999999999997</v>
      </c>
      <c r="DKI33" s="47">
        <v>0.65200000000000002</v>
      </c>
      <c r="DKJ33" s="47"/>
      <c r="DKK33" s="47"/>
      <c r="DKL33" s="47">
        <v>0.65600000000000003</v>
      </c>
      <c r="DKM33" s="47">
        <v>0.87</v>
      </c>
      <c r="DKN33" s="47"/>
      <c r="DKO33" s="47"/>
      <c r="DKP33" s="47">
        <v>0.65400000000000003</v>
      </c>
      <c r="DKQ33" s="47">
        <v>0.84599999999999997</v>
      </c>
      <c r="DKR33" s="47">
        <v>0.70699999999999996</v>
      </c>
      <c r="DKS33" s="47">
        <f t="shared" si="216"/>
        <v>0.67900000000000005</v>
      </c>
      <c r="DKT33" s="47"/>
      <c r="DKU33" s="47">
        <v>0.82499999999999996</v>
      </c>
      <c r="DKV33" s="47"/>
      <c r="DKW33" s="47"/>
      <c r="DKX33" s="47">
        <v>0.81599999999999995</v>
      </c>
      <c r="DKY33" s="47"/>
      <c r="DKZ33" s="47"/>
      <c r="DLA33" s="47">
        <v>0.81200000000000006</v>
      </c>
      <c r="DLB33" s="47"/>
      <c r="DLC33" s="47"/>
      <c r="DLD33" s="47">
        <v>0.82699999999999996</v>
      </c>
      <c r="DLE33" s="47"/>
      <c r="DLF33" s="47"/>
      <c r="DLG33" s="51">
        <v>0.65700000000000003</v>
      </c>
      <c r="DLH33" s="51">
        <v>0.85199999999999998</v>
      </c>
      <c r="DLI33" s="51">
        <f t="shared" si="217"/>
        <v>0.65700000000000003</v>
      </c>
      <c r="DLJ33" s="51">
        <f t="shared" si="307"/>
        <v>0.67900000000000005</v>
      </c>
      <c r="DLK33" s="51"/>
      <c r="DLL33" s="51"/>
      <c r="DLM33" s="51">
        <v>0.84099999999999997</v>
      </c>
      <c r="DLN33" s="51"/>
      <c r="DLO33" s="51">
        <v>0.81</v>
      </c>
      <c r="DLP33" s="51"/>
      <c r="DLQ33" s="51">
        <v>0.80400000000000005</v>
      </c>
      <c r="DLR33" s="51">
        <v>0.80700000000000005</v>
      </c>
      <c r="DLS33" s="51"/>
      <c r="DLT33" s="51"/>
      <c r="DLU33" s="51"/>
      <c r="DLV33" s="51">
        <v>0.65200000000000002</v>
      </c>
      <c r="DLW33" s="47">
        <v>0.80700000000000005</v>
      </c>
      <c r="DLX33" s="47">
        <f t="shared" si="319"/>
        <v>0.65200000000000002</v>
      </c>
      <c r="DLY33" s="47">
        <f t="shared" si="319"/>
        <v>0.67900000000000005</v>
      </c>
      <c r="DLZ33" s="47">
        <v>0.81699999999999995</v>
      </c>
      <c r="DMA33" s="47"/>
      <c r="DMB33" s="6">
        <f t="shared" si="221"/>
        <v>0.25306748466257656</v>
      </c>
      <c r="DMC33" s="47"/>
      <c r="DMD33" s="47">
        <v>0.83399999999999996</v>
      </c>
      <c r="DME33" s="51"/>
      <c r="DMF33" s="51"/>
      <c r="DMG33" s="47">
        <v>0.82699999999999996</v>
      </c>
      <c r="DMH33" s="47"/>
      <c r="DMI33" s="47">
        <v>0.84399999999999997</v>
      </c>
      <c r="DMJ33" s="47">
        <v>0.83099999999999996</v>
      </c>
      <c r="DMK33" s="47"/>
      <c r="DML33" s="47">
        <v>0.81799999999999995</v>
      </c>
      <c r="DMM33" s="47">
        <f t="shared" si="222"/>
        <v>0.67900000000000005</v>
      </c>
      <c r="DMN33" s="47">
        <v>0.85099999999999998</v>
      </c>
      <c r="DMO33" s="47"/>
      <c r="DMP33" s="47">
        <v>0.83499999999999996</v>
      </c>
      <c r="DMQ33" s="47">
        <v>0.84899999999999998</v>
      </c>
      <c r="DMR33" s="47">
        <f t="shared" si="223"/>
        <v>0.67900000000000005</v>
      </c>
      <c r="DMS33" s="47"/>
      <c r="DMT33" s="47"/>
      <c r="DMU33" s="47">
        <v>0.82799999999999996</v>
      </c>
      <c r="DMV33" s="47">
        <v>0.83299999999999996</v>
      </c>
      <c r="DMW33" s="47"/>
      <c r="DMX33" s="47"/>
      <c r="DMY33" s="47">
        <v>0.83199999999999996</v>
      </c>
      <c r="DMZ33" s="47">
        <f t="shared" si="224"/>
        <v>0.67900000000000005</v>
      </c>
      <c r="DNA33" s="47">
        <v>2.5409999999999999</v>
      </c>
      <c r="DNB33" s="47">
        <v>2.552</v>
      </c>
      <c r="DNC33" s="47">
        <v>2.5339999999999998</v>
      </c>
      <c r="DND33" s="47">
        <v>2.5430000000000001</v>
      </c>
      <c r="DNE33" s="47"/>
      <c r="DNF33" s="47">
        <v>2.5470000000000002</v>
      </c>
      <c r="DNG33" s="47"/>
      <c r="DNH33" s="47">
        <v>2.552</v>
      </c>
      <c r="DNI33" s="47">
        <v>0.83199999999999996</v>
      </c>
      <c r="DNJ33" s="47">
        <f t="shared" si="254"/>
        <v>0.67900000000000005</v>
      </c>
      <c r="DNK33" s="47"/>
      <c r="DNL33" s="47"/>
      <c r="DNM33" s="47"/>
      <c r="DNN33" s="47"/>
      <c r="DNO33" s="6">
        <f t="shared" si="255"/>
        <v>-1</v>
      </c>
      <c r="DNP33" s="77">
        <v>0.82</v>
      </c>
      <c r="DNQ33" s="47">
        <v>0.89600000000000002</v>
      </c>
      <c r="DNR33" s="47">
        <v>0.89700000000000002</v>
      </c>
      <c r="DNS33" s="47"/>
      <c r="DNT33" s="47"/>
      <c r="DNU33" s="47"/>
      <c r="DNV33" s="47">
        <f t="shared" si="317"/>
        <v>0.82</v>
      </c>
      <c r="DNW33" s="47">
        <v>0.96399999999999997</v>
      </c>
      <c r="DNX33" s="47">
        <v>0.94799999999999995</v>
      </c>
      <c r="DNY33" s="47">
        <v>0.95099999999999996</v>
      </c>
      <c r="DNZ33" s="47">
        <v>0.98299999999999998</v>
      </c>
      <c r="DOA33" s="47"/>
      <c r="DOB33" s="47">
        <v>0.98099999999999998</v>
      </c>
      <c r="DOC33" s="47">
        <v>0.98399999999999999</v>
      </c>
      <c r="DOD33" s="47"/>
      <c r="DOE33" s="47">
        <v>0.98199999999999998</v>
      </c>
      <c r="DOF33" s="47"/>
      <c r="DOG33" s="47">
        <v>0.97299999999999998</v>
      </c>
      <c r="DOH33" s="47">
        <v>0.96599999999999997</v>
      </c>
      <c r="DOI33" s="47">
        <v>0.95</v>
      </c>
      <c r="DOJ33" s="47">
        <v>0.96699999999999997</v>
      </c>
      <c r="DOK33" s="47">
        <v>0.95</v>
      </c>
      <c r="DOL33" s="47">
        <v>0.98399999999999999</v>
      </c>
      <c r="DOM33" s="47">
        <v>0.97199999999999998</v>
      </c>
      <c r="DON33" s="47">
        <v>0.96399999999999997</v>
      </c>
      <c r="DOO33" s="47"/>
      <c r="DOP33" s="47">
        <v>0.97699999999999998</v>
      </c>
      <c r="DOQ33" s="47"/>
      <c r="DOR33" s="47">
        <v>0.97299999999999998</v>
      </c>
      <c r="DOS33" s="47">
        <v>0.98</v>
      </c>
      <c r="DOT33" s="47">
        <f t="shared" si="226"/>
        <v>0.82</v>
      </c>
      <c r="DOU33" s="47">
        <v>0.98899999999999999</v>
      </c>
      <c r="DOV33" s="47"/>
      <c r="DOW33" s="47"/>
      <c r="DOX33" s="47"/>
      <c r="DOY33" s="47"/>
      <c r="DOZ33" s="47">
        <v>0.99</v>
      </c>
      <c r="DPA33" s="47"/>
      <c r="DPB33" s="47">
        <v>1.02</v>
      </c>
      <c r="DPC33" s="47"/>
      <c r="DPD33" s="47">
        <v>0.99</v>
      </c>
      <c r="DPE33" s="47"/>
      <c r="DPF33" s="51">
        <v>0.97099999999999997</v>
      </c>
      <c r="DPG33" s="51">
        <f t="shared" si="227"/>
        <v>0.82</v>
      </c>
      <c r="DPH33" s="51"/>
      <c r="DPI33" s="51">
        <v>1.0009999999999999</v>
      </c>
      <c r="DPJ33" s="51"/>
      <c r="DPK33" s="51">
        <v>0.98799999999999999</v>
      </c>
      <c r="DPL33" s="51"/>
      <c r="DPM33" s="51">
        <v>0.98899999999999999</v>
      </c>
      <c r="DPN33" s="51">
        <v>1.012</v>
      </c>
      <c r="DPO33" s="51"/>
      <c r="DPP33" s="51"/>
      <c r="DPQ33" s="47">
        <v>0.995</v>
      </c>
      <c r="DPR33" s="47">
        <f>MIN(DPQ33,DPG33)</f>
        <v>0.82</v>
      </c>
      <c r="DPS33" s="47">
        <v>1.0129999999999999</v>
      </c>
      <c r="DPT33" s="47"/>
      <c r="DPU33" s="47"/>
      <c r="DPV33" s="47">
        <v>1.002</v>
      </c>
      <c r="DPW33" s="47"/>
      <c r="DPX33" s="47"/>
      <c r="DPY33" s="47">
        <v>1.008</v>
      </c>
      <c r="DPZ33" s="47"/>
      <c r="DQA33" s="47">
        <v>0.996</v>
      </c>
      <c r="DQB33" s="47">
        <v>1</v>
      </c>
      <c r="DQC33" s="47"/>
      <c r="DQD33" s="47">
        <v>0.98899999999999999</v>
      </c>
      <c r="DQE33" s="47">
        <f t="shared" si="229"/>
        <v>0.82</v>
      </c>
      <c r="DQF33" s="47">
        <v>1.01</v>
      </c>
      <c r="DQG33" s="47"/>
      <c r="DQH33" s="47">
        <v>1.01</v>
      </c>
      <c r="DQI33" s="47">
        <v>1.0029999999999999</v>
      </c>
      <c r="DQJ33" s="47">
        <f t="shared" si="230"/>
        <v>0.82</v>
      </c>
      <c r="DQK33" s="47"/>
      <c r="DQL33" s="47"/>
      <c r="DQM33" s="47">
        <v>1.024</v>
      </c>
      <c r="DQN33" s="47">
        <v>1.0229999999999999</v>
      </c>
      <c r="DQO33" s="47"/>
      <c r="DQP33" s="47"/>
      <c r="DQQ33" s="47">
        <v>1.03</v>
      </c>
      <c r="DQR33" s="47">
        <f t="shared" si="231"/>
        <v>0.82</v>
      </c>
      <c r="DQS33" s="47">
        <v>2.411</v>
      </c>
      <c r="DQT33" s="47">
        <v>2.431</v>
      </c>
      <c r="DQU33" s="47">
        <v>2.4239999999999999</v>
      </c>
      <c r="DQV33" s="47">
        <v>2.4079999999999999</v>
      </c>
      <c r="DQW33" s="47"/>
      <c r="DQX33" s="47">
        <v>2.4089999999999998</v>
      </c>
      <c r="DQY33" s="47"/>
      <c r="DQZ33" s="47">
        <v>2.4220000000000002</v>
      </c>
      <c r="DRA33" s="47">
        <v>1.03</v>
      </c>
      <c r="DRB33" s="47">
        <f t="shared" si="256"/>
        <v>0.82</v>
      </c>
      <c r="DRC33" s="47"/>
      <c r="DRD33" s="47"/>
      <c r="DRE33" s="47"/>
      <c r="DRF33" s="47"/>
      <c r="DRG33" s="6">
        <f t="shared" si="257"/>
        <v>-1</v>
      </c>
      <c r="DRH33" s="680" t="s">
        <v>1238</v>
      </c>
      <c r="DRI33" s="1171" t="s">
        <v>1239</v>
      </c>
      <c r="DRJ33" s="1277" t="s">
        <v>1240</v>
      </c>
      <c r="DRK33" s="10"/>
      <c r="DRL33" s="10" t="str">
        <f t="shared" si="232"/>
        <v>3. Missing baseline</v>
      </c>
      <c r="DRM33" s="4" t="str">
        <f t="shared" si="233"/>
        <v>2. Within 10% deviation from baseline</v>
      </c>
      <c r="DRN33" s="10" t="str">
        <f t="shared" si="234"/>
        <v>3. Missing baseline</v>
      </c>
      <c r="DRO33" s="4" t="str">
        <f t="shared" si="235"/>
        <v>3. Missing baseline</v>
      </c>
      <c r="DRP33" s="10" t="str">
        <f t="shared" si="236"/>
        <v xml:space="preserve">1. Better than baseline </v>
      </c>
      <c r="DRQ33" s="14" t="str">
        <f t="shared" si="237"/>
        <v>3. Missing baseline</v>
      </c>
      <c r="DRR33" s="14" t="str">
        <f t="shared" si="238"/>
        <v>3. Missing baseline</v>
      </c>
      <c r="DRS33" s="10" t="str">
        <f t="shared" si="239"/>
        <v>3. Missing baseline</v>
      </c>
      <c r="DRT33" s="10" t="str">
        <f t="shared" si="240"/>
        <v xml:space="preserve">1. Better than baseline </v>
      </c>
      <c r="DRU33" s="10" t="str">
        <f t="shared" si="241"/>
        <v xml:space="preserve">1. Better than baseline </v>
      </c>
      <c r="DRV33" s="10" t="str">
        <f t="shared" si="242"/>
        <v xml:space="preserve">1. Better than baseline </v>
      </c>
      <c r="DRW33" s="10" t="str">
        <f t="shared" si="243"/>
        <v xml:space="preserve">1. Better than baseline </v>
      </c>
      <c r="DRX33" s="10" t="str">
        <f t="shared" si="244"/>
        <v xml:space="preserve">1. Better than baseline </v>
      </c>
    </row>
    <row r="34" spans="1:3196" s="4" customFormat="1" ht="15" customHeight="1" thickBot="1" x14ac:dyDescent="0.4">
      <c r="A34" s="11">
        <v>32</v>
      </c>
      <c r="B34" s="88" t="s">
        <v>16</v>
      </c>
      <c r="C34" s="88" t="s">
        <v>1144</v>
      </c>
      <c r="D34" s="162" t="s">
        <v>1232</v>
      </c>
      <c r="E34" s="199" t="s">
        <v>1232</v>
      </c>
      <c r="F34" s="88" t="str">
        <f t="shared" si="0"/>
        <v>ReaderOperations_YJ-JP-Horizontal-Dictionary-Lookup</v>
      </c>
      <c r="G34" s="90" t="s">
        <v>1251</v>
      </c>
      <c r="H34" s="90" t="s">
        <v>1147</v>
      </c>
      <c r="I34" s="88" t="s">
        <v>1251</v>
      </c>
      <c r="J34" s="88" t="s">
        <v>1252</v>
      </c>
      <c r="K34" s="334"/>
      <c r="L34" s="334">
        <v>0.98499999999999999</v>
      </c>
      <c r="M34" s="334">
        <v>1.1040000000000001</v>
      </c>
      <c r="N34" s="334">
        <v>1.133</v>
      </c>
      <c r="O34" s="334">
        <v>1.1719999999999999</v>
      </c>
      <c r="P34" s="334">
        <v>1.1160000000000001</v>
      </c>
      <c r="Q34" s="334">
        <v>1.107</v>
      </c>
      <c r="R34" s="334">
        <v>1.1200000000000001</v>
      </c>
      <c r="S34" s="334">
        <v>1.1100000000000001</v>
      </c>
      <c r="T34" s="50">
        <v>1.099</v>
      </c>
      <c r="U34" s="50">
        <v>1.1120000000000001</v>
      </c>
      <c r="V34" s="50"/>
      <c r="W34" s="50">
        <v>1.1140000000000001</v>
      </c>
      <c r="X34" s="50">
        <v>1.1200000000000001</v>
      </c>
      <c r="Y34" s="50">
        <v>1.1180000000000001</v>
      </c>
      <c r="Z34" s="50">
        <v>1.1200000000000001</v>
      </c>
      <c r="AA34" s="50">
        <v>1.117</v>
      </c>
      <c r="AB34" s="50">
        <v>1.117</v>
      </c>
      <c r="AC34" s="50">
        <v>1.123</v>
      </c>
      <c r="AD34" s="50">
        <f t="shared" si="1"/>
        <v>1.099</v>
      </c>
      <c r="AE34" s="50">
        <v>1.085</v>
      </c>
      <c r="AF34" s="50">
        <v>1.085</v>
      </c>
      <c r="AG34" s="50"/>
      <c r="AH34" s="50">
        <v>1.0920000000000001</v>
      </c>
      <c r="AI34" s="50">
        <v>1.111</v>
      </c>
      <c r="AJ34" s="50">
        <v>1.1120000000000001</v>
      </c>
      <c r="AK34" s="49">
        <v>1.1200000000000001</v>
      </c>
      <c r="AL34" s="49">
        <v>1.115</v>
      </c>
      <c r="AM34" s="49">
        <v>1.117</v>
      </c>
      <c r="AN34" s="49">
        <v>1.1020000000000001</v>
      </c>
      <c r="AO34" s="49">
        <v>1.117</v>
      </c>
      <c r="AP34" s="49">
        <v>1.1240000000000001</v>
      </c>
      <c r="AQ34" s="49">
        <v>1.121</v>
      </c>
      <c r="AR34" s="49">
        <v>1.1339999999999999</v>
      </c>
      <c r="AS34" s="50">
        <f t="shared" si="2"/>
        <v>1.099</v>
      </c>
      <c r="AT34" s="49">
        <v>1.153</v>
      </c>
      <c r="AU34" s="49">
        <v>1.1719999999999999</v>
      </c>
      <c r="AV34" s="49">
        <v>1.165</v>
      </c>
      <c r="AW34" s="49">
        <v>1.17</v>
      </c>
      <c r="AX34" s="49">
        <v>1.2310000000000001</v>
      </c>
      <c r="AY34" s="49">
        <v>1.2170000000000001</v>
      </c>
      <c r="AZ34" s="49">
        <v>1.222</v>
      </c>
      <c r="BA34" s="49">
        <v>1.206</v>
      </c>
      <c r="BB34" s="49"/>
      <c r="BC34" s="49">
        <v>1.258</v>
      </c>
      <c r="BD34" s="49">
        <v>1.2509999999999999</v>
      </c>
      <c r="BE34" s="49">
        <v>1.099</v>
      </c>
      <c r="BF34" s="49">
        <v>1.2509999999999999</v>
      </c>
      <c r="BG34" s="49">
        <f t="shared" si="265"/>
        <v>1.099</v>
      </c>
      <c r="BH34" s="49">
        <v>1.2889999999999999</v>
      </c>
      <c r="BI34" s="49">
        <v>1.2569999999999999</v>
      </c>
      <c r="BJ34" s="49">
        <v>1.252</v>
      </c>
      <c r="BK34" s="49">
        <v>1.2509999999999999</v>
      </c>
      <c r="BL34" s="49">
        <v>1.262</v>
      </c>
      <c r="BM34" s="49">
        <v>1.29</v>
      </c>
      <c r="BN34" s="49">
        <v>1.258</v>
      </c>
      <c r="BO34" s="49">
        <v>1.216</v>
      </c>
      <c r="BP34" s="49">
        <v>1.24</v>
      </c>
      <c r="BQ34" s="49">
        <v>1.21</v>
      </c>
      <c r="BR34" s="49">
        <v>1.099</v>
      </c>
      <c r="BS34" s="49"/>
      <c r="BT34" s="49">
        <v>1.048</v>
      </c>
      <c r="BU34" s="49">
        <v>1.0509999999999999</v>
      </c>
      <c r="BV34" s="49">
        <v>1.0569999999999999</v>
      </c>
      <c r="BW34" s="49"/>
      <c r="BX34" s="49">
        <v>1.044</v>
      </c>
      <c r="BY34" s="49">
        <v>1.0509999999999999</v>
      </c>
      <c r="BZ34" s="49">
        <v>1.0389999999999999</v>
      </c>
      <c r="CA34" s="49"/>
      <c r="CB34" s="49">
        <v>1.044</v>
      </c>
      <c r="CC34" s="49">
        <v>1.0449999999999999</v>
      </c>
      <c r="CD34" s="49">
        <v>1.05</v>
      </c>
      <c r="CE34" s="49">
        <v>1.05</v>
      </c>
      <c r="CF34" s="49">
        <f t="shared" si="3"/>
        <v>1.05</v>
      </c>
      <c r="CG34" s="49">
        <v>1.048</v>
      </c>
      <c r="CH34" s="49"/>
      <c r="CI34" s="49">
        <v>1.048</v>
      </c>
      <c r="CJ34" s="49">
        <v>1.0489999999999999</v>
      </c>
      <c r="CK34" s="49">
        <v>1.032</v>
      </c>
      <c r="CL34" s="49"/>
      <c r="CM34" s="49">
        <v>1.0289999999999999</v>
      </c>
      <c r="CN34" s="49">
        <v>1.046</v>
      </c>
      <c r="CO34" s="49"/>
      <c r="CP34" s="49">
        <v>1.038</v>
      </c>
      <c r="CQ34" s="49">
        <f t="shared" si="4"/>
        <v>1.038</v>
      </c>
      <c r="CR34" s="49">
        <v>1.046</v>
      </c>
      <c r="CS34" s="49">
        <v>1.05</v>
      </c>
      <c r="CT34" s="49">
        <v>1.044</v>
      </c>
      <c r="CU34" s="49"/>
      <c r="CV34" s="49">
        <v>1.0720000000000001</v>
      </c>
      <c r="CW34" s="49">
        <v>1.073</v>
      </c>
      <c r="CX34" s="49">
        <v>1.0369999999999999</v>
      </c>
      <c r="CY34" s="49"/>
      <c r="CZ34" s="49">
        <v>1.046</v>
      </c>
      <c r="DA34" s="49">
        <v>1.054</v>
      </c>
      <c r="DB34" s="49">
        <f t="shared" si="5"/>
        <v>1.038</v>
      </c>
      <c r="DC34" s="49">
        <v>1.026</v>
      </c>
      <c r="DD34" s="49">
        <v>1.034</v>
      </c>
      <c r="DE34" s="49">
        <v>1.0469999999999999</v>
      </c>
      <c r="DF34" s="49">
        <v>1.056</v>
      </c>
      <c r="DG34" s="49">
        <v>1.034</v>
      </c>
      <c r="DH34" s="49">
        <v>1.056</v>
      </c>
      <c r="DI34" s="49">
        <v>1.0609999999999999</v>
      </c>
      <c r="DJ34" s="49">
        <v>1.0629999999999999</v>
      </c>
      <c r="DK34" s="49">
        <v>1.0529999999999999</v>
      </c>
      <c r="DL34" s="49">
        <v>1.05</v>
      </c>
      <c r="DM34" s="49">
        <v>1.07</v>
      </c>
      <c r="DN34" s="49">
        <f t="shared" si="276"/>
        <v>1.038</v>
      </c>
      <c r="DO34" s="49">
        <v>1.0489999999999999</v>
      </c>
      <c r="DP34" s="49"/>
      <c r="DQ34" s="103">
        <v>1.052</v>
      </c>
      <c r="DR34" s="49">
        <v>1.0609999999999999</v>
      </c>
      <c r="DS34" s="49">
        <v>1.0660000000000001</v>
      </c>
      <c r="DT34" s="49">
        <v>1.0429999999999999</v>
      </c>
      <c r="DU34" s="49">
        <v>1.0720000000000001</v>
      </c>
      <c r="DV34" s="49">
        <v>1.0840000000000001</v>
      </c>
      <c r="DW34" s="49">
        <v>1.0780000000000001</v>
      </c>
      <c r="DX34" s="49">
        <v>1.0529999999999999</v>
      </c>
      <c r="DY34" s="109">
        <v>1.044</v>
      </c>
      <c r="DZ34" s="109">
        <v>1.1000000000000001</v>
      </c>
      <c r="EA34" s="109">
        <f t="shared" si="277"/>
        <v>1.038</v>
      </c>
      <c r="EB34" s="109">
        <v>1.0640000000000001</v>
      </c>
      <c r="EC34" s="109">
        <v>1.0569999999999999</v>
      </c>
      <c r="ED34" s="109">
        <v>1.056</v>
      </c>
      <c r="EE34" s="109"/>
      <c r="EF34" s="109">
        <v>1.075</v>
      </c>
      <c r="EG34" s="109">
        <v>1.0820000000000001</v>
      </c>
      <c r="EH34" s="109">
        <v>1.0580000000000001</v>
      </c>
      <c r="EI34" s="109">
        <v>1.0609999999999999</v>
      </c>
      <c r="EJ34" s="109">
        <v>1.071</v>
      </c>
      <c r="EK34" s="109">
        <v>1.0629999999999999</v>
      </c>
      <c r="EL34" s="109">
        <v>1.1000000000000001</v>
      </c>
      <c r="EM34" s="109">
        <f t="shared" si="8"/>
        <v>1.038</v>
      </c>
      <c r="EN34" s="109">
        <v>1.079</v>
      </c>
      <c r="EO34" s="109">
        <v>1.081</v>
      </c>
      <c r="EP34" s="109">
        <v>1.077</v>
      </c>
      <c r="EQ34" s="109">
        <v>1.081</v>
      </c>
      <c r="ER34" s="109">
        <v>1.075</v>
      </c>
      <c r="ES34" s="109">
        <v>1.091</v>
      </c>
      <c r="ET34" s="109">
        <v>1.0760000000000001</v>
      </c>
      <c r="EU34" s="109"/>
      <c r="EV34" s="109">
        <v>1.0780000000000001</v>
      </c>
      <c r="EW34" s="109">
        <v>1.0469999999999999</v>
      </c>
      <c r="EX34" s="109">
        <f t="shared" si="9"/>
        <v>1.038</v>
      </c>
      <c r="EY34" s="109">
        <v>1.085</v>
      </c>
      <c r="EZ34" s="109">
        <v>1.071</v>
      </c>
      <c r="FA34" s="109">
        <v>1.0780000000000001</v>
      </c>
      <c r="FB34" s="109">
        <v>1.0649999999999999</v>
      </c>
      <c r="FC34" s="109">
        <v>1.081</v>
      </c>
      <c r="FD34" s="109"/>
      <c r="FE34" s="109">
        <v>1.087</v>
      </c>
      <c r="FF34" s="109">
        <v>1.0680000000000001</v>
      </c>
      <c r="FG34" s="109">
        <v>1.07</v>
      </c>
      <c r="FH34" s="109">
        <v>1.0760000000000001</v>
      </c>
      <c r="FI34" s="109"/>
      <c r="FJ34" s="109">
        <v>1.08</v>
      </c>
      <c r="FK34" s="109">
        <v>1.073</v>
      </c>
      <c r="FL34" s="49">
        <f t="shared" si="10"/>
        <v>1.038</v>
      </c>
      <c r="FM34" s="109">
        <v>1.08</v>
      </c>
      <c r="FN34" s="109">
        <v>1.08</v>
      </c>
      <c r="FO34" s="109">
        <v>1.08</v>
      </c>
      <c r="FP34" s="49">
        <v>1.08</v>
      </c>
      <c r="FQ34" s="109">
        <v>1.1000000000000001</v>
      </c>
      <c r="FR34" s="109">
        <v>1.1100000000000001</v>
      </c>
      <c r="FS34" s="109"/>
      <c r="FT34" s="109"/>
      <c r="FU34" s="109"/>
      <c r="FV34" s="109"/>
      <c r="FW34" s="49">
        <v>1.1220000000000001</v>
      </c>
      <c r="FX34" s="49">
        <f t="shared" si="275"/>
        <v>1.038</v>
      </c>
      <c r="FY34" s="49"/>
      <c r="FZ34" s="49"/>
      <c r="GA34" s="49"/>
      <c r="GB34" s="49"/>
      <c r="GC34" s="49">
        <v>1.1000000000000001</v>
      </c>
      <c r="GD34" s="49">
        <v>1.08</v>
      </c>
      <c r="GE34" s="49">
        <v>1.08</v>
      </c>
      <c r="GF34" s="49"/>
      <c r="GG34" s="49">
        <v>1.1100000000000001</v>
      </c>
      <c r="GH34" s="49">
        <v>1.109</v>
      </c>
      <c r="GI34" s="49">
        <v>1.1000000000000001</v>
      </c>
      <c r="GJ34" s="49">
        <v>1.1000000000000001</v>
      </c>
      <c r="GK34" s="49">
        <v>1.119</v>
      </c>
      <c r="GL34" s="49">
        <v>1.1000000000000001</v>
      </c>
      <c r="GM34" s="49">
        <v>1.0900000000000001</v>
      </c>
      <c r="GN34" s="49"/>
      <c r="GO34" s="49">
        <v>1.0900000000000001</v>
      </c>
      <c r="GP34" s="49"/>
      <c r="GQ34" s="49">
        <v>1.1000000000000001</v>
      </c>
      <c r="GR34" s="49">
        <v>1.0900000000000001</v>
      </c>
      <c r="GS34" s="49">
        <v>1.101</v>
      </c>
      <c r="GT34" s="49"/>
      <c r="GU34" s="49">
        <v>1.087</v>
      </c>
      <c r="GV34" s="49">
        <v>1.103</v>
      </c>
      <c r="GW34" s="49">
        <v>1.0860000000000001</v>
      </c>
      <c r="GX34" s="49">
        <v>1.0900000000000001</v>
      </c>
      <c r="GY34" s="49">
        <v>1.1000000000000001</v>
      </c>
      <c r="GZ34" s="49">
        <v>1.0880000000000001</v>
      </c>
      <c r="HA34" s="49"/>
      <c r="HB34" s="49">
        <v>1.089</v>
      </c>
      <c r="HC34" s="49">
        <f t="shared" si="12"/>
        <v>1.038</v>
      </c>
      <c r="HD34" s="49">
        <v>1.111</v>
      </c>
      <c r="HE34" s="49">
        <v>1.097</v>
      </c>
      <c r="HF34" s="49">
        <v>1.103</v>
      </c>
      <c r="HG34" s="49">
        <v>1.103</v>
      </c>
      <c r="HH34" s="109">
        <v>1.0860000000000001</v>
      </c>
      <c r="HI34" s="49">
        <f t="shared" si="13"/>
        <v>1.038</v>
      </c>
      <c r="HJ34" s="49">
        <v>1.1120000000000001</v>
      </c>
      <c r="HK34" s="49">
        <v>1.0880000000000001</v>
      </c>
      <c r="HL34" s="49">
        <v>1.1100000000000001</v>
      </c>
      <c r="HM34" s="49">
        <v>1.1060000000000001</v>
      </c>
      <c r="HN34" s="50"/>
      <c r="HO34" s="50">
        <v>1.085</v>
      </c>
      <c r="HP34" s="50">
        <v>1.109</v>
      </c>
      <c r="HQ34" s="50">
        <v>1.1080000000000001</v>
      </c>
      <c r="HR34" s="50">
        <v>1.119</v>
      </c>
      <c r="HS34" s="50">
        <v>1.2110000000000001</v>
      </c>
      <c r="HT34" s="50"/>
      <c r="HU34" s="50">
        <v>1.232</v>
      </c>
      <c r="HV34" s="50"/>
      <c r="HW34" s="50">
        <v>1.214</v>
      </c>
      <c r="HX34" s="50">
        <v>1.2090000000000001</v>
      </c>
      <c r="HY34" s="49">
        <f t="shared" si="14"/>
        <v>1.038</v>
      </c>
      <c r="HZ34" s="50"/>
      <c r="IA34" s="7">
        <f t="shared" si="15"/>
        <v>0.16473988439306361</v>
      </c>
      <c r="IB34" s="103"/>
      <c r="IC34" s="103">
        <v>1.1870000000000001</v>
      </c>
      <c r="ID34" s="103">
        <v>1.4059999999999999</v>
      </c>
      <c r="IE34" s="103">
        <v>1.214</v>
      </c>
      <c r="IF34" s="103">
        <v>1.141</v>
      </c>
      <c r="IG34" s="103">
        <v>1.173</v>
      </c>
      <c r="IH34" s="103">
        <v>1.1890000000000001</v>
      </c>
      <c r="II34" s="103">
        <v>1.1890000000000001</v>
      </c>
      <c r="IJ34" s="103">
        <v>1.262</v>
      </c>
      <c r="IK34" s="103">
        <v>1.288</v>
      </c>
      <c r="IL34" s="103">
        <v>1.31</v>
      </c>
      <c r="IM34" s="103">
        <v>1.2569999999999999</v>
      </c>
      <c r="IN34" s="103">
        <v>1.254</v>
      </c>
      <c r="IO34" s="103">
        <v>1.258</v>
      </c>
      <c r="IP34" s="103">
        <v>1.2250000000000001</v>
      </c>
      <c r="IQ34" s="103">
        <v>1.212</v>
      </c>
      <c r="IR34" s="103">
        <f t="shared" si="16"/>
        <v>1.1890000000000001</v>
      </c>
      <c r="IS34" s="103">
        <v>1.214</v>
      </c>
      <c r="IT34" s="103">
        <v>1.1859999999999999</v>
      </c>
      <c r="IU34" s="103">
        <v>1.1859999999999999</v>
      </c>
      <c r="IV34" s="103">
        <v>1.286</v>
      </c>
      <c r="IW34" s="103">
        <v>1.242</v>
      </c>
      <c r="IX34" s="103"/>
      <c r="IY34" s="103">
        <v>1.236</v>
      </c>
      <c r="IZ34" s="103">
        <v>1.2250000000000001</v>
      </c>
      <c r="JA34" s="103">
        <v>1.2529999999999999</v>
      </c>
      <c r="JB34" s="103">
        <v>1.228</v>
      </c>
      <c r="JC34" s="103">
        <v>1.1850000000000001</v>
      </c>
      <c r="JD34" s="103">
        <v>1.244</v>
      </c>
      <c r="JE34" s="103">
        <v>1.296</v>
      </c>
      <c r="JF34" s="103">
        <v>1.2889999999999999</v>
      </c>
      <c r="JG34" s="103"/>
      <c r="JH34" s="103">
        <v>1.2669999999999999</v>
      </c>
      <c r="JI34" s="103">
        <v>1.258</v>
      </c>
      <c r="JJ34" s="103">
        <f t="shared" si="17"/>
        <v>1.1890000000000001</v>
      </c>
      <c r="JK34" s="103"/>
      <c r="JL34" s="103">
        <v>1.2709999999999999</v>
      </c>
      <c r="JM34" s="103">
        <v>1.248</v>
      </c>
      <c r="JN34" s="103">
        <v>1.26</v>
      </c>
      <c r="JO34" s="103">
        <v>1.2529999999999999</v>
      </c>
      <c r="JP34" s="103">
        <v>1.335</v>
      </c>
      <c r="JQ34" s="103">
        <v>1.28</v>
      </c>
      <c r="JR34" s="103">
        <v>1.357</v>
      </c>
      <c r="JS34" s="103">
        <v>1.3280000000000001</v>
      </c>
      <c r="JT34" s="103">
        <v>1.355</v>
      </c>
      <c r="JU34" s="103">
        <v>1.3580000000000001</v>
      </c>
      <c r="JV34" s="103">
        <v>1.1890000000000001</v>
      </c>
      <c r="JW34" s="103">
        <v>1.3580000000000001</v>
      </c>
      <c r="JX34" s="103">
        <f t="shared" si="266"/>
        <v>1.1890000000000001</v>
      </c>
      <c r="JY34" s="103">
        <v>1.391</v>
      </c>
      <c r="JZ34" s="103">
        <v>1.3720000000000001</v>
      </c>
      <c r="KA34" s="103">
        <v>1.3959999999999999</v>
      </c>
      <c r="KB34" s="103">
        <v>1.391</v>
      </c>
      <c r="KC34" s="103">
        <v>1.3660000000000001</v>
      </c>
      <c r="KD34" s="103">
        <v>1.369</v>
      </c>
      <c r="KE34" s="103">
        <v>1.355</v>
      </c>
      <c r="KF34" s="103">
        <v>1.3580000000000001</v>
      </c>
      <c r="KG34" s="103">
        <v>1.3240000000000001</v>
      </c>
      <c r="KH34" s="103">
        <v>1.34</v>
      </c>
      <c r="KI34" s="103">
        <f t="shared" si="18"/>
        <v>1.1890000000000001</v>
      </c>
      <c r="KJ34" s="103">
        <v>1.1639999999999999</v>
      </c>
      <c r="KK34" s="103">
        <v>1.1639999999999999</v>
      </c>
      <c r="KL34" s="103">
        <v>1.139</v>
      </c>
      <c r="KM34" s="103">
        <v>1.159</v>
      </c>
      <c r="KN34" s="103">
        <v>1.151</v>
      </c>
      <c r="KO34" s="103">
        <v>1.1579999999999999</v>
      </c>
      <c r="KP34" s="103">
        <v>1.155</v>
      </c>
      <c r="KQ34" s="103">
        <v>1.1559999999999999</v>
      </c>
      <c r="KR34" s="103">
        <v>1.159</v>
      </c>
      <c r="KS34" s="103">
        <v>1.18</v>
      </c>
      <c r="KT34" s="103">
        <f t="shared" si="19"/>
        <v>1.18</v>
      </c>
      <c r="KU34" s="103">
        <v>1.1639999999999999</v>
      </c>
      <c r="KV34" s="103">
        <v>1.1599999999999999</v>
      </c>
      <c r="KW34" s="103">
        <v>1.1619999999999999</v>
      </c>
      <c r="KX34" s="103">
        <v>1.139</v>
      </c>
      <c r="KY34" s="103"/>
      <c r="KZ34" s="103">
        <v>1.139</v>
      </c>
      <c r="LA34" s="103"/>
      <c r="LB34" s="103">
        <v>1.153</v>
      </c>
      <c r="LC34" s="103">
        <v>1.1619999999999999</v>
      </c>
      <c r="LD34" s="103">
        <f t="shared" si="20"/>
        <v>1.1619999999999999</v>
      </c>
      <c r="LE34" s="103">
        <v>1.163</v>
      </c>
      <c r="LF34" s="103">
        <v>1.157</v>
      </c>
      <c r="LG34" s="103">
        <v>1.157</v>
      </c>
      <c r="LH34" s="103">
        <v>1.161</v>
      </c>
      <c r="LI34" s="103">
        <v>1.127</v>
      </c>
      <c r="LJ34" s="103">
        <v>1.109</v>
      </c>
      <c r="LK34" s="103">
        <v>1.111</v>
      </c>
      <c r="LL34" s="103">
        <v>1.167</v>
      </c>
      <c r="LM34" s="103">
        <f t="shared" si="21"/>
        <v>1.1619999999999999</v>
      </c>
      <c r="LN34" s="103">
        <v>1.1080000000000001</v>
      </c>
      <c r="LO34" s="103">
        <v>1.1180000000000001</v>
      </c>
      <c r="LP34" s="103">
        <v>1.1539999999999999</v>
      </c>
      <c r="LQ34" s="103"/>
      <c r="LR34" s="103">
        <v>1.1519999999999999</v>
      </c>
      <c r="LS34" s="103">
        <v>1.1539999999999999</v>
      </c>
      <c r="LT34" s="103">
        <v>1.1599999999999999</v>
      </c>
      <c r="LU34" s="103">
        <v>1.1459999999999999</v>
      </c>
      <c r="LV34" s="103"/>
      <c r="LW34" s="103">
        <v>1.1499999999999999</v>
      </c>
      <c r="LX34" s="103">
        <v>1.1539999999999999</v>
      </c>
      <c r="LY34" s="103">
        <v>1.165</v>
      </c>
      <c r="LZ34" s="103">
        <f t="shared" si="22"/>
        <v>1.1619999999999999</v>
      </c>
      <c r="MA34" s="103">
        <v>1.1639999999999999</v>
      </c>
      <c r="MB34" s="103">
        <v>1.17</v>
      </c>
      <c r="MC34" s="103"/>
      <c r="MD34" s="1071">
        <f t="shared" si="23"/>
        <v>6.8846815834767705E-3</v>
      </c>
      <c r="ME34" s="1080"/>
      <c r="MF34" s="1080">
        <v>1.0189999999999999</v>
      </c>
      <c r="MG34" s="1080">
        <v>1.1639999999999999</v>
      </c>
      <c r="MH34" s="1080">
        <v>1.18</v>
      </c>
      <c r="MI34" s="1080">
        <v>1.149</v>
      </c>
      <c r="MJ34" s="1080">
        <v>1.194</v>
      </c>
      <c r="MK34" s="1080">
        <v>1.1659999999999999</v>
      </c>
      <c r="ML34" s="1080">
        <v>1.1319999999999999</v>
      </c>
      <c r="MM34" s="1080">
        <v>1.2230000000000001</v>
      </c>
      <c r="MN34" s="1080">
        <v>1.2030000000000001</v>
      </c>
      <c r="MO34" s="1080"/>
      <c r="MP34" s="1080">
        <v>1.22</v>
      </c>
      <c r="MQ34" s="1080">
        <v>1.2150000000000001</v>
      </c>
      <c r="MR34" s="1080">
        <v>1.202</v>
      </c>
      <c r="MS34" s="1080">
        <v>1.2030000000000001</v>
      </c>
      <c r="MT34" s="1080">
        <v>1.226</v>
      </c>
      <c r="MU34" s="1080">
        <v>1.1870000000000001</v>
      </c>
      <c r="MV34" s="1080">
        <f t="shared" si="24"/>
        <v>1.1319999999999999</v>
      </c>
      <c r="MW34" s="1080">
        <v>1.1970000000000001</v>
      </c>
      <c r="MX34" s="1080">
        <v>1.1579999999999999</v>
      </c>
      <c r="MY34" s="1080">
        <v>1.153</v>
      </c>
      <c r="MZ34" s="1080"/>
      <c r="NA34" s="1080">
        <v>1.171</v>
      </c>
      <c r="NB34" s="1080">
        <v>1.1870000000000001</v>
      </c>
      <c r="NC34" s="1080">
        <v>1.204</v>
      </c>
      <c r="ND34" s="1080">
        <v>1.1930000000000001</v>
      </c>
      <c r="NE34" s="1080">
        <v>1.198</v>
      </c>
      <c r="NF34" s="1080"/>
      <c r="NG34" s="1080">
        <v>1.2190000000000001</v>
      </c>
      <c r="NH34" s="1080">
        <v>1.153</v>
      </c>
      <c r="NI34" s="1080"/>
      <c r="NJ34" s="1080">
        <v>1.202</v>
      </c>
      <c r="NK34" s="1080">
        <v>1.218</v>
      </c>
      <c r="NL34" s="1080">
        <v>1.218</v>
      </c>
      <c r="NM34" s="1080">
        <v>1.21</v>
      </c>
      <c r="NN34" s="1080">
        <f t="shared" si="25"/>
        <v>1.1319999999999999</v>
      </c>
      <c r="NO34" s="1080">
        <v>1.224</v>
      </c>
      <c r="NP34" s="1080">
        <v>1.2450000000000001</v>
      </c>
      <c r="NQ34" s="1080">
        <v>1.2410000000000001</v>
      </c>
      <c r="NR34" s="1080"/>
      <c r="NS34" s="1080">
        <v>1.2390000000000001</v>
      </c>
      <c r="NT34" s="1080">
        <v>1.306</v>
      </c>
      <c r="NU34" s="1080">
        <v>1.29</v>
      </c>
      <c r="NV34" s="1080">
        <v>1.3220000000000001</v>
      </c>
      <c r="NW34" s="1080">
        <v>1.325</v>
      </c>
      <c r="NX34" s="1080">
        <v>1.3560000000000001</v>
      </c>
      <c r="NY34" s="1080">
        <v>1.3169999999999999</v>
      </c>
      <c r="NZ34" s="1080">
        <v>1.1319999999999999</v>
      </c>
      <c r="OA34" s="1080">
        <v>1.3169999999999999</v>
      </c>
      <c r="OB34" s="103">
        <f t="shared" si="267"/>
        <v>1.1319999999999999</v>
      </c>
      <c r="OC34" s="1080">
        <v>1.3740000000000001</v>
      </c>
      <c r="OD34" s="1080">
        <v>1.36</v>
      </c>
      <c r="OE34" s="1080">
        <v>1.3740000000000001</v>
      </c>
      <c r="OF34" s="1080">
        <v>1.35</v>
      </c>
      <c r="OG34" s="1080"/>
      <c r="OH34" s="1080">
        <v>1.3560000000000001</v>
      </c>
      <c r="OI34" s="1080">
        <v>1.3420000000000001</v>
      </c>
      <c r="OJ34" s="103">
        <v>1.337</v>
      </c>
      <c r="OK34" s="103">
        <v>1.3149999999999999</v>
      </c>
      <c r="OL34" s="103">
        <v>1.3109999999999999</v>
      </c>
      <c r="OM34" s="103">
        <v>1.34</v>
      </c>
      <c r="ON34" s="103">
        <f t="shared" si="26"/>
        <v>1.1319999999999999</v>
      </c>
      <c r="OO34" s="103">
        <v>1.119</v>
      </c>
      <c r="OP34" s="103">
        <v>1.1339999999999999</v>
      </c>
      <c r="OQ34" s="103">
        <v>1.1240000000000001</v>
      </c>
      <c r="OR34" s="103">
        <v>1.127</v>
      </c>
      <c r="OS34" s="103">
        <v>1.117</v>
      </c>
      <c r="OT34" s="103">
        <v>1.1259999999999999</v>
      </c>
      <c r="OU34" s="103">
        <v>1.125</v>
      </c>
      <c r="OV34" s="103">
        <v>1.1279999999999999</v>
      </c>
      <c r="OW34" s="103"/>
      <c r="OX34" s="103">
        <v>1.131</v>
      </c>
      <c r="OY34" s="103">
        <v>1.1399999999999999</v>
      </c>
      <c r="OZ34" s="103">
        <f t="shared" si="27"/>
        <v>1.1319999999999999</v>
      </c>
      <c r="PA34" s="103"/>
      <c r="PB34" s="103">
        <v>1.125</v>
      </c>
      <c r="PC34" s="103">
        <v>1.127</v>
      </c>
      <c r="PD34" s="103">
        <v>1.131</v>
      </c>
      <c r="PE34" s="103">
        <v>1.111</v>
      </c>
      <c r="PF34" s="103"/>
      <c r="PG34" s="103">
        <v>1.105</v>
      </c>
      <c r="PH34" s="103">
        <v>1.121</v>
      </c>
      <c r="PI34" s="103"/>
      <c r="PJ34" s="103">
        <v>1.129</v>
      </c>
      <c r="PK34" s="103">
        <f t="shared" si="28"/>
        <v>1.129</v>
      </c>
      <c r="PL34" s="103">
        <v>1.1299999999999999</v>
      </c>
      <c r="PM34" s="103">
        <v>1.125</v>
      </c>
      <c r="PN34" s="103">
        <v>1.133</v>
      </c>
      <c r="PO34" s="103"/>
      <c r="PP34" s="103">
        <v>1.127</v>
      </c>
      <c r="PQ34" s="103">
        <v>1.1319999999999999</v>
      </c>
      <c r="PR34" s="103">
        <v>1.1259999999999999</v>
      </c>
      <c r="PS34" s="103">
        <v>1.133</v>
      </c>
      <c r="PT34" s="103">
        <v>1.125</v>
      </c>
      <c r="PU34" s="103">
        <f t="shared" si="29"/>
        <v>1.125</v>
      </c>
      <c r="PV34" s="103">
        <v>1.1439999999999999</v>
      </c>
      <c r="PW34" s="103">
        <v>1.151</v>
      </c>
      <c r="PX34" s="103">
        <v>1.145</v>
      </c>
      <c r="PY34" s="103">
        <v>1.1519999999999999</v>
      </c>
      <c r="PZ34" s="103">
        <v>1.141</v>
      </c>
      <c r="QA34" s="103"/>
      <c r="QB34" s="103">
        <v>1.135</v>
      </c>
      <c r="QC34" s="103">
        <v>1.1319999999999999</v>
      </c>
      <c r="QD34" s="103">
        <v>1.133</v>
      </c>
      <c r="QE34" s="103">
        <v>1.125</v>
      </c>
      <c r="QF34" s="103">
        <v>1.1539999999999999</v>
      </c>
      <c r="QG34" s="103">
        <v>1.1399999999999999</v>
      </c>
      <c r="QH34" s="103">
        <f t="shared" si="278"/>
        <v>1.125</v>
      </c>
      <c r="QI34" s="103">
        <v>1.149</v>
      </c>
      <c r="QJ34" s="103">
        <v>1.1559999999999999</v>
      </c>
      <c r="QK34" s="103">
        <v>1.1379999999999999</v>
      </c>
      <c r="QL34" s="103">
        <v>1.137</v>
      </c>
      <c r="QM34" s="103"/>
      <c r="QN34" s="103">
        <v>1.1419999999999999</v>
      </c>
      <c r="QO34" s="103">
        <v>1.1539999999999999</v>
      </c>
      <c r="QP34" s="103">
        <v>1.1539999999999999</v>
      </c>
      <c r="QQ34" s="103">
        <v>1.1479999999999999</v>
      </c>
      <c r="QR34" s="103">
        <v>1.153</v>
      </c>
      <c r="QS34" s="103">
        <v>1.151</v>
      </c>
      <c r="QT34" s="103">
        <v>1.159</v>
      </c>
      <c r="QU34" s="103">
        <f t="shared" si="279"/>
        <v>1.125</v>
      </c>
      <c r="QV34" s="103">
        <v>1.1539999999999999</v>
      </c>
      <c r="QW34" s="103">
        <v>1.171</v>
      </c>
      <c r="QX34" s="103">
        <v>1.1599999999999999</v>
      </c>
      <c r="QY34" s="103">
        <v>1.151</v>
      </c>
      <c r="QZ34" s="103">
        <v>1.161</v>
      </c>
      <c r="RA34" s="103">
        <v>1.1539999999999999</v>
      </c>
      <c r="RB34" s="103">
        <v>1.1659999999999999</v>
      </c>
      <c r="RC34" s="103">
        <v>1.1499999999999999</v>
      </c>
      <c r="RD34" s="103">
        <v>1.149</v>
      </c>
      <c r="RE34" s="103">
        <v>1.159</v>
      </c>
      <c r="RF34" s="103">
        <f t="shared" si="32"/>
        <v>1.125</v>
      </c>
      <c r="RG34" s="103">
        <v>1.1519999999999999</v>
      </c>
      <c r="RH34" s="103"/>
      <c r="RI34" s="103">
        <v>1.1539999999999999</v>
      </c>
      <c r="RJ34" s="103">
        <v>1.147</v>
      </c>
      <c r="RK34" s="103">
        <v>1.1639999999999999</v>
      </c>
      <c r="RL34" s="103">
        <v>1.1539999999999999</v>
      </c>
      <c r="RM34" s="103">
        <v>1.1459999999999999</v>
      </c>
      <c r="RN34" s="103">
        <v>1.155</v>
      </c>
      <c r="RO34" s="103">
        <v>1.153</v>
      </c>
      <c r="RP34" s="103">
        <v>1.129</v>
      </c>
      <c r="RQ34" s="103">
        <f t="shared" si="33"/>
        <v>1.125</v>
      </c>
      <c r="RR34" s="103"/>
      <c r="RS34" s="103">
        <v>1.179</v>
      </c>
      <c r="RT34" s="103">
        <v>1.1499999999999999</v>
      </c>
      <c r="RU34" s="103">
        <v>1.155</v>
      </c>
      <c r="RV34" s="103">
        <v>1.149</v>
      </c>
      <c r="RW34" s="103">
        <v>1.145</v>
      </c>
      <c r="RX34" s="103">
        <v>1.149</v>
      </c>
      <c r="RY34" s="103">
        <v>1.145</v>
      </c>
      <c r="RZ34" s="103">
        <v>1.149</v>
      </c>
      <c r="SA34" s="103">
        <v>1.167</v>
      </c>
      <c r="SB34" s="103"/>
      <c r="SC34" s="103">
        <v>1.147</v>
      </c>
      <c r="SD34" s="103">
        <v>1.125</v>
      </c>
      <c r="SE34" s="103">
        <f t="shared" si="34"/>
        <v>1.125</v>
      </c>
      <c r="SF34" s="103">
        <v>1.1599999999999999</v>
      </c>
      <c r="SG34" s="103">
        <v>1.1599999999999999</v>
      </c>
      <c r="SH34" s="103">
        <v>1.1599999999999999</v>
      </c>
      <c r="SI34" s="103">
        <v>1.1599999999999999</v>
      </c>
      <c r="SJ34" s="103">
        <v>1.1399999999999999</v>
      </c>
      <c r="SK34" s="103">
        <v>1.18</v>
      </c>
      <c r="SL34" s="103"/>
      <c r="SM34" s="103"/>
      <c r="SN34" s="103"/>
      <c r="SO34" s="103"/>
      <c r="SP34" s="103"/>
      <c r="SQ34" s="103">
        <v>1.19</v>
      </c>
      <c r="SR34" s="103">
        <f t="shared" si="35"/>
        <v>1.125</v>
      </c>
      <c r="SS34" s="103"/>
      <c r="ST34" s="103"/>
      <c r="SU34" s="103"/>
      <c r="SV34" s="103"/>
      <c r="SW34" s="103"/>
      <c r="SX34" s="103">
        <v>1.19</v>
      </c>
      <c r="SY34" s="103">
        <v>1.2</v>
      </c>
      <c r="SZ34" s="103">
        <v>1.1950000000000001</v>
      </c>
      <c r="TA34" s="103">
        <v>1.21</v>
      </c>
      <c r="TB34" s="103"/>
      <c r="TC34" s="103">
        <v>1.19</v>
      </c>
      <c r="TD34" s="103">
        <v>1.202</v>
      </c>
      <c r="TE34" s="103">
        <v>1.2</v>
      </c>
      <c r="TF34" s="103">
        <v>1.1870000000000001</v>
      </c>
      <c r="TG34" s="103">
        <v>1.198</v>
      </c>
      <c r="TH34" s="103">
        <v>1.19</v>
      </c>
      <c r="TI34" s="103">
        <v>1.1870000000000001</v>
      </c>
      <c r="TJ34" s="103"/>
      <c r="TK34" s="103">
        <v>1.19</v>
      </c>
      <c r="TL34" s="103">
        <v>1.179</v>
      </c>
      <c r="TM34" s="103">
        <v>1.19</v>
      </c>
      <c r="TN34" s="103">
        <v>1.18</v>
      </c>
      <c r="TO34" s="103">
        <v>1.2050000000000001</v>
      </c>
      <c r="TP34" s="103">
        <v>1.181</v>
      </c>
      <c r="TQ34" s="103"/>
      <c r="TR34" s="103">
        <v>1.177</v>
      </c>
      <c r="TS34" s="103">
        <v>1.1970000000000001</v>
      </c>
      <c r="TT34" s="103">
        <v>1.177</v>
      </c>
      <c r="TU34" s="103">
        <v>1.1719999999999999</v>
      </c>
      <c r="TV34" s="103">
        <f t="shared" si="36"/>
        <v>1.125</v>
      </c>
      <c r="TW34" s="103">
        <v>1.1930000000000001</v>
      </c>
      <c r="TX34" s="103">
        <v>1.1990000000000001</v>
      </c>
      <c r="TY34" s="103">
        <v>1.1919999999999999</v>
      </c>
      <c r="TZ34" s="103">
        <v>1.2</v>
      </c>
      <c r="UA34" s="103">
        <v>1.1859999999999999</v>
      </c>
      <c r="UB34" s="109">
        <f t="shared" si="37"/>
        <v>1.125</v>
      </c>
      <c r="UC34" s="109">
        <v>1.202</v>
      </c>
      <c r="UD34" s="109">
        <v>1.194</v>
      </c>
      <c r="UE34" s="109">
        <v>1.198</v>
      </c>
      <c r="UF34" s="109">
        <v>1.19</v>
      </c>
      <c r="UG34" s="109">
        <v>1.194</v>
      </c>
      <c r="UH34" s="49">
        <v>1.194</v>
      </c>
      <c r="UI34" s="49">
        <v>1.196</v>
      </c>
      <c r="UJ34" s="49">
        <v>1.1870000000000001</v>
      </c>
      <c r="UK34" s="49">
        <v>1.3440000000000001</v>
      </c>
      <c r="UL34" s="49">
        <v>1.3360000000000001</v>
      </c>
      <c r="UM34" s="49">
        <v>1.3340000000000001</v>
      </c>
      <c r="UN34" s="49"/>
      <c r="UO34" s="49">
        <v>1.331</v>
      </c>
      <c r="UP34" s="109">
        <f t="shared" si="38"/>
        <v>1.125</v>
      </c>
      <c r="UQ34" s="49"/>
      <c r="UR34" s="7">
        <f t="shared" si="39"/>
        <v>0.18311111111111109</v>
      </c>
      <c r="US34" s="1080">
        <v>1.2010000000000001</v>
      </c>
      <c r="UT34" s="1080">
        <v>1.2030000000000001</v>
      </c>
      <c r="UU34" s="1080"/>
      <c r="UV34" s="1080">
        <v>1.1719999999999999</v>
      </c>
      <c r="UW34" s="1080">
        <v>1.171</v>
      </c>
      <c r="UX34" s="1080">
        <v>1.1599999999999999</v>
      </c>
      <c r="UY34" s="1080">
        <v>1.1619999999999999</v>
      </c>
      <c r="UZ34" s="1080">
        <v>1.1850000000000001</v>
      </c>
      <c r="VA34" s="1080">
        <v>1.1919999999999999</v>
      </c>
      <c r="VB34" s="1080">
        <v>1.1930000000000001</v>
      </c>
      <c r="VC34" s="1080">
        <v>1.2030000000000001</v>
      </c>
      <c r="VD34" s="1080">
        <v>1.19</v>
      </c>
      <c r="VE34" s="1080"/>
      <c r="VF34" s="1080">
        <v>1.2010000000000001</v>
      </c>
      <c r="VG34" s="1080">
        <v>1.17</v>
      </c>
      <c r="VH34" s="1080">
        <v>1.22</v>
      </c>
      <c r="VI34" s="1080">
        <f t="shared" si="40"/>
        <v>1.1619999999999999</v>
      </c>
      <c r="VJ34" s="1080">
        <v>1.157</v>
      </c>
      <c r="VK34" s="1080">
        <v>1.1439999999999999</v>
      </c>
      <c r="VL34" s="1080">
        <v>1.1399999999999999</v>
      </c>
      <c r="VM34" s="1080">
        <v>1.1180000000000001</v>
      </c>
      <c r="VN34" s="1080"/>
      <c r="VO34" s="1080">
        <v>1.131</v>
      </c>
      <c r="VP34" s="1080">
        <v>1.1339999999999999</v>
      </c>
      <c r="VQ34" s="1080">
        <v>1.113</v>
      </c>
      <c r="VR34" s="1080">
        <v>1.093</v>
      </c>
      <c r="VS34" s="1080">
        <v>1.0589999999999999</v>
      </c>
      <c r="VT34" s="1080">
        <v>1.113</v>
      </c>
      <c r="VU34" s="1080">
        <v>1.1040000000000001</v>
      </c>
      <c r="VV34" s="1080">
        <v>1.1220000000000001</v>
      </c>
      <c r="VW34" s="1080">
        <v>1.1990000000000001</v>
      </c>
      <c r="VX34" s="1080">
        <f t="shared" si="41"/>
        <v>1.1619999999999999</v>
      </c>
      <c r="VY34" s="1080">
        <v>1.1020000000000001</v>
      </c>
      <c r="VZ34" s="1080">
        <v>1.1279999999999999</v>
      </c>
      <c r="WA34" s="1080">
        <v>1.149</v>
      </c>
      <c r="WB34" s="1080">
        <v>1.145</v>
      </c>
      <c r="WC34" s="1080"/>
      <c r="WD34" s="1080">
        <v>1.2929999999999999</v>
      </c>
      <c r="WE34" s="1080">
        <v>1.3240000000000001</v>
      </c>
      <c r="WF34" s="1080">
        <v>1.3320000000000001</v>
      </c>
      <c r="WG34" s="1080">
        <v>1.341</v>
      </c>
      <c r="WH34" s="1080">
        <v>1.379</v>
      </c>
      <c r="WI34" s="103">
        <v>1.3460000000000001</v>
      </c>
      <c r="WJ34" s="103">
        <v>1.1619999999999999</v>
      </c>
      <c r="WK34" s="1080">
        <v>1.3460000000000001</v>
      </c>
      <c r="WL34" s="103">
        <f t="shared" si="268"/>
        <v>1.1619999999999999</v>
      </c>
      <c r="WM34" s="1080">
        <v>1.389</v>
      </c>
      <c r="WN34" s="1080">
        <v>1.393</v>
      </c>
      <c r="WO34" s="1080">
        <v>1.391</v>
      </c>
      <c r="WP34" s="1080">
        <v>1.373</v>
      </c>
      <c r="WQ34" s="1080">
        <v>1.377</v>
      </c>
      <c r="WR34" s="1080"/>
      <c r="WS34" s="1080">
        <v>1.3720000000000001</v>
      </c>
      <c r="WT34" s="103">
        <v>1.3580000000000001</v>
      </c>
      <c r="WU34" s="103">
        <v>1.339</v>
      </c>
      <c r="WV34" s="103">
        <v>1.3580000000000001</v>
      </c>
      <c r="WW34" s="103">
        <v>1.37</v>
      </c>
      <c r="WX34" s="103">
        <f t="shared" si="42"/>
        <v>1.1619999999999999</v>
      </c>
      <c r="WY34" s="103">
        <v>1.1299999999999999</v>
      </c>
      <c r="WZ34" s="103">
        <v>1.135</v>
      </c>
      <c r="XA34" s="103">
        <v>1.145</v>
      </c>
      <c r="XB34" s="103">
        <v>1.133</v>
      </c>
      <c r="XC34" s="103">
        <v>1.125</v>
      </c>
      <c r="XD34" s="103">
        <v>1.1339999999999999</v>
      </c>
      <c r="XE34" s="103">
        <v>1.131</v>
      </c>
      <c r="XF34" s="103">
        <v>1.1379999999999999</v>
      </c>
      <c r="XG34" s="103"/>
      <c r="XH34" s="103">
        <v>1.129</v>
      </c>
      <c r="XI34" s="103">
        <v>1.1399999999999999</v>
      </c>
      <c r="XJ34" s="103">
        <f t="shared" si="43"/>
        <v>1.1399999999999999</v>
      </c>
      <c r="XK34" s="103">
        <v>1.143</v>
      </c>
      <c r="XL34" s="103">
        <v>1.1359999999999999</v>
      </c>
      <c r="XM34" s="103"/>
      <c r="XN34" s="103">
        <v>1.1379999999999999</v>
      </c>
      <c r="XO34" s="103">
        <v>1.1080000000000001</v>
      </c>
      <c r="XP34" s="103">
        <v>1.1080000000000001</v>
      </c>
      <c r="XQ34" s="103"/>
      <c r="XR34" s="103">
        <v>1.121</v>
      </c>
      <c r="XS34" s="103">
        <v>1.121</v>
      </c>
      <c r="XT34" s="103">
        <f t="shared" si="44"/>
        <v>1.121</v>
      </c>
      <c r="XU34" s="103">
        <v>1.125</v>
      </c>
      <c r="XV34" s="103">
        <v>1.131</v>
      </c>
      <c r="XW34" s="103">
        <v>1.1200000000000001</v>
      </c>
      <c r="XX34" s="103"/>
      <c r="XY34" s="103">
        <v>1.119</v>
      </c>
      <c r="XZ34" s="103">
        <v>1.125</v>
      </c>
      <c r="YA34" s="103">
        <v>1.131</v>
      </c>
      <c r="YB34" s="103">
        <v>1.131</v>
      </c>
      <c r="YC34" s="103">
        <v>1.1200000000000001</v>
      </c>
      <c r="YD34" s="103">
        <f t="shared" si="45"/>
        <v>1.1200000000000001</v>
      </c>
      <c r="YE34" s="103">
        <v>1.1319999999999999</v>
      </c>
      <c r="YF34" s="103">
        <v>1.151</v>
      </c>
      <c r="YG34" s="103">
        <v>1.1240000000000001</v>
      </c>
      <c r="YH34" s="103">
        <v>1.143</v>
      </c>
      <c r="YI34" s="103">
        <v>1.1399999999999999</v>
      </c>
      <c r="YJ34" s="103">
        <v>1.1499999999999999</v>
      </c>
      <c r="YK34" s="103"/>
      <c r="YL34" s="103">
        <v>1.1339999999999999</v>
      </c>
      <c r="YM34" s="103">
        <v>1.1299999999999999</v>
      </c>
      <c r="YN34" s="103">
        <v>1.147</v>
      </c>
      <c r="YO34" s="103">
        <v>1.135</v>
      </c>
      <c r="YP34" s="103">
        <v>1.131</v>
      </c>
      <c r="YQ34" s="103">
        <f t="shared" si="280"/>
        <v>1.1200000000000001</v>
      </c>
      <c r="YR34" s="103">
        <v>1.1519999999999999</v>
      </c>
      <c r="YS34" s="103">
        <v>1.143</v>
      </c>
      <c r="YT34" s="103">
        <v>1.143</v>
      </c>
      <c r="YU34" s="103">
        <v>1.129</v>
      </c>
      <c r="YV34" s="103">
        <v>1.147</v>
      </c>
      <c r="YW34" s="103"/>
      <c r="YX34" s="103">
        <v>1.1379999999999999</v>
      </c>
      <c r="YY34" s="103">
        <v>1.1479999999999999</v>
      </c>
      <c r="YZ34" s="103">
        <v>1.1479999999999999</v>
      </c>
      <c r="ZA34" s="103">
        <v>1.151</v>
      </c>
      <c r="ZB34" s="103">
        <v>1.1339999999999999</v>
      </c>
      <c r="ZC34" s="103"/>
      <c r="ZD34" s="103">
        <v>1.1459999999999999</v>
      </c>
      <c r="ZE34" s="103">
        <f t="shared" si="281"/>
        <v>1.1200000000000001</v>
      </c>
      <c r="ZF34" s="103">
        <v>1.153</v>
      </c>
      <c r="ZG34" s="103">
        <v>1.151</v>
      </c>
      <c r="ZH34" s="103">
        <v>1.153</v>
      </c>
      <c r="ZI34" s="103">
        <v>1.1519999999999999</v>
      </c>
      <c r="ZJ34" s="103">
        <v>1.1499999999999999</v>
      </c>
      <c r="ZK34" s="103">
        <v>1.1459999999999999</v>
      </c>
      <c r="ZL34" s="103">
        <v>1.153</v>
      </c>
      <c r="ZM34" s="103">
        <v>1.1499999999999999</v>
      </c>
      <c r="ZN34" s="103">
        <v>1.161</v>
      </c>
      <c r="ZO34" s="103">
        <v>1.1459999999999999</v>
      </c>
      <c r="ZP34" s="103">
        <f t="shared" si="48"/>
        <v>1.1200000000000001</v>
      </c>
      <c r="ZQ34" s="103">
        <v>1.1739999999999999</v>
      </c>
      <c r="ZR34" s="103">
        <v>1.1639999999999999</v>
      </c>
      <c r="ZS34" s="103">
        <v>1.155</v>
      </c>
      <c r="ZT34" s="103"/>
      <c r="ZU34" s="103">
        <v>1.159</v>
      </c>
      <c r="ZV34" s="103">
        <v>1.1639999999999999</v>
      </c>
      <c r="ZW34" s="103">
        <v>1.145</v>
      </c>
      <c r="ZX34" s="103">
        <v>1.153</v>
      </c>
      <c r="ZY34" s="103">
        <v>1.1479999999999999</v>
      </c>
      <c r="ZZ34" s="103">
        <v>1.1419999999999999</v>
      </c>
      <c r="AAA34" s="103">
        <f t="shared" si="49"/>
        <v>1.1200000000000001</v>
      </c>
      <c r="AAB34" s="103">
        <v>1.163</v>
      </c>
      <c r="AAC34" s="103"/>
      <c r="AAD34" s="103">
        <v>1.1539999999999999</v>
      </c>
      <c r="AAE34" s="103">
        <v>1.147</v>
      </c>
      <c r="AAF34" s="103">
        <v>1.145</v>
      </c>
      <c r="AAG34" s="103">
        <v>1.161</v>
      </c>
      <c r="AAH34" s="103">
        <v>1.155</v>
      </c>
      <c r="AAI34" s="103">
        <v>1.153</v>
      </c>
      <c r="AAJ34" s="103">
        <v>1.147</v>
      </c>
      <c r="AAK34" s="103">
        <v>1.147</v>
      </c>
      <c r="AAL34" s="103"/>
      <c r="AAM34" s="103">
        <v>1.143</v>
      </c>
      <c r="AAN34" s="103">
        <v>1.143</v>
      </c>
      <c r="AAO34" s="103">
        <f t="shared" si="50"/>
        <v>1.1200000000000001</v>
      </c>
      <c r="AAP34" s="103">
        <v>1.1399999999999999</v>
      </c>
      <c r="AAQ34" s="103">
        <v>1.1479999999999999</v>
      </c>
      <c r="AAR34" s="103">
        <v>1.1619999999999999</v>
      </c>
      <c r="AAS34" s="103">
        <v>1.1399999999999999</v>
      </c>
      <c r="AAT34" s="103"/>
      <c r="AAU34" s="103">
        <v>1.1599999999999999</v>
      </c>
      <c r="AAV34" s="103">
        <v>1.1599999999999999</v>
      </c>
      <c r="AAW34" s="103"/>
      <c r="AAX34" s="103"/>
      <c r="AAY34" s="103"/>
      <c r="AAZ34" s="103"/>
      <c r="ABA34" s="103">
        <v>1.177</v>
      </c>
      <c r="ABB34" s="103">
        <f t="shared" si="51"/>
        <v>1.1200000000000001</v>
      </c>
      <c r="ABC34" s="103"/>
      <c r="ABD34" s="103"/>
      <c r="ABE34" s="103"/>
      <c r="ABF34" s="103"/>
      <c r="ABG34" s="103">
        <v>1.19</v>
      </c>
      <c r="ABH34" s="103">
        <v>1.1859999999999999</v>
      </c>
      <c r="ABI34" s="103">
        <v>1.19</v>
      </c>
      <c r="ABJ34" s="103">
        <v>1.1910000000000001</v>
      </c>
      <c r="ABK34" s="103">
        <v>1.1930000000000001</v>
      </c>
      <c r="ABL34" s="103">
        <v>1.1910000000000001</v>
      </c>
      <c r="ABM34" s="103">
        <v>1.1950000000000001</v>
      </c>
      <c r="ABN34" s="103">
        <v>1.1910000000000001</v>
      </c>
      <c r="ABO34" s="103"/>
      <c r="ABP34" s="103">
        <v>1.208</v>
      </c>
      <c r="ABQ34" s="103">
        <v>1.19</v>
      </c>
      <c r="ABR34" s="103">
        <v>1.2030000000000001</v>
      </c>
      <c r="ABS34" s="103"/>
      <c r="ABT34" s="103">
        <v>1.2110000000000001</v>
      </c>
      <c r="ABU34" s="103">
        <v>1.1970000000000001</v>
      </c>
      <c r="ABV34" s="103">
        <v>1.206</v>
      </c>
      <c r="ABW34" s="103">
        <v>1.2</v>
      </c>
      <c r="ABX34" s="103">
        <v>1.21</v>
      </c>
      <c r="ABY34" s="103">
        <v>1.194</v>
      </c>
      <c r="ABZ34" s="103">
        <v>1.1879999999999999</v>
      </c>
      <c r="ACA34" s="103"/>
      <c r="ACB34" s="103">
        <v>1.202</v>
      </c>
      <c r="ACC34" s="103">
        <v>1.194</v>
      </c>
      <c r="ACD34" s="103">
        <v>1.1659999999999999</v>
      </c>
      <c r="ACE34" s="103">
        <f t="shared" si="52"/>
        <v>1.1200000000000001</v>
      </c>
      <c r="ACF34" s="103">
        <v>1.21</v>
      </c>
      <c r="ACG34" s="103">
        <v>1.198</v>
      </c>
      <c r="ACH34" s="103">
        <v>1.196</v>
      </c>
      <c r="ACI34" s="103">
        <v>1.1870000000000001</v>
      </c>
      <c r="ACJ34" s="103">
        <v>1.2050000000000001</v>
      </c>
      <c r="ACK34" s="103">
        <f t="shared" si="53"/>
        <v>1.1200000000000001</v>
      </c>
      <c r="ACL34" s="49">
        <v>1.2130000000000001</v>
      </c>
      <c r="ACM34" s="49">
        <v>1.2090000000000001</v>
      </c>
      <c r="ACN34" s="49">
        <v>1.206</v>
      </c>
      <c r="ACO34" s="49">
        <v>1.196</v>
      </c>
      <c r="ACP34" s="49"/>
      <c r="ACQ34" s="49">
        <v>1.198</v>
      </c>
      <c r="ACR34" s="49">
        <v>1.196</v>
      </c>
      <c r="ACS34" s="49">
        <v>1.2130000000000001</v>
      </c>
      <c r="ACT34" s="49">
        <v>1.2050000000000001</v>
      </c>
      <c r="ACU34" s="49">
        <v>1.3009999999999999</v>
      </c>
      <c r="ACV34" s="49">
        <v>1.325</v>
      </c>
      <c r="ACW34" s="49"/>
      <c r="ACX34" s="49">
        <v>1.323</v>
      </c>
      <c r="ACY34" s="49">
        <v>1.3</v>
      </c>
      <c r="ACZ34" s="103">
        <f t="shared" si="54"/>
        <v>1.1200000000000001</v>
      </c>
      <c r="ADA34" s="49"/>
      <c r="ADB34" s="7">
        <f t="shared" si="55"/>
        <v>0.16071428571428564</v>
      </c>
      <c r="ADC34" s="103"/>
      <c r="ADD34" s="103">
        <v>1.2310000000000001</v>
      </c>
      <c r="ADE34" s="103">
        <v>1.2889999999999999</v>
      </c>
      <c r="ADF34" s="103">
        <v>1.179</v>
      </c>
      <c r="ADG34" s="103">
        <v>1.135</v>
      </c>
      <c r="ADH34" s="103">
        <v>1.194</v>
      </c>
      <c r="ADI34" s="103">
        <v>1.214</v>
      </c>
      <c r="ADJ34" s="103">
        <v>1.1639999999999999</v>
      </c>
      <c r="ADK34" s="103">
        <v>1.2629999999999999</v>
      </c>
      <c r="ADL34" s="103">
        <v>1.266</v>
      </c>
      <c r="ADM34" s="103">
        <v>1.25</v>
      </c>
      <c r="ADN34" s="103">
        <v>1.252</v>
      </c>
      <c r="ADO34" s="103">
        <v>1.2589999999999999</v>
      </c>
      <c r="ADP34" s="103">
        <v>1.2609999999999999</v>
      </c>
      <c r="ADQ34" s="103">
        <v>1.2549999999999999</v>
      </c>
      <c r="ADR34" s="103">
        <v>1.248</v>
      </c>
      <c r="ADS34" s="103">
        <f t="shared" si="245"/>
        <v>1.1639999999999999</v>
      </c>
      <c r="ADT34" s="103">
        <v>1.264</v>
      </c>
      <c r="ADU34" s="103">
        <v>1.278</v>
      </c>
      <c r="ADV34" s="103">
        <v>1.23</v>
      </c>
      <c r="ADW34" s="103"/>
      <c r="ADX34" s="103">
        <v>1.2450000000000001</v>
      </c>
      <c r="ADY34" s="103">
        <v>1.272</v>
      </c>
      <c r="ADZ34" s="103">
        <v>1.264</v>
      </c>
      <c r="AEA34" s="103">
        <v>1.254</v>
      </c>
      <c r="AEB34" s="103">
        <v>1.2509999999999999</v>
      </c>
      <c r="AEC34" s="103">
        <v>1.2250000000000001</v>
      </c>
      <c r="AED34" s="103">
        <v>1.2230000000000001</v>
      </c>
      <c r="AEE34" s="103">
        <v>1.2609999999999999</v>
      </c>
      <c r="AEF34" s="103"/>
      <c r="AEG34" s="103">
        <v>1.258</v>
      </c>
      <c r="AEH34" s="103">
        <v>1.2729999999999999</v>
      </c>
      <c r="AEI34" s="103">
        <v>1.2809999999999999</v>
      </c>
      <c r="AEJ34" s="1080">
        <f t="shared" si="246"/>
        <v>1.1639999999999999</v>
      </c>
      <c r="AEK34" s="103">
        <v>1.2749999999999999</v>
      </c>
      <c r="AEL34" s="103">
        <v>1.25</v>
      </c>
      <c r="AEM34" s="103">
        <v>1.67</v>
      </c>
      <c r="AEN34" s="103">
        <v>1.2789999999999999</v>
      </c>
      <c r="AEO34" s="103"/>
      <c r="AEP34" s="103">
        <v>1.3640000000000001</v>
      </c>
      <c r="AEQ34" s="103">
        <v>1.36</v>
      </c>
      <c r="AER34" s="103">
        <v>1.4059999999999999</v>
      </c>
      <c r="AES34" s="103">
        <v>1.411</v>
      </c>
      <c r="AET34" s="103">
        <v>1.423</v>
      </c>
      <c r="AEU34" s="103">
        <v>1.415</v>
      </c>
      <c r="AEV34" s="103">
        <v>1.415</v>
      </c>
      <c r="AEW34" s="103">
        <v>1.1639999999999999</v>
      </c>
      <c r="AEX34" s="103">
        <f t="shared" si="269"/>
        <v>1.1639999999999999</v>
      </c>
      <c r="AEY34" s="103">
        <v>1.44</v>
      </c>
      <c r="AEZ34" s="103">
        <v>1.41</v>
      </c>
      <c r="AFA34" s="103">
        <v>1.423</v>
      </c>
      <c r="AFB34" s="103">
        <v>1.4390000000000001</v>
      </c>
      <c r="AFC34" s="103">
        <v>1.4319999999999999</v>
      </c>
      <c r="AFD34" s="103">
        <v>1.4350000000000001</v>
      </c>
      <c r="AFE34" s="103">
        <v>1.423</v>
      </c>
      <c r="AFF34" s="103"/>
      <c r="AFG34" s="103">
        <v>1.395</v>
      </c>
      <c r="AFH34" s="103">
        <v>1.4019999999999999</v>
      </c>
      <c r="AFI34" s="103">
        <v>1.36</v>
      </c>
      <c r="AFJ34" s="103">
        <f t="shared" si="57"/>
        <v>1.1639999999999999</v>
      </c>
      <c r="AFK34" s="103">
        <v>1.1879999999999999</v>
      </c>
      <c r="AFL34" s="103">
        <v>1.175</v>
      </c>
      <c r="AFM34" s="103">
        <v>1.1830000000000001</v>
      </c>
      <c r="AFN34" s="103"/>
      <c r="AFO34" s="103">
        <v>1.1659999999999999</v>
      </c>
      <c r="AFP34" s="103">
        <v>1.1739999999999999</v>
      </c>
      <c r="AFQ34" s="103">
        <v>1.161</v>
      </c>
      <c r="AFR34" s="103">
        <v>1.171</v>
      </c>
      <c r="AFS34" s="103">
        <v>1.1679999999999999</v>
      </c>
      <c r="AFT34" s="103">
        <v>1.1830000000000001</v>
      </c>
      <c r="AFU34" s="103">
        <v>1.1200000000000001</v>
      </c>
      <c r="AFV34" s="103">
        <f t="shared" si="58"/>
        <v>1.1200000000000001</v>
      </c>
      <c r="AFW34" s="103">
        <v>1.167</v>
      </c>
      <c r="AFX34" s="103">
        <v>1.139</v>
      </c>
      <c r="AFY34" s="103">
        <v>1.1499999999999999</v>
      </c>
      <c r="AFZ34" s="103"/>
      <c r="AGA34" s="103">
        <v>1.1379999999999999</v>
      </c>
      <c r="AGB34" s="103">
        <v>1.147</v>
      </c>
      <c r="AGC34" s="103">
        <v>1.1579999999999999</v>
      </c>
      <c r="AGD34" s="103">
        <v>1.1479999999999999</v>
      </c>
      <c r="AGE34" s="103">
        <f t="shared" si="59"/>
        <v>1.1200000000000001</v>
      </c>
      <c r="AGF34" s="103">
        <v>1.171</v>
      </c>
      <c r="AGG34" s="103">
        <v>1.163</v>
      </c>
      <c r="AGH34" s="103"/>
      <c r="AGI34" s="103">
        <v>1.179</v>
      </c>
      <c r="AGJ34" s="103">
        <v>1.18</v>
      </c>
      <c r="AGK34" s="103">
        <v>1.1930000000000001</v>
      </c>
      <c r="AGL34" s="103"/>
      <c r="AGM34" s="103">
        <v>1.165</v>
      </c>
      <c r="AGN34" s="103">
        <v>1.1839999999999999</v>
      </c>
      <c r="AGO34" s="103">
        <v>1.1499999999999999</v>
      </c>
      <c r="AGP34" s="103">
        <f t="shared" si="60"/>
        <v>1.1200000000000001</v>
      </c>
      <c r="AGQ34" s="103">
        <v>1.1779999999999999</v>
      </c>
      <c r="AGR34" s="103">
        <v>1.1919999999999999</v>
      </c>
      <c r="AGS34" s="103">
        <v>1.1879999999999999</v>
      </c>
      <c r="AGT34" s="103">
        <v>1.173</v>
      </c>
      <c r="AGU34" s="103">
        <v>1.171</v>
      </c>
      <c r="AGV34" s="103">
        <v>1.1779999999999999</v>
      </c>
      <c r="AGW34" s="103">
        <v>1.171</v>
      </c>
      <c r="AGX34" s="103"/>
      <c r="AGY34" s="103">
        <v>1.177</v>
      </c>
      <c r="AGZ34" s="103">
        <v>1.17</v>
      </c>
      <c r="AHA34" s="103">
        <v>1.1359999999999999</v>
      </c>
      <c r="AHB34" s="103">
        <v>1.1599999999999999</v>
      </c>
      <c r="AHC34" s="103">
        <f t="shared" si="282"/>
        <v>1.1200000000000001</v>
      </c>
      <c r="AHD34" s="103">
        <v>1.1719999999999999</v>
      </c>
      <c r="AHE34" s="103">
        <v>1.171</v>
      </c>
      <c r="AHF34" s="103">
        <v>1.1659999999999999</v>
      </c>
      <c r="AHG34" s="103"/>
      <c r="AHH34" s="103">
        <v>1.1739999999999999</v>
      </c>
      <c r="AHI34" s="103">
        <v>1.1910000000000001</v>
      </c>
      <c r="AHJ34" s="103">
        <v>1.165</v>
      </c>
      <c r="AHK34" s="103">
        <v>1.1910000000000001</v>
      </c>
      <c r="AHL34" s="103">
        <v>1.1870000000000001</v>
      </c>
      <c r="AHM34" s="103">
        <v>1.179</v>
      </c>
      <c r="AHN34" s="103">
        <v>1.1779999999999999</v>
      </c>
      <c r="AHO34" s="103">
        <v>1.159</v>
      </c>
      <c r="AHP34" s="103">
        <f t="shared" si="283"/>
        <v>1.1200000000000001</v>
      </c>
      <c r="AHQ34" s="103">
        <v>1.194</v>
      </c>
      <c r="AHR34" s="103">
        <v>1.1839999999999999</v>
      </c>
      <c r="AHS34" s="103">
        <v>1.1870000000000001</v>
      </c>
      <c r="AHT34" s="103">
        <v>1.1919999999999999</v>
      </c>
      <c r="AHU34" s="103">
        <v>1.194</v>
      </c>
      <c r="AHV34" s="103">
        <v>1.1910000000000001</v>
      </c>
      <c r="AHW34" s="103">
        <v>1.19</v>
      </c>
      <c r="AHX34" s="103"/>
      <c r="AHY34" s="103">
        <v>1.1919999999999999</v>
      </c>
      <c r="AHZ34" s="103">
        <v>1.1870000000000001</v>
      </c>
      <c r="AIA34" s="103">
        <v>1.159</v>
      </c>
      <c r="AIB34" s="103">
        <f t="shared" si="63"/>
        <v>1.1200000000000001</v>
      </c>
      <c r="AIC34" s="103"/>
      <c r="AID34" s="103">
        <v>1.1910000000000001</v>
      </c>
      <c r="AIE34" s="103">
        <v>1.1850000000000001</v>
      </c>
      <c r="AIF34" s="103">
        <v>1.194</v>
      </c>
      <c r="AIG34" s="103">
        <v>1.1659999999999999</v>
      </c>
      <c r="AIH34" s="103">
        <v>1.194</v>
      </c>
      <c r="AII34" s="103">
        <v>1.1850000000000001</v>
      </c>
      <c r="AIJ34" s="103"/>
      <c r="AIK34" s="103">
        <v>1.1930000000000001</v>
      </c>
      <c r="AIL34" s="103">
        <v>1.1850000000000001</v>
      </c>
      <c r="AIM34" s="103">
        <v>1.155</v>
      </c>
      <c r="AIN34" s="103">
        <f t="shared" si="64"/>
        <v>1.1200000000000001</v>
      </c>
      <c r="AIO34" s="103"/>
      <c r="AIP34" s="103">
        <v>1.1890000000000001</v>
      </c>
      <c r="AIQ34" s="103">
        <v>1.19</v>
      </c>
      <c r="AIR34" s="103">
        <v>1.1850000000000001</v>
      </c>
      <c r="AIS34" s="103">
        <v>1.1919999999999999</v>
      </c>
      <c r="AIT34" s="103">
        <v>1.1850000000000001</v>
      </c>
      <c r="AIU34" s="103">
        <v>1.1779999999999999</v>
      </c>
      <c r="AIV34" s="103">
        <v>1.1839999999999999</v>
      </c>
      <c r="AIW34" s="103">
        <v>1.2</v>
      </c>
      <c r="AIX34" s="103"/>
      <c r="AIY34" s="103">
        <v>1.18</v>
      </c>
      <c r="AIZ34" s="103"/>
      <c r="AJA34" s="103"/>
      <c r="AJB34" s="103">
        <v>1.19</v>
      </c>
      <c r="AJC34" s="103">
        <v>1.18</v>
      </c>
      <c r="AJD34" s="103">
        <f t="shared" si="65"/>
        <v>1.1200000000000001</v>
      </c>
      <c r="AJE34" s="103">
        <v>1.21</v>
      </c>
      <c r="AJF34" s="103">
        <v>1.19</v>
      </c>
      <c r="AJG34" s="103">
        <v>1.21</v>
      </c>
      <c r="AJH34" s="103"/>
      <c r="AJI34" s="103">
        <v>1.18</v>
      </c>
      <c r="AJJ34" s="103">
        <v>1.19</v>
      </c>
      <c r="AJK34" s="103">
        <v>1.21</v>
      </c>
      <c r="AJL34" s="103"/>
      <c r="AJM34" s="103"/>
      <c r="AJN34" s="103"/>
      <c r="AJO34" s="103"/>
      <c r="AJP34" s="103"/>
      <c r="AJQ34" s="103">
        <v>1.21</v>
      </c>
      <c r="AJR34" s="103">
        <f t="shared" si="66"/>
        <v>1.1200000000000001</v>
      </c>
      <c r="AJS34" s="103"/>
      <c r="AJT34" s="103"/>
      <c r="AJU34" s="103"/>
      <c r="AJV34" s="103"/>
      <c r="AJW34" s="103"/>
      <c r="AJX34" s="103">
        <v>1.18</v>
      </c>
      <c r="AJY34" s="103">
        <v>1.2</v>
      </c>
      <c r="AJZ34" s="103">
        <v>1.2050000000000001</v>
      </c>
      <c r="AKA34" s="103">
        <v>1.21</v>
      </c>
      <c r="AKB34" s="103">
        <v>1.208</v>
      </c>
      <c r="AKC34" s="103">
        <v>1.19</v>
      </c>
      <c r="AKD34" s="103">
        <v>1.1890000000000001</v>
      </c>
      <c r="AKE34" s="103">
        <v>1.2</v>
      </c>
      <c r="AKF34" s="103">
        <v>1.1830000000000001</v>
      </c>
      <c r="AKG34" s="103">
        <v>1.214</v>
      </c>
      <c r="AKH34" s="103">
        <v>1.2</v>
      </c>
      <c r="AKI34" s="103">
        <v>1.206</v>
      </c>
      <c r="AKJ34" s="103">
        <v>1.212</v>
      </c>
      <c r="AKK34" s="103">
        <v>1.21</v>
      </c>
      <c r="AKL34" s="103">
        <v>1.1919999999999999</v>
      </c>
      <c r="AKM34" s="103">
        <v>1.1970000000000001</v>
      </c>
      <c r="AKN34" s="103"/>
      <c r="AKO34" s="103">
        <v>1.19</v>
      </c>
      <c r="AKP34" s="103">
        <v>1.1779999999999999</v>
      </c>
      <c r="AKQ34" s="103">
        <v>1.1859999999999999</v>
      </c>
      <c r="AKR34" s="103">
        <v>1.18</v>
      </c>
      <c r="AKS34" s="103">
        <v>1.18</v>
      </c>
      <c r="AKT34" s="103">
        <f t="shared" si="67"/>
        <v>1.1200000000000001</v>
      </c>
      <c r="AKU34" s="103">
        <v>1.1879999999999999</v>
      </c>
      <c r="AKV34" s="103">
        <v>1.1850000000000001</v>
      </c>
      <c r="AKW34" s="103">
        <v>1.1879999999999999</v>
      </c>
      <c r="AKX34" s="103">
        <v>1.2010000000000001</v>
      </c>
      <c r="AKY34" s="103">
        <v>1.2</v>
      </c>
      <c r="AKZ34" s="103">
        <f t="shared" si="68"/>
        <v>1.1200000000000001</v>
      </c>
      <c r="ALA34" s="49">
        <v>1.19</v>
      </c>
      <c r="ALB34" s="49"/>
      <c r="ALC34" s="49">
        <v>1.198</v>
      </c>
      <c r="ALD34" s="49">
        <v>1.194</v>
      </c>
      <c r="ALE34" s="49">
        <v>1.1879999999999999</v>
      </c>
      <c r="ALF34" s="49">
        <v>1.1870000000000001</v>
      </c>
      <c r="ALG34" s="49">
        <v>1.198</v>
      </c>
      <c r="ALH34" s="49">
        <v>1.1910000000000001</v>
      </c>
      <c r="ALI34" s="49">
        <v>1.2090000000000001</v>
      </c>
      <c r="ALJ34" s="49">
        <v>1.2569999999999999</v>
      </c>
      <c r="ALK34" s="49">
        <v>1.258</v>
      </c>
      <c r="ALL34" s="49">
        <v>1.28</v>
      </c>
      <c r="ALM34" s="49">
        <v>1.284</v>
      </c>
      <c r="ALN34" s="103">
        <f t="shared" si="69"/>
        <v>1.1200000000000001</v>
      </c>
      <c r="ALO34" s="49">
        <v>1.389</v>
      </c>
      <c r="ALP34" s="103">
        <v>1.413</v>
      </c>
      <c r="ALQ34" s="109"/>
      <c r="ALR34" s="109">
        <v>1.4079999999999999</v>
      </c>
      <c r="ALS34" s="109">
        <v>1.2110000000000001</v>
      </c>
      <c r="ALT34" s="109">
        <f t="shared" si="70"/>
        <v>1.1200000000000001</v>
      </c>
      <c r="ALU34" s="109"/>
      <c r="ALV34" s="1166">
        <f t="shared" si="71"/>
        <v>-1</v>
      </c>
      <c r="ALW34" s="103"/>
      <c r="ALX34" s="103">
        <v>1.242</v>
      </c>
      <c r="ALY34" s="103"/>
      <c r="ALZ34" s="103">
        <v>1.2490000000000001</v>
      </c>
      <c r="AMA34" s="103">
        <v>1.2569999999999999</v>
      </c>
      <c r="AMB34" s="103">
        <v>1.264</v>
      </c>
      <c r="AMC34" s="103">
        <v>1.262</v>
      </c>
      <c r="AMD34" s="103">
        <v>1.2450000000000001</v>
      </c>
      <c r="AME34" s="103">
        <v>1.2450000000000001</v>
      </c>
      <c r="AMF34" s="103">
        <v>1.32</v>
      </c>
      <c r="AMG34" s="103">
        <v>1.333</v>
      </c>
      <c r="AMH34" s="103">
        <v>1.32</v>
      </c>
      <c r="AMI34" s="103">
        <v>1.3240000000000001</v>
      </c>
      <c r="AMJ34" s="103">
        <v>1.3109999999999999</v>
      </c>
      <c r="AMK34" s="103">
        <v>1.304</v>
      </c>
      <c r="AML34" s="103">
        <v>1.3149999999999999</v>
      </c>
      <c r="AMM34" s="103">
        <v>1.288</v>
      </c>
      <c r="AMN34" s="103">
        <f t="shared" si="72"/>
        <v>1.2450000000000001</v>
      </c>
      <c r="AMO34" s="103">
        <v>1.264</v>
      </c>
      <c r="AMP34" s="103"/>
      <c r="AMQ34" s="103">
        <v>1.2390000000000001</v>
      </c>
      <c r="AMR34" s="103">
        <v>1.25</v>
      </c>
      <c r="AMS34" s="103">
        <v>1.278</v>
      </c>
      <c r="AMT34" s="103">
        <v>1.2829999999999999</v>
      </c>
      <c r="AMU34" s="103">
        <v>1.3109999999999999</v>
      </c>
      <c r="AMV34" s="103">
        <v>1.3109999999999999</v>
      </c>
      <c r="AMW34" s="103">
        <v>1.331</v>
      </c>
      <c r="AMX34" s="103">
        <v>1.278</v>
      </c>
      <c r="AMY34" s="103">
        <v>1.2929999999999999</v>
      </c>
      <c r="AMZ34" s="103">
        <v>1.351</v>
      </c>
      <c r="ANA34" s="103"/>
      <c r="ANB34" s="103">
        <v>1.3</v>
      </c>
      <c r="ANC34" s="103">
        <v>1.306</v>
      </c>
      <c r="AND34" s="1080">
        <f t="shared" si="73"/>
        <v>1.2450000000000001</v>
      </c>
      <c r="ANE34" s="103">
        <v>1.351</v>
      </c>
      <c r="ANF34" s="103">
        <v>1.34</v>
      </c>
      <c r="ANG34" s="103">
        <v>1.8360000000000001</v>
      </c>
      <c r="ANH34" s="103">
        <v>1.349</v>
      </c>
      <c r="ANI34" s="103">
        <v>1.4510000000000001</v>
      </c>
      <c r="ANJ34" s="103">
        <v>1.383</v>
      </c>
      <c r="ANK34" s="103"/>
      <c r="ANL34" s="103">
        <v>1.456</v>
      </c>
      <c r="ANM34" s="103">
        <v>1.4410000000000001</v>
      </c>
      <c r="ANN34" s="103">
        <v>1.4830000000000001</v>
      </c>
      <c r="ANO34" s="103">
        <v>1.5329999999999999</v>
      </c>
      <c r="ANP34" s="103">
        <v>1.2450000000000001</v>
      </c>
      <c r="ANQ34" s="103">
        <v>1.5329999999999999</v>
      </c>
      <c r="ANR34" s="103">
        <f t="shared" si="270"/>
        <v>1.2450000000000001</v>
      </c>
      <c r="ANS34" s="103">
        <v>1.492</v>
      </c>
      <c r="ANT34" s="103">
        <v>1.494</v>
      </c>
      <c r="ANU34" s="103">
        <v>1.4910000000000001</v>
      </c>
      <c r="ANV34" s="103">
        <v>1.5069999999999999</v>
      </c>
      <c r="ANW34" s="103">
        <v>1.5029999999999999</v>
      </c>
      <c r="ANX34" s="103">
        <v>1.5</v>
      </c>
      <c r="ANY34" s="103">
        <v>1.482</v>
      </c>
      <c r="ANZ34" s="103"/>
      <c r="AOA34" s="103">
        <v>1.4810000000000001</v>
      </c>
      <c r="AOB34" s="103">
        <v>1.458</v>
      </c>
      <c r="AOC34" s="103">
        <v>1.44</v>
      </c>
      <c r="AOD34" s="103">
        <f t="shared" si="74"/>
        <v>1.2450000000000001</v>
      </c>
      <c r="AOE34" s="103">
        <v>1.2350000000000001</v>
      </c>
      <c r="AOF34" s="103">
        <v>1.222</v>
      </c>
      <c r="AOG34" s="103">
        <v>1.224</v>
      </c>
      <c r="AOH34" s="103">
        <v>1.218</v>
      </c>
      <c r="AOI34" s="103"/>
      <c r="AOJ34" s="103">
        <v>1.216</v>
      </c>
      <c r="AOK34" s="103">
        <v>1.234</v>
      </c>
      <c r="AOL34" s="103">
        <v>1.226</v>
      </c>
      <c r="AOM34" s="103">
        <v>1.2290000000000001</v>
      </c>
      <c r="AON34" s="103">
        <v>1.232</v>
      </c>
      <c r="AOO34" s="103">
        <v>1.25</v>
      </c>
      <c r="AOP34" s="103">
        <f t="shared" si="75"/>
        <v>1.2450000000000001</v>
      </c>
      <c r="AOQ34" s="103">
        <v>1.24</v>
      </c>
      <c r="AOR34" s="103">
        <v>1.244</v>
      </c>
      <c r="AOS34" s="103"/>
      <c r="AOT34" s="103">
        <v>1.2669999999999999</v>
      </c>
      <c r="AOU34" s="103">
        <v>1.2230000000000001</v>
      </c>
      <c r="AOV34" s="103">
        <v>1.23</v>
      </c>
      <c r="AOW34" s="103">
        <v>1.23</v>
      </c>
      <c r="AOX34" s="103"/>
      <c r="AOY34" s="103">
        <v>1.2669999999999999</v>
      </c>
      <c r="AOZ34" s="103">
        <f t="shared" si="76"/>
        <v>1.2450000000000001</v>
      </c>
      <c r="APA34" s="103">
        <v>1.2370000000000001</v>
      </c>
      <c r="APB34" s="103">
        <v>1.24</v>
      </c>
      <c r="APC34" s="103">
        <v>1.2430000000000001</v>
      </c>
      <c r="APD34" s="103">
        <v>1.2370000000000001</v>
      </c>
      <c r="APE34" s="103">
        <v>1.242</v>
      </c>
      <c r="APF34" s="103"/>
      <c r="APG34" s="103">
        <v>1.238</v>
      </c>
      <c r="APH34" s="103">
        <v>1.2509999999999999</v>
      </c>
      <c r="API34" s="103">
        <v>1.2310000000000001</v>
      </c>
      <c r="APJ34" s="103">
        <f t="shared" si="77"/>
        <v>1.2310000000000001</v>
      </c>
      <c r="APK34" s="103">
        <v>1.2450000000000001</v>
      </c>
      <c r="APL34" s="103">
        <v>1.252</v>
      </c>
      <c r="APM34" s="103">
        <v>1.2310000000000001</v>
      </c>
      <c r="APN34" s="103"/>
      <c r="APO34" s="103">
        <v>1.2410000000000001</v>
      </c>
      <c r="APP34" s="103">
        <v>1.244</v>
      </c>
      <c r="APQ34" s="103">
        <v>1.2250000000000001</v>
      </c>
      <c r="APR34" s="103">
        <v>1.236</v>
      </c>
      <c r="APS34" s="103"/>
      <c r="APT34" s="103">
        <v>1.238</v>
      </c>
      <c r="APU34" s="103">
        <v>1.2330000000000001</v>
      </c>
      <c r="APV34" s="103">
        <v>1.23</v>
      </c>
      <c r="APW34" s="103">
        <v>1.2290000000000001</v>
      </c>
      <c r="APX34" s="103">
        <f t="shared" si="284"/>
        <v>1.2290000000000001</v>
      </c>
      <c r="APY34" s="103">
        <v>1.236</v>
      </c>
      <c r="APZ34" s="103">
        <v>1.236</v>
      </c>
      <c r="AQA34" s="103">
        <v>1.2350000000000001</v>
      </c>
      <c r="AQB34" s="103"/>
      <c r="AQC34" s="103">
        <v>1.2370000000000001</v>
      </c>
      <c r="AQD34" s="103">
        <v>1.2330000000000001</v>
      </c>
      <c r="AQE34" s="103">
        <v>1.264</v>
      </c>
      <c r="AQF34" s="103">
        <v>1.246</v>
      </c>
      <c r="AQG34" s="103">
        <v>1.2629999999999999</v>
      </c>
      <c r="AQH34" s="103">
        <v>1.2609999999999999</v>
      </c>
      <c r="AQI34" s="103">
        <v>1.252</v>
      </c>
      <c r="AQJ34" s="103">
        <v>1.2649999999999999</v>
      </c>
      <c r="AQK34" s="103">
        <f t="shared" si="285"/>
        <v>1.2290000000000001</v>
      </c>
      <c r="AQL34" s="103">
        <v>1.262</v>
      </c>
      <c r="AQM34" s="103">
        <v>1.264</v>
      </c>
      <c r="AQN34" s="103">
        <v>1.27</v>
      </c>
      <c r="AQO34" s="103">
        <v>1.264</v>
      </c>
      <c r="AQP34" s="103"/>
      <c r="AQQ34" s="103">
        <v>1.2589999999999999</v>
      </c>
      <c r="AQR34" s="103">
        <v>1.258</v>
      </c>
      <c r="AQS34" s="103">
        <v>1.2709999999999999</v>
      </c>
      <c r="AQT34" s="103">
        <v>1.2549999999999999</v>
      </c>
      <c r="AQU34" s="103">
        <v>1.2749999999999999</v>
      </c>
      <c r="AQV34" s="103">
        <v>1.2649999999999999</v>
      </c>
      <c r="AQW34" s="103">
        <f t="shared" si="80"/>
        <v>1.2290000000000001</v>
      </c>
      <c r="AQX34" s="103">
        <v>1.272</v>
      </c>
      <c r="AQY34" s="103">
        <v>1.2789999999999999</v>
      </c>
      <c r="AQZ34" s="103"/>
      <c r="ARA34" s="103">
        <v>1.27</v>
      </c>
      <c r="ARB34" s="103">
        <v>1.272</v>
      </c>
      <c r="ARC34" s="103">
        <v>1.2749999999999999</v>
      </c>
      <c r="ARD34" s="103">
        <v>1.2649999999999999</v>
      </c>
      <c r="ARE34" s="103">
        <v>1.2709999999999999</v>
      </c>
      <c r="ARF34" s="103">
        <v>1.29</v>
      </c>
      <c r="ARG34" s="103">
        <v>1.2589999999999999</v>
      </c>
      <c r="ARH34" s="103">
        <f t="shared" si="81"/>
        <v>1.2290000000000001</v>
      </c>
      <c r="ARI34" s="103">
        <v>1.268</v>
      </c>
      <c r="ARJ34" s="103">
        <v>1.2609999999999999</v>
      </c>
      <c r="ARK34" s="103">
        <v>1.284</v>
      </c>
      <c r="ARL34" s="103">
        <v>1.2549999999999999</v>
      </c>
      <c r="ARM34" s="103">
        <v>1.26</v>
      </c>
      <c r="ARN34" s="103">
        <v>1.2749999999999999</v>
      </c>
      <c r="ARO34" s="103"/>
      <c r="ARP34" s="103">
        <v>1.2629999999999999</v>
      </c>
      <c r="ARQ34" s="103">
        <v>1.28</v>
      </c>
      <c r="ARR34" s="103">
        <v>1.26</v>
      </c>
      <c r="ARS34" s="103"/>
      <c r="ART34" s="103">
        <v>1.2629999999999999</v>
      </c>
      <c r="ARU34" s="103">
        <v>1.25</v>
      </c>
      <c r="ARV34" s="103">
        <f t="shared" si="82"/>
        <v>1.2290000000000001</v>
      </c>
      <c r="ARW34" s="103">
        <v>1.26</v>
      </c>
      <c r="ARX34" s="103">
        <v>1.27</v>
      </c>
      <c r="ARY34" s="103">
        <v>1.28</v>
      </c>
      <c r="ARZ34" s="103">
        <v>1.2889999999999999</v>
      </c>
      <c r="ASA34" s="103">
        <v>1.29</v>
      </c>
      <c r="ASB34" s="103"/>
      <c r="ASC34" s="103">
        <v>1.3</v>
      </c>
      <c r="ASD34" s="103"/>
      <c r="ASE34" s="103"/>
      <c r="ASF34" s="103"/>
      <c r="ASG34" s="103"/>
      <c r="ASH34" s="103">
        <v>1.28</v>
      </c>
      <c r="ASI34" s="103">
        <f t="shared" si="83"/>
        <v>1.2290000000000001</v>
      </c>
      <c r="ASJ34" s="103"/>
      <c r="ASK34" s="103"/>
      <c r="ASL34" s="103"/>
      <c r="ASM34" s="103"/>
      <c r="ASN34" s="103">
        <v>1.28</v>
      </c>
      <c r="ASO34" s="103">
        <v>1.3</v>
      </c>
      <c r="ASP34" s="103">
        <v>1.28</v>
      </c>
      <c r="ASQ34" s="103">
        <v>1.3</v>
      </c>
      <c r="ASR34" s="103">
        <v>1.28</v>
      </c>
      <c r="ASS34" s="103"/>
      <c r="AST34" s="103">
        <v>1.31</v>
      </c>
      <c r="ASU34" s="103">
        <v>1.3</v>
      </c>
      <c r="ASV34" s="103"/>
      <c r="ASW34" s="103">
        <v>1.3</v>
      </c>
      <c r="ASX34" s="103">
        <v>1.3</v>
      </c>
      <c r="ASY34" s="103">
        <v>1.3</v>
      </c>
      <c r="ASZ34" s="103">
        <v>1.2909999999999999</v>
      </c>
      <c r="ATA34" s="103"/>
      <c r="ATB34" s="103">
        <v>1.31</v>
      </c>
      <c r="ATC34" s="103">
        <v>1.3049999999999999</v>
      </c>
      <c r="ATD34" s="103">
        <v>1.31</v>
      </c>
      <c r="ATE34" s="103">
        <v>1.3</v>
      </c>
      <c r="ATF34" s="103">
        <v>1.3</v>
      </c>
      <c r="ATG34" s="103">
        <v>1.288</v>
      </c>
      <c r="ATH34" s="103"/>
      <c r="ATI34" s="103">
        <v>1.3069999999999999</v>
      </c>
      <c r="ATJ34" s="103">
        <v>1.3</v>
      </c>
      <c r="ATK34" s="103">
        <v>1.31</v>
      </c>
      <c r="ATL34" s="103">
        <v>1.2629999999999999</v>
      </c>
      <c r="ATM34" s="103">
        <f t="shared" si="84"/>
        <v>1.2290000000000001</v>
      </c>
      <c r="ATN34" s="103">
        <v>1.3089999999999999</v>
      </c>
      <c r="ATO34" s="103">
        <v>1.32</v>
      </c>
      <c r="ATP34" s="103">
        <v>1.321</v>
      </c>
      <c r="ATQ34" s="103">
        <v>1.325</v>
      </c>
      <c r="ATR34" s="103">
        <v>1.3220000000000001</v>
      </c>
      <c r="ATS34" s="103">
        <f t="shared" si="85"/>
        <v>1.2290000000000001</v>
      </c>
      <c r="ATT34" s="49">
        <v>1.327</v>
      </c>
      <c r="ATU34" s="49">
        <v>1.3180000000000001</v>
      </c>
      <c r="ATV34" s="49">
        <v>1.327</v>
      </c>
      <c r="ATW34" s="49">
        <v>1.3340000000000001</v>
      </c>
      <c r="ATX34" s="49">
        <v>1.3340000000000001</v>
      </c>
      <c r="ATY34" s="49">
        <v>1.3169999999999999</v>
      </c>
      <c r="ATZ34" s="49"/>
      <c r="AUA34" s="49">
        <v>1.33</v>
      </c>
      <c r="AUB34" s="49">
        <v>1.323</v>
      </c>
      <c r="AUC34" s="49">
        <v>1.478</v>
      </c>
      <c r="AUD34" s="49">
        <v>1.4890000000000001</v>
      </c>
      <c r="AUE34" s="49">
        <v>1.494</v>
      </c>
      <c r="AUF34" s="49">
        <v>1.4870000000000001</v>
      </c>
      <c r="AUG34" s="215">
        <f t="shared" si="86"/>
        <v>1.2290000000000001</v>
      </c>
      <c r="AUH34" s="49">
        <v>1.5860000000000001</v>
      </c>
      <c r="AUI34" s="103">
        <v>1.603</v>
      </c>
      <c r="AUJ34" s="49">
        <v>1.591</v>
      </c>
      <c r="AUK34" s="49">
        <v>1.601</v>
      </c>
      <c r="AUL34" s="49"/>
      <c r="AUM34" s="49">
        <v>1.61</v>
      </c>
      <c r="AUN34" s="49">
        <v>1.5329999999999999</v>
      </c>
      <c r="AUO34" s="109">
        <v>1.345</v>
      </c>
      <c r="AUP34" s="49">
        <f t="shared" si="87"/>
        <v>1.2290000000000001</v>
      </c>
      <c r="AUQ34" s="49">
        <v>1.33</v>
      </c>
      <c r="AUR34" s="109">
        <v>1.34</v>
      </c>
      <c r="AUS34" s="109"/>
      <c r="AUT34" s="109">
        <v>1.3320000000000001</v>
      </c>
      <c r="AUU34" s="109">
        <v>1.345</v>
      </c>
      <c r="AUV34" s="49">
        <v>1.341</v>
      </c>
      <c r="AUW34" s="109"/>
      <c r="AUX34" s="49">
        <f t="shared" si="88"/>
        <v>1.2290000000000001</v>
      </c>
      <c r="AUY34" s="49">
        <v>1.33</v>
      </c>
      <c r="AUZ34" s="49">
        <v>1.331</v>
      </c>
      <c r="AVA34" s="49">
        <v>1.3420000000000001</v>
      </c>
      <c r="AVB34" s="49">
        <v>1.3089999999999999</v>
      </c>
      <c r="AVC34" s="49"/>
      <c r="AVD34" s="49"/>
      <c r="AVE34" s="49">
        <v>1.3220000000000001</v>
      </c>
      <c r="AVF34" s="11">
        <v>1.3440000000000001</v>
      </c>
      <c r="AVG34" s="11">
        <f t="shared" si="89"/>
        <v>1.2290000000000001</v>
      </c>
      <c r="AVH34" s="49">
        <v>1.3260000000000001</v>
      </c>
      <c r="AVI34" s="49">
        <v>1.3420000000000001</v>
      </c>
      <c r="AVJ34" s="49">
        <v>1.3380000000000001</v>
      </c>
      <c r="AVK34" s="49">
        <v>1.3260000000000001</v>
      </c>
      <c r="AVL34" s="49"/>
      <c r="AVM34" s="49">
        <v>1.327</v>
      </c>
      <c r="AVN34" s="49">
        <v>1.341</v>
      </c>
      <c r="AVO34" s="49">
        <v>1.343</v>
      </c>
      <c r="AVP34" s="49"/>
      <c r="AVQ34" s="49">
        <v>1.3380000000000001</v>
      </c>
      <c r="AVR34" s="49">
        <v>1.3460000000000001</v>
      </c>
      <c r="AVS34" s="356">
        <v>1.3069999999999999</v>
      </c>
      <c r="AVT34" s="49">
        <v>1.339</v>
      </c>
      <c r="AVU34" s="1253">
        <v>1.353</v>
      </c>
      <c r="AVV34" s="1253">
        <v>1.3660000000000001</v>
      </c>
      <c r="AVW34" s="49">
        <v>1.337</v>
      </c>
      <c r="AVX34" s="49">
        <f t="shared" si="90"/>
        <v>1.3069999999999999</v>
      </c>
      <c r="AVY34" s="49">
        <v>1.3560000000000001</v>
      </c>
      <c r="AVZ34" s="49">
        <v>1.3580000000000001</v>
      </c>
      <c r="AWA34" s="49">
        <v>1.3819999999999999</v>
      </c>
      <c r="AWB34" s="49">
        <v>1.361</v>
      </c>
      <c r="AWC34" s="49">
        <v>1.3720000000000001</v>
      </c>
      <c r="AWD34" s="1269">
        <v>1.3779999999999999</v>
      </c>
      <c r="AWE34" s="49">
        <f t="shared" si="291"/>
        <v>1.3069999999999999</v>
      </c>
      <c r="AWF34" s="49">
        <v>1.377</v>
      </c>
      <c r="AWG34" s="49">
        <v>1.355</v>
      </c>
      <c r="AWH34" s="49">
        <v>1.3720000000000001</v>
      </c>
      <c r="AWI34" s="49"/>
      <c r="AWJ34" s="49">
        <v>1.353</v>
      </c>
      <c r="AWK34" s="1282" t="s">
        <v>1235</v>
      </c>
      <c r="AWL34" s="1293">
        <v>1.3360000000000001</v>
      </c>
      <c r="AWM34" s="1269">
        <f t="shared" si="92"/>
        <v>1.3069999999999999</v>
      </c>
      <c r="AWN34" s="49">
        <v>1.347</v>
      </c>
      <c r="AWO34" s="49"/>
      <c r="AWP34" s="49"/>
      <c r="AWQ34" s="49">
        <v>1.329</v>
      </c>
      <c r="AWR34" s="49">
        <v>1.333</v>
      </c>
      <c r="AWS34" s="49">
        <v>1.379</v>
      </c>
      <c r="AWT34" s="49">
        <v>1.3340000000000001</v>
      </c>
      <c r="AWU34" s="49">
        <v>1.355</v>
      </c>
      <c r="AWV34" s="49">
        <v>1.3759999999999999</v>
      </c>
      <c r="AWW34" s="49">
        <f t="shared" si="258"/>
        <v>1.3069999999999999</v>
      </c>
      <c r="AWX34" s="49">
        <v>1.32</v>
      </c>
      <c r="AWY34" s="49">
        <v>1.3</v>
      </c>
      <c r="AWZ34" s="49">
        <v>1.3069999999999999</v>
      </c>
      <c r="AXA34" s="49">
        <v>1.2949999999999999</v>
      </c>
      <c r="AXB34" s="49">
        <v>1.2949999999999999</v>
      </c>
      <c r="AXC34" s="49">
        <v>1.4</v>
      </c>
      <c r="AXD34" s="49">
        <v>1.296</v>
      </c>
      <c r="AXE34" s="49">
        <v>1.2869999999999999</v>
      </c>
      <c r="AXF34" s="109">
        <v>1.292</v>
      </c>
      <c r="AXG34" s="49">
        <v>1.31</v>
      </c>
      <c r="AXH34" s="49">
        <v>1.323</v>
      </c>
      <c r="AXI34" s="49"/>
      <c r="AXJ34" s="49">
        <v>1.419</v>
      </c>
      <c r="AXK34" s="49">
        <v>1.3149999999999999</v>
      </c>
      <c r="AXL34" s="49"/>
      <c r="AXM34" s="49">
        <f t="shared" si="298"/>
        <v>1.31</v>
      </c>
      <c r="AXN34" s="49">
        <v>1.3140000000000001</v>
      </c>
      <c r="AXO34" s="49">
        <v>1.327</v>
      </c>
      <c r="AXP34" s="49">
        <v>1.3080000000000001</v>
      </c>
      <c r="AXQ34" s="49">
        <v>1.33</v>
      </c>
      <c r="AXR34" s="49">
        <v>1.3180000000000001</v>
      </c>
      <c r="AXS34" s="49">
        <v>1.3440000000000001</v>
      </c>
      <c r="AXT34" s="49"/>
      <c r="AXU34" s="49">
        <v>1.3220000000000001</v>
      </c>
      <c r="AXV34" s="49">
        <v>1.335</v>
      </c>
      <c r="AXW34" s="49"/>
      <c r="AXX34" s="49">
        <v>1.3320000000000001</v>
      </c>
      <c r="AXY34" s="49">
        <v>1.3220000000000001</v>
      </c>
      <c r="AXZ34" s="49"/>
      <c r="AYA34" s="49">
        <v>1.34</v>
      </c>
      <c r="AYB34" s="47"/>
      <c r="AYC34" s="47">
        <v>1.3160000000000001</v>
      </c>
      <c r="AYD34" s="47"/>
      <c r="AYE34" s="47">
        <v>1.33</v>
      </c>
      <c r="AYF34" s="49">
        <v>1.3320000000000001</v>
      </c>
      <c r="AYG34" s="49">
        <v>1.343</v>
      </c>
      <c r="AYH34" s="49">
        <v>1.3440000000000001</v>
      </c>
      <c r="AYI34" s="47"/>
      <c r="AYJ34" s="47">
        <v>1.3440000000000001</v>
      </c>
      <c r="AYK34" s="47"/>
      <c r="AYL34" s="47">
        <v>1.3420000000000001</v>
      </c>
      <c r="AYM34" s="47"/>
      <c r="AYN34" s="47">
        <v>1.3380000000000001</v>
      </c>
      <c r="AYO34" s="47"/>
      <c r="AYP34" s="6">
        <f t="shared" si="95"/>
        <v>2.1374045801526735E-2</v>
      </c>
      <c r="AYQ34" s="103">
        <v>1.218</v>
      </c>
      <c r="AYR34" s="103">
        <v>1.2190000000000001</v>
      </c>
      <c r="AYS34" s="103">
        <v>1.256</v>
      </c>
      <c r="AYT34" s="103">
        <v>1.2030000000000001</v>
      </c>
      <c r="AYU34" s="103">
        <v>1.226</v>
      </c>
      <c r="AYV34" s="103">
        <v>1.2330000000000001</v>
      </c>
      <c r="AYW34" s="103">
        <v>1.28</v>
      </c>
      <c r="AYX34" s="103">
        <v>1.222</v>
      </c>
      <c r="AYY34" s="103">
        <v>1.24</v>
      </c>
      <c r="AYZ34" s="103">
        <v>1.236</v>
      </c>
      <c r="AZA34" s="103"/>
      <c r="AZB34" s="103">
        <v>1.1950000000000001</v>
      </c>
      <c r="AZC34" s="103">
        <v>1.266</v>
      </c>
      <c r="AZD34" s="103">
        <f t="shared" si="96"/>
        <v>1.2030000000000001</v>
      </c>
      <c r="AZE34" s="103">
        <v>1.198</v>
      </c>
      <c r="AZF34" s="103">
        <v>1.1990000000000001</v>
      </c>
      <c r="AZG34" s="103">
        <v>1.196</v>
      </c>
      <c r="AZH34" s="103">
        <v>1.2050000000000001</v>
      </c>
      <c r="AZI34" s="103">
        <v>1.2569999999999999</v>
      </c>
      <c r="AZJ34" s="103">
        <v>1.248</v>
      </c>
      <c r="AZK34" s="103">
        <v>1.236</v>
      </c>
      <c r="AZL34" s="103">
        <v>1.244</v>
      </c>
      <c r="AZM34" s="103">
        <v>1.214</v>
      </c>
      <c r="AZN34" s="103">
        <v>1.2490000000000001</v>
      </c>
      <c r="AZO34" s="103">
        <v>1.2709999999999999</v>
      </c>
      <c r="AZP34" s="103">
        <v>1.278</v>
      </c>
      <c r="AZQ34" s="103">
        <v>1.2709999999999999</v>
      </c>
      <c r="AZR34" s="103">
        <v>1.25</v>
      </c>
      <c r="AZS34" s="1080">
        <f t="shared" si="97"/>
        <v>1.2030000000000001</v>
      </c>
      <c r="AZT34" s="103">
        <v>1.252</v>
      </c>
      <c r="AZU34" s="103">
        <v>1.2789999999999999</v>
      </c>
      <c r="AZV34" s="103">
        <v>1.7310000000000001</v>
      </c>
      <c r="AZW34" s="103">
        <v>1.26</v>
      </c>
      <c r="AZX34" s="103">
        <v>1.385</v>
      </c>
      <c r="AZY34" s="103">
        <v>1.329</v>
      </c>
      <c r="AZZ34" s="103">
        <v>1.383</v>
      </c>
      <c r="BAA34" s="103">
        <v>1.3839999999999999</v>
      </c>
      <c r="BAB34" s="103">
        <v>1.4279999999999999</v>
      </c>
      <c r="BAC34" s="103">
        <v>1.399</v>
      </c>
      <c r="BAD34" s="103">
        <v>1.2030000000000001</v>
      </c>
      <c r="BAE34" s="103">
        <v>1.399</v>
      </c>
      <c r="BAF34" s="103">
        <f t="shared" si="271"/>
        <v>1.2030000000000001</v>
      </c>
      <c r="BAG34" s="103">
        <v>1.454</v>
      </c>
      <c r="BAH34" s="103">
        <v>1.44</v>
      </c>
      <c r="BAI34" s="103">
        <v>1.4550000000000001</v>
      </c>
      <c r="BAJ34" s="103">
        <v>1.399</v>
      </c>
      <c r="BAK34" s="103">
        <v>1.395</v>
      </c>
      <c r="BAL34" s="103">
        <v>1.4219999999999999</v>
      </c>
      <c r="BAM34" s="103">
        <v>1.401</v>
      </c>
      <c r="BAN34" s="103">
        <v>1.407</v>
      </c>
      <c r="BAO34" s="103">
        <v>1.401</v>
      </c>
      <c r="BAP34" s="103">
        <v>1.41</v>
      </c>
      <c r="BAQ34" s="103">
        <f t="shared" si="98"/>
        <v>1.2030000000000001</v>
      </c>
      <c r="BAR34" s="103">
        <v>1.1870000000000001</v>
      </c>
      <c r="BAS34" s="103">
        <v>1.1819999999999999</v>
      </c>
      <c r="BAT34" s="103">
        <v>1.2030000000000001</v>
      </c>
      <c r="BAU34" s="103">
        <v>1.175</v>
      </c>
      <c r="BAV34" s="103">
        <v>1.19</v>
      </c>
      <c r="BAW34" s="103">
        <v>1.2010000000000001</v>
      </c>
      <c r="BAX34" s="103">
        <v>1.177</v>
      </c>
      <c r="BAY34" s="103"/>
      <c r="BAZ34" s="103">
        <v>1.175</v>
      </c>
      <c r="BBA34" s="103">
        <v>1.1819999999999999</v>
      </c>
      <c r="BBB34" s="103">
        <v>1.17</v>
      </c>
      <c r="BBC34" s="103">
        <f t="shared" si="99"/>
        <v>1.17</v>
      </c>
      <c r="BBD34" s="103">
        <v>1.17</v>
      </c>
      <c r="BBE34" s="103"/>
      <c r="BBF34" s="103">
        <v>1.173</v>
      </c>
      <c r="BBG34" s="103">
        <v>1.177</v>
      </c>
      <c r="BBH34" s="103"/>
      <c r="BBI34" s="103">
        <v>1.1990000000000001</v>
      </c>
      <c r="BBJ34" s="103">
        <v>1.1579999999999999</v>
      </c>
      <c r="BBK34" s="103">
        <v>1.1659999999999999</v>
      </c>
      <c r="BBL34" s="103"/>
      <c r="BBM34" s="103">
        <v>1.1719999999999999</v>
      </c>
      <c r="BBN34" s="103">
        <f t="shared" si="100"/>
        <v>1.17</v>
      </c>
      <c r="BBO34" s="103">
        <v>1.175</v>
      </c>
      <c r="BBP34" s="103"/>
      <c r="BBQ34" s="103">
        <v>1.165</v>
      </c>
      <c r="BBR34" s="103">
        <v>1.165</v>
      </c>
      <c r="BBS34" s="103">
        <v>1.167</v>
      </c>
      <c r="BBT34" s="103">
        <v>1.167</v>
      </c>
      <c r="BBU34" s="103">
        <v>1.165</v>
      </c>
      <c r="BBV34" s="103">
        <v>1.179</v>
      </c>
      <c r="BBW34" s="103">
        <v>1.165</v>
      </c>
      <c r="BBX34" s="103">
        <f t="shared" si="101"/>
        <v>1.165</v>
      </c>
      <c r="BBY34" s="103">
        <v>1.17</v>
      </c>
      <c r="BBZ34" s="103">
        <v>1.1679999999999999</v>
      </c>
      <c r="BCA34" s="103">
        <v>1.1990000000000001</v>
      </c>
      <c r="BCB34" s="103">
        <v>1.173</v>
      </c>
      <c r="BCC34" s="103">
        <v>1.167</v>
      </c>
      <c r="BCD34" s="103"/>
      <c r="BCE34" s="103">
        <v>1.1719999999999999</v>
      </c>
      <c r="BCF34" s="103">
        <v>1.1779999999999999</v>
      </c>
      <c r="BCG34" s="103">
        <v>1.17</v>
      </c>
      <c r="BCH34" s="103">
        <v>1.171</v>
      </c>
      <c r="BCI34" s="103">
        <v>1.169</v>
      </c>
      <c r="BCJ34" s="103">
        <v>1.1759999999999999</v>
      </c>
      <c r="BCK34" s="103">
        <f t="shared" si="286"/>
        <v>1.165</v>
      </c>
      <c r="BCL34" s="103">
        <v>1.1739999999999999</v>
      </c>
      <c r="BCM34" s="103">
        <v>1.1739999999999999</v>
      </c>
      <c r="BCN34" s="103"/>
      <c r="BCO34" s="103">
        <v>1.1839999999999999</v>
      </c>
      <c r="BCP34" s="103">
        <v>1.19</v>
      </c>
      <c r="BCQ34" s="103">
        <v>1.1839999999999999</v>
      </c>
      <c r="BCR34" s="103"/>
      <c r="BCS34" s="103">
        <v>1.18</v>
      </c>
      <c r="BCT34" s="103">
        <v>1.1919999999999999</v>
      </c>
      <c r="BCU34" s="103">
        <v>1.1819999999999999</v>
      </c>
      <c r="BCV34" s="103">
        <v>1.1850000000000001</v>
      </c>
      <c r="BCW34" s="103">
        <v>1.1990000000000001</v>
      </c>
      <c r="BCX34" s="103">
        <v>1.18</v>
      </c>
      <c r="BCY34" s="103">
        <f t="shared" si="287"/>
        <v>1.165</v>
      </c>
      <c r="BCZ34" s="103">
        <v>1.1970000000000001</v>
      </c>
      <c r="BDA34" s="103">
        <v>1.2010000000000001</v>
      </c>
      <c r="BDB34" s="103"/>
      <c r="BDC34" s="103">
        <v>1.2010000000000001</v>
      </c>
      <c r="BDD34" s="103">
        <v>1.1930000000000001</v>
      </c>
      <c r="BDE34" s="103">
        <v>1.204</v>
      </c>
      <c r="BDF34" s="103">
        <v>1.175</v>
      </c>
      <c r="BDG34" s="103">
        <v>1.194</v>
      </c>
      <c r="BDH34" s="103">
        <v>1.1879999999999999</v>
      </c>
      <c r="BDI34" s="103">
        <v>1.2</v>
      </c>
      <c r="BDJ34" s="103">
        <v>1.18</v>
      </c>
      <c r="BDK34" s="103">
        <f t="shared" si="104"/>
        <v>1.165</v>
      </c>
      <c r="BDL34" s="103"/>
      <c r="BDM34" s="103">
        <v>1.1970000000000001</v>
      </c>
      <c r="BDN34" s="103">
        <v>1.1859999999999999</v>
      </c>
      <c r="BDO34" s="103">
        <v>1.2110000000000001</v>
      </c>
      <c r="BDP34" s="103">
        <v>1.2010000000000001</v>
      </c>
      <c r="BDQ34" s="103">
        <v>1.2030000000000001</v>
      </c>
      <c r="BDR34" s="103">
        <v>1.1950000000000001</v>
      </c>
      <c r="BDS34" s="103">
        <v>1.196</v>
      </c>
      <c r="BDT34" s="103">
        <v>1.1919999999999999</v>
      </c>
      <c r="BDU34" s="103"/>
      <c r="BDV34" s="103">
        <v>1.1990000000000001</v>
      </c>
      <c r="BDW34" s="103">
        <f t="shared" si="105"/>
        <v>1.165</v>
      </c>
      <c r="BDX34" s="103">
        <v>1.212</v>
      </c>
      <c r="BDY34" s="103">
        <v>1.2110000000000001</v>
      </c>
      <c r="BDZ34" s="103">
        <v>1.208</v>
      </c>
      <c r="BEA34" s="103">
        <v>1.2050000000000001</v>
      </c>
      <c r="BEB34" s="103"/>
      <c r="BEC34" s="103">
        <v>1.222</v>
      </c>
      <c r="BED34" s="103">
        <v>1.208</v>
      </c>
      <c r="BEE34" s="103">
        <v>1.2110000000000001</v>
      </c>
      <c r="BEF34" s="103">
        <v>1.2270000000000001</v>
      </c>
      <c r="BEG34" s="103">
        <v>1.2150000000000001</v>
      </c>
      <c r="BEH34" s="103"/>
      <c r="BEI34" s="103">
        <v>1.21</v>
      </c>
      <c r="BEJ34" s="103">
        <v>1.177</v>
      </c>
      <c r="BEK34" s="103">
        <f t="shared" si="106"/>
        <v>1.165</v>
      </c>
      <c r="BEL34" s="103">
        <v>1.21</v>
      </c>
      <c r="BEM34" s="103">
        <v>1.212</v>
      </c>
      <c r="BEN34" s="103">
        <v>1.21</v>
      </c>
      <c r="BEO34" s="103">
        <v>1.21</v>
      </c>
      <c r="BEP34" s="103">
        <v>1.21</v>
      </c>
      <c r="BEQ34" s="103">
        <v>1.23</v>
      </c>
      <c r="BER34" s="103"/>
      <c r="BES34" s="103"/>
      <c r="BET34" s="103"/>
      <c r="BEU34" s="103"/>
      <c r="BEV34" s="103"/>
      <c r="BEW34" s="103">
        <v>1.23</v>
      </c>
      <c r="BEX34" s="103">
        <f t="shared" si="107"/>
        <v>1.165</v>
      </c>
      <c r="BEY34" s="103"/>
      <c r="BEZ34" s="103"/>
      <c r="BFA34" s="103"/>
      <c r="BFB34" s="103">
        <v>1.2350000000000001</v>
      </c>
      <c r="BFC34" s="103">
        <v>1.25</v>
      </c>
      <c r="BFD34" s="103">
        <v>1.25</v>
      </c>
      <c r="BFE34" s="103">
        <v>1.25</v>
      </c>
      <c r="BFF34" s="103">
        <v>1.26</v>
      </c>
      <c r="BFG34" s="103">
        <v>1.2549999999999999</v>
      </c>
      <c r="BFH34" s="103">
        <v>1.2509999999999999</v>
      </c>
      <c r="BFI34" s="103">
        <v>1.23</v>
      </c>
      <c r="BFJ34" s="103">
        <v>1.26</v>
      </c>
      <c r="BFK34" s="103"/>
      <c r="BFL34" s="103">
        <v>1.2589999999999999</v>
      </c>
      <c r="BFM34" s="103">
        <v>1.2509999999999999</v>
      </c>
      <c r="BFN34" s="103">
        <v>1.24</v>
      </c>
      <c r="BFO34" s="103">
        <v>1.26</v>
      </c>
      <c r="BFP34" s="103">
        <v>1.24</v>
      </c>
      <c r="BFQ34" s="103">
        <v>1.25</v>
      </c>
      <c r="BFR34" s="103"/>
      <c r="BFS34" s="103">
        <v>1.238</v>
      </c>
      <c r="BFT34" s="103">
        <v>1.264</v>
      </c>
      <c r="BFU34" s="103">
        <v>1.2509999999999999</v>
      </c>
      <c r="BFV34" s="103">
        <v>1.264</v>
      </c>
      <c r="BFW34" s="103">
        <v>1.2290000000000001</v>
      </c>
      <c r="BFX34" s="103">
        <v>1.228</v>
      </c>
      <c r="BFY34" s="103">
        <f t="shared" si="108"/>
        <v>1.165</v>
      </c>
      <c r="BFZ34" s="103">
        <v>1.2450000000000001</v>
      </c>
      <c r="BGA34" s="103">
        <v>1.256</v>
      </c>
      <c r="BGB34" s="103">
        <v>1.256</v>
      </c>
      <c r="BGC34" s="103">
        <v>1.2589999999999999</v>
      </c>
      <c r="BGD34" s="103">
        <v>1.2569999999999999</v>
      </c>
      <c r="BGE34" s="103">
        <f t="shared" si="109"/>
        <v>1.165</v>
      </c>
      <c r="BGF34" s="49">
        <v>1.256</v>
      </c>
      <c r="BGG34" s="49"/>
      <c r="BGH34" s="49">
        <v>1.272</v>
      </c>
      <c r="BGI34" s="49">
        <v>1.274</v>
      </c>
      <c r="BGJ34" s="49">
        <v>1.2689999999999999</v>
      </c>
      <c r="BGK34" s="49">
        <v>1.2649999999999999</v>
      </c>
      <c r="BGL34" s="49">
        <v>1.256</v>
      </c>
      <c r="BGM34" s="49"/>
      <c r="BGN34" s="49">
        <v>1.2669999999999999</v>
      </c>
      <c r="BGO34" s="49"/>
      <c r="BGP34" s="49">
        <v>1.2729999999999999</v>
      </c>
      <c r="BGQ34" s="49">
        <v>1.38</v>
      </c>
      <c r="BGR34" s="49">
        <v>1.3879999999999999</v>
      </c>
      <c r="BGS34" s="49">
        <v>1.3779999999999999</v>
      </c>
      <c r="BGT34" s="49">
        <v>1.365</v>
      </c>
      <c r="BGU34" s="103">
        <f t="shared" si="110"/>
        <v>1.165</v>
      </c>
      <c r="BGV34" s="103">
        <v>1.587</v>
      </c>
      <c r="BGW34" s="49"/>
      <c r="BGX34" s="49">
        <v>1.587</v>
      </c>
      <c r="BGY34" s="49">
        <v>1.597</v>
      </c>
      <c r="BGZ34" s="49">
        <v>1.5920000000000001</v>
      </c>
      <c r="BHA34" s="49">
        <v>1.5920000000000001</v>
      </c>
      <c r="BHB34" s="49">
        <v>1.4590000000000001</v>
      </c>
      <c r="BHC34" s="109">
        <v>1.2549999999999999</v>
      </c>
      <c r="BHD34" s="49">
        <f t="shared" si="111"/>
        <v>1.165</v>
      </c>
      <c r="BHE34" s="49">
        <v>1.232</v>
      </c>
      <c r="BHF34" s="109">
        <v>1.2529999999999999</v>
      </c>
      <c r="BHG34" s="109"/>
      <c r="BHH34" s="109">
        <v>1.26</v>
      </c>
      <c r="BHI34" s="109">
        <v>1.274</v>
      </c>
      <c r="BHJ34" s="49">
        <v>1.2629999999999999</v>
      </c>
      <c r="BHK34" s="109">
        <v>1.2689999999999999</v>
      </c>
      <c r="BHL34" s="49">
        <f t="shared" si="112"/>
        <v>1.165</v>
      </c>
      <c r="BHM34" s="49">
        <v>1.266</v>
      </c>
      <c r="BHN34" s="49">
        <v>1.2749999999999999</v>
      </c>
      <c r="BHO34" s="49">
        <v>1.2749999999999999</v>
      </c>
      <c r="BHP34" s="49">
        <v>1.274</v>
      </c>
      <c r="BHQ34" s="49"/>
      <c r="BHR34" s="49">
        <v>1.2749999999999999</v>
      </c>
      <c r="BHS34" s="11">
        <v>1.274</v>
      </c>
      <c r="BHT34" s="49">
        <f t="shared" si="113"/>
        <v>1.165</v>
      </c>
      <c r="BHU34" s="49">
        <v>1.2749999999999999</v>
      </c>
      <c r="BHV34" s="49">
        <v>1.262</v>
      </c>
      <c r="BHW34" s="49">
        <v>1.2749999999999999</v>
      </c>
      <c r="BHX34" s="49">
        <v>1.26</v>
      </c>
      <c r="BHY34" s="49">
        <v>1.2749999999999999</v>
      </c>
      <c r="BHZ34" s="49">
        <v>1.274</v>
      </c>
      <c r="BIA34" s="49">
        <v>1.2549999999999999</v>
      </c>
      <c r="BIB34" s="49">
        <v>1.2729999999999999</v>
      </c>
      <c r="BIC34" s="49">
        <v>1.264</v>
      </c>
      <c r="BID34" s="356">
        <v>1.2689999999999999</v>
      </c>
      <c r="BIE34" s="49">
        <v>1.272</v>
      </c>
      <c r="BIF34" s="1253">
        <v>1.2729999999999999</v>
      </c>
      <c r="BIG34" s="1253">
        <v>1.2769999999999999</v>
      </c>
      <c r="BIH34" s="49">
        <v>1.27</v>
      </c>
      <c r="BII34" s="49">
        <f t="shared" si="114"/>
        <v>1.2689999999999999</v>
      </c>
      <c r="BIJ34" s="49">
        <v>1.2729999999999999</v>
      </c>
      <c r="BIK34" s="49">
        <v>1.288</v>
      </c>
      <c r="BIL34" s="49">
        <v>1.2689999999999999</v>
      </c>
      <c r="BIM34" s="49">
        <v>1.27</v>
      </c>
      <c r="BIN34" s="49">
        <v>1.284</v>
      </c>
      <c r="BIO34" s="1269">
        <v>1.319</v>
      </c>
      <c r="BIP34" s="49">
        <f t="shared" si="292"/>
        <v>1.2689999999999999</v>
      </c>
      <c r="BIQ34" s="49">
        <v>1.284</v>
      </c>
      <c r="BIR34" s="49">
        <v>1.2949999999999999</v>
      </c>
      <c r="BIS34" s="49">
        <v>1.3120000000000001</v>
      </c>
      <c r="BIT34" s="49">
        <v>1.2889999999999999</v>
      </c>
      <c r="BIU34" s="49"/>
      <c r="BIV34" s="1278" t="s">
        <v>1158</v>
      </c>
      <c r="BIW34" s="1264">
        <v>1.29</v>
      </c>
      <c r="BIX34" s="1269">
        <f t="shared" si="116"/>
        <v>1.2689999999999999</v>
      </c>
      <c r="BIY34" s="49">
        <v>1.341</v>
      </c>
      <c r="BIZ34" s="49"/>
      <c r="BJA34" s="49"/>
      <c r="BJB34" s="49">
        <v>1.2370000000000001</v>
      </c>
      <c r="BJC34" s="49">
        <v>1.222</v>
      </c>
      <c r="BJD34" s="49">
        <v>1.3069999999999999</v>
      </c>
      <c r="BJE34" s="49">
        <v>1.222</v>
      </c>
      <c r="BJF34" s="49">
        <v>1.19</v>
      </c>
      <c r="BJG34" s="49">
        <v>1.294</v>
      </c>
      <c r="BJH34" s="49">
        <f t="shared" si="259"/>
        <v>1.2689999999999999</v>
      </c>
      <c r="BJI34" s="49">
        <v>1.228</v>
      </c>
      <c r="BJJ34" s="49">
        <v>1.236</v>
      </c>
      <c r="BJK34" s="49">
        <v>1.2270000000000001</v>
      </c>
      <c r="BJL34" s="49">
        <v>1.2609999999999999</v>
      </c>
      <c r="BJM34" s="49">
        <v>1.262</v>
      </c>
      <c r="BJN34" s="49">
        <v>1.3120000000000001</v>
      </c>
      <c r="BJO34" s="49">
        <v>1.248</v>
      </c>
      <c r="BJP34" s="49">
        <v>1.2509999999999999</v>
      </c>
      <c r="BJQ34" s="109">
        <v>1.2370000000000001</v>
      </c>
      <c r="BJR34" s="49">
        <f t="shared" si="318"/>
        <v>1.2370000000000001</v>
      </c>
      <c r="BJS34" s="49">
        <v>1.2270000000000001</v>
      </c>
      <c r="BJT34" s="47"/>
      <c r="BJU34" s="49">
        <v>1.343</v>
      </c>
      <c r="BJV34" s="49">
        <v>1.25</v>
      </c>
      <c r="BJW34" s="47"/>
      <c r="BJX34" s="49">
        <f t="shared" si="299"/>
        <v>1.2370000000000001</v>
      </c>
      <c r="BJY34" s="49">
        <v>1.264</v>
      </c>
      <c r="BJZ34" s="49">
        <v>1.236</v>
      </c>
      <c r="BKA34" s="49">
        <v>1.262</v>
      </c>
      <c r="BKB34" s="49">
        <v>1.2709999999999999</v>
      </c>
      <c r="BKC34" s="49">
        <v>1.266</v>
      </c>
      <c r="BKD34" s="49">
        <v>1.2509999999999999</v>
      </c>
      <c r="BKE34" s="49"/>
      <c r="BKF34" s="49">
        <v>1.2350000000000001</v>
      </c>
      <c r="BKG34" s="49">
        <v>1.228</v>
      </c>
      <c r="BKH34" s="49"/>
      <c r="BKI34" s="49">
        <v>1.2450000000000001</v>
      </c>
      <c r="BKJ34" s="49">
        <v>1.2609999999999999</v>
      </c>
      <c r="BKK34" s="49"/>
      <c r="BKL34" s="49">
        <v>1.27</v>
      </c>
      <c r="BKM34" s="47"/>
      <c r="BKN34" s="47">
        <v>1.2629999999999999</v>
      </c>
      <c r="BKO34" s="47"/>
      <c r="BKP34" s="47">
        <v>1.2709999999999999</v>
      </c>
      <c r="BKQ34" s="49">
        <v>1.24</v>
      </c>
      <c r="BKR34" s="49">
        <v>1.2729999999999999</v>
      </c>
      <c r="BKS34" s="49">
        <v>1.2729999999999999</v>
      </c>
      <c r="BKT34" s="47"/>
      <c r="BKU34" s="47">
        <v>1.266</v>
      </c>
      <c r="BKV34" s="47"/>
      <c r="BKW34" s="47">
        <v>1.2490000000000001</v>
      </c>
      <c r="BKX34" s="47"/>
      <c r="BKY34" s="47">
        <v>1.256</v>
      </c>
      <c r="BKZ34" s="47"/>
      <c r="BLA34" s="6">
        <f t="shared" si="119"/>
        <v>1.5359741309619972E-2</v>
      </c>
      <c r="BLB34" s="103">
        <v>1.1559999999999999</v>
      </c>
      <c r="BLC34" s="103">
        <v>1.0660000000000001</v>
      </c>
      <c r="BLD34" s="103">
        <v>1.1479999999999999</v>
      </c>
      <c r="BLE34" s="103">
        <v>1.141</v>
      </c>
      <c r="BLF34" s="103">
        <v>1.1599999999999999</v>
      </c>
      <c r="BLG34" s="103">
        <v>1.1599999999999999</v>
      </c>
      <c r="BLH34" s="103">
        <v>1.1399999999999999</v>
      </c>
      <c r="BLI34" s="103">
        <v>1.121</v>
      </c>
      <c r="BLJ34" s="103">
        <v>1.1679999999999999</v>
      </c>
      <c r="BLK34" s="103">
        <v>1.2050000000000001</v>
      </c>
      <c r="BLL34" s="103">
        <f t="shared" si="120"/>
        <v>1.0660000000000001</v>
      </c>
      <c r="BLM34" s="103">
        <v>1.1060000000000001</v>
      </c>
      <c r="BLN34" s="103">
        <v>1.1040000000000001</v>
      </c>
      <c r="BLO34" s="103"/>
      <c r="BLP34" s="103">
        <v>1.1299999999999999</v>
      </c>
      <c r="BLQ34" s="103">
        <v>1.1679999999999999</v>
      </c>
      <c r="BLR34" s="103">
        <v>1.1200000000000001</v>
      </c>
      <c r="BLS34" s="103">
        <v>1.125</v>
      </c>
      <c r="BLT34" s="103">
        <v>1.1499999999999999</v>
      </c>
      <c r="BLU34" s="103">
        <v>1.133</v>
      </c>
      <c r="BLV34" s="103">
        <v>1.077</v>
      </c>
      <c r="BLW34" s="103">
        <v>1.161</v>
      </c>
      <c r="BLX34" s="103">
        <v>1.1599999999999999</v>
      </c>
      <c r="BLY34" s="103">
        <v>1.17</v>
      </c>
      <c r="BLZ34" s="103"/>
      <c r="BMA34" s="103">
        <v>1.1599999999999999</v>
      </c>
      <c r="BMB34" s="1080">
        <f t="shared" si="121"/>
        <v>1.0660000000000001</v>
      </c>
      <c r="BMC34" s="103">
        <v>1.1579999999999999</v>
      </c>
      <c r="BMD34" s="103">
        <v>1.1779999999999999</v>
      </c>
      <c r="BME34" s="103">
        <v>1.768</v>
      </c>
      <c r="BMF34" s="103">
        <v>1.252</v>
      </c>
      <c r="BMG34" s="103">
        <v>1.2829999999999999</v>
      </c>
      <c r="BMH34" s="103"/>
      <c r="BMI34" s="103">
        <v>1.2050000000000001</v>
      </c>
      <c r="BMJ34" s="103">
        <v>1.256</v>
      </c>
      <c r="BMK34" s="103">
        <v>1.264</v>
      </c>
      <c r="BML34" s="103">
        <v>1.2749999999999999</v>
      </c>
      <c r="BMM34" s="103">
        <v>1.3540000000000001</v>
      </c>
      <c r="BMN34" s="103">
        <v>1.0660000000000001</v>
      </c>
      <c r="BMO34" s="103">
        <v>1.3540000000000001</v>
      </c>
      <c r="BMP34" s="103">
        <f t="shared" si="272"/>
        <v>1.0660000000000001</v>
      </c>
      <c r="BMQ34" s="1073">
        <v>1.294</v>
      </c>
      <c r="BMR34" s="103">
        <v>1.28</v>
      </c>
      <c r="BMS34" s="103">
        <v>1.298</v>
      </c>
      <c r="BMT34" s="103">
        <v>1.2929999999999999</v>
      </c>
      <c r="BMU34" s="103">
        <v>1.296</v>
      </c>
      <c r="BMV34" s="103">
        <v>1.294</v>
      </c>
      <c r="BMW34" s="103">
        <v>1.2709999999999999</v>
      </c>
      <c r="BMX34" s="103">
        <v>1.25</v>
      </c>
      <c r="BMY34" s="103">
        <v>1.258</v>
      </c>
      <c r="BMZ34" s="103">
        <v>1.29</v>
      </c>
      <c r="BNA34" s="103">
        <f t="shared" si="122"/>
        <v>1.0660000000000001</v>
      </c>
      <c r="BNB34" s="103">
        <v>1.04</v>
      </c>
      <c r="BNC34" s="103">
        <v>1.0489999999999999</v>
      </c>
      <c r="BND34" s="103">
        <v>1.042</v>
      </c>
      <c r="BNE34" s="103">
        <v>1.04</v>
      </c>
      <c r="BNF34" s="103"/>
      <c r="BNG34" s="103">
        <v>1.0269999999999999</v>
      </c>
      <c r="BNH34" s="103">
        <v>1.0329999999999999</v>
      </c>
      <c r="BNI34" s="103">
        <v>1.0309999999999999</v>
      </c>
      <c r="BNJ34" s="103">
        <v>1.0449999999999999</v>
      </c>
      <c r="BNK34" s="103">
        <v>1.0409999999999999</v>
      </c>
      <c r="BNL34" s="103">
        <v>1.04</v>
      </c>
      <c r="BNM34" s="103">
        <f t="shared" si="123"/>
        <v>1.04</v>
      </c>
      <c r="BNN34" s="103">
        <v>1.03</v>
      </c>
      <c r="BNO34" s="103">
        <v>1.04</v>
      </c>
      <c r="BNP34" s="103"/>
      <c r="BNQ34" s="103">
        <v>1.038</v>
      </c>
      <c r="BNR34" s="103">
        <v>1.0169999999999999</v>
      </c>
      <c r="BNS34" s="103">
        <v>1.0409999999999999</v>
      </c>
      <c r="BNT34" s="103">
        <v>1.052</v>
      </c>
      <c r="BNU34" s="103"/>
      <c r="BNV34" s="103">
        <v>1.028</v>
      </c>
      <c r="BNW34" s="103">
        <v>1.0429999999999999</v>
      </c>
      <c r="BNX34" s="103">
        <f t="shared" si="124"/>
        <v>1.04</v>
      </c>
      <c r="BNY34" s="103">
        <v>1.04</v>
      </c>
      <c r="BNZ34" s="103">
        <v>1.048</v>
      </c>
      <c r="BOA34" s="103"/>
      <c r="BOB34" s="103">
        <v>1.0609999999999999</v>
      </c>
      <c r="BOC34" s="103">
        <v>1.0649999999999999</v>
      </c>
      <c r="BOD34" s="103">
        <v>1.0609999999999999</v>
      </c>
      <c r="BOE34" s="103">
        <v>1.0740000000000001</v>
      </c>
      <c r="BOF34" s="103"/>
      <c r="BOG34" s="103">
        <v>1.0680000000000001</v>
      </c>
      <c r="BOH34" s="103">
        <v>1.0489999999999999</v>
      </c>
      <c r="BOI34" s="103">
        <f t="shared" si="125"/>
        <v>1.04</v>
      </c>
      <c r="BOJ34" s="103">
        <v>1.071</v>
      </c>
      <c r="BOK34" s="103">
        <v>1.0640000000000001</v>
      </c>
      <c r="BOL34" s="103">
        <v>1.0740000000000001</v>
      </c>
      <c r="BOM34" s="103">
        <v>1.07</v>
      </c>
      <c r="BON34" s="103">
        <v>1.083</v>
      </c>
      <c r="BOO34" s="103">
        <v>1.0660000000000001</v>
      </c>
      <c r="BOP34" s="103">
        <v>1.075</v>
      </c>
      <c r="BOQ34" s="103"/>
      <c r="BOR34" s="103">
        <v>1.0580000000000001</v>
      </c>
      <c r="BOS34" s="103">
        <v>1.0620000000000001</v>
      </c>
      <c r="BOT34" s="103">
        <v>1.0580000000000001</v>
      </c>
      <c r="BOU34" s="103">
        <v>1.0940000000000001</v>
      </c>
      <c r="BOV34" s="103">
        <f t="shared" si="288"/>
        <v>1.04</v>
      </c>
      <c r="BOW34" s="103">
        <v>1.0669999999999999</v>
      </c>
      <c r="BOX34" s="103">
        <v>1.0660000000000001</v>
      </c>
      <c r="BOY34" s="103">
        <v>1.0740000000000001</v>
      </c>
      <c r="BOZ34" s="103">
        <v>1.0780000000000001</v>
      </c>
      <c r="BPA34" s="103">
        <v>1.073</v>
      </c>
      <c r="BPB34" s="103"/>
      <c r="BPC34" s="103">
        <v>1.081</v>
      </c>
      <c r="BPD34" s="103">
        <v>1.091</v>
      </c>
      <c r="BPE34" s="103">
        <v>1.0760000000000001</v>
      </c>
      <c r="BPF34" s="103">
        <v>1.0860000000000001</v>
      </c>
      <c r="BPG34" s="103">
        <v>1.071</v>
      </c>
      <c r="BPH34" s="103">
        <v>1.046</v>
      </c>
      <c r="BPI34" s="103">
        <f t="shared" si="289"/>
        <v>1.04</v>
      </c>
      <c r="BPJ34" s="103">
        <v>1.089</v>
      </c>
      <c r="BPK34" s="103">
        <v>1.079</v>
      </c>
      <c r="BPL34" s="103">
        <v>1.0620000000000001</v>
      </c>
      <c r="BPM34" s="103">
        <v>1.0620000000000001</v>
      </c>
      <c r="BPN34" s="103">
        <v>1.0680000000000001</v>
      </c>
      <c r="BPO34" s="103">
        <v>1.0660000000000001</v>
      </c>
      <c r="BPP34" s="103">
        <v>1.0509999999999999</v>
      </c>
      <c r="BPQ34" s="103">
        <v>1.0669999999999999</v>
      </c>
      <c r="BPR34" s="103">
        <v>1.0509999999999999</v>
      </c>
      <c r="BPS34" s="103">
        <v>1.046</v>
      </c>
      <c r="BPT34" s="103">
        <f t="shared" si="128"/>
        <v>1.04</v>
      </c>
      <c r="BPU34" s="103">
        <v>1.048</v>
      </c>
      <c r="BPV34" s="103">
        <v>1.0549999999999999</v>
      </c>
      <c r="BPW34" s="103">
        <v>1.069</v>
      </c>
      <c r="BPX34" s="103">
        <v>1.056</v>
      </c>
      <c r="BPY34" s="103"/>
      <c r="BPZ34" s="103">
        <v>1.0620000000000001</v>
      </c>
      <c r="BQA34" s="103">
        <v>1.07</v>
      </c>
      <c r="BQB34" s="103">
        <v>1.0629999999999999</v>
      </c>
      <c r="BQC34" s="103">
        <v>1.0840000000000001</v>
      </c>
      <c r="BQD34" s="103">
        <v>1.0549999999999999</v>
      </c>
      <c r="BQE34" s="103">
        <f t="shared" si="129"/>
        <v>1.04</v>
      </c>
      <c r="BQF34" s="103">
        <v>1.071</v>
      </c>
      <c r="BQG34" s="103">
        <v>1.075</v>
      </c>
      <c r="BQH34" s="103">
        <v>1.08</v>
      </c>
      <c r="BQI34" s="103">
        <v>1.071</v>
      </c>
      <c r="BQJ34" s="103">
        <v>1.0840000000000001</v>
      </c>
      <c r="BQK34" s="103">
        <v>1.0680000000000001</v>
      </c>
      <c r="BQL34" s="103">
        <v>1.0820000000000001</v>
      </c>
      <c r="BQM34" s="103">
        <v>1.091</v>
      </c>
      <c r="BQN34" s="103">
        <v>1.08</v>
      </c>
      <c r="BQO34" s="103"/>
      <c r="BQP34" s="103">
        <v>1.07</v>
      </c>
      <c r="BQQ34" s="1073">
        <v>1.08</v>
      </c>
      <c r="BQR34" s="103">
        <f t="shared" si="130"/>
        <v>1.04</v>
      </c>
      <c r="BQS34" s="103">
        <v>1.07</v>
      </c>
      <c r="BQT34" s="103"/>
      <c r="BQU34" s="103">
        <v>1.07</v>
      </c>
      <c r="BQV34" s="103">
        <v>1.07</v>
      </c>
      <c r="BQW34" s="103">
        <v>1.07</v>
      </c>
      <c r="BQX34" s="103">
        <v>1.08</v>
      </c>
      <c r="BQY34" s="103">
        <v>1.0900000000000001</v>
      </c>
      <c r="BQZ34" s="103"/>
      <c r="BRA34" s="103"/>
      <c r="BRB34" s="103"/>
      <c r="BRC34" s="103"/>
      <c r="BRD34" s="103">
        <v>1.0900000000000001</v>
      </c>
      <c r="BRE34" s="103">
        <f t="shared" si="131"/>
        <v>1.04</v>
      </c>
      <c r="BRF34" s="103"/>
      <c r="BRG34" s="103"/>
      <c r="BRH34" s="103"/>
      <c r="BRI34" s="103">
        <v>1.113</v>
      </c>
      <c r="BRJ34" s="103">
        <v>1.1100000000000001</v>
      </c>
      <c r="BRK34" s="103">
        <v>1.123</v>
      </c>
      <c r="BRL34" s="103">
        <v>1.1000000000000001</v>
      </c>
      <c r="BRM34" s="103">
        <v>1.1100000000000001</v>
      </c>
      <c r="BRN34" s="103">
        <v>1.1200000000000001</v>
      </c>
      <c r="BRO34" s="103">
        <v>1.1000000000000001</v>
      </c>
      <c r="BRP34" s="103">
        <v>1.0920000000000001</v>
      </c>
      <c r="BRQ34" s="103">
        <v>1.093</v>
      </c>
      <c r="BRR34" s="103"/>
      <c r="BRS34" s="103">
        <v>1.105</v>
      </c>
      <c r="BRT34" s="103">
        <v>1.1080000000000001</v>
      </c>
      <c r="BRU34" s="103">
        <v>1.1000000000000001</v>
      </c>
      <c r="BRV34" s="103">
        <v>1.0900000000000001</v>
      </c>
      <c r="BRW34" s="103">
        <v>1.1140000000000001</v>
      </c>
      <c r="BRX34" s="103"/>
      <c r="BRY34" s="103">
        <v>1.093</v>
      </c>
      <c r="BRZ34" s="103">
        <v>1.1100000000000001</v>
      </c>
      <c r="BSA34" s="103">
        <v>1.1100000000000001</v>
      </c>
      <c r="BSB34" s="103">
        <v>1.1020000000000001</v>
      </c>
      <c r="BSC34" s="103">
        <v>1.093</v>
      </c>
      <c r="BSD34" s="103">
        <v>1.087</v>
      </c>
      <c r="BSE34" s="103"/>
      <c r="BSF34" s="103">
        <v>1.0840000000000001</v>
      </c>
      <c r="BSG34" s="103">
        <f t="shared" si="313"/>
        <v>1.04</v>
      </c>
      <c r="BSH34" s="103">
        <v>1.103</v>
      </c>
      <c r="BSI34" s="103">
        <v>1.093</v>
      </c>
      <c r="BSJ34" s="103">
        <v>1.1040000000000001</v>
      </c>
      <c r="BSK34" s="103">
        <v>1.0900000000000001</v>
      </c>
      <c r="BSL34" s="103">
        <v>1.1040000000000001</v>
      </c>
      <c r="BSM34" s="103">
        <f t="shared" si="133"/>
        <v>1.04</v>
      </c>
      <c r="BSN34" s="49">
        <v>1.103</v>
      </c>
      <c r="BSO34" s="49"/>
      <c r="BSP34" s="49">
        <v>1.087</v>
      </c>
      <c r="BSQ34" s="49">
        <v>1.091</v>
      </c>
      <c r="BSR34" s="49">
        <v>1.0960000000000001</v>
      </c>
      <c r="BSS34" s="49">
        <v>1.1000000000000001</v>
      </c>
      <c r="BST34" s="49">
        <v>1.103</v>
      </c>
      <c r="BSU34" s="49"/>
      <c r="BSV34" s="49">
        <v>1.093</v>
      </c>
      <c r="BSW34" s="49"/>
      <c r="BSX34" s="49">
        <v>1.113</v>
      </c>
      <c r="BSY34" s="49">
        <v>1.1439999999999999</v>
      </c>
      <c r="BSZ34" s="49">
        <v>1.151</v>
      </c>
      <c r="BTA34" s="49">
        <v>1.1519999999999999</v>
      </c>
      <c r="BTB34" s="49">
        <v>1.1499999999999999</v>
      </c>
      <c r="BTC34" s="49"/>
      <c r="BTD34" s="103">
        <f t="shared" si="134"/>
        <v>1.04</v>
      </c>
      <c r="BTE34" s="103">
        <v>1.339</v>
      </c>
      <c r="BTF34" s="49"/>
      <c r="BTG34" s="49">
        <v>1.353</v>
      </c>
      <c r="BTH34" s="49">
        <v>1.3680000000000001</v>
      </c>
      <c r="BTI34" s="49">
        <v>1.3680000000000001</v>
      </c>
      <c r="BTJ34" s="49">
        <v>1.359</v>
      </c>
      <c r="BTK34" s="49">
        <v>1.3560000000000001</v>
      </c>
      <c r="BTL34" s="109">
        <v>1.1200000000000001</v>
      </c>
      <c r="BTM34" s="49">
        <f t="shared" si="135"/>
        <v>1.04</v>
      </c>
      <c r="BTN34" s="49">
        <v>1.1499999999999999</v>
      </c>
      <c r="BTO34" s="109">
        <v>1.115</v>
      </c>
      <c r="BTP34" s="109">
        <v>1.1200000000000001</v>
      </c>
      <c r="BTQ34" s="51"/>
      <c r="BTR34" s="109">
        <v>1.127</v>
      </c>
      <c r="BTS34" s="49">
        <v>1.117</v>
      </c>
      <c r="BTT34" s="47">
        <f t="shared" si="136"/>
        <v>1.04</v>
      </c>
      <c r="BTU34" s="47">
        <v>1.1200000000000001</v>
      </c>
      <c r="BTV34" s="47">
        <v>1.0960000000000001</v>
      </c>
      <c r="BTW34" s="47">
        <v>1.1180000000000001</v>
      </c>
      <c r="BTX34" s="47">
        <v>1.0980000000000001</v>
      </c>
      <c r="BTY34" s="47"/>
      <c r="BTZ34" s="47">
        <v>1.103</v>
      </c>
      <c r="BUA34" s="10">
        <v>1.129</v>
      </c>
      <c r="BUB34" s="49">
        <f t="shared" si="137"/>
        <v>1.04</v>
      </c>
      <c r="BUC34" s="49">
        <v>1.115</v>
      </c>
      <c r="BUD34" s="49">
        <v>1.1279999999999999</v>
      </c>
      <c r="BUE34" s="49">
        <v>1.1279999999999999</v>
      </c>
      <c r="BUF34" s="49">
        <v>1.133</v>
      </c>
      <c r="BUG34" s="49">
        <v>1.119</v>
      </c>
      <c r="BUH34" s="49">
        <v>1.1359999999999999</v>
      </c>
      <c r="BUI34" s="49">
        <v>1.1279999999999999</v>
      </c>
      <c r="BUJ34" s="49">
        <v>1.123</v>
      </c>
      <c r="BUK34" s="49">
        <v>1.101</v>
      </c>
      <c r="BUL34" s="356">
        <v>1.0820000000000001</v>
      </c>
      <c r="BUM34" s="49">
        <v>1.115</v>
      </c>
      <c r="BUN34" s="1253">
        <v>1.1279999999999999</v>
      </c>
      <c r="BUO34" s="1253">
        <v>1.107</v>
      </c>
      <c r="BUP34" s="49">
        <v>1.1379999999999999</v>
      </c>
      <c r="BUQ34" s="47">
        <f t="shared" si="138"/>
        <v>1.0820000000000001</v>
      </c>
      <c r="BUR34" s="47">
        <v>1.103</v>
      </c>
      <c r="BUS34" s="47">
        <v>1.101</v>
      </c>
      <c r="BUT34" s="49">
        <v>1.1180000000000001</v>
      </c>
      <c r="BUU34" s="49">
        <v>1.1279999999999999</v>
      </c>
      <c r="BUV34" s="49">
        <v>1.131</v>
      </c>
      <c r="BUW34" s="1269">
        <v>1.147</v>
      </c>
      <c r="BUX34" s="49">
        <f t="shared" si="293"/>
        <v>1.0820000000000001</v>
      </c>
      <c r="BUY34" s="49">
        <v>1.125</v>
      </c>
      <c r="BUZ34" s="49">
        <v>1.1439999999999999</v>
      </c>
      <c r="BVA34" s="49">
        <v>1.1279999999999999</v>
      </c>
      <c r="BVB34" s="49">
        <v>1.139</v>
      </c>
      <c r="BVC34" s="1277" t="s">
        <v>1236</v>
      </c>
      <c r="BVD34" s="1264">
        <v>1.1279999999999999</v>
      </c>
      <c r="BVE34" s="1269">
        <f t="shared" si="140"/>
        <v>1.0820000000000001</v>
      </c>
      <c r="BVF34" s="49">
        <v>1.0820000000000001</v>
      </c>
      <c r="BVG34" s="49"/>
      <c r="BVH34" s="49"/>
      <c r="BVI34" s="49">
        <v>1.0940000000000001</v>
      </c>
      <c r="BVJ34" s="49">
        <v>1.0780000000000001</v>
      </c>
      <c r="BVK34" s="49">
        <v>1.1379999999999999</v>
      </c>
      <c r="BVL34" s="49">
        <v>1.1000000000000001</v>
      </c>
      <c r="BVM34" s="49">
        <v>1.117</v>
      </c>
      <c r="BVN34" s="49">
        <v>1.1499999999999999</v>
      </c>
      <c r="BVO34" s="49">
        <f t="shared" si="260"/>
        <v>1.0820000000000001</v>
      </c>
      <c r="BVP34" s="49">
        <v>1.0920000000000001</v>
      </c>
      <c r="BVQ34" s="49">
        <v>1.103</v>
      </c>
      <c r="BVR34" s="49">
        <v>1.097</v>
      </c>
      <c r="BVS34" s="49">
        <v>1.087</v>
      </c>
      <c r="BVT34" s="49">
        <v>1.079</v>
      </c>
      <c r="BVU34" s="49">
        <v>1.171</v>
      </c>
      <c r="BVV34" s="49">
        <v>1.0960000000000001</v>
      </c>
      <c r="BVW34" s="49">
        <v>1.079</v>
      </c>
      <c r="BVX34" s="109">
        <v>1.1120000000000001</v>
      </c>
      <c r="BVY34" s="49">
        <f>MIN(BVO34,BVX34)</f>
        <v>1.0820000000000001</v>
      </c>
      <c r="BVZ34" s="49">
        <v>1.101</v>
      </c>
      <c r="BWA34" s="47"/>
      <c r="BWB34" s="49">
        <v>1.171</v>
      </c>
      <c r="BWC34" s="49">
        <v>1.109</v>
      </c>
      <c r="BWD34" s="47"/>
      <c r="BWE34" s="47">
        <f t="shared" si="300"/>
        <v>1.0820000000000001</v>
      </c>
      <c r="BWF34" s="49">
        <v>1.1000000000000001</v>
      </c>
      <c r="BWG34" s="49">
        <v>1.1279999999999999</v>
      </c>
      <c r="BWH34" s="49">
        <v>1.1319999999999999</v>
      </c>
      <c r="BWI34" s="49">
        <v>1.1200000000000001</v>
      </c>
      <c r="BWJ34" s="49">
        <v>1.095</v>
      </c>
      <c r="BWK34" s="49">
        <v>1.1100000000000001</v>
      </c>
      <c r="BWL34" s="49"/>
      <c r="BWM34" s="49">
        <v>1.099</v>
      </c>
      <c r="BWN34" s="49">
        <v>1.107</v>
      </c>
      <c r="BWO34" s="49"/>
      <c r="BWP34" s="49">
        <v>1.1120000000000001</v>
      </c>
      <c r="BWQ34" s="49">
        <v>1.099</v>
      </c>
      <c r="BWR34" s="49"/>
      <c r="BWS34" s="49">
        <v>1.1319999999999999</v>
      </c>
      <c r="BWT34" s="47"/>
      <c r="BWU34" s="47">
        <v>1.097</v>
      </c>
      <c r="BWV34" s="47"/>
      <c r="BWW34" s="47">
        <v>1.115</v>
      </c>
      <c r="BWX34" s="49">
        <v>1.125</v>
      </c>
      <c r="BWY34" s="49">
        <v>1.113</v>
      </c>
      <c r="BWZ34" s="49">
        <v>1.1319999999999999</v>
      </c>
      <c r="BXA34" s="47"/>
      <c r="BXB34" s="47">
        <v>1.115</v>
      </c>
      <c r="BXC34" s="47"/>
      <c r="BXD34" s="47">
        <v>1.1339999999999999</v>
      </c>
      <c r="BXE34" s="47"/>
      <c r="BXF34" s="47">
        <v>1.129</v>
      </c>
      <c r="BXG34" s="49">
        <v>1.1299999999999999</v>
      </c>
      <c r="BXH34" s="47">
        <f t="shared" si="143"/>
        <v>1.0820000000000001</v>
      </c>
      <c r="BXI34" s="47">
        <v>1.1140000000000001</v>
      </c>
      <c r="BXJ34" s="47"/>
      <c r="BXK34" s="47">
        <v>1.1100000000000001</v>
      </c>
      <c r="BXL34" s="47"/>
      <c r="BXM34" s="47">
        <v>1.0980000000000001</v>
      </c>
      <c r="BXN34" s="47"/>
      <c r="BXO34" s="47">
        <v>1.103</v>
      </c>
      <c r="BXP34" s="47"/>
      <c r="BXQ34" s="51">
        <v>1.1419999999999999</v>
      </c>
      <c r="BXR34" s="47">
        <f t="shared" si="314"/>
        <v>1.0820000000000001</v>
      </c>
      <c r="BXS34" s="47"/>
      <c r="BXT34" s="47">
        <v>1.127</v>
      </c>
      <c r="BXU34" s="47"/>
      <c r="BXV34" s="47">
        <v>1.1220000000000001</v>
      </c>
      <c r="BXW34" s="47"/>
      <c r="BXX34" s="47">
        <v>1.105</v>
      </c>
      <c r="BXY34" s="47">
        <v>1.119</v>
      </c>
      <c r="BXZ34" s="47"/>
      <c r="BYA34" s="47"/>
      <c r="BYB34" s="49">
        <v>1.085</v>
      </c>
      <c r="BYC34" s="49">
        <f>MIN(BYB34,BXR34)</f>
        <v>1.0820000000000001</v>
      </c>
      <c r="BYD34" s="49">
        <v>1.1319999999999999</v>
      </c>
      <c r="BYE34" s="49"/>
      <c r="BYF34" s="49"/>
      <c r="BYG34" s="49">
        <v>1.117</v>
      </c>
      <c r="BYH34" s="109"/>
      <c r="BYI34" s="109"/>
      <c r="BYJ34" s="49">
        <v>1.121</v>
      </c>
      <c r="BYK34" s="49"/>
      <c r="BYL34" s="49">
        <v>1.145</v>
      </c>
      <c r="BYM34" s="49">
        <v>1.121</v>
      </c>
      <c r="BYN34" s="49"/>
      <c r="BYO34" s="7">
        <f t="shared" si="146"/>
        <v>3.6044362292051685E-2</v>
      </c>
      <c r="BYP34" s="103">
        <v>0.93700000000000006</v>
      </c>
      <c r="BYQ34" s="103">
        <v>0.95520000000000005</v>
      </c>
      <c r="BYR34" s="103">
        <v>0.96779999999999999</v>
      </c>
      <c r="BYS34" s="103"/>
      <c r="BYT34" s="103">
        <v>0.98480000000000001</v>
      </c>
      <c r="BYU34" s="103">
        <v>0.98419999999999996</v>
      </c>
      <c r="BYV34" s="103">
        <v>0.96619999999999995</v>
      </c>
      <c r="BYW34" s="103"/>
      <c r="BYX34" s="103">
        <f t="shared" si="290"/>
        <v>0.93700000000000006</v>
      </c>
      <c r="BYY34" s="103">
        <v>0.96560000000000001</v>
      </c>
      <c r="BYZ34" s="103">
        <v>0.96540000000000004</v>
      </c>
      <c r="BZA34" s="103">
        <v>0.97319999999999995</v>
      </c>
      <c r="BZB34" s="103">
        <v>0.96819999999999995</v>
      </c>
      <c r="BZC34" s="103">
        <v>0.98619999999999997</v>
      </c>
      <c r="BZD34" s="103">
        <v>1.254</v>
      </c>
      <c r="BZE34" s="103">
        <v>1.2669999999999999</v>
      </c>
      <c r="BZF34" s="103"/>
      <c r="BZG34" s="103">
        <v>1.258</v>
      </c>
      <c r="BZH34" s="103">
        <v>1.2669999999999999</v>
      </c>
      <c r="BZI34" s="103"/>
      <c r="BZJ34" s="103">
        <v>1.28</v>
      </c>
      <c r="BZK34" s="1073">
        <v>1.196</v>
      </c>
      <c r="BZL34" s="103">
        <f t="shared" si="148"/>
        <v>0.93700000000000006</v>
      </c>
      <c r="BZM34" s="103">
        <v>1.21</v>
      </c>
      <c r="BZN34" s="103">
        <v>1.21</v>
      </c>
      <c r="BZO34" s="103">
        <v>1.22</v>
      </c>
      <c r="BZP34" s="103">
        <v>1.21</v>
      </c>
      <c r="BZQ34" s="103">
        <v>1.22</v>
      </c>
      <c r="BZR34" s="103">
        <v>1.24</v>
      </c>
      <c r="BZS34" s="103"/>
      <c r="BZT34" s="103"/>
      <c r="BZU34" s="103"/>
      <c r="BZV34" s="103"/>
      <c r="BZW34" s="103"/>
      <c r="BZX34" s="103">
        <v>1.224</v>
      </c>
      <c r="BZY34" s="103">
        <v>1.2</v>
      </c>
      <c r="BZZ34" s="103"/>
      <c r="CAA34" s="103"/>
      <c r="CAB34" s="103"/>
      <c r="CAC34" s="103"/>
      <c r="CAD34" s="103">
        <v>1.246</v>
      </c>
      <c r="CAE34" s="103">
        <v>1.25</v>
      </c>
      <c r="CAF34" s="103">
        <v>1.26</v>
      </c>
      <c r="CAG34" s="103">
        <v>1.262</v>
      </c>
      <c r="CAH34" s="103">
        <v>1.2669999999999999</v>
      </c>
      <c r="CAI34" s="103">
        <v>1.27</v>
      </c>
      <c r="CAJ34" s="103"/>
      <c r="CAK34" s="103">
        <v>1.26</v>
      </c>
      <c r="CAL34" s="103">
        <v>1.28</v>
      </c>
      <c r="CAM34" s="103">
        <v>1.26</v>
      </c>
      <c r="CAN34" s="103">
        <v>1.28</v>
      </c>
      <c r="CAO34" s="103">
        <v>1.28</v>
      </c>
      <c r="CAP34" s="103"/>
      <c r="CAQ34" s="103">
        <v>1.27</v>
      </c>
      <c r="CAR34" s="103">
        <v>1.252</v>
      </c>
      <c r="CAS34" s="103"/>
      <c r="CAT34" s="103">
        <v>1.27</v>
      </c>
      <c r="CAU34" s="103">
        <v>1.28</v>
      </c>
      <c r="CAV34" s="103">
        <v>1.25</v>
      </c>
      <c r="CAW34" s="103">
        <v>1.2809999999999999</v>
      </c>
      <c r="CAX34" s="103">
        <v>1.254</v>
      </c>
      <c r="CAY34" s="103"/>
      <c r="CAZ34" s="103">
        <v>1.2609999999999999</v>
      </c>
      <c r="CBA34" s="103">
        <v>1.282</v>
      </c>
      <c r="CBB34" s="103">
        <v>1.224</v>
      </c>
      <c r="CBC34" s="103">
        <f t="shared" si="150"/>
        <v>1.2</v>
      </c>
      <c r="CBD34" s="103">
        <v>1.262</v>
      </c>
      <c r="CBE34" s="103">
        <v>1.2629999999999999</v>
      </c>
      <c r="CBF34" s="103">
        <v>1.27</v>
      </c>
      <c r="CBG34" s="103">
        <v>1.2589999999999999</v>
      </c>
      <c r="CBH34" s="103"/>
      <c r="CBI34" s="103">
        <v>1.2669999999999999</v>
      </c>
      <c r="CBJ34" s="103">
        <f t="shared" si="151"/>
        <v>1.2</v>
      </c>
      <c r="CBK34" s="49">
        <v>1.2749999999999999</v>
      </c>
      <c r="CBL34" s="49">
        <v>1.26</v>
      </c>
      <c r="CBM34" s="49">
        <v>1.262</v>
      </c>
      <c r="CBN34" s="49">
        <v>1.28</v>
      </c>
      <c r="CBO34" s="49">
        <v>1.26</v>
      </c>
      <c r="CBP34" s="49">
        <v>1.2549999999999999</v>
      </c>
      <c r="CBQ34" s="49">
        <v>1.276</v>
      </c>
      <c r="CBR34" s="49">
        <v>1.272</v>
      </c>
      <c r="CBS34" s="49">
        <v>1.329</v>
      </c>
      <c r="CBT34" s="49"/>
      <c r="CBU34" s="49">
        <v>1.3340000000000001</v>
      </c>
      <c r="CBV34" s="49">
        <v>1.35</v>
      </c>
      <c r="CBW34" s="49">
        <v>1.3280000000000001</v>
      </c>
      <c r="CBX34" s="103">
        <f t="shared" si="152"/>
        <v>1.2</v>
      </c>
      <c r="CBY34" s="49">
        <v>1.4830000000000001</v>
      </c>
      <c r="CBZ34" s="50">
        <v>1.482</v>
      </c>
      <c r="CCA34" s="49"/>
      <c r="CCB34" s="49">
        <v>1.4750000000000001</v>
      </c>
      <c r="CCC34" s="49">
        <v>1.478</v>
      </c>
      <c r="CCD34" s="49">
        <v>1.4770000000000001</v>
      </c>
      <c r="CCE34" s="49">
        <v>1.3759999999999999</v>
      </c>
      <c r="CCF34" s="109">
        <v>1.304</v>
      </c>
      <c r="CCG34" s="49">
        <f t="shared" si="153"/>
        <v>1.2</v>
      </c>
      <c r="CCH34" s="49">
        <v>1.33</v>
      </c>
      <c r="CCI34" s="109">
        <v>1.304</v>
      </c>
      <c r="CCJ34" s="109">
        <v>1.2789999999999999</v>
      </c>
      <c r="CCK34" s="51"/>
      <c r="CCL34" s="109">
        <v>1.2969999999999999</v>
      </c>
      <c r="CCM34" s="49">
        <v>1.276</v>
      </c>
      <c r="CCN34" s="47">
        <f t="shared" si="154"/>
        <v>1.2</v>
      </c>
      <c r="CCO34" s="47">
        <v>1.29</v>
      </c>
      <c r="CCP34" s="47">
        <v>1.2749999999999999</v>
      </c>
      <c r="CCQ34" s="47">
        <v>1.2929999999999999</v>
      </c>
      <c r="CCR34" s="47">
        <v>1.2709999999999999</v>
      </c>
      <c r="CCS34" s="47">
        <v>1.284</v>
      </c>
      <c r="CCT34" s="49">
        <f t="shared" si="155"/>
        <v>1.2</v>
      </c>
      <c r="CCU34" s="49">
        <v>1.276</v>
      </c>
      <c r="CCV34" s="49">
        <v>1.294</v>
      </c>
      <c r="CCW34" s="49">
        <v>1.2749999999999999</v>
      </c>
      <c r="CCX34" s="49">
        <v>1.3080000000000001</v>
      </c>
      <c r="CCY34" s="49">
        <v>1.3120000000000001</v>
      </c>
      <c r="CCZ34" s="49">
        <v>1.2849999999999999</v>
      </c>
      <c r="CDA34" s="49"/>
      <c r="CDB34" s="49">
        <v>1.288</v>
      </c>
      <c r="CDC34" s="49">
        <v>1.286</v>
      </c>
      <c r="CDD34" s="49">
        <v>1.2889999999999999</v>
      </c>
      <c r="CDE34" s="356">
        <v>1.268</v>
      </c>
      <c r="CDF34" s="49">
        <v>1.3049999999999999</v>
      </c>
      <c r="CDG34" s="49"/>
      <c r="CDH34" s="1253">
        <v>1.2869999999999999</v>
      </c>
      <c r="CDI34" s="1253">
        <v>1.2909999999999999</v>
      </c>
      <c r="CDJ34" s="49">
        <v>1.2909999999999999</v>
      </c>
      <c r="CDK34" s="47">
        <f t="shared" si="156"/>
        <v>1.268</v>
      </c>
      <c r="CDL34" s="47">
        <v>1.2849999999999999</v>
      </c>
      <c r="CDM34" s="47">
        <v>1.2989999999999999</v>
      </c>
      <c r="CDN34" s="49">
        <v>1.3120000000000001</v>
      </c>
      <c r="CDO34" s="49">
        <v>1.3</v>
      </c>
      <c r="CDP34" s="49">
        <v>1.2849999999999999</v>
      </c>
      <c r="CDQ34" s="1269">
        <v>1.302</v>
      </c>
      <c r="CDR34" s="49">
        <f t="shared" si="294"/>
        <v>1.268</v>
      </c>
      <c r="CDS34" s="49">
        <v>1.3049999999999999</v>
      </c>
      <c r="CDT34" s="49">
        <v>1.2869999999999999</v>
      </c>
      <c r="CDU34" s="49">
        <v>1.2849999999999999</v>
      </c>
      <c r="CDV34" s="49">
        <v>1.3089999999999999</v>
      </c>
      <c r="CDW34" s="1277" t="s">
        <v>1237</v>
      </c>
      <c r="CDX34" s="1264">
        <v>1.304</v>
      </c>
      <c r="CDY34" s="1269">
        <f t="shared" si="158"/>
        <v>1.268</v>
      </c>
      <c r="CDZ34" s="49">
        <v>1.2929999999999999</v>
      </c>
      <c r="CEA34" s="49"/>
      <c r="CEB34" s="49"/>
      <c r="CEC34" s="49">
        <v>1.2889999999999999</v>
      </c>
      <c r="CED34" s="49">
        <v>1.26</v>
      </c>
      <c r="CEE34" s="49">
        <v>1.3</v>
      </c>
      <c r="CEF34" s="49">
        <v>1.26</v>
      </c>
      <c r="CEG34" s="49">
        <v>1.2090000000000001</v>
      </c>
      <c r="CEH34" s="49">
        <v>1.302</v>
      </c>
      <c r="CEI34" s="49">
        <f t="shared" si="261"/>
        <v>1.268</v>
      </c>
      <c r="CEJ34" s="49">
        <v>1.24</v>
      </c>
      <c r="CEK34" s="49">
        <v>1.242</v>
      </c>
      <c r="CEL34" s="49">
        <v>1.2150000000000001</v>
      </c>
      <c r="CEM34" s="49">
        <v>1.22</v>
      </c>
      <c r="CEN34" s="49">
        <v>1.208</v>
      </c>
      <c r="CEO34" s="49">
        <v>1.3120000000000001</v>
      </c>
      <c r="CEP34" s="49">
        <v>1.21</v>
      </c>
      <c r="CEQ34" s="49">
        <v>1.21</v>
      </c>
      <c r="CER34" s="109">
        <v>1.177</v>
      </c>
      <c r="CES34" s="49">
        <v>1.27</v>
      </c>
      <c r="CET34" s="49">
        <v>1.2070000000000001</v>
      </c>
      <c r="CEU34" s="49"/>
      <c r="CEV34" s="49">
        <v>1.32</v>
      </c>
      <c r="CEW34" s="49">
        <v>1.1890000000000001</v>
      </c>
      <c r="CEX34" s="47"/>
      <c r="CEY34" s="47">
        <f t="shared" si="301"/>
        <v>1.1890000000000001</v>
      </c>
      <c r="CEZ34" s="49">
        <v>1.1839999999999999</v>
      </c>
      <c r="CFA34" s="49">
        <v>1.214</v>
      </c>
      <c r="CFB34" s="49">
        <v>1.202</v>
      </c>
      <c r="CFC34" s="49">
        <v>1.1919999999999999</v>
      </c>
      <c r="CFD34" s="49">
        <v>1.2110000000000001</v>
      </c>
      <c r="CFE34" s="49">
        <v>1.2210000000000001</v>
      </c>
      <c r="CFF34" s="49"/>
      <c r="CFG34" s="49">
        <v>1.1879999999999999</v>
      </c>
      <c r="CFH34" s="49">
        <v>1.22</v>
      </c>
      <c r="CFI34" s="49"/>
      <c r="CFJ34" s="49">
        <v>1.218</v>
      </c>
      <c r="CFK34" s="49">
        <v>1.208</v>
      </c>
      <c r="CFL34" s="47"/>
      <c r="CFM34" s="49">
        <v>1.22</v>
      </c>
      <c r="CFN34" s="47"/>
      <c r="CFO34" s="47">
        <v>1.1990000000000001</v>
      </c>
      <c r="CFP34" s="47"/>
      <c r="CFQ34" s="47">
        <v>1.2210000000000001</v>
      </c>
      <c r="CFR34" s="47"/>
      <c r="CFS34" s="49">
        <v>1.198</v>
      </c>
      <c r="CFT34" s="49">
        <v>1.22</v>
      </c>
      <c r="CFU34" s="49">
        <v>1.1879999999999999</v>
      </c>
      <c r="CFV34" s="47"/>
      <c r="CFW34" s="47">
        <v>1.222</v>
      </c>
      <c r="CFX34" s="47"/>
      <c r="CFY34" s="47">
        <v>1.222</v>
      </c>
      <c r="CFZ34" s="47"/>
      <c r="CGA34" s="47">
        <v>1.2110000000000001</v>
      </c>
      <c r="CGB34" s="49">
        <v>1.2270000000000001</v>
      </c>
      <c r="CGC34" s="47">
        <f t="shared" si="161"/>
        <v>1.1890000000000001</v>
      </c>
      <c r="CGD34" s="47">
        <v>1.23</v>
      </c>
      <c r="CGE34" s="47"/>
      <c r="CGF34" s="47">
        <v>1.24</v>
      </c>
      <c r="CGG34" s="47"/>
      <c r="CGH34" s="47">
        <v>1.2490000000000001</v>
      </c>
      <c r="CGI34" s="47"/>
      <c r="CGJ34" s="47">
        <v>1.2490000000000001</v>
      </c>
      <c r="CGK34" s="47"/>
      <c r="CGL34" s="51">
        <v>1.2290000000000001</v>
      </c>
      <c r="CGM34" s="109">
        <f t="shared" si="315"/>
        <v>1.1890000000000001</v>
      </c>
      <c r="CGN34" s="109"/>
      <c r="CGO34" s="109">
        <v>1.2250000000000001</v>
      </c>
      <c r="CGP34" s="109"/>
      <c r="CGQ34" s="109">
        <v>1.2509999999999999</v>
      </c>
      <c r="CGR34" s="51"/>
      <c r="CGS34" s="51">
        <v>1.256</v>
      </c>
      <c r="CGT34" s="51">
        <v>1.228</v>
      </c>
      <c r="CGU34" s="51"/>
      <c r="CGV34" s="51"/>
      <c r="CGW34" s="47">
        <v>1.224</v>
      </c>
      <c r="CGX34" s="49">
        <f>MIN(CGW34,CGM34)</f>
        <v>1.1890000000000001</v>
      </c>
      <c r="CGY34" s="49">
        <v>1.24</v>
      </c>
      <c r="CGZ34" s="49"/>
      <c r="CHA34" s="49"/>
      <c r="CHB34" s="109"/>
      <c r="CHC34" s="49">
        <v>1.2529999999999999</v>
      </c>
      <c r="CHD34" s="109"/>
      <c r="CHE34" s="49">
        <v>1.236</v>
      </c>
      <c r="CHF34" s="49"/>
      <c r="CHG34" s="49">
        <v>1.2729999999999999</v>
      </c>
      <c r="CHH34" s="49">
        <v>1.2390000000000001</v>
      </c>
      <c r="CHI34" s="49"/>
      <c r="CHJ34" s="49">
        <v>1.244</v>
      </c>
      <c r="CHK34" s="49">
        <f t="shared" si="164"/>
        <v>1.1890000000000001</v>
      </c>
      <c r="CHL34" s="49">
        <v>1.2350000000000001</v>
      </c>
      <c r="CHM34" s="49"/>
      <c r="CHN34" s="49">
        <v>1.244</v>
      </c>
      <c r="CHO34" s="49">
        <v>1.2509999999999999</v>
      </c>
      <c r="CHP34" s="49">
        <v>1.264</v>
      </c>
      <c r="CHQ34" s="49">
        <v>1.24</v>
      </c>
      <c r="CHR34" s="49">
        <v>1.2589999999999999</v>
      </c>
      <c r="CHS34" s="49">
        <f t="shared" si="165"/>
        <v>1.1890000000000001</v>
      </c>
      <c r="CHT34" s="49"/>
      <c r="CHU34" s="49"/>
      <c r="CHV34" s="49">
        <v>1.2470000000000001</v>
      </c>
      <c r="CHW34" s="49">
        <v>1.2549999999999999</v>
      </c>
      <c r="CHX34" s="47"/>
      <c r="CHY34" s="47"/>
      <c r="CHZ34" s="47">
        <v>1.252</v>
      </c>
      <c r="CIA34" s="47">
        <f t="shared" si="166"/>
        <v>1.1890000000000001</v>
      </c>
      <c r="CIB34" s="47">
        <v>2.0430000000000001</v>
      </c>
      <c r="CIC34" s="47">
        <v>2.028</v>
      </c>
      <c r="CID34" s="47">
        <v>2.028</v>
      </c>
      <c r="CIE34" s="47">
        <v>2.0409999999999999</v>
      </c>
      <c r="CIF34" s="47"/>
      <c r="CIG34" s="47">
        <v>2.0230000000000001</v>
      </c>
      <c r="CIH34" s="47"/>
      <c r="CII34" s="47">
        <v>2.0419999999999998</v>
      </c>
      <c r="CIJ34" s="47">
        <v>1.252</v>
      </c>
      <c r="CIK34" s="47">
        <f t="shared" si="247"/>
        <v>1.1890000000000001</v>
      </c>
      <c r="CIL34" s="47"/>
      <c r="CIM34" s="47"/>
      <c r="CIN34" s="6">
        <f t="shared" si="167"/>
        <v>-1</v>
      </c>
      <c r="CIO34" s="103">
        <v>1.196</v>
      </c>
      <c r="CIP34" s="103">
        <v>1.345</v>
      </c>
      <c r="CIQ34" s="103">
        <v>1.34</v>
      </c>
      <c r="CIR34" s="103">
        <v>1.3360000000000001</v>
      </c>
      <c r="CIS34" s="103"/>
      <c r="CIT34" s="103">
        <v>1.3580000000000001</v>
      </c>
      <c r="CIU34" s="49">
        <f t="shared" si="168"/>
        <v>1.196</v>
      </c>
      <c r="CIV34" s="103">
        <v>1.377</v>
      </c>
      <c r="CIW34" s="49">
        <v>1.3720000000000001</v>
      </c>
      <c r="CIX34" s="103"/>
      <c r="CIY34" s="49">
        <v>1.371</v>
      </c>
      <c r="CIZ34" s="49">
        <v>1.389</v>
      </c>
      <c r="CJA34" s="49">
        <v>1.379</v>
      </c>
      <c r="CJB34" s="49">
        <v>1.375</v>
      </c>
      <c r="CJC34" s="49">
        <v>1.38</v>
      </c>
      <c r="CJD34" s="49">
        <v>1.369</v>
      </c>
      <c r="CJE34" s="49">
        <v>1.4890000000000001</v>
      </c>
      <c r="CJF34" s="49">
        <v>1.494</v>
      </c>
      <c r="CJG34" s="49">
        <v>1.47</v>
      </c>
      <c r="CJH34" s="49">
        <v>1.4650000000000001</v>
      </c>
      <c r="CJI34" s="103">
        <f t="shared" si="169"/>
        <v>1.196</v>
      </c>
      <c r="CJJ34" s="49">
        <v>1.4970000000000001</v>
      </c>
      <c r="CJK34" s="103">
        <v>1.5109999999999999</v>
      </c>
      <c r="CJL34" s="49"/>
      <c r="CJM34" s="49">
        <v>1.532</v>
      </c>
      <c r="CJN34" s="49">
        <v>1.5269999999999999</v>
      </c>
      <c r="CJO34" s="49">
        <v>1.532</v>
      </c>
      <c r="CJP34" s="49">
        <v>1.5169999999999999</v>
      </c>
      <c r="CJQ34" s="109">
        <v>1.34</v>
      </c>
      <c r="CJR34" s="49">
        <f t="shared" si="170"/>
        <v>1.196</v>
      </c>
      <c r="CJS34" s="49">
        <v>1.29</v>
      </c>
      <c r="CJT34" s="109">
        <v>1.3029999999999999</v>
      </c>
      <c r="CJU34" s="109">
        <v>1.2949999999999999</v>
      </c>
      <c r="CJV34" s="109">
        <v>1.298</v>
      </c>
      <c r="CJW34" s="109"/>
      <c r="CJX34" s="49">
        <v>1.3080000000000001</v>
      </c>
      <c r="CJY34" s="49">
        <v>1.3089999999999999</v>
      </c>
      <c r="CJZ34" s="49">
        <f t="shared" si="171"/>
        <v>1.196</v>
      </c>
      <c r="CKA34" s="49">
        <v>1.3049999999999999</v>
      </c>
      <c r="CKB34" s="49">
        <v>1.3440000000000001</v>
      </c>
      <c r="CKC34" s="49"/>
      <c r="CKD34" s="49">
        <v>1.3120000000000001</v>
      </c>
      <c r="CKE34" s="49">
        <v>1.32</v>
      </c>
      <c r="CKF34" s="49">
        <v>1.333</v>
      </c>
      <c r="CKG34" s="49"/>
      <c r="CKH34" s="11">
        <v>1.345</v>
      </c>
      <c r="CKI34" s="49">
        <f t="shared" si="172"/>
        <v>1.196</v>
      </c>
      <c r="CKJ34" s="49">
        <v>1.339</v>
      </c>
      <c r="CKK34" s="49">
        <v>1.3360000000000001</v>
      </c>
      <c r="CKL34" s="49">
        <v>1.3620000000000001</v>
      </c>
      <c r="CKM34" s="49">
        <v>1.363</v>
      </c>
      <c r="CKN34" s="49">
        <v>1.365</v>
      </c>
      <c r="CKO34" s="49">
        <v>1.3720000000000001</v>
      </c>
      <c r="CKP34" s="49">
        <v>1.3740000000000001</v>
      </c>
      <c r="CKQ34" s="49">
        <v>1.3620000000000001</v>
      </c>
      <c r="CKR34" s="49"/>
      <c r="CKS34" s="49">
        <v>1.363</v>
      </c>
      <c r="CKT34" s="356">
        <v>1.3640000000000001</v>
      </c>
      <c r="CKU34" s="49">
        <v>1.349</v>
      </c>
      <c r="CKV34" s="1253">
        <v>1.3540000000000001</v>
      </c>
      <c r="CKW34" s="1253">
        <v>1.3640000000000001</v>
      </c>
      <c r="CKX34" s="49">
        <v>1.393</v>
      </c>
      <c r="CKY34" s="49">
        <f t="shared" si="173"/>
        <v>1.3640000000000001</v>
      </c>
      <c r="CKZ34" s="47">
        <v>1.365</v>
      </c>
      <c r="CLA34" s="47">
        <v>1.3740000000000001</v>
      </c>
      <c r="CLB34" s="49">
        <v>1.3680000000000001</v>
      </c>
      <c r="CLC34" s="49">
        <v>1.387</v>
      </c>
      <c r="CLD34" s="49">
        <v>1.3879999999999999</v>
      </c>
      <c r="CLE34" s="1269">
        <v>1.391</v>
      </c>
      <c r="CLF34" s="49">
        <f t="shared" si="295"/>
        <v>1.3640000000000001</v>
      </c>
      <c r="CLG34" s="49">
        <v>1.377</v>
      </c>
      <c r="CLH34" s="49">
        <v>1.389</v>
      </c>
      <c r="CLI34" s="49"/>
      <c r="CLJ34" s="49">
        <v>1.393</v>
      </c>
      <c r="CLK34" s="49">
        <v>1.38</v>
      </c>
      <c r="CLL34" s="1277" t="s">
        <v>1236</v>
      </c>
      <c r="CLM34" s="1264">
        <v>1.389</v>
      </c>
      <c r="CLN34" s="1269">
        <f t="shared" si="175"/>
        <v>1.3640000000000001</v>
      </c>
      <c r="CLO34" s="49">
        <v>1.3720000000000001</v>
      </c>
      <c r="CLP34" s="49"/>
      <c r="CLQ34" s="49"/>
      <c r="CLR34" s="49">
        <v>1.3620000000000001</v>
      </c>
      <c r="CLS34" s="49">
        <v>1.35</v>
      </c>
      <c r="CLT34" s="49">
        <v>1.391</v>
      </c>
      <c r="CLU34" s="49">
        <v>1.36</v>
      </c>
      <c r="CLV34" s="49">
        <v>1.3180000000000001</v>
      </c>
      <c r="CLW34" s="49">
        <v>1.381</v>
      </c>
      <c r="CLX34" s="49">
        <f t="shared" si="262"/>
        <v>1.3640000000000001</v>
      </c>
      <c r="CLY34" s="49">
        <v>1.3149999999999999</v>
      </c>
      <c r="CLZ34" s="49">
        <v>1.34</v>
      </c>
      <c r="CMA34" s="49">
        <v>1.329</v>
      </c>
      <c r="CMB34" s="49">
        <v>1.32</v>
      </c>
      <c r="CMC34" s="49">
        <v>1.3460000000000001</v>
      </c>
      <c r="CMD34" s="49">
        <v>1.4119999999999999</v>
      </c>
      <c r="CME34" s="49">
        <v>1.3380000000000001</v>
      </c>
      <c r="CMF34" s="49">
        <v>1.32</v>
      </c>
      <c r="CMG34" s="109">
        <v>1.296</v>
      </c>
      <c r="CMH34" s="49">
        <f t="shared" si="309"/>
        <v>1.296</v>
      </c>
      <c r="CMI34" s="49">
        <v>1.341</v>
      </c>
      <c r="CMJ34" s="49"/>
      <c r="CMK34" s="49">
        <v>1.409</v>
      </c>
      <c r="CML34" s="49">
        <v>1.3169999999999999</v>
      </c>
      <c r="CMM34" s="47"/>
      <c r="CMN34" s="47">
        <f t="shared" si="302"/>
        <v>1.296</v>
      </c>
      <c r="CMO34" s="49">
        <v>1.3340000000000001</v>
      </c>
      <c r="CMP34" s="49">
        <v>1.329</v>
      </c>
      <c r="CMQ34" s="49">
        <v>1.3049999999999999</v>
      </c>
      <c r="CMR34" s="49">
        <v>1.34</v>
      </c>
      <c r="CMS34" s="49">
        <v>1.3109999999999999</v>
      </c>
      <c r="CMT34" s="49">
        <v>1.339</v>
      </c>
      <c r="CMU34" s="49"/>
      <c r="CMV34" s="49">
        <v>1.339</v>
      </c>
      <c r="CMW34" s="49">
        <v>1.34</v>
      </c>
      <c r="CMX34" s="49"/>
      <c r="CMY34" s="49">
        <v>1.3049999999999999</v>
      </c>
      <c r="CMZ34" s="49">
        <v>1.327</v>
      </c>
      <c r="CNA34" s="47"/>
      <c r="CNB34" s="49">
        <v>1.343</v>
      </c>
      <c r="CNC34" s="47"/>
      <c r="CND34" s="47">
        <v>1.3440000000000001</v>
      </c>
      <c r="CNE34" s="47"/>
      <c r="CNF34" s="47">
        <v>1.3240000000000001</v>
      </c>
      <c r="CNG34" s="47"/>
      <c r="CNH34" s="49">
        <v>1.3320000000000001</v>
      </c>
      <c r="CNI34" s="49">
        <v>1.3420000000000001</v>
      </c>
      <c r="CNJ34" s="49">
        <v>1.3360000000000001</v>
      </c>
      <c r="CNK34" s="47"/>
      <c r="CNL34" s="47">
        <v>1.3440000000000001</v>
      </c>
      <c r="CNM34" s="47"/>
      <c r="CNN34" s="47">
        <v>1.33</v>
      </c>
      <c r="CNO34" s="47"/>
      <c r="CNP34" s="47">
        <v>1.335</v>
      </c>
      <c r="CNQ34" s="49">
        <v>1.3109999999999999</v>
      </c>
      <c r="CNR34" s="47">
        <f t="shared" si="178"/>
        <v>1.296</v>
      </c>
      <c r="CNS34" s="47">
        <v>1.3460000000000001</v>
      </c>
      <c r="CNT34" s="47"/>
      <c r="CNU34" s="47">
        <v>1.3580000000000001</v>
      </c>
      <c r="CNV34" s="47"/>
      <c r="CNW34" s="47">
        <v>1.3720000000000001</v>
      </c>
      <c r="CNX34" s="47"/>
      <c r="CNY34" s="47">
        <v>1.35</v>
      </c>
      <c r="CNZ34" s="47"/>
      <c r="COA34" s="51">
        <v>1.335</v>
      </c>
      <c r="COB34" s="47">
        <f t="shared" si="316"/>
        <v>1.296</v>
      </c>
      <c r="COC34" s="47"/>
      <c r="COD34" s="47">
        <v>1.365</v>
      </c>
      <c r="COE34" s="47"/>
      <c r="COF34" s="47">
        <v>1.359</v>
      </c>
      <c r="COG34" s="47"/>
      <c r="COH34" s="47">
        <v>1.359</v>
      </c>
      <c r="COI34" s="47">
        <v>1.37</v>
      </c>
      <c r="COJ34" s="47"/>
      <c r="COK34" s="47"/>
      <c r="COL34" s="47">
        <v>1.3660000000000001</v>
      </c>
      <c r="COM34" s="47">
        <f>MIN(COL34,COB34)</f>
        <v>1.296</v>
      </c>
      <c r="CON34" s="49">
        <v>1.3740000000000001</v>
      </c>
      <c r="COO34" s="47"/>
      <c r="COP34" s="47"/>
      <c r="COQ34" s="51"/>
      <c r="COR34" s="49">
        <v>1.3919999999999999</v>
      </c>
      <c r="COS34" s="51"/>
      <c r="COT34" s="49">
        <v>1.3560000000000001</v>
      </c>
      <c r="COU34" s="49"/>
      <c r="COV34" s="49">
        <v>1.3779999999999999</v>
      </c>
      <c r="COW34" s="49">
        <v>1.37</v>
      </c>
      <c r="COX34" s="49"/>
      <c r="COY34" s="47">
        <v>1.369</v>
      </c>
      <c r="COZ34" s="49">
        <f t="shared" si="181"/>
        <v>1.296</v>
      </c>
      <c r="CPA34" s="49">
        <v>1.3560000000000001</v>
      </c>
      <c r="CPB34" s="49"/>
      <c r="CPC34" s="49">
        <v>1.3660000000000001</v>
      </c>
      <c r="CPD34" s="49">
        <v>1.359</v>
      </c>
      <c r="CPE34" s="49">
        <v>1.351</v>
      </c>
      <c r="CPF34" s="49">
        <v>1.3819999999999999</v>
      </c>
      <c r="CPG34" s="49">
        <v>1.37</v>
      </c>
      <c r="CPH34" s="49">
        <v>1.3779999999999999</v>
      </c>
      <c r="CPI34" s="49">
        <f t="shared" si="182"/>
        <v>1.296</v>
      </c>
      <c r="CPJ34" s="49"/>
      <c r="CPK34" s="49"/>
      <c r="CPL34" s="49">
        <v>1.365</v>
      </c>
      <c r="CPM34" s="49">
        <v>1.3560000000000001</v>
      </c>
      <c r="CPN34" s="47"/>
      <c r="CPO34" s="47"/>
      <c r="CPP34" s="47">
        <v>1.327</v>
      </c>
      <c r="CPQ34" s="47">
        <f t="shared" si="183"/>
        <v>1.296</v>
      </c>
      <c r="CPR34" s="47">
        <v>1.7410000000000001</v>
      </c>
      <c r="CPS34" s="47">
        <v>1.7310000000000001</v>
      </c>
      <c r="CPT34" s="47">
        <v>1.7210000000000001</v>
      </c>
      <c r="CPU34" s="47">
        <v>1.714</v>
      </c>
      <c r="CPV34" s="47"/>
      <c r="CPW34" s="47">
        <v>1.7210000000000001</v>
      </c>
      <c r="CPX34" s="47"/>
      <c r="CPY34" s="47">
        <v>1.728</v>
      </c>
      <c r="CPZ34" s="47">
        <v>1.327</v>
      </c>
      <c r="CQA34" s="47">
        <f t="shared" si="248"/>
        <v>1.296</v>
      </c>
      <c r="CQB34" s="47"/>
      <c r="CQC34" s="47"/>
      <c r="CQD34" s="6">
        <f t="shared" si="249"/>
        <v>-1</v>
      </c>
      <c r="CQE34" s="1509">
        <f t="shared" si="184"/>
        <v>0.98670000000000013</v>
      </c>
      <c r="CQF34" s="1083">
        <v>0.89700000000000002</v>
      </c>
      <c r="CQG34" s="49">
        <f t="shared" si="185"/>
        <v>0.89700000000000002</v>
      </c>
      <c r="CQH34" s="103">
        <v>0.90900000000000003</v>
      </c>
      <c r="CQI34" s="49">
        <v>0.90900000000000003</v>
      </c>
      <c r="CQJ34" s="49"/>
      <c r="CQK34" s="49">
        <v>0.90800000000000003</v>
      </c>
      <c r="CQL34" s="49">
        <v>0.91200000000000003</v>
      </c>
      <c r="CQM34" s="49">
        <v>0.92100000000000004</v>
      </c>
      <c r="CQN34" s="49">
        <v>0.90900000000000003</v>
      </c>
      <c r="CQO34" s="49">
        <v>0.90400000000000003</v>
      </c>
      <c r="CQP34" s="49">
        <f t="shared" si="186"/>
        <v>0.89700000000000002</v>
      </c>
      <c r="CQQ34" s="49">
        <v>0.92</v>
      </c>
      <c r="CQR34" s="49">
        <v>0.92</v>
      </c>
      <c r="CQS34" s="49">
        <v>0.97099999999999997</v>
      </c>
      <c r="CQT34" s="49">
        <v>0.98399999999999999</v>
      </c>
      <c r="CQU34" s="49">
        <v>0.98</v>
      </c>
      <c r="CQV34" s="49">
        <v>0.97899999999999998</v>
      </c>
      <c r="CQW34" s="103">
        <f t="shared" si="187"/>
        <v>0.89700000000000002</v>
      </c>
      <c r="CQX34" s="103">
        <v>0.98199999999999998</v>
      </c>
      <c r="CQY34" s="103">
        <v>1.012</v>
      </c>
      <c r="CQZ34" s="49"/>
      <c r="CRA34" s="49">
        <v>0.998</v>
      </c>
      <c r="CRB34" s="49">
        <v>0.99099999999999999</v>
      </c>
      <c r="CRC34" s="49">
        <v>1.004</v>
      </c>
      <c r="CRD34" s="49">
        <v>0.98399999999999999</v>
      </c>
      <c r="CRE34" s="109">
        <v>1.004</v>
      </c>
      <c r="CRF34" s="49">
        <f t="shared" si="188"/>
        <v>0.89700000000000002</v>
      </c>
      <c r="CRG34" s="49">
        <v>0.89200000000000002</v>
      </c>
      <c r="CRH34" s="109">
        <v>0.89600000000000002</v>
      </c>
      <c r="CRI34" s="109">
        <v>0.89600000000000002</v>
      </c>
      <c r="CRJ34" s="49">
        <v>0.90100000000000002</v>
      </c>
      <c r="CRK34" s="47"/>
      <c r="CRL34" s="49">
        <v>0.89400000000000002</v>
      </c>
      <c r="CRM34" s="47">
        <f t="shared" si="189"/>
        <v>0.89400000000000002</v>
      </c>
      <c r="CRN34" s="47">
        <v>0.90300000000000002</v>
      </c>
      <c r="CRO34" s="47">
        <v>0.89800000000000002</v>
      </c>
      <c r="CRP34" s="47">
        <v>0.88900000000000001</v>
      </c>
      <c r="CRQ34" s="47">
        <v>0.9</v>
      </c>
      <c r="CRR34" s="47"/>
      <c r="CRS34" s="51">
        <v>0.88900000000000001</v>
      </c>
      <c r="CRT34" s="82">
        <v>0.90200000000000002</v>
      </c>
      <c r="CRU34" s="49">
        <f t="shared" si="190"/>
        <v>0.89400000000000002</v>
      </c>
      <c r="CRV34" s="49">
        <v>0.89400000000000002</v>
      </c>
      <c r="CRW34" s="49">
        <v>0.89300000000000002</v>
      </c>
      <c r="CRX34" s="51"/>
      <c r="CRY34" s="49">
        <v>0.90100000000000002</v>
      </c>
      <c r="CRZ34" s="49">
        <v>0.90700000000000003</v>
      </c>
      <c r="CSA34" s="49">
        <v>0.90400000000000003</v>
      </c>
      <c r="CSB34" s="49">
        <v>0.91400000000000003</v>
      </c>
      <c r="CSC34" s="49"/>
      <c r="CSD34" s="49"/>
      <c r="CSE34" s="49">
        <v>0.91100000000000003</v>
      </c>
      <c r="CSF34" s="49">
        <v>0.91200000000000003</v>
      </c>
      <c r="CSG34" s="49">
        <v>0.88500000000000001</v>
      </c>
      <c r="CSH34" s="49">
        <v>0.92300000000000004</v>
      </c>
      <c r="CSI34" s="49">
        <v>0.89</v>
      </c>
      <c r="CSJ34" s="49"/>
      <c r="CSK34" s="49">
        <v>0.90400000000000003</v>
      </c>
      <c r="CSL34" s="49">
        <v>0.91400000000000003</v>
      </c>
      <c r="CSM34" s="49"/>
      <c r="CSN34" s="49"/>
      <c r="CSO34" s="109">
        <v>0.90500000000000003</v>
      </c>
      <c r="CSP34" s="1240">
        <f t="shared" si="273"/>
        <v>0.89400000000000002</v>
      </c>
      <c r="CSQ34" s="49">
        <v>0.90900000000000003</v>
      </c>
      <c r="CSR34" s="49">
        <v>0.91800000000000004</v>
      </c>
      <c r="CSS34" s="1253">
        <v>0.91300000000000003</v>
      </c>
      <c r="CST34" s="1253">
        <v>0.91800000000000004</v>
      </c>
      <c r="CSU34" s="1253">
        <v>0.90100000000000002</v>
      </c>
      <c r="CSV34" s="1253">
        <v>0.93100000000000005</v>
      </c>
      <c r="CSW34" s="49"/>
      <c r="CSX34" s="49"/>
      <c r="CSY34" s="47"/>
      <c r="CSZ34" s="47"/>
      <c r="CTA34" s="49">
        <v>0.90100000000000002</v>
      </c>
      <c r="CTB34" s="49">
        <v>0.91500000000000004</v>
      </c>
      <c r="CTC34" s="47">
        <f t="shared" si="191"/>
        <v>0.89400000000000002</v>
      </c>
      <c r="CTD34" s="47">
        <v>0.90200000000000002</v>
      </c>
      <c r="CTE34" s="47">
        <v>0.89800000000000002</v>
      </c>
      <c r="CTF34" s="47">
        <v>0.91700000000000004</v>
      </c>
      <c r="CTG34" s="49">
        <v>0.90900000000000003</v>
      </c>
      <c r="CTH34" s="49">
        <v>0.92500000000000004</v>
      </c>
      <c r="CTI34" s="49">
        <v>0.90500000000000003</v>
      </c>
      <c r="CTJ34" s="49">
        <v>0.91700000000000004</v>
      </c>
      <c r="CTK34" s="49">
        <v>0.90200000000000002</v>
      </c>
      <c r="CTL34" s="49">
        <v>0.91400000000000003</v>
      </c>
      <c r="CTM34" s="1269">
        <v>0.90600000000000003</v>
      </c>
      <c r="CTN34" s="1269">
        <v>0.92800000000000005</v>
      </c>
      <c r="CTO34" s="1269">
        <f t="shared" si="296"/>
        <v>0.89400000000000002</v>
      </c>
      <c r="CTP34" s="49">
        <v>0.89900000000000002</v>
      </c>
      <c r="CTQ34" s="49">
        <v>0.92700000000000005</v>
      </c>
      <c r="CTR34" s="49">
        <v>0.91100000000000003</v>
      </c>
      <c r="CTS34" s="49">
        <v>0.91800000000000004</v>
      </c>
      <c r="CTT34" s="49">
        <v>0.9</v>
      </c>
      <c r="CTU34" s="49">
        <v>0.90700000000000003</v>
      </c>
      <c r="CTV34" s="49"/>
      <c r="CTW34" s="49"/>
      <c r="CTX34" s="49">
        <v>0.90700000000000003</v>
      </c>
      <c r="CTY34" s="49">
        <v>0.92200000000000004</v>
      </c>
      <c r="CTZ34" s="49">
        <v>0.89800000000000002</v>
      </c>
      <c r="CUA34" s="49">
        <v>0.92200000000000004</v>
      </c>
      <c r="CUB34" s="1264">
        <v>0.90100000000000002</v>
      </c>
      <c r="CUC34" s="1264">
        <v>0.90100000000000002</v>
      </c>
      <c r="CUD34" s="49">
        <f t="shared" si="193"/>
        <v>0.89400000000000002</v>
      </c>
      <c r="CUE34" s="49">
        <v>0.91500000000000004</v>
      </c>
      <c r="CUF34" s="49">
        <v>0.91100000000000003</v>
      </c>
      <c r="CUG34" s="49">
        <v>0.995</v>
      </c>
      <c r="CUH34" s="49">
        <v>1.01</v>
      </c>
      <c r="CUI34" s="49"/>
      <c r="CUJ34" s="49"/>
      <c r="CUK34" s="49"/>
      <c r="CUL34" s="49"/>
      <c r="CUM34" s="49">
        <v>1.0089999999999999</v>
      </c>
      <c r="CUN34" s="49">
        <v>1.0069999999999999</v>
      </c>
      <c r="CUO34" s="49">
        <v>0.996</v>
      </c>
      <c r="CUP34" s="49">
        <v>0.90900000000000003</v>
      </c>
      <c r="CUQ34" s="49">
        <v>0.93300000000000005</v>
      </c>
      <c r="CUR34" s="49">
        <v>0.91700000000000004</v>
      </c>
      <c r="CUS34" s="49">
        <v>1.0089999999999999</v>
      </c>
      <c r="CUT34" s="49">
        <v>1.0229999999999999</v>
      </c>
      <c r="CUU34" s="49">
        <v>0.91800000000000004</v>
      </c>
      <c r="CUV34" s="49">
        <v>0.93300000000000005</v>
      </c>
      <c r="CUW34" s="49">
        <v>1.01</v>
      </c>
      <c r="CUX34" s="49">
        <v>1.026</v>
      </c>
      <c r="CUY34" s="49">
        <v>1.0109999999999999</v>
      </c>
      <c r="CUZ34" s="49">
        <v>1.0169999999999999</v>
      </c>
      <c r="CVA34" s="49">
        <v>0.94399999999999995</v>
      </c>
      <c r="CVB34" s="49">
        <v>0.94299999999999995</v>
      </c>
      <c r="CVC34" s="49">
        <f>MIN(CUD34,CUZ34)</f>
        <v>0.89400000000000002</v>
      </c>
      <c r="CVD34" s="49">
        <v>0.997</v>
      </c>
      <c r="CVE34" s="49">
        <v>1.0169999999999999</v>
      </c>
      <c r="CVF34" s="49">
        <v>0.998</v>
      </c>
      <c r="CVG34" s="49">
        <v>0.98699999999999999</v>
      </c>
      <c r="CVH34" s="49">
        <v>0.999</v>
      </c>
      <c r="CVI34" s="49">
        <v>0.99099999999999999</v>
      </c>
      <c r="CVJ34" s="49">
        <v>0.99</v>
      </c>
      <c r="CVK34" s="49">
        <v>0.98499999999999999</v>
      </c>
      <c r="CVL34" s="49">
        <v>1.0209999999999999</v>
      </c>
      <c r="CVM34" s="49">
        <v>1.012</v>
      </c>
      <c r="CVN34" s="49">
        <v>0.93500000000000005</v>
      </c>
      <c r="CVO34" s="49">
        <v>0.93600000000000005</v>
      </c>
      <c r="CVP34" s="49">
        <v>0.997</v>
      </c>
      <c r="CVQ34" s="49">
        <v>0.99</v>
      </c>
      <c r="CVR34" s="49">
        <v>1.014</v>
      </c>
      <c r="CVS34" s="49">
        <v>0.99</v>
      </c>
      <c r="CVT34" s="109">
        <v>0.94699999999999995</v>
      </c>
      <c r="CVU34" s="109">
        <v>0.94</v>
      </c>
      <c r="CVV34" s="49">
        <f>MIN(CVC34,CVT34)</f>
        <v>0.89400000000000002</v>
      </c>
      <c r="CVW34" s="49">
        <v>0.999</v>
      </c>
      <c r="CVX34" s="49">
        <v>1.008</v>
      </c>
      <c r="CVY34" s="49"/>
      <c r="CVZ34" s="49"/>
      <c r="CWA34" s="49">
        <v>0.92300000000000004</v>
      </c>
      <c r="CWB34" s="49">
        <v>0.94199999999999995</v>
      </c>
      <c r="CWC34" s="49">
        <v>1.02</v>
      </c>
      <c r="CWD34" s="49">
        <v>1.0249999999999999</v>
      </c>
      <c r="CWE34" s="47"/>
      <c r="CWF34" s="47"/>
      <c r="CWG34" s="47">
        <f t="shared" si="311"/>
        <v>0.89400000000000002</v>
      </c>
      <c r="CWH34" s="49">
        <v>0.999</v>
      </c>
      <c r="CWI34" s="49">
        <v>1.002</v>
      </c>
      <c r="CWJ34" s="49">
        <v>1.0289999999999999</v>
      </c>
      <c r="CWK34" s="49">
        <v>1.0169999999999999</v>
      </c>
      <c r="CWL34" s="47">
        <v>1.0109999999999999</v>
      </c>
      <c r="CWM34" s="47">
        <v>1.002</v>
      </c>
      <c r="CWN34" s="47">
        <v>1.0169999999999999</v>
      </c>
      <c r="CWO34" s="47">
        <v>1.0109999999999999</v>
      </c>
      <c r="CWP34" s="49"/>
      <c r="CWQ34" s="49"/>
      <c r="CWR34" s="47">
        <v>0.995</v>
      </c>
      <c r="CWS34" s="47">
        <v>1.0009999999999999</v>
      </c>
      <c r="CWT34" s="49">
        <v>1.008</v>
      </c>
      <c r="CWU34" s="49">
        <v>1.0209999999999999</v>
      </c>
      <c r="CWV34" s="49"/>
      <c r="CWW34" s="49"/>
      <c r="CWX34" s="49">
        <v>1.0009999999999999</v>
      </c>
      <c r="CWY34" s="49">
        <v>1.012</v>
      </c>
      <c r="CWZ34" s="49"/>
      <c r="CXA34" s="49"/>
      <c r="CXB34" s="49">
        <v>0.999</v>
      </c>
      <c r="CXC34" s="49">
        <v>1.0049999999999999</v>
      </c>
      <c r="CXD34" s="49">
        <v>1.02</v>
      </c>
      <c r="CXE34" s="49">
        <v>1.0309999999999999</v>
      </c>
      <c r="CXF34" s="49">
        <v>1.022</v>
      </c>
      <c r="CXG34" s="49">
        <v>1.0309999999999999</v>
      </c>
      <c r="CXH34" s="49">
        <v>1.032</v>
      </c>
      <c r="CXI34" s="49">
        <v>1.034</v>
      </c>
      <c r="CXJ34" s="49">
        <v>1.0149999999999999</v>
      </c>
      <c r="CXK34" s="49">
        <v>0.996</v>
      </c>
      <c r="CXL34" s="49">
        <v>1.0209999999999999</v>
      </c>
      <c r="CXM34" s="49">
        <v>1.0109999999999999</v>
      </c>
      <c r="CXN34" s="49">
        <v>1.032</v>
      </c>
      <c r="CXO34" s="49">
        <v>1.0229999999999999</v>
      </c>
      <c r="CXP34" s="49">
        <v>1.016</v>
      </c>
      <c r="CXQ34" s="49">
        <v>1.0329999999999999</v>
      </c>
      <c r="CXR34" s="47"/>
      <c r="CXS34" s="47"/>
      <c r="CXT34" s="47">
        <v>1.006</v>
      </c>
      <c r="CXU34" s="47">
        <v>1.032</v>
      </c>
      <c r="CXV34" s="47"/>
      <c r="CXW34" s="47"/>
      <c r="CXX34" s="47">
        <v>1.032</v>
      </c>
      <c r="CXY34" s="47">
        <v>1.0209999999999999</v>
      </c>
      <c r="CXZ34" s="49">
        <v>0.98499999999999999</v>
      </c>
      <c r="CYA34" s="49">
        <v>1.02</v>
      </c>
      <c r="CYB34" s="47">
        <f t="shared" si="196"/>
        <v>0.89400000000000002</v>
      </c>
      <c r="CYC34" s="47">
        <v>1.0249999999999999</v>
      </c>
      <c r="CYD34" s="47">
        <v>1.042</v>
      </c>
      <c r="CYE34" s="47"/>
      <c r="CYF34" s="47"/>
      <c r="CYG34" s="47">
        <v>1.022</v>
      </c>
      <c r="CYH34" s="47">
        <v>1.052</v>
      </c>
      <c r="CYI34" s="47"/>
      <c r="CYJ34" s="47"/>
      <c r="CYK34" s="47">
        <v>1.048</v>
      </c>
      <c r="CYL34" s="47">
        <v>1.04</v>
      </c>
      <c r="CYM34" s="47"/>
      <c r="CYN34" s="47"/>
      <c r="CYO34" s="47">
        <v>1.044</v>
      </c>
      <c r="CYP34" s="47">
        <v>1.0489999999999999</v>
      </c>
      <c r="CYQ34" s="47"/>
      <c r="CYR34" s="47"/>
      <c r="CYS34" s="51">
        <v>1.028</v>
      </c>
      <c r="CYT34" s="51">
        <v>1.0409999999999999</v>
      </c>
      <c r="CYU34" s="49">
        <f t="shared" si="312"/>
        <v>0.89400000000000002</v>
      </c>
      <c r="CYV34" s="47"/>
      <c r="CYW34" s="47"/>
      <c r="CYX34" s="47">
        <v>1.054</v>
      </c>
      <c r="CYY34" s="47">
        <v>1.0469999999999999</v>
      </c>
      <c r="CYZ34" s="47"/>
      <c r="CZA34" s="47"/>
      <c r="CZB34" s="47">
        <v>1.054</v>
      </c>
      <c r="CZC34" s="47">
        <v>1.052</v>
      </c>
      <c r="CZD34" s="47"/>
      <c r="CZE34" s="47"/>
      <c r="CZF34" s="47">
        <v>1.0349999999999999</v>
      </c>
      <c r="CZG34" s="47">
        <v>1.0609999999999999</v>
      </c>
      <c r="CZH34" s="47">
        <v>1.06</v>
      </c>
      <c r="CZI34" s="47">
        <v>1.052</v>
      </c>
      <c r="CZJ34" s="47"/>
      <c r="CZK34" s="47"/>
      <c r="CZL34" s="47"/>
      <c r="CZM34" s="47"/>
      <c r="CZN34" s="47">
        <v>1.075</v>
      </c>
      <c r="CZO34" s="47">
        <v>1.069</v>
      </c>
      <c r="CZP34" s="47">
        <f>MIN(CYU34,CZO34)</f>
        <v>0.89400000000000002</v>
      </c>
      <c r="CZQ34" s="49">
        <v>1.034</v>
      </c>
      <c r="CZR34" s="49">
        <v>1.0449999999999999</v>
      </c>
      <c r="CZS34" s="47"/>
      <c r="CZT34" s="47"/>
      <c r="CZU34" s="47"/>
      <c r="CZV34" s="47"/>
      <c r="CZW34" s="49">
        <v>1.028</v>
      </c>
      <c r="CZX34" s="49">
        <v>1.042</v>
      </c>
      <c r="CZY34" s="47"/>
      <c r="CZZ34" s="51"/>
      <c r="DAA34" s="51"/>
      <c r="DAB34" s="51"/>
      <c r="DAC34" s="49">
        <v>1.026</v>
      </c>
      <c r="DAD34" s="49">
        <v>1.0620000000000001</v>
      </c>
      <c r="DAE34" s="49"/>
      <c r="DAF34" s="49"/>
      <c r="DAG34" s="49">
        <v>1.052</v>
      </c>
      <c r="DAH34" s="49">
        <v>1.0369999999999999</v>
      </c>
      <c r="DAI34" s="49">
        <v>1.042</v>
      </c>
      <c r="DAJ34" s="49">
        <v>1.0640000000000001</v>
      </c>
      <c r="DAK34" s="49"/>
      <c r="DAL34" s="49"/>
      <c r="DAM34" s="49">
        <v>1.052</v>
      </c>
      <c r="DAN34" s="49">
        <v>1.08</v>
      </c>
      <c r="DAO34" s="49">
        <f t="shared" si="199"/>
        <v>0.89400000000000002</v>
      </c>
      <c r="DAP34" s="49">
        <v>1.0620000000000001</v>
      </c>
      <c r="DAQ34" s="49">
        <v>1.0589999999999999</v>
      </c>
      <c r="DAR34" s="49"/>
      <c r="DAS34" s="49"/>
      <c r="DAT34" s="49">
        <v>1.0349999999999999</v>
      </c>
      <c r="DAU34" s="49">
        <v>1.0640000000000001</v>
      </c>
      <c r="DAV34" s="49">
        <v>1.0589999999999999</v>
      </c>
      <c r="DAW34" s="49">
        <v>1.0529999999999999</v>
      </c>
      <c r="DAX34" s="49">
        <f t="shared" si="200"/>
        <v>0.89400000000000002</v>
      </c>
      <c r="DAY34" s="49"/>
      <c r="DAZ34" s="49"/>
      <c r="DBA34" s="49">
        <v>1.0349999999999999</v>
      </c>
      <c r="DBB34" s="49">
        <v>1.0640000000000001</v>
      </c>
      <c r="DBC34" s="49"/>
      <c r="DBD34" s="49"/>
      <c r="DBE34" s="49">
        <v>1.0349999999999999</v>
      </c>
      <c r="DBF34" s="49">
        <v>1.0429999999999999</v>
      </c>
      <c r="DBG34" s="49">
        <v>1.0429999999999999</v>
      </c>
      <c r="DBH34" s="49">
        <v>1.069</v>
      </c>
      <c r="DBI34" s="47"/>
      <c r="DBJ34" s="47"/>
      <c r="DBK34" s="47"/>
      <c r="DBL34" s="47"/>
      <c r="DBM34" s="47">
        <v>1.0049999999999999</v>
      </c>
      <c r="DBN34" s="47">
        <v>1.032</v>
      </c>
      <c r="DBO34" s="47">
        <f t="shared" si="201"/>
        <v>0.89400000000000002</v>
      </c>
      <c r="DBP34" s="47">
        <v>2.0619999999999998</v>
      </c>
      <c r="DBQ34" s="47">
        <v>2.0830000000000002</v>
      </c>
      <c r="DBR34" s="47">
        <v>2.0710000000000002</v>
      </c>
      <c r="DBS34" s="47">
        <v>2.081</v>
      </c>
      <c r="DBT34" s="47">
        <v>2.0710000000000002</v>
      </c>
      <c r="DBU34" s="47">
        <v>2.0609999999999999</v>
      </c>
      <c r="DBV34" s="47">
        <v>2.0409999999999999</v>
      </c>
      <c r="DBW34" s="47">
        <v>2.0470000000000002</v>
      </c>
      <c r="DBX34" s="47"/>
      <c r="DBY34" s="47"/>
      <c r="DBZ34" s="47">
        <v>2.0430000000000001</v>
      </c>
      <c r="DCA34" s="47">
        <v>2.0339999999999998</v>
      </c>
      <c r="DCB34" s="47"/>
      <c r="DCC34" s="47"/>
      <c r="DCD34" s="47">
        <v>2.0510000000000002</v>
      </c>
      <c r="DCE34" s="47">
        <v>2.0430000000000001</v>
      </c>
      <c r="DCF34" s="47">
        <v>1.032</v>
      </c>
      <c r="DCG34" s="47">
        <f t="shared" si="250"/>
        <v>0.89400000000000002</v>
      </c>
      <c r="DCH34" s="47"/>
      <c r="DCI34" s="47"/>
      <c r="DCJ34" s="47"/>
      <c r="DCK34" s="47"/>
      <c r="DCL34" s="47"/>
      <c r="DCM34" s="47"/>
      <c r="DCN34" s="47"/>
      <c r="DCO34" s="47"/>
      <c r="DCP34" s="6">
        <f t="shared" si="251"/>
        <v>-1</v>
      </c>
      <c r="DCQ34" s="6">
        <f t="shared" si="252"/>
        <v>-1</v>
      </c>
      <c r="DCR34" s="1224">
        <f t="shared" si="202"/>
        <v>0.1140939597315436</v>
      </c>
      <c r="DCS34" s="1304">
        <v>1.31</v>
      </c>
      <c r="DCT34" s="49">
        <v>1.3169999999999999</v>
      </c>
      <c r="DCU34" s="49">
        <v>1.296</v>
      </c>
      <c r="DCV34" s="49">
        <v>1.3</v>
      </c>
      <c r="DCW34" s="49">
        <v>1.302</v>
      </c>
      <c r="DCX34" s="49">
        <v>1.2969999999999999</v>
      </c>
      <c r="DCY34" s="49">
        <v>1.3580000000000001</v>
      </c>
      <c r="DCZ34" s="49">
        <v>1.2949999999999999</v>
      </c>
      <c r="DDA34" s="49">
        <v>1.2869999999999999</v>
      </c>
      <c r="DDB34" s="109">
        <v>1.2749999999999999</v>
      </c>
      <c r="DDC34" s="49">
        <f>MIN(DCS34,DDB34)</f>
        <v>1.2749999999999999</v>
      </c>
      <c r="DDD34" s="49">
        <v>1.3180000000000001</v>
      </c>
      <c r="DDE34" s="49"/>
      <c r="DDF34" s="49">
        <v>1.333</v>
      </c>
      <c r="DDG34" s="49">
        <v>1.319</v>
      </c>
      <c r="DDH34" s="47"/>
      <c r="DDI34" s="47">
        <f t="shared" si="303"/>
        <v>1.2749999999999999</v>
      </c>
      <c r="DDJ34" s="47">
        <v>1.31</v>
      </c>
      <c r="DDK34" s="49">
        <v>1.3049999999999999</v>
      </c>
      <c r="DDL34" s="49">
        <v>1.325</v>
      </c>
      <c r="DDM34" s="49">
        <v>1.3560000000000001</v>
      </c>
      <c r="DDN34" s="49">
        <v>1.3160000000000001</v>
      </c>
      <c r="DDO34" s="49">
        <v>1.3109999999999999</v>
      </c>
      <c r="DDP34" s="49">
        <v>1.3340000000000001</v>
      </c>
      <c r="DDQ34" s="49"/>
      <c r="DDR34" s="49">
        <v>1.296</v>
      </c>
      <c r="DDS34" s="49">
        <v>1.341</v>
      </c>
      <c r="DDT34" s="49">
        <v>1.351</v>
      </c>
      <c r="DDU34" s="49">
        <v>1.31</v>
      </c>
      <c r="DDV34" s="49"/>
      <c r="DDW34" s="49">
        <v>1.3049999999999999</v>
      </c>
      <c r="DDX34" s="49">
        <v>1.3620000000000001</v>
      </c>
      <c r="DDY34" s="49">
        <v>1.3109999999999999</v>
      </c>
      <c r="DDZ34" s="49">
        <v>1.35</v>
      </c>
      <c r="DEA34" s="47"/>
      <c r="DEB34" s="49">
        <v>1.327</v>
      </c>
      <c r="DEC34" s="49">
        <v>1.3340000000000001</v>
      </c>
      <c r="DED34" s="47"/>
      <c r="DEE34" s="47"/>
      <c r="DEF34" s="49">
        <v>1.33</v>
      </c>
      <c r="DEG34" s="49">
        <v>1.2989999999999999</v>
      </c>
      <c r="DEH34" s="47"/>
      <c r="DEI34" s="47"/>
      <c r="DEJ34" s="47">
        <v>1.323</v>
      </c>
      <c r="DEK34" s="49">
        <v>1.3380000000000001</v>
      </c>
      <c r="DEL34" s="47"/>
      <c r="DEM34" s="47"/>
      <c r="DEN34" s="49">
        <v>1.3580000000000001</v>
      </c>
      <c r="DEO34" s="49">
        <v>1.329</v>
      </c>
      <c r="DEP34" s="49">
        <v>1.329</v>
      </c>
      <c r="DEQ34" s="49">
        <v>1.351</v>
      </c>
      <c r="DER34" s="49">
        <v>1.3129999999999999</v>
      </c>
      <c r="DES34" s="49">
        <v>1.3420000000000001</v>
      </c>
      <c r="DET34" s="47"/>
      <c r="DEU34" s="47"/>
      <c r="DEV34" s="49">
        <v>1.3280000000000001</v>
      </c>
      <c r="DEW34" s="49">
        <v>1.33</v>
      </c>
      <c r="DEX34" s="47"/>
      <c r="DEY34" s="47"/>
      <c r="DEZ34" s="49">
        <v>1.33</v>
      </c>
      <c r="DFA34" s="49">
        <v>1.3340000000000001</v>
      </c>
      <c r="DFB34" s="47"/>
      <c r="DFC34" s="47"/>
      <c r="DFD34" s="49">
        <v>1.33</v>
      </c>
      <c r="DFE34" s="49">
        <v>1.2969999999999999</v>
      </c>
      <c r="DFF34" s="49">
        <v>1.37</v>
      </c>
      <c r="DFG34" s="49">
        <f t="shared" si="204"/>
        <v>1.31</v>
      </c>
      <c r="DFH34" s="49"/>
      <c r="DFI34" s="49">
        <v>1.319</v>
      </c>
      <c r="DFJ34" s="47"/>
      <c r="DFK34" s="47"/>
      <c r="DFL34" s="47">
        <v>1.3380000000000001</v>
      </c>
      <c r="DFM34" s="47"/>
      <c r="DFN34" s="47"/>
      <c r="DFO34" s="47">
        <v>1.3149999999999999</v>
      </c>
      <c r="DFP34" s="47"/>
      <c r="DFQ34" s="47"/>
      <c r="DFR34" s="47">
        <v>1.32</v>
      </c>
      <c r="DFS34" s="47"/>
      <c r="DFT34" s="47"/>
      <c r="DFU34" s="51">
        <v>1.3540000000000001</v>
      </c>
      <c r="DFV34" s="51">
        <v>1.3140000000000001</v>
      </c>
      <c r="DFW34" s="51">
        <f t="shared" si="304"/>
        <v>1.31</v>
      </c>
      <c r="DFX34" s="51">
        <f t="shared" si="305"/>
        <v>1.31</v>
      </c>
      <c r="DFY34" s="51"/>
      <c r="DFZ34" s="51"/>
      <c r="DGA34" s="51">
        <v>1.298</v>
      </c>
      <c r="DGB34" s="51"/>
      <c r="DGC34" s="51">
        <v>1.3169999999999999</v>
      </c>
      <c r="DGD34" s="51"/>
      <c r="DGE34" s="51">
        <v>1.333</v>
      </c>
      <c r="DGF34" s="51">
        <v>1.321</v>
      </c>
      <c r="DGG34" s="51"/>
      <c r="DGH34" s="51"/>
      <c r="DGI34" s="51"/>
      <c r="DGJ34" s="51"/>
      <c r="DGK34" s="51">
        <v>1.3120000000000001</v>
      </c>
      <c r="DGL34" s="51">
        <v>1.361</v>
      </c>
      <c r="DGM34" s="51">
        <f>MIN(DGL34,DFW34)</f>
        <v>1.31</v>
      </c>
      <c r="DGN34" s="51">
        <f t="shared" si="208"/>
        <v>1.31</v>
      </c>
      <c r="DGO34" s="49">
        <v>1.3129999999999999</v>
      </c>
      <c r="DGP34" s="51"/>
      <c r="DGQ34" s="6">
        <f t="shared" si="209"/>
        <v>2.2900763358777798E-3</v>
      </c>
      <c r="DGR34" s="49"/>
      <c r="DGS34" s="49">
        <v>1.302</v>
      </c>
      <c r="DGT34" s="109"/>
      <c r="DGU34" s="109"/>
      <c r="DGV34" s="49">
        <v>1.3120000000000001</v>
      </c>
      <c r="DGW34" s="49"/>
      <c r="DGX34" s="49">
        <v>1.302</v>
      </c>
      <c r="DGY34" s="49">
        <v>1.2909999999999999</v>
      </c>
      <c r="DGZ34" s="49"/>
      <c r="DHA34" s="47">
        <v>1.2989999999999999</v>
      </c>
      <c r="DHB34" s="49">
        <f>MIN(DHA34,DGN34)</f>
        <v>1.2989999999999999</v>
      </c>
      <c r="DHC34" s="49">
        <v>1.256</v>
      </c>
      <c r="DHD34" s="49"/>
      <c r="DHE34" s="49">
        <v>1.2829999999999999</v>
      </c>
      <c r="DHF34" s="49">
        <v>1.2809999999999999</v>
      </c>
      <c r="DHG34" s="49">
        <v>1.2789999999999999</v>
      </c>
      <c r="DHH34" s="49">
        <v>1.292</v>
      </c>
      <c r="DHI34" s="49">
        <v>1.2749999999999999</v>
      </c>
      <c r="DHJ34" s="49">
        <v>1.294</v>
      </c>
      <c r="DHK34" s="49">
        <f t="shared" si="211"/>
        <v>1.294</v>
      </c>
      <c r="DHL34" s="49"/>
      <c r="DHM34" s="49"/>
      <c r="DHN34" s="49">
        <v>1.2829999999999999</v>
      </c>
      <c r="DHO34" s="49">
        <v>1.2929999999999999</v>
      </c>
      <c r="DHP34" s="47"/>
      <c r="DHQ34" s="47"/>
      <c r="DHR34" s="47">
        <v>1.2929999999999999</v>
      </c>
      <c r="DHS34" s="47">
        <f t="shared" si="212"/>
        <v>1.2929999999999999</v>
      </c>
      <c r="DHT34" s="47">
        <v>1.651</v>
      </c>
      <c r="DHU34" s="47">
        <v>1.6659999999999999</v>
      </c>
      <c r="DHV34" s="47">
        <v>1.6619999999999999</v>
      </c>
      <c r="DHW34" s="47">
        <v>1.6679999999999999</v>
      </c>
      <c r="DHX34" s="47"/>
      <c r="DHY34" s="47">
        <v>1.6519999999999999</v>
      </c>
      <c r="DHZ34" s="47"/>
      <c r="DIA34" s="47">
        <v>1.6659999999999999</v>
      </c>
      <c r="DIB34" s="47">
        <v>1.2929999999999999</v>
      </c>
      <c r="DIC34" s="47">
        <f t="shared" si="253"/>
        <v>1.2929999999999999</v>
      </c>
      <c r="DID34" s="47"/>
      <c r="DIE34" s="47"/>
      <c r="DIF34" s="47"/>
      <c r="DIG34" s="47"/>
      <c r="DIH34" s="6">
        <f t="shared" si="213"/>
        <v>-1</v>
      </c>
      <c r="DII34" s="50">
        <v>0.66800000000000004</v>
      </c>
      <c r="DIJ34" s="49">
        <v>0.83099999999999996</v>
      </c>
      <c r="DIK34" s="49">
        <v>0.84099999999999997</v>
      </c>
      <c r="DIL34" s="49">
        <v>0.83399999999999996</v>
      </c>
      <c r="DIM34" s="49">
        <v>0.69199999999999995</v>
      </c>
      <c r="DIN34" s="49">
        <v>0.84899999999999998</v>
      </c>
      <c r="DIO34" s="49">
        <v>0.84199999999999997</v>
      </c>
      <c r="DIP34" s="49">
        <f>MIN(DII34,DIO34)</f>
        <v>0.66800000000000004</v>
      </c>
      <c r="DIQ34" s="49">
        <v>0.86399999999999999</v>
      </c>
      <c r="DIR34" s="47"/>
      <c r="DIS34" s="49">
        <v>0.70699999999999996</v>
      </c>
      <c r="DIT34" s="47"/>
      <c r="DIU34" s="47">
        <f t="shared" si="306"/>
        <v>0.66800000000000004</v>
      </c>
      <c r="DIV34" s="49">
        <v>0.66800000000000004</v>
      </c>
      <c r="DIW34" s="49">
        <v>0.85099999999999998</v>
      </c>
      <c r="DIX34" s="49">
        <v>0.85299999999999998</v>
      </c>
      <c r="DIY34" s="49">
        <v>0.72399999999999998</v>
      </c>
      <c r="DIZ34" s="49">
        <v>0.84</v>
      </c>
      <c r="DJA34" s="49">
        <v>0.86899999999999999</v>
      </c>
      <c r="DJB34" s="49">
        <v>0.85899999999999999</v>
      </c>
      <c r="DJC34" s="49"/>
      <c r="DJD34" s="49">
        <v>0.872</v>
      </c>
      <c r="DJE34" s="49">
        <v>0.69899999999999995</v>
      </c>
      <c r="DJF34" s="49">
        <v>0.69699999999999995</v>
      </c>
      <c r="DJG34" s="49">
        <v>0.86699999999999999</v>
      </c>
      <c r="DJH34" s="49"/>
      <c r="DJI34" s="49">
        <v>0.84199999999999997</v>
      </c>
      <c r="DJJ34" s="49">
        <v>0.71399999999999997</v>
      </c>
      <c r="DJK34" s="49">
        <v>0.84399999999999997</v>
      </c>
      <c r="DJL34" s="49">
        <v>0.7</v>
      </c>
      <c r="DJM34" s="47"/>
      <c r="DJN34" s="49">
        <v>0.86799999999999999</v>
      </c>
      <c r="DJO34" s="49">
        <v>0.67600000000000005</v>
      </c>
      <c r="DJP34" s="47"/>
      <c r="DJQ34" s="47"/>
      <c r="DJR34" s="49">
        <v>0.67600000000000005</v>
      </c>
      <c r="DJS34" s="49">
        <v>0.874</v>
      </c>
      <c r="DJT34" s="47"/>
      <c r="DJU34" s="47"/>
      <c r="DJV34" s="47">
        <v>0.86599999999999999</v>
      </c>
      <c r="DJW34" s="49">
        <v>0.67500000000000004</v>
      </c>
      <c r="DJX34" s="47"/>
      <c r="DJY34" s="47"/>
      <c r="DJZ34" s="49">
        <v>0.68600000000000005</v>
      </c>
      <c r="DKA34" s="49">
        <v>0.873</v>
      </c>
      <c r="DKB34" s="49">
        <v>0.67700000000000005</v>
      </c>
      <c r="DKC34" s="49">
        <v>0.86899999999999999</v>
      </c>
      <c r="DKD34" s="49">
        <v>0.67500000000000004</v>
      </c>
      <c r="DKE34" s="49">
        <v>0.871</v>
      </c>
      <c r="DKF34" s="47"/>
      <c r="DKG34" s="47"/>
      <c r="DKH34" s="49">
        <v>0.874</v>
      </c>
      <c r="DKI34" s="49">
        <v>0.66600000000000004</v>
      </c>
      <c r="DKJ34" s="47"/>
      <c r="DKK34" s="47"/>
      <c r="DKL34" s="49">
        <v>0.67500000000000004</v>
      </c>
      <c r="DKM34" s="49">
        <v>0.872</v>
      </c>
      <c r="DKN34" s="47"/>
      <c r="DKO34" s="47"/>
      <c r="DKP34" s="49">
        <v>0.66700000000000004</v>
      </c>
      <c r="DKQ34" s="49">
        <v>0.86199999999999999</v>
      </c>
      <c r="DKR34" s="47">
        <v>0.70899999999999996</v>
      </c>
      <c r="DKS34" s="49">
        <f t="shared" si="216"/>
        <v>0.66800000000000004</v>
      </c>
      <c r="DKT34" s="49"/>
      <c r="DKU34" s="49">
        <v>0.86299999999999999</v>
      </c>
      <c r="DKV34" s="47"/>
      <c r="DKW34" s="47"/>
      <c r="DKX34" s="49">
        <v>0.879</v>
      </c>
      <c r="DKY34" s="47"/>
      <c r="DKZ34" s="47"/>
      <c r="DLA34" s="47">
        <v>0.89300000000000002</v>
      </c>
      <c r="DLB34" s="47"/>
      <c r="DLC34" s="47"/>
      <c r="DLD34" s="49">
        <v>0.90200000000000002</v>
      </c>
      <c r="DLE34" s="47"/>
      <c r="DLF34" s="47"/>
      <c r="DLG34" s="51">
        <v>0.67400000000000004</v>
      </c>
      <c r="DLH34" s="51">
        <v>0.88800000000000001</v>
      </c>
      <c r="DLI34" s="51">
        <f t="shared" si="217"/>
        <v>0.66800000000000004</v>
      </c>
      <c r="DLJ34" s="51">
        <f t="shared" si="307"/>
        <v>0.66800000000000004</v>
      </c>
      <c r="DLK34" s="51"/>
      <c r="DLL34" s="51"/>
      <c r="DLM34" s="51">
        <v>0.91300000000000003</v>
      </c>
      <c r="DLN34" s="51"/>
      <c r="DLO34" s="51">
        <v>0.89200000000000002</v>
      </c>
      <c r="DLP34" s="51"/>
      <c r="DLQ34" s="51">
        <v>0.876</v>
      </c>
      <c r="DLR34" s="51">
        <v>0.88600000000000001</v>
      </c>
      <c r="DLS34" s="51"/>
      <c r="DLT34" s="51"/>
      <c r="DLU34" s="51"/>
      <c r="DLV34" s="51">
        <v>0.65900000000000003</v>
      </c>
      <c r="DLW34" s="49">
        <v>0.872</v>
      </c>
      <c r="DLX34" s="47">
        <f t="shared" si="319"/>
        <v>0.65900000000000003</v>
      </c>
      <c r="DLY34" s="47">
        <f t="shared" si="319"/>
        <v>0.66800000000000004</v>
      </c>
      <c r="DLZ34" s="49">
        <v>0.877</v>
      </c>
      <c r="DMA34" s="47"/>
      <c r="DMB34" s="6">
        <f t="shared" si="221"/>
        <v>0.33080424886191195</v>
      </c>
      <c r="DMC34" s="49"/>
      <c r="DMD34" s="49">
        <v>0.91400000000000003</v>
      </c>
      <c r="DME34" s="109"/>
      <c r="DMF34" s="109"/>
      <c r="DMG34" s="49">
        <v>0.877</v>
      </c>
      <c r="DMH34" s="49"/>
      <c r="DMI34" s="49">
        <v>0.88400000000000001</v>
      </c>
      <c r="DMJ34" s="49">
        <v>0.88500000000000001</v>
      </c>
      <c r="DMK34" s="49"/>
      <c r="DML34" s="49">
        <v>0.871</v>
      </c>
      <c r="DMM34" s="49">
        <f t="shared" si="222"/>
        <v>0.66800000000000004</v>
      </c>
      <c r="DMN34" s="49">
        <v>0.89300000000000002</v>
      </c>
      <c r="DMO34" s="49"/>
      <c r="DMP34" s="49">
        <v>0.88500000000000001</v>
      </c>
      <c r="DMQ34" s="49">
        <v>0.90300000000000002</v>
      </c>
      <c r="DMR34" s="49">
        <f t="shared" si="223"/>
        <v>0.66800000000000004</v>
      </c>
      <c r="DMS34" s="49"/>
      <c r="DMT34" s="49"/>
      <c r="DMU34" s="49">
        <v>0.89100000000000001</v>
      </c>
      <c r="DMV34" s="49">
        <v>0.88100000000000001</v>
      </c>
      <c r="DMW34" s="47"/>
      <c r="DMX34" s="47"/>
      <c r="DMY34" s="47">
        <v>0.88100000000000001</v>
      </c>
      <c r="DMZ34" s="47">
        <f t="shared" si="224"/>
        <v>0.66800000000000004</v>
      </c>
      <c r="DNA34" s="47">
        <v>1.179</v>
      </c>
      <c r="DNB34" s="47">
        <v>1.1879999999999999</v>
      </c>
      <c r="DNC34" s="47">
        <v>1.1830000000000001</v>
      </c>
      <c r="DND34" s="47">
        <v>1.1719999999999999</v>
      </c>
      <c r="DNE34" s="47"/>
      <c r="DNF34" s="47">
        <v>1.204</v>
      </c>
      <c r="DNG34" s="47"/>
      <c r="DNH34" s="47">
        <v>1.2010000000000001</v>
      </c>
      <c r="DNI34" s="47">
        <v>0.88100000000000001</v>
      </c>
      <c r="DNJ34" s="47">
        <f t="shared" si="254"/>
        <v>0.66800000000000004</v>
      </c>
      <c r="DNK34" s="47"/>
      <c r="DNL34" s="47"/>
      <c r="DNM34" s="47"/>
      <c r="DNN34" s="47"/>
      <c r="DNO34" s="6">
        <f t="shared" si="255"/>
        <v>-1</v>
      </c>
      <c r="DNP34" s="50">
        <v>0.89700000000000002</v>
      </c>
      <c r="DNQ34" s="49">
        <v>0.93400000000000005</v>
      </c>
      <c r="DNR34" s="49">
        <v>0.94299999999999995</v>
      </c>
      <c r="DNS34" s="49"/>
      <c r="DNT34" s="47"/>
      <c r="DNU34" s="47"/>
      <c r="DNV34" s="47">
        <f t="shared" si="317"/>
        <v>0.89700000000000002</v>
      </c>
      <c r="DNW34" s="49">
        <v>1.1040000000000001</v>
      </c>
      <c r="DNX34" s="49">
        <v>1.101</v>
      </c>
      <c r="DNY34" s="49">
        <v>1.123</v>
      </c>
      <c r="DNZ34" s="49">
        <v>1.133</v>
      </c>
      <c r="DOA34" s="49"/>
      <c r="DOB34" s="49">
        <v>1.1180000000000001</v>
      </c>
      <c r="DOC34" s="49">
        <v>1.1339999999999999</v>
      </c>
      <c r="DOD34" s="49"/>
      <c r="DOE34" s="49">
        <v>1.1339999999999999</v>
      </c>
      <c r="DOF34" s="49"/>
      <c r="DOG34" s="49">
        <v>1.131</v>
      </c>
      <c r="DOH34" s="49">
        <v>1.1319999999999999</v>
      </c>
      <c r="DOI34" s="49">
        <v>1.121</v>
      </c>
      <c r="DOJ34" s="49">
        <v>1.1200000000000001</v>
      </c>
      <c r="DOK34" s="49">
        <v>1.1200000000000001</v>
      </c>
      <c r="DOL34" s="49">
        <v>1.129</v>
      </c>
      <c r="DOM34" s="49">
        <v>1.123</v>
      </c>
      <c r="DON34" s="49">
        <v>1.1319999999999999</v>
      </c>
      <c r="DOO34" s="47"/>
      <c r="DOP34" s="47">
        <v>1.127</v>
      </c>
      <c r="DOQ34" s="47"/>
      <c r="DOR34" s="47">
        <v>1.1240000000000001</v>
      </c>
      <c r="DOS34" s="49">
        <v>1.1259999999999999</v>
      </c>
      <c r="DOT34" s="47">
        <f t="shared" si="226"/>
        <v>0.89700000000000002</v>
      </c>
      <c r="DOU34" s="47">
        <v>1.1499999999999999</v>
      </c>
      <c r="DOV34" s="47"/>
      <c r="DOW34" s="47"/>
      <c r="DOX34" s="47"/>
      <c r="DOY34" s="47"/>
      <c r="DOZ34" s="49">
        <v>1.1599999999999999</v>
      </c>
      <c r="DPA34" s="47"/>
      <c r="DPB34" s="47">
        <v>1.1830000000000001</v>
      </c>
      <c r="DPC34" s="47"/>
      <c r="DPD34" s="47">
        <v>1.165</v>
      </c>
      <c r="DPE34" s="47"/>
      <c r="DPF34" s="51">
        <v>1.145</v>
      </c>
      <c r="DPG34" s="51">
        <f t="shared" si="227"/>
        <v>0.89700000000000002</v>
      </c>
      <c r="DPH34" s="51"/>
      <c r="DPI34" s="51">
        <v>1.149</v>
      </c>
      <c r="DPJ34" s="51"/>
      <c r="DPK34" s="51">
        <v>1.177</v>
      </c>
      <c r="DPL34" s="51"/>
      <c r="DPM34" s="51">
        <v>1.171</v>
      </c>
      <c r="DPN34" s="51">
        <v>1.151</v>
      </c>
      <c r="DPO34" s="51"/>
      <c r="DPP34" s="51"/>
      <c r="DPQ34" s="47">
        <v>1.2170000000000001</v>
      </c>
      <c r="DPR34" s="49">
        <f>MIN(DPQ34,DPG34)</f>
        <v>0.89700000000000002</v>
      </c>
      <c r="DPS34" s="49">
        <v>1.145</v>
      </c>
      <c r="DPT34" s="49"/>
      <c r="DPU34" s="49"/>
      <c r="DPV34" s="49">
        <v>1.1819999999999999</v>
      </c>
      <c r="DPW34" s="49"/>
      <c r="DPX34" s="49"/>
      <c r="DPY34" s="49">
        <v>1.169</v>
      </c>
      <c r="DPZ34" s="49"/>
      <c r="DQA34" s="49">
        <v>1.179</v>
      </c>
      <c r="DQB34" s="49">
        <v>1.171</v>
      </c>
      <c r="DQC34" s="49"/>
      <c r="DQD34" s="49">
        <v>1.1779999999999999</v>
      </c>
      <c r="DQE34" s="49">
        <f t="shared" si="229"/>
        <v>0.89700000000000002</v>
      </c>
      <c r="DQF34" s="49">
        <v>1.181</v>
      </c>
      <c r="DQG34" s="49"/>
      <c r="DQH34" s="49">
        <v>1.173</v>
      </c>
      <c r="DQI34" s="1253">
        <v>1.1559999999999999</v>
      </c>
      <c r="DQJ34" s="49">
        <f t="shared" si="230"/>
        <v>0.89700000000000002</v>
      </c>
      <c r="DQK34" s="49"/>
      <c r="DQL34" s="49"/>
      <c r="DQM34" s="49">
        <v>1.177</v>
      </c>
      <c r="DQN34" s="49">
        <v>1.198</v>
      </c>
      <c r="DQO34" s="47"/>
      <c r="DQP34" s="47"/>
      <c r="DQQ34" s="47">
        <v>1.181</v>
      </c>
      <c r="DQR34" s="47">
        <f t="shared" si="231"/>
        <v>0.89700000000000002</v>
      </c>
      <c r="DQS34" s="47">
        <v>1.5029999999999999</v>
      </c>
      <c r="DQT34" s="47">
        <v>1.512</v>
      </c>
      <c r="DQU34" s="47">
        <v>1.4910000000000001</v>
      </c>
      <c r="DQV34" s="47">
        <v>1.514</v>
      </c>
      <c r="DQW34" s="47"/>
      <c r="DQX34" s="47">
        <v>1.4990000000000001</v>
      </c>
      <c r="DQY34" s="47"/>
      <c r="DQZ34" s="47">
        <v>1.4930000000000001</v>
      </c>
      <c r="DRA34" s="47">
        <v>1.181</v>
      </c>
      <c r="DRB34" s="47">
        <f t="shared" si="256"/>
        <v>0.89700000000000002</v>
      </c>
      <c r="DRC34" s="47"/>
      <c r="DRD34" s="47"/>
      <c r="DRE34" s="47"/>
      <c r="DRF34" s="47"/>
      <c r="DRG34" s="6">
        <f t="shared" si="257"/>
        <v>-1</v>
      </c>
      <c r="DRH34" s="680" t="s">
        <v>1238</v>
      </c>
      <c r="DRI34" s="1171" t="s">
        <v>1253</v>
      </c>
      <c r="DRJ34" s="1277" t="s">
        <v>1240</v>
      </c>
      <c r="DRK34" s="10"/>
      <c r="DRL34" s="10" t="str">
        <f t="shared" si="232"/>
        <v>3. Missing baseline</v>
      </c>
      <c r="DRM34" s="104" t="str">
        <f t="shared" si="233"/>
        <v>2. Within 10% deviation from baseline</v>
      </c>
      <c r="DRN34" s="11" t="str">
        <f t="shared" si="234"/>
        <v>3. Missing baseline</v>
      </c>
      <c r="DRO34" s="104" t="str">
        <f t="shared" si="235"/>
        <v>3. Missing baseline</v>
      </c>
      <c r="DRP34" s="11" t="str">
        <f t="shared" si="236"/>
        <v xml:space="preserve">1. Better than baseline </v>
      </c>
      <c r="DRQ34" s="15" t="str">
        <f t="shared" si="237"/>
        <v>2. Within 10% deviation from baseline</v>
      </c>
      <c r="DRR34" s="15" t="str">
        <f t="shared" si="238"/>
        <v>2. Within 10% deviation from baseline</v>
      </c>
      <c r="DRS34" s="11" t="str">
        <f t="shared" si="239"/>
        <v>2. Within 10% deviation from baseline</v>
      </c>
      <c r="DRT34" s="11" t="str">
        <f t="shared" si="240"/>
        <v xml:space="preserve">1. Better than baseline </v>
      </c>
      <c r="DRU34" s="11" t="str">
        <f t="shared" si="241"/>
        <v xml:space="preserve">1. Better than baseline </v>
      </c>
      <c r="DRV34" s="11" t="str">
        <f t="shared" si="242"/>
        <v xml:space="preserve">1. Better than baseline </v>
      </c>
      <c r="DRW34" s="11" t="str">
        <f t="shared" si="243"/>
        <v xml:space="preserve">1. Better than baseline </v>
      </c>
      <c r="DRX34" s="11" t="str">
        <f t="shared" si="244"/>
        <v xml:space="preserve">1. Better than baseline </v>
      </c>
    </row>
    <row r="35" spans="1:3196" ht="15" thickBot="1" x14ac:dyDescent="0.4">
      <c r="A35" s="10">
        <v>33</v>
      </c>
      <c r="B35" s="89" t="s">
        <v>16</v>
      </c>
      <c r="C35" s="89" t="s">
        <v>1254</v>
      </c>
      <c r="D35" s="155" t="s">
        <v>1255</v>
      </c>
      <c r="E35" s="196" t="s">
        <v>1255</v>
      </c>
      <c r="F35" s="86" t="str">
        <f t="shared" si="0"/>
        <v>Powerd_T2-Suspend-Home</v>
      </c>
      <c r="G35" s="86" t="s">
        <v>1256</v>
      </c>
      <c r="H35" s="86"/>
      <c r="I35" s="83" t="s">
        <v>1256</v>
      </c>
      <c r="J35" s="83" t="s">
        <v>1257</v>
      </c>
      <c r="K35" s="176">
        <v>2.27</v>
      </c>
      <c r="L35" s="176"/>
      <c r="M35" s="176"/>
      <c r="N35" s="176"/>
      <c r="O35" s="176"/>
      <c r="P35" s="176">
        <v>2.13</v>
      </c>
      <c r="Q35" s="176"/>
      <c r="R35" s="176"/>
      <c r="S35" s="176"/>
      <c r="T35" s="47">
        <v>2.2000000000000002</v>
      </c>
      <c r="U35" s="47"/>
      <c r="V35" s="47">
        <v>2.2200000000000002</v>
      </c>
      <c r="W35" s="51"/>
      <c r="X35" s="51"/>
      <c r="Y35" s="51"/>
      <c r="Z35" s="51"/>
      <c r="AA35" s="51"/>
      <c r="AB35" s="51"/>
      <c r="AC35" s="47">
        <v>2.04</v>
      </c>
      <c r="AD35" s="47">
        <f t="shared" si="1"/>
        <v>2.04</v>
      </c>
      <c r="AE35" s="51"/>
      <c r="AF35" s="51"/>
      <c r="AG35" s="51">
        <v>2.1800000000000002</v>
      </c>
      <c r="AH35" s="51"/>
      <c r="AI35" s="51"/>
      <c r="AJ35" s="51"/>
      <c r="AK35" s="51"/>
      <c r="AL35" s="51"/>
      <c r="AM35" s="51"/>
      <c r="AN35" s="51"/>
      <c r="AO35" s="51"/>
      <c r="AP35" s="51"/>
      <c r="AQ35" s="51"/>
      <c r="AR35" s="51"/>
      <c r="AS35" s="47">
        <f t="shared" si="2"/>
        <v>2.04</v>
      </c>
      <c r="AT35" s="51"/>
      <c r="AU35" s="51">
        <v>2.17</v>
      </c>
      <c r="AV35" s="51"/>
      <c r="AW35" s="51"/>
      <c r="AX35" s="51"/>
      <c r="AY35" s="51"/>
      <c r="AZ35" s="51"/>
      <c r="BA35" s="51"/>
      <c r="BB35" s="51">
        <v>2.21</v>
      </c>
      <c r="BC35" s="51"/>
      <c r="BD35" s="51"/>
      <c r="BE35" s="51">
        <v>2.04</v>
      </c>
      <c r="BF35" s="47">
        <v>2.0299999999999998</v>
      </c>
      <c r="BG35" s="47">
        <v>2.04</v>
      </c>
      <c r="BH35" s="51"/>
      <c r="BI35" s="51"/>
      <c r="BJ35" s="51"/>
      <c r="BK35" s="51"/>
      <c r="BL35" s="51"/>
      <c r="BM35" s="51"/>
      <c r="BN35" s="51"/>
      <c r="BO35" s="51"/>
      <c r="BP35" s="51"/>
      <c r="BQ35" s="51"/>
      <c r="BR35" s="51">
        <v>2.04</v>
      </c>
      <c r="BS35" s="51">
        <v>2.15</v>
      </c>
      <c r="BT35" s="51"/>
      <c r="BU35" s="51"/>
      <c r="BV35" s="51"/>
      <c r="BW35" s="51">
        <v>2.12</v>
      </c>
      <c r="BX35" s="51"/>
      <c r="BY35" s="51"/>
      <c r="BZ35" s="51"/>
      <c r="CA35" s="51">
        <v>2.16</v>
      </c>
      <c r="CB35" s="51"/>
      <c r="CC35" s="51"/>
      <c r="CD35" s="51"/>
      <c r="CE35" s="51">
        <v>2.0699999999999998</v>
      </c>
      <c r="CF35" s="51">
        <f t="shared" si="3"/>
        <v>2.04</v>
      </c>
      <c r="CG35" s="51"/>
      <c r="CH35" s="51">
        <v>2.1800000000000002</v>
      </c>
      <c r="CI35" s="51"/>
      <c r="CJ35" s="51"/>
      <c r="CK35" s="51"/>
      <c r="CL35" s="51">
        <v>2.19</v>
      </c>
      <c r="CM35" s="51"/>
      <c r="CN35" s="51"/>
      <c r="CO35" s="51">
        <v>2.19</v>
      </c>
      <c r="CP35" s="51">
        <v>2.19</v>
      </c>
      <c r="CQ35" s="51">
        <f t="shared" si="4"/>
        <v>2.04</v>
      </c>
      <c r="CR35" s="51"/>
      <c r="CS35" s="51"/>
      <c r="CT35" s="51"/>
      <c r="CU35" s="51">
        <v>2.17</v>
      </c>
      <c r="CV35" s="51"/>
      <c r="CW35" s="51"/>
      <c r="CX35" s="51"/>
      <c r="CY35" s="51">
        <v>2.2000000000000002</v>
      </c>
      <c r="CZ35" s="51"/>
      <c r="DA35" s="47">
        <v>2.16</v>
      </c>
      <c r="DB35" s="47">
        <f t="shared" si="5"/>
        <v>2.04</v>
      </c>
      <c r="DC35" s="51"/>
      <c r="DD35" s="51"/>
      <c r="DE35" s="51"/>
      <c r="DF35" s="51">
        <v>2.15</v>
      </c>
      <c r="DG35" s="51"/>
      <c r="DH35" s="51"/>
      <c r="DI35" s="51"/>
      <c r="DJ35" s="51"/>
      <c r="DK35" s="51">
        <v>2.15</v>
      </c>
      <c r="DL35" s="51"/>
      <c r="DM35" s="51">
        <v>2.13</v>
      </c>
      <c r="DN35" s="51">
        <f t="shared" si="276"/>
        <v>2.04</v>
      </c>
      <c r="DO35" s="47"/>
      <c r="DP35" s="47">
        <v>2.17</v>
      </c>
      <c r="DQ35" s="102"/>
      <c r="DR35" s="47"/>
      <c r="DS35" s="47"/>
      <c r="DT35" s="47"/>
      <c r="DU35" s="47"/>
      <c r="DV35" s="51">
        <v>2.14</v>
      </c>
      <c r="DW35" s="51"/>
      <c r="DX35" s="51"/>
      <c r="DY35" s="51"/>
      <c r="DZ35" s="51">
        <v>2.13</v>
      </c>
      <c r="EA35" s="51">
        <f t="shared" si="277"/>
        <v>2.04</v>
      </c>
      <c r="EB35" s="51"/>
      <c r="EC35" s="51"/>
      <c r="ED35" s="51"/>
      <c r="EE35" s="51">
        <v>2.13</v>
      </c>
      <c r="EF35" s="51"/>
      <c r="EG35" s="51"/>
      <c r="EH35" s="51"/>
      <c r="EI35" s="51"/>
      <c r="EJ35" s="51"/>
      <c r="EK35" s="51"/>
      <c r="EL35" s="51">
        <v>2.13</v>
      </c>
      <c r="EM35" s="51">
        <f t="shared" si="8"/>
        <v>2.04</v>
      </c>
      <c r="EN35" s="51">
        <v>2.14</v>
      </c>
      <c r="EO35" s="51"/>
      <c r="EP35" s="51"/>
      <c r="EQ35" s="51"/>
      <c r="ER35" s="51"/>
      <c r="ES35" s="51"/>
      <c r="ET35" s="51"/>
      <c r="EU35" s="51">
        <v>2.0499999999999998</v>
      </c>
      <c r="EV35" s="51"/>
      <c r="EW35" s="51">
        <v>2.12</v>
      </c>
      <c r="EX35" s="51">
        <f t="shared" si="9"/>
        <v>2.04</v>
      </c>
      <c r="EY35" s="51"/>
      <c r="EZ35" s="51"/>
      <c r="FA35" s="51"/>
      <c r="FB35" s="51"/>
      <c r="FC35" s="51"/>
      <c r="FD35" s="51">
        <v>2.19</v>
      </c>
      <c r="FE35" s="51"/>
      <c r="FF35" s="51"/>
      <c r="FG35" s="51"/>
      <c r="FH35" s="51">
        <v>2.19</v>
      </c>
      <c r="FI35" s="51"/>
      <c r="FJ35" s="51"/>
      <c r="FK35" s="51">
        <v>2.11</v>
      </c>
      <c r="FL35" s="51">
        <f t="shared" si="10"/>
        <v>2.04</v>
      </c>
      <c r="FM35" s="51"/>
      <c r="FN35" s="51">
        <v>2.2000000000000002</v>
      </c>
      <c r="FO35" s="51"/>
      <c r="FP35" s="51"/>
      <c r="FQ35" s="51"/>
      <c r="FR35" s="51"/>
      <c r="FS35" s="51"/>
      <c r="FT35" s="51"/>
      <c r="FU35" s="51">
        <v>2.11</v>
      </c>
      <c r="FV35" s="51"/>
      <c r="FW35" s="51">
        <v>2.14</v>
      </c>
      <c r="FX35" s="51">
        <f t="shared" si="275"/>
        <v>2.04</v>
      </c>
      <c r="FY35" s="51"/>
      <c r="FZ35" s="51"/>
      <c r="GA35" s="51">
        <v>2.14</v>
      </c>
      <c r="GB35" s="51"/>
      <c r="GC35" s="51"/>
      <c r="GD35" s="51"/>
      <c r="GE35" s="51"/>
      <c r="GF35" s="51"/>
      <c r="GG35" s="51"/>
      <c r="GH35" s="51"/>
      <c r="GI35" s="51"/>
      <c r="GJ35" s="51"/>
      <c r="GK35" s="51"/>
      <c r="GL35" s="51"/>
      <c r="GM35" s="51"/>
      <c r="GN35" s="51">
        <v>2.14</v>
      </c>
      <c r="GO35" s="51"/>
      <c r="GP35" s="47">
        <v>2.13</v>
      </c>
      <c r="GQ35" s="47"/>
      <c r="GR35" s="47"/>
      <c r="GS35" s="47"/>
      <c r="GT35" s="47">
        <v>2.09</v>
      </c>
      <c r="GU35" s="47"/>
      <c r="GV35" s="47"/>
      <c r="GW35" s="47"/>
      <c r="GX35" s="47"/>
      <c r="GY35" s="47"/>
      <c r="GZ35" s="47"/>
      <c r="HA35" s="47">
        <v>2.0299999999999998</v>
      </c>
      <c r="HB35" s="47">
        <v>2.16</v>
      </c>
      <c r="HC35" s="47">
        <f t="shared" si="12"/>
        <v>2.04</v>
      </c>
      <c r="HD35" s="47"/>
      <c r="HE35" s="47"/>
      <c r="HF35" s="47"/>
      <c r="HG35" s="47"/>
      <c r="HH35" s="51">
        <v>2.13</v>
      </c>
      <c r="HI35" s="47">
        <f t="shared" si="13"/>
        <v>2.04</v>
      </c>
      <c r="HJ35" s="47"/>
      <c r="HK35" s="47">
        <v>2.21</v>
      </c>
      <c r="HL35" s="47"/>
      <c r="HM35" s="47"/>
      <c r="HN35" s="47">
        <v>2.17</v>
      </c>
      <c r="HO35" s="77"/>
      <c r="HP35" s="77"/>
      <c r="HQ35" s="77"/>
      <c r="HR35" s="77"/>
      <c r="HS35" s="77"/>
      <c r="HT35" s="77">
        <v>2.11</v>
      </c>
      <c r="HU35" s="77"/>
      <c r="HV35" s="77">
        <v>2.1800000000000002</v>
      </c>
      <c r="HW35" s="77"/>
      <c r="HX35" s="77"/>
      <c r="HY35" s="47">
        <f t="shared" si="14"/>
        <v>2.04</v>
      </c>
      <c r="HZ35" s="77"/>
      <c r="IA35" s="6">
        <f>(HV35-HI35)/HI35</f>
        <v>6.8627450980392218E-2</v>
      </c>
      <c r="IB35" s="29">
        <v>2.4500000000000002</v>
      </c>
      <c r="IC35" s="29"/>
      <c r="ID35" s="29"/>
      <c r="IE35" s="29"/>
      <c r="IF35" s="29"/>
      <c r="IG35" s="29">
        <v>2.41</v>
      </c>
      <c r="IH35" s="29"/>
      <c r="II35" s="29">
        <v>2.44</v>
      </c>
      <c r="IJ35" s="29"/>
      <c r="IK35" s="29"/>
      <c r="IL35" s="29">
        <v>2.38</v>
      </c>
      <c r="IM35" s="29"/>
      <c r="IN35" s="29"/>
      <c r="IO35" s="29"/>
      <c r="IP35" s="29"/>
      <c r="IQ35" s="29">
        <v>2.15</v>
      </c>
      <c r="IR35" s="29">
        <f t="shared" si="16"/>
        <v>2.15</v>
      </c>
      <c r="IS35" s="29"/>
      <c r="IT35" s="29"/>
      <c r="IU35" s="29"/>
      <c r="IV35" s="29"/>
      <c r="IW35" s="29"/>
      <c r="IX35" s="29">
        <v>2.1800000000000002</v>
      </c>
      <c r="IY35" s="29"/>
      <c r="IZ35" s="29"/>
      <c r="JA35" s="29"/>
      <c r="JB35" s="29"/>
      <c r="JC35" s="29"/>
      <c r="JD35" s="29"/>
      <c r="JE35" s="29"/>
      <c r="JF35" s="29"/>
      <c r="JG35" s="29">
        <v>2.2999999999999998</v>
      </c>
      <c r="JH35" s="29"/>
      <c r="JI35" s="29"/>
      <c r="JJ35" s="29">
        <f t="shared" si="17"/>
        <v>2.15</v>
      </c>
      <c r="JK35" s="29">
        <v>2.17</v>
      </c>
      <c r="JL35" s="29"/>
      <c r="JM35" s="29"/>
      <c r="JN35" s="29"/>
      <c r="JO35" s="29"/>
      <c r="JP35" s="29"/>
      <c r="JQ35" s="29"/>
      <c r="JR35" s="29"/>
      <c r="JS35" s="29"/>
      <c r="JT35" s="29"/>
      <c r="JU35" s="102"/>
      <c r="JV35" s="102">
        <v>2.15</v>
      </c>
      <c r="JW35" s="102">
        <v>2.2999999999999998</v>
      </c>
      <c r="JX35" s="102">
        <f t="shared" si="266"/>
        <v>2.15</v>
      </c>
      <c r="JY35" s="29"/>
      <c r="JZ35" s="29"/>
      <c r="KA35" s="29">
        <v>2.2400000000000002</v>
      </c>
      <c r="KB35" s="29"/>
      <c r="KC35" s="29"/>
      <c r="KD35" s="29"/>
      <c r="KE35" s="102"/>
      <c r="KF35" s="102"/>
      <c r="KG35" s="102"/>
      <c r="KH35" s="102"/>
      <c r="KI35" s="102">
        <f t="shared" si="18"/>
        <v>2.15</v>
      </c>
      <c r="KJ35" s="102">
        <v>2.2000000000000002</v>
      </c>
      <c r="KK35" s="102"/>
      <c r="KL35" s="102"/>
      <c r="KM35" s="102"/>
      <c r="KN35" s="102"/>
      <c r="KO35" s="102"/>
      <c r="KP35" s="102"/>
      <c r="KQ35" s="102"/>
      <c r="KR35" s="102"/>
      <c r="KS35" s="102">
        <f>MIN(KI35,KJ35)</f>
        <v>2.15</v>
      </c>
      <c r="KT35" s="102">
        <f t="shared" si="19"/>
        <v>2.15</v>
      </c>
      <c r="KU35" s="102"/>
      <c r="KV35" s="102"/>
      <c r="KW35" s="102"/>
      <c r="KX35" s="102"/>
      <c r="KY35" s="102">
        <v>2.2599999999999998</v>
      </c>
      <c r="KZ35" s="102"/>
      <c r="LA35" s="102">
        <v>2.2799999999999998</v>
      </c>
      <c r="LB35" s="102"/>
      <c r="LC35" s="102"/>
      <c r="LD35" s="102">
        <f t="shared" si="20"/>
        <v>2.15</v>
      </c>
      <c r="LE35" s="102"/>
      <c r="LF35" s="102"/>
      <c r="LG35" s="102">
        <v>2.2799999999999998</v>
      </c>
      <c r="LH35" s="102"/>
      <c r="LI35" s="102"/>
      <c r="LJ35" s="102"/>
      <c r="LK35" s="102"/>
      <c r="LL35" s="102">
        <v>2.2999999999999998</v>
      </c>
      <c r="LM35" s="102">
        <f t="shared" si="21"/>
        <v>2.15</v>
      </c>
      <c r="LN35" s="102"/>
      <c r="LO35" s="102"/>
      <c r="LP35" s="102"/>
      <c r="LQ35" s="102">
        <v>2.2799999999999998</v>
      </c>
      <c r="LR35" s="102"/>
      <c r="LS35" s="102"/>
      <c r="LT35" s="102"/>
      <c r="LU35" s="102"/>
      <c r="LV35" s="102">
        <v>2.12</v>
      </c>
      <c r="LW35" s="102"/>
      <c r="LX35" s="102"/>
      <c r="LY35" s="102">
        <v>2.31</v>
      </c>
      <c r="LZ35" s="102">
        <f t="shared" si="22"/>
        <v>2.15</v>
      </c>
      <c r="MA35" s="102"/>
      <c r="MB35" s="102"/>
      <c r="MC35" s="102"/>
      <c r="MD35" s="885">
        <f>(MA35-LZ35)/LZ35</f>
        <v>-1</v>
      </c>
      <c r="ME35" s="1058"/>
      <c r="MF35" s="1058"/>
      <c r="MG35" s="1058"/>
      <c r="MH35" s="1058"/>
      <c r="MI35" s="1058"/>
      <c r="MJ35" s="1058">
        <v>2.2639999999999998</v>
      </c>
      <c r="MK35" s="1058"/>
      <c r="ML35" s="1058">
        <v>2.17</v>
      </c>
      <c r="MM35" s="1058"/>
      <c r="MN35" s="1058"/>
      <c r="MO35" s="1058">
        <v>2.13</v>
      </c>
      <c r="MP35" s="1058"/>
      <c r="MQ35" s="1058"/>
      <c r="MR35" s="1058"/>
      <c r="MS35" s="1058"/>
      <c r="MT35" s="1058"/>
      <c r="MU35" s="1058">
        <v>2.17</v>
      </c>
      <c r="MV35" s="1058">
        <f t="shared" si="24"/>
        <v>2.17</v>
      </c>
      <c r="MW35" s="1058"/>
      <c r="MX35" s="1058"/>
      <c r="MY35" s="1058"/>
      <c r="MZ35" s="1058">
        <v>2.33</v>
      </c>
      <c r="NA35" s="1058"/>
      <c r="NB35" s="1058"/>
      <c r="NC35" s="1058"/>
      <c r="ND35" s="1058"/>
      <c r="NE35" s="1058"/>
      <c r="NF35" s="1058">
        <v>2.25</v>
      </c>
      <c r="NG35" s="1058"/>
      <c r="NH35" s="1058"/>
      <c r="NI35" s="1058">
        <v>2.2799999999999998</v>
      </c>
      <c r="NJ35" s="1058"/>
      <c r="NK35" s="1058"/>
      <c r="NL35" s="1058"/>
      <c r="NM35" s="1058"/>
      <c r="NN35" s="1058">
        <f t="shared" si="25"/>
        <v>2.17</v>
      </c>
      <c r="NO35" s="1058"/>
      <c r="NP35" s="1058"/>
      <c r="NQ35" s="1058"/>
      <c r="NR35" s="1058">
        <v>2.2599999999999998</v>
      </c>
      <c r="NS35" s="1058"/>
      <c r="NT35" s="1058"/>
      <c r="NU35" s="1058"/>
      <c r="NV35" s="1058"/>
      <c r="NW35" s="1058"/>
      <c r="NX35" s="1058"/>
      <c r="NY35" s="1058"/>
      <c r="NZ35" s="102">
        <v>2.17</v>
      </c>
      <c r="OA35" s="1058">
        <v>2.2599999999999998</v>
      </c>
      <c r="OB35" s="102">
        <f t="shared" si="267"/>
        <v>2.17</v>
      </c>
      <c r="OC35" s="1058"/>
      <c r="OD35" s="1058"/>
      <c r="OE35" s="1058"/>
      <c r="OF35" s="1058"/>
      <c r="OG35" s="1058">
        <v>2.29</v>
      </c>
      <c r="OH35" s="1058"/>
      <c r="OI35" s="1058"/>
      <c r="OJ35" s="102"/>
      <c r="OK35" s="102"/>
      <c r="OL35" s="102"/>
      <c r="OM35" s="102"/>
      <c r="ON35" s="102">
        <f t="shared" si="26"/>
        <v>2.17</v>
      </c>
      <c r="OO35" s="102"/>
      <c r="OP35" s="102"/>
      <c r="OQ35" s="102"/>
      <c r="OR35" s="102"/>
      <c r="OS35" s="102"/>
      <c r="OT35" s="102"/>
      <c r="OU35" s="102"/>
      <c r="OV35" s="102"/>
      <c r="OW35" s="4">
        <v>2</v>
      </c>
      <c r="OY35" s="102">
        <v>2.17</v>
      </c>
      <c r="OZ35" s="102">
        <f t="shared" si="27"/>
        <v>2.17</v>
      </c>
      <c r="PA35" s="4">
        <v>2.2799999999999998</v>
      </c>
      <c r="PF35" s="4">
        <v>2.31</v>
      </c>
      <c r="PI35" s="4">
        <v>2.2999999999999998</v>
      </c>
      <c r="PK35" s="4">
        <f t="shared" si="28"/>
        <v>2.17</v>
      </c>
      <c r="PO35" s="4">
        <v>2.3199999999999998</v>
      </c>
      <c r="PT35" s="102">
        <v>2.33</v>
      </c>
      <c r="PU35" s="102">
        <f t="shared" si="29"/>
        <v>2.17</v>
      </c>
      <c r="QA35" s="4">
        <v>2.34</v>
      </c>
      <c r="QE35" s="4">
        <v>2.3199999999999998</v>
      </c>
      <c r="QG35" s="4">
        <v>2.3450000000000002</v>
      </c>
      <c r="QH35" s="4">
        <f t="shared" si="278"/>
        <v>2.17</v>
      </c>
      <c r="QM35" s="4">
        <v>2.3199999999999998</v>
      </c>
      <c r="QP35" s="102"/>
      <c r="QQ35" s="102">
        <v>2.34</v>
      </c>
      <c r="QR35" s="102"/>
      <c r="QS35" s="102"/>
      <c r="QT35" s="102">
        <v>2.2599999999999998</v>
      </c>
      <c r="QU35" s="102">
        <f t="shared" si="279"/>
        <v>2.17</v>
      </c>
      <c r="QV35" s="102"/>
      <c r="QW35" s="102"/>
      <c r="QX35" s="102"/>
      <c r="QY35" s="102">
        <v>2.34</v>
      </c>
      <c r="QZ35" s="102"/>
      <c r="RA35" s="102"/>
      <c r="RB35" s="102"/>
      <c r="RC35" s="102"/>
      <c r="RD35" s="102"/>
      <c r="RE35" s="102">
        <v>2.31</v>
      </c>
      <c r="RF35" s="102">
        <f t="shared" si="32"/>
        <v>2.17</v>
      </c>
      <c r="RG35" s="102"/>
      <c r="RH35" s="102">
        <v>2.33</v>
      </c>
      <c r="RI35" s="102"/>
      <c r="RJ35" s="102"/>
      <c r="RK35" s="102"/>
      <c r="RL35" s="102"/>
      <c r="RM35" s="102"/>
      <c r="RN35" s="102"/>
      <c r="RO35" s="102"/>
      <c r="RP35" s="102">
        <v>2.2400000000000002</v>
      </c>
      <c r="RQ35" s="102">
        <f t="shared" si="33"/>
        <v>2.17</v>
      </c>
      <c r="RR35" s="102">
        <v>2.2799999999999998</v>
      </c>
      <c r="RS35" s="102"/>
      <c r="RT35" s="102"/>
      <c r="RU35" s="102"/>
      <c r="RV35" s="102"/>
      <c r="RW35" s="102"/>
      <c r="RX35" s="102"/>
      <c r="RY35" s="102"/>
      <c r="RZ35" s="102"/>
      <c r="SA35" s="102"/>
      <c r="SB35" s="102"/>
      <c r="SC35" s="102"/>
      <c r="SD35" s="102">
        <v>2.19</v>
      </c>
      <c r="SE35" s="102">
        <f t="shared" si="34"/>
        <v>2.17</v>
      </c>
      <c r="SF35" s="102"/>
      <c r="SG35" s="102"/>
      <c r="SH35" s="102"/>
      <c r="SI35" s="102"/>
      <c r="SJ35" s="102"/>
      <c r="SK35" s="102"/>
      <c r="SL35" s="102"/>
      <c r="SM35" s="102">
        <v>2.25</v>
      </c>
      <c r="SN35" s="102"/>
      <c r="SO35" s="102"/>
      <c r="SP35" s="102"/>
      <c r="SQ35" s="102">
        <v>2.23</v>
      </c>
      <c r="SR35" s="102">
        <f t="shared" si="35"/>
        <v>2.17</v>
      </c>
      <c r="SS35" s="102"/>
      <c r="ST35" s="102">
        <v>2.29</v>
      </c>
      <c r="SU35" s="102"/>
      <c r="SV35" s="102"/>
      <c r="SW35" s="102">
        <v>2.33</v>
      </c>
      <c r="SX35" s="102"/>
      <c r="SY35" s="102"/>
      <c r="SZ35" s="102"/>
      <c r="TA35" s="102"/>
      <c r="TB35" s="102">
        <v>2.25</v>
      </c>
      <c r="TC35" s="102"/>
      <c r="TD35" s="102"/>
      <c r="TE35" s="102"/>
      <c r="TF35" s="102"/>
      <c r="TG35" s="102"/>
      <c r="TH35" s="102"/>
      <c r="TI35" s="102"/>
      <c r="TJ35" s="102">
        <v>2.2599999999999998</v>
      </c>
      <c r="TK35" s="102"/>
      <c r="TL35" s="102"/>
      <c r="TM35" s="102"/>
      <c r="TN35" s="102"/>
      <c r="TO35" s="102"/>
      <c r="TP35" s="102"/>
      <c r="TQ35" s="102">
        <v>2.21</v>
      </c>
      <c r="TR35" s="102"/>
      <c r="TS35" s="102"/>
      <c r="TT35" s="102"/>
      <c r="TU35" s="102"/>
      <c r="TV35" s="102">
        <f t="shared" si="36"/>
        <v>2.17</v>
      </c>
      <c r="TW35" s="102"/>
      <c r="TX35" s="102"/>
      <c r="TY35" s="102"/>
      <c r="TZ35" s="102"/>
      <c r="UA35" s="102">
        <v>2.16</v>
      </c>
      <c r="UB35" s="51">
        <f t="shared" si="37"/>
        <v>2.16</v>
      </c>
      <c r="UC35" s="51"/>
      <c r="UD35" s="51"/>
      <c r="UE35" s="51"/>
      <c r="UF35" s="51"/>
      <c r="UG35" s="51">
        <v>2.2000000000000002</v>
      </c>
      <c r="UH35" s="47"/>
      <c r="UI35" s="47"/>
      <c r="UJ35" s="47"/>
      <c r="UK35" s="47"/>
      <c r="UL35" s="47"/>
      <c r="UM35" s="47"/>
      <c r="UN35" s="47">
        <v>2.23</v>
      </c>
      <c r="UO35" s="47"/>
      <c r="UP35" s="51">
        <f t="shared" si="38"/>
        <v>2.16</v>
      </c>
      <c r="UQ35" s="47"/>
      <c r="UR35" s="6">
        <f>(UN35-UB35)/UB35</f>
        <v>3.2407407407407329E-2</v>
      </c>
      <c r="US35" s="29">
        <v>2.52</v>
      </c>
      <c r="UT35" s="29"/>
      <c r="UU35" s="29"/>
      <c r="UV35" s="29"/>
      <c r="UW35" s="29">
        <v>2.4</v>
      </c>
      <c r="UX35" s="29"/>
      <c r="UY35" s="29">
        <v>2.04</v>
      </c>
      <c r="UZ35" s="29"/>
      <c r="VA35" s="29"/>
      <c r="VB35" s="29"/>
      <c r="VC35" s="29"/>
      <c r="VD35" s="29"/>
      <c r="VE35" s="29">
        <v>2.0699999999999998</v>
      </c>
      <c r="VF35" s="29"/>
      <c r="VG35" s="29"/>
      <c r="VH35" s="29">
        <v>2.0699999999999998</v>
      </c>
      <c r="VI35" s="29">
        <f t="shared" si="40"/>
        <v>2.04</v>
      </c>
      <c r="VJ35" s="29"/>
      <c r="VK35" s="29"/>
      <c r="VL35" s="29"/>
      <c r="VM35" s="29"/>
      <c r="VN35" s="29">
        <v>2.0699999999999998</v>
      </c>
      <c r="VO35" s="29"/>
      <c r="VP35" s="29"/>
      <c r="VQ35" s="29"/>
      <c r="VR35" s="29"/>
      <c r="VS35" s="29"/>
      <c r="VT35" s="29"/>
      <c r="VU35" s="29"/>
      <c r="VV35" s="29"/>
      <c r="VW35" s="29">
        <v>2.1800000000000002</v>
      </c>
      <c r="VX35" s="1058">
        <f t="shared" si="41"/>
        <v>2.04</v>
      </c>
      <c r="VY35" s="29"/>
      <c r="VZ35" s="29"/>
      <c r="WA35" s="29"/>
      <c r="WB35" s="29"/>
      <c r="WC35" s="29">
        <v>2.12</v>
      </c>
      <c r="WD35" s="29"/>
      <c r="WE35" s="29"/>
      <c r="WF35" s="29"/>
      <c r="WG35" s="29"/>
      <c r="WH35" s="29"/>
      <c r="WI35" s="102"/>
      <c r="WJ35" s="102">
        <v>2.04</v>
      </c>
      <c r="WK35" s="29"/>
      <c r="WL35" s="102">
        <f t="shared" si="268"/>
        <v>2.04</v>
      </c>
      <c r="WM35" s="29"/>
      <c r="WN35" s="29"/>
      <c r="WO35" s="29"/>
      <c r="WP35" s="29"/>
      <c r="WQ35" s="29"/>
      <c r="WR35" s="29">
        <v>2.1800000000000002</v>
      </c>
      <c r="WS35" s="29"/>
      <c r="WT35" s="102"/>
      <c r="WU35" s="102"/>
      <c r="WV35" s="102"/>
      <c r="WW35" s="102"/>
      <c r="WX35" s="102">
        <f t="shared" si="42"/>
        <v>2.04</v>
      </c>
      <c r="WY35" s="102"/>
      <c r="WZ35" s="102"/>
      <c r="XA35" s="102"/>
      <c r="XB35" s="102"/>
      <c r="XC35" s="102"/>
      <c r="XD35" s="102"/>
      <c r="XE35" s="102"/>
      <c r="XF35" s="102"/>
      <c r="XG35" s="102">
        <v>2.13</v>
      </c>
      <c r="XH35" s="102"/>
      <c r="XI35" s="102"/>
      <c r="XJ35" s="102">
        <v>2.04</v>
      </c>
      <c r="XK35" s="102"/>
      <c r="XL35" s="102"/>
      <c r="XM35" s="102">
        <v>2.17</v>
      </c>
      <c r="XN35" s="102"/>
      <c r="XO35" s="102"/>
      <c r="XP35" s="102"/>
      <c r="XQ35" s="102">
        <v>2.19</v>
      </c>
      <c r="XR35" s="102"/>
      <c r="XS35" s="102"/>
      <c r="XT35" s="102">
        <f t="shared" si="44"/>
        <v>2.04</v>
      </c>
      <c r="XU35" s="102"/>
      <c r="XV35" s="102"/>
      <c r="XW35" s="102"/>
      <c r="XX35" s="102">
        <v>2.19</v>
      </c>
      <c r="XY35" s="102"/>
      <c r="XZ35" s="102"/>
      <c r="YA35" s="102"/>
      <c r="YB35" s="102"/>
      <c r="YC35" s="102">
        <v>2.19</v>
      </c>
      <c r="YD35" s="102">
        <f t="shared" si="45"/>
        <v>2.04</v>
      </c>
      <c r="YE35" s="102"/>
      <c r="YF35" s="102">
        <v>2.12</v>
      </c>
      <c r="YG35" s="102"/>
      <c r="YH35" s="102"/>
      <c r="YI35" s="102"/>
      <c r="YJ35" s="102"/>
      <c r="YK35" s="102">
        <v>2.08</v>
      </c>
      <c r="YL35" s="102"/>
      <c r="YM35" s="102"/>
      <c r="YN35" s="102"/>
      <c r="YO35" s="102">
        <v>2.2000000000000002</v>
      </c>
      <c r="YP35" s="102">
        <v>2.21</v>
      </c>
      <c r="YQ35" s="102">
        <f t="shared" si="280"/>
        <v>2.04</v>
      </c>
      <c r="YR35" s="102"/>
      <c r="YS35" s="102"/>
      <c r="YT35" s="102"/>
      <c r="YU35" s="102"/>
      <c r="YV35" s="102"/>
      <c r="YW35" s="102">
        <v>2.21</v>
      </c>
      <c r="YX35" s="102"/>
      <c r="YY35" s="102"/>
      <c r="YZ35" s="102"/>
      <c r="ZA35" s="102"/>
      <c r="ZB35" s="102"/>
      <c r="ZC35" s="102">
        <v>2.21</v>
      </c>
      <c r="ZD35" s="102">
        <v>2.19</v>
      </c>
      <c r="ZE35" s="102">
        <f t="shared" si="281"/>
        <v>2.04</v>
      </c>
      <c r="ZF35" s="102"/>
      <c r="ZG35" s="102"/>
      <c r="ZH35" s="102"/>
      <c r="ZI35" s="102"/>
      <c r="ZJ35" s="102"/>
      <c r="ZK35" s="102"/>
      <c r="ZL35" s="102"/>
      <c r="ZM35" s="102"/>
      <c r="ZN35" s="102">
        <v>2.19</v>
      </c>
      <c r="ZO35" s="102">
        <v>2.21</v>
      </c>
      <c r="ZP35" s="102">
        <f t="shared" si="48"/>
        <v>2.04</v>
      </c>
      <c r="ZQ35" s="102"/>
      <c r="ZR35" s="102"/>
      <c r="ZS35" s="102"/>
      <c r="ZT35" s="102">
        <v>2.21</v>
      </c>
      <c r="ZU35" s="102"/>
      <c r="ZV35" s="102">
        <v>2.1800000000000002</v>
      </c>
      <c r="ZW35" s="102"/>
      <c r="ZX35" s="102"/>
      <c r="ZY35" s="102"/>
      <c r="ZZ35" s="102">
        <v>2.1800000000000002</v>
      </c>
      <c r="AAA35" s="102">
        <f t="shared" si="49"/>
        <v>2.04</v>
      </c>
      <c r="AAB35" s="102"/>
      <c r="AAC35" s="102">
        <v>2.19</v>
      </c>
      <c r="AAD35" s="102"/>
      <c r="AAE35" s="102"/>
      <c r="AAF35" s="102"/>
      <c r="AAG35" s="102"/>
      <c r="AAH35" s="102"/>
      <c r="AAI35" s="102"/>
      <c r="AAJ35" s="102"/>
      <c r="AAK35" s="102"/>
      <c r="AAL35" s="102"/>
      <c r="AAM35" s="102"/>
      <c r="AAN35" s="102">
        <v>2.21</v>
      </c>
      <c r="AAO35" s="102">
        <f t="shared" si="50"/>
        <v>2.04</v>
      </c>
      <c r="AAP35" s="102"/>
      <c r="AAQ35" s="102"/>
      <c r="AAR35" s="102"/>
      <c r="AAS35" s="102"/>
      <c r="AAT35" s="102">
        <v>2.1800000000000002</v>
      </c>
      <c r="AAU35" s="102"/>
      <c r="AAV35" s="102"/>
      <c r="AAW35" s="102"/>
      <c r="AAX35" s="102"/>
      <c r="AAY35" s="102"/>
      <c r="AAZ35" s="102"/>
      <c r="ABA35" s="102">
        <v>2.09</v>
      </c>
      <c r="ABB35" s="102">
        <f t="shared" si="51"/>
        <v>2.04</v>
      </c>
      <c r="ABC35" s="102"/>
      <c r="ABD35" s="102"/>
      <c r="ABE35" s="102"/>
      <c r="ABF35" s="102">
        <v>2.2000000000000002</v>
      </c>
      <c r="ABG35" s="102"/>
      <c r="ABH35" s="102"/>
      <c r="ABI35" s="102"/>
      <c r="ABJ35" s="102"/>
      <c r="ABK35" s="102"/>
      <c r="ABL35" s="102"/>
      <c r="ABM35" s="102"/>
      <c r="ABN35" s="102"/>
      <c r="ABO35" s="102">
        <v>2.0699999999999998</v>
      </c>
      <c r="ABP35" s="102"/>
      <c r="ABQ35" s="102"/>
      <c r="ABR35" s="102"/>
      <c r="ABS35" s="102">
        <v>2.16</v>
      </c>
      <c r="ABT35" s="102"/>
      <c r="ABU35" s="102"/>
      <c r="ABV35" s="102"/>
      <c r="ABW35" s="102"/>
      <c r="ABX35" s="102"/>
      <c r="ABY35" s="102"/>
      <c r="ABZ35" s="102"/>
      <c r="ACA35" s="102">
        <v>2.1800000000000002</v>
      </c>
      <c r="ACB35" s="102"/>
      <c r="ACC35" s="102"/>
      <c r="ACD35" s="102"/>
      <c r="ACE35" s="102">
        <f t="shared" si="52"/>
        <v>2.04</v>
      </c>
      <c r="ACF35" s="102"/>
      <c r="ACG35" s="102"/>
      <c r="ACH35" s="102"/>
      <c r="ACI35" s="102"/>
      <c r="ACJ35" s="102">
        <v>2.09</v>
      </c>
      <c r="ACK35" s="102">
        <f t="shared" si="53"/>
        <v>2.04</v>
      </c>
      <c r="ACL35" s="47"/>
      <c r="ACM35" s="47"/>
      <c r="ACN35" s="47"/>
      <c r="ACO35" s="47"/>
      <c r="ACP35" s="47">
        <v>2.21</v>
      </c>
      <c r="ACQ35" s="47"/>
      <c r="ACR35" s="47"/>
      <c r="ACS35" s="47"/>
      <c r="ACT35" s="47"/>
      <c r="ACU35" s="47"/>
      <c r="ACV35" s="47"/>
      <c r="ACW35" s="47">
        <v>2.1800000000000002</v>
      </c>
      <c r="ACX35" s="47"/>
      <c r="ACY35" s="47"/>
      <c r="ACZ35" s="102">
        <f t="shared" si="54"/>
        <v>2.04</v>
      </c>
      <c r="ADA35" s="47"/>
      <c r="ADB35" s="6">
        <f>(ACW35-ACK35)/ACK35</f>
        <v>6.8627450980392218E-2</v>
      </c>
      <c r="ADC35" s="102">
        <v>2.13</v>
      </c>
      <c r="ADD35" s="102"/>
      <c r="ADE35" s="102"/>
      <c r="ADF35" s="102"/>
      <c r="ADG35" s="102"/>
      <c r="ADH35" s="102">
        <v>2.2599999999999998</v>
      </c>
      <c r="ADI35" s="102"/>
      <c r="ADJ35" s="102">
        <v>2.21</v>
      </c>
      <c r="ADK35" s="102"/>
      <c r="ADL35" s="102"/>
      <c r="ADM35" s="102"/>
      <c r="ADN35" s="102"/>
      <c r="ADO35" s="102"/>
      <c r="ADP35" s="102"/>
      <c r="ADQ35" s="102"/>
      <c r="ADR35" s="102">
        <v>2.29</v>
      </c>
      <c r="ADS35" s="102">
        <f t="shared" si="245"/>
        <v>2.21</v>
      </c>
      <c r="ADT35" s="102"/>
      <c r="ADU35" s="102"/>
      <c r="ADV35" s="102"/>
      <c r="ADW35" s="102">
        <v>2.36</v>
      </c>
      <c r="ADX35" s="102"/>
      <c r="ADY35" s="102"/>
      <c r="ADZ35" s="102"/>
      <c r="AEA35" s="102"/>
      <c r="AEB35" s="102"/>
      <c r="AEC35" s="102"/>
      <c r="AED35" s="102"/>
      <c r="AEE35" s="102"/>
      <c r="AEF35" s="102">
        <v>2.33</v>
      </c>
      <c r="AEG35" s="102"/>
      <c r="AEH35" s="102"/>
      <c r="AEI35" s="102"/>
      <c r="AEJ35" s="1058">
        <f t="shared" si="246"/>
        <v>2.21</v>
      </c>
      <c r="AEK35" s="102"/>
      <c r="AEL35" s="102"/>
      <c r="AEM35" s="102"/>
      <c r="AEN35" s="102"/>
      <c r="AEO35" s="102">
        <v>2.27</v>
      </c>
      <c r="AEP35" s="102"/>
      <c r="AEQ35" s="102"/>
      <c r="AER35" s="102"/>
      <c r="AES35" s="102"/>
      <c r="AET35" s="102"/>
      <c r="AEU35" s="102"/>
      <c r="AEV35" s="102"/>
      <c r="AEW35" s="102">
        <v>2.21</v>
      </c>
      <c r="AEX35" s="102">
        <f t="shared" si="269"/>
        <v>2.21</v>
      </c>
      <c r="AEY35" s="102"/>
      <c r="AEZ35" s="102"/>
      <c r="AFA35" s="102"/>
      <c r="AFB35" s="102"/>
      <c r="AFC35" s="102"/>
      <c r="AFD35" s="102"/>
      <c r="AFE35" s="102"/>
      <c r="AFF35" s="102">
        <v>2.29</v>
      </c>
      <c r="AFG35" s="102"/>
      <c r="AFH35" s="102"/>
      <c r="AFI35" s="102">
        <v>2.2400000000000002</v>
      </c>
      <c r="AFJ35" s="102">
        <f t="shared" si="57"/>
        <v>2.21</v>
      </c>
      <c r="AFK35" s="102"/>
      <c r="AFL35" s="102"/>
      <c r="AFM35" s="102"/>
      <c r="AFN35" s="102">
        <v>2.2000000000000002</v>
      </c>
      <c r="AFO35" s="102"/>
      <c r="AFP35" s="102"/>
      <c r="AFQ35" s="102"/>
      <c r="AFR35" s="102"/>
      <c r="AFS35" s="102"/>
      <c r="AFT35" s="102"/>
      <c r="AFU35" s="102"/>
      <c r="AFV35" s="102">
        <v>2.17</v>
      </c>
      <c r="AFW35" s="102"/>
      <c r="AFX35" s="102"/>
      <c r="AFY35" s="102"/>
      <c r="AFZ35" s="102">
        <v>2.2799999999999998</v>
      </c>
      <c r="AGA35" s="102"/>
      <c r="AGB35" s="102"/>
      <c r="AGC35" s="102"/>
      <c r="AGD35" s="102"/>
      <c r="AGE35" s="102">
        <f t="shared" si="59"/>
        <v>2.17</v>
      </c>
      <c r="AGF35" s="102"/>
      <c r="AGG35" s="102"/>
      <c r="AGH35" s="102">
        <v>2.23</v>
      </c>
      <c r="AGI35" s="102"/>
      <c r="AGJ35" s="102"/>
      <c r="AGK35" s="102"/>
      <c r="AGL35" s="102">
        <v>2.2200000000000002</v>
      </c>
      <c r="AGM35" s="102"/>
      <c r="AGN35" s="102"/>
      <c r="AGO35" s="102">
        <v>2.27</v>
      </c>
      <c r="AGP35" s="102">
        <f t="shared" si="60"/>
        <v>2.17</v>
      </c>
      <c r="AGQ35" s="102"/>
      <c r="AGR35" s="102"/>
      <c r="AGS35" s="102"/>
      <c r="AGT35" s="102">
        <v>2.2999999999999998</v>
      </c>
      <c r="AGU35" s="102"/>
      <c r="AGV35" s="102"/>
      <c r="AGW35" s="102"/>
      <c r="AGX35" s="102">
        <v>2.27</v>
      </c>
      <c r="AGY35" s="102"/>
      <c r="AGZ35" s="102"/>
      <c r="AHA35" s="102"/>
      <c r="AHB35" s="102">
        <v>2.2200000000000002</v>
      </c>
      <c r="AHC35" s="102">
        <f t="shared" si="282"/>
        <v>2.17</v>
      </c>
      <c r="AHD35" s="102"/>
      <c r="AHE35" s="102"/>
      <c r="AHF35" s="102"/>
      <c r="AHG35" s="102">
        <v>2.2799999999999998</v>
      </c>
      <c r="AHH35" s="102"/>
      <c r="AHI35" s="102"/>
      <c r="AHJ35" s="102"/>
      <c r="AHK35" s="102">
        <v>2.2200000000000002</v>
      </c>
      <c r="AHL35" s="102"/>
      <c r="AHM35" s="102"/>
      <c r="AHN35" s="102"/>
      <c r="AHO35" s="102">
        <v>2.2599999999999998</v>
      </c>
      <c r="AHP35" s="102">
        <f t="shared" si="283"/>
        <v>2.17</v>
      </c>
      <c r="AHQ35" s="102"/>
      <c r="AHR35" s="102"/>
      <c r="AHS35" s="102"/>
      <c r="AHT35" s="102"/>
      <c r="AHU35" s="102"/>
      <c r="AHV35" s="102"/>
      <c r="AHW35" s="102"/>
      <c r="AHX35" s="102">
        <v>2.2400000000000002</v>
      </c>
      <c r="AHY35" s="102"/>
      <c r="AHZ35" s="102"/>
      <c r="AIA35" s="102">
        <v>2.17</v>
      </c>
      <c r="AIB35" s="102">
        <f t="shared" si="63"/>
        <v>2.17</v>
      </c>
      <c r="AIC35" s="102">
        <v>2.25</v>
      </c>
      <c r="AID35" s="102"/>
      <c r="AIE35" s="102"/>
      <c r="AIF35" s="102"/>
      <c r="AIG35" s="102"/>
      <c r="AIH35" s="102"/>
      <c r="AII35" s="102"/>
      <c r="AIJ35" s="102">
        <v>2.2400000000000002</v>
      </c>
      <c r="AIK35" s="102"/>
      <c r="AIL35" s="102"/>
      <c r="AIM35" s="102">
        <v>2.2999999999999998</v>
      </c>
      <c r="AIN35" s="102">
        <f t="shared" si="64"/>
        <v>2.17</v>
      </c>
      <c r="AIO35" s="102">
        <v>2.2999999999999998</v>
      </c>
      <c r="AIP35" s="102"/>
      <c r="AIQ35" s="102"/>
      <c r="AIR35" s="102"/>
      <c r="AIS35" s="102"/>
      <c r="AIT35" s="102"/>
      <c r="AIU35" s="102"/>
      <c r="AIV35" s="102"/>
      <c r="AIW35" s="102"/>
      <c r="AIX35" s="102">
        <v>2.2599999999999998</v>
      </c>
      <c r="AIY35" s="102"/>
      <c r="AIZ35" s="102"/>
      <c r="AJA35" s="102">
        <v>2.34</v>
      </c>
      <c r="AJB35" s="102"/>
      <c r="AJC35" s="102">
        <v>2.2799999999999998</v>
      </c>
      <c r="AJD35" s="102">
        <f t="shared" si="65"/>
        <v>2.17</v>
      </c>
      <c r="AJE35" s="102"/>
      <c r="AJF35" s="102"/>
      <c r="AJG35" s="102"/>
      <c r="AJH35" s="102">
        <v>2.31</v>
      </c>
      <c r="AJI35" s="102"/>
      <c r="AJJ35" s="102"/>
      <c r="AJK35" s="102"/>
      <c r="AJL35" s="102"/>
      <c r="AJM35" s="102"/>
      <c r="AJN35" s="102">
        <v>2.34</v>
      </c>
      <c r="AJO35" s="102"/>
      <c r="AJP35" s="102"/>
      <c r="AJQ35" s="102">
        <v>2.21</v>
      </c>
      <c r="AJR35" s="102">
        <f t="shared" si="66"/>
        <v>2.17</v>
      </c>
      <c r="AJS35" s="102"/>
      <c r="AJT35" s="102">
        <v>2.2000000000000002</v>
      </c>
      <c r="AJU35" s="102"/>
      <c r="AJV35" s="102"/>
      <c r="AJW35" s="102">
        <v>2.21</v>
      </c>
      <c r="AJX35" s="102"/>
      <c r="AJY35" s="102"/>
      <c r="AJZ35" s="102"/>
      <c r="AKA35" s="102"/>
      <c r="AKB35" s="102"/>
      <c r="AKC35" s="102"/>
      <c r="AKD35" s="102"/>
      <c r="AKE35" s="102"/>
      <c r="AKF35" s="102"/>
      <c r="AKG35" s="102"/>
      <c r="AKH35" s="102"/>
      <c r="AKI35" s="102"/>
      <c r="AKJ35" s="102"/>
      <c r="AKK35" s="102"/>
      <c r="AKL35" s="102"/>
      <c r="AKM35" s="102"/>
      <c r="AKN35" s="102">
        <v>2.2000000000000002</v>
      </c>
      <c r="AKO35" s="102"/>
      <c r="AKP35" s="102"/>
      <c r="AKQ35" s="102"/>
      <c r="AKR35" s="102"/>
      <c r="AKS35" s="102"/>
      <c r="AKT35" s="102">
        <f t="shared" si="67"/>
        <v>2.17</v>
      </c>
      <c r="AKU35" s="102"/>
      <c r="AKV35" s="102">
        <v>2.23</v>
      </c>
      <c r="AKW35" s="102"/>
      <c r="AKX35" s="102"/>
      <c r="AKY35" s="102">
        <v>2.17</v>
      </c>
      <c r="AKZ35" s="102">
        <f t="shared" si="68"/>
        <v>2.17</v>
      </c>
      <c r="ALA35" s="47"/>
      <c r="ALB35" s="47">
        <v>2.17</v>
      </c>
      <c r="ALC35" s="47"/>
      <c r="ALD35" s="47"/>
      <c r="ALE35" s="47"/>
      <c r="ALF35" s="47"/>
      <c r="ALG35" s="47"/>
      <c r="ALH35" s="47"/>
      <c r="ALI35" s="47"/>
      <c r="ALJ35" s="47"/>
      <c r="ALK35" s="47"/>
      <c r="ALL35" s="47"/>
      <c r="ALM35" s="47"/>
      <c r="ALN35" s="102">
        <f t="shared" si="69"/>
        <v>2.17</v>
      </c>
      <c r="ALO35" s="47"/>
      <c r="ALP35" s="102"/>
      <c r="ALQ35" s="51">
        <v>2.17</v>
      </c>
      <c r="ALR35" s="51"/>
      <c r="ALS35" s="51"/>
      <c r="ALT35" s="51">
        <f t="shared" si="70"/>
        <v>2.17</v>
      </c>
      <c r="ALU35" s="51"/>
      <c r="ALV35" s="525">
        <f t="shared" si="71"/>
        <v>-1</v>
      </c>
      <c r="ALW35" s="885" t="e">
        <f>(ALV35-AFW35)/AFW35</f>
        <v>#DIV/0!</v>
      </c>
      <c r="ALX35" s="885" t="e">
        <f>(ALW35-AFX35)/AFX35</f>
        <v>#DIV/0!</v>
      </c>
      <c r="ALY35" s="885" t="e">
        <f>(ALX35-AFY35)/AFY35</f>
        <v>#DIV/0!</v>
      </c>
      <c r="ALZ35" s="885" t="e">
        <f>(ALY35-AFZ35)/AFZ35</f>
        <v>#DIV/0!</v>
      </c>
      <c r="AMA35" s="885" t="e">
        <f t="shared" ref="AMA35:ANF35" si="320">(ALZ35-ALV35)/ALV35</f>
        <v>#DIV/0!</v>
      </c>
      <c r="AMB35" s="885" t="e">
        <f t="shared" si="320"/>
        <v>#DIV/0!</v>
      </c>
      <c r="AMC35" s="885" t="e">
        <f t="shared" si="320"/>
        <v>#DIV/0!</v>
      </c>
      <c r="AMD35" s="885" t="e">
        <f t="shared" si="320"/>
        <v>#DIV/0!</v>
      </c>
      <c r="AME35" s="885" t="e">
        <f t="shared" si="320"/>
        <v>#DIV/0!</v>
      </c>
      <c r="AMF35" s="885" t="e">
        <f t="shared" si="320"/>
        <v>#DIV/0!</v>
      </c>
      <c r="AMG35" s="885" t="e">
        <f t="shared" si="320"/>
        <v>#DIV/0!</v>
      </c>
      <c r="AMH35" s="885" t="e">
        <f t="shared" si="320"/>
        <v>#DIV/0!</v>
      </c>
      <c r="AMI35" s="885" t="e">
        <f t="shared" si="320"/>
        <v>#DIV/0!</v>
      </c>
      <c r="AMJ35" s="885" t="e">
        <f t="shared" si="320"/>
        <v>#DIV/0!</v>
      </c>
      <c r="AMK35" s="885" t="e">
        <f t="shared" si="320"/>
        <v>#DIV/0!</v>
      </c>
      <c r="AML35" s="885" t="e">
        <f t="shared" si="320"/>
        <v>#DIV/0!</v>
      </c>
      <c r="AMM35" s="885" t="e">
        <f t="shared" si="320"/>
        <v>#DIV/0!</v>
      </c>
      <c r="AMN35" s="885" t="e">
        <f t="shared" si="320"/>
        <v>#DIV/0!</v>
      </c>
      <c r="AMO35" s="885" t="e">
        <f t="shared" si="320"/>
        <v>#DIV/0!</v>
      </c>
      <c r="AMP35" s="885" t="e">
        <f t="shared" si="320"/>
        <v>#DIV/0!</v>
      </c>
      <c r="AMQ35" s="885" t="e">
        <f t="shared" si="320"/>
        <v>#DIV/0!</v>
      </c>
      <c r="AMR35" s="885" t="e">
        <f t="shared" si="320"/>
        <v>#DIV/0!</v>
      </c>
      <c r="AMS35" s="885" t="e">
        <f t="shared" si="320"/>
        <v>#DIV/0!</v>
      </c>
      <c r="AMT35" s="885" t="e">
        <f t="shared" si="320"/>
        <v>#DIV/0!</v>
      </c>
      <c r="AMU35" s="885" t="e">
        <f t="shared" si="320"/>
        <v>#DIV/0!</v>
      </c>
      <c r="AMV35" s="885" t="e">
        <f t="shared" si="320"/>
        <v>#DIV/0!</v>
      </c>
      <c r="AMW35" s="885" t="e">
        <f t="shared" si="320"/>
        <v>#DIV/0!</v>
      </c>
      <c r="AMX35" s="885" t="e">
        <f t="shared" si="320"/>
        <v>#DIV/0!</v>
      </c>
      <c r="AMY35" s="885" t="e">
        <f t="shared" si="320"/>
        <v>#DIV/0!</v>
      </c>
      <c r="AMZ35" s="885" t="e">
        <f t="shared" si="320"/>
        <v>#DIV/0!</v>
      </c>
      <c r="ANA35" s="885" t="e">
        <f t="shared" si="320"/>
        <v>#DIV/0!</v>
      </c>
      <c r="ANB35" s="885" t="e">
        <f t="shared" si="320"/>
        <v>#DIV/0!</v>
      </c>
      <c r="ANC35" s="885" t="e">
        <f t="shared" si="320"/>
        <v>#DIV/0!</v>
      </c>
      <c r="AND35" s="885" t="e">
        <f t="shared" si="320"/>
        <v>#DIV/0!</v>
      </c>
      <c r="ANE35" s="885" t="e">
        <f t="shared" si="320"/>
        <v>#DIV/0!</v>
      </c>
      <c r="ANF35" s="885" t="e">
        <f t="shared" si="320"/>
        <v>#DIV/0!</v>
      </c>
      <c r="ANG35" s="885" t="e">
        <f t="shared" ref="ANG35:AOL35" si="321">(ANF35-ANB35)/ANB35</f>
        <v>#DIV/0!</v>
      </c>
      <c r="ANH35" s="885" t="e">
        <f t="shared" si="321"/>
        <v>#DIV/0!</v>
      </c>
      <c r="ANI35" s="885" t="e">
        <f t="shared" si="321"/>
        <v>#DIV/0!</v>
      </c>
      <c r="ANJ35" s="885" t="e">
        <f t="shared" si="321"/>
        <v>#DIV/0!</v>
      </c>
      <c r="ANK35" s="885" t="e">
        <f t="shared" si="321"/>
        <v>#DIV/0!</v>
      </c>
      <c r="ANL35" s="885" t="e">
        <f t="shared" si="321"/>
        <v>#DIV/0!</v>
      </c>
      <c r="ANM35" s="885" t="e">
        <f t="shared" si="321"/>
        <v>#DIV/0!</v>
      </c>
      <c r="ANN35" s="885" t="e">
        <f t="shared" si="321"/>
        <v>#DIV/0!</v>
      </c>
      <c r="ANO35" s="885" t="e">
        <f t="shared" si="321"/>
        <v>#DIV/0!</v>
      </c>
      <c r="ANP35" s="885" t="e">
        <f t="shared" si="321"/>
        <v>#DIV/0!</v>
      </c>
      <c r="ANQ35" s="885" t="e">
        <f t="shared" si="321"/>
        <v>#DIV/0!</v>
      </c>
      <c r="ANR35" s="885" t="e">
        <f t="shared" si="321"/>
        <v>#DIV/0!</v>
      </c>
      <c r="ANS35" s="885" t="e">
        <f t="shared" si="321"/>
        <v>#DIV/0!</v>
      </c>
      <c r="ANT35" s="885" t="e">
        <f t="shared" si="321"/>
        <v>#DIV/0!</v>
      </c>
      <c r="ANU35" s="885" t="e">
        <f t="shared" si="321"/>
        <v>#DIV/0!</v>
      </c>
      <c r="ANV35" s="885" t="e">
        <f t="shared" si="321"/>
        <v>#DIV/0!</v>
      </c>
      <c r="ANW35" s="885" t="e">
        <f t="shared" si="321"/>
        <v>#DIV/0!</v>
      </c>
      <c r="ANX35" s="885" t="e">
        <f t="shared" si="321"/>
        <v>#DIV/0!</v>
      </c>
      <c r="ANY35" s="885" t="e">
        <f t="shared" si="321"/>
        <v>#DIV/0!</v>
      </c>
      <c r="ANZ35" s="885" t="e">
        <f t="shared" si="321"/>
        <v>#DIV/0!</v>
      </c>
      <c r="AOA35" s="885" t="e">
        <f t="shared" si="321"/>
        <v>#DIV/0!</v>
      </c>
      <c r="AOB35" s="885" t="e">
        <f t="shared" si="321"/>
        <v>#DIV/0!</v>
      </c>
      <c r="AOC35" s="885" t="e">
        <f t="shared" si="321"/>
        <v>#DIV/0!</v>
      </c>
      <c r="AOD35" s="885" t="e">
        <f t="shared" si="321"/>
        <v>#DIV/0!</v>
      </c>
      <c r="AOE35" s="885" t="e">
        <f t="shared" si="321"/>
        <v>#DIV/0!</v>
      </c>
      <c r="AOF35" s="885" t="e">
        <f t="shared" si="321"/>
        <v>#DIV/0!</v>
      </c>
      <c r="AOG35" s="885" t="e">
        <f t="shared" si="321"/>
        <v>#DIV/0!</v>
      </c>
      <c r="AOH35" s="885" t="e">
        <f t="shared" si="321"/>
        <v>#DIV/0!</v>
      </c>
      <c r="AOI35" s="885" t="e">
        <f t="shared" si="321"/>
        <v>#DIV/0!</v>
      </c>
      <c r="AOJ35" s="885" t="e">
        <f t="shared" si="321"/>
        <v>#DIV/0!</v>
      </c>
      <c r="AOK35" s="885" t="e">
        <f t="shared" si="321"/>
        <v>#DIV/0!</v>
      </c>
      <c r="AOL35" s="885" t="e">
        <f t="shared" si="321"/>
        <v>#DIV/0!</v>
      </c>
      <c r="AOM35" s="885" t="e">
        <f t="shared" ref="AOM35:AOO35" si="322">(AOL35-AOH35)/AOH35</f>
        <v>#DIV/0!</v>
      </c>
      <c r="AON35" s="885" t="e">
        <f t="shared" si="322"/>
        <v>#DIV/0!</v>
      </c>
      <c r="AOO35" s="885" t="e">
        <f t="shared" si="322"/>
        <v>#DIV/0!</v>
      </c>
      <c r="AOP35" s="102">
        <v>2.11</v>
      </c>
      <c r="AOQ35" s="102"/>
      <c r="AOR35" s="102"/>
      <c r="AOS35" s="102">
        <v>2.27</v>
      </c>
      <c r="AOT35" s="102"/>
      <c r="AOU35" s="102"/>
      <c r="AOV35" s="102"/>
      <c r="AOW35" s="102"/>
      <c r="AOX35" s="102">
        <v>2.23</v>
      </c>
      <c r="AOY35" s="102">
        <v>2.12</v>
      </c>
      <c r="AOZ35" s="102">
        <f t="shared" si="76"/>
        <v>2.11</v>
      </c>
      <c r="APA35" s="102"/>
      <c r="APB35" s="102"/>
      <c r="APC35" s="102"/>
      <c r="APD35" s="102"/>
      <c r="APE35" s="102"/>
      <c r="APF35" s="102">
        <v>2.2000000000000002</v>
      </c>
      <c r="APG35" s="102"/>
      <c r="APH35" s="102"/>
      <c r="API35" s="102">
        <v>2.1800000000000002</v>
      </c>
      <c r="APJ35" s="102">
        <f t="shared" si="77"/>
        <v>2.11</v>
      </c>
      <c r="APK35" s="102"/>
      <c r="APL35" s="102"/>
      <c r="APM35" s="102"/>
      <c r="APN35" s="102">
        <v>2.19</v>
      </c>
      <c r="APO35" s="102"/>
      <c r="APP35" s="102"/>
      <c r="APQ35" s="102"/>
      <c r="APR35" s="102"/>
      <c r="APS35" s="102">
        <v>2.21</v>
      </c>
      <c r="APT35" s="102"/>
      <c r="APU35" s="102"/>
      <c r="APV35" s="102"/>
      <c r="APW35" s="102">
        <v>2.1800000000000002</v>
      </c>
      <c r="APX35" s="102">
        <f t="shared" si="284"/>
        <v>2.11</v>
      </c>
      <c r="APY35" s="102"/>
      <c r="APZ35" s="102"/>
      <c r="AQA35" s="102"/>
      <c r="AQB35" s="102">
        <v>2.2599999999999998</v>
      </c>
      <c r="AQC35" s="102"/>
      <c r="AQD35" s="102"/>
      <c r="AQE35" s="102"/>
      <c r="AQF35" s="102"/>
      <c r="AQG35" s="102"/>
      <c r="AQH35" s="102">
        <v>2.2200000000000002</v>
      </c>
      <c r="AQI35" s="102"/>
      <c r="AQJ35" s="102">
        <v>2.11</v>
      </c>
      <c r="AQK35" s="102">
        <f t="shared" si="285"/>
        <v>2.11</v>
      </c>
      <c r="AQL35" s="102"/>
      <c r="AQM35" s="102"/>
      <c r="AQN35" s="102"/>
      <c r="AQO35" s="102"/>
      <c r="AQP35" s="102">
        <v>2.17</v>
      </c>
      <c r="AQQ35" s="102"/>
      <c r="AQR35" s="102"/>
      <c r="AQS35" s="102"/>
      <c r="AQT35" s="102"/>
      <c r="AQU35" s="102"/>
      <c r="AQV35" s="102">
        <v>2.13</v>
      </c>
      <c r="AQW35" s="102">
        <f t="shared" si="80"/>
        <v>2.11</v>
      </c>
      <c r="AQX35" s="102"/>
      <c r="AQY35" s="102"/>
      <c r="AQZ35" s="102">
        <v>2.13</v>
      </c>
      <c r="ARA35" s="102"/>
      <c r="ARB35" s="102"/>
      <c r="ARC35" s="102"/>
      <c r="ARD35" s="102"/>
      <c r="ARE35" s="102"/>
      <c r="ARF35" s="102"/>
      <c r="ARG35" s="102">
        <v>2.14</v>
      </c>
      <c r="ARH35" s="102">
        <f t="shared" si="81"/>
        <v>2.11</v>
      </c>
      <c r="ARI35" s="102"/>
      <c r="ARJ35" s="102"/>
      <c r="ARK35" s="102"/>
      <c r="ARL35" s="102"/>
      <c r="ARM35" s="102"/>
      <c r="ARN35" s="102"/>
      <c r="ARO35" s="102">
        <v>2.27</v>
      </c>
      <c r="ARP35" s="102"/>
      <c r="ARQ35" s="102"/>
      <c r="ARR35" s="102"/>
      <c r="ARS35" s="102"/>
      <c r="ART35" s="102">
        <v>2.2799999999999998</v>
      </c>
      <c r="ARU35" s="102">
        <v>2.13</v>
      </c>
      <c r="ARV35" s="102">
        <f t="shared" si="82"/>
        <v>2.11</v>
      </c>
      <c r="ARW35" s="102"/>
      <c r="ARX35" s="102"/>
      <c r="ARY35" s="102"/>
      <c r="ARZ35" s="102"/>
      <c r="ASA35" s="102"/>
      <c r="ASB35" s="102">
        <v>2.04</v>
      </c>
      <c r="ASC35" s="102"/>
      <c r="ASD35" s="102"/>
      <c r="ASE35" s="102"/>
      <c r="ASF35" s="102"/>
      <c r="ASG35" s="102"/>
      <c r="ASH35" s="102">
        <v>2.2400000000000002</v>
      </c>
      <c r="ASI35" s="102">
        <f t="shared" si="83"/>
        <v>2.11</v>
      </c>
      <c r="ASJ35" s="102"/>
      <c r="ASK35" s="102"/>
      <c r="ASL35" s="102">
        <v>2.1</v>
      </c>
      <c r="ASM35" s="102"/>
      <c r="ASN35" s="102"/>
      <c r="ASO35" s="102"/>
      <c r="ASP35" s="102"/>
      <c r="ASQ35" s="102"/>
      <c r="ASR35" s="102"/>
      <c r="ASS35" s="102">
        <v>2.19</v>
      </c>
      <c r="AST35" s="102"/>
      <c r="ASU35" s="102"/>
      <c r="ASV35" s="102">
        <v>2.2000000000000002</v>
      </c>
      <c r="ASW35" s="102"/>
      <c r="ASX35" s="102"/>
      <c r="ASY35" s="102"/>
      <c r="ASZ35" s="102"/>
      <c r="ATA35" s="102">
        <v>2.23</v>
      </c>
      <c r="ATB35" s="102"/>
      <c r="ATC35" s="102"/>
      <c r="ATD35" s="102"/>
      <c r="ATE35" s="102"/>
      <c r="ATF35" s="102"/>
      <c r="ATG35" s="102"/>
      <c r="ATH35" s="102">
        <v>2.21</v>
      </c>
      <c r="ATI35" s="102"/>
      <c r="ATJ35" s="102"/>
      <c r="ATK35" s="102"/>
      <c r="ATL35" s="102"/>
      <c r="ATM35" s="102">
        <f t="shared" si="84"/>
        <v>2.11</v>
      </c>
      <c r="ATN35" s="102"/>
      <c r="ATO35" s="102"/>
      <c r="ATP35" s="102"/>
      <c r="ATQ35" s="102"/>
      <c r="ATR35" s="102">
        <v>2.15</v>
      </c>
      <c r="ATS35" s="102">
        <f t="shared" si="85"/>
        <v>2.11</v>
      </c>
      <c r="ATT35" s="47"/>
      <c r="ATU35" s="47"/>
      <c r="ATV35" s="47"/>
      <c r="ATW35" s="47"/>
      <c r="ATX35" s="47">
        <v>2.19</v>
      </c>
      <c r="ATY35" s="47"/>
      <c r="ATZ35" s="47">
        <v>2.25</v>
      </c>
      <c r="AUA35" s="47"/>
      <c r="AUB35" s="47"/>
      <c r="AUC35" s="47"/>
      <c r="AUD35" s="47"/>
      <c r="AUE35" s="47"/>
      <c r="AUF35" s="47"/>
      <c r="AUG35" s="102">
        <f t="shared" si="86"/>
        <v>2.11</v>
      </c>
      <c r="AUH35" s="47"/>
      <c r="AUI35" s="102"/>
      <c r="AUJ35" s="47"/>
      <c r="AUK35" s="47"/>
      <c r="AUL35" s="47">
        <v>2.13</v>
      </c>
      <c r="AUM35" s="47"/>
      <c r="AUN35" s="47"/>
      <c r="AUO35" s="51"/>
      <c r="AUP35" s="47">
        <f t="shared" si="87"/>
        <v>2.11</v>
      </c>
      <c r="AUQ35" s="47"/>
      <c r="AUR35" s="102"/>
      <c r="AUS35" s="51">
        <v>2.19</v>
      </c>
      <c r="AUT35" s="47"/>
      <c r="AUU35" s="47"/>
      <c r="AUV35" s="47"/>
      <c r="AUW35" s="51">
        <v>2.2000000000000002</v>
      </c>
      <c r="AUX35" s="47">
        <f t="shared" si="88"/>
        <v>2.11</v>
      </c>
      <c r="AUY35" s="47"/>
      <c r="AUZ35" s="47"/>
      <c r="AVA35" s="47"/>
      <c r="AVB35" s="47"/>
      <c r="AVC35" s="47"/>
      <c r="AVD35" s="47">
        <v>2.2669999999999999</v>
      </c>
      <c r="AVE35" s="51"/>
      <c r="AVF35" s="51"/>
      <c r="AVG35" s="51">
        <v>2.23</v>
      </c>
      <c r="AVH35" s="51"/>
      <c r="AVI35" s="51"/>
      <c r="AVJ35" s="51"/>
      <c r="AVK35" s="51"/>
      <c r="AVL35" s="51">
        <v>2.36</v>
      </c>
      <c r="AVM35" s="51"/>
      <c r="AVN35" s="51"/>
      <c r="AVO35" s="51"/>
      <c r="AVP35" s="51">
        <v>2.4</v>
      </c>
      <c r="AVQ35" s="51"/>
      <c r="AVR35" s="47"/>
      <c r="AVS35" s="1280">
        <f>MIN(AVR35,AVG35)</f>
        <v>2.23</v>
      </c>
      <c r="AVT35" s="51">
        <v>2.4</v>
      </c>
      <c r="AVU35" s="51"/>
      <c r="AVV35" s="51">
        <v>2.4</v>
      </c>
      <c r="AVW35" s="51">
        <v>2.29</v>
      </c>
      <c r="AVX35" s="51">
        <f t="shared" si="90"/>
        <v>2.23</v>
      </c>
      <c r="AVY35" s="51"/>
      <c r="AVZ35" s="51"/>
      <c r="AWA35" s="51"/>
      <c r="AWB35" s="51">
        <v>2.4</v>
      </c>
      <c r="AWC35" s="51"/>
      <c r="AWD35" s="51">
        <v>2.2799999999999998</v>
      </c>
      <c r="AWE35" s="51">
        <f t="shared" si="291"/>
        <v>2.23</v>
      </c>
      <c r="AWF35" s="51"/>
      <c r="AWG35" s="51"/>
      <c r="AWH35" s="51"/>
      <c r="AWI35" s="51">
        <v>2.34</v>
      </c>
      <c r="AWJ35" s="51"/>
      <c r="AWK35" s="51"/>
      <c r="AWL35" s="57">
        <v>2.2799999999999998</v>
      </c>
      <c r="AWM35" s="1264">
        <f t="shared" si="92"/>
        <v>2.23</v>
      </c>
      <c r="AWN35" s="51">
        <v>2.2599999999999998</v>
      </c>
      <c r="AWO35" s="51">
        <v>2.2999999999999998</v>
      </c>
      <c r="AWP35" s="51">
        <v>2.4</v>
      </c>
      <c r="AWQ35" s="176">
        <v>2.39</v>
      </c>
      <c r="AWR35" s="176">
        <v>2.2799999999999998</v>
      </c>
      <c r="AWS35" s="51"/>
      <c r="AWT35" s="176">
        <v>2.2400000000000002</v>
      </c>
      <c r="AWU35" s="57">
        <v>2.14</v>
      </c>
      <c r="AWV35" s="57"/>
      <c r="AWW35" s="51">
        <f>MIN(AWM35,AWU35)</f>
        <v>2.14</v>
      </c>
      <c r="AWX35" s="51"/>
      <c r="AWY35" s="51">
        <v>2.3199999999999998</v>
      </c>
      <c r="AWZ35" s="51"/>
      <c r="AXA35" s="51"/>
      <c r="AXB35" s="51"/>
      <c r="AXC35" s="51"/>
      <c r="AXD35" s="51">
        <v>2.31</v>
      </c>
      <c r="AXE35" s="51"/>
      <c r="AXF35" s="1299">
        <v>2.27</v>
      </c>
      <c r="AXG35" s="51">
        <f>MIN(AXF35,AWW35)</f>
        <v>2.14</v>
      </c>
      <c r="AXH35" s="51"/>
      <c r="AXI35" s="51">
        <v>2.1800000000000002</v>
      </c>
      <c r="AXJ35" s="51"/>
      <c r="AXK35" s="51"/>
      <c r="AXL35" s="51">
        <v>2.2799999999999998</v>
      </c>
      <c r="AXM35" s="51">
        <f>MIN(AXG35,AXL35)</f>
        <v>2.14</v>
      </c>
      <c r="AXN35" s="51"/>
      <c r="AXO35" s="51"/>
      <c r="AXP35" s="51"/>
      <c r="AXQ35" s="51"/>
      <c r="AXR35" s="51">
        <v>2.16</v>
      </c>
      <c r="AXS35" s="51"/>
      <c r="AXT35" s="51">
        <v>2.16</v>
      </c>
      <c r="AXU35" s="51"/>
      <c r="AXV35" s="51"/>
      <c r="AXW35" s="51">
        <v>2.17</v>
      </c>
      <c r="AXX35" s="51"/>
      <c r="AXY35" s="51"/>
      <c r="AXZ35" s="51">
        <v>2.2400000000000002</v>
      </c>
      <c r="AYA35" s="51"/>
      <c r="AYB35" s="48">
        <v>2.2599999999999998</v>
      </c>
      <c r="AYC35" s="48"/>
      <c r="AYD35" s="48">
        <v>2.3199999999999998</v>
      </c>
      <c r="AYE35" s="48">
        <v>2.2799999999999998</v>
      </c>
      <c r="AYF35" s="48"/>
      <c r="AYG35" s="48"/>
      <c r="AYH35" s="48"/>
      <c r="AYI35" s="48">
        <v>2.2999999999999998</v>
      </c>
      <c r="AYJ35" s="48"/>
      <c r="AYK35" s="48">
        <v>2.2200000000000002</v>
      </c>
      <c r="AYL35" s="48"/>
      <c r="AYM35" s="57">
        <v>2.2400000000000002</v>
      </c>
      <c r="AYN35" s="57"/>
      <c r="AYO35" s="57">
        <v>2.1800000000000002</v>
      </c>
      <c r="AYP35" s="5">
        <f>(AYO35-AXM35)/AXM35</f>
        <v>1.8691588785046745E-2</v>
      </c>
      <c r="AYQ35" s="32"/>
      <c r="AYR35" s="32">
        <v>2.11</v>
      </c>
      <c r="AYS35" s="32"/>
      <c r="AYT35" s="32">
        <v>2.2599999999999998</v>
      </c>
      <c r="AYU35" s="32"/>
      <c r="AYV35" s="32"/>
      <c r="AYW35" s="32"/>
      <c r="AYX35" s="32"/>
      <c r="AYY35" s="32"/>
      <c r="AYZ35" s="32"/>
      <c r="AZA35" s="32">
        <v>2.12</v>
      </c>
      <c r="AZB35" s="32"/>
      <c r="AZC35" s="32">
        <v>2.09</v>
      </c>
      <c r="AZD35" s="32">
        <f t="shared" si="96"/>
        <v>2.09</v>
      </c>
      <c r="AZE35" s="32"/>
      <c r="AZF35" s="32"/>
      <c r="AZG35" s="32"/>
      <c r="AZH35" s="32"/>
      <c r="AZI35" s="32"/>
      <c r="AZJ35" s="32"/>
      <c r="AZK35" s="32">
        <v>2.08</v>
      </c>
      <c r="AZL35" s="32"/>
      <c r="AZM35" s="32">
        <v>2.02</v>
      </c>
      <c r="AZN35" s="32"/>
      <c r="AZO35" s="32"/>
      <c r="AZP35" s="32"/>
      <c r="AZQ35" s="32"/>
      <c r="AZR35" s="32"/>
      <c r="AZS35" s="1058">
        <f t="shared" si="97"/>
        <v>2.09</v>
      </c>
      <c r="AZT35" s="32"/>
      <c r="AZU35" s="32"/>
      <c r="AZV35" s="32"/>
      <c r="AZW35" s="32"/>
      <c r="AZX35" s="32"/>
      <c r="AZY35" s="32"/>
      <c r="AZZ35" s="32"/>
      <c r="BAA35" s="32"/>
      <c r="BAB35" s="32"/>
      <c r="BAC35" s="32"/>
      <c r="BAD35" s="32">
        <v>2.09</v>
      </c>
      <c r="BAE35" s="32"/>
      <c r="BAF35" s="102">
        <f t="shared" si="271"/>
        <v>2.09</v>
      </c>
      <c r="BAG35" s="32"/>
      <c r="BAH35" s="32"/>
      <c r="BAI35" s="32"/>
      <c r="BAJ35" s="32"/>
      <c r="BAK35" s="32"/>
      <c r="BAL35" s="32"/>
      <c r="BAM35" s="102"/>
      <c r="BAN35" s="102"/>
      <c r="BAO35" s="102"/>
      <c r="BAP35" s="102"/>
      <c r="BAQ35" s="102">
        <f t="shared" si="98"/>
        <v>2.09</v>
      </c>
      <c r="BAR35" s="102"/>
      <c r="BAS35" s="102"/>
      <c r="BAT35" s="102"/>
      <c r="BAU35" s="102"/>
      <c r="BAV35" s="102"/>
      <c r="BAW35" s="102"/>
      <c r="BAX35" s="102"/>
      <c r="BAY35" s="102">
        <v>2.19</v>
      </c>
      <c r="BAZ35" s="102"/>
      <c r="BBA35" s="102"/>
      <c r="BBB35" s="102"/>
      <c r="BBC35" s="102">
        <f t="shared" si="99"/>
        <v>2.09</v>
      </c>
      <c r="BBD35" s="102"/>
      <c r="BBE35" s="102">
        <v>2.15</v>
      </c>
      <c r="BBF35" s="102"/>
      <c r="BBG35" s="102"/>
      <c r="BBH35" s="102">
        <v>2.19</v>
      </c>
      <c r="BBI35" s="102"/>
      <c r="BBJ35" s="102"/>
      <c r="BBK35" s="102"/>
      <c r="BBL35" s="102">
        <v>2.17</v>
      </c>
      <c r="BBM35" s="102">
        <v>2.21</v>
      </c>
      <c r="BBN35" s="102">
        <f t="shared" si="100"/>
        <v>2.09</v>
      </c>
      <c r="BBO35" s="102"/>
      <c r="BBP35" s="102">
        <v>2.1800000000000002</v>
      </c>
      <c r="BBQ35" s="102"/>
      <c r="BBR35" s="102"/>
      <c r="BBS35" s="102"/>
      <c r="BBT35" s="102"/>
      <c r="BBU35" s="102"/>
      <c r="BBV35" s="102"/>
      <c r="BBW35" s="1061">
        <v>2.11</v>
      </c>
      <c r="BBX35" s="1061">
        <f t="shared" si="101"/>
        <v>2.09</v>
      </c>
      <c r="BBY35" s="102">
        <v>2.11</v>
      </c>
      <c r="BBZ35" s="102"/>
      <c r="BCA35" s="102"/>
      <c r="BCB35" s="102"/>
      <c r="BCC35" s="102"/>
      <c r="BCD35" s="102">
        <v>2.08</v>
      </c>
      <c r="BCE35" s="102"/>
      <c r="BCF35" s="102"/>
      <c r="BCG35" s="102"/>
      <c r="BCH35" s="102"/>
      <c r="BCI35" s="102"/>
      <c r="BCJ35" s="102">
        <v>2.11</v>
      </c>
      <c r="BCK35" s="102">
        <f t="shared" si="286"/>
        <v>2.09</v>
      </c>
      <c r="BCL35" s="102"/>
      <c r="BCM35" s="102"/>
      <c r="BCN35" s="102">
        <v>2.14</v>
      </c>
      <c r="BCO35" s="102"/>
      <c r="BCP35" s="102"/>
      <c r="BCQ35" s="102"/>
      <c r="BCR35" s="102">
        <v>2.21</v>
      </c>
      <c r="BCS35" s="102"/>
      <c r="BCT35" s="102"/>
      <c r="BCU35" s="102"/>
      <c r="BCV35" s="102"/>
      <c r="BCW35" s="102"/>
      <c r="BCX35" s="102">
        <v>2.14</v>
      </c>
      <c r="BCY35" s="102">
        <f t="shared" si="287"/>
        <v>2.09</v>
      </c>
      <c r="BCZ35" s="102"/>
      <c r="BDA35" s="102"/>
      <c r="BDB35" s="102">
        <v>2.12</v>
      </c>
      <c r="BDC35" s="102"/>
      <c r="BDD35" s="102"/>
      <c r="BDE35" s="102"/>
      <c r="BDF35" s="102"/>
      <c r="BDG35" s="102"/>
      <c r="BDH35" s="102"/>
      <c r="BDI35" s="102"/>
      <c r="BDJ35" s="102">
        <v>2.14</v>
      </c>
      <c r="BDK35" s="102">
        <f t="shared" si="104"/>
        <v>2.09</v>
      </c>
      <c r="BDL35" s="102">
        <v>2.11</v>
      </c>
      <c r="BDM35" s="102"/>
      <c r="BDN35" s="102"/>
      <c r="BDO35" s="102"/>
      <c r="BDP35" s="102"/>
      <c r="BDQ35" s="102"/>
      <c r="BDR35" s="102"/>
      <c r="BDS35" s="102"/>
      <c r="BDT35" s="102"/>
      <c r="BDU35" s="102">
        <v>2.16</v>
      </c>
      <c r="BDV35" s="102">
        <v>2.1800000000000002</v>
      </c>
      <c r="BDW35" s="102">
        <f t="shared" si="105"/>
        <v>2.09</v>
      </c>
      <c r="BDX35" s="102"/>
      <c r="BDY35" s="102"/>
      <c r="BDZ35" s="102"/>
      <c r="BEA35" s="102"/>
      <c r="BEB35" s="102">
        <v>2.11</v>
      </c>
      <c r="BEC35" s="102"/>
      <c r="BED35" s="102"/>
      <c r="BEE35" s="102"/>
      <c r="BEF35" s="102"/>
      <c r="BEG35" s="102"/>
      <c r="BEH35" s="102"/>
      <c r="BEI35" s="102"/>
      <c r="BEJ35" s="102">
        <v>2.11</v>
      </c>
      <c r="BEK35" s="102">
        <f t="shared" si="106"/>
        <v>2.09</v>
      </c>
      <c r="BEL35" s="102"/>
      <c r="BEM35" s="102"/>
      <c r="BEN35" s="102"/>
      <c r="BEO35" s="102"/>
      <c r="BEP35" s="102"/>
      <c r="BEQ35" s="102"/>
      <c r="BER35" s="102">
        <v>2.09</v>
      </c>
      <c r="BES35" s="102"/>
      <c r="BET35" s="102"/>
      <c r="BEU35" s="102"/>
      <c r="BEV35" s="102"/>
      <c r="BEW35" s="102">
        <v>2.11</v>
      </c>
      <c r="BEX35" s="102">
        <f t="shared" si="107"/>
        <v>2.09</v>
      </c>
      <c r="BEY35" s="102"/>
      <c r="BEZ35" s="102"/>
      <c r="BFA35" s="102"/>
      <c r="BFB35" s="102"/>
      <c r="BFC35" s="102">
        <v>2.13</v>
      </c>
      <c r="BFD35" s="102"/>
      <c r="BFE35" s="102"/>
      <c r="BFF35" s="102"/>
      <c r="BFG35" s="102"/>
      <c r="BFH35" s="102"/>
      <c r="BFI35" s="102"/>
      <c r="BFJ35" s="102"/>
      <c r="BFK35" s="102">
        <v>2.11</v>
      </c>
      <c r="BFL35" s="102"/>
      <c r="BFM35" s="102"/>
      <c r="BFN35" s="102"/>
      <c r="BFO35" s="102"/>
      <c r="BFP35" s="102"/>
      <c r="BFQ35" s="102"/>
      <c r="BFR35" s="102">
        <v>2.13</v>
      </c>
      <c r="BFS35" s="102"/>
      <c r="BFT35" s="102"/>
      <c r="BFU35" s="102"/>
      <c r="BFV35" s="102"/>
      <c r="BFW35" s="102"/>
      <c r="BFX35" s="102">
        <v>2.21</v>
      </c>
      <c r="BFY35" s="102">
        <f t="shared" si="108"/>
        <v>2.09</v>
      </c>
      <c r="BFZ35" s="102">
        <v>2.2400000000000002</v>
      </c>
      <c r="BGA35" s="102"/>
      <c r="BGB35" s="102"/>
      <c r="BGC35" s="102"/>
      <c r="BGD35" s="102">
        <v>2.14</v>
      </c>
      <c r="BGE35" s="102">
        <f t="shared" si="109"/>
        <v>2.09</v>
      </c>
      <c r="BGF35" s="47"/>
      <c r="BGG35" s="47">
        <v>2.25</v>
      </c>
      <c r="BGH35" s="47"/>
      <c r="BGI35" s="47"/>
      <c r="BGJ35" s="47"/>
      <c r="BGK35" s="47"/>
      <c r="BGL35" s="47"/>
      <c r="BGM35" s="47">
        <v>2.2400000000000002</v>
      </c>
      <c r="BGN35" s="47"/>
      <c r="BGO35" s="47">
        <v>2.17</v>
      </c>
      <c r="BGP35" s="47"/>
      <c r="BGQ35" s="47"/>
      <c r="BGR35" s="47"/>
      <c r="BGS35" s="47"/>
      <c r="BGT35" s="47"/>
      <c r="BGU35" s="102">
        <f t="shared" si="110"/>
        <v>2.09</v>
      </c>
      <c r="BGV35" s="102"/>
      <c r="BGW35" s="47">
        <v>2.2400000000000002</v>
      </c>
      <c r="BGX35" s="47"/>
      <c r="BGY35" s="47"/>
      <c r="BGZ35" s="47"/>
      <c r="BHA35" s="47"/>
      <c r="BHB35" s="47"/>
      <c r="BHC35" s="51"/>
      <c r="BHD35" s="47">
        <f t="shared" si="111"/>
        <v>2.09</v>
      </c>
      <c r="BHE35" s="47"/>
      <c r="BHF35" s="102"/>
      <c r="BHG35" s="51">
        <v>2.08</v>
      </c>
      <c r="BHH35" s="47"/>
      <c r="BHI35" s="47"/>
      <c r="BHJ35" s="47"/>
      <c r="BHK35" s="51"/>
      <c r="BHL35" s="47">
        <f t="shared" si="112"/>
        <v>2.09</v>
      </c>
      <c r="BHM35" s="47"/>
      <c r="BHN35" s="47"/>
      <c r="BHO35" s="47"/>
      <c r="BHP35" s="47"/>
      <c r="BHQ35" s="77">
        <v>2.08</v>
      </c>
      <c r="BHR35" s="47"/>
      <c r="BHS35" s="47"/>
      <c r="BHT35" s="47">
        <f t="shared" si="113"/>
        <v>2.09</v>
      </c>
      <c r="BHU35" s="47"/>
      <c r="BHV35" s="47"/>
      <c r="BHW35" s="47"/>
      <c r="BHX35" s="47"/>
      <c r="BHY35" s="47"/>
      <c r="BHZ35" s="47"/>
      <c r="BIA35" s="47"/>
      <c r="BIB35" s="47"/>
      <c r="BIC35" s="51">
        <v>2.2599999999999998</v>
      </c>
      <c r="BID35" s="47">
        <f>MIN(BIC35,BHT35)</f>
        <v>2.09</v>
      </c>
      <c r="BIE35" s="47"/>
      <c r="BIF35" s="47"/>
      <c r="BIG35" s="47"/>
      <c r="BIH35" s="47">
        <v>2.09</v>
      </c>
      <c r="BII35" s="47">
        <f t="shared" si="114"/>
        <v>2.09</v>
      </c>
      <c r="BIJ35" s="47"/>
      <c r="BIK35" s="47"/>
      <c r="BIL35" s="47"/>
      <c r="BIM35" s="47"/>
      <c r="BIN35" s="47"/>
      <c r="BIO35" s="77">
        <v>2.13</v>
      </c>
      <c r="BIP35" s="47">
        <f t="shared" si="292"/>
        <v>2.09</v>
      </c>
      <c r="BIQ35" s="48"/>
      <c r="BIR35" s="48"/>
      <c r="BIS35" s="48"/>
      <c r="BIT35" s="48"/>
      <c r="BIU35" s="48">
        <v>2.14</v>
      </c>
      <c r="BIV35" s="76"/>
      <c r="BIW35" s="351">
        <v>2.14</v>
      </c>
      <c r="BIX35" s="1264">
        <f t="shared" si="116"/>
        <v>2.09</v>
      </c>
      <c r="BIY35" s="51">
        <v>2.1</v>
      </c>
      <c r="BIZ35" s="51">
        <v>2.12</v>
      </c>
      <c r="BJA35" s="51">
        <v>2.13</v>
      </c>
      <c r="BJB35" s="176">
        <v>2.21</v>
      </c>
      <c r="BJC35" s="176">
        <v>2.1</v>
      </c>
      <c r="BJD35" s="51"/>
      <c r="BJE35" s="176">
        <v>2.21</v>
      </c>
      <c r="BJF35" s="57">
        <v>2.14</v>
      </c>
      <c r="BJG35" s="57"/>
      <c r="BJH35" s="57">
        <f t="shared" si="259"/>
        <v>2.09</v>
      </c>
      <c r="BJI35" s="57"/>
      <c r="BJJ35" s="57">
        <v>2.1</v>
      </c>
      <c r="BJK35" s="51"/>
      <c r="BJL35" s="51"/>
      <c r="BJM35" s="51"/>
      <c r="BJN35" s="51"/>
      <c r="BJO35" s="51">
        <v>2.12</v>
      </c>
      <c r="BJP35" s="51"/>
      <c r="BJQ35" s="1299">
        <v>2.2000000000000002</v>
      </c>
      <c r="BJR35" s="59">
        <f t="shared" si="318"/>
        <v>2.09</v>
      </c>
      <c r="BJS35" s="69"/>
      <c r="BJT35" s="69">
        <v>2.11</v>
      </c>
      <c r="BJU35" s="59"/>
      <c r="BJV35" s="59"/>
      <c r="BJW35" s="40">
        <v>2.11</v>
      </c>
      <c r="BJX35" s="40">
        <f>MIN(BJR35,BJW35)</f>
        <v>2.09</v>
      </c>
      <c r="BJY35" s="51"/>
      <c r="BJZ35" s="51"/>
      <c r="BKA35" s="51"/>
      <c r="BKB35" s="51"/>
      <c r="BKC35" s="51">
        <v>2.2000000000000002</v>
      </c>
      <c r="BKD35" s="51"/>
      <c r="BKE35" s="51">
        <v>2.1800000000000002</v>
      </c>
      <c r="BKF35" s="51"/>
      <c r="BKG35" s="51"/>
      <c r="BKH35" s="51">
        <v>2.2000000000000002</v>
      </c>
      <c r="BKI35" s="51"/>
      <c r="BKJ35" s="51"/>
      <c r="BKK35" s="51">
        <v>2.23</v>
      </c>
      <c r="BKL35" s="51"/>
      <c r="BKM35" s="48">
        <v>2.25</v>
      </c>
      <c r="BKN35" s="48"/>
      <c r="BKO35" s="48">
        <v>2.25</v>
      </c>
      <c r="BKP35" s="48">
        <v>2.1800000000000002</v>
      </c>
      <c r="BKQ35" s="48"/>
      <c r="BKR35" s="48"/>
      <c r="BKS35" s="48"/>
      <c r="BKT35" s="48">
        <v>2.2400000000000002</v>
      </c>
      <c r="BKU35" s="48"/>
      <c r="BKV35" s="48">
        <v>2.2599999999999998</v>
      </c>
      <c r="BKW35" s="48"/>
      <c r="BKX35" s="57">
        <v>2.2000000000000002</v>
      </c>
      <c r="BKY35" s="57"/>
      <c r="BKZ35" s="57">
        <v>2.23</v>
      </c>
      <c r="BLA35" s="5">
        <f>(BKZ35-BJX35)/BJX35</f>
        <v>6.6985645933014412E-2</v>
      </c>
      <c r="BLB35" s="351"/>
      <c r="BLC35" s="351">
        <v>2.08</v>
      </c>
      <c r="BLD35" s="351"/>
      <c r="BLE35" s="351"/>
      <c r="BLF35" s="351"/>
      <c r="BLG35" s="351"/>
      <c r="BLH35" s="351"/>
      <c r="BLI35" s="351"/>
      <c r="BLJ35" s="351"/>
      <c r="BLK35" s="351">
        <v>1.96</v>
      </c>
      <c r="BLL35" s="351">
        <f t="shared" si="120"/>
        <v>1.96</v>
      </c>
      <c r="BLM35" s="351"/>
      <c r="BLN35" s="351"/>
      <c r="BLO35" s="351">
        <v>2.0099999999999998</v>
      </c>
      <c r="BLP35" s="351"/>
      <c r="BLQ35" s="351"/>
      <c r="BLR35" s="351"/>
      <c r="BLS35" s="351"/>
      <c r="BLT35" s="351"/>
      <c r="BLU35" s="351"/>
      <c r="BLV35" s="351"/>
      <c r="BLW35" s="351"/>
      <c r="BLX35" s="351"/>
      <c r="BLY35" s="351"/>
      <c r="BLZ35" s="351">
        <v>1.96</v>
      </c>
      <c r="BMA35" s="351"/>
      <c r="BMB35" s="1079">
        <f t="shared" si="121"/>
        <v>1.96</v>
      </c>
      <c r="BMC35" s="351"/>
      <c r="BMD35" s="351"/>
      <c r="BME35" s="351"/>
      <c r="BMF35" s="351"/>
      <c r="BMG35" s="351"/>
      <c r="BMH35" s="351">
        <v>1.96</v>
      </c>
      <c r="BMI35" s="351"/>
      <c r="BMJ35" s="351"/>
      <c r="BMK35" s="351"/>
      <c r="BML35" s="351"/>
      <c r="BMM35" s="351"/>
      <c r="BMN35" s="351">
        <v>1.96</v>
      </c>
      <c r="BMO35" s="63">
        <v>2.0099999999999998</v>
      </c>
      <c r="BMP35" s="351">
        <f t="shared" si="272"/>
        <v>1.96</v>
      </c>
      <c r="BMQ35" s="1070"/>
      <c r="BMR35" s="351">
        <v>1.93</v>
      </c>
      <c r="BMS35" s="351"/>
      <c r="BMT35" s="351"/>
      <c r="BMU35" s="351"/>
      <c r="BMV35" s="351"/>
      <c r="BMW35" s="351"/>
      <c r="BMX35" s="351"/>
      <c r="BMY35" s="351"/>
      <c r="BMZ35" s="351"/>
      <c r="BNA35" s="351">
        <f t="shared" si="122"/>
        <v>1.96</v>
      </c>
      <c r="BNB35" s="351"/>
      <c r="BNC35" s="351"/>
      <c r="BND35" s="351"/>
      <c r="BNE35" s="351"/>
      <c r="BNF35" s="351">
        <v>2.1</v>
      </c>
      <c r="BNG35" s="351"/>
      <c r="BNH35" s="351"/>
      <c r="BNI35" s="351"/>
      <c r="BNJ35" s="351"/>
      <c r="BNK35" s="351"/>
      <c r="BNL35" s="351"/>
      <c r="BNM35" s="351">
        <f t="shared" si="123"/>
        <v>1.96</v>
      </c>
      <c r="BNN35" s="351"/>
      <c r="BNO35" s="351"/>
      <c r="BNP35" s="351">
        <v>2.09</v>
      </c>
      <c r="BNQ35" s="351"/>
      <c r="BNR35" s="351"/>
      <c r="BNS35" s="351"/>
      <c r="BNT35" s="351"/>
      <c r="BNU35" s="351">
        <v>2.0699999999999998</v>
      </c>
      <c r="BNV35" s="351"/>
      <c r="BNW35" s="351">
        <v>2.0499999999999998</v>
      </c>
      <c r="BNX35" s="351">
        <f t="shared" si="124"/>
        <v>1.96</v>
      </c>
      <c r="BNY35" s="351"/>
      <c r="BNZ35" s="351"/>
      <c r="BOA35" s="351">
        <v>2.09</v>
      </c>
      <c r="BOB35" s="351"/>
      <c r="BOC35" s="351"/>
      <c r="BOD35" s="351"/>
      <c r="BOE35" s="351"/>
      <c r="BOF35" s="351">
        <v>2.09</v>
      </c>
      <c r="BOG35" s="351"/>
      <c r="BOH35" s="351">
        <v>2.06</v>
      </c>
      <c r="BOI35" s="351">
        <f t="shared" si="125"/>
        <v>1.96</v>
      </c>
      <c r="BOJ35" s="351"/>
      <c r="BOK35" s="351">
        <v>2.0699999999999998</v>
      </c>
      <c r="BOL35" s="351"/>
      <c r="BOM35" s="351"/>
      <c r="BON35" s="351"/>
      <c r="BOO35" s="351"/>
      <c r="BOP35" s="351"/>
      <c r="BOQ35" s="351">
        <v>2.0699999999999998</v>
      </c>
      <c r="BOR35" s="351"/>
      <c r="BOS35" s="351"/>
      <c r="BOT35" s="351">
        <v>2.06</v>
      </c>
      <c r="BOU35" s="63">
        <v>2.0699999999999998</v>
      </c>
      <c r="BOV35" s="63">
        <f t="shared" si="288"/>
        <v>1.96</v>
      </c>
      <c r="BOW35" s="63"/>
      <c r="BOX35" s="63"/>
      <c r="BOY35" s="63"/>
      <c r="BOZ35" s="63"/>
      <c r="BPA35" s="63"/>
      <c r="BPB35" s="63">
        <v>2.06</v>
      </c>
      <c r="BPC35" s="63"/>
      <c r="BPD35" s="351"/>
      <c r="BPE35" s="351"/>
      <c r="BPF35" s="351"/>
      <c r="BPG35" s="351"/>
      <c r="BPH35" s="351">
        <v>2.11</v>
      </c>
      <c r="BPI35" s="351">
        <f t="shared" si="289"/>
        <v>1.96</v>
      </c>
      <c r="BPJ35" s="351">
        <v>2.0499999999999998</v>
      </c>
      <c r="BPK35" s="351"/>
      <c r="BPL35" s="351"/>
      <c r="BPM35" s="351"/>
      <c r="BPN35" s="351"/>
      <c r="BPO35" s="351">
        <v>1.98</v>
      </c>
      <c r="BPP35" s="351"/>
      <c r="BPQ35" s="351"/>
      <c r="BPR35" s="351"/>
      <c r="BPS35" s="351">
        <v>2.11</v>
      </c>
      <c r="BPT35" s="351">
        <f t="shared" si="128"/>
        <v>1.96</v>
      </c>
      <c r="BPU35" s="351"/>
      <c r="BPV35" s="351"/>
      <c r="BPW35" s="351"/>
      <c r="BPX35" s="351"/>
      <c r="BPY35" s="351">
        <v>2.06</v>
      </c>
      <c r="BPZ35" s="351"/>
      <c r="BQA35" s="351"/>
      <c r="BQB35" s="351"/>
      <c r="BQC35" s="351">
        <v>2.11</v>
      </c>
      <c r="BQD35" s="351">
        <v>2.08</v>
      </c>
      <c r="BQE35" s="351">
        <f t="shared" si="129"/>
        <v>1.96</v>
      </c>
      <c r="BQF35" s="351"/>
      <c r="BQG35" s="351"/>
      <c r="BQH35" s="351">
        <v>2.08</v>
      </c>
      <c r="BQI35" s="351"/>
      <c r="BQJ35" s="351"/>
      <c r="BQK35" s="351"/>
      <c r="BQL35" s="351"/>
      <c r="BQM35" s="351"/>
      <c r="BQN35" s="351"/>
      <c r="BQO35" s="351"/>
      <c r="BQP35" s="351"/>
      <c r="BQQ35" s="351">
        <v>2.1</v>
      </c>
      <c r="BQR35" s="351">
        <f t="shared" si="130"/>
        <v>1.96</v>
      </c>
      <c r="BQS35" s="351"/>
      <c r="BQT35" s="351">
        <v>2.12</v>
      </c>
      <c r="BQU35" s="351"/>
      <c r="BQV35" s="351"/>
      <c r="BQW35" s="351"/>
      <c r="BQX35" s="351"/>
      <c r="BQY35" s="351"/>
      <c r="BQZ35" s="351"/>
      <c r="BRA35" s="351"/>
      <c r="BRB35" s="351">
        <v>1.99</v>
      </c>
      <c r="BRC35" s="351">
        <v>2.056</v>
      </c>
      <c r="BRD35" s="351">
        <v>2.04</v>
      </c>
      <c r="BRE35" s="351">
        <f t="shared" si="131"/>
        <v>1.96</v>
      </c>
      <c r="BRF35" s="351"/>
      <c r="BRG35" s="351"/>
      <c r="BRH35" s="351"/>
      <c r="BRI35" s="351"/>
      <c r="BRJ35" s="351">
        <v>2.09</v>
      </c>
      <c r="BRK35" s="351"/>
      <c r="BRL35" s="351"/>
      <c r="BRM35" s="351"/>
      <c r="BRN35" s="351"/>
      <c r="BRO35" s="351"/>
      <c r="BRP35" s="351"/>
      <c r="BRQ35" s="351"/>
      <c r="BRR35" s="351">
        <v>2</v>
      </c>
      <c r="BRS35" s="351"/>
      <c r="BRT35" s="351"/>
      <c r="BRU35" s="351"/>
      <c r="BRV35" s="351"/>
      <c r="BRW35" s="351"/>
      <c r="BRX35" s="351">
        <v>2.09</v>
      </c>
      <c r="BRY35" s="351"/>
      <c r="BRZ35" s="351"/>
      <c r="BSA35" s="351"/>
      <c r="BSB35" s="351"/>
      <c r="BSC35" s="351"/>
      <c r="BSD35" s="351"/>
      <c r="BSE35" s="351">
        <v>2.12</v>
      </c>
      <c r="BSF35" s="351">
        <v>2.0699999999999998</v>
      </c>
      <c r="BSG35" s="351">
        <f t="shared" si="313"/>
        <v>1.96</v>
      </c>
      <c r="BSH35" s="351"/>
      <c r="BSI35" s="351"/>
      <c r="BSJ35" s="351"/>
      <c r="BSK35" s="351"/>
      <c r="BSL35" s="351">
        <v>1.95</v>
      </c>
      <c r="BSM35" s="351">
        <f t="shared" si="133"/>
        <v>1.95</v>
      </c>
      <c r="BSN35" s="48"/>
      <c r="BSO35" s="48">
        <v>1.99</v>
      </c>
      <c r="BSP35" s="48"/>
      <c r="BSQ35" s="48"/>
      <c r="BSR35" s="48"/>
      <c r="BSS35" s="48"/>
      <c r="BST35" s="48"/>
      <c r="BSU35" s="48">
        <v>2.11</v>
      </c>
      <c r="BSV35" s="48"/>
      <c r="BSW35" s="48">
        <v>2.04</v>
      </c>
      <c r="BSX35" s="48"/>
      <c r="BSY35" s="48"/>
      <c r="BSZ35" s="48"/>
      <c r="BTA35" s="48"/>
      <c r="BTB35" s="48"/>
      <c r="BTC35" s="48">
        <v>2.06</v>
      </c>
      <c r="BTD35" s="351">
        <f t="shared" si="134"/>
        <v>1.95</v>
      </c>
      <c r="BTE35" s="351"/>
      <c r="BTF35" s="48">
        <v>1.98</v>
      </c>
      <c r="BTG35" s="48"/>
      <c r="BTH35" s="48"/>
      <c r="BTI35" s="48"/>
      <c r="BTJ35" s="48">
        <v>1.97</v>
      </c>
      <c r="BTK35" s="48"/>
      <c r="BTL35" s="57"/>
      <c r="BTM35" s="48">
        <f t="shared" si="135"/>
        <v>1.95</v>
      </c>
      <c r="BTN35" s="48"/>
      <c r="BTO35" s="351"/>
      <c r="BTP35" s="48"/>
      <c r="BTQ35" s="57">
        <v>1.98</v>
      </c>
      <c r="BTR35" s="48"/>
      <c r="BTS35" s="48"/>
      <c r="BTT35" s="48">
        <f t="shared" si="136"/>
        <v>1.95</v>
      </c>
      <c r="BTU35" s="48"/>
      <c r="BTV35" s="48"/>
      <c r="BTW35" s="48">
        <v>1.98</v>
      </c>
      <c r="BTX35" s="48"/>
      <c r="BTY35" s="48">
        <v>2.04</v>
      </c>
      <c r="BTZ35" s="57"/>
      <c r="BUA35" s="57">
        <v>1.98</v>
      </c>
      <c r="BUB35" s="57">
        <f t="shared" si="137"/>
        <v>1.95</v>
      </c>
      <c r="BUC35" s="57"/>
      <c r="BUD35" s="57"/>
      <c r="BUE35" s="57"/>
      <c r="BUF35" s="57"/>
      <c r="BUG35" s="57"/>
      <c r="BUH35" s="57"/>
      <c r="BUI35" s="57"/>
      <c r="BUJ35" s="57"/>
      <c r="BUK35" s="48">
        <v>2.11</v>
      </c>
      <c r="BUL35" s="57">
        <f>MIN(BUK35,BUB35)</f>
        <v>1.95</v>
      </c>
      <c r="BUM35" s="57"/>
      <c r="BUN35" s="57"/>
      <c r="BUO35" s="57"/>
      <c r="BUP35" s="48">
        <v>2.1</v>
      </c>
      <c r="BUQ35" s="57">
        <f t="shared" si="138"/>
        <v>1.95</v>
      </c>
      <c r="BUR35" s="57"/>
      <c r="BUS35" s="57"/>
      <c r="BUT35" s="57"/>
      <c r="BUU35" s="57"/>
      <c r="BUV35" s="57"/>
      <c r="BUW35" s="57"/>
      <c r="BUX35" s="57">
        <f t="shared" si="293"/>
        <v>1.95</v>
      </c>
      <c r="BUY35" s="57"/>
      <c r="BUZ35" s="57"/>
      <c r="BVA35" s="57"/>
      <c r="BVB35" s="57"/>
      <c r="BVC35" s="57">
        <v>1.98</v>
      </c>
      <c r="BVD35" s="48">
        <v>1.99</v>
      </c>
      <c r="BVE35" s="1264">
        <f t="shared" si="140"/>
        <v>1.95</v>
      </c>
      <c r="BVF35" s="51">
        <v>2</v>
      </c>
      <c r="BVG35" s="51">
        <v>2.0099999999999998</v>
      </c>
      <c r="BVH35" s="51">
        <v>2.08</v>
      </c>
      <c r="BVI35" s="1264">
        <v>2.1</v>
      </c>
      <c r="BVJ35" s="1264">
        <v>2.04</v>
      </c>
      <c r="BVK35" s="51"/>
      <c r="BVL35" s="1264">
        <v>2.0299999999999998</v>
      </c>
      <c r="BVM35" s="57">
        <v>2.09</v>
      </c>
      <c r="BVN35" s="57"/>
      <c r="BVO35" s="57">
        <f t="shared" si="260"/>
        <v>1.95</v>
      </c>
      <c r="BVP35" s="57"/>
      <c r="BVQ35" s="57">
        <v>2</v>
      </c>
      <c r="BVR35" s="51"/>
      <c r="BVS35" s="51"/>
      <c r="BVT35" s="51"/>
      <c r="BVU35" s="51"/>
      <c r="BVV35" s="51">
        <v>2.0099999999999998</v>
      </c>
      <c r="BVW35" s="51"/>
      <c r="BVX35" s="1299">
        <v>2.0699999999999998</v>
      </c>
      <c r="BVY35" s="59">
        <f>MIN(BVO35,BVX35)</f>
        <v>1.95</v>
      </c>
      <c r="BVZ35" s="69"/>
      <c r="BWA35" s="69">
        <v>1.99</v>
      </c>
      <c r="BWB35" s="59"/>
      <c r="BWC35" s="59"/>
      <c r="BWD35" s="54">
        <v>2.0249999999999999</v>
      </c>
      <c r="BWE35" s="40">
        <f t="shared" si="300"/>
        <v>1.95</v>
      </c>
      <c r="BWF35" s="51"/>
      <c r="BWG35" s="51"/>
      <c r="BWH35" s="51"/>
      <c r="BWI35" s="51"/>
      <c r="BWJ35" s="51">
        <v>2.09</v>
      </c>
      <c r="BWK35" s="51"/>
      <c r="BWL35" s="51">
        <v>2.08</v>
      </c>
      <c r="BWM35" s="51"/>
      <c r="BWN35" s="51"/>
      <c r="BWO35" s="51">
        <v>2.06</v>
      </c>
      <c r="BWP35" s="51"/>
      <c r="BWQ35" s="51"/>
      <c r="BWR35" s="51">
        <v>2.0499999999999998</v>
      </c>
      <c r="BWS35" s="51"/>
      <c r="BWT35" s="48">
        <v>2.06</v>
      </c>
      <c r="BWU35" s="48"/>
      <c r="BWV35" s="48">
        <v>2.09</v>
      </c>
      <c r="BWW35" s="48">
        <v>2.0299999999999998</v>
      </c>
      <c r="BWX35" s="48"/>
      <c r="BWY35" s="48"/>
      <c r="BWZ35" s="48"/>
      <c r="BXA35" s="48">
        <v>2.0499999999999998</v>
      </c>
      <c r="BXB35" s="48"/>
      <c r="BXC35" s="48">
        <v>2.06</v>
      </c>
      <c r="BXD35" s="48"/>
      <c r="BXE35" s="57">
        <v>1.91</v>
      </c>
      <c r="BXF35" s="57"/>
      <c r="BXG35" s="48">
        <v>2.12</v>
      </c>
      <c r="BXH35" s="57">
        <f t="shared" si="143"/>
        <v>1.95</v>
      </c>
      <c r="BXI35" s="57">
        <v>2.06</v>
      </c>
      <c r="BXJ35" s="57">
        <v>2.09</v>
      </c>
      <c r="BXK35" s="57"/>
      <c r="BXL35" s="57">
        <v>2.06</v>
      </c>
      <c r="BXM35" s="57"/>
      <c r="BXN35" s="57">
        <v>1.98</v>
      </c>
      <c r="BXO35" s="57"/>
      <c r="BXP35" s="57">
        <v>1.98</v>
      </c>
      <c r="BXQ35" s="28">
        <v>2.0499999999999998</v>
      </c>
      <c r="BXR35" s="57">
        <f t="shared" si="314"/>
        <v>1.95</v>
      </c>
      <c r="BXS35" s="57">
        <v>2.02</v>
      </c>
      <c r="BXT35" s="57"/>
      <c r="BXU35" s="57">
        <v>2.09</v>
      </c>
      <c r="BXV35" s="57"/>
      <c r="BXW35" s="57">
        <v>2.0950000000000002</v>
      </c>
      <c r="BXX35" s="57"/>
      <c r="BXY35" s="57"/>
      <c r="BXZ35" s="57">
        <v>2.08</v>
      </c>
      <c r="BYA35" s="57">
        <v>2.09</v>
      </c>
      <c r="BYB35" s="58">
        <v>2.11</v>
      </c>
      <c r="BYC35" s="58">
        <f>MIN(BYB35,BXR35)</f>
        <v>1.95</v>
      </c>
      <c r="BYD35" s="58"/>
      <c r="BYE35" s="58">
        <v>2.1</v>
      </c>
      <c r="BYF35" s="58">
        <v>2.1</v>
      </c>
      <c r="BYG35" s="58"/>
      <c r="BYH35" s="58">
        <v>2.0699999999999998</v>
      </c>
      <c r="BYI35" s="58">
        <v>2.02</v>
      </c>
      <c r="BYJ35" s="58"/>
      <c r="BYK35" s="58">
        <v>2.0099999999999998</v>
      </c>
      <c r="BYL35" s="58">
        <v>2.09</v>
      </c>
      <c r="BYM35" s="58"/>
      <c r="BYN35" s="58">
        <v>2.02</v>
      </c>
      <c r="BYO35" s="5">
        <f>(BYN35-BYC35)/BYC35</f>
        <v>3.5897435897435929E-2</v>
      </c>
      <c r="BYP35" s="351">
        <v>1.89</v>
      </c>
      <c r="BYQ35" s="351"/>
      <c r="BYR35" s="351"/>
      <c r="BYS35" s="351">
        <v>1.97</v>
      </c>
      <c r="BYT35" s="351"/>
      <c r="BYU35" s="351"/>
      <c r="BYV35" s="351"/>
      <c r="BYW35" s="351">
        <v>1.86</v>
      </c>
      <c r="BYX35" s="351">
        <f t="shared" si="290"/>
        <v>1.89</v>
      </c>
      <c r="BYY35" s="351"/>
      <c r="BYZ35" s="351"/>
      <c r="BZA35" s="351"/>
      <c r="BZB35" s="351"/>
      <c r="BZC35" s="351"/>
      <c r="BZD35" s="351"/>
      <c r="BZE35" s="351"/>
      <c r="BZF35" s="351">
        <v>1.89</v>
      </c>
      <c r="BZG35" s="351"/>
      <c r="BZH35" s="351"/>
      <c r="BZI35" s="351"/>
      <c r="BZJ35" s="351"/>
      <c r="BZK35" s="63">
        <v>1.91</v>
      </c>
      <c r="BZL35" s="351">
        <f t="shared" si="148"/>
        <v>1.89</v>
      </c>
      <c r="BZM35" s="351"/>
      <c r="BZN35" s="351"/>
      <c r="BZO35" s="351"/>
      <c r="BZP35" s="351"/>
      <c r="BZQ35" s="351"/>
      <c r="BZR35" s="351"/>
      <c r="BZS35" s="351">
        <v>1.95</v>
      </c>
      <c r="BZT35" s="351"/>
      <c r="BZU35" s="351"/>
      <c r="BZV35" s="351"/>
      <c r="BZW35" s="351"/>
      <c r="BZX35" s="63">
        <v>1.81</v>
      </c>
      <c r="BZY35" s="351">
        <f>MIN(BZL35,BZX35)</f>
        <v>1.81</v>
      </c>
      <c r="BZZ35" s="351"/>
      <c r="CAA35" s="351"/>
      <c r="CAB35" s="351"/>
      <c r="CAC35" s="351">
        <v>1.81</v>
      </c>
      <c r="CAD35" s="351"/>
      <c r="CAE35" s="351"/>
      <c r="CAF35" s="351"/>
      <c r="CAG35" s="351"/>
      <c r="CAH35" s="351"/>
      <c r="CAI35" s="351"/>
      <c r="CAJ35" s="351">
        <v>1.86</v>
      </c>
      <c r="CAK35" s="351"/>
      <c r="CAL35" s="351"/>
      <c r="CAM35" s="351"/>
      <c r="CAN35" s="351"/>
      <c r="CAO35" s="351"/>
      <c r="CAP35" s="351">
        <v>1.79</v>
      </c>
      <c r="CAQ35" s="351"/>
      <c r="CAR35" s="351"/>
      <c r="CAS35" s="351">
        <v>1.8</v>
      </c>
      <c r="CAT35" s="351"/>
      <c r="CAU35" s="351"/>
      <c r="CAV35" s="351"/>
      <c r="CAW35" s="351"/>
      <c r="CAX35" s="351"/>
      <c r="CAY35" s="351">
        <v>1.78</v>
      </c>
      <c r="CAZ35" s="351"/>
      <c r="CBA35" s="351"/>
      <c r="CBB35" s="63">
        <v>1.8</v>
      </c>
      <c r="CBC35" s="351">
        <f t="shared" si="150"/>
        <v>1.8</v>
      </c>
      <c r="CBD35" s="351"/>
      <c r="CBE35" s="351"/>
      <c r="CBF35" s="351"/>
      <c r="CBG35" s="351"/>
      <c r="CBH35" s="351">
        <v>1.81</v>
      </c>
      <c r="CBI35" s="63">
        <v>1.82</v>
      </c>
      <c r="CBJ35" s="351">
        <f t="shared" si="151"/>
        <v>1.8</v>
      </c>
      <c r="CBK35" s="48"/>
      <c r="CBL35" s="48">
        <v>1.73</v>
      </c>
      <c r="CBM35" s="48"/>
      <c r="CBN35" s="48"/>
      <c r="CBO35" s="48"/>
      <c r="CBP35" s="48"/>
      <c r="CBQ35" s="48"/>
      <c r="CBR35" s="48"/>
      <c r="CBS35" s="48"/>
      <c r="CBT35" s="48">
        <v>1.82</v>
      </c>
      <c r="CBU35" s="48"/>
      <c r="CBV35" s="48"/>
      <c r="CBW35" s="48"/>
      <c r="CBX35" s="351">
        <f t="shared" si="152"/>
        <v>1.73</v>
      </c>
      <c r="CBY35" s="48"/>
      <c r="CBZ35" s="351"/>
      <c r="CCA35" s="48">
        <v>1.73</v>
      </c>
      <c r="CCB35" s="48"/>
      <c r="CCC35" s="48"/>
      <c r="CCD35" s="48"/>
      <c r="CCE35" s="48"/>
      <c r="CCF35" s="57">
        <v>1.81</v>
      </c>
      <c r="CCG35" s="48">
        <f t="shared" si="153"/>
        <v>1.73</v>
      </c>
      <c r="CCH35" s="48"/>
      <c r="CCI35" s="351"/>
      <c r="CCJ35" s="48"/>
      <c r="CCK35" s="76">
        <v>1.77</v>
      </c>
      <c r="CCL35" s="48"/>
      <c r="CCM35" s="48"/>
      <c r="CCN35" s="48">
        <f t="shared" si="154"/>
        <v>1.73</v>
      </c>
      <c r="CCO35" s="48">
        <v>1.72</v>
      </c>
      <c r="CCP35" s="48"/>
      <c r="CCQ35" s="48"/>
      <c r="CCR35" s="48"/>
      <c r="CCS35" s="48">
        <v>1.8</v>
      </c>
      <c r="CCT35" s="48">
        <f t="shared" si="155"/>
        <v>1.73</v>
      </c>
      <c r="CCU35" s="48"/>
      <c r="CCV35" s="48"/>
      <c r="CCW35" s="48">
        <v>1.74</v>
      </c>
      <c r="CCX35" s="48"/>
      <c r="CCY35" s="48"/>
      <c r="CCZ35" s="47"/>
      <c r="CDA35" s="48">
        <v>1.77</v>
      </c>
      <c r="CDB35" s="47"/>
      <c r="CDC35" s="51"/>
      <c r="CDD35" s="48">
        <v>1.85</v>
      </c>
      <c r="CDE35" s="51">
        <f>MIN(CDD35,CCT35)</f>
        <v>1.73</v>
      </c>
      <c r="CDF35" s="51"/>
      <c r="CDG35" s="51">
        <v>1.78</v>
      </c>
      <c r="CDH35" s="51"/>
      <c r="CDI35" s="51"/>
      <c r="CDJ35" s="48">
        <v>1.81</v>
      </c>
      <c r="CDK35" s="48">
        <f t="shared" si="156"/>
        <v>1.73</v>
      </c>
      <c r="CDL35" s="48"/>
      <c r="CDM35" s="48"/>
      <c r="CDN35" s="48"/>
      <c r="CDO35" s="48">
        <v>1.82</v>
      </c>
      <c r="CDP35" s="48"/>
      <c r="CDQ35" s="48"/>
      <c r="CDR35" s="48">
        <f t="shared" si="294"/>
        <v>1.73</v>
      </c>
      <c r="CDS35" s="48"/>
      <c r="CDT35" s="48"/>
      <c r="CDU35" s="48"/>
      <c r="CDV35" s="48"/>
      <c r="CDW35" s="48">
        <v>1.85</v>
      </c>
      <c r="CDX35" s="48">
        <v>1.88</v>
      </c>
      <c r="CDY35" s="1264">
        <f t="shared" si="158"/>
        <v>1.73</v>
      </c>
      <c r="CDZ35" s="51">
        <v>1.76</v>
      </c>
      <c r="CEA35" s="51">
        <v>1.79</v>
      </c>
      <c r="CEB35" s="51">
        <v>1.79</v>
      </c>
      <c r="CEC35" s="1264">
        <v>1.81</v>
      </c>
      <c r="CED35" s="1264">
        <v>1.79</v>
      </c>
      <c r="CEE35" s="51"/>
      <c r="CEF35" s="1264">
        <v>1.77</v>
      </c>
      <c r="CEG35" s="57">
        <v>1.84</v>
      </c>
      <c r="CEH35" s="57"/>
      <c r="CEI35" s="57">
        <f t="shared" si="261"/>
        <v>1.73</v>
      </c>
      <c r="CEJ35" s="57"/>
      <c r="CEK35" s="57">
        <v>1.75</v>
      </c>
      <c r="CEL35" s="51"/>
      <c r="CEM35" s="51"/>
      <c r="CEN35" s="51"/>
      <c r="CEO35" s="51"/>
      <c r="CEP35" s="51">
        <v>1.76</v>
      </c>
      <c r="CEQ35" s="51"/>
      <c r="CER35" s="1299">
        <v>1.87</v>
      </c>
      <c r="CES35" s="59">
        <f>MIN(CEI35,CER35)</f>
        <v>1.73</v>
      </c>
      <c r="CET35" s="59"/>
      <c r="CEU35" s="59">
        <v>1.78</v>
      </c>
      <c r="CEV35" s="59"/>
      <c r="CEW35" s="59"/>
      <c r="CEX35" s="40">
        <v>1.76</v>
      </c>
      <c r="CEY35" s="40">
        <f t="shared" si="301"/>
        <v>1.73</v>
      </c>
      <c r="CEZ35" s="51"/>
      <c r="CFA35" s="51"/>
      <c r="CFB35" s="51"/>
      <c r="CFC35" s="51"/>
      <c r="CFD35" s="51">
        <v>1.83</v>
      </c>
      <c r="CFE35" s="51"/>
      <c r="CFF35" s="51">
        <v>1.81</v>
      </c>
      <c r="CFG35" s="51"/>
      <c r="CFH35" s="51"/>
      <c r="CFI35" s="51">
        <v>1.77</v>
      </c>
      <c r="CFJ35" s="51"/>
      <c r="CFK35" s="51"/>
      <c r="CFL35" s="48">
        <v>1.75</v>
      </c>
      <c r="CFM35" s="48"/>
      <c r="CFN35" s="48">
        <v>1.762</v>
      </c>
      <c r="CFO35" s="48"/>
      <c r="CFP35" s="48">
        <v>1.78</v>
      </c>
      <c r="CFQ35" s="48"/>
      <c r="CFR35" s="48">
        <v>1.75</v>
      </c>
      <c r="CFS35" s="48"/>
      <c r="CFT35" s="48"/>
      <c r="CFU35" s="48"/>
      <c r="CFV35" s="48">
        <v>1.78</v>
      </c>
      <c r="CFW35" s="48"/>
      <c r="CFX35" s="48">
        <v>1.86</v>
      </c>
      <c r="CFY35" s="48"/>
      <c r="CFZ35" s="57">
        <v>1.79</v>
      </c>
      <c r="CGA35" s="57"/>
      <c r="CGB35" s="48">
        <v>1.9</v>
      </c>
      <c r="CGC35" s="57">
        <f t="shared" si="161"/>
        <v>1.73</v>
      </c>
      <c r="CGD35" s="57">
        <v>1.73</v>
      </c>
      <c r="CGE35" s="57">
        <v>1.76</v>
      </c>
      <c r="CGF35" s="57"/>
      <c r="CGG35" s="57">
        <v>1.77</v>
      </c>
      <c r="CGH35" s="57"/>
      <c r="CGI35" s="57">
        <v>1.75</v>
      </c>
      <c r="CGJ35" s="57"/>
      <c r="CGK35" s="57">
        <v>1.78</v>
      </c>
      <c r="CGL35" s="28">
        <v>1.89</v>
      </c>
      <c r="CGM35" s="28">
        <f t="shared" si="315"/>
        <v>1.73</v>
      </c>
      <c r="CGN35" s="28">
        <v>1.81</v>
      </c>
      <c r="CGO35" s="28"/>
      <c r="CGP35" s="28">
        <v>1.82</v>
      </c>
      <c r="CGQ35" s="28"/>
      <c r="CGR35" s="28">
        <v>1.81</v>
      </c>
      <c r="CGS35" s="28"/>
      <c r="CGT35" s="28"/>
      <c r="CGU35" s="28">
        <v>1.79</v>
      </c>
      <c r="CGV35" s="28">
        <v>1.76</v>
      </c>
      <c r="CGW35" s="567">
        <v>1.82</v>
      </c>
      <c r="CGX35" s="28">
        <f>MIN(CGW35,CGM35)</f>
        <v>1.73</v>
      </c>
      <c r="CGY35" s="28"/>
      <c r="CGZ35" s="28">
        <v>1.83</v>
      </c>
      <c r="CHA35" s="28">
        <v>1.84</v>
      </c>
      <c r="CHB35" s="28">
        <v>1.84</v>
      </c>
      <c r="CHC35" s="28"/>
      <c r="CHD35" s="28">
        <v>1.84</v>
      </c>
      <c r="CHE35" s="28"/>
      <c r="CHF35" s="28">
        <v>1.82</v>
      </c>
      <c r="CHG35" s="28">
        <v>1.83</v>
      </c>
      <c r="CHH35" s="28"/>
      <c r="CHI35" s="28">
        <v>1.79</v>
      </c>
      <c r="CHJ35" s="58">
        <v>1.83</v>
      </c>
      <c r="CHK35" s="28">
        <f t="shared" si="164"/>
        <v>1.73</v>
      </c>
      <c r="CHL35" s="28"/>
      <c r="CHM35" s="28">
        <v>1.72</v>
      </c>
      <c r="CHN35" s="28">
        <v>1.74</v>
      </c>
      <c r="CHO35" s="28">
        <v>1.76</v>
      </c>
      <c r="CHP35" s="28"/>
      <c r="CHQ35" s="28">
        <v>1.77</v>
      </c>
      <c r="CHR35" s="58">
        <v>1.86</v>
      </c>
      <c r="CHS35" s="28">
        <f>MIN(CHJ35,CGX35)</f>
        <v>1.73</v>
      </c>
      <c r="CHT35" s="28">
        <v>1.74</v>
      </c>
      <c r="CHU35" s="28">
        <v>1.75</v>
      </c>
      <c r="CHV35" s="28">
        <v>1.78</v>
      </c>
      <c r="CHW35" s="28">
        <v>1.79</v>
      </c>
      <c r="CHX35" s="28">
        <v>1.8</v>
      </c>
      <c r="CHY35" s="28">
        <v>1.79</v>
      </c>
      <c r="CHZ35" s="54">
        <v>1.84</v>
      </c>
      <c r="CIA35" s="28">
        <f t="shared" si="166"/>
        <v>1.73</v>
      </c>
      <c r="CIB35" s="54"/>
      <c r="CIC35" s="54">
        <v>1.79</v>
      </c>
      <c r="CID35" s="54"/>
      <c r="CIE35" s="54"/>
      <c r="CIF35" s="54">
        <v>1.82</v>
      </c>
      <c r="CIG35" s="54">
        <v>1.83</v>
      </c>
      <c r="CIH35" s="54">
        <v>1.81</v>
      </c>
      <c r="CII35" s="54"/>
      <c r="CIJ35" s="54">
        <v>1.84</v>
      </c>
      <c r="CIK35" s="54">
        <f t="shared" si="247"/>
        <v>1.73</v>
      </c>
      <c r="CIL35" s="54">
        <v>1.81</v>
      </c>
      <c r="CIM35" s="54"/>
      <c r="CIN35" s="5">
        <f t="shared" si="167"/>
        <v>4.6242774566474028E-2</v>
      </c>
      <c r="CIO35" s="351">
        <v>1.81</v>
      </c>
      <c r="CIP35" s="351">
        <v>1.8</v>
      </c>
      <c r="CIQ35" s="351"/>
      <c r="CIR35" s="351"/>
      <c r="CIS35" s="351">
        <v>1.8</v>
      </c>
      <c r="CIT35" s="63">
        <v>1.8</v>
      </c>
      <c r="CIU35" s="48">
        <f t="shared" si="168"/>
        <v>1.8</v>
      </c>
      <c r="CIV35" s="351"/>
      <c r="CIW35" s="48"/>
      <c r="CIX35" s="81">
        <v>1.81</v>
      </c>
      <c r="CIY35" s="9"/>
      <c r="CIZ35" s="9"/>
      <c r="CJA35" s="9"/>
      <c r="CJB35" s="9"/>
      <c r="CJC35" s="9"/>
      <c r="CJD35" s="9">
        <v>1.83</v>
      </c>
      <c r="CJE35" s="9"/>
      <c r="CJF35" s="9"/>
      <c r="CJG35" s="9"/>
      <c r="CJH35" s="9"/>
      <c r="CJI35" s="351">
        <f t="shared" si="169"/>
        <v>1.8</v>
      </c>
      <c r="CJJ35" s="48"/>
      <c r="CJK35" s="351"/>
      <c r="CJL35" s="9">
        <v>1.79</v>
      </c>
      <c r="CJM35" s="9"/>
      <c r="CJN35" s="9"/>
      <c r="CJO35" s="9"/>
      <c r="CJP35" s="630">
        <v>1.84</v>
      </c>
      <c r="CJQ35" s="57"/>
      <c r="CJR35" s="48">
        <f t="shared" si="170"/>
        <v>1.8</v>
      </c>
      <c r="CJS35" s="48"/>
      <c r="CJT35" s="351"/>
      <c r="CJU35" s="48"/>
      <c r="CJV35" s="48"/>
      <c r="CJW35" s="48">
        <v>1.85</v>
      </c>
      <c r="CJX35" s="48"/>
      <c r="CJY35" s="48"/>
      <c r="CJZ35" s="48">
        <f t="shared" si="171"/>
        <v>1.8</v>
      </c>
      <c r="CKA35" s="48"/>
      <c r="CKB35" s="48"/>
      <c r="CKC35" s="48">
        <v>1.8</v>
      </c>
      <c r="CKD35" s="48"/>
      <c r="CKE35" s="48"/>
      <c r="CKF35" s="57"/>
      <c r="CKG35" s="57">
        <v>1.87</v>
      </c>
      <c r="CKH35" s="48">
        <v>1.81</v>
      </c>
      <c r="CKI35" s="57">
        <f t="shared" si="172"/>
        <v>1.8</v>
      </c>
      <c r="CKJ35" s="57"/>
      <c r="CKK35" s="57"/>
      <c r="CKL35" s="57"/>
      <c r="CKM35" s="57"/>
      <c r="CKN35" s="57"/>
      <c r="CKO35" s="57"/>
      <c r="CKP35" s="57"/>
      <c r="CKQ35" s="57"/>
      <c r="CKR35" s="57">
        <v>1.95</v>
      </c>
      <c r="CKS35" s="48">
        <v>1.948</v>
      </c>
      <c r="CKT35" s="57">
        <f>MIN(CKS35,CKI35)</f>
        <v>1.8</v>
      </c>
      <c r="CKU35" s="57"/>
      <c r="CKV35" s="57"/>
      <c r="CKW35" s="57"/>
      <c r="CKX35" s="48">
        <v>1.96</v>
      </c>
      <c r="CKY35" s="48">
        <f t="shared" si="173"/>
        <v>1.8</v>
      </c>
      <c r="CKZ35" s="48"/>
      <c r="CLA35" s="48"/>
      <c r="CLB35" s="48"/>
      <c r="CLC35" s="48"/>
      <c r="CLD35" s="48"/>
      <c r="CLE35" s="48"/>
      <c r="CLF35" s="48">
        <f t="shared" si="295"/>
        <v>1.8</v>
      </c>
      <c r="CLG35" s="48"/>
      <c r="CLH35" s="48"/>
      <c r="CLI35" s="48">
        <v>1.84</v>
      </c>
      <c r="CLJ35" s="48"/>
      <c r="CLK35" s="48"/>
      <c r="CLL35" s="48"/>
      <c r="CLM35" s="48"/>
      <c r="CLN35" s="1264">
        <f t="shared" si="175"/>
        <v>1.8</v>
      </c>
      <c r="CLO35" s="51">
        <v>1.82</v>
      </c>
      <c r="CLP35" s="51">
        <v>1.85</v>
      </c>
      <c r="CLQ35" s="51">
        <v>1.89</v>
      </c>
      <c r="CLR35" s="1264">
        <v>1.91</v>
      </c>
      <c r="CLS35" s="1264">
        <v>1.94</v>
      </c>
      <c r="CLT35" s="51"/>
      <c r="CLU35" s="1264">
        <v>1.81</v>
      </c>
      <c r="CLV35" s="57">
        <v>1.88</v>
      </c>
      <c r="CLW35" s="57"/>
      <c r="CLX35" s="57">
        <f t="shared" si="262"/>
        <v>1.8</v>
      </c>
      <c r="CLY35" s="57"/>
      <c r="CLZ35" s="57">
        <v>1.85</v>
      </c>
      <c r="CMA35" s="51"/>
      <c r="CMB35" s="51"/>
      <c r="CMC35" s="51"/>
      <c r="CMD35" s="51"/>
      <c r="CME35" s="51">
        <v>1.82</v>
      </c>
      <c r="CMF35" s="51"/>
      <c r="CMG35" s="1299">
        <v>1.9</v>
      </c>
      <c r="CMH35" s="59">
        <f t="shared" si="309"/>
        <v>1.8</v>
      </c>
      <c r="CMI35" s="59"/>
      <c r="CMJ35" s="59">
        <v>1.83</v>
      </c>
      <c r="CMK35" s="59"/>
      <c r="CML35" s="59"/>
      <c r="CMM35" s="40">
        <v>1.86</v>
      </c>
      <c r="CMN35" s="40">
        <f t="shared" si="302"/>
        <v>1.8</v>
      </c>
      <c r="CMO35" s="51"/>
      <c r="CMP35" s="51"/>
      <c r="CMQ35" s="51"/>
      <c r="CMR35" s="51"/>
      <c r="CMS35" s="51">
        <v>1.82</v>
      </c>
      <c r="CMT35" s="51"/>
      <c r="CMU35" s="51">
        <v>1.83</v>
      </c>
      <c r="CMV35" s="51"/>
      <c r="CMW35" s="51"/>
      <c r="CMX35" s="51">
        <v>1.86</v>
      </c>
      <c r="CMY35" s="51"/>
      <c r="CMZ35" s="51"/>
      <c r="CNA35" s="57">
        <v>1.89</v>
      </c>
      <c r="CNB35" s="57"/>
      <c r="CNC35" s="57">
        <v>1.871</v>
      </c>
      <c r="CND35" s="57"/>
      <c r="CNE35" s="57">
        <v>1.86</v>
      </c>
      <c r="CNF35" s="57"/>
      <c r="CNG35" s="57">
        <v>1.86</v>
      </c>
      <c r="CNH35" s="48"/>
      <c r="CNI35" s="48"/>
      <c r="CNJ35" s="48"/>
      <c r="CNK35" s="57">
        <v>1.82</v>
      </c>
      <c r="CNL35" s="57"/>
      <c r="CNM35" s="57">
        <v>1.88</v>
      </c>
      <c r="CNN35" s="57"/>
      <c r="CNO35" s="57">
        <v>1.82</v>
      </c>
      <c r="CNP35" s="57"/>
      <c r="CNQ35" s="48">
        <v>1.95</v>
      </c>
      <c r="CNR35" s="57">
        <f t="shared" si="178"/>
        <v>1.8</v>
      </c>
      <c r="CNS35" s="57">
        <v>1.8</v>
      </c>
      <c r="CNT35" s="57">
        <v>1.81</v>
      </c>
      <c r="CNU35" s="57"/>
      <c r="CNV35" s="57">
        <v>1.82</v>
      </c>
      <c r="CNW35" s="57"/>
      <c r="CNX35" s="57">
        <v>1.86</v>
      </c>
      <c r="CNY35" s="57"/>
      <c r="CNZ35" s="57">
        <v>1.85</v>
      </c>
      <c r="COA35" s="28">
        <v>1.85</v>
      </c>
      <c r="COB35" s="57">
        <f t="shared" si="316"/>
        <v>1.8</v>
      </c>
      <c r="COC35" s="57">
        <v>1.76</v>
      </c>
      <c r="COD35" s="57"/>
      <c r="COE35" s="57">
        <v>1.8</v>
      </c>
      <c r="COF35" s="57"/>
      <c r="COG35" s="57">
        <v>1.82</v>
      </c>
      <c r="COH35" s="57"/>
      <c r="COI35" s="57"/>
      <c r="COJ35" s="57">
        <v>1.87</v>
      </c>
      <c r="COK35" s="57">
        <v>1.81</v>
      </c>
      <c r="COL35" s="28">
        <v>1.88</v>
      </c>
      <c r="COM35" s="28">
        <f>MIN(COL35,COB35)</f>
        <v>1.8</v>
      </c>
      <c r="CON35" s="28"/>
      <c r="COO35" s="28">
        <v>1.85</v>
      </c>
      <c r="COP35" s="28">
        <v>1.81</v>
      </c>
      <c r="COQ35" s="28">
        <v>1.85</v>
      </c>
      <c r="COR35" s="28"/>
      <c r="COS35" s="28">
        <v>1.84</v>
      </c>
      <c r="COT35" s="28"/>
      <c r="COU35" s="28">
        <v>1.83</v>
      </c>
      <c r="COV35" s="28">
        <v>1.85</v>
      </c>
      <c r="COW35" s="28"/>
      <c r="COX35" s="28">
        <v>1.82</v>
      </c>
      <c r="COY35" s="28">
        <v>1.86</v>
      </c>
      <c r="COZ35" s="28">
        <f t="shared" si="181"/>
        <v>1.8</v>
      </c>
      <c r="CPA35" s="28"/>
      <c r="CPB35" s="28">
        <v>1.85</v>
      </c>
      <c r="CPC35" s="28">
        <v>1.86</v>
      </c>
      <c r="CPD35" s="28">
        <v>1.89</v>
      </c>
      <c r="CPE35" s="28">
        <v>1.81</v>
      </c>
      <c r="CPF35" s="28"/>
      <c r="CPG35" s="28">
        <v>1.83</v>
      </c>
      <c r="CPH35" s="28">
        <v>1.86</v>
      </c>
      <c r="CPI35" s="28">
        <f t="shared" si="182"/>
        <v>1.8</v>
      </c>
      <c r="CPJ35" s="28">
        <v>1.84</v>
      </c>
      <c r="CPK35" s="28">
        <v>1.8520000000000001</v>
      </c>
      <c r="CPL35" s="28">
        <v>1.85</v>
      </c>
      <c r="CPM35" s="28">
        <v>1.91</v>
      </c>
      <c r="CPN35" s="28">
        <v>1.9</v>
      </c>
      <c r="CPO35" s="28">
        <v>1.91</v>
      </c>
      <c r="CPP35" s="54">
        <v>1.88</v>
      </c>
      <c r="CPQ35" s="28">
        <f t="shared" si="183"/>
        <v>1.8</v>
      </c>
      <c r="CPR35" s="54"/>
      <c r="CPS35" s="54">
        <v>1.84</v>
      </c>
      <c r="CPT35" s="54"/>
      <c r="CPU35" s="54"/>
      <c r="CPV35" s="54">
        <v>1.83</v>
      </c>
      <c r="CPW35" s="54">
        <v>1.89</v>
      </c>
      <c r="CPX35" s="54">
        <v>1.92</v>
      </c>
      <c r="CPY35" s="54"/>
      <c r="CPZ35" s="54">
        <v>1.88</v>
      </c>
      <c r="CQA35" s="54">
        <f t="shared" si="248"/>
        <v>1.8</v>
      </c>
      <c r="CQB35" s="54">
        <v>1.94</v>
      </c>
      <c r="CQC35" s="54"/>
      <c r="CQD35" s="5">
        <f t="shared" si="249"/>
        <v>7.7777777777777724E-2</v>
      </c>
      <c r="CQE35" s="76">
        <f t="shared" si="184"/>
        <v>2.2989999999999999</v>
      </c>
      <c r="CQF35" s="57">
        <v>2.09</v>
      </c>
      <c r="CQG35" s="47">
        <f t="shared" si="185"/>
        <v>2.09</v>
      </c>
      <c r="CQH35" s="351"/>
      <c r="CQI35" s="48"/>
      <c r="CQJ35" s="47">
        <v>2.1</v>
      </c>
      <c r="CQK35" s="47"/>
      <c r="CQL35" s="47"/>
      <c r="CQM35" s="47"/>
      <c r="CQN35" s="47"/>
      <c r="CQO35" s="47">
        <v>2.0699999999999998</v>
      </c>
      <c r="CQP35" s="102">
        <f t="shared" si="186"/>
        <v>2.0699999999999998</v>
      </c>
      <c r="CQQ35" s="48"/>
      <c r="CQR35" s="102">
        <v>2.0499999999999998</v>
      </c>
      <c r="CQS35" s="48"/>
      <c r="CQT35" s="48"/>
      <c r="CQU35" s="48"/>
      <c r="CQV35" s="48"/>
      <c r="CQW35" s="351">
        <f t="shared" si="187"/>
        <v>2.0499999999999998</v>
      </c>
      <c r="CQX35" s="351"/>
      <c r="CQY35" s="351"/>
      <c r="CQZ35" s="48">
        <v>2.0499999999999998</v>
      </c>
      <c r="CRA35" s="48"/>
      <c r="CRB35" s="48"/>
      <c r="CRC35" s="48"/>
      <c r="CRD35" s="48">
        <v>2.0699999999999998</v>
      </c>
      <c r="CRE35" s="57"/>
      <c r="CRF35" s="48">
        <f t="shared" si="188"/>
        <v>2.0499999999999998</v>
      </c>
      <c r="CRG35" s="48"/>
      <c r="CRH35" s="351"/>
      <c r="CRI35" s="48"/>
      <c r="CRJ35" s="48"/>
      <c r="CRK35" s="48">
        <v>2.16</v>
      </c>
      <c r="CRL35" s="48"/>
      <c r="CRM35" s="48">
        <f t="shared" si="189"/>
        <v>2.0499999999999998</v>
      </c>
      <c r="CRN35" s="48"/>
      <c r="CRO35" s="48"/>
      <c r="CRP35" s="48"/>
      <c r="CRQ35" s="48"/>
      <c r="CRR35" s="48">
        <v>2.0499999999999998</v>
      </c>
      <c r="CRS35" s="48"/>
      <c r="CRT35" s="48">
        <v>2.04</v>
      </c>
      <c r="CRU35" s="48">
        <f t="shared" si="190"/>
        <v>2.04</v>
      </c>
      <c r="CRV35" s="48">
        <v>2.0499999999999998</v>
      </c>
      <c r="CRW35" s="48"/>
      <c r="CRX35" s="48">
        <v>2.0299999999999998</v>
      </c>
      <c r="CRY35" s="48"/>
      <c r="CRZ35" s="48"/>
      <c r="CSA35" s="48"/>
      <c r="CSB35" s="48"/>
      <c r="CSC35" s="48">
        <v>2.0499999999999998</v>
      </c>
      <c r="CSD35" s="48">
        <v>2.06</v>
      </c>
      <c r="CSE35" s="48"/>
      <c r="CSF35" s="48"/>
      <c r="CSG35" s="48"/>
      <c r="CSH35" s="48"/>
      <c r="CSI35" s="48"/>
      <c r="CSJ35" s="48">
        <v>2.0699999999999998</v>
      </c>
      <c r="CSK35" s="48">
        <v>2.0499999999999998</v>
      </c>
      <c r="CSL35" s="48">
        <v>2.0699999999999998</v>
      </c>
      <c r="CSM35" s="48">
        <v>2.08</v>
      </c>
      <c r="CSN35" s="48">
        <v>2.08</v>
      </c>
      <c r="CSO35" s="51">
        <v>2.06</v>
      </c>
      <c r="CSP35" s="48">
        <f t="shared" si="273"/>
        <v>2.04</v>
      </c>
      <c r="CSQ35" s="48"/>
      <c r="CSR35" s="48"/>
      <c r="CSS35" s="48"/>
      <c r="CST35" s="48"/>
      <c r="CSU35" s="48"/>
      <c r="CSV35" s="48"/>
      <c r="CSW35" s="48">
        <v>2.09</v>
      </c>
      <c r="CSX35" s="57">
        <v>2.0699999999999998</v>
      </c>
      <c r="CSY35" s="57">
        <v>2.09</v>
      </c>
      <c r="CSZ35" s="57">
        <v>2.0499999999999998</v>
      </c>
      <c r="CTA35" s="51"/>
      <c r="CTB35" s="51"/>
      <c r="CTC35" s="57">
        <f t="shared" si="191"/>
        <v>2.04</v>
      </c>
      <c r="CTD35" s="57"/>
      <c r="CTE35" s="57"/>
      <c r="CTF35" s="57"/>
      <c r="CTG35" s="57"/>
      <c r="CTH35" s="57"/>
      <c r="CTI35" s="57">
        <v>2.19</v>
      </c>
      <c r="CTJ35" s="57">
        <v>2.15</v>
      </c>
      <c r="CTK35" s="57"/>
      <c r="CTL35" s="57"/>
      <c r="CTM35" s="51">
        <v>2.09</v>
      </c>
      <c r="CTN35" s="51">
        <v>2.0699999999999998</v>
      </c>
      <c r="CTO35" s="51">
        <f t="shared" si="296"/>
        <v>2.04</v>
      </c>
      <c r="CTP35" s="51"/>
      <c r="CTQ35" s="51"/>
      <c r="CTR35" s="51"/>
      <c r="CTS35" s="51"/>
      <c r="CTT35" s="51"/>
      <c r="CTU35" s="51"/>
      <c r="CTV35" s="51">
        <v>2.1</v>
      </c>
      <c r="CTW35" s="51">
        <v>2.13</v>
      </c>
      <c r="CTX35" s="51"/>
      <c r="CTY35" s="51"/>
      <c r="CTZ35" s="51"/>
      <c r="CUA35" s="51"/>
      <c r="CUB35" s="57">
        <v>2.1800000000000002</v>
      </c>
      <c r="CUC35" s="57">
        <v>2.11</v>
      </c>
      <c r="CUD35" s="57">
        <f t="shared" si="193"/>
        <v>2.04</v>
      </c>
      <c r="CUE35" s="51"/>
      <c r="CUF35" s="51"/>
      <c r="CUG35" s="51">
        <v>2.0499999999999998</v>
      </c>
      <c r="CUH35" s="51">
        <v>2.0699999999999998</v>
      </c>
      <c r="CUI35" s="51">
        <v>2.06</v>
      </c>
      <c r="CUJ35" s="51">
        <v>2.08</v>
      </c>
      <c r="CUK35" s="51">
        <v>2.15</v>
      </c>
      <c r="CUL35" s="51">
        <v>2.17</v>
      </c>
      <c r="CUM35" s="51">
        <v>2.08</v>
      </c>
      <c r="CUN35" s="51">
        <v>2.09</v>
      </c>
      <c r="CUO35" s="51"/>
      <c r="CUP35" s="51"/>
      <c r="CUQ35" s="51"/>
      <c r="CUR35" s="51"/>
      <c r="CUS35" s="51">
        <v>2.06</v>
      </c>
      <c r="CUT35" s="51">
        <v>2.09</v>
      </c>
      <c r="CUU35" s="51"/>
      <c r="CUV35" s="51"/>
      <c r="CUW35" s="51">
        <v>2.0499999999999998</v>
      </c>
      <c r="CUX35" s="51">
        <v>2.08</v>
      </c>
      <c r="CUY35" s="57">
        <v>2.09</v>
      </c>
      <c r="CUZ35" s="57">
        <v>2.15</v>
      </c>
      <c r="CVA35" s="57"/>
      <c r="CVB35" s="57"/>
      <c r="CVC35" s="57">
        <f>MIN(CUD35,CUZ35)</f>
        <v>2.04</v>
      </c>
      <c r="CVD35" s="57"/>
      <c r="CVE35" s="57"/>
      <c r="CVF35" s="57">
        <v>2.0499999999999998</v>
      </c>
      <c r="CVG35" s="57">
        <v>2.04</v>
      </c>
      <c r="CVH35" s="51"/>
      <c r="CVI35" s="51"/>
      <c r="CVJ35" s="51"/>
      <c r="CVK35" s="51"/>
      <c r="CVL35" s="51"/>
      <c r="CVM35" s="51"/>
      <c r="CVN35" s="51"/>
      <c r="CVO35" s="51"/>
      <c r="CVP35" s="51">
        <v>2.0499999999999998</v>
      </c>
      <c r="CVQ35" s="51">
        <v>2.06</v>
      </c>
      <c r="CVR35" s="51"/>
      <c r="CVS35" s="51"/>
      <c r="CVT35" s="1299">
        <v>2.08</v>
      </c>
      <c r="CVU35" s="1299">
        <v>2.09</v>
      </c>
      <c r="CVV35" s="59">
        <f>MIN(CVC35,CVT35)</f>
        <v>2.04</v>
      </c>
      <c r="CVW35" s="59"/>
      <c r="CVX35" s="59"/>
      <c r="CVY35" s="59">
        <v>2.09</v>
      </c>
      <c r="CVZ35" s="59">
        <v>2.1</v>
      </c>
      <c r="CWA35" s="59"/>
      <c r="CWB35" s="59"/>
      <c r="CWC35" s="59"/>
      <c r="CWD35" s="59"/>
      <c r="CWE35" s="69">
        <v>2.16</v>
      </c>
      <c r="CWF35" s="40">
        <v>2.15</v>
      </c>
      <c r="CWG35" s="40">
        <f>MIN(CVV35,CWE35)</f>
        <v>2.04</v>
      </c>
      <c r="CWH35" s="40"/>
      <c r="CWI35" s="51"/>
      <c r="CWJ35" s="51"/>
      <c r="CWK35" s="51"/>
      <c r="CWL35" s="51">
        <v>2.0699999999999998</v>
      </c>
      <c r="CWM35" s="51">
        <v>2.08</v>
      </c>
      <c r="CWN35" s="51"/>
      <c r="CWO35" s="51"/>
      <c r="CWP35" s="51">
        <v>2.0499999999999998</v>
      </c>
      <c r="CWQ35" s="51">
        <v>2.06</v>
      </c>
      <c r="CWR35" s="51"/>
      <c r="CWS35" s="51"/>
      <c r="CWT35" s="51"/>
      <c r="CWU35" s="51"/>
      <c r="CWV35" s="57">
        <v>2.0699999999999998</v>
      </c>
      <c r="CWW35" s="48">
        <v>2.0499999999999998</v>
      </c>
      <c r="CWX35" s="48"/>
      <c r="CWY35" s="48"/>
      <c r="CWZ35" s="48">
        <v>2.06</v>
      </c>
      <c r="CXA35" s="57">
        <v>2.0699999999999998</v>
      </c>
      <c r="CXB35" s="57"/>
      <c r="CXC35" s="57"/>
      <c r="CXD35" s="57"/>
      <c r="CXE35" s="57"/>
      <c r="CXF35" s="57"/>
      <c r="CXG35" s="48"/>
      <c r="CXH35" s="48"/>
      <c r="CXI35" s="48"/>
      <c r="CXJ35" s="48"/>
      <c r="CXK35" s="48"/>
      <c r="CXL35" s="48"/>
      <c r="CXM35" s="48"/>
      <c r="CXN35" s="48"/>
      <c r="CXO35" s="48"/>
      <c r="CXP35" s="48"/>
      <c r="CXQ35" s="48"/>
      <c r="CXR35" s="48">
        <v>2.0699999999999998</v>
      </c>
      <c r="CXS35" s="48">
        <v>2.0499999999999998</v>
      </c>
      <c r="CXT35" s="48"/>
      <c r="CXU35" s="48"/>
      <c r="CXV35" s="48">
        <v>2.0099999999999998</v>
      </c>
      <c r="CXW35" s="57">
        <v>2.06</v>
      </c>
      <c r="CXX35" s="57"/>
      <c r="CXY35" s="57"/>
      <c r="CXZ35" s="69">
        <v>2.08</v>
      </c>
      <c r="CYA35" s="69">
        <v>2.04</v>
      </c>
      <c r="CYB35" s="57">
        <f t="shared" si="196"/>
        <v>2.04</v>
      </c>
      <c r="CYC35" s="57">
        <v>2.0499999999999998</v>
      </c>
      <c r="CYD35" s="48">
        <v>2.06</v>
      </c>
      <c r="CYE35" s="57">
        <v>2.04</v>
      </c>
      <c r="CYF35" s="57">
        <v>2.0499999999999998</v>
      </c>
      <c r="CYG35" s="57"/>
      <c r="CYH35" s="57"/>
      <c r="CYI35" s="57">
        <v>2.08</v>
      </c>
      <c r="CYJ35" s="57">
        <v>2.06</v>
      </c>
      <c r="CYK35" s="57"/>
      <c r="CYL35" s="57"/>
      <c r="CYM35" s="57">
        <v>2.09</v>
      </c>
      <c r="CYN35" s="57">
        <v>2.08</v>
      </c>
      <c r="CYO35" s="57"/>
      <c r="CYP35" s="57"/>
      <c r="CYQ35" s="57">
        <v>2.08</v>
      </c>
      <c r="CYR35" s="57">
        <v>2.0699999999999998</v>
      </c>
      <c r="CYS35" s="48">
        <v>2.0499999999999998</v>
      </c>
      <c r="CYT35" s="76">
        <v>2.04</v>
      </c>
      <c r="CYU35" s="76">
        <f t="shared" si="312"/>
        <v>2.04</v>
      </c>
      <c r="CYV35" s="76">
        <v>2.02</v>
      </c>
      <c r="CYW35" s="76">
        <v>2.06</v>
      </c>
      <c r="CYX35" s="76"/>
      <c r="CYY35" s="76"/>
      <c r="CYZ35" s="76">
        <v>2.06</v>
      </c>
      <c r="CZA35" s="76">
        <v>2.04</v>
      </c>
      <c r="CZB35" s="76"/>
      <c r="CZC35" s="76"/>
      <c r="CZD35" s="76">
        <v>2.09</v>
      </c>
      <c r="CZE35" s="351">
        <v>2.04</v>
      </c>
      <c r="CZF35" s="48"/>
      <c r="CZG35" s="351"/>
      <c r="CZH35" s="57"/>
      <c r="CZI35" s="48"/>
      <c r="CZJ35" s="48">
        <v>2.12</v>
      </c>
      <c r="CZK35" s="48">
        <v>2.09</v>
      </c>
      <c r="CZL35" s="48">
        <v>2.0699999999999998</v>
      </c>
      <c r="CZM35" s="48">
        <v>2.06</v>
      </c>
      <c r="CZN35" s="48">
        <v>2.0699999999999998</v>
      </c>
      <c r="CZO35" s="48">
        <v>2.04</v>
      </c>
      <c r="CZP35" s="48">
        <f>MIN(CYU35,CZO35)</f>
        <v>2.04</v>
      </c>
      <c r="CZQ35" s="48"/>
      <c r="CZR35" s="48"/>
      <c r="CZS35" s="48">
        <v>2.06</v>
      </c>
      <c r="CZT35" s="48">
        <v>2.0499999999999998</v>
      </c>
      <c r="CZU35" s="48">
        <v>2.0699999999999998</v>
      </c>
      <c r="CZV35" s="48">
        <v>2.06</v>
      </c>
      <c r="CZW35" s="48"/>
      <c r="CZX35" s="48"/>
      <c r="CZY35" s="48">
        <v>2.1</v>
      </c>
      <c r="CZZ35" s="57">
        <v>2.11</v>
      </c>
      <c r="DAA35" s="57">
        <v>2.1</v>
      </c>
      <c r="DAB35" s="57">
        <v>2.12</v>
      </c>
      <c r="DAC35" s="57"/>
      <c r="DAD35" s="57"/>
      <c r="DAE35" s="57">
        <v>2.09</v>
      </c>
      <c r="DAF35" s="57">
        <v>2.1</v>
      </c>
      <c r="DAG35" s="57">
        <v>2.1</v>
      </c>
      <c r="DAH35" s="57">
        <v>2.09</v>
      </c>
      <c r="DAI35" s="57"/>
      <c r="DAJ35" s="57"/>
      <c r="DAK35" s="57">
        <v>2.09</v>
      </c>
      <c r="DAL35" s="57">
        <v>2.11</v>
      </c>
      <c r="DAM35" s="58">
        <v>2.06</v>
      </c>
      <c r="DAN35" s="58">
        <v>2.09</v>
      </c>
      <c r="DAO35" s="58">
        <f t="shared" si="199"/>
        <v>2.04</v>
      </c>
      <c r="DAP35" s="57"/>
      <c r="DAQ35" s="57"/>
      <c r="DAR35" s="57">
        <v>2.0699999999999998</v>
      </c>
      <c r="DAS35" s="57">
        <v>2.06</v>
      </c>
      <c r="DAT35" s="57">
        <v>2.04</v>
      </c>
      <c r="DAU35" s="57">
        <v>2.0299999999999998</v>
      </c>
      <c r="DAV35" s="58">
        <v>2.08</v>
      </c>
      <c r="DAW35" s="58">
        <v>2.09</v>
      </c>
      <c r="DAX35" s="58">
        <f t="shared" si="200"/>
        <v>2.04</v>
      </c>
      <c r="DAY35" s="57">
        <v>2.0699999999999998</v>
      </c>
      <c r="DAZ35" s="57">
        <v>2.06</v>
      </c>
      <c r="DBA35" s="57">
        <v>2.04</v>
      </c>
      <c r="DBB35" s="57">
        <v>2.0299999999999998</v>
      </c>
      <c r="DBC35" s="57">
        <v>2.0750000000000002</v>
      </c>
      <c r="DBD35" s="57">
        <v>2.0699999999999998</v>
      </c>
      <c r="DBE35" s="57">
        <v>2.09</v>
      </c>
      <c r="DBF35" s="57">
        <v>2.08</v>
      </c>
      <c r="DBG35" s="57">
        <v>2.09</v>
      </c>
      <c r="DBH35" s="57">
        <v>2.08</v>
      </c>
      <c r="DBI35" s="57">
        <v>2.08</v>
      </c>
      <c r="DBJ35" s="57">
        <v>2.08</v>
      </c>
      <c r="DBK35" s="57">
        <v>2.08</v>
      </c>
      <c r="DBL35" s="57">
        <v>2.0699999999999998</v>
      </c>
      <c r="DBM35" s="28">
        <v>2.0699999999999998</v>
      </c>
      <c r="DBN35" s="28">
        <v>2.08</v>
      </c>
      <c r="DBO35" s="28">
        <f t="shared" si="201"/>
        <v>2.04</v>
      </c>
      <c r="DBP35" s="54"/>
      <c r="DBQ35" s="54"/>
      <c r="DBR35" s="54">
        <v>2.06</v>
      </c>
      <c r="DBS35" s="54">
        <v>2.0499999999999998</v>
      </c>
      <c r="DBT35" s="54"/>
      <c r="DBU35" s="54"/>
      <c r="DBV35" s="54"/>
      <c r="DBW35" s="54"/>
      <c r="DBX35" s="54">
        <v>2.08</v>
      </c>
      <c r="DBY35" s="54">
        <v>2.0699999999999998</v>
      </c>
      <c r="DBZ35" s="54">
        <v>2.09</v>
      </c>
      <c r="DCA35" s="54">
        <v>2.06</v>
      </c>
      <c r="DCB35" s="54">
        <v>2.0699999999999998</v>
      </c>
      <c r="DCC35" s="54">
        <v>2.056</v>
      </c>
      <c r="DCD35" s="54"/>
      <c r="DCE35" s="54"/>
      <c r="DCF35" s="28">
        <v>2.08</v>
      </c>
      <c r="DCG35" s="28">
        <f t="shared" si="250"/>
        <v>2.04</v>
      </c>
      <c r="DCH35" s="54">
        <v>2.0299999999999998</v>
      </c>
      <c r="DCI35" s="54">
        <v>2.0099999999999998</v>
      </c>
      <c r="DCJ35" s="54">
        <v>2.0840000000000001</v>
      </c>
      <c r="DCK35" s="54">
        <v>2.0699999999999998</v>
      </c>
      <c r="DCL35" s="54">
        <v>2.0499999999999998</v>
      </c>
      <c r="DCM35" s="54">
        <v>2.06</v>
      </c>
      <c r="DCN35" s="54">
        <v>2.09</v>
      </c>
      <c r="DCO35" s="54">
        <v>2.0499999999999998</v>
      </c>
      <c r="DCP35" s="5">
        <f>(DCN35-DCG35)/DCG35</f>
        <v>2.450980392156854E-2</v>
      </c>
      <c r="DCQ35" s="5">
        <f>(DCO35-DCG35)/DCG35</f>
        <v>4.9019607843136213E-3</v>
      </c>
      <c r="DCR35" s="1222">
        <f>(CSM35-CRU35)/CRU35</f>
        <v>1.9607843137254919E-2</v>
      </c>
      <c r="DCS35" s="1311">
        <v>1.67</v>
      </c>
      <c r="DCT35" s="47"/>
      <c r="DCU35" s="57">
        <v>1.72</v>
      </c>
      <c r="DCV35" s="51"/>
      <c r="DCW35" s="51"/>
      <c r="DCX35" s="51"/>
      <c r="DCY35" s="51"/>
      <c r="DCZ35" s="51">
        <v>1.73</v>
      </c>
      <c r="DDA35" s="51"/>
      <c r="DDB35" s="1299">
        <v>1.7</v>
      </c>
      <c r="DDC35" s="59">
        <f>MIN(DCS35,DDB35)</f>
        <v>1.67</v>
      </c>
      <c r="DDD35" s="59"/>
      <c r="DDE35" s="59">
        <v>1.73</v>
      </c>
      <c r="DDF35" s="59"/>
      <c r="DDG35" s="59"/>
      <c r="DDH35" s="40">
        <v>1.78</v>
      </c>
      <c r="DDI35" s="40">
        <f t="shared" si="303"/>
        <v>1.67</v>
      </c>
      <c r="DDJ35" s="48"/>
      <c r="DDK35" s="51"/>
      <c r="DDL35" s="51"/>
      <c r="DDM35" s="51"/>
      <c r="DDN35" s="51"/>
      <c r="DDO35" s="51">
        <v>1.72</v>
      </c>
      <c r="DDP35" s="51"/>
      <c r="DDQ35" s="51">
        <v>1.72</v>
      </c>
      <c r="DDR35" s="51"/>
      <c r="DDS35" s="51"/>
      <c r="DDT35" s="51"/>
      <c r="DDU35" s="51"/>
      <c r="DDV35" s="51">
        <v>1.69</v>
      </c>
      <c r="DDW35" s="51"/>
      <c r="DDX35" s="48"/>
      <c r="DDY35" s="351"/>
      <c r="DDZ35" s="351"/>
      <c r="DEA35" s="48">
        <v>1.69</v>
      </c>
      <c r="DEB35" s="48"/>
      <c r="DEC35" s="48"/>
      <c r="DED35" s="48">
        <v>1.714</v>
      </c>
      <c r="DEE35" s="48">
        <v>1.72</v>
      </c>
      <c r="DEF35" s="48"/>
      <c r="DEG35" s="48"/>
      <c r="DEH35" s="48">
        <v>1.68</v>
      </c>
      <c r="DEI35" s="48">
        <v>1.64</v>
      </c>
      <c r="DEJ35" s="48"/>
      <c r="DEK35" s="48"/>
      <c r="DEL35" s="48">
        <v>1.69</v>
      </c>
      <c r="DEM35" s="48">
        <v>1.71</v>
      </c>
      <c r="DEN35" s="48"/>
      <c r="DEO35" s="48"/>
      <c r="DEP35" s="48"/>
      <c r="DEQ35" s="48"/>
      <c r="DER35" s="48"/>
      <c r="DES35" s="48"/>
      <c r="DET35" s="48">
        <v>1.7</v>
      </c>
      <c r="DEU35" s="48">
        <v>1.73</v>
      </c>
      <c r="DEV35" s="48"/>
      <c r="DEW35" s="48"/>
      <c r="DEX35" s="48">
        <v>1.76</v>
      </c>
      <c r="DEY35" s="48">
        <v>1.77</v>
      </c>
      <c r="DEZ35" s="57"/>
      <c r="DFA35" s="57"/>
      <c r="DFB35" s="57">
        <v>1.66</v>
      </c>
      <c r="DFC35" s="57">
        <v>1.67</v>
      </c>
      <c r="DFD35" s="57"/>
      <c r="DFE35" s="57"/>
      <c r="DFF35" s="40">
        <v>1.756</v>
      </c>
      <c r="DFG35" s="57">
        <f>MIN(DDI35,DFF35)</f>
        <v>1.67</v>
      </c>
      <c r="DFH35" s="57">
        <v>1.68</v>
      </c>
      <c r="DFI35" s="57">
        <v>1.7</v>
      </c>
      <c r="DFJ35" s="57">
        <v>1.7</v>
      </c>
      <c r="DFK35" s="57">
        <v>1.71</v>
      </c>
      <c r="DFL35" s="57"/>
      <c r="DFM35" s="57">
        <v>1.72</v>
      </c>
      <c r="DFN35" s="57">
        <v>1.74</v>
      </c>
      <c r="DFO35" s="57"/>
      <c r="DFP35" s="57">
        <v>1.74</v>
      </c>
      <c r="DFQ35" s="57">
        <v>1.76</v>
      </c>
      <c r="DFR35" s="57"/>
      <c r="DFS35" s="57">
        <v>1.75</v>
      </c>
      <c r="DFT35" s="57">
        <v>1.72</v>
      </c>
      <c r="DFU35" s="57">
        <v>1.66</v>
      </c>
      <c r="DFV35" s="57">
        <v>1.67</v>
      </c>
      <c r="DFW35" s="57"/>
      <c r="DFX35" s="57">
        <f t="shared" si="305"/>
        <v>1.67</v>
      </c>
      <c r="DFY35" s="57">
        <v>1.69</v>
      </c>
      <c r="DFZ35" s="57">
        <v>1.68</v>
      </c>
      <c r="DGA35" s="57"/>
      <c r="DGB35" s="57">
        <v>1.7</v>
      </c>
      <c r="DGC35" s="57"/>
      <c r="DGD35" s="57">
        <v>1.71</v>
      </c>
      <c r="DGE35" s="57"/>
      <c r="DGF35" s="57"/>
      <c r="DGG35" s="57">
        <v>1.69</v>
      </c>
      <c r="DGH35" s="57">
        <v>1.67</v>
      </c>
      <c r="DGI35" s="57">
        <v>1.69</v>
      </c>
      <c r="DGJ35" s="57">
        <v>1.65</v>
      </c>
      <c r="DGK35" s="57">
        <v>1.68</v>
      </c>
      <c r="DGL35" s="57">
        <v>1.68</v>
      </c>
      <c r="DGM35" s="57">
        <f>MIN(DGL35,DFW35)</f>
        <v>1.68</v>
      </c>
      <c r="DGN35" s="57">
        <f t="shared" si="208"/>
        <v>1.67</v>
      </c>
      <c r="DGO35" s="57"/>
      <c r="DGP35" s="57">
        <v>1.68</v>
      </c>
      <c r="DGQ35" s="5">
        <f t="shared" si="209"/>
        <v>-1</v>
      </c>
      <c r="DGR35" s="57">
        <v>1.69</v>
      </c>
      <c r="DGS35" s="57"/>
      <c r="DGT35" s="57">
        <v>1.72</v>
      </c>
      <c r="DGU35" s="57">
        <v>1.74</v>
      </c>
      <c r="DGV35" s="57"/>
      <c r="DGW35" s="57">
        <v>1.72</v>
      </c>
      <c r="DGX35" s="57">
        <v>1.75</v>
      </c>
      <c r="DGY35" s="57"/>
      <c r="DGZ35" s="57">
        <v>1.7</v>
      </c>
      <c r="DHA35" s="54">
        <v>1.71</v>
      </c>
      <c r="DHB35" s="57">
        <f>MIN(DHA35,DGN35)</f>
        <v>1.67</v>
      </c>
      <c r="DHC35" s="57"/>
      <c r="DHD35" s="57">
        <v>1.72</v>
      </c>
      <c r="DHE35" s="57">
        <v>1.71</v>
      </c>
      <c r="DHF35" s="57">
        <v>1.73</v>
      </c>
      <c r="DHG35" s="57">
        <v>1.75</v>
      </c>
      <c r="DHH35" s="57"/>
      <c r="DHI35" s="57">
        <v>1.72</v>
      </c>
      <c r="DHJ35" s="28">
        <v>1.67</v>
      </c>
      <c r="DHK35" s="57">
        <f t="shared" si="211"/>
        <v>1.67</v>
      </c>
      <c r="DHL35" s="57">
        <v>1.72</v>
      </c>
      <c r="DHM35" s="57">
        <v>1.74</v>
      </c>
      <c r="DHN35" s="57">
        <v>1.72</v>
      </c>
      <c r="DHO35" s="57">
        <v>1.75</v>
      </c>
      <c r="DHP35" s="57">
        <v>1.76</v>
      </c>
      <c r="DHQ35" s="57">
        <v>1.75</v>
      </c>
      <c r="DHR35" s="28">
        <v>1.69</v>
      </c>
      <c r="DHS35" s="28">
        <f t="shared" si="212"/>
        <v>1.67</v>
      </c>
      <c r="DHT35" s="54"/>
      <c r="DHU35" s="54">
        <v>1.68</v>
      </c>
      <c r="DHV35" s="54"/>
      <c r="DHW35" s="54"/>
      <c r="DHX35" s="54">
        <v>1.69</v>
      </c>
      <c r="DHY35" s="54">
        <v>1.73</v>
      </c>
      <c r="DHZ35" s="54">
        <v>1.7509999999999999</v>
      </c>
      <c r="DIA35" s="54"/>
      <c r="DIB35" s="28">
        <v>1.69</v>
      </c>
      <c r="DIC35" s="54">
        <f t="shared" si="253"/>
        <v>1.67</v>
      </c>
      <c r="DID35" s="54">
        <v>1.75</v>
      </c>
      <c r="DIE35" s="54">
        <v>1.74</v>
      </c>
      <c r="DIF35" s="54">
        <v>1.72</v>
      </c>
      <c r="DIG35" s="54">
        <v>1.73</v>
      </c>
      <c r="DIH35" s="5">
        <f>(DIG35-DIC35)/DIC35</f>
        <v>3.5928143712574884E-2</v>
      </c>
      <c r="DII35" s="76">
        <v>1.62</v>
      </c>
      <c r="DIJ35" s="48"/>
      <c r="DIK35" s="48"/>
      <c r="DIL35" s="48"/>
      <c r="DIM35" s="48"/>
      <c r="DIN35" s="48">
        <v>1.63</v>
      </c>
      <c r="DIO35" s="48"/>
      <c r="DIP35" s="48">
        <f>MIN(DII35,DIO35)</f>
        <v>1.62</v>
      </c>
      <c r="DIQ35" s="48"/>
      <c r="DIR35" s="48">
        <v>1.68</v>
      </c>
      <c r="DIS35" s="48"/>
      <c r="DIT35" s="48"/>
      <c r="DIU35" s="48">
        <f t="shared" si="306"/>
        <v>1.62</v>
      </c>
      <c r="DIV35" s="51"/>
      <c r="DIW35" s="51"/>
      <c r="DIX35" s="51"/>
      <c r="DIY35" s="51"/>
      <c r="DIZ35" s="51"/>
      <c r="DJA35" s="48">
        <v>1.72</v>
      </c>
      <c r="DJB35" s="47"/>
      <c r="DJC35" s="47">
        <v>1.73</v>
      </c>
      <c r="DJD35" s="47"/>
      <c r="DJE35" s="47"/>
      <c r="DJF35" s="47"/>
      <c r="DJG35" s="47"/>
      <c r="DJH35" s="47">
        <v>1.67</v>
      </c>
      <c r="DJI35" s="47"/>
      <c r="DJJ35" s="48"/>
      <c r="DJK35" s="351"/>
      <c r="DJL35" s="351"/>
      <c r="DJM35" s="48">
        <v>1.65</v>
      </c>
      <c r="DJN35" s="48"/>
      <c r="DJO35" s="48"/>
      <c r="DJP35" s="48">
        <v>1.64</v>
      </c>
      <c r="DJQ35" s="48">
        <v>1.66</v>
      </c>
      <c r="DJR35" s="48"/>
      <c r="DJS35" s="48"/>
      <c r="DJT35" s="48">
        <v>1.62</v>
      </c>
      <c r="DJU35" s="48">
        <v>1.61</v>
      </c>
      <c r="DJV35" s="48"/>
      <c r="DJW35" s="48"/>
      <c r="DJX35" s="48">
        <v>1.63</v>
      </c>
      <c r="DJY35" s="48">
        <v>1.62</v>
      </c>
      <c r="DJZ35" s="48"/>
      <c r="DKA35" s="48"/>
      <c r="DKB35" s="48"/>
      <c r="DKC35" s="48"/>
      <c r="DKD35" s="48"/>
      <c r="DKE35" s="48"/>
      <c r="DKF35" s="48">
        <v>1.65</v>
      </c>
      <c r="DKG35" s="48">
        <v>1.64</v>
      </c>
      <c r="DKH35" s="48"/>
      <c r="DKI35" s="48"/>
      <c r="DKJ35" s="48">
        <v>1.72</v>
      </c>
      <c r="DKK35" s="48">
        <v>1.73</v>
      </c>
      <c r="DKL35" s="48"/>
      <c r="DKM35" s="48"/>
      <c r="DKN35" s="48">
        <v>1.64</v>
      </c>
      <c r="DKO35" s="57">
        <v>1.63</v>
      </c>
      <c r="DKP35" s="57"/>
      <c r="DKQ35" s="57"/>
      <c r="DKR35" s="48">
        <v>1.74</v>
      </c>
      <c r="DKS35" s="57">
        <f>MIN(DKR35,DIU35)</f>
        <v>1.62</v>
      </c>
      <c r="DKT35" s="57">
        <v>1.62</v>
      </c>
      <c r="DKU35" s="57">
        <v>1.63</v>
      </c>
      <c r="DKV35" s="57">
        <v>1.63</v>
      </c>
      <c r="DKW35" s="57">
        <v>1.64</v>
      </c>
      <c r="DKX35" s="57"/>
      <c r="DKY35" s="57">
        <v>1.62</v>
      </c>
      <c r="DKZ35" s="57">
        <v>1.64</v>
      </c>
      <c r="DLA35" s="57"/>
      <c r="DLB35" s="57">
        <v>1.66</v>
      </c>
      <c r="DLC35" s="57">
        <v>1.65</v>
      </c>
      <c r="DLD35" s="57"/>
      <c r="DLE35" s="57">
        <v>1.65</v>
      </c>
      <c r="DLF35" s="57">
        <v>1.63</v>
      </c>
      <c r="DLG35" s="48">
        <v>1.64</v>
      </c>
      <c r="DLH35" s="48">
        <v>1.65</v>
      </c>
      <c r="DLI35" s="48">
        <f t="shared" si="217"/>
        <v>1.62</v>
      </c>
      <c r="DLJ35" s="48">
        <f t="shared" si="307"/>
        <v>1.62</v>
      </c>
      <c r="DLK35" s="48">
        <v>1.61</v>
      </c>
      <c r="DLL35" s="48">
        <v>1.63</v>
      </c>
      <c r="DLM35" s="48"/>
      <c r="DLN35" s="48">
        <v>1.65</v>
      </c>
      <c r="DLO35" s="48"/>
      <c r="DLP35" s="48">
        <v>1.64</v>
      </c>
      <c r="DLQ35" s="48"/>
      <c r="DLR35" s="48"/>
      <c r="DLS35" s="48">
        <v>1.65</v>
      </c>
      <c r="DLT35" s="48">
        <v>1.66</v>
      </c>
      <c r="DLU35" s="48">
        <v>1.67</v>
      </c>
      <c r="DLV35" s="48"/>
      <c r="DLW35" s="47">
        <v>1.68</v>
      </c>
      <c r="DLX35" s="48">
        <f t="shared" si="319"/>
        <v>1.62</v>
      </c>
      <c r="DLY35" s="48">
        <f t="shared" si="319"/>
        <v>1.62</v>
      </c>
      <c r="DLZ35" s="48"/>
      <c r="DMA35" s="48">
        <v>1.67</v>
      </c>
      <c r="DMB35" s="5">
        <f t="shared" si="221"/>
        <v>-1</v>
      </c>
      <c r="DMC35" s="48">
        <v>1.65</v>
      </c>
      <c r="DMD35" s="57"/>
      <c r="DME35" s="57">
        <v>1.67</v>
      </c>
      <c r="DMF35" s="57">
        <v>1.66</v>
      </c>
      <c r="DMG35" s="57"/>
      <c r="DMH35" s="57">
        <v>1.66</v>
      </c>
      <c r="DMI35" s="57">
        <v>1.66</v>
      </c>
      <c r="DMJ35" s="57"/>
      <c r="DMK35" s="57">
        <v>1.65</v>
      </c>
      <c r="DML35" s="58">
        <v>1.66</v>
      </c>
      <c r="DMM35" s="57">
        <f t="shared" si="222"/>
        <v>1.62</v>
      </c>
      <c r="DMN35" s="57"/>
      <c r="DMO35" s="57">
        <v>1.64</v>
      </c>
      <c r="DMP35" s="57">
        <v>1.65</v>
      </c>
      <c r="DMQ35" s="58">
        <v>1.65</v>
      </c>
      <c r="DMR35" s="57">
        <f t="shared" si="223"/>
        <v>1.62</v>
      </c>
      <c r="DMS35" s="57">
        <v>1.69</v>
      </c>
      <c r="DMT35" s="57">
        <v>1.68</v>
      </c>
      <c r="DMU35" s="57">
        <v>1.67</v>
      </c>
      <c r="DMV35" s="57">
        <v>1.71</v>
      </c>
      <c r="DMW35" s="57">
        <v>1.72</v>
      </c>
      <c r="DMX35" s="57">
        <v>1.72</v>
      </c>
      <c r="DMY35" s="28">
        <v>1.67</v>
      </c>
      <c r="DMZ35" s="28">
        <f t="shared" si="224"/>
        <v>1.62</v>
      </c>
      <c r="DNA35" s="54"/>
      <c r="DNB35" s="54">
        <v>1.66</v>
      </c>
      <c r="DNC35" s="54"/>
      <c r="DND35" s="54"/>
      <c r="DNE35" s="54">
        <v>1.67</v>
      </c>
      <c r="DNF35" s="54">
        <v>1.68</v>
      </c>
      <c r="DNG35" s="54">
        <v>1.62</v>
      </c>
      <c r="DNH35" s="54"/>
      <c r="DNI35" s="28">
        <v>1.67</v>
      </c>
      <c r="DNJ35" s="54">
        <f t="shared" si="254"/>
        <v>1.62</v>
      </c>
      <c r="DNK35" s="54">
        <v>1.61</v>
      </c>
      <c r="DNL35" s="54">
        <v>1.64</v>
      </c>
      <c r="DNM35" s="54">
        <v>1.68</v>
      </c>
      <c r="DNN35" s="54">
        <v>1.67</v>
      </c>
      <c r="DNO35" s="5">
        <f>(DNN35-DNJ35)/DNJ35</f>
        <v>3.0864197530864085E-2</v>
      </c>
      <c r="DNP35" s="5">
        <f>(DNO35-DNK35)/DNK35</f>
        <v>-0.98082969097461858</v>
      </c>
      <c r="DNQ35" s="5">
        <f>(DNP35-DNL35)/DNL35</f>
        <v>-1.5980668847406212</v>
      </c>
      <c r="DNR35" s="5">
        <f t="shared" ref="DNR35:DQA35" si="323">(DNQ35-DNO35)/DNO35</f>
        <v>-52.777367065596316</v>
      </c>
      <c r="DNS35" s="5">
        <f t="shared" si="323"/>
        <v>52.808900312910758</v>
      </c>
      <c r="DNT35" s="5">
        <f t="shared" si="323"/>
        <v>-34.045488156449757</v>
      </c>
      <c r="DNU35" s="5">
        <f t="shared" si="323"/>
        <v>-0.35492257288744522</v>
      </c>
      <c r="DNV35" s="5">
        <f t="shared" si="323"/>
        <v>-1.0067208855095335</v>
      </c>
      <c r="DNW35" s="5">
        <f t="shared" si="323"/>
        <v>-0.97043012334311873</v>
      </c>
      <c r="DNX35" s="5">
        <f t="shared" si="323"/>
        <v>1.7342023231947725</v>
      </c>
      <c r="DNY35" s="5">
        <f t="shared" si="323"/>
        <v>-2.7226247594108841</v>
      </c>
      <c r="DNZ35" s="5">
        <f t="shared" si="323"/>
        <v>1.8055855789301742</v>
      </c>
      <c r="DOA35" s="5">
        <f t="shared" si="323"/>
        <v>4.1162011364336344E-2</v>
      </c>
      <c r="DOB35" s="5">
        <f t="shared" si="323"/>
        <v>-1.0151185032832961</v>
      </c>
      <c r="DOC35" s="5">
        <f t="shared" si="323"/>
        <v>-1.562210130125631</v>
      </c>
      <c r="DOD35" s="5">
        <f t="shared" si="323"/>
        <v>-38.952716068660422</v>
      </c>
      <c r="DOE35" s="5">
        <f t="shared" si="323"/>
        <v>37.372580090572555</v>
      </c>
      <c r="DOF35" s="5">
        <f t="shared" si="323"/>
        <v>-24.922889353922635</v>
      </c>
      <c r="DOG35" s="5">
        <f t="shared" si="323"/>
        <v>-0.36017582676411991</v>
      </c>
      <c r="DOH35" s="5">
        <f t="shared" si="323"/>
        <v>-1.0096374354109681</v>
      </c>
      <c r="DOI35" s="5">
        <f t="shared" si="323"/>
        <v>-0.95948955110808365</v>
      </c>
      <c r="DOJ35" s="5">
        <f t="shared" si="323"/>
        <v>1.663947660586494</v>
      </c>
      <c r="DOK35" s="5">
        <f t="shared" si="323"/>
        <v>-2.648064544981132</v>
      </c>
      <c r="DOL35" s="5">
        <f t="shared" si="323"/>
        <v>1.7598680380864673</v>
      </c>
      <c r="DOM35" s="5">
        <f t="shared" si="323"/>
        <v>5.7646270836526251E-2</v>
      </c>
      <c r="DON35" s="5">
        <f t="shared" si="323"/>
        <v>-1.0217692091175734</v>
      </c>
      <c r="DOO35" s="5">
        <f t="shared" si="323"/>
        <v>-1.5805942190009652</v>
      </c>
      <c r="DOP35" s="5">
        <f t="shared" si="323"/>
        <v>-28.418845938590316</v>
      </c>
      <c r="DOQ35" s="5">
        <f t="shared" si="323"/>
        <v>26.813370852243214</v>
      </c>
      <c r="DOR35" s="5">
        <f t="shared" si="323"/>
        <v>-17.964107884179754</v>
      </c>
      <c r="DOS35" s="5">
        <f t="shared" si="323"/>
        <v>-0.36788045781317036</v>
      </c>
      <c r="DOT35" s="5">
        <f t="shared" si="323"/>
        <v>-1.0137200376573465</v>
      </c>
      <c r="DOU35" s="5">
        <f t="shared" si="323"/>
        <v>-0.94356969774435118</v>
      </c>
      <c r="DOV35" s="5">
        <f t="shared" si="323"/>
        <v>1.5648812751656056</v>
      </c>
      <c r="DOW35" s="5">
        <f t="shared" si="323"/>
        <v>-2.5437016306612263</v>
      </c>
      <c r="DOX35" s="5">
        <f t="shared" si="323"/>
        <v>1.6958280206984895</v>
      </c>
      <c r="DOY35" s="5">
        <f t="shared" si="323"/>
        <v>8.3678389927073715E-2</v>
      </c>
      <c r="DOZ35" s="5">
        <f t="shared" si="323"/>
        <v>-1.0328963070662189</v>
      </c>
      <c r="DPA35" s="5">
        <f t="shared" si="323"/>
        <v>-1.6090808115322817</v>
      </c>
      <c r="DPB35" s="5">
        <f t="shared" si="323"/>
        <v>-20.22934718192602</v>
      </c>
      <c r="DPC35" s="5">
        <f t="shared" si="323"/>
        <v>18.58507068283004</v>
      </c>
      <c r="DPD35" s="5">
        <f t="shared" si="323"/>
        <v>-12.550116407846543</v>
      </c>
      <c r="DPE35" s="5">
        <f t="shared" si="323"/>
        <v>-0.37960843249259729</v>
      </c>
      <c r="DPF35" s="5">
        <f t="shared" si="323"/>
        <v>-1.0204254500276557</v>
      </c>
      <c r="DPG35" s="5">
        <f t="shared" si="323"/>
        <v>-0.9186919533758533</v>
      </c>
      <c r="DPH35" s="5">
        <f t="shared" si="323"/>
        <v>1.4201041777273182</v>
      </c>
      <c r="DPI35" s="5">
        <f t="shared" si="323"/>
        <v>-2.3916785177092854</v>
      </c>
      <c r="DPJ35" s="5">
        <f t="shared" si="323"/>
        <v>1.6033519820444178</v>
      </c>
      <c r="DPK35" s="5">
        <f t="shared" si="323"/>
        <v>0.1290382826775163</v>
      </c>
      <c r="DPL35" s="5">
        <f t="shared" si="323"/>
        <v>-1.0539530215796342</v>
      </c>
      <c r="DPM35" s="5">
        <f t="shared" si="323"/>
        <v>-1.6573435112081563</v>
      </c>
      <c r="DPN35" s="5">
        <f t="shared" si="323"/>
        <v>-13.843812524613927</v>
      </c>
      <c r="DPO35" s="5">
        <f t="shared" si="323"/>
        <v>12.135132440595145</v>
      </c>
      <c r="DPP35" s="5">
        <f t="shared" si="323"/>
        <v>-8.3220381644050239</v>
      </c>
      <c r="DPQ35" s="5">
        <f t="shared" si="323"/>
        <v>-0.3988622606952627</v>
      </c>
      <c r="DPR35" s="5">
        <f t="shared" si="323"/>
        <v>-1.0328683895827098</v>
      </c>
      <c r="DPS35" s="5">
        <f t="shared" si="323"/>
        <v>-0.87588756874481921</v>
      </c>
      <c r="DPT35" s="5">
        <f t="shared" si="323"/>
        <v>1.1959650111245086</v>
      </c>
      <c r="DPU35" s="5">
        <f t="shared" si="323"/>
        <v>-2.1579064895264066</v>
      </c>
      <c r="DPV35" s="5">
        <f t="shared" si="323"/>
        <v>1.4636797764109954</v>
      </c>
      <c r="DPW35" s="5">
        <f t="shared" si="323"/>
        <v>0.22384832565859722</v>
      </c>
      <c r="DPX35" s="5">
        <f t="shared" si="323"/>
        <v>-1.1037340249658942</v>
      </c>
      <c r="DPY35" s="5">
        <f t="shared" si="323"/>
        <v>-1.7540816254715881</v>
      </c>
      <c r="DPZ35" s="5">
        <f t="shared" si="323"/>
        <v>-8.8360274543524149</v>
      </c>
      <c r="DQA35" s="5">
        <f t="shared" si="323"/>
        <v>7.0055767553468788</v>
      </c>
      <c r="DQB35" s="5">
        <f t="shared" ref="DQB35:DRA35" si="324">(DQA35-DPY35)/DPY35</f>
        <v>-4.9938715813543828</v>
      </c>
      <c r="DQC35" s="5">
        <f t="shared" si="324"/>
        <v>-0.43482842180458353</v>
      </c>
      <c r="DQD35" s="5">
        <f t="shared" si="324"/>
        <v>-1.0620688969645089</v>
      </c>
      <c r="DQE35" s="5">
        <f t="shared" si="324"/>
        <v>-0.78732554899289853</v>
      </c>
      <c r="DQF35" s="5">
        <f t="shared" si="324"/>
        <v>0.81065797338043122</v>
      </c>
      <c r="DQG35" s="5">
        <f t="shared" si="324"/>
        <v>-1.7632819073201058</v>
      </c>
      <c r="DQH35" s="5">
        <f t="shared" si="324"/>
        <v>1.239584260380721</v>
      </c>
      <c r="DQI35" s="5">
        <f t="shared" si="324"/>
        <v>0.52910882404779636</v>
      </c>
      <c r="DQJ35" s="5">
        <f t="shared" si="324"/>
        <v>-1.3000704662432303</v>
      </c>
      <c r="DQK35" s="5">
        <f t="shared" si="324"/>
        <v>-2.0487955581526438</v>
      </c>
      <c r="DQL35" s="5">
        <f t="shared" si="324"/>
        <v>-4.8721628992669546</v>
      </c>
      <c r="DQM35" s="5">
        <f t="shared" si="324"/>
        <v>2.7476144761182666</v>
      </c>
      <c r="DQN35" s="5">
        <f t="shared" si="324"/>
        <v>-2.3410876771890958</v>
      </c>
      <c r="DQO35" s="5">
        <f t="shared" si="324"/>
        <v>-0.51949724884171544</v>
      </c>
      <c r="DQP35" s="5">
        <f t="shared" si="324"/>
        <v>-1.189072103585523</v>
      </c>
      <c r="DQQ35" s="5">
        <f t="shared" si="324"/>
        <v>-0.49208561679619722</v>
      </c>
      <c r="DQR35" s="5">
        <f t="shared" si="324"/>
        <v>-5.2765692420192613E-2</v>
      </c>
      <c r="DQS35" s="5">
        <f t="shared" si="324"/>
        <v>-0.95562448041537329</v>
      </c>
      <c r="DQT35" s="5">
        <f t="shared" si="324"/>
        <v>0.94198823903271267</v>
      </c>
      <c r="DQU35" s="5">
        <f t="shared" si="324"/>
        <v>-18.852286131892555</v>
      </c>
      <c r="DQV35" s="5">
        <f t="shared" si="324"/>
        <v>18.727713676504173</v>
      </c>
      <c r="DQW35" s="5">
        <f t="shared" si="324"/>
        <v>18.881048298155886</v>
      </c>
      <c r="DQX35" s="5">
        <f t="shared" si="324"/>
        <v>-2.0015256593318238</v>
      </c>
      <c r="DQY35" s="5">
        <f t="shared" si="324"/>
        <v>-1.1068750672882695</v>
      </c>
      <c r="DQZ35" s="5">
        <f t="shared" si="324"/>
        <v>-1.0586236023450233</v>
      </c>
      <c r="DRA35" s="5">
        <f t="shared" si="324"/>
        <v>-0.47109166579536771</v>
      </c>
      <c r="DRB35" s="54">
        <f>MIN(DRA35,DQR35)</f>
        <v>-0.47109166579536771</v>
      </c>
      <c r="DRC35" s="54">
        <v>2.02</v>
      </c>
      <c r="DRD35" s="54">
        <v>2.0299999999999998</v>
      </c>
      <c r="DRE35" s="54">
        <v>2.0699999999999998</v>
      </c>
      <c r="DRF35" s="54">
        <v>2.08</v>
      </c>
      <c r="DRG35" s="5">
        <f>(DRF35-DRB35)/DRB35</f>
        <v>-5.4152765820813906</v>
      </c>
      <c r="DRH35" s="76"/>
      <c r="DRI35" s="681" t="s">
        <v>1258</v>
      </c>
      <c r="DRJ35" s="1159"/>
      <c r="DRK35" s="13"/>
      <c r="DRL35" s="9" t="str">
        <f t="shared" si="232"/>
        <v>2. Within 10% deviation from baseline</v>
      </c>
      <c r="DRM35" s="4" t="str">
        <f t="shared" si="233"/>
        <v xml:space="preserve">1. Better than baseline </v>
      </c>
      <c r="DRN35" s="10" t="str">
        <f t="shared" si="234"/>
        <v>2. Within 10% deviation from baseline</v>
      </c>
      <c r="DRO35" s="4" t="str">
        <f t="shared" si="235"/>
        <v>2. Within 10% deviation from baseline</v>
      </c>
      <c r="DRP35" s="10" t="str">
        <f t="shared" si="236"/>
        <v xml:space="preserve">1. Better than baseline </v>
      </c>
      <c r="DRQ35" s="14" t="str">
        <f t="shared" si="237"/>
        <v>2. Within 10% deviation from baseline</v>
      </c>
      <c r="DRR35" s="14" t="str">
        <f t="shared" si="238"/>
        <v>2. Within 10% deviation from baseline</v>
      </c>
      <c r="DRS35" s="10" t="str">
        <f t="shared" si="239"/>
        <v>2. Within 10% deviation from baseline</v>
      </c>
      <c r="DRT35" s="10" t="str">
        <f t="shared" si="240"/>
        <v>2. Within 10% deviation from baseline</v>
      </c>
      <c r="DRU35" s="10" t="str">
        <f t="shared" si="241"/>
        <v>2. Within 10% deviation from baseline</v>
      </c>
      <c r="DRV35" s="10" t="str">
        <f t="shared" si="242"/>
        <v>2. Within 10% deviation from baseline</v>
      </c>
      <c r="DRW35" s="10" t="str">
        <f t="shared" si="243"/>
        <v>2. Within 10% deviation from baseline</v>
      </c>
      <c r="DRX35" s="10" t="str">
        <f t="shared" si="244"/>
        <v>2. Within 10% deviation from baseline</v>
      </c>
    </row>
    <row r="36" spans="1:3196" ht="15" thickBot="1" x14ac:dyDescent="0.4">
      <c r="A36" s="11">
        <v>34</v>
      </c>
      <c r="B36" s="88" t="s">
        <v>16</v>
      </c>
      <c r="C36" s="88" t="s">
        <v>1254</v>
      </c>
      <c r="D36" s="157" t="s">
        <v>1255</v>
      </c>
      <c r="E36" s="198" t="s">
        <v>1255</v>
      </c>
      <c r="F36" s="90" t="str">
        <f t="shared" si="0"/>
        <v>Powerd_T2-Suspend-YJ-Wimg</v>
      </c>
      <c r="G36" s="90" t="s">
        <v>1259</v>
      </c>
      <c r="H36" s="90"/>
      <c r="I36" s="88" t="s">
        <v>1259</v>
      </c>
      <c r="J36" s="88" t="s">
        <v>1260</v>
      </c>
      <c r="K36" s="182">
        <v>1.97</v>
      </c>
      <c r="L36" s="182"/>
      <c r="M36" s="182"/>
      <c r="N36" s="182"/>
      <c r="O36" s="182"/>
      <c r="P36" s="182">
        <v>1.8</v>
      </c>
      <c r="Q36" s="182"/>
      <c r="R36" s="182"/>
      <c r="S36" s="182"/>
      <c r="T36" s="49">
        <v>1.95</v>
      </c>
      <c r="U36" s="49"/>
      <c r="V36" s="49">
        <v>1.83</v>
      </c>
      <c r="W36" s="109"/>
      <c r="X36" s="109"/>
      <c r="Y36" s="109"/>
      <c r="Z36" s="109"/>
      <c r="AA36" s="109"/>
      <c r="AB36" s="109"/>
      <c r="AC36" s="49">
        <v>1.78</v>
      </c>
      <c r="AD36" s="49">
        <f t="shared" si="1"/>
        <v>1.78</v>
      </c>
      <c r="AE36" s="109"/>
      <c r="AF36" s="109"/>
      <c r="AG36" s="109">
        <v>1.81</v>
      </c>
      <c r="AH36" s="109"/>
      <c r="AI36" s="109"/>
      <c r="AJ36" s="109"/>
      <c r="AK36" s="109"/>
      <c r="AL36" s="109"/>
      <c r="AM36" s="109"/>
      <c r="AN36" s="109"/>
      <c r="AO36" s="109"/>
      <c r="AP36" s="109"/>
      <c r="AQ36" s="109"/>
      <c r="AR36" s="109"/>
      <c r="AS36" s="49">
        <f t="shared" si="2"/>
        <v>1.78</v>
      </c>
      <c r="AT36" s="109"/>
      <c r="AU36" s="109">
        <v>1.77</v>
      </c>
      <c r="AV36" s="109"/>
      <c r="AW36" s="109"/>
      <c r="AX36" s="109"/>
      <c r="AY36" s="109"/>
      <c r="AZ36" s="109"/>
      <c r="BA36" s="109"/>
      <c r="BB36" s="109">
        <v>1.78</v>
      </c>
      <c r="BC36" s="109"/>
      <c r="BD36" s="109"/>
      <c r="BE36" s="109">
        <v>1.71</v>
      </c>
      <c r="BF36" s="49">
        <v>1.71</v>
      </c>
      <c r="BG36" s="49">
        <f>MIN(AS36,BF36)</f>
        <v>1.71</v>
      </c>
      <c r="BH36" s="109"/>
      <c r="BI36" s="109"/>
      <c r="BJ36" s="109"/>
      <c r="BK36" s="109"/>
      <c r="BL36" s="109"/>
      <c r="BM36" s="109"/>
      <c r="BN36" s="109"/>
      <c r="BO36" s="109"/>
      <c r="BP36" s="109"/>
      <c r="BQ36" s="109"/>
      <c r="BR36" s="109">
        <v>1.71</v>
      </c>
      <c r="BS36" s="109">
        <v>1.72</v>
      </c>
      <c r="BT36" s="109"/>
      <c r="BU36" s="109"/>
      <c r="BV36" s="109"/>
      <c r="BW36" s="109">
        <v>1.72</v>
      </c>
      <c r="BX36" s="109"/>
      <c r="BY36" s="109"/>
      <c r="BZ36" s="109"/>
      <c r="CA36" s="109">
        <v>1.74</v>
      </c>
      <c r="CB36" s="109"/>
      <c r="CC36" s="109"/>
      <c r="CD36" s="109"/>
      <c r="CE36" s="109">
        <v>1.76</v>
      </c>
      <c r="CF36" s="109">
        <f t="shared" si="3"/>
        <v>1.71</v>
      </c>
      <c r="CG36" s="109"/>
      <c r="CH36" s="109">
        <v>1.74</v>
      </c>
      <c r="CI36" s="109"/>
      <c r="CJ36" s="109"/>
      <c r="CK36" s="109"/>
      <c r="CL36" s="109">
        <v>1.77</v>
      </c>
      <c r="CM36" s="109"/>
      <c r="CN36" s="109"/>
      <c r="CO36" s="109">
        <v>1.78</v>
      </c>
      <c r="CP36" s="109">
        <v>1.78</v>
      </c>
      <c r="CQ36" s="109">
        <f t="shared" si="4"/>
        <v>1.71</v>
      </c>
      <c r="CR36" s="109"/>
      <c r="CS36" s="109"/>
      <c r="CT36" s="109"/>
      <c r="CU36" s="109">
        <v>1.77</v>
      </c>
      <c r="CV36" s="109"/>
      <c r="CW36" s="109"/>
      <c r="CX36" s="109"/>
      <c r="CY36" s="109">
        <v>1.78</v>
      </c>
      <c r="CZ36" s="109"/>
      <c r="DA36" s="49">
        <v>1.76</v>
      </c>
      <c r="DB36" s="49">
        <f t="shared" si="5"/>
        <v>1.71</v>
      </c>
      <c r="DC36" s="109"/>
      <c r="DD36" s="109"/>
      <c r="DE36" s="49"/>
      <c r="DF36" s="109">
        <v>1.77</v>
      </c>
      <c r="DG36" s="49"/>
      <c r="DH36" s="49"/>
      <c r="DI36" s="49"/>
      <c r="DJ36" s="49"/>
      <c r="DK36" s="49">
        <v>1.76</v>
      </c>
      <c r="DL36" s="49"/>
      <c r="DM36" s="49">
        <v>1.76</v>
      </c>
      <c r="DN36" s="49">
        <f t="shared" si="276"/>
        <v>1.71</v>
      </c>
      <c r="DO36" s="49"/>
      <c r="DP36" s="49">
        <v>1.75</v>
      </c>
      <c r="DQ36" s="103"/>
      <c r="DR36" s="49"/>
      <c r="DS36" s="49"/>
      <c r="DT36" s="49"/>
      <c r="DU36" s="49"/>
      <c r="DV36" s="109">
        <v>1.76</v>
      </c>
      <c r="DW36" s="109"/>
      <c r="DX36" s="109"/>
      <c r="DY36" s="109"/>
      <c r="DZ36" s="109">
        <v>1.78</v>
      </c>
      <c r="EA36" s="109">
        <f t="shared" si="277"/>
        <v>1.71</v>
      </c>
      <c r="EB36" s="109"/>
      <c r="EC36" s="109"/>
      <c r="ED36" s="109"/>
      <c r="EE36" s="109">
        <v>1.77</v>
      </c>
      <c r="EF36" s="109"/>
      <c r="EG36" s="109"/>
      <c r="EH36" s="109"/>
      <c r="EI36" s="109"/>
      <c r="EJ36" s="109"/>
      <c r="EK36" s="109"/>
      <c r="EL36" s="109">
        <v>1.78</v>
      </c>
      <c r="EM36" s="109">
        <f t="shared" si="8"/>
        <v>1.71</v>
      </c>
      <c r="EN36" s="109">
        <v>1.82</v>
      </c>
      <c r="EO36" s="109"/>
      <c r="EP36" s="109"/>
      <c r="EQ36" s="109"/>
      <c r="ER36" s="109"/>
      <c r="ES36" s="109"/>
      <c r="ET36" s="109"/>
      <c r="EU36" s="109">
        <v>1.78</v>
      </c>
      <c r="EV36" s="109"/>
      <c r="EW36" s="109">
        <v>1.79</v>
      </c>
      <c r="EX36" s="109">
        <f t="shared" si="9"/>
        <v>1.71</v>
      </c>
      <c r="EY36" s="109"/>
      <c r="EZ36" s="109"/>
      <c r="FA36" s="109"/>
      <c r="FB36" s="109"/>
      <c r="FC36" s="109"/>
      <c r="FD36" s="109">
        <v>1.83</v>
      </c>
      <c r="FE36" s="109"/>
      <c r="FF36" s="109"/>
      <c r="FG36" s="109"/>
      <c r="FH36" s="109">
        <v>1.81</v>
      </c>
      <c r="FI36" s="109"/>
      <c r="FJ36" s="109"/>
      <c r="FK36" s="109">
        <v>1.75</v>
      </c>
      <c r="FL36" s="109">
        <f t="shared" si="10"/>
        <v>1.71</v>
      </c>
      <c r="FM36" s="109"/>
      <c r="FN36" s="109">
        <v>1.77</v>
      </c>
      <c r="FO36" s="109"/>
      <c r="FP36" s="109"/>
      <c r="FQ36" s="109"/>
      <c r="FR36" s="109"/>
      <c r="FS36" s="109"/>
      <c r="FT36" s="109"/>
      <c r="FU36" s="109">
        <v>1.72</v>
      </c>
      <c r="FV36" s="109"/>
      <c r="FW36" s="109">
        <v>1.75</v>
      </c>
      <c r="FX36" s="109">
        <f t="shared" si="275"/>
        <v>1.71</v>
      </c>
      <c r="FY36" s="109"/>
      <c r="FZ36" s="109"/>
      <c r="GA36" s="109">
        <v>1.77</v>
      </c>
      <c r="GB36" s="109"/>
      <c r="GC36" s="109"/>
      <c r="GD36" s="109"/>
      <c r="GE36" s="109"/>
      <c r="GF36" s="109"/>
      <c r="GG36" s="109"/>
      <c r="GH36" s="109"/>
      <c r="GI36" s="109"/>
      <c r="GJ36" s="109"/>
      <c r="GK36" s="109"/>
      <c r="GL36" s="109"/>
      <c r="GM36" s="109"/>
      <c r="GN36" s="109">
        <v>1.79</v>
      </c>
      <c r="GO36" s="109"/>
      <c r="GP36" s="49">
        <v>1.84</v>
      </c>
      <c r="GQ36" s="49"/>
      <c r="GR36" s="49"/>
      <c r="GS36" s="49"/>
      <c r="GT36" s="49">
        <v>1.76</v>
      </c>
      <c r="GU36" s="49"/>
      <c r="GV36" s="49"/>
      <c r="GW36" s="49"/>
      <c r="GX36" s="49"/>
      <c r="GY36" s="49"/>
      <c r="GZ36" s="49"/>
      <c r="HA36" s="49">
        <v>1.74</v>
      </c>
      <c r="HB36" s="49">
        <v>1.78</v>
      </c>
      <c r="HC36" s="49">
        <f t="shared" si="12"/>
        <v>1.71</v>
      </c>
      <c r="HD36" s="49"/>
      <c r="HE36" s="49"/>
      <c r="HF36" s="49"/>
      <c r="HG36" s="49"/>
      <c r="HH36" s="109">
        <v>1.72</v>
      </c>
      <c r="HI36" s="49">
        <f t="shared" si="13"/>
        <v>1.71</v>
      </c>
      <c r="HJ36" s="49"/>
      <c r="HK36" s="49">
        <v>1.78</v>
      </c>
      <c r="HL36" s="49"/>
      <c r="HM36" s="49"/>
      <c r="HN36" s="49">
        <v>1.75</v>
      </c>
      <c r="HO36" s="50"/>
      <c r="HP36" s="50"/>
      <c r="HQ36" s="50"/>
      <c r="HR36" s="50"/>
      <c r="HS36" s="50"/>
      <c r="HT36" s="50">
        <v>1.78</v>
      </c>
      <c r="HU36" s="50"/>
      <c r="HV36" s="50">
        <v>1.81</v>
      </c>
      <c r="HW36" s="50"/>
      <c r="HX36" s="50"/>
      <c r="HY36" s="49">
        <f t="shared" si="14"/>
        <v>1.71</v>
      </c>
      <c r="HZ36" s="50"/>
      <c r="IA36" s="7">
        <f>(HV36-HI36)/HI36</f>
        <v>5.8479532163742742E-2</v>
      </c>
      <c r="IB36" s="29">
        <v>1.91</v>
      </c>
      <c r="IC36" s="29"/>
      <c r="ID36" s="29"/>
      <c r="IE36" s="29"/>
      <c r="IF36" s="29"/>
      <c r="IG36" s="29">
        <v>1.93</v>
      </c>
      <c r="IH36" s="29"/>
      <c r="II36" s="29">
        <v>1.91</v>
      </c>
      <c r="IJ36" s="29"/>
      <c r="IK36" s="29"/>
      <c r="IL36" s="29">
        <v>1.9</v>
      </c>
      <c r="IM36" s="29"/>
      <c r="IN36" s="29"/>
      <c r="IO36" s="29"/>
      <c r="IP36" s="29"/>
      <c r="IQ36" s="29">
        <v>1.78</v>
      </c>
      <c r="IR36" s="29">
        <f t="shared" si="16"/>
        <v>1.78</v>
      </c>
      <c r="IS36" s="29"/>
      <c r="IT36" s="29"/>
      <c r="IU36" s="29"/>
      <c r="IV36" s="29"/>
      <c r="IW36" s="29"/>
      <c r="IX36" s="29">
        <v>1.83</v>
      </c>
      <c r="IY36" s="29"/>
      <c r="IZ36" s="29"/>
      <c r="JA36" s="29"/>
      <c r="JB36" s="29"/>
      <c r="JC36" s="29"/>
      <c r="JD36" s="29"/>
      <c r="JE36" s="29"/>
      <c r="JF36" s="29"/>
      <c r="JG36" s="29">
        <v>1.91</v>
      </c>
      <c r="JH36" s="29"/>
      <c r="JI36" s="29"/>
      <c r="JJ36" s="29">
        <f t="shared" si="17"/>
        <v>1.78</v>
      </c>
      <c r="JK36" s="29">
        <v>1.75</v>
      </c>
      <c r="JL36" s="29"/>
      <c r="JM36" s="29"/>
      <c r="JN36" s="29"/>
      <c r="JO36" s="29"/>
      <c r="JP36" s="29"/>
      <c r="JQ36" s="29"/>
      <c r="JR36" s="29"/>
      <c r="JS36" s="29"/>
      <c r="JT36" s="29"/>
      <c r="JU36" s="102"/>
      <c r="JV36" s="102">
        <v>1.76</v>
      </c>
      <c r="JW36" s="102">
        <v>1.76</v>
      </c>
      <c r="JX36" s="102">
        <f t="shared" si="266"/>
        <v>1.76</v>
      </c>
      <c r="JY36" s="29"/>
      <c r="JZ36" s="29"/>
      <c r="KA36" s="29">
        <v>1.84</v>
      </c>
      <c r="KB36" s="29"/>
      <c r="KC36" s="29"/>
      <c r="KD36" s="29"/>
      <c r="KE36" s="102"/>
      <c r="KF36" s="102"/>
      <c r="KG36" s="102"/>
      <c r="KH36" s="102"/>
      <c r="KI36" s="102">
        <f t="shared" si="18"/>
        <v>1.76</v>
      </c>
      <c r="KJ36" s="102">
        <v>1.82</v>
      </c>
      <c r="KK36" s="102"/>
      <c r="KL36" s="102"/>
      <c r="KM36" s="102"/>
      <c r="KN36" s="102"/>
      <c r="KO36" s="102"/>
      <c r="KP36" s="102"/>
      <c r="KQ36" s="102"/>
      <c r="KR36" s="102"/>
      <c r="KS36" s="102">
        <f>MIN(KI36,KJ36)</f>
        <v>1.76</v>
      </c>
      <c r="KT36" s="102">
        <f t="shared" si="19"/>
        <v>1.76</v>
      </c>
      <c r="KU36" s="102"/>
      <c r="KV36" s="102"/>
      <c r="KW36" s="102"/>
      <c r="KX36" s="102"/>
      <c r="KY36" s="102">
        <v>1.87</v>
      </c>
      <c r="KZ36" s="102"/>
      <c r="LA36" s="102">
        <v>1.84</v>
      </c>
      <c r="LB36" s="102"/>
      <c r="LC36" s="102"/>
      <c r="LD36" s="102">
        <f t="shared" si="20"/>
        <v>1.76</v>
      </c>
      <c r="LE36" s="102"/>
      <c r="LF36" s="102"/>
      <c r="LG36" s="102">
        <v>1.8</v>
      </c>
      <c r="LH36" s="102"/>
      <c r="LI36" s="102"/>
      <c r="LJ36" s="102"/>
      <c r="LK36" s="102"/>
      <c r="LL36" s="102">
        <v>1.86</v>
      </c>
      <c r="LM36" s="102">
        <f t="shared" si="21"/>
        <v>1.76</v>
      </c>
      <c r="LN36" s="102"/>
      <c r="LO36" s="102"/>
      <c r="LP36" s="102"/>
      <c r="LQ36" s="102">
        <v>1.85</v>
      </c>
      <c r="LR36" s="102"/>
      <c r="LS36" s="102"/>
      <c r="LT36" s="102"/>
      <c r="LU36" s="102"/>
      <c r="LV36" s="102">
        <v>1.75</v>
      </c>
      <c r="LW36" s="102"/>
      <c r="LX36" s="102"/>
      <c r="LY36" s="102">
        <v>1.87</v>
      </c>
      <c r="LZ36" s="102">
        <f t="shared" si="22"/>
        <v>1.76</v>
      </c>
      <c r="MA36" s="102"/>
      <c r="MB36" s="102"/>
      <c r="MC36" s="102"/>
      <c r="MD36" s="885">
        <f>(MA36-LZ36)/LZ36</f>
        <v>-1</v>
      </c>
      <c r="ME36" s="1058"/>
      <c r="MF36" s="1058"/>
      <c r="MG36" s="1058"/>
      <c r="MH36" s="1058"/>
      <c r="MI36" s="1058"/>
      <c r="MJ36" s="1058">
        <v>1.8238000000000001</v>
      </c>
      <c r="MK36" s="1058"/>
      <c r="ML36" s="1058">
        <v>1.88</v>
      </c>
      <c r="MM36" s="1058"/>
      <c r="MN36" s="1058"/>
      <c r="MO36" s="1058">
        <v>1.87</v>
      </c>
      <c r="MP36" s="1058"/>
      <c r="MQ36" s="1058"/>
      <c r="MR36" s="1058"/>
      <c r="MS36" s="1058"/>
      <c r="MT36" s="1058"/>
      <c r="MU36" s="1058">
        <v>1.88</v>
      </c>
      <c r="MV36" s="1058">
        <f t="shared" si="24"/>
        <v>1.88</v>
      </c>
      <c r="MW36" s="1058"/>
      <c r="MX36" s="1058"/>
      <c r="MY36" s="1058"/>
      <c r="MZ36" s="1058">
        <v>1.93</v>
      </c>
      <c r="NA36" s="1058"/>
      <c r="NB36" s="1058"/>
      <c r="NC36" s="1058"/>
      <c r="ND36" s="1058"/>
      <c r="NE36" s="1058"/>
      <c r="NF36" s="1058">
        <v>1.99</v>
      </c>
      <c r="NG36" s="1058"/>
      <c r="NH36" s="1058"/>
      <c r="NI36" s="1058">
        <v>1.96</v>
      </c>
      <c r="NJ36" s="1058"/>
      <c r="NK36" s="1058"/>
      <c r="NL36" s="1058"/>
      <c r="NM36" s="1058"/>
      <c r="NN36" s="1058">
        <f t="shared" si="25"/>
        <v>1.88</v>
      </c>
      <c r="NO36" s="1058"/>
      <c r="NP36" s="1058"/>
      <c r="NQ36" s="1058"/>
      <c r="NR36" s="1058">
        <v>1.93</v>
      </c>
      <c r="NS36" s="1058"/>
      <c r="NT36" s="1058"/>
      <c r="NU36" s="1058"/>
      <c r="NV36" s="1058"/>
      <c r="NW36" s="1058"/>
      <c r="NX36" s="1058"/>
      <c r="NY36" s="1058"/>
      <c r="NZ36" s="102">
        <v>1.88</v>
      </c>
      <c r="OA36" s="1058">
        <v>1.96</v>
      </c>
      <c r="OB36" s="102">
        <f t="shared" si="267"/>
        <v>1.88</v>
      </c>
      <c r="OC36" s="1058"/>
      <c r="OD36" s="1058"/>
      <c r="OE36" s="1058"/>
      <c r="OF36" s="1058"/>
      <c r="OG36" s="1058">
        <v>2</v>
      </c>
      <c r="OH36" s="1058"/>
      <c r="OI36" s="1058"/>
      <c r="OJ36" s="102"/>
      <c r="OK36" s="102"/>
      <c r="OL36" s="102"/>
      <c r="OM36" s="102"/>
      <c r="ON36" s="102">
        <f t="shared" si="26"/>
        <v>1.88</v>
      </c>
      <c r="OO36" s="102"/>
      <c r="OP36" s="102"/>
      <c r="OQ36" s="102"/>
      <c r="OR36" s="102"/>
      <c r="OS36" s="102"/>
      <c r="OT36" s="102"/>
      <c r="OU36" s="102"/>
      <c r="OV36" s="102"/>
      <c r="OW36" s="4">
        <v>1.74</v>
      </c>
      <c r="OY36" s="102">
        <v>1.88</v>
      </c>
      <c r="OZ36" s="102">
        <f t="shared" si="27"/>
        <v>1.88</v>
      </c>
      <c r="PA36" s="4">
        <v>2.0099999999999998</v>
      </c>
      <c r="PF36" s="4">
        <v>1.91</v>
      </c>
      <c r="PI36" s="4">
        <v>1.94</v>
      </c>
      <c r="PK36" s="4">
        <f t="shared" si="28"/>
        <v>1.88</v>
      </c>
      <c r="PO36" s="4">
        <v>2.02</v>
      </c>
      <c r="PT36" s="102">
        <v>2</v>
      </c>
      <c r="PU36" s="102">
        <f t="shared" si="29"/>
        <v>1.88</v>
      </c>
      <c r="QA36" s="4">
        <v>1.99</v>
      </c>
      <c r="QE36" s="4">
        <v>1.98</v>
      </c>
      <c r="QG36" s="4">
        <v>1.98</v>
      </c>
      <c r="QH36" s="4">
        <f t="shared" si="278"/>
        <v>1.88</v>
      </c>
      <c r="QM36" s="4">
        <v>1.95</v>
      </c>
      <c r="QP36" s="102"/>
      <c r="QQ36" s="102">
        <v>1.88</v>
      </c>
      <c r="QR36" s="102"/>
      <c r="QS36" s="102"/>
      <c r="QT36" s="102">
        <v>1.94</v>
      </c>
      <c r="QU36" s="102">
        <f t="shared" si="279"/>
        <v>1.88</v>
      </c>
      <c r="QV36" s="102"/>
      <c r="QW36" s="102"/>
      <c r="QX36" s="102"/>
      <c r="QY36" s="102">
        <v>1.8</v>
      </c>
      <c r="QZ36" s="102"/>
      <c r="RA36" s="102"/>
      <c r="RB36" s="102"/>
      <c r="RC36" s="102"/>
      <c r="RD36" s="102"/>
      <c r="RE36" s="102">
        <v>1.93</v>
      </c>
      <c r="RF36" s="102">
        <f t="shared" si="32"/>
        <v>1.88</v>
      </c>
      <c r="RG36" s="102"/>
      <c r="RH36" s="102">
        <v>1.79</v>
      </c>
      <c r="RI36" s="102"/>
      <c r="RJ36" s="102"/>
      <c r="RK36" s="102"/>
      <c r="RL36" s="102"/>
      <c r="RM36" s="102"/>
      <c r="RN36" s="102"/>
      <c r="RO36" s="102"/>
      <c r="RP36" s="102">
        <v>1.92</v>
      </c>
      <c r="RQ36" s="102">
        <f t="shared" si="33"/>
        <v>1.88</v>
      </c>
      <c r="RR36" s="102">
        <v>1.83</v>
      </c>
      <c r="RS36" s="102"/>
      <c r="RT36" s="102"/>
      <c r="RU36" s="102"/>
      <c r="RV36" s="102"/>
      <c r="RW36" s="102"/>
      <c r="RX36" s="102"/>
      <c r="RY36" s="102"/>
      <c r="RZ36" s="102"/>
      <c r="SA36" s="102"/>
      <c r="SB36" s="102"/>
      <c r="SC36" s="102"/>
      <c r="SD36" s="102">
        <v>1.89</v>
      </c>
      <c r="SE36" s="102">
        <f t="shared" si="34"/>
        <v>1.88</v>
      </c>
      <c r="SF36" s="102"/>
      <c r="SG36" s="102"/>
      <c r="SH36" s="102"/>
      <c r="SI36" s="102"/>
      <c r="SJ36" s="102"/>
      <c r="SK36" s="102"/>
      <c r="SL36" s="102"/>
      <c r="SM36" s="102">
        <v>1.899</v>
      </c>
      <c r="SN36" s="102"/>
      <c r="SO36" s="102"/>
      <c r="SP36" s="102"/>
      <c r="SQ36" s="102">
        <v>2.02</v>
      </c>
      <c r="SR36" s="102">
        <f t="shared" si="35"/>
        <v>1.88</v>
      </c>
      <c r="SS36" s="102"/>
      <c r="ST36" s="102">
        <v>1.9</v>
      </c>
      <c r="SU36" s="102"/>
      <c r="SV36" s="102"/>
      <c r="SW36" s="102">
        <v>2.0099999999999998</v>
      </c>
      <c r="SX36" s="102"/>
      <c r="SY36" s="102"/>
      <c r="SZ36" s="102"/>
      <c r="TA36" s="102"/>
      <c r="TB36" s="102">
        <v>1.93</v>
      </c>
      <c r="TC36" s="102"/>
      <c r="TD36" s="102"/>
      <c r="TE36" s="102"/>
      <c r="TF36" s="102"/>
      <c r="TG36" s="102"/>
      <c r="TH36" s="102"/>
      <c r="TI36" s="102"/>
      <c r="TJ36" s="102">
        <v>1.92</v>
      </c>
      <c r="TK36" s="102"/>
      <c r="TL36" s="102"/>
      <c r="TM36" s="102"/>
      <c r="TN36" s="102"/>
      <c r="TO36" s="102"/>
      <c r="TP36" s="102"/>
      <c r="TQ36" s="102">
        <v>1.92</v>
      </c>
      <c r="TR36" s="102"/>
      <c r="TS36" s="102"/>
      <c r="TT36" s="102"/>
      <c r="TU36" s="102"/>
      <c r="TV36" s="102">
        <f t="shared" si="36"/>
        <v>1.88</v>
      </c>
      <c r="TW36" s="102"/>
      <c r="TX36" s="102"/>
      <c r="TY36" s="102"/>
      <c r="TZ36" s="102"/>
      <c r="UA36" s="102">
        <v>1.91</v>
      </c>
      <c r="UB36" s="109">
        <f t="shared" si="37"/>
        <v>1.88</v>
      </c>
      <c r="UC36" s="109"/>
      <c r="UD36" s="109"/>
      <c r="UE36" s="109"/>
      <c r="UF36" s="109"/>
      <c r="UG36" s="109">
        <v>1.92</v>
      </c>
      <c r="UH36" s="49"/>
      <c r="UI36" s="49"/>
      <c r="UJ36" s="49"/>
      <c r="UK36" s="49"/>
      <c r="UL36" s="49"/>
      <c r="UM36" s="49"/>
      <c r="UN36" s="49">
        <v>1.93</v>
      </c>
      <c r="UO36" s="49"/>
      <c r="UP36" s="109">
        <f t="shared" si="38"/>
        <v>1.88</v>
      </c>
      <c r="UQ36" s="49"/>
      <c r="UR36" s="7">
        <f>(UN36-UB36)/UB36</f>
        <v>2.6595744680851088E-2</v>
      </c>
      <c r="US36" s="64">
        <v>1.75</v>
      </c>
      <c r="UT36" s="64"/>
      <c r="UU36" s="64"/>
      <c r="UV36" s="64"/>
      <c r="UW36" s="64">
        <v>1.85</v>
      </c>
      <c r="UX36" s="64"/>
      <c r="UY36" s="64">
        <v>1.7</v>
      </c>
      <c r="UZ36" s="64"/>
      <c r="VA36" s="64"/>
      <c r="VB36" s="64"/>
      <c r="VC36" s="64"/>
      <c r="VD36" s="64"/>
      <c r="VE36" s="64">
        <v>1.76</v>
      </c>
      <c r="VF36" s="64"/>
      <c r="VG36" s="64"/>
      <c r="VH36" s="64">
        <v>1.76</v>
      </c>
      <c r="VI36" s="64">
        <f t="shared" si="40"/>
        <v>1.7</v>
      </c>
      <c r="VJ36" s="64"/>
      <c r="VK36" s="64"/>
      <c r="VL36" s="64"/>
      <c r="VM36" s="64"/>
      <c r="VN36" s="64">
        <v>1.77</v>
      </c>
      <c r="VO36" s="64"/>
      <c r="VP36" s="64"/>
      <c r="VQ36" s="64"/>
      <c r="VR36" s="64"/>
      <c r="VS36" s="64"/>
      <c r="VT36" s="64"/>
      <c r="VU36" s="64"/>
      <c r="VV36" s="64"/>
      <c r="VW36" s="64">
        <v>1.84</v>
      </c>
      <c r="VX36" s="200">
        <f t="shared" si="41"/>
        <v>1.7</v>
      </c>
      <c r="VY36" s="64"/>
      <c r="VZ36" s="64"/>
      <c r="WA36" s="64"/>
      <c r="WB36" s="64"/>
      <c r="WC36" s="64">
        <v>1.84</v>
      </c>
      <c r="WD36" s="64"/>
      <c r="WE36" s="64"/>
      <c r="WF36" s="64"/>
      <c r="WG36" s="64"/>
      <c r="WH36" s="64"/>
      <c r="WI36" s="103"/>
      <c r="WJ36" s="103">
        <v>1.7</v>
      </c>
      <c r="WK36" s="64"/>
      <c r="WL36" s="103">
        <f t="shared" si="268"/>
        <v>1.7</v>
      </c>
      <c r="WM36" s="64"/>
      <c r="WN36" s="64"/>
      <c r="WO36" s="64"/>
      <c r="WP36" s="64"/>
      <c r="WQ36" s="64"/>
      <c r="WR36" s="64">
        <v>1.82</v>
      </c>
      <c r="WS36" s="64"/>
      <c r="WT36" s="103"/>
      <c r="WU36" s="103"/>
      <c r="WV36" s="103"/>
      <c r="WW36" s="103"/>
      <c r="WX36" s="103">
        <f t="shared" si="42"/>
        <v>1.7</v>
      </c>
      <c r="WY36" s="103"/>
      <c r="WZ36" s="103"/>
      <c r="XA36" s="103"/>
      <c r="XB36" s="103"/>
      <c r="XC36" s="103"/>
      <c r="XD36" s="103"/>
      <c r="XE36" s="103"/>
      <c r="XF36" s="103"/>
      <c r="XG36" s="103">
        <v>1.84</v>
      </c>
      <c r="XH36" s="103"/>
      <c r="XI36" s="103"/>
      <c r="XJ36" s="103">
        <v>1.7</v>
      </c>
      <c r="XK36" s="103"/>
      <c r="XL36" s="103"/>
      <c r="XM36" s="103">
        <v>1.82</v>
      </c>
      <c r="XN36" s="103"/>
      <c r="XO36" s="103"/>
      <c r="XP36" s="103"/>
      <c r="XQ36" s="103">
        <v>1.82</v>
      </c>
      <c r="XR36" s="103"/>
      <c r="XS36" s="103"/>
      <c r="XT36" s="103">
        <f t="shared" si="44"/>
        <v>1.7</v>
      </c>
      <c r="XU36" s="103"/>
      <c r="XV36" s="103"/>
      <c r="XW36" s="103"/>
      <c r="XX36" s="103">
        <v>1.82</v>
      </c>
      <c r="XY36" s="103"/>
      <c r="XZ36" s="103"/>
      <c r="YA36" s="103"/>
      <c r="YB36" s="103"/>
      <c r="YC36" s="103">
        <v>1.82</v>
      </c>
      <c r="YD36" s="103">
        <f t="shared" si="45"/>
        <v>1.7</v>
      </c>
      <c r="YE36" s="103"/>
      <c r="YF36" s="103">
        <v>1.84</v>
      </c>
      <c r="YG36" s="103"/>
      <c r="YH36" s="103"/>
      <c r="YI36" s="103"/>
      <c r="YJ36" s="103"/>
      <c r="YK36" s="103">
        <v>1.71</v>
      </c>
      <c r="YL36" s="103"/>
      <c r="YM36" s="103"/>
      <c r="YN36" s="103"/>
      <c r="YO36" s="103">
        <v>1.81</v>
      </c>
      <c r="YP36" s="103">
        <v>1.81</v>
      </c>
      <c r="YQ36" s="103">
        <f t="shared" si="280"/>
        <v>1.7</v>
      </c>
      <c r="YR36" s="103"/>
      <c r="YS36" s="103"/>
      <c r="YT36" s="103"/>
      <c r="YU36" s="103"/>
      <c r="YV36" s="103"/>
      <c r="YW36" s="103">
        <v>1.79</v>
      </c>
      <c r="YX36" s="103"/>
      <c r="YY36" s="103"/>
      <c r="YZ36" s="103"/>
      <c r="ZA36" s="103"/>
      <c r="ZB36" s="103"/>
      <c r="ZC36" s="103">
        <v>1.8</v>
      </c>
      <c r="ZD36" s="103">
        <v>1.8</v>
      </c>
      <c r="ZE36" s="103">
        <f t="shared" si="281"/>
        <v>1.7</v>
      </c>
      <c r="ZF36" s="103"/>
      <c r="ZG36" s="103"/>
      <c r="ZH36" s="103"/>
      <c r="ZI36" s="103"/>
      <c r="ZJ36" s="103"/>
      <c r="ZK36" s="103"/>
      <c r="ZL36" s="103"/>
      <c r="ZM36" s="103"/>
      <c r="ZN36" s="103">
        <v>1.8</v>
      </c>
      <c r="ZO36" s="103">
        <v>1.82</v>
      </c>
      <c r="ZP36" s="103">
        <f t="shared" si="48"/>
        <v>1.7</v>
      </c>
      <c r="ZQ36" s="103"/>
      <c r="ZR36" s="103"/>
      <c r="ZS36" s="103"/>
      <c r="ZT36" s="103">
        <v>1.82</v>
      </c>
      <c r="ZU36" s="103"/>
      <c r="ZV36" s="103">
        <v>1.78</v>
      </c>
      <c r="ZW36" s="103"/>
      <c r="ZX36" s="103"/>
      <c r="ZY36" s="103"/>
      <c r="ZZ36" s="103">
        <v>1.8</v>
      </c>
      <c r="AAA36" s="103">
        <f t="shared" si="49"/>
        <v>1.7</v>
      </c>
      <c r="AAB36" s="103"/>
      <c r="AAC36" s="103">
        <v>1.79</v>
      </c>
      <c r="AAD36" s="103"/>
      <c r="AAE36" s="103"/>
      <c r="AAF36" s="103"/>
      <c r="AAG36" s="103"/>
      <c r="AAH36" s="103"/>
      <c r="AAI36" s="103"/>
      <c r="AAJ36" s="103"/>
      <c r="AAK36" s="103"/>
      <c r="AAL36" s="103"/>
      <c r="AAM36" s="103"/>
      <c r="AAN36" s="103">
        <v>1.8</v>
      </c>
      <c r="AAO36" s="103">
        <f t="shared" si="50"/>
        <v>1.7</v>
      </c>
      <c r="AAP36" s="103"/>
      <c r="AAQ36" s="103"/>
      <c r="AAR36" s="103"/>
      <c r="AAS36" s="103"/>
      <c r="AAT36" s="103">
        <v>1.8</v>
      </c>
      <c r="AAU36" s="103"/>
      <c r="AAV36" s="103"/>
      <c r="AAW36" s="103"/>
      <c r="AAX36" s="103"/>
      <c r="AAY36" s="103"/>
      <c r="AAZ36" s="103"/>
      <c r="ABA36" s="103">
        <v>1.78</v>
      </c>
      <c r="ABB36" s="103">
        <f t="shared" si="51"/>
        <v>1.7</v>
      </c>
      <c r="ABC36" s="103"/>
      <c r="ABD36" s="103"/>
      <c r="ABE36" s="103"/>
      <c r="ABF36" s="103">
        <v>1.81</v>
      </c>
      <c r="ABG36" s="103"/>
      <c r="ABH36" s="103"/>
      <c r="ABI36" s="103"/>
      <c r="ABJ36" s="103"/>
      <c r="ABK36" s="103"/>
      <c r="ABL36" s="103"/>
      <c r="ABM36" s="103"/>
      <c r="ABN36" s="103"/>
      <c r="ABO36" s="103">
        <v>1.72</v>
      </c>
      <c r="ABP36" s="103"/>
      <c r="ABQ36" s="103"/>
      <c r="ABR36" s="103"/>
      <c r="ABS36" s="103">
        <v>1.8</v>
      </c>
      <c r="ABT36" s="103"/>
      <c r="ABU36" s="103"/>
      <c r="ABV36" s="103"/>
      <c r="ABW36" s="103"/>
      <c r="ABX36" s="103"/>
      <c r="ABY36" s="103"/>
      <c r="ABZ36" s="103"/>
      <c r="ACA36" s="103">
        <v>1.83</v>
      </c>
      <c r="ACB36" s="103"/>
      <c r="ACC36" s="103"/>
      <c r="ACD36" s="103"/>
      <c r="ACE36" s="103">
        <f t="shared" si="52"/>
        <v>1.7</v>
      </c>
      <c r="ACF36" s="103"/>
      <c r="ACG36" s="103"/>
      <c r="ACH36" s="103"/>
      <c r="ACI36" s="103"/>
      <c r="ACJ36" s="103">
        <v>1.72</v>
      </c>
      <c r="ACK36" s="103">
        <f t="shared" si="53"/>
        <v>1.7</v>
      </c>
      <c r="ACL36" s="49"/>
      <c r="ACM36" s="49"/>
      <c r="ACN36" s="49"/>
      <c r="ACO36" s="49"/>
      <c r="ACP36" s="49">
        <v>1.84</v>
      </c>
      <c r="ACQ36" s="49"/>
      <c r="ACR36" s="49"/>
      <c r="ACS36" s="49"/>
      <c r="ACT36" s="49"/>
      <c r="ACU36" s="49"/>
      <c r="ACV36" s="49"/>
      <c r="ACW36" s="49">
        <v>1.8</v>
      </c>
      <c r="ACX36" s="49"/>
      <c r="ACY36" s="49"/>
      <c r="ACZ36" s="103">
        <f t="shared" si="54"/>
        <v>1.7</v>
      </c>
      <c r="ADA36" s="49"/>
      <c r="ADB36" s="7">
        <f>(ACW36-ACK36)/ACK36</f>
        <v>5.8823529411764761E-2</v>
      </c>
      <c r="ADC36" s="103">
        <v>1.75</v>
      </c>
      <c r="ADD36" s="103"/>
      <c r="ADE36" s="103"/>
      <c r="ADF36" s="103"/>
      <c r="ADG36" s="103"/>
      <c r="ADH36" s="103">
        <v>1.77</v>
      </c>
      <c r="ADI36" s="103"/>
      <c r="ADJ36" s="103">
        <v>1.72</v>
      </c>
      <c r="ADK36" s="103"/>
      <c r="ADL36" s="103"/>
      <c r="ADM36" s="103"/>
      <c r="ADN36" s="103"/>
      <c r="ADO36" s="103"/>
      <c r="ADP36" s="103"/>
      <c r="ADQ36" s="103"/>
      <c r="ADR36" s="103">
        <v>1.83</v>
      </c>
      <c r="ADS36" s="103">
        <f t="shared" si="245"/>
        <v>1.72</v>
      </c>
      <c r="ADT36" s="103"/>
      <c r="ADU36" s="103"/>
      <c r="ADV36" s="103"/>
      <c r="ADW36" s="103">
        <v>1.86</v>
      </c>
      <c r="ADX36" s="103"/>
      <c r="ADY36" s="103"/>
      <c r="ADZ36" s="103"/>
      <c r="AEA36" s="103"/>
      <c r="AEB36" s="103"/>
      <c r="AEC36" s="103"/>
      <c r="AED36" s="103"/>
      <c r="AEE36" s="103"/>
      <c r="AEF36" s="103">
        <v>1.86</v>
      </c>
      <c r="AEG36" s="103"/>
      <c r="AEH36" s="103"/>
      <c r="AEI36" s="103"/>
      <c r="AEJ36" s="200">
        <f t="shared" si="246"/>
        <v>1.72</v>
      </c>
      <c r="AEK36" s="103"/>
      <c r="AEL36" s="103"/>
      <c r="AEM36" s="103"/>
      <c r="AEN36" s="103"/>
      <c r="AEO36" s="103">
        <v>1.86</v>
      </c>
      <c r="AEP36" s="103"/>
      <c r="AEQ36" s="103"/>
      <c r="AER36" s="103"/>
      <c r="AES36" s="103"/>
      <c r="AET36" s="103"/>
      <c r="AEU36" s="103"/>
      <c r="AEV36" s="103"/>
      <c r="AEW36" s="103">
        <v>1.72</v>
      </c>
      <c r="AEX36" s="103">
        <f t="shared" si="269"/>
        <v>1.72</v>
      </c>
      <c r="AEY36" s="103"/>
      <c r="AEZ36" s="103"/>
      <c r="AFA36" s="103"/>
      <c r="AFB36" s="103"/>
      <c r="AFC36" s="103"/>
      <c r="AFD36" s="103"/>
      <c r="AFE36" s="103"/>
      <c r="AFF36" s="103">
        <v>1.83</v>
      </c>
      <c r="AFG36" s="103"/>
      <c r="AFH36" s="103"/>
      <c r="AFI36" s="103">
        <v>1.85</v>
      </c>
      <c r="AFJ36" s="103">
        <f t="shared" si="57"/>
        <v>1.72</v>
      </c>
      <c r="AFK36" s="103"/>
      <c r="AFL36" s="103"/>
      <c r="AFM36" s="103"/>
      <c r="AFN36" s="103">
        <v>1.788</v>
      </c>
      <c r="AFO36" s="103"/>
      <c r="AFP36" s="103"/>
      <c r="AFQ36" s="103"/>
      <c r="AFR36" s="103"/>
      <c r="AFS36" s="103"/>
      <c r="AFT36" s="103"/>
      <c r="AFU36" s="103"/>
      <c r="AFV36" s="103">
        <v>1.88</v>
      </c>
      <c r="AFW36" s="103"/>
      <c r="AFX36" s="103"/>
      <c r="AFY36" s="103"/>
      <c r="AFZ36" s="103">
        <v>1.85</v>
      </c>
      <c r="AGA36" s="103"/>
      <c r="AGB36" s="103"/>
      <c r="AGC36" s="103"/>
      <c r="AGD36" s="103"/>
      <c r="AGE36" s="103">
        <f t="shared" si="59"/>
        <v>1.88</v>
      </c>
      <c r="AGF36" s="103"/>
      <c r="AGG36" s="103"/>
      <c r="AGH36" s="103">
        <v>1.89</v>
      </c>
      <c r="AGI36" s="103"/>
      <c r="AGJ36" s="103"/>
      <c r="AGK36" s="103"/>
      <c r="AGL36" s="103">
        <v>1.91</v>
      </c>
      <c r="AGM36" s="103"/>
      <c r="AGN36" s="103"/>
      <c r="AGO36" s="103">
        <v>1.95</v>
      </c>
      <c r="AGP36" s="103">
        <f t="shared" si="60"/>
        <v>1.88</v>
      </c>
      <c r="AGQ36" s="103"/>
      <c r="AGR36" s="103"/>
      <c r="AGS36" s="103"/>
      <c r="AGT36" s="103">
        <v>1.91</v>
      </c>
      <c r="AGU36" s="103"/>
      <c r="AGV36" s="103"/>
      <c r="AGW36" s="103"/>
      <c r="AGX36" s="103">
        <v>1.98</v>
      </c>
      <c r="AGY36" s="103"/>
      <c r="AGZ36" s="103"/>
      <c r="AHA36" s="103"/>
      <c r="AHB36" s="103">
        <v>1.9</v>
      </c>
      <c r="AHC36" s="103">
        <f t="shared" si="282"/>
        <v>1.88</v>
      </c>
      <c r="AHD36" s="103"/>
      <c r="AHE36" s="103"/>
      <c r="AHF36" s="103"/>
      <c r="AHG36" s="103">
        <v>1.99</v>
      </c>
      <c r="AHH36" s="103"/>
      <c r="AHI36" s="103"/>
      <c r="AHJ36" s="103"/>
      <c r="AHK36" s="103">
        <v>1.93</v>
      </c>
      <c r="AHL36" s="103"/>
      <c r="AHM36" s="103"/>
      <c r="AHN36" s="103"/>
      <c r="AHO36" s="103">
        <v>1.92</v>
      </c>
      <c r="AHP36" s="103">
        <f t="shared" si="283"/>
        <v>1.88</v>
      </c>
      <c r="AHQ36" s="103"/>
      <c r="AHR36" s="103"/>
      <c r="AHS36" s="103"/>
      <c r="AHT36" s="103"/>
      <c r="AHU36" s="103"/>
      <c r="AHV36" s="103"/>
      <c r="AHW36" s="103"/>
      <c r="AHX36" s="103">
        <v>1.89</v>
      </c>
      <c r="AHY36" s="103"/>
      <c r="AHZ36" s="103"/>
      <c r="AIA36" s="103">
        <v>1.89</v>
      </c>
      <c r="AIB36" s="103">
        <f t="shared" si="63"/>
        <v>1.88</v>
      </c>
      <c r="AIC36" s="103">
        <v>1.91</v>
      </c>
      <c r="AID36" s="103"/>
      <c r="AIE36" s="103"/>
      <c r="AIF36" s="103"/>
      <c r="AIG36" s="103"/>
      <c r="AIH36" s="103"/>
      <c r="AII36" s="103"/>
      <c r="AIJ36" s="103">
        <v>1.88</v>
      </c>
      <c r="AIK36" s="103"/>
      <c r="AIL36" s="103"/>
      <c r="AIM36" s="103">
        <v>1.93</v>
      </c>
      <c r="AIN36" s="103">
        <f t="shared" si="64"/>
        <v>1.88</v>
      </c>
      <c r="AIO36" s="103">
        <v>1.94</v>
      </c>
      <c r="AIP36" s="103"/>
      <c r="AIQ36" s="103"/>
      <c r="AIR36" s="103"/>
      <c r="AIS36" s="103"/>
      <c r="AIT36" s="103"/>
      <c r="AIU36" s="103"/>
      <c r="AIV36" s="103"/>
      <c r="AIW36" s="103"/>
      <c r="AIX36" s="103">
        <v>2.0299999999999998</v>
      </c>
      <c r="AIY36" s="103"/>
      <c r="AIZ36" s="103"/>
      <c r="AJA36" s="103">
        <v>1.96</v>
      </c>
      <c r="AJB36" s="103"/>
      <c r="AJC36" s="103">
        <v>1.92</v>
      </c>
      <c r="AJD36" s="103">
        <f t="shared" si="65"/>
        <v>1.88</v>
      </c>
      <c r="AJE36" s="103"/>
      <c r="AJF36" s="103"/>
      <c r="AJG36" s="103"/>
      <c r="AJH36" s="103">
        <v>1.94</v>
      </c>
      <c r="AJI36" s="103"/>
      <c r="AJJ36" s="103"/>
      <c r="AJK36" s="103"/>
      <c r="AJL36" s="103"/>
      <c r="AJM36" s="103"/>
      <c r="AJN36" s="103">
        <v>2</v>
      </c>
      <c r="AJO36" s="103"/>
      <c r="AJP36" s="103"/>
      <c r="AJQ36" s="103">
        <v>1.9</v>
      </c>
      <c r="AJR36" s="103">
        <f t="shared" si="66"/>
        <v>1.88</v>
      </c>
      <c r="AJS36" s="103"/>
      <c r="AJT36" s="103">
        <v>1.92</v>
      </c>
      <c r="AJU36" s="103"/>
      <c r="AJV36" s="103"/>
      <c r="AJW36" s="103">
        <v>2.02</v>
      </c>
      <c r="AJX36" s="103"/>
      <c r="AJY36" s="103"/>
      <c r="AJZ36" s="103"/>
      <c r="AKA36" s="103"/>
      <c r="AKB36" s="103"/>
      <c r="AKC36" s="103"/>
      <c r="AKD36" s="103"/>
      <c r="AKE36" s="103"/>
      <c r="AKF36" s="103"/>
      <c r="AKG36" s="103"/>
      <c r="AKH36" s="103"/>
      <c r="AKI36" s="103"/>
      <c r="AKJ36" s="103"/>
      <c r="AKK36" s="103"/>
      <c r="AKL36" s="103"/>
      <c r="AKM36" s="103"/>
      <c r="AKN36" s="103">
        <v>1.97</v>
      </c>
      <c r="AKO36" s="103"/>
      <c r="AKP36" s="103"/>
      <c r="AKQ36" s="103"/>
      <c r="AKR36" s="103"/>
      <c r="AKS36" s="103"/>
      <c r="AKT36" s="103">
        <f t="shared" si="67"/>
        <v>1.88</v>
      </c>
      <c r="AKU36" s="103"/>
      <c r="AKV36" s="103">
        <v>1.91</v>
      </c>
      <c r="AKW36" s="103"/>
      <c r="AKX36" s="103"/>
      <c r="AKY36" s="103">
        <v>1.87</v>
      </c>
      <c r="AKZ36" s="103">
        <f t="shared" si="68"/>
        <v>1.87</v>
      </c>
      <c r="ALA36" s="49"/>
      <c r="ALB36" s="49">
        <v>1.88</v>
      </c>
      <c r="ALC36" s="49"/>
      <c r="ALD36" s="49"/>
      <c r="ALE36" s="49"/>
      <c r="ALF36" s="49"/>
      <c r="ALG36" s="49"/>
      <c r="ALH36" s="49"/>
      <c r="ALI36" s="49"/>
      <c r="ALJ36" s="49"/>
      <c r="ALK36" s="49"/>
      <c r="ALL36" s="49"/>
      <c r="ALM36" s="49"/>
      <c r="ALN36" s="103">
        <f t="shared" si="69"/>
        <v>1.87</v>
      </c>
      <c r="ALO36" s="49"/>
      <c r="ALP36" s="103"/>
      <c r="ALQ36" s="109">
        <v>1.99</v>
      </c>
      <c r="ALR36" s="109"/>
      <c r="ALS36" s="109"/>
      <c r="ALT36" s="109">
        <f t="shared" si="70"/>
        <v>1.87</v>
      </c>
      <c r="ALU36" s="109"/>
      <c r="ALV36" s="1166">
        <f t="shared" si="71"/>
        <v>-1</v>
      </c>
      <c r="ALW36" s="104">
        <v>1.85</v>
      </c>
      <c r="ALX36" s="104"/>
      <c r="ALY36" s="104">
        <v>1.94</v>
      </c>
      <c r="ALZ36" s="104"/>
      <c r="AMA36" s="104"/>
      <c r="AMB36" s="104"/>
      <c r="AMC36" s="104">
        <v>1.85</v>
      </c>
      <c r="AMD36" s="104"/>
      <c r="AME36" s="104">
        <v>1.65</v>
      </c>
      <c r="AMF36" s="104">
        <v>1.77</v>
      </c>
      <c r="AMG36" s="104"/>
      <c r="AMH36" s="104"/>
      <c r="AMI36" s="104"/>
      <c r="AMJ36" s="104"/>
      <c r="AMK36" s="104"/>
      <c r="AML36" s="104"/>
      <c r="AMM36" s="104">
        <v>1.65</v>
      </c>
      <c r="AMN36" s="104">
        <f>MIN(AME36,AMM36)</f>
        <v>1.65</v>
      </c>
      <c r="AMO36" s="104"/>
      <c r="AMP36" s="104">
        <v>1.79</v>
      </c>
      <c r="AMQ36" s="104"/>
      <c r="AMR36" s="104"/>
      <c r="AMS36" s="104"/>
      <c r="AMT36" s="104"/>
      <c r="AMU36" s="104"/>
      <c r="AMV36" s="104">
        <v>1.74</v>
      </c>
      <c r="AMW36" s="104"/>
      <c r="AMX36" s="104"/>
      <c r="AMY36" s="104"/>
      <c r="AMZ36" s="104"/>
      <c r="ANA36" s="104">
        <v>1.75</v>
      </c>
      <c r="ANB36" s="104"/>
      <c r="ANC36" s="104"/>
      <c r="AND36" s="200">
        <f>MIN(AMN36,ANC36)</f>
        <v>1.65</v>
      </c>
      <c r="ANE36" s="104"/>
      <c r="ANF36" s="104"/>
      <c r="ANG36" s="104"/>
      <c r="ANH36" s="104"/>
      <c r="ANI36" s="104"/>
      <c r="ANJ36" s="104"/>
      <c r="ANK36" s="104">
        <v>1.71</v>
      </c>
      <c r="ANL36" s="104"/>
      <c r="ANM36" s="104"/>
      <c r="ANN36" s="104"/>
      <c r="ANO36" s="104"/>
      <c r="ANP36" s="104">
        <v>1.65</v>
      </c>
      <c r="ANQ36" s="103">
        <v>1.7</v>
      </c>
      <c r="ANR36" s="103">
        <f>MIN(AND36,ANQ36)</f>
        <v>1.65</v>
      </c>
      <c r="ANS36" s="104"/>
      <c r="ANT36" s="104"/>
      <c r="ANU36" s="104"/>
      <c r="ANV36" s="104"/>
      <c r="ANW36" s="104"/>
      <c r="ANX36" s="104"/>
      <c r="ANY36" s="103"/>
      <c r="ANZ36" s="103">
        <v>1.7</v>
      </c>
      <c r="AOA36" s="103"/>
      <c r="AOB36" s="103"/>
      <c r="AOC36" s="103"/>
      <c r="AOD36" s="103">
        <f>MIN(ANP36,AOC36)</f>
        <v>1.65</v>
      </c>
      <c r="AOE36" s="103"/>
      <c r="AOF36" s="103"/>
      <c r="AOG36" s="103"/>
      <c r="AOH36" s="103"/>
      <c r="AOI36" s="103">
        <v>1.78</v>
      </c>
      <c r="AOJ36" s="103"/>
      <c r="AOK36" s="103"/>
      <c r="AOL36" s="103"/>
      <c r="AOM36" s="103"/>
      <c r="AON36" s="103"/>
      <c r="AOO36" s="103"/>
      <c r="AOP36" s="103">
        <v>1.79</v>
      </c>
      <c r="AOQ36" s="103"/>
      <c r="AOR36" s="103"/>
      <c r="AOS36" s="103">
        <v>1.83</v>
      </c>
      <c r="AOT36" s="103"/>
      <c r="AOU36" s="103"/>
      <c r="AOV36" s="103"/>
      <c r="AOW36" s="103"/>
      <c r="AOX36" s="103">
        <v>1.85</v>
      </c>
      <c r="AOY36" s="103">
        <v>1.86</v>
      </c>
      <c r="AOZ36" s="103">
        <f t="shared" si="76"/>
        <v>1.79</v>
      </c>
      <c r="APA36" s="103"/>
      <c r="APB36" s="103"/>
      <c r="APC36" s="103"/>
      <c r="APD36" s="103"/>
      <c r="APE36" s="103"/>
      <c r="APF36" s="103">
        <v>1.86</v>
      </c>
      <c r="APG36" s="103"/>
      <c r="APH36" s="103"/>
      <c r="API36" s="103">
        <v>1.8</v>
      </c>
      <c r="APJ36" s="103">
        <f t="shared" si="77"/>
        <v>1.79</v>
      </c>
      <c r="APK36" s="103"/>
      <c r="APL36" s="103"/>
      <c r="APM36" s="103"/>
      <c r="APN36" s="103">
        <v>1.81</v>
      </c>
      <c r="APO36" s="103"/>
      <c r="APP36" s="103"/>
      <c r="APQ36" s="103"/>
      <c r="APR36" s="103"/>
      <c r="APS36" s="103">
        <v>1.84</v>
      </c>
      <c r="APT36" s="103"/>
      <c r="APU36" s="103"/>
      <c r="APV36" s="103"/>
      <c r="APW36" s="103">
        <v>1.81</v>
      </c>
      <c r="APX36" s="103">
        <f t="shared" si="284"/>
        <v>1.79</v>
      </c>
      <c r="APY36" s="103"/>
      <c r="APZ36" s="103"/>
      <c r="AQA36" s="103"/>
      <c r="AQB36" s="103">
        <v>1.9</v>
      </c>
      <c r="AQC36" s="103"/>
      <c r="AQD36" s="103"/>
      <c r="AQE36" s="103"/>
      <c r="AQF36" s="103"/>
      <c r="AQG36" s="103"/>
      <c r="AQH36" s="103">
        <v>1.87</v>
      </c>
      <c r="AQI36" s="103"/>
      <c r="AQJ36" s="103">
        <v>1.81</v>
      </c>
      <c r="AQK36" s="103">
        <f t="shared" si="285"/>
        <v>1.79</v>
      </c>
      <c r="AQL36" s="103"/>
      <c r="AQM36" s="103"/>
      <c r="AQN36" s="103"/>
      <c r="AQO36" s="103"/>
      <c r="AQP36" s="103">
        <v>1.81</v>
      </c>
      <c r="AQQ36" s="103"/>
      <c r="AQR36" s="103"/>
      <c r="AQS36" s="103"/>
      <c r="AQT36" s="103"/>
      <c r="AQU36" s="103"/>
      <c r="AQV36" s="103">
        <v>1.81</v>
      </c>
      <c r="AQW36" s="103">
        <f t="shared" si="80"/>
        <v>1.79</v>
      </c>
      <c r="AQX36" s="103"/>
      <c r="AQY36" s="103"/>
      <c r="AQZ36" s="103">
        <v>1.84</v>
      </c>
      <c r="ARA36" s="103"/>
      <c r="ARB36" s="103"/>
      <c r="ARC36" s="103"/>
      <c r="ARD36" s="103"/>
      <c r="ARE36" s="103"/>
      <c r="ARF36" s="103"/>
      <c r="ARG36" s="103">
        <v>1.8</v>
      </c>
      <c r="ARH36" s="103">
        <f t="shared" si="81"/>
        <v>1.79</v>
      </c>
      <c r="ARI36" s="103"/>
      <c r="ARJ36" s="103"/>
      <c r="ARK36" s="103"/>
      <c r="ARL36" s="103"/>
      <c r="ARM36" s="103"/>
      <c r="ARN36" s="103"/>
      <c r="ARO36" s="103">
        <v>1.87</v>
      </c>
      <c r="ARP36" s="103"/>
      <c r="ARQ36" s="103"/>
      <c r="ARR36" s="103"/>
      <c r="ARS36" s="103"/>
      <c r="ART36" s="103">
        <v>1.88</v>
      </c>
      <c r="ARU36" s="103">
        <v>1.79</v>
      </c>
      <c r="ARV36" s="103">
        <f t="shared" si="82"/>
        <v>1.79</v>
      </c>
      <c r="ARW36" s="103"/>
      <c r="ARX36" s="103"/>
      <c r="ARY36" s="103"/>
      <c r="ARZ36" s="103"/>
      <c r="ASA36" s="103"/>
      <c r="ASB36" s="103">
        <v>1.75</v>
      </c>
      <c r="ASC36" s="103"/>
      <c r="ASD36" s="103"/>
      <c r="ASE36" s="103"/>
      <c r="ASF36" s="103"/>
      <c r="ASG36" s="103"/>
      <c r="ASH36" s="103">
        <v>1.91</v>
      </c>
      <c r="ASI36" s="103">
        <f t="shared" si="83"/>
        <v>1.79</v>
      </c>
      <c r="ASJ36" s="103"/>
      <c r="ASK36" s="103"/>
      <c r="ASL36" s="103">
        <v>1.83</v>
      </c>
      <c r="ASM36" s="103"/>
      <c r="ASN36" s="103"/>
      <c r="ASO36" s="103"/>
      <c r="ASP36" s="103"/>
      <c r="ASQ36" s="103"/>
      <c r="ASR36" s="103"/>
      <c r="ASS36" s="103">
        <v>1.81</v>
      </c>
      <c r="AST36" s="103"/>
      <c r="ASU36" s="103"/>
      <c r="ASV36" s="103">
        <v>1.84</v>
      </c>
      <c r="ASW36" s="103"/>
      <c r="ASX36" s="103"/>
      <c r="ASY36" s="103"/>
      <c r="ASZ36" s="103"/>
      <c r="ATA36" s="103">
        <v>1.85</v>
      </c>
      <c r="ATB36" s="103"/>
      <c r="ATC36" s="103"/>
      <c r="ATD36" s="103"/>
      <c r="ATE36" s="103"/>
      <c r="ATF36" s="103"/>
      <c r="ATG36" s="103"/>
      <c r="ATH36" s="103">
        <v>1.87</v>
      </c>
      <c r="ATI36" s="103"/>
      <c r="ATJ36" s="103"/>
      <c r="ATK36" s="103"/>
      <c r="ATL36" s="103"/>
      <c r="ATM36" s="103">
        <f t="shared" si="84"/>
        <v>1.79</v>
      </c>
      <c r="ATN36" s="103"/>
      <c r="ATO36" s="103"/>
      <c r="ATP36" s="103"/>
      <c r="ATQ36" s="103"/>
      <c r="ATR36" s="103">
        <v>1.81</v>
      </c>
      <c r="ATS36" s="103">
        <f t="shared" si="85"/>
        <v>1.79</v>
      </c>
      <c r="ATT36" s="49"/>
      <c r="ATU36" s="49"/>
      <c r="ATV36" s="49"/>
      <c r="ATW36" s="49"/>
      <c r="ATX36" s="49">
        <v>1.83</v>
      </c>
      <c r="ATY36" s="49"/>
      <c r="ATZ36" s="49">
        <v>1.91</v>
      </c>
      <c r="AUA36" s="49"/>
      <c r="AUB36" s="49"/>
      <c r="AUC36" s="49"/>
      <c r="AUD36" s="49"/>
      <c r="AUE36" s="49"/>
      <c r="AUF36" s="49"/>
      <c r="AUG36" s="351">
        <f t="shared" si="86"/>
        <v>1.79</v>
      </c>
      <c r="AUH36" s="49"/>
      <c r="AUI36" s="103"/>
      <c r="AUJ36" s="49"/>
      <c r="AUK36" s="49"/>
      <c r="AUL36" s="49">
        <v>1.93</v>
      </c>
      <c r="AUM36" s="47"/>
      <c r="AUN36" s="47"/>
      <c r="AUO36" s="109"/>
      <c r="AUP36" s="49">
        <f t="shared" si="87"/>
        <v>1.79</v>
      </c>
      <c r="AUQ36" s="49"/>
      <c r="AUR36" s="103"/>
      <c r="AUS36" s="109">
        <v>1.913</v>
      </c>
      <c r="AUT36" s="49"/>
      <c r="AUU36" s="49"/>
      <c r="AUV36" s="49"/>
      <c r="AUW36" s="109">
        <v>1.92</v>
      </c>
      <c r="AUX36" s="49">
        <f t="shared" si="88"/>
        <v>1.79</v>
      </c>
      <c r="AUY36" s="49"/>
      <c r="AUZ36" s="49"/>
      <c r="AVA36" s="49"/>
      <c r="AVB36" s="49"/>
      <c r="AVC36" s="49"/>
      <c r="AVD36" s="49">
        <v>1.8919999999999999</v>
      </c>
      <c r="AVE36" s="109"/>
      <c r="AVF36" s="109"/>
      <c r="AVG36" s="109">
        <v>1.92</v>
      </c>
      <c r="AVH36" s="109"/>
      <c r="AVI36" s="109"/>
      <c r="AVJ36" s="109"/>
      <c r="AVK36" s="109"/>
      <c r="AVL36" s="109">
        <v>2.04</v>
      </c>
      <c r="AVM36" s="109"/>
      <c r="AVN36" s="109"/>
      <c r="AVO36" s="109"/>
      <c r="AVP36" s="109">
        <v>2.0830000000000002</v>
      </c>
      <c r="AVQ36" s="109"/>
      <c r="AVR36" s="49"/>
      <c r="AVS36" s="1250">
        <f>MIN(AVR36,AVG36)</f>
        <v>1.92</v>
      </c>
      <c r="AVT36" s="109">
        <v>2.08</v>
      </c>
      <c r="AVU36" s="109"/>
      <c r="AVV36" s="109">
        <v>2.08</v>
      </c>
      <c r="AVW36" s="109">
        <v>1.94</v>
      </c>
      <c r="AVX36" s="109">
        <f t="shared" si="90"/>
        <v>1.92</v>
      </c>
      <c r="AVY36" s="109"/>
      <c r="AVZ36" s="109"/>
      <c r="AWA36" s="109"/>
      <c r="AWB36" s="109">
        <v>2.06</v>
      </c>
      <c r="AWC36" s="109"/>
      <c r="AWD36" s="109">
        <v>1.84</v>
      </c>
      <c r="AWE36" s="109">
        <f t="shared" si="291"/>
        <v>1.92</v>
      </c>
      <c r="AWF36" s="109"/>
      <c r="AWG36" s="109"/>
      <c r="AWH36" s="109"/>
      <c r="AWI36" s="109">
        <v>1.99</v>
      </c>
      <c r="AWJ36" s="109"/>
      <c r="AWK36" s="109"/>
      <c r="AWL36" s="109">
        <v>1.94</v>
      </c>
      <c r="AWM36" s="1269">
        <f t="shared" si="92"/>
        <v>1.92</v>
      </c>
      <c r="AWN36" s="109">
        <v>2.0299999999999998</v>
      </c>
      <c r="AWO36" s="109">
        <v>2.08</v>
      </c>
      <c r="AWP36" s="109">
        <v>1.98</v>
      </c>
      <c r="AWQ36" s="182">
        <v>1.98</v>
      </c>
      <c r="AWR36" s="182">
        <v>2.02</v>
      </c>
      <c r="AWS36" s="109"/>
      <c r="AWT36" s="182">
        <v>1.98</v>
      </c>
      <c r="AWU36" s="109">
        <v>1.9</v>
      </c>
      <c r="AWV36" s="109"/>
      <c r="AWW36" s="109">
        <f>MIN(AWM36,AWV36)</f>
        <v>1.92</v>
      </c>
      <c r="AWX36" s="109"/>
      <c r="AWY36" s="109">
        <v>2.08</v>
      </c>
      <c r="AWZ36" s="109"/>
      <c r="AXA36" s="109"/>
      <c r="AXB36" s="109"/>
      <c r="AXC36" s="109"/>
      <c r="AXD36" s="109">
        <v>2.0699999999999998</v>
      </c>
      <c r="AXE36" s="109"/>
      <c r="AXF36" s="1301">
        <v>1.93</v>
      </c>
      <c r="AXG36" s="109">
        <f>MIN(AXF36,AWW36)</f>
        <v>1.92</v>
      </c>
      <c r="AXH36" s="109"/>
      <c r="AXI36" s="109">
        <v>1.99</v>
      </c>
      <c r="AXJ36" s="109"/>
      <c r="AXK36" s="109"/>
      <c r="AXL36" s="109">
        <v>2.0110000000000001</v>
      </c>
      <c r="AXM36" s="109">
        <f>MIN(AXG36,AXL36)</f>
        <v>1.92</v>
      </c>
      <c r="AXN36" s="109"/>
      <c r="AXO36" s="109"/>
      <c r="AXP36" s="109"/>
      <c r="AXQ36" s="109"/>
      <c r="AXR36" s="109">
        <v>2.08</v>
      </c>
      <c r="AXS36" s="109"/>
      <c r="AXT36" s="109">
        <v>1.99</v>
      </c>
      <c r="AXU36" s="109"/>
      <c r="AXV36" s="109"/>
      <c r="AXW36" s="109">
        <v>1.97</v>
      </c>
      <c r="AXX36" s="109"/>
      <c r="AXY36" s="109"/>
      <c r="AXZ36" s="109">
        <v>2.0299999999999998</v>
      </c>
      <c r="AYA36" s="109"/>
      <c r="AYB36" s="109">
        <v>2.04</v>
      </c>
      <c r="AYC36" s="109"/>
      <c r="AYD36" s="109">
        <v>2.08</v>
      </c>
      <c r="AYE36" s="109">
        <v>2.08</v>
      </c>
      <c r="AYF36" s="49"/>
      <c r="AYG36" s="49"/>
      <c r="AYH36" s="49"/>
      <c r="AYI36" s="109">
        <v>2.08</v>
      </c>
      <c r="AYJ36" s="109"/>
      <c r="AYK36" s="109">
        <v>1.96</v>
      </c>
      <c r="AYL36" s="109"/>
      <c r="AYM36" s="109">
        <v>2.06</v>
      </c>
      <c r="AYN36" s="109"/>
      <c r="AYO36" s="109">
        <v>1.99</v>
      </c>
      <c r="AYP36" s="7">
        <f>(AYO36-AXM36)/AXM36</f>
        <v>3.645833333333337E-2</v>
      </c>
      <c r="AYQ36" s="913"/>
      <c r="AYR36" s="913">
        <v>1.64</v>
      </c>
      <c r="AYS36" s="913"/>
      <c r="AYT36" s="913">
        <v>1.65</v>
      </c>
      <c r="AYU36" s="913"/>
      <c r="AYV36" s="913"/>
      <c r="AYW36" s="913"/>
      <c r="AYX36" s="913"/>
      <c r="AYY36" s="913"/>
      <c r="AYZ36" s="913"/>
      <c r="AZA36" s="913">
        <v>1.75</v>
      </c>
      <c r="AZB36" s="913"/>
      <c r="AZC36" s="913">
        <v>1.7</v>
      </c>
      <c r="AZD36" s="913">
        <f t="shared" si="96"/>
        <v>1.65</v>
      </c>
      <c r="AZE36" s="913"/>
      <c r="AZF36" s="913"/>
      <c r="AZG36" s="913"/>
      <c r="AZH36" s="913"/>
      <c r="AZI36" s="913"/>
      <c r="AZJ36" s="913"/>
      <c r="AZK36" s="913">
        <v>1.71</v>
      </c>
      <c r="AZL36" s="913"/>
      <c r="AZM36" s="913">
        <v>1.77</v>
      </c>
      <c r="AZN36" s="913"/>
      <c r="AZO36" s="913"/>
      <c r="AZP36" s="913"/>
      <c r="AZQ36" s="913"/>
      <c r="AZR36" s="913"/>
      <c r="AZS36" s="200">
        <f t="shared" si="97"/>
        <v>1.65</v>
      </c>
      <c r="AZT36" s="913"/>
      <c r="AZU36" s="913"/>
      <c r="AZV36" s="913"/>
      <c r="AZW36" s="913"/>
      <c r="AZX36" s="913"/>
      <c r="AZY36" s="913"/>
      <c r="AZZ36" s="913"/>
      <c r="BAA36" s="913"/>
      <c r="BAB36" s="913"/>
      <c r="BAC36" s="913"/>
      <c r="BAD36" s="913">
        <v>1.65</v>
      </c>
      <c r="BAE36" s="913"/>
      <c r="BAF36" s="103">
        <f t="shared" si="271"/>
        <v>1.65</v>
      </c>
      <c r="BAG36" s="913"/>
      <c r="BAH36" s="913"/>
      <c r="BAI36" s="913"/>
      <c r="BAJ36" s="913"/>
      <c r="BAK36" s="913"/>
      <c r="BAL36" s="913"/>
      <c r="BAM36" s="103"/>
      <c r="BAN36" s="103"/>
      <c r="BAO36" s="103"/>
      <c r="BAP36" s="103"/>
      <c r="BAQ36" s="103">
        <f t="shared" si="98"/>
        <v>1.65</v>
      </c>
      <c r="BAR36" s="103"/>
      <c r="BAS36" s="103"/>
      <c r="BAT36" s="103"/>
      <c r="BAU36" s="103"/>
      <c r="BAV36" s="103"/>
      <c r="BAW36" s="103"/>
      <c r="BAX36" s="103"/>
      <c r="BAY36" s="103">
        <v>1.69</v>
      </c>
      <c r="BAZ36" s="103"/>
      <c r="BBA36" s="103"/>
      <c r="BBB36" s="103"/>
      <c r="BBC36" s="103">
        <f t="shared" si="99"/>
        <v>1.65</v>
      </c>
      <c r="BBD36" s="103"/>
      <c r="BBE36" s="103">
        <v>1.72</v>
      </c>
      <c r="BBF36" s="103"/>
      <c r="BBG36" s="103"/>
      <c r="BBH36" s="103">
        <v>1.69</v>
      </c>
      <c r="BBI36" s="103"/>
      <c r="BBJ36" s="103"/>
      <c r="BBK36" s="103"/>
      <c r="BBL36" s="103">
        <v>1.76</v>
      </c>
      <c r="BBM36" s="103">
        <v>1.7</v>
      </c>
      <c r="BBN36" s="103">
        <f t="shared" si="100"/>
        <v>1.65</v>
      </c>
      <c r="BBO36" s="103"/>
      <c r="BBP36" s="103">
        <v>1.74</v>
      </c>
      <c r="BBQ36" s="103"/>
      <c r="BBR36" s="103"/>
      <c r="BBS36" s="103"/>
      <c r="BBT36" s="103"/>
      <c r="BBU36" s="103"/>
      <c r="BBV36" s="103"/>
      <c r="BBW36" s="1073">
        <v>1.74</v>
      </c>
      <c r="BBX36" s="1073">
        <f t="shared" si="101"/>
        <v>1.65</v>
      </c>
      <c r="BBY36" s="103">
        <v>1.74</v>
      </c>
      <c r="BBZ36" s="103"/>
      <c r="BCA36" s="103"/>
      <c r="BCB36" s="103"/>
      <c r="BCC36" s="103"/>
      <c r="BCD36" s="103">
        <v>1.71</v>
      </c>
      <c r="BCE36" s="103"/>
      <c r="BCF36" s="103"/>
      <c r="BCG36" s="103"/>
      <c r="BCH36" s="103"/>
      <c r="BCI36" s="103"/>
      <c r="BCJ36" s="103">
        <v>1.76</v>
      </c>
      <c r="BCK36" s="103">
        <f t="shared" si="286"/>
        <v>1.65</v>
      </c>
      <c r="BCL36" s="103"/>
      <c r="BCM36" s="103"/>
      <c r="BCN36" s="103">
        <v>1.72</v>
      </c>
      <c r="BCO36" s="103"/>
      <c r="BCP36" s="103"/>
      <c r="BCQ36" s="103"/>
      <c r="BCR36" s="103">
        <v>1.73</v>
      </c>
      <c r="BCS36" s="103"/>
      <c r="BCT36" s="103"/>
      <c r="BCU36" s="103"/>
      <c r="BCV36" s="103"/>
      <c r="BCW36" s="103"/>
      <c r="BCX36" s="103">
        <v>1.77</v>
      </c>
      <c r="BCY36" s="103">
        <f t="shared" si="287"/>
        <v>1.65</v>
      </c>
      <c r="BCZ36" s="103"/>
      <c r="BDA36" s="103"/>
      <c r="BDB36" s="103">
        <v>1.77</v>
      </c>
      <c r="BDC36" s="103"/>
      <c r="BDD36" s="103"/>
      <c r="BDE36" s="103"/>
      <c r="BDF36" s="103"/>
      <c r="BDG36" s="103"/>
      <c r="BDH36" s="103"/>
      <c r="BDI36" s="103"/>
      <c r="BDJ36" s="103">
        <v>1.77</v>
      </c>
      <c r="BDK36" s="103">
        <f t="shared" si="104"/>
        <v>1.65</v>
      </c>
      <c r="BDL36" s="103">
        <v>1.75</v>
      </c>
      <c r="BDM36" s="103"/>
      <c r="BDN36" s="103"/>
      <c r="BDO36" s="103"/>
      <c r="BDP36" s="103"/>
      <c r="BDQ36" s="103"/>
      <c r="BDR36" s="103"/>
      <c r="BDS36" s="103"/>
      <c r="BDT36" s="103"/>
      <c r="BDU36" s="103">
        <v>1.75</v>
      </c>
      <c r="BDV36" s="103">
        <v>1.78</v>
      </c>
      <c r="BDW36" s="103">
        <f t="shared" si="105"/>
        <v>1.65</v>
      </c>
      <c r="BDX36" s="103"/>
      <c r="BDY36" s="103"/>
      <c r="BDZ36" s="103"/>
      <c r="BEA36" s="103"/>
      <c r="BEB36" s="103">
        <v>1.74</v>
      </c>
      <c r="BEC36" s="103"/>
      <c r="BED36" s="103"/>
      <c r="BEE36" s="103"/>
      <c r="BEF36" s="103"/>
      <c r="BEG36" s="103"/>
      <c r="BEH36" s="103"/>
      <c r="BEI36" s="103"/>
      <c r="BEJ36" s="103">
        <v>1.77</v>
      </c>
      <c r="BEK36" s="103">
        <f t="shared" si="106"/>
        <v>1.65</v>
      </c>
      <c r="BEL36" s="103"/>
      <c r="BEM36" s="103"/>
      <c r="BEN36" s="103"/>
      <c r="BEO36" s="103"/>
      <c r="BEP36" s="103"/>
      <c r="BEQ36" s="103"/>
      <c r="BER36" s="103">
        <v>1.76</v>
      </c>
      <c r="BES36" s="103"/>
      <c r="BET36" s="103"/>
      <c r="BEU36" s="103"/>
      <c r="BEV36" s="103"/>
      <c r="BEW36" s="103">
        <v>1.74</v>
      </c>
      <c r="BEX36" s="103">
        <f t="shared" si="107"/>
        <v>1.65</v>
      </c>
      <c r="BEY36" s="103"/>
      <c r="BEZ36" s="103"/>
      <c r="BFA36" s="103"/>
      <c r="BFB36" s="103"/>
      <c r="BFC36" s="103">
        <v>1.79</v>
      </c>
      <c r="BFD36" s="103"/>
      <c r="BFE36" s="103"/>
      <c r="BFF36" s="103"/>
      <c r="BFG36" s="103"/>
      <c r="BFH36" s="103"/>
      <c r="BFI36" s="103"/>
      <c r="BFJ36" s="103"/>
      <c r="BFK36" s="103">
        <v>1.75</v>
      </c>
      <c r="BFL36" s="103"/>
      <c r="BFM36" s="103"/>
      <c r="BFN36" s="103"/>
      <c r="BFO36" s="103"/>
      <c r="BFP36" s="103"/>
      <c r="BFQ36" s="103"/>
      <c r="BFR36" s="103">
        <v>1.73</v>
      </c>
      <c r="BFS36" s="103"/>
      <c r="BFT36" s="103"/>
      <c r="BFU36" s="103"/>
      <c r="BFV36" s="103"/>
      <c r="BFW36" s="103"/>
      <c r="BFX36" s="103">
        <v>1.79</v>
      </c>
      <c r="BFY36" s="103">
        <f t="shared" si="108"/>
        <v>1.65</v>
      </c>
      <c r="BFZ36" s="103">
        <v>1.79</v>
      </c>
      <c r="BGA36" s="103"/>
      <c r="BGB36" s="103"/>
      <c r="BGC36" s="103"/>
      <c r="BGD36" s="103">
        <v>1.71</v>
      </c>
      <c r="BGE36" s="103">
        <f t="shared" si="109"/>
        <v>1.65</v>
      </c>
      <c r="BGF36" s="49"/>
      <c r="BGG36" s="49">
        <v>1.79</v>
      </c>
      <c r="BGH36" s="49"/>
      <c r="BGI36" s="49"/>
      <c r="BGJ36" s="49"/>
      <c r="BGK36" s="49"/>
      <c r="BGL36" s="49"/>
      <c r="BGM36" s="49">
        <v>1.79</v>
      </c>
      <c r="BGN36" s="49"/>
      <c r="BGO36" s="49">
        <v>1.75</v>
      </c>
      <c r="BGP36" s="49"/>
      <c r="BGQ36" s="49"/>
      <c r="BGR36" s="49"/>
      <c r="BGS36" s="49"/>
      <c r="BGT36" s="49"/>
      <c r="BGU36" s="103">
        <f t="shared" si="110"/>
        <v>1.65</v>
      </c>
      <c r="BGV36" s="103"/>
      <c r="BGW36" s="49">
        <v>1.79</v>
      </c>
      <c r="BGX36" s="49"/>
      <c r="BGY36" s="49"/>
      <c r="BGZ36" s="49"/>
      <c r="BHA36" s="49"/>
      <c r="BHB36" s="49"/>
      <c r="BHC36" s="109"/>
      <c r="BHD36" s="49">
        <f t="shared" si="111"/>
        <v>1.65</v>
      </c>
      <c r="BHE36" s="49"/>
      <c r="BHF36" s="103"/>
      <c r="BHG36" s="109">
        <v>1.76</v>
      </c>
      <c r="BHH36" s="49"/>
      <c r="BHI36" s="49"/>
      <c r="BHJ36" s="49"/>
      <c r="BHK36" s="109"/>
      <c r="BHL36" s="49">
        <f t="shared" si="112"/>
        <v>1.65</v>
      </c>
      <c r="BHM36" s="49"/>
      <c r="BHN36" s="49"/>
      <c r="BHO36" s="49"/>
      <c r="BHP36" s="49"/>
      <c r="BHQ36" s="50">
        <v>1.78</v>
      </c>
      <c r="BHR36" s="49"/>
      <c r="BHS36" s="49"/>
      <c r="BHT36" s="49">
        <f t="shared" si="113"/>
        <v>1.65</v>
      </c>
      <c r="BHU36" s="49"/>
      <c r="BHV36" s="49"/>
      <c r="BHW36" s="49"/>
      <c r="BHX36" s="49"/>
      <c r="BHY36" s="49"/>
      <c r="BHZ36" s="49"/>
      <c r="BIA36" s="49"/>
      <c r="BIB36" s="49"/>
      <c r="BIC36" s="109">
        <v>1.79</v>
      </c>
      <c r="BID36" s="49">
        <f>MIN(BIC36,BHT36)</f>
        <v>1.65</v>
      </c>
      <c r="BIE36" s="49"/>
      <c r="BIF36" s="49"/>
      <c r="BIG36" s="49"/>
      <c r="BIH36" s="49">
        <v>1.71</v>
      </c>
      <c r="BII36" s="49">
        <f t="shared" si="114"/>
        <v>1.65</v>
      </c>
      <c r="BIJ36" s="49"/>
      <c r="BIK36" s="49"/>
      <c r="BIL36" s="49"/>
      <c r="BIM36" s="49"/>
      <c r="BIN36" s="49"/>
      <c r="BIO36" s="50">
        <v>1.78</v>
      </c>
      <c r="BIP36" s="49">
        <f t="shared" si="292"/>
        <v>1.65</v>
      </c>
      <c r="BIQ36" s="49"/>
      <c r="BIR36" s="49"/>
      <c r="BIS36" s="49"/>
      <c r="BIT36" s="49"/>
      <c r="BIU36" s="49">
        <v>1.78</v>
      </c>
      <c r="BIV36" s="50"/>
      <c r="BIW36" s="103">
        <v>1.76</v>
      </c>
      <c r="BIX36" s="1269">
        <f t="shared" si="116"/>
        <v>1.65</v>
      </c>
      <c r="BIY36" s="109">
        <v>1.79</v>
      </c>
      <c r="BIZ36" s="109">
        <v>1.79</v>
      </c>
      <c r="BJA36" s="109">
        <v>1.76</v>
      </c>
      <c r="BJB36" s="182">
        <v>1.77</v>
      </c>
      <c r="BJC36" s="182">
        <v>1.79</v>
      </c>
      <c r="BJD36" s="109"/>
      <c r="BJE36" s="182">
        <v>1.66</v>
      </c>
      <c r="BJF36" s="109">
        <v>1.78</v>
      </c>
      <c r="BJG36" s="109"/>
      <c r="BJH36" s="109">
        <f t="shared" si="259"/>
        <v>1.65</v>
      </c>
      <c r="BJI36" s="109"/>
      <c r="BJJ36" s="109">
        <v>1.79</v>
      </c>
      <c r="BJK36" s="109"/>
      <c r="BJL36" s="109"/>
      <c r="BJM36" s="109"/>
      <c r="BJN36" s="109"/>
      <c r="BJO36" s="109">
        <v>1.75</v>
      </c>
      <c r="BJP36" s="109"/>
      <c r="BJQ36" s="1301">
        <v>1.78</v>
      </c>
      <c r="BJR36" s="1148">
        <f t="shared" si="318"/>
        <v>1.65</v>
      </c>
      <c r="BJS36" s="1148"/>
      <c r="BJT36" s="1148">
        <v>1.76</v>
      </c>
      <c r="BJU36" s="1148"/>
      <c r="BJV36" s="1148"/>
      <c r="BJW36" s="1148">
        <v>1.76</v>
      </c>
      <c r="BJX36" s="1148">
        <f>MIN(BJR36,BJW36)</f>
        <v>1.65</v>
      </c>
      <c r="BJY36" s="109"/>
      <c r="BJZ36" s="109"/>
      <c r="BKA36" s="109"/>
      <c r="BKB36" s="109"/>
      <c r="BKC36" s="109">
        <v>1.78</v>
      </c>
      <c r="BKD36" s="109"/>
      <c r="BKE36" s="109">
        <v>1.78</v>
      </c>
      <c r="BKF36" s="109"/>
      <c r="BKG36" s="109"/>
      <c r="BKH36" s="109">
        <v>1.78</v>
      </c>
      <c r="BKI36" s="109"/>
      <c r="BKJ36" s="109"/>
      <c r="BKK36" s="109">
        <v>1.78</v>
      </c>
      <c r="BKL36" s="109"/>
      <c r="BKM36" s="109">
        <v>1.79</v>
      </c>
      <c r="BKN36" s="109"/>
      <c r="BKO36" s="109">
        <v>1.79</v>
      </c>
      <c r="BKP36" s="109">
        <v>1.79</v>
      </c>
      <c r="BKQ36" s="49"/>
      <c r="BKR36" s="49"/>
      <c r="BKS36" s="49"/>
      <c r="BKT36" s="109">
        <v>1.79</v>
      </c>
      <c r="BKU36" s="109"/>
      <c r="BKV36" s="109">
        <v>1.77</v>
      </c>
      <c r="BKW36" s="109"/>
      <c r="BKX36" s="109">
        <v>1.77</v>
      </c>
      <c r="BKY36" s="109"/>
      <c r="BKZ36" s="109">
        <v>1.76</v>
      </c>
      <c r="BLA36" s="7">
        <f>(BKZ36-BJX36)/BJX36</f>
        <v>6.6666666666666735E-2</v>
      </c>
      <c r="BLB36" s="103"/>
      <c r="BLC36" s="103">
        <v>1.79</v>
      </c>
      <c r="BLD36" s="103"/>
      <c r="BLE36" s="103"/>
      <c r="BLF36" s="103"/>
      <c r="BLG36" s="103"/>
      <c r="BLH36" s="103"/>
      <c r="BLI36" s="103"/>
      <c r="BLJ36" s="103"/>
      <c r="BLK36" s="103">
        <v>1.7</v>
      </c>
      <c r="BLL36" s="103">
        <f t="shared" si="120"/>
        <v>1.7</v>
      </c>
      <c r="BLM36" s="103"/>
      <c r="BLN36" s="103"/>
      <c r="BLO36" s="103">
        <v>1.77</v>
      </c>
      <c r="BLP36" s="103"/>
      <c r="BLQ36" s="103"/>
      <c r="BLR36" s="103"/>
      <c r="BLS36" s="103"/>
      <c r="BLT36" s="103"/>
      <c r="BLU36" s="103"/>
      <c r="BLV36" s="103"/>
      <c r="BLW36" s="103"/>
      <c r="BLX36" s="103"/>
      <c r="BLY36" s="103"/>
      <c r="BLZ36" s="103">
        <v>1.7</v>
      </c>
      <c r="BMA36" s="103"/>
      <c r="BMB36" s="200">
        <f t="shared" si="121"/>
        <v>1.7</v>
      </c>
      <c r="BMC36" s="103"/>
      <c r="BMD36" s="103"/>
      <c r="BME36" s="103"/>
      <c r="BMF36" s="103"/>
      <c r="BMG36" s="103"/>
      <c r="BMH36" s="103">
        <v>1.74</v>
      </c>
      <c r="BMI36" s="103"/>
      <c r="BMJ36" s="103"/>
      <c r="BMK36" s="103"/>
      <c r="BML36" s="103"/>
      <c r="BMM36" s="103"/>
      <c r="BMN36" s="103">
        <v>1.64</v>
      </c>
      <c r="BMO36" s="104">
        <v>1.64</v>
      </c>
      <c r="BMP36" s="103">
        <f t="shared" si="272"/>
        <v>1.64</v>
      </c>
      <c r="BMQ36" s="1073"/>
      <c r="BMR36" s="103">
        <v>1.77</v>
      </c>
      <c r="BMS36" s="103"/>
      <c r="BMT36" s="103"/>
      <c r="BMU36" s="103"/>
      <c r="BMV36" s="103"/>
      <c r="BMW36" s="103"/>
      <c r="BMX36" s="103"/>
      <c r="BMY36" s="103"/>
      <c r="BMZ36" s="103"/>
      <c r="BNA36" s="103">
        <f t="shared" si="122"/>
        <v>1.64</v>
      </c>
      <c r="BNB36" s="103"/>
      <c r="BNC36" s="103"/>
      <c r="BND36" s="103"/>
      <c r="BNE36" s="103"/>
      <c r="BNF36" s="103">
        <v>1.74</v>
      </c>
      <c r="BNG36" s="103"/>
      <c r="BNH36" s="103"/>
      <c r="BNI36" s="103"/>
      <c r="BNJ36" s="103"/>
      <c r="BNK36" s="103"/>
      <c r="BNL36" s="103"/>
      <c r="BNM36" s="103">
        <f t="shared" si="123"/>
        <v>1.64</v>
      </c>
      <c r="BNN36" s="103"/>
      <c r="BNO36" s="103"/>
      <c r="BNP36" s="103">
        <v>1.75</v>
      </c>
      <c r="BNQ36" s="103"/>
      <c r="BNR36" s="103"/>
      <c r="BNS36" s="103"/>
      <c r="BNT36" s="103"/>
      <c r="BNU36" s="103">
        <v>1.76</v>
      </c>
      <c r="BNV36" s="103"/>
      <c r="BNW36" s="103">
        <v>1.75</v>
      </c>
      <c r="BNX36" s="103">
        <f t="shared" si="124"/>
        <v>1.64</v>
      </c>
      <c r="BNY36" s="103"/>
      <c r="BNZ36" s="103"/>
      <c r="BOA36" s="103">
        <v>1.75</v>
      </c>
      <c r="BOB36" s="103"/>
      <c r="BOC36" s="103"/>
      <c r="BOD36" s="103"/>
      <c r="BOE36" s="103"/>
      <c r="BOF36" s="103">
        <v>1.77</v>
      </c>
      <c r="BOG36" s="103"/>
      <c r="BOH36" s="103">
        <v>1.74</v>
      </c>
      <c r="BOI36" s="103">
        <f t="shared" si="125"/>
        <v>1.64</v>
      </c>
      <c r="BOJ36" s="103"/>
      <c r="BOK36" s="103">
        <v>1.73</v>
      </c>
      <c r="BOL36" s="103"/>
      <c r="BOM36" s="103"/>
      <c r="BON36" s="103"/>
      <c r="BOO36" s="103"/>
      <c r="BOP36" s="103"/>
      <c r="BOQ36" s="103">
        <v>1.75</v>
      </c>
      <c r="BOR36" s="103"/>
      <c r="BOS36" s="103"/>
      <c r="BOT36" s="103">
        <v>1.74</v>
      </c>
      <c r="BOU36" s="104">
        <v>1.74</v>
      </c>
      <c r="BOV36" s="104">
        <f t="shared" si="288"/>
        <v>1.64</v>
      </c>
      <c r="BOW36" s="104"/>
      <c r="BOX36" s="104"/>
      <c r="BOY36" s="104"/>
      <c r="BOZ36" s="104"/>
      <c r="BPA36" s="104"/>
      <c r="BPB36" s="104">
        <v>1.75</v>
      </c>
      <c r="BPC36" s="104"/>
      <c r="BPD36" s="103"/>
      <c r="BPE36" s="103"/>
      <c r="BPF36" s="103"/>
      <c r="BPG36" s="103"/>
      <c r="BPH36" s="103">
        <v>1.74</v>
      </c>
      <c r="BPI36" s="103">
        <f t="shared" si="289"/>
        <v>1.64</v>
      </c>
      <c r="BPJ36" s="103">
        <v>1.73</v>
      </c>
      <c r="BPK36" s="103"/>
      <c r="BPL36" s="103"/>
      <c r="BPM36" s="103"/>
      <c r="BPN36" s="103"/>
      <c r="BPO36" s="103">
        <v>1.71</v>
      </c>
      <c r="BPP36" s="103"/>
      <c r="BPQ36" s="103"/>
      <c r="BPR36" s="103"/>
      <c r="BPS36" s="103">
        <v>1.74</v>
      </c>
      <c r="BPT36" s="103">
        <f t="shared" si="128"/>
        <v>1.64</v>
      </c>
      <c r="BPU36" s="103"/>
      <c r="BPV36" s="103"/>
      <c r="BPW36" s="103"/>
      <c r="BPX36" s="103"/>
      <c r="BPY36" s="103">
        <v>1.75</v>
      </c>
      <c r="BPZ36" s="103"/>
      <c r="BQA36" s="103"/>
      <c r="BQB36" s="103"/>
      <c r="BQC36" s="103">
        <v>1.72</v>
      </c>
      <c r="BQD36" s="103">
        <v>1.75</v>
      </c>
      <c r="BQE36" s="103">
        <f t="shared" si="129"/>
        <v>1.64</v>
      </c>
      <c r="BQF36" s="103"/>
      <c r="BQG36" s="103"/>
      <c r="BQH36" s="103">
        <v>1.75</v>
      </c>
      <c r="BQI36" s="103"/>
      <c r="BQJ36" s="103"/>
      <c r="BQK36" s="103"/>
      <c r="BQL36" s="103"/>
      <c r="BQM36" s="103"/>
      <c r="BQN36" s="103"/>
      <c r="BQO36" s="103"/>
      <c r="BQP36" s="103"/>
      <c r="BQQ36" s="104">
        <v>1.76</v>
      </c>
      <c r="BQR36" s="103">
        <f t="shared" si="130"/>
        <v>1.64</v>
      </c>
      <c r="BQS36" s="103"/>
      <c r="BQT36" s="103">
        <v>1.76</v>
      </c>
      <c r="BQU36" s="103"/>
      <c r="BQV36" s="103"/>
      <c r="BQW36" s="103"/>
      <c r="BQX36" s="103"/>
      <c r="BQY36" s="103"/>
      <c r="BQZ36" s="103"/>
      <c r="BRA36" s="103"/>
      <c r="BRB36" s="103">
        <v>1.75</v>
      </c>
      <c r="BRC36" s="103">
        <v>1.76</v>
      </c>
      <c r="BRD36" s="104">
        <v>1.75</v>
      </c>
      <c r="BRE36" s="103">
        <f t="shared" si="131"/>
        <v>1.64</v>
      </c>
      <c r="BRF36" s="103"/>
      <c r="BRG36" s="103"/>
      <c r="BRH36" s="103"/>
      <c r="BRI36" s="103"/>
      <c r="BRJ36" s="103">
        <v>1.77</v>
      </c>
      <c r="BRK36" s="103"/>
      <c r="BRL36" s="103"/>
      <c r="BRM36" s="103"/>
      <c r="BRN36" s="103"/>
      <c r="BRO36" s="103"/>
      <c r="BRP36" s="103"/>
      <c r="BRQ36" s="103"/>
      <c r="BRR36" s="103">
        <v>1.74</v>
      </c>
      <c r="BRS36" s="103"/>
      <c r="BRT36" s="103"/>
      <c r="BRU36" s="103"/>
      <c r="BRV36" s="103"/>
      <c r="BRW36" s="103"/>
      <c r="BRX36" s="103">
        <v>1.77</v>
      </c>
      <c r="BRY36" s="103"/>
      <c r="BRZ36" s="103"/>
      <c r="BSA36" s="103"/>
      <c r="BSB36" s="103"/>
      <c r="BSC36" s="103"/>
      <c r="BSD36" s="103"/>
      <c r="BSE36" s="103">
        <v>1.74</v>
      </c>
      <c r="BSF36" s="104">
        <v>1.76</v>
      </c>
      <c r="BSG36" s="103">
        <f t="shared" si="313"/>
        <v>1.64</v>
      </c>
      <c r="BSH36" s="103"/>
      <c r="BSI36" s="103"/>
      <c r="BSJ36" s="103"/>
      <c r="BSK36" s="103"/>
      <c r="BSL36" s="104">
        <v>1.6</v>
      </c>
      <c r="BSM36" s="103">
        <f t="shared" si="133"/>
        <v>1.6</v>
      </c>
      <c r="BSN36" s="49"/>
      <c r="BSO36" s="49">
        <v>1.73</v>
      </c>
      <c r="BSP36" s="49"/>
      <c r="BSQ36" s="49"/>
      <c r="BSR36" s="49"/>
      <c r="BSS36" s="49"/>
      <c r="BST36" s="49"/>
      <c r="BSU36" s="49">
        <v>1.73</v>
      </c>
      <c r="BSV36" s="49"/>
      <c r="BSW36" s="49">
        <v>1.66</v>
      </c>
      <c r="BSX36" s="49"/>
      <c r="BSY36" s="49"/>
      <c r="BSZ36" s="49"/>
      <c r="BTA36" s="49"/>
      <c r="BTB36" s="49"/>
      <c r="BTC36" s="49">
        <v>1.73</v>
      </c>
      <c r="BTD36" s="103">
        <f t="shared" si="134"/>
        <v>1.6</v>
      </c>
      <c r="BTE36" s="103"/>
      <c r="BTF36" s="49">
        <v>1.73</v>
      </c>
      <c r="BTG36" s="49"/>
      <c r="BTH36" s="49"/>
      <c r="BTI36" s="49"/>
      <c r="BTJ36" s="49">
        <v>1.71</v>
      </c>
      <c r="BTK36" s="49"/>
      <c r="BTL36" s="109"/>
      <c r="BTM36" s="49">
        <f t="shared" si="135"/>
        <v>1.6</v>
      </c>
      <c r="BTN36" s="49"/>
      <c r="BTO36" s="103"/>
      <c r="BTP36" s="49"/>
      <c r="BTQ36" s="109">
        <v>1.67</v>
      </c>
      <c r="BTR36" s="49"/>
      <c r="BTS36" s="49"/>
      <c r="BTT36" s="49">
        <f t="shared" si="136"/>
        <v>1.6</v>
      </c>
      <c r="BTU36" s="49"/>
      <c r="BTV36" s="49"/>
      <c r="BTW36" s="49">
        <v>1.736</v>
      </c>
      <c r="BTX36" s="49"/>
      <c r="BTY36" s="49">
        <v>1.736</v>
      </c>
      <c r="BTZ36" s="109"/>
      <c r="BUA36" s="109">
        <v>1.68</v>
      </c>
      <c r="BUB36" s="109">
        <f t="shared" si="137"/>
        <v>1.6</v>
      </c>
      <c r="BUC36" s="109"/>
      <c r="BUD36" s="109"/>
      <c r="BUE36" s="109"/>
      <c r="BUF36" s="109"/>
      <c r="BUG36" s="109"/>
      <c r="BUH36" s="109"/>
      <c r="BUI36" s="109"/>
      <c r="BUJ36" s="109"/>
      <c r="BUK36" s="49">
        <v>1.77</v>
      </c>
      <c r="BUL36" s="109">
        <f>MIN(BUK36,BUB36)</f>
        <v>1.6</v>
      </c>
      <c r="BUM36" s="109"/>
      <c r="BUN36" s="109"/>
      <c r="BUO36" s="109"/>
      <c r="BUP36" s="49">
        <v>1.76</v>
      </c>
      <c r="BUQ36" s="109">
        <f t="shared" si="138"/>
        <v>1.6</v>
      </c>
      <c r="BUR36" s="109"/>
      <c r="BUS36" s="109"/>
      <c r="BUT36" s="109"/>
      <c r="BUU36" s="109"/>
      <c r="BUV36" s="109"/>
      <c r="BUW36" s="109"/>
      <c r="BUX36" s="109">
        <f t="shared" si="293"/>
        <v>1.6</v>
      </c>
      <c r="BUY36" s="109"/>
      <c r="BUZ36" s="109"/>
      <c r="BVA36" s="109"/>
      <c r="BVB36" s="109"/>
      <c r="BVC36" s="109">
        <v>1.73</v>
      </c>
      <c r="BVD36" s="49">
        <v>1.77</v>
      </c>
      <c r="BVE36" s="1269">
        <f t="shared" si="140"/>
        <v>1.6</v>
      </c>
      <c r="BVF36" s="109">
        <v>1.73</v>
      </c>
      <c r="BVG36" s="109">
        <v>1.73</v>
      </c>
      <c r="BVH36" s="109">
        <v>1.7</v>
      </c>
      <c r="BVI36" s="1269">
        <v>1.71</v>
      </c>
      <c r="BVJ36" s="1269">
        <v>1.73</v>
      </c>
      <c r="BVK36" s="109"/>
      <c r="BVL36" s="1269">
        <v>1.66</v>
      </c>
      <c r="BVM36" s="109">
        <v>1.76</v>
      </c>
      <c r="BVN36" s="109"/>
      <c r="BVO36" s="109">
        <f t="shared" si="260"/>
        <v>1.6</v>
      </c>
      <c r="BVP36" s="109"/>
      <c r="BVQ36" s="109">
        <v>1.73</v>
      </c>
      <c r="BVR36" s="109"/>
      <c r="BVS36" s="109"/>
      <c r="BVT36" s="109"/>
      <c r="BVU36" s="109"/>
      <c r="BVV36" s="109">
        <v>1.72</v>
      </c>
      <c r="BVW36" s="109"/>
      <c r="BVX36" s="1301">
        <v>1.77</v>
      </c>
      <c r="BVY36" s="1148">
        <f>MIN(BVO36,BVX36)</f>
        <v>1.6</v>
      </c>
      <c r="BVZ36" s="1148"/>
      <c r="BWA36" s="1148">
        <v>1.67</v>
      </c>
      <c r="BWB36" s="1148"/>
      <c r="BWC36" s="1148"/>
      <c r="BWD36" s="1148">
        <v>1.72</v>
      </c>
      <c r="BWE36" s="1148">
        <f t="shared" si="300"/>
        <v>1.6</v>
      </c>
      <c r="BWF36" s="109"/>
      <c r="BWG36" s="109"/>
      <c r="BWH36" s="109"/>
      <c r="BWI36" s="109"/>
      <c r="BWJ36" s="109">
        <v>1.73</v>
      </c>
      <c r="BWK36" s="109"/>
      <c r="BWL36" s="109">
        <v>1.72</v>
      </c>
      <c r="BWM36" s="109"/>
      <c r="BWN36" s="109"/>
      <c r="BWO36" s="109">
        <v>1.72</v>
      </c>
      <c r="BWP36" s="109"/>
      <c r="BWQ36" s="109"/>
      <c r="BWR36" s="109">
        <v>1.71</v>
      </c>
      <c r="BWS36" s="109"/>
      <c r="BWT36" s="109">
        <v>1.73</v>
      </c>
      <c r="BWU36" s="109"/>
      <c r="BWV36" s="109">
        <v>1.73</v>
      </c>
      <c r="BWW36" s="109">
        <v>1.73</v>
      </c>
      <c r="BWX36" s="49"/>
      <c r="BWY36" s="49"/>
      <c r="BWZ36" s="49"/>
      <c r="BXA36" s="109">
        <v>1.73</v>
      </c>
      <c r="BXB36" s="109"/>
      <c r="BXC36" s="109">
        <v>1.73</v>
      </c>
      <c r="BXD36" s="109"/>
      <c r="BXE36" s="109">
        <v>1.73</v>
      </c>
      <c r="BXF36" s="109"/>
      <c r="BXG36" s="49">
        <v>1.77</v>
      </c>
      <c r="BXH36" s="109">
        <f t="shared" si="143"/>
        <v>1.6</v>
      </c>
      <c r="BXI36" s="109">
        <v>1.72</v>
      </c>
      <c r="BXJ36" s="109">
        <v>1.73</v>
      </c>
      <c r="BXK36" s="109"/>
      <c r="BXL36" s="109">
        <v>1.71</v>
      </c>
      <c r="BXM36" s="109"/>
      <c r="BXN36" s="109">
        <v>1.73</v>
      </c>
      <c r="BXO36" s="109"/>
      <c r="BXP36" s="109">
        <v>1.73</v>
      </c>
      <c r="BXQ36" s="1148">
        <v>1.76</v>
      </c>
      <c r="BXR36" s="109">
        <f t="shared" si="314"/>
        <v>1.6</v>
      </c>
      <c r="BXS36" s="109">
        <v>1.7</v>
      </c>
      <c r="BXT36" s="109"/>
      <c r="BXU36" s="109">
        <v>1.73</v>
      </c>
      <c r="BXV36" s="109"/>
      <c r="BXW36" s="109">
        <v>1.73</v>
      </c>
      <c r="BXX36" s="109"/>
      <c r="BXY36" s="109"/>
      <c r="BXZ36" s="109">
        <v>1.72</v>
      </c>
      <c r="BYA36" s="109">
        <v>1.7310000000000001</v>
      </c>
      <c r="BYB36" s="1148">
        <v>1.76</v>
      </c>
      <c r="BYC36" s="1148">
        <f>MIN(BYB36,BXR36)</f>
        <v>1.6</v>
      </c>
      <c r="BYD36" s="1148"/>
      <c r="BYE36" s="1148">
        <v>1.7</v>
      </c>
      <c r="BYF36" s="1148">
        <v>1.73</v>
      </c>
      <c r="BYG36" s="1148"/>
      <c r="BYH36" s="1148">
        <v>1.72</v>
      </c>
      <c r="BYI36" s="1148">
        <v>1.73</v>
      </c>
      <c r="BYJ36" s="1148"/>
      <c r="BYK36" s="1148">
        <v>1.73</v>
      </c>
      <c r="BYL36" s="1148">
        <v>1.73</v>
      </c>
      <c r="BYM36" s="1148"/>
      <c r="BYN36" s="1148">
        <v>1.72</v>
      </c>
      <c r="BYO36" s="7">
        <f>(BYN36-BYC36)/BYC36</f>
        <v>7.4999999999999928E-2</v>
      </c>
      <c r="BYP36" s="103">
        <v>1.69</v>
      </c>
      <c r="BYQ36" s="103"/>
      <c r="BYR36" s="103"/>
      <c r="BYS36" s="103">
        <v>1.69</v>
      </c>
      <c r="BYT36" s="103"/>
      <c r="BYU36" s="103"/>
      <c r="BYV36" s="103"/>
      <c r="BYW36" s="103">
        <v>1.52</v>
      </c>
      <c r="BYX36" s="103">
        <f>MIN(BYP36:BYV36)</f>
        <v>1.69</v>
      </c>
      <c r="BYY36" s="103"/>
      <c r="BYZ36" s="103"/>
      <c r="BZA36" s="103"/>
      <c r="BZB36" s="103"/>
      <c r="BZC36" s="103"/>
      <c r="BZD36" s="103"/>
      <c r="BZE36" s="103"/>
      <c r="BZF36" s="103">
        <v>1.65</v>
      </c>
      <c r="BZG36" s="103"/>
      <c r="BZH36" s="103"/>
      <c r="BZI36" s="103"/>
      <c r="BZJ36" s="103"/>
      <c r="BZK36" s="104">
        <v>1.71</v>
      </c>
      <c r="BZL36" s="103">
        <f t="shared" si="148"/>
        <v>1.69</v>
      </c>
      <c r="BZM36" s="103"/>
      <c r="BZN36" s="103"/>
      <c r="BZO36" s="103"/>
      <c r="BZP36" s="103"/>
      <c r="BZQ36" s="103"/>
      <c r="BZR36" s="103"/>
      <c r="BZS36" s="103">
        <v>1.7589999999999999</v>
      </c>
      <c r="BZT36" s="103"/>
      <c r="BZU36" s="103"/>
      <c r="BZV36" s="103"/>
      <c r="BZW36" s="103"/>
      <c r="BZX36" s="104">
        <v>1.71</v>
      </c>
      <c r="BZY36" s="103">
        <f>MIN(BZL36,BZX36)</f>
        <v>1.69</v>
      </c>
      <c r="BZZ36" s="103"/>
      <c r="CAA36" s="103"/>
      <c r="CAB36" s="103"/>
      <c r="CAC36" s="103">
        <v>1.69</v>
      </c>
      <c r="CAD36" s="103"/>
      <c r="CAE36" s="103"/>
      <c r="CAF36" s="103"/>
      <c r="CAG36" s="103"/>
      <c r="CAH36" s="103"/>
      <c r="CAI36" s="103"/>
      <c r="CAJ36" s="103">
        <v>1.75</v>
      </c>
      <c r="CAK36" s="103"/>
      <c r="CAL36" s="103"/>
      <c r="CAM36" s="103"/>
      <c r="CAN36" s="103"/>
      <c r="CAO36" s="103"/>
      <c r="CAP36" s="103">
        <v>1.61</v>
      </c>
      <c r="CAQ36" s="103"/>
      <c r="CAR36" s="103"/>
      <c r="CAS36" s="103">
        <v>1.68</v>
      </c>
      <c r="CAT36" s="103"/>
      <c r="CAU36" s="103"/>
      <c r="CAV36" s="103"/>
      <c r="CAW36" s="103"/>
      <c r="CAX36" s="103"/>
      <c r="CAY36" s="103">
        <v>1.65</v>
      </c>
      <c r="CAZ36" s="103"/>
      <c r="CBA36" s="103"/>
      <c r="CBB36" s="104">
        <v>1.69</v>
      </c>
      <c r="CBC36" s="103">
        <f t="shared" si="150"/>
        <v>1.69</v>
      </c>
      <c r="CBD36" s="103"/>
      <c r="CBE36" s="103"/>
      <c r="CBF36" s="103"/>
      <c r="CBG36" s="103"/>
      <c r="CBH36" s="103">
        <v>1.75</v>
      </c>
      <c r="CBI36" s="104">
        <v>1.72</v>
      </c>
      <c r="CBJ36" s="103">
        <f t="shared" si="151"/>
        <v>1.69</v>
      </c>
      <c r="CBK36" s="49"/>
      <c r="CBL36" s="49">
        <v>1.69</v>
      </c>
      <c r="CBM36" s="49"/>
      <c r="CBN36" s="49"/>
      <c r="CBO36" s="49"/>
      <c r="CBP36" s="49"/>
      <c r="CBQ36" s="49"/>
      <c r="CBR36" s="49"/>
      <c r="CBS36" s="49"/>
      <c r="CBT36" s="49">
        <v>1.71</v>
      </c>
      <c r="CBU36" s="49"/>
      <c r="CBV36" s="49"/>
      <c r="CBW36" s="49"/>
      <c r="CBX36" s="103">
        <f t="shared" si="152"/>
        <v>1.69</v>
      </c>
      <c r="CBY36" s="49"/>
      <c r="CBZ36" s="103"/>
      <c r="CCA36" s="49">
        <v>1.71</v>
      </c>
      <c r="CCB36" s="49"/>
      <c r="CCC36" s="49"/>
      <c r="CCD36" s="49"/>
      <c r="CCE36" s="49"/>
      <c r="CCF36" s="109">
        <v>1.83</v>
      </c>
      <c r="CCG36" s="49">
        <f t="shared" si="153"/>
        <v>1.69</v>
      </c>
      <c r="CCH36" s="49"/>
      <c r="CCI36" s="103"/>
      <c r="CCJ36" s="49"/>
      <c r="CCK36" s="50">
        <v>1.72</v>
      </c>
      <c r="CCL36" s="49"/>
      <c r="CCM36" s="49"/>
      <c r="CCN36" s="49">
        <f t="shared" si="154"/>
        <v>1.69</v>
      </c>
      <c r="CCO36" s="49">
        <v>1.69</v>
      </c>
      <c r="CCP36" s="49"/>
      <c r="CCQ36" s="49"/>
      <c r="CCR36" s="49"/>
      <c r="CCS36" s="49">
        <v>1.74</v>
      </c>
      <c r="CCT36" s="49">
        <f t="shared" si="155"/>
        <v>1.69</v>
      </c>
      <c r="CCU36" s="49"/>
      <c r="CCV36" s="49"/>
      <c r="CCW36" s="49">
        <v>1.7</v>
      </c>
      <c r="CCX36" s="49"/>
      <c r="CCY36" s="49"/>
      <c r="CCZ36" s="49"/>
      <c r="CDA36" s="49">
        <v>1.72</v>
      </c>
      <c r="CDB36" s="49"/>
      <c r="CDC36" s="109"/>
      <c r="CDD36" s="49">
        <v>1.75</v>
      </c>
      <c r="CDE36" s="109">
        <f>MIN(CDD36,CCT36)</f>
        <v>1.69</v>
      </c>
      <c r="CDF36" s="109"/>
      <c r="CDG36" s="109">
        <v>1.8</v>
      </c>
      <c r="CDH36" s="109"/>
      <c r="CDI36" s="109"/>
      <c r="CDJ36" s="49">
        <v>1.72</v>
      </c>
      <c r="CDK36" s="49">
        <f t="shared" si="156"/>
        <v>1.69</v>
      </c>
      <c r="CDL36" s="49"/>
      <c r="CDM36" s="49"/>
      <c r="CDN36" s="49"/>
      <c r="CDO36" s="49">
        <v>1.7</v>
      </c>
      <c r="CDP36" s="49"/>
      <c r="CDQ36" s="49"/>
      <c r="CDR36" s="49">
        <f t="shared" si="294"/>
        <v>1.69</v>
      </c>
      <c r="CDS36" s="49"/>
      <c r="CDT36" s="49"/>
      <c r="CDU36" s="49"/>
      <c r="CDV36" s="49"/>
      <c r="CDW36" s="49">
        <v>1.76</v>
      </c>
      <c r="CDX36" s="49">
        <v>1.73</v>
      </c>
      <c r="CDY36" s="1269">
        <f t="shared" si="158"/>
        <v>1.69</v>
      </c>
      <c r="CDZ36" s="109">
        <v>1.74</v>
      </c>
      <c r="CEA36" s="109">
        <v>1.75</v>
      </c>
      <c r="CEB36" s="109">
        <v>1.78</v>
      </c>
      <c r="CEC36" s="1269">
        <v>1.77</v>
      </c>
      <c r="CED36" s="1269">
        <v>1.76</v>
      </c>
      <c r="CEE36" s="109"/>
      <c r="CEF36" s="1269">
        <v>1.74</v>
      </c>
      <c r="CEG36" s="109">
        <v>1.76</v>
      </c>
      <c r="CEH36" s="109"/>
      <c r="CEI36" s="109">
        <f t="shared" si="261"/>
        <v>1.69</v>
      </c>
      <c r="CEJ36" s="109"/>
      <c r="CEK36" s="109">
        <v>1.7</v>
      </c>
      <c r="CEL36" s="109"/>
      <c r="CEM36" s="109"/>
      <c r="CEN36" s="109"/>
      <c r="CEO36" s="109"/>
      <c r="CEP36" s="109">
        <v>1.73</v>
      </c>
      <c r="CEQ36" s="109"/>
      <c r="CER36" s="1301">
        <v>1.8</v>
      </c>
      <c r="CES36" s="1148">
        <f>MIN(CEI36,CER36)</f>
        <v>1.69</v>
      </c>
      <c r="CET36" s="1148"/>
      <c r="CEU36" s="1148">
        <v>1.76</v>
      </c>
      <c r="CEV36" s="1148"/>
      <c r="CEW36" s="1148"/>
      <c r="CEX36" s="1148">
        <v>1.75</v>
      </c>
      <c r="CEY36" s="1148">
        <f t="shared" si="301"/>
        <v>1.69</v>
      </c>
      <c r="CEZ36" s="109"/>
      <c r="CFA36" s="109"/>
      <c r="CFB36" s="109"/>
      <c r="CFC36" s="109"/>
      <c r="CFD36" s="109">
        <v>1.73</v>
      </c>
      <c r="CFE36" s="109"/>
      <c r="CFF36" s="109">
        <v>1.72</v>
      </c>
      <c r="CFG36" s="109"/>
      <c r="CFH36" s="109"/>
      <c r="CFI36" s="109">
        <v>1.71</v>
      </c>
      <c r="CFJ36" s="109"/>
      <c r="CFK36" s="109"/>
      <c r="CFL36" s="49">
        <v>1.75</v>
      </c>
      <c r="CFM36" s="49"/>
      <c r="CFN36" s="49">
        <v>1.71</v>
      </c>
      <c r="CFO36" s="49"/>
      <c r="CFP36" s="49">
        <v>1.74</v>
      </c>
      <c r="CFQ36" s="49"/>
      <c r="CFR36" s="49">
        <v>1.76</v>
      </c>
      <c r="CFS36" s="49"/>
      <c r="CFT36" s="49"/>
      <c r="CFU36" s="49"/>
      <c r="CFV36" s="49">
        <v>1.74</v>
      </c>
      <c r="CFW36" s="49"/>
      <c r="CFX36" s="49">
        <v>1.76</v>
      </c>
      <c r="CFY36" s="49"/>
      <c r="CFZ36" s="109">
        <v>1.67</v>
      </c>
      <c r="CGA36" s="109"/>
      <c r="CGB36" s="49">
        <v>1.82</v>
      </c>
      <c r="CGC36" s="109">
        <f t="shared" si="161"/>
        <v>1.69</v>
      </c>
      <c r="CGD36" s="109">
        <v>1.69</v>
      </c>
      <c r="CGE36" s="109">
        <v>1.69</v>
      </c>
      <c r="CGF36" s="109"/>
      <c r="CGG36" s="109">
        <v>1.69</v>
      </c>
      <c r="CGH36" s="109"/>
      <c r="CGI36" s="109">
        <v>1.71</v>
      </c>
      <c r="CGJ36" s="109"/>
      <c r="CGK36" s="109">
        <v>1.76</v>
      </c>
      <c r="CGL36" s="1148">
        <v>1.74</v>
      </c>
      <c r="CGM36" s="1148">
        <f t="shared" si="315"/>
        <v>1.69</v>
      </c>
      <c r="CGN36" s="1148">
        <v>1.69</v>
      </c>
      <c r="CGO36" s="1148"/>
      <c r="CGP36" s="1148">
        <v>1.74</v>
      </c>
      <c r="CGQ36" s="1148"/>
      <c r="CGR36" s="1148">
        <v>1.69</v>
      </c>
      <c r="CGS36" s="1148"/>
      <c r="CGT36" s="1148"/>
      <c r="CGU36" s="1148">
        <v>1.69</v>
      </c>
      <c r="CGV36" s="1148">
        <v>1.71</v>
      </c>
      <c r="CGW36" s="1148">
        <v>1.81</v>
      </c>
      <c r="CGX36" s="1148">
        <f>MIN(CGW36,CGM36)</f>
        <v>1.69</v>
      </c>
      <c r="CGY36" s="1148"/>
      <c r="CGZ36" s="1148">
        <v>1.74</v>
      </c>
      <c r="CHA36" s="1148">
        <v>1.77</v>
      </c>
      <c r="CHB36" s="1148">
        <v>1.73</v>
      </c>
      <c r="CHC36" s="1148"/>
      <c r="CHD36" s="1148">
        <v>1.77</v>
      </c>
      <c r="CHE36" s="1148"/>
      <c r="CHF36" s="1148">
        <v>1.74</v>
      </c>
      <c r="CHG36" s="1148">
        <v>1.72</v>
      </c>
      <c r="CHH36" s="1148"/>
      <c r="CHI36" s="1148">
        <v>1.74</v>
      </c>
      <c r="CHJ36" s="1148">
        <v>1.72</v>
      </c>
      <c r="CHK36" s="1148">
        <f t="shared" si="164"/>
        <v>1.69</v>
      </c>
      <c r="CHL36" s="1148"/>
      <c r="CHM36" s="1148">
        <v>1.75</v>
      </c>
      <c r="CHN36" s="1148">
        <v>1.78</v>
      </c>
      <c r="CHO36" s="1148">
        <v>1.74</v>
      </c>
      <c r="CHP36" s="1148"/>
      <c r="CHQ36" s="1148">
        <v>1.73</v>
      </c>
      <c r="CHR36" s="1148">
        <v>1.76</v>
      </c>
      <c r="CHS36" s="1148">
        <f>MIN(CHJ36,CGX36)</f>
        <v>1.69</v>
      </c>
      <c r="CHT36" s="1148">
        <v>1.75</v>
      </c>
      <c r="CHU36" s="1148">
        <v>1.74</v>
      </c>
      <c r="CHV36" s="1148">
        <v>1.76</v>
      </c>
      <c r="CHW36" s="1148">
        <v>1.75</v>
      </c>
      <c r="CHX36" s="1148">
        <v>1.73</v>
      </c>
      <c r="CHY36" s="1148">
        <v>1.74</v>
      </c>
      <c r="CHZ36" s="55">
        <v>1.74</v>
      </c>
      <c r="CIA36" s="1148">
        <f t="shared" si="166"/>
        <v>1.69</v>
      </c>
      <c r="CIB36" s="55"/>
      <c r="CIC36" s="55">
        <v>1.72</v>
      </c>
      <c r="CID36" s="55"/>
      <c r="CIE36" s="55"/>
      <c r="CIF36" s="55">
        <v>1.72</v>
      </c>
      <c r="CIG36" s="55">
        <v>1.74</v>
      </c>
      <c r="CIH36" s="55">
        <v>1.71</v>
      </c>
      <c r="CII36" s="55"/>
      <c r="CIJ36" s="55">
        <v>1.74</v>
      </c>
      <c r="CIK36" s="55">
        <f t="shared" si="247"/>
        <v>1.69</v>
      </c>
      <c r="CIL36" s="55">
        <v>1.71</v>
      </c>
      <c r="CIM36" s="55"/>
      <c r="CIN36" s="7">
        <f t="shared" si="167"/>
        <v>1.1834319526627229E-2</v>
      </c>
      <c r="CIO36" s="103">
        <v>1.73</v>
      </c>
      <c r="CIP36" s="103">
        <v>1.74</v>
      </c>
      <c r="CIQ36" s="103"/>
      <c r="CIR36" s="103"/>
      <c r="CIS36" s="103">
        <v>1.76</v>
      </c>
      <c r="CIT36" s="104">
        <v>1.87</v>
      </c>
      <c r="CIU36" s="49">
        <f t="shared" si="168"/>
        <v>1.73</v>
      </c>
      <c r="CIV36" s="103"/>
      <c r="CIW36" s="49"/>
      <c r="CIX36" s="82">
        <v>1.82</v>
      </c>
      <c r="CIY36" s="11"/>
      <c r="CIZ36" s="11"/>
      <c r="CJA36" s="11"/>
      <c r="CJB36" s="11"/>
      <c r="CJC36" s="11"/>
      <c r="CJD36" s="11">
        <v>1.78</v>
      </c>
      <c r="CJE36" s="11"/>
      <c r="CJF36" s="11"/>
      <c r="CJG36" s="11"/>
      <c r="CJH36" s="11"/>
      <c r="CJI36" s="103">
        <f t="shared" si="169"/>
        <v>1.73</v>
      </c>
      <c r="CJJ36" s="49"/>
      <c r="CJK36" s="103"/>
      <c r="CJL36" s="11">
        <v>1.73</v>
      </c>
      <c r="CJM36" s="11"/>
      <c r="CJN36" s="11"/>
      <c r="CJO36" s="11"/>
      <c r="CJP36" s="630">
        <v>1.7516</v>
      </c>
      <c r="CJQ36" s="109"/>
      <c r="CJR36" s="49">
        <f t="shared" si="170"/>
        <v>1.73</v>
      </c>
      <c r="CJS36" s="49"/>
      <c r="CJT36" s="103"/>
      <c r="CJU36" s="49"/>
      <c r="CJV36" s="49"/>
      <c r="CJW36" s="49">
        <v>1.79</v>
      </c>
      <c r="CJX36" s="49"/>
      <c r="CJY36" s="49"/>
      <c r="CJZ36" s="49">
        <f t="shared" si="171"/>
        <v>1.73</v>
      </c>
      <c r="CKA36" s="49"/>
      <c r="CKB36" s="49"/>
      <c r="CKC36" s="49">
        <v>1.75</v>
      </c>
      <c r="CKD36" s="49"/>
      <c r="CKE36" s="49"/>
      <c r="CKF36" s="109"/>
      <c r="CKG36" s="109">
        <v>1.84</v>
      </c>
      <c r="CKH36" s="49">
        <v>1.74</v>
      </c>
      <c r="CKI36" s="109">
        <f t="shared" si="172"/>
        <v>1.73</v>
      </c>
      <c r="CKJ36" s="109"/>
      <c r="CKK36" s="109"/>
      <c r="CKL36" s="109"/>
      <c r="CKM36" s="109"/>
      <c r="CKN36" s="109"/>
      <c r="CKO36" s="109"/>
      <c r="CKP36" s="109"/>
      <c r="CKQ36" s="109"/>
      <c r="CKR36" s="109">
        <v>1.87</v>
      </c>
      <c r="CKS36" s="49">
        <v>1.85</v>
      </c>
      <c r="CKT36" s="109">
        <f>MIN(CKS36,CKI36)</f>
        <v>1.73</v>
      </c>
      <c r="CKU36" s="109"/>
      <c r="CKV36" s="109"/>
      <c r="CKW36" s="109"/>
      <c r="CKX36" s="49">
        <v>1.86</v>
      </c>
      <c r="CKY36" s="49">
        <f t="shared" si="173"/>
        <v>1.73</v>
      </c>
      <c r="CKZ36" s="49"/>
      <c r="CLA36" s="49"/>
      <c r="CLB36" s="49"/>
      <c r="CLC36" s="49"/>
      <c r="CLD36" s="49"/>
      <c r="CLE36" s="49"/>
      <c r="CLF36" s="49">
        <f t="shared" si="295"/>
        <v>1.73</v>
      </c>
      <c r="CLG36" s="49"/>
      <c r="CLH36" s="49"/>
      <c r="CLI36" s="49">
        <v>1.7629999999999999</v>
      </c>
      <c r="CLJ36" s="49"/>
      <c r="CLK36" s="49"/>
      <c r="CLL36" s="49"/>
      <c r="CLM36" s="49"/>
      <c r="CLN36" s="1269">
        <f t="shared" si="175"/>
        <v>1.73</v>
      </c>
      <c r="CLO36" s="109">
        <v>1.74</v>
      </c>
      <c r="CLP36" s="109">
        <v>1.77</v>
      </c>
      <c r="CLQ36" s="109">
        <v>1.79</v>
      </c>
      <c r="CLR36" s="1269">
        <v>1.81</v>
      </c>
      <c r="CLS36" s="1269">
        <v>1.78</v>
      </c>
      <c r="CLT36" s="109"/>
      <c r="CLU36" s="1269">
        <v>1.74</v>
      </c>
      <c r="CLV36" s="109">
        <v>1.8</v>
      </c>
      <c r="CLW36" s="109"/>
      <c r="CLX36" s="109">
        <f t="shared" si="262"/>
        <v>1.73</v>
      </c>
      <c r="CLY36" s="109"/>
      <c r="CLZ36" s="109">
        <v>1.75</v>
      </c>
      <c r="CMA36" s="109"/>
      <c r="CMB36" s="109"/>
      <c r="CMC36" s="109"/>
      <c r="CMD36" s="109"/>
      <c r="CME36" s="109">
        <v>1.73</v>
      </c>
      <c r="CMF36" s="109"/>
      <c r="CMG36" s="1301">
        <v>1.82</v>
      </c>
      <c r="CMH36" s="1148">
        <f t="shared" si="309"/>
        <v>1.73</v>
      </c>
      <c r="CMI36" s="1148"/>
      <c r="CMJ36" s="1148">
        <v>1.78</v>
      </c>
      <c r="CMK36" s="1148"/>
      <c r="CML36" s="1148"/>
      <c r="CMM36" s="1148">
        <v>1.82</v>
      </c>
      <c r="CMN36" s="1148">
        <f t="shared" si="302"/>
        <v>1.73</v>
      </c>
      <c r="CMO36" s="109"/>
      <c r="CMP36" s="109"/>
      <c r="CMQ36" s="109"/>
      <c r="CMR36" s="109"/>
      <c r="CMS36" s="109">
        <v>1.83</v>
      </c>
      <c r="CMT36" s="109"/>
      <c r="CMU36" s="109">
        <v>1.83</v>
      </c>
      <c r="CMV36" s="109"/>
      <c r="CMW36" s="109"/>
      <c r="CMX36" s="109">
        <v>1.84</v>
      </c>
      <c r="CMY36" s="109"/>
      <c r="CMZ36" s="109"/>
      <c r="CNA36" s="109">
        <v>1.83</v>
      </c>
      <c r="CNB36" s="109"/>
      <c r="CNC36" s="109">
        <v>1.81</v>
      </c>
      <c r="CND36" s="109"/>
      <c r="CNE36" s="109">
        <v>1.81</v>
      </c>
      <c r="CNF36" s="109"/>
      <c r="CNG36" s="109">
        <v>1.82</v>
      </c>
      <c r="CNH36" s="49"/>
      <c r="CNI36" s="49"/>
      <c r="CNJ36" s="49"/>
      <c r="CNK36" s="109">
        <v>1.79</v>
      </c>
      <c r="CNL36" s="109"/>
      <c r="CNM36" s="109">
        <v>1.77</v>
      </c>
      <c r="CNN36" s="109"/>
      <c r="CNO36" s="109">
        <v>1.78</v>
      </c>
      <c r="CNP36" s="109"/>
      <c r="CNQ36" s="49">
        <v>1.87</v>
      </c>
      <c r="CNR36" s="109">
        <f t="shared" si="178"/>
        <v>1.73</v>
      </c>
      <c r="CNS36" s="109">
        <v>1.74</v>
      </c>
      <c r="CNT36" s="109">
        <v>1.73</v>
      </c>
      <c r="CNU36" s="109"/>
      <c r="CNV36" s="109">
        <v>1.74</v>
      </c>
      <c r="CNW36" s="109"/>
      <c r="CNX36" s="109">
        <v>1.76</v>
      </c>
      <c r="CNY36" s="109"/>
      <c r="CNZ36" s="109">
        <v>1.76</v>
      </c>
      <c r="COA36" s="1148">
        <v>1.75</v>
      </c>
      <c r="COB36" s="109">
        <f t="shared" si="316"/>
        <v>1.73</v>
      </c>
      <c r="COC36" s="109">
        <v>1.67</v>
      </c>
      <c r="COD36" s="109"/>
      <c r="COE36" s="109">
        <v>1.75</v>
      </c>
      <c r="COF36" s="109"/>
      <c r="COG36" s="109">
        <v>1.76</v>
      </c>
      <c r="COH36" s="109"/>
      <c r="COI36" s="109"/>
      <c r="COJ36" s="109">
        <v>1.73</v>
      </c>
      <c r="COK36" s="109">
        <v>1.74</v>
      </c>
      <c r="COL36" s="1148">
        <v>1.78</v>
      </c>
      <c r="COM36" s="1148">
        <f>MIN(COL36,COB36)</f>
        <v>1.73</v>
      </c>
      <c r="CON36" s="1148"/>
      <c r="COO36" s="1148">
        <v>1.76</v>
      </c>
      <c r="COP36" s="1148">
        <v>1.79</v>
      </c>
      <c r="COQ36" s="1148">
        <v>1.74</v>
      </c>
      <c r="COR36" s="1148"/>
      <c r="COS36" s="1148">
        <v>1.77</v>
      </c>
      <c r="COT36" s="1148"/>
      <c r="COU36" s="1148">
        <v>1.75</v>
      </c>
      <c r="COV36" s="1148">
        <v>1.76</v>
      </c>
      <c r="COW36" s="1148"/>
      <c r="COX36" s="1148">
        <v>1.76</v>
      </c>
      <c r="COY36" s="1148">
        <v>1.76</v>
      </c>
      <c r="COZ36" s="1148">
        <f t="shared" si="181"/>
        <v>1.73</v>
      </c>
      <c r="CPA36" s="1148"/>
      <c r="CPB36" s="1148">
        <v>1.81</v>
      </c>
      <c r="CPC36" s="1148">
        <v>1.81</v>
      </c>
      <c r="CPD36" s="1148">
        <v>1.79</v>
      </c>
      <c r="CPE36" s="1148">
        <v>1.77</v>
      </c>
      <c r="CPF36" s="1148"/>
      <c r="CPG36" s="1148">
        <v>1.78</v>
      </c>
      <c r="CPH36" s="1148">
        <v>1.78</v>
      </c>
      <c r="CPI36" s="1148">
        <f t="shared" si="182"/>
        <v>1.73</v>
      </c>
      <c r="CPJ36" s="1148">
        <v>1.79</v>
      </c>
      <c r="CPK36" s="1148">
        <v>1.81</v>
      </c>
      <c r="CPL36" s="1148">
        <v>1.8</v>
      </c>
      <c r="CPM36" s="1148">
        <v>1.83</v>
      </c>
      <c r="CPN36" s="1148">
        <v>1.84</v>
      </c>
      <c r="CPO36" s="1148">
        <v>1.76</v>
      </c>
      <c r="CPP36" s="55">
        <v>1.77</v>
      </c>
      <c r="CPQ36" s="1148">
        <f t="shared" si="183"/>
        <v>1.73</v>
      </c>
      <c r="CPR36" s="55"/>
      <c r="CPS36" s="55">
        <v>1.75</v>
      </c>
      <c r="CPT36" s="55"/>
      <c r="CPU36" s="55"/>
      <c r="CPV36" s="55">
        <v>1.73</v>
      </c>
      <c r="CPW36" s="55">
        <v>1.74</v>
      </c>
      <c r="CPX36" s="55">
        <v>1.78</v>
      </c>
      <c r="CPY36" s="55"/>
      <c r="CPZ36" s="55">
        <v>1.77</v>
      </c>
      <c r="CQA36" s="55">
        <f t="shared" si="248"/>
        <v>1.73</v>
      </c>
      <c r="CQB36" s="55">
        <v>1.71</v>
      </c>
      <c r="CQC36" s="55"/>
      <c r="CQD36" s="7">
        <f t="shared" si="249"/>
        <v>-1.1560693641618507E-2</v>
      </c>
      <c r="CQE36" s="50">
        <f t="shared" si="184"/>
        <v>2.1779999999999999</v>
      </c>
      <c r="CQF36" s="109">
        <v>1.98</v>
      </c>
      <c r="CQG36" s="49">
        <f t="shared" si="185"/>
        <v>1.98</v>
      </c>
      <c r="CQH36" s="103"/>
      <c r="CQI36" s="49"/>
      <c r="CQJ36" s="49">
        <v>1.99</v>
      </c>
      <c r="CQK36" s="49"/>
      <c r="CQL36" s="49"/>
      <c r="CQM36" s="49"/>
      <c r="CQN36" s="49"/>
      <c r="CQO36" s="49">
        <v>1.96</v>
      </c>
      <c r="CQP36" s="103">
        <f t="shared" si="186"/>
        <v>1.96</v>
      </c>
      <c r="CQQ36" s="49"/>
      <c r="CQR36" s="103">
        <v>1.99</v>
      </c>
      <c r="CQS36" s="49"/>
      <c r="CQT36" s="49"/>
      <c r="CQU36" s="49"/>
      <c r="CQV36" s="49"/>
      <c r="CQW36" s="103">
        <f t="shared" si="187"/>
        <v>1.96</v>
      </c>
      <c r="CQX36" s="103"/>
      <c r="CQY36" s="103"/>
      <c r="CQZ36" s="49">
        <v>1.97</v>
      </c>
      <c r="CRA36" s="49"/>
      <c r="CRB36" s="49"/>
      <c r="CRC36" s="49"/>
      <c r="CRD36" s="49">
        <v>1.98</v>
      </c>
      <c r="CRE36" s="109"/>
      <c r="CRF36" s="49">
        <f t="shared" si="188"/>
        <v>1.96</v>
      </c>
      <c r="CRG36" s="49"/>
      <c r="CRH36" s="103"/>
      <c r="CRI36" s="49"/>
      <c r="CRJ36" s="49"/>
      <c r="CRK36" s="49">
        <v>2.02</v>
      </c>
      <c r="CRL36" s="49"/>
      <c r="CRM36" s="49">
        <f t="shared" si="189"/>
        <v>1.96</v>
      </c>
      <c r="CRN36" s="49"/>
      <c r="CRO36" s="49"/>
      <c r="CRP36" s="49"/>
      <c r="CRQ36" s="49"/>
      <c r="CRR36" s="49">
        <v>1.96</v>
      </c>
      <c r="CRS36" s="49"/>
      <c r="CRT36" s="49">
        <v>2.0099999999999998</v>
      </c>
      <c r="CRU36" s="49">
        <f t="shared" si="190"/>
        <v>1.96</v>
      </c>
      <c r="CRV36" s="49">
        <v>1.96</v>
      </c>
      <c r="CRW36" s="49"/>
      <c r="CRX36" s="49">
        <v>2.0299999999999998</v>
      </c>
      <c r="CRY36" s="49"/>
      <c r="CRZ36" s="49"/>
      <c r="CSA36" s="49"/>
      <c r="CSB36" s="49"/>
      <c r="CSC36" s="49">
        <v>1.99</v>
      </c>
      <c r="CSD36" s="49">
        <v>2.0099999999999998</v>
      </c>
      <c r="CSE36" s="49"/>
      <c r="CSF36" s="49"/>
      <c r="CSG36" s="49"/>
      <c r="CSH36" s="49"/>
      <c r="CSI36" s="49"/>
      <c r="CSJ36" s="49">
        <v>1.99</v>
      </c>
      <c r="CSK36" s="49">
        <v>1.99</v>
      </c>
      <c r="CSL36" s="49">
        <v>2.0299999999999998</v>
      </c>
      <c r="CSM36" s="49">
        <v>2.0099999999999998</v>
      </c>
      <c r="CSN36" s="49">
        <v>2.0299999999999998</v>
      </c>
      <c r="CSO36" s="109">
        <v>2.02</v>
      </c>
      <c r="CSP36" s="49">
        <f t="shared" si="273"/>
        <v>1.96</v>
      </c>
      <c r="CSQ36" s="49"/>
      <c r="CSR36" s="49"/>
      <c r="CSS36" s="49"/>
      <c r="CST36" s="49"/>
      <c r="CSU36" s="49"/>
      <c r="CSV36" s="49"/>
      <c r="CSW36" s="49">
        <v>2.06</v>
      </c>
      <c r="CSX36" s="109">
        <v>2.08</v>
      </c>
      <c r="CSY36" s="109">
        <v>2.1</v>
      </c>
      <c r="CSZ36" s="109">
        <v>2.04</v>
      </c>
      <c r="CTA36" s="109"/>
      <c r="CTB36" s="109"/>
      <c r="CTC36" s="109">
        <f t="shared" si="191"/>
        <v>1.96</v>
      </c>
      <c r="CTD36" s="109"/>
      <c r="CTE36" s="109"/>
      <c r="CTF36" s="109"/>
      <c r="CTG36" s="109"/>
      <c r="CTH36" s="109"/>
      <c r="CTI36" s="109">
        <v>2.125</v>
      </c>
      <c r="CTJ36" s="109">
        <v>2.125</v>
      </c>
      <c r="CTK36" s="109"/>
      <c r="CTL36" s="109"/>
      <c r="CTM36" s="109">
        <v>1.99</v>
      </c>
      <c r="CTN36" s="109">
        <v>2.0499999999999998</v>
      </c>
      <c r="CTO36" s="109">
        <f t="shared" si="296"/>
        <v>1.96</v>
      </c>
      <c r="CTP36" s="109"/>
      <c r="CTQ36" s="109"/>
      <c r="CTR36" s="109"/>
      <c r="CTS36" s="109"/>
      <c r="CTT36" s="109"/>
      <c r="CTU36" s="109"/>
      <c r="CTV36" s="109">
        <v>2.0499999999999998</v>
      </c>
      <c r="CTW36" s="109">
        <v>2.04</v>
      </c>
      <c r="CTX36" s="109"/>
      <c r="CTY36" s="109"/>
      <c r="CTZ36" s="109"/>
      <c r="CUA36" s="109"/>
      <c r="CUB36" s="109">
        <v>2.0499999999999998</v>
      </c>
      <c r="CUC36" s="109">
        <v>2.04</v>
      </c>
      <c r="CUD36" s="109">
        <f t="shared" si="193"/>
        <v>1.96</v>
      </c>
      <c r="CUE36" s="109"/>
      <c r="CUF36" s="109"/>
      <c r="CUG36" s="109">
        <v>1.98</v>
      </c>
      <c r="CUH36" s="109">
        <v>1.97</v>
      </c>
      <c r="CUI36" s="109">
        <v>1.97</v>
      </c>
      <c r="CUJ36" s="109">
        <v>1.99</v>
      </c>
      <c r="CUK36" s="109">
        <v>2.08</v>
      </c>
      <c r="CUL36" s="109">
        <v>2.12</v>
      </c>
      <c r="CUM36" s="109">
        <v>1.99</v>
      </c>
      <c r="CUN36" s="109">
        <v>2.04</v>
      </c>
      <c r="CUO36" s="109"/>
      <c r="CUP36" s="109"/>
      <c r="CUQ36" s="109"/>
      <c r="CUR36" s="109"/>
      <c r="CUS36" s="109">
        <v>2</v>
      </c>
      <c r="CUT36" s="109">
        <v>2.02</v>
      </c>
      <c r="CUU36" s="109"/>
      <c r="CUV36" s="109"/>
      <c r="CUW36" s="109">
        <v>1.98</v>
      </c>
      <c r="CUX36" s="109">
        <v>1.98</v>
      </c>
      <c r="CUY36" s="109">
        <v>2.04</v>
      </c>
      <c r="CUZ36" s="109">
        <v>2.0299999999999998</v>
      </c>
      <c r="CVA36" s="109"/>
      <c r="CVB36" s="109"/>
      <c r="CVC36" s="109">
        <f>MIN(CUD36,CUZ36)</f>
        <v>1.96</v>
      </c>
      <c r="CVD36" s="109"/>
      <c r="CVE36" s="109"/>
      <c r="CVF36" s="109">
        <v>1.98</v>
      </c>
      <c r="CVG36" s="109">
        <v>1.99</v>
      </c>
      <c r="CVH36" s="109"/>
      <c r="CVI36" s="109"/>
      <c r="CVJ36" s="109"/>
      <c r="CVK36" s="109"/>
      <c r="CVL36" s="109"/>
      <c r="CVM36" s="109"/>
      <c r="CVN36" s="109"/>
      <c r="CVO36" s="109"/>
      <c r="CVP36" s="109">
        <v>2.02</v>
      </c>
      <c r="CVQ36" s="109">
        <v>2.0099999999999998</v>
      </c>
      <c r="CVR36" s="109"/>
      <c r="CVS36" s="109"/>
      <c r="CVT36" s="1301">
        <v>2.0499999999999998</v>
      </c>
      <c r="CVU36" s="1301">
        <v>2.09</v>
      </c>
      <c r="CVV36" s="1148">
        <f>MIN(CVC36,CVT36)</f>
        <v>1.96</v>
      </c>
      <c r="CVW36" s="1148"/>
      <c r="CVX36" s="1148"/>
      <c r="CVY36" s="1148">
        <v>2.06</v>
      </c>
      <c r="CVZ36" s="1148">
        <v>2.08</v>
      </c>
      <c r="CWA36" s="1148"/>
      <c r="CWB36" s="1148"/>
      <c r="CWC36" s="1148"/>
      <c r="CWD36" s="1148"/>
      <c r="CWE36" s="1148">
        <v>2.0920000000000001</v>
      </c>
      <c r="CWF36" s="1148">
        <v>2.113</v>
      </c>
      <c r="CWG36" s="1148">
        <f>MIN(CVV36,CWE36)</f>
        <v>1.96</v>
      </c>
      <c r="CWH36" s="1148"/>
      <c r="CWI36" s="109"/>
      <c r="CWJ36" s="109"/>
      <c r="CWK36" s="109"/>
      <c r="CWL36" s="109">
        <v>2.1</v>
      </c>
      <c r="CWM36" s="109">
        <v>2.11</v>
      </c>
      <c r="CWN36" s="109"/>
      <c r="CWO36" s="109"/>
      <c r="CWP36" s="109">
        <v>1.99</v>
      </c>
      <c r="CWQ36" s="109">
        <v>2.02</v>
      </c>
      <c r="CWR36" s="109"/>
      <c r="CWS36" s="109"/>
      <c r="CWT36" s="109"/>
      <c r="CWU36" s="109"/>
      <c r="CWV36" s="109">
        <v>1.98</v>
      </c>
      <c r="CWW36" s="49">
        <v>2.0099999999999998</v>
      </c>
      <c r="CWX36" s="49"/>
      <c r="CWY36" s="49"/>
      <c r="CWZ36" s="49">
        <v>2.04</v>
      </c>
      <c r="CXA36" s="109">
        <v>2.04</v>
      </c>
      <c r="CXB36" s="109"/>
      <c r="CXC36" s="109"/>
      <c r="CXD36" s="109"/>
      <c r="CXE36" s="109"/>
      <c r="CXF36" s="109"/>
      <c r="CXG36" s="49"/>
      <c r="CXH36" s="49"/>
      <c r="CXI36" s="49"/>
      <c r="CXJ36" s="49"/>
      <c r="CXK36" s="49"/>
      <c r="CXL36" s="49"/>
      <c r="CXM36" s="49"/>
      <c r="CXN36" s="49"/>
      <c r="CXO36" s="49"/>
      <c r="CXP36" s="49"/>
      <c r="CXQ36" s="49"/>
      <c r="CXR36" s="49">
        <v>2.04</v>
      </c>
      <c r="CXS36" s="49">
        <v>2.0299999999999998</v>
      </c>
      <c r="CXT36" s="49"/>
      <c r="CXU36" s="49"/>
      <c r="CXV36" s="49">
        <v>2.02</v>
      </c>
      <c r="CXW36" s="109">
        <v>1.98</v>
      </c>
      <c r="CXX36" s="109"/>
      <c r="CXY36" s="109"/>
      <c r="CXZ36" s="1148">
        <v>2</v>
      </c>
      <c r="CYA36" s="1148">
        <v>1.99</v>
      </c>
      <c r="CYB36" s="109">
        <f t="shared" si="196"/>
        <v>1.96</v>
      </c>
      <c r="CYC36" s="109">
        <v>1.98</v>
      </c>
      <c r="CYD36" s="49">
        <v>2</v>
      </c>
      <c r="CYE36" s="109">
        <v>1.99</v>
      </c>
      <c r="CYF36" s="109">
        <v>1.98</v>
      </c>
      <c r="CYG36" s="109"/>
      <c r="CYH36" s="109"/>
      <c r="CYI36" s="109">
        <v>1.96</v>
      </c>
      <c r="CYJ36" s="109">
        <v>1.99</v>
      </c>
      <c r="CYK36" s="109"/>
      <c r="CYL36" s="109"/>
      <c r="CYM36" s="109">
        <v>2.04</v>
      </c>
      <c r="CYN36" s="109">
        <v>2.0499999999999998</v>
      </c>
      <c r="CYO36" s="109"/>
      <c r="CYP36" s="109"/>
      <c r="CYQ36" s="109">
        <v>2.0299999999999998</v>
      </c>
      <c r="CYR36" s="109">
        <v>2.02</v>
      </c>
      <c r="CYS36" s="49">
        <v>1.97</v>
      </c>
      <c r="CYT36" s="50">
        <v>1.98</v>
      </c>
      <c r="CYU36" s="50">
        <f t="shared" si="312"/>
        <v>1.96</v>
      </c>
      <c r="CYV36" s="50">
        <v>1.93</v>
      </c>
      <c r="CYW36" s="50">
        <v>1.95</v>
      </c>
      <c r="CYX36" s="50"/>
      <c r="CYY36" s="50"/>
      <c r="CYZ36" s="50">
        <v>1.97</v>
      </c>
      <c r="CZA36" s="50">
        <v>1.98</v>
      </c>
      <c r="CZB36" s="50"/>
      <c r="CZC36" s="50"/>
      <c r="CZD36" s="50">
        <v>1.99</v>
      </c>
      <c r="CZE36" s="103">
        <v>2.0099999999999998</v>
      </c>
      <c r="CZF36" s="49"/>
      <c r="CZG36" s="103"/>
      <c r="CZH36" s="109"/>
      <c r="CZI36" s="49"/>
      <c r="CZJ36" s="49">
        <v>1.96</v>
      </c>
      <c r="CZK36" s="49">
        <v>1.97</v>
      </c>
      <c r="CZL36" s="49">
        <v>1.96</v>
      </c>
      <c r="CZM36" s="49">
        <v>1.97</v>
      </c>
      <c r="CZN36" s="49">
        <v>1.96</v>
      </c>
      <c r="CZO36" s="49">
        <v>1.97</v>
      </c>
      <c r="CZP36" s="49">
        <f>MIN(CYU36,CZO36)</f>
        <v>1.96</v>
      </c>
      <c r="CZQ36" s="49"/>
      <c r="CZR36" s="49"/>
      <c r="CZS36" s="49">
        <v>1.99</v>
      </c>
      <c r="CZT36" s="49">
        <v>1.99</v>
      </c>
      <c r="CZU36" s="49">
        <v>2.02</v>
      </c>
      <c r="CZV36" s="49">
        <v>1.98</v>
      </c>
      <c r="CZW36" s="49"/>
      <c r="CZX36" s="49"/>
      <c r="CZY36" s="49">
        <v>2.0099999999999998</v>
      </c>
      <c r="CZZ36" s="109">
        <v>2.0099999999999998</v>
      </c>
      <c r="DAA36" s="109">
        <v>1.98</v>
      </c>
      <c r="DAB36" s="109">
        <v>1.99</v>
      </c>
      <c r="DAC36" s="109"/>
      <c r="DAD36" s="109"/>
      <c r="DAE36" s="109">
        <v>2.0099999999999998</v>
      </c>
      <c r="DAF36" s="109">
        <v>1.98</v>
      </c>
      <c r="DAG36" s="109">
        <v>2.0299999999999998</v>
      </c>
      <c r="DAH36" s="109">
        <v>1.98</v>
      </c>
      <c r="DAI36" s="109"/>
      <c r="DAJ36" s="109"/>
      <c r="DAK36" s="109">
        <v>1.99</v>
      </c>
      <c r="DAL36" s="109">
        <v>2.0099999999999998</v>
      </c>
      <c r="DAM36" s="1148">
        <v>1.99</v>
      </c>
      <c r="DAN36" s="1148">
        <v>1.98</v>
      </c>
      <c r="DAO36" s="1148">
        <f t="shared" si="199"/>
        <v>1.96</v>
      </c>
      <c r="DAP36" s="109"/>
      <c r="DAQ36" s="109"/>
      <c r="DAR36" s="109">
        <v>2</v>
      </c>
      <c r="DAS36" s="109">
        <v>1.96</v>
      </c>
      <c r="DAT36" s="109">
        <v>2.0099999999999998</v>
      </c>
      <c r="DAU36" s="109">
        <v>1.98</v>
      </c>
      <c r="DAV36" s="1148">
        <v>1.99</v>
      </c>
      <c r="DAW36" s="1148">
        <v>2.0099999999999998</v>
      </c>
      <c r="DAX36" s="1148">
        <f t="shared" si="200"/>
        <v>1.96</v>
      </c>
      <c r="DAY36" s="109">
        <v>1.99</v>
      </c>
      <c r="DAZ36" s="109">
        <v>1.98</v>
      </c>
      <c r="DBA36" s="109">
        <v>2.0099999999999998</v>
      </c>
      <c r="DBB36" s="109">
        <v>1.98</v>
      </c>
      <c r="DBC36" s="109">
        <v>1.98</v>
      </c>
      <c r="DBD36" s="109">
        <v>1.98</v>
      </c>
      <c r="DBE36" s="109">
        <v>1.99</v>
      </c>
      <c r="DBF36" s="109">
        <v>1.98</v>
      </c>
      <c r="DBG36" s="109">
        <v>1.99</v>
      </c>
      <c r="DBH36" s="109">
        <v>2.0099999999999998</v>
      </c>
      <c r="DBI36" s="109">
        <v>1.96</v>
      </c>
      <c r="DBJ36" s="109">
        <v>1.98</v>
      </c>
      <c r="DBK36" s="109">
        <v>1.98</v>
      </c>
      <c r="DBL36" s="109">
        <v>2.02</v>
      </c>
      <c r="DBM36" s="1148">
        <v>1.98</v>
      </c>
      <c r="DBN36" s="1148">
        <v>1.99</v>
      </c>
      <c r="DBO36" s="1148">
        <f t="shared" si="201"/>
        <v>1.96</v>
      </c>
      <c r="DBP36" s="55"/>
      <c r="DBQ36" s="55"/>
      <c r="DBR36" s="55">
        <v>1.99</v>
      </c>
      <c r="DBS36" s="55">
        <v>2.0099999999999998</v>
      </c>
      <c r="DBT36" s="55"/>
      <c r="DBU36" s="55"/>
      <c r="DBV36" s="55"/>
      <c r="DBW36" s="55"/>
      <c r="DBX36" s="55">
        <v>1.98</v>
      </c>
      <c r="DBY36" s="55">
        <v>2.02</v>
      </c>
      <c r="DBZ36" s="55">
        <v>1.99</v>
      </c>
      <c r="DCA36" s="55">
        <v>2.0099999999999998</v>
      </c>
      <c r="DCB36" s="55">
        <v>2.02</v>
      </c>
      <c r="DCC36" s="55">
        <v>1.9870000000000001</v>
      </c>
      <c r="DCD36" s="55"/>
      <c r="DCE36" s="55"/>
      <c r="DCF36" s="1148">
        <v>1.99</v>
      </c>
      <c r="DCG36" s="1148">
        <f t="shared" si="250"/>
        <v>1.96</v>
      </c>
      <c r="DCH36" s="55">
        <v>1.98</v>
      </c>
      <c r="DCI36" s="55">
        <v>1.97</v>
      </c>
      <c r="DCJ36" s="55">
        <v>1.952</v>
      </c>
      <c r="DCK36" s="55">
        <v>1.96</v>
      </c>
      <c r="DCL36" s="55">
        <v>1.98</v>
      </c>
      <c r="DCM36" s="55">
        <v>1.96</v>
      </c>
      <c r="DCN36" s="55">
        <v>1.98</v>
      </c>
      <c r="DCO36" s="55">
        <v>1.97</v>
      </c>
      <c r="DCP36" s="7">
        <f>(DCN36-DCG36)/DCG36</f>
        <v>1.0204081632653071E-2</v>
      </c>
      <c r="DCQ36" s="7">
        <f>(DCO36-DCG36)/DCG36</f>
        <v>5.1020408163265354E-3</v>
      </c>
      <c r="DCR36" s="1223">
        <f>(CSM36-CRU36)/CRU36</f>
        <v>2.5510204081632563E-2</v>
      </c>
      <c r="DCS36" s="1312">
        <v>1.74</v>
      </c>
      <c r="DCT36" s="49"/>
      <c r="DCU36" s="109">
        <v>1.8</v>
      </c>
      <c r="DCV36" s="109"/>
      <c r="DCW36" s="109"/>
      <c r="DCX36" s="109"/>
      <c r="DCY36" s="109"/>
      <c r="DCZ36" s="109">
        <v>1.81</v>
      </c>
      <c r="DDA36" s="109"/>
      <c r="DDB36" s="1301">
        <v>1.78</v>
      </c>
      <c r="DDC36" s="1148">
        <f>MIN(DCS36,DDB36)</f>
        <v>1.74</v>
      </c>
      <c r="DDD36" s="1148"/>
      <c r="DDE36" s="1148">
        <v>1.77</v>
      </c>
      <c r="DDF36" s="1148"/>
      <c r="DDG36" s="1148"/>
      <c r="DDH36" s="1148">
        <v>1.78</v>
      </c>
      <c r="DDI36" s="1148">
        <f t="shared" si="303"/>
        <v>1.74</v>
      </c>
      <c r="DDJ36" s="55"/>
      <c r="DDK36" s="109"/>
      <c r="DDL36" s="109"/>
      <c r="DDM36" s="109"/>
      <c r="DDN36" s="109"/>
      <c r="DDO36" s="109">
        <v>1.75</v>
      </c>
      <c r="DDP36" s="109"/>
      <c r="DDQ36" s="109">
        <v>1.76</v>
      </c>
      <c r="DDR36" s="109"/>
      <c r="DDS36" s="109"/>
      <c r="DDT36" s="109"/>
      <c r="DDU36" s="109"/>
      <c r="DDV36" s="109">
        <v>1.75</v>
      </c>
      <c r="DDW36" s="109"/>
      <c r="DDX36" s="49"/>
      <c r="DDY36" s="103"/>
      <c r="DDZ36" s="103"/>
      <c r="DEA36" s="49">
        <v>1.77</v>
      </c>
      <c r="DEB36" s="49"/>
      <c r="DEC36" s="49"/>
      <c r="DED36" s="49">
        <v>1.76</v>
      </c>
      <c r="DEE36" s="49">
        <v>1.75</v>
      </c>
      <c r="DEF36" s="49"/>
      <c r="DEG36" s="49"/>
      <c r="DEH36" s="49">
        <v>1.74</v>
      </c>
      <c r="DEI36" s="49">
        <v>1.75</v>
      </c>
      <c r="DEJ36" s="49"/>
      <c r="DEK36" s="49"/>
      <c r="DEL36" s="49">
        <v>1.77</v>
      </c>
      <c r="DEM36" s="49">
        <v>1.75</v>
      </c>
      <c r="DEN36" s="49"/>
      <c r="DEO36" s="49"/>
      <c r="DEP36" s="49"/>
      <c r="DEQ36" s="49"/>
      <c r="DER36" s="49"/>
      <c r="DES36" s="49"/>
      <c r="DET36" s="49">
        <v>1.75</v>
      </c>
      <c r="DEU36" s="49">
        <v>1.76</v>
      </c>
      <c r="DEV36" s="49"/>
      <c r="DEW36" s="49"/>
      <c r="DEX36" s="49">
        <v>1.83</v>
      </c>
      <c r="DEY36" s="49">
        <v>1.84</v>
      </c>
      <c r="DEZ36" s="109"/>
      <c r="DFA36" s="109"/>
      <c r="DFB36" s="109">
        <v>1.73</v>
      </c>
      <c r="DFC36" s="109">
        <v>1.74</v>
      </c>
      <c r="DFD36" s="109"/>
      <c r="DFE36" s="109"/>
      <c r="DFF36" s="55">
        <v>1.76</v>
      </c>
      <c r="DFG36" s="109">
        <f>MIN(DDI36,DFF36)</f>
        <v>1.74</v>
      </c>
      <c r="DFH36" s="109">
        <v>1.75</v>
      </c>
      <c r="DFI36" s="109">
        <v>1.75</v>
      </c>
      <c r="DFJ36" s="109">
        <v>1.72</v>
      </c>
      <c r="DFK36" s="109">
        <v>1.74</v>
      </c>
      <c r="DFL36" s="109"/>
      <c r="DFM36" s="109">
        <v>1.75</v>
      </c>
      <c r="DFN36" s="109">
        <v>1.74</v>
      </c>
      <c r="DFO36" s="109"/>
      <c r="DFP36" s="109">
        <v>1.75</v>
      </c>
      <c r="DFQ36" s="109">
        <v>1.75</v>
      </c>
      <c r="DFR36" s="109"/>
      <c r="DFS36" s="109">
        <v>1.77</v>
      </c>
      <c r="DFT36" s="109">
        <v>1.78</v>
      </c>
      <c r="DFU36" s="109">
        <v>1.77</v>
      </c>
      <c r="DFV36" s="109">
        <v>1.76</v>
      </c>
      <c r="DFW36" s="109"/>
      <c r="DFX36" s="109">
        <f t="shared" si="305"/>
        <v>1.74</v>
      </c>
      <c r="DFY36" s="109">
        <v>1.72</v>
      </c>
      <c r="DFZ36" s="109">
        <v>1.73</v>
      </c>
      <c r="DGA36" s="109"/>
      <c r="DGB36" s="109">
        <v>1.75</v>
      </c>
      <c r="DGC36" s="109"/>
      <c r="DGD36" s="109">
        <v>1.76</v>
      </c>
      <c r="DGE36" s="109"/>
      <c r="DGF36" s="109"/>
      <c r="DGG36" s="109">
        <v>1.75</v>
      </c>
      <c r="DGH36" s="109">
        <v>1.74</v>
      </c>
      <c r="DGI36" s="109">
        <v>1.73</v>
      </c>
      <c r="DGJ36" s="109">
        <v>1.72</v>
      </c>
      <c r="DGK36" s="109">
        <v>1.75</v>
      </c>
      <c r="DGL36" s="109">
        <v>1.76</v>
      </c>
      <c r="DGM36" s="109">
        <f>MIN(DGL36,DFW36)</f>
        <v>1.76</v>
      </c>
      <c r="DGN36" s="109">
        <f t="shared" si="208"/>
        <v>1.74</v>
      </c>
      <c r="DGO36" s="109"/>
      <c r="DGP36" s="109">
        <v>1.78</v>
      </c>
      <c r="DGQ36" s="7">
        <f t="shared" si="209"/>
        <v>-1</v>
      </c>
      <c r="DGR36" s="109">
        <v>1.77</v>
      </c>
      <c r="DGS36" s="109"/>
      <c r="DGT36" s="109">
        <v>1.77</v>
      </c>
      <c r="DGU36" s="109">
        <v>1.79</v>
      </c>
      <c r="DGV36" s="109"/>
      <c r="DGW36" s="109">
        <v>1.81</v>
      </c>
      <c r="DGX36" s="109">
        <v>1.82</v>
      </c>
      <c r="DGY36" s="109"/>
      <c r="DGZ36" s="109">
        <v>1.79</v>
      </c>
      <c r="DHA36" s="55">
        <v>1.77</v>
      </c>
      <c r="DHB36" s="109">
        <f>MIN(DHA36,DGN36)</f>
        <v>1.74</v>
      </c>
      <c r="DHC36" s="109"/>
      <c r="DHD36" s="109">
        <v>1.76</v>
      </c>
      <c r="DHE36" s="109">
        <v>1.78</v>
      </c>
      <c r="DHF36" s="109">
        <v>1.79</v>
      </c>
      <c r="DHG36" s="109">
        <v>1.78</v>
      </c>
      <c r="DHH36" s="109"/>
      <c r="DHI36" s="109">
        <v>1.79</v>
      </c>
      <c r="DHJ36" s="1148">
        <v>1.72</v>
      </c>
      <c r="DHK36" s="109">
        <f t="shared" si="211"/>
        <v>1.72</v>
      </c>
      <c r="DHL36" s="109">
        <v>1.78</v>
      </c>
      <c r="DHM36" s="109">
        <v>1.78</v>
      </c>
      <c r="DHN36" s="109">
        <v>1.74</v>
      </c>
      <c r="DHO36" s="109">
        <v>1.81</v>
      </c>
      <c r="DHP36" s="109">
        <v>1.8</v>
      </c>
      <c r="DHQ36" s="109">
        <v>1.78</v>
      </c>
      <c r="DHR36" s="1148">
        <v>1.76</v>
      </c>
      <c r="DHS36" s="1148">
        <f t="shared" si="212"/>
        <v>1.72</v>
      </c>
      <c r="DHT36" s="55"/>
      <c r="DHU36" s="55">
        <v>1.75</v>
      </c>
      <c r="DHV36" s="55"/>
      <c r="DHW36" s="55"/>
      <c r="DHX36" s="55">
        <v>1.74</v>
      </c>
      <c r="DHY36" s="55">
        <v>1.75</v>
      </c>
      <c r="DHZ36" s="55">
        <v>1.71</v>
      </c>
      <c r="DIA36" s="55"/>
      <c r="DIB36" s="1148">
        <v>1.76</v>
      </c>
      <c r="DIC36" s="55">
        <f t="shared" si="253"/>
        <v>1.72</v>
      </c>
      <c r="DID36" s="55">
        <v>1.71</v>
      </c>
      <c r="DIE36" s="55">
        <v>1.784</v>
      </c>
      <c r="DIF36" s="55">
        <v>1.75</v>
      </c>
      <c r="DIG36" s="55">
        <v>1.76</v>
      </c>
      <c r="DIH36" s="7">
        <f>(DIG36-DIC36)/DIC36</f>
        <v>2.3255813953488393E-2</v>
      </c>
      <c r="DII36" s="50">
        <v>1.6</v>
      </c>
      <c r="DIJ36" s="49"/>
      <c r="DIK36" s="49"/>
      <c r="DIL36" s="49"/>
      <c r="DIM36" s="49"/>
      <c r="DIN36" s="49">
        <v>1.6</v>
      </c>
      <c r="DIO36" s="49"/>
      <c r="DIP36" s="49">
        <f>MIN(DII36,DIO36)</f>
        <v>1.6</v>
      </c>
      <c r="DIQ36" s="49"/>
      <c r="DIR36" s="49">
        <v>1.65</v>
      </c>
      <c r="DIS36" s="49"/>
      <c r="DIT36" s="49"/>
      <c r="DIU36" s="49">
        <f t="shared" si="306"/>
        <v>1.6</v>
      </c>
      <c r="DIV36" s="109"/>
      <c r="DIW36" s="109"/>
      <c r="DIX36" s="109"/>
      <c r="DIY36" s="109"/>
      <c r="DIZ36" s="109"/>
      <c r="DJA36" s="49">
        <v>1.7</v>
      </c>
      <c r="DJB36" s="49"/>
      <c r="DJC36" s="49">
        <v>1.69</v>
      </c>
      <c r="DJD36" s="49"/>
      <c r="DJE36" s="49"/>
      <c r="DJF36" s="49"/>
      <c r="DJG36" s="49"/>
      <c r="DJH36" s="49">
        <v>1.7</v>
      </c>
      <c r="DJI36" s="49"/>
      <c r="DJJ36" s="49"/>
      <c r="DJK36" s="103"/>
      <c r="DJL36" s="103"/>
      <c r="DJM36" s="49">
        <v>1.64</v>
      </c>
      <c r="DJN36" s="49"/>
      <c r="DJO36" s="49"/>
      <c r="DJP36" s="49">
        <v>1.64</v>
      </c>
      <c r="DJQ36" s="49">
        <v>1.65</v>
      </c>
      <c r="DJR36" s="49"/>
      <c r="DJS36" s="49"/>
      <c r="DJT36" s="49">
        <v>1.58</v>
      </c>
      <c r="DJU36" s="49">
        <v>1.56</v>
      </c>
      <c r="DJV36" s="49"/>
      <c r="DJW36" s="49"/>
      <c r="DJX36" s="49">
        <v>1.61</v>
      </c>
      <c r="DJY36" s="49">
        <v>1.6</v>
      </c>
      <c r="DJZ36" s="49"/>
      <c r="DKA36" s="49"/>
      <c r="DKB36" s="49"/>
      <c r="DKC36" s="49"/>
      <c r="DKD36" s="49"/>
      <c r="DKE36" s="49"/>
      <c r="DKF36" s="49">
        <v>1.63</v>
      </c>
      <c r="DKG36" s="49">
        <v>1.62</v>
      </c>
      <c r="DKH36" s="49"/>
      <c r="DKI36" s="49"/>
      <c r="DKJ36" s="49">
        <v>1.67</v>
      </c>
      <c r="DKK36" s="49">
        <v>1.61</v>
      </c>
      <c r="DKL36" s="49"/>
      <c r="DKM36" s="49"/>
      <c r="DKN36" s="49">
        <v>1.61</v>
      </c>
      <c r="DKO36" s="109">
        <v>1.59</v>
      </c>
      <c r="DKP36" s="109"/>
      <c r="DKQ36" s="109"/>
      <c r="DKR36" s="49">
        <v>1.7250000000000001</v>
      </c>
      <c r="DKS36" s="109">
        <f>MIN(DKR36,DIU36)</f>
        <v>1.6</v>
      </c>
      <c r="DKT36" s="109">
        <v>1.61</v>
      </c>
      <c r="DKU36" s="109">
        <v>1.61</v>
      </c>
      <c r="DKV36" s="109">
        <v>1.62</v>
      </c>
      <c r="DKW36" s="109">
        <v>1.63</v>
      </c>
      <c r="DKX36" s="109"/>
      <c r="DKY36" s="109">
        <v>1.61</v>
      </c>
      <c r="DKZ36" s="109">
        <v>1.61</v>
      </c>
      <c r="DLA36" s="109"/>
      <c r="DLB36" s="109">
        <v>1.62</v>
      </c>
      <c r="DLC36" s="109">
        <v>1.63</v>
      </c>
      <c r="DLD36" s="109"/>
      <c r="DLE36" s="109">
        <v>1.64</v>
      </c>
      <c r="DLF36" s="109">
        <v>1.63</v>
      </c>
      <c r="DLG36" s="49">
        <v>1.63</v>
      </c>
      <c r="DLH36" s="49">
        <v>1.64</v>
      </c>
      <c r="DLI36" s="49">
        <f t="shared" si="217"/>
        <v>1.6</v>
      </c>
      <c r="DLJ36" s="49">
        <f t="shared" si="307"/>
        <v>1.6</v>
      </c>
      <c r="DLK36" s="49">
        <v>1.57</v>
      </c>
      <c r="DLL36" s="49">
        <v>1.59</v>
      </c>
      <c r="DLM36" s="49"/>
      <c r="DLN36" s="49">
        <v>1.61</v>
      </c>
      <c r="DLO36" s="49"/>
      <c r="DLP36" s="49">
        <v>1.6</v>
      </c>
      <c r="DLQ36" s="49"/>
      <c r="DLR36" s="49"/>
      <c r="DLS36" s="49">
        <v>1.62</v>
      </c>
      <c r="DLT36" s="49">
        <v>1.63</v>
      </c>
      <c r="DLU36" s="49">
        <v>1.62</v>
      </c>
      <c r="DLV36" s="49"/>
      <c r="DLW36" s="49">
        <v>1.63</v>
      </c>
      <c r="DLX36" s="49">
        <f t="shared" si="319"/>
        <v>1.6</v>
      </c>
      <c r="DLY36" s="49">
        <f t="shared" si="319"/>
        <v>1.6</v>
      </c>
      <c r="DLZ36" s="49"/>
      <c r="DMA36" s="49">
        <v>1.67</v>
      </c>
      <c r="DMB36" s="7">
        <f t="shared" si="221"/>
        <v>-1</v>
      </c>
      <c r="DMC36" s="49">
        <v>1.64</v>
      </c>
      <c r="DMD36" s="109"/>
      <c r="DME36" s="109">
        <v>1.66</v>
      </c>
      <c r="DMF36" s="109">
        <v>1.67</v>
      </c>
      <c r="DMG36" s="109"/>
      <c r="DMH36" s="109">
        <v>1.68</v>
      </c>
      <c r="DMI36" s="109">
        <v>1.69</v>
      </c>
      <c r="DMJ36" s="109"/>
      <c r="DMK36" s="109">
        <v>1.61</v>
      </c>
      <c r="DML36" s="1148">
        <v>1.69</v>
      </c>
      <c r="DMM36" s="109">
        <f t="shared" si="222"/>
        <v>1.6</v>
      </c>
      <c r="DMN36" s="109"/>
      <c r="DMO36" s="109">
        <v>1.63</v>
      </c>
      <c r="DMP36" s="109">
        <v>1.64</v>
      </c>
      <c r="DMQ36" s="1148">
        <v>1.62</v>
      </c>
      <c r="DMR36" s="109">
        <f t="shared" si="223"/>
        <v>1.6</v>
      </c>
      <c r="DMS36" s="109">
        <v>1.64</v>
      </c>
      <c r="DMT36" s="109">
        <v>1.65</v>
      </c>
      <c r="DMU36" s="109">
        <v>1.63</v>
      </c>
      <c r="DMV36" s="109">
        <v>1.67</v>
      </c>
      <c r="DMW36" s="109">
        <v>1.66</v>
      </c>
      <c r="DMX36" s="109">
        <v>1.65</v>
      </c>
      <c r="DMY36" s="1148">
        <v>1.66</v>
      </c>
      <c r="DMZ36" s="1148">
        <f t="shared" si="224"/>
        <v>1.6</v>
      </c>
      <c r="DNA36" s="55"/>
      <c r="DNB36" s="55">
        <v>1.62</v>
      </c>
      <c r="DNC36" s="55"/>
      <c r="DND36" s="55"/>
      <c r="DNE36" s="55">
        <v>1.61</v>
      </c>
      <c r="DNF36" s="55">
        <v>1.6</v>
      </c>
      <c r="DNG36" s="55">
        <v>1.59</v>
      </c>
      <c r="DNH36" s="55"/>
      <c r="DNI36" s="1148">
        <v>1.66</v>
      </c>
      <c r="DNJ36" s="55">
        <f t="shared" si="254"/>
        <v>1.6</v>
      </c>
      <c r="DNK36" s="55">
        <v>1.62</v>
      </c>
      <c r="DNL36" s="55">
        <v>1.63</v>
      </c>
      <c r="DNM36" s="55">
        <v>1.65</v>
      </c>
      <c r="DNN36" s="55">
        <v>1.64</v>
      </c>
      <c r="DNO36" s="7">
        <f>(DNN36-DNJ36)/DNJ36</f>
        <v>2.4999999999999883E-2</v>
      </c>
      <c r="DNP36" s="50">
        <v>1.96</v>
      </c>
      <c r="DNQ36" s="49"/>
      <c r="DNR36" s="49"/>
      <c r="DNS36" s="49">
        <v>1.98</v>
      </c>
      <c r="DNT36" s="49">
        <v>1.99</v>
      </c>
      <c r="DNU36" s="49">
        <v>1.976</v>
      </c>
      <c r="DNV36" s="49">
        <f t="shared" si="317"/>
        <v>1.96</v>
      </c>
      <c r="DNW36" s="109"/>
      <c r="DNX36" s="109"/>
      <c r="DNY36" s="109"/>
      <c r="DNZ36" s="109"/>
      <c r="DOA36" s="109">
        <v>2.0299999999999998</v>
      </c>
      <c r="DOB36" s="109"/>
      <c r="DOC36" s="109"/>
      <c r="DOD36" s="49">
        <v>2</v>
      </c>
      <c r="DOE36" s="49"/>
      <c r="DOF36" s="49">
        <v>1.99</v>
      </c>
      <c r="DOG36" s="49"/>
      <c r="DOH36" s="49"/>
      <c r="DOI36" s="49"/>
      <c r="DOJ36" s="49"/>
      <c r="DOK36" s="49"/>
      <c r="DOL36" s="49"/>
      <c r="DOM36" s="49"/>
      <c r="DON36" s="49"/>
      <c r="DOO36" s="49">
        <v>2.0299999999999998</v>
      </c>
      <c r="DOP36" s="49"/>
      <c r="DOQ36" s="109">
        <v>1.99</v>
      </c>
      <c r="DOR36" s="109"/>
      <c r="DOS36" s="1148">
        <v>2</v>
      </c>
      <c r="DOT36" s="109">
        <f t="shared" si="226"/>
        <v>1.96</v>
      </c>
      <c r="DOU36" s="109">
        <v>1.96</v>
      </c>
      <c r="DOV36" s="109"/>
      <c r="DOW36" s="109"/>
      <c r="DOX36" s="109"/>
      <c r="DOY36" s="109">
        <v>1.98</v>
      </c>
      <c r="DOZ36" s="109"/>
      <c r="DPA36" s="109">
        <v>1.97</v>
      </c>
      <c r="DPB36" s="109"/>
      <c r="DPC36" s="109">
        <v>1.99</v>
      </c>
      <c r="DPD36" s="109"/>
      <c r="DPE36" s="109">
        <v>2.04</v>
      </c>
      <c r="DPF36" s="55"/>
      <c r="DPG36" s="55">
        <f t="shared" si="227"/>
        <v>1.96</v>
      </c>
      <c r="DPH36" s="55">
        <v>1.97</v>
      </c>
      <c r="DPI36" s="55"/>
      <c r="DPJ36" s="55">
        <v>2.0099999999999998</v>
      </c>
      <c r="DPK36" s="55"/>
      <c r="DPL36" s="55">
        <v>1.99</v>
      </c>
      <c r="DPM36" s="55"/>
      <c r="DPN36" s="55"/>
      <c r="DPO36" s="55">
        <v>1.97</v>
      </c>
      <c r="DPP36" s="55">
        <v>1.98</v>
      </c>
      <c r="DPQ36" s="55">
        <v>1.99</v>
      </c>
      <c r="DPR36" s="55">
        <f>MIN(DPQ36,DPG36)</f>
        <v>1.96</v>
      </c>
      <c r="DPS36" s="55"/>
      <c r="DPT36" s="55">
        <v>1.99</v>
      </c>
      <c r="DPU36" s="55">
        <v>1.97</v>
      </c>
      <c r="DPV36" s="55"/>
      <c r="DPW36" s="55">
        <v>1.96</v>
      </c>
      <c r="DPX36" s="55">
        <v>1.97</v>
      </c>
      <c r="DPY36" s="55"/>
      <c r="DPZ36" s="55">
        <v>1.99</v>
      </c>
      <c r="DQA36" s="55">
        <v>1.99</v>
      </c>
      <c r="DQB36" s="55"/>
      <c r="DQC36" s="55">
        <v>1.98</v>
      </c>
      <c r="DQD36" s="1148">
        <v>1.99</v>
      </c>
      <c r="DQE36" s="55">
        <f t="shared" si="229"/>
        <v>1.96</v>
      </c>
      <c r="DQF36" s="55"/>
      <c r="DQG36" s="55">
        <v>2.0299999999999998</v>
      </c>
      <c r="DQH36" s="55">
        <v>2.04</v>
      </c>
      <c r="DQI36" s="1148">
        <v>2.0099999999999998</v>
      </c>
      <c r="DQJ36" s="55">
        <f t="shared" si="230"/>
        <v>1.96</v>
      </c>
      <c r="DQK36" s="55">
        <v>2.02</v>
      </c>
      <c r="DQL36" s="27">
        <v>2.0230000000000001</v>
      </c>
      <c r="DQM36" s="27">
        <v>2.0099999999999998</v>
      </c>
      <c r="DQN36" s="27">
        <v>2.0099999999999998</v>
      </c>
      <c r="DQO36" s="27">
        <v>2.02</v>
      </c>
      <c r="DQP36" s="27">
        <v>2.02</v>
      </c>
      <c r="DQQ36" s="1148">
        <v>1.98</v>
      </c>
      <c r="DQR36" s="1148">
        <f t="shared" si="231"/>
        <v>1.96</v>
      </c>
      <c r="DQS36" s="55"/>
      <c r="DQT36" s="55">
        <v>1.98</v>
      </c>
      <c r="DQU36" s="55"/>
      <c r="DQV36" s="55"/>
      <c r="DQW36" s="55">
        <v>1.97</v>
      </c>
      <c r="DQX36" s="55">
        <v>1.99</v>
      </c>
      <c r="DQY36" s="55">
        <v>1.98</v>
      </c>
      <c r="DQZ36" s="55"/>
      <c r="DRA36" s="1148">
        <v>1.98</v>
      </c>
      <c r="DRB36" s="55">
        <f t="shared" si="256"/>
        <v>1.96</v>
      </c>
      <c r="DRC36" s="55">
        <v>1.97</v>
      </c>
      <c r="DRD36" s="55">
        <v>1.98</v>
      </c>
      <c r="DRE36" s="55">
        <v>2.02</v>
      </c>
      <c r="DRF36" s="55">
        <v>1.99</v>
      </c>
      <c r="DRG36" s="7">
        <f>(DRF36-DRB36)/DRB36</f>
        <v>1.5306122448979605E-2</v>
      </c>
      <c r="DRH36" s="50"/>
      <c r="DRI36" s="11"/>
      <c r="DRJ36" s="15"/>
      <c r="DRK36" s="15"/>
      <c r="DRL36" s="11" t="str">
        <f t="shared" si="232"/>
        <v>2. Within 10% deviation from baseline</v>
      </c>
      <c r="DRM36" s="104" t="str">
        <f t="shared" si="233"/>
        <v xml:space="preserve">1. Better than baseline </v>
      </c>
      <c r="DRN36" s="11" t="str">
        <f t="shared" si="234"/>
        <v>2. Within 10% deviation from baseline</v>
      </c>
      <c r="DRO36" s="104" t="str">
        <f t="shared" si="235"/>
        <v>2. Within 10% deviation from baseline</v>
      </c>
      <c r="DRP36" s="11" t="str">
        <f t="shared" si="236"/>
        <v xml:space="preserve">1. Better than baseline </v>
      </c>
      <c r="DRQ36" s="15" t="str">
        <f t="shared" si="237"/>
        <v>2. Within 10% deviation from baseline</v>
      </c>
      <c r="DRR36" s="15" t="str">
        <f t="shared" si="238"/>
        <v>2. Within 10% deviation from baseline</v>
      </c>
      <c r="DRS36" s="11" t="str">
        <f t="shared" si="239"/>
        <v>2. Within 10% deviation from baseline</v>
      </c>
      <c r="DRT36" s="11" t="str">
        <f t="shared" si="240"/>
        <v>2. Within 10% deviation from baseline</v>
      </c>
      <c r="DRU36" s="11" t="str">
        <f t="shared" si="241"/>
        <v xml:space="preserve">1. Better than baseline </v>
      </c>
      <c r="DRV36" s="11" t="str">
        <f t="shared" si="242"/>
        <v>2. Within 10% deviation from baseline</v>
      </c>
      <c r="DRW36" s="11" t="str">
        <f t="shared" si="243"/>
        <v>2. Within 10% deviation from baseline</v>
      </c>
      <c r="DRX36" s="11" t="str">
        <f t="shared" si="244"/>
        <v>2. Within 10% deviation from baseline</v>
      </c>
    </row>
    <row r="37" spans="1:3196" x14ac:dyDescent="0.35">
      <c r="AXZ37" s="63"/>
      <c r="BKK37" s="63"/>
      <c r="BWR37" s="63"/>
      <c r="COY37"/>
      <c r="CPH37"/>
      <c r="DAM37"/>
      <c r="DAN37"/>
      <c r="DAV37"/>
      <c r="DAW37"/>
    </row>
  </sheetData>
  <autoFilter ref="A2:DRS36" xr:uid="{00000000-0009-0000-0000-000001000000}"/>
  <mergeCells count="14">
    <mergeCell ref="AYT1:BLA1"/>
    <mergeCell ref="ALW1:AYP1"/>
    <mergeCell ref="T1:IA1"/>
    <mergeCell ref="II1:MD1"/>
    <mergeCell ref="ML1:UR1"/>
    <mergeCell ref="US1:ADB1"/>
    <mergeCell ref="ADC1:ALV1"/>
    <mergeCell ref="DNP1:DRG1"/>
    <mergeCell ref="BLC1:BYO1"/>
    <mergeCell ref="CQE1:DCQ1"/>
    <mergeCell ref="CIO1:CQD1"/>
    <mergeCell ref="BYP1:CIN1"/>
    <mergeCell ref="DGM1:DKH1"/>
    <mergeCell ref="DLY1:DNO1"/>
  </mergeCells>
  <conditionalFormatting sqref="IA3:IA36">
    <cfRule type="cellIs" dxfId="695" priority="1869" operator="lessThan">
      <formula>0.005</formula>
    </cfRule>
    <cfRule type="cellIs" dxfId="694" priority="1868" stopIfTrue="1" operator="greaterThanOrEqual">
      <formula>0.1</formula>
    </cfRule>
    <cfRule type="cellIs" dxfId="693" priority="1867" operator="between">
      <formula>0</formula>
      <formula>0.1</formula>
    </cfRule>
  </conditionalFormatting>
  <conditionalFormatting sqref="MD3:MD36">
    <cfRule type="cellIs" dxfId="692" priority="3663" operator="lessThan">
      <formula>0.005</formula>
    </cfRule>
    <cfRule type="cellIs" dxfId="691" priority="3661" operator="between">
      <formula>0</formula>
      <formula>0.1</formula>
    </cfRule>
    <cfRule type="cellIs" dxfId="690" priority="3662" stopIfTrue="1" operator="greaterThanOrEqual">
      <formula>0.1</formula>
    </cfRule>
  </conditionalFormatting>
  <conditionalFormatting sqref="UR3:UR36">
    <cfRule type="cellIs" dxfId="689" priority="1872" operator="lessThan">
      <formula>0.005</formula>
    </cfRule>
    <cfRule type="cellIs" dxfId="688" priority="1871" stopIfTrue="1" operator="greaterThanOrEqual">
      <formula>0.1</formula>
    </cfRule>
    <cfRule type="cellIs" dxfId="687" priority="1870" operator="between">
      <formula>0</formula>
      <formula>0.1</formula>
    </cfRule>
  </conditionalFormatting>
  <conditionalFormatting sqref="ADB3:ADB36">
    <cfRule type="cellIs" dxfId="686" priority="1873" operator="between">
      <formula>0</formula>
      <formula>0.1</formula>
    </cfRule>
    <cfRule type="cellIs" dxfId="685" priority="1875" operator="lessThan">
      <formula>0.005</formula>
    </cfRule>
    <cfRule type="cellIs" dxfId="684" priority="1874" stopIfTrue="1" operator="greaterThanOrEqual">
      <formula>0.1</formula>
    </cfRule>
  </conditionalFormatting>
  <conditionalFormatting sqref="ADC3:AEV3">
    <cfRule type="cellIs" dxfId="683" priority="4413" operator="lessThan">
      <formula>0.005</formula>
    </cfRule>
    <cfRule type="cellIs" dxfId="682" priority="4412" stopIfTrue="1" operator="greaterThanOrEqual">
      <formula>0.1</formula>
    </cfRule>
    <cfRule type="cellIs" dxfId="681" priority="4411" operator="between">
      <formula>0</formula>
      <formula>0.1</formula>
    </cfRule>
  </conditionalFormatting>
  <conditionalFormatting sqref="ALV3:ALV36">
    <cfRule type="cellIs" dxfId="680" priority="1926" operator="lessThan">
      <formula>0.005</formula>
    </cfRule>
    <cfRule type="cellIs" dxfId="679" priority="1925" stopIfTrue="1" operator="greaterThanOrEqual">
      <formula>0.1</formula>
    </cfRule>
    <cfRule type="cellIs" dxfId="678" priority="1924" operator="between">
      <formula>0</formula>
      <formula>0.1</formula>
    </cfRule>
  </conditionalFormatting>
  <conditionalFormatting sqref="ALW35:AOO35">
    <cfRule type="cellIs" dxfId="677" priority="3918" operator="lessThan">
      <formula>0.005</formula>
    </cfRule>
    <cfRule type="cellIs" dxfId="676" priority="3917" stopIfTrue="1" operator="greaterThanOrEqual">
      <formula>0.1</formula>
    </cfRule>
    <cfRule type="cellIs" dxfId="675" priority="3916" operator="between">
      <formula>0</formula>
      <formula>0.1</formula>
    </cfRule>
  </conditionalFormatting>
  <conditionalFormatting sqref="AYP3:AYP36">
    <cfRule type="cellIs" dxfId="674" priority="720" operator="lessThan">
      <formula>0.005</formula>
    </cfRule>
    <cfRule type="cellIs" dxfId="673" priority="719" stopIfTrue="1" operator="greaterThanOrEqual">
      <formula>0.1</formula>
    </cfRule>
    <cfRule type="cellIs" dxfId="672" priority="718" operator="between">
      <formula>0</formula>
      <formula>0.1</formula>
    </cfRule>
  </conditionalFormatting>
  <conditionalFormatting sqref="BLA3:BLA36">
    <cfRule type="cellIs" dxfId="671" priority="717" operator="lessThan">
      <formula>0.005</formula>
    </cfRule>
    <cfRule type="cellIs" dxfId="670" priority="716" stopIfTrue="1" operator="greaterThanOrEqual">
      <formula>0.1</formula>
    </cfRule>
    <cfRule type="cellIs" dxfId="669" priority="715" operator="between">
      <formula>0</formula>
      <formula>0.1</formula>
    </cfRule>
  </conditionalFormatting>
  <conditionalFormatting sqref="BYO3:BYO36">
    <cfRule type="cellIs" dxfId="668" priority="214" operator="between">
      <formula>0</formula>
      <formula>0.1</formula>
    </cfRule>
    <cfRule type="cellIs" dxfId="667" priority="215" stopIfTrue="1" operator="greaterThanOrEqual">
      <formula>0.1</formula>
    </cfRule>
    <cfRule type="cellIs" dxfId="666" priority="216" operator="lessThan">
      <formula>0.005</formula>
    </cfRule>
  </conditionalFormatting>
  <conditionalFormatting sqref="CIN3:CIN36">
    <cfRule type="cellIs" dxfId="665" priority="39" operator="lessThan">
      <formula>0.005</formula>
    </cfRule>
    <cfRule type="cellIs" dxfId="664" priority="38" stopIfTrue="1" operator="greaterThanOrEqual">
      <formula>0.1</formula>
    </cfRule>
    <cfRule type="cellIs" dxfId="663" priority="37" operator="between">
      <formula>0</formula>
      <formula>0.1</formula>
    </cfRule>
  </conditionalFormatting>
  <conditionalFormatting sqref="CQD3:CQD36">
    <cfRule type="cellIs" dxfId="662" priority="36" operator="lessThan">
      <formula>0.005</formula>
    </cfRule>
    <cfRule type="cellIs" dxfId="661" priority="35" stopIfTrue="1" operator="greaterThanOrEqual">
      <formula>0.1</formula>
    </cfRule>
    <cfRule type="cellIs" dxfId="660" priority="34" operator="between">
      <formula>0</formula>
      <formula>0.1</formula>
    </cfRule>
  </conditionalFormatting>
  <conditionalFormatting sqref="DCP3:DCR36">
    <cfRule type="cellIs" dxfId="659" priority="9" operator="lessThan">
      <formula>0.005</formula>
    </cfRule>
    <cfRule type="cellIs" dxfId="658" priority="7" operator="between">
      <formula>0</formula>
      <formula>0.1</formula>
    </cfRule>
    <cfRule type="cellIs" dxfId="657" priority="8" stopIfTrue="1" operator="greaterThanOrEqual">
      <formula>0.1</formula>
    </cfRule>
  </conditionalFormatting>
  <conditionalFormatting sqref="DGQ3:DGQ36">
    <cfRule type="cellIs" dxfId="656" priority="183" operator="lessThan">
      <formula>0.005</formula>
    </cfRule>
    <cfRule type="cellIs" dxfId="655" priority="182" stopIfTrue="1" operator="greaterThanOrEqual">
      <formula>0.1</formula>
    </cfRule>
    <cfRule type="cellIs" dxfId="654" priority="181" operator="between">
      <formula>0</formula>
      <formula>0.1</formula>
    </cfRule>
  </conditionalFormatting>
  <conditionalFormatting sqref="DIH3:DIH36">
    <cfRule type="cellIs" dxfId="653" priority="6" operator="lessThan">
      <formula>0.005</formula>
    </cfRule>
    <cfRule type="cellIs" dxfId="652" priority="5" stopIfTrue="1" operator="greaterThanOrEqual">
      <formula>0.1</formula>
    </cfRule>
    <cfRule type="cellIs" dxfId="651" priority="4" operator="between">
      <formula>0</formula>
      <formula>0.1</formula>
    </cfRule>
  </conditionalFormatting>
  <conditionalFormatting sqref="DMB3:DMB36">
    <cfRule type="cellIs" dxfId="650" priority="180" operator="lessThan">
      <formula>0.005</formula>
    </cfRule>
    <cfRule type="cellIs" dxfId="649" priority="179" stopIfTrue="1" operator="greaterThanOrEqual">
      <formula>0.1</formula>
    </cfRule>
    <cfRule type="cellIs" dxfId="648" priority="178" operator="between">
      <formula>0</formula>
      <formula>0.1</formula>
    </cfRule>
  </conditionalFormatting>
  <conditionalFormatting sqref="DNO3:DNO36">
    <cfRule type="cellIs" dxfId="647" priority="1" operator="between">
      <formula>0</formula>
      <formula>0.1</formula>
    </cfRule>
    <cfRule type="cellIs" dxfId="646" priority="3" operator="lessThan">
      <formula>0.005</formula>
    </cfRule>
    <cfRule type="cellIs" dxfId="645" priority="2" stopIfTrue="1" operator="greaterThanOrEqual">
      <formula>0.1</formula>
    </cfRule>
  </conditionalFormatting>
  <conditionalFormatting sqref="DNP35:DRA35">
    <cfRule type="cellIs" dxfId="644" priority="15" operator="lessThan">
      <formula>0.005</formula>
    </cfRule>
    <cfRule type="cellIs" dxfId="643" priority="14" stopIfTrue="1" operator="greaterThanOrEqual">
      <formula>0.1</formula>
    </cfRule>
    <cfRule type="cellIs" dxfId="642" priority="13" operator="between">
      <formula>0</formula>
      <formula>0.1</formula>
    </cfRule>
  </conditionalFormatting>
  <conditionalFormatting sqref="DRG3:DRG36">
    <cfRule type="cellIs" dxfId="641" priority="12" operator="lessThan">
      <formula>0.005</formula>
    </cfRule>
    <cfRule type="cellIs" dxfId="640" priority="11" stopIfTrue="1" operator="greaterThanOrEqual">
      <formula>0.1</formula>
    </cfRule>
    <cfRule type="cellIs" dxfId="639" priority="10" operator="between">
      <formula>0</formula>
      <formula>0.1</formula>
    </cfRule>
  </conditionalFormatting>
  <hyperlinks>
    <hyperlink ref="DRI35" r:id="rId1" display="https://issues.labcollab.net/browse/JTEN-511" xr:uid="{00000000-0004-0000-0100-000004000000}"/>
    <hyperlink ref="AWK5" r:id="rId2" display="https://issues.labcollab.net/browse/SBR-40967" xr:uid="{F8097B76-606A-49F8-A596-176B4D1C211D}"/>
    <hyperlink ref="AWK26" r:id="rId3" display="https://issues.labcollab.net/browse/SBR-40969" xr:uid="{D5A4E3DE-E42F-4811-B3ED-293C5DE61494}"/>
    <hyperlink ref="AWK30" r:id="rId4" display="https://issues.labcollab.net/browse/SBR-40992" xr:uid="{B7131771-A987-4880-9693-A4905D096774}"/>
    <hyperlink ref="AWK7:AWK11" r:id="rId5" display="https://issues.labcollab.net/browse/SBR-40967" xr:uid="{8028577E-A108-43A2-9F27-C4F0BE87EB23}"/>
    <hyperlink ref="AWK27:AWK29" r:id="rId6" display="https://issues.labcollab.net/browse/SBR-40969" xr:uid="{49DDCF5A-6567-4402-9EEF-1131F0723D08}"/>
    <hyperlink ref="AWK33:AWK34" r:id="rId7" display="https://issues.labcollab.net/browse/SBR-40992" xr:uid="{E4B35E84-9F51-4D36-B29D-D7C04213197C}"/>
    <hyperlink ref="BIV24" r:id="rId8" display="https://issues.labcollab.net/browse/SBR-40969" xr:uid="{8500D9C0-9F87-4028-88BA-9E309857D2B8}"/>
    <hyperlink ref="BIV25" r:id="rId9" display="https://issues.labcollab.net/browse/SBR-40969" xr:uid="{B3478A13-6F6F-49BB-AE19-60BB59CE4616}"/>
    <hyperlink ref="BIV30" r:id="rId10" display="https://issues.labcollab.net/browse/SBR-40992" xr:uid="{240C81C8-EEF9-4CC6-8BE1-B1EBA2699242}"/>
    <hyperlink ref="BIV13" r:id="rId11" display="https://issues.labcollab.net/browse/SBR-40969" xr:uid="{36B06E6C-AB62-4FB6-8ACA-BC425DF2AE5B}"/>
    <hyperlink ref="BIV5" r:id="rId12" display="https://issues.labcollab.net/browse/SBR-40967" xr:uid="{1B2E2577-6BFF-4A06-9082-53C52F4480E5}"/>
    <hyperlink ref="BIV6:BIV11" r:id="rId13" display="https://issues.labcollab.net/browse/SBR-40967" xr:uid="{E1F2987F-A354-4052-AA97-C20A0CFEAAEB}"/>
    <hyperlink ref="BIV26:BIV29" r:id="rId14" display="https://issues.labcollab.net/browse/SBR-40969" xr:uid="{83D6BF5E-B84F-4F84-896E-0140448D7FCA}"/>
    <hyperlink ref="BIV33:BIV34" r:id="rId15" display="https://issues.labcollab.net/browse/SBR-40992" xr:uid="{365099F8-383B-4289-9D19-67832CCC7742}"/>
    <hyperlink ref="BVC5" r:id="rId16" display="https://issues.labcollab.net/browse/SBR-40967" xr:uid="{7C570AEF-2C78-4302-B296-771988E44CEF}"/>
    <hyperlink ref="BVC30" r:id="rId17" display="https://issues.labcollab.net/browse/SBR-40992" xr:uid="{2E9E97D9-CF6B-47B0-AF51-55041824A7AD}"/>
    <hyperlink ref="BVC7:BVC11" r:id="rId18" display="https://issues.labcollab.net/browse/SBR-40967" xr:uid="{9274CDE0-7785-431A-9290-ADCBAC766B98}"/>
    <hyperlink ref="BVC33:BVC34" r:id="rId19" display="https://issues.labcollab.net/browse/SBR-40992" xr:uid="{38D46E72-4A3D-4584-BF52-5C39B898D9EE}"/>
    <hyperlink ref="CDW5" r:id="rId20" display="https://issues.labcollab.net/browse/SBR-40967" xr:uid="{186C5CEC-859D-4C65-9F96-D0DD9ADE6748}"/>
    <hyperlink ref="CDW30" r:id="rId21" display="https://issues.labcollab.net/browse/SBR-40992" xr:uid="{798C53D6-A9C6-42E6-A992-722AAC79F53A}"/>
    <hyperlink ref="CDW7:CDW11" r:id="rId22" display="https://issues.labcollab.net/browse/SBR-40967" xr:uid="{07333E76-0B56-43A0-9A3C-968ACFD49E7D}"/>
    <hyperlink ref="CDW33:CDW34" r:id="rId23" display="https://issues.labcollab.net/browse/SBR-40992" xr:uid="{A1CAB958-566C-4BA5-A7DB-8A6BB464012B}"/>
    <hyperlink ref="CLL5" r:id="rId24" display="https://issues.labcollab.net/browse/SBR-40967" xr:uid="{D631B89A-619C-48DC-AC5C-D5367BC16130}"/>
    <hyperlink ref="CLL30" r:id="rId25" display="https://issues.labcollab.net/browse/SBR-40992" xr:uid="{F65C9375-0C49-4842-BEE3-AC5B71C8F0FF}"/>
    <hyperlink ref="CLL7:CLL11" r:id="rId26" display="https://issues.labcollab.net/browse/SBR-40967" xr:uid="{A10B6D66-CCC7-47AA-A1A7-EA71F5F0A8DD}"/>
    <hyperlink ref="CLL33:CLL34" r:id="rId27" display="https://issues.labcollab.net/browse/SBR-40992" xr:uid="{F1F131AB-96CA-49CE-BB0E-D228D2F46660}"/>
    <hyperlink ref="DRJ3" r:id="rId28" display="https://issues.labcollab.net/browse/SBR-40984" xr:uid="{C3B127C5-2D16-4365-BF2B-706B78B09629}"/>
    <hyperlink ref="DRJ4" r:id="rId29" display="https://issues.labcollab.net/browse/SBR-40984" xr:uid="{D0A1C8FE-4EE6-4BDD-B1A5-0FE042CCBBD2}"/>
    <hyperlink ref="DRJ5" r:id="rId30" display="https://issues.labcollab.net/browse/SBR-40984" xr:uid="{5AC42B36-AC3E-4C4D-9498-F0203C88AB1F}"/>
    <hyperlink ref="DRJ6" r:id="rId31" display="https://issues.labcollab.net/browse/SBR-40984" xr:uid="{21F1A5F6-A3C6-4907-8CF8-43DA51FB7D1D}"/>
    <hyperlink ref="DRJ7" r:id="rId32" display="https://issues.labcollab.net/browse/SBR-40984" xr:uid="{379C2950-7412-4EFE-BF72-45F3DCEEE053}"/>
    <hyperlink ref="DRJ8" r:id="rId33" display="https://issues.labcollab.net/browse/SBR-40984" xr:uid="{052E8E8C-6063-4BDF-A7A0-F094D6C56452}"/>
    <hyperlink ref="DRJ9" r:id="rId34" display="https://issues.labcollab.net/browse/SBR-40984" xr:uid="{E765D6BC-A1C6-46C4-B8DB-53DA17B04F61}"/>
    <hyperlink ref="DRJ10" r:id="rId35" display="https://issues.labcollab.net/browse/SBR-40984" xr:uid="{2C020532-8E39-4802-B77D-D7A8BCBE2D79}"/>
    <hyperlink ref="DRJ11" r:id="rId36" display="https://issues.labcollab.net/browse/SBR-40984" xr:uid="{35A6F1E8-36C0-4FBA-9AE5-AA3446FD35EF}"/>
    <hyperlink ref="DRJ30" r:id="rId37" display="https://issues.labcollab.net/browse/SBR-40992" xr:uid="{9A7176AE-93B1-4C15-B447-F3FB8ACA548E}"/>
    <hyperlink ref="DRJ33" r:id="rId38" display="https://issues.labcollab.net/browse/SBR-40992" xr:uid="{0FAA5F9A-FDF3-4CC2-8657-96C1723591A7}"/>
    <hyperlink ref="DRJ34" r:id="rId39" display="https://issues.labcollab.net/browse/SBR-40992" xr:uid="{A9B8BAFD-A91C-47DA-B58C-396E98C98E69}"/>
    <hyperlink ref="DRJ20" r:id="rId40" display="https://issues.labcollab.net/browse/SBR-40969" xr:uid="{62FCF0A2-E703-4762-BB18-C6261A1B5AE8}"/>
    <hyperlink ref="DRJ21" r:id="rId41" display="https://issues.labcollab.net/browse/SBR-40979" xr:uid="{BBA1AA7E-ECF8-4CC3-AC75-349E9AC2E7AE}"/>
    <hyperlink ref="DRJ22" r:id="rId42" display="https://issues.labcollab.net/browse/SBR-40979" xr:uid="{6E38180B-73F0-4BF8-8DC6-9494E855CC97}"/>
    <hyperlink ref="DRJ23" r:id="rId43" display="https://issues.labcollab.net/browse/SBR-40979" xr:uid="{66CD17A8-CB2E-49B9-8641-069B9166D2F7}"/>
    <hyperlink ref="DRJ24" r:id="rId44" display="https://issues.labcollab.net/browse/SBR-40979" xr:uid="{87E0E8A4-E270-49AA-8FBA-1661B7D9BAE9}"/>
    <hyperlink ref="DRJ25" r:id="rId45" display="https://issues.labcollab.net/browse/SBR-40979" xr:uid="{8B34899E-101E-417B-9D32-784458C8163C}"/>
    <hyperlink ref="DRJ26" r:id="rId46" display="https://issues.labcollab.net/browse/SBR-40979" xr:uid="{2B6E462D-6070-4D38-B839-F521459EBFAE}"/>
    <hyperlink ref="DRJ27" r:id="rId47" display="https://issues.labcollab.net/browse/SBR-40979" xr:uid="{C3C1BA25-C6F9-4202-A04C-42BE20BB779C}"/>
    <hyperlink ref="DRJ28" r:id="rId48" display="https://issues.labcollab.net/browse/SBR-40979" xr:uid="{304F9E61-B85C-497C-98BF-B116E249E7D6}"/>
    <hyperlink ref="DRJ29" r:id="rId49" display="https://issues.labcollab.net/browse/SBR-40979" xr:uid="{D6CA4684-2C18-441E-B4B0-C2193B4461E9}"/>
    <hyperlink ref="DRH3" r:id="rId50" display="https://issues.labcollab.net/browse/SBR-31633" xr:uid="{63B6271A-3411-46FB-A41C-B342301C51C1}"/>
    <hyperlink ref="DRH31" r:id="rId51" display="https://issues.labcollab.net/browse/SBR-32026" xr:uid="{A125F038-612B-480F-9A20-BEB5FB237615}"/>
    <hyperlink ref="DRH30" r:id="rId52" display="https://issues.labcollab.net/browse/SBR-31763" xr:uid="{0111D7C0-81EA-40F3-BAE6-A0C2C355A8F1}"/>
    <hyperlink ref="DRH33" r:id="rId53" display="https://issues.labcollab.net/browse/SBR-31763" xr:uid="{F6B62626-398F-448B-A0E8-CBCED5672C24}"/>
    <hyperlink ref="DRH34" r:id="rId54" display="https://issues.labcollab.net/browse/SBR-31763" xr:uid="{2DB4464A-E1D3-465F-85BB-D13891A01D08}"/>
    <hyperlink ref="DRH17" r:id="rId55" display="https://issues.labcollab.net/browse/SBR-31802" xr:uid="{491B2959-05A3-4588-9EF7-BA37682836B0}"/>
    <hyperlink ref="DRH11" r:id="rId56" display="https://issues.labcollab.net/browse/SBR-31633" xr:uid="{89FC3A3E-4481-4D8E-8BE3-526D092ABB8C}"/>
    <hyperlink ref="DRH10" r:id="rId57" display="https://issues.labcollab.net/browse/SBR-31633" xr:uid="{6B2749E6-7529-4A05-B55C-089E238F4458}"/>
    <hyperlink ref="DRH9" r:id="rId58" display="https://issues.labcollab.net/browse/SBR-31633" xr:uid="{515D1735-83A1-4EA9-9CA9-1FBBE99E6269}"/>
    <hyperlink ref="DRH8" r:id="rId59" display="https://issues.labcollab.net/browse/SBR-31633" xr:uid="{27F05994-A512-4375-9335-D2104BB60EAF}"/>
    <hyperlink ref="DRH7" r:id="rId60" display="https://issues.labcollab.net/browse/SBR-31633" xr:uid="{9CD3C5AF-310E-4631-ADD7-CFC40998B333}"/>
    <hyperlink ref="DRH6" r:id="rId61" display="https://issues.labcollab.net/browse/SBR-31633" xr:uid="{7D9FA2FB-A501-40A1-AECC-9E0A171BA965}"/>
    <hyperlink ref="DRH5" r:id="rId62" display="https://issues.labcollab.net/browse/SBR-31633" xr:uid="{34BA6A70-0AAC-47FB-B48E-470C3A7FE9E8}"/>
    <hyperlink ref="DRH4" r:id="rId63" display="https://issues.labcollab.net/browse/SBR-31633" xr:uid="{95D7501E-9E08-4A6A-8D9A-AD4AE8A8A97A}"/>
    <hyperlink ref="DRH12" r:id="rId64" display="https://issues.labcollab.net/browse/SBR-31631" xr:uid="{E0DD4B4B-E827-435E-A25D-182A3AF4649D}"/>
    <hyperlink ref="DRH15" r:id="rId65" display="https://issues.labcollab.net/browse/SBR-32032" xr:uid="{C86E36C1-C46E-413D-B2B9-5A3534A4A26F}"/>
    <hyperlink ref="DRH14" r:id="rId66" display="https://issues.labcollab.net/browse/SBR-31630" xr:uid="{17BE88FE-B62B-4F32-B946-293F5579D531}"/>
    <hyperlink ref="DRH32" r:id="rId67" display="https://issues.labcollab.net/browse/SBR-30515" xr:uid="{E218A92A-3A36-4E57-9AC7-1F0461ECBD2D}"/>
    <hyperlink ref="DRH29" r:id="rId68" display="https://issues.labcollab.net/browse/SBR-30516" xr:uid="{C05CC000-85C7-4F80-BFBF-93EA8B172D35}"/>
    <hyperlink ref="DRH28" r:id="rId69" display="https://issues.labcollab.net/browse/SBR-30516" xr:uid="{609DC3CD-C3A8-4525-AF3F-C8DB483F36D7}"/>
    <hyperlink ref="DRH27" r:id="rId70" display="https://issues.labcollab.net/browse/SBR-30516" xr:uid="{984B5A9E-142B-4C96-812B-45DA75ECE9CE}"/>
    <hyperlink ref="DRH26" r:id="rId71" display="https://issues.labcollab.net/browse/SBR-30516" xr:uid="{0BC5C708-1CDB-401D-865E-9E11DE16F4D4}"/>
    <hyperlink ref="DRH25" r:id="rId72" display="https://issues.labcollab.net/browse/SBR-30516" xr:uid="{EEB7DBE6-88EA-417B-8619-30B149F38205}"/>
    <hyperlink ref="DRH24" r:id="rId73" display="https://issues.labcollab.net/browse/SBR-30516" xr:uid="{9B4FCC72-6FCD-4196-BD34-895EBF7D172E}"/>
    <hyperlink ref="DRH23" r:id="rId74" display="https://issues.labcollab.net/browse/SBR-30516" xr:uid="{8E364FE5-E57B-4085-AD65-D3760452ABC3}"/>
    <hyperlink ref="DRH22" r:id="rId75" display="https://issues.labcollab.net/browse/SBR-30516" xr:uid="{CD81BD81-59A8-484C-B555-22DBC7DDC78D}"/>
    <hyperlink ref="DRH21" r:id="rId76" display="https://issues.labcollab.net/browse/SBR-30516" xr:uid="{627BD5AE-953D-41F0-9B9F-DDB24EF55BC2}"/>
    <hyperlink ref="DRH20" r:id="rId77" display="https://issues.labcollab.net/browse/SBR-30516" xr:uid="{F239FD52-04AD-4F9E-8466-F35E7839FA3B}"/>
    <hyperlink ref="DRI3" r:id="rId78" display="SBR-2806,SBR-13513,SBR-19944" xr:uid="{00000000-0004-0000-0100-000008000000}"/>
    <hyperlink ref="DRI31" r:id="rId79" display="https://issues.labcollab.net/browse/SBR-13109" xr:uid="{00000000-0004-0000-0100-000000000000}"/>
    <hyperlink ref="DRI34" r:id="rId80" xr:uid="{00000000-0004-0000-0100-000001000000}"/>
    <hyperlink ref="DRI33" r:id="rId81" display="https://issues.labcollab.net/browse/SBR-5861" xr:uid="{00000000-0004-0000-0100-000002000000}"/>
    <hyperlink ref="DRI30" r:id="rId82" display="https://issues.labcollab.net/browse/SBR-5861" xr:uid="{00000000-0004-0000-0100-000003000000}"/>
    <hyperlink ref="DRI32" r:id="rId83" display="SBR-11939" xr:uid="{00000000-0004-0000-0100-000005000000}"/>
    <hyperlink ref="DRI12" r:id="rId84" display="SBR-18192" xr:uid="{00000000-0004-0000-0100-000006000000}"/>
    <hyperlink ref="DRI13" r:id="rId85" display="SBR-18192" xr:uid="{00000000-0004-0000-0100-000007000000}"/>
    <hyperlink ref="DRI4" r:id="rId86" display="SBR-2806,SBR-13513,SBR-19944" xr:uid="{00000000-0004-0000-0100-000009000000}"/>
    <hyperlink ref="DRI5" r:id="rId87" display="SBR-2806,SBR-13513,SBR-19944" xr:uid="{00000000-0004-0000-0100-00000A000000}"/>
    <hyperlink ref="DRI6" r:id="rId88" display="SBR-2806,SBR-13513,SBR-19944" xr:uid="{00000000-0004-0000-0100-00000B000000}"/>
    <hyperlink ref="DRI8" r:id="rId89" display="SBR-2806,SBR-13513,SBR-19944" xr:uid="{00000000-0004-0000-0100-00000C000000}"/>
    <hyperlink ref="DRI9" r:id="rId90" display="SBR-2806,SBR-13513,SBR-19944" xr:uid="{00000000-0004-0000-0100-00000D000000}"/>
    <hyperlink ref="DRI11" r:id="rId91" display="SBR-2806,SBR-13513,SBR-19944" xr:uid="{00000000-0004-0000-0100-00000E000000}"/>
    <hyperlink ref="DRI7" r:id="rId92" display="SBR-2806,SBR-13513,SBR-19944" xr:uid="{00000000-0004-0000-0100-00000F000000}"/>
    <hyperlink ref="DRI10" r:id="rId93" display="SBR-2806,SBR-13513,SBR-19944" xr:uid="{00000000-0004-0000-0100-000010000000}"/>
    <hyperlink ref="DRI16" r:id="rId94" display="https://issues.labcollab.net/browse/SBR-21805" xr:uid="{00000000-0004-0000-0100-000011000000}"/>
    <hyperlink ref="DRI15" r:id="rId95" xr:uid="{B4F5AF97-855D-46B4-BC51-54D67BB62112}"/>
    <hyperlink ref="CIB6" r:id="rId96" display="https://issues.labcollab.net/browse/SBR-58605" xr:uid="{81EAE481-943F-4729-8F1D-2338EDEE179C}"/>
    <hyperlink ref="CIB7" r:id="rId97" display="https://issues.labcollab.net/browse/SBR-58605" xr:uid="{8B7A6C6A-9789-4D36-9A9D-CD2994C78BB0}"/>
    <hyperlink ref="CIB13" r:id="rId98" display="https://issues.labcollab.net/browse/SBR-58605" xr:uid="{E3D06C08-BECE-4D97-9F39-4E1643693C6C}"/>
    <hyperlink ref="CIB24" r:id="rId99" display="https://issues.labcollab.net/browse/SBR-58605" xr:uid="{438A3363-F4FE-4995-AF4F-C4019328EA69}"/>
    <hyperlink ref="CIB25" r:id="rId100" display="https://issues.labcollab.net/browse/SBR-58605" xr:uid="{6A430D2F-628F-48AC-BFD1-C68CA8C0336E}"/>
    <hyperlink ref="CIB33" r:id="rId101" display="https://issues.labcollab.net/browse/SBR-58605" xr:uid="{2AE83F07-2CB8-4622-A905-4017BC19F336}"/>
    <hyperlink ref="CIC6" r:id="rId102" display="https://issues.labcollab.net/browse/SBR-58605" xr:uid="{755FC77A-CEAC-432E-8883-7E283D410CD7}"/>
    <hyperlink ref="CIC7" r:id="rId103" display="https://issues.labcollab.net/browse/SBR-58605" xr:uid="{161A3CDB-CEDA-4391-8031-6602F94A0963}"/>
    <hyperlink ref="CIC13" r:id="rId104" display="https://issues.labcollab.net/browse/SBR-58605" xr:uid="{1416BD2F-FECA-440D-9BEF-1F41E0A89AC8}"/>
    <hyperlink ref="CIC24" r:id="rId105" display="https://issues.labcollab.net/browse/SBR-58605" xr:uid="{5504070B-0E77-4BE6-B12C-B32A8C523A01}"/>
    <hyperlink ref="CIC25" r:id="rId106" display="https://issues.labcollab.net/browse/SBR-58605" xr:uid="{C97CB30B-B76A-4071-8573-2D7650EF3993}"/>
    <hyperlink ref="CIC33" r:id="rId107" display="https://issues.labcollab.net/browse/SBR-58605" xr:uid="{6C757FFE-74B5-424B-ACD6-3663721EC056}"/>
    <hyperlink ref="CID24" r:id="rId108" display="https://issues.labcollab.net/browse/SBR-58605" xr:uid="{0D73C76F-D6D6-417C-A8B7-9AAD042FBF69}"/>
    <hyperlink ref="CID25" r:id="rId109" display="https://issues.labcollab.net/browse/SBR-58605" xr:uid="{514605BF-F49F-4E35-8EB3-3670F4BBEA5B}"/>
    <hyperlink ref="CPR6" r:id="rId110" display="https://issues.labcollab.net/browse/SBR-58605" xr:uid="{A5E936CA-9934-4974-8D8F-3C4E6A9DE80D}"/>
    <hyperlink ref="CPR7" r:id="rId111" display="https://issues.labcollab.net/browse/SBR-58605" xr:uid="{B7A52F98-1E1F-4045-90FA-6A534DDF935A}"/>
    <hyperlink ref="CPR13" r:id="rId112" display="https://issues.labcollab.net/browse/SBR-58605" xr:uid="{527D4CAE-AA60-4B08-936C-A3170B1A77A4}"/>
    <hyperlink ref="CPR25" r:id="rId113" display="https://issues.labcollab.net/browse/SBR-58605" xr:uid="{A9A2B875-884A-42AA-A1D0-4413BE4D19F1}"/>
    <hyperlink ref="CPR24" r:id="rId114" display="https://issues.labcollab.net/browse/SBR-58605" xr:uid="{A1602D0B-8F50-416C-B6F4-49BE17C8E232}"/>
    <hyperlink ref="CPR33" r:id="rId115" display="https://issues.labcollab.net/browse/SBR-58605" xr:uid="{486DF156-C40E-4B4D-8488-3C80BB15182D}"/>
    <hyperlink ref="CPS7" r:id="rId116" display="https://issues.labcollab.net/browse/SBR-58605" xr:uid="{0EDA6E31-B169-413B-858D-8495657609D4}"/>
    <hyperlink ref="CPS6" r:id="rId117" display="https://issues.labcollab.net/browse/SBR-58605" xr:uid="{574597EE-BE2A-4340-8D12-4CA8BC7A9907}"/>
    <hyperlink ref="CPS13" r:id="rId118" display="https://issues.labcollab.net/browse/SBR-58605" xr:uid="{53403E4C-4DD1-4909-9C56-6649469C5BCD}"/>
    <hyperlink ref="CPS24" r:id="rId119" display="https://issues.labcollab.net/browse/SBR-58605" xr:uid="{A2CFE20C-9E5F-41C9-8060-5DF38EF6870F}"/>
    <hyperlink ref="CPS25" r:id="rId120" display="https://issues.labcollab.net/browse/SBR-58605" xr:uid="{30EA57A1-FDE5-445E-9100-7721BECA75C1}"/>
    <hyperlink ref="CPS33" r:id="rId121" display="https://issues.labcollab.net/browse/SBR-58605" xr:uid="{2370A41C-9DB8-4431-B3BB-40EF0F3E2F7F}"/>
    <hyperlink ref="CPT24" r:id="rId122" display="https://issues.labcollab.net/browse/SBR-58605" xr:uid="{B437668B-1B29-457D-9DFF-F9EC8AC7E824}"/>
    <hyperlink ref="CPT25" r:id="rId123" display="https://issues.labcollab.net/browse/SBR-58605" xr:uid="{B50FB3BD-2619-4016-89E1-E8428F120FDF}"/>
    <hyperlink ref="DHT6" r:id="rId124" display="https://issues.labcollab.net/browse/SBR-58605" xr:uid="{DF64A800-D617-42C5-BBE7-050E48A8DC21}"/>
    <hyperlink ref="DHT7" r:id="rId125" display="https://issues.labcollab.net/browse/SBR-58605" xr:uid="{5C1E9E2C-BEFD-441F-8A01-B85A50FA9D64}"/>
    <hyperlink ref="DHT13" r:id="rId126" display="https://issues.labcollab.net/browse/SBR-58605" xr:uid="{48C4BCEB-2E59-404E-958C-E84A02C32291}"/>
    <hyperlink ref="DHT24" r:id="rId127" display="https://issues.labcollab.net/browse/SBR-58605" xr:uid="{163391B9-CC7B-4582-B266-F9EEEBF0AD61}"/>
    <hyperlink ref="DHT25" r:id="rId128" display="https://issues.labcollab.net/browse/SBR-58605" xr:uid="{6EF17233-CBB0-4CEA-BAC1-CA317C0007C3}"/>
    <hyperlink ref="DHT33" r:id="rId129" display="https://issues.labcollab.net/browse/SBR-58605" xr:uid="{FF72FA85-5710-4C66-9BAA-DC6FE516B7FB}"/>
    <hyperlink ref="DHU6" r:id="rId130" display="https://issues.labcollab.net/browse/SBR-58605" xr:uid="{C9587293-B16F-4960-B876-0DAAC14DB77A}"/>
    <hyperlink ref="DHU7" r:id="rId131" display="https://issues.labcollab.net/browse/SBR-58605" xr:uid="{4BF0826D-CE68-4933-AE4F-C12BFC1715CE}"/>
    <hyperlink ref="DHU13" r:id="rId132" display="https://issues.labcollab.net/browse/SBR-58605" xr:uid="{574CB4D3-9B1B-438C-B00D-4577C57737DB}"/>
    <hyperlink ref="DHU25" r:id="rId133" display="https://issues.labcollab.net/browse/SBR-58605" xr:uid="{A791BBAE-1B0D-4CBE-BC01-A10787987F16}"/>
    <hyperlink ref="DHU24" r:id="rId134" display="https://issues.labcollab.net/browse/SBR-58605" xr:uid="{57473FBB-2E5F-49E0-B160-FF32F3C15848}"/>
    <hyperlink ref="DHU33" r:id="rId135" display="https://issues.labcollab.net/browse/SBR-58605" xr:uid="{937C5DF2-FCE4-4069-A8B1-934EBECBC716}"/>
    <hyperlink ref="DHV24" r:id="rId136" display="https://issues.labcollab.net/browse/SBR-58605" xr:uid="{E6EED7FB-636E-4ECC-AB29-DB45289EE27F}"/>
    <hyperlink ref="DHV25" r:id="rId137" display="https://issues.labcollab.net/browse/SBR-58605" xr:uid="{20ED1D30-8394-4157-BC07-3900228B88D6}"/>
    <hyperlink ref="CIE25" r:id="rId138" display="https://issues.labcollab.net/browse/SBR-58605" xr:uid="{A9513382-3407-4DF0-8677-CB8036E4EA39}"/>
    <hyperlink ref="CPU25" r:id="rId139" display="https://issues.labcollab.net/browse/SBR-58605" xr:uid="{D692DFF2-5742-45C5-BBBD-F2FBD3017D4D}"/>
    <hyperlink ref="DHW25" r:id="rId140" display="https://issues.labcollab.net/browse/SBR-58605" xr:uid="{BE0BF0D1-3CED-49F3-945E-BE820E9F9FA1}"/>
    <hyperlink ref="CIG25" r:id="rId141" display="https://issues.labcollab.net/browse/SBR-58605" xr:uid="{543B573D-4B76-4D75-9E8C-A99E4FE3F907}"/>
    <hyperlink ref="CIG33" r:id="rId142" display="https://issues.labcollab.net/browse/SBR-58605" xr:uid="{D4D15FF2-A77D-4C37-90E2-6973C2A71C8C}"/>
    <hyperlink ref="CPW33" r:id="rId143" display="https://issues.labcollab.net/browse/SBR-58605" xr:uid="{466E4B76-D69F-4E11-8FD3-8AD328252E72}"/>
    <hyperlink ref="CPW25" r:id="rId144" display="https://issues.labcollab.net/browse/SBR-58605" xr:uid="{B4B53C3D-7536-4153-B495-283700B29109}"/>
    <hyperlink ref="DHY33" r:id="rId145" display="https://issues.labcollab.net/browse/SBR-58605" xr:uid="{D985E0D6-C89F-40B2-812E-70983E027F26}"/>
    <hyperlink ref="DHY25" r:id="rId146" display="https://issues.labcollab.net/browse/SBR-58605" xr:uid="{11C265E7-55BA-414A-A456-384ABA391556}"/>
    <hyperlink ref="DHY24" r:id="rId147" display="https://issues.labcollab.net/browse/SBR-58605" xr:uid="{9327B187-2CE1-40CF-8FD1-2C6B3370ECE0}"/>
    <hyperlink ref="CII6" r:id="rId148" display="https://issues.labcollab.net/browse/SBR-58605" xr:uid="{671575C1-833B-4E26-A7B2-6A96014D7B68}"/>
    <hyperlink ref="CII7" r:id="rId149" display="https://issues.labcollab.net/browse/SBR-58605" xr:uid="{85F5C7C3-B04E-4011-A654-9C98004C437F}"/>
    <hyperlink ref="CII13" r:id="rId150" display="https://issues.labcollab.net/browse/SBR-58605" xr:uid="{B96481E6-B2A9-4485-B9D0-3F37225538DB}"/>
    <hyperlink ref="CII25" r:id="rId151" display="https://issues.labcollab.net/browse/SBR-58605" xr:uid="{A8953968-641C-491E-862B-AE97B62189CD}"/>
    <hyperlink ref="CII24" r:id="rId152" display="https://issues.labcollab.net/browse/SBR-58605" xr:uid="{1878C4FC-A629-42FE-BD88-15889EC38484}"/>
    <hyperlink ref="CII33" r:id="rId153" display="https://issues.labcollab.net/browse/SBR-58605" xr:uid="{20373808-3E19-43FB-B16E-0C9ED0C5B768}"/>
    <hyperlink ref="CPY25" r:id="rId154" display="https://issues.labcollab.net/browse/SBR-58605" xr:uid="{3D3E8F30-8571-4667-8D5E-99AEA1A8417E}"/>
    <hyperlink ref="CPY24" r:id="rId155" display="https://issues.labcollab.net/browse/SBR-58605" xr:uid="{063E4C58-1090-4305-9025-28B781BFB25B}"/>
    <hyperlink ref="CPY13" r:id="rId156" display="https://issues.labcollab.net/browse/SBR-58605" xr:uid="{1879F717-896D-4C10-92AB-27A68C7413AD}"/>
    <hyperlink ref="CPY6" r:id="rId157" display="https://issues.labcollab.net/browse/SBR-58605" xr:uid="{0240D5C3-FECB-4C13-BEC0-8246D70AB2AE}"/>
    <hyperlink ref="CPY7" r:id="rId158" display="https://issues.labcollab.net/browse/SBR-58605" xr:uid="{83CBA85B-F6C8-401C-A0F3-9FE47463053B}"/>
    <hyperlink ref="CPY33" r:id="rId159" display="https://issues.labcollab.net/browse/SBR-58605" xr:uid="{645A5709-662A-49A3-B5EB-A116CEEA1583}"/>
    <hyperlink ref="DIA24" r:id="rId160" display="https://issues.labcollab.net/browse/SBR-58605" xr:uid="{A82AAF21-8753-4017-8997-9AF63CABEBDA}"/>
    <hyperlink ref="DIA25" r:id="rId161" display="https://issues.labcollab.net/browse/SBR-58605" xr:uid="{A32ACBEB-0D81-4D72-A122-DB874914D4A9}"/>
    <hyperlink ref="DIA33" r:id="rId162" display="https://issues.labcollab.net/browse/SBR-58605" xr:uid="{0A5A7A38-CF5D-4991-A26A-522160F571D9}"/>
  </hyperlinks>
  <pageMargins left="0.7" right="0.7" top="0.75" bottom="0.75" header="0.3" footer="0.3"/>
  <pageSetup paperSize="17" scale="98" orientation="landscape" r:id="rId163"/>
  <legacyDrawing r:id="rId16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8954F-D3C6-4F35-95AD-11A05DF54524}">
  <dimension ref="A1:EY65"/>
  <sheetViews>
    <sheetView topLeftCell="H1" zoomScaleNormal="100" workbookViewId="0">
      <pane xSplit="78" topLeftCell="CR1" activePane="topRight" state="frozen"/>
      <selection activeCell="H49" sqref="H49"/>
      <selection pane="topRight" activeCell="L1" sqref="L1:CW1"/>
    </sheetView>
  </sheetViews>
  <sheetFormatPr defaultRowHeight="14.5" x14ac:dyDescent="0.35"/>
  <cols>
    <col min="1" max="1" width="7.453125" style="111" customWidth="1"/>
    <col min="2" max="2" width="8.453125" style="135" customWidth="1"/>
    <col min="3" max="3" width="11.54296875" style="135" customWidth="1"/>
    <col min="4" max="4" width="10.54296875" style="135" customWidth="1"/>
    <col min="5" max="5" width="27.54296875" style="1324" hidden="1" customWidth="1"/>
    <col min="6" max="6" width="64.453125" style="1324" bestFit="1" customWidth="1"/>
    <col min="7" max="7" width="19.54296875" style="29" customWidth="1"/>
    <col min="8" max="8" width="56.453125" style="1324" bestFit="1" customWidth="1"/>
    <col min="9" max="9" width="10.54296875" style="4" hidden="1" customWidth="1"/>
    <col min="10" max="12" width="9.54296875" style="4" hidden="1" customWidth="1"/>
    <col min="13" max="13" width="9.453125" style="4" hidden="1" customWidth="1"/>
    <col min="14" max="15" width="11.453125" style="4" hidden="1" customWidth="1"/>
    <col min="16" max="16" width="10" style="4" hidden="1" customWidth="1"/>
    <col min="17" max="17" width="11.453125" style="4" hidden="1" customWidth="1"/>
    <col min="18" max="18" width="10" style="4" hidden="1" customWidth="1"/>
    <col min="19" max="22" width="11.453125" style="4" hidden="1" customWidth="1"/>
    <col min="23" max="23" width="12.54296875" style="4" hidden="1" customWidth="1"/>
    <col min="24" max="30" width="11.453125" style="4" hidden="1" customWidth="1"/>
    <col min="31" max="31" width="10.453125" style="4" hidden="1" customWidth="1"/>
    <col min="32" max="32" width="12.54296875" style="4" hidden="1" customWidth="1"/>
    <col min="33" max="33" width="11.453125" style="4" hidden="1" customWidth="1"/>
    <col min="34" max="35" width="10" style="4" hidden="1" customWidth="1"/>
    <col min="36" max="36" width="11.453125" style="4" hidden="1" customWidth="1"/>
    <col min="37" max="38" width="10" style="4" hidden="1" customWidth="1"/>
    <col min="39" max="41" width="11.453125" style="4" hidden="1" customWidth="1"/>
    <col min="42" max="45" width="10" style="4" hidden="1" customWidth="1"/>
    <col min="46" max="46" width="10.453125" style="4" hidden="1" customWidth="1"/>
    <col min="47" max="47" width="12.54296875" style="4" hidden="1" customWidth="1"/>
    <col min="48" max="51" width="10" style="4" hidden="1" customWidth="1"/>
    <col min="52" max="52" width="11.453125" style="4" hidden="1" customWidth="1"/>
    <col min="53" max="58" width="10" style="4" hidden="1" customWidth="1"/>
    <col min="59" max="64" width="11.453125" style="4" hidden="1" customWidth="1"/>
    <col min="65" max="65" width="10" style="4" hidden="1" customWidth="1"/>
    <col min="66" max="67" width="11.453125" style="4" hidden="1" customWidth="1"/>
    <col min="68" max="69" width="10.453125" style="4" hidden="1" customWidth="1"/>
    <col min="70" max="70" width="12.54296875" style="4" hidden="1" customWidth="1"/>
    <col min="71" max="75" width="11.453125" style="4" hidden="1" customWidth="1"/>
    <col min="76" max="77" width="10.1796875" style="4" hidden="1" customWidth="1"/>
    <col min="78" max="78" width="17.54296875" style="4" hidden="1" customWidth="1"/>
    <col min="79" max="84" width="11.1796875" style="4" hidden="1" customWidth="1"/>
    <col min="85" max="85" width="9.453125" style="4" hidden="1" customWidth="1"/>
    <col min="86" max="94" width="11.453125" style="4" hidden="1" customWidth="1"/>
    <col min="95" max="95" width="9.453125" style="4" hidden="1" customWidth="1"/>
    <col min="96" max="96" width="12.54296875" style="4" customWidth="1"/>
    <col min="97" max="100" width="11.453125" style="4" customWidth="1"/>
    <col min="101" max="101" width="12.54296875" style="4" customWidth="1"/>
    <col min="102" max="102" width="12.1796875" style="4" hidden="1" customWidth="1"/>
    <col min="103" max="103" width="11.1796875" style="4" hidden="1" customWidth="1"/>
    <col min="104" max="110" width="11.453125" style="4" hidden="1" customWidth="1"/>
    <col min="111" max="111" width="12.1796875" style="4" hidden="1" customWidth="1"/>
    <col min="112" max="112" width="11.1796875" style="4" customWidth="1"/>
    <col min="113" max="113" width="12.81640625" style="4" customWidth="1"/>
    <col min="114" max="116" width="11.453125" style="4" customWidth="1"/>
    <col min="117" max="117" width="12.54296875" style="4" customWidth="1"/>
    <col min="118" max="119" width="13.453125" style="4" hidden="1" customWidth="1"/>
    <col min="120" max="127" width="12.1796875" style="4" hidden="1" customWidth="1"/>
    <col min="128" max="128" width="13.453125" style="4" hidden="1" customWidth="1"/>
    <col min="129" max="133" width="13.453125" style="4" customWidth="1"/>
    <col min="134" max="134" width="12.54296875" style="4" customWidth="1"/>
    <col min="135" max="135" width="12.1796875" style="4" hidden="1" customWidth="1"/>
    <col min="136" max="136" width="11.1796875" style="4" hidden="1" customWidth="1"/>
    <col min="137" max="137" width="13.1796875" style="4" hidden="1" customWidth="1"/>
    <col min="138" max="142" width="14.453125" style="4" hidden="1" customWidth="1"/>
    <col min="143" max="143" width="12.1796875" style="4" hidden="1" customWidth="1"/>
    <col min="144" max="148" width="11.1796875" style="4" customWidth="1"/>
    <col min="149" max="149" width="12.54296875" style="4" customWidth="1"/>
    <col min="150" max="150" width="17" customWidth="1"/>
    <col min="151" max="151" width="18.81640625" customWidth="1"/>
  </cols>
  <sheetData>
    <row r="1" spans="1:155" ht="15" thickBot="1" x14ac:dyDescent="0.4">
      <c r="I1" s="1324"/>
      <c r="J1" s="1324"/>
      <c r="K1" s="1324"/>
      <c r="L1" s="1758" t="s">
        <v>14</v>
      </c>
      <c r="M1" s="1757"/>
      <c r="N1" s="1757"/>
      <c r="O1" s="1757"/>
      <c r="P1" s="1757"/>
      <c r="Q1" s="1757"/>
      <c r="R1" s="1757"/>
      <c r="S1" s="1757"/>
      <c r="T1" s="1757"/>
      <c r="U1" s="1757"/>
      <c r="V1" s="1757"/>
      <c r="W1" s="1757"/>
      <c r="X1" s="1757"/>
      <c r="Y1" s="1757"/>
      <c r="Z1" s="1757"/>
      <c r="AA1" s="1757"/>
      <c r="AB1" s="1757"/>
      <c r="AC1" s="1757"/>
      <c r="AD1" s="1757"/>
      <c r="AE1" s="1757"/>
      <c r="AF1" s="1757"/>
      <c r="AG1" s="1757"/>
      <c r="AH1" s="1757"/>
      <c r="AI1" s="1757"/>
      <c r="AJ1" s="1757"/>
      <c r="AK1" s="1757"/>
      <c r="AL1" s="1757"/>
      <c r="AM1" s="1757"/>
      <c r="AN1" s="1757"/>
      <c r="AO1" s="1757"/>
      <c r="AP1" s="1757"/>
      <c r="AQ1" s="1757"/>
      <c r="AR1" s="1757"/>
      <c r="AS1" s="1757"/>
      <c r="AT1" s="1757"/>
      <c r="AU1" s="1757"/>
      <c r="AV1" s="1757"/>
      <c r="AW1" s="1757"/>
      <c r="AX1" s="1757"/>
      <c r="AY1" s="1757"/>
      <c r="AZ1" s="1757"/>
      <c r="BA1" s="1757"/>
      <c r="BB1" s="1757"/>
      <c r="BC1" s="1757"/>
      <c r="BD1" s="1757"/>
      <c r="BE1" s="1757"/>
      <c r="BF1" s="1757"/>
      <c r="BG1" s="1757"/>
      <c r="BH1" s="1757"/>
      <c r="BI1" s="1757"/>
      <c r="BJ1" s="1757"/>
      <c r="BK1" s="1757"/>
      <c r="BL1" s="1757"/>
      <c r="BM1" s="1757"/>
      <c r="BN1" s="1757"/>
      <c r="BO1" s="1757"/>
      <c r="BP1" s="1757"/>
      <c r="BQ1" s="1757"/>
      <c r="BR1" s="1757"/>
      <c r="BS1" s="1757"/>
      <c r="BT1" s="1757"/>
      <c r="BU1" s="1757"/>
      <c r="BV1" s="1757"/>
      <c r="BW1" s="1757"/>
      <c r="BX1" s="1757"/>
      <c r="BY1" s="1757"/>
      <c r="BZ1" s="1757"/>
      <c r="CA1" s="1757"/>
      <c r="CB1" s="1757"/>
      <c r="CC1" s="1757"/>
      <c r="CD1" s="1757"/>
      <c r="CE1" s="1757"/>
      <c r="CF1" s="1757"/>
      <c r="CG1" s="1757"/>
      <c r="CH1" s="1757"/>
      <c r="CI1" s="1757"/>
      <c r="CJ1" s="1757"/>
      <c r="CK1" s="1757"/>
      <c r="CL1" s="1757"/>
      <c r="CM1" s="1757"/>
      <c r="CN1" s="1757"/>
      <c r="CO1" s="1757"/>
      <c r="CP1" s="1757"/>
      <c r="CQ1" s="1757"/>
      <c r="CR1" s="1757"/>
      <c r="CS1" s="1757"/>
      <c r="CT1" s="1757"/>
      <c r="CU1" s="1757"/>
      <c r="CV1" s="1757"/>
      <c r="CW1" s="1759"/>
      <c r="CX1" s="1760" t="s">
        <v>1261</v>
      </c>
      <c r="CY1" s="1761"/>
      <c r="CZ1" s="1761"/>
      <c r="DA1" s="1761"/>
      <c r="DB1" s="1761"/>
      <c r="DC1" s="1761"/>
      <c r="DD1" s="1761"/>
      <c r="DE1" s="1761"/>
      <c r="DF1" s="1761"/>
      <c r="DG1" s="1761"/>
      <c r="DH1" s="1761"/>
      <c r="DI1" s="1761"/>
      <c r="DJ1" s="1761"/>
      <c r="DK1" s="1761"/>
      <c r="DL1" s="1761"/>
      <c r="DM1" s="1762"/>
      <c r="DN1" s="1763" t="s">
        <v>1262</v>
      </c>
      <c r="DO1" s="1764"/>
      <c r="DP1" s="1764"/>
      <c r="DQ1" s="1764"/>
      <c r="DR1" s="1764"/>
      <c r="DS1" s="1764"/>
      <c r="DT1" s="1764"/>
      <c r="DU1" s="1764"/>
      <c r="DV1" s="1764"/>
      <c r="DW1" s="1764"/>
      <c r="DX1" s="1764"/>
      <c r="DY1" s="1764"/>
      <c r="DZ1" s="1764"/>
      <c r="EA1" s="1764"/>
      <c r="EB1" s="1764"/>
      <c r="EC1" s="1764"/>
      <c r="ED1" s="1765"/>
      <c r="EE1" s="1760" t="s">
        <v>1263</v>
      </c>
      <c r="EF1" s="1761"/>
      <c r="EG1" s="1761"/>
      <c r="EH1" s="1761"/>
      <c r="EI1" s="1761"/>
      <c r="EJ1" s="1761"/>
      <c r="EK1" s="1761"/>
      <c r="EL1" s="1761"/>
      <c r="EM1" s="1761"/>
      <c r="EN1" s="1761"/>
      <c r="EO1" s="1761"/>
      <c r="EP1" s="1761"/>
      <c r="EQ1" s="1761"/>
      <c r="ER1" s="1761"/>
      <c r="ES1" s="1762"/>
    </row>
    <row r="2" spans="1:155" ht="58.5" thickBot="1" x14ac:dyDescent="0.4">
      <c r="A2" s="1325" t="s">
        <v>1264</v>
      </c>
      <c r="B2" s="105" t="s">
        <v>29</v>
      </c>
      <c r="C2" s="105" t="s">
        <v>1265</v>
      </c>
      <c r="D2" s="105" t="s">
        <v>1266</v>
      </c>
      <c r="E2" s="105" t="s">
        <v>32</v>
      </c>
      <c r="F2" s="105" t="s">
        <v>1267</v>
      </c>
      <c r="G2" s="26" t="s">
        <v>1268</v>
      </c>
      <c r="H2" s="105" t="s">
        <v>36</v>
      </c>
      <c r="I2" s="1366" t="s">
        <v>1269</v>
      </c>
      <c r="J2" s="1366" t="s">
        <v>1270</v>
      </c>
      <c r="K2" s="1366" t="s">
        <v>1271</v>
      </c>
      <c r="L2" s="1366" t="s">
        <v>1272</v>
      </c>
      <c r="M2" s="1366" t="s">
        <v>1273</v>
      </c>
      <c r="N2" s="1366" t="s">
        <v>1274</v>
      </c>
      <c r="O2" s="1366" t="s">
        <v>1275</v>
      </c>
      <c r="P2" s="1366" t="s">
        <v>1276</v>
      </c>
      <c r="Q2" s="1366" t="s">
        <v>1277</v>
      </c>
      <c r="R2" s="1366" t="s">
        <v>1278</v>
      </c>
      <c r="S2" s="1366" t="s">
        <v>1279</v>
      </c>
      <c r="T2" s="1366" t="s">
        <v>1280</v>
      </c>
      <c r="U2" s="1366" t="s">
        <v>1281</v>
      </c>
      <c r="V2" s="1366" t="s">
        <v>1282</v>
      </c>
      <c r="W2" s="1305" t="s">
        <v>1283</v>
      </c>
      <c r="X2" s="1444" t="s">
        <v>1284</v>
      </c>
      <c r="Y2" s="1444" t="s">
        <v>1285</v>
      </c>
      <c r="Z2" s="1366" t="s">
        <v>1286</v>
      </c>
      <c r="AA2" s="1366" t="s">
        <v>1287</v>
      </c>
      <c r="AB2" s="1366" t="s">
        <v>1288</v>
      </c>
      <c r="AC2" s="1366" t="s">
        <v>1289</v>
      </c>
      <c r="AD2" s="1366" t="s">
        <v>1290</v>
      </c>
      <c r="AE2" s="1366" t="s">
        <v>1291</v>
      </c>
      <c r="AF2" s="1305" t="s">
        <v>1292</v>
      </c>
      <c r="AG2" s="1366" t="s">
        <v>1293</v>
      </c>
      <c r="AH2" s="1366" t="s">
        <v>1294</v>
      </c>
      <c r="AI2" s="1366" t="s">
        <v>1295</v>
      </c>
      <c r="AJ2" s="1366" t="s">
        <v>1296</v>
      </c>
      <c r="AK2" s="1366" t="s">
        <v>1297</v>
      </c>
      <c r="AL2" s="1366" t="s">
        <v>1298</v>
      </c>
      <c r="AM2" s="1366" t="s">
        <v>1299</v>
      </c>
      <c r="AN2" s="1366" t="s">
        <v>1300</v>
      </c>
      <c r="AO2" s="1366" t="s">
        <v>1301</v>
      </c>
      <c r="AP2" s="1366" t="s">
        <v>1302</v>
      </c>
      <c r="AQ2" s="1366" t="s">
        <v>1303</v>
      </c>
      <c r="AR2" s="1366" t="s">
        <v>1304</v>
      </c>
      <c r="AS2" s="1366" t="s">
        <v>1305</v>
      </c>
      <c r="AT2" s="1366" t="s">
        <v>1306</v>
      </c>
      <c r="AU2" s="1305" t="s">
        <v>1307</v>
      </c>
      <c r="AV2" s="1366" t="s">
        <v>1308</v>
      </c>
      <c r="AW2" s="1366" t="s">
        <v>1309</v>
      </c>
      <c r="AX2" s="1366" t="s">
        <v>1310</v>
      </c>
      <c r="AY2" s="1366" t="s">
        <v>1311</v>
      </c>
      <c r="AZ2" s="1366" t="s">
        <v>1312</v>
      </c>
      <c r="BA2" s="1366" t="s">
        <v>1313</v>
      </c>
      <c r="BB2" s="1366" t="s">
        <v>1314</v>
      </c>
      <c r="BC2" s="1366" t="s">
        <v>1315</v>
      </c>
      <c r="BD2" s="1366" t="s">
        <v>1316</v>
      </c>
      <c r="BE2" s="1366" t="s">
        <v>1317</v>
      </c>
      <c r="BF2" s="1366" t="s">
        <v>1318</v>
      </c>
      <c r="BG2" s="1366" t="s">
        <v>1319</v>
      </c>
      <c r="BH2" s="1366" t="s">
        <v>1320</v>
      </c>
      <c r="BI2" s="1366" t="s">
        <v>1321</v>
      </c>
      <c r="BJ2" s="1366" t="s">
        <v>1322</v>
      </c>
      <c r="BK2" s="1366" t="s">
        <v>1323</v>
      </c>
      <c r="BL2" s="1366" t="s">
        <v>1324</v>
      </c>
      <c r="BM2" s="1366" t="s">
        <v>1325</v>
      </c>
      <c r="BN2" s="1366" t="s">
        <v>1324</v>
      </c>
      <c r="BO2" s="1366" t="s">
        <v>1326</v>
      </c>
      <c r="BP2" s="1366" t="s">
        <v>1327</v>
      </c>
      <c r="BQ2" s="1366" t="s">
        <v>1328</v>
      </c>
      <c r="BR2" s="1305" t="s">
        <v>1329</v>
      </c>
      <c r="BS2" s="1366" t="s">
        <v>1330</v>
      </c>
      <c r="BT2" s="1366" t="s">
        <v>1331</v>
      </c>
      <c r="BU2" s="1366" t="s">
        <v>1332</v>
      </c>
      <c r="BV2" s="1366" t="s">
        <v>1333</v>
      </c>
      <c r="BW2" s="1366" t="s">
        <v>1334</v>
      </c>
      <c r="BX2" s="1366" t="s">
        <v>1335</v>
      </c>
      <c r="BY2" s="1366" t="s">
        <v>1336</v>
      </c>
      <c r="BZ2" s="1305" t="s">
        <v>1337</v>
      </c>
      <c r="CA2" s="1366" t="s">
        <v>1338</v>
      </c>
      <c r="CB2" s="1366" t="s">
        <v>1339</v>
      </c>
      <c r="CC2" s="137" t="s">
        <v>688</v>
      </c>
      <c r="CD2" s="137" t="s">
        <v>689</v>
      </c>
      <c r="CE2" s="137" t="s">
        <v>1070</v>
      </c>
      <c r="CF2" s="137" t="s">
        <v>691</v>
      </c>
      <c r="CG2" s="137" t="s">
        <v>1340</v>
      </c>
      <c r="CH2" s="1314" t="s">
        <v>1341</v>
      </c>
      <c r="CI2" s="138" t="s">
        <v>694</v>
      </c>
      <c r="CJ2" s="1705" t="s">
        <v>695</v>
      </c>
      <c r="CK2" s="138" t="s">
        <v>696</v>
      </c>
      <c r="CL2" s="1705" t="s">
        <v>697</v>
      </c>
      <c r="CM2" s="138" t="s">
        <v>1098</v>
      </c>
      <c r="CN2" s="137" t="s">
        <v>699</v>
      </c>
      <c r="CO2" s="137" t="s">
        <v>700</v>
      </c>
      <c r="CP2" s="137" t="s">
        <v>701</v>
      </c>
      <c r="CQ2" s="137" t="s">
        <v>1340</v>
      </c>
      <c r="CR2" s="137" t="s">
        <v>1342</v>
      </c>
      <c r="CS2" s="137" t="s">
        <v>703</v>
      </c>
      <c r="CT2" s="137" t="s">
        <v>704</v>
      </c>
      <c r="CU2" s="137" t="s">
        <v>1343</v>
      </c>
      <c r="CV2" s="137" t="s">
        <v>4597</v>
      </c>
      <c r="CW2" s="1316" t="s">
        <v>1344</v>
      </c>
      <c r="CX2" s="1705" t="s">
        <v>1345</v>
      </c>
      <c r="CY2" s="138" t="s">
        <v>1346</v>
      </c>
      <c r="CZ2" s="1705" t="s">
        <v>1347</v>
      </c>
      <c r="DA2" s="138" t="s">
        <v>1348</v>
      </c>
      <c r="DB2" s="1705" t="s">
        <v>1349</v>
      </c>
      <c r="DC2" s="138" t="s">
        <v>1350</v>
      </c>
      <c r="DD2" s="137" t="s">
        <v>699</v>
      </c>
      <c r="DE2" s="137" t="s">
        <v>1351</v>
      </c>
      <c r="DF2" s="137" t="s">
        <v>701</v>
      </c>
      <c r="DG2" s="1705" t="s">
        <v>1345</v>
      </c>
      <c r="DH2" s="138" t="s">
        <v>1352</v>
      </c>
      <c r="DI2" s="137" t="s">
        <v>1126</v>
      </c>
      <c r="DJ2" s="137" t="s">
        <v>704</v>
      </c>
      <c r="DK2" s="137" t="s">
        <v>1353</v>
      </c>
      <c r="DL2" s="137" t="s">
        <v>4597</v>
      </c>
      <c r="DM2" s="1316" t="s">
        <v>1344</v>
      </c>
      <c r="DN2" s="1705" t="s">
        <v>1354</v>
      </c>
      <c r="DO2" s="138" t="s">
        <v>1355</v>
      </c>
      <c r="DP2" s="1705" t="s">
        <v>1356</v>
      </c>
      <c r="DQ2" s="138" t="s">
        <v>1347</v>
      </c>
      <c r="DR2" s="1705" t="s">
        <v>1348</v>
      </c>
      <c r="DS2" s="138" t="s">
        <v>1349</v>
      </c>
      <c r="DT2" s="1707" t="s">
        <v>698</v>
      </c>
      <c r="DU2" s="137" t="s">
        <v>699</v>
      </c>
      <c r="DV2" s="137" t="s">
        <v>1351</v>
      </c>
      <c r="DW2" s="137" t="s">
        <v>701</v>
      </c>
      <c r="DX2" s="1705" t="s">
        <v>1354</v>
      </c>
      <c r="DY2" s="138" t="s">
        <v>1357</v>
      </c>
      <c r="DZ2" s="138" t="s">
        <v>1126</v>
      </c>
      <c r="EA2" s="137" t="s">
        <v>704</v>
      </c>
      <c r="EB2" s="137" t="s">
        <v>1343</v>
      </c>
      <c r="EC2" s="137" t="s">
        <v>4597</v>
      </c>
      <c r="ED2" s="1316" t="s">
        <v>1344</v>
      </c>
      <c r="EE2" s="1705" t="s">
        <v>1358</v>
      </c>
      <c r="EF2" s="138" t="s">
        <v>1359</v>
      </c>
      <c r="EG2" s="1705" t="s">
        <v>1348</v>
      </c>
      <c r="EH2" s="138" t="s">
        <v>1349</v>
      </c>
      <c r="EI2" s="138" t="s">
        <v>1360</v>
      </c>
      <c r="EJ2" s="137" t="s">
        <v>699</v>
      </c>
      <c r="EK2" s="137" t="s">
        <v>700</v>
      </c>
      <c r="EL2" s="137" t="s">
        <v>701</v>
      </c>
      <c r="EM2" s="1705" t="s">
        <v>1358</v>
      </c>
      <c r="EN2" s="138" t="s">
        <v>1361</v>
      </c>
      <c r="EO2" s="137" t="s">
        <v>703</v>
      </c>
      <c r="EP2" s="137" t="s">
        <v>704</v>
      </c>
      <c r="EQ2" s="137" t="s">
        <v>1353</v>
      </c>
      <c r="ER2" s="137" t="s">
        <v>4597</v>
      </c>
      <c r="ES2" s="1316" t="s">
        <v>1344</v>
      </c>
      <c r="ET2" s="1444" t="s">
        <v>1362</v>
      </c>
      <c r="EU2" s="1444" t="s">
        <v>1363</v>
      </c>
    </row>
    <row r="3" spans="1:155" x14ac:dyDescent="0.35">
      <c r="A3" s="345">
        <v>1</v>
      </c>
      <c r="B3" s="997" t="s">
        <v>16</v>
      </c>
      <c r="C3" s="997" t="s">
        <v>1144</v>
      </c>
      <c r="D3" s="997" t="s">
        <v>1364</v>
      </c>
      <c r="E3" s="997" t="s">
        <v>1145</v>
      </c>
      <c r="F3" s="1326" t="s">
        <v>1365</v>
      </c>
      <c r="G3" s="1766" t="s">
        <v>1366</v>
      </c>
      <c r="H3" s="86" t="s">
        <v>1367</v>
      </c>
      <c r="I3" s="54">
        <v>0.745</v>
      </c>
      <c r="J3" s="54"/>
      <c r="K3" s="54">
        <v>0.74299999999999999</v>
      </c>
      <c r="L3" s="54">
        <v>0.75</v>
      </c>
      <c r="M3" s="28"/>
      <c r="N3" s="106">
        <v>1.0509999999999999</v>
      </c>
      <c r="O3" s="106">
        <v>1.0409999999999999</v>
      </c>
      <c r="P3" s="54"/>
      <c r="Q3" s="54">
        <v>0.80800000000000005</v>
      </c>
      <c r="R3" s="54"/>
      <c r="S3" s="54">
        <v>0.80400000000000005</v>
      </c>
      <c r="T3" s="54">
        <v>0.78900000000000003</v>
      </c>
      <c r="U3" s="54"/>
      <c r="V3" s="54">
        <v>0.80300000000000005</v>
      </c>
      <c r="W3" s="54">
        <f>L3</f>
        <v>0.75</v>
      </c>
      <c r="X3" s="54">
        <v>0.79</v>
      </c>
      <c r="Y3" s="54"/>
      <c r="Z3" s="54">
        <v>0.78</v>
      </c>
      <c r="AA3" s="54"/>
      <c r="AB3" s="54">
        <v>0.78500000000000003</v>
      </c>
      <c r="AC3" s="54">
        <v>0.77500000000000002</v>
      </c>
      <c r="AD3" s="54"/>
      <c r="AE3" s="54">
        <v>0.77700000000000002</v>
      </c>
      <c r="AF3" s="54">
        <f>MIN(W3,AE3)</f>
        <v>0.75</v>
      </c>
      <c r="AG3" s="54">
        <v>0.75600000000000001</v>
      </c>
      <c r="AH3" s="54"/>
      <c r="AI3" s="54"/>
      <c r="AJ3" s="54">
        <v>0.75800000000000001</v>
      </c>
      <c r="AK3" s="54"/>
      <c r="AL3" s="54"/>
      <c r="AM3" s="54">
        <v>0.749</v>
      </c>
      <c r="AN3" s="54">
        <v>0.747</v>
      </c>
      <c r="AO3" s="54">
        <v>0.86399999999999999</v>
      </c>
      <c r="AP3" s="54"/>
      <c r="AQ3" s="54"/>
      <c r="AR3" s="54"/>
      <c r="AS3" s="54"/>
      <c r="AT3" s="54">
        <v>0.76300000000000001</v>
      </c>
      <c r="AU3" s="54">
        <f>MIN(AT3,AF3)</f>
        <v>0.75</v>
      </c>
      <c r="AV3" s="54"/>
      <c r="AW3" s="54"/>
      <c r="AX3" s="54"/>
      <c r="AY3" s="54"/>
      <c r="AZ3" s="54">
        <v>0.89200000000000002</v>
      </c>
      <c r="BA3" s="54"/>
      <c r="BB3" s="54"/>
      <c r="BC3" s="54">
        <v>0.96199999999999997</v>
      </c>
      <c r="BE3" s="54"/>
      <c r="BF3" s="54">
        <v>0.97</v>
      </c>
      <c r="BG3" s="54">
        <v>0.77600000000000002</v>
      </c>
      <c r="BH3" s="28"/>
      <c r="BI3" s="28"/>
      <c r="BJ3" s="54">
        <v>0.76800000000000002</v>
      </c>
      <c r="BK3" s="54">
        <v>0.93600000000000005</v>
      </c>
      <c r="BL3" s="54">
        <v>0.76900000000000002</v>
      </c>
      <c r="BM3" s="54">
        <v>0.93799999999999994</v>
      </c>
      <c r="BN3" s="54"/>
      <c r="BO3" s="54"/>
      <c r="BP3" s="54">
        <v>0.76200000000000001</v>
      </c>
      <c r="BQ3" s="54">
        <v>0.90200000000000002</v>
      </c>
      <c r="BR3" s="54">
        <f>MIN(BP3,AU3)</f>
        <v>0.75</v>
      </c>
      <c r="BS3" s="54">
        <v>0.94399999999999995</v>
      </c>
      <c r="BT3" s="54"/>
      <c r="BU3" s="54"/>
      <c r="BV3" s="54">
        <v>0.755</v>
      </c>
      <c r="BW3" s="54">
        <v>0.96899999999999997</v>
      </c>
      <c r="BX3" s="54">
        <v>0.77100000000000002</v>
      </c>
      <c r="BY3" s="54">
        <v>0.91100000000000003</v>
      </c>
      <c r="BZ3" s="54">
        <f>MIN(BX3,BR3)</f>
        <v>0.75</v>
      </c>
      <c r="CA3" s="54"/>
      <c r="CB3" s="54"/>
      <c r="CC3" s="54">
        <v>1</v>
      </c>
      <c r="CD3" s="54">
        <v>0.98599999999999999</v>
      </c>
      <c r="CE3" s="54"/>
      <c r="CF3" s="54"/>
      <c r="CG3" s="106">
        <v>0.99099999999999999</v>
      </c>
      <c r="CH3" s="28">
        <f>MIN(CG3,BZ3)</f>
        <v>0.75</v>
      </c>
      <c r="CI3" s="54">
        <v>0.97299999999999998</v>
      </c>
      <c r="CJ3" s="28">
        <v>0.97499999999999998</v>
      </c>
      <c r="CK3" s="54">
        <v>1.004</v>
      </c>
      <c r="CL3" s="28">
        <v>0.99199999999999999</v>
      </c>
      <c r="CM3" s="54"/>
      <c r="CN3" s="54">
        <v>0.999</v>
      </c>
      <c r="CO3" s="54"/>
      <c r="CP3" s="54">
        <v>0.97</v>
      </c>
      <c r="CQ3" s="106">
        <v>0.99099999999999999</v>
      </c>
      <c r="CR3" s="28">
        <f>MIN(CQ3,CH3)</f>
        <v>0.75</v>
      </c>
      <c r="CS3" s="28"/>
      <c r="CT3" s="28"/>
      <c r="CU3" s="28"/>
      <c r="CV3" s="28"/>
      <c r="CW3" s="5">
        <f t="shared" ref="CW3:CW34" si="0">(CS3-CR3)/CR3</f>
        <v>-1</v>
      </c>
      <c r="CX3" s="28">
        <v>0.63</v>
      </c>
      <c r="CY3" s="54">
        <f>CX3</f>
        <v>0.63</v>
      </c>
      <c r="CZ3" s="28">
        <v>0.622</v>
      </c>
      <c r="DA3" s="54">
        <v>0.61699999999999999</v>
      </c>
      <c r="DB3" s="28">
        <v>0.64400000000000002</v>
      </c>
      <c r="DC3" s="28"/>
      <c r="DD3" s="28">
        <v>0.622</v>
      </c>
      <c r="DE3" s="28"/>
      <c r="DF3" s="28">
        <v>0.60899999999999999</v>
      </c>
      <c r="DG3" s="28">
        <v>0.63</v>
      </c>
      <c r="DH3" s="54">
        <f>DG3</f>
        <v>0.63</v>
      </c>
      <c r="DI3" s="28"/>
      <c r="DJ3" s="28"/>
      <c r="DK3" s="28"/>
      <c r="DL3" s="28"/>
      <c r="DM3" s="5">
        <f>(DI3-DH3)/DH3</f>
        <v>-1</v>
      </c>
      <c r="DN3" s="28">
        <v>0.75</v>
      </c>
      <c r="DO3" s="54">
        <f t="shared" ref="DO3:DO34" si="1">DN3</f>
        <v>0.75</v>
      </c>
      <c r="DP3" s="28">
        <v>0.73199999999999998</v>
      </c>
      <c r="DQ3" s="54">
        <v>0.73099999999999998</v>
      </c>
      <c r="DR3" s="28">
        <v>0.72499999999999998</v>
      </c>
      <c r="DS3" s="54">
        <v>0.71</v>
      </c>
      <c r="DT3" s="28"/>
      <c r="DU3" s="28">
        <v>0.70499999999999996</v>
      </c>
      <c r="DV3" s="28"/>
      <c r="DW3" s="28">
        <v>0.70599999999999996</v>
      </c>
      <c r="DX3" s="28">
        <v>0.75</v>
      </c>
      <c r="DY3" s="54">
        <f t="shared" ref="DY3:DY61" si="2">DX3</f>
        <v>0.75</v>
      </c>
      <c r="DZ3" s="54"/>
      <c r="EA3" s="54"/>
      <c r="EB3" s="54"/>
      <c r="EC3" s="54"/>
      <c r="ED3" s="5">
        <f>(DZ3-DY3)/DY3</f>
        <v>-1</v>
      </c>
      <c r="EE3" s="28">
        <v>0.63</v>
      </c>
      <c r="EF3" s="54">
        <f>EE3</f>
        <v>0.63</v>
      </c>
      <c r="EG3" s="28">
        <v>0.624</v>
      </c>
      <c r="EH3" s="54">
        <v>0.61499999999999999</v>
      </c>
      <c r="EI3" s="28"/>
      <c r="EJ3" s="28">
        <v>0.61099999999999999</v>
      </c>
      <c r="EK3" s="28"/>
      <c r="EL3" s="28">
        <v>0.621</v>
      </c>
      <c r="EM3" s="28">
        <v>0.63</v>
      </c>
      <c r="EN3" s="54">
        <f>EM3</f>
        <v>0.63</v>
      </c>
      <c r="EO3" s="54"/>
      <c r="EP3" s="54"/>
      <c r="EQ3" s="54"/>
      <c r="ER3" s="54"/>
      <c r="ES3" s="5">
        <f>(EO3-EN3)/EN3</f>
        <v>-1</v>
      </c>
      <c r="ET3" s="1510"/>
      <c r="EU3" s="1510"/>
      <c r="EY3" s="30"/>
    </row>
    <row r="4" spans="1:155" x14ac:dyDescent="0.35">
      <c r="A4" s="8">
        <v>2</v>
      </c>
      <c r="B4" s="1000" t="s">
        <v>16</v>
      </c>
      <c r="C4" s="1000" t="s">
        <v>1144</v>
      </c>
      <c r="D4" s="1000" t="s">
        <v>1364</v>
      </c>
      <c r="E4" s="1000" t="s">
        <v>1145</v>
      </c>
      <c r="F4" s="1327" t="s">
        <v>1368</v>
      </c>
      <c r="G4" s="1766"/>
      <c r="H4" s="84" t="s">
        <v>1369</v>
      </c>
      <c r="I4" s="52">
        <v>0.75700000000000001</v>
      </c>
      <c r="J4" s="52"/>
      <c r="K4" s="52">
        <v>0.752</v>
      </c>
      <c r="L4" s="52">
        <v>0.73499999999999999</v>
      </c>
      <c r="M4" s="58"/>
      <c r="N4" s="107">
        <v>1.077</v>
      </c>
      <c r="O4" s="107">
        <v>1.046</v>
      </c>
      <c r="P4" s="52"/>
      <c r="Q4" s="52">
        <v>0.78400000000000003</v>
      </c>
      <c r="R4" s="52"/>
      <c r="S4" s="52">
        <v>0.78700000000000003</v>
      </c>
      <c r="T4" s="52">
        <v>0.79</v>
      </c>
      <c r="U4" s="52"/>
      <c r="V4" s="52">
        <v>0.78600000000000003</v>
      </c>
      <c r="W4" s="52">
        <f t="shared" ref="W4:W65" si="3">L4</f>
        <v>0.73499999999999999</v>
      </c>
      <c r="X4" s="52">
        <v>0.80100000000000005</v>
      </c>
      <c r="Y4" s="52"/>
      <c r="Z4" s="52">
        <v>0.78900000000000003</v>
      </c>
      <c r="AA4" s="52"/>
      <c r="AB4" s="52">
        <v>0.77700000000000002</v>
      </c>
      <c r="AC4" s="52">
        <v>0.77500000000000002</v>
      </c>
      <c r="AD4" s="52"/>
      <c r="AE4" s="52">
        <v>0.76900000000000002</v>
      </c>
      <c r="AF4" s="52">
        <f t="shared" ref="AF4:AF65" si="4">MIN(W4,AE4)</f>
        <v>0.73499999999999999</v>
      </c>
      <c r="AG4" s="52">
        <v>0.75700000000000001</v>
      </c>
      <c r="AH4" s="52"/>
      <c r="AI4" s="52"/>
      <c r="AJ4" s="52">
        <v>0.78700000000000003</v>
      </c>
      <c r="AK4" s="52"/>
      <c r="AL4" s="52"/>
      <c r="AM4" s="52">
        <v>0.76900000000000002</v>
      </c>
      <c r="AN4" s="52">
        <v>0.77100000000000002</v>
      </c>
      <c r="AO4" s="52">
        <v>0.875</v>
      </c>
      <c r="AP4" s="52"/>
      <c r="AQ4" s="52"/>
      <c r="AR4" s="52"/>
      <c r="AS4" s="52"/>
      <c r="AT4" s="52">
        <v>0.76900000000000002</v>
      </c>
      <c r="AU4" s="52">
        <f t="shared" ref="AU4:AU65" si="5">MIN(AT4,AF4)</f>
        <v>0.73499999999999999</v>
      </c>
      <c r="AV4" s="52"/>
      <c r="AW4" s="52"/>
      <c r="AX4" s="52"/>
      <c r="AY4" s="52"/>
      <c r="AZ4" s="52">
        <v>0.872</v>
      </c>
      <c r="BA4" s="52"/>
      <c r="BB4" s="52"/>
      <c r="BC4" s="52">
        <v>0.93100000000000005</v>
      </c>
      <c r="BE4" s="52"/>
      <c r="BF4" s="52">
        <v>0.91500000000000004</v>
      </c>
      <c r="BG4" s="52">
        <v>0.78</v>
      </c>
      <c r="BH4" s="58"/>
      <c r="BI4" s="58"/>
      <c r="BJ4" s="52">
        <v>0.78100000000000003</v>
      </c>
      <c r="BK4" s="52">
        <v>0.92700000000000005</v>
      </c>
      <c r="BL4" s="52">
        <v>0.78800000000000003</v>
      </c>
      <c r="BM4" s="52">
        <v>0.91500000000000004</v>
      </c>
      <c r="BN4" s="52"/>
      <c r="BO4" s="52"/>
      <c r="BP4" s="52">
        <v>0.77200000000000002</v>
      </c>
      <c r="BQ4" s="52">
        <v>0.89200000000000002</v>
      </c>
      <c r="BR4" s="52">
        <f t="shared" ref="BR4:BR65" si="6">MIN(BP4,AU4)</f>
        <v>0.73499999999999999</v>
      </c>
      <c r="BS4" s="52">
        <v>0.9</v>
      </c>
      <c r="BT4" s="52"/>
      <c r="BU4" s="52"/>
      <c r="BV4" s="52">
        <v>0.78500000000000003</v>
      </c>
      <c r="BW4" s="52">
        <v>0.91600000000000004</v>
      </c>
      <c r="BX4" s="52">
        <v>0.79300000000000004</v>
      </c>
      <c r="BY4" s="52">
        <v>0.92100000000000004</v>
      </c>
      <c r="BZ4" s="52">
        <f t="shared" ref="BZ4:BZ65" si="7">MIN(BX4,BR4)</f>
        <v>0.73499999999999999</v>
      </c>
      <c r="CA4" s="52"/>
      <c r="CB4" s="52"/>
      <c r="CC4" s="52">
        <v>1.0169999999999999</v>
      </c>
      <c r="CD4" s="52">
        <v>1.032</v>
      </c>
      <c r="CE4" s="52"/>
      <c r="CF4" s="52"/>
      <c r="CG4" s="107">
        <v>1.024</v>
      </c>
      <c r="CH4" s="58">
        <f t="shared" ref="CH4:CH65" si="8">MIN(CG4,BZ4)</f>
        <v>0.73499999999999999</v>
      </c>
      <c r="CI4" s="52">
        <v>1.042</v>
      </c>
      <c r="CJ4" s="58">
        <v>1.022</v>
      </c>
      <c r="CK4" s="52">
        <v>1.0189999999999999</v>
      </c>
      <c r="CL4" s="58">
        <v>1.0329999999999999</v>
      </c>
      <c r="CM4" s="52"/>
      <c r="CN4" s="52">
        <v>0.97899999999999998</v>
      </c>
      <c r="CO4" s="52"/>
      <c r="CP4" s="52">
        <v>0.99099999999999999</v>
      </c>
      <c r="CQ4" s="107">
        <v>1.024</v>
      </c>
      <c r="CR4" s="58">
        <f t="shared" ref="CR4:CR64" si="9">MIN(CQ4,CH4)</f>
        <v>0.73499999999999999</v>
      </c>
      <c r="CS4" s="58"/>
      <c r="CT4" s="58"/>
      <c r="CU4" s="58"/>
      <c r="CV4" s="58"/>
      <c r="CW4" s="6">
        <f t="shared" si="0"/>
        <v>-1</v>
      </c>
      <c r="CX4" s="58">
        <v>0.79</v>
      </c>
      <c r="CY4" s="52">
        <f t="shared" ref="CY4:CY65" si="10">CX4</f>
        <v>0.79</v>
      </c>
      <c r="CZ4" s="58">
        <v>0.78200000000000003</v>
      </c>
      <c r="DA4" s="52">
        <v>0.78600000000000003</v>
      </c>
      <c r="DB4" s="58">
        <v>0.78800000000000003</v>
      </c>
      <c r="DC4" s="58"/>
      <c r="DD4" s="58">
        <v>0.77600000000000002</v>
      </c>
      <c r="DE4" s="58"/>
      <c r="DF4" s="58">
        <v>0.78300000000000003</v>
      </c>
      <c r="DG4" s="58">
        <v>0.79</v>
      </c>
      <c r="DH4" s="52">
        <f t="shared" ref="DH4:DH30" si="11">DG4</f>
        <v>0.79</v>
      </c>
      <c r="DI4" s="58"/>
      <c r="DJ4" s="58"/>
      <c r="DK4" s="58"/>
      <c r="DL4" s="58"/>
      <c r="DM4" s="6">
        <f t="shared" ref="DM4:DM61" si="12">(DI4-DH4)/DH4</f>
        <v>-1</v>
      </c>
      <c r="DN4" s="58">
        <v>0.88</v>
      </c>
      <c r="DO4" s="52">
        <f t="shared" si="1"/>
        <v>0.88</v>
      </c>
      <c r="DP4" s="58">
        <v>0.86599999999999999</v>
      </c>
      <c r="DQ4" s="52">
        <v>0.86499999999999999</v>
      </c>
      <c r="DR4" s="58">
        <v>0.87</v>
      </c>
      <c r="DS4" s="52">
        <v>0.84499999999999997</v>
      </c>
      <c r="DT4" s="58"/>
      <c r="DU4" s="58">
        <v>0.86699999999999999</v>
      </c>
      <c r="DV4" s="58"/>
      <c r="DW4" s="58">
        <v>0.88400000000000001</v>
      </c>
      <c r="DX4" s="58">
        <v>0.88</v>
      </c>
      <c r="DY4" s="52">
        <f t="shared" si="2"/>
        <v>0.88</v>
      </c>
      <c r="DZ4" s="52"/>
      <c r="EA4" s="52"/>
      <c r="EB4" s="52"/>
      <c r="EC4" s="52"/>
      <c r="ED4" s="6">
        <f t="shared" ref="ED4:ED61" si="13">(DZ4-DY4)/DY4</f>
        <v>-1</v>
      </c>
      <c r="EE4" s="58">
        <v>0.79</v>
      </c>
      <c r="EF4" s="52">
        <f t="shared" ref="EF4:EF65" si="14">EE4</f>
        <v>0.79</v>
      </c>
      <c r="EG4" s="58">
        <v>0.78100000000000003</v>
      </c>
      <c r="EH4" s="52">
        <v>0.78100000000000003</v>
      </c>
      <c r="EI4" s="58"/>
      <c r="EJ4" s="58">
        <v>0.76300000000000001</v>
      </c>
      <c r="EK4" s="58"/>
      <c r="EL4" s="58">
        <v>0.76600000000000001</v>
      </c>
      <c r="EM4" s="58">
        <v>0.79</v>
      </c>
      <c r="EN4" s="52">
        <f t="shared" ref="EN4:EN61" si="15">EM4</f>
        <v>0.79</v>
      </c>
      <c r="EO4" s="52"/>
      <c r="EP4" s="52"/>
      <c r="EQ4" s="52"/>
      <c r="ER4" s="52"/>
      <c r="ES4" s="6">
        <f t="shared" ref="ES4:ES61" si="16">(EO4-EN4)/EN4</f>
        <v>-1</v>
      </c>
      <c r="ET4" s="1511"/>
      <c r="EU4" s="1511"/>
    </row>
    <row r="5" spans="1:155" x14ac:dyDescent="0.35">
      <c r="A5" s="8">
        <v>3</v>
      </c>
      <c r="B5" s="1000" t="s">
        <v>16</v>
      </c>
      <c r="C5" s="1000" t="s">
        <v>1144</v>
      </c>
      <c r="D5" s="1000" t="s">
        <v>1364</v>
      </c>
      <c r="E5" s="1000" t="s">
        <v>1145</v>
      </c>
      <c r="F5" s="1327" t="s">
        <v>1370</v>
      </c>
      <c r="G5" s="1766"/>
      <c r="H5" s="84" t="s">
        <v>1371</v>
      </c>
      <c r="I5" s="52">
        <v>0.76500000000000001</v>
      </c>
      <c r="J5" s="52"/>
      <c r="K5" s="52">
        <v>0.747</v>
      </c>
      <c r="L5" s="52">
        <v>0.76100000000000001</v>
      </c>
      <c r="M5" s="58"/>
      <c r="N5" s="107">
        <v>1.0640000000000001</v>
      </c>
      <c r="O5" s="107">
        <v>1.06</v>
      </c>
      <c r="P5" s="52"/>
      <c r="Q5" s="52">
        <v>0.81499999999999995</v>
      </c>
      <c r="R5" s="52"/>
      <c r="S5" s="52">
        <v>0.81299999999999994</v>
      </c>
      <c r="T5" s="52">
        <v>0.80500000000000005</v>
      </c>
      <c r="U5" s="52"/>
      <c r="V5" s="52">
        <v>0.80100000000000005</v>
      </c>
      <c r="W5" s="52">
        <f t="shared" si="3"/>
        <v>0.76100000000000001</v>
      </c>
      <c r="X5" s="52">
        <v>0.81100000000000005</v>
      </c>
      <c r="Y5" s="52"/>
      <c r="Z5" s="52">
        <v>0.79700000000000004</v>
      </c>
      <c r="AA5" s="52"/>
      <c r="AB5" s="52">
        <v>0.80600000000000005</v>
      </c>
      <c r="AC5" s="52">
        <v>0.82099999999999995</v>
      </c>
      <c r="AD5" s="52"/>
      <c r="AE5" s="52">
        <v>0.77500000000000002</v>
      </c>
      <c r="AF5" s="52">
        <f t="shared" si="4"/>
        <v>0.76100000000000001</v>
      </c>
      <c r="AG5" s="52">
        <v>0.79700000000000004</v>
      </c>
      <c r="AH5" s="52"/>
      <c r="AI5" s="52"/>
      <c r="AJ5" s="52">
        <v>0.79500000000000004</v>
      </c>
      <c r="AK5" s="52"/>
      <c r="AL5" s="52"/>
      <c r="AM5" s="52">
        <v>0.80700000000000005</v>
      </c>
      <c r="AN5" s="52">
        <v>0.79500000000000004</v>
      </c>
      <c r="AO5" s="52">
        <v>0.875</v>
      </c>
      <c r="AP5" s="52"/>
      <c r="AQ5" s="52"/>
      <c r="AR5" s="52"/>
      <c r="AS5" s="52"/>
      <c r="AT5" s="52">
        <v>0.78700000000000003</v>
      </c>
      <c r="AU5" s="52">
        <f t="shared" si="5"/>
        <v>0.76100000000000001</v>
      </c>
      <c r="AV5" s="52"/>
      <c r="AW5" s="52"/>
      <c r="AX5" s="52"/>
      <c r="AY5" s="52"/>
      <c r="AZ5" s="52">
        <v>0.91400000000000003</v>
      </c>
      <c r="BA5" s="52"/>
      <c r="BB5" s="52"/>
      <c r="BC5" s="52">
        <v>0.94699999999999995</v>
      </c>
      <c r="BE5" s="52"/>
      <c r="BF5" s="52">
        <v>0.93600000000000005</v>
      </c>
      <c r="BG5" s="52">
        <v>0.78600000000000003</v>
      </c>
      <c r="BH5" s="58"/>
      <c r="BI5" s="58"/>
      <c r="BJ5" s="52">
        <v>0.77800000000000002</v>
      </c>
      <c r="BK5" s="52">
        <v>0.96399999999999997</v>
      </c>
      <c r="BL5" s="52">
        <v>0.79400000000000004</v>
      </c>
      <c r="BM5" s="52">
        <v>0.94299999999999995</v>
      </c>
      <c r="BN5" s="52"/>
      <c r="BO5" s="52"/>
      <c r="BP5" s="52">
        <v>0.79800000000000004</v>
      </c>
      <c r="BQ5" s="52">
        <v>0.91400000000000003</v>
      </c>
      <c r="BR5" s="52">
        <f t="shared" si="6"/>
        <v>0.76100000000000001</v>
      </c>
      <c r="BS5" s="52">
        <v>0.96199999999999997</v>
      </c>
      <c r="BT5" s="52"/>
      <c r="BU5" s="52"/>
      <c r="BV5" s="52">
        <v>0.78800000000000003</v>
      </c>
      <c r="BW5" s="52">
        <v>0.95899999999999996</v>
      </c>
      <c r="BX5" s="52">
        <v>0.76600000000000001</v>
      </c>
      <c r="BY5" s="52">
        <v>0.92600000000000005</v>
      </c>
      <c r="BZ5" s="52">
        <f t="shared" si="7"/>
        <v>0.76100000000000001</v>
      </c>
      <c r="CA5" s="52"/>
      <c r="CB5" s="52"/>
      <c r="CC5" s="52">
        <v>1</v>
      </c>
      <c r="CD5" s="52">
        <v>1.01</v>
      </c>
      <c r="CE5" s="52"/>
      <c r="CF5" s="52"/>
      <c r="CG5" s="107">
        <v>1.028</v>
      </c>
      <c r="CH5" s="58">
        <f t="shared" si="8"/>
        <v>0.76100000000000001</v>
      </c>
      <c r="CI5" s="52">
        <v>1.036</v>
      </c>
      <c r="CJ5" s="58">
        <v>1.0289999999999999</v>
      </c>
      <c r="CK5" s="52">
        <v>1.026</v>
      </c>
      <c r="CL5" s="58">
        <v>1.0229999999999999</v>
      </c>
      <c r="CM5" s="52"/>
      <c r="CN5" s="52">
        <v>1.014</v>
      </c>
      <c r="CO5" s="52"/>
      <c r="CP5" s="52">
        <v>1.014</v>
      </c>
      <c r="CQ5" s="107">
        <v>1.028</v>
      </c>
      <c r="CR5" s="58">
        <f t="shared" si="9"/>
        <v>0.76100000000000001</v>
      </c>
      <c r="CS5" s="58"/>
      <c r="CT5" s="58"/>
      <c r="CU5" s="58"/>
      <c r="CV5" s="58"/>
      <c r="CW5" s="6">
        <f t="shared" si="0"/>
        <v>-1</v>
      </c>
      <c r="CX5" s="58">
        <v>0.62</v>
      </c>
      <c r="CY5" s="52">
        <f t="shared" si="10"/>
        <v>0.62</v>
      </c>
      <c r="CZ5" s="58">
        <v>0.623</v>
      </c>
      <c r="DA5" s="52">
        <v>0.65200000000000002</v>
      </c>
      <c r="DB5" s="58">
        <v>0.626</v>
      </c>
      <c r="DC5" s="58"/>
      <c r="DD5" s="58">
        <v>0.61499999999999999</v>
      </c>
      <c r="DE5" s="58"/>
      <c r="DF5" s="58">
        <v>0.61499999999999999</v>
      </c>
      <c r="DG5" s="58">
        <v>0.62</v>
      </c>
      <c r="DH5" s="52">
        <f t="shared" si="11"/>
        <v>0.62</v>
      </c>
      <c r="DI5" s="58"/>
      <c r="DJ5" s="58"/>
      <c r="DK5" s="58"/>
      <c r="DL5" s="58"/>
      <c r="DM5" s="6">
        <f t="shared" si="12"/>
        <v>-1</v>
      </c>
      <c r="DN5" s="58">
        <v>0.73</v>
      </c>
      <c r="DO5" s="52">
        <f t="shared" si="1"/>
        <v>0.73</v>
      </c>
      <c r="DP5" s="58">
        <v>0.72099999999999997</v>
      </c>
      <c r="DQ5" s="52">
        <v>0.72299999999999998</v>
      </c>
      <c r="DR5" s="58">
        <v>0.71499999999999997</v>
      </c>
      <c r="DS5" s="52">
        <v>0.70599999999999996</v>
      </c>
      <c r="DT5" s="58"/>
      <c r="DU5" s="58">
        <v>0.70899999999999996</v>
      </c>
      <c r="DV5" s="58"/>
      <c r="DW5" s="58">
        <v>0.70699999999999996</v>
      </c>
      <c r="DX5" s="58">
        <v>0.73</v>
      </c>
      <c r="DY5" s="52">
        <f t="shared" si="2"/>
        <v>0.73</v>
      </c>
      <c r="DZ5" s="52"/>
      <c r="EA5" s="52"/>
      <c r="EB5" s="52"/>
      <c r="EC5" s="52"/>
      <c r="ED5" s="6">
        <f t="shared" si="13"/>
        <v>-1</v>
      </c>
      <c r="EE5" s="58">
        <v>0.63</v>
      </c>
      <c r="EF5" s="52">
        <f t="shared" si="14"/>
        <v>0.63</v>
      </c>
      <c r="EG5" s="58">
        <v>0.623</v>
      </c>
      <c r="EH5" s="52">
        <v>0.60599999999999998</v>
      </c>
      <c r="EI5" s="58"/>
      <c r="EJ5" s="58">
        <v>0.60899999999999999</v>
      </c>
      <c r="EK5" s="58"/>
      <c r="EL5" s="58">
        <v>0.61799999999999999</v>
      </c>
      <c r="EM5" s="58">
        <v>0.63</v>
      </c>
      <c r="EN5" s="52">
        <f t="shared" si="15"/>
        <v>0.63</v>
      </c>
      <c r="EO5" s="52"/>
      <c r="EP5" s="52"/>
      <c r="EQ5" s="52"/>
      <c r="ER5" s="52"/>
      <c r="ES5" s="6">
        <f t="shared" si="16"/>
        <v>-1</v>
      </c>
      <c r="ET5" s="1511"/>
      <c r="EU5" s="1511"/>
    </row>
    <row r="6" spans="1:155" x14ac:dyDescent="0.35">
      <c r="A6" s="8">
        <v>4</v>
      </c>
      <c r="B6" s="1000" t="s">
        <v>16</v>
      </c>
      <c r="C6" s="1000" t="s">
        <v>1144</v>
      </c>
      <c r="D6" s="1000" t="s">
        <v>1364</v>
      </c>
      <c r="E6" s="1000" t="s">
        <v>1145</v>
      </c>
      <c r="F6" s="1327" t="s">
        <v>1372</v>
      </c>
      <c r="G6" s="1766"/>
      <c r="H6" s="84" t="s">
        <v>1373</v>
      </c>
      <c r="I6" s="52">
        <v>0.78100000000000003</v>
      </c>
      <c r="J6" s="52"/>
      <c r="K6" s="52">
        <v>0.78400000000000003</v>
      </c>
      <c r="L6" s="52">
        <v>0.78400000000000003</v>
      </c>
      <c r="M6" s="58"/>
      <c r="N6" s="107">
        <v>1.1579999999999999</v>
      </c>
      <c r="O6" s="107">
        <v>1.1659999999999999</v>
      </c>
      <c r="P6" s="52"/>
      <c r="Q6" s="52">
        <v>0.82599999999999996</v>
      </c>
      <c r="R6" s="52"/>
      <c r="S6" s="52">
        <v>0.82</v>
      </c>
      <c r="T6" s="52">
        <v>0.80100000000000005</v>
      </c>
      <c r="U6" s="52"/>
      <c r="V6" s="52">
        <v>0.80200000000000005</v>
      </c>
      <c r="W6" s="52">
        <f t="shared" si="3"/>
        <v>0.78400000000000003</v>
      </c>
      <c r="X6" s="52">
        <v>0.80700000000000005</v>
      </c>
      <c r="Y6" s="52"/>
      <c r="Z6" s="52">
        <v>0.80400000000000005</v>
      </c>
      <c r="AA6" s="52"/>
      <c r="AB6" s="52">
        <v>0.80600000000000005</v>
      </c>
      <c r="AC6" s="52">
        <v>0.79800000000000004</v>
      </c>
      <c r="AD6" s="52"/>
      <c r="AE6" s="52">
        <v>0.80300000000000005</v>
      </c>
      <c r="AF6" s="52">
        <f t="shared" si="4"/>
        <v>0.78400000000000003</v>
      </c>
      <c r="AG6" s="52">
        <v>0.8</v>
      </c>
      <c r="AH6" s="52"/>
      <c r="AI6" s="52"/>
      <c r="AJ6" s="52">
        <v>0.79900000000000004</v>
      </c>
      <c r="AK6" s="52"/>
      <c r="AL6" s="52"/>
      <c r="AM6" s="52">
        <v>0.8</v>
      </c>
      <c r="AN6" s="52">
        <v>0.80600000000000005</v>
      </c>
      <c r="AO6" s="52">
        <v>0.90400000000000003</v>
      </c>
      <c r="AP6" s="52"/>
      <c r="AQ6" s="52"/>
      <c r="AR6" s="52"/>
      <c r="AS6" s="52"/>
      <c r="AT6" s="52">
        <v>0.78500000000000003</v>
      </c>
      <c r="AU6" s="52">
        <f t="shared" si="5"/>
        <v>0.78400000000000003</v>
      </c>
      <c r="AV6" s="52"/>
      <c r="AW6" s="52"/>
      <c r="AX6" s="52"/>
      <c r="AY6" s="52"/>
      <c r="AZ6" s="52">
        <v>0.92400000000000004</v>
      </c>
      <c r="BA6" s="52"/>
      <c r="BB6" s="52"/>
      <c r="BC6" s="52">
        <v>0.97899999999999998</v>
      </c>
      <c r="BE6" s="52"/>
      <c r="BF6" s="52">
        <v>0.97599999999999998</v>
      </c>
      <c r="BG6" s="52">
        <v>0.80800000000000005</v>
      </c>
      <c r="BH6" s="58"/>
      <c r="BI6" s="58"/>
      <c r="BJ6" s="52">
        <v>0.80700000000000005</v>
      </c>
      <c r="BK6" s="52">
        <v>0.99199999999999999</v>
      </c>
      <c r="BL6" s="52">
        <v>0.80900000000000005</v>
      </c>
      <c r="BM6" s="52">
        <v>0.99099999999999999</v>
      </c>
      <c r="BN6" s="52"/>
      <c r="BO6" s="52"/>
      <c r="BP6" s="52">
        <v>0.81499999999999995</v>
      </c>
      <c r="BQ6" s="52">
        <v>0.91800000000000004</v>
      </c>
      <c r="BR6" s="52">
        <f t="shared" si="6"/>
        <v>0.78400000000000003</v>
      </c>
      <c r="BS6" s="52">
        <v>0.99</v>
      </c>
      <c r="BT6" s="52"/>
      <c r="BU6" s="52"/>
      <c r="BV6" s="52">
        <v>0.82399999999999995</v>
      </c>
      <c r="BW6" s="52">
        <v>0.99099999999999999</v>
      </c>
      <c r="BX6" s="52">
        <v>0.79900000000000004</v>
      </c>
      <c r="BY6" s="52">
        <v>0.92900000000000005</v>
      </c>
      <c r="BZ6" s="52">
        <f t="shared" si="7"/>
        <v>0.78400000000000003</v>
      </c>
      <c r="CA6" s="52"/>
      <c r="CB6" s="52"/>
      <c r="CC6" s="52">
        <v>1.0429999999999999</v>
      </c>
      <c r="CD6" s="52">
        <v>1.028</v>
      </c>
      <c r="CE6" s="52"/>
      <c r="CF6" s="52"/>
      <c r="CG6" s="107">
        <v>1.04</v>
      </c>
      <c r="CH6" s="58">
        <f t="shared" si="8"/>
        <v>0.78400000000000003</v>
      </c>
      <c r="CI6" s="52">
        <v>1.0309999999999999</v>
      </c>
      <c r="CJ6" s="58">
        <v>1.0129999999999999</v>
      </c>
      <c r="CK6" s="52">
        <v>1</v>
      </c>
      <c r="CL6" s="58">
        <v>1.014</v>
      </c>
      <c r="CM6" s="52"/>
      <c r="CN6" s="52">
        <v>0.998</v>
      </c>
      <c r="CO6" s="52"/>
      <c r="CP6" s="52">
        <v>1.0129999999999999</v>
      </c>
      <c r="CQ6" s="107">
        <v>1.04</v>
      </c>
      <c r="CR6" s="58">
        <f t="shared" si="9"/>
        <v>0.78400000000000003</v>
      </c>
      <c r="CS6" s="58"/>
      <c r="CT6" s="58"/>
      <c r="CU6" s="58"/>
      <c r="CV6" s="58"/>
      <c r="CW6" s="6">
        <f t="shared" si="0"/>
        <v>-1</v>
      </c>
      <c r="CX6" s="58">
        <v>0.62</v>
      </c>
      <c r="CY6" s="52">
        <f t="shared" si="10"/>
        <v>0.62</v>
      </c>
      <c r="CZ6" s="58">
        <v>0.60699999999999998</v>
      </c>
      <c r="DA6" s="52">
        <v>0.63600000000000001</v>
      </c>
      <c r="DB6" s="58">
        <v>0.621</v>
      </c>
      <c r="DC6" s="58"/>
      <c r="DD6" s="58">
        <v>0.59499999999999997</v>
      </c>
      <c r="DE6" s="58"/>
      <c r="DF6" s="58">
        <v>0.61099999999999999</v>
      </c>
      <c r="DG6" s="58">
        <v>0.62</v>
      </c>
      <c r="DH6" s="52">
        <f t="shared" si="11"/>
        <v>0.62</v>
      </c>
      <c r="DI6" s="58"/>
      <c r="DJ6" s="58"/>
      <c r="DK6" s="58"/>
      <c r="DL6" s="58"/>
      <c r="DM6" s="6">
        <f t="shared" si="12"/>
        <v>-1</v>
      </c>
      <c r="DN6" s="58">
        <v>1.1599999999999999</v>
      </c>
      <c r="DO6" s="52">
        <f t="shared" si="1"/>
        <v>1.1599999999999999</v>
      </c>
      <c r="DP6" s="58">
        <v>1.181</v>
      </c>
      <c r="DQ6" s="52">
        <v>1.1519999999999999</v>
      </c>
      <c r="DR6" s="58">
        <v>1.141</v>
      </c>
      <c r="DS6" s="52">
        <v>0.71799999999999997</v>
      </c>
      <c r="DT6" s="58"/>
      <c r="DU6" s="58">
        <v>0.71399999999999997</v>
      </c>
      <c r="DV6" s="58"/>
      <c r="DW6" s="58">
        <v>0.73</v>
      </c>
      <c r="DX6" s="58">
        <v>1.1599999999999999</v>
      </c>
      <c r="DY6" s="52">
        <f t="shared" si="2"/>
        <v>1.1599999999999999</v>
      </c>
      <c r="DZ6" s="52"/>
      <c r="EA6" s="52"/>
      <c r="EB6" s="52"/>
      <c r="EC6" s="52"/>
      <c r="ED6" s="6">
        <f t="shared" si="13"/>
        <v>-1</v>
      </c>
      <c r="EE6" s="58">
        <v>0.61</v>
      </c>
      <c r="EF6" s="52">
        <f t="shared" si="14"/>
        <v>0.61</v>
      </c>
      <c r="EG6" s="58">
        <v>0.60599999999999998</v>
      </c>
      <c r="EH6" s="52">
        <v>0.623</v>
      </c>
      <c r="EI6" s="58"/>
      <c r="EJ6" s="58">
        <v>0.58799999999999997</v>
      </c>
      <c r="EK6" s="58"/>
      <c r="EL6" s="58">
        <v>0.58699999999999997</v>
      </c>
      <c r="EM6" s="58">
        <v>0.61</v>
      </c>
      <c r="EN6" s="52">
        <f t="shared" si="15"/>
        <v>0.61</v>
      </c>
      <c r="EO6" s="52"/>
      <c r="EP6" s="52"/>
      <c r="EQ6" s="52"/>
      <c r="ER6" s="52"/>
      <c r="ES6" s="6">
        <f t="shared" si="16"/>
        <v>-1</v>
      </c>
      <c r="ET6" s="1511"/>
      <c r="EU6" s="1511"/>
    </row>
    <row r="7" spans="1:155" x14ac:dyDescent="0.35">
      <c r="A7" s="8">
        <v>5</v>
      </c>
      <c r="B7" s="1000" t="s">
        <v>16</v>
      </c>
      <c r="C7" s="1000" t="s">
        <v>1144</v>
      </c>
      <c r="D7" s="1000" t="s">
        <v>1364</v>
      </c>
      <c r="E7" s="1000" t="s">
        <v>1145</v>
      </c>
      <c r="F7" s="1327" t="s">
        <v>1374</v>
      </c>
      <c r="G7" s="1766"/>
      <c r="H7" s="84" t="s">
        <v>1375</v>
      </c>
      <c r="I7" s="52">
        <v>0.86099999999999999</v>
      </c>
      <c r="J7" s="52"/>
      <c r="K7" s="52">
        <v>0.85699999999999998</v>
      </c>
      <c r="L7" s="52">
        <v>0.85199999999999998</v>
      </c>
      <c r="M7" s="58"/>
      <c r="N7" s="107">
        <v>1.22</v>
      </c>
      <c r="O7" s="107">
        <v>1.218</v>
      </c>
      <c r="P7" s="52"/>
      <c r="Q7" s="52">
        <v>0.9</v>
      </c>
      <c r="R7" s="52"/>
      <c r="S7" s="52">
        <v>0.876</v>
      </c>
      <c r="T7" s="52">
        <v>0.88600000000000001</v>
      </c>
      <c r="U7" s="52"/>
      <c r="V7" s="52">
        <v>0.875</v>
      </c>
      <c r="W7" s="52">
        <f t="shared" si="3"/>
        <v>0.85199999999999998</v>
      </c>
      <c r="X7" s="52">
        <v>0.88600000000000001</v>
      </c>
      <c r="Y7" s="52"/>
      <c r="Z7" s="52">
        <v>0.89800000000000002</v>
      </c>
      <c r="AA7" s="52"/>
      <c r="AB7" s="52">
        <v>0.89200000000000002</v>
      </c>
      <c r="AC7" s="52">
        <v>0.875</v>
      </c>
      <c r="AD7" s="52"/>
      <c r="AE7" s="52">
        <v>0.89</v>
      </c>
      <c r="AF7" s="52">
        <f t="shared" si="4"/>
        <v>0.85199999999999998</v>
      </c>
      <c r="AG7" s="52">
        <v>0.89</v>
      </c>
      <c r="AH7" s="52"/>
      <c r="AI7" s="52"/>
      <c r="AJ7" s="52">
        <v>0.9</v>
      </c>
      <c r="AK7" s="52"/>
      <c r="AL7" s="52"/>
      <c r="AM7" s="52">
        <v>0.90700000000000003</v>
      </c>
      <c r="AN7" s="52">
        <v>0.89800000000000002</v>
      </c>
      <c r="AO7" s="52">
        <v>0.95599999999999996</v>
      </c>
      <c r="AP7" s="52"/>
      <c r="AQ7" s="52"/>
      <c r="AR7" s="52"/>
      <c r="AS7" s="52"/>
      <c r="AT7" s="52">
        <v>0.876</v>
      </c>
      <c r="AU7" s="52">
        <f t="shared" si="5"/>
        <v>0.85199999999999998</v>
      </c>
      <c r="AV7" s="52"/>
      <c r="AW7" s="52"/>
      <c r="AX7" s="52"/>
      <c r="AY7" s="52"/>
      <c r="AZ7" s="52">
        <v>0.94499999999999995</v>
      </c>
      <c r="BA7" s="52"/>
      <c r="BB7" s="52"/>
      <c r="BC7" s="52">
        <v>1.002</v>
      </c>
      <c r="BE7" s="52"/>
      <c r="BF7" s="52">
        <v>1.006</v>
      </c>
      <c r="BG7" s="52">
        <v>0.89800000000000002</v>
      </c>
      <c r="BH7" s="58"/>
      <c r="BI7" s="58"/>
      <c r="BJ7" s="52">
        <v>0.91300000000000003</v>
      </c>
      <c r="BK7" s="52">
        <v>1.026</v>
      </c>
      <c r="BL7" s="52">
        <v>0.9</v>
      </c>
      <c r="BM7" s="52">
        <v>0.995</v>
      </c>
      <c r="BN7" s="52"/>
      <c r="BO7" s="52"/>
      <c r="BP7" s="52">
        <v>0.87</v>
      </c>
      <c r="BQ7" s="52">
        <v>1.0069999999999999</v>
      </c>
      <c r="BR7" s="52">
        <f t="shared" si="6"/>
        <v>0.85199999999999998</v>
      </c>
      <c r="BS7" s="52">
        <v>1.034</v>
      </c>
      <c r="BT7" s="52"/>
      <c r="BU7" s="52"/>
      <c r="BV7" s="52">
        <v>0.92600000000000005</v>
      </c>
      <c r="BW7" s="52">
        <v>1.0009999999999999</v>
      </c>
      <c r="BX7" s="52">
        <v>0.89</v>
      </c>
      <c r="BY7" s="52">
        <v>1.032</v>
      </c>
      <c r="BZ7" s="52">
        <f t="shared" si="7"/>
        <v>0.85199999999999998</v>
      </c>
      <c r="CA7" s="52"/>
      <c r="CB7" s="52"/>
      <c r="CC7" s="52">
        <v>1.07</v>
      </c>
      <c r="CD7" s="52">
        <v>1.054</v>
      </c>
      <c r="CE7" s="52"/>
      <c r="CF7" s="52"/>
      <c r="CG7" s="107">
        <v>1.032</v>
      </c>
      <c r="CH7" s="58">
        <f t="shared" si="8"/>
        <v>0.85199999999999998</v>
      </c>
      <c r="CI7" s="52">
        <v>1.0489999999999999</v>
      </c>
      <c r="CJ7" s="58">
        <v>1.0309999999999999</v>
      </c>
      <c r="CK7" s="52">
        <v>1.042</v>
      </c>
      <c r="CL7" s="58">
        <v>1.0469999999999999</v>
      </c>
      <c r="CM7" s="52"/>
      <c r="CN7" s="52">
        <v>0.98899999999999999</v>
      </c>
      <c r="CO7" s="52"/>
      <c r="CP7" s="52">
        <v>1.002</v>
      </c>
      <c r="CQ7" s="107">
        <v>1.032</v>
      </c>
      <c r="CR7" s="58">
        <f t="shared" si="9"/>
        <v>0.85199999999999998</v>
      </c>
      <c r="CS7" s="58"/>
      <c r="CT7" s="58"/>
      <c r="CU7" s="58"/>
      <c r="CV7" s="58"/>
      <c r="CW7" s="6">
        <f t="shared" si="0"/>
        <v>-1</v>
      </c>
      <c r="CX7" s="58">
        <v>0.62</v>
      </c>
      <c r="CY7" s="52">
        <f t="shared" si="10"/>
        <v>0.62</v>
      </c>
      <c r="CZ7" s="58">
        <v>0.62</v>
      </c>
      <c r="DA7" s="52">
        <v>0.629</v>
      </c>
      <c r="DB7" s="58">
        <v>0.64500000000000002</v>
      </c>
      <c r="DC7" s="58"/>
      <c r="DD7" s="58">
        <v>0.62</v>
      </c>
      <c r="DE7" s="58"/>
      <c r="DF7" s="58">
        <v>0.60499999999999998</v>
      </c>
      <c r="DG7" s="58">
        <v>0.62</v>
      </c>
      <c r="DH7" s="52">
        <f t="shared" si="11"/>
        <v>0.62</v>
      </c>
      <c r="DI7" s="58"/>
      <c r="DJ7" s="58"/>
      <c r="DK7" s="58"/>
      <c r="DL7" s="58"/>
      <c r="DM7" s="6">
        <f t="shared" si="12"/>
        <v>-1</v>
      </c>
      <c r="DN7" s="58">
        <v>1.1000000000000001</v>
      </c>
      <c r="DO7" s="52">
        <f t="shared" si="1"/>
        <v>1.1000000000000001</v>
      </c>
      <c r="DP7" s="58">
        <v>1.123</v>
      </c>
      <c r="DQ7" s="52">
        <v>1.1419999999999999</v>
      </c>
      <c r="DR7" s="58">
        <v>1.127</v>
      </c>
      <c r="DS7" s="52">
        <v>0.73499999999999999</v>
      </c>
      <c r="DT7" s="58"/>
      <c r="DU7" s="58">
        <v>0.73299999999999998</v>
      </c>
      <c r="DV7" s="58"/>
      <c r="DW7" s="58">
        <v>0.72499999999999998</v>
      </c>
      <c r="DX7" s="58">
        <v>1.1000000000000001</v>
      </c>
      <c r="DY7" s="52">
        <f t="shared" si="2"/>
        <v>1.1000000000000001</v>
      </c>
      <c r="DZ7" s="52"/>
      <c r="EA7" s="52"/>
      <c r="EB7" s="52"/>
      <c r="EC7" s="52"/>
      <c r="ED7" s="6">
        <f t="shared" si="13"/>
        <v>-1</v>
      </c>
      <c r="EE7" s="58">
        <v>0.63</v>
      </c>
      <c r="EF7" s="52">
        <f t="shared" si="14"/>
        <v>0.63</v>
      </c>
      <c r="EG7" s="58">
        <v>0.626</v>
      </c>
      <c r="EH7" s="52">
        <v>0.621</v>
      </c>
      <c r="EI7" s="58"/>
      <c r="EJ7" s="58">
        <v>0.624</v>
      </c>
      <c r="EK7" s="58"/>
      <c r="EL7" s="58">
        <v>0.59299999999999997</v>
      </c>
      <c r="EM7" s="58">
        <v>0.63</v>
      </c>
      <c r="EN7" s="52">
        <f t="shared" si="15"/>
        <v>0.63</v>
      </c>
      <c r="EO7" s="52"/>
      <c r="EP7" s="52"/>
      <c r="EQ7" s="52"/>
      <c r="ER7" s="52"/>
      <c r="ES7" s="6">
        <f t="shared" si="16"/>
        <v>-1</v>
      </c>
      <c r="ET7" s="1511"/>
      <c r="EU7" s="1511"/>
    </row>
    <row r="8" spans="1:155" x14ac:dyDescent="0.35">
      <c r="A8" s="695">
        <v>6</v>
      </c>
      <c r="B8" s="587" t="s">
        <v>16</v>
      </c>
      <c r="C8" s="587" t="s">
        <v>1144</v>
      </c>
      <c r="D8" s="587" t="s">
        <v>1364</v>
      </c>
      <c r="E8" s="587" t="s">
        <v>1145</v>
      </c>
      <c r="F8" s="1328" t="s">
        <v>1376</v>
      </c>
      <c r="G8" s="1766"/>
      <c r="H8" s="84" t="s">
        <v>1377</v>
      </c>
      <c r="I8" s="52">
        <v>0.84399999999999997</v>
      </c>
      <c r="J8" s="52"/>
      <c r="K8" s="52">
        <v>0.84199999999999997</v>
      </c>
      <c r="L8" s="52">
        <v>0.85399999999999998</v>
      </c>
      <c r="M8" s="58"/>
      <c r="N8" s="107">
        <v>1.2729999999999999</v>
      </c>
      <c r="O8" s="107">
        <v>1.238</v>
      </c>
      <c r="P8" s="52"/>
      <c r="Q8" s="52">
        <v>0.84699999999999998</v>
      </c>
      <c r="R8" s="52"/>
      <c r="S8" s="52">
        <v>0.86799999999999999</v>
      </c>
      <c r="T8" s="52">
        <v>0.84</v>
      </c>
      <c r="U8" s="52"/>
      <c r="V8" s="52">
        <v>0.84599999999999997</v>
      </c>
      <c r="W8" s="52">
        <f t="shared" si="3"/>
        <v>0.85399999999999998</v>
      </c>
      <c r="X8" s="52">
        <v>0.85199999999999998</v>
      </c>
      <c r="Y8" s="52"/>
      <c r="Z8" s="52">
        <v>0.85699999999999998</v>
      </c>
      <c r="AA8" s="52"/>
      <c r="AB8" s="52">
        <v>0.86399999999999999</v>
      </c>
      <c r="AC8" s="52">
        <v>0.88</v>
      </c>
      <c r="AD8" s="52"/>
      <c r="AE8" s="52">
        <v>0.88100000000000001</v>
      </c>
      <c r="AF8" s="52">
        <f t="shared" si="4"/>
        <v>0.85399999999999998</v>
      </c>
      <c r="AG8" s="52">
        <v>0.86799999999999999</v>
      </c>
      <c r="AH8" s="52"/>
      <c r="AI8" s="52"/>
      <c r="AJ8" s="52">
        <v>0.88400000000000001</v>
      </c>
      <c r="AK8" s="52"/>
      <c r="AL8" s="52"/>
      <c r="AM8" s="52">
        <v>0.89100000000000001</v>
      </c>
      <c r="AN8" s="52">
        <v>0.86799999999999999</v>
      </c>
      <c r="AO8" s="52">
        <v>0.90800000000000003</v>
      </c>
      <c r="AP8" s="52"/>
      <c r="AQ8" s="52"/>
      <c r="AR8" s="52"/>
      <c r="AS8" s="52"/>
      <c r="AT8" s="52">
        <v>0.85599999999999998</v>
      </c>
      <c r="AU8" s="52">
        <f t="shared" si="5"/>
        <v>0.85399999999999998</v>
      </c>
      <c r="AV8" s="52"/>
      <c r="AW8" s="52"/>
      <c r="AX8" s="52"/>
      <c r="AY8" s="52"/>
      <c r="AZ8" s="52">
        <v>0.93200000000000005</v>
      </c>
      <c r="BA8" s="52"/>
      <c r="BB8" s="52"/>
      <c r="BC8" s="52">
        <v>0.94199999999999995</v>
      </c>
      <c r="BE8" s="52"/>
      <c r="BF8" s="52">
        <v>0.94599999999999995</v>
      </c>
      <c r="BG8" s="52">
        <v>0.89800000000000002</v>
      </c>
      <c r="BH8" s="58"/>
      <c r="BI8" s="58"/>
      <c r="BJ8" s="52">
        <v>0.876</v>
      </c>
      <c r="BK8" s="52">
        <v>0.95699999999999996</v>
      </c>
      <c r="BL8" s="52">
        <v>0.88100000000000001</v>
      </c>
      <c r="BM8" s="52">
        <v>0.93600000000000005</v>
      </c>
      <c r="BN8" s="52"/>
      <c r="BO8" s="52"/>
      <c r="BP8" s="52">
        <v>0.87</v>
      </c>
      <c r="BQ8" s="52">
        <v>0.96499999999999997</v>
      </c>
      <c r="BR8" s="52">
        <f t="shared" si="6"/>
        <v>0.85399999999999998</v>
      </c>
      <c r="BS8" s="52">
        <v>0.93200000000000005</v>
      </c>
      <c r="BT8" s="52"/>
      <c r="BU8" s="52"/>
      <c r="BV8" s="52">
        <v>0.88300000000000001</v>
      </c>
      <c r="BW8" s="52">
        <v>0.95099999999999996</v>
      </c>
      <c r="BX8" s="52">
        <v>0.85499999999999998</v>
      </c>
      <c r="BY8" s="52">
        <v>0.92700000000000005</v>
      </c>
      <c r="BZ8" s="52">
        <f t="shared" si="7"/>
        <v>0.85399999999999998</v>
      </c>
      <c r="CA8" s="52"/>
      <c r="CB8" s="52"/>
      <c r="CC8" s="52">
        <v>1.05</v>
      </c>
      <c r="CD8" s="52">
        <v>1.022</v>
      </c>
      <c r="CE8" s="52"/>
      <c r="CF8" s="52"/>
      <c r="CG8" s="107">
        <v>1.018</v>
      </c>
      <c r="CH8" s="58">
        <f t="shared" si="8"/>
        <v>0.85399999999999998</v>
      </c>
      <c r="CI8" s="52">
        <v>1.0309999999999999</v>
      </c>
      <c r="CJ8" s="58">
        <v>1.0169999999999999</v>
      </c>
      <c r="CK8" s="52">
        <v>1.0169999999999999</v>
      </c>
      <c r="CL8" s="58">
        <v>1.0289999999999999</v>
      </c>
      <c r="CM8" s="52"/>
      <c r="CN8" s="52">
        <v>1</v>
      </c>
      <c r="CO8" s="52"/>
      <c r="CP8" s="52">
        <v>0.995</v>
      </c>
      <c r="CQ8" s="107">
        <v>1.018</v>
      </c>
      <c r="CR8" s="58">
        <f t="shared" si="9"/>
        <v>0.85399999999999998</v>
      </c>
      <c r="CS8" s="58"/>
      <c r="CT8" s="58"/>
      <c r="CU8" s="58"/>
      <c r="CV8" s="58"/>
      <c r="CW8" s="6">
        <f t="shared" si="0"/>
        <v>-1</v>
      </c>
      <c r="CX8" s="58">
        <v>0.61</v>
      </c>
      <c r="CY8" s="52">
        <f t="shared" si="10"/>
        <v>0.61</v>
      </c>
      <c r="CZ8" s="58">
        <v>0.621</v>
      </c>
      <c r="DA8" s="52">
        <v>0.64400000000000002</v>
      </c>
      <c r="DB8" s="58">
        <v>0.63</v>
      </c>
      <c r="DC8" s="58"/>
      <c r="DD8" s="58">
        <v>0.63100000000000001</v>
      </c>
      <c r="DE8" s="58"/>
      <c r="DF8" s="58">
        <v>0.61499999999999999</v>
      </c>
      <c r="DG8" s="58">
        <v>0.61</v>
      </c>
      <c r="DH8" s="52">
        <f t="shared" si="11"/>
        <v>0.61</v>
      </c>
      <c r="DI8" s="58"/>
      <c r="DJ8" s="58"/>
      <c r="DK8" s="58"/>
      <c r="DL8" s="58"/>
      <c r="DM8" s="6">
        <f t="shared" si="12"/>
        <v>-1</v>
      </c>
      <c r="DN8" s="58">
        <v>0.81</v>
      </c>
      <c r="DO8" s="52">
        <f t="shared" si="1"/>
        <v>0.81</v>
      </c>
      <c r="DP8" s="58">
        <v>0.80200000000000005</v>
      </c>
      <c r="DQ8" s="52">
        <v>0.82399999999999995</v>
      </c>
      <c r="DR8" s="58">
        <v>0.81100000000000005</v>
      </c>
      <c r="DS8" s="52">
        <v>0.79900000000000004</v>
      </c>
      <c r="DT8" s="58"/>
      <c r="DU8" s="58">
        <v>0.83099999999999996</v>
      </c>
      <c r="DV8" s="58"/>
      <c r="DW8" s="58">
        <v>0.81499999999999995</v>
      </c>
      <c r="DX8" s="58">
        <v>0.81</v>
      </c>
      <c r="DY8" s="52">
        <f t="shared" si="2"/>
        <v>0.81</v>
      </c>
      <c r="DZ8" s="52"/>
      <c r="EA8" s="52"/>
      <c r="EB8" s="52"/>
      <c r="EC8" s="52"/>
      <c r="ED8" s="6">
        <f t="shared" si="13"/>
        <v>-1</v>
      </c>
      <c r="EE8" s="58">
        <v>0.6</v>
      </c>
      <c r="EF8" s="52">
        <f t="shared" si="14"/>
        <v>0.6</v>
      </c>
      <c r="EG8" s="58">
        <v>0.60299999999999998</v>
      </c>
      <c r="EH8" s="52">
        <v>0.61099999999999999</v>
      </c>
      <c r="EI8" s="58"/>
      <c r="EJ8" s="58">
        <v>0.58799999999999997</v>
      </c>
      <c r="EK8" s="58"/>
      <c r="EL8" s="58">
        <v>0.58799999999999997</v>
      </c>
      <c r="EM8" s="58">
        <v>0.6</v>
      </c>
      <c r="EN8" s="52">
        <f t="shared" si="15"/>
        <v>0.6</v>
      </c>
      <c r="EO8" s="52"/>
      <c r="EP8" s="52"/>
      <c r="EQ8" s="52"/>
      <c r="ER8" s="52"/>
      <c r="ES8" s="6">
        <f t="shared" si="16"/>
        <v>-1</v>
      </c>
      <c r="ET8" s="1511"/>
      <c r="EU8" s="1511"/>
    </row>
    <row r="9" spans="1:155" x14ac:dyDescent="0.35">
      <c r="A9" s="8">
        <v>7</v>
      </c>
      <c r="B9" s="1000" t="s">
        <v>16</v>
      </c>
      <c r="C9" s="1000" t="s">
        <v>1144</v>
      </c>
      <c r="D9" s="1000" t="s">
        <v>1364</v>
      </c>
      <c r="E9" s="1000" t="s">
        <v>1145</v>
      </c>
      <c r="F9" s="1327" t="s">
        <v>1378</v>
      </c>
      <c r="G9" s="1766"/>
      <c r="H9" s="84" t="s">
        <v>1379</v>
      </c>
      <c r="I9" s="52">
        <v>0.76100000000000001</v>
      </c>
      <c r="J9" s="52"/>
      <c r="K9" s="52">
        <v>0.755</v>
      </c>
      <c r="L9" s="52">
        <v>0.752</v>
      </c>
      <c r="M9" s="58"/>
      <c r="N9" s="107">
        <v>1.022</v>
      </c>
      <c r="O9" s="107">
        <v>1.0309999999999999</v>
      </c>
      <c r="P9" s="52"/>
      <c r="Q9" s="52">
        <v>0.76100000000000001</v>
      </c>
      <c r="R9" s="52"/>
      <c r="S9" s="52">
        <v>0.77800000000000002</v>
      </c>
      <c r="T9" s="52">
        <v>0.77</v>
      </c>
      <c r="U9" s="52"/>
      <c r="V9" s="52">
        <v>0.78200000000000003</v>
      </c>
      <c r="W9" s="52">
        <f t="shared" si="3"/>
        <v>0.752</v>
      </c>
      <c r="X9" s="52">
        <v>0.76100000000000001</v>
      </c>
      <c r="Y9" s="52"/>
      <c r="Z9" s="52">
        <v>0.77700000000000002</v>
      </c>
      <c r="AA9" s="52"/>
      <c r="AB9" s="52">
        <v>0.77200000000000002</v>
      </c>
      <c r="AC9" s="52">
        <v>0.79100000000000004</v>
      </c>
      <c r="AD9" s="52"/>
      <c r="AE9" s="52">
        <v>0.77600000000000002</v>
      </c>
      <c r="AF9" s="52">
        <f t="shared" si="4"/>
        <v>0.752</v>
      </c>
      <c r="AG9" s="52">
        <v>0.79</v>
      </c>
      <c r="AH9" s="52"/>
      <c r="AI9" s="52"/>
      <c r="AJ9" s="52">
        <v>0.79200000000000004</v>
      </c>
      <c r="AK9" s="52"/>
      <c r="AL9" s="52"/>
      <c r="AM9" s="52">
        <v>0.79600000000000004</v>
      </c>
      <c r="AN9" s="52">
        <v>0.76800000000000002</v>
      </c>
      <c r="AO9" s="52">
        <v>0.96099999999999997</v>
      </c>
      <c r="AP9" s="52"/>
      <c r="AQ9" s="52"/>
      <c r="AR9" s="52"/>
      <c r="AS9" s="52"/>
      <c r="AT9" s="52">
        <v>0.76500000000000001</v>
      </c>
      <c r="AU9" s="52">
        <f t="shared" si="5"/>
        <v>0.752</v>
      </c>
      <c r="AV9" s="52"/>
      <c r="AW9" s="52"/>
      <c r="AX9" s="52"/>
      <c r="AY9" s="52"/>
      <c r="AZ9" s="52">
        <v>0.95699999999999996</v>
      </c>
      <c r="BA9" s="52"/>
      <c r="BB9" s="52"/>
      <c r="BC9" s="52">
        <v>0.97499999999999998</v>
      </c>
      <c r="BE9" s="52"/>
      <c r="BF9" s="52">
        <v>0.98199999999999998</v>
      </c>
      <c r="BG9" s="52">
        <v>0.78200000000000003</v>
      </c>
      <c r="BH9" s="58"/>
      <c r="BI9" s="58"/>
      <c r="BJ9" s="52">
        <v>0.78500000000000003</v>
      </c>
      <c r="BK9" s="52">
        <v>0.96</v>
      </c>
      <c r="BL9" s="52">
        <v>0.77300000000000002</v>
      </c>
      <c r="BM9" s="52">
        <v>0.98099999999999998</v>
      </c>
      <c r="BN9" s="52"/>
      <c r="BO9" s="52"/>
      <c r="BP9" s="52">
        <v>0.77700000000000002</v>
      </c>
      <c r="BQ9" s="52">
        <v>0.89400000000000002</v>
      </c>
      <c r="BR9" s="52">
        <f t="shared" si="6"/>
        <v>0.752</v>
      </c>
      <c r="BS9" s="52">
        <v>0.97499999999999998</v>
      </c>
      <c r="BT9" s="52"/>
      <c r="BU9" s="52"/>
      <c r="BV9" s="52">
        <v>0.77900000000000003</v>
      </c>
      <c r="BW9" s="52">
        <v>0.95799999999999996</v>
      </c>
      <c r="BX9" s="52">
        <v>0.78100000000000003</v>
      </c>
      <c r="BY9" s="52">
        <v>0.90500000000000003</v>
      </c>
      <c r="BZ9" s="52">
        <f t="shared" si="7"/>
        <v>0.752</v>
      </c>
      <c r="CA9" s="52"/>
      <c r="CB9" s="52"/>
      <c r="CC9" s="52">
        <v>0.998</v>
      </c>
      <c r="CD9" s="52">
        <v>0.96899999999999997</v>
      </c>
      <c r="CE9" s="52"/>
      <c r="CF9" s="52"/>
      <c r="CG9" s="52">
        <v>0.98399999999999999</v>
      </c>
      <c r="CH9" s="58">
        <f t="shared" si="8"/>
        <v>0.752</v>
      </c>
      <c r="CI9" s="52">
        <v>0.999</v>
      </c>
      <c r="CJ9" s="58">
        <v>0.98799999999999999</v>
      </c>
      <c r="CK9" s="52">
        <v>0.99299999999999999</v>
      </c>
      <c r="CL9" s="58">
        <v>1.014</v>
      </c>
      <c r="CM9" s="52"/>
      <c r="CN9" s="52">
        <v>1.012</v>
      </c>
      <c r="CO9" s="52"/>
      <c r="CP9" s="52">
        <v>0.99399999999999999</v>
      </c>
      <c r="CQ9" s="52">
        <v>0.98399999999999999</v>
      </c>
      <c r="CR9" s="58">
        <f t="shared" si="9"/>
        <v>0.752</v>
      </c>
      <c r="CS9" s="58"/>
      <c r="CT9" s="58"/>
      <c r="CU9" s="58"/>
      <c r="CV9" s="58"/>
      <c r="CW9" s="6">
        <f t="shared" si="0"/>
        <v>-1</v>
      </c>
      <c r="CX9" s="58">
        <v>0.61</v>
      </c>
      <c r="CY9" s="52">
        <f t="shared" si="10"/>
        <v>0.61</v>
      </c>
      <c r="CZ9" s="58">
        <v>0.64400000000000002</v>
      </c>
      <c r="DA9" s="52">
        <v>0.64300000000000002</v>
      </c>
      <c r="DB9" s="58">
        <v>0.64200000000000002</v>
      </c>
      <c r="DC9" s="58"/>
      <c r="DD9" s="58">
        <v>0.61599999999999999</v>
      </c>
      <c r="DE9" s="58"/>
      <c r="DF9" s="58">
        <v>0.621</v>
      </c>
      <c r="DG9" s="58">
        <v>0.61</v>
      </c>
      <c r="DH9" s="52">
        <f t="shared" si="11"/>
        <v>0.61</v>
      </c>
      <c r="DI9" s="58"/>
      <c r="DJ9" s="58"/>
      <c r="DK9" s="58"/>
      <c r="DL9" s="58"/>
      <c r="DM9" s="6">
        <f t="shared" si="12"/>
        <v>-1</v>
      </c>
      <c r="DN9" s="58">
        <v>0.76</v>
      </c>
      <c r="DO9" s="52">
        <f t="shared" si="1"/>
        <v>0.76</v>
      </c>
      <c r="DP9" s="58">
        <v>0.74099999999999999</v>
      </c>
      <c r="DQ9" s="52">
        <v>0.75</v>
      </c>
      <c r="DR9" s="58">
        <v>0.73899999999999999</v>
      </c>
      <c r="DS9" s="52">
        <v>0.72899999999999998</v>
      </c>
      <c r="DT9" s="58"/>
      <c r="DU9" s="58">
        <v>0.73399999999999999</v>
      </c>
      <c r="DV9" s="58"/>
      <c r="DW9" s="58">
        <v>0.72099999999999997</v>
      </c>
      <c r="DX9" s="58">
        <v>0.76</v>
      </c>
      <c r="DY9" s="52">
        <f t="shared" si="2"/>
        <v>0.76</v>
      </c>
      <c r="DZ9" s="52"/>
      <c r="EA9" s="52"/>
      <c r="EB9" s="52"/>
      <c r="EC9" s="52"/>
      <c r="ED9" s="6">
        <f t="shared" si="13"/>
        <v>-1</v>
      </c>
      <c r="EE9" s="58">
        <v>0.62</v>
      </c>
      <c r="EF9" s="52">
        <f t="shared" si="14"/>
        <v>0.62</v>
      </c>
      <c r="EG9" s="58">
        <v>0.64300000000000002</v>
      </c>
      <c r="EH9" s="52">
        <v>0.63100000000000001</v>
      </c>
      <c r="EI9" s="58"/>
      <c r="EJ9" s="58">
        <v>0.61</v>
      </c>
      <c r="EK9" s="58"/>
      <c r="EL9" s="58">
        <v>0.61499999999999999</v>
      </c>
      <c r="EM9" s="58">
        <v>0.62</v>
      </c>
      <c r="EN9" s="52">
        <f t="shared" si="15"/>
        <v>0.62</v>
      </c>
      <c r="EO9" s="52"/>
      <c r="EP9" s="52"/>
      <c r="EQ9" s="52"/>
      <c r="ER9" s="52"/>
      <c r="ES9" s="6">
        <f t="shared" si="16"/>
        <v>-1</v>
      </c>
      <c r="ET9" s="1511"/>
      <c r="EU9" s="1511"/>
    </row>
    <row r="10" spans="1:155" x14ac:dyDescent="0.35">
      <c r="A10" s="8">
        <v>8</v>
      </c>
      <c r="B10" s="1000" t="s">
        <v>16</v>
      </c>
      <c r="C10" s="1000" t="s">
        <v>1144</v>
      </c>
      <c r="D10" s="1000" t="s">
        <v>1364</v>
      </c>
      <c r="E10" s="1000" t="s">
        <v>1145</v>
      </c>
      <c r="F10" s="1327" t="s">
        <v>1380</v>
      </c>
      <c r="G10" s="1766"/>
      <c r="H10" s="84" t="s">
        <v>1381</v>
      </c>
      <c r="I10" s="52">
        <v>0.77400000000000002</v>
      </c>
      <c r="J10" s="52"/>
      <c r="K10" s="52">
        <v>0.77400000000000002</v>
      </c>
      <c r="L10" s="52">
        <v>0.76300000000000001</v>
      </c>
      <c r="M10" s="58"/>
      <c r="N10" s="107">
        <v>1.012</v>
      </c>
      <c r="O10" s="107">
        <v>1.0229999999999999</v>
      </c>
      <c r="P10" s="52"/>
      <c r="Q10" s="52">
        <v>0.80400000000000005</v>
      </c>
      <c r="R10" s="52"/>
      <c r="S10" s="52">
        <v>0.8</v>
      </c>
      <c r="T10" s="52">
        <v>0.80600000000000005</v>
      </c>
      <c r="U10" s="52"/>
      <c r="V10" s="52">
        <v>0.79900000000000004</v>
      </c>
      <c r="W10" s="52">
        <f t="shared" si="3"/>
        <v>0.76300000000000001</v>
      </c>
      <c r="X10" s="52">
        <v>0.80800000000000005</v>
      </c>
      <c r="Y10" s="52"/>
      <c r="Z10" s="52">
        <v>0.80900000000000005</v>
      </c>
      <c r="AA10" s="52"/>
      <c r="AB10" s="52">
        <v>0.80500000000000005</v>
      </c>
      <c r="AC10" s="52">
        <v>0.79800000000000004</v>
      </c>
      <c r="AD10" s="52"/>
      <c r="AE10" s="52">
        <v>0.80300000000000005</v>
      </c>
      <c r="AF10" s="52">
        <f t="shared" si="4"/>
        <v>0.76300000000000001</v>
      </c>
      <c r="AG10" s="52" t="s">
        <v>1177</v>
      </c>
      <c r="AH10" s="52"/>
      <c r="AI10" s="52"/>
      <c r="AJ10" s="52" t="s">
        <v>1177</v>
      </c>
      <c r="AK10" s="52"/>
      <c r="AL10" s="52"/>
      <c r="AM10" s="52" t="s">
        <v>1177</v>
      </c>
      <c r="AN10" s="52" t="s">
        <v>1177</v>
      </c>
      <c r="AO10" s="52" t="s">
        <v>1177</v>
      </c>
      <c r="AP10" s="52"/>
      <c r="AQ10" s="52"/>
      <c r="AR10" s="52"/>
      <c r="AS10" s="52"/>
      <c r="AT10" s="52">
        <v>0.80600000000000005</v>
      </c>
      <c r="AU10" s="52">
        <f t="shared" si="5"/>
        <v>0.76300000000000001</v>
      </c>
      <c r="AV10" s="52"/>
      <c r="AW10" s="52"/>
      <c r="AX10" s="52"/>
      <c r="AY10" s="52"/>
      <c r="AZ10" s="52" t="s">
        <v>1177</v>
      </c>
      <c r="BA10" s="52"/>
      <c r="BB10" s="52"/>
      <c r="BC10" s="52">
        <v>1.0209999999999999</v>
      </c>
      <c r="BE10" s="52"/>
      <c r="BF10" s="52">
        <v>1.0049999999999999</v>
      </c>
      <c r="BG10" s="52">
        <v>0.79700000000000004</v>
      </c>
      <c r="BH10" s="58"/>
      <c r="BI10" s="58"/>
      <c r="BJ10" s="52">
        <v>0.79100000000000004</v>
      </c>
      <c r="BK10" s="52">
        <v>0.995</v>
      </c>
      <c r="BL10" s="52">
        <v>0.80100000000000005</v>
      </c>
      <c r="BM10" s="52">
        <v>1.02</v>
      </c>
      <c r="BN10" s="52"/>
      <c r="BO10" s="52"/>
      <c r="BP10" s="52">
        <v>0.78800000000000003</v>
      </c>
      <c r="BQ10" s="52">
        <v>0.995</v>
      </c>
      <c r="BR10" s="52">
        <f t="shared" si="6"/>
        <v>0.76300000000000001</v>
      </c>
      <c r="BS10" s="52">
        <v>1.0109999999999999</v>
      </c>
      <c r="BT10" s="52"/>
      <c r="BU10" s="52"/>
      <c r="BV10" s="52">
        <v>0.80300000000000005</v>
      </c>
      <c r="BW10" s="52">
        <v>0.98599999999999999</v>
      </c>
      <c r="BX10" s="52">
        <v>0.83299999999999996</v>
      </c>
      <c r="BY10" s="52">
        <v>1.0029999999999999</v>
      </c>
      <c r="BZ10" s="52">
        <f t="shared" si="7"/>
        <v>0.76300000000000001</v>
      </c>
      <c r="CA10" s="52"/>
      <c r="CB10" s="52"/>
      <c r="CC10" s="52">
        <v>1.093</v>
      </c>
      <c r="CD10" s="52">
        <v>1.0820000000000001</v>
      </c>
      <c r="CE10" s="52"/>
      <c r="CF10" s="52"/>
      <c r="CG10" s="107">
        <v>1.0760000000000001</v>
      </c>
      <c r="CH10" s="58">
        <f t="shared" si="8"/>
        <v>0.76300000000000001</v>
      </c>
      <c r="CI10" s="52">
        <v>1.0820000000000001</v>
      </c>
      <c r="CJ10" s="58">
        <v>1.1040000000000001</v>
      </c>
      <c r="CK10" s="52">
        <v>1.089</v>
      </c>
      <c r="CL10" s="58">
        <v>1.1040000000000001</v>
      </c>
      <c r="CM10" s="52"/>
      <c r="CN10" s="52">
        <v>1.083</v>
      </c>
      <c r="CO10" s="52"/>
      <c r="CP10" s="52">
        <v>1.089</v>
      </c>
      <c r="CQ10" s="107">
        <v>1.0760000000000001</v>
      </c>
      <c r="CR10" s="58">
        <f t="shared" si="9"/>
        <v>0.76300000000000001</v>
      </c>
      <c r="CS10" s="58"/>
      <c r="CT10" s="58"/>
      <c r="CU10" s="58"/>
      <c r="CV10" s="58"/>
      <c r="CW10" s="6">
        <f t="shared" si="0"/>
        <v>-1</v>
      </c>
      <c r="CX10" s="58">
        <v>0.64</v>
      </c>
      <c r="CY10" s="52">
        <f t="shared" si="10"/>
        <v>0.64</v>
      </c>
      <c r="CZ10" s="58">
        <v>0.63700000000000001</v>
      </c>
      <c r="DA10" s="52">
        <v>0.66</v>
      </c>
      <c r="DB10" s="58">
        <v>0.63100000000000001</v>
      </c>
      <c r="DC10" s="58"/>
      <c r="DD10" s="58">
        <v>0.628</v>
      </c>
      <c r="DE10" s="58"/>
      <c r="DF10" s="58">
        <v>0.623</v>
      </c>
      <c r="DG10" s="58">
        <v>0.64</v>
      </c>
      <c r="DH10" s="52">
        <f t="shared" si="11"/>
        <v>0.64</v>
      </c>
      <c r="DI10" s="58"/>
      <c r="DJ10" s="58"/>
      <c r="DK10" s="58"/>
      <c r="DL10" s="58"/>
      <c r="DM10" s="6">
        <f t="shared" si="12"/>
        <v>-1</v>
      </c>
      <c r="DN10" s="58">
        <v>0.82</v>
      </c>
      <c r="DO10" s="52">
        <f t="shared" si="1"/>
        <v>0.82</v>
      </c>
      <c r="DP10" s="58">
        <v>0.85099999999999998</v>
      </c>
      <c r="DQ10" s="52">
        <v>0.84199999999999997</v>
      </c>
      <c r="DR10" s="58">
        <v>0.85599999999999998</v>
      </c>
      <c r="DS10" s="52">
        <v>0.85099999999999998</v>
      </c>
      <c r="DT10" s="58"/>
      <c r="DU10" s="58">
        <v>0.84099999999999997</v>
      </c>
      <c r="DV10" s="58"/>
      <c r="DW10" s="58">
        <v>0.84699999999999998</v>
      </c>
      <c r="DX10" s="58">
        <v>0.82</v>
      </c>
      <c r="DY10" s="52">
        <f t="shared" si="2"/>
        <v>0.82</v>
      </c>
      <c r="DZ10" s="52"/>
      <c r="EA10" s="52"/>
      <c r="EB10" s="52"/>
      <c r="EC10" s="52"/>
      <c r="ED10" s="6">
        <f t="shared" si="13"/>
        <v>-1</v>
      </c>
      <c r="EE10" s="58">
        <v>0.63</v>
      </c>
      <c r="EF10" s="52">
        <f t="shared" si="14"/>
        <v>0.63</v>
      </c>
      <c r="EG10" s="58">
        <v>0.63600000000000001</v>
      </c>
      <c r="EH10" s="52">
        <v>0.628</v>
      </c>
      <c r="EI10" s="58"/>
      <c r="EJ10" s="58">
        <v>0.622</v>
      </c>
      <c r="EK10" s="58"/>
      <c r="EL10" s="58">
        <v>0.622</v>
      </c>
      <c r="EM10" s="58">
        <v>0.63</v>
      </c>
      <c r="EN10" s="52">
        <f t="shared" si="15"/>
        <v>0.63</v>
      </c>
      <c r="EO10" s="52"/>
      <c r="EP10" s="52"/>
      <c r="EQ10" s="52"/>
      <c r="ER10" s="52"/>
      <c r="ES10" s="6">
        <f t="shared" si="16"/>
        <v>-1</v>
      </c>
      <c r="ET10" s="1511"/>
      <c r="EU10" s="1511"/>
    </row>
    <row r="11" spans="1:155" ht="15" thickBot="1" x14ac:dyDescent="0.4">
      <c r="A11" s="1006">
        <v>9</v>
      </c>
      <c r="B11" s="1001" t="s">
        <v>16</v>
      </c>
      <c r="C11" s="1001" t="s">
        <v>1144</v>
      </c>
      <c r="D11" s="1001" t="s">
        <v>1364</v>
      </c>
      <c r="E11" s="1001" t="s">
        <v>1145</v>
      </c>
      <c r="F11" s="1329" t="s">
        <v>1382</v>
      </c>
      <c r="G11" s="1766"/>
      <c r="H11" s="90" t="s">
        <v>1383</v>
      </c>
      <c r="I11" s="52">
        <v>0.97399999999999998</v>
      </c>
      <c r="J11" s="52"/>
      <c r="K11" s="52">
        <v>0.96199999999999997</v>
      </c>
      <c r="L11" s="52">
        <v>0.94499999999999995</v>
      </c>
      <c r="M11" s="58"/>
      <c r="N11" s="107">
        <v>1.339</v>
      </c>
      <c r="O11" s="107">
        <v>1.327</v>
      </c>
      <c r="P11" s="52"/>
      <c r="Q11" s="52">
        <v>1.008</v>
      </c>
      <c r="R11" s="52"/>
      <c r="S11" s="52">
        <v>1.006</v>
      </c>
      <c r="T11" s="52">
        <v>1.0329999999999999</v>
      </c>
      <c r="U11" s="52"/>
      <c r="V11" s="52">
        <v>1.0169999999999999</v>
      </c>
      <c r="W11" s="52">
        <f t="shared" si="3"/>
        <v>0.94499999999999995</v>
      </c>
      <c r="X11" s="52">
        <v>1.0189999999999999</v>
      </c>
      <c r="Y11" s="52"/>
      <c r="Z11" s="52">
        <v>0.98499999999999999</v>
      </c>
      <c r="AA11" s="52"/>
      <c r="AB11" s="52">
        <v>1.0189999999999999</v>
      </c>
      <c r="AC11" s="52">
        <v>1.0209999999999999</v>
      </c>
      <c r="AD11" s="52"/>
      <c r="AE11" s="52">
        <v>1.024</v>
      </c>
      <c r="AF11" s="52">
        <f t="shared" si="4"/>
        <v>0.94499999999999995</v>
      </c>
      <c r="AG11" s="52" t="s">
        <v>1177</v>
      </c>
      <c r="AH11" s="52"/>
      <c r="AI11" s="52"/>
      <c r="AJ11" s="52" t="s">
        <v>1177</v>
      </c>
      <c r="AK11" s="52"/>
      <c r="AL11" s="52"/>
      <c r="AM11" s="52" t="s">
        <v>1177</v>
      </c>
      <c r="AN11" s="52" t="s">
        <v>1177</v>
      </c>
      <c r="AO11" s="52" t="s">
        <v>1177</v>
      </c>
      <c r="AP11" s="52"/>
      <c r="AQ11" s="52"/>
      <c r="AR11" s="52"/>
      <c r="AS11" s="52"/>
      <c r="AT11" s="52">
        <v>1.01</v>
      </c>
      <c r="AU11" s="52">
        <f t="shared" si="5"/>
        <v>0.94499999999999995</v>
      </c>
      <c r="AV11" s="52"/>
      <c r="AW11" s="52"/>
      <c r="AX11" s="52"/>
      <c r="AY11" s="52"/>
      <c r="AZ11" s="52" t="s">
        <v>1177</v>
      </c>
      <c r="BA11" s="52"/>
      <c r="BB11" s="52"/>
      <c r="BC11" s="52">
        <v>1.181</v>
      </c>
      <c r="BE11" s="52"/>
      <c r="BF11" s="52">
        <v>1.17</v>
      </c>
      <c r="BG11" s="52">
        <v>1.0029999999999999</v>
      </c>
      <c r="BH11" s="58"/>
      <c r="BI11" s="58"/>
      <c r="BJ11" s="52">
        <v>0.998</v>
      </c>
      <c r="BK11" s="52">
        <v>1.1499999999999999</v>
      </c>
      <c r="BL11" s="52">
        <v>0.97899999999999998</v>
      </c>
      <c r="BM11" s="52">
        <v>1.1499999999999999</v>
      </c>
      <c r="BN11" s="52"/>
      <c r="BO11" s="52"/>
      <c r="BP11" s="52">
        <v>1.0129999999999999</v>
      </c>
      <c r="BQ11" s="52">
        <v>1.0649999999999999</v>
      </c>
      <c r="BR11" s="52">
        <f t="shared" si="6"/>
        <v>0.94499999999999995</v>
      </c>
      <c r="BS11" s="52">
        <v>1.1519999999999999</v>
      </c>
      <c r="BT11" s="52"/>
      <c r="BU11" s="52"/>
      <c r="BV11" s="52">
        <v>1.002</v>
      </c>
      <c r="BW11" s="52">
        <v>1.1419999999999999</v>
      </c>
      <c r="BX11" s="52">
        <v>1.0229999999999999</v>
      </c>
      <c r="BY11" s="52">
        <v>1.032</v>
      </c>
      <c r="BZ11" s="52">
        <f t="shared" si="7"/>
        <v>0.94499999999999995</v>
      </c>
      <c r="CA11" s="52"/>
      <c r="CB11" s="52"/>
      <c r="CC11" s="52">
        <v>1.115</v>
      </c>
      <c r="CD11" s="52">
        <v>1.141</v>
      </c>
      <c r="CE11" s="52"/>
      <c r="CF11" s="52"/>
      <c r="CG11" s="107">
        <v>1.163</v>
      </c>
      <c r="CH11" s="58">
        <f t="shared" si="8"/>
        <v>0.94499999999999995</v>
      </c>
      <c r="CI11" s="52">
        <v>1.1539999999999999</v>
      </c>
      <c r="CJ11" s="58">
        <v>1.1419999999999999</v>
      </c>
      <c r="CK11" s="52">
        <v>1.1719999999999999</v>
      </c>
      <c r="CL11" s="58">
        <v>1.1559999999999999</v>
      </c>
      <c r="CM11" s="52"/>
      <c r="CN11" s="52">
        <v>1.147</v>
      </c>
      <c r="CO11" s="52"/>
      <c r="CP11" s="52">
        <v>1.131</v>
      </c>
      <c r="CQ11" s="107">
        <v>1.163</v>
      </c>
      <c r="CR11" s="58">
        <f t="shared" si="9"/>
        <v>0.94499999999999995</v>
      </c>
      <c r="CS11" s="58"/>
      <c r="CT11" s="58"/>
      <c r="CU11" s="58"/>
      <c r="CV11" s="58"/>
      <c r="CW11" s="6">
        <f t="shared" si="0"/>
        <v>-1</v>
      </c>
      <c r="CX11" s="58">
        <v>0.7</v>
      </c>
      <c r="CY11" s="52">
        <f t="shared" si="10"/>
        <v>0.7</v>
      </c>
      <c r="CZ11" s="58">
        <v>0.67100000000000004</v>
      </c>
      <c r="DA11" s="52">
        <v>0.67600000000000005</v>
      </c>
      <c r="DB11" s="58">
        <v>0.67</v>
      </c>
      <c r="DC11" s="58"/>
      <c r="DD11" s="58">
        <v>0.69399999999999995</v>
      </c>
      <c r="DE11" s="58"/>
      <c r="DF11" s="58">
        <v>0.69699999999999995</v>
      </c>
      <c r="DG11" s="58">
        <v>0.7</v>
      </c>
      <c r="DH11" s="52">
        <f t="shared" si="11"/>
        <v>0.7</v>
      </c>
      <c r="DI11" s="58"/>
      <c r="DJ11" s="58"/>
      <c r="DK11" s="58"/>
      <c r="DL11" s="58"/>
      <c r="DM11" s="6">
        <f t="shared" si="12"/>
        <v>-1</v>
      </c>
      <c r="DN11" s="58">
        <v>0.91</v>
      </c>
      <c r="DO11" s="52">
        <f t="shared" si="1"/>
        <v>0.91</v>
      </c>
      <c r="DP11" s="58">
        <v>0.91900000000000004</v>
      </c>
      <c r="DQ11" s="52">
        <v>0.94299999999999995</v>
      </c>
      <c r="DR11" s="58">
        <v>0.93400000000000005</v>
      </c>
      <c r="DS11" s="52">
        <v>0.92300000000000004</v>
      </c>
      <c r="DT11" s="58"/>
      <c r="DU11" s="58">
        <v>0.94299999999999995</v>
      </c>
      <c r="DV11" s="58"/>
      <c r="DW11" s="58">
        <v>0.92900000000000005</v>
      </c>
      <c r="DX11" s="58">
        <v>0.91</v>
      </c>
      <c r="DY11" s="52">
        <f t="shared" si="2"/>
        <v>0.91</v>
      </c>
      <c r="DZ11" s="52"/>
      <c r="EA11" s="52"/>
      <c r="EB11" s="52"/>
      <c r="EC11" s="52"/>
      <c r="ED11" s="6">
        <f t="shared" si="13"/>
        <v>-1</v>
      </c>
      <c r="EE11" s="58">
        <v>0.7</v>
      </c>
      <c r="EF11" s="52">
        <f t="shared" si="14"/>
        <v>0.7</v>
      </c>
      <c r="EG11" s="58">
        <v>0.68100000000000005</v>
      </c>
      <c r="EH11" s="52">
        <v>0.66600000000000004</v>
      </c>
      <c r="EI11" s="58"/>
      <c r="EJ11" s="58">
        <v>0.69</v>
      </c>
      <c r="EK11" s="58"/>
      <c r="EL11" s="58">
        <v>0.68400000000000005</v>
      </c>
      <c r="EM11" s="58">
        <v>0.7</v>
      </c>
      <c r="EN11" s="52">
        <f t="shared" si="15"/>
        <v>0.7</v>
      </c>
      <c r="EO11" s="52"/>
      <c r="EP11" s="52"/>
      <c r="EQ11" s="52"/>
      <c r="ER11" s="52"/>
      <c r="ES11" s="6">
        <f t="shared" si="16"/>
        <v>-1</v>
      </c>
      <c r="ET11" s="1512"/>
      <c r="EU11" s="1512"/>
    </row>
    <row r="12" spans="1:155" ht="29" x14ac:dyDescent="0.35">
      <c r="A12" s="8">
        <v>10</v>
      </c>
      <c r="B12" s="1000" t="s">
        <v>16</v>
      </c>
      <c r="C12" s="1000" t="s">
        <v>1144</v>
      </c>
      <c r="D12" s="1330" t="s">
        <v>1384</v>
      </c>
      <c r="E12" s="1000" t="s">
        <v>1145</v>
      </c>
      <c r="F12" s="1331" t="s">
        <v>1385</v>
      </c>
      <c r="G12" s="1766"/>
      <c r="H12" s="1332" t="s">
        <v>1386</v>
      </c>
      <c r="I12" s="1050">
        <v>0.85399999999999998</v>
      </c>
      <c r="J12" s="1050"/>
      <c r="K12" s="1050">
        <v>0.83299999999999996</v>
      </c>
      <c r="L12" s="1050">
        <v>0.83599999999999997</v>
      </c>
      <c r="M12" s="54"/>
      <c r="N12" s="1385">
        <v>1.2829999999999999</v>
      </c>
      <c r="O12" s="1385">
        <v>1.28</v>
      </c>
      <c r="P12" s="1050"/>
      <c r="Q12" s="1050">
        <v>0.877</v>
      </c>
      <c r="R12" s="1050"/>
      <c r="S12" s="1050">
        <v>0.876</v>
      </c>
      <c r="T12" s="1050">
        <v>0.88100000000000001</v>
      </c>
      <c r="U12" s="1050"/>
      <c r="V12" s="1050">
        <v>0.86499999999999999</v>
      </c>
      <c r="W12" s="1050">
        <f t="shared" si="3"/>
        <v>0.83599999999999997</v>
      </c>
      <c r="X12" s="1050">
        <v>0.89600000000000002</v>
      </c>
      <c r="Y12" s="1050"/>
      <c r="Z12" s="1050">
        <v>0.86699999999999999</v>
      </c>
      <c r="AA12" s="1050"/>
      <c r="AB12" s="1050">
        <v>0.91400000000000003</v>
      </c>
      <c r="AC12" s="1050">
        <v>0.88500000000000001</v>
      </c>
      <c r="AD12" s="1050"/>
      <c r="AE12" s="1050">
        <v>0.89200000000000002</v>
      </c>
      <c r="AF12" s="1050">
        <f t="shared" si="4"/>
        <v>0.83599999999999997</v>
      </c>
      <c r="AG12" s="1050">
        <v>0.88500000000000001</v>
      </c>
      <c r="AH12" s="1050"/>
      <c r="AI12" s="1050"/>
      <c r="AJ12" s="1050">
        <v>0.877</v>
      </c>
      <c r="AK12" s="1050"/>
      <c r="AL12" s="1050"/>
      <c r="AM12" s="1050">
        <v>0.88900000000000001</v>
      </c>
      <c r="AN12" s="1050">
        <v>0.879</v>
      </c>
      <c r="AO12" s="1050">
        <v>0.97099999999999997</v>
      </c>
      <c r="AP12" s="1050"/>
      <c r="AQ12" s="1050"/>
      <c r="AR12" s="1050"/>
      <c r="AS12" s="1050"/>
      <c r="AT12" s="1050">
        <v>0.86499999999999999</v>
      </c>
      <c r="AU12" s="1050">
        <f t="shared" si="5"/>
        <v>0.83599999999999997</v>
      </c>
      <c r="AV12" s="1050"/>
      <c r="AW12" s="1050"/>
      <c r="AX12" s="1050"/>
      <c r="AY12" s="1050"/>
      <c r="AZ12" s="1050">
        <v>1.0009999999999999</v>
      </c>
      <c r="BA12" s="1050"/>
      <c r="BB12" s="1050"/>
      <c r="BC12" s="1050">
        <v>0.999</v>
      </c>
      <c r="BE12" s="1050"/>
      <c r="BF12" s="1050">
        <v>0.96699999999999997</v>
      </c>
      <c r="BG12" s="1050">
        <v>0.879</v>
      </c>
      <c r="BH12" s="919"/>
      <c r="BI12" s="54"/>
      <c r="BJ12" s="1050">
        <v>0.89200000000000002</v>
      </c>
      <c r="BK12" s="1050">
        <v>1.004</v>
      </c>
      <c r="BL12" s="1050">
        <v>0.876</v>
      </c>
      <c r="BM12" s="1050">
        <v>0.997</v>
      </c>
      <c r="BN12" s="1050"/>
      <c r="BO12" s="1050"/>
      <c r="BP12" s="1050">
        <v>0.89</v>
      </c>
      <c r="BQ12" s="1050">
        <v>0.93300000000000005</v>
      </c>
      <c r="BR12" s="1050">
        <f t="shared" si="6"/>
        <v>0.83599999999999997</v>
      </c>
      <c r="BS12" s="1050">
        <v>1</v>
      </c>
      <c r="BT12" s="1050"/>
      <c r="BU12" s="1050"/>
      <c r="BV12" s="1050">
        <v>0.873</v>
      </c>
      <c r="BW12" s="1050">
        <v>0.97299999999999998</v>
      </c>
      <c r="BX12" s="1050">
        <v>0.90900000000000003</v>
      </c>
      <c r="BY12" s="1050">
        <v>0.91200000000000003</v>
      </c>
      <c r="BZ12" s="1050">
        <f t="shared" si="7"/>
        <v>0.83599999999999997</v>
      </c>
      <c r="CA12" s="1050"/>
      <c r="CB12" s="1050"/>
      <c r="CC12" s="1050">
        <v>1.0820000000000001</v>
      </c>
      <c r="CD12" s="1050">
        <v>1.0649999999999999</v>
      </c>
      <c r="CE12" s="1050"/>
      <c r="CF12" s="1050"/>
      <c r="CG12" s="1385">
        <v>0.72</v>
      </c>
      <c r="CH12" s="28">
        <f t="shared" si="8"/>
        <v>0.72</v>
      </c>
      <c r="CI12" s="28">
        <v>1.0980000000000001</v>
      </c>
      <c r="CJ12" s="54">
        <v>1.103</v>
      </c>
      <c r="CK12" s="28">
        <v>1.071</v>
      </c>
      <c r="CL12" s="54">
        <v>1.099</v>
      </c>
      <c r="CM12" s="54"/>
      <c r="CN12" s="54">
        <v>1.093</v>
      </c>
      <c r="CO12" s="54"/>
      <c r="CP12" s="54">
        <v>1.093</v>
      </c>
      <c r="CQ12" s="1385">
        <v>0.72</v>
      </c>
      <c r="CR12" s="28">
        <f t="shared" si="9"/>
        <v>0.72</v>
      </c>
      <c r="CS12" s="28"/>
      <c r="CT12" s="28"/>
      <c r="CU12" s="28"/>
      <c r="CV12" s="28"/>
      <c r="CW12" s="5">
        <f t="shared" si="0"/>
        <v>-1</v>
      </c>
      <c r="CX12" s="28">
        <v>0.68</v>
      </c>
      <c r="CY12" s="54">
        <f t="shared" si="10"/>
        <v>0.68</v>
      </c>
      <c r="CZ12" s="28">
        <v>0.64900000000000002</v>
      </c>
      <c r="DA12" s="54">
        <v>0.65900000000000003</v>
      </c>
      <c r="DB12" s="28">
        <v>0.64</v>
      </c>
      <c r="DC12" s="28"/>
      <c r="DD12" s="28">
        <v>0.67100000000000004</v>
      </c>
      <c r="DE12" s="28"/>
      <c r="DF12" s="28">
        <v>0.66700000000000004</v>
      </c>
      <c r="DG12" s="28">
        <v>0.68</v>
      </c>
      <c r="DH12" s="54">
        <f t="shared" si="11"/>
        <v>0.68</v>
      </c>
      <c r="DI12" s="28"/>
      <c r="DJ12" s="28"/>
      <c r="DK12" s="28"/>
      <c r="DL12" s="28"/>
      <c r="DM12" s="5">
        <f t="shared" si="12"/>
        <v>-1</v>
      </c>
      <c r="DN12" s="28">
        <v>0.77</v>
      </c>
      <c r="DO12" s="54">
        <f t="shared" si="1"/>
        <v>0.77</v>
      </c>
      <c r="DP12" s="28">
        <v>0.76</v>
      </c>
      <c r="DQ12" s="54">
        <v>0.755</v>
      </c>
      <c r="DR12" s="28">
        <v>0.75700000000000001</v>
      </c>
      <c r="DS12" s="54">
        <v>0.77600000000000002</v>
      </c>
      <c r="DT12" s="28"/>
      <c r="DU12" s="28">
        <v>0.73499999999999999</v>
      </c>
      <c r="DV12" s="28"/>
      <c r="DW12" s="28">
        <v>0.74099999999999999</v>
      </c>
      <c r="DX12" s="28">
        <v>0.77</v>
      </c>
      <c r="DY12" s="54">
        <f t="shared" si="2"/>
        <v>0.77</v>
      </c>
      <c r="DZ12" s="54"/>
      <c r="EA12" s="54"/>
      <c r="EB12" s="54"/>
      <c r="EC12" s="54"/>
      <c r="ED12" s="5">
        <f t="shared" si="13"/>
        <v>-1</v>
      </c>
      <c r="EE12" s="28">
        <v>0.67</v>
      </c>
      <c r="EF12" s="54">
        <f t="shared" si="14"/>
        <v>0.67</v>
      </c>
      <c r="EG12" s="28">
        <v>0.65700000000000003</v>
      </c>
      <c r="EH12" s="54">
        <v>0.65100000000000002</v>
      </c>
      <c r="EI12" s="28"/>
      <c r="EJ12" s="28">
        <v>0.64200000000000002</v>
      </c>
      <c r="EK12" s="28"/>
      <c r="EL12" s="28">
        <v>0.64500000000000002</v>
      </c>
      <c r="EM12" s="28">
        <v>0.67</v>
      </c>
      <c r="EN12" s="54">
        <f t="shared" si="15"/>
        <v>0.67</v>
      </c>
      <c r="EO12" s="54"/>
      <c r="EP12" s="54"/>
      <c r="EQ12" s="54"/>
      <c r="ER12" s="54"/>
      <c r="ES12" s="5">
        <f t="shared" si="16"/>
        <v>-1</v>
      </c>
      <c r="ET12" s="1510"/>
      <c r="EU12" s="1510"/>
    </row>
    <row r="13" spans="1:155" ht="29" x14ac:dyDescent="0.35">
      <c r="A13" s="8">
        <v>11</v>
      </c>
      <c r="B13" s="1000" t="s">
        <v>16</v>
      </c>
      <c r="C13" s="1000" t="s">
        <v>1144</v>
      </c>
      <c r="D13" s="1333" t="s">
        <v>1384</v>
      </c>
      <c r="E13" s="1000" t="s">
        <v>1145</v>
      </c>
      <c r="F13" s="1334" t="s">
        <v>1387</v>
      </c>
      <c r="G13" s="1766"/>
      <c r="H13" s="1332" t="s">
        <v>1388</v>
      </c>
      <c r="I13" s="1049">
        <v>0.81299999999999994</v>
      </c>
      <c r="J13" s="1049"/>
      <c r="K13" s="1049">
        <v>0.79700000000000004</v>
      </c>
      <c r="L13" s="1049">
        <v>0.79800000000000004</v>
      </c>
      <c r="M13" s="52"/>
      <c r="N13" s="1386">
        <v>1.264</v>
      </c>
      <c r="O13" s="1386">
        <v>1.2769999999999999</v>
      </c>
      <c r="P13" s="1049"/>
      <c r="Q13" s="1049">
        <v>0.85399999999999998</v>
      </c>
      <c r="R13" s="1049"/>
      <c r="S13" s="1049">
        <v>0.86299999999999999</v>
      </c>
      <c r="T13" s="1049">
        <v>0.86099999999999999</v>
      </c>
      <c r="U13" s="1049"/>
      <c r="V13" s="1049">
        <v>0.86</v>
      </c>
      <c r="W13" s="1049">
        <f t="shared" si="3"/>
        <v>0.79800000000000004</v>
      </c>
      <c r="X13" s="1049">
        <v>0.85899999999999999</v>
      </c>
      <c r="Y13" s="1049"/>
      <c r="Z13" s="1049">
        <v>0.84799999999999998</v>
      </c>
      <c r="AA13" s="1049"/>
      <c r="AB13" s="1049">
        <v>0.86799999999999999</v>
      </c>
      <c r="AC13" s="1049">
        <v>0.85099999999999998</v>
      </c>
      <c r="AD13" s="1049"/>
      <c r="AE13" s="1049">
        <v>0.87</v>
      </c>
      <c r="AF13" s="1049">
        <f t="shared" si="4"/>
        <v>0.79800000000000004</v>
      </c>
      <c r="AG13" s="1049">
        <v>0.86199999999999999</v>
      </c>
      <c r="AH13" s="1049"/>
      <c r="AI13" s="1049"/>
      <c r="AJ13" s="1049">
        <v>0.871</v>
      </c>
      <c r="AK13" s="1049"/>
      <c r="AL13" s="1049"/>
      <c r="AM13" s="1049">
        <v>0.86199999999999999</v>
      </c>
      <c r="AN13" s="1049">
        <v>0.873</v>
      </c>
      <c r="AO13" s="1049">
        <v>0.89600000000000002</v>
      </c>
      <c r="AP13" s="1049"/>
      <c r="AQ13" s="1049"/>
      <c r="AR13" s="1049"/>
      <c r="AS13" s="1049"/>
      <c r="AT13" s="1049">
        <v>0.86099999999999999</v>
      </c>
      <c r="AU13" s="1049">
        <f t="shared" si="5"/>
        <v>0.79800000000000004</v>
      </c>
      <c r="AV13" s="1049"/>
      <c r="AW13" s="1049"/>
      <c r="AX13" s="1049"/>
      <c r="AY13" s="1049"/>
      <c r="AZ13" s="1049">
        <v>0.90700000000000003</v>
      </c>
      <c r="BA13" s="1049"/>
      <c r="BB13" s="1049"/>
      <c r="BC13" s="1049">
        <v>0.92100000000000004</v>
      </c>
      <c r="BE13" s="1049"/>
      <c r="BF13" s="1049">
        <v>0.91600000000000004</v>
      </c>
      <c r="BG13" s="1049">
        <v>0.86799999999999999</v>
      </c>
      <c r="BH13" s="32"/>
      <c r="BI13" s="52"/>
      <c r="BJ13" s="1049">
        <v>0.87</v>
      </c>
      <c r="BK13" s="1049">
        <v>0.93</v>
      </c>
      <c r="BL13" s="1049">
        <v>0.87</v>
      </c>
      <c r="BM13" s="1049">
        <v>0.94399999999999995</v>
      </c>
      <c r="BN13" s="1049"/>
      <c r="BO13" s="1049"/>
      <c r="BP13" s="1049">
        <v>0.85399999999999998</v>
      </c>
      <c r="BQ13" s="1049">
        <v>0.89100000000000001</v>
      </c>
      <c r="BR13" s="1049">
        <f t="shared" si="6"/>
        <v>0.79800000000000004</v>
      </c>
      <c r="BS13" s="1049">
        <v>0.91600000000000004</v>
      </c>
      <c r="BT13" s="1049"/>
      <c r="BU13" s="1049"/>
      <c r="BV13" s="1049">
        <v>0.86799999999999999</v>
      </c>
      <c r="BW13" s="1049">
        <v>0.92800000000000005</v>
      </c>
      <c r="BX13" s="1049">
        <v>0.84899999999999998</v>
      </c>
      <c r="BY13" s="1049">
        <v>0.94</v>
      </c>
      <c r="BZ13" s="1049">
        <f t="shared" si="7"/>
        <v>0.79800000000000004</v>
      </c>
      <c r="CA13" s="1049"/>
      <c r="CB13" s="1049"/>
      <c r="CC13" s="1049">
        <v>1.0760000000000001</v>
      </c>
      <c r="CD13" s="1049">
        <v>1.1000000000000001</v>
      </c>
      <c r="CE13" s="1049"/>
      <c r="CF13" s="1049"/>
      <c r="CG13" s="1386">
        <v>1.0049999999999999</v>
      </c>
      <c r="CH13" s="58">
        <f t="shared" si="8"/>
        <v>0.79800000000000004</v>
      </c>
      <c r="CI13" s="58">
        <v>1.0329999999999999</v>
      </c>
      <c r="CJ13" s="52">
        <v>1.0409999999999999</v>
      </c>
      <c r="CK13" s="58">
        <v>1.044</v>
      </c>
      <c r="CL13" s="52">
        <v>1.0509999999999999</v>
      </c>
      <c r="CM13" s="52"/>
      <c r="CN13" s="52">
        <v>1.04</v>
      </c>
      <c r="CO13" s="52"/>
      <c r="CP13" s="52">
        <v>1.0469999999999999</v>
      </c>
      <c r="CQ13" s="1386">
        <v>1.0049999999999999</v>
      </c>
      <c r="CR13" s="58">
        <f t="shared" si="9"/>
        <v>0.79800000000000004</v>
      </c>
      <c r="CS13" s="58"/>
      <c r="CT13" s="58"/>
      <c r="CU13" s="58"/>
      <c r="CV13" s="58"/>
      <c r="CW13" s="6">
        <f t="shared" si="0"/>
        <v>-1</v>
      </c>
      <c r="CX13" s="58">
        <v>0.83</v>
      </c>
      <c r="CY13" s="52">
        <f t="shared" si="10"/>
        <v>0.83</v>
      </c>
      <c r="CZ13" s="58">
        <v>0.81399999999999995</v>
      </c>
      <c r="DA13" s="52">
        <v>0.81299999999999994</v>
      </c>
      <c r="DB13" s="58">
        <v>0.79600000000000004</v>
      </c>
      <c r="DC13" s="58"/>
      <c r="DD13" s="58">
        <v>0.81</v>
      </c>
      <c r="DE13" s="58"/>
      <c r="DF13" s="58">
        <v>0.82799999999999996</v>
      </c>
      <c r="DG13" s="58">
        <v>0.83</v>
      </c>
      <c r="DH13" s="52">
        <f t="shared" si="11"/>
        <v>0.83</v>
      </c>
      <c r="DI13" s="58"/>
      <c r="DJ13" s="58"/>
      <c r="DK13" s="58"/>
      <c r="DL13" s="58"/>
      <c r="DM13" s="6">
        <f t="shared" si="12"/>
        <v>-1</v>
      </c>
      <c r="DN13" s="58">
        <v>0.93</v>
      </c>
      <c r="DO13" s="52">
        <f t="shared" si="1"/>
        <v>0.93</v>
      </c>
      <c r="DP13" s="58">
        <v>0.90800000000000003</v>
      </c>
      <c r="DQ13" s="52">
        <v>0.90700000000000003</v>
      </c>
      <c r="DR13" s="58">
        <v>0.90900000000000003</v>
      </c>
      <c r="DS13" s="52">
        <v>0.91900000000000004</v>
      </c>
      <c r="DT13" s="58"/>
      <c r="DU13" s="58">
        <v>0.89800000000000002</v>
      </c>
      <c r="DV13" s="58"/>
      <c r="DW13" s="58">
        <v>0.88700000000000001</v>
      </c>
      <c r="DX13" s="58">
        <v>0.93</v>
      </c>
      <c r="DY13" s="52">
        <f t="shared" si="2"/>
        <v>0.93</v>
      </c>
      <c r="DZ13" s="52"/>
      <c r="EA13" s="52"/>
      <c r="EB13" s="52"/>
      <c r="EC13" s="52"/>
      <c r="ED13" s="6">
        <f t="shared" si="13"/>
        <v>-1</v>
      </c>
      <c r="EE13" s="58">
        <v>0.82</v>
      </c>
      <c r="EF13" s="52">
        <f t="shared" si="14"/>
        <v>0.82</v>
      </c>
      <c r="EG13" s="58">
        <v>0.81399999999999995</v>
      </c>
      <c r="EH13" s="52">
        <v>0.82199999999999995</v>
      </c>
      <c r="EI13" s="58"/>
      <c r="EJ13" s="58">
        <v>0.81100000000000005</v>
      </c>
      <c r="EK13" s="58"/>
      <c r="EL13" s="58">
        <v>0.79300000000000004</v>
      </c>
      <c r="EM13" s="58">
        <v>0.82</v>
      </c>
      <c r="EN13" s="52">
        <f t="shared" si="15"/>
        <v>0.82</v>
      </c>
      <c r="EO13" s="52"/>
      <c r="EP13" s="52"/>
      <c r="EQ13" s="52"/>
      <c r="ER13" s="52"/>
      <c r="ES13" s="6">
        <f t="shared" si="16"/>
        <v>-1</v>
      </c>
      <c r="ET13" s="1511"/>
      <c r="EU13" s="1511"/>
    </row>
    <row r="14" spans="1:155" ht="29" x14ac:dyDescent="0.35">
      <c r="A14" s="8">
        <v>12</v>
      </c>
      <c r="B14" s="1000" t="s">
        <v>16</v>
      </c>
      <c r="C14" s="1000" t="s">
        <v>1144</v>
      </c>
      <c r="D14" s="1335" t="s">
        <v>1384</v>
      </c>
      <c r="E14" s="1000" t="s">
        <v>1145</v>
      </c>
      <c r="F14" s="1334" t="s">
        <v>1389</v>
      </c>
      <c r="G14" s="1766"/>
      <c r="H14" s="1332" t="s">
        <v>1390</v>
      </c>
      <c r="I14" s="1049">
        <v>0.82399999999999995</v>
      </c>
      <c r="J14" s="1049"/>
      <c r="K14" s="1049">
        <v>0.83499999999999996</v>
      </c>
      <c r="L14" s="1049">
        <v>0.81499999999999995</v>
      </c>
      <c r="M14" s="52"/>
      <c r="N14" s="1386">
        <v>1.325</v>
      </c>
      <c r="O14" s="1386">
        <v>1.335</v>
      </c>
      <c r="P14" s="1049"/>
      <c r="Q14" s="1049">
        <v>0.86899999999999999</v>
      </c>
      <c r="R14" s="1049"/>
      <c r="S14" s="1049">
        <v>0.89</v>
      </c>
      <c r="T14" s="1049">
        <v>0.88800000000000001</v>
      </c>
      <c r="U14" s="1049"/>
      <c r="V14" s="1049">
        <v>0.88200000000000001</v>
      </c>
      <c r="W14" s="1049">
        <f t="shared" si="3"/>
        <v>0.81499999999999995</v>
      </c>
      <c r="X14" s="1049">
        <v>0.88100000000000001</v>
      </c>
      <c r="Y14" s="1049"/>
      <c r="Z14" s="1049">
        <v>0.83599999999999997</v>
      </c>
      <c r="AA14" s="1049"/>
      <c r="AB14" s="1049">
        <v>0.88900000000000001</v>
      </c>
      <c r="AC14" s="1049">
        <v>0.86799999999999999</v>
      </c>
      <c r="AD14" s="1049"/>
      <c r="AE14" s="1049">
        <v>0.875</v>
      </c>
      <c r="AF14" s="1049">
        <f t="shared" si="4"/>
        <v>0.81499999999999995</v>
      </c>
      <c r="AG14" s="1049">
        <v>0.89</v>
      </c>
      <c r="AH14" s="1049"/>
      <c r="AI14" s="1049"/>
      <c r="AJ14" s="1049">
        <v>0.88600000000000001</v>
      </c>
      <c r="AK14" s="1049"/>
      <c r="AL14" s="1049"/>
      <c r="AM14" s="1049">
        <v>0.88700000000000001</v>
      </c>
      <c r="AN14" s="1049">
        <v>0.877</v>
      </c>
      <c r="AO14" s="1049">
        <v>1.2470000000000001</v>
      </c>
      <c r="AP14" s="1049"/>
      <c r="AQ14" s="1049"/>
      <c r="AR14" s="1049"/>
      <c r="AS14" s="1049"/>
      <c r="AT14" s="1049">
        <v>0.86499999999999999</v>
      </c>
      <c r="AU14" s="1049">
        <f t="shared" si="5"/>
        <v>0.81499999999999995</v>
      </c>
      <c r="AV14" s="1049"/>
      <c r="AW14" s="1049"/>
      <c r="AX14" s="1049"/>
      <c r="AY14" s="1049"/>
      <c r="AZ14" s="1049">
        <v>1.012</v>
      </c>
      <c r="BA14" s="1049"/>
      <c r="BB14" s="1049"/>
      <c r="BC14" s="1049">
        <v>1.002</v>
      </c>
      <c r="BE14" s="1049"/>
      <c r="BF14" s="1049">
        <v>0.997</v>
      </c>
      <c r="BG14" s="1049">
        <v>0.86799999999999999</v>
      </c>
      <c r="BH14" s="32"/>
      <c r="BI14" s="52"/>
      <c r="BJ14" s="1049">
        <v>0.874</v>
      </c>
      <c r="BK14" s="1049">
        <v>0.998</v>
      </c>
      <c r="BL14" s="1049">
        <v>0.88300000000000001</v>
      </c>
      <c r="BM14" s="1049">
        <v>1.008</v>
      </c>
      <c r="BN14" s="1049"/>
      <c r="BO14" s="1049"/>
      <c r="BP14" s="1049">
        <v>0.87</v>
      </c>
      <c r="BQ14" s="1049">
        <v>1.0009999999999999</v>
      </c>
      <c r="BR14" s="1049">
        <f t="shared" si="6"/>
        <v>0.81499999999999995</v>
      </c>
      <c r="BS14" s="1049">
        <v>1.014</v>
      </c>
      <c r="BT14" s="1049"/>
      <c r="BU14" s="1049"/>
      <c r="BV14" s="1049">
        <v>0.878</v>
      </c>
      <c r="BW14" s="1049">
        <v>1.024</v>
      </c>
      <c r="BX14" s="1049">
        <v>0.88</v>
      </c>
      <c r="BY14" s="1049">
        <v>0.98099999999999998</v>
      </c>
      <c r="BZ14" s="1049">
        <f t="shared" si="7"/>
        <v>0.81499999999999995</v>
      </c>
      <c r="CA14" s="1049"/>
      <c r="CB14" s="1049"/>
      <c r="CC14" s="1049">
        <v>1.08</v>
      </c>
      <c r="CD14" s="1049">
        <v>1.0580000000000001</v>
      </c>
      <c r="CE14" s="1049"/>
      <c r="CF14" s="1049"/>
      <c r="CG14" s="1386">
        <v>1</v>
      </c>
      <c r="CH14" s="58">
        <f t="shared" si="8"/>
        <v>0.81499999999999995</v>
      </c>
      <c r="CI14" s="58">
        <v>0.98899999999999999</v>
      </c>
      <c r="CJ14" s="52">
        <v>1.004</v>
      </c>
      <c r="CK14" s="58">
        <v>0.99399999999999999</v>
      </c>
      <c r="CL14" s="52">
        <v>1.0069999999999999</v>
      </c>
      <c r="CM14" s="52"/>
      <c r="CN14" s="52">
        <v>0.96199999999999997</v>
      </c>
      <c r="CO14" s="52"/>
      <c r="CP14" s="52">
        <v>0.95</v>
      </c>
      <c r="CQ14" s="1386">
        <v>1</v>
      </c>
      <c r="CR14" s="58">
        <f t="shared" si="9"/>
        <v>0.81499999999999995</v>
      </c>
      <c r="CS14" s="58"/>
      <c r="CT14" s="58"/>
      <c r="CU14" s="58"/>
      <c r="CV14" s="58"/>
      <c r="CW14" s="6">
        <f t="shared" si="0"/>
        <v>-1</v>
      </c>
      <c r="CX14" s="58">
        <v>0.68</v>
      </c>
      <c r="CY14" s="52">
        <f t="shared" si="10"/>
        <v>0.68</v>
      </c>
      <c r="CZ14" s="58">
        <v>0.66</v>
      </c>
      <c r="DA14" s="52">
        <v>0.65</v>
      </c>
      <c r="DB14" s="58">
        <v>0.64700000000000002</v>
      </c>
      <c r="DC14" s="58"/>
      <c r="DD14" s="58">
        <v>0.67400000000000004</v>
      </c>
      <c r="DE14" s="58"/>
      <c r="DF14" s="58">
        <v>0.69199999999999995</v>
      </c>
      <c r="DG14" s="58">
        <v>0.68</v>
      </c>
      <c r="DH14" s="52">
        <f t="shared" si="11"/>
        <v>0.68</v>
      </c>
      <c r="DI14" s="58"/>
      <c r="DJ14" s="58"/>
      <c r="DK14" s="58"/>
      <c r="DL14" s="58"/>
      <c r="DM14" s="6">
        <f t="shared" si="12"/>
        <v>-1</v>
      </c>
      <c r="DN14" s="58">
        <v>0.79</v>
      </c>
      <c r="DO14" s="52">
        <f t="shared" si="1"/>
        <v>0.79</v>
      </c>
      <c r="DP14" s="58">
        <v>0.8</v>
      </c>
      <c r="DQ14" s="52">
        <v>0.78</v>
      </c>
      <c r="DR14" s="58">
        <v>0.77800000000000002</v>
      </c>
      <c r="DS14" s="52">
        <v>0.77100000000000002</v>
      </c>
      <c r="DT14" s="58"/>
      <c r="DU14" s="58">
        <v>0.77800000000000002</v>
      </c>
      <c r="DV14" s="58"/>
      <c r="DW14" s="58">
        <v>0.79500000000000004</v>
      </c>
      <c r="DX14" s="58">
        <v>0.79</v>
      </c>
      <c r="DY14" s="52">
        <f t="shared" si="2"/>
        <v>0.79</v>
      </c>
      <c r="DZ14" s="52"/>
      <c r="EA14" s="52"/>
      <c r="EB14" s="52"/>
      <c r="EC14" s="52"/>
      <c r="ED14" s="6">
        <f t="shared" si="13"/>
        <v>-1</v>
      </c>
      <c r="EE14" s="58">
        <v>0.67</v>
      </c>
      <c r="EF14" s="52">
        <f t="shared" si="14"/>
        <v>0.67</v>
      </c>
      <c r="EG14" s="58">
        <v>0.66500000000000004</v>
      </c>
      <c r="EH14" s="52">
        <v>0.65900000000000003</v>
      </c>
      <c r="EI14" s="58"/>
      <c r="EJ14" s="58">
        <v>0.65700000000000003</v>
      </c>
      <c r="EK14" s="58"/>
      <c r="EL14" s="58">
        <v>0.66800000000000004</v>
      </c>
      <c r="EM14" s="58">
        <v>0.67</v>
      </c>
      <c r="EN14" s="52">
        <f t="shared" si="15"/>
        <v>0.67</v>
      </c>
      <c r="EO14" s="52"/>
      <c r="EP14" s="52"/>
      <c r="EQ14" s="52"/>
      <c r="ER14" s="52"/>
      <c r="ES14" s="6">
        <f t="shared" si="16"/>
        <v>-1</v>
      </c>
      <c r="ET14" s="1511"/>
      <c r="EU14" s="1511"/>
    </row>
    <row r="15" spans="1:155" ht="29" x14ac:dyDescent="0.35">
      <c r="A15" s="8">
        <v>13</v>
      </c>
      <c r="B15" s="1000" t="s">
        <v>16</v>
      </c>
      <c r="C15" s="1000" t="s">
        <v>1144</v>
      </c>
      <c r="D15" s="1335" t="s">
        <v>1384</v>
      </c>
      <c r="E15" s="1000" t="s">
        <v>1145</v>
      </c>
      <c r="F15" s="1336" t="s">
        <v>1391</v>
      </c>
      <c r="G15" s="1766"/>
      <c r="H15" s="1337" t="s">
        <v>1392</v>
      </c>
      <c r="I15" s="1049">
        <v>1.0089999999999999</v>
      </c>
      <c r="J15" s="1049"/>
      <c r="K15" s="1049">
        <v>0.98</v>
      </c>
      <c r="L15" s="1049">
        <v>0.99299999999999999</v>
      </c>
      <c r="M15" s="52"/>
      <c r="N15" s="1386">
        <v>1.2749999999999999</v>
      </c>
      <c r="O15" s="1386">
        <v>1.3120000000000001</v>
      </c>
      <c r="P15" s="1049"/>
      <c r="Q15" s="1049">
        <v>1.0429999999999999</v>
      </c>
      <c r="R15" s="1049"/>
      <c r="S15" s="1049">
        <v>1.0189999999999999</v>
      </c>
      <c r="T15" s="1049">
        <v>1.022</v>
      </c>
      <c r="U15" s="1049"/>
      <c r="V15" s="1049">
        <v>1.01</v>
      </c>
      <c r="W15" s="1049">
        <f t="shared" si="3"/>
        <v>0.99299999999999999</v>
      </c>
      <c r="X15" s="1049">
        <v>1.0249999999999999</v>
      </c>
      <c r="Y15" s="1049"/>
      <c r="Z15" s="1049">
        <v>0.83499999999999996</v>
      </c>
      <c r="AA15" s="1049"/>
      <c r="AB15" s="1049">
        <v>1.048</v>
      </c>
      <c r="AC15" s="1049">
        <v>1.032</v>
      </c>
      <c r="AD15" s="1049"/>
      <c r="AE15" s="1049">
        <v>1.032</v>
      </c>
      <c r="AF15" s="1049">
        <f t="shared" si="4"/>
        <v>0.99299999999999999</v>
      </c>
      <c r="AG15" s="1049">
        <v>1.044</v>
      </c>
      <c r="AH15" s="1049"/>
      <c r="AI15" s="1049"/>
      <c r="AJ15" s="1049">
        <v>1.032</v>
      </c>
      <c r="AK15" s="1049"/>
      <c r="AL15" s="1049"/>
      <c r="AM15" s="1049">
        <v>1.0249999999999999</v>
      </c>
      <c r="AN15" s="1049">
        <v>1.0109999999999999</v>
      </c>
      <c r="AO15" s="1049">
        <v>1.2829999999999999</v>
      </c>
      <c r="AP15" s="1049"/>
      <c r="AQ15" s="1049"/>
      <c r="AR15" s="1049"/>
      <c r="AS15" s="1049"/>
      <c r="AT15" s="1049">
        <v>0.98499999999999999</v>
      </c>
      <c r="AU15" s="1049">
        <f t="shared" si="5"/>
        <v>0.98499999999999999</v>
      </c>
      <c r="AV15" s="1049"/>
      <c r="AW15" s="1049"/>
      <c r="AX15" s="1049"/>
      <c r="AY15" s="1049"/>
      <c r="AZ15" s="1049">
        <v>1.28</v>
      </c>
      <c r="BA15" s="1049"/>
      <c r="BB15" s="1049"/>
      <c r="BC15" s="1049">
        <v>1.29</v>
      </c>
      <c r="BE15" s="1049"/>
      <c r="BF15" s="1049">
        <v>1.2909999999999999</v>
      </c>
      <c r="BG15" s="1049">
        <v>1.0149999999999999</v>
      </c>
      <c r="BH15" s="32"/>
      <c r="BI15" s="52"/>
      <c r="BJ15" s="1049">
        <v>1.0109999999999999</v>
      </c>
      <c r="BK15" s="1049">
        <v>1.2709999999999999</v>
      </c>
      <c r="BL15" s="1049">
        <v>1.0209999999999999</v>
      </c>
      <c r="BM15" s="1049">
        <v>1.284</v>
      </c>
      <c r="BN15" s="1049"/>
      <c r="BO15" s="1049"/>
      <c r="BP15" s="1049">
        <v>0.98299999999999998</v>
      </c>
      <c r="BQ15" s="1049">
        <v>1.2829999999999999</v>
      </c>
      <c r="BR15" s="1049">
        <f t="shared" si="6"/>
        <v>0.98299999999999998</v>
      </c>
      <c r="BS15" s="1049">
        <v>1.272</v>
      </c>
      <c r="BT15" s="1049"/>
      <c r="BU15" s="1049"/>
      <c r="BV15" s="1049">
        <v>1.022</v>
      </c>
      <c r="BW15" s="1049">
        <v>1.294</v>
      </c>
      <c r="BX15" s="1049">
        <v>0.97499999999999998</v>
      </c>
      <c r="BY15" s="1049">
        <v>1.304</v>
      </c>
      <c r="BZ15" s="1049">
        <f t="shared" si="7"/>
        <v>0.97499999999999998</v>
      </c>
      <c r="CA15" s="1049"/>
      <c r="CB15" s="1049"/>
      <c r="CC15" s="1049">
        <v>1.369</v>
      </c>
      <c r="CD15" s="1049">
        <v>1.357</v>
      </c>
      <c r="CE15" s="1049"/>
      <c r="CF15" s="1049"/>
      <c r="CG15" s="1386">
        <v>1.3</v>
      </c>
      <c r="CH15" s="58">
        <f t="shared" si="8"/>
        <v>0.97499999999999998</v>
      </c>
      <c r="CI15" s="58">
        <v>1.2869999999999999</v>
      </c>
      <c r="CJ15" s="52">
        <v>1.3109999999999999</v>
      </c>
      <c r="CK15" s="58">
        <v>1.2909999999999999</v>
      </c>
      <c r="CL15" s="52">
        <v>1.3140000000000001</v>
      </c>
      <c r="CM15" s="52"/>
      <c r="CN15" s="52">
        <v>1.2709999999999999</v>
      </c>
      <c r="CO15" s="52"/>
      <c r="CP15" s="52">
        <v>1.2769999999999999</v>
      </c>
      <c r="CQ15" s="1386">
        <v>1.3</v>
      </c>
      <c r="CR15" s="58">
        <f t="shared" si="9"/>
        <v>0.97499999999999998</v>
      </c>
      <c r="CS15" s="58"/>
      <c r="CT15" s="58"/>
      <c r="CU15" s="58"/>
      <c r="CV15" s="58"/>
      <c r="CW15" s="6">
        <f t="shared" si="0"/>
        <v>-1</v>
      </c>
      <c r="CX15" s="58">
        <v>0.63</v>
      </c>
      <c r="CY15" s="52">
        <f t="shared" si="10"/>
        <v>0.63</v>
      </c>
      <c r="CZ15" s="58">
        <v>0.621</v>
      </c>
      <c r="DA15" s="52">
        <v>0.61299999999999999</v>
      </c>
      <c r="DB15" s="58">
        <v>0.60099999999999998</v>
      </c>
      <c r="DC15" s="58"/>
      <c r="DD15" s="58">
        <v>0.59699999999999998</v>
      </c>
      <c r="DE15" s="58"/>
      <c r="DF15" s="58">
        <v>0.59499999999999997</v>
      </c>
      <c r="DG15" s="58">
        <v>0.63</v>
      </c>
      <c r="DH15" s="52">
        <f t="shared" si="11"/>
        <v>0.63</v>
      </c>
      <c r="DI15" s="58"/>
      <c r="DJ15" s="58"/>
      <c r="DK15" s="58"/>
      <c r="DL15" s="58"/>
      <c r="DM15" s="6">
        <f t="shared" si="12"/>
        <v>-1</v>
      </c>
      <c r="DN15" s="58">
        <v>0.88</v>
      </c>
      <c r="DO15" s="52">
        <f t="shared" si="1"/>
        <v>0.88</v>
      </c>
      <c r="DP15" s="58">
        <v>0.873</v>
      </c>
      <c r="DQ15" s="52">
        <v>0.86</v>
      </c>
      <c r="DR15" s="58">
        <v>0.873</v>
      </c>
      <c r="DS15" s="52">
        <v>0.85099999999999998</v>
      </c>
      <c r="DT15" s="58"/>
      <c r="DU15" s="58">
        <v>0.85799999999999998</v>
      </c>
      <c r="DV15" s="58"/>
      <c r="DW15" s="58">
        <v>0.85499999999999998</v>
      </c>
      <c r="DX15" s="58">
        <v>0.88</v>
      </c>
      <c r="DY15" s="52">
        <f t="shared" si="2"/>
        <v>0.88</v>
      </c>
      <c r="DZ15" s="52"/>
      <c r="EA15" s="52"/>
      <c r="EB15" s="52"/>
      <c r="EC15" s="52"/>
      <c r="ED15" s="6">
        <f t="shared" si="13"/>
        <v>-1</v>
      </c>
      <c r="EE15" s="58">
        <v>0.62</v>
      </c>
      <c r="EF15" s="52">
        <f t="shared" si="14"/>
        <v>0.62</v>
      </c>
      <c r="EG15" s="58">
        <v>0.62</v>
      </c>
      <c r="EH15" s="52">
        <v>0.63400000000000001</v>
      </c>
      <c r="EI15" s="58"/>
      <c r="EJ15" s="58">
        <v>0.621</v>
      </c>
      <c r="EK15" s="58"/>
      <c r="EL15" s="58">
        <v>0.60499999999999998</v>
      </c>
      <c r="EM15" s="58">
        <v>0.62</v>
      </c>
      <c r="EN15" s="52">
        <f t="shared" si="15"/>
        <v>0.62</v>
      </c>
      <c r="EO15" s="52"/>
      <c r="EP15" s="52"/>
      <c r="EQ15" s="52"/>
      <c r="ER15" s="52"/>
      <c r="ES15" s="6">
        <f t="shared" si="16"/>
        <v>-1</v>
      </c>
      <c r="ET15" s="1511"/>
      <c r="EU15" s="1511"/>
    </row>
    <row r="16" spans="1:155" ht="29" x14ac:dyDescent="0.35">
      <c r="A16" s="8">
        <v>14</v>
      </c>
      <c r="B16" s="1000" t="s">
        <v>16</v>
      </c>
      <c r="C16" s="1000" t="s">
        <v>1144</v>
      </c>
      <c r="D16" s="1335" t="s">
        <v>1384</v>
      </c>
      <c r="E16" s="1000" t="s">
        <v>1145</v>
      </c>
      <c r="F16" s="1336" t="s">
        <v>1393</v>
      </c>
      <c r="G16" s="1766"/>
      <c r="H16" s="1337" t="s">
        <v>1394</v>
      </c>
      <c r="I16" s="1049">
        <v>0.99299999999999999</v>
      </c>
      <c r="J16" s="1049"/>
      <c r="K16" s="1049">
        <v>0.97799999999999998</v>
      </c>
      <c r="L16" s="1049">
        <v>1</v>
      </c>
      <c r="M16" s="52"/>
      <c r="N16" s="1386">
        <v>1.2969999999999999</v>
      </c>
      <c r="O16" s="1386">
        <v>1.32</v>
      </c>
      <c r="P16" s="1049"/>
      <c r="Q16" s="1049">
        <v>1.02</v>
      </c>
      <c r="R16" s="1049"/>
      <c r="S16" s="1049">
        <v>1.046</v>
      </c>
      <c r="T16" s="1049">
        <v>1.0229999999999999</v>
      </c>
      <c r="U16" s="1049"/>
      <c r="V16" s="1049">
        <v>1.0229999999999999</v>
      </c>
      <c r="W16" s="1049">
        <f t="shared" si="3"/>
        <v>1</v>
      </c>
      <c r="X16" s="1049">
        <v>1.0509999999999999</v>
      </c>
      <c r="Y16" s="1049"/>
      <c r="Z16" s="1049">
        <v>0.82</v>
      </c>
      <c r="AA16" s="1049"/>
      <c r="AB16" s="1049">
        <v>1.036</v>
      </c>
      <c r="AC16" s="1049">
        <v>1.0349999999999999</v>
      </c>
      <c r="AD16" s="1049"/>
      <c r="AE16" s="1049">
        <v>1.03</v>
      </c>
      <c r="AF16" s="1049">
        <f t="shared" si="4"/>
        <v>1</v>
      </c>
      <c r="AG16" s="1049">
        <v>1.052</v>
      </c>
      <c r="AH16" s="1049"/>
      <c r="AI16" s="1049"/>
      <c r="AJ16" s="1049">
        <v>1.0429999999999999</v>
      </c>
      <c r="AK16" s="1049"/>
      <c r="AL16" s="1049"/>
      <c r="AM16" s="1049">
        <v>1.034</v>
      </c>
      <c r="AN16" s="1049">
        <v>1.0249999999999999</v>
      </c>
      <c r="AO16" s="1049">
        <v>1.222</v>
      </c>
      <c r="AP16" s="1049"/>
      <c r="AQ16" s="1049"/>
      <c r="AR16" s="1049"/>
      <c r="AS16" s="1049"/>
      <c r="AT16" s="1049">
        <v>0.995</v>
      </c>
      <c r="AU16" s="1049">
        <f t="shared" si="5"/>
        <v>0.995</v>
      </c>
      <c r="AV16" s="1049"/>
      <c r="AW16" s="1049"/>
      <c r="AX16" s="1049"/>
      <c r="AY16" s="1049"/>
      <c r="AZ16" s="1049">
        <v>1.26</v>
      </c>
      <c r="BA16" s="1049"/>
      <c r="BB16" s="1049"/>
      <c r="BC16" s="1049">
        <v>1.266</v>
      </c>
      <c r="BE16" s="1049"/>
      <c r="BF16" s="1049">
        <v>1.282</v>
      </c>
      <c r="BG16" s="1049">
        <v>1.0109999999999999</v>
      </c>
      <c r="BH16" s="32"/>
      <c r="BI16" s="52"/>
      <c r="BJ16" s="1049">
        <v>1.018</v>
      </c>
      <c r="BK16" s="1049">
        <v>1.28</v>
      </c>
      <c r="BL16" s="1049">
        <v>1.0169999999999999</v>
      </c>
      <c r="BM16" s="1049">
        <v>1.2809999999999999</v>
      </c>
      <c r="BN16" s="1049"/>
      <c r="BO16" s="1049"/>
      <c r="BP16" s="1049">
        <v>0.98199999999999998</v>
      </c>
      <c r="BQ16" s="1049">
        <v>1.2509999999999999</v>
      </c>
      <c r="BR16" s="1049">
        <f t="shared" si="6"/>
        <v>0.98199999999999998</v>
      </c>
      <c r="BS16" s="1049">
        <v>1.2490000000000001</v>
      </c>
      <c r="BT16" s="1049"/>
      <c r="BU16" s="1049"/>
      <c r="BV16" s="1049">
        <v>1.0129999999999999</v>
      </c>
      <c r="BW16" s="1049">
        <v>1.272</v>
      </c>
      <c r="BX16" s="1049">
        <v>1.0229999999999999</v>
      </c>
      <c r="BY16" s="1049">
        <v>1.2210000000000001</v>
      </c>
      <c r="BZ16" s="1049">
        <f t="shared" si="7"/>
        <v>0.98199999999999998</v>
      </c>
      <c r="CA16" s="1049"/>
      <c r="CB16" s="1049"/>
      <c r="CC16" s="1049">
        <v>1.3320000000000001</v>
      </c>
      <c r="CD16" s="1049">
        <v>1.3149999999999999</v>
      </c>
      <c r="CE16" s="1049"/>
      <c r="CF16" s="1049"/>
      <c r="CG16" s="1386">
        <v>1.35</v>
      </c>
      <c r="CH16" s="58">
        <f t="shared" si="8"/>
        <v>0.98199999999999998</v>
      </c>
      <c r="CI16" s="58">
        <v>1.3540000000000001</v>
      </c>
      <c r="CJ16" s="52">
        <v>1.361</v>
      </c>
      <c r="CK16" s="58">
        <v>1.3520000000000001</v>
      </c>
      <c r="CL16" s="52">
        <v>1.327</v>
      </c>
      <c r="CM16" s="52"/>
      <c r="CN16" s="52">
        <v>1.3280000000000001</v>
      </c>
      <c r="CO16" s="52"/>
      <c r="CP16" s="52">
        <v>1.34</v>
      </c>
      <c r="CQ16" s="1386">
        <v>1.35</v>
      </c>
      <c r="CR16" s="58">
        <f t="shared" si="9"/>
        <v>0.98199999999999998</v>
      </c>
      <c r="CS16" s="58"/>
      <c r="CT16" s="58"/>
      <c r="CU16" s="58"/>
      <c r="CV16" s="58"/>
      <c r="CW16" s="6">
        <f t="shared" si="0"/>
        <v>-1</v>
      </c>
      <c r="CX16" s="58">
        <v>0.81</v>
      </c>
      <c r="CY16" s="52">
        <f t="shared" si="10"/>
        <v>0.81</v>
      </c>
      <c r="CZ16" s="58">
        <v>0.78400000000000003</v>
      </c>
      <c r="DA16" s="52">
        <v>0.77900000000000003</v>
      </c>
      <c r="DB16" s="58">
        <v>0.77200000000000002</v>
      </c>
      <c r="DC16" s="58"/>
      <c r="DD16" s="58">
        <v>0.79100000000000004</v>
      </c>
      <c r="DE16" s="58"/>
      <c r="DF16" s="58">
        <v>0.79500000000000004</v>
      </c>
      <c r="DG16" s="58">
        <v>0.81</v>
      </c>
      <c r="DH16" s="52">
        <f t="shared" si="11"/>
        <v>0.81</v>
      </c>
      <c r="DI16" s="58"/>
      <c r="DJ16" s="58"/>
      <c r="DK16" s="58"/>
      <c r="DL16" s="58"/>
      <c r="DM16" s="6">
        <f t="shared" si="12"/>
        <v>-1</v>
      </c>
      <c r="DN16" s="58">
        <v>1.03</v>
      </c>
      <c r="DO16" s="52">
        <f t="shared" si="1"/>
        <v>1.03</v>
      </c>
      <c r="DP16" s="58">
        <v>1.0229999999999999</v>
      </c>
      <c r="DQ16" s="52">
        <v>1.018</v>
      </c>
      <c r="DR16" s="58">
        <v>1.02</v>
      </c>
      <c r="DS16" s="52">
        <v>1.0189999999999999</v>
      </c>
      <c r="DT16" s="58"/>
      <c r="DU16" s="58">
        <v>1</v>
      </c>
      <c r="DV16" s="58"/>
      <c r="DW16" s="58">
        <v>1.014</v>
      </c>
      <c r="DX16" s="58">
        <v>1.03</v>
      </c>
      <c r="DY16" s="52">
        <f t="shared" si="2"/>
        <v>1.03</v>
      </c>
      <c r="DZ16" s="52"/>
      <c r="EA16" s="52"/>
      <c r="EB16" s="52"/>
      <c r="EC16" s="52"/>
      <c r="ED16" s="6">
        <f t="shared" si="13"/>
        <v>-1</v>
      </c>
      <c r="EE16" s="58">
        <v>0.79</v>
      </c>
      <c r="EF16" s="52">
        <f t="shared" si="14"/>
        <v>0.79</v>
      </c>
      <c r="EG16" s="58">
        <v>0.77600000000000002</v>
      </c>
      <c r="EH16" s="52">
        <v>0.78900000000000003</v>
      </c>
      <c r="EI16" s="58"/>
      <c r="EJ16" s="58">
        <v>0.77200000000000002</v>
      </c>
      <c r="EK16" s="58"/>
      <c r="EL16" s="58">
        <v>0.78300000000000003</v>
      </c>
      <c r="EM16" s="58">
        <v>0.79</v>
      </c>
      <c r="EN16" s="52">
        <f t="shared" si="15"/>
        <v>0.79</v>
      </c>
      <c r="EO16" s="52"/>
      <c r="EP16" s="52"/>
      <c r="EQ16" s="52"/>
      <c r="ER16" s="52"/>
      <c r="ES16" s="6">
        <f t="shared" si="16"/>
        <v>-1</v>
      </c>
      <c r="ET16" s="1511"/>
      <c r="EU16" s="1511"/>
    </row>
    <row r="17" spans="1:151" ht="29" x14ac:dyDescent="0.35">
      <c r="A17" s="8">
        <v>15</v>
      </c>
      <c r="B17" s="1000" t="s">
        <v>16</v>
      </c>
      <c r="C17" s="1000" t="s">
        <v>1144</v>
      </c>
      <c r="D17" s="1335" t="s">
        <v>1384</v>
      </c>
      <c r="E17" s="1000" t="s">
        <v>1145</v>
      </c>
      <c r="F17" s="1336" t="s">
        <v>1395</v>
      </c>
      <c r="G17" s="1766"/>
      <c r="H17" s="1337" t="s">
        <v>1396</v>
      </c>
      <c r="I17" s="1049">
        <v>1.0149999999999999</v>
      </c>
      <c r="J17" s="1049"/>
      <c r="K17" s="1049">
        <v>1.0209999999999999</v>
      </c>
      <c r="L17" s="1049">
        <v>0.995</v>
      </c>
      <c r="M17" s="52"/>
      <c r="N17" s="1386">
        <v>1.272</v>
      </c>
      <c r="O17" s="1386">
        <v>1.304</v>
      </c>
      <c r="P17" s="1049"/>
      <c r="Q17" s="1049">
        <v>1.0329999999999999</v>
      </c>
      <c r="R17" s="1049"/>
      <c r="S17" s="1049">
        <v>1.0429999999999999</v>
      </c>
      <c r="T17" s="1049">
        <v>1.0580000000000001</v>
      </c>
      <c r="U17" s="1049"/>
      <c r="V17" s="1049">
        <v>1.03</v>
      </c>
      <c r="W17" s="1049">
        <f t="shared" si="3"/>
        <v>0.995</v>
      </c>
      <c r="X17" s="1049">
        <v>1.0640000000000001</v>
      </c>
      <c r="Y17" s="1049"/>
      <c r="Z17" s="1049">
        <v>0.86499999999999999</v>
      </c>
      <c r="AA17" s="1049"/>
      <c r="AB17" s="1049">
        <v>1.075</v>
      </c>
      <c r="AC17" s="1049">
        <v>1.06</v>
      </c>
      <c r="AD17" s="1049"/>
      <c r="AE17" s="1049">
        <v>1.0529999999999999</v>
      </c>
      <c r="AF17" s="1049">
        <f t="shared" si="4"/>
        <v>0.995</v>
      </c>
      <c r="AG17" s="1049">
        <v>1.0780000000000001</v>
      </c>
      <c r="AH17" s="1049"/>
      <c r="AI17" s="1049"/>
      <c r="AJ17" s="1049">
        <v>1.0449999999999999</v>
      </c>
      <c r="AK17" s="1049"/>
      <c r="AL17" s="1049"/>
      <c r="AM17" s="1049">
        <v>1.0449999999999999</v>
      </c>
      <c r="AN17" s="1049">
        <v>1.0629999999999999</v>
      </c>
      <c r="AO17" s="1049">
        <v>1.2170000000000001</v>
      </c>
      <c r="AP17" s="1049"/>
      <c r="AQ17" s="1049"/>
      <c r="AR17" s="1049"/>
      <c r="AS17" s="1049"/>
      <c r="AT17" s="1049">
        <v>1.0329999999999999</v>
      </c>
      <c r="AU17" s="1049">
        <f t="shared" si="5"/>
        <v>0.995</v>
      </c>
      <c r="AV17" s="1049"/>
      <c r="AW17" s="1049"/>
      <c r="AX17" s="1049"/>
      <c r="AY17" s="1049"/>
      <c r="AZ17" s="1049">
        <v>1.242</v>
      </c>
      <c r="BA17" s="1049"/>
      <c r="BB17" s="1049"/>
      <c r="BC17" s="1049">
        <v>1.24</v>
      </c>
      <c r="BE17" s="1049"/>
      <c r="BF17" s="1049">
        <v>1.2549999999999999</v>
      </c>
      <c r="BG17" s="1049">
        <v>1.0429999999999999</v>
      </c>
      <c r="BH17" s="32"/>
      <c r="BI17" s="52"/>
      <c r="BJ17" s="1049">
        <v>1.0620000000000001</v>
      </c>
      <c r="BK17" s="1049">
        <v>1.2310000000000001</v>
      </c>
      <c r="BL17" s="1049">
        <v>1.0740000000000001</v>
      </c>
      <c r="BM17" s="1049">
        <v>1.2330000000000001</v>
      </c>
      <c r="BN17" s="1049"/>
      <c r="BO17" s="1049"/>
      <c r="BP17" s="1049">
        <v>1.0429999999999999</v>
      </c>
      <c r="BQ17" s="1049">
        <v>1.2170000000000001</v>
      </c>
      <c r="BR17" s="1049">
        <f t="shared" si="6"/>
        <v>0.995</v>
      </c>
      <c r="BS17" s="1049">
        <v>1.2589999999999999</v>
      </c>
      <c r="BT17" s="1049"/>
      <c r="BU17" s="1049"/>
      <c r="BV17" s="1049">
        <v>1.083</v>
      </c>
      <c r="BW17" s="1049">
        <v>1.2529999999999999</v>
      </c>
      <c r="BX17" s="1049">
        <v>1.0640000000000001</v>
      </c>
      <c r="BY17" s="1049">
        <v>1.2509999999999999</v>
      </c>
      <c r="BZ17" s="1049">
        <f t="shared" si="7"/>
        <v>0.995</v>
      </c>
      <c r="CA17" s="1049"/>
      <c r="CB17" s="1049"/>
      <c r="CC17" s="1049">
        <v>1.33</v>
      </c>
      <c r="CD17" s="1049">
        <v>1.3120000000000001</v>
      </c>
      <c r="CE17" s="1049"/>
      <c r="CF17" s="1049"/>
      <c r="CG17" s="1386">
        <v>1.06</v>
      </c>
      <c r="CH17" s="58">
        <f t="shared" si="8"/>
        <v>0.995</v>
      </c>
      <c r="CI17" s="58">
        <v>1.3520000000000001</v>
      </c>
      <c r="CJ17" s="52">
        <v>1.377</v>
      </c>
      <c r="CK17" s="58">
        <v>1.3680000000000001</v>
      </c>
      <c r="CL17" s="52">
        <v>1.3720000000000001</v>
      </c>
      <c r="CM17" s="52"/>
      <c r="CN17" s="52">
        <v>1.36</v>
      </c>
      <c r="CO17" s="52"/>
      <c r="CP17" s="52">
        <v>1.351</v>
      </c>
      <c r="CQ17" s="1386">
        <v>1.06</v>
      </c>
      <c r="CR17" s="58">
        <f t="shared" si="9"/>
        <v>0.995</v>
      </c>
      <c r="CS17" s="58"/>
      <c r="CT17" s="58"/>
      <c r="CU17" s="58"/>
      <c r="CV17" s="58"/>
      <c r="CW17" s="6">
        <f t="shared" si="0"/>
        <v>-1</v>
      </c>
      <c r="CX17" s="58">
        <v>0.66</v>
      </c>
      <c r="CY17" s="52">
        <f t="shared" si="10"/>
        <v>0.66</v>
      </c>
      <c r="CZ17" s="58">
        <v>0.628</v>
      </c>
      <c r="DA17" s="52">
        <v>0.63700000000000001</v>
      </c>
      <c r="DB17" s="58">
        <v>0.622</v>
      </c>
      <c r="DC17" s="58"/>
      <c r="DD17" s="58">
        <v>0.63400000000000001</v>
      </c>
      <c r="DE17" s="58"/>
      <c r="DF17" s="58">
        <v>0.60899999999999999</v>
      </c>
      <c r="DG17" s="58">
        <v>0.66</v>
      </c>
      <c r="DH17" s="52">
        <f t="shared" si="11"/>
        <v>0.66</v>
      </c>
      <c r="DI17" s="58"/>
      <c r="DJ17" s="58"/>
      <c r="DK17" s="58"/>
      <c r="DL17" s="58"/>
      <c r="DM17" s="6">
        <f t="shared" si="12"/>
        <v>-1</v>
      </c>
      <c r="DN17" s="58">
        <v>0.91</v>
      </c>
      <c r="DO17" s="52">
        <f t="shared" si="1"/>
        <v>0.91</v>
      </c>
      <c r="DP17" s="58">
        <v>0.89500000000000002</v>
      </c>
      <c r="DQ17" s="52">
        <v>0.879</v>
      </c>
      <c r="DR17" s="58">
        <v>0.88500000000000001</v>
      </c>
      <c r="DS17" s="52">
        <v>0.88200000000000001</v>
      </c>
      <c r="DT17" s="58"/>
      <c r="DU17" s="58">
        <v>0.89300000000000002</v>
      </c>
      <c r="DV17" s="58"/>
      <c r="DW17" s="58">
        <v>0.89300000000000002</v>
      </c>
      <c r="DX17" s="58">
        <v>0.91</v>
      </c>
      <c r="DY17" s="52">
        <f t="shared" si="2"/>
        <v>0.91</v>
      </c>
      <c r="DZ17" s="52"/>
      <c r="EA17" s="52"/>
      <c r="EB17" s="52"/>
      <c r="EC17" s="52"/>
      <c r="ED17" s="6">
        <f t="shared" si="13"/>
        <v>-1</v>
      </c>
      <c r="EE17" s="58">
        <v>0.64</v>
      </c>
      <c r="EF17" s="52">
        <f t="shared" si="14"/>
        <v>0.64</v>
      </c>
      <c r="EG17" s="58">
        <v>0.625</v>
      </c>
      <c r="EH17" s="52">
        <v>0.627</v>
      </c>
      <c r="EI17" s="58"/>
      <c r="EJ17" s="58">
        <v>0.62</v>
      </c>
      <c r="EK17" s="58"/>
      <c r="EL17" s="58">
        <v>0.63</v>
      </c>
      <c r="EM17" s="58">
        <v>0.64</v>
      </c>
      <c r="EN17" s="52">
        <f t="shared" si="15"/>
        <v>0.64</v>
      </c>
      <c r="EO17" s="52"/>
      <c r="EP17" s="52"/>
      <c r="EQ17" s="52"/>
      <c r="ER17" s="52"/>
      <c r="ES17" s="6">
        <f t="shared" si="16"/>
        <v>-1</v>
      </c>
      <c r="ET17" s="1511"/>
      <c r="EU17" s="1511"/>
    </row>
    <row r="18" spans="1:151" x14ac:dyDescent="0.35">
      <c r="A18" s="8">
        <v>16</v>
      </c>
      <c r="B18" s="1000" t="s">
        <v>16</v>
      </c>
      <c r="C18" s="1000" t="s">
        <v>1144</v>
      </c>
      <c r="D18" s="1335" t="s">
        <v>1384</v>
      </c>
      <c r="E18" s="1000" t="s">
        <v>1145</v>
      </c>
      <c r="F18" s="1334" t="s">
        <v>1397</v>
      </c>
      <c r="G18" s="1766"/>
      <c r="H18" s="1332" t="s">
        <v>1398</v>
      </c>
      <c r="I18" s="1049">
        <v>0.84499999999999997</v>
      </c>
      <c r="J18" s="1049"/>
      <c r="K18" s="1049">
        <v>0.85899999999999999</v>
      </c>
      <c r="L18" s="1049">
        <v>0.874</v>
      </c>
      <c r="M18" s="52"/>
      <c r="N18" s="1386">
        <v>0.71899999999999997</v>
      </c>
      <c r="O18" s="1386">
        <v>0.72</v>
      </c>
      <c r="P18" s="1049"/>
      <c r="Q18" s="1049">
        <v>0.91700000000000004</v>
      </c>
      <c r="R18" s="1049"/>
      <c r="S18" s="1049">
        <v>0.91</v>
      </c>
      <c r="T18" s="1049">
        <v>0.89</v>
      </c>
      <c r="U18" s="1049"/>
      <c r="V18" s="1049">
        <v>0.89600000000000002</v>
      </c>
      <c r="W18" s="1049">
        <f t="shared" si="3"/>
        <v>0.874</v>
      </c>
      <c r="X18" s="1049">
        <v>0.9</v>
      </c>
      <c r="Y18" s="1049"/>
      <c r="Z18" s="1049">
        <v>0.88300000000000001</v>
      </c>
      <c r="AA18" s="1049"/>
      <c r="AB18" s="1049">
        <v>0.91100000000000003</v>
      </c>
      <c r="AC18" s="1049">
        <v>0.89500000000000002</v>
      </c>
      <c r="AD18" s="1049"/>
      <c r="AE18" s="1049">
        <v>0.90300000000000002</v>
      </c>
      <c r="AF18" s="1049">
        <f t="shared" si="4"/>
        <v>0.874</v>
      </c>
      <c r="AG18" s="1049">
        <v>0.89700000000000002</v>
      </c>
      <c r="AH18" s="1049"/>
      <c r="AI18" s="1049"/>
      <c r="AJ18" s="1049">
        <v>0.91400000000000003</v>
      </c>
      <c r="AK18" s="1049"/>
      <c r="AL18" s="1049"/>
      <c r="AM18" s="1049">
        <v>0.91100000000000003</v>
      </c>
      <c r="AN18" s="1049">
        <v>0.91500000000000004</v>
      </c>
      <c r="AO18" s="1049">
        <v>0.93100000000000005</v>
      </c>
      <c r="AP18" s="1049"/>
      <c r="AQ18" s="1049"/>
      <c r="AR18" s="1049"/>
      <c r="AS18" s="1049"/>
      <c r="AT18" s="1049">
        <v>0.90300000000000002</v>
      </c>
      <c r="AU18" s="1049">
        <f t="shared" si="5"/>
        <v>0.874</v>
      </c>
      <c r="AV18" s="1049"/>
      <c r="AW18" s="1049"/>
      <c r="AX18" s="1049"/>
      <c r="AY18" s="1049"/>
      <c r="AZ18" s="1049">
        <v>0.92500000000000004</v>
      </c>
      <c r="BA18" s="1049"/>
      <c r="BB18" s="1049"/>
      <c r="BC18" s="1049">
        <v>0.93200000000000005</v>
      </c>
      <c r="BE18" s="1049"/>
      <c r="BF18" s="1049">
        <v>0.93799999999999994</v>
      </c>
      <c r="BG18" s="1049">
        <v>0.91900000000000004</v>
      </c>
      <c r="BH18" s="32"/>
      <c r="BI18" s="52"/>
      <c r="BJ18" s="1049">
        <v>0.91300000000000003</v>
      </c>
      <c r="BK18" s="1049">
        <v>0.93799999999999994</v>
      </c>
      <c r="BL18" s="1049">
        <v>0.91300000000000003</v>
      </c>
      <c r="BM18" s="1049">
        <v>0.95</v>
      </c>
      <c r="BN18" s="1049"/>
      <c r="BO18" s="1049"/>
      <c r="BP18" s="1049">
        <v>0.93200000000000005</v>
      </c>
      <c r="BQ18" s="1049">
        <v>0.92800000000000005</v>
      </c>
      <c r="BR18" s="1049">
        <f t="shared" si="6"/>
        <v>0.874</v>
      </c>
      <c r="BS18" s="1049">
        <v>0.95</v>
      </c>
      <c r="BT18" s="1049"/>
      <c r="BU18" s="1049"/>
      <c r="BV18" s="1049">
        <v>0.875</v>
      </c>
      <c r="BW18" s="1049">
        <v>0.95199999999999996</v>
      </c>
      <c r="BX18" s="1049">
        <v>0.92700000000000005</v>
      </c>
      <c r="BY18" s="1049">
        <v>0.92</v>
      </c>
      <c r="BZ18" s="1049">
        <f t="shared" si="7"/>
        <v>0.874</v>
      </c>
      <c r="CA18" s="1049"/>
      <c r="CB18" s="1049"/>
      <c r="CC18" s="1049">
        <v>0.99199999999999999</v>
      </c>
      <c r="CD18" s="1049">
        <v>0.96599999999999997</v>
      </c>
      <c r="CE18" s="1049"/>
      <c r="CF18" s="1049"/>
      <c r="CG18" s="1386">
        <v>0.9</v>
      </c>
      <c r="CH18" s="58">
        <f t="shared" si="8"/>
        <v>0.874</v>
      </c>
      <c r="CI18" s="58">
        <v>1.014</v>
      </c>
      <c r="CJ18" s="52">
        <v>1.034</v>
      </c>
      <c r="CK18" s="58">
        <v>1.002</v>
      </c>
      <c r="CL18" s="52">
        <v>1.0209999999999999</v>
      </c>
      <c r="CM18" s="52"/>
      <c r="CN18" s="52">
        <v>1.024</v>
      </c>
      <c r="CO18" s="52"/>
      <c r="CP18" s="52">
        <v>1.0109999999999999</v>
      </c>
      <c r="CQ18" s="1386">
        <v>0.9</v>
      </c>
      <c r="CR18" s="58">
        <f t="shared" si="9"/>
        <v>0.874</v>
      </c>
      <c r="CS18" s="58"/>
      <c r="CT18" s="58"/>
      <c r="CU18" s="58"/>
      <c r="CV18" s="58"/>
      <c r="CW18" s="6">
        <f t="shared" si="0"/>
        <v>-1</v>
      </c>
      <c r="CX18" s="58">
        <v>0.62</v>
      </c>
      <c r="CY18" s="52">
        <f t="shared" si="10"/>
        <v>0.62</v>
      </c>
      <c r="CZ18" s="58">
        <v>0.61099999999999999</v>
      </c>
      <c r="DA18" s="52">
        <v>0.625</v>
      </c>
      <c r="DB18" s="58">
        <v>0.60399999999999998</v>
      </c>
      <c r="DC18" s="58"/>
      <c r="DD18" s="58">
        <v>0.60099999999999998</v>
      </c>
      <c r="DE18" s="58"/>
      <c r="DF18" s="58">
        <v>0.59199999999999997</v>
      </c>
      <c r="DG18" s="58">
        <v>0.62</v>
      </c>
      <c r="DH18" s="52">
        <f t="shared" si="11"/>
        <v>0.62</v>
      </c>
      <c r="DI18" s="58"/>
      <c r="DJ18" s="58"/>
      <c r="DK18" s="58"/>
      <c r="DL18" s="58"/>
      <c r="DM18" s="6">
        <f t="shared" si="12"/>
        <v>-1</v>
      </c>
      <c r="DN18" s="58">
        <v>1.4</v>
      </c>
      <c r="DO18" s="52">
        <f t="shared" si="1"/>
        <v>1.4</v>
      </c>
      <c r="DP18" s="58">
        <v>0.73399999999999999</v>
      </c>
      <c r="DQ18" s="52">
        <v>0.73199999999999998</v>
      </c>
      <c r="DR18" s="58">
        <v>0.73899999999999999</v>
      </c>
      <c r="DS18" s="52">
        <v>0.72599999999999998</v>
      </c>
      <c r="DT18" s="58"/>
      <c r="DU18" s="58">
        <v>0.72499999999999998</v>
      </c>
      <c r="DV18" s="58"/>
      <c r="DW18" s="58">
        <v>0.72099999999999997</v>
      </c>
      <c r="DX18" s="58">
        <v>1.4</v>
      </c>
      <c r="DY18" s="52">
        <f t="shared" si="2"/>
        <v>1.4</v>
      </c>
      <c r="DZ18" s="52"/>
      <c r="EA18" s="52"/>
      <c r="EB18" s="52"/>
      <c r="EC18" s="52"/>
      <c r="ED18" s="6">
        <f t="shared" si="13"/>
        <v>-1</v>
      </c>
      <c r="EE18" s="58">
        <v>0.62</v>
      </c>
      <c r="EF18" s="52">
        <f t="shared" si="14"/>
        <v>0.62</v>
      </c>
      <c r="EG18" s="58">
        <v>0.63100000000000001</v>
      </c>
      <c r="EH18" s="52">
        <v>0.61</v>
      </c>
      <c r="EI18" s="58"/>
      <c r="EJ18" s="58">
        <v>0.60199999999999998</v>
      </c>
      <c r="EK18" s="58"/>
      <c r="EL18" s="58">
        <v>0.59499999999999997</v>
      </c>
      <c r="EM18" s="58">
        <v>0.62</v>
      </c>
      <c r="EN18" s="52">
        <f t="shared" si="15"/>
        <v>0.62</v>
      </c>
      <c r="EO18" s="52"/>
      <c r="EP18" s="52"/>
      <c r="EQ18" s="52"/>
      <c r="ER18" s="52"/>
      <c r="ES18" s="6">
        <f t="shared" si="16"/>
        <v>-1</v>
      </c>
      <c r="ET18" s="1511"/>
      <c r="EU18" s="1511"/>
    </row>
    <row r="19" spans="1:151" x14ac:dyDescent="0.35">
      <c r="A19" s="8">
        <v>17</v>
      </c>
      <c r="B19" s="1000" t="s">
        <v>16</v>
      </c>
      <c r="C19" s="1000" t="s">
        <v>1144</v>
      </c>
      <c r="D19" s="1335" t="s">
        <v>1384</v>
      </c>
      <c r="E19" s="1000" t="s">
        <v>1145</v>
      </c>
      <c r="F19" s="1334" t="s">
        <v>1399</v>
      </c>
      <c r="G19" s="1766"/>
      <c r="H19" s="1332" t="s">
        <v>1400</v>
      </c>
      <c r="I19" s="1049">
        <v>0.91400000000000003</v>
      </c>
      <c r="J19" s="1049"/>
      <c r="K19" s="1049">
        <v>0.89900000000000002</v>
      </c>
      <c r="L19" s="1049">
        <v>0.91200000000000003</v>
      </c>
      <c r="M19" s="52"/>
      <c r="N19" s="1386">
        <v>0.76400000000000001</v>
      </c>
      <c r="O19" s="1386">
        <v>0.745</v>
      </c>
      <c r="P19" s="1049"/>
      <c r="Q19" s="1049">
        <v>0.95199999999999996</v>
      </c>
      <c r="R19" s="1049"/>
      <c r="S19" s="1049">
        <v>0.93799999999999994</v>
      </c>
      <c r="T19" s="1049">
        <v>0.95199999999999996</v>
      </c>
      <c r="U19" s="1049"/>
      <c r="V19" s="1049">
        <v>0.94899999999999995</v>
      </c>
      <c r="W19" s="1049">
        <f t="shared" si="3"/>
        <v>0.91200000000000003</v>
      </c>
      <c r="X19" s="1049">
        <v>0.97</v>
      </c>
      <c r="Y19" s="1049"/>
      <c r="Z19" s="1049">
        <v>0.92800000000000005</v>
      </c>
      <c r="AA19" s="1049"/>
      <c r="AB19" s="1049">
        <v>0.98699999999999999</v>
      </c>
      <c r="AC19" s="1049">
        <v>0.96499999999999997</v>
      </c>
      <c r="AD19" s="1049"/>
      <c r="AE19" s="1049">
        <v>0.97</v>
      </c>
      <c r="AF19" s="1049">
        <f t="shared" si="4"/>
        <v>0.91200000000000003</v>
      </c>
      <c r="AG19" s="1049" t="s">
        <v>1177</v>
      </c>
      <c r="AH19" s="1049"/>
      <c r="AI19" s="1049"/>
      <c r="AJ19" s="1049" t="s">
        <v>1177</v>
      </c>
      <c r="AK19" s="1049"/>
      <c r="AL19" s="1049"/>
      <c r="AM19" s="1049" t="s">
        <v>1177</v>
      </c>
      <c r="AN19" s="1049" t="s">
        <v>1177</v>
      </c>
      <c r="AO19" s="1049" t="s">
        <v>1177</v>
      </c>
      <c r="AP19" s="1049"/>
      <c r="AQ19" s="1049"/>
      <c r="AR19" s="1049"/>
      <c r="AS19" s="1049"/>
      <c r="AT19" s="1049">
        <v>0.93500000000000005</v>
      </c>
      <c r="AU19" s="1049">
        <f t="shared" si="5"/>
        <v>0.91200000000000003</v>
      </c>
      <c r="AV19" s="1049"/>
      <c r="AW19" s="1049"/>
      <c r="AX19" s="1049"/>
      <c r="AY19" s="1049"/>
      <c r="AZ19" s="1049" t="s">
        <v>1177</v>
      </c>
      <c r="BA19" s="1049"/>
      <c r="BB19" s="1049"/>
      <c r="BC19" s="1049">
        <v>1</v>
      </c>
      <c r="BE19" s="1049"/>
      <c r="BF19" s="1049">
        <v>0.96799999999999997</v>
      </c>
      <c r="BG19" s="1049">
        <v>0.95</v>
      </c>
      <c r="BH19" s="32"/>
      <c r="BI19" s="52"/>
      <c r="BJ19" s="1049">
        <v>0.95899999999999996</v>
      </c>
      <c r="BK19" s="1049">
        <v>0.96899999999999997</v>
      </c>
      <c r="BL19" s="1049">
        <v>0.97699999999999998</v>
      </c>
      <c r="BM19" s="1049">
        <v>0.96499999999999997</v>
      </c>
      <c r="BN19" s="1049"/>
      <c r="BO19" s="1049"/>
      <c r="BP19" s="1049">
        <v>0.94699999999999995</v>
      </c>
      <c r="BQ19" s="1049">
        <v>0.99</v>
      </c>
      <c r="BR19" s="1049">
        <f t="shared" si="6"/>
        <v>0.91200000000000003</v>
      </c>
      <c r="BS19" s="1049">
        <v>0.96599999999999997</v>
      </c>
      <c r="BT19" s="1049"/>
      <c r="BU19" s="1049"/>
      <c r="BV19" s="1049">
        <v>0.99</v>
      </c>
      <c r="BW19" s="1049">
        <v>0.98199999999999998</v>
      </c>
      <c r="BX19" s="1049">
        <v>0.96199999999999997</v>
      </c>
      <c r="BY19" s="1049">
        <v>0.98899999999999999</v>
      </c>
      <c r="BZ19" s="1049">
        <f t="shared" si="7"/>
        <v>0.91200000000000003</v>
      </c>
      <c r="CA19" s="1049"/>
      <c r="CB19" s="1049"/>
      <c r="CC19" s="1049">
        <v>1.036</v>
      </c>
      <c r="CD19" s="1049">
        <v>1.04</v>
      </c>
      <c r="CE19" s="1049"/>
      <c r="CF19" s="1049"/>
      <c r="CG19" s="1386">
        <v>0.94</v>
      </c>
      <c r="CH19" s="58">
        <f t="shared" si="8"/>
        <v>0.91200000000000003</v>
      </c>
      <c r="CI19" s="58">
        <v>0.97</v>
      </c>
      <c r="CJ19" s="52">
        <v>0.96199999999999997</v>
      </c>
      <c r="CK19" s="58">
        <v>0.97199999999999998</v>
      </c>
      <c r="CL19" s="52">
        <v>0.96199999999999997</v>
      </c>
      <c r="CM19" s="52"/>
      <c r="CN19" s="52">
        <v>0.93100000000000005</v>
      </c>
      <c r="CO19" s="52"/>
      <c r="CP19" s="52">
        <v>0.96299999999999997</v>
      </c>
      <c r="CQ19" s="1386">
        <v>0.94</v>
      </c>
      <c r="CR19" s="58">
        <f t="shared" si="9"/>
        <v>0.91200000000000003</v>
      </c>
      <c r="CS19" s="58"/>
      <c r="CT19" s="58"/>
      <c r="CU19" s="58"/>
      <c r="CV19" s="58"/>
      <c r="CW19" s="6">
        <f t="shared" si="0"/>
        <v>-1</v>
      </c>
      <c r="CX19" s="58">
        <v>0.65</v>
      </c>
      <c r="CY19" s="52">
        <f t="shared" si="10"/>
        <v>0.65</v>
      </c>
      <c r="CZ19" s="58">
        <v>0.65200000000000002</v>
      </c>
      <c r="DA19" s="52">
        <v>0.63400000000000001</v>
      </c>
      <c r="DB19" s="58">
        <v>0.61499999999999999</v>
      </c>
      <c r="DC19" s="58"/>
      <c r="DD19" s="58">
        <v>0.65200000000000002</v>
      </c>
      <c r="DE19" s="58"/>
      <c r="DF19" s="58">
        <v>0.64600000000000002</v>
      </c>
      <c r="DG19" s="58">
        <v>0.65</v>
      </c>
      <c r="DH19" s="52">
        <f t="shared" si="11"/>
        <v>0.65</v>
      </c>
      <c r="DI19" s="58"/>
      <c r="DJ19" s="58"/>
      <c r="DK19" s="58"/>
      <c r="DL19" s="58"/>
      <c r="DM19" s="6">
        <f t="shared" si="12"/>
        <v>-1</v>
      </c>
      <c r="DN19" s="58">
        <v>1.41</v>
      </c>
      <c r="DO19" s="52">
        <f t="shared" si="1"/>
        <v>1.41</v>
      </c>
      <c r="DP19" s="58">
        <v>0.78400000000000003</v>
      </c>
      <c r="DQ19" s="52">
        <v>0.78100000000000003</v>
      </c>
      <c r="DR19" s="58">
        <v>0.78400000000000003</v>
      </c>
      <c r="DS19" s="52">
        <v>0.78800000000000003</v>
      </c>
      <c r="DT19" s="58"/>
      <c r="DU19" s="58">
        <v>0.78800000000000003</v>
      </c>
      <c r="DV19" s="58"/>
      <c r="DW19" s="58">
        <v>0.79900000000000004</v>
      </c>
      <c r="DX19" s="58">
        <v>1.41</v>
      </c>
      <c r="DY19" s="52">
        <f t="shared" si="2"/>
        <v>1.41</v>
      </c>
      <c r="DZ19" s="52"/>
      <c r="EA19" s="52"/>
      <c r="EB19" s="52"/>
      <c r="EC19" s="52"/>
      <c r="ED19" s="6">
        <f t="shared" si="13"/>
        <v>-1</v>
      </c>
      <c r="EE19" s="58">
        <v>0.64</v>
      </c>
      <c r="EF19" s="52">
        <f t="shared" si="14"/>
        <v>0.64</v>
      </c>
      <c r="EG19" s="58">
        <v>0.63700000000000001</v>
      </c>
      <c r="EH19" s="52">
        <v>0.624</v>
      </c>
      <c r="EI19" s="58"/>
      <c r="EJ19" s="58">
        <v>0.61599999999999999</v>
      </c>
      <c r="EK19" s="58"/>
      <c r="EL19" s="58">
        <v>0.61699999999999999</v>
      </c>
      <c r="EM19" s="58">
        <v>0.64</v>
      </c>
      <c r="EN19" s="52">
        <f t="shared" si="15"/>
        <v>0.64</v>
      </c>
      <c r="EO19" s="52"/>
      <c r="EP19" s="52"/>
      <c r="EQ19" s="52"/>
      <c r="ER19" s="52"/>
      <c r="ES19" s="6">
        <f t="shared" si="16"/>
        <v>-1</v>
      </c>
      <c r="ET19" s="1511"/>
      <c r="EU19" s="1511"/>
    </row>
    <row r="20" spans="1:151" x14ac:dyDescent="0.35">
      <c r="A20" s="8">
        <v>18</v>
      </c>
      <c r="B20" s="1000" t="s">
        <v>16</v>
      </c>
      <c r="C20" s="1000" t="s">
        <v>1144</v>
      </c>
      <c r="D20" s="1335" t="s">
        <v>1384</v>
      </c>
      <c r="E20" s="1000" t="s">
        <v>1145</v>
      </c>
      <c r="F20" s="1336" t="s">
        <v>1401</v>
      </c>
      <c r="G20" s="1766"/>
      <c r="H20" s="1337" t="s">
        <v>1402</v>
      </c>
      <c r="I20" s="1049">
        <v>1.18</v>
      </c>
      <c r="J20" s="1049"/>
      <c r="K20" s="1049">
        <v>1.181</v>
      </c>
      <c r="L20" s="1049">
        <v>1.169</v>
      </c>
      <c r="M20" s="52"/>
      <c r="N20" s="1386">
        <v>2.2080000000000002</v>
      </c>
      <c r="O20" s="1386">
        <v>2.214</v>
      </c>
      <c r="P20" s="1049"/>
      <c r="Q20" s="1049">
        <v>3.4220000000000002</v>
      </c>
      <c r="R20" s="1049"/>
      <c r="S20" s="1049">
        <v>1.173</v>
      </c>
      <c r="T20" s="1049">
        <v>1.1990000000000001</v>
      </c>
      <c r="U20" s="1049"/>
      <c r="V20" s="1049">
        <v>1.194</v>
      </c>
      <c r="W20" s="1049">
        <f t="shared" si="3"/>
        <v>1.169</v>
      </c>
      <c r="X20" s="1049">
        <v>1.177</v>
      </c>
      <c r="Y20" s="1049"/>
      <c r="Z20" s="1049">
        <v>1.01</v>
      </c>
      <c r="AA20" s="1049"/>
      <c r="AB20" s="1049">
        <v>1.2010000000000001</v>
      </c>
      <c r="AC20" s="1049">
        <v>1.21</v>
      </c>
      <c r="AD20" s="1049"/>
      <c r="AE20" s="1049">
        <v>1.212</v>
      </c>
      <c r="AF20" s="1049">
        <f t="shared" si="4"/>
        <v>1.169</v>
      </c>
      <c r="AG20" s="1049">
        <v>1.202</v>
      </c>
      <c r="AH20" s="1049"/>
      <c r="AI20" s="1049"/>
      <c r="AJ20" s="1049">
        <v>1.2290000000000001</v>
      </c>
      <c r="AK20" s="1049"/>
      <c r="AL20" s="1049"/>
      <c r="AM20" s="1049">
        <v>1.2330000000000001</v>
      </c>
      <c r="AN20" s="1049">
        <v>1.1950000000000001</v>
      </c>
      <c r="AO20" s="1049">
        <v>1.23</v>
      </c>
      <c r="AP20" s="1049"/>
      <c r="AQ20" s="1049"/>
      <c r="AR20" s="1049"/>
      <c r="AS20" s="1049"/>
      <c r="AT20" s="1049">
        <v>1.212</v>
      </c>
      <c r="AU20" s="1049">
        <f t="shared" si="5"/>
        <v>1.169</v>
      </c>
      <c r="AV20" s="1049"/>
      <c r="AW20" s="1049"/>
      <c r="AX20" s="1049"/>
      <c r="AY20" s="1049"/>
      <c r="AZ20" s="1049">
        <v>1.246</v>
      </c>
      <c r="BA20" s="1049"/>
      <c r="BB20" s="1049"/>
      <c r="BC20" s="1049">
        <v>1.2410000000000001</v>
      </c>
      <c r="BE20" s="1049"/>
      <c r="BF20" s="1049">
        <v>1.264</v>
      </c>
      <c r="BG20" s="1049">
        <v>1.222</v>
      </c>
      <c r="BH20" s="52"/>
      <c r="BI20" s="32"/>
      <c r="BJ20" s="1049">
        <v>1.216</v>
      </c>
      <c r="BK20" s="1049">
        <v>1.2509999999999999</v>
      </c>
      <c r="BL20" s="1049">
        <v>1.2350000000000001</v>
      </c>
      <c r="BM20" s="1049">
        <v>1.264</v>
      </c>
      <c r="BN20" s="1049"/>
      <c r="BO20" s="1049"/>
      <c r="BP20" s="1049">
        <v>1.208</v>
      </c>
      <c r="BQ20" s="1049">
        <v>1.222</v>
      </c>
      <c r="BR20" s="1049">
        <f t="shared" si="6"/>
        <v>1.169</v>
      </c>
      <c r="BS20" s="1049">
        <v>1.2629999999999999</v>
      </c>
      <c r="BT20" s="1049"/>
      <c r="BU20" s="1049"/>
      <c r="BV20" s="1049">
        <v>1.218</v>
      </c>
      <c r="BW20" s="1049">
        <v>1.2529999999999999</v>
      </c>
      <c r="BX20" s="1049">
        <v>1.236</v>
      </c>
      <c r="BY20" s="1049">
        <v>1.2170000000000001</v>
      </c>
      <c r="BZ20" s="1049">
        <f t="shared" si="7"/>
        <v>1.169</v>
      </c>
      <c r="CA20" s="1049"/>
      <c r="CB20" s="1049"/>
      <c r="CC20" s="1049">
        <v>1.32</v>
      </c>
      <c r="CD20" s="1049">
        <v>1.335</v>
      </c>
      <c r="CE20" s="1049"/>
      <c r="CF20" s="1049"/>
      <c r="CG20" s="1386">
        <v>1.2609999999999999</v>
      </c>
      <c r="CH20" s="58">
        <f t="shared" si="8"/>
        <v>1.169</v>
      </c>
      <c r="CI20" s="58">
        <v>1.2829999999999999</v>
      </c>
      <c r="CJ20" s="52">
        <v>1.2909999999999999</v>
      </c>
      <c r="CK20" s="58">
        <v>1.284</v>
      </c>
      <c r="CL20" s="52">
        <v>1.274</v>
      </c>
      <c r="CM20" s="52"/>
      <c r="CN20" s="52">
        <v>1.2509999999999999</v>
      </c>
      <c r="CO20" s="52"/>
      <c r="CP20" s="52">
        <v>1.258</v>
      </c>
      <c r="CQ20" s="1386">
        <v>1.2609999999999999</v>
      </c>
      <c r="CR20" s="58">
        <f t="shared" si="9"/>
        <v>1.169</v>
      </c>
      <c r="CS20" s="58"/>
      <c r="CT20" s="58"/>
      <c r="CU20" s="58"/>
      <c r="CV20" s="58"/>
      <c r="CW20" s="6">
        <f t="shared" si="0"/>
        <v>-1</v>
      </c>
      <c r="CX20" s="58">
        <v>0.64</v>
      </c>
      <c r="CY20" s="52">
        <f t="shared" si="10"/>
        <v>0.64</v>
      </c>
      <c r="CZ20" s="58">
        <v>0.63100000000000001</v>
      </c>
      <c r="DA20" s="52">
        <v>0.61199999999999999</v>
      </c>
      <c r="DB20" s="58">
        <v>0.63100000000000001</v>
      </c>
      <c r="DC20" s="58"/>
      <c r="DD20" s="58">
        <v>0.63800000000000001</v>
      </c>
      <c r="DE20" s="58"/>
      <c r="DF20" s="58">
        <v>0.63800000000000001</v>
      </c>
      <c r="DG20" s="58">
        <v>0.64</v>
      </c>
      <c r="DH20" s="52">
        <f t="shared" si="11"/>
        <v>0.64</v>
      </c>
      <c r="DI20" s="58"/>
      <c r="DJ20" s="58"/>
      <c r="DK20" s="58"/>
      <c r="DL20" s="58"/>
      <c r="DM20" s="6">
        <f t="shared" si="12"/>
        <v>-1</v>
      </c>
      <c r="DN20" s="58">
        <v>0.87</v>
      </c>
      <c r="DO20" s="52">
        <f t="shared" si="1"/>
        <v>0.87</v>
      </c>
      <c r="DP20" s="58">
        <v>0.85099999999999998</v>
      </c>
      <c r="DQ20" s="52">
        <v>0.83</v>
      </c>
      <c r="DR20" s="58">
        <v>0.85</v>
      </c>
      <c r="DS20" s="52">
        <v>0.83799999999999997</v>
      </c>
      <c r="DT20" s="58"/>
      <c r="DU20" s="58">
        <v>0.83799999999999997</v>
      </c>
      <c r="DV20" s="58"/>
      <c r="DW20" s="58">
        <v>0.86399999999999999</v>
      </c>
      <c r="DX20" s="58">
        <v>0.87</v>
      </c>
      <c r="DY20" s="52">
        <f t="shared" si="2"/>
        <v>0.87</v>
      </c>
      <c r="DZ20" s="52"/>
      <c r="EA20" s="52"/>
      <c r="EB20" s="52"/>
      <c r="EC20" s="52"/>
      <c r="ED20" s="6">
        <f t="shared" si="13"/>
        <v>-1</v>
      </c>
      <c r="EE20" s="58">
        <v>0.62</v>
      </c>
      <c r="EF20" s="52">
        <f t="shared" si="14"/>
        <v>0.62</v>
      </c>
      <c r="EG20" s="58">
        <v>0.627</v>
      </c>
      <c r="EH20" s="52">
        <v>0.61199999999999999</v>
      </c>
      <c r="EI20" s="58"/>
      <c r="EJ20" s="58">
        <v>0.59899999999999998</v>
      </c>
      <c r="EK20" s="58"/>
      <c r="EL20" s="58">
        <v>0.60299999999999998</v>
      </c>
      <c r="EM20" s="58">
        <v>0.62</v>
      </c>
      <c r="EN20" s="52">
        <f t="shared" si="15"/>
        <v>0.62</v>
      </c>
      <c r="EO20" s="52"/>
      <c r="EP20" s="52"/>
      <c r="EQ20" s="52"/>
      <c r="ER20" s="52"/>
      <c r="ES20" s="6">
        <f t="shared" si="16"/>
        <v>-1</v>
      </c>
      <c r="ET20" s="1513"/>
      <c r="EU20" s="1513"/>
    </row>
    <row r="21" spans="1:151" x14ac:dyDescent="0.35">
      <c r="A21" s="8">
        <v>19</v>
      </c>
      <c r="B21" s="1000" t="s">
        <v>16</v>
      </c>
      <c r="C21" s="1000" t="s">
        <v>1144</v>
      </c>
      <c r="D21" s="1335" t="s">
        <v>1384</v>
      </c>
      <c r="E21" s="1000" t="s">
        <v>1145</v>
      </c>
      <c r="F21" s="1334" t="s">
        <v>1403</v>
      </c>
      <c r="G21" s="1766"/>
      <c r="H21" s="1332" t="s">
        <v>1404</v>
      </c>
      <c r="I21" s="1049">
        <v>0.90400000000000003</v>
      </c>
      <c r="J21" s="1049"/>
      <c r="K21" s="1049">
        <v>0.90300000000000002</v>
      </c>
      <c r="L21" s="1049">
        <v>0.88200000000000001</v>
      </c>
      <c r="M21" s="52"/>
      <c r="N21" s="1386">
        <v>0.71899999999999997</v>
      </c>
      <c r="O21" s="1386">
        <v>0.68500000000000005</v>
      </c>
      <c r="P21" s="1049"/>
      <c r="Q21" s="1049">
        <v>0.93100000000000005</v>
      </c>
      <c r="R21" s="1049"/>
      <c r="S21" s="1049">
        <v>0.93700000000000006</v>
      </c>
      <c r="T21" s="1049">
        <v>0.92700000000000005</v>
      </c>
      <c r="U21" s="1049"/>
      <c r="V21" s="1049">
        <v>0.92300000000000004</v>
      </c>
      <c r="W21" s="1049">
        <f t="shared" si="3"/>
        <v>0.88200000000000001</v>
      </c>
      <c r="X21" s="1049">
        <v>0.93799999999999994</v>
      </c>
      <c r="Y21" s="1049"/>
      <c r="Z21" s="1049">
        <v>0.96099999999999997</v>
      </c>
      <c r="AA21" s="1049"/>
      <c r="AB21" s="1049">
        <v>0.93799999999999994</v>
      </c>
      <c r="AC21" s="1049">
        <v>0.94399999999999995</v>
      </c>
      <c r="AD21" s="1049"/>
      <c r="AE21" s="1049">
        <v>0.93400000000000005</v>
      </c>
      <c r="AF21" s="1049">
        <f t="shared" si="4"/>
        <v>0.88200000000000001</v>
      </c>
      <c r="AG21" s="1049">
        <v>0.95099999999999996</v>
      </c>
      <c r="AH21" s="1049"/>
      <c r="AI21" s="1049"/>
      <c r="AJ21" s="1049">
        <v>0.93600000000000005</v>
      </c>
      <c r="AK21" s="1049"/>
      <c r="AL21" s="1049"/>
      <c r="AM21" s="1049">
        <v>0.93899999999999995</v>
      </c>
      <c r="AN21" s="1049">
        <v>0.93899999999999995</v>
      </c>
      <c r="AO21" s="1049">
        <v>0.96399999999999997</v>
      </c>
      <c r="AP21" s="1049"/>
      <c r="AQ21" s="1049"/>
      <c r="AR21" s="1049"/>
      <c r="AS21" s="1049"/>
      <c r="AT21" s="1049">
        <v>0.92300000000000004</v>
      </c>
      <c r="AU21" s="1049">
        <f t="shared" si="5"/>
        <v>0.88200000000000001</v>
      </c>
      <c r="AV21" s="1049"/>
      <c r="AW21" s="1049"/>
      <c r="AX21" s="1049"/>
      <c r="AY21" s="1049"/>
      <c r="AZ21" s="1049">
        <v>0.95899999999999996</v>
      </c>
      <c r="BA21" s="1049"/>
      <c r="BB21" s="1049"/>
      <c r="BC21" s="1049">
        <v>0.94499999999999995</v>
      </c>
      <c r="BE21" s="1049"/>
      <c r="BF21" s="1049">
        <v>0.96199999999999997</v>
      </c>
      <c r="BG21" s="1049">
        <v>0.93899999999999995</v>
      </c>
      <c r="BH21" s="52"/>
      <c r="BI21" s="32"/>
      <c r="BJ21" s="1049">
        <v>0.92900000000000005</v>
      </c>
      <c r="BK21" s="1049">
        <v>0.95799999999999996</v>
      </c>
      <c r="BL21" s="1049">
        <v>0.92800000000000005</v>
      </c>
      <c r="BM21" s="1049">
        <v>0.96499999999999997</v>
      </c>
      <c r="BN21" s="1049"/>
      <c r="BO21" s="1049"/>
      <c r="BP21" s="1049">
        <v>0.93799999999999994</v>
      </c>
      <c r="BQ21" s="1049">
        <v>0.96399999999999997</v>
      </c>
      <c r="BR21" s="1049">
        <f t="shared" si="6"/>
        <v>0.88200000000000001</v>
      </c>
      <c r="BS21" s="1049">
        <v>0.96399999999999997</v>
      </c>
      <c r="BT21" s="1049"/>
      <c r="BU21" s="1049"/>
      <c r="BV21" s="1049">
        <v>0.94499999999999995</v>
      </c>
      <c r="BW21" s="1049">
        <v>0.96199999999999997</v>
      </c>
      <c r="BX21" s="1049">
        <v>0.93899999999999995</v>
      </c>
      <c r="BY21" s="1049">
        <v>0.95299999999999996</v>
      </c>
      <c r="BZ21" s="1049">
        <f t="shared" si="7"/>
        <v>0.88200000000000001</v>
      </c>
      <c r="CA21" s="1049"/>
      <c r="CB21" s="1049"/>
      <c r="CC21" s="1049">
        <v>1.0129999999999999</v>
      </c>
      <c r="CD21" s="1049">
        <v>1.006</v>
      </c>
      <c r="CE21" s="1049"/>
      <c r="CF21" s="1049"/>
      <c r="CG21" s="1386">
        <v>1.01</v>
      </c>
      <c r="CH21" s="58">
        <f t="shared" si="8"/>
        <v>0.88200000000000001</v>
      </c>
      <c r="CI21" s="58">
        <v>0.99199999999999999</v>
      </c>
      <c r="CJ21" s="52">
        <v>1.0209999999999999</v>
      </c>
      <c r="CK21" s="58">
        <v>1.0029999999999999</v>
      </c>
      <c r="CL21" s="52">
        <v>1.014</v>
      </c>
      <c r="CM21" s="52"/>
      <c r="CN21" s="52">
        <v>0.99299999999999999</v>
      </c>
      <c r="CO21" s="52"/>
      <c r="CP21" s="52">
        <v>0.98599999999999999</v>
      </c>
      <c r="CQ21" s="1386">
        <v>1.01</v>
      </c>
      <c r="CR21" s="58">
        <f t="shared" si="9"/>
        <v>0.88200000000000001</v>
      </c>
      <c r="CS21" s="58"/>
      <c r="CT21" s="58"/>
      <c r="CU21" s="58"/>
      <c r="CV21" s="58"/>
      <c r="CW21" s="6">
        <f t="shared" si="0"/>
        <v>-1</v>
      </c>
      <c r="CX21" s="58">
        <v>0.59</v>
      </c>
      <c r="CY21" s="52">
        <f t="shared" si="10"/>
        <v>0.59</v>
      </c>
      <c r="CZ21" s="58">
        <v>0.624</v>
      </c>
      <c r="DA21" s="52">
        <v>0.628</v>
      </c>
      <c r="DB21" s="58">
        <v>0.60699999999999998</v>
      </c>
      <c r="DC21" s="58"/>
      <c r="DD21" s="58">
        <v>0.59599999999999997</v>
      </c>
      <c r="DE21" s="58"/>
      <c r="DF21" s="58">
        <v>0.57899999999999996</v>
      </c>
      <c r="DG21" s="58">
        <v>0.59</v>
      </c>
      <c r="DH21" s="52">
        <f t="shared" si="11"/>
        <v>0.59</v>
      </c>
      <c r="DI21" s="58"/>
      <c r="DJ21" s="58"/>
      <c r="DK21" s="58"/>
      <c r="DL21" s="58"/>
      <c r="DM21" s="6">
        <f t="shared" si="12"/>
        <v>-1</v>
      </c>
      <c r="DN21" s="58">
        <v>1.69</v>
      </c>
      <c r="DO21" s="52">
        <f t="shared" si="1"/>
        <v>1.69</v>
      </c>
      <c r="DP21" s="58">
        <v>0.78</v>
      </c>
      <c r="DQ21" s="52">
        <v>0.74199999999999999</v>
      </c>
      <c r="DR21" s="58">
        <v>0.75800000000000001</v>
      </c>
      <c r="DS21" s="52">
        <v>0.73499999999999999</v>
      </c>
      <c r="DT21" s="58"/>
      <c r="DU21" s="58">
        <v>0.73</v>
      </c>
      <c r="DV21" s="58"/>
      <c r="DW21" s="58">
        <v>0.745</v>
      </c>
      <c r="DX21" s="58">
        <v>1.69</v>
      </c>
      <c r="DY21" s="52">
        <f t="shared" si="2"/>
        <v>1.69</v>
      </c>
      <c r="DZ21" s="52"/>
      <c r="EA21" s="52"/>
      <c r="EB21" s="52"/>
      <c r="EC21" s="52"/>
      <c r="ED21" s="6">
        <f t="shared" si="13"/>
        <v>-1</v>
      </c>
      <c r="EE21" s="58">
        <v>0.61</v>
      </c>
      <c r="EF21" s="52">
        <f t="shared" si="14"/>
        <v>0.61</v>
      </c>
      <c r="EG21" s="58">
        <v>0.60599999999999998</v>
      </c>
      <c r="EH21" s="52">
        <v>0.61499999999999999</v>
      </c>
      <c r="EI21" s="58"/>
      <c r="EJ21" s="58">
        <v>0.59</v>
      </c>
      <c r="EK21" s="58"/>
      <c r="EL21" s="58">
        <v>0.60799999999999998</v>
      </c>
      <c r="EM21" s="58">
        <v>0.61</v>
      </c>
      <c r="EN21" s="52">
        <f t="shared" si="15"/>
        <v>0.61</v>
      </c>
      <c r="EO21" s="52"/>
      <c r="EP21" s="52"/>
      <c r="EQ21" s="52"/>
      <c r="ER21" s="52"/>
      <c r="ES21" s="6">
        <f t="shared" si="16"/>
        <v>-1</v>
      </c>
      <c r="ET21" s="1513"/>
      <c r="EU21" s="1513"/>
    </row>
    <row r="22" spans="1:151" x14ac:dyDescent="0.35">
      <c r="A22" s="8">
        <v>20</v>
      </c>
      <c r="B22" s="1000" t="s">
        <v>16</v>
      </c>
      <c r="C22" s="1000" t="s">
        <v>1144</v>
      </c>
      <c r="D22" s="1335" t="s">
        <v>1384</v>
      </c>
      <c r="E22" s="1000" t="s">
        <v>1145</v>
      </c>
      <c r="F22" s="1336" t="s">
        <v>1405</v>
      </c>
      <c r="G22" s="1766"/>
      <c r="H22" s="1337" t="s">
        <v>1406</v>
      </c>
      <c r="I22" s="1049">
        <v>1.1259999999999999</v>
      </c>
      <c r="J22" s="1049"/>
      <c r="K22" s="1049">
        <v>1.115</v>
      </c>
      <c r="L22" s="1049">
        <v>1.125</v>
      </c>
      <c r="M22" s="52"/>
      <c r="N22" s="1386">
        <v>1.978</v>
      </c>
      <c r="O22" s="1386">
        <v>1.9730000000000001</v>
      </c>
      <c r="P22" s="1049"/>
      <c r="Q22" s="1049">
        <v>2.5470000000000002</v>
      </c>
      <c r="R22" s="1049"/>
      <c r="S22" s="1049">
        <v>1.1839999999999999</v>
      </c>
      <c r="T22" s="1049">
        <v>1.1459999999999999</v>
      </c>
      <c r="U22" s="1049"/>
      <c r="V22" s="1049">
        <v>1.171</v>
      </c>
      <c r="W22" s="1049">
        <f t="shared" si="3"/>
        <v>1.125</v>
      </c>
      <c r="X22" s="1049">
        <v>1.1639999999999999</v>
      </c>
      <c r="Y22" s="1049"/>
      <c r="Z22" s="1049">
        <v>0.98099999999999998</v>
      </c>
      <c r="AA22" s="1049"/>
      <c r="AB22" s="1049">
        <v>1.1839999999999999</v>
      </c>
      <c r="AC22" s="1049">
        <v>1.19</v>
      </c>
      <c r="AD22" s="1049"/>
      <c r="AE22" s="1049">
        <v>1.196</v>
      </c>
      <c r="AF22" s="1049">
        <f t="shared" si="4"/>
        <v>1.125</v>
      </c>
      <c r="AG22" s="1049">
        <v>1.208</v>
      </c>
      <c r="AH22" s="1049"/>
      <c r="AI22" s="1049"/>
      <c r="AJ22" s="1049">
        <v>1.175</v>
      </c>
      <c r="AK22" s="1049"/>
      <c r="AL22" s="1049"/>
      <c r="AM22" s="1049">
        <v>1.179</v>
      </c>
      <c r="AN22" s="1049">
        <v>1.1879999999999999</v>
      </c>
      <c r="AO22" s="1049">
        <v>1.1850000000000001</v>
      </c>
      <c r="AP22" s="1049"/>
      <c r="AQ22" s="1049"/>
      <c r="AR22" s="1049"/>
      <c r="AS22" s="1049"/>
      <c r="AT22" s="1049">
        <v>1.1599999999999999</v>
      </c>
      <c r="AU22" s="1049">
        <f t="shared" si="5"/>
        <v>1.125</v>
      </c>
      <c r="AV22" s="1049"/>
      <c r="AW22" s="1049"/>
      <c r="AX22" s="1049"/>
      <c r="AY22" s="1049"/>
      <c r="AZ22" s="1049">
        <v>1.1919999999999999</v>
      </c>
      <c r="BA22" s="1049"/>
      <c r="BB22" s="1049"/>
      <c r="BC22" s="1049">
        <v>1.1839999999999999</v>
      </c>
      <c r="BE22" s="1049"/>
      <c r="BF22" s="1049">
        <v>1.21</v>
      </c>
      <c r="BG22" s="1049">
        <v>1.1950000000000001</v>
      </c>
      <c r="BH22" s="52"/>
      <c r="BI22" s="32"/>
      <c r="BJ22" s="1049">
        <v>1.1759999999999999</v>
      </c>
      <c r="BK22" s="1049">
        <v>1.1879999999999999</v>
      </c>
      <c r="BL22" s="1049">
        <v>1.21</v>
      </c>
      <c r="BM22" s="1049">
        <v>1.1910000000000001</v>
      </c>
      <c r="BN22" s="1049"/>
      <c r="BO22" s="1049"/>
      <c r="BP22" s="1049">
        <v>1.1759999999999999</v>
      </c>
      <c r="BQ22" s="1049">
        <v>1.222</v>
      </c>
      <c r="BR22" s="1049">
        <f t="shared" si="6"/>
        <v>1.125</v>
      </c>
      <c r="BS22" s="1049">
        <v>1.1870000000000001</v>
      </c>
      <c r="BT22" s="1049"/>
      <c r="BU22" s="1049"/>
      <c r="BV22" s="1049">
        <v>1.204</v>
      </c>
      <c r="BW22" s="1049">
        <v>1.21</v>
      </c>
      <c r="BX22" s="1049">
        <v>1.212</v>
      </c>
      <c r="BY22" s="1049">
        <v>1.23</v>
      </c>
      <c r="BZ22" s="1049">
        <f t="shared" si="7"/>
        <v>1.125</v>
      </c>
      <c r="CA22" s="1049"/>
      <c r="CB22" s="1049"/>
      <c r="CC22" s="1049">
        <v>1.2569999999999999</v>
      </c>
      <c r="CD22" s="1049">
        <v>1.2729999999999999</v>
      </c>
      <c r="CE22" s="1049"/>
      <c r="CF22" s="1049"/>
      <c r="CG22" s="1386">
        <v>1.274</v>
      </c>
      <c r="CH22" s="58">
        <f t="shared" si="8"/>
        <v>1.125</v>
      </c>
      <c r="CI22" s="58">
        <v>1.252</v>
      </c>
      <c r="CJ22" s="52">
        <v>1.2470000000000001</v>
      </c>
      <c r="CK22" s="58">
        <v>1.2709999999999999</v>
      </c>
      <c r="CL22" s="52">
        <v>1.2569999999999999</v>
      </c>
      <c r="CM22" s="52"/>
      <c r="CN22" s="52">
        <v>1.222</v>
      </c>
      <c r="CO22" s="52"/>
      <c r="CP22" s="52">
        <v>1.21</v>
      </c>
      <c r="CQ22" s="1386">
        <v>1.274</v>
      </c>
      <c r="CR22" s="58">
        <f t="shared" si="9"/>
        <v>1.125</v>
      </c>
      <c r="CS22" s="58"/>
      <c r="CT22" s="58"/>
      <c r="CU22" s="58"/>
      <c r="CV22" s="58"/>
      <c r="CW22" s="6">
        <f t="shared" si="0"/>
        <v>-1</v>
      </c>
      <c r="CX22" s="58">
        <v>0.62</v>
      </c>
      <c r="CY22" s="52">
        <f t="shared" si="10"/>
        <v>0.62</v>
      </c>
      <c r="CZ22" s="58">
        <v>0.60799999999999998</v>
      </c>
      <c r="DA22" s="52">
        <v>0.60199999999999998</v>
      </c>
      <c r="DB22" s="58">
        <v>0.6</v>
      </c>
      <c r="DC22" s="58"/>
      <c r="DD22" s="58">
        <v>0.61199999999999999</v>
      </c>
      <c r="DE22" s="58"/>
      <c r="DF22" s="58">
        <v>0.624</v>
      </c>
      <c r="DG22" s="58">
        <v>0.62</v>
      </c>
      <c r="DH22" s="52">
        <f t="shared" si="11"/>
        <v>0.62</v>
      </c>
      <c r="DI22" s="58"/>
      <c r="DJ22" s="58"/>
      <c r="DK22" s="58"/>
      <c r="DL22" s="58"/>
      <c r="DM22" s="6">
        <f t="shared" si="12"/>
        <v>-1</v>
      </c>
      <c r="DN22" s="58">
        <v>0.83</v>
      </c>
      <c r="DO22" s="52">
        <f t="shared" si="1"/>
        <v>0.83</v>
      </c>
      <c r="DP22" s="58">
        <v>0.81899999999999995</v>
      </c>
      <c r="DQ22" s="52">
        <v>0.81200000000000006</v>
      </c>
      <c r="DR22" s="58">
        <v>0.82599999999999996</v>
      </c>
      <c r="DS22" s="52">
        <v>0.81100000000000005</v>
      </c>
      <c r="DT22" s="58"/>
      <c r="DU22" s="58">
        <v>0.82199999999999995</v>
      </c>
      <c r="DV22" s="58"/>
      <c r="DW22" s="58">
        <v>0.82299999999999995</v>
      </c>
      <c r="DX22" s="58">
        <v>0.83</v>
      </c>
      <c r="DY22" s="52">
        <f t="shared" si="2"/>
        <v>0.83</v>
      </c>
      <c r="DZ22" s="52"/>
      <c r="EA22" s="52"/>
      <c r="EB22" s="52"/>
      <c r="EC22" s="52"/>
      <c r="ED22" s="6">
        <f t="shared" si="13"/>
        <v>-1</v>
      </c>
      <c r="EE22" s="58">
        <v>0.61</v>
      </c>
      <c r="EF22" s="52">
        <f t="shared" si="14"/>
        <v>0.61</v>
      </c>
      <c r="EG22" s="58">
        <v>0.61799999999999999</v>
      </c>
      <c r="EH22" s="52">
        <v>0.6</v>
      </c>
      <c r="EI22" s="58"/>
      <c r="EJ22" s="58">
        <v>0.59599999999999997</v>
      </c>
      <c r="EK22" s="58"/>
      <c r="EL22" s="58">
        <v>0.59699999999999998</v>
      </c>
      <c r="EM22" s="58">
        <v>0.61</v>
      </c>
      <c r="EN22" s="52">
        <f t="shared" si="15"/>
        <v>0.61</v>
      </c>
      <c r="EO22" s="52"/>
      <c r="EP22" s="52"/>
      <c r="EQ22" s="52"/>
      <c r="ER22" s="52"/>
      <c r="ES22" s="6">
        <f t="shared" si="16"/>
        <v>-1</v>
      </c>
      <c r="ET22" s="1513"/>
      <c r="EU22" s="1513"/>
    </row>
    <row r="23" spans="1:151" ht="15" thickBot="1" x14ac:dyDescent="0.4">
      <c r="A23" s="8">
        <v>21</v>
      </c>
      <c r="B23" s="1000" t="s">
        <v>16</v>
      </c>
      <c r="C23" s="1000" t="s">
        <v>1144</v>
      </c>
      <c r="D23" s="1335" t="s">
        <v>1384</v>
      </c>
      <c r="E23" s="1000" t="s">
        <v>1145</v>
      </c>
      <c r="F23" s="1336" t="s">
        <v>1407</v>
      </c>
      <c r="G23" s="1767"/>
      <c r="H23" s="1338" t="s">
        <v>1408</v>
      </c>
      <c r="I23" s="1042">
        <v>1.1240000000000001</v>
      </c>
      <c r="J23" s="1049"/>
      <c r="K23" s="1042">
        <v>1.1339999999999999</v>
      </c>
      <c r="L23" s="1042">
        <v>1.097</v>
      </c>
      <c r="M23" s="53"/>
      <c r="N23" s="1387">
        <v>1.9019999999999999</v>
      </c>
      <c r="O23" s="1387">
        <v>1.88</v>
      </c>
      <c r="P23" s="1042"/>
      <c r="Q23" s="1042">
        <v>3.323</v>
      </c>
      <c r="R23" s="1042"/>
      <c r="S23" s="1042">
        <v>1.1619999999999999</v>
      </c>
      <c r="T23" s="1042">
        <v>1.141</v>
      </c>
      <c r="U23" s="1042"/>
      <c r="V23" s="1042">
        <v>1.1299999999999999</v>
      </c>
      <c r="W23" s="1042">
        <f t="shared" si="3"/>
        <v>1.097</v>
      </c>
      <c r="X23" s="1042">
        <v>1.141</v>
      </c>
      <c r="Y23" s="1042"/>
      <c r="Z23" s="1042">
        <v>0.97399999999999998</v>
      </c>
      <c r="AA23" s="1042"/>
      <c r="AB23" s="1042">
        <v>1.171</v>
      </c>
      <c r="AC23" s="1042">
        <v>1.159</v>
      </c>
      <c r="AD23" s="1049"/>
      <c r="AE23" s="1042">
        <v>1.1719999999999999</v>
      </c>
      <c r="AF23" s="1049">
        <f t="shared" si="4"/>
        <v>1.097</v>
      </c>
      <c r="AG23" s="1042">
        <v>1.1619999999999999</v>
      </c>
      <c r="AH23" s="53"/>
      <c r="AI23" s="1042"/>
      <c r="AJ23" s="1042">
        <v>1.171</v>
      </c>
      <c r="AK23" s="53"/>
      <c r="AL23" s="1042"/>
      <c r="AM23" s="1042">
        <v>1.1479999999999999</v>
      </c>
      <c r="AN23" s="1042">
        <v>1.1559999999999999</v>
      </c>
      <c r="AO23" s="1042">
        <v>1.159</v>
      </c>
      <c r="AP23" s="53"/>
      <c r="AQ23" s="1042"/>
      <c r="AR23" s="53"/>
      <c r="AS23" s="1042"/>
      <c r="AT23" s="1042">
        <v>1.1499999999999999</v>
      </c>
      <c r="AU23" s="1042">
        <f t="shared" si="5"/>
        <v>1.097</v>
      </c>
      <c r="AV23" s="1042"/>
      <c r="AW23" s="1042"/>
      <c r="AX23" s="1042"/>
      <c r="AY23" s="1042"/>
      <c r="AZ23" s="1042">
        <v>1.19</v>
      </c>
      <c r="BA23" s="1042"/>
      <c r="BB23" s="1042"/>
      <c r="BC23" s="1042">
        <v>1.1910000000000001</v>
      </c>
      <c r="BE23" s="1042"/>
      <c r="BF23" s="1042">
        <v>1.175</v>
      </c>
      <c r="BG23" s="1049">
        <v>1.1519999999999999</v>
      </c>
      <c r="BH23" s="53"/>
      <c r="BI23" s="32"/>
      <c r="BJ23" s="1042">
        <v>1.169</v>
      </c>
      <c r="BK23" s="1049">
        <v>1.17</v>
      </c>
      <c r="BL23" s="1049">
        <v>1.1639999999999999</v>
      </c>
      <c r="BM23" s="1049">
        <v>1.173</v>
      </c>
      <c r="BN23" s="1049"/>
      <c r="BO23" s="1049"/>
      <c r="BP23" s="1049">
        <v>1.145</v>
      </c>
      <c r="BQ23" s="1049">
        <v>1.18</v>
      </c>
      <c r="BR23" s="1049">
        <f t="shared" si="6"/>
        <v>1.097</v>
      </c>
      <c r="BS23" s="1049">
        <v>1.1890000000000001</v>
      </c>
      <c r="BT23" s="1049"/>
      <c r="BU23" s="1049"/>
      <c r="BV23" s="1049">
        <v>1.1399999999999999</v>
      </c>
      <c r="BW23" s="1049">
        <v>1.1950000000000001</v>
      </c>
      <c r="BX23" s="1049">
        <v>1.141</v>
      </c>
      <c r="BY23" s="1049">
        <v>1.159</v>
      </c>
      <c r="BZ23" s="1049">
        <f t="shared" si="7"/>
        <v>1.097</v>
      </c>
      <c r="CA23" s="1049"/>
      <c r="CB23" s="1049"/>
      <c r="CC23" s="1049">
        <v>1.2509999999999999</v>
      </c>
      <c r="CD23" s="1049">
        <v>1.26</v>
      </c>
      <c r="CE23" s="1049"/>
      <c r="CF23" s="1049"/>
      <c r="CG23" s="1386">
        <v>1.2</v>
      </c>
      <c r="CH23" s="58">
        <f t="shared" si="8"/>
        <v>1.097</v>
      </c>
      <c r="CI23" s="58">
        <v>1.2270000000000001</v>
      </c>
      <c r="CJ23" s="52">
        <v>1.2270000000000001</v>
      </c>
      <c r="CK23" s="58">
        <v>1.2110000000000001</v>
      </c>
      <c r="CL23" s="52">
        <v>1.2110000000000001</v>
      </c>
      <c r="CM23" s="52"/>
      <c r="CN23" s="52">
        <v>1.194</v>
      </c>
      <c r="CO23" s="52"/>
      <c r="CP23" s="52">
        <v>1.19</v>
      </c>
      <c r="CQ23" s="1386">
        <v>1.2</v>
      </c>
      <c r="CR23" s="58">
        <f t="shared" si="9"/>
        <v>1.097</v>
      </c>
      <c r="CS23" s="58"/>
      <c r="CT23" s="58"/>
      <c r="CU23" s="58"/>
      <c r="CV23" s="58"/>
      <c r="CW23" s="6">
        <f t="shared" si="0"/>
        <v>-1</v>
      </c>
      <c r="CX23" s="58">
        <v>0.61</v>
      </c>
      <c r="CY23" s="52">
        <f t="shared" si="10"/>
        <v>0.61</v>
      </c>
      <c r="CZ23" s="58">
        <v>0.61299999999999999</v>
      </c>
      <c r="DA23" s="52">
        <v>0.60599999999999998</v>
      </c>
      <c r="DB23" s="58">
        <v>0.623</v>
      </c>
      <c r="DC23" s="58"/>
      <c r="DD23" s="58">
        <v>0.623</v>
      </c>
      <c r="DE23" s="58"/>
      <c r="DF23" s="58">
        <v>0.624</v>
      </c>
      <c r="DG23" s="58">
        <v>0.61</v>
      </c>
      <c r="DH23" s="52">
        <f t="shared" si="11"/>
        <v>0.61</v>
      </c>
      <c r="DI23" s="58"/>
      <c r="DJ23" s="58"/>
      <c r="DK23" s="58"/>
      <c r="DL23" s="58"/>
      <c r="DM23" s="6">
        <f t="shared" si="12"/>
        <v>-1</v>
      </c>
      <c r="DN23" s="58">
        <v>0.82</v>
      </c>
      <c r="DO23" s="52">
        <f t="shared" si="1"/>
        <v>0.82</v>
      </c>
      <c r="DP23" s="58">
        <v>0.83599999999999997</v>
      </c>
      <c r="DQ23" s="52">
        <v>0.85099999999999998</v>
      </c>
      <c r="DR23" s="58">
        <v>0.82199999999999995</v>
      </c>
      <c r="DS23" s="52">
        <v>0.85099999999999998</v>
      </c>
      <c r="DT23" s="58"/>
      <c r="DU23" s="58">
        <v>0.80800000000000005</v>
      </c>
      <c r="DV23" s="58"/>
      <c r="DW23" s="58">
        <v>0.79300000000000004</v>
      </c>
      <c r="DX23" s="58">
        <v>0.82</v>
      </c>
      <c r="DY23" s="52">
        <f t="shared" si="2"/>
        <v>0.82</v>
      </c>
      <c r="DZ23" s="52"/>
      <c r="EA23" s="52"/>
      <c r="EB23" s="52"/>
      <c r="EC23" s="52"/>
      <c r="ED23" s="6">
        <f t="shared" si="13"/>
        <v>-1</v>
      </c>
      <c r="EE23" s="58">
        <v>0.6</v>
      </c>
      <c r="EF23" s="52">
        <f t="shared" si="14"/>
        <v>0.6</v>
      </c>
      <c r="EG23" s="58">
        <v>0.61099999999999999</v>
      </c>
      <c r="EH23" s="52">
        <v>0.59399999999999997</v>
      </c>
      <c r="EI23" s="58"/>
      <c r="EJ23" s="58">
        <v>0.59</v>
      </c>
      <c r="EK23" s="58"/>
      <c r="EL23" s="58">
        <v>0.58299999999999996</v>
      </c>
      <c r="EM23" s="58">
        <v>0.6</v>
      </c>
      <c r="EN23" s="52">
        <f t="shared" si="15"/>
        <v>0.6</v>
      </c>
      <c r="EO23" s="52"/>
      <c r="EP23" s="52"/>
      <c r="EQ23" s="52"/>
      <c r="ER23" s="52"/>
      <c r="ES23" s="6">
        <f t="shared" si="16"/>
        <v>-1</v>
      </c>
      <c r="ET23" s="1514"/>
      <c r="EU23" s="1514"/>
    </row>
    <row r="24" spans="1:151" x14ac:dyDescent="0.35">
      <c r="A24" s="730">
        <v>22</v>
      </c>
      <c r="B24" s="1339" t="s">
        <v>16</v>
      </c>
      <c r="C24" s="1339" t="s">
        <v>1144</v>
      </c>
      <c r="D24" s="1339" t="s">
        <v>1364</v>
      </c>
      <c r="E24" s="1339" t="s">
        <v>1182</v>
      </c>
      <c r="F24" s="1340" t="s">
        <v>1409</v>
      </c>
      <c r="G24" s="1766" t="s">
        <v>1410</v>
      </c>
      <c r="H24" s="1341" t="s">
        <v>1411</v>
      </c>
      <c r="I24" s="1049">
        <v>0.85899999999999999</v>
      </c>
      <c r="J24" s="54"/>
      <c r="K24" s="1049">
        <v>0.86</v>
      </c>
      <c r="L24" s="1049">
        <v>0.85899999999999999</v>
      </c>
      <c r="M24" s="54"/>
      <c r="N24" s="1386">
        <v>0.71499999999999997</v>
      </c>
      <c r="O24" s="1386">
        <v>0.77100000000000002</v>
      </c>
      <c r="P24" s="1049"/>
      <c r="Q24" s="1049">
        <v>0.85199999999999998</v>
      </c>
      <c r="R24" s="1049"/>
      <c r="S24" s="1049">
        <v>0.86599999999999999</v>
      </c>
      <c r="T24" s="1049">
        <v>0.84599999999999997</v>
      </c>
      <c r="U24" s="1049"/>
      <c r="V24" s="1049">
        <v>0.85</v>
      </c>
      <c r="W24" s="1049">
        <f t="shared" si="3"/>
        <v>0.85899999999999999</v>
      </c>
      <c r="X24" s="1049">
        <v>0.84199999999999997</v>
      </c>
      <c r="Y24" s="1049"/>
      <c r="Z24" s="1049">
        <v>0.74099999999999999</v>
      </c>
      <c r="AA24" s="1049"/>
      <c r="AB24" s="1049">
        <v>0.85399999999999998</v>
      </c>
      <c r="AC24" s="1049">
        <v>0.63300000000000001</v>
      </c>
      <c r="AD24" s="54"/>
      <c r="AE24" s="1049">
        <v>0.79800000000000004</v>
      </c>
      <c r="AF24" s="54">
        <f t="shared" si="4"/>
        <v>0.79800000000000004</v>
      </c>
      <c r="AG24" s="1049">
        <v>0.73</v>
      </c>
      <c r="AH24" s="1049"/>
      <c r="AI24" s="1049"/>
      <c r="AJ24" s="1049">
        <v>0.72099999999999997</v>
      </c>
      <c r="AK24" s="1049"/>
      <c r="AL24" s="1049"/>
      <c r="AM24" s="1049">
        <v>0.73799999999999999</v>
      </c>
      <c r="AN24" s="1049">
        <v>0.75</v>
      </c>
      <c r="AO24" s="1049">
        <v>0.71499999999999997</v>
      </c>
      <c r="AP24" s="1049"/>
      <c r="AQ24" s="1049"/>
      <c r="AR24" s="1049"/>
      <c r="AS24" s="1049"/>
      <c r="AT24" s="1049">
        <v>0.749</v>
      </c>
      <c r="AU24" s="1049">
        <f t="shared" si="5"/>
        <v>0.749</v>
      </c>
      <c r="AV24" s="1049"/>
      <c r="AW24" s="1049"/>
      <c r="AX24" s="1049"/>
      <c r="AY24" s="1049"/>
      <c r="AZ24" s="1049">
        <v>0.71399999999999997</v>
      </c>
      <c r="BA24" s="1049"/>
      <c r="BB24" s="1049"/>
      <c r="BC24" s="1049">
        <v>0.70199999999999996</v>
      </c>
      <c r="BE24" s="1049"/>
      <c r="BF24" s="1049">
        <v>0.70199999999999996</v>
      </c>
      <c r="BG24" s="54">
        <v>0.72499999999999998</v>
      </c>
      <c r="BH24" s="28"/>
      <c r="BI24" s="28"/>
      <c r="BJ24" s="1049">
        <v>0.73</v>
      </c>
      <c r="BK24" s="54">
        <v>0.72399999999999998</v>
      </c>
      <c r="BL24" s="54">
        <v>0.70599999999999996</v>
      </c>
      <c r="BM24" s="54">
        <v>0.71499999999999997</v>
      </c>
      <c r="BN24" s="54"/>
      <c r="BO24" s="54"/>
      <c r="BP24" s="54">
        <v>0.749</v>
      </c>
      <c r="BQ24" s="54">
        <v>0.71799999999999997</v>
      </c>
      <c r="BR24" s="54">
        <f t="shared" si="6"/>
        <v>0.749</v>
      </c>
      <c r="BS24" s="54">
        <v>0.69599999999999995</v>
      </c>
      <c r="BT24" s="54"/>
      <c r="BU24" s="54"/>
      <c r="BV24" s="54">
        <v>0.68600000000000005</v>
      </c>
      <c r="BW24" s="54">
        <v>0.71099999999999997</v>
      </c>
      <c r="BX24" s="54">
        <v>0.72299999999999998</v>
      </c>
      <c r="BY24" s="54">
        <v>0.73399999999999999</v>
      </c>
      <c r="BZ24" s="54">
        <f t="shared" si="7"/>
        <v>0.72299999999999998</v>
      </c>
      <c r="CA24" s="54"/>
      <c r="CB24" s="54"/>
      <c r="CC24" s="54">
        <v>0.72299999999999998</v>
      </c>
      <c r="CD24" s="54">
        <v>0.70199999999999996</v>
      </c>
      <c r="CE24" s="54"/>
      <c r="CF24" s="54"/>
      <c r="CG24" s="106">
        <v>0.74099999999999999</v>
      </c>
      <c r="CH24" s="28">
        <f t="shared" si="8"/>
        <v>0.72299999999999998</v>
      </c>
      <c r="CI24" s="54">
        <v>0.92100000000000004</v>
      </c>
      <c r="CJ24" s="28">
        <v>0.93100000000000005</v>
      </c>
      <c r="CK24" s="54">
        <v>0.91100000000000003</v>
      </c>
      <c r="CL24" s="28">
        <v>0.94</v>
      </c>
      <c r="CM24" s="54"/>
      <c r="CN24" s="54">
        <v>0.879</v>
      </c>
      <c r="CO24" s="54"/>
      <c r="CP24" s="54">
        <v>0.88900000000000001</v>
      </c>
      <c r="CQ24" s="106">
        <v>0.74099999999999999</v>
      </c>
      <c r="CR24" s="28">
        <f t="shared" si="9"/>
        <v>0.72299999999999998</v>
      </c>
      <c r="CS24" s="28"/>
      <c r="CT24" s="28"/>
      <c r="CU24" s="28"/>
      <c r="CV24" s="28"/>
      <c r="CW24" s="5">
        <f t="shared" si="0"/>
        <v>-1</v>
      </c>
      <c r="CX24" s="28">
        <v>0.71</v>
      </c>
      <c r="CY24" s="54">
        <f t="shared" si="10"/>
        <v>0.71</v>
      </c>
      <c r="CZ24" s="28">
        <v>0.73299999999999998</v>
      </c>
      <c r="DA24" s="54">
        <v>0.72099999999999997</v>
      </c>
      <c r="DB24" s="28">
        <v>0.71099999999999997</v>
      </c>
      <c r="DC24" s="28"/>
      <c r="DD24" s="28">
        <v>0.71399999999999997</v>
      </c>
      <c r="DE24" s="28"/>
      <c r="DF24" s="28">
        <v>0.73699999999999999</v>
      </c>
      <c r="DG24" s="28">
        <v>0.71</v>
      </c>
      <c r="DH24" s="54">
        <f t="shared" si="11"/>
        <v>0.71</v>
      </c>
      <c r="DI24" s="28"/>
      <c r="DJ24" s="28"/>
      <c r="DK24" s="28"/>
      <c r="DL24" s="28"/>
      <c r="DM24" s="5">
        <f t="shared" si="12"/>
        <v>-1</v>
      </c>
      <c r="DN24" s="28">
        <v>0.83</v>
      </c>
      <c r="DO24" s="54">
        <f t="shared" si="1"/>
        <v>0.83</v>
      </c>
      <c r="DP24" s="28">
        <v>0.82899999999999996</v>
      </c>
      <c r="DQ24" s="54">
        <v>0.85099999999999998</v>
      </c>
      <c r="DR24" s="28">
        <v>0.82799999999999996</v>
      </c>
      <c r="DS24" s="54">
        <v>0.83599999999999997</v>
      </c>
      <c r="DT24" s="28"/>
      <c r="DU24" s="28">
        <v>0.85499999999999998</v>
      </c>
      <c r="DV24" s="28"/>
      <c r="DW24" s="28">
        <v>0.85199999999999998</v>
      </c>
      <c r="DX24" s="28">
        <v>0.83</v>
      </c>
      <c r="DY24" s="54">
        <f t="shared" si="2"/>
        <v>0.83</v>
      </c>
      <c r="DZ24" s="54"/>
      <c r="EA24" s="54"/>
      <c r="EB24" s="54"/>
      <c r="EC24" s="54"/>
      <c r="ED24" s="5">
        <f t="shared" si="13"/>
        <v>-1</v>
      </c>
      <c r="EE24" s="28">
        <v>0.7</v>
      </c>
      <c r="EF24" s="54">
        <f t="shared" si="14"/>
        <v>0.7</v>
      </c>
      <c r="EG24" s="28">
        <v>0.71699999999999997</v>
      </c>
      <c r="EH24" s="54">
        <v>0.74299999999999999</v>
      </c>
      <c r="EI24" s="28"/>
      <c r="EJ24" s="28">
        <v>0.73499999999999999</v>
      </c>
      <c r="EK24" s="28"/>
      <c r="EL24" s="28">
        <v>0.747</v>
      </c>
      <c r="EM24" s="28">
        <v>0.7</v>
      </c>
      <c r="EN24" s="54">
        <f t="shared" si="15"/>
        <v>0.7</v>
      </c>
      <c r="EO24" s="54"/>
      <c r="EP24" s="54"/>
      <c r="EQ24" s="54"/>
      <c r="ER24" s="54"/>
      <c r="ES24" s="5">
        <f t="shared" si="16"/>
        <v>-1</v>
      </c>
      <c r="ET24" s="1513"/>
      <c r="EU24" s="1513"/>
    </row>
    <row r="25" spans="1:151" x14ac:dyDescent="0.35">
      <c r="A25" s="695">
        <v>23</v>
      </c>
      <c r="B25" s="587" t="s">
        <v>16</v>
      </c>
      <c r="C25" s="587" t="s">
        <v>1144</v>
      </c>
      <c r="D25" s="587" t="s">
        <v>1364</v>
      </c>
      <c r="E25" s="587" t="s">
        <v>1182</v>
      </c>
      <c r="F25" s="1342" t="s">
        <v>1412</v>
      </c>
      <c r="G25" s="1766"/>
      <c r="H25" s="1341" t="s">
        <v>1413</v>
      </c>
      <c r="I25" s="1049">
        <v>0.86599999999999999</v>
      </c>
      <c r="J25" s="52"/>
      <c r="K25" s="1049">
        <v>0.871</v>
      </c>
      <c r="L25" s="1049">
        <v>0.86199999999999999</v>
      </c>
      <c r="M25" s="52"/>
      <c r="N25" s="1386">
        <v>0.76500000000000001</v>
      </c>
      <c r="O25" s="1386">
        <v>0.70899999999999996</v>
      </c>
      <c r="P25" s="1049"/>
      <c r="Q25" s="1049">
        <v>0.84099999999999997</v>
      </c>
      <c r="R25" s="1049"/>
      <c r="S25" s="1049">
        <v>0.86199999999999999</v>
      </c>
      <c r="T25" s="1049">
        <v>0.84899999999999998</v>
      </c>
      <c r="U25" s="1049"/>
      <c r="V25" s="1049">
        <v>0.85</v>
      </c>
      <c r="W25" s="1049">
        <f t="shared" si="3"/>
        <v>0.86199999999999999</v>
      </c>
      <c r="X25" s="1049">
        <v>0.84499999999999997</v>
      </c>
      <c r="Y25" s="1049"/>
      <c r="Z25" s="1049">
        <v>0.73899999999999999</v>
      </c>
      <c r="AA25" s="1049"/>
      <c r="AB25" s="1049">
        <v>0.86199999999999999</v>
      </c>
      <c r="AC25" s="1049">
        <v>0.64200000000000002</v>
      </c>
      <c r="AD25" s="52"/>
      <c r="AE25" s="1049">
        <v>0.81</v>
      </c>
      <c r="AF25" s="52">
        <f t="shared" si="4"/>
        <v>0.81</v>
      </c>
      <c r="AG25" s="1049">
        <v>0.74</v>
      </c>
      <c r="AH25" s="1049"/>
      <c r="AI25" s="1049"/>
      <c r="AJ25" s="1049">
        <v>0.77400000000000002</v>
      </c>
      <c r="AK25" s="1049"/>
      <c r="AL25" s="1049"/>
      <c r="AM25" s="1049">
        <v>0.745</v>
      </c>
      <c r="AN25" s="1049">
        <v>0.76900000000000002</v>
      </c>
      <c r="AO25" s="1049">
        <v>0.748</v>
      </c>
      <c r="AP25" s="1049"/>
      <c r="AQ25" s="1049"/>
      <c r="AR25" s="1049"/>
      <c r="AS25" s="1049"/>
      <c r="AT25" s="1049">
        <v>0.74</v>
      </c>
      <c r="AU25" s="1049">
        <f t="shared" si="5"/>
        <v>0.74</v>
      </c>
      <c r="AV25" s="1049"/>
      <c r="AW25" s="1049"/>
      <c r="AX25" s="1049"/>
      <c r="AY25" s="1049"/>
      <c r="AZ25" s="1049">
        <v>0.78200000000000003</v>
      </c>
      <c r="BA25" s="1049"/>
      <c r="BB25" s="1049"/>
      <c r="BC25" s="1049">
        <v>0.77200000000000002</v>
      </c>
      <c r="BE25" s="1049"/>
      <c r="BF25" s="1049">
        <v>0.76100000000000001</v>
      </c>
      <c r="BG25" s="52">
        <v>0.72699999999999998</v>
      </c>
      <c r="BH25" s="58"/>
      <c r="BI25" s="58"/>
      <c r="BJ25" s="1049">
        <v>0.75</v>
      </c>
      <c r="BK25" s="52">
        <v>0.76200000000000001</v>
      </c>
      <c r="BL25" s="52">
        <v>0.73199999999999998</v>
      </c>
      <c r="BM25" s="52">
        <v>0.77600000000000002</v>
      </c>
      <c r="BN25" s="52"/>
      <c r="BO25" s="52"/>
      <c r="BP25" s="52">
        <v>0.72499999999999998</v>
      </c>
      <c r="BQ25" s="52">
        <v>0.74099999999999999</v>
      </c>
      <c r="BR25" s="52">
        <f t="shared" si="6"/>
        <v>0.72499999999999998</v>
      </c>
      <c r="BS25" s="52">
        <v>0.76200000000000001</v>
      </c>
      <c r="BT25" s="52"/>
      <c r="BU25" s="52"/>
      <c r="BV25" s="52">
        <v>0.72199999999999998</v>
      </c>
      <c r="BW25" s="52">
        <v>0.751</v>
      </c>
      <c r="BX25" s="52">
        <v>0.75700000000000001</v>
      </c>
      <c r="BY25" s="52">
        <v>0.75600000000000001</v>
      </c>
      <c r="BZ25" s="52">
        <f t="shared" si="7"/>
        <v>0.72499999999999998</v>
      </c>
      <c r="CA25" s="52"/>
      <c r="CB25" s="52"/>
      <c r="CC25" s="52">
        <v>0.75800000000000001</v>
      </c>
      <c r="CD25" s="52">
        <v>0.745</v>
      </c>
      <c r="CE25" s="52"/>
      <c r="CF25" s="52"/>
      <c r="CG25" s="107">
        <v>0.73499999999999999</v>
      </c>
      <c r="CH25" s="58">
        <f t="shared" si="8"/>
        <v>0.72499999999999998</v>
      </c>
      <c r="CI25" s="52">
        <v>0.92300000000000004</v>
      </c>
      <c r="CJ25" s="58">
        <v>0.90900000000000003</v>
      </c>
      <c r="CK25" s="52">
        <v>0.90200000000000002</v>
      </c>
      <c r="CL25" s="58">
        <v>0.93899999999999995</v>
      </c>
      <c r="CM25" s="52"/>
      <c r="CN25" s="52">
        <v>0.88300000000000001</v>
      </c>
      <c r="CO25" s="52"/>
      <c r="CP25" s="52">
        <v>0.89600000000000002</v>
      </c>
      <c r="CQ25" s="107">
        <v>0.73499999999999999</v>
      </c>
      <c r="CR25" s="58">
        <f t="shared" si="9"/>
        <v>0.72499999999999998</v>
      </c>
      <c r="CS25" s="58"/>
      <c r="CT25" s="58"/>
      <c r="CU25" s="58"/>
      <c r="CV25" s="58"/>
      <c r="CW25" s="6">
        <f t="shared" si="0"/>
        <v>-1</v>
      </c>
      <c r="CX25" s="58">
        <v>0.7</v>
      </c>
      <c r="CY25" s="52">
        <f t="shared" si="10"/>
        <v>0.7</v>
      </c>
      <c r="CZ25" s="58">
        <v>0.73099999999999998</v>
      </c>
      <c r="DA25" s="52">
        <v>0.71699999999999997</v>
      </c>
      <c r="DB25" s="58">
        <v>0.74</v>
      </c>
      <c r="DC25" s="58"/>
      <c r="DD25" s="58">
        <v>0.72199999999999998</v>
      </c>
      <c r="DE25" s="58"/>
      <c r="DF25" s="58">
        <v>0.72399999999999998</v>
      </c>
      <c r="DG25" s="58">
        <v>0.7</v>
      </c>
      <c r="DH25" s="52">
        <f t="shared" si="11"/>
        <v>0.7</v>
      </c>
      <c r="DI25" s="58"/>
      <c r="DJ25" s="58"/>
      <c r="DK25" s="58"/>
      <c r="DL25" s="58"/>
      <c r="DM25" s="6">
        <f t="shared" si="12"/>
        <v>-1</v>
      </c>
      <c r="DN25" s="58">
        <v>0.83</v>
      </c>
      <c r="DO25" s="52">
        <f t="shared" si="1"/>
        <v>0.83</v>
      </c>
      <c r="DP25" s="58">
        <v>0.82799999999999996</v>
      </c>
      <c r="DQ25" s="52">
        <v>0.85199999999999998</v>
      </c>
      <c r="DR25" s="58">
        <v>0.82499999999999996</v>
      </c>
      <c r="DS25" s="52">
        <v>0.83499999999999996</v>
      </c>
      <c r="DT25" s="58"/>
      <c r="DU25" s="58">
        <v>0.84799999999999998</v>
      </c>
      <c r="DV25" s="58"/>
      <c r="DW25" s="58">
        <v>0.86199999999999999</v>
      </c>
      <c r="DX25" s="58">
        <v>0.83</v>
      </c>
      <c r="DY25" s="52">
        <f t="shared" si="2"/>
        <v>0.83</v>
      </c>
      <c r="DZ25" s="52"/>
      <c r="EA25" s="52"/>
      <c r="EB25" s="52"/>
      <c r="EC25" s="52"/>
      <c r="ED25" s="6">
        <f t="shared" si="13"/>
        <v>-1</v>
      </c>
      <c r="EE25" s="58">
        <v>0.7</v>
      </c>
      <c r="EF25" s="52">
        <f t="shared" si="14"/>
        <v>0.7</v>
      </c>
      <c r="EG25" s="58">
        <v>0.71599999999999997</v>
      </c>
      <c r="EH25" s="52">
        <v>0.74199999999999999</v>
      </c>
      <c r="EI25" s="58"/>
      <c r="EJ25" s="58">
        <v>0.73299999999999998</v>
      </c>
      <c r="EK25" s="58"/>
      <c r="EL25" s="58">
        <v>0.73099999999999998</v>
      </c>
      <c r="EM25" s="58">
        <v>0.7</v>
      </c>
      <c r="EN25" s="52">
        <f t="shared" si="15"/>
        <v>0.7</v>
      </c>
      <c r="EO25" s="52"/>
      <c r="EP25" s="52"/>
      <c r="EQ25" s="52"/>
      <c r="ER25" s="52"/>
      <c r="ES25" s="6">
        <f t="shared" si="16"/>
        <v>-1</v>
      </c>
      <c r="ET25" s="1513"/>
      <c r="EU25" s="1513"/>
    </row>
    <row r="26" spans="1:151" x14ac:dyDescent="0.35">
      <c r="A26" s="695">
        <v>24</v>
      </c>
      <c r="B26" s="587" t="s">
        <v>16</v>
      </c>
      <c r="C26" s="587" t="s">
        <v>1144</v>
      </c>
      <c r="D26" s="587" t="s">
        <v>1364</v>
      </c>
      <c r="E26" s="587" t="s">
        <v>1182</v>
      </c>
      <c r="F26" s="1342" t="s">
        <v>1414</v>
      </c>
      <c r="G26" s="1766"/>
      <c r="H26" s="1341" t="s">
        <v>1415</v>
      </c>
      <c r="I26" s="1049">
        <v>0.71499999999999997</v>
      </c>
      <c r="J26" s="52"/>
      <c r="K26" s="1049">
        <v>0.72099999999999997</v>
      </c>
      <c r="L26" s="1049">
        <v>0.71099999999999997</v>
      </c>
      <c r="M26" s="52"/>
      <c r="N26" s="1386">
        <v>0.748</v>
      </c>
      <c r="O26" s="1386">
        <v>0.753</v>
      </c>
      <c r="P26" s="1049"/>
      <c r="Q26" s="1049">
        <v>0.747</v>
      </c>
      <c r="R26" s="1049"/>
      <c r="S26" s="1049">
        <v>0.74199999999999999</v>
      </c>
      <c r="T26" s="1049">
        <v>0.72599999999999998</v>
      </c>
      <c r="U26" s="1049"/>
      <c r="V26" s="1049">
        <v>0.71599999999999997</v>
      </c>
      <c r="W26" s="1049">
        <f t="shared" si="3"/>
        <v>0.71099999999999997</v>
      </c>
      <c r="X26" s="1049">
        <v>0.72299999999999998</v>
      </c>
      <c r="Y26" s="1049"/>
      <c r="Z26" s="1049">
        <v>0.57099999999999995</v>
      </c>
      <c r="AA26" s="1049"/>
      <c r="AB26" s="1049">
        <v>0.84199999999999997</v>
      </c>
      <c r="AC26" s="1049">
        <v>0.79900000000000004</v>
      </c>
      <c r="AD26" s="52"/>
      <c r="AE26" s="1049">
        <v>0.72699999999999998</v>
      </c>
      <c r="AF26" s="52">
        <f t="shared" si="4"/>
        <v>0.71099999999999997</v>
      </c>
      <c r="AG26" s="1049">
        <v>0.73299999999999998</v>
      </c>
      <c r="AH26" s="1049"/>
      <c r="AI26" s="1049"/>
      <c r="AJ26" s="1049">
        <v>0.75700000000000001</v>
      </c>
      <c r="AK26" s="1049"/>
      <c r="AL26" s="1049"/>
      <c r="AM26" s="1049">
        <v>0.74199999999999999</v>
      </c>
      <c r="AN26" s="1049">
        <v>0.72499999999999998</v>
      </c>
      <c r="AO26" s="1049">
        <v>0.73</v>
      </c>
      <c r="AP26" s="1049"/>
      <c r="AQ26" s="1049"/>
      <c r="AR26" s="1049"/>
      <c r="AS26" s="1049"/>
      <c r="AT26" s="1049">
        <v>0.73699999999999999</v>
      </c>
      <c r="AU26" s="1049">
        <f t="shared" si="5"/>
        <v>0.71099999999999997</v>
      </c>
      <c r="AV26" s="1049"/>
      <c r="AW26" s="1049"/>
      <c r="AX26" s="1049"/>
      <c r="AY26" s="1049"/>
      <c r="AZ26" s="1049">
        <v>0.74199999999999999</v>
      </c>
      <c r="BA26" s="1049"/>
      <c r="BB26" s="1049"/>
      <c r="BC26" s="1049">
        <v>0.73899999999999999</v>
      </c>
      <c r="BE26" s="1049"/>
      <c r="BF26" s="1049">
        <v>0.74</v>
      </c>
      <c r="BG26" s="52">
        <v>0.73799999999999999</v>
      </c>
      <c r="BH26" s="58"/>
      <c r="BI26" s="58"/>
      <c r="BJ26" s="1049">
        <v>0.73599999999999999</v>
      </c>
      <c r="BK26" s="52">
        <v>0.73199999999999998</v>
      </c>
      <c r="BL26" s="52">
        <v>0.751</v>
      </c>
      <c r="BM26" s="52">
        <v>0.74299999999999999</v>
      </c>
      <c r="BN26" s="52"/>
      <c r="BO26" s="52"/>
      <c r="BP26" s="52">
        <v>0.72</v>
      </c>
      <c r="BQ26" s="52">
        <v>0.72699999999999998</v>
      </c>
      <c r="BR26" s="52">
        <f t="shared" si="6"/>
        <v>0.71099999999999997</v>
      </c>
      <c r="BS26" s="52">
        <v>0.72399999999999998</v>
      </c>
      <c r="BT26" s="52"/>
      <c r="BU26" s="52"/>
      <c r="BV26" s="52">
        <v>0.71699999999999997</v>
      </c>
      <c r="BW26" s="52">
        <v>0.71</v>
      </c>
      <c r="BX26" s="52">
        <v>0.71499999999999997</v>
      </c>
      <c r="BY26" s="52">
        <v>0.73</v>
      </c>
      <c r="BZ26" s="52">
        <f t="shared" si="7"/>
        <v>0.71099999999999997</v>
      </c>
      <c r="CA26" s="52"/>
      <c r="CB26" s="52"/>
      <c r="CC26" s="52">
        <v>0.73199999999999998</v>
      </c>
      <c r="CD26" s="52">
        <v>0.74099999999999999</v>
      </c>
      <c r="CE26" s="52"/>
      <c r="CF26" s="52"/>
      <c r="CG26" s="107">
        <v>0.73799999999999999</v>
      </c>
      <c r="CH26" s="58">
        <f t="shared" si="8"/>
        <v>0.71099999999999997</v>
      </c>
      <c r="CI26" s="52">
        <v>0.84199999999999997</v>
      </c>
      <c r="CJ26" s="58">
        <v>0.83099999999999996</v>
      </c>
      <c r="CK26" s="52">
        <v>0.85099999999999998</v>
      </c>
      <c r="CL26" s="58">
        <v>0.82499999999999996</v>
      </c>
      <c r="CM26" s="52"/>
      <c r="CN26" s="52">
        <v>0.70699999999999996</v>
      </c>
      <c r="CO26" s="52"/>
      <c r="CP26" s="52">
        <v>0.70199999999999996</v>
      </c>
      <c r="CQ26" s="107">
        <v>0.73799999999999999</v>
      </c>
      <c r="CR26" s="58">
        <f t="shared" si="9"/>
        <v>0.71099999999999997</v>
      </c>
      <c r="CS26" s="58"/>
      <c r="CT26" s="58"/>
      <c r="CU26" s="58"/>
      <c r="CV26" s="58"/>
      <c r="CW26" s="6">
        <f t="shared" si="0"/>
        <v>-1</v>
      </c>
      <c r="CX26" s="58">
        <v>0.57999999999999996</v>
      </c>
      <c r="CY26" s="52">
        <f t="shared" si="10"/>
        <v>0.57999999999999996</v>
      </c>
      <c r="CZ26" s="58">
        <v>0.58399999999999996</v>
      </c>
      <c r="DA26" s="52">
        <v>0.59199999999999997</v>
      </c>
      <c r="DB26" s="58">
        <v>0.58499999999999996</v>
      </c>
      <c r="DC26" s="58"/>
      <c r="DD26" s="58">
        <v>0.58299999999999996</v>
      </c>
      <c r="DE26" s="58"/>
      <c r="DF26" s="58">
        <v>0.60199999999999998</v>
      </c>
      <c r="DG26" s="58">
        <v>0.57999999999999996</v>
      </c>
      <c r="DH26" s="52">
        <f t="shared" si="11"/>
        <v>0.57999999999999996</v>
      </c>
      <c r="DI26" s="58"/>
      <c r="DJ26" s="58"/>
      <c r="DK26" s="58"/>
      <c r="DL26" s="58"/>
      <c r="DM26" s="6">
        <f t="shared" si="12"/>
        <v>-1</v>
      </c>
      <c r="DN26" s="58">
        <v>0.73</v>
      </c>
      <c r="DO26" s="52">
        <f t="shared" si="1"/>
        <v>0.73</v>
      </c>
      <c r="DP26" s="58">
        <v>0.71499999999999997</v>
      </c>
      <c r="DQ26" s="52">
        <v>0.71599999999999997</v>
      </c>
      <c r="DR26" s="58">
        <v>0.73799999999999999</v>
      </c>
      <c r="DS26" s="52">
        <v>0.748</v>
      </c>
      <c r="DT26" s="58"/>
      <c r="DU26" s="58">
        <v>0.71599999999999997</v>
      </c>
      <c r="DV26" s="58"/>
      <c r="DW26" s="58">
        <v>0.74299999999999999</v>
      </c>
      <c r="DX26" s="58">
        <v>0.73</v>
      </c>
      <c r="DY26" s="52">
        <f t="shared" si="2"/>
        <v>0.73</v>
      </c>
      <c r="DZ26" s="52"/>
      <c r="EA26" s="52"/>
      <c r="EB26" s="52"/>
      <c r="EC26" s="52"/>
      <c r="ED26" s="6">
        <f t="shared" si="13"/>
        <v>-1</v>
      </c>
      <c r="EE26" s="58">
        <v>0.59</v>
      </c>
      <c r="EF26" s="52">
        <f t="shared" si="14"/>
        <v>0.59</v>
      </c>
      <c r="EG26" s="58">
        <v>0.57699999999999996</v>
      </c>
      <c r="EH26" s="52">
        <v>0.58899999999999997</v>
      </c>
      <c r="EI26" s="58"/>
      <c r="EJ26" s="58">
        <v>0.61399999999999999</v>
      </c>
      <c r="EK26" s="58"/>
      <c r="EL26" s="58">
        <v>0.61299999999999999</v>
      </c>
      <c r="EM26" s="58">
        <v>0.59</v>
      </c>
      <c r="EN26" s="52">
        <f t="shared" si="15"/>
        <v>0.59</v>
      </c>
      <c r="EO26" s="52"/>
      <c r="EP26" s="52"/>
      <c r="EQ26" s="52"/>
      <c r="ER26" s="52"/>
      <c r="ES26" s="6">
        <f t="shared" si="16"/>
        <v>-1</v>
      </c>
      <c r="ET26" s="1513"/>
      <c r="EU26" s="1513"/>
    </row>
    <row r="27" spans="1:151" x14ac:dyDescent="0.35">
      <c r="A27" s="695">
        <v>25</v>
      </c>
      <c r="B27" s="587" t="s">
        <v>16</v>
      </c>
      <c r="C27" s="587" t="s">
        <v>1144</v>
      </c>
      <c r="D27" s="587" t="s">
        <v>1364</v>
      </c>
      <c r="E27" s="587" t="s">
        <v>1182</v>
      </c>
      <c r="F27" s="1342" t="s">
        <v>1416</v>
      </c>
      <c r="G27" s="1766"/>
      <c r="H27" s="1341" t="s">
        <v>1417</v>
      </c>
      <c r="I27" s="1049">
        <v>0.878</v>
      </c>
      <c r="J27" s="52"/>
      <c r="K27" s="1049">
        <v>0.88500000000000001</v>
      </c>
      <c r="L27" s="1049">
        <v>0.872</v>
      </c>
      <c r="M27" s="52"/>
      <c r="N27" s="1386">
        <v>0.98199999999999998</v>
      </c>
      <c r="O27" s="1386">
        <v>1.002</v>
      </c>
      <c r="P27" s="1049"/>
      <c r="Q27" s="1049">
        <v>0.96599999999999997</v>
      </c>
      <c r="R27" s="1049"/>
      <c r="S27" s="1049">
        <v>0.97799999999999998</v>
      </c>
      <c r="T27" s="1049">
        <v>0.88900000000000001</v>
      </c>
      <c r="U27" s="1049"/>
      <c r="V27" s="1049">
        <v>0.89200000000000002</v>
      </c>
      <c r="W27" s="1049">
        <f t="shared" si="3"/>
        <v>0.872</v>
      </c>
      <c r="X27" s="1049">
        <v>0.879</v>
      </c>
      <c r="Y27" s="1049"/>
      <c r="Z27" s="1049">
        <v>0.86599999999999999</v>
      </c>
      <c r="AA27" s="1049"/>
      <c r="AB27" s="1049">
        <v>1.1180000000000001</v>
      </c>
      <c r="AC27" s="1049">
        <v>1.042</v>
      </c>
      <c r="AD27" s="52"/>
      <c r="AE27" s="1049">
        <v>0.83899999999999997</v>
      </c>
      <c r="AF27" s="52">
        <f t="shared" si="4"/>
        <v>0.83899999999999997</v>
      </c>
      <c r="AG27" s="1049">
        <v>0.85799999999999998</v>
      </c>
      <c r="AH27" s="1049"/>
      <c r="AI27" s="1049"/>
      <c r="AJ27" s="1049">
        <v>0.85299999999999998</v>
      </c>
      <c r="AK27" s="1049"/>
      <c r="AL27" s="1049"/>
      <c r="AM27" s="1049">
        <v>0.879</v>
      </c>
      <c r="AN27" s="1049">
        <v>0.88100000000000001</v>
      </c>
      <c r="AO27" s="1049">
        <v>0.86</v>
      </c>
      <c r="AP27" s="1049"/>
      <c r="AQ27" s="1049"/>
      <c r="AR27" s="1049"/>
      <c r="AS27" s="1049"/>
      <c r="AT27" s="1049">
        <v>0.89500000000000002</v>
      </c>
      <c r="AU27" s="1049">
        <f t="shared" si="5"/>
        <v>0.83899999999999997</v>
      </c>
      <c r="AV27" s="1049"/>
      <c r="AW27" s="1049"/>
      <c r="AX27" s="1049"/>
      <c r="AY27" s="1049"/>
      <c r="AZ27" s="1049">
        <v>0.99099999999999999</v>
      </c>
      <c r="BA27" s="1049"/>
      <c r="BB27" s="1049"/>
      <c r="BC27" s="1049">
        <v>0.99199999999999999</v>
      </c>
      <c r="BE27" s="1049"/>
      <c r="BF27" s="1049">
        <v>0.98199999999999998</v>
      </c>
      <c r="BG27" s="52">
        <v>0.96899999999999997</v>
      </c>
      <c r="BH27" s="58"/>
      <c r="BI27" s="58"/>
      <c r="BJ27" s="1049">
        <v>0.97799999999999998</v>
      </c>
      <c r="BK27" s="52">
        <v>0.98299999999999998</v>
      </c>
      <c r="BL27" s="52">
        <v>0.98099999999999998</v>
      </c>
      <c r="BM27" s="52">
        <v>0.97099999999999997</v>
      </c>
      <c r="BN27" s="52"/>
      <c r="BO27" s="52"/>
      <c r="BP27" s="52">
        <v>0.91200000000000003</v>
      </c>
      <c r="BQ27" s="52">
        <v>0.93799999999999994</v>
      </c>
      <c r="BR27" s="52">
        <f t="shared" si="6"/>
        <v>0.83899999999999997</v>
      </c>
      <c r="BS27" s="52">
        <v>0.98899999999999999</v>
      </c>
      <c r="BT27" s="52"/>
      <c r="BU27" s="52"/>
      <c r="BV27" s="52">
        <v>0.97099999999999997</v>
      </c>
      <c r="BW27" s="52">
        <v>0.98</v>
      </c>
      <c r="BX27" s="52">
        <v>0.95499999999999996</v>
      </c>
      <c r="BY27" s="52">
        <v>0.97699999999999998</v>
      </c>
      <c r="BZ27" s="52">
        <f t="shared" si="7"/>
        <v>0.83899999999999997</v>
      </c>
      <c r="CA27" s="52"/>
      <c r="CB27" s="52"/>
      <c r="CC27" s="52">
        <v>0.94799999999999995</v>
      </c>
      <c r="CD27" s="52">
        <v>0.96399999999999997</v>
      </c>
      <c r="CE27" s="52"/>
      <c r="CF27" s="52"/>
      <c r="CG27" s="107">
        <v>0.91500000000000004</v>
      </c>
      <c r="CH27" s="58">
        <f t="shared" si="8"/>
        <v>0.83899999999999997</v>
      </c>
      <c r="CI27" s="52">
        <v>0.95299999999999996</v>
      </c>
      <c r="CJ27" s="58">
        <v>0.95599999999999996</v>
      </c>
      <c r="CK27" s="52">
        <v>0.95099999999999996</v>
      </c>
      <c r="CL27" s="58">
        <v>0.95899999999999996</v>
      </c>
      <c r="CM27" s="52"/>
      <c r="CN27" s="52">
        <v>0.88700000000000001</v>
      </c>
      <c r="CO27" s="52"/>
      <c r="CP27" s="52">
        <v>0.91400000000000003</v>
      </c>
      <c r="CQ27" s="107">
        <v>0.91500000000000004</v>
      </c>
      <c r="CR27" s="58">
        <f t="shared" si="9"/>
        <v>0.83899999999999997</v>
      </c>
      <c r="CS27" s="58"/>
      <c r="CT27" s="58"/>
      <c r="CU27" s="58"/>
      <c r="CV27" s="58"/>
      <c r="CW27" s="6">
        <f t="shared" si="0"/>
        <v>-1</v>
      </c>
      <c r="CX27" s="58">
        <v>0.66</v>
      </c>
      <c r="CY27" s="52">
        <f t="shared" si="10"/>
        <v>0.66</v>
      </c>
      <c r="CZ27" s="58">
        <v>0.64500000000000002</v>
      </c>
      <c r="DA27" s="52">
        <v>0.64200000000000002</v>
      </c>
      <c r="DB27" s="58">
        <v>0.66100000000000003</v>
      </c>
      <c r="DC27" s="58"/>
      <c r="DD27" s="58">
        <v>0.66200000000000003</v>
      </c>
      <c r="DE27" s="58"/>
      <c r="DF27" s="58">
        <v>0.65100000000000002</v>
      </c>
      <c r="DG27" s="58">
        <v>0.66</v>
      </c>
      <c r="DH27" s="52">
        <f t="shared" si="11"/>
        <v>0.66</v>
      </c>
      <c r="DI27" s="58"/>
      <c r="DJ27" s="58"/>
      <c r="DK27" s="58"/>
      <c r="DL27" s="58"/>
      <c r="DM27" s="6">
        <f t="shared" si="12"/>
        <v>-1</v>
      </c>
      <c r="DN27" s="58">
        <v>0.81</v>
      </c>
      <c r="DO27" s="52">
        <f t="shared" si="1"/>
        <v>0.81</v>
      </c>
      <c r="DP27" s="58">
        <v>0.81399999999999995</v>
      </c>
      <c r="DQ27" s="52">
        <v>0.80200000000000005</v>
      </c>
      <c r="DR27" s="58">
        <v>0.81299999999999994</v>
      </c>
      <c r="DS27" s="52">
        <v>0.82799999999999996</v>
      </c>
      <c r="DT27" s="58"/>
      <c r="DU27" s="58">
        <v>0.81399999999999995</v>
      </c>
      <c r="DV27" s="58"/>
      <c r="DW27" s="58">
        <v>0.8</v>
      </c>
      <c r="DX27" s="58">
        <v>0.81</v>
      </c>
      <c r="DY27" s="52">
        <f t="shared" si="2"/>
        <v>0.81</v>
      </c>
      <c r="DZ27" s="52"/>
      <c r="EA27" s="52"/>
      <c r="EB27" s="52"/>
      <c r="EC27" s="52"/>
      <c r="ED27" s="6">
        <f t="shared" si="13"/>
        <v>-1</v>
      </c>
      <c r="EE27" s="58">
        <v>0.64</v>
      </c>
      <c r="EF27" s="52">
        <f t="shared" si="14"/>
        <v>0.64</v>
      </c>
      <c r="EG27" s="58">
        <v>0.66</v>
      </c>
      <c r="EH27" s="52">
        <v>0.66700000000000004</v>
      </c>
      <c r="EI27" s="58"/>
      <c r="EJ27" s="58">
        <v>0.64100000000000001</v>
      </c>
      <c r="EK27" s="58"/>
      <c r="EL27" s="58">
        <v>0.66200000000000003</v>
      </c>
      <c r="EM27" s="58">
        <v>0.64</v>
      </c>
      <c r="EN27" s="52">
        <f t="shared" si="15"/>
        <v>0.64</v>
      </c>
      <c r="EO27" s="52"/>
      <c r="EP27" s="52"/>
      <c r="EQ27" s="52"/>
      <c r="ER27" s="52"/>
      <c r="ES27" s="6">
        <f t="shared" si="16"/>
        <v>-1</v>
      </c>
      <c r="ET27" s="1180" t="s">
        <v>1418</v>
      </c>
      <c r="EU27" s="1180"/>
    </row>
    <row r="28" spans="1:151" x14ac:dyDescent="0.35">
      <c r="A28" s="695">
        <v>26</v>
      </c>
      <c r="B28" s="587" t="s">
        <v>16</v>
      </c>
      <c r="C28" s="587" t="s">
        <v>1144</v>
      </c>
      <c r="D28" s="587" t="s">
        <v>1364</v>
      </c>
      <c r="E28" s="587" t="s">
        <v>1182</v>
      </c>
      <c r="F28" s="1342" t="s">
        <v>1419</v>
      </c>
      <c r="G28" s="1766"/>
      <c r="H28" s="1341" t="s">
        <v>1420</v>
      </c>
      <c r="I28" s="1049">
        <v>0.66800000000000004</v>
      </c>
      <c r="J28" s="52"/>
      <c r="K28" s="1049">
        <v>0.66500000000000004</v>
      </c>
      <c r="L28" s="1049">
        <v>0.66600000000000004</v>
      </c>
      <c r="M28" s="52"/>
      <c r="N28" s="1386">
        <v>0.66800000000000004</v>
      </c>
      <c r="O28" s="1386">
        <v>0.67100000000000004</v>
      </c>
      <c r="P28" s="1049"/>
      <c r="Q28" s="1049">
        <v>0.67</v>
      </c>
      <c r="R28" s="1049"/>
      <c r="S28" s="1049">
        <v>0.67</v>
      </c>
      <c r="T28" s="1049">
        <v>0.67300000000000004</v>
      </c>
      <c r="U28" s="1049"/>
      <c r="V28" s="1049">
        <v>0.67300000000000004</v>
      </c>
      <c r="W28" s="1049">
        <f t="shared" si="3"/>
        <v>0.66600000000000004</v>
      </c>
      <c r="X28" s="1049">
        <v>0.67100000000000004</v>
      </c>
      <c r="Y28" s="1049"/>
      <c r="Z28" s="1049">
        <v>0.67500000000000004</v>
      </c>
      <c r="AA28" s="1049"/>
      <c r="AB28" s="1049">
        <v>0.67300000000000004</v>
      </c>
      <c r="AC28" s="1049">
        <v>0.67100000000000004</v>
      </c>
      <c r="AD28" s="52"/>
      <c r="AE28" s="1049">
        <v>0.66700000000000004</v>
      </c>
      <c r="AF28" s="52">
        <f t="shared" si="4"/>
        <v>0.66600000000000004</v>
      </c>
      <c r="AG28" s="1049">
        <v>0.68100000000000005</v>
      </c>
      <c r="AH28" s="1049"/>
      <c r="AI28" s="1049"/>
      <c r="AJ28" s="1049">
        <v>0.67200000000000004</v>
      </c>
      <c r="AK28" s="1049"/>
      <c r="AL28" s="1049"/>
      <c r="AM28" s="1049">
        <v>0.67200000000000004</v>
      </c>
      <c r="AN28" s="1049">
        <v>0.66900000000000004</v>
      </c>
      <c r="AO28" s="1049">
        <v>0.67600000000000005</v>
      </c>
      <c r="AP28" s="1049"/>
      <c r="AQ28" s="1049"/>
      <c r="AR28" s="1049"/>
      <c r="AS28" s="1049"/>
      <c r="AT28" s="1049">
        <v>0.66900000000000004</v>
      </c>
      <c r="AU28" s="1049">
        <f t="shared" si="5"/>
        <v>0.66600000000000004</v>
      </c>
      <c r="AV28" s="1049"/>
      <c r="AW28" s="1049"/>
      <c r="AX28" s="1049"/>
      <c r="AY28" s="1049"/>
      <c r="AZ28" s="1049">
        <v>0.68</v>
      </c>
      <c r="BA28" s="1049"/>
      <c r="BB28" s="1049"/>
      <c r="BC28" s="1049">
        <v>0.69299999999999995</v>
      </c>
      <c r="BE28" s="1049"/>
      <c r="BF28" s="1049">
        <v>0.69299999999999995</v>
      </c>
      <c r="BG28" s="52">
        <v>0.69099999999999995</v>
      </c>
      <c r="BH28" s="58"/>
      <c r="BI28" s="58"/>
      <c r="BJ28" s="1049">
        <v>0.68799999999999994</v>
      </c>
      <c r="BK28" s="52">
        <v>0.69599999999999995</v>
      </c>
      <c r="BL28" s="52">
        <v>0.68400000000000005</v>
      </c>
      <c r="BM28" s="52">
        <v>0.69</v>
      </c>
      <c r="BN28" s="52"/>
      <c r="BO28" s="52"/>
      <c r="BP28" s="52">
        <v>0.69499999999999995</v>
      </c>
      <c r="BQ28" s="52">
        <v>0.69099999999999995</v>
      </c>
      <c r="BR28" s="52">
        <f t="shared" si="6"/>
        <v>0.66600000000000004</v>
      </c>
      <c r="BS28" s="52">
        <v>0.69699999999999995</v>
      </c>
      <c r="BT28" s="52"/>
      <c r="BU28" s="52"/>
      <c r="BV28" s="52">
        <v>0.69399999999999995</v>
      </c>
      <c r="BW28" s="52">
        <v>0.68799999999999994</v>
      </c>
      <c r="BX28" s="52">
        <v>0.68799999999999994</v>
      </c>
      <c r="BY28" s="52">
        <v>0.68799999999999994</v>
      </c>
      <c r="BZ28" s="52">
        <f t="shared" si="7"/>
        <v>0.66600000000000004</v>
      </c>
      <c r="CA28" s="52"/>
      <c r="CB28" s="52"/>
      <c r="CC28" s="52">
        <v>0.76800000000000002</v>
      </c>
      <c r="CD28" s="52">
        <v>0.76900000000000002</v>
      </c>
      <c r="CE28" s="52"/>
      <c r="CF28" s="52"/>
      <c r="CG28" s="107">
        <v>0.72899999999999998</v>
      </c>
      <c r="CH28" s="58">
        <f t="shared" si="8"/>
        <v>0.66600000000000004</v>
      </c>
      <c r="CI28" s="52">
        <v>0.69799999999999995</v>
      </c>
      <c r="CJ28" s="58">
        <v>0.71099999999999997</v>
      </c>
      <c r="CK28" s="52">
        <v>0.72099999999999997</v>
      </c>
      <c r="CL28" s="58">
        <v>0.72199999999999998</v>
      </c>
      <c r="CM28" s="52"/>
      <c r="CN28" s="52">
        <v>0.71499999999999997</v>
      </c>
      <c r="CO28" s="52"/>
      <c r="CP28" s="52">
        <v>0.71099999999999997</v>
      </c>
      <c r="CQ28" s="107">
        <v>0.72899999999999998</v>
      </c>
      <c r="CR28" s="58">
        <f t="shared" si="9"/>
        <v>0.66600000000000004</v>
      </c>
      <c r="CS28" s="58"/>
      <c r="CT28" s="58"/>
      <c r="CU28" s="58"/>
      <c r="CV28" s="58"/>
      <c r="CW28" s="6">
        <f t="shared" si="0"/>
        <v>-1</v>
      </c>
      <c r="CX28" s="58">
        <v>0.42</v>
      </c>
      <c r="CY28" s="52">
        <f t="shared" si="10"/>
        <v>0.42</v>
      </c>
      <c r="CZ28" s="58">
        <v>0.58799999999999997</v>
      </c>
      <c r="DA28" s="52">
        <v>0.624</v>
      </c>
      <c r="DB28" s="58">
        <v>0.58599999999999997</v>
      </c>
      <c r="DC28" s="58"/>
      <c r="DD28" s="58">
        <v>0.58599999999999997</v>
      </c>
      <c r="DE28" s="58"/>
      <c r="DF28" s="58">
        <v>0.58499999999999996</v>
      </c>
      <c r="DG28" s="58">
        <v>0.42</v>
      </c>
      <c r="DH28" s="52">
        <f t="shared" si="11"/>
        <v>0.42</v>
      </c>
      <c r="DI28" s="58"/>
      <c r="DJ28" s="58"/>
      <c r="DK28" s="58"/>
      <c r="DL28" s="58"/>
      <c r="DM28" s="6">
        <f t="shared" si="12"/>
        <v>-1</v>
      </c>
      <c r="DN28" s="58">
        <v>0.44</v>
      </c>
      <c r="DO28" s="52">
        <f t="shared" si="1"/>
        <v>0.44</v>
      </c>
      <c r="DP28" s="58">
        <v>0.61099999999999999</v>
      </c>
      <c r="DQ28" s="52">
        <v>0.58599999999999997</v>
      </c>
      <c r="DR28" s="58">
        <v>0.58899999999999997</v>
      </c>
      <c r="DS28" s="52">
        <v>0.58699999999999997</v>
      </c>
      <c r="DT28" s="58"/>
      <c r="DU28" s="58">
        <v>0.57999999999999996</v>
      </c>
      <c r="DV28" s="58"/>
      <c r="DW28" s="58">
        <v>0.58399999999999996</v>
      </c>
      <c r="DX28" s="58">
        <v>0.44</v>
      </c>
      <c r="DY28" s="52">
        <f t="shared" si="2"/>
        <v>0.44</v>
      </c>
      <c r="DZ28" s="52"/>
      <c r="EA28" s="52"/>
      <c r="EB28" s="52"/>
      <c r="EC28" s="52"/>
      <c r="ED28" s="6">
        <f t="shared" si="13"/>
        <v>-1</v>
      </c>
      <c r="EE28" s="58">
        <v>0.41</v>
      </c>
      <c r="EF28" s="52">
        <f t="shared" si="14"/>
        <v>0.41</v>
      </c>
      <c r="EG28" s="58">
        <v>0.60199999999999998</v>
      </c>
      <c r="EH28" s="52">
        <v>0.58799999999999997</v>
      </c>
      <c r="EI28" s="58"/>
      <c r="EJ28" s="58">
        <v>0.60499999999999998</v>
      </c>
      <c r="EK28" s="58"/>
      <c r="EL28" s="58">
        <v>0.60399999999999998</v>
      </c>
      <c r="EM28" s="58">
        <v>0.41</v>
      </c>
      <c r="EN28" s="52">
        <f t="shared" si="15"/>
        <v>0.41</v>
      </c>
      <c r="EO28" s="52"/>
      <c r="EP28" s="52"/>
      <c r="EQ28" s="52"/>
      <c r="ER28" s="52"/>
      <c r="ES28" s="6">
        <f t="shared" si="16"/>
        <v>-1</v>
      </c>
      <c r="ET28" s="1513"/>
      <c r="EU28" s="1513"/>
    </row>
    <row r="29" spans="1:151" ht="15" thickBot="1" x14ac:dyDescent="0.4">
      <c r="A29" s="8">
        <v>27</v>
      </c>
      <c r="B29" s="1000" t="s">
        <v>16</v>
      </c>
      <c r="C29" s="1000" t="s">
        <v>1144</v>
      </c>
      <c r="D29" s="1000" t="s">
        <v>1364</v>
      </c>
      <c r="E29" s="1000" t="s">
        <v>1201</v>
      </c>
      <c r="F29" s="90" t="s">
        <v>1421</v>
      </c>
      <c r="G29" s="1766"/>
      <c r="H29" s="90" t="s">
        <v>1422</v>
      </c>
      <c r="I29" s="1042">
        <v>0.51300000000000001</v>
      </c>
      <c r="J29" s="53"/>
      <c r="K29" s="1042">
        <v>0.50800000000000001</v>
      </c>
      <c r="L29" s="1042">
        <v>0.5</v>
      </c>
      <c r="M29" s="53"/>
      <c r="N29" s="1387">
        <v>0.502</v>
      </c>
      <c r="O29" s="1387">
        <v>0.50700000000000001</v>
      </c>
      <c r="P29" s="1042"/>
      <c r="Q29" s="1042">
        <v>0.504</v>
      </c>
      <c r="R29" s="1042"/>
      <c r="S29" s="1042">
        <v>0.498</v>
      </c>
      <c r="T29" s="1042">
        <v>0.504</v>
      </c>
      <c r="U29" s="1042"/>
      <c r="V29" s="1042">
        <v>0.505</v>
      </c>
      <c r="W29" s="1042">
        <f t="shared" si="3"/>
        <v>0.5</v>
      </c>
      <c r="X29" s="1042">
        <v>0.497</v>
      </c>
      <c r="Y29" s="1049"/>
      <c r="Z29" s="1042">
        <v>0.54500000000000004</v>
      </c>
      <c r="AA29" s="1049"/>
      <c r="AB29" s="1042">
        <v>0.48399999999999999</v>
      </c>
      <c r="AC29" s="1042">
        <v>0.48799999999999999</v>
      </c>
      <c r="AD29" s="53"/>
      <c r="AE29" s="1042">
        <v>0.47899999999999998</v>
      </c>
      <c r="AF29" s="52">
        <f t="shared" si="4"/>
        <v>0.47899999999999998</v>
      </c>
      <c r="AG29" s="1042">
        <v>0.50700000000000001</v>
      </c>
      <c r="AH29" s="53"/>
      <c r="AI29" s="1042"/>
      <c r="AJ29" s="1042">
        <v>0.49099999999999999</v>
      </c>
      <c r="AK29" s="53"/>
      <c r="AL29" s="1042"/>
      <c r="AM29" s="1042">
        <v>0.51300000000000001</v>
      </c>
      <c r="AN29" s="1042">
        <v>0.499</v>
      </c>
      <c r="AO29" s="1042">
        <v>0.501</v>
      </c>
      <c r="AP29" s="53"/>
      <c r="AQ29" s="1042"/>
      <c r="AR29" s="53"/>
      <c r="AS29" s="1042"/>
      <c r="AT29" s="1042">
        <v>0.49</v>
      </c>
      <c r="AU29" s="1042">
        <f t="shared" si="5"/>
        <v>0.47899999999999998</v>
      </c>
      <c r="AV29" s="1042"/>
      <c r="AW29" s="1042"/>
      <c r="AX29" s="1042"/>
      <c r="AY29" s="1042"/>
      <c r="AZ29" s="1042">
        <v>0.503</v>
      </c>
      <c r="BA29" s="1042"/>
      <c r="BB29" s="1042"/>
      <c r="BC29" s="1042">
        <v>0.49399999999999999</v>
      </c>
      <c r="BE29" s="1042"/>
      <c r="BF29" s="1042">
        <v>0.497</v>
      </c>
      <c r="BG29" s="53">
        <v>0.49199999999999999</v>
      </c>
      <c r="BH29" s="27"/>
      <c r="BI29" s="27"/>
      <c r="BJ29" s="1042">
        <v>0.504</v>
      </c>
      <c r="BK29" s="53">
        <v>0.498</v>
      </c>
      <c r="BL29" s="53">
        <v>0.495</v>
      </c>
      <c r="BM29" s="53">
        <v>0.49</v>
      </c>
      <c r="BN29" s="53"/>
      <c r="BO29" s="53"/>
      <c r="BP29" s="53">
        <v>0.48899999999999999</v>
      </c>
      <c r="BQ29" s="53">
        <v>0.49099999999999999</v>
      </c>
      <c r="BR29" s="53">
        <f t="shared" si="6"/>
        <v>0.47899999999999998</v>
      </c>
      <c r="BS29" s="53">
        <v>0.49199999999999999</v>
      </c>
      <c r="BT29" s="53"/>
      <c r="BU29" s="53"/>
      <c r="BV29" s="53">
        <v>0.49199999999999999</v>
      </c>
      <c r="BW29" s="53">
        <v>0.49399999999999999</v>
      </c>
      <c r="BX29" s="53">
        <v>0.496</v>
      </c>
      <c r="BY29" s="53">
        <v>0.502</v>
      </c>
      <c r="BZ29" s="53">
        <f t="shared" si="7"/>
        <v>0.47899999999999998</v>
      </c>
      <c r="CA29" s="53"/>
      <c r="CB29" s="53"/>
      <c r="CC29" s="53">
        <v>0.52</v>
      </c>
      <c r="CD29" s="53">
        <v>0.51800000000000002</v>
      </c>
      <c r="CE29" s="52"/>
      <c r="CF29" s="52"/>
      <c r="CG29" s="107">
        <v>0.51400000000000001</v>
      </c>
      <c r="CH29" s="27">
        <f t="shared" si="8"/>
        <v>0.47899999999999998</v>
      </c>
      <c r="CI29" s="53">
        <v>0.53500000000000003</v>
      </c>
      <c r="CJ29" s="27">
        <v>0.52800000000000002</v>
      </c>
      <c r="CK29" s="53">
        <v>0.53500000000000003</v>
      </c>
      <c r="CL29" s="27">
        <v>0.52100000000000002</v>
      </c>
      <c r="CM29" s="53"/>
      <c r="CN29" s="53">
        <v>0.53500000000000003</v>
      </c>
      <c r="CO29" s="53"/>
      <c r="CP29" s="53">
        <v>0.53100000000000003</v>
      </c>
      <c r="CQ29" s="107">
        <v>0.51400000000000001</v>
      </c>
      <c r="CR29" s="52">
        <f t="shared" si="9"/>
        <v>0.47899999999999998</v>
      </c>
      <c r="CS29" s="52"/>
      <c r="CT29" s="52"/>
      <c r="CU29" s="52"/>
      <c r="CV29" s="52"/>
      <c r="CW29" s="6">
        <f t="shared" si="0"/>
        <v>-1</v>
      </c>
      <c r="CX29" s="27">
        <v>0.46</v>
      </c>
      <c r="CY29" s="53">
        <f t="shared" si="10"/>
        <v>0.46</v>
      </c>
      <c r="CZ29" s="27">
        <v>0.45500000000000002</v>
      </c>
      <c r="DA29" s="53">
        <v>0.47599999999999998</v>
      </c>
      <c r="DB29" s="27">
        <v>0.46200000000000002</v>
      </c>
      <c r="DC29" s="27"/>
      <c r="DD29" s="27">
        <v>0.47699999999999998</v>
      </c>
      <c r="DE29" s="53"/>
      <c r="DF29" s="53">
        <v>0.47499999999999998</v>
      </c>
      <c r="DG29" s="27">
        <v>0.46</v>
      </c>
      <c r="DH29" s="53">
        <f t="shared" si="11"/>
        <v>0.46</v>
      </c>
      <c r="DI29" s="52"/>
      <c r="DJ29" s="52"/>
      <c r="DK29" s="52"/>
      <c r="DL29" s="52"/>
      <c r="DM29" s="6">
        <f t="shared" si="12"/>
        <v>-1</v>
      </c>
      <c r="DN29" s="27">
        <v>0.66</v>
      </c>
      <c r="DO29" s="53">
        <f t="shared" si="1"/>
        <v>0.66</v>
      </c>
      <c r="DP29" s="27">
        <v>0.67</v>
      </c>
      <c r="DQ29" s="53">
        <v>0.66300000000000003</v>
      </c>
      <c r="DR29" s="27">
        <v>0.66900000000000004</v>
      </c>
      <c r="DS29" s="53">
        <v>0.67400000000000004</v>
      </c>
      <c r="DT29" s="27"/>
      <c r="DU29" s="27">
        <v>0.68899999999999995</v>
      </c>
      <c r="DV29" s="53"/>
      <c r="DW29" s="53">
        <v>0.67</v>
      </c>
      <c r="DX29" s="27">
        <v>0.66</v>
      </c>
      <c r="DY29" s="53">
        <f t="shared" si="2"/>
        <v>0.66</v>
      </c>
      <c r="DZ29" s="53"/>
      <c r="EA29" s="53"/>
      <c r="EB29" s="53"/>
      <c r="EC29" s="52"/>
      <c r="ED29" s="6">
        <f t="shared" si="13"/>
        <v>-1</v>
      </c>
      <c r="EE29" s="27">
        <v>0.46</v>
      </c>
      <c r="EF29" s="53">
        <f t="shared" si="14"/>
        <v>0.46</v>
      </c>
      <c r="EG29" s="27">
        <v>0.46100000000000002</v>
      </c>
      <c r="EH29" s="53">
        <v>0.45500000000000002</v>
      </c>
      <c r="EI29" s="27"/>
      <c r="EJ29" s="27">
        <v>0.48</v>
      </c>
      <c r="EK29" s="53"/>
      <c r="EL29" s="53">
        <v>0.46400000000000002</v>
      </c>
      <c r="EM29" s="27">
        <v>0.46</v>
      </c>
      <c r="EN29" s="53">
        <f t="shared" si="15"/>
        <v>0.46</v>
      </c>
      <c r="EO29" s="52"/>
      <c r="EP29" s="52"/>
      <c r="EQ29" s="52"/>
      <c r="ER29" s="52"/>
      <c r="ES29" s="6">
        <f t="shared" si="16"/>
        <v>-1</v>
      </c>
      <c r="ET29" s="1204" t="s">
        <v>1423</v>
      </c>
      <c r="EU29" s="1204"/>
    </row>
    <row r="30" spans="1:151" ht="15" hidden="1" customHeight="1" thickBot="1" x14ac:dyDescent="0.4">
      <c r="A30" s="183">
        <v>28</v>
      </c>
      <c r="B30" s="87"/>
      <c r="C30" s="87" t="s">
        <v>1144</v>
      </c>
      <c r="D30" s="1343" t="s">
        <v>1384</v>
      </c>
      <c r="E30" s="87" t="s">
        <v>1201</v>
      </c>
      <c r="F30" s="90" t="s">
        <v>1424</v>
      </c>
      <c r="G30" s="1766"/>
      <c r="H30" s="90" t="s">
        <v>1425</v>
      </c>
      <c r="I30" s="1042">
        <v>0.60199999999999998</v>
      </c>
      <c r="J30" s="56"/>
      <c r="K30" s="1042">
        <v>0.60199999999999998</v>
      </c>
      <c r="L30" s="1042">
        <v>0.61199999999999999</v>
      </c>
      <c r="M30" s="56"/>
      <c r="N30" s="1387">
        <v>0.61199999999999999</v>
      </c>
      <c r="O30" s="1387">
        <v>0.61</v>
      </c>
      <c r="P30" s="1042"/>
      <c r="Q30" s="1042">
        <v>0.61199999999999999</v>
      </c>
      <c r="R30" s="1042"/>
      <c r="S30" s="1042">
        <v>0.61199999999999999</v>
      </c>
      <c r="T30" s="1042">
        <v>0.621</v>
      </c>
      <c r="U30" s="1042"/>
      <c r="V30" s="1042">
        <v>0.59</v>
      </c>
      <c r="W30" s="1042">
        <f t="shared" si="3"/>
        <v>0.61199999999999999</v>
      </c>
      <c r="X30" s="1042">
        <v>0.59</v>
      </c>
      <c r="Y30" s="56"/>
      <c r="Z30" s="1042">
        <v>0.622</v>
      </c>
      <c r="AA30" s="56"/>
      <c r="AB30" s="1042">
        <v>0.60199999999999998</v>
      </c>
      <c r="AC30" s="1042">
        <v>0.61</v>
      </c>
      <c r="AD30" s="56"/>
      <c r="AE30" s="1042">
        <v>0.61099999999999999</v>
      </c>
      <c r="AF30" s="56">
        <f t="shared" si="4"/>
        <v>0.61099999999999999</v>
      </c>
      <c r="AG30" s="1042">
        <v>0.58199999999999996</v>
      </c>
      <c r="AH30" s="1042"/>
      <c r="AI30" s="1042"/>
      <c r="AJ30" s="1042">
        <v>0.58199999999999996</v>
      </c>
      <c r="AK30" s="1042"/>
      <c r="AL30" s="1042"/>
      <c r="AM30" s="1042">
        <v>0.59199999999999997</v>
      </c>
      <c r="AN30" s="1042">
        <v>0.58199999999999996</v>
      </c>
      <c r="AO30" s="1042">
        <v>0.56599999999999995</v>
      </c>
      <c r="AP30" s="1042"/>
      <c r="AQ30" s="1042"/>
      <c r="AR30" s="1042"/>
      <c r="AS30" s="1042"/>
      <c r="AT30" s="1042">
        <v>0.62</v>
      </c>
      <c r="AU30" s="1042">
        <f t="shared" si="5"/>
        <v>0.61099999999999999</v>
      </c>
      <c r="AV30" s="1042"/>
      <c r="AW30" s="1042"/>
      <c r="AX30" s="1042"/>
      <c r="AY30" s="1042"/>
      <c r="AZ30" s="1042">
        <v>0.58199999999999996</v>
      </c>
      <c r="BA30" s="1042"/>
      <c r="BB30" s="1042"/>
      <c r="BC30" s="1042">
        <v>0.60199999999999998</v>
      </c>
      <c r="BE30" s="1042"/>
      <c r="BF30" s="1042">
        <v>0.59199999999999997</v>
      </c>
      <c r="BG30" s="56">
        <v>0.61</v>
      </c>
      <c r="BH30" s="66"/>
      <c r="BI30" s="66"/>
      <c r="BJ30" s="1042">
        <v>0.6</v>
      </c>
      <c r="BK30" s="56">
        <v>0.61</v>
      </c>
      <c r="BL30" s="56">
        <v>0.61199999999999999</v>
      </c>
      <c r="BM30" s="56">
        <v>0.6</v>
      </c>
      <c r="BN30" s="56"/>
      <c r="BO30" s="56"/>
      <c r="BP30" s="56">
        <v>0.61</v>
      </c>
      <c r="BQ30" s="56">
        <v>0.60399999999999998</v>
      </c>
      <c r="BR30" s="56">
        <f t="shared" si="6"/>
        <v>0.61</v>
      </c>
      <c r="BS30" s="56">
        <v>0.61099999999999999</v>
      </c>
      <c r="BT30" s="56"/>
      <c r="BU30" s="56"/>
      <c r="BV30" s="56">
        <v>0.621</v>
      </c>
      <c r="BW30" s="56">
        <v>0.61299999999999999</v>
      </c>
      <c r="BX30" s="56">
        <v>0.58399999999999996</v>
      </c>
      <c r="BY30" s="56">
        <v>0.57199999999999995</v>
      </c>
      <c r="BZ30" s="56">
        <f t="shared" si="7"/>
        <v>0.58399999999999996</v>
      </c>
      <c r="CA30" s="56"/>
      <c r="CB30" s="56"/>
      <c r="CC30" s="56">
        <v>0.621</v>
      </c>
      <c r="CD30" s="56">
        <v>0.63100000000000001</v>
      </c>
      <c r="CE30" s="56"/>
      <c r="CF30" s="56"/>
      <c r="CG30" s="642">
        <v>0.63200000000000001</v>
      </c>
      <c r="CH30" s="66">
        <f t="shared" si="8"/>
        <v>0.58399999999999996</v>
      </c>
      <c r="CI30" s="56">
        <v>0.621</v>
      </c>
      <c r="CJ30" s="66">
        <v>0.623</v>
      </c>
      <c r="CK30" s="56">
        <v>0.63800000000000001</v>
      </c>
      <c r="CL30" s="66"/>
      <c r="CM30" s="56"/>
      <c r="CN30" s="56"/>
      <c r="CO30" s="56"/>
      <c r="CP30" s="56"/>
      <c r="CQ30" s="642">
        <v>0.63200000000000001</v>
      </c>
      <c r="CR30" s="66">
        <f t="shared" si="9"/>
        <v>0.58399999999999996</v>
      </c>
      <c r="CS30" s="66"/>
      <c r="CT30" s="66"/>
      <c r="CU30" s="66"/>
      <c r="CV30" s="66"/>
      <c r="CW30" s="357">
        <f t="shared" si="0"/>
        <v>-1</v>
      </c>
      <c r="CX30" s="66">
        <v>0.6</v>
      </c>
      <c r="CY30" s="56">
        <f t="shared" si="10"/>
        <v>0.6</v>
      </c>
      <c r="CZ30" s="66">
        <v>0.56599999999999995</v>
      </c>
      <c r="DA30" s="56">
        <v>0.57699999999999996</v>
      </c>
      <c r="DB30" s="66">
        <v>0.59499999999999997</v>
      </c>
      <c r="DC30" s="66"/>
      <c r="DD30" s="66"/>
      <c r="DE30" s="66"/>
      <c r="DF30" s="66"/>
      <c r="DG30" s="66">
        <v>0.6</v>
      </c>
      <c r="DH30" s="56">
        <f t="shared" si="11"/>
        <v>0.6</v>
      </c>
      <c r="DI30" s="66"/>
      <c r="DJ30" s="66"/>
      <c r="DK30" s="66"/>
      <c r="DL30" s="66"/>
      <c r="DM30" s="357">
        <f t="shared" si="12"/>
        <v>-1</v>
      </c>
      <c r="DN30" s="66">
        <v>0.77</v>
      </c>
      <c r="DO30" s="56">
        <f t="shared" si="1"/>
        <v>0.77</v>
      </c>
      <c r="DP30" s="66">
        <v>0.76600000000000001</v>
      </c>
      <c r="DQ30" s="56">
        <v>0.77200000000000002</v>
      </c>
      <c r="DR30" s="66">
        <v>0.77900000000000003</v>
      </c>
      <c r="DS30" s="56">
        <v>0.77700000000000002</v>
      </c>
      <c r="DT30" s="66"/>
      <c r="DU30" s="66"/>
      <c r="DV30" s="66"/>
      <c r="DW30" s="66"/>
      <c r="DX30" s="66">
        <v>0.77</v>
      </c>
      <c r="DY30" s="56">
        <f t="shared" si="2"/>
        <v>0.77</v>
      </c>
      <c r="DZ30" s="56"/>
      <c r="EA30" s="56"/>
      <c r="EB30" s="56"/>
      <c r="EC30" s="56"/>
      <c r="ED30" s="357">
        <f t="shared" si="13"/>
        <v>-1</v>
      </c>
      <c r="EE30" s="66">
        <v>0.6</v>
      </c>
      <c r="EF30" s="56">
        <f t="shared" si="14"/>
        <v>0.6</v>
      </c>
      <c r="EG30" s="66">
        <v>0.56599999999999995</v>
      </c>
      <c r="EH30" s="56">
        <v>0.60399999999999998</v>
      </c>
      <c r="EI30" s="66"/>
      <c r="EJ30" s="66"/>
      <c r="EK30" s="66"/>
      <c r="EL30" s="66"/>
      <c r="EM30" s="66">
        <v>0.6</v>
      </c>
      <c r="EN30" s="56">
        <f t="shared" si="15"/>
        <v>0.6</v>
      </c>
      <c r="EO30" s="56"/>
      <c r="EP30" s="56"/>
      <c r="EQ30" s="56"/>
      <c r="ER30" s="56"/>
      <c r="ES30" s="357">
        <f t="shared" si="16"/>
        <v>-1</v>
      </c>
      <c r="ET30" s="1515"/>
      <c r="EU30" s="1515"/>
    </row>
    <row r="31" spans="1:151" ht="15.5" x14ac:dyDescent="0.35">
      <c r="A31" s="1344">
        <v>29</v>
      </c>
      <c r="B31" s="1345" t="s">
        <v>16</v>
      </c>
      <c r="C31" s="1345" t="s">
        <v>1144</v>
      </c>
      <c r="D31" s="1345" t="s">
        <v>1364</v>
      </c>
      <c r="E31" s="1345" t="s">
        <v>1201</v>
      </c>
      <c r="F31" s="1346" t="s">
        <v>1426</v>
      </c>
      <c r="G31" s="1766"/>
      <c r="H31" s="1347" t="s">
        <v>1427</v>
      </c>
      <c r="I31" s="1049">
        <v>0.63400000000000001</v>
      </c>
      <c r="J31" s="1049"/>
      <c r="K31" s="1049">
        <v>0.63800000000000001</v>
      </c>
      <c r="L31" s="1049">
        <v>0.628</v>
      </c>
      <c r="M31" s="52"/>
      <c r="N31" s="1386">
        <v>0.65700000000000003</v>
      </c>
      <c r="O31" s="1386">
        <v>0.66700000000000004</v>
      </c>
      <c r="P31" s="1049"/>
      <c r="Q31" s="1049">
        <v>0.66400000000000003</v>
      </c>
      <c r="R31" s="1049"/>
      <c r="S31" s="1049">
        <v>0.71099999999999997</v>
      </c>
      <c r="T31" s="1049">
        <v>0.70299999999999996</v>
      </c>
      <c r="U31" s="1049"/>
      <c r="V31" s="1049">
        <v>0.70799999999999996</v>
      </c>
      <c r="W31" s="1049">
        <f t="shared" si="3"/>
        <v>0.628</v>
      </c>
      <c r="X31" s="1049">
        <v>0.71899999999999997</v>
      </c>
      <c r="Y31" s="1049"/>
      <c r="Z31" s="1049">
        <v>0.58899999999999997</v>
      </c>
      <c r="AA31" s="1049"/>
      <c r="AB31" s="1049">
        <v>0.90300000000000002</v>
      </c>
      <c r="AC31" s="1049">
        <v>0.91400000000000003</v>
      </c>
      <c r="AD31" s="1049"/>
      <c r="AE31" s="1049">
        <v>0.71599999999999997</v>
      </c>
      <c r="AF31" s="1049">
        <v>0.72</v>
      </c>
      <c r="AG31" s="1049">
        <v>0.73299999999999998</v>
      </c>
      <c r="AH31" s="1049"/>
      <c r="AI31" s="1049"/>
      <c r="AJ31" s="1049">
        <v>0.752</v>
      </c>
      <c r="AK31" s="1049"/>
      <c r="AL31" s="1049"/>
      <c r="AM31" s="1049">
        <v>0.751</v>
      </c>
      <c r="AN31" s="1049">
        <v>0.752</v>
      </c>
      <c r="AO31" s="1049">
        <v>0.752</v>
      </c>
      <c r="AP31" s="1049"/>
      <c r="AQ31" s="1049"/>
      <c r="AR31" s="1049"/>
      <c r="AS31" s="1049"/>
      <c r="AT31" s="1049">
        <v>0.72499999999999998</v>
      </c>
      <c r="AU31" s="1049">
        <f t="shared" si="5"/>
        <v>0.72</v>
      </c>
      <c r="AV31" s="1049"/>
      <c r="AW31" s="1049"/>
      <c r="AX31" s="1049"/>
      <c r="AY31" s="1049"/>
      <c r="AZ31" s="1049">
        <v>0.98199999999999998</v>
      </c>
      <c r="BA31" s="1049"/>
      <c r="BB31" s="1049"/>
      <c r="BC31" s="1049">
        <v>0.96199999999999997</v>
      </c>
      <c r="BE31" s="1049"/>
      <c r="BF31" s="1049">
        <v>0.96399999999999997</v>
      </c>
      <c r="BG31" s="1049">
        <v>0.90900000000000003</v>
      </c>
      <c r="BH31" s="54"/>
      <c r="BI31" s="32"/>
      <c r="BJ31" s="1049">
        <v>0.92900000000000005</v>
      </c>
      <c r="BK31" s="1049">
        <v>0.93300000000000005</v>
      </c>
      <c r="BL31" s="1049">
        <v>0.94199999999999995</v>
      </c>
      <c r="BM31" s="1049">
        <v>0.92100000000000004</v>
      </c>
      <c r="BN31" s="1049"/>
      <c r="BO31" s="1049"/>
      <c r="BP31" s="1049">
        <v>0.90700000000000003</v>
      </c>
      <c r="BQ31" s="1049">
        <v>0.91600000000000004</v>
      </c>
      <c r="BR31" s="1049">
        <f t="shared" si="6"/>
        <v>0.72</v>
      </c>
      <c r="BS31" s="1049">
        <v>0.753</v>
      </c>
      <c r="BT31" s="1049"/>
      <c r="BU31" s="1049"/>
      <c r="BV31" s="1049">
        <v>0.76900000000000002</v>
      </c>
      <c r="BW31" s="1049">
        <v>0.753</v>
      </c>
      <c r="BX31" s="1049">
        <v>0.73399999999999999</v>
      </c>
      <c r="BY31" s="1049">
        <v>0.74199999999999999</v>
      </c>
      <c r="BZ31" s="1049">
        <f t="shared" si="7"/>
        <v>0.72</v>
      </c>
      <c r="CA31" s="1049"/>
      <c r="CB31" s="1049"/>
      <c r="CC31" s="1049">
        <v>0.73699999999999999</v>
      </c>
      <c r="CD31" s="1049">
        <v>0.73399999999999999</v>
      </c>
      <c r="CE31" s="1049"/>
      <c r="CF31" s="1049"/>
      <c r="CG31" s="1386">
        <v>0.71599999999999997</v>
      </c>
      <c r="CH31" s="58">
        <f t="shared" si="8"/>
        <v>0.71599999999999997</v>
      </c>
      <c r="CI31" s="52">
        <v>0.69899999999999995</v>
      </c>
      <c r="CJ31" s="58">
        <v>0.71599999999999997</v>
      </c>
      <c r="CK31" s="52">
        <v>0.70599999999999996</v>
      </c>
      <c r="CL31" s="58">
        <v>0.71499999999999997</v>
      </c>
      <c r="CM31" s="52"/>
      <c r="CN31" s="52">
        <v>0.70699999999999996</v>
      </c>
      <c r="CO31" s="52"/>
      <c r="CP31" s="52">
        <v>0.71</v>
      </c>
      <c r="CQ31" s="1386">
        <v>0.71599999999999997</v>
      </c>
      <c r="CR31" s="58">
        <f t="shared" si="9"/>
        <v>0.71599999999999997</v>
      </c>
      <c r="CS31" s="58"/>
      <c r="CT31" s="58"/>
      <c r="CU31" s="58"/>
      <c r="CV31" s="58"/>
      <c r="CW31" s="6">
        <f t="shared" si="0"/>
        <v>-1</v>
      </c>
      <c r="CX31" s="58">
        <v>0.57999999999999996</v>
      </c>
      <c r="CY31" s="52">
        <v>0.56599999999999995</v>
      </c>
      <c r="CZ31" s="58">
        <v>0.56599999999999995</v>
      </c>
      <c r="DA31" s="52">
        <v>0.57699999999999996</v>
      </c>
      <c r="DB31" s="58">
        <v>0.59499999999999997</v>
      </c>
      <c r="DC31" s="58"/>
      <c r="DD31" s="58">
        <v>0.59899999999999998</v>
      </c>
      <c r="DE31" s="58"/>
      <c r="DF31" s="58">
        <v>0.59499999999999997</v>
      </c>
      <c r="DG31" s="58">
        <v>0.57999999999999996</v>
      </c>
      <c r="DH31" s="52">
        <v>0.56599999999999995</v>
      </c>
      <c r="DI31" s="58"/>
      <c r="DJ31" s="58"/>
      <c r="DK31" s="58"/>
      <c r="DL31" s="58"/>
      <c r="DM31" s="6">
        <f t="shared" si="12"/>
        <v>-1</v>
      </c>
      <c r="DN31" s="58">
        <v>0.77</v>
      </c>
      <c r="DO31" s="52">
        <f t="shared" si="1"/>
        <v>0.77</v>
      </c>
      <c r="DP31" s="58">
        <v>0.76200000000000001</v>
      </c>
      <c r="DQ31" s="52">
        <v>0.77200000000000002</v>
      </c>
      <c r="DR31" s="58">
        <v>0.77900000000000003</v>
      </c>
      <c r="DS31" s="52">
        <v>0.77700000000000002</v>
      </c>
      <c r="DT31" s="58"/>
      <c r="DU31" s="58">
        <v>0.78900000000000003</v>
      </c>
      <c r="DV31" s="58"/>
      <c r="DW31" s="58">
        <v>0.79</v>
      </c>
      <c r="DX31" s="58">
        <v>0.77</v>
      </c>
      <c r="DY31" s="52">
        <f t="shared" si="2"/>
        <v>0.77</v>
      </c>
      <c r="DZ31" s="52"/>
      <c r="EA31" s="52"/>
      <c r="EB31" s="52"/>
      <c r="EC31" s="52"/>
      <c r="ED31" s="6">
        <f t="shared" si="13"/>
        <v>-1</v>
      </c>
      <c r="EE31" s="58">
        <v>0.6</v>
      </c>
      <c r="EF31" s="52">
        <f t="shared" si="14"/>
        <v>0.6</v>
      </c>
      <c r="EG31" s="58">
        <v>0.56599999999999995</v>
      </c>
      <c r="EH31" s="52">
        <v>0.60399999999999998</v>
      </c>
      <c r="EI31" s="58"/>
      <c r="EJ31" s="58">
        <v>0.60199999999999998</v>
      </c>
      <c r="EK31" s="58"/>
      <c r="EL31" s="58">
        <v>0.59499999999999997</v>
      </c>
      <c r="EM31" s="58">
        <v>0.6</v>
      </c>
      <c r="EN31" s="52">
        <f t="shared" si="15"/>
        <v>0.6</v>
      </c>
      <c r="EO31" s="52"/>
      <c r="EP31" s="52"/>
      <c r="EQ31" s="52"/>
      <c r="ER31" s="52"/>
      <c r="ES31" s="6">
        <f t="shared" si="16"/>
        <v>-1</v>
      </c>
      <c r="ET31" s="1159" t="s">
        <v>1428</v>
      </c>
      <c r="EU31" s="1159"/>
    </row>
    <row r="32" spans="1:151" ht="15" thickBot="1" x14ac:dyDescent="0.4">
      <c r="A32" s="1006">
        <v>30</v>
      </c>
      <c r="B32" s="1001" t="s">
        <v>16</v>
      </c>
      <c r="C32" s="1001" t="s">
        <v>1144</v>
      </c>
      <c r="D32" s="1001" t="s">
        <v>1364</v>
      </c>
      <c r="E32" s="1001" t="s">
        <v>1201</v>
      </c>
      <c r="F32" s="1348" t="s">
        <v>1429</v>
      </c>
      <c r="G32" s="1766"/>
      <c r="H32" s="1349" t="s">
        <v>1430</v>
      </c>
      <c r="I32" s="1042">
        <v>0.64</v>
      </c>
      <c r="J32" s="1042"/>
      <c r="K32" s="1042">
        <v>0.64</v>
      </c>
      <c r="L32" s="1042">
        <v>0.63300000000000001</v>
      </c>
      <c r="M32" s="53"/>
      <c r="N32" s="1387">
        <v>0.66500000000000004</v>
      </c>
      <c r="O32" s="1387">
        <v>0.66400000000000003</v>
      </c>
      <c r="P32" s="1042"/>
      <c r="Q32" s="1042">
        <v>0.67900000000000005</v>
      </c>
      <c r="R32" s="1042"/>
      <c r="S32" s="1042">
        <v>0.72099999999999997</v>
      </c>
      <c r="T32" s="1042">
        <v>0.72799999999999998</v>
      </c>
      <c r="U32" s="1042"/>
      <c r="V32" s="1042">
        <v>0.70699999999999996</v>
      </c>
      <c r="W32" s="1042">
        <f t="shared" si="3"/>
        <v>0.63300000000000001</v>
      </c>
      <c r="X32" s="1042">
        <v>0.71699999999999997</v>
      </c>
      <c r="Y32" s="1042"/>
      <c r="Z32" s="1042">
        <v>0.57599999999999996</v>
      </c>
      <c r="AA32" s="1042"/>
      <c r="AB32" s="1042">
        <v>0.89900000000000002</v>
      </c>
      <c r="AC32" s="1042">
        <v>0.91500000000000004</v>
      </c>
      <c r="AD32" s="1049"/>
      <c r="AE32" s="1042">
        <v>0.7</v>
      </c>
      <c r="AF32" s="1049">
        <v>0.69899999999999995</v>
      </c>
      <c r="AG32" s="1042">
        <v>0.73299999999999998</v>
      </c>
      <c r="AH32" s="53"/>
      <c r="AI32" s="1042"/>
      <c r="AJ32" s="1042">
        <v>0.72</v>
      </c>
      <c r="AK32" s="1049"/>
      <c r="AL32" s="1049"/>
      <c r="AM32" s="1049">
        <v>0.73199999999999998</v>
      </c>
      <c r="AN32" s="1049">
        <v>0.72</v>
      </c>
      <c r="AO32" s="1049">
        <v>0.71099999999999997</v>
      </c>
      <c r="AP32" s="1049"/>
      <c r="AQ32" s="1049"/>
      <c r="AR32" s="1049"/>
      <c r="AS32" s="1049"/>
      <c r="AT32" s="1042">
        <v>0.72</v>
      </c>
      <c r="AU32" s="1049">
        <f t="shared" si="5"/>
        <v>0.69899999999999995</v>
      </c>
      <c r="AV32" s="1049"/>
      <c r="AW32" s="1049"/>
      <c r="AX32" s="1049"/>
      <c r="AY32" s="1049"/>
      <c r="AZ32" s="1049">
        <v>0.95599999999999996</v>
      </c>
      <c r="BA32" s="1049"/>
      <c r="BB32" s="1049"/>
      <c r="BC32" s="1049">
        <v>0.92800000000000005</v>
      </c>
      <c r="BE32" s="1049"/>
      <c r="BF32" s="1049">
        <v>0.92900000000000005</v>
      </c>
      <c r="BG32" s="1049">
        <v>0.90400000000000003</v>
      </c>
      <c r="BH32" s="52"/>
      <c r="BI32" s="32"/>
      <c r="BJ32" s="1049">
        <v>0.93100000000000005</v>
      </c>
      <c r="BK32" s="1049">
        <v>0.91200000000000003</v>
      </c>
      <c r="BL32" s="1049">
        <v>0.92</v>
      </c>
      <c r="BM32" s="1049">
        <v>0.91600000000000004</v>
      </c>
      <c r="BN32" s="1049"/>
      <c r="BO32" s="1049"/>
      <c r="BP32" s="1049">
        <v>0.90400000000000003</v>
      </c>
      <c r="BQ32" s="1049">
        <v>0.89100000000000001</v>
      </c>
      <c r="BR32" s="1049">
        <f t="shared" si="6"/>
        <v>0.69899999999999995</v>
      </c>
      <c r="BS32" s="1049">
        <v>0.72099999999999997</v>
      </c>
      <c r="BT32" s="1049"/>
      <c r="BU32" s="1049"/>
      <c r="BV32" s="1049">
        <v>0.72399999999999998</v>
      </c>
      <c r="BW32" s="1049">
        <v>0.71699999999999997</v>
      </c>
      <c r="BX32" s="1049">
        <v>0.71199999999999997</v>
      </c>
      <c r="BY32" s="1049">
        <v>0.71499999999999997</v>
      </c>
      <c r="BZ32" s="1049">
        <f t="shared" si="7"/>
        <v>0.69899999999999995</v>
      </c>
      <c r="CA32" s="1049"/>
      <c r="CB32" s="1049"/>
      <c r="CC32" s="1049">
        <v>0.748</v>
      </c>
      <c r="CD32" s="1049">
        <v>0.746</v>
      </c>
      <c r="CE32" s="1049"/>
      <c r="CF32" s="1049"/>
      <c r="CG32" s="1386">
        <v>0.72499999999999998</v>
      </c>
      <c r="CH32" s="58">
        <f t="shared" si="8"/>
        <v>0.69899999999999995</v>
      </c>
      <c r="CI32" s="52">
        <v>0.70799999999999996</v>
      </c>
      <c r="CJ32" s="58">
        <v>0.71</v>
      </c>
      <c r="CK32" s="52">
        <v>0.71699999999999997</v>
      </c>
      <c r="CL32" s="58">
        <v>0.71799999999999997</v>
      </c>
      <c r="CM32" s="52"/>
      <c r="CN32" s="52">
        <v>0.70499999999999996</v>
      </c>
      <c r="CO32" s="52"/>
      <c r="CP32" s="52">
        <v>0.68899999999999995</v>
      </c>
      <c r="CQ32" s="1386">
        <v>0.72499999999999998</v>
      </c>
      <c r="CR32" s="58">
        <f t="shared" si="9"/>
        <v>0.69899999999999995</v>
      </c>
      <c r="CS32" s="58"/>
      <c r="CT32" s="58"/>
      <c r="CU32" s="58"/>
      <c r="CV32" s="58"/>
      <c r="CW32" s="7">
        <f t="shared" si="0"/>
        <v>-1</v>
      </c>
      <c r="CX32" s="58">
        <v>0.57999999999999996</v>
      </c>
      <c r="CY32" s="52">
        <v>0.56200000000000006</v>
      </c>
      <c r="CZ32" s="58">
        <v>0.56200000000000006</v>
      </c>
      <c r="DA32" s="52">
        <v>0.56100000000000005</v>
      </c>
      <c r="DB32" s="58">
        <v>0.57299999999999995</v>
      </c>
      <c r="DC32" s="58"/>
      <c r="DD32" s="58">
        <v>0.56999999999999995</v>
      </c>
      <c r="DE32" s="58"/>
      <c r="DF32" s="58">
        <v>0.56000000000000005</v>
      </c>
      <c r="DG32" s="58">
        <v>0.57999999999999996</v>
      </c>
      <c r="DH32" s="52">
        <v>0.56200000000000006</v>
      </c>
      <c r="DI32" s="58"/>
      <c r="DJ32" s="58"/>
      <c r="DK32" s="58"/>
      <c r="DL32" s="58"/>
      <c r="DM32" s="7">
        <f t="shared" si="12"/>
        <v>-1</v>
      </c>
      <c r="DN32" s="58">
        <v>0.75</v>
      </c>
      <c r="DO32" s="52">
        <f t="shared" si="1"/>
        <v>0.75</v>
      </c>
      <c r="DP32" s="58">
        <v>0.71499999999999997</v>
      </c>
      <c r="DQ32" s="52">
        <v>0.746</v>
      </c>
      <c r="DR32" s="58">
        <v>0.74</v>
      </c>
      <c r="DS32" s="52">
        <v>0.75900000000000001</v>
      </c>
      <c r="DT32" s="58"/>
      <c r="DU32" s="58">
        <v>0.75</v>
      </c>
      <c r="DV32" s="58"/>
      <c r="DW32" s="58">
        <v>0.75900000000000001</v>
      </c>
      <c r="DX32" s="58">
        <v>0.75</v>
      </c>
      <c r="DY32" s="52">
        <f t="shared" si="2"/>
        <v>0.75</v>
      </c>
      <c r="DZ32" s="52"/>
      <c r="EA32" s="52"/>
      <c r="EB32" s="52"/>
      <c r="EC32" s="52"/>
      <c r="ED32" s="7">
        <f t="shared" si="13"/>
        <v>-1</v>
      </c>
      <c r="EE32" s="58">
        <v>0.56999999999999995</v>
      </c>
      <c r="EF32" s="52">
        <f t="shared" si="14"/>
        <v>0.56999999999999995</v>
      </c>
      <c r="EG32" s="58">
        <v>0.54900000000000004</v>
      </c>
      <c r="EH32" s="52">
        <v>0.56899999999999995</v>
      </c>
      <c r="EI32" s="58"/>
      <c r="EJ32" s="58">
        <v>0.58199999999999996</v>
      </c>
      <c r="EK32" s="58"/>
      <c r="EL32" s="58">
        <v>0.57899999999999996</v>
      </c>
      <c r="EM32" s="58">
        <v>0.56999999999999995</v>
      </c>
      <c r="EN32" s="52">
        <f t="shared" si="15"/>
        <v>0.56999999999999995</v>
      </c>
      <c r="EO32" s="52"/>
      <c r="EP32" s="52"/>
      <c r="EQ32" s="52"/>
      <c r="ER32" s="52"/>
      <c r="ES32" s="7">
        <f t="shared" si="16"/>
        <v>-1</v>
      </c>
      <c r="ET32" s="1157" t="s">
        <v>1428</v>
      </c>
      <c r="EU32" s="1157"/>
    </row>
    <row r="33" spans="1:151" ht="15" thickBot="1" x14ac:dyDescent="0.4">
      <c r="A33" s="8">
        <v>31</v>
      </c>
      <c r="B33" s="1000"/>
      <c r="C33" s="1000"/>
      <c r="D33" s="1000" t="s">
        <v>1384</v>
      </c>
      <c r="E33" s="1000" t="s">
        <v>1201</v>
      </c>
      <c r="F33" s="1350" t="s">
        <v>1431</v>
      </c>
      <c r="G33" s="1767"/>
      <c r="H33" s="1338" t="s">
        <v>1432</v>
      </c>
      <c r="I33" s="1049">
        <v>0.84199999999999997</v>
      </c>
      <c r="J33" s="1049"/>
      <c r="K33" s="1049">
        <v>0.83499999999999996</v>
      </c>
      <c r="L33" s="1049">
        <v>0.85099999999999998</v>
      </c>
      <c r="M33" s="53"/>
      <c r="N33" s="1386">
        <v>1.2</v>
      </c>
      <c r="O33" s="1386">
        <v>1.194</v>
      </c>
      <c r="P33" s="1049"/>
      <c r="Q33" s="1049">
        <v>1.151</v>
      </c>
      <c r="R33" s="1049"/>
      <c r="S33" s="1049">
        <v>1.1599999999999999</v>
      </c>
      <c r="T33" s="1049">
        <v>1.1839999999999999</v>
      </c>
      <c r="U33" s="1049"/>
      <c r="V33" s="1049">
        <v>1.1499999999999999</v>
      </c>
      <c r="W33" s="1049">
        <f t="shared" si="3"/>
        <v>0.85099999999999998</v>
      </c>
      <c r="X33" s="1049">
        <v>1.1279999999999999</v>
      </c>
      <c r="Y33" s="56"/>
      <c r="Z33" s="56">
        <v>1.083</v>
      </c>
      <c r="AA33" s="56"/>
      <c r="AB33" s="56">
        <v>1.1399999999999999</v>
      </c>
      <c r="AC33" s="56">
        <v>1.1599999999999999</v>
      </c>
      <c r="AD33" s="56"/>
      <c r="AE33" s="1049">
        <v>1.1639999999999999</v>
      </c>
      <c r="AF33" s="56">
        <f t="shared" si="4"/>
        <v>0.85099999999999998</v>
      </c>
      <c r="AG33" s="1049">
        <v>1.18</v>
      </c>
      <c r="AH33" s="56"/>
      <c r="AI33" s="1051"/>
      <c r="AJ33" s="1051">
        <v>1.2</v>
      </c>
      <c r="AK33" s="1051"/>
      <c r="AL33" s="1051"/>
      <c r="AM33" s="1051">
        <v>1.18</v>
      </c>
      <c r="AN33" s="1051">
        <v>1.21</v>
      </c>
      <c r="AO33" s="1051">
        <v>1.2290000000000001</v>
      </c>
      <c r="AP33" s="1051"/>
      <c r="AQ33" s="1051"/>
      <c r="AR33" s="1051"/>
      <c r="AS33" s="1051"/>
      <c r="AT33" s="56">
        <v>1.206</v>
      </c>
      <c r="AU33" s="56">
        <f t="shared" si="5"/>
        <v>0.85099999999999998</v>
      </c>
      <c r="AV33" s="56"/>
      <c r="AW33" s="1051"/>
      <c r="AX33" s="1051"/>
      <c r="AY33" s="1051"/>
      <c r="AZ33" s="56">
        <v>1.2290000000000001</v>
      </c>
      <c r="BA33" s="56"/>
      <c r="BB33" s="56"/>
      <c r="BC33" s="56">
        <v>1.236</v>
      </c>
      <c r="BE33" s="56"/>
      <c r="BF33" s="56">
        <v>1.226</v>
      </c>
      <c r="BG33" s="56">
        <v>1.22</v>
      </c>
      <c r="BH33" s="56"/>
      <c r="BI33" s="884"/>
      <c r="BJ33" s="56">
        <v>1.22</v>
      </c>
      <c r="BK33" s="56">
        <v>1.23</v>
      </c>
      <c r="BL33" s="56">
        <v>1.212</v>
      </c>
      <c r="BM33" s="56">
        <v>1.248</v>
      </c>
      <c r="BN33" s="56"/>
      <c r="BO33" s="56"/>
      <c r="BP33" s="56">
        <v>1.22</v>
      </c>
      <c r="BQ33" s="56">
        <v>1.2070000000000001</v>
      </c>
      <c r="BR33" s="56">
        <f t="shared" si="6"/>
        <v>0.85099999999999998</v>
      </c>
      <c r="BS33" s="56">
        <v>1.264</v>
      </c>
      <c r="BT33" s="56"/>
      <c r="BU33" s="56"/>
      <c r="BV33" s="56">
        <v>1.222</v>
      </c>
      <c r="BW33" s="56">
        <v>1.226</v>
      </c>
      <c r="BX33" s="56">
        <v>0.78</v>
      </c>
      <c r="BY33" s="56">
        <v>0.80200000000000005</v>
      </c>
      <c r="BZ33" s="56">
        <f t="shared" si="7"/>
        <v>0.78</v>
      </c>
      <c r="CA33" s="56"/>
      <c r="CB33" s="56"/>
      <c r="CC33" s="56">
        <v>1.1919999999999999</v>
      </c>
      <c r="CD33" s="56">
        <v>1.2030000000000001</v>
      </c>
      <c r="CE33" s="56"/>
      <c r="CF33" s="56"/>
      <c r="CG33" s="642">
        <v>1.2</v>
      </c>
      <c r="CH33" s="66">
        <f t="shared" si="8"/>
        <v>0.78</v>
      </c>
      <c r="CI33" s="56">
        <v>1.1950000000000001</v>
      </c>
      <c r="CJ33" s="66">
        <v>1.2110000000000001</v>
      </c>
      <c r="CK33" s="56">
        <v>1.2050000000000001</v>
      </c>
      <c r="CL33" s="66">
        <v>1.226</v>
      </c>
      <c r="CM33" s="56"/>
      <c r="CN33" s="56">
        <v>1.2090000000000001</v>
      </c>
      <c r="CO33" s="56"/>
      <c r="CP33" s="56">
        <v>1.214</v>
      </c>
      <c r="CQ33" s="642">
        <v>1.2</v>
      </c>
      <c r="CR33" s="54">
        <f t="shared" si="9"/>
        <v>0.78</v>
      </c>
      <c r="CS33" s="54"/>
      <c r="CT33" s="54"/>
      <c r="CU33" s="54"/>
      <c r="CV33" s="54"/>
      <c r="CW33" s="5">
        <f t="shared" si="0"/>
        <v>-1</v>
      </c>
      <c r="CX33" s="66">
        <v>0.72</v>
      </c>
      <c r="CY33" s="56">
        <f t="shared" si="10"/>
        <v>0.72</v>
      </c>
      <c r="CZ33" s="66">
        <v>0.72099999999999997</v>
      </c>
      <c r="DA33" s="56">
        <v>0.71099999999999997</v>
      </c>
      <c r="DB33" s="66">
        <v>0.73399999999999999</v>
      </c>
      <c r="DC33" s="66"/>
      <c r="DD33" s="66">
        <v>0.72099999999999997</v>
      </c>
      <c r="DE33" s="56"/>
      <c r="DF33" s="56">
        <v>0.72399999999999998</v>
      </c>
      <c r="DG33" s="66">
        <v>0.72</v>
      </c>
      <c r="DH33" s="56">
        <f t="shared" ref="DH33:DH61" si="17">DG33</f>
        <v>0.72</v>
      </c>
      <c r="DI33" s="54"/>
      <c r="DJ33" s="54"/>
      <c r="DK33" s="54"/>
      <c r="DL33" s="54"/>
      <c r="DM33" s="5">
        <f t="shared" si="12"/>
        <v>-1</v>
      </c>
      <c r="DN33" s="66">
        <v>0.89</v>
      </c>
      <c r="DO33" s="56">
        <f t="shared" si="1"/>
        <v>0.89</v>
      </c>
      <c r="DP33" s="66">
        <v>0.85199999999999998</v>
      </c>
      <c r="DQ33" s="56">
        <v>0.86099999999999999</v>
      </c>
      <c r="DR33" s="66">
        <v>0.86399999999999999</v>
      </c>
      <c r="DS33" s="56">
        <v>0.85099999999999998</v>
      </c>
      <c r="DT33" s="66"/>
      <c r="DU33" s="66">
        <v>0.85299999999999998</v>
      </c>
      <c r="DV33" s="56"/>
      <c r="DW33" s="56">
        <v>0.85799999999999998</v>
      </c>
      <c r="DX33" s="66">
        <v>0.89</v>
      </c>
      <c r="DY33" s="56">
        <f t="shared" si="2"/>
        <v>0.89</v>
      </c>
      <c r="DZ33" s="56"/>
      <c r="EA33" s="56"/>
      <c r="EB33" s="56"/>
      <c r="EC33" s="54"/>
      <c r="ED33" s="5">
        <f t="shared" si="13"/>
        <v>-1</v>
      </c>
      <c r="EE33" s="66">
        <v>0.7</v>
      </c>
      <c r="EF33" s="56">
        <f t="shared" si="14"/>
        <v>0.7</v>
      </c>
      <c r="EG33" s="66">
        <v>0.71099999999999997</v>
      </c>
      <c r="EH33" s="56">
        <v>0.72299999999999998</v>
      </c>
      <c r="EI33" s="66"/>
      <c r="EJ33" s="66">
        <v>0.69599999999999995</v>
      </c>
      <c r="EK33" s="56"/>
      <c r="EL33" s="56">
        <v>0.70099999999999996</v>
      </c>
      <c r="EM33" s="66">
        <v>0.7</v>
      </c>
      <c r="EN33" s="56">
        <f t="shared" si="15"/>
        <v>0.7</v>
      </c>
      <c r="EO33" s="54"/>
      <c r="EP33" s="54"/>
      <c r="EQ33" s="54"/>
      <c r="ER33" s="54"/>
      <c r="ES33" s="5">
        <f t="shared" si="16"/>
        <v>-1</v>
      </c>
      <c r="ET33" s="1313" t="s">
        <v>1433</v>
      </c>
      <c r="EU33" s="1313"/>
    </row>
    <row r="34" spans="1:151" ht="15.5" x14ac:dyDescent="0.35">
      <c r="A34" s="1351">
        <v>32</v>
      </c>
      <c r="B34" s="1352" t="s">
        <v>16</v>
      </c>
      <c r="C34" s="1352" t="s">
        <v>1144</v>
      </c>
      <c r="D34" s="1352" t="s">
        <v>1364</v>
      </c>
      <c r="E34" s="1352" t="s">
        <v>1210</v>
      </c>
      <c r="F34" s="1352" t="s">
        <v>1434</v>
      </c>
      <c r="G34" s="1766" t="s">
        <v>1435</v>
      </c>
      <c r="H34" s="1353" t="s">
        <v>1436</v>
      </c>
      <c r="I34" s="1050">
        <v>0.32100000000000001</v>
      </c>
      <c r="J34" s="1050"/>
      <c r="K34" s="1050">
        <v>0.315</v>
      </c>
      <c r="L34" s="1050">
        <v>0.31900000000000001</v>
      </c>
      <c r="M34" s="54"/>
      <c r="N34" s="1385">
        <v>0.317</v>
      </c>
      <c r="O34" s="1385">
        <v>0.313</v>
      </c>
      <c r="P34" s="1050"/>
      <c r="Q34" s="1050">
        <v>0.32200000000000001</v>
      </c>
      <c r="R34" s="1050"/>
      <c r="S34" s="1050">
        <v>0.33500000000000002</v>
      </c>
      <c r="T34" s="1050">
        <v>0.316</v>
      </c>
      <c r="U34" s="1050"/>
      <c r="V34" s="1050">
        <v>0.32500000000000001</v>
      </c>
      <c r="W34" s="1050">
        <f t="shared" si="3"/>
        <v>0.31900000000000001</v>
      </c>
      <c r="X34" s="1050">
        <v>0.318</v>
      </c>
      <c r="Y34" s="1049"/>
      <c r="Z34" s="1049">
        <v>0.38900000000000001</v>
      </c>
      <c r="AA34" s="1049"/>
      <c r="AB34" s="1049">
        <v>0.32500000000000001</v>
      </c>
      <c r="AC34" s="1049">
        <v>0.32300000000000001</v>
      </c>
      <c r="AD34" s="1049"/>
      <c r="AE34" s="1050">
        <v>0.32100000000000001</v>
      </c>
      <c r="AF34" s="1049">
        <f t="shared" si="4"/>
        <v>0.31900000000000001</v>
      </c>
      <c r="AG34" s="1050">
        <v>0.317</v>
      </c>
      <c r="AH34" s="1049"/>
      <c r="AI34" s="1049"/>
      <c r="AJ34" s="1049">
        <v>0.32500000000000001</v>
      </c>
      <c r="AK34" s="1049"/>
      <c r="AL34" s="1049"/>
      <c r="AM34" s="1049">
        <v>0.317</v>
      </c>
      <c r="AN34" s="1049">
        <v>0.32400000000000001</v>
      </c>
      <c r="AO34" s="1049">
        <v>0.36499999999999999</v>
      </c>
      <c r="AP34" s="1049"/>
      <c r="AQ34" s="1049"/>
      <c r="AR34" s="1049"/>
      <c r="AS34" s="1049"/>
      <c r="AT34" s="1049">
        <v>0.32100000000000001</v>
      </c>
      <c r="AU34" s="1049">
        <f t="shared" si="5"/>
        <v>0.31900000000000001</v>
      </c>
      <c r="AV34" s="1049"/>
      <c r="AW34" s="1049"/>
      <c r="AX34" s="1049"/>
      <c r="AY34" s="1049"/>
      <c r="AZ34" s="1049">
        <v>0.38700000000000001</v>
      </c>
      <c r="BA34" s="1049"/>
      <c r="BB34" s="1049"/>
      <c r="BC34" s="1049">
        <v>0.40200000000000002</v>
      </c>
      <c r="BE34" s="1049"/>
      <c r="BF34" s="1049">
        <v>0.40200000000000002</v>
      </c>
      <c r="BG34" s="1049">
        <v>0.32600000000000001</v>
      </c>
      <c r="BH34" s="52"/>
      <c r="BI34" s="32"/>
      <c r="BJ34" s="1049">
        <v>0.32</v>
      </c>
      <c r="BK34" s="1049">
        <v>0.38400000000000001</v>
      </c>
      <c r="BL34" s="1049">
        <v>0.33</v>
      </c>
      <c r="BM34" s="1049">
        <v>0.39100000000000001</v>
      </c>
      <c r="BN34" s="1049"/>
      <c r="BO34" s="1049"/>
      <c r="BP34" s="1049">
        <v>0.32</v>
      </c>
      <c r="BQ34" s="1049">
        <v>0.38400000000000001</v>
      </c>
      <c r="BR34" s="1049">
        <f t="shared" si="6"/>
        <v>0.31900000000000001</v>
      </c>
      <c r="BS34" s="1049">
        <v>0.372</v>
      </c>
      <c r="BT34" s="1049"/>
      <c r="BU34" s="1049"/>
      <c r="BV34" s="1049">
        <v>0.32600000000000001</v>
      </c>
      <c r="BW34" s="1049">
        <v>0.375</v>
      </c>
      <c r="BX34" s="1049">
        <v>0.32300000000000001</v>
      </c>
      <c r="BY34" s="1049">
        <v>0.36599999999999999</v>
      </c>
      <c r="BZ34" s="1049">
        <f t="shared" si="7"/>
        <v>0.31900000000000001</v>
      </c>
      <c r="CA34" s="1049"/>
      <c r="CB34" s="1049"/>
      <c r="CC34" s="1049">
        <v>0.38100000000000001</v>
      </c>
      <c r="CD34" s="1049">
        <v>0.377</v>
      </c>
      <c r="CE34" s="1049"/>
      <c r="CF34" s="1049"/>
      <c r="CG34" s="1386">
        <v>0.38600000000000001</v>
      </c>
      <c r="CH34" s="58">
        <f t="shared" si="8"/>
        <v>0.31900000000000001</v>
      </c>
      <c r="CI34" s="52">
        <v>0.39200000000000002</v>
      </c>
      <c r="CJ34" s="58">
        <v>0.377</v>
      </c>
      <c r="CK34" s="52">
        <v>0.373</v>
      </c>
      <c r="CL34" s="58">
        <v>0.378</v>
      </c>
      <c r="CM34" s="52"/>
      <c r="CN34" s="52">
        <v>0.38</v>
      </c>
      <c r="CO34" s="52"/>
      <c r="CP34" s="52">
        <v>0.38100000000000001</v>
      </c>
      <c r="CQ34" s="1386">
        <v>0.38600000000000001</v>
      </c>
      <c r="CR34" s="58">
        <f t="shared" si="9"/>
        <v>0.31900000000000001</v>
      </c>
      <c r="CS34" s="58"/>
      <c r="CT34" s="58"/>
      <c r="CU34" s="58"/>
      <c r="CV34" s="58"/>
      <c r="CW34" s="5">
        <f t="shared" si="0"/>
        <v>-1</v>
      </c>
      <c r="CX34" s="58">
        <v>0.28000000000000003</v>
      </c>
      <c r="CY34" s="52">
        <f t="shared" si="10"/>
        <v>0.28000000000000003</v>
      </c>
      <c r="CZ34" s="58">
        <v>0.28299999999999997</v>
      </c>
      <c r="DA34" s="52">
        <v>0.28299999999999997</v>
      </c>
      <c r="DB34" s="58">
        <v>0.28399999999999997</v>
      </c>
      <c r="DC34" s="58"/>
      <c r="DD34" s="58">
        <v>0.28299999999999997</v>
      </c>
      <c r="DE34" s="58"/>
      <c r="DF34" s="58">
        <v>0.28399999999999997</v>
      </c>
      <c r="DG34" s="58">
        <v>0.28000000000000003</v>
      </c>
      <c r="DH34" s="52">
        <f t="shared" si="17"/>
        <v>0.28000000000000003</v>
      </c>
      <c r="DI34" s="58"/>
      <c r="DJ34" s="58"/>
      <c r="DK34" s="58"/>
      <c r="DL34" s="58"/>
      <c r="DM34" s="5">
        <f t="shared" si="12"/>
        <v>-1</v>
      </c>
      <c r="DN34" s="58">
        <v>0.33</v>
      </c>
      <c r="DO34" s="52">
        <f t="shared" si="1"/>
        <v>0.33</v>
      </c>
      <c r="DP34" s="58">
        <v>0.32600000000000001</v>
      </c>
      <c r="DQ34" s="52">
        <v>0.32900000000000001</v>
      </c>
      <c r="DR34" s="58">
        <v>0.33</v>
      </c>
      <c r="DS34" s="52">
        <v>0.32800000000000001</v>
      </c>
      <c r="DT34" s="58"/>
      <c r="DU34" s="58">
        <v>0.33100000000000002</v>
      </c>
      <c r="DV34" s="58"/>
      <c r="DW34" s="58">
        <v>0.33500000000000002</v>
      </c>
      <c r="DX34" s="58">
        <v>0.33</v>
      </c>
      <c r="DY34" s="52">
        <f t="shared" si="2"/>
        <v>0.33</v>
      </c>
      <c r="DZ34" s="52"/>
      <c r="EA34" s="52"/>
      <c r="EB34" s="52"/>
      <c r="EC34" s="52"/>
      <c r="ED34" s="5">
        <f t="shared" si="13"/>
        <v>-1</v>
      </c>
      <c r="EE34" s="58">
        <v>0.28000000000000003</v>
      </c>
      <c r="EF34" s="52">
        <f t="shared" si="14"/>
        <v>0.28000000000000003</v>
      </c>
      <c r="EG34" s="58">
        <v>0.28199999999999997</v>
      </c>
      <c r="EH34" s="52">
        <v>0.27700000000000002</v>
      </c>
      <c r="EI34" s="58"/>
      <c r="EJ34" s="58">
        <v>0.28399999999999997</v>
      </c>
      <c r="EK34" s="58"/>
      <c r="EL34" s="58">
        <v>0.28299999999999997</v>
      </c>
      <c r="EM34" s="58">
        <v>0.28000000000000003</v>
      </c>
      <c r="EN34" s="52">
        <f t="shared" si="15"/>
        <v>0.28000000000000003</v>
      </c>
      <c r="EO34" s="52"/>
      <c r="EP34" s="52"/>
      <c r="EQ34" s="52"/>
      <c r="ER34" s="52"/>
      <c r="ES34" s="5">
        <f t="shared" si="16"/>
        <v>-1</v>
      </c>
      <c r="ET34" s="1206" t="s">
        <v>1437</v>
      </c>
      <c r="EU34" s="1206"/>
    </row>
    <row r="35" spans="1:151" ht="15.5" x14ac:dyDescent="0.35">
      <c r="A35" s="1344">
        <v>33</v>
      </c>
      <c r="B35" s="1345" t="s">
        <v>16</v>
      </c>
      <c r="C35" s="1345" t="s">
        <v>1144</v>
      </c>
      <c r="D35" s="1345" t="s">
        <v>1364</v>
      </c>
      <c r="E35" s="1345" t="s">
        <v>1210</v>
      </c>
      <c r="F35" s="1354" t="s">
        <v>1438</v>
      </c>
      <c r="G35" s="1766"/>
      <c r="H35" s="1347" t="s">
        <v>1439</v>
      </c>
      <c r="I35" s="1049">
        <v>0.53400000000000003</v>
      </c>
      <c r="J35" s="1049"/>
      <c r="K35" s="1049">
        <v>0.53900000000000003</v>
      </c>
      <c r="L35" s="1049">
        <v>0.53700000000000003</v>
      </c>
      <c r="M35" s="52"/>
      <c r="N35" s="1386">
        <v>0.378</v>
      </c>
      <c r="O35" s="1386">
        <v>0.377</v>
      </c>
      <c r="P35" s="1049"/>
      <c r="Q35" s="1049">
        <v>0.58599999999999997</v>
      </c>
      <c r="R35" s="1049"/>
      <c r="S35" s="1049">
        <v>0.54100000000000004</v>
      </c>
      <c r="T35" s="1049">
        <v>0.54300000000000004</v>
      </c>
      <c r="U35" s="1049"/>
      <c r="V35" s="1049">
        <v>0.54100000000000004</v>
      </c>
      <c r="W35" s="1049">
        <f t="shared" si="3"/>
        <v>0.53700000000000003</v>
      </c>
      <c r="X35" s="1049">
        <v>0.54100000000000004</v>
      </c>
      <c r="Y35" s="1049"/>
      <c r="Z35" s="1049">
        <v>0.44600000000000001</v>
      </c>
      <c r="AA35" s="1049"/>
      <c r="AB35" s="1049">
        <v>0.54600000000000004</v>
      </c>
      <c r="AC35" s="1049">
        <v>0.54100000000000004</v>
      </c>
      <c r="AD35" s="1049"/>
      <c r="AE35" s="1049">
        <v>0.53900000000000003</v>
      </c>
      <c r="AF35" s="1049">
        <f t="shared" si="4"/>
        <v>0.53700000000000003</v>
      </c>
      <c r="AG35" s="1049">
        <v>0.53800000000000003</v>
      </c>
      <c r="AH35" s="1049"/>
      <c r="AI35" s="1049"/>
      <c r="AJ35" s="1049">
        <v>0.54300000000000004</v>
      </c>
      <c r="AK35" s="1049"/>
      <c r="AL35" s="1049"/>
      <c r="AM35" s="1049">
        <v>0.54</v>
      </c>
      <c r="AN35" s="1049">
        <v>0.54300000000000004</v>
      </c>
      <c r="AO35" s="1049">
        <v>0.58399999999999996</v>
      </c>
      <c r="AP35" s="1049"/>
      <c r="AQ35" s="1049"/>
      <c r="AR35" s="1049"/>
      <c r="AS35" s="1049"/>
      <c r="AT35" s="1049">
        <v>0.54500000000000004</v>
      </c>
      <c r="AU35" s="1049">
        <f t="shared" si="5"/>
        <v>0.53700000000000003</v>
      </c>
      <c r="AV35" s="1049"/>
      <c r="AW35" s="1049"/>
      <c r="AX35" s="1049"/>
      <c r="AY35" s="1049"/>
      <c r="AZ35" s="1049">
        <v>0.58199999999999996</v>
      </c>
      <c r="BA35" s="1049"/>
      <c r="BB35" s="1049"/>
      <c r="BC35" s="1049">
        <v>0.58299999999999996</v>
      </c>
      <c r="BE35" s="1049"/>
      <c r="BF35" s="1049">
        <v>0.58099999999999996</v>
      </c>
      <c r="BG35" s="1049">
        <v>0.54300000000000004</v>
      </c>
      <c r="BH35" s="52"/>
      <c r="BI35" s="32"/>
      <c r="BJ35" s="1049">
        <v>0.54200000000000004</v>
      </c>
      <c r="BK35" s="1049">
        <v>0.58499999999999996</v>
      </c>
      <c r="BL35" s="1049">
        <v>0.54500000000000004</v>
      </c>
      <c r="BM35" s="1049">
        <v>0.58599999999999997</v>
      </c>
      <c r="BN35" s="1049"/>
      <c r="BO35" s="1049"/>
      <c r="BP35" s="1049">
        <v>0.54</v>
      </c>
      <c r="BQ35" s="1049">
        <v>0.59399999999999997</v>
      </c>
      <c r="BR35" s="1049">
        <f t="shared" si="6"/>
        <v>0.53700000000000003</v>
      </c>
      <c r="BS35" s="1049">
        <v>0.57299999999999995</v>
      </c>
      <c r="BT35" s="1049"/>
      <c r="BU35" s="1049"/>
      <c r="BV35" s="1049">
        <v>0.54700000000000004</v>
      </c>
      <c r="BW35" s="1049">
        <v>0.58599999999999997</v>
      </c>
      <c r="BX35" s="1049">
        <v>0.54100000000000004</v>
      </c>
      <c r="BY35" s="1049">
        <v>0.57799999999999996</v>
      </c>
      <c r="BZ35" s="1049">
        <f t="shared" si="7"/>
        <v>0.53700000000000003</v>
      </c>
      <c r="CA35" s="1049"/>
      <c r="CB35" s="1049"/>
      <c r="CC35" s="1049">
        <v>0.58299999999999996</v>
      </c>
      <c r="CD35" s="1049">
        <v>0.58899999999999997</v>
      </c>
      <c r="CE35" s="1049"/>
      <c r="CF35" s="1049"/>
      <c r="CG35" s="1386">
        <v>0.57899999999999996</v>
      </c>
      <c r="CH35" s="58">
        <f t="shared" si="8"/>
        <v>0.53700000000000003</v>
      </c>
      <c r="CI35" s="52">
        <v>0.57399999999999995</v>
      </c>
      <c r="CJ35" s="58">
        <v>0.57299999999999995</v>
      </c>
      <c r="CK35" s="52">
        <v>0.57399999999999995</v>
      </c>
      <c r="CL35" s="58">
        <v>0.58299999999999996</v>
      </c>
      <c r="CM35" s="52"/>
      <c r="CN35" s="52">
        <v>0.55800000000000005</v>
      </c>
      <c r="CO35" s="52"/>
      <c r="CP35" s="52">
        <v>0.58099999999999996</v>
      </c>
      <c r="CQ35" s="1386">
        <v>0.57899999999999996</v>
      </c>
      <c r="CR35" s="58">
        <f t="shared" si="9"/>
        <v>0.53700000000000003</v>
      </c>
      <c r="CS35" s="58"/>
      <c r="CT35" s="58"/>
      <c r="CU35" s="58"/>
      <c r="CV35" s="58"/>
      <c r="CW35" s="6">
        <f t="shared" ref="CW35:CW61" si="18">(CS35-CR35)/CR35</f>
        <v>-1</v>
      </c>
      <c r="CX35" s="58">
        <v>0.33</v>
      </c>
      <c r="CY35" s="52">
        <f t="shared" si="10"/>
        <v>0.33</v>
      </c>
      <c r="CZ35" s="58">
        <v>0.33300000000000002</v>
      </c>
      <c r="DA35" s="52">
        <v>0.33200000000000002</v>
      </c>
      <c r="DB35" s="58">
        <v>0.33</v>
      </c>
      <c r="DC35" s="58"/>
      <c r="DD35" s="58">
        <v>0.33100000000000002</v>
      </c>
      <c r="DE35" s="58"/>
      <c r="DF35" s="58">
        <v>0.33300000000000002</v>
      </c>
      <c r="DG35" s="58">
        <v>0.33</v>
      </c>
      <c r="DH35" s="52">
        <f t="shared" si="17"/>
        <v>0.33</v>
      </c>
      <c r="DI35" s="58"/>
      <c r="DJ35" s="58"/>
      <c r="DK35" s="58"/>
      <c r="DL35" s="58"/>
      <c r="DM35" s="6">
        <f t="shared" si="12"/>
        <v>-1</v>
      </c>
      <c r="DN35" s="58">
        <v>0.46</v>
      </c>
      <c r="DO35" s="52">
        <f t="shared" ref="DO35:DO65" si="19">DN35</f>
        <v>0.46</v>
      </c>
      <c r="DP35" s="58">
        <v>0.46800000000000003</v>
      </c>
      <c r="DQ35" s="52">
        <v>0.46400000000000002</v>
      </c>
      <c r="DR35" s="58">
        <v>0.46899999999999997</v>
      </c>
      <c r="DS35" s="52">
        <v>0.46500000000000002</v>
      </c>
      <c r="DT35" s="58"/>
      <c r="DU35" s="58">
        <v>0.46600000000000003</v>
      </c>
      <c r="DV35" s="58"/>
      <c r="DW35" s="58">
        <v>0.47699999999999998</v>
      </c>
      <c r="DX35" s="58">
        <v>0.46</v>
      </c>
      <c r="DY35" s="52">
        <f t="shared" si="2"/>
        <v>0.46</v>
      </c>
      <c r="DZ35" s="52"/>
      <c r="EA35" s="52"/>
      <c r="EB35" s="52"/>
      <c r="EC35" s="52"/>
      <c r="ED35" s="6">
        <f t="shared" si="13"/>
        <v>-1</v>
      </c>
      <c r="EE35" s="58">
        <v>0.33</v>
      </c>
      <c r="EF35" s="52">
        <f t="shared" si="14"/>
        <v>0.33</v>
      </c>
      <c r="EG35" s="58">
        <v>0.33300000000000002</v>
      </c>
      <c r="EH35" s="52">
        <v>0.32</v>
      </c>
      <c r="EI35" s="58"/>
      <c r="EJ35" s="58">
        <v>0.33100000000000002</v>
      </c>
      <c r="EK35" s="58"/>
      <c r="EL35" s="58">
        <v>0.33400000000000002</v>
      </c>
      <c r="EM35" s="58">
        <v>0.33</v>
      </c>
      <c r="EN35" s="52">
        <f t="shared" si="15"/>
        <v>0.33</v>
      </c>
      <c r="EO35" s="52"/>
      <c r="EP35" s="52"/>
      <c r="EQ35" s="52"/>
      <c r="ER35" s="52"/>
      <c r="ES35" s="6">
        <f t="shared" si="16"/>
        <v>-1</v>
      </c>
      <c r="ET35" s="1513"/>
      <c r="EU35" s="1513"/>
    </row>
    <row r="36" spans="1:151" ht="15.5" x14ac:dyDescent="0.35">
      <c r="A36" s="1344">
        <v>34</v>
      </c>
      <c r="B36" s="1345" t="s">
        <v>16</v>
      </c>
      <c r="C36" s="1345" t="s">
        <v>1144</v>
      </c>
      <c r="D36" s="1345" t="s">
        <v>1364</v>
      </c>
      <c r="E36" s="1345" t="s">
        <v>1210</v>
      </c>
      <c r="F36" s="1355" t="s">
        <v>1440</v>
      </c>
      <c r="G36" s="1766"/>
      <c r="H36" s="1353" t="s">
        <v>1441</v>
      </c>
      <c r="I36" s="1049">
        <v>0.318</v>
      </c>
      <c r="J36" s="1049"/>
      <c r="K36" s="1049">
        <v>0.317</v>
      </c>
      <c r="L36" s="1049">
        <v>0.317</v>
      </c>
      <c r="M36" s="52"/>
      <c r="N36" s="1386">
        <v>0.314</v>
      </c>
      <c r="O36" s="1386">
        <v>0.311</v>
      </c>
      <c r="P36" s="1049"/>
      <c r="Q36" s="1049">
        <v>0.34200000000000003</v>
      </c>
      <c r="R36" s="1049"/>
      <c r="S36" s="1049">
        <v>0.32</v>
      </c>
      <c r="T36" s="1049">
        <v>0.318</v>
      </c>
      <c r="U36" s="1049"/>
      <c r="V36" s="1049">
        <v>0.32500000000000001</v>
      </c>
      <c r="W36" s="1049">
        <f t="shared" si="3"/>
        <v>0.317</v>
      </c>
      <c r="X36" s="1049">
        <v>0.317</v>
      </c>
      <c r="Y36" s="1049"/>
      <c r="Z36" s="1049">
        <v>0.38600000000000001</v>
      </c>
      <c r="AA36" s="1049"/>
      <c r="AB36" s="1049">
        <v>0.318</v>
      </c>
      <c r="AC36" s="1049">
        <v>0.31900000000000001</v>
      </c>
      <c r="AD36" s="1049"/>
      <c r="AE36" s="1049">
        <v>0.33500000000000002</v>
      </c>
      <c r="AF36" s="1049">
        <f t="shared" si="4"/>
        <v>0.317</v>
      </c>
      <c r="AG36" s="1049">
        <v>0.317</v>
      </c>
      <c r="AH36" s="1049"/>
      <c r="AI36" s="1049"/>
      <c r="AJ36" s="1049">
        <v>0.33900000000000002</v>
      </c>
      <c r="AK36" s="1049"/>
      <c r="AL36" s="1049"/>
      <c r="AM36" s="1049">
        <v>0.31900000000000001</v>
      </c>
      <c r="AN36" s="1049">
        <v>0.317</v>
      </c>
      <c r="AO36" s="1049">
        <v>0.38700000000000001</v>
      </c>
      <c r="AP36" s="1049"/>
      <c r="AQ36" s="1049"/>
      <c r="AR36" s="1049"/>
      <c r="AS36" s="1049"/>
      <c r="AT36" s="1049">
        <v>0.317</v>
      </c>
      <c r="AU36" s="1049">
        <f t="shared" si="5"/>
        <v>0.317</v>
      </c>
      <c r="AV36" s="1049"/>
      <c r="AW36" s="1049"/>
      <c r="AX36" s="1049"/>
      <c r="AY36" s="1049"/>
      <c r="AZ36" s="1049">
        <v>0.371</v>
      </c>
      <c r="BA36" s="1049"/>
      <c r="BB36" s="1049"/>
      <c r="BC36" s="1049">
        <v>0.38200000000000001</v>
      </c>
      <c r="BE36" s="1049"/>
      <c r="BF36" s="1049">
        <v>0.38100000000000001</v>
      </c>
      <c r="BG36" s="1049">
        <v>0.32200000000000001</v>
      </c>
      <c r="BH36" s="52"/>
      <c r="BI36" s="32"/>
      <c r="BJ36" s="1049">
        <v>0.31900000000000001</v>
      </c>
      <c r="BK36" s="1049">
        <v>0.39800000000000002</v>
      </c>
      <c r="BL36" s="1049">
        <v>0.32100000000000001</v>
      </c>
      <c r="BM36" s="1049">
        <v>0.39700000000000002</v>
      </c>
      <c r="BN36" s="1049"/>
      <c r="BO36" s="1049"/>
      <c r="BP36" s="1049">
        <v>0.32300000000000001</v>
      </c>
      <c r="BQ36" s="1049">
        <v>0.38400000000000001</v>
      </c>
      <c r="BR36" s="1049">
        <f t="shared" si="6"/>
        <v>0.317</v>
      </c>
      <c r="BS36" s="1049">
        <v>0.36499999999999999</v>
      </c>
      <c r="BT36" s="1049"/>
      <c r="BU36" s="1049"/>
      <c r="BV36" s="1049">
        <v>0.32</v>
      </c>
      <c r="BW36" s="1049">
        <v>0.38200000000000001</v>
      </c>
      <c r="BX36" s="1049">
        <v>0.32500000000000001</v>
      </c>
      <c r="BY36" s="1049">
        <v>0.38</v>
      </c>
      <c r="BZ36" s="1049">
        <f t="shared" si="7"/>
        <v>0.317</v>
      </c>
      <c r="CA36" s="1049"/>
      <c r="CB36" s="1049"/>
      <c r="CC36" s="1049">
        <v>0.39100000000000001</v>
      </c>
      <c r="CD36" s="1049">
        <v>0.38900000000000001</v>
      </c>
      <c r="CE36" s="1049"/>
      <c r="CF36" s="1049"/>
      <c r="CG36" s="1386">
        <v>0.40200000000000002</v>
      </c>
      <c r="CH36" s="58">
        <f t="shared" si="8"/>
        <v>0.317</v>
      </c>
      <c r="CI36" s="52">
        <v>0.38800000000000001</v>
      </c>
      <c r="CJ36" s="58">
        <v>0.377</v>
      </c>
      <c r="CK36" s="52">
        <v>0.38100000000000001</v>
      </c>
      <c r="CL36" s="58">
        <v>0.39800000000000002</v>
      </c>
      <c r="CM36" s="52"/>
      <c r="CN36" s="52">
        <v>0.38700000000000001</v>
      </c>
      <c r="CO36" s="52"/>
      <c r="CP36" s="52">
        <v>0.379</v>
      </c>
      <c r="CQ36" s="1386">
        <v>0.40200000000000002</v>
      </c>
      <c r="CR36" s="58">
        <f t="shared" si="9"/>
        <v>0.317</v>
      </c>
      <c r="CS36" s="58"/>
      <c r="CT36" s="58"/>
      <c r="CU36" s="58"/>
      <c r="CV36" s="58"/>
      <c r="CW36" s="6">
        <f t="shared" si="18"/>
        <v>-1</v>
      </c>
      <c r="CX36" s="58">
        <v>0.28999999999999998</v>
      </c>
      <c r="CY36" s="52">
        <f t="shared" si="10"/>
        <v>0.28999999999999998</v>
      </c>
      <c r="CZ36" s="58">
        <v>0.28699999999999998</v>
      </c>
      <c r="DA36" s="52">
        <v>0.28499999999999998</v>
      </c>
      <c r="DB36" s="58">
        <v>0.28199999999999997</v>
      </c>
      <c r="DC36" s="58"/>
      <c r="DD36" s="58">
        <v>0.28499999999999998</v>
      </c>
      <c r="DE36" s="58"/>
      <c r="DF36" s="58">
        <v>0.28599999999999998</v>
      </c>
      <c r="DG36" s="58">
        <v>0.28999999999999998</v>
      </c>
      <c r="DH36" s="52">
        <f t="shared" si="17"/>
        <v>0.28999999999999998</v>
      </c>
      <c r="DI36" s="58"/>
      <c r="DJ36" s="58"/>
      <c r="DK36" s="58"/>
      <c r="DL36" s="58"/>
      <c r="DM36" s="6">
        <f t="shared" si="12"/>
        <v>-1</v>
      </c>
      <c r="DN36" s="58">
        <v>0.33</v>
      </c>
      <c r="DO36" s="52">
        <f t="shared" si="19"/>
        <v>0.33</v>
      </c>
      <c r="DP36" s="58">
        <v>0.32900000000000001</v>
      </c>
      <c r="DQ36" s="52">
        <v>0.33400000000000002</v>
      </c>
      <c r="DR36" s="58">
        <v>0.33300000000000002</v>
      </c>
      <c r="DS36" s="52">
        <v>0.33400000000000002</v>
      </c>
      <c r="DT36" s="58"/>
      <c r="DU36" s="58">
        <v>0.33200000000000002</v>
      </c>
      <c r="DV36" s="58"/>
      <c r="DW36" s="58">
        <v>0.34200000000000003</v>
      </c>
      <c r="DX36" s="58">
        <v>0.33</v>
      </c>
      <c r="DY36" s="52">
        <f t="shared" si="2"/>
        <v>0.33</v>
      </c>
      <c r="DZ36" s="52"/>
      <c r="EA36" s="52"/>
      <c r="EB36" s="52"/>
      <c r="EC36" s="52"/>
      <c r="ED36" s="6">
        <f t="shared" si="13"/>
        <v>-1</v>
      </c>
      <c r="EE36" s="58">
        <v>0.28000000000000003</v>
      </c>
      <c r="EF36" s="52">
        <f t="shared" si="14"/>
        <v>0.28000000000000003</v>
      </c>
      <c r="EG36" s="58">
        <v>0.28199999999999997</v>
      </c>
      <c r="EH36" s="52">
        <v>0.29299999999999998</v>
      </c>
      <c r="EI36" s="58"/>
      <c r="EJ36" s="58">
        <v>0.28499999999999998</v>
      </c>
      <c r="EK36" s="58"/>
      <c r="EL36" s="58">
        <v>0.28699999999999998</v>
      </c>
      <c r="EM36" s="58">
        <v>0.28000000000000003</v>
      </c>
      <c r="EN36" s="52">
        <f t="shared" si="15"/>
        <v>0.28000000000000003</v>
      </c>
      <c r="EO36" s="52"/>
      <c r="EP36" s="52"/>
      <c r="EQ36" s="52"/>
      <c r="ER36" s="52"/>
      <c r="ES36" s="6">
        <f t="shared" si="16"/>
        <v>-1</v>
      </c>
      <c r="ET36" s="1171" t="s">
        <v>1437</v>
      </c>
      <c r="EU36" s="1171"/>
    </row>
    <row r="37" spans="1:151" ht="15.5" x14ac:dyDescent="0.35">
      <c r="A37" s="1344">
        <v>35</v>
      </c>
      <c r="B37" s="1345" t="s">
        <v>16</v>
      </c>
      <c r="C37" s="1345" t="s">
        <v>1144</v>
      </c>
      <c r="D37" s="1345" t="s">
        <v>1364</v>
      </c>
      <c r="E37" s="1345" t="s">
        <v>1210</v>
      </c>
      <c r="F37" s="1354" t="s">
        <v>1442</v>
      </c>
      <c r="G37" s="1766"/>
      <c r="H37" s="1347" t="s">
        <v>1443</v>
      </c>
      <c r="I37" s="1049">
        <v>0.53700000000000003</v>
      </c>
      <c r="J37" s="1049"/>
      <c r="K37" s="1049">
        <v>0.53700000000000003</v>
      </c>
      <c r="L37" s="1049">
        <v>0.53900000000000003</v>
      </c>
      <c r="M37" s="52"/>
      <c r="N37" s="1386">
        <v>0.38400000000000001</v>
      </c>
      <c r="O37" s="1386">
        <v>0.38300000000000001</v>
      </c>
      <c r="P37" s="1049"/>
      <c r="Q37" s="1049">
        <v>0.58599999999999997</v>
      </c>
      <c r="R37" s="1049"/>
      <c r="S37" s="1049">
        <v>0.54</v>
      </c>
      <c r="T37" s="1049">
        <v>0.54200000000000004</v>
      </c>
      <c r="U37" s="1049"/>
      <c r="V37" s="1049">
        <v>0.54</v>
      </c>
      <c r="W37" s="1049">
        <f t="shared" si="3"/>
        <v>0.53900000000000003</v>
      </c>
      <c r="X37" s="1049">
        <v>0.53900000000000003</v>
      </c>
      <c r="Y37" s="1049"/>
      <c r="Z37" s="1049">
        <v>0.44800000000000001</v>
      </c>
      <c r="AA37" s="1049"/>
      <c r="AB37" s="1049">
        <v>0.53900000000000003</v>
      </c>
      <c r="AC37" s="1049">
        <v>0.54600000000000004</v>
      </c>
      <c r="AD37" s="1049"/>
      <c r="AE37" s="1049">
        <v>0.54</v>
      </c>
      <c r="AF37" s="1049">
        <f t="shared" si="4"/>
        <v>0.53900000000000003</v>
      </c>
      <c r="AG37" s="1049">
        <v>0.54400000000000004</v>
      </c>
      <c r="AH37" s="1049"/>
      <c r="AI37" s="1049"/>
      <c r="AJ37" s="1049">
        <v>0.54200000000000004</v>
      </c>
      <c r="AK37" s="1049"/>
      <c r="AL37" s="1049"/>
      <c r="AM37" s="1049">
        <v>0.54500000000000004</v>
      </c>
      <c r="AN37" s="1049">
        <v>0.54100000000000004</v>
      </c>
      <c r="AO37" s="1049">
        <v>0.59299999999999997</v>
      </c>
      <c r="AP37" s="1049"/>
      <c r="AQ37" s="1049"/>
      <c r="AR37" s="1049"/>
      <c r="AS37" s="1049"/>
      <c r="AT37" s="1049">
        <v>0.54</v>
      </c>
      <c r="AU37" s="1049">
        <f t="shared" si="5"/>
        <v>0.53900000000000003</v>
      </c>
      <c r="AV37" s="1049"/>
      <c r="AW37" s="1049"/>
      <c r="AX37" s="1049"/>
      <c r="AY37" s="1049"/>
      <c r="AZ37" s="1049">
        <v>0.58199999999999996</v>
      </c>
      <c r="BA37" s="1049"/>
      <c r="BB37" s="1049"/>
      <c r="BC37" s="1049">
        <v>0.58099999999999996</v>
      </c>
      <c r="BE37" s="1049"/>
      <c r="BF37" s="1049">
        <v>0.58199999999999996</v>
      </c>
      <c r="BG37" s="1049">
        <v>0.54400000000000004</v>
      </c>
      <c r="BH37" s="52"/>
      <c r="BI37" s="32"/>
      <c r="BJ37" s="1049">
        <v>0.54</v>
      </c>
      <c r="BK37" s="1049">
        <v>0.59</v>
      </c>
      <c r="BL37" s="1049">
        <v>0.54400000000000004</v>
      </c>
      <c r="BM37" s="1049">
        <v>0.59</v>
      </c>
      <c r="BN37" s="1049"/>
      <c r="BO37" s="1049"/>
      <c r="BP37" s="1049">
        <v>0.54500000000000004</v>
      </c>
      <c r="BQ37" s="1049">
        <v>0.58299999999999996</v>
      </c>
      <c r="BR37" s="1049">
        <f t="shared" si="6"/>
        <v>0.53900000000000003</v>
      </c>
      <c r="BS37" s="1049">
        <v>0.59</v>
      </c>
      <c r="BT37" s="1049"/>
      <c r="BU37" s="1049"/>
      <c r="BV37" s="1049">
        <v>0.55200000000000005</v>
      </c>
      <c r="BW37" s="1049">
        <v>0.57699999999999996</v>
      </c>
      <c r="BX37" s="1049">
        <v>0.54300000000000004</v>
      </c>
      <c r="BY37" s="1049">
        <v>0.57799999999999996</v>
      </c>
      <c r="BZ37" s="1049">
        <f t="shared" si="7"/>
        <v>0.53900000000000003</v>
      </c>
      <c r="CA37" s="1049"/>
      <c r="CB37" s="1049"/>
      <c r="CC37" s="1049">
        <v>0.58399999999999996</v>
      </c>
      <c r="CD37" s="1049">
        <v>0.58199999999999996</v>
      </c>
      <c r="CE37" s="1049"/>
      <c r="CF37" s="1049"/>
      <c r="CG37" s="1386">
        <v>0.57399999999999995</v>
      </c>
      <c r="CH37" s="58">
        <f t="shared" si="8"/>
        <v>0.53900000000000003</v>
      </c>
      <c r="CI37" s="52">
        <v>0.57999999999999996</v>
      </c>
      <c r="CJ37" s="58">
        <v>0.58199999999999996</v>
      </c>
      <c r="CK37" s="52">
        <v>0.58099999999999996</v>
      </c>
      <c r="CL37" s="58">
        <v>0.57999999999999996</v>
      </c>
      <c r="CM37" s="52"/>
      <c r="CN37" s="52">
        <v>0.56299999999999994</v>
      </c>
      <c r="CO37" s="52"/>
      <c r="CP37" s="52">
        <v>0.58399999999999996</v>
      </c>
      <c r="CQ37" s="1386">
        <v>0.57399999999999995</v>
      </c>
      <c r="CR37" s="58">
        <f t="shared" si="9"/>
        <v>0.53900000000000003</v>
      </c>
      <c r="CS37" s="58"/>
      <c r="CT37" s="58"/>
      <c r="CU37" s="58"/>
      <c r="CV37" s="58"/>
      <c r="CW37" s="6">
        <f t="shared" si="18"/>
        <v>-1</v>
      </c>
      <c r="CX37" s="58">
        <v>0.33</v>
      </c>
      <c r="CY37" s="52">
        <f t="shared" si="10"/>
        <v>0.33</v>
      </c>
      <c r="CZ37" s="58">
        <v>0.33500000000000002</v>
      </c>
      <c r="DA37" s="52">
        <v>0.33200000000000002</v>
      </c>
      <c r="DB37" s="58">
        <v>0.33200000000000002</v>
      </c>
      <c r="DC37" s="58"/>
      <c r="DD37" s="58">
        <v>0.33200000000000002</v>
      </c>
      <c r="DE37" s="58"/>
      <c r="DF37" s="58">
        <v>0.33200000000000002</v>
      </c>
      <c r="DG37" s="58">
        <v>0.33</v>
      </c>
      <c r="DH37" s="52">
        <f t="shared" si="17"/>
        <v>0.33</v>
      </c>
      <c r="DI37" s="58"/>
      <c r="DJ37" s="58"/>
      <c r="DK37" s="58"/>
      <c r="DL37" s="58"/>
      <c r="DM37" s="6">
        <f t="shared" si="12"/>
        <v>-1</v>
      </c>
      <c r="DN37" s="58">
        <v>0.47</v>
      </c>
      <c r="DO37" s="52">
        <f t="shared" si="19"/>
        <v>0.47</v>
      </c>
      <c r="DP37" s="58">
        <v>0.46400000000000002</v>
      </c>
      <c r="DQ37" s="52">
        <v>0.46700000000000003</v>
      </c>
      <c r="DR37" s="58">
        <v>0.46600000000000003</v>
      </c>
      <c r="DS37" s="52">
        <v>0.46899999999999997</v>
      </c>
      <c r="DT37" s="58"/>
      <c r="DU37" s="58">
        <v>0.46800000000000003</v>
      </c>
      <c r="DV37" s="58"/>
      <c r="DW37" s="58">
        <v>0.47499999999999998</v>
      </c>
      <c r="DX37" s="58">
        <v>0.47</v>
      </c>
      <c r="DY37" s="52">
        <f t="shared" si="2"/>
        <v>0.47</v>
      </c>
      <c r="DZ37" s="52"/>
      <c r="EA37" s="52"/>
      <c r="EB37" s="52"/>
      <c r="EC37" s="52"/>
      <c r="ED37" s="6">
        <f t="shared" si="13"/>
        <v>-1</v>
      </c>
      <c r="EE37" s="58">
        <v>0.33</v>
      </c>
      <c r="EF37" s="52">
        <f t="shared" si="14"/>
        <v>0.33</v>
      </c>
      <c r="EG37" s="58">
        <v>0.33400000000000002</v>
      </c>
      <c r="EH37" s="52">
        <v>0.32</v>
      </c>
      <c r="EI37" s="58"/>
      <c r="EJ37" s="58">
        <v>0.33300000000000002</v>
      </c>
      <c r="EK37" s="58"/>
      <c r="EL37" s="58">
        <v>0.33500000000000002</v>
      </c>
      <c r="EM37" s="58">
        <v>0.33</v>
      </c>
      <c r="EN37" s="52">
        <f t="shared" si="15"/>
        <v>0.33</v>
      </c>
      <c r="EO37" s="52"/>
      <c r="EP37" s="52"/>
      <c r="EQ37" s="52"/>
      <c r="ER37" s="52"/>
      <c r="ES37" s="6">
        <f t="shared" si="16"/>
        <v>-1</v>
      </c>
      <c r="ET37" s="1513"/>
      <c r="EU37" s="1513"/>
    </row>
    <row r="38" spans="1:151" ht="15.5" x14ac:dyDescent="0.35">
      <c r="A38" s="1344">
        <v>36</v>
      </c>
      <c r="B38" s="1345" t="s">
        <v>16</v>
      </c>
      <c r="C38" s="1345" t="s">
        <v>1144</v>
      </c>
      <c r="D38" s="1345" t="s">
        <v>1364</v>
      </c>
      <c r="E38" s="1345" t="s">
        <v>1210</v>
      </c>
      <c r="F38" s="1345" t="s">
        <v>1444</v>
      </c>
      <c r="G38" s="1766"/>
      <c r="H38" s="1353" t="s">
        <v>1445</v>
      </c>
      <c r="I38" s="1049">
        <v>0.318</v>
      </c>
      <c r="J38" s="1049"/>
      <c r="K38" s="1049">
        <v>0.318</v>
      </c>
      <c r="L38" s="1049">
        <v>0.32100000000000001</v>
      </c>
      <c r="M38" s="52"/>
      <c r="N38" s="1386">
        <v>0.312</v>
      </c>
      <c r="O38" s="1386">
        <v>0.317</v>
      </c>
      <c r="P38" s="1049"/>
      <c r="Q38" s="1049">
        <v>0.34</v>
      </c>
      <c r="R38" s="1049"/>
      <c r="S38" s="1049">
        <v>0.32100000000000001</v>
      </c>
      <c r="T38" s="1049">
        <v>0.32400000000000001</v>
      </c>
      <c r="U38" s="1049"/>
      <c r="V38" s="1049">
        <v>0.32200000000000001</v>
      </c>
      <c r="W38" s="1049">
        <f t="shared" si="3"/>
        <v>0.32100000000000001</v>
      </c>
      <c r="X38" s="1049">
        <v>0.32400000000000001</v>
      </c>
      <c r="Y38" s="1049"/>
      <c r="Z38" s="1049">
        <v>0.38500000000000001</v>
      </c>
      <c r="AA38" s="1049"/>
      <c r="AB38" s="1049">
        <v>0.32100000000000001</v>
      </c>
      <c r="AC38" s="1049">
        <v>0.32</v>
      </c>
      <c r="AD38" s="1049"/>
      <c r="AE38" s="1049">
        <v>0.35</v>
      </c>
      <c r="AF38" s="1049">
        <f t="shared" si="4"/>
        <v>0.32100000000000001</v>
      </c>
      <c r="AG38" s="1049">
        <v>0.318</v>
      </c>
      <c r="AH38" s="1049"/>
      <c r="AI38" s="1049"/>
      <c r="AJ38" s="1049">
        <v>0.33300000000000002</v>
      </c>
      <c r="AK38" s="1049"/>
      <c r="AL38" s="1049"/>
      <c r="AM38" s="1049">
        <v>0.32100000000000001</v>
      </c>
      <c r="AN38" s="1049">
        <v>0.317</v>
      </c>
      <c r="AO38" s="1049">
        <v>0.374</v>
      </c>
      <c r="AP38" s="1049"/>
      <c r="AQ38" s="1049"/>
      <c r="AR38" s="1049"/>
      <c r="AS38" s="1049"/>
      <c r="AT38" s="1049">
        <v>0.33600000000000002</v>
      </c>
      <c r="AU38" s="1049">
        <f t="shared" si="5"/>
        <v>0.32100000000000001</v>
      </c>
      <c r="AV38" s="1049"/>
      <c r="AW38" s="1049"/>
      <c r="AX38" s="1049"/>
      <c r="AY38" s="1049"/>
      <c r="AZ38" s="1049">
        <v>0.38200000000000001</v>
      </c>
      <c r="BA38" s="1049"/>
      <c r="BB38" s="1049"/>
      <c r="BC38" s="1049">
        <v>0.39100000000000001</v>
      </c>
      <c r="BE38" s="1049"/>
      <c r="BF38" s="1049">
        <v>0.39300000000000002</v>
      </c>
      <c r="BG38" s="1049">
        <v>0.33</v>
      </c>
      <c r="BH38" s="52"/>
      <c r="BI38" s="32"/>
      <c r="BJ38" s="1049">
        <v>0.316</v>
      </c>
      <c r="BK38" s="1049">
        <v>0.377</v>
      </c>
      <c r="BL38" s="1049">
        <v>0.31900000000000001</v>
      </c>
      <c r="BM38" s="1049">
        <v>0.38400000000000001</v>
      </c>
      <c r="BN38" s="1049"/>
      <c r="BO38" s="1049"/>
      <c r="BP38" s="1049">
        <v>0.32300000000000001</v>
      </c>
      <c r="BQ38" s="1049">
        <v>0.375</v>
      </c>
      <c r="BR38" s="1049">
        <f t="shared" si="6"/>
        <v>0.32100000000000001</v>
      </c>
      <c r="BS38" s="1049">
        <v>0.35499999999999998</v>
      </c>
      <c r="BT38" s="1049"/>
      <c r="BU38" s="1049"/>
      <c r="BV38" s="1049">
        <v>0.32200000000000001</v>
      </c>
      <c r="BW38" s="1049">
        <v>0.35799999999999998</v>
      </c>
      <c r="BX38" s="1049">
        <v>0.317</v>
      </c>
      <c r="BY38" s="1049">
        <v>0.35099999999999998</v>
      </c>
      <c r="BZ38" s="1049">
        <f t="shared" si="7"/>
        <v>0.317</v>
      </c>
      <c r="CA38" s="1049"/>
      <c r="CB38" s="1049"/>
      <c r="CC38" s="1049">
        <v>0.377</v>
      </c>
      <c r="CD38" s="1049">
        <v>0.38200000000000001</v>
      </c>
      <c r="CE38" s="1049"/>
      <c r="CF38" s="1049"/>
      <c r="CG38" s="1386">
        <v>0.38300000000000001</v>
      </c>
      <c r="CH38" s="58">
        <f t="shared" si="8"/>
        <v>0.317</v>
      </c>
      <c r="CI38" s="52">
        <v>0.375</v>
      </c>
      <c r="CJ38" s="58">
        <v>0.39800000000000002</v>
      </c>
      <c r="CK38" s="52">
        <v>0.38300000000000001</v>
      </c>
      <c r="CL38" s="58">
        <v>0.38700000000000001</v>
      </c>
      <c r="CM38" s="52"/>
      <c r="CN38" s="52">
        <v>0.376</v>
      </c>
      <c r="CO38" s="52"/>
      <c r="CP38" s="52">
        <v>0.41399999999999998</v>
      </c>
      <c r="CQ38" s="1386">
        <v>0.38300000000000001</v>
      </c>
      <c r="CR38" s="58">
        <f t="shared" si="9"/>
        <v>0.317</v>
      </c>
      <c r="CS38" s="58"/>
      <c r="CT38" s="58"/>
      <c r="CU38" s="58"/>
      <c r="CV38" s="58"/>
      <c r="CW38" s="6">
        <f t="shared" si="18"/>
        <v>-1</v>
      </c>
      <c r="CX38" s="58">
        <v>0.28000000000000003</v>
      </c>
      <c r="CY38" s="52">
        <f t="shared" si="10"/>
        <v>0.28000000000000003</v>
      </c>
      <c r="CZ38" s="58">
        <v>0.27300000000000002</v>
      </c>
      <c r="DA38" s="52">
        <v>0.27600000000000002</v>
      </c>
      <c r="DB38" s="58">
        <v>0.27500000000000002</v>
      </c>
      <c r="DC38" s="58"/>
      <c r="DD38" s="58">
        <v>0.27600000000000002</v>
      </c>
      <c r="DE38" s="58"/>
      <c r="DF38" s="58">
        <v>0.27400000000000002</v>
      </c>
      <c r="DG38" s="58">
        <v>0.28000000000000003</v>
      </c>
      <c r="DH38" s="52">
        <f t="shared" si="17"/>
        <v>0.28000000000000003</v>
      </c>
      <c r="DI38" s="58"/>
      <c r="DJ38" s="58"/>
      <c r="DK38" s="58"/>
      <c r="DL38" s="58"/>
      <c r="DM38" s="6">
        <f t="shared" si="12"/>
        <v>-1</v>
      </c>
      <c r="DN38" s="58">
        <v>0.32</v>
      </c>
      <c r="DO38" s="52">
        <f t="shared" si="19"/>
        <v>0.32</v>
      </c>
      <c r="DP38" s="58">
        <v>0.318</v>
      </c>
      <c r="DQ38" s="52">
        <v>0.32500000000000001</v>
      </c>
      <c r="DR38" s="58">
        <v>0.32600000000000001</v>
      </c>
      <c r="DS38" s="52">
        <v>0.32</v>
      </c>
      <c r="DT38" s="58"/>
      <c r="DU38" s="58">
        <v>0.32100000000000001</v>
      </c>
      <c r="DV38" s="58"/>
      <c r="DW38" s="58">
        <v>0.314</v>
      </c>
      <c r="DX38" s="58">
        <v>0.32</v>
      </c>
      <c r="DY38" s="52">
        <f t="shared" si="2"/>
        <v>0.32</v>
      </c>
      <c r="DZ38" s="52"/>
      <c r="EA38" s="52"/>
      <c r="EB38" s="52"/>
      <c r="EC38" s="52"/>
      <c r="ED38" s="6">
        <f t="shared" si="13"/>
        <v>-1</v>
      </c>
      <c r="EE38" s="58">
        <v>0.28000000000000003</v>
      </c>
      <c r="EF38" s="52">
        <f t="shared" si="14"/>
        <v>0.28000000000000003</v>
      </c>
      <c r="EG38" s="58">
        <v>0.27400000000000002</v>
      </c>
      <c r="EH38" s="52">
        <v>0.27700000000000002</v>
      </c>
      <c r="EI38" s="58"/>
      <c r="EJ38" s="58">
        <v>0.27600000000000002</v>
      </c>
      <c r="EK38" s="58"/>
      <c r="EL38" s="58">
        <v>0.27200000000000002</v>
      </c>
      <c r="EM38" s="58">
        <v>0.28000000000000003</v>
      </c>
      <c r="EN38" s="52">
        <f t="shared" si="15"/>
        <v>0.28000000000000003</v>
      </c>
      <c r="EO38" s="52"/>
      <c r="EP38" s="52"/>
      <c r="EQ38" s="52"/>
      <c r="ER38" s="52"/>
      <c r="ES38" s="6">
        <f t="shared" si="16"/>
        <v>-1</v>
      </c>
      <c r="ET38" s="1171" t="s">
        <v>1437</v>
      </c>
      <c r="EU38" s="1171"/>
    </row>
    <row r="39" spans="1:151" ht="15.5" x14ac:dyDescent="0.35">
      <c r="A39" s="1344">
        <v>37</v>
      </c>
      <c r="B39" s="1345" t="s">
        <v>16</v>
      </c>
      <c r="C39" s="1345" t="s">
        <v>1144</v>
      </c>
      <c r="D39" s="1345" t="s">
        <v>1364</v>
      </c>
      <c r="E39" s="1345" t="s">
        <v>1210</v>
      </c>
      <c r="F39" s="1345" t="s">
        <v>1446</v>
      </c>
      <c r="G39" s="1766"/>
      <c r="H39" s="1353" t="s">
        <v>1447</v>
      </c>
      <c r="I39" s="1049">
        <v>0.318</v>
      </c>
      <c r="J39" s="1049"/>
      <c r="K39" s="1049">
        <v>0.314</v>
      </c>
      <c r="L39" s="1049">
        <v>0.32</v>
      </c>
      <c r="M39" s="52"/>
      <c r="N39" s="1386">
        <v>0.312</v>
      </c>
      <c r="O39" s="1386">
        <v>0.316</v>
      </c>
      <c r="P39" s="1049"/>
      <c r="Q39" s="1049">
        <v>0.33100000000000002</v>
      </c>
      <c r="R39" s="1049"/>
      <c r="S39" s="1049">
        <v>0.32200000000000001</v>
      </c>
      <c r="T39" s="1049">
        <v>0.32300000000000001</v>
      </c>
      <c r="U39" s="1049"/>
      <c r="V39" s="1049">
        <v>0.32300000000000001</v>
      </c>
      <c r="W39" s="1049">
        <f t="shared" si="3"/>
        <v>0.32</v>
      </c>
      <c r="X39" s="1049">
        <v>0.317</v>
      </c>
      <c r="Y39" s="1049"/>
      <c r="Z39" s="1049">
        <v>0.38700000000000001</v>
      </c>
      <c r="AA39" s="1049"/>
      <c r="AB39" s="1049">
        <v>0.315</v>
      </c>
      <c r="AC39" s="1049">
        <v>0.318</v>
      </c>
      <c r="AD39" s="1049"/>
      <c r="AE39" s="1049">
        <v>0.34699999999999998</v>
      </c>
      <c r="AF39" s="1049">
        <f t="shared" si="4"/>
        <v>0.32</v>
      </c>
      <c r="AG39" s="1049">
        <v>0.32100000000000001</v>
      </c>
      <c r="AH39" s="1049"/>
      <c r="AI39" s="1049"/>
      <c r="AJ39" s="1049">
        <v>0.33500000000000002</v>
      </c>
      <c r="AK39" s="1049"/>
      <c r="AL39" s="1049"/>
      <c r="AM39" s="1049">
        <v>0.32500000000000001</v>
      </c>
      <c r="AN39" s="1049">
        <v>0.32200000000000001</v>
      </c>
      <c r="AO39" s="1049">
        <v>0.38</v>
      </c>
      <c r="AP39" s="1049"/>
      <c r="AQ39" s="1049"/>
      <c r="AR39" s="1049"/>
      <c r="AS39" s="1049"/>
      <c r="AT39" s="1049">
        <v>0.32200000000000001</v>
      </c>
      <c r="AU39" s="1049">
        <f t="shared" si="5"/>
        <v>0.32</v>
      </c>
      <c r="AV39" s="1049"/>
      <c r="AW39" s="1049"/>
      <c r="AX39" s="1049"/>
      <c r="AY39" s="1049"/>
      <c r="AZ39" s="1049">
        <v>0.377</v>
      </c>
      <c r="BA39" s="1049"/>
      <c r="BB39" s="1049"/>
      <c r="BC39" s="1049">
        <v>0.38200000000000001</v>
      </c>
      <c r="BE39" s="1049"/>
      <c r="BF39" s="1049">
        <v>0.38200000000000001</v>
      </c>
      <c r="BG39" s="1049">
        <v>0.32200000000000001</v>
      </c>
      <c r="BH39" s="52"/>
      <c r="BI39" s="32"/>
      <c r="BJ39" s="1049">
        <v>0.32600000000000001</v>
      </c>
      <c r="BK39" s="1049">
        <v>0.38500000000000001</v>
      </c>
      <c r="BL39" s="1049">
        <v>0.32400000000000001</v>
      </c>
      <c r="BM39" s="1049">
        <v>0.38500000000000001</v>
      </c>
      <c r="BN39" s="1049"/>
      <c r="BO39" s="1049"/>
      <c r="BP39" s="1049">
        <v>0.32400000000000001</v>
      </c>
      <c r="BQ39" s="1049">
        <v>0.38500000000000001</v>
      </c>
      <c r="BR39" s="1049">
        <f t="shared" si="6"/>
        <v>0.32</v>
      </c>
      <c r="BS39" s="1049">
        <v>0.36499999999999999</v>
      </c>
      <c r="BT39" s="1049"/>
      <c r="BU39" s="1049"/>
      <c r="BV39" s="1049">
        <v>0.32200000000000001</v>
      </c>
      <c r="BW39" s="1049">
        <v>0.36399999999999999</v>
      </c>
      <c r="BX39" s="1049">
        <v>0.32500000000000001</v>
      </c>
      <c r="BY39" s="1049">
        <v>0.378</v>
      </c>
      <c r="BZ39" s="1049">
        <f t="shared" si="7"/>
        <v>0.32</v>
      </c>
      <c r="CA39" s="1049"/>
      <c r="CB39" s="1049"/>
      <c r="CC39" s="1049">
        <v>0.38200000000000001</v>
      </c>
      <c r="CD39" s="1049">
        <v>0.38800000000000001</v>
      </c>
      <c r="CE39" s="1049"/>
      <c r="CF39" s="1049"/>
      <c r="CG39" s="1386">
        <v>0.38200000000000001</v>
      </c>
      <c r="CH39" s="58">
        <f t="shared" si="8"/>
        <v>0.32</v>
      </c>
      <c r="CI39" s="52">
        <v>0.39100000000000001</v>
      </c>
      <c r="CJ39" s="58">
        <v>0.371</v>
      </c>
      <c r="CK39" s="52">
        <v>0.36799999999999999</v>
      </c>
      <c r="CL39" s="58">
        <v>0.39100000000000001</v>
      </c>
      <c r="CM39" s="52"/>
      <c r="CN39" s="52">
        <v>0.39800000000000002</v>
      </c>
      <c r="CO39" s="52"/>
      <c r="CP39" s="52">
        <v>0.40100000000000002</v>
      </c>
      <c r="CQ39" s="1386">
        <v>0.38200000000000001</v>
      </c>
      <c r="CR39" s="58">
        <f t="shared" si="9"/>
        <v>0.32</v>
      </c>
      <c r="CS39" s="58"/>
      <c r="CT39" s="58"/>
      <c r="CU39" s="58"/>
      <c r="CV39" s="58"/>
      <c r="CW39" s="6">
        <f t="shared" si="18"/>
        <v>-1</v>
      </c>
      <c r="CX39" s="58">
        <v>0.28000000000000003</v>
      </c>
      <c r="CY39" s="52">
        <f t="shared" si="10"/>
        <v>0.28000000000000003</v>
      </c>
      <c r="CZ39" s="58">
        <v>0.28000000000000003</v>
      </c>
      <c r="DA39" s="52">
        <v>0.27500000000000002</v>
      </c>
      <c r="DB39" s="58">
        <v>0.27500000000000002</v>
      </c>
      <c r="DC39" s="58"/>
      <c r="DD39" s="58">
        <v>0.27600000000000002</v>
      </c>
      <c r="DE39" s="58"/>
      <c r="DF39" s="58">
        <v>0.27700000000000002</v>
      </c>
      <c r="DG39" s="58">
        <v>0.28000000000000003</v>
      </c>
      <c r="DH39" s="52">
        <f t="shared" si="17"/>
        <v>0.28000000000000003</v>
      </c>
      <c r="DI39" s="58"/>
      <c r="DJ39" s="58"/>
      <c r="DK39" s="58"/>
      <c r="DL39" s="58"/>
      <c r="DM39" s="6">
        <f t="shared" si="12"/>
        <v>-1</v>
      </c>
      <c r="DN39" s="58">
        <v>0.33</v>
      </c>
      <c r="DO39" s="52">
        <f t="shared" si="19"/>
        <v>0.33</v>
      </c>
      <c r="DP39" s="58">
        <v>0.31900000000000001</v>
      </c>
      <c r="DQ39" s="52">
        <v>0.32400000000000001</v>
      </c>
      <c r="DR39" s="58">
        <v>0.32100000000000001</v>
      </c>
      <c r="DS39" s="52">
        <v>0.318</v>
      </c>
      <c r="DT39" s="58"/>
      <c r="DU39" s="58">
        <v>0.32300000000000001</v>
      </c>
      <c r="DV39" s="58"/>
      <c r="DW39" s="58">
        <v>0.317</v>
      </c>
      <c r="DX39" s="58">
        <v>0.33</v>
      </c>
      <c r="DY39" s="52">
        <f t="shared" si="2"/>
        <v>0.33</v>
      </c>
      <c r="DZ39" s="52"/>
      <c r="EA39" s="52"/>
      <c r="EB39" s="52"/>
      <c r="EC39" s="52"/>
      <c r="ED39" s="6">
        <f t="shared" si="13"/>
        <v>-1</v>
      </c>
      <c r="EE39" s="58">
        <v>0.28000000000000003</v>
      </c>
      <c r="EF39" s="52">
        <f t="shared" si="14"/>
        <v>0.28000000000000003</v>
      </c>
      <c r="EG39" s="58">
        <v>0.27700000000000002</v>
      </c>
      <c r="EH39" s="52">
        <v>0.28699999999999998</v>
      </c>
      <c r="EI39" s="58"/>
      <c r="EJ39" s="58">
        <v>0.27700000000000002</v>
      </c>
      <c r="EK39" s="58"/>
      <c r="EL39" s="58">
        <v>0.27800000000000002</v>
      </c>
      <c r="EM39" s="58">
        <v>0.28000000000000003</v>
      </c>
      <c r="EN39" s="52">
        <f t="shared" si="15"/>
        <v>0.28000000000000003</v>
      </c>
      <c r="EO39" s="52"/>
      <c r="EP39" s="52"/>
      <c r="EQ39" s="52"/>
      <c r="ER39" s="52"/>
      <c r="ES39" s="6">
        <f t="shared" si="16"/>
        <v>-1</v>
      </c>
      <c r="ET39" s="1171" t="s">
        <v>1437</v>
      </c>
      <c r="EU39" s="1171"/>
    </row>
    <row r="40" spans="1:151" x14ac:dyDescent="0.35">
      <c r="A40" s="695">
        <v>38</v>
      </c>
      <c r="B40" s="587" t="s">
        <v>16</v>
      </c>
      <c r="C40" s="587" t="s">
        <v>1144</v>
      </c>
      <c r="D40" s="587" t="s">
        <v>1364</v>
      </c>
      <c r="E40" s="587" t="s">
        <v>1210</v>
      </c>
      <c r="F40" s="587" t="s">
        <v>1448</v>
      </c>
      <c r="G40" s="1766"/>
      <c r="H40" s="84" t="s">
        <v>1449</v>
      </c>
      <c r="I40" s="1049">
        <v>0.32800000000000001</v>
      </c>
      <c r="J40" s="1049"/>
      <c r="K40" s="1049">
        <v>0.32600000000000001</v>
      </c>
      <c r="L40" s="1049">
        <v>0.32</v>
      </c>
      <c r="M40" s="52"/>
      <c r="N40" s="1386">
        <v>0.32</v>
      </c>
      <c r="O40" s="1386">
        <v>0.317</v>
      </c>
      <c r="P40" s="1049"/>
      <c r="Q40" s="1049">
        <v>0.33</v>
      </c>
      <c r="R40" s="1049"/>
      <c r="S40" s="1049">
        <v>0.31900000000000001</v>
      </c>
      <c r="T40" s="1049">
        <v>0.32900000000000001</v>
      </c>
      <c r="U40" s="1049"/>
      <c r="V40" s="1049">
        <v>0.32</v>
      </c>
      <c r="W40" s="1049">
        <f t="shared" si="3"/>
        <v>0.32</v>
      </c>
      <c r="X40" s="1049">
        <v>0.33800000000000002</v>
      </c>
      <c r="Y40" s="1049"/>
      <c r="Z40" s="1049">
        <v>0.39400000000000002</v>
      </c>
      <c r="AA40" s="1049"/>
      <c r="AB40" s="1049">
        <v>0.33300000000000002</v>
      </c>
      <c r="AC40" s="1049">
        <v>0.32100000000000001</v>
      </c>
      <c r="AD40" s="1049"/>
      <c r="AE40" s="1049">
        <v>0.32800000000000001</v>
      </c>
      <c r="AF40" s="1049">
        <f t="shared" si="4"/>
        <v>0.32</v>
      </c>
      <c r="AG40" s="1049">
        <v>0.32800000000000001</v>
      </c>
      <c r="AH40" s="1049"/>
      <c r="AI40" s="1049"/>
      <c r="AJ40" s="1049">
        <v>0.33200000000000002</v>
      </c>
      <c r="AK40" s="1049"/>
      <c r="AL40" s="1049"/>
      <c r="AM40" s="1049">
        <v>0.32500000000000001</v>
      </c>
      <c r="AN40" s="1049">
        <v>0.33200000000000002</v>
      </c>
      <c r="AO40" s="1049">
        <v>0.42099999999999999</v>
      </c>
      <c r="AP40" s="1049"/>
      <c r="AQ40" s="1049"/>
      <c r="AR40" s="1049"/>
      <c r="AS40" s="1049"/>
      <c r="AT40" s="1049">
        <v>0.33400000000000002</v>
      </c>
      <c r="AU40" s="1049">
        <f t="shared" si="5"/>
        <v>0.32</v>
      </c>
      <c r="AV40" s="1049"/>
      <c r="AW40" s="1049"/>
      <c r="AX40" s="1049"/>
      <c r="AY40" s="1049"/>
      <c r="AZ40" s="1049">
        <v>0.371</v>
      </c>
      <c r="BA40" s="1049"/>
      <c r="BB40" s="1049"/>
      <c r="BC40" s="1049">
        <v>0.371</v>
      </c>
      <c r="BE40" s="1049"/>
      <c r="BF40" s="1049">
        <v>0.371</v>
      </c>
      <c r="BG40" s="1049">
        <v>0.32200000000000001</v>
      </c>
      <c r="BH40" s="52"/>
      <c r="BI40" s="32"/>
      <c r="BJ40" s="1049">
        <v>0.32700000000000001</v>
      </c>
      <c r="BK40" s="1049">
        <v>0.38</v>
      </c>
      <c r="BL40" s="1049">
        <v>0.32900000000000001</v>
      </c>
      <c r="BM40" s="1049">
        <v>0.375</v>
      </c>
      <c r="BN40" s="1049"/>
      <c r="BO40" s="1049"/>
      <c r="BP40" s="1049">
        <v>0.32600000000000001</v>
      </c>
      <c r="BQ40" s="1049">
        <v>0.38100000000000001</v>
      </c>
      <c r="BR40" s="1049">
        <f t="shared" si="6"/>
        <v>0.32</v>
      </c>
      <c r="BS40" s="1049">
        <v>0.38200000000000001</v>
      </c>
      <c r="BT40" s="1049"/>
      <c r="BU40" s="1049"/>
      <c r="BV40" s="1049">
        <v>0.33</v>
      </c>
      <c r="BW40" s="1049">
        <v>0.375</v>
      </c>
      <c r="BX40" s="1049">
        <v>0.34</v>
      </c>
      <c r="BY40" s="1049">
        <v>0.36299999999999999</v>
      </c>
      <c r="BZ40" s="1049">
        <f t="shared" si="7"/>
        <v>0.32</v>
      </c>
      <c r="CA40" s="1049"/>
      <c r="CB40" s="1049"/>
      <c r="CC40" s="1049">
        <v>0.38100000000000001</v>
      </c>
      <c r="CD40" s="1049">
        <v>0.38700000000000001</v>
      </c>
      <c r="CE40" s="1049"/>
      <c r="CF40" s="1049"/>
      <c r="CG40" s="1386">
        <v>0.371</v>
      </c>
      <c r="CH40" s="58">
        <f t="shared" si="8"/>
        <v>0.32</v>
      </c>
      <c r="CI40" s="52">
        <v>0.371</v>
      </c>
      <c r="CJ40" s="58">
        <v>0.39200000000000002</v>
      </c>
      <c r="CK40" s="52">
        <v>0.375</v>
      </c>
      <c r="CL40" s="58">
        <v>0.372</v>
      </c>
      <c r="CM40" s="52"/>
      <c r="CN40" s="52">
        <v>0.38200000000000001</v>
      </c>
      <c r="CO40" s="52"/>
      <c r="CP40" s="52">
        <v>0.38400000000000001</v>
      </c>
      <c r="CQ40" s="1386">
        <v>0.371</v>
      </c>
      <c r="CR40" s="58">
        <f t="shared" si="9"/>
        <v>0.32</v>
      </c>
      <c r="CS40" s="58"/>
      <c r="CT40" s="58"/>
      <c r="CU40" s="58"/>
      <c r="CV40" s="58"/>
      <c r="CW40" s="6">
        <f t="shared" si="18"/>
        <v>-1</v>
      </c>
      <c r="CX40" s="58">
        <v>0.28000000000000003</v>
      </c>
      <c r="CY40" s="52">
        <f t="shared" si="10"/>
        <v>0.28000000000000003</v>
      </c>
      <c r="CZ40" s="58">
        <v>0.28199999999999997</v>
      </c>
      <c r="DA40" s="52">
        <v>0.26700000000000002</v>
      </c>
      <c r="DB40" s="58">
        <v>0.28000000000000003</v>
      </c>
      <c r="DC40" s="58"/>
      <c r="DD40" s="58">
        <v>0.28000000000000003</v>
      </c>
      <c r="DE40" s="58"/>
      <c r="DF40" s="58">
        <v>0.28399999999999997</v>
      </c>
      <c r="DG40" s="58">
        <v>0.28000000000000003</v>
      </c>
      <c r="DH40" s="52">
        <f t="shared" si="17"/>
        <v>0.28000000000000003</v>
      </c>
      <c r="DI40" s="58"/>
      <c r="DJ40" s="58"/>
      <c r="DK40" s="58"/>
      <c r="DL40" s="58"/>
      <c r="DM40" s="6">
        <f t="shared" si="12"/>
        <v>-1</v>
      </c>
      <c r="DN40" s="58">
        <v>0.33</v>
      </c>
      <c r="DO40" s="52">
        <f t="shared" si="19"/>
        <v>0.33</v>
      </c>
      <c r="DP40" s="58">
        <v>0.32500000000000001</v>
      </c>
      <c r="DQ40" s="52">
        <v>0.32800000000000001</v>
      </c>
      <c r="DR40" s="58">
        <v>0.33200000000000002</v>
      </c>
      <c r="DS40" s="52">
        <v>0.33100000000000002</v>
      </c>
      <c r="DT40" s="58"/>
      <c r="DU40" s="58">
        <v>0.32800000000000001</v>
      </c>
      <c r="DV40" s="58"/>
      <c r="DW40" s="58">
        <v>0.33100000000000002</v>
      </c>
      <c r="DX40" s="58">
        <v>0.33</v>
      </c>
      <c r="DY40" s="52">
        <f t="shared" si="2"/>
        <v>0.33</v>
      </c>
      <c r="DZ40" s="52"/>
      <c r="EA40" s="52"/>
      <c r="EB40" s="52"/>
      <c r="EC40" s="52"/>
      <c r="ED40" s="6">
        <f t="shared" si="13"/>
        <v>-1</v>
      </c>
      <c r="EE40" s="58">
        <v>0.27</v>
      </c>
      <c r="EF40" s="52">
        <f t="shared" si="14"/>
        <v>0.27</v>
      </c>
      <c r="EG40" s="58">
        <v>0.28100000000000003</v>
      </c>
      <c r="EH40" s="52">
        <v>0.26800000000000002</v>
      </c>
      <c r="EI40" s="58"/>
      <c r="EJ40" s="58">
        <v>0.28199999999999997</v>
      </c>
      <c r="EK40" s="58"/>
      <c r="EL40" s="58">
        <v>0.28399999999999997</v>
      </c>
      <c r="EM40" s="58">
        <v>0.27</v>
      </c>
      <c r="EN40" s="52">
        <f t="shared" si="15"/>
        <v>0.27</v>
      </c>
      <c r="EO40" s="52"/>
      <c r="EP40" s="52"/>
      <c r="EQ40" s="52"/>
      <c r="ER40" s="52"/>
      <c r="ES40" s="6">
        <f t="shared" si="16"/>
        <v>-1</v>
      </c>
      <c r="ET40" s="1171" t="s">
        <v>1437</v>
      </c>
      <c r="EU40" s="1171"/>
    </row>
    <row r="41" spans="1:151" x14ac:dyDescent="0.35">
      <c r="A41" s="695">
        <v>39</v>
      </c>
      <c r="B41" s="587" t="s">
        <v>16</v>
      </c>
      <c r="C41" s="587" t="s">
        <v>1144</v>
      </c>
      <c r="D41" s="587" t="s">
        <v>1364</v>
      </c>
      <c r="E41" s="587" t="s">
        <v>1210</v>
      </c>
      <c r="F41" s="587" t="s">
        <v>1450</v>
      </c>
      <c r="G41" s="1766"/>
      <c r="H41" s="84" t="s">
        <v>1451</v>
      </c>
      <c r="I41" s="1049">
        <v>0.33100000000000002</v>
      </c>
      <c r="J41" s="1049"/>
      <c r="K41" s="1049">
        <v>0.32400000000000001</v>
      </c>
      <c r="L41" s="1049">
        <v>0.31900000000000001</v>
      </c>
      <c r="M41" s="52"/>
      <c r="N41" s="1386">
        <v>0.32200000000000001</v>
      </c>
      <c r="O41" s="1386">
        <v>0.317</v>
      </c>
      <c r="P41" s="1049"/>
      <c r="Q41" s="1049">
        <v>0.33100000000000002</v>
      </c>
      <c r="R41" s="1049"/>
      <c r="S41" s="1049">
        <v>0.32100000000000001</v>
      </c>
      <c r="T41" s="1049">
        <v>0.32600000000000001</v>
      </c>
      <c r="U41" s="1049"/>
      <c r="V41" s="1049">
        <v>0.317</v>
      </c>
      <c r="W41" s="1049">
        <f t="shared" si="3"/>
        <v>0.31900000000000001</v>
      </c>
      <c r="X41" s="1049">
        <v>0.33900000000000002</v>
      </c>
      <c r="Y41" s="1049"/>
      <c r="Z41" s="1049">
        <v>0.39400000000000002</v>
      </c>
      <c r="AA41" s="1049"/>
      <c r="AB41" s="1049">
        <v>0.32300000000000001</v>
      </c>
      <c r="AC41" s="1049">
        <v>0.32</v>
      </c>
      <c r="AD41" s="1049"/>
      <c r="AE41" s="1049">
        <v>0.32300000000000001</v>
      </c>
      <c r="AF41" s="1049">
        <f t="shared" si="4"/>
        <v>0.31900000000000001</v>
      </c>
      <c r="AG41" s="1049">
        <v>0.32</v>
      </c>
      <c r="AH41" s="1049"/>
      <c r="AI41" s="1049"/>
      <c r="AJ41" s="1049">
        <v>0.32400000000000001</v>
      </c>
      <c r="AK41" s="1049"/>
      <c r="AL41" s="1049"/>
      <c r="AM41" s="1049">
        <v>0.32400000000000001</v>
      </c>
      <c r="AN41" s="1049">
        <v>0.32400000000000001</v>
      </c>
      <c r="AO41" s="1049">
        <v>0.42899999999999999</v>
      </c>
      <c r="AP41" s="1049"/>
      <c r="AQ41" s="1049"/>
      <c r="AR41" s="1049"/>
      <c r="AS41" s="1049"/>
      <c r="AT41" s="1049">
        <v>0.33600000000000002</v>
      </c>
      <c r="AU41" s="1049">
        <f t="shared" si="5"/>
        <v>0.31900000000000001</v>
      </c>
      <c r="AV41" s="1049"/>
      <c r="AW41" s="1049"/>
      <c r="AX41" s="1049"/>
      <c r="AY41" s="1049"/>
      <c r="AZ41" s="1049">
        <v>0.36199999999999999</v>
      </c>
      <c r="BA41" s="1049"/>
      <c r="BB41" s="1049"/>
      <c r="BC41" s="1049">
        <v>0.372</v>
      </c>
      <c r="BE41" s="1049"/>
      <c r="BF41" s="1049">
        <v>0.372</v>
      </c>
      <c r="BG41" s="1049">
        <v>0.32800000000000001</v>
      </c>
      <c r="BH41" s="52"/>
      <c r="BI41" s="32"/>
      <c r="BJ41" s="1049">
        <v>0.32100000000000001</v>
      </c>
      <c r="BK41" s="1049">
        <v>0.37</v>
      </c>
      <c r="BL41" s="1049">
        <v>0.32900000000000001</v>
      </c>
      <c r="BM41" s="1049">
        <v>0.38100000000000001</v>
      </c>
      <c r="BN41" s="1049"/>
      <c r="BO41" s="1049"/>
      <c r="BP41" s="1049">
        <v>0.32300000000000001</v>
      </c>
      <c r="BQ41" s="1049">
        <v>0.372</v>
      </c>
      <c r="BR41" s="1049">
        <f t="shared" si="6"/>
        <v>0.31900000000000001</v>
      </c>
      <c r="BS41" s="1049">
        <v>0.371</v>
      </c>
      <c r="BT41" s="1049"/>
      <c r="BU41" s="1049"/>
      <c r="BV41" s="1049">
        <v>0.33</v>
      </c>
      <c r="BW41" s="1049">
        <v>0.36</v>
      </c>
      <c r="BX41" s="1049">
        <v>0.32300000000000001</v>
      </c>
      <c r="BY41" s="1049">
        <v>0.36099999999999999</v>
      </c>
      <c r="BZ41" s="1049">
        <f t="shared" si="7"/>
        <v>0.31900000000000001</v>
      </c>
      <c r="CA41" s="1049"/>
      <c r="CB41" s="1049"/>
      <c r="CC41" s="1049">
        <v>0.38300000000000001</v>
      </c>
      <c r="CD41" s="1049">
        <v>0.38500000000000001</v>
      </c>
      <c r="CE41" s="1049"/>
      <c r="CF41" s="1049"/>
      <c r="CG41" s="1386">
        <v>0.378</v>
      </c>
      <c r="CH41" s="58">
        <f t="shared" si="8"/>
        <v>0.31900000000000001</v>
      </c>
      <c r="CI41" s="52">
        <v>0.373</v>
      </c>
      <c r="CJ41" s="58">
        <v>0.375</v>
      </c>
      <c r="CK41" s="52">
        <v>0.373</v>
      </c>
      <c r="CL41" s="58">
        <v>0.372</v>
      </c>
      <c r="CM41" s="52"/>
      <c r="CN41" s="52">
        <v>0.39100000000000001</v>
      </c>
      <c r="CO41" s="52"/>
      <c r="CP41" s="52">
        <v>0.379</v>
      </c>
      <c r="CQ41" s="1386">
        <v>0.378</v>
      </c>
      <c r="CR41" s="58">
        <f t="shared" si="9"/>
        <v>0.31900000000000001</v>
      </c>
      <c r="CS41" s="58"/>
      <c r="CT41" s="58"/>
      <c r="CU41" s="58"/>
      <c r="CV41" s="58"/>
      <c r="CW41" s="6">
        <f t="shared" si="18"/>
        <v>-1</v>
      </c>
      <c r="CX41" s="58">
        <v>0.28000000000000003</v>
      </c>
      <c r="CY41" s="52">
        <f t="shared" si="10"/>
        <v>0.28000000000000003</v>
      </c>
      <c r="CZ41" s="58">
        <v>0.28299999999999997</v>
      </c>
      <c r="DA41" s="52">
        <v>0.26800000000000002</v>
      </c>
      <c r="DB41" s="58">
        <v>0.28199999999999997</v>
      </c>
      <c r="DC41" s="58"/>
      <c r="DD41" s="58">
        <v>0.28100000000000003</v>
      </c>
      <c r="DE41" s="58"/>
      <c r="DF41" s="58">
        <v>0.28899999999999998</v>
      </c>
      <c r="DG41" s="58">
        <v>0.28000000000000003</v>
      </c>
      <c r="DH41" s="52">
        <f t="shared" si="17"/>
        <v>0.28000000000000003</v>
      </c>
      <c r="DI41" s="58"/>
      <c r="DJ41" s="58"/>
      <c r="DK41" s="58"/>
      <c r="DL41" s="58"/>
      <c r="DM41" s="6">
        <f t="shared" si="12"/>
        <v>-1</v>
      </c>
      <c r="DN41" s="58">
        <v>0.33</v>
      </c>
      <c r="DO41" s="52">
        <f t="shared" si="19"/>
        <v>0.33</v>
      </c>
      <c r="DP41" s="58">
        <v>0.32600000000000001</v>
      </c>
      <c r="DQ41" s="52">
        <v>0.33200000000000002</v>
      </c>
      <c r="DR41" s="58">
        <v>0.32800000000000001</v>
      </c>
      <c r="DS41" s="52">
        <v>0.32600000000000001</v>
      </c>
      <c r="DT41" s="58"/>
      <c r="DU41" s="58">
        <v>0.33200000000000002</v>
      </c>
      <c r="DV41" s="58"/>
      <c r="DW41" s="58">
        <v>0.33</v>
      </c>
      <c r="DX41" s="58">
        <v>0.33</v>
      </c>
      <c r="DY41" s="52">
        <f t="shared" si="2"/>
        <v>0.33</v>
      </c>
      <c r="DZ41" s="52"/>
      <c r="EA41" s="52"/>
      <c r="EB41" s="52"/>
      <c r="EC41" s="52"/>
      <c r="ED41" s="6">
        <f t="shared" si="13"/>
        <v>-1</v>
      </c>
      <c r="EE41" s="58">
        <v>0.28999999999999998</v>
      </c>
      <c r="EF41" s="52">
        <f t="shared" si="14"/>
        <v>0.28999999999999998</v>
      </c>
      <c r="EG41" s="58">
        <v>0.28399999999999997</v>
      </c>
      <c r="EH41" s="52">
        <v>0.27</v>
      </c>
      <c r="EI41" s="58"/>
      <c r="EJ41" s="58">
        <v>0.28000000000000003</v>
      </c>
      <c r="EK41" s="58"/>
      <c r="EL41" s="58">
        <v>0.28100000000000003</v>
      </c>
      <c r="EM41" s="58">
        <v>0.28999999999999998</v>
      </c>
      <c r="EN41" s="52">
        <f t="shared" si="15"/>
        <v>0.28999999999999998</v>
      </c>
      <c r="EO41" s="52"/>
      <c r="EP41" s="52"/>
      <c r="EQ41" s="52"/>
      <c r="ER41" s="52"/>
      <c r="ES41" s="6">
        <f t="shared" si="16"/>
        <v>-1</v>
      </c>
      <c r="ET41" s="1171" t="s">
        <v>1437</v>
      </c>
      <c r="EU41" s="1171"/>
    </row>
    <row r="42" spans="1:151" ht="15.5" x14ac:dyDescent="0.35">
      <c r="A42" s="1344">
        <v>40</v>
      </c>
      <c r="B42" s="1345" t="s">
        <v>16</v>
      </c>
      <c r="C42" s="1345" t="s">
        <v>1144</v>
      </c>
      <c r="D42" s="1345" t="s">
        <v>1364</v>
      </c>
      <c r="E42" s="1345" t="s">
        <v>1210</v>
      </c>
      <c r="F42" s="1345" t="s">
        <v>1452</v>
      </c>
      <c r="G42" s="1766"/>
      <c r="H42" s="1353" t="s">
        <v>1453</v>
      </c>
      <c r="I42" s="1049">
        <v>0.32100000000000001</v>
      </c>
      <c r="J42" s="1049"/>
      <c r="K42" s="1049">
        <v>0.32500000000000001</v>
      </c>
      <c r="L42" s="1049">
        <v>0.32200000000000001</v>
      </c>
      <c r="M42" s="52"/>
      <c r="N42" s="1386">
        <v>0.317</v>
      </c>
      <c r="O42" s="1386">
        <v>0.317</v>
      </c>
      <c r="P42" s="1049"/>
      <c r="Q42" s="1049">
        <v>0.317</v>
      </c>
      <c r="R42" s="1049"/>
      <c r="S42" s="1049">
        <v>0.33300000000000002</v>
      </c>
      <c r="T42" s="1049">
        <v>0.32400000000000001</v>
      </c>
      <c r="U42" s="1049"/>
      <c r="V42" s="1049">
        <v>0.31900000000000001</v>
      </c>
      <c r="W42" s="1049">
        <f t="shared" si="3"/>
        <v>0.32200000000000001</v>
      </c>
      <c r="X42" s="1049">
        <v>0.32700000000000001</v>
      </c>
      <c r="Y42" s="1049"/>
      <c r="Z42" s="1049">
        <v>0.39400000000000002</v>
      </c>
      <c r="AA42" s="1049"/>
      <c r="AB42" s="1049">
        <v>0.32200000000000001</v>
      </c>
      <c r="AC42" s="1049">
        <v>0.32700000000000001</v>
      </c>
      <c r="AD42" s="1049"/>
      <c r="AE42" s="1049">
        <v>0.32700000000000001</v>
      </c>
      <c r="AF42" s="1049">
        <f t="shared" si="4"/>
        <v>0.32200000000000001</v>
      </c>
      <c r="AG42" s="1049">
        <v>0.32900000000000001</v>
      </c>
      <c r="AH42" s="1049"/>
      <c r="AI42" s="1049"/>
      <c r="AJ42" s="1049">
        <v>0.33</v>
      </c>
      <c r="AK42" s="1049"/>
      <c r="AL42" s="1049"/>
      <c r="AM42" s="1049">
        <v>0.32500000000000001</v>
      </c>
      <c r="AN42" s="1049">
        <v>0.32300000000000001</v>
      </c>
      <c r="AO42" s="1049">
        <v>0.372</v>
      </c>
      <c r="AP42" s="1049"/>
      <c r="AQ42" s="1049"/>
      <c r="AR42" s="1049"/>
      <c r="AS42" s="1049"/>
      <c r="AT42" s="1049">
        <v>0.33200000000000002</v>
      </c>
      <c r="AU42" s="1049">
        <f t="shared" si="5"/>
        <v>0.32200000000000001</v>
      </c>
      <c r="AV42" s="1049"/>
      <c r="AW42" s="1049"/>
      <c r="AX42" s="1049"/>
      <c r="AY42" s="1049"/>
      <c r="AZ42" s="1049">
        <v>0.377</v>
      </c>
      <c r="BA42" s="1049"/>
      <c r="BB42" s="1049"/>
      <c r="BC42" s="1049">
        <v>0.39700000000000002</v>
      </c>
      <c r="BE42" s="1049"/>
      <c r="BF42" s="1049">
        <v>0.39100000000000001</v>
      </c>
      <c r="BG42" s="1049">
        <v>0.32600000000000001</v>
      </c>
      <c r="BH42" s="52"/>
      <c r="BI42" s="32"/>
      <c r="BJ42" s="1049">
        <v>0.32400000000000001</v>
      </c>
      <c r="BK42" s="1049">
        <v>0.375</v>
      </c>
      <c r="BL42" s="1049">
        <v>0.33600000000000002</v>
      </c>
      <c r="BM42" s="1049">
        <v>0.378</v>
      </c>
      <c r="BN42" s="1049"/>
      <c r="BO42" s="1049"/>
      <c r="BP42" s="1049">
        <v>0.32400000000000001</v>
      </c>
      <c r="BQ42" s="1049">
        <v>0.371</v>
      </c>
      <c r="BR42" s="1049">
        <f t="shared" si="6"/>
        <v>0.32200000000000001</v>
      </c>
      <c r="BS42" s="1049">
        <v>0.35699999999999998</v>
      </c>
      <c r="BT42" s="1049"/>
      <c r="BU42" s="1049"/>
      <c r="BV42" s="1049">
        <v>0.33500000000000002</v>
      </c>
      <c r="BW42" s="1049">
        <v>0.35599999999999998</v>
      </c>
      <c r="BX42" s="1049">
        <v>0.32900000000000001</v>
      </c>
      <c r="BY42" s="1049">
        <v>0.36699999999999999</v>
      </c>
      <c r="BZ42" s="1049">
        <f t="shared" si="7"/>
        <v>0.32200000000000001</v>
      </c>
      <c r="CA42" s="1049"/>
      <c r="CB42" s="1049"/>
      <c r="CC42" s="1049">
        <v>0.38600000000000001</v>
      </c>
      <c r="CD42" s="1049">
        <v>0.38200000000000001</v>
      </c>
      <c r="CE42" s="1049"/>
      <c r="CF42" s="1049"/>
      <c r="CG42" s="1386">
        <v>0.39300000000000002</v>
      </c>
      <c r="CH42" s="58">
        <f t="shared" si="8"/>
        <v>0.32200000000000001</v>
      </c>
      <c r="CI42" s="52">
        <v>0.377</v>
      </c>
      <c r="CJ42" s="58">
        <v>0.38300000000000001</v>
      </c>
      <c r="CK42" s="52">
        <v>0.36499999999999999</v>
      </c>
      <c r="CL42" s="58">
        <v>0.378</v>
      </c>
      <c r="CM42" s="52"/>
      <c r="CN42" s="52">
        <v>0.373</v>
      </c>
      <c r="CO42" s="52"/>
      <c r="CP42" s="52">
        <v>0.38600000000000001</v>
      </c>
      <c r="CQ42" s="1386">
        <v>0.39300000000000002</v>
      </c>
      <c r="CR42" s="58">
        <f t="shared" si="9"/>
        <v>0.32200000000000001</v>
      </c>
      <c r="CS42" s="58"/>
      <c r="CT42" s="58"/>
      <c r="CU42" s="58"/>
      <c r="CV42" s="58"/>
      <c r="CW42" s="6">
        <f t="shared" si="18"/>
        <v>-1</v>
      </c>
      <c r="CX42" s="58">
        <v>0.28999999999999998</v>
      </c>
      <c r="CY42" s="52">
        <f t="shared" si="10"/>
        <v>0.28999999999999998</v>
      </c>
      <c r="CZ42" s="58">
        <v>0.28899999999999998</v>
      </c>
      <c r="DA42" s="52">
        <v>0.28799999999999998</v>
      </c>
      <c r="DB42" s="58">
        <v>0.28899999999999998</v>
      </c>
      <c r="DC42" s="58"/>
      <c r="DD42" s="58">
        <v>0.28899999999999998</v>
      </c>
      <c r="DE42" s="58"/>
      <c r="DF42" s="58">
        <v>0.28999999999999998</v>
      </c>
      <c r="DG42" s="58">
        <v>0.28999999999999998</v>
      </c>
      <c r="DH42" s="52">
        <f t="shared" si="17"/>
        <v>0.28999999999999998</v>
      </c>
      <c r="DI42" s="58"/>
      <c r="DJ42" s="58"/>
      <c r="DK42" s="58"/>
      <c r="DL42" s="58"/>
      <c r="DM42" s="6">
        <f t="shared" si="12"/>
        <v>-1</v>
      </c>
      <c r="DN42" s="58">
        <v>0.33</v>
      </c>
      <c r="DO42" s="52">
        <f t="shared" si="19"/>
        <v>0.33</v>
      </c>
      <c r="DP42" s="58">
        <v>0.33200000000000002</v>
      </c>
      <c r="DQ42" s="52">
        <v>0.33800000000000002</v>
      </c>
      <c r="DR42" s="58">
        <v>0.33500000000000002</v>
      </c>
      <c r="DS42" s="52">
        <v>0.32900000000000001</v>
      </c>
      <c r="DT42" s="58"/>
      <c r="DU42" s="58">
        <v>0.34100000000000003</v>
      </c>
      <c r="DV42" s="58"/>
      <c r="DW42" s="58">
        <v>0.33400000000000002</v>
      </c>
      <c r="DX42" s="58">
        <v>0.33</v>
      </c>
      <c r="DY42" s="52">
        <f t="shared" si="2"/>
        <v>0.33</v>
      </c>
      <c r="DZ42" s="52"/>
      <c r="EA42" s="52"/>
      <c r="EB42" s="52"/>
      <c r="EC42" s="52"/>
      <c r="ED42" s="6">
        <f t="shared" si="13"/>
        <v>-1</v>
      </c>
      <c r="EE42" s="58">
        <v>0.28999999999999998</v>
      </c>
      <c r="EF42" s="52">
        <f t="shared" si="14"/>
        <v>0.28999999999999998</v>
      </c>
      <c r="EG42" s="58">
        <v>0.28999999999999998</v>
      </c>
      <c r="EH42" s="52">
        <v>0.27800000000000002</v>
      </c>
      <c r="EI42" s="58"/>
      <c r="EJ42" s="58">
        <v>0.28999999999999998</v>
      </c>
      <c r="EK42" s="58"/>
      <c r="EL42" s="58">
        <v>0.28299999999999997</v>
      </c>
      <c r="EM42" s="58">
        <v>0.28999999999999998</v>
      </c>
      <c r="EN42" s="52">
        <f t="shared" si="15"/>
        <v>0.28999999999999998</v>
      </c>
      <c r="EO42" s="52"/>
      <c r="EP42" s="52"/>
      <c r="EQ42" s="52"/>
      <c r="ER42" s="52"/>
      <c r="ES42" s="6">
        <f t="shared" si="16"/>
        <v>-1</v>
      </c>
      <c r="ET42" s="1171" t="s">
        <v>1437</v>
      </c>
      <c r="EU42" s="1171"/>
    </row>
    <row r="43" spans="1:151" ht="16" thickBot="1" x14ac:dyDescent="0.4">
      <c r="A43" s="1344">
        <v>41</v>
      </c>
      <c r="B43" s="1345" t="s">
        <v>16</v>
      </c>
      <c r="C43" s="1345" t="s">
        <v>1144</v>
      </c>
      <c r="D43" s="1345" t="s">
        <v>1364</v>
      </c>
      <c r="E43" s="1345" t="s">
        <v>1210</v>
      </c>
      <c r="F43" s="1345" t="s">
        <v>1454</v>
      </c>
      <c r="G43" s="1766"/>
      <c r="H43" s="1356" t="s">
        <v>1455</v>
      </c>
      <c r="I43" s="1042">
        <v>0.318</v>
      </c>
      <c r="J43" s="1042"/>
      <c r="K43" s="1042">
        <v>0.32500000000000001</v>
      </c>
      <c r="L43" s="1042">
        <v>0.316</v>
      </c>
      <c r="M43" s="53"/>
      <c r="N43" s="1387">
        <v>0.314</v>
      </c>
      <c r="O43" s="1387">
        <v>0.317</v>
      </c>
      <c r="P43" s="1042"/>
      <c r="Q43" s="1042">
        <v>0.318</v>
      </c>
      <c r="R43" s="1042"/>
      <c r="S43" s="1042">
        <v>0.32400000000000001</v>
      </c>
      <c r="T43" s="1042">
        <v>0.31900000000000001</v>
      </c>
      <c r="U43" s="1042"/>
      <c r="V43" s="1042">
        <v>0.32600000000000001</v>
      </c>
      <c r="W43" s="1042">
        <f t="shared" si="3"/>
        <v>0.316</v>
      </c>
      <c r="X43" s="1042">
        <v>0.33600000000000002</v>
      </c>
      <c r="Y43" s="1042"/>
      <c r="Z43" s="53">
        <v>0.39400000000000002</v>
      </c>
      <c r="AA43" s="53"/>
      <c r="AB43" s="53">
        <v>0.32700000000000001</v>
      </c>
      <c r="AC43" s="53">
        <v>0.32100000000000001</v>
      </c>
      <c r="AD43" s="52"/>
      <c r="AE43" s="1042">
        <v>0.33800000000000002</v>
      </c>
      <c r="AF43" s="52">
        <f t="shared" si="4"/>
        <v>0.316</v>
      </c>
      <c r="AG43" s="1042">
        <v>0.32600000000000001</v>
      </c>
      <c r="AH43" s="53"/>
      <c r="AI43" s="1042"/>
      <c r="AJ43" s="1042">
        <v>0.33600000000000002</v>
      </c>
      <c r="AK43" s="53"/>
      <c r="AL43" s="1042"/>
      <c r="AM43" s="1042">
        <v>0.32400000000000001</v>
      </c>
      <c r="AN43" s="1042">
        <v>0.32500000000000001</v>
      </c>
      <c r="AO43" s="1042">
        <v>0.376</v>
      </c>
      <c r="AP43" s="53"/>
      <c r="AQ43" s="1042"/>
      <c r="AR43" s="53"/>
      <c r="AS43" s="1042"/>
      <c r="AT43" s="53">
        <v>0.32</v>
      </c>
      <c r="AU43" s="53">
        <f t="shared" si="5"/>
        <v>0.316</v>
      </c>
      <c r="AV43" s="53"/>
      <c r="AW43" s="1042"/>
      <c r="AX43" s="1042"/>
      <c r="AY43" s="1042"/>
      <c r="AZ43" s="53">
        <v>0.38200000000000001</v>
      </c>
      <c r="BA43" s="53"/>
      <c r="BB43" s="53"/>
      <c r="BC43" s="53">
        <v>0.39700000000000002</v>
      </c>
      <c r="BE43" s="53"/>
      <c r="BF43" s="53">
        <v>0.4</v>
      </c>
      <c r="BG43" s="52">
        <v>0.32500000000000001</v>
      </c>
      <c r="BH43" s="58"/>
      <c r="BI43" s="58"/>
      <c r="BJ43" s="53">
        <v>0.32</v>
      </c>
      <c r="BK43" s="52">
        <v>0.38900000000000001</v>
      </c>
      <c r="BL43" s="52">
        <v>0.32400000000000001</v>
      </c>
      <c r="BM43" s="52">
        <v>0.378</v>
      </c>
      <c r="BN43" s="52"/>
      <c r="BO43" s="52"/>
      <c r="BP43" s="52">
        <v>0.32600000000000001</v>
      </c>
      <c r="BQ43" s="52">
        <v>0.36899999999999999</v>
      </c>
      <c r="BR43" s="52">
        <f t="shared" si="6"/>
        <v>0.316</v>
      </c>
      <c r="BS43" s="52">
        <v>0.36</v>
      </c>
      <c r="BT43" s="52"/>
      <c r="BU43" s="52"/>
      <c r="BV43" s="52">
        <v>0.32500000000000001</v>
      </c>
      <c r="BW43" s="52">
        <v>0.371</v>
      </c>
      <c r="BX43" s="52">
        <v>0.31900000000000001</v>
      </c>
      <c r="BY43" s="52">
        <v>0.36299999999999999</v>
      </c>
      <c r="BZ43" s="52">
        <f t="shared" si="7"/>
        <v>0.316</v>
      </c>
      <c r="CA43" s="52"/>
      <c r="CB43" s="52"/>
      <c r="CC43" s="52">
        <v>0.38200000000000001</v>
      </c>
      <c r="CD43" s="52">
        <v>0.39300000000000002</v>
      </c>
      <c r="CE43" s="52"/>
      <c r="CF43" s="52"/>
      <c r="CG43" s="107">
        <v>0.38700000000000001</v>
      </c>
      <c r="CH43" s="58">
        <f t="shared" si="8"/>
        <v>0.316</v>
      </c>
      <c r="CI43" s="52">
        <v>0.39800000000000002</v>
      </c>
      <c r="CJ43" s="58">
        <v>0.372</v>
      </c>
      <c r="CK43" s="52">
        <v>0.372</v>
      </c>
      <c r="CL43" s="58">
        <v>0.376</v>
      </c>
      <c r="CM43" s="52"/>
      <c r="CN43" s="52">
        <v>0.39</v>
      </c>
      <c r="CO43" s="53"/>
      <c r="CP43" s="53">
        <v>0.376</v>
      </c>
      <c r="CQ43" s="107">
        <v>0.38700000000000001</v>
      </c>
      <c r="CR43" s="53">
        <f t="shared" si="9"/>
        <v>0.316</v>
      </c>
      <c r="CS43" s="53"/>
      <c r="CT43" s="53"/>
      <c r="CU43" s="53"/>
      <c r="CV43" s="53"/>
      <c r="CW43" s="7">
        <f t="shared" si="18"/>
        <v>-1</v>
      </c>
      <c r="CX43" s="58">
        <v>0.28000000000000003</v>
      </c>
      <c r="CY43" s="52">
        <f t="shared" si="10"/>
        <v>0.28000000000000003</v>
      </c>
      <c r="CZ43" s="58">
        <v>0.27900000000000003</v>
      </c>
      <c r="DA43" s="52">
        <v>0.28000000000000003</v>
      </c>
      <c r="DB43" s="58">
        <v>0.27900000000000003</v>
      </c>
      <c r="DC43" s="58"/>
      <c r="DD43" s="58">
        <v>0.28199999999999997</v>
      </c>
      <c r="DE43" s="53"/>
      <c r="DF43" s="53">
        <v>0.28599999999999998</v>
      </c>
      <c r="DG43" s="58">
        <v>0.28000000000000003</v>
      </c>
      <c r="DH43" s="52">
        <f t="shared" si="17"/>
        <v>0.28000000000000003</v>
      </c>
      <c r="DI43" s="53"/>
      <c r="DJ43" s="53"/>
      <c r="DK43" s="53"/>
      <c r="DL43" s="53"/>
      <c r="DM43" s="7">
        <f t="shared" si="12"/>
        <v>-1</v>
      </c>
      <c r="DN43" s="58">
        <v>0.32</v>
      </c>
      <c r="DO43" s="52">
        <f t="shared" si="19"/>
        <v>0.32</v>
      </c>
      <c r="DP43" s="58">
        <v>0.32600000000000001</v>
      </c>
      <c r="DQ43" s="52">
        <v>0.33100000000000002</v>
      </c>
      <c r="DR43" s="58">
        <v>0.33</v>
      </c>
      <c r="DS43" s="52">
        <v>0.32200000000000001</v>
      </c>
      <c r="DT43" s="58"/>
      <c r="DU43" s="58">
        <v>0.32800000000000001</v>
      </c>
      <c r="DV43" s="53"/>
      <c r="DW43" s="53">
        <v>0.33100000000000002</v>
      </c>
      <c r="DX43" s="58">
        <v>0.32</v>
      </c>
      <c r="DY43" s="52">
        <f t="shared" si="2"/>
        <v>0.32</v>
      </c>
      <c r="DZ43" s="53"/>
      <c r="EA43" s="53"/>
      <c r="EB43" s="53"/>
      <c r="EC43" s="53"/>
      <c r="ED43" s="7">
        <f t="shared" si="13"/>
        <v>-1</v>
      </c>
      <c r="EE43" s="58">
        <v>0.28000000000000003</v>
      </c>
      <c r="EF43" s="52">
        <f t="shared" si="14"/>
        <v>0.28000000000000003</v>
      </c>
      <c r="EG43" s="58">
        <v>0.28000000000000003</v>
      </c>
      <c r="EH43" s="52">
        <v>0.26800000000000002</v>
      </c>
      <c r="EI43" s="58"/>
      <c r="EJ43" s="58">
        <v>0.28100000000000003</v>
      </c>
      <c r="EK43" s="53"/>
      <c r="EL43" s="53">
        <v>0.28799999999999998</v>
      </c>
      <c r="EM43" s="58">
        <v>0.28000000000000003</v>
      </c>
      <c r="EN43" s="52">
        <f t="shared" si="15"/>
        <v>0.28000000000000003</v>
      </c>
      <c r="EO43" s="1739"/>
      <c r="EP43" s="1739"/>
      <c r="EQ43" s="1739"/>
      <c r="ER43" s="1739"/>
      <c r="ES43" s="7">
        <f t="shared" si="16"/>
        <v>-1</v>
      </c>
      <c r="ET43" s="1204" t="s">
        <v>1437</v>
      </c>
      <c r="EU43" s="1204"/>
    </row>
    <row r="44" spans="1:151" ht="29" x14ac:dyDescent="0.35">
      <c r="A44" s="1344">
        <v>42</v>
      </c>
      <c r="B44" s="1345"/>
      <c r="C44" s="1345" t="s">
        <v>1144</v>
      </c>
      <c r="D44" s="1339" t="s">
        <v>1384</v>
      </c>
      <c r="E44" s="1345" t="s">
        <v>1210</v>
      </c>
      <c r="F44" s="1357" t="s">
        <v>1456</v>
      </c>
      <c r="G44" s="1766"/>
      <c r="H44" s="1332" t="s">
        <v>1457</v>
      </c>
      <c r="I44" s="1049">
        <v>0.38200000000000001</v>
      </c>
      <c r="J44" s="1049"/>
      <c r="K44" s="1049">
        <v>0.38100000000000001</v>
      </c>
      <c r="L44" s="1049">
        <v>0.38200000000000001</v>
      </c>
      <c r="M44" s="52"/>
      <c r="N44" s="1386">
        <v>0.376</v>
      </c>
      <c r="O44" s="1386">
        <v>0.38100000000000001</v>
      </c>
      <c r="P44" s="1049"/>
      <c r="Q44" s="1049">
        <v>0.38500000000000001</v>
      </c>
      <c r="R44" s="1049"/>
      <c r="S44" s="1049">
        <v>0.38700000000000001</v>
      </c>
      <c r="T44" s="1049">
        <v>0.39100000000000001</v>
      </c>
      <c r="U44" s="1049"/>
      <c r="V44" s="1049">
        <v>0.39200000000000002</v>
      </c>
      <c r="W44" s="1049">
        <f t="shared" si="3"/>
        <v>0.38200000000000001</v>
      </c>
      <c r="X44" s="1049">
        <v>0.39</v>
      </c>
      <c r="Y44" s="1049"/>
      <c r="Z44" s="1049">
        <v>0.45200000000000001</v>
      </c>
      <c r="AA44" s="1049"/>
      <c r="AB44" s="1049">
        <v>0.38100000000000001</v>
      </c>
      <c r="AC44" s="1049">
        <v>0.38900000000000001</v>
      </c>
      <c r="AD44" s="54"/>
      <c r="AE44" s="1049">
        <v>0.39100000000000001</v>
      </c>
      <c r="AF44" s="54">
        <f t="shared" si="4"/>
        <v>0.38200000000000001</v>
      </c>
      <c r="AG44" s="1049">
        <v>0.38200000000000001</v>
      </c>
      <c r="AH44" s="1049"/>
      <c r="AI44" s="1049"/>
      <c r="AJ44" s="1049">
        <v>0.38300000000000001</v>
      </c>
      <c r="AK44" s="1049"/>
      <c r="AL44" s="1049"/>
      <c r="AM44" s="1049">
        <v>0.38700000000000001</v>
      </c>
      <c r="AN44" s="1049">
        <v>0.38200000000000001</v>
      </c>
      <c r="AO44" s="1049">
        <v>0.38300000000000001</v>
      </c>
      <c r="AP44" s="1049"/>
      <c r="AQ44" s="1049"/>
      <c r="AR44" s="1049"/>
      <c r="AS44" s="1049"/>
      <c r="AT44" s="1049">
        <v>0.39</v>
      </c>
      <c r="AU44" s="1049">
        <f t="shared" si="5"/>
        <v>0.38200000000000001</v>
      </c>
      <c r="AV44" s="1049"/>
      <c r="AW44" s="1049"/>
      <c r="AX44" s="1049"/>
      <c r="AY44" s="1049"/>
      <c r="AZ44" s="1049">
        <v>0.44700000000000001</v>
      </c>
      <c r="BA44" s="1049"/>
      <c r="BB44" s="1049"/>
      <c r="BC44" s="1049">
        <v>0.44500000000000001</v>
      </c>
      <c r="BE44" s="1049"/>
      <c r="BF44" s="1049">
        <v>0.437</v>
      </c>
      <c r="BG44" s="54">
        <v>0.38800000000000001</v>
      </c>
      <c r="BH44" s="28"/>
      <c r="BI44" s="28"/>
      <c r="BJ44" s="1049">
        <v>0.39200000000000002</v>
      </c>
      <c r="BK44" s="54">
        <v>0.441</v>
      </c>
      <c r="BL44" s="54">
        <v>0.38100000000000001</v>
      </c>
      <c r="BM44" s="54">
        <v>0.42099999999999999</v>
      </c>
      <c r="BN44" s="54"/>
      <c r="BO44" s="54"/>
      <c r="BP44" s="54">
        <v>0.38600000000000001</v>
      </c>
      <c r="BQ44" s="54">
        <v>0.379</v>
      </c>
      <c r="BR44" s="54">
        <f t="shared" si="6"/>
        <v>0.38200000000000001</v>
      </c>
      <c r="BS44" s="54">
        <v>0.42099999999999999</v>
      </c>
      <c r="BT44" s="54"/>
      <c r="BU44" s="54"/>
      <c r="BV44" s="54">
        <v>0.38500000000000001</v>
      </c>
      <c r="BW44" s="54">
        <v>0.42099999999999999</v>
      </c>
      <c r="BX44" s="54">
        <v>0.38900000000000001</v>
      </c>
      <c r="BY44" s="54">
        <v>0.42499999999999999</v>
      </c>
      <c r="BZ44" s="54">
        <f t="shared" si="7"/>
        <v>0.38200000000000001</v>
      </c>
      <c r="CA44" s="54"/>
      <c r="CB44" s="54"/>
      <c r="CC44" s="54">
        <v>0.42199999999999999</v>
      </c>
      <c r="CD44" s="54">
        <v>0.42499999999999999</v>
      </c>
      <c r="CE44" s="54"/>
      <c r="CF44" s="54"/>
      <c r="CG44" s="106">
        <v>0.38</v>
      </c>
      <c r="CH44" s="28">
        <f t="shared" si="8"/>
        <v>0.38</v>
      </c>
      <c r="CI44" s="54">
        <v>0.40799999999999997</v>
      </c>
      <c r="CJ44" s="28">
        <v>0.42299999999999999</v>
      </c>
      <c r="CK44" s="54">
        <v>0.40799999999999997</v>
      </c>
      <c r="CL44" s="28">
        <v>0.42099999999999999</v>
      </c>
      <c r="CM44" s="54"/>
      <c r="CN44" s="54">
        <v>0.41399999999999998</v>
      </c>
      <c r="CO44" s="52"/>
      <c r="CP44" s="52">
        <v>0.42099999999999999</v>
      </c>
      <c r="CQ44" s="106">
        <v>0.38</v>
      </c>
      <c r="CR44" s="58">
        <f t="shared" si="9"/>
        <v>0.38</v>
      </c>
      <c r="CS44" s="58"/>
      <c r="CT44" s="58"/>
      <c r="CU44" s="58"/>
      <c r="CV44" s="58"/>
      <c r="CW44" s="6">
        <f t="shared" si="18"/>
        <v>-1</v>
      </c>
      <c r="CX44" s="28">
        <v>0.33</v>
      </c>
      <c r="CY44" s="54">
        <f t="shared" si="10"/>
        <v>0.33</v>
      </c>
      <c r="CZ44" s="28">
        <v>0.33500000000000002</v>
      </c>
      <c r="DA44" s="54">
        <v>0.33400000000000002</v>
      </c>
      <c r="DB44" s="28">
        <v>0.33100000000000002</v>
      </c>
      <c r="DC44" s="28"/>
      <c r="DD44" s="28">
        <v>0.33200000000000002</v>
      </c>
      <c r="DE44" s="58"/>
      <c r="DF44" s="58">
        <v>0.33500000000000002</v>
      </c>
      <c r="DG44" s="28">
        <v>0.33</v>
      </c>
      <c r="DH44" s="54">
        <f t="shared" si="17"/>
        <v>0.33</v>
      </c>
      <c r="DI44" s="58"/>
      <c r="DJ44" s="58"/>
      <c r="DK44" s="58"/>
      <c r="DL44" s="58"/>
      <c r="DM44" s="6">
        <f t="shared" si="12"/>
        <v>-1</v>
      </c>
      <c r="DN44" s="28">
        <v>0.39</v>
      </c>
      <c r="DO44" s="54">
        <f t="shared" si="19"/>
        <v>0.39</v>
      </c>
      <c r="DP44" s="28">
        <v>0.38600000000000001</v>
      </c>
      <c r="DQ44" s="54">
        <v>0.39900000000000002</v>
      </c>
      <c r="DR44" s="28">
        <v>0.38800000000000001</v>
      </c>
      <c r="DS44" s="54">
        <v>0.38300000000000001</v>
      </c>
      <c r="DT44" s="28"/>
      <c r="DU44" s="28">
        <v>0.38</v>
      </c>
      <c r="DV44" s="58"/>
      <c r="DW44" s="58">
        <v>0.39200000000000002</v>
      </c>
      <c r="DX44" s="28">
        <v>0.39</v>
      </c>
      <c r="DY44" s="54">
        <f t="shared" si="2"/>
        <v>0.39</v>
      </c>
      <c r="DZ44" s="52"/>
      <c r="EA44" s="52"/>
      <c r="EB44" s="52"/>
      <c r="EC44" s="52"/>
      <c r="ED44" s="6">
        <f t="shared" si="13"/>
        <v>-1</v>
      </c>
      <c r="EE44" s="28">
        <v>0.33</v>
      </c>
      <c r="EF44" s="54">
        <f t="shared" si="14"/>
        <v>0.33</v>
      </c>
      <c r="EG44" s="28">
        <v>0.33300000000000002</v>
      </c>
      <c r="EH44" s="54">
        <v>0.33300000000000002</v>
      </c>
      <c r="EI44" s="28"/>
      <c r="EJ44" s="28">
        <v>0.33300000000000002</v>
      </c>
      <c r="EK44" s="58"/>
      <c r="EL44" s="58">
        <v>0.33300000000000002</v>
      </c>
      <c r="EM44" s="28">
        <v>0.33</v>
      </c>
      <c r="EN44" s="54">
        <f t="shared" si="15"/>
        <v>0.33</v>
      </c>
      <c r="EO44" s="52"/>
      <c r="EP44" s="52"/>
      <c r="EQ44" s="52"/>
      <c r="ER44" s="52"/>
      <c r="ES44" s="6">
        <f t="shared" si="16"/>
        <v>-1</v>
      </c>
      <c r="ET44" s="1206" t="s">
        <v>1437</v>
      </c>
      <c r="EU44" s="1206"/>
    </row>
    <row r="45" spans="1:151" ht="29" x14ac:dyDescent="0.35">
      <c r="A45" s="1344">
        <v>43</v>
      </c>
      <c r="B45" s="1345"/>
      <c r="C45" s="1345" t="s">
        <v>1144</v>
      </c>
      <c r="D45" s="587" t="s">
        <v>1384</v>
      </c>
      <c r="E45" s="1345" t="s">
        <v>1210</v>
      </c>
      <c r="F45" s="1358" t="s">
        <v>1458</v>
      </c>
      <c r="G45" s="1766"/>
      <c r="H45" s="1332" t="s">
        <v>1459</v>
      </c>
      <c r="I45" s="1049">
        <v>0.38300000000000001</v>
      </c>
      <c r="J45" s="1049"/>
      <c r="K45" s="1049">
        <v>0.38500000000000001</v>
      </c>
      <c r="L45" s="1049">
        <v>0.38300000000000001</v>
      </c>
      <c r="M45" s="52"/>
      <c r="N45" s="1386">
        <v>0.38100000000000001</v>
      </c>
      <c r="O45" s="1386">
        <v>0.38200000000000001</v>
      </c>
      <c r="P45" s="1049"/>
      <c r="Q45" s="1049">
        <v>0.38900000000000001</v>
      </c>
      <c r="R45" s="1049"/>
      <c r="S45" s="1049">
        <v>0.38800000000000001</v>
      </c>
      <c r="T45" s="1049">
        <v>0.39400000000000002</v>
      </c>
      <c r="U45" s="1049"/>
      <c r="V45" s="1049">
        <v>0.39200000000000002</v>
      </c>
      <c r="W45" s="1049">
        <f t="shared" si="3"/>
        <v>0.38300000000000001</v>
      </c>
      <c r="X45" s="1049">
        <v>0.39</v>
      </c>
      <c r="Y45" s="1049"/>
      <c r="Z45" s="1049">
        <v>0.45100000000000001</v>
      </c>
      <c r="AA45" s="1049"/>
      <c r="AB45" s="1049">
        <v>0.39200000000000002</v>
      </c>
      <c r="AC45" s="1049">
        <v>0.39500000000000002</v>
      </c>
      <c r="AD45" s="52"/>
      <c r="AE45" s="1049">
        <v>0.38400000000000001</v>
      </c>
      <c r="AF45" s="52">
        <f t="shared" si="4"/>
        <v>0.38300000000000001</v>
      </c>
      <c r="AG45" s="1049">
        <v>0.39100000000000001</v>
      </c>
      <c r="AH45" s="1049"/>
      <c r="AI45" s="1049"/>
      <c r="AJ45" s="1049">
        <v>0.39100000000000001</v>
      </c>
      <c r="AK45" s="1049"/>
      <c r="AL45" s="1049"/>
      <c r="AM45" s="1049">
        <v>0.39</v>
      </c>
      <c r="AN45" s="1049">
        <v>0.39100000000000001</v>
      </c>
      <c r="AO45" s="1049">
        <v>0.378</v>
      </c>
      <c r="AP45" s="1049"/>
      <c r="AQ45" s="1049"/>
      <c r="AR45" s="1049"/>
      <c r="AS45" s="1049"/>
      <c r="AT45" s="1049">
        <v>0.39200000000000002</v>
      </c>
      <c r="AU45" s="1049">
        <f t="shared" si="5"/>
        <v>0.38300000000000001</v>
      </c>
      <c r="AV45" s="1049"/>
      <c r="AW45" s="1049"/>
      <c r="AX45" s="1049"/>
      <c r="AY45" s="1049"/>
      <c r="AZ45" s="1049">
        <v>0.441</v>
      </c>
      <c r="BA45" s="1049"/>
      <c r="BB45" s="1049"/>
      <c r="BC45" s="1049">
        <v>0.44700000000000001</v>
      </c>
      <c r="BE45" s="1049"/>
      <c r="BF45" s="1049">
        <v>0.434</v>
      </c>
      <c r="BG45" s="52">
        <v>0.39</v>
      </c>
      <c r="BH45" s="58"/>
      <c r="BI45" s="58"/>
      <c r="BJ45" s="1049">
        <v>0.38900000000000001</v>
      </c>
      <c r="BK45" s="52">
        <v>0.43</v>
      </c>
      <c r="BL45" s="52">
        <v>0.39100000000000001</v>
      </c>
      <c r="BM45" s="52">
        <v>0.435</v>
      </c>
      <c r="BN45" s="52"/>
      <c r="BO45" s="52"/>
      <c r="BP45" s="52">
        <v>0.40200000000000002</v>
      </c>
      <c r="BQ45" s="52">
        <v>0.38600000000000001</v>
      </c>
      <c r="BR45" s="52">
        <f t="shared" si="6"/>
        <v>0.38300000000000001</v>
      </c>
      <c r="BS45" s="52">
        <v>0.41799999999999998</v>
      </c>
      <c r="BT45" s="52"/>
      <c r="BU45" s="52"/>
      <c r="BV45" s="52">
        <v>0.39400000000000002</v>
      </c>
      <c r="BW45" s="52">
        <v>0.432</v>
      </c>
      <c r="BX45" s="52">
        <v>0.38800000000000001</v>
      </c>
      <c r="BY45" s="52">
        <v>0.41799999999999998</v>
      </c>
      <c r="BZ45" s="52">
        <f t="shared" si="7"/>
        <v>0.38300000000000001</v>
      </c>
      <c r="CA45" s="52"/>
      <c r="CB45" s="52"/>
      <c r="CC45" s="52">
        <v>0.43</v>
      </c>
      <c r="CD45" s="52">
        <v>0.41899999999999998</v>
      </c>
      <c r="CE45" s="52"/>
      <c r="CF45" s="52"/>
      <c r="CG45" s="107">
        <v>0.41699999999999998</v>
      </c>
      <c r="CH45" s="58">
        <f t="shared" si="8"/>
        <v>0.38300000000000001</v>
      </c>
      <c r="CI45" s="52">
        <v>0.40600000000000003</v>
      </c>
      <c r="CJ45" s="58">
        <v>0.41199999999999998</v>
      </c>
      <c r="CK45" s="52">
        <v>0.42499999999999999</v>
      </c>
      <c r="CL45" s="58">
        <v>0.42599999999999999</v>
      </c>
      <c r="CM45" s="52"/>
      <c r="CN45" s="52">
        <v>0.41799999999999998</v>
      </c>
      <c r="CO45" s="52"/>
      <c r="CP45" s="52">
        <v>0.41799999999999998</v>
      </c>
      <c r="CQ45" s="107">
        <v>0.41699999999999998</v>
      </c>
      <c r="CR45" s="58">
        <f t="shared" si="9"/>
        <v>0.38300000000000001</v>
      </c>
      <c r="CS45" s="58"/>
      <c r="CT45" s="58"/>
      <c r="CU45" s="58"/>
      <c r="CV45" s="58"/>
      <c r="CW45" s="6">
        <f t="shared" si="18"/>
        <v>-1</v>
      </c>
      <c r="CX45" s="58">
        <v>0.33</v>
      </c>
      <c r="CY45" s="52">
        <f t="shared" si="10"/>
        <v>0.33</v>
      </c>
      <c r="CZ45" s="58">
        <v>0.33400000000000002</v>
      </c>
      <c r="DA45" s="52">
        <v>0.33</v>
      </c>
      <c r="DB45" s="58">
        <v>0.33600000000000002</v>
      </c>
      <c r="DC45" s="58"/>
      <c r="DD45" s="58">
        <v>0.33500000000000002</v>
      </c>
      <c r="DE45" s="58"/>
      <c r="DF45" s="58">
        <v>0.34100000000000003</v>
      </c>
      <c r="DG45" s="58">
        <v>0.33</v>
      </c>
      <c r="DH45" s="52">
        <f t="shared" si="17"/>
        <v>0.33</v>
      </c>
      <c r="DI45" s="58"/>
      <c r="DJ45" s="58"/>
      <c r="DK45" s="58"/>
      <c r="DL45" s="58"/>
      <c r="DM45" s="6">
        <f t="shared" si="12"/>
        <v>-1</v>
      </c>
      <c r="DN45" s="58">
        <v>0.39</v>
      </c>
      <c r="DO45" s="52">
        <f t="shared" si="19"/>
        <v>0.39</v>
      </c>
      <c r="DP45" s="58">
        <v>0.38600000000000001</v>
      </c>
      <c r="DQ45" s="52">
        <v>0.38500000000000001</v>
      </c>
      <c r="DR45" s="58">
        <v>0.39300000000000002</v>
      </c>
      <c r="DS45" s="52">
        <v>0.38700000000000001</v>
      </c>
      <c r="DT45" s="58"/>
      <c r="DU45" s="58">
        <v>0.38200000000000001</v>
      </c>
      <c r="DV45" s="58"/>
      <c r="DW45" s="58">
        <v>0.38400000000000001</v>
      </c>
      <c r="DX45" s="58">
        <v>0.39</v>
      </c>
      <c r="DY45" s="52">
        <f t="shared" si="2"/>
        <v>0.39</v>
      </c>
      <c r="DZ45" s="52"/>
      <c r="EA45" s="52"/>
      <c r="EB45" s="52"/>
      <c r="EC45" s="52"/>
      <c r="ED45" s="6">
        <f t="shared" si="13"/>
        <v>-1</v>
      </c>
      <c r="EE45" s="58">
        <v>0.33</v>
      </c>
      <c r="EF45" s="52">
        <f t="shared" si="14"/>
        <v>0.33</v>
      </c>
      <c r="EG45" s="58">
        <v>0.33500000000000002</v>
      </c>
      <c r="EH45" s="52">
        <v>0.33400000000000002</v>
      </c>
      <c r="EI45" s="58"/>
      <c r="EJ45" s="58">
        <v>0.33200000000000002</v>
      </c>
      <c r="EK45" s="58"/>
      <c r="EL45" s="58">
        <v>0.33500000000000002</v>
      </c>
      <c r="EM45" s="58">
        <v>0.33</v>
      </c>
      <c r="EN45" s="52">
        <f t="shared" si="15"/>
        <v>0.33</v>
      </c>
      <c r="EO45" s="52"/>
      <c r="EP45" s="52"/>
      <c r="EQ45" s="52"/>
      <c r="ER45" s="52"/>
      <c r="ES45" s="6">
        <f t="shared" si="16"/>
        <v>-1</v>
      </c>
      <c r="ET45" s="1171" t="s">
        <v>1437</v>
      </c>
      <c r="EU45" s="1171"/>
    </row>
    <row r="46" spans="1:151" x14ac:dyDescent="0.35">
      <c r="A46" s="1344">
        <v>44</v>
      </c>
      <c r="B46" s="1345"/>
      <c r="C46" s="1345" t="s">
        <v>1144</v>
      </c>
      <c r="D46" s="587" t="s">
        <v>1384</v>
      </c>
      <c r="E46" s="1345" t="s">
        <v>1210</v>
      </c>
      <c r="F46" s="1359" t="s">
        <v>1460</v>
      </c>
      <c r="G46" s="1766"/>
      <c r="H46" s="1337" t="s">
        <v>1461</v>
      </c>
      <c r="I46" s="1049">
        <v>0.85099999999999998</v>
      </c>
      <c r="J46" s="1049"/>
      <c r="K46" s="1049">
        <v>0.85699999999999998</v>
      </c>
      <c r="L46" s="1049">
        <v>0.84499999999999997</v>
      </c>
      <c r="M46" s="52"/>
      <c r="N46" s="1386">
        <v>0.64600000000000002</v>
      </c>
      <c r="O46" s="1386">
        <v>0.64900000000000002</v>
      </c>
      <c r="P46" s="1049"/>
      <c r="Q46" s="1049">
        <v>0.85399999999999998</v>
      </c>
      <c r="R46" s="1049"/>
      <c r="S46" s="1049">
        <v>0.872</v>
      </c>
      <c r="T46" s="1049">
        <v>0.86099999999999999</v>
      </c>
      <c r="U46" s="1049"/>
      <c r="V46" s="1049">
        <v>0.85599999999999998</v>
      </c>
      <c r="W46" s="1049">
        <f t="shared" si="3"/>
        <v>0.84499999999999997</v>
      </c>
      <c r="X46" s="1049">
        <v>0.86599999999999999</v>
      </c>
      <c r="Y46" s="1049"/>
      <c r="Z46" s="1049">
        <v>0.72199999999999998</v>
      </c>
      <c r="AA46" s="1049"/>
      <c r="AB46" s="1049">
        <v>0.85899999999999999</v>
      </c>
      <c r="AC46" s="1049">
        <v>0.86299999999999999</v>
      </c>
      <c r="AD46" s="52"/>
      <c r="AE46" s="1049">
        <v>0.86599999999999999</v>
      </c>
      <c r="AF46" s="52">
        <f t="shared" si="4"/>
        <v>0.84499999999999997</v>
      </c>
      <c r="AG46" s="1049">
        <v>0.86599999999999999</v>
      </c>
      <c r="AH46" s="1049"/>
      <c r="AI46" s="1049"/>
      <c r="AJ46" s="1049">
        <v>0.878</v>
      </c>
      <c r="AK46" s="1049"/>
      <c r="AL46" s="1049"/>
      <c r="AM46" s="1049">
        <v>0.876</v>
      </c>
      <c r="AN46" s="1049">
        <v>0.86799999999999999</v>
      </c>
      <c r="AO46" s="1049">
        <v>0.86699999999999999</v>
      </c>
      <c r="AP46" s="1049"/>
      <c r="AQ46" s="1049"/>
      <c r="AR46" s="1049"/>
      <c r="AS46" s="1049"/>
      <c r="AT46" s="1049">
        <v>0.86399999999999999</v>
      </c>
      <c r="AU46" s="1049">
        <f t="shared" si="5"/>
        <v>0.84499999999999997</v>
      </c>
      <c r="AV46" s="1049"/>
      <c r="AW46" s="1049"/>
      <c r="AX46" s="1049"/>
      <c r="AY46" s="1049"/>
      <c r="AZ46" s="1049">
        <v>0.875</v>
      </c>
      <c r="BA46" s="1049"/>
      <c r="BB46" s="1049"/>
      <c r="BC46" s="1049">
        <v>0.873</v>
      </c>
      <c r="BE46" s="1049"/>
      <c r="BF46" s="1049">
        <v>0.86</v>
      </c>
      <c r="BG46" s="52">
        <v>0.87</v>
      </c>
      <c r="BH46" s="58"/>
      <c r="BI46" s="58"/>
      <c r="BJ46" s="1049">
        <v>0.86099999999999999</v>
      </c>
      <c r="BK46" s="52">
        <v>0.87</v>
      </c>
      <c r="BL46" s="52">
        <v>0.86299999999999999</v>
      </c>
      <c r="BM46" s="52">
        <v>0.86499999999999999</v>
      </c>
      <c r="BN46" s="52"/>
      <c r="BO46" s="52"/>
      <c r="BP46" s="52">
        <v>0.872</v>
      </c>
      <c r="BQ46" s="52">
        <v>0.877</v>
      </c>
      <c r="BR46" s="52">
        <f t="shared" si="6"/>
        <v>0.84499999999999997</v>
      </c>
      <c r="BS46" s="52">
        <v>0.84599999999999997</v>
      </c>
      <c r="BT46" s="52"/>
      <c r="BU46" s="52"/>
      <c r="BV46" s="52">
        <v>0.85</v>
      </c>
      <c r="BW46" s="52">
        <v>0.84499999999999997</v>
      </c>
      <c r="BX46" s="52">
        <v>0.85799999999999998</v>
      </c>
      <c r="BY46" s="52">
        <v>0.85499999999999998</v>
      </c>
      <c r="BZ46" s="52">
        <f t="shared" si="7"/>
        <v>0.84499999999999997</v>
      </c>
      <c r="CA46" s="52"/>
      <c r="CB46" s="52"/>
      <c r="CC46" s="52">
        <v>0.85599999999999998</v>
      </c>
      <c r="CD46" s="52">
        <v>0.85799999999999998</v>
      </c>
      <c r="CE46" s="52"/>
      <c r="CF46" s="52"/>
      <c r="CG46" s="107">
        <v>0.85399999999999998</v>
      </c>
      <c r="CH46" s="58">
        <f t="shared" si="8"/>
        <v>0.84499999999999997</v>
      </c>
      <c r="CI46" s="52">
        <v>0.85799999999999998</v>
      </c>
      <c r="CJ46" s="58">
        <v>0.86099999999999999</v>
      </c>
      <c r="CK46" s="52">
        <v>0.85699999999999998</v>
      </c>
      <c r="CL46" s="58">
        <v>0.84899999999999998</v>
      </c>
      <c r="CM46" s="52"/>
      <c r="CN46" s="52">
        <v>0.79500000000000004</v>
      </c>
      <c r="CO46" s="52"/>
      <c r="CP46" s="52">
        <v>0.79700000000000004</v>
      </c>
      <c r="CQ46" s="107">
        <v>0.85399999999999998</v>
      </c>
      <c r="CR46" s="58">
        <f t="shared" si="9"/>
        <v>0.84499999999999997</v>
      </c>
      <c r="CS46" s="58"/>
      <c r="CT46" s="58"/>
      <c r="CU46" s="58"/>
      <c r="CV46" s="58"/>
      <c r="CW46" s="6">
        <f t="shared" si="18"/>
        <v>-1</v>
      </c>
      <c r="CX46" s="58">
        <v>0.54</v>
      </c>
      <c r="CY46" s="52">
        <f t="shared" si="10"/>
        <v>0.54</v>
      </c>
      <c r="CZ46" s="58">
        <v>0.54200000000000004</v>
      </c>
      <c r="DA46" s="52">
        <v>0.54100000000000004</v>
      </c>
      <c r="DB46" s="58">
        <v>0.53600000000000003</v>
      </c>
      <c r="DC46" s="58"/>
      <c r="DD46" s="58">
        <v>0.54100000000000004</v>
      </c>
      <c r="DE46" s="58"/>
      <c r="DF46" s="58">
        <v>0.55000000000000004</v>
      </c>
      <c r="DG46" s="58">
        <v>0.54</v>
      </c>
      <c r="DH46" s="52">
        <f t="shared" si="17"/>
        <v>0.54</v>
      </c>
      <c r="DI46" s="58"/>
      <c r="DJ46" s="58"/>
      <c r="DK46" s="58"/>
      <c r="DL46" s="58"/>
      <c r="DM46" s="6">
        <f t="shared" si="12"/>
        <v>-1</v>
      </c>
      <c r="DN46" s="58">
        <v>0.73</v>
      </c>
      <c r="DO46" s="52">
        <f t="shared" si="19"/>
        <v>0.73</v>
      </c>
      <c r="DP46" s="58">
        <v>0.72799999999999998</v>
      </c>
      <c r="DQ46" s="52">
        <v>0.72299999999999998</v>
      </c>
      <c r="DR46" s="58">
        <v>0.71499999999999997</v>
      </c>
      <c r="DS46" s="52">
        <v>0.71899999999999997</v>
      </c>
      <c r="DT46" s="58"/>
      <c r="DU46" s="58">
        <v>0.71799999999999997</v>
      </c>
      <c r="DV46" s="58"/>
      <c r="DW46" s="58">
        <v>0.72499999999999998</v>
      </c>
      <c r="DX46" s="58">
        <v>0.73</v>
      </c>
      <c r="DY46" s="52">
        <f t="shared" si="2"/>
        <v>0.73</v>
      </c>
      <c r="DZ46" s="52"/>
      <c r="EA46" s="52"/>
      <c r="EB46" s="52"/>
      <c r="EC46" s="52"/>
      <c r="ED46" s="6">
        <f t="shared" si="13"/>
        <v>-1</v>
      </c>
      <c r="EE46" s="58">
        <v>0.55000000000000004</v>
      </c>
      <c r="EF46" s="52">
        <f t="shared" si="14"/>
        <v>0.55000000000000004</v>
      </c>
      <c r="EG46" s="58">
        <v>0.54100000000000004</v>
      </c>
      <c r="EH46" s="52">
        <v>0.54800000000000004</v>
      </c>
      <c r="EI46" s="58"/>
      <c r="EJ46" s="58">
        <v>0.54100000000000004</v>
      </c>
      <c r="EK46" s="58"/>
      <c r="EL46" s="58">
        <v>0.54300000000000004</v>
      </c>
      <c r="EM46" s="58">
        <v>0.55000000000000004</v>
      </c>
      <c r="EN46" s="52">
        <f t="shared" si="15"/>
        <v>0.55000000000000004</v>
      </c>
      <c r="EO46" s="52"/>
      <c r="EP46" s="52"/>
      <c r="EQ46" s="52"/>
      <c r="ER46" s="52"/>
      <c r="ES46" s="6">
        <f t="shared" si="16"/>
        <v>-1</v>
      </c>
      <c r="ET46" s="1513"/>
      <c r="EU46" s="1513"/>
    </row>
    <row r="47" spans="1:151" x14ac:dyDescent="0.35">
      <c r="A47" s="1344">
        <v>45</v>
      </c>
      <c r="B47" s="1345"/>
      <c r="C47" s="1345" t="s">
        <v>1144</v>
      </c>
      <c r="D47" s="587" t="s">
        <v>1384</v>
      </c>
      <c r="E47" s="1345" t="s">
        <v>1210</v>
      </c>
      <c r="F47" s="1359" t="s">
        <v>1462</v>
      </c>
      <c r="G47" s="1766"/>
      <c r="H47" s="1337" t="s">
        <v>1463</v>
      </c>
      <c r="I47" s="1049">
        <v>0.86399999999999999</v>
      </c>
      <c r="J47" s="1049"/>
      <c r="K47" s="1049">
        <v>0.83699999999999997</v>
      </c>
      <c r="L47" s="1049">
        <v>0.83799999999999997</v>
      </c>
      <c r="M47" s="52"/>
      <c r="N47" s="1386">
        <v>0.65400000000000003</v>
      </c>
      <c r="O47" s="1386">
        <v>0.65500000000000003</v>
      </c>
      <c r="P47" s="1049"/>
      <c r="Q47" s="1049">
        <v>0.86799999999999999</v>
      </c>
      <c r="R47" s="1049"/>
      <c r="S47" s="1049">
        <v>0.85799999999999998</v>
      </c>
      <c r="T47" s="1049">
        <v>0.86199999999999999</v>
      </c>
      <c r="U47" s="1049"/>
      <c r="V47" s="1049">
        <v>0.86899999999999999</v>
      </c>
      <c r="W47" s="1049">
        <f t="shared" si="3"/>
        <v>0.83799999999999997</v>
      </c>
      <c r="X47" s="1049">
        <v>0.86699999999999999</v>
      </c>
      <c r="Y47" s="1049"/>
      <c r="Z47" s="1049">
        <v>0.73</v>
      </c>
      <c r="AA47" s="1049"/>
      <c r="AB47" s="1049">
        <v>0.875</v>
      </c>
      <c r="AC47" s="1049">
        <v>0.85799999999999998</v>
      </c>
      <c r="AD47" s="52"/>
      <c r="AE47" s="1049">
        <v>0.875</v>
      </c>
      <c r="AF47" s="52">
        <f t="shared" si="4"/>
        <v>0.83799999999999997</v>
      </c>
      <c r="AG47" s="1049">
        <v>0.875</v>
      </c>
      <c r="AH47" s="1049"/>
      <c r="AI47" s="1049"/>
      <c r="AJ47" s="1049">
        <v>0.86899999999999999</v>
      </c>
      <c r="AK47" s="1049"/>
      <c r="AL47" s="1049"/>
      <c r="AM47" s="1049">
        <v>0.875</v>
      </c>
      <c r="AN47" s="1049">
        <v>0.87</v>
      </c>
      <c r="AO47" s="1049">
        <v>0.85899999999999999</v>
      </c>
      <c r="AP47" s="1049"/>
      <c r="AQ47" s="1049"/>
      <c r="AR47" s="1049"/>
      <c r="AS47" s="1049"/>
      <c r="AT47" s="1049">
        <v>0.86699999999999999</v>
      </c>
      <c r="AU47" s="1049">
        <f t="shared" si="5"/>
        <v>0.83799999999999997</v>
      </c>
      <c r="AV47" s="1049"/>
      <c r="AW47" s="1049"/>
      <c r="AX47" s="1049"/>
      <c r="AY47" s="1049"/>
      <c r="AZ47" s="1049">
        <v>0.877</v>
      </c>
      <c r="BA47" s="1049"/>
      <c r="BB47" s="1049"/>
      <c r="BC47" s="1049">
        <v>0.872</v>
      </c>
      <c r="BE47" s="1049"/>
      <c r="BF47" s="1049">
        <v>0.85899999999999999</v>
      </c>
      <c r="BG47" s="52">
        <v>0.86099999999999999</v>
      </c>
      <c r="BH47" s="58"/>
      <c r="BI47" s="58"/>
      <c r="BJ47" s="1049">
        <v>0.86799999999999999</v>
      </c>
      <c r="BK47" s="52">
        <v>0.86499999999999999</v>
      </c>
      <c r="BL47" s="52">
        <v>0.89200000000000002</v>
      </c>
      <c r="BM47" s="52">
        <v>0.86399999999999999</v>
      </c>
      <c r="BN47" s="52"/>
      <c r="BO47" s="52"/>
      <c r="BP47" s="52">
        <v>0.86199999999999999</v>
      </c>
      <c r="BQ47" s="52">
        <v>0.88700000000000001</v>
      </c>
      <c r="BR47" s="52">
        <f t="shared" si="6"/>
        <v>0.83799999999999997</v>
      </c>
      <c r="BS47" s="52">
        <v>0.85199999999999998</v>
      </c>
      <c r="BT47" s="52"/>
      <c r="BU47" s="52"/>
      <c r="BV47" s="52">
        <v>0.84199999999999997</v>
      </c>
      <c r="BW47" s="52">
        <v>0.85399999999999998</v>
      </c>
      <c r="BX47" s="52">
        <v>0.84699999999999998</v>
      </c>
      <c r="BY47" s="52">
        <v>0.86599999999999999</v>
      </c>
      <c r="BZ47" s="52">
        <f t="shared" si="7"/>
        <v>0.83799999999999997</v>
      </c>
      <c r="CA47" s="52"/>
      <c r="CB47" s="52"/>
      <c r="CC47" s="52">
        <v>0.84199999999999997</v>
      </c>
      <c r="CD47" s="52">
        <v>0.86799999999999999</v>
      </c>
      <c r="CE47" s="52"/>
      <c r="CF47" s="52"/>
      <c r="CG47" s="107">
        <v>0.85499999999999998</v>
      </c>
      <c r="CH47" s="58">
        <f t="shared" si="8"/>
        <v>0.83799999999999997</v>
      </c>
      <c r="CI47" s="52">
        <v>0.84899999999999998</v>
      </c>
      <c r="CJ47" s="58">
        <v>0.83499999999999996</v>
      </c>
      <c r="CK47" s="52">
        <v>0.84699999999999998</v>
      </c>
      <c r="CL47" s="58">
        <v>0.86599999999999999</v>
      </c>
      <c r="CM47" s="52"/>
      <c r="CN47" s="52">
        <v>0.81499999999999995</v>
      </c>
      <c r="CO47" s="52"/>
      <c r="CP47" s="52">
        <v>0.79800000000000004</v>
      </c>
      <c r="CQ47" s="107">
        <v>0.85499999999999998</v>
      </c>
      <c r="CR47" s="58">
        <f t="shared" si="9"/>
        <v>0.83799999999999997</v>
      </c>
      <c r="CS47" s="58"/>
      <c r="CT47" s="58"/>
      <c r="CU47" s="58"/>
      <c r="CV47" s="58"/>
      <c r="CW47" s="6">
        <f t="shared" si="18"/>
        <v>-1</v>
      </c>
      <c r="CX47" s="58">
        <v>0.54</v>
      </c>
      <c r="CY47" s="52">
        <f t="shared" si="10"/>
        <v>0.54</v>
      </c>
      <c r="CZ47" s="58">
        <v>0.54100000000000004</v>
      </c>
      <c r="DA47" s="52">
        <v>0.54</v>
      </c>
      <c r="DB47" s="58">
        <v>0.53600000000000003</v>
      </c>
      <c r="DC47" s="58"/>
      <c r="DD47" s="58">
        <v>0.54100000000000004</v>
      </c>
      <c r="DE47" s="58"/>
      <c r="DF47" s="58">
        <v>0.53900000000000003</v>
      </c>
      <c r="DG47" s="58">
        <v>0.54</v>
      </c>
      <c r="DH47" s="52">
        <f t="shared" si="17"/>
        <v>0.54</v>
      </c>
      <c r="DI47" s="58"/>
      <c r="DJ47" s="58"/>
      <c r="DK47" s="58"/>
      <c r="DL47" s="58"/>
      <c r="DM47" s="6">
        <f t="shared" si="12"/>
        <v>-1</v>
      </c>
      <c r="DN47" s="58">
        <v>0.72</v>
      </c>
      <c r="DO47" s="52">
        <f t="shared" si="19"/>
        <v>0.72</v>
      </c>
      <c r="DP47" s="58">
        <v>0.73299999999999998</v>
      </c>
      <c r="DQ47" s="52">
        <v>0.73</v>
      </c>
      <c r="DR47" s="58">
        <v>0.71899999999999997</v>
      </c>
      <c r="DS47" s="52">
        <v>0.72199999999999998</v>
      </c>
      <c r="DT47" s="58"/>
      <c r="DU47" s="58">
        <v>0.71799999999999997</v>
      </c>
      <c r="DV47" s="58"/>
      <c r="DW47" s="58">
        <v>0.73199999999999998</v>
      </c>
      <c r="DX47" s="58">
        <v>0.72</v>
      </c>
      <c r="DY47" s="52">
        <f t="shared" si="2"/>
        <v>0.72</v>
      </c>
      <c r="DZ47" s="52"/>
      <c r="EA47" s="52"/>
      <c r="EB47" s="52"/>
      <c r="EC47" s="52"/>
      <c r="ED47" s="6">
        <f t="shared" si="13"/>
        <v>-1</v>
      </c>
      <c r="EE47" s="58">
        <v>0.54</v>
      </c>
      <c r="EF47" s="52">
        <f t="shared" si="14"/>
        <v>0.54</v>
      </c>
      <c r="EG47" s="58">
        <v>0.54200000000000004</v>
      </c>
      <c r="EH47" s="52">
        <v>0.54300000000000004</v>
      </c>
      <c r="EI47" s="58"/>
      <c r="EJ47" s="58">
        <v>0.53900000000000003</v>
      </c>
      <c r="EK47" s="58"/>
      <c r="EL47" s="58">
        <v>0.54</v>
      </c>
      <c r="EM47" s="58">
        <v>0.54</v>
      </c>
      <c r="EN47" s="52">
        <f t="shared" si="15"/>
        <v>0.54</v>
      </c>
      <c r="EO47" s="52"/>
      <c r="EP47" s="52"/>
      <c r="EQ47" s="52"/>
      <c r="ER47" s="52"/>
      <c r="ES47" s="6">
        <f t="shared" si="16"/>
        <v>-1</v>
      </c>
      <c r="ET47" s="1513"/>
      <c r="EU47" s="1513"/>
    </row>
    <row r="48" spans="1:151" x14ac:dyDescent="0.35">
      <c r="A48" s="1344">
        <v>46</v>
      </c>
      <c r="B48" s="1345"/>
      <c r="C48" s="1345" t="s">
        <v>1144</v>
      </c>
      <c r="D48" s="587" t="s">
        <v>1384</v>
      </c>
      <c r="E48" s="1345" t="s">
        <v>1210</v>
      </c>
      <c r="F48" s="1358" t="s">
        <v>1464</v>
      </c>
      <c r="G48" s="1766"/>
      <c r="H48" s="1332" t="s">
        <v>1465</v>
      </c>
      <c r="I48" s="1049">
        <v>0.35399999999999998</v>
      </c>
      <c r="J48" s="1049"/>
      <c r="K48" s="1049">
        <v>0.35899999999999999</v>
      </c>
      <c r="L48" s="1049">
        <v>0.35699999999999998</v>
      </c>
      <c r="M48" s="52"/>
      <c r="N48" s="1386" t="s">
        <v>1159</v>
      </c>
      <c r="O48" s="1386" t="s">
        <v>1159</v>
      </c>
      <c r="P48" s="1049"/>
      <c r="Q48" s="1049">
        <v>0.35699999999999998</v>
      </c>
      <c r="R48" s="1049"/>
      <c r="S48" s="1049">
        <v>0.36199999999999999</v>
      </c>
      <c r="T48" s="1049">
        <v>0.34899999999999998</v>
      </c>
      <c r="U48" s="1049"/>
      <c r="V48" s="1049">
        <v>0.36399999999999999</v>
      </c>
      <c r="W48" s="1049">
        <f t="shared" si="3"/>
        <v>0.35699999999999998</v>
      </c>
      <c r="X48" s="1049">
        <v>0.35899999999999999</v>
      </c>
      <c r="Y48" s="1049"/>
      <c r="Z48" s="1049">
        <v>0.435</v>
      </c>
      <c r="AA48" s="1049"/>
      <c r="AB48" s="1049">
        <v>0.35799999999999998</v>
      </c>
      <c r="AC48" s="1049">
        <v>0.375</v>
      </c>
      <c r="AD48" s="52"/>
      <c r="AE48" s="1049">
        <v>0.36199999999999999</v>
      </c>
      <c r="AF48" s="52">
        <f t="shared" si="4"/>
        <v>0.35699999999999998</v>
      </c>
      <c r="AG48" s="1049">
        <v>0.374</v>
      </c>
      <c r="AH48" s="1049"/>
      <c r="AI48" s="1049"/>
      <c r="AJ48" s="1049">
        <v>0.35799999999999998</v>
      </c>
      <c r="AK48" s="1049"/>
      <c r="AL48" s="1049"/>
      <c r="AM48" s="1049">
        <v>0.34599999999999997</v>
      </c>
      <c r="AN48" s="1049">
        <v>0.35799999999999998</v>
      </c>
      <c r="AO48" s="1049">
        <v>0.35499999999999998</v>
      </c>
      <c r="AP48" s="1049"/>
      <c r="AQ48" s="1049"/>
      <c r="AR48" s="1049"/>
      <c r="AS48" s="1049"/>
      <c r="AT48" s="1049">
        <v>0.36899999999999999</v>
      </c>
      <c r="AU48" s="1049">
        <f t="shared" si="5"/>
        <v>0.35699999999999998</v>
      </c>
      <c r="AV48" s="1049"/>
      <c r="AW48" s="1049"/>
      <c r="AX48" s="1049"/>
      <c r="AY48" s="1049"/>
      <c r="AZ48" s="1049">
        <v>0.35499999999999998</v>
      </c>
      <c r="BA48" s="1049"/>
      <c r="BB48" s="1049"/>
      <c r="BC48" s="1049">
        <v>0.34300000000000003</v>
      </c>
      <c r="BE48" s="1049"/>
      <c r="BF48" s="1049">
        <v>0.34300000000000003</v>
      </c>
      <c r="BG48" s="52">
        <v>0.34899999999999998</v>
      </c>
      <c r="BH48" s="58"/>
      <c r="BI48" s="58"/>
      <c r="BJ48" s="1049">
        <v>0.35699999999999998</v>
      </c>
      <c r="BK48" s="52">
        <v>0.33500000000000002</v>
      </c>
      <c r="BL48" s="52">
        <v>0.34899999999999998</v>
      </c>
      <c r="BM48" s="52">
        <v>0.35</v>
      </c>
      <c r="BN48" s="52"/>
      <c r="BO48" s="52"/>
      <c r="BP48" s="52">
        <v>0.34</v>
      </c>
      <c r="BQ48" s="52">
        <v>0.34200000000000003</v>
      </c>
      <c r="BR48" s="52">
        <f t="shared" si="6"/>
        <v>0.34</v>
      </c>
      <c r="BS48" s="52">
        <v>0.33900000000000002</v>
      </c>
      <c r="BT48" s="52"/>
      <c r="BU48" s="52"/>
      <c r="BV48" s="52">
        <v>0.34899999999999998</v>
      </c>
      <c r="BW48" s="52">
        <v>0.34599999999999997</v>
      </c>
      <c r="BX48" s="52">
        <v>0.34499999999999997</v>
      </c>
      <c r="BY48" s="52">
        <v>0.33800000000000002</v>
      </c>
      <c r="BZ48" s="52">
        <f t="shared" si="7"/>
        <v>0.34</v>
      </c>
      <c r="CA48" s="52"/>
      <c r="CB48" s="52"/>
      <c r="CC48" s="52">
        <v>0.34100000000000003</v>
      </c>
      <c r="CD48" s="52">
        <v>0.34499999999999997</v>
      </c>
      <c r="CE48" s="52"/>
      <c r="CF48" s="52"/>
      <c r="CG48" s="107">
        <v>0.33</v>
      </c>
      <c r="CH48" s="58">
        <f t="shared" si="8"/>
        <v>0.33</v>
      </c>
      <c r="CI48" s="52">
        <v>0.35099999999999998</v>
      </c>
      <c r="CJ48" s="58">
        <v>0.35099999999999998</v>
      </c>
      <c r="CK48" s="52">
        <v>0.34100000000000003</v>
      </c>
      <c r="CL48" s="58">
        <v>0.33400000000000002</v>
      </c>
      <c r="CM48" s="52"/>
      <c r="CN48" s="52">
        <v>0.32100000000000001</v>
      </c>
      <c r="CO48" s="52"/>
      <c r="CP48" s="52">
        <v>0.32100000000000001</v>
      </c>
      <c r="CQ48" s="107">
        <v>0.33</v>
      </c>
      <c r="CR48" s="58">
        <f t="shared" si="9"/>
        <v>0.33</v>
      </c>
      <c r="CS48" s="58"/>
      <c r="CT48" s="58"/>
      <c r="CU48" s="58"/>
      <c r="CV48" s="58"/>
      <c r="CW48" s="6">
        <f t="shared" si="18"/>
        <v>-1</v>
      </c>
      <c r="CX48" s="58">
        <v>0.27</v>
      </c>
      <c r="CY48" s="52">
        <f t="shared" si="10"/>
        <v>0.27</v>
      </c>
      <c r="CZ48" s="58">
        <v>0.27300000000000002</v>
      </c>
      <c r="DA48" s="52">
        <v>0.27300000000000002</v>
      </c>
      <c r="DB48" s="58">
        <v>0.27400000000000002</v>
      </c>
      <c r="DC48" s="58"/>
      <c r="DD48" s="58">
        <v>0.27300000000000002</v>
      </c>
      <c r="DE48" s="58"/>
      <c r="DF48" s="58">
        <v>0.29399999999999998</v>
      </c>
      <c r="DG48" s="58">
        <v>0.27</v>
      </c>
      <c r="DH48" s="52">
        <f t="shared" si="17"/>
        <v>0.27</v>
      </c>
      <c r="DI48" s="58"/>
      <c r="DJ48" s="58"/>
      <c r="DK48" s="58"/>
      <c r="DL48" s="58"/>
      <c r="DM48" s="6">
        <f t="shared" si="12"/>
        <v>-1</v>
      </c>
      <c r="DN48" s="58">
        <v>0.33</v>
      </c>
      <c r="DO48" s="52">
        <f t="shared" si="19"/>
        <v>0.33</v>
      </c>
      <c r="DP48" s="58">
        <v>0.32800000000000001</v>
      </c>
      <c r="DQ48" s="52">
        <v>0.33500000000000002</v>
      </c>
      <c r="DR48" s="58">
        <v>0.32900000000000001</v>
      </c>
      <c r="DS48" s="52">
        <v>0.32800000000000001</v>
      </c>
      <c r="DT48" s="58"/>
      <c r="DU48" s="58">
        <v>0.32600000000000001</v>
      </c>
      <c r="DV48" s="58"/>
      <c r="DW48" s="58">
        <v>0.33400000000000002</v>
      </c>
      <c r="DX48" s="58">
        <v>0.33</v>
      </c>
      <c r="DY48" s="52">
        <f t="shared" si="2"/>
        <v>0.33</v>
      </c>
      <c r="DZ48" s="52"/>
      <c r="EA48" s="52"/>
      <c r="EB48" s="52"/>
      <c r="EC48" s="52"/>
      <c r="ED48" s="6">
        <f t="shared" si="13"/>
        <v>-1</v>
      </c>
      <c r="EE48" s="58">
        <v>0.27</v>
      </c>
      <c r="EF48" s="52">
        <f t="shared" si="14"/>
        <v>0.27</v>
      </c>
      <c r="EG48" s="58">
        <v>0.27300000000000002</v>
      </c>
      <c r="EH48" s="52">
        <v>0.27400000000000002</v>
      </c>
      <c r="EI48" s="58"/>
      <c r="EJ48" s="58">
        <v>0.27300000000000002</v>
      </c>
      <c r="EK48" s="58"/>
      <c r="EL48" s="58">
        <v>0.27100000000000002</v>
      </c>
      <c r="EM48" s="58">
        <v>0.27</v>
      </c>
      <c r="EN48" s="52">
        <f t="shared" si="15"/>
        <v>0.27</v>
      </c>
      <c r="EO48" s="52"/>
      <c r="EP48" s="52"/>
      <c r="EQ48" s="52"/>
      <c r="ER48" s="52"/>
      <c r="ES48" s="6">
        <f t="shared" si="16"/>
        <v>-1</v>
      </c>
      <c r="ET48" s="1171" t="s">
        <v>1437</v>
      </c>
      <c r="EU48" s="1171"/>
    </row>
    <row r="49" spans="1:151" x14ac:dyDescent="0.35">
      <c r="A49" s="1344">
        <v>47</v>
      </c>
      <c r="B49" s="1345"/>
      <c r="C49" s="1345" t="s">
        <v>1144</v>
      </c>
      <c r="D49" s="587" t="s">
        <v>1384</v>
      </c>
      <c r="E49" s="1345" t="s">
        <v>1210</v>
      </c>
      <c r="F49" s="1358" t="s">
        <v>1466</v>
      </c>
      <c r="G49" s="1766"/>
      <c r="H49" s="1332" t="s">
        <v>1467</v>
      </c>
      <c r="I49" s="1049">
        <v>0.35</v>
      </c>
      <c r="J49" s="1049"/>
      <c r="K49" s="1049">
        <v>0.36299999999999999</v>
      </c>
      <c r="L49" s="1049">
        <v>0.34799999999999998</v>
      </c>
      <c r="M49" s="52"/>
      <c r="N49" s="1386" t="s">
        <v>1159</v>
      </c>
      <c r="O49" s="1386" t="s">
        <v>1159</v>
      </c>
      <c r="P49" s="1049"/>
      <c r="Q49" s="1049">
        <v>0.36099999999999999</v>
      </c>
      <c r="R49" s="1049"/>
      <c r="S49" s="1049">
        <v>0.35099999999999998</v>
      </c>
      <c r="T49" s="1049">
        <v>0.34</v>
      </c>
      <c r="U49" s="1049"/>
      <c r="V49" s="1049">
        <v>0.34200000000000003</v>
      </c>
      <c r="W49" s="1049">
        <f t="shared" si="3"/>
        <v>0.34799999999999998</v>
      </c>
      <c r="X49" s="1049">
        <v>0.34399999999999997</v>
      </c>
      <c r="Y49" s="1049"/>
      <c r="Z49" s="1049">
        <v>0.42299999999999999</v>
      </c>
      <c r="AA49" s="1049"/>
      <c r="AB49" s="1049">
        <v>0.35299999999999998</v>
      </c>
      <c r="AC49" s="1049">
        <v>0.36699999999999999</v>
      </c>
      <c r="AD49" s="52"/>
      <c r="AE49" s="1049">
        <v>0.34699999999999998</v>
      </c>
      <c r="AF49" s="52">
        <f t="shared" si="4"/>
        <v>0.34699999999999998</v>
      </c>
      <c r="AG49" s="1049">
        <v>0.371</v>
      </c>
      <c r="AH49" s="1049"/>
      <c r="AI49" s="1049"/>
      <c r="AJ49" s="1049">
        <v>0.36899999999999999</v>
      </c>
      <c r="AK49" s="1049"/>
      <c r="AL49" s="1049"/>
      <c r="AM49" s="1049">
        <v>0.34499999999999997</v>
      </c>
      <c r="AN49" s="1049">
        <v>0.35199999999999998</v>
      </c>
      <c r="AO49" s="1049">
        <v>0.34499999999999997</v>
      </c>
      <c r="AP49" s="1049"/>
      <c r="AQ49" s="1049"/>
      <c r="AR49" s="1049"/>
      <c r="AS49" s="1049"/>
      <c r="AT49" s="1049">
        <v>0.375</v>
      </c>
      <c r="AU49" s="1049">
        <f t="shared" si="5"/>
        <v>0.34699999999999998</v>
      </c>
      <c r="AV49" s="1049"/>
      <c r="AW49" s="1049"/>
      <c r="AX49" s="1049"/>
      <c r="AY49" s="1049"/>
      <c r="AZ49" s="1049">
        <v>0.34799999999999998</v>
      </c>
      <c r="BA49" s="1049"/>
      <c r="BB49" s="1049"/>
      <c r="BC49" s="1049">
        <v>0.34399999999999997</v>
      </c>
      <c r="BE49" s="1049"/>
      <c r="BF49" s="1049">
        <v>0.35499999999999998</v>
      </c>
      <c r="BG49" s="52">
        <v>0.36199999999999999</v>
      </c>
      <c r="BH49" s="58"/>
      <c r="BI49" s="58"/>
      <c r="BJ49" s="1049">
        <v>0.34499999999999997</v>
      </c>
      <c r="BK49" s="52">
        <v>0.33900000000000002</v>
      </c>
      <c r="BL49" s="52">
        <v>0.34</v>
      </c>
      <c r="BM49" s="52">
        <v>0.34499999999999997</v>
      </c>
      <c r="BN49" s="52"/>
      <c r="BO49" s="52"/>
      <c r="BP49" s="52">
        <v>0.35699999999999998</v>
      </c>
      <c r="BQ49" s="52">
        <v>0.34100000000000003</v>
      </c>
      <c r="BR49" s="52">
        <f t="shared" si="6"/>
        <v>0.34699999999999998</v>
      </c>
      <c r="BS49" s="52">
        <v>0.35199999999999998</v>
      </c>
      <c r="BT49" s="52"/>
      <c r="BU49" s="52"/>
      <c r="BV49" s="52">
        <v>0.35299999999999998</v>
      </c>
      <c r="BW49" s="52">
        <v>0.34899999999999998</v>
      </c>
      <c r="BX49" s="52">
        <v>0.34899999999999998</v>
      </c>
      <c r="BY49" s="52">
        <v>0.33700000000000002</v>
      </c>
      <c r="BZ49" s="52">
        <f t="shared" si="7"/>
        <v>0.34699999999999998</v>
      </c>
      <c r="CA49" s="52"/>
      <c r="CB49" s="52"/>
      <c r="CC49" s="52">
        <v>0.35</v>
      </c>
      <c r="CD49" s="52">
        <v>0.33200000000000002</v>
      </c>
      <c r="CE49" s="52"/>
      <c r="CF49" s="52"/>
      <c r="CG49" s="107">
        <v>0.34</v>
      </c>
      <c r="CH49" s="58">
        <f t="shared" si="8"/>
        <v>0.34</v>
      </c>
      <c r="CI49" s="52">
        <v>0.34200000000000003</v>
      </c>
      <c r="CJ49" s="58">
        <v>0.34399999999999997</v>
      </c>
      <c r="CK49" s="52">
        <v>0.34899999999999998</v>
      </c>
      <c r="CL49" s="58">
        <v>0.34200000000000003</v>
      </c>
      <c r="CM49" s="52"/>
      <c r="CN49" s="52">
        <v>0.315</v>
      </c>
      <c r="CO49" s="52"/>
      <c r="CP49" s="52">
        <v>0.33100000000000002</v>
      </c>
      <c r="CQ49" s="107">
        <v>0.34</v>
      </c>
      <c r="CR49" s="58">
        <f t="shared" si="9"/>
        <v>0.34</v>
      </c>
      <c r="CS49" s="58"/>
      <c r="CT49" s="58"/>
      <c r="CU49" s="58"/>
      <c r="CV49" s="58"/>
      <c r="CW49" s="6">
        <f t="shared" si="18"/>
        <v>-1</v>
      </c>
      <c r="CX49" s="58">
        <v>0.27</v>
      </c>
      <c r="CY49" s="52">
        <f t="shared" si="10"/>
        <v>0.27</v>
      </c>
      <c r="CZ49" s="58">
        <v>0.27400000000000002</v>
      </c>
      <c r="DA49" s="52">
        <v>0.27200000000000002</v>
      </c>
      <c r="DB49" s="58">
        <v>0.27400000000000002</v>
      </c>
      <c r="DC49" s="58"/>
      <c r="DD49" s="58">
        <v>0.27300000000000002</v>
      </c>
      <c r="DE49" s="58"/>
      <c r="DF49" s="58">
        <v>0.29099999999999998</v>
      </c>
      <c r="DG49" s="58">
        <v>0.27</v>
      </c>
      <c r="DH49" s="52">
        <f t="shared" si="17"/>
        <v>0.27</v>
      </c>
      <c r="DI49" s="58"/>
      <c r="DJ49" s="58"/>
      <c r="DK49" s="58"/>
      <c r="DL49" s="58"/>
      <c r="DM49" s="6">
        <f t="shared" si="12"/>
        <v>-1</v>
      </c>
      <c r="DN49" s="58">
        <v>0.34</v>
      </c>
      <c r="DO49" s="52">
        <f t="shared" si="19"/>
        <v>0.34</v>
      </c>
      <c r="DP49" s="58">
        <v>0.32600000000000001</v>
      </c>
      <c r="DQ49" s="52">
        <v>0.33900000000000002</v>
      </c>
      <c r="DR49" s="58">
        <v>0.32300000000000001</v>
      </c>
      <c r="DS49" s="52">
        <v>0.33</v>
      </c>
      <c r="DT49" s="58"/>
      <c r="DU49" s="58">
        <v>0.32100000000000001</v>
      </c>
      <c r="DV49" s="58"/>
      <c r="DW49" s="58">
        <v>0.32100000000000001</v>
      </c>
      <c r="DX49" s="58">
        <v>0.34</v>
      </c>
      <c r="DY49" s="52">
        <f t="shared" si="2"/>
        <v>0.34</v>
      </c>
      <c r="DZ49" s="52"/>
      <c r="EA49" s="52"/>
      <c r="EB49" s="52"/>
      <c r="EC49" s="52"/>
      <c r="ED49" s="6">
        <f t="shared" si="13"/>
        <v>-1</v>
      </c>
      <c r="EE49" s="58">
        <v>0.27</v>
      </c>
      <c r="EF49" s="52">
        <f t="shared" si="14"/>
        <v>0.27</v>
      </c>
      <c r="EG49" s="58">
        <v>0.27400000000000002</v>
      </c>
      <c r="EH49" s="52">
        <v>0.27400000000000002</v>
      </c>
      <c r="EI49" s="58"/>
      <c r="EJ49" s="58">
        <v>0.27200000000000002</v>
      </c>
      <c r="EK49" s="58"/>
      <c r="EL49" s="58">
        <v>0.29199999999999998</v>
      </c>
      <c r="EM49" s="58">
        <v>0.27</v>
      </c>
      <c r="EN49" s="52">
        <f t="shared" si="15"/>
        <v>0.27</v>
      </c>
      <c r="EO49" s="52"/>
      <c r="EP49" s="52"/>
      <c r="EQ49" s="52"/>
      <c r="ER49" s="52"/>
      <c r="ES49" s="6">
        <f t="shared" si="16"/>
        <v>-1</v>
      </c>
      <c r="ET49" s="1171" t="s">
        <v>1437</v>
      </c>
      <c r="EU49" s="1171"/>
    </row>
    <row r="50" spans="1:151" x14ac:dyDescent="0.35">
      <c r="A50" s="1344">
        <v>48</v>
      </c>
      <c r="B50" s="1345"/>
      <c r="C50" s="1345" t="s">
        <v>1144</v>
      </c>
      <c r="D50" s="587" t="s">
        <v>1384</v>
      </c>
      <c r="E50" s="1345" t="s">
        <v>1210</v>
      </c>
      <c r="F50" s="1359" t="s">
        <v>1468</v>
      </c>
      <c r="G50" s="1766"/>
      <c r="H50" s="1337" t="s">
        <v>1469</v>
      </c>
      <c r="I50" s="1049">
        <v>0.85199999999999998</v>
      </c>
      <c r="J50" s="1049"/>
      <c r="K50" s="1049">
        <v>0.83899999999999997</v>
      </c>
      <c r="L50" s="1049">
        <v>0.85299999999999998</v>
      </c>
      <c r="M50" s="52"/>
      <c r="N50" s="1386">
        <v>0.64500000000000002</v>
      </c>
      <c r="O50" s="1386">
        <v>0.64500000000000002</v>
      </c>
      <c r="P50" s="1049"/>
      <c r="Q50" s="1049">
        <v>0.85399999999999998</v>
      </c>
      <c r="R50" s="1049"/>
      <c r="S50" s="1049">
        <v>0.85599999999999998</v>
      </c>
      <c r="T50" s="1049">
        <v>0.86299999999999999</v>
      </c>
      <c r="U50" s="1049"/>
      <c r="V50" s="1049">
        <v>0.86899999999999999</v>
      </c>
      <c r="W50" s="1049">
        <f t="shared" si="3"/>
        <v>0.85299999999999998</v>
      </c>
      <c r="X50" s="1049">
        <v>0.86099999999999999</v>
      </c>
      <c r="Y50" s="1049"/>
      <c r="Z50" s="1049">
        <v>0.72</v>
      </c>
      <c r="AA50" s="1049"/>
      <c r="AB50" s="1049">
        <v>0.86799999999999999</v>
      </c>
      <c r="AC50" s="1049">
        <v>0.86799999999999999</v>
      </c>
      <c r="AD50" s="52"/>
      <c r="AE50" s="1049">
        <v>0.86499999999999999</v>
      </c>
      <c r="AF50" s="52">
        <f t="shared" si="4"/>
        <v>0.85299999999999998</v>
      </c>
      <c r="AG50" s="1049">
        <v>0.86899999999999999</v>
      </c>
      <c r="AH50" s="1049"/>
      <c r="AI50" s="1049"/>
      <c r="AJ50" s="1049">
        <v>0.86899999999999999</v>
      </c>
      <c r="AK50" s="1049"/>
      <c r="AL50" s="1049"/>
      <c r="AM50" s="1049">
        <v>0.85699999999999998</v>
      </c>
      <c r="AN50" s="1049">
        <v>0.873</v>
      </c>
      <c r="AO50" s="1049">
        <v>0.876</v>
      </c>
      <c r="AP50" s="1049"/>
      <c r="AQ50" s="1049"/>
      <c r="AR50" s="1049"/>
      <c r="AS50" s="1049"/>
      <c r="AT50" s="1049">
        <v>0.86599999999999999</v>
      </c>
      <c r="AU50" s="1049">
        <f t="shared" si="5"/>
        <v>0.85299999999999998</v>
      </c>
      <c r="AV50" s="1049"/>
      <c r="AW50" s="1049"/>
      <c r="AX50" s="1049"/>
      <c r="AY50" s="1049"/>
      <c r="AZ50" s="1049">
        <v>0.872</v>
      </c>
      <c r="BA50" s="1049"/>
      <c r="BB50" s="1049"/>
      <c r="BC50" s="1049">
        <v>0.86899999999999999</v>
      </c>
      <c r="BE50" s="1049"/>
      <c r="BF50" s="1049">
        <v>0.872</v>
      </c>
      <c r="BG50" s="52">
        <v>0.86</v>
      </c>
      <c r="BH50" s="58"/>
      <c r="BI50" s="58"/>
      <c r="BJ50" s="1049">
        <v>0.86399999999999999</v>
      </c>
      <c r="BK50" s="52">
        <v>0.86299999999999999</v>
      </c>
      <c r="BL50" s="52">
        <v>0.86299999999999999</v>
      </c>
      <c r="BM50" s="52">
        <v>0.86799999999999999</v>
      </c>
      <c r="BN50" s="52"/>
      <c r="BO50" s="52"/>
      <c r="BP50" s="52">
        <v>0.86299999999999999</v>
      </c>
      <c r="BQ50" s="52">
        <v>0.86899999999999999</v>
      </c>
      <c r="BR50" s="52">
        <f t="shared" si="6"/>
        <v>0.85299999999999998</v>
      </c>
      <c r="BS50" s="52">
        <v>0.85699999999999998</v>
      </c>
      <c r="BT50" s="52"/>
      <c r="BU50" s="52"/>
      <c r="BV50" s="52">
        <v>0.85199999999999998</v>
      </c>
      <c r="BW50" s="52">
        <v>0.84699999999999998</v>
      </c>
      <c r="BX50" s="52">
        <v>0.85299999999999998</v>
      </c>
      <c r="BY50" s="52">
        <v>0.84</v>
      </c>
      <c r="BZ50" s="52">
        <f t="shared" si="7"/>
        <v>0.85299999999999998</v>
      </c>
      <c r="CA50" s="52"/>
      <c r="CB50" s="52"/>
      <c r="CC50" s="52">
        <v>0.84399999999999997</v>
      </c>
      <c r="CD50" s="52">
        <v>0.86299999999999999</v>
      </c>
      <c r="CE50" s="52"/>
      <c r="CF50" s="52"/>
      <c r="CG50" s="107">
        <v>0.86</v>
      </c>
      <c r="CH50" s="58">
        <f t="shared" si="8"/>
        <v>0.85299999999999998</v>
      </c>
      <c r="CI50" s="52">
        <v>0.84099999999999997</v>
      </c>
      <c r="CJ50" s="58">
        <v>0.85599999999999998</v>
      </c>
      <c r="CK50" s="52">
        <v>0.84799999999999998</v>
      </c>
      <c r="CL50" s="58">
        <v>0.85599999999999998</v>
      </c>
      <c r="CM50" s="52"/>
      <c r="CN50" s="52">
        <v>0.83199999999999996</v>
      </c>
      <c r="CO50" s="52"/>
      <c r="CP50" s="52">
        <v>0.81100000000000005</v>
      </c>
      <c r="CQ50" s="107">
        <v>0.86</v>
      </c>
      <c r="CR50" s="58">
        <f t="shared" si="9"/>
        <v>0.85299999999999998</v>
      </c>
      <c r="CS50" s="58"/>
      <c r="CT50" s="58"/>
      <c r="CU50" s="58"/>
      <c r="CV50" s="58"/>
      <c r="CW50" s="6">
        <f t="shared" si="18"/>
        <v>-1</v>
      </c>
      <c r="CX50" s="58">
        <v>0.55000000000000004</v>
      </c>
      <c r="CY50" s="52">
        <f t="shared" si="10"/>
        <v>0.55000000000000004</v>
      </c>
      <c r="CZ50" s="58">
        <v>0.54800000000000004</v>
      </c>
      <c r="DA50" s="52">
        <v>0.55300000000000005</v>
      </c>
      <c r="DB50" s="58">
        <v>0.54500000000000004</v>
      </c>
      <c r="DC50" s="58"/>
      <c r="DD50" s="58">
        <v>0.55600000000000005</v>
      </c>
      <c r="DE50" s="58"/>
      <c r="DF50" s="58">
        <v>0.55100000000000005</v>
      </c>
      <c r="DG50" s="58">
        <v>0.55000000000000004</v>
      </c>
      <c r="DH50" s="52">
        <f t="shared" si="17"/>
        <v>0.55000000000000004</v>
      </c>
      <c r="DI50" s="58"/>
      <c r="DJ50" s="58"/>
      <c r="DK50" s="58"/>
      <c r="DL50" s="58"/>
      <c r="DM50" s="6">
        <f t="shared" si="12"/>
        <v>-1</v>
      </c>
      <c r="DN50" s="58">
        <v>0.72</v>
      </c>
      <c r="DO50" s="52">
        <f t="shared" si="19"/>
        <v>0.72</v>
      </c>
      <c r="DP50" s="58">
        <v>0.72099999999999997</v>
      </c>
      <c r="DQ50" s="52">
        <v>0.72199999999999998</v>
      </c>
      <c r="DR50" s="58">
        <v>0.71699999999999997</v>
      </c>
      <c r="DS50" s="52">
        <v>0.71499999999999997</v>
      </c>
      <c r="DT50" s="58"/>
      <c r="DU50" s="58">
        <v>0.71199999999999997</v>
      </c>
      <c r="DV50" s="58"/>
      <c r="DW50" s="58">
        <v>0.71499999999999997</v>
      </c>
      <c r="DX50" s="58">
        <v>0.72</v>
      </c>
      <c r="DY50" s="52">
        <f t="shared" si="2"/>
        <v>0.72</v>
      </c>
      <c r="DZ50" s="52"/>
      <c r="EA50" s="52"/>
      <c r="EB50" s="52"/>
      <c r="EC50" s="52"/>
      <c r="ED50" s="6">
        <f t="shared" si="13"/>
        <v>-1</v>
      </c>
      <c r="EE50" s="58">
        <v>0.56000000000000005</v>
      </c>
      <c r="EF50" s="52">
        <f t="shared" si="14"/>
        <v>0.56000000000000005</v>
      </c>
      <c r="EG50" s="58">
        <v>0.55100000000000005</v>
      </c>
      <c r="EH50" s="52">
        <v>0.55600000000000005</v>
      </c>
      <c r="EI50" s="58"/>
      <c r="EJ50" s="58">
        <v>0.54800000000000004</v>
      </c>
      <c r="EK50" s="58"/>
      <c r="EL50" s="58">
        <v>0.55100000000000005</v>
      </c>
      <c r="EM50" s="58">
        <v>0.56000000000000005</v>
      </c>
      <c r="EN50" s="52">
        <f t="shared" si="15"/>
        <v>0.56000000000000005</v>
      </c>
      <c r="EO50" s="52"/>
      <c r="EP50" s="52"/>
      <c r="EQ50" s="52"/>
      <c r="ER50" s="52"/>
      <c r="ES50" s="6">
        <f t="shared" si="16"/>
        <v>-1</v>
      </c>
      <c r="ET50" s="1513"/>
      <c r="EU50" s="1513"/>
    </row>
    <row r="51" spans="1:151" x14ac:dyDescent="0.35">
      <c r="A51" s="1344">
        <v>49</v>
      </c>
      <c r="B51" s="1345"/>
      <c r="C51" s="1345" t="s">
        <v>1144</v>
      </c>
      <c r="D51" s="587" t="s">
        <v>1384</v>
      </c>
      <c r="E51" s="1345" t="s">
        <v>1210</v>
      </c>
      <c r="F51" s="1359" t="s">
        <v>1470</v>
      </c>
      <c r="G51" s="1766"/>
      <c r="H51" s="1337" t="s">
        <v>1471</v>
      </c>
      <c r="I51" s="1049">
        <v>0.84899999999999998</v>
      </c>
      <c r="J51" s="1049"/>
      <c r="K51" s="1049">
        <v>0.84399999999999997</v>
      </c>
      <c r="L51" s="1049">
        <v>0.85799999999999998</v>
      </c>
      <c r="M51" s="52"/>
      <c r="N51" s="1386">
        <v>0.65200000000000002</v>
      </c>
      <c r="O51" s="1386">
        <v>0.64100000000000001</v>
      </c>
      <c r="P51" s="1049"/>
      <c r="Q51" s="1049">
        <v>0.86699999999999999</v>
      </c>
      <c r="R51" s="1049"/>
      <c r="S51" s="1049">
        <v>0.86</v>
      </c>
      <c r="T51" s="1049">
        <v>0.85899999999999999</v>
      </c>
      <c r="U51" s="1049"/>
      <c r="V51" s="1049">
        <v>0.86899999999999999</v>
      </c>
      <c r="W51" s="1049">
        <f t="shared" si="3"/>
        <v>0.85799999999999998</v>
      </c>
      <c r="X51" s="1049">
        <v>0.87</v>
      </c>
      <c r="Y51" s="1049"/>
      <c r="Z51" s="1049">
        <v>0.71699999999999997</v>
      </c>
      <c r="AA51" s="1049"/>
      <c r="AB51" s="1049">
        <v>0.86799999999999999</v>
      </c>
      <c r="AC51" s="1049">
        <v>0.87</v>
      </c>
      <c r="AD51" s="52"/>
      <c r="AE51" s="1049">
        <v>0.86</v>
      </c>
      <c r="AF51" s="52">
        <f t="shared" si="4"/>
        <v>0.85799999999999998</v>
      </c>
      <c r="AG51" s="1049">
        <v>0.86799999999999999</v>
      </c>
      <c r="AH51" s="1049"/>
      <c r="AI51" s="1049"/>
      <c r="AJ51" s="1049">
        <v>0.871</v>
      </c>
      <c r="AK51" s="1049"/>
      <c r="AL51" s="1049"/>
      <c r="AM51" s="1049">
        <v>0.874</v>
      </c>
      <c r="AN51" s="1049">
        <v>0.86499999999999999</v>
      </c>
      <c r="AO51" s="1049">
        <v>0.86399999999999999</v>
      </c>
      <c r="AP51" s="1049"/>
      <c r="AQ51" s="1049"/>
      <c r="AR51" s="1049"/>
      <c r="AS51" s="1049"/>
      <c r="AT51" s="1049">
        <v>0.875</v>
      </c>
      <c r="AU51" s="1049">
        <f t="shared" si="5"/>
        <v>0.85799999999999998</v>
      </c>
      <c r="AV51" s="1049"/>
      <c r="AW51" s="1049"/>
      <c r="AX51" s="1049"/>
      <c r="AY51" s="1049"/>
      <c r="AZ51" s="1049">
        <v>0.88</v>
      </c>
      <c r="BA51" s="1049"/>
      <c r="BB51" s="1049"/>
      <c r="BC51" s="1049">
        <v>0.87</v>
      </c>
      <c r="BE51" s="1049"/>
      <c r="BF51" s="1049">
        <v>0.86099999999999999</v>
      </c>
      <c r="BG51" s="52">
        <v>0.85699999999999998</v>
      </c>
      <c r="BH51" s="58"/>
      <c r="BI51" s="58"/>
      <c r="BJ51" s="1049">
        <v>0.86299999999999999</v>
      </c>
      <c r="BK51" s="52">
        <v>0.86299999999999999</v>
      </c>
      <c r="BL51" s="52">
        <v>0.873</v>
      </c>
      <c r="BM51" s="52">
        <v>0.871</v>
      </c>
      <c r="BN51" s="52"/>
      <c r="BO51" s="52"/>
      <c r="BP51" s="52">
        <v>0.873</v>
      </c>
      <c r="BQ51" s="52">
        <v>0.877</v>
      </c>
      <c r="BR51" s="52">
        <f t="shared" si="6"/>
        <v>0.85799999999999998</v>
      </c>
      <c r="BS51" s="52">
        <v>0.86199999999999999</v>
      </c>
      <c r="BT51" s="52"/>
      <c r="BU51" s="52"/>
      <c r="BV51" s="52">
        <v>0.85299999999999998</v>
      </c>
      <c r="BW51" s="52">
        <v>0.84899999999999998</v>
      </c>
      <c r="BX51" s="52">
        <v>0.84299999999999997</v>
      </c>
      <c r="BY51" s="52">
        <v>0.84399999999999997</v>
      </c>
      <c r="BZ51" s="52">
        <f t="shared" si="7"/>
        <v>0.84299999999999997</v>
      </c>
      <c r="CA51" s="52"/>
      <c r="CB51" s="52"/>
      <c r="CC51" s="52">
        <v>0.85</v>
      </c>
      <c r="CD51" s="52">
        <v>0.85899999999999999</v>
      </c>
      <c r="CE51" s="52"/>
      <c r="CF51" s="52"/>
      <c r="CG51" s="107">
        <v>0.84899999999999998</v>
      </c>
      <c r="CH51" s="58">
        <f t="shared" si="8"/>
        <v>0.84299999999999997</v>
      </c>
      <c r="CI51" s="52">
        <v>0.83699999999999997</v>
      </c>
      <c r="CJ51" s="58">
        <v>0.84399999999999997</v>
      </c>
      <c r="CK51" s="52">
        <v>0.84199999999999997</v>
      </c>
      <c r="CL51" s="58">
        <v>0.85499999999999998</v>
      </c>
      <c r="CM51" s="52"/>
      <c r="CN51" s="52">
        <v>0.82199999999999995</v>
      </c>
      <c r="CO51" s="52"/>
      <c r="CP51" s="52">
        <v>0.80100000000000005</v>
      </c>
      <c r="CQ51" s="107">
        <v>0.84899999999999998</v>
      </c>
      <c r="CR51" s="58">
        <f t="shared" si="9"/>
        <v>0.84299999999999997</v>
      </c>
      <c r="CS51" s="58"/>
      <c r="CT51" s="58"/>
      <c r="CU51" s="58"/>
      <c r="CV51" s="58"/>
      <c r="CW51" s="6">
        <f t="shared" si="18"/>
        <v>-1</v>
      </c>
      <c r="CX51" s="58">
        <v>0.55000000000000004</v>
      </c>
      <c r="CY51" s="52">
        <f t="shared" si="10"/>
        <v>0.55000000000000004</v>
      </c>
      <c r="CZ51" s="58">
        <v>0.54900000000000004</v>
      </c>
      <c r="DA51" s="52">
        <v>0.55100000000000005</v>
      </c>
      <c r="DB51" s="58">
        <v>0.53500000000000003</v>
      </c>
      <c r="DC51" s="58"/>
      <c r="DD51" s="58">
        <v>0.54300000000000004</v>
      </c>
      <c r="DE51" s="58"/>
      <c r="DF51" s="58">
        <v>0.54300000000000004</v>
      </c>
      <c r="DG51" s="58">
        <v>0.55000000000000004</v>
      </c>
      <c r="DH51" s="52">
        <f t="shared" si="17"/>
        <v>0.55000000000000004</v>
      </c>
      <c r="DI51" s="58"/>
      <c r="DJ51" s="58"/>
      <c r="DK51" s="58"/>
      <c r="DL51" s="58"/>
      <c r="DM51" s="6">
        <f t="shared" si="12"/>
        <v>-1</v>
      </c>
      <c r="DN51" s="58">
        <v>0.72</v>
      </c>
      <c r="DO51" s="52">
        <f t="shared" si="19"/>
        <v>0.72</v>
      </c>
      <c r="DP51" s="58">
        <v>0.73599999999999999</v>
      </c>
      <c r="DQ51" s="52">
        <v>0.73499999999999999</v>
      </c>
      <c r="DR51" s="58">
        <v>0.72699999999999998</v>
      </c>
      <c r="DS51" s="52">
        <v>0.72699999999999998</v>
      </c>
      <c r="DT51" s="58"/>
      <c r="DU51" s="58">
        <v>0.72499999999999998</v>
      </c>
      <c r="DV51" s="58"/>
      <c r="DW51" s="58">
        <v>0.72299999999999998</v>
      </c>
      <c r="DX51" s="58">
        <v>0.72</v>
      </c>
      <c r="DY51" s="52">
        <f t="shared" si="2"/>
        <v>0.72</v>
      </c>
      <c r="DZ51" s="52"/>
      <c r="EA51" s="52"/>
      <c r="EB51" s="52"/>
      <c r="EC51" s="52"/>
      <c r="ED51" s="6">
        <f t="shared" si="13"/>
        <v>-1</v>
      </c>
      <c r="EE51" s="58">
        <v>0.54</v>
      </c>
      <c r="EF51" s="52">
        <f t="shared" si="14"/>
        <v>0.54</v>
      </c>
      <c r="EG51" s="58">
        <v>0.55400000000000005</v>
      </c>
      <c r="EH51" s="52">
        <v>0.54</v>
      </c>
      <c r="EI51" s="58"/>
      <c r="EJ51" s="58">
        <v>0.53900000000000003</v>
      </c>
      <c r="EK51" s="58"/>
      <c r="EL51" s="58">
        <v>0.55100000000000005</v>
      </c>
      <c r="EM51" s="58">
        <v>0.54</v>
      </c>
      <c r="EN51" s="52">
        <f t="shared" si="15"/>
        <v>0.54</v>
      </c>
      <c r="EO51" s="52"/>
      <c r="EP51" s="52"/>
      <c r="EQ51" s="52"/>
      <c r="ER51" s="52"/>
      <c r="ES51" s="6">
        <f t="shared" si="16"/>
        <v>-1</v>
      </c>
      <c r="ET51" s="1513"/>
      <c r="EU51" s="1513"/>
    </row>
    <row r="52" spans="1:151" x14ac:dyDescent="0.35">
      <c r="A52" s="1344">
        <v>50</v>
      </c>
      <c r="B52" s="1345"/>
      <c r="C52" s="1345" t="s">
        <v>1144</v>
      </c>
      <c r="D52" s="587" t="s">
        <v>1384</v>
      </c>
      <c r="E52" s="1345" t="s">
        <v>1210</v>
      </c>
      <c r="F52" s="1359" t="s">
        <v>1472</v>
      </c>
      <c r="G52" s="1766"/>
      <c r="H52" s="1337" t="s">
        <v>1473</v>
      </c>
      <c r="I52" s="1049">
        <v>0.84299999999999997</v>
      </c>
      <c r="J52" s="1049"/>
      <c r="K52" s="1049">
        <v>0.84799999999999998</v>
      </c>
      <c r="L52" s="1049">
        <v>0.85399999999999998</v>
      </c>
      <c r="M52" s="52"/>
      <c r="N52" s="1386">
        <v>0.65900000000000003</v>
      </c>
      <c r="O52" s="1386">
        <v>0.64500000000000002</v>
      </c>
      <c r="P52" s="1049"/>
      <c r="Q52" s="1049">
        <v>0.85499999999999998</v>
      </c>
      <c r="R52" s="1049"/>
      <c r="S52" s="1049">
        <v>0.85899999999999999</v>
      </c>
      <c r="T52" s="1049">
        <v>0.85299999999999998</v>
      </c>
      <c r="U52" s="1049"/>
      <c r="V52" s="1049">
        <v>0.874</v>
      </c>
      <c r="W52" s="1049">
        <f t="shared" si="3"/>
        <v>0.85399999999999998</v>
      </c>
      <c r="X52" s="1049">
        <v>0.86299999999999999</v>
      </c>
      <c r="Y52" s="1049"/>
      <c r="Z52" s="1049">
        <v>0.73099999999999998</v>
      </c>
      <c r="AA52" s="1049"/>
      <c r="AB52" s="1049">
        <v>0.86899999999999999</v>
      </c>
      <c r="AC52" s="1049">
        <v>0.88300000000000001</v>
      </c>
      <c r="AD52" s="52"/>
      <c r="AE52" s="1049">
        <v>0.88400000000000001</v>
      </c>
      <c r="AF52" s="52">
        <f t="shared" si="4"/>
        <v>0.85399999999999998</v>
      </c>
      <c r="AG52" s="1049">
        <v>0.86799999999999999</v>
      </c>
      <c r="AH52" s="1049"/>
      <c r="AI52" s="1049"/>
      <c r="AJ52" s="1049">
        <v>0.86099999999999999</v>
      </c>
      <c r="AK52" s="1049"/>
      <c r="AL52" s="1049"/>
      <c r="AM52" s="1049">
        <v>0.85599999999999998</v>
      </c>
      <c r="AN52" s="1049">
        <v>0.86799999999999999</v>
      </c>
      <c r="AO52" s="1049">
        <v>0.871</v>
      </c>
      <c r="AP52" s="1049"/>
      <c r="AQ52" s="1049"/>
      <c r="AR52" s="1049"/>
      <c r="AS52" s="1049"/>
      <c r="AT52" s="1049">
        <v>0.86599999999999999</v>
      </c>
      <c r="AU52" s="1049">
        <f t="shared" si="5"/>
        <v>0.85399999999999998</v>
      </c>
      <c r="AV52" s="1049"/>
      <c r="AW52" s="1049"/>
      <c r="AX52" s="1049"/>
      <c r="AY52" s="1049"/>
      <c r="AZ52" s="1049">
        <v>0.876</v>
      </c>
      <c r="BA52" s="1049"/>
      <c r="BB52" s="1049"/>
      <c r="BC52" s="1049">
        <v>0.875</v>
      </c>
      <c r="BE52" s="1049"/>
      <c r="BF52" s="1049">
        <v>0.86799999999999999</v>
      </c>
      <c r="BG52" s="52">
        <v>0.874</v>
      </c>
      <c r="BH52" s="58"/>
      <c r="BI52" s="58"/>
      <c r="BJ52" s="1049">
        <v>0.86899999999999999</v>
      </c>
      <c r="BK52" s="52">
        <v>0.85799999999999998</v>
      </c>
      <c r="BL52" s="52">
        <v>0.86299999999999999</v>
      </c>
      <c r="BM52" s="52">
        <v>0.86899999999999999</v>
      </c>
      <c r="BN52" s="52"/>
      <c r="BO52" s="52"/>
      <c r="BP52" s="52">
        <v>0.86499999999999999</v>
      </c>
      <c r="BQ52" s="52">
        <v>0.86799999999999999</v>
      </c>
      <c r="BR52" s="52">
        <f t="shared" si="6"/>
        <v>0.85399999999999998</v>
      </c>
      <c r="BS52" s="52">
        <v>0.85699999999999998</v>
      </c>
      <c r="BT52" s="52"/>
      <c r="BU52" s="52"/>
      <c r="BV52" s="52">
        <v>0.84199999999999997</v>
      </c>
      <c r="BW52" s="52">
        <v>0.84499999999999997</v>
      </c>
      <c r="BX52" s="52">
        <v>0.83799999999999997</v>
      </c>
      <c r="BY52" s="52">
        <v>0.84299999999999997</v>
      </c>
      <c r="BZ52" s="52">
        <f t="shared" si="7"/>
        <v>0.83799999999999997</v>
      </c>
      <c r="CA52" s="52"/>
      <c r="CB52" s="52"/>
      <c r="CC52" s="52">
        <v>0.85299999999999998</v>
      </c>
      <c r="CD52" s="52">
        <v>0.85699999999999998</v>
      </c>
      <c r="CE52" s="52"/>
      <c r="CF52" s="52"/>
      <c r="CG52" s="107">
        <v>0.84</v>
      </c>
      <c r="CH52" s="58">
        <f t="shared" si="8"/>
        <v>0.83799999999999997</v>
      </c>
      <c r="CI52" s="52">
        <v>0.85599999999999998</v>
      </c>
      <c r="CJ52" s="58">
        <v>0.86399999999999999</v>
      </c>
      <c r="CK52" s="52">
        <v>0.83</v>
      </c>
      <c r="CL52" s="58">
        <v>0.86199999999999999</v>
      </c>
      <c r="CM52" s="52"/>
      <c r="CN52" s="52">
        <v>0.81</v>
      </c>
      <c r="CO52" s="52"/>
      <c r="CP52" s="52">
        <v>0.81499999999999995</v>
      </c>
      <c r="CQ52" s="107">
        <v>0.84</v>
      </c>
      <c r="CR52" s="58">
        <f t="shared" si="9"/>
        <v>0.83799999999999997</v>
      </c>
      <c r="CS52" s="58"/>
      <c r="CT52" s="58"/>
      <c r="CU52" s="58"/>
      <c r="CV52" s="58"/>
      <c r="CW52" s="6">
        <f t="shared" si="18"/>
        <v>-1</v>
      </c>
      <c r="CX52" s="58">
        <v>0.55000000000000004</v>
      </c>
      <c r="CY52" s="52">
        <f t="shared" si="10"/>
        <v>0.55000000000000004</v>
      </c>
      <c r="CZ52" s="58">
        <v>0.54100000000000004</v>
      </c>
      <c r="DA52" s="52">
        <v>0.54300000000000004</v>
      </c>
      <c r="DB52" s="58">
        <v>0.53600000000000003</v>
      </c>
      <c r="DC52" s="58"/>
      <c r="DD52" s="58">
        <v>0.54400000000000004</v>
      </c>
      <c r="DE52" s="58"/>
      <c r="DF52" s="58">
        <v>0.54</v>
      </c>
      <c r="DG52" s="58">
        <v>0.55000000000000004</v>
      </c>
      <c r="DH52" s="52">
        <f t="shared" si="17"/>
        <v>0.55000000000000004</v>
      </c>
      <c r="DI52" s="58"/>
      <c r="DJ52" s="58"/>
      <c r="DK52" s="58"/>
      <c r="DL52" s="58"/>
      <c r="DM52" s="6">
        <f t="shared" si="12"/>
        <v>-1</v>
      </c>
      <c r="DN52" s="58">
        <v>0.73</v>
      </c>
      <c r="DO52" s="52">
        <f t="shared" si="19"/>
        <v>0.73</v>
      </c>
      <c r="DP52" s="58">
        <v>0.73</v>
      </c>
      <c r="DQ52" s="52">
        <v>0.73299999999999998</v>
      </c>
      <c r="DR52" s="58">
        <v>0.72599999999999998</v>
      </c>
      <c r="DS52" s="52">
        <v>0.72499999999999998</v>
      </c>
      <c r="DT52" s="58"/>
      <c r="DU52" s="58">
        <v>0.72399999999999998</v>
      </c>
      <c r="DV52" s="58"/>
      <c r="DW52" s="58">
        <v>0.71099999999999997</v>
      </c>
      <c r="DX52" s="58">
        <v>0.73</v>
      </c>
      <c r="DY52" s="52">
        <f t="shared" si="2"/>
        <v>0.73</v>
      </c>
      <c r="DZ52" s="52"/>
      <c r="EA52" s="52"/>
      <c r="EB52" s="52"/>
      <c r="EC52" s="52"/>
      <c r="ED52" s="6">
        <f t="shared" si="13"/>
        <v>-1</v>
      </c>
      <c r="EE52" s="58">
        <v>0.54</v>
      </c>
      <c r="EF52" s="52">
        <f t="shared" si="14"/>
        <v>0.54</v>
      </c>
      <c r="EG52" s="58">
        <v>0.54200000000000004</v>
      </c>
      <c r="EH52" s="52">
        <v>0.53900000000000003</v>
      </c>
      <c r="EI52" s="58"/>
      <c r="EJ52" s="58">
        <v>0.54</v>
      </c>
      <c r="EK52" s="58"/>
      <c r="EL52" s="58">
        <v>0.54300000000000004</v>
      </c>
      <c r="EM52" s="58">
        <v>0.54</v>
      </c>
      <c r="EN52" s="52">
        <f t="shared" si="15"/>
        <v>0.54</v>
      </c>
      <c r="EO52" s="52"/>
      <c r="EP52" s="52"/>
      <c r="EQ52" s="52"/>
      <c r="ER52" s="52"/>
      <c r="ES52" s="6">
        <f t="shared" si="16"/>
        <v>-1</v>
      </c>
      <c r="ET52" s="1513"/>
      <c r="EU52" s="1513"/>
    </row>
    <row r="53" spans="1:151" x14ac:dyDescent="0.35">
      <c r="A53" s="1344">
        <v>51</v>
      </c>
      <c r="B53" s="1345"/>
      <c r="C53" s="1345" t="s">
        <v>1144</v>
      </c>
      <c r="D53" s="587" t="s">
        <v>1384</v>
      </c>
      <c r="E53" s="1345" t="s">
        <v>1210</v>
      </c>
      <c r="F53" s="1359" t="s">
        <v>1474</v>
      </c>
      <c r="G53" s="1766"/>
      <c r="H53" s="1337" t="s">
        <v>1475</v>
      </c>
      <c r="I53" s="1049">
        <v>0.85599999999999998</v>
      </c>
      <c r="J53" s="1049"/>
      <c r="K53" s="1049">
        <v>0.85199999999999998</v>
      </c>
      <c r="L53" s="1049">
        <v>0.85</v>
      </c>
      <c r="M53" s="52"/>
      <c r="N53" s="1386">
        <v>0.65600000000000003</v>
      </c>
      <c r="O53" s="1386">
        <v>0.64500000000000002</v>
      </c>
      <c r="P53" s="1049"/>
      <c r="Q53" s="1049">
        <v>0.85599999999999998</v>
      </c>
      <c r="R53" s="1049"/>
      <c r="S53" s="1049">
        <v>0.87</v>
      </c>
      <c r="T53" s="1049">
        <v>0.86499999999999999</v>
      </c>
      <c r="U53" s="1049"/>
      <c r="V53" s="1049">
        <v>0.86499999999999999</v>
      </c>
      <c r="W53" s="1049">
        <f t="shared" si="3"/>
        <v>0.85</v>
      </c>
      <c r="X53" s="1049">
        <v>0.86499999999999999</v>
      </c>
      <c r="Y53" s="1049"/>
      <c r="Z53" s="1049">
        <v>0.73299999999999998</v>
      </c>
      <c r="AA53" s="1049"/>
      <c r="AB53" s="1049">
        <v>0.872</v>
      </c>
      <c r="AC53" s="1049">
        <v>0.86599999999999999</v>
      </c>
      <c r="AD53" s="52"/>
      <c r="AE53" s="1049">
        <v>0.876</v>
      </c>
      <c r="AF53" s="52">
        <f t="shared" si="4"/>
        <v>0.85</v>
      </c>
      <c r="AG53" s="1049">
        <v>0.85399999999999998</v>
      </c>
      <c r="AH53" s="1049"/>
      <c r="AI53" s="1049"/>
      <c r="AJ53" s="1049">
        <v>0.86799999999999999</v>
      </c>
      <c r="AK53" s="1049"/>
      <c r="AL53" s="1049"/>
      <c r="AM53" s="1049">
        <v>0.86799999999999999</v>
      </c>
      <c r="AN53" s="1049">
        <v>0.86899999999999999</v>
      </c>
      <c r="AO53" s="1049">
        <v>0.86199999999999999</v>
      </c>
      <c r="AP53" s="1049"/>
      <c r="AQ53" s="1049"/>
      <c r="AR53" s="1049"/>
      <c r="AS53" s="1049"/>
      <c r="AT53" s="1049">
        <v>0.85599999999999998</v>
      </c>
      <c r="AU53" s="1049">
        <f t="shared" si="5"/>
        <v>0.85</v>
      </c>
      <c r="AV53" s="1049"/>
      <c r="AW53" s="1049"/>
      <c r="AX53" s="1049"/>
      <c r="AY53" s="1049"/>
      <c r="AZ53" s="1049">
        <v>0.872</v>
      </c>
      <c r="BA53" s="1049"/>
      <c r="BB53" s="1049"/>
      <c r="BC53" s="1049">
        <v>0.871</v>
      </c>
      <c r="BE53" s="1049"/>
      <c r="BF53" s="1049">
        <v>0.88</v>
      </c>
      <c r="BG53" s="52">
        <v>0.871</v>
      </c>
      <c r="BH53" s="58"/>
      <c r="BI53" s="58"/>
      <c r="BJ53" s="1049">
        <v>0.85899999999999999</v>
      </c>
      <c r="BK53" s="52">
        <v>0.86899999999999999</v>
      </c>
      <c r="BL53" s="52">
        <v>0.86099999999999999</v>
      </c>
      <c r="BM53" s="52">
        <v>0.878</v>
      </c>
      <c r="BN53" s="52"/>
      <c r="BO53" s="52"/>
      <c r="BP53" s="52">
        <v>0.86</v>
      </c>
      <c r="BQ53" s="52">
        <v>0.86299999999999999</v>
      </c>
      <c r="BR53" s="52">
        <f t="shared" si="6"/>
        <v>0.85</v>
      </c>
      <c r="BS53" s="52">
        <v>0.85799999999999998</v>
      </c>
      <c r="BT53" s="52"/>
      <c r="BU53" s="52"/>
      <c r="BV53" s="52">
        <v>0.84499999999999997</v>
      </c>
      <c r="BW53" s="52">
        <v>0.83899999999999997</v>
      </c>
      <c r="BX53" s="52">
        <v>0.85899999999999999</v>
      </c>
      <c r="BY53" s="52">
        <v>0.83099999999999996</v>
      </c>
      <c r="BZ53" s="52">
        <f t="shared" si="7"/>
        <v>0.85</v>
      </c>
      <c r="CA53" s="52"/>
      <c r="CB53" s="52"/>
      <c r="CC53" s="52">
        <v>0.84199999999999997</v>
      </c>
      <c r="CD53" s="52">
        <v>0.86899999999999999</v>
      </c>
      <c r="CE53" s="52"/>
      <c r="CF53" s="52"/>
      <c r="CG53" s="107">
        <v>0.83899999999999997</v>
      </c>
      <c r="CH53" s="58">
        <f t="shared" si="8"/>
        <v>0.83899999999999997</v>
      </c>
      <c r="CI53" s="52">
        <v>0.84099999999999997</v>
      </c>
      <c r="CJ53" s="58">
        <v>0.84</v>
      </c>
      <c r="CK53" s="52">
        <v>0.86099999999999999</v>
      </c>
      <c r="CL53" s="58">
        <v>0.85399999999999998</v>
      </c>
      <c r="CM53" s="52"/>
      <c r="CN53" s="52">
        <v>0.79600000000000004</v>
      </c>
      <c r="CO53" s="52"/>
      <c r="CP53" s="52">
        <v>0.81100000000000005</v>
      </c>
      <c r="CQ53" s="107">
        <v>0.83899999999999997</v>
      </c>
      <c r="CR53" s="58">
        <f t="shared" si="9"/>
        <v>0.83899999999999997</v>
      </c>
      <c r="CS53" s="58"/>
      <c r="CT53" s="58"/>
      <c r="CU53" s="58"/>
      <c r="CV53" s="58"/>
      <c r="CW53" s="6">
        <f t="shared" si="18"/>
        <v>-1</v>
      </c>
      <c r="CX53" s="58">
        <v>0.54</v>
      </c>
      <c r="CY53" s="52">
        <f t="shared" si="10"/>
        <v>0.54</v>
      </c>
      <c r="CZ53" s="58">
        <v>0.54200000000000004</v>
      </c>
      <c r="DA53" s="52">
        <v>0.54300000000000004</v>
      </c>
      <c r="DB53" s="58">
        <v>0.53500000000000003</v>
      </c>
      <c r="DC53" s="58"/>
      <c r="DD53" s="58">
        <v>0.54400000000000004</v>
      </c>
      <c r="DE53" s="58"/>
      <c r="DF53" s="58">
        <v>0.54300000000000004</v>
      </c>
      <c r="DG53" s="58">
        <v>0.54</v>
      </c>
      <c r="DH53" s="52">
        <f t="shared" si="17"/>
        <v>0.54</v>
      </c>
      <c r="DI53" s="58"/>
      <c r="DJ53" s="58"/>
      <c r="DK53" s="58"/>
      <c r="DL53" s="58"/>
      <c r="DM53" s="6">
        <f t="shared" si="12"/>
        <v>-1</v>
      </c>
      <c r="DN53" s="58">
        <v>0.72</v>
      </c>
      <c r="DO53" s="52">
        <f t="shared" si="19"/>
        <v>0.72</v>
      </c>
      <c r="DP53" s="58">
        <v>0.72099999999999997</v>
      </c>
      <c r="DQ53" s="52">
        <v>0.71899999999999997</v>
      </c>
      <c r="DR53" s="58">
        <v>0.71399999999999997</v>
      </c>
      <c r="DS53" s="52">
        <v>0.72</v>
      </c>
      <c r="DT53" s="58"/>
      <c r="DU53" s="58">
        <v>0.71799999999999997</v>
      </c>
      <c r="DV53" s="58"/>
      <c r="DW53" s="58">
        <v>0.73799999999999999</v>
      </c>
      <c r="DX53" s="58">
        <v>0.72</v>
      </c>
      <c r="DY53" s="52">
        <f t="shared" si="2"/>
        <v>0.72</v>
      </c>
      <c r="DZ53" s="52"/>
      <c r="EA53" s="52"/>
      <c r="EB53" s="52"/>
      <c r="EC53" s="52"/>
      <c r="ED53" s="6">
        <f t="shared" si="13"/>
        <v>-1</v>
      </c>
      <c r="EE53" s="58">
        <v>0.54</v>
      </c>
      <c r="EF53" s="52">
        <f t="shared" si="14"/>
        <v>0.54</v>
      </c>
      <c r="EG53" s="58">
        <v>0.54200000000000004</v>
      </c>
      <c r="EH53" s="52">
        <v>0.54300000000000004</v>
      </c>
      <c r="EI53" s="58"/>
      <c r="EJ53" s="58">
        <v>0.439</v>
      </c>
      <c r="EK53" s="58"/>
      <c r="EL53" s="58">
        <v>0.54100000000000004</v>
      </c>
      <c r="EM53" s="58">
        <v>0.54</v>
      </c>
      <c r="EN53" s="52">
        <f t="shared" si="15"/>
        <v>0.54</v>
      </c>
      <c r="EO53" s="52"/>
      <c r="EP53" s="52"/>
      <c r="EQ53" s="52"/>
      <c r="ER53" s="52"/>
      <c r="ES53" s="6">
        <f t="shared" si="16"/>
        <v>-1</v>
      </c>
      <c r="ET53" s="1513"/>
      <c r="EU53" s="1513"/>
    </row>
    <row r="54" spans="1:151" ht="29" x14ac:dyDescent="0.35">
      <c r="A54" s="1344">
        <v>52</v>
      </c>
      <c r="B54" s="1345"/>
      <c r="C54" s="1345" t="s">
        <v>1144</v>
      </c>
      <c r="D54" s="587" t="s">
        <v>1384</v>
      </c>
      <c r="E54" s="1345" t="s">
        <v>1210</v>
      </c>
      <c r="F54" s="1359" t="s">
        <v>1476</v>
      </c>
      <c r="G54" s="1766"/>
      <c r="H54" s="1337" t="s">
        <v>1477</v>
      </c>
      <c r="I54" s="1049">
        <v>0.54500000000000004</v>
      </c>
      <c r="J54" s="1049"/>
      <c r="K54" s="1049">
        <v>0.54400000000000004</v>
      </c>
      <c r="L54" s="1049">
        <v>0.54300000000000004</v>
      </c>
      <c r="M54" s="52"/>
      <c r="N54" s="1386">
        <v>0.38200000000000001</v>
      </c>
      <c r="O54" s="1386">
        <v>0.38100000000000001</v>
      </c>
      <c r="P54" s="1049"/>
      <c r="Q54" s="1049">
        <v>0.54500000000000004</v>
      </c>
      <c r="R54" s="1049"/>
      <c r="S54" s="1049">
        <v>0.54400000000000004</v>
      </c>
      <c r="T54" s="1049">
        <v>0.54400000000000004</v>
      </c>
      <c r="U54" s="1049"/>
      <c r="V54" s="1049">
        <v>0.54500000000000004</v>
      </c>
      <c r="W54" s="1049">
        <f t="shared" si="3"/>
        <v>0.54300000000000004</v>
      </c>
      <c r="X54" s="1049">
        <v>0.56599999999999995</v>
      </c>
      <c r="Y54" s="1049"/>
      <c r="Z54" s="1049">
        <v>0.45400000000000001</v>
      </c>
      <c r="AA54" s="1049"/>
      <c r="AB54" s="1049">
        <v>0.54900000000000004</v>
      </c>
      <c r="AC54" s="1049">
        <v>0.54700000000000004</v>
      </c>
      <c r="AD54" s="52"/>
      <c r="AE54" s="1049">
        <v>0.54500000000000004</v>
      </c>
      <c r="AF54" s="52">
        <f t="shared" si="4"/>
        <v>0.54300000000000004</v>
      </c>
      <c r="AG54" s="1049">
        <v>0.54400000000000004</v>
      </c>
      <c r="AH54" s="1049"/>
      <c r="AI54" s="1049"/>
      <c r="AJ54" s="1049">
        <v>0.54500000000000004</v>
      </c>
      <c r="AK54" s="1049"/>
      <c r="AL54" s="1049"/>
      <c r="AM54" s="1049">
        <v>0.54600000000000004</v>
      </c>
      <c r="AN54" s="1049">
        <v>0.54600000000000004</v>
      </c>
      <c r="AO54" s="1049">
        <v>0.58099999999999996</v>
      </c>
      <c r="AP54" s="1049"/>
      <c r="AQ54" s="1049"/>
      <c r="AR54" s="1049"/>
      <c r="AS54" s="1049"/>
      <c r="AT54" s="1049">
        <v>0.54700000000000004</v>
      </c>
      <c r="AU54" s="1049">
        <f t="shared" si="5"/>
        <v>0.54300000000000004</v>
      </c>
      <c r="AV54" s="1049"/>
      <c r="AW54" s="1049"/>
      <c r="AX54" s="1049"/>
      <c r="AY54" s="1049"/>
      <c r="AZ54" s="1049">
        <v>0.59099999999999997</v>
      </c>
      <c r="BA54" s="1049"/>
      <c r="BB54" s="1049"/>
      <c r="BC54" s="1049">
        <v>0.58299999999999996</v>
      </c>
      <c r="BE54" s="1049"/>
      <c r="BF54" s="1049">
        <v>0.58199999999999996</v>
      </c>
      <c r="BG54" s="52">
        <v>0.54800000000000004</v>
      </c>
      <c r="BH54" s="58"/>
      <c r="BI54" s="58"/>
      <c r="BJ54" s="1049">
        <v>0.54600000000000004</v>
      </c>
      <c r="BK54" s="52">
        <v>0.59199999999999997</v>
      </c>
      <c r="BL54" s="52">
        <v>0.55400000000000005</v>
      </c>
      <c r="BM54" s="52">
        <v>0.58699999999999997</v>
      </c>
      <c r="BN54" s="52"/>
      <c r="BO54" s="52"/>
      <c r="BP54" s="52">
        <v>0.54900000000000004</v>
      </c>
      <c r="BQ54" s="52">
        <v>0.58899999999999997</v>
      </c>
      <c r="BR54" s="52">
        <f t="shared" si="6"/>
        <v>0.54300000000000004</v>
      </c>
      <c r="BS54" s="52">
        <v>0.57299999999999995</v>
      </c>
      <c r="BT54" s="52"/>
      <c r="BU54" s="52"/>
      <c r="BV54" s="52">
        <v>0.55300000000000005</v>
      </c>
      <c r="BW54" s="52">
        <v>0.57699999999999996</v>
      </c>
      <c r="BX54" s="52">
        <v>0.54600000000000004</v>
      </c>
      <c r="BY54" s="52">
        <v>0.59099999999999997</v>
      </c>
      <c r="BZ54" s="52">
        <f t="shared" si="7"/>
        <v>0.54300000000000004</v>
      </c>
      <c r="CA54" s="52"/>
      <c r="CB54" s="52"/>
      <c r="CC54" s="52">
        <v>0.58499999999999996</v>
      </c>
      <c r="CD54" s="52">
        <v>0.57499999999999996</v>
      </c>
      <c r="CE54" s="52"/>
      <c r="CF54" s="52"/>
      <c r="CG54" s="107">
        <v>0.57999999999999996</v>
      </c>
      <c r="CH54" s="58">
        <f t="shared" si="8"/>
        <v>0.54300000000000004</v>
      </c>
      <c r="CI54" s="52">
        <v>0.55700000000000005</v>
      </c>
      <c r="CJ54" s="58">
        <v>0.56100000000000005</v>
      </c>
      <c r="CK54" s="52">
        <v>0.56499999999999995</v>
      </c>
      <c r="CL54" s="58">
        <v>0.55800000000000005</v>
      </c>
      <c r="CM54" s="52"/>
      <c r="CN54" s="52">
        <v>0.56299999999999994</v>
      </c>
      <c r="CO54" s="52"/>
      <c r="CP54" s="52">
        <v>0.52600000000000002</v>
      </c>
      <c r="CQ54" s="107">
        <v>0.57999999999999996</v>
      </c>
      <c r="CR54" s="58">
        <f t="shared" si="9"/>
        <v>0.54300000000000004</v>
      </c>
      <c r="CS54" s="58"/>
      <c r="CT54" s="58"/>
      <c r="CU54" s="58"/>
      <c r="CV54" s="58"/>
      <c r="CW54" s="6">
        <f t="shared" si="18"/>
        <v>-1</v>
      </c>
      <c r="CX54" s="58">
        <v>0.33</v>
      </c>
      <c r="CY54" s="52">
        <f t="shared" si="10"/>
        <v>0.33</v>
      </c>
      <c r="CZ54" s="58">
        <v>0.33100000000000002</v>
      </c>
      <c r="DA54" s="52">
        <v>0.33</v>
      </c>
      <c r="DB54" s="58">
        <v>0.33</v>
      </c>
      <c r="DC54" s="58"/>
      <c r="DD54" s="58">
        <v>0.33200000000000002</v>
      </c>
      <c r="DE54" s="58"/>
      <c r="DF54" s="58">
        <v>0.34499999999999997</v>
      </c>
      <c r="DG54" s="58">
        <v>0.33</v>
      </c>
      <c r="DH54" s="52">
        <f t="shared" si="17"/>
        <v>0.33</v>
      </c>
      <c r="DI54" s="58"/>
      <c r="DJ54" s="58"/>
      <c r="DK54" s="58"/>
      <c r="DL54" s="58"/>
      <c r="DM54" s="6">
        <f t="shared" si="12"/>
        <v>-1</v>
      </c>
      <c r="DN54" s="58">
        <v>0.47</v>
      </c>
      <c r="DO54" s="52">
        <f t="shared" si="19"/>
        <v>0.47</v>
      </c>
      <c r="DP54" s="58">
        <v>0.47</v>
      </c>
      <c r="DQ54" s="52">
        <v>0.46500000000000002</v>
      </c>
      <c r="DR54" s="58">
        <v>0.47199999999999998</v>
      </c>
      <c r="DS54" s="52">
        <v>0.46500000000000002</v>
      </c>
      <c r="DT54" s="58"/>
      <c r="DU54" s="58">
        <v>0.46800000000000003</v>
      </c>
      <c r="DV54" s="58"/>
      <c r="DW54" s="58">
        <v>0.47199999999999998</v>
      </c>
      <c r="DX54" s="58">
        <v>0.47</v>
      </c>
      <c r="DY54" s="52">
        <f t="shared" si="2"/>
        <v>0.47</v>
      </c>
      <c r="DZ54" s="52"/>
      <c r="EA54" s="52"/>
      <c r="EB54" s="52"/>
      <c r="EC54" s="52"/>
      <c r="ED54" s="6">
        <f t="shared" si="13"/>
        <v>-1</v>
      </c>
      <c r="EE54" s="58">
        <v>0.33</v>
      </c>
      <c r="EF54" s="52">
        <f t="shared" si="14"/>
        <v>0.33</v>
      </c>
      <c r="EG54" s="58">
        <v>0.33200000000000002</v>
      </c>
      <c r="EH54" s="52">
        <v>0.33300000000000002</v>
      </c>
      <c r="EI54" s="58"/>
      <c r="EJ54" s="58">
        <v>0.33100000000000002</v>
      </c>
      <c r="EK54" s="58"/>
      <c r="EL54" s="58">
        <v>0.33300000000000002</v>
      </c>
      <c r="EM54" s="58">
        <v>0.33</v>
      </c>
      <c r="EN54" s="52">
        <f t="shared" si="15"/>
        <v>0.33</v>
      </c>
      <c r="EO54" s="52"/>
      <c r="EP54" s="52"/>
      <c r="EQ54" s="52"/>
      <c r="ER54" s="52"/>
      <c r="ES54" s="6">
        <f t="shared" si="16"/>
        <v>-1</v>
      </c>
      <c r="ET54" s="1513"/>
      <c r="EU54" s="1513"/>
    </row>
    <row r="55" spans="1:151" ht="29.5" thickBot="1" x14ac:dyDescent="0.4">
      <c r="A55" s="1344">
        <v>53</v>
      </c>
      <c r="B55" s="1345"/>
      <c r="C55" s="1345" t="s">
        <v>1144</v>
      </c>
      <c r="D55" s="1360" t="s">
        <v>1384</v>
      </c>
      <c r="E55" s="1345" t="s">
        <v>1210</v>
      </c>
      <c r="F55" s="1361" t="s">
        <v>1478</v>
      </c>
      <c r="G55" s="1767"/>
      <c r="H55" s="1338" t="s">
        <v>1479</v>
      </c>
      <c r="I55" s="1042">
        <v>0.54600000000000004</v>
      </c>
      <c r="J55" s="1042"/>
      <c r="K55" s="1042">
        <v>0.54400000000000004</v>
      </c>
      <c r="L55" s="1042">
        <v>0.55000000000000004</v>
      </c>
      <c r="M55" s="53"/>
      <c r="N55" s="1387">
        <v>0.38300000000000001</v>
      </c>
      <c r="O55" s="1387">
        <v>0.38200000000000001</v>
      </c>
      <c r="P55" s="1042"/>
      <c r="Q55" s="1042">
        <v>0.54500000000000004</v>
      </c>
      <c r="R55" s="1042"/>
      <c r="S55" s="1042">
        <v>0.54500000000000004</v>
      </c>
      <c r="T55" s="1042">
        <v>0.54600000000000004</v>
      </c>
      <c r="U55" s="1042"/>
      <c r="V55" s="1042">
        <v>0.54500000000000004</v>
      </c>
      <c r="W55" s="1042">
        <f t="shared" si="3"/>
        <v>0.55000000000000004</v>
      </c>
      <c r="X55" s="1042">
        <v>0.54400000000000004</v>
      </c>
      <c r="Y55" s="1042"/>
      <c r="Z55" s="53">
        <v>0.44900000000000001</v>
      </c>
      <c r="AA55" s="53"/>
      <c r="AB55" s="53">
        <v>0.55000000000000004</v>
      </c>
      <c r="AC55" s="53">
        <v>0.54300000000000004</v>
      </c>
      <c r="AD55" s="53"/>
      <c r="AE55" s="1042">
        <v>0.54700000000000004</v>
      </c>
      <c r="AF55" s="52">
        <f t="shared" si="4"/>
        <v>0.54700000000000004</v>
      </c>
      <c r="AG55" s="1042">
        <v>0.54600000000000004</v>
      </c>
      <c r="AH55" s="53"/>
      <c r="AI55" s="1042"/>
      <c r="AJ55" s="1042">
        <v>0.54600000000000004</v>
      </c>
      <c r="AK55" s="53"/>
      <c r="AL55" s="1042"/>
      <c r="AM55" s="1042">
        <v>0.54600000000000004</v>
      </c>
      <c r="AN55" s="1042">
        <v>0.54700000000000004</v>
      </c>
      <c r="AO55" s="1042">
        <v>0.57999999999999996</v>
      </c>
      <c r="AP55" s="53"/>
      <c r="AQ55" s="1042"/>
      <c r="AR55" s="53"/>
      <c r="AS55" s="1042"/>
      <c r="AT55" s="53">
        <v>0.54700000000000004</v>
      </c>
      <c r="AU55" s="53">
        <f t="shared" si="5"/>
        <v>0.54700000000000004</v>
      </c>
      <c r="AV55" s="53"/>
      <c r="AW55" s="1042"/>
      <c r="AX55" s="1042"/>
      <c r="AY55" s="1042"/>
      <c r="AZ55" s="53">
        <v>0.58899999999999997</v>
      </c>
      <c r="BA55" s="53"/>
      <c r="BB55" s="53"/>
      <c r="BC55" s="53">
        <v>0.53200000000000003</v>
      </c>
      <c r="BE55" s="53"/>
      <c r="BF55" s="53">
        <v>0.58899999999999997</v>
      </c>
      <c r="BG55" s="53">
        <v>0.54800000000000004</v>
      </c>
      <c r="BH55" s="27"/>
      <c r="BI55" s="27"/>
      <c r="BJ55" s="53">
        <v>0.54400000000000004</v>
      </c>
      <c r="BK55" s="53">
        <v>0.58899999999999997</v>
      </c>
      <c r="BL55" s="53">
        <v>0.54600000000000004</v>
      </c>
      <c r="BM55" s="53">
        <v>0.59</v>
      </c>
      <c r="BN55" s="53"/>
      <c r="BO55" s="53"/>
      <c r="BP55" s="53">
        <v>0.54400000000000004</v>
      </c>
      <c r="BQ55" s="53">
        <v>0.59899999999999998</v>
      </c>
      <c r="BR55" s="53">
        <f t="shared" si="6"/>
        <v>0.54400000000000004</v>
      </c>
      <c r="BS55" s="53">
        <v>0.59199999999999997</v>
      </c>
      <c r="BT55" s="53"/>
      <c r="BU55" s="53"/>
      <c r="BV55" s="53">
        <v>0.54900000000000004</v>
      </c>
      <c r="BW55" s="53">
        <v>0.58299999999999996</v>
      </c>
      <c r="BX55" s="53">
        <v>0.54900000000000004</v>
      </c>
      <c r="BY55" s="53">
        <v>0.58099999999999996</v>
      </c>
      <c r="BZ55" s="53">
        <f t="shared" si="7"/>
        <v>0.54400000000000004</v>
      </c>
      <c r="CA55" s="53"/>
      <c r="CB55" s="53"/>
      <c r="CC55" s="53">
        <v>0.56799999999999995</v>
      </c>
      <c r="CD55" s="53">
        <v>0.57699999999999996</v>
      </c>
      <c r="CE55" s="52"/>
      <c r="CF55" s="52"/>
      <c r="CG55" s="107">
        <v>0.56999999999999995</v>
      </c>
      <c r="CH55" s="58">
        <f t="shared" si="8"/>
        <v>0.54400000000000004</v>
      </c>
      <c r="CI55" s="52">
        <v>0.55800000000000005</v>
      </c>
      <c r="CJ55" s="58">
        <v>0.56799999999999995</v>
      </c>
      <c r="CK55" s="52">
        <v>0.56599999999999995</v>
      </c>
      <c r="CL55" s="58">
        <v>0.57299999999999995</v>
      </c>
      <c r="CM55" s="52"/>
      <c r="CN55" s="52">
        <v>0.57199999999999995</v>
      </c>
      <c r="CO55" s="53"/>
      <c r="CP55" s="53">
        <v>0.52</v>
      </c>
      <c r="CQ55" s="107">
        <v>0.56999999999999995</v>
      </c>
      <c r="CR55" s="53">
        <f t="shared" si="9"/>
        <v>0.54400000000000004</v>
      </c>
      <c r="CS55" s="53"/>
      <c r="CT55" s="53"/>
      <c r="CU55" s="53"/>
      <c r="CV55" s="53"/>
      <c r="CW55" s="7">
        <f t="shared" si="18"/>
        <v>-1</v>
      </c>
      <c r="CX55" s="58">
        <v>0.33</v>
      </c>
      <c r="CY55" s="52">
        <f t="shared" si="10"/>
        <v>0.33</v>
      </c>
      <c r="CZ55" s="58">
        <v>0.33300000000000002</v>
      </c>
      <c r="DA55" s="52">
        <v>0.33200000000000002</v>
      </c>
      <c r="DB55" s="58">
        <v>0.33300000000000002</v>
      </c>
      <c r="DC55" s="58"/>
      <c r="DD55" s="58">
        <v>0.33200000000000002</v>
      </c>
      <c r="DE55" s="53"/>
      <c r="DF55" s="53">
        <v>0.36</v>
      </c>
      <c r="DG55" s="58">
        <v>0.33</v>
      </c>
      <c r="DH55" s="52">
        <f t="shared" si="17"/>
        <v>0.33</v>
      </c>
      <c r="DI55" s="53"/>
      <c r="DJ55" s="53"/>
      <c r="DK55" s="53"/>
      <c r="DL55" s="53"/>
      <c r="DM55" s="7">
        <f t="shared" si="12"/>
        <v>-1</v>
      </c>
      <c r="DN55" s="58">
        <v>0.46</v>
      </c>
      <c r="DO55" s="52">
        <f t="shared" si="19"/>
        <v>0.46</v>
      </c>
      <c r="DP55" s="58">
        <v>0.47099999999999997</v>
      </c>
      <c r="DQ55" s="52">
        <v>0.46700000000000003</v>
      </c>
      <c r="DR55" s="58">
        <v>0.46500000000000002</v>
      </c>
      <c r="DS55" s="52">
        <v>0.47399999999999998</v>
      </c>
      <c r="DT55" s="58"/>
      <c r="DU55" s="58">
        <v>0.46300000000000002</v>
      </c>
      <c r="DV55" s="53"/>
      <c r="DW55" s="53">
        <v>0.48099999999999998</v>
      </c>
      <c r="DX55" s="58">
        <v>0.46</v>
      </c>
      <c r="DY55" s="52">
        <f t="shared" si="2"/>
        <v>0.46</v>
      </c>
      <c r="DZ55" s="53"/>
      <c r="EA55" s="53"/>
      <c r="EB55" s="53"/>
      <c r="EC55" s="53"/>
      <c r="ED55" s="7">
        <f t="shared" si="13"/>
        <v>-1</v>
      </c>
      <c r="EE55" s="58">
        <v>0.33</v>
      </c>
      <c r="EF55" s="52">
        <f t="shared" si="14"/>
        <v>0.33</v>
      </c>
      <c r="EG55" s="58">
        <v>0.33200000000000002</v>
      </c>
      <c r="EH55" s="52">
        <v>0.33100000000000002</v>
      </c>
      <c r="EI55" s="58"/>
      <c r="EJ55" s="58">
        <v>0.33100000000000002</v>
      </c>
      <c r="EK55" s="53"/>
      <c r="EL55" s="53">
        <v>0.33300000000000002</v>
      </c>
      <c r="EM55" s="58">
        <v>0.33</v>
      </c>
      <c r="EN55" s="52">
        <f t="shared" si="15"/>
        <v>0.33</v>
      </c>
      <c r="EO55" s="53"/>
      <c r="EP55" s="53"/>
      <c r="EQ55" s="53"/>
      <c r="ER55" s="53"/>
      <c r="ES55" s="7">
        <f t="shared" si="16"/>
        <v>-1</v>
      </c>
      <c r="ET55" s="1514"/>
      <c r="EU55" s="1514"/>
    </row>
    <row r="56" spans="1:151" x14ac:dyDescent="0.35">
      <c r="A56" s="730">
        <v>54</v>
      </c>
      <c r="B56" s="1339" t="s">
        <v>16</v>
      </c>
      <c r="C56" s="1339" t="s">
        <v>1144</v>
      </c>
      <c r="D56" s="1339" t="s">
        <v>1364</v>
      </c>
      <c r="E56" s="1339" t="s">
        <v>1232</v>
      </c>
      <c r="F56" s="1340" t="s">
        <v>1480</v>
      </c>
      <c r="G56" s="1766" t="s">
        <v>1481</v>
      </c>
      <c r="H56" s="1341" t="s">
        <v>1482</v>
      </c>
      <c r="I56" s="1049">
        <v>0.748</v>
      </c>
      <c r="J56" s="1049"/>
      <c r="K56" s="1049">
        <v>0.76</v>
      </c>
      <c r="L56" s="1049">
        <v>0.75600000000000001</v>
      </c>
      <c r="M56" s="52"/>
      <c r="N56" s="1386">
        <v>0.76800000000000002</v>
      </c>
      <c r="O56" s="1386">
        <v>0.76800000000000002</v>
      </c>
      <c r="P56" s="1049"/>
      <c r="Q56" s="1049">
        <v>0.79300000000000004</v>
      </c>
      <c r="R56" s="1049"/>
      <c r="S56" s="1049">
        <v>0.79600000000000004</v>
      </c>
      <c r="T56" s="1049">
        <v>0.78300000000000003</v>
      </c>
      <c r="U56" s="1049"/>
      <c r="V56" s="1049">
        <v>0.77700000000000002</v>
      </c>
      <c r="W56" s="1049">
        <f t="shared" si="3"/>
        <v>0.75600000000000001</v>
      </c>
      <c r="X56" s="1049">
        <v>0.78300000000000003</v>
      </c>
      <c r="Y56" s="1049"/>
      <c r="Z56" s="1049">
        <v>0.76100000000000001</v>
      </c>
      <c r="AA56" s="1049"/>
      <c r="AB56" s="1049">
        <v>0.78300000000000003</v>
      </c>
      <c r="AC56" s="1049">
        <v>0.76200000000000001</v>
      </c>
      <c r="AD56" s="54"/>
      <c r="AE56" s="1049">
        <v>0.75900000000000001</v>
      </c>
      <c r="AF56" s="54">
        <f t="shared" si="4"/>
        <v>0.75600000000000001</v>
      </c>
      <c r="AG56" s="1049">
        <v>0.76300000000000001</v>
      </c>
      <c r="AH56" s="1049"/>
      <c r="AI56" s="1049"/>
      <c r="AJ56" s="1049">
        <v>0.77400000000000002</v>
      </c>
      <c r="AK56" s="1049"/>
      <c r="AL56" s="1049"/>
      <c r="AM56" s="1049">
        <v>0.77300000000000002</v>
      </c>
      <c r="AN56" s="1049">
        <v>0.76400000000000001</v>
      </c>
      <c r="AO56" s="1049">
        <v>0.82499999999999996</v>
      </c>
      <c r="AP56" s="1049"/>
      <c r="AQ56" s="1049"/>
      <c r="AR56" s="1049"/>
      <c r="AS56" s="1049"/>
      <c r="AT56" s="1049">
        <v>0.77500000000000002</v>
      </c>
      <c r="AU56" s="1049">
        <f t="shared" si="5"/>
        <v>0.75600000000000001</v>
      </c>
      <c r="AV56" s="1049"/>
      <c r="AW56" s="1049"/>
      <c r="AX56" s="1049"/>
      <c r="AY56" s="1049"/>
      <c r="AZ56" s="1049">
        <v>0.85399999999999998</v>
      </c>
      <c r="BA56" s="1049"/>
      <c r="BB56" s="1049"/>
      <c r="BC56" s="1049">
        <v>0.85199999999999998</v>
      </c>
      <c r="BE56" s="1049"/>
      <c r="BF56" s="1049" t="s">
        <v>1159</v>
      </c>
      <c r="BG56" s="54">
        <v>0.77600000000000002</v>
      </c>
      <c r="BH56" s="28"/>
      <c r="BI56" s="28"/>
      <c r="BJ56" s="1049">
        <v>0.78700000000000003</v>
      </c>
      <c r="BK56" s="54">
        <v>0.873</v>
      </c>
      <c r="BL56" s="54">
        <v>0.78</v>
      </c>
      <c r="BM56" s="54">
        <v>0.872</v>
      </c>
      <c r="BN56" s="54"/>
      <c r="BO56" s="54"/>
      <c r="BP56" s="54">
        <v>0.78500000000000003</v>
      </c>
      <c r="BQ56" s="54">
        <v>0.83699999999999997</v>
      </c>
      <c r="BR56" s="54">
        <f t="shared" si="6"/>
        <v>0.75600000000000001</v>
      </c>
      <c r="BS56" s="54">
        <v>0.85</v>
      </c>
      <c r="BT56" s="54"/>
      <c r="BU56" s="54"/>
      <c r="BV56" s="54">
        <v>0.79</v>
      </c>
      <c r="BW56" s="54">
        <v>0.85899999999999999</v>
      </c>
      <c r="BX56" s="54">
        <v>0.77600000000000002</v>
      </c>
      <c r="BY56" s="54">
        <v>0.82499999999999996</v>
      </c>
      <c r="BZ56" s="54">
        <f t="shared" si="7"/>
        <v>0.75600000000000001</v>
      </c>
      <c r="CA56" s="54"/>
      <c r="CB56" s="54"/>
      <c r="CC56" s="54">
        <v>0.86199999999999999</v>
      </c>
      <c r="CD56" s="54">
        <v>0.85799999999999998</v>
      </c>
      <c r="CE56" s="54"/>
      <c r="CF56" s="54"/>
      <c r="CG56" s="106">
        <v>0.84699999999999998</v>
      </c>
      <c r="CH56" s="28">
        <f t="shared" si="8"/>
        <v>0.75600000000000001</v>
      </c>
      <c r="CI56" s="54">
        <v>1.1419999999999999</v>
      </c>
      <c r="CJ56" s="28">
        <v>1.139</v>
      </c>
      <c r="CK56" s="54">
        <v>1.1399999999999999</v>
      </c>
      <c r="CL56" s="28">
        <v>1.1379999999999999</v>
      </c>
      <c r="CM56" s="54"/>
      <c r="CN56" s="54">
        <v>1.1180000000000001</v>
      </c>
      <c r="CO56" s="52"/>
      <c r="CP56" s="52">
        <v>1.1200000000000001</v>
      </c>
      <c r="CQ56" s="106">
        <v>0.84699999999999998</v>
      </c>
      <c r="CR56" s="58">
        <f t="shared" si="9"/>
        <v>0.75600000000000001</v>
      </c>
      <c r="CS56" s="58"/>
      <c r="CT56" s="58"/>
      <c r="CU56" s="58"/>
      <c r="CV56" s="58"/>
      <c r="CW56" s="6">
        <f t="shared" si="18"/>
        <v>-1</v>
      </c>
      <c r="CX56" s="28">
        <v>0.88</v>
      </c>
      <c r="CY56" s="54">
        <f t="shared" si="10"/>
        <v>0.88</v>
      </c>
      <c r="CZ56" s="28">
        <v>0.88200000000000001</v>
      </c>
      <c r="DA56" s="54">
        <v>0.871</v>
      </c>
      <c r="DB56" s="28">
        <v>0.88700000000000001</v>
      </c>
      <c r="DC56" s="28"/>
      <c r="DD56" s="28">
        <v>0.88800000000000001</v>
      </c>
      <c r="DE56" s="58"/>
      <c r="DF56" s="58">
        <v>0.88700000000000001</v>
      </c>
      <c r="DG56" s="28">
        <v>0.88</v>
      </c>
      <c r="DH56" s="54">
        <f t="shared" si="17"/>
        <v>0.88</v>
      </c>
      <c r="DI56" s="58"/>
      <c r="DJ56" s="58"/>
      <c r="DK56" s="58"/>
      <c r="DL56" s="58"/>
      <c r="DM56" s="6">
        <f t="shared" si="12"/>
        <v>-1</v>
      </c>
      <c r="DN56" s="28">
        <v>1.08</v>
      </c>
      <c r="DO56" s="54">
        <f t="shared" si="19"/>
        <v>1.08</v>
      </c>
      <c r="DP56" s="28">
        <v>1.0620000000000001</v>
      </c>
      <c r="DQ56" s="54">
        <v>1.071</v>
      </c>
      <c r="DR56" s="28">
        <v>1.056</v>
      </c>
      <c r="DS56" s="54">
        <v>1.0529999999999999</v>
      </c>
      <c r="DT56" s="28"/>
      <c r="DU56" s="28">
        <v>1.0429999999999999</v>
      </c>
      <c r="DV56" s="58"/>
      <c r="DW56" s="58">
        <v>1.0469999999999999</v>
      </c>
      <c r="DX56" s="28">
        <v>1.08</v>
      </c>
      <c r="DY56" s="54">
        <f t="shared" si="2"/>
        <v>1.08</v>
      </c>
      <c r="DZ56" s="52"/>
      <c r="EA56" s="52"/>
      <c r="EB56" s="52"/>
      <c r="EC56" s="52"/>
      <c r="ED56" s="6">
        <f t="shared" si="13"/>
        <v>-1</v>
      </c>
      <c r="EE56" s="28">
        <v>0.88</v>
      </c>
      <c r="EF56" s="54">
        <f t="shared" si="14"/>
        <v>0.88</v>
      </c>
      <c r="EG56" s="28">
        <v>0.86199999999999999</v>
      </c>
      <c r="EH56" s="54">
        <v>0.88100000000000001</v>
      </c>
      <c r="EI56" s="28"/>
      <c r="EJ56" s="28">
        <v>0.85199999999999998</v>
      </c>
      <c r="EK56" s="58"/>
      <c r="EL56" s="58">
        <v>0.85699999999999998</v>
      </c>
      <c r="EM56" s="28">
        <v>0.88</v>
      </c>
      <c r="EN56" s="54">
        <f t="shared" si="15"/>
        <v>0.88</v>
      </c>
      <c r="EO56" s="52"/>
      <c r="EP56" s="52"/>
      <c r="EQ56" s="52"/>
      <c r="ER56" s="52"/>
      <c r="ES56" s="6">
        <f t="shared" si="16"/>
        <v>-1</v>
      </c>
      <c r="ET56" s="1516"/>
      <c r="EU56" s="1516"/>
    </row>
    <row r="57" spans="1:151" x14ac:dyDescent="0.35">
      <c r="A57" s="8">
        <v>55</v>
      </c>
      <c r="B57" s="1000" t="s">
        <v>16</v>
      </c>
      <c r="C57" s="1000" t="s">
        <v>1144</v>
      </c>
      <c r="D57" s="1000" t="s">
        <v>1364</v>
      </c>
      <c r="E57" s="1000" t="s">
        <v>1232</v>
      </c>
      <c r="F57" s="1000" t="s">
        <v>1483</v>
      </c>
      <c r="G57" s="1766"/>
      <c r="H57" s="84" t="s">
        <v>1484</v>
      </c>
      <c r="I57" s="1049">
        <v>0.36699999999999999</v>
      </c>
      <c r="J57" s="1049"/>
      <c r="K57" s="1049">
        <v>0.34799999999999998</v>
      </c>
      <c r="L57" s="1049">
        <v>0.36899999999999999</v>
      </c>
      <c r="M57" s="52"/>
      <c r="N57" s="1386">
        <v>0.36299999999999999</v>
      </c>
      <c r="O57" s="1386">
        <v>0.35299999999999998</v>
      </c>
      <c r="P57" s="1049"/>
      <c r="Q57" s="1049">
        <v>0.36</v>
      </c>
      <c r="R57" s="1049"/>
      <c r="S57" s="1049">
        <v>0.35299999999999998</v>
      </c>
      <c r="T57" s="1049">
        <v>0.36399999999999999</v>
      </c>
      <c r="U57" s="1049"/>
      <c r="V57" s="1049">
        <v>0.36799999999999999</v>
      </c>
      <c r="W57" s="1049">
        <f t="shared" si="3"/>
        <v>0.36899999999999999</v>
      </c>
      <c r="X57" s="1049">
        <v>0.35199999999999998</v>
      </c>
      <c r="Y57" s="1049"/>
      <c r="Z57" s="1049">
        <v>0.44400000000000001</v>
      </c>
      <c r="AA57" s="1049"/>
      <c r="AB57" s="1049">
        <v>0.377</v>
      </c>
      <c r="AC57" s="1049">
        <v>0.373</v>
      </c>
      <c r="AD57" s="52"/>
      <c r="AE57" s="1049">
        <v>0.38600000000000001</v>
      </c>
      <c r="AF57" s="52">
        <f t="shared" si="4"/>
        <v>0.36899999999999999</v>
      </c>
      <c r="AG57" s="1049">
        <v>0.36699999999999999</v>
      </c>
      <c r="AH57" s="1049"/>
      <c r="AI57" s="1049"/>
      <c r="AJ57" s="1049">
        <v>0.39100000000000001</v>
      </c>
      <c r="AK57" s="1049"/>
      <c r="AL57" s="1049"/>
      <c r="AM57" s="1049">
        <v>0.38100000000000001</v>
      </c>
      <c r="AN57" s="1049">
        <v>0.375</v>
      </c>
      <c r="AO57" s="1049">
        <v>0.317</v>
      </c>
      <c r="AP57" s="1049"/>
      <c r="AQ57" s="1049"/>
      <c r="AR57" s="1049"/>
      <c r="AS57" s="1049"/>
      <c r="AT57" s="1049">
        <v>0.371</v>
      </c>
      <c r="AU57" s="52">
        <v>0.71</v>
      </c>
      <c r="AV57" s="1049"/>
      <c r="AW57" s="1049"/>
      <c r="AX57" s="1049"/>
      <c r="AY57" s="1049"/>
      <c r="AZ57" s="1049">
        <v>0.314</v>
      </c>
      <c r="BA57" s="1049"/>
      <c r="BB57" s="1049"/>
      <c r="BC57" s="1049">
        <v>0.65</v>
      </c>
      <c r="BE57" s="1049"/>
      <c r="BF57" s="1049">
        <v>0.63300000000000001</v>
      </c>
      <c r="BG57" s="52">
        <v>0.375</v>
      </c>
      <c r="BH57" s="58"/>
      <c r="BI57" s="58"/>
      <c r="BJ57" s="1049">
        <v>0.36599999999999999</v>
      </c>
      <c r="BK57" s="52">
        <v>0.63400000000000001</v>
      </c>
      <c r="BL57" s="52">
        <v>0.372</v>
      </c>
      <c r="BM57" s="52">
        <v>0.625</v>
      </c>
      <c r="BN57" s="52"/>
      <c r="BO57" s="52"/>
      <c r="BP57" s="52">
        <v>0.371</v>
      </c>
      <c r="BQ57" s="52">
        <v>0.61699999999999999</v>
      </c>
      <c r="BR57" s="52">
        <f t="shared" si="6"/>
        <v>0.371</v>
      </c>
      <c r="BS57" s="52">
        <v>0.622</v>
      </c>
      <c r="BT57" s="52"/>
      <c r="BU57" s="52"/>
      <c r="BV57" s="52">
        <v>0.36</v>
      </c>
      <c r="BW57" s="52">
        <v>0.64900000000000002</v>
      </c>
      <c r="BX57" s="52">
        <v>0.37</v>
      </c>
      <c r="BY57" s="52">
        <v>0.66100000000000003</v>
      </c>
      <c r="BZ57" s="52">
        <f>MIN(BY57,BC57)</f>
        <v>0.65</v>
      </c>
      <c r="CA57" s="52"/>
      <c r="CB57" s="52"/>
      <c r="CC57" s="52">
        <v>0.74399999999999999</v>
      </c>
      <c r="CD57" s="52">
        <v>0.76700000000000002</v>
      </c>
      <c r="CE57" s="52"/>
      <c r="CF57" s="52"/>
      <c r="CG57" s="107">
        <v>0.68899999999999995</v>
      </c>
      <c r="CH57" s="58">
        <f t="shared" si="8"/>
        <v>0.65</v>
      </c>
      <c r="CI57" s="52">
        <v>0.68600000000000005</v>
      </c>
      <c r="CJ57" s="58">
        <v>0.68200000000000005</v>
      </c>
      <c r="CK57" s="52">
        <v>0.66900000000000004</v>
      </c>
      <c r="CL57" s="58">
        <v>0.66900000000000004</v>
      </c>
      <c r="CM57" s="52"/>
      <c r="CN57" s="52">
        <v>0.67800000000000005</v>
      </c>
      <c r="CO57" s="52"/>
      <c r="CP57" s="52">
        <v>0.65800000000000003</v>
      </c>
      <c r="CQ57" s="107">
        <v>0.68899999999999995</v>
      </c>
      <c r="CR57" s="58">
        <f t="shared" si="9"/>
        <v>0.65</v>
      </c>
      <c r="CS57" s="58"/>
      <c r="CT57" s="58"/>
      <c r="CU57" s="58"/>
      <c r="CV57" s="58"/>
      <c r="CW57" s="6">
        <f t="shared" si="18"/>
        <v>-1</v>
      </c>
      <c r="CX57" s="58">
        <v>0.57999999999999996</v>
      </c>
      <c r="CY57" s="52">
        <f t="shared" si="10"/>
        <v>0.57999999999999996</v>
      </c>
      <c r="CZ57" s="58">
        <v>0.59299999999999997</v>
      </c>
      <c r="DA57" s="52">
        <v>0.59099999999999997</v>
      </c>
      <c r="DB57" s="58">
        <v>0.58699999999999997</v>
      </c>
      <c r="DC57" s="58"/>
      <c r="DD57" s="58">
        <v>0.58299999999999996</v>
      </c>
      <c r="DE57" s="58"/>
      <c r="DF57" s="58">
        <v>0.56999999999999995</v>
      </c>
      <c r="DG57" s="58">
        <v>0.57999999999999996</v>
      </c>
      <c r="DH57" s="52">
        <f t="shared" si="17"/>
        <v>0.57999999999999996</v>
      </c>
      <c r="DI57" s="58"/>
      <c r="DJ57" s="58"/>
      <c r="DK57" s="58"/>
      <c r="DL57" s="58"/>
      <c r="DM57" s="6">
        <f t="shared" si="12"/>
        <v>-1</v>
      </c>
      <c r="DN57" s="58">
        <v>0.69</v>
      </c>
      <c r="DO57" s="52">
        <f t="shared" si="19"/>
        <v>0.69</v>
      </c>
      <c r="DP57" s="58">
        <v>0.625</v>
      </c>
      <c r="DQ57" s="52">
        <v>0.625</v>
      </c>
      <c r="DR57" s="58">
        <v>0.63100000000000001</v>
      </c>
      <c r="DS57" s="52">
        <v>0.64300000000000002</v>
      </c>
      <c r="DT57" s="58"/>
      <c r="DU57" s="58">
        <v>0.64500000000000002</v>
      </c>
      <c r="DV57" s="58"/>
      <c r="DW57" s="58">
        <v>0.625</v>
      </c>
      <c r="DX57" s="58">
        <v>0.69</v>
      </c>
      <c r="DY57" s="52">
        <f t="shared" si="2"/>
        <v>0.69</v>
      </c>
      <c r="DZ57" s="52"/>
      <c r="EA57" s="52"/>
      <c r="EB57" s="52"/>
      <c r="EC57" s="52"/>
      <c r="ED57" s="6">
        <f t="shared" si="13"/>
        <v>-1</v>
      </c>
      <c r="EE57" s="58">
        <v>0.59</v>
      </c>
      <c r="EF57" s="52">
        <f t="shared" si="14"/>
        <v>0.59</v>
      </c>
      <c r="EG57" s="58">
        <v>0.56799999999999995</v>
      </c>
      <c r="EH57" s="52">
        <v>0.59099999999999997</v>
      </c>
      <c r="EI57" s="58"/>
      <c r="EJ57" s="58">
        <v>0.58699999999999997</v>
      </c>
      <c r="EK57" s="58"/>
      <c r="EL57" s="58">
        <v>0.59299999999999997</v>
      </c>
      <c r="EM57" s="58">
        <v>0.59</v>
      </c>
      <c r="EN57" s="52">
        <f t="shared" si="15"/>
        <v>0.59</v>
      </c>
      <c r="EO57" s="52"/>
      <c r="EP57" s="52"/>
      <c r="EQ57" s="52"/>
      <c r="ER57" s="52"/>
      <c r="ES57" s="6">
        <f t="shared" si="16"/>
        <v>-1</v>
      </c>
      <c r="ET57" s="1171" t="s">
        <v>1485</v>
      </c>
      <c r="EU57" s="1171"/>
    </row>
    <row r="58" spans="1:151" x14ac:dyDescent="0.35">
      <c r="A58" s="695">
        <v>56</v>
      </c>
      <c r="B58" s="587" t="s">
        <v>16</v>
      </c>
      <c r="C58" s="587" t="s">
        <v>1144</v>
      </c>
      <c r="D58" s="587" t="s">
        <v>1364</v>
      </c>
      <c r="E58" s="587" t="s">
        <v>1232</v>
      </c>
      <c r="F58" s="587" t="s">
        <v>1486</v>
      </c>
      <c r="G58" s="1766"/>
      <c r="H58" s="84" t="s">
        <v>1487</v>
      </c>
      <c r="I58" s="1049">
        <v>0.56000000000000005</v>
      </c>
      <c r="J58" s="1049"/>
      <c r="K58" s="1049">
        <v>0.57199999999999995</v>
      </c>
      <c r="L58" s="1049">
        <v>0.56399999999999995</v>
      </c>
      <c r="M58" s="52"/>
      <c r="N58" s="1386">
        <v>0.56799999999999995</v>
      </c>
      <c r="O58" s="1386">
        <v>0.55600000000000005</v>
      </c>
      <c r="P58" s="1049"/>
      <c r="Q58" s="1049">
        <v>0.58199999999999996</v>
      </c>
      <c r="R58" s="1049"/>
      <c r="S58" s="1049">
        <v>0.56599999999999995</v>
      </c>
      <c r="T58" s="1049">
        <v>0.56599999999999995</v>
      </c>
      <c r="U58" s="1049"/>
      <c r="V58" s="1049">
        <v>0.56999999999999995</v>
      </c>
      <c r="W58" s="1049">
        <f t="shared" si="3"/>
        <v>0.56399999999999995</v>
      </c>
      <c r="X58" s="1049">
        <v>0.57799999999999996</v>
      </c>
      <c r="Y58" s="1049"/>
      <c r="Z58" s="1049">
        <v>0.60399999999999998</v>
      </c>
      <c r="AA58" s="1049"/>
      <c r="AB58" s="1049">
        <v>0.57299999999999995</v>
      </c>
      <c r="AC58" s="1049">
        <v>0.58299999999999996</v>
      </c>
      <c r="AD58" s="52"/>
      <c r="AE58" s="1049">
        <v>0.60299999999999998</v>
      </c>
      <c r="AF58" s="52">
        <f t="shared" si="4"/>
        <v>0.56399999999999995</v>
      </c>
      <c r="AG58" s="1049">
        <v>0.56000000000000005</v>
      </c>
      <c r="AH58" s="1049"/>
      <c r="AI58" s="1049"/>
      <c r="AJ58" s="1049">
        <v>0.58399999999999996</v>
      </c>
      <c r="AK58" s="1049"/>
      <c r="AL58" s="1049"/>
      <c r="AM58" s="1049">
        <v>0.58099999999999996</v>
      </c>
      <c r="AN58" s="1049">
        <v>0.58599999999999997</v>
      </c>
      <c r="AO58" s="1049">
        <v>0.45200000000000001</v>
      </c>
      <c r="AP58" s="1049"/>
      <c r="AQ58" s="1049"/>
      <c r="AR58" s="1049"/>
      <c r="AS58" s="1049"/>
      <c r="AT58" s="1049">
        <v>0.55100000000000005</v>
      </c>
      <c r="AU58" s="1049">
        <f t="shared" si="5"/>
        <v>0.55100000000000005</v>
      </c>
      <c r="AV58" s="1049"/>
      <c r="AW58" s="1049"/>
      <c r="AX58" s="1049"/>
      <c r="AY58" s="1049"/>
      <c r="AZ58" s="1049">
        <v>0.45400000000000001</v>
      </c>
      <c r="BA58" s="1049"/>
      <c r="BB58" s="1049"/>
      <c r="BC58" s="1049">
        <v>0.48299999999999998</v>
      </c>
      <c r="BE58" s="1049"/>
      <c r="BF58" s="1049">
        <v>0.48099999999999998</v>
      </c>
      <c r="BG58" s="52">
        <v>0.58299999999999996</v>
      </c>
      <c r="BH58" s="58"/>
      <c r="BI58" s="58"/>
      <c r="BJ58" s="1049">
        <v>0.58199999999999996</v>
      </c>
      <c r="BK58" s="52">
        <v>0.48199999999999998</v>
      </c>
      <c r="BL58" s="52">
        <v>0.56299999999999994</v>
      </c>
      <c r="BM58" s="52">
        <v>0.48399999999999999</v>
      </c>
      <c r="BN58" s="52"/>
      <c r="BO58" s="52"/>
      <c r="BP58" s="52">
        <v>0.57399999999999995</v>
      </c>
      <c r="BQ58" s="52">
        <v>0.48</v>
      </c>
      <c r="BR58" s="52">
        <f t="shared" si="6"/>
        <v>0.55100000000000005</v>
      </c>
      <c r="BS58" s="52">
        <v>0.48699999999999999</v>
      </c>
      <c r="BT58" s="52"/>
      <c r="BU58" s="52"/>
      <c r="BV58" s="52">
        <v>0.57199999999999995</v>
      </c>
      <c r="BW58" s="52">
        <v>0.49099999999999999</v>
      </c>
      <c r="BX58" s="52">
        <v>0.58099999999999996</v>
      </c>
      <c r="BY58" s="52">
        <v>0.47099999999999997</v>
      </c>
      <c r="BZ58" s="52">
        <f t="shared" si="7"/>
        <v>0.55100000000000005</v>
      </c>
      <c r="CA58" s="52"/>
      <c r="CB58" s="52"/>
      <c r="CC58" s="52">
        <v>0.48199999999999998</v>
      </c>
      <c r="CD58" s="52">
        <v>0.51200000000000001</v>
      </c>
      <c r="CE58" s="52"/>
      <c r="CF58" s="52"/>
      <c r="CG58" s="107">
        <v>0.47799999999999998</v>
      </c>
      <c r="CH58" s="58">
        <f t="shared" si="8"/>
        <v>0.47799999999999998</v>
      </c>
      <c r="CI58" s="52">
        <v>0.71499999999999997</v>
      </c>
      <c r="CJ58" s="58">
        <v>0.71399999999999997</v>
      </c>
      <c r="CK58" s="52">
        <v>0.71499999999999997</v>
      </c>
      <c r="CL58" s="58">
        <v>0.71499999999999997</v>
      </c>
      <c r="CM58" s="52"/>
      <c r="CN58" s="52">
        <v>0.71</v>
      </c>
      <c r="CO58" s="52"/>
      <c r="CP58" s="52">
        <v>0.71099999999999997</v>
      </c>
      <c r="CQ58" s="107">
        <v>0.47799999999999998</v>
      </c>
      <c r="CR58" s="58">
        <f t="shared" si="9"/>
        <v>0.47799999999999998</v>
      </c>
      <c r="CS58" s="58"/>
      <c r="CT58" s="58"/>
      <c r="CU58" s="58"/>
      <c r="CV58" s="58"/>
      <c r="CW58" s="6">
        <f t="shared" si="18"/>
        <v>-1</v>
      </c>
      <c r="CX58" s="58">
        <v>0.7</v>
      </c>
      <c r="CY58" s="52">
        <f t="shared" si="10"/>
        <v>0.7</v>
      </c>
      <c r="CZ58" s="58">
        <v>0.7</v>
      </c>
      <c r="DA58" s="52">
        <v>0.69899999999999995</v>
      </c>
      <c r="DB58" s="58">
        <v>0.69899999999999995</v>
      </c>
      <c r="DC58" s="58"/>
      <c r="DD58" s="58">
        <v>0.70099999999999996</v>
      </c>
      <c r="DE58" s="58"/>
      <c r="DF58" s="58">
        <v>0.7</v>
      </c>
      <c r="DG58" s="58">
        <v>0.7</v>
      </c>
      <c r="DH58" s="52">
        <f t="shared" si="17"/>
        <v>0.7</v>
      </c>
      <c r="DI58" s="58"/>
      <c r="DJ58" s="58"/>
      <c r="DK58" s="58"/>
      <c r="DL58" s="58"/>
      <c r="DM58" s="6">
        <f t="shared" si="12"/>
        <v>-1</v>
      </c>
      <c r="DN58" s="58">
        <v>0.72</v>
      </c>
      <c r="DO58" s="52">
        <f t="shared" si="19"/>
        <v>0.72</v>
      </c>
      <c r="DP58" s="58">
        <v>0.71499999999999997</v>
      </c>
      <c r="DQ58" s="52">
        <v>0.71499999999999997</v>
      </c>
      <c r="DR58" s="58">
        <v>0.71699999999999997</v>
      </c>
      <c r="DS58" s="52">
        <v>0.71599999999999997</v>
      </c>
      <c r="DT58" s="58"/>
      <c r="DU58" s="58">
        <v>0.71499999999999997</v>
      </c>
      <c r="DV58" s="58"/>
      <c r="DW58" s="58">
        <v>0.71399999999999997</v>
      </c>
      <c r="DX58" s="58">
        <v>0.72</v>
      </c>
      <c r="DY58" s="52">
        <f t="shared" si="2"/>
        <v>0.72</v>
      </c>
      <c r="DZ58" s="52"/>
      <c r="EA58" s="52"/>
      <c r="EB58" s="52"/>
      <c r="EC58" s="52"/>
      <c r="ED58" s="6">
        <f t="shared" si="13"/>
        <v>-1</v>
      </c>
      <c r="EE58" s="58">
        <v>0.7</v>
      </c>
      <c r="EF58" s="52">
        <f t="shared" si="14"/>
        <v>0.7</v>
      </c>
      <c r="EG58" s="58">
        <v>0.7</v>
      </c>
      <c r="EH58" s="52">
        <v>0.69199999999999995</v>
      </c>
      <c r="EI58" s="58"/>
      <c r="EJ58" s="58">
        <v>0.69899999999999995</v>
      </c>
      <c r="EK58" s="58"/>
      <c r="EL58" s="58">
        <v>0.71099999999999997</v>
      </c>
      <c r="EM58" s="58">
        <v>0.7</v>
      </c>
      <c r="EN58" s="52">
        <f t="shared" si="15"/>
        <v>0.7</v>
      </c>
      <c r="EO58" s="52"/>
      <c r="EP58" s="52"/>
      <c r="EQ58" s="52"/>
      <c r="ER58" s="52"/>
      <c r="ES58" s="6">
        <f t="shared" si="16"/>
        <v>-1</v>
      </c>
      <c r="ET58" s="1513"/>
      <c r="EU58" s="1513"/>
    </row>
    <row r="59" spans="1:151" x14ac:dyDescent="0.35">
      <c r="A59" s="695">
        <v>57</v>
      </c>
      <c r="B59" s="587" t="s">
        <v>16</v>
      </c>
      <c r="C59" s="587" t="s">
        <v>1144</v>
      </c>
      <c r="D59" s="587" t="s">
        <v>1364</v>
      </c>
      <c r="E59" s="587" t="s">
        <v>1232</v>
      </c>
      <c r="F59" s="587" t="s">
        <v>1488</v>
      </c>
      <c r="G59" s="1766"/>
      <c r="H59" s="84" t="s">
        <v>1489</v>
      </c>
      <c r="I59" s="1049">
        <v>0.74</v>
      </c>
      <c r="J59" s="1049"/>
      <c r="K59" s="1049">
        <v>0.77400000000000002</v>
      </c>
      <c r="L59" s="1049">
        <v>0.754</v>
      </c>
      <c r="M59" s="52"/>
      <c r="N59" s="1386">
        <v>0.75800000000000001</v>
      </c>
      <c r="O59" s="1386">
        <v>0.76400000000000001</v>
      </c>
      <c r="P59" s="1049"/>
      <c r="Q59" s="1049">
        <v>0.76</v>
      </c>
      <c r="R59" s="1049"/>
      <c r="S59" s="1049">
        <v>0.77400000000000002</v>
      </c>
      <c r="T59" s="1049">
        <v>0.78200000000000003</v>
      </c>
      <c r="U59" s="1049"/>
      <c r="V59" s="1049">
        <v>0.77900000000000003</v>
      </c>
      <c r="W59" s="1049">
        <f t="shared" si="3"/>
        <v>0.754</v>
      </c>
      <c r="X59" s="1049">
        <v>0.76700000000000002</v>
      </c>
      <c r="Y59" s="1049"/>
      <c r="Z59" s="1049">
        <v>0.77200000000000002</v>
      </c>
      <c r="AA59" s="1049"/>
      <c r="AB59" s="1049">
        <v>0.77500000000000002</v>
      </c>
      <c r="AC59" s="1049">
        <v>0.78800000000000003</v>
      </c>
      <c r="AD59" s="52"/>
      <c r="AE59" s="1049">
        <v>0.78900000000000003</v>
      </c>
      <c r="AF59" s="52">
        <f t="shared" si="4"/>
        <v>0.754</v>
      </c>
      <c r="AG59" s="1049">
        <v>0.77200000000000002</v>
      </c>
      <c r="AH59" s="1049"/>
      <c r="AI59" s="1049"/>
      <c r="AJ59" s="1049">
        <v>0.76600000000000001</v>
      </c>
      <c r="AK59" s="1049"/>
      <c r="AL59" s="1049"/>
      <c r="AM59" s="1049">
        <v>0.76500000000000001</v>
      </c>
      <c r="AN59" s="1049">
        <v>0.76900000000000002</v>
      </c>
      <c r="AO59" s="1049">
        <v>0.90400000000000003</v>
      </c>
      <c r="AP59" s="1049"/>
      <c r="AQ59" s="1049"/>
      <c r="AR59" s="1049"/>
      <c r="AS59" s="1049"/>
      <c r="AT59" s="1049">
        <v>0.77800000000000002</v>
      </c>
      <c r="AU59" s="1049">
        <f t="shared" si="5"/>
        <v>0.754</v>
      </c>
      <c r="AV59" s="1049"/>
      <c r="AW59" s="1049"/>
      <c r="AX59" s="1049"/>
      <c r="AY59" s="1049"/>
      <c r="AZ59" s="1049">
        <v>0.91300000000000003</v>
      </c>
      <c r="BA59" s="1049"/>
      <c r="BB59" s="1049"/>
      <c r="BC59" s="1049">
        <v>0.89200000000000002</v>
      </c>
      <c r="BE59" s="1049"/>
      <c r="BF59" s="1049">
        <v>0.89100000000000001</v>
      </c>
      <c r="BG59" s="52">
        <v>0.78100000000000003</v>
      </c>
      <c r="BH59" s="58"/>
      <c r="BI59" s="58"/>
      <c r="BJ59" s="1049">
        <v>0.78100000000000003</v>
      </c>
      <c r="BK59" s="52">
        <v>0.88600000000000001</v>
      </c>
      <c r="BL59" s="52">
        <v>0.755</v>
      </c>
      <c r="BM59" s="52">
        <v>0.89300000000000002</v>
      </c>
      <c r="BN59" s="52"/>
      <c r="BO59" s="52"/>
      <c r="BP59" s="52">
        <v>0.76700000000000002</v>
      </c>
      <c r="BQ59" s="52">
        <v>0.91</v>
      </c>
      <c r="BR59" s="52">
        <f t="shared" si="6"/>
        <v>0.754</v>
      </c>
      <c r="BS59" s="52">
        <v>0.88400000000000001</v>
      </c>
      <c r="BT59" s="52"/>
      <c r="BU59" s="52"/>
      <c r="BV59" s="52">
        <v>0.79100000000000004</v>
      </c>
      <c r="BW59" s="52">
        <v>0.88900000000000001</v>
      </c>
      <c r="BX59" s="52">
        <v>0.76500000000000001</v>
      </c>
      <c r="BY59" s="52">
        <v>0.872</v>
      </c>
      <c r="BZ59" s="52">
        <f t="shared" si="7"/>
        <v>0.754</v>
      </c>
      <c r="CA59" s="52"/>
      <c r="CB59" s="52"/>
      <c r="CC59" s="52">
        <v>0.89100000000000001</v>
      </c>
      <c r="CD59" s="52">
        <v>0.89100000000000001</v>
      </c>
      <c r="CE59" s="52"/>
      <c r="CF59" s="52"/>
      <c r="CG59" s="107">
        <v>0.89400000000000002</v>
      </c>
      <c r="CH59" s="58">
        <f t="shared" si="8"/>
        <v>0.754</v>
      </c>
      <c r="CI59" s="52">
        <v>2.8839999999999999</v>
      </c>
      <c r="CJ59" s="58">
        <v>2.879</v>
      </c>
      <c r="CK59" s="52">
        <v>2.9049999999999998</v>
      </c>
      <c r="CL59" s="58">
        <v>2.8759999999999999</v>
      </c>
      <c r="CM59" s="52"/>
      <c r="CN59" s="52">
        <v>2.9020000000000001</v>
      </c>
      <c r="CO59" s="52"/>
      <c r="CP59" s="52">
        <v>2.8929999999999998</v>
      </c>
      <c r="CQ59" s="107">
        <v>0.89400000000000002</v>
      </c>
      <c r="CR59" s="58">
        <f t="shared" si="9"/>
        <v>0.754</v>
      </c>
      <c r="CS59" s="58"/>
      <c r="CT59" s="58"/>
      <c r="CU59" s="58"/>
      <c r="CV59" s="58"/>
      <c r="CW59" s="6">
        <f t="shared" si="18"/>
        <v>-1</v>
      </c>
      <c r="CX59" s="58">
        <v>1.6</v>
      </c>
      <c r="CY59" s="52">
        <f t="shared" si="10"/>
        <v>1.6</v>
      </c>
      <c r="CZ59" s="58">
        <v>1.5960000000000001</v>
      </c>
      <c r="DA59" s="52">
        <v>1.605</v>
      </c>
      <c r="DB59" s="58">
        <v>1.6120000000000001</v>
      </c>
      <c r="DC59" s="58"/>
      <c r="DD59" s="58">
        <v>1.633</v>
      </c>
      <c r="DE59" s="58"/>
      <c r="DF59" s="58">
        <v>1.601</v>
      </c>
      <c r="DG59" s="58">
        <v>1.6</v>
      </c>
      <c r="DH59" s="52">
        <f t="shared" si="17"/>
        <v>1.6</v>
      </c>
      <c r="DI59" s="58"/>
      <c r="DJ59" s="58"/>
      <c r="DK59" s="58"/>
      <c r="DL59" s="58"/>
      <c r="DM59" s="6">
        <f t="shared" si="12"/>
        <v>-1</v>
      </c>
      <c r="DN59" s="58">
        <v>1.71</v>
      </c>
      <c r="DO59" s="52">
        <f t="shared" si="19"/>
        <v>1.71</v>
      </c>
      <c r="DP59" s="58">
        <v>1.7310000000000001</v>
      </c>
      <c r="DQ59" s="52">
        <v>1.7430000000000001</v>
      </c>
      <c r="DR59" s="58">
        <v>1.734</v>
      </c>
      <c r="DS59" s="52">
        <v>1.7509999999999999</v>
      </c>
      <c r="DT59" s="58"/>
      <c r="DU59" s="58">
        <v>1.732</v>
      </c>
      <c r="DV59" s="58"/>
      <c r="DW59" s="58">
        <v>1.7529999999999999</v>
      </c>
      <c r="DX59" s="58">
        <v>1.71</v>
      </c>
      <c r="DY59" s="52">
        <f t="shared" si="2"/>
        <v>1.71</v>
      </c>
      <c r="DZ59" s="52"/>
      <c r="EA59" s="52"/>
      <c r="EB59" s="52"/>
      <c r="EC59" s="52"/>
      <c r="ED59" s="6">
        <f t="shared" si="13"/>
        <v>-1</v>
      </c>
      <c r="EE59" s="58">
        <v>1.6</v>
      </c>
      <c r="EF59" s="52">
        <f t="shared" si="14"/>
        <v>1.6</v>
      </c>
      <c r="EG59" s="58">
        <v>1.6319999999999999</v>
      </c>
      <c r="EH59" s="52">
        <v>1.643</v>
      </c>
      <c r="EI59" s="58"/>
      <c r="EJ59" s="58">
        <v>1.6359999999999999</v>
      </c>
      <c r="EK59" s="58"/>
      <c r="EL59" s="58">
        <v>1.647</v>
      </c>
      <c r="EM59" s="58">
        <v>1.6</v>
      </c>
      <c r="EN59" s="52">
        <f t="shared" si="15"/>
        <v>1.6</v>
      </c>
      <c r="EO59" s="52"/>
      <c r="EP59" s="52"/>
      <c r="EQ59" s="52"/>
      <c r="ER59" s="52"/>
      <c r="ES59" s="6">
        <f t="shared" si="16"/>
        <v>-1</v>
      </c>
      <c r="ET59" s="1513"/>
      <c r="EU59" s="1513"/>
    </row>
    <row r="60" spans="1:151" ht="15" thickBot="1" x14ac:dyDescent="0.4">
      <c r="A60" s="696">
        <v>58</v>
      </c>
      <c r="B60" s="1360" t="s">
        <v>16</v>
      </c>
      <c r="C60" s="1360" t="s">
        <v>1144</v>
      </c>
      <c r="D60" s="1360" t="s">
        <v>1364</v>
      </c>
      <c r="E60" s="1360" t="s">
        <v>1232</v>
      </c>
      <c r="F60" s="1360" t="s">
        <v>1490</v>
      </c>
      <c r="G60" s="1766"/>
      <c r="H60" s="90" t="s">
        <v>1491</v>
      </c>
      <c r="I60" s="1042">
        <v>0.70599999999999996</v>
      </c>
      <c r="J60" s="1042"/>
      <c r="K60" s="1042">
        <v>0.69599999999999995</v>
      </c>
      <c r="L60" s="1042">
        <v>0.69599999999999995</v>
      </c>
      <c r="M60" s="53"/>
      <c r="N60" s="1387">
        <v>0.71499999999999997</v>
      </c>
      <c r="O60" s="1387">
        <v>0.71</v>
      </c>
      <c r="P60" s="1042"/>
      <c r="Q60" s="1042">
        <v>0.69899999999999995</v>
      </c>
      <c r="R60" s="1042"/>
      <c r="S60" s="1042">
        <v>0.72899999999999998</v>
      </c>
      <c r="T60" s="1042">
        <v>0.71099999999999997</v>
      </c>
      <c r="U60" s="1042"/>
      <c r="V60" s="1042">
        <v>0.73</v>
      </c>
      <c r="W60" s="1042">
        <f t="shared" si="3"/>
        <v>0.69599999999999995</v>
      </c>
      <c r="X60" s="1042">
        <v>0.70299999999999996</v>
      </c>
      <c r="Y60" s="1042"/>
      <c r="Z60" s="1042">
        <v>0.71099999999999997</v>
      </c>
      <c r="AA60" s="1042"/>
      <c r="AB60" s="1042">
        <v>0.73099999999999998</v>
      </c>
      <c r="AC60" s="1042">
        <v>0.71199999999999997</v>
      </c>
      <c r="AD60" s="53"/>
      <c r="AE60" s="1042">
        <v>0.71499999999999997</v>
      </c>
      <c r="AF60" s="52">
        <f t="shared" si="4"/>
        <v>0.69599999999999995</v>
      </c>
      <c r="AG60" s="1042">
        <v>0.71099999999999997</v>
      </c>
      <c r="AH60" s="53"/>
      <c r="AI60" s="1042"/>
      <c r="AJ60" s="1042">
        <v>0.72</v>
      </c>
      <c r="AK60" s="53"/>
      <c r="AL60" s="1042"/>
      <c r="AM60" s="1042">
        <v>0.71</v>
      </c>
      <c r="AN60" s="1042">
        <v>0.71799999999999997</v>
      </c>
      <c r="AO60" s="1042">
        <v>0.83399999999999996</v>
      </c>
      <c r="AP60" s="53"/>
      <c r="AQ60" s="1042"/>
      <c r="AR60" s="53"/>
      <c r="AS60" s="1042"/>
      <c r="AT60" s="1042">
        <v>0.72299999999999998</v>
      </c>
      <c r="AU60" s="1042">
        <f t="shared" si="5"/>
        <v>0.69599999999999995</v>
      </c>
      <c r="AV60" s="1042"/>
      <c r="AW60" s="1042"/>
      <c r="AX60" s="1042"/>
      <c r="AY60" s="1042"/>
      <c r="AZ60" s="1042">
        <v>0.82199999999999995</v>
      </c>
      <c r="BA60" s="1042"/>
      <c r="BB60" s="1042"/>
      <c r="BC60" s="1042">
        <v>0.83899999999999997</v>
      </c>
      <c r="BE60" s="1042"/>
      <c r="BF60" s="1042">
        <v>0.83499999999999996</v>
      </c>
      <c r="BG60" s="53">
        <v>0.73499999999999999</v>
      </c>
      <c r="BH60" s="27"/>
      <c r="BI60" s="27"/>
      <c r="BJ60" s="1042">
        <v>0.71699999999999997</v>
      </c>
      <c r="BK60" s="53">
        <v>0.83599999999999997</v>
      </c>
      <c r="BL60" s="53">
        <v>0.73</v>
      </c>
      <c r="BM60" s="53">
        <v>0.82699999999999996</v>
      </c>
      <c r="BN60" s="53"/>
      <c r="BO60" s="53"/>
      <c r="BP60" s="53">
        <v>0.71699999999999997</v>
      </c>
      <c r="BQ60" s="53">
        <v>0.84399999999999997</v>
      </c>
      <c r="BR60" s="53">
        <f t="shared" si="6"/>
        <v>0.69599999999999995</v>
      </c>
      <c r="BS60" s="53">
        <v>0.82799999999999996</v>
      </c>
      <c r="BT60" s="53"/>
      <c r="BU60" s="53"/>
      <c r="BV60" s="53">
        <v>0.72099999999999997</v>
      </c>
      <c r="BW60" s="53">
        <v>0.82399999999999995</v>
      </c>
      <c r="BX60" s="53">
        <v>0.72899999999999998</v>
      </c>
      <c r="BY60" s="53">
        <v>0.82</v>
      </c>
      <c r="BZ60" s="53">
        <f t="shared" si="7"/>
        <v>0.69599999999999995</v>
      </c>
      <c r="CA60" s="53"/>
      <c r="CB60" s="53"/>
      <c r="CC60" s="53">
        <v>0.82599999999999996</v>
      </c>
      <c r="CD60" s="53">
        <v>0.83499999999999996</v>
      </c>
      <c r="CE60" s="53"/>
      <c r="CF60" s="53"/>
      <c r="CG60" s="53">
        <v>0.83</v>
      </c>
      <c r="CH60" s="58">
        <f t="shared" si="8"/>
        <v>0.69599999999999995</v>
      </c>
      <c r="CI60" s="52">
        <v>1.25</v>
      </c>
      <c r="CJ60" s="58">
        <v>1.2789999999999999</v>
      </c>
      <c r="CK60" s="52">
        <v>1.26</v>
      </c>
      <c r="CL60" s="58">
        <v>1.2709999999999999</v>
      </c>
      <c r="CM60" s="52"/>
      <c r="CN60" s="52">
        <v>1.2350000000000001</v>
      </c>
      <c r="CO60" s="53"/>
      <c r="CP60" s="53">
        <v>1.2509999999999999</v>
      </c>
      <c r="CQ60" s="53">
        <v>0.83</v>
      </c>
      <c r="CR60" s="53">
        <f t="shared" si="9"/>
        <v>0.69599999999999995</v>
      </c>
      <c r="CS60" s="53"/>
      <c r="CT60" s="53"/>
      <c r="CU60" s="53"/>
      <c r="CV60" s="53"/>
      <c r="CW60" s="7">
        <f t="shared" si="18"/>
        <v>-1</v>
      </c>
      <c r="CX60" s="58">
        <v>1.79</v>
      </c>
      <c r="CY60" s="52">
        <f t="shared" si="10"/>
        <v>1.79</v>
      </c>
      <c r="CZ60" s="58">
        <v>1.798</v>
      </c>
      <c r="DA60" s="52">
        <v>1.7989999999999999</v>
      </c>
      <c r="DB60" s="58">
        <v>1.8109999999999999</v>
      </c>
      <c r="DC60" s="58"/>
      <c r="DD60" s="58">
        <v>1.798</v>
      </c>
      <c r="DE60" s="53"/>
      <c r="DF60" s="53">
        <v>1.8109999999999999</v>
      </c>
      <c r="DG60" s="58">
        <v>1.79</v>
      </c>
      <c r="DH60" s="52">
        <f t="shared" si="17"/>
        <v>1.79</v>
      </c>
      <c r="DI60" s="53"/>
      <c r="DJ60" s="53"/>
      <c r="DK60" s="53"/>
      <c r="DL60" s="53"/>
      <c r="DM60" s="7">
        <f t="shared" si="12"/>
        <v>-1</v>
      </c>
      <c r="DN60" s="58">
        <v>1.79</v>
      </c>
      <c r="DO60" s="52">
        <f t="shared" si="19"/>
        <v>1.79</v>
      </c>
      <c r="DP60" s="58">
        <v>1.772</v>
      </c>
      <c r="DQ60" s="52">
        <v>1.792</v>
      </c>
      <c r="DR60" s="58">
        <v>1.7789999999999999</v>
      </c>
      <c r="DS60" s="52">
        <v>1.7729999999999999</v>
      </c>
      <c r="DT60" s="58"/>
      <c r="DU60" s="58">
        <v>1.778</v>
      </c>
      <c r="DV60" s="53"/>
      <c r="DW60" s="53">
        <v>1.788</v>
      </c>
      <c r="DX60" s="58">
        <v>1.79</v>
      </c>
      <c r="DY60" s="52">
        <f t="shared" si="2"/>
        <v>1.79</v>
      </c>
      <c r="DZ60" s="53"/>
      <c r="EA60" s="53"/>
      <c r="EB60" s="53"/>
      <c r="EC60" s="53"/>
      <c r="ED60" s="7">
        <f t="shared" si="13"/>
        <v>-1</v>
      </c>
      <c r="EE60" s="58">
        <v>1.79</v>
      </c>
      <c r="EF60" s="52">
        <f t="shared" si="14"/>
        <v>1.79</v>
      </c>
      <c r="EG60" s="58">
        <v>1.792</v>
      </c>
      <c r="EH60" s="52">
        <v>1.798</v>
      </c>
      <c r="EI60" s="58"/>
      <c r="EJ60" s="58">
        <v>1.7989999999999999</v>
      </c>
      <c r="EK60" s="53"/>
      <c r="EL60" s="53">
        <v>1.798</v>
      </c>
      <c r="EM60" s="58">
        <v>1.79</v>
      </c>
      <c r="EN60" s="52">
        <f t="shared" si="15"/>
        <v>1.79</v>
      </c>
      <c r="EO60" s="52"/>
      <c r="EP60" s="52"/>
      <c r="EQ60" s="52"/>
      <c r="ER60" s="52"/>
      <c r="ES60" s="7">
        <f t="shared" si="16"/>
        <v>-1</v>
      </c>
      <c r="ET60" s="1514"/>
      <c r="EU60" s="1514"/>
    </row>
    <row r="61" spans="1:151" ht="15" thickBot="1" x14ac:dyDescent="0.4">
      <c r="A61" s="695">
        <v>59</v>
      </c>
      <c r="B61" s="587"/>
      <c r="C61" s="587" t="s">
        <v>1144</v>
      </c>
      <c r="D61" s="587" t="s">
        <v>1384</v>
      </c>
      <c r="E61" s="587"/>
      <c r="F61" s="1362" t="s">
        <v>1492</v>
      </c>
      <c r="G61" s="1767"/>
      <c r="H61" s="1338" t="s">
        <v>1493</v>
      </c>
      <c r="I61" s="1042">
        <v>0.70499999999999996</v>
      </c>
      <c r="J61" s="56"/>
      <c r="K61" s="1042">
        <v>0.69799999999999995</v>
      </c>
      <c r="L61" s="1042">
        <v>0.70199999999999996</v>
      </c>
      <c r="M61" s="53"/>
      <c r="N61" s="1387">
        <v>0.73699999999999999</v>
      </c>
      <c r="O61" s="1387">
        <v>0.73599999999999999</v>
      </c>
      <c r="P61" s="1042"/>
      <c r="Q61" s="1042">
        <v>0.73299999999999998</v>
      </c>
      <c r="R61" s="1042"/>
      <c r="S61" s="1042">
        <v>0.746</v>
      </c>
      <c r="T61" s="1042">
        <v>0.72599999999999998</v>
      </c>
      <c r="U61" s="1042"/>
      <c r="V61" s="1042">
        <v>0.73099999999999998</v>
      </c>
      <c r="W61" s="1042">
        <f t="shared" si="3"/>
        <v>0.70199999999999996</v>
      </c>
      <c r="X61" s="1042">
        <v>0.72499999999999998</v>
      </c>
      <c r="Y61" s="1042"/>
      <c r="Z61" s="1042">
        <v>0.72</v>
      </c>
      <c r="AA61" s="1042"/>
      <c r="AB61" s="1042">
        <v>0.72399999999999998</v>
      </c>
      <c r="AC61" s="1042">
        <v>0.71599999999999997</v>
      </c>
      <c r="AD61" s="56"/>
      <c r="AE61" s="1042">
        <v>0.72299999999999998</v>
      </c>
      <c r="AF61" s="56">
        <f t="shared" si="4"/>
        <v>0.70199999999999996</v>
      </c>
      <c r="AG61" s="1042">
        <v>0.70899999999999996</v>
      </c>
      <c r="AH61" s="1042"/>
      <c r="AI61" s="1042"/>
      <c r="AJ61" s="1042">
        <v>0.71699999999999997</v>
      </c>
      <c r="AK61" s="1042"/>
      <c r="AL61" s="1042"/>
      <c r="AM61" s="1042">
        <v>0.72199999999999998</v>
      </c>
      <c r="AN61" s="1042">
        <v>0.72899999999999998</v>
      </c>
      <c r="AO61" s="1042">
        <v>0.68700000000000006</v>
      </c>
      <c r="AP61" s="1042"/>
      <c r="AQ61" s="1042"/>
      <c r="AR61" s="1042"/>
      <c r="AS61" s="1042"/>
      <c r="AT61" s="1042">
        <v>0.71199999999999997</v>
      </c>
      <c r="AU61" s="1042">
        <f t="shared" si="5"/>
        <v>0.70199999999999996</v>
      </c>
      <c r="AV61" s="1042"/>
      <c r="AW61" s="1042"/>
      <c r="AX61" s="1042"/>
      <c r="AY61" s="1042"/>
      <c r="AZ61" s="1042">
        <v>0.72199999999999998</v>
      </c>
      <c r="BA61" s="1042"/>
      <c r="BB61" s="1042"/>
      <c r="BC61" s="1042">
        <v>0.72199999999999998</v>
      </c>
      <c r="BE61" s="1042"/>
      <c r="BF61" s="1042">
        <v>0.71599999999999997</v>
      </c>
      <c r="BG61" s="1049">
        <v>0.73299999999999998</v>
      </c>
      <c r="BH61" s="56"/>
      <c r="BI61" s="32"/>
      <c r="BJ61" s="1042">
        <v>0.73</v>
      </c>
      <c r="BK61" s="1049">
        <v>0.747</v>
      </c>
      <c r="BL61" s="1049">
        <v>0.72</v>
      </c>
      <c r="BM61" s="1049">
        <v>0.75</v>
      </c>
      <c r="BN61" s="1049"/>
      <c r="BO61" s="1049"/>
      <c r="BP61" s="1049">
        <v>0.72799999999999998</v>
      </c>
      <c r="BQ61" s="1049">
        <v>0.71799999999999997</v>
      </c>
      <c r="BR61" s="1049">
        <f t="shared" si="6"/>
        <v>0.70199999999999996</v>
      </c>
      <c r="BS61" s="1049">
        <v>0.75</v>
      </c>
      <c r="BT61" s="1049"/>
      <c r="BU61" s="1049"/>
      <c r="BV61" s="1049">
        <v>0.72399999999999998</v>
      </c>
      <c r="BW61" s="1049">
        <v>0.72399999999999998</v>
      </c>
      <c r="BX61" s="1049">
        <v>0.72599999999999998</v>
      </c>
      <c r="BY61" s="1049">
        <v>0.72699999999999998</v>
      </c>
      <c r="BZ61" s="1049">
        <f t="shared" si="7"/>
        <v>0.70199999999999996</v>
      </c>
      <c r="CA61" s="1049"/>
      <c r="CB61" s="1049"/>
      <c r="CC61" s="1049">
        <v>0.748</v>
      </c>
      <c r="CD61" s="1049">
        <v>0.73699999999999999</v>
      </c>
      <c r="CE61" s="1049"/>
      <c r="CF61" s="1049"/>
      <c r="CG61" s="1049">
        <v>0.73</v>
      </c>
      <c r="CH61" s="66">
        <f t="shared" si="8"/>
        <v>0.70199999999999996</v>
      </c>
      <c r="CI61" s="56">
        <v>0.97899999999999998</v>
      </c>
      <c r="CJ61" s="66">
        <v>0.97799999999999998</v>
      </c>
      <c r="CK61" s="56">
        <v>0.99399999999999999</v>
      </c>
      <c r="CL61" s="66">
        <v>0.98699999999999999</v>
      </c>
      <c r="CM61" s="56"/>
      <c r="CN61" s="56">
        <v>0.93500000000000005</v>
      </c>
      <c r="CO61" s="53"/>
      <c r="CP61" s="53">
        <v>0.97299999999999998</v>
      </c>
      <c r="CQ61" s="1049">
        <v>0.73</v>
      </c>
      <c r="CR61" s="27">
        <f t="shared" si="9"/>
        <v>0.70199999999999996</v>
      </c>
      <c r="CS61" s="27"/>
      <c r="CT61" s="27"/>
      <c r="CU61" s="27"/>
      <c r="CV61" s="27"/>
      <c r="CW61" s="7">
        <f t="shared" si="18"/>
        <v>-1</v>
      </c>
      <c r="CX61" s="66">
        <v>0.87</v>
      </c>
      <c r="CY61" s="56">
        <f t="shared" si="10"/>
        <v>0.87</v>
      </c>
      <c r="CZ61" s="66">
        <v>0.71699999999999997</v>
      </c>
      <c r="DA61" s="56">
        <v>0.71099999999999997</v>
      </c>
      <c r="DB61" s="66">
        <v>0.69799999999999995</v>
      </c>
      <c r="DC61" s="66"/>
      <c r="DD61" s="66">
        <v>0.72499999999999998</v>
      </c>
      <c r="DE61" s="27"/>
      <c r="DF61" s="27">
        <v>0.74199999999999999</v>
      </c>
      <c r="DG61" s="66">
        <v>0.87</v>
      </c>
      <c r="DH61" s="56">
        <f t="shared" si="17"/>
        <v>0.87</v>
      </c>
      <c r="DI61" s="27"/>
      <c r="DJ61" s="27"/>
      <c r="DK61" s="27"/>
      <c r="DL61" s="27"/>
      <c r="DM61" s="7">
        <f t="shared" si="12"/>
        <v>-1</v>
      </c>
      <c r="DN61" s="66">
        <v>1.08</v>
      </c>
      <c r="DO61" s="56">
        <f t="shared" si="19"/>
        <v>1.08</v>
      </c>
      <c r="DP61" s="66">
        <v>1.032</v>
      </c>
      <c r="DQ61" s="56">
        <v>1.052</v>
      </c>
      <c r="DR61" s="66">
        <v>1.046</v>
      </c>
      <c r="DS61" s="56">
        <v>1.04</v>
      </c>
      <c r="DT61" s="66"/>
      <c r="DU61" s="66">
        <v>1.0469999999999999</v>
      </c>
      <c r="DV61" s="27"/>
      <c r="DW61" s="27">
        <v>1.0409999999999999</v>
      </c>
      <c r="DX61" s="66">
        <v>1.08</v>
      </c>
      <c r="DY61" s="56">
        <f t="shared" si="2"/>
        <v>1.08</v>
      </c>
      <c r="DZ61" s="53"/>
      <c r="EA61" s="53"/>
      <c r="EB61" s="53"/>
      <c r="EC61" s="53"/>
      <c r="ED61" s="7">
        <f t="shared" si="13"/>
        <v>-1</v>
      </c>
      <c r="EE61" s="66">
        <v>0.88</v>
      </c>
      <c r="EF61" s="56">
        <f t="shared" si="14"/>
        <v>0.88</v>
      </c>
      <c r="EG61" s="66">
        <v>0.71499999999999997</v>
      </c>
      <c r="EH61" s="56">
        <v>0.70099999999999996</v>
      </c>
      <c r="EI61" s="66"/>
      <c r="EJ61" s="66">
        <v>0.71099999999999997</v>
      </c>
      <c r="EK61" s="27"/>
      <c r="EL61" s="27">
        <v>0.69199999999999995</v>
      </c>
      <c r="EM61" s="66">
        <v>0.88</v>
      </c>
      <c r="EN61" s="56">
        <f t="shared" si="15"/>
        <v>0.88</v>
      </c>
      <c r="EO61" s="56"/>
      <c r="EP61" s="56"/>
      <c r="EQ61" s="56"/>
      <c r="ER61" s="56"/>
      <c r="ES61" s="7">
        <f t="shared" si="16"/>
        <v>-1</v>
      </c>
      <c r="ET61" s="1515"/>
      <c r="EU61" s="1515"/>
    </row>
    <row r="62" spans="1:151" ht="15" thickBot="1" x14ac:dyDescent="0.4">
      <c r="A62" s="730">
        <v>60</v>
      </c>
      <c r="B62" s="1339" t="s">
        <v>16</v>
      </c>
      <c r="C62" s="1339" t="s">
        <v>1254</v>
      </c>
      <c r="D62" s="1339" t="s">
        <v>1364</v>
      </c>
      <c r="E62" s="1339" t="s">
        <v>1255</v>
      </c>
      <c r="F62" s="1339" t="s">
        <v>1494</v>
      </c>
      <c r="G62" s="1766" t="s">
        <v>1495</v>
      </c>
      <c r="H62" s="8" t="s">
        <v>1255</v>
      </c>
      <c r="I62" s="52"/>
      <c r="J62" s="52">
        <v>0.83</v>
      </c>
      <c r="K62" s="58"/>
      <c r="L62" s="52">
        <v>0.83</v>
      </c>
      <c r="M62" s="52">
        <v>0.81</v>
      </c>
      <c r="N62" s="58"/>
      <c r="O62" s="58"/>
      <c r="P62" s="52">
        <v>0.85</v>
      </c>
      <c r="Q62" s="52"/>
      <c r="R62" s="52">
        <v>0.84</v>
      </c>
      <c r="S62" s="52"/>
      <c r="T62" s="52"/>
      <c r="U62" s="52">
        <v>0.84</v>
      </c>
      <c r="V62" s="52"/>
      <c r="W62" s="52">
        <f t="shared" si="3"/>
        <v>0.83</v>
      </c>
      <c r="X62" s="52">
        <v>0.85</v>
      </c>
      <c r="Y62" s="52">
        <v>0.83</v>
      </c>
      <c r="Z62" s="52"/>
      <c r="AA62" s="54" t="s">
        <v>1159</v>
      </c>
      <c r="AB62" s="52">
        <v>0.84</v>
      </c>
      <c r="AC62" s="52"/>
      <c r="AD62" s="52">
        <v>0.83</v>
      </c>
      <c r="AE62" s="54">
        <v>0.84</v>
      </c>
      <c r="AF62" s="52">
        <f t="shared" si="4"/>
        <v>0.83</v>
      </c>
      <c r="AG62" s="54">
        <v>0.85</v>
      </c>
      <c r="AH62" s="52">
        <v>0.85</v>
      </c>
      <c r="AI62" s="52">
        <v>0.84</v>
      </c>
      <c r="AJ62" s="52"/>
      <c r="AK62" s="52">
        <v>0.84</v>
      </c>
      <c r="AL62" s="52">
        <v>0.84299999999999997</v>
      </c>
      <c r="AM62" s="52"/>
      <c r="AN62" s="52"/>
      <c r="AO62" s="52"/>
      <c r="AP62" s="52">
        <v>0.83</v>
      </c>
      <c r="AQ62" s="52">
        <v>0.84</v>
      </c>
      <c r="AR62" s="58">
        <v>0.79</v>
      </c>
      <c r="AS62" s="58">
        <v>0.82</v>
      </c>
      <c r="AT62" s="54">
        <v>0.88</v>
      </c>
      <c r="AU62" s="28">
        <f t="shared" si="5"/>
        <v>0.83</v>
      </c>
      <c r="AV62" s="28">
        <v>0.64</v>
      </c>
      <c r="AW62" s="28">
        <v>0.65</v>
      </c>
      <c r="AX62" s="28">
        <v>0.68</v>
      </c>
      <c r="AY62" s="28">
        <v>0.66</v>
      </c>
      <c r="AZ62" s="28"/>
      <c r="BA62" s="28">
        <v>0.65</v>
      </c>
      <c r="BB62" s="28">
        <v>0.66</v>
      </c>
      <c r="BC62" s="28"/>
      <c r="BD62" s="28">
        <v>0.67</v>
      </c>
      <c r="BE62" s="28">
        <v>0.67</v>
      </c>
      <c r="BF62" s="28"/>
      <c r="BG62" s="28"/>
      <c r="BH62" s="28">
        <v>0.67</v>
      </c>
      <c r="BI62" s="54">
        <v>0.64</v>
      </c>
      <c r="BJ62" s="28">
        <v>0.69</v>
      </c>
      <c r="BK62" s="28">
        <v>0.82</v>
      </c>
      <c r="BL62" s="28"/>
      <c r="BM62" s="28"/>
      <c r="BN62" s="28">
        <v>0.80200000000000005</v>
      </c>
      <c r="BO62" s="28">
        <v>0.71</v>
      </c>
      <c r="BP62" s="54">
        <v>0.69</v>
      </c>
      <c r="BQ62" s="54">
        <v>0.83</v>
      </c>
      <c r="BR62" s="28">
        <f t="shared" si="6"/>
        <v>0.69</v>
      </c>
      <c r="BS62" s="28"/>
      <c r="BT62" s="28">
        <v>0.79</v>
      </c>
      <c r="BU62" s="28">
        <v>0.8</v>
      </c>
      <c r="BV62" s="28">
        <v>0.66</v>
      </c>
      <c r="BW62" s="28">
        <v>0.67</v>
      </c>
      <c r="BX62" s="28">
        <v>0.68700000000000006</v>
      </c>
      <c r="BY62" s="28">
        <v>0.64</v>
      </c>
      <c r="BZ62" s="28">
        <f t="shared" si="7"/>
        <v>0.68700000000000006</v>
      </c>
      <c r="CA62" s="28">
        <v>0.66</v>
      </c>
      <c r="CB62" s="28">
        <v>0.68</v>
      </c>
      <c r="CC62" s="54">
        <v>0.66</v>
      </c>
      <c r="CD62" s="28">
        <v>0.7</v>
      </c>
      <c r="CE62" s="28">
        <v>0.64</v>
      </c>
      <c r="CF62" s="28">
        <v>0.65</v>
      </c>
      <c r="CG62" s="54">
        <v>1.73</v>
      </c>
      <c r="CH62" s="28">
        <v>1.61</v>
      </c>
      <c r="CI62" s="54"/>
      <c r="CJ62" s="28">
        <v>1.66</v>
      </c>
      <c r="CK62" s="54"/>
      <c r="CL62" s="28"/>
      <c r="CM62" s="54">
        <v>1.64</v>
      </c>
      <c r="CN62" s="54">
        <v>1.65</v>
      </c>
      <c r="CO62" s="54">
        <v>1.61</v>
      </c>
      <c r="CP62" s="54"/>
      <c r="CQ62" s="54">
        <v>1.73</v>
      </c>
      <c r="CR62" s="54">
        <f t="shared" si="9"/>
        <v>1.61</v>
      </c>
      <c r="CS62" s="54">
        <v>1.67</v>
      </c>
      <c r="CT62" s="54">
        <v>1.68</v>
      </c>
      <c r="CU62" s="54">
        <v>1.7</v>
      </c>
      <c r="CV62" s="54">
        <v>1.71</v>
      </c>
      <c r="CW62" s="5">
        <f>(CV62-CR62)/CR62</f>
        <v>6.2111801242235941E-2</v>
      </c>
      <c r="CX62" s="28">
        <v>1.52</v>
      </c>
      <c r="CY62" s="54">
        <f t="shared" si="10"/>
        <v>1.52</v>
      </c>
      <c r="CZ62" s="28">
        <v>1.19</v>
      </c>
      <c r="DA62" s="54"/>
      <c r="DB62" s="28"/>
      <c r="DC62" s="28">
        <v>1.17</v>
      </c>
      <c r="DD62" s="28">
        <v>1.1499999999999999</v>
      </c>
      <c r="DE62" s="58">
        <v>1.71</v>
      </c>
      <c r="DF62" s="58"/>
      <c r="DG62" s="28">
        <v>1.52</v>
      </c>
      <c r="DH62" s="58">
        <v>1.72</v>
      </c>
      <c r="DI62" s="58">
        <v>1.72</v>
      </c>
      <c r="DJ62" s="58">
        <v>1.76</v>
      </c>
      <c r="DK62" s="58">
        <v>1.77</v>
      </c>
      <c r="DL62" s="58">
        <v>1.78</v>
      </c>
      <c r="DM62" s="5">
        <f>(DL62-DH62)/DH62</f>
        <v>3.4883720930232592E-2</v>
      </c>
      <c r="DN62" s="28">
        <v>1.8</v>
      </c>
      <c r="DO62" s="54">
        <f t="shared" si="19"/>
        <v>1.8</v>
      </c>
      <c r="DP62" s="28">
        <v>1.58</v>
      </c>
      <c r="DQ62" s="54"/>
      <c r="DR62" s="28"/>
      <c r="DS62" s="54"/>
      <c r="DT62" s="28">
        <v>1.57</v>
      </c>
      <c r="DU62" s="28">
        <v>1.69</v>
      </c>
      <c r="DV62" s="28">
        <v>2.0699999999999998</v>
      </c>
      <c r="DW62" s="28"/>
      <c r="DX62" s="28">
        <v>1.8</v>
      </c>
      <c r="DY62" s="54">
        <v>2.1</v>
      </c>
      <c r="DZ62" s="54">
        <v>2.1</v>
      </c>
      <c r="EA62" s="54">
        <v>2.14</v>
      </c>
      <c r="EB62" s="54">
        <v>2.0499999999999998</v>
      </c>
      <c r="EC62" s="54">
        <v>2.08</v>
      </c>
      <c r="ED62" s="5">
        <f>(EC62-DY62)/DY62</f>
        <v>-9.5238095238095316E-3</v>
      </c>
      <c r="EE62" s="28">
        <v>1.45</v>
      </c>
      <c r="EF62" s="54">
        <f t="shared" si="14"/>
        <v>1.45</v>
      </c>
      <c r="EG62" s="28"/>
      <c r="EH62" s="54"/>
      <c r="EI62" s="28" t="s">
        <v>1496</v>
      </c>
      <c r="EJ62" s="28">
        <v>1.18</v>
      </c>
      <c r="EK62" s="58">
        <v>1.73</v>
      </c>
      <c r="EL62" s="58"/>
      <c r="EM62" s="28">
        <v>1.45</v>
      </c>
      <c r="EN62" s="54">
        <v>1.71</v>
      </c>
      <c r="EO62" s="54">
        <v>1.71</v>
      </c>
      <c r="EP62" s="54">
        <v>1.74</v>
      </c>
      <c r="EQ62" s="54">
        <v>1.77</v>
      </c>
      <c r="ER62" s="54">
        <v>1.78</v>
      </c>
      <c r="ES62" s="5">
        <f>(ER62-EN62)/EN62</f>
        <v>4.0935672514619922E-2</v>
      </c>
      <c r="ET62" s="1185" t="s">
        <v>1497</v>
      </c>
      <c r="EU62" s="1158" t="s">
        <v>1498</v>
      </c>
    </row>
    <row r="63" spans="1:151" ht="15" thickBot="1" x14ac:dyDescent="0.4">
      <c r="A63" s="696">
        <v>61</v>
      </c>
      <c r="B63" s="1360" t="s">
        <v>16</v>
      </c>
      <c r="C63" s="1360" t="s">
        <v>1254</v>
      </c>
      <c r="D63" s="1360" t="s">
        <v>1364</v>
      </c>
      <c r="E63" s="1360" t="s">
        <v>1255</v>
      </c>
      <c r="F63" s="1360" t="s">
        <v>1499</v>
      </c>
      <c r="G63" s="1766"/>
      <c r="H63" s="1006" t="s">
        <v>1255</v>
      </c>
      <c r="I63" s="52"/>
      <c r="J63" s="52">
        <v>0.95</v>
      </c>
      <c r="K63" s="58"/>
      <c r="L63" s="52">
        <v>0.95</v>
      </c>
      <c r="M63" s="52">
        <v>0.94</v>
      </c>
      <c r="N63" s="58"/>
      <c r="O63" s="58"/>
      <c r="P63" s="52">
        <v>0.96</v>
      </c>
      <c r="Q63" s="52"/>
      <c r="R63" s="52">
        <v>0.98099999999999998</v>
      </c>
      <c r="S63" s="52"/>
      <c r="T63" s="52"/>
      <c r="U63" s="52">
        <v>0.98</v>
      </c>
      <c r="V63" s="52"/>
      <c r="W63" s="52">
        <f t="shared" si="3"/>
        <v>0.95</v>
      </c>
      <c r="X63" s="52">
        <v>1</v>
      </c>
      <c r="Y63" s="52">
        <v>0.97</v>
      </c>
      <c r="Z63" s="53"/>
      <c r="AA63" s="53" t="s">
        <v>1159</v>
      </c>
      <c r="AB63" s="53">
        <v>0.98</v>
      </c>
      <c r="AC63" s="53"/>
      <c r="AD63" s="53">
        <v>0.97</v>
      </c>
      <c r="AE63" s="53">
        <v>0.99</v>
      </c>
      <c r="AF63" s="53">
        <f t="shared" si="4"/>
        <v>0.95</v>
      </c>
      <c r="AG63" s="53">
        <v>0.97</v>
      </c>
      <c r="AH63" s="53">
        <v>0.95</v>
      </c>
      <c r="AI63" s="53">
        <v>1.23</v>
      </c>
      <c r="AJ63" s="53"/>
      <c r="AK63" s="53">
        <v>0.99</v>
      </c>
      <c r="AL63" s="53">
        <v>1.28</v>
      </c>
      <c r="AM63" s="53"/>
      <c r="AN63" s="53"/>
      <c r="AO63" s="53"/>
      <c r="AP63" s="53">
        <v>1.01</v>
      </c>
      <c r="AQ63" s="53">
        <v>1.26</v>
      </c>
      <c r="AR63" s="27">
        <v>1.01</v>
      </c>
      <c r="AS63" s="27">
        <v>1.25</v>
      </c>
      <c r="AT63" s="52">
        <v>1</v>
      </c>
      <c r="AU63" s="58">
        <f t="shared" si="5"/>
        <v>0.95</v>
      </c>
      <c r="AV63" s="58">
        <v>0.95</v>
      </c>
      <c r="AW63" s="58">
        <v>1.01</v>
      </c>
      <c r="AX63" s="58">
        <v>0.99</v>
      </c>
      <c r="AY63" s="58">
        <v>0.97</v>
      </c>
      <c r="AZ63" s="58"/>
      <c r="BA63" s="58">
        <v>1.26</v>
      </c>
      <c r="BB63" s="58">
        <v>1.25</v>
      </c>
      <c r="BC63" s="58"/>
      <c r="BD63" s="58">
        <v>1.28</v>
      </c>
      <c r="BE63" s="58">
        <v>1.246</v>
      </c>
      <c r="BF63" s="58"/>
      <c r="BG63" s="58"/>
      <c r="BH63" s="58">
        <v>0.93</v>
      </c>
      <c r="BI63" s="58">
        <v>1.25</v>
      </c>
      <c r="BJ63" s="58">
        <v>1.02</v>
      </c>
      <c r="BK63" s="58">
        <v>1.25</v>
      </c>
      <c r="BL63" s="58"/>
      <c r="BM63" s="58"/>
      <c r="BN63" s="58">
        <v>0.99</v>
      </c>
      <c r="BO63" s="58">
        <v>1.23</v>
      </c>
      <c r="BP63" s="52">
        <v>0.95</v>
      </c>
      <c r="BQ63" s="52">
        <v>1.27</v>
      </c>
      <c r="BR63" s="58">
        <f t="shared" si="6"/>
        <v>0.95</v>
      </c>
      <c r="BS63" s="58"/>
      <c r="BT63" s="58">
        <v>0.92</v>
      </c>
      <c r="BU63" s="58">
        <v>1.23</v>
      </c>
      <c r="BV63" s="58">
        <v>0.96</v>
      </c>
      <c r="BW63" s="58">
        <v>1.27</v>
      </c>
      <c r="BX63" s="58">
        <v>0.94</v>
      </c>
      <c r="BY63" s="58">
        <v>1.24</v>
      </c>
      <c r="BZ63" s="58">
        <f t="shared" si="7"/>
        <v>0.94</v>
      </c>
      <c r="CA63" s="58">
        <v>1.26</v>
      </c>
      <c r="CB63" s="58">
        <v>1.26</v>
      </c>
      <c r="CC63" s="53">
        <v>1.28</v>
      </c>
      <c r="CD63" s="53">
        <v>1.28</v>
      </c>
      <c r="CE63" s="53">
        <v>1.27</v>
      </c>
      <c r="CF63" s="53">
        <v>1.26</v>
      </c>
      <c r="CG63" s="53">
        <v>1.55</v>
      </c>
      <c r="CH63" s="27">
        <v>1.47</v>
      </c>
      <c r="CI63" s="53"/>
      <c r="CJ63" s="27">
        <v>1.53</v>
      </c>
      <c r="CK63" s="53"/>
      <c r="CL63" s="27"/>
      <c r="CM63" s="53">
        <v>1.5</v>
      </c>
      <c r="CN63" s="53">
        <v>1.51</v>
      </c>
      <c r="CO63" s="53">
        <v>1.52</v>
      </c>
      <c r="CP63" s="53"/>
      <c r="CQ63" s="53">
        <v>1.55</v>
      </c>
      <c r="CR63" s="53">
        <f t="shared" si="9"/>
        <v>1.47</v>
      </c>
      <c r="CS63" s="53">
        <v>1.45</v>
      </c>
      <c r="CT63" s="53">
        <v>1.53</v>
      </c>
      <c r="CU63" s="53">
        <v>1.56</v>
      </c>
      <c r="CV63" s="53">
        <v>1.57</v>
      </c>
      <c r="CW63" s="7">
        <f t="shared" ref="CW63:CW65" si="20">(CV63-CR63)/CR63</f>
        <v>6.8027210884353803E-2</v>
      </c>
      <c r="CX63" s="27">
        <v>1.43</v>
      </c>
      <c r="CY63" s="53">
        <f t="shared" si="10"/>
        <v>1.43</v>
      </c>
      <c r="CZ63" s="27">
        <v>1.21</v>
      </c>
      <c r="DA63" s="53"/>
      <c r="DB63" s="27"/>
      <c r="DC63" s="27">
        <v>1.19</v>
      </c>
      <c r="DD63" s="27">
        <v>1.2</v>
      </c>
      <c r="DE63" s="27">
        <v>1.69</v>
      </c>
      <c r="DF63" s="27"/>
      <c r="DG63" s="27">
        <v>1.43</v>
      </c>
      <c r="DH63" s="27">
        <v>1.73</v>
      </c>
      <c r="DI63" s="27">
        <v>1.73</v>
      </c>
      <c r="DJ63" s="27">
        <v>1.77</v>
      </c>
      <c r="DK63" s="27">
        <v>1.76</v>
      </c>
      <c r="DL63" s="27">
        <v>1.77</v>
      </c>
      <c r="DM63" s="7">
        <f>(DL63-DH63)/DH63</f>
        <v>2.3121387283237014E-2</v>
      </c>
      <c r="DN63" s="27">
        <v>1.66</v>
      </c>
      <c r="DO63" s="53">
        <f t="shared" si="19"/>
        <v>1.66</v>
      </c>
      <c r="DP63" s="27">
        <v>1.53</v>
      </c>
      <c r="DQ63" s="53"/>
      <c r="DR63" s="27"/>
      <c r="DS63" s="53"/>
      <c r="DT63" s="27">
        <v>1.54</v>
      </c>
      <c r="DU63" s="27">
        <v>1.53</v>
      </c>
      <c r="DV63" s="27">
        <v>1.98</v>
      </c>
      <c r="DW63" s="27"/>
      <c r="DX63" s="27">
        <v>1.66</v>
      </c>
      <c r="DY63" s="53">
        <v>1.94</v>
      </c>
      <c r="DZ63" s="53">
        <v>1.94</v>
      </c>
      <c r="EA63" s="53">
        <v>2.0299999999999998</v>
      </c>
      <c r="EB63" s="53">
        <v>2.0099999999999998</v>
      </c>
      <c r="EC63" s="53">
        <v>2.04</v>
      </c>
      <c r="ED63" s="7">
        <f t="shared" ref="ED63:ED65" si="21">(EC63-DY63)/DY63</f>
        <v>5.1546391752577365E-2</v>
      </c>
      <c r="EE63" s="27">
        <v>1.38</v>
      </c>
      <c r="EF63" s="53">
        <v>1.38</v>
      </c>
      <c r="EG63" s="27"/>
      <c r="EH63" s="53"/>
      <c r="EI63" s="27">
        <v>1.2</v>
      </c>
      <c r="EJ63" s="27">
        <v>1.17</v>
      </c>
      <c r="EK63" s="27">
        <v>1.72</v>
      </c>
      <c r="EL63" s="27"/>
      <c r="EM63" s="27">
        <v>1.38</v>
      </c>
      <c r="EN63" s="53">
        <v>1.69</v>
      </c>
      <c r="EO63" s="53">
        <v>1.71</v>
      </c>
      <c r="EP63" s="53">
        <v>1.75</v>
      </c>
      <c r="EQ63" s="53">
        <v>1.7</v>
      </c>
      <c r="ER63" s="53">
        <v>1.71</v>
      </c>
      <c r="ES63" s="7">
        <f>(ER63-EN63)/EN63</f>
        <v>1.1834319526627229E-2</v>
      </c>
      <c r="ET63" s="1183" t="s">
        <v>1500</v>
      </c>
      <c r="EU63" s="1158" t="s">
        <v>1498</v>
      </c>
    </row>
    <row r="64" spans="1:151" ht="15" thickBot="1" x14ac:dyDescent="0.4">
      <c r="A64" s="730">
        <v>62</v>
      </c>
      <c r="B64" s="1330" t="s">
        <v>16</v>
      </c>
      <c r="C64" s="1330" t="s">
        <v>1254</v>
      </c>
      <c r="D64" s="1339" t="s">
        <v>1384</v>
      </c>
      <c r="E64" s="1363" t="s">
        <v>1255</v>
      </c>
      <c r="F64" s="1363" t="s">
        <v>1501</v>
      </c>
      <c r="G64" s="1766"/>
      <c r="H64" s="8" t="s">
        <v>1501</v>
      </c>
      <c r="I64" s="76"/>
      <c r="J64" s="351">
        <v>0.83</v>
      </c>
      <c r="K64" s="351"/>
      <c r="L64" s="76">
        <v>0.83799999999999997</v>
      </c>
      <c r="M64" s="48">
        <v>0.85</v>
      </c>
      <c r="N64" s="351"/>
      <c r="O64" s="351"/>
      <c r="P64" s="76">
        <v>0.86</v>
      </c>
      <c r="Q64" s="76"/>
      <c r="R64" s="76">
        <v>0.87</v>
      </c>
      <c r="S64" s="76"/>
      <c r="T64" s="48"/>
      <c r="U64" s="48">
        <v>0.86</v>
      </c>
      <c r="V64" s="48"/>
      <c r="W64" s="48">
        <f t="shared" si="3"/>
        <v>0.83799999999999997</v>
      </c>
      <c r="X64" s="48">
        <v>0.84</v>
      </c>
      <c r="Y64" s="48">
        <v>0.85</v>
      </c>
      <c r="Z64" s="47"/>
      <c r="AA64" s="54" t="s">
        <v>1159</v>
      </c>
      <c r="AB64" s="47">
        <v>0.86</v>
      </c>
      <c r="AC64" s="47"/>
      <c r="AD64" s="47">
        <v>0.84</v>
      </c>
      <c r="AE64" s="51">
        <v>0.85</v>
      </c>
      <c r="AF64" s="47">
        <f t="shared" si="4"/>
        <v>0.83799999999999997</v>
      </c>
      <c r="AG64" s="51">
        <v>0.84</v>
      </c>
      <c r="AH64" s="47">
        <v>0.85</v>
      </c>
      <c r="AI64" s="47">
        <v>1.24</v>
      </c>
      <c r="AJ64" s="47"/>
      <c r="AK64" s="47">
        <v>0.85</v>
      </c>
      <c r="AL64" s="47">
        <v>1.2781</v>
      </c>
      <c r="AM64" s="47"/>
      <c r="AN64" s="47"/>
      <c r="AO64" s="47"/>
      <c r="AP64" s="47">
        <v>0.85</v>
      </c>
      <c r="AQ64" s="47">
        <v>1.25</v>
      </c>
      <c r="AR64" s="51">
        <v>0.81</v>
      </c>
      <c r="AS64" s="51">
        <v>1.27</v>
      </c>
      <c r="AT64" s="48">
        <v>0.88</v>
      </c>
      <c r="AU64" s="57">
        <f t="shared" si="5"/>
        <v>0.83799999999999997</v>
      </c>
      <c r="AV64" s="57">
        <v>0.84</v>
      </c>
      <c r="AW64" s="57">
        <v>0.82</v>
      </c>
      <c r="AX64" s="57">
        <v>0.83</v>
      </c>
      <c r="AY64" s="57">
        <v>0.84</v>
      </c>
      <c r="AZ64" s="57"/>
      <c r="BA64" s="57">
        <v>1.25</v>
      </c>
      <c r="BB64" s="57">
        <v>0.66</v>
      </c>
      <c r="BC64" s="57"/>
      <c r="BD64" s="57">
        <v>0.68</v>
      </c>
      <c r="BE64" s="57">
        <v>0.8</v>
      </c>
      <c r="BF64" s="57"/>
      <c r="BG64" s="57"/>
      <c r="BH64" s="57">
        <v>0.81</v>
      </c>
      <c r="BI64" s="57">
        <v>0.71</v>
      </c>
      <c r="BJ64" s="57">
        <v>0.84</v>
      </c>
      <c r="BK64" s="57">
        <v>0.66</v>
      </c>
      <c r="BL64" s="57"/>
      <c r="BM64" s="57"/>
      <c r="BN64" s="57">
        <v>0.79</v>
      </c>
      <c r="BO64" s="57">
        <v>0.67</v>
      </c>
      <c r="BP64" s="48">
        <v>0.83</v>
      </c>
      <c r="BQ64" s="48">
        <v>0.69</v>
      </c>
      <c r="BR64" s="57">
        <f t="shared" si="6"/>
        <v>0.83</v>
      </c>
      <c r="BS64" s="57"/>
      <c r="BT64" s="57">
        <v>0.74</v>
      </c>
      <c r="BU64" s="57">
        <v>0.64</v>
      </c>
      <c r="BV64" s="57">
        <v>0.86</v>
      </c>
      <c r="BW64" s="57">
        <v>0.69</v>
      </c>
      <c r="BX64" s="57">
        <v>0.83</v>
      </c>
      <c r="BY64" s="57">
        <v>0.64</v>
      </c>
      <c r="BZ64" s="57">
        <f t="shared" si="7"/>
        <v>0.83</v>
      </c>
      <c r="CA64" s="57">
        <v>0.66</v>
      </c>
      <c r="CB64" s="57">
        <v>0.66</v>
      </c>
      <c r="CC64" s="51">
        <v>0.67</v>
      </c>
      <c r="CD64" s="51">
        <v>0.73</v>
      </c>
      <c r="CE64" s="51">
        <v>0.63</v>
      </c>
      <c r="CF64" s="51">
        <v>0.67</v>
      </c>
      <c r="CG64" s="51">
        <v>0.67</v>
      </c>
      <c r="CH64" s="51">
        <f t="shared" si="8"/>
        <v>0.67</v>
      </c>
      <c r="CI64" s="47"/>
      <c r="CJ64" s="51">
        <v>0.69</v>
      </c>
      <c r="CK64" s="47"/>
      <c r="CL64" s="51"/>
      <c r="CM64" s="47">
        <v>0.71</v>
      </c>
      <c r="CN64" s="47">
        <v>0.71</v>
      </c>
      <c r="CO64" s="47">
        <v>0.72</v>
      </c>
      <c r="CP64" s="47"/>
      <c r="CQ64" s="51">
        <v>0.67</v>
      </c>
      <c r="CR64" s="51">
        <f t="shared" si="9"/>
        <v>0.67</v>
      </c>
      <c r="CS64" s="51">
        <v>0.71</v>
      </c>
      <c r="CT64" s="51">
        <v>0.71</v>
      </c>
      <c r="CU64" s="51">
        <v>0.72</v>
      </c>
      <c r="CV64" s="51">
        <v>0.69079999999999997</v>
      </c>
      <c r="CW64" s="7">
        <f t="shared" si="20"/>
        <v>3.104477611940288E-2</v>
      </c>
      <c r="CX64" s="51"/>
      <c r="CY64" s="47">
        <f t="shared" si="10"/>
        <v>0</v>
      </c>
      <c r="CZ64" s="51" t="s">
        <v>1502</v>
      </c>
      <c r="DA64" s="47"/>
      <c r="DB64" s="51"/>
      <c r="DC64" s="51" t="s">
        <v>1502</v>
      </c>
      <c r="DD64" s="51" t="s">
        <v>1502</v>
      </c>
      <c r="DE64" s="51" t="s">
        <v>1502</v>
      </c>
      <c r="DF64" s="51"/>
      <c r="DG64" s="51"/>
      <c r="DH64" s="51" t="s">
        <v>1502</v>
      </c>
      <c r="DI64" s="51" t="s">
        <v>1502</v>
      </c>
      <c r="DJ64" s="51"/>
      <c r="DK64" s="51"/>
      <c r="DL64" s="51"/>
      <c r="DM64" s="5"/>
      <c r="DN64" s="51">
        <v>0.79</v>
      </c>
      <c r="DO64" s="47">
        <f t="shared" si="19"/>
        <v>0.79</v>
      </c>
      <c r="DP64" s="51">
        <v>0.65</v>
      </c>
      <c r="DQ64" s="47"/>
      <c r="DR64" s="51"/>
      <c r="DS64" s="47"/>
      <c r="DT64" s="51">
        <v>0.68</v>
      </c>
      <c r="DU64" s="51">
        <v>0.68</v>
      </c>
      <c r="DV64" s="51">
        <v>1.2230000000000001</v>
      </c>
      <c r="DW64" s="51"/>
      <c r="DX64" s="51">
        <v>0.79</v>
      </c>
      <c r="DY64" s="47">
        <v>1.29</v>
      </c>
      <c r="DZ64" s="47">
        <v>1.29</v>
      </c>
      <c r="EA64" s="47">
        <v>1.22</v>
      </c>
      <c r="EB64" s="47">
        <v>1.21</v>
      </c>
      <c r="EC64" s="47">
        <v>1.2354000000000001</v>
      </c>
      <c r="ED64" s="5">
        <f t="shared" si="21"/>
        <v>-4.2325581395348824E-2</v>
      </c>
      <c r="EE64" s="51"/>
      <c r="EF64" s="47">
        <f t="shared" si="14"/>
        <v>0</v>
      </c>
      <c r="EG64" s="51"/>
      <c r="EH64" s="47"/>
      <c r="EI64" s="51" t="s">
        <v>1502</v>
      </c>
      <c r="EJ64" s="51" t="s">
        <v>1502</v>
      </c>
      <c r="EK64" s="51" t="s">
        <v>1502</v>
      </c>
      <c r="EL64" s="51"/>
      <c r="EM64" s="51"/>
      <c r="EN64" s="51" t="s">
        <v>1502</v>
      </c>
      <c r="EO64" s="47"/>
      <c r="EP64" s="47"/>
      <c r="EQ64" s="47"/>
      <c r="ER64" s="47"/>
      <c r="ES64" s="5"/>
      <c r="ET64" s="1185" t="s">
        <v>1503</v>
      </c>
      <c r="EU64" s="1185" t="s">
        <v>1504</v>
      </c>
    </row>
    <row r="65" spans="1:151" ht="15" thickBot="1" x14ac:dyDescent="0.4">
      <c r="A65" s="696">
        <v>63</v>
      </c>
      <c r="B65" s="1364" t="s">
        <v>16</v>
      </c>
      <c r="C65" s="1364" t="s">
        <v>1254</v>
      </c>
      <c r="D65" s="1360" t="s">
        <v>1384</v>
      </c>
      <c r="E65" s="1365" t="s">
        <v>1255</v>
      </c>
      <c r="F65" s="1365" t="s">
        <v>1505</v>
      </c>
      <c r="G65" s="1767"/>
      <c r="H65" s="1006" t="s">
        <v>1505</v>
      </c>
      <c r="I65" s="50"/>
      <c r="J65" s="103">
        <v>0.82</v>
      </c>
      <c r="K65" s="103"/>
      <c r="L65" s="50">
        <v>0.83</v>
      </c>
      <c r="M65" s="49">
        <v>0.84</v>
      </c>
      <c r="N65" s="103"/>
      <c r="O65" s="103"/>
      <c r="P65" s="50">
        <v>0.83</v>
      </c>
      <c r="Q65" s="50"/>
      <c r="R65" s="50">
        <v>0.86</v>
      </c>
      <c r="S65" s="50"/>
      <c r="T65" s="49"/>
      <c r="U65" s="49">
        <v>0.82</v>
      </c>
      <c r="V65" s="49"/>
      <c r="W65" s="49">
        <f t="shared" si="3"/>
        <v>0.83</v>
      </c>
      <c r="X65" s="49">
        <v>0.83</v>
      </c>
      <c r="Y65" s="49">
        <v>0.85</v>
      </c>
      <c r="Z65" s="49"/>
      <c r="AA65" s="53" t="s">
        <v>1159</v>
      </c>
      <c r="AB65" s="53" t="s">
        <v>1159</v>
      </c>
      <c r="AC65" s="49"/>
      <c r="AD65" s="49" t="s">
        <v>1159</v>
      </c>
      <c r="AE65" s="109">
        <v>0.83</v>
      </c>
      <c r="AF65" s="49">
        <f t="shared" si="4"/>
        <v>0.83</v>
      </c>
      <c r="AG65" s="109">
        <v>0.83</v>
      </c>
      <c r="AH65" s="49">
        <v>0.84</v>
      </c>
      <c r="AI65" s="49">
        <v>0.83</v>
      </c>
      <c r="AJ65" s="49"/>
      <c r="AK65" s="49">
        <v>0.83</v>
      </c>
      <c r="AL65" s="49">
        <v>0.83</v>
      </c>
      <c r="AM65" s="49"/>
      <c r="AN65" s="49"/>
      <c r="AO65" s="49"/>
      <c r="AP65" s="49">
        <v>0.84</v>
      </c>
      <c r="AQ65" s="49">
        <v>0.86</v>
      </c>
      <c r="AR65" s="109">
        <v>0.82</v>
      </c>
      <c r="AS65" s="109">
        <v>0.81</v>
      </c>
      <c r="AT65" s="49">
        <v>0.84</v>
      </c>
      <c r="AU65" s="109">
        <f t="shared" si="5"/>
        <v>0.83</v>
      </c>
      <c r="AV65" s="109">
        <v>0.82</v>
      </c>
      <c r="AW65" s="109">
        <v>0.67</v>
      </c>
      <c r="AX65" s="109">
        <v>0.66</v>
      </c>
      <c r="AY65" s="109">
        <v>0.66</v>
      </c>
      <c r="AZ65" s="109"/>
      <c r="BA65" s="109">
        <v>0.66</v>
      </c>
      <c r="BB65" s="109">
        <v>0.65</v>
      </c>
      <c r="BC65" s="109"/>
      <c r="BD65" s="109">
        <v>0.68</v>
      </c>
      <c r="BE65" s="109">
        <v>0.66</v>
      </c>
      <c r="BF65" s="109"/>
      <c r="BG65" s="109"/>
      <c r="BH65" s="109">
        <v>0.64</v>
      </c>
      <c r="BI65" s="109">
        <v>0.81</v>
      </c>
      <c r="BJ65" s="109">
        <v>0.68</v>
      </c>
      <c r="BK65" s="109">
        <v>0.85</v>
      </c>
      <c r="BL65" s="109"/>
      <c r="BM65" s="109"/>
      <c r="BN65" s="109">
        <v>0.68</v>
      </c>
      <c r="BO65" s="109">
        <v>0.84</v>
      </c>
      <c r="BP65" s="49">
        <v>0.67</v>
      </c>
      <c r="BQ65" s="49">
        <v>0.82</v>
      </c>
      <c r="BR65" s="109">
        <f t="shared" si="6"/>
        <v>0.67</v>
      </c>
      <c r="BS65" s="109"/>
      <c r="BT65" s="109">
        <v>0.81</v>
      </c>
      <c r="BU65" s="109">
        <v>0.82</v>
      </c>
      <c r="BV65" s="109">
        <v>0.66</v>
      </c>
      <c r="BW65" s="109">
        <v>0.68</v>
      </c>
      <c r="BX65" s="109">
        <v>0.67</v>
      </c>
      <c r="BY65" s="109">
        <v>0.67</v>
      </c>
      <c r="BZ65" s="109">
        <f t="shared" si="7"/>
        <v>0.67</v>
      </c>
      <c r="CA65" s="109">
        <v>0.65</v>
      </c>
      <c r="CB65" s="109">
        <v>0.67</v>
      </c>
      <c r="CC65" s="109">
        <v>0.67</v>
      </c>
      <c r="CD65" s="109">
        <v>0.67</v>
      </c>
      <c r="CE65" s="109">
        <v>0.65</v>
      </c>
      <c r="CF65" s="109">
        <v>0.66</v>
      </c>
      <c r="CG65" s="109">
        <v>0.67</v>
      </c>
      <c r="CH65" s="109">
        <f t="shared" si="8"/>
        <v>0.67</v>
      </c>
      <c r="CI65" s="49"/>
      <c r="CJ65" s="109">
        <v>0.68</v>
      </c>
      <c r="CK65" s="49"/>
      <c r="CL65" s="109"/>
      <c r="CM65" s="49">
        <v>0.68</v>
      </c>
      <c r="CN65" s="49">
        <v>0.7</v>
      </c>
      <c r="CO65" s="49">
        <v>0.72</v>
      </c>
      <c r="CP65" s="49"/>
      <c r="CQ65" s="109">
        <v>0.67</v>
      </c>
      <c r="CR65" s="109">
        <v>0.83</v>
      </c>
      <c r="CS65" s="109">
        <v>0.72</v>
      </c>
      <c r="CT65" s="109">
        <v>0.75</v>
      </c>
      <c r="CU65" s="109">
        <v>0.71</v>
      </c>
      <c r="CV65" s="109">
        <v>0.72499999999999998</v>
      </c>
      <c r="CW65" s="7">
        <f t="shared" si="20"/>
        <v>-0.12650602409638553</v>
      </c>
      <c r="CX65" s="109"/>
      <c r="CY65" s="49">
        <f t="shared" si="10"/>
        <v>0</v>
      </c>
      <c r="CZ65" s="109" t="s">
        <v>1502</v>
      </c>
      <c r="DA65" s="49"/>
      <c r="DB65" s="109"/>
      <c r="DC65" s="109" t="s">
        <v>1502</v>
      </c>
      <c r="DD65" s="109" t="s">
        <v>1502</v>
      </c>
      <c r="DE65" s="109" t="s">
        <v>1502</v>
      </c>
      <c r="DF65" s="109"/>
      <c r="DG65" s="109"/>
      <c r="DH65" s="109" t="s">
        <v>1502</v>
      </c>
      <c r="DI65" s="109" t="s">
        <v>1502</v>
      </c>
      <c r="DJ65" s="109"/>
      <c r="DK65" s="109"/>
      <c r="DL65" s="109"/>
      <c r="DM65" s="7"/>
      <c r="DN65" s="109">
        <v>1.08</v>
      </c>
      <c r="DO65" s="49">
        <f t="shared" si="19"/>
        <v>1.08</v>
      </c>
      <c r="DP65" s="109">
        <v>0.79</v>
      </c>
      <c r="DQ65" s="49"/>
      <c r="DR65" s="109"/>
      <c r="DS65" s="49"/>
      <c r="DT65" s="109">
        <v>0.75</v>
      </c>
      <c r="DU65" s="109">
        <v>0.77</v>
      </c>
      <c r="DV65" s="109">
        <v>1.29</v>
      </c>
      <c r="DW65" s="109"/>
      <c r="DX65" s="109">
        <v>1.08</v>
      </c>
      <c r="DY65" s="49">
        <v>1.21</v>
      </c>
      <c r="DZ65" s="49">
        <v>1.21</v>
      </c>
      <c r="EA65" s="49">
        <v>1.3</v>
      </c>
      <c r="EB65" s="49">
        <v>1.3</v>
      </c>
      <c r="EC65" s="49">
        <v>1.2796000000000001</v>
      </c>
      <c r="ED65" s="7">
        <f t="shared" si="21"/>
        <v>5.752066115702488E-2</v>
      </c>
      <c r="EE65" s="109"/>
      <c r="EF65" s="49">
        <f t="shared" si="14"/>
        <v>0</v>
      </c>
      <c r="EG65" s="109"/>
      <c r="EH65" s="49"/>
      <c r="EI65" s="109" t="s">
        <v>1502</v>
      </c>
      <c r="EJ65" s="109" t="s">
        <v>1502</v>
      </c>
      <c r="EK65" s="109" t="s">
        <v>1502</v>
      </c>
      <c r="EL65" s="109"/>
      <c r="EM65" s="109"/>
      <c r="EN65" s="109" t="s">
        <v>1502</v>
      </c>
      <c r="EO65" s="49"/>
      <c r="EP65" s="49"/>
      <c r="EQ65" s="49"/>
      <c r="ER65" s="49"/>
      <c r="ES65" s="7"/>
      <c r="ET65" s="1183" t="s">
        <v>1500</v>
      </c>
      <c r="EU65" s="1183" t="s">
        <v>1504</v>
      </c>
    </row>
  </sheetData>
  <mergeCells count="9">
    <mergeCell ref="CX1:DM1"/>
    <mergeCell ref="DN1:ED1"/>
    <mergeCell ref="EE1:ES1"/>
    <mergeCell ref="L1:CW1"/>
    <mergeCell ref="G62:G65"/>
    <mergeCell ref="G3:G23"/>
    <mergeCell ref="G24:G33"/>
    <mergeCell ref="G34:G55"/>
    <mergeCell ref="G56:G61"/>
  </mergeCells>
  <conditionalFormatting sqref="CW3:CW65">
    <cfRule type="cellIs" dxfId="638" priority="10" operator="between">
      <formula>0</formula>
      <formula>0.1</formula>
    </cfRule>
    <cfRule type="cellIs" dxfId="637" priority="11" stopIfTrue="1" operator="greaterThanOrEqual">
      <formula>0.1</formula>
    </cfRule>
    <cfRule type="cellIs" dxfId="636" priority="12" operator="lessThan">
      <formula>0.005</formula>
    </cfRule>
  </conditionalFormatting>
  <conditionalFormatting sqref="DM3:DM65">
    <cfRule type="cellIs" dxfId="635" priority="7" operator="between">
      <formula>0</formula>
      <formula>0.1</formula>
    </cfRule>
    <cfRule type="cellIs" dxfId="634" priority="8" stopIfTrue="1" operator="greaterThanOrEqual">
      <formula>0.1</formula>
    </cfRule>
    <cfRule type="cellIs" dxfId="633" priority="9" operator="lessThan">
      <formula>0.005</formula>
    </cfRule>
  </conditionalFormatting>
  <conditionalFormatting sqref="ED3:ED65">
    <cfRule type="cellIs" dxfId="632" priority="4" operator="between">
      <formula>0</formula>
      <formula>0.1</formula>
    </cfRule>
    <cfRule type="cellIs" dxfId="631" priority="5" stopIfTrue="1" operator="greaterThanOrEqual">
      <formula>0.1</formula>
    </cfRule>
    <cfRule type="cellIs" dxfId="630" priority="6" operator="lessThan">
      <formula>0.005</formula>
    </cfRule>
  </conditionalFormatting>
  <conditionalFormatting sqref="ES3:ES65">
    <cfRule type="cellIs" dxfId="629" priority="1" operator="between">
      <formula>0</formula>
      <formula>0.1</formula>
    </cfRule>
    <cfRule type="cellIs" dxfId="628" priority="2" stopIfTrue="1" operator="greaterThanOrEqual">
      <formula>0.1</formula>
    </cfRule>
    <cfRule type="cellIs" dxfId="627" priority="3" operator="lessThan">
      <formula>0.005</formula>
    </cfRule>
  </conditionalFormatting>
  <hyperlinks>
    <hyperlink ref="ET27" r:id="rId1" display="https://issues.labcollab.net/browse/SBR-48297" xr:uid="{503391DF-36E3-4BA8-BE35-4622388E9917}"/>
    <hyperlink ref="ET31" r:id="rId2" display="https://issues.labcollab.net/browse/SBR-49692" xr:uid="{69504F83-CBB9-4DAE-A19C-BD411DEF79E2}"/>
    <hyperlink ref="ET32" r:id="rId3" display="https://issues.labcollab.net/browse/SBR-49692" xr:uid="{FF0012A5-8B79-4B5D-87DE-07DA279F39E3}"/>
    <hyperlink ref="ET33" r:id="rId4" display="https://issues.labcollab.net/browse/JEIGHTEEN-1794" xr:uid="{23F0B07F-4985-4440-9823-B29C2E45A64D}"/>
    <hyperlink ref="ET29" r:id="rId5" display="https://issues.labcollab.net/browse/SBR-50751" xr:uid="{BA21C5FD-7D9D-4EAA-86A8-9872D54FB175}"/>
    <hyperlink ref="ET34" r:id="rId6" display="https://issues.labcollab.net/browse/SBR-50755" xr:uid="{359C4E76-7BBA-4AF1-858B-11535DCD908A}"/>
    <hyperlink ref="ET36" r:id="rId7" display="https://issues.labcollab.net/browse/SBR-50755" xr:uid="{6C787291-EDFE-4777-A8FB-6E46E339D5EE}"/>
    <hyperlink ref="ET38" r:id="rId8" display="https://issues.labcollab.net/browse/SBR-50755" xr:uid="{E89072F1-958F-47BD-A325-A2B3712825AF}"/>
    <hyperlink ref="ET39" r:id="rId9" display="https://issues.labcollab.net/browse/SBR-50755" xr:uid="{CB920E93-BEEB-4C18-B741-E67416F86301}"/>
    <hyperlink ref="ET40" r:id="rId10" display="https://issues.labcollab.net/browse/SBR-50755" xr:uid="{2DF35CB3-71F8-4500-8C95-DE7EDCABC28F}"/>
    <hyperlink ref="ET41" r:id="rId11" display="https://issues.labcollab.net/browse/SBR-50755" xr:uid="{544B99F9-3B6E-46D4-9B4B-CD6E9EF8A9DC}"/>
    <hyperlink ref="ET42" r:id="rId12" display="https://issues.labcollab.net/browse/SBR-50755" xr:uid="{F2DC1451-4FD5-4E67-915F-5ACEA8C9AB9D}"/>
    <hyperlink ref="ET43" r:id="rId13" display="https://issues.labcollab.net/browse/SBR-50755" xr:uid="{D3C42E9E-585D-4ED0-BD5F-23FEB9A9341D}"/>
    <hyperlink ref="ET44" r:id="rId14" display="https://issues.labcollab.net/browse/SBR-50755" xr:uid="{38119661-AD16-400F-98FE-AA6CC92F9512}"/>
    <hyperlink ref="ET45" r:id="rId15" display="https://issues.labcollab.net/browse/SBR-50755" xr:uid="{7A284707-F351-4B2B-8D75-6ED6E6F0A157}"/>
    <hyperlink ref="ET48" r:id="rId16" display="https://issues.labcollab.net/browse/SBR-50755" xr:uid="{48E10D64-C72F-49ED-B4C6-4D221292199E}"/>
    <hyperlink ref="ET49" r:id="rId17" display="https://issues.labcollab.net/browse/SBR-50755" xr:uid="{432764E3-3B6B-46D5-986B-47DFF31DD017}"/>
    <hyperlink ref="ET57" r:id="rId18" display="https://issues.labcollab.net/browse/SBR-50752" xr:uid="{33B03966-9639-4CC0-8876-1CD91BA0EC29}"/>
    <hyperlink ref="ET62" r:id="rId19" display="https://issues.labcollab.net/browse/SBR-50847" xr:uid="{2A34DF0C-E24D-4992-9DCC-B085832C2D05}"/>
    <hyperlink ref="ET63" r:id="rId20" display="https://issues.labcollab.net/browse/SBR-50847" xr:uid="{C4734E99-1C07-486E-8E3D-EB8DBF414EAF}"/>
    <hyperlink ref="ET64" r:id="rId21" display="https://issues.labcollab.net/browse/SBR-50847" xr:uid="{1022BF11-8350-4306-A8B6-053D8058308E}"/>
    <hyperlink ref="ET65" r:id="rId22" display="https://issues.labcollab.net/browse/SBR-50847" xr:uid="{AE0EE4D5-8A06-4945-A95D-F386C11CC458}"/>
    <hyperlink ref="EU62" r:id="rId23" xr:uid="{217B3671-83CB-4CEC-B82F-DBBD815597AB}"/>
    <hyperlink ref="EU63" r:id="rId24" xr:uid="{FF84C234-4CC4-423C-97D2-59EEF7977C09}"/>
  </hyperlinks>
  <pageMargins left="0.7" right="0.7" top="0.75" bottom="0.75" header="0.3" footer="0.3"/>
  <pageSetup orientation="portrait" r:id="rId25"/>
  <legacyDrawing r:id="rId26"/>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2DEA5-195D-4134-A4FB-8EE36F67D911}">
  <dimension ref="A1:FA33"/>
  <sheetViews>
    <sheetView topLeftCell="CB1" zoomScaleNormal="100" workbookViewId="0">
      <selection activeCell="EA12" sqref="EA12"/>
    </sheetView>
  </sheetViews>
  <sheetFormatPr defaultRowHeight="14.5" x14ac:dyDescent="0.35"/>
  <cols>
    <col min="2" max="2" width="11.54296875" customWidth="1"/>
    <col min="4" max="4" width="39.54296875" customWidth="1"/>
    <col min="5" max="9" width="0" hidden="1" customWidth="1"/>
    <col min="10" max="10" width="9" hidden="1" customWidth="1"/>
    <col min="11" max="11" width="10" hidden="1" customWidth="1"/>
    <col min="12" max="13" width="9.54296875" hidden="1" customWidth="1"/>
    <col min="14" max="14" width="10.453125" hidden="1" customWidth="1"/>
    <col min="15" max="21" width="11.54296875" hidden="1" customWidth="1"/>
    <col min="22" max="23" width="11.453125" hidden="1" customWidth="1"/>
    <col min="24" max="27" width="10.453125" hidden="1" customWidth="1"/>
    <col min="28" max="37" width="10" hidden="1" customWidth="1"/>
    <col min="38" max="38" width="9.54296875" hidden="1" customWidth="1"/>
    <col min="39" max="39" width="10.453125" hidden="1" customWidth="1"/>
    <col min="40" max="50" width="10" hidden="1" customWidth="1"/>
    <col min="51" max="51" width="9.453125" hidden="1" customWidth="1"/>
    <col min="52" max="52" width="12.453125" hidden="1" customWidth="1"/>
    <col min="53" max="53" width="13.54296875" hidden="1" customWidth="1"/>
    <col min="54" max="54" width="10.453125" hidden="1" customWidth="1"/>
    <col min="55" max="55" width="9.453125" hidden="1" customWidth="1"/>
    <col min="56" max="56" width="10.54296875" hidden="1" customWidth="1"/>
    <col min="57" max="58" width="10.453125" hidden="1" customWidth="1"/>
    <col min="59" max="61" width="9.453125" hidden="1" customWidth="1"/>
    <col min="62" max="62" width="10.54296875" hidden="1" customWidth="1"/>
    <col min="63" max="63" width="11.453125" hidden="1" customWidth="1"/>
    <col min="64" max="64" width="9.453125" hidden="1" customWidth="1"/>
    <col min="65" max="65" width="10.54296875" hidden="1" customWidth="1"/>
    <col min="66" max="69" width="10.1796875" hidden="1" customWidth="1"/>
    <col min="70" max="70" width="8.453125" bestFit="1" customWidth="1"/>
    <col min="71" max="75" width="11.08984375" bestFit="1" customWidth="1"/>
    <col min="76" max="77" width="10.08984375" bestFit="1" customWidth="1"/>
    <col min="78" max="78" width="10.1796875" customWidth="1"/>
    <col min="79" max="80" width="12.1796875" customWidth="1"/>
    <col min="81" max="81" width="11" customWidth="1"/>
    <col min="82" max="82" width="9.54296875" customWidth="1"/>
    <col min="83" max="84" width="0" hidden="1" customWidth="1"/>
    <col min="85" max="89" width="9.453125" hidden="1" customWidth="1"/>
    <col min="90" max="100" width="11" hidden="1" customWidth="1"/>
    <col min="101" max="108" width="15.453125" hidden="1" customWidth="1"/>
    <col min="109" max="109" width="10.453125" hidden="1" customWidth="1"/>
    <col min="110" max="110" width="13.54296875" hidden="1" customWidth="1"/>
    <col min="111" max="112" width="10.453125" hidden="1" customWidth="1"/>
    <col min="113" max="113" width="11.453125" hidden="1" customWidth="1"/>
    <col min="114" max="114" width="10.1796875" hidden="1" customWidth="1"/>
    <col min="115" max="115" width="13.7265625" hidden="1" customWidth="1"/>
    <col min="116" max="116" width="11.1796875" hidden="1" customWidth="1"/>
    <col min="117" max="117" width="13" hidden="1" customWidth="1"/>
    <col min="118" max="118" width="10.1796875" hidden="1" customWidth="1"/>
    <col min="119" max="119" width="13.26953125" hidden="1" customWidth="1"/>
    <col min="120" max="120" width="11.08984375" hidden="1" customWidth="1"/>
    <col min="121" max="121" width="13" hidden="1" customWidth="1"/>
    <col min="122" max="122" width="10.08984375" hidden="1" customWidth="1"/>
    <col min="123" max="124" width="10.1796875" customWidth="1"/>
    <col min="125" max="125" width="9.453125" customWidth="1"/>
    <col min="126" max="126" width="10.1796875" hidden="1" customWidth="1"/>
    <col min="127" max="127" width="9.453125" hidden="1" customWidth="1"/>
    <col min="128" max="128" width="11.81640625" hidden="1" customWidth="1"/>
    <col min="129" max="129" width="10.1796875" hidden="1" customWidth="1"/>
    <col min="130" max="132" width="9.453125" customWidth="1"/>
    <col min="133" max="133" width="12.54296875" hidden="1" customWidth="1"/>
    <col min="134" max="134" width="9.453125" hidden="1" customWidth="1"/>
    <col min="135" max="136" width="11.54296875" hidden="1" customWidth="1"/>
    <col min="137" max="137" width="12.54296875" hidden="1" customWidth="1"/>
    <col min="138" max="138" width="9.453125" customWidth="1"/>
    <col min="139" max="140" width="11" customWidth="1"/>
    <col min="141" max="141" width="9.453125" customWidth="1"/>
    <col min="142" max="143" width="9.453125" hidden="1" customWidth="1"/>
    <col min="144" max="145" width="11.1796875" hidden="1" customWidth="1"/>
    <col min="146" max="146" width="11.26953125" hidden="1" customWidth="1"/>
    <col min="147" max="147" width="9.453125" customWidth="1"/>
    <col min="148" max="148" width="11.1796875" customWidth="1"/>
    <col min="149" max="149" width="9.453125" customWidth="1"/>
    <col min="150" max="150" width="15.453125" style="4" customWidth="1"/>
    <col min="151" max="151" width="11.453125" customWidth="1"/>
  </cols>
  <sheetData>
    <row r="1" spans="1:157" ht="15" thickBot="1" x14ac:dyDescent="0.4">
      <c r="A1" s="1803" t="s">
        <v>1506</v>
      </c>
      <c r="B1" s="1804"/>
      <c r="C1" s="1804"/>
      <c r="D1" s="1805"/>
      <c r="E1" s="1433"/>
      <c r="F1" s="1432"/>
      <c r="G1" s="1795" t="s">
        <v>10</v>
      </c>
      <c r="H1" s="1796"/>
      <c r="I1" s="1796"/>
      <c r="J1" s="1796"/>
      <c r="K1" s="1796"/>
      <c r="L1" s="1796"/>
      <c r="M1" s="1796"/>
      <c r="N1" s="1796"/>
      <c r="O1" s="1796"/>
      <c r="P1" s="1797"/>
      <c r="Q1" s="1797"/>
      <c r="R1" s="1797"/>
      <c r="S1" s="1797"/>
      <c r="T1" s="1797"/>
      <c r="U1" s="1797"/>
      <c r="V1" s="1797"/>
      <c r="W1" s="1797"/>
      <c r="X1" s="1797"/>
      <c r="Y1" s="1797"/>
      <c r="Z1" s="1797"/>
      <c r="AA1" s="1797"/>
      <c r="AB1" s="1797"/>
      <c r="AC1" s="1797"/>
      <c r="AD1" s="1797"/>
      <c r="AE1" s="1797"/>
      <c r="AF1" s="1797"/>
      <c r="AG1" s="1797"/>
      <c r="AH1" s="1797"/>
      <c r="AI1" s="1797"/>
      <c r="AJ1" s="1797"/>
      <c r="AK1" s="1797"/>
      <c r="AL1" s="1797"/>
      <c r="AM1" s="1797"/>
      <c r="AN1" s="1797"/>
      <c r="AO1" s="1797"/>
      <c r="AP1" s="1797"/>
      <c r="AQ1" s="1797"/>
      <c r="AR1" s="1797"/>
      <c r="AS1" s="1797"/>
      <c r="AT1" s="1797"/>
      <c r="AU1" s="1797"/>
      <c r="AV1" s="1797"/>
      <c r="AW1" s="1797"/>
      <c r="AX1" s="1797"/>
      <c r="AY1" s="1797"/>
      <c r="AZ1" s="1797"/>
      <c r="BA1" s="1797"/>
      <c r="BB1" s="1797"/>
      <c r="BC1" s="1797"/>
      <c r="BD1" s="1797"/>
      <c r="BE1" s="1797"/>
      <c r="BF1" s="1797"/>
      <c r="BG1" s="1797"/>
      <c r="BH1" s="1797"/>
      <c r="BI1" s="1797"/>
      <c r="BJ1" s="1797"/>
      <c r="BK1" s="1797"/>
      <c r="BL1" s="1797"/>
      <c r="BM1" s="1797"/>
      <c r="BN1" s="1797"/>
      <c r="BO1" s="1797"/>
      <c r="BP1" s="1797"/>
      <c r="BQ1" s="1797"/>
      <c r="BR1" s="1797"/>
      <c r="BS1" s="1797"/>
      <c r="BT1" s="1797"/>
      <c r="BU1" s="1797"/>
      <c r="BV1" s="1797"/>
      <c r="BW1" s="1797"/>
      <c r="BX1" s="1797"/>
      <c r="BY1" s="1797"/>
      <c r="BZ1" s="1797"/>
      <c r="CA1" s="1797"/>
      <c r="CB1" s="1797"/>
      <c r="CC1" s="1797"/>
      <c r="CD1" s="1798"/>
      <c r="CE1" s="1795" t="s">
        <v>13</v>
      </c>
      <c r="CF1" s="1796"/>
      <c r="CG1" s="1796"/>
      <c r="CH1" s="1796"/>
      <c r="CI1" s="1796"/>
      <c r="CJ1" s="1796"/>
      <c r="CK1" s="1796"/>
      <c r="CL1" s="1796"/>
      <c r="CM1" s="1797"/>
      <c r="CN1" s="1797"/>
      <c r="CO1" s="1797"/>
      <c r="CP1" s="1797"/>
      <c r="CQ1" s="1797"/>
      <c r="CR1" s="1797"/>
      <c r="CS1" s="1797"/>
      <c r="CT1" s="1797"/>
      <c r="CU1" s="1797"/>
      <c r="CV1" s="1797"/>
      <c r="CW1" s="1797"/>
      <c r="CX1" s="1797"/>
      <c r="CY1" s="1797"/>
      <c r="CZ1" s="1797"/>
      <c r="DA1" s="1797"/>
      <c r="DB1" s="1797"/>
      <c r="DC1" s="1797"/>
      <c r="DD1" s="1797"/>
      <c r="DE1" s="1797"/>
      <c r="DF1" s="1797"/>
      <c r="DG1" s="1797"/>
      <c r="DH1" s="1797"/>
      <c r="DI1" s="1797"/>
      <c r="DJ1" s="1797"/>
      <c r="DK1" s="1797"/>
      <c r="DL1" s="1797"/>
      <c r="DM1" s="1797"/>
      <c r="DN1" s="1797"/>
      <c r="DO1" s="1797"/>
      <c r="DP1" s="1797"/>
      <c r="DQ1" s="1797"/>
      <c r="DR1" s="1797"/>
      <c r="DS1" s="1797"/>
      <c r="DT1" s="1797"/>
      <c r="DU1" s="1798"/>
      <c r="DV1" s="1760" t="s">
        <v>1261</v>
      </c>
      <c r="DW1" s="1761"/>
      <c r="DX1" s="1761"/>
      <c r="DY1" s="1761"/>
      <c r="DZ1" s="1761"/>
      <c r="EA1" s="1761"/>
      <c r="EB1" s="1762"/>
      <c r="EC1" s="1763" t="s">
        <v>1262</v>
      </c>
      <c r="ED1" s="1764"/>
      <c r="EE1" s="1764"/>
      <c r="EF1" s="1764"/>
      <c r="EG1" s="1764"/>
      <c r="EH1" s="1764"/>
      <c r="EI1" s="1764"/>
      <c r="EJ1" s="1764"/>
      <c r="EK1" s="1765"/>
      <c r="EL1" s="1760" t="s">
        <v>1263</v>
      </c>
      <c r="EM1" s="1761"/>
      <c r="EN1" s="1761"/>
      <c r="EO1" s="1761"/>
      <c r="EP1" s="1761"/>
      <c r="EQ1" s="1761"/>
      <c r="ER1" s="1761"/>
      <c r="ES1" s="1762"/>
      <c r="ET1" s="1779" t="s">
        <v>1507</v>
      </c>
      <c r="EU1" s="1779" t="s">
        <v>1508</v>
      </c>
      <c r="EV1" s="1429"/>
      <c r="EW1" s="1429"/>
      <c r="EX1" s="1429"/>
      <c r="EY1" s="1429"/>
      <c r="EZ1" s="1429"/>
      <c r="FA1" s="1429"/>
    </row>
    <row r="2" spans="1:157" ht="15" hidden="1" customHeight="1" thickBot="1" x14ac:dyDescent="0.4">
      <c r="A2" s="1799" t="s">
        <v>1264</v>
      </c>
      <c r="B2" s="78"/>
      <c r="C2" s="78"/>
      <c r="D2" s="1779" t="s">
        <v>1509</v>
      </c>
      <c r="E2" s="1431"/>
      <c r="F2" s="1430"/>
      <c r="G2" s="1801" t="s">
        <v>1510</v>
      </c>
      <c r="H2" s="1781"/>
      <c r="I2" s="1781"/>
      <c r="J2" s="1781" t="s">
        <v>1511</v>
      </c>
      <c r="K2" s="1786"/>
      <c r="L2" s="1786"/>
      <c r="M2" s="1786"/>
      <c r="N2" s="1786"/>
      <c r="O2" s="1786"/>
      <c r="P2" s="1787"/>
      <c r="Q2" s="1787"/>
      <c r="R2" s="1787"/>
      <c r="S2" s="1787"/>
      <c r="T2" s="1787"/>
      <c r="U2" s="1787"/>
      <c r="V2" s="1787"/>
      <c r="W2" s="1787"/>
      <c r="X2" s="1787"/>
      <c r="Y2" s="1787"/>
      <c r="Z2" s="1787"/>
      <c r="AA2" s="1787"/>
      <c r="AB2" s="1787"/>
      <c r="AC2" s="1787"/>
      <c r="AD2" s="1787"/>
      <c r="AE2" s="1787"/>
      <c r="AF2" s="1787"/>
      <c r="AG2" s="1787"/>
      <c r="AH2" s="1787"/>
      <c r="AI2" s="1787"/>
      <c r="AJ2" s="1787"/>
      <c r="AK2" s="1787"/>
      <c r="AL2" s="1787"/>
      <c r="AM2" s="1787"/>
      <c r="AN2" s="1787"/>
      <c r="AO2" s="1787"/>
      <c r="AP2" s="1787"/>
      <c r="AQ2" s="1787"/>
      <c r="AR2" s="1787"/>
      <c r="AS2" s="1787"/>
      <c r="AT2" s="1787"/>
      <c r="AU2" s="1787"/>
      <c r="AV2" s="1787"/>
      <c r="AW2" s="1787"/>
      <c r="AX2" s="1787"/>
      <c r="AY2" s="1787"/>
      <c r="AZ2" s="1787"/>
      <c r="BA2" s="1787"/>
      <c r="BB2" s="1787"/>
      <c r="BC2" s="1787"/>
      <c r="BD2" s="1787"/>
      <c r="BE2" s="1787"/>
      <c r="BF2" s="1787"/>
      <c r="BG2" s="1787"/>
      <c r="BH2" s="1787"/>
      <c r="BI2" s="1787"/>
      <c r="BJ2" s="1787"/>
      <c r="BK2" s="1787"/>
      <c r="BL2" s="1787"/>
      <c r="BM2" s="1787"/>
      <c r="BN2" s="1787"/>
      <c r="BO2" s="1787"/>
      <c r="BP2" s="1787"/>
      <c r="BQ2" s="1787"/>
      <c r="BR2" s="1787"/>
      <c r="BS2" s="1787"/>
      <c r="BT2" s="1787"/>
      <c r="BU2" s="1787"/>
      <c r="BV2" s="1787"/>
      <c r="BW2" s="1787"/>
      <c r="BX2" s="1787"/>
      <c r="BY2" s="1787"/>
      <c r="BZ2" s="1787"/>
      <c r="CA2" s="1787"/>
      <c r="CB2" s="1787"/>
      <c r="CC2" s="1787"/>
      <c r="CD2" s="1788"/>
      <c r="CE2" s="1794" t="s">
        <v>1510</v>
      </c>
      <c r="CF2" s="1786"/>
      <c r="CG2" s="1786"/>
      <c r="CH2" s="1786" t="s">
        <v>1511</v>
      </c>
      <c r="CI2" s="1786"/>
      <c r="CJ2" s="1786"/>
      <c r="CK2" s="1786"/>
      <c r="CL2" s="1786"/>
      <c r="CM2" s="1787"/>
      <c r="CN2" s="1787"/>
      <c r="CO2" s="1787"/>
      <c r="CP2" s="1787"/>
      <c r="CQ2" s="1787"/>
      <c r="CR2" s="1787"/>
      <c r="CS2" s="1787"/>
      <c r="CT2" s="1787"/>
      <c r="CU2" s="1787"/>
      <c r="CV2" s="1787"/>
      <c r="CW2" s="1787"/>
      <c r="CX2" s="1787"/>
      <c r="CY2" s="1787"/>
      <c r="CZ2" s="1787"/>
      <c r="DA2" s="1787"/>
      <c r="DB2" s="1787"/>
      <c r="DC2" s="1787"/>
      <c r="DD2" s="1787"/>
      <c r="DE2" s="1787"/>
      <c r="DF2" s="1787"/>
      <c r="DG2" s="1787"/>
      <c r="DH2" s="1787"/>
      <c r="DI2" s="1787"/>
      <c r="DJ2" s="1787"/>
      <c r="DK2" s="1787"/>
      <c r="DL2" s="1787"/>
      <c r="DM2" s="1787"/>
      <c r="DN2" s="1787"/>
      <c r="DO2" s="1787"/>
      <c r="DP2" s="1787"/>
      <c r="DQ2" s="1787"/>
      <c r="DR2" s="1787"/>
      <c r="DS2" s="1787"/>
      <c r="DT2" s="1787"/>
      <c r="DU2" s="1788"/>
      <c r="DV2" s="1483"/>
      <c r="DW2" s="1483"/>
      <c r="DX2" s="1483"/>
      <c r="DY2" s="1483"/>
      <c r="DZ2" s="1483"/>
      <c r="EA2" s="1483"/>
      <c r="EB2" s="1483"/>
      <c r="EC2" s="1483"/>
      <c r="ED2" s="1483"/>
      <c r="EE2" s="1483"/>
      <c r="EF2" s="1483"/>
      <c r="EG2" s="1483"/>
      <c r="EH2" s="1483"/>
      <c r="EI2" s="1483"/>
      <c r="EJ2" s="1483"/>
      <c r="EK2" s="1483"/>
      <c r="EL2" s="1483"/>
      <c r="EM2" s="1483"/>
      <c r="EN2" s="1483"/>
      <c r="EO2" s="1483"/>
      <c r="EP2" s="1483"/>
      <c r="EQ2" s="1483"/>
      <c r="ER2" s="1483"/>
      <c r="ES2" s="1483"/>
      <c r="ET2" s="1771"/>
      <c r="EU2" s="1771"/>
      <c r="EV2" s="1429"/>
      <c r="EW2" s="1429"/>
      <c r="EX2" s="1429"/>
      <c r="EY2" s="1429"/>
      <c r="EZ2" s="1429"/>
      <c r="FA2" s="1429"/>
    </row>
    <row r="3" spans="1:157" ht="58.5" customHeight="1" thickBot="1" x14ac:dyDescent="0.4">
      <c r="A3" s="1800"/>
      <c r="B3" s="1443" t="s">
        <v>1512</v>
      </c>
      <c r="C3" s="1771" t="s">
        <v>29</v>
      </c>
      <c r="D3" s="1771"/>
      <c r="E3" s="1806" t="s">
        <v>1513</v>
      </c>
      <c r="F3" s="1808" t="s">
        <v>1514</v>
      </c>
      <c r="G3" s="1810" t="s">
        <v>1515</v>
      </c>
      <c r="H3" s="1812" t="s">
        <v>1516</v>
      </c>
      <c r="I3" s="1812" t="s">
        <v>1517</v>
      </c>
      <c r="J3" s="1430" t="s">
        <v>1518</v>
      </c>
      <c r="K3" s="1779" t="s">
        <v>1519</v>
      </c>
      <c r="L3" s="1779" t="s">
        <v>1520</v>
      </c>
      <c r="M3" s="1779" t="s">
        <v>1521</v>
      </c>
      <c r="N3" s="1779" t="s">
        <v>1522</v>
      </c>
      <c r="O3" s="1779" t="s">
        <v>1523</v>
      </c>
      <c r="P3" s="1779" t="s">
        <v>1524</v>
      </c>
      <c r="Q3" s="1779" t="s">
        <v>1525</v>
      </c>
      <c r="R3" s="1779" t="s">
        <v>1526</v>
      </c>
      <c r="S3" s="1779" t="s">
        <v>1527</v>
      </c>
      <c r="T3" s="1779" t="s">
        <v>1528</v>
      </c>
      <c r="U3" s="1802" t="s">
        <v>1529</v>
      </c>
      <c r="V3" s="79" t="s">
        <v>1530</v>
      </c>
      <c r="W3" s="105" t="s">
        <v>1531</v>
      </c>
      <c r="X3" s="1779" t="s">
        <v>1532</v>
      </c>
      <c r="Y3" s="1779" t="s">
        <v>1533</v>
      </c>
      <c r="Z3" s="1779" t="s">
        <v>1534</v>
      </c>
      <c r="AA3" s="1779" t="s">
        <v>1535</v>
      </c>
      <c r="AB3" s="1779" t="s">
        <v>1536</v>
      </c>
      <c r="AC3" s="1779" t="s">
        <v>1537</v>
      </c>
      <c r="AD3" s="79" t="s">
        <v>1538</v>
      </c>
      <c r="AE3" s="79" t="s">
        <v>1539</v>
      </c>
      <c r="AF3" s="79" t="s">
        <v>1540</v>
      </c>
      <c r="AG3" s="79" t="s">
        <v>1541</v>
      </c>
      <c r="AH3" s="79" t="s">
        <v>1542</v>
      </c>
      <c r="AI3" s="79" t="s">
        <v>1543</v>
      </c>
      <c r="AJ3" s="79" t="s">
        <v>1544</v>
      </c>
      <c r="AK3" s="79" t="s">
        <v>1544</v>
      </c>
      <c r="AL3" s="1779" t="s">
        <v>1545</v>
      </c>
      <c r="AM3" s="1779" t="s">
        <v>1546</v>
      </c>
      <c r="AN3" s="1779" t="s">
        <v>1547</v>
      </c>
      <c r="AO3" s="1779" t="s">
        <v>1548</v>
      </c>
      <c r="AP3" s="1779" t="s">
        <v>1549</v>
      </c>
      <c r="AQ3" s="1779" t="s">
        <v>1550</v>
      </c>
      <c r="AR3" s="1779" t="s">
        <v>1551</v>
      </c>
      <c r="AS3" s="1779" t="s">
        <v>1552</v>
      </c>
      <c r="AT3" s="1779" t="s">
        <v>1553</v>
      </c>
      <c r="AU3" s="1779" t="s">
        <v>1554</v>
      </c>
      <c r="AV3" s="1779" t="s">
        <v>1555</v>
      </c>
      <c r="AW3" s="1779" t="s">
        <v>1556</v>
      </c>
      <c r="AX3" s="1779" t="s">
        <v>1557</v>
      </c>
      <c r="AY3" s="1779" t="s">
        <v>1558</v>
      </c>
      <c r="AZ3" s="1779" t="s">
        <v>1559</v>
      </c>
      <c r="BA3" s="1779" t="s">
        <v>1560</v>
      </c>
      <c r="BB3" s="1779" t="s">
        <v>1561</v>
      </c>
      <c r="BC3" s="1779" t="s">
        <v>1562</v>
      </c>
      <c r="BD3" s="1779" t="s">
        <v>1563</v>
      </c>
      <c r="BE3" s="1779" t="s">
        <v>1564</v>
      </c>
      <c r="BF3" s="1779" t="s">
        <v>1565</v>
      </c>
      <c r="BG3" s="1779" t="s">
        <v>1566</v>
      </c>
      <c r="BH3" s="1799" t="s">
        <v>1567</v>
      </c>
      <c r="BI3" s="1799" t="s">
        <v>1568</v>
      </c>
      <c r="BJ3" s="1779" t="s">
        <v>1569</v>
      </c>
      <c r="BK3" s="1771" t="s">
        <v>1570</v>
      </c>
      <c r="BL3" s="1773" t="s">
        <v>1571</v>
      </c>
      <c r="BM3" s="1771" t="s">
        <v>1572</v>
      </c>
      <c r="BN3" s="1771" t="s">
        <v>1573</v>
      </c>
      <c r="BO3" s="137" t="s">
        <v>1574</v>
      </c>
      <c r="BP3" s="137" t="s">
        <v>1575</v>
      </c>
      <c r="BQ3" s="137" t="s">
        <v>1576</v>
      </c>
      <c r="BR3" s="1779" t="s">
        <v>972</v>
      </c>
      <c r="BS3" s="1779" t="s">
        <v>1577</v>
      </c>
      <c r="BT3" s="1779" t="s">
        <v>1578</v>
      </c>
      <c r="BU3" s="1779" t="s">
        <v>1579</v>
      </c>
      <c r="BV3" s="1779" t="s">
        <v>1580</v>
      </c>
      <c r="BW3" s="1779" t="s">
        <v>1581</v>
      </c>
      <c r="BX3" s="137" t="s">
        <v>1575</v>
      </c>
      <c r="BY3" s="137" t="s">
        <v>1576</v>
      </c>
      <c r="BZ3" s="1779" t="s">
        <v>989</v>
      </c>
      <c r="CA3" s="79" t="s">
        <v>1582</v>
      </c>
      <c r="CB3" s="79" t="s">
        <v>1583</v>
      </c>
      <c r="CC3" s="1773" t="s">
        <v>1584</v>
      </c>
      <c r="CD3" s="1773" t="s">
        <v>1585</v>
      </c>
      <c r="CE3" s="1777" t="s">
        <v>1515</v>
      </c>
      <c r="CF3" s="1781" t="s">
        <v>1586</v>
      </c>
      <c r="CG3" s="1781" t="s">
        <v>1517</v>
      </c>
      <c r="CH3" s="133" t="s">
        <v>1587</v>
      </c>
      <c r="CI3" s="1788" t="s">
        <v>1100</v>
      </c>
      <c r="CJ3" s="1779" t="s">
        <v>1520</v>
      </c>
      <c r="CK3" s="1779" t="s">
        <v>1588</v>
      </c>
      <c r="CL3" s="1779" t="s">
        <v>1523</v>
      </c>
      <c r="CM3" s="1779" t="s">
        <v>1589</v>
      </c>
      <c r="CN3" s="1779" t="s">
        <v>1590</v>
      </c>
      <c r="CO3" s="1779" t="s">
        <v>1591</v>
      </c>
      <c r="CP3" s="1790" t="s">
        <v>1592</v>
      </c>
      <c r="CQ3" s="1779" t="s">
        <v>1534</v>
      </c>
      <c r="CR3" s="1779" t="s">
        <v>1593</v>
      </c>
      <c r="CS3" s="1792" t="s">
        <v>1594</v>
      </c>
      <c r="CT3" s="79" t="s">
        <v>1595</v>
      </c>
      <c r="CU3" s="79" t="s">
        <v>1596</v>
      </c>
      <c r="CV3" s="79" t="s">
        <v>1597</v>
      </c>
      <c r="CW3" s="79" t="s">
        <v>1544</v>
      </c>
      <c r="CX3" s="1779" t="s">
        <v>1598</v>
      </c>
      <c r="CY3" s="1779" t="s">
        <v>1599</v>
      </c>
      <c r="CZ3" s="79" t="s">
        <v>1600</v>
      </c>
      <c r="DA3" s="1483" t="s">
        <v>638</v>
      </c>
      <c r="DB3" s="1483" t="s">
        <v>640</v>
      </c>
      <c r="DC3" s="1483" t="s">
        <v>641</v>
      </c>
      <c r="DD3" s="1483" t="s">
        <v>1601</v>
      </c>
      <c r="DE3" s="1483" t="s">
        <v>1067</v>
      </c>
      <c r="DF3" s="1483" t="s">
        <v>1602</v>
      </c>
      <c r="DG3" s="1779" t="s">
        <v>1562</v>
      </c>
      <c r="DH3" s="1779" t="s">
        <v>1603</v>
      </c>
      <c r="DI3" s="1779" t="s">
        <v>1604</v>
      </c>
      <c r="DJ3" s="1779" t="s">
        <v>1567</v>
      </c>
      <c r="DK3" s="1779" t="s">
        <v>1605</v>
      </c>
      <c r="DL3" s="1779" t="s">
        <v>1606</v>
      </c>
      <c r="DM3" s="1780" t="s">
        <v>1607</v>
      </c>
      <c r="DN3" s="1780" t="s">
        <v>1608</v>
      </c>
      <c r="DO3" s="1779" t="s">
        <v>1124</v>
      </c>
      <c r="DP3" s="1779" t="s">
        <v>1609</v>
      </c>
      <c r="DQ3" s="1780" t="s">
        <v>1607</v>
      </c>
      <c r="DR3" s="1780" t="s">
        <v>1608</v>
      </c>
      <c r="DS3" s="1779" t="s">
        <v>1125</v>
      </c>
      <c r="DT3" s="137" t="s">
        <v>1610</v>
      </c>
      <c r="DU3" s="1773" t="s">
        <v>1611</v>
      </c>
      <c r="DV3" s="1775" t="s">
        <v>1612</v>
      </c>
      <c r="DW3" s="1775" t="s">
        <v>1346</v>
      </c>
      <c r="DX3" s="1775" t="s">
        <v>1613</v>
      </c>
      <c r="DY3" s="1775" t="s">
        <v>1612</v>
      </c>
      <c r="DZ3" s="1775" t="s">
        <v>1352</v>
      </c>
      <c r="EA3" s="137" t="s">
        <v>1610</v>
      </c>
      <c r="EB3" s="1773" t="s">
        <v>1611</v>
      </c>
      <c r="EC3" s="1775" t="s">
        <v>1614</v>
      </c>
      <c r="ED3" s="1775" t="s">
        <v>1355</v>
      </c>
      <c r="EE3" s="1775" t="s">
        <v>1615</v>
      </c>
      <c r="EF3" s="1775" t="s">
        <v>1616</v>
      </c>
      <c r="EG3" s="1775" t="s">
        <v>1614</v>
      </c>
      <c r="EH3" s="1775" t="s">
        <v>1357</v>
      </c>
      <c r="EI3" s="137" t="s">
        <v>1617</v>
      </c>
      <c r="EJ3" s="137" t="s">
        <v>4600</v>
      </c>
      <c r="EK3" s="1773" t="s">
        <v>1611</v>
      </c>
      <c r="EL3" s="1775" t="s">
        <v>1358</v>
      </c>
      <c r="EM3" s="1775" t="s">
        <v>1359</v>
      </c>
      <c r="EN3" s="1775" t="s">
        <v>1618</v>
      </c>
      <c r="EO3" s="1775" t="s">
        <v>1619</v>
      </c>
      <c r="EP3" s="1775" t="s">
        <v>1358</v>
      </c>
      <c r="EQ3" s="1775" t="s">
        <v>1361</v>
      </c>
      <c r="ER3" s="137" t="s">
        <v>1610</v>
      </c>
      <c r="ES3" s="1773" t="s">
        <v>1611</v>
      </c>
      <c r="ET3" s="1771"/>
      <c r="EU3" s="1771"/>
      <c r="EV3" s="1429"/>
      <c r="EW3" s="1429"/>
      <c r="EX3" s="1429"/>
      <c r="EY3" s="1429"/>
      <c r="EZ3" s="1429"/>
      <c r="FA3" s="1429"/>
    </row>
    <row r="4" spans="1:157" ht="15" thickBot="1" x14ac:dyDescent="0.4">
      <c r="A4" s="1800"/>
      <c r="B4" s="1443"/>
      <c r="C4" s="1772"/>
      <c r="D4" s="1772"/>
      <c r="E4" s="1807"/>
      <c r="F4" s="1809"/>
      <c r="G4" s="1811"/>
      <c r="H4" s="1782"/>
      <c r="I4" s="1782"/>
      <c r="J4" s="1428" t="s">
        <v>1620</v>
      </c>
      <c r="K4" s="1772"/>
      <c r="L4" s="1772"/>
      <c r="M4" s="1772"/>
      <c r="N4" s="1772"/>
      <c r="O4" s="1772"/>
      <c r="P4" s="1772"/>
      <c r="Q4" s="1772"/>
      <c r="R4" s="1772"/>
      <c r="S4" s="1772"/>
      <c r="T4" s="1772"/>
      <c r="U4" s="1793"/>
      <c r="V4" s="1483"/>
      <c r="W4" s="1484"/>
      <c r="X4" s="1772"/>
      <c r="Y4" s="1772"/>
      <c r="Z4" s="1772"/>
      <c r="AA4" s="1772"/>
      <c r="AB4" s="1772"/>
      <c r="AC4" s="1772"/>
      <c r="AD4" s="1483"/>
      <c r="AE4" s="1483"/>
      <c r="AF4" s="1483"/>
      <c r="AG4" s="1483"/>
      <c r="AH4" s="1483"/>
      <c r="AI4" s="1483"/>
      <c r="AJ4" s="1483"/>
      <c r="AK4" s="1483"/>
      <c r="AL4" s="1772"/>
      <c r="AM4" s="1772"/>
      <c r="AN4" s="1772"/>
      <c r="AO4" s="1772"/>
      <c r="AP4" s="1772"/>
      <c r="AQ4" s="1772"/>
      <c r="AR4" s="1772"/>
      <c r="AS4" s="1772"/>
      <c r="AT4" s="1772"/>
      <c r="AU4" s="1772"/>
      <c r="AV4" s="1772"/>
      <c r="AW4" s="1772"/>
      <c r="AX4" s="1772"/>
      <c r="AY4" s="1772"/>
      <c r="AZ4" s="1772"/>
      <c r="BA4" s="1772"/>
      <c r="BB4" s="1772"/>
      <c r="BC4" s="1772"/>
      <c r="BD4" s="1772"/>
      <c r="BE4" s="1772"/>
      <c r="BF4" s="1772"/>
      <c r="BG4" s="1772"/>
      <c r="BH4" s="1813"/>
      <c r="BI4" s="1813"/>
      <c r="BJ4" s="1772"/>
      <c r="BK4" s="1772"/>
      <c r="BL4" s="1774"/>
      <c r="BM4" s="1772"/>
      <c r="BN4" s="1772"/>
      <c r="BO4" s="1491"/>
      <c r="BP4" s="1491"/>
      <c r="BQ4" s="1491"/>
      <c r="BR4" s="1772"/>
      <c r="BS4" s="1772"/>
      <c r="BT4" s="1772"/>
      <c r="BU4" s="1772"/>
      <c r="BV4" s="1772"/>
      <c r="BW4" s="1772"/>
      <c r="BX4" s="1491"/>
      <c r="BY4" s="1491"/>
      <c r="BZ4" s="1772"/>
      <c r="CA4" s="1491"/>
      <c r="CB4" s="1491"/>
      <c r="CC4" s="1774"/>
      <c r="CD4" s="1774"/>
      <c r="CE4" s="1778"/>
      <c r="CF4" s="1782"/>
      <c r="CG4" s="1782"/>
      <c r="CH4" s="1427" t="s">
        <v>1620</v>
      </c>
      <c r="CI4" s="1789"/>
      <c r="CJ4" s="1772"/>
      <c r="CK4" s="1772"/>
      <c r="CL4" s="1772"/>
      <c r="CM4" s="1772"/>
      <c r="CN4" s="1772"/>
      <c r="CO4" s="1772"/>
      <c r="CP4" s="1791"/>
      <c r="CQ4" s="1772"/>
      <c r="CR4" s="1772"/>
      <c r="CS4" s="1793"/>
      <c r="CT4" s="1491"/>
      <c r="CU4" s="1491"/>
      <c r="CV4" s="1491"/>
      <c r="CW4" s="1491"/>
      <c r="CX4" s="1772"/>
      <c r="CY4" s="1772"/>
      <c r="CZ4" s="1491"/>
      <c r="DA4" s="1491"/>
      <c r="DB4" s="1491"/>
      <c r="DC4" s="1491"/>
      <c r="DD4" s="1491"/>
      <c r="DE4" s="1491"/>
      <c r="DF4" s="1491"/>
      <c r="DG4" s="1772"/>
      <c r="DH4" s="1772"/>
      <c r="DI4" s="1772"/>
      <c r="DJ4" s="1772"/>
      <c r="DK4" s="1772"/>
      <c r="DL4" s="1772"/>
      <c r="DM4" s="1772"/>
      <c r="DN4" s="1772"/>
      <c r="DO4" s="1772"/>
      <c r="DP4" s="1772"/>
      <c r="DQ4" s="1772"/>
      <c r="DR4" s="1772"/>
      <c r="DS4" s="1772"/>
      <c r="DT4" s="1491"/>
      <c r="DU4" s="1774"/>
      <c r="DV4" s="1776"/>
      <c r="DW4" s="1776" t="s">
        <v>1346</v>
      </c>
      <c r="DX4" s="1776" t="s">
        <v>1621</v>
      </c>
      <c r="DY4" s="1776"/>
      <c r="DZ4" s="1776" t="s">
        <v>1346</v>
      </c>
      <c r="EA4" s="1495"/>
      <c r="EB4" s="1774"/>
      <c r="EC4" s="1776" t="s">
        <v>1354</v>
      </c>
      <c r="ED4" s="1776" t="s">
        <v>1355</v>
      </c>
      <c r="EE4" s="1776" t="s">
        <v>1621</v>
      </c>
      <c r="EF4" s="1776" t="s">
        <v>1621</v>
      </c>
      <c r="EG4" s="1776" t="s">
        <v>1354</v>
      </c>
      <c r="EH4" s="1776" t="s">
        <v>1355</v>
      </c>
      <c r="EI4" s="1495"/>
      <c r="EJ4" s="1487"/>
      <c r="EK4" s="1774"/>
      <c r="EL4" s="1776" t="s">
        <v>1358</v>
      </c>
      <c r="EM4" s="1776" t="s">
        <v>1359</v>
      </c>
      <c r="EN4" s="1776" t="s">
        <v>1621</v>
      </c>
      <c r="EO4" s="1776" t="s">
        <v>1621</v>
      </c>
      <c r="EP4" s="1776" t="s">
        <v>1358</v>
      </c>
      <c r="EQ4" s="1776" t="s">
        <v>1359</v>
      </c>
      <c r="ER4" s="1495"/>
      <c r="ES4" s="1774"/>
      <c r="ET4" s="1772"/>
      <c r="EU4" s="1772"/>
      <c r="EV4" s="1401"/>
      <c r="EW4" s="1401"/>
      <c r="EX4" s="1401"/>
      <c r="EY4" s="1401"/>
      <c r="EZ4" s="1401"/>
      <c r="FA4" s="1401"/>
    </row>
    <row r="5" spans="1:157" ht="29.5" thickBot="1" x14ac:dyDescent="0.4">
      <c r="A5" s="40">
        <v>1</v>
      </c>
      <c r="B5" s="345" t="s">
        <v>1622</v>
      </c>
      <c r="C5" s="40" t="s">
        <v>17</v>
      </c>
      <c r="D5" s="345" t="s">
        <v>1623</v>
      </c>
      <c r="E5" s="1424"/>
      <c r="F5" s="1423"/>
      <c r="G5" s="1420">
        <v>1860.1</v>
      </c>
      <c r="H5" s="1422">
        <v>3058.91</v>
      </c>
      <c r="I5" s="1422">
        <v>1467.2</v>
      </c>
      <c r="J5" s="1418">
        <v>1.35</v>
      </c>
      <c r="K5" s="54">
        <f t="shared" ref="K5:K12" si="0">G5/1000</f>
        <v>1.8600999999999999</v>
      </c>
      <c r="L5" s="54">
        <v>1.37</v>
      </c>
      <c r="M5" s="54">
        <v>1.37</v>
      </c>
      <c r="N5" s="54">
        <f>MIN(M5,K5)</f>
        <v>1.37</v>
      </c>
      <c r="O5" s="54">
        <v>1.37</v>
      </c>
      <c r="P5" s="1050">
        <v>1.4</v>
      </c>
      <c r="Q5" s="54">
        <v>1.34</v>
      </c>
      <c r="R5" s="54">
        <v>1.37</v>
      </c>
      <c r="S5" s="54">
        <v>1.37</v>
      </c>
      <c r="T5" s="54">
        <v>1.39</v>
      </c>
      <c r="U5" s="54">
        <v>1.39</v>
      </c>
      <c r="V5" s="54">
        <v>1.37</v>
      </c>
      <c r="W5" s="54">
        <v>1.44</v>
      </c>
      <c r="X5" s="54">
        <v>1.29</v>
      </c>
      <c r="Y5" s="54">
        <v>1.35</v>
      </c>
      <c r="Z5" s="54">
        <v>1.36</v>
      </c>
      <c r="AA5" s="54">
        <f>MIN(Z5,N5)</f>
        <v>1.36</v>
      </c>
      <c r="AB5" s="54">
        <v>1.37</v>
      </c>
      <c r="AC5" s="54">
        <v>1.37</v>
      </c>
      <c r="AD5" s="54">
        <v>1.35</v>
      </c>
      <c r="AE5" s="54">
        <v>1.32</v>
      </c>
      <c r="AF5" s="54">
        <v>1.35</v>
      </c>
      <c r="AG5" s="54">
        <v>1.35</v>
      </c>
      <c r="AH5" s="54">
        <v>1.34</v>
      </c>
      <c r="AI5" s="54">
        <v>1.38</v>
      </c>
      <c r="AJ5" s="54">
        <v>1.36</v>
      </c>
      <c r="AK5" s="54">
        <v>1.35</v>
      </c>
      <c r="AL5" s="54">
        <v>1.31</v>
      </c>
      <c r="AM5" s="54">
        <f>MIN(AL5,AA5)</f>
        <v>1.31</v>
      </c>
      <c r="AN5" s="54">
        <v>1.37</v>
      </c>
      <c r="AO5" s="54">
        <v>1.38</v>
      </c>
      <c r="AP5" s="54">
        <v>1.34</v>
      </c>
      <c r="AQ5" s="54">
        <v>1.34</v>
      </c>
      <c r="AR5" s="54">
        <v>1.36</v>
      </c>
      <c r="AS5" s="54">
        <v>1.37</v>
      </c>
      <c r="AT5" s="54">
        <v>3.82</v>
      </c>
      <c r="AU5" s="54">
        <v>3.71</v>
      </c>
      <c r="AV5" s="54">
        <v>3.49</v>
      </c>
      <c r="AW5" s="54">
        <v>3.8</v>
      </c>
      <c r="AX5" s="54">
        <v>3.69</v>
      </c>
      <c r="AY5" s="54">
        <v>3.72</v>
      </c>
      <c r="AZ5" s="54">
        <v>3.9</v>
      </c>
      <c r="BA5" s="54">
        <v>3.8</v>
      </c>
      <c r="BB5" s="54">
        <v>1.33</v>
      </c>
      <c r="BC5" s="54">
        <v>1.42</v>
      </c>
      <c r="BD5" s="54">
        <f>MIN(BC5,AM5)</f>
        <v>1.31</v>
      </c>
      <c r="BE5" s="54">
        <v>1.5</v>
      </c>
      <c r="BF5" s="54">
        <v>1.48</v>
      </c>
      <c r="BG5" s="54">
        <v>1.45</v>
      </c>
      <c r="BH5" s="28">
        <v>1.42</v>
      </c>
      <c r="BI5" s="54"/>
      <c r="BJ5" s="54">
        <v>1.86</v>
      </c>
      <c r="BK5" s="1050"/>
      <c r="BL5" s="1224">
        <f>(BE5-BD5)/BD5</f>
        <v>0.14503816793893126</v>
      </c>
      <c r="BM5" s="54">
        <v>1.65</v>
      </c>
      <c r="BN5" s="54">
        <v>1.63</v>
      </c>
      <c r="BO5" s="54">
        <v>1.59</v>
      </c>
      <c r="BP5" s="54">
        <v>1.63</v>
      </c>
      <c r="BQ5" s="54"/>
      <c r="BR5" s="54">
        <v>1.86</v>
      </c>
      <c r="BS5" s="1050">
        <v>1.67</v>
      </c>
      <c r="BT5" s="1050">
        <v>1.73</v>
      </c>
      <c r="BU5" s="1050"/>
      <c r="BV5" s="1050">
        <v>1.599</v>
      </c>
      <c r="BW5" s="1050">
        <v>1.605</v>
      </c>
      <c r="BX5" s="54">
        <v>1.63</v>
      </c>
      <c r="BY5" s="54"/>
      <c r="BZ5" s="54">
        <v>1.86</v>
      </c>
      <c r="CA5" s="1049">
        <v>1.89</v>
      </c>
      <c r="CB5" s="1049">
        <v>1.87</v>
      </c>
      <c r="CC5" s="6">
        <f t="shared" ref="CC5:CC24" si="1">(CA5-BZ5)/BZ5</f>
        <v>1.6129032258064412E-2</v>
      </c>
      <c r="CD5" s="1224">
        <f t="shared" ref="CD5:CD24" si="2">(CB5-BZ5)/BZ5</f>
        <v>5.3763440860215101E-3</v>
      </c>
      <c r="CE5" s="1222">
        <f>(CC5-BT5)/BT5</f>
        <v>-0.99067685996643673</v>
      </c>
      <c r="CF5" s="1222">
        <f t="shared" ref="CF5:DI5" si="3">(CD5-CC5)/CC5</f>
        <v>-0.66666666666666419</v>
      </c>
      <c r="CG5" s="1222">
        <f t="shared" si="3"/>
        <v>-185.26589595375705</v>
      </c>
      <c r="CH5" s="1222">
        <f t="shared" si="3"/>
        <v>-0.3270594140159383</v>
      </c>
      <c r="CI5" s="1222">
        <f t="shared" si="3"/>
        <v>276.89884393063664</v>
      </c>
      <c r="CJ5" s="1222">
        <f t="shared" si="3"/>
        <v>-0.99823464857181499</v>
      </c>
      <c r="CK5" s="1222">
        <f t="shared" si="3"/>
        <v>-847.63162735668197</v>
      </c>
      <c r="CL5" s="1222">
        <f t="shared" si="3"/>
        <v>-1.0036050517019202</v>
      </c>
      <c r="CM5" s="1222">
        <f t="shared" si="3"/>
        <v>848.13064134709975</v>
      </c>
      <c r="CN5" s="1222">
        <f t="shared" si="3"/>
        <v>-0.99881598914043401</v>
      </c>
      <c r="CO5" s="1222">
        <f t="shared" si="3"/>
        <v>-846.08406958378112</v>
      </c>
      <c r="CP5" s="1222">
        <f t="shared" si="3"/>
        <v>-1.0011776676144539</v>
      </c>
      <c r="CQ5" s="1222">
        <f t="shared" si="3"/>
        <v>846.0870298260927</v>
      </c>
      <c r="CR5" s="1222">
        <f t="shared" si="3"/>
        <v>-0.99881669244983307</v>
      </c>
      <c r="CS5" s="1222">
        <f t="shared" si="3"/>
        <v>-846.09179259071777</v>
      </c>
      <c r="CT5" s="1222">
        <f t="shared" si="3"/>
        <v>-1.0011805129463516</v>
      </c>
      <c r="CU5" s="1222">
        <f t="shared" si="3"/>
        <v>846.09416551247102</v>
      </c>
      <c r="CV5" s="1222">
        <f t="shared" si="3"/>
        <v>-0.99881669988798649</v>
      </c>
      <c r="CW5" s="1222">
        <f t="shared" si="3"/>
        <v>-846.09651813189964</v>
      </c>
      <c r="CX5" s="1222">
        <f t="shared" si="3"/>
        <v>-1.0011805029990759</v>
      </c>
      <c r="CY5" s="1222">
        <f t="shared" si="3"/>
        <v>846.09889034372986</v>
      </c>
      <c r="CZ5" s="1222">
        <f t="shared" si="3"/>
        <v>-0.9988167065086031</v>
      </c>
      <c r="DA5" s="1222">
        <f t="shared" si="3"/>
        <v>-846.10124578855368</v>
      </c>
      <c r="DB5" s="1222">
        <f t="shared" si="3"/>
        <v>-1.0011804964146718</v>
      </c>
      <c r="DC5" s="1222">
        <f t="shared" si="3"/>
        <v>846.10361798625559</v>
      </c>
      <c r="DD5" s="1222">
        <f t="shared" si="3"/>
        <v>-0.9988167131281297</v>
      </c>
      <c r="DE5" s="1222">
        <f t="shared" si="3"/>
        <v>-846.10597341462199</v>
      </c>
      <c r="DF5" s="1222">
        <f t="shared" si="3"/>
        <v>-1.0011804898264178</v>
      </c>
      <c r="DG5" s="1222">
        <f t="shared" si="3"/>
        <v>846.10834559902105</v>
      </c>
      <c r="DH5" s="1222">
        <f t="shared" si="3"/>
        <v>-0.99881671974754416</v>
      </c>
      <c r="DI5" s="1222">
        <f t="shared" si="3"/>
        <v>-846.11070101427686</v>
      </c>
      <c r="DJ5" s="58">
        <v>1.48</v>
      </c>
      <c r="DK5" s="54">
        <v>1.86</v>
      </c>
      <c r="DL5" s="58">
        <v>1.79</v>
      </c>
      <c r="DM5" s="54">
        <v>1.675</v>
      </c>
      <c r="DN5" s="54"/>
      <c r="DO5" s="54">
        <v>1.86</v>
      </c>
      <c r="DP5" s="32">
        <v>1.76</v>
      </c>
      <c r="DQ5" s="54">
        <v>1.675</v>
      </c>
      <c r="DR5" s="54"/>
      <c r="DS5" s="54">
        <v>1.86</v>
      </c>
      <c r="DT5" s="58"/>
      <c r="DU5" s="678">
        <f>(DT5-DS5)/DS5</f>
        <v>-1</v>
      </c>
      <c r="DV5" s="58">
        <v>0.94</v>
      </c>
      <c r="DW5" s="58">
        <f t="shared" ref="DW5:DW24" si="4">DV5</f>
        <v>0.94</v>
      </c>
      <c r="DX5" s="58">
        <v>0.95</v>
      </c>
      <c r="DY5" s="58">
        <v>0.94</v>
      </c>
      <c r="DZ5" s="58">
        <f t="shared" ref="DZ5:DZ24" si="5">DY5</f>
        <v>0.94</v>
      </c>
      <c r="EA5" s="58"/>
      <c r="EB5" s="678">
        <f>(EA5-DZ5)/DZ5</f>
        <v>-1</v>
      </c>
      <c r="EC5" s="58">
        <v>1.28</v>
      </c>
      <c r="ED5" s="58">
        <f t="shared" ref="ED5:ED24" si="6">EC5</f>
        <v>1.28</v>
      </c>
      <c r="EE5" s="58">
        <v>1.34</v>
      </c>
      <c r="EF5" s="58"/>
      <c r="EG5" s="58">
        <v>1.28</v>
      </c>
      <c r="EH5" s="58">
        <f t="shared" ref="EH5:EH24" si="7">EG5</f>
        <v>1.28</v>
      </c>
      <c r="EI5" s="58"/>
      <c r="EJ5" s="58">
        <v>1.42</v>
      </c>
      <c r="EK5" s="678">
        <f>(EJ5-EH5)/EH5</f>
        <v>0.10937499999999992</v>
      </c>
      <c r="EL5" s="58">
        <v>0.97</v>
      </c>
      <c r="EM5" s="58">
        <f t="shared" ref="EM5:EM23" si="8">EL5</f>
        <v>0.97</v>
      </c>
      <c r="EN5" s="58"/>
      <c r="EO5" s="58">
        <v>0.99</v>
      </c>
      <c r="EP5" s="58">
        <v>0.97</v>
      </c>
      <c r="EQ5" s="58">
        <f t="shared" ref="EQ5:EQ23" si="9">EP5</f>
        <v>0.97</v>
      </c>
      <c r="ER5" s="58"/>
      <c r="ES5" s="678">
        <f>(ER5-EQ5)/EQ5</f>
        <v>-1</v>
      </c>
      <c r="ET5" s="1517" t="s">
        <v>1624</v>
      </c>
      <c r="EU5" s="1307"/>
      <c r="EV5" s="1401"/>
      <c r="EW5" s="1401"/>
      <c r="EX5" s="1401"/>
      <c r="EY5" s="1401"/>
      <c r="EZ5" s="1401"/>
      <c r="FA5" s="1401"/>
    </row>
    <row r="6" spans="1:157" ht="29.5" thickBot="1" x14ac:dyDescent="0.4">
      <c r="A6" s="36">
        <v>2</v>
      </c>
      <c r="B6" s="8" t="s">
        <v>1622</v>
      </c>
      <c r="C6" s="36" t="s">
        <v>17</v>
      </c>
      <c r="D6" s="8" t="s">
        <v>1625</v>
      </c>
      <c r="E6" s="1417"/>
      <c r="F6" s="1416"/>
      <c r="G6" s="1413">
        <v>1860.1</v>
      </c>
      <c r="H6" s="1415">
        <v>3058.91</v>
      </c>
      <c r="I6" s="1415">
        <v>1478</v>
      </c>
      <c r="J6" s="1411">
        <v>1.35</v>
      </c>
      <c r="K6" s="52">
        <f t="shared" si="0"/>
        <v>1.8600999999999999</v>
      </c>
      <c r="L6" s="52">
        <v>1.34</v>
      </c>
      <c r="M6" s="52">
        <v>1.35</v>
      </c>
      <c r="N6" s="52">
        <f t="shared" ref="N6:N12" si="10">MIN(M6,K6)</f>
        <v>1.35</v>
      </c>
      <c r="O6" s="52">
        <v>1.35</v>
      </c>
      <c r="P6" s="1049">
        <v>1.41</v>
      </c>
      <c r="Q6" s="52">
        <v>1.39</v>
      </c>
      <c r="R6" s="52">
        <v>1.35</v>
      </c>
      <c r="S6" s="52">
        <v>1.35</v>
      </c>
      <c r="T6" s="52">
        <v>1.37</v>
      </c>
      <c r="U6" s="52">
        <v>1.38</v>
      </c>
      <c r="V6" s="52">
        <v>1.37</v>
      </c>
      <c r="W6" s="52">
        <v>1.37</v>
      </c>
      <c r="X6" s="52">
        <v>1.3</v>
      </c>
      <c r="Y6" s="52">
        <v>1.33</v>
      </c>
      <c r="Z6" s="52">
        <v>1.34</v>
      </c>
      <c r="AA6" s="52">
        <f t="shared" ref="AA6:AA11" si="11">MIN(Z6,N6)</f>
        <v>1.34</v>
      </c>
      <c r="AB6" s="52">
        <v>1.39</v>
      </c>
      <c r="AC6" s="52">
        <v>1.36</v>
      </c>
      <c r="AD6" s="52">
        <v>1.36</v>
      </c>
      <c r="AE6" s="52">
        <v>1.36</v>
      </c>
      <c r="AF6" s="52">
        <v>1.33</v>
      </c>
      <c r="AG6" s="52">
        <v>1.37</v>
      </c>
      <c r="AH6" s="52">
        <v>1.33</v>
      </c>
      <c r="AI6" s="52">
        <v>1.35</v>
      </c>
      <c r="AJ6" s="52">
        <v>1.4339999999999999</v>
      </c>
      <c r="AK6" s="52">
        <v>1.42</v>
      </c>
      <c r="AL6" s="52">
        <v>1.33</v>
      </c>
      <c r="AM6" s="52">
        <f t="shared" ref="AM6:AM24" si="12">MIN(AL6,AA6)</f>
        <v>1.33</v>
      </c>
      <c r="AN6" s="52">
        <v>1.36</v>
      </c>
      <c r="AO6" s="52">
        <v>1.36</v>
      </c>
      <c r="AP6" s="52">
        <v>1.4</v>
      </c>
      <c r="AQ6" s="52">
        <v>1.36</v>
      </c>
      <c r="AR6" s="52">
        <v>1.35</v>
      </c>
      <c r="AS6" s="52">
        <v>1.38</v>
      </c>
      <c r="AT6" s="52">
        <v>1.44</v>
      </c>
      <c r="AU6" s="52">
        <v>1.4</v>
      </c>
      <c r="AV6" s="52">
        <v>1.44</v>
      </c>
      <c r="AW6" s="52">
        <v>1.42</v>
      </c>
      <c r="AX6" s="52">
        <v>1.37</v>
      </c>
      <c r="AY6" s="52">
        <v>1.4259999999999999</v>
      </c>
      <c r="AZ6" s="52">
        <v>1.44</v>
      </c>
      <c r="BA6" s="52">
        <v>1.44</v>
      </c>
      <c r="BB6" s="52">
        <v>1.35</v>
      </c>
      <c r="BC6" s="52">
        <v>1.41</v>
      </c>
      <c r="BD6" s="52">
        <f t="shared" ref="BD6:BD24" si="13">MIN(BC6,AM6)</f>
        <v>1.33</v>
      </c>
      <c r="BE6" s="52">
        <v>1.48</v>
      </c>
      <c r="BF6" s="52">
        <v>1.49</v>
      </c>
      <c r="BG6" s="52">
        <v>1.45</v>
      </c>
      <c r="BH6" s="58">
        <v>1.39</v>
      </c>
      <c r="BI6" s="52"/>
      <c r="BJ6" s="1049">
        <v>1.86</v>
      </c>
      <c r="BK6" s="1049"/>
      <c r="BL6" s="1224">
        <f t="shared" ref="BL6:BL12" si="14">(BE6-BD6)/BD6</f>
        <v>0.11278195488721797</v>
      </c>
      <c r="BM6" s="52">
        <v>1.62</v>
      </c>
      <c r="BN6" s="52">
        <v>1.67</v>
      </c>
      <c r="BO6" s="52">
        <v>1.57</v>
      </c>
      <c r="BP6" s="52">
        <v>1.61</v>
      </c>
      <c r="BQ6" s="52"/>
      <c r="BR6" s="52">
        <v>1.86</v>
      </c>
      <c r="BS6" s="1049">
        <v>1.66</v>
      </c>
      <c r="BT6" s="1049">
        <v>1.74</v>
      </c>
      <c r="BU6" s="1049"/>
      <c r="BV6" s="1049">
        <v>1.59</v>
      </c>
      <c r="BW6" s="1049">
        <v>1.6</v>
      </c>
      <c r="BX6" s="52">
        <v>1.61</v>
      </c>
      <c r="BY6" s="52"/>
      <c r="BZ6" s="52">
        <v>1.86</v>
      </c>
      <c r="CA6" s="1049">
        <v>1.87</v>
      </c>
      <c r="CB6" s="1049">
        <v>1.88</v>
      </c>
      <c r="CC6" s="1224">
        <f t="shared" si="1"/>
        <v>5.3763440860215101E-3</v>
      </c>
      <c r="CD6" s="1224">
        <f t="shared" si="2"/>
        <v>1.0752688172042901E-2</v>
      </c>
      <c r="CE6" s="1414">
        <v>1860.1</v>
      </c>
      <c r="CF6" s="1413">
        <v>3266</v>
      </c>
      <c r="CG6" s="1412">
        <v>1454.3</v>
      </c>
      <c r="CH6" s="1411">
        <v>1.41</v>
      </c>
      <c r="CI6" s="52">
        <f t="shared" ref="CI6:CI12" si="15">CE6/1000</f>
        <v>1.8600999999999999</v>
      </c>
      <c r="CJ6" s="52">
        <v>1.4</v>
      </c>
      <c r="CK6" s="52">
        <f t="shared" ref="CK6:CK12" si="16">MIN(CJ6,CI6)</f>
        <v>1.4</v>
      </c>
      <c r="CL6" s="52">
        <v>1.42</v>
      </c>
      <c r="CM6" s="58">
        <v>1.4</v>
      </c>
      <c r="CN6" s="52">
        <v>1.37</v>
      </c>
      <c r="CO6" s="52">
        <v>1.38</v>
      </c>
      <c r="CP6" s="52">
        <v>1.39</v>
      </c>
      <c r="CQ6" s="52">
        <v>1.37</v>
      </c>
      <c r="CR6" s="52">
        <f t="shared" ref="CR6:CR24" si="17">MIN(CK6,CQ6)</f>
        <v>1.37</v>
      </c>
      <c r="CS6" s="52">
        <v>1.35</v>
      </c>
      <c r="CT6" s="52">
        <v>1.36</v>
      </c>
      <c r="CU6" s="52">
        <v>1.35</v>
      </c>
      <c r="CV6" s="32">
        <v>1.38</v>
      </c>
      <c r="CW6" s="32">
        <v>1.421</v>
      </c>
      <c r="CX6" s="52">
        <v>1.33</v>
      </c>
      <c r="CY6" s="52">
        <f t="shared" ref="CY6:CY24" si="18">MIN(CR6,CX6)</f>
        <v>1.33</v>
      </c>
      <c r="CZ6" s="52">
        <v>1.37</v>
      </c>
      <c r="DA6" s="52">
        <v>1.42</v>
      </c>
      <c r="DB6" s="52">
        <v>1.39</v>
      </c>
      <c r="DC6" s="52">
        <v>1.42</v>
      </c>
      <c r="DD6" s="52">
        <v>1.42</v>
      </c>
      <c r="DE6" s="52">
        <v>1.4279999999999999</v>
      </c>
      <c r="DF6" s="52">
        <v>1.43</v>
      </c>
      <c r="DG6" s="52">
        <v>1.36</v>
      </c>
      <c r="DH6" s="58">
        <f t="shared" ref="DH6:DH24" si="19">MIN(DG6,CY6)</f>
        <v>1.33</v>
      </c>
      <c r="DI6" s="52">
        <v>1.55</v>
      </c>
      <c r="DJ6" s="58">
        <v>1.48</v>
      </c>
      <c r="DK6" s="52">
        <v>1.86</v>
      </c>
      <c r="DL6" s="58">
        <v>1.73</v>
      </c>
      <c r="DM6" s="52">
        <v>1.67</v>
      </c>
      <c r="DN6" s="52"/>
      <c r="DO6" s="52">
        <v>1.86</v>
      </c>
      <c r="DP6" s="32">
        <v>1.75</v>
      </c>
      <c r="DQ6" s="52">
        <v>1.67</v>
      </c>
      <c r="DR6" s="52"/>
      <c r="DS6" s="52">
        <v>1.86</v>
      </c>
      <c r="DT6" s="58"/>
      <c r="DU6" s="678">
        <f t="shared" ref="DU6:DU24" si="20">(DT6-DS6)/DS6</f>
        <v>-1</v>
      </c>
      <c r="DV6" s="58">
        <v>0.93</v>
      </c>
      <c r="DW6" s="58">
        <f t="shared" si="4"/>
        <v>0.93</v>
      </c>
      <c r="DX6" s="58">
        <v>0.97</v>
      </c>
      <c r="DY6" s="58">
        <v>0.93</v>
      </c>
      <c r="DZ6" s="58">
        <f t="shared" si="5"/>
        <v>0.93</v>
      </c>
      <c r="EA6" s="58"/>
      <c r="EB6" s="678">
        <f t="shared" ref="EB6:EB24" si="21">(EA6-DZ6)/DZ6</f>
        <v>-1</v>
      </c>
      <c r="EC6" s="58">
        <v>1.31</v>
      </c>
      <c r="ED6" s="58">
        <f t="shared" si="6"/>
        <v>1.31</v>
      </c>
      <c r="EE6" s="58">
        <v>1.35</v>
      </c>
      <c r="EF6" s="58"/>
      <c r="EG6" s="58">
        <v>1.31</v>
      </c>
      <c r="EH6" s="58">
        <f t="shared" si="7"/>
        <v>1.31</v>
      </c>
      <c r="EI6" s="58"/>
      <c r="EJ6" s="58">
        <v>1.45</v>
      </c>
      <c r="EK6" s="678">
        <f t="shared" ref="EK6:EK12" si="22">(EJ6-EH6)/EH6</f>
        <v>0.1068702290076335</v>
      </c>
      <c r="EL6" s="58">
        <v>0.93</v>
      </c>
      <c r="EM6" s="58">
        <f t="shared" si="8"/>
        <v>0.93</v>
      </c>
      <c r="EN6" s="58"/>
      <c r="EO6" s="58">
        <v>0.97</v>
      </c>
      <c r="EP6" s="58">
        <v>0.93</v>
      </c>
      <c r="EQ6" s="58">
        <f t="shared" si="9"/>
        <v>0.93</v>
      </c>
      <c r="ER6" s="58"/>
      <c r="ES6" s="678">
        <f t="shared" ref="ES6:ES24" si="23">(ER6-EQ6)/EQ6</f>
        <v>-1</v>
      </c>
      <c r="ET6" s="1308"/>
      <c r="EU6" s="1308"/>
      <c r="EV6" s="1401"/>
      <c r="EW6" s="1401"/>
      <c r="EX6" s="1401"/>
      <c r="EY6" s="1401"/>
      <c r="EZ6" s="1401"/>
      <c r="FA6" s="1401"/>
    </row>
    <row r="7" spans="1:157" ht="29.5" thickBot="1" x14ac:dyDescent="0.4">
      <c r="A7" s="36">
        <v>3</v>
      </c>
      <c r="B7" s="8" t="s">
        <v>1622</v>
      </c>
      <c r="C7" s="36" t="s">
        <v>17</v>
      </c>
      <c r="D7" s="8" t="s">
        <v>1626</v>
      </c>
      <c r="E7" s="1417"/>
      <c r="F7" s="1416"/>
      <c r="G7" s="1415">
        <v>2412.3000000000002</v>
      </c>
      <c r="H7" s="1415">
        <v>2716.61</v>
      </c>
      <c r="I7" s="1415">
        <v>3334.3</v>
      </c>
      <c r="J7" s="1411">
        <v>3.04</v>
      </c>
      <c r="K7" s="52">
        <f t="shared" si="0"/>
        <v>2.4123000000000001</v>
      </c>
      <c r="L7" s="52">
        <v>3.62</v>
      </c>
      <c r="M7" s="52">
        <v>3.65</v>
      </c>
      <c r="N7" s="52">
        <f t="shared" si="10"/>
        <v>2.4123000000000001</v>
      </c>
      <c r="O7" s="52">
        <v>3.18</v>
      </c>
      <c r="P7" s="1049">
        <v>3.6</v>
      </c>
      <c r="Q7" s="52">
        <v>3.72</v>
      </c>
      <c r="R7" s="52">
        <v>3.34</v>
      </c>
      <c r="S7" s="52">
        <v>3.65</v>
      </c>
      <c r="T7" s="52">
        <v>3.78</v>
      </c>
      <c r="U7" s="52">
        <v>3.81</v>
      </c>
      <c r="V7" s="52">
        <v>3.58</v>
      </c>
      <c r="W7" s="52">
        <v>3.42</v>
      </c>
      <c r="X7" s="52">
        <v>3.67</v>
      </c>
      <c r="Y7" s="52">
        <v>3.12</v>
      </c>
      <c r="Z7" s="52">
        <v>3.51</v>
      </c>
      <c r="AA7" s="52">
        <f t="shared" si="11"/>
        <v>2.4123000000000001</v>
      </c>
      <c r="AB7" s="52">
        <v>3.66</v>
      </c>
      <c r="AC7" s="52">
        <v>3.55</v>
      </c>
      <c r="AD7" s="52">
        <v>3.04</v>
      </c>
      <c r="AE7" s="52">
        <v>3.85</v>
      </c>
      <c r="AF7" s="52">
        <v>3.79</v>
      </c>
      <c r="AG7" s="52">
        <v>3.66</v>
      </c>
      <c r="AH7" s="52">
        <v>4.1500000000000004</v>
      </c>
      <c r="AI7" s="52">
        <v>3.83</v>
      </c>
      <c r="AJ7" s="52">
        <v>3.875</v>
      </c>
      <c r="AK7" s="52">
        <v>3.82</v>
      </c>
      <c r="AL7" s="52">
        <v>3.47</v>
      </c>
      <c r="AM7" s="52">
        <f t="shared" si="12"/>
        <v>2.4123000000000001</v>
      </c>
      <c r="AN7" s="52">
        <v>3.24</v>
      </c>
      <c r="AO7" s="52">
        <v>4.2699999999999996</v>
      </c>
      <c r="AP7" s="52">
        <v>3.28</v>
      </c>
      <c r="AQ7" s="52">
        <v>4.0599999999999996</v>
      </c>
      <c r="AR7" s="52">
        <v>3.74</v>
      </c>
      <c r="AS7" s="52">
        <v>3.98</v>
      </c>
      <c r="AT7" s="52">
        <v>4.25</v>
      </c>
      <c r="AU7" s="52">
        <v>4.21</v>
      </c>
      <c r="AV7" s="52">
        <v>4.2300000000000004</v>
      </c>
      <c r="AW7" s="52">
        <v>4.22</v>
      </c>
      <c r="AX7" s="52">
        <v>3.9540000000000002</v>
      </c>
      <c r="AY7" s="52">
        <v>4.1150000000000002</v>
      </c>
      <c r="AZ7" s="52">
        <v>3.97</v>
      </c>
      <c r="BA7" s="52">
        <v>4.1500000000000004</v>
      </c>
      <c r="BB7" s="52">
        <v>3.83</v>
      </c>
      <c r="BC7" s="52">
        <v>3.79</v>
      </c>
      <c r="BD7" s="52">
        <f t="shared" si="13"/>
        <v>2.4123000000000001</v>
      </c>
      <c r="BE7" s="52">
        <v>4.21</v>
      </c>
      <c r="BF7" s="52">
        <v>4.3499999999999996</v>
      </c>
      <c r="BG7" s="52">
        <v>3.65</v>
      </c>
      <c r="BH7" s="58">
        <v>4.17</v>
      </c>
      <c r="BI7" s="52"/>
      <c r="BJ7" s="1049">
        <f t="shared" ref="BJ7:BJ12" si="24">MIN(BH7,BD7)</f>
        <v>2.4123000000000001</v>
      </c>
      <c r="BK7" s="1049"/>
      <c r="BL7" s="1224">
        <f t="shared" si="14"/>
        <v>0.74522240185714872</v>
      </c>
      <c r="BM7" s="52">
        <v>4.01</v>
      </c>
      <c r="BN7" s="52">
        <v>3.98</v>
      </c>
      <c r="BO7" s="52">
        <v>4.04</v>
      </c>
      <c r="BP7" s="52">
        <v>4.0599999999999996</v>
      </c>
      <c r="BQ7" s="1049"/>
      <c r="BR7" s="1049">
        <f t="shared" ref="BR7:BR12" si="25">MIN(BP7,BJ7)</f>
        <v>2.4123000000000001</v>
      </c>
      <c r="BS7" s="1049">
        <v>2.82</v>
      </c>
      <c r="BT7" s="1049">
        <v>3.33</v>
      </c>
      <c r="BU7" s="1049"/>
      <c r="BV7" s="1049">
        <v>2.85</v>
      </c>
      <c r="BW7" s="1049">
        <v>3.35</v>
      </c>
      <c r="BX7" s="52">
        <v>4.0599999999999996</v>
      </c>
      <c r="BY7" s="1049"/>
      <c r="BZ7" s="52">
        <v>3.5009999999999999</v>
      </c>
      <c r="CA7" s="1049">
        <v>2.81</v>
      </c>
      <c r="CB7" s="1049">
        <v>2.92</v>
      </c>
      <c r="CC7" s="1224">
        <f t="shared" si="1"/>
        <v>-0.19737217937732071</v>
      </c>
      <c r="CD7" s="1224">
        <f t="shared" si="2"/>
        <v>-0.16595258497572121</v>
      </c>
      <c r="CE7" s="1414">
        <v>2412.3000000000002</v>
      </c>
      <c r="CF7" s="1413">
        <v>3666.8960000000002</v>
      </c>
      <c r="CG7" s="1412">
        <v>3455.4</v>
      </c>
      <c r="CH7" s="1411">
        <v>3.25</v>
      </c>
      <c r="CI7" s="52">
        <f t="shared" si="15"/>
        <v>2.4123000000000001</v>
      </c>
      <c r="CJ7" s="52">
        <v>3.95</v>
      </c>
      <c r="CK7" s="52">
        <f t="shared" si="16"/>
        <v>2.4123000000000001</v>
      </c>
      <c r="CL7" s="52">
        <v>3.32</v>
      </c>
      <c r="CM7" s="58">
        <v>3.55</v>
      </c>
      <c r="CN7" s="52">
        <v>3.65</v>
      </c>
      <c r="CO7" s="52">
        <v>3.62</v>
      </c>
      <c r="CP7" s="52">
        <v>3.39</v>
      </c>
      <c r="CQ7" s="52">
        <v>3.45</v>
      </c>
      <c r="CR7" s="52">
        <f t="shared" si="17"/>
        <v>2.4123000000000001</v>
      </c>
      <c r="CS7" s="52">
        <v>3.33</v>
      </c>
      <c r="CT7" s="52">
        <v>3.52</v>
      </c>
      <c r="CU7" s="52">
        <v>3.62</v>
      </c>
      <c r="CV7" s="32">
        <v>3.42</v>
      </c>
      <c r="CW7" s="32">
        <v>3.81</v>
      </c>
      <c r="CX7" s="52">
        <v>3.41</v>
      </c>
      <c r="CY7" s="52">
        <f t="shared" si="18"/>
        <v>2.4123000000000001</v>
      </c>
      <c r="CZ7" s="52">
        <v>3.95</v>
      </c>
      <c r="DA7" s="52">
        <v>3.64</v>
      </c>
      <c r="DB7" s="52">
        <v>4.0599999999999996</v>
      </c>
      <c r="DC7" s="52">
        <v>4.13</v>
      </c>
      <c r="DD7" s="52">
        <v>4.2300000000000004</v>
      </c>
      <c r="DE7" s="52">
        <v>3.93</v>
      </c>
      <c r="DF7" s="52">
        <v>4.09</v>
      </c>
      <c r="DG7" s="52">
        <v>3.92</v>
      </c>
      <c r="DH7" s="58">
        <f t="shared" si="19"/>
        <v>2.4123000000000001</v>
      </c>
      <c r="DI7" s="52">
        <v>4.3600000000000003</v>
      </c>
      <c r="DJ7" s="58">
        <v>4.5</v>
      </c>
      <c r="DK7" s="52">
        <f t="shared" ref="DK7:DK12" si="26">MIN(DJ7,DH7)</f>
        <v>2.4123000000000001</v>
      </c>
      <c r="DL7" s="58">
        <v>4.0199999999999996</v>
      </c>
      <c r="DM7" s="52">
        <v>4.4000000000000004</v>
      </c>
      <c r="DN7" s="1049"/>
      <c r="DO7" s="1049">
        <f t="shared" ref="DO7:DO12" si="27">MIN(DM7,DK7)</f>
        <v>2.4123000000000001</v>
      </c>
      <c r="DP7" s="32">
        <v>4.32</v>
      </c>
      <c r="DQ7" s="52">
        <v>4.4000000000000004</v>
      </c>
      <c r="DR7" s="1049"/>
      <c r="DS7" s="58">
        <f t="shared" ref="DS7:DS12" si="28">MIN(DQ7,DO7)</f>
        <v>2.4123000000000001</v>
      </c>
      <c r="DT7" s="58"/>
      <c r="DU7" s="678">
        <f t="shared" si="20"/>
        <v>-1</v>
      </c>
      <c r="DV7" s="58">
        <v>1.85</v>
      </c>
      <c r="DW7" s="58">
        <f t="shared" si="4"/>
        <v>1.85</v>
      </c>
      <c r="DX7" s="58">
        <v>1.81</v>
      </c>
      <c r="DY7" s="58">
        <v>1.85</v>
      </c>
      <c r="DZ7" s="58">
        <f t="shared" si="5"/>
        <v>1.85</v>
      </c>
      <c r="EA7" s="58"/>
      <c r="EB7" s="678">
        <f t="shared" si="21"/>
        <v>-1</v>
      </c>
      <c r="EC7" s="58">
        <v>2.16</v>
      </c>
      <c r="ED7" s="58">
        <f t="shared" si="6"/>
        <v>2.16</v>
      </c>
      <c r="EE7" s="58">
        <v>2.12</v>
      </c>
      <c r="EF7" s="58"/>
      <c r="EG7" s="58">
        <v>2.16</v>
      </c>
      <c r="EH7" s="58">
        <f t="shared" si="7"/>
        <v>2.16</v>
      </c>
      <c r="EI7" s="58"/>
      <c r="EJ7" s="58">
        <v>2.17</v>
      </c>
      <c r="EK7" s="678">
        <f t="shared" si="22"/>
        <v>4.6296296296295305E-3</v>
      </c>
      <c r="EL7" s="58">
        <v>1.8</v>
      </c>
      <c r="EM7" s="58">
        <f t="shared" si="8"/>
        <v>1.8</v>
      </c>
      <c r="EN7" s="58"/>
      <c r="EO7" s="58">
        <v>1.79</v>
      </c>
      <c r="EP7" s="58">
        <v>1.8</v>
      </c>
      <c r="EQ7" s="58">
        <f t="shared" si="9"/>
        <v>1.8</v>
      </c>
      <c r="ER7" s="58"/>
      <c r="ES7" s="678">
        <f t="shared" si="23"/>
        <v>-1</v>
      </c>
      <c r="ET7" s="1426" t="s">
        <v>1627</v>
      </c>
      <c r="EU7" s="1308"/>
      <c r="EV7" s="1401"/>
      <c r="EW7" s="1401"/>
      <c r="EX7" s="1401"/>
      <c r="EY7" s="1401"/>
      <c r="EZ7" s="1401"/>
      <c r="FA7" s="1401"/>
    </row>
    <row r="8" spans="1:157" ht="29.5" thickBot="1" x14ac:dyDescent="0.4">
      <c r="A8" s="55">
        <v>4</v>
      </c>
      <c r="B8" s="8" t="s">
        <v>1622</v>
      </c>
      <c r="C8" s="36" t="s">
        <v>17</v>
      </c>
      <c r="D8" s="8" t="s">
        <v>1628</v>
      </c>
      <c r="E8" s="1410"/>
      <c r="F8" s="1409"/>
      <c r="G8" s="1406">
        <v>1853.7</v>
      </c>
      <c r="H8" s="1408">
        <v>2716.61</v>
      </c>
      <c r="I8" s="1408">
        <v>2980</v>
      </c>
      <c r="J8" s="1209">
        <v>3.04</v>
      </c>
      <c r="K8" s="53">
        <f t="shared" si="0"/>
        <v>1.8537000000000001</v>
      </c>
      <c r="L8" s="53">
        <v>3.45</v>
      </c>
      <c r="M8" s="53">
        <v>3.29</v>
      </c>
      <c r="N8" s="53">
        <f t="shared" si="10"/>
        <v>1.8537000000000001</v>
      </c>
      <c r="O8" s="53">
        <v>3.23</v>
      </c>
      <c r="P8" s="1042">
        <v>3.08</v>
      </c>
      <c r="Q8" s="53">
        <v>2.99</v>
      </c>
      <c r="R8" s="53">
        <v>3.15</v>
      </c>
      <c r="S8" s="53">
        <v>3.14</v>
      </c>
      <c r="T8" s="53">
        <v>3.18</v>
      </c>
      <c r="U8" s="53">
        <v>3.19</v>
      </c>
      <c r="V8" s="53">
        <v>3.24</v>
      </c>
      <c r="W8" s="53">
        <v>3.56</v>
      </c>
      <c r="X8" s="53">
        <v>3.08</v>
      </c>
      <c r="Y8" s="53">
        <v>3.04</v>
      </c>
      <c r="Z8" s="53">
        <v>3.04</v>
      </c>
      <c r="AA8" s="53">
        <f t="shared" si="11"/>
        <v>1.8537000000000001</v>
      </c>
      <c r="AB8" s="53">
        <v>3.07</v>
      </c>
      <c r="AC8" s="53">
        <v>3.37</v>
      </c>
      <c r="AD8" s="53">
        <v>3.12</v>
      </c>
      <c r="AE8" s="53">
        <v>3.21</v>
      </c>
      <c r="AF8" s="53">
        <v>3.31</v>
      </c>
      <c r="AG8" s="53">
        <v>3.23</v>
      </c>
      <c r="AH8" s="53">
        <v>3.25</v>
      </c>
      <c r="AI8" s="53">
        <v>3.31</v>
      </c>
      <c r="AJ8" s="53">
        <v>3.0110000000000001</v>
      </c>
      <c r="AK8" s="53">
        <v>3.125</v>
      </c>
      <c r="AL8" s="53">
        <v>3.25</v>
      </c>
      <c r="AM8" s="53">
        <f t="shared" si="12"/>
        <v>1.8537000000000001</v>
      </c>
      <c r="AN8" s="53">
        <v>3.1</v>
      </c>
      <c r="AO8" s="53">
        <v>3.13</v>
      </c>
      <c r="AP8" s="53">
        <v>3.12</v>
      </c>
      <c r="AQ8" s="53">
        <v>3.27</v>
      </c>
      <c r="AR8" s="53">
        <v>3.09</v>
      </c>
      <c r="AS8" s="53">
        <v>3.25</v>
      </c>
      <c r="AT8" s="53">
        <v>4.0999999999999996</v>
      </c>
      <c r="AU8" s="53">
        <v>4.33</v>
      </c>
      <c r="AV8" s="53">
        <v>4.12</v>
      </c>
      <c r="AW8" s="53">
        <v>4.2699999999999996</v>
      </c>
      <c r="AX8" s="53">
        <v>4.1130000000000004</v>
      </c>
      <c r="AY8" s="53">
        <v>3.9169999999999998</v>
      </c>
      <c r="AZ8" s="53">
        <v>4.1500000000000004</v>
      </c>
      <c r="BA8" s="53">
        <v>4.0599999999999996</v>
      </c>
      <c r="BB8" s="52">
        <v>3.21</v>
      </c>
      <c r="BC8" s="52">
        <v>3.13</v>
      </c>
      <c r="BD8" s="53">
        <f t="shared" si="13"/>
        <v>1.8537000000000001</v>
      </c>
      <c r="BE8" s="53">
        <v>4.16</v>
      </c>
      <c r="BF8" s="53">
        <v>4.34</v>
      </c>
      <c r="BG8" s="52">
        <v>3.07</v>
      </c>
      <c r="BH8" s="58">
        <v>4.09</v>
      </c>
      <c r="BI8" s="53"/>
      <c r="BJ8" s="1042">
        <f t="shared" si="24"/>
        <v>1.8537000000000001</v>
      </c>
      <c r="BK8" s="1042"/>
      <c r="BL8" s="1223">
        <f t="shared" si="14"/>
        <v>1.2441603279926634</v>
      </c>
      <c r="BM8" s="53">
        <v>3.89</v>
      </c>
      <c r="BN8" s="53">
        <v>3.79</v>
      </c>
      <c r="BO8" s="52">
        <v>3.78</v>
      </c>
      <c r="BP8" s="52">
        <v>4.42</v>
      </c>
      <c r="BQ8" s="1049"/>
      <c r="BR8" s="1042">
        <f t="shared" si="25"/>
        <v>1.8537000000000001</v>
      </c>
      <c r="BS8" s="1042">
        <v>3.97</v>
      </c>
      <c r="BT8" s="1042">
        <v>4.21</v>
      </c>
      <c r="BU8" s="1042"/>
      <c r="BV8" s="1042">
        <v>3.93</v>
      </c>
      <c r="BW8" s="1042">
        <v>4.29</v>
      </c>
      <c r="BX8" s="52">
        <v>4.42</v>
      </c>
      <c r="BY8" s="1049"/>
      <c r="BZ8" s="53">
        <v>2.85</v>
      </c>
      <c r="CA8" s="1042">
        <v>3.65</v>
      </c>
      <c r="CB8" s="1042">
        <v>3.6</v>
      </c>
      <c r="CC8" s="1223">
        <f t="shared" si="1"/>
        <v>0.28070175438596484</v>
      </c>
      <c r="CD8" s="1223">
        <f t="shared" si="2"/>
        <v>0.26315789473684209</v>
      </c>
      <c r="CE8" s="1407">
        <v>1853.7</v>
      </c>
      <c r="CF8" s="1406">
        <v>3666.8960000000002</v>
      </c>
      <c r="CG8" s="1405">
        <v>2948.2</v>
      </c>
      <c r="CH8" s="1209">
        <v>3.25</v>
      </c>
      <c r="CI8" s="53">
        <f t="shared" si="15"/>
        <v>1.8537000000000001</v>
      </c>
      <c r="CJ8" s="53">
        <v>3.69</v>
      </c>
      <c r="CK8" s="53">
        <f t="shared" si="16"/>
        <v>1.8537000000000001</v>
      </c>
      <c r="CL8" s="53">
        <v>3.31</v>
      </c>
      <c r="CM8" s="27">
        <v>3.33</v>
      </c>
      <c r="CN8" s="53">
        <v>3.14</v>
      </c>
      <c r="CO8" s="53">
        <v>3.23</v>
      </c>
      <c r="CP8" s="53">
        <v>3.17</v>
      </c>
      <c r="CQ8" s="53">
        <v>3.03</v>
      </c>
      <c r="CR8" s="53">
        <f t="shared" si="17"/>
        <v>1.8537000000000001</v>
      </c>
      <c r="CS8" s="53">
        <v>3.17</v>
      </c>
      <c r="CT8" s="53">
        <v>3.25</v>
      </c>
      <c r="CU8" s="53">
        <v>3.2</v>
      </c>
      <c r="CV8" s="913">
        <v>3.2</v>
      </c>
      <c r="CW8" s="913">
        <v>3.21</v>
      </c>
      <c r="CX8" s="53">
        <v>3.35</v>
      </c>
      <c r="CY8" s="53">
        <f t="shared" si="18"/>
        <v>1.8537000000000001</v>
      </c>
      <c r="CZ8" s="53">
        <v>3.27</v>
      </c>
      <c r="DA8" s="53">
        <v>3.19</v>
      </c>
      <c r="DB8" s="53">
        <v>3.58</v>
      </c>
      <c r="DC8" s="53">
        <v>4.29</v>
      </c>
      <c r="DD8" s="53">
        <v>4.24</v>
      </c>
      <c r="DE8" s="53">
        <v>3.94</v>
      </c>
      <c r="DF8" s="53">
        <v>4.01</v>
      </c>
      <c r="DG8" s="53">
        <v>3.12</v>
      </c>
      <c r="DH8" s="27">
        <f t="shared" si="19"/>
        <v>1.8537000000000001</v>
      </c>
      <c r="DI8" s="53">
        <v>4.41</v>
      </c>
      <c r="DJ8" s="27">
        <v>4.12</v>
      </c>
      <c r="DK8" s="53">
        <f t="shared" si="26"/>
        <v>1.8537000000000001</v>
      </c>
      <c r="DL8" s="27">
        <v>3.55</v>
      </c>
      <c r="DM8" s="53">
        <v>4.0599999999999996</v>
      </c>
      <c r="DN8" s="1042"/>
      <c r="DO8" s="1042">
        <f t="shared" si="27"/>
        <v>1.8537000000000001</v>
      </c>
      <c r="DP8" s="913">
        <v>4.25</v>
      </c>
      <c r="DQ8" s="53">
        <v>4.0599999999999996</v>
      </c>
      <c r="DR8" s="1042"/>
      <c r="DS8" s="27">
        <f t="shared" si="28"/>
        <v>1.8537000000000001</v>
      </c>
      <c r="DT8" s="27"/>
      <c r="DU8" s="679">
        <f t="shared" si="20"/>
        <v>-1</v>
      </c>
      <c r="DV8" s="27">
        <v>1.86</v>
      </c>
      <c r="DW8" s="27">
        <f t="shared" si="4"/>
        <v>1.86</v>
      </c>
      <c r="DX8" s="27">
        <v>1.83</v>
      </c>
      <c r="DY8" s="27">
        <v>1.86</v>
      </c>
      <c r="DZ8" s="27">
        <f t="shared" si="5"/>
        <v>1.86</v>
      </c>
      <c r="EA8" s="27"/>
      <c r="EB8" s="679">
        <f t="shared" si="21"/>
        <v>-1</v>
      </c>
      <c r="EC8" s="27">
        <v>2.19</v>
      </c>
      <c r="ED8" s="27">
        <f t="shared" si="6"/>
        <v>2.19</v>
      </c>
      <c r="EE8" s="27">
        <v>2.15</v>
      </c>
      <c r="EF8" s="27"/>
      <c r="EG8" s="27">
        <v>2.19</v>
      </c>
      <c r="EH8" s="27">
        <f t="shared" si="7"/>
        <v>2.19</v>
      </c>
      <c r="EI8" s="27"/>
      <c r="EJ8" s="53">
        <v>2.15</v>
      </c>
      <c r="EK8" s="679">
        <f t="shared" si="22"/>
        <v>-1.8264840182648418E-2</v>
      </c>
      <c r="EL8" s="27">
        <v>1.81</v>
      </c>
      <c r="EM8" s="27">
        <f t="shared" si="8"/>
        <v>1.81</v>
      </c>
      <c r="EN8" s="27"/>
      <c r="EO8" s="27">
        <v>1.82</v>
      </c>
      <c r="EP8" s="27">
        <v>1.81</v>
      </c>
      <c r="EQ8" s="27">
        <f t="shared" si="9"/>
        <v>1.81</v>
      </c>
      <c r="ER8" s="27"/>
      <c r="ES8" s="679">
        <f t="shared" si="23"/>
        <v>-1</v>
      </c>
      <c r="ET8" s="1425" t="s">
        <v>1629</v>
      </c>
      <c r="EU8" s="91" t="s">
        <v>4522</v>
      </c>
      <c r="EV8" s="1401"/>
      <c r="EW8" s="1401"/>
      <c r="EX8" s="1401"/>
      <c r="EY8" s="1401"/>
      <c r="EZ8" s="1401"/>
      <c r="FA8" s="1401"/>
    </row>
    <row r="9" spans="1:157" ht="29.5" thickBot="1" x14ac:dyDescent="0.4">
      <c r="A9" s="36">
        <v>5</v>
      </c>
      <c r="B9" s="345" t="s">
        <v>1622</v>
      </c>
      <c r="C9" s="40" t="s">
        <v>17</v>
      </c>
      <c r="D9" s="345" t="s">
        <v>1630</v>
      </c>
      <c r="E9" s="1424"/>
      <c r="F9" s="1423"/>
      <c r="G9" s="1420">
        <v>416.3</v>
      </c>
      <c r="H9" s="1422">
        <v>372.25</v>
      </c>
      <c r="I9" s="1422">
        <v>385</v>
      </c>
      <c r="J9" s="1418">
        <v>0.4</v>
      </c>
      <c r="K9" s="52">
        <f t="shared" si="0"/>
        <v>0.4163</v>
      </c>
      <c r="L9" s="52">
        <v>0.38</v>
      </c>
      <c r="M9" s="52">
        <v>0.4</v>
      </c>
      <c r="N9" s="52">
        <f t="shared" si="10"/>
        <v>0.4</v>
      </c>
      <c r="O9" s="52">
        <v>0.4</v>
      </c>
      <c r="P9" s="1049">
        <v>0.39</v>
      </c>
      <c r="Q9" s="1049">
        <v>0.4</v>
      </c>
      <c r="R9" s="1049">
        <v>0.4</v>
      </c>
      <c r="S9" s="52">
        <v>0.4</v>
      </c>
      <c r="T9" s="52">
        <v>0.41</v>
      </c>
      <c r="U9" s="1049">
        <v>0.43</v>
      </c>
      <c r="V9" s="1049">
        <v>0.4</v>
      </c>
      <c r="W9" s="52">
        <v>0.4</v>
      </c>
      <c r="X9" s="52">
        <v>0.4</v>
      </c>
      <c r="Y9" s="52">
        <v>0.42</v>
      </c>
      <c r="Z9" s="52">
        <v>0.43</v>
      </c>
      <c r="AA9" s="1049">
        <f t="shared" si="11"/>
        <v>0.4</v>
      </c>
      <c r="AB9" s="1049">
        <v>0.39</v>
      </c>
      <c r="AC9" s="1049">
        <v>0.39</v>
      </c>
      <c r="AD9" s="1049">
        <v>0.39</v>
      </c>
      <c r="AE9" s="1049">
        <v>0.39</v>
      </c>
      <c r="AF9" s="1049">
        <v>0.41</v>
      </c>
      <c r="AG9" s="1049">
        <v>0.4</v>
      </c>
      <c r="AH9" s="1049">
        <v>0.41</v>
      </c>
      <c r="AI9" s="1049">
        <v>0.4</v>
      </c>
      <c r="AJ9" s="1049">
        <v>0.39500000000000002</v>
      </c>
      <c r="AK9" s="1049">
        <v>0.41</v>
      </c>
      <c r="AL9" s="54">
        <v>0.39</v>
      </c>
      <c r="AM9" s="1049">
        <f t="shared" si="12"/>
        <v>0.39</v>
      </c>
      <c r="AN9" s="1049">
        <v>0.39</v>
      </c>
      <c r="AO9" s="1049">
        <v>0.39</v>
      </c>
      <c r="AP9" s="1049">
        <v>0.39</v>
      </c>
      <c r="AQ9" s="1049">
        <v>0.39</v>
      </c>
      <c r="AR9" s="1049">
        <v>0.39</v>
      </c>
      <c r="AS9" s="1049">
        <v>0.4</v>
      </c>
      <c r="AT9" s="1049">
        <v>0.39</v>
      </c>
      <c r="AU9" s="1049">
        <v>0.4</v>
      </c>
      <c r="AV9" s="1049">
        <v>0.41</v>
      </c>
      <c r="AW9" s="1049">
        <v>0.39</v>
      </c>
      <c r="AX9" s="1049">
        <v>0.39</v>
      </c>
      <c r="AY9" s="1049">
        <v>0.39</v>
      </c>
      <c r="AZ9" s="1049">
        <v>0.4</v>
      </c>
      <c r="BA9" s="1049">
        <v>0.39</v>
      </c>
      <c r="BB9" s="54">
        <v>0.39</v>
      </c>
      <c r="BC9" s="54">
        <v>0.4</v>
      </c>
      <c r="BD9" s="1049">
        <f t="shared" si="13"/>
        <v>0.39</v>
      </c>
      <c r="BE9" s="1049">
        <v>0.39</v>
      </c>
      <c r="BF9" s="1049">
        <v>0.39</v>
      </c>
      <c r="BG9" s="54">
        <v>0.38</v>
      </c>
      <c r="BH9" s="28">
        <v>0.4</v>
      </c>
      <c r="BI9" s="52"/>
      <c r="BJ9" s="1049">
        <f t="shared" si="24"/>
        <v>0.39</v>
      </c>
      <c r="BK9" s="1049"/>
      <c r="BL9" s="1224">
        <f t="shared" si="14"/>
        <v>0</v>
      </c>
      <c r="BM9" s="52">
        <v>0.4</v>
      </c>
      <c r="BN9" s="52">
        <v>0.4</v>
      </c>
      <c r="BO9" s="54">
        <v>0.39</v>
      </c>
      <c r="BP9" s="54">
        <v>0.39</v>
      </c>
      <c r="BQ9" s="54"/>
      <c r="BR9" s="52">
        <f t="shared" si="25"/>
        <v>0.39</v>
      </c>
      <c r="BS9" s="52">
        <v>0.39</v>
      </c>
      <c r="BT9" s="52">
        <v>0.39</v>
      </c>
      <c r="BU9" s="52"/>
      <c r="BV9" s="52">
        <v>0.41</v>
      </c>
      <c r="BW9" s="52">
        <v>0.41</v>
      </c>
      <c r="BX9" s="54">
        <v>0.39</v>
      </c>
      <c r="BY9" s="54"/>
      <c r="BZ9" s="52">
        <f t="shared" ref="BZ9:BZ12" si="29">MIN(BR9,BX9)</f>
        <v>0.39</v>
      </c>
      <c r="CA9" s="52">
        <v>0.41</v>
      </c>
      <c r="CB9" s="52">
        <v>0.4</v>
      </c>
      <c r="CC9" s="6">
        <f t="shared" si="1"/>
        <v>5.1282051282051183E-2</v>
      </c>
      <c r="CD9" s="1224">
        <f t="shared" si="2"/>
        <v>2.5641025641025664E-2</v>
      </c>
      <c r="CE9" s="1421">
        <v>416.3</v>
      </c>
      <c r="CF9" s="1420">
        <v>376.5</v>
      </c>
      <c r="CG9" s="1419">
        <v>365.2</v>
      </c>
      <c r="CH9" s="1418">
        <v>0.39</v>
      </c>
      <c r="CI9" s="52">
        <f t="shared" si="15"/>
        <v>0.4163</v>
      </c>
      <c r="CJ9" s="52">
        <v>0.39</v>
      </c>
      <c r="CK9" s="52">
        <f t="shared" si="16"/>
        <v>0.39</v>
      </c>
      <c r="CL9" s="52">
        <v>0.4</v>
      </c>
      <c r="CM9" s="58">
        <v>0.39</v>
      </c>
      <c r="CN9" s="52">
        <v>0.39</v>
      </c>
      <c r="CO9" s="1049">
        <v>0.38</v>
      </c>
      <c r="CP9" s="32">
        <v>0.39</v>
      </c>
      <c r="CQ9" s="52">
        <v>0.4</v>
      </c>
      <c r="CR9" s="52">
        <f t="shared" si="17"/>
        <v>0.39</v>
      </c>
      <c r="CS9" s="54">
        <v>0.39</v>
      </c>
      <c r="CT9" s="32">
        <v>0.38</v>
      </c>
      <c r="CU9" s="54">
        <v>0.39</v>
      </c>
      <c r="CV9" s="58">
        <v>0.39</v>
      </c>
      <c r="CW9" s="58">
        <v>0.39</v>
      </c>
      <c r="CX9" s="52">
        <v>0.38</v>
      </c>
      <c r="CY9" s="58">
        <f t="shared" si="18"/>
        <v>0.38</v>
      </c>
      <c r="CZ9" s="58">
        <v>0.39</v>
      </c>
      <c r="DA9" s="58">
        <v>0.4</v>
      </c>
      <c r="DB9" s="58">
        <v>0.4</v>
      </c>
      <c r="DC9" s="58">
        <v>0.4</v>
      </c>
      <c r="DD9" s="58">
        <v>0.4</v>
      </c>
      <c r="DE9" s="58">
        <v>0.39</v>
      </c>
      <c r="DF9" s="58">
        <v>0.4</v>
      </c>
      <c r="DG9" s="54">
        <v>0.39400000000000002</v>
      </c>
      <c r="DH9" s="58">
        <f t="shared" si="19"/>
        <v>0.38</v>
      </c>
      <c r="DI9" s="54">
        <v>0.4</v>
      </c>
      <c r="DJ9" s="58">
        <v>0.38</v>
      </c>
      <c r="DK9" s="58">
        <f t="shared" si="26"/>
        <v>0.38</v>
      </c>
      <c r="DL9" s="58">
        <v>0.38</v>
      </c>
      <c r="DM9" s="54">
        <v>0.38979999999999998</v>
      </c>
      <c r="DN9" s="1049"/>
      <c r="DO9" s="1049">
        <f t="shared" si="27"/>
        <v>0.38</v>
      </c>
      <c r="DP9" s="32">
        <v>0.4</v>
      </c>
      <c r="DQ9" s="54">
        <v>0.38979999999999998</v>
      </c>
      <c r="DR9" s="1049"/>
      <c r="DS9" s="58">
        <f t="shared" si="28"/>
        <v>0.38</v>
      </c>
      <c r="DT9" s="58"/>
      <c r="DU9" s="678">
        <f t="shared" si="20"/>
        <v>-1</v>
      </c>
      <c r="DV9" s="58">
        <v>0.28000000000000003</v>
      </c>
      <c r="DW9" s="58">
        <f t="shared" si="4"/>
        <v>0.28000000000000003</v>
      </c>
      <c r="DX9" s="58">
        <v>0.28000000000000003</v>
      </c>
      <c r="DY9" s="58">
        <v>0.28000000000000003</v>
      </c>
      <c r="DZ9" s="58">
        <f t="shared" si="5"/>
        <v>0.28000000000000003</v>
      </c>
      <c r="EA9" s="58"/>
      <c r="EB9" s="678">
        <f t="shared" si="21"/>
        <v>-1</v>
      </c>
      <c r="EC9" s="58">
        <v>0.34</v>
      </c>
      <c r="ED9" s="58">
        <f t="shared" si="6"/>
        <v>0.34</v>
      </c>
      <c r="EE9" s="58">
        <v>0.34</v>
      </c>
      <c r="EF9" s="58"/>
      <c r="EG9" s="58">
        <v>0.34</v>
      </c>
      <c r="EH9" s="58">
        <f t="shared" si="7"/>
        <v>0.34</v>
      </c>
      <c r="EI9" s="56"/>
      <c r="EJ9" s="52">
        <v>0.34</v>
      </c>
      <c r="EK9" s="678">
        <f t="shared" si="22"/>
        <v>0</v>
      </c>
      <c r="EL9" s="58">
        <v>0.28000000000000003</v>
      </c>
      <c r="EM9" s="58">
        <f t="shared" si="8"/>
        <v>0.28000000000000003</v>
      </c>
      <c r="EN9" s="58"/>
      <c r="EO9" s="58">
        <v>0.28000000000000003</v>
      </c>
      <c r="EP9" s="58">
        <v>0.28000000000000003</v>
      </c>
      <c r="EQ9" s="58">
        <f t="shared" si="9"/>
        <v>0.28000000000000003</v>
      </c>
      <c r="ER9" s="58"/>
      <c r="ES9" s="678">
        <f t="shared" si="23"/>
        <v>-1</v>
      </c>
      <c r="ET9" s="1310"/>
      <c r="EU9" s="1307"/>
      <c r="EV9" s="1401"/>
      <c r="EW9" s="1401"/>
      <c r="EX9" s="1401"/>
      <c r="EY9" s="1401"/>
      <c r="EZ9" s="1401"/>
      <c r="FA9" s="1401"/>
    </row>
    <row r="10" spans="1:157" ht="29.5" thickBot="1" x14ac:dyDescent="0.4">
      <c r="A10" s="36">
        <v>6</v>
      </c>
      <c r="B10" s="8" t="s">
        <v>1622</v>
      </c>
      <c r="C10" s="36" t="s">
        <v>17</v>
      </c>
      <c r="D10" s="8" t="s">
        <v>1631</v>
      </c>
      <c r="E10" s="1417"/>
      <c r="F10" s="1416"/>
      <c r="G10" s="1413">
        <v>425.8</v>
      </c>
      <c r="H10" s="1415">
        <v>375.3</v>
      </c>
      <c r="I10" s="1415">
        <v>379.3</v>
      </c>
      <c r="J10" s="1411">
        <v>0.4</v>
      </c>
      <c r="K10" s="52">
        <f t="shared" si="0"/>
        <v>0.42580000000000001</v>
      </c>
      <c r="L10" s="52">
        <v>0.38</v>
      </c>
      <c r="M10" s="52">
        <v>0.39</v>
      </c>
      <c r="N10" s="52">
        <f t="shared" si="10"/>
        <v>0.39</v>
      </c>
      <c r="O10" s="52">
        <v>0.39</v>
      </c>
      <c r="P10" s="1049">
        <v>0.39</v>
      </c>
      <c r="Q10" s="1049">
        <v>0.39</v>
      </c>
      <c r="R10" s="1049">
        <v>0.39</v>
      </c>
      <c r="S10" s="52">
        <v>0.39</v>
      </c>
      <c r="T10" s="52">
        <v>0.39</v>
      </c>
      <c r="U10" s="1049">
        <v>0.39</v>
      </c>
      <c r="V10" s="1049">
        <v>0.39</v>
      </c>
      <c r="W10" s="52">
        <v>0.39</v>
      </c>
      <c r="X10" s="52">
        <v>0.39</v>
      </c>
      <c r="Y10" s="52">
        <v>0.41</v>
      </c>
      <c r="Z10" s="52">
        <v>0.42</v>
      </c>
      <c r="AA10" s="1049">
        <f t="shared" si="11"/>
        <v>0.39</v>
      </c>
      <c r="AB10" s="1049">
        <v>0.39</v>
      </c>
      <c r="AC10" s="1049">
        <v>0.39</v>
      </c>
      <c r="AD10" s="1049">
        <v>0.38</v>
      </c>
      <c r="AE10" s="1049">
        <v>0.39</v>
      </c>
      <c r="AF10" s="1049">
        <v>0.39</v>
      </c>
      <c r="AG10" s="1049">
        <v>0.39</v>
      </c>
      <c r="AH10" s="1049">
        <v>0.38</v>
      </c>
      <c r="AI10" s="1049">
        <v>0.4</v>
      </c>
      <c r="AJ10" s="1049">
        <v>0.38900000000000001</v>
      </c>
      <c r="AK10" s="1049">
        <v>0.4</v>
      </c>
      <c r="AL10" s="52">
        <v>0.39</v>
      </c>
      <c r="AM10" s="1049">
        <f t="shared" si="12"/>
        <v>0.39</v>
      </c>
      <c r="AN10" s="1049">
        <v>0.39</v>
      </c>
      <c r="AO10" s="1049">
        <v>0.39</v>
      </c>
      <c r="AP10" s="1049">
        <v>0.39</v>
      </c>
      <c r="AQ10" s="1049">
        <v>0.4</v>
      </c>
      <c r="AR10" s="1049">
        <v>0.39</v>
      </c>
      <c r="AS10" s="1049">
        <v>0.4</v>
      </c>
      <c r="AT10" s="1049">
        <v>0.4</v>
      </c>
      <c r="AU10" s="1049">
        <v>0.4</v>
      </c>
      <c r="AV10" s="1049">
        <v>0.41</v>
      </c>
      <c r="AW10" s="1049">
        <v>0.4</v>
      </c>
      <c r="AX10" s="1049">
        <v>0.39</v>
      </c>
      <c r="AY10" s="1049">
        <v>0.39</v>
      </c>
      <c r="AZ10" s="1049">
        <v>0.4</v>
      </c>
      <c r="BA10" s="1049">
        <v>0.4</v>
      </c>
      <c r="BB10" s="52">
        <v>0.39</v>
      </c>
      <c r="BC10" s="52">
        <v>0.41</v>
      </c>
      <c r="BD10" s="1049">
        <f t="shared" si="13"/>
        <v>0.39</v>
      </c>
      <c r="BE10" s="1049">
        <v>0.4</v>
      </c>
      <c r="BF10" s="1049">
        <v>0.4</v>
      </c>
      <c r="BG10" s="52">
        <v>0.38</v>
      </c>
      <c r="BH10" s="58">
        <v>0.39</v>
      </c>
      <c r="BI10" s="52"/>
      <c r="BJ10" s="1049">
        <f t="shared" si="24"/>
        <v>0.39</v>
      </c>
      <c r="BK10" s="1049"/>
      <c r="BL10" s="1224">
        <f t="shared" si="14"/>
        <v>2.5641025641025664E-2</v>
      </c>
      <c r="BM10" s="52">
        <v>0.39</v>
      </c>
      <c r="BN10" s="52">
        <v>0.4</v>
      </c>
      <c r="BO10" s="52">
        <v>0.39</v>
      </c>
      <c r="BP10" s="52">
        <v>0.39</v>
      </c>
      <c r="BQ10" s="52"/>
      <c r="BR10" s="1049">
        <f t="shared" si="25"/>
        <v>0.39</v>
      </c>
      <c r="BS10" s="1049">
        <v>0.4</v>
      </c>
      <c r="BT10" s="1049">
        <v>0.4</v>
      </c>
      <c r="BU10" s="1049"/>
      <c r="BV10" s="1049">
        <v>0.41</v>
      </c>
      <c r="BW10" s="1049">
        <v>0.41</v>
      </c>
      <c r="BX10" s="52">
        <v>0.39</v>
      </c>
      <c r="BY10" s="52"/>
      <c r="BZ10" s="1049">
        <f t="shared" si="29"/>
        <v>0.39</v>
      </c>
      <c r="CA10" s="1049">
        <v>0.41</v>
      </c>
      <c r="CB10" s="1049">
        <v>0.41</v>
      </c>
      <c r="CC10" s="1224">
        <f t="shared" si="1"/>
        <v>5.1282051282051183E-2</v>
      </c>
      <c r="CD10" s="1224">
        <f t="shared" si="2"/>
        <v>5.1282051282051183E-2</v>
      </c>
      <c r="CE10" s="1414">
        <v>425.8</v>
      </c>
      <c r="CF10" s="1413">
        <v>366.5</v>
      </c>
      <c r="CG10" s="1412">
        <v>377.9</v>
      </c>
      <c r="CH10" s="1411">
        <v>0.39</v>
      </c>
      <c r="CI10" s="52">
        <f t="shared" si="15"/>
        <v>0.42580000000000001</v>
      </c>
      <c r="CJ10" s="52">
        <v>0.39</v>
      </c>
      <c r="CK10" s="52">
        <f t="shared" si="16"/>
        <v>0.39</v>
      </c>
      <c r="CL10" s="52">
        <v>0.4</v>
      </c>
      <c r="CM10" s="58">
        <v>0.39</v>
      </c>
      <c r="CN10" s="52">
        <v>0.39</v>
      </c>
      <c r="CO10" s="1049">
        <v>0.39</v>
      </c>
      <c r="CP10" s="32">
        <v>0.41</v>
      </c>
      <c r="CQ10" s="52">
        <v>0.4</v>
      </c>
      <c r="CR10" s="52">
        <f t="shared" si="17"/>
        <v>0.39</v>
      </c>
      <c r="CS10" s="52">
        <v>0.39</v>
      </c>
      <c r="CT10" s="32">
        <v>0.38</v>
      </c>
      <c r="CU10" s="52">
        <v>0.38</v>
      </c>
      <c r="CV10" s="58">
        <v>0.38</v>
      </c>
      <c r="CW10" s="58">
        <v>0.41</v>
      </c>
      <c r="CX10" s="52">
        <v>0.39</v>
      </c>
      <c r="CY10" s="58">
        <f t="shared" si="18"/>
        <v>0.39</v>
      </c>
      <c r="CZ10" s="58">
        <v>0.39</v>
      </c>
      <c r="DA10" s="58">
        <v>0.39</v>
      </c>
      <c r="DB10" s="58">
        <v>0.4</v>
      </c>
      <c r="DC10" s="58">
        <v>0.4</v>
      </c>
      <c r="DD10" s="58">
        <v>0.39</v>
      </c>
      <c r="DE10" s="58">
        <v>0.39</v>
      </c>
      <c r="DF10" s="58">
        <v>0.4</v>
      </c>
      <c r="DG10" s="52">
        <v>0.41</v>
      </c>
      <c r="DH10" s="58">
        <f t="shared" si="19"/>
        <v>0.39</v>
      </c>
      <c r="DI10" s="52">
        <v>0.39</v>
      </c>
      <c r="DJ10" s="58">
        <v>0.38</v>
      </c>
      <c r="DK10" s="58">
        <f t="shared" si="26"/>
        <v>0.38</v>
      </c>
      <c r="DL10" s="58">
        <v>0.38</v>
      </c>
      <c r="DM10" s="52">
        <v>0.39040000000000002</v>
      </c>
      <c r="DN10" s="1049"/>
      <c r="DO10" s="1049">
        <f t="shared" si="27"/>
        <v>0.38</v>
      </c>
      <c r="DP10" s="32">
        <v>0.4</v>
      </c>
      <c r="DQ10" s="52">
        <v>0.39040000000000002</v>
      </c>
      <c r="DR10" s="1049"/>
      <c r="DS10" s="58">
        <f t="shared" si="28"/>
        <v>0.38</v>
      </c>
      <c r="DT10" s="58"/>
      <c r="DU10" s="678">
        <f t="shared" si="20"/>
        <v>-1</v>
      </c>
      <c r="DV10" s="58">
        <v>0.28000000000000003</v>
      </c>
      <c r="DW10" s="58">
        <f t="shared" si="4"/>
        <v>0.28000000000000003</v>
      </c>
      <c r="DX10" s="58">
        <v>0.28000000000000003</v>
      </c>
      <c r="DY10" s="58">
        <v>0.28000000000000003</v>
      </c>
      <c r="DZ10" s="58">
        <f t="shared" si="5"/>
        <v>0.28000000000000003</v>
      </c>
      <c r="EA10" s="58"/>
      <c r="EB10" s="678">
        <f t="shared" si="21"/>
        <v>-1</v>
      </c>
      <c r="EC10" s="58">
        <v>0.33</v>
      </c>
      <c r="ED10" s="58">
        <f t="shared" si="6"/>
        <v>0.33</v>
      </c>
      <c r="EE10" s="58">
        <v>0.34</v>
      </c>
      <c r="EF10" s="58"/>
      <c r="EG10" s="58">
        <v>0.33</v>
      </c>
      <c r="EH10" s="58">
        <f t="shared" si="7"/>
        <v>0.33</v>
      </c>
      <c r="EI10" s="58"/>
      <c r="EJ10" s="58">
        <v>0.33</v>
      </c>
      <c r="EK10" s="678">
        <f t="shared" si="22"/>
        <v>0</v>
      </c>
      <c r="EL10" s="58">
        <v>0.28000000000000003</v>
      </c>
      <c r="EM10" s="58">
        <f t="shared" si="8"/>
        <v>0.28000000000000003</v>
      </c>
      <c r="EN10" s="58"/>
      <c r="EO10" s="58">
        <v>0.28000000000000003</v>
      </c>
      <c r="EP10" s="58">
        <v>0.28000000000000003</v>
      </c>
      <c r="EQ10" s="58">
        <f t="shared" si="9"/>
        <v>0.28000000000000003</v>
      </c>
      <c r="ER10" s="58"/>
      <c r="ES10" s="678">
        <f t="shared" si="23"/>
        <v>-1</v>
      </c>
      <c r="ET10" s="1308"/>
      <c r="EU10" s="1308"/>
      <c r="EV10" s="1401"/>
      <c r="EW10" s="1401"/>
      <c r="EX10" s="1401"/>
      <c r="EY10" s="1401"/>
      <c r="EZ10" s="1401"/>
      <c r="FA10" s="1401"/>
    </row>
    <row r="11" spans="1:157" ht="29.5" thickBot="1" x14ac:dyDescent="0.4">
      <c r="A11" s="36">
        <v>7</v>
      </c>
      <c r="B11" s="8" t="s">
        <v>1622</v>
      </c>
      <c r="C11" s="36" t="s">
        <v>17</v>
      </c>
      <c r="D11" s="8" t="s">
        <v>1632</v>
      </c>
      <c r="E11" s="1417"/>
      <c r="F11" s="1416"/>
      <c r="G11" s="1413">
        <v>425.8</v>
      </c>
      <c r="H11" s="1415">
        <v>375.3</v>
      </c>
      <c r="I11" s="1415">
        <v>381.8</v>
      </c>
      <c r="J11" s="1411">
        <v>0.4</v>
      </c>
      <c r="K11" s="52">
        <f t="shared" si="0"/>
        <v>0.42580000000000001</v>
      </c>
      <c r="L11" s="52">
        <v>0.39</v>
      </c>
      <c r="M11" s="52">
        <v>0.39</v>
      </c>
      <c r="N11" s="52">
        <f t="shared" si="10"/>
        <v>0.39</v>
      </c>
      <c r="O11" s="52">
        <v>0.4</v>
      </c>
      <c r="P11" s="1049">
        <v>0.39</v>
      </c>
      <c r="Q11" s="1049">
        <v>0.38</v>
      </c>
      <c r="R11" s="1049">
        <v>0.39</v>
      </c>
      <c r="S11" s="52">
        <v>0.39</v>
      </c>
      <c r="T11" s="52">
        <v>0.39</v>
      </c>
      <c r="U11" s="1049">
        <v>0.39</v>
      </c>
      <c r="V11" s="1049">
        <v>0.39</v>
      </c>
      <c r="W11" s="52">
        <v>0.39</v>
      </c>
      <c r="X11" s="52">
        <v>0.38</v>
      </c>
      <c r="Y11" s="52">
        <v>0.41</v>
      </c>
      <c r="Z11" s="52">
        <v>0.42</v>
      </c>
      <c r="AA11" s="1049">
        <f t="shared" si="11"/>
        <v>0.39</v>
      </c>
      <c r="AB11" s="1049">
        <v>0.39</v>
      </c>
      <c r="AC11" s="1049">
        <v>0.38</v>
      </c>
      <c r="AD11" s="1049">
        <v>0.38</v>
      </c>
      <c r="AE11" s="1049">
        <v>0.38</v>
      </c>
      <c r="AF11" s="1049">
        <v>0.39</v>
      </c>
      <c r="AG11" s="1049">
        <v>0.39</v>
      </c>
      <c r="AH11" s="1049">
        <v>0.39</v>
      </c>
      <c r="AI11" s="1049">
        <v>0.38</v>
      </c>
      <c r="AJ11" s="1049">
        <v>0.39500000000000002</v>
      </c>
      <c r="AK11" s="1049">
        <v>0.39500000000000002</v>
      </c>
      <c r="AL11" s="52">
        <v>0.38</v>
      </c>
      <c r="AM11" s="1049">
        <f t="shared" si="12"/>
        <v>0.38</v>
      </c>
      <c r="AN11" s="1049">
        <v>0.38</v>
      </c>
      <c r="AO11" s="1049">
        <v>0.38</v>
      </c>
      <c r="AP11" s="1049">
        <v>0.4</v>
      </c>
      <c r="AQ11" s="1049">
        <v>0.4</v>
      </c>
      <c r="AR11" s="1049">
        <v>0.39</v>
      </c>
      <c r="AS11" s="1049">
        <v>0.39</v>
      </c>
      <c r="AT11" s="1049">
        <v>0.4</v>
      </c>
      <c r="AU11" s="1049">
        <v>0.39</v>
      </c>
      <c r="AV11" s="1049">
        <v>0.38</v>
      </c>
      <c r="AW11" s="1049">
        <v>0.4</v>
      </c>
      <c r="AX11" s="1049">
        <v>0.39</v>
      </c>
      <c r="AY11" s="1049">
        <v>0.39</v>
      </c>
      <c r="AZ11" s="1049">
        <v>0.39</v>
      </c>
      <c r="BA11" s="1049">
        <v>0.38</v>
      </c>
      <c r="BB11" s="52">
        <v>0.4</v>
      </c>
      <c r="BC11" s="52">
        <v>0.4</v>
      </c>
      <c r="BD11" s="1049">
        <f t="shared" si="13"/>
        <v>0.38</v>
      </c>
      <c r="BE11" s="1049">
        <v>0.39</v>
      </c>
      <c r="BF11" s="1049">
        <v>0.39</v>
      </c>
      <c r="BG11" s="52">
        <v>0.38</v>
      </c>
      <c r="BH11" s="58">
        <v>0.39</v>
      </c>
      <c r="BI11" s="52"/>
      <c r="BJ11" s="1049">
        <f t="shared" si="24"/>
        <v>0.38</v>
      </c>
      <c r="BK11" s="1049"/>
      <c r="BL11" s="1224">
        <f t="shared" si="14"/>
        <v>2.6315789473684233E-2</v>
      </c>
      <c r="BM11" s="52">
        <v>0.4</v>
      </c>
      <c r="BN11" s="52">
        <v>0.39</v>
      </c>
      <c r="BO11" s="52">
        <v>0.39</v>
      </c>
      <c r="BP11" s="52">
        <v>0.38</v>
      </c>
      <c r="BQ11" s="52"/>
      <c r="BR11" s="1049">
        <f t="shared" si="25"/>
        <v>0.38</v>
      </c>
      <c r="BS11" s="1049">
        <v>0.39</v>
      </c>
      <c r="BT11" s="1049">
        <v>0.39</v>
      </c>
      <c r="BU11" s="1049"/>
      <c r="BV11" s="1049">
        <v>0.39</v>
      </c>
      <c r="BW11" s="1049">
        <v>0.4</v>
      </c>
      <c r="BX11" s="52">
        <v>0.38</v>
      </c>
      <c r="BY11" s="52"/>
      <c r="BZ11" s="1049">
        <f t="shared" si="29"/>
        <v>0.38</v>
      </c>
      <c r="CA11" s="1049">
        <v>0.39</v>
      </c>
      <c r="CB11" s="1049">
        <v>0.39</v>
      </c>
      <c r="CC11" s="1224">
        <f t="shared" si="1"/>
        <v>2.6315789473684233E-2</v>
      </c>
      <c r="CD11" s="1224">
        <f t="shared" si="2"/>
        <v>2.6315789473684233E-2</v>
      </c>
      <c r="CE11" s="1414">
        <v>425.8</v>
      </c>
      <c r="CF11" s="1413">
        <v>366.5</v>
      </c>
      <c r="CG11" s="1412">
        <v>381.6</v>
      </c>
      <c r="CH11" s="1411">
        <v>0.39</v>
      </c>
      <c r="CI11" s="52">
        <f t="shared" si="15"/>
        <v>0.42580000000000001</v>
      </c>
      <c r="CJ11" s="52">
        <v>0.39</v>
      </c>
      <c r="CK11" s="52">
        <f t="shared" si="16"/>
        <v>0.39</v>
      </c>
      <c r="CL11" s="52">
        <v>0.4</v>
      </c>
      <c r="CM11" s="58">
        <v>0.38</v>
      </c>
      <c r="CN11" s="52">
        <v>0.38</v>
      </c>
      <c r="CO11" s="1049">
        <v>0.39</v>
      </c>
      <c r="CP11" s="32">
        <v>0.4</v>
      </c>
      <c r="CQ11" s="52">
        <v>0.4</v>
      </c>
      <c r="CR11" s="52">
        <f t="shared" si="17"/>
        <v>0.39</v>
      </c>
      <c r="CS11" s="52">
        <v>0.39</v>
      </c>
      <c r="CT11" s="32">
        <v>0.38</v>
      </c>
      <c r="CU11" s="52">
        <v>0.39</v>
      </c>
      <c r="CV11" s="58">
        <v>0.39</v>
      </c>
      <c r="CW11" s="58">
        <v>0.38200000000000001</v>
      </c>
      <c r="CX11" s="52">
        <v>0.38</v>
      </c>
      <c r="CY11" s="58">
        <f t="shared" si="18"/>
        <v>0.38</v>
      </c>
      <c r="CZ11" s="58">
        <v>0.38</v>
      </c>
      <c r="DA11" s="58">
        <v>0.4</v>
      </c>
      <c r="DB11" s="58">
        <v>0.4</v>
      </c>
      <c r="DC11" s="58">
        <v>0.39</v>
      </c>
      <c r="DD11" s="58">
        <v>0.39</v>
      </c>
      <c r="DE11" s="58">
        <v>0.39</v>
      </c>
      <c r="DF11" s="58">
        <v>0.4</v>
      </c>
      <c r="DG11" s="52">
        <v>0.4</v>
      </c>
      <c r="DH11" s="58">
        <f t="shared" si="19"/>
        <v>0.38</v>
      </c>
      <c r="DI11" s="52">
        <v>0.38</v>
      </c>
      <c r="DJ11" s="58">
        <v>0.38</v>
      </c>
      <c r="DK11" s="58">
        <f t="shared" si="26"/>
        <v>0.38</v>
      </c>
      <c r="DL11" s="58">
        <v>0.39</v>
      </c>
      <c r="DM11" s="52">
        <v>0.38080000000000003</v>
      </c>
      <c r="DN11" s="1049"/>
      <c r="DO11" s="1049">
        <f t="shared" si="27"/>
        <v>0.38</v>
      </c>
      <c r="DP11" s="32">
        <v>0.4</v>
      </c>
      <c r="DQ11" s="52">
        <v>0.38080000000000003</v>
      </c>
      <c r="DR11" s="1049"/>
      <c r="DS11" s="58">
        <f t="shared" si="28"/>
        <v>0.38</v>
      </c>
      <c r="DT11" s="58"/>
      <c r="DU11" s="678">
        <f t="shared" si="20"/>
        <v>-1</v>
      </c>
      <c r="DV11" s="58">
        <v>0.27</v>
      </c>
      <c r="DW11" s="58">
        <f t="shared" si="4"/>
        <v>0.27</v>
      </c>
      <c r="DX11" s="58">
        <v>0.27</v>
      </c>
      <c r="DY11" s="58">
        <v>0.27</v>
      </c>
      <c r="DZ11" s="58">
        <f t="shared" si="5"/>
        <v>0.27</v>
      </c>
      <c r="EA11" s="58"/>
      <c r="EB11" s="678">
        <f t="shared" si="21"/>
        <v>-1</v>
      </c>
      <c r="EC11" s="58">
        <v>0.33</v>
      </c>
      <c r="ED11" s="58">
        <f t="shared" si="6"/>
        <v>0.33</v>
      </c>
      <c r="EE11" s="58">
        <v>0.34</v>
      </c>
      <c r="EF11" s="58"/>
      <c r="EG11" s="58">
        <v>0.33</v>
      </c>
      <c r="EH11" s="58">
        <f t="shared" si="7"/>
        <v>0.33</v>
      </c>
      <c r="EI11" s="58"/>
      <c r="EJ11" s="58">
        <v>0.33</v>
      </c>
      <c r="EK11" s="678">
        <f t="shared" si="22"/>
        <v>0</v>
      </c>
      <c r="EL11" s="58">
        <v>0.27</v>
      </c>
      <c r="EM11" s="58">
        <f t="shared" si="8"/>
        <v>0.27</v>
      </c>
      <c r="EN11" s="58"/>
      <c r="EO11" s="58">
        <v>0.28000000000000003</v>
      </c>
      <c r="EP11" s="58">
        <v>0.27</v>
      </c>
      <c r="EQ11" s="58">
        <f t="shared" si="9"/>
        <v>0.27</v>
      </c>
      <c r="ER11" s="58"/>
      <c r="ES11" s="678">
        <f t="shared" si="23"/>
        <v>-1</v>
      </c>
      <c r="ET11" s="1308"/>
      <c r="EU11" s="1308"/>
      <c r="EV11" s="1401"/>
      <c r="EW11" s="1401"/>
      <c r="EX11" s="1401"/>
      <c r="EY11" s="1401"/>
      <c r="EZ11" s="1401"/>
      <c r="FA11" s="1401"/>
    </row>
    <row r="12" spans="1:157" ht="29.5" thickBot="1" x14ac:dyDescent="0.4">
      <c r="A12" s="55">
        <v>8</v>
      </c>
      <c r="B12" s="1006" t="s">
        <v>1622</v>
      </c>
      <c r="C12" s="55" t="s">
        <v>17</v>
      </c>
      <c r="D12" s="1006" t="s">
        <v>1633</v>
      </c>
      <c r="E12" s="1410"/>
      <c r="F12" s="1409"/>
      <c r="G12" s="1406">
        <v>416.3</v>
      </c>
      <c r="H12" s="1408">
        <v>372.25</v>
      </c>
      <c r="I12" s="1408">
        <v>371</v>
      </c>
      <c r="J12" s="1209">
        <v>0.4</v>
      </c>
      <c r="K12" s="53">
        <f t="shared" si="0"/>
        <v>0.4163</v>
      </c>
      <c r="L12" s="53">
        <v>0.38</v>
      </c>
      <c r="M12" s="53">
        <v>0.38</v>
      </c>
      <c r="N12" s="53">
        <f t="shared" si="10"/>
        <v>0.38</v>
      </c>
      <c r="O12" s="53">
        <v>0.41</v>
      </c>
      <c r="P12" s="1042">
        <v>0.39</v>
      </c>
      <c r="Q12" s="1042">
        <v>0.37</v>
      </c>
      <c r="R12" s="1042">
        <v>0.39</v>
      </c>
      <c r="S12" s="53">
        <v>0.39</v>
      </c>
      <c r="T12" s="53">
        <v>0.39</v>
      </c>
      <c r="U12" s="1042">
        <v>0.39</v>
      </c>
      <c r="V12" s="1042">
        <v>0.39</v>
      </c>
      <c r="W12" s="53">
        <v>0.38</v>
      </c>
      <c r="X12" s="53">
        <v>0.38</v>
      </c>
      <c r="Y12" s="53">
        <v>0.4</v>
      </c>
      <c r="Z12" s="53">
        <v>0.4</v>
      </c>
      <c r="AA12" s="1042">
        <f>MIN(Z12,N12)</f>
        <v>0.38</v>
      </c>
      <c r="AB12" s="1042">
        <v>0.39</v>
      </c>
      <c r="AC12" s="1042">
        <v>0.39</v>
      </c>
      <c r="AD12" s="1042">
        <v>0.38</v>
      </c>
      <c r="AE12" s="1042">
        <v>0.39</v>
      </c>
      <c r="AF12" s="1042">
        <v>0.38</v>
      </c>
      <c r="AG12" s="1042">
        <v>0.38</v>
      </c>
      <c r="AH12" s="1042">
        <v>0.38</v>
      </c>
      <c r="AI12" s="1042">
        <v>0.39</v>
      </c>
      <c r="AJ12" s="1042">
        <v>0.38</v>
      </c>
      <c r="AK12" s="1042">
        <v>0.39</v>
      </c>
      <c r="AL12" s="53">
        <v>0.39</v>
      </c>
      <c r="AM12" s="1042">
        <f t="shared" si="12"/>
        <v>0.38</v>
      </c>
      <c r="AN12" s="1042">
        <v>0.39</v>
      </c>
      <c r="AO12" s="1042">
        <v>0.39</v>
      </c>
      <c r="AP12" s="1042">
        <v>0.39</v>
      </c>
      <c r="AQ12" s="1042">
        <v>0.39</v>
      </c>
      <c r="AR12" s="1042">
        <v>0.39</v>
      </c>
      <c r="AS12" s="1042">
        <v>0.39</v>
      </c>
      <c r="AT12" s="1042">
        <v>0.39</v>
      </c>
      <c r="AU12" s="1042">
        <v>0.4</v>
      </c>
      <c r="AV12" s="1042">
        <v>0.41</v>
      </c>
      <c r="AW12" s="1042">
        <v>0.39</v>
      </c>
      <c r="AX12" s="1042">
        <v>0.39</v>
      </c>
      <c r="AY12" s="1042">
        <v>0.39</v>
      </c>
      <c r="AZ12" s="1042">
        <v>0.39</v>
      </c>
      <c r="BA12" s="1042">
        <v>0.39</v>
      </c>
      <c r="BB12" s="53">
        <v>0.4</v>
      </c>
      <c r="BC12" s="53">
        <v>0.4</v>
      </c>
      <c r="BD12" s="1042">
        <f t="shared" si="13"/>
        <v>0.38</v>
      </c>
      <c r="BE12" s="1042">
        <v>0.38</v>
      </c>
      <c r="BF12" s="1042">
        <v>0.39</v>
      </c>
      <c r="BG12" s="53">
        <v>0.38</v>
      </c>
      <c r="BH12" s="27">
        <v>0.4</v>
      </c>
      <c r="BI12" s="53"/>
      <c r="BJ12" s="1049">
        <f t="shared" si="24"/>
        <v>0.38</v>
      </c>
      <c r="BK12" s="1049"/>
      <c r="BL12" s="1224">
        <f t="shared" si="14"/>
        <v>0</v>
      </c>
      <c r="BM12" s="53">
        <v>0.39</v>
      </c>
      <c r="BN12" s="53">
        <v>0.39</v>
      </c>
      <c r="BO12" s="53">
        <v>0.39</v>
      </c>
      <c r="BP12" s="53">
        <v>0.39</v>
      </c>
      <c r="BQ12" s="53"/>
      <c r="BR12" s="53">
        <f t="shared" si="25"/>
        <v>0.38</v>
      </c>
      <c r="BS12" s="53">
        <v>0.39</v>
      </c>
      <c r="BT12" s="53">
        <v>0.39</v>
      </c>
      <c r="BU12" s="53"/>
      <c r="BV12" s="53">
        <v>0.39</v>
      </c>
      <c r="BW12" s="53">
        <v>0.4</v>
      </c>
      <c r="BX12" s="53">
        <v>0.39</v>
      </c>
      <c r="BY12" s="53"/>
      <c r="BZ12" s="53">
        <f t="shared" si="29"/>
        <v>0.38</v>
      </c>
      <c r="CA12" s="53">
        <v>0.4</v>
      </c>
      <c r="CB12" s="53">
        <v>0.4</v>
      </c>
      <c r="CC12" s="7">
        <f t="shared" si="1"/>
        <v>5.2631578947368467E-2</v>
      </c>
      <c r="CD12" s="1224">
        <f t="shared" si="2"/>
        <v>5.2631578947368467E-2</v>
      </c>
      <c r="CE12" s="1634">
        <v>416.3</v>
      </c>
      <c r="CF12" s="1635">
        <v>376.5</v>
      </c>
      <c r="CG12" s="1636">
        <v>388</v>
      </c>
      <c r="CH12" s="1637">
        <v>0.39</v>
      </c>
      <c r="CI12" s="52">
        <f t="shared" si="15"/>
        <v>0.4163</v>
      </c>
      <c r="CJ12" s="52">
        <v>0.39</v>
      </c>
      <c r="CK12" s="52">
        <f t="shared" si="16"/>
        <v>0.39</v>
      </c>
      <c r="CL12" s="52">
        <v>0.41</v>
      </c>
      <c r="CM12" s="58">
        <v>0.4</v>
      </c>
      <c r="CN12" s="52">
        <v>0.38</v>
      </c>
      <c r="CO12" s="1049">
        <v>0.39</v>
      </c>
      <c r="CP12" s="32">
        <v>0.39</v>
      </c>
      <c r="CQ12" s="52">
        <v>0.4</v>
      </c>
      <c r="CR12" s="52">
        <f t="shared" si="17"/>
        <v>0.39</v>
      </c>
      <c r="CS12" s="52">
        <v>0.39</v>
      </c>
      <c r="CT12" s="32">
        <v>0.38</v>
      </c>
      <c r="CU12" s="52">
        <v>0.38</v>
      </c>
      <c r="CV12" s="58">
        <v>0.38</v>
      </c>
      <c r="CW12" s="58">
        <v>0.41</v>
      </c>
      <c r="CX12" s="52">
        <v>0.38</v>
      </c>
      <c r="CY12" s="58">
        <f t="shared" si="18"/>
        <v>0.38</v>
      </c>
      <c r="CZ12" s="58">
        <v>0.38</v>
      </c>
      <c r="DA12" s="58">
        <v>0.39</v>
      </c>
      <c r="DB12" s="58">
        <v>0.4</v>
      </c>
      <c r="DC12" s="58">
        <v>0.39</v>
      </c>
      <c r="DD12" s="58">
        <v>0.4</v>
      </c>
      <c r="DE12" s="58">
        <v>0.39</v>
      </c>
      <c r="DF12" s="58">
        <v>0.4</v>
      </c>
      <c r="DG12" s="52">
        <v>0.41</v>
      </c>
      <c r="DH12" s="58">
        <f t="shared" si="19"/>
        <v>0.38</v>
      </c>
      <c r="DI12" s="52">
        <v>0.4</v>
      </c>
      <c r="DJ12" s="58">
        <v>0.38</v>
      </c>
      <c r="DK12" s="58">
        <f t="shared" si="26"/>
        <v>0.38</v>
      </c>
      <c r="DL12" s="58">
        <v>0.38</v>
      </c>
      <c r="DM12" s="53">
        <v>0.38640000000000002</v>
      </c>
      <c r="DN12" s="1049"/>
      <c r="DO12" s="1049">
        <f t="shared" si="27"/>
        <v>0.38</v>
      </c>
      <c r="DP12" s="32">
        <v>0.39</v>
      </c>
      <c r="DQ12" s="53">
        <v>0.38640000000000002</v>
      </c>
      <c r="DR12" s="1049"/>
      <c r="DS12" s="58">
        <f t="shared" si="28"/>
        <v>0.38</v>
      </c>
      <c r="DT12" s="58"/>
      <c r="DU12" s="678">
        <f t="shared" si="20"/>
        <v>-1</v>
      </c>
      <c r="DV12" s="58">
        <v>0.27</v>
      </c>
      <c r="DW12" s="58">
        <f t="shared" si="4"/>
        <v>0.27</v>
      </c>
      <c r="DX12" s="58">
        <v>0.27</v>
      </c>
      <c r="DY12" s="58">
        <v>0.27</v>
      </c>
      <c r="DZ12" s="58">
        <f t="shared" si="5"/>
        <v>0.27</v>
      </c>
      <c r="EA12" s="58"/>
      <c r="EB12" s="678">
        <f t="shared" si="21"/>
        <v>-1</v>
      </c>
      <c r="EC12" s="58">
        <v>0.34</v>
      </c>
      <c r="ED12" s="58">
        <f t="shared" si="6"/>
        <v>0.34</v>
      </c>
      <c r="EE12" s="58">
        <v>0.34</v>
      </c>
      <c r="EF12" s="58"/>
      <c r="EG12" s="58">
        <v>0.34</v>
      </c>
      <c r="EH12" s="58">
        <f t="shared" si="7"/>
        <v>0.34</v>
      </c>
      <c r="EI12" s="58"/>
      <c r="EJ12" s="58">
        <v>0.34</v>
      </c>
      <c r="EK12" s="678">
        <f t="shared" si="22"/>
        <v>0</v>
      </c>
      <c r="EL12" s="58">
        <v>0.28000000000000003</v>
      </c>
      <c r="EM12" s="58">
        <f t="shared" si="8"/>
        <v>0.28000000000000003</v>
      </c>
      <c r="EN12" s="58"/>
      <c r="EO12" s="58">
        <v>0.28000000000000003</v>
      </c>
      <c r="EP12" s="58">
        <v>0.28000000000000003</v>
      </c>
      <c r="EQ12" s="58">
        <f t="shared" si="9"/>
        <v>0.28000000000000003</v>
      </c>
      <c r="ER12" s="58"/>
      <c r="ES12" s="678">
        <f t="shared" si="23"/>
        <v>-1</v>
      </c>
      <c r="ET12" s="1304"/>
      <c r="EU12" s="1304"/>
      <c r="EV12" s="1401"/>
      <c r="EW12" s="1401"/>
      <c r="EX12" s="1401"/>
      <c r="EY12" s="1401"/>
      <c r="EZ12" s="1401"/>
      <c r="FA12" s="1401"/>
    </row>
    <row r="13" spans="1:157" ht="29.5" thickBot="1" x14ac:dyDescent="0.4">
      <c r="A13" s="40">
        <v>9</v>
      </c>
      <c r="B13" s="40" t="s">
        <v>1634</v>
      </c>
      <c r="C13" s="40" t="s">
        <v>16</v>
      </c>
      <c r="D13" s="1454" t="s">
        <v>1635</v>
      </c>
      <c r="E13" s="1404"/>
      <c r="F13" s="1404"/>
      <c r="G13" s="1404"/>
      <c r="H13" s="1404"/>
      <c r="I13" s="1404"/>
      <c r="J13" s="1404"/>
      <c r="K13" s="1302"/>
      <c r="L13" s="1299"/>
      <c r="M13" s="1307"/>
      <c r="N13" s="40">
        <v>12.5</v>
      </c>
      <c r="O13" s="1307"/>
      <c r="P13" s="1307"/>
      <c r="Q13" s="1307"/>
      <c r="R13" s="37"/>
      <c r="S13" s="36">
        <v>12.4</v>
      </c>
      <c r="T13" s="36"/>
      <c r="U13" s="37"/>
      <c r="V13" s="37"/>
      <c r="W13" s="36">
        <v>12</v>
      </c>
      <c r="X13" s="46">
        <v>12.4</v>
      </c>
      <c r="Y13" s="37"/>
      <c r="Z13" s="37"/>
      <c r="AA13" s="37">
        <f>MIN(X13,N13)</f>
        <v>12.4</v>
      </c>
      <c r="AB13" s="37"/>
      <c r="AC13" s="37"/>
      <c r="AD13" s="37"/>
      <c r="AE13" s="37">
        <v>12.4</v>
      </c>
      <c r="AF13" s="37"/>
      <c r="AG13" s="37"/>
      <c r="AH13" s="37"/>
      <c r="AI13" s="37">
        <v>12.5</v>
      </c>
      <c r="AJ13" s="37"/>
      <c r="AK13" s="37"/>
      <c r="AL13" s="46">
        <v>12.5</v>
      </c>
      <c r="AM13" s="40">
        <f t="shared" si="12"/>
        <v>12.4</v>
      </c>
      <c r="AN13" s="40"/>
      <c r="AO13" s="40">
        <v>12.5</v>
      </c>
      <c r="AP13" s="37"/>
      <c r="AQ13" s="37"/>
      <c r="AR13" s="37"/>
      <c r="AS13" s="37">
        <v>12.8</v>
      </c>
      <c r="AT13" s="37"/>
      <c r="AU13" s="37"/>
      <c r="AV13" s="37"/>
      <c r="AW13" s="37">
        <v>14.6</v>
      </c>
      <c r="AX13" s="37"/>
      <c r="AY13" s="37"/>
      <c r="AZ13" s="37"/>
      <c r="BA13" s="37">
        <v>15.4</v>
      </c>
      <c r="BB13" s="46"/>
      <c r="BC13" s="46" t="s">
        <v>1159</v>
      </c>
      <c r="BD13" s="37">
        <f t="shared" si="13"/>
        <v>12.4</v>
      </c>
      <c r="BE13" s="37"/>
      <c r="BF13" s="37" t="s">
        <v>1159</v>
      </c>
      <c r="BG13" s="46"/>
      <c r="BH13" s="35"/>
      <c r="BI13" s="59">
        <v>12.4</v>
      </c>
      <c r="BJ13" s="40">
        <f>MIN(BI13,BD13)</f>
        <v>12.4</v>
      </c>
      <c r="BK13" s="40">
        <v>12.4</v>
      </c>
      <c r="BL13" s="5">
        <f>(BK13-BJ13)/BJ13</f>
        <v>0</v>
      </c>
      <c r="BM13" s="40"/>
      <c r="BN13" s="40">
        <v>12.7</v>
      </c>
      <c r="BO13" s="37"/>
      <c r="BP13" s="37"/>
      <c r="BQ13" s="37">
        <v>12.67</v>
      </c>
      <c r="BR13" s="37">
        <f>MIN(BQ13,BJ13)</f>
        <v>12.4</v>
      </c>
      <c r="BS13" s="37"/>
      <c r="BT13" s="37"/>
      <c r="BU13" s="37">
        <v>12.8</v>
      </c>
      <c r="BV13" s="37"/>
      <c r="BW13" s="37"/>
      <c r="BX13" s="37"/>
      <c r="BY13" s="37">
        <v>12.67</v>
      </c>
      <c r="BZ13" s="37">
        <f>MIN(BR13,BY13)</f>
        <v>12.4</v>
      </c>
      <c r="CA13" s="37"/>
      <c r="CB13" s="37"/>
      <c r="CC13" s="1224">
        <f t="shared" si="1"/>
        <v>-1</v>
      </c>
      <c r="CD13" s="5">
        <f t="shared" si="2"/>
        <v>-1</v>
      </c>
      <c r="CE13" s="1307"/>
      <c r="CF13" s="1307"/>
      <c r="CG13" s="1307"/>
      <c r="CH13" s="1307"/>
      <c r="CI13" s="1307"/>
      <c r="CJ13" s="1307"/>
      <c r="CK13" s="40">
        <v>12.6</v>
      </c>
      <c r="CL13" s="1307"/>
      <c r="CM13" s="1307"/>
      <c r="CN13" s="40"/>
      <c r="CO13" s="40">
        <v>12.6</v>
      </c>
      <c r="CP13" s="40"/>
      <c r="CQ13" s="40">
        <v>12.2</v>
      </c>
      <c r="CR13" s="40">
        <f t="shared" si="17"/>
        <v>12.2</v>
      </c>
      <c r="CS13" s="46">
        <v>12.2</v>
      </c>
      <c r="CT13" s="46"/>
      <c r="CU13" s="46">
        <v>12.3</v>
      </c>
      <c r="CV13" s="46"/>
      <c r="CW13" s="46">
        <v>12.4</v>
      </c>
      <c r="CX13" s="46">
        <v>12</v>
      </c>
      <c r="CY13" s="46">
        <f t="shared" si="18"/>
        <v>12</v>
      </c>
      <c r="CZ13" s="46"/>
      <c r="DA13" s="46">
        <v>12.2</v>
      </c>
      <c r="DB13" s="46"/>
      <c r="DC13" s="46">
        <v>12.8</v>
      </c>
      <c r="DD13" s="46"/>
      <c r="DE13" s="46" t="s">
        <v>1159</v>
      </c>
      <c r="DF13" s="35"/>
      <c r="DG13" s="40"/>
      <c r="DH13" s="46">
        <f t="shared" si="19"/>
        <v>12</v>
      </c>
      <c r="DI13" s="46"/>
      <c r="DJ13" s="35">
        <v>12.2</v>
      </c>
      <c r="DK13" s="40">
        <f>MIN(DJ13,DH13)</f>
        <v>12</v>
      </c>
      <c r="DL13" s="35">
        <v>12.25</v>
      </c>
      <c r="DM13" s="69">
        <v>12.3</v>
      </c>
      <c r="DN13" s="40">
        <v>12.8</v>
      </c>
      <c r="DO13" s="46">
        <f>MIN(DN13,DK13)</f>
        <v>12</v>
      </c>
      <c r="DP13" s="35">
        <v>12.25</v>
      </c>
      <c r="DQ13" s="69">
        <v>12.3</v>
      </c>
      <c r="DR13" s="40">
        <v>12.8</v>
      </c>
      <c r="DS13" s="40">
        <f>MIN(DR13,DO13)</f>
        <v>12</v>
      </c>
      <c r="DT13" s="40"/>
      <c r="DU13" s="5">
        <f t="shared" si="20"/>
        <v>-1</v>
      </c>
      <c r="DV13" s="35">
        <v>12</v>
      </c>
      <c r="DW13" s="40">
        <f t="shared" si="4"/>
        <v>12</v>
      </c>
      <c r="DX13" s="40">
        <v>12</v>
      </c>
      <c r="DY13" s="35">
        <v>12</v>
      </c>
      <c r="DZ13" s="40">
        <f t="shared" si="5"/>
        <v>12</v>
      </c>
      <c r="EA13" s="46"/>
      <c r="EB13" s="5">
        <f t="shared" si="21"/>
        <v>-1</v>
      </c>
      <c r="EC13" s="40">
        <v>12.4</v>
      </c>
      <c r="ED13" s="40">
        <f t="shared" si="6"/>
        <v>12.4</v>
      </c>
      <c r="EE13" s="40">
        <v>12.3</v>
      </c>
      <c r="EF13" s="46">
        <v>13.4</v>
      </c>
      <c r="EG13" s="40">
        <v>12.4</v>
      </c>
      <c r="EH13" s="40">
        <f t="shared" si="7"/>
        <v>12.4</v>
      </c>
      <c r="EI13" s="46">
        <v>12.4</v>
      </c>
      <c r="EJ13" s="46"/>
      <c r="EK13" s="5">
        <f t="shared" ref="EK13:EK24" si="30">(EI13-EH13)/EH13</f>
        <v>0</v>
      </c>
      <c r="EL13" s="40">
        <v>12.3</v>
      </c>
      <c r="EM13" s="40">
        <f t="shared" si="8"/>
        <v>12.3</v>
      </c>
      <c r="EN13" s="40">
        <v>12.31</v>
      </c>
      <c r="EO13" s="46"/>
      <c r="EP13" s="40">
        <v>12.3</v>
      </c>
      <c r="EQ13" s="40">
        <f t="shared" si="9"/>
        <v>12.3</v>
      </c>
      <c r="ER13" s="46"/>
      <c r="ES13" s="5">
        <f t="shared" si="23"/>
        <v>-1</v>
      </c>
      <c r="ET13" s="1768" t="s">
        <v>1636</v>
      </c>
      <c r="EU13" s="1307"/>
      <c r="EV13" s="1401"/>
      <c r="EW13" s="1401"/>
      <c r="EX13" s="1401"/>
      <c r="EY13" s="1401"/>
      <c r="EZ13" s="1401"/>
      <c r="FA13" s="1401"/>
    </row>
    <row r="14" spans="1:157" ht="44" thickBot="1" x14ac:dyDescent="0.4">
      <c r="A14" s="36">
        <v>10</v>
      </c>
      <c r="B14" s="36" t="s">
        <v>1634</v>
      </c>
      <c r="C14" s="36" t="s">
        <v>16</v>
      </c>
      <c r="D14" s="1332" t="s">
        <v>1637</v>
      </c>
      <c r="E14" s="1401"/>
      <c r="F14" s="1401"/>
      <c r="G14" s="1401"/>
      <c r="H14" s="1401"/>
      <c r="I14" s="1401"/>
      <c r="J14" s="1401"/>
      <c r="K14" s="1303"/>
      <c r="L14" s="1300"/>
      <c r="M14" s="1308"/>
      <c r="N14" s="36">
        <v>2.83</v>
      </c>
      <c r="O14" s="1308"/>
      <c r="P14" s="1308"/>
      <c r="Q14" s="1308"/>
      <c r="R14" s="37"/>
      <c r="S14" s="36">
        <v>2.87</v>
      </c>
      <c r="T14" s="36"/>
      <c r="U14" s="37"/>
      <c r="V14" s="37"/>
      <c r="W14" s="36">
        <v>2.64</v>
      </c>
      <c r="X14" s="37">
        <v>2.89</v>
      </c>
      <c r="Y14" s="37"/>
      <c r="Z14" s="37"/>
      <c r="AA14" s="37">
        <f t="shared" ref="AA14:AA24" si="31">MIN(X14,N14)</f>
        <v>2.83</v>
      </c>
      <c r="AB14" s="37"/>
      <c r="AC14" s="37"/>
      <c r="AD14" s="37"/>
      <c r="AE14" s="37">
        <v>2.86</v>
      </c>
      <c r="AF14" s="37"/>
      <c r="AG14" s="37"/>
      <c r="AH14" s="37"/>
      <c r="AI14" s="37">
        <v>2.85</v>
      </c>
      <c r="AJ14" s="37"/>
      <c r="AK14" s="37"/>
      <c r="AL14" s="37">
        <v>2.91</v>
      </c>
      <c r="AM14" s="36">
        <f t="shared" si="12"/>
        <v>2.83</v>
      </c>
      <c r="AN14" s="36"/>
      <c r="AO14" s="36">
        <v>2.88</v>
      </c>
      <c r="AP14" s="37"/>
      <c r="AQ14" s="37"/>
      <c r="AR14" s="37"/>
      <c r="AS14" s="37">
        <v>2.89</v>
      </c>
      <c r="AT14" s="37"/>
      <c r="AU14" s="37"/>
      <c r="AV14" s="37"/>
      <c r="AW14" s="37">
        <v>2.91</v>
      </c>
      <c r="AX14" s="37"/>
      <c r="AY14" s="37"/>
      <c r="AZ14" s="37"/>
      <c r="BA14" s="37">
        <v>2.98</v>
      </c>
      <c r="BB14" s="37"/>
      <c r="BC14" s="37" t="s">
        <v>1159</v>
      </c>
      <c r="BD14" s="37">
        <f t="shared" si="13"/>
        <v>2.83</v>
      </c>
      <c r="BE14" s="37"/>
      <c r="BF14" s="37">
        <v>2.91</v>
      </c>
      <c r="BG14" s="37"/>
      <c r="BH14" s="29"/>
      <c r="BI14" s="59">
        <v>2.88</v>
      </c>
      <c r="BJ14" s="36">
        <f t="shared" ref="BJ14:BJ24" si="32">MIN(BI14,BD14)</f>
        <v>2.83</v>
      </c>
      <c r="BK14" s="52">
        <v>2.923</v>
      </c>
      <c r="BL14" s="6">
        <f t="shared" ref="BL14:BL24" si="33">(BK14-BJ14)/BJ14</f>
        <v>3.2862190812720835E-2</v>
      </c>
      <c r="BM14" s="36"/>
      <c r="BN14" s="36">
        <v>2.91</v>
      </c>
      <c r="BO14" s="37"/>
      <c r="BP14" s="37"/>
      <c r="BQ14" s="37">
        <v>2.94</v>
      </c>
      <c r="BR14" s="37">
        <f t="shared" ref="BR14:BR24" si="34">MIN(BQ14,BJ14)</f>
        <v>2.83</v>
      </c>
      <c r="BS14" s="37"/>
      <c r="BT14" s="37"/>
      <c r="BU14" s="37">
        <v>2.99</v>
      </c>
      <c r="BV14" s="37"/>
      <c r="BW14" s="37"/>
      <c r="BX14" s="37"/>
      <c r="BY14" s="37">
        <v>2.94</v>
      </c>
      <c r="BZ14" s="37">
        <f t="shared" ref="BZ14:BZ24" si="35">MIN(BR14,BY14)</f>
        <v>2.83</v>
      </c>
      <c r="CA14" s="37"/>
      <c r="CB14" s="37"/>
      <c r="CC14" s="1224">
        <f t="shared" si="1"/>
        <v>-1</v>
      </c>
      <c r="CD14" s="6">
        <f t="shared" si="2"/>
        <v>-1</v>
      </c>
      <c r="CE14" s="1308"/>
      <c r="CF14" s="1308"/>
      <c r="CG14" s="1308"/>
      <c r="CH14" s="1308"/>
      <c r="CI14" s="1308"/>
      <c r="CJ14" s="1308"/>
      <c r="CK14" s="36">
        <v>2.71</v>
      </c>
      <c r="CL14" s="1308"/>
      <c r="CM14" s="1308"/>
      <c r="CN14" s="36"/>
      <c r="CO14" s="36">
        <v>2.78</v>
      </c>
      <c r="CP14" s="36"/>
      <c r="CQ14" s="36">
        <v>2.8</v>
      </c>
      <c r="CR14" s="36">
        <f t="shared" si="17"/>
        <v>2.71</v>
      </c>
      <c r="CS14" s="37">
        <v>2.82</v>
      </c>
      <c r="CT14" s="37"/>
      <c r="CU14" s="37">
        <v>2.79</v>
      </c>
      <c r="CV14" s="37"/>
      <c r="CW14" s="37">
        <v>2.81</v>
      </c>
      <c r="CX14" s="37">
        <v>2.79</v>
      </c>
      <c r="CY14" s="37">
        <f t="shared" si="18"/>
        <v>2.71</v>
      </c>
      <c r="CZ14" s="37"/>
      <c r="DA14" s="37">
        <v>2.5299999999999998</v>
      </c>
      <c r="DB14" s="37"/>
      <c r="DC14" s="37">
        <v>2.79</v>
      </c>
      <c r="DD14" s="37"/>
      <c r="DE14" s="37" t="s">
        <v>1159</v>
      </c>
      <c r="DF14" s="29"/>
      <c r="DG14" s="36"/>
      <c r="DH14" s="37">
        <f t="shared" si="19"/>
        <v>2.71</v>
      </c>
      <c r="DI14" s="37"/>
      <c r="DJ14" s="29">
        <v>2.74</v>
      </c>
      <c r="DK14" s="36">
        <f t="shared" ref="DK14:DK24" si="36">MIN(DJ14,DH14)</f>
        <v>2.71</v>
      </c>
      <c r="DL14" s="29">
        <v>2.76</v>
      </c>
      <c r="DM14" s="59">
        <v>2.79</v>
      </c>
      <c r="DN14" s="36">
        <v>2.85</v>
      </c>
      <c r="DO14" s="37">
        <f t="shared" ref="DO14:DO24" si="37">MIN(DN14,DK14)</f>
        <v>2.71</v>
      </c>
      <c r="DP14" s="29">
        <v>2.67</v>
      </c>
      <c r="DQ14" s="59">
        <v>2.79</v>
      </c>
      <c r="DR14" s="36">
        <v>2.85</v>
      </c>
      <c r="DS14" s="36">
        <f t="shared" ref="DS14:DS24" si="38">MIN(DR14,DO14)</f>
        <v>2.71</v>
      </c>
      <c r="DT14" s="36"/>
      <c r="DU14" s="6">
        <f t="shared" si="20"/>
        <v>-1</v>
      </c>
      <c r="DV14" s="29">
        <v>2.2200000000000002</v>
      </c>
      <c r="DW14" s="36">
        <f t="shared" si="4"/>
        <v>2.2200000000000002</v>
      </c>
      <c r="DX14" s="36">
        <v>2.25</v>
      </c>
      <c r="DY14" s="29">
        <v>2.2200000000000002</v>
      </c>
      <c r="DZ14" s="36">
        <f t="shared" si="5"/>
        <v>2.2200000000000002</v>
      </c>
      <c r="EA14" s="37"/>
      <c r="EB14" s="6">
        <f t="shared" si="21"/>
        <v>-1</v>
      </c>
      <c r="EC14" s="36">
        <v>2.13</v>
      </c>
      <c r="ED14" s="36">
        <f t="shared" si="6"/>
        <v>2.13</v>
      </c>
      <c r="EE14" s="36">
        <v>2.14</v>
      </c>
      <c r="EF14" s="37">
        <v>2.12</v>
      </c>
      <c r="EG14" s="36">
        <v>2.13</v>
      </c>
      <c r="EH14" s="36">
        <f t="shared" si="7"/>
        <v>2.13</v>
      </c>
      <c r="EI14" s="37">
        <v>3.35</v>
      </c>
      <c r="EJ14" s="37"/>
      <c r="EK14" s="6">
        <f t="shared" si="30"/>
        <v>0.57276995305164335</v>
      </c>
      <c r="EL14" s="36">
        <v>2.11</v>
      </c>
      <c r="EM14" s="36">
        <f t="shared" si="8"/>
        <v>2.11</v>
      </c>
      <c r="EN14" s="36">
        <v>2.15</v>
      </c>
      <c r="EO14" s="37"/>
      <c r="EP14" s="36">
        <v>2.11</v>
      </c>
      <c r="EQ14" s="36">
        <f t="shared" si="9"/>
        <v>2.11</v>
      </c>
      <c r="ER14" s="37"/>
      <c r="ES14" s="6">
        <f t="shared" si="23"/>
        <v>-1</v>
      </c>
      <c r="ET14" s="1769"/>
      <c r="EU14" s="1426" t="s">
        <v>1638</v>
      </c>
      <c r="EV14" s="1401"/>
      <c r="EW14" s="1401"/>
      <c r="EX14" s="1401"/>
      <c r="EY14" s="1401"/>
      <c r="EZ14" s="1401"/>
      <c r="FA14" s="1401"/>
    </row>
    <row r="15" spans="1:157" ht="29.5" thickBot="1" x14ac:dyDescent="0.4">
      <c r="A15" s="36">
        <v>11</v>
      </c>
      <c r="B15" s="36" t="s">
        <v>1634</v>
      </c>
      <c r="C15" s="36" t="s">
        <v>16</v>
      </c>
      <c r="D15" s="8" t="s">
        <v>1639</v>
      </c>
      <c r="E15" s="1401"/>
      <c r="F15" s="1401"/>
      <c r="G15" s="1401"/>
      <c r="H15" s="1401"/>
      <c r="I15" s="1401"/>
      <c r="J15" s="1401"/>
      <c r="K15" s="1303"/>
      <c r="L15" s="1300"/>
      <c r="M15" s="1308"/>
      <c r="N15" s="36">
        <v>9.1999999999999993</v>
      </c>
      <c r="O15" s="1308"/>
      <c r="P15" s="1308"/>
      <c r="Q15" s="1308"/>
      <c r="R15" s="37"/>
      <c r="S15" s="36">
        <v>9</v>
      </c>
      <c r="T15" s="36"/>
      <c r="U15" s="37"/>
      <c r="V15" s="37"/>
      <c r="W15" s="36">
        <v>9.1999999999999993</v>
      </c>
      <c r="X15" s="37">
        <v>9.3000000000000007</v>
      </c>
      <c r="Y15" s="37"/>
      <c r="Z15" s="37"/>
      <c r="AA15" s="37">
        <f t="shared" si="31"/>
        <v>9.1999999999999993</v>
      </c>
      <c r="AB15" s="37"/>
      <c r="AC15" s="37"/>
      <c r="AD15" s="37"/>
      <c r="AE15" s="37">
        <v>9</v>
      </c>
      <c r="AF15" s="37"/>
      <c r="AG15" s="37"/>
      <c r="AH15" s="37"/>
      <c r="AI15" s="37">
        <v>9.31</v>
      </c>
      <c r="AJ15" s="37"/>
      <c r="AK15" s="37"/>
      <c r="AL15" s="37">
        <v>9.1999999999999993</v>
      </c>
      <c r="AM15" s="36">
        <f t="shared" si="12"/>
        <v>9.1999999999999993</v>
      </c>
      <c r="AN15" s="36"/>
      <c r="AO15" s="36">
        <v>9.1999999999999993</v>
      </c>
      <c r="AP15" s="37"/>
      <c r="AQ15" s="37"/>
      <c r="AR15" s="37"/>
      <c r="AS15" s="37">
        <v>9.3000000000000007</v>
      </c>
      <c r="AT15" s="37"/>
      <c r="AU15" s="37"/>
      <c r="AV15" s="37"/>
      <c r="AW15" s="37">
        <v>9.1999999999999993</v>
      </c>
      <c r="AX15" s="37"/>
      <c r="AY15" s="37"/>
      <c r="AZ15" s="37"/>
      <c r="BA15" s="37">
        <v>9.4</v>
      </c>
      <c r="BB15" s="37"/>
      <c r="BC15" s="37">
        <v>9.1999999999999993</v>
      </c>
      <c r="BD15" s="37">
        <f t="shared" si="13"/>
        <v>9.1999999999999993</v>
      </c>
      <c r="BE15" s="37"/>
      <c r="BF15" s="37" t="s">
        <v>1159</v>
      </c>
      <c r="BG15" s="37"/>
      <c r="BH15" s="29"/>
      <c r="BI15" s="59">
        <v>8.6</v>
      </c>
      <c r="BJ15" s="36">
        <f t="shared" si="32"/>
        <v>8.6</v>
      </c>
      <c r="BK15" s="36">
        <v>9</v>
      </c>
      <c r="BL15" s="6">
        <f t="shared" si="33"/>
        <v>4.6511627906976785E-2</v>
      </c>
      <c r="BM15" s="36"/>
      <c r="BN15" s="36">
        <v>9.1999999999999993</v>
      </c>
      <c r="BO15" s="37"/>
      <c r="BP15" s="37"/>
      <c r="BQ15" s="37">
        <v>9.1999999999999993</v>
      </c>
      <c r="BR15" s="37">
        <f t="shared" si="34"/>
        <v>8.6</v>
      </c>
      <c r="BS15" s="37"/>
      <c r="BT15" s="37"/>
      <c r="BU15" s="37">
        <v>9</v>
      </c>
      <c r="BV15" s="37"/>
      <c r="BW15" s="37"/>
      <c r="BX15" s="37"/>
      <c r="BY15" s="37">
        <v>9.1999999999999993</v>
      </c>
      <c r="BZ15" s="37">
        <f t="shared" si="35"/>
        <v>8.6</v>
      </c>
      <c r="CA15" s="37"/>
      <c r="CB15" s="37"/>
      <c r="CC15" s="1224">
        <f t="shared" si="1"/>
        <v>-1</v>
      </c>
      <c r="CD15" s="6">
        <f t="shared" si="2"/>
        <v>-1</v>
      </c>
      <c r="CE15" s="1308"/>
      <c r="CF15" s="1308"/>
      <c r="CG15" s="1308"/>
      <c r="CH15" s="1308"/>
      <c r="CI15" s="1308"/>
      <c r="CJ15" s="1308"/>
      <c r="CK15" s="36">
        <v>9.1999999999999993</v>
      </c>
      <c r="CL15" s="1308"/>
      <c r="CM15" s="1308"/>
      <c r="CN15" s="36"/>
      <c r="CO15" s="36">
        <v>9</v>
      </c>
      <c r="CP15" s="36"/>
      <c r="CQ15" s="36">
        <v>9.3000000000000007</v>
      </c>
      <c r="CR15" s="36">
        <f t="shared" si="17"/>
        <v>9.1999999999999993</v>
      </c>
      <c r="CS15" s="37">
        <v>9</v>
      </c>
      <c r="CT15" s="37"/>
      <c r="CU15" s="37">
        <v>9.4</v>
      </c>
      <c r="CV15" s="37"/>
      <c r="CW15" s="37">
        <v>9.1999999999999993</v>
      </c>
      <c r="CX15" s="37">
        <v>9</v>
      </c>
      <c r="CY15" s="37">
        <f t="shared" si="18"/>
        <v>9</v>
      </c>
      <c r="CZ15" s="37"/>
      <c r="DA15" s="37">
        <v>9</v>
      </c>
      <c r="DB15" s="37"/>
      <c r="DC15" s="37">
        <v>9.6</v>
      </c>
      <c r="DD15" s="37"/>
      <c r="DE15" s="37" t="s">
        <v>1159</v>
      </c>
      <c r="DF15" s="29"/>
      <c r="DG15" s="36"/>
      <c r="DH15" s="37">
        <f t="shared" si="19"/>
        <v>9</v>
      </c>
      <c r="DI15" s="37"/>
      <c r="DJ15" s="29">
        <v>9</v>
      </c>
      <c r="DK15" s="36">
        <f t="shared" si="36"/>
        <v>9</v>
      </c>
      <c r="DL15" s="29">
        <v>9.4</v>
      </c>
      <c r="DM15" s="59">
        <v>9.4</v>
      </c>
      <c r="DN15" s="36">
        <v>9.4</v>
      </c>
      <c r="DO15" s="37">
        <f t="shared" si="37"/>
        <v>9</v>
      </c>
      <c r="DP15" s="29">
        <v>9.1999999999999993</v>
      </c>
      <c r="DQ15" s="59">
        <v>9.4</v>
      </c>
      <c r="DR15" s="36">
        <v>9.4</v>
      </c>
      <c r="DS15" s="36">
        <f t="shared" si="38"/>
        <v>9</v>
      </c>
      <c r="DT15" s="36"/>
      <c r="DU15" s="6">
        <f t="shared" si="20"/>
        <v>-1</v>
      </c>
      <c r="DV15" s="29">
        <v>9.1</v>
      </c>
      <c r="DW15" s="36">
        <f t="shared" si="4"/>
        <v>9.1</v>
      </c>
      <c r="DX15" s="36">
        <v>9.1999999999999993</v>
      </c>
      <c r="DY15" s="29">
        <v>9.1</v>
      </c>
      <c r="DZ15" s="36">
        <f t="shared" si="5"/>
        <v>9.1</v>
      </c>
      <c r="EA15" s="37"/>
      <c r="EB15" s="6">
        <f t="shared" si="21"/>
        <v>-1</v>
      </c>
      <c r="EC15" s="36">
        <v>9.1999999999999993</v>
      </c>
      <c r="ED15" s="36">
        <f t="shared" si="6"/>
        <v>9.1999999999999993</v>
      </c>
      <c r="EE15" s="36">
        <v>9.4</v>
      </c>
      <c r="EF15" s="37">
        <v>9.3000000000000007</v>
      </c>
      <c r="EG15" s="36">
        <v>9.1999999999999993</v>
      </c>
      <c r="EH15" s="36">
        <f t="shared" si="7"/>
        <v>9.1999999999999993</v>
      </c>
      <c r="EI15" s="37">
        <v>9.4</v>
      </c>
      <c r="EJ15" s="37"/>
      <c r="EK15" s="6">
        <f t="shared" si="30"/>
        <v>2.1739130434782726E-2</v>
      </c>
      <c r="EL15" s="36">
        <v>9.3000000000000007</v>
      </c>
      <c r="EM15" s="36">
        <f t="shared" si="8"/>
        <v>9.3000000000000007</v>
      </c>
      <c r="EN15" s="36">
        <v>9.4</v>
      </c>
      <c r="EO15" s="37"/>
      <c r="EP15" s="36">
        <v>9.3000000000000007</v>
      </c>
      <c r="EQ15" s="36">
        <f t="shared" si="9"/>
        <v>9.3000000000000007</v>
      </c>
      <c r="ER15" s="37"/>
      <c r="ES15" s="6">
        <f t="shared" si="23"/>
        <v>-1</v>
      </c>
      <c r="ET15" s="1769"/>
      <c r="EU15" s="1308"/>
      <c r="EV15" s="1401"/>
      <c r="EW15" s="1401"/>
      <c r="EX15" s="1401"/>
      <c r="EY15" s="1401"/>
      <c r="EZ15" s="1401"/>
      <c r="FA15" s="1401"/>
    </row>
    <row r="16" spans="1:157" ht="29.5" thickBot="1" x14ac:dyDescent="0.4">
      <c r="A16" s="36">
        <v>12</v>
      </c>
      <c r="B16" s="36" t="s">
        <v>1634</v>
      </c>
      <c r="C16" s="36" t="s">
        <v>16</v>
      </c>
      <c r="D16" s="1455" t="s">
        <v>1640</v>
      </c>
      <c r="E16" s="1401"/>
      <c r="F16" s="1401"/>
      <c r="G16" s="1401"/>
      <c r="H16" s="1401"/>
      <c r="I16" s="1401"/>
      <c r="J16" s="1401"/>
      <c r="K16" s="1303"/>
      <c r="L16" s="1300"/>
      <c r="M16" s="1308"/>
      <c r="N16" s="36">
        <v>8.8000000000000007</v>
      </c>
      <c r="O16" s="1308"/>
      <c r="P16" s="1308"/>
      <c r="Q16" s="1308"/>
      <c r="R16" s="37"/>
      <c r="S16" s="36">
        <v>9</v>
      </c>
      <c r="T16" s="36"/>
      <c r="U16" s="37"/>
      <c r="V16" s="37"/>
      <c r="W16" s="36">
        <v>8.6</v>
      </c>
      <c r="X16" s="37">
        <v>8.9</v>
      </c>
      <c r="Y16" s="37"/>
      <c r="Z16" s="37"/>
      <c r="AA16" s="37">
        <f t="shared" si="31"/>
        <v>8.8000000000000007</v>
      </c>
      <c r="AB16" s="37"/>
      <c r="AC16" s="37"/>
      <c r="AD16" s="37"/>
      <c r="AE16" s="37">
        <v>9.1</v>
      </c>
      <c r="AF16" s="37"/>
      <c r="AG16" s="37"/>
      <c r="AH16" s="37"/>
      <c r="AI16" s="37">
        <v>8.6999999999999993</v>
      </c>
      <c r="AJ16" s="37"/>
      <c r="AK16" s="37"/>
      <c r="AL16" s="37">
        <v>9</v>
      </c>
      <c r="AM16" s="36">
        <f t="shared" si="12"/>
        <v>8.8000000000000007</v>
      </c>
      <c r="AN16" s="36"/>
      <c r="AO16" s="36">
        <v>9</v>
      </c>
      <c r="AP16" s="37"/>
      <c r="AQ16" s="37"/>
      <c r="AR16" s="37"/>
      <c r="AS16" s="37">
        <v>9.3000000000000007</v>
      </c>
      <c r="AT16" s="37"/>
      <c r="AU16" s="37"/>
      <c r="AV16" s="37"/>
      <c r="AW16" s="37">
        <v>9.4</v>
      </c>
      <c r="AX16" s="37"/>
      <c r="AY16" s="37"/>
      <c r="AZ16" s="37"/>
      <c r="BA16" s="37">
        <v>9</v>
      </c>
      <c r="BB16" s="37"/>
      <c r="BC16" s="37">
        <v>8.92</v>
      </c>
      <c r="BD16" s="37">
        <f t="shared" si="13"/>
        <v>8.8000000000000007</v>
      </c>
      <c r="BE16" s="37"/>
      <c r="BF16" s="37" t="s">
        <v>1159</v>
      </c>
      <c r="BG16" s="37"/>
      <c r="BH16" s="29"/>
      <c r="BI16" s="59">
        <v>9.5</v>
      </c>
      <c r="BJ16" s="36">
        <f t="shared" si="32"/>
        <v>8.8000000000000007</v>
      </c>
      <c r="BK16" s="36">
        <v>8.8000000000000007</v>
      </c>
      <c r="BL16" s="6">
        <f t="shared" si="33"/>
        <v>0</v>
      </c>
      <c r="BM16" s="36"/>
      <c r="BN16" s="36">
        <v>9.5</v>
      </c>
      <c r="BO16" s="37"/>
      <c r="BP16" s="37"/>
      <c r="BQ16" s="37">
        <v>9.1999999999999993</v>
      </c>
      <c r="BR16" s="37">
        <f t="shared" si="34"/>
        <v>8.8000000000000007</v>
      </c>
      <c r="BS16" s="37"/>
      <c r="BT16" s="37"/>
      <c r="BU16" s="37">
        <v>9.4</v>
      </c>
      <c r="BV16" s="37"/>
      <c r="BW16" s="37"/>
      <c r="BX16" s="37"/>
      <c r="BY16" s="37">
        <v>9.1999999999999993</v>
      </c>
      <c r="BZ16" s="37">
        <f t="shared" si="35"/>
        <v>8.8000000000000007</v>
      </c>
      <c r="CA16" s="37"/>
      <c r="CB16" s="37"/>
      <c r="CC16" s="1224">
        <f t="shared" si="1"/>
        <v>-1</v>
      </c>
      <c r="CD16" s="6">
        <f t="shared" si="2"/>
        <v>-1</v>
      </c>
      <c r="CE16" s="1308"/>
      <c r="CF16" s="1308"/>
      <c r="CG16" s="1308"/>
      <c r="CH16" s="1308"/>
      <c r="CI16" s="1308"/>
      <c r="CJ16" s="1308"/>
      <c r="CK16" s="36">
        <v>8.6999999999999993</v>
      </c>
      <c r="CL16" s="1308"/>
      <c r="CM16" s="1308"/>
      <c r="CN16" s="36"/>
      <c r="CO16" s="36">
        <v>8.8000000000000007</v>
      </c>
      <c r="CP16" s="36"/>
      <c r="CQ16" s="36">
        <v>8.4</v>
      </c>
      <c r="CR16" s="36">
        <f t="shared" si="17"/>
        <v>8.4</v>
      </c>
      <c r="CS16" s="37">
        <v>8.6</v>
      </c>
      <c r="CT16" s="37"/>
      <c r="CU16" s="37">
        <v>8.52</v>
      </c>
      <c r="CV16" s="37"/>
      <c r="CW16" s="37">
        <v>9</v>
      </c>
      <c r="CX16" s="37">
        <v>9</v>
      </c>
      <c r="CY16" s="37">
        <f t="shared" si="18"/>
        <v>8.4</v>
      </c>
      <c r="CZ16" s="37"/>
      <c r="DA16" s="37">
        <v>9</v>
      </c>
      <c r="DB16" s="37"/>
      <c r="DC16" s="37">
        <v>8.9</v>
      </c>
      <c r="DD16" s="37"/>
      <c r="DE16" s="37" t="s">
        <v>1159</v>
      </c>
      <c r="DF16" s="29"/>
      <c r="DG16" s="36"/>
      <c r="DH16" s="37">
        <f t="shared" si="19"/>
        <v>8.4</v>
      </c>
      <c r="DI16" s="37"/>
      <c r="DJ16" s="29">
        <v>9</v>
      </c>
      <c r="DK16" s="36">
        <f t="shared" si="36"/>
        <v>8.4</v>
      </c>
      <c r="DL16" s="29">
        <v>9</v>
      </c>
      <c r="DM16" s="59">
        <v>9</v>
      </c>
      <c r="DN16" s="36">
        <v>9</v>
      </c>
      <c r="DO16" s="37">
        <f t="shared" si="37"/>
        <v>8.4</v>
      </c>
      <c r="DP16" s="29">
        <v>8.5</v>
      </c>
      <c r="DQ16" s="59">
        <v>9</v>
      </c>
      <c r="DR16" s="36">
        <v>9</v>
      </c>
      <c r="DS16" s="36">
        <f t="shared" si="38"/>
        <v>8.4</v>
      </c>
      <c r="DT16" s="36"/>
      <c r="DU16" s="6">
        <f t="shared" si="20"/>
        <v>-1</v>
      </c>
      <c r="DV16" s="29">
        <v>9.1</v>
      </c>
      <c r="DW16" s="36">
        <f t="shared" si="4"/>
        <v>9.1</v>
      </c>
      <c r="DX16" s="36">
        <v>9.4</v>
      </c>
      <c r="DY16" s="29">
        <v>9.1</v>
      </c>
      <c r="DZ16" s="36">
        <f t="shared" si="5"/>
        <v>9.1</v>
      </c>
      <c r="EA16" s="37"/>
      <c r="EB16" s="6">
        <f t="shared" si="21"/>
        <v>-1</v>
      </c>
      <c r="EC16" s="36">
        <v>9.1999999999999993</v>
      </c>
      <c r="ED16" s="36">
        <f t="shared" si="6"/>
        <v>9.1999999999999993</v>
      </c>
      <c r="EE16" s="36">
        <v>9.3000000000000007</v>
      </c>
      <c r="EF16" s="37">
        <v>9</v>
      </c>
      <c r="EG16" s="36">
        <v>9.1999999999999993</v>
      </c>
      <c r="EH16" s="36">
        <f t="shared" si="7"/>
        <v>9.1999999999999993</v>
      </c>
      <c r="EI16" s="37">
        <v>9.1</v>
      </c>
      <c r="EJ16" s="37"/>
      <c r="EK16" s="6">
        <f t="shared" si="30"/>
        <v>-1.0869565217391266E-2</v>
      </c>
      <c r="EL16" s="36">
        <v>9</v>
      </c>
      <c r="EM16" s="36">
        <f t="shared" si="8"/>
        <v>9</v>
      </c>
      <c r="EN16" s="36">
        <v>9.1999999999999993</v>
      </c>
      <c r="EO16" s="37"/>
      <c r="EP16" s="36">
        <v>9</v>
      </c>
      <c r="EQ16" s="36">
        <f t="shared" si="9"/>
        <v>9</v>
      </c>
      <c r="ER16" s="37"/>
      <c r="ES16" s="6">
        <f t="shared" si="23"/>
        <v>-1</v>
      </c>
      <c r="ET16" s="1769"/>
      <c r="EU16" s="1308"/>
      <c r="EV16" s="1401"/>
      <c r="EW16" s="1401"/>
      <c r="EX16" s="1401"/>
      <c r="EY16" s="1401"/>
      <c r="EZ16" s="1401"/>
      <c r="FA16" s="1401"/>
    </row>
    <row r="17" spans="1:157" ht="29.5" thickBot="1" x14ac:dyDescent="0.4">
      <c r="A17" s="36">
        <v>13</v>
      </c>
      <c r="B17" s="36" t="s">
        <v>1634</v>
      </c>
      <c r="C17" s="36" t="s">
        <v>16</v>
      </c>
      <c r="D17" s="1455" t="s">
        <v>1641</v>
      </c>
      <c r="E17" s="1401"/>
      <c r="F17" s="1401"/>
      <c r="G17" s="1401"/>
      <c r="H17" s="1401"/>
      <c r="I17" s="1401"/>
      <c r="J17" s="1401"/>
      <c r="K17" s="1303"/>
      <c r="L17" s="1300"/>
      <c r="M17" s="1308"/>
      <c r="N17" s="926">
        <v>45</v>
      </c>
      <c r="O17" s="1308"/>
      <c r="P17" s="1308"/>
      <c r="Q17" s="1308"/>
      <c r="R17" s="37"/>
      <c r="S17" s="36">
        <v>38.6</v>
      </c>
      <c r="T17" s="36"/>
      <c r="U17" s="37"/>
      <c r="V17" s="37"/>
      <c r="W17" s="36">
        <v>45.8</v>
      </c>
      <c r="X17" s="37">
        <v>46.2</v>
      </c>
      <c r="Y17" s="37"/>
      <c r="Z17" s="37"/>
      <c r="AA17" s="37">
        <f t="shared" si="31"/>
        <v>45</v>
      </c>
      <c r="AB17" s="37"/>
      <c r="AC17" s="37"/>
      <c r="AD17" s="37"/>
      <c r="AE17" s="37">
        <v>45.6</v>
      </c>
      <c r="AF17" s="37"/>
      <c r="AG17" s="37"/>
      <c r="AH17" s="37"/>
      <c r="AI17" s="37">
        <v>44</v>
      </c>
      <c r="AJ17" s="37"/>
      <c r="AK17" s="37"/>
      <c r="AL17" s="37">
        <v>45.8</v>
      </c>
      <c r="AM17" s="36">
        <f t="shared" si="12"/>
        <v>45</v>
      </c>
      <c r="AN17" s="36"/>
      <c r="AO17" s="36">
        <v>46.6</v>
      </c>
      <c r="AP17" s="37"/>
      <c r="AQ17" s="37"/>
      <c r="AR17" s="37"/>
      <c r="AS17" s="37">
        <v>47</v>
      </c>
      <c r="AT17" s="37"/>
      <c r="AU17" s="37"/>
      <c r="AV17" s="37"/>
      <c r="AW17" s="37">
        <v>46</v>
      </c>
      <c r="AX17" s="37"/>
      <c r="AY17" s="37"/>
      <c r="AZ17" s="37"/>
      <c r="BA17" s="37">
        <v>47</v>
      </c>
      <c r="BB17" s="37"/>
      <c r="BC17" s="37" t="s">
        <v>1159</v>
      </c>
      <c r="BD17" s="37">
        <f t="shared" si="13"/>
        <v>45</v>
      </c>
      <c r="BE17" s="37"/>
      <c r="BF17" s="37">
        <v>44.6</v>
      </c>
      <c r="BG17" s="37"/>
      <c r="BH17" s="29"/>
      <c r="BI17" s="59">
        <v>45.75</v>
      </c>
      <c r="BJ17" s="36">
        <f t="shared" si="32"/>
        <v>45</v>
      </c>
      <c r="BK17" s="36" t="s">
        <v>1159</v>
      </c>
      <c r="BL17" s="6" t="e">
        <f t="shared" si="33"/>
        <v>#VALUE!</v>
      </c>
      <c r="BM17" s="36"/>
      <c r="BN17" s="36" t="s">
        <v>1159</v>
      </c>
      <c r="BO17" s="37"/>
      <c r="BP17" s="37"/>
      <c r="BQ17" s="37">
        <v>48.67</v>
      </c>
      <c r="BR17" s="37">
        <f t="shared" si="34"/>
        <v>45</v>
      </c>
      <c r="BS17" s="37"/>
      <c r="BT17" s="37"/>
      <c r="BU17" s="37">
        <v>48.2</v>
      </c>
      <c r="BV17" s="37"/>
      <c r="BW17" s="37"/>
      <c r="BX17" s="37"/>
      <c r="BY17" s="37">
        <v>48.67</v>
      </c>
      <c r="BZ17" s="37">
        <f t="shared" si="35"/>
        <v>45</v>
      </c>
      <c r="CA17" s="37"/>
      <c r="CB17" s="37"/>
      <c r="CC17" s="1224">
        <f t="shared" si="1"/>
        <v>-1</v>
      </c>
      <c r="CD17" s="6">
        <f t="shared" si="2"/>
        <v>-1</v>
      </c>
      <c r="CE17" s="1308"/>
      <c r="CF17" s="1308"/>
      <c r="CG17" s="1308"/>
      <c r="CH17" s="1308"/>
      <c r="CI17" s="1308"/>
      <c r="CJ17" s="1308"/>
      <c r="CK17" s="36">
        <v>48.5</v>
      </c>
      <c r="CL17" s="1308"/>
      <c r="CM17" s="1308"/>
      <c r="CN17" s="36"/>
      <c r="CO17" s="36">
        <v>51.4</v>
      </c>
      <c r="CP17" s="36"/>
      <c r="CQ17" s="36">
        <v>48.3</v>
      </c>
      <c r="CR17" s="36">
        <f t="shared" si="17"/>
        <v>48.3</v>
      </c>
      <c r="CS17" s="37">
        <v>43.2</v>
      </c>
      <c r="CT17" s="37"/>
      <c r="CU17" s="37">
        <v>48.61</v>
      </c>
      <c r="CV17" s="37"/>
      <c r="CW17" s="37">
        <v>48.14</v>
      </c>
      <c r="CX17" s="37">
        <v>46</v>
      </c>
      <c r="CY17" s="37">
        <f t="shared" si="18"/>
        <v>46</v>
      </c>
      <c r="CZ17" s="37"/>
      <c r="DA17" s="37">
        <v>48.67</v>
      </c>
      <c r="DB17" s="37"/>
      <c r="DC17" s="37">
        <v>47.25</v>
      </c>
      <c r="DD17" s="37"/>
      <c r="DE17" s="37" t="s">
        <v>1159</v>
      </c>
      <c r="DF17" s="29"/>
      <c r="DG17" s="36"/>
      <c r="DH17" s="37">
        <f t="shared" si="19"/>
        <v>46</v>
      </c>
      <c r="DI17" s="37"/>
      <c r="DJ17" s="29">
        <v>46</v>
      </c>
      <c r="DK17" s="36">
        <f t="shared" si="36"/>
        <v>46</v>
      </c>
      <c r="DL17" s="29" t="s">
        <v>1159</v>
      </c>
      <c r="DM17" s="59">
        <v>47</v>
      </c>
      <c r="DN17" s="36">
        <v>48.1</v>
      </c>
      <c r="DO17" s="37">
        <f t="shared" si="37"/>
        <v>46</v>
      </c>
      <c r="DP17" s="29">
        <v>45.6</v>
      </c>
      <c r="DQ17" s="59">
        <v>47</v>
      </c>
      <c r="DR17" s="36">
        <v>48.1</v>
      </c>
      <c r="DS17" s="36">
        <f t="shared" si="38"/>
        <v>46</v>
      </c>
      <c r="DT17" s="36"/>
      <c r="DU17" s="6">
        <f t="shared" si="20"/>
        <v>-1</v>
      </c>
      <c r="DV17" s="29">
        <v>41</v>
      </c>
      <c r="DW17" s="36">
        <f t="shared" si="4"/>
        <v>41</v>
      </c>
      <c r="DX17" s="36">
        <v>41.8</v>
      </c>
      <c r="DY17" s="29">
        <v>41</v>
      </c>
      <c r="DZ17" s="36">
        <f t="shared" si="5"/>
        <v>41</v>
      </c>
      <c r="EA17" s="37"/>
      <c r="EB17" s="6">
        <f t="shared" si="21"/>
        <v>-1</v>
      </c>
      <c r="EC17" s="36">
        <v>42</v>
      </c>
      <c r="ED17" s="36">
        <f t="shared" si="6"/>
        <v>42</v>
      </c>
      <c r="EE17" s="36">
        <v>41</v>
      </c>
      <c r="EF17" s="37">
        <v>41.6</v>
      </c>
      <c r="EG17" s="36">
        <v>42</v>
      </c>
      <c r="EH17" s="36">
        <f t="shared" si="7"/>
        <v>42</v>
      </c>
      <c r="EI17" s="37">
        <v>43</v>
      </c>
      <c r="EJ17" s="37"/>
      <c r="EK17" s="6">
        <f t="shared" si="30"/>
        <v>2.3809523809523808E-2</v>
      </c>
      <c r="EL17" s="36">
        <v>40</v>
      </c>
      <c r="EM17" s="36">
        <f t="shared" si="8"/>
        <v>40</v>
      </c>
      <c r="EN17" s="36">
        <v>42</v>
      </c>
      <c r="EO17" s="37"/>
      <c r="EP17" s="36">
        <v>40</v>
      </c>
      <c r="EQ17" s="36">
        <f t="shared" si="9"/>
        <v>40</v>
      </c>
      <c r="ER17" s="37"/>
      <c r="ES17" s="6">
        <f t="shared" si="23"/>
        <v>-1</v>
      </c>
      <c r="ET17" s="1769"/>
      <c r="EU17" s="1308"/>
      <c r="EV17" s="1401"/>
      <c r="EW17" s="1401"/>
      <c r="EX17" s="1401"/>
      <c r="EY17" s="1401"/>
      <c r="EZ17" s="1401"/>
      <c r="FA17" s="1401"/>
    </row>
    <row r="18" spans="1:157" ht="29.5" thickBot="1" x14ac:dyDescent="0.4">
      <c r="A18" s="36">
        <v>14</v>
      </c>
      <c r="B18" s="36" t="s">
        <v>1634</v>
      </c>
      <c r="C18" s="36" t="s">
        <v>16</v>
      </c>
      <c r="D18" s="1455" t="s">
        <v>1642</v>
      </c>
      <c r="E18" s="1401"/>
      <c r="F18" s="1401"/>
      <c r="G18" s="1401"/>
      <c r="H18" s="1401"/>
      <c r="I18" s="1401"/>
      <c r="J18" s="1401"/>
      <c r="K18" s="1303"/>
      <c r="L18" s="1301"/>
      <c r="M18" s="1304"/>
      <c r="N18" s="55">
        <v>151.34</v>
      </c>
      <c r="O18" s="1304"/>
      <c r="P18" s="1304"/>
      <c r="Q18" s="1304"/>
      <c r="R18" s="37"/>
      <c r="S18" s="36">
        <v>145.6</v>
      </c>
      <c r="T18" s="36"/>
      <c r="U18" s="37"/>
      <c r="V18" s="37"/>
      <c r="W18" s="36">
        <v>151.19999999999999</v>
      </c>
      <c r="X18" s="38">
        <v>155.4</v>
      </c>
      <c r="Y18" s="37"/>
      <c r="Z18" s="37"/>
      <c r="AA18" s="37">
        <f t="shared" si="31"/>
        <v>151.34</v>
      </c>
      <c r="AB18" s="37"/>
      <c r="AC18" s="37"/>
      <c r="AD18" s="37"/>
      <c r="AE18" s="37">
        <v>152.80000000000001</v>
      </c>
      <c r="AF18" s="37"/>
      <c r="AG18" s="37"/>
      <c r="AH18" s="37"/>
      <c r="AI18" s="37">
        <v>151.19999999999999</v>
      </c>
      <c r="AJ18" s="37"/>
      <c r="AK18" s="37"/>
      <c r="AL18" s="38">
        <v>151.80000000000001</v>
      </c>
      <c r="AM18" s="55">
        <f t="shared" si="12"/>
        <v>151.34</v>
      </c>
      <c r="AN18" s="55"/>
      <c r="AO18" s="55">
        <v>151.4</v>
      </c>
      <c r="AP18" s="37"/>
      <c r="AQ18" s="37"/>
      <c r="AR18" s="37"/>
      <c r="AS18" s="37">
        <v>152.4</v>
      </c>
      <c r="AT18" s="37"/>
      <c r="AU18" s="37"/>
      <c r="AV18" s="37"/>
      <c r="AW18" s="37">
        <v>163</v>
      </c>
      <c r="AX18" s="37"/>
      <c r="AY18" s="37"/>
      <c r="AZ18" s="37"/>
      <c r="BA18" s="37">
        <v>155.19999999999999</v>
      </c>
      <c r="BB18" s="38"/>
      <c r="BC18" s="38" t="s">
        <v>1159</v>
      </c>
      <c r="BD18" s="37">
        <f t="shared" si="13"/>
        <v>151.34</v>
      </c>
      <c r="BE18" s="37"/>
      <c r="BF18" s="37">
        <v>156.80000000000001</v>
      </c>
      <c r="BG18" s="38"/>
      <c r="BH18" s="64"/>
      <c r="BI18" s="1148">
        <v>155.80000000000001</v>
      </c>
      <c r="BJ18" s="55">
        <f t="shared" si="32"/>
        <v>151.34</v>
      </c>
      <c r="BK18" s="55" t="s">
        <v>1159</v>
      </c>
      <c r="BL18" s="7" t="e">
        <f t="shared" si="33"/>
        <v>#VALUE!</v>
      </c>
      <c r="BM18" s="55"/>
      <c r="BN18" s="55" t="s">
        <v>1159</v>
      </c>
      <c r="BO18" s="55"/>
      <c r="BP18" s="55"/>
      <c r="BQ18" s="55" t="s">
        <v>1159</v>
      </c>
      <c r="BR18" s="55">
        <f t="shared" si="34"/>
        <v>151.34</v>
      </c>
      <c r="BS18" s="55"/>
      <c r="BT18" s="55"/>
      <c r="BU18" s="55">
        <v>152.19999999999999</v>
      </c>
      <c r="BV18" s="55"/>
      <c r="BW18" s="55"/>
      <c r="BX18" s="55"/>
      <c r="BY18" s="55" t="s">
        <v>1159</v>
      </c>
      <c r="BZ18" s="55">
        <f t="shared" si="35"/>
        <v>151.34</v>
      </c>
      <c r="CA18" s="55"/>
      <c r="CB18" s="55"/>
      <c r="CC18" s="7">
        <f t="shared" si="1"/>
        <v>-1</v>
      </c>
      <c r="CD18" s="7">
        <f t="shared" si="2"/>
        <v>-1</v>
      </c>
      <c r="CE18" s="1304"/>
      <c r="CF18" s="1304"/>
      <c r="CG18" s="1304"/>
      <c r="CH18" s="1304"/>
      <c r="CI18" s="1304"/>
      <c r="CJ18" s="1304"/>
      <c r="CK18" s="55">
        <v>154.30000000000001</v>
      </c>
      <c r="CL18" s="1304"/>
      <c r="CM18" s="1304"/>
      <c r="CN18" s="55"/>
      <c r="CO18" s="55">
        <v>145.19999999999999</v>
      </c>
      <c r="CP18" s="55"/>
      <c r="CQ18" s="55">
        <v>154.63</v>
      </c>
      <c r="CR18" s="55">
        <f t="shared" si="17"/>
        <v>154.30000000000001</v>
      </c>
      <c r="CS18" s="38">
        <v>151.6</v>
      </c>
      <c r="CT18" s="38"/>
      <c r="CU18" s="38">
        <v>156.51</v>
      </c>
      <c r="CV18" s="38"/>
      <c r="CW18" s="38">
        <v>157.19999999999999</v>
      </c>
      <c r="CX18" s="38">
        <v>153</v>
      </c>
      <c r="CY18" s="38">
        <f t="shared" si="18"/>
        <v>153</v>
      </c>
      <c r="CZ18" s="38"/>
      <c r="DA18" s="38">
        <v>147.80000000000001</v>
      </c>
      <c r="DB18" s="38"/>
      <c r="DC18" s="38">
        <v>156.4</v>
      </c>
      <c r="DD18" s="38"/>
      <c r="DE18" s="38" t="s">
        <v>1159</v>
      </c>
      <c r="DF18" s="64"/>
      <c r="DG18" s="55"/>
      <c r="DH18" s="38">
        <f t="shared" si="19"/>
        <v>153</v>
      </c>
      <c r="DI18" s="38"/>
      <c r="DJ18" s="64">
        <v>151.33000000000001</v>
      </c>
      <c r="DK18" s="55">
        <f t="shared" si="36"/>
        <v>151.33000000000001</v>
      </c>
      <c r="DL18" s="64" t="s">
        <v>1159</v>
      </c>
      <c r="DM18" s="59">
        <v>151.54</v>
      </c>
      <c r="DN18" s="55" t="s">
        <v>1159</v>
      </c>
      <c r="DO18" s="38">
        <f t="shared" si="37"/>
        <v>151.33000000000001</v>
      </c>
      <c r="DP18" s="64">
        <v>149.5</v>
      </c>
      <c r="DQ18" s="59">
        <v>151.54</v>
      </c>
      <c r="DR18" s="55" t="s">
        <v>1159</v>
      </c>
      <c r="DS18" s="55">
        <f t="shared" si="38"/>
        <v>151.33000000000001</v>
      </c>
      <c r="DT18" s="55"/>
      <c r="DU18" s="7">
        <f t="shared" si="20"/>
        <v>-1</v>
      </c>
      <c r="DV18" s="64">
        <v>138</v>
      </c>
      <c r="DW18" s="55">
        <f t="shared" si="4"/>
        <v>138</v>
      </c>
      <c r="DX18" s="55">
        <v>137</v>
      </c>
      <c r="DY18" s="64">
        <v>138</v>
      </c>
      <c r="DZ18" s="55">
        <f t="shared" si="5"/>
        <v>138</v>
      </c>
      <c r="EA18" s="38"/>
      <c r="EB18" s="7">
        <f t="shared" si="21"/>
        <v>-1</v>
      </c>
      <c r="EC18" s="55">
        <v>137</v>
      </c>
      <c r="ED18" s="55">
        <f t="shared" si="6"/>
        <v>137</v>
      </c>
      <c r="EE18" s="55">
        <v>136</v>
      </c>
      <c r="EF18" s="38">
        <v>127</v>
      </c>
      <c r="EG18" s="55">
        <v>137</v>
      </c>
      <c r="EH18" s="55">
        <f t="shared" si="7"/>
        <v>137</v>
      </c>
      <c r="EI18" s="38">
        <v>135</v>
      </c>
      <c r="EJ18" s="38"/>
      <c r="EK18" s="7">
        <f t="shared" si="30"/>
        <v>-1.4598540145985401E-2</v>
      </c>
      <c r="EL18" s="55">
        <v>125.6</v>
      </c>
      <c r="EM18" s="55">
        <f t="shared" si="8"/>
        <v>125.6</v>
      </c>
      <c r="EN18" s="55">
        <v>126.4</v>
      </c>
      <c r="EO18" s="38"/>
      <c r="EP18" s="55">
        <v>125.6</v>
      </c>
      <c r="EQ18" s="55">
        <f t="shared" si="9"/>
        <v>125.6</v>
      </c>
      <c r="ER18" s="38"/>
      <c r="ES18" s="7">
        <f t="shared" si="23"/>
        <v>-1</v>
      </c>
      <c r="ET18" s="1770"/>
      <c r="EU18" s="1304"/>
      <c r="EV18" s="1401"/>
      <c r="EW18" s="1401"/>
      <c r="EX18" s="1401"/>
      <c r="EY18" s="1401"/>
      <c r="EZ18" s="1401"/>
      <c r="FA18" s="1401"/>
    </row>
    <row r="19" spans="1:157" ht="29.5" thickBot="1" x14ac:dyDescent="0.4">
      <c r="A19" s="40">
        <v>15</v>
      </c>
      <c r="B19" s="40" t="s">
        <v>1634</v>
      </c>
      <c r="C19" s="40" t="s">
        <v>16</v>
      </c>
      <c r="D19" s="1454" t="s">
        <v>1643</v>
      </c>
      <c r="E19" s="1401"/>
      <c r="F19" s="1401"/>
      <c r="G19" s="1401"/>
      <c r="H19" s="1401"/>
      <c r="I19" s="1401"/>
      <c r="J19" s="1401"/>
      <c r="K19" s="1303"/>
      <c r="L19" s="1642"/>
      <c r="M19" s="1310"/>
      <c r="N19" s="926">
        <v>16.559999999999999</v>
      </c>
      <c r="O19" s="1307"/>
      <c r="P19" s="1307"/>
      <c r="Q19" s="1307"/>
      <c r="R19" s="40"/>
      <c r="S19" s="40">
        <v>15.99</v>
      </c>
      <c r="T19" s="40"/>
      <c r="U19" s="46"/>
      <c r="V19" s="46"/>
      <c r="W19" s="40">
        <v>16</v>
      </c>
      <c r="X19" s="37">
        <v>16.36</v>
      </c>
      <c r="Y19" s="46"/>
      <c r="Z19" s="46"/>
      <c r="AA19" s="46">
        <f t="shared" si="31"/>
        <v>16.36</v>
      </c>
      <c r="AB19" s="46"/>
      <c r="AC19" s="46"/>
      <c r="AD19" s="46"/>
      <c r="AE19" s="46">
        <v>16.66</v>
      </c>
      <c r="AF19" s="46"/>
      <c r="AG19" s="46"/>
      <c r="AH19" s="46"/>
      <c r="AI19" s="46">
        <v>15.96</v>
      </c>
      <c r="AJ19" s="46"/>
      <c r="AK19" s="46"/>
      <c r="AL19" s="37">
        <v>15.8</v>
      </c>
      <c r="AM19" s="37">
        <f t="shared" si="12"/>
        <v>15.8</v>
      </c>
      <c r="AN19" s="37"/>
      <c r="AO19" s="37">
        <v>15.9</v>
      </c>
      <c r="AP19" s="40"/>
      <c r="AQ19" s="46"/>
      <c r="AR19" s="46"/>
      <c r="AS19" s="46">
        <v>16.3</v>
      </c>
      <c r="AT19" s="46"/>
      <c r="AU19" s="46"/>
      <c r="AV19" s="46"/>
      <c r="AW19" s="46">
        <v>21</v>
      </c>
      <c r="AX19" s="46"/>
      <c r="AY19" s="46"/>
      <c r="AZ19" s="46"/>
      <c r="BA19" s="46">
        <v>18.600000000000001</v>
      </c>
      <c r="BB19" s="37"/>
      <c r="BC19" s="37" t="s">
        <v>1159</v>
      </c>
      <c r="BD19" s="46">
        <f t="shared" si="13"/>
        <v>15.8</v>
      </c>
      <c r="BE19" s="46"/>
      <c r="BF19" s="46" t="s">
        <v>1159</v>
      </c>
      <c r="BG19" s="37"/>
      <c r="BH19" s="29"/>
      <c r="BI19" s="36">
        <v>18.329999999999998</v>
      </c>
      <c r="BJ19" s="36">
        <f t="shared" si="32"/>
        <v>15.8</v>
      </c>
      <c r="BK19" s="1638">
        <v>15.83</v>
      </c>
      <c r="BL19" s="6">
        <f t="shared" si="33"/>
        <v>1.8987341772151493E-3</v>
      </c>
      <c r="BM19" s="36"/>
      <c r="BN19" s="36">
        <v>16.8</v>
      </c>
      <c r="BO19" s="37"/>
      <c r="BP19" s="37"/>
      <c r="BQ19" s="37">
        <v>16.2</v>
      </c>
      <c r="BR19" s="37">
        <f t="shared" si="34"/>
        <v>15.8</v>
      </c>
      <c r="BS19" s="37"/>
      <c r="BT19" s="37"/>
      <c r="BU19" s="37">
        <v>16.329999999999998</v>
      </c>
      <c r="BV19" s="37"/>
      <c r="BW19" s="37"/>
      <c r="BX19" s="37"/>
      <c r="BY19" s="37">
        <v>16.2</v>
      </c>
      <c r="BZ19" s="37">
        <f t="shared" si="35"/>
        <v>15.8</v>
      </c>
      <c r="CA19" s="37"/>
      <c r="CB19" s="37"/>
      <c r="CC19" s="1224">
        <f t="shared" si="1"/>
        <v>-1</v>
      </c>
      <c r="CD19" s="1224">
        <f t="shared" si="2"/>
        <v>-1</v>
      </c>
      <c r="CE19" s="1310"/>
      <c r="CF19" s="1310"/>
      <c r="CG19" s="1310"/>
      <c r="CH19" s="1310"/>
      <c r="CI19" s="1310"/>
      <c r="CJ19" s="1310"/>
      <c r="CK19" s="926">
        <v>24.5</v>
      </c>
      <c r="CL19" s="1310"/>
      <c r="CM19" s="1310"/>
      <c r="CN19" s="36"/>
      <c r="CO19" s="36">
        <v>24.8</v>
      </c>
      <c r="CP19" s="36"/>
      <c r="CQ19" s="36">
        <v>24.8</v>
      </c>
      <c r="CR19" s="36">
        <f t="shared" si="17"/>
        <v>24.5</v>
      </c>
      <c r="CS19" s="37">
        <v>24.2</v>
      </c>
      <c r="CT19" s="37"/>
      <c r="CU19" s="37">
        <v>24.8</v>
      </c>
      <c r="CV19" s="37"/>
      <c r="CW19" s="37">
        <v>25</v>
      </c>
      <c r="CX19" s="37">
        <v>24.5</v>
      </c>
      <c r="CY19" s="37">
        <f t="shared" si="18"/>
        <v>24.5</v>
      </c>
      <c r="CZ19" s="37"/>
      <c r="DA19" s="37">
        <v>24.2</v>
      </c>
      <c r="DB19" s="37"/>
      <c r="DC19" s="37">
        <v>25.8</v>
      </c>
      <c r="DD19" s="37"/>
      <c r="DE19" s="37" t="s">
        <v>1159</v>
      </c>
      <c r="DF19" s="29"/>
      <c r="DG19" s="36"/>
      <c r="DH19" s="37">
        <f t="shared" si="19"/>
        <v>24.5</v>
      </c>
      <c r="DI19" s="37"/>
      <c r="DJ19" s="29">
        <v>21.2</v>
      </c>
      <c r="DK19" s="36">
        <f t="shared" si="36"/>
        <v>21.2</v>
      </c>
      <c r="DL19" s="29">
        <v>21.8</v>
      </c>
      <c r="DM19" s="69">
        <v>24.3</v>
      </c>
      <c r="DN19" s="36">
        <v>24.7</v>
      </c>
      <c r="DO19" s="37">
        <f t="shared" si="37"/>
        <v>21.2</v>
      </c>
      <c r="DP19" s="29">
        <v>21.5</v>
      </c>
      <c r="DQ19" s="69">
        <v>24.3</v>
      </c>
      <c r="DR19" s="36">
        <v>24.7</v>
      </c>
      <c r="DS19" s="36">
        <f t="shared" si="38"/>
        <v>21.2</v>
      </c>
      <c r="DT19" s="36"/>
      <c r="DU19" s="6">
        <f t="shared" si="20"/>
        <v>-1</v>
      </c>
      <c r="DV19" s="29">
        <v>21.8</v>
      </c>
      <c r="DW19" s="36">
        <f t="shared" si="4"/>
        <v>21.8</v>
      </c>
      <c r="DX19" s="36">
        <v>21.6</v>
      </c>
      <c r="DY19" s="29">
        <v>21.8</v>
      </c>
      <c r="DZ19" s="36">
        <f t="shared" si="5"/>
        <v>21.8</v>
      </c>
      <c r="EA19" s="37"/>
      <c r="EB19" s="6">
        <f t="shared" si="21"/>
        <v>-1</v>
      </c>
      <c r="EC19" s="36">
        <v>22</v>
      </c>
      <c r="ED19" s="36">
        <f t="shared" si="6"/>
        <v>22</v>
      </c>
      <c r="EE19" s="36">
        <v>22</v>
      </c>
      <c r="EF19" s="37">
        <v>22</v>
      </c>
      <c r="EG19" s="36">
        <v>22</v>
      </c>
      <c r="EH19" s="36">
        <f t="shared" si="7"/>
        <v>22</v>
      </c>
      <c r="EI19" s="37">
        <v>21.2</v>
      </c>
      <c r="EJ19" s="37"/>
      <c r="EK19" s="6">
        <f t="shared" si="30"/>
        <v>-3.6363636363636397E-2</v>
      </c>
      <c r="EL19" s="36">
        <v>19.2</v>
      </c>
      <c r="EM19" s="36">
        <f t="shared" si="8"/>
        <v>19.2</v>
      </c>
      <c r="EN19" s="36">
        <v>19.8</v>
      </c>
      <c r="EO19" s="37"/>
      <c r="EP19" s="36">
        <v>19.2</v>
      </c>
      <c r="EQ19" s="36">
        <f t="shared" si="9"/>
        <v>19.2</v>
      </c>
      <c r="ER19" s="37"/>
      <c r="ES19" s="6">
        <f t="shared" si="23"/>
        <v>-1</v>
      </c>
      <c r="ET19" s="1783" t="s">
        <v>1636</v>
      </c>
      <c r="EU19" s="1307"/>
      <c r="EV19" s="1401"/>
      <c r="EW19" s="1401"/>
      <c r="EX19" s="1401"/>
      <c r="EY19" s="1401"/>
      <c r="EZ19" s="1401"/>
      <c r="FA19" s="1401"/>
    </row>
    <row r="20" spans="1:157" ht="44" thickBot="1" x14ac:dyDescent="0.4">
      <c r="A20" s="36">
        <v>16</v>
      </c>
      <c r="B20" s="36" t="s">
        <v>1634</v>
      </c>
      <c r="C20" s="36" t="s">
        <v>16</v>
      </c>
      <c r="D20" s="8" t="s">
        <v>1644</v>
      </c>
      <c r="E20" s="1401"/>
      <c r="F20" s="1401"/>
      <c r="G20" s="1401"/>
      <c r="H20" s="1401"/>
      <c r="I20" s="1401"/>
      <c r="J20" s="1401"/>
      <c r="K20" s="1303"/>
      <c r="L20" s="1300"/>
      <c r="M20" s="1308"/>
      <c r="N20" s="36">
        <v>7.78</v>
      </c>
      <c r="O20" s="1308"/>
      <c r="P20" s="1308"/>
      <c r="Q20" s="1308"/>
      <c r="R20" s="36"/>
      <c r="S20" s="36">
        <v>7.65</v>
      </c>
      <c r="T20" s="36"/>
      <c r="U20" s="37"/>
      <c r="V20" s="37"/>
      <c r="W20" s="36">
        <v>7.84</v>
      </c>
      <c r="X20" s="37">
        <v>8.15</v>
      </c>
      <c r="Y20" s="37"/>
      <c r="Z20" s="37"/>
      <c r="AA20" s="37">
        <f t="shared" si="31"/>
        <v>7.78</v>
      </c>
      <c r="AB20" s="37"/>
      <c r="AC20" s="37"/>
      <c r="AD20" s="37"/>
      <c r="AE20" s="37">
        <v>8.24</v>
      </c>
      <c r="AF20" s="37"/>
      <c r="AG20" s="37"/>
      <c r="AH20" s="37"/>
      <c r="AI20" s="37">
        <v>8.32</v>
      </c>
      <c r="AJ20" s="37"/>
      <c r="AK20" s="37"/>
      <c r="AL20" s="37">
        <v>7.83</v>
      </c>
      <c r="AM20" s="37">
        <f t="shared" si="12"/>
        <v>7.78</v>
      </c>
      <c r="AN20" s="37"/>
      <c r="AO20" s="37">
        <v>8.4</v>
      </c>
      <c r="AP20" s="36"/>
      <c r="AQ20" s="37"/>
      <c r="AR20" s="37"/>
      <c r="AS20" s="37">
        <v>8.23</v>
      </c>
      <c r="AT20" s="37"/>
      <c r="AU20" s="37"/>
      <c r="AV20" s="37"/>
      <c r="AW20" s="37">
        <v>8.25</v>
      </c>
      <c r="AX20" s="37"/>
      <c r="AY20" s="37"/>
      <c r="AZ20" s="37"/>
      <c r="BA20" s="37">
        <v>7.91</v>
      </c>
      <c r="BB20" s="37"/>
      <c r="BC20" s="37" t="s">
        <v>1159</v>
      </c>
      <c r="BD20" s="37">
        <f t="shared" si="13"/>
        <v>7.78</v>
      </c>
      <c r="BE20" s="37"/>
      <c r="BF20" s="37">
        <v>8.3000000000000007</v>
      </c>
      <c r="BG20" s="37"/>
      <c r="BH20" s="29"/>
      <c r="BI20" s="36">
        <v>8.2200000000000006</v>
      </c>
      <c r="BJ20" s="36">
        <f t="shared" si="32"/>
        <v>7.78</v>
      </c>
      <c r="BK20" s="36">
        <v>7.85</v>
      </c>
      <c r="BL20" s="6">
        <f t="shared" si="33"/>
        <v>8.9974293059125188E-3</v>
      </c>
      <c r="BM20" s="36"/>
      <c r="BN20" s="36">
        <v>7.91</v>
      </c>
      <c r="BO20" s="37"/>
      <c r="BP20" s="37"/>
      <c r="BQ20" s="37">
        <v>7.95</v>
      </c>
      <c r="BR20" s="37">
        <f t="shared" si="34"/>
        <v>7.78</v>
      </c>
      <c r="BS20" s="37"/>
      <c r="BT20" s="37"/>
      <c r="BU20" s="37">
        <v>7.92</v>
      </c>
      <c r="BV20" s="37"/>
      <c r="BW20" s="37"/>
      <c r="BX20" s="37"/>
      <c r="BY20" s="37">
        <v>7.95</v>
      </c>
      <c r="BZ20" s="37">
        <f t="shared" si="35"/>
        <v>7.78</v>
      </c>
      <c r="CA20" s="37"/>
      <c r="CB20" s="37"/>
      <c r="CC20" s="1224">
        <f t="shared" si="1"/>
        <v>-1</v>
      </c>
      <c r="CD20" s="1224">
        <f t="shared" si="2"/>
        <v>-1</v>
      </c>
      <c r="CE20" s="1308"/>
      <c r="CF20" s="1308"/>
      <c r="CG20" s="1308"/>
      <c r="CH20" s="1308"/>
      <c r="CI20" s="1308"/>
      <c r="CJ20" s="1308"/>
      <c r="CK20" s="926">
        <v>8.1</v>
      </c>
      <c r="CL20" s="1308"/>
      <c r="CM20" s="1308"/>
      <c r="CN20" s="36"/>
      <c r="CO20" s="36">
        <v>8.2899999999999991</v>
      </c>
      <c r="CP20" s="36"/>
      <c r="CQ20" s="36">
        <v>8.1199999999999992</v>
      </c>
      <c r="CR20" s="36">
        <f t="shared" si="17"/>
        <v>8.1</v>
      </c>
      <c r="CS20" s="37">
        <v>8.6999999999999993</v>
      </c>
      <c r="CT20" s="37"/>
      <c r="CU20" s="1049">
        <v>8.36</v>
      </c>
      <c r="CV20" s="1049"/>
      <c r="CW20" s="1049">
        <v>8.32</v>
      </c>
      <c r="CX20" s="37">
        <v>8.1999999999999993</v>
      </c>
      <c r="CY20" s="37">
        <f t="shared" si="18"/>
        <v>8.1</v>
      </c>
      <c r="CZ20" s="37"/>
      <c r="DA20" s="37">
        <v>8.7799999999999994</v>
      </c>
      <c r="DB20" s="37"/>
      <c r="DC20" s="37">
        <v>8.68</v>
      </c>
      <c r="DD20" s="37"/>
      <c r="DE20" s="37" t="s">
        <v>1159</v>
      </c>
      <c r="DF20" s="29"/>
      <c r="DG20" s="36"/>
      <c r="DH20" s="37">
        <f t="shared" si="19"/>
        <v>8.1</v>
      </c>
      <c r="DI20" s="37"/>
      <c r="DJ20" s="29">
        <v>8.19</v>
      </c>
      <c r="DK20" s="36">
        <f t="shared" si="36"/>
        <v>8.1</v>
      </c>
      <c r="DL20" s="29">
        <v>8.18</v>
      </c>
      <c r="DM20" s="59">
        <v>8.4</v>
      </c>
      <c r="DN20" s="36">
        <v>8.3000000000000007</v>
      </c>
      <c r="DO20" s="37">
        <f t="shared" si="37"/>
        <v>8.1</v>
      </c>
      <c r="DP20" s="29">
        <v>8.1999999999999993</v>
      </c>
      <c r="DQ20" s="59">
        <v>8.4</v>
      </c>
      <c r="DR20" s="36">
        <v>8.3000000000000007</v>
      </c>
      <c r="DS20" s="36">
        <f t="shared" si="38"/>
        <v>8.1</v>
      </c>
      <c r="DT20" s="36"/>
      <c r="DU20" s="6">
        <f t="shared" si="20"/>
        <v>-1</v>
      </c>
      <c r="DV20" s="29">
        <v>6.56</v>
      </c>
      <c r="DW20" s="36">
        <f t="shared" si="4"/>
        <v>6.56</v>
      </c>
      <c r="DX20" s="36">
        <v>6.57</v>
      </c>
      <c r="DY20" s="29">
        <v>6.56</v>
      </c>
      <c r="DZ20" s="36">
        <f t="shared" si="5"/>
        <v>6.56</v>
      </c>
      <c r="EA20" s="37"/>
      <c r="EB20" s="6">
        <f t="shared" si="21"/>
        <v>-1</v>
      </c>
      <c r="EC20" s="36">
        <v>6.61</v>
      </c>
      <c r="ED20" s="36">
        <f t="shared" si="6"/>
        <v>6.61</v>
      </c>
      <c r="EE20" s="36">
        <v>6.65</v>
      </c>
      <c r="EF20" s="37" t="s">
        <v>1645</v>
      </c>
      <c r="EG20" s="36">
        <v>6.61</v>
      </c>
      <c r="EH20" s="36">
        <f t="shared" si="7"/>
        <v>6.61</v>
      </c>
      <c r="EI20" s="37">
        <v>6.63</v>
      </c>
      <c r="EJ20" s="37"/>
      <c r="EK20" s="6">
        <f t="shared" si="30"/>
        <v>3.0257186081693757E-3</v>
      </c>
      <c r="EL20" s="36">
        <v>6.68</v>
      </c>
      <c r="EM20" s="36">
        <f t="shared" si="8"/>
        <v>6.68</v>
      </c>
      <c r="EN20" s="36">
        <v>6.8650000000000002</v>
      </c>
      <c r="EO20" s="37"/>
      <c r="EP20" s="36">
        <v>6.68</v>
      </c>
      <c r="EQ20" s="36">
        <f t="shared" si="9"/>
        <v>6.68</v>
      </c>
      <c r="ER20" s="37"/>
      <c r="ES20" s="6">
        <f t="shared" si="23"/>
        <v>-1</v>
      </c>
      <c r="ET20" s="1784"/>
      <c r="EU20" s="1308"/>
      <c r="EV20" s="1401"/>
      <c r="EW20" s="1401"/>
      <c r="EX20" s="1401"/>
      <c r="EY20" s="1401"/>
      <c r="EZ20" s="1401"/>
      <c r="FA20" s="1401"/>
    </row>
    <row r="21" spans="1:157" ht="29.5" thickBot="1" x14ac:dyDescent="0.4">
      <c r="A21" s="36">
        <v>17</v>
      </c>
      <c r="B21" s="36" t="s">
        <v>1634</v>
      </c>
      <c r="C21" s="36" t="s">
        <v>16</v>
      </c>
      <c r="D21" s="8" t="s">
        <v>1646</v>
      </c>
      <c r="E21" s="1401"/>
      <c r="F21" s="1401"/>
      <c r="G21" s="1401"/>
      <c r="H21" s="1401"/>
      <c r="I21" s="1401"/>
      <c r="J21" s="1401"/>
      <c r="K21" s="1303"/>
      <c r="L21" s="1300"/>
      <c r="M21" s="1308"/>
      <c r="N21" s="36">
        <v>13.6</v>
      </c>
      <c r="O21" s="1308"/>
      <c r="P21" s="1308"/>
      <c r="Q21" s="1308"/>
      <c r="R21" s="36"/>
      <c r="S21" s="36">
        <v>13.4</v>
      </c>
      <c r="T21" s="36"/>
      <c r="U21" s="37"/>
      <c r="V21" s="37"/>
      <c r="W21" s="36">
        <v>13.5</v>
      </c>
      <c r="X21" s="37">
        <v>13.9</v>
      </c>
      <c r="Y21" s="37"/>
      <c r="Z21" s="37"/>
      <c r="AA21" s="37">
        <f t="shared" si="31"/>
        <v>13.6</v>
      </c>
      <c r="AB21" s="37"/>
      <c r="AC21" s="37"/>
      <c r="AD21" s="37"/>
      <c r="AE21" s="37">
        <v>13.9</v>
      </c>
      <c r="AF21" s="37"/>
      <c r="AG21" s="37"/>
      <c r="AH21" s="37"/>
      <c r="AI21" s="37">
        <v>14.2</v>
      </c>
      <c r="AJ21" s="37"/>
      <c r="AK21" s="37"/>
      <c r="AL21" s="37">
        <v>13.6</v>
      </c>
      <c r="AM21" s="37">
        <f t="shared" si="12"/>
        <v>13.6</v>
      </c>
      <c r="AN21" s="37"/>
      <c r="AO21" s="37">
        <v>14.3</v>
      </c>
      <c r="AP21" s="36"/>
      <c r="AQ21" s="37"/>
      <c r="AR21" s="37"/>
      <c r="AS21" s="37">
        <v>13.9</v>
      </c>
      <c r="AT21" s="37"/>
      <c r="AU21" s="37"/>
      <c r="AV21" s="37"/>
      <c r="AW21" s="37">
        <v>16</v>
      </c>
      <c r="AX21" s="37"/>
      <c r="AY21" s="37"/>
      <c r="AZ21" s="37"/>
      <c r="BA21" s="37">
        <v>14.6</v>
      </c>
      <c r="BB21" s="37"/>
      <c r="BC21" s="37">
        <v>16.2</v>
      </c>
      <c r="BD21" s="37">
        <f t="shared" si="13"/>
        <v>13.6</v>
      </c>
      <c r="BE21" s="37"/>
      <c r="BF21" s="37" t="s">
        <v>1159</v>
      </c>
      <c r="BG21" s="37"/>
      <c r="BH21" s="29"/>
      <c r="BI21" s="36">
        <v>15.75</v>
      </c>
      <c r="BJ21" s="36">
        <f t="shared" si="32"/>
        <v>13.6</v>
      </c>
      <c r="BK21" s="1639">
        <v>14.25</v>
      </c>
      <c r="BL21" s="6">
        <f t="shared" si="33"/>
        <v>4.7794117647058848E-2</v>
      </c>
      <c r="BM21" s="36"/>
      <c r="BN21" s="36">
        <v>14.7</v>
      </c>
      <c r="BO21" s="37"/>
      <c r="BP21" s="37"/>
      <c r="BQ21" s="37">
        <v>14.26</v>
      </c>
      <c r="BR21" s="37">
        <f t="shared" si="34"/>
        <v>13.6</v>
      </c>
      <c r="BS21" s="37"/>
      <c r="BT21" s="37"/>
      <c r="BU21" s="37">
        <v>14.4</v>
      </c>
      <c r="BV21" s="37"/>
      <c r="BW21" s="37"/>
      <c r="BX21" s="37"/>
      <c r="BY21" s="37">
        <v>14.26</v>
      </c>
      <c r="BZ21" s="37">
        <f t="shared" si="35"/>
        <v>13.6</v>
      </c>
      <c r="CA21" s="37"/>
      <c r="CB21" s="37"/>
      <c r="CC21" s="1224">
        <f t="shared" si="1"/>
        <v>-1</v>
      </c>
      <c r="CD21" s="1224">
        <f t="shared" si="2"/>
        <v>-1</v>
      </c>
      <c r="CE21" s="1308"/>
      <c r="CF21" s="1308"/>
      <c r="CG21" s="1308"/>
      <c r="CH21" s="1308"/>
      <c r="CI21" s="1308"/>
      <c r="CJ21" s="1308"/>
      <c r="CK21" s="36">
        <v>14.9</v>
      </c>
      <c r="CL21" s="1308"/>
      <c r="CM21" s="1308"/>
      <c r="CN21" s="36"/>
      <c r="CO21" s="36">
        <v>14.5</v>
      </c>
      <c r="CP21" s="36"/>
      <c r="CQ21" s="36">
        <v>15</v>
      </c>
      <c r="CR21" s="36">
        <f t="shared" si="17"/>
        <v>14.9</v>
      </c>
      <c r="CS21" s="37">
        <v>12.2</v>
      </c>
      <c r="CT21" s="37"/>
      <c r="CU21" s="37">
        <v>15.2</v>
      </c>
      <c r="CV21" s="37"/>
      <c r="CW21" s="37">
        <v>15.1</v>
      </c>
      <c r="CX21" s="37">
        <v>14.9</v>
      </c>
      <c r="CY21" s="37">
        <f t="shared" si="18"/>
        <v>14.9</v>
      </c>
      <c r="CZ21" s="37"/>
      <c r="DA21" s="37">
        <v>14.6</v>
      </c>
      <c r="DB21" s="37"/>
      <c r="DC21" s="37">
        <v>15.2</v>
      </c>
      <c r="DD21" s="37"/>
      <c r="DE21" s="37" t="s">
        <v>1159</v>
      </c>
      <c r="DF21" s="29"/>
      <c r="DG21" s="36"/>
      <c r="DH21" s="37">
        <f t="shared" si="19"/>
        <v>14.9</v>
      </c>
      <c r="DI21" s="37"/>
      <c r="DJ21" s="29">
        <v>16</v>
      </c>
      <c r="DK21" s="36">
        <f t="shared" si="36"/>
        <v>14.9</v>
      </c>
      <c r="DL21" s="29">
        <v>15.33</v>
      </c>
      <c r="DM21" s="59">
        <v>15.6</v>
      </c>
      <c r="DN21" s="36">
        <v>15.2</v>
      </c>
      <c r="DO21" s="37">
        <f t="shared" si="37"/>
        <v>14.9</v>
      </c>
      <c r="DP21" s="29">
        <v>14.8</v>
      </c>
      <c r="DQ21" s="59">
        <v>15.6</v>
      </c>
      <c r="DR21" s="36">
        <v>15.2</v>
      </c>
      <c r="DS21" s="36">
        <f t="shared" si="38"/>
        <v>14.9</v>
      </c>
      <c r="DT21" s="36"/>
      <c r="DU21" s="6">
        <f t="shared" si="20"/>
        <v>-1</v>
      </c>
      <c r="DV21" s="29">
        <v>15.2</v>
      </c>
      <c r="DW21" s="36">
        <f t="shared" si="4"/>
        <v>15.2</v>
      </c>
      <c r="DX21" s="36">
        <v>15.8</v>
      </c>
      <c r="DY21" s="29">
        <v>15.2</v>
      </c>
      <c r="DZ21" s="36">
        <f t="shared" si="5"/>
        <v>15.2</v>
      </c>
      <c r="EA21" s="37"/>
      <c r="EB21" s="6">
        <f t="shared" si="21"/>
        <v>-1</v>
      </c>
      <c r="EC21" s="36">
        <v>15.2</v>
      </c>
      <c r="ED21" s="36">
        <f t="shared" si="6"/>
        <v>15.2</v>
      </c>
      <c r="EE21" s="36">
        <v>15.6</v>
      </c>
      <c r="EF21" s="37">
        <v>15.6</v>
      </c>
      <c r="EG21" s="36">
        <v>15.2</v>
      </c>
      <c r="EH21" s="36">
        <f t="shared" si="7"/>
        <v>15.2</v>
      </c>
      <c r="EI21" s="37">
        <v>15.6</v>
      </c>
      <c r="EJ21" s="37"/>
      <c r="EK21" s="6">
        <f t="shared" si="30"/>
        <v>2.6315789473684237E-2</v>
      </c>
      <c r="EL21" s="36">
        <v>14.3</v>
      </c>
      <c r="EM21" s="36">
        <f t="shared" si="8"/>
        <v>14.3</v>
      </c>
      <c r="EN21" s="36">
        <v>14.3</v>
      </c>
      <c r="EO21" s="37"/>
      <c r="EP21" s="36">
        <v>14.3</v>
      </c>
      <c r="EQ21" s="36">
        <f t="shared" si="9"/>
        <v>14.3</v>
      </c>
      <c r="ER21" s="37"/>
      <c r="ES21" s="6">
        <f t="shared" si="23"/>
        <v>-1</v>
      </c>
      <c r="ET21" s="1784"/>
      <c r="EU21" s="1308"/>
      <c r="EV21" s="1401"/>
      <c r="EW21" s="1401"/>
      <c r="EX21" s="1401"/>
      <c r="EY21" s="1401"/>
      <c r="EZ21" s="1401"/>
      <c r="FA21" s="1401"/>
    </row>
    <row r="22" spans="1:157" ht="29.5" thickBot="1" x14ac:dyDescent="0.4">
      <c r="A22" s="36">
        <v>18</v>
      </c>
      <c r="B22" s="36" t="s">
        <v>1634</v>
      </c>
      <c r="C22" s="36" t="s">
        <v>16</v>
      </c>
      <c r="D22" s="1455" t="s">
        <v>1647</v>
      </c>
      <c r="E22" s="1401"/>
      <c r="F22" s="1401"/>
      <c r="G22" s="1401"/>
      <c r="H22" s="1401"/>
      <c r="I22" s="1401"/>
      <c r="J22" s="1401"/>
      <c r="K22" s="1303"/>
      <c r="L22" s="1300"/>
      <c r="M22" s="1308"/>
      <c r="N22" s="36">
        <v>13.6</v>
      </c>
      <c r="O22" s="1308"/>
      <c r="P22" s="1308"/>
      <c r="Q22" s="1308"/>
      <c r="R22" s="36"/>
      <c r="S22" s="36">
        <v>13.2</v>
      </c>
      <c r="T22" s="36"/>
      <c r="U22" s="37"/>
      <c r="V22" s="37"/>
      <c r="W22" s="36">
        <v>13.4</v>
      </c>
      <c r="X22" s="37">
        <v>13.8</v>
      </c>
      <c r="Y22" s="37"/>
      <c r="Z22" s="37"/>
      <c r="AA22" s="37">
        <f t="shared" si="31"/>
        <v>13.6</v>
      </c>
      <c r="AB22" s="37"/>
      <c r="AC22" s="37"/>
      <c r="AD22" s="37"/>
      <c r="AE22" s="37">
        <v>13.6</v>
      </c>
      <c r="AF22" s="37"/>
      <c r="AG22" s="37"/>
      <c r="AH22" s="37"/>
      <c r="AI22" s="37">
        <v>13.5</v>
      </c>
      <c r="AJ22" s="37"/>
      <c r="AK22" s="37"/>
      <c r="AL22" s="37">
        <v>13.4</v>
      </c>
      <c r="AM22" s="37">
        <f t="shared" si="12"/>
        <v>13.4</v>
      </c>
      <c r="AN22" s="37"/>
      <c r="AO22" s="37">
        <v>13.4</v>
      </c>
      <c r="AP22" s="36"/>
      <c r="AQ22" s="37"/>
      <c r="AR22" s="37"/>
      <c r="AS22" s="37">
        <v>13.9</v>
      </c>
      <c r="AT22" s="37"/>
      <c r="AU22" s="37"/>
      <c r="AV22" s="37"/>
      <c r="AW22" s="37">
        <v>15.2</v>
      </c>
      <c r="AX22" s="37"/>
      <c r="AY22" s="37"/>
      <c r="AZ22" s="37"/>
      <c r="BA22" s="37">
        <v>14.33</v>
      </c>
      <c r="BB22" s="37"/>
      <c r="BC22" s="37">
        <v>18.5</v>
      </c>
      <c r="BD22" s="37">
        <f t="shared" si="13"/>
        <v>13.4</v>
      </c>
      <c r="BE22" s="37"/>
      <c r="BF22" s="37" t="s">
        <v>1159</v>
      </c>
      <c r="BG22" s="37"/>
      <c r="BH22" s="29"/>
      <c r="BI22" s="36">
        <v>14</v>
      </c>
      <c r="BJ22" s="36">
        <f t="shared" si="32"/>
        <v>13.4</v>
      </c>
      <c r="BK22" s="36">
        <v>13.6</v>
      </c>
      <c r="BL22" s="6">
        <f t="shared" si="33"/>
        <v>1.4925373134328304E-2</v>
      </c>
      <c r="BM22" s="36"/>
      <c r="BN22" s="36">
        <v>14.2</v>
      </c>
      <c r="BO22" s="37"/>
      <c r="BP22" s="37"/>
      <c r="BQ22" s="37">
        <v>13.6</v>
      </c>
      <c r="BR22" s="37">
        <f t="shared" si="34"/>
        <v>13.4</v>
      </c>
      <c r="BS22" s="37"/>
      <c r="BT22" s="37"/>
      <c r="BU22" s="37">
        <v>14.4</v>
      </c>
      <c r="BV22" s="37"/>
      <c r="BW22" s="37"/>
      <c r="BX22" s="37"/>
      <c r="BY22" s="37">
        <v>13.6</v>
      </c>
      <c r="BZ22" s="37">
        <f t="shared" si="35"/>
        <v>13.4</v>
      </c>
      <c r="CA22" s="37"/>
      <c r="CB22" s="37"/>
      <c r="CC22" s="1224">
        <f t="shared" si="1"/>
        <v>-1</v>
      </c>
      <c r="CD22" s="1224">
        <f t="shared" si="2"/>
        <v>-1</v>
      </c>
      <c r="CE22" s="1308"/>
      <c r="CF22" s="1308"/>
      <c r="CG22" s="1308"/>
      <c r="CH22" s="1308"/>
      <c r="CI22" s="1308"/>
      <c r="CJ22" s="1308"/>
      <c r="CK22" s="36">
        <v>14.5</v>
      </c>
      <c r="CL22" s="1308"/>
      <c r="CM22" s="1308"/>
      <c r="CN22" s="36"/>
      <c r="CO22" s="36">
        <v>14.6</v>
      </c>
      <c r="CP22" s="36"/>
      <c r="CQ22" s="36">
        <v>14.3</v>
      </c>
      <c r="CR22" s="36">
        <f t="shared" si="17"/>
        <v>14.3</v>
      </c>
      <c r="CS22" s="37">
        <v>13</v>
      </c>
      <c r="CT22" s="37"/>
      <c r="CU22" s="37">
        <v>15.4</v>
      </c>
      <c r="CV22" s="37"/>
      <c r="CW22" s="37">
        <v>15.3</v>
      </c>
      <c r="CX22" s="37">
        <v>14.4</v>
      </c>
      <c r="CY22" s="37">
        <f t="shared" si="18"/>
        <v>14.3</v>
      </c>
      <c r="CZ22" s="37"/>
      <c r="DA22" s="37">
        <v>15</v>
      </c>
      <c r="DB22" s="37"/>
      <c r="DC22" s="37">
        <v>14.5</v>
      </c>
      <c r="DD22" s="37"/>
      <c r="DE22" s="37" t="s">
        <v>1159</v>
      </c>
      <c r="DF22" s="29"/>
      <c r="DG22" s="36"/>
      <c r="DH22" s="37">
        <f t="shared" si="19"/>
        <v>14.3</v>
      </c>
      <c r="DI22" s="37"/>
      <c r="DJ22" s="29">
        <v>13.6</v>
      </c>
      <c r="DK22" s="36">
        <f t="shared" si="36"/>
        <v>13.6</v>
      </c>
      <c r="DL22" s="29">
        <v>13.7</v>
      </c>
      <c r="DM22" s="59">
        <v>14.8</v>
      </c>
      <c r="DN22" s="36">
        <v>14.5</v>
      </c>
      <c r="DO22" s="37">
        <f t="shared" si="37"/>
        <v>13.6</v>
      </c>
      <c r="DP22" s="29">
        <v>14</v>
      </c>
      <c r="DQ22" s="59">
        <v>14.8</v>
      </c>
      <c r="DR22" s="36">
        <v>14.5</v>
      </c>
      <c r="DS22" s="36">
        <f t="shared" si="38"/>
        <v>13.6</v>
      </c>
      <c r="DT22" s="36"/>
      <c r="DU22" s="6">
        <f t="shared" si="20"/>
        <v>-1</v>
      </c>
      <c r="DV22" s="29">
        <v>14.6</v>
      </c>
      <c r="DW22" s="36">
        <f t="shared" si="4"/>
        <v>14.6</v>
      </c>
      <c r="DX22" s="36">
        <v>14.5</v>
      </c>
      <c r="DY22" s="29">
        <v>14.6</v>
      </c>
      <c r="DZ22" s="36">
        <f t="shared" si="5"/>
        <v>14.6</v>
      </c>
      <c r="EA22" s="37"/>
      <c r="EB22" s="6">
        <f t="shared" si="21"/>
        <v>-1</v>
      </c>
      <c r="EC22" s="36">
        <v>15</v>
      </c>
      <c r="ED22" s="36">
        <f t="shared" si="6"/>
        <v>15</v>
      </c>
      <c r="EE22" s="36">
        <v>15.2</v>
      </c>
      <c r="EF22" s="37">
        <v>15.6</v>
      </c>
      <c r="EG22" s="36">
        <v>15</v>
      </c>
      <c r="EH22" s="36">
        <f t="shared" si="7"/>
        <v>15</v>
      </c>
      <c r="EI22" s="37">
        <v>15.6</v>
      </c>
      <c r="EJ22" s="37"/>
      <c r="EK22" s="6">
        <f t="shared" si="30"/>
        <v>3.9999999999999973E-2</v>
      </c>
      <c r="EL22" s="36">
        <v>15</v>
      </c>
      <c r="EM22" s="36">
        <f t="shared" si="8"/>
        <v>15</v>
      </c>
      <c r="EN22" s="36">
        <v>15.4</v>
      </c>
      <c r="EO22" s="37"/>
      <c r="EP22" s="36">
        <v>15</v>
      </c>
      <c r="EQ22" s="36">
        <f t="shared" si="9"/>
        <v>15</v>
      </c>
      <c r="ER22" s="37"/>
      <c r="ES22" s="6">
        <f t="shared" si="23"/>
        <v>-1</v>
      </c>
      <c r="ET22" s="1784"/>
      <c r="EU22" s="1308"/>
      <c r="EV22" s="1401"/>
      <c r="EW22" s="1401"/>
      <c r="EX22" s="1401"/>
      <c r="EY22" s="1401"/>
      <c r="EZ22" s="1401"/>
      <c r="FA22" s="1401"/>
    </row>
    <row r="23" spans="1:157" ht="29.5" thickBot="1" x14ac:dyDescent="0.4">
      <c r="A23" s="36">
        <v>19</v>
      </c>
      <c r="B23" s="36" t="s">
        <v>1634</v>
      </c>
      <c r="C23" s="36" t="s">
        <v>16</v>
      </c>
      <c r="D23" s="1455" t="s">
        <v>1648</v>
      </c>
      <c r="E23" s="1401"/>
      <c r="F23" s="1401"/>
      <c r="G23" s="1401"/>
      <c r="H23" s="1401"/>
      <c r="I23" s="1401"/>
      <c r="J23" s="1401"/>
      <c r="K23" s="1303"/>
      <c r="L23" s="1300"/>
      <c r="M23" s="1308"/>
      <c r="N23" s="36">
        <v>52.3</v>
      </c>
      <c r="O23" s="1308"/>
      <c r="P23" s="1308"/>
      <c r="Q23" s="1308"/>
      <c r="R23" s="36"/>
      <c r="S23" s="36">
        <v>52.25</v>
      </c>
      <c r="T23" s="36"/>
      <c r="U23" s="37"/>
      <c r="V23" s="37"/>
      <c r="W23" s="36">
        <v>48.8</v>
      </c>
      <c r="X23" s="37">
        <v>56.2</v>
      </c>
      <c r="Y23" s="37"/>
      <c r="Z23" s="37"/>
      <c r="AA23" s="37">
        <f t="shared" si="31"/>
        <v>52.3</v>
      </c>
      <c r="AB23" s="37"/>
      <c r="AC23" s="37"/>
      <c r="AD23" s="37"/>
      <c r="AE23" s="37">
        <v>52.8</v>
      </c>
      <c r="AF23" s="37"/>
      <c r="AG23" s="37"/>
      <c r="AH23" s="37"/>
      <c r="AI23" s="37">
        <v>53</v>
      </c>
      <c r="AJ23" s="37"/>
      <c r="AK23" s="37"/>
      <c r="AL23" s="37">
        <v>54.2</v>
      </c>
      <c r="AM23" s="37">
        <f t="shared" si="12"/>
        <v>52.3</v>
      </c>
      <c r="AN23" s="37"/>
      <c r="AO23" s="37">
        <v>52.4</v>
      </c>
      <c r="AP23" s="36"/>
      <c r="AQ23" s="37"/>
      <c r="AR23" s="37"/>
      <c r="AS23" s="37">
        <v>54.4</v>
      </c>
      <c r="AT23" s="37"/>
      <c r="AU23" s="37"/>
      <c r="AV23" s="37"/>
      <c r="AW23" s="37">
        <v>55.6</v>
      </c>
      <c r="AX23" s="37"/>
      <c r="AY23" s="37"/>
      <c r="AZ23" s="37"/>
      <c r="BA23" s="37">
        <v>53.4</v>
      </c>
      <c r="BB23" s="37"/>
      <c r="BC23" s="37" t="s">
        <v>1159</v>
      </c>
      <c r="BD23" s="37">
        <f t="shared" si="13"/>
        <v>52.3</v>
      </c>
      <c r="BE23" s="37"/>
      <c r="BF23" s="37">
        <v>53.8</v>
      </c>
      <c r="BG23" s="37"/>
      <c r="BH23" s="29"/>
      <c r="BI23" s="36">
        <v>50</v>
      </c>
      <c r="BJ23" s="36">
        <f t="shared" si="32"/>
        <v>50</v>
      </c>
      <c r="BK23" s="36" t="s">
        <v>1159</v>
      </c>
      <c r="BL23" s="6" t="e">
        <f t="shared" si="33"/>
        <v>#VALUE!</v>
      </c>
      <c r="BM23" s="36"/>
      <c r="BN23" s="36" t="s">
        <v>1159</v>
      </c>
      <c r="BO23" s="37"/>
      <c r="BP23" s="37"/>
      <c r="BQ23" s="37">
        <v>55.75</v>
      </c>
      <c r="BR23" s="37">
        <f t="shared" si="34"/>
        <v>50</v>
      </c>
      <c r="BS23" s="37"/>
      <c r="BT23" s="37"/>
      <c r="BU23" s="37">
        <v>52.75</v>
      </c>
      <c r="BV23" s="37"/>
      <c r="BW23" s="37"/>
      <c r="BX23" s="37"/>
      <c r="BY23" s="37">
        <v>55.75</v>
      </c>
      <c r="BZ23" s="37">
        <f t="shared" si="35"/>
        <v>50</v>
      </c>
      <c r="CA23" s="37"/>
      <c r="CB23" s="37"/>
      <c r="CC23" s="1224">
        <f t="shared" si="1"/>
        <v>-1</v>
      </c>
      <c r="CD23" s="1224">
        <f t="shared" si="2"/>
        <v>-1</v>
      </c>
      <c r="CE23" s="1308"/>
      <c r="CF23" s="1308"/>
      <c r="CG23" s="1308"/>
      <c r="CH23" s="1308"/>
      <c r="CI23" s="1308"/>
      <c r="CJ23" s="1308"/>
      <c r="CK23" s="36">
        <v>59</v>
      </c>
      <c r="CL23" s="1308"/>
      <c r="CM23" s="1308"/>
      <c r="CN23" s="36"/>
      <c r="CO23" s="36">
        <v>59.2</v>
      </c>
      <c r="CP23" s="36"/>
      <c r="CQ23" s="36">
        <v>59</v>
      </c>
      <c r="CR23" s="36">
        <f t="shared" si="17"/>
        <v>59</v>
      </c>
      <c r="CS23" s="37">
        <v>58.6</v>
      </c>
      <c r="CT23" s="37"/>
      <c r="CU23" s="37">
        <v>61.2</v>
      </c>
      <c r="CV23" s="37"/>
      <c r="CW23" s="37">
        <v>62</v>
      </c>
      <c r="CX23" s="37">
        <v>59</v>
      </c>
      <c r="CY23" s="37">
        <f t="shared" si="18"/>
        <v>59</v>
      </c>
      <c r="CZ23" s="37"/>
      <c r="DA23" s="37">
        <v>53.8</v>
      </c>
      <c r="DB23" s="37"/>
      <c r="DC23" s="37">
        <v>60.2</v>
      </c>
      <c r="DD23" s="37"/>
      <c r="DE23" s="37" t="s">
        <v>1159</v>
      </c>
      <c r="DF23" s="29"/>
      <c r="DG23" s="36"/>
      <c r="DH23" s="37">
        <f t="shared" si="19"/>
        <v>59</v>
      </c>
      <c r="DI23" s="37"/>
      <c r="DJ23" s="29">
        <v>50.66</v>
      </c>
      <c r="DK23" s="36">
        <f t="shared" si="36"/>
        <v>50.66</v>
      </c>
      <c r="DL23" s="29" t="s">
        <v>1159</v>
      </c>
      <c r="DM23" s="59">
        <v>57.4</v>
      </c>
      <c r="DN23" s="36">
        <v>57.2</v>
      </c>
      <c r="DO23" s="37">
        <f t="shared" si="37"/>
        <v>50.66</v>
      </c>
      <c r="DP23" s="29">
        <v>50.2</v>
      </c>
      <c r="DQ23" s="59">
        <v>57.4</v>
      </c>
      <c r="DR23" s="36">
        <v>57.2</v>
      </c>
      <c r="DS23" s="36">
        <f t="shared" si="38"/>
        <v>50.66</v>
      </c>
      <c r="DT23" s="36"/>
      <c r="DU23" s="6">
        <f t="shared" si="20"/>
        <v>-1</v>
      </c>
      <c r="DV23" s="29">
        <v>53</v>
      </c>
      <c r="DW23" s="36">
        <f t="shared" si="4"/>
        <v>53</v>
      </c>
      <c r="DX23" s="36">
        <v>52.5</v>
      </c>
      <c r="DY23" s="29">
        <v>53</v>
      </c>
      <c r="DZ23" s="36">
        <f t="shared" si="5"/>
        <v>53</v>
      </c>
      <c r="EA23" s="37"/>
      <c r="EB23" s="6">
        <f t="shared" si="21"/>
        <v>-1</v>
      </c>
      <c r="EC23" s="36">
        <v>53</v>
      </c>
      <c r="ED23" s="36">
        <f t="shared" si="6"/>
        <v>53</v>
      </c>
      <c r="EE23" s="36">
        <v>53</v>
      </c>
      <c r="EF23" s="37">
        <v>52</v>
      </c>
      <c r="EG23" s="36">
        <v>53</v>
      </c>
      <c r="EH23" s="36">
        <f t="shared" si="7"/>
        <v>53</v>
      </c>
      <c r="EI23" s="37">
        <v>52</v>
      </c>
      <c r="EJ23" s="37"/>
      <c r="EK23" s="6">
        <f t="shared" si="30"/>
        <v>-1.8867924528301886E-2</v>
      </c>
      <c r="EL23" s="36">
        <v>49</v>
      </c>
      <c r="EM23" s="36">
        <f t="shared" si="8"/>
        <v>49</v>
      </c>
      <c r="EN23" s="36">
        <v>49</v>
      </c>
      <c r="EO23" s="37"/>
      <c r="EP23" s="36">
        <v>49</v>
      </c>
      <c r="EQ23" s="36">
        <f t="shared" si="9"/>
        <v>49</v>
      </c>
      <c r="ER23" s="37"/>
      <c r="ES23" s="6">
        <f t="shared" si="23"/>
        <v>-1</v>
      </c>
      <c r="ET23" s="1784"/>
      <c r="EU23" s="1308"/>
      <c r="EV23" s="1401"/>
      <c r="EW23" s="1401"/>
      <c r="EX23" s="1401"/>
      <c r="EY23" s="1401"/>
      <c r="EZ23" s="1401"/>
      <c r="FA23" s="1401"/>
    </row>
    <row r="24" spans="1:157" ht="29.5" thickBot="1" x14ac:dyDescent="0.4">
      <c r="A24" s="55">
        <v>20</v>
      </c>
      <c r="B24" s="55" t="s">
        <v>1634</v>
      </c>
      <c r="C24" s="55" t="s">
        <v>16</v>
      </c>
      <c r="D24" s="1456" t="s">
        <v>1649</v>
      </c>
      <c r="E24" s="1401"/>
      <c r="F24" s="1401"/>
      <c r="G24" s="1401"/>
      <c r="H24" s="1401"/>
      <c r="I24" s="1401"/>
      <c r="J24" s="1401"/>
      <c r="K24" s="1303"/>
      <c r="L24" s="1301"/>
      <c r="M24" s="1304"/>
      <c r="N24" s="55">
        <v>159.19999999999999</v>
      </c>
      <c r="O24" s="1304"/>
      <c r="P24" s="1304"/>
      <c r="Q24" s="1304"/>
      <c r="R24" s="55"/>
      <c r="S24" s="55">
        <v>155</v>
      </c>
      <c r="T24" s="55"/>
      <c r="U24" s="38"/>
      <c r="V24" s="38"/>
      <c r="W24" s="55">
        <v>161</v>
      </c>
      <c r="X24" s="38">
        <v>161.6</v>
      </c>
      <c r="Y24" s="38"/>
      <c r="Z24" s="38"/>
      <c r="AA24" s="38">
        <f t="shared" si="31"/>
        <v>159.19999999999999</v>
      </c>
      <c r="AB24" s="38"/>
      <c r="AC24" s="38"/>
      <c r="AD24" s="38"/>
      <c r="AE24" s="38">
        <v>162.1</v>
      </c>
      <c r="AF24" s="38"/>
      <c r="AG24" s="38"/>
      <c r="AH24" s="38"/>
      <c r="AI24" s="38">
        <v>162.30000000000001</v>
      </c>
      <c r="AJ24" s="38"/>
      <c r="AK24" s="38"/>
      <c r="AL24" s="38">
        <v>158</v>
      </c>
      <c r="AM24" s="38">
        <f t="shared" si="12"/>
        <v>158</v>
      </c>
      <c r="AN24" s="38"/>
      <c r="AO24" s="38">
        <v>159</v>
      </c>
      <c r="AP24" s="55"/>
      <c r="AQ24" s="38"/>
      <c r="AR24" s="38"/>
      <c r="AS24" s="38">
        <v>160</v>
      </c>
      <c r="AT24" s="38"/>
      <c r="AU24" s="38"/>
      <c r="AV24" s="38"/>
      <c r="AW24" s="38">
        <v>151.19999999999999</v>
      </c>
      <c r="AX24" s="38"/>
      <c r="AY24" s="38"/>
      <c r="AZ24" s="38"/>
      <c r="BA24" s="38">
        <v>159.19999999999999</v>
      </c>
      <c r="BB24" s="38"/>
      <c r="BC24" s="38" t="s">
        <v>1159</v>
      </c>
      <c r="BD24" s="38">
        <f t="shared" si="13"/>
        <v>158</v>
      </c>
      <c r="BE24" s="38"/>
      <c r="BF24" s="38">
        <v>167.4</v>
      </c>
      <c r="BG24" s="38"/>
      <c r="BH24" s="64"/>
      <c r="BI24" s="55">
        <v>158.19999999999999</v>
      </c>
      <c r="BJ24" s="55">
        <f t="shared" si="32"/>
        <v>158</v>
      </c>
      <c r="BK24" s="55" t="s">
        <v>1159</v>
      </c>
      <c r="BL24" s="7" t="e">
        <f t="shared" si="33"/>
        <v>#VALUE!</v>
      </c>
      <c r="BM24" s="55"/>
      <c r="BN24" s="55" t="s">
        <v>1159</v>
      </c>
      <c r="BO24" s="55"/>
      <c r="BP24" s="55"/>
      <c r="BQ24" s="55" t="s">
        <v>1159</v>
      </c>
      <c r="BR24" s="55">
        <f t="shared" si="34"/>
        <v>158</v>
      </c>
      <c r="BS24" s="55"/>
      <c r="BT24" s="55"/>
      <c r="BU24" s="55">
        <v>159</v>
      </c>
      <c r="BV24" s="55"/>
      <c r="BW24" s="55"/>
      <c r="BX24" s="55"/>
      <c r="BY24" s="55" t="s">
        <v>1159</v>
      </c>
      <c r="BZ24" s="55">
        <f t="shared" si="35"/>
        <v>158</v>
      </c>
      <c r="CA24" s="55"/>
      <c r="CB24" s="55"/>
      <c r="CC24" s="7">
        <f t="shared" si="1"/>
        <v>-1</v>
      </c>
      <c r="CD24" s="7">
        <f t="shared" si="2"/>
        <v>-1</v>
      </c>
      <c r="CE24" s="1304"/>
      <c r="CF24" s="1304"/>
      <c r="CG24" s="1304"/>
      <c r="CH24" s="1304"/>
      <c r="CI24" s="1304"/>
      <c r="CJ24" s="1304"/>
      <c r="CK24" s="55">
        <v>150.19999999999999</v>
      </c>
      <c r="CL24" s="1304"/>
      <c r="CM24" s="1304"/>
      <c r="CN24" s="55"/>
      <c r="CO24" s="55">
        <v>161.80000000000001</v>
      </c>
      <c r="CP24" s="55"/>
      <c r="CQ24" s="55">
        <v>161.25</v>
      </c>
      <c r="CR24" s="55">
        <f t="shared" si="17"/>
        <v>150.19999999999999</v>
      </c>
      <c r="CS24" s="38">
        <v>152.33000000000001</v>
      </c>
      <c r="CT24" s="38"/>
      <c r="CU24" s="38" t="s">
        <v>1645</v>
      </c>
      <c r="CV24" s="38"/>
      <c r="CW24" s="38">
        <v>156.6</v>
      </c>
      <c r="CX24" s="38">
        <v>163</v>
      </c>
      <c r="CY24" s="38">
        <f t="shared" si="18"/>
        <v>150.19999999999999</v>
      </c>
      <c r="CZ24" s="38"/>
      <c r="DA24" s="38">
        <v>153.19999999999999</v>
      </c>
      <c r="DB24" s="38"/>
      <c r="DC24" s="38">
        <v>161</v>
      </c>
      <c r="DD24" s="38"/>
      <c r="DE24" s="38" t="s">
        <v>1159</v>
      </c>
      <c r="DF24" s="64"/>
      <c r="DG24" s="55"/>
      <c r="DH24" s="38">
        <f t="shared" si="19"/>
        <v>150.19999999999999</v>
      </c>
      <c r="DI24" s="38"/>
      <c r="DJ24" s="64">
        <v>159.19999999999999</v>
      </c>
      <c r="DK24" s="55">
        <f t="shared" si="36"/>
        <v>150.19999999999999</v>
      </c>
      <c r="DL24" s="64" t="s">
        <v>1159</v>
      </c>
      <c r="DM24" s="1148">
        <v>157.30000000000001</v>
      </c>
      <c r="DN24" s="55" t="s">
        <v>1159</v>
      </c>
      <c r="DO24" s="38">
        <f t="shared" si="37"/>
        <v>150.19999999999999</v>
      </c>
      <c r="DP24" s="64">
        <v>148</v>
      </c>
      <c r="DQ24" s="1148">
        <v>157.30000000000001</v>
      </c>
      <c r="DR24" s="55" t="s">
        <v>1159</v>
      </c>
      <c r="DS24" s="55">
        <f t="shared" si="38"/>
        <v>150.19999999999999</v>
      </c>
      <c r="DT24" s="55"/>
      <c r="DU24" s="7">
        <f t="shared" si="20"/>
        <v>-1</v>
      </c>
      <c r="DV24" s="64">
        <v>144</v>
      </c>
      <c r="DW24" s="55">
        <f t="shared" si="4"/>
        <v>144</v>
      </c>
      <c r="DX24" s="55">
        <v>145</v>
      </c>
      <c r="DY24" s="64">
        <v>144</v>
      </c>
      <c r="DZ24" s="55">
        <f t="shared" si="5"/>
        <v>144</v>
      </c>
      <c r="EA24" s="38"/>
      <c r="EB24" s="7">
        <f t="shared" si="21"/>
        <v>-1</v>
      </c>
      <c r="EC24" s="55">
        <v>145</v>
      </c>
      <c r="ED24" s="55">
        <f t="shared" si="6"/>
        <v>145</v>
      </c>
      <c r="EE24" s="55">
        <v>143</v>
      </c>
      <c r="EF24" s="38">
        <v>141</v>
      </c>
      <c r="EG24" s="55">
        <v>145</v>
      </c>
      <c r="EH24" s="55">
        <f t="shared" si="7"/>
        <v>145</v>
      </c>
      <c r="EI24" s="38">
        <v>151.19999999999999</v>
      </c>
      <c r="EJ24" s="38"/>
      <c r="EK24" s="7">
        <f t="shared" si="30"/>
        <v>4.2758620689655094E-2</v>
      </c>
      <c r="EL24" s="55">
        <v>139.80000000000001</v>
      </c>
      <c r="EM24" s="55">
        <f>EL24</f>
        <v>139.80000000000001</v>
      </c>
      <c r="EN24" s="55">
        <v>140</v>
      </c>
      <c r="EO24" s="38"/>
      <c r="EP24" s="55">
        <v>139.80000000000001</v>
      </c>
      <c r="EQ24" s="55">
        <f>EP24</f>
        <v>139.80000000000001</v>
      </c>
      <c r="ER24" s="38"/>
      <c r="ES24" s="7">
        <f t="shared" si="23"/>
        <v>-1</v>
      </c>
      <c r="ET24" s="1785"/>
      <c r="EU24" s="1304"/>
      <c r="EV24" s="1401"/>
      <c r="EW24" s="1401"/>
      <c r="EX24" s="1401"/>
      <c r="EY24" s="1401"/>
      <c r="EZ24" s="1401"/>
      <c r="FA24" s="1401"/>
    </row>
    <row r="25" spans="1:157" ht="15" thickBot="1" x14ac:dyDescent="0.4">
      <c r="A25" s="1401"/>
      <c r="B25" s="1401"/>
      <c r="C25" s="1401"/>
      <c r="D25" s="1401"/>
      <c r="E25" s="1401"/>
      <c r="F25" s="1401"/>
      <c r="G25" s="1401"/>
      <c r="H25" s="1401"/>
      <c r="I25" s="1401"/>
      <c r="J25" s="1401"/>
      <c r="K25" s="1401"/>
      <c r="L25" s="1404"/>
      <c r="M25" s="1404"/>
      <c r="N25" s="1401"/>
      <c r="O25" s="1404"/>
      <c r="P25" s="1404"/>
      <c r="Q25" s="1404"/>
      <c r="R25" s="1404"/>
      <c r="S25" s="1404"/>
      <c r="T25" s="1404"/>
      <c r="U25" s="1404"/>
      <c r="V25" s="1404"/>
      <c r="W25" s="1404"/>
      <c r="X25" s="1404"/>
      <c r="Y25" s="1404"/>
      <c r="Z25" s="1404"/>
      <c r="AA25" s="1404"/>
      <c r="AB25" s="1404"/>
      <c r="AC25" s="1404"/>
      <c r="AD25" s="1404"/>
      <c r="AE25" s="1404"/>
      <c r="AF25" s="1404"/>
      <c r="AG25" s="1404"/>
      <c r="AH25" s="1404"/>
      <c r="AI25" s="1404"/>
      <c r="AJ25" s="1404"/>
      <c r="AK25" s="1404"/>
      <c r="AL25" s="1404"/>
      <c r="AM25" s="1404"/>
      <c r="AN25" s="1404"/>
      <c r="AO25" s="1404"/>
      <c r="AP25" s="1404"/>
      <c r="AQ25" s="1404"/>
      <c r="AR25" s="1404"/>
      <c r="AS25" s="1404"/>
      <c r="AT25" s="1404"/>
      <c r="AU25" s="1404"/>
      <c r="AV25" s="1404"/>
      <c r="AW25" s="1404"/>
      <c r="AX25" s="1404"/>
      <c r="AY25" s="1404"/>
      <c r="AZ25" s="1404"/>
      <c r="BA25" s="1404"/>
      <c r="BB25" s="1404"/>
      <c r="BC25" s="1404"/>
      <c r="BD25" s="1404"/>
      <c r="BE25" s="1404"/>
      <c r="BF25" s="1404"/>
      <c r="BG25" s="1404"/>
      <c r="BH25" s="1404"/>
      <c r="BI25" s="1404"/>
      <c r="BJ25" s="1404"/>
      <c r="BK25" s="1404"/>
      <c r="BL25" s="1404"/>
      <c r="BM25" s="1404"/>
      <c r="BN25" s="1404"/>
      <c r="BO25" s="1404"/>
      <c r="BP25" s="1404"/>
      <c r="BQ25" s="1404"/>
      <c r="BR25" s="1404"/>
      <c r="BS25" s="1404"/>
      <c r="BT25" s="1404"/>
      <c r="BU25" s="1404"/>
      <c r="BV25" s="1404"/>
      <c r="BW25" s="1404"/>
      <c r="BX25" s="1404"/>
      <c r="BY25" s="1404"/>
      <c r="BZ25" s="1404"/>
      <c r="CA25" s="1404"/>
      <c r="CB25" s="1404"/>
      <c r="CC25" s="1404"/>
      <c r="CD25" s="1404"/>
      <c r="CE25" s="1404"/>
      <c r="CF25" s="1404"/>
      <c r="CG25" s="1404"/>
      <c r="CH25" s="1404"/>
      <c r="CI25" s="1404"/>
      <c r="CJ25" s="1404"/>
      <c r="CK25" s="1404"/>
      <c r="CL25" s="1404"/>
      <c r="CM25" s="1404"/>
      <c r="CN25" s="1404"/>
      <c r="CO25" s="1404"/>
      <c r="CP25" s="1404"/>
      <c r="CQ25" s="1404"/>
      <c r="CR25" s="1404"/>
      <c r="CS25" s="1404"/>
      <c r="CT25" s="1404"/>
      <c r="CU25" s="1404"/>
      <c r="CV25" s="1404"/>
      <c r="CW25" s="1404"/>
      <c r="CX25" s="1404"/>
      <c r="CY25" s="1404"/>
      <c r="CZ25" s="1404"/>
      <c r="DA25" s="1404"/>
      <c r="DB25" s="1404"/>
      <c r="DC25" s="1404"/>
      <c r="DD25" s="1404"/>
      <c r="DE25" s="1404"/>
      <c r="DF25" s="1404"/>
      <c r="DG25" s="1404"/>
      <c r="DH25" s="1404"/>
      <c r="DI25" s="1404"/>
      <c r="DJ25" s="1404"/>
      <c r="DK25" s="1404"/>
      <c r="DL25" s="1404"/>
      <c r="DM25" s="1404"/>
      <c r="DN25" s="1404"/>
      <c r="DO25" s="1404"/>
      <c r="DP25" s="1404"/>
      <c r="DQ25" s="1404"/>
      <c r="DR25" s="1404"/>
      <c r="DS25" s="1404"/>
      <c r="DT25" s="1404"/>
      <c r="DU25" s="1404"/>
      <c r="DV25" s="1404"/>
      <c r="DW25" s="1404"/>
      <c r="DX25" s="1404"/>
      <c r="DY25" s="1404"/>
      <c r="DZ25" s="1404"/>
      <c r="EA25" s="1404"/>
      <c r="EB25" s="1404"/>
      <c r="EC25" s="1404"/>
      <c r="ED25" s="1404"/>
      <c r="EE25" s="1404"/>
      <c r="EF25" s="1404"/>
      <c r="EG25" s="1404"/>
      <c r="EH25" s="1404"/>
      <c r="EI25" s="1404"/>
      <c r="EJ25" s="1404"/>
      <c r="EK25" s="1404"/>
      <c r="EL25" s="1404"/>
      <c r="EM25" s="1404"/>
      <c r="EN25" s="1404"/>
      <c r="EO25" s="1404"/>
      <c r="EP25" s="1404"/>
      <c r="EQ25" s="1404"/>
      <c r="ER25" s="1404"/>
      <c r="ES25" s="1404"/>
      <c r="ET25" s="1404"/>
      <c r="EU25" s="1404"/>
      <c r="EV25" s="1401"/>
      <c r="EW25" s="1401"/>
      <c r="EX25" s="1401"/>
      <c r="EY25" s="1401"/>
      <c r="EZ25" s="1401"/>
      <c r="FA25" s="1401"/>
    </row>
    <row r="26" spans="1:157" ht="15" thickBot="1" x14ac:dyDescent="0.4">
      <c r="A26" s="1401"/>
      <c r="B26" s="1401"/>
      <c r="C26" s="1401"/>
      <c r="D26" s="1401"/>
      <c r="E26" s="1401"/>
      <c r="F26" s="1401"/>
      <c r="G26" s="1401"/>
      <c r="H26" s="1401"/>
      <c r="I26" s="1401"/>
      <c r="J26" s="1401"/>
      <c r="K26" s="1401"/>
      <c r="L26" s="1401"/>
      <c r="M26" s="1401"/>
      <c r="N26" s="1401"/>
      <c r="O26" s="1401"/>
      <c r="P26" s="1401"/>
      <c r="Q26" s="1401"/>
      <c r="R26" s="1401"/>
      <c r="S26" s="1401"/>
      <c r="T26" s="1401"/>
      <c r="U26" s="1401"/>
      <c r="V26" s="1401"/>
      <c r="W26" s="1401"/>
      <c r="X26" s="1401"/>
      <c r="Y26" s="1401"/>
      <c r="Z26" s="1401"/>
      <c r="AA26" s="1401"/>
      <c r="AB26" s="1401"/>
      <c r="AC26" s="1401"/>
      <c r="AD26" s="1401"/>
      <c r="AE26" s="1401"/>
      <c r="AF26" s="1401"/>
      <c r="AG26" s="1401"/>
      <c r="AH26" s="1401"/>
      <c r="AI26" s="1401"/>
      <c r="AJ26" s="1401"/>
      <c r="AK26" s="1401"/>
      <c r="AL26" s="1401"/>
      <c r="AM26" s="1401"/>
      <c r="AN26" s="1401"/>
      <c r="AO26" s="1401"/>
      <c r="AP26" s="1401"/>
      <c r="AQ26" s="1401"/>
      <c r="AR26" s="1401"/>
      <c r="AS26" s="1401"/>
      <c r="AT26" s="1401"/>
      <c r="AU26" s="1401"/>
      <c r="AV26" s="1401"/>
      <c r="AW26" s="1401"/>
      <c r="AX26" s="1401"/>
      <c r="AY26" s="1401"/>
      <c r="AZ26" s="1401"/>
      <c r="BA26" s="1401"/>
      <c r="BB26" s="1401"/>
      <c r="BC26" s="1401"/>
      <c r="BD26" s="1401"/>
      <c r="BE26" s="1401"/>
      <c r="BF26" s="1401"/>
      <c r="BG26" s="1401"/>
      <c r="BH26" s="1401"/>
      <c r="BI26" s="1401"/>
      <c r="BJ26" s="1401"/>
      <c r="BK26" s="1401"/>
      <c r="BL26" s="1401"/>
      <c r="BM26" s="1401"/>
      <c r="BN26" s="1401"/>
      <c r="BO26" s="1401"/>
      <c r="BP26" s="1401"/>
      <c r="BQ26" s="1401"/>
      <c r="BR26" s="1401"/>
      <c r="BS26" s="1401"/>
      <c r="BT26" s="1401"/>
      <c r="BU26" s="1401"/>
      <c r="BV26" s="1401"/>
      <c r="BW26" s="1401"/>
      <c r="BX26" s="1401"/>
      <c r="BY26" s="1401"/>
      <c r="BZ26" s="1401"/>
      <c r="CA26" s="1401"/>
      <c r="CB26" s="1401"/>
      <c r="CC26" s="1401"/>
      <c r="CD26" s="1401"/>
      <c r="CE26" s="1401"/>
      <c r="CF26" s="1401"/>
      <c r="CG26" s="1401"/>
      <c r="CH26" s="1401"/>
      <c r="CI26" s="1401"/>
      <c r="CJ26" s="1401"/>
      <c r="CK26" s="1401"/>
      <c r="CL26" s="1401"/>
      <c r="CM26" s="1401"/>
      <c r="CN26" s="1401"/>
      <c r="CO26" s="1401"/>
      <c r="CP26" s="1401"/>
      <c r="CQ26" s="1401"/>
      <c r="CR26" s="1401"/>
      <c r="CS26" s="1401"/>
      <c r="CT26" s="1401"/>
      <c r="CU26" s="1401"/>
      <c r="CV26" s="1401"/>
      <c r="CW26" s="1401"/>
      <c r="CX26" s="1401"/>
      <c r="CY26" s="1401"/>
      <c r="CZ26" s="1401"/>
      <c r="DA26" s="1401"/>
      <c r="DB26" s="1401"/>
      <c r="DC26" s="1401"/>
      <c r="DD26" s="1401"/>
      <c r="DE26" s="1401"/>
      <c r="DF26" s="1401"/>
      <c r="DG26" s="1401"/>
      <c r="DH26" s="1401"/>
      <c r="DI26" s="1401"/>
      <c r="DJ26" s="1401"/>
      <c r="DK26" s="1401"/>
      <c r="DL26" s="1401"/>
      <c r="DM26" s="1401"/>
      <c r="DN26" s="1401"/>
      <c r="DO26" s="1401"/>
      <c r="DP26" s="1401"/>
      <c r="DQ26" s="1401"/>
      <c r="DR26" s="1401"/>
      <c r="DS26" s="1401"/>
      <c r="DT26" s="1401"/>
      <c r="DU26" s="1401"/>
      <c r="DV26" s="1401"/>
      <c r="DW26" s="1401"/>
      <c r="DX26" s="1401"/>
      <c r="DY26" s="1401"/>
      <c r="DZ26" s="1401"/>
      <c r="EA26" s="1401"/>
      <c r="EB26" s="1401"/>
      <c r="EC26" s="1401"/>
      <c r="ED26" s="1401"/>
      <c r="EE26" s="1401"/>
      <c r="EF26" s="1401"/>
      <c r="EG26" s="1401"/>
      <c r="EH26" s="1401"/>
      <c r="EI26" s="1401"/>
      <c r="EJ26" s="1401"/>
      <c r="EK26" s="1401"/>
      <c r="EL26" s="1401"/>
      <c r="EM26" s="1401"/>
      <c r="EN26" s="1401"/>
      <c r="EO26" s="1401"/>
      <c r="EP26" s="1401"/>
      <c r="EQ26" s="1401"/>
      <c r="ER26" s="1401"/>
      <c r="ES26" s="1401"/>
      <c r="ET26" s="1401"/>
      <c r="EU26" s="1401"/>
      <c r="EV26" s="1401"/>
      <c r="EW26" s="1401"/>
      <c r="EX26" s="1401"/>
      <c r="EY26" s="1401"/>
      <c r="EZ26" s="1401"/>
      <c r="FA26" s="1401"/>
    </row>
    <row r="27" spans="1:157" ht="15" thickBot="1" x14ac:dyDescent="0.4">
      <c r="A27" s="1401"/>
      <c r="B27" s="1401"/>
      <c r="C27" s="1401"/>
      <c r="D27" s="1401"/>
      <c r="E27" s="1401"/>
      <c r="F27" s="1401"/>
      <c r="G27" s="1401"/>
      <c r="H27" s="1401"/>
      <c r="I27" s="1401"/>
      <c r="J27" s="1401"/>
      <c r="K27" s="1401"/>
      <c r="L27" s="1401"/>
      <c r="M27" s="1401"/>
      <c r="N27" s="1401"/>
      <c r="O27" s="1401"/>
      <c r="P27" s="1401"/>
      <c r="Q27" s="1401"/>
      <c r="R27" s="1401"/>
      <c r="S27" s="1401"/>
      <c r="T27" s="1401"/>
      <c r="U27" s="1401"/>
      <c r="V27" s="1401"/>
      <c r="W27" s="1401"/>
      <c r="X27" s="1401"/>
      <c r="Y27" s="1401"/>
      <c r="Z27" s="1401"/>
      <c r="AA27" s="1401"/>
      <c r="AB27" s="1401"/>
      <c r="AC27" s="1401"/>
      <c r="AD27" s="1401"/>
      <c r="AE27" s="1401"/>
      <c r="AF27" s="1401"/>
      <c r="AG27" s="1401"/>
      <c r="AH27" s="1401"/>
      <c r="AI27" s="1401"/>
      <c r="AJ27" s="1401"/>
      <c r="AK27" s="1401"/>
      <c r="AL27" s="1401"/>
      <c r="AM27" s="1401"/>
      <c r="AN27" s="1401"/>
      <c r="AO27" s="1401"/>
      <c r="AP27" s="1401"/>
      <c r="AQ27" s="1401"/>
      <c r="AR27" s="1401"/>
      <c r="AS27" s="1401"/>
      <c r="AT27" s="1401"/>
      <c r="AU27" s="1401"/>
      <c r="AV27" s="1401"/>
      <c r="AW27" s="1401"/>
      <c r="AX27" s="1401"/>
      <c r="AY27" s="1401"/>
      <c r="AZ27" s="1401"/>
      <c r="BA27" s="1401"/>
      <c r="BB27" s="1401"/>
      <c r="BC27" s="1401"/>
      <c r="BD27" s="1401"/>
      <c r="BE27" s="1401"/>
      <c r="BF27" s="1401"/>
      <c r="BG27" s="1401"/>
      <c r="BH27" s="1401"/>
      <c r="BI27" s="1401"/>
      <c r="BJ27" s="1401"/>
      <c r="BK27" s="1401"/>
      <c r="BL27" s="1401"/>
      <c r="BM27" s="1401"/>
      <c r="BN27" s="1401"/>
      <c r="BO27" s="1401"/>
      <c r="BP27" s="1401"/>
      <c r="BQ27" s="1401"/>
      <c r="BR27" s="1401"/>
      <c r="BS27" s="1401"/>
      <c r="BT27" s="1401"/>
      <c r="BU27" s="1401"/>
      <c r="BV27" s="1401"/>
      <c r="BW27" s="1401"/>
      <c r="BX27" s="1401"/>
      <c r="BY27" s="1401"/>
      <c r="BZ27" s="1401"/>
      <c r="CA27" s="1401"/>
      <c r="CB27" s="1401"/>
      <c r="CC27" s="1401"/>
      <c r="CD27" s="1401"/>
      <c r="CE27" s="1401"/>
      <c r="CF27" s="1401"/>
      <c r="CG27" s="1401"/>
      <c r="CH27" s="1401"/>
      <c r="CI27" s="1401"/>
      <c r="CJ27" s="1401"/>
      <c r="CK27" s="1401"/>
      <c r="CL27" s="1401"/>
      <c r="CM27" s="1401"/>
      <c r="CN27" s="1401"/>
      <c r="CO27" s="1401"/>
      <c r="CP27" s="1401"/>
      <c r="CQ27" s="1401"/>
      <c r="CR27" s="1401"/>
      <c r="CS27" s="1401"/>
      <c r="CT27" s="1401"/>
      <c r="CU27" s="1401"/>
      <c r="CV27" s="1401"/>
      <c r="CW27" s="1401"/>
      <c r="CX27" s="1401"/>
      <c r="CY27" s="1401"/>
      <c r="CZ27" s="1401"/>
      <c r="DA27" s="1401"/>
      <c r="DB27" s="1401"/>
      <c r="DC27" s="1401"/>
      <c r="DD27" s="1401"/>
      <c r="DE27" s="1401"/>
      <c r="DF27" s="1401"/>
      <c r="DG27" s="1401"/>
      <c r="DH27" s="1401"/>
      <c r="DI27" s="1401"/>
      <c r="DJ27" s="1401"/>
      <c r="DK27" s="1401"/>
      <c r="DL27" s="1401"/>
      <c r="DM27" s="1401"/>
      <c r="DN27" s="1401"/>
      <c r="DO27" s="1401"/>
      <c r="DP27" s="1401"/>
      <c r="DQ27" s="1401"/>
      <c r="DR27" s="1401"/>
      <c r="DS27" s="1401"/>
      <c r="DT27" s="1401"/>
      <c r="DU27" s="1401"/>
      <c r="DV27" s="1401"/>
      <c r="DW27" s="1401"/>
      <c r="DX27" s="1401"/>
      <c r="DY27" s="1401"/>
      <c r="DZ27" s="1401"/>
      <c r="EA27" s="1401"/>
      <c r="EB27" s="1401"/>
      <c r="EC27" s="1401"/>
      <c r="ED27" s="1401"/>
      <c r="EE27" s="1401"/>
      <c r="EF27" s="1401"/>
      <c r="EG27" s="1401"/>
      <c r="EH27" s="1401"/>
      <c r="EI27" s="1401"/>
      <c r="EJ27" s="1401"/>
      <c r="EK27" s="1401"/>
      <c r="EL27" s="1401"/>
      <c r="EM27" s="1401"/>
      <c r="EN27" s="1401"/>
      <c r="EO27" s="1401"/>
      <c r="EP27" s="1401"/>
      <c r="EQ27" s="1401"/>
      <c r="ER27" s="1401"/>
      <c r="ES27" s="1401"/>
      <c r="ET27" s="1401"/>
      <c r="EU27" s="1401"/>
      <c r="EV27" s="1401"/>
      <c r="EW27" s="1401"/>
      <c r="EX27" s="1401"/>
      <c r="EY27" s="1401"/>
      <c r="EZ27" s="1401"/>
      <c r="FA27" s="1401"/>
    </row>
    <row r="28" spans="1:157" ht="15" thickBot="1" x14ac:dyDescent="0.4">
      <c r="A28" s="1401"/>
      <c r="B28" s="1401"/>
      <c r="C28" s="1401"/>
      <c r="D28" s="1401"/>
      <c r="E28" s="1401"/>
      <c r="F28" s="1401"/>
      <c r="G28" s="1401"/>
      <c r="H28" s="1401"/>
      <c r="I28" s="1401"/>
      <c r="J28" s="1401"/>
      <c r="K28" s="1401"/>
      <c r="L28" s="1401"/>
      <c r="M28" s="1401"/>
      <c r="N28" s="1401"/>
      <c r="O28" s="1401"/>
      <c r="P28" s="1401"/>
      <c r="Q28" s="1401"/>
      <c r="R28" s="1401"/>
      <c r="S28" s="1401"/>
      <c r="T28" s="1401"/>
      <c r="U28" s="1401"/>
      <c r="V28" s="1401"/>
      <c r="W28" s="1401"/>
      <c r="X28" s="1401"/>
      <c r="Y28" s="1401"/>
      <c r="Z28" s="1401"/>
      <c r="AA28" s="1401"/>
      <c r="AB28" s="1401"/>
      <c r="AC28" s="1401"/>
      <c r="AD28" s="1401"/>
      <c r="AE28" s="1401"/>
      <c r="AF28" s="1401"/>
      <c r="AG28" s="1401"/>
      <c r="AH28" s="1401"/>
      <c r="AI28" s="1401"/>
      <c r="AJ28" s="1401"/>
      <c r="AK28" s="1401"/>
      <c r="AL28" s="1401"/>
      <c r="AM28" s="1401"/>
      <c r="AN28" s="1401"/>
      <c r="AO28" s="1401"/>
      <c r="AP28" s="1401"/>
      <c r="AQ28" s="1401"/>
      <c r="AR28" s="1401"/>
      <c r="AS28" s="1401"/>
      <c r="AT28" s="1401"/>
      <c r="AU28" s="1401"/>
      <c r="AV28" s="1401"/>
      <c r="AW28" s="1401"/>
      <c r="AX28" s="1401"/>
      <c r="AY28" s="1401"/>
      <c r="AZ28" s="1401"/>
      <c r="BA28" s="1401"/>
      <c r="BB28" s="1401"/>
      <c r="BC28" s="1401"/>
      <c r="BD28" s="1401"/>
      <c r="BE28" s="1401"/>
      <c r="BF28" s="1401"/>
      <c r="BG28" s="1401"/>
      <c r="BH28" s="1401"/>
      <c r="BI28" s="1401"/>
      <c r="BJ28" s="1401"/>
      <c r="BK28" s="1401"/>
      <c r="BL28" s="1401"/>
      <c r="BM28" s="1401"/>
      <c r="BN28" s="1401"/>
      <c r="BO28" s="1401"/>
      <c r="BP28" s="1401"/>
      <c r="BQ28" s="1401"/>
      <c r="BR28" s="1401"/>
      <c r="BS28" s="1401"/>
      <c r="BT28" s="1401"/>
      <c r="BU28" s="1401"/>
      <c r="BV28" s="1401"/>
      <c r="BW28" s="1401"/>
      <c r="BX28" s="1401"/>
      <c r="BY28" s="1401"/>
      <c r="BZ28" s="1401"/>
      <c r="CA28" s="1401"/>
      <c r="CB28" s="1401"/>
      <c r="CC28" s="1401"/>
      <c r="CD28" s="1401"/>
      <c r="CE28" s="1401"/>
      <c r="CF28" s="1401"/>
      <c r="CG28" s="1401"/>
      <c r="CH28" s="1401"/>
      <c r="CI28" s="1401"/>
      <c r="CJ28" s="1401"/>
      <c r="CK28" s="1401"/>
      <c r="CL28" s="1401"/>
      <c r="CM28" s="1401"/>
      <c r="CN28" s="1401"/>
      <c r="CO28" s="1401"/>
      <c r="CP28" s="1401"/>
      <c r="CQ28" s="1401"/>
      <c r="CR28" s="1401"/>
      <c r="CS28" s="1401"/>
      <c r="CT28" s="1401"/>
      <c r="CU28" s="1401"/>
      <c r="CV28" s="1401"/>
      <c r="CW28" s="1401"/>
      <c r="CX28" s="1401"/>
      <c r="CY28" s="1401"/>
      <c r="CZ28" s="1401"/>
      <c r="DA28" s="1401"/>
      <c r="DB28" s="1401"/>
      <c r="DC28" s="1401"/>
      <c r="DD28" s="1401"/>
      <c r="DE28" s="1401"/>
      <c r="DF28" s="1401"/>
      <c r="DG28" s="1401"/>
      <c r="DH28" s="1401"/>
      <c r="DI28" s="1401"/>
      <c r="DJ28" s="1401"/>
      <c r="DK28" s="1401"/>
      <c r="DL28" s="1401"/>
      <c r="DM28" s="1401"/>
      <c r="DN28" s="1401"/>
      <c r="DO28" s="1401"/>
      <c r="DP28" s="1401"/>
      <c r="DQ28" s="1401"/>
      <c r="DR28" s="1401"/>
      <c r="DS28" s="1401"/>
      <c r="DT28" s="1401"/>
      <c r="DU28" s="1401"/>
      <c r="DV28" s="1401"/>
      <c r="DW28" s="1401"/>
      <c r="DX28" s="1401"/>
      <c r="DY28" s="1401"/>
      <c r="DZ28" s="1401"/>
      <c r="EA28" s="1401"/>
      <c r="EB28" s="1401"/>
      <c r="EC28" s="1401"/>
      <c r="ED28" s="1401"/>
      <c r="EE28" s="1401"/>
      <c r="EF28" s="1401"/>
      <c r="EG28" s="1401"/>
      <c r="EH28" s="1401"/>
      <c r="EI28" s="1401"/>
      <c r="EJ28" s="1401"/>
      <c r="EK28" s="1401"/>
      <c r="EL28" s="1401"/>
      <c r="EM28" s="1401"/>
      <c r="EN28" s="1401"/>
      <c r="EO28" s="1401"/>
      <c r="EP28" s="1401"/>
      <c r="EQ28" s="1401"/>
      <c r="ER28" s="1401"/>
      <c r="ES28" s="1401"/>
      <c r="ET28" s="1401"/>
      <c r="EU28" s="1401"/>
      <c r="EV28" s="1401"/>
      <c r="EW28" s="1401"/>
      <c r="EX28" s="1401"/>
      <c r="EY28" s="1401"/>
      <c r="EZ28" s="1401"/>
      <c r="FA28" s="1401"/>
    </row>
    <row r="29" spans="1:157" ht="15" thickBot="1" x14ac:dyDescent="0.4">
      <c r="A29" s="1401"/>
      <c r="B29" s="1401"/>
      <c r="C29" s="1401"/>
      <c r="D29" s="1401"/>
      <c r="E29" s="1401"/>
      <c r="F29" s="1401"/>
      <c r="G29" s="1401"/>
      <c r="H29" s="1401"/>
      <c r="I29" s="1401"/>
      <c r="J29" s="1401"/>
      <c r="K29" s="1401"/>
      <c r="L29" s="1401"/>
      <c r="M29" s="1401"/>
      <c r="N29" s="1401"/>
      <c r="O29" s="1401"/>
      <c r="P29" s="1401"/>
      <c r="Q29" s="1401"/>
      <c r="R29" s="1401"/>
      <c r="S29" s="1401"/>
      <c r="T29" s="1401"/>
      <c r="U29" s="1401"/>
      <c r="V29" s="1401"/>
      <c r="W29" s="1401"/>
      <c r="X29" s="1401"/>
      <c r="Y29" s="1401"/>
      <c r="Z29" s="1401"/>
      <c r="AA29" s="1401"/>
      <c r="AB29" s="1401"/>
      <c r="AC29" s="1401"/>
      <c r="AD29" s="1401"/>
      <c r="AE29" s="1401"/>
      <c r="AF29" s="1401"/>
      <c r="AG29" s="1401"/>
      <c r="AH29" s="1401"/>
      <c r="AI29" s="1401"/>
      <c r="AJ29" s="1401"/>
      <c r="AK29" s="1401"/>
      <c r="AL29" s="1401"/>
      <c r="AM29" s="1401"/>
      <c r="AN29" s="1401"/>
      <c r="AO29" s="1401"/>
      <c r="AP29" s="1401"/>
      <c r="AQ29" s="1401"/>
      <c r="AR29" s="1401"/>
      <c r="AS29" s="1401"/>
      <c r="AT29" s="1401"/>
      <c r="AU29" s="1401"/>
      <c r="AV29" s="1401"/>
      <c r="AW29" s="1401"/>
      <c r="AX29" s="1401"/>
      <c r="AY29" s="1401"/>
      <c r="AZ29" s="1401"/>
      <c r="BA29" s="1401"/>
      <c r="BB29" s="1401"/>
      <c r="BC29" s="1401"/>
      <c r="BD29" s="1401"/>
      <c r="BE29" s="1401"/>
      <c r="BF29" s="1401"/>
      <c r="BG29" s="1401"/>
      <c r="BH29" s="1401"/>
      <c r="BI29" s="1401"/>
      <c r="BJ29" s="1401"/>
      <c r="BK29" s="1401"/>
      <c r="BL29" s="1401"/>
      <c r="BM29" s="1401"/>
      <c r="BN29" s="1401"/>
      <c r="BO29" s="1401"/>
      <c r="BP29" s="1401"/>
      <c r="BQ29" s="1401"/>
      <c r="BR29" s="1401"/>
      <c r="BS29" s="1401"/>
      <c r="BT29" s="1401"/>
      <c r="BU29" s="1401"/>
      <c r="BV29" s="1401"/>
      <c r="BW29" s="1401"/>
      <c r="BX29" s="1401"/>
      <c r="BY29" s="1401"/>
      <c r="BZ29" s="1401"/>
      <c r="CA29" s="1401"/>
      <c r="CB29" s="1401"/>
      <c r="CC29" s="1401"/>
      <c r="CD29" s="1401"/>
      <c r="CE29" s="1401"/>
      <c r="CF29" s="1401"/>
      <c r="CG29" s="1401"/>
      <c r="CH29" s="1401"/>
      <c r="CI29" s="1401"/>
      <c r="CJ29" s="1401"/>
      <c r="CK29" s="1401"/>
      <c r="CL29" s="1401"/>
      <c r="CM29" s="1401"/>
      <c r="CN29" s="1401"/>
      <c r="CO29" s="1401"/>
      <c r="CP29" s="1401"/>
      <c r="CQ29" s="1401"/>
      <c r="CR29" s="1401"/>
      <c r="CS29" s="1401"/>
      <c r="CT29" s="1401"/>
      <c r="CU29" s="1401"/>
      <c r="CV29" s="1401"/>
      <c r="CW29" s="1401"/>
      <c r="CX29" s="1401"/>
      <c r="CY29" s="1401"/>
      <c r="CZ29" s="1401"/>
      <c r="DA29" s="1401"/>
      <c r="DB29" s="1401"/>
      <c r="DC29" s="1401"/>
      <c r="DD29" s="1401"/>
      <c r="DE29" s="1401"/>
      <c r="DF29" s="1401"/>
      <c r="DG29" s="1401"/>
      <c r="DH29" s="1401"/>
      <c r="DI29" s="1401"/>
      <c r="DJ29" s="1401"/>
      <c r="DK29" s="1401"/>
      <c r="DL29" s="1401"/>
      <c r="DM29" s="1401"/>
      <c r="DN29" s="1401"/>
      <c r="DO29" s="1401"/>
      <c r="DP29" s="1401"/>
      <c r="DQ29" s="1401"/>
      <c r="DR29" s="1401"/>
      <c r="DS29" s="1401"/>
      <c r="DT29" s="1401"/>
      <c r="DU29" s="1401"/>
      <c r="DV29" s="1401"/>
      <c r="DW29" s="1401"/>
      <c r="DX29" s="1401"/>
      <c r="DY29" s="1401"/>
      <c r="DZ29" s="1401"/>
      <c r="EA29" s="1401"/>
      <c r="EB29" s="1401"/>
      <c r="EC29" s="1401"/>
      <c r="ED29" s="1401"/>
      <c r="EE29" s="1401"/>
      <c r="EF29" s="1401"/>
      <c r="EG29" s="1401"/>
      <c r="EH29" s="1401"/>
      <c r="EI29" s="1401"/>
      <c r="EJ29" s="1401"/>
      <c r="EK29" s="1401"/>
      <c r="EL29" s="1401"/>
      <c r="EM29" s="1401"/>
      <c r="EN29" s="1401"/>
      <c r="EO29" s="1401"/>
      <c r="EP29" s="1401"/>
      <c r="EQ29" s="1401"/>
      <c r="ER29" s="1401"/>
      <c r="ES29" s="1401"/>
      <c r="ET29" s="1401"/>
      <c r="EU29" s="1401"/>
      <c r="EV29" s="1401"/>
      <c r="EW29" s="1401"/>
      <c r="EX29" s="1401"/>
      <c r="EY29" s="1401"/>
      <c r="EZ29" s="1401"/>
      <c r="FA29" s="1401"/>
    </row>
    <row r="30" spans="1:157" ht="15" thickBot="1" x14ac:dyDescent="0.4">
      <c r="A30" s="1401"/>
      <c r="B30" s="1401"/>
      <c r="C30" s="1401"/>
      <c r="D30" s="1401"/>
      <c r="E30" s="1401"/>
      <c r="F30" s="1401"/>
      <c r="G30" s="1401"/>
      <c r="H30" s="1401"/>
      <c r="I30" s="1401"/>
      <c r="J30" s="1401"/>
      <c r="K30" s="1401"/>
      <c r="L30" s="1401"/>
      <c r="M30" s="1401"/>
      <c r="N30" s="1401"/>
      <c r="O30" s="1401"/>
      <c r="P30" s="1401"/>
      <c r="Q30" s="1401"/>
      <c r="R30" s="1401"/>
      <c r="S30" s="1401"/>
      <c r="T30" s="1401"/>
      <c r="U30" s="1401"/>
      <c r="V30" s="1401"/>
      <c r="W30" s="1401"/>
      <c r="X30" s="1401"/>
      <c r="Y30" s="1401"/>
      <c r="Z30" s="1401"/>
      <c r="AA30" s="1401"/>
      <c r="AB30" s="1401"/>
      <c r="AC30" s="1401"/>
      <c r="AD30" s="1401"/>
      <c r="AE30" s="1401"/>
      <c r="AF30" s="1401"/>
      <c r="AG30" s="1401"/>
      <c r="AH30" s="1401"/>
      <c r="AI30" s="1401"/>
      <c r="AJ30" s="1401"/>
      <c r="AK30" s="1401"/>
      <c r="AL30" s="1401"/>
      <c r="AM30" s="1401"/>
      <c r="AN30" s="1401"/>
      <c r="AO30" s="1401"/>
      <c r="AP30" s="1401"/>
      <c r="AQ30" s="1401"/>
      <c r="AR30" s="1401"/>
      <c r="AS30" s="1401"/>
      <c r="AT30" s="1401"/>
      <c r="AU30" s="1401"/>
      <c r="AV30" s="1401"/>
      <c r="AW30" s="1401"/>
      <c r="AX30" s="1401"/>
      <c r="AY30" s="1401"/>
      <c r="AZ30" s="1401"/>
      <c r="BA30" s="1401"/>
      <c r="BB30" s="1401"/>
      <c r="BC30" s="1401"/>
      <c r="BD30" s="1401"/>
      <c r="BE30" s="1401"/>
      <c r="BF30" s="1401"/>
      <c r="BG30" s="1401"/>
      <c r="BH30" s="1401"/>
      <c r="BI30" s="1401"/>
      <c r="BJ30" s="1401"/>
      <c r="BK30" s="1401"/>
      <c r="BL30" s="1401"/>
      <c r="BM30" s="1401"/>
      <c r="BN30" s="1401"/>
      <c r="BO30" s="1401"/>
      <c r="BP30" s="1401"/>
      <c r="BQ30" s="1401"/>
      <c r="BR30" s="1401"/>
      <c r="BS30" s="1401"/>
      <c r="BT30" s="1401"/>
      <c r="BU30" s="1401"/>
      <c r="BV30" s="1401"/>
      <c r="BW30" s="1401"/>
      <c r="BX30" s="1401"/>
      <c r="BY30" s="1401"/>
      <c r="BZ30" s="1401"/>
      <c r="CA30" s="1401"/>
      <c r="CB30" s="1401"/>
      <c r="CC30" s="1401"/>
      <c r="CD30" s="1401"/>
      <c r="CE30" s="1401"/>
      <c r="CF30" s="1401"/>
      <c r="CG30" s="1401"/>
      <c r="CH30" s="1401"/>
      <c r="CI30" s="1401"/>
      <c r="CJ30" s="1401"/>
      <c r="CK30" s="1401"/>
      <c r="CL30" s="1401"/>
      <c r="CM30" s="1401"/>
      <c r="CN30" s="1401"/>
      <c r="CO30" s="1401"/>
      <c r="CP30" s="1401"/>
      <c r="CQ30" s="1401"/>
      <c r="CR30" s="1401"/>
      <c r="CS30" s="1401"/>
      <c r="CT30" s="1401"/>
      <c r="CU30" s="1401"/>
      <c r="CV30" s="1401"/>
      <c r="CW30" s="1401"/>
      <c r="CX30" s="1401"/>
      <c r="CY30" s="1401"/>
      <c r="CZ30" s="1401"/>
      <c r="DA30" s="1401"/>
      <c r="DB30" s="1401"/>
      <c r="DC30" s="1401"/>
      <c r="DD30" s="1401"/>
      <c r="DE30" s="1401"/>
      <c r="DF30" s="1401"/>
      <c r="DG30" s="1401"/>
      <c r="DH30" s="1401"/>
      <c r="DI30" s="1401"/>
      <c r="DJ30" s="1401"/>
      <c r="DK30" s="1401"/>
      <c r="DL30" s="1401"/>
      <c r="DM30" s="1401"/>
      <c r="DN30" s="1401"/>
      <c r="DO30" s="1401"/>
      <c r="DP30" s="1401"/>
      <c r="DQ30" s="1401"/>
      <c r="DR30" s="1401"/>
      <c r="DS30" s="1401"/>
      <c r="DT30" s="1401"/>
      <c r="DU30" s="1401"/>
      <c r="DV30" s="1401"/>
      <c r="DW30" s="1401"/>
      <c r="DX30" s="1401"/>
      <c r="DY30" s="1401"/>
      <c r="DZ30" s="1401"/>
      <c r="EA30" s="1401"/>
      <c r="EB30" s="1401"/>
      <c r="EC30" s="1401"/>
      <c r="ED30" s="1401"/>
      <c r="EE30" s="1401"/>
      <c r="EF30" s="1401"/>
      <c r="EG30" s="1401"/>
      <c r="EH30" s="1401"/>
      <c r="EI30" s="1401"/>
      <c r="EJ30" s="1401"/>
      <c r="EK30" s="1401"/>
      <c r="EL30" s="1401"/>
      <c r="EM30" s="1401"/>
      <c r="EN30" s="1401"/>
      <c r="EO30" s="1401"/>
      <c r="EP30" s="1401"/>
      <c r="EQ30" s="1401"/>
      <c r="ER30" s="1401"/>
      <c r="ES30" s="1401"/>
      <c r="ET30" s="1401"/>
      <c r="EU30" s="1401"/>
      <c r="EV30" s="1401"/>
      <c r="EW30" s="1401"/>
      <c r="EX30" s="1401"/>
      <c r="EY30" s="1401"/>
      <c r="EZ30" s="1401"/>
      <c r="FA30" s="1401"/>
    </row>
    <row r="31" spans="1:157" ht="15" thickBot="1" x14ac:dyDescent="0.4">
      <c r="A31" s="1401"/>
      <c r="B31" s="1401"/>
      <c r="C31" s="1401"/>
      <c r="D31" s="1401"/>
      <c r="E31" s="1401"/>
      <c r="F31" s="1401"/>
      <c r="G31" s="1401"/>
      <c r="H31" s="1401"/>
      <c r="I31" s="1401"/>
      <c r="J31" s="1401"/>
      <c r="K31" s="1401"/>
      <c r="L31" s="1401"/>
      <c r="M31" s="1401"/>
      <c r="N31" s="1401"/>
      <c r="O31" s="1401"/>
      <c r="P31" s="1401"/>
      <c r="Q31" s="1401"/>
      <c r="R31" s="1401"/>
      <c r="S31" s="1401"/>
      <c r="T31" s="1401"/>
      <c r="U31" s="1401"/>
      <c r="V31" s="1401"/>
      <c r="W31" s="1401"/>
      <c r="X31" s="1401"/>
      <c r="Y31" s="1401"/>
      <c r="Z31" s="1401"/>
      <c r="AA31" s="1401"/>
      <c r="AB31" s="1401"/>
      <c r="AC31" s="1401"/>
      <c r="AD31" s="1401"/>
      <c r="AE31" s="1401"/>
      <c r="AF31" s="1401"/>
      <c r="AG31" s="1401"/>
      <c r="AH31" s="1401"/>
      <c r="AI31" s="1401"/>
      <c r="AJ31" s="1401"/>
      <c r="AK31" s="1401"/>
      <c r="AL31" s="1401"/>
      <c r="AM31" s="1401"/>
      <c r="AN31" s="1401"/>
      <c r="AO31" s="1401"/>
      <c r="AP31" s="1401"/>
      <c r="AQ31" s="1401"/>
      <c r="AR31" s="1401"/>
      <c r="AS31" s="1401"/>
      <c r="AT31" s="1401"/>
      <c r="AU31" s="1401"/>
      <c r="AV31" s="1401"/>
      <c r="AW31" s="1401"/>
      <c r="AX31" s="1401"/>
      <c r="AY31" s="1401"/>
      <c r="AZ31" s="1401"/>
      <c r="BA31" s="1401"/>
      <c r="BB31" s="1401"/>
      <c r="BC31" s="1401"/>
      <c r="BD31" s="1401"/>
      <c r="BE31" s="1401"/>
      <c r="BF31" s="1401"/>
      <c r="BG31" s="1401"/>
      <c r="BH31" s="1401"/>
      <c r="BI31" s="1401"/>
      <c r="BJ31" s="1401"/>
      <c r="BK31" s="1401"/>
      <c r="BL31" s="1401"/>
      <c r="BM31" s="1401"/>
      <c r="BN31" s="1401"/>
      <c r="BO31" s="1401"/>
      <c r="BP31" s="1401"/>
      <c r="BQ31" s="1401"/>
      <c r="BR31" s="1401"/>
      <c r="BS31" s="1401"/>
      <c r="BT31" s="1401"/>
      <c r="BU31" s="1401"/>
      <c r="BV31" s="1401"/>
      <c r="BW31" s="1401"/>
      <c r="BX31" s="1401"/>
      <c r="BY31" s="1401"/>
      <c r="BZ31" s="1401"/>
      <c r="CA31" s="1401"/>
      <c r="CB31" s="1401"/>
      <c r="CC31" s="1401"/>
      <c r="CD31" s="1401"/>
      <c r="CE31" s="1401"/>
      <c r="CF31" s="1401"/>
      <c r="CG31" s="1401"/>
      <c r="CH31" s="1401"/>
      <c r="CI31" s="1401"/>
      <c r="CJ31" s="1401"/>
      <c r="CK31" s="1401"/>
      <c r="CL31" s="1401"/>
      <c r="CM31" s="1401"/>
      <c r="CN31" s="1401"/>
      <c r="CO31" s="1401"/>
      <c r="CP31" s="1401"/>
      <c r="CQ31" s="1401"/>
      <c r="CR31" s="1401"/>
      <c r="CS31" s="1401"/>
      <c r="CT31" s="1401"/>
      <c r="CU31" s="1401"/>
      <c r="CV31" s="1401"/>
      <c r="CW31" s="1401"/>
      <c r="CX31" s="1401"/>
      <c r="CY31" s="1401"/>
      <c r="CZ31" s="1401"/>
      <c r="DA31" s="1401"/>
      <c r="DB31" s="1401"/>
      <c r="DC31" s="1401"/>
      <c r="DD31" s="1401"/>
      <c r="DE31" s="1401"/>
      <c r="DF31" s="1401"/>
      <c r="DG31" s="1401"/>
      <c r="DH31" s="1401"/>
      <c r="DI31" s="1401"/>
      <c r="DJ31" s="1401"/>
      <c r="DK31" s="1401"/>
      <c r="DL31" s="1401"/>
      <c r="DM31" s="1401"/>
      <c r="DN31" s="1401"/>
      <c r="DO31" s="1401"/>
      <c r="DP31" s="1401"/>
      <c r="DQ31" s="1401"/>
      <c r="DR31" s="1401"/>
      <c r="DS31" s="1401"/>
      <c r="DT31" s="1401"/>
      <c r="DU31" s="1401"/>
      <c r="DV31" s="1401"/>
      <c r="DW31" s="1401"/>
      <c r="DX31" s="1401"/>
      <c r="DY31" s="1401"/>
      <c r="DZ31" s="1401"/>
      <c r="EA31" s="1401"/>
      <c r="EB31" s="1401"/>
      <c r="EC31" s="1401"/>
      <c r="ED31" s="1401"/>
      <c r="EE31" s="1401"/>
      <c r="EF31" s="1401"/>
      <c r="EG31" s="1401"/>
      <c r="EH31" s="1401"/>
      <c r="EI31" s="1401"/>
      <c r="EJ31" s="1401"/>
      <c r="EK31" s="1401"/>
      <c r="EL31" s="1401"/>
      <c r="EM31" s="1401"/>
      <c r="EN31" s="1401"/>
      <c r="EO31" s="1401"/>
      <c r="EP31" s="1401"/>
      <c r="EQ31" s="1401"/>
      <c r="ER31" s="1401"/>
      <c r="ES31" s="1401"/>
      <c r="ET31" s="1401"/>
      <c r="EU31" s="1401"/>
      <c r="EV31" s="1401"/>
      <c r="EW31" s="1401"/>
      <c r="EX31" s="1401"/>
      <c r="EY31" s="1401"/>
      <c r="EZ31" s="1401"/>
      <c r="FA31" s="1401"/>
    </row>
    <row r="32" spans="1:157" ht="15" thickBot="1" x14ac:dyDescent="0.4">
      <c r="A32" s="1401"/>
      <c r="B32" s="1401"/>
      <c r="C32" s="1401"/>
      <c r="D32" s="1401"/>
      <c r="E32" s="1401"/>
      <c r="F32" s="1401"/>
      <c r="G32" s="1401"/>
      <c r="H32" s="1401"/>
      <c r="I32" s="1401"/>
      <c r="J32" s="1401"/>
      <c r="K32" s="1401"/>
      <c r="L32" s="1401"/>
      <c r="M32" s="1401"/>
      <c r="N32" s="1401"/>
      <c r="O32" s="1401"/>
      <c r="P32" s="1401"/>
      <c r="Q32" s="1401"/>
      <c r="R32" s="1401"/>
      <c r="S32" s="1401"/>
      <c r="T32" s="1401"/>
      <c r="U32" s="1401"/>
      <c r="V32" s="1401"/>
      <c r="W32" s="1401"/>
      <c r="X32" s="1401"/>
      <c r="Y32" s="1401"/>
      <c r="Z32" s="1401"/>
      <c r="AA32" s="1401"/>
      <c r="AB32" s="1401"/>
      <c r="AC32" s="1401"/>
      <c r="AD32" s="1401"/>
      <c r="AE32" s="1401"/>
      <c r="AF32" s="1401"/>
      <c r="AG32" s="1401"/>
      <c r="AH32" s="1401"/>
      <c r="AI32" s="1401"/>
      <c r="AJ32" s="1401"/>
      <c r="AK32" s="1401"/>
      <c r="AL32" s="1401"/>
      <c r="AM32" s="1401"/>
      <c r="AN32" s="1401"/>
      <c r="AO32" s="1401"/>
      <c r="AP32" s="1401"/>
      <c r="AQ32" s="1401"/>
      <c r="AR32" s="1401"/>
      <c r="AS32" s="1401"/>
      <c r="AT32" s="1401"/>
      <c r="AU32" s="1401"/>
      <c r="AV32" s="1401"/>
      <c r="AW32" s="1401"/>
      <c r="AX32" s="1401"/>
      <c r="AY32" s="1401"/>
      <c r="AZ32" s="1401"/>
      <c r="BA32" s="1401"/>
      <c r="BB32" s="1401"/>
      <c r="BC32" s="1401"/>
      <c r="BD32" s="1401"/>
      <c r="BE32" s="1401"/>
      <c r="BF32" s="1401"/>
      <c r="BG32" s="1401"/>
      <c r="BH32" s="1401"/>
      <c r="BI32" s="1401"/>
      <c r="BJ32" s="1401"/>
      <c r="BK32" s="1401"/>
      <c r="BL32" s="1401"/>
      <c r="BM32" s="1401"/>
      <c r="BN32" s="1401"/>
      <c r="BO32" s="1401"/>
      <c r="BP32" s="1401"/>
      <c r="BQ32" s="1401"/>
      <c r="BR32" s="1401"/>
      <c r="BS32" s="1401"/>
      <c r="BT32" s="1401"/>
      <c r="BU32" s="1401"/>
      <c r="BV32" s="1401"/>
      <c r="BW32" s="1401"/>
      <c r="BX32" s="1401"/>
      <c r="BY32" s="1401"/>
      <c r="BZ32" s="1401"/>
      <c r="CA32" s="1401"/>
      <c r="CB32" s="1401"/>
      <c r="CC32" s="1401"/>
      <c r="CD32" s="1401"/>
      <c r="CE32" s="1401"/>
      <c r="CF32" s="1401"/>
      <c r="CG32" s="1401"/>
      <c r="CH32" s="1401"/>
      <c r="CI32" s="1401"/>
      <c r="CJ32" s="1401"/>
      <c r="CK32" s="1401"/>
      <c r="CL32" s="1401"/>
      <c r="CM32" s="1401"/>
      <c r="CN32" s="1401"/>
      <c r="CO32" s="1401"/>
      <c r="CP32" s="1401"/>
      <c r="CQ32" s="1401"/>
      <c r="CR32" s="1401"/>
      <c r="CS32" s="1401"/>
      <c r="CT32" s="1401"/>
      <c r="CU32" s="1401"/>
      <c r="CV32" s="1401"/>
      <c r="CW32" s="1401"/>
      <c r="CX32" s="1401"/>
      <c r="CY32" s="1401"/>
      <c r="CZ32" s="1401"/>
      <c r="DA32" s="1401"/>
      <c r="DB32" s="1401"/>
      <c r="DC32" s="1401"/>
      <c r="DD32" s="1401"/>
      <c r="DE32" s="1401"/>
      <c r="DF32" s="1401"/>
      <c r="DG32" s="1401"/>
      <c r="DH32" s="1401"/>
      <c r="DI32" s="1401"/>
      <c r="DJ32" s="1401"/>
      <c r="DK32" s="1401"/>
      <c r="DL32" s="1401"/>
      <c r="DM32" s="1401"/>
      <c r="DN32" s="1401"/>
      <c r="DO32" s="1401"/>
      <c r="DP32" s="1401"/>
      <c r="DQ32" s="1401"/>
      <c r="DR32" s="1401"/>
      <c r="DS32" s="1401"/>
      <c r="DT32" s="1401"/>
      <c r="DU32" s="1401"/>
      <c r="DV32" s="1401"/>
      <c r="DW32" s="1401"/>
      <c r="DX32" s="1401"/>
      <c r="DY32" s="1401"/>
      <c r="DZ32" s="1401"/>
      <c r="EA32" s="1401"/>
      <c r="EB32" s="1401"/>
      <c r="EC32" s="1401"/>
      <c r="ED32" s="1401"/>
      <c r="EE32" s="1401"/>
      <c r="EF32" s="1401"/>
      <c r="EG32" s="1401"/>
      <c r="EH32" s="1401"/>
      <c r="EI32" s="1401"/>
      <c r="EJ32" s="1401"/>
      <c r="EK32" s="1401"/>
      <c r="EL32" s="1401"/>
      <c r="EM32" s="1401"/>
      <c r="EN32" s="1401"/>
      <c r="EO32" s="1401"/>
      <c r="EP32" s="1401"/>
      <c r="EQ32" s="1401"/>
      <c r="ER32" s="1401"/>
      <c r="ES32" s="1401"/>
      <c r="ET32" s="1401"/>
      <c r="EU32" s="1401"/>
      <c r="EV32" s="1401"/>
      <c r="EW32" s="1401"/>
      <c r="EX32" s="1401"/>
      <c r="EY32" s="1401"/>
      <c r="EZ32" s="1401"/>
      <c r="FA32" s="1401"/>
    </row>
    <row r="33" spans="1:157" ht="15" thickBot="1" x14ac:dyDescent="0.4">
      <c r="A33" s="1401"/>
      <c r="B33" s="1401"/>
      <c r="C33" s="1401"/>
      <c r="D33" s="1401"/>
      <c r="E33" s="1401"/>
      <c r="F33" s="1401"/>
      <c r="G33" s="1401"/>
      <c r="H33" s="1401"/>
      <c r="I33" s="1401"/>
      <c r="J33" s="1401"/>
      <c r="K33" s="1401"/>
      <c r="L33" s="1401"/>
      <c r="M33" s="1401"/>
      <c r="N33" s="1401"/>
      <c r="O33" s="1401"/>
      <c r="P33" s="1401"/>
      <c r="Q33" s="1401"/>
      <c r="R33" s="1401"/>
      <c r="S33" s="1401"/>
      <c r="T33" s="1401"/>
      <c r="U33" s="1401"/>
      <c r="V33" s="1401"/>
      <c r="W33" s="1401"/>
      <c r="X33" s="1401"/>
      <c r="Y33" s="1401"/>
      <c r="Z33" s="1401"/>
      <c r="AA33" s="1401"/>
      <c r="AB33" s="1401"/>
      <c r="AC33" s="1401"/>
      <c r="AD33" s="1401"/>
      <c r="AE33" s="1401"/>
      <c r="AF33" s="1401"/>
      <c r="AG33" s="1401"/>
      <c r="AH33" s="1401"/>
      <c r="AI33" s="1401"/>
      <c r="AJ33" s="1401"/>
      <c r="AK33" s="1401"/>
      <c r="AL33" s="1401"/>
      <c r="AM33" s="1401"/>
      <c r="AN33" s="1401"/>
      <c r="AO33" s="1401"/>
      <c r="AP33" s="1401"/>
      <c r="AQ33" s="1401"/>
      <c r="AR33" s="1401"/>
      <c r="AS33" s="1401"/>
      <c r="AT33" s="1401"/>
      <c r="AU33" s="1401"/>
      <c r="AV33" s="1401"/>
      <c r="AW33" s="1401"/>
      <c r="AX33" s="1401"/>
      <c r="AY33" s="1401"/>
      <c r="AZ33" s="1401"/>
      <c r="BA33" s="1401"/>
      <c r="BB33" s="1401"/>
      <c r="BC33" s="1401"/>
      <c r="BD33" s="1401"/>
      <c r="BE33" s="1401"/>
      <c r="BF33" s="1401"/>
      <c r="BG33" s="1401"/>
      <c r="BH33" s="1401"/>
      <c r="BI33" s="1401"/>
      <c r="BJ33" s="1401"/>
      <c r="BK33" s="1401"/>
      <c r="BL33" s="1401"/>
      <c r="BM33" s="1401"/>
      <c r="BN33" s="1401"/>
      <c r="BO33" s="1401"/>
      <c r="BP33" s="1401"/>
      <c r="BQ33" s="1401"/>
      <c r="BR33" s="1401"/>
      <c r="BS33" s="1401"/>
      <c r="BT33" s="1401"/>
      <c r="BU33" s="1401"/>
      <c r="BV33" s="1401"/>
      <c r="BW33" s="1401"/>
      <c r="BX33" s="1401"/>
      <c r="BY33" s="1401"/>
      <c r="BZ33" s="1401"/>
      <c r="CA33" s="1401"/>
      <c r="CB33" s="1401"/>
      <c r="CC33" s="1401"/>
      <c r="CD33" s="1401"/>
      <c r="CE33" s="1401"/>
      <c r="CF33" s="1401"/>
      <c r="CG33" s="1401"/>
      <c r="CH33" s="1401"/>
      <c r="CI33" s="1401"/>
      <c r="CJ33" s="1401"/>
      <c r="CK33" s="1401"/>
      <c r="CL33" s="1401"/>
      <c r="CM33" s="1401"/>
      <c r="CN33" s="1401"/>
      <c r="CO33" s="1401"/>
      <c r="CP33" s="1401"/>
      <c r="CQ33" s="1401"/>
      <c r="CR33" s="1401"/>
      <c r="CS33" s="1401"/>
      <c r="CT33" s="1401"/>
      <c r="CU33" s="1401"/>
      <c r="CV33" s="1401"/>
      <c r="CW33" s="1401"/>
      <c r="CX33" s="1401"/>
      <c r="CY33" s="1401"/>
      <c r="CZ33" s="1401"/>
      <c r="DA33" s="1401"/>
      <c r="DB33" s="1401"/>
      <c r="DC33" s="1401"/>
      <c r="DD33" s="1401"/>
      <c r="DE33" s="1401"/>
      <c r="DF33" s="1401"/>
      <c r="DG33" s="1401"/>
      <c r="DH33" s="1401"/>
      <c r="DI33" s="1401"/>
      <c r="DJ33" s="1401"/>
      <c r="DK33" s="1401"/>
      <c r="DL33" s="1401"/>
      <c r="DM33" s="1401"/>
      <c r="DN33" s="1401"/>
      <c r="DO33" s="1401"/>
      <c r="DP33" s="1401"/>
      <c r="DQ33" s="1401"/>
      <c r="DR33" s="1401"/>
      <c r="DS33" s="1401"/>
      <c r="DT33" s="1401"/>
      <c r="DU33" s="1401"/>
      <c r="DV33" s="1401"/>
      <c r="DW33" s="1401"/>
      <c r="DX33" s="1401"/>
      <c r="DY33" s="1401"/>
      <c r="DZ33" s="1401"/>
      <c r="EA33" s="1401"/>
      <c r="EB33" s="1401"/>
      <c r="EC33" s="1401"/>
      <c r="ED33" s="1401"/>
      <c r="EE33" s="1401"/>
      <c r="EF33" s="1401"/>
      <c r="EG33" s="1401"/>
      <c r="EH33" s="1401"/>
      <c r="EI33" s="1401"/>
      <c r="EJ33" s="1401"/>
      <c r="EK33" s="1401"/>
      <c r="EL33" s="1401"/>
      <c r="EM33" s="1401"/>
      <c r="EN33" s="1401"/>
      <c r="EO33" s="1401"/>
      <c r="EP33" s="1401"/>
      <c r="EQ33" s="1401"/>
      <c r="ER33" s="1401"/>
      <c r="ES33" s="1401"/>
      <c r="ET33" s="1401"/>
      <c r="EU33" s="1401"/>
      <c r="EV33" s="1401"/>
      <c r="EW33" s="1401"/>
      <c r="EX33" s="1401"/>
      <c r="EY33" s="1401"/>
      <c r="EZ33" s="1401"/>
      <c r="FA33" s="1401"/>
    </row>
  </sheetData>
  <mergeCells count="127">
    <mergeCell ref="CG3:CG4"/>
    <mergeCell ref="BV3:BV4"/>
    <mergeCell ref="BW3:BW4"/>
    <mergeCell ref="BZ3:BZ4"/>
    <mergeCell ref="EU1:EU4"/>
    <mergeCell ref="DQ3:DQ4"/>
    <mergeCell ref="DR3:DR4"/>
    <mergeCell ref="DS3:DS4"/>
    <mergeCell ref="DY3:DY4"/>
    <mergeCell ref="DZ3:DZ4"/>
    <mergeCell ref="EH3:EH4"/>
    <mergeCell ref="EK3:EK4"/>
    <mergeCell ref="EP3:EP4"/>
    <mergeCell ref="EQ3:EQ4"/>
    <mergeCell ref="EO3:EO4"/>
    <mergeCell ref="EF3:EF4"/>
    <mergeCell ref="EC3:EC4"/>
    <mergeCell ref="ED3:ED4"/>
    <mergeCell ref="EC1:EK1"/>
    <mergeCell ref="DX3:DX4"/>
    <mergeCell ref="DK3:DK4"/>
    <mergeCell ref="DI3:DI4"/>
    <mergeCell ref="S3:S4"/>
    <mergeCell ref="T3:T4"/>
    <mergeCell ref="BK3:BK4"/>
    <mergeCell ref="BR3:BR4"/>
    <mergeCell ref="BS3:BS4"/>
    <mergeCell ref="BT3:BT4"/>
    <mergeCell ref="BJ3:BJ4"/>
    <mergeCell ref="BH3:BH4"/>
    <mergeCell ref="BI3:BI4"/>
    <mergeCell ref="A1:D1"/>
    <mergeCell ref="G1:CD1"/>
    <mergeCell ref="AZ3:AZ4"/>
    <mergeCell ref="BA3:BA4"/>
    <mergeCell ref="BB3:BB4"/>
    <mergeCell ref="BC3:BC4"/>
    <mergeCell ref="BD3:BD4"/>
    <mergeCell ref="BL3:BL4"/>
    <mergeCell ref="AY3:AY4"/>
    <mergeCell ref="C3:C4"/>
    <mergeCell ref="L3:L4"/>
    <mergeCell ref="O3:O4"/>
    <mergeCell ref="N3:N4"/>
    <mergeCell ref="R3:R4"/>
    <mergeCell ref="AC3:AC4"/>
    <mergeCell ref="BG3:BG4"/>
    <mergeCell ref="E3:E4"/>
    <mergeCell ref="F3:F4"/>
    <mergeCell ref="G3:G4"/>
    <mergeCell ref="H3:H4"/>
    <mergeCell ref="I3:I4"/>
    <mergeCell ref="K3:K4"/>
    <mergeCell ref="P3:P4"/>
    <mergeCell ref="Q3:Q4"/>
    <mergeCell ref="A2:A4"/>
    <mergeCell ref="D2:D4"/>
    <mergeCell ref="G2:I2"/>
    <mergeCell ref="J2:CD2"/>
    <mergeCell ref="AL3:AL4"/>
    <mergeCell ref="AM3:AM4"/>
    <mergeCell ref="AN3:AN4"/>
    <mergeCell ref="AO3:AO4"/>
    <mergeCell ref="AP3:AP4"/>
    <mergeCell ref="AQ3:AQ4"/>
    <mergeCell ref="AR3:AR4"/>
    <mergeCell ref="AS3:AS4"/>
    <mergeCell ref="AV3:AV4"/>
    <mergeCell ref="AA3:AA4"/>
    <mergeCell ref="AB3:AB4"/>
    <mergeCell ref="U3:U4"/>
    <mergeCell ref="Y3:Y4"/>
    <mergeCell ref="Z3:Z4"/>
    <mergeCell ref="X3:X4"/>
    <mergeCell ref="AW3:AW4"/>
    <mergeCell ref="AX3:AX4"/>
    <mergeCell ref="M3:M4"/>
    <mergeCell ref="BF3:BF4"/>
    <mergeCell ref="BE3:BE4"/>
    <mergeCell ref="ET19:ET24"/>
    <mergeCell ref="AT3:AT4"/>
    <mergeCell ref="AU3:AU4"/>
    <mergeCell ref="ET1:ET4"/>
    <mergeCell ref="CH2:DU2"/>
    <mergeCell ref="CI3:CI4"/>
    <mergeCell ref="CJ3:CJ4"/>
    <mergeCell ref="CL3:CL4"/>
    <mergeCell ref="DU3:DU4"/>
    <mergeCell ref="CN3:CN4"/>
    <mergeCell ref="CO3:CO4"/>
    <mergeCell ref="CP3:CP4"/>
    <mergeCell ref="CS3:CS4"/>
    <mergeCell ref="CE2:CG2"/>
    <mergeCell ref="DH3:DH4"/>
    <mergeCell ref="DJ3:DJ4"/>
    <mergeCell ref="CX3:CX4"/>
    <mergeCell ref="CQ3:CQ4"/>
    <mergeCell ref="CR3:CR4"/>
    <mergeCell ref="CK3:CK4"/>
    <mergeCell ref="CM3:CM4"/>
    <mergeCell ref="EL1:ES1"/>
    <mergeCell ref="DV1:EB1"/>
    <mergeCell ref="CE1:DU1"/>
    <mergeCell ref="ET13:ET18"/>
    <mergeCell ref="BN3:BN4"/>
    <mergeCell ref="BM3:BM4"/>
    <mergeCell ref="CC3:CC4"/>
    <mergeCell ref="EE3:EE4"/>
    <mergeCell ref="CE3:CE4"/>
    <mergeCell ref="DO3:DO4"/>
    <mergeCell ref="DP3:DP4"/>
    <mergeCell ref="DM3:DM4"/>
    <mergeCell ref="DL3:DL4"/>
    <mergeCell ref="DN3:DN4"/>
    <mergeCell ref="ES3:ES4"/>
    <mergeCell ref="EB3:EB4"/>
    <mergeCell ref="EG3:EG4"/>
    <mergeCell ref="EL3:EL4"/>
    <mergeCell ref="EM3:EM4"/>
    <mergeCell ref="DV3:DV4"/>
    <mergeCell ref="DW3:DW4"/>
    <mergeCell ref="EN3:EN4"/>
    <mergeCell ref="CF3:CF4"/>
    <mergeCell ref="CY3:CY4"/>
    <mergeCell ref="DG3:DG4"/>
    <mergeCell ref="CD3:CD4"/>
    <mergeCell ref="BU3:BU4"/>
  </mergeCells>
  <phoneticPr fontId="56" type="noConversion"/>
  <conditionalFormatting sqref="BL5:BL24">
    <cfRule type="cellIs" dxfId="626" priority="4" operator="between">
      <formula>0</formula>
      <formula>0.1</formula>
    </cfRule>
    <cfRule type="cellIs" dxfId="625" priority="5" stopIfTrue="1" operator="greaterThanOrEqual">
      <formula>0.1</formula>
    </cfRule>
    <cfRule type="cellIs" dxfId="624" priority="6" operator="lessThan">
      <formula>0.005</formula>
    </cfRule>
  </conditionalFormatting>
  <conditionalFormatting sqref="CC5:DI5 CC6:CD24">
    <cfRule type="cellIs" dxfId="623" priority="1" operator="between">
      <formula>0</formula>
      <formula>0.1</formula>
    </cfRule>
    <cfRule type="cellIs" dxfId="622" priority="2" stopIfTrue="1" operator="greaterThanOrEqual">
      <formula>0.1</formula>
    </cfRule>
    <cfRule type="cellIs" dxfId="621" priority="3" operator="lessThan">
      <formula>0.005</formula>
    </cfRule>
  </conditionalFormatting>
  <conditionalFormatting sqref="DU5:DU24 EB5:EB24 EK5:EK24 ES5:ES24">
    <cfRule type="cellIs" dxfId="620" priority="16" operator="between">
      <formula>0</formula>
      <formula>0.1</formula>
    </cfRule>
    <cfRule type="cellIs" dxfId="619" priority="17" stopIfTrue="1" operator="greaterThanOrEqual">
      <formula>0.1</formula>
    </cfRule>
    <cfRule type="cellIs" dxfId="618" priority="18" operator="lessThan">
      <formula>0.005</formula>
    </cfRule>
  </conditionalFormatting>
  <hyperlinks>
    <hyperlink ref="ET7" r:id="rId1" display="https://issues.labcollab.net/browse/NOTES-3874" xr:uid="{AA86C5E4-C015-49BF-AAE9-15D4551B8A5D}"/>
    <hyperlink ref="ET8" r:id="rId2" display="https://issues.labcollab.net/browse/NOTES-3864" xr:uid="{44C88B37-BC09-4D93-8787-00FE7F4B6590}"/>
    <hyperlink ref="ET5" r:id="rId3" xr:uid="{933E0F1F-7D35-4493-9E27-C1AB9858C4F7}"/>
    <hyperlink ref="ET13" r:id="rId4" xr:uid="{477410F8-232B-4DFC-8903-F61EA0D029DF}"/>
    <hyperlink ref="ET19" r:id="rId5" xr:uid="{54BDBC45-16F1-4ADD-9061-D1F8762D6513}"/>
    <hyperlink ref="EU14" r:id="rId6" xr:uid="{69CE3544-703D-4889-BBE4-605E58C4822E}"/>
    <hyperlink ref="EU8" r:id="rId7" display="https://issues.labcollab.net/browse/NOTES-4303" xr:uid="{D19C75D3-0FDD-4421-B9A3-BD0EEE0E4EE7}"/>
  </hyperlinks>
  <pageMargins left="0.7" right="0.7" top="0.75" bottom="0.75" header="0.3" footer="0.3"/>
  <pageSetup orientation="portrait" r:id="rId8"/>
  <legacyDrawing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4326-62A5-49DC-9E3C-582A91083EE9}">
  <dimension ref="A1:DF11"/>
  <sheetViews>
    <sheetView workbookViewId="0"/>
  </sheetViews>
  <sheetFormatPr defaultRowHeight="14.5" x14ac:dyDescent="0.35"/>
  <cols>
    <col min="1" max="1" width="10.453125" customWidth="1"/>
    <col min="2" max="2" width="13.453125" customWidth="1"/>
    <col min="3" max="3" width="48.453125" customWidth="1"/>
    <col min="4" max="4" width="11.453125" hidden="1" customWidth="1"/>
    <col min="5" max="6" width="9.453125" hidden="1" customWidth="1"/>
    <col min="7" max="11" width="11.453125" hidden="1" customWidth="1"/>
    <col min="12" max="12" width="12.453125" hidden="1" customWidth="1"/>
    <col min="13" max="14" width="11.453125" hidden="1" customWidth="1"/>
    <col min="15" max="16" width="11" hidden="1" customWidth="1"/>
    <col min="17" max="17" width="9" hidden="1" customWidth="1"/>
    <col min="18" max="31" width="11.453125" hidden="1" customWidth="1"/>
    <col min="32" max="32" width="12" hidden="1" customWidth="1"/>
    <col min="33" max="33" width="11.453125" hidden="1" customWidth="1"/>
    <col min="34" max="35" width="10.453125" hidden="1" customWidth="1"/>
    <col min="36" max="37" width="11.453125" hidden="1" customWidth="1"/>
    <col min="38" max="38" width="9" hidden="1" customWidth="1"/>
    <col min="39" max="44" width="11.453125" hidden="1" customWidth="1"/>
    <col min="45" max="45" width="6.453125" hidden="1" customWidth="1"/>
    <col min="46" max="46" width="12.7265625" hidden="1" customWidth="1"/>
    <col min="47" max="47" width="9" hidden="1" customWidth="1"/>
    <col min="48" max="50" width="11.453125" customWidth="1"/>
    <col min="51" max="51" width="9" hidden="1" customWidth="1"/>
    <col min="52" max="52" width="10.453125" hidden="1" customWidth="1"/>
    <col min="53" max="53" width="9" hidden="1" customWidth="1"/>
    <col min="54" max="64" width="11.453125" hidden="1" customWidth="1"/>
    <col min="65" max="65" width="12" hidden="1" customWidth="1"/>
    <col min="66" max="66" width="11.453125" hidden="1" customWidth="1"/>
    <col min="67" max="68" width="10.453125" hidden="1" customWidth="1"/>
    <col min="69" max="70" width="11.453125" hidden="1" customWidth="1"/>
    <col min="71" max="71" width="9" hidden="1" customWidth="1"/>
    <col min="72" max="77" width="11.453125" hidden="1" customWidth="1"/>
    <col min="78" max="78" width="9" hidden="1" customWidth="1"/>
    <col min="79" max="81" width="11.453125" customWidth="1"/>
    <col min="82" max="82" width="10.1796875" hidden="1" customWidth="1"/>
    <col min="83" max="87" width="11.453125" hidden="1" customWidth="1"/>
    <col min="88" max="88" width="10.1796875" hidden="1" customWidth="1"/>
    <col min="89" max="91" width="11.453125" customWidth="1"/>
    <col min="92" max="92" width="10.1796875" hidden="1" customWidth="1"/>
    <col min="93" max="97" width="11.453125" hidden="1" customWidth="1"/>
    <col min="98" max="98" width="10.1796875" hidden="1" customWidth="1"/>
    <col min="99" max="101" width="11.453125" customWidth="1"/>
    <col min="102" max="106" width="11.453125" hidden="1" customWidth="1"/>
    <col min="107" max="109" width="11.453125" customWidth="1"/>
    <col min="110" max="110" width="22.453125" customWidth="1"/>
  </cols>
  <sheetData>
    <row r="1" spans="1:110" ht="25.4" customHeight="1" thickBot="1" x14ac:dyDescent="0.4">
      <c r="A1" s="1442"/>
      <c r="B1" s="1441"/>
      <c r="C1" s="1440"/>
      <c r="D1" s="1439"/>
      <c r="E1" s="1823" t="s">
        <v>1650</v>
      </c>
      <c r="F1" s="1824"/>
      <c r="G1" s="1825" t="s">
        <v>1651</v>
      </c>
      <c r="H1" s="1826"/>
      <c r="I1" s="1827" t="s">
        <v>1652</v>
      </c>
      <c r="J1" s="1828"/>
      <c r="K1" s="1832" t="s">
        <v>1653</v>
      </c>
      <c r="L1" s="1833"/>
      <c r="M1" s="1833"/>
      <c r="N1" s="1834"/>
      <c r="O1" s="1829" t="s">
        <v>10</v>
      </c>
      <c r="P1" s="1830"/>
      <c r="Q1" s="1830"/>
      <c r="R1" s="1830"/>
      <c r="S1" s="1830"/>
      <c r="T1" s="1830"/>
      <c r="U1" s="1830"/>
      <c r="V1" s="1830"/>
      <c r="W1" s="1830"/>
      <c r="X1" s="1830"/>
      <c r="Y1" s="1830"/>
      <c r="Z1" s="1830"/>
      <c r="AA1" s="1830"/>
      <c r="AB1" s="1830"/>
      <c r="AC1" s="1830"/>
      <c r="AD1" s="1830"/>
      <c r="AE1" s="1830"/>
      <c r="AF1" s="1830"/>
      <c r="AG1" s="1830"/>
      <c r="AH1" s="1830"/>
      <c r="AI1" s="1830"/>
      <c r="AJ1" s="1830"/>
      <c r="AK1" s="1830"/>
      <c r="AL1" s="1830"/>
      <c r="AM1" s="1830"/>
      <c r="AN1" s="1830"/>
      <c r="AO1" s="1830"/>
      <c r="AP1" s="1830"/>
      <c r="AQ1" s="1830"/>
      <c r="AR1" s="1830"/>
      <c r="AS1" s="1830"/>
      <c r="AT1" s="1830"/>
      <c r="AU1" s="1830"/>
      <c r="AV1" s="1830"/>
      <c r="AW1" s="1830"/>
      <c r="AX1" s="1831"/>
      <c r="AY1" s="1829" t="s">
        <v>13</v>
      </c>
      <c r="AZ1" s="1830"/>
      <c r="BA1" s="1830"/>
      <c r="BB1" s="1830"/>
      <c r="BC1" s="1830"/>
      <c r="BD1" s="1830"/>
      <c r="BE1" s="1830"/>
      <c r="BF1" s="1830"/>
      <c r="BG1" s="1830"/>
      <c r="BH1" s="1830"/>
      <c r="BI1" s="1830"/>
      <c r="BJ1" s="1830"/>
      <c r="BK1" s="1830"/>
      <c r="BL1" s="1830"/>
      <c r="BM1" s="1830"/>
      <c r="BN1" s="1830"/>
      <c r="BO1" s="1830"/>
      <c r="BP1" s="1830"/>
      <c r="BQ1" s="1830"/>
      <c r="BR1" s="1830"/>
      <c r="BS1" s="1830"/>
      <c r="BT1" s="1830"/>
      <c r="BU1" s="1830"/>
      <c r="BV1" s="1830"/>
      <c r="BW1" s="1830"/>
      <c r="BX1" s="1830"/>
      <c r="BY1" s="1830"/>
      <c r="BZ1" s="1830"/>
      <c r="CA1" s="1830"/>
      <c r="CB1" s="1830"/>
      <c r="CC1" s="1831"/>
      <c r="CD1" s="1829" t="s">
        <v>1261</v>
      </c>
      <c r="CE1" s="1830"/>
      <c r="CF1" s="1830"/>
      <c r="CG1" s="1830"/>
      <c r="CH1" s="1830"/>
      <c r="CI1" s="1830"/>
      <c r="CJ1" s="1830"/>
      <c r="CK1" s="1830"/>
      <c r="CL1" s="1830"/>
      <c r="CM1" s="1831"/>
      <c r="CN1" s="1829" t="s">
        <v>1262</v>
      </c>
      <c r="CO1" s="1830"/>
      <c r="CP1" s="1830"/>
      <c r="CQ1" s="1830"/>
      <c r="CR1" s="1830"/>
      <c r="CS1" s="1830"/>
      <c r="CT1" s="1830"/>
      <c r="CU1" s="1830"/>
      <c r="CV1" s="1830"/>
      <c r="CW1" s="1831"/>
      <c r="CX1" s="1829" t="s">
        <v>1263</v>
      </c>
      <c r="CY1" s="1830"/>
      <c r="CZ1" s="1830"/>
      <c r="DA1" s="1830"/>
      <c r="DB1" s="1830"/>
      <c r="DC1" s="1830"/>
      <c r="DD1" s="1830"/>
      <c r="DE1" s="1831"/>
      <c r="DF1" s="1438"/>
    </row>
    <row r="2" spans="1:110" ht="72" hidden="1" customHeight="1" thickBot="1" x14ac:dyDescent="0.4">
      <c r="A2" s="1779" t="s">
        <v>1654</v>
      </c>
      <c r="B2" s="1779" t="s">
        <v>1655</v>
      </c>
      <c r="C2" s="1779" t="s">
        <v>1656</v>
      </c>
      <c r="D2" s="1437" t="s">
        <v>1657</v>
      </c>
      <c r="E2" s="1436" t="s">
        <v>1658</v>
      </c>
      <c r="F2" s="133" t="s">
        <v>1658</v>
      </c>
      <c r="G2" s="1781" t="s">
        <v>1659</v>
      </c>
      <c r="H2" s="1819" t="s">
        <v>1660</v>
      </c>
      <c r="I2" s="1777" t="s">
        <v>1661</v>
      </c>
      <c r="J2" s="1819" t="s">
        <v>1662</v>
      </c>
      <c r="K2" s="1801" t="s">
        <v>1663</v>
      </c>
      <c r="L2" s="1781" t="s">
        <v>1664</v>
      </c>
      <c r="M2" s="1819" t="s">
        <v>1665</v>
      </c>
      <c r="N2" s="1821" t="s">
        <v>1666</v>
      </c>
      <c r="O2" s="230" t="s">
        <v>1657</v>
      </c>
      <c r="P2" s="78"/>
      <c r="Q2" s="78"/>
      <c r="R2" s="78"/>
      <c r="S2" s="1779" t="s">
        <v>1667</v>
      </c>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1666"/>
      <c r="AY2" s="80"/>
      <c r="AZ2" s="62"/>
      <c r="BA2" s="62"/>
      <c r="BB2" s="62"/>
      <c r="BC2" s="1802" t="s">
        <v>1668</v>
      </c>
      <c r="BD2" s="79"/>
      <c r="BE2" s="79"/>
      <c r="BF2" s="79"/>
      <c r="BG2" s="79"/>
      <c r="BH2" s="79"/>
      <c r="BI2" s="79"/>
      <c r="BJ2" s="79"/>
      <c r="BK2" s="79"/>
      <c r="BL2" s="79"/>
      <c r="BM2" s="79"/>
      <c r="BN2" s="79"/>
      <c r="BO2" s="241"/>
      <c r="BP2" s="241"/>
      <c r="BQ2" s="241"/>
      <c r="BR2" s="79"/>
      <c r="BS2" s="79"/>
      <c r="BT2" s="78"/>
      <c r="BU2" s="78"/>
      <c r="BV2" s="78"/>
      <c r="BW2" s="78"/>
      <c r="BX2" s="78"/>
      <c r="BY2" s="78"/>
      <c r="BZ2" s="79"/>
      <c r="CA2" s="78"/>
      <c r="CB2" s="78"/>
      <c r="CC2" s="1666"/>
      <c r="CD2" s="1666"/>
      <c r="CE2" s="1666"/>
      <c r="CF2" s="1666"/>
      <c r="CG2" s="1666"/>
      <c r="CH2" s="1666"/>
      <c r="CI2" s="1666"/>
      <c r="CJ2" s="1666"/>
      <c r="CK2" s="1666"/>
      <c r="CL2" s="1666"/>
      <c r="CM2" s="1666"/>
      <c r="CN2" s="1666"/>
      <c r="CO2" s="1666"/>
      <c r="CP2" s="1666"/>
      <c r="CQ2" s="1666"/>
      <c r="CR2" s="1666"/>
      <c r="CS2" s="1666"/>
      <c r="CT2" s="1666"/>
      <c r="CU2" s="1666"/>
      <c r="CV2" s="1666"/>
      <c r="CW2" s="1666"/>
      <c r="CX2" s="1666"/>
      <c r="CY2" s="1666"/>
      <c r="CZ2" s="1666"/>
      <c r="DA2" s="1666"/>
      <c r="DB2" s="1666"/>
      <c r="DC2" s="1666"/>
      <c r="DD2" s="1666"/>
      <c r="DE2" s="1666"/>
      <c r="DF2" s="1814" t="s">
        <v>1130</v>
      </c>
    </row>
    <row r="3" spans="1:110" ht="55.4" customHeight="1" thickBot="1" x14ac:dyDescent="0.4">
      <c r="A3" s="1772"/>
      <c r="B3" s="1772"/>
      <c r="C3" s="1771"/>
      <c r="D3" s="1435" t="s">
        <v>1669</v>
      </c>
      <c r="E3" s="1434" t="s">
        <v>1670</v>
      </c>
      <c r="F3" s="1427" t="s">
        <v>1671</v>
      </c>
      <c r="G3" s="1782"/>
      <c r="H3" s="1820"/>
      <c r="I3" s="1778"/>
      <c r="J3" s="1820"/>
      <c r="K3" s="1811"/>
      <c r="L3" s="1782"/>
      <c r="M3" s="1820"/>
      <c r="N3" s="1822"/>
      <c r="O3" s="230" t="s">
        <v>1519</v>
      </c>
      <c r="P3" s="230" t="s">
        <v>1672</v>
      </c>
      <c r="Q3" s="105" t="s">
        <v>1673</v>
      </c>
      <c r="R3" s="1314" t="s">
        <v>886</v>
      </c>
      <c r="S3" s="1772"/>
      <c r="T3" s="105" t="s">
        <v>1674</v>
      </c>
      <c r="U3" s="105" t="s">
        <v>1675</v>
      </c>
      <c r="V3" s="105" t="s">
        <v>1676</v>
      </c>
      <c r="W3" s="1453" t="s">
        <v>1677</v>
      </c>
      <c r="X3" s="1453" t="s">
        <v>1678</v>
      </c>
      <c r="Y3" s="1314" t="s">
        <v>905</v>
      </c>
      <c r="Z3" s="1486" t="s">
        <v>1679</v>
      </c>
      <c r="AA3" s="1486" t="s">
        <v>1680</v>
      </c>
      <c r="AB3" s="1495" t="s">
        <v>1681</v>
      </c>
      <c r="AC3" s="1495" t="s">
        <v>1682</v>
      </c>
      <c r="AD3" s="1495" t="s">
        <v>1683</v>
      </c>
      <c r="AE3" s="105" t="s">
        <v>1684</v>
      </c>
      <c r="AF3" s="1314" t="s">
        <v>926</v>
      </c>
      <c r="AG3" s="137" t="s">
        <v>1685</v>
      </c>
      <c r="AH3" s="137" t="s">
        <v>1686</v>
      </c>
      <c r="AI3" s="1314" t="s">
        <v>949</v>
      </c>
      <c r="AJ3" s="137" t="s">
        <v>1687</v>
      </c>
      <c r="AK3" s="1314" t="s">
        <v>958</v>
      </c>
      <c r="AL3" s="137" t="s">
        <v>1688</v>
      </c>
      <c r="AM3" s="1314" t="s">
        <v>972</v>
      </c>
      <c r="AN3" s="1704" t="s">
        <v>695</v>
      </c>
      <c r="AO3" s="1704" t="s">
        <v>696</v>
      </c>
      <c r="AP3" s="222"/>
      <c r="AQ3" s="1704" t="s">
        <v>697</v>
      </c>
      <c r="AR3" s="1704" t="s">
        <v>699</v>
      </c>
      <c r="AS3" s="1453" t="s">
        <v>1689</v>
      </c>
      <c r="AT3" s="137" t="s">
        <v>701</v>
      </c>
      <c r="AU3" s="137" t="s">
        <v>1688</v>
      </c>
      <c r="AV3" s="1314" t="s">
        <v>989</v>
      </c>
      <c r="AW3" s="1314" t="s">
        <v>1690</v>
      </c>
      <c r="AX3" s="1667" t="s">
        <v>1691</v>
      </c>
      <c r="AY3" s="105" t="s">
        <v>1100</v>
      </c>
      <c r="AZ3" s="42" t="s">
        <v>1692</v>
      </c>
      <c r="BA3" s="105" t="s">
        <v>1693</v>
      </c>
      <c r="BB3" s="1314" t="s">
        <v>1113</v>
      </c>
      <c r="BC3" s="1793"/>
      <c r="BD3" s="105" t="s">
        <v>1694</v>
      </c>
      <c r="BE3" s="105" t="s">
        <v>1695</v>
      </c>
      <c r="BF3" s="42" t="s">
        <v>623</v>
      </c>
      <c r="BG3" s="1314" t="s">
        <v>1116</v>
      </c>
      <c r="BH3" s="1487" t="s">
        <v>673</v>
      </c>
      <c r="BI3" s="1487" t="s">
        <v>1696</v>
      </c>
      <c r="BJ3" s="1487" t="s">
        <v>630</v>
      </c>
      <c r="BK3" s="1495" t="s">
        <v>1683</v>
      </c>
      <c r="BL3" s="105" t="s">
        <v>1697</v>
      </c>
      <c r="BM3" s="1314" t="s">
        <v>1120</v>
      </c>
      <c r="BN3" s="137" t="s">
        <v>1685</v>
      </c>
      <c r="BO3" s="137" t="s">
        <v>1686</v>
      </c>
      <c r="BP3" s="1314" t="s">
        <v>1122</v>
      </c>
      <c r="BQ3" s="137" t="s">
        <v>1687</v>
      </c>
      <c r="BR3" s="1314" t="s">
        <v>1123</v>
      </c>
      <c r="BS3" s="16" t="s">
        <v>1688</v>
      </c>
      <c r="BT3" s="1314" t="s">
        <v>1124</v>
      </c>
      <c r="BU3" s="1704" t="s">
        <v>695</v>
      </c>
      <c r="BV3" s="1704" t="s">
        <v>696</v>
      </c>
      <c r="BW3" s="1704" t="s">
        <v>697</v>
      </c>
      <c r="BX3" s="1704" t="s">
        <v>699</v>
      </c>
      <c r="BY3" s="137" t="s">
        <v>701</v>
      </c>
      <c r="BZ3" s="16" t="s">
        <v>1688</v>
      </c>
      <c r="CA3" s="1314" t="s">
        <v>1125</v>
      </c>
      <c r="CB3" s="1714" t="s">
        <v>1610</v>
      </c>
      <c r="CC3" s="1667" t="s">
        <v>1691</v>
      </c>
      <c r="CD3" s="1316" t="s">
        <v>1345</v>
      </c>
      <c r="CE3" s="1671" t="s">
        <v>1346</v>
      </c>
      <c r="CF3" s="137" t="s">
        <v>1698</v>
      </c>
      <c r="CG3" s="137" t="s">
        <v>697</v>
      </c>
      <c r="CH3" s="1704" t="s">
        <v>699</v>
      </c>
      <c r="CI3" s="137" t="s">
        <v>701</v>
      </c>
      <c r="CJ3" s="1316" t="s">
        <v>1345</v>
      </c>
      <c r="CK3" s="1671" t="s">
        <v>1352</v>
      </c>
      <c r="CL3" s="1714" t="s">
        <v>1610</v>
      </c>
      <c r="CM3" s="1667" t="s">
        <v>1691</v>
      </c>
      <c r="CN3" s="1316" t="s">
        <v>1354</v>
      </c>
      <c r="CO3" s="1671" t="s">
        <v>1355</v>
      </c>
      <c r="CP3" s="137" t="s">
        <v>1698</v>
      </c>
      <c r="CQ3" s="137" t="s">
        <v>697</v>
      </c>
      <c r="CR3" s="1704" t="s">
        <v>699</v>
      </c>
      <c r="CS3" s="137" t="s">
        <v>701</v>
      </c>
      <c r="CT3" s="1316" t="s">
        <v>1354</v>
      </c>
      <c r="CU3" s="1671" t="s">
        <v>1357</v>
      </c>
      <c r="CV3" s="1714" t="s">
        <v>1610</v>
      </c>
      <c r="CW3" s="1667" t="s">
        <v>1691</v>
      </c>
      <c r="CX3" s="1316" t="s">
        <v>1358</v>
      </c>
      <c r="CY3" s="1671" t="s">
        <v>1359</v>
      </c>
      <c r="CZ3" s="1704" t="s">
        <v>699</v>
      </c>
      <c r="DA3" s="137" t="s">
        <v>701</v>
      </c>
      <c r="DB3" s="1316" t="s">
        <v>1358</v>
      </c>
      <c r="DC3" s="1671" t="s">
        <v>1361</v>
      </c>
      <c r="DD3" s="1714" t="s">
        <v>1610</v>
      </c>
      <c r="DE3" s="1667" t="s">
        <v>1691</v>
      </c>
      <c r="DF3" s="1815"/>
    </row>
    <row r="4" spans="1:110" ht="24.65" customHeight="1" thickBot="1" x14ac:dyDescent="0.4">
      <c r="A4" s="1816" t="s">
        <v>1699</v>
      </c>
      <c r="B4" s="344" t="s">
        <v>1700</v>
      </c>
      <c r="C4" s="344" t="s">
        <v>1701</v>
      </c>
      <c r="D4" s="35">
        <v>1.85</v>
      </c>
      <c r="E4" s="35">
        <v>2.4700000000000002</v>
      </c>
      <c r="F4" s="35">
        <v>2.72</v>
      </c>
      <c r="G4" s="35">
        <v>0.92</v>
      </c>
      <c r="H4" s="35">
        <v>1.02</v>
      </c>
      <c r="I4" s="35">
        <v>1.1499999999999999</v>
      </c>
      <c r="J4" s="35">
        <v>1.25</v>
      </c>
      <c r="K4" s="35">
        <v>3.29</v>
      </c>
      <c r="L4" s="35"/>
      <c r="M4" s="35">
        <v>3.34</v>
      </c>
      <c r="N4" s="35"/>
      <c r="O4" s="40">
        <f t="shared" ref="O4:O11" si="0">D4</f>
        <v>1.85</v>
      </c>
      <c r="P4" s="40">
        <v>3.29</v>
      </c>
      <c r="Q4" s="54">
        <v>3.887</v>
      </c>
      <c r="R4" s="54">
        <f t="shared" ref="R4:R11" si="1">MIN(Q4,O4)</f>
        <v>1.85</v>
      </c>
      <c r="S4" s="40"/>
      <c r="T4" s="54">
        <v>3.843</v>
      </c>
      <c r="U4" s="54">
        <v>3.8149999999999999</v>
      </c>
      <c r="V4" s="54">
        <v>3.81</v>
      </c>
      <c r="W4" s="54">
        <v>3.8420000000000001</v>
      </c>
      <c r="X4" s="54">
        <v>2.8319999999999999</v>
      </c>
      <c r="Y4" s="54">
        <f>MIN(R4,X4)</f>
        <v>1.85</v>
      </c>
      <c r="Z4" s="54"/>
      <c r="AA4" s="54">
        <v>3.8050000000000002</v>
      </c>
      <c r="AB4" s="54">
        <v>3.82</v>
      </c>
      <c r="AC4" s="54">
        <v>3.8109999999999999</v>
      </c>
      <c r="AD4" s="54">
        <v>3.8039999999999998</v>
      </c>
      <c r="AE4" s="54">
        <v>3.8149999999999999</v>
      </c>
      <c r="AF4" s="54">
        <f>MIN(Y4,AE4)</f>
        <v>1.85</v>
      </c>
      <c r="AG4" s="54">
        <v>3.78</v>
      </c>
      <c r="AH4" s="106">
        <v>3.83</v>
      </c>
      <c r="AI4" s="106">
        <f>MIN(AH4,AF4)</f>
        <v>1.85</v>
      </c>
      <c r="AJ4" s="54">
        <v>3.7509999999999999</v>
      </c>
      <c r="AK4" s="54">
        <f>MIN(AJ4,AI4)</f>
        <v>1.85</v>
      </c>
      <c r="AL4" s="106">
        <v>3.54</v>
      </c>
      <c r="AM4" s="54">
        <f>MIN(AL4,AK4)</f>
        <v>1.85</v>
      </c>
      <c r="AN4" s="54">
        <v>3.5169999999999999</v>
      </c>
      <c r="AO4" s="54">
        <v>3.5510000000000002</v>
      </c>
      <c r="AP4" s="106"/>
      <c r="AQ4" s="54">
        <v>3.5259999999999998</v>
      </c>
      <c r="AR4" s="54">
        <v>3.5390000000000001</v>
      </c>
      <c r="AS4" s="5">
        <f>(AN4-AM4)/AM4</f>
        <v>0.90108108108108098</v>
      </c>
      <c r="AT4" s="54">
        <v>3.5209999999999999</v>
      </c>
      <c r="AU4" s="106">
        <v>3.54</v>
      </c>
      <c r="AV4" s="54">
        <f t="shared" ref="AV4:AV11" si="2">MIN(AU4,AM4)</f>
        <v>1.85</v>
      </c>
      <c r="AW4" s="54"/>
      <c r="AX4" s="5">
        <f>(AW4-AV4)/AV4</f>
        <v>-1</v>
      </c>
      <c r="AY4" s="40">
        <f t="shared" ref="AY4:AY11" si="3">D4</f>
        <v>1.85</v>
      </c>
      <c r="AZ4" s="1404">
        <v>3.34</v>
      </c>
      <c r="BA4" s="54">
        <v>3.9769999999999999</v>
      </c>
      <c r="BB4" s="1050">
        <f>MIN(BA4,AY4)</f>
        <v>1.85</v>
      </c>
      <c r="BC4" s="54">
        <v>3.9769999999999999</v>
      </c>
      <c r="BD4" s="54">
        <v>3.9550000000000001</v>
      </c>
      <c r="BE4" s="1050">
        <v>3.9470000000000001</v>
      </c>
      <c r="BF4" s="1050">
        <v>3.9820000000000002</v>
      </c>
      <c r="BG4" s="1050">
        <f>MIN(BB4,BF4)</f>
        <v>1.85</v>
      </c>
      <c r="BH4" s="54">
        <v>3.9740000000000002</v>
      </c>
      <c r="BI4" s="54">
        <v>3.9620000000000002</v>
      </c>
      <c r="BJ4" s="54">
        <v>3.9769999999999999</v>
      </c>
      <c r="BK4" s="54">
        <v>3.972</v>
      </c>
      <c r="BL4" s="54">
        <v>3.9550000000000001</v>
      </c>
      <c r="BM4" s="54">
        <f>MIN(BG4,BL4)</f>
        <v>1.85</v>
      </c>
      <c r="BN4" s="54">
        <v>3.9860000000000002</v>
      </c>
      <c r="BO4" s="106">
        <v>3.98</v>
      </c>
      <c r="BP4" s="106">
        <f>MIN(BO4,BM4)</f>
        <v>1.85</v>
      </c>
      <c r="BQ4" s="54">
        <v>3.96</v>
      </c>
      <c r="BR4" s="54">
        <f>MIN(BQ4,BP4)</f>
        <v>1.85</v>
      </c>
      <c r="BS4" s="106">
        <v>3.552</v>
      </c>
      <c r="BT4" s="54">
        <f>MIN(BS4,BR4)</f>
        <v>1.85</v>
      </c>
      <c r="BU4" s="54">
        <v>3.5710000000000002</v>
      </c>
      <c r="BV4" s="54">
        <v>3.536</v>
      </c>
      <c r="BW4" s="54">
        <v>3.5619999999999998</v>
      </c>
      <c r="BX4" s="54">
        <v>3.5569999999999999</v>
      </c>
      <c r="BY4" s="54">
        <v>3.5510000000000002</v>
      </c>
      <c r="BZ4" s="106">
        <v>3.552</v>
      </c>
      <c r="CA4" s="54">
        <f>MIN(BZ4,BT4)</f>
        <v>1.85</v>
      </c>
      <c r="CB4" s="54"/>
      <c r="CC4" s="5">
        <f>(CB4-CA4)/CA4</f>
        <v>-1</v>
      </c>
      <c r="CD4" s="1307">
        <v>1.44</v>
      </c>
      <c r="CE4" s="54">
        <f>CD4</f>
        <v>1.44</v>
      </c>
      <c r="CF4" s="54">
        <v>1.427</v>
      </c>
      <c r="CG4" s="54">
        <v>1.762</v>
      </c>
      <c r="CH4" s="54">
        <v>1.462</v>
      </c>
      <c r="CI4" s="54">
        <v>1.4470000000000001</v>
      </c>
      <c r="CJ4" s="1307">
        <v>1.44</v>
      </c>
      <c r="CK4" s="54">
        <f>CJ4</f>
        <v>1.44</v>
      </c>
      <c r="CL4" s="54"/>
      <c r="CM4" s="5">
        <f>(CL4-CK4)/CK4</f>
        <v>-1</v>
      </c>
      <c r="CN4" s="1307">
        <v>1.79</v>
      </c>
      <c r="CO4" s="54">
        <f t="shared" ref="CO4:CO11" si="4">CN4</f>
        <v>1.79</v>
      </c>
      <c r="CP4" s="54">
        <v>1.784</v>
      </c>
      <c r="CQ4" s="54">
        <v>1.4350000000000001</v>
      </c>
      <c r="CR4" s="54">
        <v>1.752</v>
      </c>
      <c r="CS4" s="54">
        <v>1.758</v>
      </c>
      <c r="CT4" s="1307">
        <v>1.79</v>
      </c>
      <c r="CU4" s="54">
        <f t="shared" ref="CU4:CU11" si="5">CT4</f>
        <v>1.79</v>
      </c>
      <c r="CV4" s="54"/>
      <c r="CW4" s="5">
        <f>(CV4-CU4)/CU4</f>
        <v>-1</v>
      </c>
      <c r="CX4" s="54">
        <v>1.44</v>
      </c>
      <c r="CY4" s="54">
        <f t="shared" ref="CY4:CY11" si="6">CX4</f>
        <v>1.44</v>
      </c>
      <c r="CZ4" s="54">
        <v>1.421</v>
      </c>
      <c r="DA4" s="54">
        <v>1.415</v>
      </c>
      <c r="DB4" s="54">
        <v>1.44</v>
      </c>
      <c r="DC4" s="54">
        <f t="shared" ref="DC4:DC11" si="7">DB4</f>
        <v>1.44</v>
      </c>
      <c r="DD4" s="54"/>
      <c r="DE4" s="5">
        <f>(DD4-DC4)/DC4</f>
        <v>-1</v>
      </c>
      <c r="DF4" s="681" t="s">
        <v>1702</v>
      </c>
    </row>
    <row r="5" spans="1:110" ht="25.5" customHeight="1" thickBot="1" x14ac:dyDescent="0.4">
      <c r="A5" s="1817"/>
      <c r="B5" s="342" t="s">
        <v>1700</v>
      </c>
      <c r="C5" s="342" t="s">
        <v>1703</v>
      </c>
      <c r="D5" s="29">
        <v>1.86</v>
      </c>
      <c r="E5" s="29">
        <v>1.37</v>
      </c>
      <c r="F5" s="29">
        <v>1.41</v>
      </c>
      <c r="G5" s="29">
        <v>0.89</v>
      </c>
      <c r="H5" s="29">
        <v>0.97</v>
      </c>
      <c r="I5" s="29">
        <v>1.07</v>
      </c>
      <c r="J5" s="29">
        <v>1.1499999999999999</v>
      </c>
      <c r="K5" s="29">
        <v>1.57</v>
      </c>
      <c r="L5" s="29"/>
      <c r="M5" s="29">
        <v>1.61</v>
      </c>
      <c r="N5" s="29"/>
      <c r="O5" s="36">
        <f t="shared" si="0"/>
        <v>1.86</v>
      </c>
      <c r="P5" s="36">
        <v>1.57</v>
      </c>
      <c r="Q5" s="52">
        <v>1.5660000000000001</v>
      </c>
      <c r="R5" s="36">
        <f t="shared" si="1"/>
        <v>1.5660000000000001</v>
      </c>
      <c r="S5" s="36"/>
      <c r="T5" s="52">
        <v>1.516</v>
      </c>
      <c r="U5" s="52">
        <v>1.498</v>
      </c>
      <c r="V5" s="52">
        <v>1.4990000000000001</v>
      </c>
      <c r="W5" s="52">
        <v>1.4750000000000001</v>
      </c>
      <c r="X5" s="52">
        <v>1.512</v>
      </c>
      <c r="Y5" s="52">
        <f t="shared" ref="Y5:Y11" si="8">MIN(R5,X5)</f>
        <v>1.512</v>
      </c>
      <c r="Z5" s="52"/>
      <c r="AA5" s="52">
        <v>1.5</v>
      </c>
      <c r="AB5" s="52">
        <v>1.4890000000000001</v>
      </c>
      <c r="AC5" s="52">
        <v>1.514</v>
      </c>
      <c r="AD5" s="52">
        <v>1.5</v>
      </c>
      <c r="AE5" s="52">
        <v>1.508</v>
      </c>
      <c r="AF5" s="52">
        <f t="shared" ref="AF5:AF11" si="9">MIN(Y5,AE5)</f>
        <v>1.508</v>
      </c>
      <c r="AG5" s="52">
        <v>1.2669999999999999</v>
      </c>
      <c r="AH5" s="107">
        <v>1.5189999999999999</v>
      </c>
      <c r="AI5" s="107">
        <f t="shared" ref="AI5:AI11" si="10">MIN(AH5,AF5)</f>
        <v>1.508</v>
      </c>
      <c r="AJ5" s="52">
        <v>1.2529999999999999</v>
      </c>
      <c r="AK5" s="52">
        <f t="shared" ref="AK5:AK11" si="11">MIN(AJ5,AI5)</f>
        <v>1.2529999999999999</v>
      </c>
      <c r="AL5" s="107">
        <v>1.222</v>
      </c>
      <c r="AM5" s="52">
        <f t="shared" ref="AM5:AM11" si="12">MIN(AL5,AK5)</f>
        <v>1.222</v>
      </c>
      <c r="AN5" s="52">
        <v>1.2250000000000001</v>
      </c>
      <c r="AO5" s="52">
        <v>1.2050000000000001</v>
      </c>
      <c r="AP5" s="107"/>
      <c r="AQ5" s="52">
        <v>1.2190000000000001</v>
      </c>
      <c r="AR5" s="52">
        <v>1.198</v>
      </c>
      <c r="AS5" s="6">
        <f t="shared" ref="AS5:AS11" si="13">(AN5-AM5)/AM5</f>
        <v>2.4549918166940376E-3</v>
      </c>
      <c r="AT5" s="52">
        <v>1.214</v>
      </c>
      <c r="AU5" s="107">
        <v>1.222</v>
      </c>
      <c r="AV5" s="52">
        <f t="shared" si="2"/>
        <v>1.222</v>
      </c>
      <c r="AW5" s="52"/>
      <c r="AX5" s="6">
        <f t="shared" ref="AX5:AX11" si="14">(AW5-AV5)/AV5</f>
        <v>-1</v>
      </c>
      <c r="AY5" s="36">
        <f t="shared" si="3"/>
        <v>1.86</v>
      </c>
      <c r="AZ5" s="1401">
        <v>1.61</v>
      </c>
      <c r="BA5" s="52">
        <v>1.6020000000000001</v>
      </c>
      <c r="BB5" s="37">
        <f t="shared" ref="BB5:BB11" si="15">MIN(BA5,AY5)</f>
        <v>1.6020000000000001</v>
      </c>
      <c r="BC5" s="52">
        <v>1.5409999999999999</v>
      </c>
      <c r="BD5" s="52">
        <v>1.514</v>
      </c>
      <c r="BE5" s="1049">
        <v>1.518</v>
      </c>
      <c r="BF5" s="1049">
        <v>1.5189999999999999</v>
      </c>
      <c r="BG5" s="1049">
        <f t="shared" ref="BG5:BG11" si="16">MIN(BB5,BF5)</f>
        <v>1.5189999999999999</v>
      </c>
      <c r="BH5" s="52">
        <v>1.5369999999999999</v>
      </c>
      <c r="BI5" s="52">
        <v>1.5469999999999999</v>
      </c>
      <c r="BJ5" s="52">
        <v>1.5429999999999999</v>
      </c>
      <c r="BK5" s="52">
        <v>1.5580000000000001</v>
      </c>
      <c r="BL5" s="52">
        <v>1.532</v>
      </c>
      <c r="BM5" s="52">
        <f t="shared" ref="BM5:BM11" si="17">MIN(BG5,BL5)</f>
        <v>1.5189999999999999</v>
      </c>
      <c r="BN5" s="52">
        <v>1.298</v>
      </c>
      <c r="BO5" s="107">
        <v>1.5249999999999999</v>
      </c>
      <c r="BP5" s="107">
        <f t="shared" ref="BP5:BP11" si="18">MIN(BO5,BM5)</f>
        <v>1.5189999999999999</v>
      </c>
      <c r="BQ5" s="52">
        <v>1.276</v>
      </c>
      <c r="BR5" s="52">
        <f t="shared" ref="BR5:BR11" si="19">MIN(BQ5,BP5)</f>
        <v>1.276</v>
      </c>
      <c r="BS5" s="107">
        <v>1.296</v>
      </c>
      <c r="BT5" s="52">
        <f t="shared" ref="BT5:BT11" si="20">MIN(BS5,BR5)</f>
        <v>1.276</v>
      </c>
      <c r="BU5" s="52">
        <v>1.294</v>
      </c>
      <c r="BV5" s="52">
        <v>1.304</v>
      </c>
      <c r="BW5" s="52">
        <v>1.274</v>
      </c>
      <c r="BX5" s="52">
        <v>1.302</v>
      </c>
      <c r="BY5" s="52">
        <v>1.282</v>
      </c>
      <c r="BZ5" s="107">
        <v>1.296</v>
      </c>
      <c r="CA5" s="52">
        <f t="shared" ref="CA5:CA11" si="21">MIN(BZ5,BT5)</f>
        <v>1.276</v>
      </c>
      <c r="CB5" s="52"/>
      <c r="CC5" s="6">
        <f t="shared" ref="CC5:CC11" si="22">(CB5-CA5)/CA5</f>
        <v>-1</v>
      </c>
      <c r="CD5" s="1308">
        <v>0.62</v>
      </c>
      <c r="CE5" s="14">
        <f t="shared" ref="CE5:CE11" si="23">CD5</f>
        <v>0.62</v>
      </c>
      <c r="CF5" s="52">
        <v>0.62</v>
      </c>
      <c r="CG5" s="52">
        <v>0.70699999999999996</v>
      </c>
      <c r="CH5" s="52">
        <v>0.59899999999999998</v>
      </c>
      <c r="CI5" s="52">
        <v>0.61099999999999999</v>
      </c>
      <c r="CJ5" s="1308">
        <v>0.62</v>
      </c>
      <c r="CK5" s="14">
        <f t="shared" ref="CK5:CK11" si="24">CJ5</f>
        <v>0.62</v>
      </c>
      <c r="CL5" s="52"/>
      <c r="CM5" s="6">
        <f t="shared" ref="CM5:CM11" si="25">(CL5-CK5)/CK5</f>
        <v>-1</v>
      </c>
      <c r="CN5" s="1308">
        <v>0.75</v>
      </c>
      <c r="CO5" s="52">
        <f t="shared" si="4"/>
        <v>0.75</v>
      </c>
      <c r="CP5" s="52">
        <v>0.71799999999999997</v>
      </c>
      <c r="CQ5" s="52">
        <v>0.59699999999999998</v>
      </c>
      <c r="CR5" s="52">
        <v>0.72799999999999998</v>
      </c>
      <c r="CS5" s="52">
        <v>0.74199999999999999</v>
      </c>
      <c r="CT5" s="1308">
        <v>0.75</v>
      </c>
      <c r="CU5" s="52">
        <f t="shared" si="5"/>
        <v>0.75</v>
      </c>
      <c r="CV5" s="52"/>
      <c r="CW5" s="6">
        <f t="shared" ref="CW5:CW11" si="26">(CV5-CU5)/CU5</f>
        <v>-1</v>
      </c>
      <c r="CX5" s="52">
        <v>0.62</v>
      </c>
      <c r="CY5" s="52">
        <f t="shared" si="6"/>
        <v>0.62</v>
      </c>
      <c r="CZ5" s="52">
        <v>0.6</v>
      </c>
      <c r="DA5" s="52">
        <v>0.61499999999999999</v>
      </c>
      <c r="DB5" s="52">
        <v>0.62</v>
      </c>
      <c r="DC5" s="52">
        <f t="shared" si="7"/>
        <v>0.62</v>
      </c>
      <c r="DD5" s="52"/>
      <c r="DE5" s="6">
        <f t="shared" ref="DE5:DE11" si="27">(DD5-DC5)/DC5</f>
        <v>-1</v>
      </c>
      <c r="DF5" s="621" t="s">
        <v>1702</v>
      </c>
    </row>
    <row r="6" spans="1:110" ht="15" thickBot="1" x14ac:dyDescent="0.4">
      <c r="A6" s="1817"/>
      <c r="B6" s="342" t="s">
        <v>1700</v>
      </c>
      <c r="C6" s="342" t="s">
        <v>1704</v>
      </c>
      <c r="D6" s="29">
        <v>0.43</v>
      </c>
      <c r="E6" s="29">
        <v>0.38</v>
      </c>
      <c r="F6" s="29">
        <v>0.39</v>
      </c>
      <c r="G6" s="29">
        <v>0.42</v>
      </c>
      <c r="H6" s="29">
        <v>0.41</v>
      </c>
      <c r="I6" s="29">
        <v>0.43</v>
      </c>
      <c r="J6" s="29">
        <v>0.46</v>
      </c>
      <c r="K6" s="29">
        <v>0.48</v>
      </c>
      <c r="L6" s="29">
        <v>0.48</v>
      </c>
      <c r="M6" s="29">
        <v>0.47</v>
      </c>
      <c r="N6" s="29">
        <v>0.48</v>
      </c>
      <c r="O6" s="36">
        <f t="shared" si="0"/>
        <v>0.43</v>
      </c>
      <c r="P6" s="36">
        <v>0.48</v>
      </c>
      <c r="Q6" s="52">
        <v>0.48199999999999998</v>
      </c>
      <c r="R6" s="36">
        <f t="shared" si="1"/>
        <v>0.43</v>
      </c>
      <c r="S6" s="36"/>
      <c r="T6" s="52">
        <v>0.45900000000000002</v>
      </c>
      <c r="U6" s="52">
        <v>0.45</v>
      </c>
      <c r="V6" s="52">
        <v>0.45</v>
      </c>
      <c r="W6" s="52">
        <v>0.45900000000000002</v>
      </c>
      <c r="X6" s="52">
        <v>0.44700000000000001</v>
      </c>
      <c r="Y6" s="52">
        <f t="shared" si="8"/>
        <v>0.43</v>
      </c>
      <c r="Z6" s="52"/>
      <c r="AA6" s="52">
        <v>0.46500000000000002</v>
      </c>
      <c r="AB6" s="52">
        <v>0.44900000000000001</v>
      </c>
      <c r="AC6" s="52">
        <v>0.45200000000000001</v>
      </c>
      <c r="AD6" s="52">
        <v>0.45</v>
      </c>
      <c r="AE6" s="52">
        <v>0.44700000000000001</v>
      </c>
      <c r="AF6" s="52">
        <f t="shared" si="9"/>
        <v>0.43</v>
      </c>
      <c r="AG6" s="52">
        <v>0.442</v>
      </c>
      <c r="AH6" s="52">
        <v>0.46</v>
      </c>
      <c r="AI6" s="52">
        <f t="shared" si="10"/>
        <v>0.43</v>
      </c>
      <c r="AJ6" s="52">
        <v>0.442</v>
      </c>
      <c r="AK6" s="52">
        <f t="shared" si="11"/>
        <v>0.43</v>
      </c>
      <c r="AL6" s="52">
        <v>0.44800000000000001</v>
      </c>
      <c r="AM6" s="52">
        <f t="shared" si="12"/>
        <v>0.43</v>
      </c>
      <c r="AN6" s="52">
        <v>0.46800000000000003</v>
      </c>
      <c r="AO6" s="52">
        <v>0.45300000000000001</v>
      </c>
      <c r="AP6" s="52"/>
      <c r="AQ6" s="52">
        <v>0.47399999999999998</v>
      </c>
      <c r="AR6" s="52">
        <v>0.46700000000000003</v>
      </c>
      <c r="AS6" s="6">
        <f t="shared" si="13"/>
        <v>8.8372093023255896E-2</v>
      </c>
      <c r="AT6" s="52">
        <v>0.46200000000000002</v>
      </c>
      <c r="AU6" s="52">
        <v>0.44800000000000001</v>
      </c>
      <c r="AV6" s="52">
        <f t="shared" si="2"/>
        <v>0.43</v>
      </c>
      <c r="AW6" s="52"/>
      <c r="AX6" s="6">
        <f t="shared" si="14"/>
        <v>-1</v>
      </c>
      <c r="AY6" s="36">
        <f t="shared" si="3"/>
        <v>0.43</v>
      </c>
      <c r="AZ6" s="1401">
        <v>0.47</v>
      </c>
      <c r="BA6" s="52">
        <v>0.48899999999999999</v>
      </c>
      <c r="BB6" s="37">
        <f t="shared" si="15"/>
        <v>0.43</v>
      </c>
      <c r="BC6" s="52">
        <v>0.48699999999999999</v>
      </c>
      <c r="BD6" s="52">
        <v>0.47699999999999998</v>
      </c>
      <c r="BE6" s="1049">
        <v>0.48</v>
      </c>
      <c r="BF6" s="1049">
        <v>0.47799999999999998</v>
      </c>
      <c r="BG6" s="1049">
        <f t="shared" si="16"/>
        <v>0.43</v>
      </c>
      <c r="BH6" s="52">
        <v>0.47799999999999998</v>
      </c>
      <c r="BI6" s="52">
        <v>0.48199999999999998</v>
      </c>
      <c r="BJ6" s="52">
        <v>0.47899999999999998</v>
      </c>
      <c r="BK6" s="52">
        <v>0.47499999999999998</v>
      </c>
      <c r="BL6" s="52">
        <v>0.46899999999999997</v>
      </c>
      <c r="BM6" s="52">
        <f t="shared" si="17"/>
        <v>0.43</v>
      </c>
      <c r="BN6" s="52">
        <v>0.49</v>
      </c>
      <c r="BO6" s="107">
        <v>0.48299999999999998</v>
      </c>
      <c r="BP6" s="107">
        <f t="shared" si="18"/>
        <v>0.43</v>
      </c>
      <c r="BQ6" s="52">
        <v>0.47299999999999998</v>
      </c>
      <c r="BR6" s="52">
        <f t="shared" si="19"/>
        <v>0.43</v>
      </c>
      <c r="BS6" s="107">
        <v>0.47799999999999998</v>
      </c>
      <c r="BT6" s="52">
        <f t="shared" si="20"/>
        <v>0.43</v>
      </c>
      <c r="BU6" s="52">
        <v>0.48099999999999998</v>
      </c>
      <c r="BV6" s="52">
        <v>0.49099999999999999</v>
      </c>
      <c r="BW6" s="52">
        <v>0.51400000000000001</v>
      </c>
      <c r="BX6" s="52">
        <v>0.495</v>
      </c>
      <c r="BY6" s="52">
        <v>0.51100000000000001</v>
      </c>
      <c r="BZ6" s="107">
        <v>0.47799999999999998</v>
      </c>
      <c r="CA6" s="52">
        <f t="shared" si="21"/>
        <v>0.43</v>
      </c>
      <c r="CB6" s="52"/>
      <c r="CC6" s="6">
        <f t="shared" si="22"/>
        <v>-1</v>
      </c>
      <c r="CD6" s="1308">
        <v>0.32</v>
      </c>
      <c r="CE6" s="14">
        <f t="shared" si="23"/>
        <v>0.32</v>
      </c>
      <c r="CF6" s="52">
        <v>0.312</v>
      </c>
      <c r="CG6" s="52">
        <v>0.378</v>
      </c>
      <c r="CH6" s="52">
        <v>0.33100000000000002</v>
      </c>
      <c r="CI6" s="52">
        <v>0.34200000000000003</v>
      </c>
      <c r="CJ6" s="1308">
        <v>0.32</v>
      </c>
      <c r="CK6" s="14">
        <f t="shared" si="24"/>
        <v>0.32</v>
      </c>
      <c r="CL6" s="52"/>
      <c r="CM6" s="6">
        <f t="shared" si="25"/>
        <v>-1</v>
      </c>
      <c r="CN6" s="1308">
        <v>0.37</v>
      </c>
      <c r="CO6" s="52">
        <f t="shared" si="4"/>
        <v>0.37</v>
      </c>
      <c r="CP6" s="52">
        <v>0.372</v>
      </c>
      <c r="CQ6" s="52">
        <v>0.315</v>
      </c>
      <c r="CR6" s="52">
        <v>0.39400000000000002</v>
      </c>
      <c r="CS6" s="52">
        <v>0.39100000000000001</v>
      </c>
      <c r="CT6" s="1308">
        <v>0.37</v>
      </c>
      <c r="CU6" s="52">
        <f t="shared" si="5"/>
        <v>0.37</v>
      </c>
      <c r="CV6" s="52"/>
      <c r="CW6" s="6">
        <f t="shared" si="26"/>
        <v>-1</v>
      </c>
      <c r="CX6" s="52">
        <v>0.31</v>
      </c>
      <c r="CY6" s="52">
        <f t="shared" si="6"/>
        <v>0.31</v>
      </c>
      <c r="CZ6" s="52">
        <v>0.313</v>
      </c>
      <c r="DA6" s="52">
        <v>0.311</v>
      </c>
      <c r="DB6" s="52">
        <v>0.31</v>
      </c>
      <c r="DC6" s="52">
        <f t="shared" si="7"/>
        <v>0.31</v>
      </c>
      <c r="DD6" s="52"/>
      <c r="DE6" s="6">
        <f t="shared" si="27"/>
        <v>-1</v>
      </c>
      <c r="DF6" s="36"/>
    </row>
    <row r="7" spans="1:110" ht="15" thickBot="1" x14ac:dyDescent="0.4">
      <c r="A7" s="1818"/>
      <c r="B7" s="343" t="s">
        <v>1700</v>
      </c>
      <c r="C7" s="343" t="s">
        <v>1705</v>
      </c>
      <c r="D7" s="64">
        <v>0.42</v>
      </c>
      <c r="E7" s="64">
        <v>0.38</v>
      </c>
      <c r="F7" s="64">
        <v>0.39</v>
      </c>
      <c r="G7" s="64">
        <v>0.43</v>
      </c>
      <c r="H7" s="64">
        <v>0.41</v>
      </c>
      <c r="I7" s="64">
        <v>0.43</v>
      </c>
      <c r="J7" s="64">
        <v>0.46</v>
      </c>
      <c r="K7" s="64">
        <v>0.47</v>
      </c>
      <c r="L7" s="64">
        <v>0.47</v>
      </c>
      <c r="M7" s="64">
        <v>0.48</v>
      </c>
      <c r="N7" s="64">
        <v>0.47</v>
      </c>
      <c r="O7" s="55">
        <f t="shared" si="0"/>
        <v>0.42</v>
      </c>
      <c r="P7" s="55">
        <v>0.47</v>
      </c>
      <c r="Q7" s="53">
        <v>0.48099999999999998</v>
      </c>
      <c r="R7" s="55">
        <f t="shared" si="1"/>
        <v>0.42</v>
      </c>
      <c r="S7" s="55"/>
      <c r="T7" s="53">
        <v>0.46800000000000003</v>
      </c>
      <c r="U7" s="53">
        <v>0.45800000000000002</v>
      </c>
      <c r="V7" s="53">
        <v>0.45600000000000002</v>
      </c>
      <c r="W7" s="53">
        <v>0.45300000000000001</v>
      </c>
      <c r="X7" s="53">
        <v>0.45200000000000001</v>
      </c>
      <c r="Y7" s="53">
        <f t="shared" si="8"/>
        <v>0.42</v>
      </c>
      <c r="Z7" s="53"/>
      <c r="AA7" s="53">
        <v>0.45300000000000001</v>
      </c>
      <c r="AB7" s="53">
        <v>0.45500000000000002</v>
      </c>
      <c r="AC7" s="53">
        <v>0.44600000000000001</v>
      </c>
      <c r="AD7" s="53">
        <v>0.45700000000000002</v>
      </c>
      <c r="AE7" s="53">
        <v>0.44400000000000001</v>
      </c>
      <c r="AF7" s="53">
        <f t="shared" si="9"/>
        <v>0.42</v>
      </c>
      <c r="AG7" s="53">
        <v>0.45400000000000001</v>
      </c>
      <c r="AH7" s="53">
        <v>0.45400000000000001</v>
      </c>
      <c r="AI7" s="53">
        <f t="shared" si="10"/>
        <v>0.42</v>
      </c>
      <c r="AJ7" s="53">
        <v>0.45700000000000002</v>
      </c>
      <c r="AK7" s="53">
        <f t="shared" si="11"/>
        <v>0.42</v>
      </c>
      <c r="AL7" s="53">
        <v>0.45</v>
      </c>
      <c r="AM7" s="53">
        <f t="shared" si="12"/>
        <v>0.42</v>
      </c>
      <c r="AN7" s="53">
        <v>0.45100000000000001</v>
      </c>
      <c r="AO7" s="53">
        <v>0.45600000000000002</v>
      </c>
      <c r="AP7" s="108"/>
      <c r="AQ7" s="53">
        <v>0.48299999999999998</v>
      </c>
      <c r="AR7" s="53">
        <v>0.45600000000000002</v>
      </c>
      <c r="AS7" s="7">
        <f t="shared" si="13"/>
        <v>7.380952380952388E-2</v>
      </c>
      <c r="AT7" s="53">
        <v>0.45800000000000002</v>
      </c>
      <c r="AU7" s="53">
        <v>0.45</v>
      </c>
      <c r="AV7" s="53">
        <f t="shared" si="2"/>
        <v>0.42</v>
      </c>
      <c r="AW7" s="53"/>
      <c r="AX7" s="7">
        <f t="shared" si="14"/>
        <v>-1</v>
      </c>
      <c r="AY7" s="55">
        <f t="shared" si="3"/>
        <v>0.42</v>
      </c>
      <c r="AZ7" s="1304">
        <v>0.48</v>
      </c>
      <c r="BA7" s="53">
        <v>0.48199999999999998</v>
      </c>
      <c r="BB7" s="55">
        <f t="shared" si="15"/>
        <v>0.42</v>
      </c>
      <c r="BC7" s="53">
        <v>0.49299999999999999</v>
      </c>
      <c r="BD7" s="53">
        <v>0.48</v>
      </c>
      <c r="BE7" s="53">
        <v>0.48399999999999999</v>
      </c>
      <c r="BF7" s="53">
        <v>0.47399999999999998</v>
      </c>
      <c r="BG7" s="53">
        <f t="shared" si="16"/>
        <v>0.42</v>
      </c>
      <c r="BH7" s="53">
        <v>0.48199999999999998</v>
      </c>
      <c r="BI7" s="53">
        <v>0.48099999999999998</v>
      </c>
      <c r="BJ7" s="53">
        <v>0.47899999999999998</v>
      </c>
      <c r="BK7" s="53">
        <v>0.47899999999999998</v>
      </c>
      <c r="BL7" s="53">
        <v>0.46500000000000002</v>
      </c>
      <c r="BM7" s="53">
        <f t="shared" si="17"/>
        <v>0.42</v>
      </c>
      <c r="BN7" s="53">
        <v>0.47599999999999998</v>
      </c>
      <c r="BO7" s="108">
        <v>0.48399999999999999</v>
      </c>
      <c r="BP7" s="108">
        <f t="shared" si="18"/>
        <v>0.42</v>
      </c>
      <c r="BQ7" s="53">
        <v>0.46600000000000003</v>
      </c>
      <c r="BR7" s="53">
        <f t="shared" si="19"/>
        <v>0.42</v>
      </c>
      <c r="BS7" s="53">
        <v>0.46600000000000003</v>
      </c>
      <c r="BT7" s="53">
        <f t="shared" si="20"/>
        <v>0.42</v>
      </c>
      <c r="BU7" s="53">
        <v>0.48299999999999998</v>
      </c>
      <c r="BV7" s="53">
        <v>0.48</v>
      </c>
      <c r="BW7" s="53">
        <v>0.51400000000000001</v>
      </c>
      <c r="BX7" s="53">
        <v>0.49199999999999999</v>
      </c>
      <c r="BY7" s="53">
        <v>0.495</v>
      </c>
      <c r="BZ7" s="53">
        <v>0.46600000000000003</v>
      </c>
      <c r="CA7" s="53">
        <f t="shared" si="21"/>
        <v>0.42</v>
      </c>
      <c r="CB7" s="53"/>
      <c r="CC7" s="7">
        <f t="shared" si="22"/>
        <v>-1</v>
      </c>
      <c r="CD7" s="1304">
        <v>0.33</v>
      </c>
      <c r="CE7" s="15">
        <f t="shared" si="23"/>
        <v>0.33</v>
      </c>
      <c r="CF7" s="53">
        <v>0.313</v>
      </c>
      <c r="CG7" s="53">
        <v>0.373</v>
      </c>
      <c r="CH7" s="53">
        <v>0.31</v>
      </c>
      <c r="CI7" s="53">
        <v>0.32100000000000001</v>
      </c>
      <c r="CJ7" s="1304">
        <v>0.33</v>
      </c>
      <c r="CK7" s="15">
        <f t="shared" si="24"/>
        <v>0.33</v>
      </c>
      <c r="CL7" s="53"/>
      <c r="CM7" s="7">
        <f t="shared" si="25"/>
        <v>-1</v>
      </c>
      <c r="CN7" s="1304">
        <v>0.37</v>
      </c>
      <c r="CO7" s="53">
        <f t="shared" si="4"/>
        <v>0.37</v>
      </c>
      <c r="CP7" s="53">
        <v>0.374</v>
      </c>
      <c r="CQ7" s="53">
        <v>0.311</v>
      </c>
      <c r="CR7" s="53">
        <v>0.374</v>
      </c>
      <c r="CS7" s="53">
        <v>0.378</v>
      </c>
      <c r="CT7" s="1304">
        <v>0.37</v>
      </c>
      <c r="CU7" s="53">
        <f t="shared" si="5"/>
        <v>0.37</v>
      </c>
      <c r="CV7" s="53"/>
      <c r="CW7" s="7">
        <f t="shared" si="26"/>
        <v>-1</v>
      </c>
      <c r="CX7" s="53">
        <v>0.31</v>
      </c>
      <c r="CY7" s="53">
        <f t="shared" si="6"/>
        <v>0.31</v>
      </c>
      <c r="CZ7" s="53">
        <v>0.308</v>
      </c>
      <c r="DA7" s="53">
        <v>0.315</v>
      </c>
      <c r="DB7" s="53">
        <v>0.31</v>
      </c>
      <c r="DC7" s="53">
        <f t="shared" si="7"/>
        <v>0.31</v>
      </c>
      <c r="DD7" s="53"/>
      <c r="DE7" s="7">
        <f t="shared" si="27"/>
        <v>-1</v>
      </c>
      <c r="DF7" s="36"/>
    </row>
    <row r="8" spans="1:110" ht="29.9" customHeight="1" thickBot="1" x14ac:dyDescent="0.4">
      <c r="A8" s="1817" t="s">
        <v>1706</v>
      </c>
      <c r="B8" s="342" t="s">
        <v>1700</v>
      </c>
      <c r="C8" s="342" t="s">
        <v>1707</v>
      </c>
      <c r="D8" s="29">
        <v>1.85</v>
      </c>
      <c r="E8" s="29">
        <v>2.73</v>
      </c>
      <c r="F8" s="29">
        <v>2.95</v>
      </c>
      <c r="G8" s="29">
        <v>0.92</v>
      </c>
      <c r="H8" s="29">
        <v>1.02</v>
      </c>
      <c r="I8" s="29">
        <v>1.1499999999999999</v>
      </c>
      <c r="J8" s="29">
        <v>1.25</v>
      </c>
      <c r="K8" s="29">
        <v>3.23</v>
      </c>
      <c r="L8" s="29"/>
      <c r="M8" s="29">
        <v>3.51</v>
      </c>
      <c r="N8" s="29"/>
      <c r="O8" s="36">
        <f t="shared" si="0"/>
        <v>1.85</v>
      </c>
      <c r="P8" s="36">
        <v>3.23</v>
      </c>
      <c r="Q8" s="52">
        <v>3.8889999999999998</v>
      </c>
      <c r="R8" s="36">
        <f t="shared" si="1"/>
        <v>1.85</v>
      </c>
      <c r="S8" s="36"/>
      <c r="T8" s="52">
        <v>3.7530000000000001</v>
      </c>
      <c r="U8" s="52">
        <v>3.76</v>
      </c>
      <c r="V8" s="52">
        <v>3.7610000000000001</v>
      </c>
      <c r="W8" s="52">
        <v>3.8119999999999998</v>
      </c>
      <c r="X8" s="52">
        <v>3.8109999999999999</v>
      </c>
      <c r="Y8" s="52">
        <f t="shared" si="8"/>
        <v>1.85</v>
      </c>
      <c r="Z8" s="52"/>
      <c r="AA8" s="52">
        <v>3.7770000000000001</v>
      </c>
      <c r="AB8" s="52">
        <v>3.7989999999999999</v>
      </c>
      <c r="AC8" s="52">
        <v>3.8109999999999999</v>
      </c>
      <c r="AD8" s="52">
        <v>3.7759999999999998</v>
      </c>
      <c r="AE8" s="52">
        <v>3.7450000000000001</v>
      </c>
      <c r="AF8" s="52">
        <f t="shared" si="9"/>
        <v>1.85</v>
      </c>
      <c r="AG8" s="52">
        <v>3.823</v>
      </c>
      <c r="AH8" s="107">
        <v>3.8</v>
      </c>
      <c r="AI8" s="107">
        <f t="shared" si="10"/>
        <v>1.85</v>
      </c>
      <c r="AJ8" s="52">
        <v>3.8</v>
      </c>
      <c r="AK8" s="52">
        <f t="shared" si="11"/>
        <v>1.85</v>
      </c>
      <c r="AL8" s="107">
        <v>3.5680000000000001</v>
      </c>
      <c r="AM8" s="52">
        <f t="shared" si="12"/>
        <v>1.85</v>
      </c>
      <c r="AN8" s="52">
        <v>3.581</v>
      </c>
      <c r="AO8" s="52">
        <v>3.5619999999999998</v>
      </c>
      <c r="AP8" s="107"/>
      <c r="AQ8" s="52">
        <v>3.5870000000000002</v>
      </c>
      <c r="AR8" s="52">
        <v>3.5550000000000002</v>
      </c>
      <c r="AS8" s="6">
        <f t="shared" si="13"/>
        <v>0.93567567567567556</v>
      </c>
      <c r="AT8" s="52">
        <v>3.5569999999999999</v>
      </c>
      <c r="AU8" s="107">
        <v>3.5680000000000001</v>
      </c>
      <c r="AV8" s="52">
        <f t="shared" si="2"/>
        <v>1.85</v>
      </c>
      <c r="AW8" s="52"/>
      <c r="AX8" s="6">
        <f t="shared" si="14"/>
        <v>-1</v>
      </c>
      <c r="AY8" s="36">
        <f t="shared" si="3"/>
        <v>1.85</v>
      </c>
      <c r="AZ8" s="1404">
        <v>3.51</v>
      </c>
      <c r="BA8" s="52">
        <v>3.879</v>
      </c>
      <c r="BB8" s="37">
        <f t="shared" si="15"/>
        <v>1.85</v>
      </c>
      <c r="BC8" s="52">
        <v>3.85</v>
      </c>
      <c r="BD8" s="52">
        <v>3.8759999999999999</v>
      </c>
      <c r="BE8" s="1049">
        <v>3.85</v>
      </c>
      <c r="BF8" s="1049">
        <v>3.851</v>
      </c>
      <c r="BG8" s="1049">
        <f t="shared" si="16"/>
        <v>1.85</v>
      </c>
      <c r="BH8" s="52">
        <v>3.8149999999999999</v>
      </c>
      <c r="BI8" s="52">
        <v>3.8420000000000001</v>
      </c>
      <c r="BJ8" s="52">
        <v>3.83</v>
      </c>
      <c r="BK8" s="52">
        <v>3.8410000000000002</v>
      </c>
      <c r="BL8" s="52">
        <v>3.86</v>
      </c>
      <c r="BM8" s="52">
        <f t="shared" si="17"/>
        <v>1.85</v>
      </c>
      <c r="BN8" s="52">
        <v>3.8439999999999999</v>
      </c>
      <c r="BO8" s="107">
        <v>3.82</v>
      </c>
      <c r="BP8" s="107">
        <f t="shared" si="18"/>
        <v>1.85</v>
      </c>
      <c r="BQ8" s="52">
        <v>3.847</v>
      </c>
      <c r="BR8" s="52">
        <f t="shared" si="19"/>
        <v>1.85</v>
      </c>
      <c r="BS8" s="52">
        <v>2.6930000000000001</v>
      </c>
      <c r="BT8" s="52">
        <f t="shared" si="20"/>
        <v>1.85</v>
      </c>
      <c r="BU8" s="52">
        <v>2.722</v>
      </c>
      <c r="BV8" s="52">
        <v>2.7010000000000001</v>
      </c>
      <c r="BW8" s="52">
        <v>2.714</v>
      </c>
      <c r="BX8" s="52">
        <v>2.722</v>
      </c>
      <c r="BY8" s="52">
        <v>2.714</v>
      </c>
      <c r="BZ8" s="52">
        <v>2.6930000000000001</v>
      </c>
      <c r="CA8" s="52">
        <f t="shared" si="21"/>
        <v>1.85</v>
      </c>
      <c r="CB8" s="52"/>
      <c r="CC8" s="6">
        <f t="shared" si="22"/>
        <v>-1</v>
      </c>
      <c r="CD8" s="1310">
        <v>1.45</v>
      </c>
      <c r="CE8" s="14">
        <f t="shared" si="23"/>
        <v>1.45</v>
      </c>
      <c r="CF8" s="52">
        <v>1.444</v>
      </c>
      <c r="CG8" s="52">
        <v>1.98</v>
      </c>
      <c r="CH8" s="52">
        <v>1.4450000000000001</v>
      </c>
      <c r="CI8" s="52">
        <v>1.4510000000000001</v>
      </c>
      <c r="CJ8" s="1310">
        <v>1.45</v>
      </c>
      <c r="CK8" s="14">
        <f t="shared" si="24"/>
        <v>1.45</v>
      </c>
      <c r="CL8" s="52"/>
      <c r="CM8" s="6">
        <f t="shared" si="25"/>
        <v>-1</v>
      </c>
      <c r="CN8" s="1310">
        <v>1.96</v>
      </c>
      <c r="CO8" s="52">
        <f t="shared" si="4"/>
        <v>1.96</v>
      </c>
      <c r="CP8" s="52">
        <v>1.972</v>
      </c>
      <c r="CQ8" s="52">
        <v>1.462</v>
      </c>
      <c r="CR8" s="52">
        <v>1.988</v>
      </c>
      <c r="CS8" s="52">
        <v>1.992</v>
      </c>
      <c r="CT8" s="1310">
        <v>1.96</v>
      </c>
      <c r="CU8" s="52">
        <f t="shared" si="5"/>
        <v>1.96</v>
      </c>
      <c r="CV8" s="52"/>
      <c r="CW8" s="6">
        <f t="shared" si="26"/>
        <v>-1</v>
      </c>
      <c r="CX8" s="52">
        <v>1.45</v>
      </c>
      <c r="CY8" s="52">
        <f t="shared" si="6"/>
        <v>1.45</v>
      </c>
      <c r="CZ8" s="52">
        <v>1.4450000000000001</v>
      </c>
      <c r="DA8" s="52">
        <v>1.4419999999999999</v>
      </c>
      <c r="DB8" s="52">
        <v>1.45</v>
      </c>
      <c r="DC8" s="52">
        <f t="shared" si="7"/>
        <v>1.45</v>
      </c>
      <c r="DD8" s="52"/>
      <c r="DE8" s="6">
        <f t="shared" si="27"/>
        <v>-1</v>
      </c>
      <c r="DF8" s="681" t="s">
        <v>1702</v>
      </c>
    </row>
    <row r="9" spans="1:110" ht="26.9" customHeight="1" thickBot="1" x14ac:dyDescent="0.4">
      <c r="A9" s="1817"/>
      <c r="B9" s="342" t="s">
        <v>1700</v>
      </c>
      <c r="C9" s="342" t="s">
        <v>1708</v>
      </c>
      <c r="D9" s="29">
        <v>1.86</v>
      </c>
      <c r="E9" s="29">
        <v>1.36</v>
      </c>
      <c r="F9" s="29">
        <v>1.42</v>
      </c>
      <c r="G9" s="29">
        <v>0.89</v>
      </c>
      <c r="H9" s="29">
        <v>0.97</v>
      </c>
      <c r="I9" s="29">
        <v>1.07</v>
      </c>
      <c r="J9" s="29">
        <v>1.1499999999999999</v>
      </c>
      <c r="K9" s="29">
        <v>1.56</v>
      </c>
      <c r="L9" s="29"/>
      <c r="M9" s="29">
        <v>1.59</v>
      </c>
      <c r="N9" s="29"/>
      <c r="O9" s="36">
        <f t="shared" si="0"/>
        <v>1.86</v>
      </c>
      <c r="P9" s="36">
        <v>1.56</v>
      </c>
      <c r="Q9" s="52">
        <v>1.579</v>
      </c>
      <c r="R9" s="36">
        <f t="shared" si="1"/>
        <v>1.579</v>
      </c>
      <c r="S9" s="36"/>
      <c r="T9" s="52">
        <v>1.5229999999999999</v>
      </c>
      <c r="U9" s="52">
        <v>1.5149999999999999</v>
      </c>
      <c r="V9" s="52">
        <v>1.5</v>
      </c>
      <c r="W9" s="52">
        <v>1.47</v>
      </c>
      <c r="X9" s="52">
        <v>1.4750000000000001</v>
      </c>
      <c r="Y9" s="52">
        <f t="shared" si="8"/>
        <v>1.4750000000000001</v>
      </c>
      <c r="Z9" s="52"/>
      <c r="AA9" s="52">
        <v>1.4830000000000001</v>
      </c>
      <c r="AB9" s="52">
        <v>1.492</v>
      </c>
      <c r="AC9" s="52">
        <v>1.4990000000000001</v>
      </c>
      <c r="AD9" s="52">
        <v>1.512</v>
      </c>
      <c r="AE9" s="52">
        <v>1.502</v>
      </c>
      <c r="AF9" s="52">
        <f t="shared" si="9"/>
        <v>1.4750000000000001</v>
      </c>
      <c r="AG9" s="52">
        <v>1.2589999999999999</v>
      </c>
      <c r="AH9" s="52">
        <v>1.508</v>
      </c>
      <c r="AI9" s="52">
        <f t="shared" si="10"/>
        <v>1.4750000000000001</v>
      </c>
      <c r="AJ9" s="52">
        <v>1.2250000000000001</v>
      </c>
      <c r="AK9" s="52">
        <f t="shared" si="11"/>
        <v>1.2250000000000001</v>
      </c>
      <c r="AL9" s="107">
        <v>1.2070000000000001</v>
      </c>
      <c r="AM9" s="52">
        <f t="shared" si="12"/>
        <v>1.2070000000000001</v>
      </c>
      <c r="AN9" s="52">
        <v>1.1839999999999999</v>
      </c>
      <c r="AO9" s="52">
        <v>1.1779999999999999</v>
      </c>
      <c r="AP9" s="107"/>
      <c r="AQ9" s="52">
        <v>1.1839999999999999</v>
      </c>
      <c r="AR9" s="52">
        <v>1.2030000000000001</v>
      </c>
      <c r="AS9" s="6">
        <f t="shared" si="13"/>
        <v>-1.9055509527754873E-2</v>
      </c>
      <c r="AT9" s="52">
        <v>1.194</v>
      </c>
      <c r="AU9" s="107">
        <v>1.2070000000000001</v>
      </c>
      <c r="AV9" s="52">
        <f t="shared" si="2"/>
        <v>1.2070000000000001</v>
      </c>
      <c r="AW9" s="52"/>
      <c r="AX9" s="6">
        <f t="shared" si="14"/>
        <v>-1</v>
      </c>
      <c r="AY9" s="36">
        <f t="shared" si="3"/>
        <v>1.86</v>
      </c>
      <c r="AZ9" s="1401">
        <v>1.59</v>
      </c>
      <c r="BA9" s="52">
        <v>1.635</v>
      </c>
      <c r="BB9" s="37">
        <f t="shared" si="15"/>
        <v>1.635</v>
      </c>
      <c r="BC9" s="52">
        <v>1.548</v>
      </c>
      <c r="BD9" s="52">
        <v>1.548</v>
      </c>
      <c r="BE9" s="1049">
        <v>1.528</v>
      </c>
      <c r="BF9" s="1049">
        <v>1.514</v>
      </c>
      <c r="BG9" s="1049">
        <f t="shared" si="16"/>
        <v>1.514</v>
      </c>
      <c r="BH9" s="52">
        <v>1.512</v>
      </c>
      <c r="BI9" s="52">
        <v>1.518</v>
      </c>
      <c r="BJ9" s="52">
        <v>1.5389999999999999</v>
      </c>
      <c r="BK9" s="52">
        <v>1.542</v>
      </c>
      <c r="BL9" s="52">
        <v>1.528</v>
      </c>
      <c r="BM9" s="52">
        <f t="shared" si="17"/>
        <v>1.514</v>
      </c>
      <c r="BN9" s="52">
        <v>1.2949999999999999</v>
      </c>
      <c r="BO9" s="52">
        <v>1.55</v>
      </c>
      <c r="BP9" s="52">
        <f t="shared" si="18"/>
        <v>1.514</v>
      </c>
      <c r="BQ9" s="52">
        <v>1.256</v>
      </c>
      <c r="BR9" s="52">
        <f t="shared" si="19"/>
        <v>1.256</v>
      </c>
      <c r="BS9" s="52">
        <v>1.302</v>
      </c>
      <c r="BT9" s="52">
        <f t="shared" si="20"/>
        <v>1.256</v>
      </c>
      <c r="BU9" s="52">
        <v>1.3149999999999999</v>
      </c>
      <c r="BV9" s="52">
        <v>1.3180000000000001</v>
      </c>
      <c r="BW9" s="52">
        <v>1.3340000000000001</v>
      </c>
      <c r="BX9" s="52">
        <v>1.325</v>
      </c>
      <c r="BY9" s="52">
        <v>1.3109999999999999</v>
      </c>
      <c r="BZ9" s="52">
        <v>1.302</v>
      </c>
      <c r="CA9" s="52">
        <f t="shared" si="21"/>
        <v>1.256</v>
      </c>
      <c r="CB9" s="52"/>
      <c r="CC9" s="6">
        <f t="shared" si="22"/>
        <v>-1</v>
      </c>
      <c r="CD9" s="1308">
        <v>0.62</v>
      </c>
      <c r="CE9" s="14">
        <f t="shared" si="23"/>
        <v>0.62</v>
      </c>
      <c r="CF9" s="52">
        <v>0.624</v>
      </c>
      <c r="CG9" s="52">
        <v>0.79200000000000004</v>
      </c>
      <c r="CH9" s="52">
        <v>0.60299999999999998</v>
      </c>
      <c r="CI9" s="52">
        <v>0.61099999999999999</v>
      </c>
      <c r="CJ9" s="1308">
        <v>0.62</v>
      </c>
      <c r="CK9" s="14">
        <f t="shared" si="24"/>
        <v>0.62</v>
      </c>
      <c r="CL9" s="52"/>
      <c r="CM9" s="6">
        <f t="shared" si="25"/>
        <v>-1</v>
      </c>
      <c r="CN9" s="1308">
        <v>0.82</v>
      </c>
      <c r="CO9" s="52">
        <f t="shared" si="4"/>
        <v>0.82</v>
      </c>
      <c r="CP9" s="52">
        <v>0.80200000000000005</v>
      </c>
      <c r="CQ9" s="52">
        <v>0.60799999999999998</v>
      </c>
      <c r="CR9" s="52">
        <v>0.79600000000000004</v>
      </c>
      <c r="CS9" s="52">
        <v>0.81100000000000005</v>
      </c>
      <c r="CT9" s="1308">
        <v>0.82</v>
      </c>
      <c r="CU9" s="52">
        <f t="shared" si="5"/>
        <v>0.82</v>
      </c>
      <c r="CV9" s="52"/>
      <c r="CW9" s="6">
        <f t="shared" si="26"/>
        <v>-1</v>
      </c>
      <c r="CX9" s="52">
        <v>0.62</v>
      </c>
      <c r="CY9" s="52">
        <f t="shared" si="6"/>
        <v>0.62</v>
      </c>
      <c r="CZ9" s="52">
        <v>0.60899999999999999</v>
      </c>
      <c r="DA9" s="52">
        <v>0.61499999999999999</v>
      </c>
      <c r="DB9" s="52">
        <v>0.62</v>
      </c>
      <c r="DC9" s="52">
        <f t="shared" si="7"/>
        <v>0.62</v>
      </c>
      <c r="DD9" s="52"/>
      <c r="DE9" s="6">
        <f t="shared" si="27"/>
        <v>-1</v>
      </c>
      <c r="DF9" s="621" t="s">
        <v>1702</v>
      </c>
    </row>
    <row r="10" spans="1:110" ht="15" thickBot="1" x14ac:dyDescent="0.4">
      <c r="A10" s="1817"/>
      <c r="B10" s="342" t="s">
        <v>1700</v>
      </c>
      <c r="C10" s="342" t="s">
        <v>1709</v>
      </c>
      <c r="D10" s="29">
        <v>0.43</v>
      </c>
      <c r="E10" s="29">
        <v>0.38</v>
      </c>
      <c r="F10" s="29">
        <v>0.38</v>
      </c>
      <c r="G10" s="29">
        <v>0.42</v>
      </c>
      <c r="H10" s="29">
        <v>0.41</v>
      </c>
      <c r="I10" s="29">
        <v>0.43</v>
      </c>
      <c r="J10" s="29">
        <v>0.46</v>
      </c>
      <c r="K10" s="29">
        <v>0.46</v>
      </c>
      <c r="L10" s="29">
        <v>0.46</v>
      </c>
      <c r="M10" s="29">
        <v>0.47</v>
      </c>
      <c r="N10" s="29">
        <v>0.48</v>
      </c>
      <c r="O10" s="36">
        <f t="shared" si="0"/>
        <v>0.43</v>
      </c>
      <c r="P10" s="36">
        <v>0.46</v>
      </c>
      <c r="Q10" s="52">
        <v>0.47199999999999998</v>
      </c>
      <c r="R10" s="36">
        <f t="shared" si="1"/>
        <v>0.43</v>
      </c>
      <c r="S10" s="36"/>
      <c r="T10" s="52">
        <v>0.46600000000000003</v>
      </c>
      <c r="U10" s="52">
        <v>0.44500000000000001</v>
      </c>
      <c r="V10" s="52">
        <v>0.45100000000000001</v>
      </c>
      <c r="W10" s="52">
        <v>0.44900000000000001</v>
      </c>
      <c r="X10" s="52">
        <v>0.45200000000000001</v>
      </c>
      <c r="Y10" s="52">
        <f t="shared" si="8"/>
        <v>0.43</v>
      </c>
      <c r="Z10" s="52"/>
      <c r="AA10" s="52">
        <v>0.45700000000000002</v>
      </c>
      <c r="AB10" s="52">
        <v>0.44500000000000001</v>
      </c>
      <c r="AC10" s="52">
        <v>0.443</v>
      </c>
      <c r="AD10" s="52">
        <v>0.44800000000000001</v>
      </c>
      <c r="AE10" s="52">
        <v>0.45</v>
      </c>
      <c r="AF10" s="52">
        <f t="shared" si="9"/>
        <v>0.43</v>
      </c>
      <c r="AG10" s="52">
        <v>0.45100000000000001</v>
      </c>
      <c r="AH10" s="52">
        <v>0.45</v>
      </c>
      <c r="AI10" s="52">
        <f t="shared" si="10"/>
        <v>0.43</v>
      </c>
      <c r="AJ10" s="52">
        <v>0.44</v>
      </c>
      <c r="AK10" s="52">
        <f t="shared" si="11"/>
        <v>0.43</v>
      </c>
      <c r="AL10" s="107">
        <v>0.44700000000000001</v>
      </c>
      <c r="AM10" s="52">
        <f t="shared" si="12"/>
        <v>0.43</v>
      </c>
      <c r="AN10" s="52">
        <v>0.443</v>
      </c>
      <c r="AO10" s="52">
        <v>0.45500000000000002</v>
      </c>
      <c r="AP10" s="107"/>
      <c r="AQ10" s="52">
        <v>0.44500000000000001</v>
      </c>
      <c r="AR10" s="52">
        <v>0.47</v>
      </c>
      <c r="AS10" s="6">
        <f t="shared" si="13"/>
        <v>3.0232558139534911E-2</v>
      </c>
      <c r="AT10" s="52">
        <v>0.46100000000000002</v>
      </c>
      <c r="AU10" s="107">
        <v>0.44700000000000001</v>
      </c>
      <c r="AV10" s="52">
        <f t="shared" si="2"/>
        <v>0.43</v>
      </c>
      <c r="AW10" s="52"/>
      <c r="AX10" s="6">
        <f t="shared" si="14"/>
        <v>-1</v>
      </c>
      <c r="AY10" s="36">
        <f t="shared" si="3"/>
        <v>0.43</v>
      </c>
      <c r="AZ10" s="1401">
        <v>0.47</v>
      </c>
      <c r="BA10" s="52">
        <v>0.49299999999999999</v>
      </c>
      <c r="BB10" s="37">
        <f t="shared" si="15"/>
        <v>0.43</v>
      </c>
      <c r="BC10" s="52">
        <v>0.48199999999999998</v>
      </c>
      <c r="BD10" s="52">
        <v>0.48099999999999998</v>
      </c>
      <c r="BE10" s="1049">
        <v>0.48699999999999999</v>
      </c>
      <c r="BF10" s="1049">
        <v>0.48399999999999999</v>
      </c>
      <c r="BG10" s="1049">
        <f t="shared" si="16"/>
        <v>0.43</v>
      </c>
      <c r="BH10" s="52">
        <v>0.48</v>
      </c>
      <c r="BI10" s="52">
        <v>0.48399999999999999</v>
      </c>
      <c r="BJ10" s="52">
        <v>0.47499999999999998</v>
      </c>
      <c r="BK10" s="52">
        <v>0.47099999999999997</v>
      </c>
      <c r="BL10" s="52">
        <v>0.47499999999999998</v>
      </c>
      <c r="BM10" s="52">
        <f t="shared" si="17"/>
        <v>0.43</v>
      </c>
      <c r="BN10" s="52">
        <v>0.48799999999999999</v>
      </c>
      <c r="BO10" s="52">
        <v>0.49099999999999999</v>
      </c>
      <c r="BP10" s="52">
        <f t="shared" si="18"/>
        <v>0.43</v>
      </c>
      <c r="BQ10" s="52">
        <v>0.46600000000000003</v>
      </c>
      <c r="BR10" s="52">
        <f t="shared" si="19"/>
        <v>0.43</v>
      </c>
      <c r="BS10" s="52">
        <v>0.45600000000000002</v>
      </c>
      <c r="BT10" s="52">
        <f t="shared" si="20"/>
        <v>0.43</v>
      </c>
      <c r="BU10" s="52">
        <v>0.48199999999999998</v>
      </c>
      <c r="BV10" s="52">
        <v>0.47199999999999998</v>
      </c>
      <c r="BW10" s="52">
        <v>0.46600000000000003</v>
      </c>
      <c r="BX10" s="52">
        <v>0.47899999999999998</v>
      </c>
      <c r="BY10" s="52">
        <v>0.48199999999999998</v>
      </c>
      <c r="BZ10" s="52">
        <v>0.45600000000000002</v>
      </c>
      <c r="CA10" s="52">
        <f t="shared" si="21"/>
        <v>0.43</v>
      </c>
      <c r="CB10" s="52"/>
      <c r="CC10" s="6">
        <f t="shared" si="22"/>
        <v>-1</v>
      </c>
      <c r="CD10" s="1308">
        <v>0.28000000000000003</v>
      </c>
      <c r="CE10" s="14">
        <f t="shared" si="23"/>
        <v>0.28000000000000003</v>
      </c>
      <c r="CF10" s="52">
        <v>0.28699999999999998</v>
      </c>
      <c r="CG10" s="52">
        <v>0.47</v>
      </c>
      <c r="CH10" s="52">
        <v>0.28399999999999997</v>
      </c>
      <c r="CI10" s="52">
        <v>0.28299999999999997</v>
      </c>
      <c r="CJ10" s="1308">
        <v>0.28000000000000003</v>
      </c>
      <c r="CK10" s="14">
        <f t="shared" si="24"/>
        <v>0.28000000000000003</v>
      </c>
      <c r="CL10" s="52"/>
      <c r="CM10" s="6">
        <f t="shared" si="25"/>
        <v>-1</v>
      </c>
      <c r="CN10" s="1308">
        <v>0.46</v>
      </c>
      <c r="CO10" s="52">
        <f t="shared" si="4"/>
        <v>0.46</v>
      </c>
      <c r="CP10" s="52">
        <v>0.46800000000000003</v>
      </c>
      <c r="CQ10" s="52">
        <v>0.28399999999999997</v>
      </c>
      <c r="CR10" s="52">
        <v>0.46700000000000003</v>
      </c>
      <c r="CS10" s="52">
        <v>0.47299999999999998</v>
      </c>
      <c r="CT10" s="1308">
        <v>0.46</v>
      </c>
      <c r="CU10" s="52">
        <f t="shared" si="5"/>
        <v>0.46</v>
      </c>
      <c r="CV10" s="52"/>
      <c r="CW10" s="6">
        <f t="shared" si="26"/>
        <v>-1</v>
      </c>
      <c r="CX10" s="52">
        <v>0.28000000000000003</v>
      </c>
      <c r="CY10" s="52">
        <f t="shared" si="6"/>
        <v>0.28000000000000003</v>
      </c>
      <c r="CZ10" s="52">
        <v>0.30499999999999999</v>
      </c>
      <c r="DA10" s="52">
        <v>0.29399999999999998</v>
      </c>
      <c r="DB10" s="52">
        <v>0.28000000000000003</v>
      </c>
      <c r="DC10" s="52">
        <f t="shared" si="7"/>
        <v>0.28000000000000003</v>
      </c>
      <c r="DD10" s="52"/>
      <c r="DE10" s="6">
        <f t="shared" si="27"/>
        <v>-1</v>
      </c>
      <c r="DF10" s="36"/>
    </row>
    <row r="11" spans="1:110" ht="15" thickBot="1" x14ac:dyDescent="0.4">
      <c r="A11" s="1818"/>
      <c r="B11" s="343" t="s">
        <v>1700</v>
      </c>
      <c r="C11" s="343" t="s">
        <v>1710</v>
      </c>
      <c r="D11" s="64">
        <v>0.42</v>
      </c>
      <c r="E11" s="64">
        <v>0.38</v>
      </c>
      <c r="F11" s="64">
        <v>0.38</v>
      </c>
      <c r="G11" s="64">
        <v>0.43</v>
      </c>
      <c r="H11" s="64">
        <v>0.41</v>
      </c>
      <c r="I11" s="64">
        <v>0.43</v>
      </c>
      <c r="J11" s="64">
        <v>0.46</v>
      </c>
      <c r="K11" s="64">
        <v>0.46</v>
      </c>
      <c r="L11" s="64">
        <v>0.45</v>
      </c>
      <c r="M11" s="64">
        <v>0.47</v>
      </c>
      <c r="N11" s="64">
        <v>0.48</v>
      </c>
      <c r="O11" s="55">
        <f t="shared" si="0"/>
        <v>0.42</v>
      </c>
      <c r="P11" s="55">
        <v>0.46</v>
      </c>
      <c r="Q11" s="53">
        <v>0.46700000000000003</v>
      </c>
      <c r="R11" s="55">
        <f t="shared" si="1"/>
        <v>0.42</v>
      </c>
      <c r="S11" s="55"/>
      <c r="T11" s="53">
        <v>0.46100000000000002</v>
      </c>
      <c r="U11" s="53">
        <v>0.44600000000000001</v>
      </c>
      <c r="V11" s="53">
        <v>0.45200000000000001</v>
      </c>
      <c r="W11" s="53">
        <v>0.44600000000000001</v>
      </c>
      <c r="X11" s="53">
        <v>0.45200000000000001</v>
      </c>
      <c r="Y11" s="53">
        <f t="shared" si="8"/>
        <v>0.42</v>
      </c>
      <c r="Z11" s="53"/>
      <c r="AA11" s="53">
        <v>0.44900000000000001</v>
      </c>
      <c r="AB11" s="53">
        <v>0.44700000000000001</v>
      </c>
      <c r="AC11" s="53">
        <v>0.45100000000000001</v>
      </c>
      <c r="AD11" s="53">
        <v>0.45300000000000001</v>
      </c>
      <c r="AE11" s="53">
        <v>0.44900000000000001</v>
      </c>
      <c r="AF11" s="53">
        <f t="shared" si="9"/>
        <v>0.42</v>
      </c>
      <c r="AG11" s="53">
        <v>0.44</v>
      </c>
      <c r="AH11" s="53">
        <v>0.45800000000000002</v>
      </c>
      <c r="AI11" s="53">
        <f t="shared" si="10"/>
        <v>0.42</v>
      </c>
      <c r="AJ11" s="53">
        <v>0.442</v>
      </c>
      <c r="AK11" s="53">
        <f t="shared" si="11"/>
        <v>0.42</v>
      </c>
      <c r="AL11" s="53">
        <v>0.44800000000000001</v>
      </c>
      <c r="AM11" s="53">
        <f t="shared" si="12"/>
        <v>0.42</v>
      </c>
      <c r="AN11" s="53">
        <v>0.435</v>
      </c>
      <c r="AO11" s="53">
        <v>0.45300000000000001</v>
      </c>
      <c r="AP11" s="53"/>
      <c r="AQ11" s="53">
        <v>0.45100000000000001</v>
      </c>
      <c r="AR11" s="53">
        <v>0.44900000000000001</v>
      </c>
      <c r="AS11" s="7">
        <f t="shared" si="13"/>
        <v>3.5714285714285747E-2</v>
      </c>
      <c r="AT11" s="53">
        <v>0.45500000000000002</v>
      </c>
      <c r="AU11" s="53">
        <v>0.44800000000000001</v>
      </c>
      <c r="AV11" s="53">
        <f t="shared" si="2"/>
        <v>0.42</v>
      </c>
      <c r="AW11" s="53"/>
      <c r="AX11" s="7">
        <f t="shared" si="14"/>
        <v>-1</v>
      </c>
      <c r="AY11" s="55">
        <f t="shared" si="3"/>
        <v>0.42</v>
      </c>
      <c r="AZ11" s="1304">
        <v>0.47</v>
      </c>
      <c r="BA11" s="53">
        <v>0.49199999999999999</v>
      </c>
      <c r="BB11" s="55">
        <f t="shared" si="15"/>
        <v>0.42</v>
      </c>
      <c r="BC11" s="53">
        <v>0.49099999999999999</v>
      </c>
      <c r="BD11" s="53">
        <v>0.48299999999999998</v>
      </c>
      <c r="BE11" s="53">
        <v>0.48299999999999998</v>
      </c>
      <c r="BF11" s="53">
        <v>0.48299999999999998</v>
      </c>
      <c r="BG11" s="53">
        <f t="shared" si="16"/>
        <v>0.42</v>
      </c>
      <c r="BH11" s="53">
        <v>0.47699999999999998</v>
      </c>
      <c r="BI11" s="53">
        <v>0.48699999999999999</v>
      </c>
      <c r="BJ11" s="53">
        <v>0.46</v>
      </c>
      <c r="BK11" s="53">
        <v>0.47499999999999998</v>
      </c>
      <c r="BL11" s="53">
        <v>0.47499999999999998</v>
      </c>
      <c r="BM11" s="53">
        <f t="shared" si="17"/>
        <v>0.42</v>
      </c>
      <c r="BN11" s="53">
        <v>0.47199999999999998</v>
      </c>
      <c r="BO11" s="53">
        <v>0.48799999999999999</v>
      </c>
      <c r="BP11" s="53">
        <f t="shared" si="18"/>
        <v>0.42</v>
      </c>
      <c r="BQ11" s="53">
        <v>0.46700000000000003</v>
      </c>
      <c r="BR11" s="53">
        <f t="shared" si="19"/>
        <v>0.42</v>
      </c>
      <c r="BS11" s="53">
        <v>0.45900000000000002</v>
      </c>
      <c r="BT11" s="53">
        <f t="shared" si="20"/>
        <v>0.42</v>
      </c>
      <c r="BU11" s="53">
        <v>0.48</v>
      </c>
      <c r="BV11" s="53">
        <v>0.48299999999999998</v>
      </c>
      <c r="BW11" s="53">
        <v>0.48399999999999999</v>
      </c>
      <c r="BX11" s="53">
        <v>0.48399999999999999</v>
      </c>
      <c r="BY11" s="53">
        <v>0.47599999999999998</v>
      </c>
      <c r="BZ11" s="53">
        <v>0.45900000000000002</v>
      </c>
      <c r="CA11" s="53">
        <f t="shared" si="21"/>
        <v>0.42</v>
      </c>
      <c r="CB11" s="53"/>
      <c r="CC11" s="7">
        <f t="shared" si="22"/>
        <v>-1</v>
      </c>
      <c r="CD11" s="1304">
        <v>0.28999999999999998</v>
      </c>
      <c r="CE11" s="15">
        <f t="shared" si="23"/>
        <v>0.28999999999999998</v>
      </c>
      <c r="CF11" s="53">
        <v>0.28399999999999997</v>
      </c>
      <c r="CG11" s="53">
        <v>0.47099999999999997</v>
      </c>
      <c r="CH11" s="53">
        <v>0.28599999999999998</v>
      </c>
      <c r="CI11" s="53">
        <v>0.28899999999999998</v>
      </c>
      <c r="CJ11" s="1304">
        <v>0.28999999999999998</v>
      </c>
      <c r="CK11" s="15">
        <f t="shared" si="24"/>
        <v>0.28999999999999998</v>
      </c>
      <c r="CL11" s="53"/>
      <c r="CM11" s="7">
        <f t="shared" si="25"/>
        <v>-1</v>
      </c>
      <c r="CN11" s="1304">
        <v>0.47</v>
      </c>
      <c r="CO11" s="53">
        <f t="shared" si="4"/>
        <v>0.47</v>
      </c>
      <c r="CP11" s="53">
        <v>0.46300000000000002</v>
      </c>
      <c r="CQ11" s="53">
        <v>0.28499999999999998</v>
      </c>
      <c r="CR11" s="53">
        <v>0.46600000000000003</v>
      </c>
      <c r="CS11" s="53">
        <v>0.47199999999999998</v>
      </c>
      <c r="CT11" s="1304">
        <v>0.47</v>
      </c>
      <c r="CU11" s="53">
        <f t="shared" si="5"/>
        <v>0.47</v>
      </c>
      <c r="CV11" s="53"/>
      <c r="CW11" s="7">
        <f t="shared" si="26"/>
        <v>-1</v>
      </c>
      <c r="CX11" s="53">
        <v>0.28999999999999998</v>
      </c>
      <c r="CY11" s="53">
        <f t="shared" si="6"/>
        <v>0.28999999999999998</v>
      </c>
      <c r="CZ11" s="53">
        <v>0.28899999999999998</v>
      </c>
      <c r="DA11" s="53">
        <v>0.3</v>
      </c>
      <c r="DB11" s="53">
        <v>0.28999999999999998</v>
      </c>
      <c r="DC11" s="53">
        <f t="shared" si="7"/>
        <v>0.28999999999999998</v>
      </c>
      <c r="DD11" s="53"/>
      <c r="DE11" s="7">
        <f t="shared" si="27"/>
        <v>-1</v>
      </c>
      <c r="DF11" s="55"/>
    </row>
  </sheetData>
  <mergeCells count="25">
    <mergeCell ref="CD1:CM1"/>
    <mergeCell ref="CN1:CW1"/>
    <mergeCell ref="CX1:DE1"/>
    <mergeCell ref="AY1:CC1"/>
    <mergeCell ref="G2:G3"/>
    <mergeCell ref="H2:H3"/>
    <mergeCell ref="I2:I3"/>
    <mergeCell ref="BC2:BC3"/>
    <mergeCell ref="K1:N1"/>
    <mergeCell ref="O1:AX1"/>
    <mergeCell ref="E1:F1"/>
    <mergeCell ref="G1:H1"/>
    <mergeCell ref="I1:J1"/>
    <mergeCell ref="A8:A11"/>
    <mergeCell ref="B2:B3"/>
    <mergeCell ref="C2:C3"/>
    <mergeCell ref="DF2:DF3"/>
    <mergeCell ref="A4:A7"/>
    <mergeCell ref="J2:J3"/>
    <mergeCell ref="K2:K3"/>
    <mergeCell ref="L2:L3"/>
    <mergeCell ref="M2:M3"/>
    <mergeCell ref="N2:N3"/>
    <mergeCell ref="S2:S3"/>
    <mergeCell ref="A2:A3"/>
  </mergeCells>
  <conditionalFormatting sqref="AS4:AS11">
    <cfRule type="cellIs" dxfId="617" priority="37" operator="between">
      <formula>0</formula>
      <formula>0.1</formula>
    </cfRule>
    <cfRule type="cellIs" dxfId="616" priority="38" stopIfTrue="1" operator="greaterThanOrEqual">
      <formula>0.1</formula>
    </cfRule>
    <cfRule type="cellIs" dxfId="615" priority="39" operator="lessThan">
      <formula>0.005</formula>
    </cfRule>
  </conditionalFormatting>
  <conditionalFormatting sqref="AX4:AX11">
    <cfRule type="cellIs" dxfId="614" priority="1" operator="between">
      <formula>0</formula>
      <formula>0.1</formula>
    </cfRule>
    <cfRule type="cellIs" dxfId="613" priority="2" stopIfTrue="1" operator="greaterThanOrEqual">
      <formula>0.1</formula>
    </cfRule>
    <cfRule type="cellIs" dxfId="612" priority="3" operator="lessThan">
      <formula>0.005</formula>
    </cfRule>
  </conditionalFormatting>
  <conditionalFormatting sqref="CC4:CC11">
    <cfRule type="cellIs" dxfId="611" priority="4" operator="between">
      <formula>0</formula>
      <formula>0.1</formula>
    </cfRule>
    <cfRule type="cellIs" dxfId="610" priority="5" stopIfTrue="1" operator="greaterThanOrEqual">
      <formula>0.1</formula>
    </cfRule>
    <cfRule type="cellIs" dxfId="609" priority="6" operator="lessThan">
      <formula>0.005</formula>
    </cfRule>
  </conditionalFormatting>
  <conditionalFormatting sqref="CM4:CM11">
    <cfRule type="cellIs" dxfId="608" priority="7" operator="between">
      <formula>0</formula>
      <formula>0.1</formula>
    </cfRule>
    <cfRule type="cellIs" dxfId="607" priority="8" stopIfTrue="1" operator="greaterThanOrEqual">
      <formula>0.1</formula>
    </cfRule>
    <cfRule type="cellIs" dxfId="606" priority="9" operator="lessThan">
      <formula>0.005</formula>
    </cfRule>
  </conditionalFormatting>
  <conditionalFormatting sqref="CW4:CW11">
    <cfRule type="cellIs" dxfId="605" priority="10" operator="between">
      <formula>0</formula>
      <formula>0.1</formula>
    </cfRule>
    <cfRule type="cellIs" dxfId="604" priority="11" stopIfTrue="1" operator="greaterThanOrEqual">
      <formula>0.1</formula>
    </cfRule>
    <cfRule type="cellIs" dxfId="603" priority="12" operator="lessThan">
      <formula>0.005</formula>
    </cfRule>
  </conditionalFormatting>
  <conditionalFormatting sqref="DE4:DE11">
    <cfRule type="cellIs" dxfId="602" priority="13" operator="between">
      <formula>0</formula>
      <formula>0.1</formula>
    </cfRule>
    <cfRule type="cellIs" dxfId="601" priority="14" stopIfTrue="1" operator="greaterThanOrEqual">
      <formula>0.1</formula>
    </cfRule>
    <cfRule type="cellIs" dxfId="600" priority="15" operator="lessThan">
      <formula>0.005</formula>
    </cfRule>
  </conditionalFormatting>
  <hyperlinks>
    <hyperlink ref="DF4" r:id="rId1" xr:uid="{1E8D020E-538A-4601-929D-768E9767DE00}"/>
    <hyperlink ref="DF5" r:id="rId2" xr:uid="{2FF9B67A-8FA1-4036-9368-3E5F57B62398}"/>
    <hyperlink ref="DF8" r:id="rId3" xr:uid="{99C5F044-2A43-4A20-ABBF-BF4FA3B45FA2}"/>
    <hyperlink ref="DF9" r:id="rId4" xr:uid="{2AC82263-C4F4-4A6E-B10F-ADC2018B5156}"/>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dimension ref="A1:AFJ57"/>
  <sheetViews>
    <sheetView topLeftCell="ABD1" zoomScaleNormal="100" workbookViewId="0">
      <selection activeCell="ACB9" sqref="ACB9"/>
    </sheetView>
  </sheetViews>
  <sheetFormatPr defaultColWidth="0" defaultRowHeight="14.5" x14ac:dyDescent="0.35"/>
  <cols>
    <col min="1" max="1" width="14.54296875" style="29" hidden="1" customWidth="1"/>
    <col min="2" max="2" width="8" style="29" bestFit="1" customWidth="1"/>
    <col min="3" max="3" width="7" style="29" bestFit="1" customWidth="1"/>
    <col min="4" max="4" width="10.54296875" style="29" hidden="1" customWidth="1"/>
    <col min="5" max="5" width="17.54296875" style="29" hidden="1" customWidth="1"/>
    <col min="6" max="6" width="25.54296875" style="29" customWidth="1"/>
    <col min="7" max="7" width="42.54296875" style="29" customWidth="1"/>
    <col min="8" max="8" width="68.54296875" style="111" bestFit="1" customWidth="1"/>
    <col min="9" max="9" width="6.453125" style="29" hidden="1" customWidth="1"/>
    <col min="10" max="10" width="8.54296875" style="29" hidden="1" customWidth="1"/>
    <col min="11" max="11" width="6.54296875" style="29" hidden="1" customWidth="1"/>
    <col min="12" max="12" width="10.54296875" style="29" hidden="1" customWidth="1"/>
    <col min="13" max="13" width="12.453125" style="29" hidden="1" customWidth="1"/>
    <col min="14" max="15" width="10.54296875" style="29" hidden="1" customWidth="1"/>
    <col min="16" max="16" width="9" style="29" hidden="1" customWidth="1"/>
    <col min="17" max="18" width="12.54296875" style="29" hidden="1" customWidth="1"/>
    <col min="19" max="19" width="9" style="29" hidden="1" customWidth="1"/>
    <col min="20" max="20" width="10.54296875" style="29" hidden="1" customWidth="1"/>
    <col min="21" max="21" width="9" style="29" hidden="1" customWidth="1"/>
    <col min="22" max="22" width="13.453125" style="29" hidden="1" customWidth="1"/>
    <col min="23" max="25" width="12.54296875" style="29" hidden="1" customWidth="1"/>
    <col min="26" max="26" width="10.54296875" style="29" hidden="1" customWidth="1"/>
    <col min="27" max="28" width="8.54296875" style="29" hidden="1" customWidth="1"/>
    <col min="29" max="29" width="6.453125" style="29" hidden="1" customWidth="1"/>
    <col min="30" max="30" width="9" style="29" hidden="1" customWidth="1"/>
    <col min="31" max="32" width="10.453125" style="29" hidden="1" customWidth="1"/>
    <col min="33" max="33" width="10.54296875" style="29" hidden="1" customWidth="1"/>
    <col min="34" max="34" width="10" style="29" hidden="1" customWidth="1"/>
    <col min="35" max="35" width="10.453125" style="29" hidden="1" customWidth="1"/>
    <col min="36" max="36" width="10.54296875" style="29" hidden="1" customWidth="1"/>
    <col min="37" max="38" width="10" style="29" hidden="1" customWidth="1"/>
    <col min="39" max="40" width="9" style="29" hidden="1" customWidth="1"/>
    <col min="41" max="45" width="12.54296875" style="29" hidden="1" customWidth="1"/>
    <col min="46" max="47" width="11.453125" style="29" hidden="1" customWidth="1"/>
    <col min="48" max="50" width="12.54296875" style="29" hidden="1" customWidth="1"/>
    <col min="51" max="51" width="11.453125" style="29" hidden="1" customWidth="1"/>
    <col min="52" max="52" width="12.54296875" style="29" hidden="1" customWidth="1"/>
    <col min="53" max="53" width="10.54296875" style="29" hidden="1" customWidth="1"/>
    <col min="54" max="54" width="7.54296875" style="29" hidden="1" customWidth="1"/>
    <col min="55" max="56" width="12.54296875" style="29" hidden="1" customWidth="1"/>
    <col min="57" max="57" width="6.453125" style="29" hidden="1" customWidth="1"/>
    <col min="58" max="59" width="10.54296875" style="4" hidden="1" customWidth="1"/>
    <col min="60" max="60" width="12.453125" style="4" hidden="1" customWidth="1"/>
    <col min="61" max="61" width="11.453125" style="4" hidden="1" customWidth="1"/>
    <col min="62" max="62" width="9" style="4" hidden="1" customWidth="1"/>
    <col min="63" max="66" width="12.453125" style="4" hidden="1" customWidth="1"/>
    <col min="67" max="67" width="10.54296875" style="4" hidden="1" customWidth="1"/>
    <col min="68" max="69" width="9" style="4" hidden="1" customWidth="1"/>
    <col min="70" max="70" width="10.54296875" style="4" hidden="1" customWidth="1"/>
    <col min="71" max="71" width="8.54296875" style="4" hidden="1" customWidth="1"/>
    <col min="72" max="72" width="8" style="4" hidden="1" customWidth="1"/>
    <col min="73" max="73" width="11.54296875" style="4" hidden="1" customWidth="1"/>
    <col min="74" max="74" width="5.54296875" style="4" hidden="1" customWidth="1"/>
    <col min="75" max="77" width="12.453125" style="4" hidden="1" customWidth="1"/>
    <col min="78" max="78" width="6.453125" style="4" hidden="1" customWidth="1"/>
    <col min="79" max="79" width="10.54296875" style="4" hidden="1" customWidth="1"/>
    <col min="80" max="80" width="9" style="4" hidden="1" customWidth="1"/>
    <col min="81" max="81" width="6.54296875" style="4" hidden="1" customWidth="1"/>
    <col min="82" max="82" width="10.54296875" style="4" hidden="1" customWidth="1"/>
    <col min="83" max="83" width="9" style="4" hidden="1" customWidth="1"/>
    <col min="84" max="84" width="11.453125" style="4" hidden="1" customWidth="1"/>
    <col min="85" max="85" width="8" style="4" hidden="1" customWidth="1"/>
    <col min="86" max="86" width="10.54296875" style="4" hidden="1" customWidth="1"/>
    <col min="87" max="88" width="13.54296875" style="4" hidden="1" customWidth="1"/>
    <col min="89" max="90" width="9" style="4" hidden="1" customWidth="1"/>
    <col min="91" max="95" width="13.54296875" style="4" hidden="1" customWidth="1"/>
    <col min="96" max="96" width="6.54296875" style="4" hidden="1" customWidth="1"/>
    <col min="97" max="97" width="13.54296875" style="4" hidden="1" customWidth="1"/>
    <col min="98" max="98" width="4.453125" style="4" hidden="1" customWidth="1"/>
    <col min="99" max="99" width="5.54296875" style="4" hidden="1" customWidth="1"/>
    <col min="100" max="103" width="13.54296875" style="4" hidden="1" customWidth="1"/>
    <col min="104" max="104" width="10.54296875" style="4" hidden="1" customWidth="1"/>
    <col min="105" max="106" width="10" style="4" hidden="1" customWidth="1"/>
    <col min="107" max="107" width="10.453125" style="4" hidden="1" customWidth="1"/>
    <col min="108" max="108" width="10.54296875" style="4" hidden="1" customWidth="1"/>
    <col min="109" max="113" width="10" style="4" hidden="1" customWidth="1"/>
    <col min="114" max="114" width="8" style="4" hidden="1" customWidth="1"/>
    <col min="115" max="116" width="13.54296875" style="4" hidden="1" customWidth="1"/>
    <col min="117" max="124" width="12.54296875" style="29" hidden="1" customWidth="1"/>
    <col min="125" max="125" width="10.54296875" style="29" hidden="1" customWidth="1"/>
    <col min="126" max="126" width="9.453125" style="29" hidden="1" customWidth="1"/>
    <col min="127" max="127" width="12.54296875" style="29" hidden="1" customWidth="1"/>
    <col min="128" max="128" width="10.453125" style="29" hidden="1" customWidth="1"/>
    <col min="129" max="131" width="12.54296875" style="29" hidden="1" customWidth="1"/>
    <col min="132" max="132" width="6.453125" style="4" hidden="1" customWidth="1"/>
    <col min="133" max="133" width="10.54296875" style="4" hidden="1" customWidth="1"/>
    <col min="134" max="134" width="9" style="4" hidden="1" customWidth="1"/>
    <col min="135" max="135" width="10.54296875" style="4" hidden="1" customWidth="1"/>
    <col min="136" max="136" width="8.54296875" style="4" hidden="1" customWidth="1"/>
    <col min="137" max="137" width="11.453125" style="4" hidden="1" customWidth="1"/>
    <col min="138" max="139" width="9" style="4" hidden="1" customWidth="1"/>
    <col min="140" max="140" width="14.54296875" style="4" hidden="1" customWidth="1"/>
    <col min="141" max="141" width="9" style="4" hidden="1" customWidth="1"/>
    <col min="142" max="142" width="8" style="4" hidden="1" customWidth="1"/>
    <col min="143" max="143" width="10.54296875" style="4" hidden="1" customWidth="1"/>
    <col min="144" max="144" width="9" style="4" hidden="1" customWidth="1"/>
    <col min="145" max="145" width="8" style="4" hidden="1" customWidth="1"/>
    <col min="146" max="146" width="10.54296875" style="4" hidden="1" customWidth="1"/>
    <col min="147" max="147" width="11" style="4" hidden="1" customWidth="1"/>
    <col min="148" max="149" width="11.54296875" style="4" hidden="1" customWidth="1"/>
    <col min="150" max="150" width="8.54296875" style="4" hidden="1" customWidth="1"/>
    <col min="151" max="151" width="4.453125" style="4" hidden="1" customWidth="1"/>
    <col min="152" max="158" width="11.54296875" style="4" hidden="1" customWidth="1"/>
    <col min="159" max="159" width="10.54296875" style="4" hidden="1" customWidth="1"/>
    <col min="160" max="160" width="9.54296875" style="4" hidden="1" customWidth="1"/>
    <col min="161" max="162" width="8" style="4" hidden="1" customWidth="1"/>
    <col min="163" max="164" width="11.54296875" style="4" hidden="1" customWidth="1"/>
    <col min="165" max="167" width="12.54296875" style="29" hidden="1" customWidth="1"/>
    <col min="168" max="168" width="11.453125" style="29" hidden="1" customWidth="1"/>
    <col min="169" max="177" width="12.54296875" style="29" hidden="1" customWidth="1"/>
    <col min="178" max="178" width="6.453125" style="4" hidden="1" customWidth="1"/>
    <col min="179" max="180" width="10.54296875" style="4" hidden="1" customWidth="1"/>
    <col min="181" max="181" width="9" style="4" hidden="1" customWidth="1"/>
    <col min="182" max="182" width="6.453125" style="4" hidden="1" customWidth="1"/>
    <col min="183" max="183" width="10.54296875" style="4" hidden="1" customWidth="1"/>
    <col min="184" max="184" width="8.54296875" style="4" hidden="1" customWidth="1"/>
    <col min="185" max="187" width="12.453125" style="4" hidden="1" customWidth="1"/>
    <col min="188" max="188" width="9" style="4" hidden="1" customWidth="1"/>
    <col min="189" max="189" width="10.54296875" style="4" hidden="1" customWidth="1"/>
    <col min="190" max="190" width="9.453125" style="4" hidden="1" customWidth="1"/>
    <col min="191" max="192" width="12.453125" style="4" hidden="1" customWidth="1"/>
    <col min="193" max="193" width="9" style="4" hidden="1" customWidth="1"/>
    <col min="194" max="195" width="12.453125" style="4" hidden="1" customWidth="1"/>
    <col min="196" max="196" width="6.54296875" style="4" hidden="1" customWidth="1"/>
    <col min="197" max="202" width="12.453125" style="4" hidden="1" customWidth="1"/>
    <col min="203" max="203" width="10.54296875" style="4" hidden="1" customWidth="1"/>
    <col min="204" max="204" width="10" style="4" hidden="1" customWidth="1"/>
    <col min="205" max="207" width="8" style="4" hidden="1" customWidth="1"/>
    <col min="208" max="209" width="12.453125" style="4" hidden="1" customWidth="1"/>
    <col min="210" max="212" width="12.54296875" style="29" hidden="1" customWidth="1"/>
    <col min="213" max="213" width="11.453125" style="29" hidden="1" customWidth="1"/>
    <col min="214" max="214" width="12.54296875" style="29" hidden="1" customWidth="1"/>
    <col min="215" max="216" width="11.453125" style="29" hidden="1" customWidth="1"/>
    <col min="217" max="220" width="12.54296875" style="29" hidden="1" customWidth="1"/>
    <col min="221" max="221" width="10" style="29" hidden="1" customWidth="1"/>
    <col min="222" max="223" width="10.54296875" style="29" hidden="1" customWidth="1"/>
    <col min="224" max="225" width="12.54296875" style="29" hidden="1" customWidth="1"/>
    <col min="226" max="226" width="8.453125" style="4" hidden="1" customWidth="1"/>
    <col min="227" max="227" width="10.54296875" style="4" hidden="1" customWidth="1"/>
    <col min="228" max="228" width="8.54296875" style="4" hidden="1" customWidth="1"/>
    <col min="229" max="229" width="6.54296875" style="4" hidden="1" customWidth="1"/>
    <col min="230" max="230" width="10.54296875" style="4" hidden="1" customWidth="1"/>
    <col min="231" max="231" width="12.54296875" style="4" hidden="1" customWidth="1"/>
    <col min="232" max="232" width="10.54296875" style="4" hidden="1" customWidth="1"/>
    <col min="233" max="234" width="9" style="4" hidden="1" customWidth="1"/>
    <col min="235" max="238" width="13.453125" style="4" hidden="1" customWidth="1"/>
    <col min="239" max="239" width="9" style="4" hidden="1" customWidth="1"/>
    <col min="240" max="244" width="13.453125" style="4" hidden="1" customWidth="1"/>
    <col min="245" max="245" width="6.453125" style="4" hidden="1" customWidth="1"/>
    <col min="246" max="247" width="13.453125" style="4" hidden="1" customWidth="1"/>
    <col min="248" max="248" width="10.453125" style="4" hidden="1" customWidth="1"/>
    <col min="249" max="253" width="13.453125" style="4" hidden="1" customWidth="1"/>
    <col min="254" max="254" width="9.54296875" style="4" hidden="1" customWidth="1"/>
    <col min="255" max="257" width="8" style="4" hidden="1" customWidth="1"/>
    <col min="258" max="259" width="13.453125" style="4" hidden="1" customWidth="1"/>
    <col min="260" max="263" width="12.54296875" style="29" hidden="1" customWidth="1"/>
    <col min="264" max="264" width="11.453125" style="29" hidden="1" customWidth="1"/>
    <col min="265" max="265" width="12.54296875" style="29" hidden="1" customWidth="1"/>
    <col min="266" max="268" width="11.453125" style="29" hidden="1" customWidth="1"/>
    <col min="269" max="269" width="10.54296875" style="29" hidden="1" customWidth="1"/>
    <col min="270" max="270" width="9" style="29" hidden="1" customWidth="1"/>
    <col min="271" max="271" width="10.54296875" style="29" hidden="1" customWidth="1"/>
    <col min="272" max="272" width="9.54296875" style="29" hidden="1" customWidth="1"/>
    <col min="273" max="273" width="10" style="29" hidden="1" customWidth="1"/>
    <col min="274" max="274" width="10.54296875" style="29" hidden="1" customWidth="1"/>
    <col min="275" max="275" width="10" style="29" hidden="1" customWidth="1"/>
    <col min="276" max="276" width="10.453125" style="4" hidden="1" customWidth="1"/>
    <col min="277" max="277" width="10.54296875" style="4" hidden="1" customWidth="1"/>
    <col min="278" max="278" width="9.453125" style="4" hidden="1" customWidth="1"/>
    <col min="279" max="282" width="11.54296875" style="4" hidden="1" customWidth="1"/>
    <col min="283" max="283" width="11.453125" style="4" hidden="1" customWidth="1"/>
    <col min="284" max="284" width="10.453125" style="4" hidden="1" customWidth="1"/>
    <col min="285" max="288" width="11.54296875" style="4" hidden="1" customWidth="1"/>
    <col min="289" max="289" width="10" style="4" hidden="1" customWidth="1"/>
    <col min="290" max="290" width="7.54296875" style="4" hidden="1" customWidth="1"/>
    <col min="291" max="296" width="11.54296875" style="4" hidden="1" customWidth="1"/>
    <col min="297" max="297" width="10" style="4" hidden="1" customWidth="1"/>
    <col min="298" max="299" width="11.54296875" style="4" hidden="1" customWidth="1"/>
    <col min="300" max="300" width="8.453125" style="4" hidden="1" customWidth="1"/>
    <col min="301" max="302" width="10.54296875" style="4" hidden="1" customWidth="1"/>
    <col min="303" max="304" width="9" style="4" hidden="1" customWidth="1"/>
    <col min="305" max="305" width="10.54296875" style="4" hidden="1" customWidth="1"/>
    <col min="306" max="307" width="9" style="4" hidden="1" customWidth="1"/>
    <col min="308" max="309" width="11.54296875" style="4" hidden="1" customWidth="1"/>
    <col min="310" max="310" width="7.54296875" style="4" hidden="1" customWidth="1"/>
    <col min="311" max="312" width="11.54296875" style="4" hidden="1" customWidth="1"/>
    <col min="313" max="313" width="9.453125" style="4" hidden="1" customWidth="1"/>
    <col min="314" max="317" width="11.54296875" style="4" hidden="1" customWidth="1"/>
    <col min="318" max="318" width="8.54296875" style="4" hidden="1" customWidth="1"/>
    <col min="319" max="319" width="5.453125" style="4" hidden="1" customWidth="1"/>
    <col min="320" max="321" width="11.54296875" style="4" hidden="1" customWidth="1"/>
    <col min="322" max="322" width="10.453125" style="4" hidden="1" customWidth="1"/>
    <col min="323" max="324" width="11.54296875" style="4" hidden="1" customWidth="1"/>
    <col min="325" max="325" width="10.453125" style="4" hidden="1" customWidth="1"/>
    <col min="326" max="327" width="11.54296875" style="4" hidden="1" customWidth="1"/>
    <col min="328" max="330" width="9.54296875" style="4" hidden="1" customWidth="1"/>
    <col min="331" max="331" width="8" style="4" hidden="1" customWidth="1"/>
    <col min="332" max="333" width="11.54296875" style="4" hidden="1" customWidth="1"/>
    <col min="334" max="336" width="12.54296875" style="29" hidden="1" customWidth="1"/>
    <col min="337" max="337" width="11.453125" style="29" hidden="1" customWidth="1"/>
    <col min="338" max="340" width="12.54296875" style="29" hidden="1" customWidth="1"/>
    <col min="341" max="342" width="11.453125" style="29" hidden="1" customWidth="1"/>
    <col min="343" max="343" width="10.54296875" style="29" hidden="1" customWidth="1"/>
    <col min="344" max="344" width="8.453125" style="29" hidden="1" customWidth="1"/>
    <col min="345" max="345" width="10.54296875" style="29" hidden="1" customWidth="1"/>
    <col min="346" max="346" width="9.453125" style="29" hidden="1" customWidth="1"/>
    <col min="347" max="347" width="10.54296875" style="4" hidden="1" customWidth="1"/>
    <col min="348" max="348" width="9.453125" style="4" hidden="1" customWidth="1"/>
    <col min="349" max="354" width="11.54296875" style="4" hidden="1" customWidth="1"/>
    <col min="355" max="355" width="10.453125" style="4" hidden="1" customWidth="1"/>
    <col min="356" max="356" width="11.54296875" style="4" hidden="1" customWidth="1"/>
    <col min="357" max="357" width="10" style="4" hidden="1" customWidth="1"/>
    <col min="358" max="358" width="10.453125" style="4" hidden="1" customWidth="1"/>
    <col min="359" max="359" width="10.54296875" style="4" hidden="1" customWidth="1"/>
    <col min="360" max="360" width="9.54296875" style="4" hidden="1" customWidth="1"/>
    <col min="361" max="361" width="8.54296875" style="4" hidden="1" customWidth="1"/>
    <col min="362" max="366" width="11.54296875" style="4" hidden="1" customWidth="1"/>
    <col min="367" max="367" width="10" style="4" hidden="1" customWidth="1"/>
    <col min="368" max="368" width="10.54296875" style="4" hidden="1" customWidth="1"/>
    <col min="369" max="370" width="10" style="4" hidden="1" customWidth="1"/>
    <col min="371" max="372" width="11.54296875" style="4" hidden="1" customWidth="1"/>
    <col min="373" max="373" width="8" style="4" hidden="1" customWidth="1"/>
    <col min="374" max="375" width="8.54296875" style="4" hidden="1" customWidth="1"/>
    <col min="376" max="376" width="11.453125" style="4" hidden="1" customWidth="1"/>
    <col min="377" max="377" width="9" style="4" hidden="1" customWidth="1"/>
    <col min="378" max="379" width="12.453125" style="4" hidden="1" customWidth="1"/>
    <col min="380" max="381" width="9" style="4" hidden="1" customWidth="1"/>
    <col min="382" max="382" width="10.453125" style="4" hidden="1" customWidth="1"/>
    <col min="383" max="383" width="9" style="4" hidden="1" customWidth="1"/>
    <col min="384" max="384" width="12" style="4" hidden="1" customWidth="1"/>
    <col min="385" max="385" width="11.453125" style="4" hidden="1" customWidth="1"/>
    <col min="386" max="392" width="12.453125" style="4" hidden="1" customWidth="1"/>
    <col min="393" max="393" width="10" style="4" hidden="1" customWidth="1"/>
    <col min="394" max="394" width="8" style="4" hidden="1" customWidth="1"/>
    <col min="395" max="395" width="10.54296875" style="4" hidden="1" customWidth="1"/>
    <col min="396" max="396" width="10.453125" style="4" hidden="1" customWidth="1"/>
    <col min="397" max="397" width="12.453125" style="4" hidden="1" customWidth="1"/>
    <col min="398" max="398" width="9.54296875" style="4" hidden="1" customWidth="1"/>
    <col min="399" max="401" width="8" style="4" hidden="1" customWidth="1"/>
    <col min="402" max="403" width="12.453125" style="4" hidden="1" customWidth="1"/>
    <col min="404" max="406" width="12.54296875" style="29" hidden="1" customWidth="1"/>
    <col min="407" max="407" width="11.453125" style="29" hidden="1" customWidth="1"/>
    <col min="408" max="413" width="12.54296875" style="29" hidden="1" customWidth="1"/>
    <col min="414" max="414" width="11.453125" style="29" hidden="1" customWidth="1"/>
    <col min="415" max="415" width="7.54296875" style="29" hidden="1" customWidth="1"/>
    <col min="416" max="416" width="10.54296875" style="29" hidden="1" customWidth="1"/>
    <col min="417" max="418" width="9.54296875" style="29" hidden="1" customWidth="1"/>
    <col min="419" max="419" width="10.54296875" style="29" hidden="1" customWidth="1"/>
    <col min="420" max="420" width="10" style="29" hidden="1" customWidth="1"/>
    <col min="421" max="421" width="10.54296875" style="4" hidden="1" customWidth="1"/>
    <col min="422" max="431" width="11.54296875" style="4" hidden="1" customWidth="1"/>
    <col min="432" max="432" width="10.453125" style="4" hidden="1" customWidth="1"/>
    <col min="433" max="434" width="10.54296875" style="4" hidden="1" customWidth="1"/>
    <col min="435" max="435" width="9" style="4" hidden="1" customWidth="1"/>
    <col min="436" max="436" width="10.54296875" style="4" hidden="1" customWidth="1"/>
    <col min="437" max="437" width="9" style="4" hidden="1" customWidth="1"/>
    <col min="438" max="439" width="11.54296875" style="4" hidden="1" customWidth="1"/>
    <col min="440" max="440" width="9.453125" style="4" hidden="1" customWidth="1"/>
    <col min="441" max="441" width="11.54296875" style="4" hidden="1" customWidth="1"/>
    <col min="442" max="442" width="10.453125" style="4" hidden="1" customWidth="1"/>
    <col min="443" max="443" width="10.54296875" style="4" hidden="1" customWidth="1"/>
    <col min="444" max="444" width="9" style="4" hidden="1" customWidth="1"/>
    <col min="445" max="449" width="11.54296875" style="4" hidden="1" customWidth="1"/>
    <col min="450" max="450" width="9" style="4" hidden="1" customWidth="1"/>
    <col min="451" max="451" width="8.453125" style="4" hidden="1" customWidth="1"/>
    <col min="452" max="454" width="9.54296875" style="4" hidden="1" customWidth="1"/>
    <col min="455" max="455" width="10.453125" style="29" hidden="1" customWidth="1"/>
    <col min="456" max="457" width="12.54296875" style="29" hidden="1" customWidth="1"/>
    <col min="458" max="458" width="11.453125" style="29" hidden="1" customWidth="1"/>
    <col min="459" max="459" width="12.54296875" style="29" hidden="1" customWidth="1"/>
    <col min="460" max="463" width="11.453125" style="29" hidden="1" customWidth="1"/>
    <col min="464" max="464" width="10.54296875" style="29" hidden="1" customWidth="1"/>
    <col min="465" max="465" width="7.54296875" style="29" hidden="1" customWidth="1"/>
    <col min="466" max="466" width="10.54296875" style="29" hidden="1" customWidth="1"/>
    <col min="467" max="467" width="10" style="29" hidden="1" customWidth="1"/>
    <col min="468" max="468" width="9.453125" style="4" hidden="1" customWidth="1"/>
    <col min="469" max="469" width="10.54296875" style="4" hidden="1" customWidth="1"/>
    <col min="470" max="470" width="9.453125" style="4" hidden="1" customWidth="1"/>
    <col min="471" max="487" width="11.54296875" style="4" hidden="1" customWidth="1"/>
    <col min="488" max="488" width="9" style="4" hidden="1" customWidth="1"/>
    <col min="489" max="489" width="11.54296875" style="4" hidden="1" customWidth="1"/>
    <col min="490" max="490" width="10.453125" style="4" hidden="1" customWidth="1"/>
    <col min="491" max="491" width="10.54296875" style="4" hidden="1" customWidth="1"/>
    <col min="492" max="492" width="9" style="4" hidden="1" customWidth="1"/>
    <col min="493" max="493" width="10.54296875" style="4" hidden="1" customWidth="1"/>
    <col min="494" max="494" width="10" style="4" hidden="1" customWidth="1"/>
    <col min="495" max="495" width="10.453125" style="4" hidden="1" customWidth="1"/>
    <col min="496" max="496" width="11.54296875" style="4" hidden="1" customWidth="1"/>
    <col min="497" max="497" width="14.453125" style="29" hidden="1" customWidth="1"/>
    <col min="498" max="499" width="11.54296875" style="4" hidden="1" customWidth="1"/>
    <col min="500" max="501" width="14.453125" style="29" hidden="1" customWidth="1"/>
    <col min="502" max="502" width="10.54296875" style="29" hidden="1" customWidth="1"/>
    <col min="503" max="504" width="14.453125" style="29" hidden="1" customWidth="1"/>
    <col min="505" max="505" width="9" style="4" hidden="1" customWidth="1"/>
    <col min="506" max="506" width="10" style="4" hidden="1" customWidth="1"/>
    <col min="507" max="507" width="11.54296875" style="4" hidden="1" customWidth="1"/>
    <col min="508" max="509" width="12.453125" style="4" hidden="1" customWidth="1"/>
    <col min="510" max="510" width="10" style="4" hidden="1" customWidth="1"/>
    <col min="511" max="511" width="8.54296875" style="4" hidden="1" customWidth="1"/>
    <col min="512" max="512" width="9.54296875" style="4" hidden="1" customWidth="1"/>
    <col min="513" max="513" width="10.54296875" style="4" hidden="1" customWidth="1"/>
    <col min="514" max="525" width="11.54296875" style="4" hidden="1" customWidth="1"/>
    <col min="526" max="526" width="9" style="4" hidden="1" customWidth="1"/>
    <col min="527" max="537" width="11.54296875" style="4" hidden="1" customWidth="1"/>
    <col min="538" max="538" width="13.54296875" style="4" hidden="1" customWidth="1"/>
    <col min="539" max="541" width="11.54296875" style="4" hidden="1" customWidth="1"/>
    <col min="542" max="542" width="10.453125" style="4" hidden="1" customWidth="1"/>
    <col min="543" max="543" width="8.54296875" style="4" hidden="1" customWidth="1"/>
    <col min="544" max="544" width="11.453125" style="4" hidden="1" customWidth="1"/>
    <col min="545" max="545" width="9" style="4" hidden="1" customWidth="1"/>
    <col min="546" max="547" width="11.54296875" style="4" hidden="1" customWidth="1"/>
    <col min="548" max="553" width="14.453125" style="29" hidden="1" customWidth="1"/>
    <col min="554" max="556" width="9" style="4" hidden="1" customWidth="1"/>
    <col min="557" max="557" width="10.453125" style="4" hidden="1" customWidth="1"/>
    <col min="558" max="559" width="9.54296875" style="4" hidden="1" customWidth="1"/>
    <col min="560" max="560" width="9.453125" style="4" hidden="1" customWidth="1"/>
    <col min="561" max="561" width="9.54296875" style="4" hidden="1" customWidth="1"/>
    <col min="562" max="563" width="12.54296875" style="4" hidden="1" customWidth="1"/>
    <col min="564" max="564" width="9.54296875" style="4" hidden="1" customWidth="1"/>
    <col min="565" max="565" width="9" style="4" hidden="1" customWidth="1"/>
    <col min="566" max="574" width="11.54296875" style="4" hidden="1" customWidth="1"/>
    <col min="575" max="575" width="13.453125" style="4" hidden="1" customWidth="1"/>
    <col min="576" max="587" width="10.453125" style="4" hidden="1" customWidth="1"/>
    <col min="588" max="588" width="9.54296875" style="4" hidden="1" customWidth="1"/>
    <col min="589" max="590" width="10.453125" style="4" hidden="1" customWidth="1"/>
    <col min="591" max="600" width="11.453125" style="4" hidden="1" customWidth="1"/>
    <col min="601" max="601" width="10" style="4" hidden="1" customWidth="1"/>
    <col min="602" max="605" width="10.453125" style="4" hidden="1" customWidth="1"/>
    <col min="606" max="606" width="9.54296875" style="4" hidden="1" customWidth="1"/>
    <col min="607" max="608" width="10" style="4" hidden="1" customWidth="1"/>
    <col min="609" max="609" width="12" style="4" hidden="1" customWidth="1"/>
    <col min="610" max="611" width="10.453125" style="4" hidden="1" customWidth="1"/>
    <col min="612" max="616" width="12" style="4" hidden="1" customWidth="1"/>
    <col min="617" max="617" width="10" style="4" hidden="1" customWidth="1"/>
    <col min="618" max="620" width="10.453125" style="4" hidden="1" customWidth="1"/>
    <col min="621" max="621" width="10.453125" style="29" hidden="1" customWidth="1"/>
    <col min="622" max="622" width="12" style="4" hidden="1" customWidth="1"/>
    <col min="623" max="624" width="11.54296875" style="4" hidden="1" customWidth="1"/>
    <col min="625" max="625" width="14.453125" style="29" hidden="1" customWidth="1"/>
    <col min="626" max="626" width="13.81640625" style="29" hidden="1" customWidth="1"/>
    <col min="627" max="627" width="13.1796875" style="29" hidden="1" customWidth="1"/>
    <col min="628" max="628" width="10.08984375" style="29" hidden="1" customWidth="1"/>
    <col min="629" max="631" width="14.453125" style="29" hidden="1" customWidth="1"/>
    <col min="632" max="632" width="10.08984375" style="29" hidden="1" customWidth="1"/>
    <col min="633" max="633" width="10.08984375" style="29" customWidth="1"/>
    <col min="634" max="634" width="11.6328125" style="29" customWidth="1"/>
    <col min="635" max="635" width="11.90625" style="29" customWidth="1"/>
    <col min="636" max="636" width="11.453125" style="4" bestFit="1" customWidth="1"/>
    <col min="637" max="637" width="11.1796875" style="4" customWidth="1"/>
    <col min="638" max="638" width="10.453125" style="4" hidden="1" customWidth="1"/>
    <col min="639" max="639" width="5.54296875" style="4" hidden="1" customWidth="1"/>
    <col min="640" max="640" width="8.54296875" style="4" hidden="1" customWidth="1"/>
    <col min="641" max="641" width="9.453125" style="4" hidden="1" customWidth="1"/>
    <col min="642" max="642" width="7.453125" style="4" hidden="1" customWidth="1"/>
    <col min="643" max="644" width="10.453125" style="4" hidden="1" customWidth="1"/>
    <col min="645" max="645" width="9" style="4" hidden="1" customWidth="1"/>
    <col min="646" max="646" width="9.453125" style="4" hidden="1" customWidth="1"/>
    <col min="647" max="647" width="11.453125" style="4" hidden="1" customWidth="1"/>
    <col min="648" max="648" width="10.453125" style="4" hidden="1" customWidth="1"/>
    <col min="649" max="649" width="10.54296875" style="4" hidden="1" customWidth="1"/>
    <col min="650" max="650" width="9.453125" style="4" hidden="1" customWidth="1"/>
    <col min="651" max="652" width="11.453125" style="4" hidden="1" customWidth="1"/>
    <col min="653" max="653" width="10.453125" style="29" hidden="1" customWidth="1"/>
    <col min="654" max="655" width="14.453125" style="29" hidden="1" customWidth="1"/>
    <col min="656" max="656" width="10.08984375" style="29" hidden="1" customWidth="1"/>
    <col min="657" max="658" width="14.453125" style="29" hidden="1" customWidth="1"/>
    <col min="659" max="659" width="10.08984375" style="29" hidden="1" customWidth="1"/>
    <col min="660" max="661" width="14.453125" style="29" customWidth="1"/>
    <col min="662" max="662" width="10.453125" style="4" customWidth="1"/>
    <col min="663" max="664" width="10.453125" style="4" hidden="1" customWidth="1"/>
    <col min="665" max="665" width="10" style="4" hidden="1" customWidth="1"/>
    <col min="666" max="666" width="10.453125" style="4" hidden="1" customWidth="1"/>
    <col min="667" max="667" width="11.54296875" style="4" hidden="1" customWidth="1"/>
    <col min="668" max="668" width="10.54296875" style="4" hidden="1" customWidth="1"/>
    <col min="669" max="669" width="10" style="4" hidden="1" customWidth="1"/>
    <col min="670" max="670" width="10.453125" style="4" hidden="1" customWidth="1"/>
    <col min="671" max="671" width="10.54296875" style="4" hidden="1" customWidth="1"/>
    <col min="672" max="672" width="10" style="4" hidden="1" customWidth="1"/>
    <col min="673" max="673" width="9" style="4" hidden="1" customWidth="1"/>
    <col min="674" max="676" width="11.54296875" style="4" hidden="1" customWidth="1"/>
    <col min="677" max="679" width="14.453125" style="29" hidden="1" customWidth="1"/>
    <col min="680" max="680" width="10.1796875" style="29" hidden="1" customWidth="1"/>
    <col min="681" max="682" width="14.453125" style="29" hidden="1" customWidth="1"/>
    <col min="683" max="683" width="10.1796875" style="29" hidden="1" customWidth="1"/>
    <col min="684" max="685" width="14.453125" style="29" customWidth="1"/>
    <col min="686" max="686" width="9.453125" style="4" customWidth="1"/>
    <col min="687" max="687" width="9" style="4" hidden="1" customWidth="1"/>
    <col min="688" max="688" width="11.453125" style="4" hidden="1" customWidth="1"/>
    <col min="689" max="689" width="10.453125" style="4" hidden="1" customWidth="1"/>
    <col min="690" max="690" width="9" style="4" hidden="1" customWidth="1"/>
    <col min="691" max="692" width="10.453125" style="4" hidden="1" customWidth="1"/>
    <col min="693" max="695" width="9" style="4" hidden="1" customWidth="1"/>
    <col min="696" max="696" width="10.453125" style="4" hidden="1" customWidth="1"/>
    <col min="697" max="697" width="9" style="4" hidden="1" customWidth="1"/>
    <col min="698" max="698" width="10.453125" style="4" hidden="1" customWidth="1"/>
    <col min="699" max="699" width="11.54296875" style="4" hidden="1" customWidth="1"/>
    <col min="700" max="701" width="14.453125" style="29" hidden="1" customWidth="1"/>
    <col min="702" max="702" width="10.08984375" style="29" hidden="1" customWidth="1"/>
    <col min="703" max="704" width="14.453125" style="29" hidden="1" customWidth="1"/>
    <col min="705" max="705" width="10.08984375" style="29" hidden="1" customWidth="1"/>
    <col min="706" max="707" width="14.453125" style="29" customWidth="1"/>
    <col min="708" max="708" width="11.453125" style="4" customWidth="1"/>
    <col min="709" max="709" width="10" style="29" hidden="1" customWidth="1"/>
    <col min="710" max="710" width="10.453125" style="29" hidden="1" customWidth="1"/>
    <col min="711" max="711" width="11.54296875" style="29" hidden="1" customWidth="1"/>
    <col min="712" max="714" width="12.453125" style="29" hidden="1" customWidth="1"/>
    <col min="715" max="716" width="10.453125" style="29" hidden="1" customWidth="1"/>
    <col min="717" max="717" width="10.453125" style="4" hidden="1" customWidth="1"/>
    <col min="718" max="719" width="11.453125" style="4" hidden="1" customWidth="1"/>
    <col min="720" max="720" width="9" style="29" hidden="1" customWidth="1"/>
    <col min="721" max="721" width="10.453125" style="4" hidden="1" customWidth="1"/>
    <col min="722" max="722" width="10.453125" style="29" hidden="1" customWidth="1"/>
    <col min="723" max="723" width="10.453125" style="4" hidden="1" customWidth="1"/>
    <col min="724" max="725" width="13.54296875" style="4" hidden="1" customWidth="1"/>
    <col min="726" max="726" width="10.08984375" style="29" hidden="1" customWidth="1"/>
    <col min="727" max="729" width="14.453125" style="29" hidden="1" customWidth="1"/>
    <col min="730" max="730" width="10.08984375" style="29" hidden="1" customWidth="1"/>
    <col min="731" max="732" width="14.453125" style="29" customWidth="1"/>
    <col min="733" max="733" width="10.453125" style="4" customWidth="1"/>
    <col min="734" max="734" width="10.08984375" style="4" hidden="1" customWidth="1"/>
    <col min="735" max="736" width="10.453125" style="4" hidden="1" customWidth="1"/>
    <col min="737" max="737" width="10.08984375" style="4" hidden="1" customWidth="1"/>
    <col min="738" max="738" width="12.90625" style="29" customWidth="1"/>
    <col min="739" max="739" width="10.453125" style="29" customWidth="1"/>
    <col min="740" max="740" width="10.453125" style="4" customWidth="1"/>
    <col min="741" max="741" width="10.08984375" style="4" hidden="1" customWidth="1"/>
    <col min="742" max="742" width="10.453125" style="4" hidden="1" customWidth="1"/>
    <col min="743" max="743" width="11.54296875" style="4" hidden="1" customWidth="1"/>
    <col min="744" max="744" width="15.453125" style="4" hidden="1" customWidth="1"/>
    <col min="745" max="745" width="10.08984375" style="4" hidden="1" customWidth="1"/>
    <col min="746" max="746" width="13.54296875" style="29" customWidth="1"/>
    <col min="747" max="747" width="10" style="29" customWidth="1"/>
    <col min="748" max="748" width="10.453125" style="4" customWidth="1"/>
    <col min="749" max="752" width="10.453125" style="4" hidden="1" customWidth="1"/>
    <col min="753" max="753" width="11.7265625" style="4" customWidth="1"/>
    <col min="754" max="755" width="10.453125" style="4" customWidth="1"/>
    <col min="756" max="756" width="26.453125" style="4" customWidth="1"/>
    <col min="757" max="757" width="20.54296875" style="4" customWidth="1"/>
    <col min="758" max="758" width="43.54296875" style="4" hidden="1" customWidth="1"/>
    <col min="759" max="759" width="39.453125" style="4" hidden="1" customWidth="1"/>
    <col min="760" max="760" width="29.54296875" style="4" hidden="1" customWidth="1"/>
    <col min="761" max="761" width="23.54296875" style="4" hidden="1" customWidth="1"/>
    <col min="762" max="763" width="29.54296875" style="4" hidden="1" customWidth="1"/>
    <col min="764" max="764" width="42.54296875" style="4" hidden="1" customWidth="1"/>
    <col min="765" max="765" width="42.453125" style="4" hidden="1" customWidth="1"/>
    <col min="766" max="766" width="38" style="4" hidden="1" customWidth="1"/>
    <col min="767" max="767" width="38" style="4" customWidth="1"/>
    <col min="768" max="768" width="45.453125" style="4" customWidth="1"/>
    <col min="769" max="770" width="32.54296875" style="4" bestFit="1" customWidth="1"/>
    <col min="771" max="774" width="33.54296875" style="4" customWidth="1"/>
    <col min="775" max="802" width="9.453125" style="4" customWidth="1"/>
    <col min="803" max="803" width="15.453125" style="4" customWidth="1"/>
    <col min="804" max="804" width="45.453125" style="4" customWidth="1"/>
    <col min="805" max="805" width="11.54296875" style="4" customWidth="1"/>
    <col min="806" max="806" width="11.54296875" style="4" hidden="1" customWidth="1"/>
    <col min="807" max="807" width="12.453125" style="4" hidden="1" customWidth="1"/>
    <col min="808" max="808" width="11.54296875" style="4" hidden="1" customWidth="1"/>
    <col min="809" max="811" width="12.453125" style="4" hidden="1" customWidth="1"/>
    <col min="812" max="812" width="9.453125" style="4" hidden="1" customWidth="1"/>
    <col min="813" max="813" width="11.54296875" style="4" hidden="1" customWidth="1"/>
    <col min="814" max="814" width="12.453125" style="4" hidden="1" customWidth="1"/>
    <col min="815" max="815" width="11.54296875" style="4" hidden="1" customWidth="1"/>
    <col min="816" max="816" width="12.453125" style="4" hidden="1" customWidth="1"/>
    <col min="817" max="817" width="9.453125" style="4" hidden="1" customWidth="1"/>
    <col min="818" max="818" width="11.54296875" style="4" hidden="1" customWidth="1"/>
    <col min="819" max="819" width="12.453125" style="4" hidden="1" customWidth="1"/>
    <col min="820" max="820" width="11.54296875" style="4" hidden="1" customWidth="1"/>
    <col min="821" max="823" width="9.453125" style="4" bestFit="1" customWidth="1"/>
    <col min="824" max="824" width="9.453125" style="4" customWidth="1"/>
    <col min="825" max="825" width="11.54296875" style="4" hidden="1"/>
    <col min="826" max="842" width="12.453125" style="4" hidden="1"/>
    <col min="843" max="984" width="0" style="4" hidden="1"/>
    <col min="985" max="985" width="0" style="4" hidden="1" customWidth="1"/>
    <col min="986" max="986" width="28.54296875" style="4" bestFit="1" customWidth="1"/>
    <col min="987" max="987" width="18.453125" style="4" customWidth="1"/>
    <col min="988" max="988" width="4.453125" style="4" bestFit="1" customWidth="1"/>
    <col min="989" max="989" width="106.453125" style="4" bestFit="1" customWidth="1"/>
    <col min="990" max="990" width="21.54296875" style="4" bestFit="1" customWidth="1"/>
    <col min="991" max="991" width="15.54296875" style="4" bestFit="1" customWidth="1"/>
    <col min="992" max="993" width="9.453125" style="4" customWidth="1"/>
    <col min="994" max="994" width="0" style="4" hidden="1" customWidth="1"/>
    <col min="995" max="997" width="9.453125" style="4" customWidth="1"/>
    <col min="998" max="998" width="0" style="4" hidden="1" customWidth="1"/>
    <col min="999" max="1001" width="9.453125" style="4" customWidth="1"/>
    <col min="1002" max="1002" width="0" style="4" hidden="1" customWidth="1"/>
    <col min="1003" max="1005" width="9.453125" style="4" customWidth="1"/>
    <col min="1006" max="1006" width="0" style="4" hidden="1" customWidth="1"/>
    <col min="1007" max="1009" width="9.453125" style="4" customWidth="1"/>
    <col min="1010" max="1010" width="0" style="4" hidden="1" customWidth="1"/>
    <col min="1011" max="1011" width="15.54296875" style="4" bestFit="1" customWidth="1"/>
    <col min="1012" max="1013" width="9.453125" style="4" customWidth="1"/>
    <col min="1014" max="1014" width="13.54296875" style="4" bestFit="1" customWidth="1"/>
    <col min="1015" max="1015" width="47.54296875" style="4" customWidth="1"/>
    <col min="1016" max="1016" width="39.453125" style="4" bestFit="1" customWidth="1"/>
    <col min="1017" max="1058" width="9.453125" style="4" customWidth="1"/>
    <col min="1059" max="1059" width="15.453125" style="4" customWidth="1"/>
    <col min="1060" max="1060" width="45.453125" style="4" customWidth="1"/>
    <col min="1061" max="1061" width="11.54296875" style="4" customWidth="1"/>
    <col min="1062" max="1076" width="0" style="4" hidden="1" customWidth="1"/>
    <col min="1077" max="1079" width="9.453125" style="4" bestFit="1" customWidth="1"/>
    <col min="1080" max="1080" width="9.453125" style="4" customWidth="1"/>
    <col min="1081" max="1240" width="0" style="4" hidden="1"/>
    <col min="1241" max="1241" width="0" style="4" hidden="1" customWidth="1"/>
    <col min="1242" max="1242" width="28.54296875" style="4" bestFit="1" customWidth="1"/>
    <col min="1243" max="1243" width="18.453125" style="4" customWidth="1"/>
    <col min="1244" max="1244" width="4.453125" style="4" bestFit="1" customWidth="1"/>
    <col min="1245" max="1245" width="106.453125" style="4" bestFit="1" customWidth="1"/>
    <col min="1246" max="1246" width="21.54296875" style="4" bestFit="1" customWidth="1"/>
    <col min="1247" max="1247" width="15.54296875" style="4" bestFit="1" customWidth="1"/>
    <col min="1248" max="1249" width="9.453125" style="4" customWidth="1"/>
    <col min="1250" max="1250" width="0" style="4" hidden="1" customWidth="1"/>
    <col min="1251" max="1253" width="9.453125" style="4" customWidth="1"/>
    <col min="1254" max="1254" width="0" style="4" hidden="1" customWidth="1"/>
    <col min="1255" max="1257" width="9.453125" style="4" customWidth="1"/>
    <col min="1258" max="1258" width="0" style="4" hidden="1" customWidth="1"/>
    <col min="1259" max="1261" width="9.453125" style="4" customWidth="1"/>
    <col min="1262" max="1262" width="0" style="4" hidden="1" customWidth="1"/>
    <col min="1263" max="1265" width="9.453125" style="4" customWidth="1"/>
    <col min="1266" max="1266" width="0" style="4" hidden="1" customWidth="1"/>
    <col min="1267" max="1267" width="15.54296875" style="4" bestFit="1" customWidth="1"/>
    <col min="1268" max="1269" width="9.453125" style="4" customWidth="1"/>
    <col min="1270" max="1270" width="13.54296875" style="4" bestFit="1" customWidth="1"/>
    <col min="1271" max="1271" width="47.54296875" style="4" customWidth="1"/>
    <col min="1272" max="1272" width="39.453125" style="4" bestFit="1" customWidth="1"/>
    <col min="1273" max="1314" width="9.453125" style="4" customWidth="1"/>
    <col min="1315" max="1315" width="15.453125" style="4" customWidth="1"/>
    <col min="1316" max="1316" width="45.453125" style="4" customWidth="1"/>
    <col min="1317" max="1317" width="11.54296875" style="4" customWidth="1"/>
    <col min="1318" max="1332" width="0" style="4" hidden="1" customWidth="1"/>
    <col min="1333" max="1335" width="9.453125" style="4" bestFit="1" customWidth="1"/>
    <col min="1336" max="1336" width="9.453125" style="4" customWidth="1"/>
    <col min="1337" max="1496" width="0" style="4" hidden="1"/>
    <col min="1497" max="1497" width="0" style="4" hidden="1" customWidth="1"/>
    <col min="1498" max="1498" width="28.54296875" style="4" bestFit="1" customWidth="1"/>
    <col min="1499" max="1499" width="18.453125" style="4" customWidth="1"/>
    <col min="1500" max="1500" width="4.453125" style="4" bestFit="1" customWidth="1"/>
    <col min="1501" max="1501" width="106.453125" style="4" bestFit="1" customWidth="1"/>
    <col min="1502" max="1502" width="21.54296875" style="4" bestFit="1" customWidth="1"/>
    <col min="1503" max="1503" width="15.54296875" style="4" bestFit="1" customWidth="1"/>
    <col min="1504" max="1505" width="9.453125" style="4" customWidth="1"/>
    <col min="1506" max="1506" width="0" style="4" hidden="1" customWidth="1"/>
    <col min="1507" max="1509" width="9.453125" style="4" customWidth="1"/>
    <col min="1510" max="1510" width="0" style="4" hidden="1" customWidth="1"/>
    <col min="1511" max="1513" width="9.453125" style="4" customWidth="1"/>
    <col min="1514" max="1514" width="0" style="4" hidden="1" customWidth="1"/>
    <col min="1515" max="1517" width="9.453125" style="4" customWidth="1"/>
    <col min="1518" max="1518" width="0" style="4" hidden="1" customWidth="1"/>
    <col min="1519" max="1521" width="9.453125" style="4" customWidth="1"/>
    <col min="1522" max="1522" width="0" style="4" hidden="1" customWidth="1"/>
    <col min="1523" max="1523" width="15.54296875" style="4" bestFit="1" customWidth="1"/>
    <col min="1524" max="1525" width="9.453125" style="4" customWidth="1"/>
    <col min="1526" max="1526" width="13.54296875" style="4" bestFit="1" customWidth="1"/>
    <col min="1527" max="1527" width="47.54296875" style="4" customWidth="1"/>
    <col min="1528" max="1528" width="39.453125" style="4" bestFit="1" customWidth="1"/>
    <col min="1529" max="1570" width="9.453125" style="4" customWidth="1"/>
    <col min="1571" max="1571" width="15.453125" style="4" customWidth="1"/>
    <col min="1572" max="1572" width="45.453125" style="4" customWidth="1"/>
    <col min="1573" max="1573" width="11.54296875" style="4" customWidth="1"/>
    <col min="1574" max="1588" width="0" style="4" hidden="1" customWidth="1"/>
    <col min="1589" max="1591" width="9.453125" style="4" bestFit="1" customWidth="1"/>
    <col min="1592" max="1592" width="9.453125" style="4" customWidth="1"/>
    <col min="1593" max="1752" width="0" style="4" hidden="1"/>
    <col min="1753" max="1753" width="0" style="4" hidden="1" customWidth="1"/>
    <col min="1754" max="1754" width="28.54296875" style="4" bestFit="1" customWidth="1"/>
    <col min="1755" max="1755" width="18.453125" style="4" customWidth="1"/>
    <col min="1756" max="1756" width="4.453125" style="4" bestFit="1" customWidth="1"/>
    <col min="1757" max="1757" width="106.453125" style="4" bestFit="1" customWidth="1"/>
    <col min="1758" max="1758" width="21.54296875" style="4" bestFit="1" customWidth="1"/>
    <col min="1759" max="1759" width="15.54296875" style="4" bestFit="1" customWidth="1"/>
    <col min="1760" max="1761" width="9.453125" style="4" customWidth="1"/>
    <col min="1762" max="1762" width="0" style="4" hidden="1" customWidth="1"/>
    <col min="1763" max="1765" width="9.453125" style="4" customWidth="1"/>
    <col min="1766" max="1766" width="0" style="4" hidden="1" customWidth="1"/>
    <col min="1767" max="1769" width="9.453125" style="4" customWidth="1"/>
    <col min="1770" max="1770" width="0" style="4" hidden="1" customWidth="1"/>
    <col min="1771" max="1773" width="9.453125" style="4" customWidth="1"/>
    <col min="1774" max="1774" width="0" style="4" hidden="1" customWidth="1"/>
    <col min="1775" max="1777" width="9.453125" style="4" customWidth="1"/>
    <col min="1778" max="1778" width="0" style="4" hidden="1" customWidth="1"/>
    <col min="1779" max="1779" width="15.54296875" style="4" bestFit="1" customWidth="1"/>
    <col min="1780" max="1781" width="9.453125" style="4" customWidth="1"/>
    <col min="1782" max="1782" width="13.54296875" style="4" bestFit="1" customWidth="1"/>
    <col min="1783" max="1783" width="47.54296875" style="4" customWidth="1"/>
    <col min="1784" max="1784" width="39.453125" style="4" bestFit="1" customWidth="1"/>
    <col min="1785" max="1826" width="9.453125" style="4" customWidth="1"/>
    <col min="1827" max="1827" width="15.453125" style="4" customWidth="1"/>
    <col min="1828" max="1828" width="45.453125" style="4" customWidth="1"/>
    <col min="1829" max="1829" width="11.54296875" style="4" customWidth="1"/>
    <col min="1830" max="1844" width="0" style="4" hidden="1" customWidth="1"/>
    <col min="1845" max="1847" width="9.453125" style="4" bestFit="1" customWidth="1"/>
    <col min="1848" max="1848" width="9.453125" style="4" customWidth="1"/>
    <col min="1849" max="2008" width="0" style="4" hidden="1"/>
    <col min="2009" max="2009" width="0" style="4" hidden="1" customWidth="1"/>
    <col min="2010" max="2010" width="28.54296875" style="4" bestFit="1" customWidth="1"/>
    <col min="2011" max="2011" width="18.453125" style="4" customWidth="1"/>
    <col min="2012" max="2012" width="4.453125" style="4" bestFit="1" customWidth="1"/>
    <col min="2013" max="2013" width="106.453125" style="4" bestFit="1" customWidth="1"/>
    <col min="2014" max="2014" width="21.54296875" style="4" bestFit="1" customWidth="1"/>
    <col min="2015" max="2015" width="15.54296875" style="4" bestFit="1" customWidth="1"/>
    <col min="2016" max="2017" width="9.453125" style="4" customWidth="1"/>
    <col min="2018" max="2018" width="0" style="4" hidden="1" customWidth="1"/>
    <col min="2019" max="2021" width="9.453125" style="4" customWidth="1"/>
    <col min="2022" max="2022" width="0" style="4" hidden="1" customWidth="1"/>
    <col min="2023" max="2025" width="9.453125" style="4" customWidth="1"/>
    <col min="2026" max="2026" width="0" style="4" hidden="1" customWidth="1"/>
    <col min="2027" max="2029" width="9.453125" style="4" customWidth="1"/>
    <col min="2030" max="2030" width="0" style="4" hidden="1" customWidth="1"/>
    <col min="2031" max="2033" width="9.453125" style="4" customWidth="1"/>
    <col min="2034" max="2034" width="0" style="4" hidden="1" customWidth="1"/>
    <col min="2035" max="2035" width="15.54296875" style="4" bestFit="1" customWidth="1"/>
    <col min="2036" max="2037" width="9.453125" style="4" customWidth="1"/>
    <col min="2038" max="2038" width="13.54296875" style="4" bestFit="1" customWidth="1"/>
    <col min="2039" max="2039" width="47.54296875" style="4" customWidth="1"/>
    <col min="2040" max="2040" width="39.453125" style="4" bestFit="1" customWidth="1"/>
    <col min="2041" max="2082" width="9.453125" style="4" customWidth="1"/>
    <col min="2083" max="2083" width="15.453125" style="4" customWidth="1"/>
    <col min="2084" max="2084" width="45.453125" style="4" customWidth="1"/>
    <col min="2085" max="2085" width="11.54296875" style="4" customWidth="1"/>
    <col min="2086" max="2100" width="0" style="4" hidden="1" customWidth="1"/>
    <col min="2101" max="2103" width="9.453125" style="4" bestFit="1" customWidth="1"/>
    <col min="2104" max="2104" width="9.453125" style="4" customWidth="1"/>
    <col min="2105" max="2264" width="0" style="4" hidden="1"/>
    <col min="2265" max="2265" width="0" style="4" hidden="1" customWidth="1"/>
    <col min="2266" max="2266" width="28.54296875" style="4" bestFit="1" customWidth="1"/>
    <col min="2267" max="2267" width="18.453125" style="4" customWidth="1"/>
    <col min="2268" max="2268" width="4.453125" style="4" bestFit="1" customWidth="1"/>
    <col min="2269" max="2269" width="106.453125" style="4" bestFit="1" customWidth="1"/>
    <col min="2270" max="2270" width="21.54296875" style="4" bestFit="1" customWidth="1"/>
    <col min="2271" max="2271" width="15.54296875" style="4" bestFit="1" customWidth="1"/>
    <col min="2272" max="2273" width="9.453125" style="4" customWidth="1"/>
    <col min="2274" max="2274" width="0" style="4" hidden="1" customWidth="1"/>
    <col min="2275" max="2277" width="9.453125" style="4" customWidth="1"/>
    <col min="2278" max="2278" width="0" style="4" hidden="1" customWidth="1"/>
    <col min="2279" max="2281" width="9.453125" style="4" customWidth="1"/>
    <col min="2282" max="2282" width="0" style="4" hidden="1" customWidth="1"/>
    <col min="2283" max="2285" width="9.453125" style="4" customWidth="1"/>
    <col min="2286" max="2286" width="0" style="4" hidden="1" customWidth="1"/>
    <col min="2287" max="2289" width="9.453125" style="4" customWidth="1"/>
    <col min="2290" max="2290" width="0" style="4" hidden="1" customWidth="1"/>
    <col min="2291" max="2291" width="15.54296875" style="4" bestFit="1" customWidth="1"/>
    <col min="2292" max="2293" width="9.453125" style="4" customWidth="1"/>
    <col min="2294" max="2294" width="13.54296875" style="4" bestFit="1" customWidth="1"/>
    <col min="2295" max="2295" width="47.54296875" style="4" customWidth="1"/>
    <col min="2296" max="2296" width="39.453125" style="4" bestFit="1" customWidth="1"/>
    <col min="2297" max="2338" width="9.453125" style="4" customWidth="1"/>
    <col min="2339" max="2339" width="15.453125" style="4" customWidth="1"/>
    <col min="2340" max="2340" width="45.453125" style="4" customWidth="1"/>
    <col min="2341" max="2341" width="11.54296875" style="4" customWidth="1"/>
    <col min="2342" max="2356" width="0" style="4" hidden="1" customWidth="1"/>
    <col min="2357" max="2359" width="9.453125" style="4" bestFit="1" customWidth="1"/>
    <col min="2360" max="2360" width="9.453125" style="4" customWidth="1"/>
    <col min="2361" max="2520" width="0" style="4" hidden="1"/>
    <col min="2521" max="2521" width="0" style="4" hidden="1" customWidth="1"/>
    <col min="2522" max="2522" width="28.54296875" style="4" bestFit="1" customWidth="1"/>
    <col min="2523" max="2523" width="18.453125" style="4" customWidth="1"/>
    <col min="2524" max="2524" width="4.453125" style="4" bestFit="1" customWidth="1"/>
    <col min="2525" max="2525" width="106.453125" style="4" bestFit="1" customWidth="1"/>
    <col min="2526" max="2526" width="21.54296875" style="4" bestFit="1" customWidth="1"/>
    <col min="2527" max="2527" width="15.54296875" style="4" bestFit="1" customWidth="1"/>
    <col min="2528" max="2529" width="9.453125" style="4" customWidth="1"/>
    <col min="2530" max="2530" width="0" style="4" hidden="1" customWidth="1"/>
    <col min="2531" max="2533" width="9.453125" style="4" customWidth="1"/>
    <col min="2534" max="2534" width="0" style="4" hidden="1" customWidth="1"/>
    <col min="2535" max="2537" width="9.453125" style="4" customWidth="1"/>
    <col min="2538" max="2538" width="0" style="4" hidden="1" customWidth="1"/>
    <col min="2539" max="2541" width="9.453125" style="4" customWidth="1"/>
    <col min="2542" max="2542" width="0" style="4" hidden="1" customWidth="1"/>
    <col min="2543" max="2545" width="9.453125" style="4" customWidth="1"/>
    <col min="2546" max="2546" width="0" style="4" hidden="1" customWidth="1"/>
    <col min="2547" max="2547" width="15.54296875" style="4" bestFit="1" customWidth="1"/>
    <col min="2548" max="2549" width="9.453125" style="4" customWidth="1"/>
    <col min="2550" max="2550" width="13.54296875" style="4" bestFit="1" customWidth="1"/>
    <col min="2551" max="2551" width="47.54296875" style="4" customWidth="1"/>
    <col min="2552" max="2552" width="39.453125" style="4" bestFit="1" customWidth="1"/>
    <col min="2553" max="2594" width="9.453125" style="4" customWidth="1"/>
    <col min="2595" max="2595" width="15.453125" style="4" customWidth="1"/>
    <col min="2596" max="2596" width="45.453125" style="4" customWidth="1"/>
    <col min="2597" max="2597" width="11.54296875" style="4" customWidth="1"/>
    <col min="2598" max="2612" width="0" style="4" hidden="1" customWidth="1"/>
    <col min="2613" max="2615" width="9.453125" style="4" bestFit="1" customWidth="1"/>
    <col min="2616" max="2616" width="9.453125" style="4" customWidth="1"/>
    <col min="2617" max="2776" width="0" style="4" hidden="1"/>
    <col min="2777" max="2777" width="0" style="4" hidden="1" customWidth="1"/>
    <col min="2778" max="2778" width="28.54296875" style="4" bestFit="1" customWidth="1"/>
    <col min="2779" max="2779" width="18.453125" style="4" customWidth="1"/>
    <col min="2780" max="2780" width="4.453125" style="4" bestFit="1" customWidth="1"/>
    <col min="2781" max="2781" width="106.453125" style="4" bestFit="1" customWidth="1"/>
    <col min="2782" max="2782" width="21.54296875" style="4" bestFit="1" customWidth="1"/>
    <col min="2783" max="2783" width="15.54296875" style="4" bestFit="1" customWidth="1"/>
    <col min="2784" max="2785" width="9.453125" style="4" customWidth="1"/>
    <col min="2786" max="2786" width="0" style="4" hidden="1" customWidth="1"/>
    <col min="2787" max="2789" width="9.453125" style="4" customWidth="1"/>
    <col min="2790" max="2790" width="0" style="4" hidden="1" customWidth="1"/>
    <col min="2791" max="2793" width="9.453125" style="4" customWidth="1"/>
    <col min="2794" max="2794" width="0" style="4" hidden="1" customWidth="1"/>
    <col min="2795" max="2797" width="9.453125" style="4" customWidth="1"/>
    <col min="2798" max="2798" width="0" style="4" hidden="1" customWidth="1"/>
    <col min="2799" max="2801" width="9.453125" style="4" customWidth="1"/>
    <col min="2802" max="2802" width="0" style="4" hidden="1" customWidth="1"/>
    <col min="2803" max="2803" width="15.54296875" style="4" bestFit="1" customWidth="1"/>
    <col min="2804" max="2805" width="9.453125" style="4" customWidth="1"/>
    <col min="2806" max="2806" width="13.54296875" style="4" bestFit="1" customWidth="1"/>
    <col min="2807" max="2807" width="47.54296875" style="4" customWidth="1"/>
    <col min="2808" max="2808" width="39.453125" style="4" bestFit="1" customWidth="1"/>
    <col min="2809" max="2850" width="9.453125" style="4" customWidth="1"/>
    <col min="2851" max="2851" width="15.453125" style="4" customWidth="1"/>
    <col min="2852" max="2852" width="45.453125" style="4" customWidth="1"/>
    <col min="2853" max="2853" width="11.54296875" style="4" customWidth="1"/>
    <col min="2854" max="2868" width="0" style="4" hidden="1" customWidth="1"/>
    <col min="2869" max="2871" width="9.453125" style="4" bestFit="1" customWidth="1"/>
    <col min="2872" max="2872" width="9.453125" style="4" customWidth="1"/>
    <col min="2873" max="3032" width="0" style="4" hidden="1"/>
    <col min="3033" max="3033" width="0" style="4" hidden="1" customWidth="1"/>
    <col min="3034" max="3034" width="28.54296875" style="4" bestFit="1" customWidth="1"/>
    <col min="3035" max="3035" width="18.453125" style="4" customWidth="1"/>
    <col min="3036" max="3036" width="4.453125" style="4" bestFit="1" customWidth="1"/>
    <col min="3037" max="3037" width="106.453125" style="4" bestFit="1" customWidth="1"/>
    <col min="3038" max="3038" width="21.54296875" style="4" bestFit="1" customWidth="1"/>
    <col min="3039" max="3039" width="15.54296875" style="4" bestFit="1" customWidth="1"/>
    <col min="3040" max="3041" width="9.453125" style="4" customWidth="1"/>
    <col min="3042" max="3042" width="0" style="4" hidden="1" customWidth="1"/>
    <col min="3043" max="3045" width="9.453125" style="4" customWidth="1"/>
    <col min="3046" max="3046" width="0" style="4" hidden="1" customWidth="1"/>
    <col min="3047" max="3049" width="9.453125" style="4" customWidth="1"/>
    <col min="3050" max="3050" width="0" style="4" hidden="1" customWidth="1"/>
    <col min="3051" max="3053" width="9.453125" style="4" customWidth="1"/>
    <col min="3054" max="3054" width="0" style="4" hidden="1" customWidth="1"/>
    <col min="3055" max="3057" width="9.453125" style="4" customWidth="1"/>
    <col min="3058" max="3058" width="0" style="4" hidden="1" customWidth="1"/>
    <col min="3059" max="3059" width="15.54296875" style="4" bestFit="1" customWidth="1"/>
    <col min="3060" max="3061" width="9.453125" style="4" customWidth="1"/>
    <col min="3062" max="3062" width="13.54296875" style="4" bestFit="1" customWidth="1"/>
    <col min="3063" max="3063" width="47.54296875" style="4" customWidth="1"/>
    <col min="3064" max="3064" width="39.453125" style="4" bestFit="1" customWidth="1"/>
    <col min="3065" max="3106" width="9.453125" style="4" customWidth="1"/>
    <col min="3107" max="3107" width="15.453125" style="4" customWidth="1"/>
    <col min="3108" max="3108" width="45.453125" style="4" customWidth="1"/>
    <col min="3109" max="3109" width="11.54296875" style="4" customWidth="1"/>
    <col min="3110" max="3124" width="0" style="4" hidden="1" customWidth="1"/>
    <col min="3125" max="3127" width="9.453125" style="4" bestFit="1" customWidth="1"/>
    <col min="3128" max="3128" width="9.453125" style="4" customWidth="1"/>
    <col min="3129" max="3288" width="0" style="4" hidden="1"/>
    <col min="3289" max="3289" width="0" style="4" hidden="1" customWidth="1"/>
    <col min="3290" max="3290" width="28.54296875" style="4" bestFit="1" customWidth="1"/>
    <col min="3291" max="3291" width="18.453125" style="4" customWidth="1"/>
    <col min="3292" max="3292" width="4.453125" style="4" bestFit="1" customWidth="1"/>
    <col min="3293" max="3293" width="106.453125" style="4" bestFit="1" customWidth="1"/>
    <col min="3294" max="3294" width="21.54296875" style="4" bestFit="1" customWidth="1"/>
    <col min="3295" max="3295" width="15.54296875" style="4" bestFit="1" customWidth="1"/>
    <col min="3296" max="3297" width="9.453125" style="4" customWidth="1"/>
    <col min="3298" max="3298" width="0" style="4" hidden="1" customWidth="1"/>
    <col min="3299" max="3301" width="9.453125" style="4" customWidth="1"/>
    <col min="3302" max="3302" width="0" style="4" hidden="1" customWidth="1"/>
    <col min="3303" max="3305" width="9.453125" style="4" customWidth="1"/>
    <col min="3306" max="3306" width="0" style="4" hidden="1" customWidth="1"/>
    <col min="3307" max="3309" width="9.453125" style="4" customWidth="1"/>
    <col min="3310" max="3310" width="0" style="4" hidden="1" customWidth="1"/>
    <col min="3311" max="3313" width="9.453125" style="4" customWidth="1"/>
    <col min="3314" max="3314" width="0" style="4" hidden="1" customWidth="1"/>
    <col min="3315" max="3315" width="15.54296875" style="4" bestFit="1" customWidth="1"/>
    <col min="3316" max="3317" width="9.453125" style="4" customWidth="1"/>
    <col min="3318" max="3318" width="13.54296875" style="4" bestFit="1" customWidth="1"/>
    <col min="3319" max="3319" width="47.54296875" style="4" customWidth="1"/>
    <col min="3320" max="3320" width="39.453125" style="4" bestFit="1" customWidth="1"/>
    <col min="3321" max="3362" width="9.453125" style="4" customWidth="1"/>
    <col min="3363" max="3363" width="15.453125" style="4" customWidth="1"/>
    <col min="3364" max="3364" width="45.453125" style="4" customWidth="1"/>
    <col min="3365" max="3365" width="11.54296875" style="4" customWidth="1"/>
    <col min="3366" max="3380" width="0" style="4" hidden="1" customWidth="1"/>
    <col min="3381" max="3383" width="9.453125" style="4" bestFit="1" customWidth="1"/>
    <col min="3384" max="3384" width="9.453125" style="4" customWidth="1"/>
    <col min="3385" max="3544" width="0" style="4" hidden="1"/>
    <col min="3545" max="3545" width="0" style="4" hidden="1" customWidth="1"/>
    <col min="3546" max="3546" width="28.54296875" style="4" bestFit="1" customWidth="1"/>
    <col min="3547" max="3547" width="18.453125" style="4" customWidth="1"/>
    <col min="3548" max="3548" width="4.453125" style="4" bestFit="1" customWidth="1"/>
    <col min="3549" max="3549" width="106.453125" style="4" bestFit="1" customWidth="1"/>
    <col min="3550" max="3550" width="21.54296875" style="4" bestFit="1" customWidth="1"/>
    <col min="3551" max="3551" width="15.54296875" style="4" bestFit="1" customWidth="1"/>
    <col min="3552" max="3553" width="9.453125" style="4" customWidth="1"/>
    <col min="3554" max="3554" width="0" style="4" hidden="1" customWidth="1"/>
    <col min="3555" max="3557" width="9.453125" style="4" customWidth="1"/>
    <col min="3558" max="3558" width="0" style="4" hidden="1" customWidth="1"/>
    <col min="3559" max="3561" width="9.453125" style="4" customWidth="1"/>
    <col min="3562" max="3562" width="0" style="4" hidden="1" customWidth="1"/>
    <col min="3563" max="3565" width="9.453125" style="4" customWidth="1"/>
    <col min="3566" max="3566" width="0" style="4" hidden="1" customWidth="1"/>
    <col min="3567" max="3569" width="9.453125" style="4" customWidth="1"/>
    <col min="3570" max="3570" width="0" style="4" hidden="1" customWidth="1"/>
    <col min="3571" max="3571" width="15.54296875" style="4" bestFit="1" customWidth="1"/>
    <col min="3572" max="3573" width="9.453125" style="4" customWidth="1"/>
    <col min="3574" max="3574" width="13.54296875" style="4" bestFit="1" customWidth="1"/>
    <col min="3575" max="3575" width="47.54296875" style="4" customWidth="1"/>
    <col min="3576" max="3576" width="39.453125" style="4" bestFit="1" customWidth="1"/>
    <col min="3577" max="3618" width="9.453125" style="4" customWidth="1"/>
    <col min="3619" max="3619" width="15.453125" style="4" customWidth="1"/>
    <col min="3620" max="3620" width="45.453125" style="4" customWidth="1"/>
    <col min="3621" max="3621" width="11.54296875" style="4" customWidth="1"/>
    <col min="3622" max="3636" width="0" style="4" hidden="1" customWidth="1"/>
    <col min="3637" max="3639" width="9.453125" style="4" bestFit="1" customWidth="1"/>
    <col min="3640" max="3640" width="9.453125" style="4" customWidth="1"/>
    <col min="3641" max="3800" width="0" style="4" hidden="1"/>
    <col min="3801" max="3801" width="0" style="4" hidden="1" customWidth="1"/>
    <col min="3802" max="3802" width="28.54296875" style="4" bestFit="1" customWidth="1"/>
    <col min="3803" max="3803" width="18.453125" style="4" customWidth="1"/>
    <col min="3804" max="3804" width="4.453125" style="4" bestFit="1" customWidth="1"/>
    <col min="3805" max="3805" width="106.453125" style="4" bestFit="1" customWidth="1"/>
    <col min="3806" max="3806" width="21.54296875" style="4" bestFit="1" customWidth="1"/>
    <col min="3807" max="3807" width="15.54296875" style="4" bestFit="1" customWidth="1"/>
    <col min="3808" max="3809" width="9.453125" style="4" customWidth="1"/>
    <col min="3810" max="3810" width="0" style="4" hidden="1" customWidth="1"/>
    <col min="3811" max="3813" width="9.453125" style="4" customWidth="1"/>
    <col min="3814" max="3814" width="0" style="4" hidden="1" customWidth="1"/>
    <col min="3815" max="3817" width="9.453125" style="4" customWidth="1"/>
    <col min="3818" max="3818" width="0" style="4" hidden="1" customWidth="1"/>
    <col min="3819" max="3821" width="9.453125" style="4" customWidth="1"/>
    <col min="3822" max="3822" width="0" style="4" hidden="1" customWidth="1"/>
    <col min="3823" max="3825" width="9.453125" style="4" customWidth="1"/>
    <col min="3826" max="3826" width="0" style="4" hidden="1" customWidth="1"/>
    <col min="3827" max="3827" width="15.54296875" style="4" bestFit="1" customWidth="1"/>
    <col min="3828" max="3829" width="9.453125" style="4" customWidth="1"/>
    <col min="3830" max="3830" width="13.54296875" style="4" bestFit="1" customWidth="1"/>
    <col min="3831" max="3831" width="47.54296875" style="4" customWidth="1"/>
    <col min="3832" max="3832" width="39.453125" style="4" bestFit="1" customWidth="1"/>
    <col min="3833" max="3874" width="9.453125" style="4" customWidth="1"/>
    <col min="3875" max="3875" width="15.453125" style="4" customWidth="1"/>
    <col min="3876" max="3876" width="45.453125" style="4" customWidth="1"/>
    <col min="3877" max="3877" width="11.54296875" style="4" customWidth="1"/>
    <col min="3878" max="3892" width="0" style="4" hidden="1" customWidth="1"/>
    <col min="3893" max="3895" width="9.453125" style="4" bestFit="1" customWidth="1"/>
    <col min="3896" max="3896" width="9.453125" style="4" customWidth="1"/>
    <col min="3897" max="4056" width="0" style="4" hidden="1"/>
    <col min="4057" max="4057" width="0" style="4" hidden="1" customWidth="1"/>
    <col min="4058" max="4058" width="28.54296875" style="4" bestFit="1" customWidth="1"/>
    <col min="4059" max="4059" width="18.453125" style="4" customWidth="1"/>
    <col min="4060" max="4060" width="4.453125" style="4" bestFit="1" customWidth="1"/>
    <col min="4061" max="4061" width="106.453125" style="4" bestFit="1" customWidth="1"/>
    <col min="4062" max="4062" width="21.54296875" style="4" bestFit="1" customWidth="1"/>
    <col min="4063" max="4063" width="15.54296875" style="4" bestFit="1" customWidth="1"/>
    <col min="4064" max="4065" width="9.453125" style="4" customWidth="1"/>
    <col min="4066" max="4066" width="0" style="4" hidden="1" customWidth="1"/>
    <col min="4067" max="4069" width="9.453125" style="4" customWidth="1"/>
    <col min="4070" max="4070" width="0" style="4" hidden="1" customWidth="1"/>
    <col min="4071" max="4073" width="9.453125" style="4" customWidth="1"/>
    <col min="4074" max="4074" width="0" style="4" hidden="1" customWidth="1"/>
    <col min="4075" max="4077" width="9.453125" style="4" customWidth="1"/>
    <col min="4078" max="4078" width="0" style="4" hidden="1" customWidth="1"/>
    <col min="4079" max="4081" width="9.453125" style="4" customWidth="1"/>
    <col min="4082" max="4082" width="0" style="4" hidden="1" customWidth="1"/>
    <col min="4083" max="4083" width="15.54296875" style="4" bestFit="1" customWidth="1"/>
    <col min="4084" max="4085" width="9.453125" style="4" customWidth="1"/>
    <col min="4086" max="4086" width="13.54296875" style="4" bestFit="1" customWidth="1"/>
    <col min="4087" max="4087" width="47.54296875" style="4" customWidth="1"/>
    <col min="4088" max="4088" width="39.453125" style="4" bestFit="1" customWidth="1"/>
    <col min="4089" max="4130" width="9.453125" style="4" customWidth="1"/>
    <col min="4131" max="4131" width="15.453125" style="4" customWidth="1"/>
    <col min="4132" max="4132" width="45.453125" style="4" customWidth="1"/>
    <col min="4133" max="4133" width="11.54296875" style="4" customWidth="1"/>
    <col min="4134" max="4148" width="0" style="4" hidden="1" customWidth="1"/>
    <col min="4149" max="4151" width="9.453125" style="4" bestFit="1" customWidth="1"/>
    <col min="4152" max="4152" width="9.453125" style="4" customWidth="1"/>
    <col min="4153" max="4312" width="0" style="4" hidden="1"/>
    <col min="4313" max="4313" width="0" style="4" hidden="1" customWidth="1"/>
    <col min="4314" max="4314" width="28.54296875" style="4" bestFit="1" customWidth="1"/>
    <col min="4315" max="4315" width="18.453125" style="4" customWidth="1"/>
    <col min="4316" max="4316" width="4.453125" style="4" bestFit="1" customWidth="1"/>
    <col min="4317" max="4317" width="106.453125" style="4" bestFit="1" customWidth="1"/>
    <col min="4318" max="4318" width="21.54296875" style="4" bestFit="1" customWidth="1"/>
    <col min="4319" max="4319" width="15.54296875" style="4" bestFit="1" customWidth="1"/>
    <col min="4320" max="4321" width="9.453125" style="4" customWidth="1"/>
    <col min="4322" max="4322" width="0" style="4" hidden="1" customWidth="1"/>
    <col min="4323" max="4325" width="9.453125" style="4" customWidth="1"/>
    <col min="4326" max="4326" width="0" style="4" hidden="1" customWidth="1"/>
    <col min="4327" max="4329" width="9.453125" style="4" customWidth="1"/>
    <col min="4330" max="4330" width="0" style="4" hidden="1" customWidth="1"/>
    <col min="4331" max="4333" width="9.453125" style="4" customWidth="1"/>
    <col min="4334" max="4334" width="0" style="4" hidden="1" customWidth="1"/>
    <col min="4335" max="4337" width="9.453125" style="4" customWidth="1"/>
    <col min="4338" max="4338" width="0" style="4" hidden="1" customWidth="1"/>
    <col min="4339" max="4339" width="15.54296875" style="4" bestFit="1" customWidth="1"/>
    <col min="4340" max="4341" width="9.453125" style="4" customWidth="1"/>
    <col min="4342" max="4342" width="13.54296875" style="4" bestFit="1" customWidth="1"/>
    <col min="4343" max="4343" width="47.54296875" style="4" customWidth="1"/>
    <col min="4344" max="4344" width="39.453125" style="4" bestFit="1" customWidth="1"/>
    <col min="4345" max="4386" width="9.453125" style="4" customWidth="1"/>
    <col min="4387" max="4387" width="15.453125" style="4" customWidth="1"/>
    <col min="4388" max="4388" width="45.453125" style="4" customWidth="1"/>
    <col min="4389" max="4389" width="11.54296875" style="4" customWidth="1"/>
    <col min="4390" max="4404" width="0" style="4" hidden="1" customWidth="1"/>
    <col min="4405" max="4407" width="9.453125" style="4" bestFit="1" customWidth="1"/>
    <col min="4408" max="4408" width="9.453125" style="4" customWidth="1"/>
    <col min="4409" max="4568" width="0" style="4" hidden="1"/>
    <col min="4569" max="4569" width="0" style="4" hidden="1" customWidth="1"/>
    <col min="4570" max="4570" width="28.54296875" style="4" bestFit="1" customWidth="1"/>
    <col min="4571" max="4571" width="18.453125" style="4" customWidth="1"/>
    <col min="4572" max="4572" width="4.453125" style="4" bestFit="1" customWidth="1"/>
    <col min="4573" max="4573" width="106.453125" style="4" bestFit="1" customWidth="1"/>
    <col min="4574" max="4574" width="21.54296875" style="4" bestFit="1" customWidth="1"/>
    <col min="4575" max="4575" width="15.54296875" style="4" bestFit="1" customWidth="1"/>
    <col min="4576" max="4577" width="9.453125" style="4" customWidth="1"/>
    <col min="4578" max="4578" width="0" style="4" hidden="1" customWidth="1"/>
    <col min="4579" max="4581" width="9.453125" style="4" customWidth="1"/>
    <col min="4582" max="4582" width="0" style="4" hidden="1" customWidth="1"/>
    <col min="4583" max="4585" width="9.453125" style="4" customWidth="1"/>
    <col min="4586" max="4586" width="0" style="4" hidden="1" customWidth="1"/>
    <col min="4587" max="4589" width="9.453125" style="4" customWidth="1"/>
    <col min="4590" max="4590" width="0" style="4" hidden="1" customWidth="1"/>
    <col min="4591" max="4593" width="9.453125" style="4" customWidth="1"/>
    <col min="4594" max="4594" width="0" style="4" hidden="1" customWidth="1"/>
    <col min="4595" max="4595" width="15.54296875" style="4" bestFit="1" customWidth="1"/>
    <col min="4596" max="4597" width="9.453125" style="4" customWidth="1"/>
    <col min="4598" max="4598" width="13.54296875" style="4" bestFit="1" customWidth="1"/>
    <col min="4599" max="4599" width="47.54296875" style="4" customWidth="1"/>
    <col min="4600" max="4600" width="39.453125" style="4" bestFit="1" customWidth="1"/>
    <col min="4601" max="4642" width="9.453125" style="4" customWidth="1"/>
    <col min="4643" max="4643" width="15.453125" style="4" customWidth="1"/>
    <col min="4644" max="4644" width="45.453125" style="4" customWidth="1"/>
    <col min="4645" max="4645" width="11.54296875" style="4" customWidth="1"/>
    <col min="4646" max="4660" width="0" style="4" hidden="1" customWidth="1"/>
    <col min="4661" max="4663" width="9.453125" style="4" bestFit="1" customWidth="1"/>
    <col min="4664" max="4664" width="9.453125" style="4" customWidth="1"/>
    <col min="4665" max="4824" width="0" style="4" hidden="1"/>
    <col min="4825" max="4825" width="0" style="4" hidden="1" customWidth="1"/>
    <col min="4826" max="4826" width="28.54296875" style="4" bestFit="1" customWidth="1"/>
    <col min="4827" max="4827" width="18.453125" style="4" customWidth="1"/>
    <col min="4828" max="4828" width="4.453125" style="4" bestFit="1" customWidth="1"/>
    <col min="4829" max="4829" width="106.453125" style="4" bestFit="1" customWidth="1"/>
    <col min="4830" max="4830" width="21.54296875" style="4" bestFit="1" customWidth="1"/>
    <col min="4831" max="4831" width="15.54296875" style="4" bestFit="1" customWidth="1"/>
    <col min="4832" max="4833" width="9.453125" style="4" customWidth="1"/>
    <col min="4834" max="4834" width="0" style="4" hidden="1" customWidth="1"/>
    <col min="4835" max="4837" width="9.453125" style="4" customWidth="1"/>
    <col min="4838" max="4838" width="0" style="4" hidden="1" customWidth="1"/>
    <col min="4839" max="4841" width="9.453125" style="4" customWidth="1"/>
    <col min="4842" max="4842" width="0" style="4" hidden="1" customWidth="1"/>
    <col min="4843" max="4845" width="9.453125" style="4" customWidth="1"/>
    <col min="4846" max="4846" width="0" style="4" hidden="1" customWidth="1"/>
    <col min="4847" max="4849" width="9.453125" style="4" customWidth="1"/>
    <col min="4850" max="4850" width="0" style="4" hidden="1" customWidth="1"/>
    <col min="4851" max="4851" width="15.54296875" style="4" bestFit="1" customWidth="1"/>
    <col min="4852" max="4853" width="9.453125" style="4" customWidth="1"/>
    <col min="4854" max="4854" width="13.54296875" style="4" bestFit="1" customWidth="1"/>
    <col min="4855" max="4855" width="47.54296875" style="4" customWidth="1"/>
    <col min="4856" max="4856" width="39.453125" style="4" bestFit="1" customWidth="1"/>
    <col min="4857" max="4898" width="9.453125" style="4" customWidth="1"/>
    <col min="4899" max="4899" width="15.453125" style="4" customWidth="1"/>
    <col min="4900" max="4900" width="45.453125" style="4" customWidth="1"/>
    <col min="4901" max="4901" width="11.54296875" style="4" customWidth="1"/>
    <col min="4902" max="4916" width="0" style="4" hidden="1" customWidth="1"/>
    <col min="4917" max="4919" width="9.453125" style="4" bestFit="1" customWidth="1"/>
    <col min="4920" max="4920" width="9.453125" style="4" customWidth="1"/>
    <col min="4921" max="5080" width="0" style="4" hidden="1"/>
    <col min="5081" max="5081" width="0" style="4" hidden="1" customWidth="1"/>
    <col min="5082" max="5082" width="28.54296875" style="4" bestFit="1" customWidth="1"/>
    <col min="5083" max="5083" width="18.453125" style="4" customWidth="1"/>
    <col min="5084" max="5084" width="4.453125" style="4" bestFit="1" customWidth="1"/>
    <col min="5085" max="5085" width="106.453125" style="4" bestFit="1" customWidth="1"/>
    <col min="5086" max="5086" width="21.54296875" style="4" bestFit="1" customWidth="1"/>
    <col min="5087" max="5087" width="15.54296875" style="4" bestFit="1" customWidth="1"/>
    <col min="5088" max="5089" width="9.453125" style="4" customWidth="1"/>
    <col min="5090" max="5090" width="0" style="4" hidden="1" customWidth="1"/>
    <col min="5091" max="5093" width="9.453125" style="4" customWidth="1"/>
    <col min="5094" max="5094" width="0" style="4" hidden="1" customWidth="1"/>
    <col min="5095" max="5097" width="9.453125" style="4" customWidth="1"/>
    <col min="5098" max="5098" width="0" style="4" hidden="1" customWidth="1"/>
    <col min="5099" max="5101" width="9.453125" style="4" customWidth="1"/>
    <col min="5102" max="5102" width="0" style="4" hidden="1" customWidth="1"/>
    <col min="5103" max="5105" width="9.453125" style="4" customWidth="1"/>
    <col min="5106" max="5106" width="0" style="4" hidden="1" customWidth="1"/>
    <col min="5107" max="5107" width="15.54296875" style="4" bestFit="1" customWidth="1"/>
    <col min="5108" max="5109" width="9.453125" style="4" customWidth="1"/>
    <col min="5110" max="5110" width="13.54296875" style="4" bestFit="1" customWidth="1"/>
    <col min="5111" max="5111" width="47.54296875" style="4" customWidth="1"/>
    <col min="5112" max="5112" width="39.453125" style="4" bestFit="1" customWidth="1"/>
    <col min="5113" max="5154" width="9.453125" style="4" customWidth="1"/>
    <col min="5155" max="5155" width="15.453125" style="4" customWidth="1"/>
    <col min="5156" max="5156" width="45.453125" style="4" customWidth="1"/>
    <col min="5157" max="5157" width="11.54296875" style="4" customWidth="1"/>
    <col min="5158" max="5172" width="0" style="4" hidden="1" customWidth="1"/>
    <col min="5173" max="5175" width="9.453125" style="4" bestFit="1" customWidth="1"/>
    <col min="5176" max="5176" width="9.453125" style="4" customWidth="1"/>
    <col min="5177" max="5336" width="0" style="4" hidden="1"/>
    <col min="5337" max="5337" width="0" style="4" hidden="1" customWidth="1"/>
    <col min="5338" max="5338" width="28.54296875" style="4" bestFit="1" customWidth="1"/>
    <col min="5339" max="5339" width="18.453125" style="4" customWidth="1"/>
    <col min="5340" max="5340" width="4.453125" style="4" bestFit="1" customWidth="1"/>
    <col min="5341" max="5341" width="106.453125" style="4" bestFit="1" customWidth="1"/>
    <col min="5342" max="5342" width="21.54296875" style="4" bestFit="1" customWidth="1"/>
    <col min="5343" max="5343" width="15.54296875" style="4" bestFit="1" customWidth="1"/>
    <col min="5344" max="5345" width="9.453125" style="4" customWidth="1"/>
    <col min="5346" max="5346" width="0" style="4" hidden="1" customWidth="1"/>
    <col min="5347" max="5349" width="9.453125" style="4" customWidth="1"/>
    <col min="5350" max="5350" width="0" style="4" hidden="1" customWidth="1"/>
    <col min="5351" max="5353" width="9.453125" style="4" customWidth="1"/>
    <col min="5354" max="5354" width="0" style="4" hidden="1" customWidth="1"/>
    <col min="5355" max="5357" width="9.453125" style="4" customWidth="1"/>
    <col min="5358" max="5358" width="0" style="4" hidden="1" customWidth="1"/>
    <col min="5359" max="5361" width="9.453125" style="4" customWidth="1"/>
    <col min="5362" max="5362" width="0" style="4" hidden="1" customWidth="1"/>
    <col min="5363" max="5363" width="15.54296875" style="4" bestFit="1" customWidth="1"/>
    <col min="5364" max="5365" width="9.453125" style="4" customWidth="1"/>
    <col min="5366" max="5366" width="13.54296875" style="4" bestFit="1" customWidth="1"/>
    <col min="5367" max="5367" width="47.54296875" style="4" customWidth="1"/>
    <col min="5368" max="5368" width="39.453125" style="4" bestFit="1" customWidth="1"/>
    <col min="5369" max="5410" width="9.453125" style="4" customWidth="1"/>
    <col min="5411" max="5411" width="15.453125" style="4" customWidth="1"/>
    <col min="5412" max="5412" width="45.453125" style="4" customWidth="1"/>
    <col min="5413" max="5413" width="11.54296875" style="4" customWidth="1"/>
    <col min="5414" max="5428" width="0" style="4" hidden="1" customWidth="1"/>
    <col min="5429" max="5431" width="9.453125" style="4" bestFit="1" customWidth="1"/>
    <col min="5432" max="5432" width="9.453125" style="4" customWidth="1"/>
    <col min="5433" max="5592" width="0" style="4" hidden="1"/>
    <col min="5593" max="5593" width="0" style="4" hidden="1" customWidth="1"/>
    <col min="5594" max="5594" width="28.54296875" style="4" bestFit="1" customWidth="1"/>
    <col min="5595" max="5595" width="18.453125" style="4" customWidth="1"/>
    <col min="5596" max="5596" width="4.453125" style="4" bestFit="1" customWidth="1"/>
    <col min="5597" max="5597" width="106.453125" style="4" bestFit="1" customWidth="1"/>
    <col min="5598" max="5598" width="21.54296875" style="4" bestFit="1" customWidth="1"/>
    <col min="5599" max="5599" width="15.54296875" style="4" bestFit="1" customWidth="1"/>
    <col min="5600" max="5601" width="9.453125" style="4" customWidth="1"/>
    <col min="5602" max="5602" width="0" style="4" hidden="1" customWidth="1"/>
    <col min="5603" max="5605" width="9.453125" style="4" customWidth="1"/>
    <col min="5606" max="5606" width="0" style="4" hidden="1" customWidth="1"/>
    <col min="5607" max="5609" width="9.453125" style="4" customWidth="1"/>
    <col min="5610" max="5610" width="0" style="4" hidden="1" customWidth="1"/>
    <col min="5611" max="5613" width="9.453125" style="4" customWidth="1"/>
    <col min="5614" max="5614" width="0" style="4" hidden="1" customWidth="1"/>
    <col min="5615" max="5617" width="9.453125" style="4" customWidth="1"/>
    <col min="5618" max="5618" width="0" style="4" hidden="1" customWidth="1"/>
    <col min="5619" max="5619" width="15.54296875" style="4" bestFit="1" customWidth="1"/>
    <col min="5620" max="5621" width="9.453125" style="4" customWidth="1"/>
    <col min="5622" max="5622" width="13.54296875" style="4" bestFit="1" customWidth="1"/>
    <col min="5623" max="5623" width="47.54296875" style="4" customWidth="1"/>
    <col min="5624" max="5624" width="39.453125" style="4" bestFit="1" customWidth="1"/>
    <col min="5625" max="5666" width="9.453125" style="4" customWidth="1"/>
    <col min="5667" max="5667" width="15.453125" style="4" customWidth="1"/>
    <col min="5668" max="5668" width="45.453125" style="4" customWidth="1"/>
    <col min="5669" max="5669" width="11.54296875" style="4" customWidth="1"/>
    <col min="5670" max="5684" width="0" style="4" hidden="1" customWidth="1"/>
    <col min="5685" max="5687" width="9.453125" style="4" bestFit="1" customWidth="1"/>
    <col min="5688" max="5688" width="9.453125" style="4" customWidth="1"/>
    <col min="5689" max="5848" width="0" style="4" hidden="1"/>
    <col min="5849" max="5849" width="0" style="4" hidden="1" customWidth="1"/>
    <col min="5850" max="5850" width="28.54296875" style="4" bestFit="1" customWidth="1"/>
    <col min="5851" max="5851" width="18.453125" style="4" customWidth="1"/>
    <col min="5852" max="5852" width="4.453125" style="4" bestFit="1" customWidth="1"/>
    <col min="5853" max="5853" width="106.453125" style="4" bestFit="1" customWidth="1"/>
    <col min="5854" max="5854" width="21.54296875" style="4" bestFit="1" customWidth="1"/>
    <col min="5855" max="5855" width="15.54296875" style="4" bestFit="1" customWidth="1"/>
    <col min="5856" max="5857" width="9.453125" style="4" customWidth="1"/>
    <col min="5858" max="5858" width="0" style="4" hidden="1" customWidth="1"/>
    <col min="5859" max="5861" width="9.453125" style="4" customWidth="1"/>
    <col min="5862" max="5862" width="0" style="4" hidden="1" customWidth="1"/>
    <col min="5863" max="5865" width="9.453125" style="4" customWidth="1"/>
    <col min="5866" max="5866" width="0" style="4" hidden="1" customWidth="1"/>
    <col min="5867" max="5869" width="9.453125" style="4" customWidth="1"/>
    <col min="5870" max="5870" width="0" style="4" hidden="1" customWidth="1"/>
    <col min="5871" max="5873" width="9.453125" style="4" customWidth="1"/>
    <col min="5874" max="5874" width="0" style="4" hidden="1" customWidth="1"/>
    <col min="5875" max="5875" width="15.54296875" style="4" bestFit="1" customWidth="1"/>
    <col min="5876" max="5877" width="9.453125" style="4" customWidth="1"/>
    <col min="5878" max="5878" width="13.54296875" style="4" bestFit="1" customWidth="1"/>
    <col min="5879" max="5879" width="47.54296875" style="4" customWidth="1"/>
    <col min="5880" max="5880" width="39.453125" style="4" bestFit="1" customWidth="1"/>
    <col min="5881" max="5922" width="9.453125" style="4" customWidth="1"/>
    <col min="5923" max="5923" width="15.453125" style="4" customWidth="1"/>
    <col min="5924" max="5924" width="45.453125" style="4" customWidth="1"/>
    <col min="5925" max="5925" width="11.54296875" style="4" customWidth="1"/>
    <col min="5926" max="5940" width="0" style="4" hidden="1" customWidth="1"/>
    <col min="5941" max="5943" width="9.453125" style="4" bestFit="1" customWidth="1"/>
    <col min="5944" max="5944" width="9.453125" style="4" customWidth="1"/>
    <col min="5945" max="6104" width="0" style="4" hidden="1"/>
    <col min="6105" max="6105" width="0" style="4" hidden="1" customWidth="1"/>
    <col min="6106" max="6106" width="28.54296875" style="4" bestFit="1" customWidth="1"/>
    <col min="6107" max="6107" width="18.453125" style="4" customWidth="1"/>
    <col min="6108" max="6108" width="4.453125" style="4" bestFit="1" customWidth="1"/>
    <col min="6109" max="6109" width="106.453125" style="4" bestFit="1" customWidth="1"/>
    <col min="6110" max="6110" width="21.54296875" style="4" bestFit="1" customWidth="1"/>
    <col min="6111" max="6111" width="15.54296875" style="4" bestFit="1" customWidth="1"/>
    <col min="6112" max="6113" width="9.453125" style="4" customWidth="1"/>
    <col min="6114" max="6114" width="0" style="4" hidden="1" customWidth="1"/>
    <col min="6115" max="6117" width="9.453125" style="4" customWidth="1"/>
    <col min="6118" max="6118" width="0" style="4" hidden="1" customWidth="1"/>
    <col min="6119" max="6121" width="9.453125" style="4" customWidth="1"/>
    <col min="6122" max="6122" width="0" style="4" hidden="1" customWidth="1"/>
    <col min="6123" max="6125" width="9.453125" style="4" customWidth="1"/>
    <col min="6126" max="6126" width="0" style="4" hidden="1" customWidth="1"/>
    <col min="6127" max="6129" width="9.453125" style="4" customWidth="1"/>
    <col min="6130" max="6130" width="0" style="4" hidden="1" customWidth="1"/>
    <col min="6131" max="6131" width="15.54296875" style="4" bestFit="1" customWidth="1"/>
    <col min="6132" max="6133" width="9.453125" style="4" customWidth="1"/>
    <col min="6134" max="6134" width="13.54296875" style="4" bestFit="1" customWidth="1"/>
    <col min="6135" max="6135" width="47.54296875" style="4" customWidth="1"/>
    <col min="6136" max="6136" width="39.453125" style="4" bestFit="1" customWidth="1"/>
    <col min="6137" max="6178" width="9.453125" style="4" customWidth="1"/>
    <col min="6179" max="6179" width="15.453125" style="4" customWidth="1"/>
    <col min="6180" max="6180" width="45.453125" style="4" customWidth="1"/>
    <col min="6181" max="6181" width="11.54296875" style="4" customWidth="1"/>
    <col min="6182" max="6196" width="0" style="4" hidden="1" customWidth="1"/>
    <col min="6197" max="6199" width="9.453125" style="4" bestFit="1" customWidth="1"/>
    <col min="6200" max="6200" width="9.453125" style="4" customWidth="1"/>
    <col min="6201" max="6360" width="0" style="4" hidden="1"/>
    <col min="6361" max="6361" width="0" style="4" hidden="1" customWidth="1"/>
    <col min="6362" max="6362" width="28.54296875" style="4" bestFit="1" customWidth="1"/>
    <col min="6363" max="6363" width="18.453125" style="4" customWidth="1"/>
    <col min="6364" max="6364" width="4.453125" style="4" bestFit="1" customWidth="1"/>
    <col min="6365" max="6365" width="106.453125" style="4" bestFit="1" customWidth="1"/>
    <col min="6366" max="6366" width="21.54296875" style="4" bestFit="1" customWidth="1"/>
    <col min="6367" max="6367" width="15.54296875" style="4" bestFit="1" customWidth="1"/>
    <col min="6368" max="6369" width="9.453125" style="4" customWidth="1"/>
    <col min="6370" max="6370" width="0" style="4" hidden="1" customWidth="1"/>
    <col min="6371" max="6373" width="9.453125" style="4" customWidth="1"/>
    <col min="6374" max="6374" width="0" style="4" hidden="1" customWidth="1"/>
    <col min="6375" max="6377" width="9.453125" style="4" customWidth="1"/>
    <col min="6378" max="6378" width="0" style="4" hidden="1" customWidth="1"/>
    <col min="6379" max="6381" width="9.453125" style="4" customWidth="1"/>
    <col min="6382" max="6382" width="0" style="4" hidden="1" customWidth="1"/>
    <col min="6383" max="6385" width="9.453125" style="4" customWidth="1"/>
    <col min="6386" max="6386" width="0" style="4" hidden="1" customWidth="1"/>
    <col min="6387" max="6387" width="15.54296875" style="4" bestFit="1" customWidth="1"/>
    <col min="6388" max="6389" width="9.453125" style="4" customWidth="1"/>
    <col min="6390" max="6390" width="13.54296875" style="4" bestFit="1" customWidth="1"/>
    <col min="6391" max="6391" width="47.54296875" style="4" customWidth="1"/>
    <col min="6392" max="6392" width="39.453125" style="4" bestFit="1" customWidth="1"/>
    <col min="6393" max="6434" width="9.453125" style="4" customWidth="1"/>
    <col min="6435" max="6435" width="15.453125" style="4" customWidth="1"/>
    <col min="6436" max="6436" width="45.453125" style="4" customWidth="1"/>
    <col min="6437" max="6437" width="11.54296875" style="4" customWidth="1"/>
    <col min="6438" max="6452" width="0" style="4" hidden="1" customWidth="1"/>
    <col min="6453" max="6455" width="9.453125" style="4" bestFit="1" customWidth="1"/>
    <col min="6456" max="6456" width="9.453125" style="4" customWidth="1"/>
    <col min="6457" max="6616" width="0" style="4" hidden="1"/>
    <col min="6617" max="6617" width="0" style="4" hidden="1" customWidth="1"/>
    <col min="6618" max="6618" width="28.54296875" style="4" bestFit="1" customWidth="1"/>
    <col min="6619" max="6619" width="18.453125" style="4" customWidth="1"/>
    <col min="6620" max="6620" width="4.453125" style="4" bestFit="1" customWidth="1"/>
    <col min="6621" max="6621" width="106.453125" style="4" bestFit="1" customWidth="1"/>
    <col min="6622" max="6622" width="21.54296875" style="4" bestFit="1" customWidth="1"/>
    <col min="6623" max="6623" width="15.54296875" style="4" bestFit="1" customWidth="1"/>
    <col min="6624" max="6625" width="9.453125" style="4" customWidth="1"/>
    <col min="6626" max="6626" width="0" style="4" hidden="1" customWidth="1"/>
    <col min="6627" max="6629" width="9.453125" style="4" customWidth="1"/>
    <col min="6630" max="6630" width="0" style="4" hidden="1" customWidth="1"/>
    <col min="6631" max="6633" width="9.453125" style="4" customWidth="1"/>
    <col min="6634" max="6634" width="0" style="4" hidden="1" customWidth="1"/>
    <col min="6635" max="6637" width="9.453125" style="4" customWidth="1"/>
    <col min="6638" max="6638" width="0" style="4" hidden="1" customWidth="1"/>
    <col min="6639" max="6641" width="9.453125" style="4" customWidth="1"/>
    <col min="6642" max="6642" width="0" style="4" hidden="1" customWidth="1"/>
    <col min="6643" max="6643" width="15.54296875" style="4" bestFit="1" customWidth="1"/>
    <col min="6644" max="6645" width="9.453125" style="4" customWidth="1"/>
    <col min="6646" max="6646" width="13.54296875" style="4" bestFit="1" customWidth="1"/>
    <col min="6647" max="6647" width="47.54296875" style="4" customWidth="1"/>
    <col min="6648" max="6648" width="39.453125" style="4" bestFit="1" customWidth="1"/>
    <col min="6649" max="6690" width="9.453125" style="4" customWidth="1"/>
    <col min="6691" max="6691" width="15.453125" style="4" customWidth="1"/>
    <col min="6692" max="6692" width="45.453125" style="4" customWidth="1"/>
    <col min="6693" max="6693" width="11.54296875" style="4" customWidth="1"/>
    <col min="6694" max="6708" width="0" style="4" hidden="1" customWidth="1"/>
    <col min="6709" max="6711" width="9.453125" style="4" bestFit="1" customWidth="1"/>
    <col min="6712" max="6712" width="9.453125" style="4" customWidth="1"/>
    <col min="6713" max="6872" width="0" style="4" hidden="1"/>
    <col min="6873" max="6873" width="0" style="4" hidden="1" customWidth="1"/>
    <col min="6874" max="6874" width="28.54296875" style="4" bestFit="1" customWidth="1"/>
    <col min="6875" max="6875" width="18.453125" style="4" customWidth="1"/>
    <col min="6876" max="6876" width="4.453125" style="4" bestFit="1" customWidth="1"/>
    <col min="6877" max="6877" width="106.453125" style="4" bestFit="1" customWidth="1"/>
    <col min="6878" max="6878" width="21.54296875" style="4" bestFit="1" customWidth="1"/>
    <col min="6879" max="6879" width="15.54296875" style="4" bestFit="1" customWidth="1"/>
    <col min="6880" max="6881" width="9.453125" style="4" customWidth="1"/>
    <col min="6882" max="6882" width="0" style="4" hidden="1" customWidth="1"/>
    <col min="6883" max="6885" width="9.453125" style="4" customWidth="1"/>
    <col min="6886" max="6886" width="0" style="4" hidden="1" customWidth="1"/>
    <col min="6887" max="6889" width="9.453125" style="4" customWidth="1"/>
    <col min="6890" max="6890" width="0" style="4" hidden="1" customWidth="1"/>
    <col min="6891" max="6893" width="9.453125" style="4" customWidth="1"/>
    <col min="6894" max="6894" width="0" style="4" hidden="1" customWidth="1"/>
    <col min="6895" max="6897" width="9.453125" style="4" customWidth="1"/>
    <col min="6898" max="6898" width="0" style="4" hidden="1" customWidth="1"/>
    <col min="6899" max="6899" width="15.54296875" style="4" bestFit="1" customWidth="1"/>
    <col min="6900" max="6901" width="9.453125" style="4" customWidth="1"/>
    <col min="6902" max="6902" width="13.54296875" style="4" bestFit="1" customWidth="1"/>
    <col min="6903" max="6903" width="47.54296875" style="4" customWidth="1"/>
    <col min="6904" max="6904" width="39.453125" style="4" bestFit="1" customWidth="1"/>
    <col min="6905" max="6946" width="9.453125" style="4" customWidth="1"/>
    <col min="6947" max="6947" width="15.453125" style="4" customWidth="1"/>
    <col min="6948" max="6948" width="45.453125" style="4" customWidth="1"/>
    <col min="6949" max="6949" width="11.54296875" style="4" customWidth="1"/>
    <col min="6950" max="6964" width="0" style="4" hidden="1" customWidth="1"/>
    <col min="6965" max="6967" width="9.453125" style="4" bestFit="1" customWidth="1"/>
    <col min="6968" max="6968" width="9.453125" style="4" customWidth="1"/>
    <col min="6969" max="7128" width="0" style="4" hidden="1"/>
    <col min="7129" max="7129" width="0" style="4" hidden="1" customWidth="1"/>
    <col min="7130" max="7130" width="28.54296875" style="4" bestFit="1" customWidth="1"/>
    <col min="7131" max="7131" width="18.453125" style="4" customWidth="1"/>
    <col min="7132" max="7132" width="4.453125" style="4" bestFit="1" customWidth="1"/>
    <col min="7133" max="7133" width="106.453125" style="4" bestFit="1" customWidth="1"/>
    <col min="7134" max="7134" width="21.54296875" style="4" bestFit="1" customWidth="1"/>
    <col min="7135" max="7135" width="15.54296875" style="4" bestFit="1" customWidth="1"/>
    <col min="7136" max="7137" width="9.453125" style="4" customWidth="1"/>
    <col min="7138" max="7138" width="0" style="4" hidden="1" customWidth="1"/>
    <col min="7139" max="7141" width="9.453125" style="4" customWidth="1"/>
    <col min="7142" max="7142" width="0" style="4" hidden="1" customWidth="1"/>
    <col min="7143" max="7145" width="9.453125" style="4" customWidth="1"/>
    <col min="7146" max="7146" width="0" style="4" hidden="1" customWidth="1"/>
    <col min="7147" max="7149" width="9.453125" style="4" customWidth="1"/>
    <col min="7150" max="7150" width="0" style="4" hidden="1" customWidth="1"/>
    <col min="7151" max="7153" width="9.453125" style="4" customWidth="1"/>
    <col min="7154" max="7154" width="0" style="4" hidden="1" customWidth="1"/>
    <col min="7155" max="7155" width="15.54296875" style="4" bestFit="1" customWidth="1"/>
    <col min="7156" max="7157" width="9.453125" style="4" customWidth="1"/>
    <col min="7158" max="7158" width="13.54296875" style="4" bestFit="1" customWidth="1"/>
    <col min="7159" max="7159" width="47.54296875" style="4" customWidth="1"/>
    <col min="7160" max="7160" width="39.453125" style="4" bestFit="1" customWidth="1"/>
    <col min="7161" max="7202" width="9.453125" style="4" customWidth="1"/>
    <col min="7203" max="7203" width="15.453125" style="4" customWidth="1"/>
    <col min="7204" max="7204" width="45.453125" style="4" customWidth="1"/>
    <col min="7205" max="7205" width="11.54296875" style="4" customWidth="1"/>
    <col min="7206" max="7220" width="0" style="4" hidden="1" customWidth="1"/>
    <col min="7221" max="7223" width="9.453125" style="4" bestFit="1" customWidth="1"/>
    <col min="7224" max="7224" width="9.453125" style="4" customWidth="1"/>
    <col min="7225" max="7384" width="0" style="4" hidden="1"/>
    <col min="7385" max="7385" width="0" style="4" hidden="1" customWidth="1"/>
    <col min="7386" max="7386" width="28.54296875" style="4" bestFit="1" customWidth="1"/>
    <col min="7387" max="7387" width="18.453125" style="4" customWidth="1"/>
    <col min="7388" max="7388" width="4.453125" style="4" bestFit="1" customWidth="1"/>
    <col min="7389" max="7389" width="106.453125" style="4" bestFit="1" customWidth="1"/>
    <col min="7390" max="7390" width="21.54296875" style="4" bestFit="1" customWidth="1"/>
    <col min="7391" max="7391" width="15.54296875" style="4" bestFit="1" customWidth="1"/>
    <col min="7392" max="7393" width="9.453125" style="4" customWidth="1"/>
    <col min="7394" max="7394" width="0" style="4" hidden="1" customWidth="1"/>
    <col min="7395" max="7397" width="9.453125" style="4" customWidth="1"/>
    <col min="7398" max="7398" width="0" style="4" hidden="1" customWidth="1"/>
    <col min="7399" max="7401" width="9.453125" style="4" customWidth="1"/>
    <col min="7402" max="7402" width="0" style="4" hidden="1" customWidth="1"/>
    <col min="7403" max="7405" width="9.453125" style="4" customWidth="1"/>
    <col min="7406" max="7406" width="0" style="4" hidden="1" customWidth="1"/>
    <col min="7407" max="7409" width="9.453125" style="4" customWidth="1"/>
    <col min="7410" max="7410" width="0" style="4" hidden="1" customWidth="1"/>
    <col min="7411" max="7411" width="15.54296875" style="4" bestFit="1" customWidth="1"/>
    <col min="7412" max="7413" width="9.453125" style="4" customWidth="1"/>
    <col min="7414" max="7414" width="13.54296875" style="4" bestFit="1" customWidth="1"/>
    <col min="7415" max="7415" width="47.54296875" style="4" customWidth="1"/>
    <col min="7416" max="7416" width="39.453125" style="4" bestFit="1" customWidth="1"/>
    <col min="7417" max="7458" width="9.453125" style="4" customWidth="1"/>
    <col min="7459" max="7459" width="15.453125" style="4" customWidth="1"/>
    <col min="7460" max="7460" width="45.453125" style="4" customWidth="1"/>
    <col min="7461" max="7461" width="11.54296875" style="4" customWidth="1"/>
    <col min="7462" max="7476" width="0" style="4" hidden="1" customWidth="1"/>
    <col min="7477" max="7479" width="9.453125" style="4" bestFit="1" customWidth="1"/>
    <col min="7480" max="7480" width="9.453125" style="4" customWidth="1"/>
    <col min="7481" max="7640" width="0" style="4" hidden="1"/>
    <col min="7641" max="7641" width="0" style="4" hidden="1" customWidth="1"/>
    <col min="7642" max="7642" width="28.54296875" style="4" bestFit="1" customWidth="1"/>
    <col min="7643" max="7643" width="18.453125" style="4" customWidth="1"/>
    <col min="7644" max="7644" width="4.453125" style="4" bestFit="1" customWidth="1"/>
    <col min="7645" max="7645" width="106.453125" style="4" bestFit="1" customWidth="1"/>
    <col min="7646" max="7646" width="21.54296875" style="4" bestFit="1" customWidth="1"/>
    <col min="7647" max="7647" width="15.54296875" style="4" bestFit="1" customWidth="1"/>
    <col min="7648" max="7649" width="9.453125" style="4" customWidth="1"/>
    <col min="7650" max="7650" width="0" style="4" hidden="1" customWidth="1"/>
    <col min="7651" max="7653" width="9.453125" style="4" customWidth="1"/>
    <col min="7654" max="7654" width="0" style="4" hidden="1" customWidth="1"/>
    <col min="7655" max="7657" width="9.453125" style="4" customWidth="1"/>
    <col min="7658" max="7658" width="0" style="4" hidden="1" customWidth="1"/>
    <col min="7659" max="7661" width="9.453125" style="4" customWidth="1"/>
    <col min="7662" max="7662" width="0" style="4" hidden="1" customWidth="1"/>
    <col min="7663" max="7665" width="9.453125" style="4" customWidth="1"/>
    <col min="7666" max="7666" width="0" style="4" hidden="1" customWidth="1"/>
    <col min="7667" max="7667" width="15.54296875" style="4" bestFit="1" customWidth="1"/>
    <col min="7668" max="7669" width="9.453125" style="4" customWidth="1"/>
    <col min="7670" max="7670" width="13.54296875" style="4" bestFit="1" customWidth="1"/>
    <col min="7671" max="7671" width="47.54296875" style="4" customWidth="1"/>
    <col min="7672" max="7672" width="39.453125" style="4" bestFit="1" customWidth="1"/>
    <col min="7673" max="7714" width="9.453125" style="4" customWidth="1"/>
    <col min="7715" max="7715" width="15.453125" style="4" customWidth="1"/>
    <col min="7716" max="7716" width="45.453125" style="4" customWidth="1"/>
    <col min="7717" max="7717" width="11.54296875" style="4" customWidth="1"/>
    <col min="7718" max="7732" width="0" style="4" hidden="1" customWidth="1"/>
    <col min="7733" max="7735" width="9.453125" style="4" bestFit="1" customWidth="1"/>
    <col min="7736" max="7736" width="9.453125" style="4" customWidth="1"/>
    <col min="7737" max="7896" width="0" style="4" hidden="1"/>
    <col min="7897" max="7897" width="0" style="4" hidden="1" customWidth="1"/>
    <col min="7898" max="7898" width="28.54296875" style="4" bestFit="1" customWidth="1"/>
    <col min="7899" max="7899" width="18.453125" style="4" customWidth="1"/>
    <col min="7900" max="7900" width="4.453125" style="4" bestFit="1" customWidth="1"/>
    <col min="7901" max="7901" width="106.453125" style="4" bestFit="1" customWidth="1"/>
    <col min="7902" max="7902" width="21.54296875" style="4" bestFit="1" customWidth="1"/>
    <col min="7903" max="7903" width="15.54296875" style="4" bestFit="1" customWidth="1"/>
    <col min="7904" max="7905" width="9.453125" style="4" customWidth="1"/>
    <col min="7906" max="7906" width="0" style="4" hidden="1" customWidth="1"/>
    <col min="7907" max="7909" width="9.453125" style="4" customWidth="1"/>
    <col min="7910" max="7910" width="0" style="4" hidden="1" customWidth="1"/>
    <col min="7911" max="7913" width="9.453125" style="4" customWidth="1"/>
    <col min="7914" max="7914" width="0" style="4" hidden="1" customWidth="1"/>
    <col min="7915" max="7917" width="9.453125" style="4" customWidth="1"/>
    <col min="7918" max="7918" width="0" style="4" hidden="1" customWidth="1"/>
    <col min="7919" max="7921" width="9.453125" style="4" customWidth="1"/>
    <col min="7922" max="7922" width="0" style="4" hidden="1" customWidth="1"/>
    <col min="7923" max="7923" width="15.54296875" style="4" bestFit="1" customWidth="1"/>
    <col min="7924" max="7925" width="9.453125" style="4" customWidth="1"/>
    <col min="7926" max="7926" width="13.54296875" style="4" bestFit="1" customWidth="1"/>
    <col min="7927" max="7927" width="47.54296875" style="4" customWidth="1"/>
    <col min="7928" max="7928" width="39.453125" style="4" bestFit="1" customWidth="1"/>
    <col min="7929" max="7970" width="9.453125" style="4" customWidth="1"/>
    <col min="7971" max="7971" width="15.453125" style="4" customWidth="1"/>
    <col min="7972" max="7972" width="45.453125" style="4" customWidth="1"/>
    <col min="7973" max="7973" width="11.54296875" style="4" customWidth="1"/>
    <col min="7974" max="7988" width="0" style="4" hidden="1" customWidth="1"/>
    <col min="7989" max="7991" width="9.453125" style="4" bestFit="1" customWidth="1"/>
    <col min="7992" max="7992" width="9.453125" style="4" customWidth="1"/>
    <col min="7993" max="8152" width="0" style="4" hidden="1"/>
    <col min="8153" max="8153" width="0" style="4" hidden="1" customWidth="1"/>
    <col min="8154" max="8154" width="28.54296875" style="4" bestFit="1" customWidth="1"/>
    <col min="8155" max="8155" width="18.453125" style="4" customWidth="1"/>
    <col min="8156" max="8156" width="4.453125" style="4" bestFit="1" customWidth="1"/>
    <col min="8157" max="8157" width="106.453125" style="4" bestFit="1" customWidth="1"/>
    <col min="8158" max="8158" width="21.54296875" style="4" bestFit="1" customWidth="1"/>
    <col min="8159" max="8159" width="15.54296875" style="4" bestFit="1" customWidth="1"/>
    <col min="8160" max="8161" width="9.453125" style="4" customWidth="1"/>
    <col min="8162" max="8162" width="0" style="4" hidden="1" customWidth="1"/>
    <col min="8163" max="8165" width="9.453125" style="4" customWidth="1"/>
    <col min="8166" max="8166" width="0" style="4" hidden="1" customWidth="1"/>
    <col min="8167" max="8169" width="9.453125" style="4" customWidth="1"/>
    <col min="8170" max="8170" width="0" style="4" hidden="1" customWidth="1"/>
    <col min="8171" max="8173" width="9.453125" style="4" customWidth="1"/>
    <col min="8174" max="8174" width="0" style="4" hidden="1" customWidth="1"/>
    <col min="8175" max="8177" width="9.453125" style="4" customWidth="1"/>
    <col min="8178" max="8178" width="0" style="4" hidden="1" customWidth="1"/>
    <col min="8179" max="8179" width="15.54296875" style="4" bestFit="1" customWidth="1"/>
    <col min="8180" max="8181" width="9.453125" style="4" customWidth="1"/>
    <col min="8182" max="8182" width="13.54296875" style="4" bestFit="1" customWidth="1"/>
    <col min="8183" max="8183" width="47.54296875" style="4" customWidth="1"/>
    <col min="8184" max="8184" width="39.453125" style="4" bestFit="1" customWidth="1"/>
    <col min="8185" max="8226" width="9.453125" style="4" customWidth="1"/>
    <col min="8227" max="8227" width="15.453125" style="4" customWidth="1"/>
    <col min="8228" max="8228" width="45.453125" style="4" customWidth="1"/>
    <col min="8229" max="8229" width="11.54296875" style="4" customWidth="1"/>
    <col min="8230" max="8244" width="0" style="4" hidden="1" customWidth="1"/>
    <col min="8245" max="8247" width="9.453125" style="4" bestFit="1" customWidth="1"/>
    <col min="8248" max="8248" width="9.453125" style="4" customWidth="1"/>
    <col min="8249" max="8408" width="0" style="4" hidden="1"/>
    <col min="8409" max="8409" width="0" style="4" hidden="1" customWidth="1"/>
    <col min="8410" max="8410" width="28.54296875" style="4" bestFit="1" customWidth="1"/>
    <col min="8411" max="8411" width="18.453125" style="4" customWidth="1"/>
    <col min="8412" max="8412" width="4.453125" style="4" bestFit="1" customWidth="1"/>
    <col min="8413" max="8413" width="106.453125" style="4" bestFit="1" customWidth="1"/>
    <col min="8414" max="8414" width="21.54296875" style="4" bestFit="1" customWidth="1"/>
    <col min="8415" max="8415" width="15.54296875" style="4" bestFit="1" customWidth="1"/>
    <col min="8416" max="8417" width="9.453125" style="4" customWidth="1"/>
    <col min="8418" max="8418" width="0" style="4" hidden="1" customWidth="1"/>
    <col min="8419" max="8421" width="9.453125" style="4" customWidth="1"/>
    <col min="8422" max="8422" width="0" style="4" hidden="1" customWidth="1"/>
    <col min="8423" max="8425" width="9.453125" style="4" customWidth="1"/>
    <col min="8426" max="8426" width="0" style="4" hidden="1" customWidth="1"/>
    <col min="8427" max="8429" width="9.453125" style="4" customWidth="1"/>
    <col min="8430" max="8430" width="0" style="4" hidden="1" customWidth="1"/>
    <col min="8431" max="8433" width="9.453125" style="4" customWidth="1"/>
    <col min="8434" max="8434" width="0" style="4" hidden="1" customWidth="1"/>
    <col min="8435" max="8435" width="15.54296875" style="4" bestFit="1" customWidth="1"/>
    <col min="8436" max="8437" width="9.453125" style="4" customWidth="1"/>
    <col min="8438" max="8438" width="13.54296875" style="4" bestFit="1" customWidth="1"/>
    <col min="8439" max="8439" width="47.54296875" style="4" customWidth="1"/>
    <col min="8440" max="8440" width="39.453125" style="4" bestFit="1" customWidth="1"/>
    <col min="8441" max="8482" width="9.453125" style="4" customWidth="1"/>
    <col min="8483" max="8483" width="15.453125" style="4" customWidth="1"/>
    <col min="8484" max="8484" width="45.453125" style="4" customWidth="1"/>
    <col min="8485" max="8485" width="11.54296875" style="4" customWidth="1"/>
    <col min="8486" max="8500" width="0" style="4" hidden="1" customWidth="1"/>
    <col min="8501" max="8503" width="9.453125" style="4" bestFit="1" customWidth="1"/>
    <col min="8504" max="8504" width="9.453125" style="4" customWidth="1"/>
    <col min="8505" max="8664" width="0" style="4" hidden="1"/>
    <col min="8665" max="8665" width="0" style="4" hidden="1" customWidth="1"/>
    <col min="8666" max="8666" width="28.54296875" style="4" bestFit="1" customWidth="1"/>
    <col min="8667" max="8667" width="18.453125" style="4" customWidth="1"/>
    <col min="8668" max="8668" width="4.453125" style="4" bestFit="1" customWidth="1"/>
    <col min="8669" max="8669" width="106.453125" style="4" bestFit="1" customWidth="1"/>
    <col min="8670" max="8670" width="21.54296875" style="4" bestFit="1" customWidth="1"/>
    <col min="8671" max="8671" width="15.54296875" style="4" bestFit="1" customWidth="1"/>
    <col min="8672" max="8673" width="9.453125" style="4" customWidth="1"/>
    <col min="8674" max="8674" width="0" style="4" hidden="1" customWidth="1"/>
    <col min="8675" max="8677" width="9.453125" style="4" customWidth="1"/>
    <col min="8678" max="8678" width="0" style="4" hidden="1" customWidth="1"/>
    <col min="8679" max="8681" width="9.453125" style="4" customWidth="1"/>
    <col min="8682" max="8682" width="0" style="4" hidden="1" customWidth="1"/>
    <col min="8683" max="8685" width="9.453125" style="4" customWidth="1"/>
    <col min="8686" max="8686" width="0" style="4" hidden="1" customWidth="1"/>
    <col min="8687" max="8689" width="9.453125" style="4" customWidth="1"/>
    <col min="8690" max="8690" width="0" style="4" hidden="1" customWidth="1"/>
    <col min="8691" max="8691" width="15.54296875" style="4" bestFit="1" customWidth="1"/>
    <col min="8692" max="8693" width="9.453125" style="4" customWidth="1"/>
    <col min="8694" max="8694" width="13.54296875" style="4" bestFit="1" customWidth="1"/>
    <col min="8695" max="8695" width="47.54296875" style="4" customWidth="1"/>
    <col min="8696" max="8696" width="39.453125" style="4" bestFit="1" customWidth="1"/>
    <col min="8697" max="8738" width="9.453125" style="4" customWidth="1"/>
    <col min="8739" max="8739" width="15.453125" style="4" customWidth="1"/>
    <col min="8740" max="8740" width="45.453125" style="4" customWidth="1"/>
    <col min="8741" max="8741" width="11.54296875" style="4" customWidth="1"/>
    <col min="8742" max="8756" width="0" style="4" hidden="1" customWidth="1"/>
    <col min="8757" max="8759" width="9.453125" style="4" bestFit="1" customWidth="1"/>
    <col min="8760" max="8760" width="9.453125" style="4" customWidth="1"/>
    <col min="8761" max="8920" width="0" style="4" hidden="1"/>
    <col min="8921" max="8921" width="0" style="4" hidden="1" customWidth="1"/>
    <col min="8922" max="8922" width="28.54296875" style="4" bestFit="1" customWidth="1"/>
    <col min="8923" max="8923" width="18.453125" style="4" customWidth="1"/>
    <col min="8924" max="8924" width="4.453125" style="4" bestFit="1" customWidth="1"/>
    <col min="8925" max="8925" width="106.453125" style="4" bestFit="1" customWidth="1"/>
    <col min="8926" max="8926" width="21.54296875" style="4" bestFit="1" customWidth="1"/>
    <col min="8927" max="8927" width="15.54296875" style="4" bestFit="1" customWidth="1"/>
    <col min="8928" max="8929" width="9.453125" style="4" customWidth="1"/>
    <col min="8930" max="8930" width="0" style="4" hidden="1" customWidth="1"/>
    <col min="8931" max="8933" width="9.453125" style="4" customWidth="1"/>
    <col min="8934" max="8934" width="0" style="4" hidden="1" customWidth="1"/>
    <col min="8935" max="8937" width="9.453125" style="4" customWidth="1"/>
    <col min="8938" max="8938" width="0" style="4" hidden="1" customWidth="1"/>
    <col min="8939" max="8941" width="9.453125" style="4" customWidth="1"/>
    <col min="8942" max="8942" width="0" style="4" hidden="1" customWidth="1"/>
    <col min="8943" max="8945" width="9.453125" style="4" customWidth="1"/>
    <col min="8946" max="8946" width="0" style="4" hidden="1" customWidth="1"/>
    <col min="8947" max="8947" width="15.54296875" style="4" bestFit="1" customWidth="1"/>
    <col min="8948" max="8949" width="9.453125" style="4" customWidth="1"/>
    <col min="8950" max="8950" width="13.54296875" style="4" bestFit="1" customWidth="1"/>
    <col min="8951" max="8951" width="47.54296875" style="4" customWidth="1"/>
    <col min="8952" max="8952" width="39.453125" style="4" bestFit="1" customWidth="1"/>
    <col min="8953" max="8994" width="9.453125" style="4" customWidth="1"/>
    <col min="8995" max="8995" width="15.453125" style="4" customWidth="1"/>
    <col min="8996" max="8996" width="45.453125" style="4" customWidth="1"/>
    <col min="8997" max="8997" width="11.54296875" style="4" customWidth="1"/>
    <col min="8998" max="9012" width="0" style="4" hidden="1" customWidth="1"/>
    <col min="9013" max="9015" width="9.453125" style="4" bestFit="1" customWidth="1"/>
    <col min="9016" max="9016" width="9.453125" style="4" customWidth="1"/>
    <col min="9017" max="9176" width="0" style="4" hidden="1"/>
    <col min="9177" max="9177" width="0" style="4" hidden="1" customWidth="1"/>
    <col min="9178" max="9178" width="28.54296875" style="4" bestFit="1" customWidth="1"/>
    <col min="9179" max="9179" width="18.453125" style="4" customWidth="1"/>
    <col min="9180" max="9180" width="4.453125" style="4" bestFit="1" customWidth="1"/>
    <col min="9181" max="9181" width="106.453125" style="4" bestFit="1" customWidth="1"/>
    <col min="9182" max="9182" width="21.54296875" style="4" bestFit="1" customWidth="1"/>
    <col min="9183" max="9183" width="15.54296875" style="4" bestFit="1" customWidth="1"/>
    <col min="9184" max="9185" width="9.453125" style="4" customWidth="1"/>
    <col min="9186" max="9186" width="0" style="4" hidden="1" customWidth="1"/>
    <col min="9187" max="9189" width="9.453125" style="4" customWidth="1"/>
    <col min="9190" max="9190" width="0" style="4" hidden="1" customWidth="1"/>
    <col min="9191" max="9193" width="9.453125" style="4" customWidth="1"/>
    <col min="9194" max="9194" width="0" style="4" hidden="1" customWidth="1"/>
    <col min="9195" max="9197" width="9.453125" style="4" customWidth="1"/>
    <col min="9198" max="9198" width="0" style="4" hidden="1" customWidth="1"/>
    <col min="9199" max="9201" width="9.453125" style="4" customWidth="1"/>
    <col min="9202" max="9202" width="0" style="4" hidden="1" customWidth="1"/>
    <col min="9203" max="9203" width="15.54296875" style="4" bestFit="1" customWidth="1"/>
    <col min="9204" max="9205" width="9.453125" style="4" customWidth="1"/>
    <col min="9206" max="9206" width="13.54296875" style="4" bestFit="1" customWidth="1"/>
    <col min="9207" max="9207" width="47.54296875" style="4" customWidth="1"/>
    <col min="9208" max="9208" width="39.453125" style="4" bestFit="1" customWidth="1"/>
    <col min="9209" max="9250" width="9.453125" style="4" customWidth="1"/>
    <col min="9251" max="9251" width="15.453125" style="4" customWidth="1"/>
    <col min="9252" max="9252" width="45.453125" style="4" customWidth="1"/>
    <col min="9253" max="9253" width="11.54296875" style="4" customWidth="1"/>
    <col min="9254" max="9268" width="0" style="4" hidden="1" customWidth="1"/>
    <col min="9269" max="9271" width="9.453125" style="4" bestFit="1" customWidth="1"/>
    <col min="9272" max="9272" width="9.453125" style="4" customWidth="1"/>
    <col min="9273" max="9432" width="0" style="4" hidden="1"/>
    <col min="9433" max="9433" width="0" style="4" hidden="1" customWidth="1"/>
    <col min="9434" max="9434" width="28.54296875" style="4" bestFit="1" customWidth="1"/>
    <col min="9435" max="9435" width="18.453125" style="4" customWidth="1"/>
    <col min="9436" max="9436" width="4.453125" style="4" bestFit="1" customWidth="1"/>
    <col min="9437" max="9437" width="106.453125" style="4" bestFit="1" customWidth="1"/>
    <col min="9438" max="9438" width="21.54296875" style="4" bestFit="1" customWidth="1"/>
    <col min="9439" max="9439" width="15.54296875" style="4" bestFit="1" customWidth="1"/>
    <col min="9440" max="9441" width="9.453125" style="4" customWidth="1"/>
    <col min="9442" max="9442" width="0" style="4" hidden="1" customWidth="1"/>
    <col min="9443" max="9445" width="9.453125" style="4" customWidth="1"/>
    <col min="9446" max="9446" width="0" style="4" hidden="1" customWidth="1"/>
    <col min="9447" max="9449" width="9.453125" style="4" customWidth="1"/>
    <col min="9450" max="9450" width="0" style="4" hidden="1" customWidth="1"/>
    <col min="9451" max="9453" width="9.453125" style="4" customWidth="1"/>
    <col min="9454" max="9454" width="0" style="4" hidden="1" customWidth="1"/>
    <col min="9455" max="9457" width="9.453125" style="4" customWidth="1"/>
    <col min="9458" max="9458" width="0" style="4" hidden="1" customWidth="1"/>
    <col min="9459" max="9459" width="15.54296875" style="4" bestFit="1" customWidth="1"/>
    <col min="9460" max="9461" width="9.453125" style="4" customWidth="1"/>
    <col min="9462" max="9462" width="13.54296875" style="4" bestFit="1" customWidth="1"/>
    <col min="9463" max="9463" width="47.54296875" style="4" customWidth="1"/>
    <col min="9464" max="9464" width="39.453125" style="4" bestFit="1" customWidth="1"/>
    <col min="9465" max="9506" width="9.453125" style="4" customWidth="1"/>
    <col min="9507" max="9507" width="15.453125" style="4" customWidth="1"/>
    <col min="9508" max="9508" width="45.453125" style="4" customWidth="1"/>
    <col min="9509" max="9509" width="11.54296875" style="4" customWidth="1"/>
    <col min="9510" max="9524" width="0" style="4" hidden="1" customWidth="1"/>
    <col min="9525" max="9527" width="9.453125" style="4" bestFit="1" customWidth="1"/>
    <col min="9528" max="9528" width="9.453125" style="4" customWidth="1"/>
    <col min="9529" max="9688" width="0" style="4" hidden="1"/>
    <col min="9689" max="9689" width="0" style="4" hidden="1" customWidth="1"/>
    <col min="9690" max="9690" width="28.54296875" style="4" bestFit="1" customWidth="1"/>
    <col min="9691" max="9691" width="18.453125" style="4" customWidth="1"/>
    <col min="9692" max="9692" width="4.453125" style="4" bestFit="1" customWidth="1"/>
    <col min="9693" max="9693" width="106.453125" style="4" bestFit="1" customWidth="1"/>
    <col min="9694" max="9694" width="21.54296875" style="4" bestFit="1" customWidth="1"/>
    <col min="9695" max="9695" width="15.54296875" style="4" bestFit="1" customWidth="1"/>
    <col min="9696" max="9697" width="9.453125" style="4" customWidth="1"/>
    <col min="9698" max="9698" width="0" style="4" hidden="1" customWidth="1"/>
    <col min="9699" max="9701" width="9.453125" style="4" customWidth="1"/>
    <col min="9702" max="9702" width="0" style="4" hidden="1" customWidth="1"/>
    <col min="9703" max="9705" width="9.453125" style="4" customWidth="1"/>
    <col min="9706" max="9706" width="0" style="4" hidden="1" customWidth="1"/>
    <col min="9707" max="9709" width="9.453125" style="4" customWidth="1"/>
    <col min="9710" max="9710" width="0" style="4" hidden="1" customWidth="1"/>
    <col min="9711" max="9713" width="9.453125" style="4" customWidth="1"/>
    <col min="9714" max="9714" width="0" style="4" hidden="1" customWidth="1"/>
    <col min="9715" max="9715" width="15.54296875" style="4" bestFit="1" customWidth="1"/>
    <col min="9716" max="9717" width="9.453125" style="4" customWidth="1"/>
    <col min="9718" max="9718" width="13.54296875" style="4" bestFit="1" customWidth="1"/>
    <col min="9719" max="9719" width="47.54296875" style="4" customWidth="1"/>
    <col min="9720" max="9720" width="39.453125" style="4" bestFit="1" customWidth="1"/>
    <col min="9721" max="9762" width="9.453125" style="4" customWidth="1"/>
    <col min="9763" max="9763" width="15.453125" style="4" customWidth="1"/>
    <col min="9764" max="9764" width="45.453125" style="4" customWidth="1"/>
    <col min="9765" max="9765" width="11.54296875" style="4" customWidth="1"/>
    <col min="9766" max="9780" width="0" style="4" hidden="1" customWidth="1"/>
    <col min="9781" max="9783" width="9.453125" style="4" bestFit="1" customWidth="1"/>
    <col min="9784" max="9784" width="9.453125" style="4" customWidth="1"/>
    <col min="9785" max="9944" width="0" style="4" hidden="1"/>
    <col min="9945" max="9945" width="0" style="4" hidden="1" customWidth="1"/>
    <col min="9946" max="9946" width="28.54296875" style="4" bestFit="1" customWidth="1"/>
    <col min="9947" max="9947" width="18.453125" style="4" customWidth="1"/>
    <col min="9948" max="9948" width="4.453125" style="4" bestFit="1" customWidth="1"/>
    <col min="9949" max="9949" width="106.453125" style="4" bestFit="1" customWidth="1"/>
    <col min="9950" max="9950" width="21.54296875" style="4" bestFit="1" customWidth="1"/>
    <col min="9951" max="9951" width="15.54296875" style="4" bestFit="1" customWidth="1"/>
    <col min="9952" max="9953" width="9.453125" style="4" customWidth="1"/>
    <col min="9954" max="9954" width="0" style="4" hidden="1" customWidth="1"/>
    <col min="9955" max="9957" width="9.453125" style="4" customWidth="1"/>
    <col min="9958" max="9958" width="0" style="4" hidden="1" customWidth="1"/>
    <col min="9959" max="9961" width="9.453125" style="4" customWidth="1"/>
    <col min="9962" max="9962" width="0" style="4" hidden="1" customWidth="1"/>
    <col min="9963" max="9965" width="9.453125" style="4" customWidth="1"/>
    <col min="9966" max="9966" width="0" style="4" hidden="1" customWidth="1"/>
    <col min="9967" max="9969" width="9.453125" style="4" customWidth="1"/>
    <col min="9970" max="9970" width="0" style="4" hidden="1" customWidth="1"/>
    <col min="9971" max="9971" width="15.54296875" style="4" bestFit="1" customWidth="1"/>
    <col min="9972" max="9973" width="9.453125" style="4" customWidth="1"/>
    <col min="9974" max="9974" width="13.54296875" style="4" bestFit="1" customWidth="1"/>
    <col min="9975" max="9975" width="47.54296875" style="4" customWidth="1"/>
    <col min="9976" max="9976" width="39.453125" style="4" bestFit="1" customWidth="1"/>
    <col min="9977" max="10018" width="9.453125" style="4" customWidth="1"/>
    <col min="10019" max="10019" width="15.453125" style="4" customWidth="1"/>
    <col min="10020" max="10020" width="45.453125" style="4" customWidth="1"/>
    <col min="10021" max="10021" width="11.54296875" style="4" customWidth="1"/>
    <col min="10022" max="10036" width="0" style="4" hidden="1" customWidth="1"/>
    <col min="10037" max="10039" width="9.453125" style="4" bestFit="1" customWidth="1"/>
    <col min="10040" max="10040" width="9.453125" style="4" customWidth="1"/>
    <col min="10041" max="10200" width="0" style="4" hidden="1"/>
    <col min="10201" max="10201" width="0" style="4" hidden="1" customWidth="1"/>
    <col min="10202" max="10202" width="28.54296875" style="4" bestFit="1" customWidth="1"/>
    <col min="10203" max="10203" width="18.453125" style="4" customWidth="1"/>
    <col min="10204" max="10204" width="4.453125" style="4" bestFit="1" customWidth="1"/>
    <col min="10205" max="10205" width="106.453125" style="4" bestFit="1" customWidth="1"/>
    <col min="10206" max="10206" width="21.54296875" style="4" bestFit="1" customWidth="1"/>
    <col min="10207" max="10207" width="15.54296875" style="4" bestFit="1" customWidth="1"/>
    <col min="10208" max="10209" width="9.453125" style="4" customWidth="1"/>
    <col min="10210" max="10210" width="0" style="4" hidden="1" customWidth="1"/>
    <col min="10211" max="10213" width="9.453125" style="4" customWidth="1"/>
    <col min="10214" max="10214" width="0" style="4" hidden="1" customWidth="1"/>
    <col min="10215" max="10217" width="9.453125" style="4" customWidth="1"/>
    <col min="10218" max="10218" width="0" style="4" hidden="1" customWidth="1"/>
    <col min="10219" max="10221" width="9.453125" style="4" customWidth="1"/>
    <col min="10222" max="10222" width="0" style="4" hidden="1" customWidth="1"/>
    <col min="10223" max="10225" width="9.453125" style="4" customWidth="1"/>
    <col min="10226" max="10226" width="0" style="4" hidden="1" customWidth="1"/>
    <col min="10227" max="10227" width="15.54296875" style="4" bestFit="1" customWidth="1"/>
    <col min="10228" max="10229" width="9.453125" style="4" customWidth="1"/>
    <col min="10230" max="10230" width="13.54296875" style="4" bestFit="1" customWidth="1"/>
    <col min="10231" max="10231" width="47.54296875" style="4" customWidth="1"/>
    <col min="10232" max="10232" width="39.453125" style="4" bestFit="1" customWidth="1"/>
    <col min="10233" max="10274" width="9.453125" style="4" customWidth="1"/>
    <col min="10275" max="10275" width="15.453125" style="4" customWidth="1"/>
    <col min="10276" max="10276" width="45.453125" style="4" customWidth="1"/>
    <col min="10277" max="10277" width="11.54296875" style="4" customWidth="1"/>
    <col min="10278" max="10292" width="0" style="4" hidden="1" customWidth="1"/>
    <col min="10293" max="10295" width="9.453125" style="4" bestFit="1" customWidth="1"/>
    <col min="10296" max="10296" width="9.453125" style="4" customWidth="1"/>
    <col min="10297" max="10456" width="0" style="4" hidden="1"/>
    <col min="10457" max="10457" width="0" style="4" hidden="1" customWidth="1"/>
    <col min="10458" max="10458" width="28.54296875" style="4" bestFit="1" customWidth="1"/>
    <col min="10459" max="10459" width="18.453125" style="4" customWidth="1"/>
    <col min="10460" max="10460" width="4.453125" style="4" bestFit="1" customWidth="1"/>
    <col min="10461" max="10461" width="106.453125" style="4" bestFit="1" customWidth="1"/>
    <col min="10462" max="10462" width="21.54296875" style="4" bestFit="1" customWidth="1"/>
    <col min="10463" max="10463" width="15.54296875" style="4" bestFit="1" customWidth="1"/>
    <col min="10464" max="10465" width="9.453125" style="4" customWidth="1"/>
    <col min="10466" max="10466" width="0" style="4" hidden="1" customWidth="1"/>
    <col min="10467" max="10469" width="9.453125" style="4" customWidth="1"/>
    <col min="10470" max="10470" width="0" style="4" hidden="1" customWidth="1"/>
    <col min="10471" max="10473" width="9.453125" style="4" customWidth="1"/>
    <col min="10474" max="10474" width="0" style="4" hidden="1" customWidth="1"/>
    <col min="10475" max="10477" width="9.453125" style="4" customWidth="1"/>
    <col min="10478" max="10478" width="0" style="4" hidden="1" customWidth="1"/>
    <col min="10479" max="10481" width="9.453125" style="4" customWidth="1"/>
    <col min="10482" max="10482" width="0" style="4" hidden="1" customWidth="1"/>
    <col min="10483" max="10483" width="15.54296875" style="4" bestFit="1" customWidth="1"/>
    <col min="10484" max="10485" width="9.453125" style="4" customWidth="1"/>
    <col min="10486" max="10486" width="13.54296875" style="4" bestFit="1" customWidth="1"/>
    <col min="10487" max="10487" width="47.54296875" style="4" customWidth="1"/>
    <col min="10488" max="10488" width="39.453125" style="4" bestFit="1" customWidth="1"/>
    <col min="10489" max="10530" width="9.453125" style="4" customWidth="1"/>
    <col min="10531" max="10531" width="15.453125" style="4" customWidth="1"/>
    <col min="10532" max="10532" width="45.453125" style="4" customWidth="1"/>
    <col min="10533" max="10533" width="11.54296875" style="4" customWidth="1"/>
    <col min="10534" max="10548" width="0" style="4" hidden="1" customWidth="1"/>
    <col min="10549" max="10551" width="9.453125" style="4" bestFit="1" customWidth="1"/>
    <col min="10552" max="10552" width="9.453125" style="4" customWidth="1"/>
    <col min="10553" max="10712" width="0" style="4" hidden="1"/>
    <col min="10713" max="10713" width="0" style="4" hidden="1" customWidth="1"/>
    <col min="10714" max="10714" width="28.54296875" style="4" bestFit="1" customWidth="1"/>
    <col min="10715" max="10715" width="18.453125" style="4" customWidth="1"/>
    <col min="10716" max="10716" width="4.453125" style="4" bestFit="1" customWidth="1"/>
    <col min="10717" max="10717" width="106.453125" style="4" bestFit="1" customWidth="1"/>
    <col min="10718" max="10718" width="21.54296875" style="4" bestFit="1" customWidth="1"/>
    <col min="10719" max="10719" width="15.54296875" style="4" bestFit="1" customWidth="1"/>
    <col min="10720" max="10721" width="9.453125" style="4" customWidth="1"/>
    <col min="10722" max="10722" width="0" style="4" hidden="1" customWidth="1"/>
    <col min="10723" max="10725" width="9.453125" style="4" customWidth="1"/>
    <col min="10726" max="10726" width="0" style="4" hidden="1" customWidth="1"/>
    <col min="10727" max="10729" width="9.453125" style="4" customWidth="1"/>
    <col min="10730" max="10730" width="0" style="4" hidden="1" customWidth="1"/>
    <col min="10731" max="10733" width="9.453125" style="4" customWidth="1"/>
    <col min="10734" max="10734" width="0" style="4" hidden="1" customWidth="1"/>
    <col min="10735" max="10737" width="9.453125" style="4" customWidth="1"/>
    <col min="10738" max="10738" width="0" style="4" hidden="1" customWidth="1"/>
    <col min="10739" max="10739" width="15.54296875" style="4" bestFit="1" customWidth="1"/>
    <col min="10740" max="10741" width="9.453125" style="4" customWidth="1"/>
    <col min="10742" max="10742" width="13.54296875" style="4" bestFit="1" customWidth="1"/>
    <col min="10743" max="10743" width="47.54296875" style="4" customWidth="1"/>
    <col min="10744" max="10744" width="39.453125" style="4" bestFit="1" customWidth="1"/>
    <col min="10745" max="10786" width="9.453125" style="4" customWidth="1"/>
    <col min="10787" max="10787" width="15.453125" style="4" customWidth="1"/>
    <col min="10788" max="10788" width="45.453125" style="4" customWidth="1"/>
    <col min="10789" max="10789" width="11.54296875" style="4" customWidth="1"/>
    <col min="10790" max="10804" width="0" style="4" hidden="1" customWidth="1"/>
    <col min="10805" max="10807" width="9.453125" style="4" bestFit="1" customWidth="1"/>
    <col min="10808" max="10808" width="9.453125" style="4" customWidth="1"/>
    <col min="10809" max="10968" width="0" style="4" hidden="1"/>
    <col min="10969" max="10969" width="0" style="4" hidden="1" customWidth="1"/>
    <col min="10970" max="10970" width="28.54296875" style="4" bestFit="1" customWidth="1"/>
    <col min="10971" max="10971" width="18.453125" style="4" customWidth="1"/>
    <col min="10972" max="10972" width="4.453125" style="4" bestFit="1" customWidth="1"/>
    <col min="10973" max="10973" width="106.453125" style="4" bestFit="1" customWidth="1"/>
    <col min="10974" max="10974" width="21.54296875" style="4" bestFit="1" customWidth="1"/>
    <col min="10975" max="10975" width="15.54296875" style="4" bestFit="1" customWidth="1"/>
    <col min="10976" max="10977" width="9.453125" style="4" customWidth="1"/>
    <col min="10978" max="10978" width="0" style="4" hidden="1" customWidth="1"/>
    <col min="10979" max="10981" width="9.453125" style="4" customWidth="1"/>
    <col min="10982" max="10982" width="0" style="4" hidden="1" customWidth="1"/>
    <col min="10983" max="10985" width="9.453125" style="4" customWidth="1"/>
    <col min="10986" max="10986" width="0" style="4" hidden="1" customWidth="1"/>
    <col min="10987" max="10989" width="9.453125" style="4" customWidth="1"/>
    <col min="10990" max="10990" width="0" style="4" hidden="1" customWidth="1"/>
    <col min="10991" max="10993" width="9.453125" style="4" customWidth="1"/>
    <col min="10994" max="10994" width="0" style="4" hidden="1" customWidth="1"/>
    <col min="10995" max="10995" width="15.54296875" style="4" bestFit="1" customWidth="1"/>
    <col min="10996" max="10997" width="9.453125" style="4" customWidth="1"/>
    <col min="10998" max="10998" width="13.54296875" style="4" bestFit="1" customWidth="1"/>
    <col min="10999" max="10999" width="47.54296875" style="4" customWidth="1"/>
    <col min="11000" max="11000" width="39.453125" style="4" bestFit="1" customWidth="1"/>
    <col min="11001" max="11042" width="9.453125" style="4" customWidth="1"/>
    <col min="11043" max="11043" width="15.453125" style="4" customWidth="1"/>
    <col min="11044" max="11044" width="45.453125" style="4" customWidth="1"/>
    <col min="11045" max="11045" width="11.54296875" style="4" customWidth="1"/>
    <col min="11046" max="11060" width="0" style="4" hidden="1" customWidth="1"/>
    <col min="11061" max="11063" width="9.453125" style="4" bestFit="1" customWidth="1"/>
    <col min="11064" max="11064" width="9.453125" style="4" customWidth="1"/>
    <col min="11065" max="11224" width="0" style="4" hidden="1"/>
    <col min="11225" max="11225" width="0" style="4" hidden="1" customWidth="1"/>
    <col min="11226" max="11226" width="28.54296875" style="4" bestFit="1" customWidth="1"/>
    <col min="11227" max="11227" width="18.453125" style="4" customWidth="1"/>
    <col min="11228" max="11228" width="4.453125" style="4" bestFit="1" customWidth="1"/>
    <col min="11229" max="11229" width="106.453125" style="4" bestFit="1" customWidth="1"/>
    <col min="11230" max="11230" width="21.54296875" style="4" bestFit="1" customWidth="1"/>
    <col min="11231" max="11231" width="15.54296875" style="4" bestFit="1" customWidth="1"/>
    <col min="11232" max="11233" width="9.453125" style="4" customWidth="1"/>
    <col min="11234" max="11234" width="0" style="4" hidden="1" customWidth="1"/>
    <col min="11235" max="11237" width="9.453125" style="4" customWidth="1"/>
    <col min="11238" max="11238" width="0" style="4" hidden="1" customWidth="1"/>
    <col min="11239" max="11241" width="9.453125" style="4" customWidth="1"/>
    <col min="11242" max="11242" width="0" style="4" hidden="1" customWidth="1"/>
    <col min="11243" max="11245" width="9.453125" style="4" customWidth="1"/>
    <col min="11246" max="11246" width="0" style="4" hidden="1" customWidth="1"/>
    <col min="11247" max="11249" width="9.453125" style="4" customWidth="1"/>
    <col min="11250" max="11250" width="0" style="4" hidden="1" customWidth="1"/>
    <col min="11251" max="11251" width="15.54296875" style="4" bestFit="1" customWidth="1"/>
    <col min="11252" max="11253" width="9.453125" style="4" customWidth="1"/>
    <col min="11254" max="11254" width="13.54296875" style="4" bestFit="1" customWidth="1"/>
    <col min="11255" max="11255" width="47.54296875" style="4" customWidth="1"/>
    <col min="11256" max="11256" width="39.453125" style="4" bestFit="1" customWidth="1"/>
    <col min="11257" max="11298" width="9.453125" style="4" customWidth="1"/>
    <col min="11299" max="11299" width="15.453125" style="4" customWidth="1"/>
    <col min="11300" max="11300" width="45.453125" style="4" customWidth="1"/>
    <col min="11301" max="11301" width="11.54296875" style="4" customWidth="1"/>
    <col min="11302" max="11316" width="0" style="4" hidden="1" customWidth="1"/>
    <col min="11317" max="11319" width="9.453125" style="4" bestFit="1" customWidth="1"/>
    <col min="11320" max="11320" width="9.453125" style="4" customWidth="1"/>
    <col min="11321" max="11480" width="0" style="4" hidden="1"/>
    <col min="11481" max="11481" width="0" style="4" hidden="1" customWidth="1"/>
    <col min="11482" max="11482" width="28.54296875" style="4" bestFit="1" customWidth="1"/>
    <col min="11483" max="11483" width="18.453125" style="4" customWidth="1"/>
    <col min="11484" max="11484" width="4.453125" style="4" bestFit="1" customWidth="1"/>
    <col min="11485" max="11485" width="106.453125" style="4" bestFit="1" customWidth="1"/>
    <col min="11486" max="11486" width="21.54296875" style="4" bestFit="1" customWidth="1"/>
    <col min="11487" max="11487" width="15.54296875" style="4" bestFit="1" customWidth="1"/>
    <col min="11488" max="11489" width="9.453125" style="4" customWidth="1"/>
    <col min="11490" max="11490" width="0" style="4" hidden="1" customWidth="1"/>
    <col min="11491" max="11493" width="9.453125" style="4" customWidth="1"/>
    <col min="11494" max="11494" width="0" style="4" hidden="1" customWidth="1"/>
    <col min="11495" max="11497" width="9.453125" style="4" customWidth="1"/>
    <col min="11498" max="11498" width="0" style="4" hidden="1" customWidth="1"/>
    <col min="11499" max="11501" width="9.453125" style="4" customWidth="1"/>
    <col min="11502" max="11502" width="0" style="4" hidden="1" customWidth="1"/>
    <col min="11503" max="11505" width="9.453125" style="4" customWidth="1"/>
    <col min="11506" max="11506" width="0" style="4" hidden="1" customWidth="1"/>
    <col min="11507" max="11507" width="15.54296875" style="4" bestFit="1" customWidth="1"/>
    <col min="11508" max="11509" width="9.453125" style="4" customWidth="1"/>
    <col min="11510" max="11510" width="13.54296875" style="4" bestFit="1" customWidth="1"/>
    <col min="11511" max="11511" width="47.54296875" style="4" customWidth="1"/>
    <col min="11512" max="11512" width="39.453125" style="4" bestFit="1" customWidth="1"/>
    <col min="11513" max="11554" width="9.453125" style="4" customWidth="1"/>
    <col min="11555" max="11555" width="15.453125" style="4" customWidth="1"/>
    <col min="11556" max="11556" width="45.453125" style="4" customWidth="1"/>
    <col min="11557" max="11557" width="11.54296875" style="4" customWidth="1"/>
    <col min="11558" max="11572" width="0" style="4" hidden="1" customWidth="1"/>
    <col min="11573" max="11575" width="9.453125" style="4" bestFit="1" customWidth="1"/>
    <col min="11576" max="11576" width="9.453125" style="4" customWidth="1"/>
    <col min="11577" max="11736" width="0" style="4" hidden="1"/>
    <col min="11737" max="11737" width="0" style="4" hidden="1" customWidth="1"/>
    <col min="11738" max="11738" width="28.54296875" style="4" bestFit="1" customWidth="1"/>
    <col min="11739" max="11739" width="18.453125" style="4" customWidth="1"/>
    <col min="11740" max="11740" width="4.453125" style="4" bestFit="1" customWidth="1"/>
    <col min="11741" max="11741" width="106.453125" style="4" bestFit="1" customWidth="1"/>
    <col min="11742" max="11742" width="21.54296875" style="4" bestFit="1" customWidth="1"/>
    <col min="11743" max="11743" width="15.54296875" style="4" bestFit="1" customWidth="1"/>
    <col min="11744" max="11745" width="9.453125" style="4" customWidth="1"/>
    <col min="11746" max="11746" width="0" style="4" hidden="1" customWidth="1"/>
    <col min="11747" max="11749" width="9.453125" style="4" customWidth="1"/>
    <col min="11750" max="11750" width="0" style="4" hidden="1" customWidth="1"/>
    <col min="11751" max="11753" width="9.453125" style="4" customWidth="1"/>
    <col min="11754" max="11754" width="0" style="4" hidden="1" customWidth="1"/>
    <col min="11755" max="11757" width="9.453125" style="4" customWidth="1"/>
    <col min="11758" max="11758" width="0" style="4" hidden="1" customWidth="1"/>
    <col min="11759" max="11761" width="9.453125" style="4" customWidth="1"/>
    <col min="11762" max="11762" width="0" style="4" hidden="1" customWidth="1"/>
    <col min="11763" max="11763" width="15.54296875" style="4" bestFit="1" customWidth="1"/>
    <col min="11764" max="11765" width="9.453125" style="4" customWidth="1"/>
    <col min="11766" max="11766" width="13.54296875" style="4" bestFit="1" customWidth="1"/>
    <col min="11767" max="11767" width="47.54296875" style="4" customWidth="1"/>
    <col min="11768" max="11768" width="39.453125" style="4" bestFit="1" customWidth="1"/>
    <col min="11769" max="11810" width="9.453125" style="4" customWidth="1"/>
    <col min="11811" max="11811" width="15.453125" style="4" customWidth="1"/>
    <col min="11812" max="11812" width="45.453125" style="4" customWidth="1"/>
    <col min="11813" max="11813" width="11.54296875" style="4" customWidth="1"/>
    <col min="11814" max="11828" width="0" style="4" hidden="1" customWidth="1"/>
    <col min="11829" max="11831" width="9.453125" style="4" bestFit="1" customWidth="1"/>
    <col min="11832" max="11832" width="9.453125" style="4" customWidth="1"/>
    <col min="11833" max="11992" width="0" style="4" hidden="1"/>
    <col min="11993" max="11993" width="0" style="4" hidden="1" customWidth="1"/>
    <col min="11994" max="11994" width="28.54296875" style="4" bestFit="1" customWidth="1"/>
    <col min="11995" max="11995" width="18.453125" style="4" customWidth="1"/>
    <col min="11996" max="11996" width="4.453125" style="4" bestFit="1" customWidth="1"/>
    <col min="11997" max="11997" width="106.453125" style="4" bestFit="1" customWidth="1"/>
    <col min="11998" max="11998" width="21.54296875" style="4" bestFit="1" customWidth="1"/>
    <col min="11999" max="11999" width="15.54296875" style="4" bestFit="1" customWidth="1"/>
    <col min="12000" max="12001" width="9.453125" style="4" customWidth="1"/>
    <col min="12002" max="12002" width="0" style="4" hidden="1" customWidth="1"/>
    <col min="12003" max="12005" width="9.453125" style="4" customWidth="1"/>
    <col min="12006" max="12006" width="0" style="4" hidden="1" customWidth="1"/>
    <col min="12007" max="12009" width="9.453125" style="4" customWidth="1"/>
    <col min="12010" max="12010" width="0" style="4" hidden="1" customWidth="1"/>
    <col min="12011" max="12013" width="9.453125" style="4" customWidth="1"/>
    <col min="12014" max="12014" width="0" style="4" hidden="1" customWidth="1"/>
    <col min="12015" max="12017" width="9.453125" style="4" customWidth="1"/>
    <col min="12018" max="12018" width="0" style="4" hidden="1" customWidth="1"/>
    <col min="12019" max="12019" width="15.54296875" style="4" bestFit="1" customWidth="1"/>
    <col min="12020" max="12021" width="9.453125" style="4" customWidth="1"/>
    <col min="12022" max="12022" width="13.54296875" style="4" bestFit="1" customWidth="1"/>
    <col min="12023" max="12023" width="47.54296875" style="4" customWidth="1"/>
    <col min="12024" max="12024" width="39.453125" style="4" bestFit="1" customWidth="1"/>
    <col min="12025" max="12066" width="9.453125" style="4" customWidth="1"/>
    <col min="12067" max="12067" width="15.453125" style="4" customWidth="1"/>
    <col min="12068" max="12068" width="45.453125" style="4" customWidth="1"/>
    <col min="12069" max="12069" width="11.54296875" style="4" customWidth="1"/>
    <col min="12070" max="12084" width="0" style="4" hidden="1" customWidth="1"/>
    <col min="12085" max="12087" width="9.453125" style="4" bestFit="1" customWidth="1"/>
    <col min="12088" max="12088" width="9.453125" style="4" customWidth="1"/>
    <col min="12089" max="12248" width="0" style="4" hidden="1"/>
    <col min="12249" max="12249" width="0" style="4" hidden="1" customWidth="1"/>
    <col min="12250" max="12250" width="28.54296875" style="4" bestFit="1" customWidth="1"/>
    <col min="12251" max="12251" width="18.453125" style="4" customWidth="1"/>
    <col min="12252" max="12252" width="4.453125" style="4" bestFit="1" customWidth="1"/>
    <col min="12253" max="12253" width="106.453125" style="4" bestFit="1" customWidth="1"/>
    <col min="12254" max="12254" width="21.54296875" style="4" bestFit="1" customWidth="1"/>
    <col min="12255" max="12255" width="15.54296875" style="4" bestFit="1" customWidth="1"/>
    <col min="12256" max="12257" width="9.453125" style="4" customWidth="1"/>
    <col min="12258" max="12258" width="0" style="4" hidden="1" customWidth="1"/>
    <col min="12259" max="12261" width="9.453125" style="4" customWidth="1"/>
    <col min="12262" max="12262" width="0" style="4" hidden="1" customWidth="1"/>
    <col min="12263" max="12265" width="9.453125" style="4" customWidth="1"/>
    <col min="12266" max="12266" width="0" style="4" hidden="1" customWidth="1"/>
    <col min="12267" max="12269" width="9.453125" style="4" customWidth="1"/>
    <col min="12270" max="12270" width="0" style="4" hidden="1" customWidth="1"/>
    <col min="12271" max="12273" width="9.453125" style="4" customWidth="1"/>
    <col min="12274" max="12274" width="0" style="4" hidden="1" customWidth="1"/>
    <col min="12275" max="12275" width="15.54296875" style="4" bestFit="1" customWidth="1"/>
    <col min="12276" max="12277" width="9.453125" style="4" customWidth="1"/>
    <col min="12278" max="12278" width="13.54296875" style="4" bestFit="1" customWidth="1"/>
    <col min="12279" max="12279" width="47.54296875" style="4" customWidth="1"/>
    <col min="12280" max="12280" width="39.453125" style="4" bestFit="1" customWidth="1"/>
    <col min="12281" max="12322" width="9.453125" style="4" customWidth="1"/>
    <col min="12323" max="12323" width="15.453125" style="4" customWidth="1"/>
    <col min="12324" max="12324" width="45.453125" style="4" customWidth="1"/>
    <col min="12325" max="12325" width="11.54296875" style="4" customWidth="1"/>
    <col min="12326" max="12340" width="0" style="4" hidden="1" customWidth="1"/>
    <col min="12341" max="12343" width="9.453125" style="4" bestFit="1" customWidth="1"/>
    <col min="12344" max="12344" width="9.453125" style="4" customWidth="1"/>
    <col min="12345" max="12504" width="0" style="4" hidden="1"/>
    <col min="12505" max="12505" width="0" style="4" hidden="1" customWidth="1"/>
    <col min="12506" max="12506" width="28.54296875" style="4" bestFit="1" customWidth="1"/>
    <col min="12507" max="12507" width="18.453125" style="4" customWidth="1"/>
    <col min="12508" max="12508" width="4.453125" style="4" bestFit="1" customWidth="1"/>
    <col min="12509" max="12509" width="106.453125" style="4" bestFit="1" customWidth="1"/>
    <col min="12510" max="12510" width="21.54296875" style="4" bestFit="1" customWidth="1"/>
    <col min="12511" max="12511" width="15.54296875" style="4" bestFit="1" customWidth="1"/>
    <col min="12512" max="12513" width="9.453125" style="4" customWidth="1"/>
    <col min="12514" max="12514" width="0" style="4" hidden="1" customWidth="1"/>
    <col min="12515" max="12517" width="9.453125" style="4" customWidth="1"/>
    <col min="12518" max="12518" width="0" style="4" hidden="1" customWidth="1"/>
    <col min="12519" max="12521" width="9.453125" style="4" customWidth="1"/>
    <col min="12522" max="12522" width="0" style="4" hidden="1" customWidth="1"/>
    <col min="12523" max="12525" width="9.453125" style="4" customWidth="1"/>
    <col min="12526" max="12526" width="0" style="4" hidden="1" customWidth="1"/>
    <col min="12527" max="12529" width="9.453125" style="4" customWidth="1"/>
    <col min="12530" max="12530" width="0" style="4" hidden="1" customWidth="1"/>
    <col min="12531" max="12531" width="15.54296875" style="4" bestFit="1" customWidth="1"/>
    <col min="12532" max="12533" width="9.453125" style="4" customWidth="1"/>
    <col min="12534" max="12534" width="13.54296875" style="4" bestFit="1" customWidth="1"/>
    <col min="12535" max="12535" width="47.54296875" style="4" customWidth="1"/>
    <col min="12536" max="12536" width="39.453125" style="4" bestFit="1" customWidth="1"/>
    <col min="12537" max="12578" width="9.453125" style="4" customWidth="1"/>
    <col min="12579" max="12579" width="15.453125" style="4" customWidth="1"/>
    <col min="12580" max="12580" width="45.453125" style="4" customWidth="1"/>
    <col min="12581" max="12581" width="11.54296875" style="4" customWidth="1"/>
    <col min="12582" max="12596" width="0" style="4" hidden="1" customWidth="1"/>
    <col min="12597" max="12599" width="9.453125" style="4" bestFit="1" customWidth="1"/>
    <col min="12600" max="12600" width="9.453125" style="4" customWidth="1"/>
    <col min="12601" max="12760" width="0" style="4" hidden="1"/>
    <col min="12761" max="12761" width="0" style="4" hidden="1" customWidth="1"/>
    <col min="12762" max="12762" width="28.54296875" style="4" bestFit="1" customWidth="1"/>
    <col min="12763" max="12763" width="18.453125" style="4" customWidth="1"/>
    <col min="12764" max="12764" width="4.453125" style="4" bestFit="1" customWidth="1"/>
    <col min="12765" max="12765" width="106.453125" style="4" bestFit="1" customWidth="1"/>
    <col min="12766" max="12766" width="21.54296875" style="4" bestFit="1" customWidth="1"/>
    <col min="12767" max="12767" width="15.54296875" style="4" bestFit="1" customWidth="1"/>
    <col min="12768" max="12769" width="9.453125" style="4" customWidth="1"/>
    <col min="12770" max="12770" width="0" style="4" hidden="1" customWidth="1"/>
    <col min="12771" max="12773" width="9.453125" style="4" customWidth="1"/>
    <col min="12774" max="12774" width="0" style="4" hidden="1" customWidth="1"/>
    <col min="12775" max="12777" width="9.453125" style="4" customWidth="1"/>
    <col min="12778" max="12778" width="0" style="4" hidden="1" customWidth="1"/>
    <col min="12779" max="12781" width="9.453125" style="4" customWidth="1"/>
    <col min="12782" max="12782" width="0" style="4" hidden="1" customWidth="1"/>
    <col min="12783" max="12785" width="9.453125" style="4" customWidth="1"/>
    <col min="12786" max="12786" width="0" style="4" hidden="1" customWidth="1"/>
    <col min="12787" max="12787" width="15.54296875" style="4" bestFit="1" customWidth="1"/>
    <col min="12788" max="12789" width="9.453125" style="4" customWidth="1"/>
    <col min="12790" max="12790" width="13.54296875" style="4" bestFit="1" customWidth="1"/>
    <col min="12791" max="12791" width="47.54296875" style="4" customWidth="1"/>
    <col min="12792" max="12792" width="39.453125" style="4" bestFit="1" customWidth="1"/>
    <col min="12793" max="12834" width="9.453125" style="4" customWidth="1"/>
    <col min="12835" max="12835" width="15.453125" style="4" customWidth="1"/>
    <col min="12836" max="12836" width="45.453125" style="4" customWidth="1"/>
    <col min="12837" max="12837" width="11.54296875" style="4" customWidth="1"/>
    <col min="12838" max="12852" width="0" style="4" hidden="1" customWidth="1"/>
    <col min="12853" max="12855" width="9.453125" style="4" bestFit="1" customWidth="1"/>
    <col min="12856" max="12856" width="9.453125" style="4" customWidth="1"/>
    <col min="12857" max="13016" width="0" style="4" hidden="1"/>
    <col min="13017" max="13017" width="0" style="4" hidden="1" customWidth="1"/>
    <col min="13018" max="13018" width="28.54296875" style="4" bestFit="1" customWidth="1"/>
    <col min="13019" max="13019" width="18.453125" style="4" customWidth="1"/>
    <col min="13020" max="13020" width="4.453125" style="4" bestFit="1" customWidth="1"/>
    <col min="13021" max="13021" width="106.453125" style="4" bestFit="1" customWidth="1"/>
    <col min="13022" max="13022" width="21.54296875" style="4" bestFit="1" customWidth="1"/>
    <col min="13023" max="13023" width="15.54296875" style="4" bestFit="1" customWidth="1"/>
    <col min="13024" max="13025" width="9.453125" style="4" customWidth="1"/>
    <col min="13026" max="13026" width="0" style="4" hidden="1" customWidth="1"/>
    <col min="13027" max="13029" width="9.453125" style="4" customWidth="1"/>
    <col min="13030" max="13030" width="0" style="4" hidden="1" customWidth="1"/>
    <col min="13031" max="13033" width="9.453125" style="4" customWidth="1"/>
    <col min="13034" max="13034" width="0" style="4" hidden="1" customWidth="1"/>
    <col min="13035" max="13037" width="9.453125" style="4" customWidth="1"/>
    <col min="13038" max="13038" width="0" style="4" hidden="1" customWidth="1"/>
    <col min="13039" max="13041" width="9.453125" style="4" customWidth="1"/>
    <col min="13042" max="13042" width="0" style="4" hidden="1" customWidth="1"/>
    <col min="13043" max="13043" width="15.54296875" style="4" bestFit="1" customWidth="1"/>
    <col min="13044" max="13045" width="9.453125" style="4" customWidth="1"/>
    <col min="13046" max="13046" width="13.54296875" style="4" bestFit="1" customWidth="1"/>
    <col min="13047" max="13047" width="47.54296875" style="4" customWidth="1"/>
    <col min="13048" max="13048" width="39.453125" style="4" bestFit="1" customWidth="1"/>
    <col min="13049" max="13090" width="9.453125" style="4" customWidth="1"/>
    <col min="13091" max="13091" width="15.453125" style="4" customWidth="1"/>
    <col min="13092" max="13092" width="45.453125" style="4" customWidth="1"/>
    <col min="13093" max="13093" width="11.54296875" style="4" customWidth="1"/>
    <col min="13094" max="13108" width="0" style="4" hidden="1" customWidth="1"/>
    <col min="13109" max="13111" width="9.453125" style="4" bestFit="1" customWidth="1"/>
    <col min="13112" max="13112" width="9.453125" style="4" customWidth="1"/>
    <col min="13113" max="13272" width="0" style="4" hidden="1"/>
    <col min="13273" max="13273" width="0" style="4" hidden="1" customWidth="1"/>
    <col min="13274" max="13274" width="28.54296875" style="4" bestFit="1" customWidth="1"/>
    <col min="13275" max="13275" width="18.453125" style="4" customWidth="1"/>
    <col min="13276" max="13276" width="4.453125" style="4" bestFit="1" customWidth="1"/>
    <col min="13277" max="13277" width="106.453125" style="4" bestFit="1" customWidth="1"/>
    <col min="13278" max="13278" width="21.54296875" style="4" bestFit="1" customWidth="1"/>
    <col min="13279" max="13279" width="15.54296875" style="4" bestFit="1" customWidth="1"/>
    <col min="13280" max="13281" width="9.453125" style="4" customWidth="1"/>
    <col min="13282" max="13282" width="0" style="4" hidden="1" customWidth="1"/>
    <col min="13283" max="13285" width="9.453125" style="4" customWidth="1"/>
    <col min="13286" max="13286" width="0" style="4" hidden="1" customWidth="1"/>
    <col min="13287" max="13289" width="9.453125" style="4" customWidth="1"/>
    <col min="13290" max="13290" width="0" style="4" hidden="1" customWidth="1"/>
    <col min="13291" max="13293" width="9.453125" style="4" customWidth="1"/>
    <col min="13294" max="13294" width="0" style="4" hidden="1" customWidth="1"/>
    <col min="13295" max="13297" width="9.453125" style="4" customWidth="1"/>
    <col min="13298" max="13298" width="0" style="4" hidden="1" customWidth="1"/>
    <col min="13299" max="13299" width="15.54296875" style="4" bestFit="1" customWidth="1"/>
    <col min="13300" max="13301" width="9.453125" style="4" customWidth="1"/>
    <col min="13302" max="13302" width="13.54296875" style="4" bestFit="1" customWidth="1"/>
    <col min="13303" max="13303" width="47.54296875" style="4" customWidth="1"/>
    <col min="13304" max="13304" width="39.453125" style="4" bestFit="1" customWidth="1"/>
    <col min="13305" max="13346" width="9.453125" style="4" customWidth="1"/>
    <col min="13347" max="13347" width="15.453125" style="4" customWidth="1"/>
    <col min="13348" max="13348" width="45.453125" style="4" customWidth="1"/>
    <col min="13349" max="13349" width="11.54296875" style="4" customWidth="1"/>
    <col min="13350" max="13364" width="0" style="4" hidden="1" customWidth="1"/>
    <col min="13365" max="13367" width="9.453125" style="4" bestFit="1" customWidth="1"/>
    <col min="13368" max="13368" width="9.453125" style="4" customWidth="1"/>
    <col min="13369" max="13528" width="0" style="4" hidden="1"/>
    <col min="13529" max="13529" width="0" style="4" hidden="1" customWidth="1"/>
    <col min="13530" max="13530" width="28.54296875" style="4" bestFit="1" customWidth="1"/>
    <col min="13531" max="13531" width="18.453125" style="4" customWidth="1"/>
    <col min="13532" max="13532" width="4.453125" style="4" bestFit="1" customWidth="1"/>
    <col min="13533" max="13533" width="106.453125" style="4" bestFit="1" customWidth="1"/>
    <col min="13534" max="13534" width="21.54296875" style="4" bestFit="1" customWidth="1"/>
    <col min="13535" max="13535" width="15.54296875" style="4" bestFit="1" customWidth="1"/>
    <col min="13536" max="13537" width="9.453125" style="4" customWidth="1"/>
    <col min="13538" max="13538" width="0" style="4" hidden="1" customWidth="1"/>
    <col min="13539" max="13541" width="9.453125" style="4" customWidth="1"/>
    <col min="13542" max="13542" width="0" style="4" hidden="1" customWidth="1"/>
    <col min="13543" max="13545" width="9.453125" style="4" customWidth="1"/>
    <col min="13546" max="13546" width="0" style="4" hidden="1" customWidth="1"/>
    <col min="13547" max="13549" width="9.453125" style="4" customWidth="1"/>
    <col min="13550" max="13550" width="0" style="4" hidden="1" customWidth="1"/>
    <col min="13551" max="13553" width="9.453125" style="4" customWidth="1"/>
    <col min="13554" max="13554" width="0" style="4" hidden="1" customWidth="1"/>
    <col min="13555" max="13555" width="15.54296875" style="4" bestFit="1" customWidth="1"/>
    <col min="13556" max="13557" width="9.453125" style="4" customWidth="1"/>
    <col min="13558" max="13558" width="13.54296875" style="4" bestFit="1" customWidth="1"/>
    <col min="13559" max="13559" width="47.54296875" style="4" customWidth="1"/>
    <col min="13560" max="13560" width="39.453125" style="4" bestFit="1" customWidth="1"/>
    <col min="13561" max="13602" width="9.453125" style="4" customWidth="1"/>
    <col min="13603" max="13603" width="15.453125" style="4" customWidth="1"/>
    <col min="13604" max="13604" width="45.453125" style="4" customWidth="1"/>
    <col min="13605" max="13605" width="11.54296875" style="4" customWidth="1"/>
    <col min="13606" max="13620" width="0" style="4" hidden="1" customWidth="1"/>
    <col min="13621" max="13623" width="9.453125" style="4" bestFit="1" customWidth="1"/>
    <col min="13624" max="13624" width="9.453125" style="4" customWidth="1"/>
    <col min="13625" max="13784" width="0" style="4" hidden="1"/>
    <col min="13785" max="13785" width="0" style="4" hidden="1" customWidth="1"/>
    <col min="13786" max="13786" width="28.54296875" style="4" bestFit="1" customWidth="1"/>
    <col min="13787" max="13787" width="18.453125" style="4" customWidth="1"/>
    <col min="13788" max="13788" width="4.453125" style="4" bestFit="1" customWidth="1"/>
    <col min="13789" max="13789" width="106.453125" style="4" bestFit="1" customWidth="1"/>
    <col min="13790" max="13790" width="21.54296875" style="4" bestFit="1" customWidth="1"/>
    <col min="13791" max="13791" width="15.54296875" style="4" bestFit="1" customWidth="1"/>
    <col min="13792" max="13793" width="9.453125" style="4" customWidth="1"/>
    <col min="13794" max="13794" width="0" style="4" hidden="1" customWidth="1"/>
    <col min="13795" max="13797" width="9.453125" style="4" customWidth="1"/>
    <col min="13798" max="13798" width="0" style="4" hidden="1" customWidth="1"/>
    <col min="13799" max="13801" width="9.453125" style="4" customWidth="1"/>
    <col min="13802" max="13802" width="0" style="4" hidden="1" customWidth="1"/>
    <col min="13803" max="13805" width="9.453125" style="4" customWidth="1"/>
    <col min="13806" max="13806" width="0" style="4" hidden="1" customWidth="1"/>
    <col min="13807" max="13809" width="9.453125" style="4" customWidth="1"/>
    <col min="13810" max="13810" width="0" style="4" hidden="1" customWidth="1"/>
    <col min="13811" max="13811" width="15.54296875" style="4" bestFit="1" customWidth="1"/>
    <col min="13812" max="13813" width="9.453125" style="4" customWidth="1"/>
    <col min="13814" max="13814" width="13.54296875" style="4" bestFit="1" customWidth="1"/>
    <col min="13815" max="13815" width="47.54296875" style="4" customWidth="1"/>
    <col min="13816" max="13816" width="39.453125" style="4" bestFit="1" customWidth="1"/>
    <col min="13817" max="13858" width="9.453125" style="4" customWidth="1"/>
    <col min="13859" max="13859" width="15.453125" style="4" customWidth="1"/>
    <col min="13860" max="13860" width="45.453125" style="4" customWidth="1"/>
    <col min="13861" max="13861" width="11.54296875" style="4" customWidth="1"/>
    <col min="13862" max="13876" width="0" style="4" hidden="1" customWidth="1"/>
    <col min="13877" max="13879" width="9.453125" style="4" bestFit="1" customWidth="1"/>
    <col min="13880" max="13880" width="9.453125" style="4" customWidth="1"/>
    <col min="13881" max="14040" width="0" style="4" hidden="1"/>
    <col min="14041" max="14041" width="0" style="4" hidden="1" customWidth="1"/>
    <col min="14042" max="14042" width="28.54296875" style="4" bestFit="1" customWidth="1"/>
    <col min="14043" max="14043" width="18.453125" style="4" customWidth="1"/>
    <col min="14044" max="14044" width="4.453125" style="4" bestFit="1" customWidth="1"/>
    <col min="14045" max="14045" width="106.453125" style="4" bestFit="1" customWidth="1"/>
    <col min="14046" max="14046" width="21.54296875" style="4" bestFit="1" customWidth="1"/>
    <col min="14047" max="14047" width="15.54296875" style="4" bestFit="1" customWidth="1"/>
    <col min="14048" max="14049" width="9.453125" style="4" customWidth="1"/>
    <col min="14050" max="14050" width="0" style="4" hidden="1" customWidth="1"/>
    <col min="14051" max="14053" width="9.453125" style="4" customWidth="1"/>
    <col min="14054" max="14054" width="0" style="4" hidden="1" customWidth="1"/>
    <col min="14055" max="14057" width="9.453125" style="4" customWidth="1"/>
    <col min="14058" max="14058" width="0" style="4" hidden="1" customWidth="1"/>
    <col min="14059" max="14061" width="9.453125" style="4" customWidth="1"/>
    <col min="14062" max="14062" width="0" style="4" hidden="1" customWidth="1"/>
    <col min="14063" max="14065" width="9.453125" style="4" customWidth="1"/>
    <col min="14066" max="14066" width="0" style="4" hidden="1" customWidth="1"/>
    <col min="14067" max="14067" width="15.54296875" style="4" bestFit="1" customWidth="1"/>
    <col min="14068" max="14069" width="9.453125" style="4" customWidth="1"/>
    <col min="14070" max="14070" width="13.54296875" style="4" bestFit="1" customWidth="1"/>
    <col min="14071" max="14071" width="47.54296875" style="4" customWidth="1"/>
    <col min="14072" max="14072" width="39.453125" style="4" bestFit="1" customWidth="1"/>
    <col min="14073" max="14114" width="9.453125" style="4" customWidth="1"/>
    <col min="14115" max="14115" width="15.453125" style="4" customWidth="1"/>
    <col min="14116" max="14116" width="45.453125" style="4" customWidth="1"/>
    <col min="14117" max="14117" width="11.54296875" style="4" customWidth="1"/>
    <col min="14118" max="14132" width="0" style="4" hidden="1" customWidth="1"/>
    <col min="14133" max="14135" width="9.453125" style="4" bestFit="1" customWidth="1"/>
    <col min="14136" max="14136" width="9.453125" style="4" customWidth="1"/>
    <col min="14137" max="14296" width="0" style="4" hidden="1"/>
    <col min="14297" max="14297" width="0" style="4" hidden="1" customWidth="1"/>
    <col min="14298" max="14298" width="28.54296875" style="4" bestFit="1" customWidth="1"/>
    <col min="14299" max="14299" width="18.453125" style="4" customWidth="1"/>
    <col min="14300" max="14300" width="4.453125" style="4" bestFit="1" customWidth="1"/>
    <col min="14301" max="14301" width="106.453125" style="4" bestFit="1" customWidth="1"/>
    <col min="14302" max="14302" width="21.54296875" style="4" bestFit="1" customWidth="1"/>
    <col min="14303" max="14303" width="15.54296875" style="4" bestFit="1" customWidth="1"/>
    <col min="14304" max="14305" width="9.453125" style="4" customWidth="1"/>
    <col min="14306" max="14306" width="0" style="4" hidden="1" customWidth="1"/>
    <col min="14307" max="14309" width="9.453125" style="4" customWidth="1"/>
    <col min="14310" max="14310" width="0" style="4" hidden="1" customWidth="1"/>
    <col min="14311" max="14313" width="9.453125" style="4" customWidth="1"/>
    <col min="14314" max="14314" width="0" style="4" hidden="1" customWidth="1"/>
    <col min="14315" max="14317" width="9.453125" style="4" customWidth="1"/>
    <col min="14318" max="14318" width="0" style="4" hidden="1" customWidth="1"/>
    <col min="14319" max="14321" width="9.453125" style="4" customWidth="1"/>
    <col min="14322" max="14322" width="0" style="4" hidden="1" customWidth="1"/>
    <col min="14323" max="14323" width="15.54296875" style="4" bestFit="1" customWidth="1"/>
    <col min="14324" max="14325" width="9.453125" style="4" customWidth="1"/>
    <col min="14326" max="14326" width="13.54296875" style="4" bestFit="1" customWidth="1"/>
    <col min="14327" max="14327" width="47.54296875" style="4" customWidth="1"/>
    <col min="14328" max="14328" width="39.453125" style="4" bestFit="1" customWidth="1"/>
    <col min="14329" max="14370" width="9.453125" style="4" customWidth="1"/>
    <col min="14371" max="14371" width="15.453125" style="4" customWidth="1"/>
    <col min="14372" max="14372" width="45.453125" style="4" customWidth="1"/>
    <col min="14373" max="14373" width="11.54296875" style="4" customWidth="1"/>
    <col min="14374" max="14388" width="0" style="4" hidden="1" customWidth="1"/>
    <col min="14389" max="14391" width="9.453125" style="4" bestFit="1" customWidth="1"/>
    <col min="14392" max="14392" width="9.453125" style="4" customWidth="1"/>
    <col min="14393" max="14552" width="0" style="4" hidden="1"/>
    <col min="14553" max="14553" width="0" style="4" hidden="1" customWidth="1"/>
    <col min="14554" max="14554" width="28.54296875" style="4" bestFit="1" customWidth="1"/>
    <col min="14555" max="14555" width="18.453125" style="4" customWidth="1"/>
    <col min="14556" max="14556" width="4.453125" style="4" bestFit="1" customWidth="1"/>
    <col min="14557" max="14557" width="106.453125" style="4" bestFit="1" customWidth="1"/>
    <col min="14558" max="14558" width="21.54296875" style="4" bestFit="1" customWidth="1"/>
    <col min="14559" max="14559" width="15.54296875" style="4" bestFit="1" customWidth="1"/>
    <col min="14560" max="14561" width="9.453125" style="4" customWidth="1"/>
    <col min="14562" max="14562" width="0" style="4" hidden="1" customWidth="1"/>
    <col min="14563" max="14565" width="9.453125" style="4" customWidth="1"/>
    <col min="14566" max="14566" width="0" style="4" hidden="1" customWidth="1"/>
    <col min="14567" max="14569" width="9.453125" style="4" customWidth="1"/>
    <col min="14570" max="14570" width="0" style="4" hidden="1" customWidth="1"/>
    <col min="14571" max="14573" width="9.453125" style="4" customWidth="1"/>
    <col min="14574" max="14574" width="0" style="4" hidden="1" customWidth="1"/>
    <col min="14575" max="14577" width="9.453125" style="4" customWidth="1"/>
    <col min="14578" max="14578" width="0" style="4" hidden="1" customWidth="1"/>
    <col min="14579" max="14579" width="15.54296875" style="4" bestFit="1" customWidth="1"/>
    <col min="14580" max="14581" width="9.453125" style="4" customWidth="1"/>
    <col min="14582" max="14582" width="13.54296875" style="4" bestFit="1" customWidth="1"/>
    <col min="14583" max="14583" width="47.54296875" style="4" customWidth="1"/>
    <col min="14584" max="14584" width="39.453125" style="4" bestFit="1" customWidth="1"/>
    <col min="14585" max="14626" width="9.453125" style="4" customWidth="1"/>
    <col min="14627" max="14627" width="15.453125" style="4" customWidth="1"/>
    <col min="14628" max="14628" width="45.453125" style="4" customWidth="1"/>
    <col min="14629" max="14629" width="11.54296875" style="4" customWidth="1"/>
    <col min="14630" max="14644" width="0" style="4" hidden="1" customWidth="1"/>
    <col min="14645" max="14647" width="9.453125" style="4" bestFit="1" customWidth="1"/>
    <col min="14648" max="14648" width="9.453125" style="4" customWidth="1"/>
    <col min="14649" max="14808" width="0" style="4" hidden="1"/>
    <col min="14809" max="14809" width="0" style="4" hidden="1" customWidth="1"/>
    <col min="14810" max="14810" width="28.54296875" style="4" bestFit="1" customWidth="1"/>
    <col min="14811" max="14811" width="18.453125" style="4" customWidth="1"/>
    <col min="14812" max="14812" width="4.453125" style="4" bestFit="1" customWidth="1"/>
    <col min="14813" max="14813" width="106.453125" style="4" bestFit="1" customWidth="1"/>
    <col min="14814" max="14814" width="21.54296875" style="4" bestFit="1" customWidth="1"/>
    <col min="14815" max="14815" width="15.54296875" style="4" bestFit="1" customWidth="1"/>
    <col min="14816" max="14817" width="9.453125" style="4" customWidth="1"/>
    <col min="14818" max="14818" width="0" style="4" hidden="1" customWidth="1"/>
    <col min="14819" max="14821" width="9.453125" style="4" customWidth="1"/>
    <col min="14822" max="14822" width="0" style="4" hidden="1" customWidth="1"/>
    <col min="14823" max="14825" width="9.453125" style="4" customWidth="1"/>
    <col min="14826" max="14826" width="0" style="4" hidden="1" customWidth="1"/>
    <col min="14827" max="14829" width="9.453125" style="4" customWidth="1"/>
    <col min="14830" max="14830" width="0" style="4" hidden="1" customWidth="1"/>
    <col min="14831" max="14833" width="9.453125" style="4" customWidth="1"/>
    <col min="14834" max="14834" width="0" style="4" hidden="1" customWidth="1"/>
    <col min="14835" max="14835" width="15.54296875" style="4" bestFit="1" customWidth="1"/>
    <col min="14836" max="14837" width="9.453125" style="4" customWidth="1"/>
    <col min="14838" max="14838" width="13.54296875" style="4" bestFit="1" customWidth="1"/>
    <col min="14839" max="14839" width="47.54296875" style="4" customWidth="1"/>
    <col min="14840" max="14840" width="39.453125" style="4" bestFit="1" customWidth="1"/>
    <col min="14841" max="14882" width="9.453125" style="4" customWidth="1"/>
    <col min="14883" max="14883" width="15.453125" style="4" customWidth="1"/>
    <col min="14884" max="14884" width="45.453125" style="4" customWidth="1"/>
    <col min="14885" max="14885" width="11.54296875" style="4" customWidth="1"/>
    <col min="14886" max="14900" width="0" style="4" hidden="1" customWidth="1"/>
    <col min="14901" max="14903" width="9.453125" style="4" bestFit="1" customWidth="1"/>
    <col min="14904" max="14904" width="9.453125" style="4" customWidth="1"/>
    <col min="14905" max="15064" width="0" style="4" hidden="1"/>
    <col min="15065" max="15065" width="0" style="4" hidden="1" customWidth="1"/>
    <col min="15066" max="15066" width="28.54296875" style="4" bestFit="1" customWidth="1"/>
    <col min="15067" max="15067" width="18.453125" style="4" customWidth="1"/>
    <col min="15068" max="15068" width="4.453125" style="4" bestFit="1" customWidth="1"/>
    <col min="15069" max="15069" width="106.453125" style="4" bestFit="1" customWidth="1"/>
    <col min="15070" max="15070" width="21.54296875" style="4" bestFit="1" customWidth="1"/>
    <col min="15071" max="15071" width="15.54296875" style="4" bestFit="1" customWidth="1"/>
    <col min="15072" max="15073" width="9.453125" style="4" customWidth="1"/>
    <col min="15074" max="15074" width="0" style="4" hidden="1" customWidth="1"/>
    <col min="15075" max="15077" width="9.453125" style="4" customWidth="1"/>
    <col min="15078" max="15078" width="0" style="4" hidden="1" customWidth="1"/>
    <col min="15079" max="15081" width="9.453125" style="4" customWidth="1"/>
    <col min="15082" max="15082" width="0" style="4" hidden="1" customWidth="1"/>
    <col min="15083" max="15085" width="9.453125" style="4" customWidth="1"/>
    <col min="15086" max="15086" width="0" style="4" hidden="1" customWidth="1"/>
    <col min="15087" max="15089" width="9.453125" style="4" customWidth="1"/>
    <col min="15090" max="15090" width="0" style="4" hidden="1" customWidth="1"/>
    <col min="15091" max="15091" width="15.54296875" style="4" bestFit="1" customWidth="1"/>
    <col min="15092" max="15093" width="9.453125" style="4" customWidth="1"/>
    <col min="15094" max="15094" width="13.54296875" style="4" bestFit="1" customWidth="1"/>
    <col min="15095" max="15095" width="47.54296875" style="4" customWidth="1"/>
    <col min="15096" max="15096" width="39.453125" style="4" bestFit="1" customWidth="1"/>
    <col min="15097" max="15138" width="9.453125" style="4" customWidth="1"/>
    <col min="15139" max="15139" width="15.453125" style="4" customWidth="1"/>
    <col min="15140" max="15140" width="45.453125" style="4" customWidth="1"/>
    <col min="15141" max="15141" width="11.54296875" style="4" customWidth="1"/>
    <col min="15142" max="15156" width="0" style="4" hidden="1" customWidth="1"/>
    <col min="15157" max="15159" width="9.453125" style="4" bestFit="1" customWidth="1"/>
    <col min="15160" max="15160" width="9.453125" style="4" customWidth="1"/>
    <col min="15161" max="15320" width="0" style="4" hidden="1"/>
    <col min="15321" max="15321" width="0" style="4" hidden="1" customWidth="1"/>
    <col min="15322" max="15322" width="28.54296875" style="4" bestFit="1" customWidth="1"/>
    <col min="15323" max="15323" width="18.453125" style="4" customWidth="1"/>
    <col min="15324" max="15324" width="4.453125" style="4" bestFit="1" customWidth="1"/>
    <col min="15325" max="15325" width="106.453125" style="4" bestFit="1" customWidth="1"/>
    <col min="15326" max="15326" width="21.54296875" style="4" bestFit="1" customWidth="1"/>
    <col min="15327" max="15327" width="15.54296875" style="4" bestFit="1" customWidth="1"/>
    <col min="15328" max="15329" width="9.453125" style="4" customWidth="1"/>
    <col min="15330" max="15330" width="0" style="4" hidden="1" customWidth="1"/>
    <col min="15331" max="15333" width="9.453125" style="4" customWidth="1"/>
    <col min="15334" max="15334" width="0" style="4" hidden="1" customWidth="1"/>
    <col min="15335" max="15337" width="9.453125" style="4" customWidth="1"/>
    <col min="15338" max="15338" width="0" style="4" hidden="1" customWidth="1"/>
    <col min="15339" max="15341" width="9.453125" style="4" customWidth="1"/>
    <col min="15342" max="15342" width="0" style="4" hidden="1" customWidth="1"/>
    <col min="15343" max="15345" width="9.453125" style="4" customWidth="1"/>
    <col min="15346" max="15346" width="0" style="4" hidden="1" customWidth="1"/>
    <col min="15347" max="15347" width="15.54296875" style="4" bestFit="1" customWidth="1"/>
    <col min="15348" max="15349" width="9.453125" style="4" customWidth="1"/>
    <col min="15350" max="15350" width="13.54296875" style="4" bestFit="1" customWidth="1"/>
    <col min="15351" max="15351" width="47.54296875" style="4" customWidth="1"/>
    <col min="15352" max="15352" width="39.453125" style="4" bestFit="1" customWidth="1"/>
    <col min="15353" max="15394" width="9.453125" style="4" customWidth="1"/>
    <col min="15395" max="15395" width="15.453125" style="4" customWidth="1"/>
    <col min="15396" max="15396" width="45.453125" style="4" customWidth="1"/>
    <col min="15397" max="15397" width="11.54296875" style="4" customWidth="1"/>
    <col min="15398" max="15412" width="0" style="4" hidden="1" customWidth="1"/>
    <col min="15413" max="15415" width="9.453125" style="4" bestFit="1" customWidth="1"/>
    <col min="15416" max="15416" width="9.453125" style="4" customWidth="1"/>
    <col min="15417" max="15576" width="0" style="4" hidden="1"/>
    <col min="15577" max="15577" width="0" style="4" hidden="1" customWidth="1"/>
    <col min="15578" max="15578" width="28.54296875" style="4" bestFit="1" customWidth="1"/>
    <col min="15579" max="15579" width="18.453125" style="4" customWidth="1"/>
    <col min="15580" max="15580" width="4.453125" style="4" bestFit="1" customWidth="1"/>
    <col min="15581" max="15581" width="106.453125" style="4" bestFit="1" customWidth="1"/>
    <col min="15582" max="15582" width="21.54296875" style="4" bestFit="1" customWidth="1"/>
    <col min="15583" max="15583" width="15.54296875" style="4" bestFit="1" customWidth="1"/>
    <col min="15584" max="15585" width="9.453125" style="4" customWidth="1"/>
    <col min="15586" max="15586" width="0" style="4" hidden="1" customWidth="1"/>
    <col min="15587" max="15589" width="9.453125" style="4" customWidth="1"/>
    <col min="15590" max="15590" width="0" style="4" hidden="1" customWidth="1"/>
    <col min="15591" max="15593" width="9.453125" style="4" customWidth="1"/>
    <col min="15594" max="15594" width="0" style="4" hidden="1" customWidth="1"/>
    <col min="15595" max="15597" width="9.453125" style="4" customWidth="1"/>
    <col min="15598" max="15598" width="0" style="4" hidden="1" customWidth="1"/>
    <col min="15599" max="15601" width="9.453125" style="4" customWidth="1"/>
    <col min="15602" max="15602" width="0" style="4" hidden="1" customWidth="1"/>
    <col min="15603" max="15603" width="15.54296875" style="4" bestFit="1" customWidth="1"/>
    <col min="15604" max="15605" width="9.453125" style="4" customWidth="1"/>
    <col min="15606" max="15606" width="13.54296875" style="4" bestFit="1" customWidth="1"/>
    <col min="15607" max="15607" width="47.54296875" style="4" customWidth="1"/>
    <col min="15608" max="15608" width="39.453125" style="4" bestFit="1" customWidth="1"/>
    <col min="15609" max="15650" width="9.453125" style="4" customWidth="1"/>
    <col min="15651" max="15651" width="15.453125" style="4" customWidth="1"/>
    <col min="15652" max="15652" width="45.453125" style="4" customWidth="1"/>
    <col min="15653" max="15653" width="11.54296875" style="4" customWidth="1"/>
    <col min="15654" max="15668" width="0" style="4" hidden="1" customWidth="1"/>
    <col min="15669" max="15671" width="9.453125" style="4" bestFit="1" customWidth="1"/>
    <col min="15672" max="15672" width="9.453125" style="4" customWidth="1"/>
    <col min="15673" max="15832" width="0" style="4" hidden="1"/>
    <col min="15833" max="15833" width="0" style="4" hidden="1" customWidth="1"/>
    <col min="15834" max="15834" width="28.54296875" style="4" bestFit="1" customWidth="1"/>
    <col min="15835" max="15835" width="18.453125" style="4" customWidth="1"/>
    <col min="15836" max="15836" width="4.453125" style="4" bestFit="1" customWidth="1"/>
    <col min="15837" max="15837" width="106.453125" style="4" bestFit="1" customWidth="1"/>
    <col min="15838" max="15838" width="21.54296875" style="4" bestFit="1" customWidth="1"/>
    <col min="15839" max="15839" width="15.54296875" style="4" bestFit="1" customWidth="1"/>
    <col min="15840" max="15841" width="9.453125" style="4" customWidth="1"/>
    <col min="15842" max="15842" width="0" style="4" hidden="1" customWidth="1"/>
    <col min="15843" max="15845" width="9.453125" style="4" customWidth="1"/>
    <col min="15846" max="15846" width="0" style="4" hidden="1" customWidth="1"/>
    <col min="15847" max="15849" width="9.453125" style="4" customWidth="1"/>
    <col min="15850" max="15850" width="0" style="4" hidden="1" customWidth="1"/>
    <col min="15851" max="15853" width="9.453125" style="4" customWidth="1"/>
    <col min="15854" max="15854" width="0" style="4" hidden="1" customWidth="1"/>
    <col min="15855" max="15857" width="9.453125" style="4" customWidth="1"/>
    <col min="15858" max="15858" width="0" style="4" hidden="1" customWidth="1"/>
    <col min="15859" max="15859" width="15.54296875" style="4" bestFit="1" customWidth="1"/>
    <col min="15860" max="15861" width="9.453125" style="4" customWidth="1"/>
    <col min="15862" max="15862" width="13.54296875" style="4" bestFit="1" customWidth="1"/>
    <col min="15863" max="15863" width="47.54296875" style="4" customWidth="1"/>
    <col min="15864" max="15864" width="39.453125" style="4" bestFit="1" customWidth="1"/>
    <col min="15865" max="15906" width="9.453125" style="4" customWidth="1"/>
    <col min="15907" max="15907" width="15.453125" style="4" customWidth="1"/>
    <col min="15908" max="15908" width="45.453125" style="4" customWidth="1"/>
    <col min="15909" max="15909" width="11.54296875" style="4" customWidth="1"/>
    <col min="15910" max="15924" width="0" style="4" hidden="1" customWidth="1"/>
    <col min="15925" max="15927" width="9.453125" style="4" bestFit="1" customWidth="1"/>
    <col min="15928" max="15928" width="9.453125" style="4" customWidth="1"/>
    <col min="15929" max="16088" width="0" style="4" hidden="1"/>
    <col min="16089" max="16089" width="0" style="4" hidden="1" customWidth="1"/>
    <col min="16090" max="16090" width="28.54296875" style="4" bestFit="1" customWidth="1"/>
    <col min="16091" max="16091" width="18.453125" style="4" customWidth="1"/>
    <col min="16092" max="16092" width="4.453125" style="4" bestFit="1" customWidth="1"/>
    <col min="16093" max="16093" width="106.453125" style="4" bestFit="1" customWidth="1"/>
    <col min="16094" max="16094" width="21.54296875" style="4" bestFit="1" customWidth="1"/>
    <col min="16095" max="16095" width="15.54296875" style="4" bestFit="1" customWidth="1"/>
    <col min="16096" max="16097" width="9.453125" style="4" customWidth="1"/>
    <col min="16098" max="16098" width="0" style="4" hidden="1" customWidth="1"/>
    <col min="16099" max="16101" width="9.453125" style="4" customWidth="1"/>
    <col min="16102" max="16102" width="0" style="4" hidden="1" customWidth="1"/>
    <col min="16103" max="16105" width="9.453125" style="4" customWidth="1"/>
    <col min="16106" max="16106" width="0" style="4" hidden="1" customWidth="1"/>
    <col min="16107" max="16109" width="9.453125" style="4" customWidth="1"/>
    <col min="16110" max="16110" width="0" style="4" hidden="1" customWidth="1"/>
    <col min="16111" max="16113" width="9.453125" style="4" customWidth="1"/>
    <col min="16114" max="16114" width="0" style="4" hidden="1" customWidth="1"/>
    <col min="16115" max="16115" width="15.54296875" style="4" bestFit="1" customWidth="1"/>
    <col min="16116" max="16117" width="9.453125" style="4" customWidth="1"/>
    <col min="16118" max="16118" width="13.54296875" style="4" bestFit="1" customWidth="1"/>
    <col min="16119" max="16119" width="47.54296875" style="4" customWidth="1"/>
    <col min="16120" max="16120" width="39.453125" style="4" bestFit="1" customWidth="1"/>
    <col min="16121" max="16162" width="9.453125" style="4" customWidth="1"/>
    <col min="16163" max="16163" width="15.453125" style="4" customWidth="1"/>
    <col min="16164" max="16164" width="45.453125" style="4" customWidth="1"/>
    <col min="16165" max="16165" width="11.54296875" style="4" customWidth="1"/>
    <col min="16166" max="16180" width="0" style="4" hidden="1" customWidth="1"/>
    <col min="16181" max="16183" width="9.453125" style="4" bestFit="1" customWidth="1"/>
    <col min="16184" max="16184" width="9.453125" style="4" customWidth="1"/>
    <col min="16185" max="16344" width="0" style="4" hidden="1"/>
    <col min="16345" max="16345" width="0" style="4" hidden="1" customWidth="1"/>
    <col min="16346" max="16346" width="28.54296875" style="4" bestFit="1" customWidth="1"/>
    <col min="16347" max="16347" width="18.453125" style="4" customWidth="1"/>
    <col min="16348" max="16348" width="4.453125" style="4" bestFit="1" customWidth="1"/>
    <col min="16349" max="16349" width="106.453125" style="4" bestFit="1" customWidth="1"/>
    <col min="16350" max="16350" width="21.54296875" style="4" bestFit="1" customWidth="1"/>
    <col min="16351" max="16351" width="15.54296875" style="4" bestFit="1" customWidth="1"/>
    <col min="16352" max="16353" width="9.453125" style="4" customWidth="1"/>
    <col min="16354" max="16354" width="0" style="4" hidden="1" customWidth="1"/>
    <col min="16355" max="16357" width="9.453125" style="4" customWidth="1"/>
    <col min="16358" max="16358" width="0" style="4" hidden="1" customWidth="1"/>
    <col min="16359" max="16361" width="9.453125" style="4" customWidth="1"/>
    <col min="16362" max="16362" width="0" style="4" hidden="1" customWidth="1"/>
    <col min="16363" max="16365" width="9.453125" style="4" customWidth="1"/>
    <col min="16366" max="16366" width="0" style="4" hidden="1" customWidth="1"/>
    <col min="16367" max="16369" width="9.453125" style="4" customWidth="1"/>
    <col min="16370" max="16370" width="0" style="4" hidden="1" customWidth="1"/>
    <col min="16371" max="16371" width="15.54296875" style="4" bestFit="1" customWidth="1"/>
    <col min="16372" max="16373" width="9.453125" style="4" customWidth="1"/>
    <col min="16374" max="16374" width="13.54296875" style="4" bestFit="1" customWidth="1"/>
    <col min="16375" max="16375" width="47.54296875" style="4" customWidth="1"/>
    <col min="16376" max="16376" width="39.453125" style="4" bestFit="1" customWidth="1"/>
    <col min="16377" max="16384" width="9.453125" style="4" customWidth="1"/>
  </cols>
  <sheetData>
    <row r="1" spans="1:774" ht="15" thickBot="1" x14ac:dyDescent="0.4">
      <c r="A1" s="34"/>
      <c r="B1" s="1577"/>
      <c r="C1" s="35"/>
      <c r="D1" s="1573"/>
      <c r="E1" s="1573"/>
      <c r="F1" s="1573"/>
      <c r="G1" s="1573"/>
      <c r="H1" s="1578"/>
      <c r="I1" s="1748" t="s">
        <v>27</v>
      </c>
      <c r="J1" s="1748"/>
      <c r="K1" s="1748"/>
      <c r="L1" s="1748"/>
      <c r="M1" s="1748"/>
      <c r="N1" s="1748"/>
      <c r="O1" s="1748"/>
      <c r="P1" s="1748"/>
      <c r="Q1" s="1748"/>
      <c r="R1" s="1748"/>
      <c r="S1" s="1748"/>
      <c r="T1" s="1748"/>
      <c r="U1" s="1748"/>
      <c r="V1" s="1748"/>
      <c r="W1" s="1748"/>
      <c r="X1" s="1748"/>
      <c r="Y1" s="1748"/>
      <c r="Z1" s="1748"/>
      <c r="AA1" s="1748"/>
      <c r="AB1" s="1748"/>
      <c r="AC1" s="1748"/>
      <c r="AD1" s="1748"/>
      <c r="AE1" s="1748"/>
      <c r="AF1" s="1748"/>
      <c r="AG1" s="1748"/>
      <c r="AH1" s="1748"/>
      <c r="AI1" s="1748"/>
      <c r="AJ1" s="1748"/>
      <c r="AK1" s="1748"/>
      <c r="AL1" s="1748"/>
      <c r="AM1" s="1748"/>
      <c r="AN1" s="1748"/>
      <c r="AO1" s="1748"/>
      <c r="AP1" s="1748"/>
      <c r="AQ1" s="1748"/>
      <c r="AR1" s="1748"/>
      <c r="AS1" s="1748"/>
      <c r="AT1" s="1748"/>
      <c r="AU1" s="1748"/>
      <c r="AV1" s="1748"/>
      <c r="AW1" s="1748"/>
      <c r="AX1" s="1748"/>
      <c r="AY1" s="1748"/>
      <c r="AZ1" s="1748"/>
      <c r="BA1" s="1748"/>
      <c r="BB1" s="1748"/>
      <c r="BC1" s="1748"/>
      <c r="BD1" s="1748"/>
      <c r="BE1" s="1749"/>
      <c r="BF1" s="1747" t="s">
        <v>1</v>
      </c>
      <c r="BG1" s="1748"/>
      <c r="BH1" s="1748"/>
      <c r="BI1" s="1748"/>
      <c r="BJ1" s="1748"/>
      <c r="BK1" s="1748"/>
      <c r="BL1" s="1748"/>
      <c r="BM1" s="1748"/>
      <c r="BN1" s="1748"/>
      <c r="BO1" s="1748"/>
      <c r="BP1" s="1748"/>
      <c r="BQ1" s="1748"/>
      <c r="BR1" s="1748"/>
      <c r="BS1" s="1748"/>
      <c r="BT1" s="1748"/>
      <c r="BU1" s="1748"/>
      <c r="BV1" s="1748"/>
      <c r="BW1" s="1748"/>
      <c r="BX1" s="1748"/>
      <c r="BY1" s="1748"/>
      <c r="BZ1" s="1749"/>
      <c r="CA1" s="1747" t="s">
        <v>2</v>
      </c>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8"/>
      <c r="DJ1" s="1748"/>
      <c r="DK1" s="1748"/>
      <c r="DL1" s="1748"/>
      <c r="DM1" s="1748"/>
      <c r="DN1" s="1748"/>
      <c r="DO1" s="1748"/>
      <c r="DP1" s="1748"/>
      <c r="DQ1" s="1748"/>
      <c r="DR1" s="1748"/>
      <c r="DS1" s="1748"/>
      <c r="DT1" s="1748"/>
      <c r="DU1" s="1748"/>
      <c r="DV1" s="1748"/>
      <c r="DW1" s="1748"/>
      <c r="DX1" s="1748"/>
      <c r="DY1" s="1748"/>
      <c r="DZ1" s="1748"/>
      <c r="EA1" s="1748"/>
      <c r="EB1" s="1749"/>
      <c r="EC1" s="1748" t="s">
        <v>3</v>
      </c>
      <c r="ED1" s="1748"/>
      <c r="EE1" s="1748"/>
      <c r="EF1" s="1748"/>
      <c r="EG1" s="1748"/>
      <c r="EH1" s="1748"/>
      <c r="EI1" s="1748"/>
      <c r="EJ1" s="1748"/>
      <c r="EK1" s="1748"/>
      <c r="EL1" s="1748"/>
      <c r="EM1" s="1748"/>
      <c r="EN1" s="1748"/>
      <c r="EO1" s="1748"/>
      <c r="EP1" s="1748"/>
      <c r="EQ1" s="1748"/>
      <c r="ER1" s="1748"/>
      <c r="ES1" s="1748"/>
      <c r="ET1" s="1748"/>
      <c r="EU1" s="1748"/>
      <c r="EV1" s="1748"/>
      <c r="EW1" s="1748"/>
      <c r="EX1" s="1748"/>
      <c r="EY1" s="1748"/>
      <c r="EZ1" s="1748"/>
      <c r="FA1" s="1748"/>
      <c r="FB1" s="1748"/>
      <c r="FC1" s="1748"/>
      <c r="FD1" s="1748"/>
      <c r="FE1" s="1748"/>
      <c r="FF1" s="1748"/>
      <c r="FG1" s="1748"/>
      <c r="FH1" s="1748"/>
      <c r="FI1" s="1748"/>
      <c r="FJ1" s="1748"/>
      <c r="FK1" s="1748"/>
      <c r="FL1" s="1748"/>
      <c r="FM1" s="1748"/>
      <c r="FN1" s="1748"/>
      <c r="FO1" s="1748"/>
      <c r="FP1" s="1748"/>
      <c r="FQ1" s="1748"/>
      <c r="FR1" s="1748"/>
      <c r="FS1" s="1748"/>
      <c r="FT1" s="1748"/>
      <c r="FU1" s="1748"/>
      <c r="FV1" s="1749"/>
      <c r="FW1" s="1747" t="s">
        <v>4</v>
      </c>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8"/>
      <c r="GU1" s="1748"/>
      <c r="GV1" s="1748"/>
      <c r="GW1" s="1748"/>
      <c r="GX1" s="1748"/>
      <c r="GY1" s="1748"/>
      <c r="GZ1" s="1748"/>
      <c r="HA1" s="1748"/>
      <c r="HB1" s="1748"/>
      <c r="HC1" s="1748"/>
      <c r="HD1" s="1748"/>
      <c r="HE1" s="1748"/>
      <c r="HF1" s="1748"/>
      <c r="HG1" s="1748"/>
      <c r="HH1" s="1748"/>
      <c r="HI1" s="1748"/>
      <c r="HJ1" s="1748"/>
      <c r="HK1" s="1748"/>
      <c r="HL1" s="1748"/>
      <c r="HM1" s="1748"/>
      <c r="HN1" s="1748"/>
      <c r="HO1" s="1748"/>
      <c r="HP1" s="1748"/>
      <c r="HQ1" s="1748"/>
      <c r="HR1" s="1748"/>
      <c r="HS1" s="1747" t="s">
        <v>5</v>
      </c>
      <c r="HT1" s="1748"/>
      <c r="HU1" s="1748"/>
      <c r="HV1" s="1748"/>
      <c r="HW1" s="1748"/>
      <c r="HX1" s="1748"/>
      <c r="HY1" s="1748"/>
      <c r="HZ1" s="1748"/>
      <c r="IA1" s="1748"/>
      <c r="IB1" s="1748"/>
      <c r="IC1" s="1748"/>
      <c r="ID1" s="1748"/>
      <c r="IE1" s="1748"/>
      <c r="IF1" s="1748"/>
      <c r="IG1" s="1748"/>
      <c r="IH1" s="1748"/>
      <c r="II1" s="1748"/>
      <c r="IJ1" s="1748"/>
      <c r="IK1" s="1748"/>
      <c r="IL1" s="1748"/>
      <c r="IM1" s="1748"/>
      <c r="IN1" s="1748"/>
      <c r="IO1" s="1748"/>
      <c r="IP1" s="1748"/>
      <c r="IQ1" s="1748"/>
      <c r="IR1" s="1748"/>
      <c r="IS1" s="1748"/>
      <c r="IT1" s="1748"/>
      <c r="IU1" s="1748"/>
      <c r="IV1" s="1748"/>
      <c r="IW1" s="1748"/>
      <c r="IX1" s="1748"/>
      <c r="IY1" s="1748"/>
      <c r="IZ1" s="1748"/>
      <c r="JA1" s="1748"/>
      <c r="JB1" s="1748"/>
      <c r="JC1" s="1748"/>
      <c r="JD1" s="1748"/>
      <c r="JE1" s="1748"/>
      <c r="JF1" s="1748"/>
      <c r="JG1" s="1748"/>
      <c r="JH1" s="1748"/>
      <c r="JI1" s="1748"/>
      <c r="JJ1" s="1748"/>
      <c r="JK1" s="1748"/>
      <c r="JL1" s="1748"/>
      <c r="JM1" s="1748"/>
      <c r="JN1" s="1748"/>
      <c r="JO1" s="1748"/>
      <c r="JP1" s="1748"/>
      <c r="JQ1" s="1748"/>
      <c r="JR1" s="1748"/>
      <c r="JS1" s="1748"/>
      <c r="JT1" s="1748"/>
      <c r="JU1" s="1748"/>
      <c r="JV1" s="1748"/>
      <c r="JW1" s="1748"/>
      <c r="JX1" s="1748"/>
      <c r="JY1" s="1748"/>
      <c r="JZ1" s="1748"/>
      <c r="KA1" s="1748"/>
      <c r="KB1" s="1748"/>
      <c r="KC1" s="1748"/>
      <c r="KD1" s="1748"/>
      <c r="KE1" s="1748"/>
      <c r="KF1" s="1748"/>
      <c r="KG1" s="1748"/>
      <c r="KH1" s="1748"/>
      <c r="KI1" s="1748"/>
      <c r="KJ1" s="1748"/>
      <c r="KK1" s="1748"/>
      <c r="KL1" s="1748"/>
      <c r="KM1" s="1748"/>
      <c r="KN1" s="1749"/>
      <c r="KO1" s="1747" t="s">
        <v>6</v>
      </c>
      <c r="KP1" s="1748"/>
      <c r="KQ1" s="1748"/>
      <c r="KR1" s="1748"/>
      <c r="KS1" s="1748"/>
      <c r="KT1" s="1748"/>
      <c r="KU1" s="1748"/>
      <c r="KV1" s="1748"/>
      <c r="KW1" s="1748"/>
      <c r="KX1" s="1748"/>
      <c r="KY1" s="1748"/>
      <c r="KZ1" s="1748"/>
      <c r="LA1" s="1748"/>
      <c r="LB1" s="1748"/>
      <c r="LC1" s="1748"/>
      <c r="LD1" s="1748"/>
      <c r="LE1" s="1748"/>
      <c r="LF1" s="1748"/>
      <c r="LG1" s="1748"/>
      <c r="LH1" s="1748"/>
      <c r="LI1" s="1748"/>
      <c r="LJ1" s="1748"/>
      <c r="LK1" s="1748"/>
      <c r="LL1" s="1748"/>
      <c r="LM1" s="1748"/>
      <c r="LN1" s="1748"/>
      <c r="LO1" s="1748"/>
      <c r="LP1" s="1748"/>
      <c r="LQ1" s="1748"/>
      <c r="LR1" s="1748"/>
      <c r="LS1" s="1748"/>
      <c r="LT1" s="1748"/>
      <c r="LU1" s="1748"/>
      <c r="LV1" s="1748"/>
      <c r="LW1" s="1748"/>
      <c r="LX1" s="1748"/>
      <c r="LY1" s="1748"/>
      <c r="LZ1" s="1748"/>
      <c r="MA1" s="1748"/>
      <c r="MB1" s="1748"/>
      <c r="MC1" s="1748"/>
      <c r="MD1" s="1748"/>
      <c r="ME1" s="1748"/>
      <c r="MF1" s="1748"/>
      <c r="MG1" s="1748"/>
      <c r="MH1" s="1748"/>
      <c r="MI1" s="1748"/>
      <c r="MJ1" s="1748"/>
      <c r="MK1" s="1748"/>
      <c r="ML1" s="1748"/>
      <c r="MM1" s="1748"/>
      <c r="MN1" s="1748"/>
      <c r="MO1" s="1748"/>
      <c r="MP1" s="1748"/>
      <c r="MQ1" s="1748"/>
      <c r="MR1" s="1748"/>
      <c r="MS1" s="1748"/>
      <c r="MT1" s="1748"/>
      <c r="MU1" s="1748"/>
      <c r="MV1" s="1748"/>
      <c r="MW1" s="1748"/>
      <c r="MX1" s="1748"/>
      <c r="MY1" s="1748"/>
      <c r="MZ1" s="1748"/>
      <c r="NA1" s="1748"/>
      <c r="NB1" s="1748"/>
      <c r="NC1" s="1748"/>
      <c r="ND1" s="1748"/>
      <c r="NE1" s="1748"/>
      <c r="NF1" s="1748"/>
      <c r="NG1" s="1748"/>
      <c r="NH1" s="1748"/>
      <c r="NI1" s="1749"/>
      <c r="NJ1" s="1747" t="s">
        <v>7</v>
      </c>
      <c r="NK1" s="1748"/>
      <c r="NL1" s="1748"/>
      <c r="NM1" s="1748"/>
      <c r="NN1" s="1748"/>
      <c r="NO1" s="1748"/>
      <c r="NP1" s="1748"/>
      <c r="NQ1" s="1748"/>
      <c r="NR1" s="1748"/>
      <c r="NS1" s="1748"/>
      <c r="NT1" s="1748"/>
      <c r="NU1" s="1748"/>
      <c r="NV1" s="1748"/>
      <c r="NW1" s="1748"/>
      <c r="NX1" s="1748"/>
      <c r="NY1" s="1748"/>
      <c r="NZ1" s="1748"/>
      <c r="OA1" s="1748"/>
      <c r="OB1" s="1748"/>
      <c r="OC1" s="1748"/>
      <c r="OD1" s="1748"/>
      <c r="OE1" s="1748"/>
      <c r="OF1" s="1748"/>
      <c r="OG1" s="1748"/>
      <c r="OH1" s="1748"/>
      <c r="OI1" s="1748"/>
      <c r="OJ1" s="1748"/>
      <c r="OK1" s="1748"/>
      <c r="OL1" s="1748"/>
      <c r="OM1" s="1748"/>
      <c r="ON1" s="1748"/>
      <c r="OO1" s="1748"/>
      <c r="OP1" s="1748"/>
      <c r="OQ1" s="1748"/>
      <c r="OR1" s="1748"/>
      <c r="OS1" s="1748"/>
      <c r="OT1" s="1748"/>
      <c r="OU1" s="1748"/>
      <c r="OV1" s="1748"/>
      <c r="OW1" s="1748"/>
      <c r="OX1" s="1748"/>
      <c r="OY1" s="1748"/>
      <c r="OZ1" s="1748"/>
      <c r="PA1" s="1748"/>
      <c r="PB1" s="1748"/>
      <c r="PC1" s="1748"/>
      <c r="PD1" s="1748"/>
      <c r="PE1" s="1748"/>
      <c r="PF1" s="1748"/>
      <c r="PG1" s="1748"/>
      <c r="PH1" s="1748"/>
      <c r="PI1" s="1748"/>
      <c r="PJ1" s="1748"/>
      <c r="PK1" s="1748"/>
      <c r="PL1" s="1748"/>
      <c r="PM1" s="1748"/>
      <c r="PN1" s="1748"/>
      <c r="PO1" s="1748"/>
      <c r="PP1" s="1748"/>
      <c r="PQ1" s="1748"/>
      <c r="PR1" s="1748"/>
      <c r="PS1" s="1748"/>
      <c r="PT1" s="1748"/>
      <c r="PU1" s="1748"/>
      <c r="PV1" s="1748"/>
      <c r="PW1" s="1748"/>
      <c r="PX1" s="1748"/>
      <c r="PY1" s="1748"/>
      <c r="PZ1" s="1748"/>
      <c r="QA1" s="1748"/>
      <c r="QB1" s="1748"/>
      <c r="QC1" s="1748"/>
      <c r="QD1" s="1748"/>
      <c r="QE1" s="1748"/>
      <c r="QF1" s="1748"/>
      <c r="QG1" s="1748"/>
      <c r="QH1" s="1748"/>
      <c r="QI1" s="1747" t="s">
        <v>8</v>
      </c>
      <c r="QJ1" s="1748"/>
      <c r="QK1" s="1748"/>
      <c r="QL1" s="1748"/>
      <c r="QM1" s="1748"/>
      <c r="QN1" s="1748"/>
      <c r="QO1" s="1748"/>
      <c r="QP1" s="1748"/>
      <c r="QQ1" s="1748"/>
      <c r="QR1" s="1748"/>
      <c r="QS1" s="1748"/>
      <c r="QT1" s="1748"/>
      <c r="QU1" s="1748"/>
      <c r="QV1" s="1748"/>
      <c r="QW1" s="1748"/>
      <c r="QX1" s="1748"/>
      <c r="QY1" s="1748"/>
      <c r="QZ1" s="1748"/>
      <c r="RA1" s="1748"/>
      <c r="RB1" s="1748"/>
      <c r="RC1" s="1748"/>
      <c r="RD1" s="1748"/>
      <c r="RE1" s="1748"/>
      <c r="RF1" s="1748"/>
      <c r="RG1" s="1748"/>
      <c r="RH1" s="1748"/>
      <c r="RI1" s="1748"/>
      <c r="RJ1" s="1748"/>
      <c r="RK1" s="1748"/>
      <c r="RL1" s="1748"/>
      <c r="RM1" s="1748"/>
      <c r="RN1" s="1748"/>
      <c r="RO1" s="1748"/>
      <c r="RP1" s="1748"/>
      <c r="RQ1" s="1748"/>
      <c r="RR1" s="1748"/>
      <c r="RS1" s="1748"/>
      <c r="RT1" s="1748"/>
      <c r="RU1" s="1748"/>
      <c r="RV1" s="1748"/>
      <c r="RW1" s="1748"/>
      <c r="RX1" s="1748"/>
      <c r="RY1" s="1748"/>
      <c r="RZ1" s="1748"/>
      <c r="SA1" s="1748"/>
      <c r="SB1" s="1748"/>
      <c r="SC1" s="1748"/>
      <c r="SD1" s="1748"/>
      <c r="SE1" s="1748"/>
      <c r="SF1" s="1748"/>
      <c r="SG1" s="1748"/>
      <c r="SH1" s="1748"/>
      <c r="SI1" s="1748"/>
      <c r="SJ1" s="1748"/>
      <c r="SK1" s="1749"/>
      <c r="SL1" s="1747" t="s">
        <v>9</v>
      </c>
      <c r="SM1" s="1748"/>
      <c r="SN1" s="1748"/>
      <c r="SO1" s="1748"/>
      <c r="SP1" s="1748"/>
      <c r="SQ1" s="1748"/>
      <c r="SR1" s="1748"/>
      <c r="SS1" s="1748"/>
      <c r="ST1" s="1748"/>
      <c r="SU1" s="1748"/>
      <c r="SV1" s="1748"/>
      <c r="SW1" s="1748"/>
      <c r="SX1" s="1748"/>
      <c r="SY1" s="1748"/>
      <c r="SZ1" s="1748"/>
      <c r="TA1" s="1748"/>
      <c r="TB1" s="1748"/>
      <c r="TC1" s="1748"/>
      <c r="TD1" s="1748"/>
      <c r="TE1" s="1748"/>
      <c r="TF1" s="1748"/>
      <c r="TG1" s="1748"/>
      <c r="TH1" s="1748"/>
      <c r="TI1" s="1748"/>
      <c r="TJ1" s="1748"/>
      <c r="TK1" s="1748"/>
      <c r="TL1" s="1748"/>
      <c r="TM1" s="1748"/>
      <c r="TN1" s="1748"/>
      <c r="TO1" s="1748"/>
      <c r="TP1" s="1748"/>
      <c r="TQ1" s="1748"/>
      <c r="TR1" s="1748"/>
      <c r="TS1" s="1748"/>
      <c r="TT1" s="1748"/>
      <c r="TU1" s="1748"/>
      <c r="TV1" s="1748"/>
      <c r="TW1" s="1748"/>
      <c r="TX1" s="1748"/>
      <c r="TY1" s="1748"/>
      <c r="TZ1" s="1748"/>
      <c r="UA1" s="1748"/>
      <c r="UB1" s="1748"/>
      <c r="UC1" s="1748"/>
      <c r="UD1" s="1748"/>
      <c r="UE1" s="1748"/>
      <c r="UF1" s="1748"/>
      <c r="UG1" s="1748"/>
      <c r="UH1" s="1748"/>
      <c r="UI1" s="1748" t="s">
        <v>10</v>
      </c>
      <c r="UJ1" s="1748"/>
      <c r="UK1" s="1748"/>
      <c r="UL1" s="1748"/>
      <c r="UM1" s="1748"/>
      <c r="UN1" s="1748"/>
      <c r="UO1" s="1748"/>
      <c r="UP1" s="1748"/>
      <c r="UQ1" s="1748"/>
      <c r="UR1" s="1748"/>
      <c r="US1" s="1748"/>
      <c r="UT1" s="1748"/>
      <c r="UU1" s="1748"/>
      <c r="UV1" s="1748"/>
      <c r="UW1" s="1748"/>
      <c r="UX1" s="1748"/>
      <c r="UY1" s="1748"/>
      <c r="UZ1" s="1748"/>
      <c r="VA1" s="1748"/>
      <c r="VB1" s="1748"/>
      <c r="VC1" s="1748"/>
      <c r="VD1" s="1748"/>
      <c r="VE1" s="1748"/>
      <c r="VF1" s="1748"/>
      <c r="VG1" s="1748"/>
      <c r="VH1" s="1748"/>
      <c r="VI1" s="1748"/>
      <c r="VJ1" s="1748"/>
      <c r="VK1" s="1748"/>
      <c r="VL1" s="1748"/>
      <c r="VM1" s="1748"/>
      <c r="VN1" s="1748"/>
      <c r="VO1" s="1748"/>
      <c r="VP1" s="1748"/>
      <c r="VQ1" s="1748"/>
      <c r="VR1" s="1748"/>
      <c r="VS1" s="1748"/>
      <c r="VT1" s="1748"/>
      <c r="VU1" s="1748"/>
      <c r="VV1" s="1748"/>
      <c r="VW1" s="1748"/>
      <c r="VX1" s="1748"/>
      <c r="VY1" s="1748"/>
      <c r="VZ1" s="1748"/>
      <c r="WA1" s="1748"/>
      <c r="WB1" s="1748"/>
      <c r="WC1" s="1748"/>
      <c r="WD1" s="1748"/>
      <c r="WE1" s="1748"/>
      <c r="WF1" s="1748"/>
      <c r="WG1" s="1748"/>
      <c r="WH1" s="1748"/>
      <c r="WI1" s="1748"/>
      <c r="WJ1" s="1748"/>
      <c r="WK1" s="1748"/>
      <c r="WL1" s="1748"/>
      <c r="WM1" s="1748"/>
      <c r="WN1" s="1748"/>
      <c r="WO1" s="1748"/>
      <c r="WP1" s="1748"/>
      <c r="WQ1" s="1748"/>
      <c r="WR1" s="1748"/>
      <c r="WS1" s="1748"/>
      <c r="WT1" s="1748"/>
      <c r="WU1" s="1748"/>
      <c r="WV1" s="1748"/>
      <c r="WW1" s="1748"/>
      <c r="WX1" s="1748"/>
      <c r="WY1" s="1748"/>
      <c r="WZ1" s="1748"/>
      <c r="XA1" s="1748"/>
      <c r="XB1" s="1748"/>
      <c r="XC1" s="1748"/>
      <c r="XD1" s="1748"/>
      <c r="XE1" s="1748"/>
      <c r="XF1" s="1748"/>
      <c r="XG1" s="1748"/>
      <c r="XH1" s="1748"/>
      <c r="XI1" s="1748"/>
      <c r="XJ1" s="1748"/>
      <c r="XK1" s="1748"/>
      <c r="XL1" s="1748"/>
      <c r="XM1" s="1748"/>
      <c r="XN1" s="1748"/>
      <c r="XO1" s="1748" t="s">
        <v>1711</v>
      </c>
      <c r="XP1" s="1748"/>
      <c r="XQ1" s="1748"/>
      <c r="XR1" s="1748"/>
      <c r="XS1" s="1748"/>
      <c r="XT1" s="1748"/>
      <c r="XU1" s="1748"/>
      <c r="XV1" s="1748"/>
      <c r="XW1" s="1748"/>
      <c r="XX1" s="1748"/>
      <c r="XY1" s="1748"/>
      <c r="XZ1" s="1748"/>
      <c r="YA1" s="1748"/>
      <c r="YB1" s="1748"/>
      <c r="YC1" s="1748"/>
      <c r="YD1" s="1748"/>
      <c r="YE1" s="1748"/>
      <c r="YF1" s="1748"/>
      <c r="YG1" s="1748"/>
      <c r="YH1" s="1748"/>
      <c r="YI1" s="1748"/>
      <c r="YJ1" s="1748"/>
      <c r="YK1" s="1748"/>
      <c r="YL1" s="1748"/>
      <c r="YM1" s="1572"/>
      <c r="YN1" s="1572" t="s">
        <v>12</v>
      </c>
      <c r="YO1" s="1572" t="s">
        <v>12</v>
      </c>
      <c r="YP1" s="1748" t="s">
        <v>12</v>
      </c>
      <c r="YQ1" s="1748"/>
      <c r="YR1" s="1748"/>
      <c r="YS1" s="1748"/>
      <c r="YT1" s="1748"/>
      <c r="YU1" s="1748"/>
      <c r="YV1" s="1748"/>
      <c r="YW1" s="1748"/>
      <c r="YX1" s="1748"/>
      <c r="YY1" s="1748"/>
      <c r="YZ1" s="1748"/>
      <c r="ZA1" s="1748"/>
      <c r="ZB1" s="1748"/>
      <c r="ZC1" s="1748"/>
      <c r="ZD1" s="1748"/>
      <c r="ZE1" s="1748"/>
      <c r="ZF1" s="1748"/>
      <c r="ZG1" s="1748"/>
      <c r="ZH1" s="1748"/>
      <c r="ZI1" s="1748"/>
      <c r="ZJ1" s="1748"/>
      <c r="ZK1" s="1747" t="s">
        <v>13</v>
      </c>
      <c r="ZL1" s="1748"/>
      <c r="ZM1" s="1748"/>
      <c r="ZN1" s="1748"/>
      <c r="ZO1" s="1748"/>
      <c r="ZP1" s="1748"/>
      <c r="ZQ1" s="1748"/>
      <c r="ZR1" s="1748"/>
      <c r="ZS1" s="1748"/>
      <c r="ZT1" s="1748"/>
      <c r="ZU1" s="1748"/>
      <c r="ZV1" s="1748"/>
      <c r="ZW1" s="1748"/>
      <c r="ZX1" s="1748"/>
      <c r="ZY1" s="1748"/>
      <c r="ZZ1" s="1748"/>
      <c r="AAA1" s="1748"/>
      <c r="AAB1" s="1748"/>
      <c r="AAC1" s="1748"/>
      <c r="AAD1" s="1748"/>
      <c r="AAE1" s="1748"/>
      <c r="AAF1" s="1748"/>
      <c r="AAG1" s="1747" t="s">
        <v>14</v>
      </c>
      <c r="AAH1" s="1748"/>
      <c r="AAI1" s="1748"/>
      <c r="AAJ1" s="1748"/>
      <c r="AAK1" s="1748"/>
      <c r="AAL1" s="1748"/>
      <c r="AAM1" s="1748"/>
      <c r="AAN1" s="1748"/>
      <c r="AAO1" s="1748"/>
      <c r="AAP1" s="1748"/>
      <c r="AAQ1" s="1748"/>
      <c r="AAR1" s="1748"/>
      <c r="AAS1" s="1748"/>
      <c r="AAT1" s="1748"/>
      <c r="AAU1" s="1748"/>
      <c r="AAV1" s="1748"/>
      <c r="AAW1" s="1748"/>
      <c r="AAX1" s="1748"/>
      <c r="AAY1" s="1748"/>
      <c r="AAZ1" s="1748"/>
      <c r="ABA1" s="1748"/>
      <c r="ABB1" s="1748"/>
      <c r="ABC1" s="1748"/>
      <c r="ABD1" s="1748"/>
      <c r="ABE1" s="1749"/>
      <c r="ABF1" s="1760" t="s">
        <v>1261</v>
      </c>
      <c r="ABG1" s="1761"/>
      <c r="ABH1" s="1761"/>
      <c r="ABI1" s="1761"/>
      <c r="ABJ1" s="1761"/>
      <c r="ABK1" s="1761"/>
      <c r="ABL1" s="1762"/>
      <c r="ABM1" s="1763" t="s">
        <v>1262</v>
      </c>
      <c r="ABN1" s="1764"/>
      <c r="ABO1" s="1764"/>
      <c r="ABP1" s="1764"/>
      <c r="ABQ1" s="1764"/>
      <c r="ABR1" s="1764"/>
      <c r="ABS1" s="1764"/>
      <c r="ABT1" s="1765"/>
      <c r="ABU1" s="1760" t="s">
        <v>1263</v>
      </c>
      <c r="ABV1" s="1761"/>
      <c r="ABW1" s="1761"/>
      <c r="ABX1" s="1761"/>
      <c r="ABY1" s="1761"/>
      <c r="ABZ1" s="1761"/>
      <c r="ACA1" s="1762"/>
      <c r="ACB1" s="1570"/>
      <c r="ACC1" s="63"/>
      <c r="ACD1" s="63"/>
      <c r="ACE1" s="63"/>
      <c r="ACF1" s="63"/>
      <c r="ACG1" s="63"/>
      <c r="ACH1" s="63"/>
      <c r="ACI1" s="63"/>
      <c r="ACJ1" s="63"/>
      <c r="ACK1" s="63"/>
      <c r="ACL1" s="63"/>
      <c r="ACM1" s="63"/>
      <c r="ACN1" s="63"/>
      <c r="ACO1" s="63"/>
      <c r="ACP1" s="63"/>
      <c r="ACQ1" s="63"/>
      <c r="ACR1" s="63"/>
      <c r="ACS1" s="63"/>
      <c r="ACT1" s="13"/>
    </row>
    <row r="2" spans="1:774" ht="73" thickBot="1" x14ac:dyDescent="0.4">
      <c r="A2" s="78"/>
      <c r="B2" s="78" t="s">
        <v>28</v>
      </c>
      <c r="C2" s="105" t="s">
        <v>29</v>
      </c>
      <c r="D2" s="105" t="s">
        <v>30</v>
      </c>
      <c r="E2" s="105" t="s">
        <v>31</v>
      </c>
      <c r="F2" s="105" t="s">
        <v>32</v>
      </c>
      <c r="G2" s="105" t="s">
        <v>1267</v>
      </c>
      <c r="H2" s="105" t="s">
        <v>37</v>
      </c>
      <c r="I2" s="78" t="s">
        <v>1712</v>
      </c>
      <c r="J2" s="78" t="s">
        <v>1713</v>
      </c>
      <c r="K2" s="78" t="s">
        <v>56</v>
      </c>
      <c r="L2" s="78" t="s">
        <v>1714</v>
      </c>
      <c r="M2" s="78" t="s">
        <v>1715</v>
      </c>
      <c r="N2" s="78" t="s">
        <v>1716</v>
      </c>
      <c r="O2" s="78" t="s">
        <v>1717</v>
      </c>
      <c r="P2" s="205" t="s">
        <v>1718</v>
      </c>
      <c r="Q2" s="105" t="s">
        <v>1717</v>
      </c>
      <c r="R2" s="190" t="s">
        <v>1719</v>
      </c>
      <c r="S2" s="138" t="s">
        <v>1720</v>
      </c>
      <c r="T2" s="105" t="s">
        <v>1721</v>
      </c>
      <c r="U2" s="105" t="s">
        <v>1722</v>
      </c>
      <c r="V2" s="105" t="s">
        <v>1723</v>
      </c>
      <c r="W2" s="105" t="s">
        <v>1724</v>
      </c>
      <c r="X2" s="105" t="s">
        <v>124</v>
      </c>
      <c r="Y2" s="105" t="s">
        <v>1725</v>
      </c>
      <c r="Z2" s="105" t="s">
        <v>1726</v>
      </c>
      <c r="AA2" s="105" t="s">
        <v>560</v>
      </c>
      <c r="AB2" s="105" t="s">
        <v>1727</v>
      </c>
      <c r="AC2" s="105" t="s">
        <v>1728</v>
      </c>
      <c r="AD2" s="105" t="s">
        <v>1717</v>
      </c>
      <c r="AE2" s="105" t="s">
        <v>1729</v>
      </c>
      <c r="AF2" s="105" t="s">
        <v>1730</v>
      </c>
      <c r="AG2" s="105" t="s">
        <v>1717</v>
      </c>
      <c r="AH2" s="105" t="s">
        <v>1731</v>
      </c>
      <c r="AI2" s="105" t="s">
        <v>1730</v>
      </c>
      <c r="AJ2" s="105" t="s">
        <v>1717</v>
      </c>
      <c r="AK2" s="105" t="s">
        <v>1732</v>
      </c>
      <c r="AL2" s="105" t="s">
        <v>1733</v>
      </c>
      <c r="AM2" s="105" t="s">
        <v>1734</v>
      </c>
      <c r="AN2" s="105" t="s">
        <v>1735</v>
      </c>
      <c r="AO2" s="105" t="s">
        <v>1717</v>
      </c>
      <c r="AP2" s="105" t="s">
        <v>1736</v>
      </c>
      <c r="AQ2" s="105" t="s">
        <v>1737</v>
      </c>
      <c r="AR2" s="105" t="s">
        <v>1738</v>
      </c>
      <c r="AS2" s="105" t="s">
        <v>1717</v>
      </c>
      <c r="AT2" s="79" t="s">
        <v>1739</v>
      </c>
      <c r="AU2" s="105" t="s">
        <v>1740</v>
      </c>
      <c r="AV2" s="105" t="s">
        <v>1717</v>
      </c>
      <c r="AW2" s="79" t="s">
        <v>1741</v>
      </c>
      <c r="AX2" s="79" t="s">
        <v>1742</v>
      </c>
      <c r="AY2" s="79" t="s">
        <v>1743</v>
      </c>
      <c r="AZ2" s="79" t="s">
        <v>1744</v>
      </c>
      <c r="BA2" s="105" t="s">
        <v>1717</v>
      </c>
      <c r="BB2" s="79" t="s">
        <v>1745</v>
      </c>
      <c r="BC2" s="78" t="s">
        <v>1717</v>
      </c>
      <c r="BD2" s="105" t="s">
        <v>1746</v>
      </c>
      <c r="BE2" s="105" t="s">
        <v>247</v>
      </c>
      <c r="BF2" s="1093" t="s">
        <v>1747</v>
      </c>
      <c r="BG2" s="138" t="s">
        <v>1748</v>
      </c>
      <c r="BH2" s="205" t="s">
        <v>1749</v>
      </c>
      <c r="BI2" s="138" t="s">
        <v>1750</v>
      </c>
      <c r="BJ2" s="137" t="s">
        <v>1751</v>
      </c>
      <c r="BK2" s="205" t="s">
        <v>1752</v>
      </c>
      <c r="BL2" s="138" t="s">
        <v>1753</v>
      </c>
      <c r="BM2" s="190" t="s">
        <v>1754</v>
      </c>
      <c r="BN2" s="138" t="s">
        <v>1720</v>
      </c>
      <c r="BO2" s="138" t="s">
        <v>1755</v>
      </c>
      <c r="BP2" s="105" t="s">
        <v>1756</v>
      </c>
      <c r="BQ2" s="62" t="s">
        <v>1757</v>
      </c>
      <c r="BR2" s="138" t="s">
        <v>1758</v>
      </c>
      <c r="BS2" s="105" t="s">
        <v>1759</v>
      </c>
      <c r="BT2" s="62" t="s">
        <v>1760</v>
      </c>
      <c r="BU2" s="138" t="s">
        <v>1761</v>
      </c>
      <c r="BV2" s="138" t="s">
        <v>142</v>
      </c>
      <c r="BW2" s="138" t="s">
        <v>1752</v>
      </c>
      <c r="BX2" s="138" t="s">
        <v>1762</v>
      </c>
      <c r="BY2" s="105" t="s">
        <v>1763</v>
      </c>
      <c r="BZ2" s="1093" t="s">
        <v>247</v>
      </c>
      <c r="CA2" s="80" t="s">
        <v>1764</v>
      </c>
      <c r="CB2" s="205" t="s">
        <v>1765</v>
      </c>
      <c r="CC2" s="105" t="s">
        <v>56</v>
      </c>
      <c r="CD2" s="138" t="s">
        <v>1766</v>
      </c>
      <c r="CE2" s="137" t="s">
        <v>1767</v>
      </c>
      <c r="CF2" s="138" t="s">
        <v>1768</v>
      </c>
      <c r="CG2" s="137" t="s">
        <v>1769</v>
      </c>
      <c r="CH2" s="138" t="s">
        <v>1770</v>
      </c>
      <c r="CI2" s="137" t="s">
        <v>1771</v>
      </c>
      <c r="CJ2" s="138" t="s">
        <v>1772</v>
      </c>
      <c r="CK2" s="138" t="s">
        <v>1773</v>
      </c>
      <c r="CL2" s="190" t="s">
        <v>1774</v>
      </c>
      <c r="CM2" s="138" t="s">
        <v>1775</v>
      </c>
      <c r="CN2" s="105" t="s">
        <v>111</v>
      </c>
      <c r="CO2" s="105" t="s">
        <v>1776</v>
      </c>
      <c r="CP2" s="138" t="s">
        <v>1777</v>
      </c>
      <c r="CQ2" s="105" t="s">
        <v>1778</v>
      </c>
      <c r="CR2" s="105" t="s">
        <v>1728</v>
      </c>
      <c r="CS2" s="138" t="s">
        <v>1779</v>
      </c>
      <c r="CT2" s="105" t="s">
        <v>1780</v>
      </c>
      <c r="CU2" s="105" t="s">
        <v>1781</v>
      </c>
      <c r="CV2" s="138" t="s">
        <v>1770</v>
      </c>
      <c r="CW2" s="138"/>
      <c r="CX2" s="105" t="s">
        <v>306</v>
      </c>
      <c r="CY2" s="105" t="s">
        <v>1782</v>
      </c>
      <c r="CZ2" s="138" t="s">
        <v>1770</v>
      </c>
      <c r="DA2" s="105" t="s">
        <v>1783</v>
      </c>
      <c r="DB2" s="105" t="s">
        <v>1784</v>
      </c>
      <c r="DC2" s="105" t="s">
        <v>1782</v>
      </c>
      <c r="DD2" s="138" t="s">
        <v>1770</v>
      </c>
      <c r="DE2" s="105" t="s">
        <v>1785</v>
      </c>
      <c r="DF2" s="105" t="s">
        <v>427</v>
      </c>
      <c r="DG2" s="105" t="s">
        <v>1786</v>
      </c>
      <c r="DH2" s="105" t="s">
        <v>1787</v>
      </c>
      <c r="DI2" s="105" t="s">
        <v>1788</v>
      </c>
      <c r="DJ2" s="105" t="s">
        <v>1789</v>
      </c>
      <c r="DK2" s="138" t="s">
        <v>1770</v>
      </c>
      <c r="DL2" s="105" t="s">
        <v>1790</v>
      </c>
      <c r="DM2" s="105" t="s">
        <v>1791</v>
      </c>
      <c r="DN2" s="138" t="s">
        <v>1770</v>
      </c>
      <c r="DO2" s="79" t="s">
        <v>1792</v>
      </c>
      <c r="DP2" s="79" t="s">
        <v>1793</v>
      </c>
      <c r="DQ2" s="138" t="s">
        <v>1770</v>
      </c>
      <c r="DR2" s="79" t="s">
        <v>1794</v>
      </c>
      <c r="DS2" s="105" t="s">
        <v>1795</v>
      </c>
      <c r="DT2" s="79" t="s">
        <v>1796</v>
      </c>
      <c r="DU2" s="138" t="s">
        <v>1770</v>
      </c>
      <c r="DV2" s="105" t="s">
        <v>1797</v>
      </c>
      <c r="DW2" s="138" t="s">
        <v>1770</v>
      </c>
      <c r="DX2" s="79" t="s">
        <v>1798</v>
      </c>
      <c r="DY2" s="62" t="s">
        <v>1799</v>
      </c>
      <c r="DZ2" s="138" t="s">
        <v>1770</v>
      </c>
      <c r="EA2" s="105" t="s">
        <v>1746</v>
      </c>
      <c r="EB2" s="105" t="s">
        <v>247</v>
      </c>
      <c r="EC2" s="1093" t="s">
        <v>1800</v>
      </c>
      <c r="ED2" s="138" t="s">
        <v>1801</v>
      </c>
      <c r="EE2" s="80" t="s">
        <v>1802</v>
      </c>
      <c r="EF2" s="205" t="s">
        <v>1803</v>
      </c>
      <c r="EG2" s="138" t="s">
        <v>1804</v>
      </c>
      <c r="EH2" s="137" t="s">
        <v>1805</v>
      </c>
      <c r="EI2" s="105" t="s">
        <v>1806</v>
      </c>
      <c r="EJ2" s="138" t="s">
        <v>1807</v>
      </c>
      <c r="EK2" s="137" t="s">
        <v>552</v>
      </c>
      <c r="EL2" s="190" t="s">
        <v>1808</v>
      </c>
      <c r="EM2" s="138" t="s">
        <v>1809</v>
      </c>
      <c r="EN2" s="105" t="s">
        <v>1810</v>
      </c>
      <c r="EO2" s="62" t="s">
        <v>1811</v>
      </c>
      <c r="EP2" s="138" t="s">
        <v>1812</v>
      </c>
      <c r="EQ2" s="138" t="s">
        <v>1813</v>
      </c>
      <c r="ER2" s="138" t="s">
        <v>1814</v>
      </c>
      <c r="ES2" s="62" t="s">
        <v>1815</v>
      </c>
      <c r="ET2" s="105" t="s">
        <v>1816</v>
      </c>
      <c r="EU2" s="105" t="s">
        <v>1817</v>
      </c>
      <c r="EV2" s="138" t="s">
        <v>1818</v>
      </c>
      <c r="EW2" s="105" t="s">
        <v>1819</v>
      </c>
      <c r="EX2" s="105" t="s">
        <v>1820</v>
      </c>
      <c r="EY2" s="105" t="s">
        <v>1821</v>
      </c>
      <c r="EZ2" s="105" t="s">
        <v>1818</v>
      </c>
      <c r="FA2" s="105" t="s">
        <v>1822</v>
      </c>
      <c r="FB2" s="62" t="s">
        <v>154</v>
      </c>
      <c r="FC2" s="105" t="s">
        <v>1818</v>
      </c>
      <c r="FD2" s="105" t="s">
        <v>1823</v>
      </c>
      <c r="FE2" s="105" t="s">
        <v>1824</v>
      </c>
      <c r="FF2" s="105" t="s">
        <v>1825</v>
      </c>
      <c r="FG2" s="105" t="s">
        <v>1818</v>
      </c>
      <c r="FH2" s="105" t="s">
        <v>1826</v>
      </c>
      <c r="FI2" s="105" t="s">
        <v>1827</v>
      </c>
      <c r="FJ2" s="105" t="s">
        <v>1818</v>
      </c>
      <c r="FK2" s="79" t="s">
        <v>1828</v>
      </c>
      <c r="FL2" s="79" t="s">
        <v>1829</v>
      </c>
      <c r="FM2" s="105" t="s">
        <v>1818</v>
      </c>
      <c r="FN2" s="79" t="s">
        <v>1830</v>
      </c>
      <c r="FO2" s="79" t="s">
        <v>1831</v>
      </c>
      <c r="FP2" s="79" t="s">
        <v>1832</v>
      </c>
      <c r="FQ2" s="105" t="s">
        <v>1818</v>
      </c>
      <c r="FR2" s="79" t="s">
        <v>1833</v>
      </c>
      <c r="FS2" s="105" t="s">
        <v>1818</v>
      </c>
      <c r="FT2" s="79" t="s">
        <v>1834</v>
      </c>
      <c r="FU2" s="79" t="s">
        <v>1835</v>
      </c>
      <c r="FV2" s="1093" t="s">
        <v>247</v>
      </c>
      <c r="FW2" s="105" t="s">
        <v>1836</v>
      </c>
      <c r="FX2" s="105" t="s">
        <v>1837</v>
      </c>
      <c r="FY2" s="138" t="s">
        <v>1838</v>
      </c>
      <c r="FZ2" s="105" t="s">
        <v>1839</v>
      </c>
      <c r="GA2" s="105" t="s">
        <v>1840</v>
      </c>
      <c r="GB2" s="137" t="s">
        <v>1841</v>
      </c>
      <c r="GC2" s="105" t="s">
        <v>1840</v>
      </c>
      <c r="GD2" s="137" t="s">
        <v>1842</v>
      </c>
      <c r="GE2" s="190" t="s">
        <v>1843</v>
      </c>
      <c r="GF2" s="138" t="s">
        <v>1844</v>
      </c>
      <c r="GG2" s="138" t="s">
        <v>1845</v>
      </c>
      <c r="GH2" s="138" t="s">
        <v>1846</v>
      </c>
      <c r="GI2" s="138" t="s">
        <v>1847</v>
      </c>
      <c r="GJ2" s="138" t="s">
        <v>1848</v>
      </c>
      <c r="GK2" s="138" t="s">
        <v>1849</v>
      </c>
      <c r="GL2" s="138" t="s">
        <v>1850</v>
      </c>
      <c r="GM2" s="105" t="s">
        <v>1851</v>
      </c>
      <c r="GN2" s="105" t="s">
        <v>1852</v>
      </c>
      <c r="GO2" s="138" t="s">
        <v>1840</v>
      </c>
      <c r="GP2" s="105" t="s">
        <v>1853</v>
      </c>
      <c r="GQ2" s="105" t="s">
        <v>1854</v>
      </c>
      <c r="GR2" s="138" t="s">
        <v>1840</v>
      </c>
      <c r="GS2" s="105" t="s">
        <v>1855</v>
      </c>
      <c r="GT2" s="62" t="s">
        <v>1854</v>
      </c>
      <c r="GU2" s="138" t="s">
        <v>1840</v>
      </c>
      <c r="GV2" s="105" t="s">
        <v>1856</v>
      </c>
      <c r="GW2" s="105" t="s">
        <v>1857</v>
      </c>
      <c r="GX2" s="105" t="s">
        <v>1858</v>
      </c>
      <c r="GY2" s="105" t="s">
        <v>1825</v>
      </c>
      <c r="GZ2" s="138" t="s">
        <v>1840</v>
      </c>
      <c r="HA2" s="105" t="s">
        <v>1859</v>
      </c>
      <c r="HB2" s="105" t="s">
        <v>1860</v>
      </c>
      <c r="HC2" s="138" t="s">
        <v>1840</v>
      </c>
      <c r="HD2" s="79" t="s">
        <v>1861</v>
      </c>
      <c r="HE2" s="79" t="s">
        <v>1862</v>
      </c>
      <c r="HF2" s="138" t="s">
        <v>1840</v>
      </c>
      <c r="HG2" s="79" t="s">
        <v>1863</v>
      </c>
      <c r="HH2" s="79" t="s">
        <v>1864</v>
      </c>
      <c r="HI2" s="79" t="s">
        <v>1865</v>
      </c>
      <c r="HJ2" s="138" t="s">
        <v>1840</v>
      </c>
      <c r="HK2" s="79" t="s">
        <v>1866</v>
      </c>
      <c r="HL2" s="138" t="s">
        <v>1840</v>
      </c>
      <c r="HM2" s="105" t="s">
        <v>1867</v>
      </c>
      <c r="HN2" s="137" t="s">
        <v>1840</v>
      </c>
      <c r="HO2" s="137" t="s">
        <v>1868</v>
      </c>
      <c r="HP2" s="137" t="s">
        <v>1840</v>
      </c>
      <c r="HQ2" s="105" t="s">
        <v>403</v>
      </c>
      <c r="HR2" s="1093" t="s">
        <v>247</v>
      </c>
      <c r="HS2" s="105" t="s">
        <v>1869</v>
      </c>
      <c r="HT2" s="105" t="s">
        <v>1870</v>
      </c>
      <c r="HU2" s="105" t="s">
        <v>56</v>
      </c>
      <c r="HV2" s="105" t="s">
        <v>1871</v>
      </c>
      <c r="HW2" s="138" t="s">
        <v>1872</v>
      </c>
      <c r="HX2" s="105" t="s">
        <v>1873</v>
      </c>
      <c r="HY2" s="137" t="s">
        <v>1805</v>
      </c>
      <c r="HZ2" s="190" t="s">
        <v>1874</v>
      </c>
      <c r="IA2" s="105" t="s">
        <v>1875</v>
      </c>
      <c r="IB2" s="137" t="s">
        <v>1876</v>
      </c>
      <c r="IC2" s="105" t="s">
        <v>1877</v>
      </c>
      <c r="ID2" s="105" t="s">
        <v>1878</v>
      </c>
      <c r="IE2" s="105" t="s">
        <v>1879</v>
      </c>
      <c r="IF2" s="62" t="s">
        <v>1880</v>
      </c>
      <c r="IG2" s="105" t="s">
        <v>1881</v>
      </c>
      <c r="IH2" s="105" t="s">
        <v>1725</v>
      </c>
      <c r="II2" s="105" t="s">
        <v>1882</v>
      </c>
      <c r="IJ2" s="105" t="s">
        <v>1883</v>
      </c>
      <c r="IK2" s="62" t="s">
        <v>1884</v>
      </c>
      <c r="IL2" s="105" t="s">
        <v>1885</v>
      </c>
      <c r="IM2" s="105" t="s">
        <v>1886</v>
      </c>
      <c r="IN2" s="62" t="s">
        <v>1887</v>
      </c>
      <c r="IO2" s="105" t="s">
        <v>1885</v>
      </c>
      <c r="IP2" s="105" t="s">
        <v>1888</v>
      </c>
      <c r="IQ2" s="105" t="s">
        <v>1889</v>
      </c>
      <c r="IR2" s="105" t="s">
        <v>1887</v>
      </c>
      <c r="IS2" s="105" t="s">
        <v>1885</v>
      </c>
      <c r="IT2" s="105" t="s">
        <v>1890</v>
      </c>
      <c r="IU2" s="105" t="s">
        <v>1891</v>
      </c>
      <c r="IV2" s="105" t="s">
        <v>1892</v>
      </c>
      <c r="IW2" s="105" t="s">
        <v>1825</v>
      </c>
      <c r="IX2" s="105" t="s">
        <v>1885</v>
      </c>
      <c r="IY2" s="105" t="s">
        <v>1893</v>
      </c>
      <c r="IZ2" s="105" t="s">
        <v>1738</v>
      </c>
      <c r="JA2" s="105" t="s">
        <v>1885</v>
      </c>
      <c r="JB2" s="105" t="s">
        <v>1894</v>
      </c>
      <c r="JC2" s="105" t="s">
        <v>1895</v>
      </c>
      <c r="JD2" s="105" t="s">
        <v>1896</v>
      </c>
      <c r="JE2" s="105" t="s">
        <v>1885</v>
      </c>
      <c r="JF2" s="105" t="s">
        <v>1897</v>
      </c>
      <c r="JG2" s="105" t="s">
        <v>1898</v>
      </c>
      <c r="JH2" s="79" t="s">
        <v>1899</v>
      </c>
      <c r="JI2" s="105" t="s">
        <v>1885</v>
      </c>
      <c r="JJ2" s="79" t="s">
        <v>1797</v>
      </c>
      <c r="JK2" s="105" t="s">
        <v>1885</v>
      </c>
      <c r="JL2" s="79" t="s">
        <v>1900</v>
      </c>
      <c r="JM2" s="105" t="s">
        <v>1901</v>
      </c>
      <c r="JN2" s="105" t="s">
        <v>1885</v>
      </c>
      <c r="JO2" s="105" t="s">
        <v>574</v>
      </c>
      <c r="JP2" s="137" t="s">
        <v>1902</v>
      </c>
      <c r="JQ2" s="105" t="s">
        <v>1885</v>
      </c>
      <c r="JR2" s="105" t="s">
        <v>1903</v>
      </c>
      <c r="JS2" s="105" t="s">
        <v>1885</v>
      </c>
      <c r="JT2" s="105" t="s">
        <v>1904</v>
      </c>
      <c r="JU2" s="105" t="s">
        <v>1905</v>
      </c>
      <c r="JV2" s="105" t="s">
        <v>1885</v>
      </c>
      <c r="JW2" s="105" t="s">
        <v>1906</v>
      </c>
      <c r="JX2" s="105" t="s">
        <v>1907</v>
      </c>
      <c r="JY2" s="105" t="s">
        <v>1885</v>
      </c>
      <c r="JZ2" s="105" t="s">
        <v>1908</v>
      </c>
      <c r="KA2" s="79" t="s">
        <v>1909</v>
      </c>
      <c r="KB2" s="105" t="s">
        <v>1885</v>
      </c>
      <c r="KC2" s="105" t="s">
        <v>479</v>
      </c>
      <c r="KD2" s="79" t="s">
        <v>1910</v>
      </c>
      <c r="KE2" s="105" t="s">
        <v>1885</v>
      </c>
      <c r="KF2" s="79" t="s">
        <v>1911</v>
      </c>
      <c r="KG2" s="79" t="s">
        <v>1912</v>
      </c>
      <c r="KH2" s="79" t="s">
        <v>1885</v>
      </c>
      <c r="KI2" s="79" t="s">
        <v>1913</v>
      </c>
      <c r="KJ2" s="79" t="s">
        <v>1885</v>
      </c>
      <c r="KK2" s="79" t="s">
        <v>1914</v>
      </c>
      <c r="KL2" s="79" t="s">
        <v>1885</v>
      </c>
      <c r="KM2" s="105" t="s">
        <v>1915</v>
      </c>
      <c r="KN2" s="105" t="s">
        <v>247</v>
      </c>
      <c r="KO2" s="105" t="s">
        <v>1916</v>
      </c>
      <c r="KP2" s="105" t="s">
        <v>1917</v>
      </c>
      <c r="KQ2" s="138" t="s">
        <v>1918</v>
      </c>
      <c r="KR2" s="190" t="s">
        <v>1919</v>
      </c>
      <c r="KS2" s="138" t="s">
        <v>1920</v>
      </c>
      <c r="KT2" s="137" t="s">
        <v>1921</v>
      </c>
      <c r="KU2" s="138" t="s">
        <v>1874</v>
      </c>
      <c r="KV2" s="138" t="s">
        <v>1922</v>
      </c>
      <c r="KW2" s="137" t="s">
        <v>1923</v>
      </c>
      <c r="KX2" s="190" t="s">
        <v>1924</v>
      </c>
      <c r="KY2" s="138" t="s">
        <v>1925</v>
      </c>
      <c r="KZ2" s="105" t="s">
        <v>555</v>
      </c>
      <c r="LA2" s="62" t="s">
        <v>1926</v>
      </c>
      <c r="LB2" s="138" t="s">
        <v>1927</v>
      </c>
      <c r="LC2" s="138" t="s">
        <v>1928</v>
      </c>
      <c r="LD2" s="138" t="s">
        <v>1929</v>
      </c>
      <c r="LE2" s="105" t="s">
        <v>1930</v>
      </c>
      <c r="LF2" s="105" t="s">
        <v>1931</v>
      </c>
      <c r="LG2" s="62" t="s">
        <v>142</v>
      </c>
      <c r="LH2" s="138" t="s">
        <v>1932</v>
      </c>
      <c r="LI2" s="105" t="s">
        <v>1933</v>
      </c>
      <c r="LJ2" s="62" t="s">
        <v>154</v>
      </c>
      <c r="LK2" s="138" t="s">
        <v>1932</v>
      </c>
      <c r="LL2" s="105" t="s">
        <v>1934</v>
      </c>
      <c r="LM2" s="62" t="s">
        <v>154</v>
      </c>
      <c r="LN2" s="138" t="s">
        <v>1932</v>
      </c>
      <c r="LO2" s="105" t="s">
        <v>1935</v>
      </c>
      <c r="LP2" s="62" t="s">
        <v>1936</v>
      </c>
      <c r="LQ2" s="105" t="s">
        <v>1937</v>
      </c>
      <c r="LR2" s="105" t="s">
        <v>1892</v>
      </c>
      <c r="LS2" s="105" t="s">
        <v>1938</v>
      </c>
      <c r="LT2" s="138" t="s">
        <v>1932</v>
      </c>
      <c r="LU2" s="105" t="s">
        <v>309</v>
      </c>
      <c r="LV2" s="105" t="s">
        <v>187</v>
      </c>
      <c r="LW2" s="138" t="s">
        <v>1932</v>
      </c>
      <c r="LX2" s="138" t="s">
        <v>1939</v>
      </c>
      <c r="LY2" s="79" t="s">
        <v>1940</v>
      </c>
      <c r="LZ2" s="138" t="s">
        <v>1932</v>
      </c>
      <c r="MA2" s="105" t="s">
        <v>1897</v>
      </c>
      <c r="MB2" s="105" t="s">
        <v>1941</v>
      </c>
      <c r="MC2" s="105" t="s">
        <v>1942</v>
      </c>
      <c r="MD2" s="79" t="s">
        <v>1832</v>
      </c>
      <c r="ME2" s="138" t="s">
        <v>1932</v>
      </c>
      <c r="MF2" s="79" t="s">
        <v>1943</v>
      </c>
      <c r="MG2" s="138" t="s">
        <v>1932</v>
      </c>
      <c r="MH2" s="137" t="s">
        <v>1944</v>
      </c>
      <c r="MI2" s="138" t="s">
        <v>1932</v>
      </c>
      <c r="MJ2" s="105" t="s">
        <v>448</v>
      </c>
      <c r="MK2" s="138" t="s">
        <v>1932</v>
      </c>
      <c r="ML2" s="105" t="s">
        <v>712</v>
      </c>
      <c r="MM2" s="79" t="s">
        <v>1945</v>
      </c>
      <c r="MN2" s="138" t="s">
        <v>1932</v>
      </c>
      <c r="MO2" s="105" t="s">
        <v>1946</v>
      </c>
      <c r="MP2" s="105" t="s">
        <v>1947</v>
      </c>
      <c r="MQ2" s="79" t="s">
        <v>1948</v>
      </c>
      <c r="MR2" s="138" t="s">
        <v>1932</v>
      </c>
      <c r="MS2" s="105" t="s">
        <v>1949</v>
      </c>
      <c r="MT2" s="79" t="s">
        <v>1950</v>
      </c>
      <c r="MU2" s="138" t="s">
        <v>1932</v>
      </c>
      <c r="MV2" s="105" t="s">
        <v>1951</v>
      </c>
      <c r="MW2" s="105" t="s">
        <v>1952</v>
      </c>
      <c r="MX2" s="138" t="s">
        <v>1932</v>
      </c>
      <c r="MY2" s="79" t="s">
        <v>484</v>
      </c>
      <c r="MZ2" s="79" t="s">
        <v>489</v>
      </c>
      <c r="NA2" s="79" t="s">
        <v>1932</v>
      </c>
      <c r="NB2" s="79" t="s">
        <v>1953</v>
      </c>
      <c r="NC2" s="79" t="s">
        <v>1954</v>
      </c>
      <c r="ND2" s="79" t="s">
        <v>1932</v>
      </c>
      <c r="NE2" s="105" t="s">
        <v>1955</v>
      </c>
      <c r="NF2" s="105" t="s">
        <v>1956</v>
      </c>
      <c r="NG2" s="79" t="s">
        <v>1932</v>
      </c>
      <c r="NH2" s="105" t="s">
        <v>1957</v>
      </c>
      <c r="NI2" s="105" t="s">
        <v>247</v>
      </c>
      <c r="NJ2" s="105" t="s">
        <v>1958</v>
      </c>
      <c r="NK2" s="105" t="s">
        <v>1959</v>
      </c>
      <c r="NL2" s="79" t="s">
        <v>1960</v>
      </c>
      <c r="NM2" s="137" t="s">
        <v>1961</v>
      </c>
      <c r="NN2" s="79" t="s">
        <v>1962</v>
      </c>
      <c r="NO2" s="137" t="s">
        <v>101</v>
      </c>
      <c r="NP2" s="190" t="s">
        <v>1963</v>
      </c>
      <c r="NQ2" s="138" t="s">
        <v>1964</v>
      </c>
      <c r="NR2" s="138" t="s">
        <v>1965</v>
      </c>
      <c r="NS2" s="105" t="s">
        <v>1966</v>
      </c>
      <c r="NT2" s="105" t="s">
        <v>1723</v>
      </c>
      <c r="NU2" s="138" t="s">
        <v>1967</v>
      </c>
      <c r="NV2" s="138" t="s">
        <v>1968</v>
      </c>
      <c r="NW2" s="138" t="s">
        <v>1969</v>
      </c>
      <c r="NX2" s="138" t="s">
        <v>1970</v>
      </c>
      <c r="NY2" s="105" t="s">
        <v>1971</v>
      </c>
      <c r="NZ2" s="105" t="s">
        <v>277</v>
      </c>
      <c r="OA2" s="138" t="s">
        <v>1972</v>
      </c>
      <c r="OB2" s="105" t="s">
        <v>1973</v>
      </c>
      <c r="OC2" s="105" t="s">
        <v>1974</v>
      </c>
      <c r="OD2" s="62" t="s">
        <v>1975</v>
      </c>
      <c r="OE2" s="138" t="s">
        <v>1972</v>
      </c>
      <c r="OF2" s="138" t="s">
        <v>154</v>
      </c>
      <c r="OG2" s="138" t="s">
        <v>1972</v>
      </c>
      <c r="OH2" s="105" t="s">
        <v>1976</v>
      </c>
      <c r="OI2" s="105" t="s">
        <v>1977</v>
      </c>
      <c r="OJ2" s="105" t="s">
        <v>1978</v>
      </c>
      <c r="OK2" s="105" t="s">
        <v>1979</v>
      </c>
      <c r="OL2" s="137" t="s">
        <v>1972</v>
      </c>
      <c r="OM2" s="105" t="s">
        <v>1980</v>
      </c>
      <c r="ON2" s="105" t="s">
        <v>187</v>
      </c>
      <c r="OO2" s="137" t="s">
        <v>1972</v>
      </c>
      <c r="OP2" s="79" t="s">
        <v>1981</v>
      </c>
      <c r="OQ2" s="79" t="s">
        <v>1982</v>
      </c>
      <c r="OR2" s="137" t="s">
        <v>1972</v>
      </c>
      <c r="OS2" s="137" t="s">
        <v>1983</v>
      </c>
      <c r="OT2" s="105" t="s">
        <v>1984</v>
      </c>
      <c r="OU2" s="79" t="s">
        <v>1985</v>
      </c>
      <c r="OV2" s="137" t="s">
        <v>1972</v>
      </c>
      <c r="OW2" s="137" t="s">
        <v>1986</v>
      </c>
      <c r="OX2" s="79" t="s">
        <v>1987</v>
      </c>
      <c r="OY2" s="79" t="s">
        <v>1988</v>
      </c>
      <c r="OZ2" s="137" t="s">
        <v>1972</v>
      </c>
      <c r="PA2" s="137" t="s">
        <v>1989</v>
      </c>
      <c r="PB2" s="79" t="s">
        <v>1990</v>
      </c>
      <c r="PC2" s="137" t="s">
        <v>1972</v>
      </c>
      <c r="PD2" s="79" t="s">
        <v>1991</v>
      </c>
      <c r="PE2" s="137" t="s">
        <v>1992</v>
      </c>
      <c r="PF2" s="137" t="s">
        <v>1972</v>
      </c>
      <c r="PG2" s="105" t="s">
        <v>1993</v>
      </c>
      <c r="PH2" s="137" t="s">
        <v>1972</v>
      </c>
      <c r="PI2" s="105" t="s">
        <v>610</v>
      </c>
      <c r="PJ2" s="79" t="s">
        <v>1994</v>
      </c>
      <c r="PK2" s="137" t="s">
        <v>1972</v>
      </c>
      <c r="PL2" s="105" t="s">
        <v>1995</v>
      </c>
      <c r="PM2" s="79" t="s">
        <v>1996</v>
      </c>
      <c r="PN2" s="137" t="s">
        <v>1972</v>
      </c>
      <c r="PO2" s="105" t="s">
        <v>1997</v>
      </c>
      <c r="PP2" s="79" t="s">
        <v>1998</v>
      </c>
      <c r="PQ2" s="137" t="s">
        <v>1972</v>
      </c>
      <c r="PR2" s="105" t="s">
        <v>1999</v>
      </c>
      <c r="PS2" s="79" t="s">
        <v>2000</v>
      </c>
      <c r="PT2" s="137" t="s">
        <v>1972</v>
      </c>
      <c r="PU2" s="79" t="s">
        <v>2001</v>
      </c>
      <c r="PV2" s="79" t="s">
        <v>1972</v>
      </c>
      <c r="PW2" s="79" t="s">
        <v>2002</v>
      </c>
      <c r="PX2" s="79" t="s">
        <v>2003</v>
      </c>
      <c r="PY2" s="79" t="s">
        <v>1972</v>
      </c>
      <c r="PZ2" s="105" t="s">
        <v>2004</v>
      </c>
      <c r="QA2" s="79" t="s">
        <v>2005</v>
      </c>
      <c r="QB2" s="79" t="s">
        <v>2006</v>
      </c>
      <c r="QC2" s="79" t="s">
        <v>2007</v>
      </c>
      <c r="QD2" s="105" t="s">
        <v>2008</v>
      </c>
      <c r="QE2" s="79" t="s">
        <v>2009</v>
      </c>
      <c r="QF2" s="79" t="s">
        <v>2010</v>
      </c>
      <c r="QG2" s="105" t="s">
        <v>2011</v>
      </c>
      <c r="QH2" s="105" t="s">
        <v>247</v>
      </c>
      <c r="QI2" s="105" t="s">
        <v>646</v>
      </c>
      <c r="QJ2" s="78" t="s">
        <v>2012</v>
      </c>
      <c r="QK2" s="138" t="s">
        <v>1972</v>
      </c>
      <c r="QL2" s="105" t="s">
        <v>390</v>
      </c>
      <c r="QM2" s="105" t="s">
        <v>650</v>
      </c>
      <c r="QN2" s="138" t="s">
        <v>2013</v>
      </c>
      <c r="QO2" s="79" t="s">
        <v>430</v>
      </c>
      <c r="QP2" s="79" t="s">
        <v>2014</v>
      </c>
      <c r="QQ2" s="138" t="s">
        <v>2013</v>
      </c>
      <c r="QR2" s="105" t="s">
        <v>2015</v>
      </c>
      <c r="QS2" s="105" t="s">
        <v>2016</v>
      </c>
      <c r="QT2" s="105" t="s">
        <v>2017</v>
      </c>
      <c r="QU2" s="79" t="s">
        <v>227</v>
      </c>
      <c r="QV2" s="138" t="s">
        <v>2013</v>
      </c>
      <c r="QW2" s="79" t="s">
        <v>2018</v>
      </c>
      <c r="QX2" s="138" t="s">
        <v>2013</v>
      </c>
      <c r="QY2" s="79" t="s">
        <v>2019</v>
      </c>
      <c r="QZ2" s="137" t="s">
        <v>2020</v>
      </c>
      <c r="RA2" s="138" t="s">
        <v>2013</v>
      </c>
      <c r="RB2" s="105" t="s">
        <v>710</v>
      </c>
      <c r="RC2" s="138" t="s">
        <v>2013</v>
      </c>
      <c r="RD2" s="105" t="s">
        <v>2021</v>
      </c>
      <c r="RE2" s="105" t="s">
        <v>610</v>
      </c>
      <c r="RF2" s="79" t="s">
        <v>2022</v>
      </c>
      <c r="RG2" s="138" t="s">
        <v>2013</v>
      </c>
      <c r="RH2" s="105" t="s">
        <v>2023</v>
      </c>
      <c r="RI2" s="79" t="s">
        <v>2024</v>
      </c>
      <c r="RJ2" s="138" t="s">
        <v>2013</v>
      </c>
      <c r="RK2" s="105" t="s">
        <v>1997</v>
      </c>
      <c r="RL2" s="79" t="s">
        <v>2025</v>
      </c>
      <c r="RM2" s="138" t="s">
        <v>2013</v>
      </c>
      <c r="RN2" s="105" t="s">
        <v>2026</v>
      </c>
      <c r="RO2" s="138" t="s">
        <v>2013</v>
      </c>
      <c r="RP2" s="79" t="s">
        <v>486</v>
      </c>
      <c r="RQ2" s="79" t="s">
        <v>2027</v>
      </c>
      <c r="RR2" s="79" t="s">
        <v>2013</v>
      </c>
      <c r="RS2" s="79" t="s">
        <v>2028</v>
      </c>
      <c r="RT2" s="79" t="s">
        <v>2029</v>
      </c>
      <c r="RU2" s="79" t="s">
        <v>2013</v>
      </c>
      <c r="RV2" s="105" t="s">
        <v>2030</v>
      </c>
      <c r="RW2" s="79" t="s">
        <v>2031</v>
      </c>
      <c r="RX2" s="79" t="s">
        <v>2032</v>
      </c>
      <c r="RY2" s="79" t="s">
        <v>2033</v>
      </c>
      <c r="RZ2" s="105" t="s">
        <v>2034</v>
      </c>
      <c r="SA2" s="79" t="s">
        <v>2035</v>
      </c>
      <c r="SB2" s="79" t="s">
        <v>2036</v>
      </c>
      <c r="SC2" s="79" t="s">
        <v>2037</v>
      </c>
      <c r="SD2" s="79" t="s">
        <v>2038</v>
      </c>
      <c r="SE2" s="105" t="s">
        <v>2039</v>
      </c>
      <c r="SF2" s="25" t="s">
        <v>2040</v>
      </c>
      <c r="SG2" s="79" t="s">
        <v>2041</v>
      </c>
      <c r="SH2" s="25" t="s">
        <v>2042</v>
      </c>
      <c r="SI2" s="79" t="s">
        <v>2043</v>
      </c>
      <c r="SJ2" s="42" t="s">
        <v>2044</v>
      </c>
      <c r="SK2" s="105" t="s">
        <v>404</v>
      </c>
      <c r="SL2" s="138" t="s">
        <v>2045</v>
      </c>
      <c r="SM2" s="79" t="s">
        <v>708</v>
      </c>
      <c r="SN2" s="79" t="s">
        <v>2046</v>
      </c>
      <c r="SO2" s="138" t="s">
        <v>2045</v>
      </c>
      <c r="SP2" s="79" t="s">
        <v>2047</v>
      </c>
      <c r="SQ2" s="138" t="s">
        <v>2045</v>
      </c>
      <c r="SR2" s="105" t="s">
        <v>2048</v>
      </c>
      <c r="SS2" s="137" t="s">
        <v>2049</v>
      </c>
      <c r="ST2" s="138" t="s">
        <v>2045</v>
      </c>
      <c r="SU2" s="105" t="s">
        <v>2050</v>
      </c>
      <c r="SV2" s="138" t="s">
        <v>2045</v>
      </c>
      <c r="SW2" s="105" t="s">
        <v>454</v>
      </c>
      <c r="SX2" s="79" t="s">
        <v>2051</v>
      </c>
      <c r="SY2" s="138" t="s">
        <v>2045</v>
      </c>
      <c r="SZ2" s="105" t="s">
        <v>1995</v>
      </c>
      <c r="TA2" s="79" t="s">
        <v>2024</v>
      </c>
      <c r="TB2" s="138" t="s">
        <v>2045</v>
      </c>
      <c r="TC2" s="105" t="s">
        <v>2052</v>
      </c>
      <c r="TD2" s="79" t="s">
        <v>1909</v>
      </c>
      <c r="TE2" s="138" t="s">
        <v>2045</v>
      </c>
      <c r="TF2" s="79" t="s">
        <v>482</v>
      </c>
      <c r="TG2" s="138" t="s">
        <v>2045</v>
      </c>
      <c r="TH2" s="79" t="s">
        <v>2053</v>
      </c>
      <c r="TI2" s="79" t="s">
        <v>2054</v>
      </c>
      <c r="TJ2" s="79" t="s">
        <v>2045</v>
      </c>
      <c r="TK2" s="79" t="s">
        <v>2055</v>
      </c>
      <c r="TL2" s="79" t="s">
        <v>2056</v>
      </c>
      <c r="TM2" s="79" t="s">
        <v>2045</v>
      </c>
      <c r="TN2" s="105" t="s">
        <v>2057</v>
      </c>
      <c r="TO2" s="137" t="s">
        <v>2058</v>
      </c>
      <c r="TP2" s="79" t="s">
        <v>2045</v>
      </c>
      <c r="TQ2" s="79" t="s">
        <v>2059</v>
      </c>
      <c r="TR2" s="79" t="s">
        <v>2060</v>
      </c>
      <c r="TS2" s="105" t="s">
        <v>2061</v>
      </c>
      <c r="TT2" s="79" t="s">
        <v>2062</v>
      </c>
      <c r="TU2" s="79" t="s">
        <v>2063</v>
      </c>
      <c r="TV2" s="79" t="s">
        <v>2064</v>
      </c>
      <c r="TW2" s="79" t="s">
        <v>2065</v>
      </c>
      <c r="TX2" s="105" t="s">
        <v>643</v>
      </c>
      <c r="TY2" s="79" t="s">
        <v>2066</v>
      </c>
      <c r="TZ2" s="79" t="s">
        <v>2067</v>
      </c>
      <c r="UA2" s="105" t="s">
        <v>2068</v>
      </c>
      <c r="UB2" s="25" t="s">
        <v>2069</v>
      </c>
      <c r="UC2" s="79" t="s">
        <v>2070</v>
      </c>
      <c r="UD2" s="79" t="s">
        <v>2071</v>
      </c>
      <c r="UE2" s="79" t="s">
        <v>2072</v>
      </c>
      <c r="UF2" s="79" t="s">
        <v>2073</v>
      </c>
      <c r="UG2" s="42" t="s">
        <v>2044</v>
      </c>
      <c r="UH2" s="105" t="s">
        <v>404</v>
      </c>
      <c r="UI2" s="105" t="s">
        <v>727</v>
      </c>
      <c r="UJ2" s="62" t="s">
        <v>2074</v>
      </c>
      <c r="UK2" s="138" t="s">
        <v>2075</v>
      </c>
      <c r="UL2" s="138" t="s">
        <v>2076</v>
      </c>
      <c r="UM2" s="138" t="s">
        <v>1834</v>
      </c>
      <c r="UN2" s="78" t="s">
        <v>2077</v>
      </c>
      <c r="UO2" s="138" t="s">
        <v>2075</v>
      </c>
      <c r="UP2" s="138" t="s">
        <v>2078</v>
      </c>
      <c r="UQ2" s="138" t="s">
        <v>2075</v>
      </c>
      <c r="UR2" s="138" t="s">
        <v>2079</v>
      </c>
      <c r="US2" s="137" t="s">
        <v>2080</v>
      </c>
      <c r="UT2" s="138" t="s">
        <v>2075</v>
      </c>
      <c r="UU2" s="105" t="s">
        <v>733</v>
      </c>
      <c r="UV2" s="138" t="s">
        <v>2075</v>
      </c>
      <c r="UW2" s="105" t="s">
        <v>2081</v>
      </c>
      <c r="UX2" s="79" t="s">
        <v>2082</v>
      </c>
      <c r="UY2" s="138" t="s">
        <v>2075</v>
      </c>
      <c r="UZ2" s="105" t="s">
        <v>2083</v>
      </c>
      <c r="VA2" s="105" t="s">
        <v>2084</v>
      </c>
      <c r="VB2" s="105" t="s">
        <v>746</v>
      </c>
      <c r="VC2" s="105" t="s">
        <v>747</v>
      </c>
      <c r="VD2" s="105" t="s">
        <v>748</v>
      </c>
      <c r="VE2" s="79" t="s">
        <v>2085</v>
      </c>
      <c r="VF2" s="79" t="s">
        <v>2086</v>
      </c>
      <c r="VG2" s="138" t="s">
        <v>2075</v>
      </c>
      <c r="VH2" s="79" t="s">
        <v>2087</v>
      </c>
      <c r="VI2" s="79" t="s">
        <v>760</v>
      </c>
      <c r="VJ2" s="79" t="s">
        <v>2088</v>
      </c>
      <c r="VK2" s="79" t="s">
        <v>2089</v>
      </c>
      <c r="VL2" s="138" t="s">
        <v>2075</v>
      </c>
      <c r="VM2" s="79" t="s">
        <v>2090</v>
      </c>
      <c r="VN2" s="79" t="s">
        <v>2091</v>
      </c>
      <c r="VO2" s="79" t="s">
        <v>2092</v>
      </c>
      <c r="VP2" s="79" t="s">
        <v>2093</v>
      </c>
      <c r="VQ2" s="138" t="s">
        <v>2075</v>
      </c>
      <c r="VR2" s="137" t="s">
        <v>2094</v>
      </c>
      <c r="VS2" s="79" t="s">
        <v>2095</v>
      </c>
      <c r="VT2" s="79" t="s">
        <v>2096</v>
      </c>
      <c r="VU2" s="79" t="s">
        <v>2097</v>
      </c>
      <c r="VV2" s="138" t="s">
        <v>2075</v>
      </c>
      <c r="VW2" s="79" t="s">
        <v>2098</v>
      </c>
      <c r="VX2" s="79" t="s">
        <v>2099</v>
      </c>
      <c r="VY2" s="79" t="s">
        <v>2100</v>
      </c>
      <c r="VZ2" s="79" t="s">
        <v>2101</v>
      </c>
      <c r="WA2" s="138" t="s">
        <v>2075</v>
      </c>
      <c r="WB2" s="79" t="s">
        <v>2102</v>
      </c>
      <c r="WC2" s="79" t="s">
        <v>2103</v>
      </c>
      <c r="WD2" s="138" t="s">
        <v>2075</v>
      </c>
      <c r="WE2" s="137" t="s">
        <v>2104</v>
      </c>
      <c r="WF2" s="137" t="s">
        <v>2105</v>
      </c>
      <c r="WG2" s="138" t="s">
        <v>2106</v>
      </c>
      <c r="WH2" s="79" t="s">
        <v>2107</v>
      </c>
      <c r="WI2" s="79" t="s">
        <v>2108</v>
      </c>
      <c r="WJ2" s="79" t="s">
        <v>2109</v>
      </c>
      <c r="WK2" s="79" t="s">
        <v>2110</v>
      </c>
      <c r="WL2" s="79" t="s">
        <v>2111</v>
      </c>
      <c r="WM2" s="79" t="s">
        <v>2112</v>
      </c>
      <c r="WN2" s="138" t="s">
        <v>2113</v>
      </c>
      <c r="WO2" s="79" t="s">
        <v>2114</v>
      </c>
      <c r="WP2" s="79" t="s">
        <v>2115</v>
      </c>
      <c r="WQ2" s="138" t="s">
        <v>2116</v>
      </c>
      <c r="WR2" s="79" t="s">
        <v>2117</v>
      </c>
      <c r="WS2" s="79" t="s">
        <v>2118</v>
      </c>
      <c r="WT2" s="79" t="s">
        <v>2119</v>
      </c>
      <c r="WU2" s="105" t="s">
        <v>2120</v>
      </c>
      <c r="WV2" s="138" t="s">
        <v>2121</v>
      </c>
      <c r="WW2" s="42" t="s">
        <v>2122</v>
      </c>
      <c r="WX2" s="138" t="s">
        <v>2123</v>
      </c>
      <c r="WY2" s="105" t="s">
        <v>2124</v>
      </c>
      <c r="WZ2" s="105" t="s">
        <v>1565</v>
      </c>
      <c r="XA2" s="25" t="s">
        <v>2125</v>
      </c>
      <c r="XB2" s="138" t="s">
        <v>2126</v>
      </c>
      <c r="XC2" s="105" t="s">
        <v>2127</v>
      </c>
      <c r="XD2" s="25" t="s">
        <v>1575</v>
      </c>
      <c r="XE2" s="79" t="s">
        <v>2128</v>
      </c>
      <c r="XF2" s="79" t="s">
        <v>2129</v>
      </c>
      <c r="XG2" s="79" t="s">
        <v>2130</v>
      </c>
      <c r="XH2" s="25" t="s">
        <v>1575</v>
      </c>
      <c r="XI2" s="79" t="s">
        <v>2958</v>
      </c>
      <c r="XJ2" s="79" t="s">
        <v>4575</v>
      </c>
      <c r="XK2" s="79" t="s">
        <v>4576</v>
      </c>
      <c r="XL2" s="42" t="s">
        <v>2131</v>
      </c>
      <c r="XM2" s="42" t="s">
        <v>2132</v>
      </c>
      <c r="XN2" s="105" t="s">
        <v>2133</v>
      </c>
      <c r="XO2" s="105" t="s">
        <v>999</v>
      </c>
      <c r="XP2" s="105" t="s">
        <v>2134</v>
      </c>
      <c r="XQ2" s="79" t="s">
        <v>2135</v>
      </c>
      <c r="XR2" s="105" t="s">
        <v>999</v>
      </c>
      <c r="XS2" s="78" t="s">
        <v>2136</v>
      </c>
      <c r="XT2" s="105" t="s">
        <v>2059</v>
      </c>
      <c r="XU2" s="138" t="s">
        <v>2137</v>
      </c>
      <c r="XV2" s="138" t="s">
        <v>2138</v>
      </c>
      <c r="XW2" s="138" t="s">
        <v>2139</v>
      </c>
      <c r="XX2" s="138" t="s">
        <v>2138</v>
      </c>
      <c r="XY2" s="138" t="s">
        <v>2140</v>
      </c>
      <c r="XZ2" s="105" t="s">
        <v>2141</v>
      </c>
      <c r="YA2" s="138" t="s">
        <v>2142</v>
      </c>
      <c r="YB2" s="105" t="s">
        <v>2143</v>
      </c>
      <c r="YC2" s="25" t="s">
        <v>2144</v>
      </c>
      <c r="YD2" s="138" t="s">
        <v>2145</v>
      </c>
      <c r="YE2" s="105" t="s">
        <v>689</v>
      </c>
      <c r="YF2" s="79" t="s">
        <v>2146</v>
      </c>
      <c r="YG2" s="79" t="s">
        <v>2147</v>
      </c>
      <c r="YH2" s="79" t="s">
        <v>1609</v>
      </c>
      <c r="YI2" s="79" t="s">
        <v>2146</v>
      </c>
      <c r="YJ2" s="79" t="s">
        <v>4577</v>
      </c>
      <c r="YK2" s="79" t="s">
        <v>4608</v>
      </c>
      <c r="YL2" s="105" t="s">
        <v>404</v>
      </c>
      <c r="YM2" s="105" t="s">
        <v>2148</v>
      </c>
      <c r="YN2" s="62" t="s">
        <v>2149</v>
      </c>
      <c r="YO2" s="62" t="s">
        <v>2150</v>
      </c>
      <c r="YP2" s="105" t="s">
        <v>2148</v>
      </c>
      <c r="YQ2" s="79" t="s">
        <v>2151</v>
      </c>
      <c r="YR2" s="138" t="s">
        <v>2152</v>
      </c>
      <c r="YS2" s="105" t="s">
        <v>2153</v>
      </c>
      <c r="YT2" s="79" t="s">
        <v>2062</v>
      </c>
      <c r="YU2" s="138" t="s">
        <v>2154</v>
      </c>
      <c r="YV2" s="105" t="s">
        <v>2155</v>
      </c>
      <c r="YW2" s="79" t="s">
        <v>2156</v>
      </c>
      <c r="YX2" s="138" t="s">
        <v>2157</v>
      </c>
      <c r="YY2" s="105" t="s">
        <v>2158</v>
      </c>
      <c r="YZ2" s="138" t="s">
        <v>2159</v>
      </c>
      <c r="ZA2" s="25" t="s">
        <v>2160</v>
      </c>
      <c r="ZB2" s="205" t="s">
        <v>2161</v>
      </c>
      <c r="ZC2" s="42" t="s">
        <v>2162</v>
      </c>
      <c r="ZD2" s="79" t="s">
        <v>1608</v>
      </c>
      <c r="ZE2" s="79" t="s">
        <v>2163</v>
      </c>
      <c r="ZF2" s="79" t="s">
        <v>1609</v>
      </c>
      <c r="ZG2" s="79" t="s">
        <v>1608</v>
      </c>
      <c r="ZH2" s="79" t="s">
        <v>2164</v>
      </c>
      <c r="ZI2" s="79" t="s">
        <v>2165</v>
      </c>
      <c r="ZJ2" s="105" t="s">
        <v>404</v>
      </c>
      <c r="ZK2" s="1316" t="s">
        <v>1100</v>
      </c>
      <c r="ZL2" s="137" t="s">
        <v>510</v>
      </c>
      <c r="ZM2" s="137" t="s">
        <v>2166</v>
      </c>
      <c r="ZN2" s="137" t="s">
        <v>2167</v>
      </c>
      <c r="ZO2" s="1316" t="s">
        <v>2168</v>
      </c>
      <c r="ZP2" s="1316" t="s">
        <v>2169</v>
      </c>
      <c r="ZQ2" s="138" t="s">
        <v>2170</v>
      </c>
      <c r="ZR2" s="79" t="s">
        <v>2171</v>
      </c>
      <c r="ZS2" s="138" t="s">
        <v>2172</v>
      </c>
      <c r="ZT2" s="105" t="s">
        <v>2173</v>
      </c>
      <c r="ZU2" s="138" t="s">
        <v>2174</v>
      </c>
      <c r="ZV2" s="105" t="s">
        <v>2175</v>
      </c>
      <c r="ZW2" s="138" t="s">
        <v>2176</v>
      </c>
      <c r="ZX2" s="374" t="s">
        <v>2177</v>
      </c>
      <c r="ZY2" s="138" t="s">
        <v>2178</v>
      </c>
      <c r="ZZ2" s="79" t="s">
        <v>1608</v>
      </c>
      <c r="AAA2" s="79" t="s">
        <v>2179</v>
      </c>
      <c r="AAB2" s="79" t="s">
        <v>2180</v>
      </c>
      <c r="AAC2" s="79" t="s">
        <v>1608</v>
      </c>
      <c r="AAD2" s="79" t="s">
        <v>4578</v>
      </c>
      <c r="AAE2" s="79" t="s">
        <v>1610</v>
      </c>
      <c r="AAF2" s="105" t="s">
        <v>404</v>
      </c>
      <c r="AAG2" s="1449" t="s">
        <v>1272</v>
      </c>
      <c r="AAH2" s="1448" t="s">
        <v>2182</v>
      </c>
      <c r="AAI2" s="1449" t="s">
        <v>2183</v>
      </c>
      <c r="AAJ2" s="138" t="s">
        <v>2184</v>
      </c>
      <c r="AAK2" s="1449" t="s">
        <v>2185</v>
      </c>
      <c r="AAL2" s="62" t="s">
        <v>2006</v>
      </c>
      <c r="AAM2" s="138" t="s">
        <v>2186</v>
      </c>
      <c r="AAN2" s="79" t="s">
        <v>1306</v>
      </c>
      <c r="AAO2" s="138" t="s">
        <v>2187</v>
      </c>
      <c r="AAP2" s="105" t="s">
        <v>2188</v>
      </c>
      <c r="AAQ2" s="105" t="s">
        <v>2189</v>
      </c>
      <c r="AAR2" s="25" t="s">
        <v>2066</v>
      </c>
      <c r="AAS2" s="138" t="s">
        <v>2190</v>
      </c>
      <c r="AAT2" s="25" t="s">
        <v>2191</v>
      </c>
      <c r="AAU2" s="25" t="s">
        <v>2192</v>
      </c>
      <c r="AAV2" s="138" t="s">
        <v>2193</v>
      </c>
      <c r="AAW2" s="25" t="s">
        <v>2194</v>
      </c>
      <c r="AAX2" s="79" t="s">
        <v>692</v>
      </c>
      <c r="AAY2" s="42" t="s">
        <v>2195</v>
      </c>
      <c r="AAZ2" s="79" t="s">
        <v>1618</v>
      </c>
      <c r="ABA2" s="79" t="s">
        <v>2196</v>
      </c>
      <c r="ABB2" s="79" t="s">
        <v>692</v>
      </c>
      <c r="ABC2" s="79" t="s">
        <v>4579</v>
      </c>
      <c r="ABD2" s="79" t="s">
        <v>1610</v>
      </c>
      <c r="ABE2" s="205" t="s">
        <v>2197</v>
      </c>
      <c r="ABF2" s="1314" t="s">
        <v>1612</v>
      </c>
      <c r="ABG2" s="1684" t="s">
        <v>1346</v>
      </c>
      <c r="ABH2" s="79" t="s">
        <v>1609</v>
      </c>
      <c r="ABI2" s="1314" t="s">
        <v>1612</v>
      </c>
      <c r="ABJ2" s="1684" t="s">
        <v>4580</v>
      </c>
      <c r="ABK2" s="79" t="s">
        <v>1610</v>
      </c>
      <c r="ABL2" s="1316" t="s">
        <v>2181</v>
      </c>
      <c r="ABM2" s="1316" t="s">
        <v>1614</v>
      </c>
      <c r="ABN2" s="1671" t="s">
        <v>1355</v>
      </c>
      <c r="ABO2" s="137" t="s">
        <v>1618</v>
      </c>
      <c r="ABP2" s="79" t="s">
        <v>2196</v>
      </c>
      <c r="ABQ2" s="1316" t="s">
        <v>1614</v>
      </c>
      <c r="ABR2" s="1684" t="s">
        <v>4581</v>
      </c>
      <c r="ABS2" s="79" t="s">
        <v>1610</v>
      </c>
      <c r="ABT2" s="1316" t="s">
        <v>2181</v>
      </c>
      <c r="ABU2" s="1316" t="s">
        <v>1358</v>
      </c>
      <c r="ABV2" s="1671" t="s">
        <v>1359</v>
      </c>
      <c r="ABW2" s="137" t="s">
        <v>2198</v>
      </c>
      <c r="ABX2" s="1316" t="s">
        <v>1358</v>
      </c>
      <c r="ABY2" s="1684" t="s">
        <v>4582</v>
      </c>
      <c r="ABZ2" s="79" t="s">
        <v>4609</v>
      </c>
      <c r="ACA2" s="1316" t="s">
        <v>2181</v>
      </c>
      <c r="ACB2" s="105" t="s">
        <v>1127</v>
      </c>
      <c r="ACC2" s="25" t="s">
        <v>1128</v>
      </c>
      <c r="ACD2" s="105" t="s">
        <v>1130</v>
      </c>
      <c r="ACE2" s="1093" t="s">
        <v>2199</v>
      </c>
      <c r="ACF2" s="80" t="s">
        <v>2200</v>
      </c>
      <c r="ACG2" s="80" t="s">
        <v>2201</v>
      </c>
      <c r="ACH2" s="80" t="s">
        <v>2202</v>
      </c>
      <c r="ACI2" s="80" t="s">
        <v>2203</v>
      </c>
      <c r="ACJ2" s="958" t="s">
        <v>1136</v>
      </c>
      <c r="ACK2" s="958" t="s">
        <v>1137</v>
      </c>
      <c r="ACL2" s="201" t="s">
        <v>1138</v>
      </c>
      <c r="ACM2" s="374" t="s">
        <v>2204</v>
      </c>
      <c r="ACN2" s="26" t="s">
        <v>1139</v>
      </c>
      <c r="ACO2" s="26" t="s">
        <v>1140</v>
      </c>
      <c r="ACP2" s="26" t="s">
        <v>1141</v>
      </c>
      <c r="ACQ2" s="42" t="s">
        <v>1142</v>
      </c>
      <c r="ACR2" s="25" t="s">
        <v>1143</v>
      </c>
      <c r="ACS2" s="25" t="s">
        <v>2205</v>
      </c>
      <c r="ACT2" s="25" t="s">
        <v>2206</v>
      </c>
    </row>
    <row r="3" spans="1:774" ht="15" thickBot="1" x14ac:dyDescent="0.4">
      <c r="B3" s="174">
        <v>1</v>
      </c>
      <c r="C3" s="86" t="s">
        <v>17</v>
      </c>
      <c r="D3" s="86" t="s">
        <v>1254</v>
      </c>
      <c r="E3" s="86" t="s">
        <v>2207</v>
      </c>
      <c r="F3" s="86" t="s">
        <v>2207</v>
      </c>
      <c r="G3" s="345" t="s">
        <v>2208</v>
      </c>
      <c r="H3" s="170" t="s">
        <v>2209</v>
      </c>
      <c r="I3" s="70">
        <v>1.78</v>
      </c>
      <c r="J3" s="54">
        <v>1.76</v>
      </c>
      <c r="K3" s="54">
        <v>1.54</v>
      </c>
      <c r="L3" s="54">
        <f>MIN(I3,K3)</f>
        <v>1.54</v>
      </c>
      <c r="M3" s="54">
        <v>1.67</v>
      </c>
      <c r="N3" s="54">
        <f t="shared" ref="N3:Q5" si="0">MIN(L3,M3)</f>
        <v>1.54</v>
      </c>
      <c r="O3" s="54">
        <f t="shared" si="0"/>
        <v>1.54</v>
      </c>
      <c r="P3" s="28">
        <v>1.61</v>
      </c>
      <c r="Q3" s="54">
        <f t="shared" si="0"/>
        <v>1.54</v>
      </c>
      <c r="R3" s="919">
        <v>1.66</v>
      </c>
      <c r="S3" s="54">
        <v>1.64</v>
      </c>
      <c r="T3" s="54">
        <v>1.64</v>
      </c>
      <c r="U3" s="28">
        <v>1.64</v>
      </c>
      <c r="V3" s="28">
        <v>1.66</v>
      </c>
      <c r="W3" s="28">
        <f>MIN(T3,V3)</f>
        <v>1.64</v>
      </c>
      <c r="X3" s="28">
        <v>1.62</v>
      </c>
      <c r="Y3" s="28">
        <v>1.68</v>
      </c>
      <c r="Z3" s="895">
        <v>1.65</v>
      </c>
      <c r="AA3" s="28">
        <v>1.7</v>
      </c>
      <c r="AB3" s="28">
        <v>1.69</v>
      </c>
      <c r="AC3" s="28">
        <v>1.67</v>
      </c>
      <c r="AD3" s="28">
        <f>MIN(Z3,AC3)</f>
        <v>1.65</v>
      </c>
      <c r="AE3" s="28">
        <v>1.73</v>
      </c>
      <c r="AF3" s="28">
        <v>1.7</v>
      </c>
      <c r="AG3" s="895">
        <v>1.79</v>
      </c>
      <c r="AH3" s="28">
        <v>1.73</v>
      </c>
      <c r="AI3" s="28">
        <v>1.7</v>
      </c>
      <c r="AJ3" s="895">
        <v>1.74</v>
      </c>
      <c r="AK3" s="28">
        <v>2.12</v>
      </c>
      <c r="AL3" s="28"/>
      <c r="AM3" s="28"/>
      <c r="AN3" s="28">
        <v>1.82</v>
      </c>
      <c r="AO3" s="895">
        <f>MIN(AJ3,AN3)</f>
        <v>1.74</v>
      </c>
      <c r="AP3" s="28">
        <v>1.79</v>
      </c>
      <c r="AQ3" s="28">
        <v>1.68</v>
      </c>
      <c r="AR3" s="54">
        <v>1.66</v>
      </c>
      <c r="AS3" s="895">
        <v>1.71</v>
      </c>
      <c r="AT3" s="54">
        <v>1.66</v>
      </c>
      <c r="AU3" s="54">
        <v>1.72</v>
      </c>
      <c r="AV3" s="70">
        <v>1.74</v>
      </c>
      <c r="AW3" s="54">
        <v>1.75</v>
      </c>
      <c r="AX3" s="54">
        <v>1.73</v>
      </c>
      <c r="AY3" s="54">
        <v>1.77</v>
      </c>
      <c r="AZ3" s="54">
        <v>1.71</v>
      </c>
      <c r="BA3" s="1050">
        <f>MIN(AV3,AZ3)</f>
        <v>1.71</v>
      </c>
      <c r="BB3" s="28">
        <v>1.75</v>
      </c>
      <c r="BC3" s="28">
        <f>(MIN(BA3,BB3))</f>
        <v>1.71</v>
      </c>
      <c r="BD3" s="54"/>
      <c r="BE3" s="677">
        <f>(BD3-BC3)/BC3</f>
        <v>-1</v>
      </c>
      <c r="BF3" s="919">
        <v>1.93</v>
      </c>
      <c r="BG3" s="919">
        <v>1.93</v>
      </c>
      <c r="BH3" s="919">
        <v>1.89</v>
      </c>
      <c r="BI3" s="919">
        <f t="shared" ref="BI3:BM5" si="1">MIN(BG3,BH3)</f>
        <v>1.89</v>
      </c>
      <c r="BJ3" s="919"/>
      <c r="BK3" s="919">
        <f t="shared" si="1"/>
        <v>1.89</v>
      </c>
      <c r="BL3" s="919">
        <v>1.91</v>
      </c>
      <c r="BM3" s="919">
        <f t="shared" si="1"/>
        <v>1.89</v>
      </c>
      <c r="BN3" s="919">
        <v>1.8</v>
      </c>
      <c r="BO3" s="919">
        <v>1.88</v>
      </c>
      <c r="BP3" s="919">
        <v>1.78</v>
      </c>
      <c r="BQ3" s="919">
        <v>1.85</v>
      </c>
      <c r="BR3" s="919">
        <f>MIN(BO3,BQ3)</f>
        <v>1.85</v>
      </c>
      <c r="BS3" s="919">
        <v>1.74</v>
      </c>
      <c r="BT3" s="919">
        <v>1.88</v>
      </c>
      <c r="BU3" s="919">
        <f>MIN(BR3,BT3)</f>
        <v>1.85</v>
      </c>
      <c r="BV3" s="919">
        <v>1.83</v>
      </c>
      <c r="BW3" s="1095">
        <v>1.73</v>
      </c>
      <c r="BX3" s="919">
        <v>1.83</v>
      </c>
      <c r="BY3" s="919">
        <v>1.74</v>
      </c>
      <c r="BZ3" s="887">
        <f>(BY3-BW3)/BW3</f>
        <v>5.7803468208092535E-3</v>
      </c>
      <c r="CA3" s="1095">
        <v>1.76</v>
      </c>
      <c r="CB3" s="35">
        <v>1.81</v>
      </c>
      <c r="CC3" s="35">
        <v>1.75</v>
      </c>
      <c r="CD3" s="35">
        <f>MIN(CA3,CC3)</f>
        <v>1.75</v>
      </c>
      <c r="CE3" s="35">
        <v>1.77</v>
      </c>
      <c r="CF3" s="919">
        <v>1.75</v>
      </c>
      <c r="CG3" s="919">
        <v>1.75</v>
      </c>
      <c r="CH3" s="919">
        <f>MIN(CF3,CG3)</f>
        <v>1.75</v>
      </c>
      <c r="CI3" s="919">
        <v>1.67</v>
      </c>
      <c r="CJ3" s="919">
        <v>1.75</v>
      </c>
      <c r="CK3" s="919">
        <v>1.77</v>
      </c>
      <c r="CL3" s="919">
        <v>1.74</v>
      </c>
      <c r="CM3" s="919">
        <f>MIN(CJ3,CL3)</f>
        <v>1.74</v>
      </c>
      <c r="CN3" s="919">
        <v>1.75</v>
      </c>
      <c r="CO3" s="919">
        <v>1.7</v>
      </c>
      <c r="CP3" s="919">
        <f>MIN(CM3,CO3)</f>
        <v>1.7</v>
      </c>
      <c r="CQ3" s="919">
        <v>1.68</v>
      </c>
      <c r="CR3" s="919">
        <v>1.73</v>
      </c>
      <c r="CS3" s="919">
        <f>MIN(CP3,CR3)</f>
        <v>1.7</v>
      </c>
      <c r="CT3" s="919">
        <v>1.73</v>
      </c>
      <c r="CU3" s="919">
        <v>1.7</v>
      </c>
      <c r="CV3" s="1095">
        <f>MIN(CS3,CU3)</f>
        <v>1.7</v>
      </c>
      <c r="CW3" s="1095"/>
      <c r="CX3" s="919">
        <v>1.73</v>
      </c>
      <c r="CY3" s="919">
        <v>1.7</v>
      </c>
      <c r="CZ3" s="1095">
        <v>1.79</v>
      </c>
      <c r="DA3" s="919">
        <v>1.75</v>
      </c>
      <c r="DB3" s="919">
        <v>1.82</v>
      </c>
      <c r="DC3" s="919">
        <v>1.7</v>
      </c>
      <c r="DD3" s="1095">
        <v>1.79</v>
      </c>
      <c r="DE3" s="919">
        <v>1.84</v>
      </c>
      <c r="DF3" s="919">
        <v>1.8</v>
      </c>
      <c r="DG3" s="919">
        <v>2.2400000000000002</v>
      </c>
      <c r="DH3" s="919"/>
      <c r="DI3" s="919"/>
      <c r="DJ3" s="919">
        <v>1.85</v>
      </c>
      <c r="DK3" s="1095">
        <f>MIN(DD3,DJ3)</f>
        <v>1.79</v>
      </c>
      <c r="DL3" s="919">
        <v>1.8</v>
      </c>
      <c r="DM3" s="919">
        <v>1.88</v>
      </c>
      <c r="DN3" s="1095">
        <v>1.8</v>
      </c>
      <c r="DO3" s="919">
        <v>1.79</v>
      </c>
      <c r="DP3" s="919">
        <v>1.76</v>
      </c>
      <c r="DQ3" s="1095">
        <v>1.82</v>
      </c>
      <c r="DR3" s="919">
        <v>1.85</v>
      </c>
      <c r="DS3" s="919">
        <v>1.85</v>
      </c>
      <c r="DT3" s="919">
        <v>1.87</v>
      </c>
      <c r="DU3" s="919">
        <f t="shared" ref="DU3:DU7" si="2">MIN(DQ3,DT3)</f>
        <v>1.82</v>
      </c>
      <c r="DV3" s="69">
        <v>1.75</v>
      </c>
      <c r="DW3" s="70">
        <f>(MIN(DU3,DV3))</f>
        <v>1.75</v>
      </c>
      <c r="DX3" s="1050">
        <v>1.76</v>
      </c>
      <c r="DY3" s="919">
        <v>2.52</v>
      </c>
      <c r="DZ3" s="70">
        <f>(MIN(DW3,DY3))</f>
        <v>1.75</v>
      </c>
      <c r="EA3" s="919"/>
      <c r="EB3" s="5">
        <f>(DY3-DW3)/DW3</f>
        <v>0.44</v>
      </c>
      <c r="EC3" s="351">
        <v>1.7509999999999999</v>
      </c>
      <c r="ED3" s="63">
        <v>1.65</v>
      </c>
      <c r="EE3" s="351">
        <v>1.7509999999999999</v>
      </c>
      <c r="EF3" s="63">
        <v>1.79</v>
      </c>
      <c r="EG3" s="63">
        <v>1.7509999999999999</v>
      </c>
      <c r="EH3" s="63">
        <v>1.73</v>
      </c>
      <c r="EI3" s="351">
        <v>1.74</v>
      </c>
      <c r="EJ3" s="351">
        <f>MIN(EG3,EI3)</f>
        <v>1.74</v>
      </c>
      <c r="EK3" s="919">
        <v>1.79</v>
      </c>
      <c r="EL3" s="919">
        <v>1.77</v>
      </c>
      <c r="EM3" s="351">
        <f>MIN(EJ3,EL3)</f>
        <v>1.74</v>
      </c>
      <c r="EN3" s="919">
        <v>1.73</v>
      </c>
      <c r="EO3" s="919">
        <v>1.74</v>
      </c>
      <c r="EP3" s="919">
        <f>MIN(EM3,EO3)</f>
        <v>1.74</v>
      </c>
      <c r="EQ3" s="919">
        <v>1.71</v>
      </c>
      <c r="ER3" s="919">
        <f>MIN(EP3,EQ3)</f>
        <v>1.71</v>
      </c>
      <c r="ES3" s="919">
        <v>1.76</v>
      </c>
      <c r="ET3" s="919">
        <v>1.72</v>
      </c>
      <c r="EU3" s="919">
        <v>1.74</v>
      </c>
      <c r="EV3" s="1095">
        <v>1.74</v>
      </c>
      <c r="EW3" s="919">
        <v>1.76</v>
      </c>
      <c r="EX3" s="919">
        <v>1.77</v>
      </c>
      <c r="EY3" s="919">
        <v>1.7</v>
      </c>
      <c r="EZ3" s="1095">
        <v>1.76</v>
      </c>
      <c r="FA3" s="919">
        <v>1.84</v>
      </c>
      <c r="FB3" s="919">
        <v>1.66</v>
      </c>
      <c r="FC3" s="1095">
        <f>MIN(EZ3,FB3)</f>
        <v>1.66</v>
      </c>
      <c r="FD3" s="919">
        <v>2.54</v>
      </c>
      <c r="FE3" s="919">
        <v>1.8</v>
      </c>
      <c r="FF3" s="919"/>
      <c r="FG3" s="1095">
        <v>1.74</v>
      </c>
      <c r="FH3" s="919">
        <v>1.8</v>
      </c>
      <c r="FI3" s="919">
        <v>1.84</v>
      </c>
      <c r="FJ3" s="1095">
        <f>MIN(FG3,FI3)</f>
        <v>1.74</v>
      </c>
      <c r="FK3" s="919">
        <v>1.76</v>
      </c>
      <c r="FL3" s="919">
        <v>1.72</v>
      </c>
      <c r="FM3" s="1095">
        <f>MIN(FJ3,FL3)</f>
        <v>1.72</v>
      </c>
      <c r="FN3" s="919">
        <v>1.75</v>
      </c>
      <c r="FO3" s="919">
        <v>1.76</v>
      </c>
      <c r="FP3" s="919">
        <v>1.75</v>
      </c>
      <c r="FQ3" s="919">
        <f t="shared" ref="FQ3:FQ7" si="3">MIN(FM3,FP3)</f>
        <v>1.72</v>
      </c>
      <c r="FR3" s="919">
        <v>1.8540000000000001</v>
      </c>
      <c r="FS3" s="895">
        <v>1.73</v>
      </c>
      <c r="FT3" s="54">
        <v>1.76</v>
      </c>
      <c r="FU3" s="54">
        <v>2.73</v>
      </c>
      <c r="FV3" s="357">
        <f>(FU3-FS3)/FS3</f>
        <v>0.5780346820809249</v>
      </c>
      <c r="FW3" s="351">
        <v>1.4803999999999999</v>
      </c>
      <c r="FX3" s="351">
        <v>1.4803999999999999</v>
      </c>
      <c r="FY3" s="63">
        <v>1.49</v>
      </c>
      <c r="FZ3" s="351">
        <v>1.42</v>
      </c>
      <c r="GA3" s="351">
        <f>MIN(FX3,FZ3)</f>
        <v>1.42</v>
      </c>
      <c r="GB3" s="63">
        <v>1.42</v>
      </c>
      <c r="GC3" s="351">
        <v>1.42</v>
      </c>
      <c r="GD3" s="351">
        <v>1.49</v>
      </c>
      <c r="GE3" s="351">
        <v>1.42</v>
      </c>
      <c r="GF3" s="351">
        <v>1.41</v>
      </c>
      <c r="GG3" s="351">
        <v>1.42</v>
      </c>
      <c r="GH3" s="351">
        <v>1.41</v>
      </c>
      <c r="GI3" s="351">
        <v>1.6</v>
      </c>
      <c r="GJ3" s="351">
        <v>1.5</v>
      </c>
      <c r="GK3" s="351">
        <v>1.51</v>
      </c>
      <c r="GL3" s="1096">
        <v>1.52</v>
      </c>
      <c r="GM3" s="919">
        <v>1.54</v>
      </c>
      <c r="GN3" s="919">
        <v>1.57</v>
      </c>
      <c r="GO3" s="1095">
        <v>1.55</v>
      </c>
      <c r="GP3" s="919">
        <v>1.53</v>
      </c>
      <c r="GQ3" s="919">
        <v>1.51</v>
      </c>
      <c r="GR3" s="919">
        <v>1.51</v>
      </c>
      <c r="GS3" s="919">
        <v>1.57</v>
      </c>
      <c r="GT3" s="919">
        <v>1.51</v>
      </c>
      <c r="GU3" s="1095">
        <v>1.6</v>
      </c>
      <c r="GV3" s="919">
        <v>1.58</v>
      </c>
      <c r="GW3" s="919">
        <v>1.55</v>
      </c>
      <c r="GX3" s="919"/>
      <c r="GY3" s="919"/>
      <c r="GZ3" s="1095">
        <v>1.65</v>
      </c>
      <c r="HA3" s="919">
        <v>1.61</v>
      </c>
      <c r="HB3" s="919">
        <v>1.7</v>
      </c>
      <c r="HC3" s="1095">
        <v>1.66</v>
      </c>
      <c r="HD3" s="919">
        <v>1.65</v>
      </c>
      <c r="HE3" s="919">
        <v>1.61</v>
      </c>
      <c r="HF3" s="1095">
        <f>MIN(HC3,HE3)</f>
        <v>1.61</v>
      </c>
      <c r="HG3" s="919">
        <v>1.62</v>
      </c>
      <c r="HH3" s="919">
        <v>1.61</v>
      </c>
      <c r="HI3" s="919">
        <v>1.6</v>
      </c>
      <c r="HJ3" s="919">
        <f t="shared" ref="HJ3:HJ7" si="4">MIN(HF3,HI3)</f>
        <v>1.6</v>
      </c>
      <c r="HK3" s="919">
        <v>1.59</v>
      </c>
      <c r="HL3" s="1163">
        <f>(MIN(HJ3,HK3))</f>
        <v>1.59</v>
      </c>
      <c r="HM3" s="54">
        <v>1.78</v>
      </c>
      <c r="HN3" s="46">
        <f>(MIN(HL3:HM3))</f>
        <v>1.59</v>
      </c>
      <c r="HO3" s="46">
        <v>1.67</v>
      </c>
      <c r="HP3" s="46">
        <f>(MIN(HN3:HO3))</f>
        <v>1.59</v>
      </c>
      <c r="HQ3" s="46"/>
      <c r="HR3" s="1165">
        <f>(HQ3-HP3)/HP3</f>
        <v>-1</v>
      </c>
      <c r="HS3" s="63">
        <v>1.8</v>
      </c>
      <c r="HT3" s="63">
        <v>1.77</v>
      </c>
      <c r="HU3" s="63">
        <v>1.92</v>
      </c>
      <c r="HV3" s="63">
        <f>MIN(HS3,HU3)</f>
        <v>1.8</v>
      </c>
      <c r="HW3" s="63">
        <v>1.66</v>
      </c>
      <c r="HX3" s="63">
        <f>MIN(HV3,HW3)</f>
        <v>1.66</v>
      </c>
      <c r="HY3" s="63">
        <v>1.71</v>
      </c>
      <c r="HZ3" s="63">
        <v>1.74</v>
      </c>
      <c r="IA3" s="351">
        <f>MIN(HX3,HZ3)</f>
        <v>1.66</v>
      </c>
      <c r="IB3" s="919">
        <v>1.68</v>
      </c>
      <c r="IC3" s="919">
        <v>1.66</v>
      </c>
      <c r="ID3" s="919">
        <v>1.72</v>
      </c>
      <c r="IE3" s="919">
        <v>1.72</v>
      </c>
      <c r="IF3" s="919">
        <f>MIN(IC3,IE3)</f>
        <v>1.66</v>
      </c>
      <c r="IG3" s="919">
        <v>1.72</v>
      </c>
      <c r="IH3" s="919">
        <v>1.77</v>
      </c>
      <c r="II3" s="1095">
        <v>1.8</v>
      </c>
      <c r="IJ3" s="919">
        <v>1.81</v>
      </c>
      <c r="IK3" s="919">
        <v>1.71</v>
      </c>
      <c r="IL3" s="919">
        <f>MIN(II3,IK3)</f>
        <v>1.71</v>
      </c>
      <c r="IM3" s="919">
        <v>1.7</v>
      </c>
      <c r="IN3" s="919">
        <v>1.74</v>
      </c>
      <c r="IO3" s="1095">
        <v>1.69</v>
      </c>
      <c r="IP3" s="919">
        <v>1.72</v>
      </c>
      <c r="IQ3" s="919">
        <v>1.61</v>
      </c>
      <c r="IR3" s="919">
        <v>1.74</v>
      </c>
      <c r="IS3" s="1095">
        <f>MIN(IO3,IR3)</f>
        <v>1.69</v>
      </c>
      <c r="IT3" s="919">
        <v>2.94</v>
      </c>
      <c r="IU3" s="919">
        <v>1.84</v>
      </c>
      <c r="IV3" s="919"/>
      <c r="IW3" s="919"/>
      <c r="IX3" s="1095">
        <f>MIN(IS3,IU3)</f>
        <v>1.69</v>
      </c>
      <c r="IY3" s="919">
        <v>1.72</v>
      </c>
      <c r="IZ3" s="919">
        <v>1.786</v>
      </c>
      <c r="JA3" s="1095">
        <v>1.79</v>
      </c>
      <c r="JB3" s="919">
        <v>1.78</v>
      </c>
      <c r="JC3" s="919">
        <v>1.798</v>
      </c>
      <c r="JD3" s="919">
        <v>1.8</v>
      </c>
      <c r="JE3" s="1095">
        <v>1.78</v>
      </c>
      <c r="JF3" s="919">
        <v>1.79</v>
      </c>
      <c r="JG3" s="919">
        <v>1.89</v>
      </c>
      <c r="JH3" s="919">
        <v>1.85</v>
      </c>
      <c r="JI3" s="919">
        <f>MIN(JE3,JH3)</f>
        <v>1.78</v>
      </c>
      <c r="JJ3" s="919">
        <v>2</v>
      </c>
      <c r="JK3" s="70">
        <f>(MIN(JI3,JJ3))</f>
        <v>1.78</v>
      </c>
      <c r="JL3" s="1050">
        <v>1.91</v>
      </c>
      <c r="JM3" s="1050">
        <v>3.02</v>
      </c>
      <c r="JN3" s="46">
        <f>(MIN(JK3:JM3))</f>
        <v>1.78</v>
      </c>
      <c r="JO3" s="54">
        <v>2.27</v>
      </c>
      <c r="JP3" s="46">
        <v>2.36</v>
      </c>
      <c r="JQ3" s="1543">
        <f>(MIN(JN3,JP3))</f>
        <v>1.78</v>
      </c>
      <c r="JR3" s="46">
        <v>1.84</v>
      </c>
      <c r="JS3" s="1543">
        <f>(MIN(JQ3,JR3))</f>
        <v>1.78</v>
      </c>
      <c r="JT3" s="46">
        <v>1.9</v>
      </c>
      <c r="JU3" s="54">
        <v>2</v>
      </c>
      <c r="JV3" s="1050">
        <f>MIN(JS3,JU3)</f>
        <v>1.78</v>
      </c>
      <c r="JW3" s="46">
        <v>1.93</v>
      </c>
      <c r="JX3" s="1050">
        <v>2</v>
      </c>
      <c r="JY3" s="1050">
        <f>MIN(JV3,JX3)</f>
        <v>1.78</v>
      </c>
      <c r="JZ3" s="46">
        <v>1.95</v>
      </c>
      <c r="KA3" s="1050">
        <v>1.86</v>
      </c>
      <c r="KB3" s="1050">
        <f>MIN(KA3,JY3)</f>
        <v>1.78</v>
      </c>
      <c r="KC3" s="46">
        <v>1.86</v>
      </c>
      <c r="KD3" s="1050">
        <v>1.88</v>
      </c>
      <c r="KE3" s="1050">
        <f>MIN(KB3,KD3)</f>
        <v>1.78</v>
      </c>
      <c r="KF3" s="46"/>
      <c r="KG3" s="1050">
        <v>2</v>
      </c>
      <c r="KH3" s="46">
        <f>MIN(KE3,KG3)</f>
        <v>1.78</v>
      </c>
      <c r="KI3" s="1050">
        <v>2.0329999999999999</v>
      </c>
      <c r="KJ3" s="1050">
        <f>MIN(KH3,KI3)</f>
        <v>1.78</v>
      </c>
      <c r="KK3" s="1050">
        <v>2</v>
      </c>
      <c r="KL3" s="1163">
        <v>2.31</v>
      </c>
      <c r="KM3" s="919">
        <v>2.36</v>
      </c>
      <c r="KN3" s="5">
        <f t="shared" ref="KN3:KN13" si="5">(KM3-KL3)/KL3</f>
        <v>2.1645021645021568E-2</v>
      </c>
      <c r="KO3" s="63">
        <v>1.81</v>
      </c>
      <c r="KP3" s="63">
        <v>1.81</v>
      </c>
      <c r="KQ3" s="63">
        <v>1.84</v>
      </c>
      <c r="KR3" s="63">
        <v>1.78</v>
      </c>
      <c r="KS3" s="63">
        <v>1.81</v>
      </c>
      <c r="KT3" s="63">
        <v>1.79</v>
      </c>
      <c r="KU3" s="63">
        <v>1.74</v>
      </c>
      <c r="KV3" s="1544">
        <v>1.79</v>
      </c>
      <c r="KW3" s="63">
        <v>1.73</v>
      </c>
      <c r="KX3" s="63">
        <v>1.84</v>
      </c>
      <c r="KY3" s="63">
        <f>MIN(KV3,KX3)</f>
        <v>1.79</v>
      </c>
      <c r="KZ3" s="63">
        <v>1.78</v>
      </c>
      <c r="LA3" s="63">
        <v>1.81</v>
      </c>
      <c r="LB3" s="63">
        <f>MIN(KY3,LA3)</f>
        <v>1.79</v>
      </c>
      <c r="LC3" s="63">
        <v>1.77</v>
      </c>
      <c r="LD3" s="1544">
        <v>1.76</v>
      </c>
      <c r="LE3" s="63">
        <v>1.72</v>
      </c>
      <c r="LF3" s="63">
        <v>1.77</v>
      </c>
      <c r="LG3" s="63">
        <v>1.85</v>
      </c>
      <c r="LH3" s="63">
        <f>MIN(LD3,LG3)</f>
        <v>1.76</v>
      </c>
      <c r="LI3" s="63">
        <v>1.81</v>
      </c>
      <c r="LJ3" s="63">
        <v>1.82</v>
      </c>
      <c r="LK3" s="1544">
        <v>1.78</v>
      </c>
      <c r="LL3" s="63">
        <v>1.83</v>
      </c>
      <c r="LM3" s="63">
        <v>1.82</v>
      </c>
      <c r="LN3" s="63">
        <f>MIN(LK3,LM3)</f>
        <v>1.78</v>
      </c>
      <c r="LO3" s="63">
        <v>2.83</v>
      </c>
      <c r="LP3" s="63">
        <v>2.9</v>
      </c>
      <c r="LQ3" s="919"/>
      <c r="LR3" s="919"/>
      <c r="LS3" s="919">
        <v>2</v>
      </c>
      <c r="LT3" s="1096">
        <v>1.99</v>
      </c>
      <c r="LU3" s="63">
        <v>3.69</v>
      </c>
      <c r="LV3" s="919">
        <v>1.79</v>
      </c>
      <c r="LW3" s="1095">
        <v>1.78</v>
      </c>
      <c r="LX3" s="919">
        <v>1.75</v>
      </c>
      <c r="LY3" s="919">
        <v>1.78</v>
      </c>
      <c r="LZ3" s="1095">
        <v>1.75</v>
      </c>
      <c r="MA3" s="919">
        <v>1.74</v>
      </c>
      <c r="MB3" s="919">
        <v>1.76</v>
      </c>
      <c r="MC3" s="919">
        <v>1.78</v>
      </c>
      <c r="MD3" s="919">
        <v>1.79</v>
      </c>
      <c r="ME3" s="919">
        <f>MIN(LZ3,MD3)</f>
        <v>1.75</v>
      </c>
      <c r="MF3" s="919">
        <v>1.83</v>
      </c>
      <c r="MG3" s="46">
        <f>(MIN(ME3:MF3))</f>
        <v>1.75</v>
      </c>
      <c r="MH3" s="46">
        <v>1.88</v>
      </c>
      <c r="MI3" s="1543">
        <f>(MIN(MG3,MH3))</f>
        <v>1.75</v>
      </c>
      <c r="MJ3" s="46">
        <v>1.8</v>
      </c>
      <c r="MK3" s="1543">
        <f>(MIN(MI3,MJ3))</f>
        <v>1.75</v>
      </c>
      <c r="ML3" s="1050">
        <v>1.85</v>
      </c>
      <c r="MM3" s="1050">
        <v>1.85</v>
      </c>
      <c r="MN3" s="1050">
        <f>MIN(MK3,MM3)</f>
        <v>1.75</v>
      </c>
      <c r="MO3" s="1050">
        <v>1.833</v>
      </c>
      <c r="MP3" s="1050">
        <v>1.8</v>
      </c>
      <c r="MQ3" s="1050">
        <v>1.907</v>
      </c>
      <c r="MR3" s="1050">
        <f>MIN(MQ3,MN3)</f>
        <v>1.75</v>
      </c>
      <c r="MS3" s="46">
        <v>1.89</v>
      </c>
      <c r="MT3" s="1050">
        <v>1.88</v>
      </c>
      <c r="MU3" s="1050">
        <f>MIN(MT3,MR3)</f>
        <v>1.75</v>
      </c>
      <c r="MV3" s="46">
        <v>1.83</v>
      </c>
      <c r="MW3" s="40">
        <v>1.84</v>
      </c>
      <c r="MX3" s="1050">
        <f>MIN(MU3,MW3)</f>
        <v>1.75</v>
      </c>
      <c r="MY3" s="46">
        <v>1.88</v>
      </c>
      <c r="MZ3" s="40">
        <v>1.83</v>
      </c>
      <c r="NA3" s="70">
        <f>MIN(MX3,MZ3)</f>
        <v>1.75</v>
      </c>
      <c r="NB3" s="54">
        <v>1.79</v>
      </c>
      <c r="NC3" s="54">
        <v>1.93</v>
      </c>
      <c r="ND3" s="70">
        <f>MIN(NA3,NC3)</f>
        <v>1.75</v>
      </c>
      <c r="NE3" s="54">
        <v>1.89</v>
      </c>
      <c r="NF3" s="1050">
        <v>1.81</v>
      </c>
      <c r="NG3" s="70">
        <v>2.25</v>
      </c>
      <c r="NH3" s="54">
        <v>2.35</v>
      </c>
      <c r="NI3" s="5">
        <f>(NH3-NG3)/NG3</f>
        <v>4.4444444444444481E-2</v>
      </c>
      <c r="NJ3" s="351">
        <v>1.5475999999999999</v>
      </c>
      <c r="NK3" s="351">
        <v>1.5475999999999999</v>
      </c>
      <c r="NL3" s="351">
        <v>1.5475999999999999</v>
      </c>
      <c r="NM3" s="63">
        <v>1.57</v>
      </c>
      <c r="NN3" s="351">
        <v>1.5475999999999999</v>
      </c>
      <c r="NO3" s="63">
        <v>1.54</v>
      </c>
      <c r="NP3" s="63">
        <v>1.54</v>
      </c>
      <c r="NQ3" s="63">
        <v>1.48</v>
      </c>
      <c r="NR3" s="63">
        <f>MIN(NN3,NQ3)</f>
        <v>1.48</v>
      </c>
      <c r="NS3" s="63">
        <v>1.47</v>
      </c>
      <c r="NT3" s="63">
        <v>1.54</v>
      </c>
      <c r="NU3" s="63">
        <v>1.47</v>
      </c>
      <c r="NV3" s="63">
        <f>MIN(NR3,NU3)</f>
        <v>1.47</v>
      </c>
      <c r="NW3" s="63">
        <v>1.5</v>
      </c>
      <c r="NX3" s="1544">
        <v>1.48</v>
      </c>
      <c r="NY3" s="63">
        <v>1.46</v>
      </c>
      <c r="NZ3" s="63">
        <v>1.48</v>
      </c>
      <c r="OA3" s="1096">
        <v>1.4990000000000001</v>
      </c>
      <c r="OB3" s="63">
        <v>1.49</v>
      </c>
      <c r="OC3" s="63">
        <v>1.45</v>
      </c>
      <c r="OD3" s="63">
        <v>1.45</v>
      </c>
      <c r="OE3" s="63">
        <f>MIN(OA3,OD3)</f>
        <v>1.45</v>
      </c>
      <c r="OF3" s="63">
        <v>1.45</v>
      </c>
      <c r="OG3" s="1096">
        <v>1.49</v>
      </c>
      <c r="OH3" s="63">
        <v>1.54</v>
      </c>
      <c r="OI3" s="63">
        <v>1.74</v>
      </c>
      <c r="OJ3" s="63"/>
      <c r="OK3" s="63"/>
      <c r="OL3" s="1096">
        <f>MIN(OG3,OI3)</f>
        <v>1.49</v>
      </c>
      <c r="OM3" s="63">
        <v>1.5</v>
      </c>
      <c r="ON3" s="63">
        <v>1.65</v>
      </c>
      <c r="OO3" s="1095">
        <v>1.52</v>
      </c>
      <c r="OP3" s="919">
        <v>1.53</v>
      </c>
      <c r="OQ3" s="919">
        <v>1.61</v>
      </c>
      <c r="OR3" s="1095">
        <v>1.53</v>
      </c>
      <c r="OS3" s="919">
        <v>1.52</v>
      </c>
      <c r="OT3" s="919">
        <v>1.55</v>
      </c>
      <c r="OU3" s="919">
        <v>1.59</v>
      </c>
      <c r="OV3" s="1095">
        <f>MIN(OR3,OU3)</f>
        <v>1.53</v>
      </c>
      <c r="OW3" s="919">
        <v>1.55</v>
      </c>
      <c r="OX3" s="919">
        <v>1.6206</v>
      </c>
      <c r="OY3" s="35">
        <v>1.59</v>
      </c>
      <c r="OZ3" s="70">
        <f>(MIN(OV3,OY3))</f>
        <v>1.53</v>
      </c>
      <c r="PA3" s="1050">
        <v>1.57</v>
      </c>
      <c r="PB3" s="1050">
        <v>1.99</v>
      </c>
      <c r="PC3" s="46">
        <f>(MIN(OZ3:PB3))</f>
        <v>1.53</v>
      </c>
      <c r="PD3" s="919">
        <v>1.54</v>
      </c>
      <c r="PE3" s="40">
        <v>1.7</v>
      </c>
      <c r="PF3" s="46">
        <f>(MIN(PC3,PE3))</f>
        <v>1.53</v>
      </c>
      <c r="PG3" s="46">
        <v>1.56</v>
      </c>
      <c r="PH3" s="1543">
        <f>(MIN(PF3,PG3))</f>
        <v>1.53</v>
      </c>
      <c r="PI3" s="46">
        <v>1.62</v>
      </c>
      <c r="PJ3" s="1050">
        <v>1.57</v>
      </c>
      <c r="PK3" s="1050">
        <f>MIN(PH3,PJ3)</f>
        <v>1.53</v>
      </c>
      <c r="PL3" s="46"/>
      <c r="PM3" s="1050">
        <v>1.589</v>
      </c>
      <c r="PN3" s="1050">
        <f>MIN(PM3,PK3)</f>
        <v>1.53</v>
      </c>
      <c r="PO3" s="1050"/>
      <c r="PP3" s="1050">
        <v>1.55</v>
      </c>
      <c r="PQ3" s="1050">
        <f>MIN(PP3,PN3)</f>
        <v>1.53</v>
      </c>
      <c r="PR3" s="1050">
        <v>1.56</v>
      </c>
      <c r="PS3" s="1050">
        <v>1.5569999999999999</v>
      </c>
      <c r="PT3" s="1050">
        <f>MIN(PQ3,PS3)</f>
        <v>1.53</v>
      </c>
      <c r="PU3" s="1050">
        <v>1.5740000000000001</v>
      </c>
      <c r="PV3" s="70">
        <f>MIN(PT3,PU3)</f>
        <v>1.53</v>
      </c>
      <c r="PW3" s="54">
        <v>1.59</v>
      </c>
      <c r="PX3" s="54">
        <v>1.55</v>
      </c>
      <c r="PY3" s="54">
        <f>MIN(PV3,PX3)</f>
        <v>1.53</v>
      </c>
      <c r="PZ3" s="54">
        <v>1.65</v>
      </c>
      <c r="QA3" s="54">
        <f>MIN(PZ3,PY3)</f>
        <v>1.53</v>
      </c>
      <c r="QB3" s="1050">
        <v>1.62</v>
      </c>
      <c r="QC3" s="1163">
        <f>MIN(QB3,QA3)</f>
        <v>1.53</v>
      </c>
      <c r="QD3" s="54">
        <v>1.6</v>
      </c>
      <c r="QE3" s="1050">
        <v>1.58</v>
      </c>
      <c r="QF3" s="54">
        <f>MIN(QE3,QC3)</f>
        <v>1.53</v>
      </c>
      <c r="QG3" s="54"/>
      <c r="QH3" s="5">
        <f>(QG3-QF3)/QF3</f>
        <v>-1</v>
      </c>
      <c r="QI3" s="63">
        <v>1.61</v>
      </c>
      <c r="QJ3" s="63">
        <v>1.67</v>
      </c>
      <c r="QK3" s="1544">
        <v>1.64</v>
      </c>
      <c r="QL3" s="63">
        <v>1.64</v>
      </c>
      <c r="QM3" s="63">
        <v>1.57</v>
      </c>
      <c r="QN3" s="1095">
        <v>1.61</v>
      </c>
      <c r="QO3" s="919">
        <v>1.63</v>
      </c>
      <c r="QP3" s="919">
        <v>1.58</v>
      </c>
      <c r="QQ3" s="1095">
        <v>1.57</v>
      </c>
      <c r="QR3" s="919">
        <v>1.57</v>
      </c>
      <c r="QS3" s="919">
        <v>1.58</v>
      </c>
      <c r="QT3" s="919">
        <v>1.51</v>
      </c>
      <c r="QU3" s="919">
        <v>1.58</v>
      </c>
      <c r="QV3" s="919">
        <f>MIN(QQ3,QU3)</f>
        <v>1.57</v>
      </c>
      <c r="QW3" s="919">
        <v>1.42</v>
      </c>
      <c r="QX3" s="46">
        <f>(MIN(QV3,QW3))</f>
        <v>1.42</v>
      </c>
      <c r="QY3" s="919">
        <v>1.43</v>
      </c>
      <c r="QZ3" s="46">
        <v>1.48</v>
      </c>
      <c r="RA3" s="1543">
        <f>(MIN(QX3,QZ3))</f>
        <v>1.42</v>
      </c>
      <c r="RB3" s="46">
        <v>1.43</v>
      </c>
      <c r="RC3" s="1543">
        <f>(MIN(RA3,RB3))</f>
        <v>1.42</v>
      </c>
      <c r="RD3" s="1050">
        <v>1.446</v>
      </c>
      <c r="RE3" s="1050">
        <v>1.44</v>
      </c>
      <c r="RF3" s="1050">
        <v>1.42</v>
      </c>
      <c r="RG3" s="1050">
        <f>MIN(RC3,RF3)</f>
        <v>1.42</v>
      </c>
      <c r="RH3" s="1050">
        <v>1.42</v>
      </c>
      <c r="RI3" s="1050">
        <v>1.47</v>
      </c>
      <c r="RJ3" s="1050">
        <f>MIN(RI3,RG3)</f>
        <v>1.42</v>
      </c>
      <c r="RK3" s="1050"/>
      <c r="RL3" s="1050">
        <v>1.43</v>
      </c>
      <c r="RM3" s="1050">
        <f>MIN(RL3,RJ3)</f>
        <v>1.42</v>
      </c>
      <c r="RN3" s="1050">
        <v>1.42</v>
      </c>
      <c r="RO3" s="1050">
        <f>MIN(RM3,RN3)</f>
        <v>1.42</v>
      </c>
      <c r="RP3" s="1050">
        <v>1.43</v>
      </c>
      <c r="RQ3" s="1050">
        <v>1.45</v>
      </c>
      <c r="RR3" s="70">
        <f>MIN(RO3,RQ3)</f>
        <v>1.42</v>
      </c>
      <c r="RS3" s="54">
        <v>1.45</v>
      </c>
      <c r="RT3" s="54">
        <v>1.43</v>
      </c>
      <c r="RU3" s="54">
        <f>MIN(RR3,RT3)</f>
        <v>1.42</v>
      </c>
      <c r="RV3" s="54">
        <v>1.41</v>
      </c>
      <c r="RW3" s="1050">
        <f>MIN(RV3,RU3)</f>
        <v>1.41</v>
      </c>
      <c r="RX3" s="54">
        <v>1.47</v>
      </c>
      <c r="RY3" s="1163">
        <f>MIN(RX3,RW3)</f>
        <v>1.41</v>
      </c>
      <c r="RZ3" s="54">
        <v>1.45</v>
      </c>
      <c r="SA3" s="54">
        <v>1.48</v>
      </c>
      <c r="SB3" s="54">
        <f>MIN(SA3,RY3)</f>
        <v>1.41</v>
      </c>
      <c r="SC3" s="54">
        <v>1.48</v>
      </c>
      <c r="SD3" s="70">
        <v>1.48</v>
      </c>
      <c r="SE3" s="54">
        <v>1.5</v>
      </c>
      <c r="SF3" s="1050">
        <v>1.45</v>
      </c>
      <c r="SG3" s="1163">
        <f>MIN(SF3,SD3)</f>
        <v>1.45</v>
      </c>
      <c r="SH3" s="1050">
        <v>1.54</v>
      </c>
      <c r="SI3" s="1163">
        <v>1.46</v>
      </c>
      <c r="SJ3" s="1404">
        <v>1.49</v>
      </c>
      <c r="SK3" s="5">
        <f>(SJ3-SI3)/SI3</f>
        <v>2.0547945205479472E-2</v>
      </c>
      <c r="SL3" s="1095">
        <v>1.72</v>
      </c>
      <c r="SM3" s="919">
        <v>1.72</v>
      </c>
      <c r="SN3" s="919">
        <v>1.7</v>
      </c>
      <c r="SO3" s="70">
        <f>(MIN(SL3,SN3))</f>
        <v>1.7</v>
      </c>
      <c r="SP3" s="54">
        <v>1.71</v>
      </c>
      <c r="SQ3" s="46">
        <f>(MIN(SO3:SP3))</f>
        <v>1.7</v>
      </c>
      <c r="SR3" s="919">
        <v>1.73</v>
      </c>
      <c r="SS3" s="46">
        <v>1.73</v>
      </c>
      <c r="ST3" s="70">
        <v>1.7</v>
      </c>
      <c r="SU3" s="46">
        <v>1.75</v>
      </c>
      <c r="SV3" s="1163">
        <f>(MIN(ST3,SU3))</f>
        <v>1.7</v>
      </c>
      <c r="SW3" s="46">
        <v>1.72</v>
      </c>
      <c r="SX3" s="1050">
        <v>1.69</v>
      </c>
      <c r="SY3" s="1050">
        <f>MIN(SV3,SX3)</f>
        <v>1.69</v>
      </c>
      <c r="SZ3" s="46"/>
      <c r="TA3" s="1050">
        <v>1.74</v>
      </c>
      <c r="TB3" s="1050">
        <f>MIN(TA3,SY3)</f>
        <v>1.69</v>
      </c>
      <c r="TC3" s="46">
        <v>1.7</v>
      </c>
      <c r="TD3" s="1050">
        <v>1.7</v>
      </c>
      <c r="TE3" s="1050">
        <f>MIN(TD3,TB3)</f>
        <v>1.69</v>
      </c>
      <c r="TF3" s="1050">
        <v>1.78</v>
      </c>
      <c r="TG3" s="1050">
        <f>MIN(TE3,TF3)</f>
        <v>1.69</v>
      </c>
      <c r="TH3" s="1050">
        <v>1.7</v>
      </c>
      <c r="TI3" s="1050">
        <v>1.7</v>
      </c>
      <c r="TJ3" s="70">
        <f>MIN(TG3,TI3)</f>
        <v>1.69</v>
      </c>
      <c r="TK3" s="54">
        <v>1.69</v>
      </c>
      <c r="TL3" s="54">
        <v>1.78</v>
      </c>
      <c r="TM3" s="54">
        <f>MIN(TJ3,TL3)</f>
        <v>1.69</v>
      </c>
      <c r="TN3" s="54">
        <v>1.7</v>
      </c>
      <c r="TO3" s="1050">
        <v>1.72</v>
      </c>
      <c r="TP3" s="54">
        <f>MIN(TM3,TO3)</f>
        <v>1.69</v>
      </c>
      <c r="TQ3" s="1050">
        <v>1.69</v>
      </c>
      <c r="TR3" s="54">
        <f>MIN(TQ3,TP3)</f>
        <v>1.69</v>
      </c>
      <c r="TS3" s="54">
        <v>1.69</v>
      </c>
      <c r="TT3" s="54">
        <v>1.69</v>
      </c>
      <c r="TU3" s="1050">
        <f>MIN(TT3,TR3)</f>
        <v>1.69</v>
      </c>
      <c r="TV3" s="1050">
        <v>1.73</v>
      </c>
      <c r="TW3" s="70">
        <v>1.71</v>
      </c>
      <c r="TX3" s="54">
        <v>1.72</v>
      </c>
      <c r="TY3" s="1050">
        <v>1.72</v>
      </c>
      <c r="TZ3" s="70">
        <f>MIN(TY3,TW3)</f>
        <v>1.71</v>
      </c>
      <c r="UA3" s="48">
        <v>1.71</v>
      </c>
      <c r="UB3" s="48">
        <v>1.698</v>
      </c>
      <c r="UC3" s="1249">
        <v>1.72</v>
      </c>
      <c r="UD3" s="1050">
        <v>1.752</v>
      </c>
      <c r="UE3" s="1050">
        <v>1.73</v>
      </c>
      <c r="UF3" s="1163">
        <f>MIN(UE3,UC3)</f>
        <v>1.72</v>
      </c>
      <c r="UG3" s="1401">
        <v>1.76</v>
      </c>
      <c r="UH3" s="5">
        <f>(UG3-UF3)/UF3</f>
        <v>2.3255813953488393E-2</v>
      </c>
      <c r="UI3" s="1050">
        <v>1.7600000000000002</v>
      </c>
      <c r="UJ3" s="919">
        <v>1.64</v>
      </c>
      <c r="UK3" s="70">
        <f>(MIN(UI3,UJ3))</f>
        <v>1.64</v>
      </c>
      <c r="UL3" s="54">
        <v>1.59</v>
      </c>
      <c r="UM3" s="54">
        <v>1.62</v>
      </c>
      <c r="UN3" s="28">
        <v>1.62</v>
      </c>
      <c r="UO3" s="54">
        <f>MIN(UK3,UN3)</f>
        <v>1.62</v>
      </c>
      <c r="UP3" s="54">
        <v>1.65</v>
      </c>
      <c r="UQ3" s="46">
        <f>(MIN(UO3:UP3))</f>
        <v>1.62</v>
      </c>
      <c r="UR3" s="919">
        <v>1.68</v>
      </c>
      <c r="US3" s="46">
        <v>1.63</v>
      </c>
      <c r="UT3" s="1543">
        <f>(MIN(UQ3,US3))</f>
        <v>1.62</v>
      </c>
      <c r="UU3" s="46">
        <v>1.63</v>
      </c>
      <c r="UV3" s="1543">
        <f>(MIN(UT3,UU3))</f>
        <v>1.62</v>
      </c>
      <c r="UW3" s="40">
        <v>1.65</v>
      </c>
      <c r="UX3" s="1050">
        <v>1.61</v>
      </c>
      <c r="UY3" s="54">
        <f>MIN(UV3,UX3)</f>
        <v>1.61</v>
      </c>
      <c r="UZ3" s="28">
        <v>1.61</v>
      </c>
      <c r="VA3" s="28">
        <v>1.62</v>
      </c>
      <c r="VB3" s="28">
        <v>1.6</v>
      </c>
      <c r="VC3" s="28">
        <v>1.64</v>
      </c>
      <c r="VD3" s="54">
        <v>1.64</v>
      </c>
      <c r="VE3" s="1050">
        <v>1.62</v>
      </c>
      <c r="VF3" s="1050">
        <v>1.61</v>
      </c>
      <c r="VG3" s="28">
        <f>MIN(VE3,UY3)</f>
        <v>1.61</v>
      </c>
      <c r="VH3" s="28">
        <v>1.69</v>
      </c>
      <c r="VI3" s="54">
        <v>1.64</v>
      </c>
      <c r="VJ3" s="1050">
        <v>1.63</v>
      </c>
      <c r="VK3" s="1050">
        <v>1.66</v>
      </c>
      <c r="VL3" s="895">
        <f>MIN(VJ3,VG3)</f>
        <v>1.61</v>
      </c>
      <c r="VM3" s="28">
        <v>1.67</v>
      </c>
      <c r="VN3" s="28">
        <v>1.66</v>
      </c>
      <c r="VO3" s="1050">
        <v>1.66</v>
      </c>
      <c r="VP3" s="1050">
        <v>1.64</v>
      </c>
      <c r="VQ3" s="28">
        <f>MIN(VL3,VO3)</f>
        <v>1.61</v>
      </c>
      <c r="VR3" s="28">
        <v>1.7</v>
      </c>
      <c r="VS3" s="54">
        <v>1.6779999999999999</v>
      </c>
      <c r="VT3" s="1050">
        <v>1.63</v>
      </c>
      <c r="VU3" s="1050">
        <v>1.64</v>
      </c>
      <c r="VV3" s="70">
        <f>MIN(VQ3,VT3)</f>
        <v>1.61</v>
      </c>
      <c r="VW3" s="54">
        <v>1.62</v>
      </c>
      <c r="VX3" s="54">
        <v>1.64</v>
      </c>
      <c r="VY3" s="1050">
        <v>1.63</v>
      </c>
      <c r="VZ3" s="54">
        <v>1.65</v>
      </c>
      <c r="WA3" s="54">
        <f>MIN(VV3,VY3)</f>
        <v>1.61</v>
      </c>
      <c r="WB3" s="919">
        <v>1.65</v>
      </c>
      <c r="WC3" s="54">
        <v>1.68</v>
      </c>
      <c r="WD3" s="70">
        <f>MIN(WA3,WB3)</f>
        <v>1.61</v>
      </c>
      <c r="WE3" s="70">
        <v>1.6400000000000001</v>
      </c>
      <c r="WF3" s="70">
        <v>1.62</v>
      </c>
      <c r="WG3" s="70">
        <f>MIN(WE3,WD3)</f>
        <v>1.61</v>
      </c>
      <c r="WH3" s="54"/>
      <c r="WI3" s="54">
        <v>1.67</v>
      </c>
      <c r="WJ3" s="54">
        <v>1.6150000000000002</v>
      </c>
      <c r="WK3" s="54">
        <v>1.62</v>
      </c>
      <c r="WL3" s="54">
        <v>1.63</v>
      </c>
      <c r="WM3" s="54">
        <v>1.6349999999999998</v>
      </c>
      <c r="WN3" s="54">
        <f>MIN(WL3,WG3)</f>
        <v>1.61</v>
      </c>
      <c r="WO3" s="1050">
        <v>1.65</v>
      </c>
      <c r="WP3" s="1050">
        <v>1.63</v>
      </c>
      <c r="WQ3" s="70">
        <v>1.62</v>
      </c>
      <c r="WR3" s="1050"/>
      <c r="WS3" s="1050">
        <v>1.61</v>
      </c>
      <c r="WT3" s="1050">
        <v>1.65</v>
      </c>
      <c r="WU3" s="1050">
        <v>1.64</v>
      </c>
      <c r="WV3" s="1050">
        <f>MIN(WU3,WQ3)</f>
        <v>1.62</v>
      </c>
      <c r="WW3" s="1050">
        <v>1.64</v>
      </c>
      <c r="WX3" s="1163">
        <v>1.64</v>
      </c>
      <c r="WY3" s="1050"/>
      <c r="WZ3" s="1050">
        <v>1.65</v>
      </c>
      <c r="XA3" s="1050">
        <v>1.66</v>
      </c>
      <c r="XB3" s="1050">
        <f>MIN(WX3,XA3)</f>
        <v>1.64</v>
      </c>
      <c r="XC3" s="1050"/>
      <c r="XD3" s="1050">
        <v>1.67</v>
      </c>
      <c r="XE3" s="1050">
        <f>MIN(XD3,XB3)</f>
        <v>1.64</v>
      </c>
      <c r="XF3" s="1050"/>
      <c r="XG3" s="1050">
        <v>1.68</v>
      </c>
      <c r="XH3" s="1050">
        <v>1.67</v>
      </c>
      <c r="XI3" s="1050">
        <f>MIN(XH3,XE3)</f>
        <v>1.64</v>
      </c>
      <c r="XJ3" s="1050"/>
      <c r="XK3" s="1050"/>
      <c r="XL3" s="6">
        <f t="shared" ref="XL3" si="6">(XJ3-XI3)/XI3</f>
        <v>-1</v>
      </c>
      <c r="XM3" s="1224">
        <f t="shared" ref="XM3" si="7">(XK3-XI3)/XI3</f>
        <v>-1</v>
      </c>
      <c r="XN3" s="1222">
        <f>(VD3-UY3)/UY3</f>
        <v>1.8633540372670686E-2</v>
      </c>
      <c r="XO3" s="54">
        <v>1.44</v>
      </c>
      <c r="XP3" s="28">
        <v>1.38</v>
      </c>
      <c r="XQ3" s="54">
        <v>1.56</v>
      </c>
      <c r="XR3" s="895">
        <f>MIN(XO3,XQ3)</f>
        <v>1.44</v>
      </c>
      <c r="XS3" s="28">
        <v>1.42</v>
      </c>
      <c r="XT3" s="54">
        <v>1.47</v>
      </c>
      <c r="XU3" s="54">
        <f>MIN(XT3,XR3)</f>
        <v>1.44</v>
      </c>
      <c r="XV3" s="54">
        <v>1.55</v>
      </c>
      <c r="XW3" s="54">
        <f>MIN(XV3,XU3)</f>
        <v>1.44</v>
      </c>
      <c r="XX3" s="54">
        <v>1.55</v>
      </c>
      <c r="XY3" s="54">
        <f>MIN(XX3,XW3)</f>
        <v>1.44</v>
      </c>
      <c r="XZ3" s="54">
        <v>1.45</v>
      </c>
      <c r="YA3" s="70">
        <v>1.47</v>
      </c>
      <c r="YB3" s="54">
        <v>1.46</v>
      </c>
      <c r="YC3" s="1050">
        <v>1.46</v>
      </c>
      <c r="YD3" s="1095">
        <v>1.51</v>
      </c>
      <c r="YE3" s="1050">
        <v>1.53</v>
      </c>
      <c r="YF3" s="1050">
        <v>1.52</v>
      </c>
      <c r="YG3" s="1050">
        <f>MIN(YF3,YD3)</f>
        <v>1.51</v>
      </c>
      <c r="YH3" s="919">
        <v>1.57</v>
      </c>
      <c r="YI3" s="54">
        <v>1.52</v>
      </c>
      <c r="YJ3" s="54">
        <f>MIN(YI3,YG3)</f>
        <v>1.51</v>
      </c>
      <c r="YK3" s="919">
        <v>1.61</v>
      </c>
      <c r="YL3" s="5">
        <f>(YK3-YJ3)/YJ3</f>
        <v>6.6225165562913968E-2</v>
      </c>
      <c r="YM3" s="28">
        <v>1.19</v>
      </c>
      <c r="YN3" s="28">
        <v>1.19</v>
      </c>
      <c r="YO3" s="54">
        <v>1.19</v>
      </c>
      <c r="YP3" s="54">
        <f>MIN(YM3,YO3)</f>
        <v>1.19</v>
      </c>
      <c r="YQ3" s="54">
        <v>1.21</v>
      </c>
      <c r="YR3" s="70">
        <f>MIN(YQ3,YP3)</f>
        <v>1.19</v>
      </c>
      <c r="YS3" s="54">
        <v>1.22</v>
      </c>
      <c r="YT3" s="1050">
        <v>1.21</v>
      </c>
      <c r="YU3" s="70">
        <v>1.2</v>
      </c>
      <c r="YV3" s="54">
        <v>1.2</v>
      </c>
      <c r="YW3" s="1050">
        <v>1.2</v>
      </c>
      <c r="YX3" s="54">
        <f>MIN(YW3,YU3)</f>
        <v>1.2</v>
      </c>
      <c r="YY3" s="54">
        <v>1.1599999999999999</v>
      </c>
      <c r="YZ3" s="28">
        <f t="shared" ref="YZ3:YZ7" si="8">MIN(YY3,YX3)</f>
        <v>1.1599999999999999</v>
      </c>
      <c r="ZA3" s="54">
        <v>1.17</v>
      </c>
      <c r="ZB3" s="70">
        <v>1.1599999999999999</v>
      </c>
      <c r="ZC3" s="1050">
        <v>1.18</v>
      </c>
      <c r="ZD3" s="1050">
        <v>1.19</v>
      </c>
      <c r="ZE3" s="1050">
        <f>MIN(ZD3,ZB3)</f>
        <v>1.1599999999999999</v>
      </c>
      <c r="ZF3" s="1050">
        <v>1.21</v>
      </c>
      <c r="ZG3" s="1050">
        <v>1.19</v>
      </c>
      <c r="ZH3" s="1050">
        <f>MIN(ZE3,ZG3)</f>
        <v>1.1599999999999999</v>
      </c>
      <c r="ZI3" s="1050">
        <v>1.2</v>
      </c>
      <c r="ZJ3" s="5">
        <f>(ZI3-ZH3)/ZH3</f>
        <v>3.4482758620689689E-2</v>
      </c>
      <c r="ZK3" s="1050">
        <v>1.61</v>
      </c>
      <c r="ZL3" s="54">
        <v>1.63</v>
      </c>
      <c r="ZM3" s="54">
        <v>1.62</v>
      </c>
      <c r="ZN3" s="28">
        <v>1.61</v>
      </c>
      <c r="ZO3" s="54">
        <f>MIN(ZN3,ZK3)</f>
        <v>1.61</v>
      </c>
      <c r="ZP3" s="919">
        <v>1.6</v>
      </c>
      <c r="ZQ3" s="54">
        <f>MIN(ZP3,ZO3)</f>
        <v>1.6</v>
      </c>
      <c r="ZR3" s="919">
        <v>1.62</v>
      </c>
      <c r="ZS3" s="54">
        <f>MIN(ZR3,ZQ3)</f>
        <v>1.6</v>
      </c>
      <c r="ZT3" s="1050">
        <v>1.62</v>
      </c>
      <c r="ZU3" s="54">
        <f>MIN(ZT3,ZS3)</f>
        <v>1.6</v>
      </c>
      <c r="ZV3" s="54">
        <v>1.6</v>
      </c>
      <c r="ZW3" s="54">
        <f>MIN(ZV3,ZU3)</f>
        <v>1.6</v>
      </c>
      <c r="ZX3" s="919">
        <v>1.63</v>
      </c>
      <c r="ZY3" s="1050">
        <f>MIN(ZX3,ZW3)</f>
        <v>1.6</v>
      </c>
      <c r="ZZ3" s="1050">
        <v>1.64</v>
      </c>
      <c r="AAA3" s="1163">
        <f>MIN(ZZ3,ZY3)</f>
        <v>1.6</v>
      </c>
      <c r="AAB3" s="919">
        <v>1.63</v>
      </c>
      <c r="AAC3" s="54">
        <v>1.64</v>
      </c>
      <c r="AAD3" s="54">
        <f>MIN(AAC3,AAA3)</f>
        <v>1.6</v>
      </c>
      <c r="AAE3" s="919"/>
      <c r="AAF3" s="5">
        <f>(AAE3-AAD3)/AAD3</f>
        <v>-1</v>
      </c>
      <c r="AAG3" s="54">
        <v>1.57</v>
      </c>
      <c r="AAH3" s="28">
        <v>1.58</v>
      </c>
      <c r="AAI3" s="54">
        <v>1.58</v>
      </c>
      <c r="AAJ3" s="70">
        <f>AAG3</f>
        <v>1.57</v>
      </c>
      <c r="AAK3" s="54">
        <v>1.57</v>
      </c>
      <c r="AAL3" s="919">
        <v>1.58</v>
      </c>
      <c r="AAM3" s="54">
        <f>MIN(AAL3,AAJ3)</f>
        <v>1.57</v>
      </c>
      <c r="AAN3" s="1050">
        <v>1.49</v>
      </c>
      <c r="AAO3" s="70">
        <v>1.51</v>
      </c>
      <c r="AAP3" s="28"/>
      <c r="AAQ3" s="54">
        <v>1.5</v>
      </c>
      <c r="AAR3" s="1050">
        <v>1.72</v>
      </c>
      <c r="AAS3" s="1050">
        <f>MIN(AAR3,AAO3)</f>
        <v>1.51</v>
      </c>
      <c r="AAT3" s="1050"/>
      <c r="AAU3" s="1050">
        <v>1.514</v>
      </c>
      <c r="AAV3" s="70">
        <f>MIN(AAU3,AAS3)</f>
        <v>1.51</v>
      </c>
      <c r="AAW3" s="1050">
        <v>1.52</v>
      </c>
      <c r="AAX3" s="1050">
        <v>1.51</v>
      </c>
      <c r="AAY3" s="1163">
        <f>MIN(AAX3,AAV3)</f>
        <v>1.51</v>
      </c>
      <c r="AAZ3" s="919">
        <v>1.53</v>
      </c>
      <c r="ABA3" s="54">
        <v>1.52</v>
      </c>
      <c r="ABB3" s="1050">
        <v>1.51</v>
      </c>
      <c r="ABC3" s="54">
        <f>MIN(ABB3,AAY3)</f>
        <v>1.51</v>
      </c>
      <c r="ABD3" s="919"/>
      <c r="ABE3" s="5">
        <f>(ABD3-ABC3)/ABC3</f>
        <v>-1</v>
      </c>
      <c r="ABF3" s="54">
        <v>1.22</v>
      </c>
      <c r="ABG3" s="54">
        <f t="shared" ref="ABG3:ABG7" si="9">ABF3</f>
        <v>1.22</v>
      </c>
      <c r="ABH3" s="54">
        <v>1.24</v>
      </c>
      <c r="ABI3" s="54">
        <v>1.22</v>
      </c>
      <c r="ABJ3" s="54">
        <f>ABI3</f>
        <v>1.22</v>
      </c>
      <c r="ABK3" s="1050"/>
      <c r="ABL3" s="5">
        <f>(ABK3-ABJ3)/ABJ3</f>
        <v>-1</v>
      </c>
      <c r="ABM3" s="54">
        <v>1.43</v>
      </c>
      <c r="ABN3" s="54">
        <f t="shared" ref="ABN3:ABN7" si="10">ABM3</f>
        <v>1.43</v>
      </c>
      <c r="ABO3" s="54">
        <v>1.48</v>
      </c>
      <c r="ABP3" s="28">
        <v>1.45</v>
      </c>
      <c r="ABQ3" s="54">
        <v>1.43</v>
      </c>
      <c r="ABR3" s="54">
        <f>ABQ3</f>
        <v>1.43</v>
      </c>
      <c r="ABS3" s="1050"/>
      <c r="ABT3" s="5">
        <f>(ABS3-ABR3)/ABR3</f>
        <v>-1</v>
      </c>
      <c r="ABU3" s="1050">
        <v>1.29</v>
      </c>
      <c r="ABV3" s="54">
        <f>ABU3</f>
        <v>1.29</v>
      </c>
      <c r="ABW3" s="1050">
        <v>1.3</v>
      </c>
      <c r="ABX3" s="1050">
        <v>1.29</v>
      </c>
      <c r="ABY3" s="54">
        <f>ABX3</f>
        <v>1.29</v>
      </c>
      <c r="ABZ3" s="1050">
        <v>1.29</v>
      </c>
      <c r="ACA3" s="5">
        <f>(ABZ3-ABY3)/ABY3</f>
        <v>0</v>
      </c>
      <c r="ACB3" s="681" t="s">
        <v>2210</v>
      </c>
      <c r="ACC3" s="1159" t="s">
        <v>2211</v>
      </c>
      <c r="ACD3" s="9"/>
      <c r="ACE3" s="63" t="str">
        <f>IF(ISBLANK(BE3),"4.Blocker/Not Executed",IF(AND(BE3&lt;=0%),"1. Better than baseline ",IF(AND(BE3&lt;=10%,BE3&gt;=0%),"2. Within 10% deviation from baseline",IF(AND(BE3&gt;=10%),"3. Missing baseline"))))</f>
        <v xml:space="preserve">1. Better than baseline </v>
      </c>
      <c r="ACF3" s="9" t="str">
        <f>IF(ISBLANK(BZ3),"4.Blocker/Not Executed",IF(AND(BZ3&lt;=0%),"1. Better than baseline ",IF(AND(BZ3&lt;=10%,BZ3&gt;=0%),"2. Within 10% deviation from baseline",IF(AND(BZ3&gt;=10%),"3. Missing baseline"))))</f>
        <v>2. Within 10% deviation from baseline</v>
      </c>
      <c r="ACG3" s="63" t="str">
        <f>IF(ISBLANK(EB3),"4.Blocker/Not Executed",IF(AND(EB3&lt;=0%),"1. Better than baseline ",IF(AND(EB3&lt;=10%,EB3&gt;=0%),"2. Within 10% deviation from baseline",IF(AND(EB3&gt;=10%),"3. Missing baseline"))))</f>
        <v>3. Missing baseline</v>
      </c>
      <c r="ACH3" s="9" t="str">
        <f>IF(ISBLANK(FV3),"4.Blocker/Not Executed",IF(AND(FV3&lt;=0%),"1. Better than baseline ",IF(AND(FV3&lt;=10%,FV3&gt;=0%),"2. Within 10% deviation from baseline",IF(AND(FV3&gt;=10%),"3. Missing baseline"))))</f>
        <v>3. Missing baseline</v>
      </c>
      <c r="ACI3" s="9" t="str">
        <f>IF(ISBLANK(HR3),"4.Blocker/Not Executed",IF(AND(HR3&lt;=0%),"1. Better than baseline ",IF(AND(HR3&lt;=10%,HR3&gt;=0%),"2. Within 10% deviation from baseline",IF(AND(HR3&gt;=10%),"3. Missing baseline"))))</f>
        <v xml:space="preserve">1. Better than baseline </v>
      </c>
      <c r="ACJ3" s="9" t="str">
        <f>IF(ISBLANK(KN3),"4.Blocker/Not Executed",IF(AND(KN3&lt;=0%),"1. Better than baseline ",IF(AND(KN3&lt;=10%,KN3&gt;=0%),"2. Within 10% deviation from baseline",IF(AND(KN3&gt;=10%),"3. Missing baseline"))))</f>
        <v>2. Within 10% deviation from baseline</v>
      </c>
      <c r="ACK3" s="9" t="str">
        <f>IF(ISBLANK(NI3),"4.Blocker/Not Executed",IF(AND(NI3&lt;=0%),"1. Better than baseline ",IF(AND(NI3&lt;=10%,NI3&gt;=0%),"2. Within 10% deviation from baseline",IF(AND(NI3&gt;=10%),"3. Missing baseline"))))</f>
        <v>2. Within 10% deviation from baseline</v>
      </c>
      <c r="ACL3" s="81" t="str">
        <f>IF(ISBLANK(QH3),"4.Blocker/Not Executed",IF(AND(QH3&lt;=0%),"1. Better than baseline ",IF(AND(QH3&lt;=10%,QH3&gt;=0%),"2. Within 10% deviation from baseline",IF(AND(QH3&gt;=10%),"3. Missing baseline"))))</f>
        <v xml:space="preserve">1. Better than baseline </v>
      </c>
      <c r="ACM3" s="81"/>
      <c r="ACN3" s="81" t="str">
        <f>IF(ISBLANK(SK3),"4.Blocker/Not Executed",IF(AND(SK3&lt;=0%),"1. Better than baseline ",IF(AND(SK3&lt;=10%,SK3&gt;=0%),"2. Within 10% deviation from baseline",IF(AND(SK3&gt;=10%),"3. Missing baseline"))))</f>
        <v>2. Within 10% deviation from baseline</v>
      </c>
      <c r="ACO3" s="81" t="str">
        <f t="shared" ref="ACO3:ACO7" si="11">IF(ISBLANK(UH3),"4.Blocker/Not Executed",IF(AND(UH3&lt;=0%),"1. Better than baseline ",IF(AND(UH3&lt;=10%,UH3&gt;=0%),"2. Within 10% deviation from baseline",IF(AND(UH3&gt;=10%),"3. Missing baseline"))))</f>
        <v>2. Within 10% deviation from baseline</v>
      </c>
      <c r="ACP3" s="81" t="str">
        <f t="shared" ref="ACP3:ACP7" si="12">IF(ISBLANK(XN3),"4.Blocker/Not Executed",IF(AND(XN3&lt;=0%),"1. Better than baseline ",IF(AND(XN3&lt;=10%,XN3&gt;=0%),"2. Within 10% deviation from baseline",IF(AND(XN3&gt;=10%),"3. Missing baseline"))))</f>
        <v>2. Within 10% deviation from baseline</v>
      </c>
      <c r="ACQ3" s="9" t="str">
        <f t="shared" ref="ACQ3:ACQ17" si="13">IF(ISBLANK(YU3),"4.Blocker/Not Executed",IF(AND(YU3&lt;=0%),"1. Better than baseline ",IF(AND(YU3&lt;=10%,YU3&gt;=0%),"2. Within 10% deviation from baseline",IF(AND(YU3&gt;=10%),"3. Missing baseline"))))</f>
        <v>3. Missing baseline</v>
      </c>
      <c r="ACR3" s="13" t="str">
        <f t="shared" ref="ACR3:ACR17" si="14">IF(ISBLANK(ZQ3),"4.Blocker/Not Executed",IF(AND(ZQ3&lt;=0%),"1. Better than baseline ",IF(AND(ZQ3&lt;=10%,ZQ3&gt;=0%),"2. Within 10% deviation from baseline",IF(AND(ZQ3&gt;=10%),"3. Missing baseline"))))</f>
        <v>3. Missing baseline</v>
      </c>
      <c r="ACS3" s="13" t="str">
        <f t="shared" ref="ACS3:ACS17" si="15">IF(ISBLANK(AAI3),"4.Blocker/Not Executed",IF(AND(AAI3&lt;=0%),"1. Better than baseline ",IF(AND(AAI3&lt;=10%,AAI3&gt;=0%),"2. Within 10% deviation from baseline",IF(AND(AAI3&gt;=10%),"3. Missing baseline"))))</f>
        <v>3. Missing baseline</v>
      </c>
      <c r="ACT3" s="13" t="str">
        <f>IF(ISBLANK(ABE3),"4.Blocker/Not Executed",IF(AND(ABE3&lt;=0%),"1. Better than baseline ",IF(AND(ABE3&lt;=10%,ABE3&gt;=0%),"2. Within 10% deviation from baseline",IF(AND(ABE3&gt;=10%),"3. Missing baseline"))))</f>
        <v xml:space="preserve">1. Better than baseline </v>
      </c>
    </row>
    <row r="4" spans="1:774" ht="15" thickBot="1" x14ac:dyDescent="0.4">
      <c r="B4" s="175">
        <v>2</v>
      </c>
      <c r="C4" s="84" t="s">
        <v>17</v>
      </c>
      <c r="D4" s="84" t="s">
        <v>1254</v>
      </c>
      <c r="E4" s="84" t="s">
        <v>2207</v>
      </c>
      <c r="F4" s="84" t="s">
        <v>2207</v>
      </c>
      <c r="G4" s="8" t="s">
        <v>2212</v>
      </c>
      <c r="H4" s="171" t="s">
        <v>2213</v>
      </c>
      <c r="I4" s="92">
        <v>0.81</v>
      </c>
      <c r="J4" s="52">
        <v>0.87</v>
      </c>
      <c r="K4" s="52">
        <v>0.87</v>
      </c>
      <c r="L4" s="52">
        <f>MIN(I4,K4)</f>
        <v>0.81</v>
      </c>
      <c r="M4" s="52">
        <v>0.83</v>
      </c>
      <c r="N4" s="52">
        <f t="shared" si="0"/>
        <v>0.81</v>
      </c>
      <c r="O4" s="52">
        <f t="shared" si="0"/>
        <v>0.81</v>
      </c>
      <c r="P4" s="58">
        <v>0.86</v>
      </c>
      <c r="Q4" s="52">
        <f t="shared" si="0"/>
        <v>0.81</v>
      </c>
      <c r="R4" s="32">
        <v>0.83</v>
      </c>
      <c r="S4" s="52">
        <v>0.82</v>
      </c>
      <c r="T4" s="52">
        <v>0.83</v>
      </c>
      <c r="U4" s="58">
        <v>0.83</v>
      </c>
      <c r="V4" s="58">
        <v>0.86</v>
      </c>
      <c r="W4" s="58">
        <f>MIN(T4,V4)</f>
        <v>0.83</v>
      </c>
      <c r="X4" s="58">
        <v>0.82</v>
      </c>
      <c r="Y4" s="58">
        <v>0.8</v>
      </c>
      <c r="Z4" s="353">
        <v>0.81</v>
      </c>
      <c r="AA4" s="58">
        <v>0.84</v>
      </c>
      <c r="AB4" s="58">
        <v>0.81</v>
      </c>
      <c r="AC4" s="58">
        <v>0.83</v>
      </c>
      <c r="AD4" s="58">
        <f>MIN(Z4,AC4)</f>
        <v>0.81</v>
      </c>
      <c r="AE4" s="58">
        <v>0.82</v>
      </c>
      <c r="AF4" s="58">
        <v>0.82</v>
      </c>
      <c r="AG4" s="353">
        <v>0.86</v>
      </c>
      <c r="AH4" s="58">
        <v>0.83</v>
      </c>
      <c r="AI4" s="58">
        <v>0.82</v>
      </c>
      <c r="AJ4" s="353">
        <f>MIN(AG4,AI4)</f>
        <v>0.82</v>
      </c>
      <c r="AK4" s="58">
        <v>0.82</v>
      </c>
      <c r="AL4" s="58"/>
      <c r="AM4" s="58"/>
      <c r="AN4" s="58">
        <v>0.89</v>
      </c>
      <c r="AO4" s="353">
        <f>MIN(AJ4,AN4)</f>
        <v>0.82</v>
      </c>
      <c r="AP4" s="58">
        <v>0.82</v>
      </c>
      <c r="AQ4" s="58">
        <v>0.82</v>
      </c>
      <c r="AR4" s="52">
        <v>0.84</v>
      </c>
      <c r="AS4" s="353">
        <v>0.85</v>
      </c>
      <c r="AT4" s="52">
        <v>0.84</v>
      </c>
      <c r="AU4" s="52">
        <v>0.51</v>
      </c>
      <c r="AV4" s="92">
        <v>0.53</v>
      </c>
      <c r="AW4" s="52">
        <v>0.51</v>
      </c>
      <c r="AX4" s="52">
        <v>0.52</v>
      </c>
      <c r="AY4" s="52">
        <v>0.53</v>
      </c>
      <c r="AZ4" s="52">
        <v>0.51</v>
      </c>
      <c r="BA4" s="1049">
        <f t="shared" ref="BA4:BA7" si="16">MIN(AV4,AZ4)</f>
        <v>0.51</v>
      </c>
      <c r="BB4" s="58">
        <v>0.53</v>
      </c>
      <c r="BC4" s="58">
        <f t="shared" ref="BC4:BC7" si="17">(MIN(BA4,BB4))</f>
        <v>0.51</v>
      </c>
      <c r="BD4" s="52"/>
      <c r="BE4" s="678">
        <f t="shared" ref="BE4:BE7" si="18">(BD4-BC4)/BC4</f>
        <v>-1</v>
      </c>
      <c r="BF4" s="32">
        <v>0.91</v>
      </c>
      <c r="BG4" s="32">
        <v>0.91</v>
      </c>
      <c r="BH4" s="32">
        <v>0.92</v>
      </c>
      <c r="BI4" s="32">
        <f t="shared" si="1"/>
        <v>0.91</v>
      </c>
      <c r="BJ4" s="32"/>
      <c r="BK4" s="32">
        <f t="shared" si="1"/>
        <v>0.91</v>
      </c>
      <c r="BL4" s="32">
        <v>0.89</v>
      </c>
      <c r="BM4" s="32">
        <f t="shared" si="1"/>
        <v>0.89</v>
      </c>
      <c r="BN4" s="32">
        <v>0.88</v>
      </c>
      <c r="BO4" s="32">
        <v>0.91</v>
      </c>
      <c r="BP4" s="32">
        <v>0.84</v>
      </c>
      <c r="BQ4" s="32">
        <v>0.9</v>
      </c>
      <c r="BR4" s="32">
        <f>MIN(BO4,BQ4)</f>
        <v>0.9</v>
      </c>
      <c r="BS4" s="32">
        <v>0.86</v>
      </c>
      <c r="BT4" s="32">
        <v>0.92</v>
      </c>
      <c r="BU4" s="32">
        <f>MIN(BR4,BT4)</f>
        <v>0.9</v>
      </c>
      <c r="BV4" s="32">
        <v>0.9</v>
      </c>
      <c r="BW4" s="1094">
        <v>0.84</v>
      </c>
      <c r="BX4" s="32">
        <v>0.89</v>
      </c>
      <c r="BY4" s="32">
        <v>0.83</v>
      </c>
      <c r="BZ4" s="885">
        <f>(BY4-BW4)/BW4</f>
        <v>-1.1904761904761916E-2</v>
      </c>
      <c r="CA4" s="1094">
        <v>0.94099999999999995</v>
      </c>
      <c r="CB4" s="29">
        <v>0.94</v>
      </c>
      <c r="CC4" s="29">
        <v>0.91</v>
      </c>
      <c r="CD4" s="29">
        <f>MIN(CA4,CC4)</f>
        <v>0.91</v>
      </c>
      <c r="CE4" s="29">
        <v>0.9</v>
      </c>
      <c r="CF4" s="32">
        <v>0.91</v>
      </c>
      <c r="CG4" s="32">
        <v>0.94</v>
      </c>
      <c r="CH4" s="32">
        <f>MIN(CF4,CG4)</f>
        <v>0.91</v>
      </c>
      <c r="CI4" s="32">
        <v>0.89</v>
      </c>
      <c r="CJ4" s="32">
        <v>0.91</v>
      </c>
      <c r="CK4" s="32">
        <v>0.92</v>
      </c>
      <c r="CL4" s="32">
        <v>0.89</v>
      </c>
      <c r="CM4" s="32">
        <f>MIN(CJ4,CL4)</f>
        <v>0.89</v>
      </c>
      <c r="CN4" s="32">
        <v>0.91</v>
      </c>
      <c r="CO4" s="32">
        <v>0.89</v>
      </c>
      <c r="CP4" s="32">
        <f>MIN(CM4,CO4)</f>
        <v>0.89</v>
      </c>
      <c r="CQ4" s="32">
        <v>0.89</v>
      </c>
      <c r="CR4" s="32">
        <v>0.84</v>
      </c>
      <c r="CS4" s="32">
        <f>MIN(CP4,CR4)</f>
        <v>0.84</v>
      </c>
      <c r="CT4" s="32">
        <v>0.86</v>
      </c>
      <c r="CU4" s="32">
        <v>0.83</v>
      </c>
      <c r="CV4" s="1094">
        <f>MIN(CS4,CU4)</f>
        <v>0.83</v>
      </c>
      <c r="CW4" s="1094"/>
      <c r="CX4" s="32">
        <v>0.85</v>
      </c>
      <c r="CY4" s="32">
        <v>0.85</v>
      </c>
      <c r="CZ4" s="1094">
        <v>0.85</v>
      </c>
      <c r="DA4" s="32">
        <v>0.87</v>
      </c>
      <c r="DB4" s="32">
        <v>0.84</v>
      </c>
      <c r="DC4" s="32">
        <v>0.85</v>
      </c>
      <c r="DD4" s="1094">
        <v>0.84</v>
      </c>
      <c r="DE4" s="32">
        <v>0.83</v>
      </c>
      <c r="DF4" s="32">
        <v>0.84</v>
      </c>
      <c r="DG4" s="32">
        <v>0.84</v>
      </c>
      <c r="DH4" s="32"/>
      <c r="DI4" s="32"/>
      <c r="DJ4" s="32">
        <v>0.85</v>
      </c>
      <c r="DK4" s="1094">
        <f>MIN(DD4,DJ4)</f>
        <v>0.84</v>
      </c>
      <c r="DL4" s="32">
        <v>0.85</v>
      </c>
      <c r="DM4" s="32">
        <v>0.85</v>
      </c>
      <c r="DN4" s="1094">
        <f>MIN(DK4,DM4)</f>
        <v>0.84</v>
      </c>
      <c r="DO4" s="32">
        <v>0.85</v>
      </c>
      <c r="DP4" s="32">
        <v>0.87</v>
      </c>
      <c r="DQ4" s="1094">
        <v>0.56000000000000005</v>
      </c>
      <c r="DR4" s="32">
        <v>0.55000000000000004</v>
      </c>
      <c r="DS4" s="32">
        <v>0.53</v>
      </c>
      <c r="DT4" s="32">
        <v>0.52</v>
      </c>
      <c r="DU4" s="32">
        <f t="shared" si="2"/>
        <v>0.52</v>
      </c>
      <c r="DV4" s="51">
        <v>0.55000000000000004</v>
      </c>
      <c r="DW4" s="92">
        <f t="shared" ref="DW4:DW7" si="19">(MIN(DU4,DV4))</f>
        <v>0.52</v>
      </c>
      <c r="DX4" s="1049">
        <v>0.54</v>
      </c>
      <c r="DY4" s="32">
        <v>0.56000000000000005</v>
      </c>
      <c r="DZ4" s="92">
        <f t="shared" ref="DZ4:DZ7" si="20">(MIN(DW4,DY4))</f>
        <v>0.52</v>
      </c>
      <c r="EA4" s="32"/>
      <c r="EB4" s="7">
        <f t="shared" ref="EB4:EB7" si="21">(DY4-DW4)/DW4</f>
        <v>7.6923076923076983E-2</v>
      </c>
      <c r="EC4" s="102">
        <v>0.91</v>
      </c>
      <c r="ED4" s="4">
        <v>0.95</v>
      </c>
      <c r="EE4" s="102">
        <v>0.91</v>
      </c>
      <c r="EF4" s="4">
        <v>0.91</v>
      </c>
      <c r="EG4" s="4">
        <v>0.91</v>
      </c>
      <c r="EH4" s="4">
        <v>0.9</v>
      </c>
      <c r="EI4" s="102">
        <v>0.86</v>
      </c>
      <c r="EJ4" s="102">
        <f>MIN(EG4,EI4)</f>
        <v>0.86</v>
      </c>
      <c r="EK4" s="32">
        <v>0.85</v>
      </c>
      <c r="EL4" s="32">
        <v>0.8</v>
      </c>
      <c r="EM4" s="102">
        <f>MIN(EJ4,EL4)</f>
        <v>0.8</v>
      </c>
      <c r="EN4" s="32">
        <v>0.85</v>
      </c>
      <c r="EO4" s="32">
        <v>0.86</v>
      </c>
      <c r="EP4" s="32">
        <f>MIN(EM4,EO4)</f>
        <v>0.8</v>
      </c>
      <c r="EQ4" s="32">
        <v>0.84</v>
      </c>
      <c r="ER4" s="32">
        <f>MIN(EP4,EQ4)</f>
        <v>0.8</v>
      </c>
      <c r="ES4" s="32">
        <v>0.83</v>
      </c>
      <c r="ET4" s="32">
        <v>0.82</v>
      </c>
      <c r="EU4" s="32">
        <v>0.81</v>
      </c>
      <c r="EV4" s="1094">
        <v>0.87</v>
      </c>
      <c r="EW4" s="32">
        <v>0.85</v>
      </c>
      <c r="EX4" s="32">
        <v>0.86</v>
      </c>
      <c r="EY4" s="32">
        <v>0.84</v>
      </c>
      <c r="EZ4" s="1094">
        <v>0.87</v>
      </c>
      <c r="FA4" s="32">
        <v>0.86</v>
      </c>
      <c r="FB4" s="32">
        <v>0.85</v>
      </c>
      <c r="FC4" s="1094">
        <f>MIN(EZ4,FB4)</f>
        <v>0.85</v>
      </c>
      <c r="FD4" s="32">
        <v>0.86</v>
      </c>
      <c r="FE4" s="32">
        <v>0.84</v>
      </c>
      <c r="FF4" s="32"/>
      <c r="FG4" s="1094">
        <v>0.84</v>
      </c>
      <c r="FH4" s="32">
        <v>0.83</v>
      </c>
      <c r="FI4" s="32">
        <v>0.86</v>
      </c>
      <c r="FJ4" s="1094">
        <v>0.85</v>
      </c>
      <c r="FK4" s="32">
        <v>0.86</v>
      </c>
      <c r="FL4" s="32">
        <v>0.55000000000000004</v>
      </c>
      <c r="FM4" s="1094">
        <f>MIN(FJ4,FL4)</f>
        <v>0.55000000000000004</v>
      </c>
      <c r="FN4" s="32">
        <v>0.59</v>
      </c>
      <c r="FO4" s="32">
        <v>0.55000000000000004</v>
      </c>
      <c r="FP4" s="32">
        <v>0.56000000000000005</v>
      </c>
      <c r="FQ4" s="32">
        <f t="shared" si="3"/>
        <v>0.55000000000000004</v>
      </c>
      <c r="FR4" s="32">
        <v>0.56000000000000005</v>
      </c>
      <c r="FS4" s="353">
        <v>1.56</v>
      </c>
      <c r="FT4" s="52">
        <v>0.56000000000000005</v>
      </c>
      <c r="FU4" s="52">
        <v>0.56999999999999995</v>
      </c>
      <c r="FV4" s="7">
        <f t="shared" ref="FV4:FV7" si="22">(FU4-FS4)/FS4</f>
        <v>-0.63461538461538469</v>
      </c>
      <c r="FW4" s="102">
        <v>0.81759999999999999</v>
      </c>
      <c r="FX4" s="102">
        <v>0.81759999999999999</v>
      </c>
      <c r="FY4" s="4">
        <v>0.82</v>
      </c>
      <c r="FZ4" s="102">
        <v>0.84</v>
      </c>
      <c r="GA4" s="102">
        <f>MIN(FX4,FZ4)</f>
        <v>0.81759999999999999</v>
      </c>
      <c r="GB4" s="4">
        <v>0.82</v>
      </c>
      <c r="GC4" s="102">
        <v>0.81759999999999999</v>
      </c>
      <c r="GD4" s="102">
        <v>0.86</v>
      </c>
      <c r="GE4" s="102">
        <v>0.81759999999999999</v>
      </c>
      <c r="GF4" s="102">
        <v>0.8</v>
      </c>
      <c r="GG4" s="102">
        <v>0.81</v>
      </c>
      <c r="GH4" s="102">
        <v>0.82</v>
      </c>
      <c r="GI4" s="102">
        <v>0.87</v>
      </c>
      <c r="GJ4" s="102">
        <v>0.81</v>
      </c>
      <c r="GK4" s="102">
        <v>0.82</v>
      </c>
      <c r="GL4" s="906">
        <v>0.83</v>
      </c>
      <c r="GM4" s="32">
        <v>0.80900000000000005</v>
      </c>
      <c r="GN4" s="32">
        <v>0.83</v>
      </c>
      <c r="GO4" s="1094">
        <v>0.83</v>
      </c>
      <c r="GP4" s="32">
        <v>0.82</v>
      </c>
      <c r="GQ4" s="32">
        <v>0.85</v>
      </c>
      <c r="GR4" s="32">
        <v>0.83</v>
      </c>
      <c r="GS4" s="32">
        <v>0.83</v>
      </c>
      <c r="GT4" s="32">
        <v>0.85</v>
      </c>
      <c r="GU4" s="1094">
        <v>0.83</v>
      </c>
      <c r="GV4" s="32">
        <v>0.83</v>
      </c>
      <c r="GW4" s="32">
        <v>0.83</v>
      </c>
      <c r="GX4" s="32"/>
      <c r="GY4" s="32"/>
      <c r="GZ4" s="1094">
        <v>0.81</v>
      </c>
      <c r="HA4" s="32">
        <v>0.82</v>
      </c>
      <c r="HB4" s="32">
        <v>0.78</v>
      </c>
      <c r="HC4" s="1094">
        <v>0.56999999999999995</v>
      </c>
      <c r="HD4" s="32">
        <v>0.56999999999999995</v>
      </c>
      <c r="HE4" s="32">
        <v>0.55000000000000004</v>
      </c>
      <c r="HF4" s="1094">
        <f>MIN(HC4,HE4)</f>
        <v>0.55000000000000004</v>
      </c>
      <c r="HG4" s="32">
        <v>0.56999999999999995</v>
      </c>
      <c r="HH4" s="32">
        <v>0.55000000000000004</v>
      </c>
      <c r="HI4" s="32">
        <v>0.56000000000000005</v>
      </c>
      <c r="HJ4" s="32">
        <f t="shared" si="4"/>
        <v>0.55000000000000004</v>
      </c>
      <c r="HK4" s="32">
        <v>0.56999999999999995</v>
      </c>
      <c r="HL4" s="1128">
        <f t="shared" ref="HL4:HL7" si="23">(MIN(HJ4,HK4))</f>
        <v>0.55000000000000004</v>
      </c>
      <c r="HM4" s="52">
        <v>0.55000000000000004</v>
      </c>
      <c r="HN4" s="37">
        <f t="shared" ref="HN4:HN7" si="24">(MIN(HL4:HM4))</f>
        <v>0.55000000000000004</v>
      </c>
      <c r="HO4" s="37">
        <v>0.51</v>
      </c>
      <c r="HP4" s="37">
        <f t="shared" ref="HP4:HP7" si="25">(MIN(HN4:HO4))</f>
        <v>0.51</v>
      </c>
      <c r="HQ4" s="37"/>
      <c r="HR4" s="461">
        <f t="shared" ref="HR4:HR7" si="26">(HQ4-HP4)/HP4</f>
        <v>-1</v>
      </c>
      <c r="HS4" s="4">
        <v>0.89</v>
      </c>
      <c r="HT4" s="4">
        <v>0.93</v>
      </c>
      <c r="HU4" s="4">
        <v>0.93</v>
      </c>
      <c r="HV4" s="4">
        <f>MIN(HS4,HU4)</f>
        <v>0.89</v>
      </c>
      <c r="HW4" s="4">
        <v>0.85</v>
      </c>
      <c r="HX4" s="4">
        <f>MIN(HV4,HW4)</f>
        <v>0.85</v>
      </c>
      <c r="HY4" s="4">
        <v>0.84</v>
      </c>
      <c r="HZ4" s="4">
        <v>0.86</v>
      </c>
      <c r="IA4" s="102">
        <f>MIN(HX4,HZ4)</f>
        <v>0.85</v>
      </c>
      <c r="IB4" s="32">
        <v>0.87</v>
      </c>
      <c r="IC4" s="32">
        <v>0.85</v>
      </c>
      <c r="ID4" s="32">
        <v>0.9</v>
      </c>
      <c r="IE4" s="32">
        <v>0.87</v>
      </c>
      <c r="IF4" s="32">
        <f>MIN(IC4,IE4)</f>
        <v>0.85</v>
      </c>
      <c r="IG4" s="32">
        <v>0.84</v>
      </c>
      <c r="IH4" s="32">
        <v>0.86</v>
      </c>
      <c r="II4" s="1094">
        <v>0.91</v>
      </c>
      <c r="IJ4" s="32">
        <v>0.9</v>
      </c>
      <c r="IK4" s="32">
        <v>0.85</v>
      </c>
      <c r="IL4" s="32">
        <f>MIN(II4,IK4)</f>
        <v>0.85</v>
      </c>
      <c r="IM4" s="32">
        <v>0.88</v>
      </c>
      <c r="IN4" s="32">
        <v>0.86</v>
      </c>
      <c r="IO4" s="1094">
        <v>0.85</v>
      </c>
      <c r="IP4" s="32">
        <v>0.86</v>
      </c>
      <c r="IQ4" s="32">
        <v>0.87</v>
      </c>
      <c r="IR4" s="32">
        <v>0.86</v>
      </c>
      <c r="IS4" s="1094">
        <f>MIN(IO4,IR4)</f>
        <v>0.85</v>
      </c>
      <c r="IT4" s="32">
        <v>0.85</v>
      </c>
      <c r="IU4" s="32">
        <v>0.89</v>
      </c>
      <c r="IV4" s="32"/>
      <c r="IW4" s="32"/>
      <c r="IX4" s="1094">
        <f>MIN(IS4,IU4)</f>
        <v>0.85</v>
      </c>
      <c r="IY4" s="32">
        <v>0.82</v>
      </c>
      <c r="IZ4" s="32">
        <v>0.87</v>
      </c>
      <c r="JA4" s="1094">
        <v>0.56999999999999995</v>
      </c>
      <c r="JB4" s="32">
        <v>0.87</v>
      </c>
      <c r="JC4" s="32">
        <v>0.57999999999999996</v>
      </c>
      <c r="JD4" s="32">
        <v>0.59</v>
      </c>
      <c r="JE4" s="1094">
        <v>0.59</v>
      </c>
      <c r="JF4" s="32">
        <v>0.6</v>
      </c>
      <c r="JG4" s="32">
        <v>0.59</v>
      </c>
      <c r="JH4" s="32">
        <v>0.64</v>
      </c>
      <c r="JI4" s="32">
        <f>MIN(JE4,JH4)</f>
        <v>0.59</v>
      </c>
      <c r="JJ4" s="32">
        <v>0.65</v>
      </c>
      <c r="JK4" s="92">
        <f t="shared" ref="JK4:JK7" si="27">(MIN(JI4,JJ4))</f>
        <v>0.59</v>
      </c>
      <c r="JL4" s="1049">
        <v>0.64</v>
      </c>
      <c r="JM4" s="1049">
        <v>0.63</v>
      </c>
      <c r="JN4" s="37">
        <f t="shared" ref="JN4:JN7" si="28">(MIN(JK4:JM4))</f>
        <v>0.59</v>
      </c>
      <c r="JO4" s="52">
        <v>0.64</v>
      </c>
      <c r="JP4" s="37">
        <v>0.62</v>
      </c>
      <c r="JQ4" s="1184">
        <f t="shared" ref="JQ4:JQ7" si="29">(MIN(JN4,JP4))</f>
        <v>0.59</v>
      </c>
      <c r="JR4" s="37">
        <v>0.62</v>
      </c>
      <c r="JS4" s="1184">
        <f t="shared" ref="JS4:JS7" si="30">(MIN(JQ4,JR4))</f>
        <v>0.59</v>
      </c>
      <c r="JT4" s="37">
        <v>0.62</v>
      </c>
      <c r="JU4" s="52">
        <v>0.61</v>
      </c>
      <c r="JV4" s="1049">
        <f t="shared" ref="JV4:JV7" si="31">MIN(JS4,JU4)</f>
        <v>0.59</v>
      </c>
      <c r="JW4" s="37">
        <v>0.62</v>
      </c>
      <c r="JX4" s="1049">
        <v>0.65</v>
      </c>
      <c r="JY4" s="37">
        <f t="shared" ref="JY4:JY7" si="32">MIN(JV4,JX4)</f>
        <v>0.59</v>
      </c>
      <c r="JZ4" s="37">
        <v>0.62</v>
      </c>
      <c r="KA4" s="1049">
        <v>0.61</v>
      </c>
      <c r="KB4" s="37">
        <v>0.83</v>
      </c>
      <c r="KC4" s="37">
        <v>0.84</v>
      </c>
      <c r="KD4" s="1049">
        <v>0.63</v>
      </c>
      <c r="KE4" s="37">
        <v>0.83</v>
      </c>
      <c r="KF4" s="37"/>
      <c r="KG4" s="1049">
        <v>0.85</v>
      </c>
      <c r="KH4" s="1049">
        <f>MIN(KE4,KG4)</f>
        <v>0.83</v>
      </c>
      <c r="KI4" s="1049">
        <v>0.86499999999999999</v>
      </c>
      <c r="KJ4" s="1049">
        <f t="shared" ref="KJ4:KJ13" si="33">MIN(KH4,KI4)</f>
        <v>0.83</v>
      </c>
      <c r="KK4" s="1049">
        <v>0.85</v>
      </c>
      <c r="KL4" s="1128">
        <f t="shared" ref="KL4:KL12" si="34">MIN(KJ4,KK4)</f>
        <v>0.83</v>
      </c>
      <c r="KM4" s="32">
        <v>0.83</v>
      </c>
      <c r="KN4" s="6">
        <f t="shared" si="5"/>
        <v>0</v>
      </c>
      <c r="KO4" s="4">
        <v>0.9</v>
      </c>
      <c r="KP4" s="4">
        <v>0.9</v>
      </c>
      <c r="KQ4" s="4">
        <v>0.88</v>
      </c>
      <c r="KR4" s="4">
        <v>0.92</v>
      </c>
      <c r="KS4" s="4">
        <v>0.9</v>
      </c>
      <c r="KT4" s="4">
        <v>0.92</v>
      </c>
      <c r="KU4" s="4">
        <v>0.86</v>
      </c>
      <c r="KV4" s="996">
        <v>0.87</v>
      </c>
      <c r="KW4" s="4">
        <v>0.85</v>
      </c>
      <c r="KX4" s="4">
        <v>0.93</v>
      </c>
      <c r="KY4" s="4">
        <f>MIN(KV4,KX4)</f>
        <v>0.87</v>
      </c>
      <c r="KZ4" s="4">
        <v>0.89</v>
      </c>
      <c r="LA4" s="4">
        <v>0.83</v>
      </c>
      <c r="LB4" s="4">
        <f>MIN(KY4,LA4)</f>
        <v>0.83</v>
      </c>
      <c r="LC4" s="4">
        <v>0.83</v>
      </c>
      <c r="LD4" s="996">
        <v>0.82</v>
      </c>
      <c r="LE4" s="4">
        <v>0.82</v>
      </c>
      <c r="LF4" s="4">
        <v>0.83</v>
      </c>
      <c r="LG4" s="4">
        <v>0.83</v>
      </c>
      <c r="LH4" s="4">
        <f>MIN(LD4,LG4)</f>
        <v>0.82</v>
      </c>
      <c r="LI4" s="4">
        <v>0.82</v>
      </c>
      <c r="LJ4" s="4">
        <v>0.82</v>
      </c>
      <c r="LK4" s="996">
        <v>0.82</v>
      </c>
      <c r="LL4" s="4">
        <v>0.82</v>
      </c>
      <c r="LM4" s="4">
        <v>0.82</v>
      </c>
      <c r="LN4" s="4">
        <f>MIN(LK4,LM4)</f>
        <v>0.82</v>
      </c>
      <c r="LO4" s="4">
        <v>0.83</v>
      </c>
      <c r="LP4" s="4">
        <v>0.83</v>
      </c>
      <c r="LQ4" s="32"/>
      <c r="LR4" s="32"/>
      <c r="LS4" s="32">
        <v>0.83</v>
      </c>
      <c r="LT4" s="996">
        <v>0.83</v>
      </c>
      <c r="LU4" s="4">
        <v>0.85</v>
      </c>
      <c r="LV4" s="32">
        <v>0.83</v>
      </c>
      <c r="LW4" s="1094">
        <v>0.61</v>
      </c>
      <c r="LX4" s="32">
        <v>0.6</v>
      </c>
      <c r="LY4" s="32">
        <v>0.53</v>
      </c>
      <c r="LZ4" s="1094">
        <v>0.54</v>
      </c>
      <c r="MA4" s="32">
        <v>0.55000000000000004</v>
      </c>
      <c r="MB4" s="32">
        <v>0.53</v>
      </c>
      <c r="MC4" s="32">
        <v>0.53</v>
      </c>
      <c r="MD4" s="32">
        <v>0.55000000000000004</v>
      </c>
      <c r="ME4" s="32">
        <f t="shared" ref="ME4:ME7" si="35">MIN(LZ4,MD4)</f>
        <v>0.54</v>
      </c>
      <c r="MF4" s="32">
        <v>0.54</v>
      </c>
      <c r="MG4" s="37">
        <f t="shared" ref="MG4:MG7" si="36">(MIN(ME4:MF4))</f>
        <v>0.54</v>
      </c>
      <c r="MH4" s="37">
        <v>0.56999999999999995</v>
      </c>
      <c r="MI4" s="1184">
        <f t="shared" ref="MI4:MI7" si="37">(MIN(MG4,MH4))</f>
        <v>0.54</v>
      </c>
      <c r="MJ4" s="37">
        <v>0.57999999999999996</v>
      </c>
      <c r="MK4" s="1184">
        <f t="shared" ref="MK4:MK7" si="38">(MIN(MI4,MJ4))</f>
        <v>0.54</v>
      </c>
      <c r="ML4" s="1049">
        <v>0.55900000000000005</v>
      </c>
      <c r="MM4" s="1049">
        <v>0.54</v>
      </c>
      <c r="MN4" s="1049">
        <f t="shared" ref="MN4:MN7" si="39">MIN(MK4,MM4)</f>
        <v>0.54</v>
      </c>
      <c r="MO4" s="1049">
        <v>0.56000000000000005</v>
      </c>
      <c r="MP4" s="1049">
        <v>0.55000000000000004</v>
      </c>
      <c r="MQ4" s="1049">
        <v>0.54</v>
      </c>
      <c r="MR4" s="1049">
        <f t="shared" ref="MR4:MR7" si="40">MIN(MQ4,MN4)</f>
        <v>0.54</v>
      </c>
      <c r="MS4" s="37">
        <v>0.56999999999999995</v>
      </c>
      <c r="MT4" s="1049">
        <v>0.54</v>
      </c>
      <c r="MU4" s="37">
        <v>0.76</v>
      </c>
      <c r="MV4" s="37">
        <v>0.77</v>
      </c>
      <c r="MW4" s="36">
        <v>0.55000000000000004</v>
      </c>
      <c r="MX4" s="37">
        <v>0.76</v>
      </c>
      <c r="MY4" s="37">
        <v>0.77200000000000002</v>
      </c>
      <c r="MZ4" s="36">
        <v>0.76</v>
      </c>
      <c r="NA4" s="92">
        <f t="shared" ref="NA4:NA12" si="41">MIN(MX4,MZ4)</f>
        <v>0.76</v>
      </c>
      <c r="NB4" s="52">
        <v>0.82</v>
      </c>
      <c r="NC4" s="52">
        <v>0.82399999999999995</v>
      </c>
      <c r="ND4" s="92">
        <f t="shared" ref="ND4:ND11" si="42">MIN(NA4,NC4)</f>
        <v>0.76</v>
      </c>
      <c r="NE4" s="52">
        <v>0.76</v>
      </c>
      <c r="NF4" s="1049">
        <v>0.77</v>
      </c>
      <c r="NG4" s="52">
        <f t="shared" ref="NG4:NG11" si="43">MIN(ND4,NF4)</f>
        <v>0.76</v>
      </c>
      <c r="NH4" s="52">
        <v>0.77</v>
      </c>
      <c r="NI4" s="6">
        <f t="shared" ref="NI4:NI13" si="44">(NH4-NG4)/NG4</f>
        <v>1.3157894736842117E-2</v>
      </c>
      <c r="NJ4" s="102">
        <v>0.85099999999999998</v>
      </c>
      <c r="NK4" s="102">
        <v>0.85099999999999998</v>
      </c>
      <c r="NL4" s="102">
        <v>0.85099999999999998</v>
      </c>
      <c r="NM4" s="4">
        <v>0.87</v>
      </c>
      <c r="NN4" s="102">
        <v>0.85099999999999998</v>
      </c>
      <c r="NO4" s="4">
        <v>0.85</v>
      </c>
      <c r="NP4" s="4">
        <v>0.84</v>
      </c>
      <c r="NQ4" s="4">
        <v>0.82</v>
      </c>
      <c r="NR4" s="4">
        <f>MIN(NN4,NQ4)</f>
        <v>0.82</v>
      </c>
      <c r="NS4" s="4">
        <v>0.84</v>
      </c>
      <c r="NT4" s="4">
        <v>0.83</v>
      </c>
      <c r="NU4" s="4">
        <v>0.83</v>
      </c>
      <c r="NV4" s="4">
        <f>MIN(NR4,NU4)</f>
        <v>0.82</v>
      </c>
      <c r="NW4" s="4">
        <v>0.82</v>
      </c>
      <c r="NX4" s="996">
        <v>0.82</v>
      </c>
      <c r="NY4" s="4">
        <v>0.84</v>
      </c>
      <c r="NZ4" s="4">
        <v>0.82</v>
      </c>
      <c r="OA4" s="906">
        <v>0.8</v>
      </c>
      <c r="OB4" s="4">
        <v>0.81</v>
      </c>
      <c r="OC4" s="4">
        <v>0.81</v>
      </c>
      <c r="OD4" s="4">
        <v>0.82</v>
      </c>
      <c r="OE4" s="4">
        <f>MIN(OA4,OD4)</f>
        <v>0.8</v>
      </c>
      <c r="OF4" s="4">
        <v>0.82</v>
      </c>
      <c r="OG4" s="906">
        <v>0.84199999999999997</v>
      </c>
      <c r="OH4" s="4">
        <v>0.83</v>
      </c>
      <c r="OI4" s="4">
        <v>0.83</v>
      </c>
      <c r="OL4" s="996">
        <f>MIN(OG4,OI4)</f>
        <v>0.83</v>
      </c>
      <c r="OM4" s="4">
        <v>0.84</v>
      </c>
      <c r="ON4" s="4">
        <v>0.87</v>
      </c>
      <c r="OO4" s="1094">
        <v>0.81</v>
      </c>
      <c r="OP4" s="32">
        <v>0.78</v>
      </c>
      <c r="OQ4" s="32">
        <v>0.55000000000000004</v>
      </c>
      <c r="OR4" s="1094">
        <v>0.54</v>
      </c>
      <c r="OS4" s="32">
        <v>0.55000000000000004</v>
      </c>
      <c r="OT4" s="32">
        <v>0.53</v>
      </c>
      <c r="OU4" s="32">
        <v>0.51</v>
      </c>
      <c r="OV4" s="1094">
        <f t="shared" ref="OV4:OV7" si="45">MIN(OR4,OU4)</f>
        <v>0.51</v>
      </c>
      <c r="OW4" s="32">
        <v>0.5</v>
      </c>
      <c r="OX4" s="32">
        <v>0.49</v>
      </c>
      <c r="OY4" s="4">
        <v>0.51999999999999991</v>
      </c>
      <c r="OZ4" s="92">
        <f t="shared" ref="OZ4:OZ7" si="46">(MIN(OV4,OY4))</f>
        <v>0.51</v>
      </c>
      <c r="PA4" s="1049">
        <v>0.48</v>
      </c>
      <c r="PB4" s="1049">
        <v>0.49</v>
      </c>
      <c r="PC4" s="37">
        <f t="shared" ref="PC4:PC7" si="47">(MIN(OZ4:PB4))</f>
        <v>0.48</v>
      </c>
      <c r="PD4" s="32">
        <v>0.49</v>
      </c>
      <c r="PE4" s="36">
        <v>0.51</v>
      </c>
      <c r="PF4" s="37">
        <f t="shared" ref="PF4:PF7" si="48">(MIN(PC4,PE4))</f>
        <v>0.48</v>
      </c>
      <c r="PG4" s="37">
        <v>0.48</v>
      </c>
      <c r="PH4" s="1184">
        <f t="shared" ref="PH4:PH7" si="49">(MIN(PF4,PG4))</f>
        <v>0.48</v>
      </c>
      <c r="PI4" s="37">
        <v>0.51</v>
      </c>
      <c r="PJ4" s="1049">
        <v>0.51</v>
      </c>
      <c r="PK4" s="1049">
        <f t="shared" ref="PK4:PK7" si="50">MIN(PH4,PJ4)</f>
        <v>0.48</v>
      </c>
      <c r="PL4" s="37"/>
      <c r="PM4" s="1049">
        <v>0.51</v>
      </c>
      <c r="PN4" s="1049">
        <f t="shared" ref="PN4:PN7" si="51">MIN(PM4,PK4)</f>
        <v>0.48</v>
      </c>
      <c r="PO4" s="1049"/>
      <c r="PP4" s="1049">
        <v>0.51</v>
      </c>
      <c r="PQ4" s="1049">
        <v>0.75</v>
      </c>
      <c r="PR4" s="1049">
        <v>0.74</v>
      </c>
      <c r="PS4" s="1049">
        <v>0.51</v>
      </c>
      <c r="PT4" s="1049">
        <v>0.75</v>
      </c>
      <c r="PU4" s="1049">
        <v>0.75</v>
      </c>
      <c r="PV4" s="92">
        <f t="shared" ref="PV4:PV9" si="52">MIN(PT4,PU4)</f>
        <v>0.75</v>
      </c>
      <c r="PW4" s="52">
        <v>0.81</v>
      </c>
      <c r="PX4" s="52">
        <v>0.75</v>
      </c>
      <c r="PY4" s="52">
        <f t="shared" ref="PY4:PY13" si="53">MIN(PV4,PX4)</f>
        <v>0.75</v>
      </c>
      <c r="PZ4" s="52">
        <v>0.75</v>
      </c>
      <c r="QA4" s="52">
        <f t="shared" ref="QA4:QA13" si="54">MIN(PZ4,PY4)</f>
        <v>0.75</v>
      </c>
      <c r="QB4" s="1049">
        <v>0.75</v>
      </c>
      <c r="QC4" s="92">
        <f t="shared" ref="QC4:QC13" si="55">MIN(QB4,QA4)</f>
        <v>0.75</v>
      </c>
      <c r="QD4" s="52">
        <v>0.76</v>
      </c>
      <c r="QE4" s="1049">
        <v>0.81</v>
      </c>
      <c r="QF4" s="52">
        <f t="shared" ref="QF4:QF13" si="56">MIN(QE4,QC4)</f>
        <v>0.75</v>
      </c>
      <c r="QG4" s="52"/>
      <c r="QH4" s="6">
        <f t="shared" ref="QH4:QH13" si="57">(QG4-QF4)/QF4</f>
        <v>-1</v>
      </c>
      <c r="QI4" s="4">
        <v>0.81</v>
      </c>
      <c r="QJ4" s="4">
        <v>0.88</v>
      </c>
      <c r="QK4" s="996">
        <f>MIN(QI4,QJ4)</f>
        <v>0.81</v>
      </c>
      <c r="QL4" s="4">
        <v>0.84</v>
      </c>
      <c r="QM4" s="4">
        <v>0.81</v>
      </c>
      <c r="QN4" s="1094">
        <v>0.83</v>
      </c>
      <c r="QO4" s="32">
        <v>0.83</v>
      </c>
      <c r="QP4" s="32">
        <v>0.45</v>
      </c>
      <c r="QQ4" s="1094">
        <v>0.44</v>
      </c>
      <c r="QR4" s="32">
        <v>0.43</v>
      </c>
      <c r="QS4" s="32">
        <v>0.44</v>
      </c>
      <c r="QT4" s="32">
        <v>0.43</v>
      </c>
      <c r="QU4" s="32">
        <v>0.45</v>
      </c>
      <c r="QV4" s="32">
        <f t="shared" ref="QV4:QV7" si="58">MIN(QQ4,QU4)</f>
        <v>0.44</v>
      </c>
      <c r="QW4" s="32">
        <v>0.44</v>
      </c>
      <c r="QX4" s="37">
        <f t="shared" ref="QX4:QX7" si="59">(MIN(QV4,QW4))</f>
        <v>0.44</v>
      </c>
      <c r="QY4" s="32">
        <v>0.44</v>
      </c>
      <c r="QZ4" s="37">
        <v>0.41</v>
      </c>
      <c r="RA4" s="1128">
        <f t="shared" ref="RA4:RA7" si="60">(MIN(QX4,QZ4))</f>
        <v>0.41</v>
      </c>
      <c r="RB4" s="37">
        <v>0.43</v>
      </c>
      <c r="RC4" s="1184">
        <f t="shared" ref="RC4:RC7" si="61">(MIN(RA4,RB4))</f>
        <v>0.41</v>
      </c>
      <c r="RD4" s="1049">
        <v>0.42599999999999999</v>
      </c>
      <c r="RE4" s="1049">
        <v>0.42</v>
      </c>
      <c r="RF4" s="1049">
        <v>0.41</v>
      </c>
      <c r="RG4" s="1049">
        <f t="shared" ref="RG4:RG7" si="62">MIN(RC4,RF4)</f>
        <v>0.41</v>
      </c>
      <c r="RH4" s="1049">
        <v>0.41</v>
      </c>
      <c r="RI4" s="1049">
        <v>0.4</v>
      </c>
      <c r="RJ4" s="1049">
        <f t="shared" ref="RJ4:RJ7" si="63">MIN(RI4,RG4)</f>
        <v>0.4</v>
      </c>
      <c r="RK4" s="1049"/>
      <c r="RL4" s="1049">
        <v>0.39</v>
      </c>
      <c r="RM4" s="1049">
        <v>0.7</v>
      </c>
      <c r="RN4" s="1049">
        <v>0.41</v>
      </c>
      <c r="RO4" s="1049">
        <v>0.7</v>
      </c>
      <c r="RP4" s="1049">
        <v>0.71</v>
      </c>
      <c r="RQ4" s="1049">
        <v>0.68</v>
      </c>
      <c r="RR4" s="92">
        <f t="shared" ref="RR4:RR7" si="64">MIN(RO4,RQ4)</f>
        <v>0.68</v>
      </c>
      <c r="RS4" s="52">
        <v>0.69</v>
      </c>
      <c r="RT4" s="52">
        <v>0.69</v>
      </c>
      <c r="RU4" s="52">
        <f t="shared" ref="RU4:RU13" si="65">MIN(RR4,RT4)</f>
        <v>0.68</v>
      </c>
      <c r="RV4" s="52">
        <v>0.69</v>
      </c>
      <c r="RW4" s="1049">
        <f t="shared" ref="RW4:RW13" si="66">MIN(RV4,RU4)</f>
        <v>0.68</v>
      </c>
      <c r="RX4" s="52">
        <v>0.69</v>
      </c>
      <c r="RY4" s="92">
        <f t="shared" ref="RY4:RY11" si="67">MIN(RX4,RW4)</f>
        <v>0.68</v>
      </c>
      <c r="RZ4" s="52">
        <v>0.69</v>
      </c>
      <c r="SA4" s="52">
        <v>0.67</v>
      </c>
      <c r="SB4" s="52">
        <f t="shared" ref="SB4:SB13" si="68">MIN(SA4,RY4)</f>
        <v>0.67</v>
      </c>
      <c r="SC4" s="52">
        <v>0.66</v>
      </c>
      <c r="SD4" s="92">
        <f>MIN(SC4,SB4)</f>
        <v>0.66</v>
      </c>
      <c r="SE4" s="52">
        <v>0.67</v>
      </c>
      <c r="SF4" s="52">
        <v>0.66</v>
      </c>
      <c r="SG4" s="92">
        <f t="shared" ref="SG4:SG13" si="69">MIN(SF4,SD4)</f>
        <v>0.66</v>
      </c>
      <c r="SH4" s="1049">
        <v>0.68</v>
      </c>
      <c r="SI4" s="92">
        <f t="shared" ref="SI4:SI5" si="70">MIN(SH4,SG4)</f>
        <v>0.66</v>
      </c>
      <c r="SJ4" s="1401">
        <v>0.68</v>
      </c>
      <c r="SK4" s="6">
        <f t="shared" ref="SK4:SK57" si="71">(SJ4-SI4)/SI4</f>
        <v>3.0303030303030328E-2</v>
      </c>
      <c r="SL4" s="1094">
        <v>0.48</v>
      </c>
      <c r="SM4" s="32">
        <v>0.51</v>
      </c>
      <c r="SN4" s="32">
        <v>0.51</v>
      </c>
      <c r="SO4" s="92">
        <v>0.45</v>
      </c>
      <c r="SP4" s="52">
        <v>0.48</v>
      </c>
      <c r="SQ4" s="37">
        <f t="shared" ref="SQ4:SQ7" si="72">(MIN(SO4:SP4))</f>
        <v>0.45</v>
      </c>
      <c r="SR4" s="32">
        <v>0.48499999999999999</v>
      </c>
      <c r="SS4" s="37">
        <v>0.48</v>
      </c>
      <c r="ST4" s="92">
        <v>0.48</v>
      </c>
      <c r="SU4" s="37">
        <v>0.51</v>
      </c>
      <c r="SV4" s="1184">
        <f t="shared" ref="SV4:SV7" si="73">(MIN(ST4,SU4))</f>
        <v>0.48</v>
      </c>
      <c r="SW4" s="37">
        <v>0.51</v>
      </c>
      <c r="SX4" s="1049">
        <v>0.51</v>
      </c>
      <c r="SY4" s="37">
        <f t="shared" ref="SY4:SY7" si="74">MIN(SV4,SX4)</f>
        <v>0.48</v>
      </c>
      <c r="SZ4" s="37"/>
      <c r="TA4" s="1049">
        <v>0.5</v>
      </c>
      <c r="TB4" s="37">
        <f t="shared" ref="TB4:TB7" si="75">MIN(TA4,SY4)</f>
        <v>0.48</v>
      </c>
      <c r="TC4" s="37">
        <v>0.48</v>
      </c>
      <c r="TD4" s="1049">
        <v>0.52</v>
      </c>
      <c r="TE4" s="37">
        <v>0.73</v>
      </c>
      <c r="TF4" s="1049">
        <v>0.73</v>
      </c>
      <c r="TG4" s="37">
        <v>0.73</v>
      </c>
      <c r="TH4" s="1049">
        <v>0.79</v>
      </c>
      <c r="TI4" s="1049">
        <v>0.73</v>
      </c>
      <c r="TJ4" s="92">
        <f t="shared" ref="TJ4:TJ7" si="76">MIN(TG4,TI4)</f>
        <v>0.73</v>
      </c>
      <c r="TK4" s="52">
        <v>0.74</v>
      </c>
      <c r="TL4" s="52">
        <v>0.76</v>
      </c>
      <c r="TM4" s="52">
        <f t="shared" ref="TM4:TM13" si="77">MIN(TJ4,TL4)</f>
        <v>0.73</v>
      </c>
      <c r="TN4" s="52">
        <v>0.75</v>
      </c>
      <c r="TO4" s="1049">
        <v>0.75</v>
      </c>
      <c r="TP4" s="52">
        <f t="shared" ref="TP4:TP13" si="78">MIN(TM4,TO4)</f>
        <v>0.73</v>
      </c>
      <c r="TQ4" s="1049">
        <v>0.74</v>
      </c>
      <c r="TR4" s="52">
        <f t="shared" ref="TR4:TR13" si="79">MIN(TQ4,TP4)</f>
        <v>0.73</v>
      </c>
      <c r="TS4" s="52">
        <v>0.75</v>
      </c>
      <c r="TT4" s="52">
        <v>0.75</v>
      </c>
      <c r="TU4" s="52">
        <f t="shared" ref="TU4:TU13" si="80">MIN(TT4,TR4)</f>
        <v>0.73</v>
      </c>
      <c r="TV4" s="1049">
        <v>0.74</v>
      </c>
      <c r="TW4" s="92">
        <v>0.73</v>
      </c>
      <c r="TX4" s="52">
        <v>0.74</v>
      </c>
      <c r="TY4" s="1049">
        <v>0.75</v>
      </c>
      <c r="TZ4" s="92">
        <f t="shared" ref="TZ4:TZ50" si="81">MIN(TY4,TW4)</f>
        <v>0.73</v>
      </c>
      <c r="UA4" s="47">
        <v>0.76</v>
      </c>
      <c r="UB4" s="47">
        <v>0.74539999999999995</v>
      </c>
      <c r="UC4" s="1181">
        <v>0.73</v>
      </c>
      <c r="UD4" s="1049">
        <v>0.745</v>
      </c>
      <c r="UE4" s="52">
        <v>0.76</v>
      </c>
      <c r="UF4" s="1128">
        <f t="shared" ref="UF4:UF5" si="82">MIN(UE4,UC4)</f>
        <v>0.73</v>
      </c>
      <c r="UG4" s="1401">
        <v>0.75</v>
      </c>
      <c r="UH4" s="6">
        <f t="shared" ref="UH4:UH57" si="83">(UG4-UF4)/UF4</f>
        <v>2.7397260273972629E-2</v>
      </c>
      <c r="UI4" s="1049">
        <v>0.47300000000000003</v>
      </c>
      <c r="UJ4" s="32">
        <v>0.45</v>
      </c>
      <c r="UK4" s="92">
        <v>0.4</v>
      </c>
      <c r="UL4" s="52">
        <v>0.38</v>
      </c>
      <c r="UM4" s="52">
        <v>0.38</v>
      </c>
      <c r="UN4" s="58">
        <v>0.39</v>
      </c>
      <c r="UO4" s="52">
        <f t="shared" ref="UO4:UO7" si="84">MIN(UK4,UN4)</f>
        <v>0.39</v>
      </c>
      <c r="UP4" s="52">
        <v>0.39</v>
      </c>
      <c r="UQ4" s="37">
        <f t="shared" ref="UQ4:UQ7" si="85">(MIN(UO4:UP4))</f>
        <v>0.39</v>
      </c>
      <c r="UR4" s="32">
        <v>0.4</v>
      </c>
      <c r="US4" s="37">
        <v>0.4</v>
      </c>
      <c r="UT4" s="1184">
        <f t="shared" ref="UT4:UT7" si="86">(MIN(UQ4,US4))</f>
        <v>0.39</v>
      </c>
      <c r="UU4" s="37">
        <v>0.39</v>
      </c>
      <c r="UV4" s="1184">
        <f t="shared" ref="UV4:UV7" si="87">(MIN(UT4,UU4))</f>
        <v>0.39</v>
      </c>
      <c r="UW4" s="36">
        <v>0.4</v>
      </c>
      <c r="UX4" s="1049">
        <v>0.4</v>
      </c>
      <c r="UY4" s="36">
        <f t="shared" ref="UY4:UY7" si="88">MIN(UV4,UX4)</f>
        <v>0.39</v>
      </c>
      <c r="UZ4" s="58">
        <v>0.39400000000000002</v>
      </c>
      <c r="VA4" s="58">
        <v>0.39400000000000002</v>
      </c>
      <c r="VB4" s="58">
        <v>0.39</v>
      </c>
      <c r="VC4" s="58">
        <v>0.38</v>
      </c>
      <c r="VD4" s="52">
        <v>0.39</v>
      </c>
      <c r="VE4" s="1049">
        <v>0.39</v>
      </c>
      <c r="VF4" s="1049">
        <v>0.39</v>
      </c>
      <c r="VG4" s="58">
        <f t="shared" ref="VG4:VG7" si="89">MIN(VE4,UY4)</f>
        <v>0.39</v>
      </c>
      <c r="VH4" s="58">
        <v>0.39</v>
      </c>
      <c r="VI4" s="52">
        <v>0.39</v>
      </c>
      <c r="VJ4" s="1049">
        <v>0.4</v>
      </c>
      <c r="VK4" s="1049">
        <v>0.4</v>
      </c>
      <c r="VL4" s="353">
        <v>0.57999999999999996</v>
      </c>
      <c r="VM4" s="58">
        <v>0.57999999999999996</v>
      </c>
      <c r="VN4" s="58">
        <v>0.59</v>
      </c>
      <c r="VO4" s="1049">
        <v>0.39</v>
      </c>
      <c r="VP4" s="1049">
        <v>0.39</v>
      </c>
      <c r="VQ4" s="52">
        <v>0.57999999999999996</v>
      </c>
      <c r="VR4" s="58">
        <v>0.57999999999999996</v>
      </c>
      <c r="VS4" s="52">
        <v>0.59</v>
      </c>
      <c r="VT4" s="1049">
        <v>0.57999999999999996</v>
      </c>
      <c r="VU4" s="1049">
        <v>0.57999999999999996</v>
      </c>
      <c r="VV4" s="92">
        <f t="shared" ref="VV4:VV13" si="90">MIN(VQ4,VT4)</f>
        <v>0.57999999999999996</v>
      </c>
      <c r="VW4" s="52">
        <v>0.625</v>
      </c>
      <c r="VX4" s="52">
        <v>0.625</v>
      </c>
      <c r="VY4" s="1049">
        <v>0.57999999999999996</v>
      </c>
      <c r="VZ4" s="52">
        <v>0.57999999999999996</v>
      </c>
      <c r="WA4" s="52">
        <f t="shared" ref="WA4:WA13" si="91">MIN(VV4,VY4)</f>
        <v>0.57999999999999996</v>
      </c>
      <c r="WB4" s="32">
        <v>0.61899999999999999</v>
      </c>
      <c r="WC4" s="52">
        <v>0.61899999999999999</v>
      </c>
      <c r="WD4" s="92">
        <f t="shared" ref="WD4:WD13" si="92">MIN(WA4,WB4)</f>
        <v>0.57999999999999996</v>
      </c>
      <c r="WE4" s="92">
        <v>0.62</v>
      </c>
      <c r="WF4" s="92">
        <v>0.6</v>
      </c>
      <c r="WG4" s="92">
        <f t="shared" ref="WG4:WG13" si="93">MIN(WE4,WD4)</f>
        <v>0.57999999999999996</v>
      </c>
      <c r="WH4" s="52"/>
      <c r="WI4" s="52">
        <v>0.59</v>
      </c>
      <c r="WJ4" s="52">
        <v>0.57499999999999996</v>
      </c>
      <c r="WK4" s="52">
        <v>0.57999999999999996</v>
      </c>
      <c r="WL4" s="52">
        <v>0.59</v>
      </c>
      <c r="WM4" s="52">
        <v>0.59499999999999997</v>
      </c>
      <c r="WN4" s="52">
        <f t="shared" ref="WN4:WN13" si="94">MIN(WL4,WG4)</f>
        <v>0.57999999999999996</v>
      </c>
      <c r="WO4" s="1049">
        <v>0.57999999999999996</v>
      </c>
      <c r="WP4" s="1049">
        <v>0.57999999999999996</v>
      </c>
      <c r="WQ4" s="92">
        <v>0.59</v>
      </c>
      <c r="WR4" s="1049"/>
      <c r="WS4" s="1049">
        <v>0.59</v>
      </c>
      <c r="WT4" s="1049">
        <v>0.6</v>
      </c>
      <c r="WU4" s="1049">
        <v>0.6</v>
      </c>
      <c r="WV4" s="1049">
        <f t="shared" ref="WV4:WV49" si="95">MIN(WU4,WQ4)</f>
        <v>0.59</v>
      </c>
      <c r="WW4" s="1049">
        <v>0.54</v>
      </c>
      <c r="WX4" s="1128">
        <v>0.55000000000000004</v>
      </c>
      <c r="WY4" s="1049"/>
      <c r="WZ4" s="1049">
        <v>0.57999999999999996</v>
      </c>
      <c r="XA4" s="1049">
        <v>0.52</v>
      </c>
      <c r="XB4" s="1049">
        <f t="shared" ref="XB4:XB50" si="96">MIN(WX4,XA4)</f>
        <v>0.52</v>
      </c>
      <c r="XC4" s="52"/>
      <c r="XD4" s="1049">
        <v>0.54</v>
      </c>
      <c r="XE4" s="1049">
        <v>0.54</v>
      </c>
      <c r="XF4" s="1049"/>
      <c r="XG4" s="1049">
        <v>0.53</v>
      </c>
      <c r="XH4" s="1049">
        <v>0.54</v>
      </c>
      <c r="XI4" s="1049">
        <f t="shared" ref="XI4:XI57" si="97">MIN(XH4,XE4)</f>
        <v>0.54</v>
      </c>
      <c r="XJ4" s="1049"/>
      <c r="XK4" s="1049"/>
      <c r="XL4" s="6">
        <f t="shared" ref="XL4:XL57" si="98">(XJ4-XI4)/XI4</f>
        <v>-1</v>
      </c>
      <c r="XM4" s="6">
        <f t="shared" ref="XM4:XM57" si="99">(XK4-XI4)/XI4</f>
        <v>-1</v>
      </c>
      <c r="XN4" s="1224">
        <f>(VD4-UY4)/UY4</f>
        <v>0</v>
      </c>
      <c r="XO4" s="52">
        <v>0.61</v>
      </c>
      <c r="XP4" s="58">
        <v>0.61</v>
      </c>
      <c r="XQ4" s="52">
        <v>0.61</v>
      </c>
      <c r="XR4" s="353">
        <f t="shared" ref="XR4:XR13" si="100">MIN(XO4,XQ4)</f>
        <v>0.61</v>
      </c>
      <c r="XS4" s="58">
        <v>0.66</v>
      </c>
      <c r="XT4" s="52">
        <v>0.61</v>
      </c>
      <c r="XU4" s="52">
        <f t="shared" ref="XU4:XU13" si="101">MIN(XT4,XR4)</f>
        <v>0.61</v>
      </c>
      <c r="XV4" s="52">
        <v>0.59</v>
      </c>
      <c r="XW4" s="52">
        <f t="shared" ref="XW4:XW13" si="102">MIN(XV4,XU4)</f>
        <v>0.59</v>
      </c>
      <c r="XX4" s="52">
        <v>0.59</v>
      </c>
      <c r="XY4" s="52">
        <f t="shared" ref="XY4:XY13" si="103">MIN(XX4,XW4)</f>
        <v>0.59</v>
      </c>
      <c r="XZ4" s="52">
        <v>0.57999999999999996</v>
      </c>
      <c r="YA4" s="92">
        <f>MIN(XZ4,XY4)</f>
        <v>0.57999999999999996</v>
      </c>
      <c r="YB4" s="52">
        <v>0.57599999999999996</v>
      </c>
      <c r="YC4" s="1049">
        <v>0.6</v>
      </c>
      <c r="YD4" s="1128">
        <v>0.56999999999999995</v>
      </c>
      <c r="YE4" s="1049">
        <v>0.59</v>
      </c>
      <c r="YF4" s="52">
        <v>0.62</v>
      </c>
      <c r="YG4" s="52">
        <f t="shared" ref="YG4:YG57" si="104">MIN(YF4,YD4)</f>
        <v>0.56999999999999995</v>
      </c>
      <c r="YH4" s="32">
        <v>0.57999999999999996</v>
      </c>
      <c r="YI4" s="52">
        <v>0.62</v>
      </c>
      <c r="YJ4" s="52">
        <f t="shared" ref="YJ4" si="105">MIN(YI4,YG4)</f>
        <v>0.56999999999999995</v>
      </c>
      <c r="YK4" s="1049">
        <v>0.57999999999999996</v>
      </c>
      <c r="YL4" s="6">
        <f t="shared" ref="YL4:YL57" si="106">(YK4-YJ4)/YJ4</f>
        <v>1.7543859649122823E-2</v>
      </c>
      <c r="YM4" s="58">
        <v>0.46</v>
      </c>
      <c r="YN4" s="58">
        <v>0.46</v>
      </c>
      <c r="YO4" s="52">
        <v>0.47</v>
      </c>
      <c r="YP4" s="52">
        <f t="shared" ref="YP4:YP13" si="107">MIN(YM4,YO4)</f>
        <v>0.46</v>
      </c>
      <c r="YQ4" s="52">
        <v>0.49</v>
      </c>
      <c r="YR4" s="92">
        <f t="shared" ref="YR4:YR13" si="108">MIN(YQ4,YP4)</f>
        <v>0.46</v>
      </c>
      <c r="YS4" s="52">
        <v>0.47</v>
      </c>
      <c r="YT4" s="52">
        <v>0.49</v>
      </c>
      <c r="YU4" s="92">
        <v>0.49</v>
      </c>
      <c r="YV4" s="52">
        <v>0.48</v>
      </c>
      <c r="YW4" s="52">
        <v>0.46</v>
      </c>
      <c r="YX4" s="52">
        <f t="shared" ref="YX4:YX13" si="109">MIN(YW4,YU4)</f>
        <v>0.46</v>
      </c>
      <c r="YY4" s="52">
        <v>0.47</v>
      </c>
      <c r="YZ4" s="58">
        <f t="shared" si="8"/>
        <v>0.46</v>
      </c>
      <c r="ZA4" s="52">
        <v>0.47</v>
      </c>
      <c r="ZB4" s="92">
        <v>0.46</v>
      </c>
      <c r="ZC4" s="1049">
        <v>0.48</v>
      </c>
      <c r="ZD4" s="52">
        <v>0.46</v>
      </c>
      <c r="ZE4" s="52">
        <f t="shared" ref="ZE4:ZE57" si="110">MIN(ZD4,ZB4)</f>
        <v>0.46</v>
      </c>
      <c r="ZF4" s="52">
        <v>0.47</v>
      </c>
      <c r="ZG4" s="52">
        <v>0.46</v>
      </c>
      <c r="ZH4" s="52">
        <v>0.45</v>
      </c>
      <c r="ZI4" s="52">
        <v>0.46</v>
      </c>
      <c r="ZJ4" s="6">
        <f t="shared" ref="ZJ4:ZJ13" si="111">(ZI4-ZH4)/ZH4</f>
        <v>2.222222222222224E-2</v>
      </c>
      <c r="ZK4" s="1049">
        <v>0.57999999999999996</v>
      </c>
      <c r="ZL4" s="52">
        <v>0.57999999999999996</v>
      </c>
      <c r="ZM4" s="52">
        <v>0.59</v>
      </c>
      <c r="ZN4" s="58">
        <v>0.59</v>
      </c>
      <c r="ZO4" s="52">
        <f t="shared" ref="ZO4:ZO13" si="112">MIN(ZN4,ZK4)</f>
        <v>0.57999999999999996</v>
      </c>
      <c r="ZP4" s="32">
        <v>0.59</v>
      </c>
      <c r="ZQ4" s="52">
        <f t="shared" ref="ZQ4:ZQ13" si="113">MIN(ZP4,ZO4)</f>
        <v>0.57999999999999996</v>
      </c>
      <c r="ZR4" s="32">
        <v>0.59</v>
      </c>
      <c r="ZS4" s="52">
        <f t="shared" ref="ZS4:ZS39" si="114">MIN(ZR4,ZQ4)</f>
        <v>0.57999999999999996</v>
      </c>
      <c r="ZT4" s="1049">
        <v>0.57999999999999996</v>
      </c>
      <c r="ZU4" s="52">
        <f t="shared" ref="ZU4:ZU49" si="115">MIN(ZT4,ZS4)</f>
        <v>0.57999999999999996</v>
      </c>
      <c r="ZV4" s="52">
        <v>0.57999999999999996</v>
      </c>
      <c r="ZW4" s="1049">
        <f t="shared" ref="ZW4:ZW50" si="116">MIN(ZV4,ZU4)</f>
        <v>0.57999999999999996</v>
      </c>
      <c r="ZX4" s="32">
        <v>0.57999999999999996</v>
      </c>
      <c r="ZY4" s="1049">
        <f t="shared" ref="ZY4:ZY50" si="117">MIN(ZX4,ZW4)</f>
        <v>0.57999999999999996</v>
      </c>
      <c r="ZZ4" s="52">
        <v>0.6</v>
      </c>
      <c r="AAA4" s="92">
        <v>0.59</v>
      </c>
      <c r="AAB4" s="32">
        <v>0.61</v>
      </c>
      <c r="AAC4" s="52">
        <v>0.6</v>
      </c>
      <c r="AAD4" s="52">
        <f t="shared" ref="AAD4:AAD57" si="118">MIN(AAC4,AAA4)</f>
        <v>0.59</v>
      </c>
      <c r="AAE4" s="1049"/>
      <c r="AAF4" s="6">
        <f t="shared" ref="AAF4:AAF57" si="119">(AAE4-AAD4)/AAD4</f>
        <v>-1</v>
      </c>
      <c r="AAG4" s="52">
        <v>0.66</v>
      </c>
      <c r="AAH4" s="58">
        <v>0.66</v>
      </c>
      <c r="AAI4" s="52">
        <v>0.67</v>
      </c>
      <c r="AAJ4" s="92">
        <f t="shared" ref="AAJ4:AAJ13" si="120">AAG4</f>
        <v>0.66</v>
      </c>
      <c r="AAK4" s="52">
        <v>0.68</v>
      </c>
      <c r="AAL4" s="32">
        <v>0.7</v>
      </c>
      <c r="AAM4" s="52">
        <f t="shared" ref="AAM4:AAM13" si="121">MIN(AAL4,AAJ4)</f>
        <v>0.66</v>
      </c>
      <c r="AAN4" s="1049">
        <v>0.66</v>
      </c>
      <c r="AAO4" s="92">
        <f t="shared" ref="AAO4:AAO7" si="122">MIN(AAN4,AAM4)</f>
        <v>0.66</v>
      </c>
      <c r="AAP4" s="58"/>
      <c r="AAQ4" s="52">
        <v>0.67</v>
      </c>
      <c r="AAR4" s="1049">
        <v>0.75</v>
      </c>
      <c r="AAS4" s="1049">
        <f t="shared" ref="AAS4:AAS50" si="123">MIN(AAR4,AAO4)</f>
        <v>0.66</v>
      </c>
      <c r="AAT4" s="1049"/>
      <c r="AAU4" s="52">
        <v>0.66</v>
      </c>
      <c r="AAV4" s="92">
        <f>MIN(AAU4,AAS4)</f>
        <v>0.66</v>
      </c>
      <c r="AAW4" s="1049">
        <v>0.67</v>
      </c>
      <c r="AAX4" s="52">
        <v>0.64</v>
      </c>
      <c r="AAY4" s="92">
        <f t="shared" ref="AAY4:AAY57" si="124">MIN(AAX4,AAV4)</f>
        <v>0.64</v>
      </c>
      <c r="AAZ4" s="1049">
        <v>0.65</v>
      </c>
      <c r="ABA4" s="52">
        <v>0.61</v>
      </c>
      <c r="ABB4" s="52">
        <v>0.64</v>
      </c>
      <c r="ABC4" s="32">
        <f t="shared" ref="ABC4:ABC57" si="125">MIN(ABB4,AAY4)</f>
        <v>0.64</v>
      </c>
      <c r="ABD4" s="52"/>
      <c r="ABE4" s="678">
        <f t="shared" ref="ABE4:ABE57" si="126">(ABD4-ABC4)/ABC4</f>
        <v>-1</v>
      </c>
      <c r="ABF4" s="52">
        <v>0.41</v>
      </c>
      <c r="ABG4" s="52">
        <f t="shared" si="9"/>
        <v>0.41</v>
      </c>
      <c r="ABH4" s="52">
        <v>0.43</v>
      </c>
      <c r="ABI4" s="52">
        <v>0.41</v>
      </c>
      <c r="ABJ4" s="52">
        <f t="shared" ref="ABJ4:ABJ57" si="127">ABI4</f>
        <v>0.41</v>
      </c>
      <c r="ABK4" s="52"/>
      <c r="ABL4" s="678">
        <f t="shared" ref="ABL4:ABL57" si="128">(ABK4-ABJ4)/ABJ4</f>
        <v>-1</v>
      </c>
      <c r="ABM4" s="52">
        <v>0.62</v>
      </c>
      <c r="ABN4" s="52">
        <f t="shared" si="10"/>
        <v>0.62</v>
      </c>
      <c r="ABO4" s="52">
        <v>0.65</v>
      </c>
      <c r="ABP4" s="58">
        <v>0.63</v>
      </c>
      <c r="ABQ4" s="52">
        <v>0.62</v>
      </c>
      <c r="ABR4" s="52">
        <f t="shared" ref="ABR4:ABR57" si="129">ABQ4</f>
        <v>0.62</v>
      </c>
      <c r="ABS4" s="1049"/>
      <c r="ABT4" s="678">
        <f t="shared" ref="ABT4:ABT57" si="130">(ABS4-ABR4)/ABR4</f>
        <v>-1</v>
      </c>
      <c r="ABU4" s="52">
        <v>0.45</v>
      </c>
      <c r="ABV4" s="52">
        <f t="shared" ref="ABV4:ABV57" si="131">ABU4</f>
        <v>0.45</v>
      </c>
      <c r="ABW4" s="1049">
        <v>0.47</v>
      </c>
      <c r="ABX4" s="52">
        <v>0.45</v>
      </c>
      <c r="ABY4" s="52">
        <f t="shared" ref="ABY4:ABY57" si="132">ABX4</f>
        <v>0.45</v>
      </c>
      <c r="ABZ4" s="32">
        <v>0.44</v>
      </c>
      <c r="ACA4" s="678">
        <f t="shared" ref="ACA4:ACA57" si="133">(ABZ4-ABY4)/ABY4</f>
        <v>-2.222222222222224E-2</v>
      </c>
      <c r="ACB4" s="391" t="s">
        <v>2214</v>
      </c>
      <c r="ACC4" s="14"/>
      <c r="ACD4" s="10"/>
      <c r="ACE4" s="4" t="str">
        <f>IF(ISBLANK(BE4),"4.Blocker/Not Executed",IF(AND(BE4&lt;=0%),"1. Better than baseline ",IF(AND(BE4&lt;=10%,BE4&gt;=0%),"2. Within 10% deviation from baseline",IF(AND(BE4&gt;=10%),"3. Missing baseline"))))</f>
        <v xml:space="preserve">1. Better than baseline </v>
      </c>
      <c r="ACF4" s="10" t="str">
        <f>IF(ISBLANK(BZ4),"4.Blocker/Not Executed",IF(AND(BZ4&lt;=0%),"1. Better than baseline ",IF(AND(BZ4&lt;=10%,BZ4&gt;=0%),"2. Within 10% deviation from baseline",IF(AND(BZ4&gt;=10%),"3. Missing baseline"))))</f>
        <v xml:space="preserve">1. Better than baseline </v>
      </c>
      <c r="ACG4" s="4" t="str">
        <f>IF(ISBLANK(EB4),"4.Blocker/Not Executed",IF(AND(EB4&lt;=0%),"1. Better than baseline ",IF(AND(EB4&lt;=10%,EB4&gt;=0%),"2. Within 10% deviation from baseline",IF(AND(EB4&gt;=10%),"3. Missing baseline"))))</f>
        <v>2. Within 10% deviation from baseline</v>
      </c>
      <c r="ACH4" s="10" t="str">
        <f>IF(ISBLANK(FV4),"4.Blocker/Not Executed",IF(AND(FV4&lt;=0%),"1. Better than baseline ",IF(AND(FV4&lt;=10%,FV4&gt;=0%),"2. Within 10% deviation from baseline",IF(AND(FV4&gt;=10%),"3. Missing baseline"))))</f>
        <v xml:space="preserve">1. Better than baseline </v>
      </c>
      <c r="ACI4" s="10" t="str">
        <f>IF(ISBLANK(HR4),"4.Blocker/Not Executed",IF(AND(HR4&lt;=0%),"1. Better than baseline ",IF(AND(HR4&lt;=10%,HR4&gt;=0%),"2. Within 10% deviation from baseline",IF(AND(HR4&gt;=10%),"3. Missing baseline"))))</f>
        <v xml:space="preserve">1. Better than baseline </v>
      </c>
      <c r="ACJ4" s="10" t="str">
        <f>IF(ISBLANK(KN4),"4.Blocker/Not Executed",IF(AND(KN4&lt;=0%),"1. Better than baseline ",IF(AND(KN4&lt;=10%,KN4&gt;=0%),"2. Within 10% deviation from baseline",IF(AND(KN4&gt;=10%),"3. Missing baseline"))))</f>
        <v xml:space="preserve">1. Better than baseline </v>
      </c>
      <c r="ACK4" s="10" t="str">
        <f>IF(ISBLANK(NI4),"4.Blocker/Not Executed",IF(AND(NI4&lt;=0%),"1. Better than baseline ",IF(AND(NI4&lt;=10%,NI4&gt;=0%),"2. Within 10% deviation from baseline",IF(AND(NI4&gt;=10%),"3. Missing baseline"))))</f>
        <v>2. Within 10% deviation from baseline</v>
      </c>
      <c r="ACL4" s="12" t="str">
        <f>IF(ISBLANK(QH4),"4.Blocker/Not Executed",IF(AND(QH4&lt;=0%),"1. Better than baseline ",IF(AND(QH4&lt;=10%,QH4&gt;=0%),"2. Within 10% deviation from baseline",IF(AND(QH4&gt;=10%),"3. Missing baseline"))))</f>
        <v xml:space="preserve">1. Better than baseline </v>
      </c>
      <c r="ACM4" s="12"/>
      <c r="ACN4" s="12" t="str">
        <f>IF(ISBLANK(SK4),"4.Blocker/Not Executed",IF(AND(SK4&lt;=0%),"1. Better than baseline ",IF(AND(SK4&lt;=10%,SK4&gt;=0%),"2. Within 10% deviation from baseline",IF(AND(SK4&gt;=10%),"3. Missing baseline"))))</f>
        <v>2. Within 10% deviation from baseline</v>
      </c>
      <c r="ACO4" s="12" t="str">
        <f t="shared" si="11"/>
        <v>2. Within 10% deviation from baseline</v>
      </c>
      <c r="ACP4" s="12" t="str">
        <f t="shared" si="12"/>
        <v xml:space="preserve">1. Better than baseline </v>
      </c>
      <c r="ACQ4" s="10" t="str">
        <f t="shared" si="13"/>
        <v>3. Missing baseline</v>
      </c>
      <c r="ACR4" s="14" t="str">
        <f t="shared" si="14"/>
        <v>3. Missing baseline</v>
      </c>
      <c r="ACS4" s="14" t="str">
        <f t="shared" si="15"/>
        <v>3. Missing baseline</v>
      </c>
      <c r="ACT4" s="14" t="str">
        <f t="shared" ref="ACT4:ACT50" si="134">IF(ISBLANK(ABE4),"4.Blocker/Not Executed",IF(AND(ABE4&lt;=0%),"1. Better than baseline ",IF(AND(ABE4&lt;=10%,ABE4&gt;=0%),"2. Within 10% deviation from baseline",IF(AND(ABE4&gt;=10%),"3. Missing baseline"))))</f>
        <v xml:space="preserve">1. Better than baseline </v>
      </c>
    </row>
    <row r="5" spans="1:774" ht="15" thickBot="1" x14ac:dyDescent="0.4">
      <c r="B5" s="175">
        <v>3</v>
      </c>
      <c r="C5" s="331" t="s">
        <v>17</v>
      </c>
      <c r="D5" s="331" t="s">
        <v>1254</v>
      </c>
      <c r="E5" s="331" t="s">
        <v>2207</v>
      </c>
      <c r="F5" s="331" t="s">
        <v>2207</v>
      </c>
      <c r="G5" s="8" t="s">
        <v>2215</v>
      </c>
      <c r="H5" s="171" t="s">
        <v>2216</v>
      </c>
      <c r="I5" s="92">
        <v>0.82</v>
      </c>
      <c r="J5" s="52">
        <v>0.86</v>
      </c>
      <c r="K5" s="52">
        <v>0.88</v>
      </c>
      <c r="L5" s="52">
        <f>MIN(I5,K5)</f>
        <v>0.82</v>
      </c>
      <c r="M5" s="52">
        <v>0.82</v>
      </c>
      <c r="N5" s="52">
        <f t="shared" si="0"/>
        <v>0.82</v>
      </c>
      <c r="O5" s="52">
        <f t="shared" si="0"/>
        <v>0.82</v>
      </c>
      <c r="P5" s="58">
        <v>0.84</v>
      </c>
      <c r="Q5" s="52">
        <f t="shared" si="0"/>
        <v>0.82</v>
      </c>
      <c r="R5" s="32">
        <v>0.81</v>
      </c>
      <c r="S5" s="52">
        <v>0.81</v>
      </c>
      <c r="T5" s="52">
        <v>0.82</v>
      </c>
      <c r="U5" s="58">
        <v>0.83</v>
      </c>
      <c r="V5" s="58">
        <v>0.87</v>
      </c>
      <c r="W5" s="58">
        <f>MIN(T5,V5)</f>
        <v>0.82</v>
      </c>
      <c r="X5" s="58">
        <v>0.82</v>
      </c>
      <c r="Y5" s="58">
        <v>0.83</v>
      </c>
      <c r="Z5" s="353">
        <v>0.83</v>
      </c>
      <c r="AA5" s="58">
        <v>0.85</v>
      </c>
      <c r="AB5" s="58">
        <v>0.83</v>
      </c>
      <c r="AC5" s="58">
        <v>0.84</v>
      </c>
      <c r="AD5" s="58">
        <f>MIN(Z5,AC5)</f>
        <v>0.83</v>
      </c>
      <c r="AE5" s="58">
        <v>0.82</v>
      </c>
      <c r="AF5" s="58">
        <v>0.83</v>
      </c>
      <c r="AG5" s="353">
        <v>0.85</v>
      </c>
      <c r="AH5" s="58">
        <v>0.83</v>
      </c>
      <c r="AI5" s="58">
        <v>0.83</v>
      </c>
      <c r="AJ5" s="353">
        <f>MIN(AG5,AI5)</f>
        <v>0.83</v>
      </c>
      <c r="AK5" s="58">
        <v>0.82</v>
      </c>
      <c r="AL5" s="58"/>
      <c r="AM5" s="58"/>
      <c r="AN5" s="58">
        <v>0.9</v>
      </c>
      <c r="AO5" s="353">
        <f>MIN(AJ5,AN5)</f>
        <v>0.83</v>
      </c>
      <c r="AP5" s="58">
        <v>0.83</v>
      </c>
      <c r="AQ5" s="58">
        <v>0.85</v>
      </c>
      <c r="AR5" s="52">
        <v>0.84</v>
      </c>
      <c r="AS5" s="353">
        <f>MIN(AO5,AR5)</f>
        <v>0.83</v>
      </c>
      <c r="AT5" s="52">
        <v>0.85</v>
      </c>
      <c r="AU5" s="52">
        <v>0.51</v>
      </c>
      <c r="AV5" s="92">
        <v>0.53</v>
      </c>
      <c r="AW5" s="52">
        <v>0.51</v>
      </c>
      <c r="AX5" s="52">
        <v>0.52</v>
      </c>
      <c r="AY5" s="52">
        <v>0.53</v>
      </c>
      <c r="AZ5" s="52">
        <v>0.51</v>
      </c>
      <c r="BA5" s="1049">
        <f t="shared" si="16"/>
        <v>0.51</v>
      </c>
      <c r="BB5" s="58">
        <v>0.53</v>
      </c>
      <c r="BC5" s="58">
        <f t="shared" si="17"/>
        <v>0.51</v>
      </c>
      <c r="BD5" s="52"/>
      <c r="BE5" s="678">
        <f t="shared" si="18"/>
        <v>-1</v>
      </c>
      <c r="BF5" s="32">
        <v>0.89</v>
      </c>
      <c r="BG5" s="32">
        <v>0.89</v>
      </c>
      <c r="BH5" s="32">
        <v>0.91</v>
      </c>
      <c r="BI5" s="32">
        <f t="shared" si="1"/>
        <v>0.89</v>
      </c>
      <c r="BJ5" s="32"/>
      <c r="BK5" s="32">
        <f t="shared" si="1"/>
        <v>0.89</v>
      </c>
      <c r="BL5" s="32">
        <v>0.9</v>
      </c>
      <c r="BM5" s="32">
        <f t="shared" si="1"/>
        <v>0.89</v>
      </c>
      <c r="BN5" s="32">
        <v>0.83</v>
      </c>
      <c r="BO5" s="32">
        <v>0.89</v>
      </c>
      <c r="BP5" s="32">
        <v>0.83</v>
      </c>
      <c r="BQ5" s="32">
        <v>0.88</v>
      </c>
      <c r="BR5" s="32">
        <f>MIN(BO5,BQ5)</f>
        <v>0.88</v>
      </c>
      <c r="BS5" s="32">
        <v>0.87</v>
      </c>
      <c r="BT5" s="32">
        <v>0.91</v>
      </c>
      <c r="BU5" s="32">
        <f>MIN(BR5,BT5)</f>
        <v>0.88</v>
      </c>
      <c r="BV5" s="32">
        <v>0.89</v>
      </c>
      <c r="BW5" s="1094">
        <v>0.83</v>
      </c>
      <c r="BX5" s="32">
        <v>0.88</v>
      </c>
      <c r="BY5" s="32">
        <v>0.82</v>
      </c>
      <c r="BZ5" s="885">
        <f>(BY5-BW5)/BW5</f>
        <v>-1.2048192771084348E-2</v>
      </c>
      <c r="CA5" s="1094">
        <v>0.91100000000000003</v>
      </c>
      <c r="CB5" s="29">
        <v>0.93</v>
      </c>
      <c r="CC5" s="29">
        <v>0.91</v>
      </c>
      <c r="CD5" s="29">
        <f>MIN(CA5,CC5)</f>
        <v>0.91</v>
      </c>
      <c r="CE5" s="29">
        <v>0.91</v>
      </c>
      <c r="CF5" s="32">
        <v>0.91</v>
      </c>
      <c r="CG5" s="32">
        <v>0.92</v>
      </c>
      <c r="CH5" s="32">
        <f>MIN(CF5,CG5)</f>
        <v>0.91</v>
      </c>
      <c r="CI5" s="32">
        <v>0.9</v>
      </c>
      <c r="CJ5" s="32">
        <v>0.91</v>
      </c>
      <c r="CK5" s="32">
        <v>0.92</v>
      </c>
      <c r="CL5" s="32">
        <v>0.9</v>
      </c>
      <c r="CM5" s="32">
        <f>MIN(CJ5,CL5)</f>
        <v>0.9</v>
      </c>
      <c r="CN5" s="32">
        <v>0.9</v>
      </c>
      <c r="CO5" s="32">
        <v>0.91</v>
      </c>
      <c r="CP5" s="32">
        <f>MIN(CM5,CO5)</f>
        <v>0.9</v>
      </c>
      <c r="CQ5" s="32">
        <v>0.89</v>
      </c>
      <c r="CR5" s="32">
        <v>0.91</v>
      </c>
      <c r="CS5" s="32">
        <f>MIN(CP5,CR5)</f>
        <v>0.9</v>
      </c>
      <c r="CT5" s="32">
        <v>0.87</v>
      </c>
      <c r="CU5" s="32">
        <v>0.86</v>
      </c>
      <c r="CV5" s="1094">
        <f>MIN(CS5,CU5)</f>
        <v>0.86</v>
      </c>
      <c r="CW5" s="1094"/>
      <c r="CX5" s="32">
        <v>0.86</v>
      </c>
      <c r="CY5" s="32">
        <v>0.86</v>
      </c>
      <c r="CZ5" s="1094">
        <v>0.86</v>
      </c>
      <c r="DA5" s="32">
        <v>0.85</v>
      </c>
      <c r="DB5" s="32">
        <v>0.86</v>
      </c>
      <c r="DC5" s="32">
        <v>0.86</v>
      </c>
      <c r="DD5" s="1094">
        <v>0.86</v>
      </c>
      <c r="DE5" s="32">
        <v>0.85</v>
      </c>
      <c r="DF5" s="32">
        <v>0.88</v>
      </c>
      <c r="DG5" s="32">
        <v>0.87</v>
      </c>
      <c r="DH5" s="32"/>
      <c r="DI5" s="32"/>
      <c r="DJ5" s="32">
        <v>0.86</v>
      </c>
      <c r="DK5" s="1094">
        <f>MIN(DD5,DJ5)</f>
        <v>0.86</v>
      </c>
      <c r="DL5" s="32">
        <v>0.85</v>
      </c>
      <c r="DM5" s="32">
        <v>0.87</v>
      </c>
      <c r="DN5" s="1094">
        <v>0.87</v>
      </c>
      <c r="DO5" s="32">
        <v>0.86</v>
      </c>
      <c r="DP5" s="32">
        <v>0.85</v>
      </c>
      <c r="DQ5" s="1094">
        <v>0.56000000000000005</v>
      </c>
      <c r="DR5" s="32">
        <v>0.56999999999999995</v>
      </c>
      <c r="DS5" s="32">
        <v>0.54</v>
      </c>
      <c r="DT5" s="32">
        <v>0.53</v>
      </c>
      <c r="DU5" s="32">
        <f t="shared" si="2"/>
        <v>0.53</v>
      </c>
      <c r="DV5" s="51">
        <v>0.53</v>
      </c>
      <c r="DW5" s="92">
        <f t="shared" si="19"/>
        <v>0.53</v>
      </c>
      <c r="DX5" s="1049">
        <v>0.55000000000000004</v>
      </c>
      <c r="DY5" s="32">
        <v>0.56000000000000005</v>
      </c>
      <c r="DZ5" s="92">
        <f t="shared" si="20"/>
        <v>0.53</v>
      </c>
      <c r="EA5" s="32"/>
      <c r="EB5" s="6">
        <f t="shared" si="21"/>
        <v>5.660377358490571E-2</v>
      </c>
      <c r="EC5" s="102">
        <v>0.9</v>
      </c>
      <c r="ED5" s="4">
        <v>0.97</v>
      </c>
      <c r="EE5" s="102">
        <v>0.9</v>
      </c>
      <c r="EF5" s="4">
        <v>0.91</v>
      </c>
      <c r="EG5" s="4">
        <v>0.9</v>
      </c>
      <c r="EH5" s="4">
        <v>0.9</v>
      </c>
      <c r="EI5" s="102">
        <v>0.94</v>
      </c>
      <c r="EJ5" s="102">
        <f>MIN(EG5,EI5)</f>
        <v>0.9</v>
      </c>
      <c r="EK5" s="32">
        <v>0.85</v>
      </c>
      <c r="EL5" s="32">
        <v>0.87</v>
      </c>
      <c r="EM5" s="102">
        <f>MIN(EJ5,EL5)</f>
        <v>0.87</v>
      </c>
      <c r="EN5" s="32">
        <v>0.85</v>
      </c>
      <c r="EO5" s="32">
        <v>0.9</v>
      </c>
      <c r="EP5" s="32">
        <f>MIN(EM5,EO5)</f>
        <v>0.87</v>
      </c>
      <c r="EQ5" s="32">
        <v>0.87</v>
      </c>
      <c r="ER5" s="32">
        <f>MIN(EP5,EQ5)</f>
        <v>0.87</v>
      </c>
      <c r="ES5" s="32">
        <v>0.84</v>
      </c>
      <c r="ET5" s="32">
        <v>0.86</v>
      </c>
      <c r="EU5" s="32">
        <v>0.87</v>
      </c>
      <c r="EV5" s="1094">
        <v>0.86</v>
      </c>
      <c r="EW5" s="32">
        <v>0.86</v>
      </c>
      <c r="EX5" s="32">
        <v>0.86</v>
      </c>
      <c r="EY5" s="32">
        <v>0.85</v>
      </c>
      <c r="EZ5" s="1094">
        <v>0.85</v>
      </c>
      <c r="FA5" s="32">
        <v>0.87</v>
      </c>
      <c r="FB5" s="32">
        <v>0.84</v>
      </c>
      <c r="FC5" s="1094">
        <f>MIN(EZ5,FB5)</f>
        <v>0.84</v>
      </c>
      <c r="FD5" s="32">
        <v>0.86</v>
      </c>
      <c r="FE5" s="32">
        <v>0.86</v>
      </c>
      <c r="FF5" s="32"/>
      <c r="FG5" s="1094">
        <v>0.86</v>
      </c>
      <c r="FH5" s="32">
        <v>0.83</v>
      </c>
      <c r="FI5" s="32">
        <v>0.85</v>
      </c>
      <c r="FJ5" s="1094">
        <v>0.83</v>
      </c>
      <c r="FK5" s="32">
        <v>0.87</v>
      </c>
      <c r="FL5" s="32">
        <v>0.54</v>
      </c>
      <c r="FM5" s="1094">
        <f>MIN(FJ5,FL5)</f>
        <v>0.54</v>
      </c>
      <c r="FN5" s="32">
        <v>0.57999999999999996</v>
      </c>
      <c r="FO5" s="32">
        <v>0.54</v>
      </c>
      <c r="FP5" s="32">
        <v>0.55000000000000004</v>
      </c>
      <c r="FQ5" s="32">
        <f t="shared" si="3"/>
        <v>0.54</v>
      </c>
      <c r="FR5" s="32">
        <v>0.57999999999999996</v>
      </c>
      <c r="FS5" s="353">
        <v>1.55</v>
      </c>
      <c r="FT5" s="52">
        <v>0.57999999999999996</v>
      </c>
      <c r="FU5" s="52">
        <v>0.56999999999999995</v>
      </c>
      <c r="FV5" s="6">
        <f t="shared" si="22"/>
        <v>-0.63225806451612909</v>
      </c>
      <c r="FW5" s="102">
        <v>0.83520000000000005</v>
      </c>
      <c r="FX5" s="102">
        <v>0.83520000000000005</v>
      </c>
      <c r="FY5" s="4">
        <v>0.83</v>
      </c>
      <c r="FZ5" s="102">
        <v>0.84</v>
      </c>
      <c r="GA5" s="102">
        <f>MIN(FX5,FZ5)</f>
        <v>0.83520000000000005</v>
      </c>
      <c r="GB5" s="4">
        <v>0.83</v>
      </c>
      <c r="GC5" s="102">
        <v>0.83520000000000005</v>
      </c>
      <c r="GD5" s="102">
        <v>0.84</v>
      </c>
      <c r="GE5" s="102">
        <v>0.83520000000000005</v>
      </c>
      <c r="GF5" s="102">
        <v>0.82</v>
      </c>
      <c r="GG5" s="102">
        <v>0.83520000000000005</v>
      </c>
      <c r="GH5" s="102">
        <v>0.81</v>
      </c>
      <c r="GI5" s="102">
        <v>0.82</v>
      </c>
      <c r="GJ5" s="102">
        <v>0.82</v>
      </c>
      <c r="GK5" s="102">
        <v>0.82</v>
      </c>
      <c r="GL5" s="906">
        <v>0.81</v>
      </c>
      <c r="GM5" s="32">
        <v>0.83</v>
      </c>
      <c r="GN5" s="32">
        <v>0.82</v>
      </c>
      <c r="GO5" s="1094">
        <v>0.82</v>
      </c>
      <c r="GP5" s="32">
        <v>0.83</v>
      </c>
      <c r="GQ5" s="32">
        <v>0.86</v>
      </c>
      <c r="GR5" s="32">
        <v>0.83</v>
      </c>
      <c r="GS5" s="32">
        <v>0.84</v>
      </c>
      <c r="GT5" s="32">
        <v>0.86</v>
      </c>
      <c r="GU5" s="1094">
        <v>0.83</v>
      </c>
      <c r="GV5" s="32">
        <v>0.83</v>
      </c>
      <c r="GW5" s="32">
        <v>0.82</v>
      </c>
      <c r="GX5" s="32"/>
      <c r="GY5" s="32"/>
      <c r="GZ5" s="1094">
        <f>MIN(GU5,GW5)</f>
        <v>0.82</v>
      </c>
      <c r="HA5" s="32">
        <v>0.81</v>
      </c>
      <c r="HB5" s="32">
        <v>0.81</v>
      </c>
      <c r="HC5" s="1094">
        <v>0.56000000000000005</v>
      </c>
      <c r="HD5" s="32">
        <v>0.56999999999999995</v>
      </c>
      <c r="HE5" s="32">
        <v>0.54</v>
      </c>
      <c r="HF5" s="1094">
        <v>0.56000000000000005</v>
      </c>
      <c r="HG5" s="32">
        <v>0.55000000000000004</v>
      </c>
      <c r="HH5" s="32">
        <v>0.53</v>
      </c>
      <c r="HI5" s="32">
        <v>0.55000000000000004</v>
      </c>
      <c r="HJ5" s="32">
        <f t="shared" si="4"/>
        <v>0.55000000000000004</v>
      </c>
      <c r="HK5" s="32">
        <v>0.56000000000000005</v>
      </c>
      <c r="HL5" s="1128">
        <f t="shared" si="23"/>
        <v>0.55000000000000004</v>
      </c>
      <c r="HM5" s="52">
        <v>0.54</v>
      </c>
      <c r="HN5" s="37">
        <f t="shared" si="24"/>
        <v>0.54</v>
      </c>
      <c r="HO5" s="37">
        <v>0.55000000000000004</v>
      </c>
      <c r="HP5" s="37">
        <f t="shared" si="25"/>
        <v>0.54</v>
      </c>
      <c r="HQ5" s="37"/>
      <c r="HR5" s="1167">
        <f t="shared" si="26"/>
        <v>-1</v>
      </c>
      <c r="HS5" s="4">
        <v>0.91</v>
      </c>
      <c r="HT5" s="4">
        <v>0.91</v>
      </c>
      <c r="HU5" s="4">
        <v>0.93</v>
      </c>
      <c r="HV5" s="4">
        <f>MIN(HS5,HU5)</f>
        <v>0.91</v>
      </c>
      <c r="HW5" s="4">
        <v>0.86</v>
      </c>
      <c r="HX5" s="4">
        <f>MIN(HV5,HW5)</f>
        <v>0.86</v>
      </c>
      <c r="HY5" s="4">
        <v>0.82</v>
      </c>
      <c r="HZ5" s="4">
        <v>0.87</v>
      </c>
      <c r="IA5" s="102">
        <f>MIN(HX5,HZ5)</f>
        <v>0.86</v>
      </c>
      <c r="IB5" s="32">
        <v>0.86</v>
      </c>
      <c r="IC5" s="32">
        <v>0.86</v>
      </c>
      <c r="ID5" s="32">
        <v>0.9</v>
      </c>
      <c r="IE5" s="32">
        <v>0.88</v>
      </c>
      <c r="IF5" s="32">
        <f>MIN(IC5,IE5)</f>
        <v>0.86</v>
      </c>
      <c r="IG5" s="32">
        <v>0.87</v>
      </c>
      <c r="IH5" s="32">
        <v>0.86</v>
      </c>
      <c r="II5" s="1094">
        <v>0.91</v>
      </c>
      <c r="IJ5" s="32">
        <v>0.9</v>
      </c>
      <c r="IK5" s="32">
        <v>0.86</v>
      </c>
      <c r="IL5" s="32">
        <f>MIN(II5,IK5)</f>
        <v>0.86</v>
      </c>
      <c r="IM5" s="32">
        <v>0.9</v>
      </c>
      <c r="IN5" s="32">
        <v>0.84</v>
      </c>
      <c r="IO5" s="1094">
        <v>0.85</v>
      </c>
      <c r="IP5" s="32">
        <v>0.85</v>
      </c>
      <c r="IQ5" s="32">
        <v>0.82</v>
      </c>
      <c r="IR5" s="32">
        <v>0.84</v>
      </c>
      <c r="IS5" s="1094">
        <f>MIN(IO5,IR5)</f>
        <v>0.84</v>
      </c>
      <c r="IT5" s="32">
        <v>0.89</v>
      </c>
      <c r="IU5" s="32">
        <v>0.92</v>
      </c>
      <c r="IV5" s="32"/>
      <c r="IW5" s="32"/>
      <c r="IX5" s="1094">
        <f>MIN(IS5,IU5)</f>
        <v>0.84</v>
      </c>
      <c r="IY5" s="32">
        <v>0.83</v>
      </c>
      <c r="IZ5" s="32">
        <v>0.86</v>
      </c>
      <c r="JA5" s="1094">
        <v>0.56999999999999995</v>
      </c>
      <c r="JB5" s="32">
        <v>0.89</v>
      </c>
      <c r="JC5" s="32">
        <v>0.59</v>
      </c>
      <c r="JD5" s="32">
        <v>0.6</v>
      </c>
      <c r="JE5" s="1094">
        <v>0.62</v>
      </c>
      <c r="JF5" s="32">
        <v>0.61</v>
      </c>
      <c r="JG5" s="32">
        <v>0.56999999999999995</v>
      </c>
      <c r="JH5" s="32">
        <v>0.63</v>
      </c>
      <c r="JI5" s="32">
        <f>MIN(JE5,JH5)</f>
        <v>0.62</v>
      </c>
      <c r="JJ5" s="32">
        <v>0.65</v>
      </c>
      <c r="JK5" s="92">
        <f t="shared" si="27"/>
        <v>0.62</v>
      </c>
      <c r="JL5" s="1049">
        <v>0.62</v>
      </c>
      <c r="JM5" s="1049">
        <v>0.61</v>
      </c>
      <c r="JN5" s="37">
        <f t="shared" si="28"/>
        <v>0.61</v>
      </c>
      <c r="JO5" s="52">
        <v>0.63</v>
      </c>
      <c r="JP5" s="37">
        <v>0.63</v>
      </c>
      <c r="JQ5" s="1184">
        <f t="shared" si="29"/>
        <v>0.61</v>
      </c>
      <c r="JR5" s="37">
        <v>0.62</v>
      </c>
      <c r="JS5" s="1184">
        <f t="shared" si="30"/>
        <v>0.61</v>
      </c>
      <c r="JT5" s="37">
        <v>0.65</v>
      </c>
      <c r="JU5" s="52">
        <v>0.62</v>
      </c>
      <c r="JV5" s="1049">
        <f t="shared" si="31"/>
        <v>0.61</v>
      </c>
      <c r="JW5" s="37">
        <v>0.63</v>
      </c>
      <c r="JX5" s="1049">
        <v>0.67</v>
      </c>
      <c r="JY5" s="37">
        <f t="shared" si="32"/>
        <v>0.61</v>
      </c>
      <c r="JZ5" s="37">
        <v>0.61</v>
      </c>
      <c r="KA5" s="1049">
        <v>0.62</v>
      </c>
      <c r="KB5" s="37">
        <v>0.82</v>
      </c>
      <c r="KC5" s="37">
        <v>0.82</v>
      </c>
      <c r="KD5" s="1049">
        <v>0.63</v>
      </c>
      <c r="KE5" s="37">
        <v>0.82</v>
      </c>
      <c r="KF5" s="37"/>
      <c r="KG5" s="1049">
        <v>0.84</v>
      </c>
      <c r="KH5" s="37">
        <f t="shared" ref="KH5:KH13" si="135">MIN(KE5,KG5)</f>
        <v>0.82</v>
      </c>
      <c r="KI5" s="1049">
        <v>0.875</v>
      </c>
      <c r="KJ5" s="1049">
        <f t="shared" si="33"/>
        <v>0.82</v>
      </c>
      <c r="KK5" s="1049">
        <v>0.87</v>
      </c>
      <c r="KL5" s="1128">
        <f t="shared" si="34"/>
        <v>0.82</v>
      </c>
      <c r="KM5" s="32">
        <v>0.82</v>
      </c>
      <c r="KN5" s="6">
        <f t="shared" si="5"/>
        <v>0</v>
      </c>
      <c r="KO5" s="4">
        <v>0.91</v>
      </c>
      <c r="KP5" s="4">
        <v>0.91</v>
      </c>
      <c r="KQ5" s="4">
        <v>0.88</v>
      </c>
      <c r="KR5" s="4">
        <v>0.84</v>
      </c>
      <c r="KS5" s="4">
        <v>0.91</v>
      </c>
      <c r="KT5" s="4">
        <v>0.92</v>
      </c>
      <c r="KU5" s="4">
        <v>0.87</v>
      </c>
      <c r="KV5" s="996">
        <f>MIN(KS5,KU5)</f>
        <v>0.87</v>
      </c>
      <c r="KW5" s="4">
        <v>0.83</v>
      </c>
      <c r="KX5" s="4">
        <v>0.91</v>
      </c>
      <c r="KY5" s="4">
        <f>MIN(KV5,KX5)</f>
        <v>0.87</v>
      </c>
      <c r="KZ5" s="4">
        <v>0.87</v>
      </c>
      <c r="LA5" s="4">
        <v>0.84</v>
      </c>
      <c r="LB5" s="4">
        <f>MIN(KY5,LA5)</f>
        <v>0.84</v>
      </c>
      <c r="LC5" s="4">
        <v>0.83</v>
      </c>
      <c r="LD5" s="996">
        <v>0.83</v>
      </c>
      <c r="LE5" s="4">
        <v>0.83</v>
      </c>
      <c r="LF5" s="4">
        <v>0.82</v>
      </c>
      <c r="LG5" s="4">
        <v>0.83</v>
      </c>
      <c r="LH5" s="4">
        <f>MIN(LD5,LG5)</f>
        <v>0.83</v>
      </c>
      <c r="LI5" s="4">
        <v>0.82</v>
      </c>
      <c r="LJ5" s="4">
        <v>0.81</v>
      </c>
      <c r="LK5" s="996">
        <v>0.83</v>
      </c>
      <c r="LL5" s="4">
        <v>0.80900000000000005</v>
      </c>
      <c r="LM5" s="4">
        <v>0.81</v>
      </c>
      <c r="LN5" s="4">
        <f>MIN(LK5,LM5)</f>
        <v>0.81</v>
      </c>
      <c r="LO5" s="4">
        <v>0.86</v>
      </c>
      <c r="LP5" s="4">
        <v>0.84</v>
      </c>
      <c r="LQ5" s="32"/>
      <c r="LR5" s="32"/>
      <c r="LS5" s="32">
        <v>0.82</v>
      </c>
      <c r="LT5" s="996">
        <v>0.82</v>
      </c>
      <c r="LU5" s="4">
        <v>0.82</v>
      </c>
      <c r="LV5" s="32">
        <v>0.84</v>
      </c>
      <c r="LW5" s="1094">
        <v>0.61</v>
      </c>
      <c r="LX5" s="32">
        <v>0.59</v>
      </c>
      <c r="LY5" s="32">
        <v>0.53</v>
      </c>
      <c r="LZ5" s="1094">
        <v>0.53</v>
      </c>
      <c r="MA5" s="32">
        <v>0.54</v>
      </c>
      <c r="MB5" s="32">
        <v>0.53</v>
      </c>
      <c r="MC5" s="32">
        <v>0.53</v>
      </c>
      <c r="MD5" s="32">
        <v>0.54</v>
      </c>
      <c r="ME5" s="32">
        <f t="shared" si="35"/>
        <v>0.53</v>
      </c>
      <c r="MF5" s="32">
        <v>0.55000000000000004</v>
      </c>
      <c r="MG5" s="37">
        <f t="shared" si="36"/>
        <v>0.53</v>
      </c>
      <c r="MH5" s="37">
        <v>0.56000000000000005</v>
      </c>
      <c r="MI5" s="1184">
        <f t="shared" si="37"/>
        <v>0.53</v>
      </c>
      <c r="MJ5" s="37">
        <v>0.54</v>
      </c>
      <c r="MK5" s="1184">
        <f t="shared" si="38"/>
        <v>0.53</v>
      </c>
      <c r="ML5" s="1049">
        <v>0.54</v>
      </c>
      <c r="MM5" s="1049">
        <v>0.55000000000000004</v>
      </c>
      <c r="MN5" s="1049">
        <f t="shared" si="39"/>
        <v>0.53</v>
      </c>
      <c r="MO5" s="1049">
        <v>0.56000000000000005</v>
      </c>
      <c r="MP5" s="1049">
        <v>0.53</v>
      </c>
      <c r="MQ5" s="1049">
        <v>0.56999999999999995</v>
      </c>
      <c r="MR5" s="1049">
        <f t="shared" si="40"/>
        <v>0.53</v>
      </c>
      <c r="MS5" s="37">
        <v>0.56999999999999995</v>
      </c>
      <c r="MT5" s="1049">
        <v>0.56999999999999995</v>
      </c>
      <c r="MU5" s="37">
        <v>0.75</v>
      </c>
      <c r="MV5" s="37">
        <v>0.77</v>
      </c>
      <c r="MW5" s="36">
        <v>0.55000000000000004</v>
      </c>
      <c r="MX5" s="37">
        <v>0.75</v>
      </c>
      <c r="MY5" s="37">
        <v>0.77</v>
      </c>
      <c r="MZ5" s="36">
        <v>0.76</v>
      </c>
      <c r="NA5" s="92">
        <f t="shared" si="41"/>
        <v>0.75</v>
      </c>
      <c r="NB5" s="52">
        <v>0.77</v>
      </c>
      <c r="NC5" s="52">
        <v>0.81</v>
      </c>
      <c r="ND5" s="92">
        <f t="shared" si="42"/>
        <v>0.75</v>
      </c>
      <c r="NE5" s="52">
        <v>0.75</v>
      </c>
      <c r="NF5" s="1049">
        <v>0.76</v>
      </c>
      <c r="NG5" s="52">
        <f t="shared" si="43"/>
        <v>0.75</v>
      </c>
      <c r="NH5" s="52">
        <v>0.76</v>
      </c>
      <c r="NI5" s="6">
        <f t="shared" si="44"/>
        <v>1.3333333333333345E-2</v>
      </c>
      <c r="NJ5" s="102">
        <v>0.83299999999999996</v>
      </c>
      <c r="NK5" s="102">
        <v>0.83299999999999996</v>
      </c>
      <c r="NL5" s="102">
        <v>0.83299999999999996</v>
      </c>
      <c r="NM5" s="4">
        <v>0.87</v>
      </c>
      <c r="NN5" s="102">
        <v>0.83299999999999996</v>
      </c>
      <c r="NO5" s="4">
        <v>0.85</v>
      </c>
      <c r="NP5" s="4">
        <v>0.84</v>
      </c>
      <c r="NQ5" s="4">
        <v>0.81</v>
      </c>
      <c r="NR5" s="4">
        <f>MIN(NN5,NQ5)</f>
        <v>0.81</v>
      </c>
      <c r="NS5" s="4">
        <v>0.82</v>
      </c>
      <c r="NT5" s="4">
        <v>0.84</v>
      </c>
      <c r="NU5" s="4">
        <v>0.84</v>
      </c>
      <c r="NV5" s="4">
        <f>MIN(NR5,NU5)</f>
        <v>0.81</v>
      </c>
      <c r="NW5" s="4">
        <v>0.82</v>
      </c>
      <c r="NX5" s="996">
        <v>0.83</v>
      </c>
      <c r="NY5" s="4">
        <v>0.85</v>
      </c>
      <c r="NZ5" s="4">
        <v>0.81</v>
      </c>
      <c r="OA5" s="906">
        <v>0.81</v>
      </c>
      <c r="OB5" s="4">
        <v>0.84</v>
      </c>
      <c r="OC5" s="4">
        <v>0.82</v>
      </c>
      <c r="OD5" s="4">
        <v>0.84</v>
      </c>
      <c r="OE5" s="4">
        <f>MIN(OA5,OD5)</f>
        <v>0.81</v>
      </c>
      <c r="OF5" s="4">
        <v>0.84</v>
      </c>
      <c r="OG5" s="906">
        <v>0.83</v>
      </c>
      <c r="OH5" s="4">
        <v>0.82</v>
      </c>
      <c r="OI5" s="4">
        <v>0.84</v>
      </c>
      <c r="OL5" s="996">
        <f>MIN(OG5,OI5)</f>
        <v>0.83</v>
      </c>
      <c r="OM5" s="4">
        <v>0.86</v>
      </c>
      <c r="ON5" s="4">
        <v>0.86</v>
      </c>
      <c r="OO5" s="1094">
        <v>0.79</v>
      </c>
      <c r="OP5" s="32">
        <v>0.78</v>
      </c>
      <c r="OQ5" s="32">
        <v>0.52</v>
      </c>
      <c r="OR5" s="1094">
        <v>0.52</v>
      </c>
      <c r="OS5" s="32">
        <v>0.52</v>
      </c>
      <c r="OT5" s="32">
        <v>0.52</v>
      </c>
      <c r="OU5" s="32">
        <v>0.51</v>
      </c>
      <c r="OV5" s="1094">
        <f t="shared" si="45"/>
        <v>0.51</v>
      </c>
      <c r="OW5" s="32">
        <v>0.49</v>
      </c>
      <c r="OX5" s="32">
        <v>0.5</v>
      </c>
      <c r="OY5" s="4">
        <v>0.51</v>
      </c>
      <c r="OZ5" s="92">
        <f t="shared" si="46"/>
        <v>0.51</v>
      </c>
      <c r="PA5" s="1049">
        <v>0.47</v>
      </c>
      <c r="PB5" s="1049">
        <v>0.49</v>
      </c>
      <c r="PC5" s="37">
        <f t="shared" si="47"/>
        <v>0.47</v>
      </c>
      <c r="PD5" s="32">
        <v>0.47</v>
      </c>
      <c r="PE5" s="36">
        <v>0.51</v>
      </c>
      <c r="PF5" s="37">
        <f t="shared" si="48"/>
        <v>0.47</v>
      </c>
      <c r="PG5" s="37">
        <v>0.47</v>
      </c>
      <c r="PH5" s="1184">
        <f t="shared" si="49"/>
        <v>0.47</v>
      </c>
      <c r="PI5" s="1049">
        <v>0.50900000000000001</v>
      </c>
      <c r="PJ5" s="1049">
        <v>0.51</v>
      </c>
      <c r="PK5" s="1049">
        <f t="shared" si="50"/>
        <v>0.47</v>
      </c>
      <c r="PL5" s="1049"/>
      <c r="PM5" s="1049">
        <v>0.52</v>
      </c>
      <c r="PN5" s="1049">
        <f t="shared" si="51"/>
        <v>0.47</v>
      </c>
      <c r="PO5" s="1049"/>
      <c r="PP5" s="1049">
        <v>0.51</v>
      </c>
      <c r="PQ5" s="1049">
        <v>0.74</v>
      </c>
      <c r="PR5" s="1049">
        <v>0.74</v>
      </c>
      <c r="PS5" s="1049">
        <v>0.51500000000000001</v>
      </c>
      <c r="PT5" s="1049">
        <v>0.74</v>
      </c>
      <c r="PU5" s="1049">
        <v>0.74</v>
      </c>
      <c r="PV5" s="92">
        <f t="shared" si="52"/>
        <v>0.74</v>
      </c>
      <c r="PW5" s="52">
        <v>0.77</v>
      </c>
      <c r="PX5" s="52">
        <v>0.74</v>
      </c>
      <c r="PY5" s="52">
        <f t="shared" si="53"/>
        <v>0.74</v>
      </c>
      <c r="PZ5" s="52">
        <v>0.74</v>
      </c>
      <c r="QA5" s="52">
        <f t="shared" si="54"/>
        <v>0.74</v>
      </c>
      <c r="QB5" s="1049">
        <v>0.74</v>
      </c>
      <c r="QC5" s="92">
        <f t="shared" si="55"/>
        <v>0.74</v>
      </c>
      <c r="QD5" s="52">
        <v>0.77</v>
      </c>
      <c r="QE5" s="1049">
        <v>0.74</v>
      </c>
      <c r="QF5" s="52">
        <f t="shared" si="56"/>
        <v>0.74</v>
      </c>
      <c r="QG5" s="52"/>
      <c r="QH5" s="6">
        <f t="shared" si="57"/>
        <v>-1</v>
      </c>
      <c r="QI5" s="4">
        <v>0.81</v>
      </c>
      <c r="QJ5" s="4">
        <v>0.82</v>
      </c>
      <c r="QK5" s="996">
        <f>MIN(QI5,QJ5)</f>
        <v>0.81</v>
      </c>
      <c r="QL5" s="4">
        <v>0.81</v>
      </c>
      <c r="QM5" s="4">
        <v>0.84</v>
      </c>
      <c r="QN5" s="1094">
        <v>0.85</v>
      </c>
      <c r="QO5" s="32">
        <v>0.85</v>
      </c>
      <c r="QP5" s="32">
        <v>0.44</v>
      </c>
      <c r="QQ5" s="1094">
        <v>0.43</v>
      </c>
      <c r="QR5" s="32">
        <v>0.43</v>
      </c>
      <c r="QS5" s="32">
        <v>0.44</v>
      </c>
      <c r="QT5" s="32">
        <v>0.43</v>
      </c>
      <c r="QU5" s="32">
        <v>0.42</v>
      </c>
      <c r="QV5" s="32">
        <f t="shared" si="58"/>
        <v>0.42</v>
      </c>
      <c r="QW5" s="32">
        <v>0.43</v>
      </c>
      <c r="QX5" s="37">
        <f t="shared" si="59"/>
        <v>0.42</v>
      </c>
      <c r="QY5" s="32">
        <v>0.44</v>
      </c>
      <c r="QZ5" s="37">
        <v>0.41</v>
      </c>
      <c r="RA5" s="1128">
        <f t="shared" si="60"/>
        <v>0.41</v>
      </c>
      <c r="RB5" s="37">
        <v>0.44</v>
      </c>
      <c r="RC5" s="1184">
        <f t="shared" si="61"/>
        <v>0.41</v>
      </c>
      <c r="RD5" s="1049">
        <v>0.437</v>
      </c>
      <c r="RE5" s="1049">
        <v>0.43</v>
      </c>
      <c r="RF5" s="1049">
        <v>0.41</v>
      </c>
      <c r="RG5" s="1049">
        <f t="shared" si="62"/>
        <v>0.41</v>
      </c>
      <c r="RH5" s="1049">
        <v>0.42</v>
      </c>
      <c r="RI5" s="1049">
        <v>0.41</v>
      </c>
      <c r="RJ5" s="1049">
        <f t="shared" si="63"/>
        <v>0.41</v>
      </c>
      <c r="RK5" s="1049"/>
      <c r="RL5" s="1049">
        <v>0.39</v>
      </c>
      <c r="RM5" s="1049">
        <v>0.69</v>
      </c>
      <c r="RN5" s="1049">
        <v>0.4</v>
      </c>
      <c r="RO5" s="1049">
        <v>0.69</v>
      </c>
      <c r="RP5" s="1049">
        <v>0.7</v>
      </c>
      <c r="RQ5" s="1049">
        <v>0.68</v>
      </c>
      <c r="RR5" s="92">
        <f t="shared" si="64"/>
        <v>0.68</v>
      </c>
      <c r="RS5" s="52">
        <v>0.68</v>
      </c>
      <c r="RT5" s="52">
        <v>0.68</v>
      </c>
      <c r="RU5" s="52">
        <f t="shared" si="65"/>
        <v>0.68</v>
      </c>
      <c r="RV5" s="52">
        <v>0.68</v>
      </c>
      <c r="RW5" s="1049">
        <f t="shared" si="66"/>
        <v>0.68</v>
      </c>
      <c r="RX5" s="52">
        <v>0.68</v>
      </c>
      <c r="RY5" s="92">
        <f t="shared" si="67"/>
        <v>0.68</v>
      </c>
      <c r="RZ5" s="52">
        <v>0.67</v>
      </c>
      <c r="SA5" s="52">
        <v>0.67</v>
      </c>
      <c r="SB5" s="52">
        <f t="shared" si="68"/>
        <v>0.67</v>
      </c>
      <c r="SC5" s="52">
        <v>0.68</v>
      </c>
      <c r="SD5" s="92">
        <v>0.68</v>
      </c>
      <c r="SE5" s="52">
        <v>0.69</v>
      </c>
      <c r="SF5" s="52">
        <v>0.68</v>
      </c>
      <c r="SG5" s="92">
        <f t="shared" si="69"/>
        <v>0.68</v>
      </c>
      <c r="SH5" s="1049">
        <v>0.69</v>
      </c>
      <c r="SI5" s="92">
        <f t="shared" si="70"/>
        <v>0.68</v>
      </c>
      <c r="SJ5" s="1401">
        <v>0.69</v>
      </c>
      <c r="SK5" s="6">
        <f t="shared" si="71"/>
        <v>1.4705882352941025E-2</v>
      </c>
      <c r="SL5" s="1094">
        <v>0.49</v>
      </c>
      <c r="SM5" s="32">
        <v>0.53</v>
      </c>
      <c r="SN5" s="32">
        <v>0.53</v>
      </c>
      <c r="SO5" s="92">
        <v>0.47</v>
      </c>
      <c r="SP5" s="52">
        <v>0.5</v>
      </c>
      <c r="SQ5" s="37">
        <f t="shared" si="72"/>
        <v>0.47</v>
      </c>
      <c r="SR5" s="32">
        <v>0.5</v>
      </c>
      <c r="SS5" s="37">
        <v>0.5</v>
      </c>
      <c r="ST5" s="92">
        <v>0.47</v>
      </c>
      <c r="SU5" s="37">
        <v>0.49</v>
      </c>
      <c r="SV5" s="1184">
        <f t="shared" si="73"/>
        <v>0.47</v>
      </c>
      <c r="SW5" s="1049">
        <v>0.499</v>
      </c>
      <c r="SX5" s="1049">
        <v>0.5</v>
      </c>
      <c r="SY5" s="1049">
        <f t="shared" si="74"/>
        <v>0.47</v>
      </c>
      <c r="SZ5" s="1049"/>
      <c r="TA5" s="1049">
        <v>0.5</v>
      </c>
      <c r="TB5" s="1049">
        <f t="shared" si="75"/>
        <v>0.47</v>
      </c>
      <c r="TC5" s="1049">
        <v>0.48</v>
      </c>
      <c r="TD5" s="1049">
        <v>0.5</v>
      </c>
      <c r="TE5" s="1049">
        <v>0.72</v>
      </c>
      <c r="TF5" s="1049">
        <v>0.72</v>
      </c>
      <c r="TG5" s="1049">
        <v>0.72</v>
      </c>
      <c r="TH5" s="1049">
        <v>0.74</v>
      </c>
      <c r="TI5" s="1049">
        <v>0.73</v>
      </c>
      <c r="TJ5" s="92">
        <f t="shared" si="76"/>
        <v>0.72</v>
      </c>
      <c r="TK5" s="52">
        <v>0.73</v>
      </c>
      <c r="TL5" s="52">
        <v>0.74</v>
      </c>
      <c r="TM5" s="52">
        <f t="shared" si="77"/>
        <v>0.72</v>
      </c>
      <c r="TN5" s="52">
        <v>0.74</v>
      </c>
      <c r="TO5" s="1049">
        <v>0.73</v>
      </c>
      <c r="TP5" s="52">
        <f t="shared" si="78"/>
        <v>0.72</v>
      </c>
      <c r="TQ5" s="1049">
        <v>0.72</v>
      </c>
      <c r="TR5" s="52">
        <f t="shared" si="79"/>
        <v>0.72</v>
      </c>
      <c r="TS5" s="52">
        <v>0.72</v>
      </c>
      <c r="TT5" s="52">
        <v>0.73</v>
      </c>
      <c r="TU5" s="52">
        <f t="shared" si="80"/>
        <v>0.72</v>
      </c>
      <c r="TV5" s="1049">
        <v>0.74</v>
      </c>
      <c r="TW5" s="92">
        <v>0.72</v>
      </c>
      <c r="TX5" s="52">
        <v>0.73</v>
      </c>
      <c r="TY5" s="1049">
        <v>0.76</v>
      </c>
      <c r="TZ5" s="92">
        <f t="shared" si="81"/>
        <v>0.72</v>
      </c>
      <c r="UA5" s="47">
        <v>0.72</v>
      </c>
      <c r="UB5" s="47">
        <v>0.73480000000000001</v>
      </c>
      <c r="UC5" s="1181">
        <v>0.74</v>
      </c>
      <c r="UD5" s="1049">
        <v>0.74</v>
      </c>
      <c r="UE5" s="52">
        <v>0.75</v>
      </c>
      <c r="UF5" s="1128">
        <f t="shared" si="82"/>
        <v>0.74</v>
      </c>
      <c r="UG5" s="1401">
        <v>0.76</v>
      </c>
      <c r="UH5" s="7">
        <f t="shared" si="83"/>
        <v>2.7027027027027053E-2</v>
      </c>
      <c r="UI5" s="1049">
        <v>0.46200000000000002</v>
      </c>
      <c r="UJ5" s="32">
        <v>0.45</v>
      </c>
      <c r="UK5" s="92">
        <v>0.4</v>
      </c>
      <c r="UL5" s="52">
        <v>0.39</v>
      </c>
      <c r="UM5" s="52">
        <v>0.39</v>
      </c>
      <c r="UN5" s="58">
        <v>0.39</v>
      </c>
      <c r="UO5" s="52">
        <f t="shared" si="84"/>
        <v>0.39</v>
      </c>
      <c r="UP5" s="52">
        <v>0.37</v>
      </c>
      <c r="UQ5" s="37">
        <f t="shared" si="85"/>
        <v>0.37</v>
      </c>
      <c r="UR5" s="32">
        <v>0.39</v>
      </c>
      <c r="US5" s="37">
        <v>0.4</v>
      </c>
      <c r="UT5" s="1184">
        <f t="shared" si="86"/>
        <v>0.37</v>
      </c>
      <c r="UU5" s="37">
        <v>0.39</v>
      </c>
      <c r="UV5" s="1184">
        <f t="shared" si="87"/>
        <v>0.37</v>
      </c>
      <c r="UW5" s="36">
        <v>0.4</v>
      </c>
      <c r="UX5" s="1049">
        <v>0.39</v>
      </c>
      <c r="UY5" s="36">
        <f t="shared" si="88"/>
        <v>0.37</v>
      </c>
      <c r="UZ5" s="58">
        <v>0.39300000000000002</v>
      </c>
      <c r="VA5" s="58">
        <f>AVERAGE(UV5:UZ5)</f>
        <v>0.38460000000000005</v>
      </c>
      <c r="VB5" s="58">
        <v>0.38</v>
      </c>
      <c r="VC5" s="58">
        <v>0.39</v>
      </c>
      <c r="VD5" s="52">
        <v>0.37</v>
      </c>
      <c r="VE5" s="1049">
        <v>0.39</v>
      </c>
      <c r="VF5" s="1049">
        <v>0.4</v>
      </c>
      <c r="VG5" s="58">
        <f t="shared" si="89"/>
        <v>0.37</v>
      </c>
      <c r="VH5" s="58">
        <v>0.39</v>
      </c>
      <c r="VI5" s="52">
        <v>0.39</v>
      </c>
      <c r="VJ5" s="1049">
        <v>0.4</v>
      </c>
      <c r="VK5" s="1049">
        <v>0.4</v>
      </c>
      <c r="VL5" s="353">
        <v>0.56999999999999995</v>
      </c>
      <c r="VM5" s="58">
        <v>0.56999999999999995</v>
      </c>
      <c r="VN5" s="58">
        <v>0.57999999999999996</v>
      </c>
      <c r="VO5" s="1049">
        <v>0.39</v>
      </c>
      <c r="VP5" s="1049">
        <v>0.39</v>
      </c>
      <c r="VQ5" s="52">
        <v>0.56999999999999995</v>
      </c>
      <c r="VR5" s="58">
        <v>0.56999999999999995</v>
      </c>
      <c r="VS5" s="52">
        <v>0.59</v>
      </c>
      <c r="VT5" s="1049">
        <v>0.56999999999999995</v>
      </c>
      <c r="VU5" s="1049">
        <v>0.56999999999999995</v>
      </c>
      <c r="VV5" s="92">
        <f t="shared" si="90"/>
        <v>0.56999999999999995</v>
      </c>
      <c r="VW5" s="52">
        <v>0.61799999999999999</v>
      </c>
      <c r="VX5" s="52">
        <v>0.61699999999999999</v>
      </c>
      <c r="VY5" s="1049">
        <v>0.56999999999999995</v>
      </c>
      <c r="VZ5" s="52">
        <v>0.56999999999999995</v>
      </c>
      <c r="WA5" s="52">
        <f t="shared" si="91"/>
        <v>0.56999999999999995</v>
      </c>
      <c r="WB5" s="32">
        <v>0.61699999999999999</v>
      </c>
      <c r="WC5" s="52">
        <v>0.61699999999999999</v>
      </c>
      <c r="WD5" s="92">
        <f t="shared" si="92"/>
        <v>0.56999999999999995</v>
      </c>
      <c r="WE5" s="92">
        <v>0.6</v>
      </c>
      <c r="WF5" s="92">
        <v>0.6</v>
      </c>
      <c r="WG5" s="92">
        <f t="shared" si="93"/>
        <v>0.56999999999999995</v>
      </c>
      <c r="WH5" s="52"/>
      <c r="WI5" s="52">
        <v>0.56999999999999995</v>
      </c>
      <c r="WJ5" s="52">
        <v>0.58499999999999996</v>
      </c>
      <c r="WK5" s="52">
        <v>0.59</v>
      </c>
      <c r="WL5" s="52">
        <v>0.56999999999999995</v>
      </c>
      <c r="WM5" s="52">
        <v>0.57499999999999996</v>
      </c>
      <c r="WN5" s="52">
        <f t="shared" si="94"/>
        <v>0.56999999999999995</v>
      </c>
      <c r="WO5" s="1049">
        <v>0.57999999999999996</v>
      </c>
      <c r="WP5" s="1049">
        <v>0.59</v>
      </c>
      <c r="WQ5" s="92">
        <v>0.57999999999999996</v>
      </c>
      <c r="WR5" s="1049"/>
      <c r="WS5" s="1049">
        <v>0.57999999999999996</v>
      </c>
      <c r="WT5" s="1049">
        <v>0.56999999999999995</v>
      </c>
      <c r="WU5" s="1049">
        <v>0.57999999999999996</v>
      </c>
      <c r="WV5" s="1049">
        <f t="shared" si="95"/>
        <v>0.57999999999999996</v>
      </c>
      <c r="WW5" s="1049">
        <v>0.55000000000000004</v>
      </c>
      <c r="WX5" s="1128">
        <v>0.56000000000000005</v>
      </c>
      <c r="WY5" s="1049"/>
      <c r="WZ5" s="1049">
        <v>0.59</v>
      </c>
      <c r="XA5" s="1049">
        <v>0.53</v>
      </c>
      <c r="XB5" s="1049">
        <f t="shared" si="96"/>
        <v>0.53</v>
      </c>
      <c r="XC5" s="52"/>
      <c r="XD5" s="1042">
        <v>0.54</v>
      </c>
      <c r="XE5" s="1049">
        <v>0.53</v>
      </c>
      <c r="XF5" s="1049"/>
      <c r="XG5" s="1049">
        <v>0.52</v>
      </c>
      <c r="XH5" s="1042">
        <v>0.54</v>
      </c>
      <c r="XI5" s="1042">
        <f t="shared" si="97"/>
        <v>0.53</v>
      </c>
      <c r="XJ5" s="1049"/>
      <c r="XK5" s="1049"/>
      <c r="XL5" s="6">
        <f t="shared" si="98"/>
        <v>-1</v>
      </c>
      <c r="XM5" s="6">
        <f t="shared" si="99"/>
        <v>-1</v>
      </c>
      <c r="XN5" s="1224">
        <f>(VD5-UY5)/UY5</f>
        <v>0</v>
      </c>
      <c r="XO5" s="52">
        <v>0.61</v>
      </c>
      <c r="XP5" s="58">
        <v>0.61</v>
      </c>
      <c r="XQ5" s="52">
        <v>0.61</v>
      </c>
      <c r="XR5" s="353">
        <f t="shared" si="100"/>
        <v>0.61</v>
      </c>
      <c r="XS5" s="58">
        <v>0.65</v>
      </c>
      <c r="XT5" s="52">
        <v>0.61</v>
      </c>
      <c r="XU5" s="52">
        <f t="shared" si="101"/>
        <v>0.61</v>
      </c>
      <c r="XV5" s="52">
        <v>0.6</v>
      </c>
      <c r="XW5" s="52">
        <f t="shared" si="102"/>
        <v>0.6</v>
      </c>
      <c r="XX5" s="52">
        <v>0.6</v>
      </c>
      <c r="XY5" s="52">
        <f t="shared" si="103"/>
        <v>0.6</v>
      </c>
      <c r="XZ5" s="52">
        <v>0.59</v>
      </c>
      <c r="YA5" s="92">
        <f>MIN(XZ5,XY5)</f>
        <v>0.59</v>
      </c>
      <c r="YB5" s="52">
        <v>0.59</v>
      </c>
      <c r="YC5" s="1049">
        <v>0.6</v>
      </c>
      <c r="YD5" s="1128">
        <v>0.57999999999999996</v>
      </c>
      <c r="YE5" s="1049">
        <v>0.6</v>
      </c>
      <c r="YF5" s="52">
        <v>0.61</v>
      </c>
      <c r="YG5" s="52">
        <f t="shared" si="104"/>
        <v>0.57999999999999996</v>
      </c>
      <c r="YH5" s="32">
        <v>0.59</v>
      </c>
      <c r="YI5" s="53">
        <v>0.61</v>
      </c>
      <c r="YJ5" s="53">
        <v>0.59</v>
      </c>
      <c r="YK5" s="1049">
        <v>0.6</v>
      </c>
      <c r="YL5" s="6">
        <f t="shared" si="106"/>
        <v>1.6949152542372899E-2</v>
      </c>
      <c r="YM5" s="58">
        <v>0.46</v>
      </c>
      <c r="YN5" s="58">
        <v>0.46</v>
      </c>
      <c r="YO5" s="52">
        <v>0.46</v>
      </c>
      <c r="YP5" s="52">
        <f t="shared" si="107"/>
        <v>0.46</v>
      </c>
      <c r="YQ5" s="52">
        <v>0.48000000000000004</v>
      </c>
      <c r="YR5" s="92">
        <f t="shared" si="108"/>
        <v>0.46</v>
      </c>
      <c r="YS5" s="52">
        <v>0.46</v>
      </c>
      <c r="YT5" s="52">
        <v>0.48</v>
      </c>
      <c r="YU5" s="92">
        <v>0.48</v>
      </c>
      <c r="YV5" s="52">
        <v>0.48</v>
      </c>
      <c r="YW5" s="52">
        <v>0.46</v>
      </c>
      <c r="YX5" s="52">
        <f t="shared" si="109"/>
        <v>0.46</v>
      </c>
      <c r="YY5" s="52">
        <v>0.46</v>
      </c>
      <c r="YZ5" s="58">
        <f t="shared" si="8"/>
        <v>0.46</v>
      </c>
      <c r="ZA5" s="52">
        <v>0.46</v>
      </c>
      <c r="ZB5" s="92">
        <v>0.46</v>
      </c>
      <c r="ZC5" s="1049">
        <v>0.48</v>
      </c>
      <c r="ZD5" s="52">
        <v>0.48</v>
      </c>
      <c r="ZE5" s="52">
        <f t="shared" si="110"/>
        <v>0.46</v>
      </c>
      <c r="ZF5" s="52">
        <v>0.48</v>
      </c>
      <c r="ZG5" s="52">
        <v>0.48</v>
      </c>
      <c r="ZH5" s="52">
        <f t="shared" ref="ZH5" si="136">MIN(ZE5,ZG5)</f>
        <v>0.46</v>
      </c>
      <c r="ZI5" s="52">
        <v>0.47</v>
      </c>
      <c r="ZJ5" s="6">
        <f t="shared" si="111"/>
        <v>2.1739130434782507E-2</v>
      </c>
      <c r="ZK5" s="77">
        <v>0.56999999999999995</v>
      </c>
      <c r="ZL5" s="47">
        <v>0.57999999999999996</v>
      </c>
      <c r="ZM5" s="47">
        <v>0.56999999999999995</v>
      </c>
      <c r="ZN5" s="51">
        <v>0.56999999999999995</v>
      </c>
      <c r="ZO5" s="47">
        <f t="shared" si="112"/>
        <v>0.56999999999999995</v>
      </c>
      <c r="ZP5" s="102">
        <v>0.56000000000000005</v>
      </c>
      <c r="ZQ5" s="47">
        <f t="shared" si="113"/>
        <v>0.56000000000000005</v>
      </c>
      <c r="ZR5" s="102">
        <v>0.56999999999999995</v>
      </c>
      <c r="ZS5" s="47">
        <f t="shared" si="114"/>
        <v>0.56000000000000005</v>
      </c>
      <c r="ZT5" s="77">
        <v>0.56000000000000005</v>
      </c>
      <c r="ZU5" s="52">
        <f t="shared" si="115"/>
        <v>0.56000000000000005</v>
      </c>
      <c r="ZV5" s="47">
        <v>0.59</v>
      </c>
      <c r="ZW5" s="1049">
        <f t="shared" si="116"/>
        <v>0.56000000000000005</v>
      </c>
      <c r="ZX5" s="32">
        <v>0.56999999999999995</v>
      </c>
      <c r="ZY5" s="1049">
        <f t="shared" si="117"/>
        <v>0.56000000000000005</v>
      </c>
      <c r="ZZ5" s="52">
        <v>0.59</v>
      </c>
      <c r="AAA5" s="92">
        <v>0.57999999999999996</v>
      </c>
      <c r="AAB5" s="32">
        <v>0.6</v>
      </c>
      <c r="AAC5" s="53">
        <v>0.59</v>
      </c>
      <c r="AAD5" s="53">
        <f t="shared" si="118"/>
        <v>0.57999999999999996</v>
      </c>
      <c r="AAE5" s="1049"/>
      <c r="AAF5" s="7">
        <f t="shared" si="119"/>
        <v>-1</v>
      </c>
      <c r="AAG5" s="52">
        <v>0.63</v>
      </c>
      <c r="AAH5" s="58">
        <v>0.64</v>
      </c>
      <c r="AAI5" s="52">
        <v>0.63</v>
      </c>
      <c r="AAJ5" s="92">
        <f t="shared" si="120"/>
        <v>0.63</v>
      </c>
      <c r="AAK5" s="52">
        <v>0.62</v>
      </c>
      <c r="AAL5" s="32">
        <v>0.68</v>
      </c>
      <c r="AAM5" s="52">
        <f t="shared" si="121"/>
        <v>0.63</v>
      </c>
      <c r="AAN5" s="1049">
        <v>0.65</v>
      </c>
      <c r="AAO5" s="92">
        <f t="shared" si="122"/>
        <v>0.63</v>
      </c>
      <c r="AAP5" s="58"/>
      <c r="AAQ5" s="52">
        <v>0.63</v>
      </c>
      <c r="AAR5" s="1049">
        <v>0.76</v>
      </c>
      <c r="AAS5" s="1049">
        <f t="shared" si="123"/>
        <v>0.63</v>
      </c>
      <c r="AAT5" s="1049"/>
      <c r="AAU5" s="52">
        <v>0.64</v>
      </c>
      <c r="AAV5" s="71">
        <v>0.65</v>
      </c>
      <c r="AAW5" s="1049">
        <v>0.65</v>
      </c>
      <c r="AAX5" s="52">
        <v>0.65</v>
      </c>
      <c r="AAY5" s="92">
        <f t="shared" si="124"/>
        <v>0.65</v>
      </c>
      <c r="AAZ5" s="1049">
        <v>0.66</v>
      </c>
      <c r="ABA5" s="53">
        <v>0.62</v>
      </c>
      <c r="ABB5" s="52">
        <v>0.65</v>
      </c>
      <c r="ABC5" s="32">
        <f t="shared" si="125"/>
        <v>0.65</v>
      </c>
      <c r="ABD5" s="53"/>
      <c r="ABE5" s="678">
        <f t="shared" si="126"/>
        <v>-1</v>
      </c>
      <c r="ABF5" s="52">
        <v>0.42</v>
      </c>
      <c r="ABG5" s="52">
        <f t="shared" si="9"/>
        <v>0.42</v>
      </c>
      <c r="ABH5" s="52">
        <v>0.44</v>
      </c>
      <c r="ABI5" s="52">
        <v>0.42</v>
      </c>
      <c r="ABJ5" s="52">
        <f t="shared" si="127"/>
        <v>0.42</v>
      </c>
      <c r="ABK5" s="53"/>
      <c r="ABL5" s="678">
        <f t="shared" si="128"/>
        <v>-1</v>
      </c>
      <c r="ABM5" s="52">
        <v>0.63</v>
      </c>
      <c r="ABN5" s="52">
        <f t="shared" si="10"/>
        <v>0.63</v>
      </c>
      <c r="ABO5" s="52">
        <v>0.65</v>
      </c>
      <c r="ABP5" s="58">
        <v>0.63</v>
      </c>
      <c r="ABQ5" s="52">
        <v>0.63</v>
      </c>
      <c r="ABR5" s="52">
        <f t="shared" si="129"/>
        <v>0.63</v>
      </c>
      <c r="ABS5" s="1049"/>
      <c r="ABT5" s="678">
        <f t="shared" si="130"/>
        <v>-1</v>
      </c>
      <c r="ABU5" s="52">
        <v>0.43</v>
      </c>
      <c r="ABV5" s="52">
        <f t="shared" si="131"/>
        <v>0.43</v>
      </c>
      <c r="ABW5" s="1049">
        <v>0.44</v>
      </c>
      <c r="ABX5" s="52">
        <v>0.43</v>
      </c>
      <c r="ABY5" s="52">
        <f t="shared" si="132"/>
        <v>0.43</v>
      </c>
      <c r="ABZ5" s="32">
        <v>0.43</v>
      </c>
      <c r="ACA5" s="678">
        <f t="shared" si="133"/>
        <v>0</v>
      </c>
      <c r="ACB5" s="10"/>
      <c r="ACC5" s="14"/>
      <c r="ACD5" s="10"/>
      <c r="ACE5" s="10" t="str">
        <f>IF(ISBLANK(BE5),"4.Blocker/Not Executed",IF(AND(BE5&lt;=0%),"1. Better than baseline ",IF(AND(BE5&lt;=10%,BE5&gt;=0%),"2. Within 10% deviation from baseline",IF(AND(BE5&gt;=10%),"3. Missing baseline"))))</f>
        <v xml:space="preserve">1. Better than baseline </v>
      </c>
      <c r="ACF5" s="10" t="str">
        <f>IF(ISBLANK(BZ5),"4.Blocker/Not Executed",IF(AND(BZ5&lt;=0%),"1. Better than baseline ",IF(AND(BZ5&lt;=10%,BZ5&gt;=0%),"2. Within 10% deviation from baseline",IF(AND(BZ5&gt;=10%),"3. Missing baseline"))))</f>
        <v xml:space="preserve">1. Better than baseline </v>
      </c>
      <c r="ACG5" s="10" t="str">
        <f>IF(ISBLANK(EB5),"4.Blocker/Not Executed",IF(AND(EB5&lt;=0%),"1. Better than baseline ",IF(AND(EB5&lt;=10%,EB5&gt;=0%),"2. Within 10% deviation from baseline",IF(AND(EB5&gt;=10%),"3. Missing baseline"))))</f>
        <v>2. Within 10% deviation from baseline</v>
      </c>
      <c r="ACH5" s="10" t="str">
        <f>IF(ISBLANK(FV5),"4.Blocker/Not Executed",IF(AND(FV5&lt;=0%),"1. Better than baseline ",IF(AND(FV5&lt;=10%,FV5&gt;=0%),"2. Within 10% deviation from baseline",IF(AND(FV5&gt;=10%),"3. Missing baseline"))))</f>
        <v xml:space="preserve">1. Better than baseline </v>
      </c>
      <c r="ACI5" s="10" t="str">
        <f>IF(ISBLANK(HR5),"4.Blocker/Not Executed",IF(AND(HR5&lt;=0%),"1. Better than baseline ",IF(AND(HR5&lt;=10%,HR5&gt;=0%),"2. Within 10% deviation from baseline",IF(AND(HR5&gt;=10%),"3. Missing baseline"))))</f>
        <v xml:space="preserve">1. Better than baseline </v>
      </c>
      <c r="ACJ5" s="10" t="str">
        <f>IF(ISBLANK(KN5),"4.Blocker/Not Executed",IF(AND(KN5&lt;=0%),"1. Better than baseline ",IF(AND(KN5&lt;=10%,KN5&gt;=0%),"2. Within 10% deviation from baseline",IF(AND(KN5&gt;=10%),"3. Missing baseline"))))</f>
        <v xml:space="preserve">1. Better than baseline </v>
      </c>
      <c r="ACK5" s="10" t="str">
        <f>IF(ISBLANK(NI5),"4.Blocker/Not Executed",IF(AND(NI5&lt;=0%),"1. Better than baseline ",IF(AND(NI5&lt;=10%,NI5&gt;=0%),"2. Within 10% deviation from baseline",IF(AND(NI5&gt;=10%),"3. Missing baseline"))))</f>
        <v>2. Within 10% deviation from baseline</v>
      </c>
      <c r="ACL5" s="12" t="str">
        <f>IF(ISBLANK(QH5),"4.Blocker/Not Executed",IF(AND(QH5&lt;=0%),"1. Better than baseline ",IF(AND(QH5&lt;=10%,QH5&gt;=0%),"2. Within 10% deviation from baseline",IF(AND(QH5&gt;=10%),"3. Missing baseline"))))</f>
        <v xml:space="preserve">1. Better than baseline </v>
      </c>
      <c r="ACM5" s="12"/>
      <c r="ACN5" s="12" t="str">
        <f>IF(ISBLANK(SK5),"4.Blocker/Not Executed",IF(AND(SK5&lt;=0%),"1. Better than baseline ",IF(AND(SK5&lt;=10%,SK5&gt;=0%),"2. Within 10% deviation from baseline",IF(AND(SK5&gt;=10%),"3. Missing baseline"))))</f>
        <v>2. Within 10% deviation from baseline</v>
      </c>
      <c r="ACO5" s="12" t="str">
        <f t="shared" si="11"/>
        <v>2. Within 10% deviation from baseline</v>
      </c>
      <c r="ACP5" s="12" t="str">
        <f t="shared" si="12"/>
        <v xml:space="preserve">1. Better than baseline </v>
      </c>
      <c r="ACQ5" s="10" t="str">
        <f t="shared" si="13"/>
        <v>3. Missing baseline</v>
      </c>
      <c r="ACR5" s="14" t="str">
        <f t="shared" si="14"/>
        <v>3. Missing baseline</v>
      </c>
      <c r="ACS5" s="14" t="str">
        <f t="shared" si="15"/>
        <v>3. Missing baseline</v>
      </c>
      <c r="ACT5" s="14" t="str">
        <f t="shared" si="134"/>
        <v xml:space="preserve">1. Better than baseline </v>
      </c>
    </row>
    <row r="6" spans="1:774" ht="15" thickBot="1" x14ac:dyDescent="0.4">
      <c r="B6" s="40">
        <v>4</v>
      </c>
      <c r="C6" s="997" t="s">
        <v>17</v>
      </c>
      <c r="D6" s="997" t="s">
        <v>1254</v>
      </c>
      <c r="E6" s="1613" t="s">
        <v>2217</v>
      </c>
      <c r="F6" s="1614" t="s">
        <v>2217</v>
      </c>
      <c r="G6" s="1615" t="s">
        <v>2218</v>
      </c>
      <c r="H6" s="1615" t="s">
        <v>2219</v>
      </c>
      <c r="I6" s="54" t="s">
        <v>1502</v>
      </c>
      <c r="J6" s="54" t="s">
        <v>1502</v>
      </c>
      <c r="K6" s="54" t="s">
        <v>1502</v>
      </c>
      <c r="L6" s="54" t="s">
        <v>1502</v>
      </c>
      <c r="M6" s="54" t="s">
        <v>1502</v>
      </c>
      <c r="N6" s="54" t="s">
        <v>1502</v>
      </c>
      <c r="O6" s="1145">
        <v>1.29</v>
      </c>
      <c r="P6" s="54" t="s">
        <v>1502</v>
      </c>
      <c r="Q6" s="1145">
        <v>1.29</v>
      </c>
      <c r="R6" s="919">
        <v>1.36</v>
      </c>
      <c r="S6" s="54">
        <v>1.33</v>
      </c>
      <c r="T6" s="54">
        <v>1.29</v>
      </c>
      <c r="U6" s="54">
        <v>1.35</v>
      </c>
      <c r="V6" s="54">
        <v>1.35</v>
      </c>
      <c r="W6" s="54">
        <f>MIN(T6,V6)</f>
        <v>1.29</v>
      </c>
      <c r="X6" s="54">
        <v>1.33</v>
      </c>
      <c r="Y6" s="54">
        <v>1.26</v>
      </c>
      <c r="Z6" s="54">
        <f>MIN(W6,Y6)</f>
        <v>1.26</v>
      </c>
      <c r="AA6" s="54">
        <v>1.3</v>
      </c>
      <c r="AB6" s="54">
        <v>1.28</v>
      </c>
      <c r="AC6" s="54">
        <v>1.29</v>
      </c>
      <c r="AD6" s="54">
        <f>MIN(Z6,AC6)</f>
        <v>1.26</v>
      </c>
      <c r="AE6" s="54">
        <v>1.3</v>
      </c>
      <c r="AF6" s="54">
        <v>1.29</v>
      </c>
      <c r="AG6" s="54">
        <f>MIN(AD6,AF6)</f>
        <v>1.26</v>
      </c>
      <c r="AH6" s="54">
        <v>1.34</v>
      </c>
      <c r="AI6" s="54">
        <v>1.29</v>
      </c>
      <c r="AJ6" s="54">
        <f>MIN(AG6,AI6)</f>
        <v>1.26</v>
      </c>
      <c r="AK6" s="54">
        <v>1.33</v>
      </c>
      <c r="AL6" s="54"/>
      <c r="AM6" s="54"/>
      <c r="AN6" s="54">
        <v>1.35</v>
      </c>
      <c r="AO6" s="54">
        <f>MIN(AJ6,AN6)</f>
        <v>1.26</v>
      </c>
      <c r="AP6" s="54">
        <v>1.35</v>
      </c>
      <c r="AQ6" s="54">
        <v>1.35</v>
      </c>
      <c r="AR6" s="54">
        <v>1.27</v>
      </c>
      <c r="AS6" s="54">
        <f>MIN(AO6,AR6)</f>
        <v>1.26</v>
      </c>
      <c r="AT6" s="54">
        <v>1.34</v>
      </c>
      <c r="AU6" s="54">
        <v>1.29</v>
      </c>
      <c r="AV6" s="54">
        <f>MIN(AS6,AU6)</f>
        <v>1.26</v>
      </c>
      <c r="AW6" s="54">
        <v>1.34</v>
      </c>
      <c r="AX6" s="54">
        <v>1.31</v>
      </c>
      <c r="AY6" s="54" t="s">
        <v>1159</v>
      </c>
      <c r="AZ6" s="54">
        <v>1.27</v>
      </c>
      <c r="BA6" s="54">
        <f t="shared" si="16"/>
        <v>1.26</v>
      </c>
      <c r="BB6" s="28">
        <v>1.29</v>
      </c>
      <c r="BC6" s="28">
        <f t="shared" si="17"/>
        <v>1.26</v>
      </c>
      <c r="BD6" s="54"/>
      <c r="BE6" s="677">
        <f t="shared" si="18"/>
        <v>-1</v>
      </c>
      <c r="BF6" s="919" t="s">
        <v>1502</v>
      </c>
      <c r="BG6" s="919" t="s">
        <v>1502</v>
      </c>
      <c r="BH6" s="919" t="s">
        <v>1502</v>
      </c>
      <c r="BI6" s="919" t="s">
        <v>1502</v>
      </c>
      <c r="BJ6" s="919" t="s">
        <v>1502</v>
      </c>
      <c r="BK6" s="1070">
        <v>1.23</v>
      </c>
      <c r="BL6" s="919" t="s">
        <v>1502</v>
      </c>
      <c r="BM6" s="1070">
        <v>1.23</v>
      </c>
      <c r="BN6" s="919">
        <v>1.26</v>
      </c>
      <c r="BO6" s="919">
        <v>1.23</v>
      </c>
      <c r="BP6" s="919">
        <v>1.32</v>
      </c>
      <c r="BQ6" s="919">
        <v>1.25</v>
      </c>
      <c r="BR6" s="919">
        <f>MIN(BO6,BQ6)</f>
        <v>1.23</v>
      </c>
      <c r="BS6" s="919">
        <v>1.29</v>
      </c>
      <c r="BT6" s="919">
        <v>1.32</v>
      </c>
      <c r="BU6" s="919">
        <f>MIN(BR6,BT6)</f>
        <v>1.23</v>
      </c>
      <c r="BV6" s="919">
        <v>1.31</v>
      </c>
      <c r="BW6" s="919">
        <f>MIN(BU6,BV6)</f>
        <v>1.23</v>
      </c>
      <c r="BX6" s="919">
        <v>1.23</v>
      </c>
      <c r="BY6" s="919">
        <v>1.31</v>
      </c>
      <c r="BZ6" s="887">
        <f>(BY6-BW6)/BW6</f>
        <v>6.5040650406504127E-2</v>
      </c>
      <c r="CA6" s="35" t="s">
        <v>1502</v>
      </c>
      <c r="CB6" s="35" t="s">
        <v>1502</v>
      </c>
      <c r="CC6" s="35" t="s">
        <v>1502</v>
      </c>
      <c r="CD6" s="35" t="s">
        <v>1502</v>
      </c>
      <c r="CE6" s="35" t="s">
        <v>1502</v>
      </c>
      <c r="CF6" s="35" t="s">
        <v>1502</v>
      </c>
      <c r="CG6" s="35" t="s">
        <v>1502</v>
      </c>
      <c r="CH6" s="974">
        <v>1.23</v>
      </c>
      <c r="CI6" s="351" t="s">
        <v>1502</v>
      </c>
      <c r="CJ6" s="974">
        <v>1.23</v>
      </c>
      <c r="CK6" s="919">
        <v>1.23</v>
      </c>
      <c r="CL6" s="351" t="s">
        <v>1502</v>
      </c>
      <c r="CM6" s="919">
        <f>MIN(CJ6,CL6)</f>
        <v>1.23</v>
      </c>
      <c r="CN6" s="919">
        <v>1.24</v>
      </c>
      <c r="CO6" s="919">
        <v>1.28</v>
      </c>
      <c r="CP6" s="919">
        <f>MIN(CM6,CO6)</f>
        <v>1.23</v>
      </c>
      <c r="CQ6" s="919">
        <v>1.25</v>
      </c>
      <c r="CR6" s="919">
        <v>1.23</v>
      </c>
      <c r="CS6" s="919">
        <f>MIN(CP6,CR6)</f>
        <v>1.23</v>
      </c>
      <c r="CT6" s="919">
        <v>1.23</v>
      </c>
      <c r="CU6" s="919">
        <v>1.22</v>
      </c>
      <c r="CV6" s="919">
        <f>MIN(CS6,CU6)</f>
        <v>1.22</v>
      </c>
      <c r="CW6" s="919"/>
      <c r="CX6" s="919">
        <v>1.27</v>
      </c>
      <c r="CY6" s="919">
        <v>1.24</v>
      </c>
      <c r="CZ6" s="919">
        <f>MIN(CV6,CY6)</f>
        <v>1.22</v>
      </c>
      <c r="DA6" s="919">
        <v>1.28</v>
      </c>
      <c r="DB6" s="919">
        <v>1.32</v>
      </c>
      <c r="DC6" s="919">
        <v>1.24</v>
      </c>
      <c r="DD6" s="919">
        <f>MIN(CZ6,DC6)</f>
        <v>1.22</v>
      </c>
      <c r="DE6" s="919">
        <v>1.31</v>
      </c>
      <c r="DF6" s="919">
        <v>1.28</v>
      </c>
      <c r="DG6" s="919">
        <v>1.32</v>
      </c>
      <c r="DH6" s="919"/>
      <c r="DI6" s="919"/>
      <c r="DJ6" s="919">
        <v>1.31</v>
      </c>
      <c r="DK6" s="919">
        <f>MIN(DD6,DJ6)</f>
        <v>1.22</v>
      </c>
      <c r="DL6" s="919">
        <v>1.26</v>
      </c>
      <c r="DM6" s="919">
        <v>1.28</v>
      </c>
      <c r="DN6" s="919">
        <f>MIN(DK6,DM6)</f>
        <v>1.22</v>
      </c>
      <c r="DO6" s="919">
        <v>1.32</v>
      </c>
      <c r="DP6" s="919">
        <v>1.27</v>
      </c>
      <c r="DQ6" s="919">
        <f>MIN(DN6,DP6)</f>
        <v>1.22</v>
      </c>
      <c r="DR6" s="919">
        <v>1.32</v>
      </c>
      <c r="DS6" s="919">
        <v>1.32</v>
      </c>
      <c r="DT6" s="919">
        <v>1.32</v>
      </c>
      <c r="DU6" s="919">
        <f t="shared" si="2"/>
        <v>1.22</v>
      </c>
      <c r="DV6" s="28">
        <v>1.33</v>
      </c>
      <c r="DW6" s="54">
        <f t="shared" si="19"/>
        <v>1.22</v>
      </c>
      <c r="DX6" s="1050">
        <v>1.27</v>
      </c>
      <c r="DY6" s="919">
        <v>1.32</v>
      </c>
      <c r="DZ6" s="54">
        <f t="shared" si="20"/>
        <v>1.22</v>
      </c>
      <c r="EA6" s="919"/>
      <c r="EB6" s="5">
        <f t="shared" si="21"/>
        <v>8.1967213114754175E-2</v>
      </c>
      <c r="EC6" s="351" t="s">
        <v>1502</v>
      </c>
      <c r="ED6" s="351" t="s">
        <v>1502</v>
      </c>
      <c r="EE6" s="351" t="s">
        <v>1502</v>
      </c>
      <c r="EF6" s="351" t="s">
        <v>1502</v>
      </c>
      <c r="EG6" s="351" t="s">
        <v>1502</v>
      </c>
      <c r="EH6" s="351" t="s">
        <v>1502</v>
      </c>
      <c r="EI6" s="351" t="s">
        <v>1502</v>
      </c>
      <c r="EJ6" s="974">
        <v>1.23</v>
      </c>
      <c r="EK6" s="919">
        <v>1.3</v>
      </c>
      <c r="EL6" s="974">
        <v>1.24</v>
      </c>
      <c r="EM6" s="974">
        <f>MIN(EJ6,EL6)</f>
        <v>1.23</v>
      </c>
      <c r="EN6" s="919">
        <v>1.24</v>
      </c>
      <c r="EO6" s="919">
        <v>1.25</v>
      </c>
      <c r="EP6" s="919">
        <f>MIN(EM6,EO6)</f>
        <v>1.23</v>
      </c>
      <c r="EQ6" s="919">
        <v>1.28</v>
      </c>
      <c r="ER6" s="919">
        <f>MIN(EP6,EQ6)</f>
        <v>1.23</v>
      </c>
      <c r="ES6" s="919">
        <v>1.33</v>
      </c>
      <c r="ET6" s="919">
        <v>1.29</v>
      </c>
      <c r="EU6" s="919">
        <v>1.23</v>
      </c>
      <c r="EV6" s="919">
        <f>MIN(ER6,EU6)</f>
        <v>1.23</v>
      </c>
      <c r="EW6" s="919">
        <v>1.28</v>
      </c>
      <c r="EX6" s="919">
        <v>1.27</v>
      </c>
      <c r="EY6" s="919">
        <v>1.26</v>
      </c>
      <c r="EZ6" s="919">
        <f>MIN(EV6,EY6)</f>
        <v>1.23</v>
      </c>
      <c r="FA6" s="919">
        <v>1.3</v>
      </c>
      <c r="FB6" s="919">
        <v>1.23</v>
      </c>
      <c r="FC6" s="919">
        <f>MIN(EZ6,FB6)</f>
        <v>1.23</v>
      </c>
      <c r="FD6" s="919">
        <v>1.33</v>
      </c>
      <c r="FE6" s="919">
        <v>1.28</v>
      </c>
      <c r="FF6" s="919"/>
      <c r="FG6" s="919">
        <f>MIN(FC6,FE6)</f>
        <v>1.23</v>
      </c>
      <c r="FH6" s="919">
        <v>1.25</v>
      </c>
      <c r="FI6" s="919">
        <v>1.25</v>
      </c>
      <c r="FJ6" s="919">
        <f>MIN(FG6,FI6)</f>
        <v>1.23</v>
      </c>
      <c r="FK6" s="919">
        <v>1.3</v>
      </c>
      <c r="FL6" s="919">
        <v>1.24</v>
      </c>
      <c r="FM6" s="919">
        <f>MIN(FJ6,FL6)</f>
        <v>1.23</v>
      </c>
      <c r="FN6" s="919">
        <v>1.33</v>
      </c>
      <c r="FO6" s="919">
        <v>1.33</v>
      </c>
      <c r="FP6" s="919">
        <v>1.27</v>
      </c>
      <c r="FQ6" s="919">
        <f t="shared" si="3"/>
        <v>1.23</v>
      </c>
      <c r="FR6" s="919">
        <v>1.33</v>
      </c>
      <c r="FS6" s="28">
        <f t="shared" ref="FS6:FS7" si="137">(MIN(FQ6,FR6))</f>
        <v>1.23</v>
      </c>
      <c r="FT6" s="54">
        <v>1.23</v>
      </c>
      <c r="FU6" s="54">
        <v>1.31</v>
      </c>
      <c r="FV6" s="5">
        <f t="shared" si="22"/>
        <v>6.5040650406504127E-2</v>
      </c>
      <c r="FW6" s="351" t="s">
        <v>1502</v>
      </c>
      <c r="FX6" s="351" t="s">
        <v>1502</v>
      </c>
      <c r="FY6" s="351" t="s">
        <v>1502</v>
      </c>
      <c r="FZ6" s="351" t="s">
        <v>1502</v>
      </c>
      <c r="GA6" s="351" t="s">
        <v>1502</v>
      </c>
      <c r="GB6" s="351" t="s">
        <v>1502</v>
      </c>
      <c r="GC6" s="974">
        <v>1.23</v>
      </c>
      <c r="GD6" s="351" t="s">
        <v>1502</v>
      </c>
      <c r="GE6" s="351">
        <v>1.23</v>
      </c>
      <c r="GF6" s="351">
        <v>1.26</v>
      </c>
      <c r="GG6" s="351">
        <v>1.23</v>
      </c>
      <c r="GH6" s="351">
        <v>1.3</v>
      </c>
      <c r="GI6" s="351">
        <v>1.24</v>
      </c>
      <c r="GJ6" s="351">
        <f>MIN(GG6,GI6)</f>
        <v>1.23</v>
      </c>
      <c r="GK6" s="351">
        <v>1.23</v>
      </c>
      <c r="GL6" s="351">
        <v>1.23</v>
      </c>
      <c r="GM6" s="919">
        <v>1.24</v>
      </c>
      <c r="GN6" s="919">
        <v>1.24</v>
      </c>
      <c r="GO6" s="919">
        <f>MIN(GL6,GN6)</f>
        <v>1.23</v>
      </c>
      <c r="GP6" s="919">
        <v>1.25</v>
      </c>
      <c r="GQ6" s="919">
        <v>1.26</v>
      </c>
      <c r="GR6" s="919">
        <f>MIN(GO6,GQ6)</f>
        <v>1.23</v>
      </c>
      <c r="GS6" s="919">
        <v>1.24</v>
      </c>
      <c r="GT6" s="919">
        <v>1.26</v>
      </c>
      <c r="GU6" s="919">
        <f>MIN(GR6,GT6)</f>
        <v>1.23</v>
      </c>
      <c r="GV6" s="919">
        <v>1.27</v>
      </c>
      <c r="GW6" s="919">
        <v>1.29</v>
      </c>
      <c r="GX6" s="919"/>
      <c r="GY6" s="919"/>
      <c r="GZ6" s="919">
        <f>MIN(GU6,GW6)</f>
        <v>1.23</v>
      </c>
      <c r="HA6" s="919">
        <v>1.26</v>
      </c>
      <c r="HB6" s="919">
        <v>1.31</v>
      </c>
      <c r="HC6" s="919">
        <f>MIN(GZ6,HB6)</f>
        <v>1.23</v>
      </c>
      <c r="HD6" s="919">
        <v>1.32</v>
      </c>
      <c r="HE6" s="919">
        <v>1.29</v>
      </c>
      <c r="HF6" s="919">
        <f>MIN(HC6,HE6)</f>
        <v>1.23</v>
      </c>
      <c r="HG6" s="919">
        <v>1.3</v>
      </c>
      <c r="HH6" s="919">
        <v>1.33</v>
      </c>
      <c r="HI6" s="919">
        <v>1.27</v>
      </c>
      <c r="HJ6" s="919">
        <f t="shared" si="4"/>
        <v>1.23</v>
      </c>
      <c r="HK6" s="919">
        <v>1.25</v>
      </c>
      <c r="HL6" s="1050">
        <f t="shared" si="23"/>
        <v>1.23</v>
      </c>
      <c r="HM6" s="54">
        <v>1.302</v>
      </c>
      <c r="HN6" s="1616">
        <f t="shared" si="24"/>
        <v>1.23</v>
      </c>
      <c r="HO6" s="1616">
        <v>1.33</v>
      </c>
      <c r="HP6" s="1616">
        <f t="shared" si="25"/>
        <v>1.23</v>
      </c>
      <c r="HQ6" s="1616"/>
      <c r="HR6" s="5">
        <f t="shared" si="26"/>
        <v>-1</v>
      </c>
      <c r="HS6" s="63" t="s">
        <v>1502</v>
      </c>
      <c r="HT6" s="63" t="s">
        <v>1502</v>
      </c>
      <c r="HU6" s="63" t="s">
        <v>1502</v>
      </c>
      <c r="HV6" s="63" t="s">
        <v>1502</v>
      </c>
      <c r="HW6" s="63" t="s">
        <v>1502</v>
      </c>
      <c r="HX6" s="63" t="s">
        <v>1502</v>
      </c>
      <c r="HY6" s="63" t="s">
        <v>1502</v>
      </c>
      <c r="HZ6" s="63" t="s">
        <v>1502</v>
      </c>
      <c r="IA6" s="1070">
        <v>1.35</v>
      </c>
      <c r="IB6" s="919">
        <v>1.38</v>
      </c>
      <c r="IC6" s="919">
        <v>1.35</v>
      </c>
      <c r="ID6" s="919">
        <v>1.39</v>
      </c>
      <c r="IE6" s="919">
        <v>1.4</v>
      </c>
      <c r="IF6" s="919">
        <f>MIN(IC6,IE6)</f>
        <v>1.35</v>
      </c>
      <c r="IG6" s="919">
        <v>1.4</v>
      </c>
      <c r="IH6" s="919">
        <v>1.4</v>
      </c>
      <c r="II6" s="919">
        <f>MIN(IF6,IH6)</f>
        <v>1.35</v>
      </c>
      <c r="IJ6" s="919">
        <v>1.42</v>
      </c>
      <c r="IK6" s="919">
        <v>1.38</v>
      </c>
      <c r="IL6" s="919">
        <f>MIN(II6,IK6)</f>
        <v>1.35</v>
      </c>
      <c r="IM6" s="919">
        <v>1.34</v>
      </c>
      <c r="IN6" s="919">
        <v>1.39</v>
      </c>
      <c r="IO6" s="919">
        <f>MIN(IL6,IN6)</f>
        <v>1.35</v>
      </c>
      <c r="IP6" s="919">
        <v>1.33</v>
      </c>
      <c r="IQ6" s="919">
        <v>1.32</v>
      </c>
      <c r="IR6" s="919">
        <v>1.39</v>
      </c>
      <c r="IS6" s="919">
        <f>MIN(IO6,IR6)</f>
        <v>1.35</v>
      </c>
      <c r="IT6" s="919">
        <v>1.39</v>
      </c>
      <c r="IU6" s="919">
        <v>1.41</v>
      </c>
      <c r="IV6" s="919"/>
      <c r="IW6" s="919"/>
      <c r="IX6" s="919">
        <f>MIN(IS6,IU6)</f>
        <v>1.35</v>
      </c>
      <c r="IY6" s="919">
        <v>1.37</v>
      </c>
      <c r="IZ6" s="919">
        <v>1.36</v>
      </c>
      <c r="JA6" s="919">
        <f>MIN(IX6,IZ6)</f>
        <v>1.35</v>
      </c>
      <c r="JB6" s="919">
        <v>1.42</v>
      </c>
      <c r="JC6" s="919">
        <v>1.464</v>
      </c>
      <c r="JD6" s="919">
        <v>1.42</v>
      </c>
      <c r="JE6" s="919">
        <f>MIN(JA6,JD6)</f>
        <v>1.35</v>
      </c>
      <c r="JF6" s="919">
        <v>1.43</v>
      </c>
      <c r="JG6" s="919">
        <v>1.45</v>
      </c>
      <c r="JH6" s="919">
        <v>1.42</v>
      </c>
      <c r="JI6" s="919">
        <f>MIN(JE6,JH6)</f>
        <v>1.35</v>
      </c>
      <c r="JJ6" s="919">
        <v>1.44</v>
      </c>
      <c r="JK6" s="54">
        <f t="shared" si="27"/>
        <v>1.35</v>
      </c>
      <c r="JL6" s="1050">
        <v>1.45</v>
      </c>
      <c r="JM6" s="1050">
        <v>1.46</v>
      </c>
      <c r="JN6" s="1030">
        <f t="shared" si="28"/>
        <v>1.35</v>
      </c>
      <c r="JO6" s="54">
        <v>1.46</v>
      </c>
      <c r="JP6" s="1616">
        <v>1.4</v>
      </c>
      <c r="JQ6" s="1030">
        <f t="shared" si="29"/>
        <v>1.35</v>
      </c>
      <c r="JR6" s="1616">
        <v>1.41</v>
      </c>
      <c r="JS6" s="1616">
        <f t="shared" si="30"/>
        <v>1.35</v>
      </c>
      <c r="JT6" s="1616">
        <v>1.46</v>
      </c>
      <c r="JU6" s="54">
        <v>1.46</v>
      </c>
      <c r="JV6" s="54">
        <f t="shared" si="31"/>
        <v>1.35</v>
      </c>
      <c r="JW6" s="1616">
        <v>1.46</v>
      </c>
      <c r="JX6" s="1050">
        <v>1.464</v>
      </c>
      <c r="JY6" s="1030">
        <f t="shared" si="32"/>
        <v>1.35</v>
      </c>
      <c r="JZ6" s="1616">
        <v>1.464</v>
      </c>
      <c r="KA6" s="54">
        <v>1.45</v>
      </c>
      <c r="KB6" s="1616">
        <f t="shared" ref="KB6:KB7" si="138">MIN(KA6,JY6)</f>
        <v>1.35</v>
      </c>
      <c r="KC6" s="1616">
        <v>1.46</v>
      </c>
      <c r="KD6" s="1050">
        <v>1.41</v>
      </c>
      <c r="KE6" s="1030">
        <f t="shared" ref="KE6:KE7" si="139">MIN(KB6,KD6)</f>
        <v>1.35</v>
      </c>
      <c r="KF6" s="1616"/>
      <c r="KG6" s="1050">
        <v>1.45</v>
      </c>
      <c r="KH6" s="1616">
        <f t="shared" si="135"/>
        <v>1.35</v>
      </c>
      <c r="KI6" s="1050">
        <v>1.46</v>
      </c>
      <c r="KJ6" s="1050">
        <f t="shared" si="33"/>
        <v>1.35</v>
      </c>
      <c r="KK6" s="1050">
        <v>1.46</v>
      </c>
      <c r="KL6" s="1050">
        <f t="shared" si="34"/>
        <v>1.35</v>
      </c>
      <c r="KM6" s="1050">
        <v>1.46</v>
      </c>
      <c r="KN6" s="5">
        <f t="shared" si="5"/>
        <v>8.1481481481481391E-2</v>
      </c>
      <c r="KO6" s="63" t="s">
        <v>1502</v>
      </c>
      <c r="KP6" s="63" t="s">
        <v>1502</v>
      </c>
      <c r="KQ6" s="63" t="s">
        <v>1502</v>
      </c>
      <c r="KR6" s="63" t="s">
        <v>1502</v>
      </c>
      <c r="KS6" s="63" t="s">
        <v>1502</v>
      </c>
      <c r="KT6" s="63" t="s">
        <v>1502</v>
      </c>
      <c r="KU6" s="63" t="s">
        <v>1502</v>
      </c>
      <c r="KV6" s="1070">
        <v>1.23</v>
      </c>
      <c r="KW6" s="63">
        <v>1.33</v>
      </c>
      <c r="KX6" s="63" t="s">
        <v>1502</v>
      </c>
      <c r="KY6" s="63">
        <f>MIN(KV6,KX6)</f>
        <v>1.23</v>
      </c>
      <c r="KZ6" s="63">
        <v>1.32</v>
      </c>
      <c r="LA6" s="63">
        <v>1.27</v>
      </c>
      <c r="LB6" s="63">
        <f>MIN(KY6,LA6)</f>
        <v>1.23</v>
      </c>
      <c r="LC6" s="63">
        <v>1.23</v>
      </c>
      <c r="LD6" s="63">
        <f>MIN(LB6,LC6)</f>
        <v>1.23</v>
      </c>
      <c r="LE6" s="63">
        <v>1.23</v>
      </c>
      <c r="LF6" s="63">
        <v>1.26</v>
      </c>
      <c r="LG6" s="63">
        <v>1.26</v>
      </c>
      <c r="LH6" s="63">
        <f>MIN(LD6,LG6)</f>
        <v>1.23</v>
      </c>
      <c r="LI6" s="63">
        <v>1.29</v>
      </c>
      <c r="LJ6" s="63">
        <v>1.3</v>
      </c>
      <c r="LK6" s="63">
        <f>MIN(LH6,LJ6)</f>
        <v>1.23</v>
      </c>
      <c r="LL6" s="63">
        <v>1.31</v>
      </c>
      <c r="LM6" s="63">
        <v>1.3</v>
      </c>
      <c r="LN6" s="63">
        <f>MIN(LK6,LM6)</f>
        <v>1.23</v>
      </c>
      <c r="LO6" s="63">
        <v>1.32</v>
      </c>
      <c r="LP6" s="63">
        <v>1.3</v>
      </c>
      <c r="LQ6" s="919"/>
      <c r="LR6" s="919"/>
      <c r="LS6" s="919">
        <v>1.32</v>
      </c>
      <c r="LT6" s="63">
        <f>MIN(LN6,LS6)</f>
        <v>1.23</v>
      </c>
      <c r="LU6" s="63">
        <v>1.27</v>
      </c>
      <c r="LV6" s="919">
        <v>1.31</v>
      </c>
      <c r="LW6" s="919">
        <f>MIN(LT6,LV6)</f>
        <v>1.23</v>
      </c>
      <c r="LX6" s="919">
        <v>1.25</v>
      </c>
      <c r="LY6" s="919">
        <v>1.33</v>
      </c>
      <c r="LZ6" s="919">
        <f>MIN(LW6,LY6)</f>
        <v>1.23</v>
      </c>
      <c r="MA6" s="919">
        <v>1.32</v>
      </c>
      <c r="MB6" s="919">
        <v>1.23</v>
      </c>
      <c r="MC6" s="919">
        <v>1.23</v>
      </c>
      <c r="MD6" s="919">
        <v>1.33</v>
      </c>
      <c r="ME6" s="919">
        <f t="shared" si="35"/>
        <v>1.23</v>
      </c>
      <c r="MF6" s="919">
        <v>1.28</v>
      </c>
      <c r="MG6" s="1030">
        <f t="shared" si="36"/>
        <v>1.23</v>
      </c>
      <c r="MH6" s="1616">
        <v>1.32</v>
      </c>
      <c r="MI6" s="1616">
        <f t="shared" si="37"/>
        <v>1.23</v>
      </c>
      <c r="MJ6" s="1616">
        <v>1.33</v>
      </c>
      <c r="MK6" s="1616">
        <f t="shared" si="38"/>
        <v>1.23</v>
      </c>
      <c r="ML6" s="1617">
        <v>1.3320000000000001</v>
      </c>
      <c r="MM6" s="1050">
        <v>1.33</v>
      </c>
      <c r="MN6" s="1617">
        <f t="shared" si="39"/>
        <v>1.23</v>
      </c>
      <c r="MO6" s="1617">
        <v>1.321</v>
      </c>
      <c r="MP6" s="1618">
        <v>1.34</v>
      </c>
      <c r="MQ6" s="1050">
        <v>1.3340000000000001</v>
      </c>
      <c r="MR6" s="1618">
        <f t="shared" si="40"/>
        <v>1.23</v>
      </c>
      <c r="MS6" s="1616">
        <v>1.32</v>
      </c>
      <c r="MT6" s="1050">
        <v>1.33</v>
      </c>
      <c r="MU6" s="1030">
        <f t="shared" ref="MU6:MU7" si="140">MIN(MT6,MR6)</f>
        <v>1.23</v>
      </c>
      <c r="MV6" s="1616">
        <v>1.29</v>
      </c>
      <c r="MW6" s="1616">
        <v>1.32</v>
      </c>
      <c r="MX6" s="1030">
        <f t="shared" ref="MX6:MX7" si="141">MIN(MU6,MW6)</f>
        <v>1.23</v>
      </c>
      <c r="MY6" s="1616">
        <v>1.331</v>
      </c>
      <c r="MZ6" s="1616">
        <v>1.33</v>
      </c>
      <c r="NA6" s="1050">
        <f t="shared" si="41"/>
        <v>1.23</v>
      </c>
      <c r="NB6" s="1050">
        <v>1.31</v>
      </c>
      <c r="NC6" s="1050">
        <v>1.3340000000000001</v>
      </c>
      <c r="ND6" s="1050">
        <f t="shared" si="42"/>
        <v>1.23</v>
      </c>
      <c r="NE6" s="1050">
        <v>1.33</v>
      </c>
      <c r="NF6" s="54">
        <v>1.33</v>
      </c>
      <c r="NG6" s="1050">
        <f t="shared" si="43"/>
        <v>1.23</v>
      </c>
      <c r="NH6" s="1050">
        <v>1.321</v>
      </c>
      <c r="NI6" s="5">
        <f t="shared" si="44"/>
        <v>7.3983739837398352E-2</v>
      </c>
      <c r="NJ6" s="351" t="s">
        <v>1502</v>
      </c>
      <c r="NK6" s="351" t="s">
        <v>1502</v>
      </c>
      <c r="NL6" s="351" t="s">
        <v>1502</v>
      </c>
      <c r="NM6" s="351" t="s">
        <v>1502</v>
      </c>
      <c r="NN6" s="974">
        <v>1.34</v>
      </c>
      <c r="NO6" s="63">
        <v>1.26</v>
      </c>
      <c r="NP6" s="63">
        <v>1.28</v>
      </c>
      <c r="NQ6" s="351" t="s">
        <v>1502</v>
      </c>
      <c r="NR6" s="63">
        <f>MIN(NN6,NQ6)</f>
        <v>1.34</v>
      </c>
      <c r="NS6" s="63">
        <v>1.33</v>
      </c>
      <c r="NT6" s="63">
        <v>1.28</v>
      </c>
      <c r="NU6" s="63">
        <v>1.28</v>
      </c>
      <c r="NV6" s="63">
        <f>MIN(NR6,NU6)</f>
        <v>1.28</v>
      </c>
      <c r="NW6" s="63">
        <v>1.29</v>
      </c>
      <c r="NX6" s="63">
        <f>MIN(NV6,NW6)</f>
        <v>1.28</v>
      </c>
      <c r="NY6" s="63">
        <v>1.28</v>
      </c>
      <c r="NZ6" s="63">
        <v>1.32</v>
      </c>
      <c r="OA6" s="63">
        <f>MIN(NX6,NZ6)</f>
        <v>1.28</v>
      </c>
      <c r="OB6" s="63">
        <v>1.26</v>
      </c>
      <c r="OC6" s="63">
        <v>1.27</v>
      </c>
      <c r="OD6" s="63">
        <v>1.2</v>
      </c>
      <c r="OE6" s="63">
        <f>MIN(OA6,OD6)</f>
        <v>1.2</v>
      </c>
      <c r="OF6" s="63">
        <v>1.2</v>
      </c>
      <c r="OG6" s="63">
        <f>MIN(OE6,OF6)</f>
        <v>1.2</v>
      </c>
      <c r="OH6" s="63">
        <v>1.27</v>
      </c>
      <c r="OI6" s="919">
        <v>1.29</v>
      </c>
      <c r="OJ6" s="919"/>
      <c r="OK6" s="919"/>
      <c r="OL6" s="63">
        <f>MIN(OG6,OI6)</f>
        <v>1.2</v>
      </c>
      <c r="OM6" s="63">
        <v>1.24</v>
      </c>
      <c r="ON6" s="919">
        <v>1.2</v>
      </c>
      <c r="OO6" s="919">
        <f>MIN(OL6,ON6)</f>
        <v>1.2</v>
      </c>
      <c r="OP6" s="919">
        <v>1.27</v>
      </c>
      <c r="OQ6" s="919">
        <v>1.28</v>
      </c>
      <c r="OR6" s="919">
        <f>MIN(OO6,OQ6)</f>
        <v>1.2</v>
      </c>
      <c r="OS6" s="919">
        <v>1.28</v>
      </c>
      <c r="OT6" s="919">
        <v>1.29</v>
      </c>
      <c r="OU6" s="919">
        <v>1.3</v>
      </c>
      <c r="OV6" s="919">
        <f t="shared" si="45"/>
        <v>1.2</v>
      </c>
      <c r="OW6" s="919">
        <v>1.21</v>
      </c>
      <c r="OX6" s="919">
        <v>1.28</v>
      </c>
      <c r="OY6" s="35">
        <v>1.25</v>
      </c>
      <c r="OZ6" s="54">
        <f t="shared" si="46"/>
        <v>1.2</v>
      </c>
      <c r="PA6" s="1050">
        <v>1.22</v>
      </c>
      <c r="PB6" s="1050">
        <v>1.23</v>
      </c>
      <c r="PC6" s="1030">
        <f t="shared" si="47"/>
        <v>1.2</v>
      </c>
      <c r="PD6" s="919">
        <v>1.21</v>
      </c>
      <c r="PE6" s="1030">
        <v>1.3</v>
      </c>
      <c r="PF6" s="1616">
        <f t="shared" si="48"/>
        <v>1.2</v>
      </c>
      <c r="PG6" s="1616">
        <v>1.26</v>
      </c>
      <c r="PH6" s="1616">
        <f t="shared" si="49"/>
        <v>1.2</v>
      </c>
      <c r="PI6" s="1616">
        <v>1.27</v>
      </c>
      <c r="PJ6" s="1050">
        <v>1.3009999999999999</v>
      </c>
      <c r="PK6" s="1616">
        <f t="shared" si="50"/>
        <v>1.2</v>
      </c>
      <c r="PL6" s="1616"/>
      <c r="PM6" s="1050">
        <v>1.3</v>
      </c>
      <c r="PN6" s="1050">
        <f t="shared" si="51"/>
        <v>1.2</v>
      </c>
      <c r="PO6" s="1050"/>
      <c r="PP6" s="1050">
        <v>1.21</v>
      </c>
      <c r="PQ6" s="1050">
        <f t="shared" ref="PQ6:PQ7" si="142">MIN(PP6,PN6)</f>
        <v>1.2</v>
      </c>
      <c r="PR6" s="1050">
        <v>1.27</v>
      </c>
      <c r="PS6" s="1050">
        <v>1.29</v>
      </c>
      <c r="PT6" s="1050">
        <f t="shared" ref="PT6:PT7" si="143">MIN(PQ6,PS6)</f>
        <v>1.2</v>
      </c>
      <c r="PU6" s="1050">
        <v>1.2949999999999999</v>
      </c>
      <c r="PV6" s="1050">
        <f t="shared" si="52"/>
        <v>1.2</v>
      </c>
      <c r="PW6" s="1050">
        <v>1.28</v>
      </c>
      <c r="PX6" s="1050">
        <v>1.24</v>
      </c>
      <c r="PY6" s="1050">
        <f t="shared" si="53"/>
        <v>1.2</v>
      </c>
      <c r="PZ6" s="1050">
        <v>1.3</v>
      </c>
      <c r="QA6" s="1050">
        <f t="shared" si="54"/>
        <v>1.2</v>
      </c>
      <c r="QB6" s="1050">
        <v>1.5820000000000001</v>
      </c>
      <c r="QC6" s="1050">
        <f t="shared" si="55"/>
        <v>1.2</v>
      </c>
      <c r="QD6" s="1050">
        <v>1.59</v>
      </c>
      <c r="QE6" s="1050">
        <v>1.62</v>
      </c>
      <c r="QF6" s="1050">
        <f t="shared" si="56"/>
        <v>1.2</v>
      </c>
      <c r="QG6" s="1050"/>
      <c r="QH6" s="5">
        <f t="shared" si="57"/>
        <v>-1</v>
      </c>
      <c r="QI6" s="63">
        <v>1.19</v>
      </c>
      <c r="QJ6" s="63">
        <v>1.28</v>
      </c>
      <c r="QK6" s="63">
        <f>MIN(QI6,QJ6)</f>
        <v>1.19</v>
      </c>
      <c r="QL6" s="63">
        <v>1.1599999999999999</v>
      </c>
      <c r="QM6" s="919">
        <v>1.2</v>
      </c>
      <c r="QN6" s="919">
        <f>MIN(QK6,QM6)</f>
        <v>1.19</v>
      </c>
      <c r="QO6" s="919">
        <v>1.17</v>
      </c>
      <c r="QP6" s="919">
        <v>1.1499999999999999</v>
      </c>
      <c r="QQ6" s="919">
        <f>MIN(QN6,QP6)</f>
        <v>1.1499999999999999</v>
      </c>
      <c r="QR6" s="919">
        <v>1.21</v>
      </c>
      <c r="QS6" s="919">
        <v>1.2</v>
      </c>
      <c r="QT6" s="919">
        <v>1.18</v>
      </c>
      <c r="QU6" s="919">
        <v>1.1499999999999999</v>
      </c>
      <c r="QV6" s="919">
        <f t="shared" si="58"/>
        <v>1.1499999999999999</v>
      </c>
      <c r="QW6" s="919">
        <v>1.06</v>
      </c>
      <c r="QX6" s="1030">
        <f t="shared" si="59"/>
        <v>1.06</v>
      </c>
      <c r="QY6" s="919">
        <v>1.1499999999999999</v>
      </c>
      <c r="QZ6" s="1616">
        <v>1.1499999999999999</v>
      </c>
      <c r="RA6" s="1617">
        <f t="shared" si="60"/>
        <v>1.06</v>
      </c>
      <c r="RB6" s="1616">
        <v>1.1499999999999999</v>
      </c>
      <c r="RC6" s="1616">
        <f t="shared" si="61"/>
        <v>1.06</v>
      </c>
      <c r="RD6" s="1617">
        <v>1.1419999999999999</v>
      </c>
      <c r="RE6" s="1617">
        <v>1.1399999999999999</v>
      </c>
      <c r="RF6" s="1050">
        <v>1.1200000000000001</v>
      </c>
      <c r="RG6" s="1617">
        <f t="shared" si="62"/>
        <v>1.06</v>
      </c>
      <c r="RH6" s="1617">
        <v>1.06</v>
      </c>
      <c r="RI6" s="1050">
        <v>1.1200000000000001</v>
      </c>
      <c r="RJ6" s="54">
        <f t="shared" si="63"/>
        <v>1.06</v>
      </c>
      <c r="RK6" s="1617"/>
      <c r="RL6" s="54">
        <v>1.1100000000000001</v>
      </c>
      <c r="RM6" s="1618">
        <f t="shared" ref="RM6:RM7" si="144">MIN(RL6,RJ6)</f>
        <v>1.06</v>
      </c>
      <c r="RN6" s="1617">
        <v>1.1299999999999999</v>
      </c>
      <c r="RO6" s="1618">
        <f t="shared" ref="RO6:RO7" si="145">MIN(RM6,RN6)</f>
        <v>1.06</v>
      </c>
      <c r="RP6" s="1617">
        <v>1.1200000000000001</v>
      </c>
      <c r="RQ6" s="1617">
        <v>1.1499999999999999</v>
      </c>
      <c r="RR6" s="1050">
        <f t="shared" si="64"/>
        <v>1.06</v>
      </c>
      <c r="RS6" s="1050">
        <v>1.1399999999999999</v>
      </c>
      <c r="RT6" s="1050">
        <v>1.1299999999999999</v>
      </c>
      <c r="RU6" s="1050">
        <f t="shared" si="65"/>
        <v>1.06</v>
      </c>
      <c r="RV6" s="54">
        <v>1.1399999999999999</v>
      </c>
      <c r="RW6" s="1050">
        <f t="shared" si="66"/>
        <v>1.06</v>
      </c>
      <c r="RX6" s="54">
        <v>1.51</v>
      </c>
      <c r="RY6" s="1050">
        <f t="shared" si="67"/>
        <v>1.06</v>
      </c>
      <c r="RZ6" s="1050">
        <v>1.55</v>
      </c>
      <c r="SA6" s="54">
        <v>1.49</v>
      </c>
      <c r="SB6" s="1050">
        <f t="shared" si="68"/>
        <v>1.06</v>
      </c>
      <c r="SC6" s="54">
        <v>1.56</v>
      </c>
      <c r="SD6" s="1050">
        <f t="shared" ref="SD6:SD7" si="146">MIN(SC6,SB6)</f>
        <v>1.06</v>
      </c>
      <c r="SE6" s="1050">
        <v>1.57</v>
      </c>
      <c r="SF6" s="54">
        <v>1.52</v>
      </c>
      <c r="SG6" s="54">
        <f t="shared" si="69"/>
        <v>1.06</v>
      </c>
      <c r="SH6" s="1050">
        <v>1.55</v>
      </c>
      <c r="SI6" s="54">
        <f t="shared" ref="SI6:SI57" si="147">MIN(SH6,SG6)</f>
        <v>1.06</v>
      </c>
      <c r="SJ6" s="54">
        <v>1.57</v>
      </c>
      <c r="SK6" s="5">
        <f t="shared" si="71"/>
        <v>0.48113207547169812</v>
      </c>
      <c r="SL6" s="919">
        <v>1.33</v>
      </c>
      <c r="SM6" s="919">
        <v>1.43</v>
      </c>
      <c r="SN6" s="919">
        <v>1.42</v>
      </c>
      <c r="SO6" s="54">
        <f t="shared" ref="SO6:SO7" si="148">(MIN(SL6,SN6))</f>
        <v>1.33</v>
      </c>
      <c r="SP6" s="54">
        <v>1.42</v>
      </c>
      <c r="SQ6" s="1030">
        <f t="shared" si="72"/>
        <v>1.33</v>
      </c>
      <c r="SR6" s="919">
        <v>1.4430000000000001</v>
      </c>
      <c r="SS6" s="1616">
        <v>1.41</v>
      </c>
      <c r="ST6" s="1616">
        <f t="shared" ref="ST6:ST7" si="149">(MIN(SQ6,SS6))</f>
        <v>1.33</v>
      </c>
      <c r="SU6" s="1616">
        <v>1.36</v>
      </c>
      <c r="SV6" s="1616">
        <f t="shared" si="73"/>
        <v>1.33</v>
      </c>
      <c r="SW6" s="1616">
        <v>1.33</v>
      </c>
      <c r="SX6" s="1050">
        <v>1.41</v>
      </c>
      <c r="SY6" s="1616">
        <f t="shared" si="74"/>
        <v>1.33</v>
      </c>
      <c r="SZ6" s="1616"/>
      <c r="TA6" s="1050">
        <v>1.35</v>
      </c>
      <c r="TB6" s="1030">
        <f t="shared" si="75"/>
        <v>1.33</v>
      </c>
      <c r="TC6" s="1616">
        <v>1.44</v>
      </c>
      <c r="TD6" s="54">
        <v>1.38</v>
      </c>
      <c r="TE6" s="1616">
        <f t="shared" ref="TE6:TE7" si="150">MIN(TD6,TB6)</f>
        <v>1.33</v>
      </c>
      <c r="TF6" s="1050">
        <v>1.36</v>
      </c>
      <c r="TG6" s="54">
        <f t="shared" ref="TG6:TG7" si="151">MIN(TE6,TF6)</f>
        <v>1.33</v>
      </c>
      <c r="TH6" s="1050">
        <v>1.36</v>
      </c>
      <c r="TI6" s="1050">
        <v>1.33</v>
      </c>
      <c r="TJ6" s="1050">
        <f t="shared" si="76"/>
        <v>1.33</v>
      </c>
      <c r="TK6" s="1050">
        <v>1.38</v>
      </c>
      <c r="TL6" s="1050">
        <v>1.41</v>
      </c>
      <c r="TM6" s="1050">
        <f t="shared" si="77"/>
        <v>1.33</v>
      </c>
      <c r="TN6" s="1050">
        <v>1.41</v>
      </c>
      <c r="TO6" s="1050">
        <v>1.43</v>
      </c>
      <c r="TP6" s="1050">
        <f t="shared" si="78"/>
        <v>1.33</v>
      </c>
      <c r="TQ6" s="1050">
        <v>1.34</v>
      </c>
      <c r="TR6" s="1050">
        <f t="shared" si="79"/>
        <v>1.33</v>
      </c>
      <c r="TS6" s="1050">
        <v>1.56</v>
      </c>
      <c r="TT6" s="54">
        <v>1.55</v>
      </c>
      <c r="TU6" s="1050">
        <f t="shared" si="80"/>
        <v>1.33</v>
      </c>
      <c r="TV6" s="1050">
        <v>1.84</v>
      </c>
      <c r="TW6" s="1050">
        <f t="shared" ref="TW6:TW7" si="152">MIN(TV6,TU6)</f>
        <v>1.33</v>
      </c>
      <c r="TX6" s="1050">
        <v>1.81</v>
      </c>
      <c r="TY6" s="1050">
        <v>1.75</v>
      </c>
      <c r="TZ6" s="1050">
        <f t="shared" si="81"/>
        <v>1.33</v>
      </c>
      <c r="UA6" s="1050">
        <v>1.77</v>
      </c>
      <c r="UB6" s="1050">
        <v>1.82</v>
      </c>
      <c r="UC6" s="1050">
        <f t="shared" ref="UC6:UC7" si="153">MIN(UB6,TZ6)</f>
        <v>1.33</v>
      </c>
      <c r="UD6" s="1051">
        <v>1.82</v>
      </c>
      <c r="UE6" s="54">
        <v>1.83</v>
      </c>
      <c r="UF6" s="1051">
        <f t="shared" ref="UF6:UF57" si="154">MIN(UE6,UC6)</f>
        <v>1.33</v>
      </c>
      <c r="UG6" s="54">
        <v>1.87</v>
      </c>
      <c r="UH6" s="6">
        <f t="shared" si="83"/>
        <v>0.40601503759398494</v>
      </c>
      <c r="UI6" s="54">
        <v>1.2649999999999999</v>
      </c>
      <c r="UJ6" s="919" t="s">
        <v>1502</v>
      </c>
      <c r="UK6" s="54">
        <f t="shared" ref="UK6:UK7" si="155">(MIN(UI6,UJ6))</f>
        <v>1.2649999999999999</v>
      </c>
      <c r="UL6" s="54" t="s">
        <v>1502</v>
      </c>
      <c r="UM6" s="919" t="s">
        <v>1502</v>
      </c>
      <c r="UN6" s="28" t="s">
        <v>1502</v>
      </c>
      <c r="UO6" s="54">
        <f t="shared" si="84"/>
        <v>1.2649999999999999</v>
      </c>
      <c r="UP6" s="54" t="s">
        <v>1502</v>
      </c>
      <c r="UQ6" s="1030">
        <f t="shared" si="85"/>
        <v>1.2649999999999999</v>
      </c>
      <c r="UR6" s="919" t="s">
        <v>1502</v>
      </c>
      <c r="US6" s="1616" t="s">
        <v>1502</v>
      </c>
      <c r="UT6" s="1616">
        <f t="shared" si="86"/>
        <v>1.2649999999999999</v>
      </c>
      <c r="UU6" s="1616" t="s">
        <v>1502</v>
      </c>
      <c r="UV6" s="1616">
        <f t="shared" si="87"/>
        <v>1.2649999999999999</v>
      </c>
      <c r="UW6" s="1616" t="s">
        <v>1502</v>
      </c>
      <c r="UX6" s="1050" t="s">
        <v>1502</v>
      </c>
      <c r="UY6" s="1616">
        <f t="shared" si="88"/>
        <v>1.2649999999999999</v>
      </c>
      <c r="UZ6" s="1618" t="s">
        <v>1502</v>
      </c>
      <c r="VA6" s="1618" t="s">
        <v>1502</v>
      </c>
      <c r="VB6" s="1618" t="s">
        <v>1502</v>
      </c>
      <c r="VC6" s="1618" t="s">
        <v>1502</v>
      </c>
      <c r="VD6" s="1618" t="s">
        <v>1502</v>
      </c>
      <c r="VE6" s="1050" t="s">
        <v>1502</v>
      </c>
      <c r="VF6" s="1050" t="s">
        <v>1502</v>
      </c>
      <c r="VG6" s="1618">
        <f t="shared" si="89"/>
        <v>1.2649999999999999</v>
      </c>
      <c r="VH6" s="54" t="s">
        <v>1502</v>
      </c>
      <c r="VI6" s="54" t="s">
        <v>1502</v>
      </c>
      <c r="VJ6" s="1050" t="s">
        <v>1502</v>
      </c>
      <c r="VK6" s="1050" t="s">
        <v>1502</v>
      </c>
      <c r="VL6" s="54">
        <f t="shared" ref="VL6:VL7" si="156">MIN(VJ6,VG6)</f>
        <v>1.2649999999999999</v>
      </c>
      <c r="VM6" s="54" t="s">
        <v>1502</v>
      </c>
      <c r="VN6" s="1050" t="s">
        <v>1502</v>
      </c>
      <c r="VO6" s="1050" t="s">
        <v>1502</v>
      </c>
      <c r="VP6" s="1050" t="s">
        <v>1502</v>
      </c>
      <c r="VQ6" s="1050">
        <f t="shared" ref="VQ6:VQ7" si="157">MIN(VL6,VO6)</f>
        <v>1.2649999999999999</v>
      </c>
      <c r="VR6" s="1050" t="s">
        <v>1502</v>
      </c>
      <c r="VS6" s="1050" t="s">
        <v>1502</v>
      </c>
      <c r="VT6" s="1050" t="s">
        <v>1502</v>
      </c>
      <c r="VU6" s="1050" t="s">
        <v>1502</v>
      </c>
      <c r="VV6" s="1050">
        <f t="shared" si="90"/>
        <v>1.2649999999999999</v>
      </c>
      <c r="VW6" s="1050" t="s">
        <v>1502</v>
      </c>
      <c r="VX6" s="1050" t="s">
        <v>1502</v>
      </c>
      <c r="VY6" s="1050" t="s">
        <v>1502</v>
      </c>
      <c r="VZ6" s="1050" t="s">
        <v>1502</v>
      </c>
      <c r="WA6" s="1050">
        <f t="shared" si="91"/>
        <v>1.2649999999999999</v>
      </c>
      <c r="WB6" s="919" t="s">
        <v>1502</v>
      </c>
      <c r="WC6" s="54" t="s">
        <v>1502</v>
      </c>
      <c r="WD6" s="54">
        <f t="shared" si="92"/>
        <v>1.2649999999999999</v>
      </c>
      <c r="WE6" s="54" t="s">
        <v>1502</v>
      </c>
      <c r="WF6" s="54" t="s">
        <v>1502</v>
      </c>
      <c r="WG6" s="54" t="s">
        <v>1502</v>
      </c>
      <c r="WH6" s="54"/>
      <c r="WI6" s="54" t="s">
        <v>1502</v>
      </c>
      <c r="WJ6" s="54" t="s">
        <v>1502</v>
      </c>
      <c r="WK6" s="54" t="s">
        <v>1502</v>
      </c>
      <c r="WL6" s="54" t="s">
        <v>1502</v>
      </c>
      <c r="WM6" s="54" t="s">
        <v>1502</v>
      </c>
      <c r="WN6" s="54" t="s">
        <v>1502</v>
      </c>
      <c r="WO6" s="1050" t="s">
        <v>1502</v>
      </c>
      <c r="WP6" s="1050" t="s">
        <v>1502</v>
      </c>
      <c r="WQ6" s="54" t="s">
        <v>1502</v>
      </c>
      <c r="WR6" s="1050"/>
      <c r="WS6" s="1050" t="s">
        <v>1502</v>
      </c>
      <c r="WT6" s="1050" t="s">
        <v>1502</v>
      </c>
      <c r="WU6" s="1050" t="s">
        <v>1502</v>
      </c>
      <c r="WV6" s="1050" t="s">
        <v>1502</v>
      </c>
      <c r="WW6" s="1050" t="s">
        <v>1502</v>
      </c>
      <c r="WX6" s="1050" t="s">
        <v>1502</v>
      </c>
      <c r="WY6" s="1050"/>
      <c r="WZ6" s="1050" t="s">
        <v>1502</v>
      </c>
      <c r="XA6" s="1050" t="s">
        <v>1502</v>
      </c>
      <c r="XB6" s="1051" t="s">
        <v>1502</v>
      </c>
      <c r="XC6" s="54"/>
      <c r="XD6" s="1049" t="s">
        <v>1502</v>
      </c>
      <c r="XE6" s="56" t="s">
        <v>1502</v>
      </c>
      <c r="XF6" s="1051"/>
      <c r="XG6" s="1051" t="s">
        <v>1502</v>
      </c>
      <c r="XH6" s="1049" t="s">
        <v>1502</v>
      </c>
      <c r="XI6" s="1049" t="s">
        <v>1502</v>
      </c>
      <c r="XJ6" s="1051"/>
      <c r="XK6" s="1051"/>
      <c r="XL6" s="5"/>
      <c r="XM6" s="5"/>
      <c r="XN6" s="5"/>
      <c r="XO6" s="1050">
        <v>1.21</v>
      </c>
      <c r="XP6" s="1050">
        <v>1.28</v>
      </c>
      <c r="XQ6" s="54">
        <v>1.31</v>
      </c>
      <c r="XR6" s="54">
        <f t="shared" si="100"/>
        <v>1.21</v>
      </c>
      <c r="XS6" s="28"/>
      <c r="XT6" s="54">
        <v>1.31</v>
      </c>
      <c r="XU6" s="54">
        <f t="shared" si="101"/>
        <v>1.21</v>
      </c>
      <c r="XV6" s="54">
        <v>1.47</v>
      </c>
      <c r="XW6" s="54">
        <f t="shared" si="102"/>
        <v>1.21</v>
      </c>
      <c r="XX6" s="54">
        <v>1.47</v>
      </c>
      <c r="XY6" s="1050">
        <f t="shared" si="103"/>
        <v>1.21</v>
      </c>
      <c r="XZ6" s="54">
        <v>1.55</v>
      </c>
      <c r="YA6" s="54">
        <f t="shared" ref="YA6:YA13" si="158">MIN(XZ6,XY6)</f>
        <v>1.21</v>
      </c>
      <c r="YB6" s="1050">
        <v>1.63</v>
      </c>
      <c r="YC6" s="1050">
        <v>1.51</v>
      </c>
      <c r="YD6" s="1050">
        <f t="shared" ref="YD6:YD7" si="159">MIN(YC6,YA6)</f>
        <v>1.21</v>
      </c>
      <c r="YE6" s="1051">
        <v>1.61</v>
      </c>
      <c r="YF6" s="54">
        <v>1.56</v>
      </c>
      <c r="YG6" s="54">
        <f t="shared" si="104"/>
        <v>1.21</v>
      </c>
      <c r="YH6" s="1051">
        <v>1.55</v>
      </c>
      <c r="YI6" s="54">
        <v>1.56</v>
      </c>
      <c r="YJ6" s="1050">
        <f t="shared" ref="YJ6:YJ57" si="160">MIN(YI6,YG6)</f>
        <v>1.21</v>
      </c>
      <c r="YK6" s="1050">
        <v>1.54</v>
      </c>
      <c r="YL6" s="5">
        <f t="shared" si="106"/>
        <v>0.27272727272727282</v>
      </c>
      <c r="YM6" s="1050">
        <v>1.1299999999999999</v>
      </c>
      <c r="YN6" s="919">
        <v>1.1499999999999999</v>
      </c>
      <c r="YO6" s="54">
        <v>1.1599999999999999</v>
      </c>
      <c r="YP6" s="54">
        <f t="shared" si="107"/>
        <v>1.1299999999999999</v>
      </c>
      <c r="YQ6" s="54">
        <v>1.18</v>
      </c>
      <c r="YR6" s="70">
        <f t="shared" si="108"/>
        <v>1.1299999999999999</v>
      </c>
      <c r="YS6" s="54">
        <v>1.19</v>
      </c>
      <c r="YT6" s="54">
        <v>1.19</v>
      </c>
      <c r="YU6" s="54">
        <f t="shared" ref="YU6:YU7" si="161">MIN(YT6,YR6)</f>
        <v>1.1299999999999999</v>
      </c>
      <c r="YV6" s="54">
        <v>1.1499999999999999</v>
      </c>
      <c r="YW6" s="54">
        <v>1.1919999999999999</v>
      </c>
      <c r="YX6" s="1050">
        <f t="shared" si="109"/>
        <v>1.1299999999999999</v>
      </c>
      <c r="YY6" s="1050">
        <v>1.2</v>
      </c>
      <c r="YZ6" s="28">
        <f t="shared" si="8"/>
        <v>1.1299999999999999</v>
      </c>
      <c r="ZA6" s="54">
        <v>1.1499999999999999</v>
      </c>
      <c r="ZB6" s="56">
        <f t="shared" ref="ZB6:ZB7" si="162">MIN(ZA6,YZ6)</f>
        <v>1.1299999999999999</v>
      </c>
      <c r="ZC6" s="1051">
        <v>1.18</v>
      </c>
      <c r="ZD6" s="54">
        <v>1.18</v>
      </c>
      <c r="ZE6" s="54">
        <f t="shared" si="110"/>
        <v>1.1299999999999999</v>
      </c>
      <c r="ZF6" s="56">
        <v>1.19</v>
      </c>
      <c r="ZG6" s="54">
        <v>1.18</v>
      </c>
      <c r="ZH6" s="56">
        <f t="shared" ref="ZH6:ZH57" si="163">MIN(ZE6,ZG6)</f>
        <v>1.1299999999999999</v>
      </c>
      <c r="ZI6" s="56">
        <v>1.18</v>
      </c>
      <c r="ZJ6" s="5">
        <f t="shared" si="111"/>
        <v>4.424778761061951E-2</v>
      </c>
      <c r="ZK6" s="1050" t="s">
        <v>1502</v>
      </c>
      <c r="ZL6" s="54" t="s">
        <v>1502</v>
      </c>
      <c r="ZM6" s="54" t="s">
        <v>1502</v>
      </c>
      <c r="ZN6" s="28" t="s">
        <v>1502</v>
      </c>
      <c r="ZO6" s="28" t="s">
        <v>1502</v>
      </c>
      <c r="ZP6" s="28" t="s">
        <v>1502</v>
      </c>
      <c r="ZQ6" s="54" t="s">
        <v>1502</v>
      </c>
      <c r="ZR6" s="919" t="s">
        <v>1502</v>
      </c>
      <c r="ZS6" s="54" t="s">
        <v>1502</v>
      </c>
      <c r="ZT6" s="1050" t="s">
        <v>1502</v>
      </c>
      <c r="ZU6" s="54" t="s">
        <v>1502</v>
      </c>
      <c r="ZV6" s="54" t="s">
        <v>1502</v>
      </c>
      <c r="ZW6" s="54" t="s">
        <v>1502</v>
      </c>
      <c r="ZX6" s="919" t="s">
        <v>1502</v>
      </c>
      <c r="ZY6" s="1051" t="s">
        <v>1502</v>
      </c>
      <c r="ZZ6" s="54" t="s">
        <v>1502</v>
      </c>
      <c r="AAA6" s="54" t="s">
        <v>1502</v>
      </c>
      <c r="AAB6" s="1051" t="s">
        <v>1502</v>
      </c>
      <c r="AAC6" s="54" t="s">
        <v>1502</v>
      </c>
      <c r="AAD6" s="1050" t="s">
        <v>1502</v>
      </c>
      <c r="AAE6" s="1050"/>
      <c r="AAF6" s="677"/>
      <c r="AAG6" s="54">
        <v>1.32</v>
      </c>
      <c r="AAH6" s="28">
        <v>1.33</v>
      </c>
      <c r="AAI6" s="54">
        <v>1.38</v>
      </c>
      <c r="AAJ6" s="70">
        <f t="shared" si="120"/>
        <v>1.32</v>
      </c>
      <c r="AAK6" s="54">
        <v>1.39</v>
      </c>
      <c r="AAL6" s="919">
        <v>1.39</v>
      </c>
      <c r="AAM6" s="54">
        <f t="shared" si="121"/>
        <v>1.32</v>
      </c>
      <c r="AAN6" s="1050">
        <v>1.32</v>
      </c>
      <c r="AAO6" s="1050">
        <f t="shared" si="122"/>
        <v>1.32</v>
      </c>
      <c r="AAP6" s="919">
        <v>1.365</v>
      </c>
      <c r="AAQ6" s="54">
        <v>1.33</v>
      </c>
      <c r="AAR6" s="1051">
        <v>1.75</v>
      </c>
      <c r="AAS6" s="1050">
        <f t="shared" si="123"/>
        <v>1.32</v>
      </c>
      <c r="AAT6" s="1050"/>
      <c r="AAU6" s="54">
        <v>1.37</v>
      </c>
      <c r="AAV6" s="28">
        <f t="shared" ref="AAV6:AAV46" si="164">MIN(AAU6,AAS6)</f>
        <v>1.32</v>
      </c>
      <c r="AAW6" s="1051">
        <v>1.34</v>
      </c>
      <c r="AAX6" s="54">
        <v>1.37</v>
      </c>
      <c r="AAY6" s="54">
        <f t="shared" si="124"/>
        <v>1.32</v>
      </c>
      <c r="AAZ6" s="1051">
        <v>1.34</v>
      </c>
      <c r="ABA6" s="919">
        <v>1.33</v>
      </c>
      <c r="ABB6" s="54">
        <v>1.37</v>
      </c>
      <c r="ABC6" s="56">
        <f t="shared" si="125"/>
        <v>1.32</v>
      </c>
      <c r="ABD6" s="1050"/>
      <c r="ABE6" s="677">
        <f t="shared" si="126"/>
        <v>-1</v>
      </c>
      <c r="ABF6" s="56" t="s">
        <v>1502</v>
      </c>
      <c r="ABG6" s="56" t="str">
        <f t="shared" si="9"/>
        <v>NA</v>
      </c>
      <c r="ABH6" s="56" t="s">
        <v>1502</v>
      </c>
      <c r="ABI6" s="56" t="s">
        <v>1502</v>
      </c>
      <c r="ABJ6" s="54" t="str">
        <f t="shared" si="127"/>
        <v>NA</v>
      </c>
      <c r="ABK6" s="1050"/>
      <c r="ABL6" s="677"/>
      <c r="ABM6" s="56" t="s">
        <v>1502</v>
      </c>
      <c r="ABN6" s="56" t="str">
        <f t="shared" si="10"/>
        <v>NA</v>
      </c>
      <c r="ABO6" s="56" t="s">
        <v>1502</v>
      </c>
      <c r="ABP6" s="28" t="s">
        <v>1502</v>
      </c>
      <c r="ABQ6" s="56" t="s">
        <v>1502</v>
      </c>
      <c r="ABR6" s="56" t="str">
        <f t="shared" si="129"/>
        <v>NA</v>
      </c>
      <c r="ABS6" s="1050"/>
      <c r="ABT6" s="677"/>
      <c r="ABU6" s="54" t="s">
        <v>1502</v>
      </c>
      <c r="ABV6" s="56" t="str">
        <f t="shared" si="131"/>
        <v>NA</v>
      </c>
      <c r="ABW6" s="1050" t="s">
        <v>1502</v>
      </c>
      <c r="ABX6" s="54" t="s">
        <v>1502</v>
      </c>
      <c r="ABY6" s="56" t="str">
        <f t="shared" si="132"/>
        <v>NA</v>
      </c>
      <c r="ABZ6" s="919" t="s">
        <v>1502</v>
      </c>
      <c r="ACA6" s="677"/>
      <c r="ACB6" s="9"/>
      <c r="ACC6" s="13"/>
      <c r="ACD6" s="9"/>
      <c r="ACE6" s="63" t="str">
        <f>IF(ISBLANK(BE6),"4.Blocker/Not Executed",IF(AND(BE6&lt;=0%),"1. Better than baseline ",IF(AND(BE6&lt;=10%,BE6&gt;=0%),"2. Within 10% deviation from baseline",IF(AND(BE6&gt;=10%),"3. Missing baseline"))))</f>
        <v xml:space="preserve">1. Better than baseline </v>
      </c>
      <c r="ACF6" s="9" t="str">
        <f>IF(ISBLANK(BZ6),"4.Blocker/Not Executed",IF(AND(BZ6&lt;=0%),"1. Better than baseline ",IF(AND(BZ6&lt;=10%,BZ6&gt;=0%),"2. Within 10% deviation from baseline",IF(AND(BZ6&gt;=10%),"3. Missing baseline"))))</f>
        <v>2. Within 10% deviation from baseline</v>
      </c>
      <c r="ACG6" s="63" t="str">
        <f>IF(ISBLANK(EB6),"4.Blocker/Not Executed",IF(AND(EB6&lt;=0%),"1. Better than baseline ",IF(AND(EB6&lt;=10%,EB6&gt;=0%),"2. Within 10% deviation from baseline",IF(AND(EB6&gt;=10%),"3. Missing baseline"))))</f>
        <v>2. Within 10% deviation from baseline</v>
      </c>
      <c r="ACH6" s="9" t="str">
        <f>IF(ISBLANK(FV6),"4.Blocker/Not Executed",IF(AND(FV6&lt;=0%),"1. Better than baseline ",IF(AND(FV6&lt;=10%,FV6&gt;=0%),"2. Within 10% deviation from baseline",IF(AND(FV6&gt;=10%),"3. Missing baseline"))))</f>
        <v>2. Within 10% deviation from baseline</v>
      </c>
      <c r="ACI6" s="9" t="str">
        <f>IF(ISBLANK(HR6),"4.Blocker/Not Executed",IF(AND(HR6&lt;=0%),"1. Better than baseline ",IF(AND(HR6&lt;=10%,HR6&gt;=0%),"2. Within 10% deviation from baseline",IF(AND(HR6&gt;=10%),"3. Missing baseline"))))</f>
        <v xml:space="preserve">1. Better than baseline </v>
      </c>
      <c r="ACJ6" s="9" t="str">
        <f>IF(ISBLANK(KN6),"4.Blocker/Not Executed",IF(AND(KN6&lt;=0%),"1. Better than baseline ",IF(AND(KN6&lt;=10%,KN6&gt;=0%),"2. Within 10% deviation from baseline",IF(AND(KN6&gt;=10%),"3. Missing baseline"))))</f>
        <v>2. Within 10% deviation from baseline</v>
      </c>
      <c r="ACK6" s="9" t="str">
        <f>IF(ISBLANK(NI6),"4.Blocker/Not Executed",IF(AND(NI6&lt;=0%),"1. Better than baseline ",IF(AND(NI6&lt;=10%,NI6&gt;=0%),"2. Within 10% deviation from baseline",IF(AND(NI6&gt;=10%),"3. Missing baseline"))))</f>
        <v>2. Within 10% deviation from baseline</v>
      </c>
      <c r="ACL6" s="81" t="str">
        <f>IF(ISBLANK(QH6),"4.Blocker/Not Executed",IF(AND(QH6&lt;=0%),"1. Better than baseline ",IF(AND(QH6&lt;=10%,QH6&gt;=0%),"2. Within 10% deviation from baseline",IF(AND(QH6&gt;=10%),"3. Missing baseline"))))</f>
        <v xml:space="preserve">1. Better than baseline </v>
      </c>
      <c r="ACM6" s="81"/>
      <c r="ACN6" s="81" t="str">
        <f>IF(ISBLANK(SK6),"4.Blocker/Not Executed",IF(AND(SK6&lt;=0%),"1. Better than baseline ",IF(AND(SK6&lt;=10%,SK6&gt;=0%),"2. Within 10% deviation from baseline",IF(AND(SK6&gt;=10%),"3. Missing baseline"))))</f>
        <v>3. Missing baseline</v>
      </c>
      <c r="ACO6" s="81" t="str">
        <f t="shared" si="11"/>
        <v>3. Missing baseline</v>
      </c>
      <c r="ACP6" s="81" t="str">
        <f t="shared" si="12"/>
        <v>4.Blocker/Not Executed</v>
      </c>
      <c r="ACQ6" s="9" t="str">
        <f t="shared" si="13"/>
        <v>3. Missing baseline</v>
      </c>
      <c r="ACR6" s="13" t="str">
        <f t="shared" si="14"/>
        <v>3. Missing baseline</v>
      </c>
      <c r="ACS6" s="13" t="str">
        <f t="shared" si="15"/>
        <v>3. Missing baseline</v>
      </c>
      <c r="ACT6" s="13" t="str">
        <f t="shared" si="134"/>
        <v xml:space="preserve">1. Better than baseline </v>
      </c>
    </row>
    <row r="7" spans="1:774" ht="29.5" thickBot="1" x14ac:dyDescent="0.4">
      <c r="B7" s="1676">
        <v>5</v>
      </c>
      <c r="C7" s="1004" t="s">
        <v>17</v>
      </c>
      <c r="D7" s="1004" t="s">
        <v>1254</v>
      </c>
      <c r="E7" s="1004"/>
      <c r="F7" s="1004" t="s">
        <v>2217</v>
      </c>
      <c r="G7" s="183" t="s">
        <v>2220</v>
      </c>
      <c r="H7" s="1677" t="s">
        <v>2221</v>
      </c>
      <c r="I7" s="56" t="s">
        <v>1502</v>
      </c>
      <c r="J7" s="56" t="s">
        <v>1502</v>
      </c>
      <c r="K7" s="56" t="s">
        <v>1502</v>
      </c>
      <c r="L7" s="56" t="s">
        <v>1502</v>
      </c>
      <c r="M7" s="56" t="s">
        <v>1502</v>
      </c>
      <c r="N7" s="56" t="s">
        <v>1502</v>
      </c>
      <c r="O7" s="1678">
        <v>5.82</v>
      </c>
      <c r="P7" s="56" t="s">
        <v>1502</v>
      </c>
      <c r="Q7" s="1678">
        <v>5.82</v>
      </c>
      <c r="R7" s="884">
        <v>6.06</v>
      </c>
      <c r="S7" s="56">
        <v>6.01</v>
      </c>
      <c r="T7" s="56">
        <v>5.82</v>
      </c>
      <c r="U7" s="56">
        <v>6.18</v>
      </c>
      <c r="V7" s="56">
        <v>5.89</v>
      </c>
      <c r="W7" s="56">
        <f>MIN(T7,V7)</f>
        <v>5.82</v>
      </c>
      <c r="X7" s="56">
        <v>6.21</v>
      </c>
      <c r="Y7" s="56">
        <v>5.79</v>
      </c>
      <c r="Z7" s="56">
        <f>MIN(W7,Y7)</f>
        <v>5.79</v>
      </c>
      <c r="AA7" s="56">
        <v>6.13</v>
      </c>
      <c r="AB7" s="56" t="s">
        <v>1159</v>
      </c>
      <c r="AC7" s="56">
        <v>5.86</v>
      </c>
      <c r="AD7" s="56">
        <f>MIN(Z7,AC7)</f>
        <v>5.79</v>
      </c>
      <c r="AE7" s="56">
        <v>5.92</v>
      </c>
      <c r="AF7" s="56">
        <v>5.97</v>
      </c>
      <c r="AG7" s="56">
        <f>MIN(AD7,AF7)</f>
        <v>5.79</v>
      </c>
      <c r="AH7" s="56">
        <v>6.16</v>
      </c>
      <c r="AI7" s="56">
        <v>5.97</v>
      </c>
      <c r="AJ7" s="56">
        <f>MIN(AG7,AI7)</f>
        <v>5.79</v>
      </c>
      <c r="AK7" s="56">
        <v>6.51</v>
      </c>
      <c r="AL7" s="56"/>
      <c r="AM7" s="56"/>
      <c r="AN7" s="56">
        <v>5.82</v>
      </c>
      <c r="AO7" s="56">
        <f>MIN(AJ7,AN7)</f>
        <v>5.79</v>
      </c>
      <c r="AP7" s="56">
        <v>7.12</v>
      </c>
      <c r="AQ7" s="56">
        <v>6.19</v>
      </c>
      <c r="AR7" s="1679">
        <v>5.8</v>
      </c>
      <c r="AS7" s="56">
        <f>MIN(AO7,AR7)</f>
        <v>5.79</v>
      </c>
      <c r="AT7" s="56">
        <v>6.17</v>
      </c>
      <c r="AU7" s="1679">
        <v>7.1</v>
      </c>
      <c r="AV7" s="1679">
        <f>MIN(AS7,AU7)</f>
        <v>5.79</v>
      </c>
      <c r="AW7" s="1679">
        <v>6.98</v>
      </c>
      <c r="AX7" s="1679">
        <v>7.08</v>
      </c>
      <c r="AY7" s="1679" t="s">
        <v>1159</v>
      </c>
      <c r="AZ7" s="1679">
        <v>6.97</v>
      </c>
      <c r="BA7" s="1678">
        <f t="shared" si="16"/>
        <v>5.79</v>
      </c>
      <c r="BB7" s="1680">
        <v>6.44</v>
      </c>
      <c r="BC7" s="66">
        <f t="shared" si="17"/>
        <v>5.79</v>
      </c>
      <c r="BD7" s="1679"/>
      <c r="BE7" s="1146">
        <f t="shared" si="18"/>
        <v>-1</v>
      </c>
      <c r="BF7" s="884" t="s">
        <v>1502</v>
      </c>
      <c r="BG7" s="884" t="s">
        <v>1502</v>
      </c>
      <c r="BH7" s="884" t="s">
        <v>1502</v>
      </c>
      <c r="BI7" s="884" t="s">
        <v>1502</v>
      </c>
      <c r="BJ7" s="884" t="s">
        <v>1502</v>
      </c>
      <c r="BK7" s="215">
        <v>6.4020000000000001</v>
      </c>
      <c r="BL7" s="884" t="s">
        <v>1502</v>
      </c>
      <c r="BM7" s="215">
        <v>6.4020000000000001</v>
      </c>
      <c r="BN7" s="884">
        <v>6.61</v>
      </c>
      <c r="BO7" s="884">
        <v>6.4020000000000001</v>
      </c>
      <c r="BP7" s="884">
        <v>6.4</v>
      </c>
      <c r="BQ7" s="884">
        <v>6.51</v>
      </c>
      <c r="BR7" s="884">
        <f>MIN(BO7,BQ7)</f>
        <v>6.4020000000000001</v>
      </c>
      <c r="BS7" s="884">
        <v>6.39</v>
      </c>
      <c r="BT7" s="884">
        <v>6.77</v>
      </c>
      <c r="BU7" s="884">
        <f>MIN(BR7,BT7)</f>
        <v>6.4020000000000001</v>
      </c>
      <c r="BV7" s="884">
        <v>6.56</v>
      </c>
      <c r="BW7" s="884">
        <f>MIN(BU7,BV7)</f>
        <v>6.4020000000000001</v>
      </c>
      <c r="BX7" s="884" t="s">
        <v>1159</v>
      </c>
      <c r="BY7" s="884">
        <v>6.39</v>
      </c>
      <c r="BZ7" s="888">
        <f>(BY7-BW7)/BW7</f>
        <v>-1.8744142455483371E-3</v>
      </c>
      <c r="CA7" s="136" t="s">
        <v>1502</v>
      </c>
      <c r="CB7" s="136" t="s">
        <v>1502</v>
      </c>
      <c r="CC7" s="136" t="s">
        <v>1502</v>
      </c>
      <c r="CD7" s="136" t="s">
        <v>1502</v>
      </c>
      <c r="CE7" s="136" t="s">
        <v>1502</v>
      </c>
      <c r="CF7" s="136" t="s">
        <v>1502</v>
      </c>
      <c r="CG7" s="136" t="s">
        <v>1502</v>
      </c>
      <c r="CH7" s="215">
        <v>6.4020000000000001</v>
      </c>
      <c r="CI7" s="215" t="s">
        <v>1502</v>
      </c>
      <c r="CJ7" s="215">
        <v>6.4020000000000001</v>
      </c>
      <c r="CK7" s="884">
        <v>6.36</v>
      </c>
      <c r="CL7" s="215" t="s">
        <v>1502</v>
      </c>
      <c r="CM7" s="884">
        <f>MIN(CJ7,CL7)</f>
        <v>6.4020000000000001</v>
      </c>
      <c r="CN7" s="884">
        <v>6.31</v>
      </c>
      <c r="CO7" s="884">
        <v>6.56</v>
      </c>
      <c r="CP7" s="884">
        <f>MIN(CM7,CO7)</f>
        <v>6.4020000000000001</v>
      </c>
      <c r="CQ7" s="884">
        <v>6.66</v>
      </c>
      <c r="CR7" s="884">
        <v>6.63</v>
      </c>
      <c r="CS7" s="884">
        <f>MIN(CP7,CR7)</f>
        <v>6.4020000000000001</v>
      </c>
      <c r="CT7" s="884">
        <v>6.52</v>
      </c>
      <c r="CU7" s="884">
        <v>6.47</v>
      </c>
      <c r="CV7" s="884">
        <f>MIN(CS7,CU7)</f>
        <v>6.4020000000000001</v>
      </c>
      <c r="CW7" s="884"/>
      <c r="CX7" s="884">
        <v>6.64</v>
      </c>
      <c r="CY7" s="884">
        <v>6.55</v>
      </c>
      <c r="CZ7" s="884">
        <f>MIN(CV7,CY7)</f>
        <v>6.4020000000000001</v>
      </c>
      <c r="DA7" s="884">
        <v>6.6</v>
      </c>
      <c r="DB7" s="884">
        <v>6.78</v>
      </c>
      <c r="DC7" s="884">
        <v>6.55</v>
      </c>
      <c r="DD7" s="884">
        <f>MIN(CZ7,DC7)</f>
        <v>6.4020000000000001</v>
      </c>
      <c r="DE7" s="884">
        <v>6.7</v>
      </c>
      <c r="DF7" s="884">
        <v>6.79</v>
      </c>
      <c r="DG7" s="884">
        <v>6.61</v>
      </c>
      <c r="DH7" s="884"/>
      <c r="DI7" s="884"/>
      <c r="DJ7" s="884">
        <v>6.73</v>
      </c>
      <c r="DK7" s="884">
        <f>MIN(DD7,DJ7)</f>
        <v>6.4020000000000001</v>
      </c>
      <c r="DL7" s="884">
        <v>6.76</v>
      </c>
      <c r="DM7" s="1681">
        <v>6.8</v>
      </c>
      <c r="DN7" s="884">
        <f>MIN(DK7,DM7)</f>
        <v>6.4020000000000001</v>
      </c>
      <c r="DO7" s="884">
        <v>6.83</v>
      </c>
      <c r="DP7" s="1681">
        <v>6.91</v>
      </c>
      <c r="DQ7" s="884">
        <f>MIN(DN7,DP7)</f>
        <v>6.4020000000000001</v>
      </c>
      <c r="DR7" s="884">
        <v>8.17</v>
      </c>
      <c r="DS7" s="884">
        <v>7.14</v>
      </c>
      <c r="DT7" s="1681">
        <v>8.2100000000000009</v>
      </c>
      <c r="DU7" s="1681">
        <f t="shared" si="2"/>
        <v>6.4020000000000001</v>
      </c>
      <c r="DV7" s="132">
        <v>8.11</v>
      </c>
      <c r="DW7" s="56">
        <f t="shared" si="19"/>
        <v>6.4020000000000001</v>
      </c>
      <c r="DX7" s="1678">
        <v>8.1</v>
      </c>
      <c r="DY7" s="1681">
        <v>8.8000000000000007</v>
      </c>
      <c r="DZ7" s="56">
        <f t="shared" si="20"/>
        <v>6.4020000000000001</v>
      </c>
      <c r="EA7" s="1681"/>
      <c r="EB7" s="357">
        <f t="shared" si="21"/>
        <v>0.37457044673539525</v>
      </c>
      <c r="EC7" s="215" t="s">
        <v>1502</v>
      </c>
      <c r="ED7" s="215" t="s">
        <v>1502</v>
      </c>
      <c r="EE7" s="215" t="s">
        <v>1502</v>
      </c>
      <c r="EF7" s="215" t="s">
        <v>1502</v>
      </c>
      <c r="EG7" s="215" t="s">
        <v>1502</v>
      </c>
      <c r="EH7" s="215" t="s">
        <v>1502</v>
      </c>
      <c r="EI7" s="215" t="s">
        <v>1502</v>
      </c>
      <c r="EJ7" s="215">
        <v>6.4020000000000001</v>
      </c>
      <c r="EK7" s="884">
        <v>5.92</v>
      </c>
      <c r="EL7" s="215">
        <v>6.4020000000000001</v>
      </c>
      <c r="EM7" s="215">
        <f>MIN(EJ7,EL7)</f>
        <v>6.4020000000000001</v>
      </c>
      <c r="EN7" s="884">
        <v>6.54</v>
      </c>
      <c r="EO7" s="884">
        <v>6.2</v>
      </c>
      <c r="EP7" s="884">
        <f>MIN(EM7,EO7)</f>
        <v>6.2</v>
      </c>
      <c r="EQ7" s="884">
        <v>6.3</v>
      </c>
      <c r="ER7" s="884">
        <f>MIN(EP7,EQ7)</f>
        <v>6.2</v>
      </c>
      <c r="ES7" s="884">
        <v>6.35</v>
      </c>
      <c r="ET7" s="884">
        <v>6.42</v>
      </c>
      <c r="EU7" s="884">
        <v>6.29</v>
      </c>
      <c r="EV7" s="884">
        <f>MIN(ER7,EU7)</f>
        <v>6.2</v>
      </c>
      <c r="EW7" s="884">
        <v>6.5</v>
      </c>
      <c r="EX7" s="884">
        <v>6.51</v>
      </c>
      <c r="EY7" s="884">
        <v>6.25</v>
      </c>
      <c r="EZ7" s="884">
        <f>MIN(EV7,EY7)</f>
        <v>6.2</v>
      </c>
      <c r="FA7" s="884">
        <v>6.59</v>
      </c>
      <c r="FB7" s="884">
        <v>6.61</v>
      </c>
      <c r="FC7" s="884">
        <f>MIN(EZ7,FB7)</f>
        <v>6.2</v>
      </c>
      <c r="FD7" s="884">
        <v>6.61</v>
      </c>
      <c r="FE7" s="884">
        <v>6.61</v>
      </c>
      <c r="FF7" s="884"/>
      <c r="FG7" s="884">
        <f>MIN(FC7,FE7)</f>
        <v>6.2</v>
      </c>
      <c r="FH7" s="884">
        <v>6.64</v>
      </c>
      <c r="FI7" s="1681">
        <v>6.59</v>
      </c>
      <c r="FJ7" s="884">
        <f>MIN(FG7,FI7)</f>
        <v>6.2</v>
      </c>
      <c r="FK7" s="884">
        <v>6.69</v>
      </c>
      <c r="FL7" s="1099">
        <v>8.44</v>
      </c>
      <c r="FM7" s="1099">
        <f>MIN(FJ7,FL7)</f>
        <v>6.2</v>
      </c>
      <c r="FN7" s="1099">
        <v>8.48</v>
      </c>
      <c r="FO7" s="1099">
        <v>8.44</v>
      </c>
      <c r="FP7" s="1099">
        <v>8.2569999999999997</v>
      </c>
      <c r="FQ7" s="1681">
        <f t="shared" si="3"/>
        <v>6.2</v>
      </c>
      <c r="FR7" s="1681">
        <v>8.6479999999999997</v>
      </c>
      <c r="FS7" s="66">
        <f t="shared" si="137"/>
        <v>6.2</v>
      </c>
      <c r="FT7" s="1682">
        <v>8.6430000000000007</v>
      </c>
      <c r="FU7" s="1682">
        <v>10.62</v>
      </c>
      <c r="FV7" s="357">
        <f t="shared" si="22"/>
        <v>0.71290322580645149</v>
      </c>
      <c r="FW7" s="215" t="s">
        <v>1502</v>
      </c>
      <c r="FX7" s="215" t="s">
        <v>1502</v>
      </c>
      <c r="FY7" s="215" t="s">
        <v>1502</v>
      </c>
      <c r="FZ7" s="215" t="s">
        <v>1502</v>
      </c>
      <c r="GA7" s="215" t="s">
        <v>1502</v>
      </c>
      <c r="GB7" s="215" t="s">
        <v>1502</v>
      </c>
      <c r="GC7" s="215">
        <v>6.4020000000000001</v>
      </c>
      <c r="GD7" s="215" t="s">
        <v>1502</v>
      </c>
      <c r="GE7" s="215">
        <v>6.4020000000000001</v>
      </c>
      <c r="GF7" s="215">
        <v>5.86</v>
      </c>
      <c r="GG7" s="215">
        <v>6.4020000000000001</v>
      </c>
      <c r="GH7" s="215">
        <v>5.86</v>
      </c>
      <c r="GI7" s="215">
        <v>5.98</v>
      </c>
      <c r="GJ7" s="215">
        <f>MIN(GG7,GI7)</f>
        <v>5.98</v>
      </c>
      <c r="GK7" s="215">
        <v>5.8</v>
      </c>
      <c r="GL7" s="215">
        <v>5.98</v>
      </c>
      <c r="GM7" s="884">
        <v>5.87</v>
      </c>
      <c r="GN7" s="884">
        <v>5.82</v>
      </c>
      <c r="GO7" s="884">
        <f>MIN(GL7,GN7)</f>
        <v>5.82</v>
      </c>
      <c r="GP7" s="884">
        <v>5.84</v>
      </c>
      <c r="GQ7" s="884">
        <v>5.83</v>
      </c>
      <c r="GR7" s="884">
        <f>MIN(GO7,GQ7)</f>
        <v>5.82</v>
      </c>
      <c r="GS7" s="884">
        <v>6.31</v>
      </c>
      <c r="GT7" s="884">
        <v>5.83</v>
      </c>
      <c r="GU7" s="884">
        <f>MIN(GR7,GT7)</f>
        <v>5.82</v>
      </c>
      <c r="GV7" s="884">
        <v>6.1</v>
      </c>
      <c r="GW7" s="884">
        <v>5.92</v>
      </c>
      <c r="GX7" s="1681"/>
      <c r="GY7" s="1681"/>
      <c r="GZ7" s="884">
        <f>MIN(GU7,GW7)</f>
        <v>5.82</v>
      </c>
      <c r="HA7" s="884">
        <v>6.02</v>
      </c>
      <c r="HB7" s="1681">
        <v>5.83</v>
      </c>
      <c r="HC7" s="884">
        <f>MIN(GZ7,HB7)</f>
        <v>5.82</v>
      </c>
      <c r="HD7" s="884">
        <v>6.21</v>
      </c>
      <c r="HE7" s="1681">
        <v>6.91</v>
      </c>
      <c r="HF7" s="884">
        <f>MIN(HC7,HE7)</f>
        <v>5.82</v>
      </c>
      <c r="HG7" s="884">
        <v>6.79</v>
      </c>
      <c r="HH7" s="884">
        <v>6.69</v>
      </c>
      <c r="HI7" s="884">
        <v>6.89</v>
      </c>
      <c r="HJ7" s="1681">
        <f t="shared" si="4"/>
        <v>5.82</v>
      </c>
      <c r="HK7" s="1681">
        <v>6.88</v>
      </c>
      <c r="HL7" s="1051">
        <f t="shared" si="23"/>
        <v>5.82</v>
      </c>
      <c r="HM7" s="1679">
        <v>6.91</v>
      </c>
      <c r="HN7" s="1052">
        <f t="shared" si="24"/>
        <v>5.82</v>
      </c>
      <c r="HO7" s="1052">
        <v>7.4980000000000002</v>
      </c>
      <c r="HP7" s="1052">
        <f t="shared" si="25"/>
        <v>5.82</v>
      </c>
      <c r="HQ7" s="1052"/>
      <c r="HR7" s="357">
        <f t="shared" si="26"/>
        <v>-1</v>
      </c>
      <c r="HS7" s="186" t="s">
        <v>1502</v>
      </c>
      <c r="HT7" s="186" t="s">
        <v>1502</v>
      </c>
      <c r="HU7" s="186" t="s">
        <v>1502</v>
      </c>
      <c r="HV7" s="186" t="s">
        <v>1502</v>
      </c>
      <c r="HW7" s="186" t="s">
        <v>1502</v>
      </c>
      <c r="HX7" s="186" t="s">
        <v>1502</v>
      </c>
      <c r="HY7" s="186" t="s">
        <v>1502</v>
      </c>
      <c r="HZ7" s="186" t="s">
        <v>1502</v>
      </c>
      <c r="IA7" s="215">
        <v>6.4020000000000001</v>
      </c>
      <c r="IB7" s="884">
        <v>5.96</v>
      </c>
      <c r="IC7" s="884">
        <v>6.4020000000000001</v>
      </c>
      <c r="ID7" s="884">
        <v>7.45</v>
      </c>
      <c r="IE7" s="884">
        <v>7.77</v>
      </c>
      <c r="IF7" s="884">
        <f>MIN(IC7,IE7)</f>
        <v>6.4020000000000001</v>
      </c>
      <c r="IG7" s="884">
        <v>7.68</v>
      </c>
      <c r="IH7" s="884">
        <v>7.73</v>
      </c>
      <c r="II7" s="884">
        <f>MIN(IF7,IH7)</f>
        <v>6.4020000000000001</v>
      </c>
      <c r="IJ7" s="884">
        <v>7.72</v>
      </c>
      <c r="IK7" s="884">
        <v>7.72</v>
      </c>
      <c r="IL7" s="884">
        <f>MIN(II7,IK7)</f>
        <v>6.4020000000000001</v>
      </c>
      <c r="IM7" s="884">
        <v>7.47</v>
      </c>
      <c r="IN7" s="884">
        <v>7.6</v>
      </c>
      <c r="IO7" s="884">
        <f>MIN(IL7,IN7)</f>
        <v>6.4020000000000001</v>
      </c>
      <c r="IP7" s="884">
        <v>7.62</v>
      </c>
      <c r="IQ7" s="884">
        <v>7.55</v>
      </c>
      <c r="IR7" s="884">
        <v>7.6</v>
      </c>
      <c r="IS7" s="884">
        <f>MIN(IO7,IR7)</f>
        <v>6.4020000000000001</v>
      </c>
      <c r="IT7" s="884">
        <v>7.73</v>
      </c>
      <c r="IU7" s="1681">
        <v>7.54</v>
      </c>
      <c r="IV7" s="1681"/>
      <c r="IW7" s="1681"/>
      <c r="IX7" s="884">
        <f>MIN(IS7,IU7)</f>
        <v>6.4020000000000001</v>
      </c>
      <c r="IY7" s="884">
        <v>7.53</v>
      </c>
      <c r="IZ7" s="1681">
        <v>7.2309999999999999</v>
      </c>
      <c r="JA7" s="884">
        <f>MIN(IX7,IZ7)</f>
        <v>6.4020000000000001</v>
      </c>
      <c r="JB7" s="884">
        <v>7.99</v>
      </c>
      <c r="JC7" s="884">
        <v>8.33</v>
      </c>
      <c r="JD7" s="1681">
        <v>8.34</v>
      </c>
      <c r="JE7" s="884">
        <f>MIN(JA7,JD7)</f>
        <v>6.4020000000000001</v>
      </c>
      <c r="JF7" s="884">
        <v>8.5</v>
      </c>
      <c r="JG7" s="1681">
        <v>8.99</v>
      </c>
      <c r="JH7" s="1681">
        <v>8.74</v>
      </c>
      <c r="JI7" s="1681">
        <f>MIN(JE7,JH7)</f>
        <v>6.4020000000000001</v>
      </c>
      <c r="JJ7" s="1681">
        <v>8.5299999999999994</v>
      </c>
      <c r="JK7" s="56">
        <f t="shared" si="27"/>
        <v>6.4020000000000001</v>
      </c>
      <c r="JL7" s="1678">
        <v>9.42</v>
      </c>
      <c r="JM7" s="1678">
        <v>9.43</v>
      </c>
      <c r="JN7" s="1052">
        <f t="shared" si="28"/>
        <v>6.4020000000000001</v>
      </c>
      <c r="JO7" s="1679">
        <v>12.8</v>
      </c>
      <c r="JP7" s="1052">
        <v>9.31</v>
      </c>
      <c r="JQ7" s="1052">
        <f t="shared" si="29"/>
        <v>6.4020000000000001</v>
      </c>
      <c r="JR7" s="1052">
        <v>9.81</v>
      </c>
      <c r="JS7" s="1052">
        <f t="shared" si="30"/>
        <v>6.4020000000000001</v>
      </c>
      <c r="JT7" s="1052">
        <v>12.35</v>
      </c>
      <c r="JU7" s="56">
        <v>12.3</v>
      </c>
      <c r="JV7" s="56">
        <f t="shared" si="31"/>
        <v>6.4020000000000001</v>
      </c>
      <c r="JW7" s="1052">
        <v>12.08</v>
      </c>
      <c r="JX7" s="1051">
        <v>12.28</v>
      </c>
      <c r="JY7" s="1052">
        <f t="shared" si="32"/>
        <v>6.4020000000000001</v>
      </c>
      <c r="JZ7" s="1052">
        <v>12.29</v>
      </c>
      <c r="KA7" s="1051">
        <v>11.811</v>
      </c>
      <c r="KB7" s="1052">
        <f t="shared" si="138"/>
        <v>6.4020000000000001</v>
      </c>
      <c r="KC7" s="1052">
        <v>11.63</v>
      </c>
      <c r="KD7" s="1051">
        <v>8.49</v>
      </c>
      <c r="KE7" s="1052">
        <f t="shared" si="139"/>
        <v>6.4020000000000001</v>
      </c>
      <c r="KF7" s="1052"/>
      <c r="KG7" s="1051">
        <v>8.9</v>
      </c>
      <c r="KH7" s="1052">
        <f t="shared" si="135"/>
        <v>6.4020000000000001</v>
      </c>
      <c r="KI7" s="1051">
        <v>9.0250000000000004</v>
      </c>
      <c r="KJ7" s="1051">
        <f t="shared" si="33"/>
        <v>6.4020000000000001</v>
      </c>
      <c r="KK7" s="1051">
        <v>10</v>
      </c>
      <c r="KL7" s="1051">
        <f t="shared" si="34"/>
        <v>6.4020000000000001</v>
      </c>
      <c r="KM7" s="1051">
        <v>11.64</v>
      </c>
      <c r="KN7" s="357">
        <f t="shared" si="5"/>
        <v>0.81818181818181823</v>
      </c>
      <c r="KO7" s="186" t="s">
        <v>1502</v>
      </c>
      <c r="KP7" s="186" t="s">
        <v>1502</v>
      </c>
      <c r="KQ7" s="186" t="s">
        <v>1502</v>
      </c>
      <c r="KR7" s="186" t="s">
        <v>1502</v>
      </c>
      <c r="KS7" s="186" t="s">
        <v>1502</v>
      </c>
      <c r="KT7" s="186" t="s">
        <v>1502</v>
      </c>
      <c r="KU7" s="186" t="s">
        <v>1502</v>
      </c>
      <c r="KV7" s="215">
        <v>5</v>
      </c>
      <c r="KW7" s="186">
        <v>6.3</v>
      </c>
      <c r="KX7" s="186" t="s">
        <v>1502</v>
      </c>
      <c r="KY7" s="186">
        <f>MIN(KV7,KX7)</f>
        <v>5</v>
      </c>
      <c r="KZ7" s="186">
        <v>7.03</v>
      </c>
      <c r="LA7" s="186">
        <v>7.23</v>
      </c>
      <c r="LB7" s="186">
        <f>MIN(KY7,LA7)</f>
        <v>5</v>
      </c>
      <c r="LC7" s="186">
        <v>7.31</v>
      </c>
      <c r="LD7" s="186">
        <f>MIN(LB7,LC7)</f>
        <v>5</v>
      </c>
      <c r="LE7" s="186">
        <v>7.25</v>
      </c>
      <c r="LF7" s="186">
        <v>7.28</v>
      </c>
      <c r="LG7" s="186">
        <v>7.29</v>
      </c>
      <c r="LH7" s="186">
        <f>MIN(LD7,LG7)</f>
        <v>5</v>
      </c>
      <c r="LI7" s="186">
        <v>7.43</v>
      </c>
      <c r="LJ7" s="186">
        <v>7.68</v>
      </c>
      <c r="LK7" s="186">
        <f>MIN(LH7,LJ7)</f>
        <v>5</v>
      </c>
      <c r="LL7" s="186">
        <v>7.71</v>
      </c>
      <c r="LM7" s="186">
        <v>7.68</v>
      </c>
      <c r="LN7" s="215">
        <f>MIN(LK7,LM7)</f>
        <v>5</v>
      </c>
      <c r="LO7" s="186">
        <v>7.95</v>
      </c>
      <c r="LP7" s="186">
        <v>8.1999999999999993</v>
      </c>
      <c r="LQ7" s="1681"/>
      <c r="LR7" s="1681"/>
      <c r="LS7" s="1681">
        <v>7.73</v>
      </c>
      <c r="LT7" s="215">
        <f>MIN(LN7,LS7)</f>
        <v>5</v>
      </c>
      <c r="LU7" s="186">
        <v>8.77</v>
      </c>
      <c r="LV7" s="1681">
        <v>7.81</v>
      </c>
      <c r="LW7" s="884">
        <f>MIN(LT7,LV7)</f>
        <v>5</v>
      </c>
      <c r="LX7" s="884">
        <v>7.91</v>
      </c>
      <c r="LY7" s="1681">
        <v>8.89</v>
      </c>
      <c r="LZ7" s="1681">
        <f>MIN(LW7,LY7)</f>
        <v>5</v>
      </c>
      <c r="MA7" s="884">
        <v>8.7200000000000006</v>
      </c>
      <c r="MB7" s="884">
        <v>8.52</v>
      </c>
      <c r="MC7" s="884">
        <v>7.94</v>
      </c>
      <c r="MD7" s="1681">
        <v>9.0299999999999994</v>
      </c>
      <c r="ME7" s="1681">
        <f t="shared" si="35"/>
        <v>5</v>
      </c>
      <c r="MF7" s="1681">
        <v>8.8800000000000008</v>
      </c>
      <c r="MG7" s="1052">
        <f t="shared" si="36"/>
        <v>5</v>
      </c>
      <c r="MH7" s="1052">
        <v>9.11</v>
      </c>
      <c r="MI7" s="1052">
        <f t="shared" si="37"/>
        <v>5</v>
      </c>
      <c r="MJ7" s="1052">
        <v>9.76</v>
      </c>
      <c r="MK7" s="1052">
        <f t="shared" si="38"/>
        <v>5</v>
      </c>
      <c r="ML7" s="1051">
        <v>9.7799999999999994</v>
      </c>
      <c r="MM7" s="1051">
        <v>10.26</v>
      </c>
      <c r="MN7" s="1051">
        <f t="shared" si="39"/>
        <v>5</v>
      </c>
      <c r="MO7" s="1051">
        <v>10.43</v>
      </c>
      <c r="MP7" s="1051">
        <v>9.8800000000000008</v>
      </c>
      <c r="MQ7" s="1051">
        <v>10.19</v>
      </c>
      <c r="MR7" s="1051">
        <f t="shared" si="40"/>
        <v>5</v>
      </c>
      <c r="MS7" s="1052">
        <v>11.53</v>
      </c>
      <c r="MT7" s="1051">
        <v>10.14</v>
      </c>
      <c r="MU7" s="1052">
        <f t="shared" si="140"/>
        <v>5</v>
      </c>
      <c r="MV7" s="1052">
        <v>10.27</v>
      </c>
      <c r="MW7" s="1052">
        <v>7.49</v>
      </c>
      <c r="MX7" s="1052">
        <f t="shared" si="141"/>
        <v>5</v>
      </c>
      <c r="MY7" s="1052">
        <v>7.8</v>
      </c>
      <c r="MZ7" s="1052">
        <v>8.01</v>
      </c>
      <c r="NA7" s="1051">
        <f>MIN(MX7,MZ7)</f>
        <v>5</v>
      </c>
      <c r="NB7" s="1051">
        <v>7.81</v>
      </c>
      <c r="NC7" s="1051">
        <v>7.76</v>
      </c>
      <c r="ND7" s="1051">
        <f t="shared" si="42"/>
        <v>5</v>
      </c>
      <c r="NE7" s="1051">
        <v>8</v>
      </c>
      <c r="NF7" s="56">
        <v>8.2100000000000009</v>
      </c>
      <c r="NG7" s="1051">
        <f t="shared" si="43"/>
        <v>5</v>
      </c>
      <c r="NH7" s="1051">
        <v>9.2629999999999999</v>
      </c>
      <c r="NI7" s="357">
        <f t="shared" si="44"/>
        <v>0.85260000000000002</v>
      </c>
      <c r="NJ7" s="215" t="s">
        <v>1502</v>
      </c>
      <c r="NK7" s="215" t="s">
        <v>1502</v>
      </c>
      <c r="NL7" s="215" t="s">
        <v>1502</v>
      </c>
      <c r="NM7" s="215" t="s">
        <v>1502</v>
      </c>
      <c r="NN7" s="215">
        <v>6.4020000000000001</v>
      </c>
      <c r="NO7" s="186">
        <v>5.83</v>
      </c>
      <c r="NP7" s="186">
        <v>6.39</v>
      </c>
      <c r="NQ7" s="215" t="s">
        <v>1502</v>
      </c>
      <c r="NR7" s="215">
        <f>MIN(NN7,NQ7)</f>
        <v>6.4020000000000001</v>
      </c>
      <c r="NS7" s="186">
        <v>6.31</v>
      </c>
      <c r="NT7" s="186">
        <v>6.2</v>
      </c>
      <c r="NU7" s="186">
        <v>6.2</v>
      </c>
      <c r="NV7" s="186">
        <f>MIN(NR7,NU7)</f>
        <v>6.2</v>
      </c>
      <c r="NW7" s="186">
        <v>6.04</v>
      </c>
      <c r="NX7" s="186">
        <f>MIN(NV7,NW7)</f>
        <v>6.04</v>
      </c>
      <c r="NY7" s="186">
        <v>5.96</v>
      </c>
      <c r="NZ7" s="186">
        <v>6.02</v>
      </c>
      <c r="OA7" s="186">
        <f>MIN(NX7,NZ7)</f>
        <v>6.02</v>
      </c>
      <c r="OB7" s="186">
        <v>6.15</v>
      </c>
      <c r="OC7" s="186">
        <v>6.16</v>
      </c>
      <c r="OD7" s="186">
        <v>6.05</v>
      </c>
      <c r="OE7" s="186">
        <f>MIN(OA7,OD7)</f>
        <v>6.02</v>
      </c>
      <c r="OF7" s="186">
        <v>6.05</v>
      </c>
      <c r="OG7" s="186">
        <f>MIN(OE7,OF7)</f>
        <v>6.02</v>
      </c>
      <c r="OH7" s="186">
        <v>6.09</v>
      </c>
      <c r="OI7" s="884">
        <v>6.07</v>
      </c>
      <c r="OJ7" s="884"/>
      <c r="OK7" s="884"/>
      <c r="OL7" s="186">
        <f>MIN(OG7,OI7)</f>
        <v>6.02</v>
      </c>
      <c r="OM7" s="186">
        <v>6.03</v>
      </c>
      <c r="ON7" s="884">
        <v>6.26</v>
      </c>
      <c r="OO7" s="884">
        <f>MIN(OL7,ON7)</f>
        <v>6.02</v>
      </c>
      <c r="OP7" s="884">
        <v>5.87</v>
      </c>
      <c r="OQ7" s="1681">
        <v>6.47</v>
      </c>
      <c r="OR7" s="1681">
        <f>MIN(OO7,OQ7)</f>
        <v>6.02</v>
      </c>
      <c r="OS7" s="884">
        <v>6.46</v>
      </c>
      <c r="OT7" s="884">
        <v>6.4</v>
      </c>
      <c r="OU7" s="1681">
        <v>6.47</v>
      </c>
      <c r="OV7" s="1681">
        <f t="shared" si="45"/>
        <v>6.02</v>
      </c>
      <c r="OW7" s="1681">
        <v>5.96</v>
      </c>
      <c r="OX7" s="1099">
        <v>5.8985999999999992</v>
      </c>
      <c r="OY7" s="186">
        <v>6.27</v>
      </c>
      <c r="OZ7" s="56">
        <f t="shared" si="46"/>
        <v>6.02</v>
      </c>
      <c r="PA7" s="1051">
        <v>6.3</v>
      </c>
      <c r="PB7" s="1683">
        <v>6.24</v>
      </c>
      <c r="PC7" s="1052">
        <f t="shared" si="47"/>
        <v>6.02</v>
      </c>
      <c r="PD7" s="1681">
        <v>6.03</v>
      </c>
      <c r="PE7" s="371">
        <v>7.3</v>
      </c>
      <c r="PF7" s="1052">
        <f t="shared" si="48"/>
        <v>6.02</v>
      </c>
      <c r="PG7" s="1052">
        <v>6.48</v>
      </c>
      <c r="PH7" s="1052">
        <f t="shared" si="49"/>
        <v>6.02</v>
      </c>
      <c r="PI7" s="1052">
        <v>6.45</v>
      </c>
      <c r="PJ7" s="1051">
        <v>6.53</v>
      </c>
      <c r="PK7" s="1052">
        <f t="shared" si="50"/>
        <v>6.02</v>
      </c>
      <c r="PL7" s="1052"/>
      <c r="PM7" s="1051">
        <v>6.53</v>
      </c>
      <c r="PN7" s="1051">
        <f t="shared" si="51"/>
        <v>6.02</v>
      </c>
      <c r="PO7" s="1051"/>
      <c r="PP7" s="1051">
        <v>6.04</v>
      </c>
      <c r="PQ7" s="1051">
        <f t="shared" si="142"/>
        <v>6.02</v>
      </c>
      <c r="PR7" s="1051">
        <v>6.04</v>
      </c>
      <c r="PS7" s="1051">
        <v>6.2069999999999999</v>
      </c>
      <c r="PT7" s="1051">
        <f t="shared" si="143"/>
        <v>6.02</v>
      </c>
      <c r="PU7" s="1051">
        <v>6.2670000000000003</v>
      </c>
      <c r="PV7" s="1051">
        <f t="shared" si="52"/>
        <v>6.02</v>
      </c>
      <c r="PW7" s="1051">
        <v>6.5</v>
      </c>
      <c r="PX7" s="1051">
        <v>6.29</v>
      </c>
      <c r="PY7" s="1051">
        <f t="shared" si="53"/>
        <v>6.02</v>
      </c>
      <c r="PZ7" s="1051">
        <v>6.5</v>
      </c>
      <c r="QA7" s="1051">
        <f t="shared" si="54"/>
        <v>6.02</v>
      </c>
      <c r="QB7" s="1051">
        <v>6.45</v>
      </c>
      <c r="QC7" s="1051">
        <f t="shared" si="55"/>
        <v>6.02</v>
      </c>
      <c r="QD7" s="1051">
        <v>6.47</v>
      </c>
      <c r="QE7" s="1051">
        <v>6.52</v>
      </c>
      <c r="QF7" s="1051">
        <f t="shared" si="56"/>
        <v>6.02</v>
      </c>
      <c r="QG7" s="1051"/>
      <c r="QH7" s="357">
        <f t="shared" si="57"/>
        <v>-1</v>
      </c>
      <c r="QI7" s="186">
        <v>5.67</v>
      </c>
      <c r="QJ7" s="186">
        <v>5.63</v>
      </c>
      <c r="QK7" s="186">
        <f>MIN(QI7,QJ7)</f>
        <v>5.63</v>
      </c>
      <c r="QL7" s="186">
        <v>5.7</v>
      </c>
      <c r="QM7" s="884">
        <v>6.01</v>
      </c>
      <c r="QN7" s="884">
        <f>MIN(QK7,QM7)</f>
        <v>5.63</v>
      </c>
      <c r="QO7" s="884">
        <v>5.36</v>
      </c>
      <c r="QP7" s="1681">
        <v>5.61</v>
      </c>
      <c r="QQ7" s="884">
        <f>MIN(QN7,QP7)</f>
        <v>5.61</v>
      </c>
      <c r="QR7" s="884">
        <v>5.67</v>
      </c>
      <c r="QS7" s="884">
        <v>5.65</v>
      </c>
      <c r="QT7" s="884">
        <v>5.41</v>
      </c>
      <c r="QU7" s="1681">
        <v>5.65</v>
      </c>
      <c r="QV7" s="1681">
        <f t="shared" si="58"/>
        <v>5.61</v>
      </c>
      <c r="QW7" s="1681">
        <v>5.89</v>
      </c>
      <c r="QX7" s="1052">
        <f t="shared" si="59"/>
        <v>5.61</v>
      </c>
      <c r="QY7" s="1681">
        <v>7.67</v>
      </c>
      <c r="QZ7" s="1052">
        <v>8.76</v>
      </c>
      <c r="RA7" s="1051">
        <f t="shared" si="60"/>
        <v>5.61</v>
      </c>
      <c r="RB7" s="1052">
        <v>6.07</v>
      </c>
      <c r="RC7" s="1052">
        <f t="shared" si="61"/>
        <v>5.61</v>
      </c>
      <c r="RD7" s="1051">
        <v>6.07</v>
      </c>
      <c r="RE7" s="1051">
        <v>6.08</v>
      </c>
      <c r="RF7" s="1051">
        <v>5.64</v>
      </c>
      <c r="RG7" s="1051">
        <f t="shared" si="62"/>
        <v>5.61</v>
      </c>
      <c r="RH7" s="1051">
        <v>5.67</v>
      </c>
      <c r="RI7" s="1051">
        <v>5.65</v>
      </c>
      <c r="RJ7" s="56">
        <f t="shared" si="63"/>
        <v>5.61</v>
      </c>
      <c r="RK7" s="1051"/>
      <c r="RL7" s="56">
        <v>5.71</v>
      </c>
      <c r="RM7" s="1051">
        <f t="shared" si="144"/>
        <v>5.61</v>
      </c>
      <c r="RN7" s="1051">
        <v>5.66</v>
      </c>
      <c r="RO7" s="1051">
        <f t="shared" si="145"/>
        <v>5.61</v>
      </c>
      <c r="RP7" s="1051">
        <v>6.05</v>
      </c>
      <c r="RQ7" s="1051">
        <v>5.9089999999999998</v>
      </c>
      <c r="RR7" s="1051">
        <f t="shared" si="64"/>
        <v>5.61</v>
      </c>
      <c r="RS7" s="1051">
        <v>5.93</v>
      </c>
      <c r="RT7" s="1051">
        <v>6.06</v>
      </c>
      <c r="RU7" s="1051">
        <f t="shared" si="65"/>
        <v>5.61</v>
      </c>
      <c r="RV7" s="56">
        <v>6.08</v>
      </c>
      <c r="RW7" s="1051">
        <f t="shared" si="66"/>
        <v>5.61</v>
      </c>
      <c r="RX7" s="56">
        <v>6.07</v>
      </c>
      <c r="RY7" s="1051">
        <f t="shared" si="67"/>
        <v>5.61</v>
      </c>
      <c r="RZ7" s="1051">
        <v>6.07</v>
      </c>
      <c r="SA7" s="56">
        <v>6.08</v>
      </c>
      <c r="SB7" s="1051">
        <f t="shared" si="68"/>
        <v>5.61</v>
      </c>
      <c r="SC7" s="56">
        <v>7.79</v>
      </c>
      <c r="SD7" s="1051">
        <f t="shared" si="146"/>
        <v>5.61</v>
      </c>
      <c r="SE7" s="1051">
        <v>7.82</v>
      </c>
      <c r="SF7" s="56">
        <v>7.81</v>
      </c>
      <c r="SG7" s="66">
        <f t="shared" si="69"/>
        <v>5.61</v>
      </c>
      <c r="SH7" s="56">
        <v>13.92</v>
      </c>
      <c r="SI7" s="56">
        <f t="shared" si="147"/>
        <v>5.61</v>
      </c>
      <c r="SJ7" s="56">
        <v>14.19</v>
      </c>
      <c r="SK7" s="357">
        <f t="shared" si="71"/>
        <v>1.529411764705882</v>
      </c>
      <c r="SL7" s="1681">
        <v>8.89</v>
      </c>
      <c r="SM7" s="1681">
        <v>8.9499999999999993</v>
      </c>
      <c r="SN7" s="1681">
        <v>8.81</v>
      </c>
      <c r="SO7" s="56">
        <f t="shared" si="148"/>
        <v>8.81</v>
      </c>
      <c r="SP7" s="1679">
        <v>8.7799999999999994</v>
      </c>
      <c r="SQ7" s="1052">
        <f t="shared" si="72"/>
        <v>8.7799999999999994</v>
      </c>
      <c r="SR7" s="1681">
        <v>9.5250000000000004</v>
      </c>
      <c r="SS7" s="1052">
        <v>8.86</v>
      </c>
      <c r="ST7" s="1052">
        <f t="shared" si="149"/>
        <v>8.7799999999999994</v>
      </c>
      <c r="SU7" s="1052">
        <v>8.77</v>
      </c>
      <c r="SV7" s="1052">
        <f t="shared" si="73"/>
        <v>8.77</v>
      </c>
      <c r="SW7" s="1052">
        <v>8.75</v>
      </c>
      <c r="SX7" s="1051">
        <v>8.77</v>
      </c>
      <c r="SY7" s="1052">
        <f t="shared" si="74"/>
        <v>8.77</v>
      </c>
      <c r="SZ7" s="1052"/>
      <c r="TA7" s="1051">
        <v>8.84</v>
      </c>
      <c r="TB7" s="1052">
        <f t="shared" si="75"/>
        <v>8.77</v>
      </c>
      <c r="TC7" s="1052">
        <v>8.99</v>
      </c>
      <c r="TD7" s="1051">
        <v>8.8000000000000007</v>
      </c>
      <c r="TE7" s="1052">
        <f t="shared" si="150"/>
        <v>8.77</v>
      </c>
      <c r="TF7" s="1051">
        <v>8.8000000000000007</v>
      </c>
      <c r="TG7" s="1051">
        <f t="shared" si="151"/>
        <v>8.77</v>
      </c>
      <c r="TH7" s="1051">
        <v>8.8800000000000008</v>
      </c>
      <c r="TI7" s="1051">
        <v>8.7899999999999991</v>
      </c>
      <c r="TJ7" s="1051">
        <f t="shared" si="76"/>
        <v>8.77</v>
      </c>
      <c r="TK7" s="1051">
        <v>8.8699999999999992</v>
      </c>
      <c r="TL7" s="1051">
        <v>8.8000000000000007</v>
      </c>
      <c r="TM7" s="1051">
        <f t="shared" si="77"/>
        <v>8.77</v>
      </c>
      <c r="TN7" s="1051">
        <v>8.86</v>
      </c>
      <c r="TO7" s="1051">
        <v>8.81</v>
      </c>
      <c r="TP7" s="1051">
        <f t="shared" si="78"/>
        <v>8.77</v>
      </c>
      <c r="TQ7" s="1051">
        <v>8.8000000000000007</v>
      </c>
      <c r="TR7" s="1051">
        <f t="shared" si="79"/>
        <v>8.77</v>
      </c>
      <c r="TS7" s="1051">
        <v>8.7799999999999994</v>
      </c>
      <c r="TT7" s="56">
        <v>8.86</v>
      </c>
      <c r="TU7" s="1051">
        <f t="shared" si="80"/>
        <v>8.77</v>
      </c>
      <c r="TV7" s="1051">
        <v>9.19</v>
      </c>
      <c r="TW7" s="1051">
        <f t="shared" si="152"/>
        <v>8.77</v>
      </c>
      <c r="TX7" s="1051">
        <v>9.15</v>
      </c>
      <c r="TY7" s="1051">
        <v>9.15</v>
      </c>
      <c r="TZ7" s="1051">
        <f t="shared" si="81"/>
        <v>8.77</v>
      </c>
      <c r="UA7" s="1051">
        <v>8.81</v>
      </c>
      <c r="UB7" s="1051">
        <v>9.23</v>
      </c>
      <c r="UC7" s="1051">
        <f t="shared" si="153"/>
        <v>8.77</v>
      </c>
      <c r="UD7" s="56">
        <v>9.32</v>
      </c>
      <c r="UE7" s="56">
        <v>15.74</v>
      </c>
      <c r="UF7" s="56">
        <f t="shared" si="154"/>
        <v>8.77</v>
      </c>
      <c r="UG7" s="371">
        <v>15.96</v>
      </c>
      <c r="UH7" s="357">
        <f t="shared" si="83"/>
        <v>0.8198403648802739</v>
      </c>
      <c r="UI7" s="56">
        <v>6.1710000000000012</v>
      </c>
      <c r="UJ7" s="1099" t="s">
        <v>1502</v>
      </c>
      <c r="UK7" s="56">
        <f t="shared" si="155"/>
        <v>6.1710000000000012</v>
      </c>
      <c r="UL7" s="56" t="s">
        <v>1502</v>
      </c>
      <c r="UM7" s="884" t="s">
        <v>1502</v>
      </c>
      <c r="UN7" s="66" t="s">
        <v>1502</v>
      </c>
      <c r="UO7" s="56">
        <f t="shared" si="84"/>
        <v>6.1710000000000012</v>
      </c>
      <c r="UP7" s="56" t="s">
        <v>1502</v>
      </c>
      <c r="UQ7" s="1052">
        <f t="shared" si="85"/>
        <v>6.1710000000000012</v>
      </c>
      <c r="UR7" s="1681" t="s">
        <v>1502</v>
      </c>
      <c r="US7" s="1052" t="s">
        <v>1502</v>
      </c>
      <c r="UT7" s="1052">
        <f t="shared" si="86"/>
        <v>6.1710000000000012</v>
      </c>
      <c r="UU7" s="1052" t="s">
        <v>1502</v>
      </c>
      <c r="UV7" s="1052">
        <f t="shared" si="87"/>
        <v>6.1710000000000012</v>
      </c>
      <c r="UW7" s="1052" t="s">
        <v>1502</v>
      </c>
      <c r="UX7" s="1051" t="s">
        <v>1502</v>
      </c>
      <c r="UY7" s="1052">
        <f t="shared" si="88"/>
        <v>6.1710000000000012</v>
      </c>
      <c r="UZ7" s="56" t="s">
        <v>1502</v>
      </c>
      <c r="VA7" s="56" t="s">
        <v>1502</v>
      </c>
      <c r="VB7" s="56" t="s">
        <v>1502</v>
      </c>
      <c r="VC7" s="56" t="s">
        <v>1502</v>
      </c>
      <c r="VD7" s="56" t="s">
        <v>1502</v>
      </c>
      <c r="VE7" s="1051" t="s">
        <v>1502</v>
      </c>
      <c r="VF7" s="1051" t="s">
        <v>1502</v>
      </c>
      <c r="VG7" s="56">
        <f t="shared" si="89"/>
        <v>6.1710000000000012</v>
      </c>
      <c r="VH7" s="1051" t="s">
        <v>1502</v>
      </c>
      <c r="VI7" s="1051" t="s">
        <v>1502</v>
      </c>
      <c r="VJ7" s="1051" t="s">
        <v>1502</v>
      </c>
      <c r="VK7" s="1051" t="s">
        <v>1502</v>
      </c>
      <c r="VL7" s="1051">
        <f t="shared" si="156"/>
        <v>6.1710000000000012</v>
      </c>
      <c r="VM7" s="1051" t="s">
        <v>1502</v>
      </c>
      <c r="VN7" s="1051" t="s">
        <v>1502</v>
      </c>
      <c r="VO7" s="1051" t="s">
        <v>1502</v>
      </c>
      <c r="VP7" s="1051" t="s">
        <v>1502</v>
      </c>
      <c r="VQ7" s="1051">
        <f t="shared" si="157"/>
        <v>6.1710000000000012</v>
      </c>
      <c r="VR7" s="1051" t="s">
        <v>1502</v>
      </c>
      <c r="VS7" s="1051" t="s">
        <v>1502</v>
      </c>
      <c r="VT7" s="1051" t="s">
        <v>1502</v>
      </c>
      <c r="VU7" s="1051" t="s">
        <v>1502</v>
      </c>
      <c r="VV7" s="1051">
        <f t="shared" si="90"/>
        <v>6.1710000000000012</v>
      </c>
      <c r="VW7" s="1051" t="s">
        <v>1502</v>
      </c>
      <c r="VX7" s="1051" t="s">
        <v>1502</v>
      </c>
      <c r="VY7" s="1051" t="s">
        <v>1502</v>
      </c>
      <c r="VZ7" s="1051" t="s">
        <v>1502</v>
      </c>
      <c r="WA7" s="1051">
        <f t="shared" si="91"/>
        <v>6.1710000000000012</v>
      </c>
      <c r="WB7" s="884" t="s">
        <v>1502</v>
      </c>
      <c r="WC7" s="56" t="s">
        <v>1502</v>
      </c>
      <c r="WD7" s="56">
        <f t="shared" si="92"/>
        <v>6.1710000000000012</v>
      </c>
      <c r="WE7" s="56" t="s">
        <v>1502</v>
      </c>
      <c r="WF7" s="56" t="s">
        <v>1502</v>
      </c>
      <c r="WG7" s="56" t="s">
        <v>1502</v>
      </c>
      <c r="WH7" s="56"/>
      <c r="WI7" s="56" t="s">
        <v>1502</v>
      </c>
      <c r="WJ7" s="56" t="s">
        <v>1502</v>
      </c>
      <c r="WK7" s="56" t="s">
        <v>1502</v>
      </c>
      <c r="WL7" s="56" t="s">
        <v>1502</v>
      </c>
      <c r="WM7" s="56" t="s">
        <v>1502</v>
      </c>
      <c r="WN7" s="56" t="s">
        <v>1502</v>
      </c>
      <c r="WO7" s="1051" t="s">
        <v>1502</v>
      </c>
      <c r="WP7" s="1051" t="s">
        <v>1502</v>
      </c>
      <c r="WQ7" s="56" t="s">
        <v>1502</v>
      </c>
      <c r="WR7" s="1051"/>
      <c r="WS7" s="1051" t="s">
        <v>1502</v>
      </c>
      <c r="WT7" s="1051" t="s">
        <v>1502</v>
      </c>
      <c r="WU7" s="1051" t="s">
        <v>1502</v>
      </c>
      <c r="WV7" s="1051" t="s">
        <v>1502</v>
      </c>
      <c r="WW7" s="1051" t="s">
        <v>1502</v>
      </c>
      <c r="WX7" s="1051" t="s">
        <v>1502</v>
      </c>
      <c r="WY7" s="1051"/>
      <c r="WZ7" s="1051" t="s">
        <v>1502</v>
      </c>
      <c r="XA7" s="1051" t="s">
        <v>1502</v>
      </c>
      <c r="XB7" s="56" t="s">
        <v>1502</v>
      </c>
      <c r="XC7" s="66"/>
      <c r="XD7" s="56" t="s">
        <v>1502</v>
      </c>
      <c r="XE7" s="56" t="s">
        <v>1502</v>
      </c>
      <c r="XF7" s="56"/>
      <c r="XG7" s="56" t="s">
        <v>1502</v>
      </c>
      <c r="XH7" s="56" t="s">
        <v>1502</v>
      </c>
      <c r="XI7" s="56" t="s">
        <v>1502</v>
      </c>
      <c r="XJ7" s="56"/>
      <c r="XK7" s="56"/>
      <c r="XL7" s="357"/>
      <c r="XM7" s="357"/>
      <c r="XN7" s="357"/>
      <c r="XO7" s="1051">
        <v>5.59</v>
      </c>
      <c r="XP7" s="1051">
        <v>5.77</v>
      </c>
      <c r="XQ7" s="56">
        <v>6.05</v>
      </c>
      <c r="XR7" s="56">
        <f t="shared" si="100"/>
        <v>5.59</v>
      </c>
      <c r="XS7" s="66">
        <v>6.06</v>
      </c>
      <c r="XT7" s="56">
        <v>6.05</v>
      </c>
      <c r="XU7" s="56">
        <f t="shared" si="101"/>
        <v>5.59</v>
      </c>
      <c r="XV7" s="56">
        <v>6.03</v>
      </c>
      <c r="XW7" s="56">
        <f t="shared" si="102"/>
        <v>5.59</v>
      </c>
      <c r="XX7" s="56">
        <v>6.03</v>
      </c>
      <c r="XY7" s="1051">
        <f t="shared" si="103"/>
        <v>5.59</v>
      </c>
      <c r="XZ7" s="56">
        <v>6.05</v>
      </c>
      <c r="YA7" s="1051">
        <f t="shared" si="158"/>
        <v>5.59</v>
      </c>
      <c r="YB7" s="1051">
        <v>5.98</v>
      </c>
      <c r="YC7" s="1051">
        <v>6.05</v>
      </c>
      <c r="YD7" s="1051">
        <f t="shared" si="159"/>
        <v>5.59</v>
      </c>
      <c r="YE7" s="56">
        <v>14.51</v>
      </c>
      <c r="YF7" s="56">
        <v>14.35</v>
      </c>
      <c r="YG7" s="56">
        <f t="shared" si="104"/>
        <v>5.59</v>
      </c>
      <c r="YH7" s="66">
        <v>14.31</v>
      </c>
      <c r="YI7" s="56">
        <v>14.35</v>
      </c>
      <c r="YJ7" s="66">
        <f t="shared" si="160"/>
        <v>5.59</v>
      </c>
      <c r="YK7" s="66">
        <v>14.3</v>
      </c>
      <c r="YL7" s="357">
        <f t="shared" si="106"/>
        <v>1.558139534883721</v>
      </c>
      <c r="YM7" s="1051">
        <v>5.67</v>
      </c>
      <c r="YN7" s="884">
        <v>5.69</v>
      </c>
      <c r="YO7" s="56">
        <v>5.68</v>
      </c>
      <c r="YP7" s="56">
        <f t="shared" si="107"/>
        <v>5.67</v>
      </c>
      <c r="YQ7" s="56">
        <v>5.6999999999999993</v>
      </c>
      <c r="YR7" s="1149">
        <f t="shared" si="108"/>
        <v>5.67</v>
      </c>
      <c r="YS7" s="56">
        <v>5.69</v>
      </c>
      <c r="YT7" s="56">
        <v>5.79</v>
      </c>
      <c r="YU7" s="56">
        <f t="shared" si="161"/>
        <v>5.67</v>
      </c>
      <c r="YV7" s="56">
        <v>5.73</v>
      </c>
      <c r="YW7" s="56">
        <v>5.76</v>
      </c>
      <c r="YX7" s="1051">
        <f t="shared" si="109"/>
        <v>5.67</v>
      </c>
      <c r="YY7" s="1051">
        <v>5.76</v>
      </c>
      <c r="YZ7" s="884">
        <f t="shared" si="8"/>
        <v>5.67</v>
      </c>
      <c r="ZA7" s="66">
        <v>5.71</v>
      </c>
      <c r="ZB7" s="56">
        <f t="shared" si="162"/>
        <v>5.67</v>
      </c>
      <c r="ZC7" s="1051">
        <v>5.69</v>
      </c>
      <c r="ZD7" s="56">
        <v>7.21</v>
      </c>
      <c r="ZE7" s="56">
        <f t="shared" si="110"/>
        <v>5.67</v>
      </c>
      <c r="ZF7" s="53">
        <v>7.25</v>
      </c>
      <c r="ZG7" s="56">
        <v>7.21</v>
      </c>
      <c r="ZH7" s="53">
        <f t="shared" si="163"/>
        <v>5.67</v>
      </c>
      <c r="ZI7" s="53">
        <v>7.26</v>
      </c>
      <c r="ZJ7" s="357">
        <f t="shared" si="111"/>
        <v>0.28042328042328041</v>
      </c>
      <c r="ZK7" s="1051" t="s">
        <v>1502</v>
      </c>
      <c r="ZL7" s="56" t="s">
        <v>1502</v>
      </c>
      <c r="ZM7" s="56" t="s">
        <v>1502</v>
      </c>
      <c r="ZN7" s="66" t="s">
        <v>1502</v>
      </c>
      <c r="ZO7" s="66" t="s">
        <v>1502</v>
      </c>
      <c r="ZP7" s="66" t="s">
        <v>1502</v>
      </c>
      <c r="ZQ7" s="56" t="s">
        <v>1502</v>
      </c>
      <c r="ZR7" s="884" t="s">
        <v>1502</v>
      </c>
      <c r="ZS7" s="56" t="s">
        <v>1502</v>
      </c>
      <c r="ZT7" s="1051" t="s">
        <v>1502</v>
      </c>
      <c r="ZU7" s="56" t="s">
        <v>1502</v>
      </c>
      <c r="ZV7" s="56" t="s">
        <v>1502</v>
      </c>
      <c r="ZW7" s="56" t="s">
        <v>1502</v>
      </c>
      <c r="ZX7" s="884" t="s">
        <v>1502</v>
      </c>
      <c r="ZY7" s="56" t="s">
        <v>1502</v>
      </c>
      <c r="ZZ7" s="56" t="s">
        <v>1502</v>
      </c>
      <c r="AAA7" s="56" t="s">
        <v>1502</v>
      </c>
      <c r="AAB7" s="56" t="s">
        <v>1502</v>
      </c>
      <c r="AAC7" s="56" t="s">
        <v>1502</v>
      </c>
      <c r="AAD7" s="66" t="s">
        <v>1502</v>
      </c>
      <c r="AAE7" s="66"/>
      <c r="AAF7" s="1146"/>
      <c r="AAG7" s="56">
        <v>6.1</v>
      </c>
      <c r="AAH7" s="66">
        <v>6.5049999999999999</v>
      </c>
      <c r="AAI7" s="56">
        <v>6.12</v>
      </c>
      <c r="AAJ7" s="1149">
        <f t="shared" si="120"/>
        <v>6.1</v>
      </c>
      <c r="AAK7" s="56">
        <v>6.05</v>
      </c>
      <c r="AAL7" s="66">
        <v>6.17</v>
      </c>
      <c r="AAM7" s="56">
        <f t="shared" si="121"/>
        <v>6.1</v>
      </c>
      <c r="AAN7" s="1051">
        <v>6.15</v>
      </c>
      <c r="AAO7" s="1051">
        <f t="shared" si="122"/>
        <v>6.1</v>
      </c>
      <c r="AAP7" s="884"/>
      <c r="AAQ7" s="56">
        <v>6.08</v>
      </c>
      <c r="AAR7" s="1051">
        <v>9.15</v>
      </c>
      <c r="AAS7" s="1051">
        <f t="shared" si="123"/>
        <v>6.1</v>
      </c>
      <c r="AAT7" s="1051"/>
      <c r="AAU7" s="56">
        <v>6.3520000000000003</v>
      </c>
      <c r="AAV7" s="66">
        <f t="shared" si="164"/>
        <v>6.1</v>
      </c>
      <c r="AAW7" s="56">
        <v>6.19</v>
      </c>
      <c r="AAX7" s="56">
        <v>7.21</v>
      </c>
      <c r="AAY7" s="56">
        <f t="shared" si="124"/>
        <v>6.1</v>
      </c>
      <c r="AAZ7" s="56">
        <v>7.18</v>
      </c>
      <c r="ABA7" s="66">
        <v>7.12</v>
      </c>
      <c r="ABB7" s="56">
        <v>7.21</v>
      </c>
      <c r="ABC7" s="66">
        <f t="shared" si="125"/>
        <v>6.1</v>
      </c>
      <c r="ABD7" s="66"/>
      <c r="ABE7" s="1146">
        <f t="shared" si="126"/>
        <v>-1</v>
      </c>
      <c r="ABF7" s="56" t="s">
        <v>1502</v>
      </c>
      <c r="ABG7" s="56" t="str">
        <f t="shared" si="9"/>
        <v>NA</v>
      </c>
      <c r="ABH7" s="56" t="s">
        <v>1502</v>
      </c>
      <c r="ABI7" s="56" t="s">
        <v>1502</v>
      </c>
      <c r="ABJ7" s="56" t="str">
        <f t="shared" si="127"/>
        <v>NA</v>
      </c>
      <c r="ABK7" s="66"/>
      <c r="ABL7" s="1146"/>
      <c r="ABM7" s="56" t="s">
        <v>1502</v>
      </c>
      <c r="ABN7" s="56" t="str">
        <f t="shared" si="10"/>
        <v>NA</v>
      </c>
      <c r="ABO7" s="56" t="s">
        <v>1502</v>
      </c>
      <c r="ABP7" s="66" t="s">
        <v>1502</v>
      </c>
      <c r="ABQ7" s="56" t="s">
        <v>1502</v>
      </c>
      <c r="ABR7" s="66" t="str">
        <f t="shared" si="129"/>
        <v>NA</v>
      </c>
      <c r="ABS7" s="66"/>
      <c r="ABT7" s="1146"/>
      <c r="ABU7" s="56" t="s">
        <v>1502</v>
      </c>
      <c r="ABV7" s="56" t="str">
        <f t="shared" si="131"/>
        <v>NA</v>
      </c>
      <c r="ABW7" s="56" t="s">
        <v>1502</v>
      </c>
      <c r="ABX7" s="56" t="s">
        <v>1502</v>
      </c>
      <c r="ABY7" s="66" t="str">
        <f t="shared" si="132"/>
        <v>NA</v>
      </c>
      <c r="ABZ7" s="66" t="s">
        <v>1502</v>
      </c>
      <c r="ACA7" s="1146"/>
      <c r="ACB7" s="1658" t="s">
        <v>2222</v>
      </c>
      <c r="ACC7" s="1313" t="s">
        <v>2223</v>
      </c>
      <c r="ACD7" s="61"/>
      <c r="ACE7" s="186" t="str">
        <f>IF(ISBLANK(BE7),"4.Blocker/Not Executed",IF(AND(BE7&lt;=0%),"1. Better than baseline ",IF(AND(BE7&lt;=10%,BE7&gt;=0%),"2. Within 10% deviation from baseline",IF(AND(BE7&gt;=10%),"3. Missing baseline"))))</f>
        <v xml:space="preserve">1. Better than baseline </v>
      </c>
      <c r="ACF7" s="61" t="str">
        <f>IF(ISBLANK(BZ7),"4.Blocker/Not Executed",IF(AND(BZ7&lt;=0%),"1. Better than baseline ",IF(AND(BZ7&lt;=10%,BZ7&gt;=0%),"2. Within 10% deviation from baseline",IF(AND(BZ7&gt;=10%),"3. Missing baseline"))))</f>
        <v xml:space="preserve">1. Better than baseline </v>
      </c>
      <c r="ACG7" s="186" t="str">
        <f>IF(ISBLANK(EB7),"4.Blocker/Not Executed",IF(AND(EB7&lt;=0%),"1. Better than baseline ",IF(AND(EB7&lt;=10%,EB7&gt;=0%),"2. Within 10% deviation from baseline",IF(AND(EB7&gt;=10%),"3. Missing baseline"))))</f>
        <v>3. Missing baseline</v>
      </c>
      <c r="ACH7" s="61" t="str">
        <f>IF(ISBLANK(FV7),"4.Blocker/Not Executed",IF(AND(FV7&lt;=0%),"1. Better than baseline ",IF(AND(FV7&lt;=10%,FV7&gt;=0%),"2. Within 10% deviation from baseline",IF(AND(FV7&gt;=10%),"3. Missing baseline"))))</f>
        <v>3. Missing baseline</v>
      </c>
      <c r="ACI7" s="61" t="str">
        <f>IF(ISBLANK(HR7),"4.Blocker/Not Executed",IF(AND(HR7&lt;=0%),"1. Better than baseline ",IF(AND(HR7&lt;=10%,HR7&gt;=0%),"2. Within 10% deviation from baseline",IF(AND(HR7&gt;=10%),"3. Missing baseline"))))</f>
        <v xml:space="preserve">1. Better than baseline </v>
      </c>
      <c r="ACJ7" s="61" t="str">
        <f>IF(ISBLANK(KN7),"4.Blocker/Not Executed",IF(AND(KN7&lt;=0%),"1. Better than baseline ",IF(AND(KN7&lt;=10%,KN7&gt;=0%),"2. Within 10% deviation from baseline",IF(AND(KN7&gt;=10%),"3. Missing baseline"))))</f>
        <v>3. Missing baseline</v>
      </c>
      <c r="ACK7" s="61" t="str">
        <f>IF(ISBLANK(NI7),"4.Blocker/Not Executed",IF(AND(NI7&lt;=0%),"1. Better than baseline ",IF(AND(NI7&lt;=10%,NI7&gt;=0%),"2. Within 10% deviation from baseline",IF(AND(NI7&gt;=10%),"3. Missing baseline"))))</f>
        <v>3. Missing baseline</v>
      </c>
      <c r="ACL7" s="214" t="str">
        <f>IF(ISBLANK(QH7),"4.Blocker/Not Executed",IF(AND(QH7&lt;=0%),"1. Better than baseline ",IF(AND(QH7&lt;=10%,QH7&gt;=0%),"2. Within 10% deviation from baseline",IF(AND(QH7&gt;=10%),"3. Missing baseline"))))</f>
        <v xml:space="preserve">1. Better than baseline </v>
      </c>
      <c r="ACM7" s="214"/>
      <c r="ACN7" s="214" t="str">
        <f>IF(ISBLANK(SK7),"4.Blocker/Not Executed",IF(AND(SK7&lt;=0%),"1. Better than baseline ",IF(AND(SK7&lt;=10%,SK7&gt;=0%),"2. Within 10% deviation from baseline",IF(AND(SK7&gt;=10%),"3. Missing baseline"))))</f>
        <v>3. Missing baseline</v>
      </c>
      <c r="ACO7" s="214" t="str">
        <f t="shared" si="11"/>
        <v>3. Missing baseline</v>
      </c>
      <c r="ACP7" s="214" t="str">
        <f t="shared" si="12"/>
        <v>4.Blocker/Not Executed</v>
      </c>
      <c r="ACQ7" s="61" t="str">
        <f t="shared" si="13"/>
        <v>3. Missing baseline</v>
      </c>
      <c r="ACR7" s="33" t="str">
        <f t="shared" si="14"/>
        <v>3. Missing baseline</v>
      </c>
      <c r="ACS7" s="33" t="str">
        <f t="shared" si="15"/>
        <v>3. Missing baseline</v>
      </c>
      <c r="ACT7" s="33" t="str">
        <f t="shared" si="134"/>
        <v xml:space="preserve">1. Better than baseline </v>
      </c>
    </row>
    <row r="8" spans="1:774" ht="15" thickBot="1" x14ac:dyDescent="0.4">
      <c r="B8" s="36">
        <v>24</v>
      </c>
      <c r="C8" s="1000" t="s">
        <v>17</v>
      </c>
      <c r="D8" s="36"/>
      <c r="E8" s="8" t="s">
        <v>2224</v>
      </c>
      <c r="F8" s="8" t="s">
        <v>2224</v>
      </c>
      <c r="G8" s="8" t="s">
        <v>2225</v>
      </c>
      <c r="H8" s="8" t="s">
        <v>2226</v>
      </c>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c r="DJ8" s="36"/>
      <c r="DK8" s="36"/>
      <c r="DL8" s="36"/>
      <c r="DM8" s="36"/>
      <c r="DN8" s="36"/>
      <c r="DO8" s="36"/>
      <c r="DP8" s="36"/>
      <c r="DQ8" s="36"/>
      <c r="DR8" s="36"/>
      <c r="DS8" s="36"/>
      <c r="DT8" s="36"/>
      <c r="DU8" s="36"/>
      <c r="DV8" s="36"/>
      <c r="DW8" s="36"/>
      <c r="DX8" s="36"/>
      <c r="DY8" s="36"/>
      <c r="DZ8" s="36"/>
      <c r="EA8" s="36"/>
      <c r="EB8" s="10"/>
      <c r="EC8" s="10"/>
      <c r="ED8" s="10"/>
      <c r="EE8" s="10"/>
      <c r="EF8" s="10"/>
      <c r="EG8" s="10"/>
      <c r="EH8" s="10"/>
      <c r="EI8" s="10"/>
      <c r="EJ8" s="10"/>
      <c r="EK8" s="10"/>
      <c r="EL8" s="10"/>
      <c r="EM8" s="10"/>
      <c r="EN8" s="10"/>
      <c r="EO8" s="10"/>
      <c r="EP8" s="10"/>
      <c r="EQ8" s="10"/>
      <c r="ER8" s="10"/>
      <c r="ES8" s="10"/>
      <c r="ET8" s="10"/>
      <c r="EU8" s="10"/>
      <c r="EV8" s="10"/>
      <c r="EW8" s="10"/>
      <c r="EX8" s="10"/>
      <c r="EY8" s="10"/>
      <c r="EZ8" s="10"/>
      <c r="FA8" s="10"/>
      <c r="FB8" s="10"/>
      <c r="FC8" s="10"/>
      <c r="FD8" s="10"/>
      <c r="FE8" s="10"/>
      <c r="FF8" s="10"/>
      <c r="FG8" s="10"/>
      <c r="FH8" s="10"/>
      <c r="FI8" s="36"/>
      <c r="FJ8" s="36"/>
      <c r="FK8" s="36"/>
      <c r="FL8" s="36"/>
      <c r="FM8" s="36"/>
      <c r="FN8" s="36"/>
      <c r="FO8" s="36"/>
      <c r="FP8" s="36"/>
      <c r="FQ8" s="36"/>
      <c r="FR8" s="36"/>
      <c r="FS8" s="36"/>
      <c r="FT8" s="36"/>
      <c r="FU8" s="36"/>
      <c r="FV8" s="10"/>
      <c r="FW8" s="10"/>
      <c r="FX8" s="10"/>
      <c r="FY8" s="10"/>
      <c r="FZ8" s="10"/>
      <c r="GA8" s="10"/>
      <c r="GB8" s="10"/>
      <c r="GC8" s="10"/>
      <c r="GD8" s="10"/>
      <c r="GE8" s="10"/>
      <c r="GF8" s="10"/>
      <c r="GG8" s="10"/>
      <c r="GH8" s="10"/>
      <c r="GI8" s="10"/>
      <c r="GJ8" s="10"/>
      <c r="GK8" s="10"/>
      <c r="GL8" s="10"/>
      <c r="GM8" s="10"/>
      <c r="GN8" s="10"/>
      <c r="GO8" s="10"/>
      <c r="GP8" s="10"/>
      <c r="GQ8" s="10"/>
      <c r="GR8" s="10"/>
      <c r="GS8" s="10"/>
      <c r="GT8" s="10"/>
      <c r="GU8" s="10"/>
      <c r="GV8" s="10"/>
      <c r="GW8" s="10"/>
      <c r="GX8" s="10"/>
      <c r="GY8" s="10"/>
      <c r="GZ8" s="10"/>
      <c r="HA8" s="10"/>
      <c r="HB8" s="36"/>
      <c r="HC8" s="36"/>
      <c r="HD8" s="36"/>
      <c r="HE8" s="36"/>
      <c r="HF8" s="36"/>
      <c r="HG8" s="36"/>
      <c r="HH8" s="36"/>
      <c r="HI8" s="36"/>
      <c r="HJ8" s="36"/>
      <c r="HK8" s="36"/>
      <c r="HL8" s="36"/>
      <c r="HM8" s="36"/>
      <c r="HN8" s="36"/>
      <c r="HO8" s="36"/>
      <c r="HP8" s="36"/>
      <c r="HQ8" s="36"/>
      <c r="HR8" s="10"/>
      <c r="HS8" s="10"/>
      <c r="HT8" s="10"/>
      <c r="HU8" s="10"/>
      <c r="HV8" s="10"/>
      <c r="HW8" s="10"/>
      <c r="HX8" s="10"/>
      <c r="HY8" s="10"/>
      <c r="HZ8" s="10"/>
      <c r="IA8" s="10"/>
      <c r="IB8" s="10"/>
      <c r="IC8" s="10"/>
      <c r="ID8" s="10"/>
      <c r="IE8" s="10"/>
      <c r="IF8" s="10"/>
      <c r="IG8" s="10"/>
      <c r="IH8" s="10"/>
      <c r="II8" s="10"/>
      <c r="IJ8" s="10"/>
      <c r="IK8" s="10"/>
      <c r="IL8" s="10"/>
      <c r="IM8" s="10"/>
      <c r="IN8" s="10"/>
      <c r="IO8" s="10"/>
      <c r="IP8" s="10"/>
      <c r="IQ8" s="10"/>
      <c r="IR8" s="10"/>
      <c r="IS8" s="10"/>
      <c r="IT8" s="10"/>
      <c r="IU8" s="10"/>
      <c r="IV8" s="10"/>
      <c r="IW8" s="10"/>
      <c r="IX8" s="10"/>
      <c r="IY8" s="10"/>
      <c r="IZ8" s="36"/>
      <c r="JA8" s="36"/>
      <c r="JB8" s="36"/>
      <c r="JC8" s="36"/>
      <c r="JD8" s="36"/>
      <c r="JE8" s="36"/>
      <c r="JF8" s="36"/>
      <c r="JG8" s="36"/>
      <c r="JH8" s="36"/>
      <c r="JI8" s="36"/>
      <c r="JJ8" s="36"/>
      <c r="JK8" s="36"/>
      <c r="JL8" s="36"/>
      <c r="JM8" s="36"/>
      <c r="JN8" s="36"/>
      <c r="JO8" s="36"/>
      <c r="JP8" s="47"/>
      <c r="JQ8" s="47"/>
      <c r="JR8" s="47"/>
      <c r="JS8" s="47"/>
      <c r="JT8" s="47"/>
      <c r="JU8" s="47"/>
      <c r="JV8" s="47"/>
      <c r="JW8" s="47"/>
      <c r="JX8" s="47"/>
      <c r="JY8" s="47"/>
      <c r="JZ8" s="47"/>
      <c r="KA8" s="47"/>
      <c r="KB8" s="47"/>
      <c r="KC8" s="47"/>
      <c r="KD8" s="47"/>
      <c r="KE8" s="1458">
        <v>18.13</v>
      </c>
      <c r="KF8" s="47"/>
      <c r="KG8" s="47"/>
      <c r="KH8" s="47">
        <f t="shared" si="135"/>
        <v>18.13</v>
      </c>
      <c r="KI8" s="36">
        <v>17.914999999999999</v>
      </c>
      <c r="KJ8" s="36">
        <f t="shared" si="33"/>
        <v>17.914999999999999</v>
      </c>
      <c r="KK8" s="36">
        <v>18.18</v>
      </c>
      <c r="KL8" s="1138">
        <f t="shared" si="34"/>
        <v>17.914999999999999</v>
      </c>
      <c r="KM8" s="36">
        <v>19.02</v>
      </c>
      <c r="KN8" s="6">
        <f t="shared" si="5"/>
        <v>6.1680156293608734E-2</v>
      </c>
      <c r="KO8" s="10"/>
      <c r="KP8" s="10"/>
      <c r="KQ8" s="10"/>
      <c r="KR8" s="10"/>
      <c r="KS8" s="10"/>
      <c r="KT8" s="10"/>
      <c r="KU8" s="10"/>
      <c r="KV8" s="10"/>
      <c r="KW8" s="10"/>
      <c r="KX8" s="10"/>
      <c r="KY8" s="10"/>
      <c r="KZ8" s="10"/>
      <c r="LA8" s="10"/>
      <c r="LB8" s="10"/>
      <c r="LC8" s="10"/>
      <c r="LD8" s="10"/>
      <c r="LE8" s="10"/>
      <c r="LF8" s="10"/>
      <c r="LG8" s="10"/>
      <c r="LH8" s="10"/>
      <c r="LI8" s="10"/>
      <c r="LJ8" s="10"/>
      <c r="LK8" s="10"/>
      <c r="LL8" s="10"/>
      <c r="LM8" s="10"/>
      <c r="LN8" s="10"/>
      <c r="LO8" s="10"/>
      <c r="LP8" s="10"/>
      <c r="LQ8" s="10"/>
      <c r="LR8" s="10"/>
      <c r="LS8" s="10"/>
      <c r="LT8" s="10"/>
      <c r="LU8" s="10"/>
      <c r="LV8" s="36"/>
      <c r="LW8" s="36"/>
      <c r="LX8" s="36"/>
      <c r="LY8" s="36"/>
      <c r="LZ8" s="36"/>
      <c r="MA8" s="36"/>
      <c r="MB8" s="36"/>
      <c r="MC8" s="36"/>
      <c r="MD8" s="36"/>
      <c r="ME8" s="36"/>
      <c r="MF8" s="36"/>
      <c r="MG8" s="36"/>
      <c r="MH8" s="36"/>
      <c r="MI8" s="47"/>
      <c r="MJ8" s="47"/>
      <c r="MK8" s="47"/>
      <c r="ML8" s="47"/>
      <c r="MM8" s="47"/>
      <c r="MN8" s="47"/>
      <c r="MO8" s="47"/>
      <c r="MP8" s="47"/>
      <c r="MQ8" s="47"/>
      <c r="MR8" s="47"/>
      <c r="MS8" s="47"/>
      <c r="MT8" s="47"/>
      <c r="MU8" s="47"/>
      <c r="MV8" s="47"/>
      <c r="MW8" s="47"/>
      <c r="MX8" s="1459">
        <v>17.13</v>
      </c>
      <c r="MY8" s="47"/>
      <c r="MZ8" s="47"/>
      <c r="NA8" s="1181">
        <f t="shared" si="41"/>
        <v>17.13</v>
      </c>
      <c r="NB8" s="47">
        <v>17.68</v>
      </c>
      <c r="NC8" s="47">
        <v>18.559999999999999</v>
      </c>
      <c r="ND8" s="47">
        <f t="shared" si="42"/>
        <v>17.13</v>
      </c>
      <c r="NE8" s="47">
        <v>17.399999999999999</v>
      </c>
      <c r="NF8" s="52">
        <v>17.234999999999999</v>
      </c>
      <c r="NG8" s="1181">
        <f t="shared" si="43"/>
        <v>17.13</v>
      </c>
      <c r="NH8" s="47">
        <v>17.54</v>
      </c>
      <c r="NI8" s="6">
        <f t="shared" si="44"/>
        <v>2.3934617629889094E-2</v>
      </c>
      <c r="NJ8" s="10"/>
      <c r="NK8" s="10"/>
      <c r="NL8" s="10"/>
      <c r="NM8" s="10"/>
      <c r="NN8" s="10"/>
      <c r="NO8" s="10"/>
      <c r="NP8" s="10"/>
      <c r="NQ8" s="10"/>
      <c r="NR8" s="10"/>
      <c r="NS8" s="10"/>
      <c r="NT8" s="10"/>
      <c r="NU8" s="10"/>
      <c r="NV8" s="10"/>
      <c r="NW8" s="10"/>
      <c r="NX8" s="10"/>
      <c r="NY8" s="10"/>
      <c r="NZ8" s="10"/>
      <c r="OA8" s="10"/>
      <c r="OB8" s="10"/>
      <c r="OC8" s="10"/>
      <c r="OD8" s="10"/>
      <c r="OE8" s="10"/>
      <c r="OF8" s="10"/>
      <c r="OG8" s="10"/>
      <c r="OH8" s="10"/>
      <c r="OI8" s="10"/>
      <c r="OJ8" s="10"/>
      <c r="OK8" s="10"/>
      <c r="OL8" s="10"/>
      <c r="OM8" s="10"/>
      <c r="ON8" s="36"/>
      <c r="OO8" s="36"/>
      <c r="OP8" s="36"/>
      <c r="OQ8" s="36"/>
      <c r="OR8" s="36"/>
      <c r="OS8" s="36"/>
      <c r="OT8" s="36"/>
      <c r="OU8" s="36"/>
      <c r="OV8" s="36"/>
      <c r="OW8" s="36"/>
      <c r="OX8" s="36"/>
      <c r="OY8" s="36"/>
      <c r="OZ8" s="36"/>
      <c r="PA8" s="36"/>
      <c r="PB8" s="36"/>
      <c r="PC8" s="36"/>
      <c r="PD8" s="36"/>
      <c r="PE8" s="47"/>
      <c r="PF8" s="47"/>
      <c r="PG8" s="47"/>
      <c r="PH8" s="47"/>
      <c r="PI8" s="47"/>
      <c r="PJ8" s="47"/>
      <c r="PK8" s="47"/>
      <c r="PL8" s="47"/>
      <c r="PM8" s="47"/>
      <c r="PN8" s="47"/>
      <c r="PO8" s="47"/>
      <c r="PP8" s="47"/>
      <c r="PQ8" s="47"/>
      <c r="PR8" s="47"/>
      <c r="PS8" s="1459"/>
      <c r="PT8" s="1459">
        <v>19.88</v>
      </c>
      <c r="PU8" s="47"/>
      <c r="PV8" s="1181">
        <v>15</v>
      </c>
      <c r="PW8" s="47">
        <v>15.45</v>
      </c>
      <c r="PX8" s="47">
        <v>15.52</v>
      </c>
      <c r="PY8" s="47">
        <f t="shared" si="53"/>
        <v>15</v>
      </c>
      <c r="PZ8" s="47">
        <v>15.51</v>
      </c>
      <c r="QA8" s="47">
        <f t="shared" si="54"/>
        <v>15</v>
      </c>
      <c r="QB8" s="32">
        <v>15.52</v>
      </c>
      <c r="QC8" s="1181">
        <f t="shared" si="55"/>
        <v>15</v>
      </c>
      <c r="QD8" s="47">
        <v>15.58</v>
      </c>
      <c r="QE8" s="52">
        <v>15.45</v>
      </c>
      <c r="QF8" s="47">
        <f t="shared" si="56"/>
        <v>15</v>
      </c>
      <c r="QG8" s="47"/>
      <c r="QH8" s="6">
        <f t="shared" si="57"/>
        <v>-1</v>
      </c>
      <c r="QI8" s="10"/>
      <c r="QJ8" s="10"/>
      <c r="QK8" s="10"/>
      <c r="QL8" s="10"/>
      <c r="QM8" s="36"/>
      <c r="QN8" s="36"/>
      <c r="QO8" s="36"/>
      <c r="QP8" s="36"/>
      <c r="QQ8" s="36"/>
      <c r="QR8" s="36"/>
      <c r="QS8" s="36"/>
      <c r="QT8" s="36"/>
      <c r="QU8" s="36"/>
      <c r="QV8" s="36"/>
      <c r="QW8" s="36"/>
      <c r="QX8" s="36"/>
      <c r="QY8" s="36"/>
      <c r="QZ8" s="47"/>
      <c r="RA8" s="47"/>
      <c r="RB8" s="47"/>
      <c r="RC8" s="47"/>
      <c r="RD8" s="47"/>
      <c r="RE8" s="47"/>
      <c r="RF8" s="47"/>
      <c r="RG8" s="47"/>
      <c r="RH8" s="47"/>
      <c r="RI8" s="47"/>
      <c r="RJ8" s="47"/>
      <c r="RK8" s="47"/>
      <c r="RL8" s="47"/>
      <c r="RM8" s="47"/>
      <c r="RN8" s="47"/>
      <c r="RO8" s="1275">
        <v>17.988</v>
      </c>
      <c r="RP8" s="47"/>
      <c r="RQ8" s="47"/>
      <c r="RR8" s="1181">
        <v>16.22</v>
      </c>
      <c r="RS8" s="47">
        <v>15.44</v>
      </c>
      <c r="RT8" s="47">
        <v>14.89</v>
      </c>
      <c r="RU8" s="47">
        <f t="shared" si="65"/>
        <v>14.89</v>
      </c>
      <c r="RV8" s="36">
        <v>14.99</v>
      </c>
      <c r="RW8" s="47">
        <f t="shared" si="66"/>
        <v>14.89</v>
      </c>
      <c r="RX8" s="36">
        <v>15.12</v>
      </c>
      <c r="RY8" s="1181">
        <f t="shared" si="67"/>
        <v>14.89</v>
      </c>
      <c r="RZ8" s="47">
        <v>14.99</v>
      </c>
      <c r="SA8" s="36">
        <v>15.33</v>
      </c>
      <c r="SB8" s="47">
        <f t="shared" si="68"/>
        <v>14.89</v>
      </c>
      <c r="SC8" s="36">
        <v>14.56</v>
      </c>
      <c r="SD8" s="1181">
        <v>15.08</v>
      </c>
      <c r="SE8" s="47">
        <v>15.13</v>
      </c>
      <c r="SF8" s="36">
        <v>15.12</v>
      </c>
      <c r="SG8" s="59">
        <f t="shared" si="69"/>
        <v>15.08</v>
      </c>
      <c r="SH8" s="36">
        <v>15.06</v>
      </c>
      <c r="SI8" s="1138">
        <v>15.19</v>
      </c>
      <c r="SJ8" s="1401">
        <v>15.54</v>
      </c>
      <c r="SK8" s="6">
        <f t="shared" si="71"/>
        <v>2.3041474654377857E-2</v>
      </c>
      <c r="SL8" s="10"/>
      <c r="SM8" s="10"/>
      <c r="SN8" s="10"/>
      <c r="SO8" s="10"/>
      <c r="SP8" s="10"/>
      <c r="SQ8" s="10"/>
      <c r="SR8" s="10"/>
      <c r="SS8" s="47"/>
      <c r="ST8" s="47"/>
      <c r="SU8" s="47"/>
      <c r="SV8" s="47"/>
      <c r="SW8" s="47"/>
      <c r="SX8" s="47"/>
      <c r="SY8" s="47"/>
      <c r="SZ8" s="47"/>
      <c r="TA8" s="47"/>
      <c r="TB8" s="47"/>
      <c r="TC8" s="47"/>
      <c r="TD8" s="47"/>
      <c r="TE8" s="47"/>
      <c r="TF8" s="47"/>
      <c r="TG8" s="1458">
        <v>25.959000000000003</v>
      </c>
      <c r="TH8" s="47"/>
      <c r="TI8" s="47"/>
      <c r="TJ8" s="1181">
        <v>13.22</v>
      </c>
      <c r="TK8" s="47">
        <v>13.45</v>
      </c>
      <c r="TL8" s="47">
        <v>14.81</v>
      </c>
      <c r="TM8" s="47">
        <f t="shared" si="77"/>
        <v>13.22</v>
      </c>
      <c r="TN8" s="47">
        <v>13.24</v>
      </c>
      <c r="TO8" s="47">
        <v>14.31</v>
      </c>
      <c r="TP8" s="47">
        <f t="shared" si="78"/>
        <v>13.22</v>
      </c>
      <c r="TQ8" s="36">
        <v>14.3</v>
      </c>
      <c r="TR8" s="47">
        <f t="shared" si="79"/>
        <v>13.22</v>
      </c>
      <c r="TS8" s="47">
        <v>13.89</v>
      </c>
      <c r="TT8" s="36">
        <v>14.33</v>
      </c>
      <c r="TU8" s="47">
        <f t="shared" si="80"/>
        <v>13.22</v>
      </c>
      <c r="TV8" s="36">
        <v>13.75</v>
      </c>
      <c r="TW8" s="1181">
        <v>13.835000000000001</v>
      </c>
      <c r="TX8" s="47">
        <v>13.96</v>
      </c>
      <c r="TY8" s="36">
        <v>13.95</v>
      </c>
      <c r="TZ8" s="1181">
        <f t="shared" si="81"/>
        <v>13.835000000000001</v>
      </c>
      <c r="UA8" s="52">
        <v>13.85</v>
      </c>
      <c r="UB8" s="52">
        <v>14.46</v>
      </c>
      <c r="UC8" s="92">
        <v>14.27</v>
      </c>
      <c r="UD8" s="36">
        <v>14.76</v>
      </c>
      <c r="UE8" s="36">
        <v>14.52</v>
      </c>
      <c r="UF8" s="1138">
        <v>14.38</v>
      </c>
      <c r="UG8" s="1404">
        <v>14.56</v>
      </c>
      <c r="UH8" s="6">
        <f t="shared" si="83"/>
        <v>1.2517385257301788E-2</v>
      </c>
      <c r="UI8" s="10"/>
      <c r="UJ8" s="10"/>
      <c r="UK8" s="10"/>
      <c r="UL8" s="10"/>
      <c r="UM8" s="10"/>
      <c r="UN8" s="10"/>
      <c r="UO8" s="10"/>
      <c r="UP8" s="10"/>
      <c r="UQ8" s="10"/>
      <c r="UR8" s="10"/>
      <c r="US8" s="47"/>
      <c r="UT8" s="47"/>
      <c r="UU8" s="47"/>
      <c r="UV8" s="47"/>
      <c r="UW8" s="47"/>
      <c r="UX8" s="47"/>
      <c r="UY8" s="47"/>
      <c r="UZ8" s="47"/>
      <c r="VA8" s="47"/>
      <c r="VB8" s="47"/>
      <c r="VC8" s="47"/>
      <c r="VD8" s="47"/>
      <c r="VE8" s="47"/>
      <c r="VF8" s="47"/>
      <c r="VG8" s="47"/>
      <c r="VH8" s="47"/>
      <c r="VI8" s="47"/>
      <c r="VJ8" s="47"/>
      <c r="VK8" s="47"/>
      <c r="VL8" s="47"/>
      <c r="VM8" s="47"/>
      <c r="VN8" s="47"/>
      <c r="VO8" s="47"/>
      <c r="VP8" s="47"/>
      <c r="VQ8" s="1460">
        <v>11.09</v>
      </c>
      <c r="VR8" s="47">
        <v>11.22</v>
      </c>
      <c r="VS8" s="47">
        <v>11.56</v>
      </c>
      <c r="VT8" s="47"/>
      <c r="VU8" s="47"/>
      <c r="VV8" s="47">
        <f t="shared" si="90"/>
        <v>11.09</v>
      </c>
      <c r="VW8" s="47">
        <v>12</v>
      </c>
      <c r="VX8" s="47">
        <v>12.02</v>
      </c>
      <c r="VY8" s="36">
        <v>12</v>
      </c>
      <c r="VZ8" s="47">
        <v>12.04</v>
      </c>
      <c r="WA8" s="47">
        <f t="shared" si="91"/>
        <v>11.09</v>
      </c>
      <c r="WB8" s="36">
        <v>12.13</v>
      </c>
      <c r="WC8" s="36">
        <v>12.11</v>
      </c>
      <c r="WD8" s="36">
        <v>12.4</v>
      </c>
      <c r="WE8" s="36">
        <v>12.02</v>
      </c>
      <c r="WF8" s="36">
        <v>12</v>
      </c>
      <c r="WG8" s="36">
        <f t="shared" si="93"/>
        <v>12.02</v>
      </c>
      <c r="WH8" s="36"/>
      <c r="WI8" s="36">
        <v>13.12</v>
      </c>
      <c r="WJ8" s="36">
        <v>12.774999999999999</v>
      </c>
      <c r="WK8" s="36">
        <v>12.78</v>
      </c>
      <c r="WL8" s="36">
        <v>13.44</v>
      </c>
      <c r="WM8" s="36">
        <v>13.445</v>
      </c>
      <c r="WN8" s="36">
        <f t="shared" si="94"/>
        <v>12.02</v>
      </c>
      <c r="WO8" s="36">
        <v>12.41</v>
      </c>
      <c r="WP8" s="36">
        <v>12.49</v>
      </c>
      <c r="WQ8" s="1138">
        <v>13</v>
      </c>
      <c r="WR8" s="37"/>
      <c r="WS8" s="37">
        <v>13.01</v>
      </c>
      <c r="WT8" s="36">
        <v>12.657999999999999</v>
      </c>
      <c r="WU8" s="36">
        <v>12.787000000000001</v>
      </c>
      <c r="WV8" s="37">
        <f t="shared" si="95"/>
        <v>12.787000000000001</v>
      </c>
      <c r="WW8" s="36">
        <v>12.79</v>
      </c>
      <c r="WX8" s="37">
        <f t="shared" ref="WX8:WX50" si="165">MIN(WW8,WV8)</f>
        <v>12.787000000000001</v>
      </c>
      <c r="WY8" s="37"/>
      <c r="WZ8" s="37">
        <v>13.21</v>
      </c>
      <c r="XA8" s="36">
        <v>12.82</v>
      </c>
      <c r="XB8" s="36">
        <f t="shared" si="96"/>
        <v>12.787000000000001</v>
      </c>
      <c r="XC8" s="59"/>
      <c r="XD8" s="36">
        <v>12.54</v>
      </c>
      <c r="XE8" s="37">
        <v>12.57</v>
      </c>
      <c r="XF8" s="36"/>
      <c r="XG8" s="36">
        <v>12.92</v>
      </c>
      <c r="XH8" s="36">
        <v>12.54</v>
      </c>
      <c r="XI8" s="36">
        <f t="shared" si="97"/>
        <v>12.54</v>
      </c>
      <c r="XJ8" s="40"/>
      <c r="XK8" s="40"/>
      <c r="XL8" s="6">
        <f t="shared" si="98"/>
        <v>-1</v>
      </c>
      <c r="XM8" s="6">
        <f t="shared" si="99"/>
        <v>-1</v>
      </c>
      <c r="XN8" s="10"/>
      <c r="XO8" s="47">
        <v>9.07</v>
      </c>
      <c r="XP8" s="47">
        <v>9.1</v>
      </c>
      <c r="XQ8" s="36">
        <v>9.8000000000000007</v>
      </c>
      <c r="XR8" s="47">
        <f t="shared" si="100"/>
        <v>9.07</v>
      </c>
      <c r="XS8" s="47">
        <v>9.81</v>
      </c>
      <c r="XT8" s="36">
        <v>9.93</v>
      </c>
      <c r="XU8" s="36">
        <f t="shared" si="101"/>
        <v>9.07</v>
      </c>
      <c r="XV8" s="47">
        <v>10.55</v>
      </c>
      <c r="XW8" s="47">
        <f t="shared" si="102"/>
        <v>9.07</v>
      </c>
      <c r="XX8" s="47">
        <v>10.55</v>
      </c>
      <c r="XY8" s="47">
        <f t="shared" si="103"/>
        <v>9.07</v>
      </c>
      <c r="XZ8" s="47">
        <v>10.11</v>
      </c>
      <c r="YA8" s="47">
        <f t="shared" si="158"/>
        <v>9.07</v>
      </c>
      <c r="YB8" s="47">
        <v>11.52</v>
      </c>
      <c r="YC8" s="36">
        <v>10.55</v>
      </c>
      <c r="YD8" s="1138">
        <v>10.65</v>
      </c>
      <c r="YE8" s="36">
        <v>10.95</v>
      </c>
      <c r="YF8" s="36">
        <v>10.65</v>
      </c>
      <c r="YG8" s="1138">
        <v>10.69</v>
      </c>
      <c r="YH8" s="59">
        <v>10.72</v>
      </c>
      <c r="YI8" s="36">
        <v>10.65</v>
      </c>
      <c r="YJ8" s="59">
        <v>10.69</v>
      </c>
      <c r="YK8" s="59">
        <v>10.78</v>
      </c>
      <c r="YL8" s="6">
        <f t="shared" si="106"/>
        <v>8.4190832553788456E-3</v>
      </c>
      <c r="YM8" s="77">
        <v>7.64</v>
      </c>
      <c r="YN8" s="47">
        <v>7.7</v>
      </c>
      <c r="YO8" s="47">
        <v>7.71</v>
      </c>
      <c r="YP8" s="47">
        <f t="shared" si="107"/>
        <v>7.64</v>
      </c>
      <c r="YQ8" s="47">
        <v>7.7299999999999995</v>
      </c>
      <c r="YR8" s="1181">
        <f t="shared" si="108"/>
        <v>7.64</v>
      </c>
      <c r="YS8" s="47">
        <v>7.82</v>
      </c>
      <c r="YT8" s="47">
        <v>7.74</v>
      </c>
      <c r="YU8" s="1181">
        <v>7.34</v>
      </c>
      <c r="YV8" s="47">
        <v>7.27</v>
      </c>
      <c r="YW8" s="47">
        <v>7.81</v>
      </c>
      <c r="YX8" s="47">
        <f t="shared" si="109"/>
        <v>7.34</v>
      </c>
      <c r="YY8" s="47">
        <v>7.69</v>
      </c>
      <c r="YZ8" s="51">
        <f t="shared" ref="YZ8:YZ13" si="166">MIN(YY8,YX8)</f>
        <v>7.34</v>
      </c>
      <c r="ZA8" s="59">
        <v>7.78</v>
      </c>
      <c r="ZB8" s="1181">
        <v>7.39</v>
      </c>
      <c r="ZC8" s="37">
        <v>7.62</v>
      </c>
      <c r="ZD8" s="36">
        <v>7.96</v>
      </c>
      <c r="ZE8" s="1138">
        <v>7.51</v>
      </c>
      <c r="ZF8" s="59">
        <v>7.76</v>
      </c>
      <c r="ZG8" s="36">
        <v>7.96</v>
      </c>
      <c r="ZH8" s="59">
        <v>7.52</v>
      </c>
      <c r="ZI8" s="59">
        <v>7.56</v>
      </c>
      <c r="ZJ8" s="6">
        <f t="shared" si="111"/>
        <v>5.3191489361702178E-3</v>
      </c>
      <c r="ZK8" s="389">
        <v>12.55</v>
      </c>
      <c r="ZL8" s="47">
        <v>12.1</v>
      </c>
      <c r="ZM8" s="47">
        <v>12.85</v>
      </c>
      <c r="ZN8" s="47">
        <v>12.87</v>
      </c>
      <c r="ZO8" s="47">
        <f t="shared" si="112"/>
        <v>12.55</v>
      </c>
      <c r="ZP8" s="47">
        <v>13.43</v>
      </c>
      <c r="ZQ8" s="47">
        <f t="shared" si="113"/>
        <v>12.55</v>
      </c>
      <c r="ZR8" s="102">
        <v>13.33</v>
      </c>
      <c r="ZS8" s="47">
        <f t="shared" si="114"/>
        <v>12.55</v>
      </c>
      <c r="ZT8" s="77">
        <v>12.77</v>
      </c>
      <c r="ZU8" s="36">
        <f t="shared" si="115"/>
        <v>12.55</v>
      </c>
      <c r="ZV8" s="47">
        <v>13.2</v>
      </c>
      <c r="ZW8" s="77">
        <f t="shared" si="116"/>
        <v>12.55</v>
      </c>
      <c r="ZX8" s="29">
        <v>12.9</v>
      </c>
      <c r="ZY8" s="36">
        <f t="shared" si="117"/>
        <v>12.55</v>
      </c>
      <c r="ZZ8" s="36">
        <v>12.81</v>
      </c>
      <c r="AAA8" s="1138">
        <v>12.61</v>
      </c>
      <c r="AAB8" s="36">
        <v>12.79</v>
      </c>
      <c r="AAC8" s="36">
        <v>12.81</v>
      </c>
      <c r="AAD8" s="59">
        <f t="shared" si="118"/>
        <v>12.61</v>
      </c>
      <c r="AAE8" s="59"/>
      <c r="AAF8" s="678">
        <f t="shared" si="119"/>
        <v>-1</v>
      </c>
      <c r="AAG8" s="92">
        <v>7.23</v>
      </c>
      <c r="AAH8" s="52">
        <v>7.6</v>
      </c>
      <c r="AAI8" s="52">
        <v>6.73</v>
      </c>
      <c r="AAJ8" s="92">
        <f t="shared" si="120"/>
        <v>7.23</v>
      </c>
      <c r="AAK8" s="52">
        <v>7.15</v>
      </c>
      <c r="AAL8" s="58">
        <v>6.78</v>
      </c>
      <c r="AAM8" s="52">
        <f t="shared" si="121"/>
        <v>6.78</v>
      </c>
      <c r="AAN8" s="1049">
        <v>6.78</v>
      </c>
      <c r="AAO8" s="1181">
        <v>6.82</v>
      </c>
      <c r="AAP8" s="51"/>
      <c r="AAQ8" s="47">
        <v>6.92</v>
      </c>
      <c r="AAR8" s="37">
        <v>13.95</v>
      </c>
      <c r="AAS8" s="77">
        <f t="shared" si="123"/>
        <v>6.82</v>
      </c>
      <c r="AAT8" s="36"/>
      <c r="AAU8" s="52">
        <v>6.82</v>
      </c>
      <c r="AAV8" s="353">
        <v>6.84</v>
      </c>
      <c r="AAW8" s="36">
        <v>6.88</v>
      </c>
      <c r="AAX8" s="36">
        <v>6.99</v>
      </c>
      <c r="AAY8" s="1138">
        <v>6.86</v>
      </c>
      <c r="AAZ8" s="36">
        <v>6.93</v>
      </c>
      <c r="ABA8" s="40">
        <v>6.91</v>
      </c>
      <c r="ABB8" s="36">
        <v>6.99</v>
      </c>
      <c r="ABC8" s="59">
        <f t="shared" si="125"/>
        <v>6.86</v>
      </c>
      <c r="ABD8" s="59"/>
      <c r="ABE8" s="678">
        <f t="shared" si="126"/>
        <v>-1</v>
      </c>
      <c r="ABF8" s="36">
        <v>7.68</v>
      </c>
      <c r="ABG8" s="36">
        <f t="shared" ref="ABG8:ABH56" si="167">ABF8</f>
        <v>7.68</v>
      </c>
      <c r="ABH8" s="36">
        <v>7.73</v>
      </c>
      <c r="ABI8" s="36">
        <v>7.68</v>
      </c>
      <c r="ABJ8" s="59">
        <f t="shared" si="127"/>
        <v>7.68</v>
      </c>
      <c r="ABK8" s="59"/>
      <c r="ABL8" s="678">
        <f t="shared" si="128"/>
        <v>-1</v>
      </c>
      <c r="ABM8" s="36">
        <v>7.65</v>
      </c>
      <c r="ABN8" s="36">
        <f t="shared" ref="ABN8:ABN57" si="168">ABM8</f>
        <v>7.65</v>
      </c>
      <c r="ABO8" s="36">
        <v>7.71</v>
      </c>
      <c r="ABP8" s="59">
        <v>7.62</v>
      </c>
      <c r="ABQ8" s="36">
        <v>7.65</v>
      </c>
      <c r="ABR8" s="59">
        <f t="shared" si="129"/>
        <v>7.65</v>
      </c>
      <c r="ABS8" s="59"/>
      <c r="ABT8" s="678">
        <f t="shared" si="130"/>
        <v>-1</v>
      </c>
      <c r="ABU8" s="36">
        <v>7.88</v>
      </c>
      <c r="ABV8" s="36">
        <f t="shared" si="131"/>
        <v>7.88</v>
      </c>
      <c r="ABW8" s="36">
        <v>7.93</v>
      </c>
      <c r="ABX8" s="36">
        <v>7.88</v>
      </c>
      <c r="ABY8" s="59">
        <f t="shared" si="132"/>
        <v>7.88</v>
      </c>
      <c r="ABZ8" s="59">
        <v>7.91</v>
      </c>
      <c r="ACA8" s="678">
        <f t="shared" si="133"/>
        <v>3.8071065989848034E-3</v>
      </c>
      <c r="ACB8" s="10"/>
      <c r="ACC8" s="14"/>
      <c r="ACD8" s="10"/>
      <c r="ACE8" s="10"/>
      <c r="ACF8" s="10"/>
      <c r="ACG8" s="10"/>
      <c r="ACH8" s="10"/>
      <c r="ACI8" s="10"/>
      <c r="ACJ8" s="10"/>
      <c r="ACK8" s="10"/>
      <c r="ACL8" s="12"/>
      <c r="ACM8" s="12"/>
      <c r="ACN8" s="12"/>
      <c r="ACO8" s="12"/>
      <c r="ACP8" s="12"/>
      <c r="ACQ8" s="36" t="str">
        <f t="shared" si="13"/>
        <v>3. Missing baseline</v>
      </c>
      <c r="ACR8" s="37" t="str">
        <f t="shared" si="14"/>
        <v>3. Missing baseline</v>
      </c>
      <c r="ACS8" s="36" t="str">
        <f t="shared" si="15"/>
        <v>3. Missing baseline</v>
      </c>
      <c r="ACT8" s="36" t="str">
        <f t="shared" si="134"/>
        <v xml:space="preserve">1. Better than baseline </v>
      </c>
    </row>
    <row r="9" spans="1:774" ht="15" thickBot="1" x14ac:dyDescent="0.4">
      <c r="B9" s="36">
        <v>25</v>
      </c>
      <c r="C9" s="8" t="s">
        <v>17</v>
      </c>
      <c r="D9" s="36"/>
      <c r="E9" s="8" t="s">
        <v>2224</v>
      </c>
      <c r="F9" s="8" t="s">
        <v>2224</v>
      </c>
      <c r="G9" s="8" t="s">
        <v>2227</v>
      </c>
      <c r="H9" s="8" t="s">
        <v>2228</v>
      </c>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c r="BA9" s="36"/>
      <c r="BB9" s="36"/>
      <c r="BC9" s="36"/>
      <c r="BD9" s="36"/>
      <c r="BE9" s="36"/>
      <c r="BF9" s="36"/>
      <c r="BG9" s="36"/>
      <c r="BH9" s="36"/>
      <c r="BI9" s="36"/>
      <c r="BJ9" s="36"/>
      <c r="BK9" s="36"/>
      <c r="BL9" s="36"/>
      <c r="BM9" s="36"/>
      <c r="BN9" s="36"/>
      <c r="BO9" s="36"/>
      <c r="BP9" s="36"/>
      <c r="BQ9" s="36"/>
      <c r="BR9" s="36"/>
      <c r="BS9" s="36"/>
      <c r="BT9" s="36"/>
      <c r="BU9" s="36"/>
      <c r="BV9" s="36"/>
      <c r="BW9" s="36"/>
      <c r="BX9" s="36"/>
      <c r="BY9" s="36"/>
      <c r="BZ9" s="36"/>
      <c r="CA9" s="36"/>
      <c r="CB9" s="36"/>
      <c r="CC9" s="36"/>
      <c r="CD9" s="36"/>
      <c r="CE9" s="36"/>
      <c r="CF9" s="36"/>
      <c r="CG9" s="36"/>
      <c r="CH9" s="36"/>
      <c r="CI9" s="36"/>
      <c r="CJ9" s="36"/>
      <c r="CK9" s="36"/>
      <c r="CL9" s="36"/>
      <c r="CM9" s="36"/>
      <c r="CN9" s="36"/>
      <c r="CO9" s="36"/>
      <c r="CP9" s="36"/>
      <c r="CQ9" s="36"/>
      <c r="CR9" s="36"/>
      <c r="CS9" s="36"/>
      <c r="CT9" s="36"/>
      <c r="CU9" s="36"/>
      <c r="CV9" s="36"/>
      <c r="CW9" s="36"/>
      <c r="CX9" s="36"/>
      <c r="CY9" s="36"/>
      <c r="CZ9" s="36"/>
      <c r="DA9" s="36"/>
      <c r="DB9" s="36"/>
      <c r="DC9" s="36"/>
      <c r="DD9" s="36"/>
      <c r="DE9" s="36"/>
      <c r="DF9" s="36"/>
      <c r="DG9" s="36"/>
      <c r="DH9" s="36"/>
      <c r="DI9" s="36"/>
      <c r="DJ9" s="36"/>
      <c r="DK9" s="36"/>
      <c r="DL9" s="36"/>
      <c r="DM9" s="36"/>
      <c r="DN9" s="36"/>
      <c r="DO9" s="36"/>
      <c r="DP9" s="36"/>
      <c r="DQ9" s="36"/>
      <c r="DR9" s="36"/>
      <c r="DS9" s="36"/>
      <c r="DT9" s="36"/>
      <c r="DU9" s="36"/>
      <c r="DV9" s="36"/>
      <c r="DW9" s="36"/>
      <c r="DX9" s="36"/>
      <c r="DY9" s="36"/>
      <c r="DZ9" s="36"/>
      <c r="EA9" s="36"/>
      <c r="EB9" s="10"/>
      <c r="EC9" s="10"/>
      <c r="ED9" s="10"/>
      <c r="EE9" s="10"/>
      <c r="EF9" s="10"/>
      <c r="EG9" s="10"/>
      <c r="EH9" s="10"/>
      <c r="EI9" s="10"/>
      <c r="EJ9" s="10"/>
      <c r="EK9" s="10"/>
      <c r="EL9" s="10"/>
      <c r="EM9" s="10"/>
      <c r="EN9" s="10"/>
      <c r="EO9" s="10"/>
      <c r="EP9" s="10"/>
      <c r="EQ9" s="10"/>
      <c r="ER9" s="10"/>
      <c r="ES9" s="10"/>
      <c r="ET9" s="10"/>
      <c r="EU9" s="10"/>
      <c r="EV9" s="10"/>
      <c r="EW9" s="10"/>
      <c r="EX9" s="10"/>
      <c r="EY9" s="10"/>
      <c r="EZ9" s="10"/>
      <c r="FA9" s="10"/>
      <c r="FB9" s="10"/>
      <c r="FC9" s="10"/>
      <c r="FD9" s="10"/>
      <c r="FE9" s="10"/>
      <c r="FF9" s="10"/>
      <c r="FG9" s="10"/>
      <c r="FH9" s="10"/>
      <c r="FI9" s="36"/>
      <c r="FJ9" s="36"/>
      <c r="FK9" s="36"/>
      <c r="FL9" s="36"/>
      <c r="FM9" s="36"/>
      <c r="FN9" s="36"/>
      <c r="FO9" s="36"/>
      <c r="FP9" s="36"/>
      <c r="FQ9" s="36"/>
      <c r="FR9" s="36"/>
      <c r="FS9" s="36"/>
      <c r="FT9" s="36"/>
      <c r="FU9" s="36"/>
      <c r="FV9" s="10"/>
      <c r="FW9" s="10"/>
      <c r="FX9" s="10"/>
      <c r="FY9" s="10"/>
      <c r="FZ9" s="10"/>
      <c r="GA9" s="10"/>
      <c r="GB9" s="10"/>
      <c r="GC9" s="10"/>
      <c r="GD9" s="10"/>
      <c r="GE9" s="10"/>
      <c r="GF9" s="10"/>
      <c r="GG9" s="10"/>
      <c r="GH9" s="10"/>
      <c r="GI9" s="10"/>
      <c r="GJ9" s="10"/>
      <c r="GK9" s="10"/>
      <c r="GL9" s="10"/>
      <c r="GM9" s="10"/>
      <c r="GN9" s="10"/>
      <c r="GO9" s="10"/>
      <c r="GP9" s="10"/>
      <c r="GQ9" s="10"/>
      <c r="GR9" s="10"/>
      <c r="GS9" s="10"/>
      <c r="GT9" s="10"/>
      <c r="GU9" s="10"/>
      <c r="GV9" s="10"/>
      <c r="GW9" s="10"/>
      <c r="GX9" s="10"/>
      <c r="GY9" s="10"/>
      <c r="GZ9" s="10"/>
      <c r="HA9" s="10"/>
      <c r="HB9" s="36"/>
      <c r="HC9" s="36"/>
      <c r="HD9" s="36"/>
      <c r="HE9" s="36"/>
      <c r="HF9" s="36"/>
      <c r="HG9" s="36"/>
      <c r="HH9" s="36"/>
      <c r="HI9" s="36"/>
      <c r="HJ9" s="36"/>
      <c r="HK9" s="36"/>
      <c r="HL9" s="36"/>
      <c r="HM9" s="36"/>
      <c r="HN9" s="36"/>
      <c r="HO9" s="36"/>
      <c r="HP9" s="36"/>
      <c r="HQ9" s="36"/>
      <c r="HR9" s="10"/>
      <c r="HS9" s="10"/>
      <c r="HT9" s="10"/>
      <c r="HU9" s="10"/>
      <c r="HV9" s="10"/>
      <c r="HW9" s="10"/>
      <c r="HX9" s="10"/>
      <c r="HY9" s="10"/>
      <c r="HZ9" s="10"/>
      <c r="IA9" s="10"/>
      <c r="IB9" s="10"/>
      <c r="IC9" s="10"/>
      <c r="ID9" s="10"/>
      <c r="IE9" s="10"/>
      <c r="IF9" s="10"/>
      <c r="IG9" s="10"/>
      <c r="IH9" s="10"/>
      <c r="II9" s="10"/>
      <c r="IJ9" s="10"/>
      <c r="IK9" s="10"/>
      <c r="IL9" s="10"/>
      <c r="IM9" s="10"/>
      <c r="IN9" s="10"/>
      <c r="IO9" s="10"/>
      <c r="IP9" s="10"/>
      <c r="IQ9" s="10"/>
      <c r="IR9" s="10"/>
      <c r="IS9" s="10"/>
      <c r="IT9" s="10"/>
      <c r="IU9" s="10"/>
      <c r="IV9" s="10"/>
      <c r="IW9" s="10"/>
      <c r="IX9" s="10"/>
      <c r="IY9" s="10"/>
      <c r="IZ9" s="36"/>
      <c r="JA9" s="36"/>
      <c r="JB9" s="36"/>
      <c r="JC9" s="36"/>
      <c r="JD9" s="36"/>
      <c r="JE9" s="36"/>
      <c r="JF9" s="36"/>
      <c r="JG9" s="36"/>
      <c r="JH9" s="36"/>
      <c r="JI9" s="36"/>
      <c r="JJ9" s="36"/>
      <c r="JK9" s="36"/>
      <c r="JL9" s="36"/>
      <c r="JM9" s="36"/>
      <c r="JN9" s="36"/>
      <c r="JO9" s="36"/>
      <c r="JP9" s="47"/>
      <c r="JQ9" s="47"/>
      <c r="JR9" s="47"/>
      <c r="JS9" s="47"/>
      <c r="JT9" s="47"/>
      <c r="JU9" s="47"/>
      <c r="JV9" s="47"/>
      <c r="JW9" s="47"/>
      <c r="JX9" s="47"/>
      <c r="JY9" s="47"/>
      <c r="JZ9" s="47"/>
      <c r="KA9" s="47"/>
      <c r="KB9" s="47"/>
      <c r="KC9" s="47"/>
      <c r="KD9" s="47"/>
      <c r="KE9" s="1458">
        <v>1.71</v>
      </c>
      <c r="KF9" s="47"/>
      <c r="KG9" s="47"/>
      <c r="KH9" s="47">
        <f t="shared" si="135"/>
        <v>1.71</v>
      </c>
      <c r="KI9" s="36">
        <v>1.91</v>
      </c>
      <c r="KJ9" s="36">
        <f t="shared" si="33"/>
        <v>1.71</v>
      </c>
      <c r="KK9" s="36">
        <v>1.91</v>
      </c>
      <c r="KL9" s="1138">
        <v>2.23</v>
      </c>
      <c r="KM9" s="36">
        <v>2.38</v>
      </c>
      <c r="KN9" s="6">
        <f t="shared" si="5"/>
        <v>6.7264573991031348E-2</v>
      </c>
      <c r="KO9" s="10"/>
      <c r="KP9" s="10"/>
      <c r="KQ9" s="10"/>
      <c r="KR9" s="10"/>
      <c r="KS9" s="10"/>
      <c r="KT9" s="10"/>
      <c r="KU9" s="10"/>
      <c r="KV9" s="10"/>
      <c r="KW9" s="10"/>
      <c r="KX9" s="10"/>
      <c r="KY9" s="10"/>
      <c r="KZ9" s="10"/>
      <c r="LA9" s="10"/>
      <c r="LB9" s="10"/>
      <c r="LC9" s="10"/>
      <c r="LD9" s="10"/>
      <c r="LE9" s="10"/>
      <c r="LF9" s="10"/>
      <c r="LG9" s="10"/>
      <c r="LH9" s="10"/>
      <c r="LI9" s="10"/>
      <c r="LJ9" s="10"/>
      <c r="LK9" s="10"/>
      <c r="LL9" s="10"/>
      <c r="LM9" s="10"/>
      <c r="LN9" s="10"/>
      <c r="LO9" s="10"/>
      <c r="LP9" s="10"/>
      <c r="LQ9" s="10"/>
      <c r="LR9" s="10"/>
      <c r="LS9" s="10"/>
      <c r="LT9" s="10"/>
      <c r="LU9" s="10"/>
      <c r="LV9" s="36"/>
      <c r="LW9" s="36"/>
      <c r="LX9" s="36"/>
      <c r="LY9" s="36"/>
      <c r="LZ9" s="36"/>
      <c r="MA9" s="36"/>
      <c r="MB9" s="36"/>
      <c r="MC9" s="36"/>
      <c r="MD9" s="36"/>
      <c r="ME9" s="36"/>
      <c r="MF9" s="36"/>
      <c r="MG9" s="36"/>
      <c r="MH9" s="36"/>
      <c r="MI9" s="47"/>
      <c r="MJ9" s="47"/>
      <c r="MK9" s="47"/>
      <c r="ML9" s="47"/>
      <c r="MM9" s="47"/>
      <c r="MN9" s="47"/>
      <c r="MO9" s="47"/>
      <c r="MP9" s="47"/>
      <c r="MQ9" s="47"/>
      <c r="MR9" s="47"/>
      <c r="MS9" s="47"/>
      <c r="MT9" s="47"/>
      <c r="MU9" s="47"/>
      <c r="MV9" s="47"/>
      <c r="MW9" s="47"/>
      <c r="MX9" s="1459">
        <v>1.71</v>
      </c>
      <c r="MY9" s="47"/>
      <c r="MZ9" s="47"/>
      <c r="NA9" s="1181">
        <f t="shared" si="41"/>
        <v>1.71</v>
      </c>
      <c r="NB9" s="47">
        <v>1.67</v>
      </c>
      <c r="NC9" s="47">
        <v>1.8</v>
      </c>
      <c r="ND9" s="47">
        <v>2.23</v>
      </c>
      <c r="NE9" s="47">
        <v>2.38</v>
      </c>
      <c r="NF9" s="52">
        <v>1.78</v>
      </c>
      <c r="NG9" s="1181">
        <v>2.11</v>
      </c>
      <c r="NH9" s="47">
        <v>2.2050000000000001</v>
      </c>
      <c r="NI9" s="6">
        <f t="shared" si="44"/>
        <v>4.5023696682464552E-2</v>
      </c>
      <c r="NJ9" s="10"/>
      <c r="NK9" s="10"/>
      <c r="NL9" s="10"/>
      <c r="NM9" s="10"/>
      <c r="NN9" s="10"/>
      <c r="NO9" s="10"/>
      <c r="NP9" s="10"/>
      <c r="NQ9" s="10"/>
      <c r="NR9" s="10"/>
      <c r="NS9" s="10"/>
      <c r="NT9" s="10"/>
      <c r="NU9" s="10"/>
      <c r="NV9" s="10"/>
      <c r="NW9" s="10"/>
      <c r="NX9" s="10"/>
      <c r="NY9" s="10"/>
      <c r="NZ9" s="10"/>
      <c r="OA9" s="10"/>
      <c r="OB9" s="10"/>
      <c r="OC9" s="10"/>
      <c r="OD9" s="10"/>
      <c r="OE9" s="10"/>
      <c r="OF9" s="10"/>
      <c r="OG9" s="10"/>
      <c r="OH9" s="10"/>
      <c r="OI9" s="10"/>
      <c r="OJ9" s="10"/>
      <c r="OK9" s="10"/>
      <c r="OL9" s="10"/>
      <c r="OM9" s="10"/>
      <c r="ON9" s="36"/>
      <c r="OO9" s="36"/>
      <c r="OP9" s="36"/>
      <c r="OQ9" s="36"/>
      <c r="OR9" s="36"/>
      <c r="OS9" s="36"/>
      <c r="OT9" s="36"/>
      <c r="OU9" s="36"/>
      <c r="OV9" s="36"/>
      <c r="OW9" s="36"/>
      <c r="OX9" s="36"/>
      <c r="OY9" s="36"/>
      <c r="OZ9" s="36"/>
      <c r="PA9" s="36"/>
      <c r="PB9" s="36"/>
      <c r="PC9" s="36"/>
      <c r="PD9" s="36"/>
      <c r="PE9" s="47"/>
      <c r="PF9" s="47"/>
      <c r="PG9" s="47"/>
      <c r="PH9" s="47"/>
      <c r="PI9" s="47"/>
      <c r="PJ9" s="47"/>
      <c r="PK9" s="47"/>
      <c r="PL9" s="47"/>
      <c r="PM9" s="47"/>
      <c r="PN9" s="47"/>
      <c r="PO9" s="47"/>
      <c r="PP9" s="47"/>
      <c r="PQ9" s="47"/>
      <c r="PR9" s="47"/>
      <c r="PS9" s="1459"/>
      <c r="PT9" s="1459">
        <v>2.35</v>
      </c>
      <c r="PU9" s="47"/>
      <c r="PV9" s="1181">
        <f t="shared" si="52"/>
        <v>2.35</v>
      </c>
      <c r="PW9" s="47">
        <v>2.4500000000000002</v>
      </c>
      <c r="PX9" s="47">
        <v>2.04</v>
      </c>
      <c r="PY9" s="47">
        <f t="shared" si="53"/>
        <v>2.04</v>
      </c>
      <c r="PZ9" s="47">
        <v>2.09</v>
      </c>
      <c r="QA9" s="47">
        <f t="shared" si="54"/>
        <v>2.04</v>
      </c>
      <c r="QB9" s="32">
        <v>2.012</v>
      </c>
      <c r="QC9" s="1181">
        <f t="shared" si="55"/>
        <v>2.012</v>
      </c>
      <c r="QD9" s="47">
        <v>2.0299999999999998</v>
      </c>
      <c r="QE9" s="52">
        <v>2.02</v>
      </c>
      <c r="QF9" s="47">
        <f t="shared" si="56"/>
        <v>2.012</v>
      </c>
      <c r="QG9" s="47"/>
      <c r="QH9" s="6">
        <f t="shared" si="57"/>
        <v>-1</v>
      </c>
      <c r="QI9" s="10"/>
      <c r="QJ9" s="10"/>
      <c r="QK9" s="10"/>
      <c r="QL9" s="10"/>
      <c r="QM9" s="36"/>
      <c r="QN9" s="36"/>
      <c r="QO9" s="36"/>
      <c r="QP9" s="36"/>
      <c r="QQ9" s="36"/>
      <c r="QR9" s="36"/>
      <c r="QS9" s="36"/>
      <c r="QT9" s="36"/>
      <c r="QU9" s="36"/>
      <c r="QV9" s="36"/>
      <c r="QW9" s="36"/>
      <c r="QX9" s="36"/>
      <c r="QY9" s="36"/>
      <c r="QZ9" s="47"/>
      <c r="RA9" s="47"/>
      <c r="RB9" s="47"/>
      <c r="RC9" s="47"/>
      <c r="RD9" s="47"/>
      <c r="RE9" s="47"/>
      <c r="RF9" s="47"/>
      <c r="RG9" s="47"/>
      <c r="RH9" s="47"/>
      <c r="RI9" s="47"/>
      <c r="RJ9" s="47"/>
      <c r="RK9" s="47"/>
      <c r="RL9" s="47"/>
      <c r="RM9" s="47"/>
      <c r="RN9" s="47"/>
      <c r="RO9" s="1275">
        <v>1.57725</v>
      </c>
      <c r="RP9" s="47"/>
      <c r="RQ9" s="47"/>
      <c r="RR9" s="1181">
        <v>1.81</v>
      </c>
      <c r="RS9" s="47">
        <v>1.82</v>
      </c>
      <c r="RT9" s="47">
        <v>1.64</v>
      </c>
      <c r="RU9" s="47">
        <f t="shared" si="65"/>
        <v>1.64</v>
      </c>
      <c r="RV9" s="36">
        <v>1.61</v>
      </c>
      <c r="RW9" s="47">
        <f t="shared" si="66"/>
        <v>1.61</v>
      </c>
      <c r="RX9" s="36">
        <v>1.63</v>
      </c>
      <c r="RY9" s="1181">
        <f t="shared" si="67"/>
        <v>1.61</v>
      </c>
      <c r="RZ9" s="47">
        <v>1.67</v>
      </c>
      <c r="SA9" s="36">
        <v>1.59</v>
      </c>
      <c r="SB9" s="47">
        <f t="shared" si="68"/>
        <v>1.59</v>
      </c>
      <c r="SC9" s="36">
        <v>1.58</v>
      </c>
      <c r="SD9" s="1181">
        <v>1.6</v>
      </c>
      <c r="SE9" s="47">
        <v>1.62</v>
      </c>
      <c r="SF9" s="36">
        <v>1.61</v>
      </c>
      <c r="SG9" s="59">
        <f t="shared" si="69"/>
        <v>1.6</v>
      </c>
      <c r="SH9" s="36" t="s">
        <v>1159</v>
      </c>
      <c r="SI9" s="36">
        <f t="shared" ref="SI9:SI10" si="169">MIN(SH9,SG9)</f>
        <v>1.6</v>
      </c>
      <c r="SJ9" s="1401" t="s">
        <v>1502</v>
      </c>
      <c r="SK9" s="6"/>
      <c r="SL9" s="10"/>
      <c r="SM9" s="10"/>
      <c r="SN9" s="10"/>
      <c r="SO9" s="10"/>
      <c r="SP9" s="10"/>
      <c r="SQ9" s="10"/>
      <c r="SR9" s="10"/>
      <c r="SS9" s="47"/>
      <c r="ST9" s="47"/>
      <c r="SU9" s="47"/>
      <c r="SV9" s="47"/>
      <c r="SW9" s="47"/>
      <c r="SX9" s="47"/>
      <c r="SY9" s="47"/>
      <c r="SZ9" s="47"/>
      <c r="TA9" s="47"/>
      <c r="TB9" s="47"/>
      <c r="TC9" s="47"/>
      <c r="TD9" s="47"/>
      <c r="TE9" s="47"/>
      <c r="TF9" s="47"/>
      <c r="TG9" s="1458">
        <v>2.56</v>
      </c>
      <c r="TH9" s="47"/>
      <c r="TI9" s="47"/>
      <c r="TJ9" s="1181">
        <v>1.81</v>
      </c>
      <c r="TK9" s="47">
        <v>1.91</v>
      </c>
      <c r="TL9" s="47">
        <v>1.98</v>
      </c>
      <c r="TM9" s="47">
        <f t="shared" si="77"/>
        <v>1.81</v>
      </c>
      <c r="TN9" s="47">
        <v>1.833</v>
      </c>
      <c r="TO9" s="47">
        <v>2.02</v>
      </c>
      <c r="TP9" s="47">
        <f t="shared" si="78"/>
        <v>1.81</v>
      </c>
      <c r="TQ9" s="36">
        <v>2.04</v>
      </c>
      <c r="TR9" s="47">
        <f t="shared" si="79"/>
        <v>1.81</v>
      </c>
      <c r="TS9" s="47">
        <v>1.94</v>
      </c>
      <c r="TT9" s="36">
        <v>2.11</v>
      </c>
      <c r="TU9" s="47">
        <f t="shared" si="80"/>
        <v>1.81</v>
      </c>
      <c r="TV9" s="36">
        <v>2.04</v>
      </c>
      <c r="TW9" s="1181">
        <v>1.85</v>
      </c>
      <c r="TX9" s="47">
        <v>1.94</v>
      </c>
      <c r="TY9" s="36">
        <v>1.98</v>
      </c>
      <c r="TZ9" s="1181">
        <f t="shared" si="81"/>
        <v>1.85</v>
      </c>
      <c r="UA9" s="52">
        <v>2.08</v>
      </c>
      <c r="UB9" s="52">
        <v>1.94</v>
      </c>
      <c r="UC9" s="92">
        <v>1.87</v>
      </c>
      <c r="UD9" s="36">
        <v>1.9419999999999999</v>
      </c>
      <c r="UE9" s="36" t="s">
        <v>1159</v>
      </c>
      <c r="UF9" s="36">
        <f t="shared" ref="UF9" si="170">MIN(UE9,UC9)</f>
        <v>1.87</v>
      </c>
      <c r="UG9" s="1401" t="s">
        <v>1502</v>
      </c>
      <c r="UH9" s="6"/>
      <c r="UI9" s="10"/>
      <c r="UJ9" s="10"/>
      <c r="UK9" s="10"/>
      <c r="UL9" s="10"/>
      <c r="UM9" s="10"/>
      <c r="UN9" s="10"/>
      <c r="UO9" s="10"/>
      <c r="UP9" s="10"/>
      <c r="UQ9" s="10"/>
      <c r="UR9" s="10"/>
      <c r="US9" s="47"/>
      <c r="UT9" s="47"/>
      <c r="UU9" s="47"/>
      <c r="UV9" s="47"/>
      <c r="UW9" s="47"/>
      <c r="UX9" s="47"/>
      <c r="UY9" s="47"/>
      <c r="UZ9" s="47"/>
      <c r="VA9" s="47"/>
      <c r="VB9" s="47"/>
      <c r="VC9" s="47"/>
      <c r="VD9" s="47"/>
      <c r="VE9" s="47"/>
      <c r="VF9" s="47"/>
      <c r="VG9" s="47"/>
      <c r="VH9" s="47"/>
      <c r="VI9" s="47"/>
      <c r="VJ9" s="47"/>
      <c r="VK9" s="47"/>
      <c r="VL9" s="47"/>
      <c r="VM9" s="47"/>
      <c r="VN9" s="47"/>
      <c r="VO9" s="47"/>
      <c r="VP9" s="47"/>
      <c r="VQ9" s="1460">
        <v>1.27</v>
      </c>
      <c r="VR9" s="47">
        <v>1.29</v>
      </c>
      <c r="VS9" s="47">
        <v>1.3</v>
      </c>
      <c r="VT9" s="47"/>
      <c r="VU9" s="47"/>
      <c r="VV9" s="47">
        <f t="shared" si="90"/>
        <v>1.27</v>
      </c>
      <c r="VW9" s="47">
        <v>1.34</v>
      </c>
      <c r="VX9" s="47">
        <v>1.37</v>
      </c>
      <c r="VY9" s="36">
        <v>1.33</v>
      </c>
      <c r="VZ9" s="47">
        <v>1.33</v>
      </c>
      <c r="WA9" s="47">
        <f t="shared" si="91"/>
        <v>1.27</v>
      </c>
      <c r="WB9" s="36">
        <v>1.32</v>
      </c>
      <c r="WC9" s="36">
        <v>1.31</v>
      </c>
      <c r="WD9" s="36">
        <v>1.45</v>
      </c>
      <c r="WE9" s="36">
        <v>1.33</v>
      </c>
      <c r="WF9" s="36">
        <v>1.31</v>
      </c>
      <c r="WG9" s="36">
        <f t="shared" si="93"/>
        <v>1.33</v>
      </c>
      <c r="WH9" s="36"/>
      <c r="WI9" s="36">
        <v>1.42</v>
      </c>
      <c r="WJ9" s="36">
        <v>1.405</v>
      </c>
      <c r="WK9" s="36">
        <v>1.41</v>
      </c>
      <c r="WL9" s="36">
        <v>1.31</v>
      </c>
      <c r="WM9" s="36">
        <v>1.3149999999999999</v>
      </c>
      <c r="WN9" s="36">
        <f t="shared" si="94"/>
        <v>1.31</v>
      </c>
      <c r="WO9" s="36">
        <v>1.93</v>
      </c>
      <c r="WP9" s="36">
        <v>1.89</v>
      </c>
      <c r="WQ9" s="1138">
        <v>1.45</v>
      </c>
      <c r="WR9" s="37"/>
      <c r="WS9" s="37">
        <v>1.46</v>
      </c>
      <c r="WT9" s="36">
        <v>1.85</v>
      </c>
      <c r="WU9" s="36">
        <v>1.86</v>
      </c>
      <c r="WV9" s="37">
        <f t="shared" si="95"/>
        <v>1.45</v>
      </c>
      <c r="WW9" s="36">
        <v>1.83</v>
      </c>
      <c r="WX9" s="37">
        <f t="shared" si="165"/>
        <v>1.45</v>
      </c>
      <c r="WY9" s="37"/>
      <c r="WZ9" s="37">
        <v>1.56</v>
      </c>
      <c r="XA9" s="36">
        <v>1.92</v>
      </c>
      <c r="XB9" s="36">
        <f t="shared" si="96"/>
        <v>1.45</v>
      </c>
      <c r="XC9" s="59"/>
      <c r="XD9" s="36">
        <v>1.91</v>
      </c>
      <c r="XE9" s="37">
        <f t="shared" ref="XE9" si="171">MIN(XD9,XB9)</f>
        <v>1.45</v>
      </c>
      <c r="XF9" s="36"/>
      <c r="XG9" s="36" t="s">
        <v>1496</v>
      </c>
      <c r="XH9" s="36">
        <v>1.91</v>
      </c>
      <c r="XI9" s="36">
        <f t="shared" si="97"/>
        <v>1.45</v>
      </c>
      <c r="XJ9" s="36"/>
      <c r="XK9" s="36"/>
      <c r="XL9" s="6">
        <f t="shared" si="98"/>
        <v>-1</v>
      </c>
      <c r="XM9" s="6">
        <f t="shared" si="99"/>
        <v>-1</v>
      </c>
      <c r="XN9" s="10"/>
      <c r="XO9" s="47">
        <v>1.59</v>
      </c>
      <c r="XP9" s="47">
        <v>1.61</v>
      </c>
      <c r="XQ9" s="36">
        <v>1.7250000000000001</v>
      </c>
      <c r="XR9" s="47">
        <f t="shared" si="100"/>
        <v>1.59</v>
      </c>
      <c r="XS9" s="47">
        <v>1.68</v>
      </c>
      <c r="XT9" s="36">
        <v>1.59</v>
      </c>
      <c r="XU9" s="36">
        <f t="shared" si="101"/>
        <v>1.59</v>
      </c>
      <c r="XV9" s="47">
        <v>1.55</v>
      </c>
      <c r="XW9" s="47">
        <f t="shared" si="102"/>
        <v>1.55</v>
      </c>
      <c r="XX9" s="47">
        <v>1.55</v>
      </c>
      <c r="XY9" s="47">
        <f t="shared" si="103"/>
        <v>1.55</v>
      </c>
      <c r="XZ9" s="47">
        <v>1.55</v>
      </c>
      <c r="YA9" s="47">
        <f t="shared" si="158"/>
        <v>1.55</v>
      </c>
      <c r="YB9" s="47">
        <v>1.56</v>
      </c>
      <c r="YC9" s="36">
        <v>1.55</v>
      </c>
      <c r="YD9" s="1138">
        <v>1.61</v>
      </c>
      <c r="YE9" s="36">
        <v>1.66</v>
      </c>
      <c r="YF9" s="36" t="s">
        <v>1159</v>
      </c>
      <c r="YG9" s="1138">
        <f t="shared" si="104"/>
        <v>1.61</v>
      </c>
      <c r="YH9" s="59" t="s">
        <v>1159</v>
      </c>
      <c r="YI9" s="36" t="s">
        <v>1159</v>
      </c>
      <c r="YJ9" s="59">
        <f t="shared" ref="YJ9:YJ13" si="172">MIN(YI9,YG9)</f>
        <v>1.61</v>
      </c>
      <c r="YK9" s="59" t="s">
        <v>1496</v>
      </c>
      <c r="YL9" s="6"/>
      <c r="YM9" s="77">
        <v>1.22</v>
      </c>
      <c r="YN9" s="47">
        <v>1.26</v>
      </c>
      <c r="YO9" s="47">
        <v>1.27</v>
      </c>
      <c r="YP9" s="47">
        <f t="shared" si="107"/>
        <v>1.22</v>
      </c>
      <c r="YQ9" s="47">
        <v>1.29</v>
      </c>
      <c r="YR9" s="1181">
        <f t="shared" si="108"/>
        <v>1.22</v>
      </c>
      <c r="YS9" s="47">
        <v>1.31</v>
      </c>
      <c r="YT9" s="47">
        <v>1.24</v>
      </c>
      <c r="YU9" s="1181">
        <v>1.1299999999999999</v>
      </c>
      <c r="YV9" s="47">
        <v>1.1399999999999999</v>
      </c>
      <c r="YW9" s="47">
        <v>1.25</v>
      </c>
      <c r="YX9" s="47">
        <f t="shared" si="109"/>
        <v>1.1299999999999999</v>
      </c>
      <c r="YY9" s="47">
        <v>1.24</v>
      </c>
      <c r="YZ9" s="51">
        <f t="shared" si="166"/>
        <v>1.1299999999999999</v>
      </c>
      <c r="ZA9" s="59">
        <v>1.26</v>
      </c>
      <c r="ZB9" s="1181">
        <v>1.1299999999999999</v>
      </c>
      <c r="ZC9" s="37">
        <v>1.1499999999999999</v>
      </c>
      <c r="ZD9" s="36" t="s">
        <v>1159</v>
      </c>
      <c r="ZE9" s="1138">
        <f t="shared" si="110"/>
        <v>1.1299999999999999</v>
      </c>
      <c r="ZF9" s="59" t="s">
        <v>1159</v>
      </c>
      <c r="ZG9" s="36" t="s">
        <v>1159</v>
      </c>
      <c r="ZH9" s="59">
        <f t="shared" si="163"/>
        <v>1.1299999999999999</v>
      </c>
      <c r="ZI9" s="59" t="s">
        <v>1496</v>
      </c>
      <c r="ZJ9" s="6"/>
      <c r="ZK9" s="1284">
        <v>1.27</v>
      </c>
      <c r="ZL9" s="1235">
        <v>1.37</v>
      </c>
      <c r="ZM9" s="1235">
        <v>1.41</v>
      </c>
      <c r="ZN9" s="1235">
        <v>1.41</v>
      </c>
      <c r="ZO9" s="1235">
        <f t="shared" si="112"/>
        <v>1.27</v>
      </c>
      <c r="ZP9" s="1235">
        <v>1.37</v>
      </c>
      <c r="ZQ9" s="1235">
        <f t="shared" si="113"/>
        <v>1.27</v>
      </c>
      <c r="ZR9" s="1611">
        <v>1.369</v>
      </c>
      <c r="ZS9" s="1235">
        <f t="shared" si="114"/>
        <v>1.27</v>
      </c>
      <c r="ZT9" s="1284">
        <v>1.5</v>
      </c>
      <c r="ZU9" s="36">
        <f t="shared" si="115"/>
        <v>1.27</v>
      </c>
      <c r="ZV9" s="1235">
        <v>1.55</v>
      </c>
      <c r="ZW9" s="77">
        <f t="shared" si="116"/>
        <v>1.27</v>
      </c>
      <c r="ZX9" s="29">
        <v>1.44</v>
      </c>
      <c r="ZY9" s="36">
        <f t="shared" si="117"/>
        <v>1.27</v>
      </c>
      <c r="ZZ9" s="36" t="s">
        <v>1159</v>
      </c>
      <c r="AAA9" s="36">
        <f t="shared" ref="AAA9:AAA57" si="173">MIN(ZZ9,ZY9)</f>
        <v>1.27</v>
      </c>
      <c r="AAB9" s="36" t="s">
        <v>1159</v>
      </c>
      <c r="AAC9" s="36" t="s">
        <v>1159</v>
      </c>
      <c r="AAD9" s="59">
        <f t="shared" si="118"/>
        <v>1.27</v>
      </c>
      <c r="AAE9" s="59"/>
      <c r="AAF9" s="678">
        <f t="shared" si="119"/>
        <v>-1</v>
      </c>
      <c r="AAG9" s="92">
        <v>1.59</v>
      </c>
      <c r="AAH9" s="52">
        <v>1.48</v>
      </c>
      <c r="AAI9" s="52">
        <v>1.45</v>
      </c>
      <c r="AAJ9" s="92">
        <f t="shared" si="120"/>
        <v>1.59</v>
      </c>
      <c r="AAK9" s="52">
        <v>1.53</v>
      </c>
      <c r="AAL9" s="58">
        <v>1.45</v>
      </c>
      <c r="AAM9" s="52">
        <f t="shared" si="121"/>
        <v>1.45</v>
      </c>
      <c r="AAN9" s="1049">
        <v>1.45</v>
      </c>
      <c r="AAO9" s="1181">
        <v>1.48</v>
      </c>
      <c r="AAP9" s="51"/>
      <c r="AAQ9" s="47">
        <v>1.48</v>
      </c>
      <c r="AAR9" s="37">
        <v>1.98</v>
      </c>
      <c r="AAS9" s="77">
        <f t="shared" si="123"/>
        <v>1.48</v>
      </c>
      <c r="AAT9" s="36"/>
      <c r="AAU9" s="52">
        <v>1.482</v>
      </c>
      <c r="AAV9" s="353">
        <v>1.49</v>
      </c>
      <c r="AAW9" s="36">
        <v>1.53</v>
      </c>
      <c r="AAX9" s="36" t="s">
        <v>1159</v>
      </c>
      <c r="AAY9" s="36">
        <f t="shared" si="124"/>
        <v>1.49</v>
      </c>
      <c r="AAZ9" s="36" t="s">
        <v>1159</v>
      </c>
      <c r="ABA9" s="36" t="s">
        <v>1159</v>
      </c>
      <c r="ABB9" s="36" t="s">
        <v>1159</v>
      </c>
      <c r="ABC9" s="59">
        <f t="shared" si="125"/>
        <v>1.49</v>
      </c>
      <c r="ABD9" s="59"/>
      <c r="ABE9" s="678">
        <f t="shared" si="126"/>
        <v>-1</v>
      </c>
      <c r="ABF9" s="36" t="s">
        <v>1159</v>
      </c>
      <c r="ABG9" s="36" t="str">
        <f t="shared" si="167"/>
        <v>Blocked</v>
      </c>
      <c r="ABH9" s="36" t="s">
        <v>1159</v>
      </c>
      <c r="ABI9" s="36" t="s">
        <v>1159</v>
      </c>
      <c r="ABJ9" s="59" t="str">
        <f t="shared" si="127"/>
        <v>Blocked</v>
      </c>
      <c r="ABK9" s="59"/>
      <c r="ABL9" s="678"/>
      <c r="ABM9" s="36" t="s">
        <v>1159</v>
      </c>
      <c r="ABN9" s="36" t="str">
        <f t="shared" si="168"/>
        <v>Blocked</v>
      </c>
      <c r="ABO9" s="36" t="s">
        <v>1159</v>
      </c>
      <c r="ABP9" s="59" t="s">
        <v>1159</v>
      </c>
      <c r="ABQ9" s="36" t="s">
        <v>1159</v>
      </c>
      <c r="ABR9" s="59" t="str">
        <f t="shared" si="129"/>
        <v>Blocked</v>
      </c>
      <c r="ABS9" s="59"/>
      <c r="ABT9" s="678"/>
      <c r="ABU9" s="36" t="s">
        <v>1159</v>
      </c>
      <c r="ABV9" s="36" t="str">
        <f t="shared" si="131"/>
        <v>Blocked</v>
      </c>
      <c r="ABW9" s="36" t="s">
        <v>1159</v>
      </c>
      <c r="ABX9" s="36" t="s">
        <v>1159</v>
      </c>
      <c r="ABY9" s="59" t="str">
        <f t="shared" si="132"/>
        <v>Blocked</v>
      </c>
      <c r="ABZ9" s="59" t="s">
        <v>1496</v>
      </c>
      <c r="ACA9" s="678"/>
      <c r="ACB9" s="10"/>
      <c r="ACC9" s="14"/>
      <c r="ACD9" s="10"/>
      <c r="ACE9" s="10"/>
      <c r="ACF9" s="10"/>
      <c r="ACG9" s="10"/>
      <c r="ACH9" s="10"/>
      <c r="ACI9" s="10"/>
      <c r="ACJ9" s="10"/>
      <c r="ACK9" s="10"/>
      <c r="ACL9" s="12"/>
      <c r="ACM9" s="12"/>
      <c r="ACN9" s="12"/>
      <c r="ACO9" s="12"/>
      <c r="ACP9" s="12"/>
      <c r="ACQ9" s="36" t="str">
        <f t="shared" si="13"/>
        <v>3. Missing baseline</v>
      </c>
      <c r="ACR9" s="37" t="str">
        <f t="shared" si="14"/>
        <v>3. Missing baseline</v>
      </c>
      <c r="ACS9" s="36" t="str">
        <f t="shared" si="15"/>
        <v>3. Missing baseline</v>
      </c>
      <c r="ACT9" s="36" t="str">
        <f t="shared" si="134"/>
        <v xml:space="preserve">1. Better than baseline </v>
      </c>
    </row>
    <row r="10" spans="1:774" ht="15" thickBot="1" x14ac:dyDescent="0.4">
      <c r="B10" s="36">
        <v>26</v>
      </c>
      <c r="C10" s="8" t="s">
        <v>17</v>
      </c>
      <c r="D10" s="36"/>
      <c r="E10" s="8" t="s">
        <v>2224</v>
      </c>
      <c r="F10" s="8" t="s">
        <v>2224</v>
      </c>
      <c r="G10" s="8" t="s">
        <v>2229</v>
      </c>
      <c r="H10" s="8" t="s">
        <v>2230</v>
      </c>
      <c r="I10" s="36"/>
      <c r="J10" s="36"/>
      <c r="K10" s="36"/>
      <c r="L10" s="36"/>
      <c r="M10" s="36"/>
      <c r="N10" s="36"/>
      <c r="O10" s="36"/>
      <c r="P10" s="36"/>
      <c r="Q10" s="36"/>
      <c r="R10" s="36"/>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c r="DK10" s="36"/>
      <c r="DL10" s="36"/>
      <c r="DM10" s="36"/>
      <c r="DN10" s="36"/>
      <c r="DO10" s="36"/>
      <c r="DP10" s="36"/>
      <c r="DQ10" s="36"/>
      <c r="DR10" s="36"/>
      <c r="DS10" s="36"/>
      <c r="DT10" s="36"/>
      <c r="DU10" s="36"/>
      <c r="DV10" s="36"/>
      <c r="DW10" s="36"/>
      <c r="DX10" s="36"/>
      <c r="DY10" s="36"/>
      <c r="DZ10" s="36"/>
      <c r="EA10" s="36"/>
      <c r="EB10" s="10"/>
      <c r="EC10" s="10"/>
      <c r="ED10" s="10"/>
      <c r="EE10" s="10"/>
      <c r="EF10" s="10"/>
      <c r="EG10" s="10"/>
      <c r="EH10" s="10"/>
      <c r="EI10" s="10"/>
      <c r="EJ10" s="10"/>
      <c r="EK10" s="10"/>
      <c r="EL10" s="10"/>
      <c r="EM10" s="10"/>
      <c r="EN10" s="10"/>
      <c r="EO10" s="10"/>
      <c r="EP10" s="10"/>
      <c r="EQ10" s="10"/>
      <c r="ER10" s="10"/>
      <c r="ES10" s="10"/>
      <c r="ET10" s="10"/>
      <c r="EU10" s="10"/>
      <c r="EV10" s="10"/>
      <c r="EW10" s="10"/>
      <c r="EX10" s="10"/>
      <c r="EY10" s="10"/>
      <c r="EZ10" s="10"/>
      <c r="FA10" s="10"/>
      <c r="FB10" s="10"/>
      <c r="FC10" s="10"/>
      <c r="FD10" s="10"/>
      <c r="FE10" s="10"/>
      <c r="FF10" s="10"/>
      <c r="FG10" s="10"/>
      <c r="FH10" s="10"/>
      <c r="FI10" s="36"/>
      <c r="FJ10" s="36"/>
      <c r="FK10" s="36"/>
      <c r="FL10" s="36"/>
      <c r="FM10" s="36"/>
      <c r="FN10" s="36"/>
      <c r="FO10" s="36"/>
      <c r="FP10" s="36"/>
      <c r="FQ10" s="36"/>
      <c r="FR10" s="36"/>
      <c r="FS10" s="36"/>
      <c r="FT10" s="36"/>
      <c r="FU10" s="36"/>
      <c r="FV10" s="10"/>
      <c r="FW10" s="10"/>
      <c r="FX10" s="10"/>
      <c r="FY10" s="10"/>
      <c r="FZ10" s="10"/>
      <c r="GA10" s="10"/>
      <c r="GB10" s="10"/>
      <c r="GC10" s="10"/>
      <c r="GD10" s="10"/>
      <c r="GE10" s="10"/>
      <c r="GF10" s="10"/>
      <c r="GG10" s="10"/>
      <c r="GH10" s="10"/>
      <c r="GI10" s="10"/>
      <c r="GJ10" s="10"/>
      <c r="GK10" s="10"/>
      <c r="GL10" s="10"/>
      <c r="GM10" s="10"/>
      <c r="GN10" s="10"/>
      <c r="GO10" s="10"/>
      <c r="GP10" s="10"/>
      <c r="GQ10" s="10"/>
      <c r="GR10" s="10"/>
      <c r="GS10" s="10"/>
      <c r="GT10" s="10"/>
      <c r="GU10" s="10"/>
      <c r="GV10" s="10"/>
      <c r="GW10" s="10"/>
      <c r="GX10" s="10"/>
      <c r="GY10" s="10"/>
      <c r="GZ10" s="10"/>
      <c r="HA10" s="10"/>
      <c r="HB10" s="36"/>
      <c r="HC10" s="36"/>
      <c r="HD10" s="36"/>
      <c r="HE10" s="36"/>
      <c r="HF10" s="36"/>
      <c r="HG10" s="36"/>
      <c r="HH10" s="36"/>
      <c r="HI10" s="36"/>
      <c r="HJ10" s="36"/>
      <c r="HK10" s="36"/>
      <c r="HL10" s="36"/>
      <c r="HM10" s="36"/>
      <c r="HN10" s="36"/>
      <c r="HO10" s="36"/>
      <c r="HP10" s="36"/>
      <c r="HQ10" s="36"/>
      <c r="HR10" s="10"/>
      <c r="HS10" s="10"/>
      <c r="HT10" s="10"/>
      <c r="HU10" s="10"/>
      <c r="HV10" s="10"/>
      <c r="HW10" s="10"/>
      <c r="HX10" s="10"/>
      <c r="HY10" s="10"/>
      <c r="HZ10" s="10"/>
      <c r="IA10" s="10"/>
      <c r="IB10" s="10"/>
      <c r="IC10" s="10"/>
      <c r="ID10" s="10"/>
      <c r="IE10" s="10"/>
      <c r="IF10" s="10"/>
      <c r="IG10" s="10"/>
      <c r="IH10" s="10"/>
      <c r="II10" s="10"/>
      <c r="IJ10" s="10"/>
      <c r="IK10" s="10"/>
      <c r="IL10" s="10"/>
      <c r="IM10" s="10"/>
      <c r="IN10" s="10"/>
      <c r="IO10" s="10"/>
      <c r="IP10" s="10"/>
      <c r="IQ10" s="10"/>
      <c r="IR10" s="10"/>
      <c r="IS10" s="10"/>
      <c r="IT10" s="10"/>
      <c r="IU10" s="10"/>
      <c r="IV10" s="10"/>
      <c r="IW10" s="10"/>
      <c r="IX10" s="10"/>
      <c r="IY10" s="10"/>
      <c r="IZ10" s="36"/>
      <c r="JA10" s="36"/>
      <c r="JB10" s="36"/>
      <c r="JC10" s="36"/>
      <c r="JD10" s="36"/>
      <c r="JE10" s="36"/>
      <c r="JF10" s="36"/>
      <c r="JG10" s="36"/>
      <c r="JH10" s="36"/>
      <c r="JI10" s="36"/>
      <c r="JJ10" s="36"/>
      <c r="JK10" s="36"/>
      <c r="JL10" s="36"/>
      <c r="JM10" s="36"/>
      <c r="JN10" s="36"/>
      <c r="JO10" s="36"/>
      <c r="JP10" s="47"/>
      <c r="JQ10" s="47"/>
      <c r="JR10" s="47"/>
      <c r="JS10" s="47"/>
      <c r="JT10" s="47"/>
      <c r="JU10" s="47"/>
      <c r="JV10" s="47"/>
      <c r="JW10" s="47"/>
      <c r="JX10" s="47"/>
      <c r="JY10" s="47"/>
      <c r="JZ10" s="47"/>
      <c r="KA10" s="47"/>
      <c r="KB10" s="47"/>
      <c r="KC10" s="47"/>
      <c r="KD10" s="47"/>
      <c r="KE10" s="1458">
        <v>1.81</v>
      </c>
      <c r="KF10" s="47"/>
      <c r="KG10" s="47"/>
      <c r="KH10" s="47">
        <f t="shared" si="135"/>
        <v>1.81</v>
      </c>
      <c r="KI10" s="36">
        <v>1.855</v>
      </c>
      <c r="KJ10" s="36">
        <f t="shared" si="33"/>
        <v>1.81</v>
      </c>
      <c r="KK10" s="36">
        <v>1.83</v>
      </c>
      <c r="KL10" s="1138">
        <v>2</v>
      </c>
      <c r="KM10" s="36">
        <v>2</v>
      </c>
      <c r="KN10" s="6">
        <f t="shared" si="5"/>
        <v>0</v>
      </c>
      <c r="KO10" s="10"/>
      <c r="KP10" s="10"/>
      <c r="KQ10" s="10"/>
      <c r="KR10" s="10"/>
      <c r="KS10" s="10"/>
      <c r="KT10" s="10"/>
      <c r="KU10" s="10"/>
      <c r="KV10" s="10"/>
      <c r="KW10" s="10"/>
      <c r="KX10" s="10"/>
      <c r="KY10" s="10"/>
      <c r="KZ10" s="10"/>
      <c r="LA10" s="10"/>
      <c r="LB10" s="10"/>
      <c r="LC10" s="10"/>
      <c r="LD10" s="10"/>
      <c r="LE10" s="10"/>
      <c r="LF10" s="10"/>
      <c r="LG10" s="10"/>
      <c r="LH10" s="10"/>
      <c r="LI10" s="10"/>
      <c r="LJ10" s="10"/>
      <c r="LK10" s="10"/>
      <c r="LL10" s="10"/>
      <c r="LM10" s="10"/>
      <c r="LN10" s="10"/>
      <c r="LO10" s="10"/>
      <c r="LP10" s="10"/>
      <c r="LQ10" s="10"/>
      <c r="LR10" s="10"/>
      <c r="LS10" s="10"/>
      <c r="LT10" s="10"/>
      <c r="LU10" s="10"/>
      <c r="LV10" s="36"/>
      <c r="LW10" s="36"/>
      <c r="LX10" s="36"/>
      <c r="LY10" s="36"/>
      <c r="LZ10" s="36"/>
      <c r="MA10" s="36"/>
      <c r="MB10" s="36"/>
      <c r="MC10" s="36"/>
      <c r="MD10" s="36"/>
      <c r="ME10" s="36"/>
      <c r="MF10" s="36"/>
      <c r="MG10" s="36"/>
      <c r="MH10" s="36"/>
      <c r="MI10" s="47"/>
      <c r="MJ10" s="47"/>
      <c r="MK10" s="47"/>
      <c r="ML10" s="47"/>
      <c r="MM10" s="47"/>
      <c r="MN10" s="47"/>
      <c r="MO10" s="47"/>
      <c r="MP10" s="47"/>
      <c r="MQ10" s="47"/>
      <c r="MR10" s="47"/>
      <c r="MS10" s="47"/>
      <c r="MT10" s="47"/>
      <c r="MU10" s="47"/>
      <c r="MV10" s="47"/>
      <c r="MW10" s="47"/>
      <c r="MX10" s="1459">
        <v>1.71</v>
      </c>
      <c r="MY10" s="47"/>
      <c r="MZ10" s="47"/>
      <c r="NA10" s="1181">
        <f t="shared" si="41"/>
        <v>1.71</v>
      </c>
      <c r="NB10" s="47">
        <v>1.72</v>
      </c>
      <c r="NC10" s="47">
        <v>1.84</v>
      </c>
      <c r="ND10" s="47">
        <f t="shared" si="42"/>
        <v>1.71</v>
      </c>
      <c r="NE10" s="47">
        <v>1.65</v>
      </c>
      <c r="NF10" s="52">
        <v>1.77</v>
      </c>
      <c r="NG10" s="1181">
        <f t="shared" si="43"/>
        <v>1.71</v>
      </c>
      <c r="NH10" s="47">
        <v>1.7150000000000001</v>
      </c>
      <c r="NI10" s="6">
        <f t="shared" si="44"/>
        <v>2.923976608187202E-3</v>
      </c>
      <c r="NJ10" s="10"/>
      <c r="NK10" s="10"/>
      <c r="NL10" s="10"/>
      <c r="NM10" s="10"/>
      <c r="NN10" s="10"/>
      <c r="NO10" s="10"/>
      <c r="NP10" s="10"/>
      <c r="NQ10" s="10"/>
      <c r="NR10" s="10"/>
      <c r="NS10" s="10"/>
      <c r="NT10" s="10"/>
      <c r="NU10" s="10"/>
      <c r="NV10" s="10"/>
      <c r="NW10" s="10"/>
      <c r="NX10" s="10"/>
      <c r="NY10" s="10"/>
      <c r="NZ10" s="10"/>
      <c r="OA10" s="10"/>
      <c r="OB10" s="10"/>
      <c r="OC10" s="10"/>
      <c r="OD10" s="10"/>
      <c r="OE10" s="10"/>
      <c r="OF10" s="10"/>
      <c r="OG10" s="10"/>
      <c r="OH10" s="10"/>
      <c r="OI10" s="10"/>
      <c r="OJ10" s="10"/>
      <c r="OK10" s="10"/>
      <c r="OL10" s="10"/>
      <c r="OM10" s="10"/>
      <c r="ON10" s="36"/>
      <c r="OO10" s="36"/>
      <c r="OP10" s="36"/>
      <c r="OQ10" s="36"/>
      <c r="OR10" s="36"/>
      <c r="OS10" s="36"/>
      <c r="OT10" s="36"/>
      <c r="OU10" s="36"/>
      <c r="OV10" s="36"/>
      <c r="OW10" s="36"/>
      <c r="OX10" s="36"/>
      <c r="OY10" s="36"/>
      <c r="OZ10" s="36"/>
      <c r="PA10" s="36"/>
      <c r="PB10" s="36"/>
      <c r="PC10" s="36"/>
      <c r="PD10" s="36"/>
      <c r="PE10" s="47"/>
      <c r="PF10" s="47"/>
      <c r="PG10" s="47"/>
      <c r="PH10" s="47"/>
      <c r="PI10" s="47"/>
      <c r="PJ10" s="47"/>
      <c r="PK10" s="47"/>
      <c r="PL10" s="47"/>
      <c r="PM10" s="47"/>
      <c r="PN10" s="47"/>
      <c r="PO10" s="47"/>
      <c r="PP10" s="47"/>
      <c r="PQ10" s="47"/>
      <c r="PR10" s="47"/>
      <c r="PS10" s="1459"/>
      <c r="PT10" s="1459">
        <v>1.41</v>
      </c>
      <c r="PU10" s="47"/>
      <c r="PV10" s="1181">
        <v>1.76</v>
      </c>
      <c r="PW10" s="47">
        <v>1.78</v>
      </c>
      <c r="PX10" s="47">
        <v>1.43</v>
      </c>
      <c r="PY10" s="47">
        <f t="shared" si="53"/>
        <v>1.43</v>
      </c>
      <c r="PZ10" s="47">
        <v>1.42</v>
      </c>
      <c r="QA10" s="47">
        <f t="shared" si="54"/>
        <v>1.42</v>
      </c>
      <c r="QB10" s="32">
        <v>1.43</v>
      </c>
      <c r="QC10" s="1181">
        <f t="shared" si="55"/>
        <v>1.42</v>
      </c>
      <c r="QD10" s="47">
        <v>1.45</v>
      </c>
      <c r="QE10" s="52">
        <v>1.42</v>
      </c>
      <c r="QF10" s="47">
        <f t="shared" si="56"/>
        <v>1.42</v>
      </c>
      <c r="QG10" s="47"/>
      <c r="QH10" s="6">
        <f t="shared" si="57"/>
        <v>-1</v>
      </c>
      <c r="QI10" s="10"/>
      <c r="QJ10" s="10"/>
      <c r="QK10" s="10"/>
      <c r="QL10" s="10"/>
      <c r="QM10" s="36"/>
      <c r="QN10" s="36"/>
      <c r="QO10" s="36"/>
      <c r="QP10" s="36"/>
      <c r="QQ10" s="36"/>
      <c r="QR10" s="36"/>
      <c r="QS10" s="36"/>
      <c r="QT10" s="36"/>
      <c r="QU10" s="36"/>
      <c r="QV10" s="36"/>
      <c r="QW10" s="36"/>
      <c r="QX10" s="36"/>
      <c r="QY10" s="36"/>
      <c r="QZ10" s="47"/>
      <c r="RA10" s="47"/>
      <c r="RB10" s="47"/>
      <c r="RC10" s="47"/>
      <c r="RD10" s="47"/>
      <c r="RE10" s="47"/>
      <c r="RF10" s="47"/>
      <c r="RG10" s="47"/>
      <c r="RH10" s="47"/>
      <c r="RI10" s="47"/>
      <c r="RJ10" s="47"/>
      <c r="RK10" s="47"/>
      <c r="RL10" s="47"/>
      <c r="RM10" s="47"/>
      <c r="RN10" s="47"/>
      <c r="RO10" s="1275">
        <v>1.31125</v>
      </c>
      <c r="RP10" s="47"/>
      <c r="RQ10" s="47"/>
      <c r="RR10" s="1181">
        <v>1.71</v>
      </c>
      <c r="RS10" s="47">
        <v>1.78</v>
      </c>
      <c r="RT10" s="47">
        <v>1.35</v>
      </c>
      <c r="RU10" s="47">
        <f t="shared" si="65"/>
        <v>1.35</v>
      </c>
      <c r="RV10" s="36">
        <v>1.38</v>
      </c>
      <c r="RW10" s="47">
        <f t="shared" si="66"/>
        <v>1.35</v>
      </c>
      <c r="RX10" s="36">
        <v>1.37</v>
      </c>
      <c r="RY10" s="1181">
        <f t="shared" si="67"/>
        <v>1.35</v>
      </c>
      <c r="RZ10" s="47">
        <v>1.39</v>
      </c>
      <c r="SA10" s="36">
        <v>1.36</v>
      </c>
      <c r="SB10" s="47">
        <f t="shared" si="68"/>
        <v>1.35</v>
      </c>
      <c r="SC10" s="36">
        <v>1.34</v>
      </c>
      <c r="SD10" s="1181">
        <f>MIN(SC10,SB10)</f>
        <v>1.34</v>
      </c>
      <c r="SE10" s="47">
        <v>1.32</v>
      </c>
      <c r="SF10" s="36">
        <v>1.33</v>
      </c>
      <c r="SG10" s="59">
        <f t="shared" si="69"/>
        <v>1.33</v>
      </c>
      <c r="SH10" s="36">
        <v>1.43</v>
      </c>
      <c r="SI10" s="1138">
        <f t="shared" si="169"/>
        <v>1.33</v>
      </c>
      <c r="SJ10" s="1401">
        <v>1.39</v>
      </c>
      <c r="SK10" s="6">
        <f t="shared" si="71"/>
        <v>4.5112781954887091E-2</v>
      </c>
      <c r="SL10" s="10"/>
      <c r="SM10" s="10"/>
      <c r="SN10" s="10"/>
      <c r="SO10" s="10"/>
      <c r="SP10" s="10"/>
      <c r="SQ10" s="10"/>
      <c r="SR10" s="10"/>
      <c r="SS10" s="47"/>
      <c r="ST10" s="47"/>
      <c r="SU10" s="47"/>
      <c r="SV10" s="47"/>
      <c r="SW10" s="47"/>
      <c r="SX10" s="47"/>
      <c r="SY10" s="47"/>
      <c r="SZ10" s="47"/>
      <c r="TA10" s="47"/>
      <c r="TB10" s="47"/>
      <c r="TC10" s="47"/>
      <c r="TD10" s="47"/>
      <c r="TE10" s="47"/>
      <c r="TF10" s="47"/>
      <c r="TG10" s="1458">
        <v>1.79</v>
      </c>
      <c r="TH10" s="47"/>
      <c r="TI10" s="47"/>
      <c r="TJ10" s="1181">
        <f>MIN(TG10,TI10)</f>
        <v>1.79</v>
      </c>
      <c r="TK10" s="47">
        <v>1.81</v>
      </c>
      <c r="TL10" s="47">
        <v>1.65</v>
      </c>
      <c r="TM10" s="47">
        <f t="shared" si="77"/>
        <v>1.65</v>
      </c>
      <c r="TN10" s="47">
        <v>1.65</v>
      </c>
      <c r="TO10" s="47">
        <v>1.71</v>
      </c>
      <c r="TP10" s="47">
        <f t="shared" si="78"/>
        <v>1.65</v>
      </c>
      <c r="TQ10" s="36">
        <v>1.61</v>
      </c>
      <c r="TR10" s="47">
        <f t="shared" si="79"/>
        <v>1.61</v>
      </c>
      <c r="TS10" s="47">
        <v>1.62</v>
      </c>
      <c r="TT10" s="36">
        <v>1.61</v>
      </c>
      <c r="TU10" s="47">
        <f t="shared" si="80"/>
        <v>1.61</v>
      </c>
      <c r="TV10" s="36">
        <v>1.65</v>
      </c>
      <c r="TW10" s="47">
        <v>1.61</v>
      </c>
      <c r="TX10" s="47" t="s">
        <v>1159</v>
      </c>
      <c r="TY10" s="36">
        <v>1.68</v>
      </c>
      <c r="TZ10" s="1181">
        <f t="shared" si="81"/>
        <v>1.61</v>
      </c>
      <c r="UA10" s="52">
        <v>1.61</v>
      </c>
      <c r="UB10" s="52">
        <v>1.65</v>
      </c>
      <c r="UC10" s="92">
        <v>1.6519999999999999</v>
      </c>
      <c r="UD10" s="36">
        <v>1.6830000000000001</v>
      </c>
      <c r="UE10" s="36">
        <v>1.74</v>
      </c>
      <c r="UF10" s="1138">
        <v>1.66</v>
      </c>
      <c r="UG10" s="1401">
        <v>1.68</v>
      </c>
      <c r="UH10" s="6">
        <f t="shared" si="83"/>
        <v>1.2048192771084348E-2</v>
      </c>
      <c r="UI10" s="10"/>
      <c r="UJ10" s="10"/>
      <c r="UK10" s="10"/>
      <c r="UL10" s="10"/>
      <c r="UM10" s="10"/>
      <c r="UN10" s="10"/>
      <c r="UO10" s="10"/>
      <c r="UP10" s="10"/>
      <c r="UQ10" s="10"/>
      <c r="UR10" s="10"/>
      <c r="US10" s="47"/>
      <c r="UT10" s="47"/>
      <c r="UU10" s="47"/>
      <c r="UV10" s="47"/>
      <c r="UW10" s="47"/>
      <c r="UX10" s="47"/>
      <c r="UY10" s="47"/>
      <c r="UZ10" s="47"/>
      <c r="VA10" s="47"/>
      <c r="VB10" s="47"/>
      <c r="VC10" s="47"/>
      <c r="VD10" s="47"/>
      <c r="VE10" s="47"/>
      <c r="VF10" s="47"/>
      <c r="VG10" s="47"/>
      <c r="VH10" s="47"/>
      <c r="VI10" s="47"/>
      <c r="VJ10" s="47"/>
      <c r="VK10" s="47"/>
      <c r="VL10" s="47"/>
      <c r="VM10" s="47"/>
      <c r="VN10" s="47"/>
      <c r="VO10" s="47"/>
      <c r="VP10" s="47"/>
      <c r="VQ10" s="1460">
        <v>1.29</v>
      </c>
      <c r="VR10" s="47">
        <v>1.27</v>
      </c>
      <c r="VS10" s="47">
        <v>1.26</v>
      </c>
      <c r="VT10" s="47"/>
      <c r="VU10" s="47"/>
      <c r="VV10" s="47">
        <f t="shared" si="90"/>
        <v>1.29</v>
      </c>
      <c r="VW10" s="47">
        <v>1.32</v>
      </c>
      <c r="VX10" s="47">
        <v>1.34</v>
      </c>
      <c r="VY10" s="36">
        <v>1.27</v>
      </c>
      <c r="VZ10" s="47">
        <v>1.27</v>
      </c>
      <c r="WA10" s="47">
        <f t="shared" si="91"/>
        <v>1.27</v>
      </c>
      <c r="WB10" s="36">
        <v>1.24</v>
      </c>
      <c r="WC10" s="36">
        <v>1.27</v>
      </c>
      <c r="WD10" s="36">
        <f t="shared" si="92"/>
        <v>1.24</v>
      </c>
      <c r="WE10" s="36">
        <v>1.28</v>
      </c>
      <c r="WF10" s="36">
        <v>1.26</v>
      </c>
      <c r="WG10" s="36">
        <f t="shared" si="93"/>
        <v>1.24</v>
      </c>
      <c r="WH10" s="36"/>
      <c r="WI10" s="36">
        <v>1.1200000000000001</v>
      </c>
      <c r="WJ10" s="36">
        <v>1.2150000000000001</v>
      </c>
      <c r="WK10" s="36">
        <v>1.22</v>
      </c>
      <c r="WL10" s="36">
        <v>1.28</v>
      </c>
      <c r="WM10" s="36">
        <v>1.2849999999999999</v>
      </c>
      <c r="WN10" s="36">
        <f t="shared" si="94"/>
        <v>1.24</v>
      </c>
      <c r="WO10" s="36">
        <v>1.27</v>
      </c>
      <c r="WP10" s="36">
        <v>1.25</v>
      </c>
      <c r="WQ10" s="1138">
        <v>1.25</v>
      </c>
      <c r="WR10" s="37"/>
      <c r="WS10" s="37">
        <v>1.32</v>
      </c>
      <c r="WT10" s="36">
        <v>1.23</v>
      </c>
      <c r="WU10" s="36">
        <v>1.19</v>
      </c>
      <c r="WV10" s="37">
        <f t="shared" si="95"/>
        <v>1.19</v>
      </c>
      <c r="WW10" s="36">
        <v>1.22</v>
      </c>
      <c r="WX10" s="37">
        <f t="shared" si="165"/>
        <v>1.19</v>
      </c>
      <c r="WY10" s="37"/>
      <c r="WZ10" s="37">
        <v>1.24</v>
      </c>
      <c r="XA10" s="36">
        <v>1.23</v>
      </c>
      <c r="XB10" s="36">
        <f t="shared" si="96"/>
        <v>1.19</v>
      </c>
      <c r="XC10" s="59"/>
      <c r="XD10" s="36">
        <v>1.24</v>
      </c>
      <c r="XE10" s="37">
        <v>1.21</v>
      </c>
      <c r="XF10" s="36"/>
      <c r="XG10" s="36">
        <v>1.22</v>
      </c>
      <c r="XH10" s="36">
        <v>1.24</v>
      </c>
      <c r="XI10" s="36">
        <f t="shared" si="97"/>
        <v>1.21</v>
      </c>
      <c r="XJ10" s="36"/>
      <c r="XK10" s="36"/>
      <c r="XL10" s="6">
        <f t="shared" si="98"/>
        <v>-1</v>
      </c>
      <c r="XM10" s="6">
        <f t="shared" si="99"/>
        <v>-1</v>
      </c>
      <c r="XN10" s="10"/>
      <c r="XO10" s="47">
        <v>1.29</v>
      </c>
      <c r="XP10" s="47">
        <v>1.31</v>
      </c>
      <c r="XQ10" s="36">
        <v>1.39</v>
      </c>
      <c r="XR10" s="47">
        <f t="shared" si="100"/>
        <v>1.29</v>
      </c>
      <c r="XS10" s="47">
        <v>1.39</v>
      </c>
      <c r="XT10" s="36">
        <v>1.3</v>
      </c>
      <c r="XU10" s="36">
        <f t="shared" si="101"/>
        <v>1.29</v>
      </c>
      <c r="XV10" s="47">
        <v>1.39</v>
      </c>
      <c r="XW10" s="47">
        <f t="shared" si="102"/>
        <v>1.29</v>
      </c>
      <c r="XX10" s="47">
        <v>1.39</v>
      </c>
      <c r="XY10" s="47">
        <f t="shared" si="103"/>
        <v>1.29</v>
      </c>
      <c r="XZ10" s="47">
        <v>1.29</v>
      </c>
      <c r="YA10" s="47">
        <f t="shared" si="158"/>
        <v>1.29</v>
      </c>
      <c r="YB10" s="47">
        <v>1.28</v>
      </c>
      <c r="YC10" s="36">
        <v>1.31</v>
      </c>
      <c r="YD10" s="1138">
        <v>1.31</v>
      </c>
      <c r="YE10" s="36">
        <v>1.37</v>
      </c>
      <c r="YF10" s="36">
        <v>1.32</v>
      </c>
      <c r="YG10" s="1138">
        <v>1.29</v>
      </c>
      <c r="YH10" s="59">
        <v>1.33</v>
      </c>
      <c r="YI10" s="36">
        <v>1.32</v>
      </c>
      <c r="YJ10" s="59">
        <v>1.3</v>
      </c>
      <c r="YK10" s="59">
        <v>1.33</v>
      </c>
      <c r="YL10" s="6">
        <f t="shared" si="106"/>
        <v>2.3076923076923096E-2</v>
      </c>
      <c r="YM10" s="77">
        <v>1.0900000000000001</v>
      </c>
      <c r="YN10" s="47">
        <v>1.1000000000000001</v>
      </c>
      <c r="YO10" s="47">
        <v>1.1100000000000001</v>
      </c>
      <c r="YP10" s="47">
        <f t="shared" si="107"/>
        <v>1.0900000000000001</v>
      </c>
      <c r="YQ10" s="47">
        <v>1.1300000000000001</v>
      </c>
      <c r="YR10" s="1181">
        <f t="shared" si="108"/>
        <v>1.0900000000000001</v>
      </c>
      <c r="YS10" s="47">
        <v>1.1599999999999999</v>
      </c>
      <c r="YT10" s="47">
        <v>1.1200000000000001</v>
      </c>
      <c r="YU10" s="1181">
        <v>1.046</v>
      </c>
      <c r="YV10" s="47">
        <v>1.04</v>
      </c>
      <c r="YW10" s="47">
        <v>1.1299999999999999</v>
      </c>
      <c r="YX10" s="47">
        <f t="shared" si="109"/>
        <v>1.046</v>
      </c>
      <c r="YY10" s="47">
        <v>1.08</v>
      </c>
      <c r="YZ10" s="51">
        <f t="shared" si="166"/>
        <v>1.046</v>
      </c>
      <c r="ZA10" s="59">
        <v>1.1599999999999999</v>
      </c>
      <c r="ZB10" s="1181">
        <v>1.06</v>
      </c>
      <c r="ZC10" s="37">
        <v>1.1100000000000001</v>
      </c>
      <c r="ZD10" s="36">
        <v>1.1499999999999999</v>
      </c>
      <c r="ZE10" s="1138">
        <v>1.05</v>
      </c>
      <c r="ZF10" s="59">
        <v>1.07</v>
      </c>
      <c r="ZG10" s="36">
        <v>1.1499999999999999</v>
      </c>
      <c r="ZH10" s="59">
        <f t="shared" si="163"/>
        <v>1.05</v>
      </c>
      <c r="ZI10" s="59">
        <v>1.05</v>
      </c>
      <c r="ZJ10" s="6">
        <f t="shared" si="111"/>
        <v>0</v>
      </c>
      <c r="ZK10" s="1049">
        <v>1.22</v>
      </c>
      <c r="ZL10" s="52">
        <v>1.23</v>
      </c>
      <c r="ZM10" s="52">
        <v>1.26</v>
      </c>
      <c r="ZN10" s="52">
        <v>1.27</v>
      </c>
      <c r="ZO10" s="52">
        <f t="shared" si="112"/>
        <v>1.22</v>
      </c>
      <c r="ZP10" s="52">
        <v>1.29</v>
      </c>
      <c r="ZQ10" s="52">
        <f t="shared" si="113"/>
        <v>1.22</v>
      </c>
      <c r="ZR10" s="32">
        <v>1.26</v>
      </c>
      <c r="ZS10" s="52">
        <f t="shared" si="114"/>
        <v>1.22</v>
      </c>
      <c r="ZT10" s="1049">
        <v>1.25</v>
      </c>
      <c r="ZU10" s="36">
        <f t="shared" si="115"/>
        <v>1.22</v>
      </c>
      <c r="ZV10" s="52">
        <v>1.27</v>
      </c>
      <c r="ZW10" s="77">
        <f t="shared" si="116"/>
        <v>1.22</v>
      </c>
      <c r="ZX10" s="29">
        <v>1.1599999999999999</v>
      </c>
      <c r="ZY10" s="36">
        <f t="shared" si="117"/>
        <v>1.1599999999999999</v>
      </c>
      <c r="ZZ10" s="36">
        <v>1.26</v>
      </c>
      <c r="AAA10" s="1138">
        <v>1.18</v>
      </c>
      <c r="AAB10" s="36">
        <v>1.25</v>
      </c>
      <c r="AAC10" s="36">
        <v>1.26</v>
      </c>
      <c r="AAD10" s="59">
        <f t="shared" si="118"/>
        <v>1.18</v>
      </c>
      <c r="AAE10" s="59"/>
      <c r="AAF10" s="678">
        <f t="shared" si="119"/>
        <v>-1</v>
      </c>
      <c r="AAG10" s="92">
        <v>1.31</v>
      </c>
      <c r="AAH10" s="52">
        <v>1.28</v>
      </c>
      <c r="AAI10" s="52">
        <v>1.26</v>
      </c>
      <c r="AAJ10" s="92">
        <f t="shared" si="120"/>
        <v>1.31</v>
      </c>
      <c r="AAK10" s="52">
        <v>1.29</v>
      </c>
      <c r="AAL10" s="58">
        <v>1.33</v>
      </c>
      <c r="AAM10" s="52">
        <f t="shared" si="121"/>
        <v>1.31</v>
      </c>
      <c r="AAN10" s="1049">
        <v>1.32</v>
      </c>
      <c r="AAO10" s="1181">
        <v>1.36</v>
      </c>
      <c r="AAP10" s="51"/>
      <c r="AAQ10" s="47" t="s">
        <v>1159</v>
      </c>
      <c r="AAR10" s="37">
        <v>1.68</v>
      </c>
      <c r="AAS10" s="77">
        <f t="shared" si="123"/>
        <v>1.36</v>
      </c>
      <c r="AAT10" s="36"/>
      <c r="AAU10" s="52">
        <v>1.361</v>
      </c>
      <c r="AAV10" s="353">
        <v>1.37</v>
      </c>
      <c r="AAW10" s="36">
        <v>1.38</v>
      </c>
      <c r="AAX10" s="36">
        <v>1.43</v>
      </c>
      <c r="AAY10" s="1138">
        <v>1.34</v>
      </c>
      <c r="AAZ10" s="36">
        <v>1.36</v>
      </c>
      <c r="ABA10" s="36">
        <v>1.28</v>
      </c>
      <c r="ABB10" s="36">
        <v>1.43</v>
      </c>
      <c r="ABC10" s="59">
        <f t="shared" si="125"/>
        <v>1.34</v>
      </c>
      <c r="ABD10" s="59"/>
      <c r="ABE10" s="678">
        <f t="shared" si="126"/>
        <v>-1</v>
      </c>
      <c r="ABF10" s="36">
        <v>1.1200000000000001</v>
      </c>
      <c r="ABG10" s="36">
        <f t="shared" si="167"/>
        <v>1.1200000000000001</v>
      </c>
      <c r="ABH10" s="36">
        <v>1.1499999999999999</v>
      </c>
      <c r="ABI10" s="36">
        <v>1.1200000000000001</v>
      </c>
      <c r="ABJ10" s="59">
        <f t="shared" si="127"/>
        <v>1.1200000000000001</v>
      </c>
      <c r="ABK10" s="59"/>
      <c r="ABL10" s="678">
        <f t="shared" si="128"/>
        <v>-1</v>
      </c>
      <c r="ABM10" s="36">
        <v>1.1399999999999999</v>
      </c>
      <c r="ABN10" s="36">
        <f t="shared" si="168"/>
        <v>1.1399999999999999</v>
      </c>
      <c r="ABO10" s="36">
        <v>1.19</v>
      </c>
      <c r="ABP10" s="59">
        <v>1.1499999999999999</v>
      </c>
      <c r="ABQ10" s="36">
        <v>1.1399999999999999</v>
      </c>
      <c r="ABR10" s="59">
        <f t="shared" si="129"/>
        <v>1.1399999999999999</v>
      </c>
      <c r="ABS10" s="59"/>
      <c r="ABT10" s="678">
        <f t="shared" si="130"/>
        <v>-1</v>
      </c>
      <c r="ABU10" s="36">
        <v>1.1299999999999999</v>
      </c>
      <c r="ABV10" s="36">
        <f t="shared" si="131"/>
        <v>1.1299999999999999</v>
      </c>
      <c r="ABW10" s="36">
        <v>1.1599999999999999</v>
      </c>
      <c r="ABX10" s="36">
        <v>1.1299999999999999</v>
      </c>
      <c r="ABY10" s="59">
        <f t="shared" si="132"/>
        <v>1.1299999999999999</v>
      </c>
      <c r="ABZ10" s="59">
        <v>1.18</v>
      </c>
      <c r="ACA10" s="678">
        <f t="shared" si="133"/>
        <v>4.424778761061951E-2</v>
      </c>
      <c r="ACB10" s="10"/>
      <c r="ACC10" s="1205" t="s">
        <v>2231</v>
      </c>
      <c r="ACD10" s="10"/>
      <c r="ACE10" s="10"/>
      <c r="ACF10" s="10"/>
      <c r="ACG10" s="10"/>
      <c r="ACH10" s="10"/>
      <c r="ACI10" s="10"/>
      <c r="ACJ10" s="10"/>
      <c r="ACK10" s="10"/>
      <c r="ACL10" s="12"/>
      <c r="ACM10" s="12"/>
      <c r="ACN10" s="12"/>
      <c r="ACO10" s="12"/>
      <c r="ACP10" s="12"/>
      <c r="ACQ10" s="36" t="str">
        <f t="shared" si="13"/>
        <v>3. Missing baseline</v>
      </c>
      <c r="ACR10" s="37" t="str">
        <f t="shared" si="14"/>
        <v>3. Missing baseline</v>
      </c>
      <c r="ACS10" s="36" t="str">
        <f t="shared" si="15"/>
        <v>3. Missing baseline</v>
      </c>
      <c r="ACT10" s="36" t="str">
        <f t="shared" si="134"/>
        <v xml:space="preserve">1. Better than baseline </v>
      </c>
    </row>
    <row r="11" spans="1:774" ht="15" thickBot="1" x14ac:dyDescent="0.4">
      <c r="B11" s="36">
        <v>27</v>
      </c>
      <c r="C11" s="8" t="s">
        <v>17</v>
      </c>
      <c r="D11" s="36"/>
      <c r="E11" s="8" t="s">
        <v>2224</v>
      </c>
      <c r="F11" s="8" t="s">
        <v>2224</v>
      </c>
      <c r="G11" s="8" t="s">
        <v>2232</v>
      </c>
      <c r="H11" s="8" t="s">
        <v>2232</v>
      </c>
      <c r="I11" s="36"/>
      <c r="J11" s="36"/>
      <c r="K11" s="36"/>
      <c r="L11" s="36"/>
      <c r="M11" s="36"/>
      <c r="N11" s="36"/>
      <c r="O11" s="36"/>
      <c r="P11" s="36"/>
      <c r="Q11" s="36"/>
      <c r="R11" s="36"/>
      <c r="S11" s="36"/>
      <c r="T11" s="36"/>
      <c r="U11" s="36"/>
      <c r="V11" s="36"/>
      <c r="W11" s="36"/>
      <c r="X11" s="36"/>
      <c r="Y11" s="36"/>
      <c r="Z11" s="36"/>
      <c r="AA11" s="36"/>
      <c r="AB11" s="36"/>
      <c r="AC11" s="36"/>
      <c r="AD11" s="36"/>
      <c r="AE11" s="36"/>
      <c r="AF11" s="36"/>
      <c r="AG11" s="36"/>
      <c r="AH11" s="36"/>
      <c r="AI11" s="36"/>
      <c r="AJ11" s="36"/>
      <c r="AK11" s="36"/>
      <c r="AL11" s="36"/>
      <c r="AM11" s="36"/>
      <c r="AN11" s="36"/>
      <c r="AO11" s="36"/>
      <c r="AP11" s="36"/>
      <c r="AQ11" s="36"/>
      <c r="AR11" s="36"/>
      <c r="AS11" s="36"/>
      <c r="AT11" s="36"/>
      <c r="AU11" s="36"/>
      <c r="AV11" s="36"/>
      <c r="AW11" s="36"/>
      <c r="AX11" s="36"/>
      <c r="AY11" s="36"/>
      <c r="AZ11" s="36"/>
      <c r="BA11" s="36"/>
      <c r="BB11" s="36"/>
      <c r="BC11" s="36"/>
      <c r="BD11" s="36"/>
      <c r="BE11" s="36"/>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0"/>
      <c r="CX11" s="10"/>
      <c r="CY11" s="10"/>
      <c r="CZ11" s="10"/>
      <c r="DA11" s="10"/>
      <c r="DB11" s="10"/>
      <c r="DC11" s="10"/>
      <c r="DD11" s="10"/>
      <c r="DE11" s="10"/>
      <c r="DF11" s="10"/>
      <c r="DG11" s="10"/>
      <c r="DH11" s="10"/>
      <c r="DI11" s="10"/>
      <c r="DJ11" s="10"/>
      <c r="DK11" s="10"/>
      <c r="DL11" s="10"/>
      <c r="DM11" s="36"/>
      <c r="DN11" s="36"/>
      <c r="DO11" s="36"/>
      <c r="DP11" s="36"/>
      <c r="DQ11" s="36"/>
      <c r="DR11" s="36"/>
      <c r="DS11" s="36"/>
      <c r="DT11" s="36"/>
      <c r="DU11" s="36"/>
      <c r="DV11" s="36"/>
      <c r="DW11" s="36"/>
      <c r="DX11" s="36"/>
      <c r="DY11" s="36"/>
      <c r="DZ11" s="36"/>
      <c r="EA11" s="36"/>
      <c r="EB11" s="10"/>
      <c r="EC11" s="10"/>
      <c r="ED11" s="10"/>
      <c r="EE11" s="10"/>
      <c r="EF11" s="10"/>
      <c r="EG11" s="10"/>
      <c r="EH11" s="10"/>
      <c r="EI11" s="10"/>
      <c r="EJ11" s="10"/>
      <c r="EK11" s="10"/>
      <c r="EL11" s="10"/>
      <c r="EM11" s="10"/>
      <c r="EN11" s="10"/>
      <c r="EO11" s="10"/>
      <c r="EP11" s="10"/>
      <c r="EQ11" s="10"/>
      <c r="ER11" s="10"/>
      <c r="ES11" s="10"/>
      <c r="ET11" s="10"/>
      <c r="EU11" s="10"/>
      <c r="EV11" s="10"/>
      <c r="EW11" s="10"/>
      <c r="EX11" s="10"/>
      <c r="EY11" s="10"/>
      <c r="EZ11" s="10"/>
      <c r="FA11" s="10"/>
      <c r="FB11" s="10"/>
      <c r="FC11" s="10"/>
      <c r="FD11" s="10"/>
      <c r="FE11" s="10"/>
      <c r="FF11" s="10"/>
      <c r="FG11" s="10"/>
      <c r="FH11" s="10"/>
      <c r="FI11" s="36"/>
      <c r="FJ11" s="36"/>
      <c r="FK11" s="36"/>
      <c r="FL11" s="36"/>
      <c r="FM11" s="36"/>
      <c r="FN11" s="36"/>
      <c r="FO11" s="36"/>
      <c r="FP11" s="36"/>
      <c r="FQ11" s="36"/>
      <c r="FR11" s="36"/>
      <c r="FS11" s="36"/>
      <c r="FT11" s="36"/>
      <c r="FU11" s="36"/>
      <c r="FV11" s="10"/>
      <c r="FW11" s="10"/>
      <c r="FX11" s="10"/>
      <c r="FY11" s="10"/>
      <c r="FZ11" s="10"/>
      <c r="GA11" s="10"/>
      <c r="GB11" s="10"/>
      <c r="GC11" s="10"/>
      <c r="GD11" s="10"/>
      <c r="GE11" s="10"/>
      <c r="GF11" s="10"/>
      <c r="GG11" s="10"/>
      <c r="GH11" s="10"/>
      <c r="GI11" s="10"/>
      <c r="GJ11" s="10"/>
      <c r="GK11" s="10"/>
      <c r="GL11" s="10"/>
      <c r="GM11" s="10"/>
      <c r="GN11" s="10"/>
      <c r="GO11" s="10"/>
      <c r="GP11" s="10"/>
      <c r="GQ11" s="10"/>
      <c r="GR11" s="10"/>
      <c r="GS11" s="10"/>
      <c r="GT11" s="10"/>
      <c r="GU11" s="10"/>
      <c r="GV11" s="10"/>
      <c r="GW11" s="10"/>
      <c r="GX11" s="10"/>
      <c r="GY11" s="10"/>
      <c r="GZ11" s="10"/>
      <c r="HA11" s="10"/>
      <c r="HB11" s="36"/>
      <c r="HC11" s="36"/>
      <c r="HD11" s="36"/>
      <c r="HE11" s="36"/>
      <c r="HF11" s="36"/>
      <c r="HG11" s="36"/>
      <c r="HH11" s="36"/>
      <c r="HI11" s="36"/>
      <c r="HJ11" s="36"/>
      <c r="HK11" s="36"/>
      <c r="HL11" s="36"/>
      <c r="HM11" s="36"/>
      <c r="HN11" s="36"/>
      <c r="HO11" s="36"/>
      <c r="HP11" s="36"/>
      <c r="HQ11" s="36"/>
      <c r="HR11" s="10"/>
      <c r="HS11" s="10"/>
      <c r="HT11" s="10"/>
      <c r="HU11" s="10"/>
      <c r="HV11" s="10"/>
      <c r="HW11" s="10"/>
      <c r="HX11" s="10"/>
      <c r="HY11" s="10"/>
      <c r="HZ11" s="10"/>
      <c r="IA11" s="10"/>
      <c r="IB11" s="10"/>
      <c r="IC11" s="10"/>
      <c r="ID11" s="10"/>
      <c r="IE11" s="10"/>
      <c r="IF11" s="10"/>
      <c r="IG11" s="10"/>
      <c r="IH11" s="10"/>
      <c r="II11" s="10"/>
      <c r="IJ11" s="10"/>
      <c r="IK11" s="10"/>
      <c r="IL11" s="10"/>
      <c r="IM11" s="10"/>
      <c r="IN11" s="10"/>
      <c r="IO11" s="10"/>
      <c r="IP11" s="10"/>
      <c r="IQ11" s="10"/>
      <c r="IR11" s="10"/>
      <c r="IS11" s="10"/>
      <c r="IT11" s="10"/>
      <c r="IU11" s="10"/>
      <c r="IV11" s="10"/>
      <c r="IW11" s="10"/>
      <c r="IX11" s="10"/>
      <c r="IY11" s="10"/>
      <c r="IZ11" s="36"/>
      <c r="JA11" s="36"/>
      <c r="JB11" s="36"/>
      <c r="JC11" s="36"/>
      <c r="JD11" s="36"/>
      <c r="JE11" s="36"/>
      <c r="JF11" s="36"/>
      <c r="JG11" s="36"/>
      <c r="JH11" s="36"/>
      <c r="JI11" s="36"/>
      <c r="JJ11" s="36"/>
      <c r="JK11" s="36"/>
      <c r="JL11" s="36"/>
      <c r="JM11" s="36"/>
      <c r="JN11" s="36"/>
      <c r="JO11" s="36"/>
      <c r="JP11" s="47"/>
      <c r="JQ11" s="47"/>
      <c r="JR11" s="47"/>
      <c r="JS11" s="47"/>
      <c r="JT11" s="47"/>
      <c r="JU11" s="47"/>
      <c r="JV11" s="47"/>
      <c r="JW11" s="47"/>
      <c r="JX11" s="47"/>
      <c r="JY11" s="47"/>
      <c r="JZ11" s="47"/>
      <c r="KA11" s="47"/>
      <c r="KB11" s="47"/>
      <c r="KC11" s="47"/>
      <c r="KD11" s="47"/>
      <c r="KE11" s="1458">
        <v>22.78</v>
      </c>
      <c r="KF11" s="47"/>
      <c r="KG11" s="47"/>
      <c r="KH11" s="47">
        <f t="shared" si="135"/>
        <v>22.78</v>
      </c>
      <c r="KI11" s="36">
        <v>21.854999999999997</v>
      </c>
      <c r="KJ11" s="36">
        <f t="shared" si="33"/>
        <v>21.854999999999997</v>
      </c>
      <c r="KK11" s="36">
        <v>23.47</v>
      </c>
      <c r="KL11" s="1138">
        <v>23</v>
      </c>
      <c r="KM11" s="36">
        <v>24.71</v>
      </c>
      <c r="KN11" s="6">
        <f t="shared" si="5"/>
        <v>7.4347826086956559E-2</v>
      </c>
      <c r="KO11" s="10"/>
      <c r="KP11" s="10"/>
      <c r="KQ11" s="10"/>
      <c r="KR11" s="10"/>
      <c r="KS11" s="10"/>
      <c r="KT11" s="10"/>
      <c r="KU11" s="10"/>
      <c r="KV11" s="10"/>
      <c r="KW11" s="10"/>
      <c r="KX11" s="10"/>
      <c r="KY11" s="10"/>
      <c r="KZ11" s="10"/>
      <c r="LA11" s="10"/>
      <c r="LB11" s="10"/>
      <c r="LC11" s="10"/>
      <c r="LD11" s="10"/>
      <c r="LE11" s="10"/>
      <c r="LF11" s="10"/>
      <c r="LG11" s="10"/>
      <c r="LH11" s="10"/>
      <c r="LI11" s="10"/>
      <c r="LJ11" s="10"/>
      <c r="LK11" s="10"/>
      <c r="LL11" s="10"/>
      <c r="LM11" s="10"/>
      <c r="LN11" s="10"/>
      <c r="LO11" s="10"/>
      <c r="LP11" s="10"/>
      <c r="LQ11" s="10"/>
      <c r="LR11" s="10"/>
      <c r="LS11" s="10"/>
      <c r="LT11" s="10"/>
      <c r="LU11" s="10"/>
      <c r="LV11" s="36"/>
      <c r="LW11" s="36"/>
      <c r="LX11" s="36"/>
      <c r="LY11" s="36"/>
      <c r="LZ11" s="36"/>
      <c r="MA11" s="36"/>
      <c r="MB11" s="36"/>
      <c r="MC11" s="36"/>
      <c r="MD11" s="36"/>
      <c r="ME11" s="36"/>
      <c r="MF11" s="36"/>
      <c r="MG11" s="36"/>
      <c r="MH11" s="36"/>
      <c r="MI11" s="47"/>
      <c r="MJ11" s="47"/>
      <c r="MK11" s="47"/>
      <c r="ML11" s="47"/>
      <c r="MM11" s="47"/>
      <c r="MN11" s="47"/>
      <c r="MO11" s="47"/>
      <c r="MP11" s="47"/>
      <c r="MQ11" s="47"/>
      <c r="MR11" s="47"/>
      <c r="MS11" s="47"/>
      <c r="MT11" s="47"/>
      <c r="MU11" s="47"/>
      <c r="MV11" s="47"/>
      <c r="MW11" s="47"/>
      <c r="MX11" s="1459">
        <v>21.2</v>
      </c>
      <c r="MY11" s="47"/>
      <c r="MZ11" s="47"/>
      <c r="NA11" s="1181">
        <f t="shared" si="41"/>
        <v>21.2</v>
      </c>
      <c r="NB11" s="47">
        <v>21.2</v>
      </c>
      <c r="NC11" s="47">
        <v>17.600000000000001</v>
      </c>
      <c r="ND11" s="47">
        <f t="shared" si="42"/>
        <v>17.600000000000001</v>
      </c>
      <c r="NE11" s="47">
        <v>18.98</v>
      </c>
      <c r="NF11" s="52">
        <v>17.989999999999998</v>
      </c>
      <c r="NG11" s="1181">
        <f t="shared" si="43"/>
        <v>17.600000000000001</v>
      </c>
      <c r="NH11" s="47">
        <v>17.279</v>
      </c>
      <c r="NI11" s="6">
        <f t="shared" si="44"/>
        <v>-1.8238636363636446E-2</v>
      </c>
      <c r="NJ11" s="10"/>
      <c r="NK11" s="10"/>
      <c r="NL11" s="10"/>
      <c r="NM11" s="10"/>
      <c r="NN11" s="10"/>
      <c r="NO11" s="10"/>
      <c r="NP11" s="10"/>
      <c r="NQ11" s="10"/>
      <c r="NR11" s="10"/>
      <c r="NS11" s="10"/>
      <c r="NT11" s="10"/>
      <c r="NU11" s="10"/>
      <c r="NV11" s="10"/>
      <c r="NW11" s="10"/>
      <c r="NX11" s="10"/>
      <c r="NY11" s="10"/>
      <c r="NZ11" s="10"/>
      <c r="OA11" s="10"/>
      <c r="OB11" s="10"/>
      <c r="OC11" s="10"/>
      <c r="OD11" s="10"/>
      <c r="OE11" s="10"/>
      <c r="OF11" s="10"/>
      <c r="OG11" s="10"/>
      <c r="OH11" s="10"/>
      <c r="OI11" s="10"/>
      <c r="OJ11" s="10"/>
      <c r="OK11" s="10"/>
      <c r="OL11" s="10"/>
      <c r="OM11" s="10"/>
      <c r="ON11" s="36"/>
      <c r="OO11" s="36"/>
      <c r="OP11" s="36"/>
      <c r="OQ11" s="36"/>
      <c r="OR11" s="36"/>
      <c r="OS11" s="36"/>
      <c r="OT11" s="36"/>
      <c r="OU11" s="36"/>
      <c r="OV11" s="36"/>
      <c r="OW11" s="36"/>
      <c r="OX11" s="36"/>
      <c r="OY11" s="36"/>
      <c r="OZ11" s="36"/>
      <c r="PA11" s="36"/>
      <c r="PB11" s="36"/>
      <c r="PC11" s="36"/>
      <c r="PD11" s="36"/>
      <c r="PE11" s="47"/>
      <c r="PF11" s="47"/>
      <c r="PG11" s="47"/>
      <c r="PH11" s="47"/>
      <c r="PI11" s="47"/>
      <c r="PJ11" s="47"/>
      <c r="PK11" s="47"/>
      <c r="PL11" s="47"/>
      <c r="PM11" s="47"/>
      <c r="PN11" s="47"/>
      <c r="PO11" s="47"/>
      <c r="PP11" s="47"/>
      <c r="PQ11" s="47"/>
      <c r="PR11" s="47"/>
      <c r="PS11" s="1459"/>
      <c r="PT11" s="1459">
        <v>20.88</v>
      </c>
      <c r="PU11" s="47"/>
      <c r="PV11" s="1181">
        <v>17.28</v>
      </c>
      <c r="PW11" s="47">
        <v>17.760000000000002</v>
      </c>
      <c r="PX11" s="47">
        <v>15.37</v>
      </c>
      <c r="PY11" s="47">
        <f t="shared" si="53"/>
        <v>15.37</v>
      </c>
      <c r="PZ11" s="47">
        <v>15.24</v>
      </c>
      <c r="QA11" s="47">
        <f t="shared" si="54"/>
        <v>15.24</v>
      </c>
      <c r="QB11" s="32">
        <v>15.35</v>
      </c>
      <c r="QC11" s="1181">
        <f t="shared" si="55"/>
        <v>15.24</v>
      </c>
      <c r="QD11" s="47">
        <v>15.37</v>
      </c>
      <c r="QE11" s="52">
        <v>15.4</v>
      </c>
      <c r="QF11" s="47">
        <f t="shared" si="56"/>
        <v>15.24</v>
      </c>
      <c r="QG11" s="47"/>
      <c r="QH11" s="6">
        <f t="shared" si="57"/>
        <v>-1</v>
      </c>
      <c r="QI11" s="10"/>
      <c r="QJ11" s="10"/>
      <c r="QK11" s="10"/>
      <c r="QL11" s="10"/>
      <c r="QM11" s="36"/>
      <c r="QN11" s="36"/>
      <c r="QO11" s="36"/>
      <c r="QP11" s="36"/>
      <c r="QQ11" s="36"/>
      <c r="QR11" s="36"/>
      <c r="QS11" s="36"/>
      <c r="QT11" s="36"/>
      <c r="QU11" s="36"/>
      <c r="QV11" s="36"/>
      <c r="QW11" s="36"/>
      <c r="QX11" s="36"/>
      <c r="QY11" s="36"/>
      <c r="QZ11" s="47"/>
      <c r="RA11" s="47"/>
      <c r="RB11" s="47"/>
      <c r="RC11" s="47"/>
      <c r="RD11" s="47"/>
      <c r="RE11" s="47"/>
      <c r="RF11" s="47"/>
      <c r="RG11" s="47"/>
      <c r="RH11" s="47"/>
      <c r="RI11" s="47"/>
      <c r="RJ11" s="47"/>
      <c r="RK11" s="47"/>
      <c r="RL11" s="47"/>
      <c r="RM11" s="47"/>
      <c r="RN11" s="47"/>
      <c r="RO11" s="1275">
        <v>20.74</v>
      </c>
      <c r="RP11" s="47"/>
      <c r="RQ11" s="47"/>
      <c r="RR11" s="1181">
        <v>17.22</v>
      </c>
      <c r="RS11" s="47">
        <v>17.82</v>
      </c>
      <c r="RT11" s="47">
        <v>20.8</v>
      </c>
      <c r="RU11" s="47">
        <f t="shared" si="65"/>
        <v>17.22</v>
      </c>
      <c r="RV11" s="36">
        <v>21.11</v>
      </c>
      <c r="RW11" s="47">
        <f t="shared" si="66"/>
        <v>17.22</v>
      </c>
      <c r="RX11" s="36">
        <v>22.12</v>
      </c>
      <c r="RY11" s="1181">
        <f t="shared" si="67"/>
        <v>17.22</v>
      </c>
      <c r="RZ11" s="47">
        <v>18.22</v>
      </c>
      <c r="SA11" s="36">
        <v>21.76</v>
      </c>
      <c r="SB11" s="47">
        <f t="shared" si="68"/>
        <v>17.22</v>
      </c>
      <c r="SC11" s="36">
        <v>20.95</v>
      </c>
      <c r="SD11" s="1181">
        <v>18.43</v>
      </c>
      <c r="SE11" s="47">
        <v>18.809999999999999</v>
      </c>
      <c r="SF11" s="36">
        <v>21.54</v>
      </c>
      <c r="SG11" s="59">
        <f t="shared" si="69"/>
        <v>18.43</v>
      </c>
      <c r="SH11" s="36">
        <v>22.23</v>
      </c>
      <c r="SI11" s="1138">
        <v>18.52</v>
      </c>
      <c r="SJ11" s="1401">
        <v>18.96</v>
      </c>
      <c r="SK11" s="6">
        <f t="shared" si="71"/>
        <v>2.3758099352051906E-2</v>
      </c>
      <c r="SL11" s="10"/>
      <c r="SM11" s="10"/>
      <c r="SN11" s="10"/>
      <c r="SO11" s="10"/>
      <c r="SP11" s="10"/>
      <c r="SQ11" s="10"/>
      <c r="SR11" s="10"/>
      <c r="SS11" s="47"/>
      <c r="ST11" s="47"/>
      <c r="SU11" s="47"/>
      <c r="SV11" s="47"/>
      <c r="SW11" s="47"/>
      <c r="SX11" s="47"/>
      <c r="SY11" s="47"/>
      <c r="SZ11" s="47"/>
      <c r="TA11" s="47"/>
      <c r="TB11" s="47"/>
      <c r="TC11" s="47"/>
      <c r="TD11" s="47"/>
      <c r="TE11" s="47"/>
      <c r="TF11" s="47"/>
      <c r="TG11" s="1459">
        <v>23.96</v>
      </c>
      <c r="TH11" s="47"/>
      <c r="TI11" s="47"/>
      <c r="TJ11" s="1181">
        <v>20.11</v>
      </c>
      <c r="TK11" s="47">
        <v>20.13</v>
      </c>
      <c r="TL11" s="47">
        <v>16.91</v>
      </c>
      <c r="TM11" s="47">
        <f t="shared" si="77"/>
        <v>16.91</v>
      </c>
      <c r="TN11" s="47">
        <v>16.98</v>
      </c>
      <c r="TO11" s="47">
        <v>16.899999999999999</v>
      </c>
      <c r="TP11" s="47">
        <f t="shared" si="78"/>
        <v>16.899999999999999</v>
      </c>
      <c r="TQ11" s="36">
        <v>16.95</v>
      </c>
      <c r="TR11" s="47">
        <f t="shared" si="79"/>
        <v>16.899999999999999</v>
      </c>
      <c r="TS11" s="47">
        <v>16.91</v>
      </c>
      <c r="TT11" s="36">
        <v>18.11</v>
      </c>
      <c r="TU11" s="47">
        <f t="shared" si="80"/>
        <v>16.899999999999999</v>
      </c>
      <c r="TV11" s="36">
        <v>16.98</v>
      </c>
      <c r="TW11" s="1181">
        <v>18.52</v>
      </c>
      <c r="TX11" s="47">
        <v>19.149999999999999</v>
      </c>
      <c r="TY11" s="36">
        <v>18.36</v>
      </c>
      <c r="TZ11" s="1181">
        <f t="shared" si="81"/>
        <v>18.36</v>
      </c>
      <c r="UA11" s="52">
        <v>18.61</v>
      </c>
      <c r="UB11" s="52">
        <v>18.664000000000001</v>
      </c>
      <c r="UC11" s="92">
        <v>18.41</v>
      </c>
      <c r="UD11" s="36">
        <v>19.16</v>
      </c>
      <c r="UE11" s="36">
        <v>18.84</v>
      </c>
      <c r="UF11" s="1138">
        <v>18.53</v>
      </c>
      <c r="UG11" s="1401">
        <v>18.739999999999998</v>
      </c>
      <c r="UH11" s="6">
        <f t="shared" si="83"/>
        <v>1.1332973556394888E-2</v>
      </c>
      <c r="UI11" s="10"/>
      <c r="UJ11" s="10"/>
      <c r="UK11" s="10"/>
      <c r="UL11" s="10"/>
      <c r="UM11" s="10"/>
      <c r="UN11" s="10"/>
      <c r="UO11" s="10"/>
      <c r="UP11" s="10"/>
      <c r="UQ11" s="10"/>
      <c r="UR11" s="10"/>
      <c r="US11" s="47"/>
      <c r="UT11" s="47"/>
      <c r="UU11" s="47"/>
      <c r="UV11" s="47"/>
      <c r="UW11" s="47"/>
      <c r="UX11" s="47"/>
      <c r="UY11" s="47"/>
      <c r="UZ11" s="47"/>
      <c r="VA11" s="47"/>
      <c r="VB11" s="47"/>
      <c r="VC11" s="47"/>
      <c r="VD11" s="47"/>
      <c r="VE11" s="47"/>
      <c r="VF11" s="47"/>
      <c r="VG11" s="47"/>
      <c r="VH11" s="47"/>
      <c r="VI11" s="47"/>
      <c r="VJ11" s="47"/>
      <c r="VK11" s="47"/>
      <c r="VL11" s="47"/>
      <c r="VM11" s="47"/>
      <c r="VN11" s="47"/>
      <c r="VO11" s="47"/>
      <c r="VP11" s="47"/>
      <c r="VQ11" s="1461">
        <v>14.24</v>
      </c>
      <c r="VR11" s="47">
        <v>13.56</v>
      </c>
      <c r="VS11" s="47">
        <v>13.91</v>
      </c>
      <c r="VT11" s="47"/>
      <c r="VU11" s="47"/>
      <c r="VV11" s="47">
        <f t="shared" si="90"/>
        <v>14.24</v>
      </c>
      <c r="VW11" s="47">
        <v>14.5</v>
      </c>
      <c r="VX11" s="47">
        <v>14.42</v>
      </c>
      <c r="VY11" s="36">
        <v>16.5</v>
      </c>
      <c r="VZ11" s="47">
        <v>16.600000000000001</v>
      </c>
      <c r="WA11" s="47">
        <f t="shared" si="91"/>
        <v>14.24</v>
      </c>
      <c r="WB11" s="36">
        <v>15.7</v>
      </c>
      <c r="WC11" s="36">
        <v>15.729999999999999</v>
      </c>
      <c r="WD11" s="36">
        <f t="shared" si="92"/>
        <v>14.24</v>
      </c>
      <c r="WE11" s="36">
        <v>24.5</v>
      </c>
      <c r="WF11" s="36">
        <v>24.48</v>
      </c>
      <c r="WG11" s="36">
        <f t="shared" si="93"/>
        <v>14.24</v>
      </c>
      <c r="WH11" s="36"/>
      <c r="WI11" s="36"/>
      <c r="WJ11" s="36">
        <v>14.614999999999998</v>
      </c>
      <c r="WK11" s="36">
        <v>14.62</v>
      </c>
      <c r="WL11" s="36">
        <v>14.32</v>
      </c>
      <c r="WM11" s="36">
        <v>14.325000000000001</v>
      </c>
      <c r="WN11" s="36">
        <f t="shared" si="94"/>
        <v>14.24</v>
      </c>
      <c r="WO11" s="36">
        <v>14.42</v>
      </c>
      <c r="WP11" s="36">
        <v>14.37</v>
      </c>
      <c r="WQ11" s="1138">
        <v>15.37</v>
      </c>
      <c r="WR11" s="37"/>
      <c r="WS11" s="37">
        <v>15.45</v>
      </c>
      <c r="WT11" s="36">
        <v>13.81</v>
      </c>
      <c r="WU11" s="36">
        <v>13.97</v>
      </c>
      <c r="WV11" s="37">
        <f t="shared" si="95"/>
        <v>13.97</v>
      </c>
      <c r="WW11" s="36">
        <v>14.56</v>
      </c>
      <c r="WX11" s="37">
        <f t="shared" si="165"/>
        <v>13.97</v>
      </c>
      <c r="WY11" s="37"/>
      <c r="WZ11" s="37">
        <v>14.67</v>
      </c>
      <c r="XA11" s="36">
        <v>14.84</v>
      </c>
      <c r="XB11" s="36">
        <f t="shared" si="96"/>
        <v>13.97</v>
      </c>
      <c r="XC11" s="59"/>
      <c r="XD11" s="36">
        <v>14.53</v>
      </c>
      <c r="XE11" s="37">
        <v>14.05</v>
      </c>
      <c r="XF11" s="36"/>
      <c r="XG11" s="36">
        <v>14.47</v>
      </c>
      <c r="XH11" s="36">
        <v>14.53</v>
      </c>
      <c r="XI11" s="36">
        <f t="shared" si="97"/>
        <v>14.05</v>
      </c>
      <c r="XJ11" s="36"/>
      <c r="XK11" s="36"/>
      <c r="XL11" s="6">
        <f t="shared" si="98"/>
        <v>-1</v>
      </c>
      <c r="XM11" s="6">
        <f t="shared" si="99"/>
        <v>-1</v>
      </c>
      <c r="XN11" s="10"/>
      <c r="XO11" s="47">
        <v>15.91</v>
      </c>
      <c r="XP11" s="47">
        <v>15.71</v>
      </c>
      <c r="XQ11" s="36">
        <v>15.93</v>
      </c>
      <c r="XR11" s="47">
        <f t="shared" si="100"/>
        <v>15.91</v>
      </c>
      <c r="XS11" s="47">
        <v>15.91</v>
      </c>
      <c r="XT11" s="36">
        <v>15.93</v>
      </c>
      <c r="XU11" s="36">
        <f t="shared" si="101"/>
        <v>15.91</v>
      </c>
      <c r="XV11" s="47">
        <v>15.11</v>
      </c>
      <c r="XW11" s="47">
        <f t="shared" si="102"/>
        <v>15.11</v>
      </c>
      <c r="XX11" s="47">
        <v>15.11</v>
      </c>
      <c r="XY11" s="47">
        <f t="shared" si="103"/>
        <v>15.11</v>
      </c>
      <c r="XZ11" s="47">
        <v>15.09</v>
      </c>
      <c r="YA11" s="47">
        <f t="shared" si="158"/>
        <v>15.09</v>
      </c>
      <c r="YB11" s="47">
        <v>15.16</v>
      </c>
      <c r="YC11" s="36">
        <v>15.14</v>
      </c>
      <c r="YD11" s="1138">
        <v>15.21</v>
      </c>
      <c r="YE11" s="36">
        <v>15.61</v>
      </c>
      <c r="YF11" s="36">
        <v>15.69</v>
      </c>
      <c r="YG11" s="1138">
        <v>15.41</v>
      </c>
      <c r="YH11" s="59">
        <v>15.74</v>
      </c>
      <c r="YI11" s="36">
        <v>15.69</v>
      </c>
      <c r="YJ11" s="59">
        <v>15.45</v>
      </c>
      <c r="YK11" s="59">
        <v>15.56</v>
      </c>
      <c r="YL11" s="6">
        <f t="shared" si="106"/>
        <v>7.1197411003237031E-3</v>
      </c>
      <c r="YM11" s="77">
        <v>9.1999999999999993</v>
      </c>
      <c r="YN11" s="47">
        <v>9.23</v>
      </c>
      <c r="YO11" s="47">
        <v>9.2100000000000009</v>
      </c>
      <c r="YP11" s="47">
        <f t="shared" si="107"/>
        <v>9.1999999999999993</v>
      </c>
      <c r="YQ11" s="47">
        <v>9.23</v>
      </c>
      <c r="YR11" s="1181">
        <f t="shared" si="108"/>
        <v>9.1999999999999993</v>
      </c>
      <c r="YS11" s="47">
        <v>9.2100000000000009</v>
      </c>
      <c r="YT11" s="47">
        <v>9.4499999999999993</v>
      </c>
      <c r="YU11" s="1181">
        <v>9.01</v>
      </c>
      <c r="YV11" s="47">
        <v>9.0299999999999994</v>
      </c>
      <c r="YW11" s="47">
        <v>9.61</v>
      </c>
      <c r="YX11" s="47">
        <f t="shared" si="109"/>
        <v>9.01</v>
      </c>
      <c r="YY11" s="47">
        <v>9.2899999999999991</v>
      </c>
      <c r="YZ11" s="51">
        <f t="shared" si="166"/>
        <v>9.01</v>
      </c>
      <c r="ZA11" s="59">
        <v>9.31</v>
      </c>
      <c r="ZB11" s="1181">
        <v>9.0500000000000007</v>
      </c>
      <c r="ZC11" s="37">
        <v>9.2799999999999994</v>
      </c>
      <c r="ZD11" s="36">
        <v>9.41</v>
      </c>
      <c r="ZE11" s="1138">
        <v>9.15</v>
      </c>
      <c r="ZF11" s="59">
        <v>9.2100000000000009</v>
      </c>
      <c r="ZG11" s="36">
        <v>9.41</v>
      </c>
      <c r="ZH11" s="59">
        <v>9.18</v>
      </c>
      <c r="ZI11" s="59">
        <v>9.2799999999999994</v>
      </c>
      <c r="ZJ11" s="6">
        <f t="shared" si="111"/>
        <v>1.0893246187363797E-2</v>
      </c>
      <c r="ZK11" s="77">
        <v>15.5</v>
      </c>
      <c r="ZL11" s="47">
        <v>15.62</v>
      </c>
      <c r="ZM11" s="47">
        <v>24.13</v>
      </c>
      <c r="ZN11" s="47">
        <v>24.33</v>
      </c>
      <c r="ZO11" s="47">
        <f t="shared" si="112"/>
        <v>15.5</v>
      </c>
      <c r="ZP11" s="47">
        <v>15.56</v>
      </c>
      <c r="ZQ11" s="47">
        <f t="shared" si="113"/>
        <v>15.5</v>
      </c>
      <c r="ZR11" s="102">
        <v>15.54</v>
      </c>
      <c r="ZS11" s="47">
        <f t="shared" si="114"/>
        <v>15.5</v>
      </c>
      <c r="ZT11" s="77">
        <v>15.67</v>
      </c>
      <c r="ZU11" s="36">
        <f t="shared" si="115"/>
        <v>15.5</v>
      </c>
      <c r="ZV11" s="47">
        <v>15.56</v>
      </c>
      <c r="ZW11" s="77">
        <f t="shared" si="116"/>
        <v>15.5</v>
      </c>
      <c r="ZX11" s="29">
        <v>15.6</v>
      </c>
      <c r="ZY11" s="36">
        <f t="shared" si="117"/>
        <v>15.5</v>
      </c>
      <c r="ZZ11" s="36">
        <v>15.87</v>
      </c>
      <c r="AAA11" s="1138">
        <f t="shared" ref="AAA11:AAA13" si="174">MIN(ZZ11,ZY11)</f>
        <v>15.5</v>
      </c>
      <c r="AAB11" s="36">
        <v>15.92</v>
      </c>
      <c r="AAC11" s="36">
        <v>15.87</v>
      </c>
      <c r="AAD11" s="59">
        <f t="shared" si="118"/>
        <v>15.5</v>
      </c>
      <c r="AAE11" s="59"/>
      <c r="AAF11" s="678">
        <f t="shared" si="119"/>
        <v>-1</v>
      </c>
      <c r="AAG11" s="92">
        <v>7.89</v>
      </c>
      <c r="AAH11" s="52">
        <v>7.45</v>
      </c>
      <c r="AAI11" s="52">
        <v>7.98</v>
      </c>
      <c r="AAJ11" s="92">
        <f t="shared" si="120"/>
        <v>7.89</v>
      </c>
      <c r="AAK11" s="52">
        <v>7.93</v>
      </c>
      <c r="AAL11" s="58">
        <v>7.34</v>
      </c>
      <c r="AAM11" s="52">
        <f t="shared" si="121"/>
        <v>7.34</v>
      </c>
      <c r="AAN11" s="1049">
        <v>7.8449999999999998</v>
      </c>
      <c r="AAO11" s="1181">
        <v>7.46</v>
      </c>
      <c r="AAP11" s="51">
        <v>7.4630000000000001</v>
      </c>
      <c r="AAQ11" s="47">
        <v>7.5</v>
      </c>
      <c r="AAR11" s="37">
        <v>18.36</v>
      </c>
      <c r="AAS11" s="77">
        <f t="shared" si="123"/>
        <v>7.46</v>
      </c>
      <c r="AAT11" s="36"/>
      <c r="AAU11" s="52">
        <v>7.5</v>
      </c>
      <c r="AAV11" s="353">
        <v>7.48</v>
      </c>
      <c r="AAW11" s="36">
        <v>7.58</v>
      </c>
      <c r="AAX11" s="36">
        <v>7.72</v>
      </c>
      <c r="AAY11" s="1138">
        <v>7.52</v>
      </c>
      <c r="AAZ11" s="36">
        <v>7.88</v>
      </c>
      <c r="ABA11" s="36">
        <v>7.43</v>
      </c>
      <c r="ABB11" s="36">
        <v>7.72</v>
      </c>
      <c r="ABC11" s="59">
        <f t="shared" si="125"/>
        <v>7.52</v>
      </c>
      <c r="ABD11" s="59"/>
      <c r="ABE11" s="678">
        <f t="shared" si="126"/>
        <v>-1</v>
      </c>
      <c r="ABF11" s="36">
        <v>8.7200000000000006</v>
      </c>
      <c r="ABG11" s="36">
        <f t="shared" si="167"/>
        <v>8.7200000000000006</v>
      </c>
      <c r="ABH11" s="36">
        <v>8.74</v>
      </c>
      <c r="ABI11" s="36">
        <v>8.7200000000000006</v>
      </c>
      <c r="ABJ11" s="59">
        <f t="shared" si="127"/>
        <v>8.7200000000000006</v>
      </c>
      <c r="ABK11" s="59"/>
      <c r="ABL11" s="678">
        <f t="shared" si="128"/>
        <v>-1</v>
      </c>
      <c r="ABM11" s="36">
        <v>9.9700000000000006</v>
      </c>
      <c r="ABN11" s="36">
        <f t="shared" si="168"/>
        <v>9.9700000000000006</v>
      </c>
      <c r="ABO11" s="36">
        <v>9.98</v>
      </c>
      <c r="ABP11" s="59">
        <v>9.2799999999999994</v>
      </c>
      <c r="ABQ11" s="36">
        <v>9.9700000000000006</v>
      </c>
      <c r="ABR11" s="59">
        <f t="shared" si="129"/>
        <v>9.9700000000000006</v>
      </c>
      <c r="ABS11" s="59"/>
      <c r="ABT11" s="678">
        <f t="shared" si="130"/>
        <v>-1</v>
      </c>
      <c r="ABU11" s="36">
        <v>8.6199999999999992</v>
      </c>
      <c r="ABV11" s="36">
        <f t="shared" si="131"/>
        <v>8.6199999999999992</v>
      </c>
      <c r="ABW11" s="36">
        <v>8.82</v>
      </c>
      <c r="ABX11" s="36">
        <v>8.6199999999999992</v>
      </c>
      <c r="ABY11" s="59">
        <f t="shared" si="132"/>
        <v>8.6199999999999992</v>
      </c>
      <c r="ABZ11" s="59">
        <v>8.65</v>
      </c>
      <c r="ACA11" s="678">
        <f t="shared" si="133"/>
        <v>3.480278422273914E-3</v>
      </c>
      <c r="ACB11" s="10"/>
      <c r="ACC11" s="14"/>
      <c r="ACD11" s="10"/>
      <c r="ACE11" s="10"/>
      <c r="ACF11" s="10"/>
      <c r="ACG11" s="10"/>
      <c r="ACH11" s="10"/>
      <c r="ACI11" s="10"/>
      <c r="ACJ11" s="10"/>
      <c r="ACK11" s="10"/>
      <c r="ACL11" s="12"/>
      <c r="ACM11" s="12"/>
      <c r="ACN11" s="12"/>
      <c r="ACO11" s="12"/>
      <c r="ACP11" s="12"/>
      <c r="ACQ11" s="36" t="str">
        <f t="shared" si="13"/>
        <v>3. Missing baseline</v>
      </c>
      <c r="ACR11" s="37" t="str">
        <f t="shared" si="14"/>
        <v>3. Missing baseline</v>
      </c>
      <c r="ACS11" s="36" t="str">
        <f t="shared" si="15"/>
        <v>3. Missing baseline</v>
      </c>
      <c r="ACT11" s="36" t="str">
        <f t="shared" si="134"/>
        <v xml:space="preserve">1. Better than baseline </v>
      </c>
    </row>
    <row r="12" spans="1:774" ht="15" thickBot="1" x14ac:dyDescent="0.4">
      <c r="B12" s="36">
        <v>28</v>
      </c>
      <c r="C12" s="8" t="s">
        <v>17</v>
      </c>
      <c r="D12" s="36"/>
      <c r="E12" s="8" t="s">
        <v>2224</v>
      </c>
      <c r="F12" s="8" t="s">
        <v>2224</v>
      </c>
      <c r="G12" s="8" t="s">
        <v>2233</v>
      </c>
      <c r="H12" s="8" t="s">
        <v>2233</v>
      </c>
      <c r="I12" s="36"/>
      <c r="J12" s="36"/>
      <c r="K12" s="36"/>
      <c r="L12" s="36"/>
      <c r="M12" s="36"/>
      <c r="N12" s="36"/>
      <c r="O12" s="36"/>
      <c r="P12" s="36"/>
      <c r="Q12" s="36"/>
      <c r="R12" s="36"/>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0"/>
      <c r="CX12" s="10"/>
      <c r="CY12" s="10"/>
      <c r="CZ12" s="10"/>
      <c r="DA12" s="10"/>
      <c r="DB12" s="10"/>
      <c r="DC12" s="10"/>
      <c r="DD12" s="10"/>
      <c r="DE12" s="10"/>
      <c r="DF12" s="10"/>
      <c r="DG12" s="10"/>
      <c r="DH12" s="10"/>
      <c r="DI12" s="10"/>
      <c r="DJ12" s="10"/>
      <c r="DK12" s="10"/>
      <c r="DL12" s="10"/>
      <c r="DM12" s="36"/>
      <c r="DN12" s="36"/>
      <c r="DO12" s="36"/>
      <c r="DP12" s="36"/>
      <c r="DQ12" s="36"/>
      <c r="DR12" s="36"/>
      <c r="DS12" s="36"/>
      <c r="DT12" s="36"/>
      <c r="DU12" s="36"/>
      <c r="DV12" s="36"/>
      <c r="DW12" s="36"/>
      <c r="DX12" s="36"/>
      <c r="DY12" s="36"/>
      <c r="DZ12" s="36"/>
      <c r="EA12" s="36"/>
      <c r="EB12" s="10"/>
      <c r="EC12" s="10"/>
      <c r="ED12" s="10"/>
      <c r="EE12" s="10"/>
      <c r="EF12" s="10"/>
      <c r="EG12" s="10"/>
      <c r="EH12" s="10"/>
      <c r="EI12" s="10"/>
      <c r="EJ12" s="10"/>
      <c r="EK12" s="10"/>
      <c r="EL12" s="10"/>
      <c r="EM12" s="10"/>
      <c r="EN12" s="10"/>
      <c r="EO12" s="10"/>
      <c r="EP12" s="10"/>
      <c r="EQ12" s="10"/>
      <c r="ER12" s="10"/>
      <c r="ES12" s="10"/>
      <c r="ET12" s="10"/>
      <c r="EU12" s="10"/>
      <c r="EV12" s="10"/>
      <c r="EW12" s="10"/>
      <c r="EX12" s="10"/>
      <c r="EY12" s="10"/>
      <c r="EZ12" s="10"/>
      <c r="FA12" s="10"/>
      <c r="FB12" s="10"/>
      <c r="FC12" s="10"/>
      <c r="FD12" s="10"/>
      <c r="FE12" s="10"/>
      <c r="FF12" s="10"/>
      <c r="FG12" s="10"/>
      <c r="FH12" s="10"/>
      <c r="FI12" s="36"/>
      <c r="FJ12" s="36"/>
      <c r="FK12" s="36"/>
      <c r="FL12" s="36"/>
      <c r="FM12" s="36"/>
      <c r="FN12" s="36"/>
      <c r="FO12" s="36"/>
      <c r="FP12" s="36"/>
      <c r="FQ12" s="36"/>
      <c r="FR12" s="36"/>
      <c r="FS12" s="36"/>
      <c r="FT12" s="36"/>
      <c r="FU12" s="36"/>
      <c r="FV12" s="10"/>
      <c r="FW12" s="10"/>
      <c r="FX12" s="10"/>
      <c r="FY12" s="10"/>
      <c r="FZ12" s="10"/>
      <c r="GA12" s="10"/>
      <c r="GB12" s="10"/>
      <c r="GC12" s="10"/>
      <c r="GD12" s="10"/>
      <c r="GE12" s="10"/>
      <c r="GF12" s="10"/>
      <c r="GG12" s="10"/>
      <c r="GH12" s="10"/>
      <c r="GI12" s="10"/>
      <c r="GJ12" s="10"/>
      <c r="GK12" s="10"/>
      <c r="GL12" s="10"/>
      <c r="GM12" s="10"/>
      <c r="GN12" s="10"/>
      <c r="GO12" s="10"/>
      <c r="GP12" s="10"/>
      <c r="GQ12" s="10"/>
      <c r="GR12" s="10"/>
      <c r="GS12" s="10"/>
      <c r="GT12" s="10"/>
      <c r="GU12" s="10"/>
      <c r="GV12" s="10"/>
      <c r="GW12" s="10"/>
      <c r="GX12" s="10"/>
      <c r="GY12" s="10"/>
      <c r="GZ12" s="10"/>
      <c r="HA12" s="10"/>
      <c r="HB12" s="36"/>
      <c r="HC12" s="36"/>
      <c r="HD12" s="36"/>
      <c r="HE12" s="36"/>
      <c r="HF12" s="36"/>
      <c r="HG12" s="36"/>
      <c r="HH12" s="36"/>
      <c r="HI12" s="36"/>
      <c r="HJ12" s="36"/>
      <c r="HK12" s="36"/>
      <c r="HL12" s="36"/>
      <c r="HM12" s="36"/>
      <c r="HN12" s="36"/>
      <c r="HO12" s="36"/>
      <c r="HP12" s="36"/>
      <c r="HQ12" s="36"/>
      <c r="HR12" s="10"/>
      <c r="HS12" s="10"/>
      <c r="HT12" s="10"/>
      <c r="HU12" s="10"/>
      <c r="HV12" s="10"/>
      <c r="HW12" s="10"/>
      <c r="HX12" s="10"/>
      <c r="HY12" s="10"/>
      <c r="HZ12" s="10"/>
      <c r="IA12" s="10"/>
      <c r="IB12" s="10"/>
      <c r="IC12" s="10"/>
      <c r="ID12" s="10"/>
      <c r="IE12" s="10"/>
      <c r="IF12" s="10"/>
      <c r="IG12" s="10"/>
      <c r="IH12" s="10"/>
      <c r="II12" s="10"/>
      <c r="IJ12" s="10"/>
      <c r="IK12" s="10"/>
      <c r="IL12" s="10"/>
      <c r="IM12" s="10"/>
      <c r="IN12" s="10"/>
      <c r="IO12" s="10"/>
      <c r="IP12" s="10"/>
      <c r="IQ12" s="10"/>
      <c r="IR12" s="10"/>
      <c r="IS12" s="10"/>
      <c r="IT12" s="10"/>
      <c r="IU12" s="10"/>
      <c r="IV12" s="10"/>
      <c r="IW12" s="10"/>
      <c r="IX12" s="10"/>
      <c r="IY12" s="10"/>
      <c r="IZ12" s="36"/>
      <c r="JA12" s="36"/>
      <c r="JB12" s="36"/>
      <c r="JC12" s="36"/>
      <c r="JD12" s="36"/>
      <c r="JE12" s="36"/>
      <c r="JF12" s="36"/>
      <c r="JG12" s="36"/>
      <c r="JH12" s="36"/>
      <c r="JI12" s="36"/>
      <c r="JJ12" s="36"/>
      <c r="JK12" s="36"/>
      <c r="JL12" s="36"/>
      <c r="JM12" s="36"/>
      <c r="JN12" s="36"/>
      <c r="JO12" s="36"/>
      <c r="JP12" s="10"/>
      <c r="JQ12" s="10"/>
      <c r="JR12" s="10"/>
      <c r="JS12" s="10"/>
      <c r="JT12" s="10"/>
      <c r="JU12" s="10"/>
      <c r="JV12" s="10"/>
      <c r="JW12" s="10"/>
      <c r="JX12" s="10"/>
      <c r="JY12" s="10"/>
      <c r="JZ12" s="10"/>
      <c r="KA12" s="10"/>
      <c r="KB12" s="10"/>
      <c r="KC12" s="10"/>
      <c r="KD12" s="10"/>
      <c r="KE12" s="1458">
        <v>8.8800000000000008</v>
      </c>
      <c r="KF12" s="10"/>
      <c r="KG12" s="10"/>
      <c r="KH12" s="10">
        <f t="shared" si="135"/>
        <v>8.8800000000000008</v>
      </c>
      <c r="KI12" s="36">
        <v>8.9550000000000001</v>
      </c>
      <c r="KJ12" s="36">
        <f t="shared" si="33"/>
        <v>8.8800000000000008</v>
      </c>
      <c r="KK12" s="36">
        <v>8.93</v>
      </c>
      <c r="KL12" s="1138">
        <f t="shared" si="34"/>
        <v>8.8800000000000008</v>
      </c>
      <c r="KM12" s="36">
        <v>8.9</v>
      </c>
      <c r="KN12" s="6">
        <f t="shared" si="5"/>
        <v>2.2522522522522041E-3</v>
      </c>
      <c r="KO12" s="10"/>
      <c r="KP12" s="10"/>
      <c r="KQ12" s="10"/>
      <c r="KR12" s="10"/>
      <c r="KS12" s="10"/>
      <c r="KT12" s="10"/>
      <c r="KU12" s="10"/>
      <c r="KV12" s="10"/>
      <c r="KW12" s="10"/>
      <c r="KX12" s="10"/>
      <c r="KY12" s="10"/>
      <c r="KZ12" s="10"/>
      <c r="LA12" s="10"/>
      <c r="LB12" s="10"/>
      <c r="LC12" s="10"/>
      <c r="LD12" s="10"/>
      <c r="LE12" s="10"/>
      <c r="LF12" s="10"/>
      <c r="LG12" s="10"/>
      <c r="LH12" s="10"/>
      <c r="LI12" s="10"/>
      <c r="LJ12" s="10"/>
      <c r="LK12" s="10"/>
      <c r="LL12" s="10"/>
      <c r="LM12" s="10"/>
      <c r="LN12" s="10"/>
      <c r="LO12" s="10"/>
      <c r="LP12" s="10"/>
      <c r="LQ12" s="10"/>
      <c r="LR12" s="10"/>
      <c r="LS12" s="10"/>
      <c r="LT12" s="10"/>
      <c r="LU12" s="10"/>
      <c r="LV12" s="36"/>
      <c r="LW12" s="36"/>
      <c r="LX12" s="36"/>
      <c r="LY12" s="36"/>
      <c r="LZ12" s="36"/>
      <c r="MA12" s="36"/>
      <c r="MB12" s="36"/>
      <c r="MC12" s="36"/>
      <c r="MD12" s="36"/>
      <c r="ME12" s="36"/>
      <c r="MF12" s="36"/>
      <c r="MG12" s="36"/>
      <c r="MH12" s="36"/>
      <c r="MI12" s="10"/>
      <c r="MJ12" s="10"/>
      <c r="MK12" s="10"/>
      <c r="ML12" s="10"/>
      <c r="MM12" s="10"/>
      <c r="MN12" s="10"/>
      <c r="MO12" s="10"/>
      <c r="MP12" s="10"/>
      <c r="MQ12" s="10"/>
      <c r="MR12" s="10"/>
      <c r="MS12" s="10"/>
      <c r="MT12" s="10"/>
      <c r="MU12" s="10"/>
      <c r="MV12" s="10"/>
      <c r="MW12" s="10"/>
      <c r="MX12" s="1459">
        <v>5.71</v>
      </c>
      <c r="MY12" s="10"/>
      <c r="MZ12" s="10"/>
      <c r="NA12" s="980">
        <f t="shared" si="41"/>
        <v>5.71</v>
      </c>
      <c r="NB12" s="10">
        <v>5.72</v>
      </c>
      <c r="NC12" s="10">
        <v>6.14</v>
      </c>
      <c r="ND12" s="10">
        <v>6.48</v>
      </c>
      <c r="NE12" s="10">
        <v>6.5</v>
      </c>
      <c r="NF12" s="52">
        <v>6.1210000000000004</v>
      </c>
      <c r="NG12" s="1181">
        <v>6.69</v>
      </c>
      <c r="NH12" s="10">
        <v>6.8739999999999997</v>
      </c>
      <c r="NI12" s="6">
        <f t="shared" si="44"/>
        <v>2.7503736920777171E-2</v>
      </c>
      <c r="NJ12" s="10"/>
      <c r="NK12" s="10"/>
      <c r="NL12" s="10"/>
      <c r="NM12" s="10"/>
      <c r="NN12" s="10"/>
      <c r="NO12" s="10"/>
      <c r="NP12" s="10"/>
      <c r="NQ12" s="10"/>
      <c r="NR12" s="10"/>
      <c r="NS12" s="10"/>
      <c r="NT12" s="10"/>
      <c r="NU12" s="10"/>
      <c r="NV12" s="10"/>
      <c r="NW12" s="10"/>
      <c r="NX12" s="10"/>
      <c r="NY12" s="10"/>
      <c r="NZ12" s="10"/>
      <c r="OA12" s="10"/>
      <c r="OB12" s="10"/>
      <c r="OC12" s="10"/>
      <c r="OD12" s="10"/>
      <c r="OE12" s="10"/>
      <c r="OF12" s="10"/>
      <c r="OG12" s="10"/>
      <c r="OH12" s="10"/>
      <c r="OI12" s="10"/>
      <c r="OJ12" s="10"/>
      <c r="OK12" s="10"/>
      <c r="OL12" s="10"/>
      <c r="OM12" s="10"/>
      <c r="ON12" s="36"/>
      <c r="OO12" s="36"/>
      <c r="OP12" s="36"/>
      <c r="OQ12" s="36"/>
      <c r="OR12" s="36"/>
      <c r="OS12" s="36"/>
      <c r="OT12" s="36"/>
      <c r="OU12" s="36"/>
      <c r="OV12" s="36"/>
      <c r="OW12" s="36"/>
      <c r="OX12" s="36"/>
      <c r="OY12" s="36"/>
      <c r="OZ12" s="36"/>
      <c r="PA12" s="36"/>
      <c r="PB12" s="36"/>
      <c r="PC12" s="36"/>
      <c r="PD12" s="36"/>
      <c r="PE12" s="10"/>
      <c r="PF12" s="10"/>
      <c r="PG12" s="10"/>
      <c r="PH12" s="10"/>
      <c r="PI12" s="10"/>
      <c r="PJ12" s="10"/>
      <c r="PK12" s="10"/>
      <c r="PL12" s="10"/>
      <c r="PM12" s="10"/>
      <c r="PN12" s="10"/>
      <c r="PO12" s="10"/>
      <c r="PP12" s="10"/>
      <c r="PQ12" s="10"/>
      <c r="PR12" s="10"/>
      <c r="PS12" s="1459"/>
      <c r="PT12" s="1459">
        <v>8.7899999999999991</v>
      </c>
      <c r="PU12" s="10"/>
      <c r="PV12" s="980">
        <v>5.47</v>
      </c>
      <c r="PW12" s="10">
        <v>5.61</v>
      </c>
      <c r="PX12" s="10">
        <v>6.61</v>
      </c>
      <c r="PY12" s="10">
        <f t="shared" si="53"/>
        <v>5.47</v>
      </c>
      <c r="PZ12" s="10">
        <v>6.53</v>
      </c>
      <c r="QA12" s="10">
        <f t="shared" si="54"/>
        <v>5.47</v>
      </c>
      <c r="QB12" s="32">
        <v>6.49</v>
      </c>
      <c r="QC12" s="980">
        <f t="shared" si="55"/>
        <v>5.47</v>
      </c>
      <c r="QD12" s="10">
        <v>5.67</v>
      </c>
      <c r="QE12" s="52">
        <v>6.54</v>
      </c>
      <c r="QF12" s="10">
        <f t="shared" si="56"/>
        <v>5.47</v>
      </c>
      <c r="QG12" s="10"/>
      <c r="QH12" s="6">
        <f t="shared" si="57"/>
        <v>-1</v>
      </c>
      <c r="QI12" s="10"/>
      <c r="QJ12" s="10"/>
      <c r="QK12" s="10"/>
      <c r="QL12" s="10"/>
      <c r="QM12" s="36"/>
      <c r="QN12" s="36"/>
      <c r="QO12" s="36"/>
      <c r="QP12" s="36"/>
      <c r="QQ12" s="36"/>
      <c r="QR12" s="36"/>
      <c r="QS12" s="36"/>
      <c r="QT12" s="36"/>
      <c r="QU12" s="36"/>
      <c r="QV12" s="36"/>
      <c r="QW12" s="36"/>
      <c r="QX12" s="36"/>
      <c r="QY12" s="36"/>
      <c r="QZ12" s="10"/>
      <c r="RA12" s="10"/>
      <c r="RB12" s="10"/>
      <c r="RC12" s="10"/>
      <c r="RD12" s="10"/>
      <c r="RE12" s="10"/>
      <c r="RF12" s="10"/>
      <c r="RG12" s="10"/>
      <c r="RH12" s="10"/>
      <c r="RI12" s="10"/>
      <c r="RJ12" s="10"/>
      <c r="RK12" s="10"/>
      <c r="RL12" s="10"/>
      <c r="RM12" s="10"/>
      <c r="RN12" s="10"/>
      <c r="RO12" s="1275">
        <v>10.8</v>
      </c>
      <c r="RP12" s="10"/>
      <c r="RQ12" s="10"/>
      <c r="RR12" s="980">
        <v>6.11</v>
      </c>
      <c r="RS12" s="10">
        <v>6.47</v>
      </c>
      <c r="RT12" s="10">
        <v>10.7</v>
      </c>
      <c r="RU12" s="10">
        <f t="shared" si="65"/>
        <v>6.11</v>
      </c>
      <c r="RV12" s="36">
        <v>10.99</v>
      </c>
      <c r="RW12" s="10">
        <f t="shared" si="66"/>
        <v>6.11</v>
      </c>
      <c r="RX12" s="36">
        <v>10.84</v>
      </c>
      <c r="RY12" s="980">
        <v>7.21</v>
      </c>
      <c r="RZ12" s="10">
        <v>7.06</v>
      </c>
      <c r="SA12" s="36">
        <v>10.73</v>
      </c>
      <c r="SB12" s="10">
        <f t="shared" si="68"/>
        <v>7.21</v>
      </c>
      <c r="SC12" s="36">
        <v>10.43</v>
      </c>
      <c r="SD12" s="980">
        <v>7.23</v>
      </c>
      <c r="SE12" s="47">
        <v>7.4260000000000002</v>
      </c>
      <c r="SF12" s="36">
        <v>10.61</v>
      </c>
      <c r="SG12" s="59">
        <f t="shared" si="69"/>
        <v>7.23</v>
      </c>
      <c r="SH12" s="36">
        <v>10.51</v>
      </c>
      <c r="SI12" s="1138">
        <v>8.4499999999999993</v>
      </c>
      <c r="SJ12" s="1401">
        <v>8.76</v>
      </c>
      <c r="SK12" s="6">
        <f t="shared" si="71"/>
        <v>3.6686390532544438E-2</v>
      </c>
      <c r="SL12" s="10"/>
      <c r="SM12" s="10"/>
      <c r="SN12" s="10"/>
      <c r="SO12" s="10"/>
      <c r="SP12" s="10"/>
      <c r="SQ12" s="10"/>
      <c r="SR12" s="10"/>
      <c r="SS12" s="10"/>
      <c r="ST12" s="10"/>
      <c r="SU12" s="10"/>
      <c r="SV12" s="10"/>
      <c r="SW12" s="10"/>
      <c r="SX12" s="10"/>
      <c r="SY12" s="10"/>
      <c r="SZ12" s="10"/>
      <c r="TA12" s="10"/>
      <c r="TB12" s="10"/>
      <c r="TC12" s="10"/>
      <c r="TD12" s="10"/>
      <c r="TE12" s="10"/>
      <c r="TF12" s="10"/>
      <c r="TG12" s="1459">
        <v>11.96</v>
      </c>
      <c r="TH12" s="10"/>
      <c r="TI12" s="10"/>
      <c r="TJ12" s="980">
        <v>6.88</v>
      </c>
      <c r="TK12" s="10">
        <v>6.9</v>
      </c>
      <c r="TL12" s="10">
        <v>6.96</v>
      </c>
      <c r="TM12" s="10">
        <f t="shared" si="77"/>
        <v>6.88</v>
      </c>
      <c r="TN12" s="10">
        <v>6.9</v>
      </c>
      <c r="TO12" s="10">
        <v>6.95</v>
      </c>
      <c r="TP12" s="10">
        <f t="shared" si="78"/>
        <v>6.88</v>
      </c>
      <c r="TQ12" s="36">
        <v>6.99</v>
      </c>
      <c r="TR12" s="10">
        <f t="shared" si="79"/>
        <v>6.88</v>
      </c>
      <c r="TS12" s="10">
        <v>6.93</v>
      </c>
      <c r="TT12" s="36">
        <v>6.98</v>
      </c>
      <c r="TU12" s="10">
        <f t="shared" si="80"/>
        <v>6.88</v>
      </c>
      <c r="TV12" s="36">
        <v>6.97</v>
      </c>
      <c r="TW12" s="1181">
        <v>7.2240000000000002</v>
      </c>
      <c r="TX12" s="10">
        <v>7.59</v>
      </c>
      <c r="TY12" s="36">
        <v>6.95</v>
      </c>
      <c r="TZ12" s="980">
        <f t="shared" si="81"/>
        <v>6.95</v>
      </c>
      <c r="UA12" s="52">
        <v>6.95</v>
      </c>
      <c r="UB12" s="52">
        <v>7.0350000000000001</v>
      </c>
      <c r="UC12" s="92">
        <v>7.2169999999999996</v>
      </c>
      <c r="UD12" s="36">
        <v>7.4180000000000001</v>
      </c>
      <c r="UE12" s="36">
        <v>7.18</v>
      </c>
      <c r="UF12" s="1138">
        <v>8.23</v>
      </c>
      <c r="UG12" s="1401">
        <v>8.59</v>
      </c>
      <c r="UH12" s="6">
        <f t="shared" si="83"/>
        <v>4.3742405832320704E-2</v>
      </c>
      <c r="UI12" s="10"/>
      <c r="UJ12" s="10"/>
      <c r="UK12" s="10"/>
      <c r="UL12" s="10"/>
      <c r="UM12" s="10"/>
      <c r="UN12" s="10"/>
      <c r="UO12" s="10"/>
      <c r="UP12" s="10"/>
      <c r="UQ12" s="10"/>
      <c r="UR12" s="10"/>
      <c r="US12" s="10"/>
      <c r="UT12" s="10"/>
      <c r="UU12" s="10"/>
      <c r="UV12" s="10"/>
      <c r="UW12" s="10"/>
      <c r="UX12" s="10"/>
      <c r="UY12" s="10"/>
      <c r="UZ12" s="10"/>
      <c r="VA12" s="10"/>
      <c r="VB12" s="10"/>
      <c r="VC12" s="10"/>
      <c r="VD12" s="10"/>
      <c r="VE12" s="10"/>
      <c r="VF12" s="10"/>
      <c r="VG12" s="10"/>
      <c r="VH12" s="10"/>
      <c r="VI12" s="10"/>
      <c r="VJ12" s="10"/>
      <c r="VK12" s="10"/>
      <c r="VL12" s="10"/>
      <c r="VM12" s="10"/>
      <c r="VN12" s="10"/>
      <c r="VO12" s="10"/>
      <c r="VP12" s="10"/>
      <c r="VQ12" s="1461">
        <v>6.01</v>
      </c>
      <c r="VR12" s="10">
        <v>5.92</v>
      </c>
      <c r="VS12" s="10">
        <v>5.87</v>
      </c>
      <c r="VT12" s="10"/>
      <c r="VU12" s="10"/>
      <c r="VV12" s="10">
        <f t="shared" si="90"/>
        <v>6.01</v>
      </c>
      <c r="VW12" s="10">
        <v>6.1</v>
      </c>
      <c r="VX12" s="10">
        <v>6.08</v>
      </c>
      <c r="VY12" s="36">
        <v>6.07</v>
      </c>
      <c r="VZ12" s="10">
        <v>6.1</v>
      </c>
      <c r="WA12" s="10">
        <f t="shared" si="91"/>
        <v>6.01</v>
      </c>
      <c r="WB12" s="36">
        <v>6.5</v>
      </c>
      <c r="WC12" s="36">
        <v>6.52</v>
      </c>
      <c r="WD12" s="36">
        <f t="shared" si="92"/>
        <v>6.01</v>
      </c>
      <c r="WE12" s="36">
        <v>6.2799999999999994</v>
      </c>
      <c r="WF12" s="36">
        <v>6.26</v>
      </c>
      <c r="WG12" s="36">
        <f t="shared" si="93"/>
        <v>6.01</v>
      </c>
      <c r="WH12" s="36"/>
      <c r="WI12" s="36">
        <v>6.1</v>
      </c>
      <c r="WJ12" s="36">
        <v>6.1150000000000002</v>
      </c>
      <c r="WK12" s="36">
        <v>6.12</v>
      </c>
      <c r="WL12" s="52">
        <v>6.2629999999999999</v>
      </c>
      <c r="WM12" s="36">
        <v>6.2679999999999998</v>
      </c>
      <c r="WN12" s="36">
        <f t="shared" si="94"/>
        <v>6.01</v>
      </c>
      <c r="WO12" s="36">
        <v>5.96</v>
      </c>
      <c r="WP12" s="36">
        <v>6.02</v>
      </c>
      <c r="WQ12" s="1138">
        <v>6.55</v>
      </c>
      <c r="WR12" s="37"/>
      <c r="WS12" s="37">
        <v>6.62</v>
      </c>
      <c r="WT12" s="36">
        <v>6.26</v>
      </c>
      <c r="WU12" s="36">
        <v>6.24</v>
      </c>
      <c r="WV12" s="37">
        <f t="shared" si="95"/>
        <v>6.24</v>
      </c>
      <c r="WW12" s="36">
        <v>6.08</v>
      </c>
      <c r="WX12" s="37">
        <f t="shared" si="165"/>
        <v>6.08</v>
      </c>
      <c r="WY12" s="37"/>
      <c r="WZ12" s="37">
        <v>6.18</v>
      </c>
      <c r="XA12" s="36">
        <v>6.03</v>
      </c>
      <c r="XB12" s="36">
        <f t="shared" si="96"/>
        <v>6.03</v>
      </c>
      <c r="XC12" s="59"/>
      <c r="XD12" s="36">
        <v>6.25</v>
      </c>
      <c r="XE12" s="37">
        <v>6.05</v>
      </c>
      <c r="XF12" s="36"/>
      <c r="XG12" s="36">
        <v>6.21</v>
      </c>
      <c r="XH12" s="36">
        <v>6.25</v>
      </c>
      <c r="XI12" s="36">
        <f t="shared" si="97"/>
        <v>6.05</v>
      </c>
      <c r="XJ12" s="36"/>
      <c r="XK12" s="36"/>
      <c r="XL12" s="6">
        <f t="shared" si="98"/>
        <v>-1</v>
      </c>
      <c r="XM12" s="6">
        <f t="shared" si="99"/>
        <v>-1</v>
      </c>
      <c r="XN12" s="10"/>
      <c r="XO12" s="10">
        <v>7.91</v>
      </c>
      <c r="XP12" s="10">
        <v>8.01</v>
      </c>
      <c r="XQ12" s="36">
        <v>7.92</v>
      </c>
      <c r="XR12" s="10">
        <f t="shared" si="100"/>
        <v>7.91</v>
      </c>
      <c r="XS12" s="10">
        <v>8</v>
      </c>
      <c r="XT12" s="36">
        <v>7.94</v>
      </c>
      <c r="XU12" s="36">
        <f t="shared" si="101"/>
        <v>7.91</v>
      </c>
      <c r="XV12" s="10">
        <v>7.86</v>
      </c>
      <c r="XW12" s="10">
        <f t="shared" si="102"/>
        <v>7.86</v>
      </c>
      <c r="XX12" s="10">
        <v>7.86</v>
      </c>
      <c r="XY12" s="10">
        <f t="shared" si="103"/>
        <v>7.86</v>
      </c>
      <c r="XZ12" s="10">
        <v>8.33</v>
      </c>
      <c r="YA12" s="10">
        <f t="shared" si="158"/>
        <v>7.86</v>
      </c>
      <c r="YB12" s="10">
        <v>8.0299999999999994</v>
      </c>
      <c r="YC12" s="36">
        <v>7.89</v>
      </c>
      <c r="YD12" s="1138">
        <v>7.98</v>
      </c>
      <c r="YE12" s="36">
        <v>8.2100000000000009</v>
      </c>
      <c r="YF12" s="36">
        <v>7.96</v>
      </c>
      <c r="YG12" s="1138">
        <v>7.94</v>
      </c>
      <c r="YH12" s="59">
        <v>7.99</v>
      </c>
      <c r="YI12" s="36">
        <v>7.96</v>
      </c>
      <c r="YJ12" s="59">
        <v>7.96</v>
      </c>
      <c r="YK12" s="59">
        <v>8.01</v>
      </c>
      <c r="YL12" s="6">
        <f t="shared" si="106"/>
        <v>6.2814070351758572E-3</v>
      </c>
      <c r="YM12" s="14">
        <v>5.43</v>
      </c>
      <c r="YN12" s="10">
        <v>5.45</v>
      </c>
      <c r="YO12" s="10">
        <v>5.46</v>
      </c>
      <c r="YP12" s="10">
        <f t="shared" si="107"/>
        <v>5.43</v>
      </c>
      <c r="YQ12" s="10">
        <v>5.4799999999999995</v>
      </c>
      <c r="YR12" s="980">
        <f t="shared" si="108"/>
        <v>5.43</v>
      </c>
      <c r="YS12" s="10">
        <v>5.46</v>
      </c>
      <c r="YT12" s="10">
        <v>5.55</v>
      </c>
      <c r="YU12" s="980">
        <v>5.2</v>
      </c>
      <c r="YV12" s="10">
        <v>5.18</v>
      </c>
      <c r="YW12" s="10">
        <v>5.51</v>
      </c>
      <c r="YX12" s="10">
        <f t="shared" si="109"/>
        <v>5.2</v>
      </c>
      <c r="YY12" s="10">
        <v>5.48</v>
      </c>
      <c r="YZ12" s="12">
        <f t="shared" si="166"/>
        <v>5.2</v>
      </c>
      <c r="ZA12" s="59">
        <v>5.55</v>
      </c>
      <c r="ZB12" s="980">
        <v>5.24</v>
      </c>
      <c r="ZC12" s="37">
        <v>5.29</v>
      </c>
      <c r="ZD12" s="36">
        <v>5.62</v>
      </c>
      <c r="ZE12" s="1138">
        <v>5.22</v>
      </c>
      <c r="ZF12" s="59">
        <v>5.29</v>
      </c>
      <c r="ZG12" s="36">
        <v>5.62</v>
      </c>
      <c r="ZH12" s="59">
        <v>5.29</v>
      </c>
      <c r="ZI12" s="59">
        <v>5.33</v>
      </c>
      <c r="ZJ12" s="6">
        <f t="shared" si="111"/>
        <v>7.5614366729678702E-3</v>
      </c>
      <c r="ZK12" s="14">
        <v>6.01</v>
      </c>
      <c r="ZL12" s="10">
        <v>6.23</v>
      </c>
      <c r="ZM12" s="10">
        <v>6.02</v>
      </c>
      <c r="ZN12" s="10">
        <v>6.05</v>
      </c>
      <c r="ZO12" s="10">
        <f t="shared" si="112"/>
        <v>6.01</v>
      </c>
      <c r="ZP12" s="10">
        <v>6.02</v>
      </c>
      <c r="ZQ12" s="10">
        <f t="shared" si="113"/>
        <v>6.01</v>
      </c>
      <c r="ZR12" s="4">
        <v>6.056</v>
      </c>
      <c r="ZS12" s="10">
        <f t="shared" si="114"/>
        <v>6.01</v>
      </c>
      <c r="ZT12" s="14">
        <v>6.02</v>
      </c>
      <c r="ZU12" s="36">
        <f t="shared" si="115"/>
        <v>6.01</v>
      </c>
      <c r="ZV12" s="10">
        <v>6.43</v>
      </c>
      <c r="ZW12" s="14">
        <f t="shared" si="116"/>
        <v>6.01</v>
      </c>
      <c r="ZX12" s="29">
        <v>6.52</v>
      </c>
      <c r="ZY12" s="36">
        <f t="shared" si="117"/>
        <v>6.01</v>
      </c>
      <c r="ZZ12" s="36">
        <v>6.21</v>
      </c>
      <c r="AAA12" s="1138">
        <v>6.13</v>
      </c>
      <c r="AAB12" s="36">
        <v>6.22</v>
      </c>
      <c r="AAC12" s="36">
        <v>6.21</v>
      </c>
      <c r="AAD12" s="59">
        <f t="shared" si="118"/>
        <v>6.13</v>
      </c>
      <c r="AAE12" s="59"/>
      <c r="AAF12" s="678">
        <f t="shared" si="119"/>
        <v>-1</v>
      </c>
      <c r="AAG12" s="92">
        <v>5.0999999999999996</v>
      </c>
      <c r="AAH12" s="52">
        <v>4.88</v>
      </c>
      <c r="AAI12" s="52">
        <v>4.8499999999999996</v>
      </c>
      <c r="AAJ12" s="92">
        <f t="shared" si="120"/>
        <v>5.0999999999999996</v>
      </c>
      <c r="AAK12" s="52">
        <v>5.01</v>
      </c>
      <c r="AAL12" s="58">
        <v>4.8899999999999997</v>
      </c>
      <c r="AAM12" s="52">
        <f t="shared" si="121"/>
        <v>4.8899999999999997</v>
      </c>
      <c r="AAN12" s="1049">
        <v>4.76</v>
      </c>
      <c r="AAO12" s="980">
        <v>4.82</v>
      </c>
      <c r="AAP12" s="12"/>
      <c r="AAQ12" s="10">
        <v>4.8099999999999996</v>
      </c>
      <c r="AAR12" s="37">
        <v>6.95</v>
      </c>
      <c r="AAS12" s="14">
        <f t="shared" si="123"/>
        <v>4.82</v>
      </c>
      <c r="AAT12" s="36"/>
      <c r="AAU12" s="52">
        <v>4.8159999999999998</v>
      </c>
      <c r="AAV12" s="353">
        <v>4.84</v>
      </c>
      <c r="AAW12" s="36">
        <v>4.8899999999999997</v>
      </c>
      <c r="AAX12" s="36">
        <v>5.26</v>
      </c>
      <c r="AAY12" s="1138">
        <v>4.8899999999999997</v>
      </c>
      <c r="AAZ12" s="36">
        <v>4.9800000000000004</v>
      </c>
      <c r="ABA12" s="36">
        <v>4.92</v>
      </c>
      <c r="ABB12" s="36">
        <v>5.26</v>
      </c>
      <c r="ABC12" s="59">
        <f t="shared" si="125"/>
        <v>4.8899999999999997</v>
      </c>
      <c r="ABD12" s="59"/>
      <c r="ABE12" s="678">
        <f t="shared" si="126"/>
        <v>-1</v>
      </c>
      <c r="ABF12" s="36">
        <v>4.0999999999999996</v>
      </c>
      <c r="ABG12" s="36">
        <f t="shared" si="167"/>
        <v>4.0999999999999996</v>
      </c>
      <c r="ABH12" s="36">
        <v>4.41</v>
      </c>
      <c r="ABI12" s="36">
        <v>4.0999999999999996</v>
      </c>
      <c r="ABJ12" s="59">
        <f t="shared" si="127"/>
        <v>4.0999999999999996</v>
      </c>
      <c r="ABK12" s="59"/>
      <c r="ABL12" s="678">
        <f t="shared" si="128"/>
        <v>-1</v>
      </c>
      <c r="ABM12" s="36">
        <v>4.28</v>
      </c>
      <c r="ABN12" s="36">
        <f t="shared" si="168"/>
        <v>4.28</v>
      </c>
      <c r="ABO12" s="36">
        <v>4.41</v>
      </c>
      <c r="ABP12" s="59">
        <v>4.3499999999999996</v>
      </c>
      <c r="ABQ12" s="36">
        <v>4.28</v>
      </c>
      <c r="ABR12" s="59">
        <f t="shared" si="129"/>
        <v>4.28</v>
      </c>
      <c r="ABS12" s="59"/>
      <c r="ABT12" s="678">
        <f t="shared" si="130"/>
        <v>-1</v>
      </c>
      <c r="ABU12" s="36">
        <v>4.3499999999999996</v>
      </c>
      <c r="ABV12" s="36">
        <f t="shared" si="131"/>
        <v>4.3499999999999996</v>
      </c>
      <c r="ABW12" s="36">
        <v>4.5599999999999996</v>
      </c>
      <c r="ABX12" s="36">
        <v>4.3499999999999996</v>
      </c>
      <c r="ABY12" s="59">
        <f t="shared" si="132"/>
        <v>4.3499999999999996</v>
      </c>
      <c r="ABZ12" s="59">
        <v>4.3899999999999997</v>
      </c>
      <c r="ACA12" s="678">
        <f t="shared" si="133"/>
        <v>9.1954022988505833E-3</v>
      </c>
      <c r="ACB12" s="10"/>
      <c r="ACC12" s="14"/>
      <c r="ACD12" s="10"/>
      <c r="ACE12" s="10"/>
      <c r="ACF12" s="10"/>
      <c r="ACG12" s="10"/>
      <c r="ACH12" s="10"/>
      <c r="ACI12" s="10"/>
      <c r="ACJ12" s="10"/>
      <c r="ACK12" s="10"/>
      <c r="ACL12" s="12"/>
      <c r="ACM12" s="12"/>
      <c r="ACN12" s="12"/>
      <c r="ACO12" s="12"/>
      <c r="ACP12" s="12"/>
      <c r="ACQ12" s="36" t="str">
        <f t="shared" si="13"/>
        <v>3. Missing baseline</v>
      </c>
      <c r="ACR12" s="37" t="str">
        <f t="shared" si="14"/>
        <v>3. Missing baseline</v>
      </c>
      <c r="ACS12" s="36" t="str">
        <f t="shared" si="15"/>
        <v>3. Missing baseline</v>
      </c>
      <c r="ACT12" s="36" t="str">
        <f t="shared" si="134"/>
        <v xml:space="preserve">1. Better than baseline </v>
      </c>
    </row>
    <row r="13" spans="1:774" ht="15" thickBot="1" x14ac:dyDescent="0.4">
      <c r="B13" s="36">
        <v>29</v>
      </c>
      <c r="C13" s="8" t="s">
        <v>17</v>
      </c>
      <c r="D13" s="36"/>
      <c r="E13" s="8" t="s">
        <v>2224</v>
      </c>
      <c r="F13" s="8" t="s">
        <v>2224</v>
      </c>
      <c r="G13" s="8" t="s">
        <v>2234</v>
      </c>
      <c r="H13" s="8" t="s">
        <v>2235</v>
      </c>
      <c r="I13" s="36"/>
      <c r="J13" s="36"/>
      <c r="K13" s="36"/>
      <c r="L13" s="36"/>
      <c r="M13" s="36"/>
      <c r="N13" s="36"/>
      <c r="O13" s="36"/>
      <c r="P13" s="36"/>
      <c r="Q13" s="36"/>
      <c r="R13" s="36"/>
      <c r="S13" s="36"/>
      <c r="T13" s="36"/>
      <c r="U13" s="36"/>
      <c r="V13" s="36"/>
      <c r="W13" s="36"/>
      <c r="X13" s="36"/>
      <c r="Y13" s="36"/>
      <c r="Z13" s="36"/>
      <c r="AA13" s="36"/>
      <c r="AB13" s="36"/>
      <c r="AC13" s="36"/>
      <c r="AD13" s="36"/>
      <c r="AE13" s="36"/>
      <c r="AF13" s="36"/>
      <c r="AG13" s="36"/>
      <c r="AH13" s="36"/>
      <c r="AI13" s="36"/>
      <c r="AJ13" s="36"/>
      <c r="AK13" s="36"/>
      <c r="AL13" s="36"/>
      <c r="AM13" s="36"/>
      <c r="AN13" s="36"/>
      <c r="AO13" s="36"/>
      <c r="AP13" s="36"/>
      <c r="AQ13" s="36"/>
      <c r="AR13" s="36"/>
      <c r="AS13" s="36"/>
      <c r="AT13" s="36"/>
      <c r="AU13" s="36"/>
      <c r="AV13" s="36"/>
      <c r="AW13" s="36"/>
      <c r="AX13" s="36"/>
      <c r="AY13" s="36"/>
      <c r="AZ13" s="36"/>
      <c r="BA13" s="36"/>
      <c r="BB13" s="36"/>
      <c r="BC13" s="36"/>
      <c r="BD13" s="36"/>
      <c r="BE13" s="36"/>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0"/>
      <c r="CX13" s="10"/>
      <c r="CY13" s="10"/>
      <c r="CZ13" s="10"/>
      <c r="DA13" s="10"/>
      <c r="DB13" s="10"/>
      <c r="DC13" s="10"/>
      <c r="DD13" s="10"/>
      <c r="DE13" s="10"/>
      <c r="DF13" s="10"/>
      <c r="DG13" s="10"/>
      <c r="DH13" s="10"/>
      <c r="DI13" s="10"/>
      <c r="DJ13" s="10"/>
      <c r="DK13" s="10"/>
      <c r="DL13" s="10"/>
      <c r="DM13" s="36"/>
      <c r="DN13" s="36"/>
      <c r="DO13" s="36"/>
      <c r="DP13" s="36"/>
      <c r="DQ13" s="36"/>
      <c r="DR13" s="36"/>
      <c r="DS13" s="36"/>
      <c r="DT13" s="36"/>
      <c r="DU13" s="36"/>
      <c r="DV13" s="36"/>
      <c r="DW13" s="36"/>
      <c r="DX13" s="36"/>
      <c r="DY13" s="36"/>
      <c r="DZ13" s="36"/>
      <c r="EA13" s="36"/>
      <c r="EB13" s="10"/>
      <c r="EC13" s="10"/>
      <c r="ED13" s="10"/>
      <c r="EE13" s="10"/>
      <c r="EF13" s="10"/>
      <c r="EG13" s="10"/>
      <c r="EH13" s="10"/>
      <c r="EI13" s="10"/>
      <c r="EJ13" s="10"/>
      <c r="EK13" s="10"/>
      <c r="EL13" s="10"/>
      <c r="EM13" s="10"/>
      <c r="EN13" s="10"/>
      <c r="EO13" s="10"/>
      <c r="EP13" s="10"/>
      <c r="EQ13" s="10"/>
      <c r="ER13" s="10"/>
      <c r="ES13" s="10"/>
      <c r="ET13" s="10"/>
      <c r="EU13" s="10"/>
      <c r="EV13" s="10"/>
      <c r="EW13" s="10"/>
      <c r="EX13" s="10"/>
      <c r="EY13" s="10"/>
      <c r="EZ13" s="10"/>
      <c r="FA13" s="10"/>
      <c r="FB13" s="10"/>
      <c r="FC13" s="10"/>
      <c r="FD13" s="10"/>
      <c r="FE13" s="10"/>
      <c r="FF13" s="10"/>
      <c r="FG13" s="10"/>
      <c r="FH13" s="10"/>
      <c r="FI13" s="36"/>
      <c r="FJ13" s="36"/>
      <c r="FK13" s="36"/>
      <c r="FL13" s="36"/>
      <c r="FM13" s="36"/>
      <c r="FN13" s="36"/>
      <c r="FO13" s="36"/>
      <c r="FP13" s="36"/>
      <c r="FQ13" s="36"/>
      <c r="FR13" s="36"/>
      <c r="FS13" s="36"/>
      <c r="FT13" s="36"/>
      <c r="FU13" s="36"/>
      <c r="FV13" s="10"/>
      <c r="FW13" s="10"/>
      <c r="FX13" s="10"/>
      <c r="FY13" s="10"/>
      <c r="FZ13" s="10"/>
      <c r="GA13" s="10"/>
      <c r="GB13" s="10"/>
      <c r="GC13" s="10"/>
      <c r="GD13" s="10"/>
      <c r="GE13" s="10"/>
      <c r="GF13" s="10"/>
      <c r="GG13" s="10"/>
      <c r="GH13" s="10"/>
      <c r="GI13" s="10"/>
      <c r="GJ13" s="10"/>
      <c r="GK13" s="10"/>
      <c r="GL13" s="10"/>
      <c r="GM13" s="10"/>
      <c r="GN13" s="10"/>
      <c r="GO13" s="10"/>
      <c r="GP13" s="10"/>
      <c r="GQ13" s="10"/>
      <c r="GR13" s="10"/>
      <c r="GS13" s="10"/>
      <c r="GT13" s="10"/>
      <c r="GU13" s="10"/>
      <c r="GV13" s="10"/>
      <c r="GW13" s="10"/>
      <c r="GX13" s="10"/>
      <c r="GY13" s="10"/>
      <c r="GZ13" s="10"/>
      <c r="HA13" s="10"/>
      <c r="HB13" s="36"/>
      <c r="HC13" s="36"/>
      <c r="HD13" s="36"/>
      <c r="HE13" s="36"/>
      <c r="HF13" s="36"/>
      <c r="HG13" s="36"/>
      <c r="HH13" s="36"/>
      <c r="HI13" s="36"/>
      <c r="HJ13" s="36"/>
      <c r="HK13" s="36"/>
      <c r="HL13" s="36"/>
      <c r="HM13" s="36"/>
      <c r="HN13" s="36"/>
      <c r="HO13" s="36"/>
      <c r="HP13" s="36"/>
      <c r="HQ13" s="36"/>
      <c r="HR13" s="10"/>
      <c r="HS13" s="10"/>
      <c r="HT13" s="10"/>
      <c r="HU13" s="10"/>
      <c r="HV13" s="10"/>
      <c r="HW13" s="10"/>
      <c r="HX13" s="10"/>
      <c r="HY13" s="10"/>
      <c r="HZ13" s="10"/>
      <c r="IA13" s="10"/>
      <c r="IB13" s="10"/>
      <c r="IC13" s="10"/>
      <c r="ID13" s="10"/>
      <c r="IE13" s="10"/>
      <c r="IF13" s="10"/>
      <c r="IG13" s="10"/>
      <c r="IH13" s="10"/>
      <c r="II13" s="10"/>
      <c r="IJ13" s="10"/>
      <c r="IK13" s="10"/>
      <c r="IL13" s="10"/>
      <c r="IM13" s="10"/>
      <c r="IN13" s="10"/>
      <c r="IO13" s="10"/>
      <c r="IP13" s="10"/>
      <c r="IQ13" s="10"/>
      <c r="IR13" s="10"/>
      <c r="IS13" s="10"/>
      <c r="IT13" s="10"/>
      <c r="IU13" s="10"/>
      <c r="IV13" s="10"/>
      <c r="IW13" s="10"/>
      <c r="IX13" s="10"/>
      <c r="IY13" s="10"/>
      <c r="IZ13" s="36"/>
      <c r="JA13" s="36"/>
      <c r="JB13" s="36"/>
      <c r="JC13" s="36"/>
      <c r="JD13" s="36"/>
      <c r="JE13" s="36"/>
      <c r="JF13" s="36"/>
      <c r="JG13" s="36"/>
      <c r="JH13" s="36"/>
      <c r="JI13" s="36"/>
      <c r="JJ13" s="36"/>
      <c r="JK13" s="36"/>
      <c r="JL13" s="36"/>
      <c r="JM13" s="36"/>
      <c r="JN13" s="36"/>
      <c r="JO13" s="36"/>
      <c r="JP13" s="10"/>
      <c r="JQ13" s="10"/>
      <c r="JR13" s="10"/>
      <c r="JS13" s="10"/>
      <c r="JT13" s="10"/>
      <c r="JU13" s="10"/>
      <c r="JV13" s="10"/>
      <c r="JW13" s="10"/>
      <c r="JX13" s="10"/>
      <c r="JY13" s="10"/>
      <c r="JZ13" s="10"/>
      <c r="KA13" s="10"/>
      <c r="KB13" s="10"/>
      <c r="KC13" s="10"/>
      <c r="KD13" s="10"/>
      <c r="KE13" s="1458">
        <v>2.38</v>
      </c>
      <c r="KF13" s="10"/>
      <c r="KG13" s="10"/>
      <c r="KH13" s="10">
        <f t="shared" si="135"/>
        <v>2.38</v>
      </c>
      <c r="KI13" s="36">
        <v>2.58</v>
      </c>
      <c r="KJ13" s="36">
        <f t="shared" si="33"/>
        <v>2.38</v>
      </c>
      <c r="KK13" s="36">
        <v>2.58</v>
      </c>
      <c r="KL13" s="1138">
        <v>2.4500000000000002</v>
      </c>
      <c r="KM13" s="36">
        <v>2.64</v>
      </c>
      <c r="KN13" s="6">
        <f t="shared" si="5"/>
        <v>7.7551020408163238E-2</v>
      </c>
      <c r="KO13" s="10"/>
      <c r="KP13" s="10"/>
      <c r="KQ13" s="10"/>
      <c r="KR13" s="10"/>
      <c r="KS13" s="10"/>
      <c r="KT13" s="10"/>
      <c r="KU13" s="10"/>
      <c r="KV13" s="10"/>
      <c r="KW13" s="10"/>
      <c r="KX13" s="10"/>
      <c r="KY13" s="10"/>
      <c r="KZ13" s="10"/>
      <c r="LA13" s="10"/>
      <c r="LB13" s="10"/>
      <c r="LC13" s="10"/>
      <c r="LD13" s="10"/>
      <c r="LE13" s="10"/>
      <c r="LF13" s="10"/>
      <c r="LG13" s="10"/>
      <c r="LH13" s="10"/>
      <c r="LI13" s="10"/>
      <c r="LJ13" s="10"/>
      <c r="LK13" s="10"/>
      <c r="LL13" s="10"/>
      <c r="LM13" s="10"/>
      <c r="LN13" s="10"/>
      <c r="LO13" s="10"/>
      <c r="LP13" s="10"/>
      <c r="LQ13" s="10"/>
      <c r="LR13" s="10"/>
      <c r="LS13" s="10"/>
      <c r="LT13" s="10"/>
      <c r="LU13" s="10"/>
      <c r="LV13" s="36"/>
      <c r="LW13" s="36"/>
      <c r="LX13" s="36"/>
      <c r="LY13" s="36"/>
      <c r="LZ13" s="36"/>
      <c r="MA13" s="36"/>
      <c r="MB13" s="36"/>
      <c r="MC13" s="36"/>
      <c r="MD13" s="36"/>
      <c r="ME13" s="36"/>
      <c r="MF13" s="36"/>
      <c r="MG13" s="36"/>
      <c r="MH13" s="36"/>
      <c r="MI13" s="10"/>
      <c r="MJ13" s="10"/>
      <c r="MK13" s="10"/>
      <c r="ML13" s="10"/>
      <c r="MM13" s="10"/>
      <c r="MN13" s="10"/>
      <c r="MO13" s="10"/>
      <c r="MP13" s="10"/>
      <c r="MQ13" s="10"/>
      <c r="MR13" s="10"/>
      <c r="MS13" s="10"/>
      <c r="MT13" s="10"/>
      <c r="MU13" s="10"/>
      <c r="MV13" s="10"/>
      <c r="MW13" s="10"/>
      <c r="MX13" s="1459">
        <v>1.44</v>
      </c>
      <c r="MY13" s="10"/>
      <c r="MZ13" s="10"/>
      <c r="NA13" s="980">
        <v>1.87</v>
      </c>
      <c r="NB13" s="10">
        <v>1.99</v>
      </c>
      <c r="NC13" s="10">
        <v>2.14</v>
      </c>
      <c r="ND13" s="10">
        <v>3.23</v>
      </c>
      <c r="NE13" s="10">
        <v>3.32</v>
      </c>
      <c r="NF13" s="52">
        <v>2.12</v>
      </c>
      <c r="NG13" s="980">
        <v>3.3</v>
      </c>
      <c r="NH13" s="47">
        <v>3.3134000000000001</v>
      </c>
      <c r="NI13" s="6">
        <f t="shared" si="44"/>
        <v>4.0606060606061516E-3</v>
      </c>
      <c r="NJ13" s="10"/>
      <c r="NK13" s="10"/>
      <c r="NL13" s="10"/>
      <c r="NM13" s="10"/>
      <c r="NN13" s="10"/>
      <c r="NO13" s="10"/>
      <c r="NP13" s="10"/>
      <c r="NQ13" s="10"/>
      <c r="NR13" s="10"/>
      <c r="NS13" s="10"/>
      <c r="NT13" s="10"/>
      <c r="NU13" s="10"/>
      <c r="NV13" s="10"/>
      <c r="NW13" s="10"/>
      <c r="NX13" s="10"/>
      <c r="NY13" s="10"/>
      <c r="NZ13" s="10"/>
      <c r="OA13" s="10"/>
      <c r="OB13" s="10"/>
      <c r="OC13" s="10"/>
      <c r="OD13" s="10"/>
      <c r="OE13" s="10"/>
      <c r="OF13" s="10"/>
      <c r="OG13" s="10"/>
      <c r="OH13" s="10"/>
      <c r="OI13" s="10"/>
      <c r="OJ13" s="10"/>
      <c r="OK13" s="10"/>
      <c r="OL13" s="10"/>
      <c r="OM13" s="10"/>
      <c r="ON13" s="36"/>
      <c r="OO13" s="36"/>
      <c r="OP13" s="36"/>
      <c r="OQ13" s="36"/>
      <c r="OR13" s="36"/>
      <c r="OS13" s="36"/>
      <c r="OT13" s="36"/>
      <c r="OU13" s="36"/>
      <c r="OV13" s="36"/>
      <c r="OW13" s="36"/>
      <c r="OX13" s="36"/>
      <c r="OY13" s="36"/>
      <c r="OZ13" s="36"/>
      <c r="PA13" s="36"/>
      <c r="PB13" s="36"/>
      <c r="PC13" s="36"/>
      <c r="PD13" s="36"/>
      <c r="PE13" s="10"/>
      <c r="PF13" s="10"/>
      <c r="PG13" s="10"/>
      <c r="PH13" s="10"/>
      <c r="PI13" s="10"/>
      <c r="PJ13" s="10"/>
      <c r="PK13" s="10"/>
      <c r="PL13" s="10"/>
      <c r="PM13" s="10"/>
      <c r="PN13" s="10"/>
      <c r="PO13" s="10"/>
      <c r="PP13" s="10"/>
      <c r="PQ13" s="10"/>
      <c r="PR13" s="10"/>
      <c r="PS13" s="1621"/>
      <c r="PT13" s="1621">
        <v>1.5</v>
      </c>
      <c r="PU13" s="10"/>
      <c r="PV13" s="980">
        <v>2.17</v>
      </c>
      <c r="PW13" s="10">
        <v>2.31</v>
      </c>
      <c r="PX13" s="10">
        <v>1.97</v>
      </c>
      <c r="PY13" s="10">
        <f t="shared" si="53"/>
        <v>1.97</v>
      </c>
      <c r="PZ13" s="10">
        <v>2.4700000000000002</v>
      </c>
      <c r="QA13" s="10">
        <f t="shared" si="54"/>
        <v>1.97</v>
      </c>
      <c r="QB13" s="32">
        <v>2.42</v>
      </c>
      <c r="QC13" s="980">
        <f t="shared" si="55"/>
        <v>1.97</v>
      </c>
      <c r="QD13" s="10">
        <v>2.13</v>
      </c>
      <c r="QE13" s="52">
        <v>2.3199999999999998</v>
      </c>
      <c r="QF13" s="10">
        <f t="shared" si="56"/>
        <v>1.97</v>
      </c>
      <c r="QG13" s="10"/>
      <c r="QH13" s="6">
        <f t="shared" si="57"/>
        <v>-1</v>
      </c>
      <c r="QI13" s="10"/>
      <c r="QJ13" s="10"/>
      <c r="QK13" s="10"/>
      <c r="QL13" s="10"/>
      <c r="QM13" s="36"/>
      <c r="QN13" s="36"/>
      <c r="QO13" s="36"/>
      <c r="QP13" s="36"/>
      <c r="QQ13" s="36"/>
      <c r="QR13" s="36"/>
      <c r="QS13" s="36"/>
      <c r="QT13" s="36"/>
      <c r="QU13" s="36"/>
      <c r="QV13" s="36"/>
      <c r="QW13" s="36"/>
      <c r="QX13" s="36"/>
      <c r="QY13" s="36"/>
      <c r="QZ13" s="10"/>
      <c r="RA13" s="10"/>
      <c r="RB13" s="10"/>
      <c r="RC13" s="10"/>
      <c r="RD13" s="10"/>
      <c r="RE13" s="10"/>
      <c r="RF13" s="10"/>
      <c r="RG13" s="10"/>
      <c r="RH13" s="10"/>
      <c r="RI13" s="10"/>
      <c r="RJ13" s="10"/>
      <c r="RK13" s="10"/>
      <c r="RL13" s="10"/>
      <c r="RM13" s="10"/>
      <c r="RN13" s="10"/>
      <c r="RO13" s="1275">
        <v>1.9802499999999998</v>
      </c>
      <c r="RP13" s="10"/>
      <c r="RQ13" s="10"/>
      <c r="RR13" s="980">
        <v>2.19</v>
      </c>
      <c r="RS13" s="10">
        <v>2.2200000000000002</v>
      </c>
      <c r="RT13" s="10">
        <v>2</v>
      </c>
      <c r="RU13" s="10">
        <f t="shared" si="65"/>
        <v>2</v>
      </c>
      <c r="RV13" s="36">
        <v>2.11</v>
      </c>
      <c r="RW13" s="10">
        <f t="shared" si="66"/>
        <v>2</v>
      </c>
      <c r="RX13" s="36">
        <v>2.12</v>
      </c>
      <c r="RY13" s="980">
        <v>2.39</v>
      </c>
      <c r="RZ13" s="10">
        <v>2.4</v>
      </c>
      <c r="SA13" s="36">
        <v>2.2999999999999998</v>
      </c>
      <c r="SB13" s="10">
        <f t="shared" si="68"/>
        <v>2.2999999999999998</v>
      </c>
      <c r="SC13" s="36">
        <v>2.3199999999999998</v>
      </c>
      <c r="SD13" s="980">
        <v>2.2599999999999998</v>
      </c>
      <c r="SE13" s="10">
        <v>2.2799999999999998</v>
      </c>
      <c r="SF13" s="36">
        <v>2.31</v>
      </c>
      <c r="SG13" s="59">
        <f t="shared" si="69"/>
        <v>2.2599999999999998</v>
      </c>
      <c r="SH13" s="55">
        <v>2.42</v>
      </c>
      <c r="SI13" s="1138">
        <v>2.54</v>
      </c>
      <c r="SJ13" s="36">
        <v>2.61</v>
      </c>
      <c r="SK13" s="6">
        <f t="shared" si="71"/>
        <v>2.7559055118110173E-2</v>
      </c>
      <c r="SL13" s="10"/>
      <c r="SM13" s="10"/>
      <c r="SN13" s="10"/>
      <c r="SO13" s="10"/>
      <c r="SP13" s="10"/>
      <c r="SQ13" s="10"/>
      <c r="SR13" s="10"/>
      <c r="SS13" s="10"/>
      <c r="ST13" s="10"/>
      <c r="SU13" s="10"/>
      <c r="SV13" s="10"/>
      <c r="SW13" s="10"/>
      <c r="SX13" s="10"/>
      <c r="SY13" s="10"/>
      <c r="SZ13" s="10"/>
      <c r="TA13" s="10"/>
      <c r="TB13" s="10"/>
      <c r="TC13" s="10"/>
      <c r="TD13" s="10"/>
      <c r="TE13" s="10"/>
      <c r="TF13" s="10"/>
      <c r="TG13" s="1621">
        <v>2.2000000000000002</v>
      </c>
      <c r="TH13" s="10"/>
      <c r="TI13" s="10"/>
      <c r="TJ13" s="980">
        <v>2.11</v>
      </c>
      <c r="TK13" s="10">
        <v>2.1</v>
      </c>
      <c r="TL13" s="10">
        <v>2.46</v>
      </c>
      <c r="TM13" s="10">
        <f t="shared" si="77"/>
        <v>2.11</v>
      </c>
      <c r="TN13" s="10">
        <v>2.19</v>
      </c>
      <c r="TO13" s="10">
        <v>2.44</v>
      </c>
      <c r="TP13" s="10">
        <f t="shared" si="78"/>
        <v>2.11</v>
      </c>
      <c r="TQ13" s="36">
        <v>3.14</v>
      </c>
      <c r="TR13" s="10">
        <f t="shared" si="79"/>
        <v>2.11</v>
      </c>
      <c r="TS13" s="47">
        <v>2.2559999999999998</v>
      </c>
      <c r="TT13" s="36">
        <v>3.13</v>
      </c>
      <c r="TU13" s="47">
        <f t="shared" si="80"/>
        <v>2.11</v>
      </c>
      <c r="TV13" s="36">
        <v>3.08</v>
      </c>
      <c r="TW13" s="1181">
        <v>2.95</v>
      </c>
      <c r="TX13" s="47">
        <v>3.1160000000000001</v>
      </c>
      <c r="TY13" s="36">
        <v>3.2320000000000002</v>
      </c>
      <c r="TZ13" s="1181">
        <f t="shared" si="81"/>
        <v>2.95</v>
      </c>
      <c r="UA13" s="52">
        <v>3.4</v>
      </c>
      <c r="UB13" s="52">
        <v>3.34</v>
      </c>
      <c r="UC13" s="92">
        <v>3.1219999999999999</v>
      </c>
      <c r="UD13" s="55">
        <v>3.331</v>
      </c>
      <c r="UE13" s="36">
        <v>3.42</v>
      </c>
      <c r="UF13" s="1697">
        <v>3.39</v>
      </c>
      <c r="UG13" s="1401">
        <v>3.52</v>
      </c>
      <c r="UH13" s="6">
        <f t="shared" si="83"/>
        <v>3.8348082595870171E-2</v>
      </c>
      <c r="UI13" s="10"/>
      <c r="UJ13" s="10"/>
      <c r="UK13" s="10"/>
      <c r="UL13" s="10"/>
      <c r="UM13" s="10"/>
      <c r="UN13" s="10"/>
      <c r="UO13" s="10"/>
      <c r="UP13" s="10"/>
      <c r="UQ13" s="10"/>
      <c r="UR13" s="10"/>
      <c r="US13" s="10"/>
      <c r="UT13" s="10"/>
      <c r="UU13" s="10"/>
      <c r="UV13" s="10"/>
      <c r="UW13" s="10"/>
      <c r="UX13" s="10"/>
      <c r="UY13" s="10"/>
      <c r="UZ13" s="10"/>
      <c r="VA13" s="10"/>
      <c r="VB13" s="10"/>
      <c r="VC13" s="10"/>
      <c r="VD13" s="10"/>
      <c r="VE13" s="10"/>
      <c r="VF13" s="10"/>
      <c r="VG13" s="10"/>
      <c r="VH13" s="10"/>
      <c r="VI13" s="10"/>
      <c r="VJ13" s="10"/>
      <c r="VK13" s="10"/>
      <c r="VL13" s="10"/>
      <c r="VM13" s="10"/>
      <c r="VN13" s="10"/>
      <c r="VO13" s="10"/>
      <c r="VP13" s="10"/>
      <c r="VQ13" s="1461">
        <v>1.68</v>
      </c>
      <c r="VR13" s="10">
        <v>1.67</v>
      </c>
      <c r="VS13" s="10">
        <v>1.68</v>
      </c>
      <c r="VT13" s="10"/>
      <c r="VU13" s="10"/>
      <c r="VV13" s="10">
        <f t="shared" si="90"/>
        <v>1.68</v>
      </c>
      <c r="VW13" s="10">
        <v>1.7</v>
      </c>
      <c r="VX13" s="10">
        <v>1.76</v>
      </c>
      <c r="VY13" s="36">
        <v>1.52</v>
      </c>
      <c r="VZ13" s="10">
        <v>1.5</v>
      </c>
      <c r="WA13" s="10">
        <f t="shared" si="91"/>
        <v>1.52</v>
      </c>
      <c r="WB13" s="36">
        <v>1.52</v>
      </c>
      <c r="WC13" s="36">
        <v>1.53</v>
      </c>
      <c r="WD13" s="36">
        <f t="shared" si="92"/>
        <v>1.52</v>
      </c>
      <c r="WE13" s="36">
        <v>1.69</v>
      </c>
      <c r="WF13" s="36">
        <v>1.67</v>
      </c>
      <c r="WG13" s="36">
        <f t="shared" si="93"/>
        <v>1.52</v>
      </c>
      <c r="WH13" s="36"/>
      <c r="WI13" s="36">
        <v>1.54</v>
      </c>
      <c r="WJ13" s="36">
        <v>1.6150000000000002</v>
      </c>
      <c r="WK13" s="36">
        <v>1.62</v>
      </c>
      <c r="WL13" s="36">
        <v>1.59</v>
      </c>
      <c r="WM13" s="36">
        <v>1.595</v>
      </c>
      <c r="WN13" s="36">
        <f t="shared" si="94"/>
        <v>1.52</v>
      </c>
      <c r="WO13" s="36">
        <v>1.5</v>
      </c>
      <c r="WP13" s="36">
        <v>1.52</v>
      </c>
      <c r="WQ13" s="1138">
        <v>1.54</v>
      </c>
      <c r="WR13" s="37"/>
      <c r="WS13" s="37">
        <v>1.56</v>
      </c>
      <c r="WT13" s="36">
        <v>1.53</v>
      </c>
      <c r="WU13" s="36">
        <v>1.51</v>
      </c>
      <c r="WV13" s="37">
        <f t="shared" si="95"/>
        <v>1.51</v>
      </c>
      <c r="WW13" s="36">
        <v>1.47</v>
      </c>
      <c r="WX13" s="37">
        <f t="shared" si="165"/>
        <v>1.47</v>
      </c>
      <c r="WY13" s="37"/>
      <c r="WZ13" s="37">
        <v>1.54</v>
      </c>
      <c r="XA13" s="36">
        <v>1.54</v>
      </c>
      <c r="XB13" s="55">
        <f t="shared" si="96"/>
        <v>1.47</v>
      </c>
      <c r="XC13" s="59"/>
      <c r="XD13" s="55">
        <v>1.54</v>
      </c>
      <c r="XE13" s="38">
        <v>1.5</v>
      </c>
      <c r="XF13" s="55"/>
      <c r="XG13" s="55">
        <v>1.56</v>
      </c>
      <c r="XH13" s="55">
        <v>1.54</v>
      </c>
      <c r="XI13" s="55">
        <f t="shared" si="97"/>
        <v>1.5</v>
      </c>
      <c r="XJ13" s="55"/>
      <c r="XK13" s="55"/>
      <c r="XL13" s="6">
        <f t="shared" si="98"/>
        <v>-1</v>
      </c>
      <c r="XM13" s="6">
        <f t="shared" si="99"/>
        <v>-1</v>
      </c>
      <c r="XN13" s="10"/>
      <c r="XO13" s="10">
        <v>2.0099999999999998</v>
      </c>
      <c r="XP13" s="10">
        <v>2.08</v>
      </c>
      <c r="XQ13" s="36">
        <v>2.1800000000000002</v>
      </c>
      <c r="XR13" s="10">
        <f t="shared" si="100"/>
        <v>2.0099999999999998</v>
      </c>
      <c r="XS13" s="10">
        <v>2.1800000000000002</v>
      </c>
      <c r="XT13" s="36">
        <v>2.2200000000000002</v>
      </c>
      <c r="XU13" s="36">
        <f t="shared" si="101"/>
        <v>2.0099999999999998</v>
      </c>
      <c r="XV13" s="47">
        <v>2</v>
      </c>
      <c r="XW13" s="10">
        <f t="shared" si="102"/>
        <v>2</v>
      </c>
      <c r="XX13" s="47">
        <v>2</v>
      </c>
      <c r="XY13" s="10">
        <f t="shared" si="103"/>
        <v>2</v>
      </c>
      <c r="XZ13" s="47">
        <v>2.16</v>
      </c>
      <c r="YA13" s="10">
        <f t="shared" si="158"/>
        <v>2</v>
      </c>
      <c r="YB13" s="10">
        <v>2.11</v>
      </c>
      <c r="YC13" s="36">
        <v>2.16</v>
      </c>
      <c r="YD13" s="1138">
        <v>2.04</v>
      </c>
      <c r="YE13" s="55">
        <v>2.14</v>
      </c>
      <c r="YF13" s="36">
        <v>2.0699999999999998</v>
      </c>
      <c r="YG13" s="1138">
        <v>2.02</v>
      </c>
      <c r="YH13" s="1148">
        <v>2.09</v>
      </c>
      <c r="YI13" s="36">
        <v>2.0699999999999998</v>
      </c>
      <c r="YJ13" s="1148">
        <f t="shared" si="172"/>
        <v>2.02</v>
      </c>
      <c r="YK13" s="1148">
        <v>2.1</v>
      </c>
      <c r="YL13" s="7">
        <f t="shared" si="106"/>
        <v>3.9603960396039639E-2</v>
      </c>
      <c r="YM13" s="14">
        <v>1.79</v>
      </c>
      <c r="YN13" s="10">
        <v>1.8</v>
      </c>
      <c r="YO13" s="10">
        <v>1.85</v>
      </c>
      <c r="YP13" s="10">
        <f t="shared" si="107"/>
        <v>1.79</v>
      </c>
      <c r="YQ13" s="10">
        <v>1.87</v>
      </c>
      <c r="YR13" s="980">
        <f t="shared" si="108"/>
        <v>1.79</v>
      </c>
      <c r="YS13" s="10">
        <v>1.85</v>
      </c>
      <c r="YT13" s="10">
        <v>1.86</v>
      </c>
      <c r="YU13" s="980">
        <v>1.9</v>
      </c>
      <c r="YV13" s="10">
        <v>1.87</v>
      </c>
      <c r="YW13" s="10">
        <v>1.87</v>
      </c>
      <c r="YX13" s="10">
        <f t="shared" si="109"/>
        <v>1.87</v>
      </c>
      <c r="YY13" s="10">
        <v>1.81</v>
      </c>
      <c r="YZ13" s="12">
        <f t="shared" si="166"/>
        <v>1.81</v>
      </c>
      <c r="ZA13" s="59">
        <v>1.89</v>
      </c>
      <c r="ZB13" s="1668">
        <f>MIN(ZA13,YZ13)</f>
        <v>1.81</v>
      </c>
      <c r="ZC13" s="38">
        <v>1.86</v>
      </c>
      <c r="ZD13" s="36">
        <v>1.86</v>
      </c>
      <c r="ZE13" s="1138">
        <v>1.83</v>
      </c>
      <c r="ZF13" s="1148">
        <v>1.86</v>
      </c>
      <c r="ZG13" s="36">
        <v>1.86</v>
      </c>
      <c r="ZH13" s="1148">
        <v>1.82</v>
      </c>
      <c r="ZI13" s="1148">
        <v>1.85</v>
      </c>
      <c r="ZJ13" s="7">
        <f t="shared" si="111"/>
        <v>1.6483516483516498E-2</v>
      </c>
      <c r="ZK13" s="1298">
        <v>1.52</v>
      </c>
      <c r="ZL13" s="10">
        <v>1.57</v>
      </c>
      <c r="ZM13" s="10">
        <v>1.56</v>
      </c>
      <c r="ZN13" s="10">
        <v>1.57</v>
      </c>
      <c r="ZO13" s="10">
        <f t="shared" si="112"/>
        <v>1.52</v>
      </c>
      <c r="ZP13" s="10">
        <v>1.57</v>
      </c>
      <c r="ZQ13" s="10">
        <f t="shared" si="113"/>
        <v>1.52</v>
      </c>
      <c r="ZR13" s="4">
        <v>1.5529999999999999</v>
      </c>
      <c r="ZS13" s="10">
        <f t="shared" si="114"/>
        <v>1.52</v>
      </c>
      <c r="ZT13" s="14">
        <v>1.64</v>
      </c>
      <c r="ZU13" s="36">
        <f t="shared" si="115"/>
        <v>1.52</v>
      </c>
      <c r="ZV13" s="10">
        <v>1.56</v>
      </c>
      <c r="ZW13" s="14">
        <f t="shared" si="116"/>
        <v>1.52</v>
      </c>
      <c r="ZX13" s="29">
        <v>1.59</v>
      </c>
      <c r="ZY13" s="55">
        <f t="shared" si="117"/>
        <v>1.52</v>
      </c>
      <c r="ZZ13" s="36">
        <v>1.57</v>
      </c>
      <c r="AAA13" s="1138">
        <f t="shared" si="174"/>
        <v>1.52</v>
      </c>
      <c r="AAB13" s="55">
        <v>1.58</v>
      </c>
      <c r="AAC13" s="36">
        <v>1.57</v>
      </c>
      <c r="AAD13" s="1148">
        <f t="shared" si="118"/>
        <v>1.52</v>
      </c>
      <c r="AAE13" s="1148"/>
      <c r="AAF13" s="678">
        <f t="shared" si="119"/>
        <v>-1</v>
      </c>
      <c r="AAG13" s="92">
        <v>1.97</v>
      </c>
      <c r="AAH13" s="52">
        <v>1.91</v>
      </c>
      <c r="AAI13" s="52">
        <v>1.87</v>
      </c>
      <c r="AAJ13" s="92">
        <f t="shared" si="120"/>
        <v>1.97</v>
      </c>
      <c r="AAK13" s="52">
        <v>1.91</v>
      </c>
      <c r="AAL13" s="58">
        <v>1.86</v>
      </c>
      <c r="AAM13" s="52">
        <f t="shared" si="121"/>
        <v>1.86</v>
      </c>
      <c r="AAN13" s="1049">
        <v>1.87</v>
      </c>
      <c r="AAO13" s="980">
        <v>1.85</v>
      </c>
      <c r="AAP13" s="12"/>
      <c r="AAQ13" s="10">
        <v>1.88</v>
      </c>
      <c r="AAR13" s="38">
        <v>3.2320000000000002</v>
      </c>
      <c r="AAS13" s="14">
        <f t="shared" si="123"/>
        <v>1.85</v>
      </c>
      <c r="AAT13" s="36"/>
      <c r="AAU13" s="52">
        <v>1.85</v>
      </c>
      <c r="AAV13" s="353">
        <v>1.86</v>
      </c>
      <c r="AAW13" s="55">
        <v>1.88</v>
      </c>
      <c r="AAX13" s="36">
        <v>1.93</v>
      </c>
      <c r="AAY13" s="1138">
        <v>1.87</v>
      </c>
      <c r="AAZ13" s="55">
        <v>1.89</v>
      </c>
      <c r="ABA13" s="55">
        <v>1.84</v>
      </c>
      <c r="ABB13" s="36">
        <v>1.93</v>
      </c>
      <c r="ABC13" s="1148">
        <f t="shared" si="125"/>
        <v>1.87</v>
      </c>
      <c r="ABD13" s="1148"/>
      <c r="ABE13" s="678">
        <f t="shared" si="126"/>
        <v>-1</v>
      </c>
      <c r="ABF13" s="55">
        <v>1.38</v>
      </c>
      <c r="ABG13" s="55">
        <f t="shared" si="167"/>
        <v>1.38</v>
      </c>
      <c r="ABH13" s="55">
        <v>1.36</v>
      </c>
      <c r="ABI13" s="55">
        <v>1.38</v>
      </c>
      <c r="ABJ13" s="1148">
        <f t="shared" si="127"/>
        <v>1.38</v>
      </c>
      <c r="ABK13" s="1148"/>
      <c r="ABL13" s="678">
        <f t="shared" si="128"/>
        <v>-1</v>
      </c>
      <c r="ABM13" s="55">
        <v>1.43</v>
      </c>
      <c r="ABN13" s="55">
        <f t="shared" si="168"/>
        <v>1.43</v>
      </c>
      <c r="ABO13" s="36">
        <v>1.47</v>
      </c>
      <c r="ABP13" s="59">
        <v>1.4</v>
      </c>
      <c r="ABQ13" s="55">
        <v>1.43</v>
      </c>
      <c r="ABR13" s="1148">
        <f t="shared" si="129"/>
        <v>1.43</v>
      </c>
      <c r="ABS13" s="1148"/>
      <c r="ABT13" s="678">
        <f t="shared" si="130"/>
        <v>-1</v>
      </c>
      <c r="ABU13" s="36">
        <v>1.41</v>
      </c>
      <c r="ABV13" s="55">
        <f t="shared" si="131"/>
        <v>1.41</v>
      </c>
      <c r="ABW13" s="36">
        <v>1.46</v>
      </c>
      <c r="ABX13" s="36">
        <v>1.41</v>
      </c>
      <c r="ABY13" s="59">
        <f t="shared" si="132"/>
        <v>1.41</v>
      </c>
      <c r="ABZ13" s="59">
        <v>1.38</v>
      </c>
      <c r="ACA13" s="678">
        <f t="shared" si="133"/>
        <v>-2.1276595744680871E-2</v>
      </c>
      <c r="ACB13" s="10"/>
      <c r="ACC13" s="14"/>
      <c r="ACD13" s="10"/>
      <c r="ACE13" s="10"/>
      <c r="ACF13" s="10"/>
      <c r="ACG13" s="10"/>
      <c r="ACH13" s="10"/>
      <c r="ACI13" s="10"/>
      <c r="ACJ13" s="10"/>
      <c r="ACK13" s="10"/>
      <c r="ACL13" s="12"/>
      <c r="ACM13" s="12"/>
      <c r="ACN13" s="12"/>
      <c r="ACO13" s="12"/>
      <c r="ACP13" s="12"/>
      <c r="ACQ13" s="36" t="str">
        <f t="shared" si="13"/>
        <v>3. Missing baseline</v>
      </c>
      <c r="ACR13" s="37" t="str">
        <f t="shared" si="14"/>
        <v>3. Missing baseline</v>
      </c>
      <c r="ACS13" s="36" t="str">
        <f t="shared" si="15"/>
        <v>3. Missing baseline</v>
      </c>
      <c r="ACT13" s="36" t="str">
        <f t="shared" si="134"/>
        <v xml:space="preserve">1. Better than baseline </v>
      </c>
    </row>
    <row r="14" spans="1:774" ht="29.5" thickBot="1" x14ac:dyDescent="0.4">
      <c r="B14" s="40">
        <v>30</v>
      </c>
      <c r="C14" s="1622" t="s">
        <v>17</v>
      </c>
      <c r="D14" s="1623"/>
      <c r="E14" s="730" t="s">
        <v>2236</v>
      </c>
      <c r="F14" s="730" t="s">
        <v>2236</v>
      </c>
      <c r="G14" s="1624" t="s">
        <v>2237</v>
      </c>
      <c r="H14" s="1625" t="s">
        <v>2238</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3"/>
      <c r="CG14" s="63"/>
      <c r="CH14" s="63"/>
      <c r="CI14" s="63"/>
      <c r="CJ14" s="63"/>
      <c r="CK14" s="63"/>
      <c r="CL14" s="63"/>
      <c r="CM14" s="63"/>
      <c r="CN14" s="63"/>
      <c r="CO14" s="63"/>
      <c r="CP14" s="63"/>
      <c r="CQ14" s="63"/>
      <c r="CR14" s="63"/>
      <c r="CS14" s="63"/>
      <c r="CT14" s="63"/>
      <c r="CU14" s="63"/>
      <c r="CV14" s="63"/>
      <c r="CW14" s="63"/>
      <c r="CX14" s="63"/>
      <c r="CY14" s="63"/>
      <c r="CZ14" s="63"/>
      <c r="DA14" s="63"/>
      <c r="DB14" s="63"/>
      <c r="DC14" s="63"/>
      <c r="DD14" s="63"/>
      <c r="DE14" s="63"/>
      <c r="DF14" s="63"/>
      <c r="DG14" s="63"/>
      <c r="DH14" s="63"/>
      <c r="DI14" s="63"/>
      <c r="DJ14" s="63"/>
      <c r="DK14" s="63"/>
      <c r="DL14" s="63"/>
      <c r="DM14" s="35"/>
      <c r="DN14" s="35"/>
      <c r="DO14" s="35"/>
      <c r="DP14" s="35"/>
      <c r="DQ14" s="35"/>
      <c r="DR14" s="35"/>
      <c r="DS14" s="35"/>
      <c r="DT14" s="35"/>
      <c r="DU14" s="35"/>
      <c r="DV14" s="35"/>
      <c r="DW14" s="35"/>
      <c r="DX14" s="35"/>
      <c r="DY14" s="35"/>
      <c r="DZ14" s="35"/>
      <c r="EA14" s="35"/>
      <c r="EB14" s="63"/>
      <c r="EC14" s="63"/>
      <c r="ED14" s="63"/>
      <c r="EE14" s="63"/>
      <c r="EF14" s="63"/>
      <c r="EG14" s="63"/>
      <c r="EH14" s="63"/>
      <c r="EI14" s="63"/>
      <c r="EJ14" s="63"/>
      <c r="EK14" s="63"/>
      <c r="EL14" s="63"/>
      <c r="EM14" s="63"/>
      <c r="EN14" s="63"/>
      <c r="EO14" s="63"/>
      <c r="EP14" s="63"/>
      <c r="EQ14" s="63"/>
      <c r="ER14" s="63"/>
      <c r="ES14" s="63"/>
      <c r="ET14" s="63"/>
      <c r="EU14" s="63"/>
      <c r="EV14" s="63"/>
      <c r="EW14" s="63"/>
      <c r="EX14" s="63"/>
      <c r="EY14" s="63"/>
      <c r="EZ14" s="63"/>
      <c r="FA14" s="63"/>
      <c r="FB14" s="63"/>
      <c r="FC14" s="63"/>
      <c r="FD14" s="63"/>
      <c r="FE14" s="63"/>
      <c r="FF14" s="63"/>
      <c r="FG14" s="63"/>
      <c r="FH14" s="63"/>
      <c r="FI14" s="35"/>
      <c r="FJ14" s="35"/>
      <c r="FK14" s="35"/>
      <c r="FL14" s="35"/>
      <c r="FM14" s="35"/>
      <c r="FN14" s="35"/>
      <c r="FO14" s="35"/>
      <c r="FP14" s="35"/>
      <c r="FQ14" s="35"/>
      <c r="FR14" s="35"/>
      <c r="FS14" s="35"/>
      <c r="FT14" s="35"/>
      <c r="FU14" s="35"/>
      <c r="FV14" s="63"/>
      <c r="FW14" s="63"/>
      <c r="FX14" s="63"/>
      <c r="FY14" s="63"/>
      <c r="FZ14" s="63"/>
      <c r="GA14" s="63"/>
      <c r="GB14" s="63"/>
      <c r="GC14" s="63"/>
      <c r="GD14" s="63"/>
      <c r="GE14" s="63"/>
      <c r="GF14" s="63"/>
      <c r="GG14" s="63"/>
      <c r="GH14" s="63"/>
      <c r="GI14" s="63"/>
      <c r="GJ14" s="63"/>
      <c r="GK14" s="63"/>
      <c r="GL14" s="63"/>
      <c r="GM14" s="63"/>
      <c r="GN14" s="63"/>
      <c r="GO14" s="63"/>
      <c r="GP14" s="63"/>
      <c r="GQ14" s="63"/>
      <c r="GR14" s="63"/>
      <c r="GS14" s="63"/>
      <c r="GT14" s="63"/>
      <c r="GU14" s="63"/>
      <c r="GV14" s="63"/>
      <c r="GW14" s="63"/>
      <c r="GX14" s="63"/>
      <c r="GY14" s="63"/>
      <c r="GZ14" s="63"/>
      <c r="HA14" s="63"/>
      <c r="HB14" s="35"/>
      <c r="HC14" s="35"/>
      <c r="HD14" s="35"/>
      <c r="HE14" s="35"/>
      <c r="HF14" s="35"/>
      <c r="HG14" s="35"/>
      <c r="HH14" s="35"/>
      <c r="HI14" s="35"/>
      <c r="HJ14" s="35"/>
      <c r="HK14" s="35"/>
      <c r="HL14" s="35"/>
      <c r="HM14" s="35"/>
      <c r="HN14" s="35"/>
      <c r="HO14" s="35"/>
      <c r="HP14" s="35"/>
      <c r="HQ14" s="35"/>
      <c r="HR14" s="63"/>
      <c r="HS14" s="63"/>
      <c r="HT14" s="63"/>
      <c r="HU14" s="63"/>
      <c r="HV14" s="63"/>
      <c r="HW14" s="63"/>
      <c r="HX14" s="63"/>
      <c r="HY14" s="63"/>
      <c r="HZ14" s="63"/>
      <c r="IA14" s="63"/>
      <c r="IB14" s="63"/>
      <c r="IC14" s="63"/>
      <c r="ID14" s="63"/>
      <c r="IE14" s="63"/>
      <c r="IF14" s="63"/>
      <c r="IG14" s="63"/>
      <c r="IH14" s="63"/>
      <c r="II14" s="63"/>
      <c r="IJ14" s="63"/>
      <c r="IK14" s="63"/>
      <c r="IL14" s="63"/>
      <c r="IM14" s="63"/>
      <c r="IN14" s="63"/>
      <c r="IO14" s="63"/>
      <c r="IP14" s="63"/>
      <c r="IQ14" s="63"/>
      <c r="IR14" s="63"/>
      <c r="IS14" s="63"/>
      <c r="IT14" s="63"/>
      <c r="IU14" s="63"/>
      <c r="IV14" s="63"/>
      <c r="IW14" s="63"/>
      <c r="IX14" s="63"/>
      <c r="IY14" s="63"/>
      <c r="IZ14" s="35"/>
      <c r="JA14" s="35"/>
      <c r="JB14" s="35"/>
      <c r="JC14" s="35"/>
      <c r="JD14" s="35"/>
      <c r="JE14" s="35"/>
      <c r="JF14" s="35"/>
      <c r="JG14" s="35"/>
      <c r="JH14" s="35"/>
      <c r="JI14" s="35"/>
      <c r="JJ14" s="35"/>
      <c r="JK14" s="35"/>
      <c r="JL14" s="35"/>
      <c r="JM14" s="35"/>
      <c r="JN14" s="35"/>
      <c r="JO14" s="35"/>
      <c r="JP14" s="63"/>
      <c r="JQ14" s="63"/>
      <c r="JR14" s="63"/>
      <c r="JS14" s="63"/>
      <c r="JT14" s="63"/>
      <c r="JU14" s="63"/>
      <c r="JV14" s="63"/>
      <c r="JW14" s="63"/>
      <c r="JX14" s="63"/>
      <c r="JY14" s="63"/>
      <c r="JZ14" s="63"/>
      <c r="KA14" s="63"/>
      <c r="KB14" s="63"/>
      <c r="KC14" s="63"/>
      <c r="KD14" s="63"/>
      <c r="KE14" s="63"/>
      <c r="KF14" s="63"/>
      <c r="KG14" s="63"/>
      <c r="KH14" s="63"/>
      <c r="KI14" s="63"/>
      <c r="KJ14" s="63"/>
      <c r="KK14" s="63"/>
      <c r="KL14" s="63"/>
      <c r="KM14" s="63"/>
      <c r="KN14" s="63"/>
      <c r="KO14" s="63"/>
      <c r="KP14" s="63"/>
      <c r="KQ14" s="63"/>
      <c r="KR14" s="63"/>
      <c r="KS14" s="63"/>
      <c r="KT14" s="63"/>
      <c r="KU14" s="63"/>
      <c r="KV14" s="63"/>
      <c r="KW14" s="63"/>
      <c r="KX14" s="63"/>
      <c r="KY14" s="63"/>
      <c r="KZ14" s="63"/>
      <c r="LA14" s="63"/>
      <c r="LB14" s="63"/>
      <c r="LC14" s="63"/>
      <c r="LD14" s="63"/>
      <c r="LE14" s="63"/>
      <c r="LF14" s="63"/>
      <c r="LG14" s="63"/>
      <c r="LH14" s="63"/>
      <c r="LI14" s="63"/>
      <c r="LJ14" s="63"/>
      <c r="LK14" s="63"/>
      <c r="LL14" s="63"/>
      <c r="LM14" s="63"/>
      <c r="LN14" s="63"/>
      <c r="LO14" s="63"/>
      <c r="LP14" s="63"/>
      <c r="LQ14" s="63"/>
      <c r="LR14" s="63"/>
      <c r="LS14" s="63"/>
      <c r="LT14" s="63"/>
      <c r="LU14" s="63"/>
      <c r="LV14" s="35"/>
      <c r="LW14" s="35"/>
      <c r="LX14" s="35"/>
      <c r="LY14" s="35"/>
      <c r="LZ14" s="35"/>
      <c r="MA14" s="35"/>
      <c r="MB14" s="35"/>
      <c r="MC14" s="35"/>
      <c r="MD14" s="35"/>
      <c r="ME14" s="35"/>
      <c r="MF14" s="35"/>
      <c r="MG14" s="35"/>
      <c r="MH14" s="35"/>
      <c r="MI14" s="63"/>
      <c r="MJ14" s="63"/>
      <c r="MK14" s="63"/>
      <c r="ML14" s="63"/>
      <c r="MM14" s="63"/>
      <c r="MN14" s="63"/>
      <c r="MO14" s="63"/>
      <c r="MP14" s="63"/>
      <c r="MQ14" s="63"/>
      <c r="MR14" s="63"/>
      <c r="MS14" s="63"/>
      <c r="MT14" s="63"/>
      <c r="MU14" s="63"/>
      <c r="MV14" s="63"/>
      <c r="MW14" s="63"/>
      <c r="MX14" s="63"/>
      <c r="MY14" s="63"/>
      <c r="MZ14" s="63"/>
      <c r="NA14" s="63"/>
      <c r="NB14" s="63"/>
      <c r="NC14" s="63"/>
      <c r="ND14" s="63"/>
      <c r="NE14" s="63"/>
      <c r="NF14" s="63"/>
      <c r="NG14" s="63"/>
      <c r="NH14" s="63"/>
      <c r="NI14" s="63"/>
      <c r="NJ14" s="63"/>
      <c r="NK14" s="63"/>
      <c r="NL14" s="63"/>
      <c r="NM14" s="63"/>
      <c r="NN14" s="63"/>
      <c r="NO14" s="63"/>
      <c r="NP14" s="63"/>
      <c r="NQ14" s="63"/>
      <c r="NR14" s="63"/>
      <c r="NS14" s="63"/>
      <c r="NT14" s="63"/>
      <c r="NU14" s="63"/>
      <c r="NV14" s="63"/>
      <c r="NW14" s="63"/>
      <c r="NX14" s="63"/>
      <c r="NY14" s="63"/>
      <c r="NZ14" s="63"/>
      <c r="OA14" s="63"/>
      <c r="OB14" s="63"/>
      <c r="OC14" s="63"/>
      <c r="OD14" s="63"/>
      <c r="OE14" s="63"/>
      <c r="OF14" s="63"/>
      <c r="OG14" s="63"/>
      <c r="OH14" s="63"/>
      <c r="OI14" s="63"/>
      <c r="OJ14" s="63"/>
      <c r="OK14" s="63"/>
      <c r="OL14" s="63"/>
      <c r="OM14" s="63"/>
      <c r="ON14" s="35"/>
      <c r="OO14" s="35"/>
      <c r="OP14" s="35"/>
      <c r="OQ14" s="35"/>
      <c r="OR14" s="35"/>
      <c r="OS14" s="35"/>
      <c r="OT14" s="35"/>
      <c r="OU14" s="35"/>
      <c r="OV14" s="35"/>
      <c r="OW14" s="35"/>
      <c r="OX14" s="35"/>
      <c r="OY14" s="35"/>
      <c r="OZ14" s="35"/>
      <c r="PA14" s="35"/>
      <c r="PB14" s="35"/>
      <c r="PC14" s="35"/>
      <c r="PD14" s="35"/>
      <c r="PE14" s="63"/>
      <c r="PF14" s="63"/>
      <c r="PG14" s="63"/>
      <c r="PH14" s="63"/>
      <c r="PI14" s="63"/>
      <c r="PJ14" s="63"/>
      <c r="PK14" s="63"/>
      <c r="PL14" s="63"/>
      <c r="PM14" s="63"/>
      <c r="PN14" s="63"/>
      <c r="PO14" s="63"/>
      <c r="PP14" s="63"/>
      <c r="PQ14" s="63"/>
      <c r="PR14" s="63"/>
      <c r="PS14" s="63"/>
      <c r="PT14" s="63"/>
      <c r="PU14" s="63"/>
      <c r="PV14" s="63"/>
      <c r="PW14" s="63"/>
      <c r="PX14" s="63"/>
      <c r="PY14" s="63"/>
      <c r="PZ14" s="63"/>
      <c r="QA14" s="1623" t="s">
        <v>1502</v>
      </c>
      <c r="QB14" s="1626"/>
      <c r="QC14" s="1623" t="s">
        <v>1502</v>
      </c>
      <c r="QD14" s="1542"/>
      <c r="QE14" s="1623" t="s">
        <v>1502</v>
      </c>
      <c r="QF14" s="1623" t="s">
        <v>1502</v>
      </c>
      <c r="QG14" s="1542"/>
      <c r="QH14" s="5"/>
      <c r="QI14" s="63"/>
      <c r="QJ14" s="63"/>
      <c r="QK14" s="63"/>
      <c r="QL14" s="63"/>
      <c r="QM14" s="35"/>
      <c r="QN14" s="35"/>
      <c r="QO14" s="35"/>
      <c r="QP14" s="35"/>
      <c r="QQ14" s="35"/>
      <c r="QR14" s="35"/>
      <c r="QS14" s="35"/>
      <c r="QT14" s="35"/>
      <c r="QU14" s="35"/>
      <c r="QV14" s="35"/>
      <c r="QW14" s="35"/>
      <c r="QX14" s="35"/>
      <c r="QY14" s="35"/>
      <c r="QZ14" s="63"/>
      <c r="RA14" s="63"/>
      <c r="RB14" s="63"/>
      <c r="RC14" s="63"/>
      <c r="RD14" s="63"/>
      <c r="RE14" s="63"/>
      <c r="RF14" s="63"/>
      <c r="RG14" s="63"/>
      <c r="RH14" s="63"/>
      <c r="RI14" s="63"/>
      <c r="RJ14" s="63"/>
      <c r="RK14" s="63"/>
      <c r="RL14" s="63"/>
      <c r="RM14" s="63"/>
      <c r="RN14" s="63"/>
      <c r="RO14" s="63"/>
      <c r="RP14" s="63"/>
      <c r="RQ14" s="63"/>
      <c r="RR14" s="63"/>
      <c r="RS14" s="63"/>
      <c r="RT14" s="63"/>
      <c r="RU14" s="63"/>
      <c r="RV14" s="63"/>
      <c r="RW14" s="1623" t="s">
        <v>1502</v>
      </c>
      <c r="RX14" s="1623" t="s">
        <v>1502</v>
      </c>
      <c r="RY14" s="1623" t="s">
        <v>1502</v>
      </c>
      <c r="RZ14" s="1542"/>
      <c r="SA14" s="1627" t="s">
        <v>1502</v>
      </c>
      <c r="SB14" s="1623" t="s">
        <v>1502</v>
      </c>
      <c r="SC14" s="35"/>
      <c r="SD14" s="1623" t="s">
        <v>1502</v>
      </c>
      <c r="SE14" s="1542"/>
      <c r="SF14" s="40"/>
      <c r="SG14" s="1623" t="s">
        <v>1502</v>
      </c>
      <c r="SH14" s="59" t="s">
        <v>1502</v>
      </c>
      <c r="SI14" s="40" t="s">
        <v>1502</v>
      </c>
      <c r="SJ14" s="46" t="s">
        <v>1502</v>
      </c>
      <c r="SK14" s="5"/>
      <c r="SL14" s="63"/>
      <c r="SM14" s="63"/>
      <c r="SN14" s="63"/>
      <c r="SO14" s="63"/>
      <c r="SP14" s="63"/>
      <c r="SQ14" s="63"/>
      <c r="SR14" s="63"/>
      <c r="SS14" s="63"/>
      <c r="ST14" s="63"/>
      <c r="SU14" s="63"/>
      <c r="SV14" s="63"/>
      <c r="SW14" s="63"/>
      <c r="SX14" s="63"/>
      <c r="SY14" s="63"/>
      <c r="SZ14" s="63"/>
      <c r="TA14" s="63"/>
      <c r="TB14" s="63"/>
      <c r="TC14" s="63"/>
      <c r="TD14" s="63"/>
      <c r="TE14" s="63"/>
      <c r="TF14" s="63"/>
      <c r="TG14" s="63"/>
      <c r="TH14" s="63"/>
      <c r="TI14" s="63"/>
      <c r="TJ14" s="63"/>
      <c r="TK14" s="63"/>
      <c r="TL14" s="63"/>
      <c r="TM14" s="63"/>
      <c r="TN14" s="63"/>
      <c r="TO14" s="63"/>
      <c r="TP14" s="63"/>
      <c r="TQ14" s="63"/>
      <c r="TR14" s="1623" t="s">
        <v>1502</v>
      </c>
      <c r="TS14" s="1628"/>
      <c r="TT14" s="1542"/>
      <c r="TU14" s="1623" t="s">
        <v>1502</v>
      </c>
      <c r="TV14" s="1623" t="s">
        <v>1502</v>
      </c>
      <c r="TW14" s="1623" t="s">
        <v>1502</v>
      </c>
      <c r="TX14" s="1623" t="s">
        <v>1502</v>
      </c>
      <c r="TY14" s="35"/>
      <c r="TZ14" s="1623">
        <f t="shared" si="81"/>
        <v>0</v>
      </c>
      <c r="UA14" s="35"/>
      <c r="UB14" s="40" t="s">
        <v>1502</v>
      </c>
      <c r="UC14" s="40" t="s">
        <v>1502</v>
      </c>
      <c r="UD14" s="59"/>
      <c r="UE14" s="40" t="s">
        <v>1502</v>
      </c>
      <c r="UF14" s="40" t="s">
        <v>1502</v>
      </c>
      <c r="UG14" s="46" t="s">
        <v>1502</v>
      </c>
      <c r="UH14" s="5"/>
      <c r="UI14" s="63"/>
      <c r="UJ14" s="63"/>
      <c r="UK14" s="63"/>
      <c r="UL14" s="63"/>
      <c r="UM14" s="63"/>
      <c r="UN14" s="63"/>
      <c r="UO14" s="63"/>
      <c r="UP14" s="63"/>
      <c r="UQ14" s="63"/>
      <c r="UR14" s="63"/>
      <c r="US14" s="63"/>
      <c r="UT14" s="63"/>
      <c r="UU14" s="63"/>
      <c r="UV14" s="63"/>
      <c r="UW14" s="63"/>
      <c r="UX14" s="63"/>
      <c r="UY14" s="63"/>
      <c r="UZ14" s="63"/>
      <c r="VA14" s="63"/>
      <c r="VB14" s="63"/>
      <c r="VC14" s="63"/>
      <c r="VD14" s="63"/>
      <c r="VE14" s="63"/>
      <c r="VF14" s="63"/>
      <c r="VG14" s="63"/>
      <c r="VH14" s="63"/>
      <c r="VI14" s="63"/>
      <c r="VJ14" s="63"/>
      <c r="VK14" s="63"/>
      <c r="VL14" s="63"/>
      <c r="VM14" s="63"/>
      <c r="VN14" s="63"/>
      <c r="VO14" s="63"/>
      <c r="VP14" s="63"/>
      <c r="VQ14" s="63"/>
      <c r="VR14" s="63"/>
      <c r="VS14" s="63"/>
      <c r="VT14" s="63"/>
      <c r="VU14" s="63"/>
      <c r="VV14" s="63"/>
      <c r="VW14" s="63"/>
      <c r="VX14" s="63"/>
      <c r="VY14" s="63"/>
      <c r="VZ14" s="63"/>
      <c r="WA14" s="63"/>
      <c r="WB14" s="63"/>
      <c r="WC14" s="63"/>
      <c r="WD14" s="63"/>
      <c r="WE14" s="63"/>
      <c r="WF14" s="63"/>
      <c r="WG14" s="63"/>
      <c r="WH14" s="63"/>
      <c r="WI14" s="63"/>
      <c r="WJ14" s="63"/>
      <c r="WK14" s="63"/>
      <c r="WL14" s="63"/>
      <c r="WM14" s="63"/>
      <c r="WN14" s="69">
        <v>1.47</v>
      </c>
      <c r="WO14" s="40">
        <v>1.51</v>
      </c>
      <c r="WP14" s="40">
        <v>1.49</v>
      </c>
      <c r="WQ14" s="40">
        <f t="shared" ref="WQ14:WQ39" si="175">MIN(WP14,WN14)</f>
        <v>1.47</v>
      </c>
      <c r="WR14" s="9"/>
      <c r="WS14" s="9">
        <v>1.49</v>
      </c>
      <c r="WT14" s="1627">
        <v>1.51</v>
      </c>
      <c r="WU14" s="1627">
        <v>1.49</v>
      </c>
      <c r="WV14" s="9">
        <f t="shared" si="95"/>
        <v>1.47</v>
      </c>
      <c r="WW14" s="35">
        <v>1.56</v>
      </c>
      <c r="WX14" s="9">
        <f t="shared" si="165"/>
        <v>1.47</v>
      </c>
      <c r="WY14" s="9"/>
      <c r="WZ14" s="9">
        <v>1.55</v>
      </c>
      <c r="XA14" s="40">
        <v>1.55</v>
      </c>
      <c r="XB14" s="59">
        <f t="shared" si="96"/>
        <v>1.47</v>
      </c>
      <c r="XC14" s="40"/>
      <c r="XD14" s="36">
        <v>2.14</v>
      </c>
      <c r="XE14" s="59">
        <f t="shared" ref="XE14:XE57" si="176">MIN(XD14,XB14)</f>
        <v>1.47</v>
      </c>
      <c r="XF14" s="59"/>
      <c r="XG14" s="59">
        <v>1.62</v>
      </c>
      <c r="XH14" s="36">
        <v>2.14</v>
      </c>
      <c r="XI14" s="36">
        <f t="shared" si="97"/>
        <v>1.47</v>
      </c>
      <c r="XJ14" s="59"/>
      <c r="XK14" s="59"/>
      <c r="XL14" s="5">
        <f t="shared" si="98"/>
        <v>-1</v>
      </c>
      <c r="XM14" s="5">
        <f t="shared" si="99"/>
        <v>-1</v>
      </c>
      <c r="XN14" s="63"/>
      <c r="XO14" s="63"/>
      <c r="XP14" s="63"/>
      <c r="XQ14" s="63"/>
      <c r="XR14" s="63"/>
      <c r="XS14" s="63"/>
      <c r="XT14" s="63"/>
      <c r="XU14" s="1623" t="s">
        <v>1502</v>
      </c>
      <c r="XV14" s="48"/>
      <c r="XW14" s="40" t="s">
        <v>1502</v>
      </c>
      <c r="XX14" s="69" t="s">
        <v>1502</v>
      </c>
      <c r="XY14" s="40" t="s">
        <v>1502</v>
      </c>
      <c r="XZ14" s="48"/>
      <c r="YA14" s="40" t="s">
        <v>1502</v>
      </c>
      <c r="YB14" s="1542"/>
      <c r="YC14" s="1629" t="s">
        <v>1502</v>
      </c>
      <c r="YD14" s="1629" t="s">
        <v>1502</v>
      </c>
      <c r="YE14" s="59"/>
      <c r="YF14" s="40" t="s">
        <v>1502</v>
      </c>
      <c r="YG14" s="40" t="s">
        <v>1502</v>
      </c>
      <c r="YH14" s="40" t="s">
        <v>1502</v>
      </c>
      <c r="YI14" s="40" t="s">
        <v>1502</v>
      </c>
      <c r="YJ14" s="40" t="s">
        <v>1502</v>
      </c>
      <c r="YK14" s="36" t="s">
        <v>1502</v>
      </c>
      <c r="YL14" s="6"/>
      <c r="YM14" s="63"/>
      <c r="YN14" s="63"/>
      <c r="YO14" s="63"/>
      <c r="YP14" s="63"/>
      <c r="YQ14" s="63"/>
      <c r="YR14" s="1623" t="s">
        <v>1502</v>
      </c>
      <c r="YS14" s="1623" t="s">
        <v>1502</v>
      </c>
      <c r="YT14" s="1629"/>
      <c r="YU14" s="1623" t="s">
        <v>1502</v>
      </c>
      <c r="YV14" s="35"/>
      <c r="YW14" s="1623" t="s">
        <v>1502</v>
      </c>
      <c r="YX14" s="40" t="s">
        <v>1502</v>
      </c>
      <c r="YY14" s="35" t="s">
        <v>1502</v>
      </c>
      <c r="YZ14" s="69" t="s">
        <v>1502</v>
      </c>
      <c r="ZA14" s="40" t="s">
        <v>1502</v>
      </c>
      <c r="ZB14" s="59" t="s">
        <v>1502</v>
      </c>
      <c r="ZC14" s="59" t="s">
        <v>1502</v>
      </c>
      <c r="ZD14" s="40" t="s">
        <v>1502</v>
      </c>
      <c r="ZE14" s="40" t="s">
        <v>1502</v>
      </c>
      <c r="ZF14" s="40" t="s">
        <v>1502</v>
      </c>
      <c r="ZG14" s="40" t="s">
        <v>1502</v>
      </c>
      <c r="ZH14" s="40" t="s">
        <v>1502</v>
      </c>
      <c r="ZI14" s="36" t="s">
        <v>1502</v>
      </c>
      <c r="ZJ14" s="6"/>
      <c r="ZK14" s="63"/>
      <c r="ZL14" s="63"/>
      <c r="ZM14" s="63"/>
      <c r="ZN14" s="63"/>
      <c r="ZO14" s="63"/>
      <c r="ZP14" s="63"/>
      <c r="ZQ14" s="1629">
        <v>1.49</v>
      </c>
      <c r="ZR14" s="1630">
        <v>1.48</v>
      </c>
      <c r="ZS14" s="40">
        <f t="shared" si="114"/>
        <v>1.48</v>
      </c>
      <c r="ZT14" s="35">
        <v>1.44</v>
      </c>
      <c r="ZU14" s="9">
        <f t="shared" si="115"/>
        <v>1.44</v>
      </c>
      <c r="ZV14" s="9">
        <v>1.46</v>
      </c>
      <c r="ZW14" s="40">
        <f t="shared" si="116"/>
        <v>1.44</v>
      </c>
      <c r="ZX14" s="35">
        <v>1.48</v>
      </c>
      <c r="ZY14" s="59">
        <f t="shared" si="117"/>
        <v>1.44</v>
      </c>
      <c r="ZZ14" s="40">
        <v>1.98</v>
      </c>
      <c r="AAA14" s="40">
        <f t="shared" si="173"/>
        <v>1.44</v>
      </c>
      <c r="AAB14" s="59">
        <v>1.71</v>
      </c>
      <c r="AAC14" s="40">
        <v>1.98</v>
      </c>
      <c r="AAD14" s="36">
        <f t="shared" si="118"/>
        <v>1.44</v>
      </c>
      <c r="AAE14" s="36"/>
      <c r="AAF14" s="677">
        <f t="shared" si="119"/>
        <v>-1</v>
      </c>
      <c r="AAG14" s="69"/>
      <c r="AAH14" s="35"/>
      <c r="AAI14" s="35"/>
      <c r="AAJ14" s="1629" t="s">
        <v>1502</v>
      </c>
      <c r="AAK14" s="35"/>
      <c r="AAL14" s="1630"/>
      <c r="AAM14" s="9" t="s">
        <v>1502</v>
      </c>
      <c r="AAN14" s="35" t="s">
        <v>1502</v>
      </c>
      <c r="AAO14" s="54" t="s">
        <v>1502</v>
      </c>
      <c r="AAP14" s="919"/>
      <c r="AAQ14" s="345"/>
      <c r="AAR14" s="37"/>
      <c r="AAS14" s="1050">
        <f t="shared" si="123"/>
        <v>0</v>
      </c>
      <c r="AAT14" s="35"/>
      <c r="AAU14" s="9"/>
      <c r="AAV14" s="40" t="s">
        <v>1502</v>
      </c>
      <c r="AAW14" s="59"/>
      <c r="AAX14" s="40" t="s">
        <v>1502</v>
      </c>
      <c r="AAY14" s="40" t="s">
        <v>1502</v>
      </c>
      <c r="AAZ14" s="59" t="s">
        <v>1502</v>
      </c>
      <c r="ABA14" s="59" t="s">
        <v>1502</v>
      </c>
      <c r="ABB14" s="40" t="s">
        <v>1502</v>
      </c>
      <c r="ABC14" s="40" t="s">
        <v>1502</v>
      </c>
      <c r="ABD14" s="36"/>
      <c r="ABE14" s="677"/>
      <c r="ABF14" s="59">
        <v>1.06</v>
      </c>
      <c r="ABG14" s="59">
        <f t="shared" si="167"/>
        <v>1.06</v>
      </c>
      <c r="ABH14" s="59">
        <v>1.1100000000000001</v>
      </c>
      <c r="ABI14" s="59">
        <v>1.06</v>
      </c>
      <c r="ABJ14" s="36">
        <f t="shared" si="127"/>
        <v>1.06</v>
      </c>
      <c r="ABK14" s="36"/>
      <c r="ABL14" s="677">
        <f t="shared" si="128"/>
        <v>-1</v>
      </c>
      <c r="ABM14" s="59">
        <v>1.0900000000000001</v>
      </c>
      <c r="ABN14" s="59">
        <f t="shared" si="168"/>
        <v>1.0900000000000001</v>
      </c>
      <c r="ABO14" s="40">
        <v>1.18</v>
      </c>
      <c r="ABP14" s="69">
        <v>1.48</v>
      </c>
      <c r="ABQ14" s="59">
        <v>1.0900000000000001</v>
      </c>
      <c r="ABR14" s="36">
        <f t="shared" si="129"/>
        <v>1.0900000000000001</v>
      </c>
      <c r="ABS14" s="36"/>
      <c r="ABT14" s="677">
        <f t="shared" si="130"/>
        <v>-1</v>
      </c>
      <c r="ABU14" s="40">
        <v>1.02</v>
      </c>
      <c r="ABV14" s="59">
        <f t="shared" si="131"/>
        <v>1.02</v>
      </c>
      <c r="ABW14" s="40">
        <v>1.03</v>
      </c>
      <c r="ABX14" s="40">
        <v>1.02</v>
      </c>
      <c r="ABY14" s="69">
        <f t="shared" si="132"/>
        <v>1.02</v>
      </c>
      <c r="ABZ14" s="69">
        <v>1.02</v>
      </c>
      <c r="ACA14" s="677">
        <f t="shared" si="133"/>
        <v>0</v>
      </c>
      <c r="ACB14" s="9"/>
      <c r="ACC14" s="1185" t="s">
        <v>2239</v>
      </c>
      <c r="ACD14" s="63"/>
      <c r="ACE14" s="63"/>
      <c r="ACF14" s="63"/>
      <c r="ACG14" s="63"/>
      <c r="ACH14" s="63"/>
      <c r="ACI14" s="63"/>
      <c r="ACJ14" s="9"/>
      <c r="ACK14" s="63"/>
      <c r="ACL14" s="63"/>
      <c r="ACM14" s="63"/>
      <c r="ACN14" s="81"/>
      <c r="ACO14" s="81"/>
      <c r="ACP14" s="81"/>
      <c r="ACQ14" s="9" t="str">
        <f t="shared" si="13"/>
        <v>3. Missing baseline</v>
      </c>
      <c r="ACR14" s="1631" t="str">
        <f t="shared" si="14"/>
        <v>3. Missing baseline</v>
      </c>
      <c r="ACS14" s="1629" t="str">
        <f t="shared" si="15"/>
        <v>4.Blocker/Not Executed</v>
      </c>
      <c r="ACT14" s="1632" t="str">
        <f t="shared" si="134"/>
        <v>4.Blocker/Not Executed</v>
      </c>
    </row>
    <row r="15" spans="1:774" ht="29.5" thickBot="1" x14ac:dyDescent="0.4">
      <c r="B15" s="36">
        <v>31</v>
      </c>
      <c r="C15" s="1462" t="s">
        <v>17</v>
      </c>
      <c r="D15" s="1463"/>
      <c r="E15" s="695" t="s">
        <v>2236</v>
      </c>
      <c r="F15" s="695" t="s">
        <v>2236</v>
      </c>
      <c r="G15" s="1464" t="s">
        <v>2240</v>
      </c>
      <c r="H15" s="1465" t="s">
        <v>2241</v>
      </c>
      <c r="QA15" s="1463" t="s">
        <v>1502</v>
      </c>
      <c r="QB15" s="1463"/>
      <c r="QC15" s="1463" t="s">
        <v>1502</v>
      </c>
      <c r="QD15" s="29"/>
      <c r="QE15" s="1463" t="s">
        <v>1502</v>
      </c>
      <c r="QF15" s="1463" t="s">
        <v>1502</v>
      </c>
      <c r="QG15" s="29"/>
      <c r="QH15" s="6"/>
      <c r="RW15" s="1463" t="s">
        <v>1502</v>
      </c>
      <c r="RX15" s="1463" t="s">
        <v>1502</v>
      </c>
      <c r="RY15" s="1463" t="s">
        <v>1502</v>
      </c>
      <c r="RZ15" s="29"/>
      <c r="SA15" s="1482" t="s">
        <v>1502</v>
      </c>
      <c r="SB15" s="1463" t="s">
        <v>1502</v>
      </c>
      <c r="SD15" s="1463" t="s">
        <v>1502</v>
      </c>
      <c r="SE15" s="29"/>
      <c r="SF15" s="36"/>
      <c r="SG15" s="1463" t="s">
        <v>1502</v>
      </c>
      <c r="SH15" s="59" t="s">
        <v>1502</v>
      </c>
      <c r="SI15" s="36" t="s">
        <v>1502</v>
      </c>
      <c r="SJ15" s="37" t="s">
        <v>1502</v>
      </c>
      <c r="SK15" s="6"/>
      <c r="TR15" s="1463" t="s">
        <v>1502</v>
      </c>
      <c r="TS15" s="1482"/>
      <c r="TT15" s="29"/>
      <c r="TU15" s="1463" t="s">
        <v>1502</v>
      </c>
      <c r="TV15" s="1463" t="s">
        <v>1502</v>
      </c>
      <c r="TW15" s="1463" t="s">
        <v>1502</v>
      </c>
      <c r="TX15" s="1463" t="s">
        <v>1502</v>
      </c>
      <c r="TY15" s="29"/>
      <c r="TZ15" s="1463">
        <f t="shared" si="81"/>
        <v>0</v>
      </c>
      <c r="UA15" s="29"/>
      <c r="UB15" s="36" t="s">
        <v>1502</v>
      </c>
      <c r="UC15" s="36" t="s">
        <v>1502</v>
      </c>
      <c r="UD15" s="59"/>
      <c r="UE15" s="36" t="s">
        <v>1502</v>
      </c>
      <c r="UF15" s="36" t="s">
        <v>1502</v>
      </c>
      <c r="UG15" s="37" t="s">
        <v>1502</v>
      </c>
      <c r="UH15" s="6"/>
      <c r="WN15" s="59">
        <v>0.73</v>
      </c>
      <c r="WO15" s="36">
        <v>0.86</v>
      </c>
      <c r="WP15" s="36">
        <v>0.87</v>
      </c>
      <c r="WQ15" s="36">
        <f t="shared" si="175"/>
        <v>0.73</v>
      </c>
      <c r="WR15" s="10"/>
      <c r="WS15" s="10">
        <v>0.87</v>
      </c>
      <c r="WT15" s="1482">
        <v>0.89</v>
      </c>
      <c r="WU15" s="1482">
        <v>0.88</v>
      </c>
      <c r="WV15" s="10">
        <f t="shared" si="95"/>
        <v>0.73</v>
      </c>
      <c r="WW15" s="29">
        <v>0.87</v>
      </c>
      <c r="WX15" s="10">
        <f t="shared" si="165"/>
        <v>0.73</v>
      </c>
      <c r="WY15" s="10"/>
      <c r="WZ15" s="10">
        <v>0.91</v>
      </c>
      <c r="XA15" s="36">
        <v>0.9</v>
      </c>
      <c r="XB15" s="59">
        <f t="shared" si="96"/>
        <v>0.73</v>
      </c>
      <c r="XC15" s="36"/>
      <c r="XD15" s="36">
        <v>0.94</v>
      </c>
      <c r="XE15" s="59">
        <f t="shared" si="176"/>
        <v>0.73</v>
      </c>
      <c r="XF15" s="59"/>
      <c r="XG15" s="59">
        <v>0.87</v>
      </c>
      <c r="XH15" s="36">
        <v>0.94</v>
      </c>
      <c r="XI15" s="36">
        <f t="shared" si="97"/>
        <v>0.73</v>
      </c>
      <c r="XJ15" s="59"/>
      <c r="XK15" s="59"/>
      <c r="XL15" s="6">
        <f t="shared" si="98"/>
        <v>-1</v>
      </c>
      <c r="XM15" s="6">
        <f t="shared" si="99"/>
        <v>-1</v>
      </c>
      <c r="XU15" s="1463" t="s">
        <v>1502</v>
      </c>
      <c r="XV15" s="47"/>
      <c r="XW15" s="36" t="s">
        <v>1502</v>
      </c>
      <c r="XX15" s="59" t="s">
        <v>1502</v>
      </c>
      <c r="XY15" s="36" t="s">
        <v>1502</v>
      </c>
      <c r="XZ15" s="47"/>
      <c r="YA15" s="36" t="s">
        <v>1502</v>
      </c>
      <c r="YB15" s="29"/>
      <c r="YC15" s="1475" t="s">
        <v>1502</v>
      </c>
      <c r="YD15" s="1475" t="s">
        <v>1502</v>
      </c>
      <c r="YE15" s="59"/>
      <c r="YF15" s="36" t="s">
        <v>1502</v>
      </c>
      <c r="YG15" s="36" t="s">
        <v>1502</v>
      </c>
      <c r="YH15" s="36" t="s">
        <v>1502</v>
      </c>
      <c r="YI15" s="36" t="s">
        <v>1502</v>
      </c>
      <c r="YJ15" s="36" t="s">
        <v>1502</v>
      </c>
      <c r="YK15" s="36" t="s">
        <v>1502</v>
      </c>
      <c r="YL15" s="6"/>
      <c r="YR15" s="1463" t="s">
        <v>1502</v>
      </c>
      <c r="YS15" s="1463" t="s">
        <v>1502</v>
      </c>
      <c r="YT15" s="1475"/>
      <c r="YU15" s="1463" t="s">
        <v>1502</v>
      </c>
      <c r="YV15" s="29"/>
      <c r="YW15" s="1463" t="s">
        <v>1502</v>
      </c>
      <c r="YX15" s="36" t="s">
        <v>1502</v>
      </c>
      <c r="YY15" s="29" t="s">
        <v>1502</v>
      </c>
      <c r="YZ15" s="59" t="s">
        <v>1502</v>
      </c>
      <c r="ZA15" s="36" t="s">
        <v>1502</v>
      </c>
      <c r="ZB15" s="59" t="s">
        <v>1502</v>
      </c>
      <c r="ZC15" s="59" t="s">
        <v>1502</v>
      </c>
      <c r="ZD15" s="36" t="s">
        <v>1502</v>
      </c>
      <c r="ZE15" s="36" t="s">
        <v>1502</v>
      </c>
      <c r="ZF15" s="36" t="s">
        <v>1502</v>
      </c>
      <c r="ZG15" s="36" t="s">
        <v>1502</v>
      </c>
      <c r="ZH15" s="36" t="s">
        <v>1502</v>
      </c>
      <c r="ZI15" s="36" t="s">
        <v>1502</v>
      </c>
      <c r="ZJ15" s="6"/>
      <c r="ZQ15" s="1475">
        <v>0.73</v>
      </c>
      <c r="ZR15" s="1492">
        <v>0.86</v>
      </c>
      <c r="ZS15" s="36">
        <f t="shared" si="114"/>
        <v>0.73</v>
      </c>
      <c r="ZT15" s="29">
        <v>0.88</v>
      </c>
      <c r="ZU15" s="10">
        <f t="shared" si="115"/>
        <v>0.73</v>
      </c>
      <c r="ZV15" s="10">
        <v>0.9</v>
      </c>
      <c r="ZW15" s="36">
        <f t="shared" si="116"/>
        <v>0.73</v>
      </c>
      <c r="ZX15" s="29">
        <v>0.91</v>
      </c>
      <c r="ZY15" s="59">
        <f t="shared" si="117"/>
        <v>0.73</v>
      </c>
      <c r="ZZ15" s="36">
        <v>0.95</v>
      </c>
      <c r="AAA15" s="36">
        <f t="shared" si="173"/>
        <v>0.73</v>
      </c>
      <c r="AAB15" s="59">
        <v>0.95</v>
      </c>
      <c r="AAC15" s="36">
        <v>0.95</v>
      </c>
      <c r="AAD15" s="36">
        <f t="shared" si="118"/>
        <v>0.73</v>
      </c>
      <c r="AAE15" s="36"/>
      <c r="AAF15" s="678">
        <f t="shared" si="119"/>
        <v>-1</v>
      </c>
      <c r="AAG15" s="59"/>
      <c r="AAJ15" s="1475" t="s">
        <v>1502</v>
      </c>
      <c r="AAL15" s="1492"/>
      <c r="AAM15" s="10" t="s">
        <v>1502</v>
      </c>
      <c r="AAN15" s="29" t="s">
        <v>1502</v>
      </c>
      <c r="AAO15" s="52" t="s">
        <v>1502</v>
      </c>
      <c r="AAP15" s="32"/>
      <c r="AAQ15" s="36"/>
      <c r="AAR15" s="37"/>
      <c r="AAS15" s="1049">
        <f t="shared" si="123"/>
        <v>0</v>
      </c>
      <c r="AAU15" s="10"/>
      <c r="AAV15" s="36" t="s">
        <v>1502</v>
      </c>
      <c r="AAW15" s="59"/>
      <c r="AAX15" s="36" t="s">
        <v>1502</v>
      </c>
      <c r="AAY15" s="36" t="s">
        <v>1502</v>
      </c>
      <c r="AAZ15" s="59" t="s">
        <v>1502</v>
      </c>
      <c r="ABA15" s="59" t="s">
        <v>1502</v>
      </c>
      <c r="ABB15" s="36" t="s">
        <v>1502</v>
      </c>
      <c r="ABC15" s="36" t="s">
        <v>1502</v>
      </c>
      <c r="ABD15" s="36"/>
      <c r="ABE15" s="678"/>
      <c r="ABF15" s="59">
        <v>0.73</v>
      </c>
      <c r="ABG15" s="59">
        <f t="shared" si="167"/>
        <v>0.73</v>
      </c>
      <c r="ABH15" s="59">
        <v>0.75</v>
      </c>
      <c r="ABI15" s="59">
        <v>0.73</v>
      </c>
      <c r="ABJ15" s="36">
        <f t="shared" si="127"/>
        <v>0.73</v>
      </c>
      <c r="ABK15" s="36"/>
      <c r="ABL15" s="678">
        <f t="shared" si="128"/>
        <v>-1</v>
      </c>
      <c r="ABM15" s="59">
        <v>0.75</v>
      </c>
      <c r="ABN15" s="59">
        <f t="shared" si="168"/>
        <v>0.75</v>
      </c>
      <c r="ABO15" s="36">
        <v>0.76</v>
      </c>
      <c r="ABP15" s="59">
        <v>0.74</v>
      </c>
      <c r="ABQ15" s="59">
        <v>0.75</v>
      </c>
      <c r="ABR15" s="36">
        <f t="shared" si="129"/>
        <v>0.75</v>
      </c>
      <c r="ABS15" s="36"/>
      <c r="ABT15" s="678">
        <f t="shared" si="130"/>
        <v>-1</v>
      </c>
      <c r="ABU15" s="36">
        <v>0.67</v>
      </c>
      <c r="ABV15" s="59">
        <f t="shared" si="131"/>
        <v>0.67</v>
      </c>
      <c r="ABW15" s="36">
        <v>0.68</v>
      </c>
      <c r="ABX15" s="36">
        <v>0.67</v>
      </c>
      <c r="ABY15" s="59">
        <f t="shared" si="132"/>
        <v>0.67</v>
      </c>
      <c r="ABZ15" s="59">
        <v>0.64</v>
      </c>
      <c r="ACA15" s="678">
        <f t="shared" si="133"/>
        <v>-4.4776119402985114E-2</v>
      </c>
      <c r="ACB15" s="10"/>
      <c r="ACC15" s="14"/>
      <c r="ACJ15" s="10"/>
      <c r="ACN15" s="12"/>
      <c r="ACO15" s="12"/>
      <c r="ACP15" s="12"/>
      <c r="ACQ15" s="10" t="str">
        <f t="shared" si="13"/>
        <v>3. Missing baseline</v>
      </c>
      <c r="ACR15" s="1569" t="str">
        <f t="shared" si="14"/>
        <v>3. Missing baseline</v>
      </c>
      <c r="ACS15" s="1475" t="str">
        <f t="shared" si="15"/>
        <v>4.Blocker/Not Executed</v>
      </c>
      <c r="ACT15" s="1612" t="str">
        <f t="shared" si="134"/>
        <v>4.Blocker/Not Executed</v>
      </c>
    </row>
    <row r="16" spans="1:774" ht="29.5" thickBot="1" x14ac:dyDescent="0.4">
      <c r="B16" s="36">
        <v>32</v>
      </c>
      <c r="C16" s="1462" t="s">
        <v>17</v>
      </c>
      <c r="D16" s="1463"/>
      <c r="E16" s="8" t="s">
        <v>2236</v>
      </c>
      <c r="F16" s="8" t="s">
        <v>2236</v>
      </c>
      <c r="G16" s="1466" t="s">
        <v>2242</v>
      </c>
      <c r="H16" s="1467" t="s">
        <v>2243</v>
      </c>
      <c r="QA16" s="1463" t="s">
        <v>1502</v>
      </c>
      <c r="QB16" s="1463"/>
      <c r="QC16" s="1463" t="s">
        <v>1502</v>
      </c>
      <c r="QD16" s="29"/>
      <c r="QE16" s="1463" t="s">
        <v>1502</v>
      </c>
      <c r="QF16" s="1463" t="s">
        <v>1502</v>
      </c>
      <c r="QG16" s="29"/>
      <c r="QH16" s="6"/>
      <c r="RW16" s="1463" t="s">
        <v>1502</v>
      </c>
      <c r="RX16" s="1463" t="s">
        <v>1502</v>
      </c>
      <c r="RY16" s="1463" t="s">
        <v>1502</v>
      </c>
      <c r="RZ16" s="29"/>
      <c r="SA16" s="1482" t="s">
        <v>1502</v>
      </c>
      <c r="SB16" s="1463" t="s">
        <v>1502</v>
      </c>
      <c r="SD16" s="1463" t="s">
        <v>1502</v>
      </c>
      <c r="SE16" s="29"/>
      <c r="SF16" s="36"/>
      <c r="SG16" s="1463" t="s">
        <v>1502</v>
      </c>
      <c r="SH16" s="1148" t="s">
        <v>1502</v>
      </c>
      <c r="SI16" s="55" t="s">
        <v>1502</v>
      </c>
      <c r="SJ16" s="37" t="s">
        <v>1502</v>
      </c>
      <c r="SK16" s="6"/>
      <c r="TR16" s="1463" t="s">
        <v>1502</v>
      </c>
      <c r="TS16" s="1482"/>
      <c r="TT16" s="29"/>
      <c r="TU16" s="1463" t="s">
        <v>1502</v>
      </c>
      <c r="TV16" s="1463" t="s">
        <v>1502</v>
      </c>
      <c r="TW16" s="1463" t="s">
        <v>1502</v>
      </c>
      <c r="TX16" s="1463" t="s">
        <v>1502</v>
      </c>
      <c r="TY16" s="29"/>
      <c r="TZ16" s="1463">
        <f t="shared" si="81"/>
        <v>0</v>
      </c>
      <c r="UA16" s="29"/>
      <c r="UB16" s="36" t="s">
        <v>1502</v>
      </c>
      <c r="UC16" s="36" t="s">
        <v>1502</v>
      </c>
      <c r="UD16" s="1148"/>
      <c r="UE16" s="36" t="s">
        <v>1502</v>
      </c>
      <c r="UF16" s="36" t="s">
        <v>1502</v>
      </c>
      <c r="UG16" s="37" t="s">
        <v>1502</v>
      </c>
      <c r="UH16" s="6"/>
      <c r="WN16" s="59">
        <v>14</v>
      </c>
      <c r="WO16" s="36">
        <v>14.58</v>
      </c>
      <c r="WP16" s="36">
        <v>14.58</v>
      </c>
      <c r="WQ16" s="36">
        <f t="shared" si="175"/>
        <v>14</v>
      </c>
      <c r="WR16" s="10"/>
      <c r="WS16" s="10">
        <v>14.41</v>
      </c>
      <c r="WT16" s="1482">
        <v>14.36</v>
      </c>
      <c r="WU16" s="1482">
        <v>14.34</v>
      </c>
      <c r="WV16" s="10">
        <f t="shared" si="95"/>
        <v>14</v>
      </c>
      <c r="WW16" s="29">
        <v>14.22</v>
      </c>
      <c r="WX16" s="10">
        <f t="shared" si="165"/>
        <v>14</v>
      </c>
      <c r="WY16" s="10"/>
      <c r="WZ16" s="10">
        <v>10.54</v>
      </c>
      <c r="XA16" s="36">
        <v>14.85</v>
      </c>
      <c r="XB16" s="1148">
        <f t="shared" si="96"/>
        <v>14</v>
      </c>
      <c r="XC16" s="36"/>
      <c r="XD16" s="36">
        <v>14.3</v>
      </c>
      <c r="XE16" s="1148">
        <f t="shared" si="176"/>
        <v>14</v>
      </c>
      <c r="XF16" s="1148"/>
      <c r="XG16" s="1148">
        <v>14.85</v>
      </c>
      <c r="XH16" s="36">
        <v>14.3</v>
      </c>
      <c r="XI16" s="36">
        <f t="shared" si="97"/>
        <v>14</v>
      </c>
      <c r="XJ16" s="59"/>
      <c r="XK16" s="59"/>
      <c r="XL16" s="6">
        <f t="shared" si="98"/>
        <v>-1</v>
      </c>
      <c r="XM16" s="6">
        <f t="shared" si="99"/>
        <v>-1</v>
      </c>
      <c r="XU16" s="1463" t="s">
        <v>1502</v>
      </c>
      <c r="XV16" s="47"/>
      <c r="XW16" s="36" t="s">
        <v>1502</v>
      </c>
      <c r="XX16" s="59" t="s">
        <v>1502</v>
      </c>
      <c r="XY16" s="36" t="s">
        <v>1502</v>
      </c>
      <c r="XZ16" s="47"/>
      <c r="YA16" s="36" t="s">
        <v>1502</v>
      </c>
      <c r="YB16" s="29"/>
      <c r="YC16" s="1475" t="s">
        <v>1502</v>
      </c>
      <c r="YD16" s="1475" t="s">
        <v>1502</v>
      </c>
      <c r="YE16" s="1148"/>
      <c r="YF16" s="36" t="s">
        <v>1502</v>
      </c>
      <c r="YG16" s="36" t="s">
        <v>1502</v>
      </c>
      <c r="YH16" s="36" t="s">
        <v>1502</v>
      </c>
      <c r="YI16" s="36" t="s">
        <v>1502</v>
      </c>
      <c r="YJ16" s="36" t="s">
        <v>1502</v>
      </c>
      <c r="YK16" s="36" t="s">
        <v>1502</v>
      </c>
      <c r="YL16" s="6"/>
      <c r="YR16" s="1463" t="s">
        <v>1502</v>
      </c>
      <c r="YS16" s="1463" t="s">
        <v>1502</v>
      </c>
      <c r="YT16" s="1475"/>
      <c r="YU16" s="1463" t="s">
        <v>1502</v>
      </c>
      <c r="YV16" s="29"/>
      <c r="YW16" s="1463" t="s">
        <v>1502</v>
      </c>
      <c r="YX16" s="36" t="s">
        <v>1502</v>
      </c>
      <c r="YY16" s="29" t="s">
        <v>1502</v>
      </c>
      <c r="YZ16" s="59" t="s">
        <v>1502</v>
      </c>
      <c r="ZA16" s="36" t="s">
        <v>1502</v>
      </c>
      <c r="ZB16" s="59" t="s">
        <v>1502</v>
      </c>
      <c r="ZC16" s="1148" t="s">
        <v>1502</v>
      </c>
      <c r="ZD16" s="36" t="s">
        <v>1502</v>
      </c>
      <c r="ZE16" s="36" t="s">
        <v>1502</v>
      </c>
      <c r="ZF16" s="36" t="s">
        <v>1502</v>
      </c>
      <c r="ZG16" s="36" t="s">
        <v>1502</v>
      </c>
      <c r="ZH16" s="36" t="s">
        <v>1502</v>
      </c>
      <c r="ZI16" s="36" t="s">
        <v>1502</v>
      </c>
      <c r="ZJ16" s="6"/>
      <c r="ZQ16" s="1475">
        <v>14</v>
      </c>
      <c r="ZR16" s="1492">
        <v>14</v>
      </c>
      <c r="ZS16" s="36">
        <f t="shared" si="114"/>
        <v>14</v>
      </c>
      <c r="ZT16" s="29">
        <v>13</v>
      </c>
      <c r="ZU16" s="10">
        <f t="shared" si="115"/>
        <v>13</v>
      </c>
      <c r="ZV16" s="10">
        <v>13.4</v>
      </c>
      <c r="ZW16" s="36">
        <f t="shared" si="116"/>
        <v>13</v>
      </c>
      <c r="ZX16" s="29">
        <v>13.5</v>
      </c>
      <c r="ZY16" s="1148">
        <f t="shared" si="117"/>
        <v>13</v>
      </c>
      <c r="ZZ16" s="36">
        <v>13.53</v>
      </c>
      <c r="AAA16" s="36">
        <f t="shared" si="173"/>
        <v>13</v>
      </c>
      <c r="AAB16" s="1148">
        <v>13.39</v>
      </c>
      <c r="AAC16" s="36">
        <v>13.53</v>
      </c>
      <c r="AAD16" s="36">
        <f t="shared" si="118"/>
        <v>13</v>
      </c>
      <c r="AAE16" s="36"/>
      <c r="AAF16" s="678">
        <f t="shared" si="119"/>
        <v>-1</v>
      </c>
      <c r="AAG16" s="59"/>
      <c r="AAJ16" s="1475" t="s">
        <v>1502</v>
      </c>
      <c r="AAK16" s="1482"/>
      <c r="AAL16" s="1492"/>
      <c r="AAM16" s="10" t="s">
        <v>1502</v>
      </c>
      <c r="AAN16" s="29" t="s">
        <v>1502</v>
      </c>
      <c r="AAO16" s="10" t="s">
        <v>1502</v>
      </c>
      <c r="AAQ16" s="36"/>
      <c r="AAR16" s="37"/>
      <c r="AAS16" s="14">
        <f t="shared" si="123"/>
        <v>0</v>
      </c>
      <c r="AAU16" s="10"/>
      <c r="AAV16" s="36" t="s">
        <v>1502</v>
      </c>
      <c r="AAW16" s="1148"/>
      <c r="AAX16" s="36" t="s">
        <v>1502</v>
      </c>
      <c r="AAY16" s="36" t="s">
        <v>1502</v>
      </c>
      <c r="AAZ16" s="1148" t="s">
        <v>1502</v>
      </c>
      <c r="ABA16" s="55" t="s">
        <v>1502</v>
      </c>
      <c r="ABB16" s="36" t="s">
        <v>1502</v>
      </c>
      <c r="ABC16" s="36" t="s">
        <v>1502</v>
      </c>
      <c r="ABD16" s="36"/>
      <c r="ABE16" s="678"/>
      <c r="ABF16" s="1148">
        <v>11.56</v>
      </c>
      <c r="ABG16" s="1148">
        <f t="shared" si="167"/>
        <v>11.56</v>
      </c>
      <c r="ABH16" s="1148">
        <v>11.45</v>
      </c>
      <c r="ABI16" s="1148">
        <v>11.56</v>
      </c>
      <c r="ABJ16" s="36">
        <f t="shared" si="127"/>
        <v>11.56</v>
      </c>
      <c r="ABK16" s="36"/>
      <c r="ABL16" s="678">
        <f t="shared" si="128"/>
        <v>-1</v>
      </c>
      <c r="ABM16" s="1148">
        <v>11.43</v>
      </c>
      <c r="ABN16" s="1148">
        <f t="shared" si="168"/>
        <v>11.43</v>
      </c>
      <c r="ABO16" s="36">
        <v>11.67</v>
      </c>
      <c r="ABP16" s="59">
        <v>11.91</v>
      </c>
      <c r="ABQ16" s="1148">
        <v>11.43</v>
      </c>
      <c r="ABR16" s="36">
        <f t="shared" si="129"/>
        <v>11.43</v>
      </c>
      <c r="ABS16" s="36"/>
      <c r="ABT16" s="678">
        <f t="shared" si="130"/>
        <v>-1</v>
      </c>
      <c r="ABU16" s="36">
        <v>11.24</v>
      </c>
      <c r="ABV16" s="1148">
        <f t="shared" si="131"/>
        <v>11.24</v>
      </c>
      <c r="ABW16" s="36">
        <v>11.43</v>
      </c>
      <c r="ABX16" s="36">
        <v>11.24</v>
      </c>
      <c r="ABY16" s="59">
        <f t="shared" si="132"/>
        <v>11.24</v>
      </c>
      <c r="ABZ16" s="59">
        <v>11.34</v>
      </c>
      <c r="ACA16" s="678">
        <f t="shared" si="133"/>
        <v>8.8967971530248789E-3</v>
      </c>
      <c r="ACB16" s="10"/>
      <c r="ACC16" s="14"/>
      <c r="ACJ16" s="10"/>
      <c r="ACN16" s="12"/>
      <c r="ACO16" s="12"/>
      <c r="ACP16" s="12"/>
      <c r="ACQ16" s="10" t="str">
        <f t="shared" si="13"/>
        <v>3. Missing baseline</v>
      </c>
      <c r="ACR16" s="1569" t="str">
        <f t="shared" si="14"/>
        <v>3. Missing baseline</v>
      </c>
      <c r="ACS16" s="1475" t="str">
        <f t="shared" si="15"/>
        <v>4.Blocker/Not Executed</v>
      </c>
      <c r="ACT16" s="1612" t="str">
        <f t="shared" si="134"/>
        <v>4.Blocker/Not Executed</v>
      </c>
    </row>
    <row r="17" spans="2:774" ht="29.5" thickBot="1" x14ac:dyDescent="0.4">
      <c r="B17" s="40">
        <v>33</v>
      </c>
      <c r="C17" s="997" t="s">
        <v>17</v>
      </c>
      <c r="D17" s="40"/>
      <c r="E17" s="345" t="s">
        <v>2244</v>
      </c>
      <c r="F17" s="345" t="s">
        <v>2244</v>
      </c>
      <c r="G17" s="1468" t="s">
        <v>2245</v>
      </c>
      <c r="H17" s="1469" t="s">
        <v>2246</v>
      </c>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63"/>
      <c r="BG17" s="63"/>
      <c r="BH17" s="63"/>
      <c r="BI17" s="63"/>
      <c r="BJ17" s="63"/>
      <c r="BK17" s="63"/>
      <c r="BL17" s="63"/>
      <c r="BM17" s="63"/>
      <c r="BN17" s="63"/>
      <c r="BO17" s="63"/>
      <c r="BP17" s="63"/>
      <c r="BQ17" s="63"/>
      <c r="BR17" s="63"/>
      <c r="BS17" s="63"/>
      <c r="BT17" s="63"/>
      <c r="BU17" s="63"/>
      <c r="BV17" s="63"/>
      <c r="BW17" s="63"/>
      <c r="BX17" s="63"/>
      <c r="BY17" s="63"/>
      <c r="BZ17" s="63"/>
      <c r="CA17" s="63"/>
      <c r="CB17" s="63"/>
      <c r="CC17" s="63"/>
      <c r="CD17" s="63"/>
      <c r="CE17" s="63"/>
      <c r="CF17" s="63"/>
      <c r="CG17" s="63"/>
      <c r="CH17" s="63"/>
      <c r="CI17" s="63"/>
      <c r="CJ17" s="63"/>
      <c r="CK17" s="63"/>
      <c r="CL17" s="63"/>
      <c r="CM17" s="63"/>
      <c r="CN17" s="63"/>
      <c r="CO17" s="63"/>
      <c r="CP17" s="63"/>
      <c r="CQ17" s="63"/>
      <c r="CR17" s="63"/>
      <c r="CS17" s="63"/>
      <c r="CT17" s="63"/>
      <c r="CU17" s="63"/>
      <c r="CV17" s="63"/>
      <c r="CW17" s="63"/>
      <c r="CX17" s="63"/>
      <c r="CY17" s="63"/>
      <c r="CZ17" s="63"/>
      <c r="DA17" s="63"/>
      <c r="DB17" s="63"/>
      <c r="DC17" s="63"/>
      <c r="DD17" s="63"/>
      <c r="DE17" s="63"/>
      <c r="DF17" s="63"/>
      <c r="DG17" s="63"/>
      <c r="DH17" s="63"/>
      <c r="DI17" s="63"/>
      <c r="DJ17" s="63"/>
      <c r="DK17" s="63"/>
      <c r="DL17" s="63"/>
      <c r="DM17" s="35"/>
      <c r="DN17" s="35"/>
      <c r="DO17" s="35"/>
      <c r="DP17" s="35"/>
      <c r="DQ17" s="35"/>
      <c r="DR17" s="35"/>
      <c r="DS17" s="35"/>
      <c r="DT17" s="35"/>
      <c r="DU17" s="35"/>
      <c r="DV17" s="35"/>
      <c r="DW17" s="35"/>
      <c r="DX17" s="35"/>
      <c r="DY17" s="35"/>
      <c r="DZ17" s="35"/>
      <c r="EA17" s="35"/>
      <c r="EB17" s="63"/>
      <c r="EC17" s="63"/>
      <c r="ED17" s="63"/>
      <c r="EE17" s="63"/>
      <c r="EF17" s="63"/>
      <c r="EG17" s="63"/>
      <c r="EH17" s="63"/>
      <c r="EI17" s="63"/>
      <c r="EJ17" s="63"/>
      <c r="EK17" s="63"/>
      <c r="EL17" s="63"/>
      <c r="EM17" s="63"/>
      <c r="EN17" s="63"/>
      <c r="EO17" s="63"/>
      <c r="EP17" s="63"/>
      <c r="EQ17" s="63"/>
      <c r="ER17" s="63"/>
      <c r="ES17" s="63"/>
      <c r="ET17" s="63"/>
      <c r="EU17" s="63"/>
      <c r="EV17" s="63"/>
      <c r="EW17" s="63"/>
      <c r="EX17" s="63"/>
      <c r="EY17" s="63"/>
      <c r="EZ17" s="63"/>
      <c r="FA17" s="63"/>
      <c r="FB17" s="63"/>
      <c r="FC17" s="63"/>
      <c r="FD17" s="63"/>
      <c r="FE17" s="63"/>
      <c r="FF17" s="63"/>
      <c r="FG17" s="63"/>
      <c r="FH17" s="63"/>
      <c r="FI17" s="35"/>
      <c r="FJ17" s="35"/>
      <c r="FK17" s="35"/>
      <c r="FL17" s="35"/>
      <c r="FM17" s="35"/>
      <c r="FN17" s="35"/>
      <c r="FO17" s="35"/>
      <c r="FP17" s="35"/>
      <c r="FQ17" s="35"/>
      <c r="FR17" s="35"/>
      <c r="FS17" s="35"/>
      <c r="FT17" s="35"/>
      <c r="FU17" s="35"/>
      <c r="FV17" s="63"/>
      <c r="FW17" s="63"/>
      <c r="FX17" s="63"/>
      <c r="FY17" s="63"/>
      <c r="FZ17" s="63"/>
      <c r="GA17" s="63"/>
      <c r="GB17" s="63"/>
      <c r="GC17" s="63"/>
      <c r="GD17" s="63"/>
      <c r="GE17" s="63"/>
      <c r="GF17" s="63"/>
      <c r="GG17" s="63"/>
      <c r="GH17" s="63"/>
      <c r="GI17" s="63"/>
      <c r="GJ17" s="63"/>
      <c r="GK17" s="63"/>
      <c r="GL17" s="63"/>
      <c r="GM17" s="63"/>
      <c r="GN17" s="63"/>
      <c r="GO17" s="63"/>
      <c r="GP17" s="63"/>
      <c r="GQ17" s="63"/>
      <c r="GR17" s="63"/>
      <c r="GS17" s="63"/>
      <c r="GT17" s="63"/>
      <c r="GU17" s="63"/>
      <c r="GV17" s="63"/>
      <c r="GW17" s="63"/>
      <c r="GX17" s="63"/>
      <c r="GY17" s="63"/>
      <c r="GZ17" s="63"/>
      <c r="HA17" s="63"/>
      <c r="HB17" s="35"/>
      <c r="HC17" s="35"/>
      <c r="HD17" s="35"/>
      <c r="HE17" s="35"/>
      <c r="HF17" s="35"/>
      <c r="HG17" s="35"/>
      <c r="HH17" s="35"/>
      <c r="HI17" s="35"/>
      <c r="HJ17" s="35"/>
      <c r="HK17" s="35"/>
      <c r="HL17" s="35"/>
      <c r="HM17" s="35"/>
      <c r="HN17" s="35"/>
      <c r="HO17" s="35"/>
      <c r="HP17" s="35"/>
      <c r="HQ17" s="35"/>
      <c r="HR17" s="63"/>
      <c r="HS17" s="63"/>
      <c r="HT17" s="63"/>
      <c r="HU17" s="63"/>
      <c r="HV17" s="63"/>
      <c r="HW17" s="63"/>
      <c r="HX17" s="63"/>
      <c r="HY17" s="63"/>
      <c r="HZ17" s="63"/>
      <c r="IA17" s="63"/>
      <c r="IB17" s="63"/>
      <c r="IC17" s="63"/>
      <c r="ID17" s="63"/>
      <c r="IE17" s="63"/>
      <c r="IF17" s="63"/>
      <c r="IG17" s="63"/>
      <c r="IH17" s="63"/>
      <c r="II17" s="63"/>
      <c r="IJ17" s="63"/>
      <c r="IK17" s="63"/>
      <c r="IL17" s="63"/>
      <c r="IM17" s="63"/>
      <c r="IN17" s="63"/>
      <c r="IO17" s="63"/>
      <c r="IP17" s="63"/>
      <c r="IQ17" s="63"/>
      <c r="IR17" s="63"/>
      <c r="IS17" s="63"/>
      <c r="IT17" s="63"/>
      <c r="IU17" s="63"/>
      <c r="IV17" s="63"/>
      <c r="IW17" s="63"/>
      <c r="IX17" s="63"/>
      <c r="IY17" s="63"/>
      <c r="IZ17" s="35"/>
      <c r="JA17" s="35"/>
      <c r="JB17" s="35"/>
      <c r="JC17" s="35"/>
      <c r="JD17" s="35"/>
      <c r="JE17" s="35"/>
      <c r="JF17" s="35"/>
      <c r="JG17" s="35"/>
      <c r="JH17" s="35"/>
      <c r="JI17" s="35"/>
      <c r="JJ17" s="35"/>
      <c r="JK17" s="35"/>
      <c r="JL17" s="35"/>
      <c r="JM17" s="35"/>
      <c r="JN17" s="35"/>
      <c r="JO17" s="35"/>
      <c r="JP17" s="63"/>
      <c r="JQ17" s="63"/>
      <c r="JR17" s="63"/>
      <c r="JS17" s="63"/>
      <c r="JT17" s="63"/>
      <c r="JU17" s="63"/>
      <c r="JV17" s="63"/>
      <c r="JW17" s="63"/>
      <c r="JX17" s="63"/>
      <c r="JY17" s="63"/>
      <c r="JZ17" s="63"/>
      <c r="KA17" s="63"/>
      <c r="KB17" s="63"/>
      <c r="KC17" s="63"/>
      <c r="KD17" s="63"/>
      <c r="KE17" s="63"/>
      <c r="KF17" s="63"/>
      <c r="KG17" s="63"/>
      <c r="KH17" s="63"/>
      <c r="KI17" s="63"/>
      <c r="KJ17" s="63"/>
      <c r="KK17" s="63"/>
      <c r="KL17" s="63"/>
      <c r="KM17" s="63"/>
      <c r="KN17" s="63"/>
      <c r="KO17" s="63"/>
      <c r="KP17" s="63"/>
      <c r="KQ17" s="63"/>
      <c r="KR17" s="63"/>
      <c r="KS17" s="63"/>
      <c r="KT17" s="63"/>
      <c r="KU17" s="63"/>
      <c r="KV17" s="63"/>
      <c r="KW17" s="63"/>
      <c r="KX17" s="63"/>
      <c r="KY17" s="63"/>
      <c r="KZ17" s="63"/>
      <c r="LA17" s="63"/>
      <c r="LB17" s="63"/>
      <c r="LC17" s="63"/>
      <c r="LD17" s="63"/>
      <c r="LE17" s="63"/>
      <c r="LF17" s="63"/>
      <c r="LG17" s="63"/>
      <c r="LH17" s="63"/>
      <c r="LI17" s="63"/>
      <c r="LJ17" s="63"/>
      <c r="LK17" s="63"/>
      <c r="LL17" s="63"/>
      <c r="LM17" s="63"/>
      <c r="LN17" s="63"/>
      <c r="LO17" s="63"/>
      <c r="LP17" s="63"/>
      <c r="LQ17" s="63"/>
      <c r="LR17" s="63"/>
      <c r="LS17" s="63"/>
      <c r="LT17" s="63"/>
      <c r="LU17" s="63"/>
      <c r="LV17" s="35"/>
      <c r="LW17" s="35"/>
      <c r="LX17" s="35"/>
      <c r="LY17" s="35"/>
      <c r="LZ17" s="35"/>
      <c r="MA17" s="35"/>
      <c r="MB17" s="35"/>
      <c r="MC17" s="35"/>
      <c r="MD17" s="35"/>
      <c r="ME17" s="35"/>
      <c r="MF17" s="35"/>
      <c r="MG17" s="35"/>
      <c r="MH17" s="35"/>
      <c r="MI17" s="63"/>
      <c r="MJ17" s="63"/>
      <c r="MK17" s="63"/>
      <c r="ML17" s="63"/>
      <c r="MM17" s="63"/>
      <c r="MN17" s="63"/>
      <c r="MO17" s="63"/>
      <c r="MP17" s="63"/>
      <c r="MQ17" s="63"/>
      <c r="MR17" s="63"/>
      <c r="MS17" s="63"/>
      <c r="MT17" s="63"/>
      <c r="MU17" s="63"/>
      <c r="MV17" s="63"/>
      <c r="MW17" s="63"/>
      <c r="MX17" s="63"/>
      <c r="MY17" s="63"/>
      <c r="MZ17" s="63"/>
      <c r="NA17" s="63"/>
      <c r="NB17" s="63"/>
      <c r="NC17" s="63"/>
      <c r="ND17" s="63"/>
      <c r="NE17" s="63"/>
      <c r="NF17" s="63"/>
      <c r="NG17" s="63"/>
      <c r="NH17" s="63"/>
      <c r="NI17" s="63"/>
      <c r="NJ17" s="63"/>
      <c r="NK17" s="63"/>
      <c r="NL17" s="63"/>
      <c r="NM17" s="63"/>
      <c r="NN17" s="63"/>
      <c r="NO17" s="63"/>
      <c r="NP17" s="63"/>
      <c r="NQ17" s="63"/>
      <c r="NR17" s="63"/>
      <c r="NS17" s="63"/>
      <c r="NT17" s="63"/>
      <c r="NU17" s="63"/>
      <c r="NV17" s="63"/>
      <c r="NW17" s="63"/>
      <c r="NX17" s="63"/>
      <c r="NY17" s="63"/>
      <c r="NZ17" s="63"/>
      <c r="OA17" s="63"/>
      <c r="OB17" s="63"/>
      <c r="OC17" s="63"/>
      <c r="OD17" s="63"/>
      <c r="OE17" s="63"/>
      <c r="OF17" s="63"/>
      <c r="OG17" s="63"/>
      <c r="OH17" s="63"/>
      <c r="OI17" s="63"/>
      <c r="OJ17" s="63"/>
      <c r="OK17" s="63"/>
      <c r="OL17" s="63"/>
      <c r="OM17" s="63"/>
      <c r="ON17" s="35"/>
      <c r="OO17" s="35"/>
      <c r="OP17" s="35"/>
      <c r="OQ17" s="35"/>
      <c r="OR17" s="35"/>
      <c r="OS17" s="35"/>
      <c r="OT17" s="35"/>
      <c r="OU17" s="35"/>
      <c r="OV17" s="35"/>
      <c r="OW17" s="35"/>
      <c r="OX17" s="35"/>
      <c r="OY17" s="35"/>
      <c r="OZ17" s="35"/>
      <c r="PA17" s="35"/>
      <c r="PB17" s="35"/>
      <c r="PC17" s="35"/>
      <c r="PD17" s="35"/>
      <c r="PE17" s="63"/>
      <c r="PF17" s="63"/>
      <c r="PG17" s="63"/>
      <c r="PH17" s="63"/>
      <c r="PI17" s="63"/>
      <c r="PJ17" s="63"/>
      <c r="PK17" s="63"/>
      <c r="PL17" s="63"/>
      <c r="PM17" s="63"/>
      <c r="PN17" s="63"/>
      <c r="PO17" s="63"/>
      <c r="PP17" s="63"/>
      <c r="PQ17" s="63"/>
      <c r="PR17" s="63"/>
      <c r="PS17" s="63"/>
      <c r="PT17" s="63"/>
      <c r="PU17" s="63"/>
      <c r="PV17" s="63"/>
      <c r="PW17" s="63"/>
      <c r="PX17" s="63"/>
      <c r="PY17" s="63"/>
      <c r="PZ17" s="63"/>
      <c r="QA17" s="40" t="s">
        <v>1502</v>
      </c>
      <c r="QB17" s="40"/>
      <c r="QC17" s="40" t="s">
        <v>1502</v>
      </c>
      <c r="QD17" s="40"/>
      <c r="QE17" s="40" t="s">
        <v>1502</v>
      </c>
      <c r="QF17" s="40" t="s">
        <v>1502</v>
      </c>
      <c r="QG17" s="40"/>
      <c r="QH17" s="5"/>
      <c r="QI17" s="63"/>
      <c r="QJ17" s="63"/>
      <c r="QK17" s="63"/>
      <c r="QL17" s="63"/>
      <c r="QM17" s="35"/>
      <c r="QN17" s="35"/>
      <c r="QO17" s="35"/>
      <c r="QP17" s="35"/>
      <c r="QQ17" s="35"/>
      <c r="QR17" s="35"/>
      <c r="QS17" s="35"/>
      <c r="QT17" s="35"/>
      <c r="QU17" s="35"/>
      <c r="QV17" s="35"/>
      <c r="QW17" s="35"/>
      <c r="QX17" s="35"/>
      <c r="QY17" s="35"/>
      <c r="QZ17" s="63"/>
      <c r="RA17" s="63"/>
      <c r="RB17" s="63"/>
      <c r="RC17" s="63"/>
      <c r="RD17" s="63"/>
      <c r="RE17" s="63"/>
      <c r="RF17" s="63"/>
      <c r="RG17" s="63"/>
      <c r="RH17" s="63"/>
      <c r="RI17" s="63"/>
      <c r="RJ17" s="63"/>
      <c r="RK17" s="63"/>
      <c r="RL17" s="63"/>
      <c r="RM17" s="63"/>
      <c r="RN17" s="63"/>
      <c r="RO17" s="63"/>
      <c r="RP17" s="63"/>
      <c r="RQ17" s="63"/>
      <c r="RR17" s="63"/>
      <c r="RS17" s="63"/>
      <c r="RT17" s="63"/>
      <c r="RU17" s="63"/>
      <c r="RV17" s="63"/>
      <c r="RW17" s="40" t="s">
        <v>1502</v>
      </c>
      <c r="RX17" s="40" t="s">
        <v>1502</v>
      </c>
      <c r="RY17" s="40" t="s">
        <v>1502</v>
      </c>
      <c r="RZ17" s="40"/>
      <c r="SA17" s="40" t="s">
        <v>1502</v>
      </c>
      <c r="SB17" s="40" t="s">
        <v>1502</v>
      </c>
      <c r="SC17" s="40"/>
      <c r="SD17" s="40" t="s">
        <v>1502</v>
      </c>
      <c r="SE17" s="40"/>
      <c r="SF17" s="40"/>
      <c r="SG17" s="40" t="s">
        <v>1502</v>
      </c>
      <c r="SH17" s="69" t="s">
        <v>1502</v>
      </c>
      <c r="SI17" s="40" t="s">
        <v>1502</v>
      </c>
      <c r="SJ17" s="46" t="s">
        <v>1502</v>
      </c>
      <c r="SK17" s="5"/>
      <c r="SL17" s="63"/>
      <c r="SM17" s="63"/>
      <c r="SN17" s="63"/>
      <c r="SO17" s="63"/>
      <c r="SP17" s="63"/>
      <c r="SQ17" s="63"/>
      <c r="SR17" s="63"/>
      <c r="SS17" s="63"/>
      <c r="ST17" s="63"/>
      <c r="SU17" s="63"/>
      <c r="SV17" s="63"/>
      <c r="SW17" s="63"/>
      <c r="SX17" s="63"/>
      <c r="SY17" s="63"/>
      <c r="SZ17" s="63"/>
      <c r="TA17" s="63"/>
      <c r="TB17" s="63"/>
      <c r="TC17" s="63"/>
      <c r="TD17" s="63"/>
      <c r="TE17" s="63"/>
      <c r="TF17" s="63"/>
      <c r="TG17" s="63"/>
      <c r="TH17" s="63"/>
      <c r="TI17" s="63"/>
      <c r="TJ17" s="63"/>
      <c r="TK17" s="63"/>
      <c r="TL17" s="63"/>
      <c r="TM17" s="63"/>
      <c r="TN17" s="63"/>
      <c r="TO17" s="63"/>
      <c r="TP17" s="63"/>
      <c r="TQ17" s="63"/>
      <c r="TR17" s="40" t="s">
        <v>1502</v>
      </c>
      <c r="TS17" s="40"/>
      <c r="TT17" s="40"/>
      <c r="TU17" s="40" t="s">
        <v>1502</v>
      </c>
      <c r="TV17" s="40" t="s">
        <v>1502</v>
      </c>
      <c r="TW17" s="40" t="s">
        <v>1502</v>
      </c>
      <c r="TX17" s="40" t="s">
        <v>1502</v>
      </c>
      <c r="TY17" s="40"/>
      <c r="TZ17" s="40">
        <f t="shared" si="81"/>
        <v>0</v>
      </c>
      <c r="UA17" s="40"/>
      <c r="UB17" s="40" t="s">
        <v>1502</v>
      </c>
      <c r="UC17" s="40" t="s">
        <v>1502</v>
      </c>
      <c r="UD17" s="69"/>
      <c r="UE17" s="40" t="s">
        <v>1502</v>
      </c>
      <c r="UF17" s="40" t="s">
        <v>1502</v>
      </c>
      <c r="UG17" s="46" t="s">
        <v>1502</v>
      </c>
      <c r="UH17" s="5"/>
      <c r="UI17" s="63"/>
      <c r="UJ17" s="63"/>
      <c r="UK17" s="63"/>
      <c r="UL17" s="63"/>
      <c r="UM17" s="63"/>
      <c r="UN17" s="63"/>
      <c r="UO17" s="63"/>
      <c r="UP17" s="63"/>
      <c r="UQ17" s="63"/>
      <c r="UR17" s="63"/>
      <c r="US17" s="63"/>
      <c r="UT17" s="63"/>
      <c r="UU17" s="63"/>
      <c r="UV17" s="63"/>
      <c r="UW17" s="63"/>
      <c r="UX17" s="63"/>
      <c r="UY17" s="63"/>
      <c r="UZ17" s="63"/>
      <c r="VA17" s="63"/>
      <c r="VB17" s="63"/>
      <c r="VC17" s="63"/>
      <c r="VD17" s="63"/>
      <c r="VE17" s="63"/>
      <c r="VF17" s="63"/>
      <c r="VG17" s="63"/>
      <c r="VH17" s="63"/>
      <c r="VI17" s="63"/>
      <c r="VJ17" s="63"/>
      <c r="VK17" s="63"/>
      <c r="VL17" s="63"/>
      <c r="VM17" s="63"/>
      <c r="VN17" s="63"/>
      <c r="VO17" s="63"/>
      <c r="VP17" s="63"/>
      <c r="VQ17" s="63"/>
      <c r="VR17" s="63"/>
      <c r="VS17" s="63"/>
      <c r="VT17" s="63"/>
      <c r="VU17" s="63"/>
      <c r="VV17" s="63"/>
      <c r="VW17" s="63"/>
      <c r="VX17" s="63"/>
      <c r="VY17" s="63"/>
      <c r="VZ17" s="63"/>
      <c r="WA17" s="63"/>
      <c r="WB17" s="63"/>
      <c r="WC17" s="63"/>
      <c r="WD17" s="63"/>
      <c r="WE17" s="63"/>
      <c r="WF17" s="63"/>
      <c r="WG17" s="63"/>
      <c r="WH17" s="63"/>
      <c r="WI17" s="63"/>
      <c r="WJ17" s="63"/>
      <c r="WK17" s="63"/>
      <c r="WL17" s="63"/>
      <c r="WM17" s="63"/>
      <c r="WN17" s="69">
        <v>9</v>
      </c>
      <c r="WO17" s="40"/>
      <c r="WP17" s="40">
        <v>9.1999999999999993</v>
      </c>
      <c r="WQ17" s="40">
        <f t="shared" si="175"/>
        <v>9</v>
      </c>
      <c r="WR17" s="9"/>
      <c r="WS17" s="9">
        <v>9.1</v>
      </c>
      <c r="WT17" s="40" t="s">
        <v>1502</v>
      </c>
      <c r="WU17" s="40">
        <v>9</v>
      </c>
      <c r="WV17" s="9">
        <f t="shared" si="95"/>
        <v>9</v>
      </c>
      <c r="WW17" s="40">
        <v>9.1999999999999993</v>
      </c>
      <c r="WX17" s="9">
        <f t="shared" si="165"/>
        <v>9</v>
      </c>
      <c r="WY17" s="9"/>
      <c r="WZ17" s="9" t="s">
        <v>1159</v>
      </c>
      <c r="XA17" s="40">
        <v>9</v>
      </c>
      <c r="XB17" s="69">
        <f t="shared" si="96"/>
        <v>9</v>
      </c>
      <c r="XC17" s="40"/>
      <c r="XD17" s="40">
        <v>9.1999999999999993</v>
      </c>
      <c r="XE17" s="69">
        <f t="shared" si="176"/>
        <v>9</v>
      </c>
      <c r="XF17" s="69"/>
      <c r="XG17" s="69">
        <v>9.33</v>
      </c>
      <c r="XH17" s="40">
        <v>9.1999999999999993</v>
      </c>
      <c r="XI17" s="40">
        <f t="shared" si="97"/>
        <v>9</v>
      </c>
      <c r="XJ17" s="69"/>
      <c r="XK17" s="69"/>
      <c r="XL17" s="5">
        <f t="shared" si="98"/>
        <v>-1</v>
      </c>
      <c r="XM17" s="5">
        <f t="shared" si="99"/>
        <v>-1</v>
      </c>
      <c r="XN17" s="63"/>
      <c r="XO17" s="63"/>
      <c r="XP17" s="63"/>
      <c r="XQ17" s="63"/>
      <c r="XR17" s="63"/>
      <c r="XS17" s="63"/>
      <c r="XT17" s="63"/>
      <c r="XU17" s="40" t="s">
        <v>1502</v>
      </c>
      <c r="XV17" s="48"/>
      <c r="XW17" s="40" t="s">
        <v>1502</v>
      </c>
      <c r="XX17" s="69" t="s">
        <v>1502</v>
      </c>
      <c r="XY17" s="69" t="s">
        <v>1502</v>
      </c>
      <c r="XZ17" s="48"/>
      <c r="YA17" s="46" t="s">
        <v>1502</v>
      </c>
      <c r="YB17" s="40"/>
      <c r="YC17" s="9" t="s">
        <v>1502</v>
      </c>
      <c r="YD17" s="9" t="s">
        <v>1502</v>
      </c>
      <c r="YE17" s="69"/>
      <c r="YF17" s="40" t="s">
        <v>1502</v>
      </c>
      <c r="YG17" s="40" t="s">
        <v>1502</v>
      </c>
      <c r="YH17" s="40" t="s">
        <v>1502</v>
      </c>
      <c r="YI17" s="40" t="s">
        <v>1502</v>
      </c>
      <c r="YJ17" s="40" t="s">
        <v>1502</v>
      </c>
      <c r="YK17" s="40" t="s">
        <v>1502</v>
      </c>
      <c r="YL17" s="5"/>
      <c r="YM17" s="63"/>
      <c r="YN17" s="63"/>
      <c r="YO17" s="63"/>
      <c r="YP17" s="63"/>
      <c r="YQ17" s="63"/>
      <c r="YR17" s="40" t="s">
        <v>1502</v>
      </c>
      <c r="YS17" s="40" t="s">
        <v>1502</v>
      </c>
      <c r="YT17" s="9"/>
      <c r="YU17" s="40" t="s">
        <v>1502</v>
      </c>
      <c r="YV17" s="40"/>
      <c r="YW17" s="40" t="s">
        <v>1502</v>
      </c>
      <c r="YX17" s="40" t="s">
        <v>1502</v>
      </c>
      <c r="YY17" s="69" t="s">
        <v>1502</v>
      </c>
      <c r="YZ17" s="69" t="s">
        <v>1502</v>
      </c>
      <c r="ZA17" s="40" t="s">
        <v>1502</v>
      </c>
      <c r="ZB17" s="69" t="s">
        <v>1502</v>
      </c>
      <c r="ZC17" s="69" t="s">
        <v>1502</v>
      </c>
      <c r="ZD17" s="40" t="s">
        <v>1502</v>
      </c>
      <c r="ZE17" s="40" t="s">
        <v>1502</v>
      </c>
      <c r="ZF17" s="40" t="s">
        <v>1502</v>
      </c>
      <c r="ZG17" s="40" t="s">
        <v>1502</v>
      </c>
      <c r="ZH17" s="40" t="s">
        <v>1502</v>
      </c>
      <c r="ZI17" s="40" t="s">
        <v>1502</v>
      </c>
      <c r="ZJ17" s="5"/>
      <c r="ZK17" s="63"/>
      <c r="ZL17" s="63"/>
      <c r="ZM17" s="63"/>
      <c r="ZN17" s="63"/>
      <c r="ZO17" s="63"/>
      <c r="ZP17" s="63"/>
      <c r="ZQ17" s="1307">
        <v>9</v>
      </c>
      <c r="ZR17" s="81">
        <v>9.4</v>
      </c>
      <c r="ZS17" s="40">
        <f t="shared" si="114"/>
        <v>9</v>
      </c>
      <c r="ZT17" s="46">
        <v>9</v>
      </c>
      <c r="ZU17" s="63">
        <f t="shared" si="115"/>
        <v>9</v>
      </c>
      <c r="ZV17" s="1307">
        <v>9.1999999999999993</v>
      </c>
      <c r="ZW17" s="46">
        <f t="shared" si="116"/>
        <v>9</v>
      </c>
      <c r="ZX17" s="35">
        <v>9</v>
      </c>
      <c r="ZY17" s="69">
        <f t="shared" si="117"/>
        <v>9</v>
      </c>
      <c r="ZZ17" s="40">
        <v>9.1999999999999993</v>
      </c>
      <c r="AAA17" s="40">
        <f t="shared" si="173"/>
        <v>9</v>
      </c>
      <c r="AAB17" s="69">
        <v>9.4</v>
      </c>
      <c r="AAC17" s="40">
        <v>9.1999999999999993</v>
      </c>
      <c r="AAD17" s="40">
        <f t="shared" si="118"/>
        <v>9</v>
      </c>
      <c r="AAE17" s="40"/>
      <c r="AAF17" s="677">
        <f t="shared" si="119"/>
        <v>-1</v>
      </c>
      <c r="AAG17" s="69"/>
      <c r="AAH17" s="35"/>
      <c r="AAI17" s="35"/>
      <c r="AAJ17" s="9" t="s">
        <v>1502</v>
      </c>
      <c r="AAK17" s="40"/>
      <c r="AAL17" s="81"/>
      <c r="AAM17" s="9" t="s">
        <v>1502</v>
      </c>
      <c r="AAN17" s="46" t="s">
        <v>1502</v>
      </c>
      <c r="AAO17" s="9" t="s">
        <v>1502</v>
      </c>
      <c r="AAP17" s="81"/>
      <c r="AAQ17" s="40"/>
      <c r="AAR17" s="46"/>
      <c r="AAS17" s="13">
        <f t="shared" si="123"/>
        <v>0</v>
      </c>
      <c r="AAT17" s="40"/>
      <c r="AAU17" s="9"/>
      <c r="AAV17" s="40" t="s">
        <v>1502</v>
      </c>
      <c r="AAW17" s="69"/>
      <c r="AAX17" s="40" t="s">
        <v>1502</v>
      </c>
      <c r="AAY17" s="40" t="s">
        <v>1502</v>
      </c>
      <c r="AAZ17" s="69" t="s">
        <v>1502</v>
      </c>
      <c r="ABA17" s="59" t="s">
        <v>1502</v>
      </c>
      <c r="ABB17" s="40" t="s">
        <v>1502</v>
      </c>
      <c r="ABC17" s="40" t="s">
        <v>1502</v>
      </c>
      <c r="ABD17" s="40"/>
      <c r="ABE17" s="677"/>
      <c r="ABF17" s="69">
        <v>9</v>
      </c>
      <c r="ABG17" s="69">
        <f t="shared" si="167"/>
        <v>9</v>
      </c>
      <c r="ABH17" s="69">
        <v>9</v>
      </c>
      <c r="ABI17" s="69">
        <v>9</v>
      </c>
      <c r="ABJ17" s="40">
        <f t="shared" si="127"/>
        <v>9</v>
      </c>
      <c r="ABK17" s="40"/>
      <c r="ABL17" s="677">
        <f t="shared" si="128"/>
        <v>-1</v>
      </c>
      <c r="ABM17" s="69">
        <v>9.1999999999999993</v>
      </c>
      <c r="ABN17" s="69">
        <f t="shared" si="168"/>
        <v>9.1999999999999993</v>
      </c>
      <c r="ABO17" s="40">
        <v>9.1999999999999993</v>
      </c>
      <c r="ABP17" s="69">
        <v>9.1999999999999993</v>
      </c>
      <c r="ABQ17" s="69">
        <v>9.1999999999999993</v>
      </c>
      <c r="ABR17" s="40">
        <f t="shared" si="129"/>
        <v>9.1999999999999993</v>
      </c>
      <c r="ABS17" s="40"/>
      <c r="ABT17" s="677">
        <f t="shared" si="130"/>
        <v>-1</v>
      </c>
      <c r="ABU17" s="40">
        <v>9</v>
      </c>
      <c r="ABV17" s="69">
        <f t="shared" si="131"/>
        <v>9</v>
      </c>
      <c r="ABW17" s="40">
        <v>9.1999999999999993</v>
      </c>
      <c r="ABX17" s="40">
        <v>9</v>
      </c>
      <c r="ABY17" s="69">
        <f t="shared" si="132"/>
        <v>9</v>
      </c>
      <c r="ABZ17" s="69"/>
      <c r="ACA17" s="677">
        <f t="shared" si="133"/>
        <v>-1</v>
      </c>
      <c r="ACB17" s="9"/>
      <c r="ACC17" s="13"/>
      <c r="ACD17" s="63"/>
      <c r="ACE17" s="63"/>
      <c r="ACF17" s="63"/>
      <c r="ACG17" s="63"/>
      <c r="ACH17" s="63"/>
      <c r="ACI17" s="63"/>
      <c r="ACJ17" s="9"/>
      <c r="ACK17" s="63"/>
      <c r="ACL17" s="63"/>
      <c r="ACM17" s="63"/>
      <c r="ACN17" s="81"/>
      <c r="ACO17" s="81"/>
      <c r="ACP17" s="81"/>
      <c r="ACQ17" s="9" t="str">
        <f t="shared" si="13"/>
        <v>3. Missing baseline</v>
      </c>
      <c r="ACR17" s="13" t="str">
        <f t="shared" si="14"/>
        <v>3. Missing baseline</v>
      </c>
      <c r="ACS17" s="9" t="str">
        <f t="shared" si="15"/>
        <v>4.Blocker/Not Executed</v>
      </c>
      <c r="ACT17" s="9" t="str">
        <f t="shared" si="134"/>
        <v>4.Blocker/Not Executed</v>
      </c>
    </row>
    <row r="18" spans="2:774" ht="29.5" thickBot="1" x14ac:dyDescent="0.4">
      <c r="B18" s="36">
        <v>34</v>
      </c>
      <c r="C18" s="1000" t="s">
        <v>17</v>
      </c>
      <c r="D18" s="36"/>
      <c r="E18" s="8" t="s">
        <v>2244</v>
      </c>
      <c r="F18" s="8" t="s">
        <v>2244</v>
      </c>
      <c r="G18" s="1470" t="s">
        <v>2245</v>
      </c>
      <c r="H18" s="1471" t="s">
        <v>2247</v>
      </c>
      <c r="QA18" s="36" t="s">
        <v>1502</v>
      </c>
      <c r="QB18" s="36"/>
      <c r="QC18" s="36" t="s">
        <v>1502</v>
      </c>
      <c r="QD18" s="36"/>
      <c r="QE18" s="36" t="s">
        <v>1502</v>
      </c>
      <c r="QF18" s="36" t="s">
        <v>1502</v>
      </c>
      <c r="QG18" s="36"/>
      <c r="QH18" s="6"/>
      <c r="RW18" s="36" t="s">
        <v>1502</v>
      </c>
      <c r="RX18" s="36" t="s">
        <v>1502</v>
      </c>
      <c r="RY18" s="36" t="s">
        <v>1502</v>
      </c>
      <c r="RZ18" s="36"/>
      <c r="SA18" s="36" t="s">
        <v>1502</v>
      </c>
      <c r="SB18" s="36" t="s">
        <v>1502</v>
      </c>
      <c r="SC18" s="36"/>
      <c r="SD18" s="36" t="s">
        <v>1502</v>
      </c>
      <c r="SE18" s="36"/>
      <c r="SF18" s="36"/>
      <c r="SG18" s="36" t="s">
        <v>1502</v>
      </c>
      <c r="SH18" s="59" t="s">
        <v>1502</v>
      </c>
      <c r="SI18" s="36" t="s">
        <v>1502</v>
      </c>
      <c r="SJ18" s="37" t="s">
        <v>1502</v>
      </c>
      <c r="SK18" s="6"/>
      <c r="TR18" s="36" t="s">
        <v>1502</v>
      </c>
      <c r="TS18" s="36"/>
      <c r="TT18" s="36"/>
      <c r="TU18" s="36" t="s">
        <v>1502</v>
      </c>
      <c r="TV18" s="36" t="s">
        <v>1502</v>
      </c>
      <c r="TW18" s="36" t="s">
        <v>1502</v>
      </c>
      <c r="TX18" s="36" t="s">
        <v>1502</v>
      </c>
      <c r="TY18" s="36"/>
      <c r="TZ18" s="36">
        <f t="shared" si="81"/>
        <v>0</v>
      </c>
      <c r="UA18" s="36"/>
      <c r="UB18" s="36" t="s">
        <v>1502</v>
      </c>
      <c r="UC18" s="36" t="s">
        <v>1502</v>
      </c>
      <c r="UD18" s="59"/>
      <c r="UE18" s="36" t="s">
        <v>1502</v>
      </c>
      <c r="UF18" s="36" t="s">
        <v>1502</v>
      </c>
      <c r="UG18" s="37" t="s">
        <v>1502</v>
      </c>
      <c r="UH18" s="6"/>
      <c r="WN18" s="59">
        <v>9.4</v>
      </c>
      <c r="WO18" s="36"/>
      <c r="WP18" s="36">
        <v>9.6</v>
      </c>
      <c r="WQ18" s="36">
        <f t="shared" si="175"/>
        <v>9.4</v>
      </c>
      <c r="WR18" s="10"/>
      <c r="WS18" s="10">
        <v>10.01</v>
      </c>
      <c r="WT18" s="36" t="s">
        <v>1502</v>
      </c>
      <c r="WU18" s="36">
        <v>9.1999999999999993</v>
      </c>
      <c r="WV18" s="10">
        <f t="shared" si="95"/>
        <v>9.1999999999999993</v>
      </c>
      <c r="WW18" s="36">
        <v>9.4</v>
      </c>
      <c r="WX18" s="10">
        <f t="shared" si="165"/>
        <v>9.1999999999999993</v>
      </c>
      <c r="WY18" s="10"/>
      <c r="WZ18" s="10" t="s">
        <v>1159</v>
      </c>
      <c r="XA18" s="36">
        <v>13.2</v>
      </c>
      <c r="XB18" s="59">
        <f t="shared" si="96"/>
        <v>9.1999999999999993</v>
      </c>
      <c r="XC18" s="36"/>
      <c r="XD18" s="36">
        <v>9.5</v>
      </c>
      <c r="XE18" s="59">
        <f t="shared" si="176"/>
        <v>9.1999999999999993</v>
      </c>
      <c r="XF18" s="59"/>
      <c r="XG18" s="59">
        <v>9.4</v>
      </c>
      <c r="XH18" s="36">
        <v>9.5</v>
      </c>
      <c r="XI18" s="36">
        <f t="shared" si="97"/>
        <v>9.1999999999999993</v>
      </c>
      <c r="XJ18" s="59"/>
      <c r="XK18" s="59"/>
      <c r="XL18" s="6">
        <f t="shared" si="98"/>
        <v>-1</v>
      </c>
      <c r="XM18" s="6">
        <f t="shared" si="99"/>
        <v>-1</v>
      </c>
      <c r="XU18" s="36" t="s">
        <v>1502</v>
      </c>
      <c r="XV18" s="47"/>
      <c r="XW18" s="36" t="s">
        <v>1502</v>
      </c>
      <c r="XX18" s="59" t="s">
        <v>1502</v>
      </c>
      <c r="XY18" s="59" t="s">
        <v>1502</v>
      </c>
      <c r="XZ18" s="47"/>
      <c r="YA18" s="37" t="s">
        <v>1502</v>
      </c>
      <c r="YB18" s="36"/>
      <c r="YC18" s="10" t="s">
        <v>1502</v>
      </c>
      <c r="YD18" s="10" t="s">
        <v>1502</v>
      </c>
      <c r="YE18" s="59"/>
      <c r="YF18" s="36" t="s">
        <v>1502</v>
      </c>
      <c r="YG18" s="36" t="s">
        <v>1502</v>
      </c>
      <c r="YH18" s="36" t="s">
        <v>1502</v>
      </c>
      <c r="YI18" s="36" t="s">
        <v>1502</v>
      </c>
      <c r="YJ18" s="36" t="s">
        <v>1502</v>
      </c>
      <c r="YK18" s="36" t="s">
        <v>1502</v>
      </c>
      <c r="YL18" s="6"/>
      <c r="YR18" s="36" t="s">
        <v>1502</v>
      </c>
      <c r="YS18" s="36" t="s">
        <v>1502</v>
      </c>
      <c r="YT18" s="10"/>
      <c r="YU18" s="36" t="s">
        <v>1502</v>
      </c>
      <c r="YV18" s="36"/>
      <c r="YW18" s="36" t="s">
        <v>1502</v>
      </c>
      <c r="YX18" s="36" t="s">
        <v>1502</v>
      </c>
      <c r="YY18" s="59" t="s">
        <v>1502</v>
      </c>
      <c r="YZ18" s="59" t="s">
        <v>1502</v>
      </c>
      <c r="ZA18" s="36" t="s">
        <v>1502</v>
      </c>
      <c r="ZB18" s="59" t="s">
        <v>1502</v>
      </c>
      <c r="ZC18" s="59" t="s">
        <v>1502</v>
      </c>
      <c r="ZD18" s="36" t="s">
        <v>1502</v>
      </c>
      <c r="ZE18" s="36" t="s">
        <v>1502</v>
      </c>
      <c r="ZF18" s="36" t="s">
        <v>1502</v>
      </c>
      <c r="ZG18" s="36" t="s">
        <v>1502</v>
      </c>
      <c r="ZH18" s="36" t="s">
        <v>1502</v>
      </c>
      <c r="ZI18" s="36" t="s">
        <v>1502</v>
      </c>
      <c r="ZJ18" s="6"/>
      <c r="ZQ18" s="1308">
        <v>9.5</v>
      </c>
      <c r="ZR18" s="12">
        <v>9.4</v>
      </c>
      <c r="ZS18" s="36">
        <f t="shared" si="114"/>
        <v>9.4</v>
      </c>
      <c r="ZT18" s="37">
        <v>9</v>
      </c>
      <c r="ZU18" s="4">
        <f t="shared" si="115"/>
        <v>9</v>
      </c>
      <c r="ZV18" s="1308">
        <v>9.6</v>
      </c>
      <c r="ZW18" s="37">
        <f t="shared" si="116"/>
        <v>9</v>
      </c>
      <c r="ZX18" s="29">
        <v>9.1999999999999993</v>
      </c>
      <c r="ZY18" s="59">
        <f t="shared" si="117"/>
        <v>9</v>
      </c>
      <c r="ZZ18" s="36">
        <v>9.1999999999999993</v>
      </c>
      <c r="AAA18" s="36">
        <f t="shared" si="173"/>
        <v>9</v>
      </c>
      <c r="AAB18" s="59">
        <v>9.6</v>
      </c>
      <c r="AAC18" s="36">
        <v>9.1999999999999993</v>
      </c>
      <c r="AAD18" s="36">
        <f t="shared" si="118"/>
        <v>9</v>
      </c>
      <c r="AAE18" s="36"/>
      <c r="AAF18" s="678">
        <f t="shared" si="119"/>
        <v>-1</v>
      </c>
      <c r="AAG18" s="59"/>
      <c r="AAJ18" s="10" t="s">
        <v>1502</v>
      </c>
      <c r="AAK18" s="36"/>
      <c r="AAL18" s="12"/>
      <c r="AAM18" s="10" t="s">
        <v>1502</v>
      </c>
      <c r="AAN18" s="37" t="s">
        <v>1502</v>
      </c>
      <c r="AAO18" s="10" t="s">
        <v>1502</v>
      </c>
      <c r="AAP18" s="12"/>
      <c r="AAQ18" s="36"/>
      <c r="AAR18" s="37"/>
      <c r="AAS18" s="14">
        <f t="shared" si="123"/>
        <v>0</v>
      </c>
      <c r="AAT18" s="36"/>
      <c r="AAU18" s="10"/>
      <c r="AAV18" s="36" t="s">
        <v>1502</v>
      </c>
      <c r="AAW18" s="59"/>
      <c r="AAX18" s="36" t="s">
        <v>1502</v>
      </c>
      <c r="AAY18" s="36" t="s">
        <v>1502</v>
      </c>
      <c r="AAZ18" s="59" t="s">
        <v>1502</v>
      </c>
      <c r="ABA18" s="59" t="s">
        <v>1502</v>
      </c>
      <c r="ABB18" s="36" t="s">
        <v>1502</v>
      </c>
      <c r="ABC18" s="36" t="s">
        <v>1502</v>
      </c>
      <c r="ABD18" s="36"/>
      <c r="ABE18" s="678"/>
      <c r="ABF18" s="59">
        <v>9.5</v>
      </c>
      <c r="ABG18" s="59">
        <f t="shared" si="167"/>
        <v>9.5</v>
      </c>
      <c r="ABH18" s="59">
        <v>9.6999999999999993</v>
      </c>
      <c r="ABI18" s="59">
        <v>9.5</v>
      </c>
      <c r="ABJ18" s="36">
        <f t="shared" si="127"/>
        <v>9.5</v>
      </c>
      <c r="ABK18" s="36"/>
      <c r="ABL18" s="678">
        <f t="shared" si="128"/>
        <v>-1</v>
      </c>
      <c r="ABM18" s="59">
        <v>9.6999999999999993</v>
      </c>
      <c r="ABN18" s="59">
        <f t="shared" si="168"/>
        <v>9.6999999999999993</v>
      </c>
      <c r="ABO18" s="36">
        <v>9.8000000000000007</v>
      </c>
      <c r="ABP18" s="59">
        <v>10.4</v>
      </c>
      <c r="ABQ18" s="59">
        <v>9.6999999999999993</v>
      </c>
      <c r="ABR18" s="36">
        <f t="shared" si="129"/>
        <v>9.6999999999999993</v>
      </c>
      <c r="ABS18" s="36"/>
      <c r="ABT18" s="678">
        <f t="shared" si="130"/>
        <v>-1</v>
      </c>
      <c r="ABU18" s="36">
        <v>9.6</v>
      </c>
      <c r="ABV18" s="59">
        <f t="shared" si="131"/>
        <v>9.6</v>
      </c>
      <c r="ABW18" s="36">
        <v>9.8000000000000007</v>
      </c>
      <c r="ABX18" s="36">
        <v>9.6</v>
      </c>
      <c r="ABY18" s="59">
        <f t="shared" si="132"/>
        <v>9.6</v>
      </c>
      <c r="ABZ18" s="59"/>
      <c r="ACA18" s="678">
        <f t="shared" si="133"/>
        <v>-1</v>
      </c>
      <c r="ACB18" s="10"/>
      <c r="ACC18" s="14"/>
      <c r="ACJ18" s="10"/>
      <c r="ACN18" s="12"/>
      <c r="ACO18" s="12"/>
      <c r="ACP18" s="12"/>
      <c r="ACQ18" s="10" t="str">
        <f t="shared" ref="ACQ18:ACQ49" si="177">IF(ISBLANK(YU18),"4.Blocker/Not Executed",IF(AND(YU18&lt;=0%),"1. Better than baseline ",IF(AND(YU18&lt;=10%,YU18&gt;=0%),"2. Within 10% deviation from baseline",IF(AND(YU18&gt;=10%),"3. Missing baseline"))))</f>
        <v>3. Missing baseline</v>
      </c>
      <c r="ACR18" s="14" t="str">
        <f t="shared" ref="ACR18:ACR49" si="178">IF(ISBLANK(ZQ18),"4.Blocker/Not Executed",IF(AND(ZQ18&lt;=0%),"1. Better than baseline ",IF(AND(ZQ18&lt;=10%,ZQ18&gt;=0%),"2. Within 10% deviation from baseline",IF(AND(ZQ18&gt;=10%),"3. Missing baseline"))))</f>
        <v>3. Missing baseline</v>
      </c>
      <c r="ACS18" s="10" t="str">
        <f t="shared" ref="ACS18:ACS49" si="179">IF(ISBLANK(AAI18),"4.Blocker/Not Executed",IF(AND(AAI18&lt;=0%),"1. Better than baseline ",IF(AND(AAI18&lt;=10%,AAI18&gt;=0%),"2. Within 10% deviation from baseline",IF(AND(AAI18&gt;=10%),"3. Missing baseline"))))</f>
        <v>4.Blocker/Not Executed</v>
      </c>
      <c r="ACT18" s="10" t="str">
        <f t="shared" si="134"/>
        <v>4.Blocker/Not Executed</v>
      </c>
    </row>
    <row r="19" spans="2:774" ht="29.5" thickBot="1" x14ac:dyDescent="0.4">
      <c r="B19" s="36">
        <v>35</v>
      </c>
      <c r="C19" s="1000" t="s">
        <v>17</v>
      </c>
      <c r="D19" s="36"/>
      <c r="E19" s="8" t="s">
        <v>2244</v>
      </c>
      <c r="F19" s="8" t="s">
        <v>2244</v>
      </c>
      <c r="G19" s="1470" t="s">
        <v>2245</v>
      </c>
      <c r="H19" s="1332" t="s">
        <v>2248</v>
      </c>
      <c r="QA19" s="36" t="s">
        <v>1502</v>
      </c>
      <c r="QB19" s="36"/>
      <c r="QC19" s="36" t="s">
        <v>1502</v>
      </c>
      <c r="QD19" s="36"/>
      <c r="QE19" s="36" t="s">
        <v>1502</v>
      </c>
      <c r="QF19" s="36" t="s">
        <v>1502</v>
      </c>
      <c r="QG19" s="36"/>
      <c r="QH19" s="6"/>
      <c r="RW19" s="36" t="s">
        <v>1502</v>
      </c>
      <c r="RX19" s="36" t="s">
        <v>1502</v>
      </c>
      <c r="RY19" s="36" t="s">
        <v>1502</v>
      </c>
      <c r="RZ19" s="36"/>
      <c r="SA19" s="36" t="s">
        <v>1502</v>
      </c>
      <c r="SB19" s="36" t="s">
        <v>1502</v>
      </c>
      <c r="SC19" s="36"/>
      <c r="SD19" s="36" t="s">
        <v>1502</v>
      </c>
      <c r="SE19" s="36"/>
      <c r="SF19" s="36"/>
      <c r="SG19" s="36" t="s">
        <v>1502</v>
      </c>
      <c r="SH19" s="59" t="s">
        <v>1502</v>
      </c>
      <c r="SI19" s="36" t="s">
        <v>1502</v>
      </c>
      <c r="SJ19" s="37" t="s">
        <v>1502</v>
      </c>
      <c r="SK19" s="6"/>
      <c r="TR19" s="36" t="s">
        <v>1502</v>
      </c>
      <c r="TS19" s="36"/>
      <c r="TT19" s="36"/>
      <c r="TU19" s="36" t="s">
        <v>1502</v>
      </c>
      <c r="TV19" s="36" t="s">
        <v>1502</v>
      </c>
      <c r="TW19" s="36" t="s">
        <v>1502</v>
      </c>
      <c r="TX19" s="36" t="s">
        <v>1502</v>
      </c>
      <c r="TY19" s="36"/>
      <c r="TZ19" s="36">
        <f t="shared" si="81"/>
        <v>0</v>
      </c>
      <c r="UA19" s="36"/>
      <c r="UB19" s="36" t="s">
        <v>1502</v>
      </c>
      <c r="UC19" s="36" t="s">
        <v>1502</v>
      </c>
      <c r="UD19" s="59"/>
      <c r="UE19" s="36" t="s">
        <v>1502</v>
      </c>
      <c r="UF19" s="36" t="s">
        <v>1502</v>
      </c>
      <c r="UG19" s="37" t="s">
        <v>1502</v>
      </c>
      <c r="UH19" s="6"/>
      <c r="WN19" s="59">
        <v>2.5499999999999998</v>
      </c>
      <c r="WO19" s="36"/>
      <c r="WP19" s="36">
        <v>2.69</v>
      </c>
      <c r="WQ19" s="36">
        <f t="shared" si="175"/>
        <v>2.5499999999999998</v>
      </c>
      <c r="WR19" s="10"/>
      <c r="WS19" s="10">
        <v>2.63</v>
      </c>
      <c r="WT19" s="36" t="s">
        <v>1502</v>
      </c>
      <c r="WU19" s="36">
        <v>2.59</v>
      </c>
      <c r="WV19" s="10">
        <f t="shared" si="95"/>
        <v>2.5499999999999998</v>
      </c>
      <c r="WW19" s="36">
        <v>2.58</v>
      </c>
      <c r="WX19" s="10">
        <f t="shared" si="165"/>
        <v>2.5499999999999998</v>
      </c>
      <c r="WY19" s="10"/>
      <c r="WZ19" s="10">
        <v>2.63</v>
      </c>
      <c r="XA19" s="36">
        <v>2.63</v>
      </c>
      <c r="XB19" s="59">
        <f t="shared" si="96"/>
        <v>2.5499999999999998</v>
      </c>
      <c r="XC19" s="36"/>
      <c r="XD19" s="36">
        <v>2.5499999999999998</v>
      </c>
      <c r="XE19" s="59">
        <f t="shared" si="176"/>
        <v>2.5499999999999998</v>
      </c>
      <c r="XF19" s="59"/>
      <c r="XG19" s="59">
        <v>2.57</v>
      </c>
      <c r="XH19" s="36">
        <v>2.5499999999999998</v>
      </c>
      <c r="XI19" s="36">
        <f t="shared" si="97"/>
        <v>2.5499999999999998</v>
      </c>
      <c r="XJ19" s="59"/>
      <c r="XK19" s="59"/>
      <c r="XL19" s="6">
        <f t="shared" si="98"/>
        <v>-1</v>
      </c>
      <c r="XM19" s="6">
        <f t="shared" si="99"/>
        <v>-1</v>
      </c>
      <c r="XU19" s="36" t="s">
        <v>1502</v>
      </c>
      <c r="XV19" s="10"/>
      <c r="XW19" s="36" t="s">
        <v>1502</v>
      </c>
      <c r="XX19" s="59" t="s">
        <v>1502</v>
      </c>
      <c r="XY19" s="59" t="s">
        <v>1502</v>
      </c>
      <c r="XZ19" s="10"/>
      <c r="YA19" s="37" t="s">
        <v>1502</v>
      </c>
      <c r="YB19" s="36"/>
      <c r="YC19" s="10" t="s">
        <v>1502</v>
      </c>
      <c r="YD19" s="10" t="s">
        <v>1502</v>
      </c>
      <c r="YE19" s="59"/>
      <c r="YF19" s="36" t="s">
        <v>1502</v>
      </c>
      <c r="YG19" s="36" t="s">
        <v>1502</v>
      </c>
      <c r="YH19" s="36" t="s">
        <v>1502</v>
      </c>
      <c r="YI19" s="36" t="s">
        <v>1502</v>
      </c>
      <c r="YJ19" s="36" t="s">
        <v>1502</v>
      </c>
      <c r="YK19" s="36" t="s">
        <v>1502</v>
      </c>
      <c r="YL19" s="6"/>
      <c r="YR19" s="36" t="s">
        <v>1502</v>
      </c>
      <c r="YS19" s="36" t="s">
        <v>1502</v>
      </c>
      <c r="YT19" s="10"/>
      <c r="YU19" s="36" t="s">
        <v>1502</v>
      </c>
      <c r="YV19" s="36"/>
      <c r="YW19" s="36" t="s">
        <v>1502</v>
      </c>
      <c r="YX19" s="36" t="s">
        <v>1502</v>
      </c>
      <c r="YY19" s="59" t="s">
        <v>1502</v>
      </c>
      <c r="YZ19" s="59" t="s">
        <v>1502</v>
      </c>
      <c r="ZA19" s="36" t="s">
        <v>1502</v>
      </c>
      <c r="ZB19" s="59" t="s">
        <v>1502</v>
      </c>
      <c r="ZC19" s="59" t="s">
        <v>1502</v>
      </c>
      <c r="ZD19" s="36" t="s">
        <v>1502</v>
      </c>
      <c r="ZE19" s="36" t="s">
        <v>1502</v>
      </c>
      <c r="ZF19" s="36" t="s">
        <v>1502</v>
      </c>
      <c r="ZG19" s="36" t="s">
        <v>1502</v>
      </c>
      <c r="ZH19" s="36" t="s">
        <v>1502</v>
      </c>
      <c r="ZI19" s="36" t="s">
        <v>1502</v>
      </c>
      <c r="ZJ19" s="6"/>
      <c r="ZQ19" s="675">
        <v>2.34</v>
      </c>
      <c r="ZR19" s="12">
        <v>2.44</v>
      </c>
      <c r="ZS19" s="36">
        <f t="shared" si="114"/>
        <v>2.34</v>
      </c>
      <c r="ZT19" s="37">
        <v>2.34</v>
      </c>
      <c r="ZU19" s="4">
        <f t="shared" si="115"/>
        <v>2.34</v>
      </c>
      <c r="ZV19" s="675">
        <v>2.35</v>
      </c>
      <c r="ZW19" s="37">
        <f t="shared" si="116"/>
        <v>2.34</v>
      </c>
      <c r="ZX19" s="29">
        <v>2.4900000000000002</v>
      </c>
      <c r="ZY19" s="59">
        <f t="shared" si="117"/>
        <v>2.34</v>
      </c>
      <c r="ZZ19" s="36">
        <v>2.39</v>
      </c>
      <c r="AAA19" s="36">
        <f t="shared" si="173"/>
        <v>2.34</v>
      </c>
      <c r="AAB19" s="59">
        <v>2.36</v>
      </c>
      <c r="AAC19" s="36">
        <v>2.39</v>
      </c>
      <c r="AAD19" s="36">
        <f t="shared" si="118"/>
        <v>2.34</v>
      </c>
      <c r="AAE19" s="36"/>
      <c r="AAF19" s="678">
        <f t="shared" si="119"/>
        <v>-1</v>
      </c>
      <c r="AAG19" s="59"/>
      <c r="AAJ19" s="10" t="s">
        <v>1502</v>
      </c>
      <c r="AAK19" s="36"/>
      <c r="AAL19" s="12"/>
      <c r="AAM19" s="10" t="s">
        <v>1502</v>
      </c>
      <c r="AAN19" s="37" t="s">
        <v>1502</v>
      </c>
      <c r="AAO19" s="10" t="s">
        <v>1502</v>
      </c>
      <c r="AAP19" s="12"/>
      <c r="AAQ19" s="36"/>
      <c r="AAR19" s="37"/>
      <c r="AAS19" s="14">
        <f t="shared" si="123"/>
        <v>0</v>
      </c>
      <c r="AAT19" s="36"/>
      <c r="AAU19" s="10"/>
      <c r="AAV19" s="36" t="s">
        <v>1502</v>
      </c>
      <c r="AAW19" s="59"/>
      <c r="AAX19" s="36" t="s">
        <v>1502</v>
      </c>
      <c r="AAY19" s="36" t="s">
        <v>1502</v>
      </c>
      <c r="AAZ19" s="59" t="s">
        <v>1502</v>
      </c>
      <c r="ABA19" s="59" t="s">
        <v>1502</v>
      </c>
      <c r="ABB19" s="36" t="s">
        <v>1502</v>
      </c>
      <c r="ABC19" s="36" t="s">
        <v>1502</v>
      </c>
      <c r="ABD19" s="36"/>
      <c r="ABE19" s="678"/>
      <c r="ABF19" s="59">
        <v>1.92</v>
      </c>
      <c r="ABG19" s="59">
        <f t="shared" si="167"/>
        <v>1.92</v>
      </c>
      <c r="ABH19" s="59">
        <v>1.94</v>
      </c>
      <c r="ABI19" s="59">
        <v>1.92</v>
      </c>
      <c r="ABJ19" s="36">
        <f t="shared" si="127"/>
        <v>1.92</v>
      </c>
      <c r="ABK19" s="36"/>
      <c r="ABL19" s="678">
        <f t="shared" si="128"/>
        <v>-1</v>
      </c>
      <c r="ABM19" s="59">
        <v>2.0099999999999998</v>
      </c>
      <c r="ABN19" s="59">
        <f t="shared" si="168"/>
        <v>2.0099999999999998</v>
      </c>
      <c r="ABO19" s="36">
        <v>2.08</v>
      </c>
      <c r="ABP19" s="59">
        <v>2.0299999999999998</v>
      </c>
      <c r="ABQ19" s="59">
        <v>2.0099999999999998</v>
      </c>
      <c r="ABR19" s="36">
        <f t="shared" si="129"/>
        <v>2.0099999999999998</v>
      </c>
      <c r="ABS19" s="36"/>
      <c r="ABT19" s="678">
        <f t="shared" si="130"/>
        <v>-1</v>
      </c>
      <c r="ABU19" s="36">
        <v>1.85</v>
      </c>
      <c r="ABV19" s="59">
        <f t="shared" si="131"/>
        <v>1.85</v>
      </c>
      <c r="ABW19" s="36">
        <v>1.92</v>
      </c>
      <c r="ABX19" s="36">
        <v>1.85</v>
      </c>
      <c r="ABY19" s="59">
        <f t="shared" si="132"/>
        <v>1.85</v>
      </c>
      <c r="ABZ19" s="59"/>
      <c r="ACA19" s="678">
        <f t="shared" si="133"/>
        <v>-1</v>
      </c>
      <c r="ACB19" s="10"/>
      <c r="ACC19" s="14"/>
      <c r="ACJ19" s="10"/>
      <c r="ACN19" s="12"/>
      <c r="ACO19" s="12"/>
      <c r="ACP19" s="12"/>
      <c r="ACQ19" s="10" t="str">
        <f t="shared" si="177"/>
        <v>3. Missing baseline</v>
      </c>
      <c r="ACR19" s="14" t="str">
        <f t="shared" si="178"/>
        <v>3. Missing baseline</v>
      </c>
      <c r="ACS19" s="10" t="str">
        <f t="shared" si="179"/>
        <v>4.Blocker/Not Executed</v>
      </c>
      <c r="ACT19" s="10" t="str">
        <f t="shared" si="134"/>
        <v>4.Blocker/Not Executed</v>
      </c>
    </row>
    <row r="20" spans="2:774" ht="29.5" thickBot="1" x14ac:dyDescent="0.4">
      <c r="B20" s="36">
        <v>36</v>
      </c>
      <c r="C20" s="1000" t="s">
        <v>17</v>
      </c>
      <c r="D20" s="36"/>
      <c r="E20" s="8" t="s">
        <v>2244</v>
      </c>
      <c r="F20" s="8" t="s">
        <v>2244</v>
      </c>
      <c r="G20" s="1470" t="s">
        <v>2245</v>
      </c>
      <c r="H20" s="8" t="s">
        <v>2249</v>
      </c>
      <c r="QA20" s="36" t="s">
        <v>1502</v>
      </c>
      <c r="QB20" s="36"/>
      <c r="QC20" s="36" t="s">
        <v>1502</v>
      </c>
      <c r="QD20" s="36"/>
      <c r="QE20" s="36" t="s">
        <v>1502</v>
      </c>
      <c r="QF20" s="36" t="s">
        <v>1502</v>
      </c>
      <c r="QG20" s="36"/>
      <c r="QH20" s="6"/>
      <c r="RW20" s="36" t="s">
        <v>1502</v>
      </c>
      <c r="RX20" s="36" t="s">
        <v>1502</v>
      </c>
      <c r="RY20" s="36" t="s">
        <v>1502</v>
      </c>
      <c r="RZ20" s="36"/>
      <c r="SA20" s="36" t="s">
        <v>1502</v>
      </c>
      <c r="SB20" s="36" t="s">
        <v>1502</v>
      </c>
      <c r="SC20" s="36"/>
      <c r="SD20" s="36" t="s">
        <v>1502</v>
      </c>
      <c r="SE20" s="36"/>
      <c r="SF20" s="36"/>
      <c r="SG20" s="36" t="s">
        <v>1502</v>
      </c>
      <c r="SH20" s="59" t="s">
        <v>1502</v>
      </c>
      <c r="SI20" s="36" t="s">
        <v>1502</v>
      </c>
      <c r="SJ20" s="37" t="s">
        <v>1502</v>
      </c>
      <c r="SK20" s="6"/>
      <c r="TR20" s="36" t="s">
        <v>1502</v>
      </c>
      <c r="TS20" s="36"/>
      <c r="TT20" s="36"/>
      <c r="TU20" s="36" t="s">
        <v>1502</v>
      </c>
      <c r="TV20" s="36" t="s">
        <v>1502</v>
      </c>
      <c r="TW20" s="36" t="s">
        <v>1502</v>
      </c>
      <c r="TX20" s="36" t="s">
        <v>1502</v>
      </c>
      <c r="TY20" s="36"/>
      <c r="TZ20" s="36">
        <f t="shared" si="81"/>
        <v>0</v>
      </c>
      <c r="UA20" s="36"/>
      <c r="UB20" s="36" t="s">
        <v>1502</v>
      </c>
      <c r="UC20" s="36" t="s">
        <v>1502</v>
      </c>
      <c r="UD20" s="59"/>
      <c r="UE20" s="36" t="s">
        <v>1502</v>
      </c>
      <c r="UF20" s="36" t="s">
        <v>1502</v>
      </c>
      <c r="UG20" s="37" t="s">
        <v>1502</v>
      </c>
      <c r="UH20" s="6"/>
      <c r="WN20" s="244">
        <v>13.32</v>
      </c>
      <c r="WO20" s="36"/>
      <c r="WP20" s="36">
        <v>13.39</v>
      </c>
      <c r="WQ20" s="36">
        <f t="shared" si="175"/>
        <v>13.32</v>
      </c>
      <c r="WR20" s="10"/>
      <c r="WS20" s="10">
        <v>13.42</v>
      </c>
      <c r="WT20" s="36" t="s">
        <v>1502</v>
      </c>
      <c r="WU20" s="36">
        <v>13.39</v>
      </c>
      <c r="WV20" s="10">
        <f t="shared" si="95"/>
        <v>13.32</v>
      </c>
      <c r="WW20" s="36">
        <v>13</v>
      </c>
      <c r="WX20" s="10">
        <f t="shared" si="165"/>
        <v>13</v>
      </c>
      <c r="WY20" s="10"/>
      <c r="WZ20" s="10" t="s">
        <v>1159</v>
      </c>
      <c r="XA20" s="36">
        <v>16.399999999999999</v>
      </c>
      <c r="XB20" s="59">
        <f t="shared" si="96"/>
        <v>13</v>
      </c>
      <c r="XC20" s="36"/>
      <c r="XD20" s="36">
        <v>13.6</v>
      </c>
      <c r="XE20" s="59">
        <f t="shared" si="176"/>
        <v>13</v>
      </c>
      <c r="XF20" s="59"/>
      <c r="XG20" s="59">
        <v>13.4</v>
      </c>
      <c r="XH20" s="36">
        <v>13.6</v>
      </c>
      <c r="XI20" s="36">
        <f t="shared" si="97"/>
        <v>13</v>
      </c>
      <c r="XJ20" s="59"/>
      <c r="XK20" s="59"/>
      <c r="XL20" s="6">
        <f t="shared" si="98"/>
        <v>-1</v>
      </c>
      <c r="XM20" s="6">
        <f t="shared" si="99"/>
        <v>-1</v>
      </c>
      <c r="XU20" s="36" t="s">
        <v>1502</v>
      </c>
      <c r="XV20" s="36"/>
      <c r="XW20" s="36" t="s">
        <v>1502</v>
      </c>
      <c r="XX20" s="59" t="s">
        <v>1502</v>
      </c>
      <c r="XY20" s="59" t="s">
        <v>1502</v>
      </c>
      <c r="XZ20" s="36"/>
      <c r="YA20" s="37" t="s">
        <v>1502</v>
      </c>
      <c r="YB20" s="36"/>
      <c r="YC20" s="10" t="s">
        <v>1502</v>
      </c>
      <c r="YD20" s="10" t="s">
        <v>1502</v>
      </c>
      <c r="YE20" s="59"/>
      <c r="YF20" s="36" t="s">
        <v>1502</v>
      </c>
      <c r="YG20" s="36" t="s">
        <v>1502</v>
      </c>
      <c r="YH20" s="36" t="s">
        <v>1502</v>
      </c>
      <c r="YI20" s="36" t="s">
        <v>1502</v>
      </c>
      <c r="YJ20" s="36" t="s">
        <v>1502</v>
      </c>
      <c r="YK20" s="36" t="s">
        <v>1502</v>
      </c>
      <c r="YL20" s="6"/>
      <c r="YR20" s="36" t="s">
        <v>1502</v>
      </c>
      <c r="YS20" s="36" t="s">
        <v>1502</v>
      </c>
      <c r="YT20" s="10"/>
      <c r="YU20" s="36" t="s">
        <v>1502</v>
      </c>
      <c r="YV20" s="36"/>
      <c r="YW20" s="36" t="s">
        <v>1502</v>
      </c>
      <c r="YX20" s="36" t="s">
        <v>1502</v>
      </c>
      <c r="YY20" s="59" t="s">
        <v>1502</v>
      </c>
      <c r="YZ20" s="59" t="s">
        <v>1502</v>
      </c>
      <c r="ZA20" s="36" t="s">
        <v>1502</v>
      </c>
      <c r="ZB20" s="59" t="s">
        <v>1502</v>
      </c>
      <c r="ZC20" s="59" t="s">
        <v>1502</v>
      </c>
      <c r="ZD20" s="36" t="s">
        <v>1502</v>
      </c>
      <c r="ZE20" s="36" t="s">
        <v>1502</v>
      </c>
      <c r="ZF20" s="36" t="s">
        <v>1502</v>
      </c>
      <c r="ZG20" s="36" t="s">
        <v>1502</v>
      </c>
      <c r="ZH20" s="36" t="s">
        <v>1502</v>
      </c>
      <c r="ZI20" s="36" t="s">
        <v>1502</v>
      </c>
      <c r="ZJ20" s="6"/>
      <c r="ZQ20" s="675">
        <v>13.3</v>
      </c>
      <c r="ZR20" s="12">
        <v>13.4</v>
      </c>
      <c r="ZS20" s="36">
        <f t="shared" si="114"/>
        <v>13.3</v>
      </c>
      <c r="ZT20" s="37">
        <v>13</v>
      </c>
      <c r="ZU20" s="4">
        <f t="shared" si="115"/>
        <v>13</v>
      </c>
      <c r="ZV20" s="675">
        <v>13</v>
      </c>
      <c r="ZW20" s="37">
        <f t="shared" si="116"/>
        <v>13</v>
      </c>
      <c r="ZX20" s="29">
        <v>13.6</v>
      </c>
      <c r="ZY20" s="59">
        <f t="shared" si="117"/>
        <v>13</v>
      </c>
      <c r="ZZ20" s="36">
        <v>13.6</v>
      </c>
      <c r="AAA20" s="36">
        <f t="shared" si="173"/>
        <v>13</v>
      </c>
      <c r="AAB20" s="59">
        <v>13.4</v>
      </c>
      <c r="AAC20" s="36">
        <v>13.6</v>
      </c>
      <c r="AAD20" s="36">
        <f t="shared" si="118"/>
        <v>13</v>
      </c>
      <c r="AAE20" s="36"/>
      <c r="AAF20" s="678">
        <f t="shared" si="119"/>
        <v>-1</v>
      </c>
      <c r="AAG20" s="59"/>
      <c r="AAJ20" s="10" t="s">
        <v>1502</v>
      </c>
      <c r="AAK20" s="36"/>
      <c r="AAL20" s="12"/>
      <c r="AAM20" s="10" t="s">
        <v>1502</v>
      </c>
      <c r="AAN20" s="37" t="s">
        <v>1502</v>
      </c>
      <c r="AAO20" s="10" t="s">
        <v>1502</v>
      </c>
      <c r="AAP20" s="12"/>
      <c r="AAQ20" s="36"/>
      <c r="AAR20" s="37"/>
      <c r="AAS20" s="14">
        <f t="shared" si="123"/>
        <v>0</v>
      </c>
      <c r="AAT20" s="36"/>
      <c r="AAU20" s="10"/>
      <c r="AAV20" s="36" t="s">
        <v>1502</v>
      </c>
      <c r="AAW20" s="59"/>
      <c r="AAX20" s="36" t="s">
        <v>1502</v>
      </c>
      <c r="AAY20" s="36" t="s">
        <v>1502</v>
      </c>
      <c r="AAZ20" s="59" t="s">
        <v>1502</v>
      </c>
      <c r="ABA20" s="59" t="s">
        <v>1502</v>
      </c>
      <c r="ABB20" s="36" t="s">
        <v>1502</v>
      </c>
      <c r="ABC20" s="36" t="s">
        <v>1502</v>
      </c>
      <c r="ABD20" s="36"/>
      <c r="ABE20" s="678"/>
      <c r="ABF20" s="59">
        <v>14.15</v>
      </c>
      <c r="ABG20" s="59">
        <f t="shared" si="167"/>
        <v>14.15</v>
      </c>
      <c r="ABH20" s="59">
        <v>14.18</v>
      </c>
      <c r="ABI20" s="59">
        <v>14.15</v>
      </c>
      <c r="ABJ20" s="36">
        <f t="shared" si="127"/>
        <v>14.15</v>
      </c>
      <c r="ABK20" s="36"/>
      <c r="ABL20" s="678">
        <f t="shared" si="128"/>
        <v>-1</v>
      </c>
      <c r="ABM20" s="59">
        <v>14</v>
      </c>
      <c r="ABN20" s="59">
        <f t="shared" si="168"/>
        <v>14</v>
      </c>
      <c r="ABO20" s="36">
        <v>14.6</v>
      </c>
      <c r="ABP20" s="59">
        <v>13.8</v>
      </c>
      <c r="ABQ20" s="59">
        <v>14</v>
      </c>
      <c r="ABR20" s="36">
        <f t="shared" si="129"/>
        <v>14</v>
      </c>
      <c r="ABS20" s="36"/>
      <c r="ABT20" s="678">
        <f t="shared" si="130"/>
        <v>-1</v>
      </c>
      <c r="ABU20" s="36">
        <v>14.1</v>
      </c>
      <c r="ABV20" s="59">
        <f t="shared" si="131"/>
        <v>14.1</v>
      </c>
      <c r="ABW20" s="36">
        <v>14.32</v>
      </c>
      <c r="ABX20" s="36">
        <v>14.1</v>
      </c>
      <c r="ABY20" s="59">
        <f t="shared" si="132"/>
        <v>14.1</v>
      </c>
      <c r="ABZ20" s="59"/>
      <c r="ACA20" s="678">
        <f t="shared" si="133"/>
        <v>-1</v>
      </c>
      <c r="ACB20" s="10"/>
      <c r="ACC20" s="14"/>
      <c r="ACJ20" s="10"/>
      <c r="ACN20" s="12"/>
      <c r="ACO20" s="12"/>
      <c r="ACP20" s="12"/>
      <c r="ACQ20" s="10" t="str">
        <f t="shared" si="177"/>
        <v>3. Missing baseline</v>
      </c>
      <c r="ACR20" s="14" t="str">
        <f t="shared" si="178"/>
        <v>3. Missing baseline</v>
      </c>
      <c r="ACS20" s="10" t="str">
        <f t="shared" si="179"/>
        <v>4.Blocker/Not Executed</v>
      </c>
      <c r="ACT20" s="10" t="str">
        <f t="shared" si="134"/>
        <v>4.Blocker/Not Executed</v>
      </c>
    </row>
    <row r="21" spans="2:774" ht="29.5" thickBot="1" x14ac:dyDescent="0.4">
      <c r="B21" s="36">
        <v>37</v>
      </c>
      <c r="C21" s="1000" t="s">
        <v>17</v>
      </c>
      <c r="D21" s="36"/>
      <c r="E21" s="8" t="s">
        <v>2244</v>
      </c>
      <c r="F21" s="8" t="s">
        <v>2244</v>
      </c>
      <c r="G21" s="1470" t="s">
        <v>2245</v>
      </c>
      <c r="H21" s="8" t="s">
        <v>2250</v>
      </c>
      <c r="QA21" s="36" t="s">
        <v>1502</v>
      </c>
      <c r="QB21" s="36"/>
      <c r="QC21" s="36" t="s">
        <v>1502</v>
      </c>
      <c r="QD21" s="36"/>
      <c r="QE21" s="36" t="s">
        <v>1502</v>
      </c>
      <c r="QF21" s="36" t="s">
        <v>1502</v>
      </c>
      <c r="QG21" s="36"/>
      <c r="QH21" s="6"/>
      <c r="RW21" s="36" t="s">
        <v>1502</v>
      </c>
      <c r="RX21" s="36" t="s">
        <v>1502</v>
      </c>
      <c r="RY21" s="36" t="s">
        <v>1502</v>
      </c>
      <c r="RZ21" s="36"/>
      <c r="SA21" s="36" t="s">
        <v>1502</v>
      </c>
      <c r="SB21" s="36" t="s">
        <v>1502</v>
      </c>
      <c r="SC21" s="36"/>
      <c r="SD21" s="36" t="s">
        <v>1502</v>
      </c>
      <c r="SE21" s="36"/>
      <c r="SF21" s="36"/>
      <c r="SG21" s="36" t="s">
        <v>1502</v>
      </c>
      <c r="SH21" s="59" t="s">
        <v>1502</v>
      </c>
      <c r="SI21" s="36" t="s">
        <v>1502</v>
      </c>
      <c r="SJ21" s="37" t="s">
        <v>1502</v>
      </c>
      <c r="SK21" s="6"/>
      <c r="TR21" s="36" t="s">
        <v>1502</v>
      </c>
      <c r="TS21" s="36"/>
      <c r="TT21" s="36"/>
      <c r="TU21" s="36" t="s">
        <v>1502</v>
      </c>
      <c r="TV21" s="36" t="s">
        <v>1502</v>
      </c>
      <c r="TW21" s="36" t="s">
        <v>1502</v>
      </c>
      <c r="TX21" s="36" t="s">
        <v>1502</v>
      </c>
      <c r="TY21" s="36"/>
      <c r="TZ21" s="36">
        <f t="shared" si="81"/>
        <v>0</v>
      </c>
      <c r="UA21" s="36"/>
      <c r="UB21" s="36" t="s">
        <v>1502</v>
      </c>
      <c r="UC21" s="36" t="s">
        <v>1502</v>
      </c>
      <c r="UD21" s="59"/>
      <c r="UE21" s="36" t="s">
        <v>1502</v>
      </c>
      <c r="UF21" s="36" t="s">
        <v>1502</v>
      </c>
      <c r="UG21" s="37" t="s">
        <v>1502</v>
      </c>
      <c r="UH21" s="6"/>
      <c r="WN21" s="244">
        <v>17</v>
      </c>
      <c r="WO21" s="36"/>
      <c r="WP21" s="36">
        <v>17.5</v>
      </c>
      <c r="WQ21" s="36">
        <f t="shared" si="175"/>
        <v>17</v>
      </c>
      <c r="WR21" s="10"/>
      <c r="WS21" s="10">
        <v>17.899999999999999</v>
      </c>
      <c r="WT21" s="36" t="s">
        <v>1502</v>
      </c>
      <c r="WU21" s="36">
        <v>17.399999999999999</v>
      </c>
      <c r="WV21" s="10">
        <f t="shared" si="95"/>
        <v>17</v>
      </c>
      <c r="WW21" s="36">
        <v>17.25</v>
      </c>
      <c r="WX21" s="10">
        <f t="shared" si="165"/>
        <v>17</v>
      </c>
      <c r="WY21" s="10"/>
      <c r="WZ21" s="10">
        <v>17.600000000000001</v>
      </c>
      <c r="XA21" s="36">
        <v>17.600000000000001</v>
      </c>
      <c r="XB21" s="59">
        <f t="shared" si="96"/>
        <v>17</v>
      </c>
      <c r="XC21" s="36"/>
      <c r="XD21" s="36">
        <v>17.8</v>
      </c>
      <c r="XE21" s="59">
        <f t="shared" si="176"/>
        <v>17</v>
      </c>
      <c r="XF21" s="59"/>
      <c r="XG21" s="59">
        <v>17.75</v>
      </c>
      <c r="XH21" s="36">
        <v>17.8</v>
      </c>
      <c r="XI21" s="36">
        <f t="shared" si="97"/>
        <v>17</v>
      </c>
      <c r="XJ21" s="59"/>
      <c r="XK21" s="59"/>
      <c r="XL21" s="6">
        <f t="shared" si="98"/>
        <v>-1</v>
      </c>
      <c r="XM21" s="6">
        <f t="shared" si="99"/>
        <v>-1</v>
      </c>
      <c r="XU21" s="36" t="s">
        <v>1502</v>
      </c>
      <c r="XV21" s="10"/>
      <c r="XW21" s="36" t="s">
        <v>1502</v>
      </c>
      <c r="XX21" s="59" t="s">
        <v>1502</v>
      </c>
      <c r="XY21" s="59" t="s">
        <v>1502</v>
      </c>
      <c r="XZ21" s="10"/>
      <c r="YA21" s="37" t="s">
        <v>1502</v>
      </c>
      <c r="YB21" s="36"/>
      <c r="YC21" s="10" t="s">
        <v>1502</v>
      </c>
      <c r="YD21" s="10" t="s">
        <v>1502</v>
      </c>
      <c r="YE21" s="59"/>
      <c r="YF21" s="36" t="s">
        <v>1502</v>
      </c>
      <c r="YG21" s="36" t="s">
        <v>1502</v>
      </c>
      <c r="YH21" s="36" t="s">
        <v>1502</v>
      </c>
      <c r="YI21" s="36" t="s">
        <v>1502</v>
      </c>
      <c r="YJ21" s="36" t="s">
        <v>1502</v>
      </c>
      <c r="YK21" s="36" t="s">
        <v>1502</v>
      </c>
      <c r="YL21" s="6"/>
      <c r="YR21" s="36" t="s">
        <v>1502</v>
      </c>
      <c r="YS21" s="36" t="s">
        <v>1502</v>
      </c>
      <c r="YT21" s="10"/>
      <c r="YU21" s="36" t="s">
        <v>1502</v>
      </c>
      <c r="YV21" s="36"/>
      <c r="YW21" s="36" t="s">
        <v>1502</v>
      </c>
      <c r="YX21" s="36" t="s">
        <v>1502</v>
      </c>
      <c r="YY21" s="59" t="s">
        <v>1502</v>
      </c>
      <c r="YZ21" s="59" t="s">
        <v>1502</v>
      </c>
      <c r="ZA21" s="36" t="s">
        <v>1502</v>
      </c>
      <c r="ZB21" s="59" t="s">
        <v>1502</v>
      </c>
      <c r="ZC21" s="59" t="s">
        <v>1502</v>
      </c>
      <c r="ZD21" s="36" t="s">
        <v>1502</v>
      </c>
      <c r="ZE21" s="36" t="s">
        <v>1502</v>
      </c>
      <c r="ZF21" s="36" t="s">
        <v>1502</v>
      </c>
      <c r="ZG21" s="36" t="s">
        <v>1502</v>
      </c>
      <c r="ZH21" s="36" t="s">
        <v>1502</v>
      </c>
      <c r="ZI21" s="36" t="s">
        <v>1502</v>
      </c>
      <c r="ZJ21" s="6"/>
      <c r="ZQ21" s="675">
        <v>18.399999999999999</v>
      </c>
      <c r="ZR21" s="12">
        <v>18.100000000000001</v>
      </c>
      <c r="ZS21" s="36">
        <f t="shared" si="114"/>
        <v>18.100000000000001</v>
      </c>
      <c r="ZT21" s="37">
        <v>18</v>
      </c>
      <c r="ZU21" s="4">
        <f t="shared" si="115"/>
        <v>18</v>
      </c>
      <c r="ZV21" s="675">
        <v>18</v>
      </c>
      <c r="ZW21" s="37">
        <f t="shared" si="116"/>
        <v>18</v>
      </c>
      <c r="ZX21" s="29">
        <v>18.600000000000001</v>
      </c>
      <c r="ZY21" s="59">
        <f t="shared" si="117"/>
        <v>18</v>
      </c>
      <c r="ZZ21" s="36">
        <v>18</v>
      </c>
      <c r="AAA21" s="36">
        <f t="shared" si="173"/>
        <v>18</v>
      </c>
      <c r="AAB21" s="59">
        <v>18.399999999999999</v>
      </c>
      <c r="AAC21" s="36">
        <v>18</v>
      </c>
      <c r="AAD21" s="36">
        <f t="shared" si="118"/>
        <v>18</v>
      </c>
      <c r="AAE21" s="36"/>
      <c r="AAF21" s="678">
        <f t="shared" si="119"/>
        <v>-1</v>
      </c>
      <c r="AAG21" s="59"/>
      <c r="AAJ21" s="10" t="s">
        <v>1502</v>
      </c>
      <c r="AAK21" s="36"/>
      <c r="AAL21" s="12"/>
      <c r="AAM21" s="10" t="s">
        <v>1502</v>
      </c>
      <c r="AAN21" s="37" t="s">
        <v>1502</v>
      </c>
      <c r="AAO21" s="10" t="s">
        <v>1502</v>
      </c>
      <c r="AAP21" s="12"/>
      <c r="AAQ21" s="36"/>
      <c r="AAR21" s="37"/>
      <c r="AAS21" s="14">
        <f t="shared" si="123"/>
        <v>0</v>
      </c>
      <c r="AAT21" s="36"/>
      <c r="AAU21" s="10"/>
      <c r="AAV21" s="36" t="s">
        <v>1502</v>
      </c>
      <c r="AAW21" s="59"/>
      <c r="AAX21" s="36" t="s">
        <v>1502</v>
      </c>
      <c r="AAY21" s="36" t="s">
        <v>1502</v>
      </c>
      <c r="AAZ21" s="59" t="s">
        <v>1502</v>
      </c>
      <c r="ABA21" s="59" t="s">
        <v>1502</v>
      </c>
      <c r="ABB21" s="36" t="s">
        <v>1502</v>
      </c>
      <c r="ABC21" s="36" t="s">
        <v>1502</v>
      </c>
      <c r="ABD21" s="36"/>
      <c r="ABE21" s="678"/>
      <c r="ABF21" s="59">
        <v>15.6</v>
      </c>
      <c r="ABG21" s="59">
        <f t="shared" si="167"/>
        <v>15.6</v>
      </c>
      <c r="ABH21" s="59">
        <v>15.4</v>
      </c>
      <c r="ABI21" s="59">
        <v>15.6</v>
      </c>
      <c r="ABJ21" s="36">
        <f t="shared" si="127"/>
        <v>15.6</v>
      </c>
      <c r="ABK21" s="36"/>
      <c r="ABL21" s="678">
        <f t="shared" si="128"/>
        <v>-1</v>
      </c>
      <c r="ABM21" s="59">
        <v>15.2</v>
      </c>
      <c r="ABN21" s="59">
        <f t="shared" si="168"/>
        <v>15.2</v>
      </c>
      <c r="ABO21" s="36">
        <v>15.8</v>
      </c>
      <c r="ABP21" s="59">
        <v>15.6</v>
      </c>
      <c r="ABQ21" s="59">
        <v>15.2</v>
      </c>
      <c r="ABR21" s="36">
        <f t="shared" si="129"/>
        <v>15.2</v>
      </c>
      <c r="ABS21" s="36"/>
      <c r="ABT21" s="678">
        <f t="shared" si="130"/>
        <v>-1</v>
      </c>
      <c r="ABU21" s="36">
        <v>15.2</v>
      </c>
      <c r="ABV21" s="59">
        <f t="shared" si="131"/>
        <v>15.2</v>
      </c>
      <c r="ABW21" s="36">
        <v>15.2</v>
      </c>
      <c r="ABX21" s="36">
        <v>15.2</v>
      </c>
      <c r="ABY21" s="59">
        <f t="shared" si="132"/>
        <v>15.2</v>
      </c>
      <c r="ABZ21" s="59"/>
      <c r="ACA21" s="678">
        <f t="shared" si="133"/>
        <v>-1</v>
      </c>
      <c r="ACB21" s="10"/>
      <c r="ACC21" s="14"/>
      <c r="ACJ21" s="10"/>
      <c r="ACN21" s="12"/>
      <c r="ACO21" s="12"/>
      <c r="ACP21" s="12"/>
      <c r="ACQ21" s="10" t="str">
        <f t="shared" si="177"/>
        <v>3. Missing baseline</v>
      </c>
      <c r="ACR21" s="14" t="str">
        <f t="shared" si="178"/>
        <v>3. Missing baseline</v>
      </c>
      <c r="ACS21" s="10" t="str">
        <f t="shared" si="179"/>
        <v>4.Blocker/Not Executed</v>
      </c>
      <c r="ACT21" s="10" t="str">
        <f t="shared" si="134"/>
        <v>4.Blocker/Not Executed</v>
      </c>
    </row>
    <row r="22" spans="2:774" ht="15" thickBot="1" x14ac:dyDescent="0.4">
      <c r="B22" s="36">
        <v>38</v>
      </c>
      <c r="C22" s="1000" t="s">
        <v>17</v>
      </c>
      <c r="D22" s="36"/>
      <c r="E22" s="8" t="s">
        <v>2244</v>
      </c>
      <c r="F22" s="8" t="s">
        <v>2244</v>
      </c>
      <c r="G22" s="1470" t="s">
        <v>2245</v>
      </c>
      <c r="H22" s="8" t="s">
        <v>2251</v>
      </c>
      <c r="QA22" s="36" t="s">
        <v>1502</v>
      </c>
      <c r="QB22" s="36"/>
      <c r="QC22" s="36" t="s">
        <v>1502</v>
      </c>
      <c r="QD22" s="36"/>
      <c r="QE22" s="36" t="s">
        <v>1502</v>
      </c>
      <c r="QF22" s="36" t="s">
        <v>1502</v>
      </c>
      <c r="QG22" s="36"/>
      <c r="QH22" s="6"/>
      <c r="RW22" s="36" t="s">
        <v>1502</v>
      </c>
      <c r="RX22" s="36" t="s">
        <v>1502</v>
      </c>
      <c r="RY22" s="36" t="s">
        <v>1502</v>
      </c>
      <c r="RZ22" s="36"/>
      <c r="SA22" s="36" t="s">
        <v>1502</v>
      </c>
      <c r="SB22" s="36" t="s">
        <v>1502</v>
      </c>
      <c r="SC22" s="36"/>
      <c r="SD22" s="36" t="s">
        <v>1502</v>
      </c>
      <c r="SE22" s="36"/>
      <c r="SF22" s="36"/>
      <c r="SG22" s="36" t="s">
        <v>1502</v>
      </c>
      <c r="SH22" s="59" t="s">
        <v>1502</v>
      </c>
      <c r="SI22" s="36" t="s">
        <v>1502</v>
      </c>
      <c r="SJ22" s="37" t="s">
        <v>1502</v>
      </c>
      <c r="SK22" s="6"/>
      <c r="TR22" s="36" t="s">
        <v>1502</v>
      </c>
      <c r="TS22" s="36"/>
      <c r="TT22" s="36"/>
      <c r="TU22" s="36" t="s">
        <v>1502</v>
      </c>
      <c r="TV22" s="36" t="s">
        <v>1502</v>
      </c>
      <c r="TW22" s="36" t="s">
        <v>1502</v>
      </c>
      <c r="TX22" s="36" t="s">
        <v>1502</v>
      </c>
      <c r="TY22" s="36"/>
      <c r="TZ22" s="36">
        <f t="shared" si="81"/>
        <v>0</v>
      </c>
      <c r="UA22" s="36"/>
      <c r="UB22" s="36" t="s">
        <v>1502</v>
      </c>
      <c r="UC22" s="36" t="s">
        <v>1502</v>
      </c>
      <c r="UD22" s="59"/>
      <c r="UE22" s="36" t="s">
        <v>1502</v>
      </c>
      <c r="UF22" s="36" t="s">
        <v>1502</v>
      </c>
      <c r="UG22" s="37" t="s">
        <v>1502</v>
      </c>
      <c r="UH22" s="6"/>
      <c r="WN22" s="59">
        <v>44.5</v>
      </c>
      <c r="WO22" s="36"/>
      <c r="WP22" s="36">
        <v>44.5</v>
      </c>
      <c r="WQ22" s="36">
        <f t="shared" si="175"/>
        <v>44.5</v>
      </c>
      <c r="WR22" s="10"/>
      <c r="WS22" s="10">
        <v>45</v>
      </c>
      <c r="WT22" s="36" t="s">
        <v>1502</v>
      </c>
      <c r="WU22" s="36">
        <v>45.23</v>
      </c>
      <c r="WV22" s="10">
        <f t="shared" si="95"/>
        <v>44.5</v>
      </c>
      <c r="WW22" s="36">
        <v>42</v>
      </c>
      <c r="WX22" s="10">
        <f t="shared" si="165"/>
        <v>42</v>
      </c>
      <c r="WY22" s="10"/>
      <c r="WZ22" s="10">
        <v>42.5</v>
      </c>
      <c r="XA22" s="36">
        <v>42.6</v>
      </c>
      <c r="XB22" s="59">
        <f t="shared" si="96"/>
        <v>42</v>
      </c>
      <c r="XC22" s="36"/>
      <c r="XD22" s="36">
        <v>43.4</v>
      </c>
      <c r="XE22" s="59">
        <f t="shared" si="176"/>
        <v>42</v>
      </c>
      <c r="XF22" s="59"/>
      <c r="XG22" s="59">
        <v>44</v>
      </c>
      <c r="XH22" s="36">
        <v>43.4</v>
      </c>
      <c r="XI22" s="36">
        <f t="shared" si="97"/>
        <v>42</v>
      </c>
      <c r="XJ22" s="59"/>
      <c r="XK22" s="59"/>
      <c r="XL22" s="6">
        <f t="shared" si="98"/>
        <v>-1</v>
      </c>
      <c r="XM22" s="6">
        <f t="shared" si="99"/>
        <v>-1</v>
      </c>
      <c r="XU22" s="36" t="s">
        <v>1502</v>
      </c>
      <c r="XV22" s="10"/>
      <c r="XW22" s="36" t="s">
        <v>1502</v>
      </c>
      <c r="XX22" s="59" t="s">
        <v>1502</v>
      </c>
      <c r="XY22" s="59" t="s">
        <v>1502</v>
      </c>
      <c r="XZ22" s="10"/>
      <c r="YA22" s="37" t="s">
        <v>1502</v>
      </c>
      <c r="YB22" s="36"/>
      <c r="YC22" s="10" t="s">
        <v>1502</v>
      </c>
      <c r="YD22" s="10" t="s">
        <v>1502</v>
      </c>
      <c r="YE22" s="59"/>
      <c r="YF22" s="36" t="s">
        <v>1502</v>
      </c>
      <c r="YG22" s="36" t="s">
        <v>1502</v>
      </c>
      <c r="YH22" s="36" t="s">
        <v>1502</v>
      </c>
      <c r="YI22" s="36" t="s">
        <v>1502</v>
      </c>
      <c r="YJ22" s="36" t="s">
        <v>1502</v>
      </c>
      <c r="YK22" s="36" t="s">
        <v>1502</v>
      </c>
      <c r="YL22" s="6"/>
      <c r="YR22" s="36" t="s">
        <v>1502</v>
      </c>
      <c r="YS22" s="36" t="s">
        <v>1502</v>
      </c>
      <c r="YT22" s="10"/>
      <c r="YU22" s="36" t="s">
        <v>1502</v>
      </c>
      <c r="YV22" s="36"/>
      <c r="YW22" s="36" t="s">
        <v>1502</v>
      </c>
      <c r="YX22" s="36" t="s">
        <v>1502</v>
      </c>
      <c r="YY22" s="59" t="s">
        <v>1502</v>
      </c>
      <c r="YZ22" s="59" t="s">
        <v>1502</v>
      </c>
      <c r="ZA22" s="36" t="s">
        <v>1502</v>
      </c>
      <c r="ZB22" s="59" t="s">
        <v>1502</v>
      </c>
      <c r="ZC22" s="59" t="s">
        <v>1502</v>
      </c>
      <c r="ZD22" s="36" t="s">
        <v>1502</v>
      </c>
      <c r="ZE22" s="36" t="s">
        <v>1502</v>
      </c>
      <c r="ZF22" s="36" t="s">
        <v>1502</v>
      </c>
      <c r="ZG22" s="36" t="s">
        <v>1502</v>
      </c>
      <c r="ZH22" s="36" t="s">
        <v>1502</v>
      </c>
      <c r="ZI22" s="36" t="s">
        <v>1502</v>
      </c>
      <c r="ZJ22" s="6"/>
      <c r="ZQ22" s="675">
        <v>45.34</v>
      </c>
      <c r="ZR22" s="12">
        <v>44.5</v>
      </c>
      <c r="ZS22" s="36">
        <f t="shared" si="114"/>
        <v>44.5</v>
      </c>
      <c r="ZT22" s="37">
        <v>43</v>
      </c>
      <c r="ZU22" s="4">
        <f t="shared" si="115"/>
        <v>43</v>
      </c>
      <c r="ZV22" s="675">
        <v>47</v>
      </c>
      <c r="ZW22" s="37">
        <f t="shared" si="116"/>
        <v>43</v>
      </c>
      <c r="ZX22" s="29">
        <v>44.6</v>
      </c>
      <c r="ZY22" s="59">
        <f t="shared" si="117"/>
        <v>43</v>
      </c>
      <c r="ZZ22" s="36">
        <v>43.25</v>
      </c>
      <c r="AAA22" s="36">
        <f t="shared" si="173"/>
        <v>43</v>
      </c>
      <c r="AAB22" s="59">
        <v>44.2</v>
      </c>
      <c r="AAC22" s="36">
        <v>43.25</v>
      </c>
      <c r="AAD22" s="36">
        <f t="shared" si="118"/>
        <v>43</v>
      </c>
      <c r="AAE22" s="36"/>
      <c r="AAF22" s="678">
        <f t="shared" si="119"/>
        <v>-1</v>
      </c>
      <c r="AAG22" s="59"/>
      <c r="AAJ22" s="10" t="s">
        <v>1502</v>
      </c>
      <c r="AAK22" s="36"/>
      <c r="AAL22" s="12"/>
      <c r="AAM22" s="10" t="s">
        <v>1502</v>
      </c>
      <c r="AAN22" s="37" t="s">
        <v>1502</v>
      </c>
      <c r="AAO22" s="10" t="s">
        <v>1502</v>
      </c>
      <c r="AAP22" s="12"/>
      <c r="AAQ22" s="36"/>
      <c r="AAR22" s="37"/>
      <c r="AAS22" s="14">
        <f t="shared" si="123"/>
        <v>0</v>
      </c>
      <c r="AAT22" s="36"/>
      <c r="AAU22" s="10"/>
      <c r="AAV22" s="36" t="s">
        <v>1502</v>
      </c>
      <c r="AAW22" s="59"/>
      <c r="AAX22" s="36" t="s">
        <v>1502</v>
      </c>
      <c r="AAY22" s="36" t="s">
        <v>1502</v>
      </c>
      <c r="AAZ22" s="59" t="s">
        <v>1502</v>
      </c>
      <c r="ABA22" s="59" t="s">
        <v>1502</v>
      </c>
      <c r="ABB22" s="36" t="s">
        <v>1502</v>
      </c>
      <c r="ABC22" s="36" t="s">
        <v>1502</v>
      </c>
      <c r="ABD22" s="36"/>
      <c r="ABE22" s="678"/>
      <c r="ABF22" s="59">
        <v>40</v>
      </c>
      <c r="ABG22" s="59">
        <f t="shared" si="167"/>
        <v>40</v>
      </c>
      <c r="ABH22" s="59">
        <v>41</v>
      </c>
      <c r="ABI22" s="59">
        <v>40</v>
      </c>
      <c r="ABJ22" s="36">
        <f t="shared" si="127"/>
        <v>40</v>
      </c>
      <c r="ABK22" s="36"/>
      <c r="ABL22" s="678">
        <f t="shared" si="128"/>
        <v>-1</v>
      </c>
      <c r="ABM22" s="59">
        <v>38</v>
      </c>
      <c r="ABN22" s="59">
        <f t="shared" si="168"/>
        <v>38</v>
      </c>
      <c r="ABO22" s="36">
        <v>38.6</v>
      </c>
      <c r="ABP22" s="59">
        <v>39.4</v>
      </c>
      <c r="ABQ22" s="59">
        <v>38</v>
      </c>
      <c r="ABR22" s="36">
        <f t="shared" si="129"/>
        <v>38</v>
      </c>
      <c r="ABS22" s="36"/>
      <c r="ABT22" s="678">
        <f t="shared" si="130"/>
        <v>-1</v>
      </c>
      <c r="ABU22" s="36">
        <v>37</v>
      </c>
      <c r="ABV22" s="59">
        <f t="shared" si="131"/>
        <v>37</v>
      </c>
      <c r="ABW22" s="36">
        <v>37.799999999999997</v>
      </c>
      <c r="ABX22" s="36">
        <v>37</v>
      </c>
      <c r="ABY22" s="59">
        <f t="shared" si="132"/>
        <v>37</v>
      </c>
      <c r="ABZ22" s="59"/>
      <c r="ACA22" s="678">
        <f t="shared" si="133"/>
        <v>-1</v>
      </c>
      <c r="ACB22" s="10"/>
      <c r="ACC22" s="14"/>
      <c r="ACJ22" s="10"/>
      <c r="ACN22" s="12"/>
      <c r="ACO22" s="12"/>
      <c r="ACP22" s="12"/>
      <c r="ACQ22" s="10" t="str">
        <f t="shared" si="177"/>
        <v>3. Missing baseline</v>
      </c>
      <c r="ACR22" s="14" t="str">
        <f t="shared" si="178"/>
        <v>3. Missing baseline</v>
      </c>
      <c r="ACS22" s="10" t="str">
        <f t="shared" si="179"/>
        <v>4.Blocker/Not Executed</v>
      </c>
      <c r="ACT22" s="10" t="str">
        <f t="shared" si="134"/>
        <v>4.Blocker/Not Executed</v>
      </c>
    </row>
    <row r="23" spans="2:774" ht="29.5" thickBot="1" x14ac:dyDescent="0.4">
      <c r="B23" s="36">
        <v>39</v>
      </c>
      <c r="C23" s="1000" t="s">
        <v>17</v>
      </c>
      <c r="D23" s="36"/>
      <c r="E23" s="8" t="s">
        <v>2244</v>
      </c>
      <c r="F23" s="8" t="s">
        <v>2244</v>
      </c>
      <c r="G23" s="1470" t="s">
        <v>2252</v>
      </c>
      <c r="H23" s="1471" t="s">
        <v>2253</v>
      </c>
      <c r="QA23" s="36" t="s">
        <v>1502</v>
      </c>
      <c r="QB23" s="36"/>
      <c r="QC23" s="36" t="s">
        <v>1502</v>
      </c>
      <c r="QD23" s="36"/>
      <c r="QE23" s="36" t="s">
        <v>1502</v>
      </c>
      <c r="QF23" s="36" t="s">
        <v>1502</v>
      </c>
      <c r="QG23" s="36"/>
      <c r="QH23" s="6"/>
      <c r="RW23" s="36" t="s">
        <v>1502</v>
      </c>
      <c r="RX23" s="36" t="s">
        <v>1502</v>
      </c>
      <c r="RY23" s="36" t="s">
        <v>1502</v>
      </c>
      <c r="RZ23" s="36"/>
      <c r="SA23" s="36" t="s">
        <v>1502</v>
      </c>
      <c r="SB23" s="36" t="s">
        <v>1502</v>
      </c>
      <c r="SC23" s="36"/>
      <c r="SD23" s="36" t="s">
        <v>1502</v>
      </c>
      <c r="SE23" s="36"/>
      <c r="SF23" s="36"/>
      <c r="SG23" s="36" t="s">
        <v>1502</v>
      </c>
      <c r="SH23" s="59" t="s">
        <v>1502</v>
      </c>
      <c r="SI23" s="36" t="s">
        <v>1502</v>
      </c>
      <c r="SJ23" s="37" t="s">
        <v>1502</v>
      </c>
      <c r="SK23" s="6"/>
      <c r="TR23" s="36" t="s">
        <v>1502</v>
      </c>
      <c r="TS23" s="36"/>
      <c r="TT23" s="36"/>
      <c r="TU23" s="36" t="s">
        <v>1502</v>
      </c>
      <c r="TV23" s="36" t="s">
        <v>1502</v>
      </c>
      <c r="TW23" s="36" t="s">
        <v>1502</v>
      </c>
      <c r="TX23" s="36" t="s">
        <v>1502</v>
      </c>
      <c r="TY23" s="36"/>
      <c r="TZ23" s="36">
        <f t="shared" si="81"/>
        <v>0</v>
      </c>
      <c r="UA23" s="36"/>
      <c r="UB23" s="36" t="s">
        <v>1502</v>
      </c>
      <c r="UC23" s="36" t="s">
        <v>1502</v>
      </c>
      <c r="UD23" s="59"/>
      <c r="UE23" s="36" t="s">
        <v>1502</v>
      </c>
      <c r="UF23" s="36" t="s">
        <v>1502</v>
      </c>
      <c r="UG23" s="37" t="s">
        <v>1502</v>
      </c>
      <c r="UH23" s="6"/>
      <c r="WN23" s="59">
        <v>13.9</v>
      </c>
      <c r="WO23" s="36"/>
      <c r="WP23" s="36">
        <v>13.9</v>
      </c>
      <c r="WQ23" s="36">
        <f t="shared" si="175"/>
        <v>13.9</v>
      </c>
      <c r="WR23" s="10"/>
      <c r="WS23" s="10">
        <v>15</v>
      </c>
      <c r="WT23" s="36" t="s">
        <v>1502</v>
      </c>
      <c r="WU23" s="36">
        <v>13.8</v>
      </c>
      <c r="WV23" s="10">
        <f t="shared" si="95"/>
        <v>13.8</v>
      </c>
      <c r="WW23" s="36">
        <v>14.4</v>
      </c>
      <c r="WX23" s="10">
        <f t="shared" si="165"/>
        <v>13.8</v>
      </c>
      <c r="WY23" s="10"/>
      <c r="WZ23" s="10" t="s">
        <v>1159</v>
      </c>
      <c r="XA23" s="36">
        <v>19.2</v>
      </c>
      <c r="XB23" s="59">
        <f t="shared" si="96"/>
        <v>13.8</v>
      </c>
      <c r="XC23" s="36"/>
      <c r="XD23" s="36">
        <v>13.8</v>
      </c>
      <c r="XE23" s="59">
        <f t="shared" si="176"/>
        <v>13.8</v>
      </c>
      <c r="XF23" s="59"/>
      <c r="XG23" s="59">
        <v>13.9</v>
      </c>
      <c r="XH23" s="36">
        <v>13.8</v>
      </c>
      <c r="XI23" s="36">
        <f t="shared" si="97"/>
        <v>13.8</v>
      </c>
      <c r="XJ23" s="59"/>
      <c r="XK23" s="59"/>
      <c r="XL23" s="6">
        <f t="shared" si="98"/>
        <v>-1</v>
      </c>
      <c r="XM23" s="6">
        <f t="shared" si="99"/>
        <v>-1</v>
      </c>
      <c r="XU23" s="36" t="s">
        <v>1502</v>
      </c>
      <c r="XV23" s="10"/>
      <c r="XW23" s="36" t="s">
        <v>1502</v>
      </c>
      <c r="XX23" s="59" t="s">
        <v>1502</v>
      </c>
      <c r="XY23" s="59" t="s">
        <v>1502</v>
      </c>
      <c r="XZ23" s="10"/>
      <c r="YA23" s="37" t="s">
        <v>1502</v>
      </c>
      <c r="YB23" s="36"/>
      <c r="YC23" s="10" t="s">
        <v>1502</v>
      </c>
      <c r="YD23" s="10" t="s">
        <v>1502</v>
      </c>
      <c r="YE23" s="59"/>
      <c r="YF23" s="36" t="s">
        <v>1502</v>
      </c>
      <c r="YG23" s="36" t="s">
        <v>1502</v>
      </c>
      <c r="YH23" s="36" t="s">
        <v>1502</v>
      </c>
      <c r="YI23" s="36" t="s">
        <v>1502</v>
      </c>
      <c r="YJ23" s="36" t="s">
        <v>1502</v>
      </c>
      <c r="YK23" s="36" t="s">
        <v>1502</v>
      </c>
      <c r="YL23" s="6"/>
      <c r="YR23" s="36" t="s">
        <v>1502</v>
      </c>
      <c r="YS23" s="36" t="s">
        <v>1502</v>
      </c>
      <c r="YT23" s="10"/>
      <c r="YU23" s="36" t="s">
        <v>1502</v>
      </c>
      <c r="YV23" s="36"/>
      <c r="YW23" s="36" t="s">
        <v>1502</v>
      </c>
      <c r="YX23" s="36" t="s">
        <v>1502</v>
      </c>
      <c r="YY23" s="59" t="s">
        <v>1502</v>
      </c>
      <c r="YZ23" s="59" t="s">
        <v>1502</v>
      </c>
      <c r="ZA23" s="36" t="s">
        <v>1502</v>
      </c>
      <c r="ZB23" s="59" t="s">
        <v>1502</v>
      </c>
      <c r="ZC23" s="59" t="s">
        <v>1502</v>
      </c>
      <c r="ZD23" s="36" t="s">
        <v>1502</v>
      </c>
      <c r="ZE23" s="36" t="s">
        <v>1502</v>
      </c>
      <c r="ZF23" s="36" t="s">
        <v>1502</v>
      </c>
      <c r="ZG23" s="36" t="s">
        <v>1502</v>
      </c>
      <c r="ZH23" s="36" t="s">
        <v>1502</v>
      </c>
      <c r="ZI23" s="36" t="s">
        <v>1502</v>
      </c>
      <c r="ZJ23" s="6"/>
      <c r="ZQ23" s="1308">
        <v>14.8</v>
      </c>
      <c r="ZR23" s="12">
        <v>15</v>
      </c>
      <c r="ZS23" s="36">
        <f t="shared" si="114"/>
        <v>14.8</v>
      </c>
      <c r="ZT23" s="37">
        <v>15</v>
      </c>
      <c r="ZU23" s="4">
        <f t="shared" si="115"/>
        <v>14.8</v>
      </c>
      <c r="ZV23" s="1308">
        <v>15</v>
      </c>
      <c r="ZW23" s="37">
        <f t="shared" si="116"/>
        <v>14.8</v>
      </c>
      <c r="ZX23" s="29">
        <v>15.33</v>
      </c>
      <c r="ZY23" s="59">
        <f t="shared" si="117"/>
        <v>14.8</v>
      </c>
      <c r="ZZ23" s="36">
        <v>15.08</v>
      </c>
      <c r="AAA23" s="36">
        <f t="shared" si="173"/>
        <v>14.8</v>
      </c>
      <c r="AAB23" s="59">
        <v>15</v>
      </c>
      <c r="AAC23" s="36">
        <v>15.08</v>
      </c>
      <c r="AAD23" s="36">
        <f t="shared" si="118"/>
        <v>14.8</v>
      </c>
      <c r="AAE23" s="36"/>
      <c r="AAF23" s="678">
        <f t="shared" si="119"/>
        <v>-1</v>
      </c>
      <c r="AAG23" s="59"/>
      <c r="AAJ23" s="10" t="s">
        <v>1502</v>
      </c>
      <c r="AAK23" s="36"/>
      <c r="AAL23" s="12"/>
      <c r="AAM23" s="10" t="s">
        <v>1502</v>
      </c>
      <c r="AAN23" s="37" t="s">
        <v>1502</v>
      </c>
      <c r="AAO23" s="10" t="s">
        <v>1502</v>
      </c>
      <c r="AAP23" s="12"/>
      <c r="AAQ23" s="36"/>
      <c r="AAR23" s="37"/>
      <c r="AAS23" s="14">
        <f t="shared" si="123"/>
        <v>0</v>
      </c>
      <c r="AAT23" s="36"/>
      <c r="AAU23" s="10"/>
      <c r="AAV23" s="36" t="s">
        <v>1502</v>
      </c>
      <c r="AAW23" s="59"/>
      <c r="AAX23" s="36" t="s">
        <v>1502</v>
      </c>
      <c r="AAY23" s="36" t="s">
        <v>1502</v>
      </c>
      <c r="AAZ23" s="59" t="s">
        <v>1502</v>
      </c>
      <c r="ABA23" s="59" t="s">
        <v>1502</v>
      </c>
      <c r="ABB23" s="36" t="s">
        <v>1502</v>
      </c>
      <c r="ABC23" s="36" t="s">
        <v>1502</v>
      </c>
      <c r="ABD23" s="36"/>
      <c r="ABE23" s="678"/>
      <c r="ABF23" s="59">
        <v>14.76</v>
      </c>
      <c r="ABG23" s="59">
        <f t="shared" si="167"/>
        <v>14.76</v>
      </c>
      <c r="ABH23" s="59">
        <v>15.4</v>
      </c>
      <c r="ABI23" s="59">
        <v>14.76</v>
      </c>
      <c r="ABJ23" s="36">
        <f t="shared" si="127"/>
        <v>14.76</v>
      </c>
      <c r="ABK23" s="36"/>
      <c r="ABL23" s="678">
        <f t="shared" si="128"/>
        <v>-1</v>
      </c>
      <c r="ABM23" s="59">
        <v>14.6</v>
      </c>
      <c r="ABN23" s="59">
        <f t="shared" si="168"/>
        <v>14.6</v>
      </c>
      <c r="ABO23" s="36">
        <v>15.2</v>
      </c>
      <c r="ABP23" s="59">
        <v>15.1</v>
      </c>
      <c r="ABQ23" s="59">
        <v>14.6</v>
      </c>
      <c r="ABR23" s="36">
        <f t="shared" si="129"/>
        <v>14.6</v>
      </c>
      <c r="ABS23" s="36"/>
      <c r="ABT23" s="678">
        <f t="shared" si="130"/>
        <v>-1</v>
      </c>
      <c r="ABU23" s="36">
        <v>15.2</v>
      </c>
      <c r="ABV23" s="59">
        <f t="shared" si="131"/>
        <v>15.2</v>
      </c>
      <c r="ABW23" s="36">
        <v>15.35</v>
      </c>
      <c r="ABX23" s="36">
        <v>15.2</v>
      </c>
      <c r="ABY23" s="59">
        <f t="shared" si="132"/>
        <v>15.2</v>
      </c>
      <c r="ABZ23" s="59"/>
      <c r="ACA23" s="678">
        <f t="shared" si="133"/>
        <v>-1</v>
      </c>
      <c r="ACB23" s="10"/>
      <c r="ACC23" s="14"/>
      <c r="ACJ23" s="10"/>
      <c r="ACN23" s="12"/>
      <c r="ACO23" s="12"/>
      <c r="ACP23" s="12"/>
      <c r="ACQ23" s="10" t="str">
        <f t="shared" si="177"/>
        <v>3. Missing baseline</v>
      </c>
      <c r="ACR23" s="14" t="str">
        <f t="shared" si="178"/>
        <v>3. Missing baseline</v>
      </c>
      <c r="ACS23" s="10" t="str">
        <f t="shared" si="179"/>
        <v>4.Blocker/Not Executed</v>
      </c>
      <c r="ACT23" s="10" t="str">
        <f t="shared" si="134"/>
        <v>4.Blocker/Not Executed</v>
      </c>
    </row>
    <row r="24" spans="2:774" ht="29.5" thickBot="1" x14ac:dyDescent="0.4">
      <c r="B24" s="36">
        <v>40</v>
      </c>
      <c r="C24" s="1000" t="s">
        <v>17</v>
      </c>
      <c r="D24" s="36"/>
      <c r="E24" s="8" t="s">
        <v>2244</v>
      </c>
      <c r="F24" s="8" t="s">
        <v>2244</v>
      </c>
      <c r="G24" s="1470" t="s">
        <v>2252</v>
      </c>
      <c r="H24" s="1471" t="s">
        <v>2254</v>
      </c>
      <c r="QA24" s="36" t="s">
        <v>1502</v>
      </c>
      <c r="QB24" s="36"/>
      <c r="QC24" s="36" t="s">
        <v>1502</v>
      </c>
      <c r="QD24" s="36"/>
      <c r="QE24" s="36" t="s">
        <v>1502</v>
      </c>
      <c r="QF24" s="36" t="s">
        <v>1502</v>
      </c>
      <c r="QG24" s="36"/>
      <c r="QH24" s="6"/>
      <c r="RW24" s="36" t="s">
        <v>1502</v>
      </c>
      <c r="RX24" s="36" t="s">
        <v>1502</v>
      </c>
      <c r="RY24" s="36" t="s">
        <v>1502</v>
      </c>
      <c r="RZ24" s="36"/>
      <c r="SA24" s="36" t="s">
        <v>1502</v>
      </c>
      <c r="SB24" s="36" t="s">
        <v>1502</v>
      </c>
      <c r="SC24" s="36"/>
      <c r="SD24" s="36" t="s">
        <v>1502</v>
      </c>
      <c r="SE24" s="36"/>
      <c r="SF24" s="36"/>
      <c r="SG24" s="36" t="s">
        <v>1502</v>
      </c>
      <c r="SH24" s="59" t="s">
        <v>1502</v>
      </c>
      <c r="SI24" s="36" t="s">
        <v>1502</v>
      </c>
      <c r="SJ24" s="37" t="s">
        <v>1502</v>
      </c>
      <c r="SK24" s="6"/>
      <c r="TR24" s="36" t="s">
        <v>1502</v>
      </c>
      <c r="TS24" s="36"/>
      <c r="TT24" s="36"/>
      <c r="TU24" s="36" t="s">
        <v>1502</v>
      </c>
      <c r="TV24" s="36" t="s">
        <v>1502</v>
      </c>
      <c r="TW24" s="36" t="s">
        <v>1502</v>
      </c>
      <c r="TX24" s="36" t="s">
        <v>1502</v>
      </c>
      <c r="TY24" s="36"/>
      <c r="TZ24" s="36">
        <f t="shared" si="81"/>
        <v>0</v>
      </c>
      <c r="UA24" s="36"/>
      <c r="UB24" s="36" t="s">
        <v>1502</v>
      </c>
      <c r="UC24" s="36" t="s">
        <v>1502</v>
      </c>
      <c r="UD24" s="59"/>
      <c r="UE24" s="36" t="s">
        <v>1502</v>
      </c>
      <c r="UF24" s="36" t="s">
        <v>1502</v>
      </c>
      <c r="UG24" s="37" t="s">
        <v>1502</v>
      </c>
      <c r="UH24" s="6"/>
      <c r="WN24" s="59">
        <v>16.399999999999999</v>
      </c>
      <c r="WO24" s="36"/>
      <c r="WP24" s="36">
        <v>16.899999999999999</v>
      </c>
      <c r="WQ24" s="36">
        <f t="shared" si="175"/>
        <v>16.399999999999999</v>
      </c>
      <c r="WR24" s="10"/>
      <c r="WS24" s="10">
        <v>16.899999999999999</v>
      </c>
      <c r="WT24" s="36" t="s">
        <v>1502</v>
      </c>
      <c r="WU24" s="36">
        <v>16.2</v>
      </c>
      <c r="WV24" s="10">
        <f t="shared" si="95"/>
        <v>16.2</v>
      </c>
      <c r="WW24" s="36">
        <v>16.2</v>
      </c>
      <c r="WX24" s="10">
        <f t="shared" si="165"/>
        <v>16.2</v>
      </c>
      <c r="WY24" s="10"/>
      <c r="WZ24" s="10" t="s">
        <v>1159</v>
      </c>
      <c r="XA24" s="36">
        <v>20.100000000000001</v>
      </c>
      <c r="XB24" s="59">
        <f t="shared" si="96"/>
        <v>16.2</v>
      </c>
      <c r="XC24" s="36"/>
      <c r="XD24" s="36">
        <v>17.399999999999999</v>
      </c>
      <c r="XE24" s="59">
        <f t="shared" si="176"/>
        <v>16.2</v>
      </c>
      <c r="XF24" s="59"/>
      <c r="XG24" s="59">
        <v>17.100000000000001</v>
      </c>
      <c r="XH24" s="36">
        <v>17.399999999999999</v>
      </c>
      <c r="XI24" s="36">
        <f t="shared" si="97"/>
        <v>16.2</v>
      </c>
      <c r="XJ24" s="59"/>
      <c r="XK24" s="59"/>
      <c r="XL24" s="6">
        <f t="shared" si="98"/>
        <v>-1</v>
      </c>
      <c r="XM24" s="6">
        <f t="shared" si="99"/>
        <v>-1</v>
      </c>
      <c r="XU24" s="36" t="s">
        <v>1502</v>
      </c>
      <c r="XV24" s="10"/>
      <c r="XW24" s="36" t="s">
        <v>1502</v>
      </c>
      <c r="XX24" s="59" t="s">
        <v>1502</v>
      </c>
      <c r="XY24" s="59" t="s">
        <v>1502</v>
      </c>
      <c r="XZ24" s="10"/>
      <c r="YA24" s="37" t="s">
        <v>1502</v>
      </c>
      <c r="YB24" s="36"/>
      <c r="YC24" s="10" t="s">
        <v>1502</v>
      </c>
      <c r="YD24" s="10" t="s">
        <v>1502</v>
      </c>
      <c r="YE24" s="59"/>
      <c r="YF24" s="36" t="s">
        <v>1502</v>
      </c>
      <c r="YG24" s="36" t="s">
        <v>1502</v>
      </c>
      <c r="YH24" s="36" t="s">
        <v>1502</v>
      </c>
      <c r="YI24" s="36" t="s">
        <v>1502</v>
      </c>
      <c r="YJ24" s="36" t="s">
        <v>1502</v>
      </c>
      <c r="YK24" s="36" t="s">
        <v>1502</v>
      </c>
      <c r="YL24" s="6"/>
      <c r="YR24" s="36" t="s">
        <v>1502</v>
      </c>
      <c r="YS24" s="36" t="s">
        <v>1502</v>
      </c>
      <c r="YT24" s="10"/>
      <c r="YU24" s="36" t="s">
        <v>1502</v>
      </c>
      <c r="YV24" s="36"/>
      <c r="YW24" s="36" t="s">
        <v>1502</v>
      </c>
      <c r="YX24" s="36" t="s">
        <v>1502</v>
      </c>
      <c r="YY24" s="59" t="s">
        <v>1502</v>
      </c>
      <c r="YZ24" s="59" t="s">
        <v>1502</v>
      </c>
      <c r="ZA24" s="36" t="s">
        <v>1502</v>
      </c>
      <c r="ZB24" s="59" t="s">
        <v>1502</v>
      </c>
      <c r="ZC24" s="59" t="s">
        <v>1502</v>
      </c>
      <c r="ZD24" s="36" t="s">
        <v>1502</v>
      </c>
      <c r="ZE24" s="36" t="s">
        <v>1502</v>
      </c>
      <c r="ZF24" s="36" t="s">
        <v>1502</v>
      </c>
      <c r="ZG24" s="36" t="s">
        <v>1502</v>
      </c>
      <c r="ZH24" s="36" t="s">
        <v>1502</v>
      </c>
      <c r="ZI24" s="36" t="s">
        <v>1502</v>
      </c>
      <c r="ZJ24" s="6"/>
      <c r="ZQ24" s="1476">
        <v>19.100000000000001</v>
      </c>
      <c r="ZR24" s="12">
        <v>19</v>
      </c>
      <c r="ZS24" s="36">
        <f t="shared" si="114"/>
        <v>19</v>
      </c>
      <c r="ZT24" s="37">
        <v>18.600000000000001</v>
      </c>
      <c r="ZU24" s="4">
        <f t="shared" si="115"/>
        <v>18.600000000000001</v>
      </c>
      <c r="ZV24" s="1476">
        <v>19</v>
      </c>
      <c r="ZW24" s="37">
        <f t="shared" si="116"/>
        <v>18.600000000000001</v>
      </c>
      <c r="ZX24" s="29">
        <v>19.5</v>
      </c>
      <c r="ZY24" s="59">
        <f t="shared" si="117"/>
        <v>18.600000000000001</v>
      </c>
      <c r="ZZ24" s="36">
        <v>18.95</v>
      </c>
      <c r="AAA24" s="36">
        <f t="shared" si="173"/>
        <v>18.600000000000001</v>
      </c>
      <c r="AAB24" s="59">
        <v>19.2</v>
      </c>
      <c r="AAC24" s="36">
        <v>18.95</v>
      </c>
      <c r="AAD24" s="36">
        <f t="shared" si="118"/>
        <v>18.600000000000001</v>
      </c>
      <c r="AAE24" s="36"/>
      <c r="AAF24" s="678">
        <f t="shared" si="119"/>
        <v>-1</v>
      </c>
      <c r="AAG24" s="59"/>
      <c r="AAJ24" s="10" t="s">
        <v>1502</v>
      </c>
      <c r="AAK24" s="36"/>
      <c r="AAL24" s="12"/>
      <c r="AAM24" s="10" t="s">
        <v>1502</v>
      </c>
      <c r="AAN24" s="37" t="s">
        <v>1502</v>
      </c>
      <c r="AAO24" s="10" t="s">
        <v>1502</v>
      </c>
      <c r="AAP24" s="12"/>
      <c r="AAQ24" s="36"/>
      <c r="AAR24" s="37"/>
      <c r="AAS24" s="14">
        <f t="shared" si="123"/>
        <v>0</v>
      </c>
      <c r="AAT24" s="36"/>
      <c r="AAU24" s="10"/>
      <c r="AAV24" s="36" t="s">
        <v>1502</v>
      </c>
      <c r="AAW24" s="59"/>
      <c r="AAX24" s="36" t="s">
        <v>1502</v>
      </c>
      <c r="AAY24" s="36" t="s">
        <v>1502</v>
      </c>
      <c r="AAZ24" s="59" t="s">
        <v>1502</v>
      </c>
      <c r="ABA24" s="59" t="s">
        <v>1502</v>
      </c>
      <c r="ABB24" s="36" t="s">
        <v>1502</v>
      </c>
      <c r="ABC24" s="36" t="s">
        <v>1502</v>
      </c>
      <c r="ABD24" s="36"/>
      <c r="ABE24" s="678"/>
      <c r="ABF24" s="59">
        <v>17.39</v>
      </c>
      <c r="ABG24" s="59">
        <f t="shared" si="167"/>
        <v>17.39</v>
      </c>
      <c r="ABH24" s="59">
        <v>17.52</v>
      </c>
      <c r="ABI24" s="59">
        <v>17.39</v>
      </c>
      <c r="ABJ24" s="36">
        <f t="shared" si="127"/>
        <v>17.39</v>
      </c>
      <c r="ABK24" s="36"/>
      <c r="ABL24" s="678">
        <f t="shared" si="128"/>
        <v>-1</v>
      </c>
      <c r="ABM24" s="59">
        <v>18</v>
      </c>
      <c r="ABN24" s="59">
        <f t="shared" si="168"/>
        <v>18</v>
      </c>
      <c r="ABO24" s="36">
        <v>18.399999999999999</v>
      </c>
      <c r="ABP24" s="59">
        <v>18</v>
      </c>
      <c r="ABQ24" s="59">
        <v>18</v>
      </c>
      <c r="ABR24" s="36">
        <f t="shared" si="129"/>
        <v>18</v>
      </c>
      <c r="ABS24" s="36"/>
      <c r="ABT24" s="678">
        <f t="shared" si="130"/>
        <v>-1</v>
      </c>
      <c r="ABU24" s="36">
        <v>18.2</v>
      </c>
      <c r="ABV24" s="59">
        <f t="shared" si="131"/>
        <v>18.2</v>
      </c>
      <c r="ABW24" s="36">
        <v>18.43</v>
      </c>
      <c r="ABX24" s="36">
        <v>18.2</v>
      </c>
      <c r="ABY24" s="59">
        <f t="shared" si="132"/>
        <v>18.2</v>
      </c>
      <c r="ABZ24" s="59"/>
      <c r="ACA24" s="678">
        <f t="shared" si="133"/>
        <v>-1</v>
      </c>
      <c r="ACB24" s="10"/>
      <c r="ACC24" s="14"/>
      <c r="ACJ24" s="10"/>
      <c r="ACN24" s="12"/>
      <c r="ACO24" s="12"/>
      <c r="ACP24" s="12"/>
      <c r="ACQ24" s="10" t="str">
        <f t="shared" si="177"/>
        <v>3. Missing baseline</v>
      </c>
      <c r="ACR24" s="14" t="str">
        <f t="shared" si="178"/>
        <v>3. Missing baseline</v>
      </c>
      <c r="ACS24" s="10" t="str">
        <f t="shared" si="179"/>
        <v>4.Blocker/Not Executed</v>
      </c>
      <c r="ACT24" s="10" t="str">
        <f t="shared" si="134"/>
        <v>4.Blocker/Not Executed</v>
      </c>
    </row>
    <row r="25" spans="2:774" ht="29.5" thickBot="1" x14ac:dyDescent="0.4">
      <c r="B25" s="36">
        <v>41</v>
      </c>
      <c r="C25" s="1000" t="s">
        <v>17</v>
      </c>
      <c r="D25" s="36"/>
      <c r="E25" s="8" t="s">
        <v>2244</v>
      </c>
      <c r="F25" s="8" t="s">
        <v>2244</v>
      </c>
      <c r="G25" s="1470" t="s">
        <v>2252</v>
      </c>
      <c r="H25" s="8" t="s">
        <v>2255</v>
      </c>
      <c r="QA25" s="36" t="s">
        <v>1502</v>
      </c>
      <c r="QB25" s="36"/>
      <c r="QC25" s="36" t="s">
        <v>1502</v>
      </c>
      <c r="QD25" s="36"/>
      <c r="QE25" s="36" t="s">
        <v>1502</v>
      </c>
      <c r="QF25" s="36" t="s">
        <v>1502</v>
      </c>
      <c r="QG25" s="36"/>
      <c r="QH25" s="6"/>
      <c r="RW25" s="36" t="s">
        <v>1502</v>
      </c>
      <c r="RX25" s="36" t="s">
        <v>1502</v>
      </c>
      <c r="RY25" s="36" t="s">
        <v>1502</v>
      </c>
      <c r="RZ25" s="36"/>
      <c r="SA25" s="36" t="s">
        <v>1502</v>
      </c>
      <c r="SB25" s="36" t="s">
        <v>1502</v>
      </c>
      <c r="SC25" s="36"/>
      <c r="SD25" s="36" t="s">
        <v>1502</v>
      </c>
      <c r="SE25" s="36"/>
      <c r="SF25" s="36"/>
      <c r="SG25" s="36" t="s">
        <v>1502</v>
      </c>
      <c r="SH25" s="59" t="s">
        <v>1502</v>
      </c>
      <c r="SI25" s="36" t="s">
        <v>1502</v>
      </c>
      <c r="SJ25" s="37" t="s">
        <v>1502</v>
      </c>
      <c r="SK25" s="6"/>
      <c r="TR25" s="36" t="s">
        <v>1502</v>
      </c>
      <c r="TS25" s="36"/>
      <c r="TT25" s="36"/>
      <c r="TU25" s="36" t="s">
        <v>1502</v>
      </c>
      <c r="TV25" s="36" t="s">
        <v>1502</v>
      </c>
      <c r="TW25" s="36" t="s">
        <v>1502</v>
      </c>
      <c r="TX25" s="36" t="s">
        <v>1502</v>
      </c>
      <c r="TY25" s="36"/>
      <c r="TZ25" s="36">
        <f t="shared" si="81"/>
        <v>0</v>
      </c>
      <c r="UA25" s="36"/>
      <c r="UB25" s="36" t="s">
        <v>1502</v>
      </c>
      <c r="UC25" s="36" t="s">
        <v>1502</v>
      </c>
      <c r="UD25" s="59"/>
      <c r="UE25" s="36" t="s">
        <v>1502</v>
      </c>
      <c r="UF25" s="36" t="s">
        <v>1502</v>
      </c>
      <c r="UG25" s="37" t="s">
        <v>1502</v>
      </c>
      <c r="UH25" s="6"/>
      <c r="WN25" s="244">
        <v>7.23</v>
      </c>
      <c r="WO25" s="36"/>
      <c r="WP25" s="36">
        <v>7.32</v>
      </c>
      <c r="WQ25" s="36">
        <f t="shared" si="175"/>
        <v>7.23</v>
      </c>
      <c r="WR25" s="10"/>
      <c r="WS25" s="10">
        <v>7.72</v>
      </c>
      <c r="WT25" s="36" t="s">
        <v>1502</v>
      </c>
      <c r="WU25" s="36">
        <v>7.77</v>
      </c>
      <c r="WV25" s="10">
        <f t="shared" si="95"/>
        <v>7.23</v>
      </c>
      <c r="WW25" s="36">
        <v>7.47</v>
      </c>
      <c r="WX25" s="10">
        <f t="shared" si="165"/>
        <v>7.23</v>
      </c>
      <c r="WY25" s="10"/>
      <c r="WZ25" s="10">
        <v>7.63</v>
      </c>
      <c r="XA25" s="36">
        <v>7.62</v>
      </c>
      <c r="XB25" s="59">
        <f t="shared" si="96"/>
        <v>7.23</v>
      </c>
      <c r="XC25" s="36"/>
      <c r="XD25" s="36">
        <v>7.38</v>
      </c>
      <c r="XE25" s="59">
        <f t="shared" si="176"/>
        <v>7.23</v>
      </c>
      <c r="XF25" s="59"/>
      <c r="XG25" s="59">
        <v>7.42</v>
      </c>
      <c r="XH25" s="36">
        <v>7.38</v>
      </c>
      <c r="XI25" s="36">
        <f t="shared" si="97"/>
        <v>7.23</v>
      </c>
      <c r="XJ25" s="59"/>
      <c r="XK25" s="59"/>
      <c r="XL25" s="6">
        <f t="shared" si="98"/>
        <v>-1</v>
      </c>
      <c r="XM25" s="6">
        <f t="shared" si="99"/>
        <v>-1</v>
      </c>
      <c r="XU25" s="36" t="s">
        <v>1502</v>
      </c>
      <c r="XV25" s="10"/>
      <c r="XW25" s="36" t="s">
        <v>1502</v>
      </c>
      <c r="XX25" s="59" t="s">
        <v>1502</v>
      </c>
      <c r="XY25" s="59" t="s">
        <v>1502</v>
      </c>
      <c r="XZ25" s="10"/>
      <c r="YA25" s="37" t="s">
        <v>1502</v>
      </c>
      <c r="YB25" s="36"/>
      <c r="YC25" s="10" t="s">
        <v>1502</v>
      </c>
      <c r="YD25" s="10" t="s">
        <v>1502</v>
      </c>
      <c r="YE25" s="59"/>
      <c r="YF25" s="36" t="s">
        <v>1502</v>
      </c>
      <c r="YG25" s="36" t="s">
        <v>1502</v>
      </c>
      <c r="YH25" s="36" t="s">
        <v>1502</v>
      </c>
      <c r="YI25" s="36" t="s">
        <v>1502</v>
      </c>
      <c r="YJ25" s="36" t="s">
        <v>1502</v>
      </c>
      <c r="YK25" s="36" t="s">
        <v>1502</v>
      </c>
      <c r="YL25" s="6"/>
      <c r="YR25" s="36" t="s">
        <v>1502</v>
      </c>
      <c r="YS25" s="36" t="s">
        <v>1502</v>
      </c>
      <c r="YT25" s="10"/>
      <c r="YU25" s="36" t="s">
        <v>1502</v>
      </c>
      <c r="YV25" s="36"/>
      <c r="YW25" s="36" t="s">
        <v>1502</v>
      </c>
      <c r="YX25" s="36" t="s">
        <v>1502</v>
      </c>
      <c r="YY25" s="59" t="s">
        <v>1502</v>
      </c>
      <c r="YZ25" s="59" t="s">
        <v>1502</v>
      </c>
      <c r="ZA25" s="36" t="s">
        <v>1502</v>
      </c>
      <c r="ZB25" s="59" t="s">
        <v>1502</v>
      </c>
      <c r="ZC25" s="59" t="s">
        <v>1502</v>
      </c>
      <c r="ZD25" s="36" t="s">
        <v>1502</v>
      </c>
      <c r="ZE25" s="36" t="s">
        <v>1502</v>
      </c>
      <c r="ZF25" s="36" t="s">
        <v>1502</v>
      </c>
      <c r="ZG25" s="36" t="s">
        <v>1502</v>
      </c>
      <c r="ZH25" s="36" t="s">
        <v>1502</v>
      </c>
      <c r="ZI25" s="36" t="s">
        <v>1502</v>
      </c>
      <c r="ZJ25" s="6"/>
      <c r="ZQ25" s="675">
        <v>7.2</v>
      </c>
      <c r="ZR25" s="12">
        <v>7.3</v>
      </c>
      <c r="ZS25" s="36">
        <f t="shared" si="114"/>
        <v>7.2</v>
      </c>
      <c r="ZT25" s="37">
        <v>7.5</v>
      </c>
      <c r="ZU25" s="4">
        <f t="shared" si="115"/>
        <v>7.2</v>
      </c>
      <c r="ZV25" s="675">
        <v>7.12</v>
      </c>
      <c r="ZW25" s="37">
        <f t="shared" si="116"/>
        <v>7.12</v>
      </c>
      <c r="ZX25" s="29">
        <v>7.16</v>
      </c>
      <c r="ZY25" s="59">
        <f t="shared" si="117"/>
        <v>7.12</v>
      </c>
      <c r="ZZ25" s="36">
        <v>7.57</v>
      </c>
      <c r="AAA25" s="36">
        <f t="shared" si="173"/>
        <v>7.12</v>
      </c>
      <c r="AAB25" s="59">
        <v>7.45</v>
      </c>
      <c r="AAC25" s="36">
        <v>7.57</v>
      </c>
      <c r="AAD25" s="36">
        <f t="shared" si="118"/>
        <v>7.12</v>
      </c>
      <c r="AAE25" s="36"/>
      <c r="AAF25" s="678">
        <f t="shared" si="119"/>
        <v>-1</v>
      </c>
      <c r="AAG25" s="59"/>
      <c r="AAJ25" s="10" t="s">
        <v>1502</v>
      </c>
      <c r="AAK25" s="36"/>
      <c r="AAL25" s="12"/>
      <c r="AAM25" s="10" t="s">
        <v>1502</v>
      </c>
      <c r="AAN25" s="37" t="s">
        <v>1502</v>
      </c>
      <c r="AAO25" s="10" t="s">
        <v>1502</v>
      </c>
      <c r="AAP25" s="12"/>
      <c r="AAQ25" s="36"/>
      <c r="AAR25" s="37"/>
      <c r="AAS25" s="14">
        <f t="shared" si="123"/>
        <v>0</v>
      </c>
      <c r="AAT25" s="36"/>
      <c r="AAU25" s="10"/>
      <c r="AAV25" s="36" t="s">
        <v>1502</v>
      </c>
      <c r="AAW25" s="59"/>
      <c r="AAX25" s="36" t="s">
        <v>1502</v>
      </c>
      <c r="AAY25" s="36" t="s">
        <v>1502</v>
      </c>
      <c r="AAZ25" s="59" t="s">
        <v>1502</v>
      </c>
      <c r="ABA25" s="59" t="s">
        <v>1502</v>
      </c>
      <c r="ABB25" s="36" t="s">
        <v>1502</v>
      </c>
      <c r="ABC25" s="36" t="s">
        <v>1502</v>
      </c>
      <c r="ABD25" s="36"/>
      <c r="ABE25" s="678"/>
      <c r="ABF25" s="59">
        <v>4.58</v>
      </c>
      <c r="ABG25" s="59">
        <f t="shared" si="167"/>
        <v>4.58</v>
      </c>
      <c r="ABH25" s="59">
        <v>4.78</v>
      </c>
      <c r="ABI25" s="59">
        <v>4.58</v>
      </c>
      <c r="ABJ25" s="36">
        <f t="shared" si="127"/>
        <v>4.58</v>
      </c>
      <c r="ABK25" s="36"/>
      <c r="ABL25" s="678">
        <f t="shared" si="128"/>
        <v>-1</v>
      </c>
      <c r="ABM25" s="59">
        <v>4.72</v>
      </c>
      <c r="ABN25" s="59">
        <f t="shared" si="168"/>
        <v>4.72</v>
      </c>
      <c r="ABO25" s="36">
        <v>4.83</v>
      </c>
      <c r="ABP25" s="59">
        <v>4.71</v>
      </c>
      <c r="ABQ25" s="59">
        <v>4.72</v>
      </c>
      <c r="ABR25" s="36">
        <f t="shared" si="129"/>
        <v>4.72</v>
      </c>
      <c r="ABS25" s="36"/>
      <c r="ABT25" s="678">
        <f t="shared" si="130"/>
        <v>-1</v>
      </c>
      <c r="ABU25" s="36">
        <v>4.59</v>
      </c>
      <c r="ABV25" s="59">
        <f t="shared" si="131"/>
        <v>4.59</v>
      </c>
      <c r="ABW25" s="36">
        <v>4.7300000000000004</v>
      </c>
      <c r="ABX25" s="36">
        <v>4.59</v>
      </c>
      <c r="ABY25" s="59">
        <f t="shared" si="132"/>
        <v>4.59</v>
      </c>
      <c r="ABZ25" s="59"/>
      <c r="ACA25" s="678">
        <f t="shared" si="133"/>
        <v>-1</v>
      </c>
      <c r="ACB25" s="10"/>
      <c r="ACC25" s="14"/>
      <c r="ACJ25" s="10"/>
      <c r="ACN25" s="12"/>
      <c r="ACO25" s="12"/>
      <c r="ACP25" s="12"/>
      <c r="ACQ25" s="10" t="str">
        <f t="shared" si="177"/>
        <v>3. Missing baseline</v>
      </c>
      <c r="ACR25" s="14" t="str">
        <f t="shared" si="178"/>
        <v>3. Missing baseline</v>
      </c>
      <c r="ACS25" s="10" t="str">
        <f t="shared" si="179"/>
        <v>4.Blocker/Not Executed</v>
      </c>
      <c r="ACT25" s="10" t="str">
        <f t="shared" si="134"/>
        <v>4.Blocker/Not Executed</v>
      </c>
    </row>
    <row r="26" spans="2:774" ht="15" thickBot="1" x14ac:dyDescent="0.4">
      <c r="B26" s="36">
        <v>42</v>
      </c>
      <c r="C26" s="1000" t="s">
        <v>17</v>
      </c>
      <c r="D26" s="36"/>
      <c r="E26" s="8" t="s">
        <v>2244</v>
      </c>
      <c r="F26" s="8" t="s">
        <v>2244</v>
      </c>
      <c r="G26" s="1470" t="s">
        <v>2252</v>
      </c>
      <c r="H26" s="8" t="s">
        <v>2256</v>
      </c>
      <c r="QA26" s="36" t="s">
        <v>1502</v>
      </c>
      <c r="QB26" s="36"/>
      <c r="QC26" s="36" t="s">
        <v>1502</v>
      </c>
      <c r="QD26" s="36"/>
      <c r="QE26" s="36" t="s">
        <v>1502</v>
      </c>
      <c r="QF26" s="36" t="s">
        <v>1502</v>
      </c>
      <c r="QG26" s="36"/>
      <c r="QH26" s="6"/>
      <c r="RW26" s="36" t="s">
        <v>1502</v>
      </c>
      <c r="RX26" s="36" t="s">
        <v>1502</v>
      </c>
      <c r="RY26" s="36" t="s">
        <v>1502</v>
      </c>
      <c r="RZ26" s="36"/>
      <c r="SA26" s="36" t="s">
        <v>1502</v>
      </c>
      <c r="SB26" s="36" t="s">
        <v>1502</v>
      </c>
      <c r="SC26" s="36"/>
      <c r="SD26" s="36" t="s">
        <v>1502</v>
      </c>
      <c r="SE26" s="36"/>
      <c r="SF26" s="36"/>
      <c r="SG26" s="36" t="s">
        <v>1502</v>
      </c>
      <c r="SH26" s="59" t="s">
        <v>1502</v>
      </c>
      <c r="SI26" s="36" t="s">
        <v>1502</v>
      </c>
      <c r="SJ26" s="37" t="s">
        <v>1502</v>
      </c>
      <c r="SK26" s="6"/>
      <c r="TR26" s="36" t="s">
        <v>1502</v>
      </c>
      <c r="TS26" s="36"/>
      <c r="TT26" s="36"/>
      <c r="TU26" s="36" t="s">
        <v>1502</v>
      </c>
      <c r="TV26" s="36" t="s">
        <v>1502</v>
      </c>
      <c r="TW26" s="36" t="s">
        <v>1502</v>
      </c>
      <c r="TX26" s="36" t="s">
        <v>1502</v>
      </c>
      <c r="TY26" s="36"/>
      <c r="TZ26" s="36">
        <f t="shared" si="81"/>
        <v>0</v>
      </c>
      <c r="UA26" s="36"/>
      <c r="UB26" s="36" t="s">
        <v>1502</v>
      </c>
      <c r="UC26" s="36" t="s">
        <v>1502</v>
      </c>
      <c r="UD26" s="59"/>
      <c r="UE26" s="36" t="s">
        <v>1502</v>
      </c>
      <c r="UF26" s="36" t="s">
        <v>1502</v>
      </c>
      <c r="UG26" s="37" t="s">
        <v>1502</v>
      </c>
      <c r="UH26" s="6"/>
      <c r="WN26" s="244">
        <v>18.100000000000001</v>
      </c>
      <c r="WO26" s="36"/>
      <c r="WP26" s="36">
        <v>18.32</v>
      </c>
      <c r="WQ26" s="36">
        <f t="shared" si="175"/>
        <v>18.100000000000001</v>
      </c>
      <c r="WR26" s="10"/>
      <c r="WS26" s="10">
        <v>18.899999999999999</v>
      </c>
      <c r="WT26" s="36" t="s">
        <v>1502</v>
      </c>
      <c r="WU26" s="36">
        <v>18.54</v>
      </c>
      <c r="WV26" s="10">
        <f t="shared" si="95"/>
        <v>18.100000000000001</v>
      </c>
      <c r="WW26" s="36">
        <v>19.399999999999999</v>
      </c>
      <c r="WX26" s="10">
        <f t="shared" si="165"/>
        <v>18.100000000000001</v>
      </c>
      <c r="WY26" s="10"/>
      <c r="WZ26" s="10" t="s">
        <v>1159</v>
      </c>
      <c r="XA26" s="36">
        <v>22.52</v>
      </c>
      <c r="XB26" s="59">
        <f t="shared" si="96"/>
        <v>18.100000000000001</v>
      </c>
      <c r="XC26" s="36"/>
      <c r="XD26" s="36">
        <v>19</v>
      </c>
      <c r="XE26" s="59">
        <f t="shared" si="176"/>
        <v>18.100000000000001</v>
      </c>
      <c r="XF26" s="59"/>
      <c r="XG26" s="59">
        <v>19.399999999999999</v>
      </c>
      <c r="XH26" s="36">
        <v>19</v>
      </c>
      <c r="XI26" s="36">
        <f t="shared" si="97"/>
        <v>18.100000000000001</v>
      </c>
      <c r="XJ26" s="59"/>
      <c r="XK26" s="59"/>
      <c r="XL26" s="6">
        <f t="shared" si="98"/>
        <v>-1</v>
      </c>
      <c r="XM26" s="6">
        <f t="shared" si="99"/>
        <v>-1</v>
      </c>
      <c r="XU26" s="36" t="s">
        <v>1502</v>
      </c>
      <c r="XV26" s="10"/>
      <c r="XW26" s="36" t="s">
        <v>1502</v>
      </c>
      <c r="XX26" s="59" t="s">
        <v>1502</v>
      </c>
      <c r="XY26" s="59" t="s">
        <v>1502</v>
      </c>
      <c r="XZ26" s="10"/>
      <c r="YA26" s="37" t="s">
        <v>1502</v>
      </c>
      <c r="YB26" s="36"/>
      <c r="YC26" s="10" t="s">
        <v>1502</v>
      </c>
      <c r="YD26" s="10" t="s">
        <v>1502</v>
      </c>
      <c r="YE26" s="59"/>
      <c r="YF26" s="36" t="s">
        <v>1502</v>
      </c>
      <c r="YG26" s="36" t="s">
        <v>1502</v>
      </c>
      <c r="YH26" s="36" t="s">
        <v>1502</v>
      </c>
      <c r="YI26" s="36" t="s">
        <v>1502</v>
      </c>
      <c r="YJ26" s="36" t="s">
        <v>1502</v>
      </c>
      <c r="YK26" s="36" t="s">
        <v>1502</v>
      </c>
      <c r="YL26" s="6"/>
      <c r="YR26" s="36" t="s">
        <v>1502</v>
      </c>
      <c r="YS26" s="36" t="s">
        <v>1502</v>
      </c>
      <c r="YT26" s="10"/>
      <c r="YU26" s="36" t="s">
        <v>1502</v>
      </c>
      <c r="YV26" s="36"/>
      <c r="YW26" s="36" t="s">
        <v>1502</v>
      </c>
      <c r="YX26" s="36" t="s">
        <v>1502</v>
      </c>
      <c r="YY26" s="59" t="s">
        <v>1502</v>
      </c>
      <c r="YZ26" s="59" t="s">
        <v>1502</v>
      </c>
      <c r="ZA26" s="36" t="s">
        <v>1502</v>
      </c>
      <c r="ZB26" s="59" t="s">
        <v>1502</v>
      </c>
      <c r="ZC26" s="59" t="s">
        <v>1502</v>
      </c>
      <c r="ZD26" s="36" t="s">
        <v>1502</v>
      </c>
      <c r="ZE26" s="36" t="s">
        <v>1502</v>
      </c>
      <c r="ZF26" s="36" t="s">
        <v>1502</v>
      </c>
      <c r="ZG26" s="36" t="s">
        <v>1502</v>
      </c>
      <c r="ZH26" s="36" t="s">
        <v>1502</v>
      </c>
      <c r="ZI26" s="36" t="s">
        <v>1502</v>
      </c>
      <c r="ZJ26" s="6"/>
      <c r="ZQ26" s="675">
        <v>26.6</v>
      </c>
      <c r="ZR26" s="12">
        <v>26.5</v>
      </c>
      <c r="ZS26" s="36">
        <f t="shared" si="114"/>
        <v>26.5</v>
      </c>
      <c r="ZT26" s="37">
        <v>25</v>
      </c>
      <c r="ZU26" s="4">
        <f t="shared" si="115"/>
        <v>25</v>
      </c>
      <c r="ZV26" s="675">
        <v>25.6</v>
      </c>
      <c r="ZW26" s="37">
        <f t="shared" si="116"/>
        <v>25</v>
      </c>
      <c r="ZX26" s="29">
        <v>25.6</v>
      </c>
      <c r="ZY26" s="59">
        <f t="shared" si="117"/>
        <v>25</v>
      </c>
      <c r="ZZ26" s="36">
        <v>25.6</v>
      </c>
      <c r="AAA26" s="36">
        <f t="shared" si="173"/>
        <v>25</v>
      </c>
      <c r="AAB26" s="59" t="s">
        <v>1159</v>
      </c>
      <c r="AAC26" s="36">
        <v>25.6</v>
      </c>
      <c r="AAD26" s="36">
        <f t="shared" si="118"/>
        <v>25</v>
      </c>
      <c r="AAE26" s="36"/>
      <c r="AAF26" s="678">
        <f t="shared" si="119"/>
        <v>-1</v>
      </c>
      <c r="AAG26" s="59"/>
      <c r="AAJ26" s="10" t="s">
        <v>1502</v>
      </c>
      <c r="AAK26" s="36"/>
      <c r="AAL26" s="12"/>
      <c r="AAM26" s="10" t="s">
        <v>1502</v>
      </c>
      <c r="AAN26" s="37" t="s">
        <v>1502</v>
      </c>
      <c r="AAO26" s="10" t="s">
        <v>1502</v>
      </c>
      <c r="AAP26" s="12"/>
      <c r="AAQ26" s="36"/>
      <c r="AAR26" s="37"/>
      <c r="AAS26" s="14">
        <f t="shared" si="123"/>
        <v>0</v>
      </c>
      <c r="AAT26" s="36"/>
      <c r="AAU26" s="10"/>
      <c r="AAV26" s="36" t="s">
        <v>1502</v>
      </c>
      <c r="AAW26" s="59"/>
      <c r="AAX26" s="36" t="s">
        <v>1502</v>
      </c>
      <c r="AAY26" s="36" t="s">
        <v>1502</v>
      </c>
      <c r="AAZ26" s="59" t="s">
        <v>1502</v>
      </c>
      <c r="ABA26" s="59" t="s">
        <v>1502</v>
      </c>
      <c r="ABB26" s="36" t="s">
        <v>1502</v>
      </c>
      <c r="ABC26" s="36" t="s">
        <v>1502</v>
      </c>
      <c r="ABD26" s="36"/>
      <c r="ABE26" s="678"/>
      <c r="ABF26" s="59">
        <v>18.12</v>
      </c>
      <c r="ABG26" s="59">
        <f t="shared" si="167"/>
        <v>18.12</v>
      </c>
      <c r="ABH26" s="59">
        <v>18.05</v>
      </c>
      <c r="ABI26" s="59">
        <v>18.12</v>
      </c>
      <c r="ABJ26" s="36">
        <f t="shared" si="127"/>
        <v>18.12</v>
      </c>
      <c r="ABK26" s="36"/>
      <c r="ABL26" s="678">
        <f t="shared" si="128"/>
        <v>-1</v>
      </c>
      <c r="ABM26" s="59">
        <v>18.25</v>
      </c>
      <c r="ABN26" s="59">
        <f t="shared" si="168"/>
        <v>18.25</v>
      </c>
      <c r="ABO26" s="36">
        <v>18.8</v>
      </c>
      <c r="ABP26" s="59">
        <v>18.600000000000001</v>
      </c>
      <c r="ABQ26" s="59">
        <v>18.25</v>
      </c>
      <c r="ABR26" s="36">
        <f t="shared" si="129"/>
        <v>18.25</v>
      </c>
      <c r="ABS26" s="36"/>
      <c r="ABT26" s="678">
        <f t="shared" si="130"/>
        <v>-1</v>
      </c>
      <c r="ABU26" s="36">
        <v>18.5</v>
      </c>
      <c r="ABV26" s="59">
        <f t="shared" si="131"/>
        <v>18.5</v>
      </c>
      <c r="ABW26" s="36">
        <v>18.739999999999998</v>
      </c>
      <c r="ABX26" s="36">
        <v>18.5</v>
      </c>
      <c r="ABY26" s="59">
        <f t="shared" si="132"/>
        <v>18.5</v>
      </c>
      <c r="ABZ26" s="59"/>
      <c r="ACA26" s="678">
        <f t="shared" si="133"/>
        <v>-1</v>
      </c>
      <c r="ACB26" s="10"/>
      <c r="ACC26" s="14"/>
      <c r="ACJ26" s="10"/>
      <c r="ACM26" s="350" t="s">
        <v>2257</v>
      </c>
      <c r="ACN26" s="12"/>
      <c r="ACO26" s="12"/>
      <c r="ACP26" s="12"/>
      <c r="ACQ26" s="10" t="str">
        <f t="shared" si="177"/>
        <v>3. Missing baseline</v>
      </c>
      <c r="ACR26" s="14" t="str">
        <f t="shared" si="178"/>
        <v>3. Missing baseline</v>
      </c>
      <c r="ACS26" s="10" t="str">
        <f t="shared" si="179"/>
        <v>4.Blocker/Not Executed</v>
      </c>
      <c r="ACT26" s="10" t="str">
        <f t="shared" si="134"/>
        <v>4.Blocker/Not Executed</v>
      </c>
    </row>
    <row r="27" spans="2:774" ht="15" thickBot="1" x14ac:dyDescent="0.4">
      <c r="B27" s="36">
        <v>43</v>
      </c>
      <c r="C27" s="1000" t="s">
        <v>17</v>
      </c>
      <c r="D27" s="36"/>
      <c r="E27" s="8" t="s">
        <v>2244</v>
      </c>
      <c r="F27" s="8" t="s">
        <v>2244</v>
      </c>
      <c r="G27" s="1470" t="s">
        <v>2252</v>
      </c>
      <c r="H27" s="8" t="s">
        <v>2258</v>
      </c>
      <c r="QA27" s="36" t="s">
        <v>1502</v>
      </c>
      <c r="QB27" s="36"/>
      <c r="QC27" s="36" t="s">
        <v>1502</v>
      </c>
      <c r="QD27" s="36"/>
      <c r="QE27" s="36" t="s">
        <v>1502</v>
      </c>
      <c r="QF27" s="36" t="s">
        <v>1502</v>
      </c>
      <c r="QG27" s="36"/>
      <c r="QH27" s="6"/>
      <c r="RW27" s="36" t="s">
        <v>1502</v>
      </c>
      <c r="RX27" s="36" t="s">
        <v>1502</v>
      </c>
      <c r="RY27" s="36" t="s">
        <v>1502</v>
      </c>
      <c r="RZ27" s="36"/>
      <c r="SA27" s="36" t="s">
        <v>1502</v>
      </c>
      <c r="SB27" s="36" t="s">
        <v>1502</v>
      </c>
      <c r="SC27" s="36"/>
      <c r="SD27" s="36" t="s">
        <v>1502</v>
      </c>
      <c r="SE27" s="36"/>
      <c r="SF27" s="36"/>
      <c r="SG27" s="36" t="s">
        <v>1502</v>
      </c>
      <c r="SH27" s="59" t="s">
        <v>1502</v>
      </c>
      <c r="SI27" s="36" t="s">
        <v>1502</v>
      </c>
      <c r="SJ27" s="37" t="s">
        <v>1502</v>
      </c>
      <c r="SK27" s="6"/>
      <c r="TR27" s="36" t="s">
        <v>1502</v>
      </c>
      <c r="TS27" s="36"/>
      <c r="TT27" s="36"/>
      <c r="TU27" s="36" t="s">
        <v>1502</v>
      </c>
      <c r="TV27" s="36" t="s">
        <v>1502</v>
      </c>
      <c r="TW27" s="36" t="s">
        <v>1502</v>
      </c>
      <c r="TX27" s="36" t="s">
        <v>1502</v>
      </c>
      <c r="TY27" s="36"/>
      <c r="TZ27" s="36">
        <f t="shared" si="81"/>
        <v>0</v>
      </c>
      <c r="UA27" s="36"/>
      <c r="UB27" s="36" t="s">
        <v>1502</v>
      </c>
      <c r="UC27" s="36" t="s">
        <v>1502</v>
      </c>
      <c r="UD27" s="59"/>
      <c r="UE27" s="36" t="s">
        <v>1502</v>
      </c>
      <c r="UF27" s="36" t="s">
        <v>1502</v>
      </c>
      <c r="UG27" s="37" t="s">
        <v>1502</v>
      </c>
      <c r="UH27" s="6"/>
      <c r="WN27" s="244">
        <v>22.8</v>
      </c>
      <c r="WO27" s="36"/>
      <c r="WP27" s="36">
        <v>22.6</v>
      </c>
      <c r="WQ27" s="36">
        <f t="shared" si="175"/>
        <v>22.6</v>
      </c>
      <c r="WR27" s="10"/>
      <c r="WS27" s="10">
        <v>22.6</v>
      </c>
      <c r="WT27" s="36" t="s">
        <v>1502</v>
      </c>
      <c r="WU27" s="36">
        <v>21.8</v>
      </c>
      <c r="WV27" s="10">
        <f t="shared" si="95"/>
        <v>21.8</v>
      </c>
      <c r="WW27" s="36">
        <v>21.8</v>
      </c>
      <c r="WX27" s="10">
        <f t="shared" si="165"/>
        <v>21.8</v>
      </c>
      <c r="WY27" s="10"/>
      <c r="WZ27" s="10">
        <v>22.4</v>
      </c>
      <c r="XA27" s="36">
        <v>23.5</v>
      </c>
      <c r="XB27" s="59">
        <f t="shared" si="96"/>
        <v>21.8</v>
      </c>
      <c r="XC27" s="36"/>
      <c r="XD27" s="36">
        <v>22.6</v>
      </c>
      <c r="XE27" s="59">
        <f t="shared" si="176"/>
        <v>21.8</v>
      </c>
      <c r="XF27" s="59"/>
      <c r="XG27" s="59">
        <v>22.25</v>
      </c>
      <c r="XH27" s="36">
        <v>22.6</v>
      </c>
      <c r="XI27" s="36">
        <f t="shared" si="97"/>
        <v>21.8</v>
      </c>
      <c r="XJ27" s="59"/>
      <c r="XK27" s="59"/>
      <c r="XL27" s="6">
        <f t="shared" si="98"/>
        <v>-1</v>
      </c>
      <c r="XM27" s="6">
        <f t="shared" si="99"/>
        <v>-1</v>
      </c>
      <c r="XU27" s="36" t="s">
        <v>1502</v>
      </c>
      <c r="XV27" s="10"/>
      <c r="XW27" s="36" t="s">
        <v>1502</v>
      </c>
      <c r="XX27" s="59" t="s">
        <v>1502</v>
      </c>
      <c r="XY27" s="59" t="s">
        <v>1502</v>
      </c>
      <c r="XZ27" s="10"/>
      <c r="YA27" s="37" t="s">
        <v>1502</v>
      </c>
      <c r="YB27" s="36"/>
      <c r="YC27" s="10" t="s">
        <v>1502</v>
      </c>
      <c r="YD27" s="10" t="s">
        <v>1502</v>
      </c>
      <c r="YE27" s="59"/>
      <c r="YF27" s="36" t="s">
        <v>1502</v>
      </c>
      <c r="YG27" s="36" t="s">
        <v>1502</v>
      </c>
      <c r="YH27" s="36" t="s">
        <v>1502</v>
      </c>
      <c r="YI27" s="36" t="s">
        <v>1502</v>
      </c>
      <c r="YJ27" s="36" t="s">
        <v>1502</v>
      </c>
      <c r="YK27" s="36" t="s">
        <v>1502</v>
      </c>
      <c r="YL27" s="6"/>
      <c r="YR27" s="36" t="s">
        <v>1502</v>
      </c>
      <c r="YS27" s="36" t="s">
        <v>1502</v>
      </c>
      <c r="YT27" s="10"/>
      <c r="YU27" s="36" t="s">
        <v>1502</v>
      </c>
      <c r="YV27" s="36"/>
      <c r="YW27" s="36" t="s">
        <v>1502</v>
      </c>
      <c r="YX27" s="36" t="s">
        <v>1502</v>
      </c>
      <c r="YY27" s="59" t="s">
        <v>1502</v>
      </c>
      <c r="YZ27" s="59" t="s">
        <v>1502</v>
      </c>
      <c r="ZA27" s="36" t="s">
        <v>1502</v>
      </c>
      <c r="ZB27" s="59" t="s">
        <v>1502</v>
      </c>
      <c r="ZC27" s="59" t="s">
        <v>1502</v>
      </c>
      <c r="ZD27" s="36" t="s">
        <v>1502</v>
      </c>
      <c r="ZE27" s="36" t="s">
        <v>1502</v>
      </c>
      <c r="ZF27" s="36" t="s">
        <v>1502</v>
      </c>
      <c r="ZG27" s="36" t="s">
        <v>1502</v>
      </c>
      <c r="ZH27" s="36" t="s">
        <v>1502</v>
      </c>
      <c r="ZI27" s="36" t="s">
        <v>1502</v>
      </c>
      <c r="ZJ27" s="6"/>
      <c r="ZQ27" s="675">
        <v>22.6</v>
      </c>
      <c r="ZR27" s="12">
        <v>23.4</v>
      </c>
      <c r="ZS27" s="36">
        <f t="shared" si="114"/>
        <v>22.6</v>
      </c>
      <c r="ZT27" s="37">
        <v>23</v>
      </c>
      <c r="ZU27" s="4">
        <f t="shared" si="115"/>
        <v>22.6</v>
      </c>
      <c r="ZV27" s="675">
        <v>23</v>
      </c>
      <c r="ZW27" s="37">
        <f t="shared" si="116"/>
        <v>22.6</v>
      </c>
      <c r="ZX27" s="29">
        <v>22.6</v>
      </c>
      <c r="ZY27" s="59">
        <f t="shared" si="117"/>
        <v>22.6</v>
      </c>
      <c r="ZZ27" s="36">
        <v>23.5</v>
      </c>
      <c r="AAA27" s="36">
        <f t="shared" si="173"/>
        <v>22.6</v>
      </c>
      <c r="AAB27" s="59" t="s">
        <v>1159</v>
      </c>
      <c r="AAC27" s="36">
        <v>23.5</v>
      </c>
      <c r="AAD27" s="36">
        <f t="shared" si="118"/>
        <v>22.6</v>
      </c>
      <c r="AAE27" s="36"/>
      <c r="AAF27" s="678">
        <f t="shared" si="119"/>
        <v>-1</v>
      </c>
      <c r="AAG27" s="59"/>
      <c r="AAJ27" s="10" t="s">
        <v>1502</v>
      </c>
      <c r="AAK27" s="36"/>
      <c r="AAL27" s="12"/>
      <c r="AAM27" s="10" t="s">
        <v>1502</v>
      </c>
      <c r="AAN27" s="37" t="s">
        <v>1502</v>
      </c>
      <c r="AAO27" s="10" t="s">
        <v>1502</v>
      </c>
      <c r="AAP27" s="12"/>
      <c r="AAQ27" s="36"/>
      <c r="AAR27" s="37"/>
      <c r="AAS27" s="14">
        <f t="shared" si="123"/>
        <v>0</v>
      </c>
      <c r="AAT27" s="36"/>
      <c r="AAU27" s="10"/>
      <c r="AAV27" s="36" t="s">
        <v>1502</v>
      </c>
      <c r="AAW27" s="59"/>
      <c r="AAX27" s="36" t="s">
        <v>1502</v>
      </c>
      <c r="AAY27" s="36" t="s">
        <v>1502</v>
      </c>
      <c r="AAZ27" s="59" t="s">
        <v>1502</v>
      </c>
      <c r="ABA27" s="59" t="s">
        <v>1502</v>
      </c>
      <c r="ABB27" s="36" t="s">
        <v>1502</v>
      </c>
      <c r="ABC27" s="36" t="s">
        <v>1502</v>
      </c>
      <c r="ABD27" s="36"/>
      <c r="ABE27" s="678"/>
      <c r="ABF27" s="59">
        <v>24.12</v>
      </c>
      <c r="ABG27" s="59">
        <f t="shared" si="167"/>
        <v>24.12</v>
      </c>
      <c r="ABH27" s="59">
        <v>24.42</v>
      </c>
      <c r="ABI27" s="59">
        <v>24.12</v>
      </c>
      <c r="ABJ27" s="36">
        <f t="shared" si="127"/>
        <v>24.12</v>
      </c>
      <c r="ABK27" s="36"/>
      <c r="ABL27" s="678">
        <f t="shared" si="128"/>
        <v>-1</v>
      </c>
      <c r="ABM27" s="59">
        <v>23.5</v>
      </c>
      <c r="ABN27" s="59">
        <f t="shared" si="168"/>
        <v>23.5</v>
      </c>
      <c r="ABO27" s="36">
        <v>23.8</v>
      </c>
      <c r="ABP27" s="59">
        <v>23.2</v>
      </c>
      <c r="ABQ27" s="59">
        <v>23.5</v>
      </c>
      <c r="ABR27" s="36">
        <f t="shared" si="129"/>
        <v>23.5</v>
      </c>
      <c r="ABS27" s="36"/>
      <c r="ABT27" s="678">
        <f t="shared" si="130"/>
        <v>-1</v>
      </c>
      <c r="ABU27" s="36">
        <v>24.3</v>
      </c>
      <c r="ABV27" s="59">
        <f t="shared" si="131"/>
        <v>24.3</v>
      </c>
      <c r="ABW27" s="36">
        <v>24.63</v>
      </c>
      <c r="ABX27" s="36">
        <v>24.3</v>
      </c>
      <c r="ABY27" s="59">
        <f t="shared" si="132"/>
        <v>24.3</v>
      </c>
      <c r="ABZ27" s="59"/>
      <c r="ACA27" s="678">
        <f t="shared" si="133"/>
        <v>-1</v>
      </c>
      <c r="ACB27" s="10"/>
      <c r="ACC27" s="14"/>
      <c r="ACJ27" s="10"/>
      <c r="ACM27" s="350" t="s">
        <v>2257</v>
      </c>
      <c r="ACN27" s="12"/>
      <c r="ACO27" s="12"/>
      <c r="ACP27" s="12"/>
      <c r="ACQ27" s="10" t="str">
        <f t="shared" si="177"/>
        <v>3. Missing baseline</v>
      </c>
      <c r="ACR27" s="14" t="str">
        <f t="shared" si="178"/>
        <v>3. Missing baseline</v>
      </c>
      <c r="ACS27" s="10" t="str">
        <f t="shared" si="179"/>
        <v>4.Blocker/Not Executed</v>
      </c>
      <c r="ACT27" s="10" t="str">
        <f t="shared" si="134"/>
        <v>4.Blocker/Not Executed</v>
      </c>
    </row>
    <row r="28" spans="2:774" ht="15" thickBot="1" x14ac:dyDescent="0.4">
      <c r="B28" s="36">
        <v>44</v>
      </c>
      <c r="C28" s="1000" t="s">
        <v>17</v>
      </c>
      <c r="D28" s="36"/>
      <c r="E28" s="8" t="s">
        <v>2244</v>
      </c>
      <c r="F28" s="8" t="s">
        <v>2244</v>
      </c>
      <c r="G28" s="1472" t="s">
        <v>2252</v>
      </c>
      <c r="H28" s="8" t="s">
        <v>2259</v>
      </c>
      <c r="QA28" s="36" t="s">
        <v>1502</v>
      </c>
      <c r="QB28" s="36"/>
      <c r="QC28" s="36" t="s">
        <v>1502</v>
      </c>
      <c r="QD28" s="36"/>
      <c r="QE28" s="36" t="s">
        <v>1502</v>
      </c>
      <c r="QF28" s="36" t="s">
        <v>1502</v>
      </c>
      <c r="QG28" s="36"/>
      <c r="QH28" s="6"/>
      <c r="RW28" s="36" t="s">
        <v>1502</v>
      </c>
      <c r="RX28" s="36" t="s">
        <v>1502</v>
      </c>
      <c r="RY28" s="36" t="s">
        <v>1502</v>
      </c>
      <c r="RZ28" s="36"/>
      <c r="SA28" s="36" t="s">
        <v>1502</v>
      </c>
      <c r="SB28" s="36" t="s">
        <v>1502</v>
      </c>
      <c r="SC28" s="36"/>
      <c r="SD28" s="36" t="s">
        <v>1502</v>
      </c>
      <c r="SE28" s="36"/>
      <c r="SF28" s="36"/>
      <c r="SG28" s="36" t="s">
        <v>1502</v>
      </c>
      <c r="SH28" s="59" t="s">
        <v>1502</v>
      </c>
      <c r="SI28" s="36" t="s">
        <v>1502</v>
      </c>
      <c r="SJ28" s="37" t="s">
        <v>1502</v>
      </c>
      <c r="SK28" s="6"/>
      <c r="TR28" s="36" t="s">
        <v>1502</v>
      </c>
      <c r="TS28" s="36"/>
      <c r="TT28" s="36"/>
      <c r="TU28" s="36" t="s">
        <v>1502</v>
      </c>
      <c r="TV28" s="36" t="s">
        <v>1502</v>
      </c>
      <c r="TW28" s="36" t="s">
        <v>1502</v>
      </c>
      <c r="TX28" s="36" t="s">
        <v>1502</v>
      </c>
      <c r="TY28" s="36"/>
      <c r="TZ28" s="36">
        <f t="shared" si="81"/>
        <v>0</v>
      </c>
      <c r="UA28" s="36"/>
      <c r="UB28" s="36" t="s">
        <v>1502</v>
      </c>
      <c r="UC28" s="36" t="s">
        <v>1502</v>
      </c>
      <c r="UD28" s="59"/>
      <c r="UE28" s="36" t="s">
        <v>1502</v>
      </c>
      <c r="UF28" s="36" t="s">
        <v>1502</v>
      </c>
      <c r="UG28" s="37" t="s">
        <v>1502</v>
      </c>
      <c r="UH28" s="6"/>
      <c r="WN28" s="244">
        <v>48.2</v>
      </c>
      <c r="WO28" s="36"/>
      <c r="WP28" s="36">
        <v>48.2</v>
      </c>
      <c r="WQ28" s="36">
        <f t="shared" si="175"/>
        <v>48.2</v>
      </c>
      <c r="WR28" s="10"/>
      <c r="WS28" s="10">
        <v>48.8</v>
      </c>
      <c r="WT28" s="36" t="s">
        <v>1502</v>
      </c>
      <c r="WU28" s="36">
        <v>49.31</v>
      </c>
      <c r="WV28" s="10">
        <f t="shared" si="95"/>
        <v>48.2</v>
      </c>
      <c r="WW28" s="36">
        <v>48.5</v>
      </c>
      <c r="WX28" s="10">
        <f t="shared" si="165"/>
        <v>48.2</v>
      </c>
      <c r="WY28" s="10"/>
      <c r="WZ28" s="10">
        <v>49.6</v>
      </c>
      <c r="XA28" s="36">
        <v>47.8</v>
      </c>
      <c r="XB28" s="59">
        <f t="shared" si="96"/>
        <v>47.8</v>
      </c>
      <c r="XC28" s="36"/>
      <c r="XD28" s="36">
        <v>49.2</v>
      </c>
      <c r="XE28" s="59">
        <f t="shared" si="176"/>
        <v>47.8</v>
      </c>
      <c r="XF28" s="59"/>
      <c r="XG28" s="59">
        <v>50.5</v>
      </c>
      <c r="XH28" s="36">
        <v>49.2</v>
      </c>
      <c r="XI28" s="36">
        <f t="shared" si="97"/>
        <v>47.8</v>
      </c>
      <c r="XJ28" s="59"/>
      <c r="XK28" s="59"/>
      <c r="XL28" s="6">
        <f t="shared" si="98"/>
        <v>-1</v>
      </c>
      <c r="XM28" s="6">
        <f t="shared" si="99"/>
        <v>-1</v>
      </c>
      <c r="XU28" s="36" t="s">
        <v>1502</v>
      </c>
      <c r="XV28" s="10"/>
      <c r="XW28" s="36" t="s">
        <v>1502</v>
      </c>
      <c r="XX28" s="59" t="s">
        <v>1502</v>
      </c>
      <c r="XY28" s="59" t="s">
        <v>1502</v>
      </c>
      <c r="XZ28" s="10"/>
      <c r="YA28" s="37" t="s">
        <v>1502</v>
      </c>
      <c r="YB28" s="36"/>
      <c r="YC28" s="10" t="s">
        <v>1502</v>
      </c>
      <c r="YD28" s="10" t="s">
        <v>1502</v>
      </c>
      <c r="YE28" s="59"/>
      <c r="YF28" s="36" t="s">
        <v>1502</v>
      </c>
      <c r="YG28" s="36" t="s">
        <v>1502</v>
      </c>
      <c r="YH28" s="36" t="s">
        <v>1502</v>
      </c>
      <c r="YI28" s="36" t="s">
        <v>1502</v>
      </c>
      <c r="YJ28" s="36" t="s">
        <v>1502</v>
      </c>
      <c r="YK28" s="36" t="s">
        <v>1502</v>
      </c>
      <c r="YL28" s="6"/>
      <c r="YR28" s="36" t="s">
        <v>1502</v>
      </c>
      <c r="YS28" s="36" t="s">
        <v>1502</v>
      </c>
      <c r="YT28" s="10"/>
      <c r="YU28" s="36" t="s">
        <v>1502</v>
      </c>
      <c r="YV28" s="36"/>
      <c r="YW28" s="36" t="s">
        <v>1502</v>
      </c>
      <c r="YX28" s="36" t="s">
        <v>1502</v>
      </c>
      <c r="YY28" s="59" t="s">
        <v>1502</v>
      </c>
      <c r="YZ28" s="59" t="s">
        <v>1502</v>
      </c>
      <c r="ZA28" s="36" t="s">
        <v>1502</v>
      </c>
      <c r="ZB28" s="59" t="s">
        <v>1502</v>
      </c>
      <c r="ZC28" s="59" t="s">
        <v>1502</v>
      </c>
      <c r="ZD28" s="36" t="s">
        <v>1502</v>
      </c>
      <c r="ZE28" s="36" t="s">
        <v>1502</v>
      </c>
      <c r="ZF28" s="36" t="s">
        <v>1502</v>
      </c>
      <c r="ZG28" s="36" t="s">
        <v>1502</v>
      </c>
      <c r="ZH28" s="36" t="s">
        <v>1502</v>
      </c>
      <c r="ZI28" s="36" t="s">
        <v>1502</v>
      </c>
      <c r="ZJ28" s="6"/>
      <c r="ZQ28" s="675">
        <v>48.7</v>
      </c>
      <c r="ZR28" s="12">
        <v>49</v>
      </c>
      <c r="ZS28" s="36">
        <f t="shared" si="114"/>
        <v>48.7</v>
      </c>
      <c r="ZT28" s="37">
        <v>48.22</v>
      </c>
      <c r="ZU28" s="4">
        <f t="shared" si="115"/>
        <v>48.22</v>
      </c>
      <c r="ZV28" s="675">
        <v>48</v>
      </c>
      <c r="ZW28" s="37">
        <f t="shared" si="116"/>
        <v>48</v>
      </c>
      <c r="ZX28" s="29">
        <v>52</v>
      </c>
      <c r="ZY28" s="59">
        <f t="shared" si="117"/>
        <v>48</v>
      </c>
      <c r="ZZ28" s="36">
        <v>51.9</v>
      </c>
      <c r="AAA28" s="36">
        <f t="shared" si="173"/>
        <v>48</v>
      </c>
      <c r="AAB28" s="59" t="s">
        <v>1159</v>
      </c>
      <c r="AAC28" s="36">
        <v>51.9</v>
      </c>
      <c r="AAD28" s="36">
        <f t="shared" si="118"/>
        <v>48</v>
      </c>
      <c r="AAE28" s="36"/>
      <c r="AAF28" s="678">
        <f t="shared" si="119"/>
        <v>-1</v>
      </c>
      <c r="AAG28" s="59"/>
      <c r="AAJ28" s="10" t="s">
        <v>1502</v>
      </c>
      <c r="AAK28" s="36"/>
      <c r="AAL28" s="12"/>
      <c r="AAM28" s="10" t="s">
        <v>1502</v>
      </c>
      <c r="AAN28" s="37" t="s">
        <v>1502</v>
      </c>
      <c r="AAO28" s="10" t="s">
        <v>1502</v>
      </c>
      <c r="AAP28" s="12"/>
      <c r="AAQ28" s="36"/>
      <c r="AAR28" s="37"/>
      <c r="AAS28" s="14">
        <f t="shared" si="123"/>
        <v>0</v>
      </c>
      <c r="AAT28" s="36"/>
      <c r="AAU28" s="10"/>
      <c r="AAV28" s="36" t="s">
        <v>1502</v>
      </c>
      <c r="AAW28" s="59"/>
      <c r="AAX28" s="36" t="s">
        <v>1502</v>
      </c>
      <c r="AAY28" s="36" t="s">
        <v>1502</v>
      </c>
      <c r="AAZ28" s="59" t="s">
        <v>1502</v>
      </c>
      <c r="ABA28" s="55" t="s">
        <v>1502</v>
      </c>
      <c r="ABB28" s="36" t="s">
        <v>1502</v>
      </c>
      <c r="ABC28" s="36" t="s">
        <v>1502</v>
      </c>
      <c r="ABD28" s="36"/>
      <c r="ABE28" s="678"/>
      <c r="ABF28" s="59">
        <v>44.98</v>
      </c>
      <c r="ABG28" s="59">
        <f t="shared" si="167"/>
        <v>44.98</v>
      </c>
      <c r="ABH28" s="59">
        <v>44.8</v>
      </c>
      <c r="ABI28" s="59">
        <v>44.98</v>
      </c>
      <c r="ABJ28" s="36">
        <f t="shared" si="127"/>
        <v>44.98</v>
      </c>
      <c r="ABK28" s="36"/>
      <c r="ABL28" s="678">
        <f t="shared" si="128"/>
        <v>-1</v>
      </c>
      <c r="ABM28" s="59">
        <v>44.8</v>
      </c>
      <c r="ABN28" s="59">
        <f t="shared" si="168"/>
        <v>44.8</v>
      </c>
      <c r="ABO28" s="36">
        <v>45.2</v>
      </c>
      <c r="ABP28" s="59">
        <v>45.8</v>
      </c>
      <c r="ABQ28" s="59">
        <v>44.8</v>
      </c>
      <c r="ABR28" s="36">
        <f t="shared" si="129"/>
        <v>44.8</v>
      </c>
      <c r="ABS28" s="36"/>
      <c r="ABT28" s="678">
        <f t="shared" si="130"/>
        <v>-1</v>
      </c>
      <c r="ABU28" s="36">
        <v>43.98</v>
      </c>
      <c r="ABV28" s="59">
        <f t="shared" si="131"/>
        <v>43.98</v>
      </c>
      <c r="ABW28" s="36">
        <v>44.32</v>
      </c>
      <c r="ABX28" s="36">
        <v>43.98</v>
      </c>
      <c r="ABY28" s="59">
        <f t="shared" si="132"/>
        <v>43.98</v>
      </c>
      <c r="ABZ28" s="59"/>
      <c r="ACA28" s="678">
        <f t="shared" si="133"/>
        <v>-1</v>
      </c>
      <c r="ACB28" s="10"/>
      <c r="ACC28" s="14"/>
      <c r="ACJ28" s="10"/>
      <c r="ACM28" s="350" t="s">
        <v>2257</v>
      </c>
      <c r="ACN28" s="12"/>
      <c r="ACO28" s="12"/>
      <c r="ACP28" s="12"/>
      <c r="ACQ28" s="10" t="str">
        <f t="shared" si="177"/>
        <v>3. Missing baseline</v>
      </c>
      <c r="ACR28" s="14" t="str">
        <f t="shared" si="178"/>
        <v>3. Missing baseline</v>
      </c>
      <c r="ACS28" s="10" t="str">
        <f t="shared" si="179"/>
        <v>4.Blocker/Not Executed</v>
      </c>
      <c r="ACT28" s="10" t="str">
        <f t="shared" si="134"/>
        <v>4.Blocker/Not Executed</v>
      </c>
    </row>
    <row r="29" spans="2:774" ht="15" thickBot="1" x14ac:dyDescent="0.4">
      <c r="B29" s="40">
        <v>45</v>
      </c>
      <c r="C29" s="1363" t="s">
        <v>17</v>
      </c>
      <c r="D29" s="40"/>
      <c r="E29" s="345" t="s">
        <v>2244</v>
      </c>
      <c r="F29" s="345" t="s">
        <v>2244</v>
      </c>
      <c r="G29" s="345" t="s">
        <v>2260</v>
      </c>
      <c r="H29" s="1473" t="s">
        <v>2261</v>
      </c>
      <c r="I29" s="35"/>
      <c r="J29" s="35"/>
      <c r="K29" s="35"/>
      <c r="L29" s="35"/>
      <c r="M29" s="35"/>
      <c r="N29" s="35"/>
      <c r="O29" s="35"/>
      <c r="P29" s="35"/>
      <c r="Q29" s="35"/>
      <c r="R29" s="35"/>
      <c r="S29" s="35"/>
      <c r="T29" s="35"/>
      <c r="U29" s="35"/>
      <c r="V29" s="35"/>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63"/>
      <c r="BG29" s="63"/>
      <c r="BH29" s="63"/>
      <c r="BI29" s="63"/>
      <c r="BJ29" s="63"/>
      <c r="BK29" s="63"/>
      <c r="BL29" s="63"/>
      <c r="BM29" s="63"/>
      <c r="BN29" s="63"/>
      <c r="BO29" s="63"/>
      <c r="BP29" s="63"/>
      <c r="BQ29" s="63"/>
      <c r="BR29" s="63"/>
      <c r="BS29" s="63"/>
      <c r="BT29" s="63"/>
      <c r="BU29" s="63"/>
      <c r="BV29" s="63"/>
      <c r="BW29" s="63"/>
      <c r="BX29" s="63"/>
      <c r="BY29" s="63"/>
      <c r="BZ29" s="63"/>
      <c r="CA29" s="63"/>
      <c r="CB29" s="63"/>
      <c r="CC29" s="63"/>
      <c r="CD29" s="63"/>
      <c r="CE29" s="63"/>
      <c r="CF29" s="63"/>
      <c r="CG29" s="63"/>
      <c r="CH29" s="63"/>
      <c r="CI29" s="63"/>
      <c r="CJ29" s="63"/>
      <c r="CK29" s="63"/>
      <c r="CL29" s="63"/>
      <c r="CM29" s="63"/>
      <c r="CN29" s="63"/>
      <c r="CO29" s="63"/>
      <c r="CP29" s="63"/>
      <c r="CQ29" s="63"/>
      <c r="CR29" s="63"/>
      <c r="CS29" s="63"/>
      <c r="CT29" s="63"/>
      <c r="CU29" s="63"/>
      <c r="CV29" s="63"/>
      <c r="CW29" s="63"/>
      <c r="CX29" s="63"/>
      <c r="CY29" s="63"/>
      <c r="CZ29" s="63"/>
      <c r="DA29" s="63"/>
      <c r="DB29" s="63"/>
      <c r="DC29" s="63"/>
      <c r="DD29" s="63"/>
      <c r="DE29" s="63"/>
      <c r="DF29" s="63"/>
      <c r="DG29" s="63"/>
      <c r="DH29" s="63"/>
      <c r="DI29" s="63"/>
      <c r="DJ29" s="63"/>
      <c r="DK29" s="63"/>
      <c r="DL29" s="63"/>
      <c r="DM29" s="35"/>
      <c r="DN29" s="35"/>
      <c r="DO29" s="35"/>
      <c r="DP29" s="35"/>
      <c r="DQ29" s="35"/>
      <c r="DR29" s="35"/>
      <c r="DS29" s="35"/>
      <c r="DT29" s="35"/>
      <c r="DU29" s="35"/>
      <c r="DV29" s="35"/>
      <c r="DW29" s="35"/>
      <c r="DX29" s="35"/>
      <c r="DY29" s="35"/>
      <c r="DZ29" s="35"/>
      <c r="EA29" s="35"/>
      <c r="EB29" s="63"/>
      <c r="EC29" s="63"/>
      <c r="ED29" s="63"/>
      <c r="EE29" s="63"/>
      <c r="EF29" s="63"/>
      <c r="EG29" s="63"/>
      <c r="EH29" s="63"/>
      <c r="EI29" s="63"/>
      <c r="EJ29" s="63"/>
      <c r="EK29" s="63"/>
      <c r="EL29" s="63"/>
      <c r="EM29" s="63"/>
      <c r="EN29" s="63"/>
      <c r="EO29" s="63"/>
      <c r="EP29" s="63"/>
      <c r="EQ29" s="63"/>
      <c r="ER29" s="63"/>
      <c r="ES29" s="63"/>
      <c r="ET29" s="63"/>
      <c r="EU29" s="63"/>
      <c r="EV29" s="63"/>
      <c r="EW29" s="63"/>
      <c r="EX29" s="63"/>
      <c r="EY29" s="63"/>
      <c r="EZ29" s="63"/>
      <c r="FA29" s="63"/>
      <c r="FB29" s="63"/>
      <c r="FC29" s="63"/>
      <c r="FD29" s="63"/>
      <c r="FE29" s="63"/>
      <c r="FF29" s="63"/>
      <c r="FG29" s="63"/>
      <c r="FH29" s="63"/>
      <c r="FI29" s="35"/>
      <c r="FJ29" s="35"/>
      <c r="FK29" s="35"/>
      <c r="FL29" s="35"/>
      <c r="FM29" s="35"/>
      <c r="FN29" s="35"/>
      <c r="FO29" s="35"/>
      <c r="FP29" s="35"/>
      <c r="FQ29" s="35"/>
      <c r="FR29" s="35"/>
      <c r="FS29" s="35"/>
      <c r="FT29" s="35"/>
      <c r="FU29" s="35"/>
      <c r="FV29" s="63"/>
      <c r="FW29" s="63"/>
      <c r="FX29" s="63"/>
      <c r="FY29" s="63"/>
      <c r="FZ29" s="63"/>
      <c r="GA29" s="63"/>
      <c r="GB29" s="63"/>
      <c r="GC29" s="63"/>
      <c r="GD29" s="63"/>
      <c r="GE29" s="63"/>
      <c r="GF29" s="63"/>
      <c r="GG29" s="63"/>
      <c r="GH29" s="63"/>
      <c r="GI29" s="63"/>
      <c r="GJ29" s="63"/>
      <c r="GK29" s="63"/>
      <c r="GL29" s="63"/>
      <c r="GM29" s="63"/>
      <c r="GN29" s="63"/>
      <c r="GO29" s="63"/>
      <c r="GP29" s="63"/>
      <c r="GQ29" s="63"/>
      <c r="GR29" s="63"/>
      <c r="GS29" s="63"/>
      <c r="GT29" s="63"/>
      <c r="GU29" s="63"/>
      <c r="GV29" s="63"/>
      <c r="GW29" s="63"/>
      <c r="GX29" s="63"/>
      <c r="GY29" s="63"/>
      <c r="GZ29" s="63"/>
      <c r="HA29" s="63"/>
      <c r="HB29" s="35"/>
      <c r="HC29" s="35"/>
      <c r="HD29" s="35"/>
      <c r="HE29" s="35"/>
      <c r="HF29" s="35"/>
      <c r="HG29" s="35"/>
      <c r="HH29" s="35"/>
      <c r="HI29" s="35"/>
      <c r="HJ29" s="35"/>
      <c r="HK29" s="35"/>
      <c r="HL29" s="35"/>
      <c r="HM29" s="35"/>
      <c r="HN29" s="35"/>
      <c r="HO29" s="35"/>
      <c r="HP29" s="35"/>
      <c r="HQ29" s="35"/>
      <c r="HR29" s="63"/>
      <c r="HS29" s="63"/>
      <c r="HT29" s="63"/>
      <c r="HU29" s="63"/>
      <c r="HV29" s="63"/>
      <c r="HW29" s="63"/>
      <c r="HX29" s="63"/>
      <c r="HY29" s="63"/>
      <c r="HZ29" s="63"/>
      <c r="IA29" s="63"/>
      <c r="IB29" s="63"/>
      <c r="IC29" s="63"/>
      <c r="ID29" s="63"/>
      <c r="IE29" s="63"/>
      <c r="IF29" s="63"/>
      <c r="IG29" s="63"/>
      <c r="IH29" s="63"/>
      <c r="II29" s="63"/>
      <c r="IJ29" s="63"/>
      <c r="IK29" s="63"/>
      <c r="IL29" s="63"/>
      <c r="IM29" s="63"/>
      <c r="IN29" s="63"/>
      <c r="IO29" s="63"/>
      <c r="IP29" s="63"/>
      <c r="IQ29" s="63"/>
      <c r="IR29" s="63"/>
      <c r="IS29" s="63"/>
      <c r="IT29" s="63"/>
      <c r="IU29" s="63"/>
      <c r="IV29" s="63"/>
      <c r="IW29" s="63"/>
      <c r="IX29" s="63"/>
      <c r="IY29" s="63"/>
      <c r="IZ29" s="35"/>
      <c r="JA29" s="35"/>
      <c r="JB29" s="35"/>
      <c r="JC29" s="35"/>
      <c r="JD29" s="35"/>
      <c r="JE29" s="35"/>
      <c r="JF29" s="35"/>
      <c r="JG29" s="35"/>
      <c r="JH29" s="35"/>
      <c r="JI29" s="35"/>
      <c r="JJ29" s="35"/>
      <c r="JK29" s="35"/>
      <c r="JL29" s="35"/>
      <c r="JM29" s="35"/>
      <c r="JN29" s="35"/>
      <c r="JO29" s="35"/>
      <c r="JP29" s="63"/>
      <c r="JQ29" s="63"/>
      <c r="JR29" s="63"/>
      <c r="JS29" s="63"/>
      <c r="JT29" s="63"/>
      <c r="JU29" s="63"/>
      <c r="JV29" s="63"/>
      <c r="JW29" s="63"/>
      <c r="JX29" s="63"/>
      <c r="JY29" s="63"/>
      <c r="JZ29" s="63"/>
      <c r="KA29" s="63"/>
      <c r="KB29" s="63"/>
      <c r="KC29" s="63"/>
      <c r="KD29" s="63"/>
      <c r="KE29" s="63"/>
      <c r="KF29" s="63"/>
      <c r="KG29" s="63"/>
      <c r="KH29" s="63"/>
      <c r="KI29" s="63"/>
      <c r="KJ29" s="63"/>
      <c r="KK29" s="63"/>
      <c r="KL29" s="63"/>
      <c r="KM29" s="63"/>
      <c r="KN29" s="63"/>
      <c r="KO29" s="63"/>
      <c r="KP29" s="63"/>
      <c r="KQ29" s="63"/>
      <c r="KR29" s="63"/>
      <c r="KS29" s="63"/>
      <c r="KT29" s="63"/>
      <c r="KU29" s="63"/>
      <c r="KV29" s="63"/>
      <c r="KW29" s="63"/>
      <c r="KX29" s="63"/>
      <c r="KY29" s="63"/>
      <c r="KZ29" s="63"/>
      <c r="LA29" s="63"/>
      <c r="LB29" s="63"/>
      <c r="LC29" s="63"/>
      <c r="LD29" s="63"/>
      <c r="LE29" s="63"/>
      <c r="LF29" s="63"/>
      <c r="LG29" s="63"/>
      <c r="LH29" s="63"/>
      <c r="LI29" s="63"/>
      <c r="LJ29" s="63"/>
      <c r="LK29" s="63"/>
      <c r="LL29" s="63"/>
      <c r="LM29" s="63"/>
      <c r="LN29" s="63"/>
      <c r="LO29" s="63"/>
      <c r="LP29" s="63"/>
      <c r="LQ29" s="63"/>
      <c r="LR29" s="63"/>
      <c r="LS29" s="63"/>
      <c r="LT29" s="63"/>
      <c r="LU29" s="63"/>
      <c r="LV29" s="35"/>
      <c r="LW29" s="35"/>
      <c r="LX29" s="35"/>
      <c r="LY29" s="35"/>
      <c r="LZ29" s="35"/>
      <c r="MA29" s="35"/>
      <c r="MB29" s="35"/>
      <c r="MC29" s="35"/>
      <c r="MD29" s="35"/>
      <c r="ME29" s="35"/>
      <c r="MF29" s="35"/>
      <c r="MG29" s="35"/>
      <c r="MH29" s="35"/>
      <c r="MI29" s="63"/>
      <c r="MJ29" s="63"/>
      <c r="MK29" s="63"/>
      <c r="ML29" s="63"/>
      <c r="MM29" s="63"/>
      <c r="MN29" s="63"/>
      <c r="MO29" s="63"/>
      <c r="MP29" s="63"/>
      <c r="MQ29" s="63"/>
      <c r="MR29" s="63"/>
      <c r="MS29" s="63"/>
      <c r="MT29" s="63"/>
      <c r="MU29" s="63"/>
      <c r="MV29" s="63"/>
      <c r="MW29" s="63"/>
      <c r="MX29" s="63"/>
      <c r="MY29" s="63"/>
      <c r="MZ29" s="63"/>
      <c r="NA29" s="63"/>
      <c r="NB29" s="63"/>
      <c r="NC29" s="63"/>
      <c r="ND29" s="63"/>
      <c r="NE29" s="63"/>
      <c r="NF29" s="63"/>
      <c r="NG29" s="63"/>
      <c r="NH29" s="63"/>
      <c r="NI29" s="63"/>
      <c r="NJ29" s="63"/>
      <c r="NK29" s="63"/>
      <c r="NL29" s="63"/>
      <c r="NM29" s="63"/>
      <c r="NN29" s="63"/>
      <c r="NO29" s="63"/>
      <c r="NP29" s="63"/>
      <c r="NQ29" s="63"/>
      <c r="NR29" s="63"/>
      <c r="NS29" s="63"/>
      <c r="NT29" s="63"/>
      <c r="NU29" s="63"/>
      <c r="NV29" s="63"/>
      <c r="NW29" s="63"/>
      <c r="NX29" s="63"/>
      <c r="NY29" s="63"/>
      <c r="NZ29" s="63"/>
      <c r="OA29" s="63"/>
      <c r="OB29" s="63"/>
      <c r="OC29" s="63"/>
      <c r="OD29" s="63"/>
      <c r="OE29" s="63"/>
      <c r="OF29" s="63"/>
      <c r="OG29" s="63"/>
      <c r="OH29" s="63"/>
      <c r="OI29" s="63"/>
      <c r="OJ29" s="63"/>
      <c r="OK29" s="63"/>
      <c r="OL29" s="63"/>
      <c r="OM29" s="63"/>
      <c r="ON29" s="35"/>
      <c r="OO29" s="35"/>
      <c r="OP29" s="35"/>
      <c r="OQ29" s="35"/>
      <c r="OR29" s="35"/>
      <c r="OS29" s="35"/>
      <c r="OT29" s="35"/>
      <c r="OU29" s="35"/>
      <c r="OV29" s="35"/>
      <c r="OW29" s="35"/>
      <c r="OX29" s="35"/>
      <c r="OY29" s="35"/>
      <c r="OZ29" s="35"/>
      <c r="PA29" s="35"/>
      <c r="PB29" s="35"/>
      <c r="PC29" s="35"/>
      <c r="PD29" s="35"/>
      <c r="PE29" s="63"/>
      <c r="PF29" s="63"/>
      <c r="PG29" s="63"/>
      <c r="PH29" s="63"/>
      <c r="PI29" s="63"/>
      <c r="PJ29" s="63"/>
      <c r="PK29" s="63"/>
      <c r="PL29" s="63"/>
      <c r="PM29" s="63"/>
      <c r="PN29" s="63"/>
      <c r="PO29" s="63"/>
      <c r="PP29" s="63"/>
      <c r="PQ29" s="63"/>
      <c r="PR29" s="63"/>
      <c r="PS29" s="63"/>
      <c r="PT29" s="63"/>
      <c r="PU29" s="63"/>
      <c r="PV29" s="63"/>
      <c r="PW29" s="63"/>
      <c r="PX29" s="63"/>
      <c r="PY29" s="63"/>
      <c r="PZ29" s="63"/>
      <c r="QA29" s="40" t="s">
        <v>1502</v>
      </c>
      <c r="QB29" s="40"/>
      <c r="QC29" s="40" t="s">
        <v>1502</v>
      </c>
      <c r="QD29" s="40"/>
      <c r="QE29" s="40" t="s">
        <v>1502</v>
      </c>
      <c r="QF29" s="40" t="s">
        <v>1502</v>
      </c>
      <c r="QG29" s="40"/>
      <c r="QH29" s="5"/>
      <c r="QI29" s="63"/>
      <c r="QJ29" s="63"/>
      <c r="QK29" s="63"/>
      <c r="QL29" s="63"/>
      <c r="QM29" s="35"/>
      <c r="QN29" s="35"/>
      <c r="QO29" s="35"/>
      <c r="QP29" s="35"/>
      <c r="QQ29" s="35"/>
      <c r="QR29" s="35"/>
      <c r="QS29" s="35"/>
      <c r="QT29" s="35"/>
      <c r="QU29" s="35"/>
      <c r="QV29" s="35"/>
      <c r="QW29" s="35"/>
      <c r="QX29" s="35"/>
      <c r="QY29" s="35"/>
      <c r="QZ29" s="63"/>
      <c r="RA29" s="63"/>
      <c r="RB29" s="63"/>
      <c r="RC29" s="63"/>
      <c r="RD29" s="63"/>
      <c r="RE29" s="63"/>
      <c r="RF29" s="63"/>
      <c r="RG29" s="63"/>
      <c r="RH29" s="63"/>
      <c r="RI29" s="63"/>
      <c r="RJ29" s="63"/>
      <c r="RK29" s="63"/>
      <c r="RL29" s="63"/>
      <c r="RM29" s="63"/>
      <c r="RN29" s="63"/>
      <c r="RO29" s="63"/>
      <c r="RP29" s="63"/>
      <c r="RQ29" s="63"/>
      <c r="RR29" s="63"/>
      <c r="RS29" s="63"/>
      <c r="RT29" s="63"/>
      <c r="RU29" s="63"/>
      <c r="RV29" s="63"/>
      <c r="RW29" s="40" t="s">
        <v>1502</v>
      </c>
      <c r="RX29" s="40" t="s">
        <v>1502</v>
      </c>
      <c r="RY29" s="40" t="s">
        <v>1502</v>
      </c>
      <c r="RZ29" s="40"/>
      <c r="SA29" s="40" t="s">
        <v>1502</v>
      </c>
      <c r="SB29" s="40" t="s">
        <v>1502</v>
      </c>
      <c r="SC29" s="40"/>
      <c r="SD29" s="40" t="s">
        <v>1502</v>
      </c>
      <c r="SE29" s="40"/>
      <c r="SF29" s="40"/>
      <c r="SG29" s="40" t="s">
        <v>1502</v>
      </c>
      <c r="SH29" s="69" t="s">
        <v>1502</v>
      </c>
      <c r="SI29" s="40" t="s">
        <v>1502</v>
      </c>
      <c r="SJ29" s="46" t="s">
        <v>1502</v>
      </c>
      <c r="SK29" s="5"/>
      <c r="SL29" s="63"/>
      <c r="SM29" s="63"/>
      <c r="SN29" s="63"/>
      <c r="SO29" s="63"/>
      <c r="SP29" s="63"/>
      <c r="SQ29" s="63"/>
      <c r="SR29" s="63"/>
      <c r="SS29" s="63"/>
      <c r="ST29" s="63"/>
      <c r="SU29" s="63"/>
      <c r="SV29" s="63"/>
      <c r="SW29" s="63"/>
      <c r="SX29" s="63"/>
      <c r="SY29" s="63"/>
      <c r="SZ29" s="63"/>
      <c r="TA29" s="63"/>
      <c r="TB29" s="63"/>
      <c r="TC29" s="63"/>
      <c r="TD29" s="63"/>
      <c r="TE29" s="63"/>
      <c r="TF29" s="63"/>
      <c r="TG29" s="63"/>
      <c r="TH29" s="63"/>
      <c r="TI29" s="63"/>
      <c r="TJ29" s="63"/>
      <c r="TK29" s="63"/>
      <c r="TL29" s="63"/>
      <c r="TM29" s="63"/>
      <c r="TN29" s="63"/>
      <c r="TO29" s="63"/>
      <c r="TP29" s="63"/>
      <c r="TQ29" s="63"/>
      <c r="TR29" s="40" t="s">
        <v>1502</v>
      </c>
      <c r="TS29" s="40"/>
      <c r="TT29" s="40"/>
      <c r="TU29" s="40" t="s">
        <v>1502</v>
      </c>
      <c r="TV29" s="40" t="s">
        <v>1502</v>
      </c>
      <c r="TW29" s="40" t="s">
        <v>1502</v>
      </c>
      <c r="TX29" s="40" t="s">
        <v>1502</v>
      </c>
      <c r="TY29" s="40"/>
      <c r="TZ29" s="40">
        <f t="shared" si="81"/>
        <v>0</v>
      </c>
      <c r="UA29" s="40"/>
      <c r="UB29" s="40" t="s">
        <v>1502</v>
      </c>
      <c r="UC29" s="40" t="s">
        <v>1502</v>
      </c>
      <c r="UD29" s="69"/>
      <c r="UE29" s="40" t="s">
        <v>1502</v>
      </c>
      <c r="UF29" s="40" t="s">
        <v>1502</v>
      </c>
      <c r="UG29" s="46" t="s">
        <v>1502</v>
      </c>
      <c r="UH29" s="5"/>
      <c r="UI29" s="63"/>
      <c r="UJ29" s="63"/>
      <c r="UK29" s="63"/>
      <c r="UL29" s="63"/>
      <c r="UM29" s="63"/>
      <c r="UN29" s="63"/>
      <c r="UO29" s="63"/>
      <c r="UP29" s="63"/>
      <c r="UQ29" s="63"/>
      <c r="UR29" s="63"/>
      <c r="US29" s="63"/>
      <c r="UT29" s="63"/>
      <c r="UU29" s="63"/>
      <c r="UV29" s="63"/>
      <c r="UW29" s="63"/>
      <c r="UX29" s="63"/>
      <c r="UY29" s="63"/>
      <c r="UZ29" s="63"/>
      <c r="VA29" s="63"/>
      <c r="VB29" s="63"/>
      <c r="VC29" s="63"/>
      <c r="VD29" s="63"/>
      <c r="VE29" s="63"/>
      <c r="VF29" s="63"/>
      <c r="VG29" s="63"/>
      <c r="VH29" s="63"/>
      <c r="VI29" s="63"/>
      <c r="VJ29" s="63"/>
      <c r="VK29" s="63"/>
      <c r="VL29" s="63"/>
      <c r="VM29" s="63"/>
      <c r="VN29" s="63"/>
      <c r="VO29" s="63"/>
      <c r="VP29" s="63"/>
      <c r="VQ29" s="63"/>
      <c r="VR29" s="63"/>
      <c r="VS29" s="63"/>
      <c r="VT29" s="63"/>
      <c r="VU29" s="63"/>
      <c r="VV29" s="63"/>
      <c r="VW29" s="63"/>
      <c r="VX29" s="63"/>
      <c r="VY29" s="63"/>
      <c r="VZ29" s="63"/>
      <c r="WA29" s="63"/>
      <c r="WB29" s="63"/>
      <c r="WC29" s="63"/>
      <c r="WD29" s="63"/>
      <c r="WE29" s="63"/>
      <c r="WF29" s="63"/>
      <c r="WG29" s="63"/>
      <c r="WH29" s="63"/>
      <c r="WI29" s="63"/>
      <c r="WJ29" s="63"/>
      <c r="WK29" s="63"/>
      <c r="WL29" s="63"/>
      <c r="WM29" s="63"/>
      <c r="WN29" s="1299">
        <v>1.56</v>
      </c>
      <c r="WO29" s="40"/>
      <c r="WP29" s="40">
        <v>1.63</v>
      </c>
      <c r="WQ29" s="40">
        <f t="shared" si="175"/>
        <v>1.56</v>
      </c>
      <c r="WR29" s="9"/>
      <c r="WS29" s="9">
        <v>1.68</v>
      </c>
      <c r="WT29" s="40" t="s">
        <v>1502</v>
      </c>
      <c r="WU29" s="40">
        <v>1.67</v>
      </c>
      <c r="WV29" s="9">
        <f t="shared" si="95"/>
        <v>1.56</v>
      </c>
      <c r="WW29" s="40">
        <v>1.65</v>
      </c>
      <c r="WX29" s="9">
        <f t="shared" si="165"/>
        <v>1.56</v>
      </c>
      <c r="WY29" s="9"/>
      <c r="WZ29" s="9">
        <v>1.58</v>
      </c>
      <c r="XA29" s="40">
        <v>1.67</v>
      </c>
      <c r="XB29" s="69">
        <f t="shared" si="96"/>
        <v>1.56</v>
      </c>
      <c r="XC29" s="40"/>
      <c r="XD29" s="40">
        <v>1.67</v>
      </c>
      <c r="XE29" s="69">
        <f t="shared" si="176"/>
        <v>1.56</v>
      </c>
      <c r="XF29" s="69"/>
      <c r="XG29" s="69">
        <v>1.66</v>
      </c>
      <c r="XH29" s="40">
        <v>1.67</v>
      </c>
      <c r="XI29" s="40">
        <f t="shared" si="97"/>
        <v>1.56</v>
      </c>
      <c r="XJ29" s="69"/>
      <c r="XK29" s="69"/>
      <c r="XL29" s="5">
        <f t="shared" si="98"/>
        <v>-1</v>
      </c>
      <c r="XM29" s="5">
        <f t="shared" si="99"/>
        <v>-1</v>
      </c>
      <c r="XN29" s="63"/>
      <c r="XO29" s="63"/>
      <c r="XP29" s="63"/>
      <c r="XQ29" s="63"/>
      <c r="XR29" s="63"/>
      <c r="XS29" s="63"/>
      <c r="XT29" s="63"/>
      <c r="XU29" s="40" t="s">
        <v>1502</v>
      </c>
      <c r="XV29" s="9"/>
      <c r="XW29" s="40" t="s">
        <v>1502</v>
      </c>
      <c r="XX29" s="69" t="s">
        <v>1502</v>
      </c>
      <c r="XY29" s="69" t="s">
        <v>1502</v>
      </c>
      <c r="XZ29" s="9"/>
      <c r="YA29" s="46" t="s">
        <v>1502</v>
      </c>
      <c r="YB29" s="40"/>
      <c r="YC29" s="9" t="s">
        <v>1502</v>
      </c>
      <c r="YD29" s="9" t="s">
        <v>1502</v>
      </c>
      <c r="YE29" s="69"/>
      <c r="YF29" s="40" t="s">
        <v>1502</v>
      </c>
      <c r="YG29" s="40" t="s">
        <v>1502</v>
      </c>
      <c r="YH29" s="40" t="s">
        <v>1502</v>
      </c>
      <c r="YI29" s="40" t="s">
        <v>1502</v>
      </c>
      <c r="YJ29" s="40" t="s">
        <v>1502</v>
      </c>
      <c r="YK29" s="40" t="s">
        <v>1502</v>
      </c>
      <c r="YL29" s="5"/>
      <c r="YM29" s="63"/>
      <c r="YN29" s="63"/>
      <c r="YO29" s="63"/>
      <c r="YP29" s="63"/>
      <c r="YQ29" s="63"/>
      <c r="YR29" s="40" t="s">
        <v>1502</v>
      </c>
      <c r="YS29" s="40" t="s">
        <v>1502</v>
      </c>
      <c r="YT29" s="40"/>
      <c r="YU29" s="40" t="s">
        <v>1502</v>
      </c>
      <c r="YV29" s="40"/>
      <c r="YW29" s="40" t="s">
        <v>1502</v>
      </c>
      <c r="YX29" s="40" t="s">
        <v>1502</v>
      </c>
      <c r="YY29" s="69" t="s">
        <v>1502</v>
      </c>
      <c r="YZ29" s="69" t="s">
        <v>1502</v>
      </c>
      <c r="ZA29" s="40" t="s">
        <v>1502</v>
      </c>
      <c r="ZB29" s="69" t="s">
        <v>1502</v>
      </c>
      <c r="ZC29" s="69" t="s">
        <v>1502</v>
      </c>
      <c r="ZD29" s="40" t="s">
        <v>1502</v>
      </c>
      <c r="ZE29" s="40" t="s">
        <v>1502</v>
      </c>
      <c r="ZF29" s="40" t="s">
        <v>1502</v>
      </c>
      <c r="ZG29" s="40" t="s">
        <v>1502</v>
      </c>
      <c r="ZH29" s="40" t="s">
        <v>1502</v>
      </c>
      <c r="ZI29" s="40" t="s">
        <v>1502</v>
      </c>
      <c r="ZJ29" s="5"/>
      <c r="ZK29" s="63"/>
      <c r="ZL29" s="63"/>
      <c r="ZM29" s="63"/>
      <c r="ZN29" s="63"/>
      <c r="ZO29" s="63"/>
      <c r="ZP29" s="63"/>
      <c r="ZQ29" s="1307">
        <v>1.56</v>
      </c>
      <c r="ZR29" s="81">
        <v>1.69</v>
      </c>
      <c r="ZS29" s="40">
        <f t="shared" si="114"/>
        <v>1.56</v>
      </c>
      <c r="ZT29" s="46">
        <v>1.69</v>
      </c>
      <c r="ZU29" s="63">
        <f t="shared" si="115"/>
        <v>1.56</v>
      </c>
      <c r="ZV29" s="1549">
        <v>1.6</v>
      </c>
      <c r="ZW29" s="46">
        <f t="shared" si="116"/>
        <v>1.56</v>
      </c>
      <c r="ZX29" s="35">
        <v>1.68</v>
      </c>
      <c r="ZY29" s="69">
        <f t="shared" si="117"/>
        <v>1.56</v>
      </c>
      <c r="ZZ29" s="40">
        <v>1.64</v>
      </c>
      <c r="AAA29" s="40">
        <f t="shared" si="173"/>
        <v>1.56</v>
      </c>
      <c r="AAB29" s="69">
        <v>1.67</v>
      </c>
      <c r="AAC29" s="40">
        <v>1.64</v>
      </c>
      <c r="AAD29" s="40">
        <f t="shared" si="118"/>
        <v>1.56</v>
      </c>
      <c r="AAE29" s="40"/>
      <c r="AAF29" s="677">
        <f t="shared" si="119"/>
        <v>-1</v>
      </c>
      <c r="AAG29" s="69"/>
      <c r="AAH29" s="35"/>
      <c r="AAI29" s="35"/>
      <c r="AAJ29" s="9" t="s">
        <v>1502</v>
      </c>
      <c r="AAK29" s="40"/>
      <c r="AAL29" s="81"/>
      <c r="AAM29" s="9" t="s">
        <v>1502</v>
      </c>
      <c r="AAN29" s="46" t="s">
        <v>1502</v>
      </c>
      <c r="AAO29" s="9" t="s">
        <v>1502</v>
      </c>
      <c r="AAP29" s="81"/>
      <c r="AAQ29" s="40"/>
      <c r="AAR29" s="46"/>
      <c r="AAS29" s="13">
        <f t="shared" si="123"/>
        <v>0</v>
      </c>
      <c r="AAT29" s="40"/>
      <c r="AAU29" s="9"/>
      <c r="AAV29" s="40" t="s">
        <v>1502</v>
      </c>
      <c r="AAW29" s="69"/>
      <c r="AAX29" s="40" t="s">
        <v>1502</v>
      </c>
      <c r="AAY29" s="40" t="s">
        <v>1502</v>
      </c>
      <c r="AAZ29" s="69" t="s">
        <v>1502</v>
      </c>
      <c r="ABA29" s="59" t="s">
        <v>1502</v>
      </c>
      <c r="ABB29" s="40" t="s">
        <v>1502</v>
      </c>
      <c r="ABC29" s="40" t="s">
        <v>1502</v>
      </c>
      <c r="ABD29" s="40"/>
      <c r="ABE29" s="677"/>
      <c r="ABF29" s="69">
        <v>1.32</v>
      </c>
      <c r="ABG29" s="69">
        <f t="shared" si="167"/>
        <v>1.32</v>
      </c>
      <c r="ABH29" s="69">
        <v>1.35</v>
      </c>
      <c r="ABI29" s="69">
        <v>1.32</v>
      </c>
      <c r="ABJ29" s="40">
        <f t="shared" si="127"/>
        <v>1.32</v>
      </c>
      <c r="ABK29" s="40"/>
      <c r="ABL29" s="677">
        <f t="shared" si="128"/>
        <v>-1</v>
      </c>
      <c r="ABM29" s="69">
        <v>1.47</v>
      </c>
      <c r="ABN29" s="69">
        <f t="shared" si="168"/>
        <v>1.47</v>
      </c>
      <c r="ABO29" s="40">
        <v>1.59</v>
      </c>
      <c r="ABP29" s="69">
        <v>1.47</v>
      </c>
      <c r="ABQ29" s="69">
        <v>1.47</v>
      </c>
      <c r="ABR29" s="40">
        <f t="shared" si="129"/>
        <v>1.47</v>
      </c>
      <c r="ABS29" s="40"/>
      <c r="ABT29" s="677">
        <f t="shared" si="130"/>
        <v>-1</v>
      </c>
      <c r="ABU29" s="40">
        <v>1.36</v>
      </c>
      <c r="ABV29" s="69">
        <f t="shared" si="131"/>
        <v>1.36</v>
      </c>
      <c r="ABW29" s="40">
        <v>1.383</v>
      </c>
      <c r="ABX29" s="40">
        <v>1.36</v>
      </c>
      <c r="ABY29" s="69">
        <f t="shared" si="132"/>
        <v>1.36</v>
      </c>
      <c r="ABZ29" s="69">
        <v>1.39</v>
      </c>
      <c r="ACA29" s="677">
        <f t="shared" si="133"/>
        <v>2.205882352941162E-2</v>
      </c>
      <c r="ACB29" s="9"/>
      <c r="ACC29" s="13"/>
      <c r="ACD29" s="63"/>
      <c r="ACE29" s="63"/>
      <c r="ACF29" s="63"/>
      <c r="ACG29" s="63"/>
      <c r="ACH29" s="63"/>
      <c r="ACI29" s="63"/>
      <c r="ACJ29" s="9"/>
      <c r="ACK29" s="63"/>
      <c r="ACL29" s="63"/>
      <c r="ACM29" s="63"/>
      <c r="ACN29" s="81"/>
      <c r="ACO29" s="81"/>
      <c r="ACP29" s="81"/>
      <c r="ACQ29" s="9" t="str">
        <f t="shared" si="177"/>
        <v>3. Missing baseline</v>
      </c>
      <c r="ACR29" s="13" t="str">
        <f t="shared" si="178"/>
        <v>3. Missing baseline</v>
      </c>
      <c r="ACS29" s="9" t="str">
        <f t="shared" si="179"/>
        <v>4.Blocker/Not Executed</v>
      </c>
      <c r="ACT29" s="9" t="str">
        <f t="shared" si="134"/>
        <v>4.Blocker/Not Executed</v>
      </c>
    </row>
    <row r="30" spans="2:774" ht="15" thickBot="1" x14ac:dyDescent="0.4">
      <c r="B30" s="36">
        <v>46</v>
      </c>
      <c r="C30" s="1335" t="s">
        <v>17</v>
      </c>
      <c r="D30" s="36"/>
      <c r="E30" s="8" t="s">
        <v>2244</v>
      </c>
      <c r="F30" s="8" t="s">
        <v>2244</v>
      </c>
      <c r="G30" s="8" t="s">
        <v>2260</v>
      </c>
      <c r="H30" s="1474" t="s">
        <v>2262</v>
      </c>
      <c r="QA30" s="36" t="s">
        <v>1502</v>
      </c>
      <c r="QB30" s="36"/>
      <c r="QC30" s="36" t="s">
        <v>1502</v>
      </c>
      <c r="QD30" s="36"/>
      <c r="QE30" s="36" t="s">
        <v>1502</v>
      </c>
      <c r="QF30" s="36" t="s">
        <v>1502</v>
      </c>
      <c r="QG30" s="36"/>
      <c r="QH30" s="6"/>
      <c r="RW30" s="36" t="s">
        <v>1502</v>
      </c>
      <c r="RX30" s="36" t="s">
        <v>1502</v>
      </c>
      <c r="RY30" s="36" t="s">
        <v>1502</v>
      </c>
      <c r="RZ30" s="36"/>
      <c r="SA30" s="36" t="s">
        <v>1502</v>
      </c>
      <c r="SB30" s="36" t="s">
        <v>1502</v>
      </c>
      <c r="SC30" s="36"/>
      <c r="SD30" s="36" t="s">
        <v>1502</v>
      </c>
      <c r="SE30" s="36"/>
      <c r="SF30" s="36"/>
      <c r="SG30" s="36" t="s">
        <v>1502</v>
      </c>
      <c r="SH30" s="59" t="s">
        <v>1502</v>
      </c>
      <c r="SI30" s="36" t="s">
        <v>1502</v>
      </c>
      <c r="SJ30" s="37" t="s">
        <v>1502</v>
      </c>
      <c r="SK30" s="6"/>
      <c r="TR30" s="36" t="s">
        <v>1502</v>
      </c>
      <c r="TS30" s="36"/>
      <c r="TT30" s="36"/>
      <c r="TU30" s="36" t="s">
        <v>1502</v>
      </c>
      <c r="TV30" s="36" t="s">
        <v>1502</v>
      </c>
      <c r="TW30" s="36" t="s">
        <v>1502</v>
      </c>
      <c r="TX30" s="36" t="s">
        <v>1502</v>
      </c>
      <c r="TY30" s="36"/>
      <c r="TZ30" s="36">
        <f t="shared" si="81"/>
        <v>0</v>
      </c>
      <c r="UA30" s="36"/>
      <c r="UB30" s="36" t="s">
        <v>1502</v>
      </c>
      <c r="UC30" s="36" t="s">
        <v>1502</v>
      </c>
      <c r="UD30" s="59"/>
      <c r="UE30" s="36" t="s">
        <v>1502</v>
      </c>
      <c r="UF30" s="36" t="s">
        <v>1502</v>
      </c>
      <c r="UG30" s="37" t="s">
        <v>1502</v>
      </c>
      <c r="UH30" s="6"/>
      <c r="WN30" s="1300">
        <v>0.74</v>
      </c>
      <c r="WO30" s="36"/>
      <c r="WP30" s="36">
        <v>0.74</v>
      </c>
      <c r="WQ30" s="36">
        <f t="shared" si="175"/>
        <v>0.74</v>
      </c>
      <c r="WR30" s="10"/>
      <c r="WS30" s="10">
        <v>0.76</v>
      </c>
      <c r="WT30" s="36" t="s">
        <v>1502</v>
      </c>
      <c r="WU30" s="36">
        <v>0.76</v>
      </c>
      <c r="WV30" s="10">
        <f t="shared" si="95"/>
        <v>0.74</v>
      </c>
      <c r="WW30" s="36">
        <v>0.74</v>
      </c>
      <c r="WX30" s="10">
        <f t="shared" si="165"/>
        <v>0.74</v>
      </c>
      <c r="WY30" s="10"/>
      <c r="WZ30" s="10">
        <v>0.76</v>
      </c>
      <c r="XA30" s="36">
        <v>0.78</v>
      </c>
      <c r="XB30" s="59">
        <f t="shared" si="96"/>
        <v>0.74</v>
      </c>
      <c r="XC30" s="36"/>
      <c r="XD30" s="36">
        <v>0.75</v>
      </c>
      <c r="XE30" s="59">
        <f t="shared" si="176"/>
        <v>0.74</v>
      </c>
      <c r="XF30" s="59"/>
      <c r="XG30" s="59">
        <v>0.76</v>
      </c>
      <c r="XH30" s="36">
        <v>0.75</v>
      </c>
      <c r="XI30" s="36">
        <f t="shared" si="97"/>
        <v>0.74</v>
      </c>
      <c r="XJ30" s="59"/>
      <c r="XK30" s="59"/>
      <c r="XL30" s="6">
        <f t="shared" si="98"/>
        <v>-1</v>
      </c>
      <c r="XM30" s="6">
        <f t="shared" si="99"/>
        <v>-1</v>
      </c>
      <c r="XU30" s="36" t="s">
        <v>1502</v>
      </c>
      <c r="XV30" s="10"/>
      <c r="XW30" s="36" t="s">
        <v>1502</v>
      </c>
      <c r="XX30" s="59" t="s">
        <v>1502</v>
      </c>
      <c r="XY30" s="59" t="s">
        <v>1502</v>
      </c>
      <c r="XZ30" s="10"/>
      <c r="YA30" s="37" t="s">
        <v>1502</v>
      </c>
      <c r="YB30" s="36"/>
      <c r="YC30" s="10" t="s">
        <v>1502</v>
      </c>
      <c r="YD30" s="10" t="s">
        <v>1502</v>
      </c>
      <c r="YE30" s="59"/>
      <c r="YF30" s="36" t="s">
        <v>1502</v>
      </c>
      <c r="YG30" s="36" t="s">
        <v>1502</v>
      </c>
      <c r="YH30" s="36" t="s">
        <v>1502</v>
      </c>
      <c r="YI30" s="36" t="s">
        <v>1502</v>
      </c>
      <c r="YJ30" s="36" t="s">
        <v>1502</v>
      </c>
      <c r="YK30" s="36" t="s">
        <v>1502</v>
      </c>
      <c r="YL30" s="6"/>
      <c r="YR30" s="36" t="s">
        <v>1502</v>
      </c>
      <c r="YS30" s="36" t="s">
        <v>1502</v>
      </c>
      <c r="YT30" s="36"/>
      <c r="YU30" s="36" t="s">
        <v>1502</v>
      </c>
      <c r="YV30" s="36"/>
      <c r="YW30" s="36" t="s">
        <v>1502</v>
      </c>
      <c r="YX30" s="36" t="s">
        <v>1502</v>
      </c>
      <c r="YY30" s="59" t="s">
        <v>1502</v>
      </c>
      <c r="YZ30" s="59" t="s">
        <v>1502</v>
      </c>
      <c r="ZA30" s="36" t="s">
        <v>1502</v>
      </c>
      <c r="ZB30" s="59" t="s">
        <v>1502</v>
      </c>
      <c r="ZC30" s="59" t="s">
        <v>1502</v>
      </c>
      <c r="ZD30" s="36" t="s">
        <v>1502</v>
      </c>
      <c r="ZE30" s="36" t="s">
        <v>1502</v>
      </c>
      <c r="ZF30" s="36" t="s">
        <v>1502</v>
      </c>
      <c r="ZG30" s="36" t="s">
        <v>1502</v>
      </c>
      <c r="ZH30" s="36" t="s">
        <v>1502</v>
      </c>
      <c r="ZI30" s="36" t="s">
        <v>1502</v>
      </c>
      <c r="ZJ30" s="6"/>
      <c r="ZQ30" s="1308">
        <v>0.74</v>
      </c>
      <c r="ZR30" s="12">
        <v>0.75</v>
      </c>
      <c r="ZS30" s="36">
        <f t="shared" si="114"/>
        <v>0.74</v>
      </c>
      <c r="ZT30" s="37">
        <v>0.76</v>
      </c>
      <c r="ZU30" s="4">
        <f t="shared" si="115"/>
        <v>0.74</v>
      </c>
      <c r="ZV30" s="1308">
        <v>0.74</v>
      </c>
      <c r="ZW30" s="37">
        <f t="shared" si="116"/>
        <v>0.74</v>
      </c>
      <c r="ZX30" s="29">
        <v>0.75</v>
      </c>
      <c r="ZY30" s="59">
        <f t="shared" si="117"/>
        <v>0.74</v>
      </c>
      <c r="ZZ30" s="36">
        <v>0.77</v>
      </c>
      <c r="AAA30" s="36">
        <f t="shared" si="173"/>
        <v>0.74</v>
      </c>
      <c r="AAB30" s="59">
        <v>0.76</v>
      </c>
      <c r="AAC30" s="36">
        <v>0.77</v>
      </c>
      <c r="AAD30" s="36">
        <f t="shared" si="118"/>
        <v>0.74</v>
      </c>
      <c r="AAE30" s="36"/>
      <c r="AAF30" s="678">
        <f t="shared" si="119"/>
        <v>-1</v>
      </c>
      <c r="AAG30" s="59"/>
      <c r="AAJ30" s="10" t="s">
        <v>1502</v>
      </c>
      <c r="AAK30" s="36"/>
      <c r="AAL30" s="12"/>
      <c r="AAM30" s="10" t="s">
        <v>1502</v>
      </c>
      <c r="AAN30" s="37" t="s">
        <v>1502</v>
      </c>
      <c r="AAO30" s="10" t="s">
        <v>1502</v>
      </c>
      <c r="AAP30" s="12"/>
      <c r="AAQ30" s="36"/>
      <c r="AAR30" s="37"/>
      <c r="AAS30" s="14">
        <f t="shared" si="123"/>
        <v>0</v>
      </c>
      <c r="AAT30" s="36"/>
      <c r="AAU30" s="10"/>
      <c r="AAV30" s="36" t="s">
        <v>1502</v>
      </c>
      <c r="AAW30" s="59"/>
      <c r="AAX30" s="36" t="s">
        <v>1502</v>
      </c>
      <c r="AAY30" s="36" t="s">
        <v>1502</v>
      </c>
      <c r="AAZ30" s="59" t="s">
        <v>1502</v>
      </c>
      <c r="ABA30" s="59" t="s">
        <v>1502</v>
      </c>
      <c r="ABB30" s="36" t="s">
        <v>1502</v>
      </c>
      <c r="ABC30" s="36" t="s">
        <v>1502</v>
      </c>
      <c r="ABD30" s="36"/>
      <c r="ABE30" s="678"/>
      <c r="ABF30" s="59">
        <v>0.63</v>
      </c>
      <c r="ABG30" s="59">
        <f t="shared" si="167"/>
        <v>0.63</v>
      </c>
      <c r="ABH30" s="59">
        <v>0.66</v>
      </c>
      <c r="ABI30" s="59">
        <v>0.63</v>
      </c>
      <c r="ABJ30" s="36">
        <f t="shared" si="127"/>
        <v>0.63</v>
      </c>
      <c r="ABK30" s="36"/>
      <c r="ABL30" s="678">
        <f t="shared" si="128"/>
        <v>-1</v>
      </c>
      <c r="ABM30" s="59">
        <v>0.73</v>
      </c>
      <c r="ABN30" s="59">
        <f t="shared" si="168"/>
        <v>0.73</v>
      </c>
      <c r="ABO30" s="36">
        <v>0.74</v>
      </c>
      <c r="ABP30" s="59">
        <v>0.77</v>
      </c>
      <c r="ABQ30" s="59">
        <v>0.73</v>
      </c>
      <c r="ABR30" s="36">
        <f t="shared" si="129"/>
        <v>0.73</v>
      </c>
      <c r="ABS30" s="36"/>
      <c r="ABT30" s="678">
        <f t="shared" si="130"/>
        <v>-1</v>
      </c>
      <c r="ABU30" s="36">
        <v>0.66</v>
      </c>
      <c r="ABV30" s="59">
        <f t="shared" si="131"/>
        <v>0.66</v>
      </c>
      <c r="ABW30" s="36">
        <v>0.68</v>
      </c>
      <c r="ABX30" s="36">
        <v>0.66</v>
      </c>
      <c r="ABY30" s="59">
        <f t="shared" si="132"/>
        <v>0.66</v>
      </c>
      <c r="ABZ30" s="59">
        <v>0.65</v>
      </c>
      <c r="ACA30" s="678">
        <f t="shared" si="133"/>
        <v>-1.5151515151515164E-2</v>
      </c>
      <c r="ACB30" s="10"/>
      <c r="ACC30" s="14"/>
      <c r="ACJ30" s="10"/>
      <c r="ACN30" s="12"/>
      <c r="ACO30" s="12"/>
      <c r="ACP30" s="12"/>
      <c r="ACQ30" s="10" t="str">
        <f t="shared" si="177"/>
        <v>3. Missing baseline</v>
      </c>
      <c r="ACR30" s="14" t="str">
        <f t="shared" si="178"/>
        <v>3. Missing baseline</v>
      </c>
      <c r="ACS30" s="10" t="str">
        <f t="shared" si="179"/>
        <v>4.Blocker/Not Executed</v>
      </c>
      <c r="ACT30" s="10" t="str">
        <f t="shared" si="134"/>
        <v>4.Blocker/Not Executed</v>
      </c>
    </row>
    <row r="31" spans="2:774" ht="15" thickBot="1" x14ac:dyDescent="0.4">
      <c r="B31" s="36">
        <v>47</v>
      </c>
      <c r="C31" s="1335" t="s">
        <v>17</v>
      </c>
      <c r="D31" s="36"/>
      <c r="E31" s="8" t="s">
        <v>2244</v>
      </c>
      <c r="F31" s="8" t="s">
        <v>2244</v>
      </c>
      <c r="G31" s="8" t="s">
        <v>2260</v>
      </c>
      <c r="H31" s="1474" t="s">
        <v>2263</v>
      </c>
      <c r="QA31" s="36" t="s">
        <v>1502</v>
      </c>
      <c r="QB31" s="36"/>
      <c r="QC31" s="36" t="s">
        <v>1502</v>
      </c>
      <c r="QD31" s="36"/>
      <c r="QE31" s="36" t="s">
        <v>1502</v>
      </c>
      <c r="QF31" s="36" t="s">
        <v>1502</v>
      </c>
      <c r="QG31" s="36"/>
      <c r="QH31" s="6"/>
      <c r="RW31" s="36" t="s">
        <v>1502</v>
      </c>
      <c r="RX31" s="36" t="s">
        <v>1502</v>
      </c>
      <c r="RY31" s="36" t="s">
        <v>1502</v>
      </c>
      <c r="RZ31" s="36"/>
      <c r="SA31" s="36" t="s">
        <v>1502</v>
      </c>
      <c r="SB31" s="36" t="s">
        <v>1502</v>
      </c>
      <c r="SC31" s="36"/>
      <c r="SD31" s="36" t="s">
        <v>1502</v>
      </c>
      <c r="SE31" s="36"/>
      <c r="SF31" s="36"/>
      <c r="SG31" s="36" t="s">
        <v>1502</v>
      </c>
      <c r="SH31" s="59" t="s">
        <v>1502</v>
      </c>
      <c r="SI31" s="36" t="s">
        <v>1502</v>
      </c>
      <c r="SJ31" s="37" t="s">
        <v>1502</v>
      </c>
      <c r="SK31" s="6"/>
      <c r="TR31" s="36" t="s">
        <v>1502</v>
      </c>
      <c r="TS31" s="36"/>
      <c r="TT31" s="36"/>
      <c r="TU31" s="36" t="s">
        <v>1502</v>
      </c>
      <c r="TV31" s="36" t="s">
        <v>1502</v>
      </c>
      <c r="TW31" s="36" t="s">
        <v>1502</v>
      </c>
      <c r="TX31" s="36" t="s">
        <v>1502</v>
      </c>
      <c r="TY31" s="36"/>
      <c r="TZ31" s="36">
        <f t="shared" si="81"/>
        <v>0</v>
      </c>
      <c r="UA31" s="36"/>
      <c r="UB31" s="36" t="s">
        <v>1502</v>
      </c>
      <c r="UC31" s="36" t="s">
        <v>1502</v>
      </c>
      <c r="UD31" s="59"/>
      <c r="UE31" s="36" t="s">
        <v>1502</v>
      </c>
      <c r="UF31" s="36" t="s">
        <v>1502</v>
      </c>
      <c r="UG31" s="37" t="s">
        <v>1502</v>
      </c>
      <c r="UH31" s="6"/>
      <c r="WN31" s="1300">
        <v>0.75</v>
      </c>
      <c r="WO31" s="36"/>
      <c r="WP31" s="36">
        <v>0.78</v>
      </c>
      <c r="WQ31" s="36">
        <f t="shared" si="175"/>
        <v>0.75</v>
      </c>
      <c r="WR31" s="10"/>
      <c r="WS31" s="10">
        <v>0.78</v>
      </c>
      <c r="WT31" s="36" t="s">
        <v>1502</v>
      </c>
      <c r="WU31" s="36">
        <v>0.77</v>
      </c>
      <c r="WV31" s="10">
        <f t="shared" si="95"/>
        <v>0.75</v>
      </c>
      <c r="WW31" s="36">
        <v>0.75</v>
      </c>
      <c r="WX31" s="10">
        <f t="shared" si="165"/>
        <v>0.75</v>
      </c>
      <c r="WY31" s="10"/>
      <c r="WZ31" s="10">
        <v>0.77</v>
      </c>
      <c r="XA31" s="36">
        <v>0.75</v>
      </c>
      <c r="XB31" s="59">
        <f t="shared" si="96"/>
        <v>0.75</v>
      </c>
      <c r="XC31" s="36"/>
      <c r="XD31" s="36">
        <v>0.76</v>
      </c>
      <c r="XE31" s="59">
        <f t="shared" si="176"/>
        <v>0.75</v>
      </c>
      <c r="XF31" s="59"/>
      <c r="XG31" s="59">
        <v>0.77</v>
      </c>
      <c r="XH31" s="36">
        <v>0.76</v>
      </c>
      <c r="XI31" s="36">
        <f t="shared" si="97"/>
        <v>0.75</v>
      </c>
      <c r="XJ31" s="59"/>
      <c r="XK31" s="59"/>
      <c r="XL31" s="6">
        <f t="shared" si="98"/>
        <v>-1</v>
      </c>
      <c r="XM31" s="6">
        <f t="shared" si="99"/>
        <v>-1</v>
      </c>
      <c r="XU31" s="36" t="s">
        <v>1502</v>
      </c>
      <c r="XV31" s="10"/>
      <c r="XW31" s="36" t="s">
        <v>1502</v>
      </c>
      <c r="XX31" s="59" t="s">
        <v>1502</v>
      </c>
      <c r="XY31" s="59" t="s">
        <v>1502</v>
      </c>
      <c r="XZ31" s="10"/>
      <c r="YA31" s="37" t="s">
        <v>1502</v>
      </c>
      <c r="YB31" s="36"/>
      <c r="YC31" s="10" t="s">
        <v>1502</v>
      </c>
      <c r="YD31" s="10" t="s">
        <v>1502</v>
      </c>
      <c r="YE31" s="59"/>
      <c r="YF31" s="36" t="s">
        <v>1502</v>
      </c>
      <c r="YG31" s="36" t="s">
        <v>1502</v>
      </c>
      <c r="YH31" s="36" t="s">
        <v>1502</v>
      </c>
      <c r="YI31" s="36" t="s">
        <v>1502</v>
      </c>
      <c r="YJ31" s="36" t="s">
        <v>1502</v>
      </c>
      <c r="YK31" s="36" t="s">
        <v>1502</v>
      </c>
      <c r="YL31" s="6"/>
      <c r="YR31" s="36" t="s">
        <v>1502</v>
      </c>
      <c r="YS31" s="36" t="s">
        <v>1502</v>
      </c>
      <c r="YT31" s="36"/>
      <c r="YU31" s="36" t="s">
        <v>1502</v>
      </c>
      <c r="YV31" s="36"/>
      <c r="YW31" s="36" t="s">
        <v>1502</v>
      </c>
      <c r="YX31" s="36" t="s">
        <v>1502</v>
      </c>
      <c r="YY31" s="59" t="s">
        <v>1502</v>
      </c>
      <c r="YZ31" s="59" t="s">
        <v>1502</v>
      </c>
      <c r="ZA31" s="36" t="s">
        <v>1502</v>
      </c>
      <c r="ZB31" s="59" t="s">
        <v>1502</v>
      </c>
      <c r="ZC31" s="59" t="s">
        <v>1502</v>
      </c>
      <c r="ZD31" s="36" t="s">
        <v>1502</v>
      </c>
      <c r="ZE31" s="36" t="s">
        <v>1502</v>
      </c>
      <c r="ZF31" s="36" t="s">
        <v>1502</v>
      </c>
      <c r="ZG31" s="36" t="s">
        <v>1502</v>
      </c>
      <c r="ZH31" s="36" t="s">
        <v>1502</v>
      </c>
      <c r="ZI31" s="36" t="s">
        <v>1502</v>
      </c>
      <c r="ZJ31" s="6"/>
      <c r="ZQ31" s="1308">
        <v>0.75</v>
      </c>
      <c r="ZR31" s="12">
        <v>0.74199999999999999</v>
      </c>
      <c r="ZS31" s="36">
        <f t="shared" si="114"/>
        <v>0.74199999999999999</v>
      </c>
      <c r="ZT31" s="37">
        <v>0.74</v>
      </c>
      <c r="ZU31" s="4">
        <f t="shared" si="115"/>
        <v>0.74</v>
      </c>
      <c r="ZV31" s="1308">
        <v>0.75</v>
      </c>
      <c r="ZW31" s="37">
        <f t="shared" si="116"/>
        <v>0.74</v>
      </c>
      <c r="ZX31" s="29">
        <v>0.74</v>
      </c>
      <c r="ZY31" s="59">
        <f t="shared" si="117"/>
        <v>0.74</v>
      </c>
      <c r="ZZ31" s="36">
        <v>0.78</v>
      </c>
      <c r="AAA31" s="36">
        <f t="shared" si="173"/>
        <v>0.74</v>
      </c>
      <c r="AAB31" s="59">
        <v>0.77</v>
      </c>
      <c r="AAC31" s="36">
        <v>0.78</v>
      </c>
      <c r="AAD31" s="36">
        <f t="shared" si="118"/>
        <v>0.74</v>
      </c>
      <c r="AAE31" s="36"/>
      <c r="AAF31" s="678">
        <f t="shared" si="119"/>
        <v>-1</v>
      </c>
      <c r="AAG31" s="59"/>
      <c r="AAJ31" s="10" t="s">
        <v>1502</v>
      </c>
      <c r="AAK31" s="36"/>
      <c r="AAL31" s="12"/>
      <c r="AAM31" s="10" t="s">
        <v>1502</v>
      </c>
      <c r="AAN31" s="37" t="s">
        <v>1502</v>
      </c>
      <c r="AAO31" s="10" t="s">
        <v>1502</v>
      </c>
      <c r="AAP31" s="12"/>
      <c r="AAQ31" s="36"/>
      <c r="AAR31" s="37"/>
      <c r="AAS31" s="14">
        <f t="shared" si="123"/>
        <v>0</v>
      </c>
      <c r="AAT31" s="36"/>
      <c r="AAU31" s="10"/>
      <c r="AAV31" s="36" t="s">
        <v>1502</v>
      </c>
      <c r="AAW31" s="59"/>
      <c r="AAX31" s="36" t="s">
        <v>1502</v>
      </c>
      <c r="AAY31" s="36" t="s">
        <v>1502</v>
      </c>
      <c r="AAZ31" s="59" t="s">
        <v>1502</v>
      </c>
      <c r="ABA31" s="59" t="s">
        <v>1502</v>
      </c>
      <c r="ABB31" s="36" t="s">
        <v>1502</v>
      </c>
      <c r="ABC31" s="36" t="s">
        <v>1502</v>
      </c>
      <c r="ABD31" s="36"/>
      <c r="ABE31" s="678"/>
      <c r="ABF31" s="59">
        <v>0.63</v>
      </c>
      <c r="ABG31" s="59">
        <f t="shared" si="167"/>
        <v>0.63</v>
      </c>
      <c r="ABH31" s="59">
        <v>0.65</v>
      </c>
      <c r="ABI31" s="59">
        <v>0.63</v>
      </c>
      <c r="ABJ31" s="36">
        <f t="shared" si="127"/>
        <v>0.63</v>
      </c>
      <c r="ABK31" s="36"/>
      <c r="ABL31" s="678">
        <f t="shared" si="128"/>
        <v>-1</v>
      </c>
      <c r="ABM31" s="59">
        <v>0.72</v>
      </c>
      <c r="ABN31" s="59">
        <f t="shared" si="168"/>
        <v>0.72</v>
      </c>
      <c r="ABO31" s="36">
        <v>0.72</v>
      </c>
      <c r="ABP31" s="59">
        <v>0.77</v>
      </c>
      <c r="ABQ31" s="59">
        <v>0.72</v>
      </c>
      <c r="ABR31" s="36">
        <f t="shared" si="129"/>
        <v>0.72</v>
      </c>
      <c r="ABS31" s="36"/>
      <c r="ABT31" s="678">
        <f t="shared" si="130"/>
        <v>-1</v>
      </c>
      <c r="ABU31" s="36">
        <v>0.65</v>
      </c>
      <c r="ABV31" s="59">
        <f t="shared" si="131"/>
        <v>0.65</v>
      </c>
      <c r="ABW31" s="36">
        <v>0.65</v>
      </c>
      <c r="ABX31" s="36">
        <v>0.65</v>
      </c>
      <c r="ABY31" s="59">
        <f t="shared" si="132"/>
        <v>0.65</v>
      </c>
      <c r="ABZ31" s="59">
        <v>0.66</v>
      </c>
      <c r="ACA31" s="678">
        <f t="shared" si="133"/>
        <v>1.5384615384615398E-2</v>
      </c>
      <c r="ACB31" s="10"/>
      <c r="ACC31" s="14"/>
      <c r="ACJ31" s="10"/>
      <c r="ACN31" s="12"/>
      <c r="ACO31" s="12"/>
      <c r="ACP31" s="12"/>
      <c r="ACQ31" s="10" t="str">
        <f t="shared" si="177"/>
        <v>3. Missing baseline</v>
      </c>
      <c r="ACR31" s="14" t="str">
        <f t="shared" si="178"/>
        <v>3. Missing baseline</v>
      </c>
      <c r="ACS31" s="10" t="str">
        <f t="shared" si="179"/>
        <v>4.Blocker/Not Executed</v>
      </c>
      <c r="ACT31" s="10" t="str">
        <f t="shared" si="134"/>
        <v>4.Blocker/Not Executed</v>
      </c>
    </row>
    <row r="32" spans="2:774" ht="15" thickBot="1" x14ac:dyDescent="0.4">
      <c r="B32" s="36">
        <v>48</v>
      </c>
      <c r="C32" s="1335" t="s">
        <v>17</v>
      </c>
      <c r="D32" s="36"/>
      <c r="E32" s="8" t="s">
        <v>2244</v>
      </c>
      <c r="F32" s="8" t="s">
        <v>2244</v>
      </c>
      <c r="G32" s="8" t="s">
        <v>2260</v>
      </c>
      <c r="H32" s="1474" t="s">
        <v>2264</v>
      </c>
      <c r="QA32" s="36" t="s">
        <v>1502</v>
      </c>
      <c r="QB32" s="36"/>
      <c r="QC32" s="36" t="s">
        <v>1502</v>
      </c>
      <c r="QD32" s="36"/>
      <c r="QE32" s="36" t="s">
        <v>1502</v>
      </c>
      <c r="QF32" s="36" t="s">
        <v>1502</v>
      </c>
      <c r="QG32" s="36"/>
      <c r="QH32" s="6"/>
      <c r="RW32" s="36" t="s">
        <v>1502</v>
      </c>
      <c r="RX32" s="36" t="s">
        <v>1502</v>
      </c>
      <c r="RY32" s="36" t="s">
        <v>1502</v>
      </c>
      <c r="RZ32" s="36"/>
      <c r="SA32" s="36" t="s">
        <v>1502</v>
      </c>
      <c r="SB32" s="36" t="s">
        <v>1502</v>
      </c>
      <c r="SC32" s="36"/>
      <c r="SD32" s="36" t="s">
        <v>1502</v>
      </c>
      <c r="SE32" s="36"/>
      <c r="SF32" s="36"/>
      <c r="SG32" s="36" t="s">
        <v>1502</v>
      </c>
      <c r="SH32" s="59" t="s">
        <v>1502</v>
      </c>
      <c r="SI32" s="36" t="s">
        <v>1502</v>
      </c>
      <c r="SJ32" s="37" t="s">
        <v>1502</v>
      </c>
      <c r="SK32" s="6"/>
      <c r="TR32" s="36" t="s">
        <v>1502</v>
      </c>
      <c r="TS32" s="36"/>
      <c r="TT32" s="36"/>
      <c r="TU32" s="36" t="s">
        <v>1502</v>
      </c>
      <c r="TV32" s="36" t="s">
        <v>1502</v>
      </c>
      <c r="TW32" s="36" t="s">
        <v>1502</v>
      </c>
      <c r="TX32" s="36" t="s">
        <v>1502</v>
      </c>
      <c r="TY32" s="36"/>
      <c r="TZ32" s="36">
        <f t="shared" si="81"/>
        <v>0</v>
      </c>
      <c r="UA32" s="36"/>
      <c r="UB32" s="36" t="s">
        <v>1502</v>
      </c>
      <c r="UC32" s="36" t="s">
        <v>1502</v>
      </c>
      <c r="UD32" s="59"/>
      <c r="UE32" s="36" t="s">
        <v>1502</v>
      </c>
      <c r="UF32" s="36" t="s">
        <v>1502</v>
      </c>
      <c r="UG32" s="37" t="s">
        <v>1502</v>
      </c>
      <c r="UH32" s="6"/>
      <c r="WN32" s="1300">
        <v>1.754</v>
      </c>
      <c r="WO32" s="36"/>
      <c r="WP32" s="36">
        <v>1.77</v>
      </c>
      <c r="WQ32" s="36">
        <f t="shared" si="175"/>
        <v>1.754</v>
      </c>
      <c r="WR32" s="10"/>
      <c r="WS32" s="10">
        <v>1.77</v>
      </c>
      <c r="WT32" s="36" t="s">
        <v>1502</v>
      </c>
      <c r="WU32" s="36">
        <v>1.83</v>
      </c>
      <c r="WV32" s="10">
        <f t="shared" si="95"/>
        <v>1.754</v>
      </c>
      <c r="WW32" s="36">
        <v>1.71</v>
      </c>
      <c r="WX32" s="10">
        <f t="shared" si="165"/>
        <v>1.71</v>
      </c>
      <c r="WY32" s="10"/>
      <c r="WZ32" s="10">
        <v>1.73</v>
      </c>
      <c r="XA32" s="36">
        <v>1.73</v>
      </c>
      <c r="XB32" s="59">
        <f t="shared" si="96"/>
        <v>1.71</v>
      </c>
      <c r="XC32" s="36"/>
      <c r="XD32" s="36">
        <v>1.73</v>
      </c>
      <c r="XE32" s="59">
        <f t="shared" si="176"/>
        <v>1.71</v>
      </c>
      <c r="XF32" s="59"/>
      <c r="XG32" s="59">
        <v>1.72</v>
      </c>
      <c r="XH32" s="36">
        <v>1.73</v>
      </c>
      <c r="XI32" s="36">
        <f t="shared" si="97"/>
        <v>1.71</v>
      </c>
      <c r="XJ32" s="59"/>
      <c r="XK32" s="59"/>
      <c r="XL32" s="6">
        <f t="shared" si="98"/>
        <v>-1</v>
      </c>
      <c r="XM32" s="6">
        <f t="shared" si="99"/>
        <v>-1</v>
      </c>
      <c r="XU32" s="36" t="s">
        <v>1502</v>
      </c>
      <c r="XV32" s="10"/>
      <c r="XW32" s="36" t="s">
        <v>1502</v>
      </c>
      <c r="XX32" s="59" t="s">
        <v>1502</v>
      </c>
      <c r="XY32" s="59" t="s">
        <v>1502</v>
      </c>
      <c r="XZ32" s="10"/>
      <c r="YA32" s="37" t="s">
        <v>1502</v>
      </c>
      <c r="YB32" s="36"/>
      <c r="YC32" s="10" t="s">
        <v>1502</v>
      </c>
      <c r="YD32" s="10" t="s">
        <v>1502</v>
      </c>
      <c r="YE32" s="59"/>
      <c r="YF32" s="36" t="s">
        <v>1502</v>
      </c>
      <c r="YG32" s="36" t="s">
        <v>1502</v>
      </c>
      <c r="YH32" s="36" t="s">
        <v>1502</v>
      </c>
      <c r="YI32" s="36" t="s">
        <v>1502</v>
      </c>
      <c r="YJ32" s="36" t="s">
        <v>1502</v>
      </c>
      <c r="YK32" s="36" t="s">
        <v>1502</v>
      </c>
      <c r="YL32" s="6"/>
      <c r="YR32" s="36" t="s">
        <v>1502</v>
      </c>
      <c r="YS32" s="36" t="s">
        <v>1502</v>
      </c>
      <c r="YT32" s="36"/>
      <c r="YU32" s="36" t="s">
        <v>1502</v>
      </c>
      <c r="YV32" s="36"/>
      <c r="YW32" s="36" t="s">
        <v>1502</v>
      </c>
      <c r="YX32" s="36" t="s">
        <v>1502</v>
      </c>
      <c r="YY32" s="59" t="s">
        <v>1502</v>
      </c>
      <c r="YZ32" s="59" t="s">
        <v>1502</v>
      </c>
      <c r="ZA32" s="36" t="s">
        <v>1502</v>
      </c>
      <c r="ZB32" s="59" t="s">
        <v>1502</v>
      </c>
      <c r="ZC32" s="59" t="s">
        <v>1502</v>
      </c>
      <c r="ZD32" s="36" t="s">
        <v>1502</v>
      </c>
      <c r="ZE32" s="36" t="s">
        <v>1502</v>
      </c>
      <c r="ZF32" s="36" t="s">
        <v>1502</v>
      </c>
      <c r="ZG32" s="36" t="s">
        <v>1502</v>
      </c>
      <c r="ZH32" s="36" t="s">
        <v>1502</v>
      </c>
      <c r="ZI32" s="36" t="s">
        <v>1502</v>
      </c>
      <c r="ZJ32" s="6"/>
      <c r="ZQ32" s="1308">
        <v>1.754</v>
      </c>
      <c r="ZR32" s="12">
        <v>1.78</v>
      </c>
      <c r="ZS32" s="36">
        <f t="shared" si="114"/>
        <v>1.754</v>
      </c>
      <c r="ZT32" s="37">
        <v>1.81</v>
      </c>
      <c r="ZU32" s="4">
        <f t="shared" si="115"/>
        <v>1.754</v>
      </c>
      <c r="ZV32" s="1308">
        <v>1.75</v>
      </c>
      <c r="ZW32" s="37">
        <f t="shared" si="116"/>
        <v>1.75</v>
      </c>
      <c r="ZX32" s="29">
        <v>1.79</v>
      </c>
      <c r="ZY32" s="59">
        <f t="shared" si="117"/>
        <v>1.75</v>
      </c>
      <c r="ZZ32" s="36">
        <v>1.79</v>
      </c>
      <c r="AAA32" s="36">
        <f t="shared" si="173"/>
        <v>1.75</v>
      </c>
      <c r="AAB32" s="59">
        <v>1.78</v>
      </c>
      <c r="AAC32" s="36">
        <v>1.79</v>
      </c>
      <c r="AAD32" s="36">
        <f t="shared" si="118"/>
        <v>1.75</v>
      </c>
      <c r="AAE32" s="36"/>
      <c r="AAF32" s="678">
        <f t="shared" si="119"/>
        <v>-1</v>
      </c>
      <c r="AAG32" s="59"/>
      <c r="AAJ32" s="10" t="s">
        <v>1502</v>
      </c>
      <c r="AAK32" s="36"/>
      <c r="AAL32" s="12"/>
      <c r="AAM32" s="10" t="s">
        <v>1502</v>
      </c>
      <c r="AAN32" s="37" t="s">
        <v>1502</v>
      </c>
      <c r="AAO32" s="10" t="s">
        <v>1502</v>
      </c>
      <c r="AAP32" s="12"/>
      <c r="AAQ32" s="36"/>
      <c r="AAR32" s="37"/>
      <c r="AAS32" s="14">
        <f t="shared" si="123"/>
        <v>0</v>
      </c>
      <c r="AAT32" s="36"/>
      <c r="AAU32" s="10"/>
      <c r="AAV32" s="36" t="s">
        <v>1502</v>
      </c>
      <c r="AAW32" s="59"/>
      <c r="AAX32" s="36" t="s">
        <v>1502</v>
      </c>
      <c r="AAY32" s="36" t="s">
        <v>1502</v>
      </c>
      <c r="AAZ32" s="59" t="s">
        <v>1502</v>
      </c>
      <c r="ABA32" s="59" t="s">
        <v>1502</v>
      </c>
      <c r="ABB32" s="36" t="s">
        <v>1502</v>
      </c>
      <c r="ABC32" s="36" t="s">
        <v>1502</v>
      </c>
      <c r="ABD32" s="36"/>
      <c r="ABE32" s="678"/>
      <c r="ABF32" s="59">
        <v>1.03</v>
      </c>
      <c r="ABG32" s="59">
        <f t="shared" si="167"/>
        <v>1.03</v>
      </c>
      <c r="ABH32" s="59">
        <v>1.01</v>
      </c>
      <c r="ABI32" s="59">
        <v>1.03</v>
      </c>
      <c r="ABJ32" s="36">
        <f t="shared" si="127"/>
        <v>1.03</v>
      </c>
      <c r="ABK32" s="36"/>
      <c r="ABL32" s="678">
        <f t="shared" si="128"/>
        <v>-1</v>
      </c>
      <c r="ABM32" s="59">
        <v>1.1299999999999999</v>
      </c>
      <c r="ABN32" s="59">
        <f t="shared" si="168"/>
        <v>1.1299999999999999</v>
      </c>
      <c r="ABO32" s="36">
        <v>1.17</v>
      </c>
      <c r="ABP32" s="59">
        <v>1.17</v>
      </c>
      <c r="ABQ32" s="59">
        <v>1.1299999999999999</v>
      </c>
      <c r="ABR32" s="36">
        <f t="shared" si="129"/>
        <v>1.1299999999999999</v>
      </c>
      <c r="ABS32" s="36"/>
      <c r="ABT32" s="678">
        <f t="shared" si="130"/>
        <v>-1</v>
      </c>
      <c r="ABU32" s="36">
        <v>1.1100000000000001</v>
      </c>
      <c r="ABV32" s="59">
        <f t="shared" si="131"/>
        <v>1.1100000000000001</v>
      </c>
      <c r="ABW32" s="36">
        <v>1.1299999999999999</v>
      </c>
      <c r="ABX32" s="36">
        <v>1.1100000000000001</v>
      </c>
      <c r="ABY32" s="59">
        <f t="shared" si="132"/>
        <v>1.1100000000000001</v>
      </c>
      <c r="ABZ32" s="59">
        <v>1.1200000000000001</v>
      </c>
      <c r="ACA32" s="678">
        <f t="shared" si="133"/>
        <v>9.0090090090090159E-3</v>
      </c>
      <c r="ACB32" s="10"/>
      <c r="ACC32" s="14"/>
      <c r="ACJ32" s="10"/>
      <c r="ACN32" s="12"/>
      <c r="ACO32" s="12"/>
      <c r="ACP32" s="12"/>
      <c r="ACQ32" s="10" t="str">
        <f t="shared" si="177"/>
        <v>3. Missing baseline</v>
      </c>
      <c r="ACR32" s="14" t="str">
        <f t="shared" si="178"/>
        <v>3. Missing baseline</v>
      </c>
      <c r="ACS32" s="10" t="str">
        <f t="shared" si="179"/>
        <v>4.Blocker/Not Executed</v>
      </c>
      <c r="ACT32" s="10" t="str">
        <f t="shared" si="134"/>
        <v>4.Blocker/Not Executed</v>
      </c>
    </row>
    <row r="33" spans="2:774" ht="15" thickBot="1" x14ac:dyDescent="0.4">
      <c r="B33" s="36">
        <v>49</v>
      </c>
      <c r="C33" s="1335" t="s">
        <v>17</v>
      </c>
      <c r="D33" s="36"/>
      <c r="E33" s="8" t="s">
        <v>2244</v>
      </c>
      <c r="F33" s="8" t="s">
        <v>2244</v>
      </c>
      <c r="G33" s="8" t="s">
        <v>2260</v>
      </c>
      <c r="H33" s="1474" t="s">
        <v>2265</v>
      </c>
      <c r="QA33" s="36" t="s">
        <v>1502</v>
      </c>
      <c r="QB33" s="36"/>
      <c r="QC33" s="36" t="s">
        <v>1502</v>
      </c>
      <c r="QD33" s="36"/>
      <c r="QE33" s="36" t="s">
        <v>1502</v>
      </c>
      <c r="QF33" s="36" t="s">
        <v>1502</v>
      </c>
      <c r="QG33" s="36"/>
      <c r="QH33" s="6"/>
      <c r="RW33" s="36" t="s">
        <v>1502</v>
      </c>
      <c r="RX33" s="36" t="s">
        <v>1502</v>
      </c>
      <c r="RY33" s="36" t="s">
        <v>1502</v>
      </c>
      <c r="RZ33" s="36"/>
      <c r="SA33" s="36" t="s">
        <v>1502</v>
      </c>
      <c r="SB33" s="36" t="s">
        <v>1502</v>
      </c>
      <c r="SC33" s="36"/>
      <c r="SD33" s="36" t="s">
        <v>1502</v>
      </c>
      <c r="SE33" s="36"/>
      <c r="SF33" s="36"/>
      <c r="SG33" s="36" t="s">
        <v>1502</v>
      </c>
      <c r="SH33" s="59" t="s">
        <v>1502</v>
      </c>
      <c r="SI33" s="36" t="s">
        <v>1502</v>
      </c>
      <c r="SJ33" s="37" t="s">
        <v>1502</v>
      </c>
      <c r="SK33" s="6"/>
      <c r="TR33" s="36" t="s">
        <v>1502</v>
      </c>
      <c r="TS33" s="36"/>
      <c r="TT33" s="36"/>
      <c r="TU33" s="36" t="s">
        <v>1502</v>
      </c>
      <c r="TV33" s="36" t="s">
        <v>1502</v>
      </c>
      <c r="TW33" s="36" t="s">
        <v>1502</v>
      </c>
      <c r="TX33" s="36" t="s">
        <v>1502</v>
      </c>
      <c r="TY33" s="36"/>
      <c r="TZ33" s="36">
        <f t="shared" si="81"/>
        <v>0</v>
      </c>
      <c r="UA33" s="36"/>
      <c r="UB33" s="36" t="s">
        <v>1502</v>
      </c>
      <c r="UC33" s="36" t="s">
        <v>1502</v>
      </c>
      <c r="UD33" s="59"/>
      <c r="UE33" s="36" t="s">
        <v>1502</v>
      </c>
      <c r="UF33" s="36" t="s">
        <v>1502</v>
      </c>
      <c r="UG33" s="37" t="s">
        <v>1502</v>
      </c>
      <c r="UH33" s="6"/>
      <c r="WN33" s="1300">
        <v>78.61</v>
      </c>
      <c r="WO33" s="36"/>
      <c r="WP33" s="36">
        <v>84.17</v>
      </c>
      <c r="WQ33" s="36">
        <f t="shared" si="175"/>
        <v>78.61</v>
      </c>
      <c r="WR33" s="10"/>
      <c r="WS33" s="10">
        <v>84.7</v>
      </c>
      <c r="WT33" s="36" t="s">
        <v>1502</v>
      </c>
      <c r="WU33" s="36">
        <v>80.819999999999993</v>
      </c>
      <c r="WV33" s="10">
        <f t="shared" si="95"/>
        <v>78.61</v>
      </c>
      <c r="WW33" s="36">
        <v>84.28</v>
      </c>
      <c r="WX33" s="10">
        <f t="shared" si="165"/>
        <v>78.61</v>
      </c>
      <c r="WY33" s="10"/>
      <c r="WZ33" s="10">
        <v>84.5</v>
      </c>
      <c r="XA33" s="36">
        <v>85</v>
      </c>
      <c r="XB33" s="59">
        <f t="shared" si="96"/>
        <v>78.61</v>
      </c>
      <c r="XC33" s="36"/>
      <c r="XD33" s="36">
        <v>85.02</v>
      </c>
      <c r="XE33" s="59">
        <f t="shared" si="176"/>
        <v>78.61</v>
      </c>
      <c r="XF33" s="59"/>
      <c r="XG33" s="59">
        <v>85.1</v>
      </c>
      <c r="XH33" s="36">
        <v>85.02</v>
      </c>
      <c r="XI33" s="36">
        <f t="shared" si="97"/>
        <v>78.61</v>
      </c>
      <c r="XJ33" s="59"/>
      <c r="XK33" s="59"/>
      <c r="XL33" s="6">
        <f t="shared" si="98"/>
        <v>-1</v>
      </c>
      <c r="XM33" s="6">
        <f t="shared" si="99"/>
        <v>-1</v>
      </c>
      <c r="XU33" s="36" t="s">
        <v>1502</v>
      </c>
      <c r="XV33" s="10"/>
      <c r="XW33" s="36" t="s">
        <v>1502</v>
      </c>
      <c r="XX33" s="59" t="s">
        <v>1502</v>
      </c>
      <c r="XY33" s="59" t="s">
        <v>1502</v>
      </c>
      <c r="XZ33" s="10"/>
      <c r="YA33" s="37" t="s">
        <v>1502</v>
      </c>
      <c r="YB33" s="36"/>
      <c r="YC33" s="10" t="s">
        <v>1502</v>
      </c>
      <c r="YD33" s="10" t="s">
        <v>1502</v>
      </c>
      <c r="YE33" s="59"/>
      <c r="YF33" s="36" t="s">
        <v>1502</v>
      </c>
      <c r="YG33" s="36" t="s">
        <v>1502</v>
      </c>
      <c r="YH33" s="36" t="s">
        <v>1502</v>
      </c>
      <c r="YI33" s="36" t="s">
        <v>1502</v>
      </c>
      <c r="YJ33" s="36" t="s">
        <v>1502</v>
      </c>
      <c r="YK33" s="36" t="s">
        <v>1502</v>
      </c>
      <c r="YL33" s="6"/>
      <c r="YR33" s="36" t="s">
        <v>1502</v>
      </c>
      <c r="YS33" s="36" t="s">
        <v>1502</v>
      </c>
      <c r="YT33" s="36"/>
      <c r="YU33" s="36" t="s">
        <v>1502</v>
      </c>
      <c r="YV33" s="36"/>
      <c r="YW33" s="36" t="s">
        <v>1502</v>
      </c>
      <c r="YX33" s="36" t="s">
        <v>1502</v>
      </c>
      <c r="YY33" s="59" t="s">
        <v>1502</v>
      </c>
      <c r="YZ33" s="59" t="s">
        <v>1502</v>
      </c>
      <c r="ZA33" s="36" t="s">
        <v>1502</v>
      </c>
      <c r="ZB33" s="59" t="s">
        <v>1502</v>
      </c>
      <c r="ZC33" s="59" t="s">
        <v>1502</v>
      </c>
      <c r="ZD33" s="36" t="s">
        <v>1502</v>
      </c>
      <c r="ZE33" s="36" t="s">
        <v>1502</v>
      </c>
      <c r="ZF33" s="36" t="s">
        <v>1502</v>
      </c>
      <c r="ZG33" s="36" t="s">
        <v>1502</v>
      </c>
      <c r="ZH33" s="36" t="s">
        <v>1502</v>
      </c>
      <c r="ZI33" s="36" t="s">
        <v>1502</v>
      </c>
      <c r="ZJ33" s="6"/>
      <c r="ZQ33" s="1308">
        <v>78.61</v>
      </c>
      <c r="ZR33" s="12">
        <v>85.14</v>
      </c>
      <c r="ZS33" s="36">
        <f t="shared" si="114"/>
        <v>78.61</v>
      </c>
      <c r="ZT33" s="37">
        <v>84.2</v>
      </c>
      <c r="ZU33" s="4">
        <f t="shared" si="115"/>
        <v>78.61</v>
      </c>
      <c r="ZV33" s="1550">
        <v>78.8</v>
      </c>
      <c r="ZW33" s="37">
        <f t="shared" si="116"/>
        <v>78.61</v>
      </c>
      <c r="ZX33" s="29">
        <v>84.54</v>
      </c>
      <c r="ZY33" s="59">
        <f t="shared" si="117"/>
        <v>78.61</v>
      </c>
      <c r="ZZ33" s="36">
        <v>84.1</v>
      </c>
      <c r="AAA33" s="36">
        <f t="shared" si="173"/>
        <v>78.61</v>
      </c>
      <c r="AAB33" s="59">
        <v>84.7</v>
      </c>
      <c r="AAC33" s="36">
        <v>84.1</v>
      </c>
      <c r="AAD33" s="36">
        <f t="shared" si="118"/>
        <v>78.61</v>
      </c>
      <c r="AAE33" s="36"/>
      <c r="AAF33" s="678">
        <f t="shared" si="119"/>
        <v>-1</v>
      </c>
      <c r="AAG33" s="59"/>
      <c r="AAJ33" s="10" t="s">
        <v>1502</v>
      </c>
      <c r="AAK33" s="36"/>
      <c r="AAL33" s="12"/>
      <c r="AAM33" s="10" t="s">
        <v>1502</v>
      </c>
      <c r="AAN33" s="37" t="s">
        <v>1502</v>
      </c>
      <c r="AAO33" s="10" t="s">
        <v>1502</v>
      </c>
      <c r="AAP33" s="12"/>
      <c r="AAQ33" s="36"/>
      <c r="AAR33" s="37"/>
      <c r="AAS33" s="14">
        <f t="shared" si="123"/>
        <v>0</v>
      </c>
      <c r="AAT33" s="36"/>
      <c r="AAU33" s="10"/>
      <c r="AAV33" s="36" t="s">
        <v>1502</v>
      </c>
      <c r="AAW33" s="59"/>
      <c r="AAX33" s="36" t="s">
        <v>1502</v>
      </c>
      <c r="AAY33" s="36" t="s">
        <v>1502</v>
      </c>
      <c r="AAZ33" s="59" t="s">
        <v>1502</v>
      </c>
      <c r="ABA33" s="59" t="s">
        <v>1502</v>
      </c>
      <c r="ABB33" s="36" t="s">
        <v>1502</v>
      </c>
      <c r="ABC33" s="36" t="s">
        <v>1502</v>
      </c>
      <c r="ABD33" s="36"/>
      <c r="ABE33" s="678"/>
      <c r="ABF33" s="59">
        <v>84.86</v>
      </c>
      <c r="ABG33" s="59">
        <f t="shared" si="167"/>
        <v>84.86</v>
      </c>
      <c r="ABH33" s="59">
        <v>85.83</v>
      </c>
      <c r="ABI33" s="59">
        <v>84.86</v>
      </c>
      <c r="ABJ33" s="36">
        <f t="shared" si="127"/>
        <v>84.86</v>
      </c>
      <c r="ABK33" s="36"/>
      <c r="ABL33" s="678">
        <f t="shared" si="128"/>
        <v>-1</v>
      </c>
      <c r="ABM33" s="59">
        <v>87.78</v>
      </c>
      <c r="ABN33" s="59">
        <f t="shared" si="168"/>
        <v>87.78</v>
      </c>
      <c r="ABO33" s="36">
        <v>88.54</v>
      </c>
      <c r="ABP33" s="59">
        <v>86.16</v>
      </c>
      <c r="ABQ33" s="59">
        <v>87.78</v>
      </c>
      <c r="ABR33" s="36">
        <f t="shared" si="129"/>
        <v>87.78</v>
      </c>
      <c r="ABS33" s="36"/>
      <c r="ABT33" s="678">
        <f t="shared" si="130"/>
        <v>-1</v>
      </c>
      <c r="ABU33" s="36">
        <v>86.01</v>
      </c>
      <c r="ABV33" s="59">
        <f t="shared" si="131"/>
        <v>86.01</v>
      </c>
      <c r="ABW33" s="36">
        <v>90.1</v>
      </c>
      <c r="ABX33" s="36">
        <v>86.01</v>
      </c>
      <c r="ABY33" s="59">
        <f t="shared" si="132"/>
        <v>86.01</v>
      </c>
      <c r="ABZ33" s="59">
        <v>87.8</v>
      </c>
      <c r="ACA33" s="678">
        <f t="shared" si="133"/>
        <v>2.081153354261123E-2</v>
      </c>
      <c r="ACB33" s="10"/>
      <c r="ACC33" s="14"/>
      <c r="ACJ33" s="10"/>
      <c r="ACN33" s="12"/>
      <c r="ACO33" s="12"/>
      <c r="ACP33" s="12"/>
      <c r="ACQ33" s="10" t="str">
        <f t="shared" si="177"/>
        <v>3. Missing baseline</v>
      </c>
      <c r="ACR33" s="14" t="str">
        <f t="shared" si="178"/>
        <v>3. Missing baseline</v>
      </c>
      <c r="ACS33" s="10" t="str">
        <f t="shared" si="179"/>
        <v>4.Blocker/Not Executed</v>
      </c>
      <c r="ACT33" s="10" t="str">
        <f t="shared" si="134"/>
        <v>4.Blocker/Not Executed</v>
      </c>
    </row>
    <row r="34" spans="2:774" ht="15" thickBot="1" x14ac:dyDescent="0.4">
      <c r="B34" s="36">
        <v>50</v>
      </c>
      <c r="C34" s="1335" t="s">
        <v>17</v>
      </c>
      <c r="D34" s="36"/>
      <c r="E34" s="8" t="s">
        <v>2244</v>
      </c>
      <c r="F34" s="8" t="s">
        <v>2244</v>
      </c>
      <c r="G34" s="8" t="s">
        <v>2260</v>
      </c>
      <c r="H34" s="44" t="s">
        <v>2266</v>
      </c>
      <c r="QA34" s="36" t="s">
        <v>1502</v>
      </c>
      <c r="QB34" s="36"/>
      <c r="QC34" s="36" t="s">
        <v>1502</v>
      </c>
      <c r="QD34" s="36"/>
      <c r="QE34" s="36" t="s">
        <v>1502</v>
      </c>
      <c r="QF34" s="36" t="s">
        <v>1502</v>
      </c>
      <c r="QG34" s="36"/>
      <c r="QH34" s="6"/>
      <c r="RW34" s="36" t="s">
        <v>1502</v>
      </c>
      <c r="RX34" s="36" t="s">
        <v>1502</v>
      </c>
      <c r="RY34" s="36" t="s">
        <v>1502</v>
      </c>
      <c r="RZ34" s="36"/>
      <c r="SA34" s="36" t="s">
        <v>1502</v>
      </c>
      <c r="SB34" s="36" t="s">
        <v>1502</v>
      </c>
      <c r="SC34" s="36"/>
      <c r="SD34" s="36" t="s">
        <v>1502</v>
      </c>
      <c r="SE34" s="36"/>
      <c r="SF34" s="36"/>
      <c r="SG34" s="36" t="s">
        <v>1502</v>
      </c>
      <c r="SH34" s="59" t="s">
        <v>1502</v>
      </c>
      <c r="SI34" s="36" t="s">
        <v>1502</v>
      </c>
      <c r="SJ34" s="37" t="s">
        <v>1502</v>
      </c>
      <c r="SK34" s="6"/>
      <c r="TR34" s="36" t="s">
        <v>1502</v>
      </c>
      <c r="TS34" s="36"/>
      <c r="TT34" s="36"/>
      <c r="TU34" s="36" t="s">
        <v>1502</v>
      </c>
      <c r="TV34" s="36" t="s">
        <v>1502</v>
      </c>
      <c r="TW34" s="36" t="s">
        <v>1502</v>
      </c>
      <c r="TX34" s="36" t="s">
        <v>1502</v>
      </c>
      <c r="TY34" s="36"/>
      <c r="TZ34" s="36">
        <f t="shared" si="81"/>
        <v>0</v>
      </c>
      <c r="UA34" s="36"/>
      <c r="UB34" s="36" t="s">
        <v>1502</v>
      </c>
      <c r="UC34" s="36" t="s">
        <v>1502</v>
      </c>
      <c r="UD34" s="59"/>
      <c r="UE34" s="36" t="s">
        <v>1502</v>
      </c>
      <c r="UF34" s="36" t="s">
        <v>1502</v>
      </c>
      <c r="UG34" s="37" t="s">
        <v>1502</v>
      </c>
      <c r="UH34" s="6"/>
      <c r="WN34" s="244">
        <v>1.83</v>
      </c>
      <c r="WO34" s="36"/>
      <c r="WP34" s="36">
        <v>1.81</v>
      </c>
      <c r="WQ34" s="36">
        <f t="shared" si="175"/>
        <v>1.81</v>
      </c>
      <c r="WR34" s="10"/>
      <c r="WS34" s="10">
        <v>1.87</v>
      </c>
      <c r="WT34" s="36" t="s">
        <v>1502</v>
      </c>
      <c r="WU34" s="36">
        <v>1.76</v>
      </c>
      <c r="WV34" s="10">
        <f t="shared" si="95"/>
        <v>1.76</v>
      </c>
      <c r="WW34" s="36">
        <v>1.85</v>
      </c>
      <c r="WX34" s="10">
        <f t="shared" si="165"/>
        <v>1.76</v>
      </c>
      <c r="WY34" s="10"/>
      <c r="WZ34" s="10">
        <v>1.81</v>
      </c>
      <c r="XA34" s="36">
        <v>1.8420000000000001</v>
      </c>
      <c r="XB34" s="59">
        <f t="shared" si="96"/>
        <v>1.76</v>
      </c>
      <c r="XC34" s="36"/>
      <c r="XD34" s="36">
        <v>2.35</v>
      </c>
      <c r="XE34" s="59">
        <f t="shared" si="176"/>
        <v>1.76</v>
      </c>
      <c r="XF34" s="59"/>
      <c r="XG34" s="59">
        <v>2.2999999999999998</v>
      </c>
      <c r="XH34" s="36">
        <v>2.35</v>
      </c>
      <c r="XI34" s="36">
        <f t="shared" si="97"/>
        <v>1.76</v>
      </c>
      <c r="XJ34" s="59"/>
      <c r="XK34" s="59"/>
      <c r="XL34" s="6">
        <f t="shared" si="98"/>
        <v>-1</v>
      </c>
      <c r="XM34" s="6">
        <f t="shared" si="99"/>
        <v>-1</v>
      </c>
      <c r="XU34" s="36" t="s">
        <v>1502</v>
      </c>
      <c r="XV34" s="10"/>
      <c r="XW34" s="36" t="s">
        <v>1502</v>
      </c>
      <c r="XX34" s="59" t="s">
        <v>1502</v>
      </c>
      <c r="XY34" s="59" t="s">
        <v>1502</v>
      </c>
      <c r="XZ34" s="10"/>
      <c r="YA34" s="37" t="s">
        <v>1502</v>
      </c>
      <c r="YB34" s="36"/>
      <c r="YC34" s="10" t="s">
        <v>1502</v>
      </c>
      <c r="YD34" s="10" t="s">
        <v>1502</v>
      </c>
      <c r="YE34" s="59"/>
      <c r="YF34" s="36" t="s">
        <v>1502</v>
      </c>
      <c r="YG34" s="36" t="s">
        <v>1502</v>
      </c>
      <c r="YH34" s="36" t="s">
        <v>1502</v>
      </c>
      <c r="YI34" s="36" t="s">
        <v>1502</v>
      </c>
      <c r="YJ34" s="36" t="s">
        <v>1502</v>
      </c>
      <c r="YK34" s="36" t="s">
        <v>1502</v>
      </c>
      <c r="YL34" s="6"/>
      <c r="YR34" s="36" t="s">
        <v>1502</v>
      </c>
      <c r="YS34" s="36" t="s">
        <v>1502</v>
      </c>
      <c r="YT34" s="36"/>
      <c r="YU34" s="36" t="s">
        <v>1502</v>
      </c>
      <c r="YV34" s="36"/>
      <c r="YW34" s="36" t="s">
        <v>1502</v>
      </c>
      <c r="YX34" s="36" t="s">
        <v>1502</v>
      </c>
      <c r="YY34" s="59" t="s">
        <v>1502</v>
      </c>
      <c r="YZ34" s="59" t="s">
        <v>1502</v>
      </c>
      <c r="ZA34" s="36" t="s">
        <v>1502</v>
      </c>
      <c r="ZB34" s="59" t="s">
        <v>1502</v>
      </c>
      <c r="ZC34" s="59" t="s">
        <v>1502</v>
      </c>
      <c r="ZD34" s="36" t="s">
        <v>1502</v>
      </c>
      <c r="ZE34" s="36" t="s">
        <v>1502</v>
      </c>
      <c r="ZF34" s="36" t="s">
        <v>1502</v>
      </c>
      <c r="ZG34" s="36" t="s">
        <v>1502</v>
      </c>
      <c r="ZH34" s="36" t="s">
        <v>1502</v>
      </c>
      <c r="ZI34" s="36" t="s">
        <v>1502</v>
      </c>
      <c r="ZJ34" s="6"/>
      <c r="ZQ34" s="675">
        <v>1.83</v>
      </c>
      <c r="ZR34" s="12">
        <v>1.81</v>
      </c>
      <c r="ZS34" s="36">
        <f t="shared" si="114"/>
        <v>1.81</v>
      </c>
      <c r="ZT34" s="37">
        <v>1.77</v>
      </c>
      <c r="ZU34" s="4">
        <f t="shared" si="115"/>
        <v>1.77</v>
      </c>
      <c r="ZV34" s="675">
        <v>1.78</v>
      </c>
      <c r="ZW34" s="37">
        <f t="shared" si="116"/>
        <v>1.77</v>
      </c>
      <c r="ZX34" s="29">
        <v>1.77</v>
      </c>
      <c r="ZY34" s="59">
        <f t="shared" si="117"/>
        <v>1.77</v>
      </c>
      <c r="ZZ34" s="36">
        <v>2.36</v>
      </c>
      <c r="AAA34" s="36">
        <f t="shared" si="173"/>
        <v>1.77</v>
      </c>
      <c r="AAB34" s="59">
        <v>2.13</v>
      </c>
      <c r="AAC34" s="36">
        <v>2.36</v>
      </c>
      <c r="AAD34" s="36">
        <f t="shared" si="118"/>
        <v>1.77</v>
      </c>
      <c r="AAE34" s="36"/>
      <c r="AAF34" s="678">
        <f t="shared" si="119"/>
        <v>-1</v>
      </c>
      <c r="AAG34" s="59"/>
      <c r="AAJ34" s="10" t="s">
        <v>1502</v>
      </c>
      <c r="AAK34" s="36"/>
      <c r="AAL34" s="12"/>
      <c r="AAM34" s="10" t="s">
        <v>1502</v>
      </c>
      <c r="AAN34" s="37" t="s">
        <v>1502</v>
      </c>
      <c r="AAO34" s="10" t="s">
        <v>1502</v>
      </c>
      <c r="AAP34" s="12"/>
      <c r="AAQ34" s="36"/>
      <c r="AAR34" s="37"/>
      <c r="AAS34" s="14">
        <f t="shared" si="123"/>
        <v>0</v>
      </c>
      <c r="AAT34" s="36"/>
      <c r="AAU34" s="10"/>
      <c r="AAV34" s="36" t="s">
        <v>1502</v>
      </c>
      <c r="AAW34" s="59"/>
      <c r="AAX34" s="36" t="s">
        <v>1502</v>
      </c>
      <c r="AAY34" s="36" t="s">
        <v>1502</v>
      </c>
      <c r="AAZ34" s="59" t="s">
        <v>1502</v>
      </c>
      <c r="ABA34" s="59" t="s">
        <v>1502</v>
      </c>
      <c r="ABB34" s="36" t="s">
        <v>1502</v>
      </c>
      <c r="ABC34" s="36" t="s">
        <v>1502</v>
      </c>
      <c r="ABD34" s="36"/>
      <c r="ABE34" s="678"/>
      <c r="ABF34" s="59">
        <v>1.38</v>
      </c>
      <c r="ABG34" s="59">
        <f t="shared" si="167"/>
        <v>1.38</v>
      </c>
      <c r="ABH34" s="59">
        <v>1.37</v>
      </c>
      <c r="ABI34" s="59">
        <v>1.38</v>
      </c>
      <c r="ABJ34" s="36">
        <f t="shared" si="127"/>
        <v>1.38</v>
      </c>
      <c r="ABK34" s="36"/>
      <c r="ABL34" s="678">
        <f t="shared" si="128"/>
        <v>-1</v>
      </c>
      <c r="ABM34" s="59">
        <v>1.55</v>
      </c>
      <c r="ABN34" s="59">
        <f t="shared" si="168"/>
        <v>1.55</v>
      </c>
      <c r="ABO34" s="36">
        <v>1.56</v>
      </c>
      <c r="ABP34" s="59">
        <v>1.58</v>
      </c>
      <c r="ABQ34" s="59">
        <v>1.55</v>
      </c>
      <c r="ABR34" s="36">
        <f t="shared" si="129"/>
        <v>1.55</v>
      </c>
      <c r="ABS34" s="36"/>
      <c r="ABT34" s="678">
        <f t="shared" si="130"/>
        <v>-1</v>
      </c>
      <c r="ABU34" s="36">
        <v>1.39</v>
      </c>
      <c r="ABV34" s="59">
        <f t="shared" si="131"/>
        <v>1.39</v>
      </c>
      <c r="ABW34" s="36">
        <v>1.4</v>
      </c>
      <c r="ABX34" s="36">
        <v>1.39</v>
      </c>
      <c r="ABY34" s="59">
        <f t="shared" si="132"/>
        <v>1.39</v>
      </c>
      <c r="ABZ34" s="59">
        <v>1.41</v>
      </c>
      <c r="ACA34" s="678">
        <f t="shared" si="133"/>
        <v>1.4388489208633108E-2</v>
      </c>
      <c r="ACB34" s="10"/>
      <c r="ACC34" s="14"/>
      <c r="ACJ34" s="10"/>
      <c r="ACN34" s="12"/>
      <c r="ACO34" s="12"/>
      <c r="ACP34" s="12"/>
      <c r="ACQ34" s="10" t="str">
        <f t="shared" si="177"/>
        <v>3. Missing baseline</v>
      </c>
      <c r="ACR34" s="14" t="str">
        <f t="shared" si="178"/>
        <v>3. Missing baseline</v>
      </c>
      <c r="ACS34" s="10" t="str">
        <f t="shared" si="179"/>
        <v>4.Blocker/Not Executed</v>
      </c>
      <c r="ACT34" s="10" t="str">
        <f t="shared" si="134"/>
        <v>4.Blocker/Not Executed</v>
      </c>
    </row>
    <row r="35" spans="2:774" ht="15" thickBot="1" x14ac:dyDescent="0.4">
      <c r="B35" s="36">
        <v>51</v>
      </c>
      <c r="C35" s="1335" t="s">
        <v>17</v>
      </c>
      <c r="D35" s="36"/>
      <c r="E35" s="8" t="s">
        <v>2244</v>
      </c>
      <c r="F35" s="8" t="s">
        <v>2244</v>
      </c>
      <c r="G35" s="8" t="s">
        <v>2260</v>
      </c>
      <c r="H35" s="1474" t="s">
        <v>2267</v>
      </c>
      <c r="QA35" s="36" t="s">
        <v>1502</v>
      </c>
      <c r="QB35" s="36"/>
      <c r="QC35" s="36" t="s">
        <v>1502</v>
      </c>
      <c r="QD35" s="36"/>
      <c r="QE35" s="36" t="s">
        <v>1502</v>
      </c>
      <c r="QF35" s="36" t="s">
        <v>1502</v>
      </c>
      <c r="QG35" s="36"/>
      <c r="QH35" s="6"/>
      <c r="RW35" s="36" t="s">
        <v>1502</v>
      </c>
      <c r="RX35" s="36" t="s">
        <v>1502</v>
      </c>
      <c r="RY35" s="36" t="s">
        <v>1502</v>
      </c>
      <c r="RZ35" s="36"/>
      <c r="SA35" s="36" t="s">
        <v>1502</v>
      </c>
      <c r="SB35" s="36" t="s">
        <v>1502</v>
      </c>
      <c r="SC35" s="36"/>
      <c r="SD35" s="36" t="s">
        <v>1502</v>
      </c>
      <c r="SE35" s="36"/>
      <c r="SF35" s="36"/>
      <c r="SG35" s="36" t="s">
        <v>1502</v>
      </c>
      <c r="SH35" s="59" t="s">
        <v>1502</v>
      </c>
      <c r="SI35" s="36" t="s">
        <v>1502</v>
      </c>
      <c r="SJ35" s="37" t="s">
        <v>1502</v>
      </c>
      <c r="SK35" s="6"/>
      <c r="TR35" s="36" t="s">
        <v>1502</v>
      </c>
      <c r="TS35" s="36"/>
      <c r="TT35" s="36"/>
      <c r="TU35" s="36" t="s">
        <v>1502</v>
      </c>
      <c r="TV35" s="36" t="s">
        <v>1502</v>
      </c>
      <c r="TW35" s="36" t="s">
        <v>1502</v>
      </c>
      <c r="TX35" s="36" t="s">
        <v>1502</v>
      </c>
      <c r="TY35" s="36"/>
      <c r="TZ35" s="36">
        <f t="shared" si="81"/>
        <v>0</v>
      </c>
      <c r="UA35" s="36"/>
      <c r="UB35" s="36" t="s">
        <v>1502</v>
      </c>
      <c r="UC35" s="36" t="s">
        <v>1502</v>
      </c>
      <c r="UD35" s="59"/>
      <c r="UE35" s="36" t="s">
        <v>1502</v>
      </c>
      <c r="UF35" s="36" t="s">
        <v>1502</v>
      </c>
      <c r="UG35" s="37" t="s">
        <v>1502</v>
      </c>
      <c r="UH35" s="6"/>
      <c r="WN35" s="1300">
        <v>1.46</v>
      </c>
      <c r="WO35" s="36"/>
      <c r="WP35" s="36">
        <v>1.5</v>
      </c>
      <c r="WQ35" s="36">
        <f t="shared" si="175"/>
        <v>1.46</v>
      </c>
      <c r="WR35" s="10"/>
      <c r="WS35" s="10">
        <v>1.56</v>
      </c>
      <c r="WT35" s="36" t="s">
        <v>1502</v>
      </c>
      <c r="WU35" s="36">
        <v>1.54</v>
      </c>
      <c r="WV35" s="10">
        <f t="shared" si="95"/>
        <v>1.46</v>
      </c>
      <c r="WW35" s="36">
        <v>1.47</v>
      </c>
      <c r="WX35" s="10">
        <f t="shared" si="165"/>
        <v>1.46</v>
      </c>
      <c r="WY35" s="10"/>
      <c r="WZ35" s="10">
        <v>1.51</v>
      </c>
      <c r="XA35" s="36">
        <v>1.43</v>
      </c>
      <c r="XB35" s="59">
        <f t="shared" si="96"/>
        <v>1.43</v>
      </c>
      <c r="XC35" s="36"/>
      <c r="XD35" s="36">
        <v>1.85</v>
      </c>
      <c r="XE35" s="59">
        <f t="shared" si="176"/>
        <v>1.43</v>
      </c>
      <c r="XF35" s="59"/>
      <c r="XG35" s="59">
        <v>1.45</v>
      </c>
      <c r="XH35" s="36">
        <v>1.85</v>
      </c>
      <c r="XI35" s="36">
        <f t="shared" si="97"/>
        <v>1.43</v>
      </c>
      <c r="XJ35" s="59"/>
      <c r="XK35" s="59"/>
      <c r="XL35" s="6">
        <f t="shared" si="98"/>
        <v>-1</v>
      </c>
      <c r="XM35" s="6">
        <f t="shared" si="99"/>
        <v>-1</v>
      </c>
      <c r="XU35" s="36" t="s">
        <v>1502</v>
      </c>
      <c r="XV35" s="10"/>
      <c r="XW35" s="36" t="s">
        <v>1502</v>
      </c>
      <c r="XX35" s="59" t="s">
        <v>1502</v>
      </c>
      <c r="XY35" s="59" t="s">
        <v>1502</v>
      </c>
      <c r="XZ35" s="10"/>
      <c r="YA35" s="37" t="s">
        <v>1502</v>
      </c>
      <c r="YB35" s="36"/>
      <c r="YC35" s="10" t="s">
        <v>1502</v>
      </c>
      <c r="YD35" s="10" t="s">
        <v>1502</v>
      </c>
      <c r="YE35" s="59"/>
      <c r="YF35" s="36" t="s">
        <v>1502</v>
      </c>
      <c r="YG35" s="36" t="s">
        <v>1502</v>
      </c>
      <c r="YH35" s="36" t="s">
        <v>1502</v>
      </c>
      <c r="YI35" s="36" t="s">
        <v>1502</v>
      </c>
      <c r="YJ35" s="36" t="s">
        <v>1502</v>
      </c>
      <c r="YK35" s="36" t="s">
        <v>1502</v>
      </c>
      <c r="YL35" s="6"/>
      <c r="YR35" s="36" t="s">
        <v>1502</v>
      </c>
      <c r="YS35" s="36" t="s">
        <v>1502</v>
      </c>
      <c r="YT35" s="36"/>
      <c r="YU35" s="36" t="s">
        <v>1502</v>
      </c>
      <c r="YV35" s="36"/>
      <c r="YW35" s="36" t="s">
        <v>1502</v>
      </c>
      <c r="YX35" s="36" t="s">
        <v>1502</v>
      </c>
      <c r="YY35" s="59" t="s">
        <v>1502</v>
      </c>
      <c r="YZ35" s="59" t="s">
        <v>1502</v>
      </c>
      <c r="ZA35" s="36" t="s">
        <v>1502</v>
      </c>
      <c r="ZB35" s="59" t="s">
        <v>1502</v>
      </c>
      <c r="ZC35" s="59" t="s">
        <v>1502</v>
      </c>
      <c r="ZD35" s="36" t="s">
        <v>1502</v>
      </c>
      <c r="ZE35" s="36" t="s">
        <v>1502</v>
      </c>
      <c r="ZF35" s="36" t="s">
        <v>1502</v>
      </c>
      <c r="ZG35" s="36" t="s">
        <v>1502</v>
      </c>
      <c r="ZH35" s="36" t="s">
        <v>1502</v>
      </c>
      <c r="ZI35" s="36" t="s">
        <v>1502</v>
      </c>
      <c r="ZJ35" s="6"/>
      <c r="ZQ35" s="1308">
        <v>1.46</v>
      </c>
      <c r="ZR35" s="12">
        <v>1.4630000000000001</v>
      </c>
      <c r="ZS35" s="36">
        <f t="shared" si="114"/>
        <v>1.46</v>
      </c>
      <c r="ZT35" s="37">
        <v>1.48</v>
      </c>
      <c r="ZU35" s="4">
        <f t="shared" si="115"/>
        <v>1.46</v>
      </c>
      <c r="ZV35" s="1308">
        <v>1.48</v>
      </c>
      <c r="ZW35" s="37">
        <f t="shared" si="116"/>
        <v>1.46</v>
      </c>
      <c r="ZX35" s="29">
        <v>1.5</v>
      </c>
      <c r="ZY35" s="59">
        <f t="shared" si="117"/>
        <v>1.46</v>
      </c>
      <c r="ZZ35" s="36">
        <v>1.84</v>
      </c>
      <c r="AAA35" s="36">
        <f t="shared" si="173"/>
        <v>1.46</v>
      </c>
      <c r="AAB35" s="59">
        <v>1.47</v>
      </c>
      <c r="AAC35" s="36">
        <v>1.84</v>
      </c>
      <c r="AAD35" s="36">
        <f t="shared" si="118"/>
        <v>1.46</v>
      </c>
      <c r="AAE35" s="36"/>
      <c r="AAF35" s="678">
        <f t="shared" si="119"/>
        <v>-1</v>
      </c>
      <c r="AAG35" s="59"/>
      <c r="AAJ35" s="10" t="s">
        <v>1502</v>
      </c>
      <c r="AAK35" s="36"/>
      <c r="AAL35" s="12"/>
      <c r="AAM35" s="10" t="s">
        <v>1502</v>
      </c>
      <c r="AAN35" s="37" t="s">
        <v>1502</v>
      </c>
      <c r="AAO35" s="10" t="s">
        <v>1502</v>
      </c>
      <c r="AAP35" s="12"/>
      <c r="AAQ35" s="36"/>
      <c r="AAR35" s="37"/>
      <c r="AAS35" s="14">
        <f t="shared" si="123"/>
        <v>0</v>
      </c>
      <c r="AAT35" s="36"/>
      <c r="AAU35" s="10"/>
      <c r="AAV35" s="36" t="s">
        <v>1502</v>
      </c>
      <c r="AAW35" s="59"/>
      <c r="AAX35" s="36" t="s">
        <v>1502</v>
      </c>
      <c r="AAY35" s="36" t="s">
        <v>1502</v>
      </c>
      <c r="AAZ35" s="59" t="s">
        <v>1502</v>
      </c>
      <c r="ABA35" s="59" t="s">
        <v>1502</v>
      </c>
      <c r="ABB35" s="36" t="s">
        <v>1502</v>
      </c>
      <c r="ABC35" s="36" t="s">
        <v>1502</v>
      </c>
      <c r="ABD35" s="36"/>
      <c r="ABE35" s="678"/>
      <c r="ABF35" s="59">
        <v>1.28</v>
      </c>
      <c r="ABG35" s="59">
        <f t="shared" si="167"/>
        <v>1.28</v>
      </c>
      <c r="ABH35" s="59">
        <v>1.31</v>
      </c>
      <c r="ABI35" s="59">
        <v>1.28</v>
      </c>
      <c r="ABJ35" s="36">
        <f t="shared" si="127"/>
        <v>1.28</v>
      </c>
      <c r="ABK35" s="36"/>
      <c r="ABL35" s="678">
        <f t="shared" si="128"/>
        <v>-1</v>
      </c>
      <c r="ABM35" s="59">
        <v>1.46</v>
      </c>
      <c r="ABN35" s="59">
        <f t="shared" si="168"/>
        <v>1.46</v>
      </c>
      <c r="ABO35" s="36">
        <v>1.48</v>
      </c>
      <c r="ABP35" s="59">
        <v>1.56</v>
      </c>
      <c r="ABQ35" s="59">
        <v>1.46</v>
      </c>
      <c r="ABR35" s="36">
        <f t="shared" si="129"/>
        <v>1.46</v>
      </c>
      <c r="ABS35" s="36"/>
      <c r="ABT35" s="678">
        <f t="shared" si="130"/>
        <v>-1</v>
      </c>
      <c r="ABU35" s="36">
        <v>1.28</v>
      </c>
      <c r="ABV35" s="59">
        <f t="shared" si="131"/>
        <v>1.28</v>
      </c>
      <c r="ABW35" s="36">
        <v>1.29</v>
      </c>
      <c r="ABX35" s="36">
        <v>1.28</v>
      </c>
      <c r="ABY35" s="59">
        <f t="shared" si="132"/>
        <v>1.28</v>
      </c>
      <c r="ABZ35" s="59" t="s">
        <v>1496</v>
      </c>
      <c r="ACA35" s="678"/>
      <c r="ACB35" s="391" t="s">
        <v>2297</v>
      </c>
      <c r="ACC35" s="14"/>
      <c r="ACJ35" s="10"/>
      <c r="ACN35" s="12"/>
      <c r="ACO35" s="12"/>
      <c r="ACP35" s="12"/>
      <c r="ACQ35" s="10" t="str">
        <f t="shared" si="177"/>
        <v>3. Missing baseline</v>
      </c>
      <c r="ACR35" s="14" t="str">
        <f t="shared" si="178"/>
        <v>3. Missing baseline</v>
      </c>
      <c r="ACS35" s="10" t="str">
        <f t="shared" si="179"/>
        <v>4.Blocker/Not Executed</v>
      </c>
      <c r="ACT35" s="10" t="str">
        <f t="shared" si="134"/>
        <v>4.Blocker/Not Executed</v>
      </c>
    </row>
    <row r="36" spans="2:774" ht="15" thickBot="1" x14ac:dyDescent="0.4">
      <c r="B36" s="36">
        <v>52</v>
      </c>
      <c r="C36" s="1335" t="s">
        <v>17</v>
      </c>
      <c r="D36" s="36"/>
      <c r="E36" s="8" t="s">
        <v>2244</v>
      </c>
      <c r="F36" s="8" t="s">
        <v>2244</v>
      </c>
      <c r="G36" s="8" t="s">
        <v>2260</v>
      </c>
      <c r="H36" s="1474" t="s">
        <v>2268</v>
      </c>
      <c r="QA36" s="36" t="s">
        <v>1502</v>
      </c>
      <c r="QB36" s="36"/>
      <c r="QC36" s="36" t="s">
        <v>1502</v>
      </c>
      <c r="QD36" s="36"/>
      <c r="QE36" s="36" t="s">
        <v>1502</v>
      </c>
      <c r="QF36" s="36" t="s">
        <v>1502</v>
      </c>
      <c r="QG36" s="36"/>
      <c r="QH36" s="6"/>
      <c r="RW36" s="36" t="s">
        <v>1502</v>
      </c>
      <c r="RX36" s="36" t="s">
        <v>1502</v>
      </c>
      <c r="RY36" s="36" t="s">
        <v>1502</v>
      </c>
      <c r="RZ36" s="36"/>
      <c r="SA36" s="36" t="s">
        <v>1502</v>
      </c>
      <c r="SB36" s="36" t="s">
        <v>1502</v>
      </c>
      <c r="SC36" s="36"/>
      <c r="SD36" s="36" t="s">
        <v>1502</v>
      </c>
      <c r="SE36" s="36"/>
      <c r="SF36" s="36"/>
      <c r="SG36" s="36" t="s">
        <v>1502</v>
      </c>
      <c r="SH36" s="59" t="s">
        <v>1502</v>
      </c>
      <c r="SI36" s="36" t="s">
        <v>1502</v>
      </c>
      <c r="SJ36" s="37" t="s">
        <v>1502</v>
      </c>
      <c r="SK36" s="6"/>
      <c r="TR36" s="36" t="s">
        <v>1502</v>
      </c>
      <c r="TS36" s="36"/>
      <c r="TT36" s="36"/>
      <c r="TU36" s="36" t="s">
        <v>1502</v>
      </c>
      <c r="TV36" s="36" t="s">
        <v>1502</v>
      </c>
      <c r="TW36" s="36" t="s">
        <v>1502</v>
      </c>
      <c r="TX36" s="36" t="s">
        <v>1502</v>
      </c>
      <c r="TY36" s="36"/>
      <c r="TZ36" s="36">
        <f t="shared" si="81"/>
        <v>0</v>
      </c>
      <c r="UA36" s="36"/>
      <c r="UB36" s="36" t="s">
        <v>1502</v>
      </c>
      <c r="UC36" s="36" t="s">
        <v>1502</v>
      </c>
      <c r="UD36" s="59"/>
      <c r="UE36" s="36" t="s">
        <v>1502</v>
      </c>
      <c r="UF36" s="36" t="s">
        <v>1502</v>
      </c>
      <c r="UG36" s="37" t="s">
        <v>1502</v>
      </c>
      <c r="UH36" s="6"/>
      <c r="WN36" s="1300">
        <v>1.34</v>
      </c>
      <c r="WO36" s="36"/>
      <c r="WP36" s="36">
        <v>1.35</v>
      </c>
      <c r="WQ36" s="36">
        <f t="shared" si="175"/>
        <v>1.34</v>
      </c>
      <c r="WR36" s="10"/>
      <c r="WS36" s="10">
        <v>1.38</v>
      </c>
      <c r="WT36" s="36" t="s">
        <v>1502</v>
      </c>
      <c r="WU36" s="36">
        <v>1.4</v>
      </c>
      <c r="WV36" s="10">
        <f t="shared" si="95"/>
        <v>1.34</v>
      </c>
      <c r="WW36" s="36">
        <v>1.35</v>
      </c>
      <c r="WX36" s="10">
        <f t="shared" si="165"/>
        <v>1.34</v>
      </c>
      <c r="WY36" s="10"/>
      <c r="WZ36" s="10">
        <v>1.39</v>
      </c>
      <c r="XA36" s="36">
        <v>1.39</v>
      </c>
      <c r="XB36" s="59">
        <f t="shared" si="96"/>
        <v>1.34</v>
      </c>
      <c r="XC36" s="36"/>
      <c r="XD36" s="36">
        <v>1.37</v>
      </c>
      <c r="XE36" s="59">
        <f t="shared" si="176"/>
        <v>1.34</v>
      </c>
      <c r="XF36" s="59"/>
      <c r="XG36" s="59">
        <v>1.34</v>
      </c>
      <c r="XH36" s="36">
        <v>1.37</v>
      </c>
      <c r="XI36" s="36">
        <f t="shared" si="97"/>
        <v>1.34</v>
      </c>
      <c r="XJ36" s="59"/>
      <c r="XK36" s="59"/>
      <c r="XL36" s="6">
        <f t="shared" si="98"/>
        <v>-1</v>
      </c>
      <c r="XM36" s="6">
        <f t="shared" si="99"/>
        <v>-1</v>
      </c>
      <c r="XU36" s="36" t="s">
        <v>1502</v>
      </c>
      <c r="XV36" s="36"/>
      <c r="XW36" s="36" t="s">
        <v>1502</v>
      </c>
      <c r="XX36" s="59" t="s">
        <v>1502</v>
      </c>
      <c r="XY36" s="59" t="s">
        <v>1502</v>
      </c>
      <c r="XZ36" s="10"/>
      <c r="YA36" s="37" t="s">
        <v>1502</v>
      </c>
      <c r="YB36" s="36"/>
      <c r="YC36" s="10" t="s">
        <v>1502</v>
      </c>
      <c r="YD36" s="10" t="s">
        <v>1502</v>
      </c>
      <c r="YE36" s="59"/>
      <c r="YF36" s="36" t="s">
        <v>1502</v>
      </c>
      <c r="YG36" s="36" t="s">
        <v>1502</v>
      </c>
      <c r="YH36" s="36" t="s">
        <v>1502</v>
      </c>
      <c r="YI36" s="36" t="s">
        <v>1502</v>
      </c>
      <c r="YJ36" s="36" t="s">
        <v>1502</v>
      </c>
      <c r="YK36" s="36" t="s">
        <v>1502</v>
      </c>
      <c r="YL36" s="6"/>
      <c r="YR36" s="36" t="s">
        <v>1502</v>
      </c>
      <c r="YS36" s="36" t="s">
        <v>1502</v>
      </c>
      <c r="YT36" s="36"/>
      <c r="YU36" s="36" t="s">
        <v>1502</v>
      </c>
      <c r="YV36" s="36"/>
      <c r="YW36" s="36" t="s">
        <v>1502</v>
      </c>
      <c r="YX36" s="36" t="s">
        <v>1502</v>
      </c>
      <c r="YY36" s="59" t="s">
        <v>1502</v>
      </c>
      <c r="YZ36" s="59" t="s">
        <v>1502</v>
      </c>
      <c r="ZA36" s="36" t="s">
        <v>1502</v>
      </c>
      <c r="ZB36" s="59" t="s">
        <v>1502</v>
      </c>
      <c r="ZC36" s="59" t="s">
        <v>1502</v>
      </c>
      <c r="ZD36" s="36" t="s">
        <v>1502</v>
      </c>
      <c r="ZE36" s="36" t="s">
        <v>1502</v>
      </c>
      <c r="ZF36" s="36" t="s">
        <v>1502</v>
      </c>
      <c r="ZG36" s="36" t="s">
        <v>1502</v>
      </c>
      <c r="ZH36" s="36" t="s">
        <v>1502</v>
      </c>
      <c r="ZI36" s="36" t="s">
        <v>1502</v>
      </c>
      <c r="ZJ36" s="6"/>
      <c r="ZQ36" s="1308">
        <v>1.34</v>
      </c>
      <c r="ZR36" s="12">
        <v>1.4</v>
      </c>
      <c r="ZS36" s="36">
        <f t="shared" si="114"/>
        <v>1.34</v>
      </c>
      <c r="ZT36" s="37">
        <v>1.34</v>
      </c>
      <c r="ZU36" s="4">
        <f t="shared" si="115"/>
        <v>1.34</v>
      </c>
      <c r="ZV36" s="1308">
        <v>1.38</v>
      </c>
      <c r="ZW36" s="37">
        <f t="shared" si="116"/>
        <v>1.34</v>
      </c>
      <c r="ZX36" s="29">
        <v>1.34</v>
      </c>
      <c r="ZY36" s="59">
        <f t="shared" si="117"/>
        <v>1.34</v>
      </c>
      <c r="ZZ36" s="36">
        <v>1.35</v>
      </c>
      <c r="AAA36" s="36">
        <f t="shared" si="173"/>
        <v>1.34</v>
      </c>
      <c r="AAB36" s="59">
        <v>1.36</v>
      </c>
      <c r="AAC36" s="36">
        <v>1.35</v>
      </c>
      <c r="AAD36" s="36">
        <f t="shared" si="118"/>
        <v>1.34</v>
      </c>
      <c r="AAE36" s="36"/>
      <c r="AAF36" s="678">
        <f t="shared" si="119"/>
        <v>-1</v>
      </c>
      <c r="AAG36" s="59"/>
      <c r="AAJ36" s="10" t="s">
        <v>1502</v>
      </c>
      <c r="AAK36" s="36"/>
      <c r="AAL36" s="12"/>
      <c r="AAM36" s="10" t="s">
        <v>1502</v>
      </c>
      <c r="AAN36" s="37" t="s">
        <v>1502</v>
      </c>
      <c r="AAO36" s="10" t="s">
        <v>1502</v>
      </c>
      <c r="AAP36" s="12"/>
      <c r="AAQ36" s="36"/>
      <c r="AAR36" s="37"/>
      <c r="AAS36" s="14">
        <f t="shared" si="123"/>
        <v>0</v>
      </c>
      <c r="AAT36" s="36"/>
      <c r="AAU36" s="10"/>
      <c r="AAV36" s="36" t="s">
        <v>1502</v>
      </c>
      <c r="AAW36" s="59"/>
      <c r="AAX36" s="36" t="s">
        <v>1502</v>
      </c>
      <c r="AAY36" s="36" t="s">
        <v>1502</v>
      </c>
      <c r="AAZ36" s="59" t="s">
        <v>1502</v>
      </c>
      <c r="ABA36" s="59" t="s">
        <v>1502</v>
      </c>
      <c r="ABB36" s="36" t="s">
        <v>1502</v>
      </c>
      <c r="ABC36" s="36" t="s">
        <v>1502</v>
      </c>
      <c r="ABD36" s="36"/>
      <c r="ABE36" s="678"/>
      <c r="ABF36" s="59">
        <v>1.05</v>
      </c>
      <c r="ABG36" s="59">
        <f t="shared" si="167"/>
        <v>1.05</v>
      </c>
      <c r="ABH36" s="59">
        <v>1.04</v>
      </c>
      <c r="ABI36" s="59">
        <v>1.05</v>
      </c>
      <c r="ABJ36" s="36">
        <f t="shared" si="127"/>
        <v>1.05</v>
      </c>
      <c r="ABK36" s="36"/>
      <c r="ABL36" s="678">
        <f t="shared" si="128"/>
        <v>-1</v>
      </c>
      <c r="ABM36" s="59">
        <v>1.06</v>
      </c>
      <c r="ABN36" s="59">
        <f t="shared" si="168"/>
        <v>1.06</v>
      </c>
      <c r="ABO36" s="36">
        <v>1.0900000000000001</v>
      </c>
      <c r="ABP36" s="59">
        <v>1.1399999999999999</v>
      </c>
      <c r="ABQ36" s="59">
        <v>1.06</v>
      </c>
      <c r="ABR36" s="36">
        <f t="shared" si="129"/>
        <v>1.06</v>
      </c>
      <c r="ABS36" s="36"/>
      <c r="ABT36" s="678">
        <f t="shared" si="130"/>
        <v>-1</v>
      </c>
      <c r="ABU36" s="36">
        <v>1.05</v>
      </c>
      <c r="ABV36" s="59">
        <f t="shared" si="131"/>
        <v>1.05</v>
      </c>
      <c r="ABW36" s="36">
        <v>1.08</v>
      </c>
      <c r="ABX36" s="36">
        <v>1.05</v>
      </c>
      <c r="ABY36" s="59">
        <f t="shared" si="132"/>
        <v>1.05</v>
      </c>
      <c r="ABZ36" s="59" t="s">
        <v>1496</v>
      </c>
      <c r="ACA36" s="678"/>
      <c r="ACB36" s="391" t="s">
        <v>2297</v>
      </c>
      <c r="ACC36" s="14"/>
      <c r="ACJ36" s="10"/>
      <c r="ACN36" s="12"/>
      <c r="ACO36" s="12"/>
      <c r="ACP36" s="12"/>
      <c r="ACQ36" s="10" t="str">
        <f t="shared" si="177"/>
        <v>3. Missing baseline</v>
      </c>
      <c r="ACR36" s="14" t="str">
        <f t="shared" si="178"/>
        <v>3. Missing baseline</v>
      </c>
      <c r="ACS36" s="10" t="str">
        <f t="shared" si="179"/>
        <v>4.Blocker/Not Executed</v>
      </c>
      <c r="ACT36" s="10" t="str">
        <f t="shared" si="134"/>
        <v>4.Blocker/Not Executed</v>
      </c>
    </row>
    <row r="37" spans="2:774" x14ac:dyDescent="0.35">
      <c r="B37" s="36">
        <v>53</v>
      </c>
      <c r="C37" s="1335" t="s">
        <v>17</v>
      </c>
      <c r="D37" s="36"/>
      <c r="E37" s="8" t="s">
        <v>2244</v>
      </c>
      <c r="F37" s="8" t="s">
        <v>2244</v>
      </c>
      <c r="G37" s="8" t="s">
        <v>2260</v>
      </c>
      <c r="H37" s="44" t="s">
        <v>2269</v>
      </c>
      <c r="QA37" s="36" t="s">
        <v>1502</v>
      </c>
      <c r="QB37" s="36"/>
      <c r="QC37" s="36" t="s">
        <v>1502</v>
      </c>
      <c r="QD37" s="36"/>
      <c r="QE37" s="36" t="s">
        <v>1502</v>
      </c>
      <c r="QF37" s="36" t="s">
        <v>1502</v>
      </c>
      <c r="QG37" s="36"/>
      <c r="QH37" s="6"/>
      <c r="RW37" s="36" t="s">
        <v>1502</v>
      </c>
      <c r="RX37" s="36" t="s">
        <v>1502</v>
      </c>
      <c r="RY37" s="36" t="s">
        <v>1502</v>
      </c>
      <c r="RZ37" s="36"/>
      <c r="SA37" s="36" t="s">
        <v>1502</v>
      </c>
      <c r="SB37" s="36" t="s">
        <v>1502</v>
      </c>
      <c r="SC37" s="36"/>
      <c r="SD37" s="36" t="s">
        <v>1502</v>
      </c>
      <c r="SE37" s="36"/>
      <c r="SF37" s="36"/>
      <c r="SG37" s="36" t="s">
        <v>1502</v>
      </c>
      <c r="SH37" s="59" t="s">
        <v>1502</v>
      </c>
      <c r="SI37" s="36" t="s">
        <v>1502</v>
      </c>
      <c r="SJ37" s="37" t="s">
        <v>1502</v>
      </c>
      <c r="SK37" s="6"/>
      <c r="TR37" s="36" t="s">
        <v>1502</v>
      </c>
      <c r="TS37" s="36"/>
      <c r="TT37" s="36"/>
      <c r="TU37" s="36" t="s">
        <v>1502</v>
      </c>
      <c r="TV37" s="36" t="s">
        <v>1502</v>
      </c>
      <c r="TW37" s="36" t="s">
        <v>1502</v>
      </c>
      <c r="TX37" s="36" t="s">
        <v>1502</v>
      </c>
      <c r="TY37" s="36"/>
      <c r="TZ37" s="36">
        <f t="shared" si="81"/>
        <v>0</v>
      </c>
      <c r="UA37" s="36"/>
      <c r="UB37" s="36" t="s">
        <v>1502</v>
      </c>
      <c r="UC37" s="36" t="s">
        <v>1502</v>
      </c>
      <c r="UD37" s="59"/>
      <c r="UE37" s="36" t="s">
        <v>1502</v>
      </c>
      <c r="UF37" s="36" t="s">
        <v>1502</v>
      </c>
      <c r="UG37" s="37" t="s">
        <v>1502</v>
      </c>
      <c r="UH37" s="6"/>
      <c r="WN37" s="244">
        <v>7.4</v>
      </c>
      <c r="WO37" s="36"/>
      <c r="WP37" s="36">
        <v>7.41</v>
      </c>
      <c r="WQ37" s="36">
        <f t="shared" si="175"/>
        <v>7.4</v>
      </c>
      <c r="WR37" s="10"/>
      <c r="WS37" s="10">
        <v>7.51</v>
      </c>
      <c r="WT37" s="36" t="s">
        <v>1502</v>
      </c>
      <c r="WU37" s="36">
        <v>7.81</v>
      </c>
      <c r="WV37" s="10">
        <f t="shared" si="95"/>
        <v>7.4</v>
      </c>
      <c r="WW37" s="36">
        <v>7.4</v>
      </c>
      <c r="WX37" s="10">
        <f t="shared" si="165"/>
        <v>7.4</v>
      </c>
      <c r="WY37" s="10"/>
      <c r="WZ37" s="10">
        <v>7.6</v>
      </c>
      <c r="XA37" s="36">
        <v>7.8</v>
      </c>
      <c r="XB37" s="59">
        <f t="shared" si="96"/>
        <v>7.4</v>
      </c>
      <c r="XC37" s="36"/>
      <c r="XD37" s="36">
        <v>9.7200000000000006</v>
      </c>
      <c r="XE37" s="59">
        <f t="shared" si="176"/>
        <v>7.4</v>
      </c>
      <c r="XF37" s="59"/>
      <c r="XG37" s="59">
        <v>7.59</v>
      </c>
      <c r="XH37" s="36">
        <v>9.7200000000000006</v>
      </c>
      <c r="XI37" s="36">
        <f t="shared" si="97"/>
        <v>7.4</v>
      </c>
      <c r="XJ37" s="59"/>
      <c r="XK37" s="59"/>
      <c r="XL37" s="6">
        <f t="shared" si="98"/>
        <v>-1</v>
      </c>
      <c r="XM37" s="6">
        <f t="shared" si="99"/>
        <v>-1</v>
      </c>
      <c r="XU37" s="36" t="s">
        <v>1502</v>
      </c>
      <c r="XV37" s="36"/>
      <c r="XW37" s="36" t="s">
        <v>1502</v>
      </c>
      <c r="XX37" s="59" t="s">
        <v>1502</v>
      </c>
      <c r="XY37" s="59" t="s">
        <v>1502</v>
      </c>
      <c r="XZ37" s="10"/>
      <c r="YA37" s="37" t="s">
        <v>1502</v>
      </c>
      <c r="YB37" s="36"/>
      <c r="YC37" s="10" t="s">
        <v>1502</v>
      </c>
      <c r="YD37" s="10" t="s">
        <v>1502</v>
      </c>
      <c r="YE37" s="59"/>
      <c r="YF37" s="36" t="s">
        <v>1502</v>
      </c>
      <c r="YG37" s="36" t="s">
        <v>1502</v>
      </c>
      <c r="YH37" s="36" t="s">
        <v>1502</v>
      </c>
      <c r="YI37" s="36" t="s">
        <v>1502</v>
      </c>
      <c r="YJ37" s="36" t="s">
        <v>1502</v>
      </c>
      <c r="YK37" s="36" t="s">
        <v>1502</v>
      </c>
      <c r="YL37" s="6"/>
      <c r="YR37" s="36" t="s">
        <v>1502</v>
      </c>
      <c r="YS37" s="36" t="s">
        <v>1502</v>
      </c>
      <c r="YT37" s="36"/>
      <c r="YU37" s="36" t="s">
        <v>1502</v>
      </c>
      <c r="YV37" s="36"/>
      <c r="YW37" s="36" t="s">
        <v>1502</v>
      </c>
      <c r="YX37" s="36" t="s">
        <v>1502</v>
      </c>
      <c r="YY37" s="59" t="s">
        <v>1502</v>
      </c>
      <c r="YZ37" s="59" t="s">
        <v>1502</v>
      </c>
      <c r="ZA37" s="36" t="s">
        <v>1502</v>
      </c>
      <c r="ZB37" s="59" t="s">
        <v>1502</v>
      </c>
      <c r="ZC37" s="59" t="s">
        <v>1502</v>
      </c>
      <c r="ZD37" s="36" t="s">
        <v>1502</v>
      </c>
      <c r="ZE37" s="36" t="s">
        <v>1502</v>
      </c>
      <c r="ZF37" s="36" t="s">
        <v>1502</v>
      </c>
      <c r="ZG37" s="36" t="s">
        <v>1502</v>
      </c>
      <c r="ZH37" s="36" t="s">
        <v>1502</v>
      </c>
      <c r="ZI37" s="36" t="s">
        <v>1502</v>
      </c>
      <c r="ZJ37" s="6"/>
      <c r="ZQ37" s="675">
        <v>7.4</v>
      </c>
      <c r="ZR37" s="12">
        <v>7.35</v>
      </c>
      <c r="ZS37" s="36">
        <f t="shared" si="114"/>
        <v>7.35</v>
      </c>
      <c r="ZT37" s="37">
        <v>7.64</v>
      </c>
      <c r="ZU37" s="4">
        <f t="shared" si="115"/>
        <v>7.35</v>
      </c>
      <c r="ZV37" s="675">
        <v>7.34</v>
      </c>
      <c r="ZW37" s="37">
        <f t="shared" si="116"/>
        <v>7.34</v>
      </c>
      <c r="ZX37" s="29">
        <v>7.31</v>
      </c>
      <c r="ZY37" s="59">
        <f t="shared" si="117"/>
        <v>7.31</v>
      </c>
      <c r="ZZ37" s="36">
        <v>9.51</v>
      </c>
      <c r="AAA37" s="36">
        <f t="shared" si="173"/>
        <v>7.31</v>
      </c>
      <c r="AAB37" s="59">
        <v>7.38</v>
      </c>
      <c r="AAC37" s="36">
        <v>9.51</v>
      </c>
      <c r="AAD37" s="36">
        <f t="shared" si="118"/>
        <v>7.31</v>
      </c>
      <c r="AAE37" s="36"/>
      <c r="AAF37" s="678">
        <f t="shared" si="119"/>
        <v>-1</v>
      </c>
      <c r="AAG37" s="59"/>
      <c r="AAJ37" s="10" t="s">
        <v>1502</v>
      </c>
      <c r="AAK37" s="36"/>
      <c r="AAL37" s="12"/>
      <c r="AAM37" s="10" t="s">
        <v>1502</v>
      </c>
      <c r="AAN37" s="37" t="s">
        <v>1502</v>
      </c>
      <c r="AAO37" s="10" t="s">
        <v>1502</v>
      </c>
      <c r="AAP37" s="12"/>
      <c r="AAQ37" s="36"/>
      <c r="AAR37" s="37"/>
      <c r="AAS37" s="14">
        <f t="shared" si="123"/>
        <v>0</v>
      </c>
      <c r="AAT37" s="36"/>
      <c r="AAU37" s="10"/>
      <c r="AAV37" s="36" t="s">
        <v>1502</v>
      </c>
      <c r="AAW37" s="59"/>
      <c r="AAX37" s="36" t="s">
        <v>1502</v>
      </c>
      <c r="AAY37" s="36" t="s">
        <v>1502</v>
      </c>
      <c r="AAZ37" s="59" t="s">
        <v>1502</v>
      </c>
      <c r="ABA37" s="59" t="s">
        <v>1502</v>
      </c>
      <c r="ABB37" s="36" t="s">
        <v>1502</v>
      </c>
      <c r="ABC37" s="36" t="s">
        <v>1502</v>
      </c>
      <c r="ABD37" s="36"/>
      <c r="ABE37" s="678"/>
      <c r="ABF37" s="59">
        <v>4.5999999999999996</v>
      </c>
      <c r="ABG37" s="59">
        <f t="shared" si="167"/>
        <v>4.5999999999999996</v>
      </c>
      <c r="ABH37" s="59">
        <v>4.87</v>
      </c>
      <c r="ABI37" s="59">
        <v>4.5999999999999996</v>
      </c>
      <c r="ABJ37" s="36">
        <f t="shared" si="127"/>
        <v>4.5999999999999996</v>
      </c>
      <c r="ABK37" s="36"/>
      <c r="ABL37" s="678">
        <f t="shared" si="128"/>
        <v>-1</v>
      </c>
      <c r="ABM37" s="59">
        <v>4.7300000000000004</v>
      </c>
      <c r="ABN37" s="59">
        <f t="shared" si="168"/>
        <v>4.7300000000000004</v>
      </c>
      <c r="ABO37" s="36">
        <v>4.82</v>
      </c>
      <c r="ABP37" s="59">
        <v>5.04</v>
      </c>
      <c r="ABQ37" s="59">
        <v>4.7300000000000004</v>
      </c>
      <c r="ABR37" s="36">
        <f t="shared" si="129"/>
        <v>4.7300000000000004</v>
      </c>
      <c r="ABS37" s="36"/>
      <c r="ABT37" s="678">
        <f t="shared" si="130"/>
        <v>-1</v>
      </c>
      <c r="ABU37" s="36">
        <v>4.43</v>
      </c>
      <c r="ABV37" s="59">
        <f t="shared" si="131"/>
        <v>4.43</v>
      </c>
      <c r="ABW37" s="36">
        <v>4.54</v>
      </c>
      <c r="ABX37" s="36">
        <v>4.43</v>
      </c>
      <c r="ABY37" s="59">
        <f t="shared" si="132"/>
        <v>4.43</v>
      </c>
      <c r="ABZ37" s="59" t="s">
        <v>1496</v>
      </c>
      <c r="ACA37" s="678"/>
      <c r="ACB37" s="391" t="s">
        <v>2297</v>
      </c>
      <c r="ACC37" s="14"/>
      <c r="ACJ37" s="10"/>
      <c r="ACN37" s="12"/>
      <c r="ACO37" s="12"/>
      <c r="ACP37" s="12"/>
      <c r="ACQ37" s="10" t="str">
        <f t="shared" si="177"/>
        <v>3. Missing baseline</v>
      </c>
      <c r="ACR37" s="14" t="str">
        <f t="shared" si="178"/>
        <v>3. Missing baseline</v>
      </c>
      <c r="ACS37" s="10" t="str">
        <f t="shared" si="179"/>
        <v>4.Blocker/Not Executed</v>
      </c>
      <c r="ACT37" s="10" t="str">
        <f t="shared" si="134"/>
        <v>4.Blocker/Not Executed</v>
      </c>
    </row>
    <row r="38" spans="2:774" x14ac:dyDescent="0.35">
      <c r="B38" s="36">
        <v>54</v>
      </c>
      <c r="C38" s="1335" t="s">
        <v>17</v>
      </c>
      <c r="D38" s="36"/>
      <c r="E38" s="8" t="s">
        <v>2244</v>
      </c>
      <c r="F38" s="8" t="s">
        <v>2244</v>
      </c>
      <c r="G38" s="8" t="s">
        <v>2260</v>
      </c>
      <c r="H38" s="44" t="s">
        <v>2270</v>
      </c>
      <c r="QA38" s="36" t="s">
        <v>1502</v>
      </c>
      <c r="QB38" s="36"/>
      <c r="QC38" s="36" t="s">
        <v>1502</v>
      </c>
      <c r="QD38" s="36"/>
      <c r="QE38" s="36" t="s">
        <v>1502</v>
      </c>
      <c r="QF38" s="36" t="s">
        <v>1502</v>
      </c>
      <c r="QG38" s="36"/>
      <c r="QH38" s="6"/>
      <c r="RW38" s="36" t="s">
        <v>1502</v>
      </c>
      <c r="RX38" s="36" t="s">
        <v>1502</v>
      </c>
      <c r="RY38" s="36" t="s">
        <v>1502</v>
      </c>
      <c r="RZ38" s="36"/>
      <c r="SA38" s="36" t="s">
        <v>1502</v>
      </c>
      <c r="SB38" s="36" t="s">
        <v>1502</v>
      </c>
      <c r="SC38" s="36"/>
      <c r="SD38" s="36" t="s">
        <v>1502</v>
      </c>
      <c r="SE38" s="36"/>
      <c r="SF38" s="36"/>
      <c r="SG38" s="36" t="s">
        <v>1502</v>
      </c>
      <c r="SH38" s="59" t="s">
        <v>1502</v>
      </c>
      <c r="SI38" s="36" t="s">
        <v>1502</v>
      </c>
      <c r="SJ38" s="37" t="s">
        <v>1502</v>
      </c>
      <c r="SK38" s="6"/>
      <c r="TR38" s="36" t="s">
        <v>1502</v>
      </c>
      <c r="TS38" s="36"/>
      <c r="TT38" s="36"/>
      <c r="TU38" s="36" t="s">
        <v>1502</v>
      </c>
      <c r="TV38" s="36" t="s">
        <v>1502</v>
      </c>
      <c r="TW38" s="36" t="s">
        <v>1502</v>
      </c>
      <c r="TX38" s="36" t="s">
        <v>1502</v>
      </c>
      <c r="TY38" s="36"/>
      <c r="TZ38" s="36">
        <f t="shared" si="81"/>
        <v>0</v>
      </c>
      <c r="UA38" s="36"/>
      <c r="UB38" s="36" t="s">
        <v>1502</v>
      </c>
      <c r="UC38" s="36" t="s">
        <v>1502</v>
      </c>
      <c r="UD38" s="59"/>
      <c r="UE38" s="36" t="s">
        <v>1502</v>
      </c>
      <c r="UF38" s="36" t="s">
        <v>1502</v>
      </c>
      <c r="UG38" s="37" t="s">
        <v>1502</v>
      </c>
      <c r="UH38" s="6"/>
      <c r="WN38" s="244">
        <v>112.8</v>
      </c>
      <c r="WO38" s="36"/>
      <c r="WP38" s="36">
        <v>120.4</v>
      </c>
      <c r="WQ38" s="36">
        <f t="shared" si="175"/>
        <v>112.8</v>
      </c>
      <c r="WR38" s="10"/>
      <c r="WS38" s="10">
        <v>121.6</v>
      </c>
      <c r="WT38" s="36" t="s">
        <v>1502</v>
      </c>
      <c r="WU38" s="36">
        <v>118.6</v>
      </c>
      <c r="WV38" s="10">
        <f t="shared" si="95"/>
        <v>112.8</v>
      </c>
      <c r="WW38" s="36">
        <v>121</v>
      </c>
      <c r="WX38" s="10">
        <f t="shared" si="165"/>
        <v>112.8</v>
      </c>
      <c r="WY38" s="10"/>
      <c r="WZ38" s="10">
        <v>151</v>
      </c>
      <c r="XA38" s="36">
        <v>244.8</v>
      </c>
      <c r="XB38" s="59">
        <f t="shared" si="96"/>
        <v>112.8</v>
      </c>
      <c r="XC38" s="36"/>
      <c r="XD38" s="36">
        <v>155.4</v>
      </c>
      <c r="XE38" s="59">
        <f t="shared" si="176"/>
        <v>112.8</v>
      </c>
      <c r="XF38" s="59"/>
      <c r="XG38" s="59">
        <v>153</v>
      </c>
      <c r="XH38" s="36">
        <v>155.4</v>
      </c>
      <c r="XI38" s="36">
        <f t="shared" si="97"/>
        <v>112.8</v>
      </c>
      <c r="XJ38" s="59"/>
      <c r="XK38" s="59"/>
      <c r="XL38" s="6">
        <f t="shared" si="98"/>
        <v>-1</v>
      </c>
      <c r="XM38" s="6">
        <f t="shared" si="99"/>
        <v>-1</v>
      </c>
      <c r="XU38" s="36" t="s">
        <v>1502</v>
      </c>
      <c r="XV38" s="36"/>
      <c r="XW38" s="36" t="s">
        <v>1502</v>
      </c>
      <c r="XX38" s="59" t="s">
        <v>1502</v>
      </c>
      <c r="XY38" s="59" t="s">
        <v>1502</v>
      </c>
      <c r="XZ38" s="10"/>
      <c r="YA38" s="37" t="s">
        <v>1502</v>
      </c>
      <c r="YB38" s="36"/>
      <c r="YC38" s="10" t="s">
        <v>1502</v>
      </c>
      <c r="YD38" s="10" t="s">
        <v>1502</v>
      </c>
      <c r="YE38" s="59"/>
      <c r="YF38" s="36" t="s">
        <v>1502</v>
      </c>
      <c r="YG38" s="36" t="s">
        <v>1502</v>
      </c>
      <c r="YH38" s="36" t="s">
        <v>1502</v>
      </c>
      <c r="YI38" s="36" t="s">
        <v>1502</v>
      </c>
      <c r="YJ38" s="36" t="s">
        <v>1502</v>
      </c>
      <c r="YK38" s="36" t="s">
        <v>1502</v>
      </c>
      <c r="YL38" s="6"/>
      <c r="YR38" s="36" t="s">
        <v>1502</v>
      </c>
      <c r="YS38" s="36" t="s">
        <v>1502</v>
      </c>
      <c r="YT38" s="36"/>
      <c r="YU38" s="36" t="s">
        <v>1502</v>
      </c>
      <c r="YV38" s="36"/>
      <c r="YW38" s="36" t="s">
        <v>1502</v>
      </c>
      <c r="YX38" s="36" t="s">
        <v>1502</v>
      </c>
      <c r="YY38" s="59" t="s">
        <v>1502</v>
      </c>
      <c r="YZ38" s="59" t="s">
        <v>1502</v>
      </c>
      <c r="ZA38" s="36" t="s">
        <v>1502</v>
      </c>
      <c r="ZB38" s="59" t="s">
        <v>1502</v>
      </c>
      <c r="ZC38" s="59" t="s">
        <v>1502</v>
      </c>
      <c r="ZD38" s="36" t="s">
        <v>1502</v>
      </c>
      <c r="ZE38" s="36" t="s">
        <v>1502</v>
      </c>
      <c r="ZF38" s="36" t="s">
        <v>1502</v>
      </c>
      <c r="ZG38" s="36" t="s">
        <v>1502</v>
      </c>
      <c r="ZH38" s="36" t="s">
        <v>1502</v>
      </c>
      <c r="ZI38" s="36" t="s">
        <v>1502</v>
      </c>
      <c r="ZJ38" s="6"/>
      <c r="ZQ38" s="675">
        <v>112.8</v>
      </c>
      <c r="ZR38" s="12">
        <v>122</v>
      </c>
      <c r="ZS38" s="36">
        <f t="shared" si="114"/>
        <v>112.8</v>
      </c>
      <c r="ZT38" s="37">
        <v>116.6</v>
      </c>
      <c r="ZU38" s="4">
        <f t="shared" si="115"/>
        <v>112.8</v>
      </c>
      <c r="ZV38" s="675">
        <v>122</v>
      </c>
      <c r="ZW38" s="37">
        <f t="shared" si="116"/>
        <v>112.8</v>
      </c>
      <c r="ZX38" s="29">
        <v>215</v>
      </c>
      <c r="ZY38" s="59">
        <f t="shared" si="117"/>
        <v>112.8</v>
      </c>
      <c r="ZZ38" s="36" t="s">
        <v>1159</v>
      </c>
      <c r="AAA38" s="36">
        <f t="shared" si="173"/>
        <v>112.8</v>
      </c>
      <c r="AAB38" s="59">
        <v>196.2</v>
      </c>
      <c r="AAC38" s="36" t="s">
        <v>1159</v>
      </c>
      <c r="AAD38" s="36">
        <f t="shared" si="118"/>
        <v>112.8</v>
      </c>
      <c r="AAE38" s="36"/>
      <c r="AAF38" s="678">
        <f t="shared" si="119"/>
        <v>-1</v>
      </c>
      <c r="AAG38" s="59"/>
      <c r="AAJ38" s="10" t="s">
        <v>1502</v>
      </c>
      <c r="AAK38" s="36"/>
      <c r="AAL38" s="12"/>
      <c r="AAM38" s="10" t="s">
        <v>1502</v>
      </c>
      <c r="AAN38" s="37" t="s">
        <v>1502</v>
      </c>
      <c r="AAO38" s="10" t="s">
        <v>1502</v>
      </c>
      <c r="AAP38" s="12"/>
      <c r="AAQ38" s="36"/>
      <c r="AAR38" s="37"/>
      <c r="AAS38" s="14">
        <f t="shared" si="123"/>
        <v>0</v>
      </c>
      <c r="AAT38" s="36"/>
      <c r="AAU38" s="10"/>
      <c r="AAV38" s="36" t="s">
        <v>1502</v>
      </c>
      <c r="AAW38" s="59"/>
      <c r="AAX38" s="36" t="s">
        <v>1502</v>
      </c>
      <c r="AAY38" s="36" t="s">
        <v>1502</v>
      </c>
      <c r="AAZ38" s="59" t="s">
        <v>1502</v>
      </c>
      <c r="ABA38" s="59" t="s">
        <v>1502</v>
      </c>
      <c r="ABB38" s="36" t="s">
        <v>1502</v>
      </c>
      <c r="ABC38" s="36" t="s">
        <v>1502</v>
      </c>
      <c r="ABD38" s="36"/>
      <c r="ABE38" s="678"/>
      <c r="ABF38" s="59">
        <v>85</v>
      </c>
      <c r="ABG38" s="59">
        <f t="shared" si="167"/>
        <v>85</v>
      </c>
      <c r="ABH38" s="59">
        <v>89</v>
      </c>
      <c r="ABI38" s="59">
        <v>85</v>
      </c>
      <c r="ABJ38" s="36">
        <f t="shared" si="127"/>
        <v>85</v>
      </c>
      <c r="ABK38" s="36"/>
      <c r="ABL38" s="678">
        <f t="shared" si="128"/>
        <v>-1</v>
      </c>
      <c r="ABM38" s="59">
        <v>88</v>
      </c>
      <c r="ABN38" s="59">
        <f t="shared" si="168"/>
        <v>88</v>
      </c>
      <c r="ABO38" s="36">
        <v>88.6</v>
      </c>
      <c r="ABP38" s="59">
        <v>152</v>
      </c>
      <c r="ABQ38" s="59">
        <v>88</v>
      </c>
      <c r="ABR38" s="36">
        <f t="shared" si="129"/>
        <v>88</v>
      </c>
      <c r="ABS38" s="36"/>
      <c r="ABT38" s="678">
        <f t="shared" si="130"/>
        <v>-1</v>
      </c>
      <c r="ABU38" s="36">
        <v>87</v>
      </c>
      <c r="ABV38" s="59">
        <v>87</v>
      </c>
      <c r="ABW38" s="36">
        <v>88.8</v>
      </c>
      <c r="ABX38" s="36">
        <v>87</v>
      </c>
      <c r="ABY38" s="59">
        <v>126</v>
      </c>
      <c r="ABZ38" s="59">
        <v>136.6</v>
      </c>
      <c r="ACA38" s="678">
        <f t="shared" si="133"/>
        <v>8.4126984126984078E-2</v>
      </c>
      <c r="ACB38" s="10"/>
      <c r="ACC38" s="1205" t="s">
        <v>2271</v>
      </c>
      <c r="ACJ38" s="10"/>
      <c r="ACN38" s="12"/>
      <c r="ACO38" s="12"/>
      <c r="ACP38" s="12"/>
      <c r="ACQ38" s="10" t="str">
        <f t="shared" si="177"/>
        <v>3. Missing baseline</v>
      </c>
      <c r="ACR38" s="14" t="str">
        <f t="shared" si="178"/>
        <v>3. Missing baseline</v>
      </c>
      <c r="ACS38" s="10" t="str">
        <f t="shared" si="179"/>
        <v>4.Blocker/Not Executed</v>
      </c>
      <c r="ACT38" s="10" t="str">
        <f t="shared" si="134"/>
        <v>4.Blocker/Not Executed</v>
      </c>
    </row>
    <row r="39" spans="2:774" ht="15" thickBot="1" x14ac:dyDescent="0.4">
      <c r="B39" s="36">
        <v>55</v>
      </c>
      <c r="C39" s="1335" t="s">
        <v>17</v>
      </c>
      <c r="D39" s="36"/>
      <c r="E39" s="8" t="s">
        <v>2244</v>
      </c>
      <c r="F39" s="8" t="s">
        <v>2244</v>
      </c>
      <c r="G39" s="8" t="s">
        <v>2260</v>
      </c>
      <c r="H39" s="44" t="s">
        <v>2272</v>
      </c>
      <c r="QA39" s="36" t="s">
        <v>1502</v>
      </c>
      <c r="QB39" s="36"/>
      <c r="QC39" s="36" t="s">
        <v>1502</v>
      </c>
      <c r="QD39" s="36"/>
      <c r="QE39" s="36" t="s">
        <v>1502</v>
      </c>
      <c r="QF39" s="36" t="s">
        <v>1502</v>
      </c>
      <c r="QG39" s="36"/>
      <c r="QH39" s="6"/>
      <c r="RW39" s="36" t="s">
        <v>1502</v>
      </c>
      <c r="RX39" s="36" t="s">
        <v>1502</v>
      </c>
      <c r="RY39" s="36" t="s">
        <v>1502</v>
      </c>
      <c r="RZ39" s="36"/>
      <c r="SA39" s="36" t="s">
        <v>1502</v>
      </c>
      <c r="SB39" s="36" t="s">
        <v>1502</v>
      </c>
      <c r="SC39" s="36"/>
      <c r="SD39" s="36" t="s">
        <v>1502</v>
      </c>
      <c r="SE39" s="36"/>
      <c r="SF39" s="36"/>
      <c r="SG39" s="36" t="s">
        <v>1502</v>
      </c>
      <c r="SH39" s="59" t="s">
        <v>1502</v>
      </c>
      <c r="SI39" s="36" t="s">
        <v>1502</v>
      </c>
      <c r="SJ39" s="37" t="s">
        <v>1502</v>
      </c>
      <c r="SK39" s="6"/>
      <c r="TR39" s="36" t="s">
        <v>1502</v>
      </c>
      <c r="TS39" s="36"/>
      <c r="TT39" s="36"/>
      <c r="TU39" s="36" t="s">
        <v>1502</v>
      </c>
      <c r="TV39" s="36" t="s">
        <v>1502</v>
      </c>
      <c r="TW39" s="36" t="s">
        <v>1502</v>
      </c>
      <c r="TX39" s="36" t="s">
        <v>1502</v>
      </c>
      <c r="TY39" s="36"/>
      <c r="TZ39" s="36">
        <f t="shared" si="81"/>
        <v>0</v>
      </c>
      <c r="UA39" s="36"/>
      <c r="UB39" s="36" t="s">
        <v>1502</v>
      </c>
      <c r="UC39" s="36" t="s">
        <v>1502</v>
      </c>
      <c r="UD39" s="59"/>
      <c r="UE39" s="36" t="s">
        <v>1502</v>
      </c>
      <c r="UF39" s="36" t="s">
        <v>1502</v>
      </c>
      <c r="UG39" s="37" t="s">
        <v>1502</v>
      </c>
      <c r="UH39" s="6"/>
      <c r="WN39" s="244">
        <v>112.8</v>
      </c>
      <c r="WO39" s="10"/>
      <c r="WP39" s="10" t="s">
        <v>1159</v>
      </c>
      <c r="WQ39" s="10">
        <f t="shared" si="175"/>
        <v>112.8</v>
      </c>
      <c r="WR39" s="10"/>
      <c r="WS39" s="10" t="s">
        <v>1159</v>
      </c>
      <c r="WT39" s="10" t="s">
        <v>1502</v>
      </c>
      <c r="WU39" s="10" t="s">
        <v>1159</v>
      </c>
      <c r="WV39" s="10">
        <f t="shared" si="95"/>
        <v>112.8</v>
      </c>
      <c r="WW39" s="10" t="s">
        <v>1159</v>
      </c>
      <c r="WX39" s="10">
        <f t="shared" si="165"/>
        <v>112.8</v>
      </c>
      <c r="WY39" s="10"/>
      <c r="WZ39" s="10" t="s">
        <v>1159</v>
      </c>
      <c r="XA39" s="10" t="s">
        <v>1159</v>
      </c>
      <c r="XB39" s="59">
        <f t="shared" si="96"/>
        <v>112.8</v>
      </c>
      <c r="XC39" s="36"/>
      <c r="XD39" s="10" t="s">
        <v>1159</v>
      </c>
      <c r="XE39" s="59">
        <f t="shared" si="176"/>
        <v>112.8</v>
      </c>
      <c r="XF39" s="59"/>
      <c r="XG39" s="59" t="s">
        <v>1496</v>
      </c>
      <c r="XH39" s="10" t="s">
        <v>1159</v>
      </c>
      <c r="XI39" s="10">
        <f t="shared" si="97"/>
        <v>112.8</v>
      </c>
      <c r="XJ39" s="12"/>
      <c r="XK39" s="59"/>
      <c r="XL39" s="6">
        <f t="shared" si="98"/>
        <v>-1</v>
      </c>
      <c r="XM39" s="6">
        <f t="shared" si="99"/>
        <v>-1</v>
      </c>
      <c r="XU39" s="36" t="s">
        <v>1502</v>
      </c>
      <c r="XV39" s="36"/>
      <c r="XW39" s="36" t="s">
        <v>1502</v>
      </c>
      <c r="XX39" s="59" t="s">
        <v>1502</v>
      </c>
      <c r="XY39" s="59" t="s">
        <v>1502</v>
      </c>
      <c r="XZ39" s="10"/>
      <c r="YA39" s="37" t="s">
        <v>1502</v>
      </c>
      <c r="YB39" s="36"/>
      <c r="YC39" s="10" t="s">
        <v>1502</v>
      </c>
      <c r="YD39" s="10" t="s">
        <v>1502</v>
      </c>
      <c r="YE39" s="59"/>
      <c r="YF39" s="36" t="s">
        <v>1502</v>
      </c>
      <c r="YG39" s="36" t="s">
        <v>1502</v>
      </c>
      <c r="YH39" s="36" t="s">
        <v>1502</v>
      </c>
      <c r="YI39" s="36" t="s">
        <v>1502</v>
      </c>
      <c r="YJ39" s="36" t="s">
        <v>1502</v>
      </c>
      <c r="YK39" s="36" t="s">
        <v>1502</v>
      </c>
      <c r="YL39" s="6"/>
      <c r="YR39" s="36" t="s">
        <v>1502</v>
      </c>
      <c r="YS39" s="36" t="s">
        <v>1502</v>
      </c>
      <c r="YT39" s="36"/>
      <c r="YU39" s="36" t="s">
        <v>1502</v>
      </c>
      <c r="YV39" s="36"/>
      <c r="YW39" s="36" t="s">
        <v>1502</v>
      </c>
      <c r="YX39" s="36" t="s">
        <v>1502</v>
      </c>
      <c r="YY39" s="59" t="s">
        <v>1502</v>
      </c>
      <c r="YZ39" s="59" t="s">
        <v>1502</v>
      </c>
      <c r="ZA39" s="36" t="s">
        <v>1502</v>
      </c>
      <c r="ZB39" s="59" t="s">
        <v>1502</v>
      </c>
      <c r="ZC39" s="59" t="s">
        <v>1502</v>
      </c>
      <c r="ZD39" s="36" t="s">
        <v>1502</v>
      </c>
      <c r="ZE39" s="36" t="s">
        <v>1502</v>
      </c>
      <c r="ZF39" s="36" t="s">
        <v>1502</v>
      </c>
      <c r="ZG39" s="36" t="s">
        <v>1502</v>
      </c>
      <c r="ZH39" s="36" t="s">
        <v>1502</v>
      </c>
      <c r="ZI39" s="36" t="s">
        <v>1502</v>
      </c>
      <c r="ZJ39" s="6"/>
      <c r="ZQ39" s="675">
        <v>112.8</v>
      </c>
      <c r="ZR39" s="12" t="s">
        <v>1159</v>
      </c>
      <c r="ZS39" s="36">
        <f t="shared" si="114"/>
        <v>112.8</v>
      </c>
      <c r="ZT39" s="37" t="s">
        <v>1159</v>
      </c>
      <c r="ZU39" s="4">
        <f t="shared" si="115"/>
        <v>112.8</v>
      </c>
      <c r="ZV39" s="675" t="s">
        <v>1159</v>
      </c>
      <c r="ZW39" s="37">
        <f t="shared" si="116"/>
        <v>112.8</v>
      </c>
      <c r="ZX39" s="29" t="s">
        <v>1159</v>
      </c>
      <c r="ZY39" s="59">
        <f t="shared" si="117"/>
        <v>112.8</v>
      </c>
      <c r="ZZ39" s="36" t="s">
        <v>1159</v>
      </c>
      <c r="AAA39" s="36">
        <f t="shared" si="173"/>
        <v>112.8</v>
      </c>
      <c r="AAB39" s="59" t="s">
        <v>1159</v>
      </c>
      <c r="AAC39" s="36" t="s">
        <v>1159</v>
      </c>
      <c r="AAD39" s="36">
        <f t="shared" si="118"/>
        <v>112.8</v>
      </c>
      <c r="AAE39" s="36"/>
      <c r="AAF39" s="678">
        <f t="shared" si="119"/>
        <v>-1</v>
      </c>
      <c r="AAG39" s="59"/>
      <c r="AAJ39" s="10" t="s">
        <v>1502</v>
      </c>
      <c r="AAK39" s="36"/>
      <c r="AAL39" s="12"/>
      <c r="AAM39" s="10" t="s">
        <v>1502</v>
      </c>
      <c r="AAN39" s="37" t="s">
        <v>1502</v>
      </c>
      <c r="AAO39" s="10" t="s">
        <v>1502</v>
      </c>
      <c r="AAP39" s="12"/>
      <c r="AAQ39" s="36"/>
      <c r="AAR39" s="37"/>
      <c r="AAS39" s="14">
        <f t="shared" si="123"/>
        <v>0</v>
      </c>
      <c r="AAT39" s="36"/>
      <c r="AAU39" s="10"/>
      <c r="AAV39" s="36" t="s">
        <v>1502</v>
      </c>
      <c r="AAW39" s="59"/>
      <c r="AAX39" s="36" t="s">
        <v>1502</v>
      </c>
      <c r="AAY39" s="36" t="s">
        <v>1502</v>
      </c>
      <c r="AAZ39" s="59" t="s">
        <v>1502</v>
      </c>
      <c r="ABA39" s="59" t="s">
        <v>1502</v>
      </c>
      <c r="ABB39" s="36" t="s">
        <v>1502</v>
      </c>
      <c r="ABC39" s="36" t="s">
        <v>1502</v>
      </c>
      <c r="ABD39" s="36"/>
      <c r="ABE39" s="678"/>
      <c r="ABF39" s="59" t="s">
        <v>1159</v>
      </c>
      <c r="ABG39" s="59" t="str">
        <f t="shared" si="167"/>
        <v>Blocked</v>
      </c>
      <c r="ABH39" s="59" t="s">
        <v>1159</v>
      </c>
      <c r="ABI39" s="59" t="s">
        <v>1159</v>
      </c>
      <c r="ABJ39" s="36" t="str">
        <f t="shared" si="127"/>
        <v>Blocked</v>
      </c>
      <c r="ABK39" s="36"/>
      <c r="ABL39" s="678"/>
      <c r="ABM39" s="59" t="s">
        <v>1159</v>
      </c>
      <c r="ABN39" s="59" t="str">
        <f t="shared" si="168"/>
        <v>Blocked</v>
      </c>
      <c r="ABO39" s="36" t="s">
        <v>1159</v>
      </c>
      <c r="ABP39" s="59" t="s">
        <v>1159</v>
      </c>
      <c r="ABQ39" s="59" t="s">
        <v>1159</v>
      </c>
      <c r="ABR39" s="36" t="str">
        <f t="shared" si="129"/>
        <v>Blocked</v>
      </c>
      <c r="ABS39" s="36"/>
      <c r="ABT39" s="678"/>
      <c r="ABU39" s="36" t="s">
        <v>1159</v>
      </c>
      <c r="ABV39" s="59" t="str">
        <f t="shared" si="131"/>
        <v>Blocked</v>
      </c>
      <c r="ABW39" s="36" t="s">
        <v>1159</v>
      </c>
      <c r="ABX39" s="36" t="s">
        <v>1159</v>
      </c>
      <c r="ABY39" s="59" t="str">
        <f t="shared" si="132"/>
        <v>Blocked</v>
      </c>
      <c r="ABZ39" s="59" t="s">
        <v>1496</v>
      </c>
      <c r="ACA39" s="678"/>
      <c r="ACB39" s="10"/>
      <c r="ACC39" s="14"/>
      <c r="ACJ39" s="10"/>
      <c r="ACN39" s="12"/>
      <c r="ACO39" s="12"/>
      <c r="ACP39" s="12"/>
      <c r="ACQ39" s="10" t="str">
        <f t="shared" si="177"/>
        <v>3. Missing baseline</v>
      </c>
      <c r="ACR39" s="14" t="str">
        <f t="shared" si="178"/>
        <v>3. Missing baseline</v>
      </c>
      <c r="ACS39" s="10" t="str">
        <f t="shared" si="179"/>
        <v>4.Blocker/Not Executed</v>
      </c>
      <c r="ACT39" s="10" t="str">
        <f t="shared" si="134"/>
        <v>4.Blocker/Not Executed</v>
      </c>
    </row>
    <row r="40" spans="2:774" ht="15" thickBot="1" x14ac:dyDescent="0.4">
      <c r="B40" s="40">
        <v>56</v>
      </c>
      <c r="C40" s="997" t="s">
        <v>17</v>
      </c>
      <c r="D40" s="40"/>
      <c r="E40" s="345" t="s">
        <v>2273</v>
      </c>
      <c r="F40" s="345" t="s">
        <v>2273</v>
      </c>
      <c r="G40" s="345" t="s">
        <v>2274</v>
      </c>
      <c r="H40" s="1473" t="s">
        <v>2275</v>
      </c>
      <c r="I40" s="35"/>
      <c r="J40" s="35"/>
      <c r="K40" s="35"/>
      <c r="L40" s="35"/>
      <c r="M40" s="35"/>
      <c r="N40" s="35"/>
      <c r="O40" s="35"/>
      <c r="P40" s="35"/>
      <c r="Q40" s="35"/>
      <c r="R40" s="35"/>
      <c r="S40" s="35"/>
      <c r="T40" s="35"/>
      <c r="U40" s="35"/>
      <c r="V40" s="35"/>
      <c r="W40" s="35"/>
      <c r="X40" s="35"/>
      <c r="Y40" s="35"/>
      <c r="Z40" s="35"/>
      <c r="AA40" s="35"/>
      <c r="AB40" s="35"/>
      <c r="AC40" s="35"/>
      <c r="AD40" s="35"/>
      <c r="AE40" s="35"/>
      <c r="AF40" s="35"/>
      <c r="AG40" s="35"/>
      <c r="AH40" s="35"/>
      <c r="AI40" s="35"/>
      <c r="AJ40" s="35"/>
      <c r="AK40" s="35"/>
      <c r="AL40" s="35"/>
      <c r="AM40" s="35"/>
      <c r="AN40" s="35"/>
      <c r="AO40" s="35"/>
      <c r="AP40" s="35"/>
      <c r="AQ40" s="35"/>
      <c r="AR40" s="35"/>
      <c r="AS40" s="35"/>
      <c r="AT40" s="35"/>
      <c r="AU40" s="35"/>
      <c r="AV40" s="35"/>
      <c r="AW40" s="35"/>
      <c r="AX40" s="35"/>
      <c r="AY40" s="35"/>
      <c r="AZ40" s="35"/>
      <c r="BA40" s="35"/>
      <c r="BB40" s="35"/>
      <c r="BC40" s="35"/>
      <c r="BD40" s="35"/>
      <c r="BE40" s="35"/>
      <c r="BF40" s="63"/>
      <c r="BG40" s="63"/>
      <c r="BH40" s="63"/>
      <c r="BI40" s="63"/>
      <c r="BJ40" s="63"/>
      <c r="BK40" s="63"/>
      <c r="BL40" s="63"/>
      <c r="BM40" s="63"/>
      <c r="BN40" s="63"/>
      <c r="BO40" s="63"/>
      <c r="BP40" s="63"/>
      <c r="BQ40" s="63"/>
      <c r="BR40" s="63"/>
      <c r="BS40" s="63"/>
      <c r="BT40" s="63"/>
      <c r="BU40" s="63"/>
      <c r="BV40" s="63"/>
      <c r="BW40" s="63"/>
      <c r="BX40" s="63"/>
      <c r="BY40" s="63"/>
      <c r="BZ40" s="63"/>
      <c r="CA40" s="63"/>
      <c r="CB40" s="63"/>
      <c r="CC40" s="63"/>
      <c r="CD40" s="63"/>
      <c r="CE40" s="63"/>
      <c r="CF40" s="63"/>
      <c r="CG40" s="63"/>
      <c r="CH40" s="63"/>
      <c r="CI40" s="63"/>
      <c r="CJ40" s="63"/>
      <c r="CK40" s="63"/>
      <c r="CL40" s="63"/>
      <c r="CM40" s="63"/>
      <c r="CN40" s="63"/>
      <c r="CO40" s="63"/>
      <c r="CP40" s="63"/>
      <c r="CQ40" s="63"/>
      <c r="CR40" s="63"/>
      <c r="CS40" s="63"/>
      <c r="CT40" s="63"/>
      <c r="CU40" s="63"/>
      <c r="CV40" s="63"/>
      <c r="CW40" s="63"/>
      <c r="CX40" s="63"/>
      <c r="CY40" s="63"/>
      <c r="CZ40" s="63"/>
      <c r="DA40" s="63"/>
      <c r="DB40" s="63"/>
      <c r="DC40" s="63"/>
      <c r="DD40" s="63"/>
      <c r="DE40" s="63"/>
      <c r="DF40" s="63"/>
      <c r="DG40" s="63"/>
      <c r="DH40" s="63"/>
      <c r="DI40" s="63"/>
      <c r="DJ40" s="63"/>
      <c r="DK40" s="63"/>
      <c r="DL40" s="63"/>
      <c r="DM40" s="35"/>
      <c r="DN40" s="35"/>
      <c r="DO40" s="35"/>
      <c r="DP40" s="35"/>
      <c r="DQ40" s="35"/>
      <c r="DR40" s="35"/>
      <c r="DS40" s="35"/>
      <c r="DT40" s="35"/>
      <c r="DU40" s="35"/>
      <c r="DV40" s="35"/>
      <c r="DW40" s="35"/>
      <c r="DX40" s="35"/>
      <c r="DY40" s="35"/>
      <c r="DZ40" s="35"/>
      <c r="EA40" s="35"/>
      <c r="EB40" s="63"/>
      <c r="EC40" s="63"/>
      <c r="ED40" s="63"/>
      <c r="EE40" s="63"/>
      <c r="EF40" s="63"/>
      <c r="EG40" s="63"/>
      <c r="EH40" s="63"/>
      <c r="EI40" s="63"/>
      <c r="EJ40" s="63"/>
      <c r="EK40" s="63"/>
      <c r="EL40" s="63"/>
      <c r="EM40" s="63"/>
      <c r="EN40" s="63"/>
      <c r="EO40" s="63"/>
      <c r="EP40" s="63"/>
      <c r="EQ40" s="63"/>
      <c r="ER40" s="63"/>
      <c r="ES40" s="63"/>
      <c r="ET40" s="63"/>
      <c r="EU40" s="63"/>
      <c r="EV40" s="63"/>
      <c r="EW40" s="63"/>
      <c r="EX40" s="63"/>
      <c r="EY40" s="63"/>
      <c r="EZ40" s="63"/>
      <c r="FA40" s="63"/>
      <c r="FB40" s="63"/>
      <c r="FC40" s="63"/>
      <c r="FD40" s="63"/>
      <c r="FE40" s="63"/>
      <c r="FF40" s="63"/>
      <c r="FG40" s="63"/>
      <c r="FH40" s="63"/>
      <c r="FI40" s="35"/>
      <c r="FJ40" s="35"/>
      <c r="FK40" s="35"/>
      <c r="FL40" s="35"/>
      <c r="FM40" s="35"/>
      <c r="FN40" s="35"/>
      <c r="FO40" s="35"/>
      <c r="FP40" s="35"/>
      <c r="FQ40" s="35"/>
      <c r="FR40" s="35"/>
      <c r="FS40" s="35"/>
      <c r="FT40" s="35"/>
      <c r="FU40" s="35"/>
      <c r="FV40" s="63"/>
      <c r="FW40" s="63"/>
      <c r="FX40" s="63"/>
      <c r="FY40" s="63"/>
      <c r="FZ40" s="63"/>
      <c r="GA40" s="63"/>
      <c r="GB40" s="63"/>
      <c r="GC40" s="63"/>
      <c r="GD40" s="63"/>
      <c r="GE40" s="63"/>
      <c r="GF40" s="63"/>
      <c r="GG40" s="63"/>
      <c r="GH40" s="63"/>
      <c r="GI40" s="63"/>
      <c r="GJ40" s="63"/>
      <c r="GK40" s="63"/>
      <c r="GL40" s="63"/>
      <c r="GM40" s="63"/>
      <c r="GN40" s="63"/>
      <c r="GO40" s="63"/>
      <c r="GP40" s="63"/>
      <c r="GQ40" s="63"/>
      <c r="GR40" s="63"/>
      <c r="GS40" s="63"/>
      <c r="GT40" s="63"/>
      <c r="GU40" s="63"/>
      <c r="GV40" s="63"/>
      <c r="GW40" s="63"/>
      <c r="GX40" s="63"/>
      <c r="GY40" s="63"/>
      <c r="GZ40" s="63"/>
      <c r="HA40" s="63"/>
      <c r="HB40" s="35"/>
      <c r="HC40" s="35"/>
      <c r="HD40" s="35"/>
      <c r="HE40" s="35"/>
      <c r="HF40" s="35"/>
      <c r="HG40" s="35"/>
      <c r="HH40" s="35"/>
      <c r="HI40" s="35"/>
      <c r="HJ40" s="35"/>
      <c r="HK40" s="35"/>
      <c r="HL40" s="35"/>
      <c r="HM40" s="35"/>
      <c r="HN40" s="35"/>
      <c r="HO40" s="35"/>
      <c r="HP40" s="35"/>
      <c r="HQ40" s="35"/>
      <c r="HR40" s="63"/>
      <c r="HS40" s="63"/>
      <c r="HT40" s="63"/>
      <c r="HU40" s="63"/>
      <c r="HV40" s="63"/>
      <c r="HW40" s="63"/>
      <c r="HX40" s="63"/>
      <c r="HY40" s="63"/>
      <c r="HZ40" s="63"/>
      <c r="IA40" s="63"/>
      <c r="IB40" s="63"/>
      <c r="IC40" s="63"/>
      <c r="ID40" s="63"/>
      <c r="IE40" s="63"/>
      <c r="IF40" s="63"/>
      <c r="IG40" s="63"/>
      <c r="IH40" s="63"/>
      <c r="II40" s="63"/>
      <c r="IJ40" s="63"/>
      <c r="IK40" s="63"/>
      <c r="IL40" s="63"/>
      <c r="IM40" s="63"/>
      <c r="IN40" s="63"/>
      <c r="IO40" s="63"/>
      <c r="IP40" s="63"/>
      <c r="IQ40" s="63"/>
      <c r="IR40" s="63"/>
      <c r="IS40" s="63"/>
      <c r="IT40" s="63"/>
      <c r="IU40" s="63"/>
      <c r="IV40" s="63"/>
      <c r="IW40" s="63"/>
      <c r="IX40" s="63"/>
      <c r="IY40" s="63"/>
      <c r="IZ40" s="35"/>
      <c r="JA40" s="35"/>
      <c r="JB40" s="35"/>
      <c r="JC40" s="35"/>
      <c r="JD40" s="35"/>
      <c r="JE40" s="35"/>
      <c r="JF40" s="35"/>
      <c r="JG40" s="35"/>
      <c r="JH40" s="35"/>
      <c r="JI40" s="35"/>
      <c r="JJ40" s="35"/>
      <c r="JK40" s="35"/>
      <c r="JL40" s="35"/>
      <c r="JM40" s="35"/>
      <c r="JN40" s="35"/>
      <c r="JO40" s="35"/>
      <c r="JP40" s="63"/>
      <c r="JQ40" s="63"/>
      <c r="JR40" s="63"/>
      <c r="JS40" s="63"/>
      <c r="JT40" s="63"/>
      <c r="JU40" s="63"/>
      <c r="JV40" s="63"/>
      <c r="JW40" s="63"/>
      <c r="JX40" s="63"/>
      <c r="JY40" s="63"/>
      <c r="JZ40" s="63"/>
      <c r="KA40" s="63"/>
      <c r="KB40" s="63"/>
      <c r="KC40" s="63"/>
      <c r="KD40" s="63"/>
      <c r="KE40" s="63"/>
      <c r="KF40" s="63"/>
      <c r="KG40" s="63"/>
      <c r="KH40" s="63"/>
      <c r="KI40" s="63"/>
      <c r="KJ40" s="63"/>
      <c r="KK40" s="63"/>
      <c r="KL40" s="63"/>
      <c r="KM40" s="63"/>
      <c r="KN40" s="63"/>
      <c r="KO40" s="63"/>
      <c r="KP40" s="63"/>
      <c r="KQ40" s="63"/>
      <c r="KR40" s="63"/>
      <c r="KS40" s="63"/>
      <c r="KT40" s="63"/>
      <c r="KU40" s="63"/>
      <c r="KV40" s="63"/>
      <c r="KW40" s="63"/>
      <c r="KX40" s="63"/>
      <c r="KY40" s="63"/>
      <c r="KZ40" s="63"/>
      <c r="LA40" s="63"/>
      <c r="LB40" s="63"/>
      <c r="LC40" s="63"/>
      <c r="LD40" s="63"/>
      <c r="LE40" s="63"/>
      <c r="LF40" s="63"/>
      <c r="LG40" s="63"/>
      <c r="LH40" s="63"/>
      <c r="LI40" s="63"/>
      <c r="LJ40" s="63"/>
      <c r="LK40" s="63"/>
      <c r="LL40" s="63"/>
      <c r="LM40" s="63"/>
      <c r="LN40" s="63"/>
      <c r="LO40" s="63"/>
      <c r="LP40" s="63"/>
      <c r="LQ40" s="63"/>
      <c r="LR40" s="63"/>
      <c r="LS40" s="63"/>
      <c r="LT40" s="63"/>
      <c r="LU40" s="63"/>
      <c r="LV40" s="35"/>
      <c r="LW40" s="35"/>
      <c r="LX40" s="35"/>
      <c r="LY40" s="35"/>
      <c r="LZ40" s="35"/>
      <c r="MA40" s="35"/>
      <c r="MB40" s="35"/>
      <c r="MC40" s="35"/>
      <c r="MD40" s="35"/>
      <c r="ME40" s="35"/>
      <c r="MF40" s="35"/>
      <c r="MG40" s="35"/>
      <c r="MH40" s="35"/>
      <c r="MI40" s="63"/>
      <c r="MJ40" s="63"/>
      <c r="MK40" s="63"/>
      <c r="ML40" s="63"/>
      <c r="MM40" s="63"/>
      <c r="MN40" s="63"/>
      <c r="MO40" s="63"/>
      <c r="MP40" s="63"/>
      <c r="MQ40" s="63"/>
      <c r="MR40" s="63"/>
      <c r="MS40" s="63"/>
      <c r="MT40" s="63"/>
      <c r="MU40" s="63"/>
      <c r="MV40" s="63"/>
      <c r="MW40" s="63"/>
      <c r="MX40" s="63"/>
      <c r="MY40" s="63"/>
      <c r="MZ40" s="63"/>
      <c r="NA40" s="63"/>
      <c r="NB40" s="63"/>
      <c r="NC40" s="63"/>
      <c r="ND40" s="63"/>
      <c r="NE40" s="63"/>
      <c r="NF40" s="63"/>
      <c r="NG40" s="63"/>
      <c r="NH40" s="63"/>
      <c r="NI40" s="63"/>
      <c r="NJ40" s="63"/>
      <c r="NK40" s="63"/>
      <c r="NL40" s="63"/>
      <c r="NM40" s="63"/>
      <c r="NN40" s="63"/>
      <c r="NO40" s="63"/>
      <c r="NP40" s="63"/>
      <c r="NQ40" s="63"/>
      <c r="NR40" s="63"/>
      <c r="NS40" s="63"/>
      <c r="NT40" s="63"/>
      <c r="NU40" s="63"/>
      <c r="NV40" s="63"/>
      <c r="NW40" s="63"/>
      <c r="NX40" s="63"/>
      <c r="NY40" s="63"/>
      <c r="NZ40" s="63"/>
      <c r="OA40" s="63"/>
      <c r="OB40" s="63"/>
      <c r="OC40" s="63"/>
      <c r="OD40" s="63"/>
      <c r="OE40" s="63"/>
      <c r="OF40" s="63"/>
      <c r="OG40" s="63"/>
      <c r="OH40" s="63"/>
      <c r="OI40" s="63"/>
      <c r="OJ40" s="63"/>
      <c r="OK40" s="63"/>
      <c r="OL40" s="63"/>
      <c r="OM40" s="63"/>
      <c r="ON40" s="35"/>
      <c r="OO40" s="35"/>
      <c r="OP40" s="35"/>
      <c r="OQ40" s="35"/>
      <c r="OR40" s="35"/>
      <c r="OS40" s="35"/>
      <c r="OT40" s="35"/>
      <c r="OU40" s="35"/>
      <c r="OV40" s="35"/>
      <c r="OW40" s="35"/>
      <c r="OX40" s="35"/>
      <c r="OY40" s="35"/>
      <c r="OZ40" s="35"/>
      <c r="PA40" s="35"/>
      <c r="PB40" s="35"/>
      <c r="PC40" s="35"/>
      <c r="PD40" s="35"/>
      <c r="PE40" s="63"/>
      <c r="PF40" s="63"/>
      <c r="PG40" s="63"/>
      <c r="PH40" s="63"/>
      <c r="PI40" s="63"/>
      <c r="PJ40" s="63"/>
      <c r="PK40" s="63"/>
      <c r="PL40" s="63"/>
      <c r="PM40" s="63"/>
      <c r="PN40" s="63"/>
      <c r="PO40" s="63"/>
      <c r="PP40" s="63"/>
      <c r="PQ40" s="63"/>
      <c r="PR40" s="63"/>
      <c r="PS40" s="63"/>
      <c r="PT40" s="63"/>
      <c r="PU40" s="63"/>
      <c r="PV40" s="63"/>
      <c r="PW40" s="63"/>
      <c r="PX40" s="63"/>
      <c r="PY40" s="63"/>
      <c r="PZ40" s="63"/>
      <c r="QA40" s="40" t="s">
        <v>1502</v>
      </c>
      <c r="QB40" s="40"/>
      <c r="QC40" s="40" t="s">
        <v>1502</v>
      </c>
      <c r="QD40" s="40"/>
      <c r="QE40" s="40" t="s">
        <v>1502</v>
      </c>
      <c r="QF40" s="40" t="s">
        <v>1502</v>
      </c>
      <c r="QG40" s="40"/>
      <c r="QH40" s="5"/>
      <c r="QI40" s="63"/>
      <c r="QJ40" s="63"/>
      <c r="QK40" s="63"/>
      <c r="QL40" s="63"/>
      <c r="QM40" s="35"/>
      <c r="QN40" s="35"/>
      <c r="QO40" s="35"/>
      <c r="QP40" s="35"/>
      <c r="QQ40" s="35"/>
      <c r="QR40" s="35"/>
      <c r="QS40" s="35"/>
      <c r="QT40" s="35"/>
      <c r="QU40" s="35"/>
      <c r="QV40" s="35"/>
      <c r="QW40" s="35"/>
      <c r="QX40" s="35"/>
      <c r="QY40" s="35"/>
      <c r="QZ40" s="63"/>
      <c r="RA40" s="63"/>
      <c r="RB40" s="63"/>
      <c r="RC40" s="63"/>
      <c r="RD40" s="63"/>
      <c r="RE40" s="63"/>
      <c r="RF40" s="63"/>
      <c r="RG40" s="63"/>
      <c r="RH40" s="63"/>
      <c r="RI40" s="63"/>
      <c r="RJ40" s="63"/>
      <c r="RK40" s="63"/>
      <c r="RL40" s="63"/>
      <c r="RM40" s="63"/>
      <c r="RN40" s="63"/>
      <c r="RO40" s="63"/>
      <c r="RP40" s="63"/>
      <c r="RQ40" s="63"/>
      <c r="RR40" s="63"/>
      <c r="RS40" s="63"/>
      <c r="RT40" s="63"/>
      <c r="RU40" s="63"/>
      <c r="RV40" s="63"/>
      <c r="RW40" s="40" t="s">
        <v>1502</v>
      </c>
      <c r="RX40" s="40" t="s">
        <v>1502</v>
      </c>
      <c r="RY40" s="40" t="s">
        <v>1502</v>
      </c>
      <c r="RZ40" s="40"/>
      <c r="SA40" s="40" t="s">
        <v>1502</v>
      </c>
      <c r="SB40" s="40" t="s">
        <v>1502</v>
      </c>
      <c r="SC40" s="40"/>
      <c r="SD40" s="40" t="s">
        <v>1502</v>
      </c>
      <c r="SE40" s="40"/>
      <c r="SF40" s="40"/>
      <c r="SG40" s="40" t="s">
        <v>1502</v>
      </c>
      <c r="SH40" s="69" t="s">
        <v>1502</v>
      </c>
      <c r="SI40" s="40" t="s">
        <v>1502</v>
      </c>
      <c r="SJ40" s="46" t="s">
        <v>1502</v>
      </c>
      <c r="SK40" s="5"/>
      <c r="SL40" s="63"/>
      <c r="SM40" s="63"/>
      <c r="SN40" s="63"/>
      <c r="SO40" s="63"/>
      <c r="SP40" s="63"/>
      <c r="SQ40" s="63"/>
      <c r="SR40" s="63"/>
      <c r="SS40" s="63"/>
      <c r="ST40" s="63"/>
      <c r="SU40" s="63"/>
      <c r="SV40" s="63"/>
      <c r="SW40" s="63"/>
      <c r="SX40" s="63"/>
      <c r="SY40" s="63"/>
      <c r="SZ40" s="63"/>
      <c r="TA40" s="63"/>
      <c r="TB40" s="63"/>
      <c r="TC40" s="63"/>
      <c r="TD40" s="63"/>
      <c r="TE40" s="63"/>
      <c r="TF40" s="63"/>
      <c r="TG40" s="63"/>
      <c r="TH40" s="63"/>
      <c r="TI40" s="63"/>
      <c r="TJ40" s="63"/>
      <c r="TK40" s="63"/>
      <c r="TL40" s="63"/>
      <c r="TM40" s="63"/>
      <c r="TN40" s="63"/>
      <c r="TO40" s="63"/>
      <c r="TP40" s="63"/>
      <c r="TQ40" s="63"/>
      <c r="TR40" s="40" t="s">
        <v>1502</v>
      </c>
      <c r="TS40" s="40"/>
      <c r="TT40" s="40"/>
      <c r="TU40" s="40" t="s">
        <v>1502</v>
      </c>
      <c r="TV40" s="40" t="s">
        <v>1502</v>
      </c>
      <c r="TW40" s="40" t="s">
        <v>1502</v>
      </c>
      <c r="TX40" s="40" t="s">
        <v>1502</v>
      </c>
      <c r="TY40" s="40"/>
      <c r="TZ40" s="40">
        <f t="shared" si="81"/>
        <v>0</v>
      </c>
      <c r="UA40" s="40"/>
      <c r="UB40" s="40" t="s">
        <v>1502</v>
      </c>
      <c r="UC40" s="40" t="s">
        <v>1502</v>
      </c>
      <c r="UD40" s="69"/>
      <c r="UE40" s="40" t="s">
        <v>1502</v>
      </c>
      <c r="UF40" s="40" t="s">
        <v>1502</v>
      </c>
      <c r="UG40" s="46" t="s">
        <v>1502</v>
      </c>
      <c r="UH40" s="5"/>
      <c r="UI40" s="63"/>
      <c r="UJ40" s="63"/>
      <c r="UK40" s="63"/>
      <c r="UL40" s="63"/>
      <c r="UM40" s="63"/>
      <c r="UN40" s="63"/>
      <c r="UO40" s="63"/>
      <c r="UP40" s="63"/>
      <c r="UQ40" s="63"/>
      <c r="UR40" s="63"/>
      <c r="US40" s="63"/>
      <c r="UT40" s="63"/>
      <c r="UU40" s="63"/>
      <c r="UV40" s="63"/>
      <c r="UW40" s="63"/>
      <c r="UX40" s="63"/>
      <c r="UY40" s="63"/>
      <c r="UZ40" s="63"/>
      <c r="VA40" s="63"/>
      <c r="VB40" s="63"/>
      <c r="VC40" s="63"/>
      <c r="VD40" s="63"/>
      <c r="VE40" s="63"/>
      <c r="VF40" s="63"/>
      <c r="VG40" s="63"/>
      <c r="VH40" s="63"/>
      <c r="VI40" s="63"/>
      <c r="VJ40" s="63"/>
      <c r="VK40" s="63"/>
      <c r="VL40" s="63"/>
      <c r="VM40" s="63"/>
      <c r="VN40" s="63"/>
      <c r="VO40" s="63"/>
      <c r="VP40" s="63"/>
      <c r="VQ40" s="63"/>
      <c r="VR40" s="63"/>
      <c r="VS40" s="63"/>
      <c r="VT40" s="63"/>
      <c r="VU40" s="63"/>
      <c r="VV40" s="63"/>
      <c r="VW40" s="63"/>
      <c r="VX40" s="63"/>
      <c r="VY40" s="63"/>
      <c r="VZ40" s="63"/>
      <c r="WA40" s="63"/>
      <c r="WB40" s="63"/>
      <c r="WC40" s="63"/>
      <c r="WD40" s="63"/>
      <c r="WE40" s="63"/>
      <c r="WF40" s="63"/>
      <c r="WG40" s="63"/>
      <c r="WH40" s="63"/>
      <c r="WI40" s="63"/>
      <c r="WJ40" s="63"/>
      <c r="WK40" s="63"/>
      <c r="WL40" s="63"/>
      <c r="WM40" s="63"/>
      <c r="WN40" s="69" t="s">
        <v>1502</v>
      </c>
      <c r="WO40" s="40"/>
      <c r="WP40" s="40" t="s">
        <v>1502</v>
      </c>
      <c r="WQ40" s="40" t="s">
        <v>1502</v>
      </c>
      <c r="WR40" s="9"/>
      <c r="WS40" s="40" t="s">
        <v>1502</v>
      </c>
      <c r="WT40" s="40" t="s">
        <v>1502</v>
      </c>
      <c r="WU40" s="40" t="s">
        <v>1502</v>
      </c>
      <c r="WV40" s="9" t="s">
        <v>1502</v>
      </c>
      <c r="WW40" s="40" t="s">
        <v>1502</v>
      </c>
      <c r="WX40" s="40" t="s">
        <v>1502</v>
      </c>
      <c r="WY40" s="9"/>
      <c r="WZ40" s="9" t="s">
        <v>1502</v>
      </c>
      <c r="XA40" s="40" t="s">
        <v>1502</v>
      </c>
      <c r="XB40" s="69" t="s">
        <v>1502</v>
      </c>
      <c r="XC40" s="40"/>
      <c r="XD40" s="40" t="s">
        <v>1502</v>
      </c>
      <c r="XE40" s="69" t="s">
        <v>1502</v>
      </c>
      <c r="XF40" s="69"/>
      <c r="XG40" s="69"/>
      <c r="XH40" s="40" t="s">
        <v>1502</v>
      </c>
      <c r="XI40" s="40" t="s">
        <v>1502</v>
      </c>
      <c r="XJ40" s="69"/>
      <c r="XK40" s="69"/>
      <c r="XL40" s="5"/>
      <c r="XM40" s="5"/>
      <c r="XN40" s="63"/>
      <c r="XO40" s="63"/>
      <c r="XP40" s="63"/>
      <c r="XQ40" s="63"/>
      <c r="XR40" s="63"/>
      <c r="XS40" s="63"/>
      <c r="XT40" s="63"/>
      <c r="XU40" s="40" t="s">
        <v>1502</v>
      </c>
      <c r="XV40" s="40"/>
      <c r="XW40" s="40" t="s">
        <v>1502</v>
      </c>
      <c r="XX40" s="69" t="s">
        <v>1502</v>
      </c>
      <c r="XY40" s="69" t="s">
        <v>1502</v>
      </c>
      <c r="XZ40" s="40"/>
      <c r="YA40" s="46" t="s">
        <v>1502</v>
      </c>
      <c r="YB40" s="40"/>
      <c r="YC40" s="40" t="s">
        <v>1502</v>
      </c>
      <c r="YD40" s="40" t="s">
        <v>1502</v>
      </c>
      <c r="YE40" s="69"/>
      <c r="YF40" s="40" t="s">
        <v>1502</v>
      </c>
      <c r="YG40" s="40" t="s">
        <v>1502</v>
      </c>
      <c r="YH40" s="40" t="s">
        <v>1502</v>
      </c>
      <c r="YI40" s="40" t="s">
        <v>1502</v>
      </c>
      <c r="YJ40" s="40" t="s">
        <v>1502</v>
      </c>
      <c r="YK40" s="40" t="s">
        <v>1502</v>
      </c>
      <c r="YL40" s="5"/>
      <c r="YM40" s="63"/>
      <c r="YN40" s="63"/>
      <c r="YO40" s="63"/>
      <c r="YP40" s="63"/>
      <c r="YQ40" s="63"/>
      <c r="YR40" s="40" t="s">
        <v>1502</v>
      </c>
      <c r="YS40" s="40" t="s">
        <v>1502</v>
      </c>
      <c r="YT40" s="40"/>
      <c r="YU40" s="40" t="s">
        <v>1502</v>
      </c>
      <c r="YV40" s="40"/>
      <c r="YW40" s="40" t="s">
        <v>1502</v>
      </c>
      <c r="YX40" s="40" t="s">
        <v>1502</v>
      </c>
      <c r="YY40" s="69" t="s">
        <v>1502</v>
      </c>
      <c r="YZ40" s="69" t="s">
        <v>1502</v>
      </c>
      <c r="ZA40" s="40" t="s">
        <v>1502</v>
      </c>
      <c r="ZB40" s="69" t="s">
        <v>1502</v>
      </c>
      <c r="ZC40" s="69" t="s">
        <v>1502</v>
      </c>
      <c r="ZD40" s="40" t="s">
        <v>1502</v>
      </c>
      <c r="ZE40" s="40" t="s">
        <v>1502</v>
      </c>
      <c r="ZF40" s="40" t="s">
        <v>1502</v>
      </c>
      <c r="ZG40" s="40" t="s">
        <v>1502</v>
      </c>
      <c r="ZH40" s="40" t="s">
        <v>1502</v>
      </c>
      <c r="ZI40" s="40" t="s">
        <v>1502</v>
      </c>
      <c r="ZJ40" s="5"/>
      <c r="ZK40" s="63"/>
      <c r="ZL40" s="63"/>
      <c r="ZM40" s="63"/>
      <c r="ZN40" s="63"/>
      <c r="ZO40" s="63"/>
      <c r="ZP40" s="63"/>
      <c r="ZQ40" s="40" t="s">
        <v>1502</v>
      </c>
      <c r="ZR40" s="69" t="s">
        <v>1502</v>
      </c>
      <c r="ZS40" s="40" t="s">
        <v>1502</v>
      </c>
      <c r="ZT40" s="46" t="s">
        <v>1502</v>
      </c>
      <c r="ZU40" s="40" t="s">
        <v>1502</v>
      </c>
      <c r="ZV40" s="40" t="s">
        <v>1502</v>
      </c>
      <c r="ZW40" s="40" t="s">
        <v>1502</v>
      </c>
      <c r="ZX40" s="35" t="s">
        <v>1502</v>
      </c>
      <c r="ZY40" s="69" t="s">
        <v>1502</v>
      </c>
      <c r="ZZ40" s="40" t="s">
        <v>1502</v>
      </c>
      <c r="AAA40" s="40" t="s">
        <v>1502</v>
      </c>
      <c r="AAB40" s="69" t="s">
        <v>1502</v>
      </c>
      <c r="AAC40" s="40" t="s">
        <v>1502</v>
      </c>
      <c r="AAD40" s="40" t="s">
        <v>1502</v>
      </c>
      <c r="AAE40" s="40"/>
      <c r="AAF40" s="677"/>
      <c r="AAG40" s="69"/>
      <c r="AAH40" s="35"/>
      <c r="AAI40" s="35"/>
      <c r="AAJ40" s="1307">
        <v>9.9600000000000009</v>
      </c>
      <c r="AAK40" s="40">
        <v>9.92</v>
      </c>
      <c r="AAL40" s="81">
        <v>10.23</v>
      </c>
      <c r="AAM40" s="1307">
        <f>MIN(AAL40,AAJ40)</f>
        <v>9.9600000000000009</v>
      </c>
      <c r="AAN40" s="46">
        <v>10.55</v>
      </c>
      <c r="AAO40" s="40">
        <f>MIN(AAN40,AAM40)</f>
        <v>9.9600000000000009</v>
      </c>
      <c r="AAP40" s="69"/>
      <c r="AAQ40" s="40">
        <v>10.63</v>
      </c>
      <c r="AAR40" s="46"/>
      <c r="AAS40" s="35">
        <f t="shared" si="123"/>
        <v>9.9600000000000009</v>
      </c>
      <c r="AAT40" s="40"/>
      <c r="AAU40" s="9">
        <v>10.46</v>
      </c>
      <c r="AAV40" s="1640">
        <v>10.08</v>
      </c>
      <c r="AAW40" s="69">
        <v>10.119999999999999</v>
      </c>
      <c r="AAX40" s="40">
        <v>10.94</v>
      </c>
      <c r="AAY40" s="1645">
        <f t="shared" si="124"/>
        <v>10.08</v>
      </c>
      <c r="AAZ40" s="69">
        <v>10.36</v>
      </c>
      <c r="ABA40" s="69">
        <v>10.050000000000001</v>
      </c>
      <c r="ABB40" s="40">
        <v>10.94</v>
      </c>
      <c r="ABC40" s="40">
        <f t="shared" si="125"/>
        <v>10.08</v>
      </c>
      <c r="ABD40" s="40"/>
      <c r="ABE40" s="677">
        <f t="shared" si="126"/>
        <v>-1</v>
      </c>
      <c r="ABF40" s="69" t="s">
        <v>1502</v>
      </c>
      <c r="ABG40" s="69" t="str">
        <f t="shared" si="167"/>
        <v>NA</v>
      </c>
      <c r="ABH40" s="69" t="s">
        <v>1502</v>
      </c>
      <c r="ABI40" s="69" t="s">
        <v>1502</v>
      </c>
      <c r="ABJ40" s="40" t="str">
        <f t="shared" si="127"/>
        <v>NA</v>
      </c>
      <c r="ABK40" s="40"/>
      <c r="ABL40" s="677"/>
      <c r="ABM40" s="69">
        <v>9.2899999999999991</v>
      </c>
      <c r="ABN40" s="69">
        <f t="shared" si="168"/>
        <v>9.2899999999999991</v>
      </c>
      <c r="ABO40" s="40">
        <v>9.3699999999999992</v>
      </c>
      <c r="ABP40" s="40">
        <v>9.25</v>
      </c>
      <c r="ABQ40" s="69">
        <v>9.2899999999999991</v>
      </c>
      <c r="ABR40" s="40">
        <f t="shared" si="129"/>
        <v>9.2899999999999991</v>
      </c>
      <c r="ABS40" s="40"/>
      <c r="ABT40" s="5">
        <f t="shared" si="130"/>
        <v>-1</v>
      </c>
      <c r="ABU40" s="40" t="s">
        <v>1502</v>
      </c>
      <c r="ABV40" s="69" t="str">
        <f t="shared" si="131"/>
        <v>NA</v>
      </c>
      <c r="ABW40" s="40" t="s">
        <v>1502</v>
      </c>
      <c r="ABX40" s="40" t="s">
        <v>1502</v>
      </c>
      <c r="ABY40" s="69" t="str">
        <f t="shared" si="132"/>
        <v>NA</v>
      </c>
      <c r="ABZ40" s="69" t="s">
        <v>1502</v>
      </c>
      <c r="ACA40" s="677"/>
      <c r="ACB40" s="9"/>
      <c r="ACC40" s="13"/>
      <c r="ACD40" s="63"/>
      <c r="ACE40" s="63"/>
      <c r="ACF40" s="63"/>
      <c r="ACG40" s="63"/>
      <c r="ACH40" s="63"/>
      <c r="ACI40" s="63"/>
      <c r="ACJ40" s="9"/>
      <c r="ACK40" s="63"/>
      <c r="ACL40" s="63"/>
      <c r="ACM40" s="63"/>
      <c r="ACN40" s="81"/>
      <c r="ACO40" s="81"/>
      <c r="ACP40" s="81"/>
      <c r="ACQ40" s="9" t="str">
        <f t="shared" si="177"/>
        <v>3. Missing baseline</v>
      </c>
      <c r="ACR40" s="13" t="str">
        <f t="shared" si="178"/>
        <v>3. Missing baseline</v>
      </c>
      <c r="ACS40" s="9" t="str">
        <f t="shared" si="179"/>
        <v>4.Blocker/Not Executed</v>
      </c>
      <c r="ACT40" s="9" t="str">
        <f t="shared" si="134"/>
        <v xml:space="preserve">1. Better than baseline </v>
      </c>
    </row>
    <row r="41" spans="2:774" ht="15" thickBot="1" x14ac:dyDescent="0.4">
      <c r="B41" s="36">
        <v>57</v>
      </c>
      <c r="C41" s="1000" t="s">
        <v>17</v>
      </c>
      <c r="D41" s="36"/>
      <c r="E41" s="8" t="s">
        <v>2273</v>
      </c>
      <c r="F41" s="8" t="s">
        <v>2273</v>
      </c>
      <c r="G41" s="8" t="s">
        <v>2274</v>
      </c>
      <c r="H41" s="1500" t="s">
        <v>2276</v>
      </c>
      <c r="QA41" s="36" t="s">
        <v>1502</v>
      </c>
      <c r="QB41" s="36"/>
      <c r="QC41" s="36" t="s">
        <v>1502</v>
      </c>
      <c r="QD41" s="36"/>
      <c r="QE41" s="36" t="s">
        <v>1502</v>
      </c>
      <c r="QF41" s="36" t="s">
        <v>1502</v>
      </c>
      <c r="QG41" s="36"/>
      <c r="QH41" s="6"/>
      <c r="RW41" s="36" t="s">
        <v>1502</v>
      </c>
      <c r="RX41" s="36" t="s">
        <v>1502</v>
      </c>
      <c r="RY41" s="36" t="s">
        <v>1502</v>
      </c>
      <c r="RZ41" s="36"/>
      <c r="SA41" s="36" t="s">
        <v>1502</v>
      </c>
      <c r="SB41" s="36" t="s">
        <v>1502</v>
      </c>
      <c r="SC41" s="36"/>
      <c r="SD41" s="36" t="s">
        <v>1502</v>
      </c>
      <c r="SE41" s="36"/>
      <c r="SF41" s="36"/>
      <c r="SG41" s="36" t="s">
        <v>1502</v>
      </c>
      <c r="SH41" s="1148" t="s">
        <v>1502</v>
      </c>
      <c r="SI41" s="55" t="s">
        <v>1502</v>
      </c>
      <c r="SJ41" s="37" t="s">
        <v>1502</v>
      </c>
      <c r="SK41" s="6"/>
      <c r="TR41" s="36" t="s">
        <v>1502</v>
      </c>
      <c r="TS41" s="36"/>
      <c r="TT41" s="36"/>
      <c r="TU41" s="36" t="s">
        <v>1502</v>
      </c>
      <c r="TV41" s="36" t="s">
        <v>1502</v>
      </c>
      <c r="TW41" s="36" t="s">
        <v>1502</v>
      </c>
      <c r="TX41" s="36" t="s">
        <v>1502</v>
      </c>
      <c r="TY41" s="36"/>
      <c r="TZ41" s="36">
        <f t="shared" si="81"/>
        <v>0</v>
      </c>
      <c r="UA41" s="36"/>
      <c r="UB41" s="36" t="s">
        <v>1502</v>
      </c>
      <c r="UC41" s="36" t="s">
        <v>1502</v>
      </c>
      <c r="UD41" s="1148"/>
      <c r="UE41" s="36" t="s">
        <v>1502</v>
      </c>
      <c r="UF41" s="36" t="s">
        <v>1502</v>
      </c>
      <c r="UG41" s="37" t="s">
        <v>1502</v>
      </c>
      <c r="UH41" s="6"/>
      <c r="WN41" s="59" t="s">
        <v>1502</v>
      </c>
      <c r="WO41" s="36"/>
      <c r="WP41" s="36" t="s">
        <v>1502</v>
      </c>
      <c r="WQ41" s="36" t="s">
        <v>1502</v>
      </c>
      <c r="WR41" s="10"/>
      <c r="WS41" s="36" t="s">
        <v>1502</v>
      </c>
      <c r="WT41" s="36" t="s">
        <v>1502</v>
      </c>
      <c r="WU41" s="36" t="s">
        <v>1502</v>
      </c>
      <c r="WV41" s="10" t="s">
        <v>1502</v>
      </c>
      <c r="WW41" s="36" t="s">
        <v>1502</v>
      </c>
      <c r="WX41" s="36" t="s">
        <v>1502</v>
      </c>
      <c r="WY41" s="10"/>
      <c r="WZ41" s="10" t="s">
        <v>1502</v>
      </c>
      <c r="XA41" s="36" t="s">
        <v>1502</v>
      </c>
      <c r="XB41" s="1148" t="s">
        <v>1502</v>
      </c>
      <c r="XC41" s="36"/>
      <c r="XD41" s="36" t="s">
        <v>1502</v>
      </c>
      <c r="XE41" s="1148" t="s">
        <v>1502</v>
      </c>
      <c r="XF41" s="1148"/>
      <c r="XG41" s="1148"/>
      <c r="XH41" s="36" t="s">
        <v>1502</v>
      </c>
      <c r="XI41" s="36" t="s">
        <v>1502</v>
      </c>
      <c r="XJ41" s="59"/>
      <c r="XK41" s="59"/>
      <c r="XL41" s="6"/>
      <c r="XM41" s="6"/>
      <c r="XU41" s="36" t="s">
        <v>1502</v>
      </c>
      <c r="XV41" s="36"/>
      <c r="XW41" s="36" t="s">
        <v>1502</v>
      </c>
      <c r="XX41" s="59" t="s">
        <v>1502</v>
      </c>
      <c r="XY41" s="59" t="s">
        <v>1502</v>
      </c>
      <c r="XZ41" s="36"/>
      <c r="YA41" s="37" t="s">
        <v>1502</v>
      </c>
      <c r="YB41" s="36"/>
      <c r="YC41" s="36" t="s">
        <v>1502</v>
      </c>
      <c r="YD41" s="36" t="s">
        <v>1502</v>
      </c>
      <c r="YE41" s="1148"/>
      <c r="YF41" s="36" t="s">
        <v>1502</v>
      </c>
      <c r="YG41" s="36" t="s">
        <v>1502</v>
      </c>
      <c r="YH41" s="36" t="s">
        <v>1502</v>
      </c>
      <c r="YI41" s="36" t="s">
        <v>1502</v>
      </c>
      <c r="YJ41" s="36" t="s">
        <v>1502</v>
      </c>
      <c r="YK41" s="36" t="s">
        <v>1502</v>
      </c>
      <c r="YL41" s="6"/>
      <c r="YR41" s="36" t="s">
        <v>1502</v>
      </c>
      <c r="YS41" s="36" t="s">
        <v>1502</v>
      </c>
      <c r="YT41" s="36"/>
      <c r="YU41" s="36" t="s">
        <v>1502</v>
      </c>
      <c r="YV41" s="36"/>
      <c r="YW41" s="36" t="s">
        <v>1502</v>
      </c>
      <c r="YX41" s="36" t="s">
        <v>1502</v>
      </c>
      <c r="YY41" s="59" t="s">
        <v>1502</v>
      </c>
      <c r="YZ41" s="59" t="s">
        <v>1502</v>
      </c>
      <c r="ZA41" s="36" t="s">
        <v>1502</v>
      </c>
      <c r="ZB41" s="59" t="s">
        <v>1502</v>
      </c>
      <c r="ZC41" s="1148" t="s">
        <v>1502</v>
      </c>
      <c r="ZD41" s="36" t="s">
        <v>1502</v>
      </c>
      <c r="ZE41" s="36" t="s">
        <v>1502</v>
      </c>
      <c r="ZF41" s="36" t="s">
        <v>1502</v>
      </c>
      <c r="ZG41" s="36" t="s">
        <v>1502</v>
      </c>
      <c r="ZH41" s="36" t="s">
        <v>1502</v>
      </c>
      <c r="ZI41" s="36" t="s">
        <v>1502</v>
      </c>
      <c r="ZJ41" s="6"/>
      <c r="ZQ41" s="36" t="s">
        <v>1502</v>
      </c>
      <c r="ZR41" s="59" t="s">
        <v>1502</v>
      </c>
      <c r="ZS41" s="36" t="s">
        <v>1502</v>
      </c>
      <c r="ZT41" s="37" t="s">
        <v>1502</v>
      </c>
      <c r="ZU41" s="36" t="s">
        <v>1502</v>
      </c>
      <c r="ZV41" s="36" t="s">
        <v>1502</v>
      </c>
      <c r="ZW41" s="36" t="s">
        <v>1502</v>
      </c>
      <c r="ZX41" s="29" t="s">
        <v>1502</v>
      </c>
      <c r="ZY41" s="1148" t="s">
        <v>1502</v>
      </c>
      <c r="ZZ41" s="36" t="s">
        <v>1502</v>
      </c>
      <c r="AAA41" s="36" t="s">
        <v>1502</v>
      </c>
      <c r="AAB41" s="1148" t="s">
        <v>1502</v>
      </c>
      <c r="AAC41" s="36" t="s">
        <v>1502</v>
      </c>
      <c r="AAD41" s="36" t="s">
        <v>1502</v>
      </c>
      <c r="AAE41" s="36"/>
      <c r="AAF41" s="678"/>
      <c r="AAG41" s="59"/>
      <c r="AAJ41" s="1309">
        <v>3.64</v>
      </c>
      <c r="AAK41" s="36">
        <v>3.56</v>
      </c>
      <c r="AAL41" s="12">
        <v>3.77</v>
      </c>
      <c r="AAM41" s="1309">
        <f>MIN(AAL41,AAJ41)</f>
        <v>3.64</v>
      </c>
      <c r="AAN41" s="37">
        <v>3.81</v>
      </c>
      <c r="AAO41" s="36">
        <f>MIN(AAN41,AAM41)</f>
        <v>3.64</v>
      </c>
      <c r="AAP41" s="59"/>
      <c r="AAQ41" s="36">
        <v>3.86</v>
      </c>
      <c r="AAR41" s="38"/>
      <c r="AAS41" s="29">
        <f t="shared" si="123"/>
        <v>3.64</v>
      </c>
      <c r="AAT41" s="36"/>
      <c r="AAU41" s="10">
        <v>3.91</v>
      </c>
      <c r="AAV41" s="1567">
        <f>MIN(AAU41,AAS41)</f>
        <v>3.64</v>
      </c>
      <c r="AAW41" s="1148">
        <v>3.88</v>
      </c>
      <c r="AAX41" s="36">
        <v>3.94</v>
      </c>
      <c r="AAY41" s="1138">
        <v>3.67</v>
      </c>
      <c r="AAZ41" s="1148">
        <v>3.88</v>
      </c>
      <c r="ABA41" s="59">
        <v>3.89</v>
      </c>
      <c r="ABB41" s="36">
        <v>3.94</v>
      </c>
      <c r="ABC41" s="36">
        <f t="shared" si="125"/>
        <v>3.67</v>
      </c>
      <c r="ABD41" s="36"/>
      <c r="ABE41" s="678">
        <f t="shared" si="126"/>
        <v>-1</v>
      </c>
      <c r="ABF41" s="1148">
        <v>2.98</v>
      </c>
      <c r="ABG41" s="1148">
        <f t="shared" si="167"/>
        <v>2.98</v>
      </c>
      <c r="ABH41" s="1148" t="s">
        <v>1502</v>
      </c>
      <c r="ABI41" s="1148">
        <v>2.98</v>
      </c>
      <c r="ABJ41" s="36">
        <f t="shared" si="127"/>
        <v>2.98</v>
      </c>
      <c r="ABK41" s="36"/>
      <c r="ABL41" s="678">
        <f t="shared" si="128"/>
        <v>-1</v>
      </c>
      <c r="ABM41" s="1148">
        <v>3.01</v>
      </c>
      <c r="ABN41" s="1148">
        <f t="shared" si="168"/>
        <v>3.01</v>
      </c>
      <c r="ABO41" s="36">
        <v>3.07</v>
      </c>
      <c r="ABP41" s="36">
        <v>3.01</v>
      </c>
      <c r="ABQ41" s="1148">
        <v>3.01</v>
      </c>
      <c r="ABR41" s="36">
        <f t="shared" si="129"/>
        <v>3.01</v>
      </c>
      <c r="ABS41" s="36"/>
      <c r="ABT41" s="6">
        <f t="shared" si="130"/>
        <v>-1</v>
      </c>
      <c r="ABU41" s="36" t="s">
        <v>1502</v>
      </c>
      <c r="ABV41" s="1148" t="str">
        <f t="shared" si="131"/>
        <v>NA</v>
      </c>
      <c r="ABW41" s="36" t="s">
        <v>1502</v>
      </c>
      <c r="ABX41" s="36" t="s">
        <v>1502</v>
      </c>
      <c r="ABY41" s="59" t="str">
        <f t="shared" si="132"/>
        <v>NA</v>
      </c>
      <c r="ABZ41" s="59" t="s">
        <v>1502</v>
      </c>
      <c r="ACA41" s="678"/>
      <c r="ACB41" s="10"/>
      <c r="ACC41" s="14"/>
      <c r="ACJ41" s="10"/>
      <c r="ACN41" s="12"/>
      <c r="ACO41" s="12"/>
      <c r="ACP41" s="12"/>
      <c r="ACQ41" s="10" t="str">
        <f t="shared" si="177"/>
        <v>3. Missing baseline</v>
      </c>
      <c r="ACR41" s="14" t="str">
        <f t="shared" si="178"/>
        <v>3. Missing baseline</v>
      </c>
      <c r="ACS41" s="10" t="str">
        <f t="shared" si="179"/>
        <v>4.Blocker/Not Executed</v>
      </c>
      <c r="ACT41" s="10" t="str">
        <f t="shared" si="134"/>
        <v xml:space="preserve">1. Better than baseline </v>
      </c>
    </row>
    <row r="42" spans="2:774" ht="15" thickBot="1" x14ac:dyDescent="0.4">
      <c r="B42" s="40">
        <v>58</v>
      </c>
      <c r="C42" s="997" t="s">
        <v>17</v>
      </c>
      <c r="D42" s="46"/>
      <c r="E42" s="345" t="s">
        <v>2277</v>
      </c>
      <c r="F42" s="345" t="s">
        <v>2277</v>
      </c>
      <c r="G42" s="43" t="s">
        <v>2278</v>
      </c>
      <c r="H42" s="1473" t="s">
        <v>2279</v>
      </c>
      <c r="I42" s="35"/>
      <c r="J42" s="35"/>
      <c r="K42" s="35"/>
      <c r="L42" s="35"/>
      <c r="M42" s="35"/>
      <c r="N42" s="35"/>
      <c r="O42" s="35"/>
      <c r="P42" s="35"/>
      <c r="Q42" s="35"/>
      <c r="R42" s="35"/>
      <c r="S42" s="35"/>
      <c r="T42" s="35"/>
      <c r="U42" s="35"/>
      <c r="V42" s="35"/>
      <c r="W42" s="35"/>
      <c r="X42" s="35"/>
      <c r="Y42" s="35"/>
      <c r="Z42" s="35"/>
      <c r="AA42" s="35"/>
      <c r="AB42" s="35"/>
      <c r="AC42" s="35"/>
      <c r="AD42" s="35"/>
      <c r="AE42" s="35"/>
      <c r="AF42" s="35"/>
      <c r="AG42" s="35"/>
      <c r="AH42" s="35"/>
      <c r="AI42" s="35"/>
      <c r="AJ42" s="35"/>
      <c r="AK42" s="35"/>
      <c r="AL42" s="35"/>
      <c r="AM42" s="35"/>
      <c r="AN42" s="35"/>
      <c r="AO42" s="35"/>
      <c r="AP42" s="35"/>
      <c r="AQ42" s="35"/>
      <c r="AR42" s="35"/>
      <c r="AS42" s="35"/>
      <c r="AT42" s="35"/>
      <c r="AU42" s="35"/>
      <c r="AV42" s="35"/>
      <c r="AW42" s="35"/>
      <c r="AX42" s="35"/>
      <c r="AY42" s="35"/>
      <c r="AZ42" s="35"/>
      <c r="BA42" s="35"/>
      <c r="BB42" s="35"/>
      <c r="BC42" s="35"/>
      <c r="BD42" s="35"/>
      <c r="BE42" s="35"/>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3"/>
      <c r="CG42" s="63"/>
      <c r="CH42" s="63"/>
      <c r="CI42" s="63"/>
      <c r="CJ42" s="63"/>
      <c r="CK42" s="63"/>
      <c r="CL42" s="63"/>
      <c r="CM42" s="63"/>
      <c r="CN42" s="63"/>
      <c r="CO42" s="63"/>
      <c r="CP42" s="63"/>
      <c r="CQ42" s="63"/>
      <c r="CR42" s="63"/>
      <c r="CS42" s="63"/>
      <c r="CT42" s="63"/>
      <c r="CU42" s="63"/>
      <c r="CV42" s="63"/>
      <c r="CW42" s="63"/>
      <c r="CX42" s="63"/>
      <c r="CY42" s="63"/>
      <c r="CZ42" s="63"/>
      <c r="DA42" s="63"/>
      <c r="DB42" s="63"/>
      <c r="DC42" s="63"/>
      <c r="DD42" s="63"/>
      <c r="DE42" s="63"/>
      <c r="DF42" s="63"/>
      <c r="DG42" s="63"/>
      <c r="DH42" s="63"/>
      <c r="DI42" s="63"/>
      <c r="DJ42" s="63"/>
      <c r="DK42" s="63"/>
      <c r="DL42" s="63"/>
      <c r="DM42" s="35"/>
      <c r="DN42" s="35"/>
      <c r="DO42" s="35"/>
      <c r="DP42" s="35"/>
      <c r="DQ42" s="35"/>
      <c r="DR42" s="35"/>
      <c r="DS42" s="35"/>
      <c r="DT42" s="35"/>
      <c r="DU42" s="35"/>
      <c r="DV42" s="35"/>
      <c r="DW42" s="35"/>
      <c r="DX42" s="35"/>
      <c r="DY42" s="35"/>
      <c r="DZ42" s="35"/>
      <c r="EA42" s="35"/>
      <c r="EB42" s="63"/>
      <c r="EC42" s="63"/>
      <c r="ED42" s="63"/>
      <c r="EE42" s="63"/>
      <c r="EF42" s="63"/>
      <c r="EG42" s="63"/>
      <c r="EH42" s="63"/>
      <c r="EI42" s="63"/>
      <c r="EJ42" s="63"/>
      <c r="EK42" s="63"/>
      <c r="EL42" s="63"/>
      <c r="EM42" s="63"/>
      <c r="EN42" s="63"/>
      <c r="EO42" s="63"/>
      <c r="EP42" s="63"/>
      <c r="EQ42" s="63"/>
      <c r="ER42" s="63"/>
      <c r="ES42" s="63"/>
      <c r="ET42" s="63"/>
      <c r="EU42" s="63"/>
      <c r="EV42" s="63"/>
      <c r="EW42" s="63"/>
      <c r="EX42" s="63"/>
      <c r="EY42" s="63"/>
      <c r="EZ42" s="63"/>
      <c r="FA42" s="63"/>
      <c r="FB42" s="63"/>
      <c r="FC42" s="63"/>
      <c r="FD42" s="63"/>
      <c r="FE42" s="63"/>
      <c r="FF42" s="63"/>
      <c r="FG42" s="63"/>
      <c r="FH42" s="63"/>
      <c r="FI42" s="35"/>
      <c r="FJ42" s="35"/>
      <c r="FK42" s="35"/>
      <c r="FL42" s="35"/>
      <c r="FM42" s="35"/>
      <c r="FN42" s="35"/>
      <c r="FO42" s="35"/>
      <c r="FP42" s="35"/>
      <c r="FQ42" s="35"/>
      <c r="FR42" s="35"/>
      <c r="FS42" s="35"/>
      <c r="FT42" s="35"/>
      <c r="FU42" s="35"/>
      <c r="FV42" s="63"/>
      <c r="FW42" s="63"/>
      <c r="FX42" s="63"/>
      <c r="FY42" s="63"/>
      <c r="FZ42" s="63"/>
      <c r="GA42" s="63"/>
      <c r="GB42" s="63"/>
      <c r="GC42" s="63"/>
      <c r="GD42" s="63"/>
      <c r="GE42" s="63"/>
      <c r="GF42" s="63"/>
      <c r="GG42" s="63"/>
      <c r="GH42" s="63"/>
      <c r="GI42" s="63"/>
      <c r="GJ42" s="63"/>
      <c r="GK42" s="63"/>
      <c r="GL42" s="63"/>
      <c r="GM42" s="63"/>
      <c r="GN42" s="63"/>
      <c r="GO42" s="63"/>
      <c r="GP42" s="63"/>
      <c r="GQ42" s="63"/>
      <c r="GR42" s="63"/>
      <c r="GS42" s="63"/>
      <c r="GT42" s="63"/>
      <c r="GU42" s="63"/>
      <c r="GV42" s="63"/>
      <c r="GW42" s="63"/>
      <c r="GX42" s="63"/>
      <c r="GY42" s="63"/>
      <c r="GZ42" s="63"/>
      <c r="HA42" s="63"/>
      <c r="HB42" s="35"/>
      <c r="HC42" s="35"/>
      <c r="HD42" s="35"/>
      <c r="HE42" s="35"/>
      <c r="HF42" s="35"/>
      <c r="HG42" s="35"/>
      <c r="HH42" s="35"/>
      <c r="HI42" s="35"/>
      <c r="HJ42" s="35"/>
      <c r="HK42" s="35"/>
      <c r="HL42" s="35"/>
      <c r="HM42" s="35"/>
      <c r="HN42" s="35"/>
      <c r="HO42" s="35"/>
      <c r="HP42" s="35"/>
      <c r="HQ42" s="35"/>
      <c r="HR42" s="63"/>
      <c r="HS42" s="63"/>
      <c r="HT42" s="63"/>
      <c r="HU42" s="63"/>
      <c r="HV42" s="63"/>
      <c r="HW42" s="63"/>
      <c r="HX42" s="63"/>
      <c r="HY42" s="63"/>
      <c r="HZ42" s="63"/>
      <c r="IA42" s="63"/>
      <c r="IB42" s="63"/>
      <c r="IC42" s="63"/>
      <c r="ID42" s="63"/>
      <c r="IE42" s="63"/>
      <c r="IF42" s="63"/>
      <c r="IG42" s="63"/>
      <c r="IH42" s="63"/>
      <c r="II42" s="63"/>
      <c r="IJ42" s="63"/>
      <c r="IK42" s="63"/>
      <c r="IL42" s="63"/>
      <c r="IM42" s="63"/>
      <c r="IN42" s="63"/>
      <c r="IO42" s="63"/>
      <c r="IP42" s="63"/>
      <c r="IQ42" s="63"/>
      <c r="IR42" s="63"/>
      <c r="IS42" s="63"/>
      <c r="IT42" s="63"/>
      <c r="IU42" s="63"/>
      <c r="IV42" s="63"/>
      <c r="IW42" s="63"/>
      <c r="IX42" s="63"/>
      <c r="IY42" s="63"/>
      <c r="IZ42" s="35"/>
      <c r="JA42" s="35"/>
      <c r="JB42" s="35"/>
      <c r="JC42" s="35"/>
      <c r="JD42" s="35"/>
      <c r="JE42" s="35"/>
      <c r="JF42" s="35"/>
      <c r="JG42" s="35"/>
      <c r="JH42" s="35"/>
      <c r="JI42" s="35"/>
      <c r="JJ42" s="35"/>
      <c r="JK42" s="35"/>
      <c r="JL42" s="35"/>
      <c r="JM42" s="35"/>
      <c r="JN42" s="35"/>
      <c r="JO42" s="35"/>
      <c r="JP42" s="63"/>
      <c r="JQ42" s="63"/>
      <c r="JR42" s="63"/>
      <c r="JS42" s="63"/>
      <c r="JT42" s="63"/>
      <c r="JU42" s="63"/>
      <c r="JV42" s="63"/>
      <c r="JW42" s="63"/>
      <c r="JX42" s="63"/>
      <c r="JY42" s="63"/>
      <c r="JZ42" s="63"/>
      <c r="KA42" s="63"/>
      <c r="KB42" s="63"/>
      <c r="KC42" s="63"/>
      <c r="KD42" s="63"/>
      <c r="KE42" s="63"/>
      <c r="KF42" s="63"/>
      <c r="KG42" s="63"/>
      <c r="KH42" s="63"/>
      <c r="KI42" s="63"/>
      <c r="KJ42" s="63"/>
      <c r="KK42" s="63"/>
      <c r="KL42" s="63"/>
      <c r="KM42" s="63"/>
      <c r="KN42" s="63"/>
      <c r="KO42" s="63"/>
      <c r="KP42" s="63"/>
      <c r="KQ42" s="63"/>
      <c r="KR42" s="63"/>
      <c r="KS42" s="63"/>
      <c r="KT42" s="63"/>
      <c r="KU42" s="63"/>
      <c r="KV42" s="63"/>
      <c r="KW42" s="63"/>
      <c r="KX42" s="63"/>
      <c r="KY42" s="63"/>
      <c r="KZ42" s="63"/>
      <c r="LA42" s="63"/>
      <c r="LB42" s="63"/>
      <c r="LC42" s="63"/>
      <c r="LD42" s="63"/>
      <c r="LE42" s="63"/>
      <c r="LF42" s="63"/>
      <c r="LG42" s="63"/>
      <c r="LH42" s="63"/>
      <c r="LI42" s="63"/>
      <c r="LJ42" s="63"/>
      <c r="LK42" s="63"/>
      <c r="LL42" s="63"/>
      <c r="LM42" s="63"/>
      <c r="LN42" s="63"/>
      <c r="LO42" s="63"/>
      <c r="LP42" s="63"/>
      <c r="LQ42" s="63"/>
      <c r="LR42" s="63"/>
      <c r="LS42" s="63"/>
      <c r="LT42" s="63"/>
      <c r="LU42" s="63"/>
      <c r="LV42" s="35"/>
      <c r="LW42" s="35"/>
      <c r="LX42" s="35"/>
      <c r="LY42" s="35"/>
      <c r="LZ42" s="35"/>
      <c r="MA42" s="35"/>
      <c r="MB42" s="35"/>
      <c r="MC42" s="35"/>
      <c r="MD42" s="35"/>
      <c r="ME42" s="35"/>
      <c r="MF42" s="35"/>
      <c r="MG42" s="35"/>
      <c r="MH42" s="35"/>
      <c r="MI42" s="63"/>
      <c r="MJ42" s="63"/>
      <c r="MK42" s="63"/>
      <c r="ML42" s="63"/>
      <c r="MM42" s="63"/>
      <c r="MN42" s="63"/>
      <c r="MO42" s="63"/>
      <c r="MP42" s="63"/>
      <c r="MQ42" s="63"/>
      <c r="MR42" s="63"/>
      <c r="MS42" s="63"/>
      <c r="MT42" s="63"/>
      <c r="MU42" s="63"/>
      <c r="MV42" s="63"/>
      <c r="MW42" s="63"/>
      <c r="MX42" s="63"/>
      <c r="MY42" s="63"/>
      <c r="MZ42" s="63"/>
      <c r="NA42" s="63"/>
      <c r="NB42" s="63"/>
      <c r="NC42" s="63"/>
      <c r="ND42" s="63"/>
      <c r="NE42" s="63"/>
      <c r="NF42" s="63"/>
      <c r="NG42" s="63"/>
      <c r="NH42" s="63"/>
      <c r="NI42" s="63"/>
      <c r="NJ42" s="63"/>
      <c r="NK42" s="63"/>
      <c r="NL42" s="63"/>
      <c r="NM42" s="63"/>
      <c r="NN42" s="63"/>
      <c r="NO42" s="63"/>
      <c r="NP42" s="63"/>
      <c r="NQ42" s="63"/>
      <c r="NR42" s="63"/>
      <c r="NS42" s="63"/>
      <c r="NT42" s="63"/>
      <c r="NU42" s="63"/>
      <c r="NV42" s="63"/>
      <c r="NW42" s="63"/>
      <c r="NX42" s="63"/>
      <c r="NY42" s="63"/>
      <c r="NZ42" s="63"/>
      <c r="OA42" s="63"/>
      <c r="OB42" s="63"/>
      <c r="OC42" s="63"/>
      <c r="OD42" s="63"/>
      <c r="OE42" s="63"/>
      <c r="OF42" s="63"/>
      <c r="OG42" s="63"/>
      <c r="OH42" s="63"/>
      <c r="OI42" s="63"/>
      <c r="OJ42" s="63"/>
      <c r="OK42" s="63"/>
      <c r="OL42" s="63"/>
      <c r="OM42" s="63"/>
      <c r="ON42" s="35"/>
      <c r="OO42" s="35"/>
      <c r="OP42" s="35"/>
      <c r="OQ42" s="35"/>
      <c r="OR42" s="35"/>
      <c r="OS42" s="35"/>
      <c r="OT42" s="35"/>
      <c r="OU42" s="35"/>
      <c r="OV42" s="35"/>
      <c r="OW42" s="35"/>
      <c r="OX42" s="35"/>
      <c r="OY42" s="35"/>
      <c r="OZ42" s="35"/>
      <c r="PA42" s="35"/>
      <c r="PB42" s="35"/>
      <c r="PC42" s="35"/>
      <c r="PD42" s="35"/>
      <c r="PE42" s="63"/>
      <c r="PF42" s="63"/>
      <c r="PG42" s="63"/>
      <c r="PH42" s="63"/>
      <c r="PI42" s="63"/>
      <c r="PJ42" s="63"/>
      <c r="PK42" s="63"/>
      <c r="PL42" s="63"/>
      <c r="PM42" s="63"/>
      <c r="PN42" s="63"/>
      <c r="PO42" s="63"/>
      <c r="PP42" s="63"/>
      <c r="PQ42" s="63"/>
      <c r="PR42" s="63"/>
      <c r="PS42" s="63"/>
      <c r="PT42" s="63"/>
      <c r="PU42" s="63"/>
      <c r="PV42" s="63"/>
      <c r="PW42" s="63"/>
      <c r="PX42" s="63"/>
      <c r="PY42" s="63"/>
      <c r="PZ42" s="63"/>
      <c r="QA42" s="63"/>
      <c r="QB42" s="63"/>
      <c r="QC42" s="40" t="s">
        <v>1502</v>
      </c>
      <c r="QD42" s="63"/>
      <c r="QE42" s="40" t="s">
        <v>1502</v>
      </c>
      <c r="QF42" s="40" t="s">
        <v>1502</v>
      </c>
      <c r="QG42" s="63"/>
      <c r="QH42" s="5"/>
      <c r="QI42" s="63"/>
      <c r="QJ42" s="63"/>
      <c r="QK42" s="63"/>
      <c r="QL42" s="63"/>
      <c r="QM42" s="35"/>
      <c r="QN42" s="35"/>
      <c r="QO42" s="35"/>
      <c r="QP42" s="35"/>
      <c r="QQ42" s="35"/>
      <c r="QR42" s="35"/>
      <c r="QS42" s="35"/>
      <c r="QT42" s="35"/>
      <c r="QU42" s="35"/>
      <c r="QV42" s="35"/>
      <c r="QW42" s="35"/>
      <c r="QX42" s="35"/>
      <c r="QY42" s="35"/>
      <c r="QZ42" s="63"/>
      <c r="RA42" s="63"/>
      <c r="RB42" s="63"/>
      <c r="RC42" s="63"/>
      <c r="RD42" s="63"/>
      <c r="RE42" s="63"/>
      <c r="RF42" s="63"/>
      <c r="RG42" s="63"/>
      <c r="RH42" s="63"/>
      <c r="RI42" s="63"/>
      <c r="RJ42" s="63"/>
      <c r="RK42" s="63"/>
      <c r="RL42" s="63"/>
      <c r="RM42" s="63"/>
      <c r="RN42" s="63"/>
      <c r="RO42" s="63"/>
      <c r="RP42" s="63"/>
      <c r="RQ42" s="63"/>
      <c r="RR42" s="63"/>
      <c r="RS42" s="63"/>
      <c r="RT42" s="63"/>
      <c r="RU42" s="63"/>
      <c r="RV42" s="63"/>
      <c r="RW42" s="63"/>
      <c r="RX42" s="63"/>
      <c r="RY42" s="40" t="s">
        <v>1502</v>
      </c>
      <c r="RZ42" s="40"/>
      <c r="SA42" s="40"/>
      <c r="SB42" s="40" t="s">
        <v>1502</v>
      </c>
      <c r="SC42" s="40"/>
      <c r="SD42" s="40" t="s">
        <v>1502</v>
      </c>
      <c r="SE42" s="40"/>
      <c r="SF42" s="40"/>
      <c r="SG42" s="40" t="s">
        <v>1502</v>
      </c>
      <c r="SH42" s="69" t="s">
        <v>1502</v>
      </c>
      <c r="SI42" s="40" t="s">
        <v>1502</v>
      </c>
      <c r="SJ42" s="46" t="s">
        <v>1502</v>
      </c>
      <c r="SK42" s="5"/>
      <c r="SL42" s="63"/>
      <c r="SM42" s="63"/>
      <c r="SN42" s="63"/>
      <c r="SO42" s="63"/>
      <c r="SP42" s="63"/>
      <c r="SQ42" s="63"/>
      <c r="SR42" s="63"/>
      <c r="SS42" s="63"/>
      <c r="ST42" s="63"/>
      <c r="SU42" s="63"/>
      <c r="SV42" s="63"/>
      <c r="SW42" s="63"/>
      <c r="SX42" s="63"/>
      <c r="SY42" s="63"/>
      <c r="SZ42" s="63"/>
      <c r="TA42" s="63"/>
      <c r="TB42" s="63"/>
      <c r="TC42" s="63"/>
      <c r="TD42" s="63"/>
      <c r="TE42" s="63"/>
      <c r="TF42" s="63"/>
      <c r="TG42" s="63"/>
      <c r="TH42" s="63"/>
      <c r="TI42" s="63"/>
      <c r="TJ42" s="63"/>
      <c r="TK42" s="63"/>
      <c r="TL42" s="63"/>
      <c r="TM42" s="63"/>
      <c r="TN42" s="63"/>
      <c r="TO42" s="63"/>
      <c r="TP42" s="63"/>
      <c r="TQ42" s="63"/>
      <c r="TR42" s="63"/>
      <c r="TS42" s="63"/>
      <c r="TT42" s="63"/>
      <c r="TU42" s="40" t="s">
        <v>1502</v>
      </c>
      <c r="TV42" s="40" t="s">
        <v>1502</v>
      </c>
      <c r="TW42" s="40" t="s">
        <v>1502</v>
      </c>
      <c r="TX42" s="40" t="s">
        <v>1502</v>
      </c>
      <c r="TY42" s="40"/>
      <c r="TZ42" s="40">
        <f t="shared" si="81"/>
        <v>0</v>
      </c>
      <c r="UA42" s="40"/>
      <c r="UB42" s="40" t="s">
        <v>1502</v>
      </c>
      <c r="UC42" s="40" t="s">
        <v>1502</v>
      </c>
      <c r="UD42" s="69"/>
      <c r="UE42" s="40" t="s">
        <v>1502</v>
      </c>
      <c r="UF42" s="40" t="s">
        <v>1502</v>
      </c>
      <c r="UG42" s="46" t="s">
        <v>1502</v>
      </c>
      <c r="UH42" s="5"/>
      <c r="UI42" s="63"/>
      <c r="UJ42" s="63"/>
      <c r="UK42" s="63"/>
      <c r="UL42" s="63"/>
      <c r="UM42" s="63"/>
      <c r="UN42" s="63"/>
      <c r="UO42" s="63"/>
      <c r="UP42" s="63"/>
      <c r="UQ42" s="63"/>
      <c r="UR42" s="63"/>
      <c r="US42" s="63"/>
      <c r="UT42" s="63"/>
      <c r="UU42" s="63"/>
      <c r="UV42" s="63"/>
      <c r="UW42" s="63"/>
      <c r="UX42" s="63"/>
      <c r="UY42" s="63"/>
      <c r="UZ42" s="63"/>
      <c r="VA42" s="63"/>
      <c r="VB42" s="63"/>
      <c r="VC42" s="63"/>
      <c r="VD42" s="63"/>
      <c r="VE42" s="63"/>
      <c r="VF42" s="63"/>
      <c r="VG42" s="63"/>
      <c r="VH42" s="63"/>
      <c r="VI42" s="63"/>
      <c r="VJ42" s="63"/>
      <c r="VK42" s="63"/>
      <c r="VL42" s="63"/>
      <c r="VM42" s="63"/>
      <c r="VN42" s="63"/>
      <c r="VO42" s="63"/>
      <c r="VP42" s="63"/>
      <c r="VQ42" s="63"/>
      <c r="VR42" s="63"/>
      <c r="VS42" s="63"/>
      <c r="VT42" s="63"/>
      <c r="VU42" s="63"/>
      <c r="VV42" s="63"/>
      <c r="VW42" s="63"/>
      <c r="VX42" s="63"/>
      <c r="VY42" s="63"/>
      <c r="VZ42" s="63"/>
      <c r="WA42" s="63"/>
      <c r="WB42" s="63"/>
      <c r="WC42" s="63"/>
      <c r="WD42" s="63"/>
      <c r="WE42" s="63"/>
      <c r="WF42" s="63"/>
      <c r="WG42" s="63"/>
      <c r="WH42" s="63"/>
      <c r="WI42" s="63"/>
      <c r="WJ42" s="63"/>
      <c r="WK42" s="63"/>
      <c r="WL42" s="63"/>
      <c r="WM42" s="63"/>
      <c r="WN42" s="63"/>
      <c r="WO42" s="63"/>
      <c r="WP42" s="63"/>
      <c r="WQ42" s="40" t="s">
        <v>1502</v>
      </c>
      <c r="WR42" s="63"/>
      <c r="WS42" s="9" t="s">
        <v>1502</v>
      </c>
      <c r="WT42" s="9" t="s">
        <v>1502</v>
      </c>
      <c r="WU42" s="9" t="s">
        <v>1502</v>
      </c>
      <c r="WV42" s="9" t="s">
        <v>1502</v>
      </c>
      <c r="WW42" s="40" t="s">
        <v>1502</v>
      </c>
      <c r="WX42" s="40" t="s">
        <v>1502</v>
      </c>
      <c r="WY42" s="9"/>
      <c r="WZ42" s="9" t="s">
        <v>1502</v>
      </c>
      <c r="XA42" s="40" t="s">
        <v>1502</v>
      </c>
      <c r="XB42" s="69" t="s">
        <v>1502</v>
      </c>
      <c r="XC42" s="40"/>
      <c r="XD42" s="40" t="s">
        <v>1502</v>
      </c>
      <c r="XE42" s="69" t="s">
        <v>1502</v>
      </c>
      <c r="XF42" s="69"/>
      <c r="XG42" s="69"/>
      <c r="XH42" s="40" t="s">
        <v>1502</v>
      </c>
      <c r="XI42" s="40" t="s">
        <v>1502</v>
      </c>
      <c r="XJ42" s="69"/>
      <c r="XK42" s="69"/>
      <c r="XL42" s="5"/>
      <c r="XM42" s="5"/>
      <c r="XN42" s="63"/>
      <c r="XO42" s="63"/>
      <c r="XP42" s="63"/>
      <c r="XQ42" s="63"/>
      <c r="XR42" s="63"/>
      <c r="XS42" s="63"/>
      <c r="XT42" s="63"/>
      <c r="XU42" s="63"/>
      <c r="XV42" s="63"/>
      <c r="XW42" s="40" t="s">
        <v>1502</v>
      </c>
      <c r="XX42" s="69" t="s">
        <v>1502</v>
      </c>
      <c r="XY42" s="69" t="s">
        <v>1502</v>
      </c>
      <c r="XZ42" s="9"/>
      <c r="YA42" s="46" t="s">
        <v>1502</v>
      </c>
      <c r="YB42" s="9"/>
      <c r="YC42" s="40" t="s">
        <v>1502</v>
      </c>
      <c r="YD42" s="40" t="s">
        <v>1502</v>
      </c>
      <c r="YE42" s="69"/>
      <c r="YF42" s="40" t="s">
        <v>1502</v>
      </c>
      <c r="YG42" s="40" t="s">
        <v>1502</v>
      </c>
      <c r="YH42" s="40" t="s">
        <v>1502</v>
      </c>
      <c r="YI42" s="40" t="s">
        <v>1502</v>
      </c>
      <c r="YJ42" s="40" t="s">
        <v>1502</v>
      </c>
      <c r="YK42" s="40" t="s">
        <v>1502</v>
      </c>
      <c r="YL42" s="5"/>
      <c r="YM42" s="9"/>
      <c r="YN42" s="9"/>
      <c r="YO42" s="9"/>
      <c r="YP42" s="9"/>
      <c r="YQ42" s="9"/>
      <c r="YR42" s="9"/>
      <c r="YS42" s="9"/>
      <c r="YT42" s="9"/>
      <c r="YU42" s="9">
        <v>0.27</v>
      </c>
      <c r="YV42" s="9">
        <v>0.28999999999999998</v>
      </c>
      <c r="YW42" s="40">
        <v>0.28000000000000003</v>
      </c>
      <c r="YX42" s="40">
        <f>MIN(YW42,YU42)</f>
        <v>0.27</v>
      </c>
      <c r="YY42" s="9">
        <v>0.28999999999999998</v>
      </c>
      <c r="YZ42" s="81">
        <f>MIN(YY42,YX42)</f>
        <v>0.27</v>
      </c>
      <c r="ZA42" s="40">
        <v>0.28999999999999998</v>
      </c>
      <c r="ZB42" s="46">
        <f>MIN(ZA42,YZ42)</f>
        <v>0.27</v>
      </c>
      <c r="ZC42" s="69">
        <v>0.28999999999999998</v>
      </c>
      <c r="ZD42" s="40">
        <v>0.28999999999999998</v>
      </c>
      <c r="ZE42" s="40">
        <f t="shared" si="110"/>
        <v>0.27</v>
      </c>
      <c r="ZF42" s="69">
        <v>0.28999999999999998</v>
      </c>
      <c r="ZG42" s="40">
        <v>0.28999999999999998</v>
      </c>
      <c r="ZH42" s="69">
        <f t="shared" si="163"/>
        <v>0.27</v>
      </c>
      <c r="ZI42" s="69">
        <v>0.28999999999999998</v>
      </c>
      <c r="ZJ42" s="5">
        <f t="shared" ref="ZJ42:ZJ57" si="180">(ZI42-ZH42)/ZH42</f>
        <v>7.4074074074073931E-2</v>
      </c>
      <c r="ZK42" s="13"/>
      <c r="ZL42" s="9"/>
      <c r="ZM42" s="9"/>
      <c r="ZN42" s="9"/>
      <c r="ZO42" s="9"/>
      <c r="ZP42" s="9"/>
      <c r="ZQ42" s="9"/>
      <c r="ZR42" s="9"/>
      <c r="ZS42" s="9" t="s">
        <v>1159</v>
      </c>
      <c r="ZT42" s="9"/>
      <c r="ZU42" s="9" t="s">
        <v>1159</v>
      </c>
      <c r="ZV42" s="40" t="s">
        <v>1502</v>
      </c>
      <c r="ZW42" s="40" t="s">
        <v>1502</v>
      </c>
      <c r="ZX42" s="35" t="s">
        <v>1502</v>
      </c>
      <c r="ZY42" s="69" t="s">
        <v>1502</v>
      </c>
      <c r="ZZ42" s="40" t="s">
        <v>1502</v>
      </c>
      <c r="AAA42" s="40" t="s">
        <v>1502</v>
      </c>
      <c r="AAB42" s="69" t="s">
        <v>1502</v>
      </c>
      <c r="AAC42" s="40" t="s">
        <v>1502</v>
      </c>
      <c r="AAD42" s="40" t="s">
        <v>1502</v>
      </c>
      <c r="AAE42" s="40"/>
      <c r="AAF42" s="5"/>
      <c r="AAG42" s="9"/>
      <c r="AAH42" s="9"/>
      <c r="AAI42" s="9"/>
      <c r="AAJ42" s="9"/>
      <c r="AAK42" s="9"/>
      <c r="AAL42" s="9"/>
      <c r="AAM42" s="9">
        <v>0.33600000000000002</v>
      </c>
      <c r="AAN42" s="54">
        <v>0.33</v>
      </c>
      <c r="AAO42" s="9">
        <v>0.4</v>
      </c>
      <c r="AAP42" s="81">
        <v>0.34100000000000003</v>
      </c>
      <c r="AAQ42" s="9">
        <v>0.41199999999999998</v>
      </c>
      <c r="AAR42" s="46"/>
      <c r="AAS42" s="63">
        <f t="shared" si="123"/>
        <v>0.4</v>
      </c>
      <c r="AAT42" s="9">
        <v>0.34</v>
      </c>
      <c r="AAU42" s="63">
        <v>0.4</v>
      </c>
      <c r="AAV42" s="63">
        <f t="shared" si="164"/>
        <v>0.4</v>
      </c>
      <c r="AAW42" s="69">
        <v>0.41</v>
      </c>
      <c r="AAX42" s="40">
        <v>0.42</v>
      </c>
      <c r="AAY42" s="40">
        <f t="shared" si="124"/>
        <v>0.4</v>
      </c>
      <c r="AAZ42" s="69">
        <v>0.41</v>
      </c>
      <c r="ABA42" s="69">
        <v>0.41</v>
      </c>
      <c r="ABB42" s="40">
        <v>0.42</v>
      </c>
      <c r="ABC42" s="40">
        <f t="shared" si="125"/>
        <v>0.4</v>
      </c>
      <c r="ABD42" s="40"/>
      <c r="ABE42" s="677">
        <f t="shared" si="126"/>
        <v>-1</v>
      </c>
      <c r="ABF42" s="69" t="s">
        <v>1502</v>
      </c>
      <c r="ABG42" s="69" t="str">
        <f t="shared" si="167"/>
        <v>NA</v>
      </c>
      <c r="ABH42" s="69" t="str">
        <f t="shared" si="167"/>
        <v>NA</v>
      </c>
      <c r="ABI42" s="69" t="s">
        <v>1502</v>
      </c>
      <c r="ABJ42" s="40" t="str">
        <f t="shared" si="127"/>
        <v>NA</v>
      </c>
      <c r="ABK42" s="40"/>
      <c r="ABL42" s="677"/>
      <c r="ABM42" s="69" t="s">
        <v>1502</v>
      </c>
      <c r="ABN42" s="69" t="str">
        <f t="shared" si="168"/>
        <v>NA</v>
      </c>
      <c r="ABO42" s="40" t="s">
        <v>1502</v>
      </c>
      <c r="ABP42" s="69" t="s">
        <v>1502</v>
      </c>
      <c r="ABQ42" s="69" t="s">
        <v>1502</v>
      </c>
      <c r="ABR42" s="40" t="str">
        <f t="shared" si="129"/>
        <v>NA</v>
      </c>
      <c r="ABS42" s="40"/>
      <c r="ABT42" s="677"/>
      <c r="ABU42" s="40" t="s">
        <v>1502</v>
      </c>
      <c r="ABV42" s="69" t="str">
        <f t="shared" si="131"/>
        <v>NA</v>
      </c>
      <c r="ABW42" s="40" t="s">
        <v>1502</v>
      </c>
      <c r="ABX42" s="40" t="s">
        <v>1502</v>
      </c>
      <c r="ABY42" s="69" t="str">
        <f t="shared" si="132"/>
        <v>NA</v>
      </c>
      <c r="ABZ42" s="69" t="s">
        <v>1502</v>
      </c>
      <c r="ACA42" s="677"/>
      <c r="ACB42" s="9"/>
      <c r="ACC42" s="1185" t="s">
        <v>2280</v>
      </c>
      <c r="ACD42" s="63"/>
      <c r="ACE42" s="63"/>
      <c r="ACF42" s="63"/>
      <c r="ACG42" s="63"/>
      <c r="ACH42" s="63"/>
      <c r="ACI42" s="63"/>
      <c r="ACJ42" s="9"/>
      <c r="ACK42" s="63"/>
      <c r="ACL42" s="63"/>
      <c r="ACM42" s="63"/>
      <c r="ACN42" s="81"/>
      <c r="ACO42" s="81"/>
      <c r="ACP42" s="81"/>
      <c r="ACQ42" s="9" t="str">
        <f t="shared" si="177"/>
        <v>3. Missing baseline</v>
      </c>
      <c r="ACR42" s="13" t="str">
        <f t="shared" si="178"/>
        <v>4.Blocker/Not Executed</v>
      </c>
      <c r="ACS42" s="9" t="str">
        <f t="shared" si="179"/>
        <v>4.Blocker/Not Executed</v>
      </c>
      <c r="ACT42" s="9" t="str">
        <f t="shared" si="134"/>
        <v xml:space="preserve">1. Better than baseline </v>
      </c>
    </row>
    <row r="43" spans="2:774" ht="15" thickBot="1" x14ac:dyDescent="0.4">
      <c r="B43" s="36">
        <v>59</v>
      </c>
      <c r="C43" s="1000" t="s">
        <v>17</v>
      </c>
      <c r="D43" s="37"/>
      <c r="E43" s="8" t="s">
        <v>2277</v>
      </c>
      <c r="F43" s="8" t="s">
        <v>2277</v>
      </c>
      <c r="G43" s="44" t="s">
        <v>2278</v>
      </c>
      <c r="H43" s="1474" t="s">
        <v>2281</v>
      </c>
      <c r="QC43" s="36" t="s">
        <v>1502</v>
      </c>
      <c r="QE43" s="36" t="s">
        <v>1502</v>
      </c>
      <c r="QF43" s="36" t="s">
        <v>1502</v>
      </c>
      <c r="QH43" s="6"/>
      <c r="RY43" s="36" t="s">
        <v>1502</v>
      </c>
      <c r="RZ43" s="36"/>
      <c r="SA43" s="36"/>
      <c r="SB43" s="36" t="s">
        <v>1502</v>
      </c>
      <c r="SC43" s="36"/>
      <c r="SD43" s="36" t="s">
        <v>1502</v>
      </c>
      <c r="SE43" s="36"/>
      <c r="SF43" s="36"/>
      <c r="SG43" s="36" t="s">
        <v>1502</v>
      </c>
      <c r="SH43" s="59" t="s">
        <v>1502</v>
      </c>
      <c r="SI43" s="36" t="s">
        <v>1502</v>
      </c>
      <c r="SJ43" s="37" t="s">
        <v>1502</v>
      </c>
      <c r="SK43" s="6"/>
      <c r="TU43" s="36" t="s">
        <v>1502</v>
      </c>
      <c r="TV43" s="36" t="s">
        <v>1502</v>
      </c>
      <c r="TW43" s="36" t="s">
        <v>1502</v>
      </c>
      <c r="TX43" s="36" t="s">
        <v>1502</v>
      </c>
      <c r="TY43" s="36"/>
      <c r="TZ43" s="36">
        <f t="shared" si="81"/>
        <v>0</v>
      </c>
      <c r="UA43" s="36"/>
      <c r="UB43" s="36" t="s">
        <v>1502</v>
      </c>
      <c r="UC43" s="36" t="s">
        <v>1502</v>
      </c>
      <c r="UD43" s="59"/>
      <c r="UE43" s="36" t="s">
        <v>1502</v>
      </c>
      <c r="UF43" s="36" t="s">
        <v>1502</v>
      </c>
      <c r="UG43" s="37" t="s">
        <v>1502</v>
      </c>
      <c r="UH43" s="6"/>
      <c r="WQ43" s="36" t="s">
        <v>1502</v>
      </c>
      <c r="WS43" s="10" t="s">
        <v>1502</v>
      </c>
      <c r="WT43" s="10" t="s">
        <v>1502</v>
      </c>
      <c r="WU43" s="10" t="s">
        <v>1502</v>
      </c>
      <c r="WV43" s="10" t="s">
        <v>1502</v>
      </c>
      <c r="WW43" s="36" t="s">
        <v>1502</v>
      </c>
      <c r="WX43" s="36" t="s">
        <v>1502</v>
      </c>
      <c r="WY43" s="10"/>
      <c r="WZ43" s="10" t="s">
        <v>1502</v>
      </c>
      <c r="XA43" s="36" t="s">
        <v>1502</v>
      </c>
      <c r="XB43" s="59" t="s">
        <v>1502</v>
      </c>
      <c r="XC43" s="36"/>
      <c r="XD43" s="36" t="s">
        <v>1502</v>
      </c>
      <c r="XE43" s="59" t="s">
        <v>1502</v>
      </c>
      <c r="XF43" s="59"/>
      <c r="XG43" s="59"/>
      <c r="XH43" s="36" t="s">
        <v>1502</v>
      </c>
      <c r="XI43" s="36" t="s">
        <v>1502</v>
      </c>
      <c r="XJ43" s="59"/>
      <c r="XK43" s="59"/>
      <c r="XL43" s="6"/>
      <c r="XM43" s="6"/>
      <c r="XW43" s="36" t="s">
        <v>1502</v>
      </c>
      <c r="XX43" s="59" t="s">
        <v>1502</v>
      </c>
      <c r="XY43" s="59" t="s">
        <v>1502</v>
      </c>
      <c r="XZ43" s="10"/>
      <c r="YA43" s="37" t="s">
        <v>1502</v>
      </c>
      <c r="YB43" s="10"/>
      <c r="YC43" s="36" t="s">
        <v>1502</v>
      </c>
      <c r="YD43" s="36" t="s">
        <v>1502</v>
      </c>
      <c r="YE43" s="59"/>
      <c r="YF43" s="36" t="s">
        <v>1502</v>
      </c>
      <c r="YG43" s="36" t="s">
        <v>1502</v>
      </c>
      <c r="YH43" s="36" t="s">
        <v>1502</v>
      </c>
      <c r="YI43" s="36" t="s">
        <v>1502</v>
      </c>
      <c r="YJ43" s="36" t="s">
        <v>1502</v>
      </c>
      <c r="YK43" s="36" t="s">
        <v>1502</v>
      </c>
      <c r="YL43" s="6"/>
      <c r="YM43" s="10"/>
      <c r="YN43" s="10"/>
      <c r="YO43" s="10"/>
      <c r="YP43" s="10"/>
      <c r="YQ43" s="10"/>
      <c r="YR43" s="10"/>
      <c r="YS43" s="10"/>
      <c r="YT43" s="10"/>
      <c r="YU43" s="10">
        <v>0.32</v>
      </c>
      <c r="YV43" s="10" t="s">
        <v>1159</v>
      </c>
      <c r="YW43" s="36" t="s">
        <v>1159</v>
      </c>
      <c r="YX43" s="36">
        <f>MIN(YW43,YU43)</f>
        <v>0.32</v>
      </c>
      <c r="YY43" s="10" t="s">
        <v>1159</v>
      </c>
      <c r="YZ43" s="12">
        <f>MIN(YY43,YX43)</f>
        <v>0.32</v>
      </c>
      <c r="ZA43" s="36" t="s">
        <v>1159</v>
      </c>
      <c r="ZB43" s="37">
        <f>MIN(ZA43,YZ43)</f>
        <v>0.32</v>
      </c>
      <c r="ZC43" s="59" t="s">
        <v>1159</v>
      </c>
      <c r="ZD43" s="36" t="s">
        <v>1159</v>
      </c>
      <c r="ZE43" s="36">
        <f t="shared" si="110"/>
        <v>0.32</v>
      </c>
      <c r="ZF43" s="59" t="s">
        <v>1159</v>
      </c>
      <c r="ZG43" s="36" t="s">
        <v>1159</v>
      </c>
      <c r="ZH43" s="59">
        <f t="shared" si="163"/>
        <v>0.32</v>
      </c>
      <c r="ZI43" s="59" t="s">
        <v>1496</v>
      </c>
      <c r="ZJ43" s="6"/>
      <c r="ZK43" s="14"/>
      <c r="ZL43" s="10"/>
      <c r="ZM43" s="10"/>
      <c r="ZN43" s="10"/>
      <c r="ZO43" s="10"/>
      <c r="ZP43" s="10"/>
      <c r="ZQ43" s="10"/>
      <c r="ZR43" s="10"/>
      <c r="ZS43" s="10" t="s">
        <v>1159</v>
      </c>
      <c r="ZT43" s="10"/>
      <c r="ZU43" s="10" t="s">
        <v>1159</v>
      </c>
      <c r="ZV43" s="36" t="s">
        <v>1502</v>
      </c>
      <c r="ZW43" s="36" t="s">
        <v>1502</v>
      </c>
      <c r="ZX43" s="29" t="s">
        <v>1502</v>
      </c>
      <c r="ZY43" s="59" t="s">
        <v>1502</v>
      </c>
      <c r="ZZ43" s="36" t="s">
        <v>1502</v>
      </c>
      <c r="AAA43" s="36" t="s">
        <v>1502</v>
      </c>
      <c r="AAB43" s="59" t="s">
        <v>1502</v>
      </c>
      <c r="AAC43" s="36" t="s">
        <v>1502</v>
      </c>
      <c r="AAD43" s="36" t="s">
        <v>1502</v>
      </c>
      <c r="AAE43" s="36"/>
      <c r="AAF43" s="6"/>
      <c r="AAG43" s="10"/>
      <c r="AAH43" s="10"/>
      <c r="AAI43" s="10"/>
      <c r="AAJ43" s="10"/>
      <c r="AAK43" s="10"/>
      <c r="AAL43" s="10"/>
      <c r="AAM43" s="10">
        <v>0.56000000000000005</v>
      </c>
      <c r="AAN43" s="36">
        <v>0.60499999999999998</v>
      </c>
      <c r="AAO43" s="10">
        <v>0.64</v>
      </c>
      <c r="AAP43" s="12">
        <v>0.57999999999999996</v>
      </c>
      <c r="AAQ43" s="10">
        <v>0.64600000000000002</v>
      </c>
      <c r="AAR43" s="37"/>
      <c r="AAS43" s="4">
        <f t="shared" si="123"/>
        <v>0.64</v>
      </c>
      <c r="AAT43" s="347">
        <v>0.69</v>
      </c>
      <c r="AAU43" s="102">
        <v>0.69</v>
      </c>
      <c r="AAV43" s="102">
        <f t="shared" si="164"/>
        <v>0.64</v>
      </c>
      <c r="AAW43" s="59">
        <v>0.69</v>
      </c>
      <c r="AAX43" s="36">
        <v>0.66</v>
      </c>
      <c r="AAY43" s="36">
        <f t="shared" si="124"/>
        <v>0.64</v>
      </c>
      <c r="AAZ43" s="59">
        <v>0.65</v>
      </c>
      <c r="ABA43" s="59">
        <v>0.62</v>
      </c>
      <c r="ABB43" s="36">
        <v>0.66</v>
      </c>
      <c r="ABC43" s="36">
        <f t="shared" si="125"/>
        <v>0.64</v>
      </c>
      <c r="ABD43" s="36"/>
      <c r="ABE43" s="678">
        <f t="shared" si="126"/>
        <v>-1</v>
      </c>
      <c r="ABF43" s="59" t="s">
        <v>1502</v>
      </c>
      <c r="ABG43" s="59" t="str">
        <f t="shared" si="167"/>
        <v>NA</v>
      </c>
      <c r="ABH43" s="59" t="str">
        <f t="shared" si="167"/>
        <v>NA</v>
      </c>
      <c r="ABI43" s="59" t="s">
        <v>1502</v>
      </c>
      <c r="ABJ43" s="36" t="str">
        <f t="shared" si="127"/>
        <v>NA</v>
      </c>
      <c r="ABK43" s="36"/>
      <c r="ABL43" s="678"/>
      <c r="ABM43" s="59" t="s">
        <v>1502</v>
      </c>
      <c r="ABN43" s="59" t="str">
        <f t="shared" si="168"/>
        <v>NA</v>
      </c>
      <c r="ABO43" s="36" t="s">
        <v>1502</v>
      </c>
      <c r="ABP43" s="59" t="s">
        <v>1502</v>
      </c>
      <c r="ABQ43" s="59" t="s">
        <v>1502</v>
      </c>
      <c r="ABR43" s="36" t="str">
        <f t="shared" si="129"/>
        <v>NA</v>
      </c>
      <c r="ABS43" s="36"/>
      <c r="ABT43" s="678"/>
      <c r="ABU43" s="36" t="s">
        <v>1502</v>
      </c>
      <c r="ABV43" s="59" t="str">
        <f t="shared" si="131"/>
        <v>NA</v>
      </c>
      <c r="ABW43" s="36" t="s">
        <v>1502</v>
      </c>
      <c r="ABX43" s="36" t="s">
        <v>1502</v>
      </c>
      <c r="ABY43" s="59" t="str">
        <f t="shared" si="132"/>
        <v>NA</v>
      </c>
      <c r="ABZ43" s="59" t="s">
        <v>1502</v>
      </c>
      <c r="ACA43" s="678"/>
      <c r="ACB43" s="10"/>
      <c r="ACC43" s="1185" t="s">
        <v>2280</v>
      </c>
      <c r="ACJ43" s="10"/>
      <c r="ACN43" s="12"/>
      <c r="ACO43" s="12"/>
      <c r="ACP43" s="12"/>
      <c r="ACQ43" s="10" t="str">
        <f t="shared" si="177"/>
        <v>3. Missing baseline</v>
      </c>
      <c r="ACR43" s="14" t="str">
        <f t="shared" si="178"/>
        <v>4.Blocker/Not Executed</v>
      </c>
      <c r="ACS43" s="10" t="str">
        <f t="shared" si="179"/>
        <v>4.Blocker/Not Executed</v>
      </c>
      <c r="ACT43" s="10" t="str">
        <f t="shared" si="134"/>
        <v xml:space="preserve">1. Better than baseline </v>
      </c>
    </row>
    <row r="44" spans="2:774" ht="15" thickBot="1" x14ac:dyDescent="0.4">
      <c r="B44" s="36">
        <v>60</v>
      </c>
      <c r="C44" s="1000" t="s">
        <v>17</v>
      </c>
      <c r="D44" s="37"/>
      <c r="E44" s="8" t="s">
        <v>2277</v>
      </c>
      <c r="F44" s="8" t="s">
        <v>2277</v>
      </c>
      <c r="G44" s="44" t="s">
        <v>2278</v>
      </c>
      <c r="H44" s="1474" t="s">
        <v>2282</v>
      </c>
      <c r="QC44" s="36" t="s">
        <v>1502</v>
      </c>
      <c r="QE44" s="36" t="s">
        <v>1502</v>
      </c>
      <c r="QF44" s="36" t="s">
        <v>1502</v>
      </c>
      <c r="QH44" s="6"/>
      <c r="RY44" s="36" t="s">
        <v>1502</v>
      </c>
      <c r="RZ44" s="36"/>
      <c r="SA44" s="36"/>
      <c r="SB44" s="36" t="s">
        <v>1502</v>
      </c>
      <c r="SC44" s="36"/>
      <c r="SD44" s="36" t="s">
        <v>1502</v>
      </c>
      <c r="SE44" s="36"/>
      <c r="SF44" s="36"/>
      <c r="SG44" s="36" t="s">
        <v>1502</v>
      </c>
      <c r="SH44" s="59" t="s">
        <v>1502</v>
      </c>
      <c r="SI44" s="36" t="s">
        <v>1502</v>
      </c>
      <c r="SJ44" s="37" t="s">
        <v>1502</v>
      </c>
      <c r="SK44" s="6"/>
      <c r="TU44" s="36" t="s">
        <v>1502</v>
      </c>
      <c r="TV44" s="36" t="s">
        <v>1502</v>
      </c>
      <c r="TW44" s="36" t="s">
        <v>1502</v>
      </c>
      <c r="TX44" s="36" t="s">
        <v>1502</v>
      </c>
      <c r="TY44" s="36"/>
      <c r="TZ44" s="36">
        <f t="shared" si="81"/>
        <v>0</v>
      </c>
      <c r="UA44" s="36"/>
      <c r="UB44" s="36" t="s">
        <v>1502</v>
      </c>
      <c r="UC44" s="36" t="s">
        <v>1502</v>
      </c>
      <c r="UD44" s="59"/>
      <c r="UE44" s="36" t="s">
        <v>1502</v>
      </c>
      <c r="UF44" s="36" t="s">
        <v>1502</v>
      </c>
      <c r="UG44" s="37" t="s">
        <v>1502</v>
      </c>
      <c r="UH44" s="6"/>
      <c r="WQ44" s="36" t="s">
        <v>1502</v>
      </c>
      <c r="WS44" s="10" t="s">
        <v>1502</v>
      </c>
      <c r="WT44" s="10" t="s">
        <v>1502</v>
      </c>
      <c r="WU44" s="10" t="s">
        <v>1502</v>
      </c>
      <c r="WV44" s="10" t="s">
        <v>1502</v>
      </c>
      <c r="WW44" s="36" t="s">
        <v>1502</v>
      </c>
      <c r="WX44" s="36" t="s">
        <v>1502</v>
      </c>
      <c r="WY44" s="10"/>
      <c r="WZ44" s="10" t="s">
        <v>1502</v>
      </c>
      <c r="XA44" s="36" t="s">
        <v>1502</v>
      </c>
      <c r="XB44" s="59" t="s">
        <v>1502</v>
      </c>
      <c r="XC44" s="36"/>
      <c r="XD44" s="36" t="s">
        <v>1502</v>
      </c>
      <c r="XE44" s="59" t="s">
        <v>1502</v>
      </c>
      <c r="XF44" s="59"/>
      <c r="XG44" s="59"/>
      <c r="XH44" s="36" t="s">
        <v>1502</v>
      </c>
      <c r="XI44" s="36" t="s">
        <v>1502</v>
      </c>
      <c r="XJ44" s="59"/>
      <c r="XK44" s="59"/>
      <c r="XL44" s="6"/>
      <c r="XM44" s="6"/>
      <c r="XW44" s="36" t="s">
        <v>1502</v>
      </c>
      <c r="XX44" s="59" t="s">
        <v>1502</v>
      </c>
      <c r="XY44" s="59" t="s">
        <v>1502</v>
      </c>
      <c r="XZ44" s="10"/>
      <c r="YA44" s="37" t="s">
        <v>1502</v>
      </c>
      <c r="YB44" s="10"/>
      <c r="YC44" s="36" t="s">
        <v>1502</v>
      </c>
      <c r="YD44" s="36" t="s">
        <v>1502</v>
      </c>
      <c r="YE44" s="59"/>
      <c r="YF44" s="36" t="s">
        <v>1502</v>
      </c>
      <c r="YG44" s="36" t="s">
        <v>1502</v>
      </c>
      <c r="YH44" s="36" t="s">
        <v>1502</v>
      </c>
      <c r="YI44" s="36" t="s">
        <v>1502</v>
      </c>
      <c r="YJ44" s="36" t="s">
        <v>1502</v>
      </c>
      <c r="YK44" s="36" t="s">
        <v>1502</v>
      </c>
      <c r="YL44" s="6"/>
      <c r="YM44" s="10"/>
      <c r="YN44" s="10"/>
      <c r="YO44" s="10"/>
      <c r="YP44" s="10"/>
      <c r="YQ44" s="10"/>
      <c r="YR44" s="10"/>
      <c r="YS44" s="10"/>
      <c r="YT44" s="10"/>
      <c r="YU44" s="10">
        <v>0.36</v>
      </c>
      <c r="YV44" s="10">
        <v>0.38</v>
      </c>
      <c r="YW44" s="37">
        <v>0.36</v>
      </c>
      <c r="YX44" s="36">
        <f>MIN(YW44,YU44)</f>
        <v>0.36</v>
      </c>
      <c r="YY44" s="10">
        <v>0.39</v>
      </c>
      <c r="YZ44" s="12">
        <f>MIN(YY44,YX44)</f>
        <v>0.36</v>
      </c>
      <c r="ZA44" s="36">
        <v>0.39</v>
      </c>
      <c r="ZB44" s="37">
        <f>MIN(ZA44,YZ44)</f>
        <v>0.36</v>
      </c>
      <c r="ZC44" s="59">
        <v>0.38900000000000001</v>
      </c>
      <c r="ZD44" s="36">
        <v>0.48</v>
      </c>
      <c r="ZE44" s="36">
        <f t="shared" si="110"/>
        <v>0.36</v>
      </c>
      <c r="ZF44" s="59" t="s">
        <v>1645</v>
      </c>
      <c r="ZG44" s="36">
        <v>0.48</v>
      </c>
      <c r="ZH44" s="59">
        <f t="shared" si="163"/>
        <v>0.36</v>
      </c>
      <c r="ZI44" s="59">
        <v>0.46</v>
      </c>
      <c r="ZJ44" s="6">
        <f t="shared" si="180"/>
        <v>0.2777777777777779</v>
      </c>
      <c r="ZK44" s="14"/>
      <c r="ZL44" s="10"/>
      <c r="ZM44" s="10"/>
      <c r="ZN44" s="10"/>
      <c r="ZO44" s="10"/>
      <c r="ZP44" s="10"/>
      <c r="ZQ44" s="10"/>
      <c r="ZR44" s="10"/>
      <c r="ZS44" s="10" t="s">
        <v>1159</v>
      </c>
      <c r="ZT44" s="10"/>
      <c r="ZU44" s="10" t="s">
        <v>1159</v>
      </c>
      <c r="ZV44" s="36" t="s">
        <v>1502</v>
      </c>
      <c r="ZW44" s="36" t="s">
        <v>1502</v>
      </c>
      <c r="ZX44" s="29" t="s">
        <v>1502</v>
      </c>
      <c r="ZY44" s="59" t="s">
        <v>1502</v>
      </c>
      <c r="ZZ44" s="36" t="s">
        <v>1502</v>
      </c>
      <c r="AAA44" s="36" t="s">
        <v>1502</v>
      </c>
      <c r="AAB44" s="59" t="s">
        <v>1502</v>
      </c>
      <c r="AAC44" s="36" t="s">
        <v>1502</v>
      </c>
      <c r="AAD44" s="36" t="s">
        <v>1502</v>
      </c>
      <c r="AAE44" s="36"/>
      <c r="AAF44" s="6"/>
      <c r="AAG44" s="10"/>
      <c r="AAH44" s="10"/>
      <c r="AAI44" s="10"/>
      <c r="AAJ44" s="10"/>
      <c r="AAK44" s="10"/>
      <c r="AAL44" s="10"/>
      <c r="AAM44" s="10">
        <v>0.65</v>
      </c>
      <c r="AAN44" s="36">
        <v>0.63</v>
      </c>
      <c r="AAO44" s="10">
        <f>MIN(AAN44,AAM44)</f>
        <v>0.63</v>
      </c>
      <c r="AAP44" s="12"/>
      <c r="AAQ44" s="10">
        <v>0.65800000000000003</v>
      </c>
      <c r="AAR44" s="37"/>
      <c r="AAS44" s="4">
        <f t="shared" si="123"/>
        <v>0.63</v>
      </c>
      <c r="AAT44" s="36"/>
      <c r="AAU44" s="4">
        <v>0.67</v>
      </c>
      <c r="AAV44" s="4">
        <f t="shared" si="164"/>
        <v>0.63</v>
      </c>
      <c r="AAW44" s="59">
        <v>0.68</v>
      </c>
      <c r="AAX44" s="36">
        <v>0.83</v>
      </c>
      <c r="AAY44" s="36">
        <f t="shared" si="124"/>
        <v>0.63</v>
      </c>
      <c r="AAZ44" s="59">
        <v>0.64</v>
      </c>
      <c r="ABA44" s="59">
        <v>0.63</v>
      </c>
      <c r="ABB44" s="36">
        <v>0.83</v>
      </c>
      <c r="ABC44" s="36">
        <f t="shared" si="125"/>
        <v>0.63</v>
      </c>
      <c r="ABD44" s="36"/>
      <c r="ABE44" s="678">
        <f t="shared" si="126"/>
        <v>-1</v>
      </c>
      <c r="ABF44" s="59" t="s">
        <v>1502</v>
      </c>
      <c r="ABG44" s="59" t="str">
        <f t="shared" si="167"/>
        <v>NA</v>
      </c>
      <c r="ABH44" s="59" t="str">
        <f t="shared" si="167"/>
        <v>NA</v>
      </c>
      <c r="ABI44" s="59" t="s">
        <v>1502</v>
      </c>
      <c r="ABJ44" s="36" t="str">
        <f t="shared" si="127"/>
        <v>NA</v>
      </c>
      <c r="ABK44" s="36"/>
      <c r="ABL44" s="678"/>
      <c r="ABM44" s="59" t="s">
        <v>1502</v>
      </c>
      <c r="ABN44" s="59" t="str">
        <f t="shared" si="168"/>
        <v>NA</v>
      </c>
      <c r="ABO44" s="36" t="s">
        <v>1502</v>
      </c>
      <c r="ABP44" s="59" t="s">
        <v>1502</v>
      </c>
      <c r="ABQ44" s="59" t="s">
        <v>1502</v>
      </c>
      <c r="ABR44" s="36" t="str">
        <f t="shared" si="129"/>
        <v>NA</v>
      </c>
      <c r="ABS44" s="36"/>
      <c r="ABT44" s="678"/>
      <c r="ABU44" s="36" t="s">
        <v>1502</v>
      </c>
      <c r="ABV44" s="59" t="str">
        <f t="shared" si="131"/>
        <v>NA</v>
      </c>
      <c r="ABW44" s="36" t="s">
        <v>1502</v>
      </c>
      <c r="ABX44" s="36" t="s">
        <v>1502</v>
      </c>
      <c r="ABY44" s="59" t="str">
        <f t="shared" si="132"/>
        <v>NA</v>
      </c>
      <c r="ABZ44" s="59" t="s">
        <v>1502</v>
      </c>
      <c r="ACA44" s="678"/>
      <c r="ACB44" s="10"/>
      <c r="ACC44" s="1205" t="s">
        <v>2283</v>
      </c>
      <c r="ACJ44" s="10"/>
      <c r="ACN44" s="12"/>
      <c r="ACO44" s="12"/>
      <c r="ACP44" s="12"/>
      <c r="ACQ44" s="10" t="str">
        <f t="shared" si="177"/>
        <v>3. Missing baseline</v>
      </c>
      <c r="ACR44" s="14" t="str">
        <f t="shared" si="178"/>
        <v>4.Blocker/Not Executed</v>
      </c>
      <c r="ACS44" s="10" t="str">
        <f t="shared" si="179"/>
        <v>4.Blocker/Not Executed</v>
      </c>
      <c r="ACT44" s="10" t="str">
        <f t="shared" si="134"/>
        <v xml:space="preserve">1. Better than baseline </v>
      </c>
    </row>
    <row r="45" spans="2:774" ht="15" thickBot="1" x14ac:dyDescent="0.4">
      <c r="B45" s="36">
        <v>61</v>
      </c>
      <c r="C45" s="1000" t="s">
        <v>17</v>
      </c>
      <c r="D45" s="37"/>
      <c r="E45" s="8" t="s">
        <v>2277</v>
      </c>
      <c r="F45" s="8" t="s">
        <v>2277</v>
      </c>
      <c r="G45" s="44" t="s">
        <v>2278</v>
      </c>
      <c r="H45" s="1471" t="s">
        <v>2284</v>
      </c>
      <c r="QC45" s="36" t="s">
        <v>1502</v>
      </c>
      <c r="QE45" s="36" t="s">
        <v>1502</v>
      </c>
      <c r="QF45" s="36" t="s">
        <v>1502</v>
      </c>
      <c r="QH45" s="6"/>
      <c r="RY45" s="36" t="s">
        <v>1502</v>
      </c>
      <c r="RZ45" s="36"/>
      <c r="SA45" s="36"/>
      <c r="SB45" s="36" t="s">
        <v>1502</v>
      </c>
      <c r="SC45" s="36"/>
      <c r="SD45" s="36" t="s">
        <v>1502</v>
      </c>
      <c r="SE45" s="36"/>
      <c r="SF45" s="36"/>
      <c r="SG45" s="36" t="s">
        <v>1502</v>
      </c>
      <c r="SH45" s="59" t="s">
        <v>1502</v>
      </c>
      <c r="SI45" s="36" t="s">
        <v>1502</v>
      </c>
      <c r="SJ45" s="37" t="s">
        <v>1502</v>
      </c>
      <c r="SK45" s="6"/>
      <c r="TU45" s="36" t="s">
        <v>1502</v>
      </c>
      <c r="TV45" s="36" t="s">
        <v>1502</v>
      </c>
      <c r="TW45" s="36" t="s">
        <v>1502</v>
      </c>
      <c r="TX45" s="36" t="s">
        <v>1502</v>
      </c>
      <c r="TY45" s="36"/>
      <c r="TZ45" s="36">
        <f t="shared" si="81"/>
        <v>0</v>
      </c>
      <c r="UA45" s="36"/>
      <c r="UB45" s="36" t="s">
        <v>1502</v>
      </c>
      <c r="UC45" s="36" t="s">
        <v>1502</v>
      </c>
      <c r="UD45" s="59"/>
      <c r="UE45" s="36" t="s">
        <v>1502</v>
      </c>
      <c r="UF45" s="36" t="s">
        <v>1502</v>
      </c>
      <c r="UG45" s="37" t="s">
        <v>1502</v>
      </c>
      <c r="UH45" s="6"/>
      <c r="WQ45" s="36" t="s">
        <v>1502</v>
      </c>
      <c r="WS45" s="10" t="s">
        <v>1502</v>
      </c>
      <c r="WT45" s="10" t="s">
        <v>1502</v>
      </c>
      <c r="WU45" s="10" t="s">
        <v>1502</v>
      </c>
      <c r="WV45" s="10" t="s">
        <v>1502</v>
      </c>
      <c r="WW45" s="36" t="s">
        <v>1502</v>
      </c>
      <c r="WX45" s="36" t="s">
        <v>1502</v>
      </c>
      <c r="WY45" s="10"/>
      <c r="WZ45" s="10" t="s">
        <v>1502</v>
      </c>
      <c r="XA45" s="36" t="s">
        <v>1502</v>
      </c>
      <c r="XB45" s="59" t="s">
        <v>1502</v>
      </c>
      <c r="XC45" s="36"/>
      <c r="XD45" s="36" t="s">
        <v>1502</v>
      </c>
      <c r="XE45" s="59" t="s">
        <v>1502</v>
      </c>
      <c r="XF45" s="59"/>
      <c r="XG45" s="59"/>
      <c r="XH45" s="36" t="s">
        <v>1502</v>
      </c>
      <c r="XI45" s="36" t="s">
        <v>1502</v>
      </c>
      <c r="XJ45" s="59"/>
      <c r="XK45" s="59"/>
      <c r="XL45" s="6"/>
      <c r="XM45" s="6"/>
      <c r="XW45" s="36" t="s">
        <v>1502</v>
      </c>
      <c r="XX45" s="59" t="s">
        <v>1502</v>
      </c>
      <c r="XY45" s="59" t="s">
        <v>1502</v>
      </c>
      <c r="XZ45" s="10"/>
      <c r="YA45" s="37" t="s">
        <v>1502</v>
      </c>
      <c r="YB45" s="10"/>
      <c r="YC45" s="36" t="s">
        <v>1502</v>
      </c>
      <c r="YD45" s="36" t="s">
        <v>1502</v>
      </c>
      <c r="YE45" s="59"/>
      <c r="YF45" s="36" t="s">
        <v>1502</v>
      </c>
      <c r="YG45" s="36" t="s">
        <v>1502</v>
      </c>
      <c r="YH45" s="36" t="s">
        <v>1502</v>
      </c>
      <c r="YI45" s="36" t="s">
        <v>1502</v>
      </c>
      <c r="YJ45" s="36" t="s">
        <v>1502</v>
      </c>
      <c r="YK45" s="36" t="s">
        <v>1502</v>
      </c>
      <c r="YL45" s="6"/>
      <c r="YM45" s="10"/>
      <c r="YN45" s="10"/>
      <c r="YO45" s="10"/>
      <c r="YP45" s="10"/>
      <c r="YQ45" s="10"/>
      <c r="YR45" s="10"/>
      <c r="YS45" s="10"/>
      <c r="YT45" s="10"/>
      <c r="YU45" s="10">
        <v>0.68</v>
      </c>
      <c r="YV45" s="10">
        <v>0.69</v>
      </c>
      <c r="YW45" s="37">
        <v>0.73</v>
      </c>
      <c r="YX45" s="36">
        <f>MIN(YW45,YU45)</f>
        <v>0.68</v>
      </c>
      <c r="YY45" s="10">
        <v>0.69</v>
      </c>
      <c r="YZ45" s="12">
        <f>MIN(YY45,YX45)</f>
        <v>0.68</v>
      </c>
      <c r="ZA45" s="36">
        <v>0.73499999999999999</v>
      </c>
      <c r="ZB45" s="37">
        <f>MIN(ZA45,YZ45)</f>
        <v>0.68</v>
      </c>
      <c r="ZC45" s="59">
        <v>0.72</v>
      </c>
      <c r="ZD45" s="36">
        <v>0.72</v>
      </c>
      <c r="ZE45" s="36">
        <f t="shared" si="110"/>
        <v>0.68</v>
      </c>
      <c r="ZF45" s="59">
        <v>0.72</v>
      </c>
      <c r="ZG45" s="36">
        <v>0.72</v>
      </c>
      <c r="ZH45" s="59">
        <f t="shared" si="163"/>
        <v>0.68</v>
      </c>
      <c r="ZI45" s="59">
        <v>0.72</v>
      </c>
      <c r="ZJ45" s="6">
        <f t="shared" si="180"/>
        <v>5.8823529411764594E-2</v>
      </c>
      <c r="ZK45" s="14"/>
      <c r="ZL45" s="10"/>
      <c r="ZM45" s="10"/>
      <c r="ZN45" s="10"/>
      <c r="ZO45" s="10"/>
      <c r="ZP45" s="10"/>
      <c r="ZQ45" s="10"/>
      <c r="ZR45" s="10"/>
      <c r="ZS45" s="10" t="s">
        <v>1159</v>
      </c>
      <c r="ZT45" s="10"/>
      <c r="ZU45" s="10" t="s">
        <v>1159</v>
      </c>
      <c r="ZV45" s="36" t="s">
        <v>1502</v>
      </c>
      <c r="ZW45" s="36" t="s">
        <v>1502</v>
      </c>
      <c r="ZX45" s="29" t="s">
        <v>1502</v>
      </c>
      <c r="ZY45" s="59" t="s">
        <v>1502</v>
      </c>
      <c r="ZZ45" s="36" t="s">
        <v>1502</v>
      </c>
      <c r="AAA45" s="36" t="s">
        <v>1502</v>
      </c>
      <c r="AAB45" s="59" t="s">
        <v>1502</v>
      </c>
      <c r="AAC45" s="36" t="s">
        <v>1502</v>
      </c>
      <c r="AAD45" s="36" t="s">
        <v>1502</v>
      </c>
      <c r="AAE45" s="36"/>
      <c r="AAF45" s="6"/>
      <c r="AAG45" s="10"/>
      <c r="AAH45" s="10"/>
      <c r="AAI45" s="10"/>
      <c r="AAJ45" s="10"/>
      <c r="AAK45" s="10"/>
      <c r="AAL45" s="10"/>
      <c r="AAM45" s="10">
        <v>0.65</v>
      </c>
      <c r="AAN45" s="52">
        <v>0.68</v>
      </c>
      <c r="AAO45" s="10">
        <f>MIN(AAN45,AAM45)</f>
        <v>0.65</v>
      </c>
      <c r="AAP45" s="12"/>
      <c r="AAQ45" s="10">
        <v>0.70499999999999996</v>
      </c>
      <c r="AAR45" s="37"/>
      <c r="AAS45" s="4">
        <f t="shared" si="123"/>
        <v>0.65</v>
      </c>
      <c r="AAT45" s="36"/>
      <c r="AAU45" s="4">
        <v>0.7</v>
      </c>
      <c r="AAV45" s="4">
        <f t="shared" si="164"/>
        <v>0.65</v>
      </c>
      <c r="AAW45" s="59">
        <v>0.7</v>
      </c>
      <c r="AAX45" s="36">
        <v>0.66</v>
      </c>
      <c r="AAY45" s="36">
        <f t="shared" si="124"/>
        <v>0.65</v>
      </c>
      <c r="AAZ45" s="59">
        <v>0.69</v>
      </c>
      <c r="ABA45" s="59">
        <v>0.67</v>
      </c>
      <c r="ABB45" s="36">
        <v>0.66</v>
      </c>
      <c r="ABC45" s="36">
        <f t="shared" si="125"/>
        <v>0.65</v>
      </c>
      <c r="ABD45" s="36"/>
      <c r="ABE45" s="678">
        <f t="shared" si="126"/>
        <v>-1</v>
      </c>
      <c r="ABF45" s="59" t="s">
        <v>1502</v>
      </c>
      <c r="ABG45" s="59" t="str">
        <f t="shared" si="167"/>
        <v>NA</v>
      </c>
      <c r="ABH45" s="59" t="str">
        <f t="shared" si="167"/>
        <v>NA</v>
      </c>
      <c r="ABI45" s="59" t="s">
        <v>1502</v>
      </c>
      <c r="ABJ45" s="36" t="str">
        <f t="shared" si="127"/>
        <v>NA</v>
      </c>
      <c r="ABK45" s="36"/>
      <c r="ABL45" s="678"/>
      <c r="ABM45" s="59" t="s">
        <v>1502</v>
      </c>
      <c r="ABN45" s="59" t="str">
        <f t="shared" si="168"/>
        <v>NA</v>
      </c>
      <c r="ABO45" s="36" t="s">
        <v>1502</v>
      </c>
      <c r="ABP45" s="59" t="s">
        <v>1502</v>
      </c>
      <c r="ABQ45" s="59" t="s">
        <v>1502</v>
      </c>
      <c r="ABR45" s="36" t="str">
        <f t="shared" si="129"/>
        <v>NA</v>
      </c>
      <c r="ABS45" s="36"/>
      <c r="ABT45" s="678"/>
      <c r="ABU45" s="36" t="s">
        <v>1502</v>
      </c>
      <c r="ABV45" s="59" t="str">
        <f t="shared" si="131"/>
        <v>NA</v>
      </c>
      <c r="ABW45" s="36" t="s">
        <v>1502</v>
      </c>
      <c r="ABX45" s="36" t="s">
        <v>1502</v>
      </c>
      <c r="ABY45" s="59" t="str">
        <f t="shared" si="132"/>
        <v>NA</v>
      </c>
      <c r="ABZ45" s="59" t="s">
        <v>1502</v>
      </c>
      <c r="ACA45" s="678"/>
      <c r="ACB45" s="10"/>
      <c r="ACC45" s="14"/>
      <c r="ACJ45" s="10"/>
      <c r="ACN45" s="12"/>
      <c r="ACO45" s="12"/>
      <c r="ACP45" s="12"/>
      <c r="ACQ45" s="10" t="str">
        <f t="shared" si="177"/>
        <v>3. Missing baseline</v>
      </c>
      <c r="ACR45" s="14" t="str">
        <f t="shared" si="178"/>
        <v>4.Blocker/Not Executed</v>
      </c>
      <c r="ACS45" s="10" t="str">
        <f t="shared" si="179"/>
        <v>4.Blocker/Not Executed</v>
      </c>
      <c r="ACT45" s="10" t="str">
        <f t="shared" si="134"/>
        <v xml:space="preserve">1. Better than baseline </v>
      </c>
    </row>
    <row r="46" spans="2:774" ht="15" thickBot="1" x14ac:dyDescent="0.4">
      <c r="B46" s="36">
        <v>62</v>
      </c>
      <c r="C46" s="1000" t="s">
        <v>17</v>
      </c>
      <c r="D46" s="37"/>
      <c r="E46" s="8" t="s">
        <v>2277</v>
      </c>
      <c r="F46" s="8" t="s">
        <v>2277</v>
      </c>
      <c r="G46" s="44" t="s">
        <v>2278</v>
      </c>
      <c r="H46" s="1500" t="s">
        <v>2285</v>
      </c>
      <c r="QC46" s="36" t="s">
        <v>1502</v>
      </c>
      <c r="QE46" s="36" t="s">
        <v>1502</v>
      </c>
      <c r="QF46" s="36" t="s">
        <v>1502</v>
      </c>
      <c r="QH46" s="6"/>
      <c r="RY46" s="36" t="s">
        <v>1502</v>
      </c>
      <c r="RZ46" s="36"/>
      <c r="SA46" s="36"/>
      <c r="SB46" s="36" t="s">
        <v>1502</v>
      </c>
      <c r="SC46" s="36"/>
      <c r="SD46" s="36" t="s">
        <v>1502</v>
      </c>
      <c r="SE46" s="36"/>
      <c r="SF46" s="36"/>
      <c r="SG46" s="36" t="s">
        <v>1502</v>
      </c>
      <c r="SH46" s="1148" t="s">
        <v>1502</v>
      </c>
      <c r="SI46" s="55" t="s">
        <v>1502</v>
      </c>
      <c r="SJ46" s="37" t="s">
        <v>1502</v>
      </c>
      <c r="SK46" s="6"/>
      <c r="TU46" s="36" t="s">
        <v>1502</v>
      </c>
      <c r="TV46" s="36" t="s">
        <v>1502</v>
      </c>
      <c r="TW46" s="36" t="s">
        <v>1502</v>
      </c>
      <c r="TX46" s="36" t="s">
        <v>1502</v>
      </c>
      <c r="TY46" s="36"/>
      <c r="TZ46" s="36">
        <f t="shared" si="81"/>
        <v>0</v>
      </c>
      <c r="UA46" s="36"/>
      <c r="UB46" s="36" t="s">
        <v>1502</v>
      </c>
      <c r="UC46" s="36" t="s">
        <v>1502</v>
      </c>
      <c r="UD46" s="1148"/>
      <c r="UE46" s="36" t="s">
        <v>1502</v>
      </c>
      <c r="UF46" s="36" t="s">
        <v>1502</v>
      </c>
      <c r="UG46" s="37" t="s">
        <v>1502</v>
      </c>
      <c r="UH46" s="6"/>
      <c r="WQ46" s="36" t="s">
        <v>1502</v>
      </c>
      <c r="WS46" s="10" t="s">
        <v>1502</v>
      </c>
      <c r="WT46" s="10" t="s">
        <v>1502</v>
      </c>
      <c r="WU46" s="10" t="s">
        <v>1502</v>
      </c>
      <c r="WV46" s="10" t="s">
        <v>1502</v>
      </c>
      <c r="WW46" s="36" t="s">
        <v>1502</v>
      </c>
      <c r="WX46" s="36" t="s">
        <v>1502</v>
      </c>
      <c r="WY46" s="10"/>
      <c r="WZ46" s="10" t="s">
        <v>1502</v>
      </c>
      <c r="XA46" s="36" t="s">
        <v>1502</v>
      </c>
      <c r="XB46" s="1148" t="s">
        <v>1502</v>
      </c>
      <c r="XC46" s="36"/>
      <c r="XD46" s="36" t="s">
        <v>1502</v>
      </c>
      <c r="XE46" s="1148" t="s">
        <v>1502</v>
      </c>
      <c r="XF46" s="1148"/>
      <c r="XG46" s="1148"/>
      <c r="XH46" s="36" t="s">
        <v>1502</v>
      </c>
      <c r="XI46" s="36" t="s">
        <v>1502</v>
      </c>
      <c r="XJ46" s="59"/>
      <c r="XK46" s="59"/>
      <c r="XL46" s="6"/>
      <c r="XM46" s="6"/>
      <c r="XW46" s="36" t="s">
        <v>1502</v>
      </c>
      <c r="XX46" s="59" t="s">
        <v>1502</v>
      </c>
      <c r="XY46" s="59" t="s">
        <v>1502</v>
      </c>
      <c r="XZ46" s="10"/>
      <c r="YA46" s="37" t="s">
        <v>1502</v>
      </c>
      <c r="YB46" s="10"/>
      <c r="YC46" s="36" t="s">
        <v>1502</v>
      </c>
      <c r="YD46" s="36" t="s">
        <v>1502</v>
      </c>
      <c r="YE46" s="1148"/>
      <c r="YF46" s="36" t="s">
        <v>1502</v>
      </c>
      <c r="YG46" s="36" t="s">
        <v>1502</v>
      </c>
      <c r="YH46" s="36" t="s">
        <v>1502</v>
      </c>
      <c r="YI46" s="36" t="s">
        <v>1502</v>
      </c>
      <c r="YJ46" s="36" t="s">
        <v>1502</v>
      </c>
      <c r="YK46" s="36" t="s">
        <v>1502</v>
      </c>
      <c r="YL46" s="6"/>
      <c r="YM46" s="10"/>
      <c r="YN46" s="10"/>
      <c r="YO46" s="10"/>
      <c r="YP46" s="10"/>
      <c r="YQ46" s="10"/>
      <c r="YR46" s="10"/>
      <c r="YS46" s="10"/>
      <c r="YT46" s="10"/>
      <c r="YU46" s="10">
        <v>0.37</v>
      </c>
      <c r="YV46" s="10">
        <v>0.39</v>
      </c>
      <c r="YW46" s="37">
        <v>0.37</v>
      </c>
      <c r="YX46" s="36">
        <f>MIN(YW46,YU46)</f>
        <v>0.37</v>
      </c>
      <c r="YY46" s="10">
        <v>0.37</v>
      </c>
      <c r="YZ46" s="12">
        <f>MIN(YY46,YX46)</f>
        <v>0.37</v>
      </c>
      <c r="ZA46" s="36">
        <v>0.39</v>
      </c>
      <c r="ZB46" s="37">
        <f>MIN(ZA46,YZ46)</f>
        <v>0.37</v>
      </c>
      <c r="ZC46" s="1148">
        <v>0.48</v>
      </c>
      <c r="ZD46" s="36">
        <v>0.49</v>
      </c>
      <c r="ZE46" s="36">
        <f t="shared" si="110"/>
        <v>0.37</v>
      </c>
      <c r="ZF46" s="1148">
        <v>0.38</v>
      </c>
      <c r="ZG46" s="36">
        <v>0.49</v>
      </c>
      <c r="ZH46" s="59">
        <f t="shared" si="163"/>
        <v>0.37</v>
      </c>
      <c r="ZI46" s="59">
        <v>0.35</v>
      </c>
      <c r="ZJ46" s="6">
        <f t="shared" si="180"/>
        <v>-5.4054054054054106E-2</v>
      </c>
      <c r="ZK46" s="14"/>
      <c r="ZL46" s="10"/>
      <c r="ZM46" s="10"/>
      <c r="ZN46" s="10"/>
      <c r="ZO46" s="10"/>
      <c r="ZP46" s="10"/>
      <c r="ZQ46" s="10"/>
      <c r="ZR46" s="10"/>
      <c r="ZS46" s="10" t="s">
        <v>1159</v>
      </c>
      <c r="ZT46" s="10"/>
      <c r="ZU46" s="10" t="s">
        <v>1159</v>
      </c>
      <c r="ZV46" s="36" t="s">
        <v>1502</v>
      </c>
      <c r="ZW46" s="36" t="s">
        <v>1502</v>
      </c>
      <c r="ZX46" s="29" t="s">
        <v>1502</v>
      </c>
      <c r="ZY46" s="1148" t="s">
        <v>1502</v>
      </c>
      <c r="ZZ46" s="36" t="s">
        <v>1502</v>
      </c>
      <c r="AAA46" s="36" t="s">
        <v>1502</v>
      </c>
      <c r="AAB46" s="1148" t="s">
        <v>1502</v>
      </c>
      <c r="AAC46" s="36" t="s">
        <v>1502</v>
      </c>
      <c r="AAD46" s="36" t="s">
        <v>1502</v>
      </c>
      <c r="AAE46" s="36"/>
      <c r="AAF46" s="7"/>
      <c r="AAG46" s="10"/>
      <c r="AAH46" s="10"/>
      <c r="AAI46" s="10"/>
      <c r="AAJ46" s="10"/>
      <c r="AAK46" s="10"/>
      <c r="AAL46" s="10"/>
      <c r="AAM46" s="10">
        <v>0.38</v>
      </c>
      <c r="AAN46" s="36">
        <v>0.39</v>
      </c>
      <c r="AAO46" s="10">
        <f>MIN(AAN46,AAM46)</f>
        <v>0.38</v>
      </c>
      <c r="AAP46" s="12"/>
      <c r="AAQ46" s="10">
        <v>0.38500000000000001</v>
      </c>
      <c r="AAR46" s="38"/>
      <c r="AAS46" s="4">
        <f t="shared" si="123"/>
        <v>0.38</v>
      </c>
      <c r="AAT46" s="36"/>
      <c r="AAU46" s="4">
        <v>0.38</v>
      </c>
      <c r="AAV46" s="4">
        <f t="shared" si="164"/>
        <v>0.38</v>
      </c>
      <c r="AAW46" s="1148">
        <v>0.51</v>
      </c>
      <c r="AAX46" s="36">
        <v>0.4</v>
      </c>
      <c r="AAY46" s="36">
        <f t="shared" si="124"/>
        <v>0.38</v>
      </c>
      <c r="AAZ46" s="1148">
        <v>0.39</v>
      </c>
      <c r="ABA46" s="55">
        <v>0.4</v>
      </c>
      <c r="ABB46" s="36">
        <v>0.4</v>
      </c>
      <c r="ABC46" s="36">
        <f t="shared" si="125"/>
        <v>0.38</v>
      </c>
      <c r="ABD46" s="36"/>
      <c r="ABE46" s="678">
        <f t="shared" si="126"/>
        <v>-1</v>
      </c>
      <c r="ABF46" s="1148" t="s">
        <v>1502</v>
      </c>
      <c r="ABG46" s="1148" t="str">
        <f t="shared" si="167"/>
        <v>NA</v>
      </c>
      <c r="ABH46" s="1148" t="str">
        <f t="shared" si="167"/>
        <v>NA</v>
      </c>
      <c r="ABI46" s="1148" t="s">
        <v>1502</v>
      </c>
      <c r="ABJ46" s="36" t="str">
        <f t="shared" si="127"/>
        <v>NA</v>
      </c>
      <c r="ABK46" s="36"/>
      <c r="ABL46" s="678"/>
      <c r="ABM46" s="1148" t="s">
        <v>1502</v>
      </c>
      <c r="ABN46" s="1148" t="str">
        <f t="shared" si="168"/>
        <v>NA</v>
      </c>
      <c r="ABO46" s="36" t="s">
        <v>1502</v>
      </c>
      <c r="ABP46" s="59" t="s">
        <v>1502</v>
      </c>
      <c r="ABQ46" s="1148" t="s">
        <v>1502</v>
      </c>
      <c r="ABR46" s="36" t="str">
        <f t="shared" si="129"/>
        <v>NA</v>
      </c>
      <c r="ABS46" s="36"/>
      <c r="ABT46" s="678"/>
      <c r="ABU46" s="36" t="s">
        <v>1502</v>
      </c>
      <c r="ABV46" s="1148" t="str">
        <f t="shared" si="131"/>
        <v>NA</v>
      </c>
      <c r="ABW46" s="36" t="s">
        <v>1502</v>
      </c>
      <c r="ABX46" s="36" t="s">
        <v>1502</v>
      </c>
      <c r="ABY46" s="59" t="str">
        <f t="shared" si="132"/>
        <v>NA</v>
      </c>
      <c r="ABZ46" s="59" t="s">
        <v>1502</v>
      </c>
      <c r="ACA46" s="678"/>
      <c r="ACB46" s="1147" t="s">
        <v>2286</v>
      </c>
      <c r="ACC46" s="14"/>
      <c r="ACJ46" s="10"/>
      <c r="ACN46" s="12"/>
      <c r="ACO46" s="12"/>
      <c r="ACP46" s="12"/>
      <c r="ACQ46" s="10" t="str">
        <f t="shared" si="177"/>
        <v>3. Missing baseline</v>
      </c>
      <c r="ACR46" s="14" t="str">
        <f t="shared" si="178"/>
        <v>4.Blocker/Not Executed</v>
      </c>
      <c r="ACS46" s="10" t="str">
        <f t="shared" si="179"/>
        <v>4.Blocker/Not Executed</v>
      </c>
      <c r="ACT46" s="10" t="str">
        <f t="shared" si="134"/>
        <v xml:space="preserve">1. Better than baseline </v>
      </c>
    </row>
    <row r="47" spans="2:774" ht="15" thickBot="1" x14ac:dyDescent="0.4">
      <c r="B47" s="40">
        <v>63</v>
      </c>
      <c r="C47" s="997" t="s">
        <v>17</v>
      </c>
      <c r="D47" s="46"/>
      <c r="E47" s="345" t="s">
        <v>2287</v>
      </c>
      <c r="F47" s="345" t="s">
        <v>2288</v>
      </c>
      <c r="G47" s="43" t="s">
        <v>2289</v>
      </c>
      <c r="H47" s="1473" t="s">
        <v>2290</v>
      </c>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3"/>
      <c r="CG47" s="63"/>
      <c r="CH47" s="63"/>
      <c r="CI47" s="63"/>
      <c r="CJ47" s="63"/>
      <c r="CK47" s="63"/>
      <c r="CL47" s="63"/>
      <c r="CM47" s="63"/>
      <c r="CN47" s="63"/>
      <c r="CO47" s="63"/>
      <c r="CP47" s="63"/>
      <c r="CQ47" s="63"/>
      <c r="CR47" s="63"/>
      <c r="CS47" s="63"/>
      <c r="CT47" s="63"/>
      <c r="CU47" s="63"/>
      <c r="CV47" s="63"/>
      <c r="CW47" s="63"/>
      <c r="CX47" s="63"/>
      <c r="CY47" s="63"/>
      <c r="CZ47" s="63"/>
      <c r="DA47" s="63"/>
      <c r="DB47" s="63"/>
      <c r="DC47" s="63"/>
      <c r="DD47" s="63"/>
      <c r="DE47" s="63"/>
      <c r="DF47" s="63"/>
      <c r="DG47" s="63"/>
      <c r="DH47" s="63"/>
      <c r="DI47" s="63"/>
      <c r="DJ47" s="63"/>
      <c r="DK47" s="63"/>
      <c r="DL47" s="63"/>
      <c r="DM47" s="35"/>
      <c r="DN47" s="35"/>
      <c r="DO47" s="35"/>
      <c r="DP47" s="35"/>
      <c r="DQ47" s="35"/>
      <c r="DR47" s="35"/>
      <c r="DS47" s="35"/>
      <c r="DT47" s="35"/>
      <c r="DU47" s="35"/>
      <c r="DV47" s="35"/>
      <c r="DW47" s="35"/>
      <c r="DX47" s="35"/>
      <c r="DY47" s="35"/>
      <c r="DZ47" s="35"/>
      <c r="EA47" s="35"/>
      <c r="EB47" s="63"/>
      <c r="EC47" s="63"/>
      <c r="ED47" s="63"/>
      <c r="EE47" s="63"/>
      <c r="EF47" s="63"/>
      <c r="EG47" s="63"/>
      <c r="EH47" s="63"/>
      <c r="EI47" s="63"/>
      <c r="EJ47" s="63"/>
      <c r="EK47" s="63"/>
      <c r="EL47" s="63"/>
      <c r="EM47" s="63"/>
      <c r="EN47" s="63"/>
      <c r="EO47" s="63"/>
      <c r="EP47" s="63"/>
      <c r="EQ47" s="63"/>
      <c r="ER47" s="63"/>
      <c r="ES47" s="63"/>
      <c r="ET47" s="63"/>
      <c r="EU47" s="63"/>
      <c r="EV47" s="63"/>
      <c r="EW47" s="63"/>
      <c r="EX47" s="63"/>
      <c r="EY47" s="63"/>
      <c r="EZ47" s="63"/>
      <c r="FA47" s="63"/>
      <c r="FB47" s="63"/>
      <c r="FC47" s="63"/>
      <c r="FD47" s="63"/>
      <c r="FE47" s="63"/>
      <c r="FF47" s="63"/>
      <c r="FG47" s="63"/>
      <c r="FH47" s="63"/>
      <c r="FI47" s="35"/>
      <c r="FJ47" s="35"/>
      <c r="FK47" s="35"/>
      <c r="FL47" s="35"/>
      <c r="FM47" s="35"/>
      <c r="FN47" s="35"/>
      <c r="FO47" s="35"/>
      <c r="FP47" s="35"/>
      <c r="FQ47" s="35"/>
      <c r="FR47" s="35"/>
      <c r="FS47" s="35"/>
      <c r="FT47" s="35"/>
      <c r="FU47" s="35"/>
      <c r="FV47" s="63"/>
      <c r="FW47" s="63"/>
      <c r="FX47" s="63"/>
      <c r="FY47" s="63"/>
      <c r="FZ47" s="63"/>
      <c r="GA47" s="63"/>
      <c r="GB47" s="63"/>
      <c r="GC47" s="63"/>
      <c r="GD47" s="63"/>
      <c r="GE47" s="63"/>
      <c r="GF47" s="63"/>
      <c r="GG47" s="63"/>
      <c r="GH47" s="63"/>
      <c r="GI47" s="63"/>
      <c r="GJ47" s="63"/>
      <c r="GK47" s="63"/>
      <c r="GL47" s="63"/>
      <c r="GM47" s="63"/>
      <c r="GN47" s="63"/>
      <c r="GO47" s="63"/>
      <c r="GP47" s="63"/>
      <c r="GQ47" s="63"/>
      <c r="GR47" s="63"/>
      <c r="GS47" s="63"/>
      <c r="GT47" s="63"/>
      <c r="GU47" s="63"/>
      <c r="GV47" s="63"/>
      <c r="GW47" s="63"/>
      <c r="GX47" s="63"/>
      <c r="GY47" s="63"/>
      <c r="GZ47" s="63"/>
      <c r="HA47" s="63"/>
      <c r="HB47" s="35"/>
      <c r="HC47" s="35"/>
      <c r="HD47" s="35"/>
      <c r="HE47" s="35"/>
      <c r="HF47" s="35"/>
      <c r="HG47" s="35"/>
      <c r="HH47" s="35"/>
      <c r="HI47" s="35"/>
      <c r="HJ47" s="35"/>
      <c r="HK47" s="35"/>
      <c r="HL47" s="35"/>
      <c r="HM47" s="35"/>
      <c r="HN47" s="35"/>
      <c r="HO47" s="35"/>
      <c r="HP47" s="35"/>
      <c r="HQ47" s="35"/>
      <c r="HR47" s="63"/>
      <c r="HS47" s="63"/>
      <c r="HT47" s="63"/>
      <c r="HU47" s="63"/>
      <c r="HV47" s="63"/>
      <c r="HW47" s="63"/>
      <c r="HX47" s="63"/>
      <c r="HY47" s="63"/>
      <c r="HZ47" s="63"/>
      <c r="IA47" s="63"/>
      <c r="IB47" s="63"/>
      <c r="IC47" s="63"/>
      <c r="ID47" s="63"/>
      <c r="IE47" s="63"/>
      <c r="IF47" s="63"/>
      <c r="IG47" s="63"/>
      <c r="IH47" s="63"/>
      <c r="II47" s="63"/>
      <c r="IJ47" s="63"/>
      <c r="IK47" s="63"/>
      <c r="IL47" s="63"/>
      <c r="IM47" s="63"/>
      <c r="IN47" s="63"/>
      <c r="IO47" s="63"/>
      <c r="IP47" s="63"/>
      <c r="IQ47" s="63"/>
      <c r="IR47" s="63"/>
      <c r="IS47" s="63"/>
      <c r="IT47" s="63"/>
      <c r="IU47" s="63"/>
      <c r="IV47" s="63"/>
      <c r="IW47" s="63"/>
      <c r="IX47" s="63"/>
      <c r="IY47" s="63"/>
      <c r="IZ47" s="35"/>
      <c r="JA47" s="35"/>
      <c r="JB47" s="35"/>
      <c r="JC47" s="35"/>
      <c r="JD47" s="35"/>
      <c r="JE47" s="35"/>
      <c r="JF47" s="35"/>
      <c r="JG47" s="35"/>
      <c r="JH47" s="35"/>
      <c r="JI47" s="35"/>
      <c r="JJ47" s="35"/>
      <c r="JK47" s="35"/>
      <c r="JL47" s="35"/>
      <c r="JM47" s="35"/>
      <c r="JN47" s="35"/>
      <c r="JO47" s="35"/>
      <c r="JP47" s="63"/>
      <c r="JQ47" s="63"/>
      <c r="JR47" s="63"/>
      <c r="JS47" s="63"/>
      <c r="JT47" s="63"/>
      <c r="JU47" s="63"/>
      <c r="JV47" s="63"/>
      <c r="JW47" s="63"/>
      <c r="JX47" s="63"/>
      <c r="JY47" s="63"/>
      <c r="JZ47" s="63"/>
      <c r="KA47" s="63"/>
      <c r="KB47" s="63"/>
      <c r="KC47" s="63"/>
      <c r="KD47" s="63"/>
      <c r="KE47" s="63"/>
      <c r="KF47" s="63"/>
      <c r="KG47" s="63"/>
      <c r="KH47" s="63"/>
      <c r="KI47" s="63"/>
      <c r="KJ47" s="63"/>
      <c r="KK47" s="63"/>
      <c r="KL47" s="63"/>
      <c r="KM47" s="63"/>
      <c r="KN47" s="63"/>
      <c r="KO47" s="63"/>
      <c r="KP47" s="63"/>
      <c r="KQ47" s="63"/>
      <c r="KR47" s="63"/>
      <c r="KS47" s="63"/>
      <c r="KT47" s="63"/>
      <c r="KU47" s="63"/>
      <c r="KV47" s="63"/>
      <c r="KW47" s="63"/>
      <c r="KX47" s="63"/>
      <c r="KY47" s="63"/>
      <c r="KZ47" s="63"/>
      <c r="LA47" s="63"/>
      <c r="LB47" s="63"/>
      <c r="LC47" s="63"/>
      <c r="LD47" s="63"/>
      <c r="LE47" s="63"/>
      <c r="LF47" s="63"/>
      <c r="LG47" s="63"/>
      <c r="LH47" s="63"/>
      <c r="LI47" s="63"/>
      <c r="LJ47" s="63"/>
      <c r="LK47" s="63"/>
      <c r="LL47" s="63"/>
      <c r="LM47" s="63"/>
      <c r="LN47" s="63"/>
      <c r="LO47" s="63"/>
      <c r="LP47" s="63"/>
      <c r="LQ47" s="63"/>
      <c r="LR47" s="63"/>
      <c r="LS47" s="63"/>
      <c r="LT47" s="63"/>
      <c r="LU47" s="63"/>
      <c r="LV47" s="35"/>
      <c r="LW47" s="35"/>
      <c r="LX47" s="35"/>
      <c r="LY47" s="35"/>
      <c r="LZ47" s="35"/>
      <c r="MA47" s="35"/>
      <c r="MB47" s="35"/>
      <c r="MC47" s="35"/>
      <c r="MD47" s="35"/>
      <c r="ME47" s="35"/>
      <c r="MF47" s="35"/>
      <c r="MG47" s="35"/>
      <c r="MH47" s="35"/>
      <c r="MI47" s="63"/>
      <c r="MJ47" s="63"/>
      <c r="MK47" s="63"/>
      <c r="ML47" s="63"/>
      <c r="MM47" s="63"/>
      <c r="MN47" s="63"/>
      <c r="MO47" s="63"/>
      <c r="MP47" s="63"/>
      <c r="MQ47" s="63"/>
      <c r="MR47" s="63"/>
      <c r="MS47" s="63"/>
      <c r="MT47" s="63"/>
      <c r="MU47" s="63"/>
      <c r="MV47" s="63"/>
      <c r="MW47" s="63"/>
      <c r="MX47" s="63"/>
      <c r="MY47" s="63"/>
      <c r="MZ47" s="63"/>
      <c r="NA47" s="63"/>
      <c r="NB47" s="63"/>
      <c r="NC47" s="63"/>
      <c r="ND47" s="63"/>
      <c r="NE47" s="63"/>
      <c r="NF47" s="63"/>
      <c r="NG47" s="63"/>
      <c r="NH47" s="63"/>
      <c r="NI47" s="63"/>
      <c r="NJ47" s="63"/>
      <c r="NK47" s="63"/>
      <c r="NL47" s="63"/>
      <c r="NM47" s="63"/>
      <c r="NN47" s="63"/>
      <c r="NO47" s="63"/>
      <c r="NP47" s="63"/>
      <c r="NQ47" s="63"/>
      <c r="NR47" s="63"/>
      <c r="NS47" s="63"/>
      <c r="NT47" s="63"/>
      <c r="NU47" s="63"/>
      <c r="NV47" s="63"/>
      <c r="NW47" s="63"/>
      <c r="NX47" s="63"/>
      <c r="NY47" s="63"/>
      <c r="NZ47" s="63"/>
      <c r="OA47" s="63"/>
      <c r="OB47" s="63"/>
      <c r="OC47" s="63"/>
      <c r="OD47" s="63"/>
      <c r="OE47" s="63"/>
      <c r="OF47" s="63"/>
      <c r="OG47" s="63"/>
      <c r="OH47" s="63"/>
      <c r="OI47" s="63"/>
      <c r="OJ47" s="63"/>
      <c r="OK47" s="63"/>
      <c r="OL47" s="63"/>
      <c r="OM47" s="63"/>
      <c r="ON47" s="35"/>
      <c r="OO47" s="35"/>
      <c r="OP47" s="35"/>
      <c r="OQ47" s="35"/>
      <c r="OR47" s="35"/>
      <c r="OS47" s="35"/>
      <c r="OT47" s="35"/>
      <c r="OU47" s="35"/>
      <c r="OV47" s="35"/>
      <c r="OW47" s="35"/>
      <c r="OX47" s="35"/>
      <c r="OY47" s="35"/>
      <c r="OZ47" s="35"/>
      <c r="PA47" s="35"/>
      <c r="PB47" s="35"/>
      <c r="PC47" s="35"/>
      <c r="PD47" s="35"/>
      <c r="PE47" s="63"/>
      <c r="PF47" s="63"/>
      <c r="PG47" s="63"/>
      <c r="PH47" s="63"/>
      <c r="PI47" s="63"/>
      <c r="PJ47" s="63"/>
      <c r="PK47" s="63"/>
      <c r="PL47" s="63"/>
      <c r="PM47" s="63"/>
      <c r="PN47" s="63"/>
      <c r="PO47" s="63"/>
      <c r="PP47" s="63"/>
      <c r="PQ47" s="63"/>
      <c r="PR47" s="63"/>
      <c r="PS47" s="63"/>
      <c r="PT47" s="63"/>
      <c r="PU47" s="63"/>
      <c r="PV47" s="63"/>
      <c r="PW47" s="63"/>
      <c r="PX47" s="63"/>
      <c r="PY47" s="63"/>
      <c r="PZ47" s="63"/>
      <c r="QA47" s="63"/>
      <c r="QB47" s="63"/>
      <c r="QC47" s="40" t="s">
        <v>1502</v>
      </c>
      <c r="QD47" s="63"/>
      <c r="QE47" s="40" t="s">
        <v>1502</v>
      </c>
      <c r="QF47" s="40" t="s">
        <v>1502</v>
      </c>
      <c r="QG47" s="63"/>
      <c r="QH47" s="5"/>
      <c r="QI47" s="63"/>
      <c r="QJ47" s="63"/>
      <c r="QK47" s="63"/>
      <c r="QL47" s="63"/>
      <c r="QM47" s="35"/>
      <c r="QN47" s="35"/>
      <c r="QO47" s="35"/>
      <c r="QP47" s="35"/>
      <c r="QQ47" s="35"/>
      <c r="QR47" s="35"/>
      <c r="QS47" s="35"/>
      <c r="QT47" s="35"/>
      <c r="QU47" s="35"/>
      <c r="QV47" s="35"/>
      <c r="QW47" s="35"/>
      <c r="QX47" s="35"/>
      <c r="QY47" s="35"/>
      <c r="QZ47" s="63"/>
      <c r="RA47" s="63"/>
      <c r="RB47" s="63"/>
      <c r="RC47" s="63"/>
      <c r="RD47" s="63"/>
      <c r="RE47" s="63"/>
      <c r="RF47" s="63"/>
      <c r="RG47" s="63"/>
      <c r="RH47" s="63"/>
      <c r="RI47" s="63"/>
      <c r="RJ47" s="63"/>
      <c r="RK47" s="63"/>
      <c r="RL47" s="63"/>
      <c r="RM47" s="63"/>
      <c r="RN47" s="63"/>
      <c r="RO47" s="63"/>
      <c r="RP47" s="63"/>
      <c r="RQ47" s="63"/>
      <c r="RR47" s="63"/>
      <c r="RS47" s="63"/>
      <c r="RT47" s="63"/>
      <c r="RU47" s="63"/>
      <c r="RV47" s="63"/>
      <c r="RW47" s="63"/>
      <c r="RX47" s="63"/>
      <c r="RY47" s="40" t="s">
        <v>1502</v>
      </c>
      <c r="RZ47" s="40"/>
      <c r="SA47" s="40"/>
      <c r="SB47" s="40" t="s">
        <v>1502</v>
      </c>
      <c r="SC47" s="40"/>
      <c r="SD47" s="40" t="s">
        <v>1502</v>
      </c>
      <c r="SE47" s="40"/>
      <c r="SF47" s="40"/>
      <c r="SG47" s="40" t="s">
        <v>1502</v>
      </c>
      <c r="SH47" s="59" t="s">
        <v>1502</v>
      </c>
      <c r="SI47" s="36" t="s">
        <v>1502</v>
      </c>
      <c r="SJ47" s="46" t="s">
        <v>1502</v>
      </c>
      <c r="SK47" s="5"/>
      <c r="SL47" s="63"/>
      <c r="SM47" s="63"/>
      <c r="SN47" s="63"/>
      <c r="SO47" s="63"/>
      <c r="SP47" s="63"/>
      <c r="SQ47" s="63"/>
      <c r="SR47" s="63"/>
      <c r="SS47" s="63"/>
      <c r="ST47" s="63"/>
      <c r="SU47" s="63"/>
      <c r="SV47" s="63"/>
      <c r="SW47" s="63"/>
      <c r="SX47" s="63"/>
      <c r="SY47" s="63"/>
      <c r="SZ47" s="63"/>
      <c r="TA47" s="63"/>
      <c r="TB47" s="63"/>
      <c r="TC47" s="63"/>
      <c r="TD47" s="63"/>
      <c r="TE47" s="63"/>
      <c r="TF47" s="63"/>
      <c r="TG47" s="63"/>
      <c r="TH47" s="63"/>
      <c r="TI47" s="63"/>
      <c r="TJ47" s="63"/>
      <c r="TK47" s="63"/>
      <c r="TL47" s="63"/>
      <c r="TM47" s="63"/>
      <c r="TN47" s="63"/>
      <c r="TO47" s="63"/>
      <c r="TP47" s="63"/>
      <c r="TQ47" s="63"/>
      <c r="TR47" s="63"/>
      <c r="TS47" s="63"/>
      <c r="TT47" s="63"/>
      <c r="TU47" s="40" t="s">
        <v>1502</v>
      </c>
      <c r="TV47" s="40" t="s">
        <v>1502</v>
      </c>
      <c r="TW47" s="40" t="s">
        <v>1502</v>
      </c>
      <c r="TX47" s="40" t="s">
        <v>1502</v>
      </c>
      <c r="TY47" s="40"/>
      <c r="TZ47" s="40">
        <f t="shared" si="81"/>
        <v>0</v>
      </c>
      <c r="UA47" s="40"/>
      <c r="UB47" s="40" t="s">
        <v>1502</v>
      </c>
      <c r="UC47" s="40" t="s">
        <v>1502</v>
      </c>
      <c r="UD47" s="59"/>
      <c r="UE47" s="40" t="s">
        <v>1502</v>
      </c>
      <c r="UF47" s="40" t="s">
        <v>1502</v>
      </c>
      <c r="UG47" s="46" t="s">
        <v>1502</v>
      </c>
      <c r="UH47" s="5"/>
      <c r="UI47" s="63"/>
      <c r="UJ47" s="63"/>
      <c r="UK47" s="63"/>
      <c r="UL47" s="63"/>
      <c r="UM47" s="63"/>
      <c r="UN47" s="63"/>
      <c r="UO47" s="63"/>
      <c r="UP47" s="63"/>
      <c r="UQ47" s="63"/>
      <c r="UR47" s="63"/>
      <c r="US47" s="63"/>
      <c r="UT47" s="63"/>
      <c r="UU47" s="63"/>
      <c r="UV47" s="63"/>
      <c r="UW47" s="63"/>
      <c r="UX47" s="63"/>
      <c r="UY47" s="63"/>
      <c r="UZ47" s="63"/>
      <c r="VA47" s="63"/>
      <c r="VB47" s="63"/>
      <c r="VC47" s="63"/>
      <c r="VD47" s="63"/>
      <c r="VE47" s="63"/>
      <c r="VF47" s="63"/>
      <c r="VG47" s="63"/>
      <c r="VH47" s="63"/>
      <c r="VI47" s="63"/>
      <c r="VJ47" s="63"/>
      <c r="VK47" s="63"/>
      <c r="VL47" s="63"/>
      <c r="VM47" s="63"/>
      <c r="VN47" s="63"/>
      <c r="VO47" s="63"/>
      <c r="VP47" s="63"/>
      <c r="VQ47" s="63"/>
      <c r="VR47" s="63"/>
      <c r="VS47" s="63"/>
      <c r="VT47" s="63"/>
      <c r="VU47" s="63"/>
      <c r="VV47" s="63"/>
      <c r="VW47" s="63"/>
      <c r="VX47" s="63"/>
      <c r="VY47" s="63"/>
      <c r="VZ47" s="63"/>
      <c r="WA47" s="63"/>
      <c r="WB47" s="63"/>
      <c r="WC47" s="63"/>
      <c r="WD47" s="63"/>
      <c r="WE47" s="63"/>
      <c r="WF47" s="63"/>
      <c r="WG47" s="63"/>
      <c r="WH47" s="63"/>
      <c r="WI47" s="63"/>
      <c r="WJ47" s="63"/>
      <c r="WK47" s="63"/>
      <c r="WL47" s="63"/>
      <c r="WM47" s="63"/>
      <c r="WN47" s="63"/>
      <c r="WO47" s="63"/>
      <c r="WP47" s="63"/>
      <c r="WQ47" s="54">
        <v>2.004</v>
      </c>
      <c r="WR47" s="9"/>
      <c r="WS47" s="9">
        <v>2.14</v>
      </c>
      <c r="WT47" s="9"/>
      <c r="WU47" s="9">
        <v>2.06</v>
      </c>
      <c r="WV47" s="1518">
        <f t="shared" si="95"/>
        <v>2.004</v>
      </c>
      <c r="WW47" s="40">
        <v>2.09</v>
      </c>
      <c r="WX47" s="1518">
        <f t="shared" si="165"/>
        <v>2.004</v>
      </c>
      <c r="WY47" s="9"/>
      <c r="WZ47" s="9">
        <v>2.0699999999999998</v>
      </c>
      <c r="XA47" s="40">
        <v>2.0299999999999998</v>
      </c>
      <c r="XB47" s="59">
        <f t="shared" si="96"/>
        <v>2.004</v>
      </c>
      <c r="XC47" s="40"/>
      <c r="XD47" s="40">
        <v>2.06</v>
      </c>
      <c r="XE47" s="59">
        <f t="shared" si="176"/>
        <v>2.004</v>
      </c>
      <c r="XF47" s="59"/>
      <c r="XG47" s="59">
        <v>2.04</v>
      </c>
      <c r="XH47" s="40">
        <v>2.06</v>
      </c>
      <c r="XI47" s="40">
        <f t="shared" si="97"/>
        <v>2.004</v>
      </c>
      <c r="XJ47" s="59"/>
      <c r="XK47" s="59"/>
      <c r="XL47" s="5">
        <f t="shared" si="98"/>
        <v>-1</v>
      </c>
      <c r="XM47" s="5">
        <f t="shared" si="99"/>
        <v>-1</v>
      </c>
      <c r="XN47" s="63"/>
      <c r="XO47" s="63"/>
      <c r="XP47" s="63"/>
      <c r="XQ47" s="63"/>
      <c r="XR47" s="63"/>
      <c r="XS47" s="63"/>
      <c r="XT47" s="63"/>
      <c r="XU47" s="63"/>
      <c r="XV47" s="63"/>
      <c r="XW47" s="40" t="s">
        <v>1502</v>
      </c>
      <c r="XX47" s="69" t="s">
        <v>1502</v>
      </c>
      <c r="XY47" s="69" t="s">
        <v>1502</v>
      </c>
      <c r="XZ47" s="9"/>
      <c r="YA47" s="46" t="s">
        <v>1502</v>
      </c>
      <c r="YB47" s="9"/>
      <c r="YC47" s="40" t="s">
        <v>1502</v>
      </c>
      <c r="YD47" s="40" t="s">
        <v>1502</v>
      </c>
      <c r="YE47" s="59"/>
      <c r="YF47" s="40" t="s">
        <v>1502</v>
      </c>
      <c r="YG47" s="40" t="s">
        <v>1502</v>
      </c>
      <c r="YH47" s="40" t="s">
        <v>1502</v>
      </c>
      <c r="YI47" s="40" t="s">
        <v>1502</v>
      </c>
      <c r="YJ47" s="40" t="s">
        <v>1502</v>
      </c>
      <c r="YK47" s="40" t="s">
        <v>1502</v>
      </c>
      <c r="YL47" s="5"/>
      <c r="YM47" s="9"/>
      <c r="YN47" s="9"/>
      <c r="YO47" s="9"/>
      <c r="YP47" s="9"/>
      <c r="YQ47" s="9"/>
      <c r="YR47" s="9"/>
      <c r="YS47" s="9"/>
      <c r="YT47" s="9"/>
      <c r="YU47" s="9" t="s">
        <v>1502</v>
      </c>
      <c r="YV47" s="9"/>
      <c r="YW47" s="9"/>
      <c r="YX47" s="40" t="s">
        <v>1502</v>
      </c>
      <c r="YY47" s="69" t="s">
        <v>1502</v>
      </c>
      <c r="YZ47" s="69" t="s">
        <v>1502</v>
      </c>
      <c r="ZA47" s="40" t="s">
        <v>1502</v>
      </c>
      <c r="ZB47" s="40" t="s">
        <v>1502</v>
      </c>
      <c r="ZC47" s="59" t="s">
        <v>1502</v>
      </c>
      <c r="ZD47" s="40" t="s">
        <v>1502</v>
      </c>
      <c r="ZE47" s="40" t="s">
        <v>1502</v>
      </c>
      <c r="ZF47" s="40" t="s">
        <v>1502</v>
      </c>
      <c r="ZG47" s="40" t="s">
        <v>1502</v>
      </c>
      <c r="ZH47" s="40" t="s">
        <v>1502</v>
      </c>
      <c r="ZI47" s="40" t="s">
        <v>1502</v>
      </c>
      <c r="ZJ47" s="5"/>
      <c r="ZK47" s="13"/>
      <c r="ZL47" s="9"/>
      <c r="ZM47" s="9"/>
      <c r="ZN47" s="9"/>
      <c r="ZO47" s="9"/>
      <c r="ZP47" s="9"/>
      <c r="ZQ47" s="9"/>
      <c r="ZR47" s="9"/>
      <c r="ZS47" s="1518">
        <v>2.004</v>
      </c>
      <c r="ZT47" s="9">
        <v>2.12</v>
      </c>
      <c r="ZU47" s="1518">
        <f t="shared" si="115"/>
        <v>2.004</v>
      </c>
      <c r="ZV47" s="48">
        <v>2.15</v>
      </c>
      <c r="ZW47" s="76">
        <f t="shared" si="116"/>
        <v>2.004</v>
      </c>
      <c r="ZX47" s="28">
        <v>2.13</v>
      </c>
      <c r="ZY47" s="59">
        <f t="shared" si="117"/>
        <v>2.004</v>
      </c>
      <c r="ZZ47" s="40">
        <v>2.04</v>
      </c>
      <c r="AAA47" s="40">
        <f t="shared" si="173"/>
        <v>2.004</v>
      </c>
      <c r="AAB47" s="59">
        <v>2.04</v>
      </c>
      <c r="AAC47" s="40">
        <v>2.04</v>
      </c>
      <c r="AAD47" s="40">
        <f t="shared" si="118"/>
        <v>2.004</v>
      </c>
      <c r="AAE47" s="40"/>
      <c r="AAF47" s="5">
        <f t="shared" si="119"/>
        <v>-1</v>
      </c>
      <c r="AAG47" s="9"/>
      <c r="AAH47" s="9"/>
      <c r="AAI47" s="9"/>
      <c r="AAJ47" s="9"/>
      <c r="AAK47" s="9"/>
      <c r="AAL47" s="9"/>
      <c r="AAM47" s="9" t="s">
        <v>1502</v>
      </c>
      <c r="AAN47" s="9" t="s">
        <v>1502</v>
      </c>
      <c r="AAO47" s="9" t="s">
        <v>1502</v>
      </c>
      <c r="AAP47" s="81"/>
      <c r="AAQ47" s="9"/>
      <c r="AAR47" s="37"/>
      <c r="AAS47" s="13">
        <f t="shared" si="123"/>
        <v>0</v>
      </c>
      <c r="AAT47" s="40"/>
      <c r="AAU47" s="9"/>
      <c r="AAV47" s="40" t="s">
        <v>1502</v>
      </c>
      <c r="AAW47" s="59"/>
      <c r="AAX47" s="40" t="s">
        <v>1502</v>
      </c>
      <c r="AAY47" s="40" t="s">
        <v>1502</v>
      </c>
      <c r="AAZ47" s="59" t="s">
        <v>1502</v>
      </c>
      <c r="ABA47" s="59" t="s">
        <v>1502</v>
      </c>
      <c r="ABB47" s="40" t="s">
        <v>1502</v>
      </c>
      <c r="ABC47" s="40" t="s">
        <v>1502</v>
      </c>
      <c r="ABD47" s="40"/>
      <c r="ABE47" s="677"/>
      <c r="ABF47" s="59">
        <v>1.56</v>
      </c>
      <c r="ABG47" s="59">
        <f t="shared" si="167"/>
        <v>1.56</v>
      </c>
      <c r="ABH47" s="59">
        <v>1.54</v>
      </c>
      <c r="ABI47" s="59">
        <v>1.56</v>
      </c>
      <c r="ABJ47" s="40">
        <f t="shared" si="127"/>
        <v>1.56</v>
      </c>
      <c r="ABK47" s="40"/>
      <c r="ABL47" s="677">
        <f t="shared" si="128"/>
        <v>-1</v>
      </c>
      <c r="ABM47" s="59">
        <v>1.74</v>
      </c>
      <c r="ABN47" s="59">
        <f t="shared" si="168"/>
        <v>1.74</v>
      </c>
      <c r="ABO47" s="40">
        <v>1.77</v>
      </c>
      <c r="ABP47" s="40">
        <v>1.7</v>
      </c>
      <c r="ABQ47" s="59">
        <v>1.74</v>
      </c>
      <c r="ABR47" s="40">
        <f t="shared" si="129"/>
        <v>1.74</v>
      </c>
      <c r="ABS47" s="40"/>
      <c r="ABT47" s="5">
        <f t="shared" si="130"/>
        <v>-1</v>
      </c>
      <c r="ABU47" s="46">
        <v>1.62</v>
      </c>
      <c r="ABV47" s="59">
        <f t="shared" si="131"/>
        <v>1.62</v>
      </c>
      <c r="ABW47" s="40">
        <v>1.64</v>
      </c>
      <c r="ABX47" s="46">
        <v>1.62</v>
      </c>
      <c r="ABY47" s="69">
        <f t="shared" si="132"/>
        <v>1.62</v>
      </c>
      <c r="ABZ47" s="69" t="s">
        <v>1645</v>
      </c>
      <c r="ACA47" s="677"/>
      <c r="ACB47" s="9"/>
      <c r="ACC47" s="13"/>
      <c r="ACD47" s="63"/>
      <c r="ACE47" s="63"/>
      <c r="ACF47" s="63"/>
      <c r="ACG47" s="63"/>
      <c r="ACH47" s="63"/>
      <c r="ACI47" s="63"/>
      <c r="ACJ47" s="9"/>
      <c r="ACK47" s="63"/>
      <c r="ACL47" s="63"/>
      <c r="ACM47" s="63"/>
      <c r="ACN47" s="81"/>
      <c r="ACO47" s="81"/>
      <c r="ACP47" s="81"/>
      <c r="ACQ47" s="9" t="str">
        <f t="shared" si="177"/>
        <v>3. Missing baseline</v>
      </c>
      <c r="ACR47" s="13" t="str">
        <f t="shared" si="178"/>
        <v>4.Blocker/Not Executed</v>
      </c>
      <c r="ACS47" s="9" t="str">
        <f t="shared" si="179"/>
        <v>4.Blocker/Not Executed</v>
      </c>
      <c r="ACT47" s="9" t="str">
        <f t="shared" si="134"/>
        <v>4.Blocker/Not Executed</v>
      </c>
    </row>
    <row r="48" spans="2:774" ht="15" thickBot="1" x14ac:dyDescent="0.4">
      <c r="B48" s="36">
        <v>64</v>
      </c>
      <c r="C48" s="1000" t="s">
        <v>17</v>
      </c>
      <c r="D48" s="37"/>
      <c r="E48" s="8" t="s">
        <v>2287</v>
      </c>
      <c r="F48" s="8" t="s">
        <v>2288</v>
      </c>
      <c r="G48" s="44" t="s">
        <v>2289</v>
      </c>
      <c r="H48" s="1471" t="s">
        <v>2291</v>
      </c>
      <c r="QC48" s="36" t="s">
        <v>1502</v>
      </c>
      <c r="QE48" s="36" t="s">
        <v>1502</v>
      </c>
      <c r="QF48" s="36" t="s">
        <v>1502</v>
      </c>
      <c r="QH48" s="6"/>
      <c r="RY48" s="36" t="s">
        <v>1502</v>
      </c>
      <c r="RZ48" s="36"/>
      <c r="SA48" s="36"/>
      <c r="SB48" s="36" t="s">
        <v>1502</v>
      </c>
      <c r="SC48" s="36"/>
      <c r="SD48" s="36" t="s">
        <v>1502</v>
      </c>
      <c r="SE48" s="36"/>
      <c r="SF48" s="36"/>
      <c r="SG48" s="36" t="s">
        <v>1502</v>
      </c>
      <c r="SH48" s="59" t="s">
        <v>1502</v>
      </c>
      <c r="SI48" s="36" t="s">
        <v>1502</v>
      </c>
      <c r="SJ48" s="37" t="s">
        <v>1502</v>
      </c>
      <c r="SK48" s="6"/>
      <c r="TU48" s="36" t="s">
        <v>1502</v>
      </c>
      <c r="TV48" s="36" t="s">
        <v>1502</v>
      </c>
      <c r="TW48" s="36" t="s">
        <v>1502</v>
      </c>
      <c r="TX48" s="36" t="s">
        <v>1502</v>
      </c>
      <c r="TY48" s="36"/>
      <c r="TZ48" s="36">
        <f t="shared" si="81"/>
        <v>0</v>
      </c>
      <c r="UA48" s="36"/>
      <c r="UB48" s="36" t="s">
        <v>1502</v>
      </c>
      <c r="UC48" s="36" t="s">
        <v>1502</v>
      </c>
      <c r="UD48" s="59"/>
      <c r="UE48" s="36" t="s">
        <v>1502</v>
      </c>
      <c r="UF48" s="36" t="s">
        <v>1502</v>
      </c>
      <c r="UG48" s="37" t="s">
        <v>1502</v>
      </c>
      <c r="UH48" s="6"/>
      <c r="WQ48" s="52">
        <v>21.3</v>
      </c>
      <c r="WR48" s="10"/>
      <c r="WS48" s="10">
        <v>21.9</v>
      </c>
      <c r="WT48" s="10"/>
      <c r="WU48" s="10">
        <v>21.44</v>
      </c>
      <c r="WV48" s="1519">
        <f t="shared" si="95"/>
        <v>21.3</v>
      </c>
      <c r="WW48" s="36">
        <v>21.56</v>
      </c>
      <c r="WX48" s="1519">
        <f t="shared" si="165"/>
        <v>21.3</v>
      </c>
      <c r="WY48" s="10"/>
      <c r="WZ48" s="10">
        <v>21.76</v>
      </c>
      <c r="XA48" s="36">
        <v>23</v>
      </c>
      <c r="XB48" s="59">
        <f t="shared" si="96"/>
        <v>21.3</v>
      </c>
      <c r="XC48" s="36"/>
      <c r="XD48" s="36">
        <v>22.66</v>
      </c>
      <c r="XE48" s="59">
        <f t="shared" si="176"/>
        <v>21.3</v>
      </c>
      <c r="XF48" s="59"/>
      <c r="XG48" s="59">
        <v>22.88</v>
      </c>
      <c r="XH48" s="36">
        <v>22.66</v>
      </c>
      <c r="XI48" s="36">
        <f t="shared" si="97"/>
        <v>21.3</v>
      </c>
      <c r="XJ48" s="59"/>
      <c r="XK48" s="59"/>
      <c r="XL48" s="6">
        <f t="shared" si="98"/>
        <v>-1</v>
      </c>
      <c r="XM48" s="6">
        <f t="shared" si="99"/>
        <v>-1</v>
      </c>
      <c r="XW48" s="36" t="s">
        <v>1502</v>
      </c>
      <c r="XX48" s="59" t="s">
        <v>1502</v>
      </c>
      <c r="XY48" s="59" t="s">
        <v>1502</v>
      </c>
      <c r="XZ48" s="10"/>
      <c r="YA48" s="37" t="s">
        <v>1502</v>
      </c>
      <c r="YB48" s="10"/>
      <c r="YC48" s="36" t="s">
        <v>1502</v>
      </c>
      <c r="YD48" s="36" t="s">
        <v>1502</v>
      </c>
      <c r="YE48" s="59"/>
      <c r="YF48" s="36" t="s">
        <v>1502</v>
      </c>
      <c r="YG48" s="36" t="s">
        <v>1502</v>
      </c>
      <c r="YH48" s="36" t="s">
        <v>1502</v>
      </c>
      <c r="YI48" s="36" t="s">
        <v>1502</v>
      </c>
      <c r="YJ48" s="36" t="s">
        <v>1502</v>
      </c>
      <c r="YK48" s="36" t="s">
        <v>1502</v>
      </c>
      <c r="YL48" s="6"/>
      <c r="YM48" s="10"/>
      <c r="YN48" s="10"/>
      <c r="YO48" s="10"/>
      <c r="YP48" s="10"/>
      <c r="YQ48" s="10"/>
      <c r="YR48" s="10"/>
      <c r="YS48" s="10"/>
      <c r="YT48" s="10"/>
      <c r="YU48" s="10" t="s">
        <v>1502</v>
      </c>
      <c r="YV48" s="10"/>
      <c r="YW48" s="10"/>
      <c r="YX48" s="36" t="s">
        <v>1502</v>
      </c>
      <c r="YY48" s="59" t="s">
        <v>1502</v>
      </c>
      <c r="YZ48" s="59" t="s">
        <v>1502</v>
      </c>
      <c r="ZA48" s="36" t="s">
        <v>1502</v>
      </c>
      <c r="ZB48" s="36" t="s">
        <v>1502</v>
      </c>
      <c r="ZC48" s="59" t="s">
        <v>1502</v>
      </c>
      <c r="ZD48" s="36" t="s">
        <v>1502</v>
      </c>
      <c r="ZE48" s="36" t="s">
        <v>1502</v>
      </c>
      <c r="ZF48" s="36" t="s">
        <v>1502</v>
      </c>
      <c r="ZG48" s="36" t="s">
        <v>1502</v>
      </c>
      <c r="ZH48" s="36" t="s">
        <v>1502</v>
      </c>
      <c r="ZI48" s="36" t="s">
        <v>1502</v>
      </c>
      <c r="ZJ48" s="6"/>
      <c r="ZK48" s="14"/>
      <c r="ZL48" s="10"/>
      <c r="ZM48" s="10"/>
      <c r="ZN48" s="10"/>
      <c r="ZO48" s="10"/>
      <c r="ZP48" s="10"/>
      <c r="ZQ48" s="10"/>
      <c r="ZR48" s="10"/>
      <c r="ZS48" s="1519">
        <v>20.56</v>
      </c>
      <c r="ZT48" s="10">
        <v>20.41</v>
      </c>
      <c r="ZU48" s="1519">
        <f t="shared" si="115"/>
        <v>20.41</v>
      </c>
      <c r="ZV48" s="47">
        <v>20.81</v>
      </c>
      <c r="ZW48" s="77">
        <f t="shared" si="116"/>
        <v>20.41</v>
      </c>
      <c r="ZX48" s="58">
        <v>22.2</v>
      </c>
      <c r="ZY48" s="59">
        <f t="shared" si="117"/>
        <v>20.41</v>
      </c>
      <c r="ZZ48" s="36">
        <v>21.85</v>
      </c>
      <c r="AAA48" s="36">
        <f t="shared" si="173"/>
        <v>20.41</v>
      </c>
      <c r="AAB48" s="59">
        <v>21.7</v>
      </c>
      <c r="AAC48" s="36">
        <v>21.85</v>
      </c>
      <c r="AAD48" s="36">
        <f t="shared" si="118"/>
        <v>20.41</v>
      </c>
      <c r="AAE48" s="36"/>
      <c r="AAF48" s="6">
        <f t="shared" si="119"/>
        <v>-1</v>
      </c>
      <c r="AAG48" s="10"/>
      <c r="AAH48" s="10"/>
      <c r="AAI48" s="10"/>
      <c r="AAJ48" s="10"/>
      <c r="AAK48" s="10"/>
      <c r="AAL48" s="10"/>
      <c r="AAM48" s="10" t="s">
        <v>1502</v>
      </c>
      <c r="AAN48" s="10" t="s">
        <v>1502</v>
      </c>
      <c r="AAO48" s="10" t="s">
        <v>1502</v>
      </c>
      <c r="AAP48" s="12"/>
      <c r="AAQ48" s="10"/>
      <c r="AAR48" s="37"/>
      <c r="AAS48" s="14">
        <f t="shared" si="123"/>
        <v>0</v>
      </c>
      <c r="AAT48" s="36"/>
      <c r="AAU48" s="10"/>
      <c r="AAV48" s="36" t="s">
        <v>1502</v>
      </c>
      <c r="AAW48" s="59"/>
      <c r="AAX48" s="36" t="s">
        <v>1502</v>
      </c>
      <c r="AAY48" s="36" t="s">
        <v>1502</v>
      </c>
      <c r="AAZ48" s="59" t="s">
        <v>1502</v>
      </c>
      <c r="ABA48" s="59" t="s">
        <v>1502</v>
      </c>
      <c r="ABB48" s="36" t="s">
        <v>1502</v>
      </c>
      <c r="ABC48" s="36" t="s">
        <v>1502</v>
      </c>
      <c r="ABD48" s="36"/>
      <c r="ABE48" s="678"/>
      <c r="ABF48" s="59">
        <v>15.32</v>
      </c>
      <c r="ABG48" s="59">
        <f t="shared" si="167"/>
        <v>15.32</v>
      </c>
      <c r="ABH48" s="59">
        <v>16.100000000000001</v>
      </c>
      <c r="ABI48" s="59">
        <v>15.32</v>
      </c>
      <c r="ABJ48" s="36">
        <f t="shared" si="127"/>
        <v>15.32</v>
      </c>
      <c r="ABK48" s="36"/>
      <c r="ABL48" s="678">
        <f t="shared" si="128"/>
        <v>-1</v>
      </c>
      <c r="ABM48" s="59">
        <v>14</v>
      </c>
      <c r="ABN48" s="59">
        <f t="shared" si="168"/>
        <v>14</v>
      </c>
      <c r="ABO48" s="36">
        <v>15.09</v>
      </c>
      <c r="ABP48" s="36">
        <v>15.1</v>
      </c>
      <c r="ABQ48" s="59">
        <v>14</v>
      </c>
      <c r="ABR48" s="36">
        <f t="shared" si="129"/>
        <v>14</v>
      </c>
      <c r="ABS48" s="36"/>
      <c r="ABT48" s="6">
        <f t="shared" si="130"/>
        <v>-1</v>
      </c>
      <c r="ABU48" s="37">
        <v>14.88</v>
      </c>
      <c r="ABV48" s="59">
        <f t="shared" si="131"/>
        <v>14.88</v>
      </c>
      <c r="ABW48" s="36">
        <v>14.94</v>
      </c>
      <c r="ABX48" s="37">
        <v>14.88</v>
      </c>
      <c r="ABY48" s="59">
        <f t="shared" si="132"/>
        <v>14.88</v>
      </c>
      <c r="ABZ48" s="59" t="s">
        <v>1645</v>
      </c>
      <c r="ACA48" s="678"/>
      <c r="ACB48" s="10"/>
      <c r="ACC48" s="14"/>
      <c r="ACJ48" s="10"/>
      <c r="ACN48" s="12"/>
      <c r="ACO48" s="12"/>
      <c r="ACP48" s="12"/>
      <c r="ACQ48" s="10" t="str">
        <f t="shared" si="177"/>
        <v>3. Missing baseline</v>
      </c>
      <c r="ACR48" s="14" t="str">
        <f t="shared" si="178"/>
        <v>4.Blocker/Not Executed</v>
      </c>
      <c r="ACS48" s="10" t="str">
        <f t="shared" si="179"/>
        <v>4.Blocker/Not Executed</v>
      </c>
      <c r="ACT48" s="10" t="str">
        <f t="shared" si="134"/>
        <v>4.Blocker/Not Executed</v>
      </c>
    </row>
    <row r="49" spans="2:774" ht="29.5" thickBot="1" x14ac:dyDescent="0.4">
      <c r="B49" s="36">
        <v>65</v>
      </c>
      <c r="C49" s="1000" t="s">
        <v>17</v>
      </c>
      <c r="D49" s="37"/>
      <c r="E49" s="8" t="s">
        <v>2287</v>
      </c>
      <c r="F49" s="8" t="s">
        <v>2292</v>
      </c>
      <c r="G49" s="695" t="s">
        <v>2289</v>
      </c>
      <c r="H49" s="1500" t="s">
        <v>2293</v>
      </c>
      <c r="QC49" s="36" t="s">
        <v>1502</v>
      </c>
      <c r="QE49" s="36" t="s">
        <v>1502</v>
      </c>
      <c r="QF49" s="36" t="s">
        <v>1502</v>
      </c>
      <c r="QH49" s="6"/>
      <c r="RY49" s="36" t="s">
        <v>1502</v>
      </c>
      <c r="RZ49" s="36"/>
      <c r="SA49" s="36"/>
      <c r="SB49" s="36" t="s">
        <v>1502</v>
      </c>
      <c r="SC49" s="36"/>
      <c r="SD49" s="36" t="s">
        <v>1502</v>
      </c>
      <c r="SE49" s="36"/>
      <c r="SF49" s="36"/>
      <c r="SG49" s="36" t="s">
        <v>1502</v>
      </c>
      <c r="SH49" s="59" t="s">
        <v>1502</v>
      </c>
      <c r="SI49" s="36" t="s">
        <v>1502</v>
      </c>
      <c r="SJ49" s="37" t="s">
        <v>1502</v>
      </c>
      <c r="SK49" s="6"/>
      <c r="TU49" s="36" t="s">
        <v>1502</v>
      </c>
      <c r="TV49" s="36" t="s">
        <v>1502</v>
      </c>
      <c r="TW49" s="36" t="s">
        <v>1502</v>
      </c>
      <c r="TX49" s="36" t="s">
        <v>1502</v>
      </c>
      <c r="TY49" s="36"/>
      <c r="TZ49" s="36">
        <f t="shared" si="81"/>
        <v>0</v>
      </c>
      <c r="UA49" s="36"/>
      <c r="UB49" s="36" t="s">
        <v>1502</v>
      </c>
      <c r="UC49" s="36" t="s">
        <v>1502</v>
      </c>
      <c r="UD49" s="59"/>
      <c r="UE49" s="36" t="s">
        <v>1502</v>
      </c>
      <c r="UF49" s="36" t="s">
        <v>1502</v>
      </c>
      <c r="UG49" s="37" t="s">
        <v>1502</v>
      </c>
      <c r="UH49" s="6"/>
      <c r="WQ49" s="52">
        <v>1.0974999999999999</v>
      </c>
      <c r="WR49" s="10"/>
      <c r="WS49" s="10">
        <v>1.1200000000000001</v>
      </c>
      <c r="WT49" s="10"/>
      <c r="WU49" s="10">
        <v>1.1299999999999999</v>
      </c>
      <c r="WV49" s="1519">
        <f t="shared" si="95"/>
        <v>1.0974999999999999</v>
      </c>
      <c r="WW49" s="36">
        <v>1.1100000000000001</v>
      </c>
      <c r="WX49" s="1519">
        <f t="shared" si="165"/>
        <v>1.0974999999999999</v>
      </c>
      <c r="WY49" s="10"/>
      <c r="WZ49" s="10">
        <v>1.1299999999999999</v>
      </c>
      <c r="XA49" s="36">
        <v>1.1399999999999999</v>
      </c>
      <c r="XB49" s="59">
        <f t="shared" si="96"/>
        <v>1.0974999999999999</v>
      </c>
      <c r="XC49" s="36"/>
      <c r="XD49" s="55">
        <v>1.1499999999999999</v>
      </c>
      <c r="XE49" s="59">
        <f t="shared" si="176"/>
        <v>1.0974999999999999</v>
      </c>
      <c r="XF49" s="59"/>
      <c r="XG49" s="59">
        <v>1.1499999999999999</v>
      </c>
      <c r="XH49" s="55">
        <v>1.1499999999999999</v>
      </c>
      <c r="XI49" s="55">
        <f t="shared" si="97"/>
        <v>1.0974999999999999</v>
      </c>
      <c r="XJ49" s="59"/>
      <c r="XK49" s="59"/>
      <c r="XL49" s="6">
        <f t="shared" si="98"/>
        <v>-1</v>
      </c>
      <c r="XM49" s="6">
        <f t="shared" si="99"/>
        <v>-1</v>
      </c>
      <c r="XW49" s="36" t="s">
        <v>1502</v>
      </c>
      <c r="XX49" s="59" t="s">
        <v>1502</v>
      </c>
      <c r="XY49" s="59" t="s">
        <v>1502</v>
      </c>
      <c r="XZ49" s="10"/>
      <c r="YA49" s="37" t="s">
        <v>1502</v>
      </c>
      <c r="YB49" s="10"/>
      <c r="YC49" s="36" t="s">
        <v>1502</v>
      </c>
      <c r="YD49" s="36" t="s">
        <v>1502</v>
      </c>
      <c r="YE49" s="59"/>
      <c r="YF49" s="36" t="s">
        <v>1502</v>
      </c>
      <c r="YG49" s="36" t="s">
        <v>1502</v>
      </c>
      <c r="YH49" s="36" t="s">
        <v>1502</v>
      </c>
      <c r="YI49" s="36" t="s">
        <v>1502</v>
      </c>
      <c r="YJ49" s="36" t="s">
        <v>1502</v>
      </c>
      <c r="YK49" s="36" t="s">
        <v>1502</v>
      </c>
      <c r="YL49" s="6"/>
      <c r="YM49" s="10"/>
      <c r="YN49" s="10"/>
      <c r="YO49" s="10"/>
      <c r="YP49" s="10"/>
      <c r="YQ49" s="10"/>
      <c r="YR49" s="10"/>
      <c r="YS49" s="10"/>
      <c r="YT49" s="10"/>
      <c r="YU49" s="10" t="s">
        <v>1502</v>
      </c>
      <c r="YV49" s="10"/>
      <c r="YW49" s="10"/>
      <c r="YX49" s="36" t="s">
        <v>1502</v>
      </c>
      <c r="YY49" s="59" t="s">
        <v>1502</v>
      </c>
      <c r="YZ49" s="59" t="s">
        <v>1502</v>
      </c>
      <c r="ZA49" s="36" t="s">
        <v>1502</v>
      </c>
      <c r="ZB49" s="36" t="s">
        <v>1502</v>
      </c>
      <c r="ZC49" s="59" t="s">
        <v>1502</v>
      </c>
      <c r="ZD49" s="36" t="s">
        <v>1502</v>
      </c>
      <c r="ZE49" s="36" t="s">
        <v>1502</v>
      </c>
      <c r="ZF49" s="36" t="s">
        <v>1502</v>
      </c>
      <c r="ZG49" s="36" t="s">
        <v>1502</v>
      </c>
      <c r="ZH49" s="36" t="s">
        <v>1502</v>
      </c>
      <c r="ZI49" s="36" t="s">
        <v>1502</v>
      </c>
      <c r="ZJ49" s="6"/>
      <c r="ZK49" s="14"/>
      <c r="ZL49" s="10"/>
      <c r="ZM49" s="10"/>
      <c r="ZN49" s="10"/>
      <c r="ZO49" s="10"/>
      <c r="ZP49" s="10"/>
      <c r="ZQ49" s="10"/>
      <c r="ZR49" s="10"/>
      <c r="ZS49" s="1519">
        <v>1.0974999999999999</v>
      </c>
      <c r="ZT49" s="10">
        <v>1.1399999999999999</v>
      </c>
      <c r="ZU49" s="1519">
        <f t="shared" si="115"/>
        <v>1.0974999999999999</v>
      </c>
      <c r="ZV49" s="47">
        <v>1.1299999999999999</v>
      </c>
      <c r="ZW49" s="77">
        <f t="shared" si="116"/>
        <v>1.0974999999999999</v>
      </c>
      <c r="ZX49" s="58">
        <v>1.1200000000000001</v>
      </c>
      <c r="ZY49" s="59">
        <f t="shared" si="117"/>
        <v>1.0974999999999999</v>
      </c>
      <c r="ZZ49" s="36">
        <v>1.1200000000000001</v>
      </c>
      <c r="AAA49" s="36">
        <f t="shared" si="173"/>
        <v>1.0974999999999999</v>
      </c>
      <c r="AAB49" s="59">
        <v>1.1499999999999999</v>
      </c>
      <c r="AAC49" s="36">
        <v>1.1200000000000001</v>
      </c>
      <c r="AAD49" s="36">
        <f t="shared" si="118"/>
        <v>1.0974999999999999</v>
      </c>
      <c r="AAE49" s="36"/>
      <c r="AAF49" s="6">
        <f t="shared" si="119"/>
        <v>-1</v>
      </c>
      <c r="AAG49" s="10"/>
      <c r="AAH49" s="10"/>
      <c r="AAI49" s="10"/>
      <c r="AAJ49" s="10"/>
      <c r="AAK49" s="10"/>
      <c r="AAL49" s="10"/>
      <c r="AAM49" s="10" t="s">
        <v>1502</v>
      </c>
      <c r="AAN49" s="10" t="s">
        <v>1502</v>
      </c>
      <c r="AAO49" s="10" t="s">
        <v>1502</v>
      </c>
      <c r="AAP49" s="12"/>
      <c r="AAQ49" s="10"/>
      <c r="AAR49" s="38"/>
      <c r="AAS49" s="14">
        <f t="shared" si="123"/>
        <v>0</v>
      </c>
      <c r="AAT49" s="36"/>
      <c r="AAU49" s="10"/>
      <c r="AAV49" s="36" t="s">
        <v>1502</v>
      </c>
      <c r="AAW49" s="59"/>
      <c r="AAX49" s="36" t="s">
        <v>1502</v>
      </c>
      <c r="AAY49" s="36" t="s">
        <v>1502</v>
      </c>
      <c r="AAZ49" s="59" t="s">
        <v>1502</v>
      </c>
      <c r="ABA49" s="59" t="s">
        <v>1502</v>
      </c>
      <c r="ABB49" s="36" t="s">
        <v>1502</v>
      </c>
      <c r="ABC49" s="36" t="s">
        <v>1502</v>
      </c>
      <c r="ABD49" s="36"/>
      <c r="ABE49" s="678"/>
      <c r="ABF49" s="59">
        <v>0.95</v>
      </c>
      <c r="ABG49" s="59">
        <f t="shared" si="167"/>
        <v>0.95</v>
      </c>
      <c r="ABH49" s="59">
        <v>0.94</v>
      </c>
      <c r="ABI49" s="59">
        <v>0.95</v>
      </c>
      <c r="ABJ49" s="36">
        <f t="shared" si="127"/>
        <v>0.95</v>
      </c>
      <c r="ABK49" s="36"/>
      <c r="ABL49" s="678">
        <f t="shared" si="128"/>
        <v>-1</v>
      </c>
      <c r="ABM49" s="59">
        <v>0.93</v>
      </c>
      <c r="ABN49" s="59">
        <f t="shared" si="168"/>
        <v>0.93</v>
      </c>
      <c r="ABO49" s="36">
        <v>0.94</v>
      </c>
      <c r="ABP49" s="36" t="s">
        <v>1645</v>
      </c>
      <c r="ABQ49" s="59">
        <v>0.93</v>
      </c>
      <c r="ABR49" s="36">
        <f t="shared" si="129"/>
        <v>0.93</v>
      </c>
      <c r="ABS49" s="36"/>
      <c r="ABT49" s="6">
        <f t="shared" si="130"/>
        <v>-1</v>
      </c>
      <c r="ABU49" s="37">
        <v>0.97</v>
      </c>
      <c r="ABV49" s="59">
        <f t="shared" si="131"/>
        <v>0.97</v>
      </c>
      <c r="ABW49" s="36">
        <v>0.99</v>
      </c>
      <c r="ABX49" s="37">
        <v>0.97</v>
      </c>
      <c r="ABY49" s="59">
        <f t="shared" si="132"/>
        <v>0.97</v>
      </c>
      <c r="ABZ49" s="59">
        <v>0.99</v>
      </c>
      <c r="ACA49" s="678">
        <f t="shared" si="133"/>
        <v>2.0618556701030948E-2</v>
      </c>
      <c r="ACB49" s="10"/>
      <c r="ACC49" s="14"/>
      <c r="ACJ49" s="10"/>
      <c r="ACN49" s="12"/>
      <c r="ACO49" s="12"/>
      <c r="ACP49" s="12"/>
      <c r="ACQ49" s="10" t="str">
        <f t="shared" si="177"/>
        <v>3. Missing baseline</v>
      </c>
      <c r="ACR49" s="14" t="str">
        <f t="shared" si="178"/>
        <v>4.Blocker/Not Executed</v>
      </c>
      <c r="ACS49" s="10" t="str">
        <f t="shared" si="179"/>
        <v>4.Blocker/Not Executed</v>
      </c>
      <c r="ACT49" s="10" t="str">
        <f t="shared" si="134"/>
        <v>4.Blocker/Not Executed</v>
      </c>
    </row>
    <row r="50" spans="2:774" x14ac:dyDescent="0.35">
      <c r="B50" s="69">
        <v>66</v>
      </c>
      <c r="C50" s="997" t="s">
        <v>17</v>
      </c>
      <c r="D50" s="35"/>
      <c r="E50" s="40"/>
      <c r="F50" s="345" t="s">
        <v>2294</v>
      </c>
      <c r="G50" s="345" t="s">
        <v>2289</v>
      </c>
      <c r="H50" s="1542" t="s">
        <v>2230</v>
      </c>
      <c r="I50" s="35"/>
      <c r="J50" s="35"/>
      <c r="K50" s="35"/>
      <c r="L50" s="35"/>
      <c r="M50" s="35"/>
      <c r="N50" s="35"/>
      <c r="O50" s="35"/>
      <c r="P50" s="35"/>
      <c r="Q50" s="35"/>
      <c r="R50" s="35"/>
      <c r="S50" s="35"/>
      <c r="T50" s="35"/>
      <c r="U50" s="35"/>
      <c r="V50" s="35"/>
      <c r="W50" s="35"/>
      <c r="X50" s="35"/>
      <c r="Y50" s="35"/>
      <c r="Z50" s="35"/>
      <c r="AA50" s="35"/>
      <c r="AB50" s="35"/>
      <c r="AC50" s="35"/>
      <c r="AD50" s="35"/>
      <c r="AE50" s="35"/>
      <c r="AF50" s="35"/>
      <c r="AG50" s="35"/>
      <c r="AH50" s="35"/>
      <c r="AI50" s="35"/>
      <c r="AJ50" s="35"/>
      <c r="AK50" s="35"/>
      <c r="AL50" s="35"/>
      <c r="AM50" s="35"/>
      <c r="AN50" s="35"/>
      <c r="AO50" s="35"/>
      <c r="AP50" s="35"/>
      <c r="AQ50" s="35"/>
      <c r="AR50" s="35"/>
      <c r="AS50" s="35"/>
      <c r="AT50" s="35"/>
      <c r="AU50" s="35"/>
      <c r="AV50" s="35"/>
      <c r="AW50" s="35"/>
      <c r="AX50" s="35"/>
      <c r="AY50" s="35"/>
      <c r="AZ50" s="35"/>
      <c r="BA50" s="35"/>
      <c r="BB50" s="35"/>
      <c r="BC50" s="35"/>
      <c r="BD50" s="35"/>
      <c r="BE50" s="35"/>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3"/>
      <c r="CG50" s="63"/>
      <c r="CH50" s="63"/>
      <c r="CI50" s="63"/>
      <c r="CJ50" s="63"/>
      <c r="CK50" s="63"/>
      <c r="CL50" s="63"/>
      <c r="CM50" s="63"/>
      <c r="CN50" s="63"/>
      <c r="CO50" s="63"/>
      <c r="CP50" s="63"/>
      <c r="CQ50" s="63"/>
      <c r="CR50" s="63"/>
      <c r="CS50" s="63"/>
      <c r="CT50" s="63"/>
      <c r="CU50" s="63"/>
      <c r="CV50" s="63"/>
      <c r="CW50" s="63"/>
      <c r="CX50" s="63"/>
      <c r="CY50" s="63"/>
      <c r="CZ50" s="63"/>
      <c r="DA50" s="63"/>
      <c r="DB50" s="63"/>
      <c r="DC50" s="63"/>
      <c r="DD50" s="63"/>
      <c r="DE50" s="63"/>
      <c r="DF50" s="63"/>
      <c r="DG50" s="63"/>
      <c r="DH50" s="63"/>
      <c r="DI50" s="63"/>
      <c r="DJ50" s="63"/>
      <c r="DK50" s="63"/>
      <c r="DL50" s="63"/>
      <c r="DM50" s="35"/>
      <c r="DN50" s="35"/>
      <c r="DO50" s="35"/>
      <c r="DP50" s="35"/>
      <c r="DQ50" s="35"/>
      <c r="DR50" s="35"/>
      <c r="DS50" s="35"/>
      <c r="DT50" s="35"/>
      <c r="DU50" s="35"/>
      <c r="DV50" s="35"/>
      <c r="DW50" s="35"/>
      <c r="DX50" s="35"/>
      <c r="DY50" s="35"/>
      <c r="DZ50" s="35"/>
      <c r="EA50" s="35"/>
      <c r="EB50" s="63"/>
      <c r="EC50" s="63"/>
      <c r="ED50" s="63"/>
      <c r="EE50" s="63"/>
      <c r="EF50" s="63"/>
      <c r="EG50" s="63"/>
      <c r="EH50" s="63"/>
      <c r="EI50" s="63"/>
      <c r="EJ50" s="63"/>
      <c r="EK50" s="63"/>
      <c r="EL50" s="63"/>
      <c r="EM50" s="63"/>
      <c r="EN50" s="63"/>
      <c r="EO50" s="63"/>
      <c r="EP50" s="63"/>
      <c r="EQ50" s="63"/>
      <c r="ER50" s="63"/>
      <c r="ES50" s="63"/>
      <c r="ET50" s="63"/>
      <c r="EU50" s="63"/>
      <c r="EV50" s="63"/>
      <c r="EW50" s="63"/>
      <c r="EX50" s="63"/>
      <c r="EY50" s="63"/>
      <c r="EZ50" s="63"/>
      <c r="FA50" s="63"/>
      <c r="FB50" s="63"/>
      <c r="FC50" s="63"/>
      <c r="FD50" s="63"/>
      <c r="FE50" s="63"/>
      <c r="FF50" s="63"/>
      <c r="FG50" s="63"/>
      <c r="FH50" s="63"/>
      <c r="FI50" s="35"/>
      <c r="FJ50" s="35"/>
      <c r="FK50" s="35"/>
      <c r="FL50" s="35"/>
      <c r="FM50" s="35"/>
      <c r="FN50" s="35"/>
      <c r="FO50" s="35"/>
      <c r="FP50" s="35"/>
      <c r="FQ50" s="35"/>
      <c r="FR50" s="35"/>
      <c r="FS50" s="35"/>
      <c r="FT50" s="35"/>
      <c r="FU50" s="35"/>
      <c r="FV50" s="63"/>
      <c r="FW50" s="63"/>
      <c r="FX50" s="63"/>
      <c r="FY50" s="63"/>
      <c r="FZ50" s="63"/>
      <c r="GA50" s="63"/>
      <c r="GB50" s="63"/>
      <c r="GC50" s="63"/>
      <c r="GD50" s="63"/>
      <c r="GE50" s="63"/>
      <c r="GF50" s="63"/>
      <c r="GG50" s="63"/>
      <c r="GH50" s="63"/>
      <c r="GI50" s="63"/>
      <c r="GJ50" s="63"/>
      <c r="GK50" s="63"/>
      <c r="GL50" s="63"/>
      <c r="GM50" s="63"/>
      <c r="GN50" s="63"/>
      <c r="GO50" s="63"/>
      <c r="GP50" s="63"/>
      <c r="GQ50" s="63"/>
      <c r="GR50" s="63"/>
      <c r="GS50" s="63"/>
      <c r="GT50" s="63"/>
      <c r="GU50" s="63"/>
      <c r="GV50" s="63"/>
      <c r="GW50" s="63"/>
      <c r="GX50" s="63"/>
      <c r="GY50" s="63"/>
      <c r="GZ50" s="63"/>
      <c r="HA50" s="63"/>
      <c r="HB50" s="35"/>
      <c r="HC50" s="35"/>
      <c r="HD50" s="35"/>
      <c r="HE50" s="35"/>
      <c r="HF50" s="35"/>
      <c r="HG50" s="35"/>
      <c r="HH50" s="35"/>
      <c r="HI50" s="35"/>
      <c r="HJ50" s="35"/>
      <c r="HK50" s="35"/>
      <c r="HL50" s="35"/>
      <c r="HM50" s="35"/>
      <c r="HN50" s="35"/>
      <c r="HO50" s="35"/>
      <c r="HP50" s="35"/>
      <c r="HQ50" s="35"/>
      <c r="HR50" s="63"/>
      <c r="HS50" s="63"/>
      <c r="HT50" s="63"/>
      <c r="HU50" s="63"/>
      <c r="HV50" s="63"/>
      <c r="HW50" s="63"/>
      <c r="HX50" s="63"/>
      <c r="HY50" s="63"/>
      <c r="HZ50" s="63"/>
      <c r="IA50" s="63"/>
      <c r="IB50" s="63"/>
      <c r="IC50" s="63"/>
      <c r="ID50" s="63"/>
      <c r="IE50" s="63"/>
      <c r="IF50" s="63"/>
      <c r="IG50" s="63"/>
      <c r="IH50" s="63"/>
      <c r="II50" s="63"/>
      <c r="IJ50" s="63"/>
      <c r="IK50" s="63"/>
      <c r="IL50" s="63"/>
      <c r="IM50" s="63"/>
      <c r="IN50" s="63"/>
      <c r="IO50" s="63"/>
      <c r="IP50" s="63"/>
      <c r="IQ50" s="63"/>
      <c r="IR50" s="63"/>
      <c r="IS50" s="63"/>
      <c r="IT50" s="63"/>
      <c r="IU50" s="63"/>
      <c r="IV50" s="63"/>
      <c r="IW50" s="63"/>
      <c r="IX50" s="63"/>
      <c r="IY50" s="63"/>
      <c r="IZ50" s="35"/>
      <c r="JA50" s="35"/>
      <c r="JB50" s="35"/>
      <c r="JC50" s="35"/>
      <c r="JD50" s="35"/>
      <c r="JE50" s="35"/>
      <c r="JF50" s="35"/>
      <c r="JG50" s="35"/>
      <c r="JH50" s="35"/>
      <c r="JI50" s="35"/>
      <c r="JJ50" s="35"/>
      <c r="JK50" s="35"/>
      <c r="JL50" s="35"/>
      <c r="JM50" s="35"/>
      <c r="JN50" s="35"/>
      <c r="JO50" s="35"/>
      <c r="JP50" s="63"/>
      <c r="JQ50" s="63"/>
      <c r="JR50" s="63"/>
      <c r="JS50" s="63"/>
      <c r="JT50" s="63"/>
      <c r="JU50" s="63"/>
      <c r="JV50" s="63"/>
      <c r="JW50" s="63"/>
      <c r="JX50" s="63"/>
      <c r="JY50" s="63"/>
      <c r="JZ50" s="63"/>
      <c r="KA50" s="63"/>
      <c r="KB50" s="63"/>
      <c r="KC50" s="63"/>
      <c r="KD50" s="63"/>
      <c r="KE50" s="63"/>
      <c r="KF50" s="63"/>
      <c r="KG50" s="63"/>
      <c r="KH50" s="63"/>
      <c r="KI50" s="63"/>
      <c r="KJ50" s="63"/>
      <c r="KK50" s="63"/>
      <c r="KL50" s="63"/>
      <c r="KM50" s="63"/>
      <c r="KN50" s="63"/>
      <c r="KO50" s="63"/>
      <c r="KP50" s="63"/>
      <c r="KQ50" s="63"/>
      <c r="KR50" s="63"/>
      <c r="KS50" s="63"/>
      <c r="KT50" s="63"/>
      <c r="KU50" s="63"/>
      <c r="KV50" s="63"/>
      <c r="KW50" s="63"/>
      <c r="KX50" s="63"/>
      <c r="KY50" s="63"/>
      <c r="KZ50" s="63"/>
      <c r="LA50" s="63"/>
      <c r="LB50" s="63"/>
      <c r="LC50" s="63"/>
      <c r="LD50" s="63"/>
      <c r="LE50" s="63"/>
      <c r="LF50" s="63"/>
      <c r="LG50" s="63"/>
      <c r="LH50" s="63"/>
      <c r="LI50" s="63"/>
      <c r="LJ50" s="63"/>
      <c r="LK50" s="63"/>
      <c r="LL50" s="63"/>
      <c r="LM50" s="63"/>
      <c r="LN50" s="63"/>
      <c r="LO50" s="63"/>
      <c r="LP50" s="63"/>
      <c r="LQ50" s="63"/>
      <c r="LR50" s="63"/>
      <c r="LS50" s="63"/>
      <c r="LT50" s="63"/>
      <c r="LU50" s="63"/>
      <c r="LV50" s="35"/>
      <c r="LW50" s="35"/>
      <c r="LX50" s="35"/>
      <c r="LY50" s="35"/>
      <c r="LZ50" s="35"/>
      <c r="MA50" s="35"/>
      <c r="MB50" s="35"/>
      <c r="MC50" s="35"/>
      <c r="MD50" s="35"/>
      <c r="ME50" s="35"/>
      <c r="MF50" s="35"/>
      <c r="MG50" s="35"/>
      <c r="MH50" s="35"/>
      <c r="MI50" s="63"/>
      <c r="MJ50" s="63"/>
      <c r="MK50" s="63"/>
      <c r="ML50" s="63"/>
      <c r="MM50" s="63"/>
      <c r="MN50" s="63"/>
      <c r="MO50" s="63"/>
      <c r="MP50" s="63"/>
      <c r="MQ50" s="63"/>
      <c r="MR50" s="63"/>
      <c r="MS50" s="63"/>
      <c r="MT50" s="63"/>
      <c r="MU50" s="63"/>
      <c r="MV50" s="63"/>
      <c r="MW50" s="63"/>
      <c r="MX50" s="63"/>
      <c r="MY50" s="63"/>
      <c r="MZ50" s="63"/>
      <c r="NA50" s="63"/>
      <c r="NB50" s="63"/>
      <c r="NC50" s="63"/>
      <c r="ND50" s="63"/>
      <c r="NE50" s="63"/>
      <c r="NF50" s="63"/>
      <c r="NG50" s="63"/>
      <c r="NH50" s="63"/>
      <c r="NI50" s="63"/>
      <c r="NJ50" s="63"/>
      <c r="NK50" s="63"/>
      <c r="NL50" s="63"/>
      <c r="NM50" s="63"/>
      <c r="NN50" s="63"/>
      <c r="NO50" s="63"/>
      <c r="NP50" s="63"/>
      <c r="NQ50" s="63"/>
      <c r="NR50" s="63"/>
      <c r="NS50" s="63"/>
      <c r="NT50" s="63"/>
      <c r="NU50" s="63"/>
      <c r="NV50" s="63"/>
      <c r="NW50" s="63"/>
      <c r="NX50" s="63"/>
      <c r="NY50" s="63"/>
      <c r="NZ50" s="63"/>
      <c r="OA50" s="63"/>
      <c r="OB50" s="63"/>
      <c r="OC50" s="63"/>
      <c r="OD50" s="63"/>
      <c r="OE50" s="63"/>
      <c r="OF50" s="63"/>
      <c r="OG50" s="63"/>
      <c r="OH50" s="63"/>
      <c r="OI50" s="63"/>
      <c r="OJ50" s="63"/>
      <c r="OK50" s="63"/>
      <c r="OL50" s="63"/>
      <c r="OM50" s="63"/>
      <c r="ON50" s="35"/>
      <c r="OO50" s="35"/>
      <c r="OP50" s="35"/>
      <c r="OQ50" s="35"/>
      <c r="OR50" s="35"/>
      <c r="OS50" s="35"/>
      <c r="OT50" s="35"/>
      <c r="OU50" s="35"/>
      <c r="OV50" s="35"/>
      <c r="OW50" s="35"/>
      <c r="OX50" s="35"/>
      <c r="OY50" s="35"/>
      <c r="OZ50" s="35"/>
      <c r="PA50" s="35"/>
      <c r="PB50" s="35"/>
      <c r="PC50" s="35"/>
      <c r="PD50" s="35"/>
      <c r="PE50" s="63"/>
      <c r="PF50" s="63"/>
      <c r="PG50" s="63"/>
      <c r="PH50" s="63"/>
      <c r="PI50" s="63"/>
      <c r="PJ50" s="63"/>
      <c r="PK50" s="63"/>
      <c r="PL50" s="63"/>
      <c r="PM50" s="63"/>
      <c r="PN50" s="63"/>
      <c r="PO50" s="63"/>
      <c r="PP50" s="63"/>
      <c r="PQ50" s="63"/>
      <c r="PR50" s="63"/>
      <c r="PS50" s="63"/>
      <c r="PT50" s="63"/>
      <c r="PU50" s="63"/>
      <c r="PV50" s="63"/>
      <c r="PW50" s="63"/>
      <c r="PX50" s="63"/>
      <c r="PY50" s="63"/>
      <c r="PZ50" s="63"/>
      <c r="QA50" s="63"/>
      <c r="QB50" s="63"/>
      <c r="QC50" s="63"/>
      <c r="QD50" s="63"/>
      <c r="QE50" s="63"/>
      <c r="QF50" s="63"/>
      <c r="QG50" s="63"/>
      <c r="QH50" s="63"/>
      <c r="QI50" s="63"/>
      <c r="QJ50" s="63"/>
      <c r="QK50" s="63"/>
      <c r="QL50" s="63"/>
      <c r="QM50" s="35"/>
      <c r="QN50" s="35"/>
      <c r="QO50" s="35"/>
      <c r="QP50" s="35"/>
      <c r="QQ50" s="35"/>
      <c r="QR50" s="35"/>
      <c r="QS50" s="35"/>
      <c r="QT50" s="35"/>
      <c r="QU50" s="35"/>
      <c r="QV50" s="35"/>
      <c r="QW50" s="35"/>
      <c r="QX50" s="35"/>
      <c r="QY50" s="35"/>
      <c r="QZ50" s="63"/>
      <c r="RA50" s="63"/>
      <c r="RB50" s="63"/>
      <c r="RC50" s="63"/>
      <c r="RD50" s="63"/>
      <c r="RE50" s="63"/>
      <c r="RF50" s="63"/>
      <c r="RG50" s="63"/>
      <c r="RH50" s="63"/>
      <c r="RI50" s="63"/>
      <c r="RJ50" s="63"/>
      <c r="RK50" s="63"/>
      <c r="RL50" s="63"/>
      <c r="RM50" s="63"/>
      <c r="RN50" s="63"/>
      <c r="RO50" s="63"/>
      <c r="RP50" s="63"/>
      <c r="RQ50" s="63"/>
      <c r="RR50" s="63"/>
      <c r="RS50" s="63"/>
      <c r="RT50" s="63"/>
      <c r="RU50" s="63"/>
      <c r="RV50" s="63"/>
      <c r="RW50" s="63"/>
      <c r="RX50" s="63"/>
      <c r="RY50" s="9" t="s">
        <v>1502</v>
      </c>
      <c r="RZ50" s="13"/>
      <c r="SA50" s="13"/>
      <c r="SB50" s="9" t="s">
        <v>1502</v>
      </c>
      <c r="SC50" s="46"/>
      <c r="SD50" s="9" t="s">
        <v>1502</v>
      </c>
      <c r="SE50" s="81"/>
      <c r="SF50" s="40"/>
      <c r="SG50" s="9" t="s">
        <v>1502</v>
      </c>
      <c r="SH50" s="40" t="s">
        <v>1502</v>
      </c>
      <c r="SI50" s="40" t="s">
        <v>1502</v>
      </c>
      <c r="SJ50" s="46" t="s">
        <v>1502</v>
      </c>
      <c r="SK50" s="5"/>
      <c r="SL50" s="63"/>
      <c r="SM50" s="63"/>
      <c r="SN50" s="63"/>
      <c r="SO50" s="63"/>
      <c r="SP50" s="63"/>
      <c r="SQ50" s="63"/>
      <c r="SR50" s="63"/>
      <c r="SS50" s="63"/>
      <c r="ST50" s="63"/>
      <c r="SU50" s="63"/>
      <c r="SV50" s="63"/>
      <c r="SW50" s="63"/>
      <c r="SX50" s="63"/>
      <c r="SY50" s="63"/>
      <c r="SZ50" s="63"/>
      <c r="TA50" s="63"/>
      <c r="TB50" s="63"/>
      <c r="TC50" s="63"/>
      <c r="TD50" s="63"/>
      <c r="TE50" s="63"/>
      <c r="TF50" s="63"/>
      <c r="TG50" s="63"/>
      <c r="TH50" s="63"/>
      <c r="TI50" s="63"/>
      <c r="TJ50" s="63"/>
      <c r="TK50" s="63"/>
      <c r="TL50" s="63"/>
      <c r="TM50" s="63"/>
      <c r="TN50" s="63"/>
      <c r="TO50" s="63"/>
      <c r="TP50" s="63"/>
      <c r="TQ50" s="63"/>
      <c r="TR50" s="63"/>
      <c r="TS50" s="63"/>
      <c r="TT50" s="63"/>
      <c r="TU50" s="63"/>
      <c r="TV50" s="63"/>
      <c r="TW50" s="63"/>
      <c r="TX50" s="63"/>
      <c r="TY50" s="63"/>
      <c r="TZ50" s="9">
        <f t="shared" si="81"/>
        <v>0</v>
      </c>
      <c r="UA50" s="63" t="s">
        <v>1502</v>
      </c>
      <c r="UB50" s="40" t="s">
        <v>1502</v>
      </c>
      <c r="UC50" s="46" t="s">
        <v>1502</v>
      </c>
      <c r="UD50" s="40"/>
      <c r="UE50" s="46" t="s">
        <v>1502</v>
      </c>
      <c r="UF50" s="46" t="s">
        <v>1502</v>
      </c>
      <c r="UG50" s="46" t="s">
        <v>1502</v>
      </c>
      <c r="UH50" s="5"/>
      <c r="UI50" s="63"/>
      <c r="UJ50" s="63"/>
      <c r="UK50" s="63"/>
      <c r="UL50" s="63"/>
      <c r="UM50" s="63"/>
      <c r="UN50" s="63"/>
      <c r="UO50" s="63"/>
      <c r="UP50" s="63"/>
      <c r="UQ50" s="63"/>
      <c r="UR50" s="63"/>
      <c r="US50" s="63"/>
      <c r="UT50" s="63"/>
      <c r="UU50" s="63"/>
      <c r="UV50" s="63"/>
      <c r="UW50" s="63"/>
      <c r="UX50" s="63"/>
      <c r="UY50" s="63"/>
      <c r="UZ50" s="63"/>
      <c r="VA50" s="63"/>
      <c r="VB50" s="63"/>
      <c r="VC50" s="63"/>
      <c r="VD50" s="63"/>
      <c r="VE50" s="63"/>
      <c r="VF50" s="63"/>
      <c r="VG50" s="63"/>
      <c r="VH50" s="63"/>
      <c r="VI50" s="63"/>
      <c r="VJ50" s="63"/>
      <c r="VK50" s="63"/>
      <c r="VL50" s="63"/>
      <c r="VM50" s="63"/>
      <c r="VN50" s="63"/>
      <c r="VO50" s="63"/>
      <c r="VP50" s="63"/>
      <c r="VQ50" s="63"/>
      <c r="VR50" s="63"/>
      <c r="VS50" s="63"/>
      <c r="VT50" s="63"/>
      <c r="VU50" s="63"/>
      <c r="VV50" s="63"/>
      <c r="VW50" s="63"/>
      <c r="VX50" s="63"/>
      <c r="VY50" s="63"/>
      <c r="VZ50" s="63"/>
      <c r="WA50" s="63"/>
      <c r="WB50" s="63"/>
      <c r="WC50" s="63"/>
      <c r="WD50" s="63"/>
      <c r="WE50" s="63"/>
      <c r="WF50" s="63"/>
      <c r="WG50" s="63"/>
      <c r="WH50" s="63"/>
      <c r="WI50" s="63"/>
      <c r="WJ50" s="63"/>
      <c r="WK50" s="63"/>
      <c r="WL50" s="63"/>
      <c r="WM50" s="63"/>
      <c r="WN50" s="63"/>
      <c r="WO50" s="63"/>
      <c r="WP50" s="63"/>
      <c r="WQ50" s="63"/>
      <c r="WR50" s="63"/>
      <c r="WS50" s="63"/>
      <c r="WT50" s="63"/>
      <c r="WU50" s="63"/>
      <c r="WV50" s="9">
        <v>1.2</v>
      </c>
      <c r="WW50" s="40"/>
      <c r="WX50" s="63">
        <f t="shared" si="165"/>
        <v>1.2</v>
      </c>
      <c r="WY50" s="9"/>
      <c r="WZ50" s="63">
        <v>1.26</v>
      </c>
      <c r="XA50" s="40">
        <v>1.28</v>
      </c>
      <c r="XB50" s="40">
        <f t="shared" si="96"/>
        <v>1.2</v>
      </c>
      <c r="XC50" s="46"/>
      <c r="XD50" s="40">
        <v>1.26</v>
      </c>
      <c r="XE50" s="40">
        <f t="shared" si="176"/>
        <v>1.2</v>
      </c>
      <c r="XF50" s="40"/>
      <c r="XG50" s="40">
        <v>1.24</v>
      </c>
      <c r="XH50" s="40">
        <v>1.26</v>
      </c>
      <c r="XI50" s="40">
        <f t="shared" si="97"/>
        <v>1.2</v>
      </c>
      <c r="XJ50" s="40"/>
      <c r="XK50" s="40"/>
      <c r="XL50" s="5">
        <f t="shared" si="98"/>
        <v>-1</v>
      </c>
      <c r="XM50" s="5">
        <f t="shared" si="99"/>
        <v>-1</v>
      </c>
      <c r="XN50" s="63"/>
      <c r="XO50" s="63"/>
      <c r="XP50" s="63"/>
      <c r="XQ50" s="63"/>
      <c r="XR50" s="63"/>
      <c r="XS50" s="63"/>
      <c r="XT50" s="63"/>
      <c r="XU50" s="63"/>
      <c r="XV50" s="63"/>
      <c r="XW50" s="63"/>
      <c r="XX50" s="63"/>
      <c r="XY50" s="81" t="s">
        <v>1502</v>
      </c>
      <c r="XZ50" s="9"/>
      <c r="YA50" s="63" t="s">
        <v>1502</v>
      </c>
      <c r="YB50" s="9"/>
      <c r="YC50" s="35" t="s">
        <v>1502</v>
      </c>
      <c r="YD50" s="40" t="s">
        <v>1502</v>
      </c>
      <c r="YE50" s="40"/>
      <c r="YF50" s="46" t="s">
        <v>1502</v>
      </c>
      <c r="YG50" s="46" t="s">
        <v>1502</v>
      </c>
      <c r="YH50" s="46" t="s">
        <v>1502</v>
      </c>
      <c r="YI50" s="46" t="s">
        <v>1502</v>
      </c>
      <c r="YJ50" s="46" t="s">
        <v>1502</v>
      </c>
      <c r="YK50" s="46" t="s">
        <v>1502</v>
      </c>
      <c r="YL50" s="5"/>
      <c r="YM50" s="63"/>
      <c r="YN50" s="63"/>
      <c r="YO50" s="63"/>
      <c r="YP50" s="63"/>
      <c r="YQ50" s="63"/>
      <c r="YR50" s="63"/>
      <c r="YS50" s="63"/>
      <c r="YT50" s="63"/>
      <c r="YU50" s="63"/>
      <c r="YV50" s="63"/>
      <c r="YW50" s="63"/>
      <c r="YX50" s="63" t="s">
        <v>1502</v>
      </c>
      <c r="YY50" s="9" t="s">
        <v>1502</v>
      </c>
      <c r="YZ50" s="81" t="s">
        <v>1502</v>
      </c>
      <c r="ZA50" s="40" t="s">
        <v>1502</v>
      </c>
      <c r="ZB50" s="40" t="s">
        <v>1502</v>
      </c>
      <c r="ZC50" s="40" t="s">
        <v>1502</v>
      </c>
      <c r="ZD50" s="46" t="s">
        <v>1502</v>
      </c>
      <c r="ZE50" s="46" t="s">
        <v>1502</v>
      </c>
      <c r="ZF50" s="46" t="s">
        <v>1502</v>
      </c>
      <c r="ZG50" s="46" t="s">
        <v>1502</v>
      </c>
      <c r="ZH50" s="46" t="s">
        <v>1502</v>
      </c>
      <c r="ZI50" s="46" t="s">
        <v>1502</v>
      </c>
      <c r="ZJ50" s="5"/>
      <c r="ZK50" s="63"/>
      <c r="ZL50" s="63"/>
      <c r="ZM50" s="63"/>
      <c r="ZN50" s="63"/>
      <c r="ZO50" s="63"/>
      <c r="ZP50" s="63"/>
      <c r="ZQ50" s="63"/>
      <c r="ZR50" s="63"/>
      <c r="ZS50" s="63"/>
      <c r="ZT50" s="63"/>
      <c r="ZU50" s="63">
        <v>1.22</v>
      </c>
      <c r="ZV50" s="54"/>
      <c r="ZW50" s="13">
        <f t="shared" si="116"/>
        <v>1.22</v>
      </c>
      <c r="ZX50" s="69">
        <v>1.22</v>
      </c>
      <c r="ZY50" s="40">
        <f t="shared" si="117"/>
        <v>1.22</v>
      </c>
      <c r="ZZ50" s="46">
        <v>1.26</v>
      </c>
      <c r="AAA50" s="1543">
        <v>1.18</v>
      </c>
      <c r="AAB50" s="40">
        <v>1.19</v>
      </c>
      <c r="AAC50" s="46">
        <v>1.26</v>
      </c>
      <c r="AAD50" s="46">
        <f t="shared" si="118"/>
        <v>1.18</v>
      </c>
      <c r="AAE50" s="46"/>
      <c r="AAF50" s="5">
        <f t="shared" si="119"/>
        <v>-1</v>
      </c>
      <c r="AAG50" s="69"/>
      <c r="AAH50" s="35"/>
      <c r="AAI50" s="35"/>
      <c r="AAJ50" s="35"/>
      <c r="AAK50" s="35"/>
      <c r="AAL50" s="35"/>
      <c r="AAM50" s="35"/>
      <c r="AAN50" s="35"/>
      <c r="AAO50" s="63" t="s">
        <v>1502</v>
      </c>
      <c r="AAP50" s="81"/>
      <c r="AAQ50" s="9"/>
      <c r="AAR50" s="37"/>
      <c r="AAS50" s="13">
        <f t="shared" si="123"/>
        <v>0</v>
      </c>
      <c r="AAT50" s="35"/>
      <c r="AAU50" s="54"/>
      <c r="AAV50" s="46" t="s">
        <v>1502</v>
      </c>
      <c r="AAW50" s="40"/>
      <c r="AAX50" s="46" t="s">
        <v>1502</v>
      </c>
      <c r="AAY50" s="46" t="s">
        <v>1502</v>
      </c>
      <c r="AAZ50" s="40" t="s">
        <v>1502</v>
      </c>
      <c r="ABA50" s="69" t="s">
        <v>1502</v>
      </c>
      <c r="ABB50" s="40" t="s">
        <v>1502</v>
      </c>
      <c r="ABC50" s="40" t="s">
        <v>1502</v>
      </c>
      <c r="ABD50" s="46"/>
      <c r="ABE50" s="5"/>
      <c r="ABF50" s="40">
        <v>1.07</v>
      </c>
      <c r="ABG50" s="40">
        <f t="shared" si="167"/>
        <v>1.07</v>
      </c>
      <c r="ABH50" s="40">
        <v>1.0900000000000001</v>
      </c>
      <c r="ABI50" s="40">
        <v>1.07</v>
      </c>
      <c r="ABJ50" s="46">
        <f t="shared" si="127"/>
        <v>1.07</v>
      </c>
      <c r="ABK50" s="46"/>
      <c r="ABL50" s="5">
        <f t="shared" si="128"/>
        <v>-1</v>
      </c>
      <c r="ABM50" s="40">
        <v>1.04</v>
      </c>
      <c r="ABN50" s="40">
        <f t="shared" si="168"/>
        <v>1.04</v>
      </c>
      <c r="ABO50" s="46">
        <v>1.07</v>
      </c>
      <c r="ABP50" s="46">
        <v>1.05</v>
      </c>
      <c r="ABQ50" s="40">
        <v>1.04</v>
      </c>
      <c r="ABR50" s="46">
        <f t="shared" si="129"/>
        <v>1.04</v>
      </c>
      <c r="ABS50" s="46"/>
      <c r="ABT50" s="5">
        <f t="shared" si="130"/>
        <v>-1</v>
      </c>
      <c r="ABU50" s="46">
        <v>1.08</v>
      </c>
      <c r="ABV50" s="40">
        <f t="shared" si="131"/>
        <v>1.08</v>
      </c>
      <c r="ABW50" s="46">
        <v>1.0900000000000001</v>
      </c>
      <c r="ABX50" s="46">
        <v>1.08</v>
      </c>
      <c r="ABY50" s="40">
        <f t="shared" si="132"/>
        <v>1.08</v>
      </c>
      <c r="ABZ50" s="35">
        <v>1.0900000000000001</v>
      </c>
      <c r="ACA50" s="677">
        <f t="shared" si="133"/>
        <v>9.2592592592592674E-3</v>
      </c>
      <c r="ACB50" s="9"/>
      <c r="ACC50" s="13"/>
      <c r="ACD50" s="63"/>
      <c r="ACE50" s="63"/>
      <c r="ACF50" s="63"/>
      <c r="ACG50" s="63"/>
      <c r="ACH50" s="63"/>
      <c r="ACI50" s="63"/>
      <c r="ACJ50" s="13"/>
      <c r="ACK50" s="63"/>
      <c r="ACL50" s="63"/>
      <c r="ACM50" s="63"/>
      <c r="ACN50" s="81"/>
      <c r="ACO50" s="81"/>
      <c r="ACP50" s="81"/>
      <c r="ACQ50" s="40" t="str">
        <f t="shared" ref="ACQ50:ACQ57" si="181">IF(ISBLANK(YU50),"4.Blocker/Not Executed",IF(AND(YU50&lt;=0%),"1. Better than baseline ",IF(AND(YU50&lt;=10%,YU50&gt;=0%),"2. Within 10% deviation from baseline",IF(AND(YU50&gt;=10%),"3. Missing baseline"))))</f>
        <v>4.Blocker/Not Executed</v>
      </c>
      <c r="ACR50" s="46" t="str">
        <f t="shared" ref="ACR50:ACR57" si="182">IF(ISBLANK(ZQ50),"4.Blocker/Not Executed",IF(AND(ZQ50&lt;=0%),"1. Better than baseline ",IF(AND(ZQ50&lt;=10%,ZQ50&gt;=0%),"2. Within 10% deviation from baseline",IF(AND(ZQ50&gt;=10%),"3. Missing baseline"))))</f>
        <v>4.Blocker/Not Executed</v>
      </c>
      <c r="ACS50" s="35" t="str">
        <f t="shared" ref="ACS50:ACS57" si="183">IF(ISBLANK(AAI50),"4.Blocker/Not Executed",IF(AND(AAI50&lt;=0%),"1. Better than baseline ",IF(AND(AAI50&lt;=10%,AAI50&gt;=0%),"2. Within 10% deviation from baseline",IF(AND(AAI50&gt;=10%),"3. Missing baseline"))))</f>
        <v>4.Blocker/Not Executed</v>
      </c>
      <c r="ACT50" s="40" t="str">
        <f t="shared" si="134"/>
        <v>4.Blocker/Not Executed</v>
      </c>
    </row>
    <row r="51" spans="2:774" x14ac:dyDescent="0.35">
      <c r="B51" s="59">
        <v>67</v>
      </c>
      <c r="C51" s="1000" t="s">
        <v>17</v>
      </c>
      <c r="E51" s="36"/>
      <c r="F51" s="8" t="s">
        <v>2294</v>
      </c>
      <c r="G51" s="8" t="s">
        <v>2289</v>
      </c>
      <c r="H51" s="111" t="s">
        <v>2233</v>
      </c>
      <c r="RY51" s="10" t="s">
        <v>1502</v>
      </c>
      <c r="RZ51" s="14"/>
      <c r="SA51" s="14"/>
      <c r="SB51" s="10" t="s">
        <v>1502</v>
      </c>
      <c r="SC51" s="37"/>
      <c r="SD51" s="10" t="s">
        <v>1502</v>
      </c>
      <c r="SE51" s="12"/>
      <c r="SF51" s="36"/>
      <c r="SG51" s="10" t="s">
        <v>1502</v>
      </c>
      <c r="SH51" s="36" t="s">
        <v>1502</v>
      </c>
      <c r="SI51" s="36" t="s">
        <v>1502</v>
      </c>
      <c r="SJ51" s="37" t="s">
        <v>1502</v>
      </c>
      <c r="SK51" s="6"/>
      <c r="TZ51" s="10">
        <f t="shared" ref="TZ51:TZ57" si="184">MIN(TY51,TW51)</f>
        <v>0</v>
      </c>
      <c r="UA51" s="4" t="s">
        <v>1502</v>
      </c>
      <c r="UB51" s="36" t="s">
        <v>1502</v>
      </c>
      <c r="UC51" s="37" t="s">
        <v>1502</v>
      </c>
      <c r="UD51" s="36"/>
      <c r="UE51" s="37" t="s">
        <v>1502</v>
      </c>
      <c r="UF51" s="37" t="s">
        <v>1502</v>
      </c>
      <c r="UG51" s="37" t="s">
        <v>1502</v>
      </c>
      <c r="UH51" s="6"/>
      <c r="WV51" s="10">
        <v>6.02</v>
      </c>
      <c r="WW51" s="36"/>
      <c r="WX51" s="4">
        <f t="shared" ref="WX51:WX57" si="185">MIN(WW51,WV51)</f>
        <v>6.02</v>
      </c>
      <c r="WY51" s="10"/>
      <c r="WZ51" s="4">
        <v>6.12</v>
      </c>
      <c r="XA51" s="36">
        <v>6.23</v>
      </c>
      <c r="XB51" s="36">
        <f t="shared" ref="XB51:XB57" si="186">MIN(WX51,XA51)</f>
        <v>6.02</v>
      </c>
      <c r="XC51" s="37"/>
      <c r="XD51" s="36">
        <v>6.27</v>
      </c>
      <c r="XE51" s="36">
        <f t="shared" si="176"/>
        <v>6.02</v>
      </c>
      <c r="XF51" s="36"/>
      <c r="XG51" s="36">
        <v>6.1</v>
      </c>
      <c r="XH51" s="36">
        <v>6.27</v>
      </c>
      <c r="XI51" s="36">
        <f t="shared" si="97"/>
        <v>6.02</v>
      </c>
      <c r="XJ51" s="36"/>
      <c r="XK51" s="36"/>
      <c r="XL51" s="6">
        <f t="shared" si="98"/>
        <v>-1</v>
      </c>
      <c r="XM51" s="6">
        <f t="shared" si="99"/>
        <v>-1</v>
      </c>
      <c r="XY51" s="12" t="s">
        <v>1502</v>
      </c>
      <c r="XZ51" s="10"/>
      <c r="YA51" s="4" t="s">
        <v>1502</v>
      </c>
      <c r="YB51" s="10"/>
      <c r="YC51" s="29" t="s">
        <v>1502</v>
      </c>
      <c r="YD51" s="36" t="s">
        <v>1502</v>
      </c>
      <c r="YE51" s="36"/>
      <c r="YF51" s="37" t="s">
        <v>1502</v>
      </c>
      <c r="YG51" s="37" t="s">
        <v>1502</v>
      </c>
      <c r="YH51" s="37" t="s">
        <v>1502</v>
      </c>
      <c r="YI51" s="37" t="s">
        <v>1502</v>
      </c>
      <c r="YJ51" s="37" t="s">
        <v>1502</v>
      </c>
      <c r="YK51" s="37" t="s">
        <v>1502</v>
      </c>
      <c r="YL51" s="6"/>
      <c r="YX51" s="4" t="s">
        <v>1502</v>
      </c>
      <c r="YY51" s="10" t="s">
        <v>1502</v>
      </c>
      <c r="YZ51" s="12" t="s">
        <v>1502</v>
      </c>
      <c r="ZA51" s="36" t="s">
        <v>1502</v>
      </c>
      <c r="ZB51" s="36" t="s">
        <v>1502</v>
      </c>
      <c r="ZC51" s="36" t="s">
        <v>1502</v>
      </c>
      <c r="ZD51" s="37" t="s">
        <v>1502</v>
      </c>
      <c r="ZE51" s="37" t="s">
        <v>1502</v>
      </c>
      <c r="ZF51" s="37" t="s">
        <v>1502</v>
      </c>
      <c r="ZG51" s="37" t="s">
        <v>1502</v>
      </c>
      <c r="ZH51" s="37" t="s">
        <v>1502</v>
      </c>
      <c r="ZI51" s="37" t="s">
        <v>1502</v>
      </c>
      <c r="ZJ51" s="6"/>
      <c r="ZU51" s="4">
        <v>6.01</v>
      </c>
      <c r="ZV51" s="10"/>
      <c r="ZW51" s="14">
        <f t="shared" ref="ZW51:ZW57" si="187">MIN(ZV51,ZU51)</f>
        <v>6.01</v>
      </c>
      <c r="ZX51" s="59">
        <v>6.22</v>
      </c>
      <c r="ZY51" s="36">
        <f t="shared" ref="ZY51:ZY57" si="188">MIN(ZX51,ZW51)</f>
        <v>6.01</v>
      </c>
      <c r="ZZ51" s="37">
        <v>6.3</v>
      </c>
      <c r="AAA51" s="1184">
        <v>6.13</v>
      </c>
      <c r="AAB51" s="36">
        <v>6.39</v>
      </c>
      <c r="AAC51" s="37">
        <v>6.3</v>
      </c>
      <c r="AAD51" s="37">
        <f t="shared" si="118"/>
        <v>6.13</v>
      </c>
      <c r="AAE51" s="37"/>
      <c r="AAF51" s="6">
        <f t="shared" si="119"/>
        <v>-1</v>
      </c>
      <c r="AAG51" s="59"/>
      <c r="AAO51" s="4" t="s">
        <v>1502</v>
      </c>
      <c r="AAP51" s="12"/>
      <c r="AAQ51" s="10"/>
      <c r="AAR51" s="37"/>
      <c r="AAS51" s="14">
        <f t="shared" ref="AAS51:AAS57" si="189">MIN(AAR51,AAO51)</f>
        <v>0</v>
      </c>
      <c r="AAU51" s="52"/>
      <c r="AAV51" s="37" t="s">
        <v>1502</v>
      </c>
      <c r="AAW51" s="36"/>
      <c r="AAX51" s="37" t="s">
        <v>1502</v>
      </c>
      <c r="AAY51" s="37" t="s">
        <v>1502</v>
      </c>
      <c r="AAZ51" s="36" t="s">
        <v>1502</v>
      </c>
      <c r="ABA51" s="59" t="s">
        <v>1502</v>
      </c>
      <c r="ABB51" s="36" t="s">
        <v>1502</v>
      </c>
      <c r="ABC51" s="36" t="s">
        <v>1502</v>
      </c>
      <c r="ABD51" s="37"/>
      <c r="ABE51" s="6"/>
      <c r="ABF51" s="36">
        <v>4.3499999999999996</v>
      </c>
      <c r="ABG51" s="36">
        <f t="shared" si="167"/>
        <v>4.3499999999999996</v>
      </c>
      <c r="ABH51" s="36">
        <v>4.4400000000000004</v>
      </c>
      <c r="ABI51" s="36">
        <v>4.3499999999999996</v>
      </c>
      <c r="ABJ51" s="37">
        <f t="shared" si="127"/>
        <v>4.3499999999999996</v>
      </c>
      <c r="ABK51" s="37"/>
      <c r="ABL51" s="6">
        <f t="shared" si="128"/>
        <v>-1</v>
      </c>
      <c r="ABM51" s="36">
        <v>4.32</v>
      </c>
      <c r="ABN51" s="36">
        <f t="shared" si="168"/>
        <v>4.32</v>
      </c>
      <c r="ABO51" s="37">
        <v>4.62</v>
      </c>
      <c r="ABP51" s="37">
        <v>4.3899999999999997</v>
      </c>
      <c r="ABQ51" s="36">
        <v>4.32</v>
      </c>
      <c r="ABR51" s="37">
        <f t="shared" si="129"/>
        <v>4.32</v>
      </c>
      <c r="ABS51" s="37"/>
      <c r="ABT51" s="6">
        <f t="shared" si="130"/>
        <v>-1</v>
      </c>
      <c r="ABU51" s="37">
        <v>4.34</v>
      </c>
      <c r="ABV51" s="36">
        <f t="shared" si="131"/>
        <v>4.34</v>
      </c>
      <c r="ABW51" s="37">
        <v>4.5599999999999996</v>
      </c>
      <c r="ABX51" s="37">
        <v>4.34</v>
      </c>
      <c r="ABY51" s="36">
        <f t="shared" si="132"/>
        <v>4.34</v>
      </c>
      <c r="ABZ51" s="29">
        <v>4.41</v>
      </c>
      <c r="ACA51" s="678">
        <f t="shared" si="133"/>
        <v>1.6129032258064582E-2</v>
      </c>
      <c r="ACB51" s="10"/>
      <c r="ACC51" s="14"/>
      <c r="ACJ51" s="14"/>
      <c r="ACN51" s="12"/>
      <c r="ACO51" s="12"/>
      <c r="ACP51" s="12"/>
      <c r="ACQ51" s="36" t="str">
        <f t="shared" si="181"/>
        <v>4.Blocker/Not Executed</v>
      </c>
      <c r="ACR51" s="37" t="str">
        <f t="shared" si="182"/>
        <v>4.Blocker/Not Executed</v>
      </c>
      <c r="ACS51" s="29" t="str">
        <f t="shared" si="183"/>
        <v>4.Blocker/Not Executed</v>
      </c>
      <c r="ACT51" s="36" t="str">
        <f t="shared" ref="ACT51:ACT57" si="190">IF(ISBLANK(ABE51),"4.Blocker/Not Executed",IF(AND(ABE51&lt;=0%),"1. Better than baseline ",IF(AND(ABE51&lt;=10%,ABE51&gt;=0%),"2. Within 10% deviation from baseline",IF(AND(ABE51&gt;=10%),"3. Missing baseline"))))</f>
        <v>4.Blocker/Not Executed</v>
      </c>
    </row>
    <row r="52" spans="2:774" x14ac:dyDescent="0.35">
      <c r="B52" s="59">
        <v>68</v>
      </c>
      <c r="C52" s="1000" t="s">
        <v>17</v>
      </c>
      <c r="E52" s="8"/>
      <c r="F52" s="8" t="s">
        <v>2295</v>
      </c>
      <c r="G52" s="1011" t="s">
        <v>2289</v>
      </c>
      <c r="H52" s="111" t="s">
        <v>2285</v>
      </c>
      <c r="RY52" s="10" t="s">
        <v>1502</v>
      </c>
      <c r="RZ52" s="14"/>
      <c r="SA52" s="14"/>
      <c r="SB52" s="10" t="s">
        <v>1502</v>
      </c>
      <c r="SC52" s="37"/>
      <c r="SD52" s="10" t="s">
        <v>1502</v>
      </c>
      <c r="SE52" s="12"/>
      <c r="SF52" s="36"/>
      <c r="SG52" s="10" t="s">
        <v>1502</v>
      </c>
      <c r="SH52" s="36" t="s">
        <v>1502</v>
      </c>
      <c r="SI52" s="36" t="s">
        <v>1502</v>
      </c>
      <c r="SJ52" s="37" t="s">
        <v>1502</v>
      </c>
      <c r="SK52" s="6"/>
      <c r="TZ52" s="10">
        <f t="shared" si="184"/>
        <v>0</v>
      </c>
      <c r="UA52" s="4" t="s">
        <v>1502</v>
      </c>
      <c r="UB52" s="36" t="s">
        <v>1502</v>
      </c>
      <c r="UC52" s="37" t="s">
        <v>1502</v>
      </c>
      <c r="UD52" s="36"/>
      <c r="UE52" s="37" t="s">
        <v>1502</v>
      </c>
      <c r="UF52" s="37" t="s">
        <v>1502</v>
      </c>
      <c r="UG52" s="37" t="s">
        <v>1502</v>
      </c>
      <c r="UH52" s="6"/>
      <c r="WV52" s="10" t="s">
        <v>1502</v>
      </c>
      <c r="WW52" s="36"/>
      <c r="WX52" s="4" t="s">
        <v>1502</v>
      </c>
      <c r="WY52" s="10"/>
      <c r="WZ52" s="4" t="s">
        <v>1502</v>
      </c>
      <c r="XA52" s="36" t="s">
        <v>1502</v>
      </c>
      <c r="XB52" s="36" t="s">
        <v>1502</v>
      </c>
      <c r="XC52" s="37"/>
      <c r="XD52" s="36" t="s">
        <v>1502</v>
      </c>
      <c r="XE52" s="36" t="s">
        <v>1502</v>
      </c>
      <c r="XF52" s="36"/>
      <c r="XG52" s="36" t="s">
        <v>1502</v>
      </c>
      <c r="XH52" s="36" t="s">
        <v>1502</v>
      </c>
      <c r="XI52" s="36" t="s">
        <v>1502</v>
      </c>
      <c r="XJ52" s="36"/>
      <c r="XK52" s="36"/>
      <c r="XL52" s="6"/>
      <c r="XM52" s="6"/>
      <c r="XY52" s="12" t="s">
        <v>1502</v>
      </c>
      <c r="XZ52" s="10"/>
      <c r="YA52" s="4" t="s">
        <v>1502</v>
      </c>
      <c r="YB52" s="10"/>
      <c r="YC52" s="29" t="s">
        <v>1502</v>
      </c>
      <c r="YD52" s="36" t="s">
        <v>1502</v>
      </c>
      <c r="YE52" s="36"/>
      <c r="YF52" s="37" t="s">
        <v>1502</v>
      </c>
      <c r="YG52" s="37" t="s">
        <v>1502</v>
      </c>
      <c r="YH52" s="37" t="s">
        <v>1502</v>
      </c>
      <c r="YI52" s="37" t="s">
        <v>1502</v>
      </c>
      <c r="YJ52" s="37" t="s">
        <v>1502</v>
      </c>
      <c r="YK52" s="37" t="s">
        <v>1502</v>
      </c>
      <c r="YL52" s="6"/>
      <c r="YX52" s="4" t="s">
        <v>1502</v>
      </c>
      <c r="YY52" s="10" t="s">
        <v>1502</v>
      </c>
      <c r="YZ52" s="12" t="s">
        <v>1502</v>
      </c>
      <c r="ZA52" s="36" t="s">
        <v>1502</v>
      </c>
      <c r="ZB52" s="36" t="s">
        <v>1502</v>
      </c>
      <c r="ZC52" s="36" t="s">
        <v>1502</v>
      </c>
      <c r="ZD52" s="37" t="s">
        <v>1502</v>
      </c>
      <c r="ZE52" s="37" t="s">
        <v>1502</v>
      </c>
      <c r="ZF52" s="37" t="s">
        <v>1502</v>
      </c>
      <c r="ZG52" s="37" t="s">
        <v>1502</v>
      </c>
      <c r="ZH52" s="37" t="s">
        <v>1502</v>
      </c>
      <c r="ZI52" s="37" t="s">
        <v>1502</v>
      </c>
      <c r="ZJ52" s="6"/>
      <c r="ZU52" s="4" t="s">
        <v>1502</v>
      </c>
      <c r="ZV52" s="36"/>
      <c r="ZW52" s="14" t="s">
        <v>1502</v>
      </c>
      <c r="ZX52" s="59" t="s">
        <v>1502</v>
      </c>
      <c r="ZY52" s="36" t="s">
        <v>1502</v>
      </c>
      <c r="ZZ52" s="37" t="s">
        <v>1502</v>
      </c>
      <c r="AAA52" s="37" t="s">
        <v>1502</v>
      </c>
      <c r="AAB52" s="36" t="s">
        <v>1502</v>
      </c>
      <c r="AAC52" s="37" t="s">
        <v>1502</v>
      </c>
      <c r="AAD52" s="37" t="s">
        <v>1502</v>
      </c>
      <c r="AAE52" s="37"/>
      <c r="AAF52" s="6"/>
      <c r="AAG52" s="59"/>
      <c r="AAO52" s="4" t="s">
        <v>1502</v>
      </c>
      <c r="AAP52" s="12"/>
      <c r="AAQ52" s="10"/>
      <c r="AAR52" s="37"/>
      <c r="AAS52" s="14">
        <f t="shared" si="189"/>
        <v>0</v>
      </c>
      <c r="AAU52" s="10"/>
      <c r="AAV52" s="37" t="s">
        <v>1502</v>
      </c>
      <c r="AAW52" s="36"/>
      <c r="AAX52" s="37" t="s">
        <v>1502</v>
      </c>
      <c r="AAY52" s="37" t="s">
        <v>1502</v>
      </c>
      <c r="AAZ52" s="36" t="s">
        <v>1502</v>
      </c>
      <c r="ABA52" s="59" t="s">
        <v>1502</v>
      </c>
      <c r="ABB52" s="36" t="s">
        <v>1502</v>
      </c>
      <c r="ABC52" s="36" t="s">
        <v>1502</v>
      </c>
      <c r="ABD52" s="37"/>
      <c r="ABE52" s="6"/>
      <c r="ABF52" s="36" t="s">
        <v>1502</v>
      </c>
      <c r="ABG52" s="36" t="str">
        <f t="shared" si="167"/>
        <v>NA</v>
      </c>
      <c r="ABH52" s="36" t="s">
        <v>1502</v>
      </c>
      <c r="ABI52" s="36" t="s">
        <v>1502</v>
      </c>
      <c r="ABJ52" s="37" t="str">
        <f t="shared" si="127"/>
        <v>NA</v>
      </c>
      <c r="ABK52" s="37"/>
      <c r="ABL52" s="6"/>
      <c r="ABM52" s="36"/>
      <c r="ABN52" s="36">
        <f t="shared" si="168"/>
        <v>0</v>
      </c>
      <c r="ABO52" s="37" t="s">
        <v>1502</v>
      </c>
      <c r="ABP52" s="37" t="s">
        <v>1502</v>
      </c>
      <c r="ABQ52" s="36"/>
      <c r="ABR52" s="37" t="s">
        <v>1502</v>
      </c>
      <c r="ABS52" s="37"/>
      <c r="ABT52" s="6"/>
      <c r="ABU52" s="37" t="s">
        <v>1502</v>
      </c>
      <c r="ABV52" s="36" t="str">
        <f t="shared" si="131"/>
        <v>NA</v>
      </c>
      <c r="ABW52" s="37" t="s">
        <v>1502</v>
      </c>
      <c r="ABX52" s="37" t="s">
        <v>1502</v>
      </c>
      <c r="ABY52" s="36" t="str">
        <f t="shared" si="132"/>
        <v>NA</v>
      </c>
      <c r="ABZ52" s="29" t="s">
        <v>1502</v>
      </c>
      <c r="ACA52" s="678"/>
      <c r="ACB52" s="10"/>
      <c r="ACC52" s="14"/>
      <c r="ACJ52" s="14"/>
      <c r="ACN52" s="12"/>
      <c r="ACO52" s="12"/>
      <c r="ACP52" s="12"/>
      <c r="ACQ52" s="10" t="str">
        <f t="shared" si="181"/>
        <v>4.Blocker/Not Executed</v>
      </c>
      <c r="ACR52" s="14" t="str">
        <f t="shared" si="182"/>
        <v>4.Blocker/Not Executed</v>
      </c>
      <c r="ACS52" s="4" t="str">
        <f t="shared" si="183"/>
        <v>4.Blocker/Not Executed</v>
      </c>
      <c r="ACT52" s="10" t="str">
        <f t="shared" si="190"/>
        <v>4.Blocker/Not Executed</v>
      </c>
    </row>
    <row r="53" spans="2:774" ht="15" thickBot="1" x14ac:dyDescent="0.4">
      <c r="B53" s="59">
        <v>69</v>
      </c>
      <c r="C53" s="1000" t="s">
        <v>17</v>
      </c>
      <c r="E53" s="8"/>
      <c r="F53" s="8" t="s">
        <v>2296</v>
      </c>
      <c r="G53" s="83" t="s">
        <v>2289</v>
      </c>
      <c r="H53" s="111" t="s">
        <v>1199</v>
      </c>
      <c r="RY53" s="10" t="s">
        <v>1502</v>
      </c>
      <c r="RZ53" s="14"/>
      <c r="SA53" s="14"/>
      <c r="SB53" s="10" t="s">
        <v>1502</v>
      </c>
      <c r="SC53" s="37"/>
      <c r="SD53" s="10" t="s">
        <v>1502</v>
      </c>
      <c r="SE53" s="12"/>
      <c r="SF53" s="36"/>
      <c r="SG53" s="10" t="s">
        <v>1502</v>
      </c>
      <c r="SH53" s="55" t="s">
        <v>1502</v>
      </c>
      <c r="SI53" s="55" t="s">
        <v>1502</v>
      </c>
      <c r="SJ53" s="37" t="s">
        <v>1502</v>
      </c>
      <c r="SK53" s="6"/>
      <c r="TZ53" s="10">
        <f t="shared" si="184"/>
        <v>0</v>
      </c>
      <c r="UA53" s="4" t="s">
        <v>1502</v>
      </c>
      <c r="UB53" s="36" t="s">
        <v>1502</v>
      </c>
      <c r="UC53" s="37" t="s">
        <v>1502</v>
      </c>
      <c r="UD53" s="55"/>
      <c r="UE53" s="37" t="s">
        <v>1502</v>
      </c>
      <c r="UF53" s="37" t="s">
        <v>1502</v>
      </c>
      <c r="UG53" s="37" t="s">
        <v>1502</v>
      </c>
      <c r="UH53" s="6"/>
      <c r="WV53" s="10">
        <v>0.76</v>
      </c>
      <c r="WW53" s="36"/>
      <c r="WX53" s="4">
        <f t="shared" si="185"/>
        <v>0.76</v>
      </c>
      <c r="WY53" s="10"/>
      <c r="WZ53" s="4">
        <v>0.8</v>
      </c>
      <c r="XA53" s="36">
        <v>0.78</v>
      </c>
      <c r="XB53" s="55">
        <f t="shared" si="186"/>
        <v>0.76</v>
      </c>
      <c r="XC53" s="37"/>
      <c r="XD53" s="55">
        <v>0.79</v>
      </c>
      <c r="XE53" s="55">
        <f t="shared" si="176"/>
        <v>0.76</v>
      </c>
      <c r="XF53" s="55"/>
      <c r="XG53" s="55">
        <v>0.73</v>
      </c>
      <c r="XH53" s="55">
        <v>0.79</v>
      </c>
      <c r="XI53" s="55">
        <f t="shared" si="97"/>
        <v>0.76</v>
      </c>
      <c r="XJ53" s="36"/>
      <c r="XK53" s="36"/>
      <c r="XL53" s="6">
        <f t="shared" si="98"/>
        <v>-1</v>
      </c>
      <c r="XM53" s="6">
        <f t="shared" si="99"/>
        <v>-1</v>
      </c>
      <c r="XY53" s="12" t="s">
        <v>1502</v>
      </c>
      <c r="XZ53" s="10"/>
      <c r="YA53" s="4" t="s">
        <v>1502</v>
      </c>
      <c r="YB53" s="10"/>
      <c r="YC53" s="29" t="s">
        <v>1502</v>
      </c>
      <c r="YD53" s="36" t="s">
        <v>1502</v>
      </c>
      <c r="YE53" s="55"/>
      <c r="YF53" s="37" t="s">
        <v>1502</v>
      </c>
      <c r="YG53" s="37" t="s">
        <v>1502</v>
      </c>
      <c r="YH53" s="37" t="s">
        <v>1502</v>
      </c>
      <c r="YI53" s="37" t="s">
        <v>1502</v>
      </c>
      <c r="YJ53" s="37" t="s">
        <v>1502</v>
      </c>
      <c r="YK53" s="37" t="s">
        <v>1502</v>
      </c>
      <c r="YL53" s="6"/>
      <c r="YX53" s="4" t="s">
        <v>1502</v>
      </c>
      <c r="YY53" s="10" t="s">
        <v>1502</v>
      </c>
      <c r="YZ53" s="12" t="s">
        <v>1502</v>
      </c>
      <c r="ZA53" s="36" t="s">
        <v>1502</v>
      </c>
      <c r="ZB53" s="36" t="s">
        <v>1502</v>
      </c>
      <c r="ZC53" s="55" t="s">
        <v>1502</v>
      </c>
      <c r="ZD53" s="37" t="s">
        <v>1502</v>
      </c>
      <c r="ZE53" s="37" t="s">
        <v>1502</v>
      </c>
      <c r="ZF53" s="37" t="s">
        <v>1502</v>
      </c>
      <c r="ZG53" s="37" t="s">
        <v>1502</v>
      </c>
      <c r="ZH53" s="37" t="s">
        <v>1502</v>
      </c>
      <c r="ZI53" s="37" t="s">
        <v>1502</v>
      </c>
      <c r="ZJ53" s="6"/>
      <c r="ZU53" s="4">
        <v>0.81</v>
      </c>
      <c r="ZV53" s="36"/>
      <c r="ZW53" s="14">
        <f t="shared" si="187"/>
        <v>0.81</v>
      </c>
      <c r="ZX53" s="59">
        <v>0.85</v>
      </c>
      <c r="ZY53" s="55">
        <f t="shared" si="188"/>
        <v>0.81</v>
      </c>
      <c r="ZZ53" s="37">
        <v>0.85</v>
      </c>
      <c r="AAA53" s="37">
        <f t="shared" si="173"/>
        <v>0.81</v>
      </c>
      <c r="AAB53" s="55">
        <v>0.82</v>
      </c>
      <c r="AAC53" s="37">
        <v>0.85</v>
      </c>
      <c r="AAD53" s="37">
        <f t="shared" si="118"/>
        <v>0.81</v>
      </c>
      <c r="AAE53" s="37"/>
      <c r="AAF53" s="6">
        <f t="shared" si="119"/>
        <v>-1</v>
      </c>
      <c r="AAG53" s="59"/>
      <c r="AAO53" s="4" t="s">
        <v>1502</v>
      </c>
      <c r="AAP53" s="12"/>
      <c r="AAQ53" s="10"/>
      <c r="AAR53" s="37"/>
      <c r="AAS53" s="14">
        <f t="shared" si="189"/>
        <v>0</v>
      </c>
      <c r="AAU53" s="10"/>
      <c r="AAV53" s="37" t="s">
        <v>1502</v>
      </c>
      <c r="AAW53" s="55"/>
      <c r="AAX53" s="37" t="s">
        <v>1502</v>
      </c>
      <c r="AAY53" s="37" t="s">
        <v>1502</v>
      </c>
      <c r="AAZ53" s="55" t="s">
        <v>1502</v>
      </c>
      <c r="ABA53" s="59" t="s">
        <v>1502</v>
      </c>
      <c r="ABB53" s="36" t="s">
        <v>1502</v>
      </c>
      <c r="ABC53" s="36" t="s">
        <v>1502</v>
      </c>
      <c r="ABD53" s="37"/>
      <c r="ABE53" s="6"/>
      <c r="ABF53" s="55">
        <v>0.41</v>
      </c>
      <c r="ABG53" s="55">
        <f t="shared" si="167"/>
        <v>0.41</v>
      </c>
      <c r="ABH53" s="55">
        <v>0.56000000000000005</v>
      </c>
      <c r="ABI53" s="55">
        <v>0.41</v>
      </c>
      <c r="ABJ53" s="37">
        <f t="shared" si="127"/>
        <v>0.41</v>
      </c>
      <c r="ABK53" s="37"/>
      <c r="ABL53" s="6">
        <f t="shared" si="128"/>
        <v>-1</v>
      </c>
      <c r="ABM53" s="55">
        <v>0.43</v>
      </c>
      <c r="ABN53" s="55">
        <f t="shared" si="168"/>
        <v>0.43</v>
      </c>
      <c r="ABO53" s="37">
        <v>0.59</v>
      </c>
      <c r="ABP53" s="37">
        <v>0.59</v>
      </c>
      <c r="ABQ53" s="55">
        <v>0.43</v>
      </c>
      <c r="ABR53" s="37">
        <f t="shared" si="129"/>
        <v>0.43</v>
      </c>
      <c r="ABS53" s="37"/>
      <c r="ABT53" s="6">
        <f t="shared" si="130"/>
        <v>-1</v>
      </c>
      <c r="ABU53" s="37">
        <v>0.43</v>
      </c>
      <c r="ABV53" s="55">
        <f t="shared" si="131"/>
        <v>0.43</v>
      </c>
      <c r="ABW53" s="37">
        <v>0.59</v>
      </c>
      <c r="ABX53" s="37">
        <v>0.43</v>
      </c>
      <c r="ABY53" s="36">
        <f t="shared" si="132"/>
        <v>0.43</v>
      </c>
      <c r="ABZ53" s="29">
        <v>0.37</v>
      </c>
      <c r="ACA53" s="678">
        <f t="shared" si="133"/>
        <v>-0.13953488372093023</v>
      </c>
      <c r="ACB53" s="391" t="s">
        <v>2297</v>
      </c>
      <c r="ACC53" s="14"/>
      <c r="ACJ53" s="14"/>
      <c r="ACN53" s="12"/>
      <c r="ACO53" s="12"/>
      <c r="ACP53" s="12"/>
      <c r="ACQ53" s="10" t="str">
        <f t="shared" si="181"/>
        <v>4.Blocker/Not Executed</v>
      </c>
      <c r="ACR53" s="14" t="str">
        <f t="shared" si="182"/>
        <v>4.Blocker/Not Executed</v>
      </c>
      <c r="ACS53" s="10" t="str">
        <f t="shared" si="183"/>
        <v>4.Blocker/Not Executed</v>
      </c>
      <c r="ACT53" s="10" t="str">
        <f t="shared" si="190"/>
        <v>4.Blocker/Not Executed</v>
      </c>
    </row>
    <row r="54" spans="2:774" ht="15.5" thickBot="1" x14ac:dyDescent="0.45">
      <c r="B54" s="69">
        <v>66</v>
      </c>
      <c r="C54" s="997" t="s">
        <v>17</v>
      </c>
      <c r="D54" s="35"/>
      <c r="E54" s="40"/>
      <c r="F54" s="345" t="s">
        <v>2298</v>
      </c>
      <c r="G54" s="345" t="s">
        <v>2299</v>
      </c>
      <c r="H54" s="1542" t="s">
        <v>2230</v>
      </c>
      <c r="I54" s="35"/>
      <c r="J54" s="35"/>
      <c r="K54" s="35"/>
      <c r="L54" s="35"/>
      <c r="M54" s="35"/>
      <c r="N54" s="35"/>
      <c r="O54" s="35"/>
      <c r="P54" s="35"/>
      <c r="Q54" s="35"/>
      <c r="R54" s="35"/>
      <c r="S54" s="35"/>
      <c r="T54" s="35"/>
      <c r="U54" s="35"/>
      <c r="V54" s="35"/>
      <c r="W54" s="35"/>
      <c r="X54" s="35"/>
      <c r="Y54" s="35"/>
      <c r="Z54" s="35"/>
      <c r="AA54" s="35"/>
      <c r="AB54" s="35"/>
      <c r="AC54" s="35"/>
      <c r="AD54" s="35"/>
      <c r="AE54" s="35"/>
      <c r="AF54" s="35"/>
      <c r="AG54" s="35"/>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63"/>
      <c r="BG54" s="63"/>
      <c r="BH54" s="63"/>
      <c r="BI54" s="63"/>
      <c r="BJ54" s="63"/>
      <c r="BK54" s="63"/>
      <c r="BL54" s="63"/>
      <c r="BM54" s="63"/>
      <c r="BN54" s="63"/>
      <c r="BO54" s="63"/>
      <c r="BP54" s="63"/>
      <c r="BQ54" s="63"/>
      <c r="BR54" s="63"/>
      <c r="BS54" s="63"/>
      <c r="BT54" s="63"/>
      <c r="BU54" s="63"/>
      <c r="BV54" s="63"/>
      <c r="BW54" s="63"/>
      <c r="BX54" s="63"/>
      <c r="BY54" s="63"/>
      <c r="BZ54" s="63"/>
      <c r="CA54" s="63"/>
      <c r="CB54" s="63"/>
      <c r="CC54" s="63"/>
      <c r="CD54" s="63"/>
      <c r="CE54" s="63"/>
      <c r="CF54" s="63"/>
      <c r="CG54" s="63"/>
      <c r="CH54" s="63"/>
      <c r="CI54" s="63"/>
      <c r="CJ54" s="63"/>
      <c r="CK54" s="63"/>
      <c r="CL54" s="63"/>
      <c r="CM54" s="63"/>
      <c r="CN54" s="63"/>
      <c r="CO54" s="63"/>
      <c r="CP54" s="63"/>
      <c r="CQ54" s="63"/>
      <c r="CR54" s="63"/>
      <c r="CS54" s="63"/>
      <c r="CT54" s="63"/>
      <c r="CU54" s="63"/>
      <c r="CV54" s="63"/>
      <c r="CW54" s="63"/>
      <c r="CX54" s="63"/>
      <c r="CY54" s="63"/>
      <c r="CZ54" s="63"/>
      <c r="DA54" s="63"/>
      <c r="DB54" s="63"/>
      <c r="DC54" s="63"/>
      <c r="DD54" s="63"/>
      <c r="DE54" s="63"/>
      <c r="DF54" s="63"/>
      <c r="DG54" s="63"/>
      <c r="DH54" s="63"/>
      <c r="DI54" s="63"/>
      <c r="DJ54" s="63"/>
      <c r="DK54" s="63"/>
      <c r="DL54" s="63"/>
      <c r="DM54" s="35"/>
      <c r="DN54" s="35"/>
      <c r="DO54" s="35"/>
      <c r="DP54" s="35"/>
      <c r="DQ54" s="35"/>
      <c r="DR54" s="35"/>
      <c r="DS54" s="35"/>
      <c r="DT54" s="35"/>
      <c r="DU54" s="35"/>
      <c r="DV54" s="35"/>
      <c r="DW54" s="35"/>
      <c r="DX54" s="35"/>
      <c r="DY54" s="35"/>
      <c r="DZ54" s="35"/>
      <c r="EA54" s="35"/>
      <c r="EB54" s="63"/>
      <c r="EC54" s="63"/>
      <c r="ED54" s="63"/>
      <c r="EE54" s="63"/>
      <c r="EF54" s="63"/>
      <c r="EG54" s="63"/>
      <c r="EH54" s="63"/>
      <c r="EI54" s="63"/>
      <c r="EJ54" s="63"/>
      <c r="EK54" s="63"/>
      <c r="EL54" s="63"/>
      <c r="EM54" s="63"/>
      <c r="EN54" s="63"/>
      <c r="EO54" s="63"/>
      <c r="EP54" s="63"/>
      <c r="EQ54" s="63"/>
      <c r="ER54" s="63"/>
      <c r="ES54" s="63"/>
      <c r="ET54" s="63"/>
      <c r="EU54" s="63"/>
      <c r="EV54" s="63"/>
      <c r="EW54" s="63"/>
      <c r="EX54" s="63"/>
      <c r="EY54" s="63"/>
      <c r="EZ54" s="63"/>
      <c r="FA54" s="63"/>
      <c r="FB54" s="63"/>
      <c r="FC54" s="63"/>
      <c r="FD54" s="63"/>
      <c r="FE54" s="63"/>
      <c r="FF54" s="63"/>
      <c r="FG54" s="63"/>
      <c r="FH54" s="63"/>
      <c r="FI54" s="35"/>
      <c r="FJ54" s="35"/>
      <c r="FK54" s="35"/>
      <c r="FL54" s="35"/>
      <c r="FM54" s="35"/>
      <c r="FN54" s="35"/>
      <c r="FO54" s="35"/>
      <c r="FP54" s="35"/>
      <c r="FQ54" s="35"/>
      <c r="FR54" s="35"/>
      <c r="FS54" s="35"/>
      <c r="FT54" s="35"/>
      <c r="FU54" s="35"/>
      <c r="FV54" s="63"/>
      <c r="FW54" s="63"/>
      <c r="FX54" s="63"/>
      <c r="FY54" s="63"/>
      <c r="FZ54" s="63"/>
      <c r="GA54" s="63"/>
      <c r="GB54" s="63"/>
      <c r="GC54" s="63"/>
      <c r="GD54" s="63"/>
      <c r="GE54" s="63"/>
      <c r="GF54" s="63"/>
      <c r="GG54" s="63"/>
      <c r="GH54" s="63"/>
      <c r="GI54" s="63"/>
      <c r="GJ54" s="63"/>
      <c r="GK54" s="63"/>
      <c r="GL54" s="63"/>
      <c r="GM54" s="63"/>
      <c r="GN54" s="63"/>
      <c r="GO54" s="63"/>
      <c r="GP54" s="63"/>
      <c r="GQ54" s="63"/>
      <c r="GR54" s="63"/>
      <c r="GS54" s="63"/>
      <c r="GT54" s="63"/>
      <c r="GU54" s="63"/>
      <c r="GV54" s="63"/>
      <c r="GW54" s="63"/>
      <c r="GX54" s="63"/>
      <c r="GY54" s="63"/>
      <c r="GZ54" s="63"/>
      <c r="HA54" s="63"/>
      <c r="HB54" s="35"/>
      <c r="HC54" s="35"/>
      <c r="HD54" s="35"/>
      <c r="HE54" s="35"/>
      <c r="HF54" s="35"/>
      <c r="HG54" s="35"/>
      <c r="HH54" s="35"/>
      <c r="HI54" s="35"/>
      <c r="HJ54" s="35"/>
      <c r="HK54" s="35"/>
      <c r="HL54" s="35"/>
      <c r="HM54" s="35"/>
      <c r="HN54" s="35"/>
      <c r="HO54" s="35"/>
      <c r="HP54" s="35"/>
      <c r="HQ54" s="35"/>
      <c r="HR54" s="63"/>
      <c r="HS54" s="63"/>
      <c r="HT54" s="63"/>
      <c r="HU54" s="63"/>
      <c r="HV54" s="63"/>
      <c r="HW54" s="63"/>
      <c r="HX54" s="63"/>
      <c r="HY54" s="63"/>
      <c r="HZ54" s="63"/>
      <c r="IA54" s="63"/>
      <c r="IB54" s="63"/>
      <c r="IC54" s="63"/>
      <c r="ID54" s="63"/>
      <c r="IE54" s="63"/>
      <c r="IF54" s="63"/>
      <c r="IG54" s="63"/>
      <c r="IH54" s="63"/>
      <c r="II54" s="63"/>
      <c r="IJ54" s="63"/>
      <c r="IK54" s="63"/>
      <c r="IL54" s="63"/>
      <c r="IM54" s="63"/>
      <c r="IN54" s="63"/>
      <c r="IO54" s="63"/>
      <c r="IP54" s="63"/>
      <c r="IQ54" s="63"/>
      <c r="IR54" s="63"/>
      <c r="IS54" s="63"/>
      <c r="IT54" s="63"/>
      <c r="IU54" s="63"/>
      <c r="IV54" s="63"/>
      <c r="IW54" s="63"/>
      <c r="IX54" s="63"/>
      <c r="IY54" s="63"/>
      <c r="IZ54" s="35"/>
      <c r="JA54" s="35"/>
      <c r="JB54" s="35"/>
      <c r="JC54" s="35"/>
      <c r="JD54" s="35"/>
      <c r="JE54" s="35"/>
      <c r="JF54" s="35"/>
      <c r="JG54" s="35"/>
      <c r="JH54" s="35"/>
      <c r="JI54" s="35"/>
      <c r="JJ54" s="35"/>
      <c r="JK54" s="35"/>
      <c r="JL54" s="35"/>
      <c r="JM54" s="35"/>
      <c r="JN54" s="35"/>
      <c r="JO54" s="35"/>
      <c r="JP54" s="63"/>
      <c r="JQ54" s="63"/>
      <c r="JR54" s="63"/>
      <c r="JS54" s="63"/>
      <c r="JT54" s="63"/>
      <c r="JU54" s="63"/>
      <c r="JV54" s="63"/>
      <c r="JW54" s="63"/>
      <c r="JX54" s="63"/>
      <c r="JY54" s="63"/>
      <c r="JZ54" s="63"/>
      <c r="KA54" s="63"/>
      <c r="KB54" s="63"/>
      <c r="KC54" s="63"/>
      <c r="KD54" s="63"/>
      <c r="KE54" s="63"/>
      <c r="KF54" s="63"/>
      <c r="KG54" s="63"/>
      <c r="KH54" s="63"/>
      <c r="KI54" s="63"/>
      <c r="KJ54" s="63"/>
      <c r="KK54" s="63"/>
      <c r="KL54" s="63"/>
      <c r="KM54" s="63"/>
      <c r="KN54" s="63"/>
      <c r="KO54" s="63"/>
      <c r="KP54" s="63"/>
      <c r="KQ54" s="63"/>
      <c r="KR54" s="63"/>
      <c r="KS54" s="63"/>
      <c r="KT54" s="63"/>
      <c r="KU54" s="63"/>
      <c r="KV54" s="63"/>
      <c r="KW54" s="63"/>
      <c r="KX54" s="63"/>
      <c r="KY54" s="63"/>
      <c r="KZ54" s="63"/>
      <c r="LA54" s="63"/>
      <c r="LB54" s="63"/>
      <c r="LC54" s="63"/>
      <c r="LD54" s="63"/>
      <c r="LE54" s="63"/>
      <c r="LF54" s="63"/>
      <c r="LG54" s="63"/>
      <c r="LH54" s="63"/>
      <c r="LI54" s="63"/>
      <c r="LJ54" s="63"/>
      <c r="LK54" s="63"/>
      <c r="LL54" s="63"/>
      <c r="LM54" s="63"/>
      <c r="LN54" s="63"/>
      <c r="LO54" s="63"/>
      <c r="LP54" s="63"/>
      <c r="LQ54" s="63"/>
      <c r="LR54" s="63"/>
      <c r="LS54" s="63"/>
      <c r="LT54" s="63"/>
      <c r="LU54" s="63"/>
      <c r="LV54" s="35"/>
      <c r="LW54" s="35"/>
      <c r="LX54" s="35"/>
      <c r="LY54" s="35"/>
      <c r="LZ54" s="35"/>
      <c r="MA54" s="35"/>
      <c r="MB54" s="35"/>
      <c r="MC54" s="35"/>
      <c r="MD54" s="35"/>
      <c r="ME54" s="35"/>
      <c r="MF54" s="35"/>
      <c r="MG54" s="35"/>
      <c r="MH54" s="35"/>
      <c r="MI54" s="63"/>
      <c r="MJ54" s="63"/>
      <c r="MK54" s="63"/>
      <c r="ML54" s="63"/>
      <c r="MM54" s="63"/>
      <c r="MN54" s="63"/>
      <c r="MO54" s="63"/>
      <c r="MP54" s="63"/>
      <c r="MQ54" s="63"/>
      <c r="MR54" s="63"/>
      <c r="MS54" s="63"/>
      <c r="MT54" s="63"/>
      <c r="MU54" s="63"/>
      <c r="MV54" s="63"/>
      <c r="MW54" s="63"/>
      <c r="MX54" s="63"/>
      <c r="MY54" s="63"/>
      <c r="MZ54" s="63"/>
      <c r="NA54" s="63"/>
      <c r="NB54" s="63"/>
      <c r="NC54" s="63"/>
      <c r="ND54" s="63"/>
      <c r="NE54" s="63"/>
      <c r="NF54" s="63"/>
      <c r="NG54" s="63"/>
      <c r="NH54" s="63"/>
      <c r="NI54" s="63"/>
      <c r="NJ54" s="63"/>
      <c r="NK54" s="63"/>
      <c r="NL54" s="63"/>
      <c r="NM54" s="63"/>
      <c r="NN54" s="63"/>
      <c r="NO54" s="63"/>
      <c r="NP54" s="63"/>
      <c r="NQ54" s="63"/>
      <c r="NR54" s="63"/>
      <c r="NS54" s="63"/>
      <c r="NT54" s="63"/>
      <c r="NU54" s="63"/>
      <c r="NV54" s="63"/>
      <c r="NW54" s="63"/>
      <c r="NX54" s="63"/>
      <c r="NY54" s="63"/>
      <c r="NZ54" s="63"/>
      <c r="OA54" s="63"/>
      <c r="OB54" s="63"/>
      <c r="OC54" s="63"/>
      <c r="OD54" s="63"/>
      <c r="OE54" s="63"/>
      <c r="OF54" s="63"/>
      <c r="OG54" s="63"/>
      <c r="OH54" s="63"/>
      <c r="OI54" s="63"/>
      <c r="OJ54" s="63"/>
      <c r="OK54" s="63"/>
      <c r="OL54" s="63"/>
      <c r="OM54" s="63"/>
      <c r="ON54" s="35"/>
      <c r="OO54" s="35"/>
      <c r="OP54" s="35"/>
      <c r="OQ54" s="35"/>
      <c r="OR54" s="35"/>
      <c r="OS54" s="35"/>
      <c r="OT54" s="35"/>
      <c r="OU54" s="35"/>
      <c r="OV54" s="35"/>
      <c r="OW54" s="35"/>
      <c r="OX54" s="35"/>
      <c r="OY54" s="35"/>
      <c r="OZ54" s="35"/>
      <c r="PA54" s="35"/>
      <c r="PB54" s="35"/>
      <c r="PC54" s="35"/>
      <c r="PD54" s="35"/>
      <c r="PE54" s="63"/>
      <c r="PF54" s="63"/>
      <c r="PG54" s="63"/>
      <c r="PH54" s="63"/>
      <c r="PI54" s="63"/>
      <c r="PJ54" s="63"/>
      <c r="PK54" s="63"/>
      <c r="PL54" s="63"/>
      <c r="PM54" s="63"/>
      <c r="PN54" s="63"/>
      <c r="PO54" s="63"/>
      <c r="PP54" s="63"/>
      <c r="PQ54" s="63"/>
      <c r="PR54" s="63"/>
      <c r="PS54" s="63"/>
      <c r="PT54" s="63"/>
      <c r="PU54" s="63"/>
      <c r="PV54" s="63"/>
      <c r="PW54" s="63"/>
      <c r="PX54" s="63"/>
      <c r="PY54" s="63"/>
      <c r="PZ54" s="63"/>
      <c r="QA54" s="63"/>
      <c r="QB54" s="63"/>
      <c r="QC54" s="63"/>
      <c r="QD54" s="63"/>
      <c r="QE54" s="63"/>
      <c r="QF54" s="63"/>
      <c r="QG54" s="63"/>
      <c r="QH54" s="63"/>
      <c r="QI54" s="63"/>
      <c r="QJ54" s="63"/>
      <c r="QK54" s="63"/>
      <c r="QL54" s="63"/>
      <c r="QM54" s="35"/>
      <c r="QN54" s="35"/>
      <c r="QO54" s="35"/>
      <c r="QP54" s="35"/>
      <c r="QQ54" s="35"/>
      <c r="QR54" s="35"/>
      <c r="QS54" s="35"/>
      <c r="QT54" s="35"/>
      <c r="QU54" s="35"/>
      <c r="QV54" s="35"/>
      <c r="QW54" s="35"/>
      <c r="QX54" s="35"/>
      <c r="QY54" s="35"/>
      <c r="QZ54" s="63"/>
      <c r="RA54" s="63"/>
      <c r="RB54" s="63"/>
      <c r="RC54" s="63"/>
      <c r="RD54" s="63"/>
      <c r="RE54" s="63"/>
      <c r="RF54" s="63"/>
      <c r="RG54" s="63"/>
      <c r="RH54" s="63"/>
      <c r="RI54" s="63"/>
      <c r="RJ54" s="63"/>
      <c r="RK54" s="63"/>
      <c r="RL54" s="63"/>
      <c r="RM54" s="63"/>
      <c r="RN54" s="63"/>
      <c r="RO54" s="63"/>
      <c r="RP54" s="63"/>
      <c r="RQ54" s="63"/>
      <c r="RR54" s="63"/>
      <c r="RS54" s="63"/>
      <c r="RT54" s="63"/>
      <c r="RU54" s="63"/>
      <c r="RV54" s="63"/>
      <c r="RW54" s="63"/>
      <c r="RX54" s="63"/>
      <c r="RY54" s="9"/>
      <c r="RZ54" s="13"/>
      <c r="SA54" s="13"/>
      <c r="SB54" s="48">
        <v>1.31125</v>
      </c>
      <c r="SC54" s="46"/>
      <c r="SD54" s="1633">
        <v>1.32</v>
      </c>
      <c r="SE54" s="81">
        <v>1.35</v>
      </c>
      <c r="SF54" s="40">
        <v>1.34</v>
      </c>
      <c r="SG54" s="40">
        <f>MIN(SF54,SD54)</f>
        <v>1.32</v>
      </c>
      <c r="SH54" s="40">
        <v>1.45</v>
      </c>
      <c r="SI54" s="1645">
        <f t="shared" ref="SI54" si="191">MIN(SH54,SG54)</f>
        <v>1.32</v>
      </c>
      <c r="SJ54" s="1307">
        <v>1.41</v>
      </c>
      <c r="SK54" s="5">
        <f t="shared" si="71"/>
        <v>6.8181818181818066E-2</v>
      </c>
      <c r="SL54" s="63"/>
      <c r="SM54" s="63"/>
      <c r="SN54" s="63"/>
      <c r="SO54" s="63"/>
      <c r="SP54" s="63"/>
      <c r="SQ54" s="63"/>
      <c r="SR54" s="63"/>
      <c r="SS54" s="63"/>
      <c r="ST54" s="63"/>
      <c r="SU54" s="63"/>
      <c r="SV54" s="63"/>
      <c r="SW54" s="63"/>
      <c r="SX54" s="63"/>
      <c r="SY54" s="63"/>
      <c r="SZ54" s="63"/>
      <c r="TA54" s="63"/>
      <c r="TB54" s="63"/>
      <c r="TC54" s="63"/>
      <c r="TD54" s="63"/>
      <c r="TE54" s="63"/>
      <c r="TF54" s="63"/>
      <c r="TG54" s="63"/>
      <c r="TH54" s="63"/>
      <c r="TI54" s="63"/>
      <c r="TJ54" s="63"/>
      <c r="TK54" s="63"/>
      <c r="TL54" s="63"/>
      <c r="TM54" s="63"/>
      <c r="TN54" s="63"/>
      <c r="TO54" s="63"/>
      <c r="TP54" s="63"/>
      <c r="TQ54" s="63"/>
      <c r="TR54" s="63"/>
      <c r="TS54" s="63"/>
      <c r="TT54" s="63"/>
      <c r="TU54" s="63"/>
      <c r="TV54" s="63"/>
      <c r="TW54" s="63"/>
      <c r="TX54" s="63"/>
      <c r="TY54" s="63"/>
      <c r="TZ54" s="1249">
        <f t="shared" si="184"/>
        <v>0</v>
      </c>
      <c r="UA54" s="54">
        <v>1.65</v>
      </c>
      <c r="UB54" s="54">
        <v>1.65</v>
      </c>
      <c r="UC54" s="1646">
        <v>1.67</v>
      </c>
      <c r="UD54" s="40">
        <v>1.6559999999999999</v>
      </c>
      <c r="UE54" s="46">
        <v>1.72</v>
      </c>
      <c r="UF54" s="1645">
        <v>1.66</v>
      </c>
      <c r="UG54" s="1307">
        <v>1.69</v>
      </c>
      <c r="UH54" s="5">
        <f t="shared" si="83"/>
        <v>1.8072289156626523E-2</v>
      </c>
      <c r="UI54" s="63"/>
      <c r="UJ54" s="63"/>
      <c r="UK54" s="63"/>
      <c r="UL54" s="63"/>
      <c r="UM54" s="63"/>
      <c r="UN54" s="63"/>
      <c r="UO54" s="63"/>
      <c r="UP54" s="63"/>
      <c r="UQ54" s="63"/>
      <c r="UR54" s="63"/>
      <c r="US54" s="63"/>
      <c r="UT54" s="63"/>
      <c r="UU54" s="63"/>
      <c r="UV54" s="63"/>
      <c r="UW54" s="63"/>
      <c r="UX54" s="63"/>
      <c r="UY54" s="63"/>
      <c r="UZ54" s="63"/>
      <c r="VA54" s="63"/>
      <c r="VB54" s="63"/>
      <c r="VC54" s="63"/>
      <c r="VD54" s="63"/>
      <c r="VE54" s="63"/>
      <c r="VF54" s="63"/>
      <c r="VG54" s="63"/>
      <c r="VH54" s="63"/>
      <c r="VI54" s="63"/>
      <c r="VJ54" s="63"/>
      <c r="VK54" s="63"/>
      <c r="VL54" s="63"/>
      <c r="VM54" s="63"/>
      <c r="VN54" s="63"/>
      <c r="VO54" s="63"/>
      <c r="VP54" s="63"/>
      <c r="VQ54" s="63"/>
      <c r="VR54" s="63"/>
      <c r="VS54" s="63"/>
      <c r="VT54" s="63"/>
      <c r="VU54" s="63"/>
      <c r="VV54" s="63"/>
      <c r="VW54" s="63"/>
      <c r="VX54" s="63"/>
      <c r="VY54" s="63"/>
      <c r="VZ54" s="63"/>
      <c r="WA54" s="63"/>
      <c r="WB54" s="63"/>
      <c r="WC54" s="63"/>
      <c r="WD54" s="63"/>
      <c r="WE54" s="63"/>
      <c r="WF54" s="63"/>
      <c r="WG54" s="63"/>
      <c r="WH54" s="63"/>
      <c r="WI54" s="63"/>
      <c r="WJ54" s="63"/>
      <c r="WK54" s="63"/>
      <c r="WL54" s="63"/>
      <c r="WM54" s="63"/>
      <c r="WN54" s="63"/>
      <c r="WO54" s="63"/>
      <c r="WP54" s="63"/>
      <c r="WQ54" s="63"/>
      <c r="WR54" s="63"/>
      <c r="WS54" s="63"/>
      <c r="WT54" s="63"/>
      <c r="WU54" s="63"/>
      <c r="WV54" s="9">
        <v>1.2</v>
      </c>
      <c r="WW54" s="40"/>
      <c r="WX54" s="63">
        <f t="shared" si="185"/>
        <v>1.2</v>
      </c>
      <c r="WY54" s="9"/>
      <c r="WZ54" s="63">
        <v>1.24</v>
      </c>
      <c r="XA54" s="40">
        <v>1.26</v>
      </c>
      <c r="XB54" s="40">
        <f t="shared" si="186"/>
        <v>1.2</v>
      </c>
      <c r="XC54" s="46"/>
      <c r="XD54" s="40">
        <v>1.25</v>
      </c>
      <c r="XE54" s="40">
        <f t="shared" si="176"/>
        <v>1.2</v>
      </c>
      <c r="XF54" s="40"/>
      <c r="XG54" s="40">
        <v>1.23</v>
      </c>
      <c r="XH54" s="40">
        <v>1.25</v>
      </c>
      <c r="XI54" s="40">
        <f t="shared" si="97"/>
        <v>1.2</v>
      </c>
      <c r="XJ54" s="40"/>
      <c r="XK54" s="40"/>
      <c r="XL54" s="5">
        <f t="shared" si="98"/>
        <v>-1</v>
      </c>
      <c r="XM54" s="5">
        <f t="shared" si="99"/>
        <v>-1</v>
      </c>
      <c r="XN54" s="63"/>
      <c r="XO54" s="63"/>
      <c r="XP54" s="63"/>
      <c r="XQ54" s="63"/>
      <c r="XR54" s="63"/>
      <c r="XS54" s="63"/>
      <c r="XT54" s="63"/>
      <c r="XU54" s="63"/>
      <c r="XV54" s="63"/>
      <c r="XW54" s="63"/>
      <c r="XX54" s="63"/>
      <c r="XY54" s="81">
        <v>1.29</v>
      </c>
      <c r="XZ54" s="9"/>
      <c r="YA54" s="9">
        <f>MIN(XZ54,XY54)</f>
        <v>1.29</v>
      </c>
      <c r="YB54" s="9">
        <v>1.26</v>
      </c>
      <c r="YC54" s="35">
        <v>1.29</v>
      </c>
      <c r="YD54" s="1645">
        <v>1.31</v>
      </c>
      <c r="YE54" s="40">
        <v>1.38</v>
      </c>
      <c r="YF54" s="46">
        <v>1.31</v>
      </c>
      <c r="YG54" s="1543">
        <v>1.29</v>
      </c>
      <c r="YH54" s="46">
        <v>1.31</v>
      </c>
      <c r="YI54" s="46">
        <v>1.31</v>
      </c>
      <c r="YJ54" s="46">
        <f t="shared" si="160"/>
        <v>1.29</v>
      </c>
      <c r="YK54" s="46">
        <v>1.32</v>
      </c>
      <c r="YL54" s="5">
        <f t="shared" si="106"/>
        <v>2.3255813953488393E-2</v>
      </c>
      <c r="YM54" s="63"/>
      <c r="YN54" s="63"/>
      <c r="YO54" s="63"/>
      <c r="YP54" s="63"/>
      <c r="YQ54" s="63"/>
      <c r="YR54" s="63"/>
      <c r="YS54" s="63"/>
      <c r="YT54" s="63"/>
      <c r="YU54" s="63"/>
      <c r="YV54" s="63"/>
      <c r="YW54" s="63"/>
      <c r="YX54" s="63">
        <v>1.08</v>
      </c>
      <c r="YY54" s="9"/>
      <c r="YZ54" s="81">
        <f>MIN(YY54,YX54)</f>
        <v>1.08</v>
      </c>
      <c r="ZA54" s="40">
        <v>1.1499999999999999</v>
      </c>
      <c r="ZB54" s="1543">
        <v>1.08</v>
      </c>
      <c r="ZC54" s="40">
        <v>1.0900000000000001</v>
      </c>
      <c r="ZD54" s="46">
        <v>1.1599999999999999</v>
      </c>
      <c r="ZE54" s="1543">
        <v>1.07</v>
      </c>
      <c r="ZF54" s="40">
        <v>1.08</v>
      </c>
      <c r="ZG54" s="46">
        <v>1.1599999999999999</v>
      </c>
      <c r="ZH54" s="40">
        <f t="shared" si="163"/>
        <v>1.07</v>
      </c>
      <c r="ZI54" s="40">
        <v>1.1499999999999999</v>
      </c>
      <c r="ZJ54" s="5">
        <f t="shared" si="180"/>
        <v>7.4766355140186772E-2</v>
      </c>
      <c r="ZK54" s="63"/>
      <c r="ZL54" s="63"/>
      <c r="ZM54" s="63"/>
      <c r="ZN54" s="63"/>
      <c r="ZO54" s="63"/>
      <c r="ZP54" s="63"/>
      <c r="ZQ54" s="63"/>
      <c r="ZR54" s="63"/>
      <c r="ZS54" s="63"/>
      <c r="ZT54" s="63"/>
      <c r="ZU54" s="63">
        <v>1.22</v>
      </c>
      <c r="ZV54" s="54"/>
      <c r="ZW54" s="13">
        <f t="shared" si="187"/>
        <v>1.22</v>
      </c>
      <c r="ZX54" s="69">
        <v>1.28</v>
      </c>
      <c r="ZY54" s="40">
        <f t="shared" si="188"/>
        <v>1.22</v>
      </c>
      <c r="ZZ54" s="46">
        <v>1.25</v>
      </c>
      <c r="AAA54" s="1543">
        <v>1.18</v>
      </c>
      <c r="AAB54" s="40">
        <v>1.21</v>
      </c>
      <c r="AAC54" s="46">
        <v>1.25</v>
      </c>
      <c r="AAD54" s="46">
        <f t="shared" si="118"/>
        <v>1.18</v>
      </c>
      <c r="AAE54" s="46"/>
      <c r="AAF54" s="5">
        <f t="shared" si="119"/>
        <v>-1</v>
      </c>
      <c r="AAG54" s="69"/>
      <c r="AAH54" s="35"/>
      <c r="AAI54" s="35"/>
      <c r="AAJ54" s="35"/>
      <c r="AAK54" s="35"/>
      <c r="AAL54" s="35"/>
      <c r="AAM54" s="35"/>
      <c r="AAN54" s="35"/>
      <c r="AAO54" s="63">
        <v>1.32</v>
      </c>
      <c r="AAP54" s="81"/>
      <c r="AAQ54" s="9"/>
      <c r="AAR54" s="46"/>
      <c r="AAS54" s="13">
        <f t="shared" si="189"/>
        <v>1.32</v>
      </c>
      <c r="AAT54" s="35"/>
      <c r="AAU54" s="54">
        <v>1.341</v>
      </c>
      <c r="AAV54" s="28">
        <f t="shared" ref="AAV54:AAV57" si="192">MIN(AAU54,AAS54)</f>
        <v>1.32</v>
      </c>
      <c r="AAW54" s="40">
        <v>1.39</v>
      </c>
      <c r="AAX54" s="46">
        <v>1.36</v>
      </c>
      <c r="AAY54" s="1543">
        <f t="shared" si="124"/>
        <v>1.32</v>
      </c>
      <c r="AAZ54" s="40">
        <v>1.35</v>
      </c>
      <c r="ABA54" s="69">
        <v>1.31</v>
      </c>
      <c r="ABB54" s="40">
        <v>1.36</v>
      </c>
      <c r="ABC54" s="46">
        <f t="shared" si="125"/>
        <v>1.32</v>
      </c>
      <c r="ABD54" s="46"/>
      <c r="ABE54" s="5">
        <f t="shared" si="126"/>
        <v>-1</v>
      </c>
      <c r="ABF54" s="40">
        <v>1.0900000000000001</v>
      </c>
      <c r="ABG54" s="40">
        <f t="shared" si="167"/>
        <v>1.0900000000000001</v>
      </c>
      <c r="ABH54" s="40">
        <v>1.06</v>
      </c>
      <c r="ABI54" s="40">
        <v>1.0900000000000001</v>
      </c>
      <c r="ABJ54" s="46">
        <f t="shared" si="127"/>
        <v>1.0900000000000001</v>
      </c>
      <c r="ABK54" s="46"/>
      <c r="ABL54" s="5">
        <f t="shared" si="128"/>
        <v>-1</v>
      </c>
      <c r="ABM54" s="40">
        <v>1.06</v>
      </c>
      <c r="ABN54" s="40">
        <f t="shared" si="168"/>
        <v>1.06</v>
      </c>
      <c r="ABO54" s="46">
        <v>1.0900000000000001</v>
      </c>
      <c r="ABP54" s="46">
        <v>1.07</v>
      </c>
      <c r="ABQ54" s="40">
        <v>1.06</v>
      </c>
      <c r="ABR54" s="46">
        <f t="shared" si="129"/>
        <v>1.06</v>
      </c>
      <c r="ABS54" s="46"/>
      <c r="ABT54" s="5">
        <f t="shared" si="130"/>
        <v>-1</v>
      </c>
      <c r="ABU54" s="46">
        <v>1.08</v>
      </c>
      <c r="ABV54" s="40">
        <f t="shared" si="131"/>
        <v>1.08</v>
      </c>
      <c r="ABW54" s="46">
        <v>1.1000000000000001</v>
      </c>
      <c r="ABX54" s="46">
        <v>1.08</v>
      </c>
      <c r="ABY54" s="40">
        <f t="shared" si="132"/>
        <v>1.08</v>
      </c>
      <c r="ABZ54" s="35">
        <v>1.03</v>
      </c>
      <c r="ACA54" s="677">
        <f t="shared" si="133"/>
        <v>-4.6296296296296335E-2</v>
      </c>
      <c r="ACB54" s="9"/>
      <c r="ACC54" s="13"/>
      <c r="ACD54" s="63"/>
      <c r="ACE54" s="63"/>
      <c r="ACF54" s="63"/>
      <c r="ACG54" s="63"/>
      <c r="ACH54" s="63"/>
      <c r="ACI54" s="63"/>
      <c r="ACJ54" s="13"/>
      <c r="ACK54" s="63"/>
      <c r="ACL54" s="63"/>
      <c r="ACM54" s="63"/>
      <c r="ACN54" s="81"/>
      <c r="ACO54" s="81"/>
      <c r="ACP54" s="81"/>
      <c r="ACQ54" s="40" t="str">
        <f t="shared" si="181"/>
        <v>4.Blocker/Not Executed</v>
      </c>
      <c r="ACR54" s="46" t="str">
        <f t="shared" si="182"/>
        <v>4.Blocker/Not Executed</v>
      </c>
      <c r="ACS54" s="35" t="str">
        <f t="shared" si="183"/>
        <v>4.Blocker/Not Executed</v>
      </c>
      <c r="ACT54" s="40" t="str">
        <f t="shared" si="190"/>
        <v xml:space="preserve">1. Better than baseline </v>
      </c>
    </row>
    <row r="55" spans="2:774" ht="15.5" thickBot="1" x14ac:dyDescent="0.45">
      <c r="B55" s="59">
        <v>67</v>
      </c>
      <c r="C55" s="1000" t="s">
        <v>17</v>
      </c>
      <c r="E55" s="36"/>
      <c r="F55" s="8" t="s">
        <v>2298</v>
      </c>
      <c r="G55" s="8" t="s">
        <v>2299</v>
      </c>
      <c r="H55" s="111" t="s">
        <v>2233</v>
      </c>
      <c r="RY55" s="10"/>
      <c r="RZ55" s="14"/>
      <c r="SA55" s="14"/>
      <c r="SB55" s="47">
        <v>10.43</v>
      </c>
      <c r="SC55" s="37"/>
      <c r="SD55" s="1567">
        <v>7.34</v>
      </c>
      <c r="SE55" s="12">
        <v>7.22</v>
      </c>
      <c r="SF55" s="36">
        <v>10.52</v>
      </c>
      <c r="SG55" s="36">
        <f>MIN(SF55,SD55)</f>
        <v>7.34</v>
      </c>
      <c r="SH55" s="36">
        <v>10.66</v>
      </c>
      <c r="SI55" s="1138">
        <v>8.4499999999999993</v>
      </c>
      <c r="SJ55" s="1308">
        <v>8.94</v>
      </c>
      <c r="SK55" s="6">
        <f t="shared" si="71"/>
        <v>5.7988165680473401E-2</v>
      </c>
      <c r="TZ55" s="980">
        <f t="shared" si="184"/>
        <v>0</v>
      </c>
      <c r="UA55" s="52">
        <v>7.29</v>
      </c>
      <c r="UB55" s="52">
        <v>7.12</v>
      </c>
      <c r="UC55" s="1647">
        <v>6.98</v>
      </c>
      <c r="UD55" s="36">
        <v>7.343</v>
      </c>
      <c r="UE55" s="37">
        <v>7.21</v>
      </c>
      <c r="UF55" s="1138">
        <v>8.23</v>
      </c>
      <c r="UG55" s="1308">
        <v>8.74</v>
      </c>
      <c r="UH55" s="6">
        <f t="shared" si="83"/>
        <v>6.1968408262454408E-2</v>
      </c>
      <c r="WV55" s="10">
        <v>6.02</v>
      </c>
      <c r="WW55" s="36"/>
      <c r="WX55" s="4">
        <f t="shared" si="185"/>
        <v>6.02</v>
      </c>
      <c r="WY55" s="10"/>
      <c r="WZ55" s="4">
        <v>6.13</v>
      </c>
      <c r="XA55" s="36">
        <v>6.16</v>
      </c>
      <c r="XB55" s="36">
        <f t="shared" si="186"/>
        <v>6.02</v>
      </c>
      <c r="XC55" s="37"/>
      <c r="XD55" s="36">
        <v>6.31</v>
      </c>
      <c r="XE55" s="36">
        <f t="shared" si="176"/>
        <v>6.02</v>
      </c>
      <c r="XF55" s="36"/>
      <c r="XG55" s="36">
        <v>6.05</v>
      </c>
      <c r="XH55" s="36">
        <v>6.31</v>
      </c>
      <c r="XI55" s="36">
        <f t="shared" si="97"/>
        <v>6.02</v>
      </c>
      <c r="XJ55" s="36"/>
      <c r="XK55" s="36"/>
      <c r="XL55" s="6">
        <f t="shared" si="98"/>
        <v>-1</v>
      </c>
      <c r="XM55" s="6">
        <f t="shared" si="99"/>
        <v>-1</v>
      </c>
      <c r="XY55" s="12">
        <v>7.86</v>
      </c>
      <c r="XZ55" s="10"/>
      <c r="YA55" s="10">
        <f>MIN(XZ55,XY55)</f>
        <v>7.86</v>
      </c>
      <c r="YB55" s="10">
        <v>7.83</v>
      </c>
      <c r="YC55" s="29">
        <v>7.89</v>
      </c>
      <c r="YD55" s="1138">
        <v>7.91</v>
      </c>
      <c r="YE55" s="36">
        <v>8.1199999999999992</v>
      </c>
      <c r="YF55" s="37">
        <v>7.9</v>
      </c>
      <c r="YG55" s="1184">
        <v>7.93</v>
      </c>
      <c r="YH55" s="37">
        <v>7.97</v>
      </c>
      <c r="YI55" s="37">
        <v>7.9</v>
      </c>
      <c r="YJ55" s="37">
        <f t="shared" si="160"/>
        <v>7.9</v>
      </c>
      <c r="YK55" s="37">
        <v>7.92</v>
      </c>
      <c r="YL55" s="6">
        <f t="shared" si="106"/>
        <v>2.531645569620199E-3</v>
      </c>
      <c r="YX55" s="4">
        <v>5.43</v>
      </c>
      <c r="YY55" s="10"/>
      <c r="YZ55" s="12">
        <f>MIN(YY55,YX55)</f>
        <v>5.43</v>
      </c>
      <c r="ZA55" s="36">
        <v>5.56</v>
      </c>
      <c r="ZB55" s="1184">
        <v>5.44</v>
      </c>
      <c r="ZC55" s="36">
        <v>5.49</v>
      </c>
      <c r="ZD55" s="37">
        <v>5.65</v>
      </c>
      <c r="ZE55" s="1184">
        <f t="shared" si="110"/>
        <v>5.44</v>
      </c>
      <c r="ZF55" s="36">
        <v>5.48</v>
      </c>
      <c r="ZG55" s="37">
        <v>5.65</v>
      </c>
      <c r="ZH55" s="36">
        <f t="shared" si="163"/>
        <v>5.44</v>
      </c>
      <c r="ZI55" s="36">
        <v>5.55</v>
      </c>
      <c r="ZJ55" s="6">
        <f t="shared" si="180"/>
        <v>2.0220588235294011E-2</v>
      </c>
      <c r="ZU55" s="4">
        <v>6.01</v>
      </c>
      <c r="ZV55" s="10"/>
      <c r="ZW55" s="14">
        <f t="shared" si="187"/>
        <v>6.01</v>
      </c>
      <c r="ZX55" s="59">
        <v>6.04</v>
      </c>
      <c r="ZY55" s="36">
        <f t="shared" si="188"/>
        <v>6.01</v>
      </c>
      <c r="ZZ55" s="37">
        <v>6.28</v>
      </c>
      <c r="AAA55" s="1184">
        <v>6.13</v>
      </c>
      <c r="AAB55" s="36">
        <v>6.31</v>
      </c>
      <c r="AAC55" s="37">
        <v>6.28</v>
      </c>
      <c r="AAD55" s="37">
        <f t="shared" si="118"/>
        <v>6.13</v>
      </c>
      <c r="AAE55" s="37"/>
      <c r="AAF55" s="6">
        <f t="shared" si="119"/>
        <v>-1</v>
      </c>
      <c r="AAG55" s="59"/>
      <c r="AAO55" s="4">
        <v>4.774</v>
      </c>
      <c r="AAP55" s="12"/>
      <c r="AAQ55" s="10"/>
      <c r="AAR55" s="37"/>
      <c r="AAS55" s="14">
        <f t="shared" si="189"/>
        <v>4.774</v>
      </c>
      <c r="AAU55" s="52">
        <v>4.82</v>
      </c>
      <c r="AAV55" s="58">
        <f t="shared" si="192"/>
        <v>4.774</v>
      </c>
      <c r="AAW55" s="36">
        <v>4.88</v>
      </c>
      <c r="AAX55" s="37">
        <v>5.26</v>
      </c>
      <c r="AAY55" s="1184">
        <v>4.8899999999999997</v>
      </c>
      <c r="AAZ55" s="36">
        <v>4.99</v>
      </c>
      <c r="ABA55" s="59">
        <v>4.8499999999999996</v>
      </c>
      <c r="ABB55" s="36">
        <v>5.26</v>
      </c>
      <c r="ABC55" s="37">
        <f t="shared" si="125"/>
        <v>4.8899999999999997</v>
      </c>
      <c r="ABD55" s="37"/>
      <c r="ABE55" s="6">
        <f t="shared" si="126"/>
        <v>-1</v>
      </c>
      <c r="ABF55" s="36">
        <v>4.28</v>
      </c>
      <c r="ABG55" s="36">
        <f t="shared" si="167"/>
        <v>4.28</v>
      </c>
      <c r="ABH55" s="36">
        <v>4.47</v>
      </c>
      <c r="ABI55" s="36">
        <v>4.28</v>
      </c>
      <c r="ABJ55" s="37">
        <f t="shared" si="127"/>
        <v>4.28</v>
      </c>
      <c r="ABK55" s="37"/>
      <c r="ABL55" s="6">
        <f t="shared" si="128"/>
        <v>-1</v>
      </c>
      <c r="ABM55" s="36">
        <v>4.3099999999999996</v>
      </c>
      <c r="ABN55" s="36">
        <f t="shared" si="168"/>
        <v>4.3099999999999996</v>
      </c>
      <c r="ABO55" s="37">
        <v>4.54</v>
      </c>
      <c r="ABP55" s="37">
        <v>4.38</v>
      </c>
      <c r="ABQ55" s="36">
        <v>4.3099999999999996</v>
      </c>
      <c r="ABR55" s="37">
        <f t="shared" si="129"/>
        <v>4.3099999999999996</v>
      </c>
      <c r="ABS55" s="37"/>
      <c r="ABT55" s="6">
        <f t="shared" si="130"/>
        <v>-1</v>
      </c>
      <c r="ABU55" s="37">
        <v>4.37</v>
      </c>
      <c r="ABV55" s="36">
        <f t="shared" si="131"/>
        <v>4.37</v>
      </c>
      <c r="ABW55" s="37">
        <v>4.59</v>
      </c>
      <c r="ABX55" s="37">
        <v>4.37</v>
      </c>
      <c r="ABY55" s="36">
        <f t="shared" si="132"/>
        <v>4.37</v>
      </c>
      <c r="ABZ55" s="29">
        <v>4.42</v>
      </c>
      <c r="ACA55" s="678">
        <f t="shared" si="133"/>
        <v>1.1441647597253964E-2</v>
      </c>
      <c r="ACB55" s="10"/>
      <c r="ACC55" s="14"/>
      <c r="ACJ55" s="14"/>
      <c r="ACN55" s="12"/>
      <c r="ACO55" s="12"/>
      <c r="ACP55" s="12"/>
      <c r="ACQ55" s="36" t="str">
        <f t="shared" si="181"/>
        <v>4.Blocker/Not Executed</v>
      </c>
      <c r="ACR55" s="37" t="str">
        <f t="shared" si="182"/>
        <v>4.Blocker/Not Executed</v>
      </c>
      <c r="ACS55" s="29" t="str">
        <f t="shared" si="183"/>
        <v>4.Blocker/Not Executed</v>
      </c>
      <c r="ACT55" s="36" t="str">
        <f t="shared" si="190"/>
        <v xml:space="preserve">1. Better than baseline </v>
      </c>
    </row>
    <row r="56" spans="2:774" ht="15" thickBot="1" x14ac:dyDescent="0.4">
      <c r="B56" s="59">
        <v>68</v>
      </c>
      <c r="C56" s="1000" t="s">
        <v>17</v>
      </c>
      <c r="E56" s="8"/>
      <c r="F56" s="8" t="s">
        <v>2300</v>
      </c>
      <c r="G56" s="1011" t="s">
        <v>2278</v>
      </c>
      <c r="H56" s="111" t="s">
        <v>2285</v>
      </c>
      <c r="RY56" s="10"/>
      <c r="RZ56" s="14"/>
      <c r="SA56" s="14"/>
      <c r="SB56" s="47" t="s">
        <v>1502</v>
      </c>
      <c r="SC56" s="37"/>
      <c r="SD56" s="12" t="s">
        <v>1502</v>
      </c>
      <c r="SE56" s="12" t="s">
        <v>1502</v>
      </c>
      <c r="SF56" s="36" t="s">
        <v>1502</v>
      </c>
      <c r="SG56" s="36" t="s">
        <v>1502</v>
      </c>
      <c r="SH56" s="36" t="s">
        <v>1502</v>
      </c>
      <c r="SI56" s="36" t="s">
        <v>1502</v>
      </c>
      <c r="SJ56" s="1308" t="s">
        <v>1502</v>
      </c>
      <c r="SK56" s="6"/>
      <c r="TZ56" s="4">
        <f t="shared" si="184"/>
        <v>0</v>
      </c>
      <c r="UA56" s="52" t="s">
        <v>1502</v>
      </c>
      <c r="UB56" s="52" t="s">
        <v>1502</v>
      </c>
      <c r="UC56" s="52" t="s">
        <v>1502</v>
      </c>
      <c r="UD56" s="36" t="s">
        <v>1502</v>
      </c>
      <c r="UE56" s="37" t="s">
        <v>1502</v>
      </c>
      <c r="UF56" s="36" t="s">
        <v>1502</v>
      </c>
      <c r="UG56" s="1308" t="s">
        <v>1502</v>
      </c>
      <c r="UH56" s="6"/>
      <c r="WV56" s="10" t="s">
        <v>1502</v>
      </c>
      <c r="WW56" s="36"/>
      <c r="WX56" s="4" t="s">
        <v>1502</v>
      </c>
      <c r="WY56" s="10"/>
      <c r="WZ56" s="4" t="s">
        <v>1502</v>
      </c>
      <c r="XA56" s="36" t="s">
        <v>1502</v>
      </c>
      <c r="XB56" s="36" t="s">
        <v>1502</v>
      </c>
      <c r="XC56" s="37"/>
      <c r="XD56" s="36" t="s">
        <v>1502</v>
      </c>
      <c r="XE56" s="36" t="s">
        <v>1502</v>
      </c>
      <c r="XF56" s="36"/>
      <c r="XG56" s="36" t="s">
        <v>1502</v>
      </c>
      <c r="XH56" s="36" t="s">
        <v>1502</v>
      </c>
      <c r="XI56" s="36" t="s">
        <v>1502</v>
      </c>
      <c r="XJ56" s="36"/>
      <c r="XK56" s="36"/>
      <c r="XL56" s="6"/>
      <c r="XM56" s="6"/>
      <c r="XY56" s="12" t="s">
        <v>1502</v>
      </c>
      <c r="XZ56" s="10"/>
      <c r="YA56" s="10" t="s">
        <v>1502</v>
      </c>
      <c r="YB56" s="10" t="s">
        <v>1502</v>
      </c>
      <c r="YC56" s="29" t="s">
        <v>1502</v>
      </c>
      <c r="YD56" s="36" t="s">
        <v>1502</v>
      </c>
      <c r="YE56" s="36" t="s">
        <v>1502</v>
      </c>
      <c r="YF56" s="37" t="s">
        <v>1502</v>
      </c>
      <c r="YG56" s="37" t="s">
        <v>1502</v>
      </c>
      <c r="YH56" s="36" t="s">
        <v>1502</v>
      </c>
      <c r="YI56" s="37" t="s">
        <v>1502</v>
      </c>
      <c r="YJ56" s="36">
        <f t="shared" si="160"/>
        <v>0</v>
      </c>
      <c r="YK56" s="36" t="s">
        <v>1502</v>
      </c>
      <c r="YL56" s="6"/>
      <c r="YX56" s="4">
        <v>0.37</v>
      </c>
      <c r="YY56" s="10"/>
      <c r="YZ56" s="12">
        <f>MIN(YY56,YX56)</f>
        <v>0.37</v>
      </c>
      <c r="ZA56" s="36">
        <v>0.39</v>
      </c>
      <c r="ZB56" s="37">
        <f>MIN(ZA56,YZ56)</f>
        <v>0.37</v>
      </c>
      <c r="ZC56" s="36">
        <v>0.48</v>
      </c>
      <c r="ZD56" s="37">
        <v>0.47</v>
      </c>
      <c r="ZE56" s="37">
        <f t="shared" si="110"/>
        <v>0.37</v>
      </c>
      <c r="ZF56" s="36">
        <v>0.38</v>
      </c>
      <c r="ZG56" s="37">
        <v>0.47</v>
      </c>
      <c r="ZH56" s="36">
        <f t="shared" si="163"/>
        <v>0.37</v>
      </c>
      <c r="ZI56" s="36">
        <v>0.35</v>
      </c>
      <c r="ZJ56" s="6">
        <f t="shared" si="180"/>
        <v>-5.4054054054054106E-2</v>
      </c>
      <c r="ZU56" s="4" t="s">
        <v>1502</v>
      </c>
      <c r="ZV56" s="36"/>
      <c r="ZW56" s="14" t="s">
        <v>1502</v>
      </c>
      <c r="ZX56" s="59" t="s">
        <v>1502</v>
      </c>
      <c r="ZY56" s="36" t="s">
        <v>1502</v>
      </c>
      <c r="ZZ56" s="37" t="s">
        <v>1502</v>
      </c>
      <c r="AAA56" s="37" t="s">
        <v>1502</v>
      </c>
      <c r="AAB56" s="36" t="s">
        <v>1502</v>
      </c>
      <c r="AAC56" s="37" t="s">
        <v>1502</v>
      </c>
      <c r="AAD56" s="36" t="s">
        <v>1502</v>
      </c>
      <c r="AAE56" s="36"/>
      <c r="AAF56" s="6"/>
      <c r="AAG56" s="59"/>
      <c r="AAO56" s="4">
        <v>0.38</v>
      </c>
      <c r="AAP56" s="12"/>
      <c r="AAQ56" s="10"/>
      <c r="AAR56" s="37"/>
      <c r="AAS56" s="14">
        <f t="shared" si="189"/>
        <v>0.38</v>
      </c>
      <c r="AAU56" s="10">
        <v>0.36</v>
      </c>
      <c r="AAV56" s="12">
        <f t="shared" si="192"/>
        <v>0.36</v>
      </c>
      <c r="AAW56" s="36">
        <v>0.48</v>
      </c>
      <c r="AAX56" s="37">
        <v>0.38</v>
      </c>
      <c r="AAY56" s="37">
        <f t="shared" si="124"/>
        <v>0.36</v>
      </c>
      <c r="AAZ56" s="36">
        <v>0.37</v>
      </c>
      <c r="ABA56" s="59">
        <v>0.36</v>
      </c>
      <c r="ABB56" s="36">
        <v>0.38</v>
      </c>
      <c r="ABC56" s="36">
        <f t="shared" si="125"/>
        <v>0.36</v>
      </c>
      <c r="ABD56" s="36"/>
      <c r="ABE56" s="6">
        <f t="shared" si="126"/>
        <v>-1</v>
      </c>
      <c r="ABF56" s="36" t="s">
        <v>1502</v>
      </c>
      <c r="ABG56" s="36" t="str">
        <f t="shared" si="167"/>
        <v>NA</v>
      </c>
      <c r="ABH56" s="36" t="s">
        <v>1502</v>
      </c>
      <c r="ABI56" s="36" t="s">
        <v>1502</v>
      </c>
      <c r="ABJ56" s="36" t="str">
        <f t="shared" si="127"/>
        <v>NA</v>
      </c>
      <c r="ABK56" s="36"/>
      <c r="ABL56" s="6"/>
      <c r="ABM56" s="36" t="s">
        <v>1502</v>
      </c>
      <c r="ABN56" s="36" t="str">
        <f t="shared" si="168"/>
        <v>NA</v>
      </c>
      <c r="ABO56" s="37" t="s">
        <v>1502</v>
      </c>
      <c r="ABP56" s="37" t="s">
        <v>1502</v>
      </c>
      <c r="ABQ56" s="36" t="s">
        <v>1502</v>
      </c>
      <c r="ABR56" s="36" t="str">
        <f t="shared" si="129"/>
        <v>NA</v>
      </c>
      <c r="ABS56" s="36"/>
      <c r="ABT56" s="6"/>
      <c r="ABU56" s="37"/>
      <c r="ABV56" s="36">
        <f t="shared" si="131"/>
        <v>0</v>
      </c>
      <c r="ABW56" s="37" t="s">
        <v>1502</v>
      </c>
      <c r="ABX56" s="37"/>
      <c r="ABY56" s="36" t="s">
        <v>1502</v>
      </c>
      <c r="ABZ56" s="29" t="s">
        <v>1502</v>
      </c>
      <c r="ACA56" s="678"/>
      <c r="ACB56" s="391" t="s">
        <v>2286</v>
      </c>
      <c r="ACC56" s="14"/>
      <c r="ACJ56" s="14"/>
      <c r="ACN56" s="12"/>
      <c r="ACO56" s="12"/>
      <c r="ACP56" s="12"/>
      <c r="ACQ56" s="10" t="str">
        <f t="shared" si="181"/>
        <v>4.Blocker/Not Executed</v>
      </c>
      <c r="ACR56" s="14" t="str">
        <f t="shared" si="182"/>
        <v>4.Blocker/Not Executed</v>
      </c>
      <c r="ACS56" s="4" t="str">
        <f t="shared" si="183"/>
        <v>4.Blocker/Not Executed</v>
      </c>
      <c r="ACT56" s="10" t="str">
        <f t="shared" si="190"/>
        <v xml:space="preserve">1. Better than baseline </v>
      </c>
    </row>
    <row r="57" spans="2:774" ht="15.5" thickBot="1" x14ac:dyDescent="0.45">
      <c r="B57" s="1148">
        <v>69</v>
      </c>
      <c r="C57" s="1001" t="s">
        <v>17</v>
      </c>
      <c r="D57" s="64"/>
      <c r="E57" s="1006"/>
      <c r="F57" s="1006" t="s">
        <v>2301</v>
      </c>
      <c r="G57" s="88" t="s">
        <v>2299</v>
      </c>
      <c r="H57" s="1643" t="s">
        <v>1199</v>
      </c>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64"/>
      <c r="AY57" s="64"/>
      <c r="AZ57" s="64"/>
      <c r="BA57" s="64"/>
      <c r="BB57" s="64"/>
      <c r="BC57" s="64"/>
      <c r="BD57" s="64"/>
      <c r="BE57" s="64"/>
      <c r="BF57" s="104"/>
      <c r="BG57" s="104"/>
      <c r="BH57" s="104"/>
      <c r="BI57" s="104"/>
      <c r="BJ57" s="104"/>
      <c r="BK57" s="104"/>
      <c r="BL57" s="104"/>
      <c r="BM57" s="104"/>
      <c r="BN57" s="104"/>
      <c r="BO57" s="104"/>
      <c r="BP57" s="104"/>
      <c r="BQ57" s="104"/>
      <c r="BR57" s="104"/>
      <c r="BS57" s="104"/>
      <c r="BT57" s="104"/>
      <c r="BU57" s="104"/>
      <c r="BV57" s="104"/>
      <c r="BW57" s="104"/>
      <c r="BX57" s="104"/>
      <c r="BY57" s="104"/>
      <c r="BZ57" s="104"/>
      <c r="CA57" s="104"/>
      <c r="CB57" s="104"/>
      <c r="CC57" s="104"/>
      <c r="CD57" s="104"/>
      <c r="CE57" s="104"/>
      <c r="CF57" s="104"/>
      <c r="CG57" s="104"/>
      <c r="CH57" s="104"/>
      <c r="CI57" s="104"/>
      <c r="CJ57" s="104"/>
      <c r="CK57" s="104"/>
      <c r="CL57" s="104"/>
      <c r="CM57" s="104"/>
      <c r="CN57" s="104"/>
      <c r="CO57" s="104"/>
      <c r="CP57" s="104"/>
      <c r="CQ57" s="104"/>
      <c r="CR57" s="104"/>
      <c r="CS57" s="104"/>
      <c r="CT57" s="104"/>
      <c r="CU57" s="104"/>
      <c r="CV57" s="104"/>
      <c r="CW57" s="104"/>
      <c r="CX57" s="104"/>
      <c r="CY57" s="104"/>
      <c r="CZ57" s="104"/>
      <c r="DA57" s="104"/>
      <c r="DB57" s="104"/>
      <c r="DC57" s="104"/>
      <c r="DD57" s="104"/>
      <c r="DE57" s="104"/>
      <c r="DF57" s="104"/>
      <c r="DG57" s="104"/>
      <c r="DH57" s="104"/>
      <c r="DI57" s="104"/>
      <c r="DJ57" s="104"/>
      <c r="DK57" s="104"/>
      <c r="DL57" s="104"/>
      <c r="DM57" s="64"/>
      <c r="DN57" s="64"/>
      <c r="DO57" s="64"/>
      <c r="DP57" s="64"/>
      <c r="DQ57" s="64"/>
      <c r="DR57" s="64"/>
      <c r="DS57" s="64"/>
      <c r="DT57" s="64"/>
      <c r="DU57" s="64"/>
      <c r="DV57" s="64"/>
      <c r="DW57" s="64"/>
      <c r="DX57" s="64"/>
      <c r="DY57" s="64"/>
      <c r="DZ57" s="64"/>
      <c r="EA57" s="64"/>
      <c r="EB57" s="104"/>
      <c r="EC57" s="104"/>
      <c r="ED57" s="104"/>
      <c r="EE57" s="104"/>
      <c r="EF57" s="104"/>
      <c r="EG57" s="104"/>
      <c r="EH57" s="104"/>
      <c r="EI57" s="104"/>
      <c r="EJ57" s="104"/>
      <c r="EK57" s="104"/>
      <c r="EL57" s="104"/>
      <c r="EM57" s="104"/>
      <c r="EN57" s="104"/>
      <c r="EO57" s="104"/>
      <c r="EP57" s="104"/>
      <c r="EQ57" s="104"/>
      <c r="ER57" s="104"/>
      <c r="ES57" s="104"/>
      <c r="ET57" s="104"/>
      <c r="EU57" s="104"/>
      <c r="EV57" s="104"/>
      <c r="EW57" s="104"/>
      <c r="EX57" s="104"/>
      <c r="EY57" s="104"/>
      <c r="EZ57" s="104"/>
      <c r="FA57" s="104"/>
      <c r="FB57" s="104"/>
      <c r="FC57" s="104"/>
      <c r="FD57" s="104"/>
      <c r="FE57" s="104"/>
      <c r="FF57" s="104"/>
      <c r="FG57" s="104"/>
      <c r="FH57" s="104"/>
      <c r="FI57" s="64"/>
      <c r="FJ57" s="64"/>
      <c r="FK57" s="64"/>
      <c r="FL57" s="64"/>
      <c r="FM57" s="64"/>
      <c r="FN57" s="64"/>
      <c r="FO57" s="64"/>
      <c r="FP57" s="64"/>
      <c r="FQ57" s="64"/>
      <c r="FR57" s="64"/>
      <c r="FS57" s="64"/>
      <c r="FT57" s="64"/>
      <c r="FU57" s="64"/>
      <c r="FV57" s="104"/>
      <c r="FW57" s="104"/>
      <c r="FX57" s="104"/>
      <c r="FY57" s="104"/>
      <c r="FZ57" s="104"/>
      <c r="GA57" s="104"/>
      <c r="GB57" s="104"/>
      <c r="GC57" s="104"/>
      <c r="GD57" s="104"/>
      <c r="GE57" s="104"/>
      <c r="GF57" s="104"/>
      <c r="GG57" s="104"/>
      <c r="GH57" s="104"/>
      <c r="GI57" s="104"/>
      <c r="GJ57" s="104"/>
      <c r="GK57" s="104"/>
      <c r="GL57" s="104"/>
      <c r="GM57" s="104"/>
      <c r="GN57" s="104"/>
      <c r="GO57" s="104"/>
      <c r="GP57" s="104"/>
      <c r="GQ57" s="104"/>
      <c r="GR57" s="104"/>
      <c r="GS57" s="104"/>
      <c r="GT57" s="104"/>
      <c r="GU57" s="104"/>
      <c r="GV57" s="104"/>
      <c r="GW57" s="104"/>
      <c r="GX57" s="104"/>
      <c r="GY57" s="104"/>
      <c r="GZ57" s="104"/>
      <c r="HA57" s="104"/>
      <c r="HB57" s="64"/>
      <c r="HC57" s="64"/>
      <c r="HD57" s="64"/>
      <c r="HE57" s="64"/>
      <c r="HF57" s="64"/>
      <c r="HG57" s="64"/>
      <c r="HH57" s="64"/>
      <c r="HI57" s="64"/>
      <c r="HJ57" s="64"/>
      <c r="HK57" s="64"/>
      <c r="HL57" s="64"/>
      <c r="HM57" s="64"/>
      <c r="HN57" s="64"/>
      <c r="HO57" s="64"/>
      <c r="HP57" s="64"/>
      <c r="HQ57" s="64"/>
      <c r="HR57" s="104"/>
      <c r="HS57" s="104"/>
      <c r="HT57" s="104"/>
      <c r="HU57" s="104"/>
      <c r="HV57" s="104"/>
      <c r="HW57" s="104"/>
      <c r="HX57" s="104"/>
      <c r="HY57" s="104"/>
      <c r="HZ57" s="104"/>
      <c r="IA57" s="104"/>
      <c r="IB57" s="104"/>
      <c r="IC57" s="104"/>
      <c r="ID57" s="104"/>
      <c r="IE57" s="104"/>
      <c r="IF57" s="104"/>
      <c r="IG57" s="104"/>
      <c r="IH57" s="104"/>
      <c r="II57" s="104"/>
      <c r="IJ57" s="104"/>
      <c r="IK57" s="104"/>
      <c r="IL57" s="104"/>
      <c r="IM57" s="104"/>
      <c r="IN57" s="104"/>
      <c r="IO57" s="104"/>
      <c r="IP57" s="104"/>
      <c r="IQ57" s="104"/>
      <c r="IR57" s="104"/>
      <c r="IS57" s="104"/>
      <c r="IT57" s="104"/>
      <c r="IU57" s="104"/>
      <c r="IV57" s="104"/>
      <c r="IW57" s="104"/>
      <c r="IX57" s="104"/>
      <c r="IY57" s="104"/>
      <c r="IZ57" s="64"/>
      <c r="JA57" s="64"/>
      <c r="JB57" s="64"/>
      <c r="JC57" s="64"/>
      <c r="JD57" s="64"/>
      <c r="JE57" s="64"/>
      <c r="JF57" s="64"/>
      <c r="JG57" s="64"/>
      <c r="JH57" s="64"/>
      <c r="JI57" s="64"/>
      <c r="JJ57" s="64"/>
      <c r="JK57" s="64"/>
      <c r="JL57" s="64"/>
      <c r="JM57" s="64"/>
      <c r="JN57" s="64"/>
      <c r="JO57" s="64"/>
      <c r="JP57" s="104"/>
      <c r="JQ57" s="104"/>
      <c r="JR57" s="104"/>
      <c r="JS57" s="104"/>
      <c r="JT57" s="104"/>
      <c r="JU57" s="104"/>
      <c r="JV57" s="104"/>
      <c r="JW57" s="104"/>
      <c r="JX57" s="104"/>
      <c r="JY57" s="104"/>
      <c r="JZ57" s="104"/>
      <c r="KA57" s="104"/>
      <c r="KB57" s="104"/>
      <c r="KC57" s="104"/>
      <c r="KD57" s="104"/>
      <c r="KE57" s="104"/>
      <c r="KF57" s="104"/>
      <c r="KG57" s="104"/>
      <c r="KH57" s="104"/>
      <c r="KI57" s="104"/>
      <c r="KJ57" s="104"/>
      <c r="KK57" s="104"/>
      <c r="KL57" s="104"/>
      <c r="KM57" s="104"/>
      <c r="KN57" s="104"/>
      <c r="KO57" s="104"/>
      <c r="KP57" s="104"/>
      <c r="KQ57" s="104"/>
      <c r="KR57" s="104"/>
      <c r="KS57" s="104"/>
      <c r="KT57" s="104"/>
      <c r="KU57" s="104"/>
      <c r="KV57" s="104"/>
      <c r="KW57" s="104"/>
      <c r="KX57" s="104"/>
      <c r="KY57" s="104"/>
      <c r="KZ57" s="104"/>
      <c r="LA57" s="104"/>
      <c r="LB57" s="104"/>
      <c r="LC57" s="104"/>
      <c r="LD57" s="104"/>
      <c r="LE57" s="104"/>
      <c r="LF57" s="104"/>
      <c r="LG57" s="104"/>
      <c r="LH57" s="104"/>
      <c r="LI57" s="104"/>
      <c r="LJ57" s="104"/>
      <c r="LK57" s="104"/>
      <c r="LL57" s="104"/>
      <c r="LM57" s="104"/>
      <c r="LN57" s="104"/>
      <c r="LO57" s="104"/>
      <c r="LP57" s="104"/>
      <c r="LQ57" s="104"/>
      <c r="LR57" s="104"/>
      <c r="LS57" s="104"/>
      <c r="LT57" s="104"/>
      <c r="LU57" s="104"/>
      <c r="LV57" s="64"/>
      <c r="LW57" s="64"/>
      <c r="LX57" s="64"/>
      <c r="LY57" s="64"/>
      <c r="LZ57" s="64"/>
      <c r="MA57" s="64"/>
      <c r="MB57" s="64"/>
      <c r="MC57" s="64"/>
      <c r="MD57" s="64"/>
      <c r="ME57" s="64"/>
      <c r="MF57" s="64"/>
      <c r="MG57" s="64"/>
      <c r="MH57" s="64"/>
      <c r="MI57" s="104"/>
      <c r="MJ57" s="104"/>
      <c r="MK57" s="104"/>
      <c r="ML57" s="104"/>
      <c r="MM57" s="104"/>
      <c r="MN57" s="104"/>
      <c r="MO57" s="104"/>
      <c r="MP57" s="104"/>
      <c r="MQ57" s="104"/>
      <c r="MR57" s="104"/>
      <c r="MS57" s="104"/>
      <c r="MT57" s="104"/>
      <c r="MU57" s="104"/>
      <c r="MV57" s="104"/>
      <c r="MW57" s="104"/>
      <c r="MX57" s="104"/>
      <c r="MY57" s="104"/>
      <c r="MZ57" s="104"/>
      <c r="NA57" s="104"/>
      <c r="NB57" s="104"/>
      <c r="NC57" s="104"/>
      <c r="ND57" s="104"/>
      <c r="NE57" s="104"/>
      <c r="NF57" s="104"/>
      <c r="NG57" s="104"/>
      <c r="NH57" s="104"/>
      <c r="NI57" s="104"/>
      <c r="NJ57" s="104"/>
      <c r="NK57" s="104"/>
      <c r="NL57" s="104"/>
      <c r="NM57" s="104"/>
      <c r="NN57" s="104"/>
      <c r="NO57" s="104"/>
      <c r="NP57" s="104"/>
      <c r="NQ57" s="104"/>
      <c r="NR57" s="104"/>
      <c r="NS57" s="104"/>
      <c r="NT57" s="104"/>
      <c r="NU57" s="104"/>
      <c r="NV57" s="104"/>
      <c r="NW57" s="104"/>
      <c r="NX57" s="104"/>
      <c r="NY57" s="104"/>
      <c r="NZ57" s="104"/>
      <c r="OA57" s="104"/>
      <c r="OB57" s="104"/>
      <c r="OC57" s="104"/>
      <c r="OD57" s="104"/>
      <c r="OE57" s="104"/>
      <c r="OF57" s="104"/>
      <c r="OG57" s="104"/>
      <c r="OH57" s="104"/>
      <c r="OI57" s="104"/>
      <c r="OJ57" s="104"/>
      <c r="OK57" s="104"/>
      <c r="OL57" s="104"/>
      <c r="OM57" s="104"/>
      <c r="ON57" s="64"/>
      <c r="OO57" s="64"/>
      <c r="OP57" s="64"/>
      <c r="OQ57" s="64"/>
      <c r="OR57" s="64"/>
      <c r="OS57" s="64"/>
      <c r="OT57" s="64"/>
      <c r="OU57" s="64"/>
      <c r="OV57" s="64"/>
      <c r="OW57" s="64"/>
      <c r="OX57" s="64"/>
      <c r="OY57" s="64"/>
      <c r="OZ57" s="64"/>
      <c r="PA57" s="64"/>
      <c r="PB57" s="64"/>
      <c r="PC57" s="64"/>
      <c r="PD57" s="64"/>
      <c r="PE57" s="104"/>
      <c r="PF57" s="104"/>
      <c r="PG57" s="104"/>
      <c r="PH57" s="104"/>
      <c r="PI57" s="104"/>
      <c r="PJ57" s="104"/>
      <c r="PK57" s="104"/>
      <c r="PL57" s="104"/>
      <c r="PM57" s="104"/>
      <c r="PN57" s="104"/>
      <c r="PO57" s="104"/>
      <c r="PP57" s="104"/>
      <c r="PQ57" s="104"/>
      <c r="PR57" s="104"/>
      <c r="PS57" s="104"/>
      <c r="PT57" s="104"/>
      <c r="PU57" s="104"/>
      <c r="PV57" s="104"/>
      <c r="PW57" s="104"/>
      <c r="PX57" s="104"/>
      <c r="PY57" s="104"/>
      <c r="PZ57" s="104"/>
      <c r="QA57" s="104"/>
      <c r="QB57" s="104"/>
      <c r="QC57" s="104"/>
      <c r="QD57" s="104"/>
      <c r="QE57" s="104"/>
      <c r="QF57" s="104"/>
      <c r="QG57" s="104"/>
      <c r="QH57" s="104"/>
      <c r="QI57" s="104"/>
      <c r="QJ57" s="104"/>
      <c r="QK57" s="104"/>
      <c r="QL57" s="104"/>
      <c r="QM57" s="64"/>
      <c r="QN57" s="64"/>
      <c r="QO57" s="64"/>
      <c r="QP57" s="64"/>
      <c r="QQ57" s="64"/>
      <c r="QR57" s="64"/>
      <c r="QS57" s="64"/>
      <c r="QT57" s="64"/>
      <c r="QU57" s="64"/>
      <c r="QV57" s="64"/>
      <c r="QW57" s="64"/>
      <c r="QX57" s="64"/>
      <c r="QY57" s="64"/>
      <c r="QZ57" s="104"/>
      <c r="RA57" s="104"/>
      <c r="RB57" s="104"/>
      <c r="RC57" s="104"/>
      <c r="RD57" s="104"/>
      <c r="RE57" s="104"/>
      <c r="RF57" s="104"/>
      <c r="RG57" s="104"/>
      <c r="RH57" s="104"/>
      <c r="RI57" s="104"/>
      <c r="RJ57" s="104"/>
      <c r="RK57" s="104"/>
      <c r="RL57" s="104"/>
      <c r="RM57" s="104"/>
      <c r="RN57" s="104"/>
      <c r="RO57" s="104"/>
      <c r="RP57" s="104"/>
      <c r="RQ57" s="104"/>
      <c r="RR57" s="104"/>
      <c r="RS57" s="104"/>
      <c r="RT57" s="104"/>
      <c r="RU57" s="104"/>
      <c r="RV57" s="104"/>
      <c r="RW57" s="104"/>
      <c r="RX57" s="104"/>
      <c r="RY57" s="11"/>
      <c r="RZ57" s="15"/>
      <c r="SA57" s="15"/>
      <c r="SB57" s="49">
        <v>0.76</v>
      </c>
      <c r="SC57" s="38"/>
      <c r="SD57" s="82">
        <f>MIN(SC57,SB57)</f>
        <v>0.76</v>
      </c>
      <c r="SE57" s="82">
        <v>0.77</v>
      </c>
      <c r="SF57" s="55">
        <v>0.81</v>
      </c>
      <c r="SG57" s="55">
        <f>MIN(SF57,SD57)</f>
        <v>0.76</v>
      </c>
      <c r="SH57" s="55">
        <v>0.86</v>
      </c>
      <c r="SI57" s="55">
        <f t="shared" si="147"/>
        <v>0.76</v>
      </c>
      <c r="SJ57" s="1304">
        <v>0.79</v>
      </c>
      <c r="SK57" s="7">
        <f t="shared" si="71"/>
        <v>3.9473684210526348E-2</v>
      </c>
      <c r="SL57" s="104"/>
      <c r="SM57" s="104"/>
      <c r="SN57" s="104"/>
      <c r="SO57" s="104"/>
      <c r="SP57" s="104"/>
      <c r="SQ57" s="104"/>
      <c r="SR57" s="104"/>
      <c r="SS57" s="104"/>
      <c r="ST57" s="104"/>
      <c r="SU57" s="104"/>
      <c r="SV57" s="104"/>
      <c r="SW57" s="104"/>
      <c r="SX57" s="104"/>
      <c r="SY57" s="104"/>
      <c r="SZ57" s="104"/>
      <c r="TA57" s="104"/>
      <c r="TB57" s="104"/>
      <c r="TC57" s="104"/>
      <c r="TD57" s="104"/>
      <c r="TE57" s="104"/>
      <c r="TF57" s="104"/>
      <c r="TG57" s="104"/>
      <c r="TH57" s="104"/>
      <c r="TI57" s="104"/>
      <c r="TJ57" s="104"/>
      <c r="TK57" s="104"/>
      <c r="TL57" s="104"/>
      <c r="TM57" s="104"/>
      <c r="TN57" s="104"/>
      <c r="TO57" s="104"/>
      <c r="TP57" s="104"/>
      <c r="TQ57" s="104"/>
      <c r="TR57" s="104"/>
      <c r="TS57" s="104"/>
      <c r="TT57" s="104"/>
      <c r="TU57" s="104"/>
      <c r="TV57" s="104"/>
      <c r="TW57" s="104"/>
      <c r="TX57" s="104"/>
      <c r="TY57" s="104"/>
      <c r="TZ57" s="104">
        <f t="shared" si="184"/>
        <v>0</v>
      </c>
      <c r="UA57" s="53">
        <v>0.87</v>
      </c>
      <c r="UB57" s="53">
        <v>0.92</v>
      </c>
      <c r="UC57" s="1641">
        <v>0.85</v>
      </c>
      <c r="UD57" s="55">
        <v>0.97299999999999998</v>
      </c>
      <c r="UE57" s="38">
        <v>0.96</v>
      </c>
      <c r="UF57" s="55">
        <f t="shared" si="154"/>
        <v>0.85</v>
      </c>
      <c r="UG57" s="1304">
        <v>0.88</v>
      </c>
      <c r="UH57" s="7">
        <f t="shared" si="83"/>
        <v>3.5294117647058858E-2</v>
      </c>
      <c r="UI57" s="104"/>
      <c r="UJ57" s="104"/>
      <c r="UK57" s="104"/>
      <c r="UL57" s="104"/>
      <c r="UM57" s="104"/>
      <c r="UN57" s="104"/>
      <c r="UO57" s="104"/>
      <c r="UP57" s="104"/>
      <c r="UQ57" s="104"/>
      <c r="UR57" s="104"/>
      <c r="US57" s="104"/>
      <c r="UT57" s="104"/>
      <c r="UU57" s="104"/>
      <c r="UV57" s="104"/>
      <c r="UW57" s="104"/>
      <c r="UX57" s="104"/>
      <c r="UY57" s="104"/>
      <c r="UZ57" s="104"/>
      <c r="VA57" s="104"/>
      <c r="VB57" s="104"/>
      <c r="VC57" s="104"/>
      <c r="VD57" s="104"/>
      <c r="VE57" s="104"/>
      <c r="VF57" s="104"/>
      <c r="VG57" s="104"/>
      <c r="VH57" s="104"/>
      <c r="VI57" s="104"/>
      <c r="VJ57" s="104"/>
      <c r="VK57" s="104"/>
      <c r="VL57" s="104"/>
      <c r="VM57" s="104"/>
      <c r="VN57" s="104"/>
      <c r="VO57" s="104"/>
      <c r="VP57" s="104"/>
      <c r="VQ57" s="104"/>
      <c r="VR57" s="104"/>
      <c r="VS57" s="104"/>
      <c r="VT57" s="104"/>
      <c r="VU57" s="104"/>
      <c r="VV57" s="104"/>
      <c r="VW57" s="104"/>
      <c r="VX57" s="104"/>
      <c r="VY57" s="104"/>
      <c r="VZ57" s="104"/>
      <c r="WA57" s="104"/>
      <c r="WB57" s="104"/>
      <c r="WC57" s="104"/>
      <c r="WD57" s="104"/>
      <c r="WE57" s="104"/>
      <c r="WF57" s="104"/>
      <c r="WG57" s="104"/>
      <c r="WH57" s="104"/>
      <c r="WI57" s="104"/>
      <c r="WJ57" s="104"/>
      <c r="WK57" s="104"/>
      <c r="WL57" s="104"/>
      <c r="WM57" s="104"/>
      <c r="WN57" s="104"/>
      <c r="WO57" s="104"/>
      <c r="WP57" s="104"/>
      <c r="WQ57" s="104"/>
      <c r="WR57" s="104"/>
      <c r="WS57" s="104"/>
      <c r="WT57" s="104"/>
      <c r="WU57" s="104"/>
      <c r="WV57" s="11">
        <v>0.76</v>
      </c>
      <c r="WW57" s="55"/>
      <c r="WX57" s="104">
        <f t="shared" si="185"/>
        <v>0.76</v>
      </c>
      <c r="WY57" s="11"/>
      <c r="WZ57" s="104">
        <v>0.79</v>
      </c>
      <c r="XA57" s="55">
        <v>0.78</v>
      </c>
      <c r="XB57" s="55">
        <f t="shared" si="186"/>
        <v>0.76</v>
      </c>
      <c r="XC57" s="38"/>
      <c r="XD57" s="55">
        <v>0.79</v>
      </c>
      <c r="XE57" s="55">
        <f t="shared" si="176"/>
        <v>0.76</v>
      </c>
      <c r="XF57" s="55"/>
      <c r="XG57" s="55">
        <v>0.73</v>
      </c>
      <c r="XH57" s="55">
        <v>0.79</v>
      </c>
      <c r="XI57" s="55">
        <f t="shared" si="97"/>
        <v>0.76</v>
      </c>
      <c r="XJ57" s="55"/>
      <c r="XK57" s="55"/>
      <c r="XL57" s="7">
        <f t="shared" si="98"/>
        <v>-1</v>
      </c>
      <c r="XM57" s="7">
        <f t="shared" si="99"/>
        <v>-1</v>
      </c>
      <c r="XN57" s="104"/>
      <c r="XO57" s="104"/>
      <c r="XP57" s="104"/>
      <c r="XQ57" s="104"/>
      <c r="XR57" s="104"/>
      <c r="XS57" s="104"/>
      <c r="XT57" s="104"/>
      <c r="XU57" s="104"/>
      <c r="XV57" s="104"/>
      <c r="XW57" s="104"/>
      <c r="XX57" s="104"/>
      <c r="XY57" s="82">
        <v>0.75</v>
      </c>
      <c r="XZ57" s="11"/>
      <c r="YA57" s="11">
        <f>MIN(XZ57,XY57)</f>
        <v>0.75</v>
      </c>
      <c r="YB57" s="11">
        <v>0.75</v>
      </c>
      <c r="YC57" s="64">
        <v>0.81</v>
      </c>
      <c r="YD57" s="55">
        <f>MIN(YC57,YA57)</f>
        <v>0.75</v>
      </c>
      <c r="YE57" s="55">
        <v>0.86</v>
      </c>
      <c r="YF57" s="38">
        <v>0.89</v>
      </c>
      <c r="YG57" s="38">
        <f t="shared" si="104"/>
        <v>0.75</v>
      </c>
      <c r="YH57" s="55">
        <v>0.76</v>
      </c>
      <c r="YI57" s="38">
        <v>0.89</v>
      </c>
      <c r="YJ57" s="55">
        <f t="shared" si="160"/>
        <v>0.75</v>
      </c>
      <c r="YK57" s="55">
        <v>0.78</v>
      </c>
      <c r="YL57" s="7">
        <f t="shared" si="106"/>
        <v>4.0000000000000036E-2</v>
      </c>
      <c r="YM57" s="104"/>
      <c r="YN57" s="104"/>
      <c r="YO57" s="104"/>
      <c r="YP57" s="104"/>
      <c r="YQ57" s="104"/>
      <c r="YR57" s="104"/>
      <c r="YS57" s="104"/>
      <c r="YT57" s="104"/>
      <c r="YU57" s="104"/>
      <c r="YV57" s="104"/>
      <c r="YW57" s="104"/>
      <c r="YX57" s="104">
        <v>0.65</v>
      </c>
      <c r="YY57" s="11"/>
      <c r="YZ57" s="82">
        <f>MIN(YY57,YX57)</f>
        <v>0.65</v>
      </c>
      <c r="ZA57" s="55">
        <v>0.69</v>
      </c>
      <c r="ZB57" s="38">
        <v>0.61</v>
      </c>
      <c r="ZC57" s="55">
        <v>0.71</v>
      </c>
      <c r="ZD57" s="38">
        <v>0.73</v>
      </c>
      <c r="ZE57" s="38">
        <f t="shared" si="110"/>
        <v>0.61</v>
      </c>
      <c r="ZF57" s="55">
        <v>0.64</v>
      </c>
      <c r="ZG57" s="38">
        <v>0.73</v>
      </c>
      <c r="ZH57" s="55">
        <f t="shared" si="163"/>
        <v>0.61</v>
      </c>
      <c r="ZI57" s="55">
        <v>0.56000000000000005</v>
      </c>
      <c r="ZJ57" s="7">
        <f t="shared" si="180"/>
        <v>-8.1967213114753995E-2</v>
      </c>
      <c r="ZK57" s="104"/>
      <c r="ZL57" s="104"/>
      <c r="ZM57" s="104"/>
      <c r="ZN57" s="104"/>
      <c r="ZO57" s="104"/>
      <c r="ZP57" s="104"/>
      <c r="ZQ57" s="104"/>
      <c r="ZR57" s="104"/>
      <c r="ZS57" s="104"/>
      <c r="ZT57" s="104"/>
      <c r="ZU57" s="104">
        <v>0.81</v>
      </c>
      <c r="ZV57" s="55"/>
      <c r="ZW57" s="15">
        <f t="shared" si="187"/>
        <v>0.81</v>
      </c>
      <c r="ZX57" s="1148">
        <v>0.83</v>
      </c>
      <c r="ZY57" s="55">
        <f t="shared" si="188"/>
        <v>0.81</v>
      </c>
      <c r="ZZ57" s="38">
        <v>0.84</v>
      </c>
      <c r="AAA57" s="38">
        <f t="shared" si="173"/>
        <v>0.81</v>
      </c>
      <c r="AAB57" s="55">
        <v>0.83</v>
      </c>
      <c r="AAC57" s="38">
        <v>0.84</v>
      </c>
      <c r="AAD57" s="55">
        <f t="shared" si="118"/>
        <v>0.81</v>
      </c>
      <c r="AAE57" s="55"/>
      <c r="AAF57" s="7">
        <f t="shared" si="119"/>
        <v>-1</v>
      </c>
      <c r="AAG57" s="1148"/>
      <c r="AAH57" s="64"/>
      <c r="AAI57" s="64"/>
      <c r="AAJ57" s="64"/>
      <c r="AAK57" s="64"/>
      <c r="AAL57" s="64"/>
      <c r="AAM57" s="64"/>
      <c r="AAN57" s="64"/>
      <c r="AAO57" s="104">
        <v>0.67</v>
      </c>
      <c r="AAP57" s="82"/>
      <c r="AAQ57" s="11"/>
      <c r="AAR57" s="38"/>
      <c r="AAS57" s="15">
        <f t="shared" si="189"/>
        <v>0.67</v>
      </c>
      <c r="AAT57" s="64"/>
      <c r="AAU57" s="11">
        <v>0.67</v>
      </c>
      <c r="AAV57" s="82">
        <f t="shared" si="192"/>
        <v>0.67</v>
      </c>
      <c r="AAW57" s="55">
        <v>0.77</v>
      </c>
      <c r="AAX57" s="38">
        <v>0.78</v>
      </c>
      <c r="AAY57" s="38">
        <f t="shared" si="124"/>
        <v>0.67</v>
      </c>
      <c r="AAZ57" s="55">
        <v>0.68</v>
      </c>
      <c r="ABA57" s="1148">
        <v>0.62</v>
      </c>
      <c r="ABB57" s="55">
        <v>0.78</v>
      </c>
      <c r="ABC57" s="55">
        <f t="shared" si="125"/>
        <v>0.67</v>
      </c>
      <c r="ABD57" s="55"/>
      <c r="ABE57" s="7">
        <f t="shared" si="126"/>
        <v>-1</v>
      </c>
      <c r="ABF57" s="55">
        <v>0.41</v>
      </c>
      <c r="ABG57" s="55">
        <f>ABF57</f>
        <v>0.41</v>
      </c>
      <c r="ABH57" s="55">
        <v>0.56000000000000005</v>
      </c>
      <c r="ABI57" s="55">
        <v>0.41</v>
      </c>
      <c r="ABJ57" s="55">
        <f t="shared" si="127"/>
        <v>0.41</v>
      </c>
      <c r="ABK57" s="55"/>
      <c r="ABL57" s="7">
        <f t="shared" si="128"/>
        <v>-1</v>
      </c>
      <c r="ABM57" s="55">
        <v>0.45</v>
      </c>
      <c r="ABN57" s="55">
        <f t="shared" si="168"/>
        <v>0.45</v>
      </c>
      <c r="ABO57" s="38">
        <v>0.57999999999999996</v>
      </c>
      <c r="ABP57" s="38">
        <v>0.59</v>
      </c>
      <c r="ABQ57" s="55">
        <v>0.45</v>
      </c>
      <c r="ABR57" s="55">
        <f t="shared" si="129"/>
        <v>0.45</v>
      </c>
      <c r="ABS57" s="55"/>
      <c r="ABT57" s="7">
        <f t="shared" si="130"/>
        <v>-1</v>
      </c>
      <c r="ABU57" s="38">
        <v>0.43</v>
      </c>
      <c r="ABV57" s="55">
        <f t="shared" si="131"/>
        <v>0.43</v>
      </c>
      <c r="ABW57" s="38">
        <v>0.57999999999999996</v>
      </c>
      <c r="ABX57" s="38">
        <v>0.43</v>
      </c>
      <c r="ABY57" s="55">
        <f t="shared" si="132"/>
        <v>0.43</v>
      </c>
      <c r="ABZ57" s="64">
        <v>0.36</v>
      </c>
      <c r="ACA57" s="679">
        <f t="shared" si="133"/>
        <v>-0.16279069767441862</v>
      </c>
      <c r="ACB57" s="1147" t="s">
        <v>2302</v>
      </c>
      <c r="ACC57" s="15"/>
      <c r="ACD57" s="104"/>
      <c r="ACE57" s="104"/>
      <c r="ACF57" s="104"/>
      <c r="ACG57" s="104"/>
      <c r="ACH57" s="104"/>
      <c r="ACI57" s="104"/>
      <c r="ACJ57" s="15"/>
      <c r="ACK57" s="104"/>
      <c r="ACL57" s="104"/>
      <c r="ACM57" s="104"/>
      <c r="ACN57" s="82"/>
      <c r="ACO57" s="82"/>
      <c r="ACP57" s="82"/>
      <c r="ACQ57" s="11" t="str">
        <f t="shared" si="181"/>
        <v>4.Blocker/Not Executed</v>
      </c>
      <c r="ACR57" s="15" t="str">
        <f t="shared" si="182"/>
        <v>4.Blocker/Not Executed</v>
      </c>
      <c r="ACS57" s="11" t="str">
        <f t="shared" si="183"/>
        <v>4.Blocker/Not Executed</v>
      </c>
      <c r="ACT57" s="11" t="str">
        <f t="shared" si="190"/>
        <v xml:space="preserve">1. Better than baseline </v>
      </c>
    </row>
  </sheetData>
  <mergeCells count="18">
    <mergeCell ref="I1:BE1"/>
    <mergeCell ref="CA1:EB1"/>
    <mergeCell ref="EC1:FV1"/>
    <mergeCell ref="FW1:HR1"/>
    <mergeCell ref="QI1:SK1"/>
    <mergeCell ref="HS1:KN1"/>
    <mergeCell ref="KO1:NI1"/>
    <mergeCell ref="NJ1:QH1"/>
    <mergeCell ref="BF1:BZ1"/>
    <mergeCell ref="UI1:XN1"/>
    <mergeCell ref="SL1:UH1"/>
    <mergeCell ref="ABF1:ABL1"/>
    <mergeCell ref="ABM1:ABT1"/>
    <mergeCell ref="ABU1:ACA1"/>
    <mergeCell ref="AAG1:ABE1"/>
    <mergeCell ref="ZK1:AAF1"/>
    <mergeCell ref="YP1:ZJ1"/>
    <mergeCell ref="XO1:YL1"/>
  </mergeCells>
  <phoneticPr fontId="56" type="noConversion"/>
  <conditionalFormatting sqref="BE3:BE7 KN3:KN13 NI3:NI13 QH3:QH49 SK3:SK57 UH3:UH57 YL3:YL57 ZJ3:ZJ57 AAF3:AAF57 ABE3:ABE57 ABL3:ABL57 ABT3:ABT57 ACA3:ACA57">
    <cfRule type="cellIs" dxfId="599" priority="544" operator="between">
      <formula>0</formula>
      <formula>0.1</formula>
    </cfRule>
    <cfRule type="cellIs" dxfId="598" priority="545" stopIfTrue="1" operator="greaterThanOrEqual">
      <formula>0.1</formula>
    </cfRule>
    <cfRule type="cellIs" dxfId="597" priority="546" operator="lessThan">
      <formula>0.005</formula>
    </cfRule>
  </conditionalFormatting>
  <conditionalFormatting sqref="BZ3:BZ7 HR3:HR7">
    <cfRule type="cellIs" dxfId="596" priority="733" operator="between">
      <formula>0</formula>
      <formula>0.1</formula>
    </cfRule>
    <cfRule type="cellIs" dxfId="595" priority="734" stopIfTrue="1" operator="greaterThanOrEqual">
      <formula>0.1</formula>
    </cfRule>
    <cfRule type="cellIs" dxfId="594" priority="735" operator="lessThan">
      <formula>0.005</formula>
    </cfRule>
  </conditionalFormatting>
  <conditionalFormatting sqref="EB3:EB7">
    <cfRule type="cellIs" dxfId="593" priority="529" operator="between">
      <formula>0</formula>
      <formula>0.1</formula>
    </cfRule>
    <cfRule type="cellIs" dxfId="592" priority="530" stopIfTrue="1" operator="greaterThanOrEqual">
      <formula>0.1</formula>
    </cfRule>
    <cfRule type="cellIs" dxfId="591" priority="531" operator="lessThan">
      <formula>0.005</formula>
    </cfRule>
  </conditionalFormatting>
  <conditionalFormatting sqref="FV3:FV7">
    <cfRule type="cellIs" dxfId="590" priority="514" operator="between">
      <formula>0</formula>
      <formula>0.1</formula>
    </cfRule>
    <cfRule type="cellIs" dxfId="589" priority="515" stopIfTrue="1" operator="greaterThanOrEqual">
      <formula>0.1</formula>
    </cfRule>
    <cfRule type="cellIs" dxfId="588" priority="516" operator="lessThan">
      <formula>0.005</formula>
    </cfRule>
  </conditionalFormatting>
  <conditionalFormatting sqref="XL3:XM57">
    <cfRule type="cellIs" dxfId="587" priority="1" operator="between">
      <formula>0</formula>
      <formula>0.1</formula>
    </cfRule>
    <cfRule type="cellIs" dxfId="586" priority="2" stopIfTrue="1" operator="greaterThanOrEqual">
      <formula>0.1</formula>
    </cfRule>
    <cfRule type="cellIs" dxfId="585" priority="3" operator="lessThan">
      <formula>0.005</formula>
    </cfRule>
  </conditionalFormatting>
  <conditionalFormatting sqref="XN3:XN7">
    <cfRule type="cellIs" dxfId="584" priority="460" operator="between">
      <formula>0</formula>
      <formula>0.1</formula>
    </cfRule>
    <cfRule type="cellIs" dxfId="583" priority="461" stopIfTrue="1" operator="greaterThanOrEqual">
      <formula>0.1</formula>
    </cfRule>
    <cfRule type="cellIs" dxfId="582" priority="462" operator="lessThan">
      <formula>0.005</formula>
    </cfRule>
  </conditionalFormatting>
  <hyperlinks>
    <hyperlink ref="ACC7" r:id="rId1" display="https://issues.labcollab.net/browse/SBR-15126" xr:uid="{00000000-0004-0000-0200-000002000000}"/>
    <hyperlink ref="ACC3" r:id="rId2" display="https://issues.labcollab.net/browse/SBR-24832" xr:uid="{00000000-0004-0000-0200-000000000000}"/>
    <hyperlink ref="ACC10" r:id="rId3" display="https://issues.labcollab.net/browse/SBR-55196" xr:uid="{62CB5788-C1B3-459F-8CC4-19364F4099D8}"/>
    <hyperlink ref="ACC42" r:id="rId4" xr:uid="{655CD137-CFA6-4EB0-BD5D-B42FEC4086DE}"/>
    <hyperlink ref="ACC43" r:id="rId5" xr:uid="{90153E58-6F8D-4BE9-8824-6DCF5BFE3E7E}"/>
    <hyperlink ref="ACB3" r:id="rId6" xr:uid="{DDE5BBAF-3491-4E5A-8542-1FFD7D997E54}"/>
    <hyperlink ref="ACB4" r:id="rId7" xr:uid="{59682B98-A65A-464D-BC2B-2D485EACF2E2}"/>
    <hyperlink ref="ACB46" r:id="rId8" display="https://issues.labcollab.net/browse/SBR-57413" xr:uid="{A32EDD16-A62F-4A33-A6F0-226F3C23C782}"/>
    <hyperlink ref="ACB56" r:id="rId9" display="https://issues.labcollab.net/browse/SBR-57413" xr:uid="{4AC8799A-6075-40CB-BAFD-EF93C00B10A3}"/>
    <hyperlink ref="ACB57" r:id="rId10" xr:uid="{9D4E20A2-B658-4831-AA7F-CF9C691730EA}"/>
    <hyperlink ref="ACB7" r:id="rId11" xr:uid="{60DDE318-040F-4FFF-BF4A-A2FB1BDBBC91}"/>
    <hyperlink ref="ACB53" r:id="rId12" xr:uid="{312D24E9-65FE-408C-B8C2-66793B5B78CA}"/>
    <hyperlink ref="ACC38" r:id="rId13" xr:uid="{B4D0FD42-D3FC-45E0-97DF-6AD911D39893}"/>
    <hyperlink ref="ACM26" r:id="rId14" display="https://issues.labcollab.net/browse/SBR-62386" xr:uid="{2BE9CE6E-557F-4A78-9CA1-A40994011C0E}"/>
    <hyperlink ref="ACM27" r:id="rId15" display="https://issues.labcollab.net/browse/SBR-62386" xr:uid="{72C7D916-1619-4D37-9B7C-61B6E314DDB0}"/>
    <hyperlink ref="ACM28" r:id="rId16" display="https://issues.labcollab.net/browse/SBR-62386" xr:uid="{3C6DCA78-97CC-46A7-81BC-9E3D1734C46F}"/>
    <hyperlink ref="ACC14" r:id="rId17" xr:uid="{BE0D5820-0672-445A-BFB8-B38464D3F2A4}"/>
    <hyperlink ref="ACC44" r:id="rId18" xr:uid="{825D7C3C-12C9-4786-8B8A-30D5A541E3EB}"/>
    <hyperlink ref="ACB35" r:id="rId19" xr:uid="{228535B2-B3AA-4330-A1C3-6174CFA2C45B}"/>
    <hyperlink ref="ACB36" r:id="rId20" xr:uid="{8C221D00-9D44-461E-B5E7-F8B3C9A69FC3}"/>
    <hyperlink ref="ACB37" r:id="rId21" xr:uid="{4AD9D808-90B7-40AA-8BC6-591522646501}"/>
  </hyperlinks>
  <pageMargins left="0.7" right="0.7" top="0.75" bottom="0.75" header="0.3" footer="0.3"/>
  <pageSetup orientation="portrait" r:id="rId22"/>
  <legacyDrawing r:id="rId2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A3FD67-5976-418F-B600-B884144B6312}">
  <dimension ref="A1:AAT41"/>
  <sheetViews>
    <sheetView topLeftCell="YA4" zoomScale="34" zoomScaleNormal="20" workbookViewId="0">
      <selection activeCell="YT24" sqref="YT24"/>
    </sheetView>
  </sheetViews>
  <sheetFormatPr defaultRowHeight="14.5" x14ac:dyDescent="0.35"/>
  <cols>
    <col min="5" max="5" width="14.54296875" customWidth="1"/>
    <col min="6" max="6" width="15.453125" customWidth="1"/>
    <col min="7" max="7" width="23.453125" customWidth="1"/>
    <col min="8" max="8" width="43.453125" customWidth="1"/>
  </cols>
  <sheetData>
    <row r="1" spans="1:722" s="4" customFormat="1" ht="15" thickBot="1" x14ac:dyDescent="0.4">
      <c r="A1" s="34"/>
      <c r="B1" s="1577"/>
      <c r="C1" s="35"/>
      <c r="D1" s="1573"/>
      <c r="E1" s="1573"/>
      <c r="F1" s="1573"/>
      <c r="G1" s="1573"/>
      <c r="H1" s="1578"/>
      <c r="I1" s="1748" t="s">
        <v>27</v>
      </c>
      <c r="J1" s="1748"/>
      <c r="K1" s="1748"/>
      <c r="L1" s="1748"/>
      <c r="M1" s="1748"/>
      <c r="N1" s="1748"/>
      <c r="O1" s="1748"/>
      <c r="P1" s="1748"/>
      <c r="Q1" s="1748"/>
      <c r="R1" s="1748"/>
      <c r="S1" s="1748"/>
      <c r="T1" s="1748"/>
      <c r="U1" s="1748"/>
      <c r="V1" s="1748"/>
      <c r="W1" s="1748"/>
      <c r="X1" s="1748"/>
      <c r="Y1" s="1748"/>
      <c r="Z1" s="1748"/>
      <c r="AA1" s="1748"/>
      <c r="AB1" s="1748"/>
      <c r="AC1" s="1748"/>
      <c r="AD1" s="1748"/>
      <c r="AE1" s="1748"/>
      <c r="AF1" s="1748"/>
      <c r="AG1" s="1748"/>
      <c r="AH1" s="1748"/>
      <c r="AI1" s="1748"/>
      <c r="AJ1" s="1748"/>
      <c r="AK1" s="1748"/>
      <c r="AL1" s="1748"/>
      <c r="AM1" s="1748"/>
      <c r="AN1" s="1748"/>
      <c r="AO1" s="1748"/>
      <c r="AP1" s="1748"/>
      <c r="AQ1" s="1748"/>
      <c r="AR1" s="1748"/>
      <c r="AS1" s="1748"/>
      <c r="AT1" s="1748"/>
      <c r="AU1" s="1748"/>
      <c r="AV1" s="1748"/>
      <c r="AW1" s="1748"/>
      <c r="AX1" s="1748"/>
      <c r="AY1" s="1748"/>
      <c r="AZ1" s="1748"/>
      <c r="BA1" s="1748"/>
      <c r="BB1" s="1748"/>
      <c r="BC1" s="1748"/>
      <c r="BD1" s="1748"/>
      <c r="BE1" s="1749"/>
      <c r="BF1" s="1747" t="s">
        <v>1</v>
      </c>
      <c r="BG1" s="1748"/>
      <c r="BH1" s="1748"/>
      <c r="BI1" s="1748"/>
      <c r="BJ1" s="1748"/>
      <c r="BK1" s="1748"/>
      <c r="BL1" s="1748"/>
      <c r="BM1" s="1748"/>
      <c r="BN1" s="1748"/>
      <c r="BO1" s="1748"/>
      <c r="BP1" s="1748"/>
      <c r="BQ1" s="1748"/>
      <c r="BR1" s="1748"/>
      <c r="BS1" s="1748"/>
      <c r="BT1" s="1748"/>
      <c r="BU1" s="1748"/>
      <c r="BV1" s="1748"/>
      <c r="BW1" s="1748"/>
      <c r="BX1" s="1748"/>
      <c r="BY1" s="1748"/>
      <c r="BZ1" s="1749"/>
      <c r="CA1" s="1747" t="s">
        <v>2</v>
      </c>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8"/>
      <c r="DJ1" s="1748"/>
      <c r="DK1" s="1748"/>
      <c r="DL1" s="1748"/>
      <c r="DM1" s="1748"/>
      <c r="DN1" s="1748"/>
      <c r="DO1" s="1748"/>
      <c r="DP1" s="1748"/>
      <c r="DQ1" s="1748"/>
      <c r="DR1" s="1748"/>
      <c r="DS1" s="1748"/>
      <c r="DT1" s="1748"/>
      <c r="DU1" s="1748"/>
      <c r="DV1" s="1748"/>
      <c r="DW1" s="1748"/>
      <c r="DX1" s="1748"/>
      <c r="DY1" s="1748"/>
      <c r="DZ1" s="1748"/>
      <c r="EA1" s="1748"/>
      <c r="EB1" s="1749"/>
      <c r="EC1" s="1748" t="s">
        <v>3</v>
      </c>
      <c r="ED1" s="1748"/>
      <c r="EE1" s="1748"/>
      <c r="EF1" s="1748"/>
      <c r="EG1" s="1748"/>
      <c r="EH1" s="1748"/>
      <c r="EI1" s="1748"/>
      <c r="EJ1" s="1748"/>
      <c r="EK1" s="1748"/>
      <c r="EL1" s="1748"/>
      <c r="EM1" s="1748"/>
      <c r="EN1" s="1748"/>
      <c r="EO1" s="1748"/>
      <c r="EP1" s="1748"/>
      <c r="EQ1" s="1748"/>
      <c r="ER1" s="1748"/>
      <c r="ES1" s="1748"/>
      <c r="ET1" s="1748"/>
      <c r="EU1" s="1748"/>
      <c r="EV1" s="1748"/>
      <c r="EW1" s="1748"/>
      <c r="EX1" s="1748"/>
      <c r="EY1" s="1748"/>
      <c r="EZ1" s="1748"/>
      <c r="FA1" s="1748"/>
      <c r="FB1" s="1748"/>
      <c r="FC1" s="1748"/>
      <c r="FD1" s="1748"/>
      <c r="FE1" s="1748"/>
      <c r="FF1" s="1748"/>
      <c r="FG1" s="1748"/>
      <c r="FH1" s="1748"/>
      <c r="FI1" s="1748"/>
      <c r="FJ1" s="1748"/>
      <c r="FK1" s="1748"/>
      <c r="FL1" s="1748"/>
      <c r="FM1" s="1748"/>
      <c r="FN1" s="1748"/>
      <c r="FO1" s="1748"/>
      <c r="FP1" s="1748"/>
      <c r="FQ1" s="1748"/>
      <c r="FR1" s="1748"/>
      <c r="FS1" s="1748"/>
      <c r="FT1" s="1748"/>
      <c r="FU1" s="1748"/>
      <c r="FV1" s="1749"/>
      <c r="FW1" s="1747" t="s">
        <v>4</v>
      </c>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8"/>
      <c r="GU1" s="1748"/>
      <c r="GV1" s="1748"/>
      <c r="GW1" s="1748"/>
      <c r="GX1" s="1748"/>
      <c r="GY1" s="1748"/>
      <c r="GZ1" s="1748"/>
      <c r="HA1" s="1748"/>
      <c r="HB1" s="1748"/>
      <c r="HC1" s="1748"/>
      <c r="HD1" s="1748"/>
      <c r="HE1" s="1748"/>
      <c r="HF1" s="1748"/>
      <c r="HG1" s="1748"/>
      <c r="HH1" s="1748"/>
      <c r="HI1" s="1748"/>
      <c r="HJ1" s="1748"/>
      <c r="HK1" s="1748"/>
      <c r="HL1" s="1748"/>
      <c r="HM1" s="1748"/>
      <c r="HN1" s="1748"/>
      <c r="HO1" s="1748"/>
      <c r="HP1" s="1748"/>
      <c r="HQ1" s="1748"/>
      <c r="HR1" s="1748"/>
      <c r="HS1" s="1747" t="s">
        <v>5</v>
      </c>
      <c r="HT1" s="1748"/>
      <c r="HU1" s="1748"/>
      <c r="HV1" s="1748"/>
      <c r="HW1" s="1748"/>
      <c r="HX1" s="1748"/>
      <c r="HY1" s="1748"/>
      <c r="HZ1" s="1748"/>
      <c r="IA1" s="1748"/>
      <c r="IB1" s="1748"/>
      <c r="IC1" s="1748"/>
      <c r="ID1" s="1748"/>
      <c r="IE1" s="1748"/>
      <c r="IF1" s="1748"/>
      <c r="IG1" s="1748"/>
      <c r="IH1" s="1748"/>
      <c r="II1" s="1748"/>
      <c r="IJ1" s="1748"/>
      <c r="IK1" s="1748"/>
      <c r="IL1" s="1748"/>
      <c r="IM1" s="1748"/>
      <c r="IN1" s="1748"/>
      <c r="IO1" s="1748"/>
      <c r="IP1" s="1748"/>
      <c r="IQ1" s="1748"/>
      <c r="IR1" s="1748"/>
      <c r="IS1" s="1748"/>
      <c r="IT1" s="1748"/>
      <c r="IU1" s="1748"/>
      <c r="IV1" s="1748"/>
      <c r="IW1" s="1748"/>
      <c r="IX1" s="1748"/>
      <c r="IY1" s="1748"/>
      <c r="IZ1" s="1748"/>
      <c r="JA1" s="1748"/>
      <c r="JB1" s="1748"/>
      <c r="JC1" s="1748"/>
      <c r="JD1" s="1748"/>
      <c r="JE1" s="1748"/>
      <c r="JF1" s="1748"/>
      <c r="JG1" s="1748"/>
      <c r="JH1" s="1748"/>
      <c r="JI1" s="1748"/>
      <c r="JJ1" s="1748"/>
      <c r="JK1" s="1748"/>
      <c r="JL1" s="1748"/>
      <c r="JM1" s="1748"/>
      <c r="JN1" s="1748"/>
      <c r="JO1" s="1748"/>
      <c r="JP1" s="1748"/>
      <c r="JQ1" s="1748"/>
      <c r="JR1" s="1748"/>
      <c r="JS1" s="1748"/>
      <c r="JT1" s="1748"/>
      <c r="JU1" s="1748"/>
      <c r="JV1" s="1748"/>
      <c r="JW1" s="1748"/>
      <c r="JX1" s="1748"/>
      <c r="JY1" s="1748"/>
      <c r="JZ1" s="1748"/>
      <c r="KA1" s="1748"/>
      <c r="KB1" s="1748"/>
      <c r="KC1" s="1748"/>
      <c r="KD1" s="1748"/>
      <c r="KE1" s="1748"/>
      <c r="KF1" s="1748"/>
      <c r="KG1" s="1748"/>
      <c r="KH1" s="1748"/>
      <c r="KI1" s="1748"/>
      <c r="KJ1" s="1748"/>
      <c r="KK1" s="1748"/>
      <c r="KL1" s="1748"/>
      <c r="KM1" s="1748"/>
      <c r="KN1" s="1749"/>
      <c r="KO1" s="1747" t="s">
        <v>6</v>
      </c>
      <c r="KP1" s="1748"/>
      <c r="KQ1" s="1748"/>
      <c r="KR1" s="1748"/>
      <c r="KS1" s="1748"/>
      <c r="KT1" s="1748"/>
      <c r="KU1" s="1748"/>
      <c r="KV1" s="1748"/>
      <c r="KW1" s="1748"/>
      <c r="KX1" s="1748"/>
      <c r="KY1" s="1748"/>
      <c r="KZ1" s="1748"/>
      <c r="LA1" s="1748"/>
      <c r="LB1" s="1748"/>
      <c r="LC1" s="1748"/>
      <c r="LD1" s="1748"/>
      <c r="LE1" s="1748"/>
      <c r="LF1" s="1748"/>
      <c r="LG1" s="1748"/>
      <c r="LH1" s="1748"/>
      <c r="LI1" s="1748"/>
      <c r="LJ1" s="1748"/>
      <c r="LK1" s="1748"/>
      <c r="LL1" s="1748"/>
      <c r="LM1" s="1748"/>
      <c r="LN1" s="1748"/>
      <c r="LO1" s="1748"/>
      <c r="LP1" s="1748"/>
      <c r="LQ1" s="1748"/>
      <c r="LR1" s="1748"/>
      <c r="LS1" s="1748"/>
      <c r="LT1" s="1748"/>
      <c r="LU1" s="1748"/>
      <c r="LV1" s="1748"/>
      <c r="LW1" s="1748"/>
      <c r="LX1" s="1748"/>
      <c r="LY1" s="1748"/>
      <c r="LZ1" s="1748"/>
      <c r="MA1" s="1748"/>
      <c r="MB1" s="1748"/>
      <c r="MC1" s="1748"/>
      <c r="MD1" s="1748"/>
      <c r="ME1" s="1748"/>
      <c r="MF1" s="1748"/>
      <c r="MG1" s="1748"/>
      <c r="MH1" s="1748"/>
      <c r="MI1" s="1748"/>
      <c r="MJ1" s="1748"/>
      <c r="MK1" s="1748"/>
      <c r="ML1" s="1748"/>
      <c r="MM1" s="1748"/>
      <c r="MN1" s="1748"/>
      <c r="MO1" s="1748"/>
      <c r="MP1" s="1748"/>
      <c r="MQ1" s="1748"/>
      <c r="MR1" s="1748"/>
      <c r="MS1" s="1748"/>
      <c r="MT1" s="1748"/>
      <c r="MU1" s="1748"/>
      <c r="MV1" s="1748"/>
      <c r="MW1" s="1748"/>
      <c r="MX1" s="1748"/>
      <c r="MY1" s="1748"/>
      <c r="MZ1" s="1748"/>
      <c r="NA1" s="1748"/>
      <c r="NB1" s="1748"/>
      <c r="NC1" s="1748"/>
      <c r="ND1" s="1748"/>
      <c r="NE1" s="1748"/>
      <c r="NF1" s="1748"/>
      <c r="NG1" s="1748"/>
      <c r="NH1" s="1748"/>
      <c r="NI1" s="1749"/>
      <c r="NJ1" s="1747" t="s">
        <v>7</v>
      </c>
      <c r="NK1" s="1748"/>
      <c r="NL1" s="1748"/>
      <c r="NM1" s="1748"/>
      <c r="NN1" s="1748"/>
      <c r="NO1" s="1748"/>
      <c r="NP1" s="1748"/>
      <c r="NQ1" s="1748"/>
      <c r="NR1" s="1748"/>
      <c r="NS1" s="1748"/>
      <c r="NT1" s="1748"/>
      <c r="NU1" s="1748"/>
      <c r="NV1" s="1748"/>
      <c r="NW1" s="1748"/>
      <c r="NX1" s="1748"/>
      <c r="NY1" s="1748"/>
      <c r="NZ1" s="1748"/>
      <c r="OA1" s="1748"/>
      <c r="OB1" s="1748"/>
      <c r="OC1" s="1748"/>
      <c r="OD1" s="1748"/>
      <c r="OE1" s="1748"/>
      <c r="OF1" s="1748"/>
      <c r="OG1" s="1748"/>
      <c r="OH1" s="1748"/>
      <c r="OI1" s="1748"/>
      <c r="OJ1" s="1748"/>
      <c r="OK1" s="1748"/>
      <c r="OL1" s="1748"/>
      <c r="OM1" s="1748"/>
      <c r="ON1" s="1748"/>
      <c r="OO1" s="1748"/>
      <c r="OP1" s="1748"/>
      <c r="OQ1" s="1748"/>
      <c r="OR1" s="1748"/>
      <c r="OS1" s="1748"/>
      <c r="OT1" s="1748"/>
      <c r="OU1" s="1748"/>
      <c r="OV1" s="1748"/>
      <c r="OW1" s="1748"/>
      <c r="OX1" s="1748"/>
      <c r="OY1" s="1748"/>
      <c r="OZ1" s="1748"/>
      <c r="PA1" s="1748"/>
      <c r="PB1" s="1748"/>
      <c r="PC1" s="1748"/>
      <c r="PD1" s="1748"/>
      <c r="PE1" s="1748"/>
      <c r="PF1" s="1748"/>
      <c r="PG1" s="1748"/>
      <c r="PH1" s="1748"/>
      <c r="PI1" s="1748"/>
      <c r="PJ1" s="1748"/>
      <c r="PK1" s="1748"/>
      <c r="PL1" s="1748"/>
      <c r="PM1" s="1748"/>
      <c r="PN1" s="1748"/>
      <c r="PO1" s="1748"/>
      <c r="PP1" s="1748"/>
      <c r="PQ1" s="1748"/>
      <c r="PR1" s="1748"/>
      <c r="PS1" s="1748"/>
      <c r="PT1" s="1748"/>
      <c r="PU1" s="1748"/>
      <c r="PV1" s="1748"/>
      <c r="PW1" s="1748"/>
      <c r="PX1" s="1748"/>
      <c r="PY1" s="1748"/>
      <c r="PZ1" s="1748"/>
      <c r="QA1" s="1748"/>
      <c r="QB1" s="1748"/>
      <c r="QC1" s="1748"/>
      <c r="QD1" s="1748"/>
      <c r="QE1" s="1748"/>
      <c r="QF1" s="1748"/>
      <c r="QG1" s="1748"/>
      <c r="QH1" s="1748"/>
      <c r="QI1" s="1747" t="s">
        <v>8</v>
      </c>
      <c r="QJ1" s="1748"/>
      <c r="QK1" s="1748"/>
      <c r="QL1" s="1748"/>
      <c r="QM1" s="1748"/>
      <c r="QN1" s="1748"/>
      <c r="QO1" s="1748"/>
      <c r="QP1" s="1748"/>
      <c r="QQ1" s="1748"/>
      <c r="QR1" s="1748"/>
      <c r="QS1" s="1748"/>
      <c r="QT1" s="1748"/>
      <c r="QU1" s="1748"/>
      <c r="QV1" s="1748"/>
      <c r="QW1" s="1748"/>
      <c r="QX1" s="1748"/>
      <c r="QY1" s="1748"/>
      <c r="QZ1" s="1748"/>
      <c r="RA1" s="1748"/>
      <c r="RB1" s="1748"/>
      <c r="RC1" s="1748"/>
      <c r="RD1" s="1748"/>
      <c r="RE1" s="1748"/>
      <c r="RF1" s="1748"/>
      <c r="RG1" s="1748"/>
      <c r="RH1" s="1748"/>
      <c r="RI1" s="1748"/>
      <c r="RJ1" s="1748"/>
      <c r="RK1" s="1748"/>
      <c r="RL1" s="1748"/>
      <c r="RM1" s="1748"/>
      <c r="RN1" s="1748"/>
      <c r="RO1" s="1748"/>
      <c r="RP1" s="1748"/>
      <c r="RQ1" s="1748"/>
      <c r="RR1" s="1748"/>
      <c r="RS1" s="1748"/>
      <c r="RT1" s="1748"/>
      <c r="RU1" s="1748"/>
      <c r="RV1" s="1748"/>
      <c r="RW1" s="1748"/>
      <c r="RX1" s="1748"/>
      <c r="RY1" s="1748"/>
      <c r="RZ1" s="1748"/>
      <c r="SA1" s="1748"/>
      <c r="SB1" s="1748"/>
      <c r="SC1" s="1748"/>
      <c r="SD1" s="1748"/>
      <c r="SE1" s="1748"/>
      <c r="SF1" s="1748"/>
      <c r="SG1" s="1748"/>
      <c r="SH1" s="1748"/>
      <c r="SI1" s="1749"/>
      <c r="SJ1" s="1747" t="s">
        <v>9</v>
      </c>
      <c r="SK1" s="1748"/>
      <c r="SL1" s="1748"/>
      <c r="SM1" s="1748"/>
      <c r="SN1" s="1748"/>
      <c r="SO1" s="1748"/>
      <c r="SP1" s="1748"/>
      <c r="SQ1" s="1748"/>
      <c r="SR1" s="1748"/>
      <c r="SS1" s="1748"/>
      <c r="ST1" s="1748"/>
      <c r="SU1" s="1748"/>
      <c r="SV1" s="1748"/>
      <c r="SW1" s="1748"/>
      <c r="SX1" s="1748"/>
      <c r="SY1" s="1748"/>
      <c r="SZ1" s="1748"/>
      <c r="TA1" s="1748"/>
      <c r="TB1" s="1748"/>
      <c r="TC1" s="1748"/>
      <c r="TD1" s="1748"/>
      <c r="TE1" s="1748"/>
      <c r="TF1" s="1748"/>
      <c r="TG1" s="1748"/>
      <c r="TH1" s="1748"/>
      <c r="TI1" s="1748"/>
      <c r="TJ1" s="1748"/>
      <c r="TK1" s="1748"/>
      <c r="TL1" s="1748"/>
      <c r="TM1" s="1748"/>
      <c r="TN1" s="1748"/>
      <c r="TO1" s="1748"/>
      <c r="TP1" s="1748"/>
      <c r="TQ1" s="1748"/>
      <c r="TR1" s="1748"/>
      <c r="TS1" s="1748"/>
      <c r="TT1" s="1748"/>
      <c r="TU1" s="1748"/>
      <c r="TV1" s="1748"/>
      <c r="TW1" s="1748"/>
      <c r="TX1" s="1748"/>
      <c r="TY1" s="1748"/>
      <c r="TZ1" s="1748"/>
      <c r="UA1" s="1748"/>
      <c r="UB1" s="1748"/>
      <c r="UC1" s="1748"/>
      <c r="UD1" s="1748" t="s">
        <v>10</v>
      </c>
      <c r="UE1" s="1748"/>
      <c r="UF1" s="1748"/>
      <c r="UG1" s="1748"/>
      <c r="UH1" s="1748"/>
      <c r="UI1" s="1748"/>
      <c r="UJ1" s="1748"/>
      <c r="UK1" s="1748"/>
      <c r="UL1" s="1748"/>
      <c r="UM1" s="1748"/>
      <c r="UN1" s="1748"/>
      <c r="UO1" s="1748"/>
      <c r="UP1" s="1748"/>
      <c r="UQ1" s="1748"/>
      <c r="UR1" s="1748"/>
      <c r="US1" s="1748"/>
      <c r="UT1" s="1748"/>
      <c r="UU1" s="1748"/>
      <c r="UV1" s="1748"/>
      <c r="UW1" s="1748"/>
      <c r="UX1" s="1748"/>
      <c r="UY1" s="1748"/>
      <c r="UZ1" s="1748"/>
      <c r="VA1" s="1748"/>
      <c r="VB1" s="1748"/>
      <c r="VC1" s="1748"/>
      <c r="VD1" s="1748"/>
      <c r="VE1" s="1748"/>
      <c r="VF1" s="1748"/>
      <c r="VG1" s="1748"/>
      <c r="VH1" s="1748"/>
      <c r="VI1" s="1748"/>
      <c r="VJ1" s="1748"/>
      <c r="VK1" s="1748"/>
      <c r="VL1" s="1748"/>
      <c r="VM1" s="1748"/>
      <c r="VN1" s="1748"/>
      <c r="VO1" s="1748"/>
      <c r="VP1" s="1748"/>
      <c r="VQ1" s="1748"/>
      <c r="VR1" s="1748"/>
      <c r="VS1" s="1748"/>
      <c r="VT1" s="1748"/>
      <c r="VU1" s="1748"/>
      <c r="VV1" s="1748"/>
      <c r="VW1" s="1748"/>
      <c r="VX1" s="1748"/>
      <c r="VY1" s="1748"/>
      <c r="VZ1" s="1748"/>
      <c r="WA1" s="1748"/>
      <c r="WB1" s="1748"/>
      <c r="WC1" s="1748"/>
      <c r="WD1" s="1748"/>
      <c r="WE1" s="1748"/>
      <c r="WF1" s="1748"/>
      <c r="WG1" s="1748"/>
      <c r="WH1" s="1748"/>
      <c r="WI1" s="1748"/>
      <c r="WJ1" s="1748"/>
      <c r="WK1" s="1748"/>
      <c r="WL1" s="1748"/>
      <c r="WM1" s="1748"/>
      <c r="WN1" s="1748"/>
      <c r="WO1" s="1748"/>
      <c r="WP1" s="1748"/>
      <c r="WQ1" s="1748"/>
      <c r="WR1" s="1748"/>
      <c r="WS1" s="1748"/>
      <c r="WT1" s="1748"/>
      <c r="WU1" s="1748"/>
      <c r="WV1" s="1748"/>
      <c r="WW1" s="1748"/>
      <c r="WX1" s="1748"/>
      <c r="WY1" s="1748"/>
      <c r="WZ1" s="1748"/>
      <c r="XA1" s="1748"/>
      <c r="XB1" s="1748"/>
      <c r="XC1" s="1748" t="s">
        <v>1711</v>
      </c>
      <c r="XD1" s="1748"/>
      <c r="XE1" s="1748"/>
      <c r="XF1" s="1748"/>
      <c r="XG1" s="1748"/>
      <c r="XH1" s="1748"/>
      <c r="XI1" s="1748"/>
      <c r="XJ1" s="1748"/>
      <c r="XK1" s="1748"/>
      <c r="XL1" s="1748"/>
      <c r="XM1" s="1748"/>
      <c r="XN1" s="1748"/>
      <c r="XO1" s="1748"/>
      <c r="XP1" s="1748"/>
      <c r="XQ1" s="1748"/>
      <c r="XR1" s="1748"/>
      <c r="XS1" s="1748"/>
      <c r="XT1" s="1748"/>
      <c r="XU1" s="1572"/>
      <c r="XV1" s="1572" t="s">
        <v>12</v>
      </c>
      <c r="XW1" s="1572" t="s">
        <v>12</v>
      </c>
      <c r="XX1" s="1748" t="s">
        <v>12</v>
      </c>
      <c r="XY1" s="1748"/>
      <c r="XZ1" s="1748"/>
      <c r="YA1" s="1748"/>
      <c r="YB1" s="1748"/>
      <c r="YC1" s="1748"/>
      <c r="YD1" s="1748"/>
      <c r="YE1" s="1748"/>
      <c r="YF1" s="1748"/>
      <c r="YG1" s="1748"/>
      <c r="YH1" s="1748"/>
      <c r="YI1" s="1748"/>
      <c r="YJ1" s="1748"/>
      <c r="YK1" s="1748"/>
      <c r="YL1" s="1748"/>
      <c r="YM1" s="1747" t="s">
        <v>13</v>
      </c>
      <c r="YN1" s="1748"/>
      <c r="YO1" s="1748"/>
      <c r="YP1" s="1748"/>
      <c r="YQ1" s="1748"/>
      <c r="YR1" s="1748"/>
      <c r="YS1" s="1748"/>
      <c r="YT1" s="1748"/>
      <c r="YU1" s="1748"/>
      <c r="YV1" s="1748"/>
      <c r="YW1" s="1748"/>
      <c r="YX1" s="1748"/>
      <c r="YY1" s="1748"/>
      <c r="YZ1" s="1748"/>
      <c r="ZA1" s="1748"/>
      <c r="ZB1" s="1748"/>
      <c r="ZC1" s="1748"/>
      <c r="ZD1" s="1747" t="s">
        <v>14</v>
      </c>
      <c r="ZE1" s="1748"/>
      <c r="ZF1" s="1748"/>
      <c r="ZG1" s="1748"/>
      <c r="ZH1" s="1748"/>
      <c r="ZI1" s="1748"/>
      <c r="ZJ1" s="1748"/>
      <c r="ZK1" s="1748"/>
      <c r="ZL1" s="1748"/>
      <c r="ZM1" s="1748"/>
      <c r="ZN1" s="1748"/>
      <c r="ZO1" s="1748"/>
      <c r="ZP1" s="1748"/>
      <c r="ZQ1" s="1748"/>
      <c r="ZR1" s="1748"/>
      <c r="ZS1" s="1748"/>
      <c r="ZT1" s="1748"/>
      <c r="ZU1" s="1568"/>
      <c r="ZV1" s="1570"/>
      <c r="ZW1" s="63"/>
      <c r="ZX1" s="63"/>
      <c r="ZY1" s="63"/>
      <c r="ZZ1" s="63"/>
      <c r="AAA1" s="63"/>
      <c r="AAB1" s="63"/>
      <c r="AAC1" s="63"/>
      <c r="AAD1" s="63"/>
      <c r="AAE1" s="63"/>
      <c r="AAF1" s="63"/>
      <c r="AAG1" s="63"/>
      <c r="AAH1" s="63"/>
      <c r="AAI1" s="63"/>
      <c r="AAJ1" s="63"/>
      <c r="AAK1" s="63"/>
      <c r="AAL1" s="63"/>
      <c r="AAM1" s="13"/>
    </row>
    <row r="2" spans="1:722" s="4" customFormat="1" ht="87.5" thickBot="1" x14ac:dyDescent="0.4">
      <c r="A2" s="42" t="s">
        <v>2303</v>
      </c>
      <c r="B2" s="78" t="s">
        <v>28</v>
      </c>
      <c r="C2" s="105" t="s">
        <v>29</v>
      </c>
      <c r="D2" s="105" t="s">
        <v>30</v>
      </c>
      <c r="E2" s="105" t="s">
        <v>31</v>
      </c>
      <c r="F2" s="105" t="s">
        <v>32</v>
      </c>
      <c r="G2" s="105" t="s">
        <v>1267</v>
      </c>
      <c r="H2" s="105" t="s">
        <v>37</v>
      </c>
      <c r="I2" s="78" t="s">
        <v>1712</v>
      </c>
      <c r="J2" s="78" t="s">
        <v>1713</v>
      </c>
      <c r="K2" s="78" t="s">
        <v>56</v>
      </c>
      <c r="L2" s="78" t="s">
        <v>1714</v>
      </c>
      <c r="M2" s="78" t="s">
        <v>1715</v>
      </c>
      <c r="N2" s="78" t="s">
        <v>1716</v>
      </c>
      <c r="O2" s="78" t="s">
        <v>1717</v>
      </c>
      <c r="P2" s="205" t="s">
        <v>1718</v>
      </c>
      <c r="Q2" s="105" t="s">
        <v>1717</v>
      </c>
      <c r="R2" s="190" t="s">
        <v>1719</v>
      </c>
      <c r="S2" s="138" t="s">
        <v>1720</v>
      </c>
      <c r="T2" s="105" t="s">
        <v>1721</v>
      </c>
      <c r="U2" s="105" t="s">
        <v>1722</v>
      </c>
      <c r="V2" s="105" t="s">
        <v>1723</v>
      </c>
      <c r="W2" s="105" t="s">
        <v>1724</v>
      </c>
      <c r="X2" s="105" t="s">
        <v>124</v>
      </c>
      <c r="Y2" s="105" t="s">
        <v>1725</v>
      </c>
      <c r="Z2" s="105" t="s">
        <v>1726</v>
      </c>
      <c r="AA2" s="105" t="s">
        <v>560</v>
      </c>
      <c r="AB2" s="105" t="s">
        <v>1727</v>
      </c>
      <c r="AC2" s="105" t="s">
        <v>1728</v>
      </c>
      <c r="AD2" s="105" t="s">
        <v>1717</v>
      </c>
      <c r="AE2" s="105" t="s">
        <v>1729</v>
      </c>
      <c r="AF2" s="105" t="s">
        <v>1730</v>
      </c>
      <c r="AG2" s="105" t="s">
        <v>1717</v>
      </c>
      <c r="AH2" s="105" t="s">
        <v>1731</v>
      </c>
      <c r="AI2" s="105" t="s">
        <v>1730</v>
      </c>
      <c r="AJ2" s="105" t="s">
        <v>1717</v>
      </c>
      <c r="AK2" s="105" t="s">
        <v>1732</v>
      </c>
      <c r="AL2" s="105" t="s">
        <v>1733</v>
      </c>
      <c r="AM2" s="105" t="s">
        <v>1734</v>
      </c>
      <c r="AN2" s="105" t="s">
        <v>1735</v>
      </c>
      <c r="AO2" s="105" t="s">
        <v>1717</v>
      </c>
      <c r="AP2" s="105" t="s">
        <v>1736</v>
      </c>
      <c r="AQ2" s="105" t="s">
        <v>1737</v>
      </c>
      <c r="AR2" s="105" t="s">
        <v>1738</v>
      </c>
      <c r="AS2" s="105" t="s">
        <v>1717</v>
      </c>
      <c r="AT2" s="79" t="s">
        <v>1739</v>
      </c>
      <c r="AU2" s="105" t="s">
        <v>1740</v>
      </c>
      <c r="AV2" s="105" t="s">
        <v>1717</v>
      </c>
      <c r="AW2" s="79" t="s">
        <v>1741</v>
      </c>
      <c r="AX2" s="79" t="s">
        <v>1742</v>
      </c>
      <c r="AY2" s="79" t="s">
        <v>1743</v>
      </c>
      <c r="AZ2" s="79" t="s">
        <v>1744</v>
      </c>
      <c r="BA2" s="105" t="s">
        <v>1717</v>
      </c>
      <c r="BB2" s="79" t="s">
        <v>1745</v>
      </c>
      <c r="BC2" s="78" t="s">
        <v>1717</v>
      </c>
      <c r="BD2" s="105" t="s">
        <v>1746</v>
      </c>
      <c r="BE2" s="105" t="s">
        <v>247</v>
      </c>
      <c r="BF2" s="1093" t="s">
        <v>1747</v>
      </c>
      <c r="BI2" s="138" t="s">
        <v>1748</v>
      </c>
      <c r="BJ2" s="205" t="s">
        <v>1749</v>
      </c>
      <c r="BK2" s="138" t="s">
        <v>1750</v>
      </c>
      <c r="BL2" s="137" t="s">
        <v>1751</v>
      </c>
      <c r="BN2" s="205" t="s">
        <v>1752</v>
      </c>
      <c r="BO2" s="138" t="s">
        <v>1753</v>
      </c>
      <c r="BP2" s="190" t="s">
        <v>1754</v>
      </c>
      <c r="BQ2" s="138" t="s">
        <v>1720</v>
      </c>
      <c r="BR2" s="138" t="s">
        <v>1755</v>
      </c>
      <c r="BS2" s="105" t="s">
        <v>1756</v>
      </c>
      <c r="BT2" s="62" t="s">
        <v>1757</v>
      </c>
      <c r="BU2" s="138" t="s">
        <v>1758</v>
      </c>
      <c r="BV2" s="105" t="s">
        <v>1759</v>
      </c>
      <c r="BW2" s="62" t="s">
        <v>1760</v>
      </c>
      <c r="BX2" s="138" t="s">
        <v>1761</v>
      </c>
      <c r="BY2" s="138" t="s">
        <v>142</v>
      </c>
      <c r="BZ2" s="138" t="s">
        <v>1752</v>
      </c>
      <c r="CA2" s="138" t="s">
        <v>1762</v>
      </c>
      <c r="CB2" s="105" t="s">
        <v>1763</v>
      </c>
      <c r="CC2" s="1644" t="s">
        <v>247</v>
      </c>
      <c r="CD2" s="80" t="s">
        <v>1764</v>
      </c>
      <c r="CE2" s="205" t="s">
        <v>1765</v>
      </c>
      <c r="CF2" s="105" t="s">
        <v>56</v>
      </c>
      <c r="CG2" s="138" t="s">
        <v>1766</v>
      </c>
      <c r="CH2" s="137" t="s">
        <v>1767</v>
      </c>
      <c r="CJ2" s="138" t="s">
        <v>1768</v>
      </c>
      <c r="CK2" s="137" t="s">
        <v>1769</v>
      </c>
      <c r="CL2" s="138" t="s">
        <v>1770</v>
      </c>
      <c r="CM2" s="137" t="s">
        <v>1771</v>
      </c>
      <c r="CN2" s="138" t="s">
        <v>1772</v>
      </c>
      <c r="CO2" s="138" t="s">
        <v>1773</v>
      </c>
      <c r="CP2" s="190" t="s">
        <v>1774</v>
      </c>
      <c r="CQ2" s="138" t="s">
        <v>1775</v>
      </c>
      <c r="CR2" s="105" t="s">
        <v>111</v>
      </c>
      <c r="CS2" s="105" t="s">
        <v>1776</v>
      </c>
      <c r="CT2" s="138" t="s">
        <v>1777</v>
      </c>
      <c r="CU2" s="105" t="s">
        <v>1778</v>
      </c>
      <c r="CV2" s="105" t="s">
        <v>1728</v>
      </c>
      <c r="CW2" s="138" t="s">
        <v>1779</v>
      </c>
      <c r="CX2" s="105" t="s">
        <v>1780</v>
      </c>
      <c r="CY2" s="105" t="s">
        <v>1781</v>
      </c>
      <c r="CZ2" s="138" t="s">
        <v>1770</v>
      </c>
      <c r="DA2" s="138"/>
      <c r="DB2" s="105" t="s">
        <v>306</v>
      </c>
      <c r="DC2" s="105" t="s">
        <v>1782</v>
      </c>
      <c r="DD2" s="138" t="s">
        <v>1770</v>
      </c>
      <c r="DE2" s="105" t="s">
        <v>1783</v>
      </c>
      <c r="DF2" s="105" t="s">
        <v>1784</v>
      </c>
      <c r="DG2" s="105" t="s">
        <v>1782</v>
      </c>
      <c r="DH2" s="138" t="s">
        <v>1770</v>
      </c>
      <c r="DI2" s="105" t="s">
        <v>1785</v>
      </c>
      <c r="DJ2" s="105" t="s">
        <v>427</v>
      </c>
      <c r="DK2" s="105" t="s">
        <v>1786</v>
      </c>
      <c r="DL2" s="105" t="s">
        <v>1787</v>
      </c>
      <c r="DM2" s="105" t="s">
        <v>1788</v>
      </c>
      <c r="DN2" s="105" t="s">
        <v>1789</v>
      </c>
      <c r="DO2" s="138" t="s">
        <v>1770</v>
      </c>
      <c r="DP2" s="105" t="s">
        <v>1790</v>
      </c>
      <c r="DR2" s="105" t="s">
        <v>1791</v>
      </c>
      <c r="DS2" s="138" t="s">
        <v>1770</v>
      </c>
      <c r="DT2" s="79" t="s">
        <v>1792</v>
      </c>
      <c r="DU2" s="79" t="s">
        <v>1793</v>
      </c>
      <c r="DV2" s="138" t="s">
        <v>1770</v>
      </c>
      <c r="DW2" s="79" t="s">
        <v>1794</v>
      </c>
      <c r="DX2" s="105" t="s">
        <v>1795</v>
      </c>
      <c r="DY2" s="79" t="s">
        <v>1796</v>
      </c>
      <c r="DZ2" s="138" t="s">
        <v>1770</v>
      </c>
      <c r="EA2" s="105" t="s">
        <v>1797</v>
      </c>
      <c r="EB2" s="138" t="s">
        <v>1770</v>
      </c>
      <c r="EC2" s="79" t="s">
        <v>1798</v>
      </c>
      <c r="ED2" s="62" t="s">
        <v>1799</v>
      </c>
      <c r="EE2" s="138" t="s">
        <v>1770</v>
      </c>
      <c r="EF2" s="105" t="s">
        <v>1746</v>
      </c>
      <c r="EG2" s="105" t="s">
        <v>247</v>
      </c>
      <c r="EH2" s="1093" t="s">
        <v>1800</v>
      </c>
      <c r="EI2" s="138" t="s">
        <v>1801</v>
      </c>
      <c r="EJ2" s="80" t="s">
        <v>1802</v>
      </c>
      <c r="EK2" s="205" t="s">
        <v>1803</v>
      </c>
      <c r="EL2" s="138" t="s">
        <v>1804</v>
      </c>
      <c r="EM2" s="137" t="s">
        <v>1805</v>
      </c>
      <c r="EN2" s="105" t="s">
        <v>1806</v>
      </c>
      <c r="EO2" s="138" t="s">
        <v>1807</v>
      </c>
      <c r="EP2" s="137" t="s">
        <v>552</v>
      </c>
      <c r="EQ2" s="190" t="s">
        <v>1808</v>
      </c>
      <c r="ES2" s="138" t="s">
        <v>1809</v>
      </c>
      <c r="ET2" s="105" t="s">
        <v>1810</v>
      </c>
      <c r="EU2" s="62" t="s">
        <v>1811</v>
      </c>
      <c r="EV2" s="138" t="s">
        <v>1812</v>
      </c>
      <c r="EW2" s="138" t="s">
        <v>1813</v>
      </c>
      <c r="EY2" s="138" t="s">
        <v>1814</v>
      </c>
      <c r="EZ2" s="62" t="s">
        <v>1815</v>
      </c>
      <c r="FA2" s="105" t="s">
        <v>1816</v>
      </c>
      <c r="FB2" s="105" t="s">
        <v>1817</v>
      </c>
      <c r="FC2" s="138" t="s">
        <v>1818</v>
      </c>
      <c r="FD2" s="105" t="s">
        <v>1819</v>
      </c>
      <c r="FE2" s="105" t="s">
        <v>1820</v>
      </c>
      <c r="FF2" s="105" t="s">
        <v>1821</v>
      </c>
      <c r="FG2" s="105" t="s">
        <v>1818</v>
      </c>
      <c r="FH2" s="105" t="s">
        <v>1822</v>
      </c>
      <c r="FI2" s="62" t="s">
        <v>154</v>
      </c>
      <c r="FJ2" s="105" t="s">
        <v>1818</v>
      </c>
      <c r="FK2" s="105" t="s">
        <v>1823</v>
      </c>
      <c r="FL2" s="105" t="s">
        <v>1824</v>
      </c>
      <c r="FM2" s="105" t="s">
        <v>1825</v>
      </c>
      <c r="FN2" s="105" t="s">
        <v>1818</v>
      </c>
      <c r="FO2" s="105" t="s">
        <v>1826</v>
      </c>
      <c r="FP2" s="105" t="s">
        <v>1827</v>
      </c>
      <c r="FQ2" s="105" t="s">
        <v>1818</v>
      </c>
      <c r="FR2" s="79" t="s">
        <v>1828</v>
      </c>
      <c r="FS2" s="79" t="s">
        <v>1829</v>
      </c>
      <c r="FT2" s="105" t="s">
        <v>1818</v>
      </c>
      <c r="FU2" s="79" t="s">
        <v>1830</v>
      </c>
      <c r="FV2" s="79" t="s">
        <v>1831</v>
      </c>
      <c r="FW2" s="79" t="s">
        <v>1832</v>
      </c>
      <c r="FX2" s="105" t="s">
        <v>1818</v>
      </c>
      <c r="FY2" s="79" t="s">
        <v>1833</v>
      </c>
      <c r="FZ2" s="105" t="s">
        <v>1818</v>
      </c>
      <c r="GA2" s="79" t="s">
        <v>1834</v>
      </c>
      <c r="GB2" s="79" t="s">
        <v>1835</v>
      </c>
      <c r="GC2" s="1093" t="s">
        <v>247</v>
      </c>
      <c r="GD2" s="105" t="s">
        <v>1836</v>
      </c>
      <c r="GE2" s="105" t="s">
        <v>1837</v>
      </c>
      <c r="GF2" s="138" t="s">
        <v>1838</v>
      </c>
      <c r="GG2" s="105" t="s">
        <v>1839</v>
      </c>
      <c r="GH2" s="105" t="s">
        <v>1840</v>
      </c>
      <c r="GI2" s="137" t="s">
        <v>1841</v>
      </c>
      <c r="GJ2" s="105" t="s">
        <v>1840</v>
      </c>
      <c r="GK2" s="137" t="s">
        <v>1842</v>
      </c>
      <c r="GL2" s="190" t="s">
        <v>1843</v>
      </c>
      <c r="GM2" s="138" t="s">
        <v>1844</v>
      </c>
      <c r="GN2" s="138" t="s">
        <v>1845</v>
      </c>
      <c r="GO2" s="138" t="s">
        <v>1846</v>
      </c>
      <c r="GP2" s="138" t="s">
        <v>1847</v>
      </c>
      <c r="GQ2" s="138" t="s">
        <v>1848</v>
      </c>
      <c r="GR2" s="138" t="s">
        <v>1849</v>
      </c>
      <c r="GS2" s="138" t="s">
        <v>1850</v>
      </c>
      <c r="GT2" s="105" t="s">
        <v>1851</v>
      </c>
      <c r="GU2" s="105" t="s">
        <v>1852</v>
      </c>
      <c r="GV2" s="138" t="s">
        <v>1840</v>
      </c>
      <c r="GW2" s="105" t="s">
        <v>1853</v>
      </c>
      <c r="GX2" s="105" t="s">
        <v>1854</v>
      </c>
      <c r="GY2" s="138" t="s">
        <v>1840</v>
      </c>
      <c r="GZ2" s="105" t="s">
        <v>1855</v>
      </c>
      <c r="HA2" s="62" t="s">
        <v>1854</v>
      </c>
      <c r="HB2" s="138" t="s">
        <v>1840</v>
      </c>
      <c r="HC2" s="105" t="s">
        <v>1856</v>
      </c>
      <c r="HD2" s="105" t="s">
        <v>1857</v>
      </c>
      <c r="HE2" s="105" t="s">
        <v>1858</v>
      </c>
      <c r="HF2" s="105" t="s">
        <v>1825</v>
      </c>
      <c r="HG2" s="138" t="s">
        <v>1840</v>
      </c>
      <c r="HH2" s="105" t="s">
        <v>1859</v>
      </c>
      <c r="HI2" s="105" t="s">
        <v>1860</v>
      </c>
      <c r="HJ2" s="138" t="s">
        <v>1840</v>
      </c>
      <c r="HK2" s="79" t="s">
        <v>1861</v>
      </c>
      <c r="HL2" s="79" t="s">
        <v>1862</v>
      </c>
      <c r="HM2" s="138" t="s">
        <v>1840</v>
      </c>
      <c r="HN2" s="79" t="s">
        <v>1863</v>
      </c>
      <c r="HO2" s="79" t="s">
        <v>1864</v>
      </c>
      <c r="HP2" s="79" t="s">
        <v>1865</v>
      </c>
      <c r="HQ2" s="138" t="s">
        <v>1840</v>
      </c>
      <c r="HR2" s="79" t="s">
        <v>1866</v>
      </c>
      <c r="HS2" s="138" t="s">
        <v>1840</v>
      </c>
      <c r="HT2" s="105" t="s">
        <v>1867</v>
      </c>
      <c r="HU2" s="137" t="s">
        <v>1840</v>
      </c>
      <c r="HV2" s="137" t="s">
        <v>1868</v>
      </c>
      <c r="HW2" s="137" t="s">
        <v>1840</v>
      </c>
      <c r="HX2" s="105" t="s">
        <v>403</v>
      </c>
      <c r="HY2" s="1093" t="s">
        <v>247</v>
      </c>
      <c r="HZ2" s="105" t="s">
        <v>1869</v>
      </c>
      <c r="IA2" s="105" t="s">
        <v>1870</v>
      </c>
      <c r="IB2" s="105" t="s">
        <v>56</v>
      </c>
      <c r="IC2" s="105" t="s">
        <v>1871</v>
      </c>
      <c r="ID2" s="138" t="s">
        <v>1872</v>
      </c>
      <c r="IE2" s="105" t="s">
        <v>1873</v>
      </c>
      <c r="IF2" s="137" t="s">
        <v>1805</v>
      </c>
      <c r="IG2" s="190" t="s">
        <v>1874</v>
      </c>
      <c r="IH2" s="105" t="s">
        <v>1875</v>
      </c>
      <c r="II2" s="137" t="s">
        <v>1876</v>
      </c>
      <c r="IJ2" s="105" t="s">
        <v>1877</v>
      </c>
      <c r="IK2" s="105" t="s">
        <v>1878</v>
      </c>
      <c r="IL2" s="105" t="s">
        <v>1879</v>
      </c>
      <c r="IM2" s="62" t="s">
        <v>1880</v>
      </c>
      <c r="IN2" s="105" t="s">
        <v>1881</v>
      </c>
      <c r="IO2" s="105" t="s">
        <v>1725</v>
      </c>
      <c r="IP2" s="105" t="s">
        <v>1882</v>
      </c>
      <c r="IQ2" s="105" t="s">
        <v>1883</v>
      </c>
      <c r="IR2" s="62" t="s">
        <v>1884</v>
      </c>
      <c r="IS2" s="105" t="s">
        <v>1885</v>
      </c>
      <c r="IT2" s="105" t="s">
        <v>1886</v>
      </c>
      <c r="IU2" s="62" t="s">
        <v>1887</v>
      </c>
      <c r="IV2" s="105" t="s">
        <v>1885</v>
      </c>
      <c r="IW2" s="105" t="s">
        <v>1888</v>
      </c>
      <c r="IX2" s="105" t="s">
        <v>1889</v>
      </c>
      <c r="IY2" s="105" t="s">
        <v>1887</v>
      </c>
      <c r="IZ2" s="105" t="s">
        <v>1885</v>
      </c>
      <c r="JA2" s="105" t="s">
        <v>1890</v>
      </c>
      <c r="JB2" s="105" t="s">
        <v>1891</v>
      </c>
      <c r="JC2" s="105" t="s">
        <v>1892</v>
      </c>
      <c r="JD2" s="105" t="s">
        <v>1825</v>
      </c>
      <c r="JE2" s="105" t="s">
        <v>1885</v>
      </c>
      <c r="JF2" s="105" t="s">
        <v>1893</v>
      </c>
      <c r="JG2" s="105" t="s">
        <v>1738</v>
      </c>
      <c r="JH2" s="105" t="s">
        <v>1885</v>
      </c>
      <c r="JI2" s="105" t="s">
        <v>1894</v>
      </c>
      <c r="JJ2" s="105" t="s">
        <v>1895</v>
      </c>
      <c r="JK2" s="105" t="s">
        <v>1896</v>
      </c>
      <c r="JL2" s="105" t="s">
        <v>1885</v>
      </c>
      <c r="JM2" s="105" t="s">
        <v>1897</v>
      </c>
      <c r="JN2" s="105" t="s">
        <v>1898</v>
      </c>
      <c r="JO2" s="79" t="s">
        <v>1899</v>
      </c>
      <c r="JP2" s="105" t="s">
        <v>1885</v>
      </c>
      <c r="JQ2" s="79" t="s">
        <v>1797</v>
      </c>
      <c r="JR2" s="105" t="s">
        <v>1885</v>
      </c>
      <c r="JS2" s="79" t="s">
        <v>1900</v>
      </c>
      <c r="JT2" s="105" t="s">
        <v>1901</v>
      </c>
      <c r="JU2" s="105" t="s">
        <v>1885</v>
      </c>
      <c r="JV2" s="105" t="s">
        <v>574</v>
      </c>
      <c r="JW2" s="137" t="s">
        <v>1902</v>
      </c>
      <c r="JX2" s="105" t="s">
        <v>1885</v>
      </c>
      <c r="JY2" s="105" t="s">
        <v>1903</v>
      </c>
      <c r="JZ2" s="105" t="s">
        <v>1885</v>
      </c>
      <c r="KA2" s="105" t="s">
        <v>1904</v>
      </c>
      <c r="KB2" s="105" t="s">
        <v>1905</v>
      </c>
      <c r="KC2" s="105" t="s">
        <v>1885</v>
      </c>
      <c r="KD2" s="105" t="s">
        <v>1906</v>
      </c>
      <c r="KE2" s="105" t="s">
        <v>1907</v>
      </c>
      <c r="KF2" s="105" t="s">
        <v>1885</v>
      </c>
      <c r="KG2" s="105" t="s">
        <v>1908</v>
      </c>
      <c r="KH2" s="79" t="s">
        <v>1909</v>
      </c>
      <c r="KI2" s="105" t="s">
        <v>1885</v>
      </c>
      <c r="KJ2" s="105" t="s">
        <v>479</v>
      </c>
      <c r="KK2" s="79" t="s">
        <v>1910</v>
      </c>
      <c r="KL2" s="105" t="s">
        <v>1885</v>
      </c>
      <c r="KM2" s="79" t="s">
        <v>1911</v>
      </c>
      <c r="KN2" s="79" t="s">
        <v>1912</v>
      </c>
      <c r="KO2" s="79" t="s">
        <v>1885</v>
      </c>
      <c r="KP2" s="79" t="s">
        <v>1913</v>
      </c>
      <c r="KQ2" s="79" t="s">
        <v>1885</v>
      </c>
      <c r="KR2" s="79" t="s">
        <v>1914</v>
      </c>
      <c r="KS2" s="79" t="s">
        <v>1885</v>
      </c>
      <c r="KT2" s="105" t="s">
        <v>1915</v>
      </c>
      <c r="KU2" s="105" t="s">
        <v>247</v>
      </c>
      <c r="KV2" s="105" t="s">
        <v>1916</v>
      </c>
      <c r="KW2" s="105" t="s">
        <v>1917</v>
      </c>
      <c r="KX2" s="138" t="s">
        <v>1918</v>
      </c>
      <c r="KY2" s="190" t="s">
        <v>1919</v>
      </c>
      <c r="KZ2" s="138" t="s">
        <v>1920</v>
      </c>
      <c r="LA2" s="137" t="s">
        <v>1921</v>
      </c>
      <c r="LB2" s="138" t="s">
        <v>1874</v>
      </c>
      <c r="LC2" s="138" t="s">
        <v>1922</v>
      </c>
      <c r="LD2" s="137" t="s">
        <v>1923</v>
      </c>
      <c r="LE2" s="190" t="s">
        <v>1924</v>
      </c>
      <c r="LF2" s="138" t="s">
        <v>1925</v>
      </c>
      <c r="LG2" s="105" t="s">
        <v>555</v>
      </c>
      <c r="LH2" s="62" t="s">
        <v>1926</v>
      </c>
      <c r="LI2" s="138" t="s">
        <v>1927</v>
      </c>
      <c r="LJ2" s="138" t="s">
        <v>1928</v>
      </c>
      <c r="LK2" s="138" t="s">
        <v>1929</v>
      </c>
      <c r="LL2" s="105" t="s">
        <v>1930</v>
      </c>
      <c r="LM2" s="105" t="s">
        <v>1931</v>
      </c>
      <c r="LN2" s="62" t="s">
        <v>142</v>
      </c>
      <c r="LO2" s="138" t="s">
        <v>1932</v>
      </c>
      <c r="LP2" s="105" t="s">
        <v>1933</v>
      </c>
      <c r="LQ2" s="62" t="s">
        <v>154</v>
      </c>
      <c r="LR2" s="138" t="s">
        <v>1932</v>
      </c>
      <c r="LS2" s="105" t="s">
        <v>1934</v>
      </c>
      <c r="LT2" s="62" t="s">
        <v>154</v>
      </c>
      <c r="LU2" s="138" t="s">
        <v>1932</v>
      </c>
      <c r="LV2" s="105" t="s">
        <v>1935</v>
      </c>
      <c r="LW2" s="62" t="s">
        <v>1936</v>
      </c>
      <c r="LX2" s="105" t="s">
        <v>1937</v>
      </c>
      <c r="LY2" s="105" t="s">
        <v>1892</v>
      </c>
      <c r="LZ2" s="105" t="s">
        <v>1938</v>
      </c>
      <c r="MA2" s="138" t="s">
        <v>1932</v>
      </c>
      <c r="MB2" s="105" t="s">
        <v>309</v>
      </c>
      <c r="MC2" s="105" t="s">
        <v>187</v>
      </c>
      <c r="MD2" s="138" t="s">
        <v>1932</v>
      </c>
      <c r="ME2" s="138" t="s">
        <v>1939</v>
      </c>
      <c r="MF2" s="79" t="s">
        <v>1940</v>
      </c>
      <c r="MG2" s="138" t="s">
        <v>1932</v>
      </c>
      <c r="MH2" s="105" t="s">
        <v>1897</v>
      </c>
      <c r="MI2" s="105" t="s">
        <v>1941</v>
      </c>
      <c r="MJ2" s="105" t="s">
        <v>1942</v>
      </c>
      <c r="MK2" s="79" t="s">
        <v>1832</v>
      </c>
      <c r="ML2" s="138" t="s">
        <v>1932</v>
      </c>
      <c r="MM2" s="79" t="s">
        <v>1943</v>
      </c>
      <c r="MN2" s="138" t="s">
        <v>1932</v>
      </c>
      <c r="MO2" s="137" t="s">
        <v>1944</v>
      </c>
      <c r="MP2" s="138" t="s">
        <v>1932</v>
      </c>
      <c r="MQ2" s="105" t="s">
        <v>448</v>
      </c>
      <c r="MR2" s="138" t="s">
        <v>1932</v>
      </c>
      <c r="MS2" s="105" t="s">
        <v>712</v>
      </c>
      <c r="MT2" s="79" t="s">
        <v>1945</v>
      </c>
      <c r="MU2" s="138" t="s">
        <v>1932</v>
      </c>
      <c r="MV2" s="105" t="s">
        <v>1946</v>
      </c>
      <c r="MW2" s="105" t="s">
        <v>1947</v>
      </c>
      <c r="MX2" s="79" t="s">
        <v>1948</v>
      </c>
      <c r="MY2" s="138" t="s">
        <v>1932</v>
      </c>
      <c r="MZ2" s="105" t="s">
        <v>1949</v>
      </c>
      <c r="NA2" s="79" t="s">
        <v>1950</v>
      </c>
      <c r="NB2" s="138" t="s">
        <v>1932</v>
      </c>
      <c r="NC2" s="105" t="s">
        <v>1951</v>
      </c>
      <c r="ND2" s="105" t="s">
        <v>1952</v>
      </c>
      <c r="NE2" s="138" t="s">
        <v>1932</v>
      </c>
      <c r="NF2" s="79" t="s">
        <v>484</v>
      </c>
      <c r="NG2" s="79" t="s">
        <v>489</v>
      </c>
      <c r="NH2" s="79" t="s">
        <v>1932</v>
      </c>
      <c r="NI2" s="79" t="s">
        <v>1953</v>
      </c>
      <c r="NJ2" s="79" t="s">
        <v>1954</v>
      </c>
      <c r="NK2" s="79" t="s">
        <v>1932</v>
      </c>
      <c r="NL2" s="105" t="s">
        <v>1955</v>
      </c>
      <c r="NM2" s="105" t="s">
        <v>1956</v>
      </c>
      <c r="NN2" s="79" t="s">
        <v>1932</v>
      </c>
      <c r="NO2" s="105" t="s">
        <v>1957</v>
      </c>
      <c r="NP2" s="105" t="s">
        <v>247</v>
      </c>
      <c r="NQ2" s="105" t="s">
        <v>1958</v>
      </c>
      <c r="NR2" s="105" t="s">
        <v>1959</v>
      </c>
      <c r="NS2" s="79" t="s">
        <v>1960</v>
      </c>
      <c r="NT2" s="137" t="s">
        <v>1961</v>
      </c>
      <c r="NU2" s="79" t="s">
        <v>1962</v>
      </c>
      <c r="NV2" s="137" t="s">
        <v>101</v>
      </c>
      <c r="NW2" s="190" t="s">
        <v>1963</v>
      </c>
      <c r="NX2" s="138" t="s">
        <v>1964</v>
      </c>
      <c r="NY2" s="138" t="s">
        <v>1965</v>
      </c>
      <c r="NZ2" s="105" t="s">
        <v>1966</v>
      </c>
      <c r="OA2" s="105" t="s">
        <v>1723</v>
      </c>
      <c r="OB2" s="138" t="s">
        <v>1967</v>
      </c>
      <c r="OC2" s="138" t="s">
        <v>1968</v>
      </c>
      <c r="OD2" s="138" t="s">
        <v>1969</v>
      </c>
      <c r="OE2" s="138" t="s">
        <v>1970</v>
      </c>
      <c r="OF2" s="105" t="s">
        <v>1971</v>
      </c>
      <c r="OG2" s="105" t="s">
        <v>277</v>
      </c>
      <c r="OH2" s="138" t="s">
        <v>1972</v>
      </c>
      <c r="OI2" s="105" t="s">
        <v>1973</v>
      </c>
      <c r="OJ2" s="105" t="s">
        <v>1974</v>
      </c>
      <c r="OK2" s="62" t="s">
        <v>1975</v>
      </c>
      <c r="OL2" s="138" t="s">
        <v>1972</v>
      </c>
      <c r="OM2" s="138" t="s">
        <v>154</v>
      </c>
      <c r="ON2" s="138" t="s">
        <v>1972</v>
      </c>
      <c r="OO2" s="105" t="s">
        <v>1976</v>
      </c>
      <c r="OP2" s="105" t="s">
        <v>1977</v>
      </c>
      <c r="OQ2" s="105" t="s">
        <v>1978</v>
      </c>
      <c r="OR2" s="105" t="s">
        <v>1979</v>
      </c>
      <c r="OS2" s="137" t="s">
        <v>1972</v>
      </c>
      <c r="OT2" s="105" t="s">
        <v>1980</v>
      </c>
      <c r="OU2" s="105" t="s">
        <v>187</v>
      </c>
      <c r="OV2" s="137" t="s">
        <v>1972</v>
      </c>
      <c r="OW2" s="79" t="s">
        <v>1981</v>
      </c>
      <c r="OX2" s="79" t="s">
        <v>1982</v>
      </c>
      <c r="OY2" s="137" t="s">
        <v>1972</v>
      </c>
      <c r="OZ2" s="137" t="s">
        <v>1983</v>
      </c>
      <c r="PA2" s="105" t="s">
        <v>1984</v>
      </c>
      <c r="PB2" s="79" t="s">
        <v>1985</v>
      </c>
      <c r="PC2" s="137" t="s">
        <v>1972</v>
      </c>
      <c r="PD2" s="137" t="s">
        <v>1986</v>
      </c>
      <c r="PE2" s="79" t="s">
        <v>1987</v>
      </c>
      <c r="PF2" s="79" t="s">
        <v>1988</v>
      </c>
      <c r="PG2" s="137" t="s">
        <v>1972</v>
      </c>
      <c r="PH2" s="137" t="s">
        <v>1989</v>
      </c>
      <c r="PI2" s="79" t="s">
        <v>1990</v>
      </c>
      <c r="PJ2" s="137" t="s">
        <v>1972</v>
      </c>
      <c r="PK2" s="79" t="s">
        <v>1991</v>
      </c>
      <c r="PL2" s="137" t="s">
        <v>1992</v>
      </c>
      <c r="PM2" s="137" t="s">
        <v>1972</v>
      </c>
      <c r="PN2" s="105" t="s">
        <v>1993</v>
      </c>
      <c r="PO2" s="137" t="s">
        <v>1972</v>
      </c>
      <c r="PP2" s="105" t="s">
        <v>610</v>
      </c>
      <c r="PQ2" s="79" t="s">
        <v>1994</v>
      </c>
      <c r="PR2" s="137" t="s">
        <v>1972</v>
      </c>
      <c r="PS2" s="105" t="s">
        <v>1995</v>
      </c>
      <c r="PT2" s="79" t="s">
        <v>1996</v>
      </c>
      <c r="PU2" s="137" t="s">
        <v>1972</v>
      </c>
      <c r="PV2" s="105" t="s">
        <v>1997</v>
      </c>
      <c r="PW2" s="79" t="s">
        <v>1998</v>
      </c>
      <c r="PX2" s="137" t="s">
        <v>1972</v>
      </c>
      <c r="PY2" s="105" t="s">
        <v>1999</v>
      </c>
      <c r="PZ2" s="79" t="s">
        <v>2000</v>
      </c>
      <c r="QA2" s="137" t="s">
        <v>1972</v>
      </c>
      <c r="QB2" s="79" t="s">
        <v>2001</v>
      </c>
      <c r="QC2" s="79" t="s">
        <v>1972</v>
      </c>
      <c r="QD2" s="79" t="s">
        <v>2002</v>
      </c>
      <c r="QE2" s="79" t="s">
        <v>2003</v>
      </c>
      <c r="QF2" s="79" t="s">
        <v>1972</v>
      </c>
      <c r="QG2" s="105" t="s">
        <v>2004</v>
      </c>
      <c r="QH2" s="79" t="s">
        <v>2005</v>
      </c>
      <c r="QI2" s="79" t="s">
        <v>2006</v>
      </c>
      <c r="QJ2" s="79" t="s">
        <v>2007</v>
      </c>
      <c r="QK2" s="105" t="s">
        <v>2008</v>
      </c>
      <c r="QL2" s="79" t="s">
        <v>2009</v>
      </c>
      <c r="QM2" s="79" t="s">
        <v>2010</v>
      </c>
      <c r="QN2" s="105" t="s">
        <v>2011</v>
      </c>
      <c r="QO2" s="105" t="s">
        <v>247</v>
      </c>
      <c r="QP2" s="105" t="s">
        <v>646</v>
      </c>
      <c r="QQ2" s="78" t="s">
        <v>2012</v>
      </c>
      <c r="QR2" s="138" t="s">
        <v>1972</v>
      </c>
      <c r="QS2" s="105" t="s">
        <v>390</v>
      </c>
      <c r="QT2" s="105" t="s">
        <v>650</v>
      </c>
      <c r="QU2" s="138" t="s">
        <v>2013</v>
      </c>
      <c r="QV2" s="79" t="s">
        <v>430</v>
      </c>
      <c r="QW2" s="79" t="s">
        <v>2014</v>
      </c>
      <c r="QX2" s="138" t="s">
        <v>2013</v>
      </c>
      <c r="QY2" s="105" t="s">
        <v>2015</v>
      </c>
      <c r="QZ2" s="105" t="s">
        <v>2016</v>
      </c>
      <c r="RA2" s="105" t="s">
        <v>2017</v>
      </c>
      <c r="RB2" s="79" t="s">
        <v>227</v>
      </c>
      <c r="RC2" s="138" t="s">
        <v>2013</v>
      </c>
      <c r="RD2" s="79" t="s">
        <v>2018</v>
      </c>
      <c r="RE2" s="138" t="s">
        <v>2013</v>
      </c>
      <c r="RF2" s="79" t="s">
        <v>2019</v>
      </c>
      <c r="RG2" s="137" t="s">
        <v>2020</v>
      </c>
      <c r="RH2" s="138" t="s">
        <v>2013</v>
      </c>
      <c r="RI2" s="105" t="s">
        <v>710</v>
      </c>
      <c r="RJ2" s="138" t="s">
        <v>2013</v>
      </c>
      <c r="RK2" s="105" t="s">
        <v>2021</v>
      </c>
      <c r="RL2" s="105" t="s">
        <v>610</v>
      </c>
      <c r="RM2" s="79" t="s">
        <v>2022</v>
      </c>
      <c r="RN2" s="138" t="s">
        <v>2013</v>
      </c>
      <c r="RO2" s="105" t="s">
        <v>2023</v>
      </c>
      <c r="RP2" s="79" t="s">
        <v>2024</v>
      </c>
      <c r="RQ2" s="138" t="s">
        <v>2013</v>
      </c>
      <c r="RR2" s="105" t="s">
        <v>1997</v>
      </c>
      <c r="RS2" s="79" t="s">
        <v>2025</v>
      </c>
      <c r="RT2" s="138" t="s">
        <v>2013</v>
      </c>
      <c r="RU2" s="105" t="s">
        <v>2026</v>
      </c>
      <c r="RV2" s="138" t="s">
        <v>2013</v>
      </c>
      <c r="RW2" s="79" t="s">
        <v>486</v>
      </c>
      <c r="RX2" s="79" t="s">
        <v>2027</v>
      </c>
      <c r="RY2" s="79" t="s">
        <v>2013</v>
      </c>
      <c r="RZ2" s="79" t="s">
        <v>2028</v>
      </c>
      <c r="SA2" s="79" t="s">
        <v>2029</v>
      </c>
      <c r="SB2" s="79" t="s">
        <v>2013</v>
      </c>
      <c r="SC2" s="105" t="s">
        <v>2030</v>
      </c>
      <c r="SD2" s="79" t="s">
        <v>2031</v>
      </c>
      <c r="SE2" s="79" t="s">
        <v>2032</v>
      </c>
      <c r="SF2" s="79" t="s">
        <v>2033</v>
      </c>
      <c r="SG2" s="105" t="s">
        <v>2034</v>
      </c>
      <c r="SH2" s="79" t="s">
        <v>2035</v>
      </c>
      <c r="SI2" s="79" t="s">
        <v>2036</v>
      </c>
      <c r="SJ2" s="79" t="s">
        <v>2037</v>
      </c>
      <c r="SK2" s="79" t="s">
        <v>2038</v>
      </c>
      <c r="SL2" s="105" t="s">
        <v>2039</v>
      </c>
      <c r="SM2" s="25" t="s">
        <v>2040</v>
      </c>
      <c r="SN2" s="79" t="s">
        <v>2041</v>
      </c>
      <c r="SO2" s="79" t="s">
        <v>2304</v>
      </c>
      <c r="SP2" s="105" t="s">
        <v>404</v>
      </c>
      <c r="SQ2" s="138" t="s">
        <v>2045</v>
      </c>
      <c r="SR2" s="79" t="s">
        <v>708</v>
      </c>
      <c r="SS2" s="79" t="s">
        <v>2046</v>
      </c>
      <c r="ST2" s="138" t="s">
        <v>2045</v>
      </c>
      <c r="SU2" s="79" t="s">
        <v>2047</v>
      </c>
      <c r="SV2" s="138" t="s">
        <v>2045</v>
      </c>
      <c r="SW2" s="105" t="s">
        <v>2048</v>
      </c>
      <c r="SX2" s="137" t="s">
        <v>2049</v>
      </c>
      <c r="SY2" s="138" t="s">
        <v>2045</v>
      </c>
      <c r="SZ2" s="105" t="s">
        <v>2050</v>
      </c>
      <c r="TA2" s="138" t="s">
        <v>2045</v>
      </c>
      <c r="TB2" s="105" t="s">
        <v>454</v>
      </c>
      <c r="TC2" s="79" t="s">
        <v>2051</v>
      </c>
      <c r="TD2" s="138" t="s">
        <v>2045</v>
      </c>
      <c r="TE2" s="105" t="s">
        <v>1995</v>
      </c>
      <c r="TF2" s="79" t="s">
        <v>2024</v>
      </c>
      <c r="TG2" s="138" t="s">
        <v>2045</v>
      </c>
      <c r="TH2" s="105" t="s">
        <v>2052</v>
      </c>
      <c r="TI2" s="79" t="s">
        <v>1909</v>
      </c>
      <c r="TJ2" s="138" t="s">
        <v>2045</v>
      </c>
      <c r="TK2" s="79" t="s">
        <v>482</v>
      </c>
      <c r="TL2" s="138" t="s">
        <v>2045</v>
      </c>
      <c r="TM2" s="79" t="s">
        <v>2053</v>
      </c>
      <c r="TN2" s="79" t="s">
        <v>2054</v>
      </c>
      <c r="TO2" s="79" t="s">
        <v>2045</v>
      </c>
      <c r="TP2" s="79" t="s">
        <v>2055</v>
      </c>
      <c r="TQ2" s="79" t="s">
        <v>2056</v>
      </c>
      <c r="TR2" s="79" t="s">
        <v>2045</v>
      </c>
      <c r="TS2" s="105" t="s">
        <v>2057</v>
      </c>
      <c r="TT2" s="137" t="s">
        <v>2058</v>
      </c>
      <c r="TU2" s="79" t="s">
        <v>2045</v>
      </c>
      <c r="TV2" s="79" t="s">
        <v>2059</v>
      </c>
      <c r="TW2" s="79" t="s">
        <v>2060</v>
      </c>
      <c r="TX2" s="105" t="s">
        <v>2061</v>
      </c>
      <c r="TY2" s="79" t="s">
        <v>2062</v>
      </c>
      <c r="TZ2" s="79" t="s">
        <v>2063</v>
      </c>
      <c r="UA2" s="79" t="s">
        <v>2064</v>
      </c>
      <c r="UB2" s="79" t="s">
        <v>2065</v>
      </c>
      <c r="UC2" s="105" t="s">
        <v>643</v>
      </c>
      <c r="UD2" s="79" t="s">
        <v>2066</v>
      </c>
      <c r="UE2" s="79" t="s">
        <v>2067</v>
      </c>
      <c r="UF2" s="105" t="s">
        <v>2068</v>
      </c>
      <c r="UG2" s="25" t="s">
        <v>2069</v>
      </c>
      <c r="UH2" s="79" t="s">
        <v>2070</v>
      </c>
      <c r="UI2" s="79" t="s">
        <v>2071</v>
      </c>
      <c r="UJ2" s="105" t="s">
        <v>404</v>
      </c>
      <c r="UK2" s="105" t="s">
        <v>727</v>
      </c>
      <c r="UL2" s="62" t="s">
        <v>2074</v>
      </c>
      <c r="UM2" s="138" t="s">
        <v>2075</v>
      </c>
      <c r="UN2" s="138" t="s">
        <v>2076</v>
      </c>
      <c r="UO2" s="138" t="s">
        <v>1834</v>
      </c>
      <c r="UP2" s="78" t="s">
        <v>2077</v>
      </c>
      <c r="UQ2" s="138" t="s">
        <v>2075</v>
      </c>
      <c r="UR2" s="138" t="s">
        <v>2078</v>
      </c>
      <c r="US2" s="138" t="s">
        <v>2075</v>
      </c>
      <c r="UT2" s="138" t="s">
        <v>2079</v>
      </c>
      <c r="UU2" s="137" t="s">
        <v>2080</v>
      </c>
      <c r="UV2" s="138" t="s">
        <v>2075</v>
      </c>
      <c r="UW2" s="105" t="s">
        <v>733</v>
      </c>
      <c r="UX2" s="138" t="s">
        <v>2075</v>
      </c>
      <c r="UY2" s="105" t="s">
        <v>2081</v>
      </c>
      <c r="UZ2" s="79" t="s">
        <v>2082</v>
      </c>
      <c r="VA2" s="138" t="s">
        <v>2075</v>
      </c>
      <c r="VB2" s="105" t="s">
        <v>2083</v>
      </c>
      <c r="VC2" s="105" t="s">
        <v>2084</v>
      </c>
      <c r="VD2" s="105" t="s">
        <v>746</v>
      </c>
      <c r="VE2" s="105" t="s">
        <v>747</v>
      </c>
      <c r="VF2" s="105" t="s">
        <v>748</v>
      </c>
      <c r="VG2" s="79" t="s">
        <v>2085</v>
      </c>
      <c r="VH2" s="79" t="s">
        <v>2086</v>
      </c>
      <c r="VI2" s="138" t="s">
        <v>2075</v>
      </c>
      <c r="VJ2" s="79" t="s">
        <v>2087</v>
      </c>
      <c r="VK2" s="79" t="s">
        <v>760</v>
      </c>
      <c r="VL2" s="79" t="s">
        <v>2088</v>
      </c>
      <c r="VM2" s="79" t="s">
        <v>2089</v>
      </c>
      <c r="VN2" s="138" t="s">
        <v>2075</v>
      </c>
      <c r="VO2" s="79" t="s">
        <v>2090</v>
      </c>
      <c r="VP2" s="79" t="s">
        <v>2091</v>
      </c>
      <c r="VQ2" s="79" t="s">
        <v>2092</v>
      </c>
      <c r="VR2" s="79" t="s">
        <v>2093</v>
      </c>
      <c r="VS2" s="138" t="s">
        <v>2075</v>
      </c>
      <c r="VT2" s="137" t="s">
        <v>2094</v>
      </c>
      <c r="VU2" s="79" t="s">
        <v>2095</v>
      </c>
      <c r="VV2" s="79" t="s">
        <v>2096</v>
      </c>
      <c r="VW2" s="79" t="s">
        <v>2097</v>
      </c>
      <c r="VX2" s="138" t="s">
        <v>2075</v>
      </c>
      <c r="VY2" s="79" t="s">
        <v>2098</v>
      </c>
      <c r="VZ2" s="79" t="s">
        <v>2099</v>
      </c>
      <c r="WA2" s="79" t="s">
        <v>2100</v>
      </c>
      <c r="WB2" s="79" t="s">
        <v>2101</v>
      </c>
      <c r="WC2" s="138" t="s">
        <v>2075</v>
      </c>
      <c r="WD2" s="79" t="s">
        <v>2102</v>
      </c>
      <c r="WE2" s="79" t="s">
        <v>2103</v>
      </c>
      <c r="WF2" s="138" t="s">
        <v>2075</v>
      </c>
      <c r="WG2" s="137" t="s">
        <v>2104</v>
      </c>
      <c r="WH2" s="137" t="s">
        <v>2105</v>
      </c>
      <c r="WI2" s="138" t="s">
        <v>2106</v>
      </c>
      <c r="WJ2" s="79" t="s">
        <v>2107</v>
      </c>
      <c r="WK2" s="79" t="s">
        <v>2108</v>
      </c>
      <c r="WL2" s="79" t="s">
        <v>2109</v>
      </c>
      <c r="WM2" s="79" t="s">
        <v>2110</v>
      </c>
      <c r="WN2" s="79" t="s">
        <v>2111</v>
      </c>
      <c r="WO2" s="79" t="s">
        <v>2112</v>
      </c>
      <c r="WP2" s="138" t="s">
        <v>2113</v>
      </c>
      <c r="WQ2" s="79" t="s">
        <v>2114</v>
      </c>
      <c r="WR2" s="79" t="s">
        <v>2115</v>
      </c>
      <c r="WS2" s="138" t="s">
        <v>2116</v>
      </c>
      <c r="WT2" s="79" t="s">
        <v>2117</v>
      </c>
      <c r="WU2" s="79" t="s">
        <v>2118</v>
      </c>
      <c r="WV2" s="79" t="s">
        <v>2119</v>
      </c>
      <c r="WW2" s="105" t="s">
        <v>2120</v>
      </c>
      <c r="WX2" s="138" t="s">
        <v>2121</v>
      </c>
      <c r="WY2" s="42" t="s">
        <v>2122</v>
      </c>
      <c r="WZ2" s="138" t="s">
        <v>2123</v>
      </c>
      <c r="XA2" s="105" t="s">
        <v>2124</v>
      </c>
      <c r="XB2" s="105" t="s">
        <v>1565</v>
      </c>
      <c r="XC2" s="25" t="s">
        <v>2125</v>
      </c>
      <c r="XD2" s="138" t="s">
        <v>2126</v>
      </c>
      <c r="XE2" s="105" t="s">
        <v>2127</v>
      </c>
      <c r="XF2" s="105" t="s">
        <v>2305</v>
      </c>
      <c r="XG2" s="105" t="s">
        <v>2131</v>
      </c>
      <c r="XH2" s="105" t="s">
        <v>2306</v>
      </c>
      <c r="XI2" s="105" t="s">
        <v>2133</v>
      </c>
      <c r="XJ2" s="105" t="s">
        <v>999</v>
      </c>
      <c r="XK2" s="105" t="s">
        <v>2134</v>
      </c>
      <c r="XL2" s="79" t="s">
        <v>2135</v>
      </c>
      <c r="XM2" s="105" t="s">
        <v>999</v>
      </c>
      <c r="XN2" s="78" t="s">
        <v>2136</v>
      </c>
      <c r="XO2" s="105" t="s">
        <v>2059</v>
      </c>
      <c r="XP2" s="138" t="s">
        <v>2137</v>
      </c>
      <c r="XQ2" s="138" t="s">
        <v>2138</v>
      </c>
      <c r="XR2" s="138" t="s">
        <v>2139</v>
      </c>
      <c r="XS2" s="138" t="s">
        <v>2138</v>
      </c>
      <c r="XT2" s="138" t="s">
        <v>2140</v>
      </c>
      <c r="XU2" s="105" t="s">
        <v>2141</v>
      </c>
      <c r="XV2" s="138" t="s">
        <v>2142</v>
      </c>
      <c r="XW2" s="105" t="s">
        <v>2143</v>
      </c>
      <c r="XX2" s="25" t="s">
        <v>2144</v>
      </c>
      <c r="XY2" s="138" t="s">
        <v>2145</v>
      </c>
      <c r="XZ2" s="105" t="s">
        <v>2304</v>
      </c>
      <c r="YA2" s="105" t="s">
        <v>404</v>
      </c>
      <c r="YB2" s="105" t="s">
        <v>2148</v>
      </c>
      <c r="YC2" s="62" t="s">
        <v>2149</v>
      </c>
      <c r="YD2" s="62" t="s">
        <v>2150</v>
      </c>
      <c r="YE2" s="105" t="s">
        <v>2148</v>
      </c>
      <c r="YF2" s="79" t="s">
        <v>2151</v>
      </c>
      <c r="YG2" s="138" t="s">
        <v>2152</v>
      </c>
      <c r="YH2" s="105" t="s">
        <v>2153</v>
      </c>
      <c r="YI2" s="79" t="s">
        <v>2062</v>
      </c>
      <c r="YJ2" s="138" t="s">
        <v>2154</v>
      </c>
      <c r="YK2" s="105" t="s">
        <v>2155</v>
      </c>
      <c r="YL2" s="79" t="s">
        <v>2156</v>
      </c>
      <c r="YM2" s="138" t="s">
        <v>2157</v>
      </c>
      <c r="YN2" s="105" t="s">
        <v>2158</v>
      </c>
      <c r="YO2" s="138" t="s">
        <v>2159</v>
      </c>
      <c r="YP2" s="25" t="s">
        <v>2160</v>
      </c>
      <c r="YQ2" s="205" t="s">
        <v>2161</v>
      </c>
      <c r="YR2" s="42" t="s">
        <v>2162</v>
      </c>
      <c r="YS2" s="105" t="s">
        <v>404</v>
      </c>
      <c r="YT2" s="1316" t="s">
        <v>1100</v>
      </c>
      <c r="YU2" s="137" t="s">
        <v>510</v>
      </c>
      <c r="YV2" s="137" t="s">
        <v>2166</v>
      </c>
      <c r="YW2" s="137" t="s">
        <v>2167</v>
      </c>
      <c r="YX2" s="1316" t="s">
        <v>2168</v>
      </c>
      <c r="YY2" s="1316" t="s">
        <v>2169</v>
      </c>
      <c r="YZ2" s="138" t="s">
        <v>2170</v>
      </c>
      <c r="ZA2" s="79" t="s">
        <v>2171</v>
      </c>
      <c r="ZB2" s="138" t="s">
        <v>2172</v>
      </c>
      <c r="ZC2" s="105" t="s">
        <v>2173</v>
      </c>
      <c r="ZD2" s="138" t="s">
        <v>2174</v>
      </c>
      <c r="ZE2" s="105" t="s">
        <v>2175</v>
      </c>
      <c r="ZF2" s="138" t="s">
        <v>2176</v>
      </c>
      <c r="ZG2" s="374" t="s">
        <v>2177</v>
      </c>
      <c r="ZH2" s="138" t="s">
        <v>2178</v>
      </c>
      <c r="ZI2" s="105" t="s">
        <v>2304</v>
      </c>
      <c r="ZJ2" s="1571" t="s">
        <v>2181</v>
      </c>
      <c r="ZK2" s="1449" t="s">
        <v>1272</v>
      </c>
      <c r="ZL2" s="1448" t="s">
        <v>2182</v>
      </c>
      <c r="ZM2" s="1449" t="s">
        <v>2183</v>
      </c>
      <c r="ZN2" s="138" t="s">
        <v>2184</v>
      </c>
      <c r="ZO2" s="1449" t="s">
        <v>2185</v>
      </c>
      <c r="ZP2" s="62" t="s">
        <v>2006</v>
      </c>
      <c r="ZQ2" s="138" t="s">
        <v>2186</v>
      </c>
      <c r="ZR2" s="79" t="s">
        <v>1306</v>
      </c>
      <c r="ZS2" s="138" t="s">
        <v>2187</v>
      </c>
      <c r="ZT2" s="105" t="s">
        <v>2188</v>
      </c>
      <c r="ZU2" s="105" t="s">
        <v>2189</v>
      </c>
      <c r="ZV2" s="25" t="s">
        <v>2066</v>
      </c>
      <c r="ZW2" s="138" t="s">
        <v>2190</v>
      </c>
      <c r="ZX2" s="25" t="s">
        <v>2191</v>
      </c>
      <c r="ZY2" s="25" t="s">
        <v>2192</v>
      </c>
      <c r="ZZ2" s="138" t="s">
        <v>2193</v>
      </c>
      <c r="AAA2" s="25" t="s">
        <v>2194</v>
      </c>
      <c r="AAB2" s="205" t="s">
        <v>2197</v>
      </c>
      <c r="AAC2" s="105" t="s">
        <v>1127</v>
      </c>
      <c r="AAD2" s="25" t="s">
        <v>1128</v>
      </c>
      <c r="AAE2" s="105" t="s">
        <v>1130</v>
      </c>
      <c r="AAF2" s="1093" t="s">
        <v>2199</v>
      </c>
      <c r="AAG2" s="80" t="s">
        <v>2200</v>
      </c>
      <c r="AAH2" s="80" t="s">
        <v>2201</v>
      </c>
      <c r="AAI2" s="80" t="s">
        <v>2202</v>
      </c>
      <c r="AAJ2" s="80" t="s">
        <v>2203</v>
      </c>
      <c r="AAK2" s="958" t="s">
        <v>1136</v>
      </c>
      <c r="AAL2" s="958" t="s">
        <v>1137</v>
      </c>
      <c r="AAM2" s="201" t="s">
        <v>1138</v>
      </c>
      <c r="AAN2" s="26" t="s">
        <v>1139</v>
      </c>
      <c r="AAO2" s="26" t="s">
        <v>1140</v>
      </c>
      <c r="AAP2" s="26" t="s">
        <v>1141</v>
      </c>
      <c r="AAQ2" s="42" t="s">
        <v>1142</v>
      </c>
      <c r="AAR2" s="25" t="s">
        <v>1143</v>
      </c>
      <c r="AAS2" s="25" t="s">
        <v>2205</v>
      </c>
      <c r="AAT2" s="25" t="s">
        <v>2206</v>
      </c>
    </row>
    <row r="3" spans="1:722" s="4" customFormat="1" ht="43.5" customHeight="1" x14ac:dyDescent="0.35">
      <c r="A3" s="4">
        <v>1</v>
      </c>
      <c r="B3" s="69">
        <v>7</v>
      </c>
      <c r="C3" s="997" t="s">
        <v>17</v>
      </c>
      <c r="D3" s="155" t="s">
        <v>1254</v>
      </c>
      <c r="E3" s="998" t="s">
        <v>2307</v>
      </c>
      <c r="F3" s="999" t="s">
        <v>2307</v>
      </c>
      <c r="G3" s="998" t="s">
        <v>2308</v>
      </c>
      <c r="H3" s="345" t="s">
        <v>2309</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5"/>
      <c r="AV3" s="40">
        <v>12.74</v>
      </c>
      <c r="AW3" s="40"/>
      <c r="AX3" s="69"/>
      <c r="AY3" s="69">
        <v>12.99</v>
      </c>
      <c r="AZ3" s="40">
        <v>12.87</v>
      </c>
      <c r="BA3" s="69">
        <f t="shared" ref="BA3:BA19" si="0">MIN(AV3,AZ3)</f>
        <v>12.74</v>
      </c>
      <c r="BB3" s="69">
        <v>12.9</v>
      </c>
      <c r="BC3" s="28">
        <f t="shared" ref="BC3:BC19" si="1">(MIN(BA3,BB3))</f>
        <v>12.74</v>
      </c>
      <c r="BD3" s="40"/>
      <c r="BE3" s="677">
        <f t="shared" ref="BE3:BE19" si="2">(BD3-BC3)/BC3</f>
        <v>-1</v>
      </c>
      <c r="BF3" s="35"/>
      <c r="BI3" s="35"/>
      <c r="BJ3" s="35"/>
      <c r="BK3" s="35"/>
      <c r="BL3" s="35"/>
      <c r="BN3" s="35"/>
      <c r="BO3" s="35"/>
      <c r="BP3" s="35"/>
      <c r="BQ3" s="35"/>
      <c r="BR3" s="35"/>
      <c r="BS3" s="35"/>
      <c r="BT3" s="35"/>
      <c r="BU3" s="35"/>
      <c r="BV3" s="35"/>
      <c r="BW3" s="35"/>
      <c r="BX3" s="35"/>
      <c r="BY3" s="35"/>
      <c r="BZ3" s="35"/>
      <c r="CA3" s="35"/>
      <c r="CB3" s="35"/>
      <c r="CC3" s="35"/>
      <c r="CD3" s="35"/>
      <c r="CE3" s="35"/>
      <c r="CF3" s="35"/>
      <c r="CG3" s="35"/>
      <c r="CH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c r="DR3" s="35"/>
      <c r="DS3" s="35"/>
      <c r="DT3" s="35"/>
      <c r="DU3" s="35"/>
      <c r="DV3" s="35">
        <v>9.234</v>
      </c>
      <c r="DW3" s="35"/>
      <c r="DX3" s="35">
        <v>9.44</v>
      </c>
      <c r="DY3" s="35"/>
      <c r="DZ3" s="35">
        <f>MIN(DV3,DY3)</f>
        <v>9.234</v>
      </c>
      <c r="EA3" s="57">
        <v>9.99</v>
      </c>
      <c r="EB3" s="54">
        <f t="shared" ref="EB3:EB19" si="3">(MIN(DZ3,EA3))</f>
        <v>9.234</v>
      </c>
      <c r="EC3" s="46">
        <v>9.99</v>
      </c>
      <c r="ED3" s="35">
        <v>9.65</v>
      </c>
      <c r="EE3" s="54">
        <f t="shared" ref="EE3:EE19" si="4">(MIN(EB3,ED3))</f>
        <v>9.234</v>
      </c>
      <c r="EF3" s="35"/>
      <c r="EG3" s="5">
        <f t="shared" ref="EG3:EG16" si="5">(ED3-EB3)/EB3</f>
        <v>4.5050898852068484E-2</v>
      </c>
      <c r="EH3" s="35"/>
      <c r="EI3" s="35"/>
      <c r="EJ3" s="35"/>
      <c r="EK3" s="35"/>
      <c r="EL3" s="35"/>
      <c r="EM3" s="35"/>
      <c r="EN3" s="35"/>
      <c r="EO3" s="35"/>
      <c r="EP3" s="35"/>
      <c r="EQ3" s="35"/>
      <c r="ES3" s="35"/>
      <c r="ET3" s="35"/>
      <c r="EU3" s="35"/>
      <c r="EV3" s="35"/>
      <c r="EW3" s="35"/>
      <c r="EY3" s="35"/>
      <c r="EZ3" s="35"/>
      <c r="FA3" s="35"/>
      <c r="FB3" s="35"/>
      <c r="FC3" s="35"/>
      <c r="FD3" s="35"/>
      <c r="FE3" s="35"/>
      <c r="FF3" s="35"/>
      <c r="FG3" s="35"/>
      <c r="FH3" s="35"/>
      <c r="FI3" s="35"/>
      <c r="FJ3" s="35"/>
      <c r="FK3" s="35"/>
      <c r="FL3" s="35"/>
      <c r="FM3" s="35"/>
      <c r="FN3" s="35"/>
      <c r="FO3" s="35"/>
      <c r="FP3" s="35"/>
      <c r="FQ3" s="35"/>
      <c r="FR3" s="35"/>
      <c r="FS3" s="35"/>
      <c r="FT3" s="35">
        <v>9.2899999999999991</v>
      </c>
      <c r="FU3" s="35"/>
      <c r="FV3" s="35">
        <v>9.2899999999999991</v>
      </c>
      <c r="FW3" s="35">
        <v>9.31</v>
      </c>
      <c r="FX3" s="35">
        <f>MIN(FT3,FW3)</f>
        <v>9.2899999999999991</v>
      </c>
      <c r="FY3" s="35">
        <v>9.42</v>
      </c>
      <c r="FZ3" s="28">
        <f t="shared" ref="FZ3:FZ19" si="6">(MIN(FX3,FY3))</f>
        <v>9.2899999999999991</v>
      </c>
      <c r="GA3" s="40">
        <v>9.8699999999999992</v>
      </c>
      <c r="GB3" s="40">
        <v>10.01</v>
      </c>
      <c r="GC3" s="5">
        <f t="shared" ref="GC3:GC17" si="7">(GB3-FZ3)/FZ3</f>
        <v>7.7502691065662072E-2</v>
      </c>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c r="HF3" s="35"/>
      <c r="HG3" s="35"/>
      <c r="HH3" s="35"/>
      <c r="HI3" s="35"/>
      <c r="HJ3" s="35"/>
      <c r="HK3" s="35"/>
      <c r="HL3" s="35"/>
      <c r="HM3" s="35">
        <v>10.14</v>
      </c>
      <c r="HN3" s="35"/>
      <c r="HO3" s="35">
        <v>10.66</v>
      </c>
      <c r="HP3" s="35"/>
      <c r="HQ3" s="35">
        <f>MIN(HM3,HP3)</f>
        <v>10.14</v>
      </c>
      <c r="HR3" s="35">
        <v>10.130000000000001</v>
      </c>
      <c r="HS3" s="1050">
        <f t="shared" ref="HS3:HS19" si="8">(MIN(HQ3,HR3))</f>
        <v>10.130000000000001</v>
      </c>
      <c r="HT3" s="40">
        <v>10.99</v>
      </c>
      <c r="HU3" s="46">
        <f t="shared" ref="HU3:HU19" si="9">(MIN(HS3:HT3))</f>
        <v>10.130000000000001</v>
      </c>
      <c r="HV3" s="46">
        <v>10.67</v>
      </c>
      <c r="HW3" s="46">
        <f t="shared" ref="HW3:HW19" si="10">(MIN(HU3:HV3))</f>
        <v>10.130000000000001</v>
      </c>
      <c r="HX3" s="46"/>
      <c r="HY3" s="1165">
        <f t="shared" ref="HY3:HY19" si="11">(HX3-HW3)/HW3</f>
        <v>-1</v>
      </c>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c r="JE3" s="35"/>
      <c r="JF3" s="35"/>
      <c r="JG3" s="35"/>
      <c r="JH3" s="35"/>
      <c r="JI3" s="35"/>
      <c r="JJ3" s="35"/>
      <c r="JK3" s="35"/>
      <c r="JL3" s="35">
        <v>12.29</v>
      </c>
      <c r="JM3" s="35"/>
      <c r="JN3" s="35">
        <v>12.65</v>
      </c>
      <c r="JO3" s="35">
        <v>12.35</v>
      </c>
      <c r="JP3" s="35">
        <f t="shared" ref="JP3:JP19" si="12">MIN(JL3,JO3)</f>
        <v>12.29</v>
      </c>
      <c r="JQ3" s="35">
        <v>12.3</v>
      </c>
      <c r="JR3" s="54">
        <f t="shared" ref="JR3:JR19" si="13">(MIN(JP3,JQ3))</f>
        <v>12.29</v>
      </c>
      <c r="JS3" s="46">
        <v>11.6</v>
      </c>
      <c r="JT3" s="46">
        <v>11.96</v>
      </c>
      <c r="JU3" s="54">
        <f>(MIN(JR3,JT3))</f>
        <v>11.96</v>
      </c>
      <c r="JV3" s="40">
        <v>11.96</v>
      </c>
      <c r="JW3" s="46">
        <v>12.3</v>
      </c>
      <c r="JX3" s="46">
        <f t="shared" ref="JX3:JX19" si="14">(MIN(JU3,JW3))</f>
        <v>11.96</v>
      </c>
      <c r="JY3" s="46">
        <v>12.4</v>
      </c>
      <c r="JZ3" s="46">
        <f t="shared" ref="JZ3:JZ19" si="15">(MIN(JX3,JY3))</f>
        <v>11.96</v>
      </c>
      <c r="KA3" s="46">
        <v>12.13</v>
      </c>
      <c r="KB3" s="54">
        <v>12.25</v>
      </c>
      <c r="KC3" s="1050">
        <f t="shared" ref="KC3:KC19" si="16">MIN(JZ3,KB3)</f>
        <v>11.96</v>
      </c>
      <c r="KD3" s="46">
        <v>12.34</v>
      </c>
      <c r="KE3" s="1050">
        <v>12.25</v>
      </c>
      <c r="KF3" s="46">
        <f t="shared" ref="KF3:KF19" si="17">MIN(KC3,KE3)</f>
        <v>11.96</v>
      </c>
      <c r="KG3" s="46">
        <v>12</v>
      </c>
      <c r="KH3" s="1050">
        <v>12.26</v>
      </c>
      <c r="KI3" s="46">
        <f t="shared" ref="KI3:KI19" si="18">MIN(KH3,KF3)</f>
        <v>11.96</v>
      </c>
      <c r="KJ3" s="46">
        <v>12</v>
      </c>
      <c r="KK3" s="1050">
        <v>12.91</v>
      </c>
      <c r="KL3" s="46">
        <f t="shared" ref="KL3:KL19" si="19">MIN(KI3,KK3)</f>
        <v>11.96</v>
      </c>
      <c r="KM3" s="46"/>
      <c r="KN3" s="1050">
        <v>12.78</v>
      </c>
      <c r="KO3" s="46">
        <f t="shared" ref="KO3:KO19" si="20">MIN(KL3,KN3)</f>
        <v>11.96</v>
      </c>
      <c r="KP3" s="1050">
        <v>12.325000000000001</v>
      </c>
      <c r="KQ3" s="1050">
        <f t="shared" ref="KQ3:KQ19" si="21">MIN(KO3,KP3)</f>
        <v>11.96</v>
      </c>
      <c r="KR3" s="1050">
        <v>12.29</v>
      </c>
      <c r="KS3" s="1050">
        <f t="shared" ref="KS3:KS17" si="22">MIN(KQ3,KR3)</f>
        <v>11.96</v>
      </c>
      <c r="KT3" s="919">
        <v>12.05</v>
      </c>
      <c r="KU3" s="5">
        <f t="shared" ref="KU3:KU17" si="23">(KT3-KS3)/KS3</f>
        <v>7.525083612040121E-3</v>
      </c>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c r="LZ3" s="35"/>
      <c r="MA3" s="35"/>
      <c r="MB3" s="35"/>
      <c r="MC3" s="35"/>
      <c r="MD3" s="35"/>
      <c r="ME3" s="35"/>
      <c r="MF3" s="35"/>
      <c r="MG3" s="35">
        <v>11.57</v>
      </c>
      <c r="MH3" s="35"/>
      <c r="MI3" s="919">
        <v>10.733000000000001</v>
      </c>
      <c r="MJ3" s="919">
        <v>10.33</v>
      </c>
      <c r="MK3" s="35">
        <v>11.35</v>
      </c>
      <c r="ML3" s="35" t="s">
        <v>1502</v>
      </c>
      <c r="MM3" s="35">
        <v>11.4</v>
      </c>
      <c r="MN3" s="40">
        <f t="shared" ref="MN3:MN19" si="24">(MIN(ML3:MM3))</f>
        <v>11.4</v>
      </c>
      <c r="MO3" s="46">
        <v>11.77</v>
      </c>
      <c r="MP3" s="46">
        <f t="shared" ref="MP3:MP19" si="25">(MIN(MN3,MO3))</f>
        <v>11.4</v>
      </c>
      <c r="MQ3" s="46">
        <v>11.44</v>
      </c>
      <c r="MR3" s="46">
        <f t="shared" ref="MR3:MR19" si="26">(MIN(MP3,MQ3))</f>
        <v>11.4</v>
      </c>
      <c r="MS3" s="1050">
        <v>11.4</v>
      </c>
      <c r="MT3" s="1050">
        <v>11.42</v>
      </c>
      <c r="MU3" s="1050">
        <f t="shared" ref="MU3:MU19" si="27">MIN(MR3,MT3)</f>
        <v>11.4</v>
      </c>
      <c r="MV3" s="1050">
        <v>11.55</v>
      </c>
      <c r="MW3" s="1050">
        <v>11.48</v>
      </c>
      <c r="MX3" s="1050">
        <v>11.45</v>
      </c>
      <c r="MY3" s="1050">
        <f t="shared" ref="MY3:MY18" si="28">MIN(MX3,MU3)</f>
        <v>11.4</v>
      </c>
      <c r="MZ3" s="46">
        <v>11.67</v>
      </c>
      <c r="NA3" s="1050">
        <v>11.46</v>
      </c>
      <c r="NB3" s="46">
        <f t="shared" ref="NB3:NB19" si="29">MIN(NA3,MY3)</f>
        <v>11.4</v>
      </c>
      <c r="NC3" s="46">
        <v>11.46</v>
      </c>
      <c r="ND3" s="46">
        <v>11.62</v>
      </c>
      <c r="NE3" s="46">
        <f t="shared" ref="NE3:NE19" si="30">MIN(NB3,ND3)</f>
        <v>11.4</v>
      </c>
      <c r="NF3" s="46">
        <v>11.654</v>
      </c>
      <c r="NG3" s="46">
        <v>11.45</v>
      </c>
      <c r="NH3" s="54">
        <f t="shared" ref="NH3:NH19" si="31">MIN(NE3,NG3)</f>
        <v>11.4</v>
      </c>
      <c r="NI3" s="54">
        <v>11.7</v>
      </c>
      <c r="NJ3" s="54">
        <v>11.82</v>
      </c>
      <c r="NK3" s="54">
        <f t="shared" ref="NK3:NK19" si="32">MIN(NH3,NJ3)</f>
        <v>11.4</v>
      </c>
      <c r="NL3" s="54">
        <v>11.67</v>
      </c>
      <c r="NM3" s="1050">
        <v>11.63</v>
      </c>
      <c r="NN3" s="54">
        <f t="shared" ref="NN3:NN19" si="33">MIN(NK3,NM3)</f>
        <v>11.4</v>
      </c>
      <c r="NO3" s="54">
        <v>11.441333333333333</v>
      </c>
      <c r="NP3" s="5">
        <f t="shared" ref="NP3:NP17" si="34">(NO3-NN3)/NN3</f>
        <v>3.6257309941519589E-3</v>
      </c>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c r="OV3" s="35"/>
      <c r="OW3" s="35"/>
      <c r="OX3" s="35"/>
      <c r="OY3" s="35">
        <v>10.08</v>
      </c>
      <c r="OZ3" s="35"/>
      <c r="PA3" s="35">
        <v>10.167</v>
      </c>
      <c r="PB3" s="35">
        <v>10.259</v>
      </c>
      <c r="PC3" s="35">
        <f t="shared" ref="PC3:PC19" si="35">MIN(OY3,PB3)</f>
        <v>10.08</v>
      </c>
      <c r="PD3" s="35">
        <v>10.09</v>
      </c>
      <c r="PE3" s="919">
        <v>10.050000000000001</v>
      </c>
      <c r="PF3" s="63">
        <v>10.130000000000001</v>
      </c>
      <c r="PG3" s="54">
        <f t="shared" ref="PG3:PG19" si="36">(MIN(PC3,PF3))</f>
        <v>10.08</v>
      </c>
      <c r="PH3" s="1050">
        <v>9.64</v>
      </c>
      <c r="PI3" s="1050">
        <v>10.11</v>
      </c>
      <c r="PJ3" s="40">
        <f t="shared" ref="PJ3:PJ19" si="37">(MIN(PG3:PI3))</f>
        <v>9.64</v>
      </c>
      <c r="PK3" s="35">
        <v>9.65</v>
      </c>
      <c r="PL3" s="40">
        <v>10.08</v>
      </c>
      <c r="PM3" s="46">
        <f t="shared" ref="PM3:PM19" si="38">(MIN(PJ3,PL3))</f>
        <v>9.64</v>
      </c>
      <c r="PN3" s="46">
        <v>10.14</v>
      </c>
      <c r="PO3" s="46">
        <f t="shared" ref="PO3:PO19" si="39">(MIN(PM3,PN3))</f>
        <v>9.64</v>
      </c>
      <c r="PP3" s="46">
        <v>10.220000000000001</v>
      </c>
      <c r="PQ3" s="1050">
        <v>10.09</v>
      </c>
      <c r="PR3" s="46">
        <f t="shared" ref="PR3:PR19" si="40">MIN(PO3,PQ3)</f>
        <v>9.64</v>
      </c>
      <c r="PS3" s="46"/>
      <c r="PT3" s="1050">
        <v>10.074999999999999</v>
      </c>
      <c r="PU3" s="1050">
        <f t="shared" ref="PU3:PU19" si="41">MIN(PT3,PR3)</f>
        <v>9.64</v>
      </c>
      <c r="PV3" s="1050"/>
      <c r="PW3" s="1050">
        <v>10.1</v>
      </c>
      <c r="PX3" s="1050">
        <f t="shared" ref="PX3:PX19" si="42">MIN(PW3,PU3)</f>
        <v>9.64</v>
      </c>
      <c r="PY3" s="1050">
        <v>9.8000000000000007</v>
      </c>
      <c r="PZ3" s="1050">
        <v>10.16</v>
      </c>
      <c r="QA3" s="1050">
        <f t="shared" ref="QA3:QA19" si="43">MIN(PX3,PZ3)</f>
        <v>9.64</v>
      </c>
      <c r="QB3" s="1050">
        <v>10.162000000000001</v>
      </c>
      <c r="QC3" s="54">
        <f t="shared" ref="QC3:QC19" si="44">MIN(QA3,QB3)</f>
        <v>9.64</v>
      </c>
      <c r="QD3" s="54">
        <v>9.99</v>
      </c>
      <c r="QE3" s="54">
        <v>10.89</v>
      </c>
      <c r="QF3" s="54">
        <f t="shared" ref="QF3:QF19" si="45">MIN(QC3,QE3)</f>
        <v>9.64</v>
      </c>
      <c r="QG3" s="54">
        <v>10.08</v>
      </c>
      <c r="QH3" s="54">
        <f t="shared" ref="QH3:QH19" si="46">MIN(QG3,QF3)</f>
        <v>9.64</v>
      </c>
      <c r="QI3" s="1050">
        <v>10.119999999999999</v>
      </c>
      <c r="QJ3" s="54">
        <f t="shared" ref="QJ3:QJ19" si="47">MIN(QI3,QH3)</f>
        <v>9.64</v>
      </c>
      <c r="QK3" s="54">
        <v>10.16</v>
      </c>
      <c r="QL3" s="1050">
        <v>10.050000000000001</v>
      </c>
      <c r="QM3" s="54">
        <f t="shared" ref="QM3:QM19" si="48">MIN(QL3,QJ3)</f>
        <v>9.64</v>
      </c>
      <c r="QN3" s="54"/>
      <c r="QO3" s="5">
        <f t="shared" ref="QO3:QO19" si="49">(QN3-QM3)/QM3</f>
        <v>-1</v>
      </c>
      <c r="QP3" s="35"/>
      <c r="QQ3" s="35"/>
      <c r="QR3" s="35"/>
      <c r="QS3" s="35"/>
      <c r="QT3" s="35"/>
      <c r="QU3" s="35"/>
      <c r="QV3" s="35"/>
      <c r="QW3" s="35"/>
      <c r="QX3" s="35">
        <v>8.09</v>
      </c>
      <c r="QY3" s="35"/>
      <c r="QZ3" s="35"/>
      <c r="RA3" s="35">
        <v>8.39</v>
      </c>
      <c r="RB3" s="35">
        <v>8.06</v>
      </c>
      <c r="RC3" s="35">
        <f t="shared" ref="RC3:RC19" si="50">MIN(QX3,RB3)</f>
        <v>8.06</v>
      </c>
      <c r="RD3" s="35">
        <v>8.82</v>
      </c>
      <c r="RE3" s="40">
        <f t="shared" ref="RE3:RE19" si="51">(MIN(RC3,RD3))</f>
        <v>8.06</v>
      </c>
      <c r="RF3" s="35">
        <v>8.3800000000000008</v>
      </c>
      <c r="RG3" s="46">
        <v>8.74</v>
      </c>
      <c r="RH3" s="1050">
        <f t="shared" ref="RH3:RH19" si="52">(MIN(RE3,RG3))</f>
        <v>8.06</v>
      </c>
      <c r="RI3" s="46">
        <v>8.4600000000000009</v>
      </c>
      <c r="RJ3" s="46">
        <f t="shared" ref="RJ3:RJ19" si="53">(MIN(RH3,RI3))</f>
        <v>8.06</v>
      </c>
      <c r="RK3" s="1050">
        <v>8.65</v>
      </c>
      <c r="RL3" s="1050">
        <v>8.6300000000000008</v>
      </c>
      <c r="RM3" s="1050">
        <v>8.57</v>
      </c>
      <c r="RN3" s="1050">
        <f t="shared" ref="RN3:RN19" si="54">MIN(RJ3,RM3)</f>
        <v>8.06</v>
      </c>
      <c r="RO3" s="1050">
        <v>8.31</v>
      </c>
      <c r="RP3" s="1050">
        <v>8.5500000000000007</v>
      </c>
      <c r="RQ3" s="1050">
        <f t="shared" ref="RQ3:RQ19" si="55">MIN(RP3,RN3)</f>
        <v>8.06</v>
      </c>
      <c r="RR3" s="1050"/>
      <c r="RS3" s="1050">
        <v>8.11</v>
      </c>
      <c r="RT3" s="1050">
        <f t="shared" ref="RT3:RT19" si="56">MIN(RS3,RQ3)</f>
        <v>8.06</v>
      </c>
      <c r="RU3" s="1050">
        <v>8.2799999999999994</v>
      </c>
      <c r="RV3" s="1050">
        <f t="shared" ref="RV3:RV19" si="57">MIN(RT3,RU3)</f>
        <v>8.06</v>
      </c>
      <c r="RW3" s="1050">
        <v>8.31</v>
      </c>
      <c r="RX3" s="1050">
        <v>8.33</v>
      </c>
      <c r="RY3" s="54">
        <f t="shared" ref="RY3:RY19" si="58">MIN(RV3,RX3)</f>
        <v>8.06</v>
      </c>
      <c r="RZ3" s="54">
        <v>8.48</v>
      </c>
      <c r="SA3" s="54">
        <v>8.3800000000000008</v>
      </c>
      <c r="SB3" s="54">
        <f t="shared" ref="SB3:SB19" si="59">MIN(RY3,SA3)</f>
        <v>8.06</v>
      </c>
      <c r="SC3" s="54">
        <v>8.2799999999999994</v>
      </c>
      <c r="SD3" s="1050">
        <f t="shared" ref="SD3:SD19" si="60">MIN(SC3,SB3)</f>
        <v>8.06</v>
      </c>
      <c r="SE3" s="54">
        <v>8.42</v>
      </c>
      <c r="SF3" s="54">
        <f t="shared" ref="SF3:SF19" si="61">MIN(SE3,SD3)</f>
        <v>8.06</v>
      </c>
      <c r="SG3" s="54">
        <v>8.26</v>
      </c>
      <c r="SH3" s="54">
        <v>8.4700000000000006</v>
      </c>
      <c r="SI3" s="54">
        <f t="shared" ref="SI3:SI19" si="62">MIN(SH3,SF3)</f>
        <v>8.06</v>
      </c>
      <c r="SJ3" s="54">
        <v>8.5</v>
      </c>
      <c r="SK3" s="54">
        <f t="shared" ref="SK3:SK19" si="63">MIN(SJ3,SI3)</f>
        <v>8.06</v>
      </c>
      <c r="SL3" s="54">
        <v>8.4600000000000009</v>
      </c>
      <c r="SM3" s="54">
        <v>8.5399999999999991</v>
      </c>
      <c r="SN3" s="54">
        <f t="shared" ref="SN3:SN19" si="64">MIN(SM3,SK3)</f>
        <v>8.06</v>
      </c>
      <c r="SO3" s="54"/>
      <c r="SP3" s="5">
        <f t="shared" ref="SP3:SP19" si="65">(SO3-SN3)/SN3</f>
        <v>-1</v>
      </c>
      <c r="SQ3" s="35">
        <v>5.98</v>
      </c>
      <c r="SR3" s="35">
        <v>6.0119999999999996</v>
      </c>
      <c r="SS3" s="35">
        <v>5.95</v>
      </c>
      <c r="ST3" s="54">
        <f t="shared" ref="ST3:ST19" si="66">(MIN(SQ3,SS3))</f>
        <v>5.95</v>
      </c>
      <c r="SU3" s="40">
        <v>5.96</v>
      </c>
      <c r="SV3" s="40">
        <f t="shared" ref="SV3:SV19" si="67">(MIN(ST3:SU3))</f>
        <v>5.95</v>
      </c>
      <c r="SW3" s="35">
        <v>5.95</v>
      </c>
      <c r="SX3" s="46">
        <v>5.89</v>
      </c>
      <c r="SY3" s="46">
        <f t="shared" ref="SY3:SY19" si="68">(MIN(SV3,SX3))</f>
        <v>5.89</v>
      </c>
      <c r="SZ3" s="46">
        <v>5.99</v>
      </c>
      <c r="TA3" s="46">
        <f t="shared" ref="TA3:TA19" si="69">(MIN(SY3,SZ3))</f>
        <v>5.89</v>
      </c>
      <c r="TB3" s="46">
        <v>5.91</v>
      </c>
      <c r="TC3" s="1050">
        <v>5.91</v>
      </c>
      <c r="TD3" s="46">
        <f t="shared" ref="TD3:TD19" si="70">MIN(TA3,TC3)</f>
        <v>5.89</v>
      </c>
      <c r="TE3" s="46"/>
      <c r="TF3" s="1050">
        <v>5.9</v>
      </c>
      <c r="TG3" s="46">
        <f t="shared" ref="TG3:TG19" si="71">MIN(TF3,TD3)</f>
        <v>5.89</v>
      </c>
      <c r="TH3" s="46">
        <v>6.3</v>
      </c>
      <c r="TI3" s="1050">
        <v>5.99</v>
      </c>
      <c r="TJ3" s="46">
        <f t="shared" ref="TJ3:TJ19" si="72">MIN(TI3,TG3)</f>
        <v>5.89</v>
      </c>
      <c r="TK3" s="1050">
        <v>6.1</v>
      </c>
      <c r="TL3" s="1050">
        <f t="shared" ref="TL3:TL19" si="73">MIN(TJ3,TK3)</f>
        <v>5.89</v>
      </c>
      <c r="TM3" s="1050">
        <v>6.09</v>
      </c>
      <c r="TN3" s="1050">
        <v>6.3</v>
      </c>
      <c r="TO3" s="54">
        <f t="shared" ref="TO3:TO19" si="74">MIN(TL3,TN3)</f>
        <v>5.89</v>
      </c>
      <c r="TP3" s="54">
        <v>6.34</v>
      </c>
      <c r="TQ3" s="54">
        <v>6.19</v>
      </c>
      <c r="TR3" s="54">
        <f t="shared" ref="TR3:TR19" si="75">MIN(TO3,TQ3)</f>
        <v>5.89</v>
      </c>
      <c r="TS3" s="54">
        <v>6.34</v>
      </c>
      <c r="TT3" s="1050">
        <v>6.23</v>
      </c>
      <c r="TU3" s="54">
        <f t="shared" ref="TU3:TU19" si="76">MIN(TR3,TT3)</f>
        <v>5.89</v>
      </c>
      <c r="TV3" s="1050">
        <v>6.3</v>
      </c>
      <c r="TW3" s="54">
        <f t="shared" ref="TW3:TW19" si="77">MIN(TV3,TU3)</f>
        <v>5.89</v>
      </c>
      <c r="TX3" s="54">
        <v>6.23</v>
      </c>
      <c r="TY3" s="54">
        <v>6.3</v>
      </c>
      <c r="TZ3" s="54">
        <f t="shared" ref="TZ3:TZ19" si="78">MIN(TY3,TW3)</f>
        <v>5.89</v>
      </c>
      <c r="UA3" s="1050">
        <v>6.29</v>
      </c>
      <c r="UB3" s="54">
        <f t="shared" ref="UB3:UB19" si="79">MIN(UA3,TZ3)</f>
        <v>5.89</v>
      </c>
      <c r="UC3" s="54">
        <v>6.33</v>
      </c>
      <c r="UD3" s="1050">
        <v>6.28</v>
      </c>
      <c r="UE3" s="54">
        <f t="shared" ref="UE3:UE19" si="80">MIN(UD3,UB3)</f>
        <v>5.89</v>
      </c>
      <c r="UF3" s="1050">
        <v>6.29</v>
      </c>
      <c r="UG3" s="1050">
        <v>6.29</v>
      </c>
      <c r="UH3" s="1050">
        <f t="shared" ref="UH3:UH19" si="81">MIN(UG3,UE3)</f>
        <v>5.89</v>
      </c>
      <c r="UI3" s="1049">
        <v>6.35</v>
      </c>
      <c r="UJ3" s="5">
        <f t="shared" ref="UJ3:UJ17" si="82">(UI3-UH3)/UH3</f>
        <v>7.8098471986417659E-2</v>
      </c>
      <c r="UK3" s="54">
        <v>9.2729999999999997</v>
      </c>
      <c r="UL3" s="1100">
        <v>8.6199999999999992</v>
      </c>
      <c r="UM3" s="54">
        <f t="shared" ref="UM3:UM9" si="83">(MIN(UK3,UL3))</f>
        <v>8.6199999999999992</v>
      </c>
      <c r="UN3" s="54">
        <v>8.81</v>
      </c>
      <c r="UO3" s="54">
        <v>8.5500000000000007</v>
      </c>
      <c r="UP3" s="1141">
        <v>8.7899999999999991</v>
      </c>
      <c r="UQ3" s="54">
        <f t="shared" ref="UQ3:UQ19" si="84">MIN(UM3,UP3)</f>
        <v>8.6199999999999992</v>
      </c>
      <c r="UR3" s="54">
        <v>8.58</v>
      </c>
      <c r="US3" s="40">
        <f t="shared" ref="US3:US19" si="85">(MIN(UQ3:UR3))</f>
        <v>8.58</v>
      </c>
      <c r="UT3" s="35">
        <v>8.67</v>
      </c>
      <c r="UU3" s="46">
        <v>8.5500000000000007</v>
      </c>
      <c r="UV3" s="46">
        <f t="shared" ref="UV3:UV19" si="86">(MIN(US3,UU3))</f>
        <v>8.5500000000000007</v>
      </c>
      <c r="UW3" s="46">
        <v>8.59</v>
      </c>
      <c r="UX3" s="46">
        <f t="shared" ref="UX3:UX19" si="87">(MIN(UV3,UW3))</f>
        <v>8.5500000000000007</v>
      </c>
      <c r="UY3" s="40">
        <v>8.6999999999999993</v>
      </c>
      <c r="UZ3" s="1050">
        <v>8.7100000000000009</v>
      </c>
      <c r="VA3" s="40">
        <f t="shared" ref="VA3:VA19" si="88">MIN(UX3,UZ3)</f>
        <v>8.5500000000000007</v>
      </c>
      <c r="VB3" s="54">
        <v>8.6509999999999998</v>
      </c>
      <c r="VC3" s="54">
        <v>8.8819999999999997</v>
      </c>
      <c r="VD3" s="54">
        <v>8.3699999999999992</v>
      </c>
      <c r="VE3" s="54">
        <v>8.65</v>
      </c>
      <c r="VF3" s="54">
        <v>8.44</v>
      </c>
      <c r="VG3" s="1050">
        <v>8.6</v>
      </c>
      <c r="VH3" s="1050">
        <v>8.5500000000000007</v>
      </c>
      <c r="VI3" s="54">
        <f t="shared" ref="VI3:VI19" si="89">MIN(VG3,VA3)</f>
        <v>8.5500000000000007</v>
      </c>
      <c r="VJ3" s="54">
        <v>8.68</v>
      </c>
      <c r="VK3" s="54">
        <v>8.7799999999999994</v>
      </c>
      <c r="VL3" s="1050">
        <v>8.65</v>
      </c>
      <c r="VM3" s="1050">
        <v>8.56</v>
      </c>
      <c r="VN3" s="54">
        <f t="shared" ref="VN3:VN19" si="90">MIN(VL3,VI3)</f>
        <v>8.5500000000000007</v>
      </c>
      <c r="VO3" s="54">
        <v>8.56</v>
      </c>
      <c r="VP3" s="54">
        <v>8.66</v>
      </c>
      <c r="VQ3" s="1050">
        <v>8.5500000000000007</v>
      </c>
      <c r="VR3" s="1050">
        <v>8.6</v>
      </c>
      <c r="VS3" s="54">
        <f t="shared" ref="VS3:VS19" si="91">MIN(VN3,VQ3)</f>
        <v>8.5500000000000007</v>
      </c>
      <c r="VT3" s="54">
        <v>8.59</v>
      </c>
      <c r="VU3" s="54">
        <v>8.5299999999999994</v>
      </c>
      <c r="VV3" s="1050">
        <v>8.6</v>
      </c>
      <c r="VW3" s="1050">
        <v>8.57</v>
      </c>
      <c r="VX3" s="54">
        <f t="shared" ref="VX3:VX19" si="92">MIN(VS3,VV3)</f>
        <v>8.5500000000000007</v>
      </c>
      <c r="VY3" s="54">
        <v>8.77</v>
      </c>
      <c r="VZ3" s="54">
        <v>8.84</v>
      </c>
      <c r="WA3" s="1050">
        <v>8.58</v>
      </c>
      <c r="WB3" s="54">
        <v>8.6</v>
      </c>
      <c r="WC3" s="54">
        <f t="shared" ref="WC3:WC19" si="93">MIN(VX3,WA3)</f>
        <v>8.5500000000000007</v>
      </c>
      <c r="WD3" s="919">
        <v>8.61</v>
      </c>
      <c r="WE3" s="54">
        <v>8.6329999999999991</v>
      </c>
      <c r="WF3" s="54">
        <f t="shared" ref="WF3:WF19" si="94">MIN(WC3,WD3)</f>
        <v>8.5500000000000007</v>
      </c>
      <c r="WG3" s="54">
        <v>8.6</v>
      </c>
      <c r="WH3" s="54">
        <v>8.58</v>
      </c>
      <c r="WI3" s="54">
        <f t="shared" ref="WI3:WI17" si="95">MIN(WG3,WF3)</f>
        <v>8.5500000000000007</v>
      </c>
      <c r="WJ3" s="54"/>
      <c r="WK3" s="54">
        <v>8.67</v>
      </c>
      <c r="WL3" s="54">
        <v>8.6049999999999986</v>
      </c>
      <c r="WM3" s="54">
        <v>8.61</v>
      </c>
      <c r="WN3" s="54">
        <v>8.56</v>
      </c>
      <c r="WO3" s="54">
        <v>8.5650000000000013</v>
      </c>
      <c r="WP3" s="54">
        <f t="shared" ref="WP3:WP17" si="96">MIN(WN3,WI3)</f>
        <v>8.5500000000000007</v>
      </c>
      <c r="WQ3" s="1050">
        <v>8.6199999999999992</v>
      </c>
      <c r="WR3" s="1050">
        <v>8.59</v>
      </c>
      <c r="WS3" s="54">
        <f t="shared" ref="WS3:WS17" si="97">MIN(WR3,WP3)</f>
        <v>8.5500000000000007</v>
      </c>
      <c r="WT3" s="1050"/>
      <c r="WU3" s="1050">
        <v>8.69</v>
      </c>
      <c r="WV3" s="1050">
        <v>8.82</v>
      </c>
      <c r="WW3" s="1050">
        <v>8.7614000000000001</v>
      </c>
      <c r="WX3" s="1050">
        <f t="shared" ref="WX3:WX17" si="98">MIN(WW3,WS3)</f>
        <v>8.5500000000000007</v>
      </c>
      <c r="WY3" s="1050">
        <v>8.73</v>
      </c>
      <c r="WZ3" s="1050">
        <f t="shared" ref="WZ3:WZ17" si="99">MIN(WY3,WX3)</f>
        <v>8.5500000000000007</v>
      </c>
      <c r="XA3" s="1050"/>
      <c r="XB3" s="1050">
        <v>8.81</v>
      </c>
      <c r="XC3" s="1050">
        <v>8.85</v>
      </c>
      <c r="XD3" s="1050">
        <f t="shared" ref="XD3:XD17" si="100">MIN(WZ3,XC3)</f>
        <v>8.5500000000000007</v>
      </c>
      <c r="XE3" s="1050"/>
      <c r="XF3" s="1050"/>
      <c r="XG3" s="5">
        <f t="shared" ref="XG3:XG17" si="101">(XE3-XD3)/XD3</f>
        <v>-1</v>
      </c>
      <c r="XH3" s="5">
        <f t="shared" ref="XH3:XH17" si="102">(XF3-XD3)/XD3</f>
        <v>-1</v>
      </c>
      <c r="XI3" s="1222">
        <f t="shared" ref="XI3:XI9" si="103">(VF3-VA3)/VA3</f>
        <v>-1.2865497076023531E-2</v>
      </c>
      <c r="XJ3" s="54">
        <v>8.31</v>
      </c>
      <c r="XK3" s="28">
        <v>8.51</v>
      </c>
      <c r="XL3" s="54">
        <v>8.4</v>
      </c>
      <c r="XM3" s="28">
        <f t="shared" ref="XM3:XM17" si="104">MIN(XJ3,XL3)</f>
        <v>8.31</v>
      </c>
      <c r="XN3" s="28">
        <v>8.4499999999999993</v>
      </c>
      <c r="XO3" s="54">
        <v>8.34</v>
      </c>
      <c r="XP3" s="54">
        <f t="shared" ref="XP3:XP17" si="105">MIN(XO3,XM3)</f>
        <v>8.31</v>
      </c>
      <c r="XQ3" s="54">
        <v>8.31</v>
      </c>
      <c r="XR3" s="54">
        <f t="shared" ref="XR3:XR17" si="106">MIN(XQ3,XP3)</f>
        <v>8.31</v>
      </c>
      <c r="XS3" s="54">
        <v>8.31</v>
      </c>
      <c r="XT3" s="54">
        <f t="shared" ref="XT3:XT17" si="107">MIN(XS3,XR3)</f>
        <v>8.31</v>
      </c>
      <c r="XU3" s="54">
        <v>8.3800000000000008</v>
      </c>
      <c r="XV3" s="54">
        <f t="shared" ref="XV3:XV17" si="108">MIN(XU3,XT3)</f>
        <v>8.31</v>
      </c>
      <c r="XW3" s="54">
        <v>8.36</v>
      </c>
      <c r="XX3" s="1050">
        <v>8.31</v>
      </c>
      <c r="XY3" s="1050">
        <f t="shared" ref="XY3:XY17" si="109">MIN(XX3,XV3)</f>
        <v>8.31</v>
      </c>
      <c r="XZ3" s="1050"/>
      <c r="YA3" s="5">
        <f t="shared" ref="YA3:YA17" si="110">(XZ3-XY3)/XY3</f>
        <v>-1</v>
      </c>
      <c r="YB3" s="28">
        <v>8.5500000000000007</v>
      </c>
      <c r="YC3" s="28">
        <v>8.6</v>
      </c>
      <c r="YD3" s="54">
        <v>8.61</v>
      </c>
      <c r="YE3" s="54">
        <f t="shared" ref="YE3:YE17" si="111">MIN(YB3,YD3)</f>
        <v>8.5500000000000007</v>
      </c>
      <c r="YF3" s="54">
        <v>8.629999999999999</v>
      </c>
      <c r="YG3" s="54">
        <f t="shared" ref="YG3:YG17" si="112">MIN(YF3,YE3)</f>
        <v>8.5500000000000007</v>
      </c>
      <c r="YH3" s="54">
        <v>8.6199999999999992</v>
      </c>
      <c r="YI3" s="54">
        <v>8.66</v>
      </c>
      <c r="YJ3" s="54">
        <f t="shared" ref="YJ3:YJ17" si="113">MIN(YI3,YG3)</f>
        <v>8.5500000000000007</v>
      </c>
      <c r="YK3" s="54">
        <v>8.64</v>
      </c>
      <c r="YL3" s="54">
        <v>8.7200000000000006</v>
      </c>
      <c r="YM3" s="54">
        <f t="shared" ref="YM3:YM17" si="114">MIN(YL3,YJ3)</f>
        <v>8.5500000000000007</v>
      </c>
      <c r="YN3" s="54">
        <v>8.59</v>
      </c>
      <c r="YO3" s="28">
        <f t="shared" ref="YO3:YO17" si="115">MIN(YN3,YM3)</f>
        <v>8.5500000000000007</v>
      </c>
      <c r="YP3" s="54">
        <v>8.6300000000000008</v>
      </c>
      <c r="YQ3" s="919">
        <f t="shared" ref="YQ3:YQ17" si="116">MIN(YP3,YO3)</f>
        <v>8.5500000000000007</v>
      </c>
      <c r="YR3" s="54">
        <v>8.74</v>
      </c>
      <c r="YS3" s="5">
        <f t="shared" ref="YS3:YS17" si="117">(YR3-YQ3)/YQ3</f>
        <v>2.2222222222222161E-2</v>
      </c>
      <c r="YT3" s="1050">
        <v>8.5500000000000007</v>
      </c>
      <c r="YU3" s="54">
        <v>9.2100000000000009</v>
      </c>
      <c r="YV3" s="54">
        <v>9.06</v>
      </c>
      <c r="YW3" s="28">
        <v>8.99</v>
      </c>
      <c r="YX3" s="54">
        <f t="shared" ref="YX3:YX17" si="118">MIN(YW3,YT3)</f>
        <v>8.5500000000000007</v>
      </c>
      <c r="YY3" s="919">
        <v>9.15</v>
      </c>
      <c r="YZ3" s="54">
        <f t="shared" ref="YZ3:YZ17" si="119">MIN(YY3,YX3)</f>
        <v>8.5500000000000007</v>
      </c>
      <c r="ZA3" s="919">
        <v>9.23</v>
      </c>
      <c r="ZB3" s="54">
        <f t="shared" ref="ZB3:ZB17" si="120">MIN(ZA3,YZ3)</f>
        <v>8.5500000000000007</v>
      </c>
      <c r="ZC3" s="919">
        <v>9.09</v>
      </c>
      <c r="ZD3" s="54">
        <f t="shared" ref="ZD3:ZD17" si="121">MIN(ZC3,ZB3)</f>
        <v>8.5500000000000007</v>
      </c>
      <c r="ZE3" s="54">
        <v>9.02</v>
      </c>
      <c r="ZF3" s="1050">
        <f t="shared" ref="ZF3:ZF17" si="122">MIN(ZE3,ZD3)</f>
        <v>8.5500000000000007</v>
      </c>
      <c r="ZG3" s="919">
        <v>9.26</v>
      </c>
      <c r="ZH3" s="54">
        <f t="shared" ref="ZH3:ZH17" si="123">MIN(ZG3,ZF3)</f>
        <v>8.5500000000000007</v>
      </c>
      <c r="ZI3" s="919"/>
      <c r="ZJ3" s="677">
        <f t="shared" ref="ZJ3:ZJ17" si="124">(ZI3-ZH3)/ZH3</f>
        <v>-1</v>
      </c>
      <c r="ZK3" s="54">
        <v>8.8800000000000008</v>
      </c>
      <c r="ZL3" s="28">
        <v>8.98</v>
      </c>
      <c r="ZM3" s="54">
        <v>8.85</v>
      </c>
      <c r="ZN3" s="919">
        <f t="shared" ref="ZN3:ZN19" si="125">ZK3</f>
        <v>8.8800000000000008</v>
      </c>
      <c r="ZO3" s="28">
        <v>8.86</v>
      </c>
      <c r="ZP3" s="919">
        <v>8.9</v>
      </c>
      <c r="ZQ3" s="54">
        <f t="shared" ref="ZQ3:ZQ17" si="126">MIN(ZP3,ZN3)</f>
        <v>8.8800000000000008</v>
      </c>
      <c r="ZR3" s="919">
        <v>8.33</v>
      </c>
      <c r="ZS3" s="54">
        <f t="shared" ref="ZS3:ZS9" si="127">MIN(ZR3,ZQ3)</f>
        <v>8.33</v>
      </c>
      <c r="ZT3" s="28"/>
      <c r="ZU3" s="54">
        <v>8.4499999999999993</v>
      </c>
      <c r="ZV3" s="1049">
        <v>6.28</v>
      </c>
      <c r="ZW3" s="1050">
        <f t="shared" ref="ZW3:ZW19" si="128">MIN(ZV3,ZS3)</f>
        <v>6.28</v>
      </c>
      <c r="ZX3" s="1050"/>
      <c r="ZY3" s="28">
        <v>8.3539999999999992</v>
      </c>
      <c r="ZZ3" s="28">
        <f t="shared" ref="ZZ3:ZZ17" si="129">MIN(ZY3,ZW3)</f>
        <v>6.28</v>
      </c>
      <c r="AAA3" s="28">
        <v>6.67</v>
      </c>
      <c r="AAB3" s="677">
        <f t="shared" ref="AAB3:AAB17" si="130">(AAA3-ZZ3)/ZZ3</f>
        <v>6.2101910828025422E-2</v>
      </c>
      <c r="AAC3" s="40"/>
      <c r="AAD3" s="46"/>
      <c r="AAE3" s="40"/>
      <c r="AAF3" s="40" t="str">
        <f t="shared" ref="AAF3:AAF19" si="131">IF(ISBLANK(BE3),"4.Blocker/Not Executed",IF(AND(BE3&lt;=0%),"1. Better than baseline ",IF(AND(BE3&lt;=10%,BE3&gt;=0%),"2. Within 10% deviation from baseline",IF(AND(BE3&gt;=10%),"3. Missing baseline"))))</f>
        <v xml:space="preserve">1. Better than baseline </v>
      </c>
      <c r="AAG3" s="40" t="str">
        <f t="shared" ref="AAG3:AAG19" si="132">IF(ISBLANK(CC3),"4.Blocker/Not Executed",IF(AND(CC3&lt;=0%),"1. Better than baseline ",IF(AND(CC3&lt;=10%,CC3&gt;=0%),"2. Within 10% deviation from baseline",IF(AND(CC3&gt;=10%),"3. Missing baseline"))))</f>
        <v>4.Blocker/Not Executed</v>
      </c>
      <c r="AAH3" s="40" t="str">
        <f t="shared" ref="AAH3:AAH19" si="133">IF(ISBLANK(EG3),"4.Blocker/Not Executed",IF(AND(EG3&lt;=0%),"1. Better than baseline ",IF(AND(EG3&lt;=10%,EG3&gt;=0%),"2. Within 10% deviation from baseline",IF(AND(EG3&gt;=10%),"3. Missing baseline"))))</f>
        <v>2. Within 10% deviation from baseline</v>
      </c>
      <c r="AAI3" s="40" t="str">
        <f t="shared" ref="AAI3:AAI19" si="134">IF(ISBLANK(GC3),"4.Blocker/Not Executed",IF(AND(GC3&lt;=0%),"1. Better than baseline ",IF(AND(GC3&lt;=10%,GC3&gt;=0%),"2. Within 10% deviation from baseline",IF(AND(GC3&gt;=10%),"3. Missing baseline"))))</f>
        <v>2. Within 10% deviation from baseline</v>
      </c>
      <c r="AAJ3" s="40" t="str">
        <f t="shared" ref="AAJ3:AAJ19" si="135">IF(ISBLANK(HY3),"4.Blocker/Not Executed",IF(AND(HY3&lt;=0%),"1. Better than baseline ",IF(AND(HY3&lt;=10%,HY3&gt;=0%),"2. Within 10% deviation from baseline",IF(AND(HY3&gt;=10%),"3. Missing baseline"))))</f>
        <v xml:space="preserve">1. Better than baseline </v>
      </c>
      <c r="AAK3" s="40" t="str">
        <f t="shared" ref="AAK3:AAK19" si="136">IF(ISBLANK(KU3),"4.Blocker/Not Executed",IF(AND(KU3&lt;=0%),"1. Better than baseline ",IF(AND(KU3&lt;=10%,KU3&gt;=0%),"2. Within 10% deviation from baseline",IF(AND(KU3&gt;=10%),"3. Missing baseline"))))</f>
        <v>2. Within 10% deviation from baseline</v>
      </c>
      <c r="AAL3" s="40" t="str">
        <f t="shared" ref="AAL3:AAL19" si="137">IF(ISBLANK(NP3),"4.Blocker/Not Executed",IF(AND(NP3&lt;=0%),"1. Better than baseline ",IF(AND(NP3&lt;=10%,NP3&gt;=0%),"2. Within 10% deviation from baseline",IF(AND(NP3&gt;=10%),"3. Missing baseline"))))</f>
        <v>2. Within 10% deviation from baseline</v>
      </c>
      <c r="AAM3" s="69" t="str">
        <f t="shared" ref="AAM3:AAM19" si="138">IF(ISBLANK(QO3),"4.Blocker/Not Executed",IF(AND(QO3&lt;=0%),"1. Better than baseline ",IF(AND(QO3&lt;=10%,QO3&gt;=0%),"2. Within 10% deviation from baseline",IF(AND(QO3&gt;=10%),"3. Missing baseline"))))</f>
        <v xml:space="preserve">1. Better than baseline </v>
      </c>
      <c r="AAN3" s="69" t="str">
        <f t="shared" ref="AAN3:AAN19" si="139">IF(ISBLANK(SP3),"4.Blocker/Not Executed",IF(AND(SP3&lt;=0%),"1. Better than baseline ",IF(AND(SP3&lt;=10%,SP3&gt;=0%),"2. Within 10% deviation from baseline",IF(AND(SP3&gt;=10%),"3. Missing baseline"))))</f>
        <v xml:space="preserve">1. Better than baseline </v>
      </c>
      <c r="AAO3" s="69" t="str">
        <f t="shared" ref="AAO3:AAO19" si="140">IF(ISBLANK(UJ3),"4.Blocker/Not Executed",IF(AND(UJ3&lt;=0%),"1. Better than baseline ",IF(AND(UJ3&lt;=10%,UJ3&gt;=0%),"2. Within 10% deviation from baseline",IF(AND(UJ3&gt;=10%),"3. Missing baseline"))))</f>
        <v>2. Within 10% deviation from baseline</v>
      </c>
      <c r="AAP3" s="69" t="str">
        <f t="shared" ref="AAP3:AAP19" si="141">IF(ISBLANK(XI3),"4.Blocker/Not Executed",IF(AND(XI3&lt;=0%),"1. Better than baseline ",IF(AND(XI3&lt;=10%,XI3&gt;=0%),"2. Within 10% deviation from baseline",IF(AND(XI3&gt;=10%),"3. Missing baseline"))))</f>
        <v xml:space="preserve">1. Better than baseline </v>
      </c>
      <c r="AAQ3" s="40" t="str">
        <f t="shared" ref="AAQ3:AAQ19" si="142">IF(ISBLANK(YJ3),"4.Blocker/Not Executed",IF(AND(YJ3&lt;=0%),"1. Better than baseline ",IF(AND(YJ3&lt;=10%,YJ3&gt;=0%),"2. Within 10% deviation from baseline",IF(AND(YJ3&gt;=10%),"3. Missing baseline"))))</f>
        <v>3. Missing baseline</v>
      </c>
      <c r="AAR3" s="46" t="str">
        <f t="shared" ref="AAR3:AAR19" si="143">IF(ISBLANK(YZ3),"4.Blocker/Not Executed",IF(AND(YZ3&lt;=0%),"1. Better than baseline ",IF(AND(YZ3&lt;=10%,YZ3&gt;=0%),"2. Within 10% deviation from baseline",IF(AND(YZ3&gt;=10%),"3. Missing baseline"))))</f>
        <v>3. Missing baseline</v>
      </c>
      <c r="AAS3" s="46" t="str">
        <f t="shared" ref="AAS3:AAS19" si="144">IF(ISBLANK(ZM3),"4.Blocker/Not Executed",IF(AND(ZM3&lt;=0%),"1. Better than baseline ",IF(AND(ZM3&lt;=10%,ZM3&gt;=0%),"2. Within 10% deviation from baseline",IF(AND(ZM3&gt;=10%),"3. Missing baseline"))))</f>
        <v>3. Missing baseline</v>
      </c>
      <c r="AAT3" s="46" t="str">
        <f t="shared" ref="AAT3:AAT19" si="145">IF(ISBLANK(AAB3),"4.Blocker/Not Executed",IF(AND(AAB3&lt;=0%),"1. Better than baseline ",IF(AND(AAB3&lt;=10%,AAB3&gt;=0%),"2. Within 10% deviation from baseline",IF(AND(AAB3&gt;=10%),"3. Missing baseline"))))</f>
        <v>2. Within 10% deviation from baseline</v>
      </c>
    </row>
    <row r="4" spans="1:722" s="4" customFormat="1" ht="29.15" customHeight="1" x14ac:dyDescent="0.35">
      <c r="A4" s="4">
        <v>2</v>
      </c>
      <c r="B4" s="59">
        <v>8</v>
      </c>
      <c r="C4" s="1000" t="s">
        <v>17</v>
      </c>
      <c r="D4" s="156" t="s">
        <v>1254</v>
      </c>
      <c r="E4" s="331" t="s">
        <v>2307</v>
      </c>
      <c r="F4" s="1606" t="s">
        <v>2307</v>
      </c>
      <c r="G4" s="331" t="s">
        <v>2308</v>
      </c>
      <c r="H4" s="8" t="s">
        <v>2310</v>
      </c>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36">
        <v>2.02</v>
      </c>
      <c r="AW4" s="36"/>
      <c r="AX4" s="59"/>
      <c r="AY4" s="59">
        <v>2.57</v>
      </c>
      <c r="AZ4" s="36">
        <v>2.71</v>
      </c>
      <c r="BA4" s="59">
        <f t="shared" si="0"/>
        <v>2.02</v>
      </c>
      <c r="BB4" s="59">
        <v>2.64</v>
      </c>
      <c r="BC4" s="58">
        <f t="shared" si="1"/>
        <v>2.02</v>
      </c>
      <c r="BD4" s="36"/>
      <c r="BE4" s="678">
        <f t="shared" si="2"/>
        <v>-1</v>
      </c>
      <c r="BF4" s="29"/>
      <c r="BI4" s="29"/>
      <c r="BJ4" s="29"/>
      <c r="BK4" s="29"/>
      <c r="BL4" s="29"/>
      <c r="BN4" s="29"/>
      <c r="BO4" s="29"/>
      <c r="BP4" s="29"/>
      <c r="BQ4" s="29"/>
      <c r="BR4" s="29"/>
      <c r="BS4" s="29"/>
      <c r="BT4" s="29"/>
      <c r="BU4" s="29"/>
      <c r="BV4" s="29"/>
      <c r="BW4" s="29"/>
      <c r="BX4" s="29"/>
      <c r="BY4" s="29"/>
      <c r="BZ4" s="29"/>
      <c r="CA4" s="29"/>
      <c r="CB4" s="29"/>
      <c r="CC4" s="29"/>
      <c r="CD4" s="29"/>
      <c r="CE4" s="29"/>
      <c r="CF4" s="29"/>
      <c r="CG4" s="29"/>
      <c r="CH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R4" s="29"/>
      <c r="DS4" s="29"/>
      <c r="DT4" s="29"/>
      <c r="DU4" s="29"/>
      <c r="DV4" s="29">
        <v>1.98</v>
      </c>
      <c r="DW4" s="29"/>
      <c r="DX4" s="29">
        <v>2.48</v>
      </c>
      <c r="DY4" s="29"/>
      <c r="DZ4" s="29">
        <f>MIN(DV4,DY4)</f>
        <v>1.98</v>
      </c>
      <c r="EA4" s="51">
        <v>2.11</v>
      </c>
      <c r="EB4" s="52">
        <f t="shared" si="3"/>
        <v>1.98</v>
      </c>
      <c r="EC4" s="37">
        <v>2.35</v>
      </c>
      <c r="ED4" s="29">
        <v>2.5499999999999998</v>
      </c>
      <c r="EE4" s="52">
        <f t="shared" si="4"/>
        <v>1.98</v>
      </c>
      <c r="EF4" s="29"/>
      <c r="EG4" s="6">
        <f t="shared" si="5"/>
        <v>0.28787878787878779</v>
      </c>
      <c r="EH4" s="29"/>
      <c r="EI4" s="29"/>
      <c r="EJ4" s="29"/>
      <c r="EK4" s="29"/>
      <c r="EL4" s="29"/>
      <c r="EM4" s="29"/>
      <c r="EN4" s="29"/>
      <c r="EO4" s="29"/>
      <c r="EP4" s="29"/>
      <c r="EQ4" s="29"/>
      <c r="ES4" s="29"/>
      <c r="ET4" s="29"/>
      <c r="EU4" s="29"/>
      <c r="EV4" s="29"/>
      <c r="EW4" s="29"/>
      <c r="EY4" s="29"/>
      <c r="EZ4" s="29"/>
      <c r="FA4" s="29"/>
      <c r="FB4" s="29"/>
      <c r="FC4" s="29"/>
      <c r="FD4" s="29"/>
      <c r="FE4" s="29"/>
      <c r="FF4" s="29"/>
      <c r="FG4" s="29"/>
      <c r="FH4" s="29"/>
      <c r="FI4" s="29"/>
      <c r="FJ4" s="29"/>
      <c r="FK4" s="29"/>
      <c r="FL4" s="29"/>
      <c r="FM4" s="29"/>
      <c r="FN4" s="29"/>
      <c r="FO4" s="29"/>
      <c r="FP4" s="29"/>
      <c r="FQ4" s="29"/>
      <c r="FR4" s="29"/>
      <c r="FS4" s="29"/>
      <c r="FT4" s="29">
        <v>1.97</v>
      </c>
      <c r="FU4" s="29"/>
      <c r="FV4" s="29">
        <v>2.64</v>
      </c>
      <c r="FW4" s="29">
        <v>2.78</v>
      </c>
      <c r="FX4" s="29">
        <f>MIN(FT4,FW4)</f>
        <v>1.97</v>
      </c>
      <c r="FY4" s="29">
        <v>2.8</v>
      </c>
      <c r="FZ4" s="58">
        <f t="shared" si="6"/>
        <v>1.97</v>
      </c>
      <c r="GA4" s="36">
        <v>2.87</v>
      </c>
      <c r="GB4" s="36">
        <v>2.4900000000000002</v>
      </c>
      <c r="GC4" s="6">
        <f t="shared" si="7"/>
        <v>0.26395939086294429</v>
      </c>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v>1.99</v>
      </c>
      <c r="HN4" s="29"/>
      <c r="HO4" s="29">
        <v>2.34</v>
      </c>
      <c r="HP4" s="29"/>
      <c r="HQ4" s="29">
        <f>MIN(HM4,HP4)</f>
        <v>1.99</v>
      </c>
      <c r="HR4" s="29">
        <v>2.3199999999999998</v>
      </c>
      <c r="HS4" s="1049">
        <f t="shared" si="8"/>
        <v>1.99</v>
      </c>
      <c r="HT4" s="36">
        <v>2.29</v>
      </c>
      <c r="HU4" s="37">
        <f t="shared" si="9"/>
        <v>1.99</v>
      </c>
      <c r="HV4" s="37">
        <v>2.68</v>
      </c>
      <c r="HW4" s="37">
        <f t="shared" si="10"/>
        <v>1.99</v>
      </c>
      <c r="HX4" s="37"/>
      <c r="HY4" s="461">
        <f t="shared" si="11"/>
        <v>-1</v>
      </c>
      <c r="HZ4" s="29"/>
      <c r="IA4" s="29"/>
      <c r="IB4" s="29"/>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29"/>
      <c r="JD4" s="29"/>
      <c r="JE4" s="29"/>
      <c r="JF4" s="29"/>
      <c r="JG4" s="29"/>
      <c r="JH4" s="29"/>
      <c r="JI4" s="29"/>
      <c r="JJ4" s="29"/>
      <c r="JK4" s="29"/>
      <c r="JL4" s="29">
        <v>2.16</v>
      </c>
      <c r="JM4" s="29"/>
      <c r="JN4" s="29">
        <v>3.65</v>
      </c>
      <c r="JO4" s="29">
        <v>3.6589999999999998</v>
      </c>
      <c r="JP4" s="29">
        <f t="shared" si="12"/>
        <v>2.16</v>
      </c>
      <c r="JQ4" s="29">
        <v>3.6</v>
      </c>
      <c r="JR4" s="52">
        <f t="shared" si="13"/>
        <v>2.16</v>
      </c>
      <c r="JS4" s="37">
        <v>2.87</v>
      </c>
      <c r="JT4" s="37">
        <v>3.25</v>
      </c>
      <c r="JU4" s="36">
        <f t="shared" ref="JU4:JU19" si="146">(MIN(JR4:JT4))</f>
        <v>2.16</v>
      </c>
      <c r="JV4" s="36">
        <v>3.31</v>
      </c>
      <c r="JW4" s="37">
        <v>3.29</v>
      </c>
      <c r="JX4" s="37">
        <f t="shared" si="14"/>
        <v>2.16</v>
      </c>
      <c r="JY4" s="37">
        <v>3.21</v>
      </c>
      <c r="JZ4" s="37">
        <f t="shared" si="15"/>
        <v>2.16</v>
      </c>
      <c r="KA4" s="37">
        <v>3.22</v>
      </c>
      <c r="KB4" s="52">
        <v>3.38</v>
      </c>
      <c r="KC4" s="1049">
        <f t="shared" si="16"/>
        <v>2.16</v>
      </c>
      <c r="KD4" s="37">
        <v>3.43</v>
      </c>
      <c r="KE4" s="1049">
        <v>3.61</v>
      </c>
      <c r="KF4" s="37">
        <f t="shared" si="17"/>
        <v>2.16</v>
      </c>
      <c r="KG4" s="37">
        <v>3.6</v>
      </c>
      <c r="KH4" s="1049">
        <v>3.23</v>
      </c>
      <c r="KI4" s="37">
        <f t="shared" si="18"/>
        <v>2.16</v>
      </c>
      <c r="KJ4" s="37">
        <v>3.3</v>
      </c>
      <c r="KK4" s="1049">
        <v>2.97</v>
      </c>
      <c r="KL4" s="37">
        <f t="shared" si="19"/>
        <v>2.16</v>
      </c>
      <c r="KM4" s="37"/>
      <c r="KN4" s="1049">
        <v>2.85</v>
      </c>
      <c r="KO4" s="37">
        <f t="shared" si="20"/>
        <v>2.16</v>
      </c>
      <c r="KP4" s="1049">
        <v>2.915</v>
      </c>
      <c r="KQ4" s="1049">
        <f t="shared" si="21"/>
        <v>2.16</v>
      </c>
      <c r="KR4" s="1049">
        <v>2.94</v>
      </c>
      <c r="KS4" s="1049">
        <f t="shared" si="22"/>
        <v>2.16</v>
      </c>
      <c r="KT4" s="32">
        <v>2.98</v>
      </c>
      <c r="KU4" s="6">
        <f t="shared" si="23"/>
        <v>0.37962962962962954</v>
      </c>
      <c r="KV4" s="29"/>
      <c r="KW4" s="29"/>
      <c r="KX4" s="29"/>
      <c r="KY4" s="29"/>
      <c r="KZ4" s="29"/>
      <c r="LA4" s="29"/>
      <c r="LB4" s="29"/>
      <c r="LC4" s="29"/>
      <c r="LD4" s="29"/>
      <c r="LE4" s="29"/>
      <c r="LF4" s="29"/>
      <c r="LG4" s="29"/>
      <c r="LH4" s="29"/>
      <c r="LI4" s="29"/>
      <c r="LJ4" s="29"/>
      <c r="LK4" s="29"/>
      <c r="LL4" s="29"/>
      <c r="LM4" s="29"/>
      <c r="LN4" s="29"/>
      <c r="LO4" s="29"/>
      <c r="LP4" s="29"/>
      <c r="LQ4" s="29"/>
      <c r="LR4" s="29"/>
      <c r="LS4" s="29"/>
      <c r="LT4" s="29"/>
      <c r="LU4" s="29"/>
      <c r="LV4" s="29"/>
      <c r="LW4" s="29"/>
      <c r="LX4" s="29"/>
      <c r="LY4" s="29"/>
      <c r="LZ4" s="29"/>
      <c r="MA4" s="29"/>
      <c r="MB4" s="29"/>
      <c r="MC4" s="29"/>
      <c r="MD4" s="29"/>
      <c r="ME4" s="29"/>
      <c r="MF4" s="29"/>
      <c r="MG4" s="29">
        <v>1.93</v>
      </c>
      <c r="MH4" s="29"/>
      <c r="MI4" s="32">
        <v>3.3540000000000001</v>
      </c>
      <c r="MJ4" s="32">
        <v>3.11</v>
      </c>
      <c r="MK4" s="29">
        <v>3.48</v>
      </c>
      <c r="ML4" s="29">
        <f t="shared" ref="ML4:ML19" si="147">MIN(MG4,MK4)</f>
        <v>1.93</v>
      </c>
      <c r="MM4" s="29">
        <v>3.62</v>
      </c>
      <c r="MN4" s="36">
        <f t="shared" si="24"/>
        <v>1.93</v>
      </c>
      <c r="MO4" s="37">
        <v>2.63</v>
      </c>
      <c r="MP4" s="37">
        <f t="shared" si="25"/>
        <v>1.93</v>
      </c>
      <c r="MQ4" s="37">
        <v>2.64</v>
      </c>
      <c r="MR4" s="37">
        <f t="shared" si="26"/>
        <v>1.93</v>
      </c>
      <c r="MS4" s="1049">
        <v>2.5951999999999997</v>
      </c>
      <c r="MT4" s="1049">
        <v>2.58</v>
      </c>
      <c r="MU4" s="1049">
        <f t="shared" si="27"/>
        <v>1.93</v>
      </c>
      <c r="MV4" s="1049">
        <v>2.548</v>
      </c>
      <c r="MW4" s="1049">
        <v>2.65</v>
      </c>
      <c r="MX4" s="1049">
        <v>3.08</v>
      </c>
      <c r="MY4" s="1049">
        <f t="shared" si="28"/>
        <v>1.93</v>
      </c>
      <c r="MZ4" s="37">
        <v>3</v>
      </c>
      <c r="NA4" s="1049">
        <v>3.05</v>
      </c>
      <c r="NB4" s="37">
        <f t="shared" si="29"/>
        <v>1.93</v>
      </c>
      <c r="NC4" s="37">
        <v>2.7</v>
      </c>
      <c r="ND4" s="37">
        <v>2.69</v>
      </c>
      <c r="NE4" s="37">
        <f t="shared" si="30"/>
        <v>1.93</v>
      </c>
      <c r="NF4" s="37">
        <v>2.6789999999999998</v>
      </c>
      <c r="NG4" s="37">
        <v>2.4500000000000002</v>
      </c>
      <c r="NH4" s="52">
        <f t="shared" si="31"/>
        <v>1.93</v>
      </c>
      <c r="NI4" s="52">
        <v>1.96</v>
      </c>
      <c r="NJ4" s="52">
        <v>2.93</v>
      </c>
      <c r="NK4" s="52">
        <f t="shared" si="32"/>
        <v>1.93</v>
      </c>
      <c r="NL4" s="52">
        <v>3.33</v>
      </c>
      <c r="NM4" s="1049">
        <v>2.52</v>
      </c>
      <c r="NN4" s="52">
        <f t="shared" si="33"/>
        <v>1.93</v>
      </c>
      <c r="NO4" s="52">
        <v>3.3</v>
      </c>
      <c r="NP4" s="6">
        <f t="shared" si="34"/>
        <v>0.7098445595854922</v>
      </c>
      <c r="NQ4" s="29"/>
      <c r="NR4" s="29"/>
      <c r="NS4" s="29"/>
      <c r="NT4" s="29"/>
      <c r="NU4" s="29"/>
      <c r="NV4" s="29"/>
      <c r="NW4" s="29"/>
      <c r="NX4" s="29"/>
      <c r="NY4" s="29"/>
      <c r="NZ4" s="29"/>
      <c r="OA4" s="29"/>
      <c r="OB4" s="29"/>
      <c r="OC4" s="29"/>
      <c r="OD4" s="29"/>
      <c r="OE4" s="29"/>
      <c r="OF4" s="29"/>
      <c r="OG4" s="29"/>
      <c r="OH4" s="29"/>
      <c r="OI4" s="29"/>
      <c r="OJ4" s="29"/>
      <c r="OK4" s="29"/>
      <c r="OL4" s="29"/>
      <c r="OM4" s="29"/>
      <c r="ON4" s="29"/>
      <c r="OO4" s="29"/>
      <c r="OP4" s="29"/>
      <c r="OQ4" s="29"/>
      <c r="OR4" s="29"/>
      <c r="OS4" s="29"/>
      <c r="OT4" s="29"/>
      <c r="OU4" s="29"/>
      <c r="OV4" s="29"/>
      <c r="OW4" s="29"/>
      <c r="OX4" s="29"/>
      <c r="OY4" s="29">
        <v>1.99</v>
      </c>
      <c r="OZ4" s="29"/>
      <c r="PA4" s="29">
        <v>2.84</v>
      </c>
      <c r="PB4" s="29">
        <v>2.7</v>
      </c>
      <c r="PC4" s="29">
        <f t="shared" si="35"/>
        <v>1.99</v>
      </c>
      <c r="PD4" s="29">
        <v>2.82</v>
      </c>
      <c r="PE4" s="32">
        <v>2.87</v>
      </c>
      <c r="PF4" s="4">
        <v>2.61</v>
      </c>
      <c r="PG4" s="52">
        <f t="shared" si="36"/>
        <v>1.99</v>
      </c>
      <c r="PH4" s="1049">
        <v>2.11</v>
      </c>
      <c r="PI4" s="1049">
        <v>2.13</v>
      </c>
      <c r="PJ4" s="36">
        <f t="shared" si="37"/>
        <v>1.99</v>
      </c>
      <c r="PK4" s="29">
        <v>2.41</v>
      </c>
      <c r="PL4" s="36">
        <v>2.5</v>
      </c>
      <c r="PM4" s="37">
        <f t="shared" si="38"/>
        <v>1.99</v>
      </c>
      <c r="PN4" s="1049">
        <v>2.274</v>
      </c>
      <c r="PO4" s="1049">
        <f t="shared" si="39"/>
        <v>1.99</v>
      </c>
      <c r="PP4" s="1049">
        <v>2.29</v>
      </c>
      <c r="PQ4" s="1049">
        <v>2.38</v>
      </c>
      <c r="PR4" s="1049">
        <f t="shared" si="40"/>
        <v>1.99</v>
      </c>
      <c r="PS4" s="1049"/>
      <c r="PT4" s="1049">
        <v>2.42</v>
      </c>
      <c r="PU4" s="1049">
        <f t="shared" si="41"/>
        <v>1.99</v>
      </c>
      <c r="PV4" s="1049"/>
      <c r="PW4" s="1049">
        <v>2.41</v>
      </c>
      <c r="PX4" s="1049">
        <f t="shared" si="42"/>
        <v>1.99</v>
      </c>
      <c r="PY4" s="1049">
        <v>2.4300000000000002</v>
      </c>
      <c r="PZ4" s="1049">
        <v>2.48</v>
      </c>
      <c r="QA4" s="1049">
        <f t="shared" si="43"/>
        <v>1.99</v>
      </c>
      <c r="QB4" s="1049">
        <v>2.68</v>
      </c>
      <c r="QC4" s="52">
        <f t="shared" si="44"/>
        <v>1.99</v>
      </c>
      <c r="QD4" s="52">
        <v>2.78</v>
      </c>
      <c r="QE4" s="52">
        <v>2.0699999999999998</v>
      </c>
      <c r="QF4" s="52">
        <f t="shared" si="45"/>
        <v>1.99</v>
      </c>
      <c r="QG4" s="52">
        <v>2.0699999999999998</v>
      </c>
      <c r="QH4" s="52">
        <f t="shared" si="46"/>
        <v>1.99</v>
      </c>
      <c r="QI4" s="1049">
        <v>2.12</v>
      </c>
      <c r="QJ4" s="52">
        <f t="shared" si="47"/>
        <v>1.99</v>
      </c>
      <c r="QK4" s="52">
        <v>2.59</v>
      </c>
      <c r="QL4" s="1049">
        <v>2.59</v>
      </c>
      <c r="QM4" s="52">
        <f t="shared" si="48"/>
        <v>1.99</v>
      </c>
      <c r="QN4" s="52"/>
      <c r="QO4" s="6">
        <f t="shared" si="49"/>
        <v>-1</v>
      </c>
      <c r="QP4" s="29"/>
      <c r="QQ4" s="29"/>
      <c r="QR4" s="29"/>
      <c r="QS4" s="29"/>
      <c r="QT4" s="29"/>
      <c r="QU4" s="29"/>
      <c r="QV4" s="29"/>
      <c r="QW4" s="29"/>
      <c r="QX4" s="29">
        <v>2.16</v>
      </c>
      <c r="QY4" s="29"/>
      <c r="QZ4" s="29"/>
      <c r="RA4" s="29">
        <v>2.91</v>
      </c>
      <c r="RB4" s="29">
        <v>2.09</v>
      </c>
      <c r="RC4" s="29">
        <f t="shared" si="50"/>
        <v>2.09</v>
      </c>
      <c r="RD4" s="29">
        <v>2.11</v>
      </c>
      <c r="RE4" s="36">
        <f t="shared" si="51"/>
        <v>2.09</v>
      </c>
      <c r="RF4" s="29">
        <v>2.1</v>
      </c>
      <c r="RG4" s="37">
        <v>2.25</v>
      </c>
      <c r="RH4" s="1049">
        <f t="shared" si="52"/>
        <v>2.09</v>
      </c>
      <c r="RI4" s="37">
        <v>2.08</v>
      </c>
      <c r="RJ4" s="37">
        <f t="shared" si="53"/>
        <v>2.08</v>
      </c>
      <c r="RK4" s="1049">
        <v>2.23</v>
      </c>
      <c r="RL4" s="1049">
        <v>2.25</v>
      </c>
      <c r="RM4" s="1049">
        <v>2.1</v>
      </c>
      <c r="RN4" s="1049">
        <f t="shared" si="54"/>
        <v>2.08</v>
      </c>
      <c r="RO4" s="1049">
        <v>2.23</v>
      </c>
      <c r="RP4" s="1049">
        <v>2.14</v>
      </c>
      <c r="RQ4" s="1049">
        <f t="shared" si="55"/>
        <v>2.08</v>
      </c>
      <c r="RR4" s="1049"/>
      <c r="RS4" s="1049">
        <v>2.11</v>
      </c>
      <c r="RT4" s="1049">
        <f t="shared" si="56"/>
        <v>2.08</v>
      </c>
      <c r="RU4" s="1049">
        <v>2.13</v>
      </c>
      <c r="RV4" s="1049">
        <f t="shared" si="57"/>
        <v>2.08</v>
      </c>
      <c r="RW4" s="1049">
        <v>2.12</v>
      </c>
      <c r="RX4" s="1049">
        <v>2.13</v>
      </c>
      <c r="RY4" s="52">
        <f t="shared" si="58"/>
        <v>2.08</v>
      </c>
      <c r="RZ4" s="52">
        <v>2.11</v>
      </c>
      <c r="SA4" s="52">
        <v>2.09</v>
      </c>
      <c r="SB4" s="52">
        <f t="shared" si="59"/>
        <v>2.08</v>
      </c>
      <c r="SC4" s="52">
        <v>2.25</v>
      </c>
      <c r="SD4" s="1049">
        <f t="shared" si="60"/>
        <v>2.08</v>
      </c>
      <c r="SE4" s="52">
        <v>2.2599999999999998</v>
      </c>
      <c r="SF4" s="52">
        <f t="shared" si="61"/>
        <v>2.08</v>
      </c>
      <c r="SG4" s="52">
        <v>2.5099999999999998</v>
      </c>
      <c r="SH4" s="52">
        <v>2.89</v>
      </c>
      <c r="SI4" s="52">
        <f t="shared" si="62"/>
        <v>2.08</v>
      </c>
      <c r="SJ4" s="52">
        <v>2.61</v>
      </c>
      <c r="SK4" s="52">
        <f t="shared" si="63"/>
        <v>2.08</v>
      </c>
      <c r="SL4" s="52">
        <v>2.62</v>
      </c>
      <c r="SM4" s="52">
        <v>2.63</v>
      </c>
      <c r="SN4" s="52">
        <f t="shared" si="64"/>
        <v>2.08</v>
      </c>
      <c r="SO4" s="52"/>
      <c r="SP4" s="6">
        <f t="shared" si="65"/>
        <v>-1</v>
      </c>
      <c r="SQ4" s="29">
        <v>2.78</v>
      </c>
      <c r="SR4" s="29">
        <v>3.12</v>
      </c>
      <c r="SS4" s="29">
        <v>3.47</v>
      </c>
      <c r="ST4" s="52">
        <f t="shared" si="66"/>
        <v>2.78</v>
      </c>
      <c r="SU4" s="36">
        <v>3.42</v>
      </c>
      <c r="SV4" s="36">
        <f t="shared" si="67"/>
        <v>2.78</v>
      </c>
      <c r="SW4" s="29">
        <v>3.4689999999999999</v>
      </c>
      <c r="SX4" s="37">
        <v>3.4</v>
      </c>
      <c r="SY4" s="37">
        <f t="shared" si="68"/>
        <v>2.78</v>
      </c>
      <c r="SZ4" s="37">
        <v>3.1</v>
      </c>
      <c r="TA4" s="37">
        <f t="shared" si="69"/>
        <v>2.78</v>
      </c>
      <c r="TB4" s="37">
        <v>3.09</v>
      </c>
      <c r="TC4" s="1049">
        <v>3.1</v>
      </c>
      <c r="TD4" s="37">
        <f t="shared" si="70"/>
        <v>2.78</v>
      </c>
      <c r="TE4" s="37"/>
      <c r="TF4" s="1049">
        <v>3.1</v>
      </c>
      <c r="TG4" s="37">
        <f t="shared" si="71"/>
        <v>2.78</v>
      </c>
      <c r="TH4" s="37">
        <v>3.16</v>
      </c>
      <c r="TI4" s="1049">
        <v>3.13</v>
      </c>
      <c r="TJ4" s="37">
        <f t="shared" si="72"/>
        <v>2.78</v>
      </c>
      <c r="TK4" s="1049">
        <v>3.15</v>
      </c>
      <c r="TL4" s="1049">
        <f t="shared" si="73"/>
        <v>2.78</v>
      </c>
      <c r="TM4" s="1049">
        <v>2.81</v>
      </c>
      <c r="TN4" s="1049">
        <v>3.15</v>
      </c>
      <c r="TO4" s="52">
        <f t="shared" si="74"/>
        <v>2.78</v>
      </c>
      <c r="TP4" s="52">
        <v>2.86</v>
      </c>
      <c r="TQ4" s="52">
        <v>3.12</v>
      </c>
      <c r="TR4" s="52">
        <f t="shared" si="75"/>
        <v>2.78</v>
      </c>
      <c r="TS4" s="52">
        <v>3.2</v>
      </c>
      <c r="TT4" s="1049">
        <v>3.15</v>
      </c>
      <c r="TU4" s="52">
        <f t="shared" si="76"/>
        <v>2.78</v>
      </c>
      <c r="TV4" s="1049">
        <v>2.9</v>
      </c>
      <c r="TW4" s="52">
        <f t="shared" si="77"/>
        <v>2.78</v>
      </c>
      <c r="TX4" s="52">
        <v>3.01</v>
      </c>
      <c r="TY4" s="52">
        <v>2.88</v>
      </c>
      <c r="TZ4" s="52">
        <f t="shared" si="78"/>
        <v>2.78</v>
      </c>
      <c r="UA4" s="1049">
        <v>3.37</v>
      </c>
      <c r="UB4" s="52">
        <f t="shared" si="79"/>
        <v>2.78</v>
      </c>
      <c r="UC4" s="52">
        <v>3.36</v>
      </c>
      <c r="UD4" s="1049">
        <v>3.37</v>
      </c>
      <c r="UE4" s="52">
        <f t="shared" si="80"/>
        <v>2.78</v>
      </c>
      <c r="UF4" s="1049">
        <v>3.31</v>
      </c>
      <c r="UG4" s="1049">
        <v>3.351</v>
      </c>
      <c r="UH4" s="1049">
        <f t="shared" si="81"/>
        <v>2.78</v>
      </c>
      <c r="UI4" s="1049">
        <v>3.34</v>
      </c>
      <c r="UJ4" s="6">
        <f t="shared" si="82"/>
        <v>0.20143884892086333</v>
      </c>
      <c r="UK4" s="52">
        <v>2.7720000000000002</v>
      </c>
      <c r="UL4" s="1607">
        <v>2.59</v>
      </c>
      <c r="UM4" s="52">
        <f t="shared" si="83"/>
        <v>2.59</v>
      </c>
      <c r="UN4" s="52">
        <v>2.5099999999999998</v>
      </c>
      <c r="UO4" s="52">
        <v>2.5099999999999998</v>
      </c>
      <c r="UP4" s="1083">
        <v>2.5499999999999998</v>
      </c>
      <c r="UQ4" s="52">
        <f t="shared" si="84"/>
        <v>2.5499999999999998</v>
      </c>
      <c r="UR4" s="52">
        <v>2.56</v>
      </c>
      <c r="US4" s="36">
        <f t="shared" si="85"/>
        <v>2.5499999999999998</v>
      </c>
      <c r="UT4" s="29">
        <v>2.54</v>
      </c>
      <c r="UU4" s="37">
        <v>2.61</v>
      </c>
      <c r="UV4" s="37">
        <f t="shared" si="86"/>
        <v>2.5499999999999998</v>
      </c>
      <c r="UW4" s="37">
        <v>2.61</v>
      </c>
      <c r="UX4" s="37">
        <f t="shared" si="87"/>
        <v>2.5499999999999998</v>
      </c>
      <c r="UY4" s="36">
        <v>2.5499999999999998</v>
      </c>
      <c r="UZ4" s="1049">
        <v>2.59</v>
      </c>
      <c r="VA4" s="36">
        <f t="shared" si="88"/>
        <v>2.5499999999999998</v>
      </c>
      <c r="VB4" s="52">
        <v>2.61</v>
      </c>
      <c r="VC4" s="52">
        <v>2.63</v>
      </c>
      <c r="VD4" s="52">
        <v>2.61</v>
      </c>
      <c r="VE4" s="52">
        <v>2.61</v>
      </c>
      <c r="VF4" s="52">
        <v>2.6</v>
      </c>
      <c r="VG4" s="1049">
        <v>2.5499999999999998</v>
      </c>
      <c r="VH4" s="1049">
        <v>2.54</v>
      </c>
      <c r="VI4" s="52">
        <f t="shared" si="89"/>
        <v>2.5499999999999998</v>
      </c>
      <c r="VJ4" s="52">
        <v>2.56</v>
      </c>
      <c r="VK4" s="52">
        <v>2.65</v>
      </c>
      <c r="VL4" s="1049">
        <v>2.56</v>
      </c>
      <c r="VM4" s="1049">
        <v>2.6</v>
      </c>
      <c r="VN4" s="52">
        <f t="shared" si="90"/>
        <v>2.5499999999999998</v>
      </c>
      <c r="VO4" s="52">
        <v>2.57</v>
      </c>
      <c r="VP4" s="52">
        <v>2.56</v>
      </c>
      <c r="VQ4" s="1049">
        <v>2.56</v>
      </c>
      <c r="VR4" s="1049">
        <v>2.54</v>
      </c>
      <c r="VS4" s="52">
        <f t="shared" si="91"/>
        <v>2.5499999999999998</v>
      </c>
      <c r="VT4" s="52">
        <v>2.57</v>
      </c>
      <c r="VU4" s="52">
        <v>2.59</v>
      </c>
      <c r="VV4" s="1049">
        <v>2.54</v>
      </c>
      <c r="VW4" s="1049">
        <v>2.58</v>
      </c>
      <c r="VX4" s="52">
        <f t="shared" si="92"/>
        <v>2.54</v>
      </c>
      <c r="VY4" s="52">
        <v>2.59</v>
      </c>
      <c r="VZ4" s="52">
        <v>2.67</v>
      </c>
      <c r="WA4" s="1049">
        <v>2.57</v>
      </c>
      <c r="WB4" s="52">
        <v>2.5499999999999998</v>
      </c>
      <c r="WC4" s="52">
        <f t="shared" si="93"/>
        <v>2.54</v>
      </c>
      <c r="WD4" s="32">
        <v>2.5499999999999998</v>
      </c>
      <c r="WE4" s="52">
        <v>2.573</v>
      </c>
      <c r="WF4" s="52">
        <f t="shared" si="94"/>
        <v>2.54</v>
      </c>
      <c r="WG4" s="52">
        <v>2.59</v>
      </c>
      <c r="WH4" s="52">
        <v>2.57</v>
      </c>
      <c r="WI4" s="52">
        <f t="shared" si="95"/>
        <v>2.54</v>
      </c>
      <c r="WJ4" s="52"/>
      <c r="WK4" s="52">
        <v>2.58</v>
      </c>
      <c r="WL4" s="52">
        <v>2.6150000000000002</v>
      </c>
      <c r="WM4" s="52">
        <v>2.62</v>
      </c>
      <c r="WN4" s="52">
        <v>2.56</v>
      </c>
      <c r="WO4" s="52">
        <v>2.5649999999999999</v>
      </c>
      <c r="WP4" s="52">
        <f t="shared" si="96"/>
        <v>2.54</v>
      </c>
      <c r="WQ4" s="1049">
        <v>2.64</v>
      </c>
      <c r="WR4" s="1049">
        <v>2.68</v>
      </c>
      <c r="WS4" s="52">
        <f t="shared" si="97"/>
        <v>2.54</v>
      </c>
      <c r="WT4" s="1049"/>
      <c r="WU4" s="1049">
        <v>2.57</v>
      </c>
      <c r="WV4" s="1049">
        <v>2.61</v>
      </c>
      <c r="WW4" s="1049">
        <v>2.58</v>
      </c>
      <c r="WX4" s="1049">
        <f t="shared" si="98"/>
        <v>2.54</v>
      </c>
      <c r="WY4" s="1049">
        <v>2.58</v>
      </c>
      <c r="WZ4" s="1049">
        <f t="shared" si="99"/>
        <v>2.54</v>
      </c>
      <c r="XA4" s="1049"/>
      <c r="XB4" s="1049">
        <v>1.91</v>
      </c>
      <c r="XC4" s="1049">
        <v>2.62</v>
      </c>
      <c r="XD4" s="1049">
        <f t="shared" si="100"/>
        <v>2.54</v>
      </c>
      <c r="XE4" s="1049"/>
      <c r="XF4" s="1049"/>
      <c r="XG4" s="6">
        <f t="shared" si="101"/>
        <v>-1</v>
      </c>
      <c r="XH4" s="6">
        <f t="shared" si="102"/>
        <v>-1</v>
      </c>
      <c r="XI4" s="1224">
        <f t="shared" si="103"/>
        <v>1.9607843137255009E-2</v>
      </c>
      <c r="XJ4" s="52">
        <v>2.19</v>
      </c>
      <c r="XK4" s="58">
        <v>2.21</v>
      </c>
      <c r="XL4" s="52">
        <v>2.375</v>
      </c>
      <c r="XM4" s="58">
        <f t="shared" si="104"/>
        <v>2.19</v>
      </c>
      <c r="XN4" s="58">
        <v>2.37</v>
      </c>
      <c r="XO4" s="52">
        <v>3.35</v>
      </c>
      <c r="XP4" s="52">
        <f t="shared" si="105"/>
        <v>2.19</v>
      </c>
      <c r="XQ4" s="52">
        <v>3.32</v>
      </c>
      <c r="XR4" s="52">
        <f t="shared" si="106"/>
        <v>2.19</v>
      </c>
      <c r="XS4" s="52">
        <v>3.32</v>
      </c>
      <c r="XT4" s="52">
        <f t="shared" si="107"/>
        <v>2.19</v>
      </c>
      <c r="XU4" s="52">
        <v>2.8</v>
      </c>
      <c r="XV4" s="52">
        <f t="shared" si="108"/>
        <v>2.19</v>
      </c>
      <c r="XW4" s="52">
        <v>2.8</v>
      </c>
      <c r="XX4" s="1049">
        <v>3.01</v>
      </c>
      <c r="XY4" s="1049">
        <f t="shared" si="109"/>
        <v>2.19</v>
      </c>
      <c r="XZ4" s="1049"/>
      <c r="YA4" s="6">
        <f t="shared" si="110"/>
        <v>-1</v>
      </c>
      <c r="YB4" s="58">
        <v>1.88</v>
      </c>
      <c r="YC4" s="58">
        <v>1.89</v>
      </c>
      <c r="YD4" s="52">
        <v>1.88</v>
      </c>
      <c r="YE4" s="52">
        <f t="shared" si="111"/>
        <v>1.88</v>
      </c>
      <c r="YF4" s="52">
        <v>1.9</v>
      </c>
      <c r="YG4" s="52">
        <f t="shared" si="112"/>
        <v>1.88</v>
      </c>
      <c r="YH4" s="52">
        <v>1.89</v>
      </c>
      <c r="YI4" s="52">
        <v>1.9</v>
      </c>
      <c r="YJ4" s="52">
        <f t="shared" si="113"/>
        <v>1.88</v>
      </c>
      <c r="YK4" s="52">
        <v>1.88</v>
      </c>
      <c r="YL4" s="52">
        <v>1.92</v>
      </c>
      <c r="YM4" s="52">
        <f t="shared" si="114"/>
        <v>1.88</v>
      </c>
      <c r="YN4" s="52">
        <v>1.89</v>
      </c>
      <c r="YO4" s="58">
        <f t="shared" si="115"/>
        <v>1.88</v>
      </c>
      <c r="YP4" s="52">
        <v>1.92</v>
      </c>
      <c r="YQ4" s="32">
        <f t="shared" si="116"/>
        <v>1.88</v>
      </c>
      <c r="YR4" s="52">
        <v>1.89</v>
      </c>
      <c r="YS4" s="6">
        <f t="shared" si="117"/>
        <v>5.3191489361702178E-3</v>
      </c>
      <c r="YT4" s="1049">
        <v>2.54</v>
      </c>
      <c r="YU4" s="52">
        <v>2.5499999999999998</v>
      </c>
      <c r="YV4" s="52">
        <v>2.58</v>
      </c>
      <c r="YW4" s="58">
        <v>2.5299999999999998</v>
      </c>
      <c r="YX4" s="52">
        <f t="shared" si="118"/>
        <v>2.5299999999999998</v>
      </c>
      <c r="YY4" s="32">
        <v>2.5499999999999998</v>
      </c>
      <c r="YZ4" s="52">
        <f t="shared" si="119"/>
        <v>2.5299999999999998</v>
      </c>
      <c r="ZA4" s="32">
        <v>2.54</v>
      </c>
      <c r="ZB4" s="52">
        <f t="shared" si="120"/>
        <v>2.5299999999999998</v>
      </c>
      <c r="ZC4" s="32">
        <v>2.5499999999999998</v>
      </c>
      <c r="ZD4" s="52">
        <f t="shared" si="121"/>
        <v>2.5299999999999998</v>
      </c>
      <c r="ZE4" s="52">
        <v>2.6</v>
      </c>
      <c r="ZF4" s="1049">
        <f t="shared" si="122"/>
        <v>2.5299999999999998</v>
      </c>
      <c r="ZG4" s="32">
        <v>1.86</v>
      </c>
      <c r="ZH4" s="52">
        <f t="shared" si="123"/>
        <v>1.86</v>
      </c>
      <c r="ZI4" s="32"/>
      <c r="ZJ4" s="678">
        <f t="shared" si="124"/>
        <v>-1</v>
      </c>
      <c r="ZK4" s="52">
        <v>1.42</v>
      </c>
      <c r="ZL4" s="58">
        <v>1.51</v>
      </c>
      <c r="ZM4" s="52">
        <v>1.44</v>
      </c>
      <c r="ZN4" s="32">
        <f t="shared" si="125"/>
        <v>1.42</v>
      </c>
      <c r="ZO4" s="58">
        <v>1.46</v>
      </c>
      <c r="ZP4" s="32">
        <v>1.5</v>
      </c>
      <c r="ZQ4" s="52">
        <f t="shared" si="126"/>
        <v>1.42</v>
      </c>
      <c r="ZR4" s="32">
        <v>1.42</v>
      </c>
      <c r="ZS4" s="52">
        <f t="shared" si="127"/>
        <v>1.42</v>
      </c>
      <c r="ZT4" s="58"/>
      <c r="ZU4" s="52">
        <v>2.0099999999999998</v>
      </c>
      <c r="ZV4" s="1049">
        <v>3.37</v>
      </c>
      <c r="ZW4" s="1049">
        <f t="shared" si="128"/>
        <v>1.42</v>
      </c>
      <c r="ZX4" s="1049"/>
      <c r="ZY4" s="58">
        <v>1.91</v>
      </c>
      <c r="ZZ4" s="58">
        <f t="shared" si="129"/>
        <v>1.42</v>
      </c>
      <c r="AAA4" s="58">
        <v>1.94</v>
      </c>
      <c r="AAB4" s="678">
        <f t="shared" si="130"/>
        <v>0.36619718309859156</v>
      </c>
      <c r="AAC4" s="391" t="s">
        <v>2311</v>
      </c>
      <c r="AAD4" s="1205" t="s">
        <v>2312</v>
      </c>
      <c r="AAE4" s="36"/>
      <c r="AAF4" s="36" t="str">
        <f t="shared" si="131"/>
        <v xml:space="preserve">1. Better than baseline </v>
      </c>
      <c r="AAG4" s="36" t="str">
        <f t="shared" si="132"/>
        <v>4.Blocker/Not Executed</v>
      </c>
      <c r="AAH4" s="36" t="str">
        <f t="shared" si="133"/>
        <v>3. Missing baseline</v>
      </c>
      <c r="AAI4" s="36" t="str">
        <f t="shared" si="134"/>
        <v>3. Missing baseline</v>
      </c>
      <c r="AAJ4" s="36" t="str">
        <f t="shared" si="135"/>
        <v xml:space="preserve">1. Better than baseline </v>
      </c>
      <c r="AAK4" s="36" t="str">
        <f t="shared" si="136"/>
        <v>3. Missing baseline</v>
      </c>
      <c r="AAL4" s="36" t="str">
        <f t="shared" si="137"/>
        <v>3. Missing baseline</v>
      </c>
      <c r="AAM4" s="59" t="str">
        <f t="shared" si="138"/>
        <v xml:space="preserve">1. Better than baseline </v>
      </c>
      <c r="AAN4" s="59" t="str">
        <f t="shared" si="139"/>
        <v xml:space="preserve">1. Better than baseline </v>
      </c>
      <c r="AAO4" s="59" t="str">
        <f t="shared" si="140"/>
        <v>3. Missing baseline</v>
      </c>
      <c r="AAP4" s="59" t="str">
        <f t="shared" si="141"/>
        <v>2. Within 10% deviation from baseline</v>
      </c>
      <c r="AAQ4" s="36" t="str">
        <f t="shared" si="142"/>
        <v>3. Missing baseline</v>
      </c>
      <c r="AAR4" s="37" t="str">
        <f t="shared" si="143"/>
        <v>3. Missing baseline</v>
      </c>
      <c r="AAS4" s="37" t="str">
        <f t="shared" si="144"/>
        <v>3. Missing baseline</v>
      </c>
      <c r="AAT4" s="37" t="str">
        <f t="shared" si="145"/>
        <v>3. Missing baseline</v>
      </c>
    </row>
    <row r="5" spans="1:722" s="4" customFormat="1" ht="29.15" customHeight="1" x14ac:dyDescent="0.35">
      <c r="A5" s="4">
        <v>3</v>
      </c>
      <c r="B5" s="59">
        <v>9</v>
      </c>
      <c r="C5" s="1000" t="s">
        <v>17</v>
      </c>
      <c r="D5" s="156" t="s">
        <v>1254</v>
      </c>
      <c r="E5" s="331" t="s">
        <v>2307</v>
      </c>
      <c r="F5" s="1606" t="s">
        <v>2307</v>
      </c>
      <c r="G5" s="331" t="s">
        <v>2308</v>
      </c>
      <c r="H5" s="8" t="s">
        <v>2313</v>
      </c>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36">
        <v>1.135</v>
      </c>
      <c r="AW5" s="36"/>
      <c r="AX5" s="59"/>
      <c r="AY5" s="59">
        <v>1.23</v>
      </c>
      <c r="AZ5" s="36">
        <v>1.1599999999999999</v>
      </c>
      <c r="BA5" s="59">
        <f t="shared" si="0"/>
        <v>1.135</v>
      </c>
      <c r="BB5" s="59">
        <v>1.1499999999999999</v>
      </c>
      <c r="BC5" s="58">
        <f t="shared" si="1"/>
        <v>1.135</v>
      </c>
      <c r="BD5" s="36"/>
      <c r="BE5" s="678">
        <f t="shared" si="2"/>
        <v>-1</v>
      </c>
      <c r="BF5" s="29"/>
      <c r="BI5" s="29"/>
      <c r="BJ5" s="29"/>
      <c r="BK5" s="29"/>
      <c r="BL5" s="29"/>
      <c r="BN5" s="29"/>
      <c r="BO5" s="29"/>
      <c r="BP5" s="29"/>
      <c r="BQ5" s="29"/>
      <c r="BR5" s="29"/>
      <c r="BS5" s="29"/>
      <c r="BT5" s="29"/>
      <c r="BU5" s="29"/>
      <c r="BV5" s="29"/>
      <c r="BW5" s="29"/>
      <c r="BX5" s="29"/>
      <c r="BY5" s="29"/>
      <c r="BZ5" s="29"/>
      <c r="CA5" s="29"/>
      <c r="CB5" s="29"/>
      <c r="CC5" s="29"/>
      <c r="CD5" s="29"/>
      <c r="CE5" s="29"/>
      <c r="CF5" s="29"/>
      <c r="CG5" s="29"/>
      <c r="CH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R5" s="29"/>
      <c r="DS5" s="29"/>
      <c r="DT5" s="29"/>
      <c r="DU5" s="29"/>
      <c r="DV5" s="29">
        <v>1.0900000000000001</v>
      </c>
      <c r="DW5" s="29"/>
      <c r="DX5" s="29">
        <v>1.1299999999999999</v>
      </c>
      <c r="DY5" s="29"/>
      <c r="DZ5" s="29">
        <f>MIN(DV5,DY5)</f>
        <v>1.0900000000000001</v>
      </c>
      <c r="EA5" s="51">
        <v>1.1499999999999999</v>
      </c>
      <c r="EB5" s="52">
        <f t="shared" si="3"/>
        <v>1.0900000000000001</v>
      </c>
      <c r="EC5" s="37">
        <v>1.18</v>
      </c>
      <c r="ED5" s="29">
        <v>1.1499999999999999</v>
      </c>
      <c r="EE5" s="52">
        <f t="shared" si="4"/>
        <v>1.0900000000000001</v>
      </c>
      <c r="EF5" s="29"/>
      <c r="EG5" s="6">
        <f t="shared" si="5"/>
        <v>5.5045871559632871E-2</v>
      </c>
      <c r="EH5" s="29"/>
      <c r="EI5" s="29"/>
      <c r="EJ5" s="29"/>
      <c r="EK5" s="29"/>
      <c r="EL5" s="29"/>
      <c r="EM5" s="29"/>
      <c r="EN5" s="29"/>
      <c r="EO5" s="29"/>
      <c r="EP5" s="29"/>
      <c r="EQ5" s="29"/>
      <c r="ES5" s="29"/>
      <c r="ET5" s="29"/>
      <c r="EU5" s="29"/>
      <c r="EV5" s="29"/>
      <c r="EW5" s="29"/>
      <c r="EY5" s="29"/>
      <c r="EZ5" s="29"/>
      <c r="FA5" s="29"/>
      <c r="FB5" s="29"/>
      <c r="FC5" s="29"/>
      <c r="FD5" s="29"/>
      <c r="FE5" s="29"/>
      <c r="FF5" s="29"/>
      <c r="FG5" s="29"/>
      <c r="FH5" s="29"/>
      <c r="FI5" s="29"/>
      <c r="FJ5" s="29"/>
      <c r="FK5" s="29"/>
      <c r="FL5" s="29"/>
      <c r="FM5" s="29"/>
      <c r="FN5" s="29"/>
      <c r="FO5" s="29"/>
      <c r="FP5" s="29"/>
      <c r="FQ5" s="29"/>
      <c r="FR5" s="29"/>
      <c r="FS5" s="29"/>
      <c r="FT5" s="29">
        <v>1.1299999999999999</v>
      </c>
      <c r="FU5" s="29"/>
      <c r="FV5" s="29">
        <v>1.2090000000000001</v>
      </c>
      <c r="FW5" s="29">
        <v>1.17</v>
      </c>
      <c r="FX5" s="29">
        <f>MIN(FT5,FW5)</f>
        <v>1.1299999999999999</v>
      </c>
      <c r="FY5" s="29">
        <v>1.18</v>
      </c>
      <c r="FZ5" s="58">
        <f t="shared" si="6"/>
        <v>1.1299999999999999</v>
      </c>
      <c r="GA5" s="36">
        <v>1.1299999999999999</v>
      </c>
      <c r="GB5" s="36">
        <v>1.0900000000000001</v>
      </c>
      <c r="GC5" s="6">
        <f t="shared" si="7"/>
        <v>-3.5398230088495415E-2</v>
      </c>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v>1.1532</v>
      </c>
      <c r="HN5" s="29"/>
      <c r="HO5" s="29">
        <v>1.1100000000000001</v>
      </c>
      <c r="HP5" s="29"/>
      <c r="HQ5" s="29">
        <f>MIN(HM5,HP5)</f>
        <v>1.1532</v>
      </c>
      <c r="HR5" s="29">
        <v>1.17</v>
      </c>
      <c r="HS5" s="1049">
        <f t="shared" si="8"/>
        <v>1.1532</v>
      </c>
      <c r="HT5" s="36">
        <v>1.18</v>
      </c>
      <c r="HU5" s="37">
        <f t="shared" si="9"/>
        <v>1.1532</v>
      </c>
      <c r="HV5" s="37">
        <v>1.17</v>
      </c>
      <c r="HW5" s="37">
        <f t="shared" si="10"/>
        <v>1.1532</v>
      </c>
      <c r="HX5" s="37"/>
      <c r="HY5" s="461">
        <f t="shared" si="11"/>
        <v>-1</v>
      </c>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c r="JE5" s="29"/>
      <c r="JF5" s="29"/>
      <c r="JG5" s="29"/>
      <c r="JH5" s="29"/>
      <c r="JI5" s="29"/>
      <c r="JJ5" s="29"/>
      <c r="JK5" s="29"/>
      <c r="JL5" s="29">
        <v>1.1358000000000001</v>
      </c>
      <c r="JM5" s="29"/>
      <c r="JN5" s="29">
        <v>1.1499999999999999</v>
      </c>
      <c r="JO5" s="29">
        <v>1.18</v>
      </c>
      <c r="JP5" s="29">
        <f t="shared" si="12"/>
        <v>1.1358000000000001</v>
      </c>
      <c r="JQ5" s="29">
        <v>1.1399999999999999</v>
      </c>
      <c r="JR5" s="52">
        <f t="shared" si="13"/>
        <v>1.1358000000000001</v>
      </c>
      <c r="JS5" s="37">
        <v>1.1100000000000001</v>
      </c>
      <c r="JT5" s="37">
        <v>1.1200000000000001</v>
      </c>
      <c r="JU5" s="36">
        <f t="shared" si="146"/>
        <v>1.1100000000000001</v>
      </c>
      <c r="JV5" s="36">
        <v>1.1200000000000001</v>
      </c>
      <c r="JW5" s="37">
        <v>1.22</v>
      </c>
      <c r="JX5" s="37">
        <f t="shared" si="14"/>
        <v>1.1100000000000001</v>
      </c>
      <c r="JY5" s="37">
        <v>1.1100000000000001</v>
      </c>
      <c r="JZ5" s="37">
        <f t="shared" si="15"/>
        <v>1.1100000000000001</v>
      </c>
      <c r="KA5" s="37">
        <v>1.1200000000000001</v>
      </c>
      <c r="KB5" s="52">
        <v>1.1299999999999999</v>
      </c>
      <c r="KC5" s="1049">
        <f t="shared" si="16"/>
        <v>1.1100000000000001</v>
      </c>
      <c r="KD5" s="37">
        <v>1.1599999999999999</v>
      </c>
      <c r="KE5" s="1049">
        <v>1.21</v>
      </c>
      <c r="KF5" s="37">
        <f t="shared" si="17"/>
        <v>1.1100000000000001</v>
      </c>
      <c r="KG5" s="37">
        <v>1.1100000000000001</v>
      </c>
      <c r="KH5" s="1049">
        <v>1.1399999999999999</v>
      </c>
      <c r="KI5" s="37">
        <f t="shared" si="18"/>
        <v>1.1100000000000001</v>
      </c>
      <c r="KJ5" s="37">
        <v>1.1299999999999999</v>
      </c>
      <c r="KK5" s="1049">
        <v>1.21</v>
      </c>
      <c r="KL5" s="37">
        <f t="shared" si="19"/>
        <v>1.1100000000000001</v>
      </c>
      <c r="KM5" s="37"/>
      <c r="KN5" s="1049">
        <v>1.19</v>
      </c>
      <c r="KO5" s="37">
        <f t="shared" si="20"/>
        <v>1.1100000000000001</v>
      </c>
      <c r="KP5" s="1049">
        <v>1.1649999999999998</v>
      </c>
      <c r="KQ5" s="1049">
        <f t="shared" si="21"/>
        <v>1.1100000000000001</v>
      </c>
      <c r="KR5" s="1049">
        <v>1.1299999999999999</v>
      </c>
      <c r="KS5" s="1049">
        <f t="shared" si="22"/>
        <v>1.1100000000000001</v>
      </c>
      <c r="KT5" s="32">
        <v>1.1499999999999999</v>
      </c>
      <c r="KU5" s="6">
        <f t="shared" si="23"/>
        <v>3.6036036036035862E-2</v>
      </c>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c r="LZ5" s="29"/>
      <c r="MA5" s="29"/>
      <c r="MB5" s="29"/>
      <c r="MC5" s="29"/>
      <c r="MD5" s="29"/>
      <c r="ME5" s="29"/>
      <c r="MF5" s="29"/>
      <c r="MG5" s="29">
        <v>1.17</v>
      </c>
      <c r="MH5" s="29"/>
      <c r="MI5" s="32">
        <v>1.2190000000000001</v>
      </c>
      <c r="MJ5" s="32">
        <v>1.17</v>
      </c>
      <c r="MK5" s="29">
        <v>1.19</v>
      </c>
      <c r="ML5" s="29">
        <f t="shared" si="147"/>
        <v>1.17</v>
      </c>
      <c r="MM5" s="29">
        <v>1.19</v>
      </c>
      <c r="MN5" s="36">
        <f t="shared" si="24"/>
        <v>1.17</v>
      </c>
      <c r="MO5" s="37">
        <v>1.1499999999999999</v>
      </c>
      <c r="MP5" s="37">
        <f t="shared" si="25"/>
        <v>1.1499999999999999</v>
      </c>
      <c r="MQ5" s="37">
        <v>1.17</v>
      </c>
      <c r="MR5" s="37">
        <f t="shared" si="26"/>
        <v>1.1499999999999999</v>
      </c>
      <c r="MS5" s="1049">
        <v>1.1784000000000001</v>
      </c>
      <c r="MT5" s="1049">
        <v>1.17</v>
      </c>
      <c r="MU5" s="1049">
        <f t="shared" si="27"/>
        <v>1.1499999999999999</v>
      </c>
      <c r="MV5" s="1049">
        <v>1.175</v>
      </c>
      <c r="MW5" s="1049">
        <v>1.1599999999999999</v>
      </c>
      <c r="MX5" s="1049">
        <v>1.19</v>
      </c>
      <c r="MY5" s="1049">
        <f t="shared" si="28"/>
        <v>1.1499999999999999</v>
      </c>
      <c r="MZ5" s="37">
        <v>1.17</v>
      </c>
      <c r="NA5" s="1049">
        <v>1.1839999999999999</v>
      </c>
      <c r="NB5" s="37">
        <f t="shared" si="29"/>
        <v>1.1499999999999999</v>
      </c>
      <c r="NC5" s="37">
        <v>1.18</v>
      </c>
      <c r="ND5" s="37">
        <v>1.19</v>
      </c>
      <c r="NE5" s="37">
        <f t="shared" si="30"/>
        <v>1.1499999999999999</v>
      </c>
      <c r="NF5" s="37">
        <v>1.1919999999999999</v>
      </c>
      <c r="NG5" s="37">
        <v>1.18</v>
      </c>
      <c r="NH5" s="52">
        <f t="shared" si="31"/>
        <v>1.1499999999999999</v>
      </c>
      <c r="NI5" s="52">
        <v>1.17</v>
      </c>
      <c r="NJ5" s="52">
        <v>1.24</v>
      </c>
      <c r="NK5" s="52">
        <f t="shared" si="32"/>
        <v>1.1499999999999999</v>
      </c>
      <c r="NL5" s="52">
        <v>1.1599999999999999</v>
      </c>
      <c r="NM5" s="1049">
        <v>1.1599999999999999</v>
      </c>
      <c r="NN5" s="52">
        <f t="shared" si="33"/>
        <v>1.1499999999999999</v>
      </c>
      <c r="NO5" s="52">
        <v>1.2056666666666667</v>
      </c>
      <c r="NP5" s="6">
        <f t="shared" si="34"/>
        <v>4.8405797101449356E-2</v>
      </c>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c r="OV5" s="29"/>
      <c r="OW5" s="29"/>
      <c r="OX5" s="29"/>
      <c r="OY5" s="29">
        <v>1.1422000000000003</v>
      </c>
      <c r="OZ5" s="29"/>
      <c r="PA5" s="29">
        <v>1.19</v>
      </c>
      <c r="PB5" s="29">
        <v>1.17</v>
      </c>
      <c r="PC5" s="29">
        <f t="shared" si="35"/>
        <v>1.1422000000000003</v>
      </c>
      <c r="PD5" s="29">
        <v>1.1599999999999999</v>
      </c>
      <c r="PE5" s="32">
        <v>1.1499999999999999</v>
      </c>
      <c r="PF5" s="4">
        <v>1.1499999999999999</v>
      </c>
      <c r="PG5" s="52">
        <f t="shared" si="36"/>
        <v>1.1422000000000003</v>
      </c>
      <c r="PH5" s="1049">
        <v>1.1499999999999999</v>
      </c>
      <c r="PI5" s="1049">
        <v>1.21</v>
      </c>
      <c r="PJ5" s="36">
        <f t="shared" si="37"/>
        <v>1.1422000000000003</v>
      </c>
      <c r="PK5" s="29">
        <v>1.0900000000000001</v>
      </c>
      <c r="PL5" s="36">
        <v>1.1399999999999999</v>
      </c>
      <c r="PM5" s="37">
        <f t="shared" si="38"/>
        <v>1.1399999999999999</v>
      </c>
      <c r="PN5" s="37">
        <v>1.1499999999999999</v>
      </c>
      <c r="PO5" s="37">
        <f t="shared" si="39"/>
        <v>1.1399999999999999</v>
      </c>
      <c r="PP5" s="37">
        <v>1.19</v>
      </c>
      <c r="PQ5" s="1049">
        <v>1.1599999999999999</v>
      </c>
      <c r="PR5" s="37">
        <f t="shared" si="40"/>
        <v>1.1399999999999999</v>
      </c>
      <c r="PS5" s="37"/>
      <c r="PT5" s="1049">
        <v>1.17</v>
      </c>
      <c r="PU5" s="1049">
        <f t="shared" si="41"/>
        <v>1.1399999999999999</v>
      </c>
      <c r="PV5" s="1049"/>
      <c r="PW5" s="1049">
        <v>1.1499999999999999</v>
      </c>
      <c r="PX5" s="1049">
        <f t="shared" si="42"/>
        <v>1.1399999999999999</v>
      </c>
      <c r="PY5" s="1049">
        <v>1.1599999999999999</v>
      </c>
      <c r="PZ5" s="1049">
        <v>1.145</v>
      </c>
      <c r="QA5" s="1049">
        <f t="shared" si="43"/>
        <v>1.1399999999999999</v>
      </c>
      <c r="QB5" s="1049">
        <v>1.1599999999999999</v>
      </c>
      <c r="QC5" s="52">
        <f t="shared" si="44"/>
        <v>1.1399999999999999</v>
      </c>
      <c r="QD5" s="52">
        <v>1.2</v>
      </c>
      <c r="QE5" s="52">
        <v>1.1499999999999999</v>
      </c>
      <c r="QF5" s="52">
        <f t="shared" si="45"/>
        <v>1.1399999999999999</v>
      </c>
      <c r="QG5" s="52">
        <v>1.1499999999999999</v>
      </c>
      <c r="QH5" s="52">
        <f t="shared" si="46"/>
        <v>1.1399999999999999</v>
      </c>
      <c r="QI5" s="1049">
        <v>1.1499999999999999</v>
      </c>
      <c r="QJ5" s="52">
        <f t="shared" si="47"/>
        <v>1.1399999999999999</v>
      </c>
      <c r="QK5" s="52">
        <v>1.18</v>
      </c>
      <c r="QL5" s="1049">
        <v>1.18</v>
      </c>
      <c r="QM5" s="52">
        <f t="shared" si="48"/>
        <v>1.1399999999999999</v>
      </c>
      <c r="QN5" s="52"/>
      <c r="QO5" s="6">
        <f t="shared" si="49"/>
        <v>-1</v>
      </c>
      <c r="QP5" s="29"/>
      <c r="QQ5" s="29"/>
      <c r="QR5" s="29"/>
      <c r="QS5" s="29"/>
      <c r="QT5" s="29"/>
      <c r="QU5" s="29"/>
      <c r="QV5" s="29"/>
      <c r="QW5" s="29"/>
      <c r="QX5" s="29">
        <v>1.03</v>
      </c>
      <c r="QY5" s="29"/>
      <c r="QZ5" s="29"/>
      <c r="RA5" s="29">
        <v>1.05</v>
      </c>
      <c r="RB5" s="29">
        <v>1.06</v>
      </c>
      <c r="RC5" s="29">
        <f t="shared" si="50"/>
        <v>1.03</v>
      </c>
      <c r="RD5" s="29">
        <v>1.03</v>
      </c>
      <c r="RE5" s="36">
        <f t="shared" si="51"/>
        <v>1.03</v>
      </c>
      <c r="RF5" s="29">
        <v>1.03</v>
      </c>
      <c r="RG5" s="37">
        <v>1.04</v>
      </c>
      <c r="RH5" s="1049">
        <f t="shared" si="52"/>
        <v>1.03</v>
      </c>
      <c r="RI5" s="37">
        <v>1.03</v>
      </c>
      <c r="RJ5" s="37">
        <f t="shared" si="53"/>
        <v>1.03</v>
      </c>
      <c r="RK5" s="1049">
        <v>1.026</v>
      </c>
      <c r="RL5" s="1049">
        <v>1.02</v>
      </c>
      <c r="RM5" s="1049">
        <v>1.02</v>
      </c>
      <c r="RN5" s="1049">
        <f t="shared" si="54"/>
        <v>1.02</v>
      </c>
      <c r="RO5" s="1049">
        <v>1.02</v>
      </c>
      <c r="RP5" s="1049">
        <v>1.07</v>
      </c>
      <c r="RQ5" s="1049">
        <f t="shared" si="55"/>
        <v>1.02</v>
      </c>
      <c r="RR5" s="1049"/>
      <c r="RS5" s="1049">
        <v>1.0900000000000001</v>
      </c>
      <c r="RT5" s="1049">
        <f t="shared" si="56"/>
        <v>1.02</v>
      </c>
      <c r="RU5" s="1049">
        <v>1.05</v>
      </c>
      <c r="RV5" s="1049">
        <f t="shared" si="57"/>
        <v>1.02</v>
      </c>
      <c r="RW5" s="1049">
        <v>1.054</v>
      </c>
      <c r="RX5" s="1049">
        <v>1.03</v>
      </c>
      <c r="RY5" s="52">
        <f t="shared" si="58"/>
        <v>1.02</v>
      </c>
      <c r="RZ5" s="52">
        <v>1.02</v>
      </c>
      <c r="SA5" s="52">
        <v>1.0900000000000001</v>
      </c>
      <c r="SB5" s="52">
        <f t="shared" si="59"/>
        <v>1.02</v>
      </c>
      <c r="SC5" s="52">
        <v>1.01</v>
      </c>
      <c r="SD5" s="1049">
        <f t="shared" si="60"/>
        <v>1.01</v>
      </c>
      <c r="SE5" s="52">
        <v>1.02</v>
      </c>
      <c r="SF5" s="52">
        <f t="shared" si="61"/>
        <v>1.01</v>
      </c>
      <c r="SG5" s="52">
        <v>1.01</v>
      </c>
      <c r="SH5" s="52">
        <v>1.0900000000000001</v>
      </c>
      <c r="SI5" s="52">
        <f t="shared" si="62"/>
        <v>1.01</v>
      </c>
      <c r="SJ5" s="52">
        <v>1.04</v>
      </c>
      <c r="SK5" s="52">
        <f t="shared" si="63"/>
        <v>1.01</v>
      </c>
      <c r="SL5" s="52">
        <v>1.04</v>
      </c>
      <c r="SM5" s="52">
        <v>1.06</v>
      </c>
      <c r="SN5" s="52">
        <f t="shared" si="64"/>
        <v>1.01</v>
      </c>
      <c r="SO5" s="52"/>
      <c r="SP5" s="6">
        <f t="shared" si="65"/>
        <v>-1</v>
      </c>
      <c r="SQ5" s="29">
        <v>1.1399999999999999</v>
      </c>
      <c r="SR5" s="29">
        <v>1.1399999999999999</v>
      </c>
      <c r="SS5" s="29">
        <v>1.18</v>
      </c>
      <c r="ST5" s="52">
        <f t="shared" si="66"/>
        <v>1.1399999999999999</v>
      </c>
      <c r="SU5" s="36">
        <v>1.1200000000000001</v>
      </c>
      <c r="SV5" s="36">
        <f t="shared" si="67"/>
        <v>1.1200000000000001</v>
      </c>
      <c r="SW5" s="29">
        <v>1.2</v>
      </c>
      <c r="SX5" s="37">
        <v>1.0900000000000001</v>
      </c>
      <c r="SY5" s="37">
        <f t="shared" si="68"/>
        <v>1.0900000000000001</v>
      </c>
      <c r="SZ5" s="37">
        <v>1.1000000000000001</v>
      </c>
      <c r="TA5" s="37">
        <f t="shared" si="69"/>
        <v>1.0900000000000001</v>
      </c>
      <c r="TB5" s="37">
        <v>1.1100000000000001</v>
      </c>
      <c r="TC5" s="1049">
        <v>1.1499999999999999</v>
      </c>
      <c r="TD5" s="37">
        <f t="shared" si="70"/>
        <v>1.0900000000000001</v>
      </c>
      <c r="TE5" s="37"/>
      <c r="TF5" s="1049">
        <v>1.1299999999999999</v>
      </c>
      <c r="TG5" s="1049">
        <f>MIN(TF5,TD5)</f>
        <v>1.0900000000000001</v>
      </c>
      <c r="TH5" s="37">
        <v>1.17</v>
      </c>
      <c r="TI5" s="1049">
        <v>1.17</v>
      </c>
      <c r="TJ5" s="37">
        <f t="shared" si="72"/>
        <v>1.0900000000000001</v>
      </c>
      <c r="TK5" s="1049">
        <v>1.1399999999999999</v>
      </c>
      <c r="TL5" s="1049">
        <f t="shared" si="73"/>
        <v>1.0900000000000001</v>
      </c>
      <c r="TM5" s="1049">
        <v>1.1399999999999999</v>
      </c>
      <c r="TN5" s="1049">
        <v>1.1200000000000001</v>
      </c>
      <c r="TO5" s="52">
        <f t="shared" si="74"/>
        <v>1.0900000000000001</v>
      </c>
      <c r="TP5" s="52">
        <v>1.1100000000000001</v>
      </c>
      <c r="TQ5" s="52">
        <v>1.1000000000000001</v>
      </c>
      <c r="TR5" s="52">
        <f t="shared" si="75"/>
        <v>1.0900000000000001</v>
      </c>
      <c r="TS5" s="52">
        <v>1.1000000000000001</v>
      </c>
      <c r="TT5" s="1049">
        <v>1.0900000000000001</v>
      </c>
      <c r="TU5" s="52">
        <f t="shared" si="76"/>
        <v>1.0900000000000001</v>
      </c>
      <c r="TV5" s="1049">
        <v>1.1000000000000001</v>
      </c>
      <c r="TW5" s="52">
        <f t="shared" si="77"/>
        <v>1.0900000000000001</v>
      </c>
      <c r="TX5" s="52">
        <v>1.1100000000000001</v>
      </c>
      <c r="TY5" s="52">
        <v>1.1000000000000001</v>
      </c>
      <c r="TZ5" s="52">
        <f t="shared" si="78"/>
        <v>1.0900000000000001</v>
      </c>
      <c r="UA5" s="1049">
        <v>1.17</v>
      </c>
      <c r="UB5" s="52">
        <f t="shared" si="79"/>
        <v>1.0900000000000001</v>
      </c>
      <c r="UC5" s="52">
        <v>1.1200000000000001</v>
      </c>
      <c r="UD5" s="1049">
        <v>1.18</v>
      </c>
      <c r="UE5" s="52">
        <f t="shared" si="80"/>
        <v>1.0900000000000001</v>
      </c>
      <c r="UF5" s="1049">
        <v>1.1399999999999999</v>
      </c>
      <c r="UG5" s="1049">
        <v>1.1499999999999999</v>
      </c>
      <c r="UH5" s="1049">
        <f t="shared" si="81"/>
        <v>1.0900000000000001</v>
      </c>
      <c r="UI5" s="1049">
        <v>1.1539999999999999</v>
      </c>
      <c r="UJ5" s="6">
        <f t="shared" si="82"/>
        <v>5.8715596330275073E-2</v>
      </c>
      <c r="UK5" s="52">
        <v>1.1330000000000002</v>
      </c>
      <c r="UL5" s="1607">
        <v>1.1100000000000001</v>
      </c>
      <c r="UM5" s="52">
        <f t="shared" si="83"/>
        <v>1.1100000000000001</v>
      </c>
      <c r="UN5" s="52">
        <v>1.0900000000000001</v>
      </c>
      <c r="UO5" s="52">
        <v>1.0900000000000001</v>
      </c>
      <c r="UP5" s="1083">
        <v>1.1299999999999999</v>
      </c>
      <c r="UQ5" s="52">
        <f t="shared" si="84"/>
        <v>1.1100000000000001</v>
      </c>
      <c r="UR5" s="52">
        <v>1.0900000000000001</v>
      </c>
      <c r="US5" s="36">
        <f t="shared" si="85"/>
        <v>1.0900000000000001</v>
      </c>
      <c r="UT5" s="29">
        <v>1.0900000000000001</v>
      </c>
      <c r="UU5" s="37">
        <v>1.1299999999999999</v>
      </c>
      <c r="UV5" s="37">
        <f t="shared" si="86"/>
        <v>1.0900000000000001</v>
      </c>
      <c r="UW5" s="37">
        <v>1.1299999999999999</v>
      </c>
      <c r="UX5" s="37">
        <f t="shared" si="87"/>
        <v>1.0900000000000001</v>
      </c>
      <c r="UY5" s="36">
        <v>1.1000000000000001</v>
      </c>
      <c r="UZ5" s="1049">
        <v>1.1100000000000001</v>
      </c>
      <c r="VA5" s="36">
        <f t="shared" si="88"/>
        <v>1.0900000000000001</v>
      </c>
      <c r="VB5" s="52">
        <v>1.107</v>
      </c>
      <c r="VC5" s="52">
        <v>1.109</v>
      </c>
      <c r="VD5" s="52">
        <v>1.1000000000000001</v>
      </c>
      <c r="VE5" s="52">
        <v>1.0900000000000001</v>
      </c>
      <c r="VF5" s="52">
        <v>1.1100000000000001</v>
      </c>
      <c r="VG5" s="1049">
        <v>1.1499999999999999</v>
      </c>
      <c r="VH5" s="1049">
        <v>1.1399999999999999</v>
      </c>
      <c r="VI5" s="52">
        <f t="shared" si="89"/>
        <v>1.0900000000000001</v>
      </c>
      <c r="VJ5" s="52">
        <v>1.0900000000000001</v>
      </c>
      <c r="VK5" s="52">
        <v>1.1200000000000001</v>
      </c>
      <c r="VL5" s="1049">
        <v>1.1399999999999999</v>
      </c>
      <c r="VM5" s="1049">
        <v>1.1299999999999999</v>
      </c>
      <c r="VN5" s="52">
        <f t="shared" si="90"/>
        <v>1.0900000000000001</v>
      </c>
      <c r="VO5" s="52">
        <v>1.1000000000000001</v>
      </c>
      <c r="VP5" s="52">
        <v>1.1100000000000001</v>
      </c>
      <c r="VQ5" s="1049">
        <v>1.1299999999999999</v>
      </c>
      <c r="VR5" s="1049">
        <v>1.1399999999999999</v>
      </c>
      <c r="VS5" s="52">
        <f t="shared" si="91"/>
        <v>1.0900000000000001</v>
      </c>
      <c r="VT5" s="52">
        <v>1.17</v>
      </c>
      <c r="VU5" s="52">
        <v>1.1499999999999999</v>
      </c>
      <c r="VV5" s="1049">
        <v>1.1399999999999999</v>
      </c>
      <c r="VW5" s="1049">
        <v>1.19</v>
      </c>
      <c r="VX5" s="52">
        <f t="shared" si="92"/>
        <v>1.0900000000000001</v>
      </c>
      <c r="VY5" s="52">
        <v>1.0900000000000001</v>
      </c>
      <c r="VZ5" s="52">
        <v>1.1000000000000001</v>
      </c>
      <c r="WA5" s="1049">
        <v>1.17</v>
      </c>
      <c r="WB5" s="52">
        <v>1.18</v>
      </c>
      <c r="WC5" s="52">
        <f t="shared" si="93"/>
        <v>1.0900000000000001</v>
      </c>
      <c r="WD5" s="32">
        <v>1.1200000000000001</v>
      </c>
      <c r="WE5" s="52">
        <v>1.143</v>
      </c>
      <c r="WF5" s="52">
        <f t="shared" si="94"/>
        <v>1.0900000000000001</v>
      </c>
      <c r="WG5" s="52">
        <v>1.1400000000000001</v>
      </c>
      <c r="WH5" s="52">
        <v>1.1200000000000001</v>
      </c>
      <c r="WI5" s="52">
        <f t="shared" si="95"/>
        <v>1.0900000000000001</v>
      </c>
      <c r="WJ5" s="52"/>
      <c r="WK5" s="52">
        <v>1.0900000000000001</v>
      </c>
      <c r="WL5" s="52">
        <v>1.0650000000000002</v>
      </c>
      <c r="WM5" s="52">
        <v>1.07</v>
      </c>
      <c r="WN5" s="52">
        <v>1.1100000000000001</v>
      </c>
      <c r="WO5" s="52">
        <v>1.115</v>
      </c>
      <c r="WP5" s="52">
        <f t="shared" si="96"/>
        <v>1.0900000000000001</v>
      </c>
      <c r="WQ5" s="1049">
        <v>1.1399999999999999</v>
      </c>
      <c r="WR5" s="1049">
        <v>1.1200000000000001</v>
      </c>
      <c r="WS5" s="52">
        <f t="shared" si="97"/>
        <v>1.0900000000000001</v>
      </c>
      <c r="WT5" s="1049"/>
      <c r="WU5" s="1049">
        <v>1.1200000000000001</v>
      </c>
      <c r="WV5" s="1049">
        <v>1.1200000000000001</v>
      </c>
      <c r="WW5" s="1049">
        <v>1.1100000000000001</v>
      </c>
      <c r="WX5" s="1049">
        <f t="shared" si="98"/>
        <v>1.0900000000000001</v>
      </c>
      <c r="WY5" s="1049">
        <v>1.1000000000000001</v>
      </c>
      <c r="WZ5" s="1049">
        <f t="shared" si="99"/>
        <v>1.0900000000000001</v>
      </c>
      <c r="XA5" s="1049"/>
      <c r="XB5" s="1049">
        <v>1.1200000000000001</v>
      </c>
      <c r="XC5" s="1049">
        <v>1.1299999999999999</v>
      </c>
      <c r="XD5" s="1049">
        <f t="shared" si="100"/>
        <v>1.0900000000000001</v>
      </c>
      <c r="XE5" s="1049"/>
      <c r="XF5" s="1049"/>
      <c r="XG5" s="6">
        <f t="shared" si="101"/>
        <v>-1</v>
      </c>
      <c r="XH5" s="6">
        <f t="shared" si="102"/>
        <v>-1</v>
      </c>
      <c r="XI5" s="1224">
        <f t="shared" si="103"/>
        <v>1.8348623853211024E-2</v>
      </c>
      <c r="XJ5" s="52">
        <v>1.0900000000000001</v>
      </c>
      <c r="XK5" s="58">
        <v>1.1000000000000001</v>
      </c>
      <c r="XL5" s="52">
        <v>1.0900000000000001</v>
      </c>
      <c r="XM5" s="58">
        <f t="shared" si="104"/>
        <v>1.0900000000000001</v>
      </c>
      <c r="XN5" s="58">
        <v>1.0900000000000001</v>
      </c>
      <c r="XO5" s="52">
        <v>1.1000000000000001</v>
      </c>
      <c r="XP5" s="52">
        <f t="shared" si="105"/>
        <v>1.0900000000000001</v>
      </c>
      <c r="XQ5" s="52">
        <v>1.0900000000000001</v>
      </c>
      <c r="XR5" s="52">
        <f t="shared" si="106"/>
        <v>1.0900000000000001</v>
      </c>
      <c r="XS5" s="52">
        <v>1.0900000000000001</v>
      </c>
      <c r="XT5" s="52">
        <f t="shared" si="107"/>
        <v>1.0900000000000001</v>
      </c>
      <c r="XU5" s="52">
        <v>1.08</v>
      </c>
      <c r="XV5" s="52">
        <f t="shared" si="108"/>
        <v>1.08</v>
      </c>
      <c r="XW5" s="52">
        <v>1.0900000000000001</v>
      </c>
      <c r="XX5" s="1049">
        <v>1.0900000000000001</v>
      </c>
      <c r="XY5" s="1049">
        <f t="shared" si="109"/>
        <v>1.08</v>
      </c>
      <c r="XZ5" s="1049"/>
      <c r="YA5" s="6">
        <f t="shared" si="110"/>
        <v>-1</v>
      </c>
      <c r="YB5" s="58">
        <v>1</v>
      </c>
      <c r="YC5" s="58">
        <v>1.02</v>
      </c>
      <c r="YD5" s="52">
        <v>1.01</v>
      </c>
      <c r="YE5" s="52">
        <f t="shared" si="111"/>
        <v>1</v>
      </c>
      <c r="YF5" s="52">
        <v>1.03</v>
      </c>
      <c r="YG5" s="52">
        <f t="shared" si="112"/>
        <v>1</v>
      </c>
      <c r="YH5" s="52">
        <v>1.02</v>
      </c>
      <c r="YI5" s="52">
        <v>1.03</v>
      </c>
      <c r="YJ5" s="58">
        <f t="shared" si="113"/>
        <v>1</v>
      </c>
      <c r="YK5" s="58">
        <v>1.01</v>
      </c>
      <c r="YL5" s="52">
        <v>1.04</v>
      </c>
      <c r="YM5" s="52">
        <f t="shared" si="114"/>
        <v>1</v>
      </c>
      <c r="YN5" s="52">
        <v>1.01</v>
      </c>
      <c r="YO5" s="58">
        <f t="shared" si="115"/>
        <v>1</v>
      </c>
      <c r="YP5" s="52">
        <v>1.06</v>
      </c>
      <c r="YQ5" s="32">
        <f t="shared" si="116"/>
        <v>1</v>
      </c>
      <c r="YR5" s="52">
        <v>1.02</v>
      </c>
      <c r="YS5" s="6">
        <f t="shared" si="117"/>
        <v>2.0000000000000018E-2</v>
      </c>
      <c r="YT5" s="1049">
        <v>1.1000000000000001</v>
      </c>
      <c r="YU5" s="52">
        <v>1.1200000000000001</v>
      </c>
      <c r="YV5" s="52">
        <v>1.1200000000000001</v>
      </c>
      <c r="YW5" s="32">
        <v>1.1200000000000001</v>
      </c>
      <c r="YX5" s="52">
        <f t="shared" si="118"/>
        <v>1.1000000000000001</v>
      </c>
      <c r="YY5" s="32">
        <v>1.0900000000000001</v>
      </c>
      <c r="YZ5" s="52">
        <f t="shared" si="119"/>
        <v>1.0900000000000001</v>
      </c>
      <c r="ZA5" s="32">
        <v>1.1100000000000001</v>
      </c>
      <c r="ZB5" s="52">
        <f t="shared" si="120"/>
        <v>1.0900000000000001</v>
      </c>
      <c r="ZC5" s="32">
        <v>1.0900000000000001</v>
      </c>
      <c r="ZD5" s="52">
        <f t="shared" si="121"/>
        <v>1.0900000000000001</v>
      </c>
      <c r="ZE5" s="52">
        <v>1.0900000000000001</v>
      </c>
      <c r="ZF5" s="1049">
        <f t="shared" si="122"/>
        <v>1.0900000000000001</v>
      </c>
      <c r="ZG5" s="32">
        <v>1.07</v>
      </c>
      <c r="ZH5" s="52">
        <f t="shared" si="123"/>
        <v>1.07</v>
      </c>
      <c r="ZI5" s="32"/>
      <c r="ZJ5" s="678">
        <f t="shared" si="124"/>
        <v>-1</v>
      </c>
      <c r="ZK5" s="52">
        <v>1</v>
      </c>
      <c r="ZL5" s="58">
        <v>1.01</v>
      </c>
      <c r="ZM5" s="52">
        <v>1.05</v>
      </c>
      <c r="ZN5" s="32">
        <f t="shared" si="125"/>
        <v>1</v>
      </c>
      <c r="ZO5" s="58">
        <v>1.04</v>
      </c>
      <c r="ZP5" s="32">
        <v>1</v>
      </c>
      <c r="ZQ5" s="52">
        <f t="shared" si="126"/>
        <v>1</v>
      </c>
      <c r="ZR5" s="32">
        <v>1.01</v>
      </c>
      <c r="ZS5" s="52">
        <f t="shared" si="127"/>
        <v>1</v>
      </c>
      <c r="ZT5" s="58"/>
      <c r="ZU5" s="52">
        <v>1.02</v>
      </c>
      <c r="ZV5" s="1049">
        <v>1.18</v>
      </c>
      <c r="ZW5" s="1049">
        <f t="shared" si="128"/>
        <v>1</v>
      </c>
      <c r="ZX5" s="1049"/>
      <c r="ZY5" s="58">
        <v>1.032</v>
      </c>
      <c r="ZZ5" s="58">
        <f t="shared" si="129"/>
        <v>1</v>
      </c>
      <c r="AAA5" s="58">
        <v>1.04</v>
      </c>
      <c r="AAB5" s="678">
        <f t="shared" si="130"/>
        <v>4.0000000000000036E-2</v>
      </c>
      <c r="AAC5" s="36"/>
      <c r="AAD5" s="37"/>
      <c r="AAE5" s="36"/>
      <c r="AAF5" s="36" t="str">
        <f t="shared" si="131"/>
        <v xml:space="preserve">1. Better than baseline </v>
      </c>
      <c r="AAG5" s="36" t="str">
        <f t="shared" si="132"/>
        <v>4.Blocker/Not Executed</v>
      </c>
      <c r="AAH5" s="36" t="str">
        <f t="shared" si="133"/>
        <v>2. Within 10% deviation from baseline</v>
      </c>
      <c r="AAI5" s="36" t="str">
        <f t="shared" si="134"/>
        <v xml:space="preserve">1. Better than baseline </v>
      </c>
      <c r="AAJ5" s="36" t="str">
        <f t="shared" si="135"/>
        <v xml:space="preserve">1. Better than baseline </v>
      </c>
      <c r="AAK5" s="36" t="str">
        <f t="shared" si="136"/>
        <v>2. Within 10% deviation from baseline</v>
      </c>
      <c r="AAL5" s="36" t="str">
        <f t="shared" si="137"/>
        <v>2. Within 10% deviation from baseline</v>
      </c>
      <c r="AAM5" s="59" t="str">
        <f t="shared" si="138"/>
        <v xml:space="preserve">1. Better than baseline </v>
      </c>
      <c r="AAN5" s="59" t="str">
        <f t="shared" si="139"/>
        <v xml:space="preserve">1. Better than baseline </v>
      </c>
      <c r="AAO5" s="59" t="str">
        <f t="shared" si="140"/>
        <v>2. Within 10% deviation from baseline</v>
      </c>
      <c r="AAP5" s="59" t="str">
        <f t="shared" si="141"/>
        <v>2. Within 10% deviation from baseline</v>
      </c>
      <c r="AAQ5" s="36" t="str">
        <f t="shared" si="142"/>
        <v>3. Missing baseline</v>
      </c>
      <c r="AAR5" s="37" t="str">
        <f t="shared" si="143"/>
        <v>3. Missing baseline</v>
      </c>
      <c r="AAS5" s="37" t="str">
        <f t="shared" si="144"/>
        <v>3. Missing baseline</v>
      </c>
      <c r="AAT5" s="37" t="str">
        <f t="shared" si="145"/>
        <v>2. Within 10% deviation from baseline</v>
      </c>
    </row>
    <row r="6" spans="1:722" s="4" customFormat="1" ht="44.15" customHeight="1" thickBot="1" x14ac:dyDescent="0.4">
      <c r="A6" s="4">
        <v>4</v>
      </c>
      <c r="B6" s="59">
        <v>10</v>
      </c>
      <c r="C6" s="1000" t="s">
        <v>17</v>
      </c>
      <c r="D6" s="156" t="s">
        <v>1254</v>
      </c>
      <c r="E6" s="331" t="s">
        <v>2307</v>
      </c>
      <c r="F6" s="1606" t="s">
        <v>2307</v>
      </c>
      <c r="G6" s="331" t="s">
        <v>2308</v>
      </c>
      <c r="H6" s="8" t="s">
        <v>2314</v>
      </c>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36">
        <v>2.1800000000000002</v>
      </c>
      <c r="AW6" s="36"/>
      <c r="AX6" s="59"/>
      <c r="AY6" s="59">
        <v>2.2999999999999998</v>
      </c>
      <c r="AZ6" s="36">
        <v>2.33</v>
      </c>
      <c r="BA6" s="59">
        <f t="shared" si="0"/>
        <v>2.1800000000000002</v>
      </c>
      <c r="BB6" s="59">
        <v>2.21</v>
      </c>
      <c r="BC6" s="58">
        <f t="shared" si="1"/>
        <v>2.1800000000000002</v>
      </c>
      <c r="BD6" s="36"/>
      <c r="BE6" s="678">
        <f t="shared" si="2"/>
        <v>-1</v>
      </c>
      <c r="BF6" s="29"/>
      <c r="BI6" s="29"/>
      <c r="BJ6" s="29"/>
      <c r="BK6" s="29"/>
      <c r="BL6" s="29"/>
      <c r="BN6" s="29"/>
      <c r="BO6" s="29"/>
      <c r="BP6" s="29"/>
      <c r="BQ6" s="29"/>
      <c r="BR6" s="29"/>
      <c r="BS6" s="29"/>
      <c r="BT6" s="29"/>
      <c r="BU6" s="29"/>
      <c r="BV6" s="29"/>
      <c r="BW6" s="29"/>
      <c r="BX6" s="29"/>
      <c r="BY6" s="29"/>
      <c r="BZ6" s="29"/>
      <c r="CA6" s="29"/>
      <c r="CB6" s="29"/>
      <c r="CC6" s="29"/>
      <c r="CD6" s="29"/>
      <c r="CE6" s="29"/>
      <c r="CF6" s="29"/>
      <c r="CG6" s="29"/>
      <c r="CH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R6" s="29"/>
      <c r="DS6" s="29"/>
      <c r="DT6" s="29"/>
      <c r="DU6" s="29"/>
      <c r="DV6" s="29">
        <v>1.9</v>
      </c>
      <c r="DW6" s="29"/>
      <c r="DX6" s="29">
        <v>2.0099999999999998</v>
      </c>
      <c r="DY6" s="29"/>
      <c r="DZ6" s="29">
        <f>MIN(DV6,DY6)</f>
        <v>1.9</v>
      </c>
      <c r="EA6" s="51">
        <v>2</v>
      </c>
      <c r="EB6" s="52">
        <f t="shared" si="3"/>
        <v>1.9</v>
      </c>
      <c r="EC6" s="37">
        <v>1.99</v>
      </c>
      <c r="ED6" s="29">
        <v>1.99</v>
      </c>
      <c r="EE6" s="52">
        <f t="shared" si="4"/>
        <v>1.9</v>
      </c>
      <c r="EF6" s="29"/>
      <c r="EG6" s="7">
        <f t="shared" si="5"/>
        <v>4.7368421052631622E-2</v>
      </c>
      <c r="EH6" s="29"/>
      <c r="EI6" s="29"/>
      <c r="EJ6" s="29"/>
      <c r="EK6" s="29"/>
      <c r="EL6" s="29"/>
      <c r="EM6" s="29"/>
      <c r="EN6" s="29"/>
      <c r="EO6" s="29"/>
      <c r="EP6" s="29"/>
      <c r="EQ6" s="29"/>
      <c r="ES6" s="29"/>
      <c r="ET6" s="29"/>
      <c r="EU6" s="29"/>
      <c r="EV6" s="29"/>
      <c r="EW6" s="29"/>
      <c r="EY6" s="29"/>
      <c r="EZ6" s="29"/>
      <c r="FA6" s="29"/>
      <c r="FB6" s="29"/>
      <c r="FC6" s="29"/>
      <c r="FD6" s="29"/>
      <c r="FE6" s="29"/>
      <c r="FF6" s="29"/>
      <c r="FG6" s="29"/>
      <c r="FH6" s="29"/>
      <c r="FI6" s="29"/>
      <c r="FJ6" s="29"/>
      <c r="FK6" s="29"/>
      <c r="FL6" s="29"/>
      <c r="FM6" s="29"/>
      <c r="FN6" s="29"/>
      <c r="FO6" s="29"/>
      <c r="FP6" s="29"/>
      <c r="FQ6" s="29"/>
      <c r="FR6" s="29"/>
      <c r="FS6" s="29"/>
      <c r="FT6" s="29">
        <v>2.08</v>
      </c>
      <c r="FU6" s="29"/>
      <c r="FV6" s="29">
        <v>2.13</v>
      </c>
      <c r="FW6" s="29">
        <v>2.23</v>
      </c>
      <c r="FX6" s="29">
        <f>MIN(FT6,FW6)</f>
        <v>2.08</v>
      </c>
      <c r="FY6" s="29">
        <v>2.0859999999999999</v>
      </c>
      <c r="FZ6" s="58">
        <f t="shared" si="6"/>
        <v>2.08</v>
      </c>
      <c r="GA6" s="36">
        <v>2.13</v>
      </c>
      <c r="GB6" s="36">
        <v>2.02</v>
      </c>
      <c r="GC6" s="7">
        <f t="shared" si="7"/>
        <v>-2.8846153846153872E-2</v>
      </c>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v>1.43</v>
      </c>
      <c r="HN6" s="29"/>
      <c r="HO6" s="29">
        <v>1.34</v>
      </c>
      <c r="HP6" s="29"/>
      <c r="HQ6" s="29">
        <f>MIN(HM6,HP6)</f>
        <v>1.43</v>
      </c>
      <c r="HR6" s="29">
        <v>1.44</v>
      </c>
      <c r="HS6" s="1049">
        <f t="shared" si="8"/>
        <v>1.43</v>
      </c>
      <c r="HT6" s="36">
        <v>1.44</v>
      </c>
      <c r="HU6" s="37">
        <f t="shared" si="9"/>
        <v>1.43</v>
      </c>
      <c r="HV6" s="37">
        <v>1.54</v>
      </c>
      <c r="HW6" s="37">
        <f t="shared" si="10"/>
        <v>1.43</v>
      </c>
      <c r="HX6" s="37"/>
      <c r="HY6" s="461">
        <f t="shared" si="11"/>
        <v>-1</v>
      </c>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c r="JE6" s="29"/>
      <c r="JF6" s="29"/>
      <c r="JG6" s="29"/>
      <c r="JH6" s="29"/>
      <c r="JI6" s="29"/>
      <c r="JJ6" s="29"/>
      <c r="JK6" s="29"/>
      <c r="JL6" s="29">
        <v>1.68</v>
      </c>
      <c r="JM6" s="29"/>
      <c r="JN6" s="29">
        <v>1.76</v>
      </c>
      <c r="JO6" s="29">
        <v>1.68</v>
      </c>
      <c r="JP6" s="29">
        <f t="shared" si="12"/>
        <v>1.68</v>
      </c>
      <c r="JQ6" s="29">
        <v>1.68</v>
      </c>
      <c r="JR6" s="52">
        <f t="shared" si="13"/>
        <v>1.68</v>
      </c>
      <c r="JS6" s="37">
        <v>1.64</v>
      </c>
      <c r="JT6" s="37">
        <v>1.72</v>
      </c>
      <c r="JU6" s="36">
        <f t="shared" si="146"/>
        <v>1.64</v>
      </c>
      <c r="JV6" s="36">
        <v>1.69</v>
      </c>
      <c r="JW6" s="37">
        <v>1.72</v>
      </c>
      <c r="JX6" s="37">
        <f t="shared" si="14"/>
        <v>1.64</v>
      </c>
      <c r="JY6" s="37">
        <v>1.67</v>
      </c>
      <c r="JZ6" s="37">
        <f t="shared" si="15"/>
        <v>1.64</v>
      </c>
      <c r="KA6" s="37">
        <v>1.66</v>
      </c>
      <c r="KB6" s="52">
        <v>1.66</v>
      </c>
      <c r="KC6" s="1049">
        <f t="shared" si="16"/>
        <v>1.64</v>
      </c>
      <c r="KD6" s="37">
        <v>1.66</v>
      </c>
      <c r="KE6" s="1049">
        <v>1.78</v>
      </c>
      <c r="KF6" s="37">
        <f t="shared" si="17"/>
        <v>1.64</v>
      </c>
      <c r="KG6" s="37">
        <v>1.64</v>
      </c>
      <c r="KH6" s="1049">
        <v>1.68</v>
      </c>
      <c r="KI6" s="37">
        <f t="shared" si="18"/>
        <v>1.64</v>
      </c>
      <c r="KJ6" s="37">
        <v>1.66</v>
      </c>
      <c r="KK6" s="1049">
        <v>1.67</v>
      </c>
      <c r="KL6" s="37">
        <f t="shared" si="19"/>
        <v>1.64</v>
      </c>
      <c r="KM6" s="37"/>
      <c r="KN6" s="1049">
        <v>1.69</v>
      </c>
      <c r="KO6" s="37">
        <f t="shared" si="20"/>
        <v>1.64</v>
      </c>
      <c r="KP6" s="1049">
        <v>1.7349999999999999</v>
      </c>
      <c r="KQ6" s="1049">
        <f t="shared" si="21"/>
        <v>1.64</v>
      </c>
      <c r="KR6" s="1049">
        <v>1.66</v>
      </c>
      <c r="KS6" s="1049">
        <f t="shared" si="22"/>
        <v>1.64</v>
      </c>
      <c r="KT6" s="32">
        <v>1.67</v>
      </c>
      <c r="KU6" s="6">
        <f t="shared" si="23"/>
        <v>1.8292682926829285E-2</v>
      </c>
      <c r="KV6" s="29"/>
      <c r="KW6" s="29"/>
      <c r="KX6" s="29"/>
      <c r="KY6" s="29"/>
      <c r="KZ6" s="29"/>
      <c r="LA6" s="29"/>
      <c r="LB6" s="29"/>
      <c r="LC6" s="29"/>
      <c r="LD6" s="29"/>
      <c r="LE6" s="29"/>
      <c r="LF6" s="29"/>
      <c r="LG6" s="29"/>
      <c r="LH6" s="29"/>
      <c r="LI6" s="29"/>
      <c r="LJ6" s="29"/>
      <c r="LK6" s="29"/>
      <c r="LL6" s="29"/>
      <c r="LM6" s="29"/>
      <c r="LN6" s="29"/>
      <c r="LO6" s="29"/>
      <c r="LP6" s="29"/>
      <c r="LQ6" s="29"/>
      <c r="LR6" s="29"/>
      <c r="LS6" s="29"/>
      <c r="LT6" s="29"/>
      <c r="LU6" s="29"/>
      <c r="LV6" s="29"/>
      <c r="LW6" s="29"/>
      <c r="LX6" s="29"/>
      <c r="LY6" s="29"/>
      <c r="LZ6" s="29"/>
      <c r="MA6" s="29"/>
      <c r="MB6" s="29"/>
      <c r="MC6" s="29"/>
      <c r="MD6" s="29"/>
      <c r="ME6" s="29"/>
      <c r="MF6" s="29"/>
      <c r="MG6" s="29">
        <v>1.53</v>
      </c>
      <c r="MH6" s="29"/>
      <c r="MI6" s="32">
        <v>1.57</v>
      </c>
      <c r="MJ6" s="32">
        <v>1.53</v>
      </c>
      <c r="MK6" s="29">
        <v>1.55</v>
      </c>
      <c r="ML6" s="29">
        <f t="shared" si="147"/>
        <v>1.53</v>
      </c>
      <c r="MM6" s="29">
        <v>1.56</v>
      </c>
      <c r="MN6" s="36">
        <f t="shared" si="24"/>
        <v>1.53</v>
      </c>
      <c r="MO6" s="37">
        <v>1.57</v>
      </c>
      <c r="MP6" s="37">
        <f t="shared" si="25"/>
        <v>1.53</v>
      </c>
      <c r="MQ6" s="37">
        <v>1.57</v>
      </c>
      <c r="MR6" s="37">
        <f t="shared" si="26"/>
        <v>1.53</v>
      </c>
      <c r="MS6" s="1049">
        <v>1.5702000000000003</v>
      </c>
      <c r="MT6" s="1049">
        <v>1.6</v>
      </c>
      <c r="MU6" s="1049">
        <f t="shared" si="27"/>
        <v>1.53</v>
      </c>
      <c r="MV6" s="1049">
        <v>1.65</v>
      </c>
      <c r="MW6" s="1049">
        <v>1.65</v>
      </c>
      <c r="MX6" s="1049">
        <v>1.53</v>
      </c>
      <c r="MY6" s="1049">
        <f t="shared" si="28"/>
        <v>1.53</v>
      </c>
      <c r="MZ6" s="37">
        <v>1.58</v>
      </c>
      <c r="NA6" s="1049">
        <v>1.61</v>
      </c>
      <c r="NB6" s="37">
        <f t="shared" si="29"/>
        <v>1.53</v>
      </c>
      <c r="NC6" s="37">
        <v>1.6</v>
      </c>
      <c r="ND6" s="37">
        <v>1.59</v>
      </c>
      <c r="NE6" s="37">
        <f t="shared" si="30"/>
        <v>1.53</v>
      </c>
      <c r="NF6" s="37">
        <v>1.5920000000000001</v>
      </c>
      <c r="NG6" s="37">
        <v>1.61</v>
      </c>
      <c r="NH6" s="52">
        <f t="shared" si="31"/>
        <v>1.53</v>
      </c>
      <c r="NI6" s="52">
        <v>1.6</v>
      </c>
      <c r="NJ6" s="52">
        <v>1.62</v>
      </c>
      <c r="NK6" s="52">
        <f t="shared" si="32"/>
        <v>1.53</v>
      </c>
      <c r="NL6" s="52">
        <v>1.6</v>
      </c>
      <c r="NM6" s="1049">
        <v>1.575</v>
      </c>
      <c r="NN6" s="52">
        <f t="shared" si="33"/>
        <v>1.53</v>
      </c>
      <c r="NO6" s="52">
        <v>1.65</v>
      </c>
      <c r="NP6" s="6">
        <f t="shared" si="34"/>
        <v>7.8431372549019537E-2</v>
      </c>
      <c r="NQ6" s="29"/>
      <c r="NR6" s="29"/>
      <c r="NS6" s="29"/>
      <c r="NT6" s="29"/>
      <c r="NU6" s="29"/>
      <c r="NV6" s="29"/>
      <c r="NW6" s="29"/>
      <c r="NX6" s="29"/>
      <c r="NY6" s="29"/>
      <c r="NZ6" s="29"/>
      <c r="OA6" s="29"/>
      <c r="OB6" s="29"/>
      <c r="OC6" s="29"/>
      <c r="OD6" s="29"/>
      <c r="OE6" s="29"/>
      <c r="OF6" s="29"/>
      <c r="OG6" s="29"/>
      <c r="OH6" s="29"/>
      <c r="OI6" s="29"/>
      <c r="OJ6" s="29"/>
      <c r="OK6" s="29"/>
      <c r="OL6" s="29"/>
      <c r="OM6" s="29"/>
      <c r="ON6" s="29"/>
      <c r="OO6" s="29"/>
      <c r="OP6" s="29"/>
      <c r="OQ6" s="29"/>
      <c r="OR6" s="29"/>
      <c r="OS6" s="29"/>
      <c r="OT6" s="29"/>
      <c r="OU6" s="29"/>
      <c r="OV6" s="29"/>
      <c r="OW6" s="29"/>
      <c r="OX6" s="29"/>
      <c r="OY6" s="29">
        <v>1.49</v>
      </c>
      <c r="OZ6" s="29"/>
      <c r="PA6" s="29">
        <v>1.5</v>
      </c>
      <c r="PB6" s="29">
        <v>1.56</v>
      </c>
      <c r="PC6" s="29">
        <f t="shared" si="35"/>
        <v>1.49</v>
      </c>
      <c r="PD6" s="29">
        <v>1.4870000000000001</v>
      </c>
      <c r="PE6" s="32">
        <v>1.4890000000000001</v>
      </c>
      <c r="PF6" s="4">
        <v>1.52</v>
      </c>
      <c r="PG6" s="52">
        <f t="shared" si="36"/>
        <v>1.49</v>
      </c>
      <c r="PH6" s="1049">
        <v>1.42</v>
      </c>
      <c r="PI6" s="1049">
        <v>1.41</v>
      </c>
      <c r="PJ6" s="36">
        <f t="shared" si="37"/>
        <v>1.41</v>
      </c>
      <c r="PK6" s="29">
        <v>1.41</v>
      </c>
      <c r="PL6" s="36">
        <v>1.47</v>
      </c>
      <c r="PM6" s="37">
        <f t="shared" si="38"/>
        <v>1.41</v>
      </c>
      <c r="PN6" s="37">
        <v>1.47</v>
      </c>
      <c r="PO6" s="37">
        <f t="shared" si="39"/>
        <v>1.41</v>
      </c>
      <c r="PP6" s="37">
        <v>1.49</v>
      </c>
      <c r="PQ6" s="1049">
        <v>1.47</v>
      </c>
      <c r="PR6" s="37">
        <f t="shared" si="40"/>
        <v>1.41</v>
      </c>
      <c r="PS6" s="37"/>
      <c r="PT6" s="1049">
        <v>1.48</v>
      </c>
      <c r="PU6" s="1049">
        <f t="shared" si="41"/>
        <v>1.41</v>
      </c>
      <c r="PV6" s="1049"/>
      <c r="PW6" s="1049">
        <v>1.48</v>
      </c>
      <c r="PX6" s="1049">
        <f t="shared" si="42"/>
        <v>1.41</v>
      </c>
      <c r="PY6" s="1049">
        <v>1.45</v>
      </c>
      <c r="PZ6" s="1049">
        <v>1.4930000000000001</v>
      </c>
      <c r="QA6" s="1049">
        <f t="shared" si="43"/>
        <v>1.41</v>
      </c>
      <c r="QB6" s="1049">
        <v>1.5</v>
      </c>
      <c r="QC6" s="52">
        <f t="shared" si="44"/>
        <v>1.41</v>
      </c>
      <c r="QD6" s="52">
        <v>1.43</v>
      </c>
      <c r="QE6" s="52">
        <v>1.48</v>
      </c>
      <c r="QF6" s="52">
        <f t="shared" si="45"/>
        <v>1.41</v>
      </c>
      <c r="QG6" s="52">
        <v>1.5</v>
      </c>
      <c r="QH6" s="52">
        <f t="shared" si="46"/>
        <v>1.41</v>
      </c>
      <c r="QI6" s="1049">
        <v>1.51</v>
      </c>
      <c r="QJ6" s="52">
        <f t="shared" si="47"/>
        <v>1.41</v>
      </c>
      <c r="QK6" s="52">
        <v>1.52</v>
      </c>
      <c r="QL6" s="1049">
        <v>1.55</v>
      </c>
      <c r="QM6" s="52">
        <f t="shared" si="48"/>
        <v>1.41</v>
      </c>
      <c r="QN6" s="52"/>
      <c r="QO6" s="6">
        <f t="shared" si="49"/>
        <v>-1</v>
      </c>
      <c r="QP6" s="29"/>
      <c r="QQ6" s="29"/>
      <c r="QR6" s="29"/>
      <c r="QS6" s="29"/>
      <c r="QT6" s="29"/>
      <c r="QU6" s="29"/>
      <c r="QV6" s="29"/>
      <c r="QW6" s="29"/>
      <c r="QX6" s="29">
        <v>1.57</v>
      </c>
      <c r="QY6" s="29"/>
      <c r="QZ6" s="29"/>
      <c r="RA6" s="29">
        <v>1.44</v>
      </c>
      <c r="RB6" s="29">
        <v>1.6</v>
      </c>
      <c r="RC6" s="29">
        <f t="shared" si="50"/>
        <v>1.57</v>
      </c>
      <c r="RD6" s="29">
        <v>1.53</v>
      </c>
      <c r="RE6" s="36">
        <f t="shared" si="51"/>
        <v>1.53</v>
      </c>
      <c r="RF6" s="29">
        <v>1.57</v>
      </c>
      <c r="RG6" s="37">
        <v>1.53</v>
      </c>
      <c r="RH6" s="1049">
        <f t="shared" si="52"/>
        <v>1.53</v>
      </c>
      <c r="RI6" s="37">
        <v>1.57</v>
      </c>
      <c r="RJ6" s="37">
        <f t="shared" si="53"/>
        <v>1.53</v>
      </c>
      <c r="RK6" s="1049">
        <v>1.548</v>
      </c>
      <c r="RL6" s="1049">
        <v>1.55</v>
      </c>
      <c r="RM6" s="1049">
        <v>1.51</v>
      </c>
      <c r="RN6" s="1049">
        <f t="shared" si="54"/>
        <v>1.51</v>
      </c>
      <c r="RO6" s="1049">
        <v>1.51</v>
      </c>
      <c r="RP6" s="1049">
        <v>1.53</v>
      </c>
      <c r="RQ6" s="1049">
        <f t="shared" si="55"/>
        <v>1.51</v>
      </c>
      <c r="RR6" s="1049"/>
      <c r="RS6" s="1049">
        <v>1.6</v>
      </c>
      <c r="RT6" s="1049">
        <f t="shared" si="56"/>
        <v>1.51</v>
      </c>
      <c r="RU6" s="1049">
        <v>1.53</v>
      </c>
      <c r="RV6" s="1049">
        <f t="shared" si="57"/>
        <v>1.51</v>
      </c>
      <c r="RW6" s="1049">
        <v>1.54</v>
      </c>
      <c r="RX6" s="1049">
        <v>1.55</v>
      </c>
      <c r="RY6" s="52">
        <f t="shared" si="58"/>
        <v>1.51</v>
      </c>
      <c r="RZ6" s="52">
        <v>1.55</v>
      </c>
      <c r="SA6" s="52">
        <v>1.56</v>
      </c>
      <c r="SB6" s="52">
        <f t="shared" si="59"/>
        <v>1.51</v>
      </c>
      <c r="SC6" s="52">
        <v>1.49</v>
      </c>
      <c r="SD6" s="1049">
        <f t="shared" si="60"/>
        <v>1.49</v>
      </c>
      <c r="SE6" s="52">
        <v>1.51</v>
      </c>
      <c r="SF6" s="52">
        <f t="shared" si="61"/>
        <v>1.49</v>
      </c>
      <c r="SG6" s="52">
        <v>1.52</v>
      </c>
      <c r="SH6" s="52">
        <v>1.52</v>
      </c>
      <c r="SI6" s="52">
        <f t="shared" si="62"/>
        <v>1.49</v>
      </c>
      <c r="SJ6" s="52">
        <v>1.52</v>
      </c>
      <c r="SK6" s="52">
        <f t="shared" si="63"/>
        <v>1.49</v>
      </c>
      <c r="SL6" s="52">
        <v>1.53</v>
      </c>
      <c r="SM6" s="52">
        <v>1.53</v>
      </c>
      <c r="SN6" s="52">
        <f t="shared" si="64"/>
        <v>1.49</v>
      </c>
      <c r="SO6" s="52"/>
      <c r="SP6" s="6">
        <f t="shared" si="65"/>
        <v>-1</v>
      </c>
      <c r="SQ6" s="29">
        <v>1.57</v>
      </c>
      <c r="SR6" s="29">
        <v>1.62</v>
      </c>
      <c r="SS6" s="29">
        <v>1.675</v>
      </c>
      <c r="ST6" s="52">
        <f t="shared" si="66"/>
        <v>1.57</v>
      </c>
      <c r="SU6" s="36">
        <v>1.601</v>
      </c>
      <c r="SV6" s="36">
        <f t="shared" si="67"/>
        <v>1.57</v>
      </c>
      <c r="SW6" s="29">
        <v>1.702</v>
      </c>
      <c r="SX6" s="37">
        <v>1.59</v>
      </c>
      <c r="SY6" s="37">
        <f t="shared" si="68"/>
        <v>1.57</v>
      </c>
      <c r="SZ6" s="37">
        <v>1.59</v>
      </c>
      <c r="TA6" s="37">
        <f t="shared" si="69"/>
        <v>1.57</v>
      </c>
      <c r="TB6" s="37">
        <v>1.55</v>
      </c>
      <c r="TC6" s="1049">
        <v>1.7</v>
      </c>
      <c r="TD6" s="37">
        <f t="shared" si="70"/>
        <v>1.57</v>
      </c>
      <c r="TE6" s="37"/>
      <c r="TF6" s="1049">
        <v>1.69</v>
      </c>
      <c r="TG6" s="37">
        <f t="shared" si="71"/>
        <v>1.57</v>
      </c>
      <c r="TH6" s="37">
        <v>1.7</v>
      </c>
      <c r="TI6" s="1049">
        <v>1.64</v>
      </c>
      <c r="TJ6" s="37">
        <f t="shared" si="72"/>
        <v>1.57</v>
      </c>
      <c r="TK6" s="1049">
        <v>1.66</v>
      </c>
      <c r="TL6" s="1049">
        <f t="shared" si="73"/>
        <v>1.57</v>
      </c>
      <c r="TM6" s="1049">
        <v>1.65</v>
      </c>
      <c r="TN6" s="1049">
        <v>1.6</v>
      </c>
      <c r="TO6" s="52">
        <f t="shared" si="74"/>
        <v>1.57</v>
      </c>
      <c r="TP6" s="52">
        <v>1.69</v>
      </c>
      <c r="TQ6" s="52">
        <v>1.61</v>
      </c>
      <c r="TR6" s="52">
        <f t="shared" si="75"/>
        <v>1.57</v>
      </c>
      <c r="TS6" s="52">
        <v>1.62</v>
      </c>
      <c r="TT6" s="1049">
        <v>1.59</v>
      </c>
      <c r="TU6" s="52">
        <f t="shared" si="76"/>
        <v>1.57</v>
      </c>
      <c r="TV6" s="1049">
        <v>1.62</v>
      </c>
      <c r="TW6" s="52">
        <f t="shared" si="77"/>
        <v>1.57</v>
      </c>
      <c r="TX6" s="52">
        <v>1.59</v>
      </c>
      <c r="TY6" s="52">
        <v>1.57</v>
      </c>
      <c r="TZ6" s="52">
        <f t="shared" si="78"/>
        <v>1.57</v>
      </c>
      <c r="UA6" s="1049">
        <v>1.58</v>
      </c>
      <c r="UB6" s="52">
        <f t="shared" si="79"/>
        <v>1.57</v>
      </c>
      <c r="UC6" s="52">
        <v>1.56</v>
      </c>
      <c r="UD6" s="1049">
        <v>1.59</v>
      </c>
      <c r="UE6" s="52">
        <f t="shared" si="80"/>
        <v>1.57</v>
      </c>
      <c r="UF6" s="1049">
        <v>1.61</v>
      </c>
      <c r="UG6" s="1049">
        <v>1.58</v>
      </c>
      <c r="UH6" s="1049">
        <f t="shared" si="81"/>
        <v>1.57</v>
      </c>
      <c r="UI6" s="1049">
        <v>1.6</v>
      </c>
      <c r="UJ6" s="6">
        <f t="shared" si="82"/>
        <v>1.9108280254777087E-2</v>
      </c>
      <c r="UK6" s="52">
        <v>1.7270000000000003</v>
      </c>
      <c r="UL6" s="1607">
        <v>1.67</v>
      </c>
      <c r="UM6" s="52">
        <f t="shared" si="83"/>
        <v>1.67</v>
      </c>
      <c r="UN6" s="52">
        <v>1.63</v>
      </c>
      <c r="UO6" s="52">
        <v>1.64</v>
      </c>
      <c r="UP6" s="1083">
        <v>1.68</v>
      </c>
      <c r="UQ6" s="52">
        <f t="shared" si="84"/>
        <v>1.67</v>
      </c>
      <c r="UR6" s="52">
        <v>1.65</v>
      </c>
      <c r="US6" s="36">
        <f t="shared" si="85"/>
        <v>1.65</v>
      </c>
      <c r="UT6" s="29">
        <v>1.65</v>
      </c>
      <c r="UU6" s="37">
        <v>1.69</v>
      </c>
      <c r="UV6" s="37">
        <f t="shared" si="86"/>
        <v>1.65</v>
      </c>
      <c r="UW6" s="37">
        <v>1.65</v>
      </c>
      <c r="UX6" s="37">
        <f t="shared" si="87"/>
        <v>1.65</v>
      </c>
      <c r="UY6" s="36">
        <v>1.69</v>
      </c>
      <c r="UZ6" s="1049">
        <v>1.69</v>
      </c>
      <c r="VA6" s="36">
        <f t="shared" si="88"/>
        <v>1.65</v>
      </c>
      <c r="VB6" s="52">
        <v>1.6819999999999999</v>
      </c>
      <c r="VC6" s="52">
        <v>1.6619999999999999</v>
      </c>
      <c r="VD6" s="52">
        <v>1.69</v>
      </c>
      <c r="VE6" s="52">
        <v>1.65</v>
      </c>
      <c r="VF6" s="52">
        <v>1.63</v>
      </c>
      <c r="VG6" s="1049">
        <v>1.66</v>
      </c>
      <c r="VH6" s="1049">
        <v>1.67</v>
      </c>
      <c r="VI6" s="52">
        <f t="shared" si="89"/>
        <v>1.65</v>
      </c>
      <c r="VJ6" s="52">
        <v>1.65</v>
      </c>
      <c r="VK6" s="52">
        <v>1.67</v>
      </c>
      <c r="VL6" s="1049">
        <v>1.67</v>
      </c>
      <c r="VM6" s="1049">
        <v>1.69</v>
      </c>
      <c r="VN6" s="52">
        <f t="shared" si="90"/>
        <v>1.65</v>
      </c>
      <c r="VO6" s="52">
        <v>1.66</v>
      </c>
      <c r="VP6" s="52">
        <v>1.65</v>
      </c>
      <c r="VQ6" s="1049">
        <v>1.67</v>
      </c>
      <c r="VR6" s="1049">
        <v>1.67</v>
      </c>
      <c r="VS6" s="52">
        <f t="shared" si="91"/>
        <v>1.65</v>
      </c>
      <c r="VT6" s="52">
        <v>1.73</v>
      </c>
      <c r="VU6" s="52">
        <v>1.74</v>
      </c>
      <c r="VV6" s="1049">
        <v>1.67</v>
      </c>
      <c r="VW6" s="1049">
        <v>1.69</v>
      </c>
      <c r="VX6" s="52">
        <f t="shared" si="92"/>
        <v>1.65</v>
      </c>
      <c r="VY6" s="52">
        <v>1.66</v>
      </c>
      <c r="VZ6" s="52">
        <v>1.68</v>
      </c>
      <c r="WA6" s="1049">
        <v>1.68</v>
      </c>
      <c r="WB6" s="52">
        <v>1.69</v>
      </c>
      <c r="WC6" s="52">
        <f t="shared" si="93"/>
        <v>1.65</v>
      </c>
      <c r="WD6" s="32">
        <v>1.68</v>
      </c>
      <c r="WE6" s="52">
        <v>1.7029999999999998</v>
      </c>
      <c r="WF6" s="52">
        <f t="shared" si="94"/>
        <v>1.65</v>
      </c>
      <c r="WG6" s="52">
        <v>1.68</v>
      </c>
      <c r="WH6" s="52">
        <v>1.66</v>
      </c>
      <c r="WI6" s="52">
        <f t="shared" si="95"/>
        <v>1.65</v>
      </c>
      <c r="WJ6" s="52"/>
      <c r="WK6" s="52">
        <v>1.7</v>
      </c>
      <c r="WL6" s="52">
        <v>1.655</v>
      </c>
      <c r="WM6" s="52">
        <v>1.66</v>
      </c>
      <c r="WN6" s="52">
        <v>1.66</v>
      </c>
      <c r="WO6" s="52">
        <v>1.6649999999999998</v>
      </c>
      <c r="WP6" s="52">
        <f t="shared" si="96"/>
        <v>1.65</v>
      </c>
      <c r="WQ6" s="1049">
        <v>1.69</v>
      </c>
      <c r="WR6" s="1049">
        <v>1.68</v>
      </c>
      <c r="WS6" s="52">
        <f t="shared" si="97"/>
        <v>1.65</v>
      </c>
      <c r="WT6" s="1049"/>
      <c r="WU6" s="1049">
        <v>1.66</v>
      </c>
      <c r="WV6" s="1049">
        <v>1.64</v>
      </c>
      <c r="WW6" s="1049">
        <v>1.69</v>
      </c>
      <c r="WX6" s="1049">
        <f t="shared" si="98"/>
        <v>1.65</v>
      </c>
      <c r="WY6" s="1049">
        <v>1.67</v>
      </c>
      <c r="WZ6" s="1049">
        <f t="shared" si="99"/>
        <v>1.65</v>
      </c>
      <c r="XA6" s="1049"/>
      <c r="XB6" s="1049">
        <v>1.68</v>
      </c>
      <c r="XC6" s="1049">
        <v>1.69</v>
      </c>
      <c r="XD6" s="1049">
        <f t="shared" si="100"/>
        <v>1.65</v>
      </c>
      <c r="XE6" s="1049"/>
      <c r="XF6" s="1049"/>
      <c r="XG6" s="6">
        <f t="shared" si="101"/>
        <v>-1</v>
      </c>
      <c r="XH6" s="6">
        <f t="shared" si="102"/>
        <v>-1</v>
      </c>
      <c r="XI6" s="1224">
        <f t="shared" si="103"/>
        <v>-1.2121212121212133E-2</v>
      </c>
      <c r="XJ6" s="52">
        <v>1.44</v>
      </c>
      <c r="XK6" s="58">
        <v>1.51</v>
      </c>
      <c r="XL6" s="52">
        <v>1.55</v>
      </c>
      <c r="XM6" s="58">
        <f t="shared" si="104"/>
        <v>1.44</v>
      </c>
      <c r="XN6" s="58">
        <v>1.45</v>
      </c>
      <c r="XO6" s="52">
        <v>1.48</v>
      </c>
      <c r="XP6" s="52">
        <f t="shared" si="105"/>
        <v>1.44</v>
      </c>
      <c r="XQ6" s="52">
        <v>1.43</v>
      </c>
      <c r="XR6" s="52">
        <f t="shared" si="106"/>
        <v>1.43</v>
      </c>
      <c r="XS6" s="52">
        <v>1.43</v>
      </c>
      <c r="XT6" s="52">
        <f t="shared" si="107"/>
        <v>1.43</v>
      </c>
      <c r="XU6" s="52">
        <v>1.48</v>
      </c>
      <c r="XV6" s="52">
        <f t="shared" si="108"/>
        <v>1.43</v>
      </c>
      <c r="XW6" s="52">
        <v>1.49</v>
      </c>
      <c r="XX6" s="1049">
        <v>1.46</v>
      </c>
      <c r="XY6" s="1049">
        <f t="shared" si="109"/>
        <v>1.43</v>
      </c>
      <c r="XZ6" s="1049"/>
      <c r="YA6" s="6">
        <f t="shared" si="110"/>
        <v>-1</v>
      </c>
      <c r="YB6" s="58">
        <v>1.24</v>
      </c>
      <c r="YC6" s="58">
        <v>1.27</v>
      </c>
      <c r="YD6" s="52">
        <v>1.25</v>
      </c>
      <c r="YE6" s="52">
        <f t="shared" si="111"/>
        <v>1.24</v>
      </c>
      <c r="YF6" s="52">
        <v>1.27</v>
      </c>
      <c r="YG6" s="52">
        <f t="shared" si="112"/>
        <v>1.24</v>
      </c>
      <c r="YH6" s="52">
        <v>1.29</v>
      </c>
      <c r="YI6" s="52">
        <v>1.24</v>
      </c>
      <c r="YJ6" s="58">
        <f t="shared" si="113"/>
        <v>1.24</v>
      </c>
      <c r="YK6" s="58">
        <v>1.25</v>
      </c>
      <c r="YL6" s="52">
        <v>1.25</v>
      </c>
      <c r="YM6" s="52">
        <f t="shared" si="114"/>
        <v>1.24</v>
      </c>
      <c r="YN6" s="52">
        <v>1.24</v>
      </c>
      <c r="YO6" s="58">
        <f t="shared" si="115"/>
        <v>1.24</v>
      </c>
      <c r="YP6" s="52">
        <v>1.26</v>
      </c>
      <c r="YQ6" s="32">
        <f t="shared" si="116"/>
        <v>1.24</v>
      </c>
      <c r="YR6" s="52">
        <v>1.28</v>
      </c>
      <c r="YS6" s="6">
        <f t="shared" si="117"/>
        <v>3.2258064516129059E-2</v>
      </c>
      <c r="YT6" s="77">
        <v>1.66</v>
      </c>
      <c r="YU6" s="47">
        <v>1.65</v>
      </c>
      <c r="YV6" s="47">
        <v>1.68</v>
      </c>
      <c r="YW6" s="102">
        <v>1.66</v>
      </c>
      <c r="YX6" s="47">
        <f t="shared" si="118"/>
        <v>1.66</v>
      </c>
      <c r="YY6" s="102">
        <v>1.71</v>
      </c>
      <c r="YZ6" s="47">
        <f t="shared" si="119"/>
        <v>1.66</v>
      </c>
      <c r="ZA6" s="102">
        <v>1.7</v>
      </c>
      <c r="ZB6" s="47">
        <f t="shared" si="120"/>
        <v>1.66</v>
      </c>
      <c r="ZC6" s="102">
        <v>1.69</v>
      </c>
      <c r="ZD6" s="52">
        <f t="shared" si="121"/>
        <v>1.66</v>
      </c>
      <c r="ZE6" s="47">
        <v>1.67</v>
      </c>
      <c r="ZF6" s="1049">
        <f t="shared" si="122"/>
        <v>1.66</v>
      </c>
      <c r="ZG6" s="32">
        <v>1.69</v>
      </c>
      <c r="ZH6" s="52">
        <f t="shared" si="123"/>
        <v>1.66</v>
      </c>
      <c r="ZI6" s="32"/>
      <c r="ZJ6" s="678">
        <f t="shared" si="124"/>
        <v>-1</v>
      </c>
      <c r="ZK6" s="47">
        <v>1.56</v>
      </c>
      <c r="ZL6" s="51">
        <v>1.6</v>
      </c>
      <c r="ZM6" s="52">
        <v>1.57</v>
      </c>
      <c r="ZN6" s="102">
        <f t="shared" si="125"/>
        <v>1.56</v>
      </c>
      <c r="ZO6" s="51">
        <v>1.55</v>
      </c>
      <c r="ZP6" s="32">
        <v>1.59</v>
      </c>
      <c r="ZQ6" s="47">
        <f t="shared" si="126"/>
        <v>1.56</v>
      </c>
      <c r="ZR6" s="102">
        <v>1.45</v>
      </c>
      <c r="ZS6" s="52">
        <f t="shared" si="127"/>
        <v>1.45</v>
      </c>
      <c r="ZT6" s="58"/>
      <c r="ZU6" s="52">
        <v>1.45</v>
      </c>
      <c r="ZV6" s="1049">
        <v>1.59</v>
      </c>
      <c r="ZW6" s="1049">
        <f t="shared" si="128"/>
        <v>1.45</v>
      </c>
      <c r="ZX6" s="1049"/>
      <c r="ZY6" s="58">
        <v>1.4890000000000001</v>
      </c>
      <c r="ZZ6" s="58">
        <f t="shared" si="129"/>
        <v>1.45</v>
      </c>
      <c r="AAA6" s="58">
        <v>1.47</v>
      </c>
      <c r="AAB6" s="678">
        <f t="shared" si="130"/>
        <v>1.3793103448275874E-2</v>
      </c>
      <c r="AAC6" s="36"/>
      <c r="AAD6" s="37"/>
      <c r="AAE6" s="36"/>
      <c r="AAF6" s="36" t="str">
        <f t="shared" si="131"/>
        <v xml:space="preserve">1. Better than baseline </v>
      </c>
      <c r="AAG6" s="36" t="str">
        <f t="shared" si="132"/>
        <v>4.Blocker/Not Executed</v>
      </c>
      <c r="AAH6" s="36" t="str">
        <f t="shared" si="133"/>
        <v>2. Within 10% deviation from baseline</v>
      </c>
      <c r="AAI6" s="36" t="str">
        <f t="shared" si="134"/>
        <v xml:space="preserve">1. Better than baseline </v>
      </c>
      <c r="AAJ6" s="36" t="str">
        <f t="shared" si="135"/>
        <v xml:space="preserve">1. Better than baseline </v>
      </c>
      <c r="AAK6" s="36" t="str">
        <f t="shared" si="136"/>
        <v>2. Within 10% deviation from baseline</v>
      </c>
      <c r="AAL6" s="36" t="str">
        <f t="shared" si="137"/>
        <v>2. Within 10% deviation from baseline</v>
      </c>
      <c r="AAM6" s="59" t="str">
        <f t="shared" si="138"/>
        <v xml:space="preserve">1. Better than baseline </v>
      </c>
      <c r="AAN6" s="59" t="str">
        <f t="shared" si="139"/>
        <v xml:space="preserve">1. Better than baseline </v>
      </c>
      <c r="AAO6" s="59" t="str">
        <f t="shared" si="140"/>
        <v>2. Within 10% deviation from baseline</v>
      </c>
      <c r="AAP6" s="59" t="str">
        <f t="shared" si="141"/>
        <v xml:space="preserve">1. Better than baseline </v>
      </c>
      <c r="AAQ6" s="36" t="str">
        <f t="shared" si="142"/>
        <v>3. Missing baseline</v>
      </c>
      <c r="AAR6" s="37" t="str">
        <f t="shared" si="143"/>
        <v>3. Missing baseline</v>
      </c>
      <c r="AAS6" s="37" t="str">
        <f t="shared" si="144"/>
        <v>3. Missing baseline</v>
      </c>
      <c r="AAT6" s="37" t="str">
        <f t="shared" si="145"/>
        <v>2. Within 10% deviation from baseline</v>
      </c>
    </row>
    <row r="7" spans="1:722" s="4" customFormat="1" ht="44.15" customHeight="1" thickBot="1" x14ac:dyDescent="0.4">
      <c r="A7" s="4">
        <v>5</v>
      </c>
      <c r="B7" s="1148">
        <v>11</v>
      </c>
      <c r="C7" s="1001" t="s">
        <v>17</v>
      </c>
      <c r="D7" s="157" t="s">
        <v>1254</v>
      </c>
      <c r="E7" s="1002" t="s">
        <v>2307</v>
      </c>
      <c r="F7" s="1003" t="s">
        <v>2307</v>
      </c>
      <c r="G7" s="1002" t="s">
        <v>2308</v>
      </c>
      <c r="H7" s="8" t="s">
        <v>2315</v>
      </c>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36">
        <v>49.43</v>
      </c>
      <c r="AW7" s="36"/>
      <c r="AX7" s="59"/>
      <c r="AY7" s="59">
        <v>49.37</v>
      </c>
      <c r="AZ7" s="36" t="s">
        <v>1159</v>
      </c>
      <c r="BA7" s="59">
        <f t="shared" si="0"/>
        <v>49.43</v>
      </c>
      <c r="BB7" s="59">
        <v>48.23</v>
      </c>
      <c r="BC7" s="58">
        <f t="shared" si="1"/>
        <v>48.23</v>
      </c>
      <c r="BD7" s="36"/>
      <c r="BE7" s="678">
        <f t="shared" si="2"/>
        <v>-1</v>
      </c>
      <c r="BF7" s="29"/>
      <c r="BI7" s="29"/>
      <c r="BJ7" s="29"/>
      <c r="BK7" s="29"/>
      <c r="BL7" s="29"/>
      <c r="BN7" s="29"/>
      <c r="BO7" s="29"/>
      <c r="BP7" s="29"/>
      <c r="BQ7" s="29"/>
      <c r="BR7" s="29"/>
      <c r="BS7" s="29"/>
      <c r="BT7" s="29"/>
      <c r="BU7" s="29"/>
      <c r="BV7" s="29"/>
      <c r="BW7" s="29"/>
      <c r="BX7" s="29"/>
      <c r="BY7" s="29"/>
      <c r="BZ7" s="29"/>
      <c r="CA7" s="29"/>
      <c r="CB7" s="29"/>
      <c r="CC7" s="29"/>
      <c r="CD7" s="29"/>
      <c r="CE7" s="29"/>
      <c r="CF7" s="29"/>
      <c r="CG7" s="29"/>
      <c r="CH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R7" s="29"/>
      <c r="DS7" s="29"/>
      <c r="DT7" s="29"/>
      <c r="DU7" s="29"/>
      <c r="DV7" s="29">
        <v>53.2</v>
      </c>
      <c r="DW7" s="29"/>
      <c r="DX7" s="29">
        <v>48.47</v>
      </c>
      <c r="DY7" s="29"/>
      <c r="DZ7" s="29">
        <f>MIN(DV7,DY7)</f>
        <v>53.2</v>
      </c>
      <c r="EA7" s="51">
        <v>56.32</v>
      </c>
      <c r="EB7" s="52">
        <f t="shared" si="3"/>
        <v>53.2</v>
      </c>
      <c r="EC7" s="37">
        <v>56.21</v>
      </c>
      <c r="ED7" s="29">
        <v>56.12</v>
      </c>
      <c r="EE7" s="52">
        <f t="shared" si="4"/>
        <v>53.2</v>
      </c>
      <c r="EF7" s="29"/>
      <c r="EG7" s="6">
        <f t="shared" si="5"/>
        <v>5.4887218045112679E-2</v>
      </c>
      <c r="EH7" s="29"/>
      <c r="EI7" s="29"/>
      <c r="EJ7" s="29"/>
      <c r="EK7" s="29"/>
      <c r="EL7" s="29"/>
      <c r="EM7" s="29"/>
      <c r="EN7" s="29"/>
      <c r="EO7" s="29"/>
      <c r="EP7" s="29"/>
      <c r="EQ7" s="29"/>
      <c r="ES7" s="29"/>
      <c r="ET7" s="29"/>
      <c r="EU7" s="29"/>
      <c r="EV7" s="29"/>
      <c r="EW7" s="29"/>
      <c r="EY7" s="29"/>
      <c r="EZ7" s="29"/>
      <c r="FA7" s="29"/>
      <c r="FB7" s="29"/>
      <c r="FC7" s="29"/>
      <c r="FD7" s="29"/>
      <c r="FE7" s="29"/>
      <c r="FF7" s="29"/>
      <c r="FG7" s="29"/>
      <c r="FH7" s="29"/>
      <c r="FI7" s="29"/>
      <c r="FJ7" s="29"/>
      <c r="FK7" s="29"/>
      <c r="FL7" s="29"/>
      <c r="FM7" s="29"/>
      <c r="FN7" s="29"/>
      <c r="FO7" s="29"/>
      <c r="FP7" s="29"/>
      <c r="FQ7" s="29"/>
      <c r="FR7" s="29"/>
      <c r="FS7" s="29"/>
      <c r="FT7" s="29">
        <v>57.65</v>
      </c>
      <c r="FU7" s="29"/>
      <c r="FV7" s="29">
        <v>58.223999999999997</v>
      </c>
      <c r="FW7" s="29">
        <v>56.47</v>
      </c>
      <c r="FX7" s="29">
        <f>MIN(FT7,FW7)</f>
        <v>56.47</v>
      </c>
      <c r="FY7" s="29">
        <v>56.92</v>
      </c>
      <c r="FZ7" s="58">
        <f t="shared" si="6"/>
        <v>56.47</v>
      </c>
      <c r="GA7" s="36">
        <v>54.09</v>
      </c>
      <c r="GB7" s="36">
        <v>56.72</v>
      </c>
      <c r="GC7" s="6">
        <f t="shared" si="7"/>
        <v>4.4271294492650966E-3</v>
      </c>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v>54.1</v>
      </c>
      <c r="HN7" s="29"/>
      <c r="HO7" s="29">
        <v>53.49</v>
      </c>
      <c r="HP7" s="29"/>
      <c r="HQ7" s="29">
        <f>MIN(HM7,HP7)</f>
        <v>54.1</v>
      </c>
      <c r="HR7" s="29">
        <v>54.39</v>
      </c>
      <c r="HS7" s="1049">
        <f t="shared" si="8"/>
        <v>54.1</v>
      </c>
      <c r="HT7" s="36">
        <v>54.11</v>
      </c>
      <c r="HU7" s="37">
        <f t="shared" si="9"/>
        <v>54.1</v>
      </c>
      <c r="HV7" s="37">
        <v>55.02</v>
      </c>
      <c r="HW7" s="37">
        <f t="shared" si="10"/>
        <v>54.1</v>
      </c>
      <c r="HX7" s="37"/>
      <c r="HY7" s="1167">
        <f t="shared" si="11"/>
        <v>-1</v>
      </c>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c r="JD7" s="29"/>
      <c r="JE7" s="29"/>
      <c r="JF7" s="29"/>
      <c r="JG7" s="29"/>
      <c r="JH7" s="29"/>
      <c r="JI7" s="29"/>
      <c r="JJ7" s="29"/>
      <c r="JK7" s="29"/>
      <c r="JL7" s="29">
        <v>59.1</v>
      </c>
      <c r="JM7" s="29"/>
      <c r="JN7" s="29">
        <v>58.27</v>
      </c>
      <c r="JO7" s="29">
        <v>59.11</v>
      </c>
      <c r="JP7" s="29">
        <f t="shared" si="12"/>
        <v>59.1</v>
      </c>
      <c r="JQ7" s="29">
        <v>59</v>
      </c>
      <c r="JR7" s="52">
        <f t="shared" si="13"/>
        <v>59</v>
      </c>
      <c r="JS7" s="37">
        <v>57.89</v>
      </c>
      <c r="JT7" s="37">
        <v>59.11</v>
      </c>
      <c r="JU7" s="36">
        <f t="shared" si="146"/>
        <v>57.89</v>
      </c>
      <c r="JV7" s="36">
        <v>59</v>
      </c>
      <c r="JW7" s="37">
        <v>62.01</v>
      </c>
      <c r="JX7" s="37">
        <f t="shared" si="14"/>
        <v>57.89</v>
      </c>
      <c r="JY7" s="37">
        <v>58.62</v>
      </c>
      <c r="JZ7" s="37">
        <f t="shared" si="15"/>
        <v>57.89</v>
      </c>
      <c r="KA7" s="37">
        <v>57.9</v>
      </c>
      <c r="KB7" s="52">
        <v>58.34</v>
      </c>
      <c r="KC7" s="1049">
        <f t="shared" si="16"/>
        <v>57.89</v>
      </c>
      <c r="KD7" s="37">
        <v>57.76</v>
      </c>
      <c r="KE7" s="1049">
        <v>58.28</v>
      </c>
      <c r="KF7" s="37">
        <f t="shared" si="17"/>
        <v>57.89</v>
      </c>
      <c r="KG7" s="37">
        <v>57.89</v>
      </c>
      <c r="KH7" s="1049">
        <v>63</v>
      </c>
      <c r="KI7" s="37">
        <f t="shared" si="18"/>
        <v>57.89</v>
      </c>
      <c r="KJ7" s="37">
        <v>58.38</v>
      </c>
      <c r="KK7" s="1049">
        <v>60.13</v>
      </c>
      <c r="KL7" s="37">
        <f t="shared" si="19"/>
        <v>57.89</v>
      </c>
      <c r="KM7" s="37"/>
      <c r="KN7" s="1049">
        <v>58.32</v>
      </c>
      <c r="KO7" s="37">
        <f t="shared" si="20"/>
        <v>57.89</v>
      </c>
      <c r="KP7" s="1049">
        <v>58.324999999999996</v>
      </c>
      <c r="KQ7" s="1049">
        <f t="shared" si="21"/>
        <v>57.89</v>
      </c>
      <c r="KR7" s="1049">
        <v>59.24</v>
      </c>
      <c r="KS7" s="1049">
        <f t="shared" si="22"/>
        <v>57.89</v>
      </c>
      <c r="KT7" s="32">
        <v>58.16</v>
      </c>
      <c r="KU7" s="6">
        <f t="shared" si="23"/>
        <v>4.6640179651061672E-3</v>
      </c>
      <c r="KV7" s="29"/>
      <c r="KW7" s="29"/>
      <c r="KX7" s="29"/>
      <c r="KY7" s="29"/>
      <c r="KZ7" s="29"/>
      <c r="LA7" s="29"/>
      <c r="LB7" s="29"/>
      <c r="LC7" s="29"/>
      <c r="LD7" s="29"/>
      <c r="LE7" s="29"/>
      <c r="LF7" s="29"/>
      <c r="LG7" s="29"/>
      <c r="LH7" s="29"/>
      <c r="LI7" s="29"/>
      <c r="LJ7" s="29"/>
      <c r="LK7" s="29"/>
      <c r="LL7" s="29"/>
      <c r="LM7" s="29"/>
      <c r="LN7" s="29"/>
      <c r="LO7" s="29"/>
      <c r="LP7" s="29"/>
      <c r="LQ7" s="29"/>
      <c r="LR7" s="29"/>
      <c r="LS7" s="29"/>
      <c r="LT7" s="29"/>
      <c r="LU7" s="29"/>
      <c r="LV7" s="29"/>
      <c r="LW7" s="29"/>
      <c r="LX7" s="29"/>
      <c r="LY7" s="29"/>
      <c r="LZ7" s="29"/>
      <c r="MA7" s="29"/>
      <c r="MB7" s="29"/>
      <c r="MC7" s="29"/>
      <c r="MD7" s="29"/>
      <c r="ME7" s="29"/>
      <c r="MF7" s="29"/>
      <c r="MG7" s="29">
        <v>53.62</v>
      </c>
      <c r="MH7" s="29"/>
      <c r="MI7" s="32">
        <v>52.84</v>
      </c>
      <c r="MJ7" s="32">
        <v>53.25</v>
      </c>
      <c r="MK7" s="29">
        <v>53.88</v>
      </c>
      <c r="ML7" s="29">
        <f t="shared" si="147"/>
        <v>53.62</v>
      </c>
      <c r="MM7" s="29">
        <v>53.91</v>
      </c>
      <c r="MN7" s="36">
        <f t="shared" si="24"/>
        <v>53.62</v>
      </c>
      <c r="MO7" s="37">
        <v>52.99</v>
      </c>
      <c r="MP7" s="37">
        <f t="shared" si="25"/>
        <v>52.99</v>
      </c>
      <c r="MQ7" s="37">
        <v>52.45</v>
      </c>
      <c r="MR7" s="37">
        <f t="shared" si="26"/>
        <v>52.45</v>
      </c>
      <c r="MS7" s="1049">
        <v>52.347799999999999</v>
      </c>
      <c r="MT7" s="1049">
        <v>52.9</v>
      </c>
      <c r="MU7" s="1049">
        <f t="shared" si="27"/>
        <v>52.45</v>
      </c>
      <c r="MV7" s="1049">
        <v>53.77</v>
      </c>
      <c r="MW7" s="1049">
        <v>52.5</v>
      </c>
      <c r="MX7" s="1049">
        <v>52.97</v>
      </c>
      <c r="MY7" s="1049">
        <f t="shared" si="28"/>
        <v>52.45</v>
      </c>
      <c r="MZ7" s="37">
        <v>52.99</v>
      </c>
      <c r="NA7" s="1049">
        <v>52.9</v>
      </c>
      <c r="NB7" s="37">
        <f t="shared" si="29"/>
        <v>52.45</v>
      </c>
      <c r="NC7" s="37">
        <v>53.1</v>
      </c>
      <c r="ND7" s="37">
        <v>53.77</v>
      </c>
      <c r="NE7" s="37">
        <f t="shared" si="30"/>
        <v>52.45</v>
      </c>
      <c r="NF7" s="37">
        <v>53.862000000000002</v>
      </c>
      <c r="NG7" s="37">
        <v>52.945</v>
      </c>
      <c r="NH7" s="52">
        <f t="shared" si="31"/>
        <v>52.45</v>
      </c>
      <c r="NI7" s="52">
        <v>53.13</v>
      </c>
      <c r="NJ7" s="52">
        <v>52.9</v>
      </c>
      <c r="NK7" s="52">
        <f t="shared" si="32"/>
        <v>52.45</v>
      </c>
      <c r="NL7" s="52">
        <v>53.4</v>
      </c>
      <c r="NM7" s="1049">
        <v>52.96</v>
      </c>
      <c r="NN7" s="52">
        <f t="shared" si="33"/>
        <v>52.45</v>
      </c>
      <c r="NO7" s="52">
        <v>57.368333333333339</v>
      </c>
      <c r="NP7" s="6">
        <f t="shared" si="34"/>
        <v>9.3771846202732823E-2</v>
      </c>
      <c r="NQ7" s="29"/>
      <c r="NR7" s="29"/>
      <c r="NS7" s="29"/>
      <c r="NT7" s="29"/>
      <c r="NU7" s="29"/>
      <c r="NV7" s="29"/>
      <c r="NW7" s="29"/>
      <c r="NX7" s="29"/>
      <c r="NY7" s="29"/>
      <c r="NZ7" s="29"/>
      <c r="OA7" s="29"/>
      <c r="OB7" s="29"/>
      <c r="OC7" s="29"/>
      <c r="OD7" s="29"/>
      <c r="OE7" s="29"/>
      <c r="OF7" s="29"/>
      <c r="OG7" s="29"/>
      <c r="OH7" s="29"/>
      <c r="OI7" s="29"/>
      <c r="OJ7" s="29"/>
      <c r="OK7" s="29"/>
      <c r="OL7" s="29"/>
      <c r="OM7" s="29"/>
      <c r="ON7" s="29"/>
      <c r="OO7" s="29"/>
      <c r="OP7" s="29"/>
      <c r="OQ7" s="29"/>
      <c r="OR7" s="29"/>
      <c r="OS7" s="29"/>
      <c r="OT7" s="29"/>
      <c r="OU7" s="29"/>
      <c r="OV7" s="29"/>
      <c r="OW7" s="29"/>
      <c r="OX7" s="29"/>
      <c r="OY7" s="29">
        <v>60.26</v>
      </c>
      <c r="OZ7" s="29"/>
      <c r="PA7" s="29">
        <v>59.71</v>
      </c>
      <c r="PB7" s="29">
        <v>60.26</v>
      </c>
      <c r="PC7" s="29">
        <f t="shared" si="35"/>
        <v>60.26</v>
      </c>
      <c r="PD7" s="29">
        <v>61.28</v>
      </c>
      <c r="PE7" s="32">
        <v>60.987000000000002</v>
      </c>
      <c r="PF7" s="4">
        <v>60.26</v>
      </c>
      <c r="PG7" s="52">
        <f t="shared" si="36"/>
        <v>60.26</v>
      </c>
      <c r="PH7" s="1049">
        <v>57.110999999999997</v>
      </c>
      <c r="PI7" s="1049">
        <v>62.33</v>
      </c>
      <c r="PJ7" s="36">
        <f t="shared" si="37"/>
        <v>57.110999999999997</v>
      </c>
      <c r="PK7" s="29">
        <v>57.72</v>
      </c>
      <c r="PL7" s="36">
        <v>60.26</v>
      </c>
      <c r="PM7" s="37">
        <f t="shared" si="38"/>
        <v>57.110999999999997</v>
      </c>
      <c r="PN7" s="37">
        <v>58.58</v>
      </c>
      <c r="PO7" s="37">
        <f t="shared" si="39"/>
        <v>57.110999999999997</v>
      </c>
      <c r="PP7" s="37">
        <v>58.99</v>
      </c>
      <c r="PQ7" s="1049">
        <v>58</v>
      </c>
      <c r="PR7" s="37">
        <f t="shared" si="40"/>
        <v>57.110999999999997</v>
      </c>
      <c r="PS7" s="37"/>
      <c r="PT7" s="1049">
        <v>57.97</v>
      </c>
      <c r="PU7" s="1049">
        <f t="shared" si="41"/>
        <v>57.110999999999997</v>
      </c>
      <c r="PV7" s="1049"/>
      <c r="PW7" s="1049">
        <v>58.39</v>
      </c>
      <c r="PX7" s="1049">
        <f t="shared" si="42"/>
        <v>57.110999999999997</v>
      </c>
      <c r="PY7" s="1049">
        <v>57.8</v>
      </c>
      <c r="PZ7" s="1049">
        <v>58.122999999999998</v>
      </c>
      <c r="QA7" s="1049">
        <f t="shared" si="43"/>
        <v>57.110999999999997</v>
      </c>
      <c r="QB7" s="1049">
        <v>58.13</v>
      </c>
      <c r="QC7" s="52">
        <f t="shared" si="44"/>
        <v>57.110999999999997</v>
      </c>
      <c r="QD7" s="52">
        <v>57.75</v>
      </c>
      <c r="QE7" s="52">
        <v>57.98</v>
      </c>
      <c r="QF7" s="52">
        <f t="shared" si="45"/>
        <v>57.110999999999997</v>
      </c>
      <c r="QG7" s="52" t="s">
        <v>1159</v>
      </c>
      <c r="QH7" s="52">
        <f t="shared" si="46"/>
        <v>57.110999999999997</v>
      </c>
      <c r="QI7" s="1049">
        <v>58.14</v>
      </c>
      <c r="QJ7" s="52">
        <f t="shared" si="47"/>
        <v>57.110999999999997</v>
      </c>
      <c r="QK7" s="52">
        <v>58.79</v>
      </c>
      <c r="QL7" s="1049">
        <v>59.7</v>
      </c>
      <c r="QM7" s="52">
        <f t="shared" si="48"/>
        <v>57.110999999999997</v>
      </c>
      <c r="QN7" s="52"/>
      <c r="QO7" s="6">
        <f t="shared" si="49"/>
        <v>-1</v>
      </c>
      <c r="QP7" s="29"/>
      <c r="QQ7" s="29"/>
      <c r="QR7" s="29"/>
      <c r="QS7" s="29"/>
      <c r="QT7" s="29"/>
      <c r="QU7" s="29"/>
      <c r="QV7" s="29"/>
      <c r="QW7" s="29"/>
      <c r="QX7" s="29">
        <v>52.48</v>
      </c>
      <c r="QY7" s="29"/>
      <c r="QZ7" s="29"/>
      <c r="RA7" s="29">
        <v>53.6</v>
      </c>
      <c r="RB7" s="29">
        <v>56.72</v>
      </c>
      <c r="RC7" s="29">
        <f t="shared" si="50"/>
        <v>52.48</v>
      </c>
      <c r="RD7" s="29">
        <v>53.3</v>
      </c>
      <c r="RE7" s="36">
        <f t="shared" si="51"/>
        <v>52.48</v>
      </c>
      <c r="RF7" s="29">
        <v>51.98</v>
      </c>
      <c r="RG7" s="37">
        <v>52.49</v>
      </c>
      <c r="RH7" s="1049">
        <f t="shared" si="52"/>
        <v>52.48</v>
      </c>
      <c r="RI7" s="37">
        <v>52.33</v>
      </c>
      <c r="RJ7" s="37">
        <f t="shared" si="53"/>
        <v>52.33</v>
      </c>
      <c r="RK7" s="1049">
        <v>52.32</v>
      </c>
      <c r="RL7" s="1049">
        <v>51.99</v>
      </c>
      <c r="RM7" s="1049">
        <v>53.82</v>
      </c>
      <c r="RN7" s="1049">
        <f t="shared" si="54"/>
        <v>52.33</v>
      </c>
      <c r="RO7" s="1049">
        <v>52.53</v>
      </c>
      <c r="RP7" s="1049">
        <v>52.92</v>
      </c>
      <c r="RQ7" s="1049">
        <f t="shared" si="55"/>
        <v>52.33</v>
      </c>
      <c r="RR7" s="1049"/>
      <c r="RS7" s="1049">
        <v>52.4</v>
      </c>
      <c r="RT7" s="1049">
        <f t="shared" si="56"/>
        <v>52.33</v>
      </c>
      <c r="RU7" s="1049">
        <v>53.17</v>
      </c>
      <c r="RV7" s="1049">
        <f t="shared" si="57"/>
        <v>52.33</v>
      </c>
      <c r="RW7" s="1049">
        <v>53.68</v>
      </c>
      <c r="RX7" s="1049">
        <v>52.45</v>
      </c>
      <c r="RY7" s="52">
        <f t="shared" si="58"/>
        <v>52.33</v>
      </c>
      <c r="RZ7" s="52">
        <v>52.56</v>
      </c>
      <c r="SA7" s="52">
        <v>52.6</v>
      </c>
      <c r="SB7" s="52">
        <f t="shared" si="59"/>
        <v>52.33</v>
      </c>
      <c r="SC7" s="52">
        <v>52.39</v>
      </c>
      <c r="SD7" s="1049">
        <f t="shared" si="60"/>
        <v>52.33</v>
      </c>
      <c r="SE7" s="52">
        <v>53.12</v>
      </c>
      <c r="SF7" s="52">
        <f t="shared" si="61"/>
        <v>52.33</v>
      </c>
      <c r="SG7" s="52">
        <v>53.13</v>
      </c>
      <c r="SH7" s="52">
        <v>53.33</v>
      </c>
      <c r="SI7" s="52">
        <f t="shared" si="62"/>
        <v>52.33</v>
      </c>
      <c r="SJ7" s="53">
        <v>53.81</v>
      </c>
      <c r="SK7" s="52">
        <f t="shared" si="63"/>
        <v>52.33</v>
      </c>
      <c r="SL7" s="52">
        <v>53.465000000000003</v>
      </c>
      <c r="SM7" s="53">
        <v>52.87</v>
      </c>
      <c r="SN7" s="52">
        <f t="shared" si="64"/>
        <v>52.33</v>
      </c>
      <c r="SO7" s="52"/>
      <c r="SP7" s="6">
        <f t="shared" si="65"/>
        <v>-1</v>
      </c>
      <c r="SQ7" s="29">
        <v>53.62</v>
      </c>
      <c r="SR7" s="29">
        <v>54.124000000000002</v>
      </c>
      <c r="SS7" s="29">
        <v>54.978000000000002</v>
      </c>
      <c r="ST7" s="52">
        <f t="shared" si="66"/>
        <v>53.62</v>
      </c>
      <c r="SU7" s="36">
        <v>55.78</v>
      </c>
      <c r="SV7" s="36">
        <f t="shared" si="67"/>
        <v>53.62</v>
      </c>
      <c r="SW7" s="29">
        <v>54</v>
      </c>
      <c r="SX7" s="37">
        <v>52.784999999999997</v>
      </c>
      <c r="SY7" s="37">
        <f t="shared" si="68"/>
        <v>52.784999999999997</v>
      </c>
      <c r="SZ7" s="37">
        <v>52.58</v>
      </c>
      <c r="TA7" s="37">
        <f t="shared" si="69"/>
        <v>52.58</v>
      </c>
      <c r="TB7" s="37">
        <v>51.98</v>
      </c>
      <c r="TC7" s="1049">
        <v>52.37</v>
      </c>
      <c r="TD7" s="37">
        <f t="shared" si="70"/>
        <v>52.37</v>
      </c>
      <c r="TE7" s="37"/>
      <c r="TF7" s="1049">
        <v>51.94</v>
      </c>
      <c r="TG7" s="37">
        <f t="shared" si="71"/>
        <v>51.94</v>
      </c>
      <c r="TH7" s="37">
        <v>56.35</v>
      </c>
      <c r="TI7" s="1049">
        <v>51.88</v>
      </c>
      <c r="TJ7" s="37">
        <f t="shared" si="72"/>
        <v>51.88</v>
      </c>
      <c r="TK7" s="1049">
        <v>52.96</v>
      </c>
      <c r="TL7" s="1049">
        <f t="shared" si="73"/>
        <v>51.88</v>
      </c>
      <c r="TM7" s="1049">
        <v>52.59</v>
      </c>
      <c r="TN7" s="1049">
        <v>52</v>
      </c>
      <c r="TO7" s="52">
        <f t="shared" si="74"/>
        <v>51.88</v>
      </c>
      <c r="TP7" s="52">
        <v>51.89</v>
      </c>
      <c r="TQ7" s="52">
        <v>51.8</v>
      </c>
      <c r="TR7" s="52">
        <f t="shared" si="75"/>
        <v>51.8</v>
      </c>
      <c r="TS7" s="52">
        <v>51.9</v>
      </c>
      <c r="TT7" s="1049">
        <v>52.09</v>
      </c>
      <c r="TU7" s="52">
        <f t="shared" si="76"/>
        <v>51.8</v>
      </c>
      <c r="TV7" s="1049">
        <v>52</v>
      </c>
      <c r="TW7" s="52">
        <f t="shared" si="77"/>
        <v>51.8</v>
      </c>
      <c r="TX7" s="52">
        <v>52.01</v>
      </c>
      <c r="TY7" s="52">
        <v>52.11</v>
      </c>
      <c r="TZ7" s="52">
        <f t="shared" si="78"/>
        <v>51.8</v>
      </c>
      <c r="UA7" s="1049">
        <v>52.02</v>
      </c>
      <c r="UB7" s="52">
        <f t="shared" si="79"/>
        <v>51.8</v>
      </c>
      <c r="UC7" s="52">
        <v>52.24</v>
      </c>
      <c r="UD7" s="1042">
        <v>52.11</v>
      </c>
      <c r="UE7" s="52">
        <f t="shared" si="80"/>
        <v>51.8</v>
      </c>
      <c r="UF7" s="1042">
        <v>52.91</v>
      </c>
      <c r="UG7" s="1042">
        <v>52.53</v>
      </c>
      <c r="UH7" s="1049">
        <f t="shared" si="81"/>
        <v>51.8</v>
      </c>
      <c r="UI7" s="1042">
        <v>53.17</v>
      </c>
      <c r="UJ7" s="6">
        <f t="shared" si="82"/>
        <v>2.6447876447876537E-2</v>
      </c>
      <c r="UK7" s="52">
        <v>62.612000000000009</v>
      </c>
      <c r="UL7" s="1607">
        <v>37.65</v>
      </c>
      <c r="UM7" s="52">
        <f t="shared" si="83"/>
        <v>37.65</v>
      </c>
      <c r="UN7" s="52">
        <v>38.18</v>
      </c>
      <c r="UO7" s="52">
        <v>37.29</v>
      </c>
      <c r="UP7" s="1083">
        <v>37.909999999999997</v>
      </c>
      <c r="UQ7" s="52">
        <f t="shared" si="84"/>
        <v>37.65</v>
      </c>
      <c r="UR7" s="52">
        <v>37.520000000000003</v>
      </c>
      <c r="US7" s="36">
        <f t="shared" si="85"/>
        <v>37.520000000000003</v>
      </c>
      <c r="UT7" s="29">
        <v>37.369999999999997</v>
      </c>
      <c r="UU7" s="37">
        <v>38.11</v>
      </c>
      <c r="UV7" s="37">
        <f t="shared" si="86"/>
        <v>37.520000000000003</v>
      </c>
      <c r="UW7" s="37">
        <v>37.22</v>
      </c>
      <c r="UX7" s="37">
        <f t="shared" si="87"/>
        <v>37.22</v>
      </c>
      <c r="UY7" s="36">
        <v>37.1</v>
      </c>
      <c r="UZ7" s="1049">
        <v>37.25</v>
      </c>
      <c r="VA7" s="36">
        <f t="shared" si="88"/>
        <v>37.22</v>
      </c>
      <c r="VB7" s="52">
        <v>36.99</v>
      </c>
      <c r="VC7" s="52">
        <v>36.979999999999997</v>
      </c>
      <c r="VD7" s="52">
        <v>37.71</v>
      </c>
      <c r="VE7" s="52">
        <v>37.770000000000003</v>
      </c>
      <c r="VF7" s="52">
        <v>37.81</v>
      </c>
      <c r="VG7" s="1049">
        <v>37.450000000000003</v>
      </c>
      <c r="VH7" s="1049">
        <v>37.479999999999997</v>
      </c>
      <c r="VI7" s="52">
        <f t="shared" si="89"/>
        <v>37.22</v>
      </c>
      <c r="VJ7" s="52">
        <v>37.450000000000003</v>
      </c>
      <c r="VK7" s="52">
        <v>37.869999999999997</v>
      </c>
      <c r="VL7" s="1049">
        <v>37.5</v>
      </c>
      <c r="VM7" s="1049">
        <v>37.299999999999997</v>
      </c>
      <c r="VN7" s="52">
        <f t="shared" si="90"/>
        <v>37.22</v>
      </c>
      <c r="VO7" s="52">
        <v>37.229999999999997</v>
      </c>
      <c r="VP7" s="52">
        <v>37</v>
      </c>
      <c r="VQ7" s="1049">
        <v>37.299999999999997</v>
      </c>
      <c r="VR7" s="1049">
        <v>37.4</v>
      </c>
      <c r="VS7" s="52">
        <f t="shared" si="91"/>
        <v>37.22</v>
      </c>
      <c r="VT7" s="52">
        <v>38.450000000000003</v>
      </c>
      <c r="VU7" s="52">
        <v>38.44</v>
      </c>
      <c r="VV7" s="1049">
        <v>37.4</v>
      </c>
      <c r="VW7" s="1049">
        <v>37.47</v>
      </c>
      <c r="VX7" s="52">
        <f t="shared" si="92"/>
        <v>37.22</v>
      </c>
      <c r="VY7" s="52">
        <v>37.299999999999997</v>
      </c>
      <c r="VZ7" s="52">
        <v>37.42</v>
      </c>
      <c r="WA7" s="1049">
        <v>37.270000000000003</v>
      </c>
      <c r="WB7" s="52">
        <v>37.270000000000003</v>
      </c>
      <c r="WC7" s="52">
        <f t="shared" si="93"/>
        <v>37.22</v>
      </c>
      <c r="WD7" s="32">
        <v>37.61</v>
      </c>
      <c r="WE7" s="52">
        <v>37.633000000000003</v>
      </c>
      <c r="WF7" s="52">
        <f t="shared" si="94"/>
        <v>37.22</v>
      </c>
      <c r="WG7" s="52">
        <v>37.540000000000006</v>
      </c>
      <c r="WH7" s="52">
        <v>37.520000000000003</v>
      </c>
      <c r="WI7" s="52">
        <f t="shared" si="95"/>
        <v>37.22</v>
      </c>
      <c r="WJ7" s="52"/>
      <c r="WK7" s="52">
        <v>37.340000000000003</v>
      </c>
      <c r="WL7" s="52">
        <v>38.254999999999995</v>
      </c>
      <c r="WM7" s="52">
        <v>38.26</v>
      </c>
      <c r="WN7" s="52">
        <v>37.35</v>
      </c>
      <c r="WO7" s="52">
        <v>37.355000000000004</v>
      </c>
      <c r="WP7" s="52">
        <f t="shared" si="96"/>
        <v>37.22</v>
      </c>
      <c r="WQ7" s="1049">
        <v>38.49</v>
      </c>
      <c r="WR7" s="1049">
        <v>38.659999999999997</v>
      </c>
      <c r="WS7" s="52">
        <f t="shared" si="97"/>
        <v>37.22</v>
      </c>
      <c r="WT7" s="1049"/>
      <c r="WU7" s="1049">
        <v>37.69</v>
      </c>
      <c r="WV7" s="1042">
        <v>37.340000000000003</v>
      </c>
      <c r="WW7" s="1042">
        <v>37.639000000000003</v>
      </c>
      <c r="WX7" s="1049">
        <f t="shared" si="98"/>
        <v>37.22</v>
      </c>
      <c r="WY7" s="1042">
        <v>38.119999999999997</v>
      </c>
      <c r="WZ7" s="1049">
        <f t="shared" si="99"/>
        <v>37.22</v>
      </c>
      <c r="XA7" s="1049"/>
      <c r="XB7" s="1049">
        <v>38.25</v>
      </c>
      <c r="XC7" s="1042">
        <v>36.56</v>
      </c>
      <c r="XD7" s="1049">
        <f t="shared" si="100"/>
        <v>36.56</v>
      </c>
      <c r="XE7" s="1049"/>
      <c r="XF7" s="1049"/>
      <c r="XG7" s="6">
        <f t="shared" si="101"/>
        <v>-1</v>
      </c>
      <c r="XH7" s="6">
        <f t="shared" si="102"/>
        <v>-1</v>
      </c>
      <c r="XI7" s="1224">
        <f t="shared" si="103"/>
        <v>1.5851692638366562E-2</v>
      </c>
      <c r="XJ7" s="52">
        <v>50.11</v>
      </c>
      <c r="XK7" s="58">
        <v>51.21</v>
      </c>
      <c r="XL7" s="52">
        <v>50.91</v>
      </c>
      <c r="XM7" s="58">
        <f t="shared" si="104"/>
        <v>50.11</v>
      </c>
      <c r="XN7" s="58">
        <v>53.76</v>
      </c>
      <c r="XO7" s="52">
        <v>51.27</v>
      </c>
      <c r="XP7" s="52">
        <f t="shared" si="105"/>
        <v>50.11</v>
      </c>
      <c r="XQ7" s="52">
        <v>50.18</v>
      </c>
      <c r="XR7" s="52">
        <f t="shared" si="106"/>
        <v>50.11</v>
      </c>
      <c r="XS7" s="53">
        <v>50.18</v>
      </c>
      <c r="XT7" s="52">
        <f t="shared" si="107"/>
        <v>50.11</v>
      </c>
      <c r="XU7" s="53">
        <v>51.39</v>
      </c>
      <c r="XV7" s="52">
        <f t="shared" si="108"/>
        <v>50.11</v>
      </c>
      <c r="XW7" s="52">
        <v>51.45</v>
      </c>
      <c r="XX7" s="1042">
        <v>51.39</v>
      </c>
      <c r="XY7" s="1049">
        <f t="shared" si="109"/>
        <v>50.11</v>
      </c>
      <c r="XZ7" s="1049"/>
      <c r="YA7" s="6">
        <f t="shared" si="110"/>
        <v>-1</v>
      </c>
      <c r="YB7" s="58">
        <v>37.6</v>
      </c>
      <c r="YC7" s="58">
        <v>37.9</v>
      </c>
      <c r="YD7" s="52">
        <v>38.01</v>
      </c>
      <c r="YE7" s="52">
        <f t="shared" si="111"/>
        <v>37.6</v>
      </c>
      <c r="YF7" s="52">
        <v>38.03</v>
      </c>
      <c r="YG7" s="52">
        <f t="shared" si="112"/>
        <v>37.6</v>
      </c>
      <c r="YH7" s="52">
        <v>39.25</v>
      </c>
      <c r="YI7" s="52">
        <v>38.22</v>
      </c>
      <c r="YJ7" s="52">
        <f t="shared" si="113"/>
        <v>37.6</v>
      </c>
      <c r="YK7" s="52">
        <v>38.43</v>
      </c>
      <c r="YL7" s="53">
        <v>38.64</v>
      </c>
      <c r="YM7" s="52">
        <f t="shared" si="114"/>
        <v>37.6</v>
      </c>
      <c r="YN7" s="52">
        <v>37.979999999999997</v>
      </c>
      <c r="YO7" s="58">
        <f t="shared" si="115"/>
        <v>37.6</v>
      </c>
      <c r="YP7" s="53">
        <v>36.85</v>
      </c>
      <c r="YQ7" s="32">
        <f t="shared" si="116"/>
        <v>36.85</v>
      </c>
      <c r="YR7" s="53">
        <v>38.270000000000003</v>
      </c>
      <c r="YS7" s="6">
        <f t="shared" si="117"/>
        <v>3.8534599728629625E-2</v>
      </c>
      <c r="YT7" s="77">
        <v>37.25</v>
      </c>
      <c r="YU7" s="47">
        <v>38.520000000000003</v>
      </c>
      <c r="YV7" s="47">
        <v>37.659999999999997</v>
      </c>
      <c r="YW7" s="51">
        <v>37.44</v>
      </c>
      <c r="YX7" s="47">
        <f t="shared" si="118"/>
        <v>37.25</v>
      </c>
      <c r="YY7" s="102">
        <v>37.56</v>
      </c>
      <c r="YZ7" s="47">
        <f t="shared" si="119"/>
        <v>37.25</v>
      </c>
      <c r="ZA7" s="102">
        <v>37.630000000000003</v>
      </c>
      <c r="ZB7" s="47">
        <f t="shared" si="120"/>
        <v>37.25</v>
      </c>
      <c r="ZC7" s="102">
        <v>38.43</v>
      </c>
      <c r="ZD7" s="52">
        <f t="shared" si="121"/>
        <v>37.25</v>
      </c>
      <c r="ZE7" s="49">
        <v>38.78</v>
      </c>
      <c r="ZF7" s="1049">
        <f t="shared" si="122"/>
        <v>37.25</v>
      </c>
      <c r="ZG7" s="913">
        <v>36.69</v>
      </c>
      <c r="ZH7" s="52">
        <f t="shared" si="123"/>
        <v>36.69</v>
      </c>
      <c r="ZI7" s="32"/>
      <c r="ZJ7" s="678">
        <f t="shared" si="124"/>
        <v>-1</v>
      </c>
      <c r="ZK7" s="47">
        <v>40.79</v>
      </c>
      <c r="ZL7" s="51">
        <v>40.299999999999997</v>
      </c>
      <c r="ZM7" s="52">
        <v>40.56</v>
      </c>
      <c r="ZN7" s="102">
        <f t="shared" si="125"/>
        <v>40.79</v>
      </c>
      <c r="ZO7" s="51">
        <v>41</v>
      </c>
      <c r="ZP7" s="32">
        <v>41.2</v>
      </c>
      <c r="ZQ7" s="47">
        <f t="shared" si="126"/>
        <v>40.79</v>
      </c>
      <c r="ZR7" s="102">
        <v>40.92</v>
      </c>
      <c r="ZS7" s="52">
        <f t="shared" si="127"/>
        <v>40.79</v>
      </c>
      <c r="ZT7" s="58"/>
      <c r="ZU7" s="52">
        <v>41.63</v>
      </c>
      <c r="ZV7" s="1042">
        <v>52.11</v>
      </c>
      <c r="ZW7" s="1049">
        <f t="shared" si="128"/>
        <v>40.79</v>
      </c>
      <c r="ZX7" s="1042"/>
      <c r="ZY7" s="58">
        <v>41.46</v>
      </c>
      <c r="ZZ7" s="58">
        <f t="shared" si="129"/>
        <v>40.79</v>
      </c>
      <c r="AAA7" s="58">
        <v>40.799999999999997</v>
      </c>
      <c r="AAB7" s="678">
        <f t="shared" si="130"/>
        <v>2.4515812699186102E-4</v>
      </c>
      <c r="AAC7" s="36"/>
      <c r="AAD7" s="37"/>
      <c r="AAE7" s="55"/>
      <c r="AAF7" s="55" t="str">
        <f t="shared" si="131"/>
        <v xml:space="preserve">1. Better than baseline </v>
      </c>
      <c r="AAG7" s="55" t="str">
        <f t="shared" si="132"/>
        <v>4.Blocker/Not Executed</v>
      </c>
      <c r="AAH7" s="55" t="str">
        <f t="shared" si="133"/>
        <v>2. Within 10% deviation from baseline</v>
      </c>
      <c r="AAI7" s="55" t="str">
        <f t="shared" si="134"/>
        <v>2. Within 10% deviation from baseline</v>
      </c>
      <c r="AAJ7" s="55" t="str">
        <f t="shared" si="135"/>
        <v xml:space="preserve">1. Better than baseline </v>
      </c>
      <c r="AAK7" s="55" t="str">
        <f t="shared" si="136"/>
        <v>2. Within 10% deviation from baseline</v>
      </c>
      <c r="AAL7" s="55" t="str">
        <f t="shared" si="137"/>
        <v>2. Within 10% deviation from baseline</v>
      </c>
      <c r="AAM7" s="1148" t="str">
        <f t="shared" si="138"/>
        <v xml:space="preserve">1. Better than baseline </v>
      </c>
      <c r="AAN7" s="1148" t="str">
        <f t="shared" si="139"/>
        <v xml:space="preserve">1. Better than baseline </v>
      </c>
      <c r="AAO7" s="1148" t="str">
        <f t="shared" si="140"/>
        <v>2. Within 10% deviation from baseline</v>
      </c>
      <c r="AAP7" s="1148" t="str">
        <f t="shared" si="141"/>
        <v>2. Within 10% deviation from baseline</v>
      </c>
      <c r="AAQ7" s="55" t="str">
        <f t="shared" si="142"/>
        <v>3. Missing baseline</v>
      </c>
      <c r="AAR7" s="38" t="str">
        <f t="shared" si="143"/>
        <v>3. Missing baseline</v>
      </c>
      <c r="AAS7" s="38" t="str">
        <f t="shared" si="144"/>
        <v>3. Missing baseline</v>
      </c>
      <c r="AAT7" s="38" t="str">
        <f t="shared" si="145"/>
        <v>2. Within 10% deviation from baseline</v>
      </c>
    </row>
    <row r="8" spans="1:722" s="4" customFormat="1" ht="29.9" customHeight="1" thickBot="1" x14ac:dyDescent="0.4">
      <c r="A8" s="4">
        <v>6</v>
      </c>
      <c r="B8" s="188">
        <v>12</v>
      </c>
      <c r="C8" s="87" t="s">
        <v>17</v>
      </c>
      <c r="D8" s="359" t="s">
        <v>1254</v>
      </c>
      <c r="E8" s="1004" t="s">
        <v>2307</v>
      </c>
      <c r="F8" s="1005" t="s">
        <v>2307</v>
      </c>
      <c r="G8" s="1004" t="s">
        <v>2316</v>
      </c>
      <c r="H8" s="183" t="s">
        <v>2317</v>
      </c>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136"/>
      <c r="AV8" s="371" t="s">
        <v>1502</v>
      </c>
      <c r="AW8" s="371"/>
      <c r="AX8" s="188"/>
      <c r="AY8" s="188" t="s">
        <v>1502</v>
      </c>
      <c r="AZ8" s="371" t="s">
        <v>1502</v>
      </c>
      <c r="BA8" s="371" t="s">
        <v>1502</v>
      </c>
      <c r="BB8" s="188" t="s">
        <v>1502</v>
      </c>
      <c r="BC8" s="66" t="s">
        <v>1502</v>
      </c>
      <c r="BD8" s="371"/>
      <c r="BE8" s="1146"/>
      <c r="BF8" s="136"/>
      <c r="BI8" s="136"/>
      <c r="BJ8" s="136"/>
      <c r="BK8" s="136"/>
      <c r="BL8" s="136"/>
      <c r="BN8" s="136"/>
      <c r="BO8" s="136"/>
      <c r="BP8" s="136"/>
      <c r="BQ8" s="136"/>
      <c r="BR8" s="136"/>
      <c r="BS8" s="136"/>
      <c r="BT8" s="136"/>
      <c r="BU8" s="136"/>
      <c r="BV8" s="136"/>
      <c r="BW8" s="136"/>
      <c r="BX8" s="136"/>
      <c r="BY8" s="136"/>
      <c r="BZ8" s="136"/>
      <c r="CA8" s="136"/>
      <c r="CB8" s="136"/>
      <c r="CC8" s="136"/>
      <c r="CD8" s="136"/>
      <c r="CE8" s="136"/>
      <c r="CF8" s="136"/>
      <c r="CG8" s="136"/>
      <c r="CH8" s="136"/>
      <c r="CJ8" s="136"/>
      <c r="CK8" s="136"/>
      <c r="CL8" s="136"/>
      <c r="CM8" s="136"/>
      <c r="CN8" s="136"/>
      <c r="CO8" s="136"/>
      <c r="CP8" s="136"/>
      <c r="CQ8" s="136"/>
      <c r="CR8" s="136"/>
      <c r="CS8" s="136"/>
      <c r="CT8" s="136"/>
      <c r="CU8" s="136"/>
      <c r="CV8" s="136"/>
      <c r="CW8" s="136"/>
      <c r="CX8" s="136"/>
      <c r="CY8" s="136"/>
      <c r="CZ8" s="136"/>
      <c r="DA8" s="136"/>
      <c r="DB8" s="136"/>
      <c r="DC8" s="136"/>
      <c r="DD8" s="136"/>
      <c r="DE8" s="136"/>
      <c r="DF8" s="136"/>
      <c r="DG8" s="136"/>
      <c r="DH8" s="136"/>
      <c r="DI8" s="136"/>
      <c r="DJ8" s="136"/>
      <c r="DK8" s="136"/>
      <c r="DL8" s="136"/>
      <c r="DM8" s="136"/>
      <c r="DN8" s="136"/>
      <c r="DO8" s="136"/>
      <c r="DP8" s="136"/>
      <c r="DR8" s="136"/>
      <c r="DS8" s="136"/>
      <c r="DT8" s="136"/>
      <c r="DU8" s="136"/>
      <c r="DV8" s="136" t="s">
        <v>1502</v>
      </c>
      <c r="DW8" s="136"/>
      <c r="DX8" s="136" t="s">
        <v>1502</v>
      </c>
      <c r="DY8" s="136"/>
      <c r="DZ8" s="136" t="s">
        <v>1502</v>
      </c>
      <c r="EA8" s="66" t="s">
        <v>1502</v>
      </c>
      <c r="EB8" s="56" t="s">
        <v>1502</v>
      </c>
      <c r="EC8" s="56" t="s">
        <v>1502</v>
      </c>
      <c r="ED8" s="66" t="s">
        <v>1502</v>
      </c>
      <c r="EE8" s="56">
        <f t="shared" si="4"/>
        <v>0</v>
      </c>
      <c r="EF8" s="66"/>
      <c r="EG8" s="357"/>
      <c r="EH8" s="136"/>
      <c r="EI8" s="136"/>
      <c r="EJ8" s="136"/>
      <c r="EK8" s="136"/>
      <c r="EL8" s="136"/>
      <c r="EM8" s="136"/>
      <c r="EN8" s="136"/>
      <c r="EO8" s="136"/>
      <c r="EP8" s="136"/>
      <c r="EQ8" s="136"/>
      <c r="ES8" s="136"/>
      <c r="ET8" s="136"/>
      <c r="EU8" s="136"/>
      <c r="EV8" s="136"/>
      <c r="EW8" s="136"/>
      <c r="EY8" s="136"/>
      <c r="EZ8" s="136"/>
      <c r="FA8" s="136"/>
      <c r="FB8" s="136"/>
      <c r="FC8" s="136"/>
      <c r="FD8" s="136"/>
      <c r="FE8" s="136"/>
      <c r="FF8" s="136"/>
      <c r="FG8" s="136"/>
      <c r="FH8" s="136"/>
      <c r="FI8" s="136"/>
      <c r="FJ8" s="136"/>
      <c r="FK8" s="136"/>
      <c r="FL8" s="136"/>
      <c r="FM8" s="136"/>
      <c r="FN8" s="136"/>
      <c r="FO8" s="136"/>
      <c r="FP8" s="136"/>
      <c r="FQ8" s="136"/>
      <c r="FR8" s="136"/>
      <c r="FS8" s="136"/>
      <c r="FT8" s="136" t="s">
        <v>1502</v>
      </c>
      <c r="FU8" s="136"/>
      <c r="FV8" s="136" t="s">
        <v>1502</v>
      </c>
      <c r="FW8" s="136" t="s">
        <v>1502</v>
      </c>
      <c r="FX8" s="136" t="s">
        <v>1502</v>
      </c>
      <c r="FY8" s="136" t="s">
        <v>1502</v>
      </c>
      <c r="FZ8" s="66" t="s">
        <v>1502</v>
      </c>
      <c r="GA8" s="371" t="s">
        <v>1502</v>
      </c>
      <c r="GB8" s="371" t="s">
        <v>1502</v>
      </c>
      <c r="GC8" s="357"/>
      <c r="GD8" s="136"/>
      <c r="GE8" s="136"/>
      <c r="GF8" s="136"/>
      <c r="GG8" s="136"/>
      <c r="GH8" s="136"/>
      <c r="GI8" s="136"/>
      <c r="GJ8" s="136"/>
      <c r="GK8" s="136"/>
      <c r="GL8" s="136"/>
      <c r="GM8" s="136"/>
      <c r="GN8" s="136"/>
      <c r="GO8" s="136"/>
      <c r="GP8" s="136"/>
      <c r="GQ8" s="136"/>
      <c r="GR8" s="136"/>
      <c r="GS8" s="136"/>
      <c r="GT8" s="136"/>
      <c r="GU8" s="136"/>
      <c r="GV8" s="136"/>
      <c r="GW8" s="136"/>
      <c r="GX8" s="136"/>
      <c r="GY8" s="136"/>
      <c r="GZ8" s="136"/>
      <c r="HA8" s="136"/>
      <c r="HB8" s="136"/>
      <c r="HC8" s="136"/>
      <c r="HD8" s="136"/>
      <c r="HE8" s="136"/>
      <c r="HF8" s="136"/>
      <c r="HG8" s="136"/>
      <c r="HH8" s="136"/>
      <c r="HI8" s="136"/>
      <c r="HJ8" s="136"/>
      <c r="HK8" s="136"/>
      <c r="HL8" s="136"/>
      <c r="HM8" s="136" t="s">
        <v>1502</v>
      </c>
      <c r="HN8" s="136"/>
      <c r="HO8" s="136" t="s">
        <v>1502</v>
      </c>
      <c r="HP8" s="136"/>
      <c r="HQ8" s="136" t="s">
        <v>1502</v>
      </c>
      <c r="HR8" s="136" t="s">
        <v>1502</v>
      </c>
      <c r="HS8" s="1051" t="s">
        <v>1502</v>
      </c>
      <c r="HT8" s="371" t="s">
        <v>1502</v>
      </c>
      <c r="HU8" s="1052">
        <f t="shared" si="9"/>
        <v>0</v>
      </c>
      <c r="HV8" s="1052" t="s">
        <v>1502</v>
      </c>
      <c r="HW8" s="1052" t="s">
        <v>1502</v>
      </c>
      <c r="HX8" s="1052"/>
      <c r="HY8" s="357"/>
      <c r="HZ8" s="136"/>
      <c r="IA8" s="136"/>
      <c r="IB8" s="136"/>
      <c r="IC8" s="136"/>
      <c r="ID8" s="136"/>
      <c r="IE8" s="136"/>
      <c r="IF8" s="136"/>
      <c r="IG8" s="136"/>
      <c r="IH8" s="136"/>
      <c r="II8" s="136"/>
      <c r="IJ8" s="136"/>
      <c r="IK8" s="136"/>
      <c r="IL8" s="136"/>
      <c r="IM8" s="136"/>
      <c r="IN8" s="136"/>
      <c r="IO8" s="136"/>
      <c r="IP8" s="136"/>
      <c r="IQ8" s="136"/>
      <c r="IR8" s="136"/>
      <c r="IS8" s="136"/>
      <c r="IT8" s="136"/>
      <c r="IU8" s="136"/>
      <c r="IV8" s="136"/>
      <c r="IW8" s="136"/>
      <c r="IX8" s="136"/>
      <c r="IY8" s="136"/>
      <c r="IZ8" s="136"/>
      <c r="JA8" s="136"/>
      <c r="JB8" s="136"/>
      <c r="JC8" s="136"/>
      <c r="JD8" s="136"/>
      <c r="JE8" s="136"/>
      <c r="JF8" s="136"/>
      <c r="JG8" s="136"/>
      <c r="JH8" s="136"/>
      <c r="JI8" s="136"/>
      <c r="JJ8" s="136"/>
      <c r="JK8" s="136"/>
      <c r="JL8" s="136">
        <v>0.99</v>
      </c>
      <c r="JM8" s="136"/>
      <c r="JN8" s="136">
        <v>0.99</v>
      </c>
      <c r="JO8" s="136">
        <v>0.97</v>
      </c>
      <c r="JP8" s="136">
        <f t="shared" si="12"/>
        <v>0.97</v>
      </c>
      <c r="JQ8" s="136" t="s">
        <v>2318</v>
      </c>
      <c r="JR8" s="56">
        <f t="shared" si="13"/>
        <v>0.97</v>
      </c>
      <c r="JS8" s="1052">
        <v>0.91</v>
      </c>
      <c r="JT8" s="1052">
        <v>0.96</v>
      </c>
      <c r="JU8" s="371">
        <f t="shared" si="146"/>
        <v>0.91</v>
      </c>
      <c r="JV8" s="371">
        <v>0.98</v>
      </c>
      <c r="JW8" s="1052">
        <v>0.97</v>
      </c>
      <c r="JX8" s="1052">
        <f t="shared" si="14"/>
        <v>0.91</v>
      </c>
      <c r="JY8" s="1052">
        <v>0.9</v>
      </c>
      <c r="JZ8" s="1052">
        <f t="shared" si="15"/>
        <v>0.9</v>
      </c>
      <c r="KA8" s="1052">
        <v>0.97</v>
      </c>
      <c r="KB8" s="56">
        <v>0.97</v>
      </c>
      <c r="KC8" s="1051">
        <f t="shared" si="16"/>
        <v>0.9</v>
      </c>
      <c r="KD8" s="1052">
        <v>0.97</v>
      </c>
      <c r="KE8" s="1051">
        <v>0.98</v>
      </c>
      <c r="KF8" s="1052">
        <f t="shared" si="17"/>
        <v>0.9</v>
      </c>
      <c r="KG8" s="1052">
        <v>0.91</v>
      </c>
      <c r="KH8" s="1051">
        <v>1</v>
      </c>
      <c r="KI8" s="1052">
        <f t="shared" si="18"/>
        <v>0.9</v>
      </c>
      <c r="KJ8" s="1052">
        <v>0.97</v>
      </c>
      <c r="KK8" s="1051">
        <v>0.98</v>
      </c>
      <c r="KL8" s="1052">
        <f t="shared" si="19"/>
        <v>0.9</v>
      </c>
      <c r="KM8" s="1052"/>
      <c r="KN8" s="1051">
        <v>0.99</v>
      </c>
      <c r="KO8" s="1052">
        <f t="shared" si="20"/>
        <v>0.9</v>
      </c>
      <c r="KP8" s="1051">
        <v>0.995</v>
      </c>
      <c r="KQ8" s="1051">
        <f t="shared" si="21"/>
        <v>0.9</v>
      </c>
      <c r="KR8" s="1051">
        <v>0.97</v>
      </c>
      <c r="KS8" s="1051">
        <f t="shared" si="22"/>
        <v>0.9</v>
      </c>
      <c r="KT8" s="1051">
        <v>0.95</v>
      </c>
      <c r="KU8" s="357">
        <f t="shared" si="23"/>
        <v>5.5555555555555483E-2</v>
      </c>
      <c r="KV8" s="136"/>
      <c r="KW8" s="136"/>
      <c r="KX8" s="136"/>
      <c r="KY8" s="136"/>
      <c r="KZ8" s="136"/>
      <c r="LA8" s="136"/>
      <c r="LB8" s="136"/>
      <c r="LC8" s="136"/>
      <c r="LD8" s="136"/>
      <c r="LE8" s="136"/>
      <c r="LF8" s="136"/>
      <c r="LG8" s="136"/>
      <c r="LH8" s="136"/>
      <c r="LI8" s="136"/>
      <c r="LJ8" s="136"/>
      <c r="LK8" s="136"/>
      <c r="LL8" s="136"/>
      <c r="LM8" s="136"/>
      <c r="LN8" s="136"/>
      <c r="LO8" s="136"/>
      <c r="LP8" s="136"/>
      <c r="LQ8" s="136"/>
      <c r="LR8" s="136"/>
      <c r="LS8" s="136"/>
      <c r="LT8" s="136"/>
      <c r="LU8" s="136"/>
      <c r="LV8" s="136"/>
      <c r="LW8" s="136"/>
      <c r="LX8" s="136"/>
      <c r="LY8" s="136"/>
      <c r="LZ8" s="136"/>
      <c r="MA8" s="136"/>
      <c r="MB8" s="136"/>
      <c r="MC8" s="136"/>
      <c r="MD8" s="136"/>
      <c r="ME8" s="136"/>
      <c r="MF8" s="136"/>
      <c r="MG8" s="136">
        <v>0.96</v>
      </c>
      <c r="MH8" s="136"/>
      <c r="MI8" s="884">
        <v>0.95</v>
      </c>
      <c r="MJ8" s="884">
        <v>0.93</v>
      </c>
      <c r="MK8" s="136">
        <v>0.95</v>
      </c>
      <c r="ML8" s="136">
        <f t="shared" si="147"/>
        <v>0.95</v>
      </c>
      <c r="MM8" s="136">
        <v>0.95</v>
      </c>
      <c r="MN8" s="371">
        <f t="shared" si="24"/>
        <v>0.95</v>
      </c>
      <c r="MO8" s="1052">
        <v>0.95</v>
      </c>
      <c r="MP8" s="1052">
        <f t="shared" si="25"/>
        <v>0.95</v>
      </c>
      <c r="MQ8" s="1052">
        <v>0.95</v>
      </c>
      <c r="MR8" s="1052">
        <f t="shared" si="26"/>
        <v>0.95</v>
      </c>
      <c r="MS8" s="1051">
        <v>0.95</v>
      </c>
      <c r="MT8" s="1051">
        <v>0.97</v>
      </c>
      <c r="MU8" s="1051">
        <f t="shared" si="27"/>
        <v>0.95</v>
      </c>
      <c r="MV8" s="1051">
        <v>0.98</v>
      </c>
      <c r="MW8" s="1051">
        <v>0.98</v>
      </c>
      <c r="MX8" s="1051">
        <v>0.97899999999999998</v>
      </c>
      <c r="MY8" s="1051">
        <f t="shared" si="28"/>
        <v>0.95</v>
      </c>
      <c r="MZ8" s="1052">
        <v>0.9</v>
      </c>
      <c r="NA8" s="1051">
        <v>0.95</v>
      </c>
      <c r="NB8" s="1052">
        <f t="shared" si="29"/>
        <v>0.95</v>
      </c>
      <c r="NC8" s="1052">
        <v>0.96</v>
      </c>
      <c r="ND8" s="1052">
        <v>0.98</v>
      </c>
      <c r="NE8" s="1052">
        <f t="shared" si="30"/>
        <v>0.95</v>
      </c>
      <c r="NF8" s="1052">
        <v>0.97899999999999998</v>
      </c>
      <c r="NG8" s="1052">
        <v>0.95</v>
      </c>
      <c r="NH8" s="56">
        <f t="shared" si="31"/>
        <v>0.95</v>
      </c>
      <c r="NI8" s="56">
        <v>0.98</v>
      </c>
      <c r="NJ8" s="56">
        <v>0.96</v>
      </c>
      <c r="NK8" s="56">
        <f t="shared" si="32"/>
        <v>0.95</v>
      </c>
      <c r="NL8" s="56">
        <v>0.95</v>
      </c>
      <c r="NM8" s="56">
        <v>0.97</v>
      </c>
      <c r="NN8" s="56">
        <f t="shared" si="33"/>
        <v>0.95</v>
      </c>
      <c r="NO8" s="56">
        <v>0.98</v>
      </c>
      <c r="NP8" s="357">
        <f t="shared" si="34"/>
        <v>3.1578947368421081E-2</v>
      </c>
      <c r="NQ8" s="136"/>
      <c r="NR8" s="136"/>
      <c r="NS8" s="136"/>
      <c r="NT8" s="136"/>
      <c r="NU8" s="136"/>
      <c r="NV8" s="136"/>
      <c r="NW8" s="136"/>
      <c r="NX8" s="136"/>
      <c r="NY8" s="136"/>
      <c r="NZ8" s="136"/>
      <c r="OA8" s="136"/>
      <c r="OB8" s="136"/>
      <c r="OC8" s="136"/>
      <c r="OD8" s="136"/>
      <c r="OE8" s="136"/>
      <c r="OF8" s="136"/>
      <c r="OG8" s="136"/>
      <c r="OH8" s="136"/>
      <c r="OI8" s="136"/>
      <c r="OJ8" s="136"/>
      <c r="OK8" s="136"/>
      <c r="OL8" s="136"/>
      <c r="OM8" s="136"/>
      <c r="ON8" s="136"/>
      <c r="OO8" s="136"/>
      <c r="OP8" s="136"/>
      <c r="OQ8" s="136"/>
      <c r="OR8" s="136"/>
      <c r="OS8" s="136"/>
      <c r="OT8" s="136"/>
      <c r="OU8" s="136"/>
      <c r="OV8" s="136"/>
      <c r="OW8" s="136"/>
      <c r="OX8" s="136"/>
      <c r="OY8" s="136">
        <v>0.96</v>
      </c>
      <c r="OZ8" s="136"/>
      <c r="PA8" s="136">
        <v>0.96</v>
      </c>
      <c r="PB8" s="136">
        <v>0.98</v>
      </c>
      <c r="PC8" s="136">
        <f t="shared" si="35"/>
        <v>0.96</v>
      </c>
      <c r="PD8" s="136">
        <v>0.98</v>
      </c>
      <c r="PE8" s="884">
        <v>0.99</v>
      </c>
      <c r="PF8" s="186">
        <v>0.96</v>
      </c>
      <c r="PG8" s="56">
        <f t="shared" si="36"/>
        <v>0.96</v>
      </c>
      <c r="PH8" s="1051">
        <v>0.95</v>
      </c>
      <c r="PI8" s="1051">
        <v>0.97</v>
      </c>
      <c r="PJ8" s="371">
        <f t="shared" si="37"/>
        <v>0.95</v>
      </c>
      <c r="PK8" s="136">
        <v>0.95</v>
      </c>
      <c r="PL8" s="371">
        <v>0.98</v>
      </c>
      <c r="PM8" s="1052">
        <f t="shared" si="38"/>
        <v>0.95</v>
      </c>
      <c r="PN8" s="1052">
        <v>0.95</v>
      </c>
      <c r="PO8" s="1052">
        <f t="shared" si="39"/>
        <v>0.95</v>
      </c>
      <c r="PP8" s="1052">
        <v>0.95</v>
      </c>
      <c r="PQ8" s="1051">
        <v>0.96</v>
      </c>
      <c r="PR8" s="1052">
        <f t="shared" si="40"/>
        <v>0.95</v>
      </c>
      <c r="PS8" s="1052"/>
      <c r="PT8" s="1051">
        <v>0.96</v>
      </c>
      <c r="PU8" s="56">
        <f t="shared" si="41"/>
        <v>0.95</v>
      </c>
      <c r="PV8" s="1051"/>
      <c r="PW8" s="1051">
        <v>0.97</v>
      </c>
      <c r="PX8" s="1051">
        <f t="shared" si="42"/>
        <v>0.95</v>
      </c>
      <c r="PY8" s="1051">
        <v>0.96</v>
      </c>
      <c r="PZ8" s="1051">
        <v>0.96699999999999997</v>
      </c>
      <c r="QA8" s="56">
        <f t="shared" si="43"/>
        <v>0.95</v>
      </c>
      <c r="QB8" s="1051">
        <v>0.97199999999999998</v>
      </c>
      <c r="QC8" s="56">
        <f t="shared" si="44"/>
        <v>0.95</v>
      </c>
      <c r="QD8" s="56">
        <v>0.95</v>
      </c>
      <c r="QE8" s="56">
        <v>0.97</v>
      </c>
      <c r="QF8" s="56">
        <f t="shared" si="45"/>
        <v>0.95</v>
      </c>
      <c r="QG8" s="56">
        <v>0.96</v>
      </c>
      <c r="QH8" s="56">
        <f t="shared" si="46"/>
        <v>0.95</v>
      </c>
      <c r="QI8" s="1051">
        <v>0.96</v>
      </c>
      <c r="QJ8" s="56">
        <f t="shared" si="47"/>
        <v>0.95</v>
      </c>
      <c r="QK8" s="56">
        <v>0.96</v>
      </c>
      <c r="QL8" s="1051">
        <v>0.96</v>
      </c>
      <c r="QM8" s="56">
        <f t="shared" si="48"/>
        <v>0.95</v>
      </c>
      <c r="QN8" s="56"/>
      <c r="QO8" s="357">
        <f t="shared" si="49"/>
        <v>-1</v>
      </c>
      <c r="QP8" s="136"/>
      <c r="QQ8" s="136"/>
      <c r="QR8" s="136"/>
      <c r="QS8" s="136"/>
      <c r="QT8" s="136"/>
      <c r="QU8" s="136"/>
      <c r="QV8" s="136"/>
      <c r="QW8" s="136"/>
      <c r="QX8" s="136">
        <v>0.88</v>
      </c>
      <c r="QY8" s="136"/>
      <c r="QZ8" s="136"/>
      <c r="RA8" s="136">
        <v>0.79</v>
      </c>
      <c r="RB8" s="136">
        <v>0.78</v>
      </c>
      <c r="RC8" s="136">
        <f t="shared" si="50"/>
        <v>0.78</v>
      </c>
      <c r="RD8" s="136">
        <v>0.75</v>
      </c>
      <c r="RE8" s="371">
        <f t="shared" si="51"/>
        <v>0.75</v>
      </c>
      <c r="RF8" s="136">
        <v>0.75</v>
      </c>
      <c r="RG8" s="1052">
        <v>0.74</v>
      </c>
      <c r="RH8" s="1051">
        <f t="shared" si="52"/>
        <v>0.74</v>
      </c>
      <c r="RI8" s="1052">
        <v>0.75</v>
      </c>
      <c r="RJ8" s="1052">
        <f t="shared" si="53"/>
        <v>0.74</v>
      </c>
      <c r="RK8" s="1051">
        <v>0.73199999999999998</v>
      </c>
      <c r="RL8" s="1051">
        <v>0.76</v>
      </c>
      <c r="RM8" s="1051">
        <v>0.75</v>
      </c>
      <c r="RN8" s="1051">
        <f t="shared" si="54"/>
        <v>0.74</v>
      </c>
      <c r="RO8" s="1051">
        <v>0.79</v>
      </c>
      <c r="RP8" s="1051">
        <v>0.74</v>
      </c>
      <c r="RQ8" s="56">
        <f t="shared" si="55"/>
        <v>0.74</v>
      </c>
      <c r="RR8" s="1051"/>
      <c r="RS8" s="1051">
        <v>0.78</v>
      </c>
      <c r="RT8" s="1051">
        <f t="shared" si="56"/>
        <v>0.74</v>
      </c>
      <c r="RU8" s="1051">
        <v>0.75</v>
      </c>
      <c r="RV8" s="1051">
        <f t="shared" si="57"/>
        <v>0.74</v>
      </c>
      <c r="RW8" s="1051">
        <v>0.75</v>
      </c>
      <c r="RX8" s="1051">
        <v>0.75</v>
      </c>
      <c r="RY8" s="56">
        <f t="shared" si="58"/>
        <v>0.74</v>
      </c>
      <c r="RZ8" s="56">
        <v>0.76</v>
      </c>
      <c r="SA8" s="56">
        <v>0.76</v>
      </c>
      <c r="SB8" s="56">
        <f t="shared" si="59"/>
        <v>0.74</v>
      </c>
      <c r="SC8" s="56">
        <v>0.78</v>
      </c>
      <c r="SD8" s="1051">
        <f t="shared" si="60"/>
        <v>0.74</v>
      </c>
      <c r="SE8" s="56">
        <v>0.76</v>
      </c>
      <c r="SF8" s="56">
        <f t="shared" si="61"/>
        <v>0.74</v>
      </c>
      <c r="SG8" s="56">
        <v>0.76</v>
      </c>
      <c r="SH8" s="56">
        <v>0.76</v>
      </c>
      <c r="SI8" s="56">
        <f t="shared" si="62"/>
        <v>0.74</v>
      </c>
      <c r="SJ8" s="56">
        <v>0.78</v>
      </c>
      <c r="SK8" s="56">
        <f t="shared" si="63"/>
        <v>0.74</v>
      </c>
      <c r="SL8" s="56">
        <v>0.77</v>
      </c>
      <c r="SM8" s="56">
        <v>0.77</v>
      </c>
      <c r="SN8" s="56">
        <f t="shared" si="64"/>
        <v>0.74</v>
      </c>
      <c r="SO8" s="56"/>
      <c r="SP8" s="357">
        <f t="shared" si="65"/>
        <v>-1</v>
      </c>
      <c r="SQ8" s="136">
        <v>0.91</v>
      </c>
      <c r="SR8" s="136">
        <v>0.9</v>
      </c>
      <c r="SS8" s="136">
        <v>0.9</v>
      </c>
      <c r="ST8" s="56">
        <f t="shared" si="66"/>
        <v>0.9</v>
      </c>
      <c r="SU8" s="371">
        <v>0.91</v>
      </c>
      <c r="SV8" s="371">
        <f t="shared" si="67"/>
        <v>0.9</v>
      </c>
      <c r="SW8" s="136">
        <v>0.9</v>
      </c>
      <c r="SX8" s="1052">
        <v>0.89</v>
      </c>
      <c r="SY8" s="1052">
        <f t="shared" si="68"/>
        <v>0.89</v>
      </c>
      <c r="SZ8" s="1052">
        <v>0.91</v>
      </c>
      <c r="TA8" s="1052">
        <f t="shared" si="69"/>
        <v>0.89</v>
      </c>
      <c r="TB8" s="1052">
        <v>0.9</v>
      </c>
      <c r="TC8" s="1051">
        <v>0.88900000000000001</v>
      </c>
      <c r="TD8" s="1052">
        <f t="shared" si="70"/>
        <v>0.88900000000000001</v>
      </c>
      <c r="TE8" s="1052"/>
      <c r="TF8" s="1051">
        <v>0.95</v>
      </c>
      <c r="TG8" s="1052">
        <f t="shared" si="71"/>
        <v>0.88900000000000001</v>
      </c>
      <c r="TH8" s="1052">
        <v>0.95</v>
      </c>
      <c r="TI8" s="1051">
        <v>0.95</v>
      </c>
      <c r="TJ8" s="1052">
        <f t="shared" si="72"/>
        <v>0.88900000000000001</v>
      </c>
      <c r="TK8" s="1051">
        <v>0.92</v>
      </c>
      <c r="TL8" s="56">
        <f t="shared" si="73"/>
        <v>0.88900000000000001</v>
      </c>
      <c r="TM8" s="1051">
        <v>0.89</v>
      </c>
      <c r="TN8" s="1051">
        <v>0.9</v>
      </c>
      <c r="TO8" s="56">
        <f t="shared" si="74"/>
        <v>0.88900000000000001</v>
      </c>
      <c r="TP8" s="56">
        <v>0.89</v>
      </c>
      <c r="TQ8" s="56">
        <v>0.89</v>
      </c>
      <c r="TR8" s="56">
        <f t="shared" si="75"/>
        <v>0.88900000000000001</v>
      </c>
      <c r="TS8" s="56">
        <v>0.9</v>
      </c>
      <c r="TT8" s="56">
        <v>0.91</v>
      </c>
      <c r="TU8" s="56">
        <f t="shared" si="76"/>
        <v>0.88900000000000001</v>
      </c>
      <c r="TV8" s="1051">
        <v>0.91</v>
      </c>
      <c r="TW8" s="56">
        <f t="shared" si="77"/>
        <v>0.88900000000000001</v>
      </c>
      <c r="TX8" s="56">
        <v>0.92</v>
      </c>
      <c r="TY8" s="56">
        <v>0.91</v>
      </c>
      <c r="TZ8" s="56">
        <f t="shared" si="78"/>
        <v>0.88900000000000001</v>
      </c>
      <c r="UA8" s="1051">
        <v>0.9</v>
      </c>
      <c r="UB8" s="56">
        <f t="shared" si="79"/>
        <v>0.88900000000000001</v>
      </c>
      <c r="UC8" s="56">
        <v>0.91</v>
      </c>
      <c r="UD8" s="1051">
        <v>0.91</v>
      </c>
      <c r="UE8" s="56">
        <f t="shared" si="80"/>
        <v>0.88900000000000001</v>
      </c>
      <c r="UF8" s="1051">
        <v>0.89</v>
      </c>
      <c r="UG8" s="1051">
        <v>0.92</v>
      </c>
      <c r="UH8" s="1051">
        <f t="shared" si="81"/>
        <v>0.88900000000000001</v>
      </c>
      <c r="UI8" s="1042">
        <v>0.93</v>
      </c>
      <c r="UJ8" s="357">
        <f t="shared" si="82"/>
        <v>4.6119235095613088E-2</v>
      </c>
      <c r="UK8" s="56">
        <v>1.0010000000000001</v>
      </c>
      <c r="UL8" s="1099">
        <v>0.91</v>
      </c>
      <c r="UM8" s="56">
        <f t="shared" si="83"/>
        <v>0.91</v>
      </c>
      <c r="UN8" s="56">
        <v>0.9</v>
      </c>
      <c r="UO8" s="56">
        <v>0.91</v>
      </c>
      <c r="UP8" s="1142">
        <v>0.9</v>
      </c>
      <c r="UQ8" s="56">
        <f t="shared" si="84"/>
        <v>0.9</v>
      </c>
      <c r="UR8" s="56">
        <v>0.91</v>
      </c>
      <c r="US8" s="371">
        <f t="shared" si="85"/>
        <v>0.9</v>
      </c>
      <c r="UT8" s="136">
        <v>0.9</v>
      </c>
      <c r="UU8" s="1052">
        <v>0.91</v>
      </c>
      <c r="UV8" s="1052">
        <f t="shared" si="86"/>
        <v>0.9</v>
      </c>
      <c r="UW8" s="1052">
        <v>0.91</v>
      </c>
      <c r="UX8" s="1052">
        <f t="shared" si="87"/>
        <v>0.9</v>
      </c>
      <c r="UY8" s="1052">
        <v>0.93</v>
      </c>
      <c r="UZ8" s="1051">
        <v>0.91</v>
      </c>
      <c r="VA8" s="1052">
        <f t="shared" si="88"/>
        <v>0.9</v>
      </c>
      <c r="VB8" s="56">
        <v>0.89500000000000002</v>
      </c>
      <c r="VC8" s="56">
        <v>0.89500000000000002</v>
      </c>
      <c r="VD8" s="56">
        <v>0.91</v>
      </c>
      <c r="VE8" s="56">
        <v>0.95</v>
      </c>
      <c r="VF8" s="56">
        <v>0.93</v>
      </c>
      <c r="VG8" s="1051">
        <v>0.9</v>
      </c>
      <c r="VH8" s="1051">
        <v>0.9</v>
      </c>
      <c r="VI8" s="56">
        <f t="shared" si="89"/>
        <v>0.9</v>
      </c>
      <c r="VJ8" s="56">
        <v>0.94</v>
      </c>
      <c r="VK8" s="56">
        <v>0.94</v>
      </c>
      <c r="VL8" s="1051">
        <v>0.89</v>
      </c>
      <c r="VM8" s="1051">
        <v>0.9</v>
      </c>
      <c r="VN8" s="56">
        <f t="shared" si="90"/>
        <v>0.89</v>
      </c>
      <c r="VO8" s="56">
        <v>0.91</v>
      </c>
      <c r="VP8" s="56">
        <v>0.91</v>
      </c>
      <c r="VQ8" s="1051">
        <v>0.89</v>
      </c>
      <c r="VR8" s="1051">
        <v>0.9</v>
      </c>
      <c r="VS8" s="56">
        <f t="shared" si="91"/>
        <v>0.89</v>
      </c>
      <c r="VT8" s="56">
        <v>0.89</v>
      </c>
      <c r="VU8" s="56">
        <v>0.89</v>
      </c>
      <c r="VV8" s="1051">
        <v>0.9</v>
      </c>
      <c r="VW8" s="1051">
        <v>0.9</v>
      </c>
      <c r="VX8" s="56">
        <f t="shared" si="92"/>
        <v>0.89</v>
      </c>
      <c r="VY8" s="56">
        <v>0.89</v>
      </c>
      <c r="VZ8" s="56">
        <v>0.9</v>
      </c>
      <c r="WA8" s="1051">
        <v>0.9</v>
      </c>
      <c r="WB8" s="56">
        <v>0.9</v>
      </c>
      <c r="WC8" s="56">
        <f t="shared" si="93"/>
        <v>0.89</v>
      </c>
      <c r="WD8" s="884">
        <v>0.89</v>
      </c>
      <c r="WE8" s="56">
        <v>0.91300000000000003</v>
      </c>
      <c r="WF8" s="56">
        <f t="shared" si="94"/>
        <v>0.89</v>
      </c>
      <c r="WG8" s="56">
        <v>0.91</v>
      </c>
      <c r="WH8" s="56">
        <v>0.89</v>
      </c>
      <c r="WI8" s="56">
        <f t="shared" si="95"/>
        <v>0.89</v>
      </c>
      <c r="WJ8" s="56"/>
      <c r="WK8" s="56">
        <v>0.9</v>
      </c>
      <c r="WL8" s="56">
        <v>0.88500000000000001</v>
      </c>
      <c r="WM8" s="56">
        <v>0.89</v>
      </c>
      <c r="WN8" s="56">
        <v>0.89</v>
      </c>
      <c r="WO8" s="56">
        <v>0.89500000000000002</v>
      </c>
      <c r="WP8" s="56">
        <f t="shared" si="96"/>
        <v>0.89</v>
      </c>
      <c r="WQ8" s="1051">
        <v>0.89</v>
      </c>
      <c r="WR8" s="1051">
        <v>0.89</v>
      </c>
      <c r="WS8" s="56">
        <f t="shared" si="97"/>
        <v>0.89</v>
      </c>
      <c r="WT8" s="1051"/>
      <c r="WU8" s="1051">
        <v>0.89</v>
      </c>
      <c r="WV8" s="1051">
        <v>0.91</v>
      </c>
      <c r="WW8" s="1051">
        <v>0.92</v>
      </c>
      <c r="WX8" s="1051">
        <f t="shared" si="98"/>
        <v>0.89</v>
      </c>
      <c r="WY8" s="1051">
        <v>0.85</v>
      </c>
      <c r="WZ8" s="1051">
        <f t="shared" si="99"/>
        <v>0.85</v>
      </c>
      <c r="XA8" s="1051"/>
      <c r="XB8" s="1051">
        <v>0.86</v>
      </c>
      <c r="XC8" s="1051">
        <v>0.86</v>
      </c>
      <c r="XD8" s="1051">
        <f t="shared" si="100"/>
        <v>0.85</v>
      </c>
      <c r="XE8" s="1051"/>
      <c r="XF8" s="1051"/>
      <c r="XG8" s="357">
        <f t="shared" si="101"/>
        <v>-1</v>
      </c>
      <c r="XH8" s="357">
        <f t="shared" si="102"/>
        <v>-1</v>
      </c>
      <c r="XI8" s="357">
        <f t="shared" si="103"/>
        <v>3.3333333333333361E-2</v>
      </c>
      <c r="XJ8" s="56">
        <v>0.74</v>
      </c>
      <c r="XK8" s="56">
        <v>0.71</v>
      </c>
      <c r="XL8" s="56">
        <v>0.8</v>
      </c>
      <c r="XM8" s="56">
        <f t="shared" si="104"/>
        <v>0.74</v>
      </c>
      <c r="XN8" s="66">
        <v>0.76</v>
      </c>
      <c r="XO8" s="56">
        <v>0.75</v>
      </c>
      <c r="XP8" s="56">
        <f t="shared" si="105"/>
        <v>0.74</v>
      </c>
      <c r="XQ8" s="56">
        <v>0.76</v>
      </c>
      <c r="XR8" s="56">
        <f t="shared" si="106"/>
        <v>0.74</v>
      </c>
      <c r="XS8" s="54">
        <v>0.76</v>
      </c>
      <c r="XT8" s="56">
        <f t="shared" si="107"/>
        <v>0.74</v>
      </c>
      <c r="XU8" s="54">
        <v>0.74</v>
      </c>
      <c r="XV8" s="56">
        <f t="shared" si="108"/>
        <v>0.74</v>
      </c>
      <c r="XW8" s="56">
        <v>0.75</v>
      </c>
      <c r="XX8" s="1051">
        <v>0.75</v>
      </c>
      <c r="XY8" s="1051">
        <f t="shared" si="109"/>
        <v>0.74</v>
      </c>
      <c r="XZ8" s="1051"/>
      <c r="YA8" s="357">
        <f t="shared" si="110"/>
        <v>-1</v>
      </c>
      <c r="YB8" s="56">
        <v>0.75</v>
      </c>
      <c r="YC8" s="66">
        <v>0.75</v>
      </c>
      <c r="YD8" s="56">
        <v>0.75</v>
      </c>
      <c r="YE8" s="56">
        <f t="shared" si="111"/>
        <v>0.75</v>
      </c>
      <c r="YF8" s="56">
        <v>0.77</v>
      </c>
      <c r="YG8" s="56">
        <f t="shared" si="112"/>
        <v>0.75</v>
      </c>
      <c r="YH8" s="56">
        <v>0.75</v>
      </c>
      <c r="YI8" s="56">
        <v>0.77</v>
      </c>
      <c r="YJ8" s="56">
        <f t="shared" si="113"/>
        <v>0.75</v>
      </c>
      <c r="YK8" s="56">
        <v>0.78</v>
      </c>
      <c r="YL8" s="54">
        <v>0.76</v>
      </c>
      <c r="YM8" s="56">
        <f t="shared" si="114"/>
        <v>0.75</v>
      </c>
      <c r="YN8" s="56">
        <v>0.75</v>
      </c>
      <c r="YO8" s="66">
        <f t="shared" si="115"/>
        <v>0.75</v>
      </c>
      <c r="YP8" s="56">
        <v>0.76</v>
      </c>
      <c r="YQ8" s="884">
        <f t="shared" si="116"/>
        <v>0.75</v>
      </c>
      <c r="YR8" s="56">
        <v>0.79</v>
      </c>
      <c r="YS8" s="357">
        <f t="shared" si="117"/>
        <v>5.3333333333333378E-2</v>
      </c>
      <c r="YT8" s="1031">
        <v>0.89</v>
      </c>
      <c r="YU8" s="41">
        <v>0.89</v>
      </c>
      <c r="YV8" s="41">
        <v>0.91</v>
      </c>
      <c r="YW8" s="132">
        <v>0.9</v>
      </c>
      <c r="YX8" s="41">
        <f t="shared" si="118"/>
        <v>0.89</v>
      </c>
      <c r="YY8" s="215">
        <v>0.88</v>
      </c>
      <c r="YZ8" s="41">
        <f t="shared" si="119"/>
        <v>0.88</v>
      </c>
      <c r="ZA8" s="215">
        <v>0.91</v>
      </c>
      <c r="ZB8" s="41">
        <f t="shared" si="120"/>
        <v>0.88</v>
      </c>
      <c r="ZC8" s="1031">
        <v>0.9</v>
      </c>
      <c r="ZD8" s="56">
        <f t="shared" si="121"/>
        <v>0.88</v>
      </c>
      <c r="ZE8" s="41">
        <v>0.88</v>
      </c>
      <c r="ZF8" s="1051">
        <f t="shared" si="122"/>
        <v>0.88</v>
      </c>
      <c r="ZG8" s="884">
        <v>0.89</v>
      </c>
      <c r="ZH8" s="56">
        <f t="shared" si="123"/>
        <v>0.88</v>
      </c>
      <c r="ZI8" s="884"/>
      <c r="ZJ8" s="1146">
        <f t="shared" si="124"/>
        <v>-1</v>
      </c>
      <c r="ZK8" s="56">
        <v>0.78</v>
      </c>
      <c r="ZL8" s="66">
        <v>0.76</v>
      </c>
      <c r="ZM8" s="56">
        <v>0.78</v>
      </c>
      <c r="ZN8" s="56">
        <f t="shared" si="125"/>
        <v>0.78</v>
      </c>
      <c r="ZO8" s="56">
        <v>0.78</v>
      </c>
      <c r="ZP8" s="66">
        <v>0.78</v>
      </c>
      <c r="ZQ8" s="56">
        <f t="shared" si="126"/>
        <v>0.78</v>
      </c>
      <c r="ZR8" s="1051">
        <v>0.78</v>
      </c>
      <c r="ZS8" s="56">
        <f t="shared" si="127"/>
        <v>0.78</v>
      </c>
      <c r="ZT8" s="66"/>
      <c r="ZU8" s="56">
        <v>0.79</v>
      </c>
      <c r="ZV8" s="1042">
        <v>0.91</v>
      </c>
      <c r="ZW8" s="1051">
        <f t="shared" si="128"/>
        <v>0.78</v>
      </c>
      <c r="ZX8" s="1051"/>
      <c r="ZY8" s="56">
        <v>0.80600000000000005</v>
      </c>
      <c r="ZZ8" s="66">
        <f t="shared" si="129"/>
        <v>0.78</v>
      </c>
      <c r="AAA8" s="66">
        <v>0.81</v>
      </c>
      <c r="AAB8" s="1146">
        <f t="shared" si="130"/>
        <v>3.8461538461538491E-2</v>
      </c>
      <c r="AAC8" s="371"/>
      <c r="AAD8" s="1052"/>
      <c r="AAE8" s="371"/>
      <c r="AAF8" s="371" t="str">
        <f t="shared" si="131"/>
        <v>4.Blocker/Not Executed</v>
      </c>
      <c r="AAG8" s="371" t="str">
        <f t="shared" si="132"/>
        <v>4.Blocker/Not Executed</v>
      </c>
      <c r="AAH8" s="371" t="str">
        <f t="shared" si="133"/>
        <v>4.Blocker/Not Executed</v>
      </c>
      <c r="AAI8" s="371" t="str">
        <f t="shared" si="134"/>
        <v>4.Blocker/Not Executed</v>
      </c>
      <c r="AAJ8" s="371" t="str">
        <f t="shared" si="135"/>
        <v>4.Blocker/Not Executed</v>
      </c>
      <c r="AAK8" s="371" t="str">
        <f t="shared" si="136"/>
        <v>2. Within 10% deviation from baseline</v>
      </c>
      <c r="AAL8" s="371" t="str">
        <f t="shared" si="137"/>
        <v>2. Within 10% deviation from baseline</v>
      </c>
      <c r="AAM8" s="188" t="str">
        <f t="shared" si="138"/>
        <v xml:space="preserve">1. Better than baseline </v>
      </c>
      <c r="AAN8" s="188" t="str">
        <f t="shared" si="139"/>
        <v xml:space="preserve">1. Better than baseline </v>
      </c>
      <c r="AAO8" s="188" t="str">
        <f t="shared" si="140"/>
        <v>2. Within 10% deviation from baseline</v>
      </c>
      <c r="AAP8" s="188" t="str">
        <f t="shared" si="141"/>
        <v>2. Within 10% deviation from baseline</v>
      </c>
      <c r="AAQ8" s="371" t="str">
        <f t="shared" si="142"/>
        <v>3. Missing baseline</v>
      </c>
      <c r="AAR8" s="1052" t="str">
        <f t="shared" si="143"/>
        <v>3. Missing baseline</v>
      </c>
      <c r="AAS8" s="1052" t="str">
        <f t="shared" si="144"/>
        <v>3. Missing baseline</v>
      </c>
      <c r="AAT8" s="1052" t="str">
        <f t="shared" si="145"/>
        <v>2. Within 10% deviation from baseline</v>
      </c>
    </row>
    <row r="9" spans="1:722" s="4" customFormat="1" ht="29.15" customHeight="1" x14ac:dyDescent="0.35">
      <c r="A9" s="4">
        <v>7</v>
      </c>
      <c r="B9" s="69">
        <v>13</v>
      </c>
      <c r="C9" s="997" t="s">
        <v>17</v>
      </c>
      <c r="D9" s="155" t="s">
        <v>1254</v>
      </c>
      <c r="E9" s="998" t="s">
        <v>2307</v>
      </c>
      <c r="F9" s="999" t="s">
        <v>2307</v>
      </c>
      <c r="G9" s="998" t="s">
        <v>2308</v>
      </c>
      <c r="H9" s="345" t="s">
        <v>2319</v>
      </c>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40" t="s">
        <v>1502</v>
      </c>
      <c r="AW9" s="40"/>
      <c r="AX9" s="69"/>
      <c r="AY9" s="69" t="s">
        <v>1502</v>
      </c>
      <c r="AZ9" s="40" t="s">
        <v>1502</v>
      </c>
      <c r="BA9" s="40" t="s">
        <v>1502</v>
      </c>
      <c r="BB9" s="69" t="s">
        <v>1502</v>
      </c>
      <c r="BC9" s="28" t="s">
        <v>1502</v>
      </c>
      <c r="BD9" s="40"/>
      <c r="BE9" s="677"/>
      <c r="BF9" s="35"/>
      <c r="BI9" s="35"/>
      <c r="BJ9" s="35"/>
      <c r="BK9" s="35"/>
      <c r="BL9" s="35"/>
      <c r="BN9" s="35"/>
      <c r="BO9" s="35"/>
      <c r="BP9" s="35"/>
      <c r="BQ9" s="35"/>
      <c r="BR9" s="35"/>
      <c r="BS9" s="35"/>
      <c r="BT9" s="35"/>
      <c r="BU9" s="35"/>
      <c r="BV9" s="35"/>
      <c r="BW9" s="35"/>
      <c r="BX9" s="35"/>
      <c r="BY9" s="35"/>
      <c r="BZ9" s="35"/>
      <c r="CA9" s="35"/>
      <c r="CB9" s="35"/>
      <c r="CC9" s="35"/>
      <c r="CD9" s="35"/>
      <c r="CE9" s="35"/>
      <c r="CF9" s="35"/>
      <c r="CG9" s="35"/>
      <c r="CH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c r="DR9" s="35"/>
      <c r="DS9" s="35"/>
      <c r="DT9" s="35"/>
      <c r="DU9" s="35"/>
      <c r="DV9" s="35" t="s">
        <v>1502</v>
      </c>
      <c r="DW9" s="35"/>
      <c r="DX9" s="35" t="s">
        <v>1502</v>
      </c>
      <c r="DY9" s="35"/>
      <c r="DZ9" s="35" t="s">
        <v>1502</v>
      </c>
      <c r="EA9" s="28" t="s">
        <v>1502</v>
      </c>
      <c r="EB9" s="54" t="s">
        <v>1502</v>
      </c>
      <c r="EC9" s="54" t="s">
        <v>1502</v>
      </c>
      <c r="ED9" s="28" t="s">
        <v>1502</v>
      </c>
      <c r="EE9" s="54">
        <f t="shared" si="4"/>
        <v>0</v>
      </c>
      <c r="EF9" s="28"/>
      <c r="EG9" s="5"/>
      <c r="EH9" s="35"/>
      <c r="EI9" s="35"/>
      <c r="EJ9" s="35"/>
      <c r="EK9" s="35"/>
      <c r="EL9" s="35"/>
      <c r="EM9" s="35"/>
      <c r="EN9" s="35"/>
      <c r="EO9" s="35"/>
      <c r="EP9" s="35"/>
      <c r="EQ9" s="35"/>
      <c r="ES9" s="35"/>
      <c r="ET9" s="35"/>
      <c r="EU9" s="35"/>
      <c r="EV9" s="35"/>
      <c r="EW9" s="35"/>
      <c r="EY9" s="35"/>
      <c r="EZ9" s="35"/>
      <c r="FA9" s="35"/>
      <c r="FB9" s="35"/>
      <c r="FC9" s="35"/>
      <c r="FD9" s="35"/>
      <c r="FE9" s="35"/>
      <c r="FF9" s="35"/>
      <c r="FG9" s="35"/>
      <c r="FH9" s="35"/>
      <c r="FI9" s="35"/>
      <c r="FJ9" s="35"/>
      <c r="FK9" s="35"/>
      <c r="FL9" s="35"/>
      <c r="FM9" s="35"/>
      <c r="FN9" s="35"/>
      <c r="FO9" s="35"/>
      <c r="FP9" s="35"/>
      <c r="FQ9" s="35"/>
      <c r="FR9" s="35"/>
      <c r="FS9" s="35"/>
      <c r="FT9" s="35" t="s">
        <v>1502</v>
      </c>
      <c r="FU9" s="35"/>
      <c r="FV9" s="35" t="s">
        <v>1502</v>
      </c>
      <c r="FW9" s="35" t="s">
        <v>1502</v>
      </c>
      <c r="FX9" s="35" t="s">
        <v>1502</v>
      </c>
      <c r="FY9" s="35" t="s">
        <v>1502</v>
      </c>
      <c r="FZ9" s="28" t="s">
        <v>1502</v>
      </c>
      <c r="GA9" s="40" t="s">
        <v>1502</v>
      </c>
      <c r="GB9" s="40" t="s">
        <v>1502</v>
      </c>
      <c r="GC9" s="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c r="HF9" s="35"/>
      <c r="HG9" s="35"/>
      <c r="HH9" s="35"/>
      <c r="HI9" s="35"/>
      <c r="HJ9" s="35"/>
      <c r="HK9" s="35"/>
      <c r="HL9" s="35"/>
      <c r="HM9" s="35" t="s">
        <v>1502</v>
      </c>
      <c r="HN9" s="35"/>
      <c r="HO9" s="35" t="s">
        <v>1502</v>
      </c>
      <c r="HP9" s="35"/>
      <c r="HQ9" s="35" t="s">
        <v>1502</v>
      </c>
      <c r="HR9" s="35" t="s">
        <v>1502</v>
      </c>
      <c r="HS9" s="1050" t="s">
        <v>1502</v>
      </c>
      <c r="HT9" s="40" t="s">
        <v>1502</v>
      </c>
      <c r="HU9" s="46">
        <f t="shared" si="9"/>
        <v>0</v>
      </c>
      <c r="HV9" s="46" t="s">
        <v>1502</v>
      </c>
      <c r="HW9" s="46" t="s">
        <v>1502</v>
      </c>
      <c r="HX9" s="46"/>
      <c r="HY9" s="116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c r="JE9" s="35"/>
      <c r="JF9" s="35"/>
      <c r="JG9" s="35"/>
      <c r="JH9" s="35"/>
      <c r="JI9" s="35"/>
      <c r="JJ9" s="35"/>
      <c r="JK9" s="35"/>
      <c r="JL9" s="35" t="s">
        <v>1502</v>
      </c>
      <c r="JM9" s="35"/>
      <c r="JN9" s="35" t="s">
        <v>1502</v>
      </c>
      <c r="JO9" s="35" t="s">
        <v>1502</v>
      </c>
      <c r="JP9" s="35" t="s">
        <v>1502</v>
      </c>
      <c r="JQ9" s="35" t="s">
        <v>1502</v>
      </c>
      <c r="JR9" s="54" t="s">
        <v>1502</v>
      </c>
      <c r="JS9" s="46" t="s">
        <v>1502</v>
      </c>
      <c r="JT9" s="46" t="s">
        <v>1502</v>
      </c>
      <c r="JU9" s="40">
        <f t="shared" si="146"/>
        <v>0</v>
      </c>
      <c r="JV9" s="40" t="s">
        <v>1502</v>
      </c>
      <c r="JW9" s="46" t="s">
        <v>1502</v>
      </c>
      <c r="JX9" s="46">
        <f t="shared" si="14"/>
        <v>0</v>
      </c>
      <c r="JY9" s="46" t="s">
        <v>1502</v>
      </c>
      <c r="JZ9" s="46">
        <f t="shared" si="15"/>
        <v>0</v>
      </c>
      <c r="KA9" s="46" t="s">
        <v>1502</v>
      </c>
      <c r="KB9" s="54" t="s">
        <v>1502</v>
      </c>
      <c r="KC9" s="1050">
        <f t="shared" si="16"/>
        <v>0</v>
      </c>
      <c r="KD9" s="46" t="s">
        <v>1502</v>
      </c>
      <c r="KE9" s="1050" t="s">
        <v>1502</v>
      </c>
      <c r="KF9" s="46">
        <f t="shared" si="17"/>
        <v>0</v>
      </c>
      <c r="KG9" s="46" t="s">
        <v>1502</v>
      </c>
      <c r="KH9" s="1050" t="s">
        <v>1502</v>
      </c>
      <c r="KI9" s="46">
        <f t="shared" si="18"/>
        <v>0</v>
      </c>
      <c r="KJ9" s="46" t="s">
        <v>1502</v>
      </c>
      <c r="KK9" s="1050" t="s">
        <v>1502</v>
      </c>
      <c r="KL9" s="46">
        <f t="shared" si="19"/>
        <v>0</v>
      </c>
      <c r="KM9" s="46"/>
      <c r="KN9" s="1050" t="s">
        <v>1502</v>
      </c>
      <c r="KO9" s="46">
        <f t="shared" si="20"/>
        <v>0</v>
      </c>
      <c r="KP9" s="1050" t="s">
        <v>1502</v>
      </c>
      <c r="KQ9" s="1050">
        <f t="shared" si="21"/>
        <v>0</v>
      </c>
      <c r="KR9" s="1050" t="s">
        <v>1502</v>
      </c>
      <c r="KS9" s="1050" t="s">
        <v>1502</v>
      </c>
      <c r="KT9" s="919" t="s">
        <v>1502</v>
      </c>
      <c r="KU9" s="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c r="LZ9" s="35"/>
      <c r="MA9" s="35"/>
      <c r="MB9" s="35"/>
      <c r="MC9" s="35"/>
      <c r="MD9" s="35"/>
      <c r="ME9" s="35"/>
      <c r="MF9" s="35"/>
      <c r="MG9" s="35">
        <v>0.99</v>
      </c>
      <c r="MH9" s="35"/>
      <c r="MI9" s="919">
        <v>0.99</v>
      </c>
      <c r="MJ9" s="919">
        <v>0.91</v>
      </c>
      <c r="MK9" s="35">
        <v>0.95</v>
      </c>
      <c r="ML9" s="35">
        <f t="shared" si="147"/>
        <v>0.95</v>
      </c>
      <c r="MM9" s="35">
        <v>0.95</v>
      </c>
      <c r="MN9" s="40">
        <f t="shared" si="24"/>
        <v>0.95</v>
      </c>
      <c r="MO9" s="46">
        <v>0.95</v>
      </c>
      <c r="MP9" s="46">
        <f t="shared" si="25"/>
        <v>0.95</v>
      </c>
      <c r="MQ9" s="46">
        <v>0.96</v>
      </c>
      <c r="MR9" s="46">
        <f t="shared" si="26"/>
        <v>0.95</v>
      </c>
      <c r="MS9" s="1050">
        <v>0.95</v>
      </c>
      <c r="MT9" s="1050">
        <v>0.95</v>
      </c>
      <c r="MU9" s="1050">
        <f t="shared" si="27"/>
        <v>0.95</v>
      </c>
      <c r="MV9" s="1050">
        <v>0.94699999999999995</v>
      </c>
      <c r="MW9" s="1050">
        <v>0.99</v>
      </c>
      <c r="MX9" s="1050">
        <v>0.97</v>
      </c>
      <c r="MY9" s="1050">
        <f t="shared" si="28"/>
        <v>0.95</v>
      </c>
      <c r="MZ9" s="46">
        <v>0.99</v>
      </c>
      <c r="NA9" s="1050">
        <v>0.96</v>
      </c>
      <c r="NB9" s="46">
        <f t="shared" si="29"/>
        <v>0.95</v>
      </c>
      <c r="NC9" s="46">
        <v>0.99</v>
      </c>
      <c r="ND9" s="46">
        <v>0.97</v>
      </c>
      <c r="NE9" s="46">
        <f t="shared" si="30"/>
        <v>0.95</v>
      </c>
      <c r="NF9" s="46">
        <v>0.98</v>
      </c>
      <c r="NG9" s="46">
        <v>0.96</v>
      </c>
      <c r="NH9" s="54">
        <f t="shared" si="31"/>
        <v>0.95</v>
      </c>
      <c r="NI9" s="54">
        <v>0.99</v>
      </c>
      <c r="NJ9" s="54">
        <v>1.03</v>
      </c>
      <c r="NK9" s="54">
        <f t="shared" si="32"/>
        <v>0.95</v>
      </c>
      <c r="NL9" s="54">
        <v>0.96</v>
      </c>
      <c r="NM9" s="1050">
        <v>0.96</v>
      </c>
      <c r="NN9" s="54">
        <f t="shared" si="33"/>
        <v>0.95</v>
      </c>
      <c r="NO9" s="54">
        <v>0.93</v>
      </c>
      <c r="NP9" s="5">
        <f t="shared" si="34"/>
        <v>-2.1052631578947271E-2</v>
      </c>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c r="OV9" s="35"/>
      <c r="OW9" s="35"/>
      <c r="OX9" s="35"/>
      <c r="OY9" s="35">
        <v>0.98</v>
      </c>
      <c r="OZ9" s="35"/>
      <c r="PA9" s="35">
        <v>0.99</v>
      </c>
      <c r="PB9" s="35">
        <v>0.98</v>
      </c>
      <c r="PC9" s="35">
        <f t="shared" si="35"/>
        <v>0.98</v>
      </c>
      <c r="PD9" s="35">
        <v>0.99</v>
      </c>
      <c r="PE9" s="919">
        <v>0.92</v>
      </c>
      <c r="PF9" s="63">
        <v>0.98</v>
      </c>
      <c r="PG9" s="54">
        <f t="shared" si="36"/>
        <v>0.98</v>
      </c>
      <c r="PH9" s="1050">
        <v>0.96</v>
      </c>
      <c r="PI9" s="1050">
        <v>0.97</v>
      </c>
      <c r="PJ9" s="40">
        <f t="shared" si="37"/>
        <v>0.96</v>
      </c>
      <c r="PK9" s="35">
        <v>0.93</v>
      </c>
      <c r="PL9" s="40">
        <v>0.99</v>
      </c>
      <c r="PM9" s="46">
        <f t="shared" si="38"/>
        <v>0.96</v>
      </c>
      <c r="PN9" s="46">
        <v>0.96</v>
      </c>
      <c r="PO9" s="46">
        <f t="shared" si="39"/>
        <v>0.96</v>
      </c>
      <c r="PP9" s="46">
        <v>0.99</v>
      </c>
      <c r="PQ9" s="1050">
        <v>0.96</v>
      </c>
      <c r="PR9" s="46">
        <f t="shared" si="40"/>
        <v>0.96</v>
      </c>
      <c r="PS9" s="46"/>
      <c r="PT9" s="1050">
        <v>0.96399999999999997</v>
      </c>
      <c r="PU9" s="1050">
        <f t="shared" si="41"/>
        <v>0.96</v>
      </c>
      <c r="PV9" s="1050"/>
      <c r="PW9" s="1050">
        <v>0.97</v>
      </c>
      <c r="PX9" s="1050">
        <f t="shared" si="42"/>
        <v>0.96</v>
      </c>
      <c r="PY9" s="1050">
        <v>0.99</v>
      </c>
      <c r="PZ9" s="1050">
        <v>0.96199999999999997</v>
      </c>
      <c r="QA9" s="1050">
        <f t="shared" si="43"/>
        <v>0.96</v>
      </c>
      <c r="QB9" s="1050">
        <v>0.96699999999999997</v>
      </c>
      <c r="QC9" s="54">
        <f t="shared" si="44"/>
        <v>0.96</v>
      </c>
      <c r="QD9" s="54">
        <v>0.97</v>
      </c>
      <c r="QE9" s="54">
        <v>0.97</v>
      </c>
      <c r="QF9" s="54">
        <f t="shared" si="45"/>
        <v>0.96</v>
      </c>
      <c r="QG9" s="54" t="s">
        <v>1159</v>
      </c>
      <c r="QH9" s="54">
        <f t="shared" si="46"/>
        <v>0.96</v>
      </c>
      <c r="QI9" s="1050">
        <v>0.97</v>
      </c>
      <c r="QJ9" s="54">
        <f t="shared" si="47"/>
        <v>0.96</v>
      </c>
      <c r="QK9" s="54">
        <v>0.96</v>
      </c>
      <c r="QL9" s="1050">
        <v>0.98</v>
      </c>
      <c r="QM9" s="54">
        <f t="shared" si="48"/>
        <v>0.96</v>
      </c>
      <c r="QN9" s="54"/>
      <c r="QO9" s="5">
        <f t="shared" si="49"/>
        <v>-1</v>
      </c>
      <c r="QP9" s="35"/>
      <c r="QQ9" s="35"/>
      <c r="QR9" s="35"/>
      <c r="QS9" s="35"/>
      <c r="QT9" s="35"/>
      <c r="QU9" s="35"/>
      <c r="QV9" s="35"/>
      <c r="QW9" s="35"/>
      <c r="QX9" s="35">
        <v>0.87</v>
      </c>
      <c r="QY9" s="35"/>
      <c r="QZ9" s="35"/>
      <c r="RA9" s="35">
        <v>0.81</v>
      </c>
      <c r="RB9" s="35">
        <v>0.84</v>
      </c>
      <c r="RC9" s="35">
        <f t="shared" si="50"/>
        <v>0.84</v>
      </c>
      <c r="RD9" s="35">
        <v>0.79</v>
      </c>
      <c r="RE9" s="40">
        <f t="shared" si="51"/>
        <v>0.79</v>
      </c>
      <c r="RF9" s="35">
        <v>0.79</v>
      </c>
      <c r="RG9" s="46">
        <v>0.81</v>
      </c>
      <c r="RH9" s="1050">
        <f t="shared" si="52"/>
        <v>0.79</v>
      </c>
      <c r="RI9" s="46">
        <v>0.79</v>
      </c>
      <c r="RJ9" s="46">
        <f t="shared" si="53"/>
        <v>0.79</v>
      </c>
      <c r="RK9" s="1050">
        <v>0.79700000000000004</v>
      </c>
      <c r="RL9" s="1050">
        <v>0.81</v>
      </c>
      <c r="RM9" s="1050">
        <v>0.79</v>
      </c>
      <c r="RN9" s="1050">
        <f t="shared" si="54"/>
        <v>0.79</v>
      </c>
      <c r="RO9" s="1050">
        <v>0.79</v>
      </c>
      <c r="RP9" s="1050">
        <v>0.82</v>
      </c>
      <c r="RQ9" s="1050">
        <f t="shared" si="55"/>
        <v>0.79</v>
      </c>
      <c r="RR9" s="1050"/>
      <c r="RS9" s="1050">
        <v>0.81100000000000005</v>
      </c>
      <c r="RT9" s="1050">
        <f t="shared" si="56"/>
        <v>0.79</v>
      </c>
      <c r="RU9" s="1050">
        <v>0.83</v>
      </c>
      <c r="RV9" s="1050">
        <f t="shared" si="57"/>
        <v>0.79</v>
      </c>
      <c r="RW9" s="1050">
        <v>0.83799999999999997</v>
      </c>
      <c r="RX9" s="1050">
        <v>0.84</v>
      </c>
      <c r="RY9" s="54">
        <f t="shared" si="58"/>
        <v>0.79</v>
      </c>
      <c r="RZ9" s="54">
        <v>0.81</v>
      </c>
      <c r="SA9" s="54">
        <v>0.85</v>
      </c>
      <c r="SB9" s="54">
        <f t="shared" si="59"/>
        <v>0.79</v>
      </c>
      <c r="SC9" s="54">
        <v>0.82</v>
      </c>
      <c r="SD9" s="1050">
        <f t="shared" si="60"/>
        <v>0.79</v>
      </c>
      <c r="SE9" s="54">
        <v>0.81</v>
      </c>
      <c r="SF9" s="54">
        <f t="shared" si="61"/>
        <v>0.79</v>
      </c>
      <c r="SG9" s="54">
        <v>0.8</v>
      </c>
      <c r="SH9" s="54">
        <v>0.79</v>
      </c>
      <c r="SI9" s="54">
        <f t="shared" si="62"/>
        <v>0.79</v>
      </c>
      <c r="SJ9" s="54">
        <v>0.82</v>
      </c>
      <c r="SK9" s="54">
        <f t="shared" si="63"/>
        <v>0.79</v>
      </c>
      <c r="SL9" s="54">
        <v>0.82099999999999995</v>
      </c>
      <c r="SM9" s="54">
        <v>0.81</v>
      </c>
      <c r="SN9" s="54">
        <f t="shared" si="64"/>
        <v>0.79</v>
      </c>
      <c r="SO9" s="54"/>
      <c r="SP9" s="5">
        <f t="shared" si="65"/>
        <v>-1</v>
      </c>
      <c r="SQ9" s="35">
        <v>0.87</v>
      </c>
      <c r="SR9" s="35">
        <v>0.83</v>
      </c>
      <c r="SS9" s="35">
        <v>0.87</v>
      </c>
      <c r="ST9" s="54">
        <f t="shared" si="66"/>
        <v>0.87</v>
      </c>
      <c r="SU9" s="40">
        <v>0.91</v>
      </c>
      <c r="SV9" s="40">
        <f t="shared" si="67"/>
        <v>0.87</v>
      </c>
      <c r="SW9" s="35">
        <v>0.92</v>
      </c>
      <c r="SX9" s="46">
        <v>0.88</v>
      </c>
      <c r="SY9" s="46">
        <f t="shared" si="68"/>
        <v>0.87</v>
      </c>
      <c r="SZ9" s="46">
        <v>0.89</v>
      </c>
      <c r="TA9" s="46">
        <f t="shared" si="69"/>
        <v>0.87</v>
      </c>
      <c r="TB9" s="46">
        <v>0.91</v>
      </c>
      <c r="TC9" s="1050">
        <v>0.91</v>
      </c>
      <c r="TD9" s="46">
        <f t="shared" si="70"/>
        <v>0.87</v>
      </c>
      <c r="TE9" s="46"/>
      <c r="TF9" s="1050">
        <v>0.86</v>
      </c>
      <c r="TG9" s="46">
        <f t="shared" si="71"/>
        <v>0.86</v>
      </c>
      <c r="TH9" s="46">
        <v>0.87</v>
      </c>
      <c r="TI9" s="1050">
        <v>0.86</v>
      </c>
      <c r="TJ9" s="46">
        <f t="shared" si="72"/>
        <v>0.86</v>
      </c>
      <c r="TK9" s="1050">
        <v>0.88</v>
      </c>
      <c r="TL9" s="1050">
        <f t="shared" si="73"/>
        <v>0.86</v>
      </c>
      <c r="TM9" s="1050">
        <v>0.86</v>
      </c>
      <c r="TN9" s="1050">
        <v>0.88</v>
      </c>
      <c r="TO9" s="54">
        <f t="shared" si="74"/>
        <v>0.86</v>
      </c>
      <c r="TP9" s="54">
        <v>0.88</v>
      </c>
      <c r="TQ9" s="54">
        <v>0.87</v>
      </c>
      <c r="TR9" s="54">
        <f t="shared" si="75"/>
        <v>0.86</v>
      </c>
      <c r="TS9" s="54">
        <v>0.87</v>
      </c>
      <c r="TT9" s="1050">
        <v>0.89</v>
      </c>
      <c r="TU9" s="54">
        <f t="shared" si="76"/>
        <v>0.86</v>
      </c>
      <c r="TV9" s="1050">
        <v>0.89</v>
      </c>
      <c r="TW9" s="54">
        <f t="shared" si="77"/>
        <v>0.86</v>
      </c>
      <c r="TX9" s="54">
        <v>0.87</v>
      </c>
      <c r="TY9" s="54">
        <v>0.88</v>
      </c>
      <c r="TZ9" s="54">
        <f t="shared" si="78"/>
        <v>0.86</v>
      </c>
      <c r="UA9" s="1050">
        <v>0.86</v>
      </c>
      <c r="UB9" s="54">
        <f t="shared" si="79"/>
        <v>0.86</v>
      </c>
      <c r="UC9" s="54">
        <v>0.88</v>
      </c>
      <c r="UD9" s="1050">
        <v>0.89</v>
      </c>
      <c r="UE9" s="54">
        <f t="shared" si="80"/>
        <v>0.86</v>
      </c>
      <c r="UF9" s="1050">
        <v>0.89</v>
      </c>
      <c r="UG9" s="1050">
        <v>0.88</v>
      </c>
      <c r="UH9" s="1050">
        <f t="shared" si="81"/>
        <v>0.86</v>
      </c>
      <c r="UI9" s="1049">
        <v>0.88</v>
      </c>
      <c r="UJ9" s="5">
        <f t="shared" si="82"/>
        <v>2.3255813953488393E-2</v>
      </c>
      <c r="UK9" s="54">
        <v>0.95700000000000007</v>
      </c>
      <c r="UL9" s="1100">
        <v>0.85</v>
      </c>
      <c r="UM9" s="54">
        <f t="shared" si="83"/>
        <v>0.85</v>
      </c>
      <c r="UN9" s="54">
        <v>0.84399999999999997</v>
      </c>
      <c r="UO9" s="54">
        <v>0.86</v>
      </c>
      <c r="UP9" s="1141">
        <v>0.86</v>
      </c>
      <c r="UQ9" s="54">
        <f t="shared" si="84"/>
        <v>0.85</v>
      </c>
      <c r="UR9" s="54">
        <v>0.86</v>
      </c>
      <c r="US9" s="40">
        <f t="shared" si="85"/>
        <v>0.85</v>
      </c>
      <c r="UT9" s="35">
        <v>0.85</v>
      </c>
      <c r="UU9" s="46">
        <v>0.88</v>
      </c>
      <c r="UV9" s="46">
        <f t="shared" si="86"/>
        <v>0.85</v>
      </c>
      <c r="UW9" s="46">
        <v>0.85</v>
      </c>
      <c r="UX9" s="46">
        <f t="shared" si="87"/>
        <v>0.85</v>
      </c>
      <c r="UY9" s="40">
        <v>0.85</v>
      </c>
      <c r="UZ9" s="1050">
        <v>0.86</v>
      </c>
      <c r="VA9" s="40">
        <f t="shared" si="88"/>
        <v>0.85</v>
      </c>
      <c r="VB9" s="54">
        <v>0.87</v>
      </c>
      <c r="VC9" s="54">
        <v>0.84150000000000003</v>
      </c>
      <c r="VD9" s="54">
        <v>0.89</v>
      </c>
      <c r="VE9" s="54">
        <v>0.9</v>
      </c>
      <c r="VF9" s="54">
        <v>0.85</v>
      </c>
      <c r="VG9" s="1050">
        <v>0.86</v>
      </c>
      <c r="VH9" s="1050">
        <v>0.87</v>
      </c>
      <c r="VI9" s="54">
        <f t="shared" si="89"/>
        <v>0.85</v>
      </c>
      <c r="VJ9" s="54">
        <v>0.86</v>
      </c>
      <c r="VK9" s="54">
        <v>0.86</v>
      </c>
      <c r="VL9" s="1050">
        <v>0.88</v>
      </c>
      <c r="VM9" s="1050">
        <v>0.85</v>
      </c>
      <c r="VN9" s="54">
        <f t="shared" si="90"/>
        <v>0.85</v>
      </c>
      <c r="VO9" s="54">
        <v>0.9</v>
      </c>
      <c r="VP9" s="54">
        <v>0.88</v>
      </c>
      <c r="VQ9" s="1050">
        <v>0.86</v>
      </c>
      <c r="VR9" s="1050">
        <v>0.85</v>
      </c>
      <c r="VS9" s="54">
        <f t="shared" si="91"/>
        <v>0.85</v>
      </c>
      <c r="VT9" s="54">
        <v>0.86</v>
      </c>
      <c r="VU9" s="54">
        <v>0.86</v>
      </c>
      <c r="VV9" s="1050">
        <v>0.85</v>
      </c>
      <c r="VW9" s="1050">
        <v>0.85</v>
      </c>
      <c r="VX9" s="54">
        <f t="shared" si="92"/>
        <v>0.85</v>
      </c>
      <c r="VY9" s="54">
        <v>0.86</v>
      </c>
      <c r="VZ9" s="54">
        <v>0.87</v>
      </c>
      <c r="WA9" s="1050">
        <v>0.86</v>
      </c>
      <c r="WB9" s="54">
        <v>0.85</v>
      </c>
      <c r="WC9" s="54">
        <f t="shared" si="93"/>
        <v>0.85</v>
      </c>
      <c r="WD9" s="919">
        <v>0.85</v>
      </c>
      <c r="WE9" s="54">
        <v>0.873</v>
      </c>
      <c r="WF9" s="54">
        <f t="shared" si="94"/>
        <v>0.85</v>
      </c>
      <c r="WG9" s="54">
        <v>0.9</v>
      </c>
      <c r="WH9" s="54">
        <v>0.9</v>
      </c>
      <c r="WI9" s="54">
        <f t="shared" si="95"/>
        <v>0.85</v>
      </c>
      <c r="WJ9" s="54"/>
      <c r="WK9" s="54">
        <v>0.89</v>
      </c>
      <c r="WL9" s="54">
        <v>0.85499999999999998</v>
      </c>
      <c r="WM9" s="54">
        <v>0.86</v>
      </c>
      <c r="WN9" s="54">
        <v>0.86</v>
      </c>
      <c r="WO9" s="54">
        <v>0.86499999999999999</v>
      </c>
      <c r="WP9" s="54">
        <f t="shared" si="96"/>
        <v>0.85</v>
      </c>
      <c r="WQ9" s="1050">
        <v>0.9</v>
      </c>
      <c r="WR9" s="1050">
        <v>0.88</v>
      </c>
      <c r="WS9" s="54">
        <f t="shared" si="97"/>
        <v>0.85</v>
      </c>
      <c r="WT9" s="1050"/>
      <c r="WU9" s="1050">
        <v>0.84</v>
      </c>
      <c r="WV9" s="1050">
        <v>0.87</v>
      </c>
      <c r="WW9" s="1050">
        <v>0.86</v>
      </c>
      <c r="WX9" s="1050">
        <f t="shared" si="98"/>
        <v>0.85</v>
      </c>
      <c r="WY9" s="1050">
        <v>0.8</v>
      </c>
      <c r="WZ9" s="1050">
        <f t="shared" si="99"/>
        <v>0.8</v>
      </c>
      <c r="XA9" s="1050"/>
      <c r="XB9" s="1050">
        <v>0.83</v>
      </c>
      <c r="XC9" s="1050">
        <v>0.85</v>
      </c>
      <c r="XD9" s="1050">
        <f t="shared" si="100"/>
        <v>0.8</v>
      </c>
      <c r="XE9" s="1050"/>
      <c r="XF9" s="1050"/>
      <c r="XG9" s="5">
        <f t="shared" si="101"/>
        <v>-1</v>
      </c>
      <c r="XH9" s="5">
        <f t="shared" si="102"/>
        <v>-1</v>
      </c>
      <c r="XI9" s="1222">
        <f t="shared" si="103"/>
        <v>0</v>
      </c>
      <c r="XJ9" s="54">
        <v>0.79</v>
      </c>
      <c r="XK9" s="28">
        <v>0.8</v>
      </c>
      <c r="XL9" s="54">
        <v>0.79</v>
      </c>
      <c r="XM9" s="54">
        <f t="shared" si="104"/>
        <v>0.79</v>
      </c>
      <c r="XN9" s="919">
        <v>0.79</v>
      </c>
      <c r="XO9" s="54">
        <v>0.8</v>
      </c>
      <c r="XP9" s="54">
        <f t="shared" si="105"/>
        <v>0.79</v>
      </c>
      <c r="XQ9" s="54">
        <v>0.77</v>
      </c>
      <c r="XR9" s="54">
        <f t="shared" si="106"/>
        <v>0.77</v>
      </c>
      <c r="XS9" s="54">
        <v>0.77</v>
      </c>
      <c r="XT9" s="54">
        <f t="shared" si="107"/>
        <v>0.77</v>
      </c>
      <c r="XU9" s="54">
        <v>0.76</v>
      </c>
      <c r="XV9" s="54">
        <f t="shared" si="108"/>
        <v>0.76</v>
      </c>
      <c r="XW9" s="54">
        <v>0.78</v>
      </c>
      <c r="XX9" s="1050">
        <v>0.79</v>
      </c>
      <c r="XY9" s="1050">
        <f t="shared" si="109"/>
        <v>0.76</v>
      </c>
      <c r="XZ9" s="1050"/>
      <c r="YA9" s="5">
        <f t="shared" si="110"/>
        <v>-1</v>
      </c>
      <c r="YB9" s="28">
        <v>0.71</v>
      </c>
      <c r="YC9" s="28">
        <v>0.71</v>
      </c>
      <c r="YD9" s="54">
        <v>0.71</v>
      </c>
      <c r="YE9" s="54">
        <f t="shared" si="111"/>
        <v>0.71</v>
      </c>
      <c r="YF9" s="54">
        <v>0.73</v>
      </c>
      <c r="YG9" s="54">
        <f t="shared" si="112"/>
        <v>0.71</v>
      </c>
      <c r="YH9" s="54">
        <v>0.72</v>
      </c>
      <c r="YI9" s="54">
        <v>0.71</v>
      </c>
      <c r="YJ9" s="54">
        <f t="shared" si="113"/>
        <v>0.71</v>
      </c>
      <c r="YK9" s="54">
        <v>0.71</v>
      </c>
      <c r="YL9" s="54">
        <v>0.72</v>
      </c>
      <c r="YM9" s="54">
        <f t="shared" si="114"/>
        <v>0.71</v>
      </c>
      <c r="YN9" s="54">
        <v>0.73</v>
      </c>
      <c r="YO9" s="28">
        <f t="shared" si="115"/>
        <v>0.71</v>
      </c>
      <c r="YP9" s="54">
        <v>0.72</v>
      </c>
      <c r="YQ9" s="919">
        <f t="shared" si="116"/>
        <v>0.71</v>
      </c>
      <c r="YR9" s="54">
        <v>0.76</v>
      </c>
      <c r="YS9" s="5">
        <f t="shared" si="117"/>
        <v>7.0422535211267678E-2</v>
      </c>
      <c r="YT9" s="76">
        <v>0.84099999999999997</v>
      </c>
      <c r="YU9" s="48">
        <v>0.86</v>
      </c>
      <c r="YV9" s="48">
        <v>0.85</v>
      </c>
      <c r="YW9" s="57">
        <v>0.86</v>
      </c>
      <c r="YX9" s="48">
        <f t="shared" si="118"/>
        <v>0.84099999999999997</v>
      </c>
      <c r="YY9" s="351">
        <v>0.88</v>
      </c>
      <c r="YZ9" s="48">
        <f t="shared" si="119"/>
        <v>0.84099999999999997</v>
      </c>
      <c r="ZA9" s="351">
        <v>0.84</v>
      </c>
      <c r="ZB9" s="48">
        <f t="shared" si="120"/>
        <v>0.84</v>
      </c>
      <c r="ZC9" s="76">
        <v>0.84</v>
      </c>
      <c r="ZD9" s="54">
        <f t="shared" si="121"/>
        <v>0.84</v>
      </c>
      <c r="ZE9" s="48">
        <v>0.9</v>
      </c>
      <c r="ZF9" s="1050">
        <f t="shared" si="122"/>
        <v>0.84</v>
      </c>
      <c r="ZG9" s="919">
        <v>0.86</v>
      </c>
      <c r="ZH9" s="54">
        <f t="shared" si="123"/>
        <v>0.84</v>
      </c>
      <c r="ZI9" s="919"/>
      <c r="ZJ9" s="677">
        <f t="shared" si="124"/>
        <v>-1</v>
      </c>
      <c r="ZK9" s="54">
        <v>0.69</v>
      </c>
      <c r="ZL9" s="919">
        <v>0.68</v>
      </c>
      <c r="ZM9" s="54">
        <v>0.68</v>
      </c>
      <c r="ZN9" s="1050">
        <f t="shared" si="125"/>
        <v>0.69</v>
      </c>
      <c r="ZO9" s="1050">
        <v>0.68</v>
      </c>
      <c r="ZP9" s="919">
        <v>0.7</v>
      </c>
      <c r="ZQ9" s="54">
        <f t="shared" si="126"/>
        <v>0.69</v>
      </c>
      <c r="ZR9" s="1050">
        <v>0.66</v>
      </c>
      <c r="ZS9" s="54">
        <f t="shared" si="127"/>
        <v>0.66</v>
      </c>
      <c r="ZT9" s="28"/>
      <c r="ZU9" s="54">
        <v>0.69</v>
      </c>
      <c r="ZV9" s="1049">
        <v>0.89</v>
      </c>
      <c r="ZW9" s="1050">
        <f t="shared" si="128"/>
        <v>0.66</v>
      </c>
      <c r="ZX9" s="1050"/>
      <c r="ZY9" s="54">
        <v>0.68500000000000005</v>
      </c>
      <c r="ZZ9" s="28">
        <f t="shared" si="129"/>
        <v>0.66</v>
      </c>
      <c r="AAA9" s="28">
        <v>0.68</v>
      </c>
      <c r="AAB9" s="677">
        <f t="shared" si="130"/>
        <v>3.0303030303030328E-2</v>
      </c>
      <c r="AAC9" s="40"/>
      <c r="AAD9" s="46"/>
      <c r="AAE9" s="40"/>
      <c r="AAF9" s="40" t="str">
        <f t="shared" si="131"/>
        <v>4.Blocker/Not Executed</v>
      </c>
      <c r="AAG9" s="40" t="str">
        <f t="shared" si="132"/>
        <v>4.Blocker/Not Executed</v>
      </c>
      <c r="AAH9" s="40" t="str">
        <f t="shared" si="133"/>
        <v>4.Blocker/Not Executed</v>
      </c>
      <c r="AAI9" s="40" t="str">
        <f t="shared" si="134"/>
        <v>4.Blocker/Not Executed</v>
      </c>
      <c r="AAJ9" s="40" t="str">
        <f t="shared" si="135"/>
        <v>4.Blocker/Not Executed</v>
      </c>
      <c r="AAK9" s="40" t="str">
        <f t="shared" si="136"/>
        <v>4.Blocker/Not Executed</v>
      </c>
      <c r="AAL9" s="40" t="str">
        <f t="shared" si="137"/>
        <v xml:space="preserve">1. Better than baseline </v>
      </c>
      <c r="AAM9" s="69" t="str">
        <f t="shared" si="138"/>
        <v xml:space="preserve">1. Better than baseline </v>
      </c>
      <c r="AAN9" s="69" t="str">
        <f t="shared" si="139"/>
        <v xml:space="preserve">1. Better than baseline </v>
      </c>
      <c r="AAO9" s="69" t="str">
        <f t="shared" si="140"/>
        <v>2. Within 10% deviation from baseline</v>
      </c>
      <c r="AAP9" s="69" t="str">
        <f t="shared" si="141"/>
        <v xml:space="preserve">1. Better than baseline </v>
      </c>
      <c r="AAQ9" s="40" t="str">
        <f t="shared" si="142"/>
        <v>3. Missing baseline</v>
      </c>
      <c r="AAR9" s="46" t="str">
        <f t="shared" si="143"/>
        <v>3. Missing baseline</v>
      </c>
      <c r="AAS9" s="46" t="str">
        <f t="shared" si="144"/>
        <v>3. Missing baseline</v>
      </c>
      <c r="AAT9" s="46" t="str">
        <f t="shared" si="145"/>
        <v>2. Within 10% deviation from baseline</v>
      </c>
    </row>
    <row r="10" spans="1:722" s="4" customFormat="1" ht="29.15" customHeight="1" x14ac:dyDescent="0.3">
      <c r="A10" s="4">
        <v>8</v>
      </c>
      <c r="B10" s="59">
        <v>14</v>
      </c>
      <c r="C10" s="1000" t="s">
        <v>17</v>
      </c>
      <c r="D10" s="156" t="s">
        <v>1254</v>
      </c>
      <c r="E10" s="331" t="s">
        <v>2307</v>
      </c>
      <c r="F10" s="1606" t="s">
        <v>2307</v>
      </c>
      <c r="G10" s="331" t="s">
        <v>2308</v>
      </c>
      <c r="H10" s="8" t="s">
        <v>2320</v>
      </c>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36">
        <v>0.68</v>
      </c>
      <c r="AW10" s="36"/>
      <c r="AX10" s="59"/>
      <c r="AY10" s="58">
        <v>0.73599999999999999</v>
      </c>
      <c r="AZ10" s="36" t="s">
        <v>1159</v>
      </c>
      <c r="BA10" s="58">
        <f t="shared" si="0"/>
        <v>0.68</v>
      </c>
      <c r="BB10" s="59">
        <v>0.67</v>
      </c>
      <c r="BC10" s="58">
        <f t="shared" si="1"/>
        <v>0.67</v>
      </c>
      <c r="BD10" s="52"/>
      <c r="BE10" s="678">
        <f t="shared" si="2"/>
        <v>-1</v>
      </c>
      <c r="BF10" s="29"/>
      <c r="BI10" s="29"/>
      <c r="BJ10" s="29"/>
      <c r="BK10" s="29"/>
      <c r="BL10" s="29"/>
      <c r="BN10" s="29"/>
      <c r="BO10" s="29"/>
      <c r="BP10" s="29"/>
      <c r="BQ10" s="29"/>
      <c r="BR10" s="29"/>
      <c r="BS10" s="29"/>
      <c r="BT10" s="29"/>
      <c r="BU10" s="29"/>
      <c r="BV10" s="29"/>
      <c r="BW10" s="29"/>
      <c r="BX10" s="29"/>
      <c r="BY10" s="29"/>
      <c r="BZ10" s="29"/>
      <c r="CA10" s="29"/>
      <c r="CB10" s="29"/>
      <c r="CC10" s="29"/>
      <c r="CD10" s="29"/>
      <c r="CE10" s="29"/>
      <c r="CF10" s="29"/>
      <c r="CG10" s="29"/>
      <c r="CH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R10" s="29"/>
      <c r="DS10" s="29"/>
      <c r="DT10" s="29"/>
      <c r="DU10" s="29"/>
      <c r="DV10" s="29">
        <v>0.55000000000000004</v>
      </c>
      <c r="DW10" s="29"/>
      <c r="DX10" s="29">
        <v>0.59</v>
      </c>
      <c r="DY10" s="32"/>
      <c r="DZ10" s="32">
        <f>MIN(DV10,DY10)</f>
        <v>0.55000000000000004</v>
      </c>
      <c r="EA10" s="58">
        <v>0.51</v>
      </c>
      <c r="EB10" s="52">
        <f t="shared" si="3"/>
        <v>0.51</v>
      </c>
      <c r="EC10" s="1049">
        <v>0.51</v>
      </c>
      <c r="ED10" s="32">
        <v>0.51</v>
      </c>
      <c r="EE10" s="52">
        <f t="shared" si="4"/>
        <v>0.51</v>
      </c>
      <c r="EF10" s="32"/>
      <c r="EG10" s="6">
        <f t="shared" si="5"/>
        <v>0</v>
      </c>
      <c r="EH10" s="29"/>
      <c r="EI10" s="29"/>
      <c r="EJ10" s="29"/>
      <c r="EK10" s="29"/>
      <c r="EL10" s="29"/>
      <c r="EM10" s="29"/>
      <c r="EN10" s="29"/>
      <c r="EO10" s="29"/>
      <c r="EP10" s="29"/>
      <c r="EQ10" s="29"/>
      <c r="ES10" s="29"/>
      <c r="ET10" s="29"/>
      <c r="EU10" s="29"/>
      <c r="EV10" s="29"/>
      <c r="EW10" s="29"/>
      <c r="EY10" s="29"/>
      <c r="EZ10" s="29"/>
      <c r="FA10" s="29"/>
      <c r="FB10" s="29"/>
      <c r="FC10" s="29"/>
      <c r="FD10" s="29"/>
      <c r="FE10" s="29"/>
      <c r="FF10" s="29"/>
      <c r="FG10" s="29"/>
      <c r="FH10" s="29"/>
      <c r="FI10" s="29"/>
      <c r="FJ10" s="29"/>
      <c r="FK10" s="29"/>
      <c r="FL10" s="29"/>
      <c r="FM10" s="29"/>
      <c r="FN10" s="29"/>
      <c r="FO10" s="29"/>
      <c r="FP10" s="29"/>
      <c r="FQ10" s="29"/>
      <c r="FR10" s="29"/>
      <c r="FS10" s="29"/>
      <c r="FT10" s="29">
        <v>0.64</v>
      </c>
      <c r="FU10" s="29"/>
      <c r="FV10" s="29">
        <v>1.2</v>
      </c>
      <c r="FW10" s="29">
        <v>1.25</v>
      </c>
      <c r="FX10" s="32">
        <f t="shared" ref="FX10:FX19" si="148">MIN(FT10,FW10)</f>
        <v>0.64</v>
      </c>
      <c r="FY10" s="29">
        <v>1.28</v>
      </c>
      <c r="FZ10" s="58">
        <f t="shared" si="6"/>
        <v>0.64</v>
      </c>
      <c r="GA10" s="52">
        <v>1.26</v>
      </c>
      <c r="GB10" s="52">
        <v>0.92</v>
      </c>
      <c r="GC10" s="6">
        <f t="shared" si="7"/>
        <v>0.43750000000000006</v>
      </c>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v>0.56000000000000005</v>
      </c>
      <c r="HN10" s="29"/>
      <c r="HO10" s="29">
        <v>0.71</v>
      </c>
      <c r="HP10" s="32"/>
      <c r="HQ10" s="32">
        <f t="shared" ref="HQ10:HQ19" si="149">MIN(HM10,HP10)</f>
        <v>0.56000000000000005</v>
      </c>
      <c r="HR10" s="29">
        <v>0.85</v>
      </c>
      <c r="HS10" s="1049">
        <f t="shared" si="8"/>
        <v>0.56000000000000005</v>
      </c>
      <c r="HT10" s="52">
        <v>0.79</v>
      </c>
      <c r="HU10" s="37">
        <f t="shared" si="9"/>
        <v>0.56000000000000005</v>
      </c>
      <c r="HV10" s="37">
        <v>0.57999999999999996</v>
      </c>
      <c r="HW10" s="37">
        <f t="shared" si="10"/>
        <v>0.56000000000000005</v>
      </c>
      <c r="HX10" s="37"/>
      <c r="HY10" s="461">
        <f t="shared" si="11"/>
        <v>-1</v>
      </c>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c r="JE10" s="29"/>
      <c r="JF10" s="29"/>
      <c r="JG10" s="29"/>
      <c r="JH10" s="29"/>
      <c r="JI10" s="29"/>
      <c r="JJ10" s="29"/>
      <c r="JK10" s="29"/>
      <c r="JL10" s="29">
        <v>0.67</v>
      </c>
      <c r="JM10" s="29"/>
      <c r="JN10" s="29">
        <v>0.92</v>
      </c>
      <c r="JO10" s="29">
        <v>1.9830000000000001</v>
      </c>
      <c r="JP10" s="32">
        <f t="shared" si="12"/>
        <v>0.67</v>
      </c>
      <c r="JQ10" s="29">
        <v>0.72</v>
      </c>
      <c r="JR10" s="52">
        <f t="shared" si="13"/>
        <v>0.67</v>
      </c>
      <c r="JS10" s="1049">
        <v>0.71</v>
      </c>
      <c r="JT10" s="1049">
        <v>0.72</v>
      </c>
      <c r="JU10" s="36">
        <f t="shared" si="146"/>
        <v>0.67</v>
      </c>
      <c r="JV10" s="52">
        <v>0.71</v>
      </c>
      <c r="JW10" s="37">
        <v>0.71</v>
      </c>
      <c r="JX10" s="37">
        <f t="shared" si="14"/>
        <v>0.67</v>
      </c>
      <c r="JY10" s="37">
        <v>0.71</v>
      </c>
      <c r="JZ10" s="37">
        <f t="shared" si="15"/>
        <v>0.67</v>
      </c>
      <c r="KA10" s="37">
        <v>0.72499999999999998</v>
      </c>
      <c r="KB10" s="52">
        <v>0.72499999999999998</v>
      </c>
      <c r="KC10" s="1049">
        <f t="shared" si="16"/>
        <v>0.67</v>
      </c>
      <c r="KD10" s="37">
        <v>0.72</v>
      </c>
      <c r="KE10" s="1049">
        <v>0.72599999999999998</v>
      </c>
      <c r="KF10" s="37">
        <f t="shared" si="17"/>
        <v>0.67</v>
      </c>
      <c r="KG10" s="37">
        <v>3.66</v>
      </c>
      <c r="KH10" s="1049">
        <v>3.67</v>
      </c>
      <c r="KI10" s="37">
        <f t="shared" si="18"/>
        <v>0.67</v>
      </c>
      <c r="KJ10" s="37">
        <v>3.44</v>
      </c>
      <c r="KK10" s="1049">
        <v>3.29</v>
      </c>
      <c r="KL10" s="37">
        <f t="shared" si="19"/>
        <v>0.67</v>
      </c>
      <c r="KM10" s="37"/>
      <c r="KN10" s="1049">
        <v>3.28</v>
      </c>
      <c r="KO10" s="37">
        <f t="shared" si="20"/>
        <v>0.67</v>
      </c>
      <c r="KP10" s="1049">
        <v>3.35</v>
      </c>
      <c r="KQ10" s="1049">
        <f t="shared" si="21"/>
        <v>0.67</v>
      </c>
      <c r="KR10" s="1049">
        <v>3.76</v>
      </c>
      <c r="KS10" s="1049">
        <f t="shared" si="22"/>
        <v>0.67</v>
      </c>
      <c r="KT10" s="32">
        <v>4</v>
      </c>
      <c r="KU10" s="6">
        <f t="shared" si="23"/>
        <v>4.9701492537313428</v>
      </c>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c r="LZ10" s="29"/>
      <c r="MA10" s="29"/>
      <c r="MB10" s="29"/>
      <c r="MC10" s="29"/>
      <c r="MD10" s="29"/>
      <c r="ME10" s="29"/>
      <c r="MF10" s="29"/>
      <c r="MG10" s="29" t="s">
        <v>1502</v>
      </c>
      <c r="MH10" s="29"/>
      <c r="MI10" s="32" t="s">
        <v>1502</v>
      </c>
      <c r="MJ10" s="29" t="s">
        <v>1502</v>
      </c>
      <c r="MK10" s="29" t="s">
        <v>1502</v>
      </c>
      <c r="ML10" s="32" t="s">
        <v>1502</v>
      </c>
      <c r="MM10" s="29" t="s">
        <v>1502</v>
      </c>
      <c r="MN10" s="36">
        <f t="shared" si="24"/>
        <v>0</v>
      </c>
      <c r="MO10" s="37" t="s">
        <v>1502</v>
      </c>
      <c r="MP10" s="37" t="s">
        <v>1502</v>
      </c>
      <c r="MQ10" s="37" t="s">
        <v>1502</v>
      </c>
      <c r="MR10" s="37">
        <f t="shared" si="26"/>
        <v>0</v>
      </c>
      <c r="MS10" s="1049" t="s">
        <v>1502</v>
      </c>
      <c r="MT10" s="1049" t="s">
        <v>1502</v>
      </c>
      <c r="MU10" s="1049">
        <f t="shared" si="27"/>
        <v>0</v>
      </c>
      <c r="MV10" s="1049" t="s">
        <v>1502</v>
      </c>
      <c r="MW10" s="1049" t="s">
        <v>1502</v>
      </c>
      <c r="MX10" s="1049" t="s">
        <v>1502</v>
      </c>
      <c r="MY10" s="1049">
        <f t="shared" si="28"/>
        <v>0</v>
      </c>
      <c r="MZ10" s="37" t="s">
        <v>1502</v>
      </c>
      <c r="NA10" s="1049" t="s">
        <v>1502</v>
      </c>
      <c r="NB10" s="37">
        <f t="shared" si="29"/>
        <v>0</v>
      </c>
      <c r="NC10" s="37" t="s">
        <v>1502</v>
      </c>
      <c r="ND10" s="37" t="s">
        <v>1502</v>
      </c>
      <c r="NE10" s="37">
        <f t="shared" si="30"/>
        <v>0</v>
      </c>
      <c r="NF10" s="37" t="s">
        <v>1502</v>
      </c>
      <c r="NG10" s="37" t="s">
        <v>1502</v>
      </c>
      <c r="NH10" s="1049">
        <f t="shared" si="31"/>
        <v>0</v>
      </c>
      <c r="NI10" s="1049" t="s">
        <v>1502</v>
      </c>
      <c r="NJ10" s="1049" t="s">
        <v>1502</v>
      </c>
      <c r="NK10" s="1049">
        <f t="shared" si="32"/>
        <v>0</v>
      </c>
      <c r="NL10" s="1049" t="s">
        <v>1502</v>
      </c>
      <c r="NM10" s="1049" t="s">
        <v>1502</v>
      </c>
      <c r="NN10" s="1049">
        <f t="shared" si="33"/>
        <v>0</v>
      </c>
      <c r="NO10" s="1049" t="s">
        <v>1502</v>
      </c>
      <c r="NP10" s="6"/>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c r="OV10" s="29"/>
      <c r="OW10" s="29"/>
      <c r="OX10" s="29"/>
      <c r="OY10" s="29" t="s">
        <v>1502</v>
      </c>
      <c r="OZ10" s="29"/>
      <c r="PA10" s="29" t="s">
        <v>1502</v>
      </c>
      <c r="PB10" s="29" t="s">
        <v>1502</v>
      </c>
      <c r="PC10" s="32" t="s">
        <v>1502</v>
      </c>
      <c r="PD10" s="32" t="s">
        <v>1502</v>
      </c>
      <c r="PE10" s="32" t="s">
        <v>1502</v>
      </c>
      <c r="PF10" s="29" t="s">
        <v>1502</v>
      </c>
      <c r="PG10" s="52" t="s">
        <v>1502</v>
      </c>
      <c r="PH10" s="1049" t="s">
        <v>1502</v>
      </c>
      <c r="PI10" s="1049" t="s">
        <v>1502</v>
      </c>
      <c r="PJ10" s="36">
        <f t="shared" si="37"/>
        <v>0</v>
      </c>
      <c r="PK10" s="32" t="s">
        <v>1502</v>
      </c>
      <c r="PL10" s="36" t="s">
        <v>1502</v>
      </c>
      <c r="PM10" s="37" t="s">
        <v>1502</v>
      </c>
      <c r="PN10" s="37" t="s">
        <v>1502</v>
      </c>
      <c r="PO10" s="37">
        <f t="shared" si="39"/>
        <v>0</v>
      </c>
      <c r="PP10" s="37" t="s">
        <v>1502</v>
      </c>
      <c r="PQ10" s="1049" t="s">
        <v>1502</v>
      </c>
      <c r="PR10" s="37">
        <f t="shared" si="40"/>
        <v>0</v>
      </c>
      <c r="PS10" s="37"/>
      <c r="PT10" s="1049" t="s">
        <v>1502</v>
      </c>
      <c r="PU10" s="1049">
        <f t="shared" si="41"/>
        <v>0</v>
      </c>
      <c r="PV10" s="1049"/>
      <c r="PW10" s="1049" t="s">
        <v>1502</v>
      </c>
      <c r="PX10" s="1049">
        <f t="shared" si="42"/>
        <v>0</v>
      </c>
      <c r="PY10" s="1049" t="s">
        <v>1502</v>
      </c>
      <c r="PZ10" s="1049" t="s">
        <v>1502</v>
      </c>
      <c r="QA10" s="1049">
        <f t="shared" si="43"/>
        <v>0</v>
      </c>
      <c r="QB10" s="1049" t="s">
        <v>1502</v>
      </c>
      <c r="QC10" s="1049">
        <f t="shared" si="44"/>
        <v>0</v>
      </c>
      <c r="QD10" s="1049" t="s">
        <v>1502</v>
      </c>
      <c r="QE10" s="1049" t="s">
        <v>1502</v>
      </c>
      <c r="QF10" s="1049" t="s">
        <v>1502</v>
      </c>
      <c r="QG10" s="1049" t="s">
        <v>1502</v>
      </c>
      <c r="QH10" s="1049" t="s">
        <v>1502</v>
      </c>
      <c r="QI10" s="1049" t="s">
        <v>1502</v>
      </c>
      <c r="QJ10" s="1049" t="s">
        <v>1502</v>
      </c>
      <c r="QK10" s="1049" t="s">
        <v>1502</v>
      </c>
      <c r="QL10" s="1049" t="s">
        <v>1502</v>
      </c>
      <c r="QM10" s="1049" t="s">
        <v>1502</v>
      </c>
      <c r="QN10" s="1049"/>
      <c r="QO10" s="6"/>
      <c r="QP10" s="29"/>
      <c r="QQ10" s="29"/>
      <c r="QR10" s="29"/>
      <c r="QS10" s="29"/>
      <c r="QT10" s="29"/>
      <c r="QU10" s="29"/>
      <c r="QV10" s="29"/>
      <c r="QW10" s="29"/>
      <c r="QX10" s="29" t="s">
        <v>1502</v>
      </c>
      <c r="QY10" s="29"/>
      <c r="QZ10" s="29"/>
      <c r="RA10" s="29" t="s">
        <v>1502</v>
      </c>
      <c r="RB10" s="29"/>
      <c r="RC10" s="32" t="s">
        <v>1502</v>
      </c>
      <c r="RD10" s="29"/>
      <c r="RE10" s="36">
        <f t="shared" si="51"/>
        <v>0</v>
      </c>
      <c r="RF10" s="32" t="s">
        <v>1502</v>
      </c>
      <c r="RG10" s="37" t="s">
        <v>1502</v>
      </c>
      <c r="RH10" s="37" t="s">
        <v>1502</v>
      </c>
      <c r="RI10" s="37" t="s">
        <v>1502</v>
      </c>
      <c r="RJ10" s="37" t="s">
        <v>1502</v>
      </c>
      <c r="RK10" s="1049" t="s">
        <v>1502</v>
      </c>
      <c r="RL10" s="1049" t="s">
        <v>1502</v>
      </c>
      <c r="RM10" s="1049" t="s">
        <v>1502</v>
      </c>
      <c r="RN10" s="1049">
        <f t="shared" si="54"/>
        <v>0</v>
      </c>
      <c r="RO10" s="1049" t="s">
        <v>1502</v>
      </c>
      <c r="RP10" s="1049" t="s">
        <v>1502</v>
      </c>
      <c r="RQ10" s="1049">
        <f t="shared" si="55"/>
        <v>0</v>
      </c>
      <c r="RR10" s="1049"/>
      <c r="RS10" s="1049" t="s">
        <v>1502</v>
      </c>
      <c r="RT10" s="1049">
        <f t="shared" si="56"/>
        <v>0</v>
      </c>
      <c r="RU10" s="1049" t="s">
        <v>1502</v>
      </c>
      <c r="RV10" s="1049">
        <f t="shared" si="57"/>
        <v>0</v>
      </c>
      <c r="RW10" s="1049" t="s">
        <v>1502</v>
      </c>
      <c r="RX10" s="1049" t="s">
        <v>1502</v>
      </c>
      <c r="RY10" s="1049">
        <f t="shared" si="58"/>
        <v>0</v>
      </c>
      <c r="RZ10" s="1049" t="s">
        <v>1502</v>
      </c>
      <c r="SA10" s="1049" t="s">
        <v>1502</v>
      </c>
      <c r="SB10" s="1049">
        <f t="shared" si="59"/>
        <v>0</v>
      </c>
      <c r="SC10" s="52" t="s">
        <v>1502</v>
      </c>
      <c r="SD10" s="1049" t="s">
        <v>1502</v>
      </c>
      <c r="SE10" s="52" t="s">
        <v>1502</v>
      </c>
      <c r="SF10" s="52" t="s">
        <v>1502</v>
      </c>
      <c r="SG10" s="52" t="s">
        <v>1502</v>
      </c>
      <c r="SH10" s="52" t="s">
        <v>1502</v>
      </c>
      <c r="SI10" s="1049" t="s">
        <v>1502</v>
      </c>
      <c r="SJ10" s="52" t="s">
        <v>1502</v>
      </c>
      <c r="SK10" s="1049" t="s">
        <v>1502</v>
      </c>
      <c r="SL10" s="1049" t="s">
        <v>1502</v>
      </c>
      <c r="SM10" s="52" t="s">
        <v>1502</v>
      </c>
      <c r="SN10" s="52" t="s">
        <v>1502</v>
      </c>
      <c r="SO10" s="52"/>
      <c r="SP10" s="6"/>
      <c r="SQ10" s="32" t="s">
        <v>1502</v>
      </c>
      <c r="SR10" s="211" t="s">
        <v>1502</v>
      </c>
      <c r="SS10" s="211" t="s">
        <v>1502</v>
      </c>
      <c r="ST10" s="52" t="s">
        <v>1502</v>
      </c>
      <c r="SU10" s="959" t="s">
        <v>1502</v>
      </c>
      <c r="SV10" s="36">
        <f t="shared" si="67"/>
        <v>0</v>
      </c>
      <c r="SW10" s="32" t="s">
        <v>1502</v>
      </c>
      <c r="SX10" s="37" t="s">
        <v>1502</v>
      </c>
      <c r="SY10" s="37" t="s">
        <v>1502</v>
      </c>
      <c r="SZ10" s="37" t="s">
        <v>1502</v>
      </c>
      <c r="TA10" s="37" t="s">
        <v>1502</v>
      </c>
      <c r="TB10" s="37" t="s">
        <v>1502</v>
      </c>
      <c r="TC10" s="1049" t="s">
        <v>1502</v>
      </c>
      <c r="TD10" s="37">
        <f t="shared" si="70"/>
        <v>0</v>
      </c>
      <c r="TE10" s="37"/>
      <c r="TF10" s="1049" t="s">
        <v>1502</v>
      </c>
      <c r="TG10" s="37">
        <f t="shared" si="71"/>
        <v>0</v>
      </c>
      <c r="TH10" s="37" t="s">
        <v>1502</v>
      </c>
      <c r="TI10" s="1049" t="s">
        <v>1502</v>
      </c>
      <c r="TJ10" s="37">
        <f t="shared" si="72"/>
        <v>0</v>
      </c>
      <c r="TK10" s="1049" t="s">
        <v>1502</v>
      </c>
      <c r="TL10" s="1049">
        <f t="shared" si="73"/>
        <v>0</v>
      </c>
      <c r="TM10" s="1049" t="s">
        <v>1502</v>
      </c>
      <c r="TN10" s="1049" t="s">
        <v>1502</v>
      </c>
      <c r="TO10" s="1049">
        <f t="shared" si="74"/>
        <v>0</v>
      </c>
      <c r="TP10" s="1049" t="s">
        <v>1502</v>
      </c>
      <c r="TQ10" s="1049" t="s">
        <v>1502</v>
      </c>
      <c r="TR10" s="1049">
        <f t="shared" si="75"/>
        <v>0</v>
      </c>
      <c r="TS10" s="1049" t="s">
        <v>1502</v>
      </c>
      <c r="TT10" s="1049" t="s">
        <v>1502</v>
      </c>
      <c r="TU10" s="1049" t="s">
        <v>1502</v>
      </c>
      <c r="TV10" s="1049" t="s">
        <v>1502</v>
      </c>
      <c r="TW10" s="1049" t="s">
        <v>1502</v>
      </c>
      <c r="TX10" s="1049" t="s">
        <v>1159</v>
      </c>
      <c r="TY10" s="52" t="s">
        <v>1502</v>
      </c>
      <c r="TZ10" s="1049" t="s">
        <v>1502</v>
      </c>
      <c r="UA10" s="1049" t="s">
        <v>1502</v>
      </c>
      <c r="UB10" s="1049" t="s">
        <v>1502</v>
      </c>
      <c r="UC10" s="1049" t="s">
        <v>1502</v>
      </c>
      <c r="UD10" s="1049" t="s">
        <v>1502</v>
      </c>
      <c r="UE10" s="1049">
        <f t="shared" si="80"/>
        <v>0</v>
      </c>
      <c r="UF10" s="1049" t="s">
        <v>1502</v>
      </c>
      <c r="UG10" s="1049" t="s">
        <v>1502</v>
      </c>
      <c r="UH10" s="1049">
        <f t="shared" si="81"/>
        <v>0</v>
      </c>
      <c r="UI10" s="1049" t="s">
        <v>1502</v>
      </c>
      <c r="UJ10" s="6"/>
      <c r="UK10" s="52" t="s">
        <v>1502</v>
      </c>
      <c r="UL10" s="1607" t="s">
        <v>1502</v>
      </c>
      <c r="UM10" s="52" t="s">
        <v>1502</v>
      </c>
      <c r="UN10" s="52" t="s">
        <v>1502</v>
      </c>
      <c r="UO10" s="52" t="s">
        <v>1502</v>
      </c>
      <c r="UP10" s="1083" t="s">
        <v>1502</v>
      </c>
      <c r="UQ10" s="1081" t="s">
        <v>1502</v>
      </c>
      <c r="UR10" s="52" t="s">
        <v>1502</v>
      </c>
      <c r="US10" s="36">
        <f t="shared" si="85"/>
        <v>0</v>
      </c>
      <c r="UT10" s="32" t="s">
        <v>1502</v>
      </c>
      <c r="UU10" s="37" t="s">
        <v>1502</v>
      </c>
      <c r="UV10" s="37" t="s">
        <v>1502</v>
      </c>
      <c r="UW10" s="37" t="s">
        <v>1502</v>
      </c>
      <c r="UX10" s="37">
        <f t="shared" si="87"/>
        <v>0</v>
      </c>
      <c r="UY10" s="36" t="s">
        <v>1502</v>
      </c>
      <c r="UZ10" s="1049" t="s">
        <v>1502</v>
      </c>
      <c r="VA10" s="36">
        <f t="shared" si="88"/>
        <v>0</v>
      </c>
      <c r="VB10" s="1049" t="s">
        <v>1502</v>
      </c>
      <c r="VC10" s="1049" t="s">
        <v>1502</v>
      </c>
      <c r="VD10" s="1049" t="s">
        <v>1502</v>
      </c>
      <c r="VE10" s="1049" t="s">
        <v>1502</v>
      </c>
      <c r="VF10" s="1049" t="s">
        <v>1502</v>
      </c>
      <c r="VG10" s="1049" t="s">
        <v>1502</v>
      </c>
      <c r="VH10" s="1049" t="s">
        <v>1502</v>
      </c>
      <c r="VI10" s="1049">
        <f t="shared" si="89"/>
        <v>0</v>
      </c>
      <c r="VJ10" s="1049" t="s">
        <v>1502</v>
      </c>
      <c r="VK10" s="1049" t="s">
        <v>1502</v>
      </c>
      <c r="VL10" s="1049" t="s">
        <v>1502</v>
      </c>
      <c r="VM10" s="1049" t="s">
        <v>1502</v>
      </c>
      <c r="VN10" s="1049">
        <f t="shared" si="90"/>
        <v>0</v>
      </c>
      <c r="VO10" s="1049" t="s">
        <v>1502</v>
      </c>
      <c r="VP10" s="1049" t="s">
        <v>1502</v>
      </c>
      <c r="VQ10" s="1049" t="s">
        <v>1502</v>
      </c>
      <c r="VR10" s="1049" t="s">
        <v>1502</v>
      </c>
      <c r="VS10" s="1049">
        <f t="shared" si="91"/>
        <v>0</v>
      </c>
      <c r="VT10" s="1049" t="s">
        <v>1502</v>
      </c>
      <c r="VU10" s="1049" t="s">
        <v>1502</v>
      </c>
      <c r="VV10" s="1049" t="s">
        <v>1502</v>
      </c>
      <c r="VW10" s="1049" t="s">
        <v>1502</v>
      </c>
      <c r="VX10" s="1049">
        <f t="shared" si="92"/>
        <v>0</v>
      </c>
      <c r="VY10" s="1049" t="s">
        <v>1502</v>
      </c>
      <c r="VZ10" s="1049" t="s">
        <v>1502</v>
      </c>
      <c r="WA10" s="1049" t="s">
        <v>1502</v>
      </c>
      <c r="WB10" s="1049" t="s">
        <v>1502</v>
      </c>
      <c r="WC10" s="1049">
        <f t="shared" si="93"/>
        <v>0</v>
      </c>
      <c r="WD10" s="32" t="s">
        <v>1502</v>
      </c>
      <c r="WE10" s="52" t="s">
        <v>1502</v>
      </c>
      <c r="WF10" s="52" t="s">
        <v>1502</v>
      </c>
      <c r="WG10" s="52" t="s">
        <v>1502</v>
      </c>
      <c r="WH10" s="52" t="s">
        <v>1502</v>
      </c>
      <c r="WI10" s="52" t="s">
        <v>1502</v>
      </c>
      <c r="WJ10" s="52"/>
      <c r="WK10" s="52" t="s">
        <v>1502</v>
      </c>
      <c r="WL10" s="52" t="s">
        <v>1502</v>
      </c>
      <c r="WM10" s="52" t="s">
        <v>1502</v>
      </c>
      <c r="WN10" s="52" t="s">
        <v>1502</v>
      </c>
      <c r="WO10" s="52" t="s">
        <v>1502</v>
      </c>
      <c r="WP10" s="52" t="s">
        <v>1502</v>
      </c>
      <c r="WQ10" s="1049" t="s">
        <v>1502</v>
      </c>
      <c r="WR10" s="1049" t="s">
        <v>1502</v>
      </c>
      <c r="WS10" s="52" t="s">
        <v>1502</v>
      </c>
      <c r="WT10" s="1049"/>
      <c r="WU10" s="1049" t="s">
        <v>1502</v>
      </c>
      <c r="WV10" s="1049" t="s">
        <v>1502</v>
      </c>
      <c r="WW10" s="1049" t="s">
        <v>1502</v>
      </c>
      <c r="WX10" s="1049" t="s">
        <v>1502</v>
      </c>
      <c r="WY10" s="1049" t="s">
        <v>1502</v>
      </c>
      <c r="WZ10" s="1049" t="s">
        <v>1502</v>
      </c>
      <c r="XA10" s="1049"/>
      <c r="XB10" s="1049" t="s">
        <v>1502</v>
      </c>
      <c r="XC10" s="1049" t="s">
        <v>1502</v>
      </c>
      <c r="XD10" s="1049" t="s">
        <v>1502</v>
      </c>
      <c r="XE10" s="1049"/>
      <c r="XF10" s="1049"/>
      <c r="XG10" s="6"/>
      <c r="XH10" s="6"/>
      <c r="XI10" s="1224"/>
      <c r="XJ10" s="1049" t="s">
        <v>1502</v>
      </c>
      <c r="XK10" s="32" t="s">
        <v>1502</v>
      </c>
      <c r="XL10" s="52" t="s">
        <v>1502</v>
      </c>
      <c r="XM10" s="1049" t="s">
        <v>1502</v>
      </c>
      <c r="XN10" s="32" t="s">
        <v>1502</v>
      </c>
      <c r="XO10" s="52" t="s">
        <v>1502</v>
      </c>
      <c r="XP10" s="52" t="s">
        <v>1502</v>
      </c>
      <c r="XQ10" s="52" t="s">
        <v>1502</v>
      </c>
      <c r="XR10" s="52" t="s">
        <v>1502</v>
      </c>
      <c r="XS10" s="52" t="s">
        <v>1502</v>
      </c>
      <c r="XT10" s="1049" t="s">
        <v>1502</v>
      </c>
      <c r="XU10" s="52" t="s">
        <v>1502</v>
      </c>
      <c r="XV10" s="1049" t="s">
        <v>1502</v>
      </c>
      <c r="XW10" s="1049" t="s">
        <v>1502</v>
      </c>
      <c r="XX10" s="1049" t="s">
        <v>1502</v>
      </c>
      <c r="XY10" s="1049" t="s">
        <v>1502</v>
      </c>
      <c r="XZ10" s="1049"/>
      <c r="YA10" s="6"/>
      <c r="YB10" s="32" t="s">
        <v>1502</v>
      </c>
      <c r="YC10" s="58" t="s">
        <v>1502</v>
      </c>
      <c r="YD10" s="52" t="s">
        <v>1502</v>
      </c>
      <c r="YE10" s="52" t="s">
        <v>1502</v>
      </c>
      <c r="YF10" s="52" t="s">
        <v>1502</v>
      </c>
      <c r="YG10" s="52" t="s">
        <v>1502</v>
      </c>
      <c r="YH10" s="52" t="s">
        <v>1502</v>
      </c>
      <c r="YI10" s="52" t="s">
        <v>1502</v>
      </c>
      <c r="YJ10" s="52" t="s">
        <v>1502</v>
      </c>
      <c r="YK10" s="52" t="s">
        <v>1502</v>
      </c>
      <c r="YL10" s="52" t="s">
        <v>1502</v>
      </c>
      <c r="YM10" s="1049" t="s">
        <v>1502</v>
      </c>
      <c r="YN10" s="1049" t="s">
        <v>1502</v>
      </c>
      <c r="YO10" s="32" t="s">
        <v>1502</v>
      </c>
      <c r="YP10" s="52" t="s">
        <v>1502</v>
      </c>
      <c r="YQ10" s="32" t="s">
        <v>1502</v>
      </c>
      <c r="YR10" s="52" t="s">
        <v>1502</v>
      </c>
      <c r="YS10" s="6"/>
      <c r="YT10" s="1286" t="s">
        <v>1502</v>
      </c>
      <c r="YU10" s="1264" t="s">
        <v>1502</v>
      </c>
      <c r="YV10" s="1264" t="s">
        <v>1502</v>
      </c>
      <c r="YW10" s="1388" t="s">
        <v>1502</v>
      </c>
      <c r="YX10" s="1264" t="s">
        <v>1502</v>
      </c>
      <c r="YY10" s="1608" t="s">
        <v>1502</v>
      </c>
      <c r="YZ10" s="1264" t="s">
        <v>1502</v>
      </c>
      <c r="ZA10" s="1608" t="s">
        <v>1502</v>
      </c>
      <c r="ZB10" s="1264" t="s">
        <v>1502</v>
      </c>
      <c r="ZC10" s="77" t="s">
        <v>1502</v>
      </c>
      <c r="ZD10" s="1049" t="s">
        <v>1502</v>
      </c>
      <c r="ZE10" s="47" t="s">
        <v>1502</v>
      </c>
      <c r="ZF10" s="47" t="s">
        <v>1502</v>
      </c>
      <c r="ZG10" s="32" t="s">
        <v>1502</v>
      </c>
      <c r="ZH10" s="52" t="s">
        <v>1502</v>
      </c>
      <c r="ZI10" s="32"/>
      <c r="ZJ10" s="678"/>
      <c r="ZK10" s="52" t="s">
        <v>1502</v>
      </c>
      <c r="ZL10" s="32" t="s">
        <v>1502</v>
      </c>
      <c r="ZM10" s="52" t="s">
        <v>1502</v>
      </c>
      <c r="ZN10" s="1049" t="str">
        <f t="shared" si="125"/>
        <v>NA</v>
      </c>
      <c r="ZO10" s="1049" t="s">
        <v>1502</v>
      </c>
      <c r="ZP10" s="32" t="s">
        <v>1502</v>
      </c>
      <c r="ZQ10" s="52" t="s">
        <v>1502</v>
      </c>
      <c r="ZR10" s="1049" t="s">
        <v>1502</v>
      </c>
      <c r="ZS10" s="1049" t="s">
        <v>1502</v>
      </c>
      <c r="ZT10" s="32"/>
      <c r="ZU10" s="52" t="s">
        <v>1502</v>
      </c>
      <c r="ZV10" s="1049" t="s">
        <v>1502</v>
      </c>
      <c r="ZW10" s="1049">
        <f t="shared" si="128"/>
        <v>0</v>
      </c>
      <c r="ZX10" s="1049"/>
      <c r="ZY10" s="52" t="s">
        <v>1502</v>
      </c>
      <c r="ZZ10" s="58" t="s">
        <v>1502</v>
      </c>
      <c r="AAA10" s="58" t="s">
        <v>1502</v>
      </c>
      <c r="AAB10" s="678"/>
      <c r="AAC10" s="680"/>
      <c r="AAD10" s="1171" t="s">
        <v>2321</v>
      </c>
      <c r="AAE10" s="36"/>
      <c r="AAF10" s="36" t="str">
        <f t="shared" si="131"/>
        <v xml:space="preserve">1. Better than baseline </v>
      </c>
      <c r="AAG10" s="36" t="str">
        <f t="shared" si="132"/>
        <v>4.Blocker/Not Executed</v>
      </c>
      <c r="AAH10" s="36" t="str">
        <f t="shared" si="133"/>
        <v xml:space="preserve">1. Better than baseline </v>
      </c>
      <c r="AAI10" s="36" t="str">
        <f t="shared" si="134"/>
        <v>3. Missing baseline</v>
      </c>
      <c r="AAJ10" s="36" t="str">
        <f t="shared" si="135"/>
        <v xml:space="preserve">1. Better than baseline </v>
      </c>
      <c r="AAK10" s="36" t="str">
        <f t="shared" si="136"/>
        <v>3. Missing baseline</v>
      </c>
      <c r="AAL10" s="36" t="str">
        <f t="shared" si="137"/>
        <v>4.Blocker/Not Executed</v>
      </c>
      <c r="AAM10" s="59" t="str">
        <f t="shared" si="138"/>
        <v>4.Blocker/Not Executed</v>
      </c>
      <c r="AAN10" s="59" t="str">
        <f t="shared" si="139"/>
        <v>4.Blocker/Not Executed</v>
      </c>
      <c r="AAO10" s="59" t="str">
        <f t="shared" si="140"/>
        <v>4.Blocker/Not Executed</v>
      </c>
      <c r="AAP10" s="59" t="str">
        <f t="shared" si="141"/>
        <v>4.Blocker/Not Executed</v>
      </c>
      <c r="AAQ10" s="36" t="str">
        <f t="shared" si="142"/>
        <v>3. Missing baseline</v>
      </c>
      <c r="AAR10" s="37" t="str">
        <f t="shared" si="143"/>
        <v>3. Missing baseline</v>
      </c>
      <c r="AAS10" s="37" t="str">
        <f t="shared" si="144"/>
        <v>3. Missing baseline</v>
      </c>
      <c r="AAT10" s="37" t="str">
        <f t="shared" si="145"/>
        <v>4.Blocker/Not Executed</v>
      </c>
    </row>
    <row r="11" spans="1:722" s="4" customFormat="1" ht="29.15" customHeight="1" x14ac:dyDescent="0.35">
      <c r="A11" s="4">
        <v>9</v>
      </c>
      <c r="B11" s="59">
        <v>15</v>
      </c>
      <c r="C11" s="1000" t="s">
        <v>17</v>
      </c>
      <c r="D11" s="156" t="s">
        <v>1254</v>
      </c>
      <c r="E11" s="331" t="s">
        <v>2307</v>
      </c>
      <c r="F11" s="1606" t="s">
        <v>2307</v>
      </c>
      <c r="G11" s="331" t="s">
        <v>2308</v>
      </c>
      <c r="H11" s="8" t="s">
        <v>2322</v>
      </c>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36" t="s">
        <v>1502</v>
      </c>
      <c r="AW11" s="36"/>
      <c r="AX11" s="59"/>
      <c r="AY11" s="59" t="s">
        <v>1502</v>
      </c>
      <c r="AZ11" s="36" t="s">
        <v>1502</v>
      </c>
      <c r="BA11" s="59" t="s">
        <v>1502</v>
      </c>
      <c r="BB11" s="59" t="s">
        <v>1502</v>
      </c>
      <c r="BC11" s="58" t="s">
        <v>1502</v>
      </c>
      <c r="BD11" s="36"/>
      <c r="BE11" s="678"/>
      <c r="BF11" s="29"/>
      <c r="BI11" s="29"/>
      <c r="BJ11" s="29"/>
      <c r="BK11" s="29"/>
      <c r="BL11" s="29"/>
      <c r="BN11" s="29"/>
      <c r="BO11" s="29"/>
      <c r="BP11" s="29"/>
      <c r="BQ11" s="29"/>
      <c r="BR11" s="29"/>
      <c r="BS11" s="29"/>
      <c r="BT11" s="29"/>
      <c r="BU11" s="29"/>
      <c r="BV11" s="29"/>
      <c r="BW11" s="29"/>
      <c r="BX11" s="29"/>
      <c r="BY11" s="29"/>
      <c r="BZ11" s="29"/>
      <c r="CA11" s="29"/>
      <c r="CB11" s="29"/>
      <c r="CC11" s="29"/>
      <c r="CD11" s="29"/>
      <c r="CE11" s="29"/>
      <c r="CF11" s="29"/>
      <c r="CG11" s="29"/>
      <c r="CH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R11" s="29"/>
      <c r="DS11" s="29"/>
      <c r="DT11" s="29"/>
      <c r="DU11" s="29"/>
      <c r="DV11" s="29" t="s">
        <v>1502</v>
      </c>
      <c r="DW11" s="29"/>
      <c r="DX11" s="29" t="s">
        <v>1502</v>
      </c>
      <c r="DY11" s="29"/>
      <c r="DZ11" s="29" t="s">
        <v>1502</v>
      </c>
      <c r="EA11" s="58" t="s">
        <v>1502</v>
      </c>
      <c r="EB11" s="52" t="s">
        <v>1502</v>
      </c>
      <c r="EC11" s="37" t="s">
        <v>1502</v>
      </c>
      <c r="ED11" s="29" t="s">
        <v>1502</v>
      </c>
      <c r="EE11" s="52">
        <f t="shared" si="4"/>
        <v>0</v>
      </c>
      <c r="EF11" s="29"/>
      <c r="EG11" s="6"/>
      <c r="EH11" s="29"/>
      <c r="EI11" s="29"/>
      <c r="EJ11" s="29"/>
      <c r="EK11" s="29"/>
      <c r="EL11" s="29"/>
      <c r="EM11" s="29"/>
      <c r="EN11" s="29"/>
      <c r="EO11" s="29"/>
      <c r="EP11" s="29"/>
      <c r="EQ11" s="29"/>
      <c r="ES11" s="29"/>
      <c r="ET11" s="29"/>
      <c r="EU11" s="29"/>
      <c r="EV11" s="29"/>
      <c r="EW11" s="29"/>
      <c r="EY11" s="29"/>
      <c r="EZ11" s="29"/>
      <c r="FA11" s="29"/>
      <c r="FB11" s="29"/>
      <c r="FC11" s="29"/>
      <c r="FD11" s="29"/>
      <c r="FE11" s="29"/>
      <c r="FF11" s="29"/>
      <c r="FG11" s="29"/>
      <c r="FH11" s="29"/>
      <c r="FI11" s="29"/>
      <c r="FJ11" s="29"/>
      <c r="FK11" s="29"/>
      <c r="FL11" s="29"/>
      <c r="FM11" s="29"/>
      <c r="FN11" s="29"/>
      <c r="FO11" s="29"/>
      <c r="FP11" s="29"/>
      <c r="FQ11" s="29"/>
      <c r="FR11" s="29"/>
      <c r="FS11" s="29"/>
      <c r="FT11" s="29" t="s">
        <v>1502</v>
      </c>
      <c r="FU11" s="29"/>
      <c r="FV11" s="29" t="s">
        <v>1502</v>
      </c>
      <c r="FW11" s="29" t="s">
        <v>1502</v>
      </c>
      <c r="FX11" s="29">
        <f t="shared" si="148"/>
        <v>0</v>
      </c>
      <c r="FY11" s="29" t="s">
        <v>1502</v>
      </c>
      <c r="FZ11" s="58" t="s">
        <v>1502</v>
      </c>
      <c r="GA11" s="36" t="s">
        <v>1502</v>
      </c>
      <c r="GB11" s="36" t="s">
        <v>1502</v>
      </c>
      <c r="GC11" s="6"/>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t="s">
        <v>1502</v>
      </c>
      <c r="HN11" s="29"/>
      <c r="HO11" s="29" t="s">
        <v>1502</v>
      </c>
      <c r="HP11" s="29"/>
      <c r="HQ11" s="29">
        <f t="shared" si="149"/>
        <v>0</v>
      </c>
      <c r="HR11" s="32" t="s">
        <v>1502</v>
      </c>
      <c r="HS11" s="1049" t="s">
        <v>1502</v>
      </c>
      <c r="HT11" s="36" t="s">
        <v>1502</v>
      </c>
      <c r="HU11" s="37">
        <f t="shared" si="9"/>
        <v>0</v>
      </c>
      <c r="HV11" s="37" t="s">
        <v>1502</v>
      </c>
      <c r="HW11" s="37" t="s">
        <v>1502</v>
      </c>
      <c r="HX11" s="37"/>
      <c r="HY11" s="461"/>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c r="JE11" s="29"/>
      <c r="JF11" s="29"/>
      <c r="JG11" s="29"/>
      <c r="JH11" s="29"/>
      <c r="JI11" s="29"/>
      <c r="JJ11" s="29"/>
      <c r="JK11" s="29"/>
      <c r="JL11" s="29" t="s">
        <v>1502</v>
      </c>
      <c r="JM11" s="29"/>
      <c r="JN11" s="29" t="s">
        <v>1502</v>
      </c>
      <c r="JO11" s="29" t="s">
        <v>1502</v>
      </c>
      <c r="JP11" s="29" t="s">
        <v>1502</v>
      </c>
      <c r="JQ11" s="29" t="s">
        <v>1502</v>
      </c>
      <c r="JR11" s="52" t="s">
        <v>1502</v>
      </c>
      <c r="JS11" s="37" t="s">
        <v>1502</v>
      </c>
      <c r="JT11" s="37" t="s">
        <v>1502</v>
      </c>
      <c r="JU11" s="36">
        <f t="shared" si="146"/>
        <v>0</v>
      </c>
      <c r="JV11" s="36" t="s">
        <v>1502</v>
      </c>
      <c r="JW11" s="37" t="s">
        <v>1502</v>
      </c>
      <c r="JX11" s="37">
        <f t="shared" si="14"/>
        <v>0</v>
      </c>
      <c r="JY11" s="37" t="s">
        <v>1502</v>
      </c>
      <c r="JZ11" s="37">
        <f t="shared" si="15"/>
        <v>0</v>
      </c>
      <c r="KA11" s="37" t="s">
        <v>1502</v>
      </c>
      <c r="KB11" s="52" t="s">
        <v>1502</v>
      </c>
      <c r="KC11" s="1049">
        <f t="shared" si="16"/>
        <v>0</v>
      </c>
      <c r="KD11" s="37" t="s">
        <v>1502</v>
      </c>
      <c r="KE11" s="1049" t="s">
        <v>1502</v>
      </c>
      <c r="KF11" s="37">
        <f t="shared" si="17"/>
        <v>0</v>
      </c>
      <c r="KG11" s="37" t="s">
        <v>1502</v>
      </c>
      <c r="KH11" s="1049" t="s">
        <v>1502</v>
      </c>
      <c r="KI11" s="37">
        <f t="shared" si="18"/>
        <v>0</v>
      </c>
      <c r="KJ11" s="37" t="s">
        <v>1502</v>
      </c>
      <c r="KK11" s="1049" t="s">
        <v>1502</v>
      </c>
      <c r="KL11" s="37">
        <f t="shared" si="19"/>
        <v>0</v>
      </c>
      <c r="KM11" s="37"/>
      <c r="KN11" s="1049" t="s">
        <v>1502</v>
      </c>
      <c r="KO11" s="37">
        <f t="shared" si="20"/>
        <v>0</v>
      </c>
      <c r="KP11" s="1049" t="s">
        <v>1502</v>
      </c>
      <c r="KQ11" s="1049">
        <f t="shared" si="21"/>
        <v>0</v>
      </c>
      <c r="KR11" s="1049" t="s">
        <v>1502</v>
      </c>
      <c r="KS11" s="1049" t="s">
        <v>1502</v>
      </c>
      <c r="KT11" s="32" t="s">
        <v>1502</v>
      </c>
      <c r="KU11" s="6"/>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c r="LZ11" s="29"/>
      <c r="MA11" s="29"/>
      <c r="MB11" s="29"/>
      <c r="MC11" s="29"/>
      <c r="MD11" s="29"/>
      <c r="ME11" s="29"/>
      <c r="MF11" s="29"/>
      <c r="MG11" s="29">
        <v>1.7742</v>
      </c>
      <c r="MH11" s="29"/>
      <c r="MI11" s="32">
        <v>1.88</v>
      </c>
      <c r="MJ11" s="32">
        <v>1.84</v>
      </c>
      <c r="MK11" s="32">
        <v>1.87</v>
      </c>
      <c r="ML11" s="29">
        <f t="shared" si="147"/>
        <v>1.7742</v>
      </c>
      <c r="MM11" s="29">
        <v>1.86</v>
      </c>
      <c r="MN11" s="36">
        <f t="shared" si="24"/>
        <v>1.7742</v>
      </c>
      <c r="MO11" s="37">
        <v>1.81</v>
      </c>
      <c r="MP11" s="1049">
        <f t="shared" si="25"/>
        <v>1.7742</v>
      </c>
      <c r="MQ11" s="37">
        <v>1.9</v>
      </c>
      <c r="MR11" s="37">
        <f t="shared" si="26"/>
        <v>1.7742</v>
      </c>
      <c r="MS11" s="1049">
        <v>1.8948</v>
      </c>
      <c r="MT11" s="1049">
        <v>1.78</v>
      </c>
      <c r="MU11" s="1049">
        <f t="shared" si="27"/>
        <v>1.7742</v>
      </c>
      <c r="MV11" s="1049">
        <v>1.8</v>
      </c>
      <c r="MW11" s="1049">
        <v>1.94</v>
      </c>
      <c r="MX11" s="1049">
        <v>1.92</v>
      </c>
      <c r="MY11" s="1049">
        <f t="shared" si="28"/>
        <v>1.7742</v>
      </c>
      <c r="MZ11" s="37">
        <v>1.88</v>
      </c>
      <c r="NA11" s="1049">
        <v>1.92</v>
      </c>
      <c r="NB11" s="37">
        <f t="shared" si="29"/>
        <v>1.7742</v>
      </c>
      <c r="NC11" s="37">
        <v>1.88</v>
      </c>
      <c r="ND11" s="37">
        <v>1.85</v>
      </c>
      <c r="NE11" s="37">
        <f t="shared" si="30"/>
        <v>1.7742</v>
      </c>
      <c r="NF11" s="37">
        <v>1.92</v>
      </c>
      <c r="NG11" s="37">
        <v>1.92</v>
      </c>
      <c r="NH11" s="52">
        <f t="shared" si="31"/>
        <v>1.7742</v>
      </c>
      <c r="NI11" s="52">
        <v>1.78</v>
      </c>
      <c r="NJ11" s="52">
        <v>1.92</v>
      </c>
      <c r="NK11" s="52">
        <f t="shared" si="32"/>
        <v>1.7742</v>
      </c>
      <c r="NL11" s="52">
        <v>1.92</v>
      </c>
      <c r="NM11" s="1049">
        <v>1.92</v>
      </c>
      <c r="NN11" s="52">
        <f t="shared" si="33"/>
        <v>1.7742</v>
      </c>
      <c r="NO11" s="52">
        <v>1.91</v>
      </c>
      <c r="NP11" s="6">
        <f t="shared" si="34"/>
        <v>7.6541539848945961E-2</v>
      </c>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c r="OV11" s="29"/>
      <c r="OW11" s="29"/>
      <c r="OX11" s="29"/>
      <c r="OY11" s="29">
        <v>1.4306000000000001</v>
      </c>
      <c r="OZ11" s="29"/>
      <c r="PA11" s="29">
        <v>1.5</v>
      </c>
      <c r="PB11" s="29">
        <v>1.53</v>
      </c>
      <c r="PC11" s="29">
        <f t="shared" si="35"/>
        <v>1.4306000000000001</v>
      </c>
      <c r="PD11" s="29">
        <v>1.53</v>
      </c>
      <c r="PE11" s="32">
        <v>1.54</v>
      </c>
      <c r="PF11" s="4">
        <v>1.5</v>
      </c>
      <c r="PG11" s="52">
        <f t="shared" si="36"/>
        <v>1.4306000000000001</v>
      </c>
      <c r="PH11" s="1049">
        <v>1.39</v>
      </c>
      <c r="PI11" s="1049">
        <v>1.4</v>
      </c>
      <c r="PJ11" s="52">
        <f>(MIN(PG11,PI11))</f>
        <v>1.4</v>
      </c>
      <c r="PK11" s="29">
        <v>1.39</v>
      </c>
      <c r="PL11" s="36">
        <v>1.43</v>
      </c>
      <c r="PM11" s="37">
        <f t="shared" si="38"/>
        <v>1.4</v>
      </c>
      <c r="PN11" s="37">
        <v>1.49</v>
      </c>
      <c r="PO11" s="37">
        <f t="shared" si="39"/>
        <v>1.4</v>
      </c>
      <c r="PP11" s="37">
        <v>1.48</v>
      </c>
      <c r="PQ11" s="1049">
        <v>1.5</v>
      </c>
      <c r="PR11" s="37">
        <f t="shared" si="40"/>
        <v>1.4</v>
      </c>
      <c r="PS11" s="37"/>
      <c r="PT11" s="1049">
        <v>1.51</v>
      </c>
      <c r="PU11" s="1049">
        <f t="shared" si="41"/>
        <v>1.4</v>
      </c>
      <c r="PV11" s="1049"/>
      <c r="PW11" s="1049">
        <v>1.49</v>
      </c>
      <c r="PX11" s="1049">
        <f t="shared" si="42"/>
        <v>1.4</v>
      </c>
      <c r="PY11" s="1049">
        <v>1.52</v>
      </c>
      <c r="PZ11" s="1049">
        <v>1.54</v>
      </c>
      <c r="QA11" s="1049">
        <f t="shared" si="43"/>
        <v>1.4</v>
      </c>
      <c r="QB11" s="1049">
        <v>1.5429999999999999</v>
      </c>
      <c r="QC11" s="52">
        <f t="shared" si="44"/>
        <v>1.4</v>
      </c>
      <c r="QD11" s="52">
        <v>1.5</v>
      </c>
      <c r="QE11" s="52">
        <v>1.55</v>
      </c>
      <c r="QF11" s="52">
        <f t="shared" si="45"/>
        <v>1.4</v>
      </c>
      <c r="QG11" s="52">
        <v>1.55</v>
      </c>
      <c r="QH11" s="52">
        <f t="shared" si="46"/>
        <v>1.4</v>
      </c>
      <c r="QI11" s="1049">
        <v>1.5509999999999999</v>
      </c>
      <c r="QJ11" s="52">
        <f t="shared" si="47"/>
        <v>1.4</v>
      </c>
      <c r="QK11" s="52">
        <v>1.51</v>
      </c>
      <c r="QL11" s="1049">
        <v>1.55</v>
      </c>
      <c r="QM11" s="52">
        <f t="shared" si="48"/>
        <v>1.4</v>
      </c>
      <c r="QN11" s="52"/>
      <c r="QO11" s="6">
        <f t="shared" si="49"/>
        <v>-1</v>
      </c>
      <c r="QP11" s="29"/>
      <c r="QQ11" s="29"/>
      <c r="QR11" s="29"/>
      <c r="QS11" s="29"/>
      <c r="QT11" s="29"/>
      <c r="QU11" s="29"/>
      <c r="QV11" s="29"/>
      <c r="QW11" s="29"/>
      <c r="QX11" s="29">
        <v>1.37</v>
      </c>
      <c r="QY11" s="29"/>
      <c r="QZ11" s="29"/>
      <c r="RA11" s="29">
        <v>1.18</v>
      </c>
      <c r="RB11" s="29">
        <v>1.26</v>
      </c>
      <c r="RC11" s="29">
        <f t="shared" si="50"/>
        <v>1.26</v>
      </c>
      <c r="RD11" s="29">
        <v>1.29</v>
      </c>
      <c r="RE11" s="36">
        <f t="shared" si="51"/>
        <v>1.26</v>
      </c>
      <c r="RF11" s="29">
        <v>1.25</v>
      </c>
      <c r="RG11" s="37">
        <v>1.3520000000000001</v>
      </c>
      <c r="RH11" s="1049">
        <f t="shared" si="52"/>
        <v>1.26</v>
      </c>
      <c r="RI11" s="37">
        <v>1.26</v>
      </c>
      <c r="RJ11" s="37">
        <f t="shared" si="53"/>
        <v>1.26</v>
      </c>
      <c r="RK11" s="1049">
        <v>1.2529999999999999</v>
      </c>
      <c r="RL11" s="1049">
        <v>1.36</v>
      </c>
      <c r="RM11" s="1049">
        <v>1.26</v>
      </c>
      <c r="RN11" s="1049">
        <f t="shared" si="54"/>
        <v>1.26</v>
      </c>
      <c r="RO11" s="1049">
        <v>1.29</v>
      </c>
      <c r="RP11" s="1049">
        <v>1.34</v>
      </c>
      <c r="RQ11" s="1049">
        <f t="shared" si="55"/>
        <v>1.26</v>
      </c>
      <c r="RR11" s="1049"/>
      <c r="RS11" s="1049">
        <v>1.33</v>
      </c>
      <c r="RT11" s="1049">
        <f t="shared" si="56"/>
        <v>1.26</v>
      </c>
      <c r="RU11" s="1049">
        <v>1.31</v>
      </c>
      <c r="RV11" s="1049">
        <f t="shared" si="57"/>
        <v>1.26</v>
      </c>
      <c r="RW11" s="1049">
        <v>1.345</v>
      </c>
      <c r="RX11" s="1049">
        <v>1.35</v>
      </c>
      <c r="RY11" s="52">
        <f t="shared" si="58"/>
        <v>1.26</v>
      </c>
      <c r="RZ11" s="52">
        <v>1.33</v>
      </c>
      <c r="SA11" s="52">
        <v>1.34</v>
      </c>
      <c r="SB11" s="52">
        <f t="shared" si="59"/>
        <v>1.26</v>
      </c>
      <c r="SC11" s="52">
        <v>1.35</v>
      </c>
      <c r="SD11" s="1049">
        <f t="shared" si="60"/>
        <v>1.26</v>
      </c>
      <c r="SE11" s="52">
        <v>1.3520000000000001</v>
      </c>
      <c r="SF11" s="52">
        <f t="shared" si="61"/>
        <v>1.26</v>
      </c>
      <c r="SG11" s="52">
        <v>1.35</v>
      </c>
      <c r="SH11" s="52">
        <v>1.35</v>
      </c>
      <c r="SI11" s="52">
        <f t="shared" si="62"/>
        <v>1.26</v>
      </c>
      <c r="SJ11" s="52">
        <v>1.34</v>
      </c>
      <c r="SK11" s="52">
        <f t="shared" si="63"/>
        <v>1.26</v>
      </c>
      <c r="SL11" s="52">
        <v>1.35</v>
      </c>
      <c r="SM11" s="52">
        <v>1.37</v>
      </c>
      <c r="SN11" s="52">
        <f t="shared" si="64"/>
        <v>1.26</v>
      </c>
      <c r="SO11" s="52"/>
      <c r="SP11" s="6">
        <f t="shared" si="65"/>
        <v>-1</v>
      </c>
      <c r="SQ11" s="29">
        <v>1.53</v>
      </c>
      <c r="SR11" s="29">
        <v>1.57</v>
      </c>
      <c r="SS11" s="29">
        <v>1.63</v>
      </c>
      <c r="ST11" s="52">
        <f t="shared" si="66"/>
        <v>1.53</v>
      </c>
      <c r="SU11" s="36">
        <v>1.5780000000000001</v>
      </c>
      <c r="SV11" s="36">
        <f t="shared" si="67"/>
        <v>1.53</v>
      </c>
      <c r="SW11" s="29">
        <v>1.655</v>
      </c>
      <c r="SX11" s="37">
        <v>1.5680000000000001</v>
      </c>
      <c r="SY11" s="37">
        <f t="shared" si="68"/>
        <v>1.53</v>
      </c>
      <c r="SZ11" s="37">
        <v>1.66</v>
      </c>
      <c r="TA11" s="37">
        <f t="shared" si="69"/>
        <v>1.53</v>
      </c>
      <c r="TB11" s="37">
        <v>1.66</v>
      </c>
      <c r="TC11" s="1049">
        <v>1.65</v>
      </c>
      <c r="TD11" s="37">
        <f t="shared" si="70"/>
        <v>1.53</v>
      </c>
      <c r="TE11" s="37"/>
      <c r="TF11" s="1049">
        <v>1.55</v>
      </c>
      <c r="TG11" s="37">
        <f t="shared" si="71"/>
        <v>1.53</v>
      </c>
      <c r="TH11" s="37">
        <v>1.65</v>
      </c>
      <c r="TI11" s="1049">
        <v>1.66</v>
      </c>
      <c r="TJ11" s="37">
        <f t="shared" si="72"/>
        <v>1.53</v>
      </c>
      <c r="TK11" s="1049">
        <v>1.58</v>
      </c>
      <c r="TL11" s="1049">
        <f t="shared" si="73"/>
        <v>1.53</v>
      </c>
      <c r="TM11" s="1049">
        <v>1.61</v>
      </c>
      <c r="TN11" s="1049">
        <v>1.65</v>
      </c>
      <c r="TO11" s="52">
        <f t="shared" si="74"/>
        <v>1.53</v>
      </c>
      <c r="TP11" s="52">
        <v>1.61</v>
      </c>
      <c r="TQ11" s="52">
        <v>1.55</v>
      </c>
      <c r="TR11" s="52">
        <f t="shared" si="75"/>
        <v>1.53</v>
      </c>
      <c r="TS11" s="52">
        <v>1.65</v>
      </c>
      <c r="TT11" s="1049">
        <v>1.59</v>
      </c>
      <c r="TU11" s="52">
        <f t="shared" si="76"/>
        <v>1.53</v>
      </c>
      <c r="TV11" s="1049">
        <v>1.66</v>
      </c>
      <c r="TW11" s="52">
        <f t="shared" si="77"/>
        <v>1.53</v>
      </c>
      <c r="TX11" s="52">
        <v>1.66</v>
      </c>
      <c r="TY11" s="52">
        <v>1.66</v>
      </c>
      <c r="TZ11" s="52">
        <f t="shared" si="78"/>
        <v>1.53</v>
      </c>
      <c r="UA11" s="1049">
        <v>1.65</v>
      </c>
      <c r="UB11" s="52">
        <f t="shared" si="79"/>
        <v>1.53</v>
      </c>
      <c r="UC11" s="52">
        <v>1.64</v>
      </c>
      <c r="UD11" s="1049">
        <v>1.6519999999999999</v>
      </c>
      <c r="UE11" s="52">
        <f t="shared" si="80"/>
        <v>1.53</v>
      </c>
      <c r="UF11" s="1049">
        <v>1.58</v>
      </c>
      <c r="UG11" s="1049">
        <v>1.57</v>
      </c>
      <c r="UH11" s="1049">
        <f t="shared" si="81"/>
        <v>1.53</v>
      </c>
      <c r="UI11" s="1049">
        <v>2.84</v>
      </c>
      <c r="UJ11" s="6">
        <f t="shared" si="82"/>
        <v>0.85620915032679723</v>
      </c>
      <c r="UK11" s="52">
        <v>1.5070000000000003</v>
      </c>
      <c r="UL11" s="1607">
        <v>1.41</v>
      </c>
      <c r="UM11" s="52">
        <f t="shared" ref="UM11:UM19" si="150">(MIN(UK11,UL11))</f>
        <v>1.41</v>
      </c>
      <c r="UN11" s="52">
        <v>1.4</v>
      </c>
      <c r="UO11" s="52">
        <v>1.39</v>
      </c>
      <c r="UP11" s="1083">
        <v>1.4</v>
      </c>
      <c r="UQ11" s="52">
        <f t="shared" si="84"/>
        <v>1.4</v>
      </c>
      <c r="UR11" s="52">
        <v>1.39</v>
      </c>
      <c r="US11" s="36">
        <f t="shared" si="85"/>
        <v>1.39</v>
      </c>
      <c r="UT11" s="29">
        <v>1.39</v>
      </c>
      <c r="UU11" s="37">
        <v>1.41</v>
      </c>
      <c r="UV11" s="37">
        <f t="shared" si="86"/>
        <v>1.39</v>
      </c>
      <c r="UW11" s="37">
        <v>1.38</v>
      </c>
      <c r="UX11" s="37">
        <f t="shared" si="87"/>
        <v>1.38</v>
      </c>
      <c r="UY11" s="36">
        <v>1.39</v>
      </c>
      <c r="UZ11" s="1049">
        <v>1.4</v>
      </c>
      <c r="VA11" s="36">
        <f t="shared" si="88"/>
        <v>1.38</v>
      </c>
      <c r="VB11" s="52">
        <v>1.452</v>
      </c>
      <c r="VC11" s="52">
        <v>1.395</v>
      </c>
      <c r="VD11" s="52">
        <v>1.41</v>
      </c>
      <c r="VE11" s="52">
        <v>1.48</v>
      </c>
      <c r="VF11" s="52">
        <v>1.38</v>
      </c>
      <c r="VG11" s="1049">
        <v>1.39</v>
      </c>
      <c r="VH11" s="1049">
        <v>1.4970000000000001</v>
      </c>
      <c r="VI11" s="52">
        <f t="shared" si="89"/>
        <v>1.38</v>
      </c>
      <c r="VJ11" s="52">
        <v>1.49</v>
      </c>
      <c r="VK11" s="52">
        <v>1.5</v>
      </c>
      <c r="VL11" s="1049">
        <v>1.41</v>
      </c>
      <c r="VM11" s="1049">
        <v>1.44</v>
      </c>
      <c r="VN11" s="52">
        <f t="shared" si="90"/>
        <v>1.38</v>
      </c>
      <c r="VO11" s="52">
        <v>1.46</v>
      </c>
      <c r="VP11" s="52">
        <v>1.45</v>
      </c>
      <c r="VQ11" s="1049">
        <v>1.4</v>
      </c>
      <c r="VR11" s="1049">
        <v>1.39</v>
      </c>
      <c r="VS11" s="52">
        <f t="shared" si="91"/>
        <v>1.38</v>
      </c>
      <c r="VT11" s="52">
        <v>1.4</v>
      </c>
      <c r="VU11" s="52">
        <v>1.41</v>
      </c>
      <c r="VV11" s="1049">
        <v>1.47</v>
      </c>
      <c r="VW11" s="1049">
        <v>1.47</v>
      </c>
      <c r="VX11" s="52">
        <f t="shared" si="92"/>
        <v>1.38</v>
      </c>
      <c r="VY11" s="52">
        <v>1.47</v>
      </c>
      <c r="VZ11" s="52">
        <v>1.49</v>
      </c>
      <c r="WA11" s="1049">
        <v>1.4970000000000001</v>
      </c>
      <c r="WB11" s="52">
        <v>1.4970000000000001</v>
      </c>
      <c r="WC11" s="52">
        <f t="shared" si="93"/>
        <v>1.38</v>
      </c>
      <c r="WD11" s="32">
        <v>1.4970000000000001</v>
      </c>
      <c r="WE11" s="52">
        <v>1.4970000000000001</v>
      </c>
      <c r="WF11" s="52">
        <f t="shared" si="94"/>
        <v>1.38</v>
      </c>
      <c r="WG11" s="52">
        <v>1.4970000000000001</v>
      </c>
      <c r="WH11" s="52">
        <v>1.4970000000000001</v>
      </c>
      <c r="WI11" s="52">
        <f t="shared" si="95"/>
        <v>1.38</v>
      </c>
      <c r="WJ11" s="52"/>
      <c r="WK11" s="52">
        <v>1.49</v>
      </c>
      <c r="WL11" s="52">
        <v>1.4850000000000001</v>
      </c>
      <c r="WM11" s="52">
        <v>1.49</v>
      </c>
      <c r="WN11" s="52">
        <v>1.36</v>
      </c>
      <c r="WO11" s="52">
        <v>1.365</v>
      </c>
      <c r="WP11" s="52">
        <f t="shared" si="96"/>
        <v>1.36</v>
      </c>
      <c r="WQ11" s="1049">
        <v>1.4650000000000001</v>
      </c>
      <c r="WR11" s="1049">
        <v>1.47</v>
      </c>
      <c r="WS11" s="52">
        <f t="shared" si="97"/>
        <v>1.36</v>
      </c>
      <c r="WT11" s="1049"/>
      <c r="WU11" s="1049">
        <v>1.47</v>
      </c>
      <c r="WV11" s="1049">
        <v>1.48</v>
      </c>
      <c r="WW11" s="1049">
        <v>1.47</v>
      </c>
      <c r="WX11" s="1049">
        <f t="shared" si="98"/>
        <v>1.36</v>
      </c>
      <c r="WY11" s="1049">
        <v>1.46</v>
      </c>
      <c r="WZ11" s="1049">
        <f t="shared" si="99"/>
        <v>1.36</v>
      </c>
      <c r="XA11" s="1049"/>
      <c r="XB11" s="1049">
        <v>1.49</v>
      </c>
      <c r="XC11" s="1049">
        <v>1.45</v>
      </c>
      <c r="XD11" s="1049">
        <f t="shared" si="100"/>
        <v>1.36</v>
      </c>
      <c r="XE11" s="1049"/>
      <c r="XF11" s="1049"/>
      <c r="XG11" s="6">
        <f t="shared" si="101"/>
        <v>-1</v>
      </c>
      <c r="XH11" s="6">
        <f t="shared" si="102"/>
        <v>-1</v>
      </c>
      <c r="XI11" s="1224">
        <f t="shared" ref="XI11:XI17" si="151">(VF11-VA11)/VA11</f>
        <v>0</v>
      </c>
      <c r="XJ11" s="52">
        <v>1.43</v>
      </c>
      <c r="XK11" s="58">
        <v>1.48</v>
      </c>
      <c r="XL11" s="52">
        <v>1.5509999999999999</v>
      </c>
      <c r="XM11" s="52">
        <f t="shared" si="104"/>
        <v>1.43</v>
      </c>
      <c r="XN11" s="32">
        <v>1.45</v>
      </c>
      <c r="XO11" s="52">
        <v>1.55</v>
      </c>
      <c r="XP11" s="52">
        <f t="shared" si="105"/>
        <v>1.43</v>
      </c>
      <c r="XQ11" s="52">
        <v>1.54</v>
      </c>
      <c r="XR11" s="52">
        <f t="shared" si="106"/>
        <v>1.43</v>
      </c>
      <c r="XS11" s="52">
        <v>1.54</v>
      </c>
      <c r="XT11" s="52">
        <f t="shared" si="107"/>
        <v>1.43</v>
      </c>
      <c r="XU11" s="52">
        <v>1.55</v>
      </c>
      <c r="XV11" s="52">
        <f t="shared" si="108"/>
        <v>1.43</v>
      </c>
      <c r="XW11" s="52">
        <v>1.56</v>
      </c>
      <c r="XX11" s="1049">
        <v>1.55</v>
      </c>
      <c r="XY11" s="1049">
        <f t="shared" si="109"/>
        <v>1.43</v>
      </c>
      <c r="XZ11" s="1049"/>
      <c r="YA11" s="6">
        <f t="shared" si="110"/>
        <v>-1</v>
      </c>
      <c r="YB11" s="58">
        <v>1.4570000000000001</v>
      </c>
      <c r="YC11" s="58">
        <v>1.48</v>
      </c>
      <c r="YD11" s="52">
        <v>1.48</v>
      </c>
      <c r="YE11" s="52">
        <f t="shared" si="111"/>
        <v>1.4570000000000001</v>
      </c>
      <c r="YF11" s="52">
        <v>1.5</v>
      </c>
      <c r="YG11" s="52">
        <f t="shared" si="112"/>
        <v>1.4570000000000001</v>
      </c>
      <c r="YH11" s="52">
        <v>1.45</v>
      </c>
      <c r="YI11" s="52">
        <v>1.47</v>
      </c>
      <c r="YJ11" s="52">
        <f t="shared" si="113"/>
        <v>1.4570000000000001</v>
      </c>
      <c r="YK11" s="52">
        <v>1.58</v>
      </c>
      <c r="YL11" s="52">
        <v>1.57</v>
      </c>
      <c r="YM11" s="52">
        <f t="shared" si="114"/>
        <v>1.4570000000000001</v>
      </c>
      <c r="YN11" s="52">
        <v>1.55</v>
      </c>
      <c r="YO11" s="58">
        <f t="shared" si="115"/>
        <v>1.4570000000000001</v>
      </c>
      <c r="YP11" s="52">
        <v>1.52</v>
      </c>
      <c r="YQ11" s="32">
        <f t="shared" si="116"/>
        <v>1.4570000000000001</v>
      </c>
      <c r="YR11" s="52">
        <v>1.956</v>
      </c>
      <c r="YS11" s="6">
        <f t="shared" si="117"/>
        <v>0.34248455730954008</v>
      </c>
      <c r="YT11" s="1283">
        <v>1.38</v>
      </c>
      <c r="YU11" s="971">
        <v>1.38</v>
      </c>
      <c r="YV11" s="971">
        <v>1.49</v>
      </c>
      <c r="YW11" s="1389">
        <v>1.49</v>
      </c>
      <c r="YX11" s="971">
        <f t="shared" si="118"/>
        <v>1.38</v>
      </c>
      <c r="YY11" s="1609">
        <v>1.49</v>
      </c>
      <c r="YZ11" s="971">
        <f t="shared" si="119"/>
        <v>1.38</v>
      </c>
      <c r="ZA11" s="1609">
        <v>1.492</v>
      </c>
      <c r="ZB11" s="971">
        <f t="shared" si="120"/>
        <v>1.38</v>
      </c>
      <c r="ZC11" s="1049">
        <v>1.49</v>
      </c>
      <c r="ZD11" s="52">
        <f t="shared" si="121"/>
        <v>1.38</v>
      </c>
      <c r="ZE11" s="971">
        <v>1.45</v>
      </c>
      <c r="ZF11" s="1049">
        <f t="shared" si="122"/>
        <v>1.38</v>
      </c>
      <c r="ZG11" s="32">
        <v>1.49</v>
      </c>
      <c r="ZH11" s="52">
        <f t="shared" si="123"/>
        <v>1.38</v>
      </c>
      <c r="ZI11" s="32"/>
      <c r="ZJ11" s="678">
        <f t="shared" si="124"/>
        <v>-1</v>
      </c>
      <c r="ZK11" s="52">
        <v>1.58</v>
      </c>
      <c r="ZL11" s="32">
        <v>1.599</v>
      </c>
      <c r="ZM11" s="52">
        <v>1.7</v>
      </c>
      <c r="ZN11" s="1049">
        <f t="shared" si="125"/>
        <v>1.58</v>
      </c>
      <c r="ZO11" s="1049">
        <v>1.69</v>
      </c>
      <c r="ZP11" s="32">
        <v>1.64</v>
      </c>
      <c r="ZQ11" s="52">
        <f t="shared" si="126"/>
        <v>1.58</v>
      </c>
      <c r="ZR11" s="1049">
        <v>1.66</v>
      </c>
      <c r="ZS11" s="52">
        <f>MIN(ZR11,ZQ11)</f>
        <v>1.58</v>
      </c>
      <c r="ZT11" s="58"/>
      <c r="ZU11" s="52">
        <v>1.71</v>
      </c>
      <c r="ZV11" s="1049">
        <v>1.6519999999999999</v>
      </c>
      <c r="ZW11" s="1049">
        <f t="shared" si="128"/>
        <v>1.58</v>
      </c>
      <c r="ZX11" s="1049"/>
      <c r="ZY11" s="52">
        <v>1.63</v>
      </c>
      <c r="ZZ11" s="58">
        <f t="shared" si="129"/>
        <v>1.58</v>
      </c>
      <c r="AAA11" s="58">
        <v>2.0299999999999998</v>
      </c>
      <c r="AAB11" s="678">
        <f t="shared" si="130"/>
        <v>0.28481012658227828</v>
      </c>
      <c r="AAC11" s="36"/>
      <c r="AAD11" s="350" t="s">
        <v>2323</v>
      </c>
      <c r="AAE11" s="36"/>
      <c r="AAF11" s="36" t="str">
        <f t="shared" si="131"/>
        <v>4.Blocker/Not Executed</v>
      </c>
      <c r="AAG11" s="36" t="str">
        <f t="shared" si="132"/>
        <v>4.Blocker/Not Executed</v>
      </c>
      <c r="AAH11" s="36" t="str">
        <f t="shared" si="133"/>
        <v>4.Blocker/Not Executed</v>
      </c>
      <c r="AAI11" s="36" t="str">
        <f t="shared" si="134"/>
        <v>4.Blocker/Not Executed</v>
      </c>
      <c r="AAJ11" s="36" t="str">
        <f t="shared" si="135"/>
        <v>4.Blocker/Not Executed</v>
      </c>
      <c r="AAK11" s="36" t="str">
        <f t="shared" si="136"/>
        <v>4.Blocker/Not Executed</v>
      </c>
      <c r="AAL11" s="36" t="str">
        <f t="shared" si="137"/>
        <v>2. Within 10% deviation from baseline</v>
      </c>
      <c r="AAM11" s="59" t="str">
        <f t="shared" si="138"/>
        <v xml:space="preserve">1. Better than baseline </v>
      </c>
      <c r="AAN11" s="59" t="str">
        <f t="shared" si="139"/>
        <v xml:space="preserve">1. Better than baseline </v>
      </c>
      <c r="AAO11" s="59" t="str">
        <f t="shared" si="140"/>
        <v>3. Missing baseline</v>
      </c>
      <c r="AAP11" s="59" t="str">
        <f t="shared" si="141"/>
        <v xml:space="preserve">1. Better than baseline </v>
      </c>
      <c r="AAQ11" s="36" t="str">
        <f t="shared" si="142"/>
        <v>3. Missing baseline</v>
      </c>
      <c r="AAR11" s="37" t="str">
        <f t="shared" si="143"/>
        <v>3. Missing baseline</v>
      </c>
      <c r="AAS11" s="37" t="str">
        <f t="shared" si="144"/>
        <v>3. Missing baseline</v>
      </c>
      <c r="AAT11" s="37" t="str">
        <f t="shared" si="145"/>
        <v>3. Missing baseline</v>
      </c>
    </row>
    <row r="12" spans="1:722" s="4" customFormat="1" ht="43.5" customHeight="1" x14ac:dyDescent="0.35">
      <c r="A12" s="4">
        <v>10</v>
      </c>
      <c r="B12" s="59">
        <v>16</v>
      </c>
      <c r="C12" s="1000" t="s">
        <v>17</v>
      </c>
      <c r="D12" s="156" t="s">
        <v>1254</v>
      </c>
      <c r="E12" s="331" t="s">
        <v>2307</v>
      </c>
      <c r="F12" s="1606" t="s">
        <v>2307</v>
      </c>
      <c r="G12" s="331" t="s">
        <v>2308</v>
      </c>
      <c r="H12" s="8" t="s">
        <v>2324</v>
      </c>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36">
        <v>2.64</v>
      </c>
      <c r="AW12" s="36"/>
      <c r="AX12" s="59"/>
      <c r="AY12" s="59">
        <v>2.7</v>
      </c>
      <c r="AZ12" s="36">
        <v>2.67</v>
      </c>
      <c r="BA12" s="59">
        <f t="shared" si="0"/>
        <v>2.64</v>
      </c>
      <c r="BB12" s="59">
        <v>2.67</v>
      </c>
      <c r="BC12" s="58">
        <f t="shared" si="1"/>
        <v>2.64</v>
      </c>
      <c r="BD12" s="36"/>
      <c r="BE12" s="678">
        <f t="shared" si="2"/>
        <v>-1</v>
      </c>
      <c r="BF12" s="29"/>
      <c r="BI12" s="29"/>
      <c r="BJ12" s="29"/>
      <c r="BK12" s="29"/>
      <c r="BL12" s="29"/>
      <c r="BN12" s="29"/>
      <c r="BO12" s="29"/>
      <c r="BP12" s="29"/>
      <c r="BQ12" s="29"/>
      <c r="BR12" s="29"/>
      <c r="BS12" s="29"/>
      <c r="BT12" s="29"/>
      <c r="BU12" s="29"/>
      <c r="BV12" s="29"/>
      <c r="BW12" s="29"/>
      <c r="BX12" s="29"/>
      <c r="BY12" s="29"/>
      <c r="BZ12" s="29"/>
      <c r="CA12" s="29"/>
      <c r="CB12" s="29"/>
      <c r="CC12" s="29"/>
      <c r="CD12" s="29"/>
      <c r="CE12" s="29"/>
      <c r="CF12" s="29"/>
      <c r="CG12" s="29"/>
      <c r="CH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R12" s="29"/>
      <c r="DS12" s="29"/>
      <c r="DT12" s="29"/>
      <c r="DU12" s="29"/>
      <c r="DV12" s="29">
        <v>2.71</v>
      </c>
      <c r="DW12" s="29"/>
      <c r="DX12" s="29">
        <v>2.59</v>
      </c>
      <c r="DY12" s="29"/>
      <c r="DZ12" s="29">
        <f>MIN(DV12,DY12)</f>
        <v>2.71</v>
      </c>
      <c r="EA12" s="51">
        <v>2.62</v>
      </c>
      <c r="EB12" s="52">
        <f t="shared" si="3"/>
        <v>2.62</v>
      </c>
      <c r="EC12" s="37">
        <v>2.65</v>
      </c>
      <c r="ED12" s="29">
        <v>2.69</v>
      </c>
      <c r="EE12" s="52">
        <f t="shared" si="4"/>
        <v>2.62</v>
      </c>
      <c r="EF12" s="29"/>
      <c r="EG12" s="6">
        <f t="shared" si="5"/>
        <v>2.6717557251908334E-2</v>
      </c>
      <c r="EH12" s="29"/>
      <c r="EI12" s="29"/>
      <c r="EJ12" s="29"/>
      <c r="EK12" s="29"/>
      <c r="EL12" s="29"/>
      <c r="EM12" s="29"/>
      <c r="EN12" s="29"/>
      <c r="EO12" s="29"/>
      <c r="EP12" s="29"/>
      <c r="EQ12" s="29"/>
      <c r="ES12" s="29"/>
      <c r="ET12" s="29"/>
      <c r="EU12" s="29"/>
      <c r="EV12" s="29"/>
      <c r="EW12" s="29"/>
      <c r="EY12" s="29"/>
      <c r="EZ12" s="29"/>
      <c r="FA12" s="29"/>
      <c r="FB12" s="29"/>
      <c r="FC12" s="29"/>
      <c r="FD12" s="29"/>
      <c r="FE12" s="29"/>
      <c r="FF12" s="29"/>
      <c r="FG12" s="29"/>
      <c r="FH12" s="29"/>
      <c r="FI12" s="29"/>
      <c r="FJ12" s="29"/>
      <c r="FK12" s="29"/>
      <c r="FL12" s="29"/>
      <c r="FM12" s="29"/>
      <c r="FN12" s="29"/>
      <c r="FO12" s="29"/>
      <c r="FP12" s="29"/>
      <c r="FQ12" s="29"/>
      <c r="FR12" s="29"/>
      <c r="FS12" s="29"/>
      <c r="FT12" s="29">
        <v>2.879</v>
      </c>
      <c r="FU12" s="29"/>
      <c r="FV12" s="29">
        <v>2.87</v>
      </c>
      <c r="FW12" s="29">
        <v>2.87</v>
      </c>
      <c r="FX12" s="29">
        <f t="shared" si="148"/>
        <v>2.87</v>
      </c>
      <c r="FY12" s="29">
        <v>2.9</v>
      </c>
      <c r="FZ12" s="58">
        <f t="shared" si="6"/>
        <v>2.87</v>
      </c>
      <c r="GA12" s="36">
        <v>2.78</v>
      </c>
      <c r="GB12" s="36">
        <v>2.71</v>
      </c>
      <c r="GC12" s="6">
        <f t="shared" si="7"/>
        <v>-5.5749128919860676E-2</v>
      </c>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v>2.4500000000000002</v>
      </c>
      <c r="HN12" s="29"/>
      <c r="HO12" s="29">
        <v>2.56</v>
      </c>
      <c r="HP12" s="29"/>
      <c r="HQ12" s="29">
        <f t="shared" si="149"/>
        <v>2.4500000000000002</v>
      </c>
      <c r="HR12" s="29">
        <v>2.48</v>
      </c>
      <c r="HS12" s="1049">
        <f t="shared" si="8"/>
        <v>2.4500000000000002</v>
      </c>
      <c r="HT12" s="36">
        <v>2.61</v>
      </c>
      <c r="HU12" s="37">
        <f t="shared" si="9"/>
        <v>2.4500000000000002</v>
      </c>
      <c r="HV12" s="37">
        <v>2.5499999999999998</v>
      </c>
      <c r="HW12" s="37">
        <f t="shared" si="10"/>
        <v>2.4500000000000002</v>
      </c>
      <c r="HX12" s="37"/>
      <c r="HY12" s="461">
        <f t="shared" si="11"/>
        <v>-1</v>
      </c>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c r="JE12" s="29"/>
      <c r="JF12" s="29"/>
      <c r="JG12" s="29"/>
      <c r="JH12" s="29"/>
      <c r="JI12" s="29"/>
      <c r="JJ12" s="29"/>
      <c r="JK12" s="29"/>
      <c r="JL12" s="29">
        <v>2.8075999999999999</v>
      </c>
      <c r="JM12" s="29"/>
      <c r="JN12" s="32">
        <v>3.0190000000000001</v>
      </c>
      <c r="JO12" s="29">
        <v>2.91</v>
      </c>
      <c r="JP12" s="29">
        <f t="shared" si="12"/>
        <v>2.8075999999999999</v>
      </c>
      <c r="JQ12" s="29">
        <v>3.03</v>
      </c>
      <c r="JR12" s="52">
        <f t="shared" si="13"/>
        <v>2.8075999999999999</v>
      </c>
      <c r="JS12" s="37">
        <v>2.67</v>
      </c>
      <c r="JT12" s="37">
        <v>3.03</v>
      </c>
      <c r="JU12" s="36">
        <f t="shared" si="146"/>
        <v>2.67</v>
      </c>
      <c r="JV12" s="36">
        <v>2.82</v>
      </c>
      <c r="JW12" s="37">
        <v>3.01</v>
      </c>
      <c r="JX12" s="37">
        <f t="shared" si="14"/>
        <v>2.67</v>
      </c>
      <c r="JY12" s="37">
        <v>2.81</v>
      </c>
      <c r="JZ12" s="37">
        <f t="shared" si="15"/>
        <v>2.67</v>
      </c>
      <c r="KA12" s="37">
        <v>2.83</v>
      </c>
      <c r="KB12" s="52">
        <v>2.81</v>
      </c>
      <c r="KC12" s="1049">
        <f t="shared" si="16"/>
        <v>2.67</v>
      </c>
      <c r="KD12" s="37">
        <v>2.77</v>
      </c>
      <c r="KE12" s="1049">
        <v>2.86</v>
      </c>
      <c r="KF12" s="37">
        <f t="shared" si="17"/>
        <v>2.67</v>
      </c>
      <c r="KG12" s="37">
        <v>2.82</v>
      </c>
      <c r="KH12" s="1049">
        <v>2.87</v>
      </c>
      <c r="KI12" s="37">
        <f t="shared" si="18"/>
        <v>2.67</v>
      </c>
      <c r="KJ12" s="37">
        <v>2.67</v>
      </c>
      <c r="KK12" s="1049">
        <v>2.98</v>
      </c>
      <c r="KL12" s="37">
        <f t="shared" si="19"/>
        <v>2.67</v>
      </c>
      <c r="KM12" s="37"/>
      <c r="KN12" s="1049">
        <v>2.83</v>
      </c>
      <c r="KO12" s="37">
        <f t="shared" si="20"/>
        <v>2.67</v>
      </c>
      <c r="KP12" s="1049">
        <v>2.855</v>
      </c>
      <c r="KQ12" s="1049">
        <f t="shared" si="21"/>
        <v>2.67</v>
      </c>
      <c r="KR12" s="1049">
        <v>2.9</v>
      </c>
      <c r="KS12" s="1049">
        <f t="shared" si="22"/>
        <v>2.67</v>
      </c>
      <c r="KT12" s="32">
        <v>2.89</v>
      </c>
      <c r="KU12" s="6">
        <f t="shared" si="23"/>
        <v>8.2397003745318428E-2</v>
      </c>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c r="LZ12" s="29"/>
      <c r="MA12" s="29"/>
      <c r="MB12" s="29"/>
      <c r="MC12" s="29"/>
      <c r="MD12" s="29"/>
      <c r="ME12" s="29"/>
      <c r="MF12" s="29"/>
      <c r="MG12" s="29">
        <v>3.43</v>
      </c>
      <c r="MH12" s="29"/>
      <c r="MI12" s="32">
        <v>3.44</v>
      </c>
      <c r="MJ12" s="32">
        <v>3.14</v>
      </c>
      <c r="MK12" s="29">
        <v>3.44</v>
      </c>
      <c r="ML12" s="29">
        <f t="shared" si="147"/>
        <v>3.43</v>
      </c>
      <c r="MM12" s="29">
        <v>3.44</v>
      </c>
      <c r="MN12" s="36">
        <f t="shared" si="24"/>
        <v>3.43</v>
      </c>
      <c r="MO12" s="37">
        <v>3.43</v>
      </c>
      <c r="MP12" s="37">
        <f t="shared" si="25"/>
        <v>3.43</v>
      </c>
      <c r="MQ12" s="37">
        <v>3.43</v>
      </c>
      <c r="MR12" s="37">
        <f t="shared" si="26"/>
        <v>3.43</v>
      </c>
      <c r="MS12" s="1049">
        <v>3.43</v>
      </c>
      <c r="MT12" s="1049">
        <v>3.46</v>
      </c>
      <c r="MU12" s="1049">
        <f t="shared" si="27"/>
        <v>3.43</v>
      </c>
      <c r="MV12" s="1049">
        <v>3.66</v>
      </c>
      <c r="MW12" s="1049">
        <v>3.45</v>
      </c>
      <c r="MX12" s="1049">
        <v>3.45</v>
      </c>
      <c r="MY12" s="1049">
        <f t="shared" si="28"/>
        <v>3.43</v>
      </c>
      <c r="MZ12" s="37">
        <v>3.56</v>
      </c>
      <c r="NA12" s="1049">
        <v>3.47</v>
      </c>
      <c r="NB12" s="37">
        <f t="shared" si="29"/>
        <v>3.43</v>
      </c>
      <c r="NC12" s="37">
        <v>3.49</v>
      </c>
      <c r="ND12" s="37">
        <v>3.51</v>
      </c>
      <c r="NE12" s="37">
        <f t="shared" si="30"/>
        <v>3.43</v>
      </c>
      <c r="NF12" s="37">
        <v>3.51</v>
      </c>
      <c r="NG12" s="37">
        <v>3.47</v>
      </c>
      <c r="NH12" s="52">
        <f t="shared" si="31"/>
        <v>3.43</v>
      </c>
      <c r="NI12" s="52">
        <v>3.45</v>
      </c>
      <c r="NJ12" s="52">
        <v>3.59</v>
      </c>
      <c r="NK12" s="52">
        <f t="shared" si="32"/>
        <v>3.43</v>
      </c>
      <c r="NL12" s="52">
        <v>3.56</v>
      </c>
      <c r="NM12" s="1049">
        <v>3.67</v>
      </c>
      <c r="NN12" s="52">
        <f t="shared" si="33"/>
        <v>3.43</v>
      </c>
      <c r="NO12" s="52">
        <v>3.45</v>
      </c>
      <c r="NP12" s="6">
        <f t="shared" si="34"/>
        <v>5.8309037900874687E-3</v>
      </c>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c r="OV12" s="29"/>
      <c r="OW12" s="29"/>
      <c r="OX12" s="29"/>
      <c r="OY12" s="29">
        <v>2.302</v>
      </c>
      <c r="OZ12" s="29"/>
      <c r="PA12" s="29">
        <v>2.4700000000000002</v>
      </c>
      <c r="PB12" s="29">
        <v>2.4900000000000002</v>
      </c>
      <c r="PC12" s="29">
        <f t="shared" si="35"/>
        <v>2.302</v>
      </c>
      <c r="PD12" s="29">
        <v>2.4500000000000002</v>
      </c>
      <c r="PE12" s="32">
        <v>2.48</v>
      </c>
      <c r="PF12" s="4">
        <v>2.36</v>
      </c>
      <c r="PG12" s="52">
        <f t="shared" si="36"/>
        <v>2.302</v>
      </c>
      <c r="PH12" s="1049">
        <v>2.41</v>
      </c>
      <c r="PI12" s="1049">
        <v>2.1989999999999998</v>
      </c>
      <c r="PJ12" s="36">
        <v>2.2799999999999998</v>
      </c>
      <c r="PK12" s="29">
        <v>2.2400000000000002</v>
      </c>
      <c r="PL12" s="36">
        <v>2.4700000000000002</v>
      </c>
      <c r="PM12" s="37">
        <f t="shared" si="38"/>
        <v>2.2799999999999998</v>
      </c>
      <c r="PN12" s="37">
        <v>2.2999999999999998</v>
      </c>
      <c r="PO12" s="37">
        <f t="shared" si="39"/>
        <v>2.2799999999999998</v>
      </c>
      <c r="PP12" s="37">
        <v>2.31</v>
      </c>
      <c r="PQ12" s="1049">
        <v>2.4</v>
      </c>
      <c r="PR12" s="37">
        <f t="shared" si="40"/>
        <v>2.2799999999999998</v>
      </c>
      <c r="PS12" s="37"/>
      <c r="PT12" s="1049">
        <v>2.42</v>
      </c>
      <c r="PU12" s="1049">
        <f t="shared" si="41"/>
        <v>2.2799999999999998</v>
      </c>
      <c r="PV12" s="1049"/>
      <c r="PW12" s="1049">
        <v>2.38</v>
      </c>
      <c r="PX12" s="1049">
        <f t="shared" si="42"/>
        <v>2.2799999999999998</v>
      </c>
      <c r="PY12" s="1049">
        <v>2.36</v>
      </c>
      <c r="PZ12" s="1049">
        <v>2.4740000000000002</v>
      </c>
      <c r="QA12" s="1049">
        <f t="shared" si="43"/>
        <v>2.2799999999999998</v>
      </c>
      <c r="QB12" s="1049">
        <v>2.4900000000000002</v>
      </c>
      <c r="QC12" s="52">
        <f t="shared" si="44"/>
        <v>2.2799999999999998</v>
      </c>
      <c r="QD12" s="52">
        <v>2.4500000000000002</v>
      </c>
      <c r="QE12" s="52">
        <v>2.35</v>
      </c>
      <c r="QF12" s="52">
        <f t="shared" si="45"/>
        <v>2.2799999999999998</v>
      </c>
      <c r="QG12" s="52">
        <v>2.4700000000000002</v>
      </c>
      <c r="QH12" s="52">
        <f t="shared" si="46"/>
        <v>2.2799999999999998</v>
      </c>
      <c r="QI12" s="1049">
        <v>2.3759999999999999</v>
      </c>
      <c r="QJ12" s="52">
        <f t="shared" si="47"/>
        <v>2.2799999999999998</v>
      </c>
      <c r="QK12" s="52">
        <v>2.4</v>
      </c>
      <c r="QL12" s="1049">
        <v>2.48</v>
      </c>
      <c r="QM12" s="52">
        <f t="shared" si="48"/>
        <v>2.2799999999999998</v>
      </c>
      <c r="QN12" s="52"/>
      <c r="QO12" s="6">
        <f t="shared" si="49"/>
        <v>-1</v>
      </c>
      <c r="QP12" s="29"/>
      <c r="QQ12" s="29"/>
      <c r="QR12" s="29"/>
      <c r="QS12" s="29"/>
      <c r="QT12" s="29"/>
      <c r="QU12" s="29"/>
      <c r="QV12" s="29"/>
      <c r="QW12" s="29"/>
      <c r="QX12" s="29">
        <v>2.2200000000000002</v>
      </c>
      <c r="QY12" s="29"/>
      <c r="QZ12" s="29"/>
      <c r="RA12" s="29">
        <v>2.2599999999999998</v>
      </c>
      <c r="RB12" s="29">
        <v>2.21</v>
      </c>
      <c r="RC12" s="29">
        <f t="shared" si="50"/>
        <v>2.21</v>
      </c>
      <c r="RD12" s="29">
        <v>2.27</v>
      </c>
      <c r="RE12" s="36">
        <f t="shared" si="51"/>
        <v>2.21</v>
      </c>
      <c r="RF12" s="29">
        <v>2.2200000000000002</v>
      </c>
      <c r="RG12" s="37">
        <v>2.25</v>
      </c>
      <c r="RH12" s="1049">
        <f t="shared" si="52"/>
        <v>2.21</v>
      </c>
      <c r="RI12" s="37">
        <v>2.2599999999999998</v>
      </c>
      <c r="RJ12" s="37">
        <f t="shared" si="53"/>
        <v>2.21</v>
      </c>
      <c r="RK12" s="1049">
        <v>2.254</v>
      </c>
      <c r="RL12" s="1049">
        <v>2.31</v>
      </c>
      <c r="RM12" s="1049">
        <v>2.31</v>
      </c>
      <c r="RN12" s="1049">
        <f t="shared" si="54"/>
        <v>2.21</v>
      </c>
      <c r="RO12" s="1049">
        <v>2.31</v>
      </c>
      <c r="RP12" s="1049">
        <v>2.31</v>
      </c>
      <c r="RQ12" s="1049">
        <f t="shared" si="55"/>
        <v>2.21</v>
      </c>
      <c r="RR12" s="1049"/>
      <c r="RS12" s="1049">
        <v>2.36</v>
      </c>
      <c r="RT12" s="1049">
        <f t="shared" si="56"/>
        <v>2.21</v>
      </c>
      <c r="RU12" s="1049">
        <v>2.27</v>
      </c>
      <c r="RV12" s="1049">
        <f t="shared" si="57"/>
        <v>2.21</v>
      </c>
      <c r="RW12" s="1049">
        <v>2.274</v>
      </c>
      <c r="RX12" s="1049">
        <v>2.29</v>
      </c>
      <c r="RY12" s="52">
        <f t="shared" si="58"/>
        <v>2.21</v>
      </c>
      <c r="RZ12" s="52">
        <v>2.2799999999999998</v>
      </c>
      <c r="SA12" s="52">
        <v>2.37</v>
      </c>
      <c r="SB12" s="52">
        <f t="shared" si="59"/>
        <v>2.21</v>
      </c>
      <c r="SC12" s="52">
        <v>2.37</v>
      </c>
      <c r="SD12" s="1049">
        <f t="shared" si="60"/>
        <v>2.21</v>
      </c>
      <c r="SE12" s="52">
        <v>2.38</v>
      </c>
      <c r="SF12" s="52">
        <f t="shared" si="61"/>
        <v>2.21</v>
      </c>
      <c r="SG12" s="52">
        <v>2.2799999999999998</v>
      </c>
      <c r="SH12" s="52">
        <v>2.3199999999999998</v>
      </c>
      <c r="SI12" s="52">
        <f t="shared" si="62"/>
        <v>2.21</v>
      </c>
      <c r="SJ12" s="52">
        <v>2.35</v>
      </c>
      <c r="SK12" s="52">
        <f t="shared" si="63"/>
        <v>2.21</v>
      </c>
      <c r="SL12" s="52">
        <v>2.25</v>
      </c>
      <c r="SM12" s="52">
        <v>2.25</v>
      </c>
      <c r="SN12" s="52">
        <f t="shared" si="64"/>
        <v>2.21</v>
      </c>
      <c r="SO12" s="52"/>
      <c r="SP12" s="6">
        <f t="shared" si="65"/>
        <v>-1</v>
      </c>
      <c r="SQ12" s="29">
        <v>2.21</v>
      </c>
      <c r="SR12" s="29">
        <v>2.19</v>
      </c>
      <c r="SS12" s="29">
        <v>2.23</v>
      </c>
      <c r="ST12" s="52">
        <f t="shared" si="66"/>
        <v>2.21</v>
      </c>
      <c r="SU12" s="36">
        <v>2.37</v>
      </c>
      <c r="SV12" s="36">
        <f t="shared" si="67"/>
        <v>2.21</v>
      </c>
      <c r="SW12" s="29">
        <v>2.38</v>
      </c>
      <c r="SX12" s="37">
        <v>2.2799999999999998</v>
      </c>
      <c r="SY12" s="37">
        <f t="shared" si="68"/>
        <v>2.21</v>
      </c>
      <c r="SZ12" s="37">
        <v>2.35</v>
      </c>
      <c r="TA12" s="37">
        <f t="shared" si="69"/>
        <v>2.21</v>
      </c>
      <c r="TB12" s="37">
        <v>2.25</v>
      </c>
      <c r="TC12" s="1049">
        <v>2.33</v>
      </c>
      <c r="TD12" s="37">
        <f t="shared" si="70"/>
        <v>2.21</v>
      </c>
      <c r="TE12" s="37"/>
      <c r="TF12" s="1049">
        <v>2.3199999999999998</v>
      </c>
      <c r="TG12" s="37">
        <f t="shared" si="71"/>
        <v>2.21</v>
      </c>
      <c r="TH12" s="37">
        <v>2.33</v>
      </c>
      <c r="TI12" s="1049">
        <v>2.2400000000000002</v>
      </c>
      <c r="TJ12" s="37">
        <f t="shared" si="72"/>
        <v>2.21</v>
      </c>
      <c r="TK12" s="1049">
        <v>2.2799999999999998</v>
      </c>
      <c r="TL12" s="1049">
        <f t="shared" si="73"/>
        <v>2.21</v>
      </c>
      <c r="TM12" s="1049">
        <v>2.37</v>
      </c>
      <c r="TN12" s="1049">
        <v>2.27</v>
      </c>
      <c r="TO12" s="52">
        <f t="shared" si="74"/>
        <v>2.21</v>
      </c>
      <c r="TP12" s="52">
        <v>2.29</v>
      </c>
      <c r="TQ12" s="52">
        <v>2.2599999999999998</v>
      </c>
      <c r="TR12" s="52">
        <f t="shared" si="75"/>
        <v>2.21</v>
      </c>
      <c r="TS12" s="52">
        <v>2.38</v>
      </c>
      <c r="TT12" s="1049">
        <v>2.2599999999999998</v>
      </c>
      <c r="TU12" s="52">
        <f t="shared" si="76"/>
        <v>2.21</v>
      </c>
      <c r="TV12" s="1049">
        <v>2.31</v>
      </c>
      <c r="TW12" s="52">
        <f t="shared" si="77"/>
        <v>2.21</v>
      </c>
      <c r="TX12" s="52">
        <v>2.33</v>
      </c>
      <c r="TY12" s="52">
        <v>2.36</v>
      </c>
      <c r="TZ12" s="52">
        <f t="shared" si="78"/>
        <v>2.21</v>
      </c>
      <c r="UA12" s="1049">
        <v>2.36</v>
      </c>
      <c r="UB12" s="52">
        <f t="shared" si="79"/>
        <v>2.21</v>
      </c>
      <c r="UC12" s="52">
        <v>2.37</v>
      </c>
      <c r="UD12" s="1049" t="s">
        <v>1645</v>
      </c>
      <c r="UE12" s="52">
        <f t="shared" si="80"/>
        <v>2.21</v>
      </c>
      <c r="UF12" s="1049">
        <v>2.27</v>
      </c>
      <c r="UG12" s="1049">
        <v>2.35</v>
      </c>
      <c r="UH12" s="1049">
        <f t="shared" si="81"/>
        <v>2.21</v>
      </c>
      <c r="UI12" s="1049">
        <v>2.3639999999999999</v>
      </c>
      <c r="UJ12" s="6">
        <f t="shared" si="82"/>
        <v>6.9683257918551997E-2</v>
      </c>
      <c r="UK12" s="52">
        <v>2.5850000000000004</v>
      </c>
      <c r="UL12" s="1610">
        <v>2.34</v>
      </c>
      <c r="UM12" s="52">
        <f t="shared" si="150"/>
        <v>2.34</v>
      </c>
      <c r="UN12" s="52">
        <v>2.4</v>
      </c>
      <c r="UO12" s="52">
        <v>2.38</v>
      </c>
      <c r="UP12" s="1143">
        <v>2.31</v>
      </c>
      <c r="UQ12" s="52">
        <f t="shared" si="84"/>
        <v>2.31</v>
      </c>
      <c r="UR12" s="52">
        <v>2.2999999999999998</v>
      </c>
      <c r="US12" s="36">
        <f t="shared" si="85"/>
        <v>2.2999999999999998</v>
      </c>
      <c r="UT12" s="29">
        <v>2.2999999999999998</v>
      </c>
      <c r="UU12" s="37">
        <v>2.37</v>
      </c>
      <c r="UV12" s="37">
        <f t="shared" si="86"/>
        <v>2.2999999999999998</v>
      </c>
      <c r="UW12" s="37">
        <v>2.34</v>
      </c>
      <c r="UX12" s="37">
        <f t="shared" si="87"/>
        <v>2.2999999999999998</v>
      </c>
      <c r="UY12" s="36">
        <v>2.2999999999999998</v>
      </c>
      <c r="UZ12" s="1049">
        <v>2.31</v>
      </c>
      <c r="VA12" s="36">
        <f t="shared" si="88"/>
        <v>2.2999999999999998</v>
      </c>
      <c r="VB12" s="52">
        <v>2.37</v>
      </c>
      <c r="VC12" s="52">
        <v>2.2999999999999998</v>
      </c>
      <c r="VD12" s="52">
        <v>2.3199999999999998</v>
      </c>
      <c r="VE12" s="52">
        <v>2.33</v>
      </c>
      <c r="VF12" s="52">
        <v>2.35</v>
      </c>
      <c r="VG12" s="1049">
        <v>2.35</v>
      </c>
      <c r="VH12" s="1049">
        <v>2.36</v>
      </c>
      <c r="VI12" s="52">
        <f t="shared" si="89"/>
        <v>2.2999999999999998</v>
      </c>
      <c r="VJ12" s="52">
        <v>2.35</v>
      </c>
      <c r="VK12" s="52">
        <v>2.36</v>
      </c>
      <c r="VL12" s="1049">
        <v>2.44</v>
      </c>
      <c r="VM12" s="1049">
        <v>2.34</v>
      </c>
      <c r="VN12" s="52">
        <f t="shared" si="90"/>
        <v>2.2999999999999998</v>
      </c>
      <c r="VO12" s="52">
        <v>2.2799999999999998</v>
      </c>
      <c r="VP12" s="52">
        <v>2.27</v>
      </c>
      <c r="VQ12" s="1049">
        <v>2.2999999999999998</v>
      </c>
      <c r="VR12" s="1049">
        <v>2.31</v>
      </c>
      <c r="VS12" s="52">
        <f t="shared" si="91"/>
        <v>2.2999999999999998</v>
      </c>
      <c r="VT12" s="52">
        <v>2.31</v>
      </c>
      <c r="VU12" s="52">
        <v>2.33</v>
      </c>
      <c r="VV12" s="1049">
        <v>2.31</v>
      </c>
      <c r="VW12" s="1049">
        <v>2.35</v>
      </c>
      <c r="VX12" s="52">
        <f t="shared" si="92"/>
        <v>2.2999999999999998</v>
      </c>
      <c r="VY12" s="52">
        <v>2.37</v>
      </c>
      <c r="VZ12" s="52">
        <v>2.33</v>
      </c>
      <c r="WA12" s="1049">
        <v>2.34</v>
      </c>
      <c r="WB12" s="52">
        <v>2.34</v>
      </c>
      <c r="WC12" s="52">
        <f t="shared" si="93"/>
        <v>2.2999999999999998</v>
      </c>
      <c r="WD12" s="32">
        <v>2.4900000000000002</v>
      </c>
      <c r="WE12" s="52">
        <v>2.48</v>
      </c>
      <c r="WF12" s="52">
        <f t="shared" si="94"/>
        <v>2.2999999999999998</v>
      </c>
      <c r="WG12" s="52">
        <v>2.3199999999999998</v>
      </c>
      <c r="WH12" s="52">
        <v>2.2999999999999998</v>
      </c>
      <c r="WI12" s="52">
        <f t="shared" si="95"/>
        <v>2.2999999999999998</v>
      </c>
      <c r="WJ12" s="52"/>
      <c r="WK12" s="52">
        <v>2.4900000000000002</v>
      </c>
      <c r="WL12" s="52">
        <v>2.3250000000000002</v>
      </c>
      <c r="WM12" s="52">
        <v>2.33</v>
      </c>
      <c r="WN12" s="52">
        <v>2.2799999999999998</v>
      </c>
      <c r="WO12" s="52">
        <v>2.2849999999999997</v>
      </c>
      <c r="WP12" s="52">
        <f t="shared" si="96"/>
        <v>2.2799999999999998</v>
      </c>
      <c r="WQ12" s="1049">
        <v>2.36</v>
      </c>
      <c r="WR12" s="1049">
        <v>2.31</v>
      </c>
      <c r="WS12" s="52">
        <f t="shared" si="97"/>
        <v>2.2799999999999998</v>
      </c>
      <c r="WT12" s="1049"/>
      <c r="WU12" s="1049">
        <v>2.33</v>
      </c>
      <c r="WV12" s="1049">
        <v>2.35</v>
      </c>
      <c r="WW12" s="1049">
        <v>2.33</v>
      </c>
      <c r="WX12" s="1049">
        <f t="shared" si="98"/>
        <v>2.2799999999999998</v>
      </c>
      <c r="WY12" s="1049">
        <v>2.36</v>
      </c>
      <c r="WZ12" s="1049">
        <f t="shared" si="99"/>
        <v>2.2799999999999998</v>
      </c>
      <c r="XA12" s="1049"/>
      <c r="XB12" s="1049">
        <v>2.4500000000000002</v>
      </c>
      <c r="XC12" s="1049">
        <v>2.3199999999999998</v>
      </c>
      <c r="XD12" s="1049">
        <f t="shared" si="100"/>
        <v>2.2799999999999998</v>
      </c>
      <c r="XE12" s="1049"/>
      <c r="XF12" s="1049"/>
      <c r="XG12" s="6">
        <f t="shared" si="101"/>
        <v>-1</v>
      </c>
      <c r="XH12" s="6">
        <f t="shared" si="102"/>
        <v>-1</v>
      </c>
      <c r="XI12" s="1224">
        <f t="shared" si="151"/>
        <v>2.1739130434782726E-2</v>
      </c>
      <c r="XJ12" s="52">
        <v>2.39</v>
      </c>
      <c r="XK12" s="58">
        <v>2.41</v>
      </c>
      <c r="XL12" s="52">
        <v>2.593</v>
      </c>
      <c r="XM12" s="52">
        <f t="shared" si="104"/>
        <v>2.39</v>
      </c>
      <c r="XN12" s="32">
        <v>2.5499999999999998</v>
      </c>
      <c r="XO12" s="52">
        <v>2.5299999999999998</v>
      </c>
      <c r="XP12" s="52">
        <f t="shared" si="105"/>
        <v>2.39</v>
      </c>
      <c r="XQ12" s="52">
        <v>2.5499999999999998</v>
      </c>
      <c r="XR12" s="52">
        <f t="shared" si="106"/>
        <v>2.39</v>
      </c>
      <c r="XS12" s="52">
        <v>2.5499999999999998</v>
      </c>
      <c r="XT12" s="52">
        <f t="shared" si="107"/>
        <v>2.39</v>
      </c>
      <c r="XU12" s="52">
        <v>2.5099999999999998</v>
      </c>
      <c r="XV12" s="52">
        <f t="shared" si="108"/>
        <v>2.39</v>
      </c>
      <c r="XW12" s="52">
        <v>2.5499999999999998</v>
      </c>
      <c r="XX12" s="1049">
        <v>2.4700000000000002</v>
      </c>
      <c r="XY12" s="1049">
        <f t="shared" si="109"/>
        <v>2.39</v>
      </c>
      <c r="XZ12" s="1049"/>
      <c r="YA12" s="6">
        <f t="shared" si="110"/>
        <v>-1</v>
      </c>
      <c r="YB12" s="58">
        <v>2.15</v>
      </c>
      <c r="YC12" s="58">
        <v>2.17</v>
      </c>
      <c r="YD12" s="52">
        <v>2.16</v>
      </c>
      <c r="YE12" s="52">
        <f t="shared" si="111"/>
        <v>2.15</v>
      </c>
      <c r="YF12" s="52">
        <v>2.1800000000000002</v>
      </c>
      <c r="YG12" s="52">
        <f t="shared" si="112"/>
        <v>2.15</v>
      </c>
      <c r="YH12" s="52">
        <v>2.17</v>
      </c>
      <c r="YI12" s="52">
        <v>2.19</v>
      </c>
      <c r="YJ12" s="52">
        <f t="shared" si="113"/>
        <v>2.15</v>
      </c>
      <c r="YK12" s="52">
        <v>2.1800000000000002</v>
      </c>
      <c r="YL12" s="52">
        <v>2.1800000000000002</v>
      </c>
      <c r="YM12" s="52">
        <f t="shared" si="114"/>
        <v>2.15</v>
      </c>
      <c r="YN12" s="52">
        <v>2.23</v>
      </c>
      <c r="YO12" s="58">
        <f t="shared" si="115"/>
        <v>2.15</v>
      </c>
      <c r="YP12" s="52">
        <v>2.17</v>
      </c>
      <c r="YQ12" s="32">
        <f t="shared" si="116"/>
        <v>2.15</v>
      </c>
      <c r="YR12" s="52">
        <v>2.29</v>
      </c>
      <c r="YS12" s="6">
        <f t="shared" si="117"/>
        <v>6.5116279069767496E-2</v>
      </c>
      <c r="YT12" s="1284">
        <v>2.2999999999999998</v>
      </c>
      <c r="YU12" s="1235">
        <v>2.33</v>
      </c>
      <c r="YV12" s="1235">
        <v>2.41</v>
      </c>
      <c r="YW12" s="1237">
        <v>2.38</v>
      </c>
      <c r="YX12" s="1235">
        <f t="shared" si="118"/>
        <v>2.2999999999999998</v>
      </c>
      <c r="YY12" s="1611">
        <v>2.34</v>
      </c>
      <c r="YZ12" s="1235">
        <f t="shared" si="119"/>
        <v>2.2999999999999998</v>
      </c>
      <c r="ZA12" s="1611">
        <v>2.33</v>
      </c>
      <c r="ZB12" s="1235">
        <f t="shared" si="120"/>
        <v>2.2999999999999998</v>
      </c>
      <c r="ZC12" s="1284">
        <v>2.4500000000000002</v>
      </c>
      <c r="ZD12" s="52">
        <f t="shared" si="121"/>
        <v>2.2999999999999998</v>
      </c>
      <c r="ZE12" s="1235">
        <v>2.34</v>
      </c>
      <c r="ZF12" s="1049">
        <f t="shared" si="122"/>
        <v>2.2999999999999998</v>
      </c>
      <c r="ZG12" s="32">
        <v>2.2599999999999998</v>
      </c>
      <c r="ZH12" s="52">
        <f t="shared" si="123"/>
        <v>2.2599999999999998</v>
      </c>
      <c r="ZI12" s="32"/>
      <c r="ZJ12" s="678">
        <f t="shared" si="124"/>
        <v>-1</v>
      </c>
      <c r="ZK12" s="52">
        <v>2.14</v>
      </c>
      <c r="ZL12" s="32">
        <v>2.2999999999999998</v>
      </c>
      <c r="ZM12" s="52">
        <v>2.15</v>
      </c>
      <c r="ZN12" s="1049">
        <f t="shared" si="125"/>
        <v>2.14</v>
      </c>
      <c r="ZO12" s="1049">
        <v>2.16</v>
      </c>
      <c r="ZP12" s="32">
        <v>2.15</v>
      </c>
      <c r="ZQ12" s="52">
        <f t="shared" si="126"/>
        <v>2.14</v>
      </c>
      <c r="ZR12" s="1049">
        <v>2.14</v>
      </c>
      <c r="ZS12" s="52">
        <f>MIN(ZR12,ZQ12)</f>
        <v>2.14</v>
      </c>
      <c r="ZT12" s="58"/>
      <c r="ZU12" s="52">
        <v>2.23</v>
      </c>
      <c r="ZV12" s="1049" t="s">
        <v>1645</v>
      </c>
      <c r="ZW12" s="1049">
        <f t="shared" si="128"/>
        <v>2.14</v>
      </c>
      <c r="ZX12" s="1049"/>
      <c r="ZY12" s="52">
        <v>2.23</v>
      </c>
      <c r="ZZ12" s="58">
        <f t="shared" si="129"/>
        <v>2.14</v>
      </c>
      <c r="AAA12" s="58">
        <v>2.2799999999999998</v>
      </c>
      <c r="AAB12" s="678">
        <f t="shared" si="130"/>
        <v>6.5420560747663392E-2</v>
      </c>
      <c r="AAC12" s="36"/>
      <c r="AAD12" s="37"/>
      <c r="AAE12" s="36"/>
      <c r="AAF12" s="36" t="str">
        <f t="shared" si="131"/>
        <v xml:space="preserve">1. Better than baseline </v>
      </c>
      <c r="AAG12" s="36" t="str">
        <f t="shared" si="132"/>
        <v>4.Blocker/Not Executed</v>
      </c>
      <c r="AAH12" s="36" t="str">
        <f t="shared" si="133"/>
        <v>2. Within 10% deviation from baseline</v>
      </c>
      <c r="AAI12" s="36" t="str">
        <f t="shared" si="134"/>
        <v xml:space="preserve">1. Better than baseline </v>
      </c>
      <c r="AAJ12" s="36" t="str">
        <f t="shared" si="135"/>
        <v xml:space="preserve">1. Better than baseline </v>
      </c>
      <c r="AAK12" s="36" t="str">
        <f t="shared" si="136"/>
        <v>2. Within 10% deviation from baseline</v>
      </c>
      <c r="AAL12" s="36" t="str">
        <f t="shared" si="137"/>
        <v>2. Within 10% deviation from baseline</v>
      </c>
      <c r="AAM12" s="59" t="str">
        <f t="shared" si="138"/>
        <v xml:space="preserve">1. Better than baseline </v>
      </c>
      <c r="AAN12" s="59" t="str">
        <f t="shared" si="139"/>
        <v xml:space="preserve">1. Better than baseline </v>
      </c>
      <c r="AAO12" s="59" t="str">
        <f t="shared" si="140"/>
        <v>2. Within 10% deviation from baseline</v>
      </c>
      <c r="AAP12" s="59" t="str">
        <f t="shared" si="141"/>
        <v>2. Within 10% deviation from baseline</v>
      </c>
      <c r="AAQ12" s="36" t="str">
        <f t="shared" si="142"/>
        <v>3. Missing baseline</v>
      </c>
      <c r="AAR12" s="37" t="str">
        <f t="shared" si="143"/>
        <v>3. Missing baseline</v>
      </c>
      <c r="AAS12" s="37" t="str">
        <f t="shared" si="144"/>
        <v>3. Missing baseline</v>
      </c>
      <c r="AAT12" s="37" t="str">
        <f t="shared" si="145"/>
        <v>2. Within 10% deviation from baseline</v>
      </c>
    </row>
    <row r="13" spans="1:722" s="4" customFormat="1" ht="44.15" customHeight="1" thickBot="1" x14ac:dyDescent="0.4">
      <c r="A13" s="4">
        <v>11</v>
      </c>
      <c r="B13" s="59">
        <v>17</v>
      </c>
      <c r="C13" s="1000" t="s">
        <v>17</v>
      </c>
      <c r="D13" s="156" t="s">
        <v>1254</v>
      </c>
      <c r="E13" s="331" t="s">
        <v>2307</v>
      </c>
      <c r="F13" s="1606" t="s">
        <v>2307</v>
      </c>
      <c r="G13" s="331" t="s">
        <v>2308</v>
      </c>
      <c r="H13" s="8" t="s">
        <v>2325</v>
      </c>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36">
        <v>16.940000000000001</v>
      </c>
      <c r="AW13" s="36"/>
      <c r="AX13" s="59"/>
      <c r="AY13" s="59">
        <v>16.5</v>
      </c>
      <c r="AZ13" s="36">
        <v>16.97</v>
      </c>
      <c r="BA13" s="59">
        <f t="shared" si="0"/>
        <v>16.940000000000001</v>
      </c>
      <c r="BB13" s="59">
        <v>16.84</v>
      </c>
      <c r="BC13" s="58">
        <f t="shared" si="1"/>
        <v>16.84</v>
      </c>
      <c r="BD13" s="36"/>
      <c r="BE13" s="678">
        <f t="shared" si="2"/>
        <v>-1</v>
      </c>
      <c r="BF13" s="29"/>
      <c r="BI13" s="29"/>
      <c r="BJ13" s="29"/>
      <c r="BK13" s="29"/>
      <c r="BL13" s="29"/>
      <c r="BN13" s="29"/>
      <c r="BO13" s="29"/>
      <c r="BP13" s="29"/>
      <c r="BQ13" s="29"/>
      <c r="BR13" s="29"/>
      <c r="BS13" s="29"/>
      <c r="BT13" s="29"/>
      <c r="BU13" s="29"/>
      <c r="BV13" s="29"/>
      <c r="BW13" s="29"/>
      <c r="BX13" s="29"/>
      <c r="BY13" s="29"/>
      <c r="BZ13" s="29"/>
      <c r="CA13" s="29"/>
      <c r="CB13" s="29"/>
      <c r="CC13" s="29"/>
      <c r="CD13" s="29"/>
      <c r="CE13" s="29"/>
      <c r="CF13" s="29"/>
      <c r="CG13" s="29"/>
      <c r="CH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R13" s="29"/>
      <c r="DS13" s="29"/>
      <c r="DT13" s="29"/>
      <c r="DU13" s="29"/>
      <c r="DV13" s="29">
        <v>12.3</v>
      </c>
      <c r="DW13" s="29"/>
      <c r="DX13" s="29">
        <v>12.47</v>
      </c>
      <c r="DY13" s="29"/>
      <c r="DZ13" s="29">
        <f>MIN(DV13,DY13)</f>
        <v>12.3</v>
      </c>
      <c r="EA13" s="51">
        <v>11.91</v>
      </c>
      <c r="EB13" s="52">
        <f t="shared" si="3"/>
        <v>11.91</v>
      </c>
      <c r="EC13" s="37">
        <v>12.31</v>
      </c>
      <c r="ED13" s="29">
        <v>12.9</v>
      </c>
      <c r="EE13" s="52">
        <f t="shared" si="4"/>
        <v>11.91</v>
      </c>
      <c r="EF13" s="29"/>
      <c r="EG13" s="6">
        <f t="shared" si="5"/>
        <v>8.3123425692695235E-2</v>
      </c>
      <c r="EH13" s="29"/>
      <c r="EI13" s="29"/>
      <c r="EJ13" s="29"/>
      <c r="EK13" s="29"/>
      <c r="EL13" s="29"/>
      <c r="EM13" s="29"/>
      <c r="EN13" s="29"/>
      <c r="EO13" s="29"/>
      <c r="EP13" s="29"/>
      <c r="EQ13" s="29"/>
      <c r="ES13" s="29"/>
      <c r="ET13" s="29"/>
      <c r="EU13" s="29"/>
      <c r="EV13" s="29"/>
      <c r="EW13" s="29"/>
      <c r="EY13" s="29"/>
      <c r="EZ13" s="29"/>
      <c r="FA13" s="29"/>
      <c r="FB13" s="29"/>
      <c r="FC13" s="29"/>
      <c r="FD13" s="29"/>
      <c r="FE13" s="29"/>
      <c r="FF13" s="29"/>
      <c r="FG13" s="29"/>
      <c r="FH13" s="29"/>
      <c r="FI13" s="29"/>
      <c r="FJ13" s="29"/>
      <c r="FK13" s="29"/>
      <c r="FL13" s="29"/>
      <c r="FM13" s="29"/>
      <c r="FN13" s="29"/>
      <c r="FO13" s="29"/>
      <c r="FP13" s="29"/>
      <c r="FQ13" s="29"/>
      <c r="FR13" s="29"/>
      <c r="FS13" s="29"/>
      <c r="FT13" s="29">
        <v>17.100000000000001</v>
      </c>
      <c r="FU13" s="29"/>
      <c r="FV13" s="29">
        <v>17.100000000000001</v>
      </c>
      <c r="FW13" s="29">
        <v>17.18</v>
      </c>
      <c r="FX13" s="29">
        <f t="shared" si="148"/>
        <v>17.100000000000001</v>
      </c>
      <c r="FY13" s="29">
        <v>17.149999999999999</v>
      </c>
      <c r="FZ13" s="58">
        <f t="shared" si="6"/>
        <v>17.100000000000001</v>
      </c>
      <c r="GA13" s="36">
        <v>17.13</v>
      </c>
      <c r="GB13" s="36">
        <v>17.010000000000002</v>
      </c>
      <c r="GC13" s="6">
        <f t="shared" si="7"/>
        <v>-5.2631578947368333E-3</v>
      </c>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v>14.07</v>
      </c>
      <c r="HN13" s="29"/>
      <c r="HO13" s="29">
        <v>13.98</v>
      </c>
      <c r="HP13" s="29"/>
      <c r="HQ13" s="29">
        <f t="shared" si="149"/>
        <v>14.07</v>
      </c>
      <c r="HR13" s="29">
        <v>14.05</v>
      </c>
      <c r="HS13" s="1049">
        <f t="shared" si="8"/>
        <v>14.05</v>
      </c>
      <c r="HT13" s="36">
        <v>14.45</v>
      </c>
      <c r="HU13" s="37">
        <f t="shared" si="9"/>
        <v>14.05</v>
      </c>
      <c r="HV13" s="37">
        <v>14.02</v>
      </c>
      <c r="HW13" s="37">
        <f t="shared" si="10"/>
        <v>14.02</v>
      </c>
      <c r="HX13" s="37"/>
      <c r="HY13" s="1167">
        <f t="shared" si="11"/>
        <v>-1</v>
      </c>
      <c r="HZ13" s="29"/>
      <c r="IA13" s="29"/>
      <c r="IB13" s="29"/>
      <c r="IC13" s="29"/>
      <c r="ID13" s="29"/>
      <c r="IE13" s="29"/>
      <c r="IF13" s="29"/>
      <c r="IG13" s="29"/>
      <c r="IH13" s="29"/>
      <c r="II13" s="29"/>
      <c r="IJ13" s="29"/>
      <c r="IK13" s="29"/>
      <c r="IL13" s="29"/>
      <c r="IM13" s="29"/>
      <c r="IN13" s="29"/>
      <c r="IO13" s="29"/>
      <c r="IP13" s="29"/>
      <c r="IQ13" s="29"/>
      <c r="IR13" s="29"/>
      <c r="IS13" s="29"/>
      <c r="IT13" s="29"/>
      <c r="IU13" s="29"/>
      <c r="IV13" s="29"/>
      <c r="IW13" s="29"/>
      <c r="IX13" s="29"/>
      <c r="IY13" s="29"/>
      <c r="IZ13" s="29"/>
      <c r="JA13" s="29"/>
      <c r="JB13" s="29"/>
      <c r="JC13" s="29"/>
      <c r="JD13" s="29"/>
      <c r="JE13" s="29"/>
      <c r="JF13" s="29"/>
      <c r="JG13" s="29"/>
      <c r="JH13" s="29"/>
      <c r="JI13" s="29"/>
      <c r="JJ13" s="29"/>
      <c r="JK13" s="29"/>
      <c r="JL13" s="29">
        <v>15.9</v>
      </c>
      <c r="JM13" s="29"/>
      <c r="JN13" s="29">
        <v>15.99</v>
      </c>
      <c r="JO13" s="29">
        <v>17.23</v>
      </c>
      <c r="JP13" s="29">
        <f t="shared" si="12"/>
        <v>15.9</v>
      </c>
      <c r="JQ13" s="29">
        <v>15.95</v>
      </c>
      <c r="JR13" s="52">
        <f t="shared" si="13"/>
        <v>15.9</v>
      </c>
      <c r="JS13" s="37">
        <v>16.170000000000002</v>
      </c>
      <c r="JT13" s="37">
        <v>15.99</v>
      </c>
      <c r="JU13" s="36">
        <f t="shared" si="146"/>
        <v>15.9</v>
      </c>
      <c r="JV13" s="36">
        <v>17.25</v>
      </c>
      <c r="JW13" s="37">
        <v>15.69</v>
      </c>
      <c r="JX13" s="37">
        <f t="shared" si="14"/>
        <v>15.69</v>
      </c>
      <c r="JY13" s="37">
        <v>15.67</v>
      </c>
      <c r="JZ13" s="37">
        <f t="shared" si="15"/>
        <v>15.67</v>
      </c>
      <c r="KA13" s="37">
        <v>16.13</v>
      </c>
      <c r="KB13" s="52">
        <v>16.11</v>
      </c>
      <c r="KC13" s="1049">
        <f t="shared" si="16"/>
        <v>15.67</v>
      </c>
      <c r="KD13" s="37">
        <v>16.71</v>
      </c>
      <c r="KE13" s="1049">
        <v>16.8</v>
      </c>
      <c r="KF13" s="37">
        <f t="shared" si="17"/>
        <v>15.67</v>
      </c>
      <c r="KG13" s="37">
        <v>16.670000000000002</v>
      </c>
      <c r="KH13" s="1049">
        <v>16.71</v>
      </c>
      <c r="KI13" s="37">
        <f t="shared" si="18"/>
        <v>15.67</v>
      </c>
      <c r="KJ13" s="37">
        <v>15.68</v>
      </c>
      <c r="KK13" s="1049">
        <v>16.2</v>
      </c>
      <c r="KL13" s="37">
        <f t="shared" si="19"/>
        <v>15.67</v>
      </c>
      <c r="KM13" s="37"/>
      <c r="KN13" s="1049">
        <v>15.99</v>
      </c>
      <c r="KO13" s="37">
        <f t="shared" si="20"/>
        <v>15.67</v>
      </c>
      <c r="KP13" s="1049">
        <v>15.725</v>
      </c>
      <c r="KQ13" s="1049">
        <f t="shared" si="21"/>
        <v>15.67</v>
      </c>
      <c r="KR13" s="1049">
        <v>15.8</v>
      </c>
      <c r="KS13" s="1049">
        <f t="shared" si="22"/>
        <v>15.67</v>
      </c>
      <c r="KT13" s="32">
        <v>15.75</v>
      </c>
      <c r="KU13" s="6">
        <f t="shared" si="23"/>
        <v>5.1052967453733295E-3</v>
      </c>
      <c r="KV13" s="29"/>
      <c r="KW13" s="29"/>
      <c r="KX13" s="29"/>
      <c r="KY13" s="29"/>
      <c r="KZ13" s="29"/>
      <c r="LA13" s="29"/>
      <c r="LB13" s="29"/>
      <c r="LC13" s="29"/>
      <c r="LD13" s="29"/>
      <c r="LE13" s="29"/>
      <c r="LF13" s="29"/>
      <c r="LG13" s="29"/>
      <c r="LH13" s="29"/>
      <c r="LI13" s="29"/>
      <c r="LJ13" s="29"/>
      <c r="LK13" s="29"/>
      <c r="LL13" s="29"/>
      <c r="LM13" s="29"/>
      <c r="LN13" s="29"/>
      <c r="LO13" s="29"/>
      <c r="LP13" s="29"/>
      <c r="LQ13" s="29"/>
      <c r="LR13" s="29"/>
      <c r="LS13" s="29"/>
      <c r="LT13" s="29"/>
      <c r="LU13" s="29"/>
      <c r="LV13" s="29"/>
      <c r="LW13" s="29"/>
      <c r="LX13" s="29"/>
      <c r="LY13" s="29"/>
      <c r="LZ13" s="29"/>
      <c r="MA13" s="29"/>
      <c r="MB13" s="29"/>
      <c r="MC13" s="29"/>
      <c r="MD13" s="29"/>
      <c r="ME13" s="29"/>
      <c r="MF13" s="29"/>
      <c r="MG13" s="29">
        <v>17.91</v>
      </c>
      <c r="MH13" s="29"/>
      <c r="MI13" s="32">
        <v>18.39</v>
      </c>
      <c r="MJ13" s="32">
        <v>17.11</v>
      </c>
      <c r="MK13" s="29">
        <v>18.72</v>
      </c>
      <c r="ML13" s="29">
        <f t="shared" si="147"/>
        <v>17.91</v>
      </c>
      <c r="MM13" s="29">
        <v>18.5</v>
      </c>
      <c r="MN13" s="36">
        <f t="shared" si="24"/>
        <v>17.91</v>
      </c>
      <c r="MO13" s="37">
        <v>17.97</v>
      </c>
      <c r="MP13" s="37">
        <f t="shared" si="25"/>
        <v>17.91</v>
      </c>
      <c r="MQ13" s="37">
        <v>17.98</v>
      </c>
      <c r="MR13" s="37">
        <f t="shared" si="26"/>
        <v>17.91</v>
      </c>
      <c r="MS13" s="1049">
        <v>17.899999999999999</v>
      </c>
      <c r="MT13" s="1049">
        <v>17.940000000000001</v>
      </c>
      <c r="MU13" s="1049">
        <f t="shared" si="27"/>
        <v>17.91</v>
      </c>
      <c r="MV13" s="1049">
        <v>17.899999999999999</v>
      </c>
      <c r="MW13" s="1049">
        <v>17.940000000000001</v>
      </c>
      <c r="MX13" s="1049">
        <v>17.91</v>
      </c>
      <c r="MY13" s="1049">
        <f t="shared" si="28"/>
        <v>17.91</v>
      </c>
      <c r="MZ13" s="37">
        <v>18.399999999999999</v>
      </c>
      <c r="NA13" s="1049">
        <v>17.899999999999999</v>
      </c>
      <c r="NB13" s="37">
        <f t="shared" si="29"/>
        <v>17.899999999999999</v>
      </c>
      <c r="NC13" s="37">
        <v>17.989999999999998</v>
      </c>
      <c r="ND13" s="37">
        <v>17.96</v>
      </c>
      <c r="NE13" s="37">
        <f t="shared" si="30"/>
        <v>17.899999999999999</v>
      </c>
      <c r="NF13" s="37">
        <v>17.989999999999998</v>
      </c>
      <c r="NG13" s="37">
        <v>17.989999999999998</v>
      </c>
      <c r="NH13" s="52">
        <f t="shared" si="31"/>
        <v>17.899999999999999</v>
      </c>
      <c r="NI13" s="52">
        <v>17.989999999999998</v>
      </c>
      <c r="NJ13" s="52">
        <v>17.97</v>
      </c>
      <c r="NK13" s="52">
        <f t="shared" si="32"/>
        <v>17.899999999999999</v>
      </c>
      <c r="NL13" s="52">
        <v>17.940000000000001</v>
      </c>
      <c r="NM13" s="1049">
        <v>18.010000000000002</v>
      </c>
      <c r="NN13" s="52">
        <f t="shared" si="33"/>
        <v>17.899999999999999</v>
      </c>
      <c r="NO13" s="52">
        <v>17.95</v>
      </c>
      <c r="NP13" s="6">
        <f t="shared" si="34"/>
        <v>2.7932960893855148E-3</v>
      </c>
      <c r="NQ13" s="29"/>
      <c r="NR13" s="29"/>
      <c r="NS13" s="29"/>
      <c r="NT13" s="29"/>
      <c r="NU13" s="29"/>
      <c r="NV13" s="29"/>
      <c r="NW13" s="29"/>
      <c r="NX13" s="29"/>
      <c r="NY13" s="29"/>
      <c r="NZ13" s="29"/>
      <c r="OA13" s="29"/>
      <c r="OB13" s="29"/>
      <c r="OC13" s="29"/>
      <c r="OD13" s="29"/>
      <c r="OE13" s="29"/>
      <c r="OF13" s="29"/>
      <c r="OG13" s="29"/>
      <c r="OH13" s="29"/>
      <c r="OI13" s="29"/>
      <c r="OJ13" s="29"/>
      <c r="OK13" s="29"/>
      <c r="OL13" s="29"/>
      <c r="OM13" s="29"/>
      <c r="ON13" s="29"/>
      <c r="OO13" s="29"/>
      <c r="OP13" s="29"/>
      <c r="OQ13" s="29"/>
      <c r="OR13" s="29"/>
      <c r="OS13" s="29"/>
      <c r="OT13" s="29"/>
      <c r="OU13" s="29"/>
      <c r="OV13" s="29"/>
      <c r="OW13" s="29"/>
      <c r="OX13" s="29"/>
      <c r="OY13" s="29">
        <v>12.47</v>
      </c>
      <c r="OZ13" s="29"/>
      <c r="PA13" s="29">
        <v>12.54</v>
      </c>
      <c r="PB13" s="32">
        <v>12.48</v>
      </c>
      <c r="PC13" s="29">
        <f t="shared" si="35"/>
        <v>12.47</v>
      </c>
      <c r="PD13" s="29">
        <v>12.56</v>
      </c>
      <c r="PE13" s="32">
        <v>12.54</v>
      </c>
      <c r="PF13" s="4">
        <v>12.47</v>
      </c>
      <c r="PG13" s="52">
        <f t="shared" si="36"/>
        <v>12.47</v>
      </c>
      <c r="PH13" s="1049">
        <v>11.91</v>
      </c>
      <c r="PI13" s="1049">
        <v>11.97</v>
      </c>
      <c r="PJ13" s="36">
        <f t="shared" si="37"/>
        <v>11.91</v>
      </c>
      <c r="PK13" s="29">
        <v>11.64</v>
      </c>
      <c r="PL13" s="36">
        <v>12.47</v>
      </c>
      <c r="PM13" s="37">
        <f t="shared" si="38"/>
        <v>11.91</v>
      </c>
      <c r="PN13" s="37">
        <v>11.91</v>
      </c>
      <c r="PO13" s="37">
        <f t="shared" si="39"/>
        <v>11.91</v>
      </c>
      <c r="PP13" s="37">
        <v>12.34</v>
      </c>
      <c r="PQ13" s="1049">
        <v>12.67</v>
      </c>
      <c r="PR13" s="37">
        <f t="shared" si="40"/>
        <v>11.91</v>
      </c>
      <c r="PS13" s="37"/>
      <c r="PT13" s="1049">
        <v>12.68</v>
      </c>
      <c r="PU13" s="1049">
        <f t="shared" si="41"/>
        <v>11.91</v>
      </c>
      <c r="PV13" s="1049"/>
      <c r="PW13" s="1049">
        <v>12.5</v>
      </c>
      <c r="PX13" s="1049">
        <f t="shared" si="42"/>
        <v>11.91</v>
      </c>
      <c r="PY13" s="1049">
        <v>11.99</v>
      </c>
      <c r="PZ13" s="1049">
        <v>12.75</v>
      </c>
      <c r="QA13" s="1049">
        <f t="shared" si="43"/>
        <v>11.91</v>
      </c>
      <c r="QB13" s="1049">
        <v>12.89</v>
      </c>
      <c r="QC13" s="52">
        <f t="shared" si="44"/>
        <v>11.91</v>
      </c>
      <c r="QD13" s="52">
        <v>12.07</v>
      </c>
      <c r="QE13" s="52">
        <v>12.66</v>
      </c>
      <c r="QF13" s="52">
        <f t="shared" si="45"/>
        <v>11.91</v>
      </c>
      <c r="QG13" s="52">
        <v>12.5</v>
      </c>
      <c r="QH13" s="52">
        <f t="shared" si="46"/>
        <v>11.91</v>
      </c>
      <c r="QI13" s="1049">
        <v>12.51</v>
      </c>
      <c r="QJ13" s="52">
        <f t="shared" si="47"/>
        <v>11.91</v>
      </c>
      <c r="QK13" s="52">
        <v>12.49</v>
      </c>
      <c r="QL13" s="1049">
        <v>12.5</v>
      </c>
      <c r="QM13" s="52">
        <f t="shared" si="48"/>
        <v>11.91</v>
      </c>
      <c r="QN13" s="52"/>
      <c r="QO13" s="6">
        <f t="shared" si="49"/>
        <v>-1</v>
      </c>
      <c r="QP13" s="29"/>
      <c r="QQ13" s="29"/>
      <c r="QR13" s="29"/>
      <c r="QS13" s="29"/>
      <c r="QT13" s="29"/>
      <c r="QU13" s="29"/>
      <c r="QV13" s="29"/>
      <c r="QW13" s="29"/>
      <c r="QX13" s="29">
        <v>14.82</v>
      </c>
      <c r="QY13" s="29"/>
      <c r="QZ13" s="29"/>
      <c r="RA13" s="29">
        <v>11.47</v>
      </c>
      <c r="RB13" s="29">
        <v>12.45</v>
      </c>
      <c r="RC13" s="29">
        <f t="shared" si="50"/>
        <v>12.45</v>
      </c>
      <c r="RD13" s="29">
        <v>12.46</v>
      </c>
      <c r="RE13" s="36">
        <f t="shared" si="51"/>
        <v>12.45</v>
      </c>
      <c r="RF13" s="29">
        <v>13.22</v>
      </c>
      <c r="RG13" s="37">
        <v>13.5</v>
      </c>
      <c r="RH13" s="1049">
        <f t="shared" si="52"/>
        <v>12.45</v>
      </c>
      <c r="RI13" s="37">
        <v>13.507999999999999</v>
      </c>
      <c r="RJ13" s="37">
        <f t="shared" si="53"/>
        <v>12.45</v>
      </c>
      <c r="RK13" s="1049">
        <v>13.471</v>
      </c>
      <c r="RL13" s="1049">
        <v>13.47</v>
      </c>
      <c r="RM13" s="1049">
        <v>12.68</v>
      </c>
      <c r="RN13" s="1049">
        <f t="shared" si="54"/>
        <v>12.45</v>
      </c>
      <c r="RO13" s="1049">
        <v>13.21</v>
      </c>
      <c r="RP13" s="1049">
        <v>12.67</v>
      </c>
      <c r="RQ13" s="1049">
        <f t="shared" si="55"/>
        <v>12.45</v>
      </c>
      <c r="RR13" s="1049"/>
      <c r="RS13" s="1049">
        <v>12.48</v>
      </c>
      <c r="RT13" s="1049">
        <f t="shared" si="56"/>
        <v>12.45</v>
      </c>
      <c r="RU13" s="1049">
        <v>12.71</v>
      </c>
      <c r="RV13" s="1049">
        <f t="shared" si="57"/>
        <v>12.45</v>
      </c>
      <c r="RW13" s="1049">
        <v>13.02</v>
      </c>
      <c r="RX13" s="1049">
        <v>13.15</v>
      </c>
      <c r="RY13" s="52">
        <f t="shared" si="58"/>
        <v>12.45</v>
      </c>
      <c r="RZ13" s="52">
        <v>13.09</v>
      </c>
      <c r="SA13" s="52">
        <v>12.52</v>
      </c>
      <c r="SB13" s="52">
        <f t="shared" si="59"/>
        <v>12.45</v>
      </c>
      <c r="SC13" s="52">
        <v>12.49</v>
      </c>
      <c r="SD13" s="1049">
        <f t="shared" si="60"/>
        <v>12.45</v>
      </c>
      <c r="SE13" s="52">
        <v>12.51</v>
      </c>
      <c r="SF13" s="52">
        <f t="shared" si="61"/>
        <v>12.45</v>
      </c>
      <c r="SG13" s="52">
        <v>12.45</v>
      </c>
      <c r="SH13" s="52">
        <v>12.47</v>
      </c>
      <c r="SI13" s="52">
        <f t="shared" si="62"/>
        <v>12.45</v>
      </c>
      <c r="SJ13" s="52">
        <v>13.096</v>
      </c>
      <c r="SK13" s="52">
        <f t="shared" si="63"/>
        <v>12.45</v>
      </c>
      <c r="SL13" s="52">
        <v>13.21</v>
      </c>
      <c r="SM13" s="52">
        <v>12.78</v>
      </c>
      <c r="SN13" s="52">
        <f t="shared" si="64"/>
        <v>12.45</v>
      </c>
      <c r="SO13" s="52"/>
      <c r="SP13" s="6">
        <f t="shared" si="65"/>
        <v>-1</v>
      </c>
      <c r="SQ13" s="29">
        <v>15.08</v>
      </c>
      <c r="SR13" s="29">
        <v>15.22</v>
      </c>
      <c r="SS13" s="29">
        <v>15.23</v>
      </c>
      <c r="ST13" s="52">
        <f t="shared" si="66"/>
        <v>15.08</v>
      </c>
      <c r="SU13" s="36">
        <v>15.01</v>
      </c>
      <c r="SV13" s="36">
        <f t="shared" si="67"/>
        <v>15.01</v>
      </c>
      <c r="SW13" s="29">
        <v>24.94</v>
      </c>
      <c r="SX13" s="37">
        <v>15.26</v>
      </c>
      <c r="SY13" s="37">
        <f t="shared" si="68"/>
        <v>15.01</v>
      </c>
      <c r="SZ13" s="37">
        <v>15.21</v>
      </c>
      <c r="TA13" s="37">
        <f t="shared" si="69"/>
        <v>15.01</v>
      </c>
      <c r="TB13" s="37">
        <v>15.22</v>
      </c>
      <c r="TC13" s="1049">
        <v>15.22</v>
      </c>
      <c r="TD13" s="37">
        <f t="shared" si="70"/>
        <v>15.01</v>
      </c>
      <c r="TE13" s="37"/>
      <c r="TF13" s="1049">
        <v>15.11</v>
      </c>
      <c r="TG13" s="37">
        <f t="shared" si="71"/>
        <v>15.01</v>
      </c>
      <c r="TH13" s="37">
        <v>15.85</v>
      </c>
      <c r="TI13" s="1049">
        <v>15.11</v>
      </c>
      <c r="TJ13" s="37">
        <f t="shared" si="72"/>
        <v>15.01</v>
      </c>
      <c r="TK13" s="1049">
        <v>15.23</v>
      </c>
      <c r="TL13" s="1049">
        <f t="shared" si="73"/>
        <v>15.01</v>
      </c>
      <c r="TM13" s="1049">
        <v>15.33</v>
      </c>
      <c r="TN13" s="1049">
        <v>15.3</v>
      </c>
      <c r="TO13" s="52">
        <f t="shared" si="74"/>
        <v>15.01</v>
      </c>
      <c r="TP13" s="52">
        <v>15.81</v>
      </c>
      <c r="TQ13" s="52">
        <v>15.81</v>
      </c>
      <c r="TR13" s="52">
        <f t="shared" si="75"/>
        <v>15.01</v>
      </c>
      <c r="TS13" s="52">
        <v>15.09</v>
      </c>
      <c r="TT13" s="1049">
        <v>15.15</v>
      </c>
      <c r="TU13" s="52">
        <f t="shared" si="76"/>
        <v>15.01</v>
      </c>
      <c r="TV13" s="1049">
        <v>15.14</v>
      </c>
      <c r="TW13" s="52">
        <f t="shared" si="77"/>
        <v>15.01</v>
      </c>
      <c r="TX13" s="52">
        <v>15.12</v>
      </c>
      <c r="TY13" s="52">
        <v>15.88</v>
      </c>
      <c r="TZ13" s="52">
        <f t="shared" si="78"/>
        <v>15.01</v>
      </c>
      <c r="UA13" s="1049">
        <v>15.15</v>
      </c>
      <c r="UB13" s="52">
        <f t="shared" si="79"/>
        <v>15.01</v>
      </c>
      <c r="UC13" s="52">
        <v>15.12</v>
      </c>
      <c r="UD13" s="1049">
        <v>15.12</v>
      </c>
      <c r="UE13" s="52">
        <f t="shared" si="80"/>
        <v>15.01</v>
      </c>
      <c r="UF13" s="1049">
        <v>15.44</v>
      </c>
      <c r="UG13" s="1049">
        <v>15.632</v>
      </c>
      <c r="UH13" s="1049">
        <f t="shared" si="81"/>
        <v>15.01</v>
      </c>
      <c r="UI13" s="1042">
        <v>15.68</v>
      </c>
      <c r="UJ13" s="6">
        <f t="shared" si="82"/>
        <v>4.4636908727514989E-2</v>
      </c>
      <c r="UK13" s="52">
        <v>16.863000000000003</v>
      </c>
      <c r="UL13" s="1610">
        <v>12.12</v>
      </c>
      <c r="UM13" s="52">
        <f t="shared" si="150"/>
        <v>12.12</v>
      </c>
      <c r="UN13" s="52">
        <v>12.16</v>
      </c>
      <c r="UO13" s="52">
        <v>12.23</v>
      </c>
      <c r="UP13" s="1143">
        <v>11.91</v>
      </c>
      <c r="UQ13" s="52">
        <f t="shared" si="84"/>
        <v>11.91</v>
      </c>
      <c r="UR13" s="52">
        <v>11.89</v>
      </c>
      <c r="US13" s="36">
        <f t="shared" si="85"/>
        <v>11.89</v>
      </c>
      <c r="UT13" s="29">
        <v>11.88</v>
      </c>
      <c r="UU13" s="37">
        <v>11.95</v>
      </c>
      <c r="UV13" s="37">
        <f t="shared" si="86"/>
        <v>11.89</v>
      </c>
      <c r="UW13" s="37">
        <v>12.33</v>
      </c>
      <c r="UX13" s="37">
        <f t="shared" si="87"/>
        <v>11.89</v>
      </c>
      <c r="UY13" s="36">
        <v>11.9</v>
      </c>
      <c r="UZ13" s="1049">
        <v>12.33</v>
      </c>
      <c r="VA13" s="36">
        <f t="shared" si="88"/>
        <v>11.89</v>
      </c>
      <c r="VB13" s="52">
        <v>12.52</v>
      </c>
      <c r="VC13" s="52">
        <v>12.178000000000001</v>
      </c>
      <c r="VD13" s="52">
        <v>11.9</v>
      </c>
      <c r="VE13" s="52">
        <v>11.99</v>
      </c>
      <c r="VF13" s="52">
        <v>11.88</v>
      </c>
      <c r="VG13" s="1049">
        <v>11.89</v>
      </c>
      <c r="VH13" s="1049">
        <v>11.89</v>
      </c>
      <c r="VI13" s="52">
        <f t="shared" si="89"/>
        <v>11.89</v>
      </c>
      <c r="VJ13" s="52">
        <v>11.99</v>
      </c>
      <c r="VK13" s="52">
        <v>12.02</v>
      </c>
      <c r="VL13" s="1049">
        <v>11.99</v>
      </c>
      <c r="VM13" s="1049">
        <v>12.48</v>
      </c>
      <c r="VN13" s="52">
        <f t="shared" si="90"/>
        <v>11.89</v>
      </c>
      <c r="VO13" s="52">
        <v>12.2</v>
      </c>
      <c r="VP13" s="52">
        <v>12</v>
      </c>
      <c r="VQ13" s="1049">
        <v>11.89</v>
      </c>
      <c r="VR13" s="1049">
        <v>11.93</v>
      </c>
      <c r="VS13" s="52">
        <f t="shared" si="91"/>
        <v>11.89</v>
      </c>
      <c r="VT13" s="52">
        <v>11.9</v>
      </c>
      <c r="VU13" s="52">
        <v>11.89</v>
      </c>
      <c r="VV13" s="1049">
        <v>11.93</v>
      </c>
      <c r="VW13" s="1049">
        <v>11.9</v>
      </c>
      <c r="VX13" s="52">
        <f t="shared" si="92"/>
        <v>11.89</v>
      </c>
      <c r="VY13" s="52">
        <v>11.93</v>
      </c>
      <c r="VZ13" s="52">
        <v>11.9</v>
      </c>
      <c r="WA13" s="1049">
        <v>11.89</v>
      </c>
      <c r="WB13" s="52">
        <v>11.94</v>
      </c>
      <c r="WC13" s="52">
        <f t="shared" si="93"/>
        <v>11.89</v>
      </c>
      <c r="WD13" s="32">
        <v>11.89</v>
      </c>
      <c r="WE13" s="52">
        <v>11.9</v>
      </c>
      <c r="WF13" s="52">
        <f t="shared" si="94"/>
        <v>11.89</v>
      </c>
      <c r="WG13" s="52">
        <v>11.91</v>
      </c>
      <c r="WH13" s="52">
        <v>11.89</v>
      </c>
      <c r="WI13" s="52">
        <f t="shared" si="95"/>
        <v>11.89</v>
      </c>
      <c r="WJ13" s="52"/>
      <c r="WK13" s="52">
        <v>11.91</v>
      </c>
      <c r="WL13" s="52">
        <v>11.854999999999999</v>
      </c>
      <c r="WM13" s="52">
        <v>11.86</v>
      </c>
      <c r="WN13" s="52">
        <v>11.85</v>
      </c>
      <c r="WO13" s="52">
        <v>11.855</v>
      </c>
      <c r="WP13" s="52">
        <f t="shared" si="96"/>
        <v>11.85</v>
      </c>
      <c r="WQ13" s="1049">
        <v>11.91</v>
      </c>
      <c r="WR13" s="1049">
        <v>11.95</v>
      </c>
      <c r="WS13" s="52">
        <f t="shared" si="97"/>
        <v>11.85</v>
      </c>
      <c r="WT13" s="1049"/>
      <c r="WU13" s="1049">
        <v>12.52</v>
      </c>
      <c r="WV13" s="1049">
        <v>11.86</v>
      </c>
      <c r="WW13" s="1049">
        <v>11.734</v>
      </c>
      <c r="WX13" s="1049">
        <f t="shared" si="98"/>
        <v>11.734</v>
      </c>
      <c r="WY13" s="1049">
        <v>11.82</v>
      </c>
      <c r="WZ13" s="1049">
        <f t="shared" si="99"/>
        <v>11.734</v>
      </c>
      <c r="XA13" s="1049"/>
      <c r="XB13" s="1049">
        <v>11.96</v>
      </c>
      <c r="XC13" s="1049">
        <v>11.56</v>
      </c>
      <c r="XD13" s="1049">
        <f t="shared" si="100"/>
        <v>11.56</v>
      </c>
      <c r="XE13" s="1049"/>
      <c r="XF13" s="1049"/>
      <c r="XG13" s="6">
        <f t="shared" si="101"/>
        <v>-1</v>
      </c>
      <c r="XH13" s="6">
        <f t="shared" si="102"/>
        <v>-1</v>
      </c>
      <c r="XI13" s="1224">
        <f t="shared" si="151"/>
        <v>-8.4104289318753464E-4</v>
      </c>
      <c r="XJ13" s="52">
        <v>13.59</v>
      </c>
      <c r="XK13" s="58">
        <v>13.81</v>
      </c>
      <c r="XL13" s="52">
        <v>13.6</v>
      </c>
      <c r="XM13" s="52">
        <f t="shared" si="104"/>
        <v>13.59</v>
      </c>
      <c r="XN13" s="32">
        <v>13.61</v>
      </c>
      <c r="XO13" s="52">
        <v>13.6</v>
      </c>
      <c r="XP13" s="52">
        <f t="shared" si="105"/>
        <v>13.59</v>
      </c>
      <c r="XQ13" s="52">
        <v>13.66</v>
      </c>
      <c r="XR13" s="52">
        <f t="shared" si="106"/>
        <v>13.59</v>
      </c>
      <c r="XS13" s="52">
        <v>13.66</v>
      </c>
      <c r="XT13" s="52">
        <f t="shared" si="107"/>
        <v>13.59</v>
      </c>
      <c r="XU13" s="52">
        <v>13.96</v>
      </c>
      <c r="XV13" s="52">
        <f t="shared" si="108"/>
        <v>13.59</v>
      </c>
      <c r="XW13" s="52">
        <v>13.56</v>
      </c>
      <c r="XX13" s="1049">
        <v>13.89</v>
      </c>
      <c r="XY13" s="1049">
        <f t="shared" si="109"/>
        <v>13.59</v>
      </c>
      <c r="XZ13" s="1049"/>
      <c r="YA13" s="6">
        <f t="shared" si="110"/>
        <v>-1</v>
      </c>
      <c r="YB13" s="58">
        <v>9.51</v>
      </c>
      <c r="YC13" s="58">
        <v>9.56</v>
      </c>
      <c r="YD13" s="52">
        <v>9.58</v>
      </c>
      <c r="YE13" s="52">
        <f t="shared" si="111"/>
        <v>9.51</v>
      </c>
      <c r="YF13" s="52">
        <v>9.6</v>
      </c>
      <c r="YG13" s="52">
        <f t="shared" si="112"/>
        <v>9.51</v>
      </c>
      <c r="YH13" s="52">
        <v>9.65</v>
      </c>
      <c r="YI13" s="52">
        <v>9.64</v>
      </c>
      <c r="YJ13" s="52">
        <f t="shared" si="113"/>
        <v>9.51</v>
      </c>
      <c r="YK13" s="52">
        <v>9.59</v>
      </c>
      <c r="YL13" s="52">
        <v>9.56</v>
      </c>
      <c r="YM13" s="52">
        <f t="shared" si="114"/>
        <v>9.51</v>
      </c>
      <c r="YN13" s="52">
        <v>9.58</v>
      </c>
      <c r="YO13" s="58">
        <f t="shared" si="115"/>
        <v>9.51</v>
      </c>
      <c r="YP13" s="52">
        <v>9.56</v>
      </c>
      <c r="YQ13" s="32">
        <f t="shared" si="116"/>
        <v>9.51</v>
      </c>
      <c r="YR13" s="52">
        <v>9.5299999999999994</v>
      </c>
      <c r="YS13" s="6">
        <f t="shared" si="117"/>
        <v>2.1030494216613643E-3</v>
      </c>
      <c r="YT13" s="1049">
        <v>11.881</v>
      </c>
      <c r="YU13" s="52">
        <v>11.96</v>
      </c>
      <c r="YV13" s="52">
        <v>11.95</v>
      </c>
      <c r="YW13" s="58">
        <v>11.89</v>
      </c>
      <c r="YX13" s="52">
        <f t="shared" si="118"/>
        <v>11.881</v>
      </c>
      <c r="YY13" s="32">
        <v>11.91</v>
      </c>
      <c r="YZ13" s="52">
        <f t="shared" si="119"/>
        <v>11.881</v>
      </c>
      <c r="ZA13" s="32">
        <v>11.85</v>
      </c>
      <c r="ZB13" s="52">
        <f t="shared" si="120"/>
        <v>11.85</v>
      </c>
      <c r="ZC13" s="1049">
        <v>11.65</v>
      </c>
      <c r="ZD13" s="52">
        <f t="shared" si="121"/>
        <v>11.65</v>
      </c>
      <c r="ZE13" s="52">
        <v>11.67</v>
      </c>
      <c r="ZF13" s="1049">
        <f t="shared" si="122"/>
        <v>11.65</v>
      </c>
      <c r="ZG13" s="32">
        <v>11.85</v>
      </c>
      <c r="ZH13" s="52">
        <f t="shared" si="123"/>
        <v>11.65</v>
      </c>
      <c r="ZI13" s="32"/>
      <c r="ZJ13" s="678">
        <f t="shared" si="124"/>
        <v>-1</v>
      </c>
      <c r="ZK13" s="52">
        <v>8.56</v>
      </c>
      <c r="ZL13" s="32">
        <v>8.34</v>
      </c>
      <c r="ZM13" s="52">
        <v>8.67</v>
      </c>
      <c r="ZN13" s="1049">
        <f t="shared" si="125"/>
        <v>8.56</v>
      </c>
      <c r="ZO13" s="1049">
        <v>8.59</v>
      </c>
      <c r="ZP13" s="32">
        <v>8.6</v>
      </c>
      <c r="ZQ13" s="52">
        <f t="shared" si="126"/>
        <v>8.56</v>
      </c>
      <c r="ZR13" s="1049">
        <v>8.59</v>
      </c>
      <c r="ZS13" s="52">
        <f>MIN(ZR13,ZQ13)</f>
        <v>8.56</v>
      </c>
      <c r="ZT13" s="58"/>
      <c r="ZU13" s="52">
        <v>8.56</v>
      </c>
      <c r="ZV13" s="1042">
        <v>15.12</v>
      </c>
      <c r="ZW13" s="1049">
        <f t="shared" si="128"/>
        <v>8.56</v>
      </c>
      <c r="ZX13" s="1049"/>
      <c r="ZY13" s="52">
        <v>8.6539999999999999</v>
      </c>
      <c r="ZZ13" s="58">
        <f t="shared" si="129"/>
        <v>8.56</v>
      </c>
      <c r="AAA13" s="58">
        <v>8.68</v>
      </c>
      <c r="AAB13" s="678">
        <f t="shared" si="130"/>
        <v>1.4018691588784955E-2</v>
      </c>
      <c r="AAC13" s="36"/>
      <c r="AAD13" s="1180" t="s">
        <v>2326</v>
      </c>
      <c r="AAE13" s="36"/>
      <c r="AAF13" s="36" t="str">
        <f t="shared" si="131"/>
        <v xml:space="preserve">1. Better than baseline </v>
      </c>
      <c r="AAG13" s="36" t="str">
        <f t="shared" si="132"/>
        <v>4.Blocker/Not Executed</v>
      </c>
      <c r="AAH13" s="36" t="str">
        <f t="shared" si="133"/>
        <v>2. Within 10% deviation from baseline</v>
      </c>
      <c r="AAI13" s="36" t="str">
        <f t="shared" si="134"/>
        <v xml:space="preserve">1. Better than baseline </v>
      </c>
      <c r="AAJ13" s="36" t="str">
        <f t="shared" si="135"/>
        <v xml:space="preserve">1. Better than baseline </v>
      </c>
      <c r="AAK13" s="36" t="str">
        <f t="shared" si="136"/>
        <v>2. Within 10% deviation from baseline</v>
      </c>
      <c r="AAL13" s="36" t="str">
        <f t="shared" si="137"/>
        <v>2. Within 10% deviation from baseline</v>
      </c>
      <c r="AAM13" s="59" t="str">
        <f t="shared" si="138"/>
        <v xml:space="preserve">1. Better than baseline </v>
      </c>
      <c r="AAN13" s="59" t="str">
        <f t="shared" si="139"/>
        <v xml:space="preserve">1. Better than baseline </v>
      </c>
      <c r="AAO13" s="59" t="str">
        <f t="shared" si="140"/>
        <v>2. Within 10% deviation from baseline</v>
      </c>
      <c r="AAP13" s="59" t="str">
        <f t="shared" si="141"/>
        <v xml:space="preserve">1. Better than baseline </v>
      </c>
      <c r="AAQ13" s="36" t="str">
        <f t="shared" si="142"/>
        <v>3. Missing baseline</v>
      </c>
      <c r="AAR13" s="37" t="str">
        <f t="shared" si="143"/>
        <v>3. Missing baseline</v>
      </c>
      <c r="AAS13" s="37" t="str">
        <f t="shared" si="144"/>
        <v>3. Missing baseline</v>
      </c>
      <c r="AAT13" s="37" t="str">
        <f t="shared" si="145"/>
        <v>2. Within 10% deviation from baseline</v>
      </c>
    </row>
    <row r="14" spans="1:722" s="4" customFormat="1" ht="44.15" customHeight="1" thickBot="1" x14ac:dyDescent="0.4">
      <c r="A14" s="4">
        <v>12</v>
      </c>
      <c r="B14" s="69">
        <v>18</v>
      </c>
      <c r="C14" s="997" t="s">
        <v>17</v>
      </c>
      <c r="D14" s="155" t="s">
        <v>1254</v>
      </c>
      <c r="E14" s="998" t="s">
        <v>2307</v>
      </c>
      <c r="F14" s="999" t="s">
        <v>2307</v>
      </c>
      <c r="G14" s="998" t="s">
        <v>2327</v>
      </c>
      <c r="H14" s="345" t="s">
        <v>2328</v>
      </c>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40">
        <v>1.94</v>
      </c>
      <c r="AW14" s="40"/>
      <c r="AX14" s="69"/>
      <c r="AY14" s="371">
        <v>1.94</v>
      </c>
      <c r="AZ14" s="40">
        <v>2.0299999999999998</v>
      </c>
      <c r="BA14" s="371">
        <f t="shared" si="0"/>
        <v>1.94</v>
      </c>
      <c r="BB14" s="69">
        <v>1.99</v>
      </c>
      <c r="BC14" s="28">
        <f t="shared" si="1"/>
        <v>1.94</v>
      </c>
      <c r="BD14" s="40"/>
      <c r="BE14" s="677">
        <f t="shared" si="2"/>
        <v>-1</v>
      </c>
      <c r="BF14" s="35"/>
      <c r="BI14" s="35"/>
      <c r="BJ14" s="35"/>
      <c r="BK14" s="35"/>
      <c r="BL14" s="35"/>
      <c r="BN14" s="35"/>
      <c r="BO14" s="35"/>
      <c r="BP14" s="35"/>
      <c r="BQ14" s="35"/>
      <c r="BR14" s="35"/>
      <c r="BS14" s="35"/>
      <c r="BT14" s="35"/>
      <c r="BU14" s="35"/>
      <c r="BV14" s="35"/>
      <c r="BW14" s="35"/>
      <c r="BX14" s="35"/>
      <c r="BY14" s="35"/>
      <c r="BZ14" s="35"/>
      <c r="CA14" s="35"/>
      <c r="CB14" s="35"/>
      <c r="CC14" s="35"/>
      <c r="CD14" s="35"/>
      <c r="CE14" s="35"/>
      <c r="CF14" s="35"/>
      <c r="CG14" s="35"/>
      <c r="CH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c r="DR14" s="35"/>
      <c r="DS14" s="35"/>
      <c r="DT14" s="35"/>
      <c r="DU14" s="35"/>
      <c r="DV14" s="35">
        <v>1.87</v>
      </c>
      <c r="DW14" s="35"/>
      <c r="DX14" s="35">
        <v>1.97</v>
      </c>
      <c r="DY14" s="35"/>
      <c r="DZ14" s="35">
        <f>MIN(DV14,DY14)</f>
        <v>1.87</v>
      </c>
      <c r="EA14" s="57">
        <v>1.94</v>
      </c>
      <c r="EB14" s="54">
        <f t="shared" si="3"/>
        <v>1.87</v>
      </c>
      <c r="EC14" s="46">
        <v>1.89</v>
      </c>
      <c r="ED14" s="35">
        <v>1.99</v>
      </c>
      <c r="EE14" s="54">
        <f t="shared" si="4"/>
        <v>1.87</v>
      </c>
      <c r="EF14" s="35"/>
      <c r="EG14" s="357">
        <f t="shared" si="5"/>
        <v>6.4171122994652344E-2</v>
      </c>
      <c r="EH14" s="35"/>
      <c r="EI14" s="35"/>
      <c r="EJ14" s="35"/>
      <c r="EK14" s="35"/>
      <c r="EL14" s="35"/>
      <c r="EM14" s="35"/>
      <c r="EN14" s="35"/>
      <c r="EO14" s="35"/>
      <c r="EP14" s="35"/>
      <c r="EQ14" s="35"/>
      <c r="ES14" s="35"/>
      <c r="ET14" s="35"/>
      <c r="EU14" s="35"/>
      <c r="EV14" s="35"/>
      <c r="EW14" s="35"/>
      <c r="EY14" s="35"/>
      <c r="EZ14" s="35"/>
      <c r="FA14" s="35"/>
      <c r="FB14" s="35"/>
      <c r="FC14" s="35"/>
      <c r="FD14" s="35"/>
      <c r="FE14" s="35"/>
      <c r="FF14" s="35"/>
      <c r="FG14" s="35"/>
      <c r="FH14" s="35"/>
      <c r="FI14" s="35"/>
      <c r="FJ14" s="35"/>
      <c r="FK14" s="35"/>
      <c r="FL14" s="35"/>
      <c r="FM14" s="35"/>
      <c r="FN14" s="35"/>
      <c r="FO14" s="35"/>
      <c r="FP14" s="35"/>
      <c r="FQ14" s="35"/>
      <c r="FR14" s="35"/>
      <c r="FS14" s="35"/>
      <c r="FT14" s="35">
        <v>1.98</v>
      </c>
      <c r="FU14" s="35"/>
      <c r="FV14" s="35">
        <v>2.0299999999999998</v>
      </c>
      <c r="FW14" s="35">
        <v>2</v>
      </c>
      <c r="FX14" s="35">
        <f t="shared" si="148"/>
        <v>1.98</v>
      </c>
      <c r="FY14" s="35">
        <v>2.1</v>
      </c>
      <c r="FZ14" s="28">
        <f t="shared" si="6"/>
        <v>1.98</v>
      </c>
      <c r="GA14" s="40">
        <v>2.15</v>
      </c>
      <c r="GB14" s="40">
        <v>2.1</v>
      </c>
      <c r="GC14" s="357">
        <f t="shared" si="7"/>
        <v>6.0606060606060663E-2</v>
      </c>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c r="HF14" s="35"/>
      <c r="HG14" s="35"/>
      <c r="HH14" s="35"/>
      <c r="HI14" s="35"/>
      <c r="HJ14" s="35"/>
      <c r="HK14" s="35"/>
      <c r="HL14" s="35"/>
      <c r="HM14" s="35">
        <v>1.85</v>
      </c>
      <c r="HN14" s="35"/>
      <c r="HO14" s="35">
        <v>1.86</v>
      </c>
      <c r="HP14" s="35"/>
      <c r="HQ14" s="35">
        <f t="shared" si="149"/>
        <v>1.85</v>
      </c>
      <c r="HR14" s="35">
        <v>1.9</v>
      </c>
      <c r="HS14" s="1050">
        <f t="shared" si="8"/>
        <v>1.85</v>
      </c>
      <c r="HT14" s="40">
        <v>1.92</v>
      </c>
      <c r="HU14" s="46">
        <f t="shared" si="9"/>
        <v>1.85</v>
      </c>
      <c r="HV14" s="46">
        <v>1.99</v>
      </c>
      <c r="HW14" s="46">
        <f t="shared" si="10"/>
        <v>1.85</v>
      </c>
      <c r="HX14" s="46"/>
      <c r="HY14" s="357">
        <f t="shared" si="11"/>
        <v>-1</v>
      </c>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c r="JE14" s="35"/>
      <c r="JF14" s="35"/>
      <c r="JG14" s="35"/>
      <c r="JH14" s="35"/>
      <c r="JI14" s="35"/>
      <c r="JJ14" s="35"/>
      <c r="JK14" s="35"/>
      <c r="JL14" s="35">
        <v>1.84</v>
      </c>
      <c r="JM14" s="35"/>
      <c r="JN14" s="35">
        <v>1.98</v>
      </c>
      <c r="JO14" s="35">
        <v>1.99</v>
      </c>
      <c r="JP14" s="35">
        <f t="shared" si="12"/>
        <v>1.84</v>
      </c>
      <c r="JQ14" s="35">
        <v>1.99</v>
      </c>
      <c r="JR14" s="54">
        <f t="shared" si="13"/>
        <v>1.84</v>
      </c>
      <c r="JS14" s="46">
        <v>1.98</v>
      </c>
      <c r="JT14" s="46">
        <v>1.96</v>
      </c>
      <c r="JU14" s="40">
        <f t="shared" si="146"/>
        <v>1.84</v>
      </c>
      <c r="JV14" s="40">
        <v>1.97</v>
      </c>
      <c r="JW14" s="46">
        <v>1.95</v>
      </c>
      <c r="JX14" s="46">
        <f t="shared" si="14"/>
        <v>1.84</v>
      </c>
      <c r="JY14" s="46">
        <v>1.83</v>
      </c>
      <c r="JZ14" s="46">
        <f t="shared" si="15"/>
        <v>1.83</v>
      </c>
      <c r="KA14" s="46">
        <v>1.9850000000000001</v>
      </c>
      <c r="KB14" s="56">
        <v>1.99</v>
      </c>
      <c r="KC14" s="56">
        <f t="shared" si="16"/>
        <v>1.83</v>
      </c>
      <c r="KD14" s="46">
        <v>1.98</v>
      </c>
      <c r="KE14" s="1051">
        <v>1.99</v>
      </c>
      <c r="KF14" s="46">
        <f t="shared" si="17"/>
        <v>1.83</v>
      </c>
      <c r="KG14" s="46">
        <v>1.9850000000000001</v>
      </c>
      <c r="KH14" s="1051">
        <v>1.98</v>
      </c>
      <c r="KI14" s="46">
        <f t="shared" si="18"/>
        <v>1.83</v>
      </c>
      <c r="KJ14" s="46">
        <v>1.91</v>
      </c>
      <c r="KK14" s="1051">
        <v>1.98</v>
      </c>
      <c r="KL14" s="46">
        <f t="shared" si="19"/>
        <v>1.83</v>
      </c>
      <c r="KM14" s="46"/>
      <c r="KN14" s="1051">
        <v>1.88</v>
      </c>
      <c r="KO14" s="371">
        <f t="shared" si="20"/>
        <v>1.83</v>
      </c>
      <c r="KP14" s="1051">
        <v>1.9049999999999998</v>
      </c>
      <c r="KQ14" s="1051">
        <f t="shared" si="21"/>
        <v>1.83</v>
      </c>
      <c r="KR14" s="1051">
        <v>1.86</v>
      </c>
      <c r="KS14" s="1051">
        <f t="shared" si="22"/>
        <v>1.83</v>
      </c>
      <c r="KT14" s="1051">
        <v>1.83</v>
      </c>
      <c r="KU14" s="5">
        <f t="shared" si="23"/>
        <v>0</v>
      </c>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c r="LZ14" s="35"/>
      <c r="MA14" s="35"/>
      <c r="MB14" s="35"/>
      <c r="MC14" s="35"/>
      <c r="MD14" s="35"/>
      <c r="ME14" s="35"/>
      <c r="MF14" s="35"/>
      <c r="MG14" s="35">
        <v>1.88</v>
      </c>
      <c r="MH14" s="35"/>
      <c r="MI14" s="919">
        <v>1.98</v>
      </c>
      <c r="MJ14" s="919">
        <v>1.99</v>
      </c>
      <c r="MK14" s="35">
        <v>1.95</v>
      </c>
      <c r="ML14" s="35">
        <f t="shared" si="147"/>
        <v>1.88</v>
      </c>
      <c r="MM14" s="35">
        <v>1.97</v>
      </c>
      <c r="MN14" s="40">
        <f t="shared" si="24"/>
        <v>1.88</v>
      </c>
      <c r="MO14" s="46">
        <v>1.96</v>
      </c>
      <c r="MP14" s="46">
        <f t="shared" si="25"/>
        <v>1.88</v>
      </c>
      <c r="MQ14" s="46">
        <v>1.89</v>
      </c>
      <c r="MR14" s="46">
        <f t="shared" si="26"/>
        <v>1.88</v>
      </c>
      <c r="MS14" s="1050">
        <v>1.88</v>
      </c>
      <c r="MT14" s="1051">
        <v>1.93</v>
      </c>
      <c r="MU14" s="1050">
        <f t="shared" si="27"/>
        <v>1.88</v>
      </c>
      <c r="MV14" s="1050">
        <v>1.96</v>
      </c>
      <c r="MW14" s="1050">
        <v>2.0299999999999998</v>
      </c>
      <c r="MX14" s="1051">
        <v>2.0299999999999998</v>
      </c>
      <c r="MY14" s="1050">
        <f t="shared" si="28"/>
        <v>1.88</v>
      </c>
      <c r="MZ14" s="46">
        <v>1.97</v>
      </c>
      <c r="NA14" s="1051">
        <v>1.99</v>
      </c>
      <c r="NB14" s="46">
        <f t="shared" si="29"/>
        <v>1.88</v>
      </c>
      <c r="NC14" s="371" t="s">
        <v>1159</v>
      </c>
      <c r="ND14" s="46">
        <v>1.94</v>
      </c>
      <c r="NE14" s="371">
        <f t="shared" si="30"/>
        <v>1.88</v>
      </c>
      <c r="NF14" s="371">
        <v>2.0270000000000001</v>
      </c>
      <c r="NG14" s="46">
        <v>2.02</v>
      </c>
      <c r="NH14" s="54">
        <f t="shared" si="31"/>
        <v>1.88</v>
      </c>
      <c r="NI14" s="54">
        <v>2.0099999999999998</v>
      </c>
      <c r="NJ14" s="54">
        <v>2.0299999999999998</v>
      </c>
      <c r="NK14" s="54">
        <f t="shared" si="32"/>
        <v>1.88</v>
      </c>
      <c r="NL14" s="54">
        <v>1.89</v>
      </c>
      <c r="NM14" s="56">
        <v>1.8879999999999999</v>
      </c>
      <c r="NN14" s="56">
        <f t="shared" si="33"/>
        <v>1.88</v>
      </c>
      <c r="NO14" s="56">
        <v>1.87</v>
      </c>
      <c r="NP14" s="357">
        <f t="shared" si="34"/>
        <v>-5.3191489361700999E-3</v>
      </c>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c r="OV14" s="35"/>
      <c r="OW14" s="35"/>
      <c r="OX14" s="35"/>
      <c r="OY14" s="35">
        <v>1.87</v>
      </c>
      <c r="OZ14" s="35"/>
      <c r="PA14" s="35">
        <v>1.96</v>
      </c>
      <c r="PB14" s="35">
        <v>1.92</v>
      </c>
      <c r="PC14" s="35">
        <f t="shared" si="35"/>
        <v>1.87</v>
      </c>
      <c r="PD14" s="35">
        <v>2.02</v>
      </c>
      <c r="PE14" s="919">
        <v>1.8942000000000001</v>
      </c>
      <c r="PF14" s="63">
        <v>1.88</v>
      </c>
      <c r="PG14" s="54">
        <f t="shared" si="36"/>
        <v>1.87</v>
      </c>
      <c r="PH14" s="1050">
        <v>1.96</v>
      </c>
      <c r="PI14" s="1050">
        <v>1.99</v>
      </c>
      <c r="PJ14" s="40">
        <f t="shared" si="37"/>
        <v>1.87</v>
      </c>
      <c r="PK14" s="35">
        <v>2</v>
      </c>
      <c r="PL14" s="40">
        <v>2</v>
      </c>
      <c r="PM14" s="46">
        <f t="shared" si="38"/>
        <v>1.87</v>
      </c>
      <c r="PN14" s="46">
        <v>2.02</v>
      </c>
      <c r="PO14" s="46">
        <f t="shared" si="39"/>
        <v>1.87</v>
      </c>
      <c r="PP14" s="46">
        <v>2.02</v>
      </c>
      <c r="PQ14" s="1051">
        <v>2.02</v>
      </c>
      <c r="PR14" s="46">
        <f t="shared" si="40"/>
        <v>1.87</v>
      </c>
      <c r="PS14" s="46"/>
      <c r="PT14" s="1051">
        <v>1.98</v>
      </c>
      <c r="PU14" s="1051">
        <f t="shared" si="41"/>
        <v>1.87</v>
      </c>
      <c r="PV14" s="1051"/>
      <c r="PW14" s="1051">
        <v>1.97</v>
      </c>
      <c r="PX14" s="1051">
        <f t="shared" si="42"/>
        <v>1.87</v>
      </c>
      <c r="PY14" s="1051">
        <v>1.99</v>
      </c>
      <c r="PZ14" s="1051">
        <v>1.9430000000000001</v>
      </c>
      <c r="QA14" s="1051">
        <f t="shared" si="43"/>
        <v>1.87</v>
      </c>
      <c r="QB14" s="1051">
        <v>2.0099999999999998</v>
      </c>
      <c r="QC14" s="54">
        <f t="shared" si="44"/>
        <v>1.87</v>
      </c>
      <c r="QD14" s="54">
        <v>1.89</v>
      </c>
      <c r="QE14" s="54">
        <v>1.92</v>
      </c>
      <c r="QF14" s="54">
        <f t="shared" si="45"/>
        <v>1.87</v>
      </c>
      <c r="QG14" s="54">
        <v>1.88</v>
      </c>
      <c r="QH14" s="54">
        <f t="shared" si="46"/>
        <v>1.87</v>
      </c>
      <c r="QI14" s="1051">
        <v>1.83</v>
      </c>
      <c r="QJ14" s="54">
        <f t="shared" si="47"/>
        <v>1.83</v>
      </c>
      <c r="QK14" s="54">
        <v>1.85</v>
      </c>
      <c r="QL14" s="1051">
        <v>1.97</v>
      </c>
      <c r="QM14" s="54">
        <f t="shared" si="48"/>
        <v>1.83</v>
      </c>
      <c r="QN14" s="54"/>
      <c r="QO14" s="357">
        <f t="shared" si="49"/>
        <v>-1</v>
      </c>
      <c r="QP14" s="35"/>
      <c r="QQ14" s="35"/>
      <c r="QR14" s="35"/>
      <c r="QS14" s="35"/>
      <c r="QT14" s="35"/>
      <c r="QU14" s="35"/>
      <c r="QV14" s="35"/>
      <c r="QW14" s="35"/>
      <c r="QX14" s="35">
        <v>1.71</v>
      </c>
      <c r="QY14" s="35"/>
      <c r="QZ14" s="35"/>
      <c r="RA14" s="35">
        <v>1.62</v>
      </c>
      <c r="RB14" s="35">
        <v>1.81</v>
      </c>
      <c r="RC14" s="35">
        <f t="shared" si="50"/>
        <v>1.71</v>
      </c>
      <c r="RD14" s="35">
        <v>1.86</v>
      </c>
      <c r="RE14" s="40">
        <f t="shared" si="51"/>
        <v>1.71</v>
      </c>
      <c r="RF14" s="35">
        <v>1.86</v>
      </c>
      <c r="RG14" s="46">
        <v>1.73</v>
      </c>
      <c r="RH14" s="1050">
        <f t="shared" si="52"/>
        <v>1.71</v>
      </c>
      <c r="RI14" s="46">
        <v>1.78</v>
      </c>
      <c r="RJ14" s="46">
        <f t="shared" si="53"/>
        <v>1.71</v>
      </c>
      <c r="RK14" s="1050">
        <v>1.7549999999999999</v>
      </c>
      <c r="RL14" s="1050">
        <v>1.75</v>
      </c>
      <c r="RM14" s="1051">
        <v>1.83</v>
      </c>
      <c r="RN14" s="1050">
        <f t="shared" si="54"/>
        <v>1.71</v>
      </c>
      <c r="RO14" s="1050">
        <v>1.81</v>
      </c>
      <c r="RP14" s="1051">
        <v>1.85</v>
      </c>
      <c r="RQ14" s="56">
        <f t="shared" si="55"/>
        <v>1.71</v>
      </c>
      <c r="RR14" s="1050"/>
      <c r="RS14" s="1051">
        <v>1.8</v>
      </c>
      <c r="RT14" s="1050">
        <f t="shared" si="56"/>
        <v>1.71</v>
      </c>
      <c r="RU14" s="1050">
        <v>1.8</v>
      </c>
      <c r="RV14" s="1050">
        <f t="shared" si="57"/>
        <v>1.71</v>
      </c>
      <c r="RW14" s="1050">
        <v>1.853</v>
      </c>
      <c r="RX14" s="1050">
        <v>1.8</v>
      </c>
      <c r="RY14" s="54">
        <f t="shared" si="58"/>
        <v>1.71</v>
      </c>
      <c r="RZ14" s="54">
        <v>1.75</v>
      </c>
      <c r="SA14" s="54">
        <v>1.76</v>
      </c>
      <c r="SB14" s="54">
        <f t="shared" si="59"/>
        <v>1.71</v>
      </c>
      <c r="SC14" s="56">
        <v>1.81</v>
      </c>
      <c r="SD14" s="1050">
        <f t="shared" si="60"/>
        <v>1.71</v>
      </c>
      <c r="SE14" s="56">
        <v>1.82</v>
      </c>
      <c r="SF14" s="54">
        <f t="shared" si="61"/>
        <v>1.71</v>
      </c>
      <c r="SG14" s="54">
        <v>1.77</v>
      </c>
      <c r="SH14" s="56">
        <v>1.74</v>
      </c>
      <c r="SI14" s="54">
        <f t="shared" si="62"/>
        <v>1.71</v>
      </c>
      <c r="SJ14" s="56">
        <v>1.75</v>
      </c>
      <c r="SK14" s="54">
        <f t="shared" si="63"/>
        <v>1.71</v>
      </c>
      <c r="SL14" s="56">
        <v>1.74</v>
      </c>
      <c r="SM14" s="56">
        <v>1.77</v>
      </c>
      <c r="SN14" s="56">
        <f t="shared" si="64"/>
        <v>1.71</v>
      </c>
      <c r="SO14" s="56"/>
      <c r="SP14" s="357">
        <f t="shared" si="65"/>
        <v>-1</v>
      </c>
      <c r="SQ14" s="35">
        <v>1.772</v>
      </c>
      <c r="SR14" s="35">
        <v>1.92</v>
      </c>
      <c r="SS14" s="35">
        <v>1.92</v>
      </c>
      <c r="ST14" s="54">
        <f t="shared" si="66"/>
        <v>1.772</v>
      </c>
      <c r="SU14" s="40">
        <v>1.91</v>
      </c>
      <c r="SV14" s="40">
        <f t="shared" si="67"/>
        <v>1.772</v>
      </c>
      <c r="SW14" s="35">
        <v>1.921</v>
      </c>
      <c r="SX14" s="46">
        <v>1.92</v>
      </c>
      <c r="SY14" s="46">
        <f t="shared" si="68"/>
        <v>1.772</v>
      </c>
      <c r="SZ14" s="46">
        <v>1.91</v>
      </c>
      <c r="TA14" s="46">
        <f t="shared" si="69"/>
        <v>1.772</v>
      </c>
      <c r="TB14" s="46">
        <v>1.91</v>
      </c>
      <c r="TC14" s="1051">
        <v>1.91</v>
      </c>
      <c r="TD14" s="46">
        <f t="shared" si="70"/>
        <v>1.772</v>
      </c>
      <c r="TE14" s="46"/>
      <c r="TF14" s="1051">
        <v>1.78</v>
      </c>
      <c r="TG14" s="46">
        <f t="shared" si="71"/>
        <v>1.772</v>
      </c>
      <c r="TH14" s="46">
        <v>1.9219999999999999</v>
      </c>
      <c r="TI14" s="1051">
        <v>1.89</v>
      </c>
      <c r="TJ14" s="46">
        <f t="shared" si="72"/>
        <v>1.772</v>
      </c>
      <c r="TK14" s="1051">
        <v>1.83</v>
      </c>
      <c r="TL14" s="1051">
        <f t="shared" si="73"/>
        <v>1.772</v>
      </c>
      <c r="TM14" s="1051">
        <v>1.83</v>
      </c>
      <c r="TN14" s="1051">
        <v>1.92</v>
      </c>
      <c r="TO14" s="54">
        <f t="shared" si="74"/>
        <v>1.772</v>
      </c>
      <c r="TP14" s="54">
        <v>1.91</v>
      </c>
      <c r="TQ14" s="54">
        <v>1.88</v>
      </c>
      <c r="TR14" s="54">
        <f t="shared" si="75"/>
        <v>1.772</v>
      </c>
      <c r="TS14" s="54">
        <v>1.79</v>
      </c>
      <c r="TT14" s="1051">
        <v>1.82</v>
      </c>
      <c r="TU14" s="54">
        <f t="shared" si="76"/>
        <v>1.772</v>
      </c>
      <c r="TV14" s="1051">
        <v>1.79</v>
      </c>
      <c r="TW14" s="54">
        <f t="shared" si="77"/>
        <v>1.772</v>
      </c>
      <c r="TX14" s="54">
        <v>1.81</v>
      </c>
      <c r="TY14" s="56">
        <v>1.78</v>
      </c>
      <c r="TZ14" s="54">
        <f t="shared" si="78"/>
        <v>1.772</v>
      </c>
      <c r="UA14" s="1051">
        <v>1.71</v>
      </c>
      <c r="UB14" s="54">
        <f t="shared" si="79"/>
        <v>1.71</v>
      </c>
      <c r="UC14" s="54">
        <v>1.73</v>
      </c>
      <c r="UD14" s="1051">
        <v>1.72</v>
      </c>
      <c r="UE14" s="54">
        <f t="shared" si="80"/>
        <v>1.71</v>
      </c>
      <c r="UF14" s="1051">
        <v>1.77</v>
      </c>
      <c r="UG14" s="1051">
        <v>1.8</v>
      </c>
      <c r="UH14" s="1051">
        <f t="shared" si="81"/>
        <v>1.71</v>
      </c>
      <c r="UI14" s="1042">
        <v>1.81</v>
      </c>
      <c r="UJ14" s="357">
        <f t="shared" si="82"/>
        <v>5.8479532163742742E-2</v>
      </c>
      <c r="UK14" s="54">
        <v>1.881</v>
      </c>
      <c r="UL14" s="1100">
        <v>1.89</v>
      </c>
      <c r="UM14" s="54">
        <f t="shared" si="150"/>
        <v>1.881</v>
      </c>
      <c r="UN14" s="54">
        <v>1.9119999999999999</v>
      </c>
      <c r="UO14" s="54">
        <v>1.9</v>
      </c>
      <c r="UP14" s="1142">
        <v>1.84</v>
      </c>
      <c r="UQ14" s="54">
        <f t="shared" si="84"/>
        <v>1.84</v>
      </c>
      <c r="UR14" s="54">
        <v>1.82</v>
      </c>
      <c r="US14" s="40">
        <f t="shared" si="85"/>
        <v>1.82</v>
      </c>
      <c r="UT14" s="35">
        <v>1.82</v>
      </c>
      <c r="UU14" s="46">
        <v>1.9</v>
      </c>
      <c r="UV14" s="46">
        <f t="shared" si="86"/>
        <v>1.82</v>
      </c>
      <c r="UW14" s="46">
        <v>1.8</v>
      </c>
      <c r="UX14" s="46">
        <f t="shared" si="87"/>
        <v>1.8</v>
      </c>
      <c r="UY14" s="46">
        <v>1.8</v>
      </c>
      <c r="UZ14" s="1051">
        <v>1.91</v>
      </c>
      <c r="VA14" s="46">
        <f t="shared" si="88"/>
        <v>1.8</v>
      </c>
      <c r="VB14" s="54">
        <v>1.889</v>
      </c>
      <c r="VC14" s="54">
        <v>1.885</v>
      </c>
      <c r="VD14" s="54">
        <v>1.81</v>
      </c>
      <c r="VE14" s="54">
        <v>1.88</v>
      </c>
      <c r="VF14" s="54">
        <v>1.83</v>
      </c>
      <c r="VG14" s="1051">
        <v>1.85</v>
      </c>
      <c r="VH14" s="1051">
        <v>1.83</v>
      </c>
      <c r="VI14" s="54">
        <f t="shared" si="89"/>
        <v>1.8</v>
      </c>
      <c r="VJ14" s="54">
        <v>1.83</v>
      </c>
      <c r="VK14" s="54">
        <v>1.86</v>
      </c>
      <c r="VL14" s="1051">
        <v>1.88</v>
      </c>
      <c r="VM14" s="1051">
        <v>1.82</v>
      </c>
      <c r="VN14" s="54">
        <f t="shared" si="90"/>
        <v>1.8</v>
      </c>
      <c r="VO14" s="54">
        <v>1.93</v>
      </c>
      <c r="VP14" s="54">
        <v>1.91</v>
      </c>
      <c r="VQ14" s="1051">
        <v>1.83</v>
      </c>
      <c r="VR14" s="1051">
        <v>1.82</v>
      </c>
      <c r="VS14" s="54">
        <f t="shared" si="91"/>
        <v>1.8</v>
      </c>
      <c r="VT14" s="54">
        <v>1.81</v>
      </c>
      <c r="VU14" s="54">
        <v>1.83</v>
      </c>
      <c r="VV14" s="1051">
        <v>1.84</v>
      </c>
      <c r="VW14" s="1051">
        <v>1.89</v>
      </c>
      <c r="VX14" s="54">
        <f t="shared" si="92"/>
        <v>1.8</v>
      </c>
      <c r="VY14" s="54">
        <v>1.83</v>
      </c>
      <c r="VZ14" s="54">
        <v>1.88</v>
      </c>
      <c r="WA14" s="1051">
        <v>1.85</v>
      </c>
      <c r="WB14" s="54">
        <v>1.86</v>
      </c>
      <c r="WC14" s="54">
        <f t="shared" si="93"/>
        <v>1.8</v>
      </c>
      <c r="WD14" s="884">
        <v>1.83</v>
      </c>
      <c r="WE14" s="56">
        <v>1.85</v>
      </c>
      <c r="WF14" s="56">
        <f t="shared" si="94"/>
        <v>1.8</v>
      </c>
      <c r="WG14" s="56">
        <v>1.85</v>
      </c>
      <c r="WH14" s="56">
        <v>1.83</v>
      </c>
      <c r="WI14" s="56">
        <f t="shared" si="95"/>
        <v>1.8</v>
      </c>
      <c r="WJ14" s="56"/>
      <c r="WK14" s="56">
        <v>1.87</v>
      </c>
      <c r="WL14" s="56">
        <v>1.8150000000000002</v>
      </c>
      <c r="WM14" s="56">
        <v>1.82</v>
      </c>
      <c r="WN14" s="56">
        <v>1.82</v>
      </c>
      <c r="WO14" s="56">
        <v>1.825</v>
      </c>
      <c r="WP14" s="56">
        <f t="shared" si="96"/>
        <v>1.8</v>
      </c>
      <c r="WQ14" s="1051">
        <v>1.85</v>
      </c>
      <c r="WR14" s="1051">
        <v>1.89</v>
      </c>
      <c r="WS14" s="56">
        <f t="shared" si="97"/>
        <v>1.8</v>
      </c>
      <c r="WT14" s="1051"/>
      <c r="WU14" s="1051">
        <v>1.82</v>
      </c>
      <c r="WV14" s="1051">
        <v>1.83</v>
      </c>
      <c r="WW14" s="1051">
        <v>1.87</v>
      </c>
      <c r="WX14" s="1051">
        <f t="shared" si="98"/>
        <v>1.8</v>
      </c>
      <c r="WY14" s="1051">
        <v>1.88</v>
      </c>
      <c r="WZ14" s="1051">
        <f t="shared" si="99"/>
        <v>1.8</v>
      </c>
      <c r="XA14" s="1051"/>
      <c r="XB14" s="1051">
        <v>1.89</v>
      </c>
      <c r="XC14" s="1051">
        <v>1.8</v>
      </c>
      <c r="XD14" s="1051">
        <f t="shared" si="100"/>
        <v>1.8</v>
      </c>
      <c r="XE14" s="1051"/>
      <c r="XF14" s="1051"/>
      <c r="XG14" s="357">
        <f t="shared" si="101"/>
        <v>-1</v>
      </c>
      <c r="XH14" s="357">
        <f t="shared" si="102"/>
        <v>-1</v>
      </c>
      <c r="XI14" s="357">
        <f t="shared" si="151"/>
        <v>1.666666666666668E-2</v>
      </c>
      <c r="XJ14" s="54">
        <v>1.87</v>
      </c>
      <c r="XK14" s="54">
        <v>1.89</v>
      </c>
      <c r="XL14" s="56">
        <v>1.88</v>
      </c>
      <c r="XM14" s="54">
        <f t="shared" si="104"/>
        <v>1.87</v>
      </c>
      <c r="XN14" s="28">
        <v>1.91</v>
      </c>
      <c r="XO14" s="56">
        <v>1.88</v>
      </c>
      <c r="XP14" s="56">
        <f t="shared" si="105"/>
        <v>1.87</v>
      </c>
      <c r="XQ14" s="54">
        <v>1.89</v>
      </c>
      <c r="XR14" s="54">
        <f t="shared" si="106"/>
        <v>1.87</v>
      </c>
      <c r="XS14" s="54">
        <v>1.89</v>
      </c>
      <c r="XT14" s="54">
        <f t="shared" si="107"/>
        <v>1.87</v>
      </c>
      <c r="XU14" s="54">
        <v>1.98</v>
      </c>
      <c r="XV14" s="54">
        <f t="shared" si="108"/>
        <v>1.87</v>
      </c>
      <c r="XW14" s="54">
        <v>1.98</v>
      </c>
      <c r="XX14" s="1051">
        <v>1.98</v>
      </c>
      <c r="XY14" s="1050">
        <f t="shared" si="109"/>
        <v>1.87</v>
      </c>
      <c r="XZ14" s="1050"/>
      <c r="YA14" s="5">
        <f t="shared" si="110"/>
        <v>-1</v>
      </c>
      <c r="YB14" s="54">
        <v>1.78</v>
      </c>
      <c r="YC14" s="28">
        <v>1.8</v>
      </c>
      <c r="YD14" s="54">
        <v>1.81</v>
      </c>
      <c r="YE14" s="54">
        <f t="shared" si="111"/>
        <v>1.78</v>
      </c>
      <c r="YF14" s="54">
        <v>1.83</v>
      </c>
      <c r="YG14" s="54">
        <f t="shared" si="112"/>
        <v>1.78</v>
      </c>
      <c r="YH14" s="54">
        <v>1.86</v>
      </c>
      <c r="YI14" s="56">
        <v>1.77</v>
      </c>
      <c r="YJ14" s="54">
        <f t="shared" si="113"/>
        <v>1.77</v>
      </c>
      <c r="YK14" s="54">
        <v>1.78</v>
      </c>
      <c r="YL14" s="56">
        <v>1.75</v>
      </c>
      <c r="YM14" s="54">
        <f t="shared" si="114"/>
        <v>1.75</v>
      </c>
      <c r="YN14" s="54">
        <v>1.74</v>
      </c>
      <c r="YO14" s="28">
        <f t="shared" si="115"/>
        <v>1.74</v>
      </c>
      <c r="YP14" s="56">
        <v>1.76</v>
      </c>
      <c r="YQ14" s="66">
        <f t="shared" si="116"/>
        <v>1.74</v>
      </c>
      <c r="YR14" s="56">
        <v>1.78</v>
      </c>
      <c r="YS14" s="357">
        <f t="shared" si="117"/>
        <v>2.2988505747126457E-2</v>
      </c>
      <c r="YT14" s="1392">
        <v>1.83</v>
      </c>
      <c r="YU14" s="1322">
        <v>1.85</v>
      </c>
      <c r="YV14" s="1322">
        <v>1.92</v>
      </c>
      <c r="YW14" s="1390">
        <v>1.91</v>
      </c>
      <c r="YX14" s="1322">
        <f t="shared" si="118"/>
        <v>1.83</v>
      </c>
      <c r="YY14" s="1445">
        <v>1.87</v>
      </c>
      <c r="YZ14" s="1322">
        <f t="shared" si="119"/>
        <v>1.83</v>
      </c>
      <c r="ZA14" s="1445">
        <v>1.89</v>
      </c>
      <c r="ZB14" s="1322">
        <f t="shared" si="120"/>
        <v>1.83</v>
      </c>
      <c r="ZC14" s="1392">
        <v>1.89</v>
      </c>
      <c r="ZD14" s="56">
        <f t="shared" si="121"/>
        <v>1.83</v>
      </c>
      <c r="ZE14" s="1322">
        <v>1.89</v>
      </c>
      <c r="ZF14" s="1050">
        <f t="shared" si="122"/>
        <v>1.83</v>
      </c>
      <c r="ZG14" s="884">
        <v>1.86</v>
      </c>
      <c r="ZH14" s="56">
        <f t="shared" si="123"/>
        <v>1.83</v>
      </c>
      <c r="ZI14" s="884"/>
      <c r="ZJ14" s="1146">
        <f t="shared" si="124"/>
        <v>-1</v>
      </c>
      <c r="ZK14" s="54">
        <v>1.95</v>
      </c>
      <c r="ZL14" s="28">
        <v>1.98</v>
      </c>
      <c r="ZM14" s="54">
        <v>1.99</v>
      </c>
      <c r="ZN14" s="54">
        <f t="shared" si="125"/>
        <v>1.95</v>
      </c>
      <c r="ZO14" s="54">
        <v>1.96</v>
      </c>
      <c r="ZP14" s="66">
        <v>1.99</v>
      </c>
      <c r="ZQ14" s="54">
        <f t="shared" si="126"/>
        <v>1.95</v>
      </c>
      <c r="ZR14" s="1050">
        <v>2.0299999999999998</v>
      </c>
      <c r="ZS14" s="54">
        <f>MIN(ZR14,ZQ14)</f>
        <v>1.95</v>
      </c>
      <c r="ZT14" s="28"/>
      <c r="ZU14" s="54">
        <v>2.06</v>
      </c>
      <c r="ZV14" s="1042">
        <v>1.72</v>
      </c>
      <c r="ZW14" s="1050">
        <f t="shared" si="128"/>
        <v>1.72</v>
      </c>
      <c r="ZX14" s="1051"/>
      <c r="ZY14" s="54">
        <v>1.962</v>
      </c>
      <c r="ZZ14" s="28">
        <f t="shared" si="129"/>
        <v>1.72</v>
      </c>
      <c r="AAA14" s="28">
        <v>1.76</v>
      </c>
      <c r="AAB14" s="1146">
        <f t="shared" si="130"/>
        <v>2.3255813953488393E-2</v>
      </c>
      <c r="AAC14" s="40"/>
      <c r="AAD14" s="46"/>
      <c r="AAE14" s="40"/>
      <c r="AAF14" s="40" t="str">
        <f t="shared" si="131"/>
        <v xml:space="preserve">1. Better than baseline </v>
      </c>
      <c r="AAG14" s="40" t="str">
        <f t="shared" si="132"/>
        <v>4.Blocker/Not Executed</v>
      </c>
      <c r="AAH14" s="40" t="str">
        <f t="shared" si="133"/>
        <v>2. Within 10% deviation from baseline</v>
      </c>
      <c r="AAI14" s="40" t="str">
        <f t="shared" si="134"/>
        <v>2. Within 10% deviation from baseline</v>
      </c>
      <c r="AAJ14" s="40" t="str">
        <f t="shared" si="135"/>
        <v xml:space="preserve">1. Better than baseline </v>
      </c>
      <c r="AAK14" s="40" t="str">
        <f t="shared" si="136"/>
        <v xml:space="preserve">1. Better than baseline </v>
      </c>
      <c r="AAL14" s="40" t="str">
        <f t="shared" si="137"/>
        <v xml:space="preserve">1. Better than baseline </v>
      </c>
      <c r="AAM14" s="69" t="str">
        <f t="shared" si="138"/>
        <v xml:space="preserve">1. Better than baseline </v>
      </c>
      <c r="AAN14" s="69" t="str">
        <f t="shared" si="139"/>
        <v xml:space="preserve">1. Better than baseline </v>
      </c>
      <c r="AAO14" s="69" t="str">
        <f t="shared" si="140"/>
        <v>2. Within 10% deviation from baseline</v>
      </c>
      <c r="AAP14" s="69" t="str">
        <f t="shared" si="141"/>
        <v>2. Within 10% deviation from baseline</v>
      </c>
      <c r="AAQ14" s="371" t="str">
        <f t="shared" si="142"/>
        <v>3. Missing baseline</v>
      </c>
      <c r="AAR14" s="1052" t="str">
        <f t="shared" si="143"/>
        <v>3. Missing baseline</v>
      </c>
      <c r="AAS14" s="1052" t="str">
        <f t="shared" si="144"/>
        <v>3. Missing baseline</v>
      </c>
      <c r="AAT14" s="1052" t="str">
        <f t="shared" si="145"/>
        <v>2. Within 10% deviation from baseline</v>
      </c>
    </row>
    <row r="15" spans="1:722" s="4" customFormat="1" ht="44.15" customHeight="1" thickBot="1" x14ac:dyDescent="0.4">
      <c r="A15" s="4">
        <v>13</v>
      </c>
      <c r="B15" s="69">
        <v>19</v>
      </c>
      <c r="C15" s="997" t="s">
        <v>17</v>
      </c>
      <c r="D15" s="155" t="s">
        <v>1254</v>
      </c>
      <c r="E15" s="998" t="s">
        <v>2307</v>
      </c>
      <c r="F15" s="999" t="s">
        <v>2307</v>
      </c>
      <c r="G15" s="998" t="s">
        <v>2329</v>
      </c>
      <c r="H15" s="345" t="s">
        <v>2330</v>
      </c>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40">
        <v>10.91</v>
      </c>
      <c r="AW15" s="40"/>
      <c r="AX15" s="69"/>
      <c r="AY15" s="69">
        <v>10.9</v>
      </c>
      <c r="AZ15" s="40">
        <v>10.99</v>
      </c>
      <c r="BA15" s="69">
        <f t="shared" si="0"/>
        <v>10.91</v>
      </c>
      <c r="BB15" s="69">
        <v>10.98</v>
      </c>
      <c r="BC15" s="28">
        <f t="shared" si="1"/>
        <v>10.91</v>
      </c>
      <c r="BD15" s="40"/>
      <c r="BE15" s="677">
        <f t="shared" si="2"/>
        <v>-1</v>
      </c>
      <c r="BF15" s="35"/>
      <c r="BI15" s="35"/>
      <c r="BJ15" s="35"/>
      <c r="BK15" s="35"/>
      <c r="BL15" s="35"/>
      <c r="BN15" s="35"/>
      <c r="BO15" s="35"/>
      <c r="BP15" s="35"/>
      <c r="BQ15" s="35"/>
      <c r="BR15" s="35"/>
      <c r="BS15" s="35"/>
      <c r="BT15" s="35"/>
      <c r="BU15" s="35"/>
      <c r="BV15" s="35"/>
      <c r="BW15" s="35"/>
      <c r="BX15" s="35"/>
      <c r="BY15" s="35"/>
      <c r="BZ15" s="35"/>
      <c r="CA15" s="35"/>
      <c r="CB15" s="35"/>
      <c r="CC15" s="35"/>
      <c r="CD15" s="35"/>
      <c r="CE15" s="35"/>
      <c r="CF15" s="35"/>
      <c r="CG15" s="35"/>
      <c r="CH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c r="DR15" s="35"/>
      <c r="DS15" s="35"/>
      <c r="DT15" s="35"/>
      <c r="DU15" s="35"/>
      <c r="DV15" s="35">
        <v>11.323</v>
      </c>
      <c r="DW15" s="35"/>
      <c r="DX15" s="35">
        <v>11.8</v>
      </c>
      <c r="DY15" s="35"/>
      <c r="DZ15" s="35">
        <f>MIN(DV15,DY15)</f>
        <v>11.323</v>
      </c>
      <c r="EA15" s="28">
        <v>10.44</v>
      </c>
      <c r="EB15" s="54">
        <f t="shared" si="3"/>
        <v>10.44</v>
      </c>
      <c r="EC15" s="46">
        <v>10.43</v>
      </c>
      <c r="ED15" s="35">
        <v>10.4</v>
      </c>
      <c r="EE15" s="54">
        <f t="shared" si="4"/>
        <v>10.4</v>
      </c>
      <c r="EF15" s="35"/>
      <c r="EG15" s="5">
        <f t="shared" si="5"/>
        <v>-3.8314176245209915E-3</v>
      </c>
      <c r="EH15" s="63"/>
      <c r="EI15" s="63"/>
      <c r="EJ15" s="63"/>
      <c r="EK15" s="63"/>
      <c r="EL15" s="63"/>
      <c r="EM15" s="63"/>
      <c r="EN15" s="63"/>
      <c r="EO15" s="63"/>
      <c r="EP15" s="63"/>
      <c r="EQ15" s="63"/>
      <c r="ES15" s="63"/>
      <c r="ET15" s="63"/>
      <c r="EU15" s="63"/>
      <c r="EV15" s="63"/>
      <c r="EW15" s="63"/>
      <c r="EY15" s="63"/>
      <c r="EZ15" s="63"/>
      <c r="FA15" s="63"/>
      <c r="FB15" s="63"/>
      <c r="FC15" s="63"/>
      <c r="FD15" s="63"/>
      <c r="FE15" s="63"/>
      <c r="FF15" s="63"/>
      <c r="FG15" s="63"/>
      <c r="FH15" s="63"/>
      <c r="FI15" s="63"/>
      <c r="FJ15" s="63"/>
      <c r="FK15" s="63"/>
      <c r="FL15" s="63"/>
      <c r="FM15" s="63"/>
      <c r="FN15" s="63"/>
      <c r="FO15" s="63"/>
      <c r="FP15" s="35"/>
      <c r="FQ15" s="35"/>
      <c r="FR15" s="35"/>
      <c r="FS15" s="35"/>
      <c r="FT15" s="35">
        <v>11.41</v>
      </c>
      <c r="FU15" s="35"/>
      <c r="FV15" s="35">
        <v>11.41</v>
      </c>
      <c r="FW15" s="35">
        <v>11.82</v>
      </c>
      <c r="FX15" s="35">
        <f t="shared" si="148"/>
        <v>11.41</v>
      </c>
      <c r="FY15" s="35">
        <v>12.36</v>
      </c>
      <c r="FZ15" s="28">
        <f t="shared" si="6"/>
        <v>11.41</v>
      </c>
      <c r="GA15" s="40">
        <v>12.25</v>
      </c>
      <c r="GB15" s="40">
        <v>11.55</v>
      </c>
      <c r="GC15" s="5">
        <f t="shared" si="7"/>
        <v>1.2269938650306797E-2</v>
      </c>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c r="HF15" s="35"/>
      <c r="HG15" s="35"/>
      <c r="HH15" s="35"/>
      <c r="HI15" s="35"/>
      <c r="HJ15" s="35"/>
      <c r="HK15" s="35"/>
      <c r="HL15" s="35"/>
      <c r="HM15" s="35">
        <v>11.75</v>
      </c>
      <c r="HN15" s="35"/>
      <c r="HO15" s="35">
        <v>11.87</v>
      </c>
      <c r="HP15" s="35"/>
      <c r="HQ15" s="35">
        <f t="shared" si="149"/>
        <v>11.75</v>
      </c>
      <c r="HR15" s="35">
        <v>11.81</v>
      </c>
      <c r="HS15" s="1050">
        <f t="shared" si="8"/>
        <v>11.75</v>
      </c>
      <c r="HT15" s="40">
        <v>12.65</v>
      </c>
      <c r="HU15" s="46">
        <f t="shared" si="9"/>
        <v>11.75</v>
      </c>
      <c r="HV15" s="46">
        <v>11.66</v>
      </c>
      <c r="HW15" s="46">
        <f t="shared" si="10"/>
        <v>11.66</v>
      </c>
      <c r="HX15" s="46"/>
      <c r="HY15" s="5">
        <f t="shared" si="11"/>
        <v>-1</v>
      </c>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c r="JE15" s="35"/>
      <c r="JF15" s="35"/>
      <c r="JG15" s="35"/>
      <c r="JH15" s="35"/>
      <c r="JI15" s="35"/>
      <c r="JJ15" s="35"/>
      <c r="JK15" s="35"/>
      <c r="JL15" s="35">
        <v>12.45</v>
      </c>
      <c r="JM15" s="35"/>
      <c r="JN15" s="35">
        <v>13.33</v>
      </c>
      <c r="JO15" s="35">
        <v>12.99</v>
      </c>
      <c r="JP15" s="35">
        <f t="shared" si="12"/>
        <v>12.45</v>
      </c>
      <c r="JQ15" s="35">
        <v>13.4</v>
      </c>
      <c r="JR15" s="54">
        <f t="shared" si="13"/>
        <v>12.45</v>
      </c>
      <c r="JS15" s="46">
        <v>11.94</v>
      </c>
      <c r="JT15" s="46">
        <v>11.92</v>
      </c>
      <c r="JU15" s="40">
        <f t="shared" si="146"/>
        <v>11.92</v>
      </c>
      <c r="JV15" s="40">
        <v>11.93</v>
      </c>
      <c r="JW15" s="46">
        <v>12.3</v>
      </c>
      <c r="JX15" s="46">
        <f t="shared" si="14"/>
        <v>11.92</v>
      </c>
      <c r="JY15" s="46">
        <v>11.91</v>
      </c>
      <c r="JZ15" s="46">
        <f t="shared" si="15"/>
        <v>11.91</v>
      </c>
      <c r="KA15" s="46">
        <v>12.41</v>
      </c>
      <c r="KB15" s="52">
        <v>12.87</v>
      </c>
      <c r="KC15" s="1049">
        <f t="shared" si="16"/>
        <v>11.91</v>
      </c>
      <c r="KD15" s="46">
        <v>12.91</v>
      </c>
      <c r="KE15" s="1049">
        <v>12.57</v>
      </c>
      <c r="KF15" s="46">
        <f t="shared" si="17"/>
        <v>11.91</v>
      </c>
      <c r="KG15" s="46">
        <v>12.75</v>
      </c>
      <c r="KH15" s="1049">
        <v>12.91</v>
      </c>
      <c r="KI15" s="46">
        <f t="shared" si="18"/>
        <v>11.91</v>
      </c>
      <c r="KJ15" s="46">
        <v>12.2</v>
      </c>
      <c r="KK15" s="1049">
        <v>12.9</v>
      </c>
      <c r="KL15" s="46">
        <f t="shared" si="19"/>
        <v>11.91</v>
      </c>
      <c r="KM15" s="46"/>
      <c r="KN15" s="1049">
        <v>12.56</v>
      </c>
      <c r="KO15" s="36">
        <f t="shared" si="20"/>
        <v>11.91</v>
      </c>
      <c r="KP15" s="1049">
        <v>12.425000000000001</v>
      </c>
      <c r="KQ15" s="1049">
        <f t="shared" si="21"/>
        <v>11.91</v>
      </c>
      <c r="KR15" s="1049">
        <v>12.34</v>
      </c>
      <c r="KS15" s="1049">
        <f t="shared" si="22"/>
        <v>11.91</v>
      </c>
      <c r="KT15" s="1049">
        <v>12.9</v>
      </c>
      <c r="KU15" s="5">
        <f t="shared" si="23"/>
        <v>8.3123425692695235E-2</v>
      </c>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c r="LZ15" s="35"/>
      <c r="MA15" s="35"/>
      <c r="MB15" s="35"/>
      <c r="MC15" s="35"/>
      <c r="MD15" s="35"/>
      <c r="ME15" s="35"/>
      <c r="MF15" s="35"/>
      <c r="MG15" s="35">
        <v>11.45</v>
      </c>
      <c r="MH15" s="35"/>
      <c r="MI15" s="919">
        <v>11.68</v>
      </c>
      <c r="MJ15" s="919">
        <v>10.91</v>
      </c>
      <c r="MK15" s="35">
        <v>11.96</v>
      </c>
      <c r="ML15" s="35">
        <f t="shared" si="147"/>
        <v>11.45</v>
      </c>
      <c r="MM15" s="35">
        <v>11.8</v>
      </c>
      <c r="MN15" s="40">
        <f t="shared" si="24"/>
        <v>11.45</v>
      </c>
      <c r="MO15" s="46">
        <v>11.82</v>
      </c>
      <c r="MP15" s="46">
        <f t="shared" si="25"/>
        <v>11.45</v>
      </c>
      <c r="MQ15" s="46">
        <v>11.54</v>
      </c>
      <c r="MR15" s="46">
        <f t="shared" si="26"/>
        <v>11.45</v>
      </c>
      <c r="MS15" s="1050">
        <v>11.56</v>
      </c>
      <c r="MT15" s="1049">
        <v>12.05</v>
      </c>
      <c r="MU15" s="1050">
        <f t="shared" si="27"/>
        <v>11.45</v>
      </c>
      <c r="MV15" s="1050">
        <v>12.39</v>
      </c>
      <c r="MW15" s="1050">
        <v>12.4</v>
      </c>
      <c r="MX15" s="1049">
        <v>12</v>
      </c>
      <c r="MY15" s="1050">
        <f t="shared" si="28"/>
        <v>11.45</v>
      </c>
      <c r="MZ15" s="46">
        <v>12.4</v>
      </c>
      <c r="NA15" s="1049">
        <v>11.89</v>
      </c>
      <c r="NB15" s="46">
        <f t="shared" si="29"/>
        <v>11.45</v>
      </c>
      <c r="NC15" s="40" t="s">
        <v>1159</v>
      </c>
      <c r="ND15" s="46">
        <v>12.22</v>
      </c>
      <c r="NE15" s="36">
        <f t="shared" si="30"/>
        <v>11.45</v>
      </c>
      <c r="NF15" s="36">
        <v>12.326000000000001</v>
      </c>
      <c r="NG15" s="46">
        <v>11.75</v>
      </c>
      <c r="NH15" s="54">
        <f t="shared" si="31"/>
        <v>11.45</v>
      </c>
      <c r="NI15" s="54">
        <v>11.89</v>
      </c>
      <c r="NJ15" s="54">
        <v>11.63</v>
      </c>
      <c r="NK15" s="54">
        <f t="shared" si="32"/>
        <v>11.45</v>
      </c>
      <c r="NL15" s="54">
        <v>11.87</v>
      </c>
      <c r="NM15" s="54">
        <v>11.63</v>
      </c>
      <c r="NN15" s="52">
        <f t="shared" si="33"/>
        <v>11.45</v>
      </c>
      <c r="NO15" s="52">
        <v>11.48</v>
      </c>
      <c r="NP15" s="6">
        <f t="shared" si="34"/>
        <v>2.6200873362446407E-3</v>
      </c>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c r="OV15" s="35"/>
      <c r="OW15" s="35"/>
      <c r="OX15" s="35"/>
      <c r="OY15" s="35">
        <v>11.29</v>
      </c>
      <c r="OZ15" s="35"/>
      <c r="PA15" s="35">
        <v>12.11</v>
      </c>
      <c r="PB15" s="35">
        <v>12.2</v>
      </c>
      <c r="PC15" s="35">
        <f t="shared" si="35"/>
        <v>11.29</v>
      </c>
      <c r="PD15" s="35">
        <v>12.11</v>
      </c>
      <c r="PE15" s="919">
        <v>12.09</v>
      </c>
      <c r="PF15" s="35">
        <v>11.59</v>
      </c>
      <c r="PG15" s="54">
        <f t="shared" si="36"/>
        <v>11.29</v>
      </c>
      <c r="PH15" s="1050">
        <v>10.91</v>
      </c>
      <c r="PI15" s="1050">
        <v>10.97</v>
      </c>
      <c r="PJ15" s="40">
        <f t="shared" si="37"/>
        <v>10.91</v>
      </c>
      <c r="PK15" s="35">
        <v>10.83</v>
      </c>
      <c r="PL15" s="40">
        <v>11.29</v>
      </c>
      <c r="PM15" s="46">
        <f t="shared" si="38"/>
        <v>10.91</v>
      </c>
      <c r="PN15" s="46">
        <v>10.92</v>
      </c>
      <c r="PO15" s="46">
        <f t="shared" si="39"/>
        <v>10.91</v>
      </c>
      <c r="PP15" s="46">
        <v>11.11</v>
      </c>
      <c r="PQ15" s="1049">
        <v>11.22</v>
      </c>
      <c r="PR15" s="46">
        <f t="shared" si="40"/>
        <v>10.91</v>
      </c>
      <c r="PS15" s="46"/>
      <c r="PT15" s="1049">
        <v>11.342000000000001</v>
      </c>
      <c r="PU15" s="1049">
        <f t="shared" si="41"/>
        <v>10.91</v>
      </c>
      <c r="PV15" s="1049"/>
      <c r="PW15" s="1049">
        <v>11.77</v>
      </c>
      <c r="PX15" s="1049">
        <f t="shared" si="42"/>
        <v>10.91</v>
      </c>
      <c r="PY15" s="1049">
        <v>11.9</v>
      </c>
      <c r="PZ15" s="1049">
        <v>11.692</v>
      </c>
      <c r="QA15" s="1049">
        <f t="shared" si="43"/>
        <v>10.91</v>
      </c>
      <c r="QB15" s="1049">
        <v>11.84</v>
      </c>
      <c r="QC15" s="54">
        <f t="shared" si="44"/>
        <v>10.91</v>
      </c>
      <c r="QD15" s="54">
        <v>11.78</v>
      </c>
      <c r="QE15" s="54">
        <v>11.71</v>
      </c>
      <c r="QF15" s="54">
        <f t="shared" si="45"/>
        <v>10.91</v>
      </c>
      <c r="QG15" s="54">
        <v>11.22</v>
      </c>
      <c r="QH15" s="54">
        <f t="shared" si="46"/>
        <v>10.91</v>
      </c>
      <c r="QI15" s="1049" t="s">
        <v>1159</v>
      </c>
      <c r="QJ15" s="54">
        <f t="shared" si="47"/>
        <v>10.91</v>
      </c>
      <c r="QK15" s="54" t="s">
        <v>1159</v>
      </c>
      <c r="QL15" s="1049" t="s">
        <v>1159</v>
      </c>
      <c r="QM15" s="54">
        <f t="shared" si="48"/>
        <v>10.91</v>
      </c>
      <c r="QN15" s="54"/>
      <c r="QO15" s="5">
        <f t="shared" si="49"/>
        <v>-1</v>
      </c>
      <c r="QP15" s="35"/>
      <c r="QQ15" s="35"/>
      <c r="QR15" s="35"/>
      <c r="QS15" s="35"/>
      <c r="QT15" s="35"/>
      <c r="QU15" s="35"/>
      <c r="QV15" s="35"/>
      <c r="QW15" s="35"/>
      <c r="QX15" s="35">
        <v>10.76</v>
      </c>
      <c r="QY15" s="35"/>
      <c r="QZ15" s="35"/>
      <c r="RA15" s="35">
        <v>9.8879999999999999</v>
      </c>
      <c r="RB15" s="35">
        <v>11.1</v>
      </c>
      <c r="RC15" s="35">
        <f t="shared" si="50"/>
        <v>10.76</v>
      </c>
      <c r="RD15" s="35">
        <v>10.92</v>
      </c>
      <c r="RE15" s="40">
        <f t="shared" si="51"/>
        <v>10.76</v>
      </c>
      <c r="RF15" s="35">
        <v>10.89</v>
      </c>
      <c r="RG15" s="46">
        <v>11.54</v>
      </c>
      <c r="RH15" s="1050">
        <f t="shared" si="52"/>
        <v>10.76</v>
      </c>
      <c r="RI15" s="46">
        <v>11.605</v>
      </c>
      <c r="RJ15" s="46">
        <f t="shared" si="53"/>
        <v>10.76</v>
      </c>
      <c r="RK15" s="1050">
        <v>11.651999999999999</v>
      </c>
      <c r="RL15" s="1050">
        <v>11.65</v>
      </c>
      <c r="RM15" s="1049">
        <v>10.99</v>
      </c>
      <c r="RN15" s="1050">
        <f t="shared" si="54"/>
        <v>10.76</v>
      </c>
      <c r="RO15" s="1050">
        <v>10.76</v>
      </c>
      <c r="RP15" s="1049">
        <v>11.06</v>
      </c>
      <c r="RQ15" s="1049">
        <f t="shared" si="55"/>
        <v>10.76</v>
      </c>
      <c r="RR15" s="1050"/>
      <c r="RS15" s="1049">
        <v>11.01</v>
      </c>
      <c r="RT15" s="1050">
        <f t="shared" si="56"/>
        <v>10.76</v>
      </c>
      <c r="RU15" s="1050">
        <v>10.77</v>
      </c>
      <c r="RV15" s="1050">
        <f t="shared" si="57"/>
        <v>10.76</v>
      </c>
      <c r="RW15" s="1050" t="s">
        <v>1159</v>
      </c>
      <c r="RX15" s="1050">
        <v>11</v>
      </c>
      <c r="RY15" s="54">
        <f t="shared" si="58"/>
        <v>10.76</v>
      </c>
      <c r="RZ15" s="54">
        <v>10.8</v>
      </c>
      <c r="SA15" s="54">
        <v>10.8</v>
      </c>
      <c r="SB15" s="54">
        <f t="shared" si="59"/>
        <v>10.76</v>
      </c>
      <c r="SC15" s="52">
        <v>11.54</v>
      </c>
      <c r="SD15" s="1050">
        <f t="shared" si="60"/>
        <v>10.76</v>
      </c>
      <c r="SE15" s="52" t="s">
        <v>1159</v>
      </c>
      <c r="SF15" s="54">
        <f t="shared" si="61"/>
        <v>10.76</v>
      </c>
      <c r="SG15" s="54" t="s">
        <v>1159</v>
      </c>
      <c r="SH15" s="52">
        <v>11.57</v>
      </c>
      <c r="SI15" s="54">
        <f t="shared" si="62"/>
        <v>10.76</v>
      </c>
      <c r="SJ15" s="52" t="s">
        <v>1159</v>
      </c>
      <c r="SK15" s="54">
        <f t="shared" si="63"/>
        <v>10.76</v>
      </c>
      <c r="SL15" s="52" t="s">
        <v>1159</v>
      </c>
      <c r="SM15" s="52" t="s">
        <v>1159</v>
      </c>
      <c r="SN15" s="52">
        <f t="shared" si="64"/>
        <v>10.76</v>
      </c>
      <c r="SO15" s="52"/>
      <c r="SP15" s="5">
        <f t="shared" si="65"/>
        <v>-1</v>
      </c>
      <c r="SQ15" s="35">
        <v>11.35</v>
      </c>
      <c r="SR15" s="35">
        <v>12.09</v>
      </c>
      <c r="SS15" s="35">
        <v>12.23</v>
      </c>
      <c r="ST15" s="54">
        <f t="shared" si="66"/>
        <v>11.35</v>
      </c>
      <c r="SU15" s="40">
        <v>12.23</v>
      </c>
      <c r="SV15" s="40">
        <f t="shared" si="67"/>
        <v>11.35</v>
      </c>
      <c r="SW15" s="35">
        <v>12.23</v>
      </c>
      <c r="SX15" s="46">
        <v>12.23</v>
      </c>
      <c r="SY15" s="46">
        <f t="shared" si="68"/>
        <v>11.35</v>
      </c>
      <c r="SZ15" s="46">
        <v>11.56</v>
      </c>
      <c r="TA15" s="46">
        <f t="shared" si="69"/>
        <v>11.35</v>
      </c>
      <c r="TB15" s="46">
        <v>11.45</v>
      </c>
      <c r="TC15" s="37">
        <v>12.22</v>
      </c>
      <c r="TD15" s="46">
        <f t="shared" si="70"/>
        <v>11.35</v>
      </c>
      <c r="TE15" s="46"/>
      <c r="TF15" s="37">
        <v>11.75</v>
      </c>
      <c r="TG15" s="46">
        <f t="shared" si="71"/>
        <v>11.35</v>
      </c>
      <c r="TH15" s="46">
        <v>11.69</v>
      </c>
      <c r="TI15" s="37">
        <v>11.7</v>
      </c>
      <c r="TJ15" s="46">
        <f t="shared" si="72"/>
        <v>11.35</v>
      </c>
      <c r="TK15" s="37">
        <v>11.4</v>
      </c>
      <c r="TL15" s="37">
        <f t="shared" si="73"/>
        <v>11.35</v>
      </c>
      <c r="TM15" s="1049" t="s">
        <v>1159</v>
      </c>
      <c r="TN15" s="37">
        <v>11.7</v>
      </c>
      <c r="TO15" s="54">
        <f t="shared" si="74"/>
        <v>11.35</v>
      </c>
      <c r="TP15" s="54">
        <v>11.67</v>
      </c>
      <c r="TQ15" s="54">
        <v>11.62</v>
      </c>
      <c r="TR15" s="54">
        <f t="shared" si="75"/>
        <v>11.35</v>
      </c>
      <c r="TS15" s="54">
        <v>11.36</v>
      </c>
      <c r="TT15" s="37">
        <v>11.81</v>
      </c>
      <c r="TU15" s="54">
        <f t="shared" si="76"/>
        <v>11.35</v>
      </c>
      <c r="TV15" s="54">
        <v>11.4</v>
      </c>
      <c r="TW15" s="54">
        <f t="shared" si="77"/>
        <v>11.35</v>
      </c>
      <c r="TX15" s="54" t="s">
        <v>1159</v>
      </c>
      <c r="TY15" s="52" t="s">
        <v>1159</v>
      </c>
      <c r="TZ15" s="54">
        <f t="shared" si="78"/>
        <v>11.35</v>
      </c>
      <c r="UA15" s="1049">
        <v>11.79</v>
      </c>
      <c r="UB15" s="54">
        <f t="shared" si="79"/>
        <v>11.35</v>
      </c>
      <c r="UC15" s="54" t="s">
        <v>1159</v>
      </c>
      <c r="UD15" s="1049" t="s">
        <v>1159</v>
      </c>
      <c r="UE15" s="54">
        <f t="shared" si="80"/>
        <v>11.35</v>
      </c>
      <c r="UF15" s="1049" t="s">
        <v>1159</v>
      </c>
      <c r="UG15" s="1049" t="s">
        <v>1159</v>
      </c>
      <c r="UH15" s="1049">
        <f t="shared" si="81"/>
        <v>11.35</v>
      </c>
      <c r="UI15" s="1042" t="s">
        <v>1159</v>
      </c>
      <c r="UJ15" s="5"/>
      <c r="UK15" s="54">
        <v>11.836</v>
      </c>
      <c r="UL15" s="1619">
        <v>12.67</v>
      </c>
      <c r="UM15" s="54">
        <f t="shared" si="150"/>
        <v>11.836</v>
      </c>
      <c r="UN15" s="54">
        <v>12.12</v>
      </c>
      <c r="UO15" s="54">
        <v>12.39</v>
      </c>
      <c r="UP15" s="1143">
        <v>12.01</v>
      </c>
      <c r="UQ15" s="54">
        <f t="shared" si="84"/>
        <v>11.836</v>
      </c>
      <c r="UR15" s="54">
        <v>11.98</v>
      </c>
      <c r="US15" s="40">
        <f t="shared" si="85"/>
        <v>11.836</v>
      </c>
      <c r="UT15" s="35">
        <v>11.83</v>
      </c>
      <c r="UU15" s="46">
        <v>11.88</v>
      </c>
      <c r="UV15" s="46">
        <f t="shared" si="86"/>
        <v>11.836</v>
      </c>
      <c r="UW15" s="46">
        <v>11.62</v>
      </c>
      <c r="UX15" s="46">
        <f t="shared" si="87"/>
        <v>11.62</v>
      </c>
      <c r="UY15" s="46">
        <v>11.6</v>
      </c>
      <c r="UZ15" s="1049">
        <v>12.11</v>
      </c>
      <c r="VA15" s="46">
        <f t="shared" si="88"/>
        <v>11.62</v>
      </c>
      <c r="VB15" s="54" t="s">
        <v>1159</v>
      </c>
      <c r="VC15" s="54" t="s">
        <v>1159</v>
      </c>
      <c r="VD15" s="54">
        <v>11.81</v>
      </c>
      <c r="VE15" s="54">
        <v>11.88</v>
      </c>
      <c r="VF15" s="54">
        <v>11.99</v>
      </c>
      <c r="VG15" s="1049">
        <v>11.95</v>
      </c>
      <c r="VH15" s="1049">
        <v>11.93</v>
      </c>
      <c r="VI15" s="54">
        <f t="shared" si="89"/>
        <v>11.62</v>
      </c>
      <c r="VJ15" s="54">
        <v>11.99</v>
      </c>
      <c r="VK15" s="54">
        <v>12.08</v>
      </c>
      <c r="VL15" s="1049">
        <v>12.5</v>
      </c>
      <c r="VM15" s="1049">
        <v>11.94</v>
      </c>
      <c r="VN15" s="54">
        <f t="shared" si="90"/>
        <v>11.62</v>
      </c>
      <c r="VO15" s="54">
        <v>11.8</v>
      </c>
      <c r="VP15" s="54">
        <v>11.7</v>
      </c>
      <c r="VQ15" s="1049">
        <v>11.88</v>
      </c>
      <c r="VR15" s="1049">
        <v>11.8</v>
      </c>
      <c r="VS15" s="54">
        <f t="shared" si="91"/>
        <v>11.62</v>
      </c>
      <c r="VT15" s="54">
        <v>11.98</v>
      </c>
      <c r="VU15" s="54">
        <v>11.77</v>
      </c>
      <c r="VV15" s="1049">
        <v>11.85</v>
      </c>
      <c r="VW15" s="1049">
        <v>11.87</v>
      </c>
      <c r="VX15" s="54">
        <f t="shared" si="92"/>
        <v>11.62</v>
      </c>
      <c r="VY15" s="54">
        <v>11.8</v>
      </c>
      <c r="VZ15" s="54">
        <v>11.76</v>
      </c>
      <c r="WA15" s="1049">
        <v>11.88</v>
      </c>
      <c r="WB15" s="54">
        <v>11.86</v>
      </c>
      <c r="WC15" s="54">
        <f t="shared" si="93"/>
        <v>11.62</v>
      </c>
      <c r="WD15" s="32">
        <v>11.84</v>
      </c>
      <c r="WE15" s="52">
        <v>11.9</v>
      </c>
      <c r="WF15" s="52">
        <f t="shared" si="94"/>
        <v>11.62</v>
      </c>
      <c r="WG15" s="52">
        <v>11.7</v>
      </c>
      <c r="WH15" s="52">
        <v>11.68</v>
      </c>
      <c r="WI15" s="52">
        <f t="shared" si="95"/>
        <v>11.62</v>
      </c>
      <c r="WJ15" s="52"/>
      <c r="WK15" s="52">
        <v>11.65</v>
      </c>
      <c r="WL15" s="52" t="s">
        <v>1159</v>
      </c>
      <c r="WM15" s="52" t="s">
        <v>1159</v>
      </c>
      <c r="WN15" s="52" t="s">
        <v>1159</v>
      </c>
      <c r="WO15" s="52" t="s">
        <v>1159</v>
      </c>
      <c r="WP15" s="52">
        <f t="shared" si="96"/>
        <v>11.62</v>
      </c>
      <c r="WQ15" s="1049" t="s">
        <v>1159</v>
      </c>
      <c r="WR15" s="1049" t="s">
        <v>1159</v>
      </c>
      <c r="WS15" s="52">
        <f t="shared" si="97"/>
        <v>11.62</v>
      </c>
      <c r="WT15" s="1049"/>
      <c r="WU15" s="1049" t="s">
        <v>1159</v>
      </c>
      <c r="WV15" s="1049" t="s">
        <v>1159</v>
      </c>
      <c r="WW15" s="1049" t="s">
        <v>1159</v>
      </c>
      <c r="WX15" s="1049">
        <f t="shared" si="98"/>
        <v>11.62</v>
      </c>
      <c r="WY15" s="1049" t="s">
        <v>1159</v>
      </c>
      <c r="WZ15" s="1049">
        <f t="shared" si="99"/>
        <v>11.62</v>
      </c>
      <c r="XA15" s="1049"/>
      <c r="XB15" s="1049" t="s">
        <v>1159</v>
      </c>
      <c r="XC15" s="1049" t="s">
        <v>1159</v>
      </c>
      <c r="XD15" s="1049">
        <f t="shared" si="100"/>
        <v>11.62</v>
      </c>
      <c r="XE15" s="1049"/>
      <c r="XF15" s="1049"/>
      <c r="XG15" s="5">
        <f t="shared" si="101"/>
        <v>-1</v>
      </c>
      <c r="XH15" s="5">
        <f t="shared" si="102"/>
        <v>-1</v>
      </c>
      <c r="XI15" s="5">
        <f t="shared" si="151"/>
        <v>3.1841652323580119E-2</v>
      </c>
      <c r="XJ15" s="54">
        <v>9.91</v>
      </c>
      <c r="XK15" s="54">
        <v>9.7799999999999994</v>
      </c>
      <c r="XL15" s="52">
        <v>10.45</v>
      </c>
      <c r="XM15" s="54">
        <f t="shared" si="104"/>
        <v>9.91</v>
      </c>
      <c r="XN15" s="28">
        <v>10.220000000000001</v>
      </c>
      <c r="XO15" s="52">
        <v>9.93</v>
      </c>
      <c r="XP15" s="52">
        <f t="shared" si="105"/>
        <v>9.91</v>
      </c>
      <c r="XQ15" s="54" t="s">
        <v>1159</v>
      </c>
      <c r="XR15" s="54">
        <f t="shared" si="106"/>
        <v>9.91</v>
      </c>
      <c r="XS15" s="54" t="s">
        <v>1159</v>
      </c>
      <c r="XT15" s="54">
        <f t="shared" si="107"/>
        <v>9.91</v>
      </c>
      <c r="XU15" s="54" t="s">
        <v>1159</v>
      </c>
      <c r="XV15" s="54">
        <f t="shared" si="108"/>
        <v>9.91</v>
      </c>
      <c r="XW15" s="54" t="s">
        <v>1159</v>
      </c>
      <c r="XX15" s="54" t="s">
        <v>1159</v>
      </c>
      <c r="XY15" s="54">
        <f t="shared" si="109"/>
        <v>9.91</v>
      </c>
      <c r="XZ15" s="54"/>
      <c r="YA15" s="5">
        <f t="shared" si="110"/>
        <v>-1</v>
      </c>
      <c r="YB15" s="54">
        <v>8.67</v>
      </c>
      <c r="YC15" s="28">
        <v>8.7200000000000006</v>
      </c>
      <c r="YD15" s="54">
        <v>8.75</v>
      </c>
      <c r="YE15" s="54">
        <f t="shared" si="111"/>
        <v>8.67</v>
      </c>
      <c r="YF15" s="54">
        <v>8.77</v>
      </c>
      <c r="YG15" s="54">
        <f t="shared" si="112"/>
        <v>8.67</v>
      </c>
      <c r="YH15" s="54" t="s">
        <v>2318</v>
      </c>
      <c r="YI15" s="1049" t="s">
        <v>1159</v>
      </c>
      <c r="YJ15" s="54">
        <f t="shared" si="113"/>
        <v>8.67</v>
      </c>
      <c r="YK15" s="54" t="s">
        <v>1159</v>
      </c>
      <c r="YL15" s="1049" t="s">
        <v>1159</v>
      </c>
      <c r="YM15" s="54">
        <f t="shared" si="114"/>
        <v>8.67</v>
      </c>
      <c r="YN15" s="54">
        <v>8.99</v>
      </c>
      <c r="YO15" s="28">
        <f t="shared" si="115"/>
        <v>8.67</v>
      </c>
      <c r="YP15" s="52" t="s">
        <v>1159</v>
      </c>
      <c r="YQ15" s="58">
        <f t="shared" si="116"/>
        <v>8.67</v>
      </c>
      <c r="YR15" s="52" t="s">
        <v>1159</v>
      </c>
      <c r="YS15" s="6"/>
      <c r="YT15" s="1446">
        <v>11.83</v>
      </c>
      <c r="YU15" s="1082">
        <v>11.88</v>
      </c>
      <c r="YV15" s="1082">
        <v>11.86</v>
      </c>
      <c r="YW15" s="1089">
        <v>11.86</v>
      </c>
      <c r="YX15" s="1082">
        <f t="shared" si="118"/>
        <v>11.83</v>
      </c>
      <c r="YY15" s="1620">
        <v>11.89</v>
      </c>
      <c r="YZ15" s="1082">
        <f t="shared" si="119"/>
        <v>11.83</v>
      </c>
      <c r="ZA15" s="28" t="s">
        <v>1159</v>
      </c>
      <c r="ZB15" s="1082">
        <f t="shared" si="120"/>
        <v>11.83</v>
      </c>
      <c r="ZC15" s="1446" t="s">
        <v>1159</v>
      </c>
      <c r="ZD15" s="52">
        <f t="shared" si="121"/>
        <v>11.83</v>
      </c>
      <c r="ZE15" s="1235" t="s">
        <v>1159</v>
      </c>
      <c r="ZF15" s="1050">
        <f t="shared" si="122"/>
        <v>11.83</v>
      </c>
      <c r="ZG15" s="32" t="s">
        <v>1159</v>
      </c>
      <c r="ZH15" s="52">
        <f t="shared" si="123"/>
        <v>11.83</v>
      </c>
      <c r="ZI15" s="32"/>
      <c r="ZJ15" s="677">
        <f t="shared" si="124"/>
        <v>-1</v>
      </c>
      <c r="ZK15" s="54" t="s">
        <v>1159</v>
      </c>
      <c r="ZL15" s="28" t="s">
        <v>1159</v>
      </c>
      <c r="ZM15" s="54" t="s">
        <v>1159</v>
      </c>
      <c r="ZN15" s="54" t="str">
        <f t="shared" si="125"/>
        <v>Blocked</v>
      </c>
      <c r="ZO15" s="54" t="s">
        <v>1159</v>
      </c>
      <c r="ZP15" s="28" t="s">
        <v>1159</v>
      </c>
      <c r="ZQ15" s="54" t="s">
        <v>1159</v>
      </c>
      <c r="ZR15" s="1050" t="s">
        <v>1159</v>
      </c>
      <c r="ZS15" s="54" t="s">
        <v>1159</v>
      </c>
      <c r="ZT15" s="28"/>
      <c r="ZU15" s="54" t="s">
        <v>1159</v>
      </c>
      <c r="ZV15" s="1042" t="s">
        <v>1159</v>
      </c>
      <c r="ZW15" s="1050">
        <f t="shared" si="128"/>
        <v>0</v>
      </c>
      <c r="ZX15" s="1049"/>
      <c r="ZY15" s="54" t="s">
        <v>1502</v>
      </c>
      <c r="ZZ15" s="28" t="s">
        <v>1502</v>
      </c>
      <c r="AAA15" s="28" t="s">
        <v>1502</v>
      </c>
      <c r="AAB15" s="677"/>
      <c r="AAC15" s="681" t="s">
        <v>2331</v>
      </c>
      <c r="AAD15" s="1159" t="s">
        <v>2332</v>
      </c>
      <c r="AAE15" s="40"/>
      <c r="AAF15" s="40" t="str">
        <f t="shared" si="131"/>
        <v xml:space="preserve">1. Better than baseline </v>
      </c>
      <c r="AAG15" s="40" t="str">
        <f t="shared" si="132"/>
        <v>4.Blocker/Not Executed</v>
      </c>
      <c r="AAH15" s="40" t="str">
        <f t="shared" si="133"/>
        <v xml:space="preserve">1. Better than baseline </v>
      </c>
      <c r="AAI15" s="40" t="str">
        <f t="shared" si="134"/>
        <v>2. Within 10% deviation from baseline</v>
      </c>
      <c r="AAJ15" s="40" t="str">
        <f t="shared" si="135"/>
        <v xml:space="preserve">1. Better than baseline </v>
      </c>
      <c r="AAK15" s="40" t="str">
        <f t="shared" si="136"/>
        <v>2. Within 10% deviation from baseline</v>
      </c>
      <c r="AAL15" s="40" t="str">
        <f t="shared" si="137"/>
        <v>2. Within 10% deviation from baseline</v>
      </c>
      <c r="AAM15" s="69" t="str">
        <f t="shared" si="138"/>
        <v xml:space="preserve">1. Better than baseline </v>
      </c>
      <c r="AAN15" s="69" t="str">
        <f t="shared" si="139"/>
        <v xml:space="preserve">1. Better than baseline </v>
      </c>
      <c r="AAO15" s="69" t="str">
        <f t="shared" si="140"/>
        <v>4.Blocker/Not Executed</v>
      </c>
      <c r="AAP15" s="69" t="str">
        <f t="shared" si="141"/>
        <v>2. Within 10% deviation from baseline</v>
      </c>
      <c r="AAQ15" s="36" t="str">
        <f t="shared" si="142"/>
        <v>3. Missing baseline</v>
      </c>
      <c r="AAR15" s="37" t="str">
        <f t="shared" si="143"/>
        <v>3. Missing baseline</v>
      </c>
      <c r="AAS15" s="37" t="str">
        <f t="shared" si="144"/>
        <v>3. Missing baseline</v>
      </c>
      <c r="AAT15" s="37" t="str">
        <f t="shared" si="145"/>
        <v>4.Blocker/Not Executed</v>
      </c>
    </row>
    <row r="16" spans="1:722" s="4" customFormat="1" ht="44.15" customHeight="1" thickBot="1" x14ac:dyDescent="0.4">
      <c r="A16" s="4">
        <v>14</v>
      </c>
      <c r="B16" s="69">
        <v>20</v>
      </c>
      <c r="C16" s="997" t="s">
        <v>17</v>
      </c>
      <c r="D16" s="155" t="s">
        <v>1254</v>
      </c>
      <c r="E16" s="998" t="s">
        <v>2307</v>
      </c>
      <c r="F16" s="999" t="s">
        <v>2307</v>
      </c>
      <c r="G16" s="998" t="s">
        <v>2329</v>
      </c>
      <c r="H16" s="345" t="s">
        <v>2333</v>
      </c>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40">
        <v>8.0250000000000004</v>
      </c>
      <c r="AW16" s="40"/>
      <c r="AX16" s="69"/>
      <c r="AY16" s="69">
        <v>8.0299999999999994</v>
      </c>
      <c r="AZ16" s="40">
        <v>8.59</v>
      </c>
      <c r="BA16" s="69">
        <f t="shared" si="0"/>
        <v>8.0250000000000004</v>
      </c>
      <c r="BB16" s="69">
        <v>7.99</v>
      </c>
      <c r="BC16" s="66">
        <f t="shared" si="1"/>
        <v>7.99</v>
      </c>
      <c r="BD16" s="371"/>
      <c r="BE16" s="1146">
        <f t="shared" si="2"/>
        <v>-1</v>
      </c>
      <c r="BF16" s="136"/>
      <c r="BI16" s="136"/>
      <c r="BJ16" s="136"/>
      <c r="BK16" s="136"/>
      <c r="BL16" s="136"/>
      <c r="BN16" s="136"/>
      <c r="BO16" s="136"/>
      <c r="BP16" s="136"/>
      <c r="BQ16" s="136"/>
      <c r="BR16" s="136"/>
      <c r="BS16" s="136"/>
      <c r="BT16" s="136"/>
      <c r="BU16" s="136"/>
      <c r="BV16" s="136"/>
      <c r="BW16" s="136"/>
      <c r="BX16" s="136"/>
      <c r="BY16" s="136"/>
      <c r="BZ16" s="136"/>
      <c r="CA16" s="136"/>
      <c r="CB16" s="136"/>
      <c r="CC16" s="136"/>
      <c r="CD16" s="136"/>
      <c r="CE16" s="136"/>
      <c r="CF16" s="136"/>
      <c r="CG16" s="136"/>
      <c r="CH16" s="136"/>
      <c r="CJ16" s="136"/>
      <c r="CK16" s="136"/>
      <c r="CL16" s="136"/>
      <c r="CM16" s="136"/>
      <c r="CN16" s="136"/>
      <c r="CO16" s="136"/>
      <c r="CP16" s="136"/>
      <c r="CQ16" s="136"/>
      <c r="CR16" s="136"/>
      <c r="CS16" s="136"/>
      <c r="CT16" s="136"/>
      <c r="CU16" s="136"/>
      <c r="CV16" s="136"/>
      <c r="CW16" s="136"/>
      <c r="CX16" s="136"/>
      <c r="CY16" s="136"/>
      <c r="CZ16" s="136"/>
      <c r="DA16" s="136"/>
      <c r="DB16" s="136"/>
      <c r="DC16" s="136"/>
      <c r="DD16" s="136"/>
      <c r="DE16" s="136"/>
      <c r="DF16" s="136"/>
      <c r="DG16" s="136"/>
      <c r="DH16" s="136"/>
      <c r="DI16" s="136"/>
      <c r="DJ16" s="136"/>
      <c r="DK16" s="136"/>
      <c r="DL16" s="136"/>
      <c r="DM16" s="136"/>
      <c r="DN16" s="136"/>
      <c r="DO16" s="136"/>
      <c r="DP16" s="136"/>
      <c r="DR16" s="136"/>
      <c r="DS16" s="136"/>
      <c r="DT16" s="136"/>
      <c r="DU16" s="136"/>
      <c r="DV16" s="136">
        <v>7.48</v>
      </c>
      <c r="DW16" s="136"/>
      <c r="DX16" s="136">
        <v>7.16</v>
      </c>
      <c r="DY16" s="136"/>
      <c r="DZ16" s="136">
        <f>MIN(DV16,DY16)</f>
        <v>7.48</v>
      </c>
      <c r="EA16" s="132">
        <v>8.11</v>
      </c>
      <c r="EB16" s="56">
        <f t="shared" si="3"/>
        <v>7.48</v>
      </c>
      <c r="EC16" s="1052">
        <v>8.09</v>
      </c>
      <c r="ED16" s="136">
        <v>8.16</v>
      </c>
      <c r="EE16" s="56">
        <f t="shared" si="4"/>
        <v>7.48</v>
      </c>
      <c r="EF16" s="35"/>
      <c r="EG16" s="5">
        <f t="shared" si="5"/>
        <v>9.090909090909087E-2</v>
      </c>
      <c r="EH16" s="186"/>
      <c r="EI16" s="186"/>
      <c r="EJ16" s="186"/>
      <c r="EK16" s="186"/>
      <c r="EL16" s="186"/>
      <c r="EM16" s="186"/>
      <c r="EN16" s="186"/>
      <c r="EO16" s="186"/>
      <c r="EP16" s="186"/>
      <c r="EQ16" s="186"/>
      <c r="ES16" s="186"/>
      <c r="ET16" s="186"/>
      <c r="EU16" s="186"/>
      <c r="EV16" s="186"/>
      <c r="EW16" s="186"/>
      <c r="EY16" s="186"/>
      <c r="EZ16" s="186"/>
      <c r="FA16" s="186"/>
      <c r="FB16" s="186"/>
      <c r="FC16" s="186"/>
      <c r="FD16" s="186"/>
      <c r="FE16" s="186"/>
      <c r="FF16" s="186"/>
      <c r="FG16" s="186"/>
      <c r="FH16" s="186"/>
      <c r="FI16" s="186"/>
      <c r="FJ16" s="186"/>
      <c r="FK16" s="186"/>
      <c r="FL16" s="186"/>
      <c r="FM16" s="186"/>
      <c r="FN16" s="186"/>
      <c r="FO16" s="186"/>
      <c r="FP16" s="136"/>
      <c r="FQ16" s="136"/>
      <c r="FR16" s="136"/>
      <c r="FS16" s="136"/>
      <c r="FT16" s="136">
        <v>8.59</v>
      </c>
      <c r="FU16" s="136"/>
      <c r="FV16" s="136">
        <v>8.59</v>
      </c>
      <c r="FW16" s="136">
        <v>8.98</v>
      </c>
      <c r="FX16" s="136">
        <f t="shared" si="148"/>
        <v>8.59</v>
      </c>
      <c r="FY16" s="136">
        <v>9.3000000000000007</v>
      </c>
      <c r="FZ16" s="66">
        <f t="shared" si="6"/>
        <v>8.59</v>
      </c>
      <c r="GA16" s="371">
        <v>9.3000000000000007</v>
      </c>
      <c r="GB16" s="371">
        <v>8.5500000000000007</v>
      </c>
      <c r="GC16" s="5">
        <f t="shared" si="7"/>
        <v>-4.6565774155994354E-3</v>
      </c>
      <c r="GD16" s="136"/>
      <c r="GE16" s="136"/>
      <c r="GF16" s="136"/>
      <c r="GG16" s="136"/>
      <c r="GH16" s="136"/>
      <c r="GI16" s="136"/>
      <c r="GJ16" s="136"/>
      <c r="GK16" s="136"/>
      <c r="GL16" s="136"/>
      <c r="GM16" s="136"/>
      <c r="GN16" s="136"/>
      <c r="GO16" s="136"/>
      <c r="GP16" s="136"/>
      <c r="GQ16" s="136"/>
      <c r="GR16" s="136"/>
      <c r="GS16" s="136"/>
      <c r="GT16" s="136"/>
      <c r="GU16" s="136"/>
      <c r="GV16" s="136"/>
      <c r="GW16" s="136"/>
      <c r="GX16" s="136"/>
      <c r="GY16" s="136"/>
      <c r="GZ16" s="136"/>
      <c r="HA16" s="136"/>
      <c r="HB16" s="136"/>
      <c r="HC16" s="136"/>
      <c r="HD16" s="136"/>
      <c r="HE16" s="136"/>
      <c r="HF16" s="136"/>
      <c r="HG16" s="136"/>
      <c r="HH16" s="136"/>
      <c r="HI16" s="136"/>
      <c r="HJ16" s="136"/>
      <c r="HK16" s="136"/>
      <c r="HL16" s="136"/>
      <c r="HM16" s="136">
        <v>7.13</v>
      </c>
      <c r="HN16" s="136"/>
      <c r="HO16" s="136">
        <v>7.34</v>
      </c>
      <c r="HP16" s="136"/>
      <c r="HQ16" s="136">
        <f t="shared" si="149"/>
        <v>7.13</v>
      </c>
      <c r="HR16" s="136">
        <v>7.23</v>
      </c>
      <c r="HS16" s="1051">
        <f t="shared" si="8"/>
        <v>7.13</v>
      </c>
      <c r="HT16" s="371">
        <v>7.56</v>
      </c>
      <c r="HU16" s="46">
        <f t="shared" si="9"/>
        <v>7.13</v>
      </c>
      <c r="HV16" s="46">
        <v>6.66</v>
      </c>
      <c r="HW16" s="46">
        <f t="shared" si="10"/>
        <v>6.66</v>
      </c>
      <c r="HX16" s="46"/>
      <c r="HY16" s="357">
        <f t="shared" si="11"/>
        <v>-1</v>
      </c>
      <c r="HZ16" s="136"/>
      <c r="IA16" s="136"/>
      <c r="IB16" s="136"/>
      <c r="IC16" s="136"/>
      <c r="ID16" s="136"/>
      <c r="IE16" s="136"/>
      <c r="IF16" s="136"/>
      <c r="IG16" s="136"/>
      <c r="IH16" s="136"/>
      <c r="II16" s="136"/>
      <c r="IJ16" s="136"/>
      <c r="IK16" s="136"/>
      <c r="IL16" s="136"/>
      <c r="IM16" s="136"/>
      <c r="IN16" s="136"/>
      <c r="IO16" s="136"/>
      <c r="IP16" s="136"/>
      <c r="IQ16" s="136"/>
      <c r="IR16" s="136"/>
      <c r="IS16" s="136"/>
      <c r="IT16" s="136"/>
      <c r="IU16" s="136"/>
      <c r="IV16" s="136"/>
      <c r="IW16" s="136"/>
      <c r="IX16" s="136"/>
      <c r="IY16" s="136"/>
      <c r="IZ16" s="136"/>
      <c r="JA16" s="136"/>
      <c r="JB16" s="136"/>
      <c r="JC16" s="136"/>
      <c r="JD16" s="136"/>
      <c r="JE16" s="136"/>
      <c r="JF16" s="136"/>
      <c r="JG16" s="136"/>
      <c r="JH16" s="136"/>
      <c r="JI16" s="136"/>
      <c r="JJ16" s="136"/>
      <c r="JK16" s="136"/>
      <c r="JL16" s="136">
        <v>9.32</v>
      </c>
      <c r="JM16" s="136"/>
      <c r="JN16" s="136">
        <v>9.35</v>
      </c>
      <c r="JO16" s="136">
        <v>9.36</v>
      </c>
      <c r="JP16" s="136">
        <f t="shared" si="12"/>
        <v>9.32</v>
      </c>
      <c r="JQ16" s="136">
        <v>9.4</v>
      </c>
      <c r="JR16" s="56">
        <f t="shared" si="13"/>
        <v>9.32</v>
      </c>
      <c r="JS16" s="1052">
        <v>9.27</v>
      </c>
      <c r="JT16" s="1052">
        <v>9.19</v>
      </c>
      <c r="JU16" s="40">
        <f t="shared" si="146"/>
        <v>9.19</v>
      </c>
      <c r="JV16" s="371">
        <v>9.1999999999999993</v>
      </c>
      <c r="JW16" s="46">
        <v>9.24</v>
      </c>
      <c r="JX16" s="46">
        <f t="shared" si="14"/>
        <v>9.19</v>
      </c>
      <c r="JY16" s="46">
        <v>9.18</v>
      </c>
      <c r="JZ16" s="46">
        <f t="shared" si="15"/>
        <v>9.18</v>
      </c>
      <c r="KA16" s="46">
        <v>9.43</v>
      </c>
      <c r="KB16" s="56">
        <v>9.65</v>
      </c>
      <c r="KC16" s="56">
        <f t="shared" si="16"/>
        <v>9.18</v>
      </c>
      <c r="KD16" s="46">
        <v>9.68</v>
      </c>
      <c r="KE16" s="1051">
        <v>9.35</v>
      </c>
      <c r="KF16" s="46">
        <f t="shared" si="17"/>
        <v>9.18</v>
      </c>
      <c r="KG16" s="46">
        <v>9.5500000000000007</v>
      </c>
      <c r="KH16" s="1051">
        <v>9.68</v>
      </c>
      <c r="KI16" s="46">
        <f t="shared" si="18"/>
        <v>9.18</v>
      </c>
      <c r="KJ16" s="46">
        <v>9.26</v>
      </c>
      <c r="KK16" s="1051">
        <v>9.76</v>
      </c>
      <c r="KL16" s="46">
        <f t="shared" si="19"/>
        <v>9.18</v>
      </c>
      <c r="KM16" s="46"/>
      <c r="KN16" s="1051">
        <v>9.2899999999999991</v>
      </c>
      <c r="KO16" s="371">
        <f t="shared" si="20"/>
        <v>9.18</v>
      </c>
      <c r="KP16" s="1051">
        <v>9.2949999999999999</v>
      </c>
      <c r="KQ16" s="1051">
        <f t="shared" si="21"/>
        <v>9.18</v>
      </c>
      <c r="KR16" s="1051">
        <v>9.67</v>
      </c>
      <c r="KS16" s="1051">
        <f t="shared" si="22"/>
        <v>9.18</v>
      </c>
      <c r="KT16" s="1051">
        <v>9.1999999999999993</v>
      </c>
      <c r="KU16" s="5">
        <f t="shared" si="23"/>
        <v>2.1786492374727207E-3</v>
      </c>
      <c r="KV16" s="136"/>
      <c r="KW16" s="136"/>
      <c r="KX16" s="136"/>
      <c r="KY16" s="136"/>
      <c r="KZ16" s="136"/>
      <c r="LA16" s="136"/>
      <c r="LB16" s="136"/>
      <c r="LC16" s="136"/>
      <c r="LD16" s="136"/>
      <c r="LE16" s="136"/>
      <c r="LF16" s="136"/>
      <c r="LG16" s="136"/>
      <c r="LH16" s="136"/>
      <c r="LI16" s="136"/>
      <c r="LJ16" s="136"/>
      <c r="LK16" s="136"/>
      <c r="LL16" s="136"/>
      <c r="LM16" s="136"/>
      <c r="LN16" s="136"/>
      <c r="LO16" s="136"/>
      <c r="LP16" s="136"/>
      <c r="LQ16" s="136"/>
      <c r="LR16" s="136"/>
      <c r="LS16" s="136"/>
      <c r="LT16" s="136"/>
      <c r="LU16" s="136"/>
      <c r="LV16" s="136"/>
      <c r="LW16" s="136"/>
      <c r="LX16" s="136"/>
      <c r="LY16" s="136"/>
      <c r="LZ16" s="136"/>
      <c r="MA16" s="136"/>
      <c r="MB16" s="136"/>
      <c r="MC16" s="136"/>
      <c r="MD16" s="136"/>
      <c r="ME16" s="136"/>
      <c r="MF16" s="136"/>
      <c r="MG16" s="136">
        <v>8.65</v>
      </c>
      <c r="MH16" s="136"/>
      <c r="MI16" s="884">
        <v>8.74</v>
      </c>
      <c r="MJ16" s="884">
        <v>7.6</v>
      </c>
      <c r="MK16" s="136">
        <v>8.81</v>
      </c>
      <c r="ML16" s="136">
        <f t="shared" si="147"/>
        <v>8.65</v>
      </c>
      <c r="MM16" s="136">
        <v>8.76</v>
      </c>
      <c r="MN16" s="40">
        <f t="shared" si="24"/>
        <v>8.65</v>
      </c>
      <c r="MO16" s="46">
        <v>8.77</v>
      </c>
      <c r="MP16" s="46">
        <f t="shared" si="25"/>
        <v>8.65</v>
      </c>
      <c r="MQ16" s="46">
        <v>8.75</v>
      </c>
      <c r="MR16" s="46">
        <f t="shared" si="26"/>
        <v>8.65</v>
      </c>
      <c r="MS16" s="1050">
        <v>8.82</v>
      </c>
      <c r="MT16" s="1051">
        <v>8.67</v>
      </c>
      <c r="MU16" s="1050">
        <f t="shared" si="27"/>
        <v>8.65</v>
      </c>
      <c r="MV16" s="1050">
        <v>8.7100000000000009</v>
      </c>
      <c r="MW16" s="1050">
        <v>9.26</v>
      </c>
      <c r="MX16" s="1051">
        <v>8.6999999999999993</v>
      </c>
      <c r="MY16" s="1050">
        <f t="shared" si="28"/>
        <v>8.65</v>
      </c>
      <c r="MZ16" s="46">
        <v>9.3000000000000007</v>
      </c>
      <c r="NA16" s="1051">
        <v>8.65</v>
      </c>
      <c r="NB16" s="46">
        <f t="shared" si="29"/>
        <v>8.65</v>
      </c>
      <c r="NC16" s="371" t="s">
        <v>1159</v>
      </c>
      <c r="ND16" s="46">
        <v>8.8800000000000008</v>
      </c>
      <c r="NE16" s="371">
        <f t="shared" si="30"/>
        <v>8.65</v>
      </c>
      <c r="NF16" s="371">
        <v>8.9260000000000002</v>
      </c>
      <c r="NG16" s="46">
        <v>8.99</v>
      </c>
      <c r="NH16" s="56">
        <f t="shared" si="31"/>
        <v>8.65</v>
      </c>
      <c r="NI16" s="56">
        <v>8.91</v>
      </c>
      <c r="NJ16" s="56">
        <v>8.76</v>
      </c>
      <c r="NK16" s="56">
        <f t="shared" si="32"/>
        <v>8.65</v>
      </c>
      <c r="NL16" s="56">
        <v>8.77</v>
      </c>
      <c r="NM16" s="56">
        <v>8.73</v>
      </c>
      <c r="NN16" s="56">
        <f t="shared" si="33"/>
        <v>8.65</v>
      </c>
      <c r="NO16" s="56">
        <v>8.61</v>
      </c>
      <c r="NP16" s="357">
        <f t="shared" si="34"/>
        <v>-4.6242774566475058E-3</v>
      </c>
      <c r="NQ16" s="136"/>
      <c r="NR16" s="136"/>
      <c r="NS16" s="136"/>
      <c r="NT16" s="136"/>
      <c r="NU16" s="136"/>
      <c r="NV16" s="136"/>
      <c r="NW16" s="136"/>
      <c r="NX16" s="136"/>
      <c r="NY16" s="136"/>
      <c r="NZ16" s="136"/>
      <c r="OA16" s="136"/>
      <c r="OB16" s="136"/>
      <c r="OC16" s="136"/>
      <c r="OD16" s="136"/>
      <c r="OE16" s="136"/>
      <c r="OF16" s="136"/>
      <c r="OG16" s="136"/>
      <c r="OH16" s="136"/>
      <c r="OI16" s="136"/>
      <c r="OJ16" s="136"/>
      <c r="OK16" s="136"/>
      <c r="OL16" s="136"/>
      <c r="OM16" s="136"/>
      <c r="ON16" s="136"/>
      <c r="OO16" s="136"/>
      <c r="OP16" s="136"/>
      <c r="OQ16" s="136"/>
      <c r="OR16" s="136"/>
      <c r="OS16" s="136"/>
      <c r="OT16" s="136"/>
      <c r="OU16" s="136"/>
      <c r="OV16" s="136"/>
      <c r="OW16" s="136"/>
      <c r="OX16" s="136"/>
      <c r="OY16" s="136">
        <v>6.14</v>
      </c>
      <c r="OZ16" s="136"/>
      <c r="PA16" s="136">
        <v>6.4870000000000001</v>
      </c>
      <c r="PB16" s="136">
        <v>6.6</v>
      </c>
      <c r="PC16" s="136">
        <f t="shared" si="35"/>
        <v>6.14</v>
      </c>
      <c r="PD16" s="136">
        <v>6.58</v>
      </c>
      <c r="PE16" s="884">
        <v>6.59</v>
      </c>
      <c r="PF16" s="186">
        <v>6.31</v>
      </c>
      <c r="PG16" s="56">
        <f t="shared" si="36"/>
        <v>6.14</v>
      </c>
      <c r="PH16" s="1051">
        <v>6.64</v>
      </c>
      <c r="PI16" s="1051">
        <v>6.66</v>
      </c>
      <c r="PJ16" s="40">
        <f t="shared" si="37"/>
        <v>6.14</v>
      </c>
      <c r="PK16" s="136">
        <v>6.66</v>
      </c>
      <c r="PL16" s="40">
        <v>6.66</v>
      </c>
      <c r="PM16" s="46">
        <f t="shared" si="38"/>
        <v>6.14</v>
      </c>
      <c r="PN16" s="46">
        <v>6.53</v>
      </c>
      <c r="PO16" s="46">
        <f t="shared" si="39"/>
        <v>6.14</v>
      </c>
      <c r="PP16" s="46">
        <v>6.51</v>
      </c>
      <c r="PQ16" s="1051">
        <v>6.72</v>
      </c>
      <c r="PR16" s="46">
        <f t="shared" si="40"/>
        <v>6.14</v>
      </c>
      <c r="PS16" s="46"/>
      <c r="PT16" s="1051">
        <v>6.65</v>
      </c>
      <c r="PU16" s="1051">
        <f t="shared" si="41"/>
        <v>6.14</v>
      </c>
      <c r="PV16" s="1051"/>
      <c r="PW16" s="1051">
        <v>6.32</v>
      </c>
      <c r="PX16" s="1051">
        <f t="shared" si="42"/>
        <v>6.14</v>
      </c>
      <c r="PY16" s="1051">
        <v>6.6</v>
      </c>
      <c r="PZ16" s="1051">
        <v>6.4610000000000003</v>
      </c>
      <c r="QA16" s="1051">
        <f t="shared" si="43"/>
        <v>6.14</v>
      </c>
      <c r="QB16" s="1051">
        <v>6.55</v>
      </c>
      <c r="QC16" s="56">
        <f t="shared" si="44"/>
        <v>6.14</v>
      </c>
      <c r="QD16" s="56">
        <v>6.65</v>
      </c>
      <c r="QE16" s="56">
        <v>6.53</v>
      </c>
      <c r="QF16" s="56">
        <f t="shared" si="45"/>
        <v>6.14</v>
      </c>
      <c r="QG16" s="56">
        <v>6.66</v>
      </c>
      <c r="QH16" s="56">
        <f t="shared" si="46"/>
        <v>6.14</v>
      </c>
      <c r="QI16" s="1051">
        <v>6.58</v>
      </c>
      <c r="QJ16" s="56">
        <f t="shared" si="47"/>
        <v>6.14</v>
      </c>
      <c r="QK16" s="56">
        <v>6.52</v>
      </c>
      <c r="QL16" s="1051">
        <v>6.43</v>
      </c>
      <c r="QM16" s="56">
        <f t="shared" si="48"/>
        <v>6.14</v>
      </c>
      <c r="QN16" s="56"/>
      <c r="QO16" s="357">
        <f t="shared" si="49"/>
        <v>-1</v>
      </c>
      <c r="QP16" s="136"/>
      <c r="QQ16" s="136"/>
      <c r="QR16" s="136"/>
      <c r="QS16" s="136"/>
      <c r="QT16" s="136"/>
      <c r="QU16" s="136"/>
      <c r="QV16" s="136"/>
      <c r="QW16" s="136"/>
      <c r="QX16" s="136">
        <v>9.31</v>
      </c>
      <c r="QY16" s="136"/>
      <c r="QZ16" s="136"/>
      <c r="RA16" s="136">
        <v>8.1110000000000007</v>
      </c>
      <c r="RB16" s="136">
        <v>9.41</v>
      </c>
      <c r="RC16" s="136">
        <f t="shared" si="50"/>
        <v>9.31</v>
      </c>
      <c r="RD16" s="136">
        <v>8.8699999999999992</v>
      </c>
      <c r="RE16" s="40">
        <f t="shared" si="51"/>
        <v>8.8699999999999992</v>
      </c>
      <c r="RF16" s="136">
        <v>8.9</v>
      </c>
      <c r="RG16" s="46">
        <v>8.8699999999999992</v>
      </c>
      <c r="RH16" s="1050">
        <f t="shared" si="52"/>
        <v>8.8699999999999992</v>
      </c>
      <c r="RI16" s="46">
        <v>8.8800000000000008</v>
      </c>
      <c r="RJ16" s="46">
        <f t="shared" si="53"/>
        <v>8.8699999999999992</v>
      </c>
      <c r="RK16" s="1050">
        <v>9.4760000000000009</v>
      </c>
      <c r="RL16" s="1050">
        <v>9.61</v>
      </c>
      <c r="RM16" s="1051">
        <v>8.91</v>
      </c>
      <c r="RN16" s="1050">
        <f t="shared" si="54"/>
        <v>8.8699999999999992</v>
      </c>
      <c r="RO16" s="1050">
        <v>8.89</v>
      </c>
      <c r="RP16" s="1051">
        <v>8.93</v>
      </c>
      <c r="RQ16" s="56">
        <f t="shared" si="55"/>
        <v>8.8699999999999992</v>
      </c>
      <c r="RR16" s="1050"/>
      <c r="RS16" s="1051">
        <v>8.9</v>
      </c>
      <c r="RT16" s="1050">
        <f t="shared" si="56"/>
        <v>8.8699999999999992</v>
      </c>
      <c r="RU16" s="1050">
        <v>8.8800000000000008</v>
      </c>
      <c r="RV16" s="1050">
        <f t="shared" si="57"/>
        <v>8.8699999999999992</v>
      </c>
      <c r="RW16" s="1051" t="s">
        <v>1159</v>
      </c>
      <c r="RX16" s="1050">
        <v>8.91</v>
      </c>
      <c r="RY16" s="56">
        <f t="shared" si="58"/>
        <v>8.8699999999999992</v>
      </c>
      <c r="RZ16" s="56">
        <v>8.8800000000000008</v>
      </c>
      <c r="SA16" s="56">
        <v>9.1199999999999992</v>
      </c>
      <c r="SB16" s="56">
        <f t="shared" si="59"/>
        <v>8.8699999999999992</v>
      </c>
      <c r="SC16" s="56">
        <v>8.98</v>
      </c>
      <c r="SD16" s="1051">
        <f t="shared" si="60"/>
        <v>8.8699999999999992</v>
      </c>
      <c r="SE16" s="56">
        <v>8.99</v>
      </c>
      <c r="SF16" s="56">
        <f t="shared" si="61"/>
        <v>8.8699999999999992</v>
      </c>
      <c r="SG16" s="56">
        <v>8.89</v>
      </c>
      <c r="SH16" s="56">
        <v>9.1999999999999993</v>
      </c>
      <c r="SI16" s="56">
        <f t="shared" si="62"/>
        <v>8.8699999999999992</v>
      </c>
      <c r="SJ16" s="56">
        <v>8.98</v>
      </c>
      <c r="SK16" s="56">
        <f t="shared" si="63"/>
        <v>8.8699999999999992</v>
      </c>
      <c r="SL16" s="56">
        <v>8.9160000000000004</v>
      </c>
      <c r="SM16" s="56">
        <v>8.91</v>
      </c>
      <c r="SN16" s="56">
        <f t="shared" si="64"/>
        <v>8.8699999999999992</v>
      </c>
      <c r="SO16" s="56"/>
      <c r="SP16" s="357">
        <f t="shared" si="65"/>
        <v>-1</v>
      </c>
      <c r="SQ16" s="136">
        <v>8.65</v>
      </c>
      <c r="SR16" s="136">
        <v>9.3800000000000008</v>
      </c>
      <c r="SS16" s="136">
        <v>8.98</v>
      </c>
      <c r="ST16" s="56">
        <f t="shared" si="66"/>
        <v>8.65</v>
      </c>
      <c r="SU16" s="371">
        <v>8.76</v>
      </c>
      <c r="SV16" s="40">
        <f t="shared" si="67"/>
        <v>8.65</v>
      </c>
      <c r="SW16" s="136">
        <v>9.3539999999999992</v>
      </c>
      <c r="SX16" s="46">
        <v>8.89</v>
      </c>
      <c r="SY16" s="46">
        <f t="shared" si="68"/>
        <v>8.65</v>
      </c>
      <c r="SZ16" s="46">
        <v>8.76</v>
      </c>
      <c r="TA16" s="46">
        <f t="shared" si="69"/>
        <v>8.65</v>
      </c>
      <c r="TB16" s="46">
        <v>9.11</v>
      </c>
      <c r="TC16" s="1052">
        <v>9.2200000000000006</v>
      </c>
      <c r="TD16" s="46">
        <f t="shared" si="70"/>
        <v>8.65</v>
      </c>
      <c r="TE16" s="46"/>
      <c r="TF16" s="1052">
        <v>8.66</v>
      </c>
      <c r="TG16" s="46">
        <f t="shared" si="71"/>
        <v>8.65</v>
      </c>
      <c r="TH16" s="46">
        <v>8.67</v>
      </c>
      <c r="TI16" s="1052">
        <v>8.66</v>
      </c>
      <c r="TJ16" s="46">
        <f t="shared" si="72"/>
        <v>8.65</v>
      </c>
      <c r="TK16" s="1052">
        <v>8.84</v>
      </c>
      <c r="TL16" s="1052">
        <f t="shared" si="73"/>
        <v>8.65</v>
      </c>
      <c r="TM16" s="1051" t="s">
        <v>1159</v>
      </c>
      <c r="TN16" s="1052">
        <v>9.18</v>
      </c>
      <c r="TO16" s="56">
        <f t="shared" si="74"/>
        <v>8.65</v>
      </c>
      <c r="TP16" s="56">
        <v>8.91</v>
      </c>
      <c r="TQ16" s="56">
        <v>8.68</v>
      </c>
      <c r="TR16" s="56">
        <f t="shared" si="75"/>
        <v>8.65</v>
      </c>
      <c r="TS16" s="56">
        <v>8.67</v>
      </c>
      <c r="TT16" s="1052">
        <v>8.73</v>
      </c>
      <c r="TU16" s="56">
        <f t="shared" si="76"/>
        <v>8.65</v>
      </c>
      <c r="TV16" s="56">
        <v>8.65</v>
      </c>
      <c r="TW16" s="56">
        <f t="shared" si="77"/>
        <v>8.65</v>
      </c>
      <c r="TX16" s="56">
        <v>8.7200000000000006</v>
      </c>
      <c r="TY16" s="56">
        <v>8.7100000000000009</v>
      </c>
      <c r="TZ16" s="56">
        <f t="shared" si="78"/>
        <v>8.65</v>
      </c>
      <c r="UA16" s="1051">
        <v>8.76</v>
      </c>
      <c r="UB16" s="56">
        <f t="shared" si="79"/>
        <v>8.65</v>
      </c>
      <c r="UC16" s="56">
        <v>8.74</v>
      </c>
      <c r="UD16" s="1051">
        <v>8.7100000000000009</v>
      </c>
      <c r="UE16" s="56">
        <f t="shared" si="80"/>
        <v>8.65</v>
      </c>
      <c r="UF16" s="1051">
        <v>8.7200000000000006</v>
      </c>
      <c r="UG16" s="1051">
        <v>8.8170000000000002</v>
      </c>
      <c r="UH16" s="1051">
        <f t="shared" si="81"/>
        <v>8.65</v>
      </c>
      <c r="UI16" s="1042">
        <v>8.8670000000000009</v>
      </c>
      <c r="UJ16" s="357">
        <f t="shared" si="82"/>
        <v>2.5086705202312199E-2</v>
      </c>
      <c r="UK16" s="56">
        <v>10.681000000000001</v>
      </c>
      <c r="UL16" s="1101">
        <v>9.8000000000000007</v>
      </c>
      <c r="UM16" s="56">
        <f t="shared" si="150"/>
        <v>9.8000000000000007</v>
      </c>
      <c r="UN16" s="56">
        <v>9.8800000000000008</v>
      </c>
      <c r="UO16" s="56">
        <v>9.82</v>
      </c>
      <c r="UP16" s="1144">
        <v>9.91</v>
      </c>
      <c r="UQ16" s="56">
        <f t="shared" si="84"/>
        <v>9.8000000000000007</v>
      </c>
      <c r="UR16" s="56">
        <v>9.91</v>
      </c>
      <c r="US16" s="40">
        <f t="shared" si="85"/>
        <v>9.8000000000000007</v>
      </c>
      <c r="UT16" s="136">
        <v>9.8000000000000007</v>
      </c>
      <c r="UU16" s="46">
        <v>9.84</v>
      </c>
      <c r="UV16" s="46">
        <f t="shared" si="86"/>
        <v>9.8000000000000007</v>
      </c>
      <c r="UW16" s="46">
        <v>9.8000000000000007</v>
      </c>
      <c r="UX16" s="46">
        <f t="shared" si="87"/>
        <v>9.8000000000000007</v>
      </c>
      <c r="UY16" s="46">
        <v>9.8000000000000007</v>
      </c>
      <c r="UZ16" s="1051">
        <v>10.11</v>
      </c>
      <c r="VA16" s="46">
        <f t="shared" si="88"/>
        <v>9.8000000000000007</v>
      </c>
      <c r="VB16" s="56" t="s">
        <v>1159</v>
      </c>
      <c r="VC16" s="56" t="s">
        <v>1159</v>
      </c>
      <c r="VD16" s="56">
        <v>9.81</v>
      </c>
      <c r="VE16" s="56">
        <v>9.99</v>
      </c>
      <c r="VF16" s="56">
        <v>9.8000000000000007</v>
      </c>
      <c r="VG16" s="1051">
        <v>9.9</v>
      </c>
      <c r="VH16" s="1051">
        <v>9.81</v>
      </c>
      <c r="VI16" s="56">
        <f t="shared" si="89"/>
        <v>9.8000000000000007</v>
      </c>
      <c r="VJ16" s="56">
        <v>9.98</v>
      </c>
      <c r="VK16" s="56">
        <v>9.99</v>
      </c>
      <c r="VL16" s="1051">
        <v>9.8000000000000007</v>
      </c>
      <c r="VM16" s="1051">
        <v>9.8699999999999992</v>
      </c>
      <c r="VN16" s="56">
        <f t="shared" si="90"/>
        <v>9.8000000000000007</v>
      </c>
      <c r="VO16" s="56">
        <v>9.9</v>
      </c>
      <c r="VP16" s="56">
        <v>9.8699999999999992</v>
      </c>
      <c r="VQ16" s="1051">
        <v>9.93</v>
      </c>
      <c r="VR16" s="1051">
        <v>9.83</v>
      </c>
      <c r="VS16" s="56">
        <f t="shared" si="91"/>
        <v>9.8000000000000007</v>
      </c>
      <c r="VT16" s="56">
        <v>9.99</v>
      </c>
      <c r="VU16" s="56">
        <v>10</v>
      </c>
      <c r="VV16" s="1051">
        <v>9.83</v>
      </c>
      <c r="VW16" s="1051">
        <v>9.8699999999999992</v>
      </c>
      <c r="VX16" s="56">
        <f t="shared" si="92"/>
        <v>9.8000000000000007</v>
      </c>
      <c r="VY16" s="56">
        <v>9.8800000000000008</v>
      </c>
      <c r="VZ16" s="56">
        <v>9.94</v>
      </c>
      <c r="WA16" s="1051">
        <v>9.8800000000000008</v>
      </c>
      <c r="WB16" s="56">
        <v>9.84</v>
      </c>
      <c r="WC16" s="56">
        <f t="shared" si="93"/>
        <v>9.8000000000000007</v>
      </c>
      <c r="WD16" s="884">
        <v>9.86</v>
      </c>
      <c r="WE16" s="56">
        <v>9.9</v>
      </c>
      <c r="WF16" s="56">
        <f t="shared" si="94"/>
        <v>9.8000000000000007</v>
      </c>
      <c r="WG16" s="56">
        <v>9.84</v>
      </c>
      <c r="WH16" s="56">
        <v>9.82</v>
      </c>
      <c r="WI16" s="56">
        <f t="shared" si="95"/>
        <v>9.8000000000000007</v>
      </c>
      <c r="WJ16" s="56"/>
      <c r="WK16" s="56">
        <v>10.16</v>
      </c>
      <c r="WL16" s="56">
        <v>9.875</v>
      </c>
      <c r="WM16" s="56">
        <v>9.8800000000000008</v>
      </c>
      <c r="WN16" s="56">
        <v>9.83</v>
      </c>
      <c r="WO16" s="56">
        <v>9.8350000000000009</v>
      </c>
      <c r="WP16" s="56">
        <f t="shared" si="96"/>
        <v>9.8000000000000007</v>
      </c>
      <c r="WQ16" s="1051">
        <v>9.84</v>
      </c>
      <c r="WR16" s="1051">
        <v>9.9499999999999993</v>
      </c>
      <c r="WS16" s="56">
        <f t="shared" si="97"/>
        <v>9.8000000000000007</v>
      </c>
      <c r="WT16" s="1051"/>
      <c r="WU16" s="1051">
        <v>9.8699999999999992</v>
      </c>
      <c r="WV16" s="1051">
        <v>9.8800000000000008</v>
      </c>
      <c r="WW16" s="1051">
        <v>9.82</v>
      </c>
      <c r="WX16" s="1051">
        <f t="shared" si="98"/>
        <v>9.8000000000000007</v>
      </c>
      <c r="WY16" s="1051">
        <v>9.92</v>
      </c>
      <c r="WZ16" s="1051">
        <f t="shared" si="99"/>
        <v>9.8000000000000007</v>
      </c>
      <c r="XA16" s="1051"/>
      <c r="XB16" s="1051">
        <v>9.9600000000000009</v>
      </c>
      <c r="XC16" s="1051">
        <v>9.85</v>
      </c>
      <c r="XD16" s="1051">
        <f t="shared" si="100"/>
        <v>9.8000000000000007</v>
      </c>
      <c r="XE16" s="1051"/>
      <c r="XF16" s="1051"/>
      <c r="XG16" s="357">
        <f t="shared" si="101"/>
        <v>-1</v>
      </c>
      <c r="XH16" s="357">
        <f t="shared" si="102"/>
        <v>-1</v>
      </c>
      <c r="XI16" s="357">
        <f t="shared" si="151"/>
        <v>0</v>
      </c>
      <c r="XJ16" s="56">
        <v>7.19</v>
      </c>
      <c r="XK16" s="56">
        <v>7.41</v>
      </c>
      <c r="XL16" s="56">
        <v>7.19</v>
      </c>
      <c r="XM16" s="54">
        <f t="shared" si="104"/>
        <v>7.19</v>
      </c>
      <c r="XN16" s="28">
        <v>7.66</v>
      </c>
      <c r="XO16" s="56">
        <v>7.3</v>
      </c>
      <c r="XP16" s="56">
        <f t="shared" si="105"/>
        <v>7.19</v>
      </c>
      <c r="XQ16" s="54">
        <v>7.23</v>
      </c>
      <c r="XR16" s="54">
        <f t="shared" si="106"/>
        <v>7.19</v>
      </c>
      <c r="XS16" s="54">
        <v>7.23</v>
      </c>
      <c r="XT16" s="56">
        <f t="shared" si="107"/>
        <v>7.19</v>
      </c>
      <c r="XU16" s="54">
        <v>7.32</v>
      </c>
      <c r="XV16" s="54">
        <f t="shared" si="108"/>
        <v>7.19</v>
      </c>
      <c r="XW16" s="54">
        <v>7.36</v>
      </c>
      <c r="XX16" s="1051">
        <v>7.41</v>
      </c>
      <c r="XY16" s="1050">
        <f t="shared" si="109"/>
        <v>7.19</v>
      </c>
      <c r="XZ16" s="1050"/>
      <c r="YA16" s="5">
        <f t="shared" si="110"/>
        <v>-1</v>
      </c>
      <c r="YB16" s="56">
        <v>7.4</v>
      </c>
      <c r="YC16" s="66">
        <v>7.5</v>
      </c>
      <c r="YD16" s="54">
        <v>7.52</v>
      </c>
      <c r="YE16" s="54">
        <f t="shared" si="111"/>
        <v>7.4</v>
      </c>
      <c r="YF16" s="54">
        <v>7.5399999999999991</v>
      </c>
      <c r="YG16" s="54">
        <f t="shared" si="112"/>
        <v>7.4</v>
      </c>
      <c r="YH16" s="54">
        <v>7.56</v>
      </c>
      <c r="YI16" s="54">
        <v>7.76</v>
      </c>
      <c r="YJ16" s="54">
        <f t="shared" si="113"/>
        <v>7.4</v>
      </c>
      <c r="YK16" s="54">
        <v>7.69</v>
      </c>
      <c r="YL16" s="54">
        <v>7.54</v>
      </c>
      <c r="YM16" s="56">
        <f t="shared" si="114"/>
        <v>7.4</v>
      </c>
      <c r="YN16" s="56">
        <v>7.4</v>
      </c>
      <c r="YO16" s="28">
        <f t="shared" si="115"/>
        <v>7.4</v>
      </c>
      <c r="YP16" s="56">
        <v>7.55</v>
      </c>
      <c r="YQ16" s="66">
        <f t="shared" si="116"/>
        <v>7.4</v>
      </c>
      <c r="YR16" s="56">
        <v>7.48</v>
      </c>
      <c r="YS16" s="357">
        <f t="shared" si="117"/>
        <v>1.081081081081082E-2</v>
      </c>
      <c r="YT16" s="1392">
        <v>9.8000000000000007</v>
      </c>
      <c r="YU16" s="1322">
        <v>9.81</v>
      </c>
      <c r="YV16" s="1322">
        <v>9.8699999999999992</v>
      </c>
      <c r="YW16" s="1390">
        <v>9.86</v>
      </c>
      <c r="YX16" s="1322">
        <f t="shared" si="118"/>
        <v>9.8000000000000007</v>
      </c>
      <c r="YY16" s="1445">
        <v>9.84</v>
      </c>
      <c r="YZ16" s="1322">
        <f t="shared" si="119"/>
        <v>9.8000000000000007</v>
      </c>
      <c r="ZA16" s="1445">
        <v>9.74</v>
      </c>
      <c r="ZB16" s="1322">
        <f t="shared" si="120"/>
        <v>9.74</v>
      </c>
      <c r="ZC16" s="1392">
        <v>9.5500000000000007</v>
      </c>
      <c r="ZD16" s="56">
        <f t="shared" si="121"/>
        <v>9.5500000000000007</v>
      </c>
      <c r="ZE16" s="1322">
        <v>9.6</v>
      </c>
      <c r="ZF16" s="1051">
        <f t="shared" si="122"/>
        <v>9.5500000000000007</v>
      </c>
      <c r="ZG16" s="884">
        <v>9.65</v>
      </c>
      <c r="ZH16" s="56">
        <f t="shared" si="123"/>
        <v>9.5500000000000007</v>
      </c>
      <c r="ZI16" s="884"/>
      <c r="ZJ16" s="1146">
        <f t="shared" si="124"/>
        <v>-1</v>
      </c>
      <c r="ZK16" s="54">
        <v>7.25</v>
      </c>
      <c r="ZL16" s="28">
        <v>7.6719999999999997</v>
      </c>
      <c r="ZM16" s="54">
        <v>7.25</v>
      </c>
      <c r="ZN16" s="54">
        <f t="shared" si="125"/>
        <v>7.25</v>
      </c>
      <c r="ZO16" s="54">
        <v>7.32</v>
      </c>
      <c r="ZP16" s="66">
        <v>7.34</v>
      </c>
      <c r="ZQ16" s="54">
        <f t="shared" si="126"/>
        <v>7.25</v>
      </c>
      <c r="ZR16" s="1050">
        <v>7.45</v>
      </c>
      <c r="ZS16" s="56">
        <f>MIN(ZR16,ZQ16)</f>
        <v>7.25</v>
      </c>
      <c r="ZT16" s="66"/>
      <c r="ZU16" s="56">
        <v>7.61</v>
      </c>
      <c r="ZV16" s="1042">
        <v>8.7100000000000009</v>
      </c>
      <c r="ZW16" s="1051">
        <f t="shared" si="128"/>
        <v>7.25</v>
      </c>
      <c r="ZX16" s="1051"/>
      <c r="ZY16" s="54">
        <v>7.31</v>
      </c>
      <c r="ZZ16" s="28">
        <f t="shared" si="129"/>
        <v>7.25</v>
      </c>
      <c r="AAA16" s="28">
        <v>7.28</v>
      </c>
      <c r="AAB16" s="1146">
        <f t="shared" si="130"/>
        <v>4.1379310344827926E-3</v>
      </c>
      <c r="AAC16" s="371"/>
      <c r="AAD16" s="1313" t="s">
        <v>2332</v>
      </c>
      <c r="AAE16" s="371"/>
      <c r="AAF16" s="371" t="str">
        <f t="shared" si="131"/>
        <v xml:space="preserve">1. Better than baseline </v>
      </c>
      <c r="AAG16" s="40" t="str">
        <f t="shared" si="132"/>
        <v>4.Blocker/Not Executed</v>
      </c>
      <c r="AAH16" s="40" t="str">
        <f t="shared" si="133"/>
        <v>2. Within 10% deviation from baseline</v>
      </c>
      <c r="AAI16" s="40" t="str">
        <f t="shared" si="134"/>
        <v xml:space="preserve">1. Better than baseline </v>
      </c>
      <c r="AAJ16" s="40" t="str">
        <f t="shared" si="135"/>
        <v xml:space="preserve">1. Better than baseline </v>
      </c>
      <c r="AAK16" s="40" t="str">
        <f t="shared" si="136"/>
        <v>2. Within 10% deviation from baseline</v>
      </c>
      <c r="AAL16" s="40" t="str">
        <f t="shared" si="137"/>
        <v xml:space="preserve">1. Better than baseline </v>
      </c>
      <c r="AAM16" s="69" t="str">
        <f t="shared" si="138"/>
        <v xml:space="preserve">1. Better than baseline </v>
      </c>
      <c r="AAN16" s="69" t="str">
        <f t="shared" si="139"/>
        <v xml:space="preserve">1. Better than baseline </v>
      </c>
      <c r="AAO16" s="69" t="str">
        <f t="shared" si="140"/>
        <v>2. Within 10% deviation from baseline</v>
      </c>
      <c r="AAP16" s="69" t="str">
        <f t="shared" si="141"/>
        <v xml:space="preserve">1. Better than baseline </v>
      </c>
      <c r="AAQ16" s="371" t="str">
        <f t="shared" si="142"/>
        <v>3. Missing baseline</v>
      </c>
      <c r="AAR16" s="1052" t="str">
        <f t="shared" si="143"/>
        <v>3. Missing baseline</v>
      </c>
      <c r="AAS16" s="1052" t="str">
        <f t="shared" si="144"/>
        <v>3. Missing baseline</v>
      </c>
      <c r="AAT16" s="1052" t="str">
        <f t="shared" si="145"/>
        <v>2. Within 10% deviation from baseline</v>
      </c>
    </row>
    <row r="17" spans="1:722" s="4" customFormat="1" ht="44.15" customHeight="1" thickBot="1" x14ac:dyDescent="0.4">
      <c r="A17" s="4">
        <v>15</v>
      </c>
      <c r="B17" s="69">
        <v>21</v>
      </c>
      <c r="C17" s="997" t="s">
        <v>17</v>
      </c>
      <c r="D17" s="155" t="s">
        <v>1254</v>
      </c>
      <c r="E17" s="998" t="s">
        <v>2307</v>
      </c>
      <c r="F17" s="999" t="s">
        <v>2307</v>
      </c>
      <c r="G17" s="998" t="s">
        <v>2329</v>
      </c>
      <c r="H17" s="345" t="s">
        <v>2334</v>
      </c>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29"/>
      <c r="AV17" s="40">
        <v>8.56</v>
      </c>
      <c r="AW17" s="40"/>
      <c r="AX17" s="69"/>
      <c r="AY17" s="69">
        <v>8.5299999999999994</v>
      </c>
      <c r="AZ17" s="40">
        <v>8.3699999999999992</v>
      </c>
      <c r="BA17" s="69">
        <f t="shared" si="0"/>
        <v>8.3699999999999992</v>
      </c>
      <c r="BB17" s="69">
        <v>8.5299999999999994</v>
      </c>
      <c r="BC17" s="58">
        <f t="shared" si="1"/>
        <v>8.3699999999999992</v>
      </c>
      <c r="BD17" s="36"/>
      <c r="BE17" s="678">
        <f t="shared" si="2"/>
        <v>-1</v>
      </c>
      <c r="BF17" s="29"/>
      <c r="BI17" s="29"/>
      <c r="BJ17" s="29"/>
      <c r="BK17" s="29"/>
      <c r="BL17" s="29"/>
      <c r="BN17" s="29"/>
      <c r="BO17" s="29"/>
      <c r="BP17" s="29"/>
      <c r="BQ17" s="29"/>
      <c r="BR17" s="29"/>
      <c r="BS17" s="29"/>
      <c r="BT17" s="29"/>
      <c r="BU17" s="29"/>
      <c r="BV17" s="29"/>
      <c r="BW17" s="29"/>
      <c r="BX17" s="29"/>
      <c r="BY17" s="29"/>
      <c r="BZ17" s="29"/>
      <c r="CA17" s="29"/>
      <c r="CB17" s="29"/>
      <c r="CC17" s="29"/>
      <c r="CD17" s="29"/>
      <c r="CE17" s="29"/>
      <c r="CF17" s="29"/>
      <c r="CG17" s="29"/>
      <c r="CH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c r="DR17" s="29"/>
      <c r="DS17" s="29"/>
      <c r="DT17" s="29"/>
      <c r="DU17" s="29"/>
      <c r="DV17" s="29" t="s">
        <v>1502</v>
      </c>
      <c r="DW17" s="29"/>
      <c r="DX17" s="29" t="s">
        <v>1502</v>
      </c>
      <c r="DY17" s="29"/>
      <c r="DZ17" s="29" t="s">
        <v>1502</v>
      </c>
      <c r="EA17" s="59" t="s">
        <v>1502</v>
      </c>
      <c r="EB17" s="52" t="s">
        <v>1502</v>
      </c>
      <c r="EC17" s="59" t="s">
        <v>1502</v>
      </c>
      <c r="ED17" s="59" t="s">
        <v>1502</v>
      </c>
      <c r="EE17" s="52">
        <f t="shared" si="4"/>
        <v>0</v>
      </c>
      <c r="EF17" s="59"/>
      <c r="EG17" s="5"/>
      <c r="FP17" s="29"/>
      <c r="FQ17" s="29"/>
      <c r="FR17" s="29"/>
      <c r="FS17" s="29"/>
      <c r="FT17" s="29">
        <v>7.39</v>
      </c>
      <c r="FU17" s="29"/>
      <c r="FV17" s="29">
        <v>7.38</v>
      </c>
      <c r="FW17" s="29">
        <v>7.38</v>
      </c>
      <c r="FX17" s="29">
        <f t="shared" si="148"/>
        <v>7.38</v>
      </c>
      <c r="FY17" s="29">
        <v>7.69</v>
      </c>
      <c r="FZ17" s="58">
        <f t="shared" si="6"/>
        <v>7.38</v>
      </c>
      <c r="GA17" s="36">
        <v>7.87</v>
      </c>
      <c r="GB17" s="36">
        <v>7.31</v>
      </c>
      <c r="GC17" s="5">
        <f t="shared" si="7"/>
        <v>-9.4850948509485489E-3</v>
      </c>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c r="HF17" s="29"/>
      <c r="HG17" s="29"/>
      <c r="HH17" s="29"/>
      <c r="HI17" s="29"/>
      <c r="HJ17" s="29"/>
      <c r="HK17" s="29"/>
      <c r="HL17" s="29"/>
      <c r="HM17" s="29">
        <v>6.15</v>
      </c>
      <c r="HN17" s="29"/>
      <c r="HO17" s="29">
        <v>6.09</v>
      </c>
      <c r="HP17" s="29"/>
      <c r="HQ17" s="29">
        <f t="shared" si="149"/>
        <v>6.15</v>
      </c>
      <c r="HR17" s="29">
        <v>6.17</v>
      </c>
      <c r="HS17" s="1049">
        <f t="shared" si="8"/>
        <v>6.15</v>
      </c>
      <c r="HT17" s="36">
        <v>6.45</v>
      </c>
      <c r="HU17" s="46">
        <f t="shared" si="9"/>
        <v>6.15</v>
      </c>
      <c r="HV17" s="46">
        <v>6.23</v>
      </c>
      <c r="HW17" s="46">
        <f t="shared" si="10"/>
        <v>6.15</v>
      </c>
      <c r="HX17" s="46"/>
      <c r="HY17" s="5">
        <f t="shared" si="11"/>
        <v>-1</v>
      </c>
      <c r="HZ17" s="29"/>
      <c r="IA17" s="29"/>
      <c r="IB17" s="29"/>
      <c r="IC17" s="29"/>
      <c r="ID17" s="29"/>
      <c r="IE17" s="29"/>
      <c r="IF17" s="29"/>
      <c r="IG17" s="29"/>
      <c r="IH17" s="29"/>
      <c r="II17" s="29"/>
      <c r="IJ17" s="29"/>
      <c r="IK17" s="29"/>
      <c r="IL17" s="29"/>
      <c r="IM17" s="29"/>
      <c r="IN17" s="29"/>
      <c r="IO17" s="29"/>
      <c r="IP17" s="29"/>
      <c r="IQ17" s="29"/>
      <c r="IR17" s="29"/>
      <c r="IS17" s="29"/>
      <c r="IT17" s="29"/>
      <c r="IU17" s="29"/>
      <c r="IV17" s="29"/>
      <c r="IW17" s="29"/>
      <c r="IX17" s="29"/>
      <c r="IY17" s="29"/>
      <c r="IZ17" s="29"/>
      <c r="JA17" s="29"/>
      <c r="JB17" s="29"/>
      <c r="JC17" s="29"/>
      <c r="JD17" s="29"/>
      <c r="JE17" s="29"/>
      <c r="JF17" s="29"/>
      <c r="JG17" s="29"/>
      <c r="JH17" s="29"/>
      <c r="JI17" s="29"/>
      <c r="JJ17" s="29"/>
      <c r="JK17" s="29"/>
      <c r="JL17" s="29">
        <v>7.09</v>
      </c>
      <c r="JM17" s="29"/>
      <c r="JN17" s="29">
        <v>7.49</v>
      </c>
      <c r="JO17" s="29">
        <v>7</v>
      </c>
      <c r="JP17" s="29">
        <f t="shared" si="12"/>
        <v>7</v>
      </c>
      <c r="JQ17" s="29">
        <v>7.4</v>
      </c>
      <c r="JR17" s="52">
        <f t="shared" si="13"/>
        <v>7</v>
      </c>
      <c r="JS17" s="37">
        <v>6.93</v>
      </c>
      <c r="JT17" s="37">
        <v>6.99</v>
      </c>
      <c r="JU17" s="40">
        <f t="shared" si="146"/>
        <v>6.93</v>
      </c>
      <c r="JV17" s="36">
        <v>6.99</v>
      </c>
      <c r="JW17" s="46">
        <v>7.1</v>
      </c>
      <c r="JX17" s="46">
        <f t="shared" si="14"/>
        <v>6.93</v>
      </c>
      <c r="JY17" s="46">
        <v>6.97</v>
      </c>
      <c r="JZ17" s="46">
        <f t="shared" si="15"/>
        <v>6.93</v>
      </c>
      <c r="KA17" s="46">
        <v>7.48</v>
      </c>
      <c r="KB17" s="52">
        <v>7.55</v>
      </c>
      <c r="KC17" s="1049">
        <f t="shared" si="16"/>
        <v>6.93</v>
      </c>
      <c r="KD17" s="46">
        <v>7.46</v>
      </c>
      <c r="KE17" s="1049">
        <v>7.19</v>
      </c>
      <c r="KF17" s="46">
        <f t="shared" si="17"/>
        <v>6.93</v>
      </c>
      <c r="KG17" s="46">
        <v>7.1</v>
      </c>
      <c r="KH17" s="1049">
        <v>7.58</v>
      </c>
      <c r="KI17" s="46">
        <f t="shared" si="18"/>
        <v>6.93</v>
      </c>
      <c r="KJ17" s="46">
        <v>6.94</v>
      </c>
      <c r="KK17" s="1049">
        <v>7.56</v>
      </c>
      <c r="KL17" s="46">
        <f t="shared" si="19"/>
        <v>6.93</v>
      </c>
      <c r="KM17" s="46"/>
      <c r="KN17" s="1049">
        <v>7.45</v>
      </c>
      <c r="KO17" s="37">
        <f t="shared" si="20"/>
        <v>6.93</v>
      </c>
      <c r="KP17" s="1049">
        <v>7.0250000000000004</v>
      </c>
      <c r="KQ17" s="1049">
        <f t="shared" si="21"/>
        <v>6.93</v>
      </c>
      <c r="KR17" s="1049">
        <v>7.11</v>
      </c>
      <c r="KS17" s="1049">
        <f t="shared" si="22"/>
        <v>6.93</v>
      </c>
      <c r="KT17" s="1049">
        <v>7.13</v>
      </c>
      <c r="KU17" s="5">
        <f t="shared" si="23"/>
        <v>2.8860028860028888E-2</v>
      </c>
      <c r="KV17" s="29"/>
      <c r="KW17" s="29"/>
      <c r="KX17" s="29"/>
      <c r="KY17" s="29"/>
      <c r="KZ17" s="29"/>
      <c r="LA17" s="29"/>
      <c r="LB17" s="29"/>
      <c r="LC17" s="29"/>
      <c r="LD17" s="29"/>
      <c r="LE17" s="29"/>
      <c r="LF17" s="29"/>
      <c r="LG17" s="29"/>
      <c r="LH17" s="29"/>
      <c r="LI17" s="29"/>
      <c r="LJ17" s="29"/>
      <c r="LK17" s="29"/>
      <c r="LL17" s="29"/>
      <c r="LM17" s="29"/>
      <c r="LN17" s="29"/>
      <c r="LO17" s="29"/>
      <c r="LP17" s="29"/>
      <c r="LQ17" s="29"/>
      <c r="LR17" s="29"/>
      <c r="LS17" s="29"/>
      <c r="LT17" s="29"/>
      <c r="LU17" s="29"/>
      <c r="LV17" s="29"/>
      <c r="LW17" s="29"/>
      <c r="LX17" s="29"/>
      <c r="LY17" s="29"/>
      <c r="LZ17" s="29"/>
      <c r="MA17" s="29"/>
      <c r="MB17" s="29"/>
      <c r="MC17" s="29"/>
      <c r="MD17" s="29"/>
      <c r="ME17" s="29"/>
      <c r="MF17" s="29"/>
      <c r="MG17" s="29">
        <v>7.97</v>
      </c>
      <c r="MH17" s="29"/>
      <c r="MI17" s="32">
        <v>8.11</v>
      </c>
      <c r="MJ17" s="32">
        <v>7.91</v>
      </c>
      <c r="MK17" s="29">
        <v>7.96</v>
      </c>
      <c r="ML17" s="29">
        <f t="shared" si="147"/>
        <v>7.96</v>
      </c>
      <c r="MM17" s="29">
        <v>7.97</v>
      </c>
      <c r="MN17" s="40">
        <f t="shared" si="24"/>
        <v>7.96</v>
      </c>
      <c r="MO17" s="46">
        <v>7.99</v>
      </c>
      <c r="MP17" s="46">
        <f t="shared" si="25"/>
        <v>7.96</v>
      </c>
      <c r="MQ17" s="46">
        <v>7.78</v>
      </c>
      <c r="MR17" s="46">
        <f t="shared" si="26"/>
        <v>7.78</v>
      </c>
      <c r="MS17" s="1050">
        <v>7.7949999999999999</v>
      </c>
      <c r="MT17" s="1049">
        <v>7.94</v>
      </c>
      <c r="MU17" s="1050">
        <f t="shared" si="27"/>
        <v>7.78</v>
      </c>
      <c r="MV17" s="1050">
        <v>8.08</v>
      </c>
      <c r="MW17" s="1050">
        <v>7.99</v>
      </c>
      <c r="MX17" s="1049">
        <v>8</v>
      </c>
      <c r="MY17" s="1050">
        <f t="shared" si="28"/>
        <v>7.78</v>
      </c>
      <c r="MZ17" s="46">
        <v>8.4</v>
      </c>
      <c r="NA17" s="1049">
        <v>8.0399999999999991</v>
      </c>
      <c r="NB17" s="46">
        <f t="shared" si="29"/>
        <v>7.78</v>
      </c>
      <c r="NC17" s="37" t="s">
        <v>1159</v>
      </c>
      <c r="ND17" s="46">
        <v>8.2200000000000006</v>
      </c>
      <c r="NE17" s="37">
        <f t="shared" si="30"/>
        <v>7.78</v>
      </c>
      <c r="NF17" s="37">
        <v>8.35</v>
      </c>
      <c r="NG17" s="46">
        <v>8.2100000000000009</v>
      </c>
      <c r="NH17" s="54">
        <f t="shared" si="31"/>
        <v>7.78</v>
      </c>
      <c r="NI17" s="54">
        <v>7.81</v>
      </c>
      <c r="NJ17" s="54">
        <v>7.95</v>
      </c>
      <c r="NK17" s="54">
        <f t="shared" si="32"/>
        <v>7.78</v>
      </c>
      <c r="NL17" s="54">
        <v>7.86</v>
      </c>
      <c r="NM17" s="54">
        <v>8.0909999999999993</v>
      </c>
      <c r="NN17" s="52">
        <f t="shared" si="33"/>
        <v>7.78</v>
      </c>
      <c r="NO17" s="52">
        <v>8.11</v>
      </c>
      <c r="NP17" s="6">
        <f t="shared" si="34"/>
        <v>4.2416452442159275E-2</v>
      </c>
      <c r="NQ17" s="29"/>
      <c r="NR17" s="29"/>
      <c r="NS17" s="29"/>
      <c r="NT17" s="29"/>
      <c r="NU17" s="29"/>
      <c r="NV17" s="29"/>
      <c r="NW17" s="29"/>
      <c r="NX17" s="29"/>
      <c r="NY17" s="29"/>
      <c r="NZ17" s="29"/>
      <c r="OA17" s="29"/>
      <c r="OB17" s="29"/>
      <c r="OC17" s="29"/>
      <c r="OD17" s="29"/>
      <c r="OE17" s="29"/>
      <c r="OF17" s="29"/>
      <c r="OG17" s="29"/>
      <c r="OH17" s="29"/>
      <c r="OI17" s="29"/>
      <c r="OJ17" s="29"/>
      <c r="OK17" s="29"/>
      <c r="OL17" s="29"/>
      <c r="OM17" s="29"/>
      <c r="ON17" s="29"/>
      <c r="OO17" s="29"/>
      <c r="OP17" s="29"/>
      <c r="OQ17" s="29"/>
      <c r="OR17" s="29"/>
      <c r="OS17" s="29"/>
      <c r="OT17" s="29"/>
      <c r="OU17" s="29"/>
      <c r="OV17" s="29"/>
      <c r="OW17" s="29"/>
      <c r="OX17" s="29"/>
      <c r="OY17" s="29">
        <v>5.08</v>
      </c>
      <c r="OZ17" s="29"/>
      <c r="PA17" s="29">
        <v>5.4</v>
      </c>
      <c r="PB17" s="29">
        <v>5.34</v>
      </c>
      <c r="PC17" s="29">
        <f t="shared" si="35"/>
        <v>5.08</v>
      </c>
      <c r="PD17" s="29">
        <v>5.12</v>
      </c>
      <c r="PE17" s="32">
        <v>5.28</v>
      </c>
      <c r="PF17" s="4">
        <v>5.22</v>
      </c>
      <c r="PG17" s="52">
        <f t="shared" si="36"/>
        <v>5.08</v>
      </c>
      <c r="PH17" s="1049">
        <v>5.19</v>
      </c>
      <c r="PI17" s="1049">
        <v>5.41</v>
      </c>
      <c r="PJ17" s="40">
        <f t="shared" si="37"/>
        <v>5.08</v>
      </c>
      <c r="PK17" s="29">
        <v>5.5</v>
      </c>
      <c r="PL17" s="40">
        <v>5.5</v>
      </c>
      <c r="PM17" s="46">
        <f t="shared" si="38"/>
        <v>5.08</v>
      </c>
      <c r="PN17" s="46">
        <v>5.51</v>
      </c>
      <c r="PO17" s="46">
        <f t="shared" si="39"/>
        <v>5.08</v>
      </c>
      <c r="PP17" s="46">
        <v>5.51</v>
      </c>
      <c r="PQ17" s="1049">
        <v>5.5</v>
      </c>
      <c r="PR17" s="46">
        <f t="shared" si="40"/>
        <v>5.08</v>
      </c>
      <c r="PS17" s="46"/>
      <c r="PT17" s="1049">
        <v>5.49</v>
      </c>
      <c r="PU17" s="1049">
        <f t="shared" si="41"/>
        <v>5.08</v>
      </c>
      <c r="PV17" s="1049"/>
      <c r="PW17" s="1049">
        <v>5.38</v>
      </c>
      <c r="PX17" s="1049">
        <f t="shared" si="42"/>
        <v>5.08</v>
      </c>
      <c r="PY17" s="1049">
        <v>5.43</v>
      </c>
      <c r="PZ17" s="1049">
        <v>5.391</v>
      </c>
      <c r="QA17" s="54">
        <f t="shared" si="43"/>
        <v>5.08</v>
      </c>
      <c r="QB17" s="1049">
        <v>5.42</v>
      </c>
      <c r="QC17" s="54">
        <f t="shared" si="44"/>
        <v>5.08</v>
      </c>
      <c r="QD17" s="54">
        <v>5.34</v>
      </c>
      <c r="QE17" s="54">
        <v>5.44</v>
      </c>
      <c r="QF17" s="54">
        <f t="shared" si="45"/>
        <v>5.08</v>
      </c>
      <c r="QG17" s="54">
        <v>5.48</v>
      </c>
      <c r="QH17" s="54">
        <f t="shared" si="46"/>
        <v>5.08</v>
      </c>
      <c r="QI17" s="1049">
        <v>5.5110000000000001</v>
      </c>
      <c r="QJ17" s="54">
        <f t="shared" si="47"/>
        <v>5.08</v>
      </c>
      <c r="QK17" s="54">
        <v>5.45</v>
      </c>
      <c r="QL17" s="1049">
        <v>5.45</v>
      </c>
      <c r="QM17" s="54">
        <f t="shared" si="48"/>
        <v>5.08</v>
      </c>
      <c r="QN17" s="54"/>
      <c r="QO17" s="5">
        <f t="shared" si="49"/>
        <v>-1</v>
      </c>
      <c r="QP17" s="29"/>
      <c r="QQ17" s="29"/>
      <c r="QR17" s="29"/>
      <c r="QS17" s="29"/>
      <c r="QT17" s="29"/>
      <c r="QU17" s="29"/>
      <c r="QV17" s="29"/>
      <c r="QW17" s="29"/>
      <c r="QX17" s="29">
        <v>7.6340000000000003</v>
      </c>
      <c r="QY17" s="29"/>
      <c r="QZ17" s="29"/>
      <c r="RA17" s="29">
        <v>5.98</v>
      </c>
      <c r="RB17" s="29">
        <v>7.71</v>
      </c>
      <c r="RC17" s="29">
        <f t="shared" si="50"/>
        <v>7.6340000000000003</v>
      </c>
      <c r="RD17" s="29">
        <v>6.9889999999999999</v>
      </c>
      <c r="RE17" s="40">
        <f t="shared" si="51"/>
        <v>6.9889999999999999</v>
      </c>
      <c r="RF17" s="29">
        <v>6.99</v>
      </c>
      <c r="RG17" s="46">
        <v>7.5</v>
      </c>
      <c r="RH17" s="1050">
        <f t="shared" si="52"/>
        <v>6.9889999999999999</v>
      </c>
      <c r="RI17" s="46">
        <v>6.99</v>
      </c>
      <c r="RJ17" s="46">
        <f t="shared" si="53"/>
        <v>6.9889999999999999</v>
      </c>
      <c r="RK17" s="1050">
        <v>6.9359999999999999</v>
      </c>
      <c r="RL17" s="1050">
        <v>7.1449999999999996</v>
      </c>
      <c r="RM17" s="1049">
        <v>7.21</v>
      </c>
      <c r="RN17" s="1050">
        <f t="shared" si="54"/>
        <v>6.9889999999999999</v>
      </c>
      <c r="RO17" s="1050">
        <v>7.12</v>
      </c>
      <c r="RP17" s="1049">
        <v>7.32</v>
      </c>
      <c r="RQ17" s="1049">
        <f t="shared" si="55"/>
        <v>6.9889999999999999</v>
      </c>
      <c r="RR17" s="1050"/>
      <c r="RS17" s="1049">
        <v>7.01</v>
      </c>
      <c r="RT17" s="1050">
        <f t="shared" si="56"/>
        <v>6.9889999999999999</v>
      </c>
      <c r="RU17" s="1050">
        <v>7</v>
      </c>
      <c r="RV17" s="1050">
        <f t="shared" si="57"/>
        <v>6.9889999999999999</v>
      </c>
      <c r="RW17" s="1050" t="s">
        <v>1159</v>
      </c>
      <c r="RX17" s="1050">
        <v>7.3</v>
      </c>
      <c r="RY17" s="54">
        <f t="shared" si="58"/>
        <v>6.9889999999999999</v>
      </c>
      <c r="RZ17" s="54">
        <v>7.31</v>
      </c>
      <c r="SA17" s="54">
        <v>7.41</v>
      </c>
      <c r="SB17" s="54">
        <f t="shared" si="59"/>
        <v>6.9889999999999999</v>
      </c>
      <c r="SC17" s="52">
        <v>7.47</v>
      </c>
      <c r="SD17" s="1050">
        <f t="shared" si="60"/>
        <v>6.9889999999999999</v>
      </c>
      <c r="SE17" s="52">
        <v>7.51</v>
      </c>
      <c r="SF17" s="54">
        <f t="shared" si="61"/>
        <v>6.9889999999999999</v>
      </c>
      <c r="SG17" s="54">
        <v>7.32</v>
      </c>
      <c r="SH17" s="52">
        <v>7.58</v>
      </c>
      <c r="SI17" s="54">
        <f t="shared" si="62"/>
        <v>6.9889999999999999</v>
      </c>
      <c r="SJ17" s="52">
        <v>7.32</v>
      </c>
      <c r="SK17" s="54">
        <f t="shared" si="63"/>
        <v>6.9889999999999999</v>
      </c>
      <c r="SL17" s="54">
        <v>7.3120000000000003</v>
      </c>
      <c r="SM17" s="52">
        <v>7.2560000000000002</v>
      </c>
      <c r="SN17" s="52">
        <f t="shared" si="64"/>
        <v>6.9889999999999999</v>
      </c>
      <c r="SO17" s="52"/>
      <c r="SP17" s="5">
        <f t="shared" si="65"/>
        <v>-1</v>
      </c>
      <c r="SQ17" s="29">
        <v>7.35</v>
      </c>
      <c r="SR17" s="29">
        <v>7.77</v>
      </c>
      <c r="SS17" s="29">
        <v>7.78</v>
      </c>
      <c r="ST17" s="52">
        <f t="shared" si="66"/>
        <v>7.35</v>
      </c>
      <c r="SU17" s="36">
        <v>7.891</v>
      </c>
      <c r="SV17" s="40">
        <f t="shared" si="67"/>
        <v>7.35</v>
      </c>
      <c r="SW17" s="29">
        <v>7.97</v>
      </c>
      <c r="SX17" s="46">
        <v>7.891</v>
      </c>
      <c r="SY17" s="46">
        <f t="shared" si="68"/>
        <v>7.35</v>
      </c>
      <c r="SZ17" s="46">
        <v>7.35</v>
      </c>
      <c r="TA17" s="46">
        <f t="shared" si="69"/>
        <v>7.35</v>
      </c>
      <c r="TB17" s="46">
        <v>7.45</v>
      </c>
      <c r="TC17" s="37">
        <v>7.69</v>
      </c>
      <c r="TD17" s="46">
        <f t="shared" si="70"/>
        <v>7.35</v>
      </c>
      <c r="TE17" s="46"/>
      <c r="TF17" s="37">
        <v>7.45</v>
      </c>
      <c r="TG17" s="46">
        <f>MIN(TF17,TD17)</f>
        <v>7.35</v>
      </c>
      <c r="TH17" s="46">
        <v>7.5</v>
      </c>
      <c r="TI17" s="37">
        <v>7.97</v>
      </c>
      <c r="TJ17" s="46">
        <f t="shared" si="72"/>
        <v>7.35</v>
      </c>
      <c r="TK17" s="37">
        <v>7.61</v>
      </c>
      <c r="TL17" s="37">
        <f t="shared" si="73"/>
        <v>7.35</v>
      </c>
      <c r="TM17" s="1049" t="s">
        <v>1159</v>
      </c>
      <c r="TN17" s="37">
        <v>7.45</v>
      </c>
      <c r="TO17" s="54">
        <f t="shared" si="74"/>
        <v>7.35</v>
      </c>
      <c r="TP17" s="54">
        <v>7.61</v>
      </c>
      <c r="TQ17" s="54">
        <v>7.61</v>
      </c>
      <c r="TR17" s="54">
        <f t="shared" si="75"/>
        <v>7.35</v>
      </c>
      <c r="TS17" s="54">
        <v>7.36</v>
      </c>
      <c r="TT17" s="37">
        <v>7.38</v>
      </c>
      <c r="TU17" s="54">
        <f t="shared" si="76"/>
        <v>7.35</v>
      </c>
      <c r="TV17" s="52">
        <v>7.36</v>
      </c>
      <c r="TW17" s="54">
        <f t="shared" si="77"/>
        <v>7.35</v>
      </c>
      <c r="TX17" s="54">
        <v>7.41</v>
      </c>
      <c r="TY17" s="52">
        <v>7.45</v>
      </c>
      <c r="TZ17" s="54">
        <f t="shared" si="78"/>
        <v>7.35</v>
      </c>
      <c r="UA17" s="1049">
        <v>7.39</v>
      </c>
      <c r="UB17" s="54">
        <f t="shared" si="79"/>
        <v>7.35</v>
      </c>
      <c r="UC17" s="54">
        <v>7.29</v>
      </c>
      <c r="UD17" s="1049">
        <v>7.36</v>
      </c>
      <c r="UE17" s="54">
        <f t="shared" si="80"/>
        <v>7.35</v>
      </c>
      <c r="UF17" s="1049">
        <v>7.71</v>
      </c>
      <c r="UG17" s="1049">
        <v>7.49</v>
      </c>
      <c r="UH17" s="1049">
        <f t="shared" si="81"/>
        <v>7.35</v>
      </c>
      <c r="UI17" s="1042">
        <v>7.51</v>
      </c>
      <c r="UJ17" s="5">
        <f t="shared" si="82"/>
        <v>2.1768707482993217E-2</v>
      </c>
      <c r="UK17" s="52">
        <v>8.3974000000000011</v>
      </c>
      <c r="UL17" s="1610">
        <v>6.03</v>
      </c>
      <c r="UM17" s="52">
        <f t="shared" si="150"/>
        <v>6.03</v>
      </c>
      <c r="UN17" s="52">
        <v>6.11</v>
      </c>
      <c r="UO17" s="52">
        <v>5.81</v>
      </c>
      <c r="UP17" s="1143">
        <v>5.98</v>
      </c>
      <c r="UQ17" s="52">
        <f t="shared" si="84"/>
        <v>5.98</v>
      </c>
      <c r="UR17" s="52">
        <v>6.01</v>
      </c>
      <c r="US17" s="40">
        <f t="shared" si="85"/>
        <v>5.98</v>
      </c>
      <c r="UT17" s="29">
        <v>6</v>
      </c>
      <c r="UU17" s="46">
        <v>5.91</v>
      </c>
      <c r="UV17" s="46">
        <f t="shared" si="86"/>
        <v>5.91</v>
      </c>
      <c r="UW17" s="46">
        <v>5.88</v>
      </c>
      <c r="UX17" s="46">
        <f t="shared" si="87"/>
        <v>5.88</v>
      </c>
      <c r="UY17" s="46">
        <v>5.88</v>
      </c>
      <c r="UZ17" s="1049">
        <v>6.01</v>
      </c>
      <c r="VA17" s="46">
        <f t="shared" si="88"/>
        <v>5.88</v>
      </c>
      <c r="VB17" s="54" t="s">
        <v>1159</v>
      </c>
      <c r="VC17" s="54" t="s">
        <v>1159</v>
      </c>
      <c r="VD17" s="54">
        <v>5.81</v>
      </c>
      <c r="VE17" s="54">
        <v>5.98</v>
      </c>
      <c r="VF17" s="54">
        <v>5.86</v>
      </c>
      <c r="VG17" s="1049">
        <v>5.97</v>
      </c>
      <c r="VH17" s="1049">
        <v>5.95</v>
      </c>
      <c r="VI17" s="54">
        <f t="shared" si="89"/>
        <v>5.88</v>
      </c>
      <c r="VJ17" s="54">
        <v>6</v>
      </c>
      <c r="VK17" s="54">
        <v>5.89</v>
      </c>
      <c r="VL17" s="1049">
        <v>6.22</v>
      </c>
      <c r="VM17" s="1049">
        <v>6.12</v>
      </c>
      <c r="VN17" s="54">
        <f t="shared" si="90"/>
        <v>5.88</v>
      </c>
      <c r="VO17" s="54">
        <v>6.34</v>
      </c>
      <c r="VP17" s="54">
        <v>6.33</v>
      </c>
      <c r="VQ17" s="1049">
        <v>6.03</v>
      </c>
      <c r="VR17" s="1049">
        <v>6.01</v>
      </c>
      <c r="VS17" s="54">
        <f t="shared" si="91"/>
        <v>5.88</v>
      </c>
      <c r="VT17" s="54">
        <v>5.9</v>
      </c>
      <c r="VU17" s="54">
        <v>6.1</v>
      </c>
      <c r="VV17" s="1049">
        <v>6.01</v>
      </c>
      <c r="VW17" s="1049">
        <v>6.07</v>
      </c>
      <c r="VX17" s="54">
        <f t="shared" si="92"/>
        <v>5.88</v>
      </c>
      <c r="VY17" s="54">
        <v>5.89</v>
      </c>
      <c r="VZ17" s="54">
        <v>5.9</v>
      </c>
      <c r="WA17" s="1049">
        <v>6.03</v>
      </c>
      <c r="WB17" s="54">
        <v>5.99</v>
      </c>
      <c r="WC17" s="54">
        <f t="shared" si="93"/>
        <v>5.88</v>
      </c>
      <c r="WD17" s="32">
        <v>5.93</v>
      </c>
      <c r="WE17" s="52">
        <v>5.91</v>
      </c>
      <c r="WF17" s="52">
        <f t="shared" si="94"/>
        <v>5.88</v>
      </c>
      <c r="WG17" s="52">
        <v>5.92</v>
      </c>
      <c r="WH17" s="52">
        <v>5.9</v>
      </c>
      <c r="WI17" s="52">
        <f t="shared" si="95"/>
        <v>5.88</v>
      </c>
      <c r="WJ17" s="52"/>
      <c r="WK17" s="54">
        <v>5.93</v>
      </c>
      <c r="WL17" s="54">
        <v>5.915</v>
      </c>
      <c r="WM17" s="54">
        <v>5.92</v>
      </c>
      <c r="WN17" s="52">
        <v>5.96</v>
      </c>
      <c r="WO17" s="52">
        <v>5.9649999999999999</v>
      </c>
      <c r="WP17" s="54">
        <f t="shared" si="96"/>
        <v>5.88</v>
      </c>
      <c r="WQ17" s="1049">
        <v>5.91</v>
      </c>
      <c r="WR17" s="1049">
        <v>5.99</v>
      </c>
      <c r="WS17" s="52">
        <f t="shared" si="97"/>
        <v>5.88</v>
      </c>
      <c r="WT17" s="1050"/>
      <c r="WU17" s="1050">
        <v>6.01</v>
      </c>
      <c r="WV17" s="1049">
        <v>5.96</v>
      </c>
      <c r="WW17" s="1049">
        <v>5.94</v>
      </c>
      <c r="WX17" s="1050">
        <f t="shared" si="98"/>
        <v>5.88</v>
      </c>
      <c r="WY17" s="1049">
        <v>6.02</v>
      </c>
      <c r="WZ17" s="1050">
        <f t="shared" si="99"/>
        <v>5.88</v>
      </c>
      <c r="XA17" s="1050"/>
      <c r="XB17" s="1050">
        <v>6.15</v>
      </c>
      <c r="XC17" s="1049">
        <v>6.02</v>
      </c>
      <c r="XD17" s="1049">
        <f t="shared" si="100"/>
        <v>5.88</v>
      </c>
      <c r="XE17" s="1049"/>
      <c r="XF17" s="1049"/>
      <c r="XG17" s="5">
        <f t="shared" si="101"/>
        <v>-1</v>
      </c>
      <c r="XH17" s="5">
        <f t="shared" si="102"/>
        <v>-1</v>
      </c>
      <c r="XI17" s="5">
        <f t="shared" si="151"/>
        <v>-3.4013605442176145E-3</v>
      </c>
      <c r="XJ17" s="54">
        <v>5.81</v>
      </c>
      <c r="XK17" s="54">
        <v>5.9</v>
      </c>
      <c r="XL17" s="52">
        <v>6.3</v>
      </c>
      <c r="XM17" s="54">
        <f t="shared" si="104"/>
        <v>5.81</v>
      </c>
      <c r="XN17" s="28">
        <v>5.82</v>
      </c>
      <c r="XO17" s="52">
        <v>5.9</v>
      </c>
      <c r="XP17" s="52">
        <f t="shared" si="105"/>
        <v>5.81</v>
      </c>
      <c r="XQ17" s="54">
        <v>5.94</v>
      </c>
      <c r="XR17" s="54">
        <f t="shared" si="106"/>
        <v>5.81</v>
      </c>
      <c r="XS17" s="54">
        <v>5.94</v>
      </c>
      <c r="XT17" s="54">
        <f t="shared" si="107"/>
        <v>5.81</v>
      </c>
      <c r="XU17" s="54">
        <v>5.76</v>
      </c>
      <c r="XV17" s="54">
        <f t="shared" si="108"/>
        <v>5.76</v>
      </c>
      <c r="XW17" s="54">
        <v>5.78</v>
      </c>
      <c r="XX17" s="1049">
        <v>5.89</v>
      </c>
      <c r="XY17" s="56">
        <f t="shared" si="109"/>
        <v>5.76</v>
      </c>
      <c r="XZ17" s="1051"/>
      <c r="YA17" s="5">
        <f t="shared" si="110"/>
        <v>-1</v>
      </c>
      <c r="YB17" s="54">
        <v>6.04</v>
      </c>
      <c r="YC17" s="28">
        <v>6.07</v>
      </c>
      <c r="YD17" s="54">
        <v>6.12</v>
      </c>
      <c r="YE17" s="54">
        <f t="shared" si="111"/>
        <v>6.04</v>
      </c>
      <c r="YF17" s="54">
        <v>6.14</v>
      </c>
      <c r="YG17" s="54">
        <f t="shared" si="112"/>
        <v>6.04</v>
      </c>
      <c r="YH17" s="54">
        <v>6.16</v>
      </c>
      <c r="YI17" s="54">
        <v>6.12</v>
      </c>
      <c r="YJ17" s="54">
        <f t="shared" si="113"/>
        <v>6.04</v>
      </c>
      <c r="YK17" s="54">
        <v>6.17</v>
      </c>
      <c r="YL17" s="54">
        <v>6.15</v>
      </c>
      <c r="YM17" s="54">
        <f t="shared" si="114"/>
        <v>6.04</v>
      </c>
      <c r="YN17" s="54">
        <v>6</v>
      </c>
      <c r="YO17" s="28">
        <f t="shared" si="115"/>
        <v>6</v>
      </c>
      <c r="YP17" s="52">
        <v>6.21</v>
      </c>
      <c r="YQ17" s="32">
        <f t="shared" si="116"/>
        <v>6</v>
      </c>
      <c r="YR17" s="53">
        <v>6.36</v>
      </c>
      <c r="YS17" s="6">
        <f t="shared" si="117"/>
        <v>6.0000000000000053E-2</v>
      </c>
      <c r="YT17" s="1446">
        <v>5.91</v>
      </c>
      <c r="YU17" s="1082">
        <v>5.98</v>
      </c>
      <c r="YV17" s="1082">
        <v>5.9</v>
      </c>
      <c r="YW17" s="1089">
        <v>5.96</v>
      </c>
      <c r="YX17" s="1082">
        <f t="shared" si="118"/>
        <v>5.91</v>
      </c>
      <c r="YY17" s="1620">
        <v>5.99</v>
      </c>
      <c r="YZ17" s="1082">
        <f t="shared" si="119"/>
        <v>5.91</v>
      </c>
      <c r="ZA17" s="1611">
        <v>5.89</v>
      </c>
      <c r="ZB17" s="1082">
        <f t="shared" si="120"/>
        <v>5.89</v>
      </c>
      <c r="ZC17" s="1446">
        <v>5.87</v>
      </c>
      <c r="ZD17" s="54">
        <f t="shared" si="121"/>
        <v>5.87</v>
      </c>
      <c r="ZE17" s="1235">
        <v>6.03</v>
      </c>
      <c r="ZF17" s="1050">
        <f t="shared" si="122"/>
        <v>5.87</v>
      </c>
      <c r="ZG17" s="32">
        <v>5.84</v>
      </c>
      <c r="ZH17" s="52">
        <f t="shared" si="123"/>
        <v>5.84</v>
      </c>
      <c r="ZI17" s="32"/>
      <c r="ZJ17" s="677">
        <f t="shared" si="124"/>
        <v>-1</v>
      </c>
      <c r="ZK17" s="54">
        <v>5.88</v>
      </c>
      <c r="ZL17" s="28">
        <v>5.2690000000000001</v>
      </c>
      <c r="ZM17" s="54">
        <v>5.67</v>
      </c>
      <c r="ZN17" s="54">
        <f t="shared" si="125"/>
        <v>5.88</v>
      </c>
      <c r="ZO17" s="54">
        <v>5.75</v>
      </c>
      <c r="ZP17" s="28">
        <v>5.89</v>
      </c>
      <c r="ZQ17" s="54">
        <f t="shared" si="126"/>
        <v>5.88</v>
      </c>
      <c r="ZR17" s="1050">
        <v>5.99</v>
      </c>
      <c r="ZS17" s="54">
        <f>MIN(ZR17,ZQ17)</f>
        <v>5.88</v>
      </c>
      <c r="ZT17" s="28"/>
      <c r="ZU17" s="54">
        <v>6.01</v>
      </c>
      <c r="ZV17" s="1042">
        <v>7.36</v>
      </c>
      <c r="ZW17" s="1050">
        <f t="shared" si="128"/>
        <v>5.88</v>
      </c>
      <c r="ZX17" s="1049"/>
      <c r="ZY17" s="54">
        <v>5.9160000000000004</v>
      </c>
      <c r="ZZ17" s="28">
        <f t="shared" si="129"/>
        <v>5.88</v>
      </c>
      <c r="AAA17" s="28">
        <v>5.93</v>
      </c>
      <c r="AAB17" s="678">
        <f t="shared" si="130"/>
        <v>8.5034013605441872E-3</v>
      </c>
      <c r="AAC17" s="36"/>
      <c r="AAD17" s="1159" t="s">
        <v>2332</v>
      </c>
      <c r="AAE17" s="36"/>
      <c r="AAF17" s="36" t="str">
        <f t="shared" si="131"/>
        <v xml:space="preserve">1. Better than baseline </v>
      </c>
      <c r="AAG17" s="40" t="str">
        <f t="shared" si="132"/>
        <v>4.Blocker/Not Executed</v>
      </c>
      <c r="AAH17" s="40" t="str">
        <f t="shared" si="133"/>
        <v>4.Blocker/Not Executed</v>
      </c>
      <c r="AAI17" s="40" t="str">
        <f t="shared" si="134"/>
        <v xml:space="preserve">1. Better than baseline </v>
      </c>
      <c r="AAJ17" s="40" t="str">
        <f t="shared" si="135"/>
        <v xml:space="preserve">1. Better than baseline </v>
      </c>
      <c r="AAK17" s="40" t="str">
        <f t="shared" si="136"/>
        <v>2. Within 10% deviation from baseline</v>
      </c>
      <c r="AAL17" s="40" t="str">
        <f t="shared" si="137"/>
        <v>2. Within 10% deviation from baseline</v>
      </c>
      <c r="AAM17" s="69" t="str">
        <f t="shared" si="138"/>
        <v xml:space="preserve">1. Better than baseline </v>
      </c>
      <c r="AAN17" s="69" t="str">
        <f t="shared" si="139"/>
        <v xml:space="preserve">1. Better than baseline </v>
      </c>
      <c r="AAO17" s="69" t="str">
        <f t="shared" si="140"/>
        <v>2. Within 10% deviation from baseline</v>
      </c>
      <c r="AAP17" s="69" t="str">
        <f t="shared" si="141"/>
        <v xml:space="preserve">1. Better than baseline </v>
      </c>
      <c r="AAQ17" s="36" t="str">
        <f t="shared" si="142"/>
        <v>3. Missing baseline</v>
      </c>
      <c r="AAR17" s="37" t="str">
        <f t="shared" si="143"/>
        <v>3. Missing baseline</v>
      </c>
      <c r="AAS17" s="37" t="str">
        <f t="shared" si="144"/>
        <v>3. Missing baseline</v>
      </c>
      <c r="AAT17" s="37" t="str">
        <f t="shared" si="145"/>
        <v>2. Within 10% deviation from baseline</v>
      </c>
    </row>
    <row r="18" spans="1:722" s="4" customFormat="1" ht="29.9" customHeight="1" thickBot="1" x14ac:dyDescent="0.4">
      <c r="A18" s="4">
        <v>16</v>
      </c>
      <c r="B18" s="69">
        <v>22</v>
      </c>
      <c r="C18" s="997" t="s">
        <v>17</v>
      </c>
      <c r="D18" s="155" t="s">
        <v>1254</v>
      </c>
      <c r="E18" s="998" t="s">
        <v>2307</v>
      </c>
      <c r="F18" s="999" t="s">
        <v>2307</v>
      </c>
      <c r="G18" s="998" t="s">
        <v>2335</v>
      </c>
      <c r="H18" s="345" t="s">
        <v>2336</v>
      </c>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40">
        <v>2.4500000000000002</v>
      </c>
      <c r="AW18" s="40"/>
      <c r="AX18" s="69"/>
      <c r="AY18" s="69" t="s">
        <v>1502</v>
      </c>
      <c r="AZ18" s="40">
        <v>2.59</v>
      </c>
      <c r="BA18" s="69">
        <f t="shared" si="0"/>
        <v>2.4500000000000002</v>
      </c>
      <c r="BB18" s="69" t="s">
        <v>1502</v>
      </c>
      <c r="BC18" s="28">
        <f t="shared" si="1"/>
        <v>2.4500000000000002</v>
      </c>
      <c r="BD18" s="40"/>
      <c r="BE18" s="677">
        <f t="shared" si="2"/>
        <v>-1</v>
      </c>
      <c r="BF18" s="35"/>
      <c r="BI18" s="35"/>
      <c r="BJ18" s="35"/>
      <c r="BK18" s="35"/>
      <c r="BL18" s="35"/>
      <c r="BN18" s="35"/>
      <c r="BO18" s="35"/>
      <c r="BP18" s="35"/>
      <c r="BQ18" s="35"/>
      <c r="BR18" s="35"/>
      <c r="BS18" s="35"/>
      <c r="BT18" s="35"/>
      <c r="BU18" s="35"/>
      <c r="BV18" s="35"/>
      <c r="BW18" s="35"/>
      <c r="BX18" s="35"/>
      <c r="BY18" s="35"/>
      <c r="BZ18" s="35"/>
      <c r="CA18" s="35"/>
      <c r="CB18" s="35"/>
      <c r="CC18" s="35"/>
      <c r="CD18" s="35"/>
      <c r="CE18" s="35"/>
      <c r="CF18" s="35"/>
      <c r="CG18" s="35"/>
      <c r="CH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c r="DR18" s="35"/>
      <c r="DS18" s="35"/>
      <c r="DT18" s="35"/>
      <c r="DU18" s="35"/>
      <c r="DV18" s="35">
        <v>2.5</v>
      </c>
      <c r="DW18" s="35"/>
      <c r="DX18" s="35" t="s">
        <v>1502</v>
      </c>
      <c r="DY18" s="35"/>
      <c r="DZ18" s="35">
        <f>MIN(DV18,DY18)</f>
        <v>2.5</v>
      </c>
      <c r="EA18" s="69" t="s">
        <v>1502</v>
      </c>
      <c r="EB18" s="54">
        <f t="shared" si="3"/>
        <v>2.5</v>
      </c>
      <c r="EC18" s="69" t="s">
        <v>1502</v>
      </c>
      <c r="ED18" s="69" t="s">
        <v>1502</v>
      </c>
      <c r="EE18" s="54">
        <f t="shared" si="4"/>
        <v>2.5</v>
      </c>
      <c r="EF18" s="69"/>
      <c r="EG18" s="5"/>
      <c r="EH18" s="63"/>
      <c r="EI18" s="63"/>
      <c r="EJ18" s="63"/>
      <c r="EK18" s="63"/>
      <c r="EL18" s="63"/>
      <c r="EM18" s="63"/>
      <c r="EN18" s="63"/>
      <c r="EO18" s="63"/>
      <c r="EP18" s="63"/>
      <c r="EQ18" s="63"/>
      <c r="ES18" s="63"/>
      <c r="ET18" s="63"/>
      <c r="EU18" s="63"/>
      <c r="EV18" s="63"/>
      <c r="EW18" s="63"/>
      <c r="EY18" s="63"/>
      <c r="EZ18" s="63"/>
      <c r="FA18" s="63"/>
      <c r="FB18" s="63"/>
      <c r="FC18" s="63"/>
      <c r="FD18" s="63"/>
      <c r="FE18" s="63"/>
      <c r="FF18" s="63"/>
      <c r="FG18" s="63"/>
      <c r="FH18" s="63"/>
      <c r="FI18" s="63"/>
      <c r="FJ18" s="63"/>
      <c r="FK18" s="63"/>
      <c r="FL18" s="63"/>
      <c r="FM18" s="63"/>
      <c r="FN18" s="63"/>
      <c r="FO18" s="63"/>
      <c r="FP18" s="35"/>
      <c r="FQ18" s="35"/>
      <c r="FR18" s="35"/>
      <c r="FS18" s="35"/>
      <c r="FT18" s="35">
        <v>2.85</v>
      </c>
      <c r="FU18" s="35"/>
      <c r="FV18" s="35" t="s">
        <v>1502</v>
      </c>
      <c r="FW18" s="35">
        <v>2.91</v>
      </c>
      <c r="FX18" s="35">
        <f t="shared" si="148"/>
        <v>2.85</v>
      </c>
      <c r="FY18" s="35" t="s">
        <v>1502</v>
      </c>
      <c r="FZ18" s="28">
        <f t="shared" si="6"/>
        <v>2.85</v>
      </c>
      <c r="GA18" s="40" t="s">
        <v>1502</v>
      </c>
      <c r="GB18" s="40" t="s">
        <v>1502</v>
      </c>
      <c r="GC18" s="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c r="HF18" s="35"/>
      <c r="HG18" s="35"/>
      <c r="HH18" s="35"/>
      <c r="HI18" s="35"/>
      <c r="HJ18" s="35"/>
      <c r="HK18" s="35"/>
      <c r="HL18" s="35"/>
      <c r="HM18" s="35">
        <v>2.21</v>
      </c>
      <c r="HN18" s="35"/>
      <c r="HO18" s="35" t="s">
        <v>1502</v>
      </c>
      <c r="HP18" s="35"/>
      <c r="HQ18" s="35">
        <f t="shared" si="149"/>
        <v>2.21</v>
      </c>
      <c r="HR18" s="35" t="s">
        <v>1502</v>
      </c>
      <c r="HS18" s="1050">
        <f t="shared" si="8"/>
        <v>2.21</v>
      </c>
      <c r="HT18" s="40" t="s">
        <v>1502</v>
      </c>
      <c r="HU18" s="46">
        <f t="shared" si="9"/>
        <v>2.21</v>
      </c>
      <c r="HV18" s="46" t="s">
        <v>1502</v>
      </c>
      <c r="HW18" s="46">
        <f t="shared" si="10"/>
        <v>2.21</v>
      </c>
      <c r="HX18" s="46"/>
      <c r="HY18" s="5">
        <f t="shared" si="11"/>
        <v>-1</v>
      </c>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c r="JE18" s="35"/>
      <c r="JF18" s="35"/>
      <c r="JG18" s="35"/>
      <c r="JH18" s="35"/>
      <c r="JI18" s="35"/>
      <c r="JJ18" s="35"/>
      <c r="JK18" s="35"/>
      <c r="JL18" s="35">
        <v>3.1</v>
      </c>
      <c r="JM18" s="35"/>
      <c r="JN18" s="35" t="s">
        <v>1502</v>
      </c>
      <c r="JO18" s="35">
        <v>3.22</v>
      </c>
      <c r="JP18" s="35">
        <f t="shared" si="12"/>
        <v>3.1</v>
      </c>
      <c r="JQ18" s="35" t="s">
        <v>1502</v>
      </c>
      <c r="JR18" s="54">
        <f t="shared" si="13"/>
        <v>3.1</v>
      </c>
      <c r="JS18" s="46" t="s">
        <v>1502</v>
      </c>
      <c r="JT18" s="46" t="s">
        <v>1502</v>
      </c>
      <c r="JU18" s="40">
        <f t="shared" si="146"/>
        <v>3.1</v>
      </c>
      <c r="JV18" s="40" t="s">
        <v>1502</v>
      </c>
      <c r="JW18" s="46" t="s">
        <v>1502</v>
      </c>
      <c r="JX18" s="46">
        <f t="shared" si="14"/>
        <v>3.1</v>
      </c>
      <c r="JY18" s="46" t="s">
        <v>1502</v>
      </c>
      <c r="JZ18" s="46">
        <f t="shared" si="15"/>
        <v>3.1</v>
      </c>
      <c r="KA18" s="46" t="s">
        <v>1502</v>
      </c>
      <c r="KB18" s="28" t="s">
        <v>1502</v>
      </c>
      <c r="KC18" s="54">
        <f t="shared" si="16"/>
        <v>3.1</v>
      </c>
      <c r="KD18" s="35" t="s">
        <v>1502</v>
      </c>
      <c r="KE18" s="54" t="s">
        <v>1502</v>
      </c>
      <c r="KF18" s="46">
        <f t="shared" si="17"/>
        <v>3.1</v>
      </c>
      <c r="KG18" s="35" t="s">
        <v>1502</v>
      </c>
      <c r="KH18" s="54" t="s">
        <v>1502</v>
      </c>
      <c r="KI18" s="46">
        <f t="shared" si="18"/>
        <v>3.1</v>
      </c>
      <c r="KJ18" s="46" t="s">
        <v>1502</v>
      </c>
      <c r="KK18" s="1050" t="s">
        <v>1502</v>
      </c>
      <c r="KL18" s="46">
        <f t="shared" si="19"/>
        <v>3.1</v>
      </c>
      <c r="KM18" s="46"/>
      <c r="KN18" s="1050" t="s">
        <v>1502</v>
      </c>
      <c r="KO18" s="46">
        <f t="shared" si="20"/>
        <v>3.1</v>
      </c>
      <c r="KP18" s="46" t="s">
        <v>1502</v>
      </c>
      <c r="KQ18" s="46">
        <f>MIN(KO18,KP18)</f>
        <v>3.1</v>
      </c>
      <c r="KR18" s="919" t="s">
        <v>1502</v>
      </c>
      <c r="KS18" s="54" t="s">
        <v>1502</v>
      </c>
      <c r="KT18" s="919" t="s">
        <v>1502</v>
      </c>
      <c r="KU18" s="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c r="LZ18" s="35"/>
      <c r="MA18" s="35"/>
      <c r="MB18" s="35"/>
      <c r="MC18" s="35"/>
      <c r="MD18" s="35"/>
      <c r="ME18" s="35"/>
      <c r="MF18" s="35"/>
      <c r="MG18" s="35">
        <v>2.63</v>
      </c>
      <c r="MH18" s="35"/>
      <c r="MI18" s="919" t="s">
        <v>1502</v>
      </c>
      <c r="MJ18" s="35" t="s">
        <v>1502</v>
      </c>
      <c r="MK18" s="35">
        <v>2.82</v>
      </c>
      <c r="ML18" s="35">
        <f t="shared" si="147"/>
        <v>2.63</v>
      </c>
      <c r="MM18" s="35" t="s">
        <v>1502</v>
      </c>
      <c r="MN18" s="35">
        <f t="shared" si="24"/>
        <v>2.63</v>
      </c>
      <c r="MO18" s="35" t="s">
        <v>1502</v>
      </c>
      <c r="MP18" s="35">
        <f t="shared" si="25"/>
        <v>2.63</v>
      </c>
      <c r="MQ18" s="35" t="s">
        <v>1502</v>
      </c>
      <c r="MR18" s="35">
        <f t="shared" si="26"/>
        <v>2.63</v>
      </c>
      <c r="MS18" s="919" t="s">
        <v>1502</v>
      </c>
      <c r="MT18" s="919" t="s">
        <v>1502</v>
      </c>
      <c r="MU18" s="1050">
        <f t="shared" si="27"/>
        <v>2.63</v>
      </c>
      <c r="MV18" s="1050" t="s">
        <v>1502</v>
      </c>
      <c r="MW18" s="919" t="s">
        <v>1502</v>
      </c>
      <c r="MX18" s="54" t="s">
        <v>1502</v>
      </c>
      <c r="MY18" s="1050">
        <f t="shared" si="28"/>
        <v>2.63</v>
      </c>
      <c r="MZ18" s="35" t="s">
        <v>1502</v>
      </c>
      <c r="NA18" s="54" t="s">
        <v>1502</v>
      </c>
      <c r="NB18" s="46">
        <f t="shared" si="29"/>
        <v>2.63</v>
      </c>
      <c r="NC18" s="35" t="s">
        <v>1502</v>
      </c>
      <c r="ND18" s="40" t="s">
        <v>1502</v>
      </c>
      <c r="NE18" s="46">
        <f t="shared" si="30"/>
        <v>2.63</v>
      </c>
      <c r="NF18" s="46" t="s">
        <v>1502</v>
      </c>
      <c r="NG18" s="40" t="s">
        <v>1502</v>
      </c>
      <c r="NH18" s="1050">
        <f t="shared" si="31"/>
        <v>2.63</v>
      </c>
      <c r="NI18" s="1050" t="s">
        <v>1502</v>
      </c>
      <c r="NJ18" s="1050" t="s">
        <v>1502</v>
      </c>
      <c r="NK18" s="1050">
        <f t="shared" si="32"/>
        <v>2.63</v>
      </c>
      <c r="NL18" s="1050" t="s">
        <v>1502</v>
      </c>
      <c r="NM18" s="54" t="s">
        <v>1502</v>
      </c>
      <c r="NN18" s="1050">
        <f t="shared" si="33"/>
        <v>2.63</v>
      </c>
      <c r="NO18" s="1050" t="s">
        <v>1502</v>
      </c>
      <c r="NP18" s="1222"/>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c r="OV18" s="35"/>
      <c r="OW18" s="35"/>
      <c r="OX18" s="35"/>
      <c r="OY18" s="35">
        <v>2.0499999999999998</v>
      </c>
      <c r="OZ18" s="35"/>
      <c r="PA18" s="35" t="s">
        <v>1502</v>
      </c>
      <c r="PB18" s="35" t="s">
        <v>1502</v>
      </c>
      <c r="PC18" s="35">
        <f t="shared" si="35"/>
        <v>2.0499999999999998</v>
      </c>
      <c r="PD18" s="35" t="s">
        <v>1502</v>
      </c>
      <c r="PE18" s="919" t="s">
        <v>1502</v>
      </c>
      <c r="PF18" s="35"/>
      <c r="PG18" s="919">
        <f t="shared" si="36"/>
        <v>2.0499999999999998</v>
      </c>
      <c r="PH18" s="919" t="s">
        <v>1502</v>
      </c>
      <c r="PI18" s="919" t="s">
        <v>1502</v>
      </c>
      <c r="PJ18" s="35">
        <f t="shared" si="37"/>
        <v>2.0499999999999998</v>
      </c>
      <c r="PK18" s="35" t="s">
        <v>1502</v>
      </c>
      <c r="PL18" s="35" t="s">
        <v>1502</v>
      </c>
      <c r="PM18" s="35">
        <f t="shared" si="38"/>
        <v>2.0499999999999998</v>
      </c>
      <c r="PN18" s="35" t="s">
        <v>1502</v>
      </c>
      <c r="PO18" s="35">
        <f t="shared" si="39"/>
        <v>2.0499999999999998</v>
      </c>
      <c r="PP18" s="35" t="s">
        <v>1502</v>
      </c>
      <c r="PQ18" s="919" t="s">
        <v>1502</v>
      </c>
      <c r="PR18" s="46">
        <f t="shared" si="40"/>
        <v>2.0499999999999998</v>
      </c>
      <c r="PS18" s="35"/>
      <c r="PT18" s="54" t="s">
        <v>1502</v>
      </c>
      <c r="PU18" s="54">
        <f t="shared" si="41"/>
        <v>2.0499999999999998</v>
      </c>
      <c r="PV18" s="28"/>
      <c r="PW18" s="54" t="s">
        <v>1502</v>
      </c>
      <c r="PX18" s="1050">
        <f t="shared" si="42"/>
        <v>2.0499999999999998</v>
      </c>
      <c r="PY18" s="54" t="s">
        <v>1502</v>
      </c>
      <c r="PZ18" s="1050" t="s">
        <v>1502</v>
      </c>
      <c r="QA18" s="1050">
        <f t="shared" si="43"/>
        <v>2.0499999999999998</v>
      </c>
      <c r="QB18" s="1050" t="s">
        <v>1502</v>
      </c>
      <c r="QC18" s="1050">
        <f t="shared" si="44"/>
        <v>2.0499999999999998</v>
      </c>
      <c r="QD18" s="1050" t="s">
        <v>1502</v>
      </c>
      <c r="QE18" s="1050" t="s">
        <v>1502</v>
      </c>
      <c r="QF18" s="1050">
        <f t="shared" si="45"/>
        <v>2.0499999999999998</v>
      </c>
      <c r="QG18" s="1050" t="s">
        <v>1502</v>
      </c>
      <c r="QH18" s="1050">
        <f t="shared" si="46"/>
        <v>2.0499999999999998</v>
      </c>
      <c r="QI18" s="1050" t="s">
        <v>1502</v>
      </c>
      <c r="QJ18" s="1050">
        <f t="shared" si="47"/>
        <v>2.0499999999999998</v>
      </c>
      <c r="QK18" s="1050" t="s">
        <v>1502</v>
      </c>
      <c r="QL18" s="1050" t="s">
        <v>1502</v>
      </c>
      <c r="QM18" s="1050">
        <f t="shared" si="48"/>
        <v>2.0499999999999998</v>
      </c>
      <c r="QN18" s="1050"/>
      <c r="QO18" s="1222">
        <f t="shared" si="49"/>
        <v>-1</v>
      </c>
      <c r="QP18" s="35"/>
      <c r="QQ18" s="35"/>
      <c r="QR18" s="35"/>
      <c r="QS18" s="35"/>
      <c r="QT18" s="35"/>
      <c r="QU18" s="35"/>
      <c r="QV18" s="35"/>
      <c r="QW18" s="35"/>
      <c r="QX18" s="35">
        <v>1.97</v>
      </c>
      <c r="QY18" s="35"/>
      <c r="QZ18" s="35"/>
      <c r="RA18" s="35" t="s">
        <v>1502</v>
      </c>
      <c r="RB18" s="35" t="s">
        <v>1502</v>
      </c>
      <c r="RC18" s="35">
        <f t="shared" si="50"/>
        <v>1.97</v>
      </c>
      <c r="RD18" s="35"/>
      <c r="RE18" s="35">
        <f t="shared" si="51"/>
        <v>1.97</v>
      </c>
      <c r="RF18" s="35" t="s">
        <v>1502</v>
      </c>
      <c r="RG18" s="35" t="s">
        <v>1502</v>
      </c>
      <c r="RH18" s="919">
        <f t="shared" si="52"/>
        <v>1.97</v>
      </c>
      <c r="RI18" s="35" t="s">
        <v>1502</v>
      </c>
      <c r="RJ18" s="35">
        <f t="shared" si="53"/>
        <v>1.97</v>
      </c>
      <c r="RK18" s="35" t="s">
        <v>1502</v>
      </c>
      <c r="RL18" s="35" t="s">
        <v>1502</v>
      </c>
      <c r="RM18" s="919" t="s">
        <v>1502</v>
      </c>
      <c r="RN18" s="46">
        <f t="shared" si="54"/>
        <v>1.97</v>
      </c>
      <c r="RO18" s="35" t="s">
        <v>1502</v>
      </c>
      <c r="RP18" s="54" t="s">
        <v>1502</v>
      </c>
      <c r="RQ18" s="1050">
        <f t="shared" si="55"/>
        <v>1.97</v>
      </c>
      <c r="RR18" s="35"/>
      <c r="RS18" s="54" t="s">
        <v>1502</v>
      </c>
      <c r="RT18" s="46">
        <f t="shared" si="56"/>
        <v>1.97</v>
      </c>
      <c r="RU18" s="54" t="s">
        <v>1502</v>
      </c>
      <c r="RV18" s="1050">
        <f t="shared" si="57"/>
        <v>1.97</v>
      </c>
      <c r="RW18" s="1050" t="s">
        <v>1502</v>
      </c>
      <c r="RX18" s="54" t="s">
        <v>1502</v>
      </c>
      <c r="RY18" s="919">
        <f t="shared" si="58"/>
        <v>1.97</v>
      </c>
      <c r="RZ18" s="54" t="s">
        <v>1502</v>
      </c>
      <c r="SA18" s="54" t="s">
        <v>1502</v>
      </c>
      <c r="SB18" s="54">
        <f t="shared" si="59"/>
        <v>1.97</v>
      </c>
      <c r="SC18" s="1050" t="s">
        <v>1502</v>
      </c>
      <c r="SD18" s="1050">
        <f t="shared" si="60"/>
        <v>1.97</v>
      </c>
      <c r="SE18" s="28" t="s">
        <v>1502</v>
      </c>
      <c r="SF18" s="54">
        <f t="shared" si="61"/>
        <v>1.97</v>
      </c>
      <c r="SG18" s="1050" t="s">
        <v>1502</v>
      </c>
      <c r="SH18" s="1050" t="s">
        <v>1502</v>
      </c>
      <c r="SI18" s="1050">
        <f t="shared" si="62"/>
        <v>1.97</v>
      </c>
      <c r="SJ18" s="1050" t="s">
        <v>1502</v>
      </c>
      <c r="SK18" s="1050">
        <f t="shared" si="63"/>
        <v>1.97</v>
      </c>
      <c r="SL18" s="1050" t="s">
        <v>1502</v>
      </c>
      <c r="SM18" s="54" t="s">
        <v>1502</v>
      </c>
      <c r="SN18" s="1050">
        <f t="shared" si="64"/>
        <v>1.97</v>
      </c>
      <c r="SO18" s="1050"/>
      <c r="SP18" s="1222">
        <f t="shared" si="65"/>
        <v>-1</v>
      </c>
      <c r="SQ18" s="35">
        <v>2.75</v>
      </c>
      <c r="SR18" s="35" t="s">
        <v>1502</v>
      </c>
      <c r="SS18" s="35" t="s">
        <v>1502</v>
      </c>
      <c r="ST18" s="919">
        <f t="shared" si="66"/>
        <v>2.75</v>
      </c>
      <c r="SU18" s="35" t="s">
        <v>1502</v>
      </c>
      <c r="SV18" s="35">
        <f t="shared" si="67"/>
        <v>2.75</v>
      </c>
      <c r="SW18" s="35" t="s">
        <v>1502</v>
      </c>
      <c r="SX18" s="35" t="s">
        <v>1502</v>
      </c>
      <c r="SY18" s="35">
        <f t="shared" si="68"/>
        <v>2.75</v>
      </c>
      <c r="SZ18" s="35" t="s">
        <v>1502</v>
      </c>
      <c r="TA18" s="35">
        <f t="shared" si="69"/>
        <v>2.75</v>
      </c>
      <c r="TB18" s="35" t="s">
        <v>1502</v>
      </c>
      <c r="TC18" s="35" t="s">
        <v>1502</v>
      </c>
      <c r="TD18" s="46">
        <f t="shared" si="70"/>
        <v>2.75</v>
      </c>
      <c r="TE18" s="35"/>
      <c r="TF18" s="40" t="s">
        <v>1502</v>
      </c>
      <c r="TG18" s="46">
        <f t="shared" si="71"/>
        <v>2.75</v>
      </c>
      <c r="TH18" s="35" t="s">
        <v>1502</v>
      </c>
      <c r="TI18" s="40" t="s">
        <v>1502</v>
      </c>
      <c r="TJ18" s="35">
        <f t="shared" si="72"/>
        <v>2.75</v>
      </c>
      <c r="TK18" s="40" t="s">
        <v>1502</v>
      </c>
      <c r="TL18" s="46">
        <f t="shared" si="73"/>
        <v>2.75</v>
      </c>
      <c r="TM18" s="40" t="s">
        <v>1502</v>
      </c>
      <c r="TN18" s="46" t="s">
        <v>1502</v>
      </c>
      <c r="TO18" s="919">
        <f t="shared" si="74"/>
        <v>2.75</v>
      </c>
      <c r="TP18" s="54" t="s">
        <v>1502</v>
      </c>
      <c r="TQ18" s="54" t="s">
        <v>1502</v>
      </c>
      <c r="TR18" s="54">
        <f t="shared" si="75"/>
        <v>2.75</v>
      </c>
      <c r="TS18" s="54" t="s">
        <v>1502</v>
      </c>
      <c r="TT18" s="40" t="s">
        <v>1502</v>
      </c>
      <c r="TU18" s="1050">
        <f t="shared" si="76"/>
        <v>2.75</v>
      </c>
      <c r="TV18" s="1050" t="s">
        <v>1502</v>
      </c>
      <c r="TW18" s="1050">
        <f t="shared" si="77"/>
        <v>2.75</v>
      </c>
      <c r="TX18" s="1050" t="s">
        <v>1159</v>
      </c>
      <c r="TY18" s="40" t="s">
        <v>1502</v>
      </c>
      <c r="TZ18" s="1050">
        <f t="shared" si="78"/>
        <v>2.75</v>
      </c>
      <c r="UA18" s="46" t="s">
        <v>1502</v>
      </c>
      <c r="UB18" s="1050">
        <f t="shared" si="79"/>
        <v>2.75</v>
      </c>
      <c r="UC18" s="1050" t="s">
        <v>1502</v>
      </c>
      <c r="UD18" s="46" t="s">
        <v>1502</v>
      </c>
      <c r="UE18" s="1050">
        <f t="shared" si="80"/>
        <v>2.75</v>
      </c>
      <c r="UF18" s="1050" t="s">
        <v>1502</v>
      </c>
      <c r="UG18" s="1050" t="s">
        <v>1502</v>
      </c>
      <c r="UH18" s="1050">
        <f t="shared" si="81"/>
        <v>2.75</v>
      </c>
      <c r="UI18" s="1042" t="s">
        <v>1502</v>
      </c>
      <c r="UJ18" s="5"/>
      <c r="UK18" s="919">
        <v>2.1779999999999999</v>
      </c>
      <c r="UL18" s="1100" t="s">
        <v>1502</v>
      </c>
      <c r="UM18" s="919">
        <f t="shared" si="150"/>
        <v>2.1779999999999999</v>
      </c>
      <c r="UN18" s="919" t="s">
        <v>1502</v>
      </c>
      <c r="UO18" s="919" t="s">
        <v>1502</v>
      </c>
      <c r="UP18" s="919" t="s">
        <v>1502</v>
      </c>
      <c r="UQ18" s="919">
        <f t="shared" si="84"/>
        <v>2.1779999999999999</v>
      </c>
      <c r="UR18" s="919" t="s">
        <v>1502</v>
      </c>
      <c r="US18" s="35">
        <f t="shared" si="85"/>
        <v>2.1779999999999999</v>
      </c>
      <c r="UT18" s="35" t="s">
        <v>1502</v>
      </c>
      <c r="UU18" s="35" t="s">
        <v>1502</v>
      </c>
      <c r="UV18" s="35">
        <f t="shared" si="86"/>
        <v>2.1779999999999999</v>
      </c>
      <c r="UW18" s="35" t="s">
        <v>1502</v>
      </c>
      <c r="UX18" s="35">
        <f t="shared" si="87"/>
        <v>2.1779999999999999</v>
      </c>
      <c r="UY18" s="35" t="s">
        <v>1502</v>
      </c>
      <c r="UZ18" s="919" t="s">
        <v>1502</v>
      </c>
      <c r="VA18" s="46">
        <f t="shared" si="88"/>
        <v>2.1779999999999999</v>
      </c>
      <c r="VB18" s="1050" t="s">
        <v>1502</v>
      </c>
      <c r="VC18" s="1050" t="s">
        <v>1502</v>
      </c>
      <c r="VD18" s="1050" t="s">
        <v>1502</v>
      </c>
      <c r="VE18" s="1050" t="s">
        <v>1502</v>
      </c>
      <c r="VF18" s="919" t="s">
        <v>1502</v>
      </c>
      <c r="VG18" s="54" t="s">
        <v>1502</v>
      </c>
      <c r="VH18" s="1050" t="s">
        <v>1502</v>
      </c>
      <c r="VI18" s="1050">
        <f t="shared" si="89"/>
        <v>2.1779999999999999</v>
      </c>
      <c r="VJ18" s="1050" t="s">
        <v>1502</v>
      </c>
      <c r="VK18" s="919" t="s">
        <v>1502</v>
      </c>
      <c r="VL18" s="28" t="s">
        <v>1502</v>
      </c>
      <c r="VM18" s="1050" t="s">
        <v>1502</v>
      </c>
      <c r="VN18" s="1050">
        <f t="shared" si="90"/>
        <v>2.1779999999999999</v>
      </c>
      <c r="VO18" s="1050" t="s">
        <v>1502</v>
      </c>
      <c r="VP18" s="1050" t="s">
        <v>1502</v>
      </c>
      <c r="VQ18" s="1050" t="s">
        <v>1502</v>
      </c>
      <c r="VR18" s="1050" t="s">
        <v>1502</v>
      </c>
      <c r="VS18" s="1050">
        <f t="shared" si="91"/>
        <v>2.1779999999999999</v>
      </c>
      <c r="VT18" s="1050" t="s">
        <v>1502</v>
      </c>
      <c r="VU18" s="1050" t="s">
        <v>1502</v>
      </c>
      <c r="VV18" s="1050" t="s">
        <v>1502</v>
      </c>
      <c r="VW18" s="1050" t="s">
        <v>1502</v>
      </c>
      <c r="VX18" s="1050">
        <f t="shared" si="92"/>
        <v>2.1779999999999999</v>
      </c>
      <c r="VY18" s="1050" t="s">
        <v>1502</v>
      </c>
      <c r="VZ18" s="1050" t="s">
        <v>1502</v>
      </c>
      <c r="WA18" s="1050" t="s">
        <v>1502</v>
      </c>
      <c r="WB18" s="1050" t="s">
        <v>1502</v>
      </c>
      <c r="WC18" s="1050">
        <f t="shared" si="93"/>
        <v>2.1779999999999999</v>
      </c>
      <c r="WD18" s="919" t="s">
        <v>1502</v>
      </c>
      <c r="WE18" s="28" t="s">
        <v>1502</v>
      </c>
      <c r="WF18" s="54">
        <f t="shared" si="94"/>
        <v>2.1779999999999999</v>
      </c>
      <c r="WG18" s="54" t="s">
        <v>1502</v>
      </c>
      <c r="WH18" s="54" t="s">
        <v>1502</v>
      </c>
      <c r="WI18" s="54" t="s">
        <v>1502</v>
      </c>
      <c r="WJ18" s="54"/>
      <c r="WK18" s="54" t="s">
        <v>1502</v>
      </c>
      <c r="WL18" s="54" t="s">
        <v>1502</v>
      </c>
      <c r="WM18" s="54" t="s">
        <v>1502</v>
      </c>
      <c r="WN18" s="54" t="s">
        <v>1502</v>
      </c>
      <c r="WO18" s="54" t="s">
        <v>1502</v>
      </c>
      <c r="WP18" s="54" t="s">
        <v>1502</v>
      </c>
      <c r="WQ18" s="1050" t="s">
        <v>1502</v>
      </c>
      <c r="WR18" s="1050" t="s">
        <v>1502</v>
      </c>
      <c r="WS18" s="54" t="s">
        <v>1502</v>
      </c>
      <c r="WT18" s="1050"/>
      <c r="WU18" s="1050" t="s">
        <v>1502</v>
      </c>
      <c r="WV18" s="54" t="s">
        <v>1502</v>
      </c>
      <c r="WW18" s="54" t="s">
        <v>1502</v>
      </c>
      <c r="WX18" s="1050" t="s">
        <v>1502</v>
      </c>
      <c r="WY18" s="1050" t="s">
        <v>1502</v>
      </c>
      <c r="WZ18" s="1050" t="s">
        <v>1502</v>
      </c>
      <c r="XA18" s="1050"/>
      <c r="XB18" s="1050" t="s">
        <v>1502</v>
      </c>
      <c r="XC18" s="1050" t="s">
        <v>1502</v>
      </c>
      <c r="XD18" s="1050" t="s">
        <v>1502</v>
      </c>
      <c r="XE18" s="1050"/>
      <c r="XF18" s="1050"/>
      <c r="XG18" s="5"/>
      <c r="XH18" s="5"/>
      <c r="XI18" s="1222"/>
      <c r="XJ18" s="919" t="s">
        <v>1502</v>
      </c>
      <c r="XK18" s="54" t="s">
        <v>1502</v>
      </c>
      <c r="XL18" s="1050" t="s">
        <v>1502</v>
      </c>
      <c r="XM18" s="1082" t="s">
        <v>1502</v>
      </c>
      <c r="XN18" s="1089" t="s">
        <v>1502</v>
      </c>
      <c r="XO18" s="1082" t="s">
        <v>1502</v>
      </c>
      <c r="XP18" s="1082" t="s">
        <v>1502</v>
      </c>
      <c r="XQ18" s="1322" t="s">
        <v>1502</v>
      </c>
      <c r="XR18" s="1082" t="s">
        <v>1502</v>
      </c>
      <c r="XS18" s="1322" t="s">
        <v>1502</v>
      </c>
      <c r="XT18" s="1082" t="s">
        <v>1502</v>
      </c>
      <c r="XU18" s="1322" t="s">
        <v>1502</v>
      </c>
      <c r="XV18" s="1050" t="s">
        <v>1502</v>
      </c>
      <c r="XW18" s="1050" t="s">
        <v>1502</v>
      </c>
      <c r="XX18" s="1050" t="s">
        <v>1502</v>
      </c>
      <c r="XY18" s="1050" t="s">
        <v>1502</v>
      </c>
      <c r="XZ18" s="46"/>
      <c r="YA18" s="5"/>
      <c r="YB18" s="54" t="s">
        <v>1502</v>
      </c>
      <c r="YC18" s="919" t="s">
        <v>1502</v>
      </c>
      <c r="YD18" s="54" t="s">
        <v>1502</v>
      </c>
      <c r="YE18" s="1082" t="s">
        <v>1502</v>
      </c>
      <c r="YF18" s="54" t="s">
        <v>1502</v>
      </c>
      <c r="YG18" s="1082" t="s">
        <v>1502</v>
      </c>
      <c r="YH18" s="1082" t="s">
        <v>1502</v>
      </c>
      <c r="YI18" s="56" t="s">
        <v>1502</v>
      </c>
      <c r="YJ18" s="1082" t="s">
        <v>1502</v>
      </c>
      <c r="YK18" s="1082" t="s">
        <v>1502</v>
      </c>
      <c r="YL18" s="56" t="s">
        <v>1502</v>
      </c>
      <c r="YM18" s="1082" t="s">
        <v>1502</v>
      </c>
      <c r="YN18" s="1050" t="s">
        <v>1502</v>
      </c>
      <c r="YO18" s="919" t="s">
        <v>1502</v>
      </c>
      <c r="YP18" s="54" t="s">
        <v>1502</v>
      </c>
      <c r="YQ18" s="919" t="s">
        <v>1502</v>
      </c>
      <c r="YR18" s="40" t="s">
        <v>1502</v>
      </c>
      <c r="YS18" s="1222"/>
      <c r="YT18" s="1446" t="s">
        <v>1502</v>
      </c>
      <c r="YU18" s="1082" t="s">
        <v>1502</v>
      </c>
      <c r="YV18" s="1082" t="s">
        <v>1502</v>
      </c>
      <c r="YW18" s="1089" t="s">
        <v>1502</v>
      </c>
      <c r="YX18" s="1082" t="s">
        <v>1502</v>
      </c>
      <c r="YY18" s="1089" t="s">
        <v>1502</v>
      </c>
      <c r="YZ18" s="1082" t="s">
        <v>1502</v>
      </c>
      <c r="ZA18" s="1445" t="s">
        <v>1502</v>
      </c>
      <c r="ZB18" s="1082" t="s">
        <v>1502</v>
      </c>
      <c r="ZC18" s="1446" t="s">
        <v>1502</v>
      </c>
      <c r="ZD18" s="1050" t="s">
        <v>1502</v>
      </c>
      <c r="ZE18" s="1050" t="s">
        <v>1502</v>
      </c>
      <c r="ZF18" s="1050" t="s">
        <v>1502</v>
      </c>
      <c r="ZG18" s="1050" t="s">
        <v>1502</v>
      </c>
      <c r="ZH18" s="40" t="s">
        <v>1502</v>
      </c>
      <c r="ZI18" s="35"/>
      <c r="ZJ18" s="677"/>
      <c r="ZK18" s="54" t="s">
        <v>1502</v>
      </c>
      <c r="ZL18" s="28" t="s">
        <v>1502</v>
      </c>
      <c r="ZM18" s="54" t="s">
        <v>1502</v>
      </c>
      <c r="ZN18" s="54" t="str">
        <f t="shared" si="125"/>
        <v>NA</v>
      </c>
      <c r="ZO18" s="54" t="s">
        <v>1502</v>
      </c>
      <c r="ZP18" s="884" t="s">
        <v>1502</v>
      </c>
      <c r="ZQ18" s="54" t="s">
        <v>1502</v>
      </c>
      <c r="ZR18" s="1050" t="s">
        <v>1502</v>
      </c>
      <c r="ZS18" s="54" t="s">
        <v>1502</v>
      </c>
      <c r="ZT18" s="919"/>
      <c r="ZU18" s="54" t="s">
        <v>1502</v>
      </c>
      <c r="ZV18" s="38" t="s">
        <v>1502</v>
      </c>
      <c r="ZW18" s="1050">
        <f t="shared" si="128"/>
        <v>0</v>
      </c>
      <c r="ZX18" s="1052"/>
      <c r="ZY18" s="56" t="s">
        <v>1502</v>
      </c>
      <c r="ZZ18" s="28" t="s">
        <v>1502</v>
      </c>
      <c r="AAA18" s="28" t="s">
        <v>1502</v>
      </c>
      <c r="AAB18" s="677"/>
      <c r="AAC18" s="40"/>
      <c r="AAD18" s="46"/>
      <c r="AAE18" s="40"/>
      <c r="AAF18" s="40" t="str">
        <f t="shared" si="131"/>
        <v xml:space="preserve">1. Better than baseline </v>
      </c>
      <c r="AAG18" s="40" t="str">
        <f t="shared" si="132"/>
        <v>4.Blocker/Not Executed</v>
      </c>
      <c r="AAH18" s="40" t="str">
        <f t="shared" si="133"/>
        <v>4.Blocker/Not Executed</v>
      </c>
      <c r="AAI18" s="40" t="str">
        <f t="shared" si="134"/>
        <v>4.Blocker/Not Executed</v>
      </c>
      <c r="AAJ18" s="40" t="str">
        <f t="shared" si="135"/>
        <v xml:space="preserve">1. Better than baseline </v>
      </c>
      <c r="AAK18" s="40" t="str">
        <f t="shared" si="136"/>
        <v>4.Blocker/Not Executed</v>
      </c>
      <c r="AAL18" s="40" t="str">
        <f t="shared" si="137"/>
        <v>4.Blocker/Not Executed</v>
      </c>
      <c r="AAM18" s="69" t="str">
        <f t="shared" si="138"/>
        <v xml:space="preserve">1. Better than baseline </v>
      </c>
      <c r="AAN18" s="69" t="str">
        <f t="shared" si="139"/>
        <v xml:space="preserve">1. Better than baseline </v>
      </c>
      <c r="AAO18" s="69" t="str">
        <f t="shared" si="140"/>
        <v>4.Blocker/Not Executed</v>
      </c>
      <c r="AAP18" s="69" t="str">
        <f t="shared" si="141"/>
        <v>4.Blocker/Not Executed</v>
      </c>
      <c r="AAQ18" s="371" t="str">
        <f t="shared" si="142"/>
        <v>3. Missing baseline</v>
      </c>
      <c r="AAR18" s="1052" t="str">
        <f t="shared" si="143"/>
        <v>3. Missing baseline</v>
      </c>
      <c r="AAS18" s="1052" t="str">
        <f t="shared" si="144"/>
        <v>3. Missing baseline</v>
      </c>
      <c r="AAT18" s="1052" t="str">
        <f t="shared" si="145"/>
        <v>4.Blocker/Not Executed</v>
      </c>
    </row>
    <row r="19" spans="1:722" s="4" customFormat="1" ht="44" thickBot="1" x14ac:dyDescent="0.4">
      <c r="A19" s="4">
        <v>17</v>
      </c>
      <c r="B19" s="188">
        <v>23</v>
      </c>
      <c r="C19" s="87" t="s">
        <v>17</v>
      </c>
      <c r="D19" s="359" t="s">
        <v>1254</v>
      </c>
      <c r="E19" s="1004" t="s">
        <v>2307</v>
      </c>
      <c r="F19" s="1005" t="s">
        <v>2307</v>
      </c>
      <c r="G19" s="1004" t="s">
        <v>2335</v>
      </c>
      <c r="H19" s="183" t="s">
        <v>2337</v>
      </c>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136"/>
      <c r="AV19" s="371">
        <v>0.84</v>
      </c>
      <c r="AW19" s="371"/>
      <c r="AX19" s="188"/>
      <c r="AY19" s="188" t="s">
        <v>1502</v>
      </c>
      <c r="AZ19" s="371">
        <v>0.83</v>
      </c>
      <c r="BA19" s="188">
        <f t="shared" si="0"/>
        <v>0.83</v>
      </c>
      <c r="BB19" s="188" t="s">
        <v>1502</v>
      </c>
      <c r="BC19" s="66">
        <f t="shared" si="1"/>
        <v>0.83</v>
      </c>
      <c r="BD19" s="371"/>
      <c r="BE19" s="1146">
        <f t="shared" si="2"/>
        <v>-1</v>
      </c>
      <c r="BF19" s="136"/>
      <c r="BI19" s="136"/>
      <c r="BJ19" s="136"/>
      <c r="BK19" s="136"/>
      <c r="BL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J19" s="136"/>
      <c r="CK19" s="136"/>
      <c r="CL19" s="136"/>
      <c r="CM19" s="136"/>
      <c r="CN19" s="136"/>
      <c r="CO19" s="136"/>
      <c r="CP19" s="136"/>
      <c r="CQ19" s="136"/>
      <c r="CR19" s="136"/>
      <c r="CS19" s="136"/>
      <c r="CT19" s="136"/>
      <c r="CU19" s="136"/>
      <c r="CV19" s="136"/>
      <c r="CW19" s="136"/>
      <c r="CX19" s="136"/>
      <c r="CY19" s="136"/>
      <c r="CZ19" s="136"/>
      <c r="DA19" s="136"/>
      <c r="DB19" s="136"/>
      <c r="DC19" s="136"/>
      <c r="DD19" s="136"/>
      <c r="DE19" s="136"/>
      <c r="DF19" s="136"/>
      <c r="DG19" s="136"/>
      <c r="DH19" s="136"/>
      <c r="DI19" s="136"/>
      <c r="DJ19" s="136"/>
      <c r="DK19" s="136"/>
      <c r="DL19" s="136"/>
      <c r="DM19" s="136"/>
      <c r="DN19" s="136"/>
      <c r="DO19" s="136"/>
      <c r="DP19" s="136"/>
      <c r="DR19" s="136"/>
      <c r="DS19" s="136"/>
      <c r="DT19" s="136"/>
      <c r="DU19" s="136"/>
      <c r="DV19" s="136">
        <v>0.9</v>
      </c>
      <c r="DW19" s="136"/>
      <c r="DX19" s="136" t="s">
        <v>1502</v>
      </c>
      <c r="DY19" s="136"/>
      <c r="DZ19" s="136">
        <f>MIN(DV19,DY19)</f>
        <v>0.9</v>
      </c>
      <c r="EA19" s="188" t="s">
        <v>1502</v>
      </c>
      <c r="EB19" s="56">
        <f t="shared" si="3"/>
        <v>0.9</v>
      </c>
      <c r="EC19" s="188" t="s">
        <v>1502</v>
      </c>
      <c r="ED19" s="188" t="s">
        <v>1502</v>
      </c>
      <c r="EE19" s="56">
        <f t="shared" si="4"/>
        <v>0.9</v>
      </c>
      <c r="EF19" s="188"/>
      <c r="EG19" s="357"/>
      <c r="EH19" s="186"/>
      <c r="EI19" s="186"/>
      <c r="EJ19" s="186"/>
      <c r="EK19" s="186"/>
      <c r="EL19" s="186"/>
      <c r="EM19" s="186"/>
      <c r="EN19" s="186"/>
      <c r="EO19" s="186"/>
      <c r="EP19" s="186"/>
      <c r="EQ19" s="186"/>
      <c r="ES19" s="186"/>
      <c r="ET19" s="186"/>
      <c r="EU19" s="186"/>
      <c r="EV19" s="186"/>
      <c r="EW19" s="186"/>
      <c r="EY19" s="186"/>
      <c r="EZ19" s="186"/>
      <c r="FA19" s="186"/>
      <c r="FB19" s="186"/>
      <c r="FC19" s="186"/>
      <c r="FD19" s="186"/>
      <c r="FE19" s="186"/>
      <c r="FF19" s="186"/>
      <c r="FG19" s="186"/>
      <c r="FH19" s="186"/>
      <c r="FI19" s="186"/>
      <c r="FJ19" s="186"/>
      <c r="FK19" s="186"/>
      <c r="FL19" s="186"/>
      <c r="FM19" s="186"/>
      <c r="FN19" s="186"/>
      <c r="FO19" s="186"/>
      <c r="FP19" s="136"/>
      <c r="FQ19" s="136"/>
      <c r="FR19" s="136"/>
      <c r="FS19" s="136"/>
      <c r="FT19" s="136">
        <v>0.82</v>
      </c>
      <c r="FU19" s="136"/>
      <c r="FV19" s="136" t="s">
        <v>1502</v>
      </c>
      <c r="FW19" s="136">
        <v>0.86</v>
      </c>
      <c r="FX19" s="136">
        <f t="shared" si="148"/>
        <v>0.82</v>
      </c>
      <c r="FY19" s="136" t="s">
        <v>1502</v>
      </c>
      <c r="FZ19" s="66">
        <f t="shared" si="6"/>
        <v>0.82</v>
      </c>
      <c r="GA19" s="371" t="s">
        <v>1502</v>
      </c>
      <c r="GB19" s="371" t="s">
        <v>1502</v>
      </c>
      <c r="GC19" s="357"/>
      <c r="GD19" s="136"/>
      <c r="GE19" s="136"/>
      <c r="GF19" s="136"/>
      <c r="GG19" s="136"/>
      <c r="GH19" s="136"/>
      <c r="GI19" s="136"/>
      <c r="GJ19" s="136"/>
      <c r="GK19" s="136"/>
      <c r="GL19" s="136"/>
      <c r="GM19" s="136"/>
      <c r="GN19" s="136"/>
      <c r="GO19" s="136"/>
      <c r="GP19" s="136"/>
      <c r="GQ19" s="136"/>
      <c r="GR19" s="136"/>
      <c r="GS19" s="136"/>
      <c r="GT19" s="136"/>
      <c r="GU19" s="136"/>
      <c r="GV19" s="136"/>
      <c r="GW19" s="136"/>
      <c r="GX19" s="136"/>
      <c r="GY19" s="136"/>
      <c r="GZ19" s="136"/>
      <c r="HA19" s="136"/>
      <c r="HB19" s="136"/>
      <c r="HC19" s="136"/>
      <c r="HD19" s="136"/>
      <c r="HE19" s="136"/>
      <c r="HF19" s="136"/>
      <c r="HG19" s="136"/>
      <c r="HH19" s="136"/>
      <c r="HI19" s="136"/>
      <c r="HJ19" s="136"/>
      <c r="HK19" s="136"/>
      <c r="HL19" s="136"/>
      <c r="HM19" s="136">
        <v>0.81</v>
      </c>
      <c r="HN19" s="136"/>
      <c r="HO19" s="136" t="s">
        <v>1502</v>
      </c>
      <c r="HP19" s="136"/>
      <c r="HQ19" s="136">
        <f t="shared" si="149"/>
        <v>0.81</v>
      </c>
      <c r="HR19" s="136" t="s">
        <v>1502</v>
      </c>
      <c r="HS19" s="1051">
        <f t="shared" si="8"/>
        <v>0.81</v>
      </c>
      <c r="HT19" s="371" t="s">
        <v>1502</v>
      </c>
      <c r="HU19" s="1052">
        <f t="shared" si="9"/>
        <v>0.81</v>
      </c>
      <c r="HV19" s="1052" t="s">
        <v>1502</v>
      </c>
      <c r="HW19" s="1052">
        <f t="shared" si="10"/>
        <v>0.81</v>
      </c>
      <c r="HX19" s="1052"/>
      <c r="HY19" s="357">
        <f t="shared" si="11"/>
        <v>-1</v>
      </c>
      <c r="HZ19" s="136"/>
      <c r="IA19" s="136"/>
      <c r="IB19" s="136"/>
      <c r="IC19" s="136"/>
      <c r="ID19" s="136"/>
      <c r="IE19" s="136"/>
      <c r="IF19" s="136"/>
      <c r="IG19" s="136"/>
      <c r="IH19" s="136"/>
      <c r="II19" s="136"/>
      <c r="IJ19" s="136"/>
      <c r="IK19" s="136"/>
      <c r="IL19" s="136"/>
      <c r="IM19" s="136"/>
      <c r="IN19" s="136"/>
      <c r="IO19" s="136"/>
      <c r="IP19" s="136"/>
      <c r="IQ19" s="136"/>
      <c r="IR19" s="136"/>
      <c r="IS19" s="136"/>
      <c r="IT19" s="136"/>
      <c r="IU19" s="136"/>
      <c r="IV19" s="136"/>
      <c r="IW19" s="136"/>
      <c r="IX19" s="136"/>
      <c r="IY19" s="136"/>
      <c r="IZ19" s="136"/>
      <c r="JA19" s="136"/>
      <c r="JB19" s="136"/>
      <c r="JC19" s="136"/>
      <c r="JD19" s="136"/>
      <c r="JE19" s="136"/>
      <c r="JF19" s="136"/>
      <c r="JG19" s="136"/>
      <c r="JH19" s="136"/>
      <c r="JI19" s="136"/>
      <c r="JJ19" s="136"/>
      <c r="JK19" s="136"/>
      <c r="JL19" s="136">
        <v>0.8</v>
      </c>
      <c r="JM19" s="136"/>
      <c r="JN19" s="136" t="s">
        <v>1502</v>
      </c>
      <c r="JO19" s="136">
        <v>0.83</v>
      </c>
      <c r="JP19" s="136">
        <f t="shared" si="12"/>
        <v>0.8</v>
      </c>
      <c r="JQ19" s="136" t="s">
        <v>1502</v>
      </c>
      <c r="JR19" s="56">
        <f t="shared" si="13"/>
        <v>0.8</v>
      </c>
      <c r="JS19" s="1052" t="s">
        <v>1502</v>
      </c>
      <c r="JT19" s="1052" t="s">
        <v>1502</v>
      </c>
      <c r="JU19" s="371">
        <f t="shared" si="146"/>
        <v>0.8</v>
      </c>
      <c r="JV19" s="371" t="s">
        <v>1502</v>
      </c>
      <c r="JW19" s="1052" t="s">
        <v>1502</v>
      </c>
      <c r="JX19" s="1052">
        <f t="shared" si="14"/>
        <v>0.8</v>
      </c>
      <c r="JY19" s="1052" t="s">
        <v>1502</v>
      </c>
      <c r="JZ19" s="1052">
        <f t="shared" si="15"/>
        <v>0.8</v>
      </c>
      <c r="KA19" s="1052" t="s">
        <v>1502</v>
      </c>
      <c r="KB19" s="66" t="s">
        <v>1502</v>
      </c>
      <c r="KC19" s="56">
        <f t="shared" si="16"/>
        <v>0.8</v>
      </c>
      <c r="KD19" s="136" t="s">
        <v>1502</v>
      </c>
      <c r="KE19" s="56" t="s">
        <v>1502</v>
      </c>
      <c r="KF19" s="1052">
        <f t="shared" si="17"/>
        <v>0.8</v>
      </c>
      <c r="KG19" s="136" t="s">
        <v>1502</v>
      </c>
      <c r="KH19" s="56" t="s">
        <v>1502</v>
      </c>
      <c r="KI19" s="1052">
        <f t="shared" si="18"/>
        <v>0.8</v>
      </c>
      <c r="KJ19" s="1052" t="s">
        <v>1502</v>
      </c>
      <c r="KK19" s="1051" t="s">
        <v>1502</v>
      </c>
      <c r="KL19" s="1052">
        <f t="shared" si="19"/>
        <v>0.8</v>
      </c>
      <c r="KM19" s="1052"/>
      <c r="KN19" s="1051" t="s">
        <v>1502</v>
      </c>
      <c r="KO19" s="1052">
        <f t="shared" si="20"/>
        <v>0.8</v>
      </c>
      <c r="KP19" s="1052" t="s">
        <v>1502</v>
      </c>
      <c r="KQ19" s="1052">
        <f t="shared" si="21"/>
        <v>0.8</v>
      </c>
      <c r="KR19" s="884" t="s">
        <v>1502</v>
      </c>
      <c r="KS19" s="56" t="s">
        <v>1502</v>
      </c>
      <c r="KT19" s="884" t="s">
        <v>1502</v>
      </c>
      <c r="KU19" s="357"/>
      <c r="KV19" s="136"/>
      <c r="KW19" s="136"/>
      <c r="KX19" s="136"/>
      <c r="KY19" s="136"/>
      <c r="KZ19" s="136"/>
      <c r="LA19" s="136"/>
      <c r="LB19" s="136"/>
      <c r="LC19" s="136"/>
      <c r="LD19" s="136"/>
      <c r="LE19" s="136"/>
      <c r="LF19" s="136"/>
      <c r="LG19" s="136"/>
      <c r="LH19" s="136"/>
      <c r="LI19" s="136"/>
      <c r="LJ19" s="136"/>
      <c r="LK19" s="136"/>
      <c r="LL19" s="136"/>
      <c r="LM19" s="136"/>
      <c r="LN19" s="136"/>
      <c r="LO19" s="136"/>
      <c r="LP19" s="136"/>
      <c r="LQ19" s="136"/>
      <c r="LR19" s="136"/>
      <c r="LS19" s="136"/>
      <c r="LT19" s="136"/>
      <c r="LU19" s="136"/>
      <c r="LV19" s="136"/>
      <c r="LW19" s="136"/>
      <c r="LX19" s="136"/>
      <c r="LY19" s="136"/>
      <c r="LZ19" s="136"/>
      <c r="MA19" s="136"/>
      <c r="MB19" s="136"/>
      <c r="MC19" s="136"/>
      <c r="MD19" s="136"/>
      <c r="ME19" s="136"/>
      <c r="MF19" s="136"/>
      <c r="MG19" s="136">
        <v>0.83</v>
      </c>
      <c r="MH19" s="136"/>
      <c r="MI19" s="884" t="s">
        <v>1502</v>
      </c>
      <c r="MJ19" s="136" t="s">
        <v>1502</v>
      </c>
      <c r="MK19" s="136">
        <v>0.85</v>
      </c>
      <c r="ML19" s="136">
        <f t="shared" si="147"/>
        <v>0.83</v>
      </c>
      <c r="MM19" s="136" t="s">
        <v>1502</v>
      </c>
      <c r="MN19" s="136">
        <f t="shared" si="24"/>
        <v>0.83</v>
      </c>
      <c r="MO19" s="136" t="s">
        <v>1502</v>
      </c>
      <c r="MP19" s="136">
        <f t="shared" si="25"/>
        <v>0.83</v>
      </c>
      <c r="MQ19" s="136" t="s">
        <v>1502</v>
      </c>
      <c r="MR19" s="136">
        <f t="shared" si="26"/>
        <v>0.83</v>
      </c>
      <c r="MS19" s="884" t="s">
        <v>1502</v>
      </c>
      <c r="MT19" s="884" t="s">
        <v>1502</v>
      </c>
      <c r="MU19" s="1051">
        <f t="shared" si="27"/>
        <v>0.83</v>
      </c>
      <c r="MV19" s="1051" t="s">
        <v>1502</v>
      </c>
      <c r="MW19" s="884" t="s">
        <v>1502</v>
      </c>
      <c r="MX19" s="56" t="s">
        <v>1502</v>
      </c>
      <c r="MY19" s="1051">
        <f>MIN(MX19,MU19)</f>
        <v>0.83</v>
      </c>
      <c r="MZ19" s="136" t="s">
        <v>1502</v>
      </c>
      <c r="NA19" s="56" t="s">
        <v>1502</v>
      </c>
      <c r="NB19" s="1052">
        <f t="shared" si="29"/>
        <v>0.83</v>
      </c>
      <c r="NC19" s="136" t="s">
        <v>1502</v>
      </c>
      <c r="ND19" s="371" t="s">
        <v>1502</v>
      </c>
      <c r="NE19" s="1052">
        <f t="shared" si="30"/>
        <v>0.83</v>
      </c>
      <c r="NF19" s="1052" t="s">
        <v>1502</v>
      </c>
      <c r="NG19" s="1052" t="s">
        <v>1502</v>
      </c>
      <c r="NH19" s="1051">
        <f t="shared" si="31"/>
        <v>0.83</v>
      </c>
      <c r="NI19" s="1051" t="s">
        <v>1502</v>
      </c>
      <c r="NJ19" s="1051" t="s">
        <v>1502</v>
      </c>
      <c r="NK19" s="1051">
        <f t="shared" si="32"/>
        <v>0.83</v>
      </c>
      <c r="NL19" s="1051" t="s">
        <v>1502</v>
      </c>
      <c r="NM19" s="56" t="s">
        <v>1502</v>
      </c>
      <c r="NN19" s="1051">
        <f t="shared" si="33"/>
        <v>0.83</v>
      </c>
      <c r="NO19" s="1051" t="s">
        <v>1502</v>
      </c>
      <c r="NP19" s="1229"/>
      <c r="NQ19" s="136"/>
      <c r="NR19" s="136"/>
      <c r="NS19" s="136"/>
      <c r="NT19" s="136"/>
      <c r="NU19" s="136"/>
      <c r="NV19" s="136"/>
      <c r="NW19" s="136"/>
      <c r="NX19" s="136"/>
      <c r="NY19" s="136"/>
      <c r="NZ19" s="136"/>
      <c r="OA19" s="136"/>
      <c r="OB19" s="136"/>
      <c r="OC19" s="136"/>
      <c r="OD19" s="136"/>
      <c r="OE19" s="136"/>
      <c r="OF19" s="136"/>
      <c r="OG19" s="136"/>
      <c r="OH19" s="136"/>
      <c r="OI19" s="136"/>
      <c r="OJ19" s="136"/>
      <c r="OK19" s="136"/>
      <c r="OL19" s="136"/>
      <c r="OM19" s="136"/>
      <c r="ON19" s="136"/>
      <c r="OO19" s="136"/>
      <c r="OP19" s="136"/>
      <c r="OQ19" s="136"/>
      <c r="OR19" s="136"/>
      <c r="OS19" s="136"/>
      <c r="OT19" s="136"/>
      <c r="OU19" s="136"/>
      <c r="OV19" s="136"/>
      <c r="OW19" s="136"/>
      <c r="OX19" s="136"/>
      <c r="OY19" s="136">
        <v>0.75</v>
      </c>
      <c r="OZ19" s="136"/>
      <c r="PA19" s="136" t="s">
        <v>1502</v>
      </c>
      <c r="PB19" s="136" t="s">
        <v>1502</v>
      </c>
      <c r="PC19" s="136">
        <f t="shared" si="35"/>
        <v>0.75</v>
      </c>
      <c r="PD19" s="136" t="s">
        <v>1502</v>
      </c>
      <c r="PE19" s="884" t="s">
        <v>1502</v>
      </c>
      <c r="PF19" s="136"/>
      <c r="PG19" s="884">
        <f t="shared" si="36"/>
        <v>0.75</v>
      </c>
      <c r="PH19" s="884" t="s">
        <v>1502</v>
      </c>
      <c r="PI19" s="884" t="s">
        <v>1502</v>
      </c>
      <c r="PJ19" s="136">
        <f t="shared" si="37"/>
        <v>0.75</v>
      </c>
      <c r="PK19" s="136" t="s">
        <v>1502</v>
      </c>
      <c r="PL19" s="136" t="s">
        <v>1502</v>
      </c>
      <c r="PM19" s="136">
        <f t="shared" si="38"/>
        <v>0.75</v>
      </c>
      <c r="PN19" s="136" t="s">
        <v>1502</v>
      </c>
      <c r="PO19" s="136">
        <f t="shared" si="39"/>
        <v>0.75</v>
      </c>
      <c r="PP19" s="136" t="s">
        <v>1502</v>
      </c>
      <c r="PQ19" s="884" t="s">
        <v>1502</v>
      </c>
      <c r="PR19" s="1052">
        <f t="shared" si="40"/>
        <v>0.75</v>
      </c>
      <c r="PS19" s="136"/>
      <c r="PT19" s="56" t="s">
        <v>1502</v>
      </c>
      <c r="PU19" s="56">
        <f t="shared" si="41"/>
        <v>0.75</v>
      </c>
      <c r="PV19" s="66"/>
      <c r="PW19" s="56" t="s">
        <v>1502</v>
      </c>
      <c r="PX19" s="1051">
        <f t="shared" si="42"/>
        <v>0.75</v>
      </c>
      <c r="PY19" s="56" t="s">
        <v>1502</v>
      </c>
      <c r="PZ19" s="1051" t="s">
        <v>1502</v>
      </c>
      <c r="QA19" s="1051">
        <f t="shared" si="43"/>
        <v>0.75</v>
      </c>
      <c r="QB19" s="1051" t="s">
        <v>1502</v>
      </c>
      <c r="QC19" s="1051">
        <f t="shared" si="44"/>
        <v>0.75</v>
      </c>
      <c r="QD19" s="1051" t="s">
        <v>1502</v>
      </c>
      <c r="QE19" s="1051" t="s">
        <v>1502</v>
      </c>
      <c r="QF19" s="1051">
        <f t="shared" si="45"/>
        <v>0.75</v>
      </c>
      <c r="QG19" s="1051" t="s">
        <v>1502</v>
      </c>
      <c r="QH19" s="1051">
        <f t="shared" si="46"/>
        <v>0.75</v>
      </c>
      <c r="QI19" s="1051" t="s">
        <v>1502</v>
      </c>
      <c r="QJ19" s="1051">
        <f t="shared" si="47"/>
        <v>0.75</v>
      </c>
      <c r="QK19" s="1051" t="s">
        <v>1502</v>
      </c>
      <c r="QL19" s="1051" t="s">
        <v>1502</v>
      </c>
      <c r="QM19" s="1051">
        <f t="shared" si="48"/>
        <v>0.75</v>
      </c>
      <c r="QN19" s="1051"/>
      <c r="QO19" s="1229">
        <f t="shared" si="49"/>
        <v>-1</v>
      </c>
      <c r="QP19" s="136"/>
      <c r="QQ19" s="136"/>
      <c r="QR19" s="136"/>
      <c r="QS19" s="136"/>
      <c r="QT19" s="136"/>
      <c r="QU19" s="136"/>
      <c r="QV19" s="136"/>
      <c r="QW19" s="136"/>
      <c r="QX19" s="136">
        <v>0.79600000000000004</v>
      </c>
      <c r="QY19" s="136"/>
      <c r="QZ19" s="136"/>
      <c r="RA19" s="136" t="s">
        <v>1502</v>
      </c>
      <c r="RB19" s="136" t="s">
        <v>1502</v>
      </c>
      <c r="RC19" s="136">
        <f t="shared" si="50"/>
        <v>0.79600000000000004</v>
      </c>
      <c r="RD19" s="136"/>
      <c r="RE19" s="136">
        <f t="shared" si="51"/>
        <v>0.79600000000000004</v>
      </c>
      <c r="RF19" s="136" t="s">
        <v>1502</v>
      </c>
      <c r="RG19" s="136" t="s">
        <v>1502</v>
      </c>
      <c r="RH19" s="884">
        <f t="shared" si="52"/>
        <v>0.79600000000000004</v>
      </c>
      <c r="RI19" s="136" t="s">
        <v>1502</v>
      </c>
      <c r="RJ19" s="136">
        <f t="shared" si="53"/>
        <v>0.79600000000000004</v>
      </c>
      <c r="RK19" s="136" t="s">
        <v>1502</v>
      </c>
      <c r="RL19" s="136" t="s">
        <v>1502</v>
      </c>
      <c r="RM19" s="884" t="s">
        <v>1502</v>
      </c>
      <c r="RN19" s="1052">
        <f t="shared" si="54"/>
        <v>0.79600000000000004</v>
      </c>
      <c r="RO19" s="136" t="s">
        <v>1502</v>
      </c>
      <c r="RP19" s="56" t="s">
        <v>1502</v>
      </c>
      <c r="RQ19" s="1051">
        <f t="shared" si="55"/>
        <v>0.79600000000000004</v>
      </c>
      <c r="RR19" s="136"/>
      <c r="RS19" s="56" t="s">
        <v>1502</v>
      </c>
      <c r="RT19" s="1052">
        <f t="shared" si="56"/>
        <v>0.79600000000000004</v>
      </c>
      <c r="RU19" s="56" t="s">
        <v>1502</v>
      </c>
      <c r="RV19" s="1051">
        <f t="shared" si="57"/>
        <v>0.79600000000000004</v>
      </c>
      <c r="RW19" s="1051" t="s">
        <v>1502</v>
      </c>
      <c r="RX19" s="56" t="s">
        <v>1502</v>
      </c>
      <c r="RY19" s="884">
        <f t="shared" si="58"/>
        <v>0.79600000000000004</v>
      </c>
      <c r="RZ19" s="56" t="s">
        <v>1502</v>
      </c>
      <c r="SA19" s="56" t="s">
        <v>1502</v>
      </c>
      <c r="SB19" s="56">
        <f t="shared" si="59"/>
        <v>0.79600000000000004</v>
      </c>
      <c r="SC19" s="1051" t="s">
        <v>1502</v>
      </c>
      <c r="SD19" s="1051">
        <f t="shared" si="60"/>
        <v>0.79600000000000004</v>
      </c>
      <c r="SE19" s="66" t="s">
        <v>1502</v>
      </c>
      <c r="SF19" s="56">
        <f t="shared" si="61"/>
        <v>0.79600000000000004</v>
      </c>
      <c r="SG19" s="1051" t="s">
        <v>1502</v>
      </c>
      <c r="SH19" s="1051" t="s">
        <v>1502</v>
      </c>
      <c r="SI19" s="1051">
        <f t="shared" si="62"/>
        <v>0.79600000000000004</v>
      </c>
      <c r="SJ19" s="1051" t="s">
        <v>1502</v>
      </c>
      <c r="SK19" s="1051">
        <f t="shared" si="63"/>
        <v>0.79600000000000004</v>
      </c>
      <c r="SL19" s="1051" t="s">
        <v>1502</v>
      </c>
      <c r="SM19" s="56" t="s">
        <v>1502</v>
      </c>
      <c r="SN19" s="1051">
        <f t="shared" si="64"/>
        <v>0.79600000000000004</v>
      </c>
      <c r="SO19" s="1051"/>
      <c r="SP19" s="1229">
        <f t="shared" si="65"/>
        <v>-1</v>
      </c>
      <c r="SQ19" s="136">
        <v>0.83</v>
      </c>
      <c r="SR19" s="136" t="s">
        <v>1502</v>
      </c>
      <c r="SS19" s="136" t="s">
        <v>1502</v>
      </c>
      <c r="ST19" s="884">
        <f t="shared" si="66"/>
        <v>0.83</v>
      </c>
      <c r="SU19" s="136" t="s">
        <v>1502</v>
      </c>
      <c r="SV19" s="136">
        <f t="shared" si="67"/>
        <v>0.83</v>
      </c>
      <c r="SW19" s="136" t="s">
        <v>1502</v>
      </c>
      <c r="SX19" s="136" t="s">
        <v>1502</v>
      </c>
      <c r="SY19" s="136">
        <f t="shared" si="68"/>
        <v>0.83</v>
      </c>
      <c r="SZ19" s="136" t="s">
        <v>1502</v>
      </c>
      <c r="TA19" s="136">
        <f t="shared" si="69"/>
        <v>0.83</v>
      </c>
      <c r="TB19" s="136" t="s">
        <v>1502</v>
      </c>
      <c r="TC19" s="136" t="s">
        <v>1502</v>
      </c>
      <c r="TD19" s="1052">
        <f t="shared" si="70"/>
        <v>0.83</v>
      </c>
      <c r="TE19" s="136"/>
      <c r="TF19" s="371" t="s">
        <v>1502</v>
      </c>
      <c r="TG19" s="1052">
        <f t="shared" si="71"/>
        <v>0.83</v>
      </c>
      <c r="TH19" s="136" t="s">
        <v>1502</v>
      </c>
      <c r="TI19" s="371" t="s">
        <v>1502</v>
      </c>
      <c r="TJ19" s="136">
        <f t="shared" si="72"/>
        <v>0.83</v>
      </c>
      <c r="TK19" s="371" t="s">
        <v>1502</v>
      </c>
      <c r="TL19" s="1052">
        <f t="shared" si="73"/>
        <v>0.83</v>
      </c>
      <c r="TM19" s="371" t="s">
        <v>1502</v>
      </c>
      <c r="TN19" s="1052" t="s">
        <v>1502</v>
      </c>
      <c r="TO19" s="884">
        <f t="shared" si="74"/>
        <v>0.83</v>
      </c>
      <c r="TP19" s="56" t="s">
        <v>1502</v>
      </c>
      <c r="TQ19" s="56" t="s">
        <v>1502</v>
      </c>
      <c r="TR19" s="56">
        <f t="shared" si="75"/>
        <v>0.83</v>
      </c>
      <c r="TS19" s="56" t="s">
        <v>1502</v>
      </c>
      <c r="TT19" s="371" t="s">
        <v>1502</v>
      </c>
      <c r="TU19" s="1051">
        <f t="shared" si="76"/>
        <v>0.83</v>
      </c>
      <c r="TV19" s="1051" t="s">
        <v>1502</v>
      </c>
      <c r="TW19" s="1051">
        <f t="shared" si="77"/>
        <v>0.83</v>
      </c>
      <c r="TX19" s="1051" t="s">
        <v>1159</v>
      </c>
      <c r="TY19" s="371" t="s">
        <v>1502</v>
      </c>
      <c r="TZ19" s="1051">
        <f t="shared" si="78"/>
        <v>0.83</v>
      </c>
      <c r="UA19" s="1052" t="s">
        <v>1502</v>
      </c>
      <c r="UB19" s="1051">
        <f t="shared" si="79"/>
        <v>0.83</v>
      </c>
      <c r="UC19" s="1051" t="s">
        <v>1502</v>
      </c>
      <c r="UD19" s="1052" t="s">
        <v>1502</v>
      </c>
      <c r="UE19" s="1051">
        <f t="shared" si="80"/>
        <v>0.83</v>
      </c>
      <c r="UF19" s="1051" t="s">
        <v>1502</v>
      </c>
      <c r="UG19" s="1051" t="s">
        <v>1502</v>
      </c>
      <c r="UH19" s="1051">
        <f t="shared" si="81"/>
        <v>0.83</v>
      </c>
      <c r="UI19" s="1049" t="s">
        <v>1502</v>
      </c>
      <c r="UJ19" s="357"/>
      <c r="UK19" s="884">
        <v>0.88000000000000012</v>
      </c>
      <c r="UL19" s="1099" t="s">
        <v>1502</v>
      </c>
      <c r="UM19" s="884">
        <f t="shared" si="150"/>
        <v>0.88000000000000012</v>
      </c>
      <c r="UN19" s="884" t="s">
        <v>1502</v>
      </c>
      <c r="UO19" s="884" t="s">
        <v>1502</v>
      </c>
      <c r="UP19" s="884" t="s">
        <v>1502</v>
      </c>
      <c r="UQ19" s="884">
        <f t="shared" si="84"/>
        <v>0.88000000000000012</v>
      </c>
      <c r="UR19" s="884" t="s">
        <v>1502</v>
      </c>
      <c r="US19" s="136">
        <f t="shared" si="85"/>
        <v>0.88000000000000012</v>
      </c>
      <c r="UT19" s="136" t="s">
        <v>1502</v>
      </c>
      <c r="UU19" s="136" t="s">
        <v>1502</v>
      </c>
      <c r="UV19" s="136">
        <f t="shared" si="86"/>
        <v>0.88000000000000012</v>
      </c>
      <c r="UW19" s="136" t="s">
        <v>1502</v>
      </c>
      <c r="UX19" s="136">
        <f t="shared" si="87"/>
        <v>0.88000000000000012</v>
      </c>
      <c r="UY19" s="136" t="s">
        <v>1502</v>
      </c>
      <c r="UZ19" s="884" t="s">
        <v>1502</v>
      </c>
      <c r="VA19" s="1052">
        <f t="shared" si="88"/>
        <v>0.88000000000000012</v>
      </c>
      <c r="VB19" s="1051" t="s">
        <v>1502</v>
      </c>
      <c r="VC19" s="1051" t="s">
        <v>1502</v>
      </c>
      <c r="VD19" s="1051" t="s">
        <v>1502</v>
      </c>
      <c r="VE19" s="1051" t="s">
        <v>1502</v>
      </c>
      <c r="VF19" s="884" t="s">
        <v>1502</v>
      </c>
      <c r="VG19" s="56" t="s">
        <v>1502</v>
      </c>
      <c r="VH19" s="1051" t="s">
        <v>1502</v>
      </c>
      <c r="VI19" s="1051">
        <f t="shared" si="89"/>
        <v>0.88000000000000012</v>
      </c>
      <c r="VJ19" s="1051" t="s">
        <v>1502</v>
      </c>
      <c r="VK19" s="884" t="s">
        <v>1502</v>
      </c>
      <c r="VL19" s="66" t="s">
        <v>1502</v>
      </c>
      <c r="VM19" s="1051" t="s">
        <v>1502</v>
      </c>
      <c r="VN19" s="1051">
        <f t="shared" si="90"/>
        <v>0.88000000000000012</v>
      </c>
      <c r="VO19" s="1051" t="s">
        <v>1502</v>
      </c>
      <c r="VP19" s="1051" t="s">
        <v>1502</v>
      </c>
      <c r="VQ19" s="1051" t="s">
        <v>1502</v>
      </c>
      <c r="VR19" s="1051" t="s">
        <v>1502</v>
      </c>
      <c r="VS19" s="1051">
        <f t="shared" si="91"/>
        <v>0.88000000000000012</v>
      </c>
      <c r="VT19" s="1051" t="s">
        <v>1502</v>
      </c>
      <c r="VU19" s="1051" t="s">
        <v>1502</v>
      </c>
      <c r="VV19" s="1051" t="s">
        <v>1502</v>
      </c>
      <c r="VW19" s="1051" t="s">
        <v>1502</v>
      </c>
      <c r="VX19" s="1051">
        <f t="shared" si="92"/>
        <v>0.88000000000000012</v>
      </c>
      <c r="VY19" s="1051" t="s">
        <v>1502</v>
      </c>
      <c r="VZ19" s="1051" t="s">
        <v>1502</v>
      </c>
      <c r="WA19" s="1051" t="s">
        <v>1502</v>
      </c>
      <c r="WB19" s="1051" t="s">
        <v>1502</v>
      </c>
      <c r="WC19" s="1051">
        <f t="shared" si="93"/>
        <v>0.88000000000000012</v>
      </c>
      <c r="WD19" s="884" t="s">
        <v>1502</v>
      </c>
      <c r="WE19" s="66" t="s">
        <v>1502</v>
      </c>
      <c r="WF19" s="56">
        <f t="shared" si="94"/>
        <v>0.88000000000000012</v>
      </c>
      <c r="WG19" s="56" t="s">
        <v>1502</v>
      </c>
      <c r="WH19" s="56" t="s">
        <v>1502</v>
      </c>
      <c r="WI19" s="56" t="s">
        <v>1502</v>
      </c>
      <c r="WJ19" s="56"/>
      <c r="WK19" s="56" t="s">
        <v>1502</v>
      </c>
      <c r="WL19" s="56" t="s">
        <v>1502</v>
      </c>
      <c r="WM19" s="56" t="s">
        <v>1502</v>
      </c>
      <c r="WN19" s="56" t="s">
        <v>1502</v>
      </c>
      <c r="WO19" s="56" t="s">
        <v>1502</v>
      </c>
      <c r="WP19" s="56" t="s">
        <v>1502</v>
      </c>
      <c r="WQ19" s="1051" t="s">
        <v>1502</v>
      </c>
      <c r="WR19" s="1051" t="s">
        <v>1502</v>
      </c>
      <c r="WS19" s="56" t="s">
        <v>1502</v>
      </c>
      <c r="WT19" s="1051"/>
      <c r="WU19" s="1051" t="s">
        <v>1502</v>
      </c>
      <c r="WV19" s="56" t="s">
        <v>1502</v>
      </c>
      <c r="WW19" s="56" t="s">
        <v>1502</v>
      </c>
      <c r="WX19" s="1051" t="s">
        <v>1502</v>
      </c>
      <c r="WY19" s="1051" t="s">
        <v>1502</v>
      </c>
      <c r="WZ19" s="1051" t="s">
        <v>1502</v>
      </c>
      <c r="XA19" s="1051"/>
      <c r="XB19" s="1051" t="s">
        <v>1502</v>
      </c>
      <c r="XC19" s="1051" t="s">
        <v>1502</v>
      </c>
      <c r="XD19" s="1051" t="s">
        <v>1502</v>
      </c>
      <c r="XE19" s="56"/>
      <c r="XF19" s="1051"/>
      <c r="XG19" s="357"/>
      <c r="XH19" s="357"/>
      <c r="XI19" s="1223"/>
      <c r="XJ19" s="913" t="s">
        <v>1502</v>
      </c>
      <c r="XK19" s="53" t="s">
        <v>1502</v>
      </c>
      <c r="XL19" s="1042" t="s">
        <v>1502</v>
      </c>
      <c r="XM19" s="1255" t="s">
        <v>1502</v>
      </c>
      <c r="XN19" s="1391" t="s">
        <v>1502</v>
      </c>
      <c r="XO19" s="1255" t="s">
        <v>1502</v>
      </c>
      <c r="XP19" s="1255" t="s">
        <v>1502</v>
      </c>
      <c r="XQ19" s="1235" t="s">
        <v>1502</v>
      </c>
      <c r="XR19" s="1255" t="s">
        <v>1502</v>
      </c>
      <c r="XS19" s="1235" t="s">
        <v>1502</v>
      </c>
      <c r="XT19" s="1255" t="s">
        <v>1502</v>
      </c>
      <c r="XU19" s="1235" t="s">
        <v>1502</v>
      </c>
      <c r="XV19" s="1042" t="s">
        <v>1502</v>
      </c>
      <c r="XW19" s="1042" t="s">
        <v>1502</v>
      </c>
      <c r="XX19" s="1042" t="s">
        <v>1502</v>
      </c>
      <c r="XY19" s="1042" t="s">
        <v>1502</v>
      </c>
      <c r="XZ19" s="37"/>
      <c r="YA19" s="7"/>
      <c r="YB19" s="53" t="s">
        <v>1502</v>
      </c>
      <c r="YC19" s="913" t="s">
        <v>1502</v>
      </c>
      <c r="YD19" s="53" t="s">
        <v>1502</v>
      </c>
      <c r="YE19" s="1255" t="s">
        <v>1502</v>
      </c>
      <c r="YF19" s="53" t="s">
        <v>1502</v>
      </c>
      <c r="YG19" s="1255" t="s">
        <v>1502</v>
      </c>
      <c r="YH19" s="1255" t="s">
        <v>1502</v>
      </c>
      <c r="YI19" s="53" t="s">
        <v>1502</v>
      </c>
      <c r="YJ19" s="1255" t="s">
        <v>1502</v>
      </c>
      <c r="YK19" s="1255" t="s">
        <v>1502</v>
      </c>
      <c r="YL19" s="53" t="s">
        <v>1502</v>
      </c>
      <c r="YM19" s="1255" t="s">
        <v>1502</v>
      </c>
      <c r="YN19" s="1042" t="s">
        <v>1502</v>
      </c>
      <c r="YO19" s="913" t="s">
        <v>1502</v>
      </c>
      <c r="YP19" s="53" t="s">
        <v>1502</v>
      </c>
      <c r="YQ19" s="913" t="s">
        <v>1502</v>
      </c>
      <c r="YR19" s="55" t="s">
        <v>1502</v>
      </c>
      <c r="YS19" s="1223"/>
      <c r="YT19" s="1447" t="s">
        <v>1502</v>
      </c>
      <c r="YU19" s="1255" t="s">
        <v>1502</v>
      </c>
      <c r="YV19" s="1255" t="s">
        <v>1502</v>
      </c>
      <c r="YW19" s="1391" t="s">
        <v>1502</v>
      </c>
      <c r="YX19" s="1255" t="s">
        <v>1502</v>
      </c>
      <c r="YY19" s="1391" t="s">
        <v>1502</v>
      </c>
      <c r="YZ19" s="1255" t="s">
        <v>1502</v>
      </c>
      <c r="ZA19" s="1493" t="s">
        <v>1502</v>
      </c>
      <c r="ZB19" s="1255" t="s">
        <v>1502</v>
      </c>
      <c r="ZC19" s="1284" t="s">
        <v>1502</v>
      </c>
      <c r="ZD19" s="1042" t="s">
        <v>1502</v>
      </c>
      <c r="ZE19" s="1042" t="s">
        <v>1502</v>
      </c>
      <c r="ZF19" s="1042" t="s">
        <v>1502</v>
      </c>
      <c r="ZG19" s="1042" t="s">
        <v>1502</v>
      </c>
      <c r="ZH19" s="36" t="s">
        <v>1502</v>
      </c>
      <c r="ZI19" s="29"/>
      <c r="ZJ19" s="678"/>
      <c r="ZK19" s="52" t="s">
        <v>1502</v>
      </c>
      <c r="ZL19" s="32" t="s">
        <v>1502</v>
      </c>
      <c r="ZM19" s="53" t="s">
        <v>1502</v>
      </c>
      <c r="ZN19" s="53" t="str">
        <f t="shared" si="125"/>
        <v>NA</v>
      </c>
      <c r="ZO19" s="1049" t="s">
        <v>1502</v>
      </c>
      <c r="ZP19" s="66" t="s">
        <v>1502</v>
      </c>
      <c r="ZQ19" s="52" t="s">
        <v>1502</v>
      </c>
      <c r="ZR19" s="1049" t="s">
        <v>1502</v>
      </c>
      <c r="ZS19" s="52" t="s">
        <v>1502</v>
      </c>
      <c r="ZT19" s="32"/>
      <c r="ZU19" s="53" t="s">
        <v>1502</v>
      </c>
      <c r="ZV19" s="37" t="s">
        <v>1502</v>
      </c>
      <c r="ZW19" s="1042">
        <f t="shared" si="128"/>
        <v>0</v>
      </c>
      <c r="ZX19" s="37"/>
      <c r="ZY19" s="53" t="s">
        <v>1502</v>
      </c>
      <c r="ZZ19" s="58" t="s">
        <v>1502</v>
      </c>
      <c r="AAA19" s="58" t="s">
        <v>1502</v>
      </c>
      <c r="AAB19" s="678"/>
      <c r="AAC19" s="36"/>
      <c r="AAD19" s="38"/>
      <c r="AAE19" s="55"/>
      <c r="AAF19" s="55" t="str">
        <f t="shared" si="131"/>
        <v xml:space="preserve">1. Better than baseline </v>
      </c>
      <c r="AAG19" s="55" t="str">
        <f t="shared" si="132"/>
        <v>4.Blocker/Not Executed</v>
      </c>
      <c r="AAH19" s="55" t="str">
        <f t="shared" si="133"/>
        <v>4.Blocker/Not Executed</v>
      </c>
      <c r="AAI19" s="55" t="str">
        <f t="shared" si="134"/>
        <v>4.Blocker/Not Executed</v>
      </c>
      <c r="AAJ19" s="55" t="str">
        <f t="shared" si="135"/>
        <v xml:space="preserve">1. Better than baseline </v>
      </c>
      <c r="AAK19" s="36" t="str">
        <f t="shared" si="136"/>
        <v>4.Blocker/Not Executed</v>
      </c>
      <c r="AAL19" s="36" t="str">
        <f t="shared" si="137"/>
        <v>4.Blocker/Not Executed</v>
      </c>
      <c r="AAM19" s="59" t="str">
        <f t="shared" si="138"/>
        <v xml:space="preserve">1. Better than baseline </v>
      </c>
      <c r="AAN19" s="59" t="str">
        <f t="shared" si="139"/>
        <v xml:space="preserve">1. Better than baseline </v>
      </c>
      <c r="AAO19" s="59" t="str">
        <f t="shared" si="140"/>
        <v>4.Blocker/Not Executed</v>
      </c>
      <c r="AAP19" s="59" t="str">
        <f t="shared" si="141"/>
        <v>4.Blocker/Not Executed</v>
      </c>
      <c r="AAQ19" s="36" t="str">
        <f t="shared" si="142"/>
        <v>3. Missing baseline</v>
      </c>
      <c r="AAR19" s="37" t="str">
        <f t="shared" si="143"/>
        <v>3. Missing baseline</v>
      </c>
      <c r="AAS19" s="37" t="str">
        <f t="shared" si="144"/>
        <v>3. Missing baseline</v>
      </c>
      <c r="AAT19" s="37" t="str">
        <f t="shared" si="145"/>
        <v>4.Blocker/Not Executed</v>
      </c>
    </row>
    <row r="20" spans="1:722" s="135" customFormat="1" ht="15" thickBot="1" x14ac:dyDescent="0.4">
      <c r="I20" s="1747" t="s">
        <v>27</v>
      </c>
      <c r="J20" s="1748"/>
      <c r="K20" s="1748"/>
      <c r="L20" s="1748"/>
      <c r="M20" s="1748"/>
      <c r="N20" s="1748"/>
      <c r="O20" s="1748"/>
      <c r="P20" s="1748"/>
      <c r="Q20" s="1748"/>
      <c r="R20" s="1748"/>
      <c r="S20" s="1748"/>
      <c r="T20" s="1748"/>
      <c r="U20" s="1748"/>
      <c r="V20" s="1748"/>
      <c r="W20" s="1748"/>
      <c r="X20" s="1748"/>
      <c r="Y20" s="1748"/>
      <c r="Z20" s="1748"/>
      <c r="AA20" s="1748"/>
      <c r="AB20" s="1748"/>
      <c r="AC20" s="1748"/>
      <c r="AD20" s="1748"/>
      <c r="AE20" s="1748"/>
      <c r="AF20" s="1748"/>
      <c r="AG20" s="1748"/>
      <c r="AH20" s="1748"/>
      <c r="AI20" s="1748"/>
      <c r="AJ20" s="1748"/>
      <c r="AK20" s="1748"/>
      <c r="AL20" s="1748"/>
      <c r="AM20" s="1748"/>
      <c r="AN20" s="1748"/>
      <c r="AO20" s="1748"/>
      <c r="AP20" s="1748"/>
      <c r="AQ20" s="1748"/>
      <c r="AR20" s="1748"/>
      <c r="AS20" s="1748"/>
      <c r="AT20" s="1749"/>
      <c r="AU20" s="1835" t="s">
        <v>1</v>
      </c>
      <c r="AV20" s="1748"/>
      <c r="AW20" s="1748"/>
      <c r="AX20" s="1748"/>
      <c r="AY20" s="1748"/>
      <c r="AZ20" s="1748"/>
      <c r="BA20" s="1748"/>
      <c r="BB20" s="1748"/>
      <c r="BC20" s="1748"/>
      <c r="BD20" s="1748"/>
      <c r="BE20" s="1748"/>
      <c r="BF20" s="1748"/>
      <c r="BG20" s="1748"/>
      <c r="BH20" s="1748"/>
      <c r="BI20" s="1748"/>
      <c r="BJ20" s="1748"/>
      <c r="BK20" s="1748"/>
      <c r="BL20" s="1748"/>
      <c r="BM20" s="1748"/>
      <c r="BN20" s="1748"/>
      <c r="BO20" s="1748"/>
      <c r="BP20" s="1748"/>
      <c r="BQ20" s="1749"/>
      <c r="BR20" s="1748" t="s">
        <v>2</v>
      </c>
      <c r="BS20" s="1748"/>
      <c r="BT20" s="1748"/>
      <c r="BU20" s="1748"/>
      <c r="BV20" s="1748"/>
      <c r="BW20" s="1748"/>
      <c r="BX20" s="1748"/>
      <c r="BY20" s="1748"/>
      <c r="BZ20" s="1748"/>
      <c r="CA20" s="1748"/>
      <c r="CB20" s="1748"/>
      <c r="CC20" s="1748"/>
      <c r="CD20" s="1748"/>
      <c r="CE20" s="1748"/>
      <c r="CF20" s="1748"/>
      <c r="CG20" s="1748"/>
      <c r="CH20" s="1748"/>
      <c r="CI20" s="1748"/>
      <c r="CJ20" s="1748"/>
      <c r="CK20" s="1748"/>
      <c r="CL20" s="1748"/>
      <c r="CM20" s="1748"/>
      <c r="CN20" s="1748"/>
      <c r="CO20" s="1748"/>
      <c r="CP20" s="1748"/>
      <c r="CQ20" s="1748"/>
      <c r="CR20" s="1748"/>
      <c r="CS20" s="1748"/>
      <c r="CT20" s="1748"/>
      <c r="CU20" s="1748"/>
      <c r="CV20" s="1748"/>
      <c r="CW20" s="1748"/>
      <c r="CX20" s="1748"/>
      <c r="CY20" s="1748"/>
      <c r="CZ20" s="1748"/>
      <c r="DA20" s="1748"/>
      <c r="DB20" s="1748"/>
      <c r="DC20" s="1748"/>
      <c r="DD20" s="1748"/>
      <c r="DE20" s="1748"/>
      <c r="DF20" s="1748"/>
      <c r="DG20" s="1748"/>
      <c r="DH20" s="1748"/>
      <c r="DI20" s="1748"/>
      <c r="DJ20" s="1748"/>
      <c r="DK20" s="1749"/>
      <c r="DL20" s="1748" t="s">
        <v>3</v>
      </c>
      <c r="DM20" s="1748"/>
      <c r="DN20" s="1748"/>
      <c r="DO20" s="1748"/>
      <c r="DP20" s="1748"/>
      <c r="DQ20" s="1748"/>
      <c r="DR20" s="1748"/>
      <c r="DS20" s="1748"/>
      <c r="DT20" s="1748"/>
      <c r="DU20" s="1748"/>
      <c r="DV20" s="1748"/>
      <c r="DW20" s="1748"/>
      <c r="DX20" s="1748"/>
      <c r="DY20" s="1748"/>
      <c r="DZ20" s="1748"/>
      <c r="EA20" s="1748"/>
      <c r="EB20" s="1748"/>
      <c r="EC20" s="1748"/>
      <c r="ED20" s="1748"/>
      <c r="EE20" s="1748"/>
      <c r="EF20" s="1748"/>
      <c r="EG20" s="1748"/>
      <c r="EH20" s="1748"/>
      <c r="EI20" s="1748"/>
      <c r="EJ20" s="1748"/>
      <c r="EK20" s="1748"/>
      <c r="EL20" s="1748"/>
      <c r="EM20" s="1748"/>
      <c r="EN20" s="1748"/>
      <c r="EO20" s="1748"/>
      <c r="EP20" s="1748"/>
      <c r="EQ20" s="1748"/>
      <c r="ER20" s="1748"/>
      <c r="ES20" s="1748"/>
      <c r="ET20" s="1748"/>
      <c r="EU20" s="1748"/>
      <c r="EV20" s="1748"/>
      <c r="EW20" s="1748"/>
      <c r="EX20" s="1748"/>
      <c r="EY20" s="1748"/>
      <c r="EZ20" s="1748"/>
      <c r="FA20" s="1749"/>
      <c r="FB20" s="1747" t="s">
        <v>4</v>
      </c>
      <c r="FC20" s="1748"/>
      <c r="FD20" s="1748"/>
      <c r="FE20" s="1748"/>
      <c r="FF20" s="1748"/>
      <c r="FG20" s="1748"/>
      <c r="FH20" s="1748"/>
      <c r="FI20" s="1748"/>
      <c r="FJ20" s="1748"/>
      <c r="FK20" s="1748"/>
      <c r="FL20" s="1748"/>
      <c r="FM20" s="1748"/>
      <c r="FN20" s="1748"/>
      <c r="FO20" s="1748"/>
      <c r="FP20" s="1748"/>
      <c r="FQ20" s="1748"/>
      <c r="FR20" s="1748"/>
      <c r="FS20" s="1748"/>
      <c r="FT20" s="1748"/>
      <c r="FU20" s="1748"/>
      <c r="FV20" s="1748"/>
      <c r="FW20" s="1748"/>
      <c r="FX20" s="1748"/>
      <c r="FY20" s="1748"/>
      <c r="FZ20" s="1748"/>
      <c r="GA20" s="1748"/>
      <c r="GB20" s="1748"/>
      <c r="GC20" s="1748"/>
      <c r="GD20" s="1748"/>
      <c r="GE20" s="1748"/>
      <c r="GF20" s="1748"/>
      <c r="GG20" s="1748"/>
      <c r="GH20" s="1748"/>
      <c r="GI20" s="1748"/>
      <c r="GJ20" s="1748"/>
      <c r="GK20" s="1748"/>
      <c r="GL20" s="1748"/>
      <c r="GM20" s="1748"/>
      <c r="GN20" s="1748"/>
      <c r="GO20" s="1748"/>
      <c r="GP20" s="1748"/>
      <c r="GQ20" s="1748"/>
      <c r="GR20" s="1748"/>
      <c r="GS20" s="1748"/>
      <c r="GT20" s="1748"/>
      <c r="GU20" s="1748"/>
      <c r="GV20" s="1748"/>
      <c r="GW20" s="1748"/>
      <c r="GX20" s="1748"/>
      <c r="GY20" s="1748"/>
      <c r="GZ20" s="1749"/>
      <c r="HA20" s="1747" t="s">
        <v>5</v>
      </c>
      <c r="HB20" s="1748"/>
      <c r="HC20" s="1748"/>
      <c r="HD20" s="1748"/>
      <c r="HE20" s="1748"/>
      <c r="HF20" s="1748"/>
      <c r="HG20" s="1748"/>
      <c r="HH20" s="1748"/>
      <c r="HI20" s="1748"/>
      <c r="HJ20" s="1748"/>
      <c r="HK20" s="1748"/>
      <c r="HL20" s="1748"/>
      <c r="HM20" s="1748"/>
      <c r="HN20" s="1748"/>
      <c r="HO20" s="1748"/>
      <c r="HP20" s="1748"/>
      <c r="HQ20" s="1748"/>
      <c r="HR20" s="1748"/>
      <c r="HS20" s="1748"/>
      <c r="HT20" s="1748"/>
      <c r="HU20" s="1748"/>
      <c r="HV20" s="1748"/>
      <c r="HW20" s="1748"/>
      <c r="HX20" s="1748"/>
      <c r="HY20" s="1748"/>
      <c r="HZ20" s="1748"/>
      <c r="IA20" s="1748"/>
      <c r="IB20" s="1748"/>
      <c r="IC20" s="1748"/>
      <c r="ID20" s="1748"/>
      <c r="IE20" s="1748"/>
      <c r="IF20" s="1748"/>
      <c r="IG20" s="1748"/>
      <c r="IH20" s="1748"/>
      <c r="II20" s="1748"/>
      <c r="IJ20" s="1748"/>
      <c r="IK20" s="1748"/>
      <c r="IL20" s="1748"/>
      <c r="IM20" s="1748"/>
      <c r="IN20" s="1748"/>
      <c r="IO20" s="1748"/>
      <c r="IP20" s="1748"/>
      <c r="IQ20" s="1748"/>
      <c r="IR20" s="1748"/>
      <c r="IS20" s="1748"/>
      <c r="IT20" s="1748"/>
      <c r="IU20" s="1748"/>
      <c r="IV20" s="1748"/>
      <c r="IW20" s="1748"/>
      <c r="IX20" s="1748"/>
      <c r="IY20" s="1748"/>
      <c r="IZ20" s="1748"/>
      <c r="JA20" s="1748"/>
      <c r="JB20" s="1748"/>
      <c r="JC20" s="1748"/>
      <c r="JD20" s="1748"/>
      <c r="JE20" s="1748"/>
      <c r="JF20" s="1748"/>
      <c r="JG20" s="1748"/>
      <c r="JH20" s="1748"/>
      <c r="JI20" s="1748"/>
      <c r="JJ20" s="1748"/>
      <c r="JK20" s="1748"/>
      <c r="JL20" s="1748"/>
      <c r="JM20" s="1748"/>
      <c r="JN20" s="1749"/>
      <c r="JO20" s="1747" t="s">
        <v>6</v>
      </c>
      <c r="JP20" s="1748"/>
      <c r="JQ20" s="1748"/>
      <c r="JR20" s="1748"/>
      <c r="JS20" s="1748"/>
      <c r="JT20" s="1748"/>
      <c r="JU20" s="1748"/>
      <c r="JV20" s="1748"/>
      <c r="JW20" s="1748"/>
      <c r="JX20" s="1748"/>
      <c r="JY20" s="1748"/>
      <c r="JZ20" s="1748"/>
      <c r="KA20" s="1748"/>
      <c r="KB20" s="1748"/>
      <c r="KC20" s="1748"/>
      <c r="KD20" s="1748"/>
      <c r="KE20" s="1748"/>
      <c r="KF20" s="1748"/>
      <c r="KG20" s="1748"/>
      <c r="KH20" s="1748"/>
      <c r="KI20" s="1748"/>
      <c r="KJ20" s="1748"/>
      <c r="KK20" s="1748"/>
      <c r="KL20" s="1748"/>
      <c r="KM20" s="1748"/>
      <c r="KN20" s="1748"/>
      <c r="KO20" s="1748"/>
      <c r="KP20" s="1748"/>
      <c r="KQ20" s="1748"/>
      <c r="KR20" s="1748"/>
      <c r="KS20" s="1748"/>
      <c r="KT20" s="1748"/>
      <c r="KU20" s="1748"/>
      <c r="KV20" s="1748"/>
      <c r="KW20" s="1748"/>
      <c r="KX20" s="1748"/>
      <c r="KY20" s="1748"/>
      <c r="KZ20" s="1748"/>
      <c r="LA20" s="1748"/>
      <c r="LB20" s="1748"/>
      <c r="LC20" s="1748"/>
      <c r="LD20" s="1748"/>
      <c r="LE20" s="1748"/>
      <c r="LF20" s="1748"/>
      <c r="LG20" s="1748"/>
      <c r="LH20" s="1748"/>
      <c r="LI20" s="1748"/>
      <c r="LJ20" s="1748"/>
      <c r="LK20" s="1748"/>
      <c r="LL20" s="1748"/>
      <c r="LM20" s="1748"/>
      <c r="LN20" s="1748"/>
      <c r="LO20" s="1748"/>
      <c r="LP20" s="1748"/>
      <c r="LQ20" s="1748"/>
      <c r="LR20" s="1748"/>
      <c r="LS20" s="1748"/>
      <c r="LT20" s="1748"/>
      <c r="LU20" s="1748"/>
      <c r="LV20" s="1748"/>
      <c r="LW20" s="1748"/>
      <c r="LX20" s="1748"/>
      <c r="LY20" s="1748"/>
      <c r="LZ20" s="1748"/>
      <c r="MA20" s="1748"/>
      <c r="MB20" s="1749"/>
      <c r="MC20" s="1758" t="s">
        <v>7</v>
      </c>
      <c r="MD20" s="1757"/>
      <c r="ME20" s="1757"/>
      <c r="MF20" s="1757"/>
      <c r="MG20" s="1757"/>
      <c r="MH20" s="1757"/>
      <c r="MI20" s="1757"/>
      <c r="MJ20" s="1757"/>
      <c r="MK20" s="1757"/>
      <c r="ML20" s="1757"/>
      <c r="MM20" s="1757"/>
      <c r="MN20" s="1757"/>
      <c r="MO20" s="1757"/>
      <c r="MP20" s="1757"/>
      <c r="MQ20" s="1757"/>
      <c r="MR20" s="1757"/>
      <c r="MS20" s="1757"/>
      <c r="MT20" s="1757"/>
      <c r="MU20" s="1757"/>
      <c r="MV20" s="1757"/>
      <c r="MW20" s="1757"/>
      <c r="MX20" s="1757"/>
      <c r="MY20" s="1757"/>
      <c r="MZ20" s="1757"/>
      <c r="NA20" s="1757"/>
      <c r="NB20" s="1757"/>
      <c r="NC20" s="1757"/>
      <c r="ND20" s="1757"/>
      <c r="NE20" s="1757"/>
      <c r="NF20" s="1757"/>
      <c r="NG20" s="1757"/>
      <c r="NH20" s="1757"/>
      <c r="NI20" s="1757"/>
      <c r="NJ20" s="1757"/>
      <c r="NK20" s="1757"/>
      <c r="NL20" s="1757"/>
      <c r="NM20" s="1757"/>
      <c r="NN20" s="1757"/>
      <c r="NO20" s="1757"/>
      <c r="NP20" s="1757"/>
      <c r="NQ20" s="1757"/>
      <c r="NR20" s="1757"/>
      <c r="NS20" s="1757"/>
      <c r="NT20" s="1757"/>
      <c r="NU20" s="1757"/>
      <c r="NV20" s="1757"/>
      <c r="NW20" s="1757"/>
      <c r="NX20" s="1757"/>
      <c r="NY20" s="1757"/>
      <c r="NZ20" s="1757"/>
      <c r="OA20" s="1757"/>
      <c r="OB20" s="1757"/>
      <c r="OC20" s="1757"/>
      <c r="OD20" s="1757"/>
      <c r="OE20" s="1757"/>
      <c r="OF20" s="1757"/>
      <c r="OG20" s="1757"/>
      <c r="OH20" s="1757"/>
      <c r="OI20" s="1757"/>
      <c r="OJ20" s="1757"/>
      <c r="OK20" s="1757"/>
      <c r="OL20" s="1757"/>
      <c r="OM20" s="1757"/>
      <c r="ON20" s="1757"/>
      <c r="OO20" s="1757"/>
      <c r="OP20" s="1757"/>
      <c r="OQ20" s="1757"/>
      <c r="OR20" s="1757"/>
      <c r="OS20" s="1757"/>
      <c r="OT20" s="1757"/>
      <c r="OU20" s="1757"/>
      <c r="OV20" s="1757"/>
      <c r="OW20" s="1757"/>
      <c r="OX20" s="1757"/>
      <c r="OY20" s="1747" t="s">
        <v>8</v>
      </c>
      <c r="OZ20" s="1748"/>
      <c r="PA20" s="1748"/>
      <c r="PB20" s="1748"/>
      <c r="PC20" s="1748"/>
      <c r="PD20" s="1748"/>
      <c r="PE20" s="1748"/>
      <c r="PF20" s="1748"/>
      <c r="PG20" s="1748"/>
      <c r="PH20" s="1748"/>
      <c r="PI20" s="1748"/>
      <c r="PJ20" s="1748"/>
      <c r="PK20" s="1748"/>
      <c r="PL20" s="1748"/>
      <c r="PM20" s="1748"/>
      <c r="PN20" s="1748"/>
      <c r="PO20" s="1748"/>
      <c r="PP20" s="1748"/>
      <c r="PQ20" s="1748"/>
      <c r="PR20" s="1748"/>
      <c r="PS20" s="1748"/>
      <c r="PT20" s="1748"/>
      <c r="PU20" s="1748"/>
      <c r="PV20" s="1748"/>
      <c r="PW20" s="1748"/>
      <c r="PX20" s="1748"/>
      <c r="PY20" s="1748"/>
      <c r="PZ20" s="1748"/>
      <c r="QA20" s="1748"/>
      <c r="QB20" s="1748"/>
      <c r="QC20" s="1748"/>
      <c r="QD20" s="1748"/>
      <c r="QE20" s="1748"/>
      <c r="QF20" s="1748"/>
      <c r="QG20" s="1748"/>
      <c r="QH20" s="1748"/>
      <c r="QI20" s="1748"/>
      <c r="QJ20" s="1748"/>
      <c r="QK20" s="1748"/>
      <c r="QL20" s="1748"/>
      <c r="QM20" s="1748"/>
      <c r="QN20" s="1748"/>
      <c r="QO20" s="1748"/>
      <c r="QP20" s="1748"/>
      <c r="QQ20" s="1748"/>
      <c r="QR20" s="1748"/>
      <c r="QS20" s="1748"/>
      <c r="QT20" s="1748"/>
      <c r="QU20" s="1748"/>
      <c r="QV20" s="1748"/>
      <c r="QW20" s="1748"/>
      <c r="QX20" s="1748"/>
      <c r="QY20" s="1748"/>
      <c r="QZ20" s="1748"/>
      <c r="RA20" s="1748"/>
      <c r="RB20" s="1748"/>
      <c r="RC20" s="1749"/>
      <c r="RD20" s="1758" t="s">
        <v>9</v>
      </c>
      <c r="RE20" s="1757"/>
      <c r="RF20" s="1757"/>
      <c r="RG20" s="1757"/>
      <c r="RH20" s="1757"/>
      <c r="RI20" s="1757"/>
      <c r="RJ20" s="1757"/>
      <c r="RK20" s="1757"/>
      <c r="RL20" s="1757"/>
      <c r="RM20" s="1757"/>
      <c r="RN20" s="1757"/>
      <c r="RO20" s="1757"/>
      <c r="RP20" s="1757"/>
      <c r="RQ20" s="1757"/>
      <c r="RR20" s="1757"/>
      <c r="RS20" s="1757"/>
      <c r="RT20" s="1757"/>
      <c r="RU20" s="1757"/>
      <c r="RV20" s="1757"/>
      <c r="RW20" s="1757"/>
      <c r="RX20" s="1757"/>
      <c r="RY20" s="1757"/>
      <c r="RZ20" s="1757"/>
      <c r="SA20" s="1757"/>
      <c r="SB20" s="1757"/>
      <c r="SC20" s="1757"/>
      <c r="SD20" s="1757"/>
      <c r="SE20" s="1757"/>
      <c r="SF20" s="1757"/>
      <c r="SG20" s="1757"/>
      <c r="SH20" s="1757"/>
      <c r="SI20" s="1757"/>
      <c r="SJ20" s="1757"/>
      <c r="SK20" s="1757"/>
      <c r="SL20" s="1757"/>
      <c r="SM20" s="1757"/>
      <c r="SN20" s="1757"/>
      <c r="SO20" s="1757"/>
      <c r="SP20" s="1757"/>
      <c r="SQ20" s="1757"/>
      <c r="SR20" s="1757"/>
      <c r="SS20" s="1757"/>
      <c r="ST20" s="1757"/>
      <c r="SU20" s="1757"/>
      <c r="SV20" s="1757"/>
      <c r="SW20" s="1757"/>
      <c r="SX20" s="1757"/>
      <c r="SY20" s="1757" t="s">
        <v>10</v>
      </c>
      <c r="SZ20" s="1757"/>
      <c r="TA20" s="1757"/>
      <c r="TB20" s="1757"/>
      <c r="TC20" s="1757"/>
      <c r="TD20" s="1757"/>
      <c r="TE20" s="1757"/>
      <c r="TF20" s="1757"/>
      <c r="TG20" s="1757"/>
      <c r="TH20" s="1757"/>
      <c r="TI20" s="1757"/>
      <c r="TJ20" s="1757"/>
      <c r="TK20" s="1757"/>
      <c r="TL20" s="1757"/>
      <c r="TM20" s="1757"/>
      <c r="TN20" s="1757"/>
      <c r="TO20" s="1757"/>
      <c r="TP20" s="1757"/>
      <c r="TQ20" s="1757"/>
      <c r="TR20" s="1757"/>
      <c r="TS20" s="1757"/>
      <c r="TT20" s="1757"/>
      <c r="TU20" s="1757"/>
      <c r="TV20" s="1757"/>
      <c r="TW20" s="1757"/>
      <c r="TX20" s="1757"/>
      <c r="TY20" s="1757"/>
      <c r="TZ20" s="1757"/>
      <c r="UA20" s="1757"/>
      <c r="UB20" s="1757"/>
      <c r="UC20" s="1757"/>
      <c r="UD20" s="1757"/>
      <c r="UE20" s="1757"/>
      <c r="UF20" s="1757"/>
      <c r="UG20" s="1757"/>
      <c r="UH20" s="1757"/>
      <c r="UI20" s="1757"/>
      <c r="UJ20" s="1757"/>
      <c r="UK20" s="1757"/>
      <c r="UL20" s="1757"/>
      <c r="UM20" s="1757"/>
      <c r="UN20" s="1757"/>
      <c r="UO20" s="1757"/>
      <c r="UP20" s="1757"/>
      <c r="UQ20" s="1757"/>
      <c r="UR20" s="1757"/>
      <c r="US20" s="1757"/>
      <c r="UT20" s="1757"/>
      <c r="UU20" s="1757"/>
      <c r="UV20" s="1757"/>
      <c r="UW20" s="1757"/>
      <c r="UX20" s="1757"/>
      <c r="UY20" s="1757"/>
      <c r="UZ20" s="1757"/>
      <c r="VA20" s="1757"/>
      <c r="VB20" s="1757"/>
      <c r="VC20" s="1757"/>
      <c r="VD20" s="1757"/>
      <c r="VE20" s="1757"/>
      <c r="VF20" s="1757"/>
      <c r="VG20" s="1757"/>
      <c r="VH20" s="1757"/>
      <c r="VI20" s="1747" t="s">
        <v>11</v>
      </c>
      <c r="VJ20" s="1748"/>
      <c r="VK20" s="1748"/>
      <c r="VL20" s="1748"/>
      <c r="VM20" s="1748"/>
      <c r="VN20" s="1748"/>
      <c r="VO20" s="1748"/>
      <c r="VP20" s="1748"/>
      <c r="VQ20" s="1748"/>
      <c r="VR20" s="1748"/>
      <c r="VS20" s="1748"/>
      <c r="VT20" s="1748"/>
      <c r="VU20" s="1748"/>
      <c r="VV20" s="1748"/>
      <c r="VW20" s="1748"/>
      <c r="VX20" s="1748"/>
      <c r="VY20" s="1748"/>
      <c r="VZ20" s="1748"/>
      <c r="WA20" s="1748"/>
      <c r="WB20" s="1748"/>
      <c r="WC20" s="1748"/>
      <c r="WD20" s="1749"/>
      <c r="WE20" s="1758" t="s">
        <v>12</v>
      </c>
      <c r="WF20" s="1757"/>
      <c r="WG20" s="1757"/>
      <c r="WH20" s="1757"/>
      <c r="WI20" s="1757"/>
      <c r="WJ20" s="1757"/>
      <c r="WK20" s="1757"/>
      <c r="WL20" s="1757"/>
      <c r="WM20" s="1757"/>
      <c r="WN20" s="1757"/>
      <c r="WO20" s="1757"/>
      <c r="WP20" s="1757"/>
      <c r="WQ20" s="1757"/>
      <c r="WR20" s="1757"/>
      <c r="WS20" s="1757"/>
      <c r="WT20" s="1757"/>
      <c r="WU20" s="1757"/>
      <c r="WV20" s="1747" t="s">
        <v>13</v>
      </c>
      <c r="WW20" s="1748"/>
      <c r="WX20" s="1748"/>
      <c r="WY20" s="1748"/>
      <c r="WZ20" s="1748"/>
      <c r="XA20" s="1748"/>
      <c r="XB20" s="1748"/>
      <c r="XC20" s="1748"/>
      <c r="XD20" s="1748"/>
      <c r="XE20" s="1748"/>
      <c r="XF20" s="1748"/>
      <c r="XG20" s="1748"/>
      <c r="XH20" s="1748"/>
      <c r="XI20" s="1748"/>
      <c r="XJ20" s="1748"/>
      <c r="XK20" s="1748"/>
      <c r="XL20" s="1748"/>
      <c r="XM20" s="1749"/>
      <c r="XN20" s="1747" t="s">
        <v>14</v>
      </c>
      <c r="XO20" s="1748"/>
      <c r="XP20" s="1748"/>
      <c r="XQ20" s="1748"/>
      <c r="XR20" s="1748"/>
      <c r="XS20" s="1748"/>
      <c r="XT20" s="1748"/>
      <c r="XU20" s="1748"/>
      <c r="XV20" s="1748"/>
      <c r="XW20" s="1748"/>
      <c r="XX20" s="1748"/>
      <c r="XY20" s="1748"/>
      <c r="XZ20" s="1748"/>
      <c r="YA20" s="1748"/>
      <c r="YB20" s="1748"/>
      <c r="YC20" s="1748"/>
      <c r="YD20" s="1748"/>
      <c r="YE20" s="1748"/>
      <c r="YF20" s="1749"/>
      <c r="YG20" s="115"/>
      <c r="YH20" s="115"/>
      <c r="YI20" s="4"/>
      <c r="YJ20" s="4"/>
      <c r="YK20" s="4"/>
      <c r="YL20" s="4"/>
      <c r="YM20" s="4"/>
      <c r="YN20" s="4"/>
      <c r="YO20" s="4"/>
      <c r="YP20" s="4"/>
      <c r="YQ20" s="4"/>
      <c r="YR20" s="4"/>
      <c r="YS20" s="4"/>
      <c r="YT20" s="4"/>
      <c r="YU20" s="4"/>
      <c r="YV20" s="29"/>
      <c r="YW20" s="29"/>
      <c r="YX20" s="29"/>
      <c r="YY20" s="29"/>
    </row>
    <row r="21" spans="1:722" s="4" customFormat="1" ht="57.65" customHeight="1" thickBot="1" x14ac:dyDescent="0.4">
      <c r="B21" s="42" t="s">
        <v>28</v>
      </c>
      <c r="C21" s="26" t="s">
        <v>29</v>
      </c>
      <c r="D21" s="42" t="s">
        <v>30</v>
      </c>
      <c r="E21" s="25" t="s">
        <v>31</v>
      </c>
      <c r="F21" s="42" t="s">
        <v>32</v>
      </c>
      <c r="G21" s="42" t="s">
        <v>1267</v>
      </c>
      <c r="H21" s="42" t="s">
        <v>37</v>
      </c>
      <c r="I21" s="201" t="s">
        <v>2338</v>
      </c>
      <c r="J21" s="16" t="s">
        <v>1801</v>
      </c>
      <c r="K21" s="206" t="s">
        <v>56</v>
      </c>
      <c r="L21" s="201" t="s">
        <v>2339</v>
      </c>
      <c r="M21" s="16" t="s">
        <v>2340</v>
      </c>
      <c r="N21" s="16" t="s">
        <v>2341</v>
      </c>
      <c r="O21" s="16" t="s">
        <v>2342</v>
      </c>
      <c r="P21" s="16" t="s">
        <v>552</v>
      </c>
      <c r="T21" s="16" t="s">
        <v>2343</v>
      </c>
      <c r="U21" s="187" t="s">
        <v>555</v>
      </c>
      <c r="V21" s="16" t="s">
        <v>1811</v>
      </c>
      <c r="W21" s="16" t="s">
        <v>2344</v>
      </c>
      <c r="X21" s="16" t="s">
        <v>2345</v>
      </c>
      <c r="Z21" s="16" t="s">
        <v>2346</v>
      </c>
      <c r="AA21" s="16" t="s">
        <v>2347</v>
      </c>
      <c r="AB21" s="16" t="s">
        <v>2348</v>
      </c>
      <c r="AC21" s="16" t="s">
        <v>1852</v>
      </c>
      <c r="AD21" s="16" t="s">
        <v>2349</v>
      </c>
      <c r="AE21" s="16" t="s">
        <v>2350</v>
      </c>
      <c r="AF21" s="16" t="s">
        <v>1782</v>
      </c>
      <c r="AG21" s="16" t="s">
        <v>2349</v>
      </c>
      <c r="AH21" s="16" t="s">
        <v>1934</v>
      </c>
      <c r="AI21" s="16" t="s">
        <v>1782</v>
      </c>
      <c r="AJ21" s="16" t="s">
        <v>2349</v>
      </c>
      <c r="AK21" s="16" t="s">
        <v>308</v>
      </c>
      <c r="AL21" s="42" t="s">
        <v>2351</v>
      </c>
      <c r="AO21" s="16" t="s">
        <v>2349</v>
      </c>
      <c r="AP21" s="25" t="s">
        <v>2352</v>
      </c>
      <c r="AQ21" s="42" t="s">
        <v>2353</v>
      </c>
      <c r="AV21" s="16" t="s">
        <v>2349</v>
      </c>
      <c r="AW21" s="16" t="s">
        <v>2354</v>
      </c>
      <c r="AX21" s="42" t="s">
        <v>2355</v>
      </c>
      <c r="AY21" s="42" t="s">
        <v>2356</v>
      </c>
      <c r="BA21" s="16" t="s">
        <v>2349</v>
      </c>
      <c r="BB21" s="374" t="s">
        <v>2357</v>
      </c>
      <c r="BC21" s="205" t="s">
        <v>2349</v>
      </c>
      <c r="BD21" s="105" t="s">
        <v>2358</v>
      </c>
      <c r="BE21" s="105" t="s">
        <v>247</v>
      </c>
      <c r="BF21" s="62" t="s">
        <v>2359</v>
      </c>
      <c r="BH21" s="138" t="s">
        <v>56</v>
      </c>
      <c r="BI21" s="216" t="s">
        <v>2360</v>
      </c>
      <c r="BJ21" s="138" t="s">
        <v>2361</v>
      </c>
      <c r="BK21" s="138" t="s">
        <v>2362</v>
      </c>
      <c r="BL21" s="138" t="s">
        <v>2363</v>
      </c>
      <c r="BM21" s="138" t="s">
        <v>2364</v>
      </c>
      <c r="BN21" s="138" t="s">
        <v>2365</v>
      </c>
      <c r="BO21" s="138" t="s">
        <v>2366</v>
      </c>
      <c r="BP21" s="138" t="s">
        <v>2367</v>
      </c>
      <c r="BQ21" s="138" t="s">
        <v>1773</v>
      </c>
      <c r="BR21" s="138" t="s">
        <v>2368</v>
      </c>
      <c r="BS21" s="138" t="s">
        <v>2369</v>
      </c>
      <c r="BT21" s="138" t="s">
        <v>2370</v>
      </c>
      <c r="BU21" s="138" t="s">
        <v>2371</v>
      </c>
      <c r="BV21" s="138" t="s">
        <v>2372</v>
      </c>
      <c r="BW21" s="138" t="s">
        <v>2373</v>
      </c>
      <c r="BX21" s="138" t="s">
        <v>2374</v>
      </c>
      <c r="BY21" s="138" t="s">
        <v>2373</v>
      </c>
      <c r="BZ21" s="138" t="s">
        <v>277</v>
      </c>
      <c r="CA21" s="138" t="s">
        <v>2365</v>
      </c>
      <c r="CB21" s="138" t="s">
        <v>2375</v>
      </c>
      <c r="CC21" s="105" t="s">
        <v>247</v>
      </c>
      <c r="CD21" s="80" t="s">
        <v>2376</v>
      </c>
      <c r="CG21" s="80" t="s">
        <v>2377</v>
      </c>
      <c r="CH21" s="138" t="s">
        <v>2378</v>
      </c>
      <c r="CJ21" s="138" t="s">
        <v>2379</v>
      </c>
      <c r="CK21" s="138" t="s">
        <v>2380</v>
      </c>
      <c r="CL21" s="138" t="s">
        <v>2381</v>
      </c>
      <c r="CM21" s="138" t="s">
        <v>2382</v>
      </c>
      <c r="CN21" s="138" t="s">
        <v>2383</v>
      </c>
      <c r="CO21" s="138" t="s">
        <v>344</v>
      </c>
      <c r="CQ21" s="138" t="s">
        <v>2384</v>
      </c>
      <c r="CR21" s="138" t="s">
        <v>2385</v>
      </c>
      <c r="CT21" s="138" t="s">
        <v>2386</v>
      </c>
      <c r="CU21" s="138" t="s">
        <v>2387</v>
      </c>
      <c r="CV21" s="138" t="s">
        <v>1725</v>
      </c>
      <c r="CW21" s="138" t="s">
        <v>2388</v>
      </c>
      <c r="CX21" s="138" t="s">
        <v>2389</v>
      </c>
      <c r="CY21" s="138" t="s">
        <v>2390</v>
      </c>
      <c r="CZ21" s="138" t="s">
        <v>2388</v>
      </c>
      <c r="DA21" s="138" t="s">
        <v>1884</v>
      </c>
      <c r="DB21" s="138" t="s">
        <v>2391</v>
      </c>
      <c r="DC21" s="138" t="s">
        <v>2392</v>
      </c>
      <c r="DD21" s="138" t="s">
        <v>1729</v>
      </c>
      <c r="DE21" s="138" t="s">
        <v>1887</v>
      </c>
      <c r="DF21" s="138" t="s">
        <v>2391</v>
      </c>
      <c r="DG21" s="138" t="s">
        <v>2393</v>
      </c>
      <c r="DH21" s="138" t="s">
        <v>1887</v>
      </c>
      <c r="DI21" s="138" t="s">
        <v>2391</v>
      </c>
      <c r="DJ21" s="138" t="s">
        <v>1823</v>
      </c>
      <c r="DK21" s="105" t="s">
        <v>1857</v>
      </c>
      <c r="DO21" s="138" t="s">
        <v>2391</v>
      </c>
      <c r="DP21" s="138" t="s">
        <v>2394</v>
      </c>
      <c r="DQ21" s="138" t="s">
        <v>2395</v>
      </c>
      <c r="DR21" s="105" t="s">
        <v>187</v>
      </c>
      <c r="DS21" s="138" t="s">
        <v>2391</v>
      </c>
      <c r="DT21" s="79" t="s">
        <v>2396</v>
      </c>
      <c r="DU21" s="105" t="s">
        <v>2397</v>
      </c>
      <c r="DV21" s="138" t="s">
        <v>2391</v>
      </c>
      <c r="DW21" s="105" t="s">
        <v>2398</v>
      </c>
      <c r="DX21" s="105" t="s">
        <v>1832</v>
      </c>
      <c r="DY21" s="138" t="s">
        <v>2391</v>
      </c>
      <c r="DZ21" s="78" t="s">
        <v>2399</v>
      </c>
      <c r="EA21" s="105" t="s">
        <v>2400</v>
      </c>
      <c r="EB21" s="137" t="s">
        <v>2391</v>
      </c>
      <c r="EC21" s="190" t="s">
        <v>1900</v>
      </c>
      <c r="ED21" s="78" t="s">
        <v>2401</v>
      </c>
      <c r="EG21" s="105" t="s">
        <v>247</v>
      </c>
      <c r="EH21" s="79" t="s">
        <v>2402</v>
      </c>
      <c r="EJ21" s="105" t="s">
        <v>2403</v>
      </c>
      <c r="EK21" s="105" t="s">
        <v>2404</v>
      </c>
      <c r="EL21" s="105" t="s">
        <v>2405</v>
      </c>
      <c r="EM21" s="138" t="s">
        <v>2406</v>
      </c>
      <c r="EO21" s="138" t="s">
        <v>2407</v>
      </c>
      <c r="EP21" s="105" t="s">
        <v>1876</v>
      </c>
      <c r="EQ21" s="138" t="s">
        <v>2408</v>
      </c>
      <c r="ES21" s="138" t="s">
        <v>2409</v>
      </c>
      <c r="ET21" s="138" t="s">
        <v>2410</v>
      </c>
      <c r="EU21" s="138" t="s">
        <v>2411</v>
      </c>
      <c r="EV21" s="138" t="s">
        <v>2412</v>
      </c>
      <c r="EW21" s="79" t="s">
        <v>2413</v>
      </c>
      <c r="EX21" s="79" t="s">
        <v>1725</v>
      </c>
      <c r="EY21" s="138" t="s">
        <v>2414</v>
      </c>
      <c r="EZ21" s="138" t="s">
        <v>2415</v>
      </c>
      <c r="FA21" s="138" t="s">
        <v>1762</v>
      </c>
      <c r="FB21" s="138" t="s">
        <v>1781</v>
      </c>
      <c r="FC21" s="138" t="s">
        <v>2416</v>
      </c>
      <c r="FD21" s="138" t="s">
        <v>2417</v>
      </c>
      <c r="FE21" s="138" t="s">
        <v>2418</v>
      </c>
      <c r="FF21" s="138" t="s">
        <v>2416</v>
      </c>
      <c r="FG21" s="138" t="s">
        <v>1855</v>
      </c>
      <c r="FH21" s="138" t="s">
        <v>2418</v>
      </c>
      <c r="FI21" s="138" t="s">
        <v>2416</v>
      </c>
      <c r="FJ21" s="138" t="s">
        <v>1936</v>
      </c>
      <c r="FK21" s="105" t="s">
        <v>2419</v>
      </c>
      <c r="FL21" s="138" t="s">
        <v>2416</v>
      </c>
      <c r="FM21" s="138" t="s">
        <v>649</v>
      </c>
      <c r="FN21" s="105" t="s">
        <v>2420</v>
      </c>
      <c r="FO21" s="138" t="s">
        <v>2416</v>
      </c>
      <c r="FP21" s="138" t="s">
        <v>2421</v>
      </c>
      <c r="FQ21" s="105" t="s">
        <v>2422</v>
      </c>
      <c r="FR21" s="138" t="s">
        <v>2416</v>
      </c>
      <c r="FS21" s="105" t="s">
        <v>2423</v>
      </c>
      <c r="FT21" s="105" t="s">
        <v>2424</v>
      </c>
      <c r="FU21" s="105" t="s">
        <v>1832</v>
      </c>
      <c r="FV21" s="138" t="s">
        <v>2416</v>
      </c>
      <c r="FW21" s="78" t="s">
        <v>2357</v>
      </c>
      <c r="FX21" s="138" t="s">
        <v>2416</v>
      </c>
      <c r="FY21" s="79" t="s">
        <v>2425</v>
      </c>
      <c r="FZ21" s="79" t="s">
        <v>247</v>
      </c>
      <c r="GA21" s="80" t="s">
        <v>2426</v>
      </c>
      <c r="GB21" s="138" t="s">
        <v>2427</v>
      </c>
      <c r="GC21" s="80" t="s">
        <v>2428</v>
      </c>
      <c r="GD21" s="138" t="s">
        <v>2429</v>
      </c>
      <c r="GE21" s="138" t="s">
        <v>2430</v>
      </c>
      <c r="GF21" s="138" t="s">
        <v>2431</v>
      </c>
      <c r="GG21" s="138" t="s">
        <v>2432</v>
      </c>
      <c r="GH21" s="138" t="s">
        <v>2433</v>
      </c>
      <c r="GI21" s="138" t="s">
        <v>1720</v>
      </c>
      <c r="GJ21" s="190" t="s">
        <v>2434</v>
      </c>
      <c r="GK21" s="138" t="s">
        <v>2435</v>
      </c>
      <c r="GL21" s="138" t="s">
        <v>1722</v>
      </c>
      <c r="GM21" s="138" t="s">
        <v>2436</v>
      </c>
      <c r="GN21" s="138" t="s">
        <v>2437</v>
      </c>
      <c r="GO21" s="138" t="s">
        <v>2438</v>
      </c>
      <c r="GP21" s="190" t="s">
        <v>2439</v>
      </c>
      <c r="GQ21" s="138" t="s">
        <v>2440</v>
      </c>
      <c r="GR21" s="138" t="s">
        <v>2441</v>
      </c>
      <c r="GS21" s="190" t="s">
        <v>1817</v>
      </c>
      <c r="GT21" s="138" t="s">
        <v>2442</v>
      </c>
      <c r="GU21" s="138" t="s">
        <v>2443</v>
      </c>
      <c r="GV21" s="138" t="s">
        <v>1974</v>
      </c>
      <c r="GW21" s="190" t="s">
        <v>1730</v>
      </c>
      <c r="GX21" s="138" t="s">
        <v>2442</v>
      </c>
      <c r="GY21" s="138" t="s">
        <v>1784</v>
      </c>
      <c r="GZ21" s="137" t="s">
        <v>1730</v>
      </c>
      <c r="HA21" s="138" t="s">
        <v>2442</v>
      </c>
      <c r="HB21" s="138" t="s">
        <v>2444</v>
      </c>
      <c r="HC21" s="137" t="s">
        <v>1732</v>
      </c>
      <c r="HD21" s="137" t="s">
        <v>2445</v>
      </c>
      <c r="HE21" s="138" t="s">
        <v>2442</v>
      </c>
      <c r="HF21" s="138" t="s">
        <v>1790</v>
      </c>
      <c r="HG21" s="105" t="s">
        <v>1738</v>
      </c>
      <c r="HH21" s="138" t="s">
        <v>2446</v>
      </c>
      <c r="HI21" s="105" t="s">
        <v>2447</v>
      </c>
      <c r="HJ21" s="105" t="s">
        <v>2448</v>
      </c>
      <c r="HK21" s="138" t="s">
        <v>2446</v>
      </c>
      <c r="HL21" s="138" t="s">
        <v>1897</v>
      </c>
      <c r="HM21" s="138" t="s">
        <v>1897</v>
      </c>
      <c r="HN21" s="105" t="s">
        <v>2449</v>
      </c>
      <c r="HO21" s="105" t="s">
        <v>2450</v>
      </c>
      <c r="HP21" s="138" t="s">
        <v>2446</v>
      </c>
      <c r="HQ21" s="62" t="s">
        <v>2451</v>
      </c>
      <c r="HR21" s="205" t="s">
        <v>2446</v>
      </c>
      <c r="HS21" s="205" t="s">
        <v>397</v>
      </c>
      <c r="HT21" s="105" t="s">
        <v>2452</v>
      </c>
      <c r="HU21" s="205" t="s">
        <v>2446</v>
      </c>
      <c r="HV21" s="42" t="s">
        <v>2453</v>
      </c>
      <c r="HW21" s="205" t="s">
        <v>2446</v>
      </c>
      <c r="HX21" s="42" t="s">
        <v>403</v>
      </c>
      <c r="HY21" s="79" t="s">
        <v>247</v>
      </c>
      <c r="HZ21" s="1093" t="s">
        <v>2454</v>
      </c>
      <c r="IA21" s="138" t="s">
        <v>2455</v>
      </c>
      <c r="IB21" s="80" t="s">
        <v>2456</v>
      </c>
      <c r="IC21" s="138" t="s">
        <v>2457</v>
      </c>
      <c r="ID21" s="205" t="s">
        <v>2458</v>
      </c>
      <c r="IE21" s="138" t="s">
        <v>2459</v>
      </c>
      <c r="IF21" s="137" t="s">
        <v>2460</v>
      </c>
      <c r="IG21" s="138" t="s">
        <v>2461</v>
      </c>
      <c r="IH21" s="138" t="s">
        <v>2462</v>
      </c>
      <c r="II21" s="105" t="s">
        <v>101</v>
      </c>
      <c r="IJ21" s="138" t="s">
        <v>2463</v>
      </c>
      <c r="IK21" s="138" t="s">
        <v>2464</v>
      </c>
      <c r="IL21" s="138" t="s">
        <v>2370</v>
      </c>
      <c r="IM21" s="138" t="s">
        <v>2465</v>
      </c>
      <c r="IN21" s="138" t="s">
        <v>2466</v>
      </c>
      <c r="IO21" s="138" t="s">
        <v>1728</v>
      </c>
      <c r="IP21" s="138" t="s">
        <v>2467</v>
      </c>
      <c r="IQ21" s="138" t="s">
        <v>2468</v>
      </c>
      <c r="IR21" s="138" t="s">
        <v>1728</v>
      </c>
      <c r="IS21" s="138" t="s">
        <v>2469</v>
      </c>
      <c r="IT21" s="138" t="s">
        <v>1933</v>
      </c>
      <c r="IU21" s="138" t="s">
        <v>2470</v>
      </c>
      <c r="IV21" s="138" t="s">
        <v>2469</v>
      </c>
      <c r="IW21" s="138" t="s">
        <v>1822</v>
      </c>
      <c r="IX21" s="138" t="s">
        <v>154</v>
      </c>
      <c r="IY21" s="138" t="s">
        <v>2469</v>
      </c>
      <c r="IZ21" s="105" t="s">
        <v>2471</v>
      </c>
      <c r="JA21" s="138" t="s">
        <v>2469</v>
      </c>
      <c r="JB21" s="138" t="s">
        <v>2472</v>
      </c>
      <c r="JC21" s="105" t="s">
        <v>1791</v>
      </c>
      <c r="JD21" s="138" t="s">
        <v>2469</v>
      </c>
      <c r="JE21" s="79" t="s">
        <v>2473</v>
      </c>
      <c r="JF21" s="105" t="s">
        <v>2474</v>
      </c>
      <c r="JG21" s="138" t="s">
        <v>2469</v>
      </c>
      <c r="JH21" s="105" t="s">
        <v>1794</v>
      </c>
      <c r="JI21" s="105" t="s">
        <v>2475</v>
      </c>
      <c r="JJ21" s="105" t="s">
        <v>2476</v>
      </c>
      <c r="JK21" s="138" t="s">
        <v>2469</v>
      </c>
      <c r="JL21" s="79" t="s">
        <v>2477</v>
      </c>
      <c r="JM21" s="205" t="s">
        <v>2469</v>
      </c>
      <c r="JN21" s="105" t="s">
        <v>1992</v>
      </c>
      <c r="JO21" s="205" t="s">
        <v>2469</v>
      </c>
      <c r="JP21" s="42" t="s">
        <v>1903</v>
      </c>
      <c r="JQ21" s="205" t="s">
        <v>2469</v>
      </c>
      <c r="JR21" s="42" t="s">
        <v>712</v>
      </c>
      <c r="JS21" s="25" t="s">
        <v>2478</v>
      </c>
      <c r="JT21" s="205" t="s">
        <v>2469</v>
      </c>
      <c r="JU21" s="105" t="s">
        <v>2479</v>
      </c>
      <c r="JV21" s="25" t="s">
        <v>1948</v>
      </c>
      <c r="JW21" s="205" t="s">
        <v>2469</v>
      </c>
      <c r="JX21" s="16" t="s">
        <v>1949</v>
      </c>
      <c r="JY21" s="25" t="s">
        <v>2480</v>
      </c>
      <c r="JZ21" s="205" t="s">
        <v>2469</v>
      </c>
      <c r="KA21" s="16" t="s">
        <v>2000</v>
      </c>
      <c r="KB21" s="205" t="s">
        <v>2469</v>
      </c>
      <c r="KC21" s="138" t="s">
        <v>2481</v>
      </c>
      <c r="KD21" s="16" t="s">
        <v>2001</v>
      </c>
      <c r="KE21" s="105" t="s">
        <v>2469</v>
      </c>
      <c r="KF21" s="105" t="s">
        <v>1953</v>
      </c>
      <c r="KG21" s="956" t="s">
        <v>1954</v>
      </c>
      <c r="KH21" s="105" t="s">
        <v>2469</v>
      </c>
      <c r="KI21" s="105" t="s">
        <v>2482</v>
      </c>
      <c r="KJ21" s="956" t="s">
        <v>2483</v>
      </c>
      <c r="KK21" s="105" t="s">
        <v>2469</v>
      </c>
      <c r="KL21" s="105" t="s">
        <v>2484</v>
      </c>
      <c r="KM21" s="105" t="s">
        <v>247</v>
      </c>
      <c r="KN21" s="1093" t="s">
        <v>2485</v>
      </c>
      <c r="KO21" s="216" t="s">
        <v>2486</v>
      </c>
      <c r="KP21" s="105" t="s">
        <v>2487</v>
      </c>
      <c r="KQ21" s="216" t="s">
        <v>2488</v>
      </c>
      <c r="KR21" s="138" t="s">
        <v>2489</v>
      </c>
      <c r="KS21" s="138" t="s">
        <v>2490</v>
      </c>
      <c r="KT21" s="138" t="s">
        <v>2491</v>
      </c>
      <c r="KU21" s="138" t="s">
        <v>2492</v>
      </c>
      <c r="KV21" s="138" t="s">
        <v>101</v>
      </c>
      <c r="KW21" s="138" t="s">
        <v>2493</v>
      </c>
      <c r="KX21" s="138" t="s">
        <v>2494</v>
      </c>
      <c r="KY21" s="138" t="s">
        <v>1879</v>
      </c>
      <c r="KZ21" s="138" t="s">
        <v>2495</v>
      </c>
      <c r="LA21" s="138" t="s">
        <v>2496</v>
      </c>
      <c r="LB21" s="138" t="s">
        <v>2497</v>
      </c>
      <c r="LC21" s="138" t="s">
        <v>1816</v>
      </c>
      <c r="LD21" s="138" t="s">
        <v>142</v>
      </c>
      <c r="LE21" s="138" t="s">
        <v>2488</v>
      </c>
      <c r="LF21" s="138" t="s">
        <v>1820</v>
      </c>
      <c r="LG21" s="138" t="s">
        <v>1782</v>
      </c>
      <c r="LH21" s="138" t="s">
        <v>2488</v>
      </c>
      <c r="LI21" s="138" t="s">
        <v>1784</v>
      </c>
      <c r="LJ21" s="138" t="s">
        <v>1782</v>
      </c>
      <c r="LK21" s="138" t="s">
        <v>2488</v>
      </c>
      <c r="LL21" s="105" t="s">
        <v>2498</v>
      </c>
      <c r="LM21" s="138" t="s">
        <v>2488</v>
      </c>
      <c r="LN21" s="138" t="s">
        <v>2499</v>
      </c>
      <c r="LO21" s="105" t="s">
        <v>2500</v>
      </c>
      <c r="LP21" s="138" t="s">
        <v>2488</v>
      </c>
      <c r="LQ21" s="79" t="s">
        <v>2501</v>
      </c>
      <c r="LR21" s="62" t="s">
        <v>2502</v>
      </c>
      <c r="LS21" s="138" t="s">
        <v>2488</v>
      </c>
      <c r="LT21" s="138" t="s">
        <v>2503</v>
      </c>
      <c r="LU21" s="78" t="s">
        <v>2504</v>
      </c>
      <c r="LV21" s="105" t="s">
        <v>2505</v>
      </c>
      <c r="LW21" s="190" t="s">
        <v>2488</v>
      </c>
      <c r="LX21" s="105" t="s">
        <v>1797</v>
      </c>
      <c r="LY21" s="190" t="s">
        <v>2488</v>
      </c>
      <c r="LZ21" s="78" t="s">
        <v>1834</v>
      </c>
      <c r="MA21" s="190" t="s">
        <v>2488</v>
      </c>
      <c r="MB21" s="78" t="s">
        <v>2019</v>
      </c>
      <c r="MC21" s="42" t="s">
        <v>1902</v>
      </c>
      <c r="MD21" s="190" t="s">
        <v>2488</v>
      </c>
      <c r="ME21" s="42" t="s">
        <v>2506</v>
      </c>
      <c r="MF21" s="190" t="s">
        <v>2488</v>
      </c>
      <c r="MG21" s="42" t="s">
        <v>457</v>
      </c>
      <c r="MH21" s="25" t="s">
        <v>1905</v>
      </c>
      <c r="MI21" s="190" t="s">
        <v>2488</v>
      </c>
      <c r="MJ21" s="105" t="s">
        <v>1947</v>
      </c>
      <c r="MK21" s="25" t="s">
        <v>1996</v>
      </c>
      <c r="ML21" s="190" t="s">
        <v>2488</v>
      </c>
      <c r="MM21" s="105" t="s">
        <v>1997</v>
      </c>
      <c r="MN21" s="25" t="s">
        <v>1909</v>
      </c>
      <c r="MO21" s="16" t="s">
        <v>2488</v>
      </c>
      <c r="MP21" s="25" t="s">
        <v>2000</v>
      </c>
      <c r="MQ21" s="16" t="s">
        <v>2488</v>
      </c>
      <c r="MR21" s="138" t="s">
        <v>2507</v>
      </c>
      <c r="MS21" s="187" t="s">
        <v>2508</v>
      </c>
      <c r="MT21" s="105" t="s">
        <v>2488</v>
      </c>
      <c r="MU21" s="956" t="s">
        <v>2003</v>
      </c>
      <c r="MV21" s="105" t="s">
        <v>2488</v>
      </c>
      <c r="MW21" s="105" t="s">
        <v>2509</v>
      </c>
      <c r="MX21" s="956" t="s">
        <v>2510</v>
      </c>
      <c r="MY21" s="105" t="s">
        <v>2488</v>
      </c>
      <c r="MZ21" s="105" t="s">
        <v>2484</v>
      </c>
      <c r="NA21" s="105" t="s">
        <v>2181</v>
      </c>
      <c r="NB21" s="79" t="s">
        <v>1958</v>
      </c>
      <c r="NC21" s="105" t="s">
        <v>2511</v>
      </c>
      <c r="ND21" s="105" t="s">
        <v>2512</v>
      </c>
      <c r="NE21" s="105" t="s">
        <v>2513</v>
      </c>
      <c r="NF21" s="138" t="s">
        <v>2514</v>
      </c>
      <c r="NG21" s="138" t="s">
        <v>2515</v>
      </c>
      <c r="NH21" s="138" t="s">
        <v>1720</v>
      </c>
      <c r="NI21" s="190" t="s">
        <v>2516</v>
      </c>
      <c r="NJ21" s="138" t="s">
        <v>2517</v>
      </c>
      <c r="NK21" s="138" t="s">
        <v>2518</v>
      </c>
      <c r="NL21" s="138" t="s">
        <v>1810</v>
      </c>
      <c r="NM21" s="138" t="s">
        <v>2519</v>
      </c>
      <c r="NN21" s="138" t="s">
        <v>2520</v>
      </c>
      <c r="NO21" s="138" t="s">
        <v>2521</v>
      </c>
      <c r="NP21" s="138" t="s">
        <v>2522</v>
      </c>
      <c r="NQ21" s="138" t="s">
        <v>2523</v>
      </c>
      <c r="NR21" s="138" t="s">
        <v>1851</v>
      </c>
      <c r="NS21" s="190" t="s">
        <v>277</v>
      </c>
      <c r="NT21" s="138" t="s">
        <v>2524</v>
      </c>
      <c r="NU21" s="138" t="s">
        <v>1853</v>
      </c>
      <c r="NV21" s="190" t="s">
        <v>2525</v>
      </c>
      <c r="NW21" s="138" t="s">
        <v>2524</v>
      </c>
      <c r="NX21" s="138" t="s">
        <v>2526</v>
      </c>
      <c r="NY21" s="190" t="s">
        <v>154</v>
      </c>
      <c r="NZ21" s="138" t="s">
        <v>2527</v>
      </c>
      <c r="OA21" s="138" t="s">
        <v>2528</v>
      </c>
      <c r="OB21" s="105" t="s">
        <v>2529</v>
      </c>
      <c r="OC21" s="138" t="s">
        <v>2527</v>
      </c>
      <c r="OD21" s="138" t="s">
        <v>1893</v>
      </c>
      <c r="OE21" s="105" t="s">
        <v>187</v>
      </c>
      <c r="OF21" s="138" t="s">
        <v>2527</v>
      </c>
      <c r="OG21" s="79" t="s">
        <v>2530</v>
      </c>
      <c r="OH21" s="105" t="s">
        <v>2531</v>
      </c>
      <c r="OI21" s="138" t="s">
        <v>2527</v>
      </c>
      <c r="OJ21" s="105" t="s">
        <v>2532</v>
      </c>
      <c r="OK21" s="62" t="s">
        <v>2533</v>
      </c>
      <c r="OL21" s="105" t="s">
        <v>2534</v>
      </c>
      <c r="OM21" s="138" t="s">
        <v>2527</v>
      </c>
      <c r="ON21" s="105" t="s">
        <v>2046</v>
      </c>
      <c r="OO21" s="138" t="s">
        <v>2527</v>
      </c>
      <c r="OP21" s="105" t="s">
        <v>1798</v>
      </c>
      <c r="OQ21" s="105" t="s">
        <v>2535</v>
      </c>
      <c r="OR21" s="138" t="s">
        <v>2527</v>
      </c>
      <c r="OS21" s="105" t="s">
        <v>2536</v>
      </c>
      <c r="OT21" s="138" t="s">
        <v>2527</v>
      </c>
      <c r="OU21" s="42" t="s">
        <v>2537</v>
      </c>
      <c r="OV21" s="138" t="s">
        <v>2527</v>
      </c>
      <c r="OW21" s="42" t="s">
        <v>2538</v>
      </c>
      <c r="OX21" s="25" t="s">
        <v>2539</v>
      </c>
      <c r="OY21" s="138" t="s">
        <v>2527</v>
      </c>
      <c r="OZ21" s="105" t="s">
        <v>2540</v>
      </c>
      <c r="PA21" s="25" t="s">
        <v>2024</v>
      </c>
      <c r="PB21" s="138" t="s">
        <v>2527</v>
      </c>
      <c r="PC21" s="105" t="s">
        <v>2541</v>
      </c>
      <c r="PD21" s="25" t="s">
        <v>2542</v>
      </c>
      <c r="PE21" s="138" t="s">
        <v>2527</v>
      </c>
      <c r="PF21" s="25" t="s">
        <v>482</v>
      </c>
      <c r="PG21" s="138" t="s">
        <v>2527</v>
      </c>
      <c r="PH21" s="138" t="s">
        <v>484</v>
      </c>
      <c r="PI21" s="16" t="s">
        <v>2543</v>
      </c>
      <c r="PJ21" s="105" t="s">
        <v>2527</v>
      </c>
      <c r="PK21" s="956" t="s">
        <v>2056</v>
      </c>
      <c r="PL21" s="105" t="s">
        <v>2527</v>
      </c>
      <c r="PM21" s="105" t="s">
        <v>2134</v>
      </c>
      <c r="PN21" s="137" t="s">
        <v>2544</v>
      </c>
      <c r="PO21" s="105" t="s">
        <v>2527</v>
      </c>
      <c r="PP21" s="1316" t="s">
        <v>2059</v>
      </c>
      <c r="PQ21" s="138" t="s">
        <v>2545</v>
      </c>
      <c r="PR21" s="956" t="s">
        <v>2546</v>
      </c>
      <c r="PS21" s="138" t="s">
        <v>2007</v>
      </c>
      <c r="PT21" s="956" t="s">
        <v>2547</v>
      </c>
      <c r="PU21" s="25" t="s">
        <v>2010</v>
      </c>
      <c r="PV21" s="137" t="s">
        <v>641</v>
      </c>
      <c r="PW21" s="105" t="s">
        <v>247</v>
      </c>
      <c r="PX21" s="79" t="s">
        <v>646</v>
      </c>
      <c r="PY21" s="78" t="s">
        <v>1976</v>
      </c>
      <c r="PZ21" s="105" t="s">
        <v>646</v>
      </c>
      <c r="QA21" s="138" t="s">
        <v>1737</v>
      </c>
      <c r="QB21" s="138" t="s">
        <v>1738</v>
      </c>
      <c r="QC21" s="105" t="s">
        <v>646</v>
      </c>
      <c r="QD21" s="79" t="s">
        <v>2548</v>
      </c>
      <c r="QE21" s="105" t="s">
        <v>2531</v>
      </c>
      <c r="QF21" s="105" t="s">
        <v>646</v>
      </c>
      <c r="QG21" s="105" t="s">
        <v>2549</v>
      </c>
      <c r="QH21" s="105" t="s">
        <v>2550</v>
      </c>
      <c r="QI21" s="105" t="s">
        <v>2551</v>
      </c>
      <c r="QJ21" s="105" t="s">
        <v>646</v>
      </c>
      <c r="QK21" s="79" t="s">
        <v>2552</v>
      </c>
      <c r="QL21" s="105" t="s">
        <v>646</v>
      </c>
      <c r="QM21" s="62" t="s">
        <v>2553</v>
      </c>
      <c r="QN21" s="105" t="s">
        <v>2425</v>
      </c>
      <c r="QO21" s="105" t="s">
        <v>646</v>
      </c>
      <c r="QP21" s="105" t="s">
        <v>2048</v>
      </c>
      <c r="QQ21" s="105" t="s">
        <v>2554</v>
      </c>
      <c r="QR21" s="105" t="s">
        <v>646</v>
      </c>
      <c r="QS21" s="42" t="s">
        <v>1993</v>
      </c>
      <c r="QT21" s="105" t="s">
        <v>646</v>
      </c>
      <c r="QU21" s="42" t="s">
        <v>2555</v>
      </c>
      <c r="QV21" s="105" t="s">
        <v>1904</v>
      </c>
      <c r="QW21" s="25" t="s">
        <v>2082</v>
      </c>
      <c r="QX21" s="105" t="s">
        <v>646</v>
      </c>
      <c r="QY21" s="105" t="s">
        <v>468</v>
      </c>
      <c r="QZ21" s="25" t="s">
        <v>2556</v>
      </c>
      <c r="RA21" s="105" t="s">
        <v>646</v>
      </c>
      <c r="RB21" s="105" t="s">
        <v>2557</v>
      </c>
      <c r="RC21" s="25" t="s">
        <v>2558</v>
      </c>
      <c r="RD21" s="105" t="s">
        <v>646</v>
      </c>
      <c r="RE21" s="105" t="s">
        <v>2559</v>
      </c>
      <c r="RF21" s="25" t="s">
        <v>482</v>
      </c>
      <c r="RG21" s="105" t="s">
        <v>646</v>
      </c>
      <c r="RH21" s="138" t="s">
        <v>2560</v>
      </c>
      <c r="RI21" s="16" t="s">
        <v>1912</v>
      </c>
      <c r="RJ21" s="105" t="s">
        <v>646</v>
      </c>
      <c r="RK21" s="956" t="s">
        <v>2561</v>
      </c>
      <c r="RL21" s="105" t="s">
        <v>646</v>
      </c>
      <c r="RM21" s="956" t="s">
        <v>2562</v>
      </c>
      <c r="RN21" s="105" t="s">
        <v>646</v>
      </c>
      <c r="RO21" s="42" t="s">
        <v>2563</v>
      </c>
      <c r="RP21" s="1316" t="s">
        <v>2564</v>
      </c>
      <c r="RQ21" s="138" t="s">
        <v>2031</v>
      </c>
      <c r="RR21" s="956" t="s">
        <v>2565</v>
      </c>
      <c r="RS21" s="138" t="s">
        <v>2033</v>
      </c>
      <c r="RT21" s="1449" t="s">
        <v>2566</v>
      </c>
      <c r="RU21" s="25" t="s">
        <v>2036</v>
      </c>
      <c r="RV21" s="137" t="s">
        <v>2567</v>
      </c>
      <c r="RW21" s="16" t="s">
        <v>2038</v>
      </c>
      <c r="RX21" s="137" t="s">
        <v>2143</v>
      </c>
      <c r="RY21" s="956" t="s">
        <v>2040</v>
      </c>
      <c r="RZ21" s="16" t="s">
        <v>2041</v>
      </c>
      <c r="SA21" s="137" t="s">
        <v>2304</v>
      </c>
      <c r="SB21" s="1316" t="s">
        <v>2181</v>
      </c>
      <c r="SC21" s="105" t="s">
        <v>646</v>
      </c>
      <c r="SD21" s="105" t="s">
        <v>708</v>
      </c>
      <c r="SE21" s="78" t="s">
        <v>2568</v>
      </c>
      <c r="SF21" s="105" t="s">
        <v>705</v>
      </c>
      <c r="SG21" s="79" t="s">
        <v>2569</v>
      </c>
      <c r="SH21" s="79" t="s">
        <v>1798</v>
      </c>
      <c r="SI21" s="79" t="s">
        <v>2078</v>
      </c>
      <c r="SJ21" s="105" t="s">
        <v>705</v>
      </c>
      <c r="SK21" s="42" t="s">
        <v>2570</v>
      </c>
      <c r="SL21" s="105" t="s">
        <v>2571</v>
      </c>
      <c r="SM21" s="105" t="s">
        <v>705</v>
      </c>
      <c r="SN21" s="42" t="s">
        <v>710</v>
      </c>
      <c r="SO21" s="105" t="s">
        <v>705</v>
      </c>
      <c r="SP21" s="26" t="s">
        <v>2021</v>
      </c>
      <c r="SQ21" s="42" t="s">
        <v>610</v>
      </c>
      <c r="SR21" s="25" t="s">
        <v>2572</v>
      </c>
      <c r="SS21" s="105" t="s">
        <v>705</v>
      </c>
      <c r="ST21" s="105" t="s">
        <v>2573</v>
      </c>
      <c r="SU21" s="25" t="s">
        <v>1996</v>
      </c>
      <c r="SV21" s="105" t="s">
        <v>705</v>
      </c>
      <c r="SW21" s="105" t="s">
        <v>1997</v>
      </c>
      <c r="SX21" s="25" t="s">
        <v>1909</v>
      </c>
      <c r="SY21" s="105" t="s">
        <v>705</v>
      </c>
      <c r="SZ21" s="105" t="s">
        <v>2574</v>
      </c>
      <c r="TA21" s="25" t="s">
        <v>1910</v>
      </c>
      <c r="TB21" s="105" t="s">
        <v>705</v>
      </c>
      <c r="TC21" s="16" t="s">
        <v>1912</v>
      </c>
      <c r="TD21" s="105" t="s">
        <v>705</v>
      </c>
      <c r="TE21" s="105" t="s">
        <v>2575</v>
      </c>
      <c r="TF21" s="956" t="s">
        <v>2561</v>
      </c>
      <c r="TG21" s="105" t="s">
        <v>705</v>
      </c>
      <c r="TH21" s="956" t="s">
        <v>2576</v>
      </c>
      <c r="TI21" s="105" t="s">
        <v>705</v>
      </c>
      <c r="TJ21" s="105" t="s">
        <v>2577</v>
      </c>
      <c r="TK21" s="1316" t="s">
        <v>2578</v>
      </c>
      <c r="TL21" s="138" t="s">
        <v>2060</v>
      </c>
      <c r="TM21" s="956" t="s">
        <v>2579</v>
      </c>
      <c r="TN21" s="138" t="s">
        <v>2063</v>
      </c>
      <c r="TO21" s="1449" t="s">
        <v>2580</v>
      </c>
      <c r="TP21" s="1449" t="s">
        <v>2156</v>
      </c>
      <c r="TQ21" s="138" t="s">
        <v>2065</v>
      </c>
      <c r="TR21" s="956" t="s">
        <v>2581</v>
      </c>
      <c r="TS21" s="16" t="s">
        <v>2067</v>
      </c>
      <c r="TT21" s="956" t="s">
        <v>2582</v>
      </c>
      <c r="TU21" s="16" t="s">
        <v>2070</v>
      </c>
      <c r="TV21" s="137" t="s">
        <v>2304</v>
      </c>
      <c r="TW21" s="1316" t="s">
        <v>2181</v>
      </c>
      <c r="TX21" s="105" t="s">
        <v>727</v>
      </c>
      <c r="TY21" s="62" t="s">
        <v>2583</v>
      </c>
      <c r="TZ21" s="78" t="s">
        <v>2584</v>
      </c>
      <c r="UA21" s="26" t="s">
        <v>2585</v>
      </c>
      <c r="UB21" s="78" t="s">
        <v>2584</v>
      </c>
      <c r="UC21" s="105" t="s">
        <v>573</v>
      </c>
      <c r="UD21" s="78" t="s">
        <v>2584</v>
      </c>
      <c r="UE21" s="105" t="s">
        <v>2048</v>
      </c>
      <c r="UF21" s="105" t="s">
        <v>2586</v>
      </c>
      <c r="UG21" s="78" t="s">
        <v>2584</v>
      </c>
      <c r="UH21" s="105" t="s">
        <v>2587</v>
      </c>
      <c r="UI21" s="42" t="s">
        <v>2584</v>
      </c>
      <c r="UJ21" s="42" t="s">
        <v>453</v>
      </c>
      <c r="UK21" s="25" t="s">
        <v>2051</v>
      </c>
      <c r="UL21" s="42" t="s">
        <v>2584</v>
      </c>
      <c r="UM21" s="133" t="s">
        <v>746</v>
      </c>
      <c r="UN21" s="62" t="s">
        <v>747</v>
      </c>
      <c r="UO21" s="133" t="s">
        <v>748</v>
      </c>
      <c r="UP21" s="25" t="s">
        <v>2588</v>
      </c>
      <c r="UQ21" s="25" t="s">
        <v>2589</v>
      </c>
      <c r="UR21" s="42" t="s">
        <v>2584</v>
      </c>
      <c r="US21" s="79" t="s">
        <v>2590</v>
      </c>
      <c r="UT21" s="79" t="s">
        <v>2591</v>
      </c>
      <c r="UU21" s="25" t="s">
        <v>2592</v>
      </c>
      <c r="UV21" s="25" t="s">
        <v>2593</v>
      </c>
      <c r="UW21" s="42" t="s">
        <v>2584</v>
      </c>
      <c r="UX21" s="79" t="s">
        <v>2594</v>
      </c>
      <c r="UY21" s="79" t="s">
        <v>2595</v>
      </c>
      <c r="UZ21" s="42" t="s">
        <v>2584</v>
      </c>
      <c r="VA21" s="16" t="s">
        <v>2596</v>
      </c>
      <c r="VB21" s="16" t="s">
        <v>2597</v>
      </c>
      <c r="VC21" s="105" t="s">
        <v>2584</v>
      </c>
      <c r="VD21" s="105" t="s">
        <v>2098</v>
      </c>
      <c r="VE21" s="105" t="s">
        <v>2099</v>
      </c>
      <c r="VF21" s="79" t="s">
        <v>2100</v>
      </c>
      <c r="VG21" s="105" t="s">
        <v>2598</v>
      </c>
      <c r="VH21" s="105" t="s">
        <v>2584</v>
      </c>
      <c r="VI21" s="79" t="s">
        <v>2599</v>
      </c>
      <c r="VJ21" s="79" t="s">
        <v>2600</v>
      </c>
      <c r="VK21" s="105" t="s">
        <v>2584</v>
      </c>
      <c r="VL21" s="105" t="s">
        <v>2601</v>
      </c>
      <c r="VM21" s="105" t="s">
        <v>2602</v>
      </c>
      <c r="VN21" s="105" t="s">
        <v>2603</v>
      </c>
      <c r="VO21" s="79" t="s">
        <v>2604</v>
      </c>
      <c r="VP21" s="79" t="s">
        <v>2605</v>
      </c>
      <c r="VQ21" s="138" t="s">
        <v>2113</v>
      </c>
      <c r="VR21" s="956" t="s">
        <v>2606</v>
      </c>
      <c r="VS21" s="956" t="s">
        <v>2607</v>
      </c>
      <c r="VT21" s="138" t="s">
        <v>2116</v>
      </c>
      <c r="VU21" s="956" t="s">
        <v>2608</v>
      </c>
      <c r="VV21" s="956" t="s">
        <v>2609</v>
      </c>
      <c r="VW21" s="138" t="s">
        <v>2121</v>
      </c>
      <c r="VX21" s="956" t="s">
        <v>2610</v>
      </c>
      <c r="VY21" s="138" t="s">
        <v>2123</v>
      </c>
      <c r="VZ21" s="956" t="s">
        <v>2611</v>
      </c>
      <c r="WA21" s="956" t="s">
        <v>2612</v>
      </c>
      <c r="WB21" s="138" t="s">
        <v>2126</v>
      </c>
      <c r="WC21" s="956" t="s">
        <v>2127</v>
      </c>
      <c r="WD21" s="956" t="s">
        <v>2613</v>
      </c>
      <c r="WE21" s="105" t="s">
        <v>2131</v>
      </c>
      <c r="WF21" s="105" t="s">
        <v>2132</v>
      </c>
      <c r="WG21" s="42" t="s">
        <v>2614</v>
      </c>
      <c r="WH21" s="25" t="s">
        <v>999</v>
      </c>
      <c r="WI21" s="79" t="s">
        <v>2615</v>
      </c>
      <c r="WJ21" s="79" t="s">
        <v>2616</v>
      </c>
      <c r="WK21" s="79" t="s">
        <v>2562</v>
      </c>
      <c r="WL21" s="25" t="s">
        <v>999</v>
      </c>
      <c r="WM21" s="25" t="s">
        <v>2617</v>
      </c>
      <c r="WN21" s="1316" t="s">
        <v>2618</v>
      </c>
      <c r="WO21" s="138" t="s">
        <v>2137</v>
      </c>
      <c r="WP21" s="1379" t="s">
        <v>2619</v>
      </c>
      <c r="WQ21" s="956" t="s">
        <v>2062</v>
      </c>
      <c r="WR21" s="138" t="s">
        <v>2139</v>
      </c>
      <c r="WS21" s="956" t="s">
        <v>629</v>
      </c>
      <c r="WT21" s="1449" t="s">
        <v>2062</v>
      </c>
      <c r="WU21" s="138" t="s">
        <v>2140</v>
      </c>
      <c r="WV21" s="137" t="s">
        <v>643</v>
      </c>
      <c r="WW21" s="137" t="s">
        <v>2620</v>
      </c>
      <c r="WX21" s="16" t="s">
        <v>2142</v>
      </c>
      <c r="WY21" s="137" t="s">
        <v>2621</v>
      </c>
      <c r="WZ21" s="956" t="s">
        <v>2622</v>
      </c>
      <c r="XA21" s="16" t="s">
        <v>2145</v>
      </c>
      <c r="XB21" s="137" t="s">
        <v>2304</v>
      </c>
      <c r="XC21" s="1316" t="s">
        <v>2181</v>
      </c>
      <c r="XD21" s="1314" t="s">
        <v>2623</v>
      </c>
      <c r="XE21" s="1314" t="s">
        <v>2624</v>
      </c>
      <c r="XF21" s="1314" t="s">
        <v>2148</v>
      </c>
      <c r="XG21" s="1316" t="s">
        <v>2625</v>
      </c>
      <c r="XH21" s="138" t="s">
        <v>2152</v>
      </c>
      <c r="XI21" s="1379" t="s">
        <v>2626</v>
      </c>
      <c r="XJ21" s="956" t="s">
        <v>2062</v>
      </c>
      <c r="XK21" s="138" t="s">
        <v>2154</v>
      </c>
      <c r="XL21" s="79" t="s">
        <v>2627</v>
      </c>
      <c r="XM21" s="138" t="s">
        <v>2157</v>
      </c>
      <c r="XN21" s="956" t="s">
        <v>2628</v>
      </c>
      <c r="XO21" s="137" t="s">
        <v>2567</v>
      </c>
      <c r="XP21" s="16" t="s">
        <v>2159</v>
      </c>
      <c r="XQ21" s="956" t="s">
        <v>2069</v>
      </c>
      <c r="XR21" s="16" t="s">
        <v>2161</v>
      </c>
      <c r="XS21" s="137" t="s">
        <v>2304</v>
      </c>
      <c r="XT21" s="1316" t="s">
        <v>2181</v>
      </c>
      <c r="XU21" s="1305" t="s">
        <v>1100</v>
      </c>
      <c r="XV21" s="137" t="s">
        <v>510</v>
      </c>
      <c r="XW21" s="137" t="s">
        <v>2629</v>
      </c>
      <c r="XX21" s="1305" t="s">
        <v>2168</v>
      </c>
      <c r="XY21" s="137" t="s">
        <v>2630</v>
      </c>
      <c r="XZ21" s="137" t="s">
        <v>2631</v>
      </c>
      <c r="YA21" s="16" t="s">
        <v>2170</v>
      </c>
      <c r="YB21" s="137" t="s">
        <v>2632</v>
      </c>
      <c r="YC21" s="16" t="s">
        <v>2172</v>
      </c>
      <c r="YD21" s="956" t="s">
        <v>2580</v>
      </c>
      <c r="YE21" s="1449" t="s">
        <v>2627</v>
      </c>
      <c r="YF21" s="16" t="s">
        <v>2174</v>
      </c>
      <c r="YG21" s="956" t="s">
        <v>2633</v>
      </c>
      <c r="YH21" s="16" t="s">
        <v>2176</v>
      </c>
      <c r="YI21" s="956" t="s">
        <v>2634</v>
      </c>
      <c r="YJ21" s="16" t="s">
        <v>2178</v>
      </c>
      <c r="YK21" s="137" t="s">
        <v>2304</v>
      </c>
      <c r="YL21" s="1316" t="s">
        <v>2181</v>
      </c>
      <c r="YM21" s="1379" t="s">
        <v>1272</v>
      </c>
      <c r="YN21" s="1379" t="s">
        <v>2183</v>
      </c>
      <c r="YO21" s="16" t="s">
        <v>2184</v>
      </c>
      <c r="YP21" s="1379" t="s">
        <v>2635</v>
      </c>
      <c r="YQ21" s="1379" t="s">
        <v>623</v>
      </c>
      <c r="YR21" s="16" t="s">
        <v>2186</v>
      </c>
      <c r="YS21" s="42" t="s">
        <v>2636</v>
      </c>
      <c r="YT21" s="16" t="s">
        <v>2187</v>
      </c>
      <c r="YU21" s="137" t="s">
        <v>2637</v>
      </c>
      <c r="YV21" s="137" t="s">
        <v>2638</v>
      </c>
      <c r="YW21" s="137" t="s">
        <v>2639</v>
      </c>
      <c r="YX21" s="16" t="s">
        <v>2190</v>
      </c>
      <c r="YY21" s="137" t="s">
        <v>2640</v>
      </c>
      <c r="YZ21" s="137" t="s">
        <v>2641</v>
      </c>
      <c r="ZA21" s="956" t="s">
        <v>2642</v>
      </c>
      <c r="ZB21" s="956" t="s">
        <v>2643</v>
      </c>
      <c r="ZC21" s="16" t="s">
        <v>2193</v>
      </c>
      <c r="ZD21" s="137" t="s">
        <v>2644</v>
      </c>
      <c r="ZE21" s="137" t="s">
        <v>2645</v>
      </c>
      <c r="ZF21" s="137" t="s">
        <v>2646</v>
      </c>
      <c r="ZG21" s="79" t="s">
        <v>1127</v>
      </c>
      <c r="ZH21" s="79" t="s">
        <v>2647</v>
      </c>
      <c r="ZI21" s="105" t="s">
        <v>1130</v>
      </c>
      <c r="ZJ21" s="105" t="s">
        <v>2648</v>
      </c>
      <c r="ZK21" s="42" t="s">
        <v>2200</v>
      </c>
      <c r="ZL21" s="42" t="s">
        <v>2201</v>
      </c>
      <c r="ZM21" s="42" t="s">
        <v>2202</v>
      </c>
      <c r="ZN21" s="42" t="s">
        <v>2203</v>
      </c>
      <c r="ZO21" s="42" t="s">
        <v>1136</v>
      </c>
      <c r="ZP21" s="42" t="s">
        <v>1137</v>
      </c>
      <c r="ZQ21" s="42" t="s">
        <v>1138</v>
      </c>
      <c r="ZR21" s="26" t="s">
        <v>1139</v>
      </c>
      <c r="ZS21" s="42" t="s">
        <v>1140</v>
      </c>
      <c r="ZT21" s="42" t="s">
        <v>1141</v>
      </c>
      <c r="ZU21" s="25" t="s">
        <v>1142</v>
      </c>
      <c r="ZV21" s="25" t="s">
        <v>1143</v>
      </c>
      <c r="ZW21" s="25" t="s">
        <v>2205</v>
      </c>
      <c r="ZX21" s="25" t="s">
        <v>2206</v>
      </c>
    </row>
    <row r="22" spans="1:722" s="4" customFormat="1" ht="73" thickBot="1" x14ac:dyDescent="0.4">
      <c r="A22" s="4">
        <v>18</v>
      </c>
      <c r="B22" s="81">
        <v>17</v>
      </c>
      <c r="C22" s="9" t="s">
        <v>18</v>
      </c>
      <c r="D22" s="9" t="s">
        <v>1254</v>
      </c>
      <c r="E22" s="9" t="s">
        <v>2307</v>
      </c>
      <c r="F22" s="9" t="s">
        <v>2307</v>
      </c>
      <c r="G22" s="730" t="s">
        <v>2649</v>
      </c>
      <c r="H22" s="9" t="s">
        <v>2650</v>
      </c>
      <c r="AV22" s="9" t="s">
        <v>1502</v>
      </c>
      <c r="AW22" s="9"/>
      <c r="AX22" s="9" t="s">
        <v>1502</v>
      </c>
      <c r="AY22" s="9"/>
      <c r="BA22" s="10" t="s">
        <v>1502</v>
      </c>
      <c r="BB22" s="81" t="s">
        <v>1502</v>
      </c>
      <c r="BC22" s="28" t="s">
        <v>1502</v>
      </c>
      <c r="BD22" s="81"/>
      <c r="BE22" s="6"/>
      <c r="DV22" s="4" t="s">
        <v>1502</v>
      </c>
      <c r="DY22" s="14" t="s">
        <v>1502</v>
      </c>
      <c r="DZ22" s="51" t="s">
        <v>1502</v>
      </c>
      <c r="EA22" s="10" t="s">
        <v>1502</v>
      </c>
      <c r="EB22" s="1049" t="s">
        <v>1502</v>
      </c>
      <c r="EC22" s="32" t="s">
        <v>1502</v>
      </c>
      <c r="ED22" s="51" t="s">
        <v>1502</v>
      </c>
      <c r="EG22" s="6"/>
      <c r="FR22" s="4" t="s">
        <v>1502</v>
      </c>
      <c r="FT22" s="4" t="s">
        <v>1502</v>
      </c>
      <c r="FV22" s="77" t="s">
        <v>1502</v>
      </c>
      <c r="FW22" s="12" t="s">
        <v>1502</v>
      </c>
      <c r="FX22" s="52" t="s">
        <v>1502</v>
      </c>
      <c r="FY22" s="14" t="s">
        <v>1502</v>
      </c>
      <c r="FZ22" s="5"/>
      <c r="HK22" s="4" t="s">
        <v>1502</v>
      </c>
      <c r="HN22" s="4" t="s">
        <v>1502</v>
      </c>
      <c r="HP22" s="4" t="s">
        <v>1502</v>
      </c>
      <c r="HQ22" s="4" t="s">
        <v>1502</v>
      </c>
      <c r="HR22" s="58" t="s">
        <v>1502</v>
      </c>
      <c r="HS22" s="58" t="s">
        <v>1502</v>
      </c>
      <c r="HT22" s="9" t="s">
        <v>1502</v>
      </c>
      <c r="HU22" s="9" t="s">
        <v>1502</v>
      </c>
      <c r="HV22" s="12" t="s">
        <v>1502</v>
      </c>
      <c r="HW22" s="12">
        <f t="shared" ref="HW22:HW29" si="152">(MIN(HU22,HV22))</f>
        <v>0</v>
      </c>
      <c r="HX22" s="12"/>
      <c r="HY22" s="5"/>
      <c r="JG22" s="4" t="s">
        <v>1502</v>
      </c>
      <c r="JI22" s="4" t="s">
        <v>1502</v>
      </c>
      <c r="JK22" s="4" t="s">
        <v>1502</v>
      </c>
      <c r="JL22" s="4" t="s">
        <v>1502</v>
      </c>
      <c r="JM22" s="32" t="s">
        <v>1502</v>
      </c>
      <c r="JN22" s="10" t="s">
        <v>1502</v>
      </c>
      <c r="JO22" s="12" t="s">
        <v>1502</v>
      </c>
      <c r="JP22" s="12" t="s">
        <v>1502</v>
      </c>
      <c r="JQ22" s="9">
        <f t="shared" ref="JQ22:JQ29" si="153">(MIN(JO22,JP22))</f>
        <v>0</v>
      </c>
      <c r="JR22" s="9" t="s">
        <v>1502</v>
      </c>
      <c r="JS22" s="1042" t="s">
        <v>1502</v>
      </c>
      <c r="JT22" s="9">
        <f t="shared" ref="JT22:JT29" si="154">MIN(JQ22,JS22)</f>
        <v>0</v>
      </c>
      <c r="JU22" s="81" t="s">
        <v>1502</v>
      </c>
      <c r="JV22" s="54" t="s">
        <v>1502</v>
      </c>
      <c r="JW22" s="14">
        <f t="shared" ref="JW22:JW29" si="155">MIN(JV22,JT22)</f>
        <v>0</v>
      </c>
      <c r="JX22" s="28" t="s">
        <v>1502</v>
      </c>
      <c r="JY22" s="54" t="s">
        <v>1502</v>
      </c>
      <c r="JZ22" s="1050">
        <f t="shared" ref="JZ22:JZ29" si="156">MIN(JY22,JW22)</f>
        <v>0</v>
      </c>
      <c r="KA22" s="56" t="s">
        <v>1502</v>
      </c>
      <c r="KB22" s="28">
        <f t="shared" ref="KB22:KB29" si="157">MIN(JZ22,KA22)</f>
        <v>0</v>
      </c>
      <c r="KC22" s="54" t="s">
        <v>1502</v>
      </c>
      <c r="KD22" s="1042" t="s">
        <v>1502</v>
      </c>
      <c r="KE22" s="1042">
        <f t="shared" ref="KE22:KE29" si="158">MIN(KD22,KB22)</f>
        <v>0</v>
      </c>
      <c r="KF22" s="1042" t="s">
        <v>1502</v>
      </c>
      <c r="KG22" s="56" t="s">
        <v>1502</v>
      </c>
      <c r="KH22" s="1042">
        <f t="shared" ref="KH22:KH29" si="159">MIN(KE22,KG22)</f>
        <v>0</v>
      </c>
      <c r="KI22" s="56" t="s">
        <v>1502</v>
      </c>
      <c r="KJ22" s="56" t="s">
        <v>1502</v>
      </c>
      <c r="KK22" s="56" t="s">
        <v>1502</v>
      </c>
      <c r="KL22" s="56"/>
      <c r="KM22" s="357"/>
      <c r="LS22" s="4">
        <v>1.91</v>
      </c>
      <c r="LU22" s="4">
        <v>1.76</v>
      </c>
      <c r="LV22" s="10">
        <v>1.91</v>
      </c>
      <c r="LW22" s="4">
        <f t="shared" ref="LW22:LW29" si="160">MIN(LS22,LV22)</f>
        <v>1.91</v>
      </c>
      <c r="LX22" s="10">
        <v>2.0699999999999998</v>
      </c>
      <c r="LY22" s="32">
        <f t="shared" ref="LY22:LY29" si="161">(MIN(LW22,LX22))</f>
        <v>1.91</v>
      </c>
      <c r="LZ22" s="12">
        <v>1.99</v>
      </c>
      <c r="MA22" s="9">
        <f t="shared" ref="MA22:MA29" si="162">(MIN(LY22,LZ22))</f>
        <v>1.91</v>
      </c>
      <c r="MB22" s="10">
        <v>2.0099999999999998</v>
      </c>
      <c r="MC22" s="12">
        <v>2.08</v>
      </c>
      <c r="MD22" s="12">
        <f t="shared" ref="MD22:MD29" si="163">(MIN(MA22,MC22))</f>
        <v>1.91</v>
      </c>
      <c r="ME22" s="12">
        <v>2.06</v>
      </c>
      <c r="MF22" s="9">
        <f t="shared" ref="MF22:MF29" si="164">(MIN(MD22,ME22))</f>
        <v>1.91</v>
      </c>
      <c r="MG22" s="9">
        <v>2.06</v>
      </c>
      <c r="MH22" s="1042">
        <v>2.0699999999999998</v>
      </c>
      <c r="MI22" s="9">
        <f t="shared" ref="MI22:MI29" si="165">MIN(MF22,MH22)</f>
        <v>1.91</v>
      </c>
      <c r="MJ22" s="81">
        <v>1.96</v>
      </c>
      <c r="MK22" s="54">
        <v>2.02</v>
      </c>
      <c r="ML22" s="13">
        <f t="shared" ref="ML22:ML29" si="166">MIN(MK22,MI22)</f>
        <v>1.91</v>
      </c>
      <c r="MM22" s="81"/>
      <c r="MN22" s="54">
        <v>2.0499999999999998</v>
      </c>
      <c r="MO22" s="63">
        <f t="shared" ref="MO22:MO29" si="167">MIN(MN22,ML22)</f>
        <v>1.91</v>
      </c>
      <c r="MP22" s="54">
        <v>2.0499999999999998</v>
      </c>
      <c r="MQ22" s="1050">
        <f t="shared" ref="MQ22:MQ29" si="168">MIN(MO22,MP22)</f>
        <v>1.91</v>
      </c>
      <c r="MR22" s="919">
        <v>2.04</v>
      </c>
      <c r="MS22" s="913">
        <v>2.0499999999999998</v>
      </c>
      <c r="MT22" s="1042">
        <f t="shared" ref="MT22:MT29" si="169">MIN(MQ22,MS22)</f>
        <v>1.91</v>
      </c>
      <c r="MU22" s="1042">
        <v>2.0699999999999998</v>
      </c>
      <c r="MV22" s="1042">
        <f t="shared" ref="MV22:MV29" si="170">MIN(MT22,MU22)</f>
        <v>1.91</v>
      </c>
      <c r="MW22" s="1042">
        <v>2.06</v>
      </c>
      <c r="MX22" s="1042">
        <v>2.04</v>
      </c>
      <c r="MY22" s="56">
        <f t="shared" ref="MY22:MY29" si="171">MIN(MV22,MX22)</f>
        <v>1.91</v>
      </c>
      <c r="MZ22" s="56"/>
      <c r="NA22" s="5">
        <f t="shared" ref="NA22:NA29" si="172">(MZ22-MY22)/MY22</f>
        <v>-1</v>
      </c>
      <c r="OI22" s="4">
        <v>1.82</v>
      </c>
      <c r="OK22" s="4">
        <v>1.89</v>
      </c>
      <c r="OM22" s="4">
        <f t="shared" ref="OM22:OM29" si="173">MIN(OI22,OL22)</f>
        <v>1.82</v>
      </c>
      <c r="ON22" s="4">
        <v>1.97</v>
      </c>
      <c r="OO22" s="1049">
        <f t="shared" ref="OO22:OO29" si="174">(MIN(OM22,ON22))</f>
        <v>1.82</v>
      </c>
      <c r="OP22" s="10">
        <v>1.97</v>
      </c>
      <c r="OQ22" s="10">
        <v>1.97</v>
      </c>
      <c r="OR22" s="9">
        <f t="shared" ref="OR22:OR29" si="175">(MIN(OO22:OQ22))</f>
        <v>1.82</v>
      </c>
      <c r="OS22" s="10">
        <v>1.83</v>
      </c>
      <c r="OT22" s="10">
        <f t="shared" ref="OT22:OT29" si="176">(MIN(OR22,OS22))</f>
        <v>1.82</v>
      </c>
      <c r="OU22" s="9">
        <v>1.9730000000000001</v>
      </c>
      <c r="OV22" s="9">
        <f t="shared" ref="OV22:OV29" si="177">(MIN(OT22,OU22))</f>
        <v>1.82</v>
      </c>
      <c r="OW22" s="9">
        <v>1.974</v>
      </c>
      <c r="OX22" s="15">
        <v>1.88</v>
      </c>
      <c r="OY22" s="9">
        <f t="shared" ref="OY22:OY29" si="178">MIN(OV22,OX22)</f>
        <v>1.82</v>
      </c>
      <c r="OZ22" s="81">
        <v>1.91</v>
      </c>
      <c r="PA22" s="9">
        <v>1.88</v>
      </c>
      <c r="PB22" s="13">
        <f t="shared" ref="PB22:PB29" si="179">MIN(PA22,OY22)</f>
        <v>1.82</v>
      </c>
      <c r="PC22" s="57">
        <v>1.9038000000000004</v>
      </c>
      <c r="PD22" s="9">
        <v>1.84</v>
      </c>
      <c r="PE22" s="57">
        <f t="shared" ref="PE22:PE29" si="180">MIN(PD22,PB22)</f>
        <v>1.82</v>
      </c>
      <c r="PF22" s="9">
        <v>1.97</v>
      </c>
      <c r="PG22" s="9">
        <f t="shared" ref="PG22:PG29" si="181">MIN(PE22,PF22)</f>
        <v>1.82</v>
      </c>
      <c r="PH22" s="13">
        <v>1.93</v>
      </c>
      <c r="PI22" s="15">
        <v>1.97</v>
      </c>
      <c r="PJ22" s="1042">
        <f t="shared" ref="PJ22:PJ29" si="182">MIN(PG22,PI22)</f>
        <v>1.82</v>
      </c>
      <c r="PK22" s="15">
        <v>1.96</v>
      </c>
      <c r="PL22" s="1042">
        <f t="shared" ref="PL22:PL29" si="183">MIN(PJ22,PK22)</f>
        <v>1.82</v>
      </c>
      <c r="PM22" s="1042">
        <v>1.97</v>
      </c>
      <c r="PN22" s="61">
        <v>1.94</v>
      </c>
      <c r="PO22" s="61">
        <f t="shared" ref="PO22:PO29" si="184">MIN(PL22,PN22)</f>
        <v>1.82</v>
      </c>
      <c r="PP22" s="913">
        <v>1.92</v>
      </c>
      <c r="PQ22" s="28">
        <f t="shared" ref="PQ22:PQ29" si="185">MIN(PP22,PO22)</f>
        <v>1.82</v>
      </c>
      <c r="PR22" s="54">
        <v>1.95</v>
      </c>
      <c r="PS22" s="13">
        <f t="shared" ref="PS22:PS29" si="186">MIN(PR22,PQ22)</f>
        <v>1.82</v>
      </c>
      <c r="PT22" s="1042">
        <v>1.95</v>
      </c>
      <c r="PU22" s="13">
        <f t="shared" ref="PU22:PU29" si="187">MIN(PT22,PS22)</f>
        <v>1.82</v>
      </c>
      <c r="PV22" s="13">
        <v>1.85</v>
      </c>
      <c r="PW22" s="1222">
        <f>(PV22-PU22)/PU22</f>
        <v>1.6483516483516498E-2</v>
      </c>
      <c r="PX22" s="63"/>
      <c r="PY22" s="63"/>
      <c r="PZ22" s="63"/>
      <c r="QA22" s="63"/>
      <c r="QB22" s="63"/>
      <c r="QC22" s="63"/>
      <c r="QD22" s="63"/>
      <c r="QE22" s="63"/>
      <c r="QF22" s="63">
        <v>1.89</v>
      </c>
      <c r="QG22" s="63"/>
      <c r="QH22" s="63">
        <v>1.96</v>
      </c>
      <c r="QI22" s="63"/>
      <c r="QJ22" s="63">
        <f t="shared" ref="QJ22:QJ29" si="188">MIN(QF22,QI22)</f>
        <v>1.89</v>
      </c>
      <c r="QK22" s="63">
        <v>2.0099999999999998</v>
      </c>
      <c r="QL22" s="1050">
        <f t="shared" ref="QL22:QL29" si="189">(MIN(QJ22,QK22))</f>
        <v>1.89</v>
      </c>
      <c r="QM22" s="63">
        <v>1.9</v>
      </c>
      <c r="QN22" s="9">
        <v>1.98</v>
      </c>
      <c r="QO22" s="9">
        <f t="shared" ref="QO22:QO29" si="190">(MIN(QL22:QN22))</f>
        <v>1.89</v>
      </c>
      <c r="QP22" s="9">
        <v>1.91</v>
      </c>
      <c r="QQ22" s="9">
        <v>2.02</v>
      </c>
      <c r="QR22" s="9">
        <f t="shared" ref="QR22:QR29" si="191">(MIN(QO22,QQ22))</f>
        <v>1.89</v>
      </c>
      <c r="QS22" s="9">
        <v>1.89</v>
      </c>
      <c r="QT22" s="9">
        <f t="shared" ref="QT22:QT29" si="192">(MIN(QR22,QS22))</f>
        <v>1.89</v>
      </c>
      <c r="QU22" s="9">
        <v>1.8660000000000001</v>
      </c>
      <c r="QV22" s="48">
        <v>1.89</v>
      </c>
      <c r="QW22" s="33">
        <v>2.0499999999999998</v>
      </c>
      <c r="QX22" s="48">
        <f t="shared" ref="QX22:QX29" si="193">MIN(QT22,QW22)</f>
        <v>1.89</v>
      </c>
      <c r="QY22" s="351">
        <v>1.92</v>
      </c>
      <c r="QZ22" s="9">
        <v>2.0499999999999998</v>
      </c>
      <c r="RA22" s="76">
        <f t="shared" ref="RA22:RA29" si="194">MIN(QX22,QZ22)</f>
        <v>1.89</v>
      </c>
      <c r="RB22" s="351">
        <v>2.0299999999999998</v>
      </c>
      <c r="RC22" s="9">
        <v>2</v>
      </c>
      <c r="RD22" s="76">
        <f t="shared" ref="RD22:RD29" si="195">MIN(RA22,RC22)</f>
        <v>1.89</v>
      </c>
      <c r="RE22" s="76">
        <v>2.02</v>
      </c>
      <c r="RF22" s="15">
        <v>2.0299999999999998</v>
      </c>
      <c r="RG22" s="9">
        <f t="shared" ref="RG22:RG29" si="196">MIN(RD22,RF22)</f>
        <v>1.89</v>
      </c>
      <c r="RH22" s="9">
        <v>1.94</v>
      </c>
      <c r="RI22" s="15">
        <v>2.0499999999999998</v>
      </c>
      <c r="RJ22" s="1042">
        <f t="shared" ref="RJ22:RJ29" si="197">MIN(RG22,RI22)</f>
        <v>1.89</v>
      </c>
      <c r="RK22" s="15">
        <v>1.96</v>
      </c>
      <c r="RL22" s="15">
        <f t="shared" ref="RL22:RL29" si="198">MIN(RJ22,RK22)</f>
        <v>1.89</v>
      </c>
      <c r="RM22" s="1042">
        <v>2.0499999999999998</v>
      </c>
      <c r="RN22" s="56">
        <f t="shared" ref="RN22:RN29" si="199">MIN(RL22,RM22)</f>
        <v>1.89</v>
      </c>
      <c r="RO22" s="1051">
        <v>2</v>
      </c>
      <c r="RP22" s="1042">
        <v>2.0499999999999998</v>
      </c>
      <c r="RQ22" s="1051">
        <f t="shared" ref="RQ22:RQ29" si="200">MIN(RP22,RN22)</f>
        <v>1.89</v>
      </c>
      <c r="RR22" s="1042">
        <v>1.9</v>
      </c>
      <c r="RS22" s="1051">
        <f t="shared" ref="RS22:RS29" si="201">MIN(RR22,RQ22)</f>
        <v>1.89</v>
      </c>
      <c r="RT22" s="1051">
        <v>1.89</v>
      </c>
      <c r="RU22" s="13">
        <f t="shared" ref="RU22:RU29" si="202">MIN(RT22,RS22)</f>
        <v>1.89</v>
      </c>
      <c r="RV22" s="13">
        <v>1.92</v>
      </c>
      <c r="RW22" s="61">
        <f t="shared" ref="RW22:RW29" si="203">MIN(RV22,RU22)</f>
        <v>1.89</v>
      </c>
      <c r="RX22" s="13">
        <v>1.94</v>
      </c>
      <c r="RY22" s="1042">
        <v>2.02</v>
      </c>
      <c r="RZ22" s="1042">
        <f t="shared" ref="RZ22:RZ29" si="204">MIN(RY22,RW22)</f>
        <v>1.89</v>
      </c>
      <c r="SA22" s="1042"/>
      <c r="SB22" s="357">
        <f t="shared" ref="SB22:SB29" si="205">(SA22-RZ22)/RZ22</f>
        <v>-1</v>
      </c>
      <c r="SC22" s="4">
        <v>1.91</v>
      </c>
      <c r="SD22" s="4">
        <v>2.0699999999999998</v>
      </c>
      <c r="SE22" s="102">
        <v>2.04</v>
      </c>
      <c r="SF22" s="52">
        <f t="shared" ref="SF22:SF29" si="206">(MIN(SC22,SE22))</f>
        <v>1.91</v>
      </c>
      <c r="SG22" s="52">
        <v>2.0699999999999998</v>
      </c>
      <c r="SH22" s="52">
        <v>2.0699999999999998</v>
      </c>
      <c r="SI22" s="52">
        <v>2.0699999999999998</v>
      </c>
      <c r="SJ22" s="9">
        <f t="shared" ref="SJ22:SJ29" si="207">(MIN(SF22,SI22))</f>
        <v>1.91</v>
      </c>
      <c r="SK22" s="10">
        <v>1.91</v>
      </c>
      <c r="SL22" s="10">
        <v>2.06</v>
      </c>
      <c r="SM22" s="10">
        <f t="shared" ref="SM22:SM29" si="208">(MIN(SJ22,SL22))</f>
        <v>1.91</v>
      </c>
      <c r="SN22" s="10">
        <v>2.0699999999999998</v>
      </c>
      <c r="SO22" s="9">
        <f t="shared" ref="SO22:SO29" si="209">(MIN(SM22,SN22))</f>
        <v>1.91</v>
      </c>
      <c r="SP22" s="9">
        <v>2.0699999999999998</v>
      </c>
      <c r="SQ22" s="9">
        <v>2.0699999999999998</v>
      </c>
      <c r="SR22" s="1042">
        <v>2.0699999999999998</v>
      </c>
      <c r="SS22" s="9">
        <f t="shared" ref="SS22:SS29" si="210">MIN(SO22,SR22)</f>
        <v>1.91</v>
      </c>
      <c r="ST22" s="81">
        <v>2.0630000000000002</v>
      </c>
      <c r="SU22" s="54">
        <v>1.94</v>
      </c>
      <c r="SV22" s="13">
        <f t="shared" ref="SV22:SV29" si="211">MIN(SU22,SS22)</f>
        <v>1.91</v>
      </c>
      <c r="SW22" s="81"/>
      <c r="SX22" s="54">
        <v>1.95</v>
      </c>
      <c r="SY22" s="13">
        <f t="shared" ref="SY22:SY29" si="212">MIN(SX22,SV22)</f>
        <v>1.91</v>
      </c>
      <c r="SZ22" s="81">
        <v>1.94</v>
      </c>
      <c r="TA22" s="54">
        <v>1.96</v>
      </c>
      <c r="TB22" s="13">
        <f t="shared" ref="TB22:TB29" si="213">MIN(SY22,TA22)</f>
        <v>1.91</v>
      </c>
      <c r="TC22" s="1042">
        <v>2.04</v>
      </c>
      <c r="TD22" s="1042">
        <f t="shared" ref="TD22:TD29" si="214">MIN(TB22,TC22)</f>
        <v>1.91</v>
      </c>
      <c r="TE22" s="1042">
        <v>1.94</v>
      </c>
      <c r="TF22" s="1042">
        <v>1.94</v>
      </c>
      <c r="TG22" s="1042">
        <f t="shared" ref="TG22:TG29" si="215">MIN(TD22,TF22)</f>
        <v>1.91</v>
      </c>
      <c r="TH22" s="1051">
        <v>1.95</v>
      </c>
      <c r="TI22" s="56">
        <f t="shared" ref="TI22:TI29" si="216">MIN(TG22,TH22)</f>
        <v>1.91</v>
      </c>
      <c r="TJ22" s="56">
        <v>2.02</v>
      </c>
      <c r="TK22" s="1042">
        <v>2.0699999999999998</v>
      </c>
      <c r="TL22" s="54">
        <f t="shared" ref="TL22:TL29" si="217">MIN(TK22,TI22)</f>
        <v>1.91</v>
      </c>
      <c r="TM22" s="1042">
        <v>2.0499999999999998</v>
      </c>
      <c r="TN22" s="54">
        <f t="shared" ref="TN22:TN29" si="218">MIN(TM22,TL22)</f>
        <v>1.91</v>
      </c>
      <c r="TO22" s="54">
        <v>1.95</v>
      </c>
      <c r="TP22" s="13">
        <v>1.95</v>
      </c>
      <c r="TQ22" s="13">
        <f t="shared" ref="TQ22:TQ29" si="219">MIN(TP22,TN22)</f>
        <v>1.91</v>
      </c>
      <c r="TR22" s="1042">
        <v>1.93</v>
      </c>
      <c r="TS22" s="13">
        <f t="shared" ref="TS22:TS29" si="220">MIN(TR22,TQ22)</f>
        <v>1.91</v>
      </c>
      <c r="TT22" s="1042">
        <v>1.95</v>
      </c>
      <c r="TU22" s="1042">
        <f t="shared" ref="TU22:TU29" si="221">MIN(TT22,TS22)</f>
        <v>1.91</v>
      </c>
      <c r="TV22" s="1042"/>
      <c r="TW22" s="5">
        <f t="shared" ref="TW22:TW29" si="222">(TV22-TU22)/TU22</f>
        <v>-1</v>
      </c>
      <c r="TX22" s="47">
        <v>2.101</v>
      </c>
      <c r="TY22" s="4">
        <v>1.96</v>
      </c>
      <c r="TZ22" s="58">
        <f t="shared" ref="TZ22:TZ29" si="223">(MIN(TX22,TY22))</f>
        <v>1.96</v>
      </c>
      <c r="UA22" s="9">
        <v>2.09</v>
      </c>
      <c r="UB22" s="58">
        <f t="shared" ref="UB22:UB29" si="224">MIN(TZ22,UA22)</f>
        <v>1.96</v>
      </c>
      <c r="UC22" s="47">
        <v>1.98</v>
      </c>
      <c r="UD22" s="9">
        <f t="shared" ref="UD22:UD29" si="225">(MIN(UB22,UC22))</f>
        <v>1.96</v>
      </c>
      <c r="UE22" s="10">
        <v>1.98</v>
      </c>
      <c r="UF22" s="9">
        <v>1.98</v>
      </c>
      <c r="UG22" s="10">
        <f t="shared" ref="UG22:UG29" si="226">(MIN(UD22,UF22))</f>
        <v>1.96</v>
      </c>
      <c r="UH22" s="10">
        <v>1.99</v>
      </c>
      <c r="UI22" s="9">
        <f t="shared" ref="UI22:UI29" si="227">(MIN(UG22,UH22))</f>
        <v>1.96</v>
      </c>
      <c r="UJ22" s="81">
        <v>2.02</v>
      </c>
      <c r="UK22" s="9">
        <v>2.09</v>
      </c>
      <c r="UL22" s="13">
        <f t="shared" ref="UL22:UL29" si="228">MIN(UI22,UK22)</f>
        <v>1.96</v>
      </c>
      <c r="UM22" s="13">
        <v>1.99</v>
      </c>
      <c r="UN22" s="13">
        <v>1.99</v>
      </c>
      <c r="UO22" s="63">
        <v>2.0099999999999998</v>
      </c>
      <c r="UP22" s="48">
        <v>2.0299999999999998</v>
      </c>
      <c r="UQ22" s="76">
        <v>2</v>
      </c>
      <c r="UR22" s="76">
        <f t="shared" ref="UR22:UR29" si="229">MIN(UP22,UL22)</f>
        <v>1.96</v>
      </c>
      <c r="US22" s="13">
        <v>1.98</v>
      </c>
      <c r="UT22" s="63">
        <v>1.99</v>
      </c>
      <c r="UU22" s="48">
        <v>1.98</v>
      </c>
      <c r="UV22" s="76">
        <v>1.96</v>
      </c>
      <c r="UW22" s="63">
        <f t="shared" ref="UW22:UW29" si="230">MIN(UU22,UR22)</f>
        <v>1.96</v>
      </c>
      <c r="UX22" s="9">
        <v>1.97</v>
      </c>
      <c r="UY22" s="13">
        <v>1.99</v>
      </c>
      <c r="UZ22" s="13">
        <f t="shared" ref="UZ22:UZ29" si="231">MIN(UW22,UX22)</f>
        <v>1.96</v>
      </c>
      <c r="VA22" s="33">
        <v>1.98</v>
      </c>
      <c r="VB22" s="33">
        <v>2.0099999999999998</v>
      </c>
      <c r="VC22" s="1042">
        <f t="shared" ref="VC22:VC29" si="232">MIN(UZ22,VA22)</f>
        <v>1.96</v>
      </c>
      <c r="VD22" s="1042">
        <v>2.0299999999999998</v>
      </c>
      <c r="VE22" s="1042">
        <v>2.0299999999999998</v>
      </c>
      <c r="VF22" s="63">
        <v>1.97</v>
      </c>
      <c r="VG22" s="47">
        <v>1.9949999999999999</v>
      </c>
      <c r="VH22" s="1042">
        <f t="shared" ref="VH22:VH29" si="233">MIN(VC22,VF22)</f>
        <v>1.96</v>
      </c>
      <c r="VI22" s="1051">
        <v>2</v>
      </c>
      <c r="VJ22" s="1051">
        <v>2</v>
      </c>
      <c r="VK22" s="1051">
        <f t="shared" ref="VK22:VK29" si="234">MIN(VH22,VI22)</f>
        <v>1.96</v>
      </c>
      <c r="VL22" s="1051">
        <v>1.95</v>
      </c>
      <c r="VM22" s="1051">
        <v>1.9419999999999999</v>
      </c>
      <c r="VN22" s="1051">
        <f>MIN(VL22,VK22)</f>
        <v>1.95</v>
      </c>
      <c r="VO22" s="54">
        <v>1.9349999999999998</v>
      </c>
      <c r="VP22" s="54">
        <v>1.93</v>
      </c>
      <c r="VQ22" s="1051">
        <f>MIN(VO22,VN22)</f>
        <v>1.9349999999999998</v>
      </c>
      <c r="VR22" s="1042">
        <v>1.95</v>
      </c>
      <c r="VS22" s="1042">
        <v>1.94</v>
      </c>
      <c r="VT22" s="1051">
        <f>MIN(VS22,VQ22)</f>
        <v>1.9349999999999998</v>
      </c>
      <c r="VU22" s="1051">
        <v>1.96</v>
      </c>
      <c r="VV22" s="1051">
        <v>1.93</v>
      </c>
      <c r="VW22" s="61">
        <f>MIN(VV22,VT22)</f>
        <v>1.93</v>
      </c>
      <c r="VX22" s="33">
        <v>1.98</v>
      </c>
      <c r="VY22" s="33">
        <f>MIN(VX22,VW22)</f>
        <v>1.93</v>
      </c>
      <c r="VZ22" s="1042"/>
      <c r="WA22" s="56">
        <v>1.97</v>
      </c>
      <c r="WB22" s="56">
        <f>MIN(WA22,VY22)</f>
        <v>1.93</v>
      </c>
      <c r="WC22" s="1051"/>
      <c r="WD22" s="1051"/>
      <c r="WE22" s="357">
        <f>(WC22-WB22)/WB22</f>
        <v>-1</v>
      </c>
      <c r="WF22" s="357">
        <f>(WD22-WB22)/WB22</f>
        <v>-1</v>
      </c>
      <c r="WG22" s="5">
        <f>(UO22-UL22)/UL22</f>
        <v>2.5510204081632563E-2</v>
      </c>
      <c r="WH22" s="1042">
        <v>1.79</v>
      </c>
      <c r="WI22" s="1042">
        <v>1.8</v>
      </c>
      <c r="WJ22" s="56">
        <v>1.81</v>
      </c>
      <c r="WK22" s="41">
        <v>1.79</v>
      </c>
      <c r="WL22" s="56">
        <f>MIN(WH22,WK22)</f>
        <v>1.79</v>
      </c>
      <c r="WM22" s="56">
        <v>1.81</v>
      </c>
      <c r="WN22" s="1042">
        <v>1.94</v>
      </c>
      <c r="WO22" s="56">
        <f>MIN(WN22,WL22)</f>
        <v>1.79</v>
      </c>
      <c r="WP22" s="56">
        <v>1.89</v>
      </c>
      <c r="WQ22" s="56">
        <v>1.85</v>
      </c>
      <c r="WR22" s="56">
        <f>MIN(WQ22,WO22)</f>
        <v>1.79</v>
      </c>
      <c r="WS22" s="56">
        <v>1.79</v>
      </c>
      <c r="WT22" s="13">
        <v>1.85</v>
      </c>
      <c r="WU22" s="61">
        <f>MIN(WT22,WR22)</f>
        <v>1.79</v>
      </c>
      <c r="WV22" s="33">
        <v>1.81</v>
      </c>
      <c r="WW22" s="33">
        <v>1.86</v>
      </c>
      <c r="WX22" s="33">
        <f>MIN(WW22,WU22)</f>
        <v>1.79</v>
      </c>
      <c r="WY22" s="1031">
        <v>1.8759999999999999</v>
      </c>
      <c r="WZ22" s="1042">
        <v>1.8129999999999999</v>
      </c>
      <c r="XA22" s="1042">
        <f>MIN(WZ22,WX22)</f>
        <v>1.79</v>
      </c>
      <c r="XB22" s="1042"/>
      <c r="XC22" s="357">
        <f>(XB22-XA22)/XA22</f>
        <v>-1</v>
      </c>
      <c r="XD22" s="1042">
        <v>2.04</v>
      </c>
      <c r="XE22" s="1042">
        <v>2.0699999999999998</v>
      </c>
      <c r="XF22" s="56">
        <f>MIN(XD22,XE22)</f>
        <v>2.04</v>
      </c>
      <c r="XG22" s="56">
        <v>2.1</v>
      </c>
      <c r="XH22" s="56">
        <f>MIN(XG22,XF22)</f>
        <v>2.04</v>
      </c>
      <c r="XI22" s="56">
        <v>2.0499999999999998</v>
      </c>
      <c r="XJ22" s="1042">
        <v>2.06</v>
      </c>
      <c r="XK22" s="56">
        <f>MIN(XJ22,XH22)</f>
        <v>2.04</v>
      </c>
      <c r="XL22" s="1042">
        <v>2.09</v>
      </c>
      <c r="XM22" s="56">
        <f>MIN(XL22,XK22)</f>
        <v>2.04</v>
      </c>
      <c r="XN22" s="56">
        <v>2.08</v>
      </c>
      <c r="XO22" s="56">
        <v>1.92</v>
      </c>
      <c r="XP22" s="56">
        <f>MIN(XO22,XM22)</f>
        <v>1.92</v>
      </c>
      <c r="XQ22" s="56">
        <v>1.97</v>
      </c>
      <c r="XR22" s="1051">
        <f>MIN(XQ22,XP22)</f>
        <v>1.92</v>
      </c>
      <c r="XS22" s="1051"/>
      <c r="XT22" s="357">
        <f>(XS22-XR22)/XR22</f>
        <v>-1</v>
      </c>
      <c r="XU22" s="53">
        <v>1.96</v>
      </c>
      <c r="XV22" s="53">
        <v>1.98</v>
      </c>
      <c r="XW22" s="56">
        <v>1.97</v>
      </c>
      <c r="XX22" s="53">
        <f t="shared" ref="XX22:XX29" si="235">MIN(XW22,XU22)</f>
        <v>1.96</v>
      </c>
      <c r="XY22" s="56">
        <v>1.95</v>
      </c>
      <c r="XZ22" s="54">
        <v>1.95</v>
      </c>
      <c r="YA22" s="56">
        <f t="shared" ref="YA22:YA29" si="236">MIN(XZ22,XX22)</f>
        <v>1.95</v>
      </c>
      <c r="YB22" s="56">
        <v>1.88</v>
      </c>
      <c r="YC22" s="52">
        <f t="shared" ref="YC22:YC29" si="237">MIN(YB22,YA22)</f>
        <v>1.88</v>
      </c>
      <c r="YD22" s="52">
        <v>1.9</v>
      </c>
      <c r="YE22" s="13">
        <v>1.92</v>
      </c>
      <c r="YF22" s="61">
        <f t="shared" ref="YF22:YF29" si="238">MIN(YE22,YC22)</f>
        <v>1.88</v>
      </c>
      <c r="YG22" s="1051">
        <v>1.92</v>
      </c>
      <c r="YH22" s="33">
        <f t="shared" ref="YH22:YH29" si="239">MIN(YG22,YF22)</f>
        <v>1.88</v>
      </c>
      <c r="YI22" s="1042">
        <v>1.9039999999999999</v>
      </c>
      <c r="YJ22" s="56">
        <f t="shared" ref="YJ22:YJ29" si="240">MIN(YI22,YH22)</f>
        <v>1.88</v>
      </c>
      <c r="YK22" s="1051"/>
      <c r="YL22" s="6">
        <f t="shared" ref="YL22:YL29" si="241">(YK22-YJ22)/YJ22</f>
        <v>-1</v>
      </c>
      <c r="YM22" s="1042">
        <v>2.27</v>
      </c>
      <c r="YN22" s="1042">
        <v>2.23</v>
      </c>
      <c r="YO22" s="1042">
        <f t="shared" ref="YO22:YO29" si="242">YM22</f>
        <v>2.27</v>
      </c>
      <c r="YP22" s="1042">
        <v>2.2400000000000002</v>
      </c>
      <c r="YQ22" s="1051">
        <v>2.27</v>
      </c>
      <c r="YR22" s="1042">
        <f>MIN(YQ22,YO22)</f>
        <v>2.27</v>
      </c>
      <c r="YS22" s="1042">
        <v>2.2799999999999998</v>
      </c>
      <c r="YT22" s="1042">
        <f>MIN(YS22,YR22)</f>
        <v>2.27</v>
      </c>
      <c r="YU22" s="1042"/>
      <c r="YV22" s="1042">
        <v>2.2599999999999998</v>
      </c>
      <c r="YW22" s="1042">
        <v>2.2309999999999999</v>
      </c>
      <c r="YX22" s="1042">
        <f>MIN(YW22,YT22)</f>
        <v>2.2309999999999999</v>
      </c>
      <c r="YY22" s="1042"/>
      <c r="YZ22" s="1042">
        <v>2.25</v>
      </c>
      <c r="ZA22" s="1042"/>
      <c r="ZB22" s="1042">
        <v>2.25</v>
      </c>
      <c r="ZC22" s="1042">
        <f>MIN(ZB22,YX22)</f>
        <v>2.2309999999999999</v>
      </c>
      <c r="ZD22" s="1042">
        <v>2.25</v>
      </c>
      <c r="ZE22" s="1223">
        <f t="shared" ref="ZE22:ZE29" si="243">(YY22-YX22)/YX22</f>
        <v>-1</v>
      </c>
      <c r="ZF22" s="1223">
        <f>(ZD22-ZC22)/ZC22</f>
        <v>8.5163603765128319E-3</v>
      </c>
      <c r="ZG22" s="10"/>
      <c r="ZI22" s="10"/>
      <c r="ZJ22" s="10" t="str">
        <f t="shared" ref="ZJ22:ZJ29" si="244">IF(ISBLANK(BE22),"4.Blocker/Not Executed",IF(AND(BE22&lt;=0%),"1. Better than baseline ",IF(AND(BE22&lt;=10%,BE22&gt;=0%),"2. Within 10% deviation from baseline",IF(AND(BE22&gt;=10%),"3. Missing baseline"))))</f>
        <v>4.Blocker/Not Executed</v>
      </c>
      <c r="ZK22" s="10" t="str">
        <f t="shared" ref="ZK22:ZK29" si="245">IF(ISBLANK(CC22),"4.Blocker/Not Executed",IF(AND(CC22&lt;=0%),"1. Better than baseline ",IF(AND(CC22&lt;=10%,CC22&gt;=0%),"2. Within 10% deviation from baseline",IF(AND(CC22&gt;=10%),"3. Missing baseline"))))</f>
        <v>4.Blocker/Not Executed</v>
      </c>
      <c r="ZL22" s="10" t="str">
        <f t="shared" ref="ZL22:ZL29" si="246">IF(ISBLANK(EG22),"4.Blocker/Not Executed",IF(AND(EG22&lt;=0%),"1. Better than baseline ",IF(AND(EG22&lt;=10%,EG22&gt;=0%),"2. Within 10% deviation from baseline",IF(AND(EG22&gt;=10%),"3. Missing baseline"))))</f>
        <v>4.Blocker/Not Executed</v>
      </c>
      <c r="ZM22" s="10" t="str">
        <f t="shared" ref="ZM22:ZM29" si="247">IF(ISBLANK(FZ22),"4.Blocker/Not Executed",IF(AND(FZ22&lt;=0%),"1. Better than baseline ",IF(AND(FZ22&lt;=10%,FZ22&gt;=0%),"2. Within 10% deviation from baseline",IF(AND(FZ22&gt;=10%),"3. Missing baseline"))))</f>
        <v>4.Blocker/Not Executed</v>
      </c>
      <c r="ZN22" s="10" t="str">
        <f t="shared" ref="ZN22:ZN29" si="248">IF(ISBLANK(HY22),"4.Blocker/Not Executed",IF(AND(HY22&lt;=0%),"1. Better than baseline ",IF(AND(HY22&lt;=10%,HY22&gt;=0%),"2. Within 10% deviation from baseline",IF(AND(HY22&gt;=10%),"3. Missing baseline"))))</f>
        <v>4.Blocker/Not Executed</v>
      </c>
      <c r="ZO22" s="9" t="str">
        <f t="shared" ref="ZO22:ZO29" si="249">IF(ISBLANK(KM22),"4.Blocker/Not Executed",IF(AND(KM22&lt;=0%),"1. Better than baseline ",IF(AND(KM22&lt;=10%,KM22&gt;=0%),"2. Within 10% deviation from baseline",IF(AND(KM22&gt;=10%),"3. Missing baseline"))))</f>
        <v>4.Blocker/Not Executed</v>
      </c>
      <c r="ZP22" s="9" t="str">
        <f t="shared" ref="ZP22:ZP29" si="250">IF(ISBLANK(NA22),"4.Blocker/Not Executed",IF(AND(NA22&lt;=0%),"1. Better than baseline ",IF(AND(NA22&lt;=10%,NA22&gt;=0%),"2. Within 10% deviation from baseline",IF(AND(NA22&gt;=10%),"3. Missing baseline"))))</f>
        <v xml:space="preserve">1. Better than baseline </v>
      </c>
      <c r="ZQ22" s="9" t="str">
        <f t="shared" ref="ZQ22:ZQ29" si="251">IF(ISBLANK(PW22),"4.Blocker/Not Executed",IF(AND(PW22&lt;=0%),"1. Better than baseline ",IF(AND(PW22&lt;=10%,PW22&gt;=0%),"2. Within 10% deviation from baseline",IF(AND(PW22&gt;=10%),"3. Missing baseline"))))</f>
        <v>2. Within 10% deviation from baseline</v>
      </c>
      <c r="ZR22" s="81" t="str">
        <f t="shared" ref="ZR22:ZR29" si="252">IF(ISBLANK(SB22),"4.Blocker/Not Executed",IF(AND(SB22&lt;=0%),"1. Better than baseline ",IF(AND(SB22&lt;=10%,SB22&gt;=0%),"2. Within 10% deviation from baseline",IF(AND(SB22&gt;=10%),"3. Missing baseline"))))</f>
        <v xml:space="preserve">1. Better than baseline </v>
      </c>
      <c r="ZS22" s="9" t="str">
        <f t="shared" ref="ZS22:ZS29" si="253">IF(ISBLANK(TW22),"4.Blocker/Not Executed",IF(AND(TW22&lt;=0%),"1. Better than baseline ",IF(AND(TW22&lt;=10%,TW22&gt;=0%),"2. Within 10% deviation from baseline",IF(AND(TW22&gt;=10%),"3. Missing baseline"))))</f>
        <v xml:space="preserve">1. Better than baseline </v>
      </c>
      <c r="ZT22" s="9" t="str">
        <f t="shared" ref="ZT22:ZT29" si="254">IF(ISBLANK(WG22),"4.Blocker/Not Executed",IF(AND(WG22&lt;=0%),"1. Better than baseline ",IF(AND(WG22&lt;=10%,WG22&gt;=0%),"2. Within 10% deviation from baseline",IF(AND(WG22&gt;=10%),"3. Missing baseline"))))</f>
        <v>2. Within 10% deviation from baseline</v>
      </c>
      <c r="ZU22" s="38" t="str">
        <f t="shared" ref="ZU22:ZU29" si="255">IF(ISBLANK(XC22),"4.Blocker/Not Executed",IF(AND(XC22&lt;=0%),"1. Better than baseline ",IF(AND(XC22&lt;=10%,XJ22&gt;=0%),"2. Within 10% deviation from baseline",IF(AND(XC22&gt;=10%),"3. Missing baseline"))))</f>
        <v xml:space="preserve">1. Better than baseline </v>
      </c>
      <c r="ZV22" s="38" t="str">
        <f t="shared" ref="ZV22:ZV29" si="256">IF(ISBLANK(XT22),"4.Blocker/Not Executed",IF(AND(XT22&lt;=0%),"1. Better than baseline ",IF(AND(XT22&lt;=10%,XT22&gt;=0%),"2. Within 10% deviation from baseline",IF(AND(XT22&gt;=10%),"3. Missing baseline"))))</f>
        <v xml:space="preserve">1. Better than baseline </v>
      </c>
      <c r="ZW22" s="38" t="str">
        <f t="shared" ref="ZW22:ZW29" si="257">IF(ISBLANK(YL22),"4.Blocker/Not Executed",IF(AND(YL22&lt;=0%),"1. Better than baseline ",IF(AND(YL22&lt;=10%,YL22&gt;=0%),"2. Within 10% deviation from baseline",IF(AND(YL22&gt;=10%),"3. Missing baseline"))))</f>
        <v xml:space="preserve">1. Better than baseline </v>
      </c>
      <c r="ZX22" s="38" t="str">
        <f t="shared" ref="ZX22:ZX29" si="258">IF(ISBLANK(ZF22),"4.Blocker/Not Executed",IF(AND(ZF22&lt;=0%),"1. Better than baseline ",IF(AND(ZF22&lt;=10%,ZF22&gt;=0%),"2. Within 10% deviation from baseline",IF(AND(ZF22&gt;=10%),"3. Missing baseline"))))</f>
        <v>2. Within 10% deviation from baseline</v>
      </c>
    </row>
    <row r="23" spans="1:722" s="4" customFormat="1" ht="44" thickBot="1" x14ac:dyDescent="0.4">
      <c r="A23" s="4">
        <v>19</v>
      </c>
      <c r="B23" s="214">
        <v>18</v>
      </c>
      <c r="C23" s="61" t="s">
        <v>18</v>
      </c>
      <c r="D23" s="61" t="s">
        <v>1254</v>
      </c>
      <c r="E23" s="61" t="s">
        <v>2307</v>
      </c>
      <c r="F23" s="61" t="s">
        <v>2307</v>
      </c>
      <c r="G23" s="1007" t="s">
        <v>2651</v>
      </c>
      <c r="H23" s="61" t="s">
        <v>2652</v>
      </c>
      <c r="AV23" s="61">
        <v>2.74</v>
      </c>
      <c r="AW23" s="61"/>
      <c r="AX23" s="61">
        <v>2.87</v>
      </c>
      <c r="AY23" s="61"/>
      <c r="BA23" s="61">
        <f>MIN(AV23,AY23)</f>
        <v>2.74</v>
      </c>
      <c r="BB23" s="214">
        <v>2.75</v>
      </c>
      <c r="BC23" s="27">
        <f t="shared" ref="BC23:BC29" si="259">(MIN(BA23,BB23))</f>
        <v>2.74</v>
      </c>
      <c r="BD23" s="82"/>
      <c r="BE23" s="6">
        <f t="shared" ref="BE23:BE29" si="260">(BD23-BC23)/BC23</f>
        <v>-1</v>
      </c>
      <c r="DV23" s="4">
        <v>3.33</v>
      </c>
      <c r="DY23" s="14">
        <f>MIN(DV23,DX23)</f>
        <v>3.33</v>
      </c>
      <c r="DZ23" s="51">
        <v>3.3149999999999999</v>
      </c>
      <c r="EA23" s="10">
        <v>3.33</v>
      </c>
      <c r="EB23" s="1049">
        <f>(MIN(DY23,EA23))</f>
        <v>3.33</v>
      </c>
      <c r="EC23" s="32">
        <v>3.29</v>
      </c>
      <c r="ED23" s="51">
        <v>3.32</v>
      </c>
      <c r="EG23" s="6">
        <f>(ED23-EB23)/EB23</f>
        <v>-3.0030030030030724E-3</v>
      </c>
      <c r="FR23" s="102">
        <v>2.613</v>
      </c>
      <c r="FT23" s="4">
        <v>2.7</v>
      </c>
      <c r="FV23" s="77">
        <f t="shared" ref="FV23:FV29" si="261">MIN(FR23,FU23)</f>
        <v>2.613</v>
      </c>
      <c r="FW23" s="12">
        <v>2.75</v>
      </c>
      <c r="FX23" s="52">
        <f t="shared" ref="FX23:FX29" si="262">(MIN(FV23,FW23))</f>
        <v>2.613</v>
      </c>
      <c r="FY23" s="14">
        <v>2.7</v>
      </c>
      <c r="FZ23" s="6">
        <f>(FY23-FV23)/FV23</f>
        <v>3.3295063145809489E-2</v>
      </c>
      <c r="HK23" s="4">
        <v>2.38</v>
      </c>
      <c r="HN23" s="4">
        <v>2.2400000000000002</v>
      </c>
      <c r="HP23" s="4">
        <f t="shared" ref="HP23:HP29" si="263">MIN(HK23,HO23)</f>
        <v>2.38</v>
      </c>
      <c r="HQ23" s="4">
        <v>2.34</v>
      </c>
      <c r="HR23" s="58">
        <f t="shared" ref="HR23:HR29" si="264">(MIN(HP23,HQ23))</f>
        <v>2.34</v>
      </c>
      <c r="HS23" s="58">
        <v>2.56</v>
      </c>
      <c r="HT23" s="10">
        <v>2.5099999999999998</v>
      </c>
      <c r="HU23" s="10">
        <f t="shared" ref="HU23:HU29" si="265">(MIN(HR23:HT23))</f>
        <v>2.34</v>
      </c>
      <c r="HV23" s="12">
        <v>2.34</v>
      </c>
      <c r="HW23" s="12">
        <f t="shared" si="152"/>
        <v>2.34</v>
      </c>
      <c r="HX23" s="12"/>
      <c r="HY23" s="7">
        <f t="shared" ref="HY23:HY29" si="266">(HX23-HW23)/HW23</f>
        <v>-1</v>
      </c>
      <c r="JG23" s="102">
        <v>2.7475999999999998</v>
      </c>
      <c r="JI23" s="4">
        <v>2.98</v>
      </c>
      <c r="JK23" s="4">
        <f t="shared" ref="JK23:JK29" si="267">MIN(JG23,JJ23)</f>
        <v>2.7475999999999998</v>
      </c>
      <c r="JL23" s="4">
        <v>2.84</v>
      </c>
      <c r="JM23" s="32">
        <f t="shared" ref="JM23:JM29" si="268">(MIN(JK23,JL23))</f>
        <v>2.7475999999999998</v>
      </c>
      <c r="JN23" s="10">
        <v>2.8</v>
      </c>
      <c r="JO23" s="51">
        <f t="shared" ref="JO23:JO29" si="269">(MIN(JM23,JN23))</f>
        <v>2.7475999999999998</v>
      </c>
      <c r="JP23" s="10" t="s">
        <v>1159</v>
      </c>
      <c r="JQ23" s="11">
        <f t="shared" si="153"/>
        <v>2.7475999999999998</v>
      </c>
      <c r="JR23" s="11" t="s">
        <v>1159</v>
      </c>
      <c r="JS23" s="1042" t="s">
        <v>1159</v>
      </c>
      <c r="JT23" s="11">
        <f t="shared" si="154"/>
        <v>2.7475999999999998</v>
      </c>
      <c r="JU23" s="82" t="s">
        <v>1159</v>
      </c>
      <c r="JV23" s="53" t="s">
        <v>1159</v>
      </c>
      <c r="JW23" s="15">
        <f t="shared" si="155"/>
        <v>2.7475999999999998</v>
      </c>
      <c r="JX23" s="27" t="s">
        <v>1159</v>
      </c>
      <c r="JY23" s="53" t="s">
        <v>1159</v>
      </c>
      <c r="JZ23" s="1042">
        <f t="shared" si="156"/>
        <v>2.7475999999999998</v>
      </c>
      <c r="KA23" s="53" t="s">
        <v>1159</v>
      </c>
      <c r="KB23" s="27">
        <f t="shared" si="157"/>
        <v>2.7475999999999998</v>
      </c>
      <c r="KC23" s="53" t="s">
        <v>1159</v>
      </c>
      <c r="KD23" s="53" t="s">
        <v>1159</v>
      </c>
      <c r="KE23" s="1042">
        <f t="shared" si="158"/>
        <v>2.7475999999999998</v>
      </c>
      <c r="KF23" s="1042" t="s">
        <v>1159</v>
      </c>
      <c r="KG23" s="53" t="s">
        <v>1159</v>
      </c>
      <c r="KH23" s="1042">
        <f t="shared" si="159"/>
        <v>2.7475999999999998</v>
      </c>
      <c r="KI23" s="53" t="s">
        <v>1159</v>
      </c>
      <c r="KJ23" s="53" t="s">
        <v>1159</v>
      </c>
      <c r="KK23" s="1042">
        <f t="shared" ref="KK23:KK29" si="270">MIN(KH23,KJ23)</f>
        <v>2.7475999999999998</v>
      </c>
      <c r="KL23" s="53"/>
      <c r="KM23" s="1223"/>
      <c r="LS23" s="4">
        <v>3.82</v>
      </c>
      <c r="LU23" s="4">
        <v>3.82</v>
      </c>
      <c r="LV23" s="10">
        <v>3.82</v>
      </c>
      <c r="LW23" s="4">
        <f t="shared" si="160"/>
        <v>3.82</v>
      </c>
      <c r="LX23" s="10">
        <v>3.78</v>
      </c>
      <c r="LY23" s="32">
        <f t="shared" si="161"/>
        <v>3.78</v>
      </c>
      <c r="LZ23" s="12">
        <v>3.8</v>
      </c>
      <c r="MA23" s="10">
        <f t="shared" si="162"/>
        <v>3.78</v>
      </c>
      <c r="MB23" s="10">
        <v>3.77</v>
      </c>
      <c r="MC23" s="12">
        <v>3.77</v>
      </c>
      <c r="MD23" s="12">
        <f t="shared" si="163"/>
        <v>3.77</v>
      </c>
      <c r="ME23" s="10" t="s">
        <v>1159</v>
      </c>
      <c r="MF23" s="11">
        <f t="shared" si="164"/>
        <v>3.77</v>
      </c>
      <c r="MG23" s="11" t="s">
        <v>1159</v>
      </c>
      <c r="MH23" s="1042" t="s">
        <v>1159</v>
      </c>
      <c r="MI23" s="11">
        <f t="shared" si="165"/>
        <v>3.77</v>
      </c>
      <c r="MJ23" s="82" t="s">
        <v>1159</v>
      </c>
      <c r="MK23" s="53" t="s">
        <v>1159</v>
      </c>
      <c r="ML23" s="15">
        <f t="shared" si="166"/>
        <v>3.77</v>
      </c>
      <c r="MM23" s="82"/>
      <c r="MN23" s="53" t="s">
        <v>1159</v>
      </c>
      <c r="MO23" s="104">
        <f t="shared" si="167"/>
        <v>3.77</v>
      </c>
      <c r="MP23" s="53" t="s">
        <v>1159</v>
      </c>
      <c r="MQ23" s="1042">
        <f t="shared" si="168"/>
        <v>3.77</v>
      </c>
      <c r="MR23" s="27" t="s">
        <v>1159</v>
      </c>
      <c r="MS23" s="913" t="s">
        <v>1159</v>
      </c>
      <c r="MT23" s="1042">
        <f t="shared" si="169"/>
        <v>3.77</v>
      </c>
      <c r="MU23" s="1042" t="s">
        <v>1159</v>
      </c>
      <c r="MV23" s="1042">
        <f t="shared" si="170"/>
        <v>3.77</v>
      </c>
      <c r="MW23" s="53" t="s">
        <v>1159</v>
      </c>
      <c r="MX23" s="53" t="s">
        <v>1159</v>
      </c>
      <c r="MY23" s="53">
        <f t="shared" si="171"/>
        <v>3.77</v>
      </c>
      <c r="MZ23" s="53"/>
      <c r="NA23" s="357">
        <f t="shared" si="172"/>
        <v>-1</v>
      </c>
      <c r="OI23" s="4">
        <v>2.19</v>
      </c>
      <c r="OK23" s="4">
        <v>2.25</v>
      </c>
      <c r="OM23" s="4">
        <f t="shared" si="173"/>
        <v>2.19</v>
      </c>
      <c r="ON23" s="4">
        <v>2.35</v>
      </c>
      <c r="OO23" s="1049">
        <f t="shared" si="174"/>
        <v>2.19</v>
      </c>
      <c r="OP23" s="10">
        <v>2.1800000000000002</v>
      </c>
      <c r="OQ23" s="10">
        <v>2.23</v>
      </c>
      <c r="OR23" s="10">
        <f t="shared" si="175"/>
        <v>2.1800000000000002</v>
      </c>
      <c r="OS23" s="10">
        <v>2.2000000000000002</v>
      </c>
      <c r="OT23" s="10">
        <f t="shared" si="176"/>
        <v>2.1800000000000002</v>
      </c>
      <c r="OU23" s="11" t="s">
        <v>1159</v>
      </c>
      <c r="OV23" s="11">
        <f t="shared" si="177"/>
        <v>2.1800000000000002</v>
      </c>
      <c r="OW23" s="11" t="s">
        <v>1159</v>
      </c>
      <c r="OX23" s="15" t="s">
        <v>1159</v>
      </c>
      <c r="OY23" s="11">
        <f t="shared" si="178"/>
        <v>2.1800000000000002</v>
      </c>
      <c r="OZ23" s="82" t="s">
        <v>1159</v>
      </c>
      <c r="PA23" s="11" t="s">
        <v>1159</v>
      </c>
      <c r="PB23" s="15">
        <f t="shared" si="179"/>
        <v>2.1800000000000002</v>
      </c>
      <c r="PC23" s="82" t="s">
        <v>1159</v>
      </c>
      <c r="PD23" s="11" t="s">
        <v>1159</v>
      </c>
      <c r="PE23" s="82">
        <f t="shared" si="180"/>
        <v>2.1800000000000002</v>
      </c>
      <c r="PF23" s="11" t="s">
        <v>1159</v>
      </c>
      <c r="PG23" s="11">
        <f t="shared" si="181"/>
        <v>2.1800000000000002</v>
      </c>
      <c r="PH23" s="11" t="s">
        <v>1159</v>
      </c>
      <c r="PI23" s="15" t="s">
        <v>1159</v>
      </c>
      <c r="PJ23" s="1042">
        <f t="shared" si="182"/>
        <v>2.1800000000000002</v>
      </c>
      <c r="PK23" s="15" t="s">
        <v>1159</v>
      </c>
      <c r="PL23" s="1042">
        <f t="shared" si="183"/>
        <v>2.1800000000000002</v>
      </c>
      <c r="PM23" s="15" t="s">
        <v>1159</v>
      </c>
      <c r="PN23" s="11" t="s">
        <v>1159</v>
      </c>
      <c r="PO23" s="11">
        <f t="shared" si="184"/>
        <v>2.1800000000000002</v>
      </c>
      <c r="PP23" s="27" t="s">
        <v>1159</v>
      </c>
      <c r="PQ23" s="27">
        <f t="shared" si="185"/>
        <v>2.1800000000000002</v>
      </c>
      <c r="PR23" s="53" t="s">
        <v>1159</v>
      </c>
      <c r="PS23" s="15">
        <f t="shared" si="186"/>
        <v>2.1800000000000002</v>
      </c>
      <c r="PT23" s="53" t="s">
        <v>1159</v>
      </c>
      <c r="PU23" s="11">
        <f t="shared" si="187"/>
        <v>2.1800000000000002</v>
      </c>
      <c r="PV23" s="11" t="s">
        <v>1159</v>
      </c>
      <c r="PW23" s="357"/>
      <c r="PX23" s="104"/>
      <c r="PY23" s="104"/>
      <c r="PZ23" s="104"/>
      <c r="QA23" s="104"/>
      <c r="QB23" s="104"/>
      <c r="QC23" s="104"/>
      <c r="QD23" s="104"/>
      <c r="QE23" s="104"/>
      <c r="QF23" s="104">
        <v>2.08</v>
      </c>
      <c r="QG23" s="104"/>
      <c r="QH23" s="104">
        <v>1.91</v>
      </c>
      <c r="QI23" s="104"/>
      <c r="QJ23" s="104">
        <f t="shared" si="188"/>
        <v>2.08</v>
      </c>
      <c r="QK23" s="104">
        <v>2.21</v>
      </c>
      <c r="QL23" s="1042">
        <f t="shared" si="189"/>
        <v>2.08</v>
      </c>
      <c r="QM23" s="104">
        <v>2.04</v>
      </c>
      <c r="QN23" s="11">
        <v>2.08</v>
      </c>
      <c r="QO23" s="11">
        <f t="shared" si="190"/>
        <v>2.04</v>
      </c>
      <c r="QP23" s="11">
        <v>2.11</v>
      </c>
      <c r="QQ23" s="11" t="s">
        <v>1159</v>
      </c>
      <c r="QR23" s="11">
        <f t="shared" si="191"/>
        <v>2.04</v>
      </c>
      <c r="QS23" s="11" t="s">
        <v>1159</v>
      </c>
      <c r="QT23" s="11">
        <f t="shared" si="192"/>
        <v>2.04</v>
      </c>
      <c r="QU23" s="11" t="s">
        <v>1159</v>
      </c>
      <c r="QV23" s="49" t="s">
        <v>1159</v>
      </c>
      <c r="QW23" s="15" t="s">
        <v>1159</v>
      </c>
      <c r="QX23" s="49">
        <f t="shared" si="193"/>
        <v>2.04</v>
      </c>
      <c r="QY23" s="103" t="s">
        <v>1159</v>
      </c>
      <c r="QZ23" s="11" t="s">
        <v>1159</v>
      </c>
      <c r="RA23" s="50">
        <f t="shared" si="194"/>
        <v>2.04</v>
      </c>
      <c r="RB23" s="82" t="s">
        <v>1159</v>
      </c>
      <c r="RC23" s="11" t="s">
        <v>1159</v>
      </c>
      <c r="RD23" s="15">
        <f t="shared" si="195"/>
        <v>2.04</v>
      </c>
      <c r="RE23" s="11" t="s">
        <v>1159</v>
      </c>
      <c r="RF23" s="15" t="s">
        <v>1159</v>
      </c>
      <c r="RG23" s="11">
        <f t="shared" si="196"/>
        <v>2.04</v>
      </c>
      <c r="RH23" s="49" t="s">
        <v>1502</v>
      </c>
      <c r="RI23" s="15" t="s">
        <v>1159</v>
      </c>
      <c r="RJ23" s="1042">
        <f t="shared" si="197"/>
        <v>2.04</v>
      </c>
      <c r="RK23" s="15" t="s">
        <v>1159</v>
      </c>
      <c r="RL23" s="15">
        <f t="shared" si="198"/>
        <v>2.04</v>
      </c>
      <c r="RM23" s="53" t="s">
        <v>1159</v>
      </c>
      <c r="RN23" s="53">
        <f t="shared" si="199"/>
        <v>2.04</v>
      </c>
      <c r="RO23" s="53" t="s">
        <v>1159</v>
      </c>
      <c r="RP23" s="1042" t="s">
        <v>1159</v>
      </c>
      <c r="RQ23" s="53">
        <f t="shared" si="200"/>
        <v>2.04</v>
      </c>
      <c r="RR23" s="1042" t="s">
        <v>1159</v>
      </c>
      <c r="RS23" s="53">
        <f t="shared" si="201"/>
        <v>2.04</v>
      </c>
      <c r="RT23" s="53" t="s">
        <v>1159</v>
      </c>
      <c r="RU23" s="11">
        <f t="shared" si="202"/>
        <v>2.04</v>
      </c>
      <c r="RV23" s="11" t="s">
        <v>1159</v>
      </c>
      <c r="RW23" s="11">
        <f t="shared" si="203"/>
        <v>2.04</v>
      </c>
      <c r="RX23" s="61" t="s">
        <v>1159</v>
      </c>
      <c r="RY23" s="53" t="s">
        <v>1159</v>
      </c>
      <c r="RZ23" s="53">
        <f t="shared" si="204"/>
        <v>2.04</v>
      </c>
      <c r="SA23" s="53"/>
      <c r="SB23" s="7">
        <f t="shared" si="205"/>
        <v>-1</v>
      </c>
      <c r="SC23" s="4">
        <v>2.12</v>
      </c>
      <c r="SD23" s="4">
        <v>2.2200000000000002</v>
      </c>
      <c r="SE23" s="102">
        <v>2.15</v>
      </c>
      <c r="SF23" s="52">
        <f t="shared" si="206"/>
        <v>2.12</v>
      </c>
      <c r="SG23" s="52">
        <v>2.27</v>
      </c>
      <c r="SH23" s="52">
        <v>2.21</v>
      </c>
      <c r="SI23" s="52">
        <v>2.27</v>
      </c>
      <c r="SJ23" s="10">
        <f t="shared" si="207"/>
        <v>2.12</v>
      </c>
      <c r="SK23" s="10">
        <v>2.2970000000000002</v>
      </c>
      <c r="SL23" s="10" t="s">
        <v>1159</v>
      </c>
      <c r="SM23" s="10">
        <f t="shared" si="208"/>
        <v>2.12</v>
      </c>
      <c r="SN23" s="10" t="s">
        <v>1159</v>
      </c>
      <c r="SO23" s="11">
        <f t="shared" si="209"/>
        <v>2.12</v>
      </c>
      <c r="SP23" s="11" t="s">
        <v>1159</v>
      </c>
      <c r="SQ23" s="11" t="s">
        <v>1159</v>
      </c>
      <c r="SR23" s="1042" t="s">
        <v>1159</v>
      </c>
      <c r="SS23" s="11">
        <f t="shared" si="210"/>
        <v>2.12</v>
      </c>
      <c r="ST23" s="82" t="s">
        <v>1159</v>
      </c>
      <c r="SU23" s="53" t="s">
        <v>1502</v>
      </c>
      <c r="SV23" s="15">
        <f t="shared" si="211"/>
        <v>2.12</v>
      </c>
      <c r="SW23" s="82"/>
      <c r="SX23" s="53" t="s">
        <v>1159</v>
      </c>
      <c r="SY23" s="15">
        <f t="shared" si="212"/>
        <v>2.12</v>
      </c>
      <c r="SZ23" s="27" t="s">
        <v>1159</v>
      </c>
      <c r="TA23" s="53" t="s">
        <v>1159</v>
      </c>
      <c r="TB23" s="1042">
        <f t="shared" si="213"/>
        <v>2.12</v>
      </c>
      <c r="TC23" s="1042" t="s">
        <v>1159</v>
      </c>
      <c r="TD23" s="1042">
        <f t="shared" si="214"/>
        <v>2.12</v>
      </c>
      <c r="TE23" s="1042" t="s">
        <v>1502</v>
      </c>
      <c r="TF23" s="1042" t="s">
        <v>1159</v>
      </c>
      <c r="TG23" s="1042">
        <f t="shared" si="215"/>
        <v>2.12</v>
      </c>
      <c r="TH23" s="1042" t="s">
        <v>1502</v>
      </c>
      <c r="TI23" s="1042">
        <f t="shared" si="216"/>
        <v>2.12</v>
      </c>
      <c r="TJ23" s="1042" t="s">
        <v>1502</v>
      </c>
      <c r="TK23" s="1042" t="s">
        <v>1159</v>
      </c>
      <c r="TL23" s="56">
        <f t="shared" si="217"/>
        <v>2.12</v>
      </c>
      <c r="TM23" s="1042" t="s">
        <v>1159</v>
      </c>
      <c r="TN23" s="1051">
        <f t="shared" si="218"/>
        <v>2.12</v>
      </c>
      <c r="TO23" s="1051" t="s">
        <v>1159</v>
      </c>
      <c r="TP23" s="61" t="s">
        <v>1159</v>
      </c>
      <c r="TQ23" s="61">
        <f t="shared" si="219"/>
        <v>2.12</v>
      </c>
      <c r="TR23" s="1042" t="s">
        <v>1159</v>
      </c>
      <c r="TS23" s="61">
        <f t="shared" si="220"/>
        <v>2.12</v>
      </c>
      <c r="TT23" s="53" t="s">
        <v>1159</v>
      </c>
      <c r="TU23" s="53">
        <f t="shared" si="221"/>
        <v>2.12</v>
      </c>
      <c r="TV23" s="53"/>
      <c r="TW23" s="357">
        <f t="shared" si="222"/>
        <v>-1</v>
      </c>
      <c r="TX23" s="47">
        <v>2.2880000000000003</v>
      </c>
      <c r="TY23" s="4">
        <v>2.2799999999999998</v>
      </c>
      <c r="TZ23" s="58">
        <f t="shared" si="223"/>
        <v>2.2799999999999998</v>
      </c>
      <c r="UA23" s="10">
        <v>2.2799999999999998</v>
      </c>
      <c r="UB23" s="58">
        <f t="shared" si="224"/>
        <v>2.2799999999999998</v>
      </c>
      <c r="UC23" s="47">
        <v>2.2799999999999998</v>
      </c>
      <c r="UD23" s="10">
        <f t="shared" si="225"/>
        <v>2.2799999999999998</v>
      </c>
      <c r="UE23" s="10">
        <v>2.2799999999999998</v>
      </c>
      <c r="UF23" s="11">
        <v>2.2799999999999998</v>
      </c>
      <c r="UG23" s="10">
        <f t="shared" si="226"/>
        <v>2.2799999999999998</v>
      </c>
      <c r="UH23" s="10" t="s">
        <v>1159</v>
      </c>
      <c r="UI23" s="11">
        <f t="shared" si="227"/>
        <v>2.2799999999999998</v>
      </c>
      <c r="UJ23" s="82" t="s">
        <v>1159</v>
      </c>
      <c r="UK23" s="10" t="s">
        <v>1159</v>
      </c>
      <c r="UL23" s="15">
        <f t="shared" si="228"/>
        <v>2.2799999999999998</v>
      </c>
      <c r="UM23" s="15" t="s">
        <v>1159</v>
      </c>
      <c r="UN23" s="15" t="s">
        <v>1159</v>
      </c>
      <c r="UO23" s="104" t="s">
        <v>1159</v>
      </c>
      <c r="UP23" s="49" t="s">
        <v>1159</v>
      </c>
      <c r="UQ23" s="50" t="s">
        <v>1159</v>
      </c>
      <c r="UR23" s="50">
        <f t="shared" si="229"/>
        <v>2.2799999999999998</v>
      </c>
      <c r="US23" s="50" t="s">
        <v>1159</v>
      </c>
      <c r="UT23" s="103" t="s">
        <v>1159</v>
      </c>
      <c r="UU23" s="49" t="s">
        <v>1159</v>
      </c>
      <c r="UV23" s="50" t="s">
        <v>1159</v>
      </c>
      <c r="UW23" s="103">
        <f t="shared" si="230"/>
        <v>2.2799999999999998</v>
      </c>
      <c r="UX23" s="49" t="s">
        <v>1159</v>
      </c>
      <c r="UY23" s="50" t="s">
        <v>1159</v>
      </c>
      <c r="UZ23" s="50">
        <f t="shared" si="231"/>
        <v>2.2799999999999998</v>
      </c>
      <c r="VA23" s="50" t="s">
        <v>1159</v>
      </c>
      <c r="VB23" s="50" t="s">
        <v>1159</v>
      </c>
      <c r="VC23" s="1042">
        <f t="shared" si="232"/>
        <v>2.2799999999999998</v>
      </c>
      <c r="VD23" s="1042" t="s">
        <v>1159</v>
      </c>
      <c r="VE23" s="1042" t="s">
        <v>1159</v>
      </c>
      <c r="VF23" s="215" t="s">
        <v>1159</v>
      </c>
      <c r="VG23" s="41" t="s">
        <v>1159</v>
      </c>
      <c r="VH23" s="1042">
        <f t="shared" si="233"/>
        <v>2.2799999999999998</v>
      </c>
      <c r="VI23" s="49" t="s">
        <v>1159</v>
      </c>
      <c r="VJ23" s="49" t="s">
        <v>1159</v>
      </c>
      <c r="VK23" s="49">
        <f t="shared" si="234"/>
        <v>2.2799999999999998</v>
      </c>
      <c r="VL23" s="49" t="s">
        <v>1159</v>
      </c>
      <c r="VM23" s="49" t="s">
        <v>1159</v>
      </c>
      <c r="VN23" s="49" t="s">
        <v>1159</v>
      </c>
      <c r="VO23" s="49" t="s">
        <v>1159</v>
      </c>
      <c r="VP23" s="49" t="s">
        <v>1159</v>
      </c>
      <c r="VQ23" s="49" t="s">
        <v>1159</v>
      </c>
      <c r="VR23" s="1042" t="s">
        <v>1159</v>
      </c>
      <c r="VS23" s="1042" t="s">
        <v>1159</v>
      </c>
      <c r="VT23" s="1042" t="s">
        <v>1159</v>
      </c>
      <c r="VU23" s="49" t="s">
        <v>1159</v>
      </c>
      <c r="VV23" s="49" t="s">
        <v>1159</v>
      </c>
      <c r="VW23" s="11" t="s">
        <v>1159</v>
      </c>
      <c r="VX23" s="11" t="s">
        <v>1159</v>
      </c>
      <c r="VY23" s="11" t="s">
        <v>1159</v>
      </c>
      <c r="VZ23" s="53"/>
      <c r="WA23" s="53" t="s">
        <v>1159</v>
      </c>
      <c r="WB23" s="53" t="s">
        <v>1159</v>
      </c>
      <c r="WC23" s="53"/>
      <c r="WD23" s="53"/>
      <c r="WE23" s="7"/>
      <c r="WF23" s="7"/>
      <c r="WG23" s="7"/>
      <c r="WH23" s="1042" t="s">
        <v>1159</v>
      </c>
      <c r="WI23" s="1042" t="s">
        <v>1159</v>
      </c>
      <c r="WJ23" s="1042" t="s">
        <v>1159</v>
      </c>
      <c r="WK23" s="49" t="s">
        <v>1159</v>
      </c>
      <c r="WL23" s="1042" t="s">
        <v>1159</v>
      </c>
      <c r="WM23" s="1042" t="s">
        <v>1159</v>
      </c>
      <c r="WN23" s="1042" t="s">
        <v>1159</v>
      </c>
      <c r="WO23" s="1042" t="s">
        <v>1159</v>
      </c>
      <c r="WP23" s="1042" t="s">
        <v>1159</v>
      </c>
      <c r="WQ23" s="1042" t="s">
        <v>1159</v>
      </c>
      <c r="WR23" s="1042" t="s">
        <v>1159</v>
      </c>
      <c r="WS23" s="1042" t="s">
        <v>1159</v>
      </c>
      <c r="WT23" s="11" t="s">
        <v>1159</v>
      </c>
      <c r="WU23" s="11" t="s">
        <v>1159</v>
      </c>
      <c r="WV23" s="11" t="s">
        <v>1159</v>
      </c>
      <c r="WW23" s="11" t="s">
        <v>1159</v>
      </c>
      <c r="WX23" s="11" t="s">
        <v>1159</v>
      </c>
      <c r="WY23" s="11" t="s">
        <v>1159</v>
      </c>
      <c r="WZ23" s="53" t="s">
        <v>1159</v>
      </c>
      <c r="XA23" s="53" t="s">
        <v>1159</v>
      </c>
      <c r="XB23" s="53"/>
      <c r="XC23" s="7"/>
      <c r="XD23" s="1042" t="s">
        <v>1159</v>
      </c>
      <c r="XE23" s="1042" t="s">
        <v>1159</v>
      </c>
      <c r="XF23" s="1042" t="s">
        <v>1159</v>
      </c>
      <c r="XG23" s="1042" t="s">
        <v>1159</v>
      </c>
      <c r="XH23" s="1042" t="s">
        <v>1159</v>
      </c>
      <c r="XI23" s="1042" t="s">
        <v>1159</v>
      </c>
      <c r="XJ23" s="1042" t="s">
        <v>1159</v>
      </c>
      <c r="XK23" s="1042" t="s">
        <v>1159</v>
      </c>
      <c r="XL23" s="1042" t="s">
        <v>1159</v>
      </c>
      <c r="XM23" s="1042" t="s">
        <v>1159</v>
      </c>
      <c r="XN23" s="1042" t="s">
        <v>1159</v>
      </c>
      <c r="XO23" s="1042" t="s">
        <v>1159</v>
      </c>
      <c r="XP23" s="1042" t="s">
        <v>1159</v>
      </c>
      <c r="XQ23" s="53" t="s">
        <v>1159</v>
      </c>
      <c r="XR23" s="53" t="s">
        <v>1159</v>
      </c>
      <c r="XS23" s="53"/>
      <c r="XT23" s="7"/>
      <c r="XU23" s="1235">
        <v>2.2799999999999998</v>
      </c>
      <c r="XV23" s="1235" t="s">
        <v>1159</v>
      </c>
      <c r="XW23" s="1235" t="s">
        <v>1159</v>
      </c>
      <c r="XX23" s="1235">
        <f t="shared" si="235"/>
        <v>2.2799999999999998</v>
      </c>
      <c r="XY23" s="1235" t="s">
        <v>1502</v>
      </c>
      <c r="XZ23" s="1255" t="s">
        <v>1159</v>
      </c>
      <c r="YA23" s="1322">
        <f t="shared" si="236"/>
        <v>2.2799999999999998</v>
      </c>
      <c r="YB23" s="1255" t="s">
        <v>1159</v>
      </c>
      <c r="YC23" s="1322">
        <f t="shared" si="237"/>
        <v>2.2799999999999998</v>
      </c>
      <c r="YD23" s="1322" t="s">
        <v>1159</v>
      </c>
      <c r="YE23" s="11" t="s">
        <v>1159</v>
      </c>
      <c r="YF23" s="11">
        <f t="shared" si="238"/>
        <v>2.2799999999999998</v>
      </c>
      <c r="YG23" s="1447" t="s">
        <v>1159</v>
      </c>
      <c r="YH23" s="11">
        <f t="shared" si="239"/>
        <v>2.2799999999999998</v>
      </c>
      <c r="YI23" s="53" t="s">
        <v>1159</v>
      </c>
      <c r="YJ23" s="53">
        <f t="shared" si="240"/>
        <v>2.2799999999999998</v>
      </c>
      <c r="YK23" s="53"/>
      <c r="YL23" s="357">
        <f t="shared" si="241"/>
        <v>-1</v>
      </c>
      <c r="YM23" s="41" t="s">
        <v>1159</v>
      </c>
      <c r="YN23" s="41" t="s">
        <v>1159</v>
      </c>
      <c r="YO23" s="1031" t="str">
        <f t="shared" si="242"/>
        <v>Blocked</v>
      </c>
      <c r="YP23" s="1031" t="s">
        <v>1159</v>
      </c>
      <c r="YQ23" s="1031" t="s">
        <v>1159</v>
      </c>
      <c r="YR23" s="56" t="s">
        <v>1159</v>
      </c>
      <c r="YS23" s="50" t="s">
        <v>1502</v>
      </c>
      <c r="YT23" s="50" t="s">
        <v>1159</v>
      </c>
      <c r="YU23" s="50"/>
      <c r="YV23" s="50" t="s">
        <v>1159</v>
      </c>
      <c r="YW23" s="50" t="s">
        <v>1502</v>
      </c>
      <c r="YX23" s="50" t="s">
        <v>1159</v>
      </c>
      <c r="YY23" s="50"/>
      <c r="YZ23" s="50" t="s">
        <v>1496</v>
      </c>
      <c r="ZA23" s="53"/>
      <c r="ZB23" s="1042" t="s">
        <v>1502</v>
      </c>
      <c r="ZC23" s="1042" t="s">
        <v>1502</v>
      </c>
      <c r="ZD23" s="50" t="s">
        <v>1159</v>
      </c>
      <c r="ZE23" s="1223" t="e">
        <f t="shared" si="243"/>
        <v>#VALUE!</v>
      </c>
      <c r="ZF23" s="1223"/>
      <c r="ZG23" s="9" t="s">
        <v>2653</v>
      </c>
      <c r="ZH23" s="63"/>
      <c r="ZI23" s="9"/>
      <c r="ZJ23" s="9" t="str">
        <f t="shared" si="244"/>
        <v xml:space="preserve">1. Better than baseline </v>
      </c>
      <c r="ZK23" s="9" t="str">
        <f t="shared" si="245"/>
        <v>4.Blocker/Not Executed</v>
      </c>
      <c r="ZL23" s="9" t="str">
        <f t="shared" si="246"/>
        <v xml:space="preserve">1. Better than baseline </v>
      </c>
      <c r="ZM23" s="9" t="str">
        <f t="shared" si="247"/>
        <v>2. Within 10% deviation from baseline</v>
      </c>
      <c r="ZN23" s="61" t="str">
        <f t="shared" si="248"/>
        <v xml:space="preserve">1. Better than baseline </v>
      </c>
      <c r="ZO23" s="61" t="str">
        <f t="shared" si="249"/>
        <v>4.Blocker/Not Executed</v>
      </c>
      <c r="ZP23" s="61" t="str">
        <f t="shared" si="250"/>
        <v xml:space="preserve">1. Better than baseline </v>
      </c>
      <c r="ZQ23" s="61" t="str">
        <f t="shared" si="251"/>
        <v>4.Blocker/Not Executed</v>
      </c>
      <c r="ZR23" s="214" t="str">
        <f t="shared" si="252"/>
        <v xml:space="preserve">1. Better than baseline </v>
      </c>
      <c r="ZS23" s="61" t="str">
        <f t="shared" si="253"/>
        <v xml:space="preserve">1. Better than baseline </v>
      </c>
      <c r="ZT23" s="61" t="str">
        <f t="shared" si="254"/>
        <v>4.Blocker/Not Executed</v>
      </c>
      <c r="ZU23" s="38" t="str">
        <f t="shared" si="255"/>
        <v>4.Blocker/Not Executed</v>
      </c>
      <c r="ZV23" s="38" t="str">
        <f t="shared" si="256"/>
        <v>4.Blocker/Not Executed</v>
      </c>
      <c r="ZW23" s="38" t="str">
        <f t="shared" si="257"/>
        <v xml:space="preserve">1. Better than baseline </v>
      </c>
      <c r="ZX23" s="38" t="str">
        <f t="shared" si="258"/>
        <v>4.Blocker/Not Executed</v>
      </c>
    </row>
    <row r="24" spans="1:722" s="4" customFormat="1" ht="73" thickBot="1" x14ac:dyDescent="0.4">
      <c r="A24" s="4">
        <v>20</v>
      </c>
      <c r="B24" s="81">
        <v>19</v>
      </c>
      <c r="C24" s="9" t="s">
        <v>18</v>
      </c>
      <c r="D24" s="9" t="s">
        <v>1254</v>
      </c>
      <c r="E24" s="9" t="s">
        <v>2307</v>
      </c>
      <c r="F24" s="9" t="s">
        <v>2307</v>
      </c>
      <c r="G24" s="730" t="s">
        <v>2327</v>
      </c>
      <c r="H24" s="9" t="s">
        <v>2654</v>
      </c>
      <c r="AV24" s="9">
        <v>1.71</v>
      </c>
      <c r="AW24" s="9"/>
      <c r="AX24" s="9">
        <v>1.55</v>
      </c>
      <c r="AY24" s="9"/>
      <c r="BA24" s="10">
        <f>MIN(AV24,AY24)</f>
        <v>1.71</v>
      </c>
      <c r="BB24" s="12">
        <v>1.62</v>
      </c>
      <c r="BC24" s="28">
        <f t="shared" si="259"/>
        <v>1.62</v>
      </c>
      <c r="BD24" s="81"/>
      <c r="BE24" s="5">
        <f t="shared" si="260"/>
        <v>-1</v>
      </c>
      <c r="BF24" s="63"/>
      <c r="BH24" s="63"/>
      <c r="BI24" s="63"/>
      <c r="BJ24" s="63"/>
      <c r="BK24" s="63"/>
      <c r="BL24" s="63"/>
      <c r="BM24" s="63"/>
      <c r="BN24" s="63"/>
      <c r="BO24" s="63"/>
      <c r="BP24" s="63"/>
      <c r="BQ24" s="63"/>
      <c r="BR24" s="63"/>
      <c r="BS24" s="63"/>
      <c r="BT24" s="63"/>
      <c r="BU24" s="63"/>
      <c r="BV24" s="63"/>
      <c r="BW24" s="63"/>
      <c r="BX24" s="63"/>
      <c r="BY24" s="63"/>
      <c r="BZ24" s="63"/>
      <c r="CA24" s="63"/>
      <c r="CB24" s="63"/>
      <c r="CC24" s="63"/>
      <c r="CD24" s="63"/>
      <c r="CG24" s="63"/>
      <c r="CH24" s="63"/>
      <c r="CJ24" s="63"/>
      <c r="CK24" s="63"/>
      <c r="CL24" s="63"/>
      <c r="CM24" s="63"/>
      <c r="CN24" s="63"/>
      <c r="CO24" s="63"/>
      <c r="CQ24" s="63"/>
      <c r="CR24" s="63"/>
      <c r="CT24" s="63"/>
      <c r="CU24" s="63"/>
      <c r="CV24" s="63"/>
      <c r="CW24" s="63"/>
      <c r="CX24" s="63"/>
      <c r="CY24" s="63"/>
      <c r="CZ24" s="63"/>
      <c r="DA24" s="63"/>
      <c r="DB24" s="63"/>
      <c r="DC24" s="63"/>
      <c r="DD24" s="63"/>
      <c r="DE24" s="63"/>
      <c r="DF24" s="63"/>
      <c r="DG24" s="63"/>
      <c r="DH24" s="63"/>
      <c r="DI24" s="63"/>
      <c r="DJ24" s="63"/>
      <c r="DK24" s="63"/>
      <c r="DO24" s="63"/>
      <c r="DP24" s="63"/>
      <c r="DQ24" s="63"/>
      <c r="DR24" s="63"/>
      <c r="DS24" s="63"/>
      <c r="DT24" s="63"/>
      <c r="DU24" s="63"/>
      <c r="DV24" s="63">
        <v>1.58</v>
      </c>
      <c r="DW24" s="63"/>
      <c r="DX24" s="63"/>
      <c r="DY24" s="13">
        <f>MIN(DV24,DX24)</f>
        <v>1.58</v>
      </c>
      <c r="DZ24" s="57">
        <v>1.69</v>
      </c>
      <c r="EA24" s="9">
        <v>1.64</v>
      </c>
      <c r="EB24" s="1050">
        <f>(MIN(DY24,EA24))</f>
        <v>1.58</v>
      </c>
      <c r="EC24" s="919">
        <v>1.62</v>
      </c>
      <c r="ED24" s="57">
        <v>1.62</v>
      </c>
      <c r="EG24" s="5">
        <f>(ED24-EB24)/EB24</f>
        <v>2.5316455696202552E-2</v>
      </c>
      <c r="EH24" s="63"/>
      <c r="EJ24" s="63"/>
      <c r="EK24" s="63"/>
      <c r="EL24" s="63"/>
      <c r="EM24" s="63"/>
      <c r="EO24" s="63"/>
      <c r="EP24" s="63"/>
      <c r="EQ24" s="63"/>
      <c r="ES24" s="63"/>
      <c r="ET24" s="63"/>
      <c r="EU24" s="63"/>
      <c r="EV24" s="63"/>
      <c r="EW24" s="63"/>
      <c r="EX24" s="63"/>
      <c r="EY24" s="63"/>
      <c r="EZ24" s="63"/>
      <c r="FA24" s="63"/>
      <c r="FB24" s="63"/>
      <c r="FC24" s="63"/>
      <c r="FD24" s="63"/>
      <c r="FE24" s="63"/>
      <c r="FF24" s="63"/>
      <c r="FG24" s="63"/>
      <c r="FH24" s="63"/>
      <c r="FI24" s="63"/>
      <c r="FJ24" s="63"/>
      <c r="FK24" s="63"/>
      <c r="FL24" s="63"/>
      <c r="FM24" s="63"/>
      <c r="FN24" s="63"/>
      <c r="FO24" s="63"/>
      <c r="FP24" s="63"/>
      <c r="FQ24" s="63"/>
      <c r="FR24" s="63">
        <v>1.6</v>
      </c>
      <c r="FS24" s="63"/>
      <c r="FT24" s="63">
        <v>1.05</v>
      </c>
      <c r="FU24" s="63"/>
      <c r="FV24" s="76">
        <f t="shared" si="261"/>
        <v>1.6</v>
      </c>
      <c r="FW24" s="81">
        <v>1.62</v>
      </c>
      <c r="FX24" s="54">
        <f t="shared" si="262"/>
        <v>1.6</v>
      </c>
      <c r="FY24" s="13">
        <v>1.6</v>
      </c>
      <c r="FZ24" s="5">
        <f>(FY24-FV24)/FV24</f>
        <v>0</v>
      </c>
      <c r="GA24" s="63"/>
      <c r="GB24" s="63"/>
      <c r="GC24" s="63"/>
      <c r="GD24" s="63"/>
      <c r="GE24" s="63"/>
      <c r="GF24" s="63"/>
      <c r="GG24" s="63"/>
      <c r="GH24" s="63"/>
      <c r="GI24" s="63"/>
      <c r="GJ24" s="63"/>
      <c r="GK24" s="63"/>
      <c r="GL24" s="63"/>
      <c r="GM24" s="63"/>
      <c r="GN24" s="63"/>
      <c r="GO24" s="63"/>
      <c r="GP24" s="63"/>
      <c r="GQ24" s="63"/>
      <c r="GR24" s="63"/>
      <c r="GS24" s="63"/>
      <c r="GT24" s="63"/>
      <c r="GU24" s="63"/>
      <c r="GV24" s="63"/>
      <c r="GW24" s="63"/>
      <c r="GX24" s="63"/>
      <c r="GY24" s="63"/>
      <c r="GZ24" s="63"/>
      <c r="HA24" s="63"/>
      <c r="HB24" s="63"/>
      <c r="HC24" s="63"/>
      <c r="HD24" s="63"/>
      <c r="HE24" s="63"/>
      <c r="HF24" s="63"/>
      <c r="HG24" s="63"/>
      <c r="HH24" s="63"/>
      <c r="HI24" s="63"/>
      <c r="HJ24" s="63"/>
      <c r="HK24" s="63">
        <v>1.57</v>
      </c>
      <c r="HL24" s="63"/>
      <c r="HM24" s="63"/>
      <c r="HN24" s="63">
        <v>1.39</v>
      </c>
      <c r="HO24" s="63"/>
      <c r="HP24" s="63">
        <f t="shared" si="263"/>
        <v>1.57</v>
      </c>
      <c r="HQ24" s="63">
        <v>1.58</v>
      </c>
      <c r="HR24" s="28">
        <f t="shared" si="264"/>
        <v>1.57</v>
      </c>
      <c r="HS24" s="28">
        <v>1.59</v>
      </c>
      <c r="HT24" s="9">
        <v>1.53</v>
      </c>
      <c r="HU24" s="9">
        <f t="shared" si="265"/>
        <v>1.53</v>
      </c>
      <c r="HV24" s="81">
        <v>1.55</v>
      </c>
      <c r="HW24" s="81">
        <f t="shared" si="152"/>
        <v>1.53</v>
      </c>
      <c r="HX24" s="81"/>
      <c r="HY24" s="6">
        <f t="shared" si="266"/>
        <v>-1</v>
      </c>
      <c r="HZ24" s="63"/>
      <c r="IA24" s="63"/>
      <c r="IB24" s="63"/>
      <c r="IC24" s="63"/>
      <c r="ID24" s="63"/>
      <c r="IE24" s="63"/>
      <c r="IF24" s="63"/>
      <c r="IG24" s="63"/>
      <c r="IH24" s="63"/>
      <c r="II24" s="63"/>
      <c r="IJ24" s="63"/>
      <c r="IK24" s="63"/>
      <c r="IL24" s="63"/>
      <c r="IM24" s="63"/>
      <c r="IN24" s="63"/>
      <c r="IO24" s="63"/>
      <c r="IP24" s="63"/>
      <c r="IQ24" s="63"/>
      <c r="IR24" s="63"/>
      <c r="IS24" s="63"/>
      <c r="IT24" s="63"/>
      <c r="IU24" s="63"/>
      <c r="IV24" s="63"/>
      <c r="IW24" s="63"/>
      <c r="IX24" s="63"/>
      <c r="IY24" s="63"/>
      <c r="IZ24" s="63"/>
      <c r="JA24" s="63"/>
      <c r="JB24" s="63"/>
      <c r="JC24" s="63"/>
      <c r="JD24" s="63"/>
      <c r="JE24" s="63"/>
      <c r="JF24" s="63"/>
      <c r="JG24" s="63">
        <v>1.71</v>
      </c>
      <c r="JH24" s="63"/>
      <c r="JI24" s="63">
        <v>1.76</v>
      </c>
      <c r="JJ24" s="63"/>
      <c r="JK24" s="63">
        <f t="shared" si="267"/>
        <v>1.71</v>
      </c>
      <c r="JL24" s="63">
        <v>1.1200000000000001</v>
      </c>
      <c r="JM24" s="919">
        <f t="shared" si="268"/>
        <v>1.1200000000000001</v>
      </c>
      <c r="JN24" s="9">
        <v>1.2</v>
      </c>
      <c r="JO24" s="81">
        <f t="shared" si="269"/>
        <v>1.1200000000000001</v>
      </c>
      <c r="JP24" s="81">
        <v>1.21</v>
      </c>
      <c r="JQ24" s="9">
        <f t="shared" si="153"/>
        <v>1.1200000000000001</v>
      </c>
      <c r="JR24" s="9">
        <v>1.17</v>
      </c>
      <c r="JS24" s="1049">
        <v>1.2150000000000001</v>
      </c>
      <c r="JT24" s="47">
        <f t="shared" si="154"/>
        <v>1.1200000000000001</v>
      </c>
      <c r="JU24" s="9">
        <v>1.2050000000000001</v>
      </c>
      <c r="JV24" s="1049">
        <v>1.2150000000000001</v>
      </c>
      <c r="JW24" s="9">
        <f t="shared" si="155"/>
        <v>1.1200000000000001</v>
      </c>
      <c r="JX24" s="10">
        <v>1.22</v>
      </c>
      <c r="JY24" s="1049">
        <v>1.21</v>
      </c>
      <c r="JZ24" s="10">
        <f t="shared" si="156"/>
        <v>1.1200000000000001</v>
      </c>
      <c r="KA24" s="10">
        <v>1.19</v>
      </c>
      <c r="KB24" s="10">
        <f t="shared" si="157"/>
        <v>1.1200000000000001</v>
      </c>
      <c r="KC24" s="10">
        <v>1.206</v>
      </c>
      <c r="KD24" s="4">
        <v>1.1299999999999999</v>
      </c>
      <c r="KE24" s="77">
        <f t="shared" si="158"/>
        <v>1.1200000000000001</v>
      </c>
      <c r="KF24" s="77">
        <v>1.21</v>
      </c>
      <c r="KG24" s="10">
        <v>1.17</v>
      </c>
      <c r="KH24" s="77">
        <f t="shared" si="159"/>
        <v>1.1200000000000001</v>
      </c>
      <c r="KI24" s="77">
        <v>1.1499999999999999</v>
      </c>
      <c r="KJ24" s="9">
        <v>1.18</v>
      </c>
      <c r="KK24" s="77">
        <f t="shared" si="270"/>
        <v>1.1200000000000001</v>
      </c>
      <c r="KL24" s="77"/>
      <c r="KM24" s="6">
        <f t="shared" ref="KM24:KM29" si="271">(KL24-KK24)/KK24</f>
        <v>-1</v>
      </c>
      <c r="KN24" s="63"/>
      <c r="KO24" s="63"/>
      <c r="KP24" s="63"/>
      <c r="KQ24" s="63"/>
      <c r="KR24" s="63"/>
      <c r="KS24" s="63"/>
      <c r="KT24" s="63"/>
      <c r="KU24" s="63"/>
      <c r="KV24" s="63"/>
      <c r="KW24" s="63"/>
      <c r="KX24" s="63"/>
      <c r="KY24" s="63"/>
      <c r="KZ24" s="63"/>
      <c r="LA24" s="63"/>
      <c r="LB24" s="63"/>
      <c r="LC24" s="63"/>
      <c r="LD24" s="63"/>
      <c r="LE24" s="63"/>
      <c r="LF24" s="63"/>
      <c r="LG24" s="63"/>
      <c r="LH24" s="63"/>
      <c r="LI24" s="63"/>
      <c r="LJ24" s="63"/>
      <c r="LK24" s="63"/>
      <c r="LL24" s="63"/>
      <c r="LM24" s="63"/>
      <c r="LN24" s="63"/>
      <c r="LO24" s="63"/>
      <c r="LP24" s="63"/>
      <c r="LQ24" s="63"/>
      <c r="LR24" s="63"/>
      <c r="LS24" s="63">
        <v>1.75</v>
      </c>
      <c r="LT24" s="63"/>
      <c r="LU24" s="63">
        <v>1.51</v>
      </c>
      <c r="LV24" s="9">
        <v>1.75</v>
      </c>
      <c r="LW24" s="63">
        <f t="shared" si="160"/>
        <v>1.75</v>
      </c>
      <c r="LX24" s="9">
        <v>1.74</v>
      </c>
      <c r="LY24" s="919">
        <f t="shared" si="161"/>
        <v>1.74</v>
      </c>
      <c r="LZ24" s="81">
        <v>1.75</v>
      </c>
      <c r="MA24" s="9">
        <f t="shared" si="162"/>
        <v>1.74</v>
      </c>
      <c r="MB24" s="9">
        <v>1.74</v>
      </c>
      <c r="MC24" s="81">
        <v>1.68</v>
      </c>
      <c r="MD24" s="81">
        <f t="shared" si="163"/>
        <v>1.68</v>
      </c>
      <c r="ME24" s="81">
        <v>1.68</v>
      </c>
      <c r="MF24" s="9">
        <f t="shared" si="164"/>
        <v>1.68</v>
      </c>
      <c r="MG24" s="9">
        <v>1.68</v>
      </c>
      <c r="MH24" s="1049">
        <v>1.68</v>
      </c>
      <c r="MI24" s="10">
        <f t="shared" si="165"/>
        <v>1.68</v>
      </c>
      <c r="MJ24" s="10">
        <v>1.69</v>
      </c>
      <c r="MK24" s="1049">
        <v>1.7</v>
      </c>
      <c r="ML24" s="10">
        <f t="shared" si="166"/>
        <v>1.68</v>
      </c>
      <c r="MM24" s="10"/>
      <c r="MN24" s="1049">
        <v>1.7</v>
      </c>
      <c r="MO24" s="10">
        <f t="shared" si="167"/>
        <v>1.68</v>
      </c>
      <c r="MP24" s="1049">
        <v>1.8</v>
      </c>
      <c r="MQ24" s="1049">
        <f t="shared" si="168"/>
        <v>1.68</v>
      </c>
      <c r="MR24" s="1049">
        <v>1.69</v>
      </c>
      <c r="MS24" s="32">
        <v>1.76</v>
      </c>
      <c r="MT24" s="77">
        <f t="shared" si="169"/>
        <v>1.68</v>
      </c>
      <c r="MU24" s="77">
        <v>1.66</v>
      </c>
      <c r="MV24" s="77">
        <f t="shared" si="170"/>
        <v>1.66</v>
      </c>
      <c r="MW24" s="77">
        <v>1.67</v>
      </c>
      <c r="MX24" s="9">
        <v>1.69</v>
      </c>
      <c r="MY24" s="48">
        <f t="shared" si="171"/>
        <v>1.66</v>
      </c>
      <c r="MZ24" s="48"/>
      <c r="NA24" s="6">
        <f t="shared" si="172"/>
        <v>-1</v>
      </c>
      <c r="NB24" s="63"/>
      <c r="NC24" s="63"/>
      <c r="ND24" s="63"/>
      <c r="NE24" s="63"/>
      <c r="NF24" s="63"/>
      <c r="NG24" s="63"/>
      <c r="NH24" s="63"/>
      <c r="NI24" s="63"/>
      <c r="NJ24" s="63"/>
      <c r="NK24" s="63"/>
      <c r="NL24" s="63"/>
      <c r="NM24" s="63"/>
      <c r="NN24" s="63"/>
      <c r="NO24" s="63"/>
      <c r="NP24" s="63"/>
      <c r="NQ24" s="63"/>
      <c r="NR24" s="63"/>
      <c r="NS24" s="63"/>
      <c r="NT24" s="63"/>
      <c r="NU24" s="63"/>
      <c r="NV24" s="63"/>
      <c r="NW24" s="63"/>
      <c r="NX24" s="63"/>
      <c r="NY24" s="63"/>
      <c r="NZ24" s="63"/>
      <c r="OA24" s="63"/>
      <c r="OB24" s="63"/>
      <c r="OC24" s="63"/>
      <c r="OD24" s="63"/>
      <c r="OE24" s="63"/>
      <c r="OF24" s="63"/>
      <c r="OG24" s="63"/>
      <c r="OH24" s="63"/>
      <c r="OI24" s="63">
        <v>1.49</v>
      </c>
      <c r="OJ24" s="63"/>
      <c r="OK24" s="63">
        <v>1.5</v>
      </c>
      <c r="OL24" s="63"/>
      <c r="OM24" s="63">
        <f t="shared" si="173"/>
        <v>1.49</v>
      </c>
      <c r="ON24" s="63">
        <v>1.49</v>
      </c>
      <c r="OO24" s="1050">
        <f t="shared" si="174"/>
        <v>1.49</v>
      </c>
      <c r="OP24" s="9">
        <v>1.47</v>
      </c>
      <c r="OQ24" s="9">
        <v>1.38</v>
      </c>
      <c r="OR24" s="9">
        <f t="shared" si="175"/>
        <v>1.38</v>
      </c>
      <c r="OS24" s="9">
        <v>1.1499999999999999</v>
      </c>
      <c r="OT24" s="9">
        <f t="shared" si="176"/>
        <v>1.1499999999999999</v>
      </c>
      <c r="OU24" s="10">
        <v>1.1499999999999999</v>
      </c>
      <c r="OV24" s="10">
        <f t="shared" si="177"/>
        <v>1.1499999999999999</v>
      </c>
      <c r="OW24" s="10">
        <v>1.2</v>
      </c>
      <c r="OX24" s="14">
        <v>1.24</v>
      </c>
      <c r="OY24" s="10">
        <f t="shared" si="178"/>
        <v>1.1499999999999999</v>
      </c>
      <c r="OZ24" s="10">
        <v>1.17</v>
      </c>
      <c r="PA24" s="14">
        <v>1.23</v>
      </c>
      <c r="PB24" s="10">
        <f t="shared" si="179"/>
        <v>1.1499999999999999</v>
      </c>
      <c r="PC24" s="47">
        <v>1.23</v>
      </c>
      <c r="PD24" s="14">
        <v>1.21</v>
      </c>
      <c r="PE24" s="47">
        <f t="shared" si="180"/>
        <v>1.1499999999999999</v>
      </c>
      <c r="PF24" s="14">
        <v>1.24</v>
      </c>
      <c r="PG24" s="14">
        <f t="shared" si="181"/>
        <v>1.1499999999999999</v>
      </c>
      <c r="PH24" s="14">
        <v>1.24</v>
      </c>
      <c r="PI24" s="14">
        <v>1.21</v>
      </c>
      <c r="PJ24" s="77">
        <f t="shared" si="182"/>
        <v>1.1499999999999999</v>
      </c>
      <c r="PK24" s="14">
        <v>1.23</v>
      </c>
      <c r="PL24" s="77">
        <f t="shared" si="183"/>
        <v>1.1499999999999999</v>
      </c>
      <c r="PM24" s="77">
        <v>1.21</v>
      </c>
      <c r="PN24" s="14">
        <v>1.18</v>
      </c>
      <c r="PO24" s="14">
        <f t="shared" si="184"/>
        <v>1.1499999999999999</v>
      </c>
      <c r="PP24" s="40">
        <v>1.2</v>
      </c>
      <c r="PQ24" s="37">
        <f t="shared" si="185"/>
        <v>1.1499999999999999</v>
      </c>
      <c r="PR24" s="37">
        <v>1.23</v>
      </c>
      <c r="PS24" s="14">
        <f t="shared" si="186"/>
        <v>1.1499999999999999</v>
      </c>
      <c r="PT24" s="46">
        <v>1.23</v>
      </c>
      <c r="PU24" s="14">
        <f t="shared" si="187"/>
        <v>1.1499999999999999</v>
      </c>
      <c r="PV24" s="14">
        <v>1.24</v>
      </c>
      <c r="PW24" s="1222">
        <f>(PV24-PU24)/PU24</f>
        <v>7.8260869565217467E-2</v>
      </c>
      <c r="QF24" s="4">
        <v>1.53</v>
      </c>
      <c r="QH24" s="4">
        <v>1.43</v>
      </c>
      <c r="QJ24" s="4">
        <f t="shared" si="188"/>
        <v>1.53</v>
      </c>
      <c r="QK24" s="4">
        <v>1.48</v>
      </c>
      <c r="QL24" s="1049">
        <f t="shared" si="189"/>
        <v>1.48</v>
      </c>
      <c r="QM24" s="4">
        <v>1.51</v>
      </c>
      <c r="QN24" s="10">
        <v>1.51</v>
      </c>
      <c r="QO24" s="10">
        <f t="shared" si="190"/>
        <v>1.48</v>
      </c>
      <c r="QP24" s="10">
        <v>1.51</v>
      </c>
      <c r="QQ24" s="10">
        <v>1.47</v>
      </c>
      <c r="QR24" s="10">
        <f t="shared" si="191"/>
        <v>1.47</v>
      </c>
      <c r="QS24" s="10">
        <v>1.48</v>
      </c>
      <c r="QT24" s="10">
        <f t="shared" si="192"/>
        <v>1.47</v>
      </c>
      <c r="QU24" s="10">
        <v>1.46</v>
      </c>
      <c r="QV24" s="77">
        <v>1.48</v>
      </c>
      <c r="QW24" s="14">
        <v>1.47</v>
      </c>
      <c r="QX24" s="47">
        <f t="shared" si="193"/>
        <v>1.47</v>
      </c>
      <c r="QY24" s="77">
        <v>1.48</v>
      </c>
      <c r="QZ24" s="14">
        <v>1.48</v>
      </c>
      <c r="RA24" s="77">
        <f t="shared" si="194"/>
        <v>1.47</v>
      </c>
      <c r="RB24" s="77">
        <v>1.49</v>
      </c>
      <c r="RC24" s="14">
        <v>1.48</v>
      </c>
      <c r="RD24" s="77">
        <f t="shared" si="195"/>
        <v>1.47</v>
      </c>
      <c r="RE24" s="77">
        <v>1.48</v>
      </c>
      <c r="RF24" s="14">
        <v>1.482</v>
      </c>
      <c r="RG24" s="14">
        <f t="shared" si="196"/>
        <v>1.47</v>
      </c>
      <c r="RH24" s="14">
        <v>1.49</v>
      </c>
      <c r="RI24" s="14">
        <v>1.49</v>
      </c>
      <c r="RJ24" s="77">
        <f t="shared" si="197"/>
        <v>1.47</v>
      </c>
      <c r="RK24" s="14">
        <v>1.49</v>
      </c>
      <c r="RL24" s="14">
        <f t="shared" si="198"/>
        <v>1.47</v>
      </c>
      <c r="RM24" s="9">
        <v>1.48</v>
      </c>
      <c r="RN24" s="9">
        <f t="shared" si="199"/>
        <v>1.47</v>
      </c>
      <c r="RO24" s="9">
        <v>1.5</v>
      </c>
      <c r="RP24" s="46">
        <v>1.51</v>
      </c>
      <c r="RQ24" s="10">
        <f t="shared" si="200"/>
        <v>1.47</v>
      </c>
      <c r="RR24" s="46">
        <v>1.49</v>
      </c>
      <c r="RS24" s="10">
        <f t="shared" si="201"/>
        <v>1.47</v>
      </c>
      <c r="RT24" s="10">
        <v>1.47</v>
      </c>
      <c r="RU24" s="14">
        <f t="shared" si="202"/>
        <v>1.47</v>
      </c>
      <c r="RV24" s="14">
        <v>1.49</v>
      </c>
      <c r="RW24" s="14">
        <f t="shared" si="203"/>
        <v>1.47</v>
      </c>
      <c r="RX24" s="14">
        <v>1.52</v>
      </c>
      <c r="RY24" s="46">
        <v>1.49</v>
      </c>
      <c r="RZ24" s="37">
        <f t="shared" si="204"/>
        <v>1.47</v>
      </c>
      <c r="SA24" s="37"/>
      <c r="SB24" s="6">
        <f t="shared" si="205"/>
        <v>-1</v>
      </c>
      <c r="SC24" s="63">
        <v>1.43</v>
      </c>
      <c r="SD24" s="63">
        <v>1.44</v>
      </c>
      <c r="SE24" s="351">
        <v>1.52</v>
      </c>
      <c r="SF24" s="54">
        <f t="shared" si="206"/>
        <v>1.43</v>
      </c>
      <c r="SG24" s="54">
        <v>1.46</v>
      </c>
      <c r="SH24" s="54">
        <v>1.44</v>
      </c>
      <c r="SI24" s="54">
        <v>1.49</v>
      </c>
      <c r="SJ24" s="9">
        <f t="shared" si="207"/>
        <v>1.43</v>
      </c>
      <c r="SK24" s="9">
        <v>1.43</v>
      </c>
      <c r="SL24" s="9">
        <v>1.51</v>
      </c>
      <c r="SM24" s="9">
        <f t="shared" si="208"/>
        <v>1.43</v>
      </c>
      <c r="SN24" s="9">
        <v>1.42</v>
      </c>
      <c r="SO24" s="9">
        <f t="shared" si="209"/>
        <v>1.42</v>
      </c>
      <c r="SP24" s="9">
        <v>1.43</v>
      </c>
      <c r="SQ24" s="9">
        <v>1.44</v>
      </c>
      <c r="SR24" s="77">
        <v>1.51</v>
      </c>
      <c r="SS24" s="10">
        <f t="shared" si="210"/>
        <v>1.42</v>
      </c>
      <c r="ST24" s="10">
        <v>1.43</v>
      </c>
      <c r="SU24" s="77">
        <v>1.49</v>
      </c>
      <c r="SV24" s="10">
        <f t="shared" si="211"/>
        <v>1.42</v>
      </c>
      <c r="SW24" s="10"/>
      <c r="SX24" s="77">
        <v>1.43</v>
      </c>
      <c r="SY24" s="10">
        <f t="shared" si="212"/>
        <v>1.42</v>
      </c>
      <c r="SZ24" s="10">
        <v>1.44</v>
      </c>
      <c r="TA24" s="77">
        <v>1.43</v>
      </c>
      <c r="TB24" s="10">
        <f t="shared" si="213"/>
        <v>1.42</v>
      </c>
      <c r="TC24" s="77">
        <v>1.48</v>
      </c>
      <c r="TD24" s="77">
        <f t="shared" si="214"/>
        <v>1.42</v>
      </c>
      <c r="TE24" s="77">
        <v>1.46</v>
      </c>
      <c r="TF24" s="77">
        <v>1.48</v>
      </c>
      <c r="TG24" s="77">
        <f t="shared" si="215"/>
        <v>1.42</v>
      </c>
      <c r="TH24" s="76">
        <v>1.47</v>
      </c>
      <c r="TI24" s="48">
        <f t="shared" si="216"/>
        <v>1.42</v>
      </c>
      <c r="TJ24" s="48">
        <v>1.45</v>
      </c>
      <c r="TK24" s="46">
        <v>1.45</v>
      </c>
      <c r="TL24" s="47">
        <f t="shared" si="217"/>
        <v>1.42</v>
      </c>
      <c r="TM24" s="46">
        <v>1.46</v>
      </c>
      <c r="TN24" s="47">
        <f t="shared" si="218"/>
        <v>1.42</v>
      </c>
      <c r="TO24" s="47">
        <v>1.45</v>
      </c>
      <c r="TP24" s="14">
        <v>1.48</v>
      </c>
      <c r="TQ24" s="14">
        <f t="shared" si="219"/>
        <v>1.42</v>
      </c>
      <c r="TR24" s="46">
        <v>1.44</v>
      </c>
      <c r="TS24" s="14">
        <f t="shared" si="220"/>
        <v>1.42</v>
      </c>
      <c r="TT24" s="46">
        <v>1.46</v>
      </c>
      <c r="TU24" s="37">
        <f t="shared" si="221"/>
        <v>1.42</v>
      </c>
      <c r="TV24" s="37"/>
      <c r="TW24" s="6">
        <f t="shared" si="222"/>
        <v>-1</v>
      </c>
      <c r="TX24" s="48">
        <v>1.6830000000000003</v>
      </c>
      <c r="TY24" s="63">
        <v>1.28</v>
      </c>
      <c r="TZ24" s="28">
        <f t="shared" si="223"/>
        <v>1.28</v>
      </c>
      <c r="UA24" s="9">
        <v>1.29</v>
      </c>
      <c r="UB24" s="28">
        <f t="shared" si="224"/>
        <v>1.28</v>
      </c>
      <c r="UC24" s="48">
        <v>1.29</v>
      </c>
      <c r="UD24" s="9">
        <f t="shared" si="225"/>
        <v>1.28</v>
      </c>
      <c r="UE24" s="9">
        <v>1.28</v>
      </c>
      <c r="UF24" s="10">
        <v>1.29</v>
      </c>
      <c r="UG24" s="9">
        <f t="shared" si="226"/>
        <v>1.28</v>
      </c>
      <c r="UH24" s="9">
        <v>1.28</v>
      </c>
      <c r="UI24" s="10">
        <f t="shared" si="227"/>
        <v>1.28</v>
      </c>
      <c r="UJ24" s="12">
        <v>1.27</v>
      </c>
      <c r="UK24" s="9">
        <v>1.28</v>
      </c>
      <c r="UL24" s="14">
        <f t="shared" si="228"/>
        <v>1.28</v>
      </c>
      <c r="UM24" s="10">
        <v>1.29</v>
      </c>
      <c r="UN24" s="10">
        <v>1.3</v>
      </c>
      <c r="UO24" s="10">
        <v>1.29</v>
      </c>
      <c r="UP24" s="77">
        <v>1.27</v>
      </c>
      <c r="UQ24" s="77">
        <v>1.27</v>
      </c>
      <c r="UR24" s="48">
        <f t="shared" si="229"/>
        <v>1.27</v>
      </c>
      <c r="US24" s="10">
        <v>1.27</v>
      </c>
      <c r="UT24" s="10">
        <v>1.29</v>
      </c>
      <c r="UU24" s="77">
        <v>1.29</v>
      </c>
      <c r="UV24" s="77">
        <v>1.28</v>
      </c>
      <c r="UW24" s="10">
        <f t="shared" si="230"/>
        <v>1.27</v>
      </c>
      <c r="UX24" s="10">
        <v>1.28</v>
      </c>
      <c r="UY24" s="10">
        <v>1.28</v>
      </c>
      <c r="UZ24" s="10">
        <f t="shared" si="231"/>
        <v>1.27</v>
      </c>
      <c r="VA24" s="10">
        <v>1.29</v>
      </c>
      <c r="VB24" s="10">
        <v>1.28</v>
      </c>
      <c r="VC24" s="77">
        <f t="shared" si="232"/>
        <v>1.27</v>
      </c>
      <c r="VD24" s="77">
        <v>1.28</v>
      </c>
      <c r="VE24" s="77">
        <v>1.29</v>
      </c>
      <c r="VF24" s="4">
        <v>1.28</v>
      </c>
      <c r="VG24" s="47">
        <v>1.3049999999999999</v>
      </c>
      <c r="VH24" s="77">
        <f t="shared" si="233"/>
        <v>1.27</v>
      </c>
      <c r="VI24" s="76">
        <v>1.32</v>
      </c>
      <c r="VJ24" s="77">
        <v>1.3</v>
      </c>
      <c r="VK24" s="77">
        <f t="shared" si="234"/>
        <v>1.27</v>
      </c>
      <c r="VL24" s="77">
        <v>1.29</v>
      </c>
      <c r="VM24" s="77">
        <v>1.31</v>
      </c>
      <c r="VN24" s="77">
        <f t="shared" ref="VN24:VN29" si="272">MIN(VL24,VK24)</f>
        <v>1.27</v>
      </c>
      <c r="VO24" s="47">
        <v>1.2949999999999999</v>
      </c>
      <c r="VP24" s="47">
        <v>1.29</v>
      </c>
      <c r="VQ24" s="77">
        <f t="shared" ref="VQ24:VQ29" si="273">MIN(VO24,VN24)</f>
        <v>1.27</v>
      </c>
      <c r="VR24" s="1049">
        <v>1.28</v>
      </c>
      <c r="VS24" s="1049">
        <v>1.27</v>
      </c>
      <c r="VT24" s="77">
        <f t="shared" ref="VT24:VT29" si="274">MIN(VS24,VQ24)</f>
        <v>1.27</v>
      </c>
      <c r="VU24" s="77">
        <v>1.32</v>
      </c>
      <c r="VV24" s="77">
        <v>1.28</v>
      </c>
      <c r="VW24" s="14">
        <f t="shared" ref="VW24:VW29" si="275">MIN(VV24,VT24)</f>
        <v>1.27</v>
      </c>
      <c r="VX24" s="14">
        <v>1.29</v>
      </c>
      <c r="VY24" s="14">
        <f t="shared" ref="VY24:VY29" si="276">MIN(VX24,VW24)</f>
        <v>1.27</v>
      </c>
      <c r="VZ24" s="46"/>
      <c r="WA24" s="52">
        <v>1.31</v>
      </c>
      <c r="WB24" s="1049">
        <f t="shared" ref="WB24:WB29" si="277">MIN(WA24,VY24)</f>
        <v>1.27</v>
      </c>
      <c r="WC24" s="37"/>
      <c r="WD24" s="37"/>
      <c r="WE24" s="6">
        <f t="shared" ref="WE24:WE29" si="278">(WC24-WB24)/WB24</f>
        <v>-1</v>
      </c>
      <c r="WF24" s="6">
        <f t="shared" ref="WF24:WF29" si="279">(WD24-WB24)/WB24</f>
        <v>-1</v>
      </c>
      <c r="WG24" s="6">
        <f>(UO24-UL24)/UL24</f>
        <v>7.8125000000000069E-3</v>
      </c>
      <c r="WH24" s="77">
        <v>1.33</v>
      </c>
      <c r="WI24" s="77">
        <v>1.34</v>
      </c>
      <c r="WJ24" s="77">
        <v>1.35</v>
      </c>
      <c r="WK24" s="48">
        <v>1.35</v>
      </c>
      <c r="WL24" s="77">
        <f t="shared" ref="WL24:WL29" si="280">MIN(WH24,WK24)</f>
        <v>1.33</v>
      </c>
      <c r="WM24" s="77">
        <v>1.36</v>
      </c>
      <c r="WN24" s="1049">
        <v>1.34</v>
      </c>
      <c r="WO24" s="47">
        <f t="shared" ref="WO24:WO29" si="281">MIN(WN24,WL24)</f>
        <v>1.33</v>
      </c>
      <c r="WP24" s="47">
        <v>1.31</v>
      </c>
      <c r="WQ24" s="1049">
        <v>1.32</v>
      </c>
      <c r="WR24" s="47">
        <f t="shared" ref="WR24:WR29" si="282">MIN(WQ24,WO24)</f>
        <v>1.32</v>
      </c>
      <c r="WS24" s="47">
        <v>1.33</v>
      </c>
      <c r="WT24" s="14">
        <v>1.32</v>
      </c>
      <c r="WU24" s="14">
        <f t="shared" ref="WU24:WU29" si="283">MIN(WT24,WR24)</f>
        <v>1.32</v>
      </c>
      <c r="WV24" s="14">
        <v>1.34</v>
      </c>
      <c r="WW24" s="14">
        <v>1.32</v>
      </c>
      <c r="WX24" s="14">
        <f t="shared" ref="WX24:WX29" si="284">MIN(WW24,WU24)</f>
        <v>1.32</v>
      </c>
      <c r="WY24" s="77">
        <v>1.361</v>
      </c>
      <c r="WZ24" s="46">
        <v>1.34</v>
      </c>
      <c r="XA24" s="37">
        <f t="shared" ref="XA24:XA29" si="285">MIN(WZ24,WX24)</f>
        <v>1.32</v>
      </c>
      <c r="XB24" s="37"/>
      <c r="XC24" s="6">
        <f t="shared" ref="XC24:XC29" si="286">(XB24-XA24)/XA24</f>
        <v>-1</v>
      </c>
      <c r="XD24" s="77">
        <v>1.06</v>
      </c>
      <c r="XE24" s="77">
        <v>1.08</v>
      </c>
      <c r="XF24" s="48">
        <f t="shared" ref="XF24:XF29" si="287">MIN(XD24,XE24)</f>
        <v>1.06</v>
      </c>
      <c r="XG24" s="1049">
        <v>1.06</v>
      </c>
      <c r="XH24" s="48">
        <f t="shared" ref="XH24:XH29" si="288">MIN(XG24,XF24)</f>
        <v>1.06</v>
      </c>
      <c r="XI24" s="48">
        <v>1.0900000000000001</v>
      </c>
      <c r="XJ24" s="1049">
        <v>1.1200000000000001</v>
      </c>
      <c r="XK24" s="48">
        <f t="shared" ref="XK24:XK29" si="289">MIN(XJ24,XH24)</f>
        <v>1.06</v>
      </c>
      <c r="XL24" s="1049">
        <v>1.1100000000000001</v>
      </c>
      <c r="XM24" s="48">
        <f t="shared" ref="XM24:XM29" si="290">MIN(XL24,XK24)</f>
        <v>1.06</v>
      </c>
      <c r="XN24" s="48">
        <v>1.1200000000000001</v>
      </c>
      <c r="XO24" s="48">
        <v>1.08</v>
      </c>
      <c r="XP24" s="48">
        <f t="shared" ref="XP24:XP29" si="291">MIN(XO24,XM24)</f>
        <v>1.06</v>
      </c>
      <c r="XQ24" s="46">
        <v>1.0900000000000001</v>
      </c>
      <c r="XR24" s="37">
        <f t="shared" ref="XR24:XR29" si="292">MIN(XQ24,XP24)</f>
        <v>1.06</v>
      </c>
      <c r="XS24" s="37"/>
      <c r="XT24" s="5">
        <f t="shared" ref="XT24:XT29" si="293">(XS24-XR24)/XR24</f>
        <v>-1</v>
      </c>
      <c r="XU24" s="1235">
        <v>1.23</v>
      </c>
      <c r="XV24" s="1235">
        <v>1.23</v>
      </c>
      <c r="XW24" s="1235">
        <v>1.24</v>
      </c>
      <c r="XX24" s="1235">
        <f t="shared" si="235"/>
        <v>1.23</v>
      </c>
      <c r="XY24" s="1235">
        <v>1.26</v>
      </c>
      <c r="XZ24" s="1235">
        <v>1.22</v>
      </c>
      <c r="YA24" s="1235">
        <f t="shared" si="236"/>
        <v>1.22</v>
      </c>
      <c r="YB24" s="1082">
        <v>1.25</v>
      </c>
      <c r="YC24" s="1235">
        <f t="shared" si="237"/>
        <v>1.22</v>
      </c>
      <c r="YD24" s="1235">
        <v>1.25</v>
      </c>
      <c r="YE24" s="14">
        <v>1.26</v>
      </c>
      <c r="YF24" s="14">
        <f t="shared" si="238"/>
        <v>1.22</v>
      </c>
      <c r="YG24" s="1284">
        <v>1.24</v>
      </c>
      <c r="YH24" s="14">
        <f t="shared" si="239"/>
        <v>1.22</v>
      </c>
      <c r="YI24" s="46">
        <v>1.27</v>
      </c>
      <c r="YJ24" s="37">
        <f t="shared" si="240"/>
        <v>1.22</v>
      </c>
      <c r="YK24" s="37"/>
      <c r="YL24" s="6">
        <f t="shared" si="241"/>
        <v>-1</v>
      </c>
      <c r="YM24" s="1049">
        <v>1.18</v>
      </c>
      <c r="YN24" s="1049">
        <v>1.18</v>
      </c>
      <c r="YO24" s="1049">
        <f t="shared" si="242"/>
        <v>1.18</v>
      </c>
      <c r="YP24" s="1049">
        <v>1.19</v>
      </c>
      <c r="YQ24" s="1049">
        <v>1.17</v>
      </c>
      <c r="YR24" s="1049">
        <f>MIN(YQ24,YO24)</f>
        <v>1.17</v>
      </c>
      <c r="YS24" s="1049">
        <v>1.19</v>
      </c>
      <c r="YT24" s="1049">
        <f>MIN(YS24,YR24)</f>
        <v>1.17</v>
      </c>
      <c r="YU24" s="1049"/>
      <c r="YV24" s="1049">
        <v>1.21</v>
      </c>
      <c r="YW24" s="1049">
        <v>1.21</v>
      </c>
      <c r="YX24" s="1049">
        <f>MIN(YW24,YT24)</f>
        <v>1.17</v>
      </c>
      <c r="YY24" s="1049"/>
      <c r="YZ24" s="1049">
        <v>1.2</v>
      </c>
      <c r="ZA24" s="46"/>
      <c r="ZB24" s="37">
        <v>1.19</v>
      </c>
      <c r="ZC24" s="37">
        <f>MIN(ZB24,YX24)</f>
        <v>1.17</v>
      </c>
      <c r="ZD24" s="1049">
        <v>1.23</v>
      </c>
      <c r="ZE24" s="1224">
        <f t="shared" si="243"/>
        <v>-1</v>
      </c>
      <c r="ZF24" s="1224">
        <f>(ZD24-ZC24)/ZC24</f>
        <v>5.1282051282051329E-2</v>
      </c>
      <c r="ZG24" s="9"/>
      <c r="ZH24" s="63"/>
      <c r="ZI24" s="9"/>
      <c r="ZJ24" s="9" t="str">
        <f t="shared" si="244"/>
        <v xml:space="preserve">1. Better than baseline </v>
      </c>
      <c r="ZK24" s="9" t="str">
        <f t="shared" si="245"/>
        <v>4.Blocker/Not Executed</v>
      </c>
      <c r="ZL24" s="9" t="str">
        <f t="shared" si="246"/>
        <v>2. Within 10% deviation from baseline</v>
      </c>
      <c r="ZM24" s="9" t="str">
        <f t="shared" si="247"/>
        <v xml:space="preserve">1. Better than baseline </v>
      </c>
      <c r="ZN24" s="9" t="str">
        <f t="shared" si="248"/>
        <v xml:space="preserve">1. Better than baseline </v>
      </c>
      <c r="ZO24" s="9" t="str">
        <f t="shared" si="249"/>
        <v xml:space="preserve">1. Better than baseline </v>
      </c>
      <c r="ZP24" s="9" t="str">
        <f t="shared" si="250"/>
        <v xml:space="preserve">1. Better than baseline </v>
      </c>
      <c r="ZQ24" s="9" t="str">
        <f t="shared" si="251"/>
        <v>2. Within 10% deviation from baseline</v>
      </c>
      <c r="ZR24" s="81" t="str">
        <f t="shared" si="252"/>
        <v xml:space="preserve">1. Better than baseline </v>
      </c>
      <c r="ZS24" s="9" t="str">
        <f t="shared" si="253"/>
        <v xml:space="preserve">1. Better than baseline </v>
      </c>
      <c r="ZT24" s="9" t="str">
        <f t="shared" si="254"/>
        <v>2. Within 10% deviation from baseline</v>
      </c>
      <c r="ZU24" s="37" t="str">
        <f t="shared" si="255"/>
        <v xml:space="preserve">1. Better than baseline </v>
      </c>
      <c r="ZV24" s="37" t="str">
        <f t="shared" si="256"/>
        <v xml:space="preserve">1. Better than baseline </v>
      </c>
      <c r="ZW24" s="37" t="str">
        <f t="shared" si="257"/>
        <v xml:space="preserve">1. Better than baseline </v>
      </c>
      <c r="ZX24" s="37" t="str">
        <f t="shared" si="258"/>
        <v>2. Within 10% deviation from baseline</v>
      </c>
    </row>
    <row r="25" spans="1:722" s="4" customFormat="1" ht="73" thickBot="1" x14ac:dyDescent="0.4">
      <c r="A25" s="4">
        <v>21</v>
      </c>
      <c r="B25" s="82">
        <v>20</v>
      </c>
      <c r="C25" s="11" t="s">
        <v>18</v>
      </c>
      <c r="D25" s="11" t="s">
        <v>1254</v>
      </c>
      <c r="E25" s="11" t="s">
        <v>2307</v>
      </c>
      <c r="F25" s="11" t="s">
        <v>2307</v>
      </c>
      <c r="G25" s="696" t="s">
        <v>2327</v>
      </c>
      <c r="H25" s="10" t="s">
        <v>2655</v>
      </c>
      <c r="AV25" s="10">
        <v>1.56</v>
      </c>
      <c r="AW25" s="10"/>
      <c r="AX25" s="10">
        <v>1.43</v>
      </c>
      <c r="AY25" s="10"/>
      <c r="BA25" s="10">
        <f>MIN(AV25,AY25)</f>
        <v>1.56</v>
      </c>
      <c r="BB25" s="12">
        <v>1.63</v>
      </c>
      <c r="BC25" s="58">
        <f t="shared" si="259"/>
        <v>1.56</v>
      </c>
      <c r="BD25" s="12"/>
      <c r="BE25" s="6">
        <f t="shared" si="260"/>
        <v>-1</v>
      </c>
      <c r="DV25" s="4">
        <v>1.46</v>
      </c>
      <c r="DY25" s="14">
        <f>MIN(DV25,DX25)</f>
        <v>1.46</v>
      </c>
      <c r="DZ25" s="51">
        <v>1.5105999999999999</v>
      </c>
      <c r="EA25" s="10">
        <v>1.43</v>
      </c>
      <c r="EB25" s="1049">
        <f>(MIN(DY25,EA25))</f>
        <v>1.43</v>
      </c>
      <c r="EC25" s="32">
        <v>1.45</v>
      </c>
      <c r="ED25" s="51">
        <v>1.46</v>
      </c>
      <c r="EG25" s="6">
        <f>(ED25-EB25)/EB25</f>
        <v>2.0979020979020997E-2</v>
      </c>
      <c r="FR25" s="4">
        <v>1.59</v>
      </c>
      <c r="FT25" s="4">
        <v>1.1499999999999999</v>
      </c>
      <c r="FV25" s="77">
        <f t="shared" si="261"/>
        <v>1.59</v>
      </c>
      <c r="FW25" s="12">
        <v>1.63</v>
      </c>
      <c r="FX25" s="52">
        <f t="shared" si="262"/>
        <v>1.59</v>
      </c>
      <c r="FY25" s="14">
        <v>1.6</v>
      </c>
      <c r="FZ25" s="6">
        <f>(FY25-FV25)/FV25</f>
        <v>6.2893081761006345E-3</v>
      </c>
      <c r="HK25" s="4">
        <v>1.55</v>
      </c>
      <c r="HN25" s="4">
        <v>1.33</v>
      </c>
      <c r="HP25" s="4">
        <f t="shared" si="263"/>
        <v>1.55</v>
      </c>
      <c r="HQ25" s="4">
        <v>1.54</v>
      </c>
      <c r="HR25" s="58">
        <f t="shared" si="264"/>
        <v>1.54</v>
      </c>
      <c r="HS25" s="58">
        <v>1.54</v>
      </c>
      <c r="HT25" s="10">
        <v>1.54</v>
      </c>
      <c r="HU25" s="10">
        <f t="shared" si="265"/>
        <v>1.54</v>
      </c>
      <c r="HV25" s="12">
        <v>1.54</v>
      </c>
      <c r="HW25" s="12">
        <f t="shared" si="152"/>
        <v>1.54</v>
      </c>
      <c r="HX25" s="12"/>
      <c r="HY25" s="6">
        <f t="shared" si="266"/>
        <v>-1</v>
      </c>
      <c r="JG25" s="4">
        <v>1.73</v>
      </c>
      <c r="JI25" s="4">
        <v>1.73</v>
      </c>
      <c r="JK25" s="4">
        <f t="shared" si="267"/>
        <v>1.73</v>
      </c>
      <c r="JL25" s="4">
        <v>1.1200000000000001</v>
      </c>
      <c r="JM25" s="32">
        <f t="shared" si="268"/>
        <v>1.1200000000000001</v>
      </c>
      <c r="JN25" s="10">
        <v>1.1299999999999999</v>
      </c>
      <c r="JO25" s="12">
        <f t="shared" si="269"/>
        <v>1.1200000000000001</v>
      </c>
      <c r="JP25" s="12">
        <v>1.1399999999999999</v>
      </c>
      <c r="JQ25" s="10">
        <f t="shared" si="153"/>
        <v>1.1200000000000001</v>
      </c>
      <c r="JR25" s="10">
        <v>1.1599999999999999</v>
      </c>
      <c r="JS25" s="1049">
        <v>1.21</v>
      </c>
      <c r="JT25" s="10">
        <f t="shared" si="154"/>
        <v>1.1200000000000001</v>
      </c>
      <c r="JU25" s="11">
        <v>1.21</v>
      </c>
      <c r="JV25" s="1042">
        <v>1.21</v>
      </c>
      <c r="JW25" s="11">
        <f t="shared" si="155"/>
        <v>1.1200000000000001</v>
      </c>
      <c r="JX25" s="10">
        <v>1.19</v>
      </c>
      <c r="JY25" s="1042">
        <v>1.2</v>
      </c>
      <c r="JZ25" s="10">
        <f t="shared" si="156"/>
        <v>1.1200000000000001</v>
      </c>
      <c r="KA25" s="10">
        <v>1.21</v>
      </c>
      <c r="KB25" s="10">
        <f t="shared" si="157"/>
        <v>1.1200000000000001</v>
      </c>
      <c r="KC25" s="11">
        <v>1.212</v>
      </c>
      <c r="KD25" s="4">
        <v>1.2</v>
      </c>
      <c r="KE25" s="50">
        <f t="shared" si="158"/>
        <v>1.1200000000000001</v>
      </c>
      <c r="KF25" s="50">
        <v>1.19</v>
      </c>
      <c r="KG25" s="10">
        <v>1.1599999999999999</v>
      </c>
      <c r="KH25" s="50">
        <f t="shared" si="159"/>
        <v>1.1200000000000001</v>
      </c>
      <c r="KI25" s="50">
        <v>1.2</v>
      </c>
      <c r="KJ25" s="11">
        <v>1.1499999999999999</v>
      </c>
      <c r="KK25" s="77">
        <f t="shared" si="270"/>
        <v>1.1200000000000001</v>
      </c>
      <c r="KL25" s="77"/>
      <c r="KM25" s="6">
        <f t="shared" si="271"/>
        <v>-1</v>
      </c>
      <c r="LS25" s="4">
        <v>1.55</v>
      </c>
      <c r="LU25" s="4">
        <v>1.28</v>
      </c>
      <c r="LV25" s="10">
        <v>1.55</v>
      </c>
      <c r="LW25" s="4">
        <f t="shared" si="160"/>
        <v>1.55</v>
      </c>
      <c r="LX25" s="10">
        <v>1.58</v>
      </c>
      <c r="LY25" s="32">
        <f t="shared" si="161"/>
        <v>1.55</v>
      </c>
      <c r="LZ25" s="12">
        <v>1.54</v>
      </c>
      <c r="MA25" s="10">
        <f t="shared" si="162"/>
        <v>1.54</v>
      </c>
      <c r="MB25" s="10">
        <v>1.55</v>
      </c>
      <c r="MC25" s="12">
        <v>1.59</v>
      </c>
      <c r="MD25" s="12">
        <f t="shared" si="163"/>
        <v>1.54</v>
      </c>
      <c r="ME25" s="12">
        <v>1.51</v>
      </c>
      <c r="MF25" s="10">
        <f t="shared" si="164"/>
        <v>1.51</v>
      </c>
      <c r="MG25" s="10">
        <v>1.52</v>
      </c>
      <c r="MH25" s="1049">
        <v>1.55</v>
      </c>
      <c r="MI25" s="10">
        <f t="shared" si="165"/>
        <v>1.51</v>
      </c>
      <c r="MJ25" s="10">
        <v>1.55</v>
      </c>
      <c r="MK25" s="1042">
        <v>1.56</v>
      </c>
      <c r="ML25" s="10">
        <f t="shared" si="166"/>
        <v>1.51</v>
      </c>
      <c r="MM25" s="10"/>
      <c r="MN25" s="1042">
        <v>1.57</v>
      </c>
      <c r="MO25" s="10">
        <f t="shared" si="167"/>
        <v>1.51</v>
      </c>
      <c r="MP25" s="1042">
        <v>1.56</v>
      </c>
      <c r="MQ25" s="1049">
        <f t="shared" si="168"/>
        <v>1.51</v>
      </c>
      <c r="MR25" s="1049">
        <v>1.6</v>
      </c>
      <c r="MS25" s="913">
        <v>1.57</v>
      </c>
      <c r="MT25" s="50">
        <f t="shared" si="169"/>
        <v>1.51</v>
      </c>
      <c r="MU25" s="50">
        <v>1.67</v>
      </c>
      <c r="MV25" s="50">
        <f t="shared" si="170"/>
        <v>1.51</v>
      </c>
      <c r="MW25" s="50">
        <v>1.62</v>
      </c>
      <c r="MX25" s="11">
        <v>1.61</v>
      </c>
      <c r="MY25" s="49">
        <f t="shared" si="171"/>
        <v>1.51</v>
      </c>
      <c r="MZ25" s="49"/>
      <c r="NA25" s="6">
        <f t="shared" si="172"/>
        <v>-1</v>
      </c>
      <c r="OI25" s="4">
        <v>1.33</v>
      </c>
      <c r="OK25" s="4">
        <v>1.34</v>
      </c>
      <c r="OM25" s="4">
        <f t="shared" si="173"/>
        <v>1.33</v>
      </c>
      <c r="ON25" s="4">
        <v>1.33</v>
      </c>
      <c r="OO25" s="1049">
        <f t="shared" si="174"/>
        <v>1.33</v>
      </c>
      <c r="OP25" s="10">
        <v>1.39</v>
      </c>
      <c r="OQ25" s="10">
        <v>1.36</v>
      </c>
      <c r="OR25" s="10">
        <f t="shared" si="175"/>
        <v>1.33</v>
      </c>
      <c r="OS25" s="10">
        <v>1.1499999999999999</v>
      </c>
      <c r="OT25" s="10">
        <f t="shared" si="176"/>
        <v>1.1499999999999999</v>
      </c>
      <c r="OU25" s="10">
        <v>1.19</v>
      </c>
      <c r="OV25" s="10">
        <f t="shared" si="177"/>
        <v>1.1499999999999999</v>
      </c>
      <c r="OW25" s="10">
        <v>1.24</v>
      </c>
      <c r="OX25" s="14">
        <v>1.22</v>
      </c>
      <c r="OY25" s="10">
        <f t="shared" si="178"/>
        <v>1.1499999999999999</v>
      </c>
      <c r="OZ25" s="10">
        <v>1.24</v>
      </c>
      <c r="PA25" s="14">
        <v>1.236</v>
      </c>
      <c r="PB25" s="10">
        <f t="shared" si="179"/>
        <v>1.1499999999999999</v>
      </c>
      <c r="PC25" s="47">
        <v>1.24</v>
      </c>
      <c r="PD25" s="14">
        <v>1.18</v>
      </c>
      <c r="PE25" s="47">
        <f t="shared" si="180"/>
        <v>1.1499999999999999</v>
      </c>
      <c r="PF25" s="14">
        <v>1.22</v>
      </c>
      <c r="PG25" s="14">
        <f t="shared" si="181"/>
        <v>1.1499999999999999</v>
      </c>
      <c r="PH25" s="14">
        <v>1.23</v>
      </c>
      <c r="PI25" s="15">
        <v>1.22</v>
      </c>
      <c r="PJ25" s="50">
        <f t="shared" si="182"/>
        <v>1.1499999999999999</v>
      </c>
      <c r="PK25" s="15">
        <v>1.19</v>
      </c>
      <c r="PL25" s="50">
        <f t="shared" si="183"/>
        <v>1.1499999999999999</v>
      </c>
      <c r="PM25" s="50">
        <v>1.21</v>
      </c>
      <c r="PN25" s="14">
        <v>1.18</v>
      </c>
      <c r="PO25" s="14">
        <f t="shared" si="184"/>
        <v>1.1499999999999999</v>
      </c>
      <c r="PP25" s="55">
        <v>1.22</v>
      </c>
      <c r="PQ25" s="37">
        <f t="shared" si="185"/>
        <v>1.1499999999999999</v>
      </c>
      <c r="PR25" s="38">
        <v>1.18</v>
      </c>
      <c r="PS25" s="14">
        <f t="shared" si="186"/>
        <v>1.1499999999999999</v>
      </c>
      <c r="PT25" s="1042">
        <v>1.2190000000000001</v>
      </c>
      <c r="PU25" s="14">
        <f t="shared" si="187"/>
        <v>1.1499999999999999</v>
      </c>
      <c r="PV25" s="14">
        <v>1.23</v>
      </c>
      <c r="PW25" s="1222">
        <f>(PV25-PU25)/PU25</f>
        <v>6.9565217391304418E-2</v>
      </c>
      <c r="QF25" s="4">
        <v>1.42</v>
      </c>
      <c r="QH25" s="4">
        <v>1.33</v>
      </c>
      <c r="QJ25" s="4">
        <f t="shared" si="188"/>
        <v>1.42</v>
      </c>
      <c r="QK25" s="4">
        <v>1.44</v>
      </c>
      <c r="QL25" s="1049">
        <f t="shared" si="189"/>
        <v>1.42</v>
      </c>
      <c r="QM25" s="4">
        <v>1.4419999999999999</v>
      </c>
      <c r="QN25" s="10">
        <v>1.47</v>
      </c>
      <c r="QO25" s="10">
        <f t="shared" si="190"/>
        <v>1.42</v>
      </c>
      <c r="QP25" s="10">
        <v>1.49</v>
      </c>
      <c r="QQ25" s="10">
        <v>1.51</v>
      </c>
      <c r="QR25" s="10">
        <f t="shared" si="191"/>
        <v>1.42</v>
      </c>
      <c r="QS25" s="10">
        <v>1.39</v>
      </c>
      <c r="QT25" s="10">
        <f t="shared" si="192"/>
        <v>1.39</v>
      </c>
      <c r="QU25" s="10">
        <v>1.3720000000000001</v>
      </c>
      <c r="QV25" s="77">
        <v>1.42</v>
      </c>
      <c r="QW25" s="14">
        <v>1.43</v>
      </c>
      <c r="QX25" s="47">
        <f t="shared" si="193"/>
        <v>1.39</v>
      </c>
      <c r="QY25" s="77">
        <v>1.46</v>
      </c>
      <c r="QZ25" s="15">
        <v>1.43</v>
      </c>
      <c r="RA25" s="77">
        <f t="shared" si="194"/>
        <v>1.39</v>
      </c>
      <c r="RB25" s="77">
        <v>1.42</v>
      </c>
      <c r="RC25" s="15">
        <v>1.46</v>
      </c>
      <c r="RD25" s="77">
        <f t="shared" si="195"/>
        <v>1.39</v>
      </c>
      <c r="RE25" s="77">
        <v>1.41</v>
      </c>
      <c r="RF25" s="15">
        <v>1.466</v>
      </c>
      <c r="RG25" s="14">
        <f t="shared" si="196"/>
        <v>1.39</v>
      </c>
      <c r="RH25" s="14">
        <v>1.42</v>
      </c>
      <c r="RI25" s="15">
        <v>1.44</v>
      </c>
      <c r="RJ25" s="50">
        <f t="shared" si="197"/>
        <v>1.39</v>
      </c>
      <c r="RK25" s="15">
        <v>1.46</v>
      </c>
      <c r="RL25" s="15">
        <f t="shared" si="198"/>
        <v>1.39</v>
      </c>
      <c r="RM25" s="11">
        <v>1.43</v>
      </c>
      <c r="RN25" s="11">
        <f t="shared" si="199"/>
        <v>1.39</v>
      </c>
      <c r="RO25" s="11">
        <v>1.4</v>
      </c>
      <c r="RP25" s="38">
        <v>1.46</v>
      </c>
      <c r="RQ25" s="10">
        <f t="shared" si="200"/>
        <v>1.39</v>
      </c>
      <c r="RR25" s="38">
        <v>1.44</v>
      </c>
      <c r="RS25" s="10">
        <f t="shared" si="201"/>
        <v>1.39</v>
      </c>
      <c r="RT25" s="10">
        <v>1.45</v>
      </c>
      <c r="RU25" s="14">
        <f t="shared" si="202"/>
        <v>1.39</v>
      </c>
      <c r="RV25" s="14">
        <v>1.45</v>
      </c>
      <c r="RW25" s="14">
        <f t="shared" si="203"/>
        <v>1.39</v>
      </c>
      <c r="RX25" s="11">
        <v>1.44</v>
      </c>
      <c r="RY25" s="1042">
        <v>1.46</v>
      </c>
      <c r="RZ25" s="1049">
        <f t="shared" si="204"/>
        <v>1.39</v>
      </c>
      <c r="SA25" s="1049"/>
      <c r="SB25" s="6">
        <f t="shared" si="205"/>
        <v>-1</v>
      </c>
      <c r="SC25" s="4">
        <v>1.42</v>
      </c>
      <c r="SD25" s="4">
        <v>1.45</v>
      </c>
      <c r="SE25" s="102">
        <v>1.48</v>
      </c>
      <c r="SF25" s="52">
        <f t="shared" si="206"/>
        <v>1.42</v>
      </c>
      <c r="SG25" s="52">
        <v>1.45</v>
      </c>
      <c r="SH25" s="52">
        <v>1.45</v>
      </c>
      <c r="SI25" s="52">
        <v>1.51</v>
      </c>
      <c r="SJ25" s="10">
        <f t="shared" si="207"/>
        <v>1.42</v>
      </c>
      <c r="SK25" s="10">
        <v>1.42</v>
      </c>
      <c r="SL25" s="10">
        <v>1.47</v>
      </c>
      <c r="SM25" s="10">
        <f t="shared" si="208"/>
        <v>1.42</v>
      </c>
      <c r="SN25" s="10">
        <v>1.42</v>
      </c>
      <c r="SO25" s="10">
        <f t="shared" si="209"/>
        <v>1.42</v>
      </c>
      <c r="SP25" s="10">
        <v>1.42</v>
      </c>
      <c r="SQ25" s="10">
        <v>1.41</v>
      </c>
      <c r="SR25" s="77">
        <v>1.48</v>
      </c>
      <c r="SS25" s="10">
        <f t="shared" si="210"/>
        <v>1.42</v>
      </c>
      <c r="ST25" s="10">
        <v>1.415</v>
      </c>
      <c r="SU25" s="50">
        <v>1.48</v>
      </c>
      <c r="SV25" s="10">
        <f t="shared" si="211"/>
        <v>1.42</v>
      </c>
      <c r="SW25" s="10"/>
      <c r="SX25" s="50">
        <v>1.44</v>
      </c>
      <c r="SY25" s="10">
        <f t="shared" si="212"/>
        <v>1.42</v>
      </c>
      <c r="SZ25" s="10">
        <v>1.44</v>
      </c>
      <c r="TA25" s="50">
        <v>1.45</v>
      </c>
      <c r="TB25" s="10">
        <f t="shared" si="213"/>
        <v>1.42</v>
      </c>
      <c r="TC25" s="50">
        <v>1.45</v>
      </c>
      <c r="TD25" s="50">
        <f t="shared" si="214"/>
        <v>1.42</v>
      </c>
      <c r="TE25" s="50">
        <v>1.44</v>
      </c>
      <c r="TF25" s="50">
        <v>1.5</v>
      </c>
      <c r="TG25" s="50">
        <f t="shared" si="215"/>
        <v>1.42</v>
      </c>
      <c r="TH25" s="50">
        <v>1.45</v>
      </c>
      <c r="TI25" s="49">
        <f t="shared" si="216"/>
        <v>1.42</v>
      </c>
      <c r="TJ25" s="49">
        <v>1.46</v>
      </c>
      <c r="TK25" s="38">
        <v>1.47</v>
      </c>
      <c r="TL25" s="47">
        <f t="shared" si="217"/>
        <v>1.42</v>
      </c>
      <c r="TM25" s="38">
        <v>1.5</v>
      </c>
      <c r="TN25" s="47">
        <f t="shared" si="218"/>
        <v>1.42</v>
      </c>
      <c r="TO25" s="47">
        <v>1.49</v>
      </c>
      <c r="TP25" s="14">
        <v>1.51</v>
      </c>
      <c r="TQ25" s="14">
        <f t="shared" si="219"/>
        <v>1.42</v>
      </c>
      <c r="TR25" s="38">
        <v>1.43</v>
      </c>
      <c r="TS25" s="14">
        <f t="shared" si="220"/>
        <v>1.42</v>
      </c>
      <c r="TT25" s="1042">
        <v>1.45</v>
      </c>
      <c r="TU25" s="1049">
        <f t="shared" si="221"/>
        <v>1.42</v>
      </c>
      <c r="TV25" s="1049"/>
      <c r="TW25" s="6">
        <f t="shared" si="222"/>
        <v>-1</v>
      </c>
      <c r="TX25" s="47">
        <v>1.5620000000000001</v>
      </c>
      <c r="TY25" s="4">
        <v>1.3109999999999999</v>
      </c>
      <c r="TZ25" s="58">
        <f t="shared" si="223"/>
        <v>1.3109999999999999</v>
      </c>
      <c r="UA25" s="10">
        <v>1.3</v>
      </c>
      <c r="UB25" s="58">
        <f t="shared" si="224"/>
        <v>1.3</v>
      </c>
      <c r="UC25" s="47">
        <v>1.31</v>
      </c>
      <c r="UD25" s="10">
        <f t="shared" si="225"/>
        <v>1.3</v>
      </c>
      <c r="UE25" s="10">
        <v>1.3</v>
      </c>
      <c r="UF25" s="10">
        <v>1.3</v>
      </c>
      <c r="UG25" s="10">
        <f t="shared" si="226"/>
        <v>1.3</v>
      </c>
      <c r="UH25" s="10">
        <v>1.3</v>
      </c>
      <c r="UI25" s="10">
        <f t="shared" si="227"/>
        <v>1.3</v>
      </c>
      <c r="UJ25" s="12">
        <v>1.29</v>
      </c>
      <c r="UK25" s="10">
        <v>1.2949999999999999</v>
      </c>
      <c r="UL25" s="14">
        <f t="shared" si="228"/>
        <v>1.2949999999999999</v>
      </c>
      <c r="UM25" s="10">
        <v>1.33</v>
      </c>
      <c r="UN25" s="10">
        <v>1.3</v>
      </c>
      <c r="UO25" s="10">
        <v>1.3</v>
      </c>
      <c r="UP25" s="50">
        <v>1.29</v>
      </c>
      <c r="UQ25" s="50">
        <v>1.29</v>
      </c>
      <c r="UR25" s="49">
        <f t="shared" si="229"/>
        <v>1.29</v>
      </c>
      <c r="US25" s="10">
        <v>1.3</v>
      </c>
      <c r="UT25" s="10">
        <v>1.34</v>
      </c>
      <c r="UU25" s="50">
        <v>1.29</v>
      </c>
      <c r="UV25" s="50">
        <v>1.3</v>
      </c>
      <c r="UW25" s="10">
        <f t="shared" si="230"/>
        <v>1.29</v>
      </c>
      <c r="UX25" s="10">
        <v>1.31</v>
      </c>
      <c r="UY25" s="10">
        <v>1.33</v>
      </c>
      <c r="UZ25" s="10">
        <f t="shared" si="231"/>
        <v>1.29</v>
      </c>
      <c r="VA25" s="10">
        <v>1.3</v>
      </c>
      <c r="VB25" s="10">
        <v>1.32</v>
      </c>
      <c r="VC25" s="50">
        <f t="shared" si="232"/>
        <v>1.29</v>
      </c>
      <c r="VD25" s="50">
        <v>1.3</v>
      </c>
      <c r="VE25" s="50">
        <v>1.35</v>
      </c>
      <c r="VF25" s="4">
        <v>1.29</v>
      </c>
      <c r="VG25" s="49">
        <v>1.3149999999999999</v>
      </c>
      <c r="VH25" s="50">
        <f t="shared" si="233"/>
        <v>1.29</v>
      </c>
      <c r="VI25" s="50">
        <v>1.3</v>
      </c>
      <c r="VJ25" s="50">
        <v>1.3</v>
      </c>
      <c r="VK25" s="77">
        <f t="shared" si="234"/>
        <v>1.29</v>
      </c>
      <c r="VL25" s="77">
        <v>1.29</v>
      </c>
      <c r="VM25" s="77">
        <v>1.296</v>
      </c>
      <c r="VN25" s="77">
        <f t="shared" si="272"/>
        <v>1.29</v>
      </c>
      <c r="VO25" s="47">
        <v>1.2849999999999999</v>
      </c>
      <c r="VP25" s="47">
        <v>1.28</v>
      </c>
      <c r="VQ25" s="77">
        <f t="shared" si="273"/>
        <v>1.2849999999999999</v>
      </c>
      <c r="VR25" s="1049">
        <v>1.29</v>
      </c>
      <c r="VS25" s="1049">
        <v>1.28</v>
      </c>
      <c r="VT25" s="77">
        <f t="shared" si="274"/>
        <v>1.28</v>
      </c>
      <c r="VU25" s="77">
        <v>1.28</v>
      </c>
      <c r="VV25" s="77">
        <v>1.29</v>
      </c>
      <c r="VW25" s="14">
        <f t="shared" si="275"/>
        <v>1.28</v>
      </c>
      <c r="VX25" s="14">
        <v>1.28</v>
      </c>
      <c r="VY25" s="14">
        <f t="shared" si="276"/>
        <v>1.28</v>
      </c>
      <c r="VZ25" s="1042"/>
      <c r="WA25" s="52">
        <v>1.3</v>
      </c>
      <c r="WB25" s="1049">
        <f t="shared" si="277"/>
        <v>1.28</v>
      </c>
      <c r="WC25" s="1049"/>
      <c r="WD25" s="1049"/>
      <c r="WE25" s="6">
        <f t="shared" si="278"/>
        <v>-1</v>
      </c>
      <c r="WF25" s="6">
        <f t="shared" si="279"/>
        <v>-1</v>
      </c>
      <c r="WG25" s="6">
        <f>(UO25-UL25)/UL25</f>
        <v>3.8610038610039504E-3</v>
      </c>
      <c r="WH25" s="50">
        <v>1.3</v>
      </c>
      <c r="WI25" s="50">
        <v>1.3</v>
      </c>
      <c r="WJ25" s="77">
        <v>1.31</v>
      </c>
      <c r="WK25" s="47">
        <v>1.3</v>
      </c>
      <c r="WL25" s="77">
        <f t="shared" si="280"/>
        <v>1.3</v>
      </c>
      <c r="WM25" s="77">
        <v>1.3</v>
      </c>
      <c r="WN25" s="1049">
        <v>1.3</v>
      </c>
      <c r="WO25" s="47">
        <f t="shared" si="281"/>
        <v>1.3</v>
      </c>
      <c r="WP25" s="47">
        <v>1.3</v>
      </c>
      <c r="WQ25" s="1049">
        <v>1.31</v>
      </c>
      <c r="WR25" s="47">
        <f t="shared" si="282"/>
        <v>1.3</v>
      </c>
      <c r="WS25" s="47">
        <v>1.32</v>
      </c>
      <c r="WT25" s="14">
        <v>1.31</v>
      </c>
      <c r="WU25" s="14">
        <f t="shared" si="283"/>
        <v>1.3</v>
      </c>
      <c r="WV25" s="14">
        <v>1.31</v>
      </c>
      <c r="WW25" s="14">
        <v>1.31</v>
      </c>
      <c r="WX25" s="14">
        <f t="shared" si="284"/>
        <v>1.3</v>
      </c>
      <c r="WY25" s="77">
        <v>1.3169999999999999</v>
      </c>
      <c r="WZ25" s="1042">
        <v>1.34</v>
      </c>
      <c r="XA25" s="1049">
        <f t="shared" si="285"/>
        <v>1.3</v>
      </c>
      <c r="XB25" s="1049"/>
      <c r="XC25" s="6">
        <f t="shared" si="286"/>
        <v>-1</v>
      </c>
      <c r="XD25" s="50">
        <v>1.05</v>
      </c>
      <c r="XE25" s="50">
        <v>1.04</v>
      </c>
      <c r="XF25" s="49">
        <f t="shared" si="287"/>
        <v>1.04</v>
      </c>
      <c r="XG25" s="1049">
        <v>1.08</v>
      </c>
      <c r="XH25" s="49">
        <f t="shared" si="288"/>
        <v>1.04</v>
      </c>
      <c r="XI25" s="49">
        <v>1.06</v>
      </c>
      <c r="XJ25" s="1042">
        <v>1.1200000000000001</v>
      </c>
      <c r="XK25" s="49">
        <f t="shared" si="289"/>
        <v>1.04</v>
      </c>
      <c r="XL25" s="1042">
        <v>1.1100000000000001</v>
      </c>
      <c r="XM25" s="49">
        <f t="shared" si="290"/>
        <v>1.04</v>
      </c>
      <c r="XN25" s="49">
        <v>1.02</v>
      </c>
      <c r="XO25" s="49">
        <v>1.04</v>
      </c>
      <c r="XP25" s="49">
        <f t="shared" si="291"/>
        <v>1.04</v>
      </c>
      <c r="XQ25" s="1049">
        <v>1.03</v>
      </c>
      <c r="XR25" s="1049">
        <f t="shared" si="292"/>
        <v>1.03</v>
      </c>
      <c r="XS25" s="1049"/>
      <c r="XT25" s="7">
        <f t="shared" si="293"/>
        <v>-1</v>
      </c>
      <c r="XU25" s="1235">
        <v>1.29</v>
      </c>
      <c r="XV25" s="1235">
        <v>1.28</v>
      </c>
      <c r="XW25" s="1235">
        <v>1.29</v>
      </c>
      <c r="XX25" s="1235">
        <f t="shared" si="235"/>
        <v>1.29</v>
      </c>
      <c r="XY25" s="1235">
        <v>1.3</v>
      </c>
      <c r="XZ25" s="1235">
        <v>1.28</v>
      </c>
      <c r="YA25" s="1235">
        <f t="shared" si="236"/>
        <v>1.28</v>
      </c>
      <c r="YB25" s="1255">
        <v>1.29</v>
      </c>
      <c r="YC25" s="1235">
        <f t="shared" si="237"/>
        <v>1.28</v>
      </c>
      <c r="YD25" s="1235">
        <v>1.29</v>
      </c>
      <c r="YE25" s="14">
        <v>1.31</v>
      </c>
      <c r="YF25" s="14">
        <f t="shared" si="238"/>
        <v>1.28</v>
      </c>
      <c r="YG25" s="1284">
        <v>1.31</v>
      </c>
      <c r="YH25" s="14">
        <f t="shared" si="239"/>
        <v>1.28</v>
      </c>
      <c r="YI25" s="1042">
        <v>1.3</v>
      </c>
      <c r="YJ25" s="1049">
        <f t="shared" si="240"/>
        <v>1.28</v>
      </c>
      <c r="YK25" s="1049"/>
      <c r="YL25" s="6">
        <f t="shared" si="241"/>
        <v>-1</v>
      </c>
      <c r="YM25" s="1042">
        <v>1.18</v>
      </c>
      <c r="YN25" s="1042">
        <v>1.19</v>
      </c>
      <c r="YO25" s="1042">
        <f t="shared" si="242"/>
        <v>1.18</v>
      </c>
      <c r="YP25" s="1042">
        <v>1.18</v>
      </c>
      <c r="YQ25" s="1042">
        <v>1.18</v>
      </c>
      <c r="YR25" s="1042">
        <f>MIN(YQ25,YO25)</f>
        <v>1.18</v>
      </c>
      <c r="YS25" s="1042">
        <v>1.19</v>
      </c>
      <c r="YT25" s="1042">
        <f>MIN(YS25,YR25)</f>
        <v>1.18</v>
      </c>
      <c r="YU25" s="1042"/>
      <c r="YV25" s="1042">
        <v>1.2</v>
      </c>
      <c r="YW25" s="1042">
        <v>1.21</v>
      </c>
      <c r="YX25" s="1042">
        <f>MIN(YW25,YT25)</f>
        <v>1.18</v>
      </c>
      <c r="YY25" s="1042"/>
      <c r="YZ25" s="1042">
        <v>1.21</v>
      </c>
      <c r="ZA25" s="1042"/>
      <c r="ZB25" s="1042">
        <v>1.17</v>
      </c>
      <c r="ZC25" s="1042">
        <f>MIN(ZB25,YX25)</f>
        <v>1.17</v>
      </c>
      <c r="ZD25" s="1042">
        <v>1.26</v>
      </c>
      <c r="ZE25" s="1223">
        <f t="shared" si="243"/>
        <v>-1</v>
      </c>
      <c r="ZF25" s="1223">
        <f>(ZD25-ZC25)/ZC25</f>
        <v>7.6923076923076997E-2</v>
      </c>
      <c r="ZG25" s="11"/>
      <c r="ZH25" s="104"/>
      <c r="ZI25" s="11"/>
      <c r="ZJ25" s="11" t="str">
        <f t="shared" si="244"/>
        <v xml:space="preserve">1. Better than baseline </v>
      </c>
      <c r="ZK25" s="11" t="str">
        <f t="shared" si="245"/>
        <v>4.Blocker/Not Executed</v>
      </c>
      <c r="ZL25" s="11" t="str">
        <f t="shared" si="246"/>
        <v>2. Within 10% deviation from baseline</v>
      </c>
      <c r="ZM25" s="11" t="str">
        <f t="shared" si="247"/>
        <v>2. Within 10% deviation from baseline</v>
      </c>
      <c r="ZN25" s="11" t="str">
        <f t="shared" si="248"/>
        <v xml:space="preserve">1. Better than baseline </v>
      </c>
      <c r="ZO25" s="11" t="str">
        <f t="shared" si="249"/>
        <v xml:space="preserve">1. Better than baseline </v>
      </c>
      <c r="ZP25" s="11" t="str">
        <f t="shared" si="250"/>
        <v xml:space="preserve">1. Better than baseline </v>
      </c>
      <c r="ZQ25" s="11" t="str">
        <f t="shared" si="251"/>
        <v>2. Within 10% deviation from baseline</v>
      </c>
      <c r="ZR25" s="82" t="str">
        <f t="shared" si="252"/>
        <v xml:space="preserve">1. Better than baseline </v>
      </c>
      <c r="ZS25" s="11" t="str">
        <f t="shared" si="253"/>
        <v xml:space="preserve">1. Better than baseline </v>
      </c>
      <c r="ZT25" s="11" t="str">
        <f t="shared" si="254"/>
        <v>2. Within 10% deviation from baseline</v>
      </c>
      <c r="ZU25" s="38" t="str">
        <f t="shared" si="255"/>
        <v xml:space="preserve">1. Better than baseline </v>
      </c>
      <c r="ZV25" s="38" t="str">
        <f t="shared" si="256"/>
        <v xml:space="preserve">1. Better than baseline </v>
      </c>
      <c r="ZW25" s="38" t="str">
        <f t="shared" si="257"/>
        <v xml:space="preserve">1. Better than baseline </v>
      </c>
      <c r="ZX25" s="38" t="str">
        <f t="shared" si="258"/>
        <v>2. Within 10% deviation from baseline</v>
      </c>
    </row>
    <row r="26" spans="1:722" s="4" customFormat="1" ht="44" thickBot="1" x14ac:dyDescent="0.4">
      <c r="A26" s="4">
        <v>22</v>
      </c>
      <c r="B26" s="12">
        <v>21</v>
      </c>
      <c r="C26" s="10" t="s">
        <v>18</v>
      </c>
      <c r="D26" s="10" t="s">
        <v>1254</v>
      </c>
      <c r="E26" s="10" t="s">
        <v>2307</v>
      </c>
      <c r="F26" s="10" t="s">
        <v>2307</v>
      </c>
      <c r="G26" s="183" t="s">
        <v>2329</v>
      </c>
      <c r="H26" s="61" t="s">
        <v>2656</v>
      </c>
      <c r="I26" s="186"/>
      <c r="J26" s="186"/>
      <c r="K26" s="186"/>
      <c r="L26" s="186"/>
      <c r="M26" s="186"/>
      <c r="N26" s="186"/>
      <c r="O26" s="186"/>
      <c r="P26" s="186"/>
      <c r="T26" s="186"/>
      <c r="U26" s="186"/>
      <c r="V26" s="186"/>
      <c r="W26" s="186"/>
      <c r="X26" s="186"/>
      <c r="Z26" s="186"/>
      <c r="AA26" s="186"/>
      <c r="AB26" s="186"/>
      <c r="AC26" s="186"/>
      <c r="AD26" s="186"/>
      <c r="AE26" s="186"/>
      <c r="AF26" s="186"/>
      <c r="AG26" s="186"/>
      <c r="AH26" s="186"/>
      <c r="AI26" s="186"/>
      <c r="AJ26" s="186"/>
      <c r="AK26" s="186"/>
      <c r="AL26" s="186"/>
      <c r="AO26" s="186"/>
      <c r="AP26" s="186"/>
      <c r="AQ26" s="186"/>
      <c r="AV26" s="61" t="s">
        <v>1159</v>
      </c>
      <c r="AW26" s="186"/>
      <c r="AX26" s="61" t="s">
        <v>1159</v>
      </c>
      <c r="AY26" s="61"/>
      <c r="BA26" s="61" t="s">
        <v>1159</v>
      </c>
      <c r="BB26" s="214">
        <v>7.23</v>
      </c>
      <c r="BC26" s="66">
        <f t="shared" si="259"/>
        <v>7.23</v>
      </c>
      <c r="BD26" s="214"/>
      <c r="BE26" s="357">
        <f t="shared" si="260"/>
        <v>-1</v>
      </c>
      <c r="BF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G26" s="186"/>
      <c r="CH26" s="186"/>
      <c r="CJ26" s="186"/>
      <c r="CK26" s="186"/>
      <c r="CL26" s="186"/>
      <c r="CM26" s="186"/>
      <c r="CN26" s="186"/>
      <c r="CO26" s="186"/>
      <c r="CQ26" s="186"/>
      <c r="CR26" s="186"/>
      <c r="CT26" s="186"/>
      <c r="CU26" s="186"/>
      <c r="CV26" s="186"/>
      <c r="CW26" s="186"/>
      <c r="CX26" s="186"/>
      <c r="CY26" s="186"/>
      <c r="CZ26" s="186"/>
      <c r="DA26" s="186"/>
      <c r="DB26" s="186"/>
      <c r="DC26" s="186"/>
      <c r="DD26" s="186"/>
      <c r="DE26" s="186"/>
      <c r="DF26" s="186"/>
      <c r="DG26" s="186"/>
      <c r="DH26" s="186"/>
      <c r="DI26" s="186"/>
      <c r="DJ26" s="186"/>
      <c r="DK26" s="186"/>
      <c r="DO26" s="186"/>
      <c r="DP26" s="186"/>
      <c r="DQ26" s="186"/>
      <c r="DR26" s="186"/>
      <c r="DS26" s="186"/>
      <c r="DT26" s="186"/>
      <c r="DU26" s="186"/>
      <c r="DV26" s="186" t="s">
        <v>1159</v>
      </c>
      <c r="DW26" s="186"/>
      <c r="DX26" s="186"/>
      <c r="DY26" s="33" t="s">
        <v>1159</v>
      </c>
      <c r="DZ26" s="132" t="s">
        <v>1159</v>
      </c>
      <c r="EA26" s="61" t="s">
        <v>1159</v>
      </c>
      <c r="EB26" s="1051" t="s">
        <v>1502</v>
      </c>
      <c r="EC26" s="884" t="s">
        <v>1159</v>
      </c>
      <c r="ED26" s="132" t="s">
        <v>1159</v>
      </c>
      <c r="EG26" s="357"/>
      <c r="EH26" s="186"/>
      <c r="EJ26" s="186"/>
      <c r="EK26" s="186"/>
      <c r="EL26" s="186"/>
      <c r="EM26" s="186"/>
      <c r="EO26" s="186"/>
      <c r="EP26" s="186"/>
      <c r="EQ26" s="186"/>
      <c r="ES26" s="186"/>
      <c r="ET26" s="186"/>
      <c r="EU26" s="186"/>
      <c r="EV26" s="186"/>
      <c r="EW26" s="186"/>
      <c r="EX26" s="186"/>
      <c r="EY26" s="186"/>
      <c r="EZ26" s="186"/>
      <c r="FA26" s="186"/>
      <c r="FB26" s="186"/>
      <c r="FC26" s="186"/>
      <c r="FD26" s="186"/>
      <c r="FE26" s="186"/>
      <c r="FF26" s="186"/>
      <c r="FG26" s="186"/>
      <c r="FH26" s="186"/>
      <c r="FI26" s="186"/>
      <c r="FJ26" s="186"/>
      <c r="FK26" s="186"/>
      <c r="FL26" s="186"/>
      <c r="FM26" s="186"/>
      <c r="FN26" s="186"/>
      <c r="FO26" s="186"/>
      <c r="FP26" s="186"/>
      <c r="FQ26" s="186"/>
      <c r="FR26" s="215">
        <v>7.2076666666666656</v>
      </c>
      <c r="FS26" s="186"/>
      <c r="FT26" s="186">
        <v>7.12</v>
      </c>
      <c r="FU26" s="186"/>
      <c r="FV26" s="1031">
        <f t="shared" si="261"/>
        <v>7.2076666666666656</v>
      </c>
      <c r="FW26" s="214">
        <v>7.23</v>
      </c>
      <c r="FX26" s="56">
        <f t="shared" si="262"/>
        <v>7.2076666666666656</v>
      </c>
      <c r="FY26" s="33" t="s">
        <v>1159</v>
      </c>
      <c r="FZ26" s="357"/>
      <c r="GA26" s="186"/>
      <c r="GB26" s="186"/>
      <c r="GC26" s="186"/>
      <c r="GD26" s="186"/>
      <c r="GE26" s="186"/>
      <c r="GF26" s="186"/>
      <c r="GG26" s="186"/>
      <c r="GH26" s="186"/>
      <c r="GI26" s="186"/>
      <c r="GJ26" s="186"/>
      <c r="GK26" s="186"/>
      <c r="GL26" s="186"/>
      <c r="GM26" s="186"/>
      <c r="GN26" s="186"/>
      <c r="GO26" s="186"/>
      <c r="GP26" s="186"/>
      <c r="GQ26" s="186"/>
      <c r="GR26" s="186"/>
      <c r="GS26" s="186"/>
      <c r="GT26" s="186"/>
      <c r="GU26" s="186"/>
      <c r="GV26" s="186"/>
      <c r="GW26" s="186"/>
      <c r="GX26" s="186"/>
      <c r="GY26" s="186"/>
      <c r="GZ26" s="186"/>
      <c r="HA26" s="186"/>
      <c r="HB26" s="186"/>
      <c r="HC26" s="186"/>
      <c r="HD26" s="186"/>
      <c r="HE26" s="186"/>
      <c r="HF26" s="186"/>
      <c r="HG26" s="186"/>
      <c r="HH26" s="186"/>
      <c r="HI26" s="186"/>
      <c r="HJ26" s="186"/>
      <c r="HK26" s="186">
        <v>6.5229999999999997</v>
      </c>
      <c r="HL26" s="186"/>
      <c r="HM26" s="186"/>
      <c r="HN26" s="186">
        <v>6.81</v>
      </c>
      <c r="HO26" s="186"/>
      <c r="HP26" s="186">
        <f t="shared" si="263"/>
        <v>6.5229999999999997</v>
      </c>
      <c r="HQ26" s="186">
        <v>6.55</v>
      </c>
      <c r="HR26" s="66">
        <f t="shared" si="264"/>
        <v>6.5229999999999997</v>
      </c>
      <c r="HS26" s="66">
        <v>6.51</v>
      </c>
      <c r="HT26" s="61">
        <v>6.67</v>
      </c>
      <c r="HU26" s="61">
        <f t="shared" si="265"/>
        <v>6.51</v>
      </c>
      <c r="HV26" s="214">
        <v>6.55</v>
      </c>
      <c r="HW26" s="214">
        <f t="shared" si="152"/>
        <v>6.51</v>
      </c>
      <c r="HX26" s="214"/>
      <c r="HY26" s="357">
        <f t="shared" si="266"/>
        <v>-1</v>
      </c>
      <c r="HZ26" s="186"/>
      <c r="IA26" s="186"/>
      <c r="IB26" s="186"/>
      <c r="IC26" s="186"/>
      <c r="ID26" s="186"/>
      <c r="IE26" s="186"/>
      <c r="IF26" s="186"/>
      <c r="IG26" s="186"/>
      <c r="IH26" s="186"/>
      <c r="II26" s="186"/>
      <c r="IJ26" s="186"/>
      <c r="IK26" s="186"/>
      <c r="IL26" s="186"/>
      <c r="IM26" s="186"/>
      <c r="IN26" s="186"/>
      <c r="IO26" s="186"/>
      <c r="IP26" s="186"/>
      <c r="IQ26" s="186"/>
      <c r="IR26" s="186"/>
      <c r="IS26" s="186"/>
      <c r="IT26" s="186"/>
      <c r="IU26" s="186"/>
      <c r="IV26" s="186"/>
      <c r="IW26" s="186"/>
      <c r="IX26" s="186"/>
      <c r="IY26" s="186"/>
      <c r="IZ26" s="186"/>
      <c r="JA26" s="186"/>
      <c r="JB26" s="186"/>
      <c r="JC26" s="186"/>
      <c r="JD26" s="186"/>
      <c r="JE26" s="186"/>
      <c r="JF26" s="186"/>
      <c r="JG26" s="186">
        <v>6.28</v>
      </c>
      <c r="JH26" s="186"/>
      <c r="JI26" s="186">
        <v>6.8</v>
      </c>
      <c r="JJ26" s="186"/>
      <c r="JK26" s="186">
        <f t="shared" si="267"/>
        <v>6.28</v>
      </c>
      <c r="JL26" s="186">
        <v>4.92</v>
      </c>
      <c r="JM26" s="884">
        <f t="shared" si="268"/>
        <v>4.92</v>
      </c>
      <c r="JN26" s="61">
        <v>5.33</v>
      </c>
      <c r="JO26" s="214">
        <f t="shared" si="269"/>
        <v>4.92</v>
      </c>
      <c r="JP26" s="214">
        <v>5.1100000000000003</v>
      </c>
      <c r="JQ26" s="214">
        <f t="shared" si="153"/>
        <v>4.92</v>
      </c>
      <c r="JR26" s="61">
        <v>5.32</v>
      </c>
      <c r="JS26" s="1051">
        <v>5.23</v>
      </c>
      <c r="JT26" s="214">
        <f t="shared" si="154"/>
        <v>4.92</v>
      </c>
      <c r="JU26" s="9">
        <v>5.32</v>
      </c>
      <c r="JV26" s="1042">
        <v>5.3</v>
      </c>
      <c r="JW26" s="61">
        <f t="shared" si="155"/>
        <v>4.92</v>
      </c>
      <c r="JX26" s="61">
        <v>5.31</v>
      </c>
      <c r="JY26" s="1042">
        <v>5.33</v>
      </c>
      <c r="JZ26" s="61">
        <f t="shared" si="156"/>
        <v>4.92</v>
      </c>
      <c r="KA26" s="61">
        <v>5.3</v>
      </c>
      <c r="KB26" s="61">
        <f t="shared" si="157"/>
        <v>4.92</v>
      </c>
      <c r="KC26" s="53" t="s">
        <v>1159</v>
      </c>
      <c r="KD26" s="33">
        <v>5.2</v>
      </c>
      <c r="KE26" s="1042">
        <f t="shared" si="158"/>
        <v>4.92</v>
      </c>
      <c r="KF26" s="1042">
        <v>5.1100000000000003</v>
      </c>
      <c r="KG26" s="61">
        <v>5.31</v>
      </c>
      <c r="KH26" s="1042">
        <f t="shared" si="159"/>
        <v>4.92</v>
      </c>
      <c r="KI26" s="1042">
        <v>5.3</v>
      </c>
      <c r="KJ26" s="11">
        <v>5.32</v>
      </c>
      <c r="KK26" s="56">
        <f t="shared" si="270"/>
        <v>4.92</v>
      </c>
      <c r="KL26" s="1051"/>
      <c r="KM26" s="357">
        <f t="shared" si="271"/>
        <v>-1</v>
      </c>
      <c r="KN26" s="186"/>
      <c r="KO26" s="186"/>
      <c r="KP26" s="186"/>
      <c r="KQ26" s="186"/>
      <c r="KR26" s="186"/>
      <c r="KS26" s="186"/>
      <c r="KT26" s="186"/>
      <c r="KU26" s="186"/>
      <c r="KV26" s="186"/>
      <c r="KW26" s="186"/>
      <c r="KX26" s="186"/>
      <c r="KY26" s="186"/>
      <c r="KZ26" s="186"/>
      <c r="LA26" s="186"/>
      <c r="LB26" s="186"/>
      <c r="LC26" s="186"/>
      <c r="LD26" s="186"/>
      <c r="LE26" s="186"/>
      <c r="LF26" s="186"/>
      <c r="LG26" s="186"/>
      <c r="LH26" s="186"/>
      <c r="LI26" s="186"/>
      <c r="LJ26" s="186"/>
      <c r="LK26" s="186"/>
      <c r="LL26" s="186"/>
      <c r="LM26" s="186"/>
      <c r="LN26" s="186"/>
      <c r="LO26" s="186"/>
      <c r="LP26" s="186"/>
      <c r="LQ26" s="186"/>
      <c r="LR26" s="186"/>
      <c r="LS26" s="186">
        <v>5.97</v>
      </c>
      <c r="LT26" s="186"/>
      <c r="LU26" s="186">
        <v>5.27</v>
      </c>
      <c r="LV26" s="61">
        <v>5.83</v>
      </c>
      <c r="LW26" s="186">
        <f t="shared" si="160"/>
        <v>5.83</v>
      </c>
      <c r="LX26" s="61">
        <v>5.79</v>
      </c>
      <c r="LY26" s="884">
        <f t="shared" si="161"/>
        <v>5.79</v>
      </c>
      <c r="LZ26" s="214">
        <v>5.91</v>
      </c>
      <c r="MA26" s="61">
        <f t="shared" si="162"/>
        <v>5.79</v>
      </c>
      <c r="MB26" s="61">
        <v>5.8</v>
      </c>
      <c r="MC26" s="214">
        <v>6.21</v>
      </c>
      <c r="MD26" s="214">
        <f t="shared" si="163"/>
        <v>5.79</v>
      </c>
      <c r="ME26" s="61">
        <v>6.18</v>
      </c>
      <c r="MF26" s="61">
        <f t="shared" si="164"/>
        <v>5.79</v>
      </c>
      <c r="MG26" s="61">
        <v>6.28</v>
      </c>
      <c r="MH26" s="1051">
        <v>5.77</v>
      </c>
      <c r="MI26" s="61">
        <f t="shared" si="165"/>
        <v>5.77</v>
      </c>
      <c r="MJ26" s="61">
        <v>6.2</v>
      </c>
      <c r="MK26" s="1042">
        <v>5.79</v>
      </c>
      <c r="ML26" s="61">
        <f t="shared" si="166"/>
        <v>5.77</v>
      </c>
      <c r="MM26" s="61"/>
      <c r="MN26" s="1042">
        <v>6.26</v>
      </c>
      <c r="MO26" s="61">
        <f t="shared" si="167"/>
        <v>5.77</v>
      </c>
      <c r="MP26" s="1042">
        <v>6.26</v>
      </c>
      <c r="MQ26" s="56">
        <f t="shared" si="168"/>
        <v>5.77</v>
      </c>
      <c r="MR26" s="1051">
        <v>6.22</v>
      </c>
      <c r="MS26" s="913">
        <v>6.2</v>
      </c>
      <c r="MT26" s="1042">
        <f t="shared" si="169"/>
        <v>5.77</v>
      </c>
      <c r="MU26" s="1042">
        <v>6.11</v>
      </c>
      <c r="MV26" s="1042">
        <f t="shared" si="170"/>
        <v>5.77</v>
      </c>
      <c r="MW26" s="1042">
        <v>5.9</v>
      </c>
      <c r="MX26" s="11">
        <v>5.79</v>
      </c>
      <c r="MY26" s="1042">
        <f t="shared" si="171"/>
        <v>5.77</v>
      </c>
      <c r="MZ26" s="1042"/>
      <c r="NA26" s="357">
        <f t="shared" si="172"/>
        <v>-1</v>
      </c>
      <c r="NB26" s="186"/>
      <c r="NC26" s="186"/>
      <c r="ND26" s="186"/>
      <c r="NE26" s="186"/>
      <c r="NF26" s="186"/>
      <c r="NG26" s="186"/>
      <c r="NH26" s="186"/>
      <c r="NI26" s="186"/>
      <c r="NJ26" s="186"/>
      <c r="NK26" s="186"/>
      <c r="NL26" s="186"/>
      <c r="NM26" s="186"/>
      <c r="NN26" s="186"/>
      <c r="NO26" s="186"/>
      <c r="NP26" s="186"/>
      <c r="NQ26" s="186"/>
      <c r="NR26" s="186"/>
      <c r="NS26" s="186"/>
      <c r="NT26" s="186"/>
      <c r="NU26" s="186"/>
      <c r="NV26" s="186"/>
      <c r="NW26" s="186"/>
      <c r="NX26" s="186"/>
      <c r="NY26" s="186"/>
      <c r="NZ26" s="186"/>
      <c r="OA26" s="186"/>
      <c r="OB26" s="186"/>
      <c r="OC26" s="186"/>
      <c r="OD26" s="186"/>
      <c r="OE26" s="186"/>
      <c r="OF26" s="186"/>
      <c r="OG26" s="186"/>
      <c r="OH26" s="186"/>
      <c r="OI26" s="186">
        <v>5.71</v>
      </c>
      <c r="OJ26" s="186"/>
      <c r="OK26" s="186">
        <v>5.76</v>
      </c>
      <c r="OL26" s="186"/>
      <c r="OM26" s="186">
        <f t="shared" si="173"/>
        <v>5.71</v>
      </c>
      <c r="ON26" s="186">
        <v>6.18</v>
      </c>
      <c r="OO26" s="1051">
        <f t="shared" si="174"/>
        <v>5.71</v>
      </c>
      <c r="OP26" s="61">
        <v>5.79</v>
      </c>
      <c r="OQ26" s="61" t="s">
        <v>1159</v>
      </c>
      <c r="OR26" s="61">
        <f t="shared" si="175"/>
        <v>5.71</v>
      </c>
      <c r="OS26" s="61">
        <v>6.01</v>
      </c>
      <c r="OT26" s="61">
        <f t="shared" si="176"/>
        <v>5.71</v>
      </c>
      <c r="OU26" s="61">
        <v>5.8</v>
      </c>
      <c r="OV26" s="61">
        <f t="shared" si="177"/>
        <v>5.71</v>
      </c>
      <c r="OW26" s="61">
        <v>5.85</v>
      </c>
      <c r="OX26" s="33">
        <v>5.73</v>
      </c>
      <c r="OY26" s="61">
        <f t="shared" si="178"/>
        <v>5.71</v>
      </c>
      <c r="OZ26" s="61">
        <v>5.97</v>
      </c>
      <c r="PA26" s="33">
        <v>5.74</v>
      </c>
      <c r="PB26" s="61">
        <f t="shared" si="179"/>
        <v>5.71</v>
      </c>
      <c r="PC26" s="41">
        <v>6.1749999999999998</v>
      </c>
      <c r="PD26" s="33">
        <v>5.56</v>
      </c>
      <c r="PE26" s="41">
        <f t="shared" si="180"/>
        <v>5.56</v>
      </c>
      <c r="PF26" s="33">
        <v>6</v>
      </c>
      <c r="PG26" s="33">
        <f t="shared" si="181"/>
        <v>5.56</v>
      </c>
      <c r="PH26" s="33">
        <v>6.02</v>
      </c>
      <c r="PI26" s="15">
        <v>5.59</v>
      </c>
      <c r="PJ26" s="1042">
        <f t="shared" si="182"/>
        <v>5.56</v>
      </c>
      <c r="PK26" s="15">
        <v>5.59</v>
      </c>
      <c r="PL26" s="1042">
        <f t="shared" si="183"/>
        <v>5.56</v>
      </c>
      <c r="PM26" s="1042">
        <v>5.61</v>
      </c>
      <c r="PN26" s="33">
        <v>6.02</v>
      </c>
      <c r="PO26" s="33">
        <f t="shared" si="184"/>
        <v>5.56</v>
      </c>
      <c r="PP26" s="55">
        <v>5.77</v>
      </c>
      <c r="PQ26" s="371">
        <f t="shared" si="185"/>
        <v>5.56</v>
      </c>
      <c r="PR26" s="38">
        <v>5.88</v>
      </c>
      <c r="PS26" s="33">
        <f t="shared" si="186"/>
        <v>5.56</v>
      </c>
      <c r="PT26" s="38">
        <v>5.99</v>
      </c>
      <c r="PU26" s="33">
        <f t="shared" si="187"/>
        <v>5.56</v>
      </c>
      <c r="PV26" s="33" t="s">
        <v>1159</v>
      </c>
      <c r="PW26" s="357"/>
      <c r="PX26" s="186"/>
      <c r="PY26" s="186"/>
      <c r="PZ26" s="186"/>
      <c r="QA26" s="186"/>
      <c r="QB26" s="186"/>
      <c r="QC26" s="186"/>
      <c r="QD26" s="186"/>
      <c r="QE26" s="186"/>
      <c r="QF26" s="186">
        <v>5.86</v>
      </c>
      <c r="QG26" s="186"/>
      <c r="QH26" s="186">
        <v>5.99</v>
      </c>
      <c r="QI26" s="186"/>
      <c r="QJ26" s="186">
        <f t="shared" si="188"/>
        <v>5.86</v>
      </c>
      <c r="QK26" s="186">
        <v>5.79</v>
      </c>
      <c r="QL26" s="1051">
        <f t="shared" si="189"/>
        <v>5.79</v>
      </c>
      <c r="QM26" s="186">
        <v>5.63</v>
      </c>
      <c r="QN26" s="61">
        <v>5.67</v>
      </c>
      <c r="QO26" s="61">
        <f t="shared" si="190"/>
        <v>5.63</v>
      </c>
      <c r="QP26" s="61">
        <v>5.71</v>
      </c>
      <c r="QQ26" s="61">
        <v>6.2</v>
      </c>
      <c r="QR26" s="61">
        <f t="shared" si="191"/>
        <v>5.63</v>
      </c>
      <c r="QS26" s="61">
        <v>5.98</v>
      </c>
      <c r="QT26" s="61">
        <f t="shared" si="192"/>
        <v>5.63</v>
      </c>
      <c r="QU26" s="61">
        <v>5.8609999999999998</v>
      </c>
      <c r="QV26" s="1031">
        <v>5.891</v>
      </c>
      <c r="QW26" s="33">
        <v>6.03</v>
      </c>
      <c r="QX26" s="41">
        <f t="shared" si="193"/>
        <v>5.63</v>
      </c>
      <c r="QY26" s="1031" t="s">
        <v>1159</v>
      </c>
      <c r="QZ26" s="15">
        <v>5.867</v>
      </c>
      <c r="RA26" s="1031">
        <f t="shared" si="194"/>
        <v>5.63</v>
      </c>
      <c r="RB26" s="1031">
        <v>5.82</v>
      </c>
      <c r="RC26" s="15">
        <v>6.05</v>
      </c>
      <c r="RD26" s="1031">
        <f t="shared" si="195"/>
        <v>5.63</v>
      </c>
      <c r="RE26" s="1031">
        <v>5.91</v>
      </c>
      <c r="RF26" s="15">
        <v>6.1120000000000001</v>
      </c>
      <c r="RG26" s="15">
        <f t="shared" si="196"/>
        <v>5.63</v>
      </c>
      <c r="RH26" s="50">
        <v>6.0609999999999999</v>
      </c>
      <c r="RI26" s="15">
        <v>6.06</v>
      </c>
      <c r="RJ26" s="1042">
        <f t="shared" si="197"/>
        <v>5.63</v>
      </c>
      <c r="RK26" s="15">
        <v>5.91</v>
      </c>
      <c r="RL26" s="15">
        <f t="shared" si="198"/>
        <v>5.63</v>
      </c>
      <c r="RM26" s="11">
        <v>6.19</v>
      </c>
      <c r="RN26" s="11">
        <f t="shared" si="199"/>
        <v>5.63</v>
      </c>
      <c r="RO26" s="11">
        <v>5.7</v>
      </c>
      <c r="RP26" s="38">
        <v>6.2200000000000006</v>
      </c>
      <c r="RQ26" s="61">
        <f t="shared" si="200"/>
        <v>5.63</v>
      </c>
      <c r="RR26" s="38">
        <v>6.28</v>
      </c>
      <c r="RS26" s="61">
        <f t="shared" si="201"/>
        <v>5.63</v>
      </c>
      <c r="RT26" s="61">
        <v>5.99</v>
      </c>
      <c r="RU26" s="33">
        <f t="shared" si="202"/>
        <v>5.63</v>
      </c>
      <c r="RV26" s="33" t="s">
        <v>1159</v>
      </c>
      <c r="RW26" s="33">
        <f t="shared" si="203"/>
        <v>5.63</v>
      </c>
      <c r="RX26" s="15" t="s">
        <v>1159</v>
      </c>
      <c r="RY26" s="38" t="s">
        <v>1159</v>
      </c>
      <c r="RZ26" s="38">
        <f t="shared" si="204"/>
        <v>5.63</v>
      </c>
      <c r="SA26" s="38"/>
      <c r="SB26" s="357">
        <f t="shared" si="205"/>
        <v>-1</v>
      </c>
      <c r="SC26" s="186">
        <v>5.97</v>
      </c>
      <c r="SD26" s="186">
        <v>6.05</v>
      </c>
      <c r="SE26" s="215">
        <v>5.9870000000000001</v>
      </c>
      <c r="SF26" s="56">
        <f t="shared" si="206"/>
        <v>5.97</v>
      </c>
      <c r="SG26" s="56">
        <v>5.67</v>
      </c>
      <c r="SH26" s="56">
        <v>5.55</v>
      </c>
      <c r="SI26" s="56">
        <v>6.23</v>
      </c>
      <c r="SJ26" s="61">
        <f t="shared" si="207"/>
        <v>5.97</v>
      </c>
      <c r="SK26" s="61">
        <v>6.46</v>
      </c>
      <c r="SL26" s="61">
        <v>6.47</v>
      </c>
      <c r="SM26" s="61">
        <f t="shared" si="208"/>
        <v>5.97</v>
      </c>
      <c r="SN26" s="61">
        <v>5.94</v>
      </c>
      <c r="SO26" s="61">
        <f t="shared" si="209"/>
        <v>5.94</v>
      </c>
      <c r="SP26" s="61">
        <v>6.21</v>
      </c>
      <c r="SQ26" s="61">
        <v>6.25</v>
      </c>
      <c r="SR26" s="1051">
        <v>6.41</v>
      </c>
      <c r="SS26" s="61">
        <f t="shared" si="210"/>
        <v>5.94</v>
      </c>
      <c r="ST26" s="61">
        <v>6.3319999999999999</v>
      </c>
      <c r="SU26" s="1042">
        <v>6.12</v>
      </c>
      <c r="SV26" s="61">
        <f t="shared" si="211"/>
        <v>5.94</v>
      </c>
      <c r="SW26" s="61"/>
      <c r="SX26" s="1042">
        <v>6.4749999999999996</v>
      </c>
      <c r="SY26" s="61">
        <f t="shared" si="212"/>
        <v>5.94</v>
      </c>
      <c r="SZ26" s="61">
        <v>6.4</v>
      </c>
      <c r="TA26" s="1042">
        <v>6.44</v>
      </c>
      <c r="TB26" s="61">
        <f t="shared" si="213"/>
        <v>5.94</v>
      </c>
      <c r="TC26" s="1042">
        <v>6.45</v>
      </c>
      <c r="TD26" s="1042">
        <f t="shared" si="214"/>
        <v>5.94</v>
      </c>
      <c r="TE26" s="1042">
        <v>6.43</v>
      </c>
      <c r="TF26" s="1042">
        <v>6.46</v>
      </c>
      <c r="TG26" s="1042">
        <f t="shared" si="215"/>
        <v>5.94</v>
      </c>
      <c r="TH26" s="1042">
        <v>6.4</v>
      </c>
      <c r="TI26" s="1042">
        <f t="shared" si="216"/>
        <v>5.94</v>
      </c>
      <c r="TJ26" s="1042">
        <v>6.4</v>
      </c>
      <c r="TK26" s="38">
        <v>6.43</v>
      </c>
      <c r="TL26" s="56">
        <f t="shared" si="217"/>
        <v>5.94</v>
      </c>
      <c r="TM26" s="38">
        <v>6.45</v>
      </c>
      <c r="TN26" s="1051">
        <f t="shared" si="218"/>
        <v>5.94</v>
      </c>
      <c r="TO26" s="1051">
        <v>6.32</v>
      </c>
      <c r="TP26" s="33">
        <v>6.46</v>
      </c>
      <c r="TQ26" s="33">
        <f t="shared" si="219"/>
        <v>5.94</v>
      </c>
      <c r="TR26" s="38" t="s">
        <v>1159</v>
      </c>
      <c r="TS26" s="33">
        <f t="shared" si="220"/>
        <v>5.94</v>
      </c>
      <c r="TT26" s="38" t="s">
        <v>1159</v>
      </c>
      <c r="TU26" s="38">
        <f t="shared" si="221"/>
        <v>5.94</v>
      </c>
      <c r="TV26" s="38"/>
      <c r="TW26" s="357">
        <f t="shared" si="222"/>
        <v>-1</v>
      </c>
      <c r="TX26" s="41">
        <v>6.4460000000000006</v>
      </c>
      <c r="TY26" s="1108">
        <v>5.88</v>
      </c>
      <c r="TZ26" s="66">
        <f t="shared" si="223"/>
        <v>5.88</v>
      </c>
      <c r="UA26" s="1040">
        <v>5.91</v>
      </c>
      <c r="UB26" s="66">
        <f t="shared" si="224"/>
        <v>5.88</v>
      </c>
      <c r="UC26" s="41">
        <v>5.88</v>
      </c>
      <c r="UD26" s="61">
        <f t="shared" si="225"/>
        <v>5.88</v>
      </c>
      <c r="UE26" s="61" t="s">
        <v>1159</v>
      </c>
      <c r="UF26" s="61" t="s">
        <v>1159</v>
      </c>
      <c r="UG26" s="61">
        <f t="shared" si="226"/>
        <v>5.88</v>
      </c>
      <c r="UH26" s="61" t="s">
        <v>1159</v>
      </c>
      <c r="UI26" s="61">
        <f t="shared" si="227"/>
        <v>5.88</v>
      </c>
      <c r="UJ26" s="214" t="s">
        <v>1159</v>
      </c>
      <c r="UK26" s="61" t="s">
        <v>1159</v>
      </c>
      <c r="UL26" s="33">
        <f t="shared" si="228"/>
        <v>5.88</v>
      </c>
      <c r="UM26" s="61" t="s">
        <v>1159</v>
      </c>
      <c r="UN26" s="61" t="s">
        <v>1159</v>
      </c>
      <c r="UO26" s="61" t="s">
        <v>1159</v>
      </c>
      <c r="UP26" s="50" t="s">
        <v>1159</v>
      </c>
      <c r="UQ26" s="50" t="s">
        <v>1159</v>
      </c>
      <c r="UR26" s="50">
        <f t="shared" si="229"/>
        <v>5.88</v>
      </c>
      <c r="US26" s="41" t="s">
        <v>1159</v>
      </c>
      <c r="UT26" s="41" t="s">
        <v>1159</v>
      </c>
      <c r="UU26" s="50" t="s">
        <v>1159</v>
      </c>
      <c r="UV26" s="50" t="s">
        <v>1159</v>
      </c>
      <c r="UW26" s="41">
        <f t="shared" si="230"/>
        <v>5.88</v>
      </c>
      <c r="UX26" s="41" t="s">
        <v>1159</v>
      </c>
      <c r="UY26" s="1031" t="s">
        <v>1159</v>
      </c>
      <c r="UZ26" s="1031">
        <f t="shared" si="231"/>
        <v>5.88</v>
      </c>
      <c r="VA26" s="1031" t="s">
        <v>1159</v>
      </c>
      <c r="VB26" s="1031" t="s">
        <v>1159</v>
      </c>
      <c r="VC26" s="1042">
        <f t="shared" si="232"/>
        <v>5.88</v>
      </c>
      <c r="VD26" s="1042" t="s">
        <v>1159</v>
      </c>
      <c r="VE26" s="1042" t="s">
        <v>1159</v>
      </c>
      <c r="VF26" s="132" t="s">
        <v>1159</v>
      </c>
      <c r="VG26" s="49" t="s">
        <v>1159</v>
      </c>
      <c r="VH26" s="1042">
        <f t="shared" si="233"/>
        <v>5.88</v>
      </c>
      <c r="VI26" s="49" t="s">
        <v>1159</v>
      </c>
      <c r="VJ26" s="49" t="s">
        <v>1159</v>
      </c>
      <c r="VK26" s="49">
        <f t="shared" si="234"/>
        <v>5.88</v>
      </c>
      <c r="VL26" s="49" t="s">
        <v>1159</v>
      </c>
      <c r="VM26" s="41">
        <v>5.92</v>
      </c>
      <c r="VN26" s="41">
        <f t="shared" si="272"/>
        <v>5.88</v>
      </c>
      <c r="VO26" s="41" t="s">
        <v>1159</v>
      </c>
      <c r="VP26" s="41" t="s">
        <v>1159</v>
      </c>
      <c r="VQ26" s="41">
        <f t="shared" si="273"/>
        <v>5.88</v>
      </c>
      <c r="VR26" s="56" t="s">
        <v>1159</v>
      </c>
      <c r="VS26" s="56" t="s">
        <v>1159</v>
      </c>
      <c r="VT26" s="41">
        <f t="shared" si="274"/>
        <v>5.88</v>
      </c>
      <c r="VU26" s="41" t="s">
        <v>1159</v>
      </c>
      <c r="VV26" s="41" t="s">
        <v>1159</v>
      </c>
      <c r="VW26" s="33">
        <f t="shared" si="275"/>
        <v>5.88</v>
      </c>
      <c r="VX26" s="33" t="s">
        <v>1159</v>
      </c>
      <c r="VY26" s="33">
        <f t="shared" si="276"/>
        <v>5.88</v>
      </c>
      <c r="VZ26" s="38"/>
      <c r="WA26" s="56" t="s">
        <v>1159</v>
      </c>
      <c r="WB26" s="56">
        <f t="shared" si="277"/>
        <v>5.88</v>
      </c>
      <c r="WC26" s="1052"/>
      <c r="WD26" s="1052"/>
      <c r="WE26" s="357">
        <f t="shared" si="278"/>
        <v>-1</v>
      </c>
      <c r="WF26" s="357">
        <f t="shared" si="279"/>
        <v>-1</v>
      </c>
      <c r="WG26" s="357"/>
      <c r="WH26" s="1042">
        <v>5.79</v>
      </c>
      <c r="WI26" s="1042">
        <v>6.28</v>
      </c>
      <c r="WJ26" s="56">
        <v>6.2</v>
      </c>
      <c r="WK26" s="41">
        <v>6.26</v>
      </c>
      <c r="WL26" s="56">
        <f t="shared" si="280"/>
        <v>5.79</v>
      </c>
      <c r="WM26" s="56">
        <v>6.2</v>
      </c>
      <c r="WN26" s="56">
        <v>6.12</v>
      </c>
      <c r="WO26" s="56">
        <f t="shared" si="281"/>
        <v>5.79</v>
      </c>
      <c r="WP26" s="1051">
        <v>6.17</v>
      </c>
      <c r="WQ26" s="56">
        <v>6.16</v>
      </c>
      <c r="WR26" s="1051">
        <f t="shared" si="282"/>
        <v>5.79</v>
      </c>
      <c r="WS26" s="1051">
        <v>6.22</v>
      </c>
      <c r="WT26" s="33">
        <v>6.16</v>
      </c>
      <c r="WU26" s="33">
        <f t="shared" si="283"/>
        <v>5.79</v>
      </c>
      <c r="WV26" s="33" t="s">
        <v>1159</v>
      </c>
      <c r="WW26" s="33" t="s">
        <v>1159</v>
      </c>
      <c r="WX26" s="33">
        <f t="shared" si="284"/>
        <v>5.79</v>
      </c>
      <c r="WY26" s="33" t="s">
        <v>1159</v>
      </c>
      <c r="WZ26" s="38" t="s">
        <v>1159</v>
      </c>
      <c r="XA26" s="38">
        <f t="shared" si="285"/>
        <v>5.79</v>
      </c>
      <c r="XB26" s="38"/>
      <c r="XC26" s="357">
        <f t="shared" si="286"/>
        <v>-1</v>
      </c>
      <c r="XD26" s="1042">
        <v>6.32</v>
      </c>
      <c r="XE26" s="1042">
        <v>6.35</v>
      </c>
      <c r="XF26" s="1042">
        <f t="shared" si="287"/>
        <v>6.32</v>
      </c>
      <c r="XG26" s="56">
        <v>6.33</v>
      </c>
      <c r="XH26" s="1042">
        <f t="shared" si="288"/>
        <v>6.32</v>
      </c>
      <c r="XI26" s="1042">
        <v>6.48</v>
      </c>
      <c r="XJ26" s="1042">
        <v>6.46</v>
      </c>
      <c r="XK26" s="1042">
        <f t="shared" si="289"/>
        <v>6.32</v>
      </c>
      <c r="XL26" s="1042">
        <v>6.43</v>
      </c>
      <c r="XM26" s="1042">
        <f t="shared" si="290"/>
        <v>6.32</v>
      </c>
      <c r="XN26" s="1042" t="s">
        <v>1159</v>
      </c>
      <c r="XO26" s="1042" t="s">
        <v>1159</v>
      </c>
      <c r="XP26" s="1042">
        <f t="shared" si="291"/>
        <v>6.32</v>
      </c>
      <c r="XQ26" s="371" t="s">
        <v>1159</v>
      </c>
      <c r="XR26" s="1052">
        <f t="shared" si="292"/>
        <v>6.32</v>
      </c>
      <c r="XS26" s="1052"/>
      <c r="XT26" s="7">
        <f t="shared" si="293"/>
        <v>-1</v>
      </c>
      <c r="XU26" s="1255">
        <v>5.88</v>
      </c>
      <c r="XV26" s="1255">
        <v>6.3410000000000002</v>
      </c>
      <c r="XW26" s="1255">
        <v>6.37</v>
      </c>
      <c r="XX26" s="1255">
        <f t="shared" si="235"/>
        <v>5.88</v>
      </c>
      <c r="XY26" s="1255">
        <v>5.9</v>
      </c>
      <c r="XZ26" s="1322">
        <v>6.11</v>
      </c>
      <c r="YA26" s="1322">
        <f t="shared" si="236"/>
        <v>5.88</v>
      </c>
      <c r="YB26" s="1255">
        <v>6.01</v>
      </c>
      <c r="YC26" s="1322">
        <f t="shared" si="237"/>
        <v>5.88</v>
      </c>
      <c r="YD26" s="1322">
        <v>5.98</v>
      </c>
      <c r="YE26" s="33">
        <v>5.86</v>
      </c>
      <c r="YF26" s="33">
        <f t="shared" si="238"/>
        <v>5.86</v>
      </c>
      <c r="YG26" s="1392" t="s">
        <v>1159</v>
      </c>
      <c r="YH26" s="33">
        <f t="shared" si="239"/>
        <v>5.86</v>
      </c>
      <c r="YI26" s="38" t="s">
        <v>1159</v>
      </c>
      <c r="YJ26" s="371">
        <f t="shared" si="240"/>
        <v>5.86</v>
      </c>
      <c r="YK26" s="1052"/>
      <c r="YL26" s="357">
        <f t="shared" si="241"/>
        <v>-1</v>
      </c>
      <c r="YM26" s="1042" t="s">
        <v>1159</v>
      </c>
      <c r="YN26" s="1042" t="s">
        <v>1159</v>
      </c>
      <c r="YO26" s="1042" t="str">
        <f t="shared" si="242"/>
        <v>Blocked</v>
      </c>
      <c r="YP26" s="1042" t="s">
        <v>1159</v>
      </c>
      <c r="YQ26" s="1042" t="s">
        <v>1159</v>
      </c>
      <c r="YR26" s="56" t="s">
        <v>1159</v>
      </c>
      <c r="YS26" s="1042" t="s">
        <v>1159</v>
      </c>
      <c r="YT26" s="1042" t="s">
        <v>1159</v>
      </c>
      <c r="YU26" s="1042"/>
      <c r="YV26" s="1042" t="s">
        <v>1159</v>
      </c>
      <c r="YW26" s="1042" t="s">
        <v>1159</v>
      </c>
      <c r="YX26" s="1042" t="s">
        <v>1159</v>
      </c>
      <c r="YY26" s="1042"/>
      <c r="YZ26" s="1042" t="s">
        <v>1496</v>
      </c>
      <c r="ZA26" s="38"/>
      <c r="ZB26" s="38" t="s">
        <v>1159</v>
      </c>
      <c r="ZC26" s="38" t="s">
        <v>1159</v>
      </c>
      <c r="ZD26" s="1042" t="s">
        <v>1159</v>
      </c>
      <c r="ZE26" s="1223" t="e">
        <f t="shared" si="243"/>
        <v>#VALUE!</v>
      </c>
      <c r="ZF26" s="1223"/>
      <c r="ZG26" s="1188" t="s">
        <v>2657</v>
      </c>
      <c r="ZH26" s="350" t="s">
        <v>2658</v>
      </c>
      <c r="ZI26" s="10"/>
      <c r="ZJ26" s="10" t="str">
        <f t="shared" si="244"/>
        <v xml:space="preserve">1. Better than baseline </v>
      </c>
      <c r="ZK26" s="10" t="str">
        <f t="shared" si="245"/>
        <v>4.Blocker/Not Executed</v>
      </c>
      <c r="ZL26" s="10" t="str">
        <f t="shared" si="246"/>
        <v>4.Blocker/Not Executed</v>
      </c>
      <c r="ZM26" s="10" t="str">
        <f t="shared" si="247"/>
        <v>4.Blocker/Not Executed</v>
      </c>
      <c r="ZN26" s="10" t="str">
        <f t="shared" si="248"/>
        <v xml:space="preserve">1. Better than baseline </v>
      </c>
      <c r="ZO26" s="10" t="str">
        <f t="shared" si="249"/>
        <v xml:space="preserve">1. Better than baseline </v>
      </c>
      <c r="ZP26" s="10" t="str">
        <f t="shared" si="250"/>
        <v xml:space="preserve">1. Better than baseline </v>
      </c>
      <c r="ZQ26" s="10" t="str">
        <f t="shared" si="251"/>
        <v>4.Blocker/Not Executed</v>
      </c>
      <c r="ZR26" s="12" t="str">
        <f t="shared" si="252"/>
        <v xml:space="preserve">1. Better than baseline </v>
      </c>
      <c r="ZS26" s="10" t="str">
        <f t="shared" si="253"/>
        <v xml:space="preserve">1. Better than baseline </v>
      </c>
      <c r="ZT26" s="10" t="str">
        <f t="shared" si="254"/>
        <v>4.Blocker/Not Executed</v>
      </c>
      <c r="ZU26" s="38" t="str">
        <f t="shared" si="255"/>
        <v xml:space="preserve">1. Better than baseline </v>
      </c>
      <c r="ZV26" s="38" t="str">
        <f t="shared" si="256"/>
        <v xml:space="preserve">1. Better than baseline </v>
      </c>
      <c r="ZW26" s="38" t="str">
        <f t="shared" si="257"/>
        <v xml:space="preserve">1. Better than baseline </v>
      </c>
      <c r="ZX26" s="38" t="str">
        <f t="shared" si="258"/>
        <v>4.Blocker/Not Executed</v>
      </c>
    </row>
    <row r="27" spans="1:722" s="4" customFormat="1" ht="44" thickBot="1" x14ac:dyDescent="0.4">
      <c r="A27" s="4">
        <v>23</v>
      </c>
      <c r="B27" s="214">
        <v>22</v>
      </c>
      <c r="C27" s="61" t="s">
        <v>18</v>
      </c>
      <c r="D27" s="61" t="s">
        <v>1254</v>
      </c>
      <c r="E27" s="61" t="s">
        <v>2307</v>
      </c>
      <c r="F27" s="61" t="s">
        <v>2307</v>
      </c>
      <c r="G27" s="183" t="s">
        <v>2329</v>
      </c>
      <c r="H27" s="11" t="s">
        <v>2659</v>
      </c>
      <c r="AV27" s="11">
        <v>5.99</v>
      </c>
      <c r="AW27" s="104"/>
      <c r="AX27" s="11">
        <v>5.73</v>
      </c>
      <c r="AY27" s="11"/>
      <c r="BA27" s="11">
        <f>MIN(AV27,AY27)</f>
        <v>5.99</v>
      </c>
      <c r="BB27" s="12">
        <v>5.91</v>
      </c>
      <c r="BC27" s="27">
        <f t="shared" si="259"/>
        <v>5.91</v>
      </c>
      <c r="BD27" s="82"/>
      <c r="BE27" s="7">
        <f t="shared" si="260"/>
        <v>-1</v>
      </c>
      <c r="BF27" s="104"/>
      <c r="BH27" s="104"/>
      <c r="BI27" s="104"/>
      <c r="BJ27" s="104"/>
      <c r="BK27" s="104"/>
      <c r="BL27" s="104"/>
      <c r="BM27" s="104"/>
      <c r="BN27" s="104"/>
      <c r="BO27" s="104"/>
      <c r="BP27" s="104"/>
      <c r="BQ27" s="104"/>
      <c r="BR27" s="104"/>
      <c r="BS27" s="104"/>
      <c r="BT27" s="104"/>
      <c r="BU27" s="104"/>
      <c r="BV27" s="104"/>
      <c r="BW27" s="104"/>
      <c r="BX27" s="104"/>
      <c r="BY27" s="104"/>
      <c r="BZ27" s="104"/>
      <c r="CA27" s="104"/>
      <c r="CB27" s="104"/>
      <c r="CC27" s="104"/>
      <c r="CD27" s="104"/>
      <c r="CG27" s="104"/>
      <c r="CH27" s="104"/>
      <c r="CJ27" s="104"/>
      <c r="CK27" s="104"/>
      <c r="CL27" s="104"/>
      <c r="CM27" s="104"/>
      <c r="CN27" s="104"/>
      <c r="CO27" s="104"/>
      <c r="CQ27" s="104"/>
      <c r="CR27" s="104"/>
      <c r="CT27" s="104"/>
      <c r="CU27" s="104"/>
      <c r="CV27" s="104"/>
      <c r="CW27" s="104"/>
      <c r="CX27" s="104"/>
      <c r="CY27" s="104"/>
      <c r="CZ27" s="104"/>
      <c r="DA27" s="104"/>
      <c r="DB27" s="104"/>
      <c r="DC27" s="104"/>
      <c r="DD27" s="104"/>
      <c r="DE27" s="104"/>
      <c r="DF27" s="104"/>
      <c r="DG27" s="104"/>
      <c r="DH27" s="104"/>
      <c r="DI27" s="104"/>
      <c r="DJ27" s="104"/>
      <c r="DK27" s="104"/>
      <c r="DO27" s="104"/>
      <c r="DP27" s="104"/>
      <c r="DQ27" s="104"/>
      <c r="DR27" s="104"/>
      <c r="DS27" s="104"/>
      <c r="DT27" s="104"/>
      <c r="DU27" s="104"/>
      <c r="DV27" s="104">
        <v>5.99</v>
      </c>
      <c r="DW27" s="104"/>
      <c r="DX27" s="104"/>
      <c r="DY27" s="15">
        <f>MIN(DV27,DX27)</f>
        <v>5.99</v>
      </c>
      <c r="DZ27" s="109">
        <v>5.95</v>
      </c>
      <c r="EA27" s="11">
        <v>6.34</v>
      </c>
      <c r="EB27" s="1042">
        <f>(MIN(DY27,EA27))</f>
        <v>5.99</v>
      </c>
      <c r="EC27" s="913">
        <v>6.19</v>
      </c>
      <c r="ED27" s="109">
        <v>6.09</v>
      </c>
      <c r="EG27" s="7">
        <f>(ED27-EB27)/EB27</f>
        <v>1.669449081802999E-2</v>
      </c>
      <c r="EH27" s="104"/>
      <c r="EJ27" s="104"/>
      <c r="EK27" s="104"/>
      <c r="EL27" s="104"/>
      <c r="EM27" s="104"/>
      <c r="EO27" s="104"/>
      <c r="EP27" s="104"/>
      <c r="EQ27" s="104"/>
      <c r="ES27" s="104"/>
      <c r="ET27" s="104"/>
      <c r="EU27" s="104"/>
      <c r="EV27" s="104"/>
      <c r="EW27" s="104"/>
      <c r="EX27" s="104"/>
      <c r="EY27" s="104"/>
      <c r="EZ27" s="104"/>
      <c r="FA27" s="104"/>
      <c r="FB27" s="104"/>
      <c r="FC27" s="104"/>
      <c r="FD27" s="104"/>
      <c r="FE27" s="104"/>
      <c r="FF27" s="104"/>
      <c r="FG27" s="104"/>
      <c r="FH27" s="104"/>
      <c r="FI27" s="104"/>
      <c r="FJ27" s="104"/>
      <c r="FK27" s="104"/>
      <c r="FL27" s="104"/>
      <c r="FM27" s="104"/>
      <c r="FN27" s="104"/>
      <c r="FO27" s="104"/>
      <c r="FP27" s="104"/>
      <c r="FQ27" s="104"/>
      <c r="FR27" s="104">
        <v>5.81</v>
      </c>
      <c r="FS27" s="104"/>
      <c r="FT27" s="104">
        <v>6.21</v>
      </c>
      <c r="FU27" s="104"/>
      <c r="FV27" s="50">
        <f t="shared" si="261"/>
        <v>5.81</v>
      </c>
      <c r="FW27" s="82">
        <v>5.91</v>
      </c>
      <c r="FX27" s="53">
        <f t="shared" si="262"/>
        <v>5.81</v>
      </c>
      <c r="FY27" s="15">
        <v>5.81</v>
      </c>
      <c r="FZ27" s="7">
        <f>(FY27-FV27)/FV27</f>
        <v>0</v>
      </c>
      <c r="GA27" s="104"/>
      <c r="GB27" s="104"/>
      <c r="GC27" s="104"/>
      <c r="GD27" s="104"/>
      <c r="GE27" s="104"/>
      <c r="GF27" s="104"/>
      <c r="GG27" s="104"/>
      <c r="GH27" s="104"/>
      <c r="GI27" s="104"/>
      <c r="GJ27" s="104"/>
      <c r="GK27" s="104"/>
      <c r="GL27" s="104"/>
      <c r="GM27" s="104"/>
      <c r="GN27" s="104"/>
      <c r="GO27" s="104"/>
      <c r="GP27" s="104"/>
      <c r="GQ27" s="104"/>
      <c r="GR27" s="104"/>
      <c r="GS27" s="104"/>
      <c r="GT27" s="104"/>
      <c r="GU27" s="104"/>
      <c r="GV27" s="104"/>
      <c r="GW27" s="104"/>
      <c r="GX27" s="104"/>
      <c r="GY27" s="104"/>
      <c r="GZ27" s="104"/>
      <c r="HA27" s="104"/>
      <c r="HB27" s="104"/>
      <c r="HC27" s="104"/>
      <c r="HD27" s="104"/>
      <c r="HE27" s="104"/>
      <c r="HF27" s="104"/>
      <c r="HG27" s="104"/>
      <c r="HH27" s="104"/>
      <c r="HI27" s="104"/>
      <c r="HJ27" s="104"/>
      <c r="HK27" s="104">
        <v>7.09</v>
      </c>
      <c r="HL27" s="104"/>
      <c r="HM27" s="104"/>
      <c r="HN27" s="104">
        <v>6.31</v>
      </c>
      <c r="HO27" s="104"/>
      <c r="HP27" s="104">
        <f t="shared" si="263"/>
        <v>7.09</v>
      </c>
      <c r="HQ27" s="104">
        <v>7.21</v>
      </c>
      <c r="HR27" s="27">
        <f t="shared" si="264"/>
        <v>7.09</v>
      </c>
      <c r="HS27" s="27">
        <v>7.09</v>
      </c>
      <c r="HT27" s="11">
        <v>7.21</v>
      </c>
      <c r="HU27" s="11">
        <f t="shared" si="265"/>
        <v>7.09</v>
      </c>
      <c r="HV27" s="82">
        <v>7.1</v>
      </c>
      <c r="HW27" s="82">
        <f t="shared" si="152"/>
        <v>7.09</v>
      </c>
      <c r="HX27" s="82"/>
      <c r="HY27" s="7">
        <f t="shared" si="266"/>
        <v>-1</v>
      </c>
      <c r="HZ27" s="104"/>
      <c r="IA27" s="104"/>
      <c r="IB27" s="104"/>
      <c r="IC27" s="104"/>
      <c r="ID27" s="104"/>
      <c r="IE27" s="104"/>
      <c r="IF27" s="104"/>
      <c r="IG27" s="104"/>
      <c r="IH27" s="104"/>
      <c r="II27" s="104"/>
      <c r="IJ27" s="104"/>
      <c r="IK27" s="104"/>
      <c r="IL27" s="104"/>
      <c r="IM27" s="104"/>
      <c r="IN27" s="104"/>
      <c r="IO27" s="104"/>
      <c r="IP27" s="104"/>
      <c r="IQ27" s="104"/>
      <c r="IR27" s="104"/>
      <c r="IS27" s="104"/>
      <c r="IT27" s="104"/>
      <c r="IU27" s="104"/>
      <c r="IV27" s="104"/>
      <c r="IW27" s="104"/>
      <c r="IX27" s="104"/>
      <c r="IY27" s="104"/>
      <c r="IZ27" s="104"/>
      <c r="JA27" s="104"/>
      <c r="JB27" s="104"/>
      <c r="JC27" s="104"/>
      <c r="JD27" s="104"/>
      <c r="JE27" s="104"/>
      <c r="JF27" s="104"/>
      <c r="JG27" s="104">
        <v>6.04</v>
      </c>
      <c r="JH27" s="104"/>
      <c r="JI27" s="104">
        <v>6.24</v>
      </c>
      <c r="JJ27" s="104"/>
      <c r="JK27" s="104">
        <f t="shared" si="267"/>
        <v>6.04</v>
      </c>
      <c r="JL27" s="104">
        <v>6.22</v>
      </c>
      <c r="JM27" s="913">
        <f t="shared" si="268"/>
        <v>6.04</v>
      </c>
      <c r="JN27" s="11">
        <v>6.07</v>
      </c>
      <c r="JO27" s="82">
        <f t="shared" si="269"/>
        <v>6.04</v>
      </c>
      <c r="JP27" s="82">
        <v>6.09</v>
      </c>
      <c r="JQ27" s="82">
        <f t="shared" si="153"/>
        <v>6.04</v>
      </c>
      <c r="JR27" s="11">
        <v>6.38</v>
      </c>
      <c r="JS27" s="1042">
        <v>6.17</v>
      </c>
      <c r="JT27" s="82">
        <f t="shared" si="154"/>
        <v>6.04</v>
      </c>
      <c r="JU27" s="61">
        <v>6.44</v>
      </c>
      <c r="JV27" s="1042">
        <v>6.19</v>
      </c>
      <c r="JW27" s="82">
        <f t="shared" si="155"/>
        <v>6.04</v>
      </c>
      <c r="JX27" s="11">
        <v>6.3</v>
      </c>
      <c r="JY27" s="1042">
        <v>6.5</v>
      </c>
      <c r="JZ27" s="82">
        <f t="shared" si="156"/>
        <v>6.04</v>
      </c>
      <c r="KA27" s="11">
        <v>6.38</v>
      </c>
      <c r="KB27" s="11">
        <f t="shared" si="157"/>
        <v>6.04</v>
      </c>
      <c r="KC27" s="11">
        <v>6.44</v>
      </c>
      <c r="KD27" s="15">
        <v>6.61</v>
      </c>
      <c r="KE27" s="1042">
        <f t="shared" si="158"/>
        <v>6.04</v>
      </c>
      <c r="KF27" s="1042">
        <v>6.12</v>
      </c>
      <c r="KG27" s="11">
        <v>6.21</v>
      </c>
      <c r="KH27" s="1042">
        <f t="shared" si="159"/>
        <v>6.04</v>
      </c>
      <c r="KI27" s="1042">
        <v>6.11</v>
      </c>
      <c r="KJ27" s="11">
        <v>6.13</v>
      </c>
      <c r="KK27" s="1042">
        <f t="shared" si="270"/>
        <v>6.04</v>
      </c>
      <c r="KL27" s="1042"/>
      <c r="KM27" s="7">
        <f t="shared" si="271"/>
        <v>-1</v>
      </c>
      <c r="KN27" s="104"/>
      <c r="KO27" s="104"/>
      <c r="KP27" s="104"/>
      <c r="KQ27" s="104"/>
      <c r="KR27" s="104"/>
      <c r="KS27" s="104"/>
      <c r="KT27" s="104"/>
      <c r="KU27" s="104"/>
      <c r="KV27" s="104"/>
      <c r="KW27" s="104"/>
      <c r="KX27" s="104" t="s">
        <v>1189</v>
      </c>
      <c r="KY27" s="104"/>
      <c r="KZ27" s="104"/>
      <c r="LA27" s="104"/>
      <c r="LB27" s="104"/>
      <c r="LC27" s="104"/>
      <c r="LD27" s="104"/>
      <c r="LE27" s="104"/>
      <c r="LF27" s="104"/>
      <c r="LG27" s="104"/>
      <c r="LH27" s="104"/>
      <c r="LI27" s="104"/>
      <c r="LJ27" s="104"/>
      <c r="LK27" s="104"/>
      <c r="LL27" s="104"/>
      <c r="LM27" s="104"/>
      <c r="LN27" s="104"/>
      <c r="LO27" s="104"/>
      <c r="LP27" s="104"/>
      <c r="LQ27" s="104"/>
      <c r="LR27" s="104"/>
      <c r="LS27" s="104">
        <v>6.54</v>
      </c>
      <c r="LT27" s="104"/>
      <c r="LU27" s="104">
        <v>5.49</v>
      </c>
      <c r="LV27" s="11">
        <v>6.54</v>
      </c>
      <c r="LW27" s="104">
        <f t="shared" si="160"/>
        <v>6.54</v>
      </c>
      <c r="LX27" s="11">
        <v>6.53</v>
      </c>
      <c r="LY27" s="913">
        <f t="shared" si="161"/>
        <v>6.53</v>
      </c>
      <c r="LZ27" s="82">
        <v>6.43</v>
      </c>
      <c r="MA27" s="11">
        <f t="shared" si="162"/>
        <v>6.43</v>
      </c>
      <c r="MB27" s="11">
        <v>6.44</v>
      </c>
      <c r="MC27" s="82">
        <v>6.5</v>
      </c>
      <c r="MD27" s="82">
        <f t="shared" si="163"/>
        <v>6.43</v>
      </c>
      <c r="ME27" s="82">
        <v>6.51</v>
      </c>
      <c r="MF27" s="82">
        <f t="shared" si="164"/>
        <v>6.43</v>
      </c>
      <c r="MG27" s="82">
        <v>6.44</v>
      </c>
      <c r="MH27" s="1042">
        <v>6.5</v>
      </c>
      <c r="MI27" s="82">
        <f t="shared" si="165"/>
        <v>6.43</v>
      </c>
      <c r="MJ27" s="61">
        <v>6.55</v>
      </c>
      <c r="MK27" s="1042">
        <v>6.52</v>
      </c>
      <c r="ML27" s="82">
        <f t="shared" si="166"/>
        <v>6.43</v>
      </c>
      <c r="MM27" s="11"/>
      <c r="MN27" s="1042">
        <v>6.55</v>
      </c>
      <c r="MO27" s="11">
        <f t="shared" si="167"/>
        <v>6.43</v>
      </c>
      <c r="MP27" s="1042">
        <v>6.8</v>
      </c>
      <c r="MQ27" s="1042">
        <f t="shared" si="168"/>
        <v>6.43</v>
      </c>
      <c r="MR27" s="1042">
        <v>6.58</v>
      </c>
      <c r="MS27" s="913">
        <v>6.59</v>
      </c>
      <c r="MT27" s="1042">
        <f t="shared" si="169"/>
        <v>6.43</v>
      </c>
      <c r="MU27" s="1042">
        <v>6.51</v>
      </c>
      <c r="MV27" s="1042">
        <f t="shared" si="170"/>
        <v>6.43</v>
      </c>
      <c r="MW27" s="1042">
        <v>6.45</v>
      </c>
      <c r="MX27" s="11">
        <v>6.53</v>
      </c>
      <c r="MY27" s="1042">
        <f t="shared" si="171"/>
        <v>6.43</v>
      </c>
      <c r="MZ27" s="1042"/>
      <c r="NA27" s="7">
        <f t="shared" si="172"/>
        <v>-1</v>
      </c>
      <c r="NB27" s="104"/>
      <c r="NC27" s="104"/>
      <c r="ND27" s="104"/>
      <c r="NE27" s="104"/>
      <c r="NF27" s="104"/>
      <c r="NG27" s="104"/>
      <c r="NH27" s="104"/>
      <c r="NI27" s="104"/>
      <c r="NJ27" s="104"/>
      <c r="NK27" s="104"/>
      <c r="NL27" s="104"/>
      <c r="NM27" s="104"/>
      <c r="NN27" s="104"/>
      <c r="NO27" s="104"/>
      <c r="NP27" s="104"/>
      <c r="NQ27" s="104"/>
      <c r="NR27" s="104"/>
      <c r="NS27" s="104"/>
      <c r="NT27" s="104"/>
      <c r="NU27" s="104"/>
      <c r="NV27" s="104"/>
      <c r="NW27" s="104"/>
      <c r="NX27" s="104"/>
      <c r="NY27" s="104"/>
      <c r="NZ27" s="104"/>
      <c r="OA27" s="104"/>
      <c r="OB27" s="104"/>
      <c r="OC27" s="104"/>
      <c r="OD27" s="104"/>
      <c r="OE27" s="104"/>
      <c r="OF27" s="104"/>
      <c r="OG27" s="104"/>
      <c r="OH27" s="104"/>
      <c r="OI27" s="104">
        <v>6.48</v>
      </c>
      <c r="OJ27" s="104"/>
      <c r="OK27" s="104">
        <v>6.5</v>
      </c>
      <c r="OL27" s="104"/>
      <c r="OM27" s="104">
        <f t="shared" si="173"/>
        <v>6.48</v>
      </c>
      <c r="ON27" s="104">
        <v>6.56</v>
      </c>
      <c r="OO27" s="1042">
        <f t="shared" si="174"/>
        <v>6.48</v>
      </c>
      <c r="OP27" s="11">
        <v>6.95</v>
      </c>
      <c r="OQ27" s="11">
        <v>6.35</v>
      </c>
      <c r="OR27" s="11">
        <f t="shared" si="175"/>
        <v>6.35</v>
      </c>
      <c r="OS27" s="11">
        <v>6.39</v>
      </c>
      <c r="OT27" s="11">
        <f t="shared" si="176"/>
        <v>6.35</v>
      </c>
      <c r="OU27" s="11">
        <v>6.34</v>
      </c>
      <c r="OV27" s="11">
        <f t="shared" si="177"/>
        <v>6.34</v>
      </c>
      <c r="OW27" s="11">
        <v>6.39</v>
      </c>
      <c r="OX27" s="15">
        <v>6.32</v>
      </c>
      <c r="OY27" s="11">
        <f t="shared" si="178"/>
        <v>6.32</v>
      </c>
      <c r="OZ27" s="11">
        <v>6.61</v>
      </c>
      <c r="PA27" s="15">
        <v>6.33</v>
      </c>
      <c r="PB27" s="11">
        <f t="shared" si="179"/>
        <v>6.32</v>
      </c>
      <c r="PC27" s="49">
        <v>6.6807999999999996</v>
      </c>
      <c r="PD27" s="15">
        <v>6.33</v>
      </c>
      <c r="PE27" s="49">
        <f t="shared" si="180"/>
        <v>6.32</v>
      </c>
      <c r="PF27" s="15">
        <v>6.52</v>
      </c>
      <c r="PG27" s="15">
        <f t="shared" si="181"/>
        <v>6.32</v>
      </c>
      <c r="PH27" s="15">
        <v>6.52</v>
      </c>
      <c r="PI27" s="15">
        <v>6.84</v>
      </c>
      <c r="PJ27" s="1042">
        <f t="shared" si="182"/>
        <v>6.32</v>
      </c>
      <c r="PK27" s="15">
        <v>6.51</v>
      </c>
      <c r="PL27" s="1042">
        <f t="shared" si="183"/>
        <v>6.32</v>
      </c>
      <c r="PM27" s="1042">
        <v>6.55</v>
      </c>
      <c r="PN27" s="15">
        <v>6.33</v>
      </c>
      <c r="PO27" s="15">
        <f t="shared" si="184"/>
        <v>6.32</v>
      </c>
      <c r="PP27" s="55">
        <v>6.79</v>
      </c>
      <c r="PQ27" s="38">
        <f t="shared" si="185"/>
        <v>6.32</v>
      </c>
      <c r="PR27" s="38">
        <v>6.74</v>
      </c>
      <c r="PS27" s="15">
        <f t="shared" si="186"/>
        <v>6.32</v>
      </c>
      <c r="PT27" s="38">
        <v>6.19</v>
      </c>
      <c r="PU27" s="15">
        <f t="shared" si="187"/>
        <v>6.19</v>
      </c>
      <c r="PV27" s="15">
        <v>6.46</v>
      </c>
      <c r="PW27" s="7">
        <f>(PV27-PU27)/PU27</f>
        <v>4.3618739903069394E-2</v>
      </c>
      <c r="PX27" s="104"/>
      <c r="PY27" s="104"/>
      <c r="PZ27" s="104"/>
      <c r="QA27" s="104"/>
      <c r="QB27" s="104"/>
      <c r="QC27" s="104"/>
      <c r="QD27" s="104"/>
      <c r="QE27" s="104"/>
      <c r="QF27" s="104">
        <v>6.02</v>
      </c>
      <c r="QG27" s="104"/>
      <c r="QH27" s="104">
        <v>6.11</v>
      </c>
      <c r="QI27" s="104"/>
      <c r="QJ27" s="104">
        <f t="shared" si="188"/>
        <v>6.02</v>
      </c>
      <c r="QK27" s="104">
        <v>5.99</v>
      </c>
      <c r="QL27" s="1042">
        <f t="shared" si="189"/>
        <v>5.99</v>
      </c>
      <c r="QM27" s="104">
        <v>6</v>
      </c>
      <c r="QN27" s="11">
        <v>5.89</v>
      </c>
      <c r="QO27" s="11">
        <f t="shared" si="190"/>
        <v>5.89</v>
      </c>
      <c r="QP27" s="11">
        <v>5.91</v>
      </c>
      <c r="QQ27" s="11">
        <v>6.48</v>
      </c>
      <c r="QR27" s="11">
        <f t="shared" si="191"/>
        <v>5.89</v>
      </c>
      <c r="QS27" s="11">
        <v>6.41</v>
      </c>
      <c r="QT27" s="11">
        <f t="shared" si="192"/>
        <v>5.89</v>
      </c>
      <c r="QU27" s="11">
        <v>6.39</v>
      </c>
      <c r="QV27" s="50">
        <v>5.984</v>
      </c>
      <c r="QW27" s="15">
        <v>6.22</v>
      </c>
      <c r="QX27" s="50">
        <f t="shared" si="193"/>
        <v>5.89</v>
      </c>
      <c r="QY27" s="50">
        <v>6.39</v>
      </c>
      <c r="QZ27" s="15">
        <v>6.4989999999999997</v>
      </c>
      <c r="RA27" s="50">
        <f t="shared" si="194"/>
        <v>5.89</v>
      </c>
      <c r="RB27" s="50">
        <v>6.24</v>
      </c>
      <c r="RC27" s="15">
        <v>5.99</v>
      </c>
      <c r="RD27" s="50">
        <f t="shared" si="195"/>
        <v>5.89</v>
      </c>
      <c r="RE27" s="50">
        <v>6.34</v>
      </c>
      <c r="RF27" s="15">
        <v>6.37</v>
      </c>
      <c r="RG27" s="15">
        <f t="shared" si="196"/>
        <v>5.89</v>
      </c>
      <c r="RH27" s="50">
        <v>6.0860000000000003</v>
      </c>
      <c r="RI27" s="1296">
        <v>6.3</v>
      </c>
      <c r="RJ27" s="1042">
        <f t="shared" si="197"/>
        <v>5.89</v>
      </c>
      <c r="RK27" s="15">
        <v>6.24</v>
      </c>
      <c r="RL27" s="15">
        <f t="shared" si="198"/>
        <v>5.89</v>
      </c>
      <c r="RM27" s="11">
        <v>6.36</v>
      </c>
      <c r="RN27" s="11">
        <f t="shared" si="199"/>
        <v>5.89</v>
      </c>
      <c r="RO27" s="11">
        <v>5.9</v>
      </c>
      <c r="RP27" s="38">
        <v>6.3900000000000006</v>
      </c>
      <c r="RQ27" s="11">
        <f t="shared" si="200"/>
        <v>5.89</v>
      </c>
      <c r="RR27" s="38">
        <v>5.99</v>
      </c>
      <c r="RS27" s="11">
        <f t="shared" si="201"/>
        <v>5.89</v>
      </c>
      <c r="RT27" s="11">
        <v>6.22</v>
      </c>
      <c r="RU27" s="15">
        <f t="shared" si="202"/>
        <v>5.89</v>
      </c>
      <c r="RV27" s="15">
        <v>6.24</v>
      </c>
      <c r="RW27" s="15">
        <f t="shared" si="203"/>
        <v>5.89</v>
      </c>
      <c r="RX27" s="15">
        <v>6.27</v>
      </c>
      <c r="RY27" s="38">
        <v>6.12</v>
      </c>
      <c r="RZ27" s="38">
        <f t="shared" si="204"/>
        <v>5.89</v>
      </c>
      <c r="SA27" s="38"/>
      <c r="SB27" s="7">
        <f t="shared" si="205"/>
        <v>-1</v>
      </c>
      <c r="SC27" s="104">
        <v>6.54</v>
      </c>
      <c r="SD27" s="104">
        <v>6.03</v>
      </c>
      <c r="SE27" s="103">
        <v>6.5460000000000003</v>
      </c>
      <c r="SF27" s="53">
        <f t="shared" si="206"/>
        <v>6.54</v>
      </c>
      <c r="SG27" s="53">
        <v>6.04</v>
      </c>
      <c r="SH27" s="53">
        <v>6.03</v>
      </c>
      <c r="SI27" s="53">
        <v>6.7</v>
      </c>
      <c r="SJ27" s="11">
        <f t="shared" si="207"/>
        <v>6.54</v>
      </c>
      <c r="SK27" s="11">
        <v>6.6539999999999999</v>
      </c>
      <c r="SL27" s="11">
        <v>6.77</v>
      </c>
      <c r="SM27" s="11">
        <f t="shared" si="208"/>
        <v>6.54</v>
      </c>
      <c r="SN27" s="11">
        <v>6.77</v>
      </c>
      <c r="SO27" s="11">
        <f t="shared" si="209"/>
        <v>6.54</v>
      </c>
      <c r="SP27" s="11">
        <v>6.99</v>
      </c>
      <c r="SQ27" s="11">
        <v>6.61</v>
      </c>
      <c r="SR27" s="1042">
        <v>6.66</v>
      </c>
      <c r="SS27" s="11">
        <f t="shared" si="210"/>
        <v>6.54</v>
      </c>
      <c r="ST27" s="11">
        <v>6.59</v>
      </c>
      <c r="SU27" s="1042">
        <v>6.73</v>
      </c>
      <c r="SV27" s="11">
        <f t="shared" si="211"/>
        <v>6.54</v>
      </c>
      <c r="SW27" s="11"/>
      <c r="SX27" s="1042">
        <v>6.55</v>
      </c>
      <c r="SY27" s="11">
        <f t="shared" si="212"/>
        <v>6.54</v>
      </c>
      <c r="SZ27" s="11">
        <v>6.6</v>
      </c>
      <c r="TA27" s="1042">
        <v>6.5</v>
      </c>
      <c r="TB27" s="11">
        <f t="shared" si="213"/>
        <v>6.5</v>
      </c>
      <c r="TC27" s="1042">
        <v>6.57</v>
      </c>
      <c r="TD27" s="1042">
        <f t="shared" si="214"/>
        <v>6.5</v>
      </c>
      <c r="TE27" s="1042">
        <v>6.73</v>
      </c>
      <c r="TF27" s="1042">
        <v>6.64</v>
      </c>
      <c r="TG27" s="1042">
        <f t="shared" si="215"/>
        <v>6.5</v>
      </c>
      <c r="TH27" s="1042">
        <v>6.88</v>
      </c>
      <c r="TI27" s="1042">
        <f t="shared" si="216"/>
        <v>6.5</v>
      </c>
      <c r="TJ27" s="1042">
        <v>6.55</v>
      </c>
      <c r="TK27" s="38">
        <v>6.56</v>
      </c>
      <c r="TL27" s="1042">
        <f t="shared" si="217"/>
        <v>6.5</v>
      </c>
      <c r="TM27" s="38">
        <v>6.81</v>
      </c>
      <c r="TN27" s="1042">
        <f t="shared" si="218"/>
        <v>6.5</v>
      </c>
      <c r="TO27" s="1042">
        <v>6.64</v>
      </c>
      <c r="TP27" s="15">
        <v>6.8</v>
      </c>
      <c r="TQ27" s="15">
        <f t="shared" si="219"/>
        <v>6.5</v>
      </c>
      <c r="TR27" s="38">
        <v>6.53</v>
      </c>
      <c r="TS27" s="15">
        <f t="shared" si="220"/>
        <v>6.5</v>
      </c>
      <c r="TT27" s="38">
        <v>6.63</v>
      </c>
      <c r="TU27" s="38">
        <f t="shared" si="221"/>
        <v>6.5</v>
      </c>
      <c r="TV27" s="38"/>
      <c r="TW27" s="7">
        <f t="shared" si="222"/>
        <v>-1</v>
      </c>
      <c r="TX27" s="49">
        <v>7.0289999999999999</v>
      </c>
      <c r="TY27" s="1220">
        <v>6.19</v>
      </c>
      <c r="TZ27" s="27">
        <f t="shared" si="223"/>
        <v>6.19</v>
      </c>
      <c r="UA27" s="1221">
        <v>6.69</v>
      </c>
      <c r="UB27" s="27">
        <f t="shared" si="224"/>
        <v>6.19</v>
      </c>
      <c r="UC27" s="49">
        <v>6.47</v>
      </c>
      <c r="UD27" s="11">
        <f t="shared" si="225"/>
        <v>6.19</v>
      </c>
      <c r="UE27" s="11">
        <v>6.71</v>
      </c>
      <c r="UF27" s="11">
        <v>6.68</v>
      </c>
      <c r="UG27" s="11">
        <f t="shared" si="226"/>
        <v>6.19</v>
      </c>
      <c r="UH27" s="11">
        <v>6.47</v>
      </c>
      <c r="UI27" s="11">
        <f t="shared" si="227"/>
        <v>6.19</v>
      </c>
      <c r="UJ27" s="11">
        <v>6.71</v>
      </c>
      <c r="UK27" s="15">
        <v>6.49</v>
      </c>
      <c r="UL27" s="11">
        <f t="shared" si="228"/>
        <v>6.19</v>
      </c>
      <c r="UM27" s="11">
        <v>6.64</v>
      </c>
      <c r="UN27" s="11">
        <v>6.52</v>
      </c>
      <c r="UO27" s="11">
        <v>6.71</v>
      </c>
      <c r="UP27" s="50">
        <v>6.35</v>
      </c>
      <c r="UQ27" s="50">
        <v>6.52</v>
      </c>
      <c r="UR27" s="50">
        <f t="shared" si="229"/>
        <v>6.19</v>
      </c>
      <c r="US27" s="11">
        <v>6.67</v>
      </c>
      <c r="UT27" s="11">
        <v>6.55</v>
      </c>
      <c r="UU27" s="50">
        <v>6.34</v>
      </c>
      <c r="UV27" s="50">
        <v>6.49</v>
      </c>
      <c r="UW27" s="11">
        <f t="shared" si="230"/>
        <v>6.19</v>
      </c>
      <c r="UX27" s="11">
        <v>6.7</v>
      </c>
      <c r="UY27" s="11">
        <v>6.66</v>
      </c>
      <c r="UZ27" s="11">
        <f t="shared" si="231"/>
        <v>6.19</v>
      </c>
      <c r="VA27" s="11">
        <v>6.62</v>
      </c>
      <c r="VB27" s="11">
        <v>6.53</v>
      </c>
      <c r="VC27" s="1042">
        <f t="shared" si="232"/>
        <v>6.19</v>
      </c>
      <c r="VD27" s="1042">
        <v>6.68</v>
      </c>
      <c r="VE27" s="1042">
        <v>6.68</v>
      </c>
      <c r="VF27" s="104">
        <v>6.7</v>
      </c>
      <c r="VG27" s="49">
        <v>6.7</v>
      </c>
      <c r="VH27" s="1042">
        <f t="shared" si="233"/>
        <v>6.19</v>
      </c>
      <c r="VI27" s="1042">
        <v>6.65</v>
      </c>
      <c r="VJ27" s="1042">
        <v>6.67</v>
      </c>
      <c r="VK27" s="1042">
        <f t="shared" si="234"/>
        <v>6.19</v>
      </c>
      <c r="VL27" s="1042">
        <v>6.46</v>
      </c>
      <c r="VM27" s="1042">
        <v>6.48</v>
      </c>
      <c r="VN27" s="1042">
        <f t="shared" si="272"/>
        <v>6.19</v>
      </c>
      <c r="VO27" s="1042">
        <v>6.6550000000000002</v>
      </c>
      <c r="VP27" s="1042">
        <v>6.65</v>
      </c>
      <c r="VQ27" s="1042">
        <f t="shared" si="273"/>
        <v>6.19</v>
      </c>
      <c r="VR27" s="1042">
        <v>6.61</v>
      </c>
      <c r="VS27" s="1042">
        <v>6.59</v>
      </c>
      <c r="VT27" s="1042">
        <f t="shared" si="274"/>
        <v>6.19</v>
      </c>
      <c r="VU27" s="1042">
        <v>6.21</v>
      </c>
      <c r="VV27" s="1042">
        <v>6.16</v>
      </c>
      <c r="VW27" s="15">
        <f t="shared" si="275"/>
        <v>6.16</v>
      </c>
      <c r="VX27" s="15">
        <v>6.31</v>
      </c>
      <c r="VY27" s="15">
        <f t="shared" si="276"/>
        <v>6.16</v>
      </c>
      <c r="VZ27" s="38"/>
      <c r="WA27" s="53">
        <v>6.45</v>
      </c>
      <c r="WB27" s="1042">
        <f t="shared" si="277"/>
        <v>6.16</v>
      </c>
      <c r="WC27" s="38"/>
      <c r="WD27" s="38"/>
      <c r="WE27" s="357">
        <f t="shared" si="278"/>
        <v>-1</v>
      </c>
      <c r="WF27" s="357">
        <f t="shared" si="279"/>
        <v>-1</v>
      </c>
      <c r="WG27" s="357">
        <f>(UO27-UL27)/UL27</f>
        <v>8.4006462035541116E-2</v>
      </c>
      <c r="WH27" s="1042">
        <v>6.59</v>
      </c>
      <c r="WI27" s="1042">
        <v>6.6</v>
      </c>
      <c r="WJ27" s="1042">
        <v>6.61</v>
      </c>
      <c r="WK27" s="41">
        <v>6.6</v>
      </c>
      <c r="WL27" s="1042">
        <f t="shared" si="280"/>
        <v>6.59</v>
      </c>
      <c r="WM27" s="1042">
        <v>6.53</v>
      </c>
      <c r="WN27" s="1042">
        <v>6.6</v>
      </c>
      <c r="WO27" s="1042">
        <f t="shared" si="281"/>
        <v>6.59</v>
      </c>
      <c r="WP27" s="1042">
        <v>6.41</v>
      </c>
      <c r="WQ27" s="1042">
        <v>6.81</v>
      </c>
      <c r="WR27" s="1042">
        <f t="shared" si="282"/>
        <v>6.59</v>
      </c>
      <c r="WS27" s="1042">
        <v>6.59</v>
      </c>
      <c r="WT27" s="15">
        <v>6.81</v>
      </c>
      <c r="WU27" s="15">
        <f t="shared" si="283"/>
        <v>6.59</v>
      </c>
      <c r="WV27" s="15">
        <v>6.65</v>
      </c>
      <c r="WW27" s="15">
        <v>6.89</v>
      </c>
      <c r="WX27" s="15">
        <f t="shared" si="284"/>
        <v>6.59</v>
      </c>
      <c r="WY27" s="50">
        <v>6.7640000000000002</v>
      </c>
      <c r="WZ27" s="630">
        <v>6.6580000000000004</v>
      </c>
      <c r="XA27" s="38">
        <f t="shared" si="285"/>
        <v>6.59</v>
      </c>
      <c r="XB27" s="38"/>
      <c r="XC27" s="357">
        <f t="shared" si="286"/>
        <v>-1</v>
      </c>
      <c r="XD27" s="1042">
        <v>6.61</v>
      </c>
      <c r="XE27" s="1042">
        <v>6.62</v>
      </c>
      <c r="XF27" s="1042">
        <f t="shared" si="287"/>
        <v>6.61</v>
      </c>
      <c r="XG27" s="1042">
        <v>6.62</v>
      </c>
      <c r="XH27" s="1042">
        <f t="shared" si="288"/>
        <v>6.61</v>
      </c>
      <c r="XI27" s="1042">
        <v>6.69</v>
      </c>
      <c r="XJ27" s="1042">
        <v>6.68</v>
      </c>
      <c r="XK27" s="1042">
        <f t="shared" si="289"/>
        <v>6.61</v>
      </c>
      <c r="XL27" s="1042">
        <v>6.68</v>
      </c>
      <c r="XM27" s="1042">
        <f t="shared" si="290"/>
        <v>6.61</v>
      </c>
      <c r="XN27" s="1042">
        <v>6.75</v>
      </c>
      <c r="XO27" s="1042">
        <v>6.64</v>
      </c>
      <c r="XP27" s="1042">
        <f t="shared" si="291"/>
        <v>6.61</v>
      </c>
      <c r="XQ27" s="38">
        <v>6.76</v>
      </c>
      <c r="XR27" s="38">
        <f t="shared" si="292"/>
        <v>6.61</v>
      </c>
      <c r="XS27" s="38"/>
      <c r="XT27" s="357">
        <f t="shared" si="293"/>
        <v>-1</v>
      </c>
      <c r="XU27" s="1322">
        <v>6.19</v>
      </c>
      <c r="XV27" s="1322">
        <v>6.26</v>
      </c>
      <c r="XW27" s="1322">
        <v>6.69</v>
      </c>
      <c r="XX27" s="1255">
        <f t="shared" si="235"/>
        <v>6.19</v>
      </c>
      <c r="XY27" s="1255">
        <v>6.71</v>
      </c>
      <c r="XZ27" s="1255">
        <v>6.63</v>
      </c>
      <c r="YA27" s="1255">
        <f t="shared" si="236"/>
        <v>6.19</v>
      </c>
      <c r="YB27" s="1255">
        <v>6.71</v>
      </c>
      <c r="YC27" s="1255">
        <f t="shared" si="237"/>
        <v>6.19</v>
      </c>
      <c r="YD27" s="1255">
        <v>6.46</v>
      </c>
      <c r="YE27" s="15">
        <v>6.39</v>
      </c>
      <c r="YF27" s="15">
        <f t="shared" si="238"/>
        <v>6.19</v>
      </c>
      <c r="YG27" s="1447">
        <v>6.375</v>
      </c>
      <c r="YH27" s="15">
        <f t="shared" si="239"/>
        <v>6.19</v>
      </c>
      <c r="YI27" s="38">
        <v>6.52</v>
      </c>
      <c r="YJ27" s="38">
        <f t="shared" si="240"/>
        <v>6.19</v>
      </c>
      <c r="YK27" s="38"/>
      <c r="YL27" s="7">
        <f t="shared" si="241"/>
        <v>-1</v>
      </c>
      <c r="YM27" s="1042">
        <v>6.76</v>
      </c>
      <c r="YN27" s="1042">
        <v>6.78</v>
      </c>
      <c r="YO27" s="1042">
        <f t="shared" si="242"/>
        <v>6.76</v>
      </c>
      <c r="YP27" s="1042">
        <v>6.81</v>
      </c>
      <c r="YQ27" s="1042">
        <v>6.84</v>
      </c>
      <c r="YR27" s="1042">
        <f>MIN(YQ27,YO27)</f>
        <v>6.76</v>
      </c>
      <c r="YS27" s="1042">
        <v>6.81</v>
      </c>
      <c r="YT27" s="1042">
        <f>MIN(YS27,YR27)</f>
        <v>6.76</v>
      </c>
      <c r="YU27" s="1042"/>
      <c r="YV27" s="1042">
        <v>6.91</v>
      </c>
      <c r="YW27" s="1042">
        <v>6.64</v>
      </c>
      <c r="YX27" s="1042">
        <f>MIN(YW27,YT27)</f>
        <v>6.64</v>
      </c>
      <c r="YY27" s="1042"/>
      <c r="YZ27" s="1042">
        <v>6.68</v>
      </c>
      <c r="ZA27" s="38"/>
      <c r="ZB27" s="38">
        <v>6.78</v>
      </c>
      <c r="ZC27" s="38">
        <f>MIN(ZB27,YX27)</f>
        <v>6.64</v>
      </c>
      <c r="ZD27" s="1042" t="s">
        <v>1159</v>
      </c>
      <c r="ZE27" s="1223">
        <f t="shared" si="243"/>
        <v>-1</v>
      </c>
      <c r="ZF27" s="1223"/>
      <c r="ZG27" s="350" t="s">
        <v>2660</v>
      </c>
      <c r="ZH27" s="186"/>
      <c r="ZI27" s="61"/>
      <c r="ZJ27" s="61" t="str">
        <f t="shared" si="244"/>
        <v xml:space="preserve">1. Better than baseline </v>
      </c>
      <c r="ZK27" s="61" t="str">
        <f t="shared" si="245"/>
        <v>4.Blocker/Not Executed</v>
      </c>
      <c r="ZL27" s="61" t="str">
        <f t="shared" si="246"/>
        <v>2. Within 10% deviation from baseline</v>
      </c>
      <c r="ZM27" s="61" t="str">
        <f t="shared" si="247"/>
        <v xml:space="preserve">1. Better than baseline </v>
      </c>
      <c r="ZN27" s="61" t="str">
        <f t="shared" si="248"/>
        <v xml:space="preserve">1. Better than baseline </v>
      </c>
      <c r="ZO27" s="61" t="str">
        <f t="shared" si="249"/>
        <v xml:space="preserve">1. Better than baseline </v>
      </c>
      <c r="ZP27" s="61" t="str">
        <f t="shared" si="250"/>
        <v xml:space="preserve">1. Better than baseline </v>
      </c>
      <c r="ZQ27" s="61" t="str">
        <f t="shared" si="251"/>
        <v>2. Within 10% deviation from baseline</v>
      </c>
      <c r="ZR27" s="214" t="str">
        <f t="shared" si="252"/>
        <v xml:space="preserve">1. Better than baseline </v>
      </c>
      <c r="ZS27" s="61" t="str">
        <f t="shared" si="253"/>
        <v xml:space="preserve">1. Better than baseline </v>
      </c>
      <c r="ZT27" s="61" t="str">
        <f t="shared" si="254"/>
        <v>2. Within 10% deviation from baseline</v>
      </c>
      <c r="ZU27" s="38" t="str">
        <f t="shared" si="255"/>
        <v xml:space="preserve">1. Better than baseline </v>
      </c>
      <c r="ZV27" s="38" t="str">
        <f t="shared" si="256"/>
        <v xml:space="preserve">1. Better than baseline </v>
      </c>
      <c r="ZW27" s="38" t="str">
        <f t="shared" si="257"/>
        <v xml:space="preserve">1. Better than baseline </v>
      </c>
      <c r="ZX27" s="38" t="str">
        <f t="shared" si="258"/>
        <v>4.Blocker/Not Executed</v>
      </c>
    </row>
    <row r="28" spans="1:722" s="4" customFormat="1" ht="73" thickBot="1" x14ac:dyDescent="0.4">
      <c r="A28" s="4">
        <v>24</v>
      </c>
      <c r="B28" s="12">
        <v>23</v>
      </c>
      <c r="C28" s="10" t="s">
        <v>18</v>
      </c>
      <c r="D28" s="10" t="s">
        <v>1254</v>
      </c>
      <c r="E28" s="10" t="s">
        <v>2307</v>
      </c>
      <c r="F28" s="10" t="s">
        <v>2307</v>
      </c>
      <c r="G28" s="183" t="s">
        <v>2329</v>
      </c>
      <c r="H28" s="61" t="s">
        <v>2661</v>
      </c>
      <c r="AV28" s="1039">
        <v>5.96</v>
      </c>
      <c r="AX28" s="10">
        <v>5.19</v>
      </c>
      <c r="AY28" s="10"/>
      <c r="BA28" s="10">
        <f>MIN(AV28,AY28)</f>
        <v>5.96</v>
      </c>
      <c r="BB28" s="214">
        <v>7.89</v>
      </c>
      <c r="BC28" s="66">
        <f t="shared" si="259"/>
        <v>5.96</v>
      </c>
      <c r="BD28" s="214"/>
      <c r="BE28" s="357">
        <f t="shared" si="260"/>
        <v>-1</v>
      </c>
      <c r="BF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G28" s="186"/>
      <c r="CH28" s="186"/>
      <c r="CJ28" s="186"/>
      <c r="CK28" s="186"/>
      <c r="CL28" s="186"/>
      <c r="CM28" s="186"/>
      <c r="CN28" s="186"/>
      <c r="CO28" s="186"/>
      <c r="CQ28" s="186"/>
      <c r="CR28" s="186"/>
      <c r="CT28" s="186"/>
      <c r="CU28" s="186"/>
      <c r="CV28" s="186"/>
      <c r="CW28" s="186"/>
      <c r="CX28" s="186"/>
      <c r="CY28" s="186"/>
      <c r="CZ28" s="186"/>
      <c r="DA28" s="186"/>
      <c r="DB28" s="186"/>
      <c r="DC28" s="186"/>
      <c r="DD28" s="186"/>
      <c r="DE28" s="186"/>
      <c r="DF28" s="186"/>
      <c r="DG28" s="186"/>
      <c r="DH28" s="186"/>
      <c r="DI28" s="186"/>
      <c r="DJ28" s="186"/>
      <c r="DK28" s="186"/>
      <c r="DO28" s="186"/>
      <c r="DP28" s="186"/>
      <c r="DQ28" s="186"/>
      <c r="DR28" s="186"/>
      <c r="DS28" s="186"/>
      <c r="DT28" s="186"/>
      <c r="DU28" s="186"/>
      <c r="DV28" s="186" t="s">
        <v>1502</v>
      </c>
      <c r="DW28" s="186"/>
      <c r="DX28" s="186"/>
      <c r="DY28" s="33" t="s">
        <v>1502</v>
      </c>
      <c r="DZ28" s="214" t="s">
        <v>1502</v>
      </c>
      <c r="EA28" s="61" t="s">
        <v>1502</v>
      </c>
      <c r="EB28" s="1051" t="s">
        <v>1502</v>
      </c>
      <c r="EC28" s="884" t="s">
        <v>1502</v>
      </c>
      <c r="ED28" s="214" t="s">
        <v>1502</v>
      </c>
      <c r="EG28" s="357"/>
      <c r="EH28" s="186"/>
      <c r="EJ28" s="186"/>
      <c r="EK28" s="186"/>
      <c r="EL28" s="186"/>
      <c r="EM28" s="186"/>
      <c r="EO28" s="186"/>
      <c r="EP28" s="186"/>
      <c r="EQ28" s="186"/>
      <c r="ES28" s="186"/>
      <c r="ET28" s="186"/>
      <c r="EU28" s="186"/>
      <c r="EV28" s="186"/>
      <c r="EW28" s="186"/>
      <c r="EX28" s="186"/>
      <c r="EY28" s="186"/>
      <c r="EZ28" s="186"/>
      <c r="FA28" s="186"/>
      <c r="FB28" s="186"/>
      <c r="FC28" s="186"/>
      <c r="FD28" s="186"/>
      <c r="FE28" s="186"/>
      <c r="FF28" s="186"/>
      <c r="FG28" s="186"/>
      <c r="FH28" s="186"/>
      <c r="FI28" s="186"/>
      <c r="FJ28" s="186"/>
      <c r="FK28" s="186"/>
      <c r="FL28" s="186"/>
      <c r="FM28" s="186"/>
      <c r="FN28" s="186"/>
      <c r="FO28" s="186"/>
      <c r="FP28" s="186"/>
      <c r="FQ28" s="186"/>
      <c r="FR28" s="1109">
        <v>8.1</v>
      </c>
      <c r="FS28" s="186"/>
      <c r="FT28" s="186">
        <v>8.4700000000000006</v>
      </c>
      <c r="FU28" s="186"/>
      <c r="FV28" s="1031">
        <f t="shared" si="261"/>
        <v>8.1</v>
      </c>
      <c r="FW28" s="214">
        <v>7.89</v>
      </c>
      <c r="FX28" s="56">
        <f t="shared" si="262"/>
        <v>7.89</v>
      </c>
      <c r="FY28" s="33">
        <v>7.89</v>
      </c>
      <c r="FZ28" s="357">
        <f>(FY28-FV28)/FV28</f>
        <v>-2.5925925925925922E-2</v>
      </c>
      <c r="GA28" s="186"/>
      <c r="GB28" s="186"/>
      <c r="GC28" s="186"/>
      <c r="GD28" s="186"/>
      <c r="GE28" s="186"/>
      <c r="GF28" s="186"/>
      <c r="GG28" s="186"/>
      <c r="GH28" s="186"/>
      <c r="GI28" s="186"/>
      <c r="GJ28" s="186"/>
      <c r="GK28" s="186"/>
      <c r="GL28" s="186"/>
      <c r="GM28" s="186"/>
      <c r="GN28" s="186"/>
      <c r="GO28" s="186"/>
      <c r="GP28" s="186"/>
      <c r="GQ28" s="186"/>
      <c r="GR28" s="186"/>
      <c r="GS28" s="186"/>
      <c r="GT28" s="186"/>
      <c r="GU28" s="186"/>
      <c r="GV28" s="186"/>
      <c r="GW28" s="186"/>
      <c r="GX28" s="186"/>
      <c r="GY28" s="186"/>
      <c r="GZ28" s="186"/>
      <c r="HA28" s="186"/>
      <c r="HB28" s="186"/>
      <c r="HC28" s="186"/>
      <c r="HD28" s="186"/>
      <c r="HE28" s="186"/>
      <c r="HF28" s="186"/>
      <c r="HG28" s="186"/>
      <c r="HH28" s="186"/>
      <c r="HI28" s="186"/>
      <c r="HJ28" s="186"/>
      <c r="HK28" s="1109">
        <v>6.11</v>
      </c>
      <c r="HL28" s="186"/>
      <c r="HM28" s="186"/>
      <c r="HN28" s="186">
        <v>5.97</v>
      </c>
      <c r="HO28" s="186"/>
      <c r="HP28" s="186">
        <f t="shared" si="263"/>
        <v>6.11</v>
      </c>
      <c r="HQ28" s="186" t="s">
        <v>1502</v>
      </c>
      <c r="HR28" s="66">
        <f t="shared" si="264"/>
        <v>6.11</v>
      </c>
      <c r="HS28" s="66">
        <v>6.23</v>
      </c>
      <c r="HT28" s="61">
        <v>6.25</v>
      </c>
      <c r="HU28" s="61">
        <f t="shared" si="265"/>
        <v>6.11</v>
      </c>
      <c r="HV28" s="214">
        <v>6.26</v>
      </c>
      <c r="HW28" s="214">
        <f t="shared" si="152"/>
        <v>6.11</v>
      </c>
      <c r="HX28" s="214"/>
      <c r="HY28" s="357">
        <f t="shared" si="266"/>
        <v>-1</v>
      </c>
      <c r="HZ28" s="186"/>
      <c r="IA28" s="186"/>
      <c r="IB28" s="186"/>
      <c r="IC28" s="186"/>
      <c r="ID28" s="186"/>
      <c r="IE28" s="186"/>
      <c r="IF28" s="186"/>
      <c r="IG28" s="186"/>
      <c r="IH28" s="186"/>
      <c r="II28" s="186"/>
      <c r="IJ28" s="186"/>
      <c r="IK28" s="186"/>
      <c r="IL28" s="186"/>
      <c r="IM28" s="186"/>
      <c r="IN28" s="186"/>
      <c r="IO28" s="186"/>
      <c r="IP28" s="186"/>
      <c r="IQ28" s="186"/>
      <c r="IR28" s="186"/>
      <c r="IS28" s="186"/>
      <c r="IT28" s="186"/>
      <c r="IU28" s="186"/>
      <c r="IV28" s="186"/>
      <c r="IW28" s="186"/>
      <c r="IX28" s="186"/>
      <c r="IY28" s="186"/>
      <c r="IZ28" s="186"/>
      <c r="JA28" s="186"/>
      <c r="JB28" s="186"/>
      <c r="JC28" s="186"/>
      <c r="JD28" s="186"/>
      <c r="JE28" s="186"/>
      <c r="JF28" s="186"/>
      <c r="JG28" s="1108">
        <v>6.75</v>
      </c>
      <c r="JH28" s="186"/>
      <c r="JI28" s="186">
        <v>7.1</v>
      </c>
      <c r="JJ28" s="186"/>
      <c r="JK28" s="186">
        <f t="shared" si="267"/>
        <v>6.75</v>
      </c>
      <c r="JL28" s="186">
        <v>7.3</v>
      </c>
      <c r="JM28" s="884">
        <f t="shared" si="268"/>
        <v>6.75</v>
      </c>
      <c r="JN28" s="61">
        <v>6.76</v>
      </c>
      <c r="JO28" s="214">
        <f t="shared" si="269"/>
        <v>6.75</v>
      </c>
      <c r="JP28" s="214">
        <v>6.71</v>
      </c>
      <c r="JQ28" s="214">
        <f t="shared" si="153"/>
        <v>6.71</v>
      </c>
      <c r="JR28" s="61">
        <v>6.79</v>
      </c>
      <c r="JS28" s="1042">
        <v>6.96</v>
      </c>
      <c r="JT28" s="214">
        <f t="shared" si="154"/>
        <v>6.71</v>
      </c>
      <c r="JU28" s="61">
        <v>6.92</v>
      </c>
      <c r="JV28" s="1042">
        <v>6.99</v>
      </c>
      <c r="JW28" s="214">
        <f t="shared" si="155"/>
        <v>6.71</v>
      </c>
      <c r="JX28" s="61">
        <v>7</v>
      </c>
      <c r="JY28" s="1042">
        <v>6.8</v>
      </c>
      <c r="JZ28" s="214">
        <f t="shared" si="156"/>
        <v>6.71</v>
      </c>
      <c r="KA28" s="61">
        <v>6.76</v>
      </c>
      <c r="KB28" s="61">
        <f t="shared" si="157"/>
        <v>6.71</v>
      </c>
      <c r="KC28" s="61">
        <v>7.07</v>
      </c>
      <c r="KD28" s="15">
        <v>7.2</v>
      </c>
      <c r="KE28" s="1042">
        <f t="shared" si="158"/>
        <v>6.71</v>
      </c>
      <c r="KF28" s="1042">
        <v>6.89</v>
      </c>
      <c r="KG28" s="11">
        <v>7.07</v>
      </c>
      <c r="KH28" s="1042">
        <f t="shared" si="159"/>
        <v>6.71</v>
      </c>
      <c r="KI28" s="1042">
        <v>7.12</v>
      </c>
      <c r="KJ28" s="11">
        <v>6.99</v>
      </c>
      <c r="KK28" s="1042">
        <f t="shared" si="270"/>
        <v>6.71</v>
      </c>
      <c r="KL28" s="1042"/>
      <c r="KM28" s="357">
        <f t="shared" si="271"/>
        <v>-1</v>
      </c>
      <c r="KN28" s="186"/>
      <c r="KO28" s="186"/>
      <c r="KP28" s="186"/>
      <c r="KQ28" s="186"/>
      <c r="KR28" s="186"/>
      <c r="KS28" s="186"/>
      <c r="KT28" s="186"/>
      <c r="KU28" s="186"/>
      <c r="KV28" s="186"/>
      <c r="KW28" s="186"/>
      <c r="KX28" s="186"/>
      <c r="KY28" s="186"/>
      <c r="KZ28" s="186"/>
      <c r="LA28" s="186"/>
      <c r="LB28" s="186"/>
      <c r="LC28" s="186"/>
      <c r="LD28" s="186"/>
      <c r="LE28" s="186"/>
      <c r="LF28" s="186"/>
      <c r="LG28" s="186"/>
      <c r="LH28" s="186"/>
      <c r="LI28" s="186"/>
      <c r="LJ28" s="186"/>
      <c r="LK28" s="186"/>
      <c r="LL28" s="186"/>
      <c r="LM28" s="186"/>
      <c r="LN28" s="186"/>
      <c r="LO28" s="186"/>
      <c r="LP28" s="186"/>
      <c r="LQ28" s="186"/>
      <c r="LR28" s="186"/>
      <c r="LS28" s="186">
        <v>6.34</v>
      </c>
      <c r="LT28" s="186"/>
      <c r="LU28" s="186">
        <v>5.34</v>
      </c>
      <c r="LV28" s="61">
        <v>6.33</v>
      </c>
      <c r="LW28" s="186">
        <f t="shared" si="160"/>
        <v>6.33</v>
      </c>
      <c r="LX28" s="61">
        <v>6.83</v>
      </c>
      <c r="LY28" s="884">
        <f t="shared" si="161"/>
        <v>6.33</v>
      </c>
      <c r="LZ28" s="214">
        <v>6.33</v>
      </c>
      <c r="MA28" s="61">
        <f t="shared" si="162"/>
        <v>6.33</v>
      </c>
      <c r="MB28" s="61">
        <v>6.51</v>
      </c>
      <c r="MC28" s="214">
        <v>6.47</v>
      </c>
      <c r="MD28" s="214">
        <f t="shared" si="163"/>
        <v>6.33</v>
      </c>
      <c r="ME28" s="214">
        <v>6.58</v>
      </c>
      <c r="MF28" s="214">
        <f t="shared" si="164"/>
        <v>6.33</v>
      </c>
      <c r="MG28" s="214">
        <v>6.36</v>
      </c>
      <c r="MH28" s="1042">
        <v>6.34</v>
      </c>
      <c r="MI28" s="214">
        <f t="shared" si="165"/>
        <v>6.33</v>
      </c>
      <c r="MJ28" s="61">
        <v>6.51</v>
      </c>
      <c r="MK28" s="1042">
        <v>6.6</v>
      </c>
      <c r="ML28" s="214">
        <f t="shared" si="166"/>
        <v>6.33</v>
      </c>
      <c r="MM28" s="61"/>
      <c r="MN28" s="1042">
        <v>6.7</v>
      </c>
      <c r="MO28" s="61">
        <f t="shared" si="167"/>
        <v>6.33</v>
      </c>
      <c r="MP28" s="1042">
        <v>6.8</v>
      </c>
      <c r="MQ28" s="1042">
        <f t="shared" si="168"/>
        <v>6.33</v>
      </c>
      <c r="MR28" s="1042">
        <v>5.79</v>
      </c>
      <c r="MS28" s="913">
        <v>6.82</v>
      </c>
      <c r="MT28" s="1042">
        <f t="shared" si="169"/>
        <v>6.33</v>
      </c>
      <c r="MU28" s="1042">
        <v>6.7</v>
      </c>
      <c r="MV28" s="1042">
        <f t="shared" si="170"/>
        <v>6.33</v>
      </c>
      <c r="MW28" s="1042">
        <v>6.49</v>
      </c>
      <c r="MX28" s="11">
        <v>6.61</v>
      </c>
      <c r="MY28" s="1042">
        <f t="shared" si="171"/>
        <v>6.33</v>
      </c>
      <c r="MZ28" s="1042"/>
      <c r="NA28" s="357">
        <f t="shared" si="172"/>
        <v>-1</v>
      </c>
      <c r="NB28" s="186"/>
      <c r="NC28" s="186"/>
      <c r="ND28" s="186"/>
      <c r="NE28" s="186"/>
      <c r="NF28" s="186"/>
      <c r="NG28" s="186"/>
      <c r="NH28" s="186"/>
      <c r="NI28" s="186"/>
      <c r="NJ28" s="186"/>
      <c r="NK28" s="186"/>
      <c r="NL28" s="186"/>
      <c r="NM28" s="186"/>
      <c r="NN28" s="186"/>
      <c r="NO28" s="186"/>
      <c r="NP28" s="186"/>
      <c r="NQ28" s="186"/>
      <c r="NR28" s="186"/>
      <c r="NS28" s="186"/>
      <c r="NT28" s="186"/>
      <c r="NU28" s="186"/>
      <c r="NV28" s="186"/>
      <c r="NW28" s="186"/>
      <c r="NX28" s="186"/>
      <c r="NY28" s="186"/>
      <c r="NZ28" s="186"/>
      <c r="OA28" s="186"/>
      <c r="OB28" s="186"/>
      <c r="OC28" s="186"/>
      <c r="OD28" s="186"/>
      <c r="OE28" s="186"/>
      <c r="OF28" s="186"/>
      <c r="OG28" s="186"/>
      <c r="OH28" s="186"/>
      <c r="OI28" s="186">
        <v>5.89</v>
      </c>
      <c r="OJ28" s="186"/>
      <c r="OK28" s="186">
        <v>5.99</v>
      </c>
      <c r="OL28" s="186"/>
      <c r="OM28" s="186">
        <f t="shared" si="173"/>
        <v>5.89</v>
      </c>
      <c r="ON28" s="186">
        <v>6.24</v>
      </c>
      <c r="OO28" s="1051">
        <f t="shared" si="174"/>
        <v>5.89</v>
      </c>
      <c r="OP28" s="61">
        <v>6.29</v>
      </c>
      <c r="OQ28" s="61">
        <v>5.46</v>
      </c>
      <c r="OR28" s="61">
        <f t="shared" si="175"/>
        <v>5.46</v>
      </c>
      <c r="OS28" s="61">
        <v>6.11</v>
      </c>
      <c r="OT28" s="61">
        <f t="shared" si="176"/>
        <v>5.46</v>
      </c>
      <c r="OU28" s="61">
        <v>5.92</v>
      </c>
      <c r="OV28" s="61">
        <f t="shared" si="177"/>
        <v>5.46</v>
      </c>
      <c r="OW28" s="61">
        <v>5.92</v>
      </c>
      <c r="OX28" s="15">
        <v>5.87</v>
      </c>
      <c r="OY28" s="61">
        <f t="shared" si="178"/>
        <v>5.46</v>
      </c>
      <c r="OZ28" s="61">
        <v>5.55</v>
      </c>
      <c r="PA28" s="15">
        <v>5.88</v>
      </c>
      <c r="PB28" s="61">
        <f t="shared" si="179"/>
        <v>5.46</v>
      </c>
      <c r="PC28" s="41">
        <v>5.75</v>
      </c>
      <c r="PD28" s="15">
        <v>5.87</v>
      </c>
      <c r="PE28" s="41">
        <f t="shared" si="180"/>
        <v>5.46</v>
      </c>
      <c r="PF28" s="15">
        <v>5.98</v>
      </c>
      <c r="PG28" s="15">
        <f t="shared" si="181"/>
        <v>5.46</v>
      </c>
      <c r="PH28" s="15">
        <v>5.9</v>
      </c>
      <c r="PI28" s="15">
        <v>5.91</v>
      </c>
      <c r="PJ28" s="1042">
        <f t="shared" si="182"/>
        <v>5.46</v>
      </c>
      <c r="PK28" s="15">
        <v>5.99</v>
      </c>
      <c r="PL28" s="1042">
        <f t="shared" si="183"/>
        <v>5.46</v>
      </c>
      <c r="PM28" s="1042">
        <v>5.96</v>
      </c>
      <c r="PN28" s="15">
        <v>5.91</v>
      </c>
      <c r="PO28" s="15">
        <f t="shared" si="184"/>
        <v>5.46</v>
      </c>
      <c r="PP28" s="55">
        <v>5.87</v>
      </c>
      <c r="PQ28" s="38">
        <f t="shared" si="185"/>
        <v>5.46</v>
      </c>
      <c r="PR28" s="38">
        <v>6.16</v>
      </c>
      <c r="PS28" s="15">
        <f t="shared" si="186"/>
        <v>5.46</v>
      </c>
      <c r="PT28" s="38">
        <v>6.25</v>
      </c>
      <c r="PU28" s="15">
        <f t="shared" si="187"/>
        <v>5.46</v>
      </c>
      <c r="PV28" s="15">
        <v>5.9</v>
      </c>
      <c r="PW28" s="357">
        <f>(PV28-PU28)/PU28</f>
        <v>8.0586080586080661E-2</v>
      </c>
      <c r="PX28" s="186"/>
      <c r="PY28" s="186"/>
      <c r="PZ28" s="186"/>
      <c r="QA28" s="186"/>
      <c r="QB28" s="186"/>
      <c r="QC28" s="186"/>
      <c r="QD28" s="186"/>
      <c r="QE28" s="186"/>
      <c r="QF28" s="186">
        <v>5.8</v>
      </c>
      <c r="QG28" s="186"/>
      <c r="QH28" s="186">
        <v>5.6109999999999998</v>
      </c>
      <c r="QI28" s="186"/>
      <c r="QJ28" s="186">
        <f t="shared" si="188"/>
        <v>5.8</v>
      </c>
      <c r="QK28" s="186">
        <v>5.92</v>
      </c>
      <c r="QL28" s="1051">
        <f t="shared" si="189"/>
        <v>5.8</v>
      </c>
      <c r="QM28" s="186">
        <v>5.91</v>
      </c>
      <c r="QN28" s="61">
        <v>5.9</v>
      </c>
      <c r="QO28" s="61">
        <f t="shared" si="190"/>
        <v>5.8</v>
      </c>
      <c r="QP28" s="61">
        <v>5.83</v>
      </c>
      <c r="QQ28" s="61">
        <v>6.22</v>
      </c>
      <c r="QR28" s="61">
        <f t="shared" si="191"/>
        <v>5.8</v>
      </c>
      <c r="QS28" s="61">
        <v>6.2</v>
      </c>
      <c r="QT28" s="61">
        <f t="shared" si="192"/>
        <v>5.8</v>
      </c>
      <c r="QU28" s="61">
        <v>6.23</v>
      </c>
      <c r="QV28" s="41">
        <v>5.96272</v>
      </c>
      <c r="QW28" s="15">
        <v>6.25</v>
      </c>
      <c r="QX28" s="48">
        <f t="shared" si="193"/>
        <v>5.8</v>
      </c>
      <c r="QY28" s="41">
        <v>5.83</v>
      </c>
      <c r="QZ28" s="15">
        <v>6</v>
      </c>
      <c r="RA28" s="41">
        <f t="shared" si="194"/>
        <v>5.8</v>
      </c>
      <c r="RB28" s="41">
        <v>6.1</v>
      </c>
      <c r="RC28" s="15">
        <v>5.89</v>
      </c>
      <c r="RD28" s="41">
        <f t="shared" si="195"/>
        <v>5.8</v>
      </c>
      <c r="RE28" s="41">
        <v>5.98</v>
      </c>
      <c r="RF28" s="15">
        <v>5.92</v>
      </c>
      <c r="RG28" s="15">
        <f t="shared" si="196"/>
        <v>5.8</v>
      </c>
      <c r="RH28" s="15">
        <v>6.11</v>
      </c>
      <c r="RI28" s="15">
        <v>5.83</v>
      </c>
      <c r="RJ28" s="1042">
        <f t="shared" si="197"/>
        <v>5.8</v>
      </c>
      <c r="RK28" s="15">
        <v>5.91</v>
      </c>
      <c r="RL28" s="15">
        <f t="shared" si="198"/>
        <v>5.8</v>
      </c>
      <c r="RM28" s="11">
        <v>5.8</v>
      </c>
      <c r="RN28" s="11">
        <f t="shared" si="199"/>
        <v>5.8</v>
      </c>
      <c r="RO28" s="11">
        <v>5.8</v>
      </c>
      <c r="RP28" s="1052">
        <v>5.83</v>
      </c>
      <c r="RQ28" s="11">
        <f t="shared" si="200"/>
        <v>5.8</v>
      </c>
      <c r="RR28" s="38">
        <v>5.8</v>
      </c>
      <c r="RS28" s="11">
        <f t="shared" si="201"/>
        <v>5.8</v>
      </c>
      <c r="RT28" s="11">
        <v>6.01</v>
      </c>
      <c r="RU28" s="15">
        <f t="shared" si="202"/>
        <v>5.8</v>
      </c>
      <c r="RV28" s="15">
        <v>6.01</v>
      </c>
      <c r="RW28" s="15">
        <f t="shared" si="203"/>
        <v>5.8</v>
      </c>
      <c r="RX28" s="15">
        <v>6.13</v>
      </c>
      <c r="RY28" s="38">
        <v>5.78</v>
      </c>
      <c r="RZ28" s="38">
        <f t="shared" si="204"/>
        <v>5.78</v>
      </c>
      <c r="SA28" s="38"/>
      <c r="SB28" s="357">
        <f t="shared" si="205"/>
        <v>-1</v>
      </c>
      <c r="SC28" s="186">
        <v>6.31</v>
      </c>
      <c r="SD28" s="186">
        <v>6.35</v>
      </c>
      <c r="SE28" s="215">
        <v>6.76</v>
      </c>
      <c r="SF28" s="56">
        <f t="shared" si="206"/>
        <v>6.31</v>
      </c>
      <c r="SG28" s="56">
        <v>6.62</v>
      </c>
      <c r="SH28" s="56">
        <v>6.63</v>
      </c>
      <c r="SI28" s="56">
        <v>6.76</v>
      </c>
      <c r="SJ28" s="61">
        <f t="shared" si="207"/>
        <v>6.31</v>
      </c>
      <c r="SK28" s="61">
        <v>6.83</v>
      </c>
      <c r="SL28" s="61">
        <v>6.67</v>
      </c>
      <c r="SM28" s="61">
        <f t="shared" si="208"/>
        <v>6.31</v>
      </c>
      <c r="SN28" s="61">
        <v>6.54</v>
      </c>
      <c r="SO28" s="61">
        <f t="shared" si="209"/>
        <v>6.31</v>
      </c>
      <c r="SP28" s="61">
        <v>6.66</v>
      </c>
      <c r="SQ28" s="61">
        <v>6.59</v>
      </c>
      <c r="SR28" s="1042">
        <v>6.44</v>
      </c>
      <c r="SS28" s="61">
        <f t="shared" si="210"/>
        <v>6.31</v>
      </c>
      <c r="ST28" s="61">
        <v>6.45</v>
      </c>
      <c r="SU28" s="1042">
        <v>6.7229999999999999</v>
      </c>
      <c r="SV28" s="61">
        <f t="shared" si="211"/>
        <v>6.31</v>
      </c>
      <c r="SW28" s="61"/>
      <c r="SX28" s="1042">
        <v>6.4</v>
      </c>
      <c r="SY28" s="61">
        <f t="shared" si="212"/>
        <v>6.31</v>
      </c>
      <c r="SZ28" s="61">
        <v>6.33</v>
      </c>
      <c r="TA28" s="1042">
        <v>6.4</v>
      </c>
      <c r="TB28" s="61">
        <f t="shared" si="213"/>
        <v>6.31</v>
      </c>
      <c r="TC28" s="1042">
        <v>6.79</v>
      </c>
      <c r="TD28" s="1042">
        <f t="shared" si="214"/>
        <v>6.31</v>
      </c>
      <c r="TE28" s="1042">
        <v>6.57</v>
      </c>
      <c r="TF28" s="1042">
        <v>6.32</v>
      </c>
      <c r="TG28" s="1042">
        <f t="shared" si="215"/>
        <v>6.31</v>
      </c>
      <c r="TH28" s="1042">
        <v>6.46</v>
      </c>
      <c r="TI28" s="1042">
        <f t="shared" si="216"/>
        <v>6.31</v>
      </c>
      <c r="TJ28" s="1042">
        <v>6.45</v>
      </c>
      <c r="TK28" s="38">
        <v>6.39</v>
      </c>
      <c r="TL28" s="1042">
        <f t="shared" si="217"/>
        <v>6.31</v>
      </c>
      <c r="TM28" s="38">
        <v>6.53</v>
      </c>
      <c r="TN28" s="1042">
        <f t="shared" si="218"/>
        <v>6.31</v>
      </c>
      <c r="TO28" s="1042">
        <v>6.54</v>
      </c>
      <c r="TP28" s="15">
        <v>6.63</v>
      </c>
      <c r="TQ28" s="15">
        <f t="shared" si="219"/>
        <v>6.31</v>
      </c>
      <c r="TR28" s="38">
        <v>6.4</v>
      </c>
      <c r="TS28" s="15">
        <f t="shared" si="220"/>
        <v>6.31</v>
      </c>
      <c r="TT28" s="38">
        <v>6.57</v>
      </c>
      <c r="TU28" s="38">
        <f t="shared" si="221"/>
        <v>6.31</v>
      </c>
      <c r="TV28" s="38"/>
      <c r="TW28" s="357">
        <f t="shared" si="222"/>
        <v>-1</v>
      </c>
      <c r="TX28" s="41">
        <v>6.38</v>
      </c>
      <c r="TY28" s="186">
        <v>5.95</v>
      </c>
      <c r="TZ28" s="66">
        <f t="shared" si="223"/>
        <v>5.95</v>
      </c>
      <c r="UA28" s="61">
        <v>5.98</v>
      </c>
      <c r="UB28" s="66">
        <f t="shared" si="224"/>
        <v>5.95</v>
      </c>
      <c r="UC28" s="41">
        <v>5.98</v>
      </c>
      <c r="UD28" s="61">
        <f t="shared" si="225"/>
        <v>5.95</v>
      </c>
      <c r="UE28" s="61">
        <v>5.95</v>
      </c>
      <c r="UF28" s="61">
        <v>6.35</v>
      </c>
      <c r="UG28" s="61">
        <f t="shared" si="226"/>
        <v>5.95</v>
      </c>
      <c r="UH28" s="61">
        <v>5.98</v>
      </c>
      <c r="UI28" s="61">
        <f t="shared" si="227"/>
        <v>5.95</v>
      </c>
      <c r="UJ28" s="61">
        <v>5.96</v>
      </c>
      <c r="UK28" s="15">
        <v>5.93</v>
      </c>
      <c r="UL28" s="61">
        <f t="shared" si="228"/>
        <v>5.93</v>
      </c>
      <c r="UM28" s="61">
        <v>6</v>
      </c>
      <c r="UN28" s="61">
        <v>5.99</v>
      </c>
      <c r="UO28" s="61">
        <v>6.12</v>
      </c>
      <c r="UP28" s="50">
        <v>5.91</v>
      </c>
      <c r="UQ28" s="50">
        <v>5.92</v>
      </c>
      <c r="UR28" s="50">
        <f t="shared" si="229"/>
        <v>5.91</v>
      </c>
      <c r="US28" s="61">
        <v>6.41</v>
      </c>
      <c r="UT28" s="61">
        <v>6.12</v>
      </c>
      <c r="UU28" s="50">
        <v>6.36</v>
      </c>
      <c r="UV28" s="50">
        <v>5.93</v>
      </c>
      <c r="UW28" s="61">
        <f t="shared" si="230"/>
        <v>5.91</v>
      </c>
      <c r="UX28" s="61">
        <v>5.91</v>
      </c>
      <c r="UY28" s="61">
        <v>5.99</v>
      </c>
      <c r="UZ28" s="61">
        <f t="shared" si="231"/>
        <v>5.91</v>
      </c>
      <c r="VA28" s="61">
        <v>5.98</v>
      </c>
      <c r="VB28" s="61">
        <v>5.99</v>
      </c>
      <c r="VC28" s="1042">
        <f t="shared" si="232"/>
        <v>5.91</v>
      </c>
      <c r="VD28" s="1042">
        <v>5.92</v>
      </c>
      <c r="VE28" s="1042">
        <v>5.98</v>
      </c>
      <c r="VF28" s="104">
        <v>5.93</v>
      </c>
      <c r="VG28" s="49">
        <v>5.9550000000000001</v>
      </c>
      <c r="VH28" s="1042">
        <f t="shared" si="233"/>
        <v>5.91</v>
      </c>
      <c r="VI28" s="1042">
        <v>6.41</v>
      </c>
      <c r="VJ28" s="1042">
        <v>6.41</v>
      </c>
      <c r="VK28" s="1042">
        <f t="shared" si="234"/>
        <v>5.91</v>
      </c>
      <c r="VL28" s="1042">
        <v>6.12</v>
      </c>
      <c r="VM28" s="1042">
        <v>6.16</v>
      </c>
      <c r="VN28" s="1042">
        <f t="shared" si="272"/>
        <v>5.91</v>
      </c>
      <c r="VO28" s="1042">
        <v>5.9249999999999998</v>
      </c>
      <c r="VP28" s="1042">
        <v>5.92</v>
      </c>
      <c r="VQ28" s="1042">
        <f t="shared" si="273"/>
        <v>5.91</v>
      </c>
      <c r="VR28" s="1042">
        <v>5.94</v>
      </c>
      <c r="VS28" s="1042">
        <v>5.93</v>
      </c>
      <c r="VT28" s="1042">
        <f t="shared" si="274"/>
        <v>5.91</v>
      </c>
      <c r="VU28" s="1042">
        <v>5.93</v>
      </c>
      <c r="VV28" s="1042">
        <v>5.9</v>
      </c>
      <c r="VW28" s="15">
        <f t="shared" si="275"/>
        <v>5.9</v>
      </c>
      <c r="VX28" s="15">
        <v>5.99</v>
      </c>
      <c r="VY28" s="15">
        <f t="shared" si="276"/>
        <v>5.9</v>
      </c>
      <c r="VZ28" s="38"/>
      <c r="WA28" s="53">
        <v>6.02</v>
      </c>
      <c r="WB28" s="1042">
        <f t="shared" si="277"/>
        <v>5.9</v>
      </c>
      <c r="WC28" s="38"/>
      <c r="WD28" s="38"/>
      <c r="WE28" s="357">
        <f t="shared" si="278"/>
        <v>-1</v>
      </c>
      <c r="WF28" s="357">
        <f t="shared" si="279"/>
        <v>-1</v>
      </c>
      <c r="WG28" s="357">
        <f>(UO28-UL28)/UL28</f>
        <v>3.2040472175379496E-2</v>
      </c>
      <c r="WH28" s="1042">
        <v>5.64</v>
      </c>
      <c r="WI28" s="1042">
        <v>5.7</v>
      </c>
      <c r="WJ28" s="1042">
        <v>5.69</v>
      </c>
      <c r="WK28" s="41">
        <v>5.65</v>
      </c>
      <c r="WL28" s="1042">
        <f t="shared" si="280"/>
        <v>5.64</v>
      </c>
      <c r="WM28" s="1042">
        <v>5.69</v>
      </c>
      <c r="WN28" s="1042">
        <v>5.66</v>
      </c>
      <c r="WO28" s="1042">
        <f t="shared" si="281"/>
        <v>5.64</v>
      </c>
      <c r="WP28" s="1042">
        <v>5.66</v>
      </c>
      <c r="WQ28" s="1042">
        <v>5.75</v>
      </c>
      <c r="WR28" s="1042">
        <f t="shared" si="282"/>
        <v>5.64</v>
      </c>
      <c r="WS28" s="1042">
        <v>5.68</v>
      </c>
      <c r="WT28" s="15">
        <v>5.75</v>
      </c>
      <c r="WU28" s="15">
        <f t="shared" si="283"/>
        <v>5.64</v>
      </c>
      <c r="WV28" s="15">
        <v>5.75</v>
      </c>
      <c r="WW28" s="15">
        <v>5.76</v>
      </c>
      <c r="WX28" s="15">
        <f t="shared" si="284"/>
        <v>5.64</v>
      </c>
      <c r="WY28" s="15">
        <v>5.87</v>
      </c>
      <c r="WZ28" s="630">
        <v>5.7229999999999999</v>
      </c>
      <c r="XA28" s="38">
        <f t="shared" si="285"/>
        <v>5.64</v>
      </c>
      <c r="XB28" s="38"/>
      <c r="XC28" s="357">
        <f t="shared" si="286"/>
        <v>-1</v>
      </c>
      <c r="XD28" s="1042">
        <v>5.5</v>
      </c>
      <c r="XE28" s="1042">
        <v>5.51</v>
      </c>
      <c r="XF28" s="1042">
        <f t="shared" si="287"/>
        <v>5.5</v>
      </c>
      <c r="XG28" s="1042">
        <v>5.54</v>
      </c>
      <c r="XH28" s="1042">
        <f t="shared" si="288"/>
        <v>5.5</v>
      </c>
      <c r="XI28" s="1042">
        <v>5.52</v>
      </c>
      <c r="XJ28" s="1042">
        <v>5.51</v>
      </c>
      <c r="XK28" s="1042">
        <f t="shared" si="289"/>
        <v>5.5</v>
      </c>
      <c r="XL28" s="1042">
        <v>5.49</v>
      </c>
      <c r="XM28" s="1042">
        <f t="shared" si="290"/>
        <v>5.49</v>
      </c>
      <c r="XN28" s="1042">
        <v>5.61</v>
      </c>
      <c r="XO28" s="1042">
        <v>5.52</v>
      </c>
      <c r="XP28" s="1042">
        <f t="shared" si="291"/>
        <v>5.49</v>
      </c>
      <c r="XQ28" s="38">
        <v>5.77</v>
      </c>
      <c r="XR28" s="38">
        <f t="shared" si="292"/>
        <v>5.49</v>
      </c>
      <c r="XS28" s="38"/>
      <c r="XT28" s="357">
        <f t="shared" si="293"/>
        <v>-1</v>
      </c>
      <c r="XU28" s="1322">
        <v>5.91</v>
      </c>
      <c r="XV28" s="1322">
        <v>5.83</v>
      </c>
      <c r="XW28" s="1322">
        <v>6.31</v>
      </c>
      <c r="XX28" s="1322">
        <f t="shared" si="235"/>
        <v>5.91</v>
      </c>
      <c r="XY28" s="1322">
        <v>5.99</v>
      </c>
      <c r="XZ28" s="1322">
        <v>6.18</v>
      </c>
      <c r="YA28" s="1322">
        <f t="shared" si="236"/>
        <v>5.91</v>
      </c>
      <c r="YB28" s="1322">
        <v>5.91</v>
      </c>
      <c r="YC28" s="1322">
        <f t="shared" si="237"/>
        <v>5.91</v>
      </c>
      <c r="YD28" s="1322">
        <v>5.99</v>
      </c>
      <c r="YE28" s="15">
        <v>5.93</v>
      </c>
      <c r="YF28" s="15">
        <f t="shared" si="238"/>
        <v>5.91</v>
      </c>
      <c r="YG28" s="1392">
        <v>5.94</v>
      </c>
      <c r="YH28" s="15">
        <f t="shared" si="239"/>
        <v>5.91</v>
      </c>
      <c r="YI28" s="38">
        <v>6.11</v>
      </c>
      <c r="YJ28" s="38">
        <f t="shared" si="240"/>
        <v>5.91</v>
      </c>
      <c r="YK28" s="38"/>
      <c r="YL28" s="357">
        <f t="shared" si="241"/>
        <v>-1</v>
      </c>
      <c r="YM28" s="1042">
        <v>5.78</v>
      </c>
      <c r="YN28" s="1042">
        <v>5.78</v>
      </c>
      <c r="YO28" s="1042">
        <f t="shared" si="242"/>
        <v>5.78</v>
      </c>
      <c r="YP28" s="1042">
        <v>5.74</v>
      </c>
      <c r="YQ28" s="1042">
        <v>5.79</v>
      </c>
      <c r="YR28" s="1042">
        <f>MIN(YQ28,YO28)</f>
        <v>5.78</v>
      </c>
      <c r="YS28" s="1042">
        <v>5.89</v>
      </c>
      <c r="YT28" s="1042">
        <f>MIN(YS28,YR28)</f>
        <v>5.78</v>
      </c>
      <c r="YU28" s="1042"/>
      <c r="YV28" s="1042">
        <v>5.82</v>
      </c>
      <c r="YW28" s="1042">
        <v>5.91</v>
      </c>
      <c r="YX28" s="1042">
        <f>MIN(YW28,YT28)</f>
        <v>5.78</v>
      </c>
      <c r="YY28" s="1042"/>
      <c r="YZ28" s="1042">
        <v>5.98</v>
      </c>
      <c r="ZA28" s="38"/>
      <c r="ZB28" s="38">
        <v>5.97</v>
      </c>
      <c r="ZC28" s="38">
        <f>MIN(ZB28,YX28)</f>
        <v>5.78</v>
      </c>
      <c r="ZD28" s="1042">
        <v>5.94</v>
      </c>
      <c r="ZE28" s="1223">
        <f t="shared" si="243"/>
        <v>-1</v>
      </c>
      <c r="ZF28" s="1223">
        <f>(ZD28-ZC28)/ZC28</f>
        <v>2.7681660899654004E-2</v>
      </c>
      <c r="ZG28" s="61"/>
      <c r="ZH28" s="186"/>
      <c r="ZI28" s="61"/>
      <c r="ZJ28" s="61" t="str">
        <f t="shared" si="244"/>
        <v xml:space="preserve">1. Better than baseline </v>
      </c>
      <c r="ZK28" s="10" t="str">
        <f t="shared" si="245"/>
        <v>4.Blocker/Not Executed</v>
      </c>
      <c r="ZL28" s="10" t="str">
        <f t="shared" si="246"/>
        <v>4.Blocker/Not Executed</v>
      </c>
      <c r="ZM28" s="10" t="str">
        <f t="shared" si="247"/>
        <v xml:space="preserve">1. Better than baseline </v>
      </c>
      <c r="ZN28" s="10" t="str">
        <f t="shared" si="248"/>
        <v xml:space="preserve">1. Better than baseline </v>
      </c>
      <c r="ZO28" s="10" t="str">
        <f t="shared" si="249"/>
        <v xml:space="preserve">1. Better than baseline </v>
      </c>
      <c r="ZP28" s="10" t="str">
        <f t="shared" si="250"/>
        <v xml:space="preserve">1. Better than baseline </v>
      </c>
      <c r="ZQ28" s="10" t="str">
        <f t="shared" si="251"/>
        <v>2. Within 10% deviation from baseline</v>
      </c>
      <c r="ZR28" s="12" t="str">
        <f t="shared" si="252"/>
        <v xml:space="preserve">1. Better than baseline </v>
      </c>
      <c r="ZS28" s="10" t="str">
        <f t="shared" si="253"/>
        <v xml:space="preserve">1. Better than baseline </v>
      </c>
      <c r="ZT28" s="10" t="str">
        <f t="shared" si="254"/>
        <v>2. Within 10% deviation from baseline</v>
      </c>
      <c r="ZU28" s="38" t="str">
        <f t="shared" si="255"/>
        <v xml:space="preserve">1. Better than baseline </v>
      </c>
      <c r="ZV28" s="38" t="str">
        <f t="shared" si="256"/>
        <v xml:space="preserve">1. Better than baseline </v>
      </c>
      <c r="ZW28" s="38" t="str">
        <f t="shared" si="257"/>
        <v xml:space="preserve">1. Better than baseline </v>
      </c>
      <c r="ZX28" s="38" t="str">
        <f t="shared" si="258"/>
        <v>2. Within 10% deviation from baseline</v>
      </c>
    </row>
    <row r="29" spans="1:722" s="4" customFormat="1" ht="44" thickBot="1" x14ac:dyDescent="0.4">
      <c r="A29" s="4">
        <v>25</v>
      </c>
      <c r="B29" s="214">
        <v>24</v>
      </c>
      <c r="C29" s="61" t="s">
        <v>18</v>
      </c>
      <c r="D29" s="61" t="s">
        <v>1254</v>
      </c>
      <c r="E29" s="61" t="s">
        <v>2307</v>
      </c>
      <c r="F29" s="61" t="s">
        <v>2307</v>
      </c>
      <c r="G29" s="183" t="s">
        <v>2329</v>
      </c>
      <c r="H29" s="61" t="s">
        <v>2662</v>
      </c>
      <c r="AV29" s="1040">
        <v>10.26</v>
      </c>
      <c r="AW29" s="186"/>
      <c r="AX29" s="61">
        <v>8.91</v>
      </c>
      <c r="AY29" s="61"/>
      <c r="BA29" s="61">
        <f>MIN(AV29,AY29)</f>
        <v>10.26</v>
      </c>
      <c r="BB29" s="214">
        <v>12.79</v>
      </c>
      <c r="BC29" s="66">
        <f t="shared" si="259"/>
        <v>10.26</v>
      </c>
      <c r="BD29" s="214"/>
      <c r="BE29" s="357">
        <f t="shared" si="260"/>
        <v>-1</v>
      </c>
      <c r="BF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G29" s="186"/>
      <c r="CH29" s="186"/>
      <c r="CJ29" s="186"/>
      <c r="CK29" s="186"/>
      <c r="CL29" s="186"/>
      <c r="CM29" s="186"/>
      <c r="CN29" s="186"/>
      <c r="CO29" s="186"/>
      <c r="CQ29" s="186"/>
      <c r="CR29" s="186"/>
      <c r="CT29" s="186"/>
      <c r="CU29" s="186"/>
      <c r="CV29" s="186"/>
      <c r="CW29" s="186"/>
      <c r="CX29" s="186"/>
      <c r="CY29" s="186"/>
      <c r="CZ29" s="186"/>
      <c r="DA29" s="186"/>
      <c r="DB29" s="186"/>
      <c r="DC29" s="186"/>
      <c r="DD29" s="186"/>
      <c r="DE29" s="186"/>
      <c r="DF29" s="186"/>
      <c r="DG29" s="186"/>
      <c r="DH29" s="186"/>
      <c r="DI29" s="186"/>
      <c r="DJ29" s="186"/>
      <c r="DK29" s="186"/>
      <c r="DO29" s="186"/>
      <c r="DP29" s="186"/>
      <c r="DQ29" s="186"/>
      <c r="DR29" s="186"/>
      <c r="DS29" s="186"/>
      <c r="DT29" s="186"/>
      <c r="DU29" s="186"/>
      <c r="DV29" s="186" t="s">
        <v>1502</v>
      </c>
      <c r="DW29" s="186"/>
      <c r="DX29" s="186"/>
      <c r="DY29" s="33" t="s">
        <v>1502</v>
      </c>
      <c r="DZ29" s="214" t="s">
        <v>1502</v>
      </c>
      <c r="EA29" s="61" t="s">
        <v>1502</v>
      </c>
      <c r="EB29" s="1051" t="s">
        <v>1502</v>
      </c>
      <c r="EC29" s="884" t="s">
        <v>1502</v>
      </c>
      <c r="ED29" s="214" t="s">
        <v>1502</v>
      </c>
      <c r="EG29" s="357"/>
      <c r="EH29" s="186"/>
      <c r="EJ29" s="186"/>
      <c r="EK29" s="186"/>
      <c r="EL29" s="186"/>
      <c r="EM29" s="186"/>
      <c r="EO29" s="186"/>
      <c r="EP29" s="186"/>
      <c r="EQ29" s="186"/>
      <c r="ES29" s="186"/>
      <c r="ET29" s="186"/>
      <c r="EU29" s="186"/>
      <c r="EV29" s="186"/>
      <c r="EW29" s="186"/>
      <c r="EX29" s="186"/>
      <c r="EY29" s="186"/>
      <c r="EZ29" s="186"/>
      <c r="FA29" s="186"/>
      <c r="FB29" s="186"/>
      <c r="FC29" s="186"/>
      <c r="FD29" s="186"/>
      <c r="FE29" s="186"/>
      <c r="FF29" s="186"/>
      <c r="FG29" s="186"/>
      <c r="FH29" s="186"/>
      <c r="FI29" s="186"/>
      <c r="FJ29" s="186"/>
      <c r="FK29" s="186"/>
      <c r="FL29" s="186"/>
      <c r="FM29" s="186"/>
      <c r="FN29" s="186"/>
      <c r="FO29" s="186"/>
      <c r="FP29" s="186"/>
      <c r="FQ29" s="186"/>
      <c r="FR29" s="1109">
        <v>10.81</v>
      </c>
      <c r="FS29" s="186"/>
      <c r="FT29" s="186">
        <v>10.4</v>
      </c>
      <c r="FU29" s="186"/>
      <c r="FV29" s="1031">
        <f t="shared" si="261"/>
        <v>10.81</v>
      </c>
      <c r="FW29" s="214">
        <v>12.79</v>
      </c>
      <c r="FX29" s="56">
        <f t="shared" si="262"/>
        <v>10.81</v>
      </c>
      <c r="FY29" s="33">
        <v>10.8</v>
      </c>
      <c r="FZ29" s="357">
        <f>(FY29-FV29)/FV29</f>
        <v>-9.2506938020349547E-4</v>
      </c>
      <c r="GA29" s="186"/>
      <c r="GB29" s="186"/>
      <c r="GC29" s="186"/>
      <c r="GD29" s="186"/>
      <c r="GE29" s="186"/>
      <c r="GF29" s="186"/>
      <c r="GG29" s="186"/>
      <c r="GH29" s="186"/>
      <c r="GI29" s="186"/>
      <c r="GJ29" s="186"/>
      <c r="GK29" s="186"/>
      <c r="GL29" s="186"/>
      <c r="GM29" s="186"/>
      <c r="GN29" s="186"/>
      <c r="GO29" s="186"/>
      <c r="GP29" s="186"/>
      <c r="GQ29" s="186"/>
      <c r="GR29" s="186"/>
      <c r="GS29" s="186"/>
      <c r="GT29" s="186"/>
      <c r="GU29" s="186"/>
      <c r="GV29" s="186"/>
      <c r="GW29" s="186"/>
      <c r="GX29" s="186"/>
      <c r="GY29" s="186"/>
      <c r="GZ29" s="186"/>
      <c r="HA29" s="186"/>
      <c r="HB29" s="186"/>
      <c r="HC29" s="186"/>
      <c r="HD29" s="186"/>
      <c r="HE29" s="186"/>
      <c r="HF29" s="186"/>
      <c r="HG29" s="186"/>
      <c r="HH29" s="186"/>
      <c r="HI29" s="186"/>
      <c r="HJ29" s="186"/>
      <c r="HK29" s="1109">
        <v>9.81</v>
      </c>
      <c r="HL29" s="186"/>
      <c r="HM29" s="186"/>
      <c r="HN29" s="186">
        <v>8.7799999999999994</v>
      </c>
      <c r="HO29" s="186"/>
      <c r="HP29" s="186">
        <f t="shared" si="263"/>
        <v>9.81</v>
      </c>
      <c r="HQ29" s="186" t="s">
        <v>1502</v>
      </c>
      <c r="HR29" s="66">
        <f t="shared" si="264"/>
        <v>9.81</v>
      </c>
      <c r="HS29" s="66">
        <v>10.51</v>
      </c>
      <c r="HT29" s="61">
        <v>10.54</v>
      </c>
      <c r="HU29" s="61">
        <f t="shared" si="265"/>
        <v>9.81</v>
      </c>
      <c r="HV29" s="214">
        <v>10.28</v>
      </c>
      <c r="HW29" s="214">
        <f t="shared" si="152"/>
        <v>9.81</v>
      </c>
      <c r="HX29" s="214"/>
      <c r="HY29" s="7">
        <f t="shared" si="266"/>
        <v>-1</v>
      </c>
      <c r="HZ29" s="186"/>
      <c r="IA29" s="186"/>
      <c r="IB29" s="186"/>
      <c r="IC29" s="186"/>
      <c r="ID29" s="186"/>
      <c r="IE29" s="186"/>
      <c r="IF29" s="186"/>
      <c r="IG29" s="186"/>
      <c r="IH29" s="186"/>
      <c r="II29" s="186"/>
      <c r="IJ29" s="186"/>
      <c r="IK29" s="186"/>
      <c r="IL29" s="186"/>
      <c r="IM29" s="186"/>
      <c r="IN29" s="186"/>
      <c r="IO29" s="186"/>
      <c r="IP29" s="186"/>
      <c r="IQ29" s="186"/>
      <c r="IR29" s="186"/>
      <c r="IS29" s="186"/>
      <c r="IT29" s="186"/>
      <c r="IU29" s="186"/>
      <c r="IV29" s="186"/>
      <c r="IW29" s="186"/>
      <c r="IX29" s="186"/>
      <c r="IY29" s="186"/>
      <c r="IZ29" s="186"/>
      <c r="JA29" s="186"/>
      <c r="JB29" s="186"/>
      <c r="JC29" s="186"/>
      <c r="JD29" s="186"/>
      <c r="JE29" s="186"/>
      <c r="JF29" s="186"/>
      <c r="JG29" s="1108">
        <v>13.2</v>
      </c>
      <c r="JH29" s="186"/>
      <c r="JI29" s="186">
        <v>11.92</v>
      </c>
      <c r="JJ29" s="186"/>
      <c r="JK29" s="186">
        <f t="shared" si="267"/>
        <v>13.2</v>
      </c>
      <c r="JL29" s="186">
        <v>8.0299999999999994</v>
      </c>
      <c r="JM29" s="884">
        <f t="shared" si="268"/>
        <v>8.0299999999999994</v>
      </c>
      <c r="JN29" s="61">
        <v>8.0500000000000007</v>
      </c>
      <c r="JO29" s="214">
        <f t="shared" si="269"/>
        <v>8.0299999999999994</v>
      </c>
      <c r="JP29" s="214">
        <v>8.08</v>
      </c>
      <c r="JQ29" s="82">
        <f t="shared" si="153"/>
        <v>8.0299999999999994</v>
      </c>
      <c r="JR29" s="11">
        <v>8.7100000000000009</v>
      </c>
      <c r="JS29" s="1042">
        <v>8.7100000000000009</v>
      </c>
      <c r="JT29" s="82">
        <f t="shared" si="154"/>
        <v>8.0299999999999994</v>
      </c>
      <c r="JU29" s="11">
        <v>8.7100000000000009</v>
      </c>
      <c r="JV29" s="1042">
        <v>8.7100000000000009</v>
      </c>
      <c r="JW29" s="82">
        <f t="shared" si="155"/>
        <v>8.0299999999999994</v>
      </c>
      <c r="JX29" s="11">
        <v>8.6999999999999993</v>
      </c>
      <c r="JY29" s="1042">
        <v>8.6999999999999993</v>
      </c>
      <c r="JZ29" s="82">
        <f t="shared" si="156"/>
        <v>8.0299999999999994</v>
      </c>
      <c r="KA29" s="11">
        <v>8.67</v>
      </c>
      <c r="KB29" s="11">
        <f t="shared" si="157"/>
        <v>8.0299999999999994</v>
      </c>
      <c r="KC29" s="11">
        <v>8.7100000000000009</v>
      </c>
      <c r="KD29" s="15">
        <v>8.66</v>
      </c>
      <c r="KE29" s="1042">
        <f t="shared" si="158"/>
        <v>8.0299999999999994</v>
      </c>
      <c r="KF29" s="1042">
        <v>8.1199999999999992</v>
      </c>
      <c r="KG29" s="11">
        <v>8.67</v>
      </c>
      <c r="KH29" s="1042">
        <f t="shared" si="159"/>
        <v>8.0299999999999994</v>
      </c>
      <c r="KI29" s="1042">
        <v>8.6999999999999993</v>
      </c>
      <c r="KJ29" s="11">
        <v>8.6999999999999993</v>
      </c>
      <c r="KK29" s="1049">
        <f t="shared" si="270"/>
        <v>8.0299999999999994</v>
      </c>
      <c r="KL29" s="1049"/>
      <c r="KM29" s="6">
        <f t="shared" si="271"/>
        <v>-1</v>
      </c>
      <c r="KN29" s="186"/>
      <c r="KO29" s="186"/>
      <c r="KP29" s="186"/>
      <c r="KQ29" s="186"/>
      <c r="KR29" s="186"/>
      <c r="KS29" s="186"/>
      <c r="KT29" s="186"/>
      <c r="KU29" s="186"/>
      <c r="KV29" s="186"/>
      <c r="KW29" s="186"/>
      <c r="KX29" s="186"/>
      <c r="KY29" s="186"/>
      <c r="KZ29" s="186"/>
      <c r="LA29" s="186"/>
      <c r="LB29" s="186"/>
      <c r="LC29" s="186"/>
      <c r="LD29" s="186"/>
      <c r="LE29" s="186"/>
      <c r="LF29" s="186"/>
      <c r="LG29" s="186"/>
      <c r="LH29" s="186"/>
      <c r="LI29" s="186"/>
      <c r="LJ29" s="186"/>
      <c r="LK29" s="186"/>
      <c r="LL29" s="186"/>
      <c r="LM29" s="186"/>
      <c r="LN29" s="186"/>
      <c r="LO29" s="186"/>
      <c r="LP29" s="186"/>
      <c r="LQ29" s="186"/>
      <c r="LR29" s="186"/>
      <c r="LS29" s="186">
        <v>8.94</v>
      </c>
      <c r="LT29" s="186"/>
      <c r="LU29" s="186">
        <v>8.43</v>
      </c>
      <c r="LV29" s="61">
        <v>8.92</v>
      </c>
      <c r="LW29" s="186">
        <f t="shared" si="160"/>
        <v>8.92</v>
      </c>
      <c r="LX29" s="61">
        <v>9.66</v>
      </c>
      <c r="LY29" s="884">
        <f t="shared" si="161"/>
        <v>8.92</v>
      </c>
      <c r="LZ29" s="214">
        <v>8.98</v>
      </c>
      <c r="MA29" s="61">
        <f t="shared" si="162"/>
        <v>8.92</v>
      </c>
      <c r="MB29" s="61">
        <v>9.6</v>
      </c>
      <c r="MC29" s="214">
        <v>9.5</v>
      </c>
      <c r="MD29" s="214">
        <f t="shared" si="163"/>
        <v>8.92</v>
      </c>
      <c r="ME29" s="61">
        <v>9.81</v>
      </c>
      <c r="MF29" s="61">
        <f t="shared" si="164"/>
        <v>8.92</v>
      </c>
      <c r="MG29" s="61">
        <v>8.92</v>
      </c>
      <c r="MH29" s="1042">
        <v>9.11</v>
      </c>
      <c r="MI29" s="61">
        <f t="shared" si="165"/>
        <v>8.92</v>
      </c>
      <c r="MJ29" s="61">
        <v>9.16</v>
      </c>
      <c r="MK29" s="1042">
        <v>9.09</v>
      </c>
      <c r="ML29" s="61">
        <f t="shared" si="166"/>
        <v>8.92</v>
      </c>
      <c r="MM29" s="61"/>
      <c r="MN29" s="1042">
        <v>9.58</v>
      </c>
      <c r="MO29" s="61">
        <f t="shared" si="167"/>
        <v>8.92</v>
      </c>
      <c r="MP29" s="1042">
        <v>8.91</v>
      </c>
      <c r="MQ29" s="1042">
        <f t="shared" si="168"/>
        <v>8.91</v>
      </c>
      <c r="MR29" s="1042">
        <v>9.6300000000000008</v>
      </c>
      <c r="MS29" s="913">
        <v>9.58</v>
      </c>
      <c r="MT29" s="56">
        <f t="shared" si="169"/>
        <v>8.91</v>
      </c>
      <c r="MU29" s="56">
        <v>8.86</v>
      </c>
      <c r="MV29" s="56">
        <f t="shared" si="170"/>
        <v>8.86</v>
      </c>
      <c r="MW29" s="56">
        <v>8.8710000000000004</v>
      </c>
      <c r="MX29" s="11">
        <v>8.86</v>
      </c>
      <c r="MY29" s="56">
        <f t="shared" si="171"/>
        <v>8.86</v>
      </c>
      <c r="MZ29" s="56"/>
      <c r="NA29" s="357">
        <f t="shared" si="172"/>
        <v>-1</v>
      </c>
      <c r="NB29" s="186"/>
      <c r="NC29" s="186"/>
      <c r="ND29" s="186"/>
      <c r="NE29" s="186"/>
      <c r="NF29" s="186"/>
      <c r="NG29" s="186"/>
      <c r="NH29" s="186"/>
      <c r="NI29" s="186"/>
      <c r="NJ29" s="186"/>
      <c r="NK29" s="186"/>
      <c r="NL29" s="186"/>
      <c r="NM29" s="186"/>
      <c r="NN29" s="186"/>
      <c r="NO29" s="186"/>
      <c r="NP29" s="186"/>
      <c r="NQ29" s="186"/>
      <c r="NR29" s="186"/>
      <c r="NS29" s="186"/>
      <c r="NT29" s="186"/>
      <c r="NU29" s="186"/>
      <c r="NV29" s="186"/>
      <c r="NW29" s="186"/>
      <c r="NX29" s="186"/>
      <c r="NY29" s="186"/>
      <c r="NZ29" s="186"/>
      <c r="OA29" s="186"/>
      <c r="OB29" s="186"/>
      <c r="OC29" s="186"/>
      <c r="OD29" s="186"/>
      <c r="OE29" s="186"/>
      <c r="OF29" s="186"/>
      <c r="OG29" s="186"/>
      <c r="OH29" s="186"/>
      <c r="OI29" s="186">
        <v>11.69</v>
      </c>
      <c r="OJ29" s="186"/>
      <c r="OK29" s="186">
        <v>11.81</v>
      </c>
      <c r="OL29" s="186"/>
      <c r="OM29" s="186">
        <f t="shared" si="173"/>
        <v>11.69</v>
      </c>
      <c r="ON29" s="186">
        <v>11.78</v>
      </c>
      <c r="OO29" s="1051">
        <f t="shared" si="174"/>
        <v>11.69</v>
      </c>
      <c r="OP29" s="56">
        <v>11.98</v>
      </c>
      <c r="OQ29" s="61">
        <v>11.78</v>
      </c>
      <c r="OR29" s="61">
        <f t="shared" si="175"/>
        <v>11.69</v>
      </c>
      <c r="OS29" s="61">
        <v>11.91</v>
      </c>
      <c r="OT29" s="61">
        <f t="shared" si="176"/>
        <v>11.69</v>
      </c>
      <c r="OU29" s="61">
        <v>11.7</v>
      </c>
      <c r="OV29" s="11">
        <f t="shared" si="177"/>
        <v>11.69</v>
      </c>
      <c r="OW29" s="11">
        <v>11.75</v>
      </c>
      <c r="OX29" s="15">
        <v>11.77</v>
      </c>
      <c r="OY29" s="11">
        <f t="shared" si="178"/>
        <v>11.69</v>
      </c>
      <c r="OZ29" s="11">
        <v>11.7</v>
      </c>
      <c r="PA29" s="15">
        <v>11.72</v>
      </c>
      <c r="PB29" s="11">
        <f t="shared" si="179"/>
        <v>11.69</v>
      </c>
      <c r="PC29" s="49">
        <v>11.855599999999999</v>
      </c>
      <c r="PD29" s="15">
        <v>11.71</v>
      </c>
      <c r="PE29" s="49">
        <f t="shared" si="180"/>
        <v>11.69</v>
      </c>
      <c r="PF29" s="15">
        <v>12.6</v>
      </c>
      <c r="PG29" s="15">
        <f t="shared" si="181"/>
        <v>11.69</v>
      </c>
      <c r="PH29" s="15">
        <v>12.56</v>
      </c>
      <c r="PI29" s="15">
        <v>11.79</v>
      </c>
      <c r="PJ29" s="56">
        <f t="shared" si="182"/>
        <v>11.69</v>
      </c>
      <c r="PK29" s="14">
        <v>11.72</v>
      </c>
      <c r="PL29" s="56">
        <f t="shared" si="183"/>
        <v>11.69</v>
      </c>
      <c r="PM29" s="56">
        <v>11.28</v>
      </c>
      <c r="PN29" s="15">
        <v>12.01</v>
      </c>
      <c r="PO29" s="15">
        <f t="shared" si="184"/>
        <v>11.69</v>
      </c>
      <c r="PP29" s="55">
        <v>12</v>
      </c>
      <c r="PQ29" s="38">
        <f t="shared" si="185"/>
        <v>11.69</v>
      </c>
      <c r="PR29" s="46">
        <v>12.12</v>
      </c>
      <c r="PS29" s="15">
        <f t="shared" si="186"/>
        <v>11.69</v>
      </c>
      <c r="PT29" s="46">
        <v>12.21</v>
      </c>
      <c r="PU29" s="15">
        <f t="shared" si="187"/>
        <v>11.69</v>
      </c>
      <c r="PV29" s="15" t="s">
        <v>1159</v>
      </c>
      <c r="PW29" s="7"/>
      <c r="PX29" s="186"/>
      <c r="PY29" s="186"/>
      <c r="PZ29" s="186"/>
      <c r="QA29" s="186"/>
      <c r="QB29" s="186"/>
      <c r="QC29" s="186"/>
      <c r="QD29" s="186"/>
      <c r="QE29" s="186"/>
      <c r="QF29" s="186">
        <v>7.08</v>
      </c>
      <c r="QG29" s="186"/>
      <c r="QH29" s="186">
        <v>7.17</v>
      </c>
      <c r="QI29" s="186"/>
      <c r="QJ29" s="186">
        <f t="shared" si="188"/>
        <v>7.08</v>
      </c>
      <c r="QK29" s="186"/>
      <c r="QL29" s="1051">
        <f t="shared" si="189"/>
        <v>7.08</v>
      </c>
      <c r="QM29" s="186">
        <v>7.61</v>
      </c>
      <c r="QN29" s="61">
        <v>7.6</v>
      </c>
      <c r="QO29" s="61">
        <f t="shared" si="190"/>
        <v>7.08</v>
      </c>
      <c r="QP29" s="61">
        <v>7.11</v>
      </c>
      <c r="QQ29" s="61">
        <v>7.65</v>
      </c>
      <c r="QR29" s="61">
        <f t="shared" si="191"/>
        <v>7.08</v>
      </c>
      <c r="QS29" s="61">
        <v>7.52</v>
      </c>
      <c r="QT29" s="11">
        <f t="shared" si="192"/>
        <v>7.08</v>
      </c>
      <c r="QU29" s="11">
        <v>7.67</v>
      </c>
      <c r="QV29" s="41">
        <v>7.65</v>
      </c>
      <c r="QW29" s="15">
        <v>7.55</v>
      </c>
      <c r="QX29" s="41">
        <f t="shared" si="193"/>
        <v>7.08</v>
      </c>
      <c r="QY29" s="1031" t="s">
        <v>1159</v>
      </c>
      <c r="QZ29" s="15">
        <v>7.68</v>
      </c>
      <c r="RA29" s="49">
        <f t="shared" si="194"/>
        <v>7.08</v>
      </c>
      <c r="RB29" s="50">
        <v>7.12</v>
      </c>
      <c r="RC29" s="15">
        <v>7.7</v>
      </c>
      <c r="RD29" s="50">
        <f t="shared" si="195"/>
        <v>7.08</v>
      </c>
      <c r="RE29" s="50">
        <v>7.7</v>
      </c>
      <c r="RF29" s="15">
        <v>7.7149999999999999</v>
      </c>
      <c r="RG29" s="15">
        <f t="shared" si="196"/>
        <v>7.08</v>
      </c>
      <c r="RH29" s="15">
        <v>7.68</v>
      </c>
      <c r="RI29" s="15">
        <v>7.67</v>
      </c>
      <c r="RJ29" s="56">
        <f t="shared" si="197"/>
        <v>7.08</v>
      </c>
      <c r="RK29" s="14">
        <v>7.11</v>
      </c>
      <c r="RL29" s="14">
        <f t="shared" si="198"/>
        <v>7.08</v>
      </c>
      <c r="RM29" s="11">
        <v>7.68</v>
      </c>
      <c r="RN29" s="11">
        <f t="shared" si="199"/>
        <v>7.08</v>
      </c>
      <c r="RO29" s="11">
        <v>7.67</v>
      </c>
      <c r="RP29" s="38">
        <v>7.68</v>
      </c>
      <c r="RQ29" s="11">
        <f t="shared" si="200"/>
        <v>7.08</v>
      </c>
      <c r="RR29" s="38">
        <v>10.54</v>
      </c>
      <c r="RS29" s="11">
        <f t="shared" si="201"/>
        <v>7.08</v>
      </c>
      <c r="RT29" s="11">
        <v>8.07</v>
      </c>
      <c r="RU29" s="15">
        <f t="shared" si="202"/>
        <v>7.08</v>
      </c>
      <c r="RV29" s="15" t="s">
        <v>1159</v>
      </c>
      <c r="RW29" s="15">
        <f t="shared" si="203"/>
        <v>7.08</v>
      </c>
      <c r="RX29" s="15" t="s">
        <v>1159</v>
      </c>
      <c r="RY29" s="37" t="s">
        <v>1159</v>
      </c>
      <c r="RZ29" s="37">
        <f t="shared" si="204"/>
        <v>7.08</v>
      </c>
      <c r="SA29" s="37"/>
      <c r="SB29" s="7">
        <f t="shared" si="205"/>
        <v>-1</v>
      </c>
      <c r="SC29" s="186">
        <v>8.94</v>
      </c>
      <c r="SD29" s="186">
        <v>9.68</v>
      </c>
      <c r="SE29" s="215">
        <v>9.68</v>
      </c>
      <c r="SF29" s="56">
        <f t="shared" si="206"/>
        <v>8.94</v>
      </c>
      <c r="SG29" s="56">
        <v>9.68</v>
      </c>
      <c r="SH29" s="56">
        <v>9.68</v>
      </c>
      <c r="SI29" s="56">
        <v>9.68</v>
      </c>
      <c r="SJ29" s="61">
        <f t="shared" si="207"/>
        <v>8.94</v>
      </c>
      <c r="SK29" s="61">
        <v>8.94</v>
      </c>
      <c r="SL29" s="61">
        <v>9.68</v>
      </c>
      <c r="SM29" s="61">
        <f t="shared" si="208"/>
        <v>8.94</v>
      </c>
      <c r="SN29" s="61">
        <v>9.0399999999999991</v>
      </c>
      <c r="SO29" s="11">
        <f t="shared" si="209"/>
        <v>8.94</v>
      </c>
      <c r="SP29" s="61">
        <v>9.09</v>
      </c>
      <c r="SQ29" s="61">
        <v>9.44</v>
      </c>
      <c r="SR29" s="1042">
        <v>9.68</v>
      </c>
      <c r="SS29" s="11">
        <f t="shared" si="210"/>
        <v>8.94</v>
      </c>
      <c r="ST29" s="11">
        <v>9.6809999999999992</v>
      </c>
      <c r="SU29" s="1042">
        <v>9.4700000000000006</v>
      </c>
      <c r="SV29" s="11">
        <f t="shared" si="211"/>
        <v>8.94</v>
      </c>
      <c r="SW29" s="11"/>
      <c r="SX29" s="1042">
        <v>9.32</v>
      </c>
      <c r="SY29" s="11">
        <f t="shared" si="212"/>
        <v>8.94</v>
      </c>
      <c r="SZ29" s="11">
        <v>9.33</v>
      </c>
      <c r="TA29" s="1042">
        <v>9.35</v>
      </c>
      <c r="TB29" s="11">
        <f t="shared" si="213"/>
        <v>8.94</v>
      </c>
      <c r="TC29" s="1042">
        <v>9.4499999999999993</v>
      </c>
      <c r="TD29" s="56">
        <f t="shared" si="214"/>
        <v>8.94</v>
      </c>
      <c r="TE29" s="56">
        <v>9.5399999999999991</v>
      </c>
      <c r="TF29" s="1042">
        <v>9.4700000000000006</v>
      </c>
      <c r="TG29" s="1042">
        <f t="shared" si="215"/>
        <v>8.94</v>
      </c>
      <c r="TH29" s="1042">
        <v>9.68</v>
      </c>
      <c r="TI29" s="1042">
        <f t="shared" si="216"/>
        <v>8.94</v>
      </c>
      <c r="TJ29" s="1042">
        <v>9.56</v>
      </c>
      <c r="TK29" s="1052">
        <v>9.67</v>
      </c>
      <c r="TL29" s="1042">
        <f t="shared" si="217"/>
        <v>8.94</v>
      </c>
      <c r="TM29" s="46">
        <v>9.34</v>
      </c>
      <c r="TN29" s="1042">
        <f t="shared" si="218"/>
        <v>8.94</v>
      </c>
      <c r="TO29" s="1042">
        <v>9.26</v>
      </c>
      <c r="TP29" s="15">
        <v>9.1999999999999993</v>
      </c>
      <c r="TQ29" s="15">
        <f t="shared" si="219"/>
        <v>8.94</v>
      </c>
      <c r="TR29" s="46" t="s">
        <v>1159</v>
      </c>
      <c r="TS29" s="15">
        <f t="shared" si="220"/>
        <v>8.94</v>
      </c>
      <c r="TT29" s="37" t="s">
        <v>1159</v>
      </c>
      <c r="TU29" s="37">
        <f t="shared" si="221"/>
        <v>8.94</v>
      </c>
      <c r="TV29" s="37"/>
      <c r="TW29" s="7">
        <f t="shared" si="222"/>
        <v>-1</v>
      </c>
      <c r="TX29" s="41">
        <v>8.4480000000000004</v>
      </c>
      <c r="TY29" s="186">
        <v>9.11</v>
      </c>
      <c r="TZ29" s="66">
        <f t="shared" si="223"/>
        <v>8.4480000000000004</v>
      </c>
      <c r="UA29" s="61">
        <v>9.01</v>
      </c>
      <c r="UB29" s="66">
        <f t="shared" si="224"/>
        <v>8.4480000000000004</v>
      </c>
      <c r="UC29" s="41">
        <v>8.49</v>
      </c>
      <c r="UD29" s="61">
        <f t="shared" si="225"/>
        <v>8.4480000000000004</v>
      </c>
      <c r="UE29" s="61">
        <v>8.4499999999999993</v>
      </c>
      <c r="UF29" s="11">
        <v>8.6300000000000008</v>
      </c>
      <c r="UG29" s="61">
        <f t="shared" si="226"/>
        <v>8.4480000000000004</v>
      </c>
      <c r="UH29" s="61" t="s">
        <v>1159</v>
      </c>
      <c r="UI29" s="11">
        <f t="shared" si="227"/>
        <v>8.4480000000000004</v>
      </c>
      <c r="UJ29" s="11">
        <v>9.1</v>
      </c>
      <c r="UK29" s="15">
        <v>8.86</v>
      </c>
      <c r="UL29" s="11">
        <f t="shared" si="228"/>
        <v>8.4480000000000004</v>
      </c>
      <c r="UM29" s="61">
        <v>8.8699999999999992</v>
      </c>
      <c r="UN29" s="61">
        <v>8.9499999999999993</v>
      </c>
      <c r="UO29" s="61">
        <v>8.65</v>
      </c>
      <c r="UP29" s="50">
        <v>8.8800000000000008</v>
      </c>
      <c r="UQ29" s="50">
        <v>8.6</v>
      </c>
      <c r="UR29" s="50">
        <f t="shared" si="229"/>
        <v>8.4480000000000004</v>
      </c>
      <c r="US29" s="61">
        <v>8.69</v>
      </c>
      <c r="UT29" s="61">
        <v>8.98</v>
      </c>
      <c r="UU29" s="50">
        <v>8.82</v>
      </c>
      <c r="UV29" s="50">
        <v>8.81</v>
      </c>
      <c r="UW29" s="61">
        <f t="shared" si="230"/>
        <v>8.4480000000000004</v>
      </c>
      <c r="UX29" s="61">
        <v>8.5399999999999991</v>
      </c>
      <c r="UY29" s="61">
        <v>8.6</v>
      </c>
      <c r="UZ29" s="61">
        <f t="shared" si="231"/>
        <v>8.4480000000000004</v>
      </c>
      <c r="VA29" s="61">
        <v>8.56</v>
      </c>
      <c r="VB29" s="61">
        <v>8.7799999999999994</v>
      </c>
      <c r="VC29" s="1042">
        <f t="shared" si="232"/>
        <v>8.4480000000000004</v>
      </c>
      <c r="VD29" s="1042">
        <v>9.16</v>
      </c>
      <c r="VE29" s="1042">
        <v>9.15</v>
      </c>
      <c r="VF29" s="104">
        <v>9.07</v>
      </c>
      <c r="VG29" s="49">
        <v>9.0950000000000006</v>
      </c>
      <c r="VH29" s="1042">
        <f t="shared" si="233"/>
        <v>8.4480000000000004</v>
      </c>
      <c r="VI29" s="1042">
        <v>9.1</v>
      </c>
      <c r="VJ29" s="1042">
        <v>9.1</v>
      </c>
      <c r="VK29" s="1042">
        <f t="shared" si="234"/>
        <v>8.4480000000000004</v>
      </c>
      <c r="VL29" s="1042">
        <v>8.58</v>
      </c>
      <c r="VM29" s="1042">
        <v>8.6199999999999992</v>
      </c>
      <c r="VN29" s="1042">
        <f t="shared" si="272"/>
        <v>8.4480000000000004</v>
      </c>
      <c r="VO29" s="1042">
        <v>9.1550000000000011</v>
      </c>
      <c r="VP29" s="1042">
        <v>9.15</v>
      </c>
      <c r="VQ29" s="1042">
        <f t="shared" si="273"/>
        <v>8.4480000000000004</v>
      </c>
      <c r="VR29" s="1049">
        <v>8.92</v>
      </c>
      <c r="VS29" s="1049">
        <v>9.01</v>
      </c>
      <c r="VT29" s="1042">
        <f t="shared" si="274"/>
        <v>8.4480000000000004</v>
      </c>
      <c r="VU29" s="1042">
        <v>8.56</v>
      </c>
      <c r="VV29" s="1042">
        <v>8.7100000000000009</v>
      </c>
      <c r="VW29" s="15">
        <f t="shared" si="275"/>
        <v>8.4480000000000004</v>
      </c>
      <c r="VX29" s="15" t="s">
        <v>1159</v>
      </c>
      <c r="VY29" s="15">
        <f t="shared" si="276"/>
        <v>8.4480000000000004</v>
      </c>
      <c r="VZ29" s="37"/>
      <c r="WA29" s="52" t="s">
        <v>1159</v>
      </c>
      <c r="WB29" s="56">
        <f t="shared" si="277"/>
        <v>8.4480000000000004</v>
      </c>
      <c r="WC29" s="1052"/>
      <c r="WD29" s="1052"/>
      <c r="WE29" s="357">
        <f t="shared" si="278"/>
        <v>-1</v>
      </c>
      <c r="WF29" s="357">
        <f t="shared" si="279"/>
        <v>-1</v>
      </c>
      <c r="WG29" s="357">
        <f>(UO29-UL29)/UL29</f>
        <v>2.3910984848484841E-2</v>
      </c>
      <c r="WH29" s="1042">
        <v>7.83</v>
      </c>
      <c r="WI29" s="1042">
        <v>8.49</v>
      </c>
      <c r="WJ29" s="1042">
        <v>8.44</v>
      </c>
      <c r="WK29" s="41">
        <v>8.43</v>
      </c>
      <c r="WL29" s="1042">
        <f t="shared" si="280"/>
        <v>7.83</v>
      </c>
      <c r="WM29" s="1042">
        <v>8.4</v>
      </c>
      <c r="WN29" s="1042">
        <v>8.48</v>
      </c>
      <c r="WO29" s="1042">
        <f t="shared" si="281"/>
        <v>7.83</v>
      </c>
      <c r="WP29" s="1042">
        <v>10.36</v>
      </c>
      <c r="WQ29" s="1050">
        <v>10.48</v>
      </c>
      <c r="WR29" s="1042">
        <f t="shared" si="282"/>
        <v>7.83</v>
      </c>
      <c r="WS29" s="1042">
        <v>10.5</v>
      </c>
      <c r="WT29" s="15">
        <v>10.48</v>
      </c>
      <c r="WU29" s="15">
        <f t="shared" si="283"/>
        <v>7.83</v>
      </c>
      <c r="WV29" s="15" t="s">
        <v>1159</v>
      </c>
      <c r="WW29" s="15" t="s">
        <v>1159</v>
      </c>
      <c r="WX29" s="15">
        <f t="shared" si="284"/>
        <v>7.83</v>
      </c>
      <c r="WY29" s="15" t="s">
        <v>1159</v>
      </c>
      <c r="WZ29" s="37" t="s">
        <v>1159</v>
      </c>
      <c r="XA29" s="37">
        <f t="shared" si="285"/>
        <v>7.83</v>
      </c>
      <c r="XB29" s="37"/>
      <c r="XC29" s="357">
        <f t="shared" si="286"/>
        <v>-1</v>
      </c>
      <c r="XD29" s="1042">
        <v>7.55</v>
      </c>
      <c r="XE29" s="1042">
        <v>7.6</v>
      </c>
      <c r="XF29" s="1042">
        <f t="shared" si="287"/>
        <v>7.55</v>
      </c>
      <c r="XG29" s="1042">
        <v>7.6</v>
      </c>
      <c r="XH29" s="1042">
        <f t="shared" si="288"/>
        <v>7.55</v>
      </c>
      <c r="XI29" s="1042">
        <v>7.57</v>
      </c>
      <c r="XJ29" s="1049">
        <v>7.62</v>
      </c>
      <c r="XK29" s="1042">
        <f t="shared" si="289"/>
        <v>7.55</v>
      </c>
      <c r="XL29" s="1049">
        <v>7.57</v>
      </c>
      <c r="XM29" s="1042">
        <f t="shared" si="290"/>
        <v>7.55</v>
      </c>
      <c r="XN29" s="1042" t="s">
        <v>1159</v>
      </c>
      <c r="XO29" s="1042" t="s">
        <v>1159</v>
      </c>
      <c r="XP29" s="1042">
        <f t="shared" si="291"/>
        <v>7.55</v>
      </c>
      <c r="XQ29" s="37" t="s">
        <v>1159</v>
      </c>
      <c r="XR29" s="371">
        <f t="shared" si="292"/>
        <v>7.55</v>
      </c>
      <c r="XS29" s="1052"/>
      <c r="XT29" s="357">
        <f t="shared" si="293"/>
        <v>-1</v>
      </c>
      <c r="XU29" s="41">
        <v>8.4480000000000004</v>
      </c>
      <c r="XV29" s="41">
        <v>9.1319999999999997</v>
      </c>
      <c r="XW29" s="49">
        <v>8.51</v>
      </c>
      <c r="XX29" s="49">
        <f t="shared" si="235"/>
        <v>8.4480000000000004</v>
      </c>
      <c r="XY29" s="49">
        <v>8.49</v>
      </c>
      <c r="XZ29" s="49">
        <v>9.1199999999999992</v>
      </c>
      <c r="YA29" s="49">
        <f t="shared" si="236"/>
        <v>8.4480000000000004</v>
      </c>
      <c r="YB29" s="49">
        <v>8.4499999999999993</v>
      </c>
      <c r="YC29" s="49">
        <f t="shared" si="237"/>
        <v>8.4480000000000004</v>
      </c>
      <c r="YD29" s="49">
        <v>8.4700000000000006</v>
      </c>
      <c r="YE29" s="15">
        <v>8.61</v>
      </c>
      <c r="YF29" s="15">
        <f t="shared" si="238"/>
        <v>8.4480000000000004</v>
      </c>
      <c r="YG29" s="77" t="s">
        <v>1159</v>
      </c>
      <c r="YH29" s="15">
        <f t="shared" si="239"/>
        <v>8.4480000000000004</v>
      </c>
      <c r="YI29" s="38" t="s">
        <v>1159</v>
      </c>
      <c r="YJ29" s="371">
        <f t="shared" si="240"/>
        <v>8.4480000000000004</v>
      </c>
      <c r="YK29" s="1052"/>
      <c r="YL29" s="7">
        <f t="shared" si="241"/>
        <v>-1</v>
      </c>
      <c r="YM29" s="1042" t="s">
        <v>1159</v>
      </c>
      <c r="YN29" s="1042" t="s">
        <v>1159</v>
      </c>
      <c r="YO29" s="1042" t="str">
        <f t="shared" si="242"/>
        <v>Blocked</v>
      </c>
      <c r="YP29" s="1042" t="str">
        <f>YN29</f>
        <v>Blocked</v>
      </c>
      <c r="YQ29" s="1049" t="s">
        <v>1159</v>
      </c>
      <c r="YR29" s="56" t="s">
        <v>1159</v>
      </c>
      <c r="YS29" s="1042" t="s">
        <v>1502</v>
      </c>
      <c r="YT29" s="1042" t="s">
        <v>1159</v>
      </c>
      <c r="YU29" s="1042"/>
      <c r="YV29" s="1042" t="s">
        <v>1159</v>
      </c>
      <c r="YW29" s="1042" t="s">
        <v>1502</v>
      </c>
      <c r="YX29" s="1042" t="s">
        <v>1502</v>
      </c>
      <c r="YY29" s="1042"/>
      <c r="YZ29" s="1042" t="s">
        <v>1502</v>
      </c>
      <c r="ZA29" s="37"/>
      <c r="ZB29" s="37" t="s">
        <v>1502</v>
      </c>
      <c r="ZC29" s="37" t="s">
        <v>1502</v>
      </c>
      <c r="ZD29" s="1042" t="s">
        <v>1502</v>
      </c>
      <c r="ZE29" s="1223" t="e">
        <f t="shared" si="243"/>
        <v>#VALUE!</v>
      </c>
      <c r="ZF29" s="1223"/>
      <c r="ZG29" s="1188" t="s">
        <v>2657</v>
      </c>
      <c r="ZH29" s="1219" t="s">
        <v>2663</v>
      </c>
      <c r="ZI29" s="61"/>
      <c r="ZJ29" s="61" t="str">
        <f t="shared" si="244"/>
        <v xml:space="preserve">1. Better than baseline </v>
      </c>
      <c r="ZK29" s="61" t="str">
        <f t="shared" si="245"/>
        <v>4.Blocker/Not Executed</v>
      </c>
      <c r="ZL29" s="61" t="str">
        <f t="shared" si="246"/>
        <v>4.Blocker/Not Executed</v>
      </c>
      <c r="ZM29" s="61" t="str">
        <f t="shared" si="247"/>
        <v xml:space="preserve">1. Better than baseline </v>
      </c>
      <c r="ZN29" s="61" t="str">
        <f t="shared" si="248"/>
        <v xml:space="preserve">1. Better than baseline </v>
      </c>
      <c r="ZO29" s="61" t="str">
        <f t="shared" si="249"/>
        <v xml:space="preserve">1. Better than baseline </v>
      </c>
      <c r="ZP29" s="61" t="str">
        <f t="shared" si="250"/>
        <v xml:space="preserve">1. Better than baseline </v>
      </c>
      <c r="ZQ29" s="61" t="str">
        <f t="shared" si="251"/>
        <v>4.Blocker/Not Executed</v>
      </c>
      <c r="ZR29" s="214" t="str">
        <f t="shared" si="252"/>
        <v xml:space="preserve">1. Better than baseline </v>
      </c>
      <c r="ZS29" s="61" t="str">
        <f t="shared" si="253"/>
        <v xml:space="preserve">1. Better than baseline </v>
      </c>
      <c r="ZT29" s="61" t="str">
        <f t="shared" si="254"/>
        <v>2. Within 10% deviation from baseline</v>
      </c>
      <c r="ZU29" s="37" t="str">
        <f t="shared" si="255"/>
        <v xml:space="preserve">1. Better than baseline </v>
      </c>
      <c r="ZV29" s="37" t="str">
        <f t="shared" si="256"/>
        <v xml:space="preserve">1. Better than baseline </v>
      </c>
      <c r="ZW29" s="37" t="str">
        <f t="shared" si="257"/>
        <v xml:space="preserve">1. Better than baseline </v>
      </c>
      <c r="ZX29" s="37" t="str">
        <f t="shared" si="258"/>
        <v>4.Blocker/Not Executed</v>
      </c>
    </row>
    <row r="30" spans="1:722" s="29" customFormat="1" ht="81.650000000000006" customHeight="1" thickBot="1" x14ac:dyDescent="0.4">
      <c r="A30" s="371"/>
      <c r="B30" s="105" t="s">
        <v>28</v>
      </c>
      <c r="C30" s="105" t="s">
        <v>29</v>
      </c>
      <c r="D30" s="105" t="s">
        <v>1265</v>
      </c>
      <c r="E30" s="105" t="s">
        <v>31</v>
      </c>
      <c r="F30" s="105" t="s">
        <v>32</v>
      </c>
      <c r="G30" s="105" t="s">
        <v>1267</v>
      </c>
      <c r="H30" s="105" t="s">
        <v>37</v>
      </c>
      <c r="I30" s="79" t="s">
        <v>2664</v>
      </c>
      <c r="J30" s="105" t="s">
        <v>2665</v>
      </c>
      <c r="K30" s="105" t="s">
        <v>56</v>
      </c>
      <c r="L30" s="105" t="s">
        <v>2666</v>
      </c>
      <c r="M30" s="105" t="s">
        <v>2667</v>
      </c>
      <c r="N30" s="105" t="s">
        <v>2668</v>
      </c>
      <c r="O30" s="105" t="s">
        <v>2669</v>
      </c>
      <c r="P30" s="138" t="s">
        <v>2670</v>
      </c>
      <c r="Q30" s="105" t="s">
        <v>2671</v>
      </c>
      <c r="R30" s="105" t="s">
        <v>101</v>
      </c>
      <c r="T30" s="105" t="s">
        <v>2672</v>
      </c>
      <c r="U30" s="105" t="s">
        <v>346</v>
      </c>
      <c r="V30" s="105" t="s">
        <v>2673</v>
      </c>
      <c r="W30" s="105" t="s">
        <v>2674</v>
      </c>
      <c r="X30" s="105" t="s">
        <v>1778</v>
      </c>
      <c r="Y30" s="105" t="s">
        <v>1725</v>
      </c>
      <c r="Z30" s="105" t="s">
        <v>2675</v>
      </c>
      <c r="AA30" s="105" t="s">
        <v>1815</v>
      </c>
      <c r="AB30" s="105" t="s">
        <v>1816</v>
      </c>
      <c r="AC30" s="105" t="s">
        <v>1817</v>
      </c>
      <c r="AD30" s="105" t="s">
        <v>2676</v>
      </c>
      <c r="AE30" s="105" t="s">
        <v>1820</v>
      </c>
      <c r="AF30" s="105" t="s">
        <v>2418</v>
      </c>
      <c r="AG30" s="105" t="s">
        <v>2676</v>
      </c>
      <c r="AH30" s="105" t="s">
        <v>1855</v>
      </c>
      <c r="AI30" s="105" t="s">
        <v>154</v>
      </c>
      <c r="AJ30" s="105" t="s">
        <v>2676</v>
      </c>
      <c r="AK30" s="105" t="s">
        <v>2677</v>
      </c>
      <c r="AL30" s="105" t="s">
        <v>2678</v>
      </c>
      <c r="AM30" s="16" t="s">
        <v>2679</v>
      </c>
      <c r="AO30" s="105" t="s">
        <v>2676</v>
      </c>
      <c r="AP30" s="16" t="s">
        <v>1893</v>
      </c>
      <c r="AQ30" s="138" t="s">
        <v>187</v>
      </c>
      <c r="AR30" s="105" t="s">
        <v>2676</v>
      </c>
      <c r="AS30" s="25" t="s">
        <v>2680</v>
      </c>
      <c r="AT30" s="138" t="s">
        <v>2397</v>
      </c>
      <c r="AV30" s="105" t="s">
        <v>2676</v>
      </c>
      <c r="AW30" s="105" t="s">
        <v>2681</v>
      </c>
      <c r="AX30" s="105" t="s">
        <v>2682</v>
      </c>
      <c r="AY30" s="42" t="s">
        <v>2683</v>
      </c>
      <c r="BA30" s="105" t="s">
        <v>2676</v>
      </c>
      <c r="BB30" s="79" t="s">
        <v>2684</v>
      </c>
      <c r="BC30" s="105" t="s">
        <v>2676</v>
      </c>
      <c r="BD30" s="105" t="s">
        <v>2358</v>
      </c>
      <c r="BE30" s="105" t="s">
        <v>247</v>
      </c>
      <c r="BF30" s="105" t="s">
        <v>2685</v>
      </c>
      <c r="BG30" s="138" t="s">
        <v>2686</v>
      </c>
      <c r="BH30" s="138" t="s">
        <v>56</v>
      </c>
      <c r="BI30" s="105" t="s">
        <v>2687</v>
      </c>
      <c r="BJ30" s="105" t="s">
        <v>2688</v>
      </c>
      <c r="BL30" s="105" t="s">
        <v>2689</v>
      </c>
      <c r="BM30" s="138" t="s">
        <v>1961</v>
      </c>
      <c r="BP30" s="138" t="s">
        <v>2690</v>
      </c>
      <c r="BQ30" s="138" t="s">
        <v>419</v>
      </c>
      <c r="BR30" s="138" t="s">
        <v>2691</v>
      </c>
      <c r="BS30" s="138" t="s">
        <v>2692</v>
      </c>
      <c r="BT30" s="105" t="s">
        <v>2693</v>
      </c>
      <c r="BU30" s="138" t="s">
        <v>2694</v>
      </c>
      <c r="BV30" s="105" t="s">
        <v>2695</v>
      </c>
      <c r="BW30" s="105" t="s">
        <v>1728</v>
      </c>
      <c r="BX30" s="138" t="s">
        <v>2696</v>
      </c>
      <c r="BY30" s="105" t="s">
        <v>2389</v>
      </c>
      <c r="BZ30" s="105" t="s">
        <v>56</v>
      </c>
      <c r="CA30" s="138" t="s">
        <v>2690</v>
      </c>
      <c r="CB30" s="105" t="s">
        <v>2375</v>
      </c>
      <c r="CC30" s="105" t="s">
        <v>247</v>
      </c>
      <c r="CD30" s="105" t="s">
        <v>2697</v>
      </c>
      <c r="CE30" s="138" t="s">
        <v>2698</v>
      </c>
      <c r="CG30" s="105" t="s">
        <v>2699</v>
      </c>
      <c r="CH30" s="138" t="s">
        <v>2700</v>
      </c>
      <c r="CI30" s="138" t="s">
        <v>2701</v>
      </c>
      <c r="CJ30" s="138" t="s">
        <v>2702</v>
      </c>
      <c r="CK30" s="138" t="s">
        <v>1921</v>
      </c>
      <c r="CN30" s="138" t="s">
        <v>2703</v>
      </c>
      <c r="CO30" s="138" t="s">
        <v>552</v>
      </c>
      <c r="CP30" s="138" t="s">
        <v>1808</v>
      </c>
      <c r="CQ30" s="138" t="s">
        <v>2704</v>
      </c>
      <c r="CR30" s="105" t="s">
        <v>2705</v>
      </c>
      <c r="CS30" s="105" t="s">
        <v>2706</v>
      </c>
      <c r="CT30" s="138" t="s">
        <v>2707</v>
      </c>
      <c r="CU30" s="138" t="s">
        <v>1813</v>
      </c>
      <c r="CW30" s="138" t="s">
        <v>2708</v>
      </c>
      <c r="CX30" s="105" t="s">
        <v>1971</v>
      </c>
      <c r="CY30" s="105" t="s">
        <v>2709</v>
      </c>
      <c r="CZ30" s="138" t="s">
        <v>2710</v>
      </c>
      <c r="DA30" s="138" t="s">
        <v>2711</v>
      </c>
      <c r="DB30" s="105" t="s">
        <v>2712</v>
      </c>
      <c r="DC30" s="105" t="s">
        <v>1975</v>
      </c>
      <c r="DD30" s="138" t="s">
        <v>2710</v>
      </c>
      <c r="DE30" s="105" t="s">
        <v>2713</v>
      </c>
      <c r="DF30" s="105" t="s">
        <v>1975</v>
      </c>
      <c r="DG30" s="138" t="s">
        <v>2710</v>
      </c>
      <c r="DH30" s="105" t="s">
        <v>1856</v>
      </c>
      <c r="DI30" s="105" t="s">
        <v>2444</v>
      </c>
      <c r="DJ30" s="105" t="s">
        <v>2714</v>
      </c>
      <c r="DK30" s="138" t="s">
        <v>2715</v>
      </c>
      <c r="DO30" s="138" t="s">
        <v>2710</v>
      </c>
      <c r="DP30" s="138" t="s">
        <v>1736</v>
      </c>
      <c r="DQ30" s="138" t="s">
        <v>2716</v>
      </c>
      <c r="DR30" s="138" t="s">
        <v>1738</v>
      </c>
      <c r="DS30" s="138" t="s">
        <v>2710</v>
      </c>
      <c r="DT30" s="79" t="s">
        <v>2717</v>
      </c>
      <c r="DU30" s="138" t="s">
        <v>2397</v>
      </c>
      <c r="DV30" s="138" t="s">
        <v>2710</v>
      </c>
      <c r="DW30" s="105" t="s">
        <v>2718</v>
      </c>
      <c r="DX30" s="105" t="s">
        <v>2719</v>
      </c>
      <c r="DY30" s="138" t="s">
        <v>2710</v>
      </c>
      <c r="DZ30" s="138" t="s">
        <v>1987</v>
      </c>
      <c r="EA30" s="79" t="s">
        <v>2684</v>
      </c>
      <c r="EB30" s="138" t="s">
        <v>2710</v>
      </c>
      <c r="EC30" s="105" t="s">
        <v>1989</v>
      </c>
      <c r="ED30" s="79" t="s">
        <v>2452</v>
      </c>
      <c r="EG30" s="105" t="s">
        <v>247</v>
      </c>
      <c r="EH30" s="105" t="s">
        <v>2720</v>
      </c>
      <c r="EJ30" s="105" t="s">
        <v>2721</v>
      </c>
      <c r="EK30" s="138" t="s">
        <v>2722</v>
      </c>
      <c r="EL30" s="105" t="s">
        <v>2723</v>
      </c>
      <c r="EM30" s="138" t="s">
        <v>2724</v>
      </c>
      <c r="EO30" s="105" t="s">
        <v>2725</v>
      </c>
      <c r="EP30" s="138" t="s">
        <v>2726</v>
      </c>
      <c r="EQ30" s="138" t="s">
        <v>2727</v>
      </c>
      <c r="ER30" s="138" t="s">
        <v>2516</v>
      </c>
      <c r="ES30" s="105" t="s">
        <v>2728</v>
      </c>
      <c r="ET30" s="105" t="s">
        <v>2464</v>
      </c>
      <c r="EU30" s="105" t="s">
        <v>2729</v>
      </c>
      <c r="EV30" s="105" t="s">
        <v>2730</v>
      </c>
      <c r="EW30" s="105" t="s">
        <v>2466</v>
      </c>
      <c r="EX30" s="105" t="s">
        <v>1728</v>
      </c>
      <c r="EY30" s="105" t="s">
        <v>2731</v>
      </c>
      <c r="EZ30" s="105" t="s">
        <v>1883</v>
      </c>
      <c r="FA30" s="105" t="s">
        <v>1884</v>
      </c>
      <c r="FB30" s="105" t="s">
        <v>2732</v>
      </c>
      <c r="FC30" s="105" t="s">
        <v>1853</v>
      </c>
      <c r="FD30" s="105" t="s">
        <v>2733</v>
      </c>
      <c r="FE30" s="105" t="s">
        <v>2732</v>
      </c>
      <c r="FF30" s="105" t="s">
        <v>2734</v>
      </c>
      <c r="FG30" s="105" t="s">
        <v>2733</v>
      </c>
      <c r="FH30" s="78" t="s">
        <v>2732</v>
      </c>
      <c r="FI30" s="105" t="s">
        <v>1890</v>
      </c>
      <c r="FJ30" s="205" t="s">
        <v>174</v>
      </c>
      <c r="FK30" s="78" t="s">
        <v>2732</v>
      </c>
      <c r="FL30" s="138" t="s">
        <v>1790</v>
      </c>
      <c r="FM30" s="105" t="s">
        <v>1738</v>
      </c>
      <c r="FN30" s="78" t="s">
        <v>2732</v>
      </c>
      <c r="FO30" s="138" t="s">
        <v>2735</v>
      </c>
      <c r="FP30" s="78" t="s">
        <v>2732</v>
      </c>
      <c r="FQ30" s="105" t="s">
        <v>2736</v>
      </c>
      <c r="FR30" s="105" t="s">
        <v>2737</v>
      </c>
      <c r="FS30" s="78" t="s">
        <v>2732</v>
      </c>
      <c r="FT30" s="105" t="s">
        <v>2738</v>
      </c>
      <c r="FU30" s="79" t="s">
        <v>2739</v>
      </c>
      <c r="FV30" s="78" t="s">
        <v>2732</v>
      </c>
      <c r="FW30" s="105" t="s">
        <v>1834</v>
      </c>
      <c r="FX30" s="42" t="s">
        <v>2740</v>
      </c>
      <c r="FY30" s="79" t="s">
        <v>247</v>
      </c>
      <c r="FZ30" s="105" t="s">
        <v>2741</v>
      </c>
      <c r="GA30" s="105" t="s">
        <v>2742</v>
      </c>
      <c r="GB30" s="105" t="s">
        <v>2743</v>
      </c>
      <c r="GC30" s="105" t="s">
        <v>2744</v>
      </c>
      <c r="GD30" s="62" t="s">
        <v>2745</v>
      </c>
      <c r="GE30" s="105" t="s">
        <v>2746</v>
      </c>
      <c r="GF30" s="105" t="s">
        <v>2747</v>
      </c>
      <c r="GG30" s="138" t="s">
        <v>1801</v>
      </c>
      <c r="GH30" s="105" t="s">
        <v>2748</v>
      </c>
      <c r="GI30" s="105" t="s">
        <v>2749</v>
      </c>
      <c r="GJ30" s="138" t="s">
        <v>265</v>
      </c>
      <c r="GK30" s="138" t="s">
        <v>2750</v>
      </c>
      <c r="GL30" s="105" t="s">
        <v>2751</v>
      </c>
      <c r="GM30" s="105" t="s">
        <v>2752</v>
      </c>
      <c r="GN30" s="105" t="s">
        <v>2753</v>
      </c>
      <c r="GO30" s="138" t="s">
        <v>2754</v>
      </c>
      <c r="GP30" s="105" t="s">
        <v>2755</v>
      </c>
      <c r="GQ30" s="105" t="s">
        <v>2756</v>
      </c>
      <c r="GR30" s="105" t="s">
        <v>2757</v>
      </c>
      <c r="GS30" s="105" t="s">
        <v>1881</v>
      </c>
      <c r="GT30" s="105" t="s">
        <v>1725</v>
      </c>
      <c r="GU30" s="105" t="s">
        <v>2758</v>
      </c>
      <c r="GV30" s="105" t="s">
        <v>1780</v>
      </c>
      <c r="GW30" s="105" t="s">
        <v>1728</v>
      </c>
      <c r="GX30" s="105" t="s">
        <v>2759</v>
      </c>
      <c r="GY30" s="105" t="s">
        <v>2392</v>
      </c>
      <c r="GZ30" s="105" t="s">
        <v>2760</v>
      </c>
      <c r="HA30" s="105" t="s">
        <v>2761</v>
      </c>
      <c r="HB30" s="105" t="s">
        <v>1821</v>
      </c>
      <c r="HC30" s="105" t="s">
        <v>2759</v>
      </c>
      <c r="HD30" s="105" t="s">
        <v>2762</v>
      </c>
      <c r="HE30" s="105" t="s">
        <v>1889</v>
      </c>
      <c r="HF30" s="105" t="s">
        <v>1821</v>
      </c>
      <c r="HG30" s="78" t="s">
        <v>2759</v>
      </c>
      <c r="HH30" s="105" t="s">
        <v>2763</v>
      </c>
      <c r="HI30" s="138" t="s">
        <v>2764</v>
      </c>
      <c r="HJ30" s="78" t="s">
        <v>2759</v>
      </c>
      <c r="HK30" s="138" t="s">
        <v>649</v>
      </c>
      <c r="HL30" s="138" t="s">
        <v>1738</v>
      </c>
      <c r="HM30" s="78" t="s">
        <v>2759</v>
      </c>
      <c r="HN30" s="105" t="s">
        <v>2421</v>
      </c>
      <c r="HO30" s="138" t="s">
        <v>2735</v>
      </c>
      <c r="HP30" s="78" t="s">
        <v>2759</v>
      </c>
      <c r="HQ30" s="105" t="s">
        <v>2765</v>
      </c>
      <c r="HR30" s="105" t="s">
        <v>2766</v>
      </c>
      <c r="HS30" s="78" t="s">
        <v>2759</v>
      </c>
      <c r="HT30" s="105" t="s">
        <v>2738</v>
      </c>
      <c r="HU30" s="62" t="s">
        <v>2767</v>
      </c>
      <c r="HV30" s="105" t="s">
        <v>2759</v>
      </c>
      <c r="HW30" s="105" t="s">
        <v>2076</v>
      </c>
      <c r="HX30" s="105" t="s">
        <v>573</v>
      </c>
      <c r="HY30" s="105" t="s">
        <v>2759</v>
      </c>
      <c r="HZ30" s="105" t="s">
        <v>400</v>
      </c>
      <c r="IA30" s="105" t="s">
        <v>2768</v>
      </c>
      <c r="IB30" s="105" t="s">
        <v>2759</v>
      </c>
      <c r="IC30" s="105" t="s">
        <v>403</v>
      </c>
      <c r="ID30" s="105" t="s">
        <v>247</v>
      </c>
      <c r="IE30" s="105" t="s">
        <v>2769</v>
      </c>
      <c r="IF30" s="105" t="s">
        <v>2770</v>
      </c>
      <c r="IG30" s="138" t="s">
        <v>285</v>
      </c>
      <c r="IH30" s="138" t="s">
        <v>2771</v>
      </c>
      <c r="II30" s="138" t="s">
        <v>2772</v>
      </c>
      <c r="IJ30" s="138" t="s">
        <v>2773</v>
      </c>
      <c r="IK30" s="138" t="s">
        <v>2774</v>
      </c>
      <c r="IL30" s="138" t="s">
        <v>2364</v>
      </c>
      <c r="IM30" s="138" t="s">
        <v>2775</v>
      </c>
      <c r="IN30" s="138" t="s">
        <v>2776</v>
      </c>
      <c r="IO30" s="138" t="s">
        <v>2777</v>
      </c>
      <c r="IP30" s="105" t="s">
        <v>2778</v>
      </c>
      <c r="IQ30" s="105" t="s">
        <v>2779</v>
      </c>
      <c r="IR30" s="138" t="s">
        <v>2780</v>
      </c>
      <c r="IS30" s="138" t="s">
        <v>1759</v>
      </c>
      <c r="IT30" s="138" t="s">
        <v>2781</v>
      </c>
      <c r="IU30" s="138" t="s">
        <v>2782</v>
      </c>
      <c r="IV30" s="105" t="s">
        <v>1930</v>
      </c>
      <c r="IW30" s="105" t="s">
        <v>1931</v>
      </c>
      <c r="IX30" s="105" t="s">
        <v>277</v>
      </c>
      <c r="IY30" s="138" t="s">
        <v>2782</v>
      </c>
      <c r="IZ30" s="105" t="s">
        <v>1819</v>
      </c>
      <c r="JA30" s="105" t="s">
        <v>1974</v>
      </c>
      <c r="JB30" s="105" t="s">
        <v>1730</v>
      </c>
      <c r="JC30" s="138" t="s">
        <v>2782</v>
      </c>
      <c r="JD30" s="105" t="s">
        <v>2783</v>
      </c>
      <c r="JE30" s="105" t="s">
        <v>1730</v>
      </c>
      <c r="JF30" s="138" t="s">
        <v>2782</v>
      </c>
      <c r="JG30" s="105" t="s">
        <v>2784</v>
      </c>
      <c r="JH30" s="138" t="s">
        <v>2419</v>
      </c>
      <c r="JI30" s="138" t="s">
        <v>2782</v>
      </c>
      <c r="JJ30" s="105" t="s">
        <v>1826</v>
      </c>
      <c r="JK30" s="138" t="s">
        <v>2785</v>
      </c>
      <c r="JL30" s="138" t="s">
        <v>2782</v>
      </c>
      <c r="JM30" s="105" t="s">
        <v>1828</v>
      </c>
      <c r="JN30" s="138" t="s">
        <v>2786</v>
      </c>
      <c r="JO30" s="138" t="s">
        <v>2787</v>
      </c>
      <c r="JP30" s="105" t="s">
        <v>2788</v>
      </c>
      <c r="JQ30" s="105" t="s">
        <v>2789</v>
      </c>
      <c r="JR30" s="105" t="s">
        <v>2790</v>
      </c>
      <c r="JS30" s="138" t="s">
        <v>2787</v>
      </c>
      <c r="JT30" s="79" t="s">
        <v>2791</v>
      </c>
      <c r="JU30" s="138" t="s">
        <v>2787</v>
      </c>
      <c r="JV30" s="205" t="s">
        <v>2792</v>
      </c>
      <c r="JW30" s="105" t="s">
        <v>2425</v>
      </c>
      <c r="JX30" s="138" t="s">
        <v>2787</v>
      </c>
      <c r="JY30" s="105" t="s">
        <v>2793</v>
      </c>
      <c r="JZ30" s="105" t="s">
        <v>2571</v>
      </c>
      <c r="KA30" s="138" t="s">
        <v>2787</v>
      </c>
      <c r="KB30" s="105" t="s">
        <v>1993</v>
      </c>
      <c r="KC30" s="138" t="s">
        <v>2787</v>
      </c>
      <c r="KD30" s="105" t="s">
        <v>2794</v>
      </c>
      <c r="KE30" s="25" t="s">
        <v>2082</v>
      </c>
      <c r="KF30" s="138" t="s">
        <v>2787</v>
      </c>
      <c r="KG30" s="105" t="s">
        <v>2795</v>
      </c>
      <c r="KH30" s="25" t="s">
        <v>2024</v>
      </c>
      <c r="KI30" s="16" t="s">
        <v>2787</v>
      </c>
      <c r="KJ30" s="105" t="s">
        <v>1997</v>
      </c>
      <c r="KK30" s="25" t="s">
        <v>1909</v>
      </c>
      <c r="KL30" s="16" t="s">
        <v>2787</v>
      </c>
      <c r="KM30" s="105" t="s">
        <v>2796</v>
      </c>
      <c r="KN30" s="25" t="s">
        <v>2797</v>
      </c>
      <c r="KO30" s="16" t="s">
        <v>2787</v>
      </c>
      <c r="KP30" s="105" t="s">
        <v>579</v>
      </c>
      <c r="KQ30" s="25" t="s">
        <v>489</v>
      </c>
      <c r="KR30" s="16" t="s">
        <v>2787</v>
      </c>
      <c r="KS30" s="25" t="s">
        <v>2798</v>
      </c>
      <c r="KT30" s="16" t="s">
        <v>2787</v>
      </c>
      <c r="KU30" s="42" t="s">
        <v>2799</v>
      </c>
      <c r="KV30" s="25" t="s">
        <v>2800</v>
      </c>
      <c r="KW30" s="16" t="s">
        <v>2787</v>
      </c>
      <c r="KX30" s="138" t="s">
        <v>2484</v>
      </c>
      <c r="KY30" s="105" t="s">
        <v>247</v>
      </c>
      <c r="KZ30" s="105" t="s">
        <v>2801</v>
      </c>
      <c r="LA30" s="138" t="s">
        <v>2802</v>
      </c>
      <c r="LB30" s="105" t="s">
        <v>2803</v>
      </c>
      <c r="LC30" s="138" t="s">
        <v>2804</v>
      </c>
      <c r="LD30" s="105" t="s">
        <v>2805</v>
      </c>
      <c r="LE30" s="105" t="s">
        <v>2806</v>
      </c>
      <c r="LF30" s="138" t="s">
        <v>1773</v>
      </c>
      <c r="LG30" s="205" t="s">
        <v>2807</v>
      </c>
      <c r="LH30" s="105" t="s">
        <v>2808</v>
      </c>
      <c r="LI30" s="105" t="s">
        <v>270</v>
      </c>
      <c r="LJ30" s="62" t="s">
        <v>2809</v>
      </c>
      <c r="LK30" s="105" t="s">
        <v>2810</v>
      </c>
      <c r="LL30" s="138" t="s">
        <v>2811</v>
      </c>
      <c r="LM30" s="138" t="s">
        <v>1725</v>
      </c>
      <c r="LN30" s="105" t="s">
        <v>2812</v>
      </c>
      <c r="LO30" s="105" t="s">
        <v>1851</v>
      </c>
      <c r="LP30" s="105" t="s">
        <v>277</v>
      </c>
      <c r="LQ30" s="105" t="s">
        <v>2813</v>
      </c>
      <c r="LR30" s="105" t="s">
        <v>1886</v>
      </c>
      <c r="LS30" s="62" t="s">
        <v>1782</v>
      </c>
      <c r="LT30" s="105" t="s">
        <v>2813</v>
      </c>
      <c r="LU30" s="105" t="s">
        <v>1784</v>
      </c>
      <c r="LV30" s="62" t="s">
        <v>1822</v>
      </c>
      <c r="LW30" s="105" t="s">
        <v>1782</v>
      </c>
      <c r="LX30" s="105" t="s">
        <v>2813</v>
      </c>
      <c r="LY30" s="105" t="s">
        <v>2814</v>
      </c>
      <c r="LZ30" s="138" t="s">
        <v>2351</v>
      </c>
      <c r="MA30" s="105" t="s">
        <v>2813</v>
      </c>
      <c r="MB30" s="138" t="s">
        <v>2394</v>
      </c>
      <c r="MC30" s="138" t="s">
        <v>1737</v>
      </c>
      <c r="MD30" s="138" t="s">
        <v>1791</v>
      </c>
      <c r="ME30" s="105" t="s">
        <v>2813</v>
      </c>
      <c r="MF30" s="105" t="s">
        <v>2352</v>
      </c>
      <c r="MG30" s="138" t="s">
        <v>2815</v>
      </c>
      <c r="MH30" s="105" t="s">
        <v>2813</v>
      </c>
      <c r="MI30" s="105" t="s">
        <v>2816</v>
      </c>
      <c r="MJ30" s="105" t="s">
        <v>2817</v>
      </c>
      <c r="MK30" s="105" t="s">
        <v>2813</v>
      </c>
      <c r="ML30" s="105" t="s">
        <v>2818</v>
      </c>
      <c r="MM30" s="62" t="s">
        <v>2819</v>
      </c>
      <c r="MN30" s="105" t="s">
        <v>2813</v>
      </c>
      <c r="MO30" s="79" t="s">
        <v>1900</v>
      </c>
      <c r="MP30" s="79" t="s">
        <v>2401</v>
      </c>
      <c r="MQ30" s="105" t="s">
        <v>2425</v>
      </c>
      <c r="MR30" s="105" t="s">
        <v>2813</v>
      </c>
      <c r="MS30" s="105" t="s">
        <v>574</v>
      </c>
      <c r="MT30" s="105" t="s">
        <v>2820</v>
      </c>
      <c r="MU30" s="105" t="s">
        <v>2813</v>
      </c>
      <c r="MV30" s="105" t="s">
        <v>710</v>
      </c>
      <c r="MW30" s="105" t="s">
        <v>2813</v>
      </c>
      <c r="MX30" s="105" t="s">
        <v>712</v>
      </c>
      <c r="MY30" s="25" t="s">
        <v>2478</v>
      </c>
      <c r="MZ30" s="105" t="s">
        <v>2813</v>
      </c>
      <c r="NA30" s="105" t="s">
        <v>2821</v>
      </c>
      <c r="NB30" s="25" t="s">
        <v>2556</v>
      </c>
      <c r="NC30" s="105" t="s">
        <v>2813</v>
      </c>
      <c r="ND30" s="105" t="s">
        <v>2557</v>
      </c>
      <c r="NE30" s="25" t="s">
        <v>2480</v>
      </c>
      <c r="NF30" s="105" t="s">
        <v>2813</v>
      </c>
      <c r="NG30" s="105" t="s">
        <v>2822</v>
      </c>
      <c r="NH30" s="25" t="s">
        <v>2000</v>
      </c>
      <c r="NI30" s="16" t="s">
        <v>2787</v>
      </c>
      <c r="NJ30" s="105" t="s">
        <v>2053</v>
      </c>
      <c r="NK30" s="25" t="s">
        <v>2001</v>
      </c>
      <c r="NL30" s="16" t="s">
        <v>2787</v>
      </c>
      <c r="NM30" s="42" t="s">
        <v>2823</v>
      </c>
      <c r="NN30" s="25" t="s">
        <v>1954</v>
      </c>
      <c r="NO30" s="16" t="s">
        <v>2787</v>
      </c>
      <c r="NP30" s="25" t="s">
        <v>2483</v>
      </c>
      <c r="NQ30" s="16" t="s">
        <v>2787</v>
      </c>
      <c r="NR30" s="138" t="s">
        <v>2484</v>
      </c>
      <c r="NS30" s="105" t="s">
        <v>247</v>
      </c>
      <c r="NT30" s="105" t="s">
        <v>1958</v>
      </c>
      <c r="NU30" s="105" t="s">
        <v>56</v>
      </c>
      <c r="NV30" s="105" t="s">
        <v>2511</v>
      </c>
      <c r="NW30" s="138" t="s">
        <v>2457</v>
      </c>
      <c r="NX30" s="138" t="s">
        <v>2824</v>
      </c>
      <c r="NY30" s="138" t="s">
        <v>1805</v>
      </c>
      <c r="NZ30" s="138" t="s">
        <v>2825</v>
      </c>
      <c r="OA30" s="138" t="s">
        <v>1718</v>
      </c>
      <c r="OB30" s="138" t="s">
        <v>2824</v>
      </c>
      <c r="OC30" s="138" t="s">
        <v>1876</v>
      </c>
      <c r="OD30" s="138" t="s">
        <v>2826</v>
      </c>
      <c r="OE30" s="138" t="s">
        <v>2517</v>
      </c>
      <c r="OF30" s="105" t="s">
        <v>555</v>
      </c>
      <c r="OG30" s="105" t="s">
        <v>2370</v>
      </c>
      <c r="OH30" s="138" t="s">
        <v>2827</v>
      </c>
      <c r="OI30" s="138" t="s">
        <v>2828</v>
      </c>
      <c r="OJ30" s="138" t="s">
        <v>1725</v>
      </c>
      <c r="OK30" s="138" t="s">
        <v>2829</v>
      </c>
      <c r="OL30" s="105" t="s">
        <v>2830</v>
      </c>
      <c r="OM30" s="105" t="s">
        <v>2711</v>
      </c>
      <c r="ON30" s="105" t="s">
        <v>277</v>
      </c>
      <c r="OO30" s="138" t="s">
        <v>2831</v>
      </c>
      <c r="OP30" s="105" t="s">
        <v>2832</v>
      </c>
      <c r="OQ30" s="105" t="s">
        <v>1887</v>
      </c>
      <c r="OR30" s="138" t="s">
        <v>2831</v>
      </c>
      <c r="OS30" s="105" t="s">
        <v>2833</v>
      </c>
      <c r="OT30" s="105" t="s">
        <v>1887</v>
      </c>
      <c r="OU30" s="138" t="s">
        <v>2831</v>
      </c>
      <c r="OV30" s="105" t="s">
        <v>1936</v>
      </c>
      <c r="OW30" s="138" t="s">
        <v>2834</v>
      </c>
      <c r="OX30" s="138" t="s">
        <v>2831</v>
      </c>
      <c r="OY30" s="138" t="s">
        <v>2835</v>
      </c>
      <c r="OZ30" s="138" t="s">
        <v>2500</v>
      </c>
      <c r="PA30" s="138" t="s">
        <v>2831</v>
      </c>
      <c r="PB30" s="105" t="s">
        <v>2836</v>
      </c>
      <c r="PC30" s="138" t="s">
        <v>2422</v>
      </c>
      <c r="PD30" s="138" t="s">
        <v>2831</v>
      </c>
      <c r="PE30" s="138" t="s">
        <v>2837</v>
      </c>
      <c r="PF30" s="105" t="s">
        <v>2838</v>
      </c>
      <c r="PG30" s="105" t="s">
        <v>2839</v>
      </c>
      <c r="PH30" s="138" t="s">
        <v>2831</v>
      </c>
      <c r="PI30" s="79" t="s">
        <v>2819</v>
      </c>
      <c r="PJ30" s="138" t="s">
        <v>2831</v>
      </c>
      <c r="PK30" s="105" t="s">
        <v>1798</v>
      </c>
      <c r="PL30" s="138" t="s">
        <v>2831</v>
      </c>
      <c r="PM30" s="105" t="s">
        <v>2840</v>
      </c>
      <c r="PN30" s="105" t="s">
        <v>2841</v>
      </c>
      <c r="PO30" s="138" t="s">
        <v>2831</v>
      </c>
      <c r="PP30" s="105" t="s">
        <v>2842</v>
      </c>
      <c r="PQ30" s="138" t="s">
        <v>2831</v>
      </c>
      <c r="PR30" s="105" t="s">
        <v>2843</v>
      </c>
      <c r="PS30" s="25" t="s">
        <v>1905</v>
      </c>
      <c r="PT30" s="138" t="s">
        <v>2831</v>
      </c>
      <c r="PU30" s="105" t="s">
        <v>2844</v>
      </c>
      <c r="PV30" s="25" t="s">
        <v>1907</v>
      </c>
      <c r="PW30" s="138" t="s">
        <v>2831</v>
      </c>
      <c r="PX30" s="42" t="s">
        <v>666</v>
      </c>
      <c r="PY30" s="25" t="s">
        <v>2845</v>
      </c>
      <c r="PZ30" s="138" t="s">
        <v>2831</v>
      </c>
      <c r="QA30" s="105" t="s">
        <v>2846</v>
      </c>
      <c r="QB30" s="105" t="s">
        <v>2847</v>
      </c>
      <c r="QC30" s="138" t="s">
        <v>2831</v>
      </c>
      <c r="QD30" s="105" t="s">
        <v>2848</v>
      </c>
      <c r="QE30" s="25" t="s">
        <v>2849</v>
      </c>
      <c r="QF30" s="16" t="s">
        <v>2831</v>
      </c>
      <c r="QG30" s="42" t="s">
        <v>2850</v>
      </c>
      <c r="QH30" s="25" t="s">
        <v>2851</v>
      </c>
      <c r="QI30" s="16" t="s">
        <v>2831</v>
      </c>
      <c r="QJ30" s="42" t="s">
        <v>2482</v>
      </c>
      <c r="QK30" s="25" t="s">
        <v>2852</v>
      </c>
      <c r="QL30" s="16" t="s">
        <v>2831</v>
      </c>
      <c r="QM30" s="16" t="s">
        <v>2853</v>
      </c>
      <c r="QN30" s="25" t="s">
        <v>2625</v>
      </c>
      <c r="QO30" s="16" t="s">
        <v>2545</v>
      </c>
      <c r="QP30" s="42" t="s">
        <v>2061</v>
      </c>
      <c r="QQ30" s="25" t="s">
        <v>2854</v>
      </c>
      <c r="QR30" s="16" t="s">
        <v>2007</v>
      </c>
      <c r="QS30" s="956" t="s">
        <v>2627</v>
      </c>
      <c r="QT30" s="16" t="s">
        <v>2010</v>
      </c>
      <c r="QU30" s="42" t="s">
        <v>2011</v>
      </c>
      <c r="QV30" s="42" t="s">
        <v>247</v>
      </c>
      <c r="QW30" s="105" t="s">
        <v>646</v>
      </c>
      <c r="QX30" s="78" t="s">
        <v>2855</v>
      </c>
      <c r="QY30" s="105" t="s">
        <v>646</v>
      </c>
      <c r="QZ30" s="138" t="s">
        <v>2835</v>
      </c>
      <c r="RA30" s="105" t="s">
        <v>1827</v>
      </c>
      <c r="RB30" s="105" t="s">
        <v>646</v>
      </c>
      <c r="RC30" s="105" t="s">
        <v>2856</v>
      </c>
      <c r="RD30" s="138" t="s">
        <v>2857</v>
      </c>
      <c r="RE30" s="105" t="s">
        <v>646</v>
      </c>
      <c r="RF30" s="105" t="s">
        <v>2858</v>
      </c>
      <c r="RG30" s="105" t="s">
        <v>1864</v>
      </c>
      <c r="RH30" s="105" t="s">
        <v>2859</v>
      </c>
      <c r="RI30" s="105" t="s">
        <v>646</v>
      </c>
      <c r="RJ30" s="79" t="s">
        <v>2860</v>
      </c>
      <c r="RK30" s="105" t="s">
        <v>646</v>
      </c>
      <c r="RL30" s="105" t="s">
        <v>1944</v>
      </c>
      <c r="RM30" s="105" t="s">
        <v>646</v>
      </c>
      <c r="RN30" s="105" t="s">
        <v>448</v>
      </c>
      <c r="RO30" s="105" t="s">
        <v>2861</v>
      </c>
      <c r="RP30" s="105" t="s">
        <v>646</v>
      </c>
      <c r="RQ30" s="105" t="s">
        <v>453</v>
      </c>
      <c r="RR30" s="25" t="s">
        <v>2539</v>
      </c>
      <c r="RS30" s="105" t="s">
        <v>646</v>
      </c>
      <c r="RT30" s="105" t="s">
        <v>2862</v>
      </c>
      <c r="RU30" s="25" t="s">
        <v>1996</v>
      </c>
      <c r="RV30" s="105" t="s">
        <v>646</v>
      </c>
      <c r="RW30" s="105" t="s">
        <v>2863</v>
      </c>
      <c r="RX30" s="25" t="s">
        <v>475</v>
      </c>
      <c r="RY30" s="105" t="s">
        <v>646</v>
      </c>
      <c r="RZ30" s="25" t="s">
        <v>482</v>
      </c>
      <c r="SA30" s="42" t="s">
        <v>646</v>
      </c>
      <c r="SB30" s="42" t="s">
        <v>2864</v>
      </c>
      <c r="SC30" s="25" t="s">
        <v>2054</v>
      </c>
      <c r="SD30" s="42" t="s">
        <v>646</v>
      </c>
      <c r="SE30" s="42" t="s">
        <v>2823</v>
      </c>
      <c r="SF30" s="25" t="s">
        <v>2056</v>
      </c>
      <c r="SG30" s="42" t="s">
        <v>646</v>
      </c>
      <c r="SH30" s="25" t="s">
        <v>2865</v>
      </c>
      <c r="SI30" s="42" t="s">
        <v>646</v>
      </c>
      <c r="SJ30" s="138" t="s">
        <v>2617</v>
      </c>
      <c r="SK30" s="25" t="s">
        <v>2625</v>
      </c>
      <c r="SL30" s="16" t="s">
        <v>2031</v>
      </c>
      <c r="SM30" s="42" t="s">
        <v>2866</v>
      </c>
      <c r="SN30" s="25" t="s">
        <v>2867</v>
      </c>
      <c r="SO30" s="16" t="s">
        <v>2033</v>
      </c>
      <c r="SP30" s="956" t="s">
        <v>633</v>
      </c>
      <c r="SQ30" s="956" t="s">
        <v>2868</v>
      </c>
      <c r="SR30" s="16" t="s">
        <v>2036</v>
      </c>
      <c r="SS30" s="42" t="s">
        <v>644</v>
      </c>
      <c r="ST30" s="25" t="s">
        <v>2869</v>
      </c>
      <c r="SU30" s="16" t="s">
        <v>2038</v>
      </c>
      <c r="SV30" s="956" t="s">
        <v>2011</v>
      </c>
      <c r="SW30" s="16" t="s">
        <v>2041</v>
      </c>
      <c r="SX30" s="956" t="s">
        <v>2870</v>
      </c>
      <c r="SY30" s="42" t="s">
        <v>404</v>
      </c>
      <c r="SZ30" s="105" t="s">
        <v>705</v>
      </c>
      <c r="TA30" s="79" t="s">
        <v>2046</v>
      </c>
      <c r="TB30" s="105" t="s">
        <v>705</v>
      </c>
      <c r="TC30" s="105" t="s">
        <v>1798</v>
      </c>
      <c r="TD30" s="105" t="s">
        <v>2535</v>
      </c>
      <c r="TE30" s="105" t="s">
        <v>705</v>
      </c>
      <c r="TF30" s="105" t="s">
        <v>2019</v>
      </c>
      <c r="TG30" s="105" t="s">
        <v>2871</v>
      </c>
      <c r="TH30" s="105" t="s">
        <v>705</v>
      </c>
      <c r="TI30" s="105" t="s">
        <v>2872</v>
      </c>
      <c r="TJ30" s="105" t="s">
        <v>705</v>
      </c>
      <c r="TK30" s="105" t="s">
        <v>610</v>
      </c>
      <c r="TL30" s="25" t="s">
        <v>2873</v>
      </c>
      <c r="TM30" s="105" t="s">
        <v>705</v>
      </c>
      <c r="TN30" s="105" t="s">
        <v>2874</v>
      </c>
      <c r="TO30" s="25" t="s">
        <v>2875</v>
      </c>
      <c r="TP30" s="105" t="s">
        <v>705</v>
      </c>
      <c r="TQ30" s="105" t="s">
        <v>2876</v>
      </c>
      <c r="TR30" s="25" t="s">
        <v>2558</v>
      </c>
      <c r="TS30" s="105" t="s">
        <v>705</v>
      </c>
      <c r="TT30" s="105" t="s">
        <v>2877</v>
      </c>
      <c r="TU30" s="25" t="s">
        <v>2797</v>
      </c>
      <c r="TV30" s="105" t="s">
        <v>705</v>
      </c>
      <c r="TW30" s="42" t="s">
        <v>579</v>
      </c>
      <c r="TX30" s="25" t="s">
        <v>489</v>
      </c>
      <c r="TY30" s="42" t="s">
        <v>646</v>
      </c>
      <c r="TZ30" s="25" t="s">
        <v>2878</v>
      </c>
      <c r="UA30" s="42" t="s">
        <v>646</v>
      </c>
      <c r="UB30" s="42" t="s">
        <v>2616</v>
      </c>
      <c r="UC30" s="25" t="s">
        <v>2879</v>
      </c>
      <c r="UD30" s="42" t="s">
        <v>646</v>
      </c>
      <c r="UE30" s="16" t="s">
        <v>2880</v>
      </c>
      <c r="UF30" s="25" t="s">
        <v>2881</v>
      </c>
      <c r="UG30" s="16" t="s">
        <v>2060</v>
      </c>
      <c r="UH30" s="42" t="s">
        <v>2185</v>
      </c>
      <c r="UI30" s="25" t="s">
        <v>2882</v>
      </c>
      <c r="UJ30" s="16" t="s">
        <v>2063</v>
      </c>
      <c r="UK30" s="25" t="s">
        <v>2566</v>
      </c>
      <c r="UL30" s="16" t="s">
        <v>2065</v>
      </c>
      <c r="UM30" s="42" t="s">
        <v>2883</v>
      </c>
      <c r="UN30" s="25" t="s">
        <v>2884</v>
      </c>
      <c r="UO30" s="16" t="s">
        <v>2067</v>
      </c>
      <c r="UP30" s="42" t="s">
        <v>2621</v>
      </c>
      <c r="UQ30" s="956" t="s">
        <v>2160</v>
      </c>
      <c r="UR30" s="16" t="s">
        <v>2070</v>
      </c>
      <c r="US30" s="956" t="s">
        <v>2304</v>
      </c>
      <c r="UT30" s="42" t="s">
        <v>404</v>
      </c>
      <c r="UU30" s="62" t="s">
        <v>727</v>
      </c>
      <c r="UV30" s="105" t="s">
        <v>2583</v>
      </c>
      <c r="UW30" s="79" t="s">
        <v>729</v>
      </c>
      <c r="UX30" s="105" t="s">
        <v>2885</v>
      </c>
      <c r="UY30" s="26" t="s">
        <v>2585</v>
      </c>
      <c r="UZ30" s="105" t="s">
        <v>729</v>
      </c>
      <c r="VA30" s="105" t="s">
        <v>2886</v>
      </c>
      <c r="VB30" s="105" t="s">
        <v>729</v>
      </c>
      <c r="VC30" s="105" t="s">
        <v>450</v>
      </c>
      <c r="VD30" s="105" t="s">
        <v>729</v>
      </c>
      <c r="VE30" s="105" t="s">
        <v>2021</v>
      </c>
      <c r="VF30" s="105" t="s">
        <v>1904</v>
      </c>
      <c r="VG30" s="25" t="s">
        <v>2887</v>
      </c>
      <c r="VH30" s="105" t="s">
        <v>729</v>
      </c>
      <c r="VI30" s="105" t="s">
        <v>746</v>
      </c>
      <c r="VJ30" s="105" t="s">
        <v>747</v>
      </c>
      <c r="VK30" s="105" t="s">
        <v>748</v>
      </c>
      <c r="VL30" s="25" t="s">
        <v>2588</v>
      </c>
      <c r="VM30" s="25" t="s">
        <v>2589</v>
      </c>
      <c r="VN30" s="105" t="s">
        <v>729</v>
      </c>
      <c r="VO30" s="25" t="s">
        <v>2888</v>
      </c>
      <c r="VP30" s="25" t="s">
        <v>2889</v>
      </c>
      <c r="VQ30" s="42" t="s">
        <v>729</v>
      </c>
      <c r="VR30" s="25" t="s">
        <v>2890</v>
      </c>
      <c r="VS30" s="25" t="s">
        <v>2891</v>
      </c>
      <c r="VT30" s="42" t="s">
        <v>729</v>
      </c>
      <c r="VU30" s="25" t="s">
        <v>2596</v>
      </c>
      <c r="VV30" s="25" t="s">
        <v>2597</v>
      </c>
      <c r="VW30" s="42" t="s">
        <v>729</v>
      </c>
      <c r="VX30" s="42" t="s">
        <v>2892</v>
      </c>
      <c r="VY30" s="42" t="s">
        <v>2893</v>
      </c>
      <c r="VZ30" s="25" t="s">
        <v>2894</v>
      </c>
      <c r="WA30" s="25" t="s">
        <v>2895</v>
      </c>
      <c r="WB30" s="42" t="s">
        <v>729</v>
      </c>
      <c r="WC30" s="42" t="s">
        <v>2896</v>
      </c>
      <c r="WD30" s="42" t="s">
        <v>2897</v>
      </c>
      <c r="WE30" s="25" t="s">
        <v>2898</v>
      </c>
      <c r="WF30" s="25" t="s">
        <v>2899</v>
      </c>
      <c r="WG30" s="42" t="s">
        <v>729</v>
      </c>
      <c r="WH30" s="16" t="s">
        <v>2105</v>
      </c>
      <c r="WI30" s="42" t="s">
        <v>2900</v>
      </c>
      <c r="WJ30" s="25" t="s">
        <v>2901</v>
      </c>
      <c r="WK30" s="25" t="s">
        <v>2902</v>
      </c>
      <c r="WL30" s="42" t="s">
        <v>886</v>
      </c>
      <c r="WM30" s="42" t="s">
        <v>2903</v>
      </c>
      <c r="WN30" s="42" t="s">
        <v>2904</v>
      </c>
      <c r="WO30" s="25" t="s">
        <v>2905</v>
      </c>
      <c r="WP30" s="25" t="s">
        <v>1677</v>
      </c>
      <c r="WQ30" s="42" t="s">
        <v>905</v>
      </c>
      <c r="WR30" s="42" t="s">
        <v>2906</v>
      </c>
      <c r="WS30" s="42" t="s">
        <v>2907</v>
      </c>
      <c r="WT30" s="42" t="s">
        <v>926</v>
      </c>
      <c r="WU30" s="25" t="s">
        <v>2908</v>
      </c>
      <c r="WV30" s="42" t="s">
        <v>949</v>
      </c>
      <c r="WW30" s="956" t="s">
        <v>2611</v>
      </c>
      <c r="WX30" s="956" t="s">
        <v>2612</v>
      </c>
      <c r="WY30" s="42" t="s">
        <v>958</v>
      </c>
      <c r="WZ30" s="956" t="s">
        <v>2127</v>
      </c>
      <c r="XA30" s="956" t="s">
        <v>2305</v>
      </c>
      <c r="XB30" s="42" t="s">
        <v>2131</v>
      </c>
      <c r="XC30" s="42" t="s">
        <v>2132</v>
      </c>
      <c r="XD30" s="105" t="s">
        <v>2614</v>
      </c>
      <c r="XE30" s="79" t="s">
        <v>999</v>
      </c>
      <c r="XF30" s="42" t="s">
        <v>2509</v>
      </c>
      <c r="XG30" s="79" t="s">
        <v>2909</v>
      </c>
      <c r="XH30" s="79" t="s">
        <v>999</v>
      </c>
      <c r="XI30" s="16" t="s">
        <v>2910</v>
      </c>
      <c r="XJ30" s="25" t="s">
        <v>2059</v>
      </c>
      <c r="XK30" s="16" t="s">
        <v>2137</v>
      </c>
      <c r="XL30" s="25" t="s">
        <v>2138</v>
      </c>
      <c r="XM30" s="16" t="s">
        <v>2139</v>
      </c>
      <c r="XN30" s="25" t="s">
        <v>2138</v>
      </c>
      <c r="XO30" s="16" t="s">
        <v>2140</v>
      </c>
      <c r="XP30" s="42" t="s">
        <v>2911</v>
      </c>
      <c r="XQ30" s="16" t="s">
        <v>2142</v>
      </c>
      <c r="XR30" s="956" t="s">
        <v>2582</v>
      </c>
      <c r="XS30" s="16" t="s">
        <v>2145</v>
      </c>
      <c r="XT30" s="956" t="s">
        <v>2304</v>
      </c>
      <c r="XU30" s="42" t="s">
        <v>404</v>
      </c>
      <c r="XV30" s="1305" t="s">
        <v>2623</v>
      </c>
      <c r="XW30" s="42" t="s">
        <v>2616</v>
      </c>
      <c r="XX30" s="42" t="s">
        <v>2148</v>
      </c>
      <c r="XY30" s="25" t="s">
        <v>2059</v>
      </c>
      <c r="XZ30" s="16" t="s">
        <v>2152</v>
      </c>
      <c r="YA30" s="956" t="s">
        <v>623</v>
      </c>
      <c r="YB30" s="16" t="s">
        <v>2154</v>
      </c>
      <c r="YC30" s="16" t="s">
        <v>2912</v>
      </c>
      <c r="YD30" s="16" t="s">
        <v>2157</v>
      </c>
      <c r="YE30" s="16" t="s">
        <v>2913</v>
      </c>
      <c r="YF30" s="16" t="s">
        <v>2159</v>
      </c>
      <c r="YG30" s="956" t="s">
        <v>2634</v>
      </c>
      <c r="YH30" s="16" t="s">
        <v>2161</v>
      </c>
      <c r="YI30" s="956" t="s">
        <v>2304</v>
      </c>
      <c r="YJ30" s="42" t="s">
        <v>404</v>
      </c>
      <c r="YK30" s="1305" t="s">
        <v>1100</v>
      </c>
      <c r="YL30" s="137" t="s">
        <v>510</v>
      </c>
      <c r="YM30" s="137" t="s">
        <v>2630</v>
      </c>
      <c r="YN30" s="137" t="s">
        <v>2914</v>
      </c>
      <c r="YO30" s="1305" t="s">
        <v>2168</v>
      </c>
      <c r="YP30" s="137" t="s">
        <v>2915</v>
      </c>
      <c r="YQ30" s="16" t="s">
        <v>2916</v>
      </c>
      <c r="YR30" s="137" t="s">
        <v>2632</v>
      </c>
      <c r="YS30" s="16" t="s">
        <v>2917</v>
      </c>
      <c r="YT30" s="42" t="s">
        <v>2918</v>
      </c>
      <c r="YU30" s="16" t="s">
        <v>2156</v>
      </c>
      <c r="YV30" s="16" t="s">
        <v>2919</v>
      </c>
      <c r="YW30" s="42" t="s">
        <v>641</v>
      </c>
      <c r="YX30" s="16" t="s">
        <v>2920</v>
      </c>
      <c r="YY30" s="16" t="s">
        <v>2176</v>
      </c>
      <c r="YZ30" s="42" t="s">
        <v>2921</v>
      </c>
      <c r="ZA30" s="956" t="s">
        <v>2160</v>
      </c>
      <c r="ZB30" s="16" t="s">
        <v>2178</v>
      </c>
      <c r="ZC30" s="956" t="s">
        <v>2304</v>
      </c>
      <c r="ZD30" s="42" t="s">
        <v>404</v>
      </c>
      <c r="ZE30" s="1379" t="s">
        <v>1272</v>
      </c>
      <c r="ZF30" s="1380" t="s">
        <v>2922</v>
      </c>
      <c r="ZG30" s="1379" t="s">
        <v>2183</v>
      </c>
      <c r="ZH30" s="16" t="s">
        <v>2184</v>
      </c>
      <c r="ZI30" s="1379" t="s">
        <v>2062</v>
      </c>
      <c r="ZJ30" s="16" t="s">
        <v>2186</v>
      </c>
      <c r="ZK30" s="42" t="s">
        <v>2923</v>
      </c>
      <c r="ZL30" s="16" t="s">
        <v>2009</v>
      </c>
      <c r="ZM30" s="16" t="s">
        <v>2187</v>
      </c>
      <c r="ZN30" s="956" t="s">
        <v>2924</v>
      </c>
      <c r="ZO30" s="16" t="s">
        <v>2190</v>
      </c>
      <c r="ZP30" s="956" t="s">
        <v>2925</v>
      </c>
      <c r="ZQ30" s="956" t="s">
        <v>2926</v>
      </c>
      <c r="ZR30" s="16" t="s">
        <v>2193</v>
      </c>
      <c r="ZS30" s="956" t="s">
        <v>2304</v>
      </c>
      <c r="ZT30" s="956" t="s">
        <v>2927</v>
      </c>
      <c r="ZU30" s="79" t="s">
        <v>1127</v>
      </c>
      <c r="ZV30" s="79" t="s">
        <v>1128</v>
      </c>
      <c r="ZW30" s="105" t="s">
        <v>1130</v>
      </c>
      <c r="ZX30" s="105" t="s">
        <v>2199</v>
      </c>
      <c r="ZY30" s="105" t="s">
        <v>2200</v>
      </c>
      <c r="ZZ30" s="105" t="s">
        <v>2201</v>
      </c>
      <c r="AAA30" s="105" t="s">
        <v>2202</v>
      </c>
      <c r="AAB30" s="105" t="s">
        <v>2203</v>
      </c>
      <c r="AAC30" s="105" t="s">
        <v>1136</v>
      </c>
      <c r="AAD30" s="105" t="s">
        <v>1137</v>
      </c>
      <c r="AAE30" s="105" t="s">
        <v>1138</v>
      </c>
      <c r="AAF30" s="105" t="s">
        <v>1139</v>
      </c>
      <c r="AAG30" s="105" t="s">
        <v>1140</v>
      </c>
      <c r="AAH30" s="105" t="s">
        <v>1141</v>
      </c>
      <c r="AAI30" s="25" t="s">
        <v>1142</v>
      </c>
      <c r="AAJ30" s="25" t="s">
        <v>1143</v>
      </c>
      <c r="AAK30" s="25" t="s">
        <v>2205</v>
      </c>
      <c r="AAL30" s="25" t="s">
        <v>2206</v>
      </c>
    </row>
    <row r="31" spans="1:722" s="4" customFormat="1" ht="73" thickBot="1" x14ac:dyDescent="0.4">
      <c r="A31" s="4">
        <v>26</v>
      </c>
      <c r="B31" s="81">
        <v>11</v>
      </c>
      <c r="C31" s="9" t="s">
        <v>19</v>
      </c>
      <c r="D31" s="63" t="s">
        <v>1254</v>
      </c>
      <c r="E31" s="1008" t="s">
        <v>2307</v>
      </c>
      <c r="F31" s="1009" t="s">
        <v>2307</v>
      </c>
      <c r="G31" s="1008" t="s">
        <v>2928</v>
      </c>
      <c r="H31" s="89" t="s">
        <v>2929</v>
      </c>
      <c r="I31" s="29"/>
      <c r="J31" s="29"/>
      <c r="K31" s="29"/>
      <c r="L31" s="29"/>
      <c r="M31" s="29"/>
      <c r="N31" s="29"/>
      <c r="O31" s="29"/>
      <c r="P31" s="29"/>
      <c r="Q31" s="29"/>
      <c r="R31" s="29"/>
      <c r="T31" s="29"/>
      <c r="U31" s="29"/>
      <c r="V31" s="29"/>
      <c r="W31" s="29"/>
      <c r="X31" s="29"/>
      <c r="Y31" s="29"/>
      <c r="Z31" s="29"/>
      <c r="AA31" s="29"/>
      <c r="AB31" s="29"/>
      <c r="AC31" s="29"/>
      <c r="AD31" s="29"/>
      <c r="AE31" s="29"/>
      <c r="AF31" s="29"/>
      <c r="AG31" s="29"/>
      <c r="AH31" s="29"/>
      <c r="AI31" s="29"/>
      <c r="AJ31" s="29"/>
      <c r="AK31" s="29"/>
      <c r="AL31" s="29"/>
      <c r="AM31" s="29"/>
      <c r="AO31" s="29"/>
      <c r="AP31" s="29"/>
      <c r="AQ31" s="29"/>
      <c r="AR31" s="29"/>
      <c r="AS31" s="29"/>
      <c r="AT31" s="29"/>
      <c r="AV31" s="40">
        <v>7.42</v>
      </c>
      <c r="AW31" s="40"/>
      <c r="AX31" s="40">
        <v>7.45</v>
      </c>
      <c r="AY31" s="36"/>
      <c r="BA31" s="36">
        <f t="shared" ref="BA31:BA37" si="294">MIN(AV31,AY31)</f>
        <v>7.42</v>
      </c>
      <c r="BB31" s="59">
        <v>7.37</v>
      </c>
      <c r="BC31" s="28">
        <f t="shared" ref="BC31:BC41" si="295">(MIN(BA31,BB31))</f>
        <v>7.37</v>
      </c>
      <c r="BD31" s="40"/>
      <c r="BE31" s="887">
        <f t="shared" ref="BE31:BE41" si="296">(BD31-BC31)/BC31</f>
        <v>-1</v>
      </c>
      <c r="BF31" s="63"/>
      <c r="BG31" s="63"/>
      <c r="BH31" s="63"/>
      <c r="BI31" s="63"/>
      <c r="BJ31" s="63"/>
      <c r="BL31" s="63"/>
      <c r="BM31" s="63"/>
      <c r="BP31" s="63"/>
      <c r="BQ31" s="63"/>
      <c r="BR31" s="63"/>
      <c r="BS31" s="63"/>
      <c r="BT31" s="63"/>
      <c r="BU31" s="63"/>
      <c r="BV31" s="63"/>
      <c r="BW31" s="63"/>
      <c r="BX31" s="63"/>
      <c r="BY31" s="63"/>
      <c r="BZ31" s="63"/>
      <c r="CA31" s="63"/>
      <c r="CB31" s="63"/>
      <c r="CC31" s="63"/>
      <c r="CD31" s="63"/>
      <c r="CE31" s="63"/>
      <c r="CG31" s="63"/>
      <c r="CH31" s="63"/>
      <c r="CI31" s="63"/>
      <c r="CJ31" s="63"/>
      <c r="CK31" s="63"/>
      <c r="CN31" s="63"/>
      <c r="CO31" s="63"/>
      <c r="CP31" s="63"/>
      <c r="CQ31" s="63"/>
      <c r="CR31" s="63"/>
      <c r="CS31" s="63"/>
      <c r="CT31" s="63"/>
      <c r="CU31" s="63"/>
      <c r="CW31" s="63"/>
      <c r="CX31" s="63"/>
      <c r="CY31" s="63"/>
      <c r="CZ31" s="63"/>
      <c r="DA31" s="63"/>
      <c r="DB31" s="63"/>
      <c r="DC31" s="63"/>
      <c r="DD31" s="63"/>
      <c r="DE31" s="63"/>
      <c r="DF31" s="63"/>
      <c r="DG31" s="63"/>
      <c r="DH31" s="63"/>
      <c r="DI31" s="63"/>
      <c r="DJ31" s="63"/>
      <c r="DK31" s="63"/>
      <c r="DO31" s="63"/>
      <c r="DP31" s="63"/>
      <c r="DQ31" s="63"/>
      <c r="DR31" s="63"/>
      <c r="DS31" s="63"/>
      <c r="DT31" s="63"/>
      <c r="DU31" s="63"/>
      <c r="DV31" s="35">
        <v>7.12</v>
      </c>
      <c r="DW31" s="35"/>
      <c r="DX31" s="35"/>
      <c r="DY31" s="35">
        <f t="shared" ref="DY31:DY37" si="297">MIN(DV31,DX31)</f>
        <v>7.12</v>
      </c>
      <c r="DZ31" s="35">
        <v>7.09</v>
      </c>
      <c r="EA31" s="919">
        <v>7.1549999999999994</v>
      </c>
      <c r="EB31" s="54">
        <f t="shared" ref="EB31:EB41" si="298">(MIN(DY31,EA31))</f>
        <v>7.12</v>
      </c>
      <c r="EC31" s="40">
        <v>6.98</v>
      </c>
      <c r="ED31" s="35">
        <v>7.53</v>
      </c>
      <c r="EG31" s="5">
        <f t="shared" ref="EG31:EG41" si="299">(ED31-EB31)/EB31</f>
        <v>5.7584269662921364E-2</v>
      </c>
      <c r="EH31" s="35"/>
      <c r="EJ31" s="35"/>
      <c r="EK31" s="35"/>
      <c r="EL31" s="35"/>
      <c r="EM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v>7.25</v>
      </c>
      <c r="FQ31" s="35"/>
      <c r="FR31" s="35">
        <v>6.32</v>
      </c>
      <c r="FS31" s="35">
        <f t="shared" ref="FS31:FS37" si="300">MIN(FP31,FR31)</f>
        <v>6.32</v>
      </c>
      <c r="FT31" s="35">
        <v>6.85</v>
      </c>
      <c r="FU31" s="35">
        <v>6.85</v>
      </c>
      <c r="FV31" s="919">
        <f t="shared" ref="FV31:FV41" si="301">(MIN(FS31,FU31))</f>
        <v>6.32</v>
      </c>
      <c r="FW31" s="40">
        <v>6.81</v>
      </c>
      <c r="FX31" s="40">
        <v>6.8</v>
      </c>
      <c r="FY31" s="5">
        <f t="shared" ref="FY31:FY41" si="302">(FX31-FV31)/FV31</f>
        <v>7.5949367088607514E-2</v>
      </c>
      <c r="FZ31" s="35"/>
      <c r="GA31" s="35"/>
      <c r="GB31" s="35"/>
      <c r="GC31" s="35"/>
      <c r="GD31" s="35"/>
      <c r="GE31" s="35"/>
      <c r="GF31" s="35"/>
      <c r="GG31" s="35"/>
      <c r="GH31" s="35"/>
      <c r="GI31" s="35"/>
      <c r="GJ31" s="35"/>
      <c r="GK31" s="35"/>
      <c r="GL31" s="35"/>
      <c r="GM31" s="35"/>
      <c r="GN31" s="35"/>
      <c r="GO31" s="35"/>
      <c r="GP31" s="35"/>
      <c r="GQ31" s="35"/>
      <c r="GR31" s="35"/>
      <c r="GS31" s="35"/>
      <c r="GT31" s="35"/>
      <c r="GU31" s="35"/>
      <c r="GV31" s="35"/>
      <c r="GW31" s="35"/>
      <c r="GX31" s="35"/>
      <c r="GY31" s="35"/>
      <c r="GZ31" s="35"/>
      <c r="HA31" s="35"/>
      <c r="HB31" s="35"/>
      <c r="HC31" s="35"/>
      <c r="HD31" s="35"/>
      <c r="HE31" s="35"/>
      <c r="HF31" s="35"/>
      <c r="HG31" s="35"/>
      <c r="HH31" s="35"/>
      <c r="HI31" s="35"/>
      <c r="HJ31" s="35"/>
      <c r="HK31" s="35"/>
      <c r="HL31" s="35"/>
      <c r="HM31" s="35"/>
      <c r="HN31" s="35"/>
      <c r="HO31" s="35"/>
      <c r="HP31" s="35">
        <v>6.6980000000000004</v>
      </c>
      <c r="HQ31" s="35"/>
      <c r="HR31" s="35"/>
      <c r="HS31" s="919">
        <f t="shared" ref="HS31:HS37" si="303">MIN(HP31,HR31)</f>
        <v>6.6980000000000004</v>
      </c>
      <c r="HT31" s="35">
        <v>7.01</v>
      </c>
      <c r="HU31" s="919">
        <v>6.87</v>
      </c>
      <c r="HV31" s="54">
        <f t="shared" ref="HV31:HV37" si="304">(MIN(HS31,HU31))</f>
        <v>6.6980000000000004</v>
      </c>
      <c r="HW31" s="40">
        <v>7.07</v>
      </c>
      <c r="HX31" s="35">
        <v>6.98</v>
      </c>
      <c r="HY31" s="40">
        <f t="shared" ref="HY31:HY41" si="305">(MIN(HV31,HX31))</f>
        <v>6.6980000000000004</v>
      </c>
      <c r="HZ31" s="35">
        <v>7.07</v>
      </c>
      <c r="IA31" s="40">
        <v>6.81</v>
      </c>
      <c r="IB31" s="40">
        <f t="shared" ref="IB31:IB41" si="306">(MIN(HY31:IA31))</f>
        <v>6.6980000000000004</v>
      </c>
      <c r="IC31" s="40"/>
      <c r="ID31" s="5">
        <f t="shared" ref="ID31:ID41" si="307">(IC31-IB31)/IB31</f>
        <v>-1</v>
      </c>
      <c r="IE31" s="35"/>
      <c r="IF31" s="35"/>
      <c r="IG31" s="35"/>
      <c r="IH31" s="35"/>
      <c r="II31" s="35"/>
      <c r="IJ31" s="35"/>
      <c r="IK31" s="35"/>
      <c r="IL31" s="35"/>
      <c r="IM31" s="35"/>
      <c r="IN31" s="35"/>
      <c r="IO31" s="35"/>
      <c r="IP31" s="35"/>
      <c r="IQ31" s="35"/>
      <c r="IR31" s="35"/>
      <c r="IS31" s="35"/>
      <c r="IT31" s="35"/>
      <c r="IU31" s="35"/>
      <c r="IV31" s="35"/>
      <c r="IW31" s="35"/>
      <c r="IX31" s="35"/>
      <c r="IY31" s="35"/>
      <c r="IZ31" s="35"/>
      <c r="JA31" s="35"/>
      <c r="JB31" s="35"/>
      <c r="JC31" s="35"/>
      <c r="JD31" s="35"/>
      <c r="JE31" s="35"/>
      <c r="JF31" s="35"/>
      <c r="JG31" s="35"/>
      <c r="JH31" s="35"/>
      <c r="JI31" s="35"/>
      <c r="JJ31" s="35"/>
      <c r="JK31" s="35"/>
      <c r="JL31" s="35"/>
      <c r="JM31" s="35"/>
      <c r="JN31" s="35"/>
      <c r="JO31" s="35">
        <v>7.42</v>
      </c>
      <c r="JP31" s="35"/>
      <c r="JQ31" s="35">
        <v>7.8</v>
      </c>
      <c r="JR31" s="35"/>
      <c r="JS31" s="35">
        <f t="shared" ref="JS31:JS37" si="308">MIN(JO31,JR31)</f>
        <v>7.42</v>
      </c>
      <c r="JT31" s="35">
        <v>7.91</v>
      </c>
      <c r="JU31" s="54">
        <f t="shared" ref="JU31:JU41" si="309">(MIN(JS31,JT31))</f>
        <v>7.42</v>
      </c>
      <c r="JV31" s="919">
        <v>7.41</v>
      </c>
      <c r="JW31" s="40">
        <v>8.01</v>
      </c>
      <c r="JX31" s="40">
        <f t="shared" ref="JX31:JX41" si="310">(MIN(JU31:JW31))</f>
        <v>7.41</v>
      </c>
      <c r="JY31" s="40">
        <v>7.47</v>
      </c>
      <c r="JZ31" s="40">
        <v>7.77</v>
      </c>
      <c r="KA31" s="40">
        <f t="shared" ref="KA31:KA41" si="311">(MIN(JX31,JZ31))</f>
        <v>7.41</v>
      </c>
      <c r="KB31" s="40">
        <v>7.74</v>
      </c>
      <c r="KC31" s="40">
        <f t="shared" ref="KC31:KC41" si="312">(MIN(KA31,KB31))</f>
        <v>7.41</v>
      </c>
      <c r="KD31" s="40">
        <v>7.41</v>
      </c>
      <c r="KE31" s="37">
        <v>7.97</v>
      </c>
      <c r="KF31" s="40">
        <f t="shared" ref="KF31:KF41" si="313">MIN(KC31,KE31)</f>
        <v>7.41</v>
      </c>
      <c r="KG31" s="40">
        <v>7.97</v>
      </c>
      <c r="KH31" s="37">
        <v>7.5</v>
      </c>
      <c r="KI31" s="36">
        <f t="shared" ref="KI31:KI41" si="314">MIN(KH31,KF31)</f>
        <v>7.41</v>
      </c>
      <c r="KJ31" s="40"/>
      <c r="KK31" s="37">
        <v>8.01</v>
      </c>
      <c r="KL31" s="40">
        <f t="shared" ref="KL31:KL41" si="315">MIN(KK31,KI31)</f>
        <v>7.41</v>
      </c>
      <c r="KM31" s="40">
        <v>8</v>
      </c>
      <c r="KN31" s="37">
        <v>8.0500000000000007</v>
      </c>
      <c r="KO31" s="40">
        <f t="shared" ref="KO31:KO41" si="316">MIN(KL31,KN31)</f>
        <v>7.41</v>
      </c>
      <c r="KP31" s="40">
        <v>8.0299999999999994</v>
      </c>
      <c r="KQ31" s="37">
        <v>8.01</v>
      </c>
      <c r="KR31" s="37">
        <f t="shared" ref="KR31:KR41" si="317">MIN(KO31,KQ31)</f>
        <v>7.41</v>
      </c>
      <c r="KS31" s="37">
        <v>8.01</v>
      </c>
      <c r="KT31" s="37">
        <f t="shared" ref="KT31:KT41" si="318">MIN(KR31,KS31)</f>
        <v>7.41</v>
      </c>
      <c r="KU31" s="1049">
        <v>8.0229999999999997</v>
      </c>
      <c r="KV31" s="37">
        <v>8.0299999999999994</v>
      </c>
      <c r="KW31" s="37">
        <f t="shared" ref="KW31:KW41" si="319">MIN(KT31,KV31)</f>
        <v>7.41</v>
      </c>
      <c r="KX31" s="37"/>
      <c r="KY31" s="5">
        <f t="shared" ref="KY31:KY41" si="320">(KX31-KW31)/KW31</f>
        <v>-1</v>
      </c>
      <c r="KZ31" s="35"/>
      <c r="LA31" s="35"/>
      <c r="LB31" s="35"/>
      <c r="LC31" s="35"/>
      <c r="LD31" s="35"/>
      <c r="LE31" s="35"/>
      <c r="LF31" s="35"/>
      <c r="LG31" s="35"/>
      <c r="LH31" s="35"/>
      <c r="LI31" s="35"/>
      <c r="LJ31" s="35"/>
      <c r="LK31" s="35"/>
      <c r="LL31" s="35"/>
      <c r="LM31" s="35"/>
      <c r="LN31" s="35"/>
      <c r="LO31" s="35"/>
      <c r="LP31" s="35"/>
      <c r="LQ31" s="35"/>
      <c r="LR31" s="35"/>
      <c r="LS31" s="35"/>
      <c r="LT31" s="35"/>
      <c r="LU31" s="35"/>
      <c r="LV31" s="35"/>
      <c r="LW31" s="35"/>
      <c r="LX31" s="35"/>
      <c r="LY31" s="35"/>
      <c r="LZ31" s="35"/>
      <c r="MA31" s="35"/>
      <c r="MB31" s="35"/>
      <c r="MC31" s="35"/>
      <c r="MD31" s="35"/>
      <c r="ME31" s="35"/>
      <c r="MF31" s="35"/>
      <c r="MG31" s="35"/>
      <c r="MH31" s="35">
        <v>7.31</v>
      </c>
      <c r="MI31" s="35"/>
      <c r="MJ31" s="35"/>
      <c r="MK31" s="35">
        <f t="shared" ref="MK31:MK37" si="321">MIN(MH31,MJ31)</f>
        <v>7.31</v>
      </c>
      <c r="ML31" s="35">
        <v>7.93</v>
      </c>
      <c r="MM31" s="35">
        <v>7.88</v>
      </c>
      <c r="MN31" s="54">
        <f t="shared" ref="MN31:MN41" si="322">(MIN(MK31,MM31))</f>
        <v>7.31</v>
      </c>
      <c r="MO31" s="919">
        <v>7.37</v>
      </c>
      <c r="MP31" s="919">
        <v>7.53</v>
      </c>
      <c r="MQ31" s="40">
        <v>7.84</v>
      </c>
      <c r="MR31" s="40">
        <f t="shared" ref="MR31:MR41" si="323">(MIN(MN31:MQ31))</f>
        <v>7.31</v>
      </c>
      <c r="MS31" s="35">
        <v>7.69</v>
      </c>
      <c r="MT31" s="40">
        <v>7.86</v>
      </c>
      <c r="MU31" s="40">
        <f t="shared" ref="MU31:MU41" si="324">(MIN(MR31,MT31))</f>
        <v>7.31</v>
      </c>
      <c r="MV31" s="69">
        <v>7.7720000000000002</v>
      </c>
      <c r="MW31" s="69">
        <f t="shared" ref="MW31:MW41" si="325">(MIN(MU31,MV31))</f>
        <v>7.31</v>
      </c>
      <c r="MX31" s="40">
        <v>7.49</v>
      </c>
      <c r="MY31" s="37">
        <v>7.8</v>
      </c>
      <c r="MZ31" s="69">
        <f t="shared" ref="MZ31:MZ41" si="326">MIN(MW31,MY31)</f>
        <v>7.31</v>
      </c>
      <c r="NA31" s="69">
        <v>7.55</v>
      </c>
      <c r="NB31" s="37">
        <v>7.48</v>
      </c>
      <c r="NC31" s="69">
        <f t="shared" ref="NC31:NC41" si="327">MIN(MZ31,NB31)</f>
        <v>7.31</v>
      </c>
      <c r="ND31" s="69">
        <v>7.5</v>
      </c>
      <c r="NE31" s="37">
        <v>7.9</v>
      </c>
      <c r="NF31" s="69">
        <f t="shared" ref="NF31:NF41" si="328">MIN(NC31,NE31)</f>
        <v>7.31</v>
      </c>
      <c r="NG31" s="69">
        <v>7.91</v>
      </c>
      <c r="NH31" s="37">
        <v>7.75</v>
      </c>
      <c r="NI31" s="69">
        <f t="shared" ref="NI31:NI41" si="329">MIN(NF31,NH31)</f>
        <v>7.31</v>
      </c>
      <c r="NJ31" s="40">
        <v>7.71</v>
      </c>
      <c r="NK31" s="37">
        <v>7.8</v>
      </c>
      <c r="NL31" s="37">
        <f t="shared" ref="NL31:NL41" si="330">MIN(NI31,NK31)</f>
        <v>7.31</v>
      </c>
      <c r="NM31" s="37">
        <v>7.63</v>
      </c>
      <c r="NN31" s="37">
        <v>7.57</v>
      </c>
      <c r="NO31" s="37">
        <f t="shared" ref="NO31:NO41" si="331">MIN(NL31,NN31)</f>
        <v>7.31</v>
      </c>
      <c r="NP31" s="37">
        <v>7.54</v>
      </c>
      <c r="NQ31" s="37">
        <f t="shared" ref="NQ31:NQ41" si="332">MIN(NO31,NP31)</f>
        <v>7.31</v>
      </c>
      <c r="NR31" s="37"/>
      <c r="NS31" s="5">
        <f t="shared" ref="NS31:NS41" si="333">(NR31-NQ31)/NQ31</f>
        <v>-1</v>
      </c>
      <c r="NT31" s="35"/>
      <c r="NU31" s="35"/>
      <c r="NV31" s="35"/>
      <c r="NW31" s="35"/>
      <c r="NX31" s="35"/>
      <c r="NY31" s="35"/>
      <c r="NZ31" s="35"/>
      <c r="OA31" s="35"/>
      <c r="OB31" s="35"/>
      <c r="OC31" s="35"/>
      <c r="OD31" s="35"/>
      <c r="OE31" s="35"/>
      <c r="OF31" s="35"/>
      <c r="OG31" s="35"/>
      <c r="OH31" s="35"/>
      <c r="OI31" s="35"/>
      <c r="OJ31" s="35"/>
      <c r="OK31" s="35"/>
      <c r="OL31" s="35"/>
      <c r="OM31" s="35"/>
      <c r="ON31" s="35"/>
      <c r="OO31" s="35"/>
      <c r="OP31" s="35"/>
      <c r="OQ31" s="35"/>
      <c r="OR31" s="35"/>
      <c r="OS31" s="35"/>
      <c r="OT31" s="35"/>
      <c r="OU31" s="35"/>
      <c r="OV31" s="35"/>
      <c r="OW31" s="35"/>
      <c r="OX31" s="35"/>
      <c r="OY31" s="35"/>
      <c r="OZ31" s="35"/>
      <c r="PA31" s="35"/>
      <c r="PB31" s="35"/>
      <c r="PC31" s="35"/>
      <c r="PD31" s="35">
        <v>7.01</v>
      </c>
      <c r="PE31" s="35"/>
      <c r="PF31" s="35">
        <v>7.13</v>
      </c>
      <c r="PG31" s="35"/>
      <c r="PH31" s="35">
        <f t="shared" ref="PH31:PH37" si="334">MIN(PD31,PG31)</f>
        <v>7.01</v>
      </c>
      <c r="PI31" s="35">
        <v>7.55</v>
      </c>
      <c r="PJ31" s="54">
        <f t="shared" ref="PJ31:PJ41" si="335">(MIN(PH31,PI31))</f>
        <v>7.01</v>
      </c>
      <c r="PK31" s="35">
        <v>7.07</v>
      </c>
      <c r="PL31" s="40">
        <f t="shared" ref="PL31:PL41" si="336">(MIN(PJ31:PK31))</f>
        <v>7.01</v>
      </c>
      <c r="PM31" s="35">
        <v>6.96</v>
      </c>
      <c r="PN31" s="40">
        <v>7.03</v>
      </c>
      <c r="PO31" s="40">
        <f t="shared" ref="PO31:PO41" si="337">(MIN(PL31,PN31))</f>
        <v>7.01</v>
      </c>
      <c r="PP31" s="40">
        <v>7.03</v>
      </c>
      <c r="PQ31" s="40">
        <f t="shared" ref="PQ31:PQ40" si="338">(MIN(PO31,PP31))</f>
        <v>7.01</v>
      </c>
      <c r="PR31" s="40">
        <v>7.3</v>
      </c>
      <c r="PS31" s="37">
        <v>7.3449999999999998</v>
      </c>
      <c r="PT31" s="40">
        <f t="shared" ref="PT31:PT41" si="339">MIN(PQ31,PS31)</f>
        <v>7.01</v>
      </c>
      <c r="PU31" s="40">
        <v>7.04</v>
      </c>
      <c r="PV31" s="37">
        <v>7.3639999999999999</v>
      </c>
      <c r="PW31" s="40">
        <f t="shared" ref="PW31:PW41" si="340">MIN(PT31,PV31)</f>
        <v>7.01</v>
      </c>
      <c r="PX31" s="40">
        <v>7.57</v>
      </c>
      <c r="PY31" s="37">
        <v>7.6</v>
      </c>
      <c r="PZ31" s="40">
        <f t="shared" ref="PZ31:PZ41" si="341">MIN(PW31,PY31)</f>
        <v>7.01</v>
      </c>
      <c r="QA31" s="40">
        <v>7.601</v>
      </c>
      <c r="QB31" s="40">
        <v>7.33</v>
      </c>
      <c r="QC31" s="40">
        <f t="shared" ref="QC31:QC41" si="342">MIN(PZ31,QB31)</f>
        <v>7.01</v>
      </c>
      <c r="QD31" s="40">
        <v>7.05</v>
      </c>
      <c r="QE31" s="37">
        <v>7.1</v>
      </c>
      <c r="QF31" s="37">
        <f t="shared" ref="QF31:QF41" si="343">MIN(QC31,PM56)</f>
        <v>7.01</v>
      </c>
      <c r="QG31" s="37">
        <v>7.13</v>
      </c>
      <c r="QH31" s="37">
        <v>7.01</v>
      </c>
      <c r="QI31" s="37">
        <f t="shared" ref="QI31:QI41" si="344">MIN(QF31,QH31)</f>
        <v>7.01</v>
      </c>
      <c r="QJ31" s="37">
        <v>7.34</v>
      </c>
      <c r="QK31" s="37">
        <v>7.05</v>
      </c>
      <c r="QL31" s="37">
        <f t="shared" ref="QL31:QL41" si="345">MIN(QI31,QK31)</f>
        <v>7.01</v>
      </c>
      <c r="QM31" s="37">
        <v>7.58</v>
      </c>
      <c r="QN31" s="37">
        <v>7.58</v>
      </c>
      <c r="QO31" s="37">
        <f t="shared" ref="QO31:QO41" si="346">MIN(QN31,QL31)</f>
        <v>7.01</v>
      </c>
      <c r="QP31" s="37">
        <v>7.23</v>
      </c>
      <c r="QQ31" s="37">
        <v>7.45</v>
      </c>
      <c r="QR31" s="37">
        <f t="shared" ref="QR31:QR41" si="347">MIN(QQ31,QO31)</f>
        <v>7.01</v>
      </c>
      <c r="QS31" s="37">
        <v>7.51</v>
      </c>
      <c r="QT31" s="37">
        <f t="shared" ref="QT31:QT41" si="348">MIN(QS31,QR31)</f>
        <v>7.01</v>
      </c>
      <c r="QU31" s="37"/>
      <c r="QV31" s="5">
        <f t="shared" ref="QV31:QV41" si="349">(QU31-QT31)/QT31</f>
        <v>-1</v>
      </c>
      <c r="QW31" s="35"/>
      <c r="QX31" s="35"/>
      <c r="QY31" s="35"/>
      <c r="QZ31" s="35"/>
      <c r="RA31" s="35"/>
      <c r="RB31" s="35"/>
      <c r="RC31" s="35"/>
      <c r="RD31" s="35"/>
      <c r="RE31" s="35">
        <v>7.5720000000000001</v>
      </c>
      <c r="RF31" s="35"/>
      <c r="RG31" s="35">
        <v>8.1999999999999993</v>
      </c>
      <c r="RH31" s="35"/>
      <c r="RI31" s="35">
        <f t="shared" ref="RI31:RI37" si="350">MIN(RE31,RH31)</f>
        <v>7.5720000000000001</v>
      </c>
      <c r="RJ31" s="35">
        <v>7.7960000000000003</v>
      </c>
      <c r="RK31" s="40">
        <f t="shared" ref="RK31:RK41" si="351">(MIN(RI31,RJ31))</f>
        <v>7.5720000000000001</v>
      </c>
      <c r="RL31" s="40">
        <v>7.71</v>
      </c>
      <c r="RM31" s="40">
        <f t="shared" ref="RM31:RM41" si="352">(MIN(RK31,RL31))</f>
        <v>7.5720000000000001</v>
      </c>
      <c r="RN31" s="40">
        <v>7.11</v>
      </c>
      <c r="RO31" s="40">
        <v>8.1440000000000001</v>
      </c>
      <c r="RP31" s="40">
        <f t="shared" ref="RP31:RP41" si="353">(MIN(RM31,RO31))</f>
        <v>7.5720000000000001</v>
      </c>
      <c r="RQ31" s="40">
        <v>7.89</v>
      </c>
      <c r="RR31" s="37">
        <v>7.76</v>
      </c>
      <c r="RS31" s="40">
        <f t="shared" ref="RS31:RS41" si="354">MIN(RP31,RR31)</f>
        <v>7.5720000000000001</v>
      </c>
      <c r="RT31" s="40">
        <v>7.91</v>
      </c>
      <c r="RU31" s="37">
        <v>8.11</v>
      </c>
      <c r="RV31" s="40">
        <f t="shared" ref="RV31:RV41" si="355">MIN(RU31,RS31)</f>
        <v>7.5720000000000001</v>
      </c>
      <c r="RW31" s="40">
        <v>8.11</v>
      </c>
      <c r="RX31" s="37">
        <v>7.85</v>
      </c>
      <c r="RY31" s="40">
        <f t="shared" ref="RY31:RY41" si="356">MIN(RX31,RV31)</f>
        <v>7.5720000000000001</v>
      </c>
      <c r="RZ31" s="37">
        <v>8.2149999999999999</v>
      </c>
      <c r="SA31" s="37">
        <f t="shared" ref="SA31:SA41" si="357">MIN(RY31,RZ31)</f>
        <v>7.5720000000000001</v>
      </c>
      <c r="SB31" s="37">
        <v>8.2149999999999999</v>
      </c>
      <c r="SC31" s="37">
        <v>8.2110000000000003</v>
      </c>
      <c r="SD31" s="37">
        <f t="shared" ref="SD31:SD41" si="358">MIN(SA31,SC31)</f>
        <v>7.5720000000000001</v>
      </c>
      <c r="SE31" s="37">
        <v>8.19</v>
      </c>
      <c r="SF31" s="37">
        <v>8.19</v>
      </c>
      <c r="SG31" s="37">
        <f t="shared" ref="SG31:SG41" si="359">MIN(SD31,SF31)</f>
        <v>7.5720000000000001</v>
      </c>
      <c r="SH31" s="37">
        <v>8.2100000000000009</v>
      </c>
      <c r="SI31" s="37">
        <f t="shared" ref="SI31:SI41" si="360">MIN(SG31,SH31)</f>
        <v>7.5720000000000001</v>
      </c>
      <c r="SJ31" s="37">
        <v>8.1999999999999993</v>
      </c>
      <c r="SK31" s="37">
        <v>8.1999999999999993</v>
      </c>
      <c r="SL31" s="37">
        <f t="shared" ref="SL31:SL41" si="361">MIN(SK31,SI31)</f>
        <v>7.5720000000000001</v>
      </c>
      <c r="SM31" s="37">
        <v>8.2100000000000009</v>
      </c>
      <c r="SN31" s="37">
        <v>8.1999999999999993</v>
      </c>
      <c r="SO31" s="37">
        <f t="shared" ref="SO31:SO41" si="362">MIN(SN31,SL31)</f>
        <v>7.5720000000000001</v>
      </c>
      <c r="SP31" s="37">
        <v>8.0399999999999991</v>
      </c>
      <c r="SQ31" s="37">
        <v>7.98</v>
      </c>
      <c r="SR31" s="37">
        <f t="shared" ref="SR31:SR41" si="363">MIN(SQ31,SO31)</f>
        <v>7.5720000000000001</v>
      </c>
      <c r="SS31" s="37">
        <v>8.1999999999999993</v>
      </c>
      <c r="ST31" s="37">
        <v>8.1999999999999993</v>
      </c>
      <c r="SU31" s="37">
        <f t="shared" ref="SU31:SU41" si="364">MIN(ST31,SR31)</f>
        <v>7.5720000000000001</v>
      </c>
      <c r="SV31" s="37">
        <v>8.2100000000000009</v>
      </c>
      <c r="SW31" s="37">
        <f t="shared" ref="SW31:SW41" si="365">MIN(SV31,SU31)</f>
        <v>7.5720000000000001</v>
      </c>
      <c r="SX31" s="1049">
        <v>8.2110000000000003</v>
      </c>
      <c r="SY31" s="5">
        <f t="shared" ref="SY31:SY41" si="366">(SX31-SW31)/SW31</f>
        <v>8.4389857369255181E-2</v>
      </c>
      <c r="SZ31" s="35">
        <v>7.4</v>
      </c>
      <c r="TA31" s="35">
        <v>9.39</v>
      </c>
      <c r="TB31" s="54">
        <f t="shared" ref="TB31:TB37" si="367">(MIN(SZ31,TA31))</f>
        <v>7.4</v>
      </c>
      <c r="TC31" s="28">
        <v>9.34</v>
      </c>
      <c r="TD31" s="69">
        <v>9.8699999999999992</v>
      </c>
      <c r="TE31" s="40">
        <f t="shared" ref="TE31:TE41" si="368">(MIN(TB31:TD31))</f>
        <v>7.4</v>
      </c>
      <c r="TF31" s="69">
        <v>9.98</v>
      </c>
      <c r="TG31" s="40">
        <v>9.98</v>
      </c>
      <c r="TH31" s="40">
        <f t="shared" ref="TH31:TH41" si="369">(MIN(TE31,TG31))</f>
        <v>7.4</v>
      </c>
      <c r="TI31" s="40">
        <v>9.86</v>
      </c>
      <c r="TJ31" s="40">
        <f t="shared" ref="TJ31:TJ41" si="370">(MIN(TH31,TI31))</f>
        <v>7.4</v>
      </c>
      <c r="TK31" s="40">
        <v>9.89</v>
      </c>
      <c r="TL31" s="37">
        <v>9.8699999999999992</v>
      </c>
      <c r="TM31" s="40">
        <f t="shared" ref="TM31:TM41" si="371">MIN(TJ31,TL31)</f>
        <v>7.4</v>
      </c>
      <c r="TN31" s="40">
        <v>9.8800000000000008</v>
      </c>
      <c r="TO31" s="37">
        <v>9</v>
      </c>
      <c r="TP31" s="40">
        <f t="shared" ref="TP31:TP41" si="372">MIN(TO31,TM31)</f>
        <v>7.4</v>
      </c>
      <c r="TQ31" s="40">
        <v>9.58</v>
      </c>
      <c r="TR31" s="37">
        <v>9</v>
      </c>
      <c r="TS31" s="40">
        <f t="shared" ref="TS31:TS41" si="373">MIN(TR31,TP31)</f>
        <v>7.4</v>
      </c>
      <c r="TT31" s="40">
        <v>9.85</v>
      </c>
      <c r="TU31" s="37">
        <v>9.84</v>
      </c>
      <c r="TV31" s="40">
        <f t="shared" ref="TV31:TV41" si="374">MIN(TS31,TU31)</f>
        <v>7.4</v>
      </c>
      <c r="TW31" s="40">
        <v>9.85</v>
      </c>
      <c r="TX31" s="37">
        <v>9.8000000000000007</v>
      </c>
      <c r="TY31" s="40">
        <f t="shared" ref="TY31:TY41" si="375">MIN(TV31,TX31)</f>
        <v>7.4</v>
      </c>
      <c r="TZ31" s="37">
        <v>9.9499999999999993</v>
      </c>
      <c r="UA31" s="37">
        <f t="shared" ref="UA31:UA41" si="376">MIN(TY31,TZ31)</f>
        <v>7.4</v>
      </c>
      <c r="UB31" s="37">
        <v>9.81</v>
      </c>
      <c r="UC31" s="37">
        <v>10.199999999999999</v>
      </c>
      <c r="UD31" s="37">
        <f t="shared" ref="UD31:UD41" si="377">MIN(UA31,UC31)</f>
        <v>7.4</v>
      </c>
      <c r="UE31" s="37">
        <v>9.9600000000000009</v>
      </c>
      <c r="UF31" s="37">
        <v>10.11</v>
      </c>
      <c r="UG31" s="37">
        <f t="shared" ref="UG31:UG41" si="378">MIN(UF31,UD31)</f>
        <v>7.4</v>
      </c>
      <c r="UH31" s="37">
        <v>9.58</v>
      </c>
      <c r="UI31" s="37">
        <v>9.8000000000000007</v>
      </c>
      <c r="UJ31" s="37">
        <f t="shared" ref="UJ31:UJ41" si="379">MIN(UI31,UG31)</f>
        <v>7.4</v>
      </c>
      <c r="UK31" s="37">
        <v>9.73</v>
      </c>
      <c r="UL31" s="37">
        <f t="shared" ref="UL31:UL41" si="380">MIN(UK31,UJ31)</f>
        <v>7.4</v>
      </c>
      <c r="UM31" s="37">
        <v>8.64</v>
      </c>
      <c r="UN31" s="37">
        <v>8.69</v>
      </c>
      <c r="UO31" s="37">
        <f t="shared" ref="UO31:UO41" si="381">MIN(UN31,UL31)</f>
        <v>7.4</v>
      </c>
      <c r="UP31" s="37">
        <v>11.09</v>
      </c>
      <c r="UQ31" s="37">
        <v>9.7899999999999991</v>
      </c>
      <c r="UR31" s="37">
        <f t="shared" ref="UR31:UR41" si="382">MIN(UQ31,UO31)</f>
        <v>7.4</v>
      </c>
      <c r="US31" s="37"/>
      <c r="UT31" s="5">
        <f t="shared" ref="UT31:UT41" si="383">(US31-UR31)/UR31</f>
        <v>-1</v>
      </c>
      <c r="UU31" s="919">
        <v>8.3292000000000002</v>
      </c>
      <c r="UV31" s="9">
        <v>7.85</v>
      </c>
      <c r="UW31" s="919">
        <f t="shared" ref="UW31:UW41" si="384">(MIN(UU31,UV31))</f>
        <v>7.85</v>
      </c>
      <c r="UX31" s="54">
        <v>7.61</v>
      </c>
      <c r="UY31" s="81">
        <v>7.81</v>
      </c>
      <c r="UZ31" s="40">
        <f t="shared" ref="UZ31:UZ41" si="385">MIN(UW31,UY31)</f>
        <v>7.81</v>
      </c>
      <c r="VA31" s="40">
        <v>7.85</v>
      </c>
      <c r="VB31" s="40">
        <f t="shared" ref="VB31:VB41" si="386">MIN(UZ31,VA31)</f>
        <v>7.81</v>
      </c>
      <c r="VC31" s="54">
        <v>7.83</v>
      </c>
      <c r="VD31" s="54">
        <f t="shared" ref="VD31:VD41" si="387">MIN(VB31,VC31)</f>
        <v>7.81</v>
      </c>
      <c r="VE31" s="54">
        <v>7.82</v>
      </c>
      <c r="VF31" s="54">
        <v>7.82</v>
      </c>
      <c r="VG31" s="1049">
        <v>7.88</v>
      </c>
      <c r="VH31" s="54">
        <f t="shared" ref="VH31:VH41" si="388">MIN(VD31,VG31)</f>
        <v>7.81</v>
      </c>
      <c r="VI31" s="54">
        <v>7.86</v>
      </c>
      <c r="VJ31" s="54">
        <v>7.88</v>
      </c>
      <c r="VK31" s="54">
        <v>7.71</v>
      </c>
      <c r="VL31" s="1049">
        <v>7.97</v>
      </c>
      <c r="VM31" s="1049">
        <v>7.91</v>
      </c>
      <c r="VN31" s="54">
        <f t="shared" ref="VN31:VN41" si="389">MIN(VL31,VH31)</f>
        <v>7.81</v>
      </c>
      <c r="VO31" s="1049">
        <v>7.86</v>
      </c>
      <c r="VP31" s="1049">
        <v>7.88</v>
      </c>
      <c r="VQ31" s="1049">
        <f t="shared" ref="VQ31:VQ41" si="390">MIN(VN31,VO31)</f>
        <v>7.81</v>
      </c>
      <c r="VR31" s="1049">
        <v>7.88</v>
      </c>
      <c r="VS31" s="1049">
        <v>7.93</v>
      </c>
      <c r="VT31" s="1049">
        <f t="shared" ref="VT31:VT41" si="391">MIN(VQ31,VR31)</f>
        <v>7.81</v>
      </c>
      <c r="VU31" s="1049">
        <v>7.88</v>
      </c>
      <c r="VV31" s="1049">
        <v>7.93</v>
      </c>
      <c r="VW31" s="1049">
        <f t="shared" ref="VW31:VW41" si="392">MIN(VT31,VU31)</f>
        <v>7.81</v>
      </c>
      <c r="VX31" s="1049">
        <v>7.82</v>
      </c>
      <c r="VY31" s="1049">
        <v>7.87</v>
      </c>
      <c r="VZ31" s="1049">
        <v>7.84</v>
      </c>
      <c r="WA31" s="1049">
        <v>7.88</v>
      </c>
      <c r="WB31" s="1049">
        <f t="shared" ref="WB31:WB41" si="393">MIN(VW31,VZ31)</f>
        <v>7.81</v>
      </c>
      <c r="WC31" s="1049">
        <v>7.8310000000000004</v>
      </c>
      <c r="WD31" s="1049">
        <v>7.8620000000000001</v>
      </c>
      <c r="WE31" s="1049">
        <v>7.83</v>
      </c>
      <c r="WF31" s="1049">
        <v>7.82</v>
      </c>
      <c r="WG31" s="1049">
        <f t="shared" ref="WG31:WG41" si="394">MIN(WB31,WE31)</f>
        <v>7.81</v>
      </c>
      <c r="WH31" s="1049">
        <v>7.84</v>
      </c>
      <c r="WI31" s="1049">
        <f t="shared" ref="WI31:WI41" si="395">MIN(WH31,WG31)</f>
        <v>7.81</v>
      </c>
      <c r="WJ31" s="1049">
        <v>7.86</v>
      </c>
      <c r="WK31" s="1049">
        <v>7.8650000000000002</v>
      </c>
      <c r="WL31" s="1049">
        <f t="shared" ref="WL31:WL41" si="396">MIN(WJ31,WI31)</f>
        <v>7.81</v>
      </c>
      <c r="WM31" s="1049">
        <v>7.88</v>
      </c>
      <c r="WN31" s="1049">
        <v>7.9</v>
      </c>
      <c r="WO31" s="1049">
        <v>7.84</v>
      </c>
      <c r="WP31" s="1049">
        <v>7.85</v>
      </c>
      <c r="WQ31" s="1049">
        <f t="shared" ref="WQ31:WQ41" si="397">MIN(WP31,WL31)</f>
        <v>7.81</v>
      </c>
      <c r="WR31" s="1049">
        <v>7.91</v>
      </c>
      <c r="WS31" s="1049">
        <v>7.84</v>
      </c>
      <c r="WT31" s="37">
        <f t="shared" ref="WT31:WT41" si="398">MIN(WS31,WQ31)</f>
        <v>7.81</v>
      </c>
      <c r="WU31" s="1049">
        <v>7.41</v>
      </c>
      <c r="WV31" s="37">
        <f t="shared" ref="WV31:WV41" si="399">MIN(WU31,WT31)</f>
        <v>7.41</v>
      </c>
      <c r="WW31" s="1049"/>
      <c r="WX31" s="1049">
        <v>7.44</v>
      </c>
      <c r="WY31" s="1049">
        <f t="shared" ref="WY31:WY41" si="400">MIN(WX31,WV31)</f>
        <v>7.41</v>
      </c>
      <c r="WZ31" s="1049"/>
      <c r="XA31" s="1049"/>
      <c r="XB31" s="5">
        <f t="shared" ref="XB31:XB41" si="401">(WZ31-WY31)/WY31</f>
        <v>-1</v>
      </c>
      <c r="XC31" s="5">
        <f t="shared" ref="XC31:XC41" si="402">(XA31-WY31)/WY31</f>
        <v>-1</v>
      </c>
      <c r="XD31" s="5">
        <f t="shared" ref="XD31:XD41" si="403">(VK31-VH31)/VH31</f>
        <v>-1.2804097311139519E-2</v>
      </c>
      <c r="XE31" s="1310">
        <v>8.7100000000000009</v>
      </c>
      <c r="XF31" s="37">
        <v>9.15</v>
      </c>
      <c r="XG31" s="1049">
        <v>8.76</v>
      </c>
      <c r="XH31" s="37">
        <f t="shared" ref="XH31:XH41" si="404">MIN(XE31,XG31)</f>
        <v>8.7100000000000009</v>
      </c>
      <c r="XI31" s="37">
        <v>8.68</v>
      </c>
      <c r="XJ31" s="1049">
        <v>8.7999999999999989</v>
      </c>
      <c r="XK31" s="37">
        <f t="shared" ref="XK31:XK41" si="405">MIN(XJ31,XH31)</f>
        <v>8.7100000000000009</v>
      </c>
      <c r="XL31" s="1049">
        <v>8.73</v>
      </c>
      <c r="XM31" s="37">
        <f t="shared" ref="XM31:XM41" si="406">MIN(XL31,XK31)</f>
        <v>8.7100000000000009</v>
      </c>
      <c r="XN31" s="1049">
        <v>8.73</v>
      </c>
      <c r="XO31" s="37">
        <f t="shared" ref="XO31:XO41" si="407">MIN(XN31,XM31)</f>
        <v>8.7100000000000009</v>
      </c>
      <c r="XP31" s="1049">
        <v>9.25</v>
      </c>
      <c r="XQ31" s="37">
        <f t="shared" ref="XQ31:XQ41" si="408">MIN(XP31,XO31)</f>
        <v>8.7100000000000009</v>
      </c>
      <c r="XR31" s="1049">
        <v>8.89</v>
      </c>
      <c r="XS31" s="1049">
        <f t="shared" ref="XS31:XS41" si="409">MIN(XR31,XQ31)</f>
        <v>8.7100000000000009</v>
      </c>
      <c r="XT31" s="1049"/>
      <c r="XU31" s="1222">
        <f t="shared" ref="XU31:XU41" si="410">(XT31-XS31)/XS31</f>
        <v>-1</v>
      </c>
      <c r="XV31" s="1311">
        <v>6.71</v>
      </c>
      <c r="XW31" s="37">
        <v>6.73</v>
      </c>
      <c r="XX31" s="37">
        <f t="shared" ref="XX31:XX41" si="411">MIN(XV31,XW31)</f>
        <v>6.71</v>
      </c>
      <c r="XY31" s="1049">
        <v>6.7700000000000005</v>
      </c>
      <c r="XZ31" s="37">
        <f t="shared" ref="XZ31:XZ41" si="412">MIN(XY31,XX31)</f>
        <v>6.71</v>
      </c>
      <c r="YA31" s="1049">
        <v>6.77</v>
      </c>
      <c r="YB31" s="37">
        <f t="shared" ref="YB31:YB41" si="413">MIN(YA31,XZ31)</f>
        <v>6.71</v>
      </c>
      <c r="YC31" s="1049">
        <v>6.83</v>
      </c>
      <c r="YD31" s="37">
        <f t="shared" ref="YD31:YD41" si="414">MIN(YC31,YB31)</f>
        <v>6.71</v>
      </c>
      <c r="YE31" s="1049">
        <v>6.7</v>
      </c>
      <c r="YF31" s="37">
        <f t="shared" ref="YF31:YF41" si="415">MIN(YE31,YD31)</f>
        <v>6.7</v>
      </c>
      <c r="YG31" s="1049">
        <v>6.77</v>
      </c>
      <c r="YH31" s="1049">
        <f t="shared" ref="YH31:YH41" si="416">MIN(YG31,YF31)</f>
        <v>6.7</v>
      </c>
      <c r="YI31" s="1049"/>
      <c r="YJ31" s="1222">
        <f t="shared" ref="YJ31:YJ41" si="417">(YI31-YH31)/YH31</f>
        <v>-1</v>
      </c>
      <c r="YK31" s="47">
        <v>7.81</v>
      </c>
      <c r="YL31" s="47">
        <v>7.84</v>
      </c>
      <c r="YM31" s="48">
        <v>7.84</v>
      </c>
      <c r="YN31" s="48">
        <v>7.85</v>
      </c>
      <c r="YO31" s="48">
        <f t="shared" ref="YO31:YO41" si="418">MIN(YN31,YK31)</f>
        <v>7.81</v>
      </c>
      <c r="YP31" s="48">
        <v>7.9</v>
      </c>
      <c r="YQ31" s="48">
        <f t="shared" ref="YQ31:YQ41" si="419">MIN(YP31,YO31)</f>
        <v>7.81</v>
      </c>
      <c r="YR31" s="48">
        <v>7.78</v>
      </c>
      <c r="YS31" s="48">
        <f t="shared" ref="YS31:YS41" si="420">MIN(YR31,YQ31)</f>
        <v>7.78</v>
      </c>
      <c r="YT31" s="48">
        <v>7.74</v>
      </c>
      <c r="YU31" s="48">
        <v>7.82</v>
      </c>
      <c r="YV31" s="48">
        <f t="shared" ref="YV31:YV41" si="421">MIN(YU31,YS31)</f>
        <v>7.78</v>
      </c>
      <c r="YW31" s="48">
        <v>7.97</v>
      </c>
      <c r="YX31" s="47">
        <v>8.1</v>
      </c>
      <c r="YY31" s="77">
        <f t="shared" ref="YY31:YY41" si="422">MIN(YX31,YV31)</f>
        <v>7.78</v>
      </c>
      <c r="YZ31" s="37">
        <v>8.08</v>
      </c>
      <c r="ZA31" s="47">
        <v>8.1199999999999992</v>
      </c>
      <c r="ZB31" s="47">
        <f t="shared" ref="ZB31:ZB41" si="423">MIN(ZA31,YY31)</f>
        <v>7.78</v>
      </c>
      <c r="ZC31" s="47"/>
      <c r="ZD31" s="5">
        <f t="shared" ref="ZD31:ZD41" si="424">(ZC31-ZB31)/ZB31</f>
        <v>-1</v>
      </c>
      <c r="ZE31" s="1049">
        <v>6.89</v>
      </c>
      <c r="ZF31" s="1049">
        <v>6.78</v>
      </c>
      <c r="ZG31" s="1049">
        <v>6.9</v>
      </c>
      <c r="ZH31" s="1049">
        <f t="shared" ref="ZH31:ZH41" si="425">ZE31</f>
        <v>6.89</v>
      </c>
      <c r="ZI31" s="1049">
        <v>6.92</v>
      </c>
      <c r="ZJ31" s="1049">
        <f t="shared" ref="ZJ31:ZJ41" si="426">MIN(ZI31,ZH31)</f>
        <v>6.89</v>
      </c>
      <c r="ZK31" s="1049">
        <v>6.98</v>
      </c>
      <c r="ZL31" s="1049">
        <v>6.92</v>
      </c>
      <c r="ZM31" s="1049">
        <f t="shared" ref="ZM31:ZM41" si="427">MIN(ZL31,ZJ31)</f>
        <v>6.89</v>
      </c>
      <c r="ZN31" s="1049">
        <v>6.9</v>
      </c>
      <c r="ZO31" s="37">
        <f t="shared" ref="ZO31:ZO41" si="428">MIN(ZN31,ZM31)</f>
        <v>6.89</v>
      </c>
      <c r="ZP31" s="47"/>
      <c r="ZQ31" s="47">
        <v>6.91</v>
      </c>
      <c r="ZR31" s="77">
        <f t="shared" ref="ZR31:ZR41" si="429">MIN(ZQ31,ZO31)</f>
        <v>6.89</v>
      </c>
      <c r="ZS31" s="37"/>
      <c r="ZT31" s="1224">
        <f t="shared" ref="ZT31:ZT41" si="430">(ZS31-ZR31)/ZR31</f>
        <v>-1</v>
      </c>
      <c r="ZU31" s="391" t="s">
        <v>2930</v>
      </c>
      <c r="ZV31" s="46"/>
      <c r="ZW31" s="40"/>
      <c r="ZX31" s="36" t="str">
        <f t="shared" ref="ZX31:ZX41" si="431">IF(ISBLANK(BE31),"4.Blocker/Not Executed",IF(AND(BE31&lt;=0%),"1. Better than baseline ",IF(AND(BE31&lt;=10%,BE31&gt;=0%),"2. Within 10% deviation from baseline",IF(AND(BE31&gt;=10%),"3. Missing baseline"))))</f>
        <v xml:space="preserve">1. Better than baseline </v>
      </c>
      <c r="ZY31" s="36" t="str">
        <f t="shared" ref="ZY31:ZY41" si="432">IF(ISBLANK(CC31),"4.Blocker/Not Executed",IF(AND(CC31&lt;=0%),"1. Better than baseline ",IF(AND(CC31&lt;=10%,CC31&gt;=0%),"2. Within 10% deviation from baseline",IF(AND(CC31&gt;=10%),"3. Missing baseline"))))</f>
        <v>4.Blocker/Not Executed</v>
      </c>
      <c r="ZZ31" s="36" t="str">
        <f t="shared" ref="ZZ31:ZZ41" si="433">IF(ISBLANK(EG31),"4.Blocker/Not Executed",IF(AND(EG31&lt;=0%),"1. Better than baseline ",IF(AND(EG31&lt;=10%,EG31&gt;=0%),"2. Within 10% deviation from baseline",IF(AND(EG31&gt;=10%),"3. Missing baseline"))))</f>
        <v>2. Within 10% deviation from baseline</v>
      </c>
      <c r="AAA31" s="40" t="str">
        <f t="shared" ref="AAA31:AAA41" si="434">IF(ISBLANK(FY31),"4.Blocker/Not Executed",IF(AND(FY31&lt;=0%),"1. Better than baseline ",IF(AND(FY31&lt;=10%,FY31&gt;=0%),"2. Within 10% deviation from baseline",IF(AND(FY31&gt;=10%),"3. Missing baseline"))))</f>
        <v>2. Within 10% deviation from baseline</v>
      </c>
      <c r="AAB31" s="40" t="str">
        <f t="shared" ref="AAB31:AAB41" si="435">IF(ISBLANK(ID31),"4.Blocker/Not Executed",IF(AND(ID31&lt;=0%),"1. Better than baseline ",IF(AND(ID31&lt;=10%,ID31&gt;=0%),"2. Within 10% deviation from baseline",IF(AND(ID31&gt;=10%),"3. Missing baseline"))))</f>
        <v xml:space="preserve">1. Better than baseline </v>
      </c>
      <c r="AAC31" s="40" t="str">
        <f t="shared" ref="AAC31:AAC41" si="436">IF(ISBLANK(KY31),"4.Blocker/Not Executed",IF(AND(KY31&lt;=0%),"1. Better than baseline ",IF(AND(KY31&lt;=10%,KY31&gt;=0%),"2. Within 10% deviation from baseline",IF(AND(KY31&gt;=10%),"3. Missing baseline"))))</f>
        <v xml:space="preserve">1. Better than baseline </v>
      </c>
      <c r="AAD31" s="40" t="str">
        <f t="shared" ref="AAD31:AAD41" si="437">IF(ISBLANK(NS31),"4.Blocker/Not Executed",IF(AND(NS31&lt;=0%),"1. Better than baseline ",IF(AND(NS31&lt;=10%,NS31&gt;=0%),"2. Within 10% deviation from baseline",IF(AND(NS31&gt;=10%),"3. Missing baseline"))))</f>
        <v xml:space="preserve">1. Better than baseline </v>
      </c>
      <c r="AAE31" s="40" t="str">
        <f t="shared" ref="AAE31:AAE41" si="438">IF(ISBLANK(QV31),"4.Blocker/Not Executed",IF(AND(QV31&lt;=0%),"1. Better than baseline ",IF(AND(QV31&lt;=10%,QV31&gt;=0%),"2. Within 10% deviation from baseline",IF(AND(QV31&gt;=10%),"3. Missing baseline"))))</f>
        <v xml:space="preserve">1. Better than baseline </v>
      </c>
      <c r="AAF31" s="40" t="str">
        <f t="shared" ref="AAF31:AAF41" si="439">IF(ISBLANK(SY31),"4.Blocker/Not Executed",IF(AND(SY31&lt;=0%),"1. Better than baseline ",IF(AND(SY31&lt;=10%,SY31&gt;=0%),"2. Within 10% deviation from baseline",IF(AND(SY31&gt;=10%),"3. Missing baseline"))))</f>
        <v>2. Within 10% deviation from baseline</v>
      </c>
      <c r="AAG31" s="40" t="str">
        <f t="shared" ref="AAG31:AAG41" si="440">IF(ISBLANK(UT31),"4.Blocker/Not Executed",IF(AND(UT31&lt;=0%),"1. Better than baseline ",IF(AND(UT31&lt;=10%,UT31&gt;=0%),"2. Within 10% deviation from baseline",IF(AND(UT31&gt;=10%),"3. Missing baseline"))))</f>
        <v xml:space="preserve">1. Better than baseline </v>
      </c>
      <c r="AAH31" s="40" t="str">
        <f t="shared" ref="AAH31:AAH41" si="441">IF(ISBLANK(XC31),"4.Blocker/Not Executed",IF(AND(XC31&lt;=0%),"1. Better than baseline ",IF(AND(XC31&lt;=10%,XC31&gt;=0%),"2. Within 10% deviation from baseline",IF(AND(XC31&gt;=10%),"3. Missing baseline"))))</f>
        <v xml:space="preserve">1. Better than baseline </v>
      </c>
      <c r="AAI31" s="37" t="str">
        <f t="shared" ref="AAI31:AAI41" si="442">IF(ISBLANK(XU31),"4.Blocker/Not Executed",IF(AND(XU31&lt;=0%),"1. Better than baseline ",IF(AND(XU31&lt;=10%,XU31&gt;=0%),"2. Within 10% deviation from baseline",IF(AND(XU31&gt;=10%),"3. Missing baseline"))))</f>
        <v xml:space="preserve">1. Better than baseline </v>
      </c>
      <c r="AAJ31" s="37" t="str">
        <f t="shared" ref="AAJ31:AAJ41" si="443">IF(ISBLANK(YJ31),"4.Blocker/Not Executed",IF(AND(YJ31&lt;=0%),"1. Better than baseline ",IF(AND(YJ31&lt;=10%,YJ31&gt;=0%),"2. Within 10% deviation from baseline",IF(AND(YJ31&gt;=10%),"3. Missing baseline"))))</f>
        <v xml:space="preserve">1. Better than baseline </v>
      </c>
      <c r="AAK31" s="37" t="str">
        <f t="shared" ref="AAK31:AAK41" si="444">IF(ISBLANK(ZD31),"4.Blocker/Not Executed",IF(AND(ZD31&lt;=0%),"1. Better than baseline ",IF(AND(ZD31&lt;=10%,ZD31&gt;=0%),"2. Within 10% deviation from baseline",IF(AND(ZD31&gt;=10%),"3. Missing baseline"))))</f>
        <v xml:space="preserve">1. Better than baseline </v>
      </c>
      <c r="AAL31" s="37" t="str">
        <f t="shared" ref="AAL31:AAL41" si="445">IF(ISBLANK(ZT31),"4.Blocker/Not Executed",IF(AND(ZT31&lt;=0%),"1. Better than baseline ",IF(AND(ZT31&lt;=10%,ZT31&gt;=0%),"2. Within 10% deviation from baseline",IF(AND(ZT31&gt;=10%),"3. Missing baseline"))))</f>
        <v xml:space="preserve">1. Better than baseline </v>
      </c>
    </row>
    <row r="32" spans="1:722" s="4" customFormat="1" ht="29.9" customHeight="1" thickBot="1" x14ac:dyDescent="0.4">
      <c r="A32" s="4">
        <v>27</v>
      </c>
      <c r="B32" s="82">
        <v>12</v>
      </c>
      <c r="C32" s="11" t="s">
        <v>19</v>
      </c>
      <c r="D32" s="104" t="s">
        <v>1254</v>
      </c>
      <c r="E32" s="1010" t="s">
        <v>2307</v>
      </c>
      <c r="F32" s="162" t="s">
        <v>2307</v>
      </c>
      <c r="G32" s="1010" t="s">
        <v>2928</v>
      </c>
      <c r="H32" s="88" t="s">
        <v>2931</v>
      </c>
      <c r="I32" s="29"/>
      <c r="J32" s="29"/>
      <c r="K32" s="29"/>
      <c r="L32" s="29"/>
      <c r="M32" s="29"/>
      <c r="N32" s="29"/>
      <c r="O32" s="29"/>
      <c r="P32" s="29"/>
      <c r="Q32" s="29"/>
      <c r="R32" s="29"/>
      <c r="T32" s="29"/>
      <c r="U32" s="29"/>
      <c r="V32" s="29"/>
      <c r="W32" s="29"/>
      <c r="X32" s="29"/>
      <c r="Y32" s="29"/>
      <c r="Z32" s="29"/>
      <c r="AA32" s="29"/>
      <c r="AB32" s="29"/>
      <c r="AC32" s="29"/>
      <c r="AD32" s="29"/>
      <c r="AE32" s="29"/>
      <c r="AF32" s="29"/>
      <c r="AG32" s="29"/>
      <c r="AH32" s="29"/>
      <c r="AI32" s="29"/>
      <c r="AJ32" s="29"/>
      <c r="AK32" s="29"/>
      <c r="AL32" s="29"/>
      <c r="AM32" s="29"/>
      <c r="AO32" s="29"/>
      <c r="AP32" s="29"/>
      <c r="AQ32" s="29"/>
      <c r="AR32" s="29"/>
      <c r="AS32" s="29"/>
      <c r="AT32" s="29"/>
      <c r="AV32" s="55">
        <v>2.85</v>
      </c>
      <c r="AW32" s="55"/>
      <c r="AX32" s="55">
        <v>2.9</v>
      </c>
      <c r="AY32" s="36"/>
      <c r="BA32" s="36">
        <f t="shared" si="294"/>
        <v>2.85</v>
      </c>
      <c r="BB32" s="59">
        <v>3.01</v>
      </c>
      <c r="BC32" s="27">
        <f t="shared" si="295"/>
        <v>2.85</v>
      </c>
      <c r="BD32" s="55"/>
      <c r="BE32" s="1071">
        <f t="shared" si="296"/>
        <v>-1</v>
      </c>
      <c r="BF32" s="104"/>
      <c r="BG32" s="104"/>
      <c r="BH32" s="104"/>
      <c r="BI32" s="104"/>
      <c r="BJ32" s="104"/>
      <c r="BL32" s="104"/>
      <c r="BM32" s="104"/>
      <c r="BP32" s="104"/>
      <c r="BQ32" s="104"/>
      <c r="BR32" s="104"/>
      <c r="BS32" s="104"/>
      <c r="BT32" s="104"/>
      <c r="BU32" s="104"/>
      <c r="BV32" s="104"/>
      <c r="BW32" s="104"/>
      <c r="BX32" s="104"/>
      <c r="BY32" s="104"/>
      <c r="BZ32" s="104"/>
      <c r="CA32" s="104"/>
      <c r="CB32" s="104"/>
      <c r="CC32" s="104"/>
      <c r="CD32" s="104"/>
      <c r="CE32" s="104"/>
      <c r="CG32" s="104"/>
      <c r="CH32" s="104"/>
      <c r="CI32" s="104"/>
      <c r="CJ32" s="104"/>
      <c r="CK32" s="104"/>
      <c r="CN32" s="104"/>
      <c r="CO32" s="104"/>
      <c r="CP32" s="104"/>
      <c r="CQ32" s="104"/>
      <c r="CR32" s="104"/>
      <c r="CS32" s="104"/>
      <c r="CT32" s="104"/>
      <c r="CU32" s="104"/>
      <c r="CW32" s="104"/>
      <c r="CX32" s="104"/>
      <c r="CY32" s="104"/>
      <c r="CZ32" s="104"/>
      <c r="DA32" s="104"/>
      <c r="DB32" s="104"/>
      <c r="DC32" s="104"/>
      <c r="DD32" s="104"/>
      <c r="DE32" s="104"/>
      <c r="DF32" s="104"/>
      <c r="DG32" s="104"/>
      <c r="DH32" s="104"/>
      <c r="DI32" s="104"/>
      <c r="DJ32" s="104"/>
      <c r="DK32" s="104"/>
      <c r="DO32" s="104"/>
      <c r="DP32" s="104"/>
      <c r="DQ32" s="104"/>
      <c r="DR32" s="104"/>
      <c r="DS32" s="104"/>
      <c r="DT32" s="104"/>
      <c r="DU32" s="104"/>
      <c r="DV32" s="64">
        <v>3.12</v>
      </c>
      <c r="DW32" s="64"/>
      <c r="DX32" s="64"/>
      <c r="DY32" s="64">
        <f t="shared" si="297"/>
        <v>3.12</v>
      </c>
      <c r="DZ32" s="64">
        <v>3.31</v>
      </c>
      <c r="EA32" s="913">
        <v>3.31</v>
      </c>
      <c r="EB32" s="53">
        <f t="shared" si="298"/>
        <v>3.12</v>
      </c>
      <c r="EC32" s="55">
        <v>3.2</v>
      </c>
      <c r="ED32" s="64">
        <v>3.33</v>
      </c>
      <c r="EG32" s="7">
        <f t="shared" si="299"/>
        <v>6.7307692307692291E-2</v>
      </c>
      <c r="EH32" s="64"/>
      <c r="EJ32" s="64"/>
      <c r="EK32" s="64"/>
      <c r="EL32" s="64"/>
      <c r="EM32" s="64"/>
      <c r="EO32" s="64"/>
      <c r="EP32" s="64"/>
      <c r="EQ32" s="64"/>
      <c r="ER32" s="64"/>
      <c r="ES32" s="64"/>
      <c r="ET32" s="64"/>
      <c r="EU32" s="64"/>
      <c r="EV32" s="64"/>
      <c r="EW32" s="64"/>
      <c r="EX32" s="64"/>
      <c r="EY32" s="64"/>
      <c r="EZ32" s="64"/>
      <c r="FA32" s="64"/>
      <c r="FB32" s="64"/>
      <c r="FC32" s="64"/>
      <c r="FD32" s="64"/>
      <c r="FE32" s="64"/>
      <c r="FF32" s="64"/>
      <c r="FG32" s="64"/>
      <c r="FH32" s="64"/>
      <c r="FI32" s="64"/>
      <c r="FJ32" s="64"/>
      <c r="FK32" s="64"/>
      <c r="FL32" s="64"/>
      <c r="FM32" s="64"/>
      <c r="FN32" s="64"/>
      <c r="FO32" s="64"/>
      <c r="FP32" s="64">
        <v>3.03</v>
      </c>
      <c r="FQ32" s="64"/>
      <c r="FR32" s="64">
        <v>3.17</v>
      </c>
      <c r="FS32" s="64">
        <f t="shared" si="300"/>
        <v>3.03</v>
      </c>
      <c r="FT32" s="64">
        <v>3.28</v>
      </c>
      <c r="FU32" s="64">
        <v>3.27</v>
      </c>
      <c r="FV32" s="913">
        <f t="shared" si="301"/>
        <v>3.03</v>
      </c>
      <c r="FW32" s="55">
        <v>3</v>
      </c>
      <c r="FX32" s="55">
        <v>3.14</v>
      </c>
      <c r="FY32" s="7">
        <f t="shared" si="302"/>
        <v>3.630363036303641E-2</v>
      </c>
      <c r="FZ32" s="64"/>
      <c r="GA32" s="64"/>
      <c r="GB32" s="64"/>
      <c r="GC32" s="64"/>
      <c r="GD32" s="64"/>
      <c r="GE32" s="64"/>
      <c r="GF32" s="64"/>
      <c r="GG32" s="64"/>
      <c r="GH32" s="64"/>
      <c r="GI32" s="64"/>
      <c r="GJ32" s="64"/>
      <c r="GK32" s="64"/>
      <c r="GL32" s="64"/>
      <c r="GM32" s="64"/>
      <c r="GN32" s="64"/>
      <c r="GO32" s="64"/>
      <c r="GP32" s="64"/>
      <c r="GQ32" s="64"/>
      <c r="GR32" s="64"/>
      <c r="GS32" s="64"/>
      <c r="GT32" s="64"/>
      <c r="GU32" s="64"/>
      <c r="GV32" s="64"/>
      <c r="GW32" s="64"/>
      <c r="GX32" s="64"/>
      <c r="GY32" s="64"/>
      <c r="GZ32" s="64"/>
      <c r="HA32" s="64"/>
      <c r="HB32" s="64"/>
      <c r="HC32" s="64"/>
      <c r="HD32" s="64"/>
      <c r="HE32" s="64"/>
      <c r="HF32" s="64"/>
      <c r="HG32" s="64"/>
      <c r="HH32" s="64"/>
      <c r="HI32" s="64"/>
      <c r="HJ32" s="64"/>
      <c r="HK32" s="64"/>
      <c r="HL32" s="64"/>
      <c r="HM32" s="64"/>
      <c r="HN32" s="64"/>
      <c r="HO32" s="64"/>
      <c r="HP32" s="64">
        <v>3.1</v>
      </c>
      <c r="HQ32" s="64"/>
      <c r="HR32" s="64"/>
      <c r="HS32" s="913">
        <f t="shared" si="303"/>
        <v>3.1</v>
      </c>
      <c r="HT32" s="64">
        <v>3.35</v>
      </c>
      <c r="HU32" s="913">
        <v>3.15</v>
      </c>
      <c r="HV32" s="53">
        <f t="shared" si="304"/>
        <v>3.1</v>
      </c>
      <c r="HW32" s="55">
        <v>3.34</v>
      </c>
      <c r="HX32" s="64">
        <v>3.25</v>
      </c>
      <c r="HY32" s="55">
        <f t="shared" si="305"/>
        <v>3.1</v>
      </c>
      <c r="HZ32" s="64">
        <v>2.99</v>
      </c>
      <c r="IA32" s="55">
        <v>3.12</v>
      </c>
      <c r="IB32" s="55">
        <f t="shared" si="306"/>
        <v>2.99</v>
      </c>
      <c r="IC32" s="55"/>
      <c r="ID32" s="7">
        <f t="shared" si="307"/>
        <v>-1</v>
      </c>
      <c r="IE32" s="64"/>
      <c r="IF32" s="64"/>
      <c r="IG32" s="64"/>
      <c r="IH32" s="64"/>
      <c r="II32" s="64"/>
      <c r="IJ32" s="64"/>
      <c r="IK32" s="64"/>
      <c r="IL32" s="64"/>
      <c r="IM32" s="64"/>
      <c r="IN32" s="64"/>
      <c r="IO32" s="64"/>
      <c r="IP32" s="64"/>
      <c r="IQ32" s="64"/>
      <c r="IR32" s="64"/>
      <c r="IS32" s="64"/>
      <c r="IT32" s="64"/>
      <c r="IU32" s="64"/>
      <c r="IV32" s="64"/>
      <c r="IW32" s="64"/>
      <c r="IX32" s="64"/>
      <c r="IY32" s="64"/>
      <c r="IZ32" s="64"/>
      <c r="JA32" s="64"/>
      <c r="JB32" s="64"/>
      <c r="JC32" s="64"/>
      <c r="JD32" s="64"/>
      <c r="JE32" s="64"/>
      <c r="JF32" s="64"/>
      <c r="JG32" s="64"/>
      <c r="JH32" s="64"/>
      <c r="JI32" s="64"/>
      <c r="JJ32" s="64"/>
      <c r="JK32" s="64"/>
      <c r="JL32" s="64"/>
      <c r="JM32" s="64"/>
      <c r="JN32" s="64"/>
      <c r="JO32" s="64">
        <v>3.33</v>
      </c>
      <c r="JP32" s="64"/>
      <c r="JQ32" s="64">
        <v>3.34</v>
      </c>
      <c r="JR32" s="64"/>
      <c r="JS32" s="64">
        <f t="shared" si="308"/>
        <v>3.33</v>
      </c>
      <c r="JT32" s="64">
        <v>3.38</v>
      </c>
      <c r="JU32" s="53">
        <f t="shared" si="309"/>
        <v>3.33</v>
      </c>
      <c r="JV32" s="913">
        <v>3.38</v>
      </c>
      <c r="JW32" s="55">
        <v>3.31</v>
      </c>
      <c r="JX32" s="55">
        <f t="shared" si="310"/>
        <v>3.31</v>
      </c>
      <c r="JY32" s="55">
        <v>3.32</v>
      </c>
      <c r="JZ32" s="55">
        <v>3.45</v>
      </c>
      <c r="KA32" s="55">
        <f t="shared" si="311"/>
        <v>3.31</v>
      </c>
      <c r="KB32" s="55">
        <v>3.34</v>
      </c>
      <c r="KC32" s="55">
        <f t="shared" si="312"/>
        <v>3.31</v>
      </c>
      <c r="KD32" s="55">
        <v>3.39</v>
      </c>
      <c r="KE32" s="38">
        <v>3.37</v>
      </c>
      <c r="KF32" s="55">
        <f t="shared" si="313"/>
        <v>3.31</v>
      </c>
      <c r="KG32" s="55">
        <v>3.43</v>
      </c>
      <c r="KH32" s="38">
        <v>3.39</v>
      </c>
      <c r="KI32" s="55">
        <f t="shared" si="314"/>
        <v>3.31</v>
      </c>
      <c r="KJ32" s="55"/>
      <c r="KK32" s="38">
        <v>3.39</v>
      </c>
      <c r="KL32" s="55">
        <f t="shared" si="315"/>
        <v>3.31</v>
      </c>
      <c r="KM32" s="55">
        <v>3.31</v>
      </c>
      <c r="KN32" s="38">
        <v>3.47</v>
      </c>
      <c r="KO32" s="55">
        <f t="shared" si="316"/>
        <v>3.31</v>
      </c>
      <c r="KP32" s="55">
        <v>3.5</v>
      </c>
      <c r="KQ32" s="38">
        <v>3.6</v>
      </c>
      <c r="KR32" s="38">
        <f t="shared" si="317"/>
        <v>3.31</v>
      </c>
      <c r="KS32" s="38">
        <v>3.41</v>
      </c>
      <c r="KT32" s="38">
        <f t="shared" si="318"/>
        <v>3.31</v>
      </c>
      <c r="KU32" s="38">
        <v>3.45</v>
      </c>
      <c r="KV32" s="38">
        <v>3.43</v>
      </c>
      <c r="KW32" s="38">
        <f t="shared" si="319"/>
        <v>3.31</v>
      </c>
      <c r="KX32" s="38"/>
      <c r="KY32" s="7">
        <f t="shared" si="320"/>
        <v>-1</v>
      </c>
      <c r="KZ32" s="64"/>
      <c r="LA32" s="64"/>
      <c r="LB32" s="64"/>
      <c r="LC32" s="64"/>
      <c r="LD32" s="64"/>
      <c r="LE32" s="64"/>
      <c r="LF32" s="64"/>
      <c r="LG32" s="64"/>
      <c r="LH32" s="64"/>
      <c r="LI32" s="64"/>
      <c r="LJ32" s="64"/>
      <c r="LK32" s="64"/>
      <c r="LL32" s="64"/>
      <c r="LM32" s="64"/>
      <c r="LN32" s="64"/>
      <c r="LO32" s="64"/>
      <c r="LP32" s="64"/>
      <c r="LQ32" s="64"/>
      <c r="LR32" s="64"/>
      <c r="LS32" s="64"/>
      <c r="LT32" s="64"/>
      <c r="LU32" s="64"/>
      <c r="LV32" s="64"/>
      <c r="LW32" s="64"/>
      <c r="LX32" s="64"/>
      <c r="LY32" s="64"/>
      <c r="LZ32" s="64"/>
      <c r="MA32" s="64"/>
      <c r="MB32" s="64"/>
      <c r="MC32" s="64"/>
      <c r="MD32" s="64"/>
      <c r="ME32" s="64"/>
      <c r="MF32" s="64"/>
      <c r="MG32" s="64"/>
      <c r="MH32" s="64">
        <v>2.99</v>
      </c>
      <c r="MI32" s="64"/>
      <c r="MJ32" s="64"/>
      <c r="MK32" s="64">
        <f t="shared" si="321"/>
        <v>2.99</v>
      </c>
      <c r="ML32" s="64">
        <v>3.1</v>
      </c>
      <c r="MM32" s="64">
        <v>3.1</v>
      </c>
      <c r="MN32" s="53">
        <f t="shared" si="322"/>
        <v>2.99</v>
      </c>
      <c r="MO32" s="913">
        <v>2.89</v>
      </c>
      <c r="MP32" s="913">
        <v>2.95</v>
      </c>
      <c r="MQ32" s="55">
        <v>2.92</v>
      </c>
      <c r="MR32" s="55">
        <f t="shared" si="323"/>
        <v>2.89</v>
      </c>
      <c r="MS32" s="64">
        <v>2.8</v>
      </c>
      <c r="MT32" s="55">
        <v>3</v>
      </c>
      <c r="MU32" s="55">
        <f t="shared" si="324"/>
        <v>2.89</v>
      </c>
      <c r="MV32" s="55">
        <v>3.06</v>
      </c>
      <c r="MW32" s="55">
        <f t="shared" si="325"/>
        <v>2.89</v>
      </c>
      <c r="MX32" s="55">
        <v>2.95</v>
      </c>
      <c r="MY32" s="38">
        <v>3.01</v>
      </c>
      <c r="MZ32" s="55">
        <f t="shared" si="326"/>
        <v>2.89</v>
      </c>
      <c r="NA32" s="55">
        <v>3.01</v>
      </c>
      <c r="NB32" s="38">
        <v>3.04</v>
      </c>
      <c r="NC32" s="55">
        <f t="shared" si="327"/>
        <v>2.89</v>
      </c>
      <c r="ND32" s="55">
        <v>2.96</v>
      </c>
      <c r="NE32" s="38">
        <v>3.05</v>
      </c>
      <c r="NF32" s="55">
        <f t="shared" si="328"/>
        <v>2.89</v>
      </c>
      <c r="NG32" s="55">
        <v>3.11</v>
      </c>
      <c r="NH32" s="38">
        <v>2.99</v>
      </c>
      <c r="NI32" s="55">
        <f t="shared" si="329"/>
        <v>2.89</v>
      </c>
      <c r="NJ32" s="55">
        <v>2.9</v>
      </c>
      <c r="NK32" s="38">
        <v>3.2</v>
      </c>
      <c r="NL32" s="38">
        <f t="shared" si="330"/>
        <v>2.89</v>
      </c>
      <c r="NM32" s="38">
        <v>2.96</v>
      </c>
      <c r="NN32" s="38">
        <v>3.24</v>
      </c>
      <c r="NO32" s="38">
        <f t="shared" si="331"/>
        <v>2.89</v>
      </c>
      <c r="NP32" s="38">
        <v>3.24</v>
      </c>
      <c r="NQ32" s="38">
        <f t="shared" si="332"/>
        <v>2.89</v>
      </c>
      <c r="NR32" s="38"/>
      <c r="NS32" s="7">
        <f t="shared" si="333"/>
        <v>-1</v>
      </c>
      <c r="NT32" s="64"/>
      <c r="NU32" s="64"/>
      <c r="NV32" s="64"/>
      <c r="NW32" s="64"/>
      <c r="NX32" s="64"/>
      <c r="NY32" s="64"/>
      <c r="NZ32" s="64"/>
      <c r="OA32" s="64"/>
      <c r="OB32" s="64"/>
      <c r="OC32" s="64"/>
      <c r="OD32" s="64"/>
      <c r="OE32" s="64"/>
      <c r="OF32" s="64"/>
      <c r="OG32" s="64"/>
      <c r="OH32" s="64"/>
      <c r="OI32" s="64"/>
      <c r="OJ32" s="64"/>
      <c r="OK32" s="64"/>
      <c r="OL32" s="64"/>
      <c r="OM32" s="64"/>
      <c r="ON32" s="64"/>
      <c r="OO32" s="64"/>
      <c r="OP32" s="64"/>
      <c r="OQ32" s="64"/>
      <c r="OR32" s="64"/>
      <c r="OS32" s="64"/>
      <c r="OT32" s="64"/>
      <c r="OU32" s="64"/>
      <c r="OV32" s="64"/>
      <c r="OW32" s="64"/>
      <c r="OX32" s="64"/>
      <c r="OY32" s="64"/>
      <c r="OZ32" s="64"/>
      <c r="PA32" s="64"/>
      <c r="PB32" s="64"/>
      <c r="PC32" s="64"/>
      <c r="PD32" s="64">
        <v>3.12</v>
      </c>
      <c r="PE32" s="64"/>
      <c r="PF32" s="64">
        <v>3.2</v>
      </c>
      <c r="PG32" s="64"/>
      <c r="PH32" s="64">
        <f t="shared" si="334"/>
        <v>3.12</v>
      </c>
      <c r="PI32" s="64">
        <v>3.09</v>
      </c>
      <c r="PJ32" s="53">
        <f t="shared" si="335"/>
        <v>3.09</v>
      </c>
      <c r="PK32" s="64">
        <v>3.32</v>
      </c>
      <c r="PL32" s="55">
        <f t="shared" si="336"/>
        <v>3.09</v>
      </c>
      <c r="PM32" s="64">
        <v>3.14</v>
      </c>
      <c r="PN32" s="55">
        <v>3.2</v>
      </c>
      <c r="PO32" s="55">
        <f t="shared" si="337"/>
        <v>3.09</v>
      </c>
      <c r="PP32" s="55">
        <v>3.23</v>
      </c>
      <c r="PQ32" s="55">
        <f t="shared" si="338"/>
        <v>3.09</v>
      </c>
      <c r="PR32" s="55">
        <v>3.22</v>
      </c>
      <c r="PS32" s="38">
        <v>3.15</v>
      </c>
      <c r="PT32" s="55">
        <f t="shared" si="339"/>
        <v>3.09</v>
      </c>
      <c r="PU32" s="55">
        <v>3.18</v>
      </c>
      <c r="PV32" s="38">
        <v>3.27</v>
      </c>
      <c r="PW32" s="55">
        <f t="shared" si="340"/>
        <v>3.09</v>
      </c>
      <c r="PX32" s="55">
        <v>3.37</v>
      </c>
      <c r="PY32" s="38">
        <v>3.3</v>
      </c>
      <c r="PZ32" s="55">
        <f t="shared" si="341"/>
        <v>3.09</v>
      </c>
      <c r="QA32" s="55">
        <v>3.3420000000000001</v>
      </c>
      <c r="QB32" s="55">
        <v>3.26</v>
      </c>
      <c r="QC32" s="55">
        <f t="shared" si="342"/>
        <v>3.09</v>
      </c>
      <c r="QD32" s="55">
        <v>3.11</v>
      </c>
      <c r="QE32" s="38">
        <v>3.1</v>
      </c>
      <c r="QF32" s="38">
        <f t="shared" si="343"/>
        <v>3.09</v>
      </c>
      <c r="QG32" s="38">
        <v>3.1</v>
      </c>
      <c r="QH32" s="38">
        <v>3.1</v>
      </c>
      <c r="QI32" s="38">
        <f t="shared" si="344"/>
        <v>3.09</v>
      </c>
      <c r="QJ32" s="38">
        <v>3.23</v>
      </c>
      <c r="QK32" s="38">
        <v>3.09</v>
      </c>
      <c r="QL32" s="38">
        <f t="shared" si="345"/>
        <v>3.09</v>
      </c>
      <c r="QM32" s="38">
        <v>3.12</v>
      </c>
      <c r="QN32" s="38">
        <v>3.35</v>
      </c>
      <c r="QO32" s="38">
        <f t="shared" si="346"/>
        <v>3.09</v>
      </c>
      <c r="QP32" s="38">
        <v>3.13</v>
      </c>
      <c r="QQ32" s="38">
        <v>3.32</v>
      </c>
      <c r="QR32" s="38">
        <f t="shared" si="347"/>
        <v>3.09</v>
      </c>
      <c r="QS32" s="38">
        <v>3.13</v>
      </c>
      <c r="QT32" s="38">
        <f t="shared" si="348"/>
        <v>3.09</v>
      </c>
      <c r="QU32" s="38"/>
      <c r="QV32" s="7">
        <f t="shared" si="349"/>
        <v>-1</v>
      </c>
      <c r="QW32" s="64"/>
      <c r="QX32" s="64"/>
      <c r="QY32" s="64"/>
      <c r="QZ32" s="64"/>
      <c r="RA32" s="64"/>
      <c r="RB32" s="64"/>
      <c r="RC32" s="64"/>
      <c r="RD32" s="64"/>
      <c r="RE32" s="64">
        <v>3.07</v>
      </c>
      <c r="RF32" s="64"/>
      <c r="RG32" s="64">
        <v>2.33</v>
      </c>
      <c r="RH32" s="64"/>
      <c r="RI32" s="64">
        <f t="shared" si="350"/>
        <v>3.07</v>
      </c>
      <c r="RJ32" s="64">
        <v>3.08</v>
      </c>
      <c r="RK32" s="55">
        <f t="shared" si="351"/>
        <v>3.07</v>
      </c>
      <c r="RL32" s="55">
        <v>3.12</v>
      </c>
      <c r="RM32" s="55">
        <f t="shared" si="352"/>
        <v>3.07</v>
      </c>
      <c r="RN32" s="55">
        <v>3.15</v>
      </c>
      <c r="RO32" s="55">
        <v>3.09</v>
      </c>
      <c r="RP32" s="55">
        <f t="shared" si="353"/>
        <v>3.07</v>
      </c>
      <c r="RQ32" s="55">
        <v>3.22</v>
      </c>
      <c r="RR32" s="38">
        <v>3.2</v>
      </c>
      <c r="RS32" s="55">
        <f t="shared" si="354"/>
        <v>3.07</v>
      </c>
      <c r="RT32" s="55">
        <v>3.25</v>
      </c>
      <c r="RU32" s="38">
        <v>3.16</v>
      </c>
      <c r="RV32" s="55">
        <f t="shared" si="355"/>
        <v>3.07</v>
      </c>
      <c r="RW32" s="55">
        <v>3.17</v>
      </c>
      <c r="RX32" s="38">
        <v>3.1</v>
      </c>
      <c r="RY32" s="55">
        <f t="shared" si="356"/>
        <v>3.07</v>
      </c>
      <c r="RZ32" s="38">
        <v>3.09</v>
      </c>
      <c r="SA32" s="38">
        <f t="shared" si="357"/>
        <v>3.07</v>
      </c>
      <c r="SB32" s="38">
        <v>3.33</v>
      </c>
      <c r="SC32" s="38">
        <v>3.11</v>
      </c>
      <c r="SD32" s="38">
        <f t="shared" si="358"/>
        <v>3.07</v>
      </c>
      <c r="SE32" s="38">
        <v>3.13</v>
      </c>
      <c r="SF32" s="38">
        <v>3.31</v>
      </c>
      <c r="SG32" s="38">
        <f t="shared" si="359"/>
        <v>3.07</v>
      </c>
      <c r="SH32" s="38">
        <v>3.18</v>
      </c>
      <c r="SI32" s="38">
        <f t="shared" si="360"/>
        <v>3.07</v>
      </c>
      <c r="SJ32" s="38">
        <v>3.09</v>
      </c>
      <c r="SK32" s="38">
        <v>3.13</v>
      </c>
      <c r="SL32" s="38">
        <f t="shared" si="361"/>
        <v>3.07</v>
      </c>
      <c r="SM32" s="38">
        <v>3.2</v>
      </c>
      <c r="SN32" s="38">
        <v>3.15</v>
      </c>
      <c r="SO32" s="38">
        <f t="shared" si="362"/>
        <v>3.07</v>
      </c>
      <c r="SP32" s="38">
        <v>3.09</v>
      </c>
      <c r="SQ32" s="38">
        <v>3.06</v>
      </c>
      <c r="SR32" s="38">
        <f t="shared" si="363"/>
        <v>3.06</v>
      </c>
      <c r="SS32" s="38">
        <v>3.2</v>
      </c>
      <c r="ST32" s="38">
        <v>3.1120000000000001</v>
      </c>
      <c r="SU32" s="38">
        <f t="shared" si="364"/>
        <v>3.06</v>
      </c>
      <c r="SV32" s="38">
        <v>3.11</v>
      </c>
      <c r="SW32" s="38">
        <f t="shared" si="365"/>
        <v>3.06</v>
      </c>
      <c r="SX32" s="38">
        <v>3.16</v>
      </c>
      <c r="SY32" s="7">
        <f t="shared" si="366"/>
        <v>3.2679738562091533E-2</v>
      </c>
      <c r="SZ32" s="64">
        <v>2.99</v>
      </c>
      <c r="TA32" s="64">
        <v>3.07</v>
      </c>
      <c r="TB32" s="53">
        <f t="shared" si="367"/>
        <v>2.99</v>
      </c>
      <c r="TC32" s="58">
        <v>3.08</v>
      </c>
      <c r="TD32" s="59">
        <v>3.05</v>
      </c>
      <c r="TE32" s="55">
        <f t="shared" si="368"/>
        <v>2.99</v>
      </c>
      <c r="TF32" s="59">
        <v>3.02</v>
      </c>
      <c r="TG32" s="55">
        <v>3.05</v>
      </c>
      <c r="TH32" s="55">
        <f t="shared" si="369"/>
        <v>2.99</v>
      </c>
      <c r="TI32" s="55">
        <v>3.02</v>
      </c>
      <c r="TJ32" s="55">
        <f t="shared" si="370"/>
        <v>2.99</v>
      </c>
      <c r="TK32" s="55">
        <v>3</v>
      </c>
      <c r="TL32" s="38">
        <v>3.09</v>
      </c>
      <c r="TM32" s="55">
        <f t="shared" si="371"/>
        <v>2.99</v>
      </c>
      <c r="TN32" s="55">
        <v>3.01</v>
      </c>
      <c r="TO32" s="38">
        <v>3.0150000000000001</v>
      </c>
      <c r="TP32" s="55">
        <f t="shared" si="372"/>
        <v>2.99</v>
      </c>
      <c r="TQ32" s="55">
        <v>3.01</v>
      </c>
      <c r="TR32" s="38">
        <v>3</v>
      </c>
      <c r="TS32" s="55">
        <f t="shared" si="373"/>
        <v>2.99</v>
      </c>
      <c r="TT32" s="55">
        <v>3</v>
      </c>
      <c r="TU32" s="38">
        <v>3</v>
      </c>
      <c r="TV32" s="55">
        <f t="shared" si="374"/>
        <v>2.99</v>
      </c>
      <c r="TW32" s="55">
        <v>3.02</v>
      </c>
      <c r="TX32" s="38">
        <v>3.01</v>
      </c>
      <c r="TY32" s="55">
        <f t="shared" si="375"/>
        <v>2.99</v>
      </c>
      <c r="TZ32" s="38">
        <v>3.18</v>
      </c>
      <c r="UA32" s="38">
        <f t="shared" si="376"/>
        <v>2.99</v>
      </c>
      <c r="UB32" s="38">
        <v>3.19</v>
      </c>
      <c r="UC32" s="38">
        <v>3.02</v>
      </c>
      <c r="UD32" s="38">
        <f t="shared" si="377"/>
        <v>2.99</v>
      </c>
      <c r="UE32" s="38">
        <v>3</v>
      </c>
      <c r="UF32" s="38">
        <v>3.01</v>
      </c>
      <c r="UG32" s="38">
        <f t="shared" si="378"/>
        <v>2.99</v>
      </c>
      <c r="UH32" s="38">
        <v>3.05</v>
      </c>
      <c r="UI32" s="38">
        <v>3.12</v>
      </c>
      <c r="UJ32" s="38">
        <f t="shared" si="379"/>
        <v>2.99</v>
      </c>
      <c r="UK32" s="38">
        <v>3.09</v>
      </c>
      <c r="UL32" s="38">
        <f t="shared" si="380"/>
        <v>2.99</v>
      </c>
      <c r="UM32" s="38">
        <v>3.11</v>
      </c>
      <c r="UN32" s="38">
        <v>3.18</v>
      </c>
      <c r="UO32" s="38">
        <f t="shared" si="381"/>
        <v>2.99</v>
      </c>
      <c r="UP32" s="38">
        <v>3.05</v>
      </c>
      <c r="UQ32" s="38">
        <v>3.08</v>
      </c>
      <c r="UR32" s="38">
        <f t="shared" si="382"/>
        <v>2.99</v>
      </c>
      <c r="US32" s="38"/>
      <c r="UT32" s="7">
        <f t="shared" si="383"/>
        <v>-1</v>
      </c>
      <c r="UU32" s="913">
        <v>3.3770000000000002</v>
      </c>
      <c r="UV32" s="11">
        <v>3.29</v>
      </c>
      <c r="UW32" s="913">
        <f t="shared" si="384"/>
        <v>3.29</v>
      </c>
      <c r="UX32" s="53">
        <v>3.11</v>
      </c>
      <c r="UY32" s="12">
        <v>3.3</v>
      </c>
      <c r="UZ32" s="55">
        <f t="shared" si="385"/>
        <v>3.29</v>
      </c>
      <c r="VA32" s="55">
        <v>3.31</v>
      </c>
      <c r="VB32" s="55">
        <f t="shared" si="386"/>
        <v>3.29</v>
      </c>
      <c r="VC32" s="53">
        <v>3.33</v>
      </c>
      <c r="VD32" s="53">
        <f t="shared" si="387"/>
        <v>3.29</v>
      </c>
      <c r="VE32" s="53">
        <v>3.37</v>
      </c>
      <c r="VF32" s="53">
        <v>3.31</v>
      </c>
      <c r="VG32" s="1042">
        <v>3.31</v>
      </c>
      <c r="VH32" s="53">
        <f t="shared" si="388"/>
        <v>3.29</v>
      </c>
      <c r="VI32" s="53">
        <v>3.28</v>
      </c>
      <c r="VJ32" s="53">
        <v>3.48</v>
      </c>
      <c r="VK32" s="53">
        <v>3.44</v>
      </c>
      <c r="VL32" s="1042">
        <v>3.3</v>
      </c>
      <c r="VM32" s="1042">
        <v>3.31</v>
      </c>
      <c r="VN32" s="53">
        <f t="shared" si="389"/>
        <v>3.29</v>
      </c>
      <c r="VO32" s="1042">
        <v>3.34</v>
      </c>
      <c r="VP32" s="1042">
        <v>3.31</v>
      </c>
      <c r="VQ32" s="1042">
        <f t="shared" si="390"/>
        <v>3.29</v>
      </c>
      <c r="VR32" s="1042">
        <v>3.33</v>
      </c>
      <c r="VS32" s="1042">
        <v>3.4</v>
      </c>
      <c r="VT32" s="1042">
        <f t="shared" si="391"/>
        <v>3.29</v>
      </c>
      <c r="VU32" s="1042">
        <v>3.44</v>
      </c>
      <c r="VV32" s="1042">
        <v>3.42</v>
      </c>
      <c r="VW32" s="1042">
        <f t="shared" si="392"/>
        <v>3.29</v>
      </c>
      <c r="VX32" s="1042">
        <v>3.4</v>
      </c>
      <c r="VY32" s="1042">
        <v>3.42</v>
      </c>
      <c r="VZ32" s="1042">
        <v>3.31</v>
      </c>
      <c r="WA32" s="1042">
        <v>3.33</v>
      </c>
      <c r="WB32" s="1042">
        <f t="shared" si="393"/>
        <v>3.29</v>
      </c>
      <c r="WC32" s="1042">
        <v>3.3</v>
      </c>
      <c r="WD32" s="1042">
        <v>3.331</v>
      </c>
      <c r="WE32" s="1042">
        <v>3.4</v>
      </c>
      <c r="WF32" s="1042">
        <v>3.3474000000000004</v>
      </c>
      <c r="WG32" s="1042">
        <f t="shared" si="394"/>
        <v>3.29</v>
      </c>
      <c r="WH32" s="1042">
        <v>3.38</v>
      </c>
      <c r="WI32" s="1042">
        <f t="shared" si="395"/>
        <v>3.29</v>
      </c>
      <c r="WJ32" s="1042">
        <v>3.35</v>
      </c>
      <c r="WK32" s="1042">
        <v>3.355</v>
      </c>
      <c r="WL32" s="1042">
        <f t="shared" si="396"/>
        <v>3.29</v>
      </c>
      <c r="WM32" s="1042">
        <v>3.3</v>
      </c>
      <c r="WN32" s="1042">
        <v>3.38</v>
      </c>
      <c r="WO32" s="1042">
        <v>3.31</v>
      </c>
      <c r="WP32" s="1042">
        <v>3.38</v>
      </c>
      <c r="WQ32" s="1042">
        <f t="shared" si="397"/>
        <v>3.29</v>
      </c>
      <c r="WR32" s="1042">
        <v>3.32</v>
      </c>
      <c r="WS32" s="1042">
        <v>3.3</v>
      </c>
      <c r="WT32" s="38">
        <f t="shared" si="398"/>
        <v>3.29</v>
      </c>
      <c r="WU32" s="1042">
        <v>3.38</v>
      </c>
      <c r="WV32" s="38">
        <f t="shared" si="399"/>
        <v>3.29</v>
      </c>
      <c r="WW32" s="1042"/>
      <c r="WX32" s="1042">
        <v>3.35</v>
      </c>
      <c r="WY32" s="1042">
        <f t="shared" si="400"/>
        <v>3.29</v>
      </c>
      <c r="WZ32" s="1042"/>
      <c r="XA32" s="1042"/>
      <c r="XB32" s="7">
        <f t="shared" si="401"/>
        <v>-1</v>
      </c>
      <c r="XC32" s="7">
        <f t="shared" si="402"/>
        <v>-1</v>
      </c>
      <c r="XD32" s="7">
        <f t="shared" si="403"/>
        <v>4.5592705167173224E-2</v>
      </c>
      <c r="XE32" s="1309">
        <v>2.76</v>
      </c>
      <c r="XF32" s="37">
        <v>2.99</v>
      </c>
      <c r="XG32" s="1049">
        <v>2.79</v>
      </c>
      <c r="XH32" s="37">
        <f t="shared" si="404"/>
        <v>2.76</v>
      </c>
      <c r="XI32" s="37">
        <v>2.79</v>
      </c>
      <c r="XJ32" s="1042">
        <v>2.83</v>
      </c>
      <c r="XK32" s="37">
        <f t="shared" si="405"/>
        <v>2.76</v>
      </c>
      <c r="XL32" s="1042">
        <v>2.79</v>
      </c>
      <c r="XM32" s="37">
        <f t="shared" si="406"/>
        <v>2.76</v>
      </c>
      <c r="XN32" s="1042">
        <v>2.79</v>
      </c>
      <c r="XO32" s="37">
        <f t="shared" si="407"/>
        <v>2.76</v>
      </c>
      <c r="XP32" s="1042">
        <v>2.79</v>
      </c>
      <c r="XQ32" s="37">
        <f t="shared" si="408"/>
        <v>2.76</v>
      </c>
      <c r="XR32" s="1042">
        <v>2.81</v>
      </c>
      <c r="XS32" s="1042">
        <f t="shared" si="409"/>
        <v>2.76</v>
      </c>
      <c r="XT32" s="1042"/>
      <c r="XU32" s="1223">
        <f t="shared" si="410"/>
        <v>-1</v>
      </c>
      <c r="XV32" s="1312">
        <v>2.95</v>
      </c>
      <c r="XW32" s="38">
        <v>2.97</v>
      </c>
      <c r="XX32" s="38">
        <f t="shared" si="411"/>
        <v>2.95</v>
      </c>
      <c r="XY32" s="1042">
        <v>3.0100000000000002</v>
      </c>
      <c r="XZ32" s="38">
        <f t="shared" si="412"/>
        <v>2.95</v>
      </c>
      <c r="YA32" s="1042">
        <v>2.99</v>
      </c>
      <c r="YB32" s="38">
        <f t="shared" si="413"/>
        <v>2.95</v>
      </c>
      <c r="YC32" s="1042">
        <v>2.99</v>
      </c>
      <c r="YD32" s="38">
        <f t="shared" si="414"/>
        <v>2.95</v>
      </c>
      <c r="YE32" s="1042">
        <v>2.95</v>
      </c>
      <c r="YF32" s="37">
        <f t="shared" si="415"/>
        <v>2.95</v>
      </c>
      <c r="YG32" s="1042">
        <v>3.12</v>
      </c>
      <c r="YH32" s="1042">
        <f t="shared" si="416"/>
        <v>2.95</v>
      </c>
      <c r="YI32" s="1042"/>
      <c r="YJ32" s="1223">
        <f t="shared" si="417"/>
        <v>-1</v>
      </c>
      <c r="YK32" s="49">
        <v>3.29</v>
      </c>
      <c r="YL32" s="49">
        <v>3.31</v>
      </c>
      <c r="YM32" s="47">
        <v>3.45</v>
      </c>
      <c r="YN32" s="47">
        <v>3.34</v>
      </c>
      <c r="YO32" s="47">
        <f t="shared" si="418"/>
        <v>3.29</v>
      </c>
      <c r="YP32" s="47">
        <v>3.3</v>
      </c>
      <c r="YQ32" s="47">
        <f t="shared" si="419"/>
        <v>3.29</v>
      </c>
      <c r="YR32" s="47">
        <v>3.3</v>
      </c>
      <c r="YS32" s="47">
        <f t="shared" si="420"/>
        <v>3.29</v>
      </c>
      <c r="YT32" s="47">
        <v>3.31</v>
      </c>
      <c r="YU32" s="47">
        <v>3.31</v>
      </c>
      <c r="YV32" s="47">
        <f t="shared" si="421"/>
        <v>3.29</v>
      </c>
      <c r="YW32" s="47">
        <v>3.35</v>
      </c>
      <c r="YX32" s="47">
        <v>3.35</v>
      </c>
      <c r="YY32" s="77">
        <f t="shared" si="422"/>
        <v>3.29</v>
      </c>
      <c r="YZ32" s="37">
        <v>3.34</v>
      </c>
      <c r="ZA32" s="47">
        <v>3.28</v>
      </c>
      <c r="ZB32" s="47">
        <f t="shared" si="423"/>
        <v>3.28</v>
      </c>
      <c r="ZC32" s="47"/>
      <c r="ZD32" s="6">
        <f t="shared" si="424"/>
        <v>-1</v>
      </c>
      <c r="ZE32" s="53">
        <v>2.96</v>
      </c>
      <c r="ZF32" s="53">
        <v>2.99</v>
      </c>
      <c r="ZG32" s="53">
        <v>2.98</v>
      </c>
      <c r="ZH32" s="53">
        <f t="shared" si="425"/>
        <v>2.96</v>
      </c>
      <c r="ZI32" s="53">
        <v>2.97</v>
      </c>
      <c r="ZJ32" s="53">
        <f t="shared" si="426"/>
        <v>2.96</v>
      </c>
      <c r="ZK32" s="53">
        <v>2.99</v>
      </c>
      <c r="ZL32" s="53">
        <v>3.0550000000000002</v>
      </c>
      <c r="ZM32" s="53">
        <f t="shared" si="427"/>
        <v>2.96</v>
      </c>
      <c r="ZN32" s="1042">
        <v>2.99</v>
      </c>
      <c r="ZO32" s="37">
        <f t="shared" si="428"/>
        <v>2.96</v>
      </c>
      <c r="ZP32" s="47"/>
      <c r="ZQ32" s="47">
        <v>2.99</v>
      </c>
      <c r="ZR32" s="77">
        <f t="shared" si="429"/>
        <v>2.96</v>
      </c>
      <c r="ZS32" s="37"/>
      <c r="ZT32" s="7">
        <f t="shared" si="430"/>
        <v>-1</v>
      </c>
      <c r="ZU32" s="55"/>
      <c r="ZV32" s="38"/>
      <c r="ZW32" s="55"/>
      <c r="ZX32" s="55" t="str">
        <f t="shared" si="431"/>
        <v xml:space="preserve">1. Better than baseline </v>
      </c>
      <c r="ZY32" s="55" t="str">
        <f t="shared" si="432"/>
        <v>4.Blocker/Not Executed</v>
      </c>
      <c r="ZZ32" s="55" t="str">
        <f t="shared" si="433"/>
        <v>2. Within 10% deviation from baseline</v>
      </c>
      <c r="AAA32" s="55" t="str">
        <f t="shared" si="434"/>
        <v>2. Within 10% deviation from baseline</v>
      </c>
      <c r="AAB32" s="55" t="str">
        <f t="shared" si="435"/>
        <v xml:space="preserve">1. Better than baseline </v>
      </c>
      <c r="AAC32" s="55" t="str">
        <f t="shared" si="436"/>
        <v xml:space="preserve">1. Better than baseline </v>
      </c>
      <c r="AAD32" s="55" t="str">
        <f t="shared" si="437"/>
        <v xml:space="preserve">1. Better than baseline </v>
      </c>
      <c r="AAE32" s="55" t="str">
        <f t="shared" si="438"/>
        <v xml:space="preserve">1. Better than baseline </v>
      </c>
      <c r="AAF32" s="55" t="str">
        <f t="shared" si="439"/>
        <v>2. Within 10% deviation from baseline</v>
      </c>
      <c r="AAG32" s="55" t="str">
        <f t="shared" si="440"/>
        <v xml:space="preserve">1. Better than baseline </v>
      </c>
      <c r="AAH32" s="55" t="str">
        <f t="shared" si="441"/>
        <v xml:space="preserve">1. Better than baseline </v>
      </c>
      <c r="AAI32" s="38" t="str">
        <f t="shared" si="442"/>
        <v xml:space="preserve">1. Better than baseline </v>
      </c>
      <c r="AAJ32" s="38" t="str">
        <f t="shared" si="443"/>
        <v xml:space="preserve">1. Better than baseline </v>
      </c>
      <c r="AAK32" s="38" t="str">
        <f t="shared" si="444"/>
        <v xml:space="preserve">1. Better than baseline </v>
      </c>
      <c r="AAL32" s="38" t="str">
        <f t="shared" si="445"/>
        <v xml:space="preserve">1. Better than baseline </v>
      </c>
    </row>
    <row r="33" spans="1:714" s="4" customFormat="1" ht="15" thickBot="1" x14ac:dyDescent="0.4">
      <c r="A33" s="9">
        <v>28</v>
      </c>
      <c r="B33" s="81">
        <v>13</v>
      </c>
      <c r="C33" s="9" t="s">
        <v>19</v>
      </c>
      <c r="D33" s="63" t="s">
        <v>1254</v>
      </c>
      <c r="E33" s="1008" t="s">
        <v>2307</v>
      </c>
      <c r="F33" s="1009" t="s">
        <v>2307</v>
      </c>
      <c r="G33" s="1008" t="s">
        <v>2932</v>
      </c>
      <c r="H33" s="89" t="s">
        <v>2933</v>
      </c>
      <c r="I33" s="29"/>
      <c r="J33" s="29"/>
      <c r="K33" s="29"/>
      <c r="L33" s="29"/>
      <c r="M33" s="29"/>
      <c r="N33" s="29"/>
      <c r="O33" s="29"/>
      <c r="P33" s="29"/>
      <c r="Q33" s="29"/>
      <c r="R33" s="29"/>
      <c r="T33" s="29"/>
      <c r="U33" s="29"/>
      <c r="V33" s="29"/>
      <c r="W33" s="29"/>
      <c r="X33" s="29"/>
      <c r="Y33" s="29"/>
      <c r="Z33" s="29"/>
      <c r="AA33" s="29"/>
      <c r="AB33" s="29"/>
      <c r="AC33" s="29"/>
      <c r="AD33" s="29"/>
      <c r="AE33" s="29"/>
      <c r="AF33" s="29"/>
      <c r="AG33" s="29"/>
      <c r="AH33" s="29"/>
      <c r="AI33" s="29"/>
      <c r="AJ33" s="29"/>
      <c r="AK33" s="29"/>
      <c r="AL33" s="29"/>
      <c r="AM33" s="29"/>
      <c r="AO33" s="29"/>
      <c r="AP33" s="29"/>
      <c r="AQ33" s="29"/>
      <c r="AR33" s="29"/>
      <c r="AS33" s="29"/>
      <c r="AT33" s="29"/>
      <c r="AV33" s="48">
        <v>3.83</v>
      </c>
      <c r="AW33" s="48"/>
      <c r="AX33" s="48">
        <v>3.81</v>
      </c>
      <c r="AY33" s="48"/>
      <c r="BA33" s="48">
        <f t="shared" si="294"/>
        <v>3.83</v>
      </c>
      <c r="BB33" s="81">
        <v>3.62</v>
      </c>
      <c r="BC33" s="28">
        <f t="shared" si="295"/>
        <v>3.62</v>
      </c>
      <c r="BD33" s="48"/>
      <c r="BE33" s="887">
        <f t="shared" si="296"/>
        <v>-1</v>
      </c>
      <c r="BF33" s="63"/>
      <c r="BG33" s="63"/>
      <c r="BH33" s="63"/>
      <c r="BI33" s="63"/>
      <c r="BJ33" s="63"/>
      <c r="BL33" s="63"/>
      <c r="BM33" s="63"/>
      <c r="BP33" s="63"/>
      <c r="BQ33" s="63"/>
      <c r="BR33" s="63"/>
      <c r="BS33" s="63"/>
      <c r="BT33" s="63"/>
      <c r="BU33" s="63"/>
      <c r="BV33" s="63"/>
      <c r="BW33" s="63"/>
      <c r="BX33" s="63"/>
      <c r="BY33" s="63"/>
      <c r="BZ33" s="63"/>
      <c r="CA33" s="63"/>
      <c r="CB33" s="63"/>
      <c r="CC33" s="63"/>
      <c r="CD33" s="63"/>
      <c r="CE33" s="63"/>
      <c r="CG33" s="63"/>
      <c r="CH33" s="63"/>
      <c r="CI33" s="63"/>
      <c r="CJ33" s="63"/>
      <c r="CK33" s="63"/>
      <c r="CN33" s="63"/>
      <c r="CO33" s="63"/>
      <c r="CP33" s="63"/>
      <c r="CQ33" s="63"/>
      <c r="CR33" s="63"/>
      <c r="CS33" s="63"/>
      <c r="CT33" s="63"/>
      <c r="CU33" s="63"/>
      <c r="CW33" s="63"/>
      <c r="CX33" s="63"/>
      <c r="CY33" s="63"/>
      <c r="CZ33" s="63"/>
      <c r="DA33" s="63"/>
      <c r="DB33" s="63"/>
      <c r="DC33" s="63"/>
      <c r="DD33" s="63"/>
      <c r="DE33" s="63"/>
      <c r="DF33" s="63"/>
      <c r="DG33" s="63"/>
      <c r="DH33" s="63"/>
      <c r="DI33" s="63"/>
      <c r="DJ33" s="63"/>
      <c r="DK33" s="63"/>
      <c r="DO33" s="63"/>
      <c r="DP33" s="63"/>
      <c r="DQ33" s="63"/>
      <c r="DR33" s="63"/>
      <c r="DS33" s="63"/>
      <c r="DT33" s="63"/>
      <c r="DU33" s="63"/>
      <c r="DV33" s="63">
        <v>3.64</v>
      </c>
      <c r="DW33" s="351"/>
      <c r="DX33" s="351"/>
      <c r="DY33" s="351">
        <f t="shared" si="297"/>
        <v>3.64</v>
      </c>
      <c r="DZ33" s="351">
        <v>3.69</v>
      </c>
      <c r="EA33" s="351">
        <v>3.4820000000000002</v>
      </c>
      <c r="EB33" s="54">
        <f t="shared" si="298"/>
        <v>3.4820000000000002</v>
      </c>
      <c r="EC33" s="48">
        <v>3.51</v>
      </c>
      <c r="ED33" s="351">
        <v>3.58</v>
      </c>
      <c r="EG33" s="5">
        <f t="shared" si="299"/>
        <v>2.8144744399770206E-2</v>
      </c>
      <c r="EH33" s="351"/>
      <c r="EJ33" s="351"/>
      <c r="EK33" s="351"/>
      <c r="EL33" s="351"/>
      <c r="EM33" s="351"/>
      <c r="EO33" s="351"/>
      <c r="EP33" s="351"/>
      <c r="EQ33" s="351"/>
      <c r="ER33" s="351"/>
      <c r="ES33" s="351"/>
      <c r="ET33" s="351"/>
      <c r="EU33" s="351"/>
      <c r="EV33" s="351"/>
      <c r="EW33" s="351"/>
      <c r="EX33" s="351"/>
      <c r="EY33" s="351"/>
      <c r="EZ33" s="351"/>
      <c r="FA33" s="351"/>
      <c r="FB33" s="351"/>
      <c r="FC33" s="351"/>
      <c r="FD33" s="351"/>
      <c r="FE33" s="351"/>
      <c r="FF33" s="351"/>
      <c r="FG33" s="351"/>
      <c r="FH33" s="351"/>
      <c r="FI33" s="351"/>
      <c r="FJ33" s="351"/>
      <c r="FK33" s="351"/>
      <c r="FL33" s="351"/>
      <c r="FM33" s="351"/>
      <c r="FN33" s="351"/>
      <c r="FO33" s="351"/>
      <c r="FP33" s="351">
        <v>3.58</v>
      </c>
      <c r="FQ33" s="351"/>
      <c r="FR33" s="63">
        <v>3.46</v>
      </c>
      <c r="FS33" s="351">
        <f t="shared" si="300"/>
        <v>3.46</v>
      </c>
      <c r="FT33" s="351">
        <v>3.59</v>
      </c>
      <c r="FU33" s="63">
        <v>3.46</v>
      </c>
      <c r="FV33" s="919">
        <f t="shared" si="301"/>
        <v>3.46</v>
      </c>
      <c r="FW33" s="48">
        <v>3.39</v>
      </c>
      <c r="FX33" s="48">
        <v>3.28</v>
      </c>
      <c r="FY33" s="5">
        <f t="shared" si="302"/>
        <v>-5.202312138728328E-2</v>
      </c>
      <c r="FZ33" s="351"/>
      <c r="GA33" s="351"/>
      <c r="GB33" s="351"/>
      <c r="GC33" s="351"/>
      <c r="GD33" s="351"/>
      <c r="GE33" s="351"/>
      <c r="GF33" s="351"/>
      <c r="GG33" s="351"/>
      <c r="GH33" s="351"/>
      <c r="GI33" s="351"/>
      <c r="GJ33" s="351"/>
      <c r="GK33" s="351"/>
      <c r="GL33" s="351"/>
      <c r="GM33" s="351"/>
      <c r="GN33" s="351"/>
      <c r="GO33" s="351"/>
      <c r="GP33" s="351"/>
      <c r="GQ33" s="351"/>
      <c r="GR33" s="351"/>
      <c r="GS33" s="351"/>
      <c r="GT33" s="351"/>
      <c r="GU33" s="351"/>
      <c r="GV33" s="351"/>
      <c r="GW33" s="351"/>
      <c r="GX33" s="351"/>
      <c r="GY33" s="351"/>
      <c r="GZ33" s="351"/>
      <c r="HA33" s="351"/>
      <c r="HB33" s="351"/>
      <c r="HC33" s="351"/>
      <c r="HD33" s="351"/>
      <c r="HE33" s="351"/>
      <c r="HF33" s="351"/>
      <c r="HG33" s="351"/>
      <c r="HH33" s="351"/>
      <c r="HI33" s="351"/>
      <c r="HJ33" s="351"/>
      <c r="HK33" s="351"/>
      <c r="HL33" s="351"/>
      <c r="HM33" s="351"/>
      <c r="HN33" s="351"/>
      <c r="HO33" s="351"/>
      <c r="HP33" s="351">
        <v>3.59</v>
      </c>
      <c r="HQ33" s="351"/>
      <c r="HR33" s="351"/>
      <c r="HS33" s="351">
        <f t="shared" si="303"/>
        <v>3.59</v>
      </c>
      <c r="HT33" s="351">
        <v>3.5939999999999999</v>
      </c>
      <c r="HU33" s="351">
        <v>3.25</v>
      </c>
      <c r="HV33" s="54">
        <f t="shared" si="304"/>
        <v>3.25</v>
      </c>
      <c r="HW33" s="48">
        <v>3.3</v>
      </c>
      <c r="HX33" s="351">
        <v>3.42</v>
      </c>
      <c r="HY33" s="48">
        <f t="shared" si="305"/>
        <v>3.25</v>
      </c>
      <c r="HZ33" s="351">
        <v>3.23</v>
      </c>
      <c r="IA33" s="48">
        <v>3.33</v>
      </c>
      <c r="IB33" s="48">
        <f t="shared" si="306"/>
        <v>3.23</v>
      </c>
      <c r="IC33" s="48"/>
      <c r="ID33" s="5">
        <f t="shared" si="307"/>
        <v>-1</v>
      </c>
      <c r="IE33" s="351"/>
      <c r="IF33" s="351"/>
      <c r="IG33" s="351"/>
      <c r="IH33" s="351"/>
      <c r="II33" s="351"/>
      <c r="IJ33" s="351"/>
      <c r="IK33" s="351"/>
      <c r="IL33" s="351"/>
      <c r="IM33" s="351"/>
      <c r="IN33" s="351"/>
      <c r="IO33" s="351"/>
      <c r="IP33" s="351"/>
      <c r="IQ33" s="351"/>
      <c r="IR33" s="351"/>
      <c r="IS33" s="351"/>
      <c r="IT33" s="351"/>
      <c r="IU33" s="351"/>
      <c r="IV33" s="351"/>
      <c r="IW33" s="351"/>
      <c r="IX33" s="351"/>
      <c r="IY33" s="351"/>
      <c r="IZ33" s="351"/>
      <c r="JA33" s="351"/>
      <c r="JB33" s="351"/>
      <c r="JC33" s="351"/>
      <c r="JD33" s="351"/>
      <c r="JE33" s="351"/>
      <c r="JF33" s="351"/>
      <c r="JG33" s="351"/>
      <c r="JH33" s="351"/>
      <c r="JI33" s="351"/>
      <c r="JJ33" s="351"/>
      <c r="JK33" s="351"/>
      <c r="JL33" s="351"/>
      <c r="JM33" s="351"/>
      <c r="JN33" s="351"/>
      <c r="JO33" s="351">
        <v>3.8</v>
      </c>
      <c r="JP33" s="351"/>
      <c r="JQ33" s="351">
        <v>3.8</v>
      </c>
      <c r="JR33" s="351"/>
      <c r="JS33" s="351">
        <f t="shared" si="308"/>
        <v>3.8</v>
      </c>
      <c r="JT33" s="63">
        <v>4.01</v>
      </c>
      <c r="JU33" s="54">
        <f t="shared" si="309"/>
        <v>3.8</v>
      </c>
      <c r="JV33" s="919">
        <v>4.09</v>
      </c>
      <c r="JW33" s="48">
        <v>4.07</v>
      </c>
      <c r="JX33" s="48">
        <f t="shared" si="310"/>
        <v>3.8</v>
      </c>
      <c r="JY33" s="48">
        <v>3.87</v>
      </c>
      <c r="JZ33" s="48">
        <v>3.87</v>
      </c>
      <c r="KA33" s="48">
        <f t="shared" si="311"/>
        <v>3.8</v>
      </c>
      <c r="KB33" s="48">
        <v>3.85</v>
      </c>
      <c r="KC33" s="48">
        <f t="shared" si="312"/>
        <v>3.8</v>
      </c>
      <c r="KD33" s="48">
        <v>3.88</v>
      </c>
      <c r="KE33" s="77">
        <v>3.85</v>
      </c>
      <c r="KF33" s="48">
        <f t="shared" si="313"/>
        <v>3.8</v>
      </c>
      <c r="KG33" s="48">
        <v>3.83</v>
      </c>
      <c r="KH33" s="77">
        <v>3.84</v>
      </c>
      <c r="KI33" s="47">
        <f t="shared" si="314"/>
        <v>3.8</v>
      </c>
      <c r="KJ33" s="48"/>
      <c r="KK33" s="77">
        <v>4.0999999999999996</v>
      </c>
      <c r="KL33" s="48">
        <f t="shared" si="315"/>
        <v>3.8</v>
      </c>
      <c r="KM33" s="48">
        <v>4.09</v>
      </c>
      <c r="KN33" s="77">
        <v>4.1100000000000003</v>
      </c>
      <c r="KO33" s="48">
        <f t="shared" si="316"/>
        <v>3.8</v>
      </c>
      <c r="KP33" s="48">
        <v>3.97</v>
      </c>
      <c r="KQ33" s="77">
        <v>4</v>
      </c>
      <c r="KR33" s="77">
        <f t="shared" si="317"/>
        <v>3.8</v>
      </c>
      <c r="KS33" s="77">
        <v>3.9</v>
      </c>
      <c r="KT33" s="77">
        <f t="shared" si="318"/>
        <v>3.8</v>
      </c>
      <c r="KU33" s="77">
        <v>3.92</v>
      </c>
      <c r="KV33" s="77">
        <v>3.91</v>
      </c>
      <c r="KW33" s="77">
        <f t="shared" si="319"/>
        <v>3.8</v>
      </c>
      <c r="KX33" s="77"/>
      <c r="KY33" s="5">
        <f t="shared" si="320"/>
        <v>-1</v>
      </c>
      <c r="KZ33" s="351"/>
      <c r="LA33" s="351"/>
      <c r="LB33" s="351"/>
      <c r="LC33" s="351"/>
      <c r="LD33" s="351"/>
      <c r="LE33" s="351"/>
      <c r="LF33" s="351"/>
      <c r="LG33" s="351"/>
      <c r="LH33" s="351"/>
      <c r="LI33" s="351"/>
      <c r="LJ33" s="351"/>
      <c r="LK33" s="351"/>
      <c r="LL33" s="351"/>
      <c r="LM33" s="351"/>
      <c r="LN33" s="351"/>
      <c r="LO33" s="351"/>
      <c r="LP33" s="351"/>
      <c r="LQ33" s="351"/>
      <c r="LR33" s="351"/>
      <c r="LS33" s="351"/>
      <c r="LT33" s="351"/>
      <c r="LU33" s="351"/>
      <c r="LV33" s="351"/>
      <c r="LW33" s="351"/>
      <c r="LX33" s="351"/>
      <c r="LY33" s="351"/>
      <c r="LZ33" s="351"/>
      <c r="MA33" s="351"/>
      <c r="MB33" s="351"/>
      <c r="MC33" s="351"/>
      <c r="MD33" s="351"/>
      <c r="ME33" s="351"/>
      <c r="MF33" s="351"/>
      <c r="MG33" s="351"/>
      <c r="MH33" s="351">
        <v>3.69</v>
      </c>
      <c r="MI33" s="351"/>
      <c r="MJ33" s="351"/>
      <c r="MK33" s="351">
        <f t="shared" si="321"/>
        <v>3.69</v>
      </c>
      <c r="ML33" s="351">
        <v>3.7</v>
      </c>
      <c r="MM33" s="63">
        <v>3.77</v>
      </c>
      <c r="MN33" s="54">
        <f t="shared" si="322"/>
        <v>3.69</v>
      </c>
      <c r="MO33" s="919">
        <v>3.64</v>
      </c>
      <c r="MP33" s="919">
        <v>3.88</v>
      </c>
      <c r="MQ33" s="48">
        <v>3.81</v>
      </c>
      <c r="MR33" s="48">
        <f t="shared" si="323"/>
        <v>3.64</v>
      </c>
      <c r="MS33" s="351">
        <v>3.65</v>
      </c>
      <c r="MT33" s="48">
        <v>3.7</v>
      </c>
      <c r="MU33" s="48">
        <f t="shared" si="324"/>
        <v>3.64</v>
      </c>
      <c r="MV33" s="48">
        <v>3.8</v>
      </c>
      <c r="MW33" s="48">
        <f t="shared" si="325"/>
        <v>3.64</v>
      </c>
      <c r="MX33" s="48">
        <v>3.7</v>
      </c>
      <c r="MY33" s="77">
        <v>3.71</v>
      </c>
      <c r="MZ33" s="48">
        <f t="shared" si="326"/>
        <v>3.64</v>
      </c>
      <c r="NA33" s="48">
        <v>3.74</v>
      </c>
      <c r="NB33" s="77">
        <v>3.7</v>
      </c>
      <c r="NC33" s="48">
        <f t="shared" si="327"/>
        <v>3.64</v>
      </c>
      <c r="ND33" s="48">
        <v>3.8</v>
      </c>
      <c r="NE33" s="77">
        <v>3.69</v>
      </c>
      <c r="NF33" s="48">
        <f t="shared" si="328"/>
        <v>3.64</v>
      </c>
      <c r="NG33" s="48">
        <v>3.67</v>
      </c>
      <c r="NH33" s="77">
        <v>3.91</v>
      </c>
      <c r="NI33" s="48">
        <f t="shared" si="329"/>
        <v>3.64</v>
      </c>
      <c r="NJ33" s="48">
        <v>3.68</v>
      </c>
      <c r="NK33" s="77">
        <v>4</v>
      </c>
      <c r="NL33" s="77">
        <f t="shared" si="330"/>
        <v>3.64</v>
      </c>
      <c r="NM33" s="77">
        <v>3.31</v>
      </c>
      <c r="NN33" s="77">
        <v>3.7</v>
      </c>
      <c r="NO33" s="77">
        <f t="shared" si="331"/>
        <v>3.64</v>
      </c>
      <c r="NP33" s="77">
        <v>3.7</v>
      </c>
      <c r="NQ33" s="77">
        <f t="shared" si="332"/>
        <v>3.64</v>
      </c>
      <c r="NR33" s="77"/>
      <c r="NS33" s="5">
        <f t="shared" si="333"/>
        <v>-1</v>
      </c>
      <c r="NT33" s="351"/>
      <c r="NU33" s="351"/>
      <c r="NV33" s="351"/>
      <c r="NW33" s="351"/>
      <c r="NX33" s="351"/>
      <c r="NY33" s="351"/>
      <c r="NZ33" s="351"/>
      <c r="OA33" s="351"/>
      <c r="OB33" s="351"/>
      <c r="OC33" s="351"/>
      <c r="OD33" s="351"/>
      <c r="OE33" s="351"/>
      <c r="OF33" s="351"/>
      <c r="OG33" s="351"/>
      <c r="OH33" s="351"/>
      <c r="OI33" s="351"/>
      <c r="OJ33" s="351"/>
      <c r="OK33" s="351"/>
      <c r="OL33" s="351"/>
      <c r="OM33" s="351"/>
      <c r="ON33" s="351"/>
      <c r="OO33" s="351"/>
      <c r="OP33" s="351"/>
      <c r="OQ33" s="351"/>
      <c r="OR33" s="351"/>
      <c r="OS33" s="351"/>
      <c r="OT33" s="351"/>
      <c r="OU33" s="351"/>
      <c r="OV33" s="351"/>
      <c r="OW33" s="351"/>
      <c r="OX33" s="351"/>
      <c r="OY33" s="351"/>
      <c r="OZ33" s="351"/>
      <c r="PA33" s="351"/>
      <c r="PB33" s="351"/>
      <c r="PC33" s="351"/>
      <c r="PD33" s="351">
        <v>3.21</v>
      </c>
      <c r="PE33" s="351"/>
      <c r="PF33" s="351">
        <v>3.23</v>
      </c>
      <c r="PG33" s="351"/>
      <c r="PH33" s="351">
        <f t="shared" si="334"/>
        <v>3.21</v>
      </c>
      <c r="PI33" s="63">
        <v>3.48</v>
      </c>
      <c r="PJ33" s="54">
        <f t="shared" si="335"/>
        <v>3.21</v>
      </c>
      <c r="PK33" s="351">
        <v>3.33</v>
      </c>
      <c r="PL33" s="48">
        <f t="shared" si="336"/>
        <v>3.21</v>
      </c>
      <c r="PM33" s="351">
        <v>3.27</v>
      </c>
      <c r="PN33" s="48">
        <v>3.2</v>
      </c>
      <c r="PO33" s="48">
        <f t="shared" si="337"/>
        <v>3.2</v>
      </c>
      <c r="PP33" s="48">
        <v>3.21</v>
      </c>
      <c r="PQ33" s="48">
        <f t="shared" si="338"/>
        <v>3.2</v>
      </c>
      <c r="PR33" s="48">
        <v>3.12</v>
      </c>
      <c r="PS33" s="77">
        <v>3.1920000000000002</v>
      </c>
      <c r="PT33" s="48">
        <f t="shared" si="339"/>
        <v>3.1920000000000002</v>
      </c>
      <c r="PU33" s="48">
        <v>3.3</v>
      </c>
      <c r="PV33" s="77">
        <v>3.36</v>
      </c>
      <c r="PW33" s="48">
        <f t="shared" si="340"/>
        <v>3.1920000000000002</v>
      </c>
      <c r="PX33" s="48">
        <v>3.46</v>
      </c>
      <c r="PY33" s="77">
        <v>3.29</v>
      </c>
      <c r="PZ33" s="48">
        <f t="shared" si="341"/>
        <v>3.1920000000000002</v>
      </c>
      <c r="QA33" s="48">
        <v>3.3479999999999999</v>
      </c>
      <c r="QB33" s="48">
        <v>3.31</v>
      </c>
      <c r="QC33" s="48">
        <f t="shared" si="342"/>
        <v>3.1920000000000002</v>
      </c>
      <c r="QD33" s="48">
        <v>3.21</v>
      </c>
      <c r="QE33" s="77">
        <v>3.29</v>
      </c>
      <c r="QF33" s="77">
        <f t="shared" si="343"/>
        <v>3.1920000000000002</v>
      </c>
      <c r="QG33" s="77">
        <v>3.21</v>
      </c>
      <c r="QH33" s="77">
        <v>3.21</v>
      </c>
      <c r="QI33" s="77">
        <f t="shared" si="344"/>
        <v>3.1920000000000002</v>
      </c>
      <c r="QJ33" s="77">
        <v>3.3</v>
      </c>
      <c r="QK33" s="77">
        <v>3.2</v>
      </c>
      <c r="QL33" s="77">
        <f t="shared" si="345"/>
        <v>3.1920000000000002</v>
      </c>
      <c r="QM33" s="77">
        <v>3.41</v>
      </c>
      <c r="QN33" s="77">
        <v>3.28</v>
      </c>
      <c r="QO33" s="77">
        <f t="shared" si="346"/>
        <v>3.1920000000000002</v>
      </c>
      <c r="QP33" s="77">
        <v>3.2</v>
      </c>
      <c r="QQ33" s="77">
        <v>3.3</v>
      </c>
      <c r="QR33" s="77">
        <f t="shared" si="347"/>
        <v>3.1920000000000002</v>
      </c>
      <c r="QS33" s="77">
        <v>3.24</v>
      </c>
      <c r="QT33" s="77">
        <f t="shared" si="348"/>
        <v>3.1920000000000002</v>
      </c>
      <c r="QU33" s="77"/>
      <c r="QV33" s="5">
        <f t="shared" si="349"/>
        <v>-1</v>
      </c>
      <c r="QW33" s="351"/>
      <c r="QX33" s="351"/>
      <c r="QY33" s="351"/>
      <c r="QZ33" s="351"/>
      <c r="RA33" s="351"/>
      <c r="RB33" s="351"/>
      <c r="RC33" s="351"/>
      <c r="RD33" s="351"/>
      <c r="RE33" s="351">
        <v>3.8</v>
      </c>
      <c r="RF33" s="351"/>
      <c r="RG33" s="351">
        <v>3.97</v>
      </c>
      <c r="RH33" s="351"/>
      <c r="RI33" s="351">
        <f t="shared" si="350"/>
        <v>3.8</v>
      </c>
      <c r="RJ33" s="63">
        <v>3.83</v>
      </c>
      <c r="RK33" s="48">
        <f t="shared" si="351"/>
        <v>3.8</v>
      </c>
      <c r="RL33" s="48">
        <v>3.91</v>
      </c>
      <c r="RM33" s="48">
        <f t="shared" si="352"/>
        <v>3.8</v>
      </c>
      <c r="RN33" s="48">
        <v>3.91</v>
      </c>
      <c r="RO33" s="48">
        <v>3.86</v>
      </c>
      <c r="RP33" s="48">
        <f t="shared" si="353"/>
        <v>3.8</v>
      </c>
      <c r="RQ33" s="48">
        <v>3.83</v>
      </c>
      <c r="RR33" s="77">
        <v>3.94</v>
      </c>
      <c r="RS33" s="48">
        <f t="shared" si="354"/>
        <v>3.8</v>
      </c>
      <c r="RT33" s="48">
        <v>3.91</v>
      </c>
      <c r="RU33" s="77">
        <v>3.84</v>
      </c>
      <c r="RV33" s="48">
        <f t="shared" si="355"/>
        <v>3.8</v>
      </c>
      <c r="RW33" s="48">
        <v>3.89</v>
      </c>
      <c r="RX33" s="77">
        <v>4.0999999999999996</v>
      </c>
      <c r="RY33" s="48">
        <f t="shared" si="356"/>
        <v>3.8</v>
      </c>
      <c r="RZ33" s="77">
        <v>3.88</v>
      </c>
      <c r="SA33" s="77">
        <f t="shared" si="357"/>
        <v>3.8</v>
      </c>
      <c r="SB33" s="77">
        <v>4.09</v>
      </c>
      <c r="SC33" s="77">
        <v>3.91</v>
      </c>
      <c r="SD33" s="77">
        <f t="shared" si="358"/>
        <v>3.8</v>
      </c>
      <c r="SE33" s="77">
        <v>3.9</v>
      </c>
      <c r="SF33" s="77">
        <v>4.08</v>
      </c>
      <c r="SG33" s="77">
        <f t="shared" si="359"/>
        <v>3.8</v>
      </c>
      <c r="SH33" s="77">
        <v>4.09</v>
      </c>
      <c r="SI33" s="77">
        <f t="shared" si="360"/>
        <v>3.8</v>
      </c>
      <c r="SJ33" s="77">
        <v>4.09</v>
      </c>
      <c r="SK33" s="77">
        <v>4.12</v>
      </c>
      <c r="SL33" s="77">
        <f t="shared" si="361"/>
        <v>3.8</v>
      </c>
      <c r="SM33" s="77">
        <v>4.09</v>
      </c>
      <c r="SN33" s="77">
        <v>4.1100000000000003</v>
      </c>
      <c r="SO33" s="77">
        <f t="shared" si="362"/>
        <v>3.8</v>
      </c>
      <c r="SP33" s="77">
        <v>4.08</v>
      </c>
      <c r="SQ33" s="77">
        <v>4.12</v>
      </c>
      <c r="SR33" s="77">
        <f t="shared" si="363"/>
        <v>3.8</v>
      </c>
      <c r="SS33" s="77">
        <v>4.12</v>
      </c>
      <c r="ST33" s="77">
        <v>4.1100000000000003</v>
      </c>
      <c r="SU33" s="77">
        <f t="shared" si="364"/>
        <v>3.8</v>
      </c>
      <c r="SV33" s="77">
        <v>4.1100000000000003</v>
      </c>
      <c r="SW33" s="77">
        <f t="shared" si="365"/>
        <v>3.8</v>
      </c>
      <c r="SX33" s="77">
        <v>4.12</v>
      </c>
      <c r="SY33" s="5">
        <f t="shared" si="366"/>
        <v>8.4210526315789555E-2</v>
      </c>
      <c r="SZ33" s="351">
        <v>3.69</v>
      </c>
      <c r="TA33" s="351">
        <v>5.23</v>
      </c>
      <c r="TB33" s="54">
        <f t="shared" si="367"/>
        <v>3.69</v>
      </c>
      <c r="TC33" s="28">
        <v>5.28</v>
      </c>
      <c r="TD33" s="57">
        <v>5.45</v>
      </c>
      <c r="TE33" s="48">
        <f t="shared" si="368"/>
        <v>3.69</v>
      </c>
      <c r="TF33" s="57">
        <v>5.31</v>
      </c>
      <c r="TG33" s="48">
        <v>5.23</v>
      </c>
      <c r="TH33" s="48">
        <f t="shared" si="369"/>
        <v>3.69</v>
      </c>
      <c r="TI33" s="48">
        <v>5.32</v>
      </c>
      <c r="TJ33" s="48">
        <f t="shared" si="370"/>
        <v>3.69</v>
      </c>
      <c r="TK33" s="48">
        <v>5.23</v>
      </c>
      <c r="TL33" s="77">
        <v>5.36</v>
      </c>
      <c r="TM33" s="48">
        <f t="shared" si="371"/>
        <v>3.69</v>
      </c>
      <c r="TN33" s="48">
        <v>5.1100000000000003</v>
      </c>
      <c r="TO33" s="77">
        <v>5.32</v>
      </c>
      <c r="TP33" s="48">
        <f t="shared" si="372"/>
        <v>3.69</v>
      </c>
      <c r="TQ33" s="48">
        <v>5.23</v>
      </c>
      <c r="TR33" s="77">
        <v>5.29</v>
      </c>
      <c r="TS33" s="48">
        <f t="shared" si="373"/>
        <v>3.69</v>
      </c>
      <c r="TT33" s="48">
        <v>4.97</v>
      </c>
      <c r="TU33" s="77">
        <v>5.3</v>
      </c>
      <c r="TV33" s="48">
        <f t="shared" si="374"/>
        <v>3.69</v>
      </c>
      <c r="TW33" s="48">
        <v>5.34</v>
      </c>
      <c r="TX33" s="77">
        <v>4.84</v>
      </c>
      <c r="TY33" s="48">
        <f t="shared" si="375"/>
        <v>3.69</v>
      </c>
      <c r="TZ33" s="77">
        <v>4.79</v>
      </c>
      <c r="UA33" s="77">
        <f t="shared" si="376"/>
        <v>3.69</v>
      </c>
      <c r="UB33" s="77">
        <v>4.7699999999999996</v>
      </c>
      <c r="UC33" s="77">
        <v>4.79</v>
      </c>
      <c r="UD33" s="77">
        <f t="shared" si="377"/>
        <v>3.69</v>
      </c>
      <c r="UE33" s="77">
        <v>4.7</v>
      </c>
      <c r="UF33" s="77">
        <v>4.79</v>
      </c>
      <c r="UG33" s="77">
        <f t="shared" si="378"/>
        <v>3.69</v>
      </c>
      <c r="UH33" s="77">
        <v>4.5599999999999996</v>
      </c>
      <c r="UI33" s="77">
        <v>4.53</v>
      </c>
      <c r="UJ33" s="77">
        <f t="shared" si="379"/>
        <v>3.69</v>
      </c>
      <c r="UK33" s="77">
        <v>4.26</v>
      </c>
      <c r="UL33" s="77">
        <f t="shared" si="380"/>
        <v>3.69</v>
      </c>
      <c r="UM33" s="77">
        <v>4.57</v>
      </c>
      <c r="UN33" s="77">
        <v>4.6500000000000004</v>
      </c>
      <c r="UO33" s="77">
        <f t="shared" si="381"/>
        <v>3.69</v>
      </c>
      <c r="UP33" s="77">
        <v>4.84</v>
      </c>
      <c r="UQ33" s="77">
        <v>4.45</v>
      </c>
      <c r="UR33" s="77">
        <f t="shared" si="382"/>
        <v>3.69</v>
      </c>
      <c r="US33" s="77"/>
      <c r="UT33" s="5">
        <f t="shared" si="383"/>
        <v>-1</v>
      </c>
      <c r="UU33" s="919">
        <v>4.5320000000000009</v>
      </c>
      <c r="UV33" s="9">
        <v>3.6989999999999998</v>
      </c>
      <c r="UW33" s="919">
        <f t="shared" si="384"/>
        <v>3.6989999999999998</v>
      </c>
      <c r="UX33" s="54">
        <v>3.69</v>
      </c>
      <c r="UY33" s="81">
        <v>3.84</v>
      </c>
      <c r="UZ33" s="48">
        <f t="shared" si="385"/>
        <v>3.6989999999999998</v>
      </c>
      <c r="VA33" s="48">
        <v>3.7</v>
      </c>
      <c r="VB33" s="48">
        <f t="shared" si="386"/>
        <v>3.6989999999999998</v>
      </c>
      <c r="VC33" s="54">
        <v>3.71</v>
      </c>
      <c r="VD33" s="54">
        <f t="shared" si="387"/>
        <v>3.6989999999999998</v>
      </c>
      <c r="VE33" s="54">
        <v>3.7</v>
      </c>
      <c r="VF33" s="54">
        <v>3.7</v>
      </c>
      <c r="VG33" s="1049">
        <v>3.76</v>
      </c>
      <c r="VH33" s="54">
        <f t="shared" si="388"/>
        <v>3.6989999999999998</v>
      </c>
      <c r="VI33" s="54">
        <v>3.75</v>
      </c>
      <c r="VJ33" s="54">
        <v>3.76</v>
      </c>
      <c r="VK33" s="54">
        <v>3.6</v>
      </c>
      <c r="VL33" s="1049">
        <v>3.72</v>
      </c>
      <c r="VM33" s="1049">
        <v>3.71</v>
      </c>
      <c r="VN33" s="54">
        <f t="shared" si="389"/>
        <v>3.6989999999999998</v>
      </c>
      <c r="VO33" s="1049">
        <v>3.74</v>
      </c>
      <c r="VP33" s="1049">
        <v>3.77</v>
      </c>
      <c r="VQ33" s="1049">
        <f t="shared" si="390"/>
        <v>3.6989999999999998</v>
      </c>
      <c r="VR33" s="1049">
        <v>3.78</v>
      </c>
      <c r="VS33" s="1049">
        <v>3.86</v>
      </c>
      <c r="VT33" s="1049">
        <f t="shared" si="391"/>
        <v>3.6989999999999998</v>
      </c>
      <c r="VU33" s="1049">
        <v>3.9</v>
      </c>
      <c r="VV33" s="1049">
        <v>3.82</v>
      </c>
      <c r="VW33" s="1049">
        <f t="shared" si="392"/>
        <v>3.6989999999999998</v>
      </c>
      <c r="VX33" s="1049">
        <v>3.9</v>
      </c>
      <c r="VY33" s="1049">
        <v>3.78</v>
      </c>
      <c r="VZ33" s="1049">
        <v>3.77</v>
      </c>
      <c r="WA33" s="1049">
        <v>3.78</v>
      </c>
      <c r="WB33" s="1049">
        <f t="shared" si="393"/>
        <v>3.6989999999999998</v>
      </c>
      <c r="WC33" s="1049">
        <v>3.71</v>
      </c>
      <c r="WD33" s="1049">
        <v>3.7410000000000001</v>
      </c>
      <c r="WE33" s="1049">
        <v>3.75</v>
      </c>
      <c r="WF33" s="1049">
        <v>3.7633999999999999</v>
      </c>
      <c r="WG33" s="1049">
        <f t="shared" si="394"/>
        <v>3.6989999999999998</v>
      </c>
      <c r="WH33" s="1049">
        <v>3.79</v>
      </c>
      <c r="WI33" s="1049">
        <f t="shared" si="395"/>
        <v>3.6989999999999998</v>
      </c>
      <c r="WJ33" s="1049">
        <v>3.75</v>
      </c>
      <c r="WK33" s="1049">
        <v>3.7549999999999999</v>
      </c>
      <c r="WL33" s="1049">
        <f t="shared" si="396"/>
        <v>3.6989999999999998</v>
      </c>
      <c r="WM33" s="1049">
        <v>3.7</v>
      </c>
      <c r="WN33" s="1049">
        <v>3.74</v>
      </c>
      <c r="WO33" s="1049">
        <v>3.81</v>
      </c>
      <c r="WP33" s="1049">
        <v>3.84</v>
      </c>
      <c r="WQ33" s="1049">
        <f t="shared" si="397"/>
        <v>3.6989999999999998</v>
      </c>
      <c r="WR33" s="1049">
        <v>3.82</v>
      </c>
      <c r="WS33" s="1049">
        <v>3.71</v>
      </c>
      <c r="WT33" s="77">
        <f t="shared" si="398"/>
        <v>3.6989999999999998</v>
      </c>
      <c r="WU33" s="1049">
        <v>3.87</v>
      </c>
      <c r="WV33" s="77">
        <f t="shared" si="399"/>
        <v>3.6989999999999998</v>
      </c>
      <c r="WW33" s="1049"/>
      <c r="WX33" s="1049">
        <v>3.86</v>
      </c>
      <c r="WY33" s="1049">
        <f t="shared" si="400"/>
        <v>3.6989999999999998</v>
      </c>
      <c r="WZ33" s="1049"/>
      <c r="XA33" s="1049"/>
      <c r="XB33" s="5">
        <f t="shared" si="401"/>
        <v>-1</v>
      </c>
      <c r="XC33" s="5">
        <f t="shared" si="402"/>
        <v>-1</v>
      </c>
      <c r="XD33" s="5">
        <f t="shared" si="403"/>
        <v>-2.6763990267639839E-2</v>
      </c>
      <c r="XE33" s="1307">
        <v>4.1500000000000004</v>
      </c>
      <c r="XF33" s="46">
        <v>4.17</v>
      </c>
      <c r="XG33" s="54">
        <v>4.17</v>
      </c>
      <c r="XH33" s="46">
        <f t="shared" si="404"/>
        <v>4.1500000000000004</v>
      </c>
      <c r="XI33" s="46">
        <v>4.3600000000000003</v>
      </c>
      <c r="XJ33" s="1049">
        <v>4.21</v>
      </c>
      <c r="XK33" s="46">
        <f t="shared" si="405"/>
        <v>4.1500000000000004</v>
      </c>
      <c r="XL33" s="1049">
        <v>4.3099999999999996</v>
      </c>
      <c r="XM33" s="46">
        <f t="shared" si="406"/>
        <v>4.1500000000000004</v>
      </c>
      <c r="XN33" s="1049">
        <v>4.3099999999999996</v>
      </c>
      <c r="XO33" s="46">
        <f t="shared" si="407"/>
        <v>4.1500000000000004</v>
      </c>
      <c r="XP33" s="1049">
        <v>4.49</v>
      </c>
      <c r="XQ33" s="46">
        <f t="shared" si="408"/>
        <v>4.1500000000000004</v>
      </c>
      <c r="XR33" s="1049">
        <v>4.5</v>
      </c>
      <c r="XS33" s="1049">
        <f t="shared" si="409"/>
        <v>4.1500000000000004</v>
      </c>
      <c r="XT33" s="1049"/>
      <c r="XU33" s="1222">
        <f t="shared" si="410"/>
        <v>-1</v>
      </c>
      <c r="XV33" s="1311">
        <v>3.27</v>
      </c>
      <c r="XW33" s="37">
        <v>3.29</v>
      </c>
      <c r="XX33" s="37">
        <f t="shared" si="411"/>
        <v>3.27</v>
      </c>
      <c r="XY33" s="1049">
        <v>3.33</v>
      </c>
      <c r="XZ33" s="37">
        <f t="shared" si="412"/>
        <v>3.27</v>
      </c>
      <c r="YA33" s="1049">
        <v>3.29</v>
      </c>
      <c r="YB33" s="37">
        <f t="shared" si="413"/>
        <v>3.27</v>
      </c>
      <c r="YC33" s="1049">
        <v>3.25</v>
      </c>
      <c r="YD33" s="37">
        <f t="shared" si="414"/>
        <v>3.25</v>
      </c>
      <c r="YE33" s="1049">
        <v>3.35</v>
      </c>
      <c r="YF33" s="46">
        <f t="shared" si="415"/>
        <v>3.25</v>
      </c>
      <c r="YG33" s="1049">
        <v>3.31</v>
      </c>
      <c r="YH33" s="1049">
        <f t="shared" si="416"/>
        <v>3.25</v>
      </c>
      <c r="YI33" s="1049"/>
      <c r="YJ33" s="1222">
        <f t="shared" si="417"/>
        <v>-1</v>
      </c>
      <c r="YK33" s="47">
        <v>3.6989999999999998</v>
      </c>
      <c r="YL33" s="47">
        <v>3.74</v>
      </c>
      <c r="YM33" s="48">
        <v>3.76</v>
      </c>
      <c r="YN33" s="48">
        <v>3.76</v>
      </c>
      <c r="YO33" s="48">
        <f t="shared" si="418"/>
        <v>3.6989999999999998</v>
      </c>
      <c r="YP33" s="48">
        <v>3.75</v>
      </c>
      <c r="YQ33" s="48">
        <f t="shared" si="419"/>
        <v>3.6989999999999998</v>
      </c>
      <c r="YR33" s="48">
        <v>3.88</v>
      </c>
      <c r="YS33" s="48">
        <f t="shared" si="420"/>
        <v>3.6989999999999998</v>
      </c>
      <c r="YT33" s="48">
        <v>3.79</v>
      </c>
      <c r="YU33" s="48">
        <v>3.76</v>
      </c>
      <c r="YV33" s="48">
        <f t="shared" si="421"/>
        <v>3.6989999999999998</v>
      </c>
      <c r="YW33" s="48">
        <v>3.72</v>
      </c>
      <c r="YX33" s="48">
        <v>3.82</v>
      </c>
      <c r="YY33" s="48">
        <f t="shared" si="422"/>
        <v>3.6989999999999998</v>
      </c>
      <c r="YZ33" s="46">
        <v>3.78</v>
      </c>
      <c r="ZA33" s="48">
        <v>3.76</v>
      </c>
      <c r="ZB33" s="48">
        <f t="shared" si="423"/>
        <v>3.6989999999999998</v>
      </c>
      <c r="ZC33" s="48"/>
      <c r="ZD33" s="5">
        <f t="shared" si="424"/>
        <v>-1</v>
      </c>
      <c r="ZE33" s="1049">
        <v>3.18</v>
      </c>
      <c r="ZF33" s="1049">
        <v>3.14</v>
      </c>
      <c r="ZG33" s="1049">
        <v>3.19</v>
      </c>
      <c r="ZH33" s="1049">
        <f t="shared" si="425"/>
        <v>3.18</v>
      </c>
      <c r="ZI33" s="1049">
        <v>3.22</v>
      </c>
      <c r="ZJ33" s="1049">
        <f t="shared" si="426"/>
        <v>3.18</v>
      </c>
      <c r="ZK33" s="1049">
        <v>3.19</v>
      </c>
      <c r="ZL33" s="1049">
        <v>3.22</v>
      </c>
      <c r="ZM33" s="1049">
        <f t="shared" si="427"/>
        <v>3.18</v>
      </c>
      <c r="ZN33" s="1049">
        <v>3.19</v>
      </c>
      <c r="ZO33" s="46">
        <f t="shared" si="428"/>
        <v>3.18</v>
      </c>
      <c r="ZP33" s="48"/>
      <c r="ZQ33" s="48">
        <v>3.13</v>
      </c>
      <c r="ZR33" s="48">
        <f t="shared" si="429"/>
        <v>3.13</v>
      </c>
      <c r="ZS33" s="46"/>
      <c r="ZT33" s="1224">
        <f t="shared" si="430"/>
        <v>-1</v>
      </c>
      <c r="ZU33" s="391" t="s">
        <v>2934</v>
      </c>
      <c r="ZV33" s="76"/>
      <c r="ZW33" s="48"/>
      <c r="ZX33" s="48" t="str">
        <f t="shared" si="431"/>
        <v xml:space="preserve">1. Better than baseline </v>
      </c>
      <c r="ZY33" s="48" t="str">
        <f t="shared" si="432"/>
        <v>4.Blocker/Not Executed</v>
      </c>
      <c r="ZZ33" s="48" t="str">
        <f t="shared" si="433"/>
        <v>2. Within 10% deviation from baseline</v>
      </c>
      <c r="AAA33" s="48" t="str">
        <f t="shared" si="434"/>
        <v xml:space="preserve">1. Better than baseline </v>
      </c>
      <c r="AAB33" s="48" t="str">
        <f t="shared" si="435"/>
        <v xml:space="preserve">1. Better than baseline </v>
      </c>
      <c r="AAC33" s="48" t="str">
        <f t="shared" si="436"/>
        <v xml:space="preserve">1. Better than baseline </v>
      </c>
      <c r="AAD33" s="48" t="str">
        <f t="shared" si="437"/>
        <v xml:space="preserve">1. Better than baseline </v>
      </c>
      <c r="AAE33" s="48" t="str">
        <f t="shared" si="438"/>
        <v xml:space="preserve">1. Better than baseline </v>
      </c>
      <c r="AAF33" s="48" t="str">
        <f t="shared" si="439"/>
        <v>2. Within 10% deviation from baseline</v>
      </c>
      <c r="AAG33" s="48" t="str">
        <f t="shared" si="440"/>
        <v xml:space="preserve">1. Better than baseline </v>
      </c>
      <c r="AAH33" s="48" t="str">
        <f t="shared" si="441"/>
        <v xml:space="preserve">1. Better than baseline </v>
      </c>
      <c r="AAI33" s="14" t="str">
        <f t="shared" si="442"/>
        <v xml:space="preserve">1. Better than baseline </v>
      </c>
      <c r="AAJ33" s="14" t="str">
        <f t="shared" si="443"/>
        <v xml:space="preserve">1. Better than baseline </v>
      </c>
      <c r="AAK33" s="14" t="str">
        <f t="shared" si="444"/>
        <v xml:space="preserve">1. Better than baseline </v>
      </c>
      <c r="AAL33" s="14" t="str">
        <f t="shared" si="445"/>
        <v xml:space="preserve">1. Better than baseline </v>
      </c>
    </row>
    <row r="34" spans="1:714" s="4" customFormat="1" ht="15" thickBot="1" x14ac:dyDescent="0.4">
      <c r="A34" s="11">
        <v>29</v>
      </c>
      <c r="B34" s="82">
        <v>14</v>
      </c>
      <c r="C34" s="11" t="s">
        <v>19</v>
      </c>
      <c r="D34" s="104" t="s">
        <v>1254</v>
      </c>
      <c r="E34" s="1010" t="s">
        <v>2307</v>
      </c>
      <c r="F34" s="162" t="s">
        <v>2307</v>
      </c>
      <c r="G34" s="1010" t="s">
        <v>2932</v>
      </c>
      <c r="H34" s="88" t="s">
        <v>2935</v>
      </c>
      <c r="I34" s="29"/>
      <c r="J34" s="29"/>
      <c r="K34" s="29"/>
      <c r="L34" s="29"/>
      <c r="M34" s="29"/>
      <c r="N34" s="29"/>
      <c r="O34" s="29"/>
      <c r="P34" s="29"/>
      <c r="Q34" s="29"/>
      <c r="R34" s="29"/>
      <c r="T34" s="29"/>
      <c r="U34" s="29"/>
      <c r="V34" s="29"/>
      <c r="W34" s="29"/>
      <c r="X34" s="29"/>
      <c r="Y34" s="29"/>
      <c r="Z34" s="29"/>
      <c r="AA34" s="29"/>
      <c r="AB34" s="29"/>
      <c r="AC34" s="29"/>
      <c r="AD34" s="29"/>
      <c r="AE34" s="29"/>
      <c r="AF34" s="29"/>
      <c r="AG34" s="29"/>
      <c r="AH34" s="29"/>
      <c r="AI34" s="29"/>
      <c r="AJ34" s="29"/>
      <c r="AK34" s="29"/>
      <c r="AL34" s="29"/>
      <c r="AM34" s="29"/>
      <c r="AO34" s="29"/>
      <c r="AP34" s="29"/>
      <c r="AQ34" s="29"/>
      <c r="AR34" s="29"/>
      <c r="AS34" s="29"/>
      <c r="AT34" s="29"/>
      <c r="AV34" s="49">
        <v>2.09</v>
      </c>
      <c r="AW34" s="49"/>
      <c r="AX34" s="49">
        <v>2.12</v>
      </c>
      <c r="AY34" s="49"/>
      <c r="BA34" s="49">
        <f t="shared" si="294"/>
        <v>2.09</v>
      </c>
      <c r="BB34" s="82">
        <v>2.11</v>
      </c>
      <c r="BC34" s="27">
        <f t="shared" si="295"/>
        <v>2.09</v>
      </c>
      <c r="BD34" s="49"/>
      <c r="BE34" s="1071">
        <f t="shared" si="296"/>
        <v>-1</v>
      </c>
      <c r="BF34" s="104"/>
      <c r="BG34" s="104"/>
      <c r="BH34" s="104"/>
      <c r="BI34" s="104"/>
      <c r="BJ34" s="104"/>
      <c r="BL34" s="104"/>
      <c r="BM34" s="104"/>
      <c r="BP34" s="104"/>
      <c r="BQ34" s="104"/>
      <c r="BR34" s="104"/>
      <c r="BS34" s="104"/>
      <c r="BT34" s="104"/>
      <c r="BU34" s="104"/>
      <c r="BV34" s="104"/>
      <c r="BW34" s="104"/>
      <c r="BX34" s="104"/>
      <c r="BY34" s="104"/>
      <c r="BZ34" s="104"/>
      <c r="CA34" s="104"/>
      <c r="CB34" s="104"/>
      <c r="CC34" s="104"/>
      <c r="CD34" s="104"/>
      <c r="CE34" s="104"/>
      <c r="CG34" s="104"/>
      <c r="CH34" s="104"/>
      <c r="CI34" s="104"/>
      <c r="CJ34" s="104"/>
      <c r="CK34" s="104"/>
      <c r="CN34" s="104"/>
      <c r="CO34" s="104"/>
      <c r="CP34" s="104"/>
      <c r="CQ34" s="104"/>
      <c r="CR34" s="104"/>
      <c r="CS34" s="104"/>
      <c r="CT34" s="104"/>
      <c r="CU34" s="104"/>
      <c r="CW34" s="104"/>
      <c r="CX34" s="104"/>
      <c r="CY34" s="104"/>
      <c r="CZ34" s="104"/>
      <c r="DA34" s="104"/>
      <c r="DB34" s="104"/>
      <c r="DC34" s="104"/>
      <c r="DD34" s="104"/>
      <c r="DE34" s="104"/>
      <c r="DF34" s="104"/>
      <c r="DG34" s="104"/>
      <c r="DH34" s="104"/>
      <c r="DI34" s="104"/>
      <c r="DJ34" s="104"/>
      <c r="DK34" s="104"/>
      <c r="DO34" s="104"/>
      <c r="DP34" s="104"/>
      <c r="DQ34" s="104"/>
      <c r="DR34" s="104"/>
      <c r="DS34" s="104"/>
      <c r="DT34" s="104"/>
      <c r="DU34" s="104"/>
      <c r="DV34" s="104">
        <v>2.0099999999999998</v>
      </c>
      <c r="DW34" s="103"/>
      <c r="DX34" s="103"/>
      <c r="DY34" s="103">
        <f t="shared" si="297"/>
        <v>2.0099999999999998</v>
      </c>
      <c r="DZ34" s="103">
        <v>1.99</v>
      </c>
      <c r="EA34" s="103">
        <v>2.1597999999999997</v>
      </c>
      <c r="EB34" s="53">
        <f t="shared" si="298"/>
        <v>2.0099999999999998</v>
      </c>
      <c r="EC34" s="49">
        <v>2.1</v>
      </c>
      <c r="ED34" s="103">
        <v>1.86</v>
      </c>
      <c r="EG34" s="7">
        <f t="shared" si="299"/>
        <v>-7.4626865671641646E-2</v>
      </c>
      <c r="EH34" s="103"/>
      <c r="EJ34" s="103"/>
      <c r="EK34" s="103"/>
      <c r="EL34" s="103"/>
      <c r="EM34" s="103"/>
      <c r="EO34" s="103"/>
      <c r="EP34" s="103"/>
      <c r="EQ34" s="103"/>
      <c r="ER34" s="103"/>
      <c r="ES34" s="103"/>
      <c r="ET34" s="103"/>
      <c r="EU34" s="103"/>
      <c r="EV34" s="103"/>
      <c r="EW34" s="103"/>
      <c r="EX34" s="103"/>
      <c r="EY34" s="103"/>
      <c r="EZ34" s="103"/>
      <c r="FA34" s="103"/>
      <c r="FB34" s="103"/>
      <c r="FC34" s="103"/>
      <c r="FD34" s="103"/>
      <c r="FE34" s="103"/>
      <c r="FF34" s="103"/>
      <c r="FG34" s="103"/>
      <c r="FH34" s="103"/>
      <c r="FI34" s="103"/>
      <c r="FJ34" s="103"/>
      <c r="FK34" s="103"/>
      <c r="FL34" s="103"/>
      <c r="FM34" s="103"/>
      <c r="FN34" s="103"/>
      <c r="FO34" s="103"/>
      <c r="FP34" s="103">
        <v>2.06</v>
      </c>
      <c r="FQ34" s="103"/>
      <c r="FR34" s="104">
        <v>2.14</v>
      </c>
      <c r="FS34" s="103">
        <f t="shared" si="300"/>
        <v>2.06</v>
      </c>
      <c r="FT34" s="103">
        <v>2.2200000000000002</v>
      </c>
      <c r="FU34" s="104">
        <v>2.1219999999999999</v>
      </c>
      <c r="FV34" s="913">
        <f t="shared" si="301"/>
        <v>2.06</v>
      </c>
      <c r="FW34" s="49">
        <v>2.1800000000000002</v>
      </c>
      <c r="FX34" s="49">
        <v>2.2000000000000002</v>
      </c>
      <c r="FY34" s="7">
        <f t="shared" si="302"/>
        <v>6.7961165048543742E-2</v>
      </c>
      <c r="FZ34" s="103"/>
      <c r="GA34" s="103"/>
      <c r="GB34" s="103"/>
      <c r="GC34" s="103"/>
      <c r="GD34" s="103"/>
      <c r="GE34" s="103"/>
      <c r="GF34" s="103"/>
      <c r="GG34" s="103"/>
      <c r="GH34" s="103"/>
      <c r="GI34" s="103"/>
      <c r="GJ34" s="103"/>
      <c r="GK34" s="103"/>
      <c r="GL34" s="103"/>
      <c r="GM34" s="103"/>
      <c r="GN34" s="103"/>
      <c r="GO34" s="103"/>
      <c r="GP34" s="103"/>
      <c r="GQ34" s="103"/>
      <c r="GR34" s="103"/>
      <c r="GS34" s="103"/>
      <c r="GT34" s="103"/>
      <c r="GU34" s="103"/>
      <c r="GV34" s="103"/>
      <c r="GW34" s="103"/>
      <c r="GX34" s="103"/>
      <c r="GY34" s="103"/>
      <c r="GZ34" s="103"/>
      <c r="HA34" s="103"/>
      <c r="HB34" s="103"/>
      <c r="HC34" s="103"/>
      <c r="HD34" s="103"/>
      <c r="HE34" s="103"/>
      <c r="HF34" s="103"/>
      <c r="HG34" s="103"/>
      <c r="HH34" s="103"/>
      <c r="HI34" s="103"/>
      <c r="HJ34" s="103"/>
      <c r="HK34" s="103"/>
      <c r="HL34" s="103"/>
      <c r="HM34" s="103"/>
      <c r="HN34" s="103"/>
      <c r="HO34" s="103"/>
      <c r="HP34" s="103">
        <v>2.2000000000000002</v>
      </c>
      <c r="HQ34" s="103"/>
      <c r="HR34" s="103"/>
      <c r="HS34" s="103">
        <f t="shared" si="303"/>
        <v>2.2000000000000002</v>
      </c>
      <c r="HT34" s="103">
        <v>2.21</v>
      </c>
      <c r="HU34" s="103">
        <v>2.11</v>
      </c>
      <c r="HV34" s="53">
        <f t="shared" si="304"/>
        <v>2.11</v>
      </c>
      <c r="HW34" s="49">
        <v>2.15</v>
      </c>
      <c r="HX34" s="103">
        <v>2.13</v>
      </c>
      <c r="HY34" s="49">
        <f t="shared" si="305"/>
        <v>2.11</v>
      </c>
      <c r="HZ34" s="103">
        <v>2.1800000000000002</v>
      </c>
      <c r="IA34" s="49">
        <v>2.13</v>
      </c>
      <c r="IB34" s="49">
        <f t="shared" si="306"/>
        <v>2.11</v>
      </c>
      <c r="IC34" s="49"/>
      <c r="ID34" s="7">
        <f t="shared" si="307"/>
        <v>-1</v>
      </c>
      <c r="IE34" s="103"/>
      <c r="IF34" s="103"/>
      <c r="IG34" s="103"/>
      <c r="IH34" s="103"/>
      <c r="II34" s="103"/>
      <c r="IJ34" s="103"/>
      <c r="IK34" s="103"/>
      <c r="IL34" s="103"/>
      <c r="IM34" s="103"/>
      <c r="IN34" s="103"/>
      <c r="IO34" s="103"/>
      <c r="IP34" s="103"/>
      <c r="IQ34" s="103"/>
      <c r="IR34" s="103"/>
      <c r="IS34" s="103"/>
      <c r="IT34" s="103"/>
      <c r="IU34" s="103"/>
      <c r="IV34" s="103"/>
      <c r="IW34" s="103"/>
      <c r="IX34" s="103"/>
      <c r="IY34" s="103"/>
      <c r="IZ34" s="103"/>
      <c r="JA34" s="103"/>
      <c r="JB34" s="103"/>
      <c r="JC34" s="103"/>
      <c r="JD34" s="103"/>
      <c r="JE34" s="103"/>
      <c r="JF34" s="103"/>
      <c r="JG34" s="103"/>
      <c r="JH34" s="103"/>
      <c r="JI34" s="103"/>
      <c r="JJ34" s="103"/>
      <c r="JK34" s="103"/>
      <c r="JL34" s="103"/>
      <c r="JM34" s="103"/>
      <c r="JN34" s="103"/>
      <c r="JO34" s="103">
        <v>2.0499999999999998</v>
      </c>
      <c r="JP34" s="103"/>
      <c r="JQ34" s="103">
        <v>2.09</v>
      </c>
      <c r="JR34" s="103"/>
      <c r="JS34" s="103">
        <f t="shared" si="308"/>
        <v>2.0499999999999998</v>
      </c>
      <c r="JT34" s="104">
        <v>2.06</v>
      </c>
      <c r="JU34" s="53">
        <f t="shared" si="309"/>
        <v>2.0499999999999998</v>
      </c>
      <c r="JV34" s="913">
        <v>2.21</v>
      </c>
      <c r="JW34" s="49">
        <v>2.16</v>
      </c>
      <c r="JX34" s="49">
        <f t="shared" si="310"/>
        <v>2.0499999999999998</v>
      </c>
      <c r="JY34" s="49">
        <v>2.2200000000000002</v>
      </c>
      <c r="JZ34" s="49">
        <v>2.09</v>
      </c>
      <c r="KA34" s="49">
        <f t="shared" si="311"/>
        <v>2.0499999999999998</v>
      </c>
      <c r="KB34" s="49">
        <v>2.2000000000000002</v>
      </c>
      <c r="KC34" s="49">
        <f t="shared" si="312"/>
        <v>2.0499999999999998</v>
      </c>
      <c r="KD34" s="49">
        <v>2.11</v>
      </c>
      <c r="KE34" s="50">
        <v>2.16</v>
      </c>
      <c r="KF34" s="49">
        <f t="shared" si="313"/>
        <v>2.0499999999999998</v>
      </c>
      <c r="KG34" s="49">
        <v>2.2000000000000002</v>
      </c>
      <c r="KH34" s="50">
        <v>2.09</v>
      </c>
      <c r="KI34" s="49">
        <f t="shared" si="314"/>
        <v>2.0499999999999998</v>
      </c>
      <c r="KJ34" s="49"/>
      <c r="KK34" s="50">
        <v>2.15</v>
      </c>
      <c r="KL34" s="49">
        <f t="shared" si="315"/>
        <v>2.0499999999999998</v>
      </c>
      <c r="KM34" s="49">
        <v>2.14</v>
      </c>
      <c r="KN34" s="50">
        <v>2.2200000000000002</v>
      </c>
      <c r="KO34" s="49">
        <f t="shared" si="316"/>
        <v>2.0499999999999998</v>
      </c>
      <c r="KP34" s="49">
        <v>2.21</v>
      </c>
      <c r="KQ34" s="50">
        <v>2.15</v>
      </c>
      <c r="KR34" s="50">
        <f t="shared" si="317"/>
        <v>2.0499999999999998</v>
      </c>
      <c r="KS34" s="50">
        <v>2.2200000000000002</v>
      </c>
      <c r="KT34" s="50">
        <f t="shared" si="318"/>
        <v>2.0499999999999998</v>
      </c>
      <c r="KU34" s="50">
        <v>2.21</v>
      </c>
      <c r="KV34" s="50">
        <v>2.21</v>
      </c>
      <c r="KW34" s="50">
        <f t="shared" si="319"/>
        <v>2.0499999999999998</v>
      </c>
      <c r="KX34" s="50"/>
      <c r="KY34" s="7">
        <f t="shared" si="320"/>
        <v>-1</v>
      </c>
      <c r="KZ34" s="103"/>
      <c r="LA34" s="103"/>
      <c r="LB34" s="103"/>
      <c r="LC34" s="103"/>
      <c r="LD34" s="103"/>
      <c r="LE34" s="103"/>
      <c r="LF34" s="103"/>
      <c r="LG34" s="103"/>
      <c r="LH34" s="103"/>
      <c r="LI34" s="103"/>
      <c r="LJ34" s="103"/>
      <c r="LK34" s="103"/>
      <c r="LL34" s="103"/>
      <c r="LM34" s="103"/>
      <c r="LN34" s="103"/>
      <c r="LO34" s="103"/>
      <c r="LP34" s="103"/>
      <c r="LQ34" s="103"/>
      <c r="LR34" s="103"/>
      <c r="LS34" s="103"/>
      <c r="LT34" s="103"/>
      <c r="LU34" s="103"/>
      <c r="LV34" s="103"/>
      <c r="LW34" s="103"/>
      <c r="LX34" s="103"/>
      <c r="LY34" s="103"/>
      <c r="LZ34" s="103"/>
      <c r="MA34" s="103"/>
      <c r="MB34" s="103"/>
      <c r="MC34" s="103"/>
      <c r="MD34" s="103"/>
      <c r="ME34" s="103"/>
      <c r="MF34" s="103"/>
      <c r="MG34" s="103"/>
      <c r="MH34" s="103">
        <v>2.11</v>
      </c>
      <c r="MI34" s="103"/>
      <c r="MJ34" s="103"/>
      <c r="MK34" s="103">
        <f t="shared" si="321"/>
        <v>2.11</v>
      </c>
      <c r="ML34" s="103">
        <v>2.11</v>
      </c>
      <c r="MM34" s="103">
        <v>2.056</v>
      </c>
      <c r="MN34" s="53">
        <f t="shared" si="322"/>
        <v>2.056</v>
      </c>
      <c r="MO34" s="913">
        <v>1.93</v>
      </c>
      <c r="MP34" s="913">
        <v>2.0699999999999998</v>
      </c>
      <c r="MQ34" s="49">
        <v>1.91</v>
      </c>
      <c r="MR34" s="49">
        <f t="shared" si="323"/>
        <v>1.91</v>
      </c>
      <c r="MS34" s="103">
        <v>1.89</v>
      </c>
      <c r="MT34" s="49">
        <v>2.06</v>
      </c>
      <c r="MU34" s="49">
        <f t="shared" si="324"/>
        <v>1.91</v>
      </c>
      <c r="MV34" s="49">
        <v>1.9350000000000001</v>
      </c>
      <c r="MW34" s="49">
        <f t="shared" si="325"/>
        <v>1.91</v>
      </c>
      <c r="MX34" s="49">
        <v>1.94</v>
      </c>
      <c r="MY34" s="50">
        <v>2.0499999999999998</v>
      </c>
      <c r="MZ34" s="49">
        <f t="shared" si="326"/>
        <v>1.91</v>
      </c>
      <c r="NA34" s="49">
        <v>2.0099999999999998</v>
      </c>
      <c r="NB34" s="50">
        <v>2.0499999999999998</v>
      </c>
      <c r="NC34" s="49">
        <f t="shared" si="327"/>
        <v>1.91</v>
      </c>
      <c r="ND34" s="49">
        <v>2.0299999999999998</v>
      </c>
      <c r="NE34" s="50">
        <v>2.09</v>
      </c>
      <c r="NF34" s="49">
        <f t="shared" si="328"/>
        <v>1.91</v>
      </c>
      <c r="NG34" s="49">
        <v>2.0299999999999998</v>
      </c>
      <c r="NH34" s="50">
        <v>2.13</v>
      </c>
      <c r="NI34" s="49">
        <f t="shared" si="329"/>
        <v>1.91</v>
      </c>
      <c r="NJ34" s="49">
        <v>1.94</v>
      </c>
      <c r="NK34" s="50">
        <v>2.2200000000000002</v>
      </c>
      <c r="NL34" s="50">
        <f t="shared" si="330"/>
        <v>1.91</v>
      </c>
      <c r="NM34" s="50">
        <v>1.96</v>
      </c>
      <c r="NN34" s="50">
        <v>2.2200000000000002</v>
      </c>
      <c r="NO34" s="50">
        <f t="shared" si="331"/>
        <v>1.91</v>
      </c>
      <c r="NP34" s="50">
        <v>2.2200000000000002</v>
      </c>
      <c r="NQ34" s="50">
        <f t="shared" si="332"/>
        <v>1.91</v>
      </c>
      <c r="NR34" s="50"/>
      <c r="NS34" s="7">
        <f t="shared" si="333"/>
        <v>-1</v>
      </c>
      <c r="NT34" s="103"/>
      <c r="NU34" s="103"/>
      <c r="NV34" s="103"/>
      <c r="NW34" s="103"/>
      <c r="NX34" s="103"/>
      <c r="NY34" s="103"/>
      <c r="NZ34" s="103"/>
      <c r="OA34" s="103"/>
      <c r="OB34" s="103"/>
      <c r="OC34" s="103"/>
      <c r="OD34" s="103"/>
      <c r="OE34" s="103"/>
      <c r="OF34" s="103"/>
      <c r="OG34" s="103"/>
      <c r="OH34" s="103"/>
      <c r="OI34" s="103"/>
      <c r="OJ34" s="103"/>
      <c r="OK34" s="103"/>
      <c r="OL34" s="103"/>
      <c r="OM34" s="103"/>
      <c r="ON34" s="103"/>
      <c r="OO34" s="103"/>
      <c r="OP34" s="103"/>
      <c r="OQ34" s="103"/>
      <c r="OR34" s="103"/>
      <c r="OS34" s="103"/>
      <c r="OT34" s="103"/>
      <c r="OU34" s="103"/>
      <c r="OV34" s="103"/>
      <c r="OW34" s="103"/>
      <c r="OX34" s="103"/>
      <c r="OY34" s="103"/>
      <c r="OZ34" s="103"/>
      <c r="PA34" s="103"/>
      <c r="PB34" s="103"/>
      <c r="PC34" s="103"/>
      <c r="PD34" s="103">
        <v>2.09</v>
      </c>
      <c r="PE34" s="103"/>
      <c r="PF34" s="103">
        <v>2.12</v>
      </c>
      <c r="PG34" s="103"/>
      <c r="PH34" s="103">
        <f t="shared" si="334"/>
        <v>2.09</v>
      </c>
      <c r="PI34" s="104">
        <v>2.12</v>
      </c>
      <c r="PJ34" s="53">
        <f t="shared" si="335"/>
        <v>2.09</v>
      </c>
      <c r="PK34" s="103">
        <v>2.16</v>
      </c>
      <c r="PL34" s="49">
        <f t="shared" si="336"/>
        <v>2.09</v>
      </c>
      <c r="PM34" s="103">
        <v>2.1</v>
      </c>
      <c r="PN34" s="49">
        <v>2.11</v>
      </c>
      <c r="PO34" s="49">
        <f t="shared" si="337"/>
        <v>2.09</v>
      </c>
      <c r="PP34" s="49">
        <v>2.25</v>
      </c>
      <c r="PQ34" s="49">
        <f t="shared" si="338"/>
        <v>2.09</v>
      </c>
      <c r="PR34" s="49">
        <v>2.2200000000000002</v>
      </c>
      <c r="PS34" s="50">
        <v>2.11</v>
      </c>
      <c r="PT34" s="49">
        <f t="shared" si="339"/>
        <v>2.09</v>
      </c>
      <c r="PU34" s="49">
        <v>2.09</v>
      </c>
      <c r="PV34" s="50">
        <v>2.25</v>
      </c>
      <c r="PW34" s="49">
        <f t="shared" si="340"/>
        <v>2.09</v>
      </c>
      <c r="PX34" s="49">
        <v>2.16</v>
      </c>
      <c r="PY34" s="50">
        <v>2.25</v>
      </c>
      <c r="PZ34" s="49">
        <f t="shared" si="341"/>
        <v>2.09</v>
      </c>
      <c r="QA34" s="49">
        <v>2.2650000000000001</v>
      </c>
      <c r="QB34" s="49">
        <v>2.08</v>
      </c>
      <c r="QC34" s="49">
        <f t="shared" si="342"/>
        <v>2.08</v>
      </c>
      <c r="QD34" s="49">
        <v>2.09</v>
      </c>
      <c r="QE34" s="50">
        <v>2.09</v>
      </c>
      <c r="QF34" s="50">
        <f t="shared" si="343"/>
        <v>2.08</v>
      </c>
      <c r="QG34" s="50">
        <v>2.11</v>
      </c>
      <c r="QH34" s="50">
        <v>2.1</v>
      </c>
      <c r="QI34" s="50">
        <f t="shared" si="344"/>
        <v>2.08</v>
      </c>
      <c r="QJ34" s="50">
        <v>2.2000000000000002</v>
      </c>
      <c r="QK34" s="50">
        <v>2.09</v>
      </c>
      <c r="QL34" s="50">
        <f t="shared" si="345"/>
        <v>2.08</v>
      </c>
      <c r="QM34" s="50">
        <v>2.13</v>
      </c>
      <c r="QN34" s="50">
        <v>2.09</v>
      </c>
      <c r="QO34" s="50">
        <f t="shared" si="346"/>
        <v>2.08</v>
      </c>
      <c r="QP34" s="50">
        <v>2.04</v>
      </c>
      <c r="QQ34" s="50">
        <v>2.08</v>
      </c>
      <c r="QR34" s="50">
        <f t="shared" si="347"/>
        <v>2.08</v>
      </c>
      <c r="QS34" s="50">
        <v>2.11</v>
      </c>
      <c r="QT34" s="50">
        <f t="shared" si="348"/>
        <v>2.08</v>
      </c>
      <c r="QU34" s="50"/>
      <c r="QV34" s="7">
        <f t="shared" si="349"/>
        <v>-1</v>
      </c>
      <c r="QW34" s="103"/>
      <c r="QX34" s="103"/>
      <c r="QY34" s="103"/>
      <c r="QZ34" s="103"/>
      <c r="RA34" s="103"/>
      <c r="RB34" s="103"/>
      <c r="RC34" s="103"/>
      <c r="RD34" s="103"/>
      <c r="RE34" s="103">
        <v>1.95</v>
      </c>
      <c r="RF34" s="103"/>
      <c r="RG34" s="103">
        <v>1.88</v>
      </c>
      <c r="RH34" s="103"/>
      <c r="RI34" s="103">
        <f t="shared" si="350"/>
        <v>1.95</v>
      </c>
      <c r="RJ34" s="104">
        <v>1.92</v>
      </c>
      <c r="RK34" s="49">
        <f t="shared" si="351"/>
        <v>1.92</v>
      </c>
      <c r="RL34" s="49">
        <v>1.99</v>
      </c>
      <c r="RM34" s="49">
        <f t="shared" si="352"/>
        <v>1.92</v>
      </c>
      <c r="RN34" s="49">
        <v>1.96</v>
      </c>
      <c r="RO34" s="49">
        <v>1.95</v>
      </c>
      <c r="RP34" s="49">
        <f t="shared" si="353"/>
        <v>1.92</v>
      </c>
      <c r="RQ34" s="49">
        <v>1.94</v>
      </c>
      <c r="RR34" s="50">
        <v>1.97</v>
      </c>
      <c r="RS34" s="49">
        <f t="shared" si="354"/>
        <v>1.92</v>
      </c>
      <c r="RT34" s="49">
        <v>1.92</v>
      </c>
      <c r="RU34" s="50">
        <v>1.94</v>
      </c>
      <c r="RV34" s="49">
        <f t="shared" si="355"/>
        <v>1.92</v>
      </c>
      <c r="RW34" s="49">
        <v>1.98</v>
      </c>
      <c r="RX34" s="50">
        <v>1.9863999999999999</v>
      </c>
      <c r="RY34" s="49">
        <f t="shared" si="356"/>
        <v>1.92</v>
      </c>
      <c r="RZ34" s="50">
        <v>1.94</v>
      </c>
      <c r="SA34" s="50">
        <f t="shared" si="357"/>
        <v>1.92</v>
      </c>
      <c r="SB34" s="50">
        <v>1.94</v>
      </c>
      <c r="SC34" s="50">
        <v>1.952</v>
      </c>
      <c r="SD34" s="50">
        <f t="shared" si="358"/>
        <v>1.92</v>
      </c>
      <c r="SE34" s="50">
        <v>1.98</v>
      </c>
      <c r="SF34" s="50">
        <v>1.97</v>
      </c>
      <c r="SG34" s="50">
        <f t="shared" si="359"/>
        <v>1.92</v>
      </c>
      <c r="SH34" s="50">
        <v>1.93</v>
      </c>
      <c r="SI34" s="50">
        <f t="shared" si="360"/>
        <v>1.92</v>
      </c>
      <c r="SJ34" s="50">
        <v>1.92</v>
      </c>
      <c r="SK34" s="50">
        <v>1.99</v>
      </c>
      <c r="SL34" s="50">
        <f t="shared" si="361"/>
        <v>1.92</v>
      </c>
      <c r="SM34" s="50">
        <v>1.99</v>
      </c>
      <c r="SN34" s="50">
        <v>2.08</v>
      </c>
      <c r="SO34" s="50">
        <f t="shared" si="362"/>
        <v>1.92</v>
      </c>
      <c r="SP34" s="50">
        <v>1.95</v>
      </c>
      <c r="SQ34" s="50">
        <v>2.0099999999999998</v>
      </c>
      <c r="SR34" s="50">
        <f t="shared" si="363"/>
        <v>1.92</v>
      </c>
      <c r="SS34" s="50">
        <v>2</v>
      </c>
      <c r="ST34" s="50">
        <v>1.9</v>
      </c>
      <c r="SU34" s="50">
        <f t="shared" si="364"/>
        <v>1.9</v>
      </c>
      <c r="SV34" s="50">
        <v>1.85</v>
      </c>
      <c r="SW34" s="50">
        <f t="shared" si="365"/>
        <v>1.85</v>
      </c>
      <c r="SX34" s="50">
        <v>1.94</v>
      </c>
      <c r="SY34" s="7">
        <f t="shared" si="366"/>
        <v>4.8648648648648568E-2</v>
      </c>
      <c r="SZ34" s="103">
        <v>1.99</v>
      </c>
      <c r="TA34" s="103">
        <v>1.9870000000000001</v>
      </c>
      <c r="TB34" s="53">
        <f t="shared" si="367"/>
        <v>1.9870000000000001</v>
      </c>
      <c r="TC34" s="27">
        <v>2.08</v>
      </c>
      <c r="TD34" s="109">
        <v>2.09</v>
      </c>
      <c r="TE34" s="49">
        <f t="shared" si="368"/>
        <v>1.9870000000000001</v>
      </c>
      <c r="TF34" s="109">
        <v>2.08</v>
      </c>
      <c r="TG34" s="49">
        <v>1.98</v>
      </c>
      <c r="TH34" s="49">
        <f t="shared" si="369"/>
        <v>1.98</v>
      </c>
      <c r="TI34" s="49">
        <v>2.04</v>
      </c>
      <c r="TJ34" s="49">
        <f t="shared" si="370"/>
        <v>1.98</v>
      </c>
      <c r="TK34" s="49">
        <v>2.0499999999999998</v>
      </c>
      <c r="TL34" s="50">
        <v>2</v>
      </c>
      <c r="TM34" s="49">
        <f t="shared" si="371"/>
        <v>1.98</v>
      </c>
      <c r="TN34" s="49">
        <v>2.0099999999999998</v>
      </c>
      <c r="TO34" s="50">
        <v>1.99</v>
      </c>
      <c r="TP34" s="49">
        <f t="shared" si="372"/>
        <v>1.98</v>
      </c>
      <c r="TQ34" s="49">
        <v>1.99</v>
      </c>
      <c r="TR34" s="50">
        <v>2.0299999999999998</v>
      </c>
      <c r="TS34" s="49">
        <f t="shared" si="373"/>
        <v>1.98</v>
      </c>
      <c r="TT34" s="49">
        <v>1.99</v>
      </c>
      <c r="TU34" s="50">
        <v>2</v>
      </c>
      <c r="TV34" s="49">
        <f t="shared" si="374"/>
        <v>1.98</v>
      </c>
      <c r="TW34" s="49">
        <v>2.0099999999999998</v>
      </c>
      <c r="TX34" s="50">
        <v>1.99</v>
      </c>
      <c r="TY34" s="49">
        <f t="shared" si="375"/>
        <v>1.98</v>
      </c>
      <c r="TZ34" s="50">
        <v>2.04</v>
      </c>
      <c r="UA34" s="50">
        <f t="shared" si="376"/>
        <v>1.98</v>
      </c>
      <c r="UB34" s="50">
        <v>2.0099999999999998</v>
      </c>
      <c r="UC34" s="50">
        <v>2.06</v>
      </c>
      <c r="UD34" s="50">
        <f t="shared" si="377"/>
        <v>1.98</v>
      </c>
      <c r="UE34" s="50">
        <v>2</v>
      </c>
      <c r="UF34" s="50">
        <v>2.0499999999999998</v>
      </c>
      <c r="UG34" s="50">
        <f t="shared" si="378"/>
        <v>1.98</v>
      </c>
      <c r="UH34" s="50">
        <v>2.02</v>
      </c>
      <c r="UI34" s="50">
        <v>2.02</v>
      </c>
      <c r="UJ34" s="50">
        <f t="shared" si="379"/>
        <v>1.98</v>
      </c>
      <c r="UK34" s="50">
        <v>2.0499999999999998</v>
      </c>
      <c r="UL34" s="50">
        <f t="shared" si="380"/>
        <v>1.98</v>
      </c>
      <c r="UM34" s="50">
        <v>2.02</v>
      </c>
      <c r="UN34" s="50">
        <v>2.12</v>
      </c>
      <c r="UO34" s="50">
        <f t="shared" si="381"/>
        <v>1.98</v>
      </c>
      <c r="UP34" s="50">
        <v>2.02</v>
      </c>
      <c r="UQ34" s="50">
        <v>2.0499999999999998</v>
      </c>
      <c r="UR34" s="50">
        <f t="shared" si="382"/>
        <v>1.98</v>
      </c>
      <c r="US34" s="50"/>
      <c r="UT34" s="7">
        <f t="shared" si="383"/>
        <v>-1</v>
      </c>
      <c r="UU34" s="913">
        <v>2.1670000000000003</v>
      </c>
      <c r="UV34" s="11">
        <v>1.88</v>
      </c>
      <c r="UW34" s="913">
        <f t="shared" si="384"/>
        <v>1.88</v>
      </c>
      <c r="UX34" s="53">
        <v>1.81</v>
      </c>
      <c r="UY34" s="82">
        <v>2.0299999999999998</v>
      </c>
      <c r="UZ34" s="49">
        <f t="shared" si="385"/>
        <v>1.88</v>
      </c>
      <c r="VA34" s="49">
        <v>1.86</v>
      </c>
      <c r="VB34" s="49">
        <f t="shared" si="386"/>
        <v>1.86</v>
      </c>
      <c r="VC34" s="53">
        <v>1.89</v>
      </c>
      <c r="VD34" s="53">
        <f t="shared" si="387"/>
        <v>1.86</v>
      </c>
      <c r="VE34" s="53">
        <v>1.88</v>
      </c>
      <c r="VF34" s="53">
        <v>1.87</v>
      </c>
      <c r="VG34" s="1042">
        <v>1.88</v>
      </c>
      <c r="VH34" s="53">
        <f t="shared" si="388"/>
        <v>1.86</v>
      </c>
      <c r="VI34" s="53">
        <v>1.88</v>
      </c>
      <c r="VJ34" s="53">
        <v>1.86</v>
      </c>
      <c r="VK34" s="53">
        <v>1.81</v>
      </c>
      <c r="VL34" s="1042">
        <v>1.92</v>
      </c>
      <c r="VM34" s="1042">
        <v>1.94</v>
      </c>
      <c r="VN34" s="53">
        <f t="shared" si="389"/>
        <v>1.86</v>
      </c>
      <c r="VO34" s="1042">
        <v>1.87</v>
      </c>
      <c r="VP34" s="1042">
        <v>1.8959999999999999</v>
      </c>
      <c r="VQ34" s="1042">
        <f t="shared" si="390"/>
        <v>1.86</v>
      </c>
      <c r="VR34" s="1042">
        <v>1.9</v>
      </c>
      <c r="VS34" s="1042">
        <v>1.96</v>
      </c>
      <c r="VT34" s="1042">
        <f t="shared" si="391"/>
        <v>1.86</v>
      </c>
      <c r="VU34" s="1042">
        <v>1.93</v>
      </c>
      <c r="VV34" s="1042">
        <v>1.94</v>
      </c>
      <c r="VW34" s="1042">
        <f t="shared" si="392"/>
        <v>1.86</v>
      </c>
      <c r="VX34" s="1042">
        <v>1.98</v>
      </c>
      <c r="VY34" s="1042">
        <v>1.94</v>
      </c>
      <c r="VZ34" s="1042">
        <v>1.88</v>
      </c>
      <c r="WA34" s="1042">
        <v>1.9</v>
      </c>
      <c r="WB34" s="1042">
        <f t="shared" si="393"/>
        <v>1.86</v>
      </c>
      <c r="WC34" s="1042">
        <v>2.016</v>
      </c>
      <c r="WD34" s="1042">
        <v>2.0099999999999998</v>
      </c>
      <c r="WE34" s="1042">
        <v>1.87</v>
      </c>
      <c r="WF34" s="1042">
        <v>1.8755999999999999</v>
      </c>
      <c r="WG34" s="1042">
        <f t="shared" si="394"/>
        <v>1.86</v>
      </c>
      <c r="WH34" s="1042">
        <v>1.9</v>
      </c>
      <c r="WI34" s="1042">
        <f t="shared" si="395"/>
        <v>1.86</v>
      </c>
      <c r="WJ34" s="1042">
        <v>1.88</v>
      </c>
      <c r="WK34" s="1042">
        <v>1.8849999999999998</v>
      </c>
      <c r="WL34" s="1042">
        <f t="shared" si="396"/>
        <v>1.86</v>
      </c>
      <c r="WM34" s="1042">
        <v>1.9</v>
      </c>
      <c r="WN34" s="1042">
        <v>1.95</v>
      </c>
      <c r="WO34" s="1042">
        <v>1.83</v>
      </c>
      <c r="WP34" s="1042">
        <v>1.85</v>
      </c>
      <c r="WQ34" s="1042">
        <f t="shared" si="397"/>
        <v>1.85</v>
      </c>
      <c r="WR34" s="1042">
        <v>1.88</v>
      </c>
      <c r="WS34" s="1042">
        <v>1.86</v>
      </c>
      <c r="WT34" s="50">
        <f t="shared" si="398"/>
        <v>1.85</v>
      </c>
      <c r="WU34" s="1042">
        <v>1.84</v>
      </c>
      <c r="WV34" s="50">
        <f t="shared" si="399"/>
        <v>1.84</v>
      </c>
      <c r="WW34" s="1042"/>
      <c r="WX34" s="1042">
        <v>1.93</v>
      </c>
      <c r="WY34" s="1042">
        <f t="shared" si="400"/>
        <v>1.84</v>
      </c>
      <c r="WZ34" s="1042"/>
      <c r="XA34" s="1042"/>
      <c r="XB34" s="7">
        <f t="shared" si="401"/>
        <v>-1</v>
      </c>
      <c r="XC34" s="7">
        <f t="shared" si="402"/>
        <v>-1</v>
      </c>
      <c r="XD34" s="7">
        <f t="shared" si="403"/>
        <v>-2.6881720430107548E-2</v>
      </c>
      <c r="XE34" s="1304">
        <v>1.97</v>
      </c>
      <c r="XF34" s="38">
        <v>2.1</v>
      </c>
      <c r="XG34" s="53">
        <v>1.98</v>
      </c>
      <c r="XH34" s="38">
        <f t="shared" si="404"/>
        <v>1.97</v>
      </c>
      <c r="XI34" s="38">
        <v>1.95</v>
      </c>
      <c r="XJ34" s="1042">
        <v>2.02</v>
      </c>
      <c r="XK34" s="38">
        <f t="shared" si="405"/>
        <v>1.97</v>
      </c>
      <c r="XL34" s="1042">
        <v>1.99</v>
      </c>
      <c r="XM34" s="38">
        <f t="shared" si="406"/>
        <v>1.97</v>
      </c>
      <c r="XN34" s="1042">
        <v>1.99</v>
      </c>
      <c r="XO34" s="38">
        <f t="shared" si="407"/>
        <v>1.97</v>
      </c>
      <c r="XP34" s="1042">
        <v>1.97</v>
      </c>
      <c r="XQ34" s="38">
        <f t="shared" si="408"/>
        <v>1.97</v>
      </c>
      <c r="XR34" s="1042">
        <v>1.96</v>
      </c>
      <c r="XS34" s="1042">
        <f t="shared" si="409"/>
        <v>1.96</v>
      </c>
      <c r="XT34" s="1042"/>
      <c r="XU34" s="1223">
        <f t="shared" si="410"/>
        <v>-1</v>
      </c>
      <c r="XV34" s="1312">
        <v>1.92</v>
      </c>
      <c r="XW34" s="38">
        <v>1.96</v>
      </c>
      <c r="XX34" s="38">
        <f t="shared" si="411"/>
        <v>1.92</v>
      </c>
      <c r="XY34" s="1042">
        <v>2</v>
      </c>
      <c r="XZ34" s="38">
        <f t="shared" si="412"/>
        <v>1.92</v>
      </c>
      <c r="YA34" s="1042">
        <v>1.95</v>
      </c>
      <c r="YB34" s="38">
        <f t="shared" si="413"/>
        <v>1.92</v>
      </c>
      <c r="YC34" s="1042">
        <v>1.95</v>
      </c>
      <c r="YD34" s="38">
        <f t="shared" si="414"/>
        <v>1.92</v>
      </c>
      <c r="YE34" s="1042">
        <v>1.93</v>
      </c>
      <c r="YF34" s="38">
        <f t="shared" si="415"/>
        <v>1.92</v>
      </c>
      <c r="YG34" s="1042">
        <v>1.95</v>
      </c>
      <c r="YH34" s="1042">
        <f t="shared" si="416"/>
        <v>1.92</v>
      </c>
      <c r="YI34" s="1042"/>
      <c r="YJ34" s="1223">
        <f t="shared" si="417"/>
        <v>-1</v>
      </c>
      <c r="YK34" s="1269">
        <v>1.86</v>
      </c>
      <c r="YL34" s="1269">
        <v>1.88</v>
      </c>
      <c r="YM34" s="1264">
        <v>1.88</v>
      </c>
      <c r="YN34" s="1264">
        <v>1.89</v>
      </c>
      <c r="YO34" s="1264">
        <f t="shared" si="418"/>
        <v>1.86</v>
      </c>
      <c r="YP34" s="1264">
        <v>1.86</v>
      </c>
      <c r="YQ34" s="1264">
        <f t="shared" si="419"/>
        <v>1.86</v>
      </c>
      <c r="YR34" s="1264">
        <v>1.9</v>
      </c>
      <c r="YS34" s="1264">
        <f t="shared" si="420"/>
        <v>1.86</v>
      </c>
      <c r="YT34" s="1264">
        <v>1.89</v>
      </c>
      <c r="YU34" s="1264">
        <v>1.86</v>
      </c>
      <c r="YV34" s="1264">
        <f t="shared" si="421"/>
        <v>1.86</v>
      </c>
      <c r="YW34" s="1264">
        <v>1.89</v>
      </c>
      <c r="YX34" s="1264">
        <v>1.91</v>
      </c>
      <c r="YY34" s="1269">
        <f t="shared" si="422"/>
        <v>1.86</v>
      </c>
      <c r="YZ34" s="38">
        <v>1.89</v>
      </c>
      <c r="ZA34" s="1264">
        <v>1.92</v>
      </c>
      <c r="ZB34" s="1264">
        <f t="shared" si="423"/>
        <v>1.86</v>
      </c>
      <c r="ZC34" s="1264"/>
      <c r="ZD34" s="6">
        <f t="shared" si="424"/>
        <v>-1</v>
      </c>
      <c r="ZE34" s="53">
        <v>1.92</v>
      </c>
      <c r="ZF34" s="53">
        <v>1.89</v>
      </c>
      <c r="ZG34" s="53">
        <v>1.92</v>
      </c>
      <c r="ZH34" s="53">
        <f t="shared" si="425"/>
        <v>1.92</v>
      </c>
      <c r="ZI34" s="53">
        <v>1.95</v>
      </c>
      <c r="ZJ34" s="53">
        <f t="shared" si="426"/>
        <v>1.92</v>
      </c>
      <c r="ZK34" s="53">
        <v>1.96</v>
      </c>
      <c r="ZL34" s="53">
        <v>1.9744999999999999</v>
      </c>
      <c r="ZM34" s="53">
        <f t="shared" si="427"/>
        <v>1.92</v>
      </c>
      <c r="ZN34" s="1042">
        <v>1.99</v>
      </c>
      <c r="ZO34" s="38">
        <f t="shared" si="428"/>
        <v>1.92</v>
      </c>
      <c r="ZP34" s="1264"/>
      <c r="ZQ34" s="1264">
        <v>1.99</v>
      </c>
      <c r="ZR34" s="1269">
        <f t="shared" si="429"/>
        <v>1.92</v>
      </c>
      <c r="ZS34" s="38"/>
      <c r="ZT34" s="7">
        <f t="shared" si="430"/>
        <v>-1</v>
      </c>
      <c r="ZU34" s="49"/>
      <c r="ZV34" s="50"/>
      <c r="ZW34" s="49"/>
      <c r="ZX34" s="49" t="str">
        <f t="shared" si="431"/>
        <v xml:space="preserve">1. Better than baseline </v>
      </c>
      <c r="ZY34" s="49" t="str">
        <f t="shared" si="432"/>
        <v>4.Blocker/Not Executed</v>
      </c>
      <c r="ZZ34" s="49" t="str">
        <f t="shared" si="433"/>
        <v xml:space="preserve">1. Better than baseline </v>
      </c>
      <c r="AAA34" s="49" t="str">
        <f t="shared" si="434"/>
        <v>2. Within 10% deviation from baseline</v>
      </c>
      <c r="AAB34" s="49" t="str">
        <f t="shared" si="435"/>
        <v xml:space="preserve">1. Better than baseline </v>
      </c>
      <c r="AAC34" s="49" t="str">
        <f t="shared" si="436"/>
        <v xml:space="preserve">1. Better than baseline </v>
      </c>
      <c r="AAD34" s="49" t="str">
        <f t="shared" si="437"/>
        <v xml:space="preserve">1. Better than baseline </v>
      </c>
      <c r="AAE34" s="49" t="str">
        <f t="shared" si="438"/>
        <v xml:space="preserve">1. Better than baseline </v>
      </c>
      <c r="AAF34" s="49" t="str">
        <f t="shared" si="439"/>
        <v>2. Within 10% deviation from baseline</v>
      </c>
      <c r="AAG34" s="49" t="str">
        <f t="shared" si="440"/>
        <v xml:space="preserve">1. Better than baseline </v>
      </c>
      <c r="AAH34" s="49" t="str">
        <f t="shared" si="441"/>
        <v xml:space="preserve">1. Better than baseline </v>
      </c>
      <c r="AAI34" s="15" t="str">
        <f t="shared" si="442"/>
        <v xml:space="preserve">1. Better than baseline </v>
      </c>
      <c r="AAJ34" s="15" t="str">
        <f t="shared" si="443"/>
        <v xml:space="preserve">1. Better than baseline </v>
      </c>
      <c r="AAK34" s="15" t="str">
        <f t="shared" si="444"/>
        <v xml:space="preserve">1. Better than baseline </v>
      </c>
      <c r="AAL34" s="15" t="str">
        <f t="shared" si="445"/>
        <v xml:space="preserve">1. Better than baseline </v>
      </c>
    </row>
    <row r="35" spans="1:714" s="4" customFormat="1" ht="43.5" customHeight="1" thickBot="1" x14ac:dyDescent="0.4">
      <c r="A35" s="4">
        <v>30</v>
      </c>
      <c r="B35" s="81">
        <v>15</v>
      </c>
      <c r="C35" s="9" t="s">
        <v>19</v>
      </c>
      <c r="D35" s="63" t="s">
        <v>1254</v>
      </c>
      <c r="E35" s="1008" t="s">
        <v>2307</v>
      </c>
      <c r="F35" s="1009" t="s">
        <v>2307</v>
      </c>
      <c r="G35" s="1008" t="s">
        <v>2936</v>
      </c>
      <c r="H35" s="89" t="s">
        <v>2937</v>
      </c>
      <c r="I35" s="29"/>
      <c r="J35" s="29"/>
      <c r="K35" s="29"/>
      <c r="L35" s="29"/>
      <c r="M35" s="29"/>
      <c r="N35" s="29"/>
      <c r="O35" s="29"/>
      <c r="P35" s="29"/>
      <c r="Q35" s="29"/>
      <c r="R35" s="29"/>
      <c r="T35" s="29"/>
      <c r="U35" s="29"/>
      <c r="V35" s="29"/>
      <c r="W35" s="29"/>
      <c r="X35" s="29"/>
      <c r="Y35" s="29"/>
      <c r="Z35" s="29"/>
      <c r="AA35" s="29"/>
      <c r="AB35" s="29"/>
      <c r="AC35" s="29"/>
      <c r="AD35" s="29"/>
      <c r="AE35" s="29"/>
      <c r="AF35" s="29"/>
      <c r="AG35" s="29"/>
      <c r="AH35" s="29"/>
      <c r="AI35" s="29"/>
      <c r="AJ35" s="29"/>
      <c r="AK35" s="29"/>
      <c r="AL35" s="29"/>
      <c r="AM35" s="29"/>
      <c r="AO35" s="29"/>
      <c r="AP35" s="29"/>
      <c r="AQ35" s="29"/>
      <c r="AR35" s="29"/>
      <c r="AS35" s="29"/>
      <c r="AT35" s="29"/>
      <c r="AV35" s="54">
        <v>4.7325999999999997</v>
      </c>
      <c r="AW35" s="54"/>
      <c r="AX35" s="54">
        <v>5.69</v>
      </c>
      <c r="AY35" s="52"/>
      <c r="BA35" s="52">
        <f t="shared" si="294"/>
        <v>4.7325999999999997</v>
      </c>
      <c r="BB35" s="69">
        <v>5.39</v>
      </c>
      <c r="BC35" s="28">
        <f t="shared" si="295"/>
        <v>4.7325999999999997</v>
      </c>
      <c r="BD35" s="54"/>
      <c r="BE35" s="887">
        <f t="shared" si="296"/>
        <v>-1</v>
      </c>
      <c r="BF35" s="63"/>
      <c r="BG35" s="63"/>
      <c r="BH35" s="63"/>
      <c r="BI35" s="63"/>
      <c r="BJ35" s="63"/>
      <c r="BL35" s="63"/>
      <c r="BM35" s="63"/>
      <c r="BP35" s="63"/>
      <c r="BQ35" s="63"/>
      <c r="BR35" s="63"/>
      <c r="BS35" s="63"/>
      <c r="BT35" s="63"/>
      <c r="BU35" s="63"/>
      <c r="BV35" s="63"/>
      <c r="BW35" s="63"/>
      <c r="BX35" s="63"/>
      <c r="BY35" s="63"/>
      <c r="BZ35" s="63"/>
      <c r="CA35" s="63"/>
      <c r="CB35" s="63"/>
      <c r="CC35" s="63"/>
      <c r="CD35" s="63"/>
      <c r="CE35" s="63"/>
      <c r="CG35" s="63"/>
      <c r="CH35" s="63"/>
      <c r="CI35" s="63"/>
      <c r="CJ35" s="63"/>
      <c r="CK35" s="63"/>
      <c r="CN35" s="63"/>
      <c r="CO35" s="63"/>
      <c r="CP35" s="63"/>
      <c r="CQ35" s="63"/>
      <c r="CR35" s="63"/>
      <c r="CS35" s="63"/>
      <c r="CT35" s="63"/>
      <c r="CU35" s="63"/>
      <c r="CW35" s="63"/>
      <c r="CX35" s="63"/>
      <c r="CY35" s="63"/>
      <c r="CZ35" s="63"/>
      <c r="DA35" s="63"/>
      <c r="DB35" s="63"/>
      <c r="DC35" s="63"/>
      <c r="DD35" s="63"/>
      <c r="DE35" s="63"/>
      <c r="DF35" s="63"/>
      <c r="DG35" s="63"/>
      <c r="DH35" s="63"/>
      <c r="DI35" s="63"/>
      <c r="DJ35" s="63"/>
      <c r="DK35" s="63"/>
      <c r="DO35" s="63"/>
      <c r="DP35" s="63"/>
      <c r="DQ35" s="63"/>
      <c r="DR35" s="63"/>
      <c r="DS35" s="63"/>
      <c r="DT35" s="63"/>
      <c r="DU35" s="63"/>
      <c r="DV35" s="35">
        <v>4.76</v>
      </c>
      <c r="DW35" s="919"/>
      <c r="DX35" s="919"/>
      <c r="DY35" s="919">
        <f t="shared" si="297"/>
        <v>4.76</v>
      </c>
      <c r="DZ35" s="919">
        <v>5.53</v>
      </c>
      <c r="EA35" s="919">
        <v>5.55</v>
      </c>
      <c r="EB35" s="54">
        <f t="shared" si="298"/>
        <v>4.76</v>
      </c>
      <c r="EC35" s="54">
        <v>5.59</v>
      </c>
      <c r="ED35" s="919">
        <v>6.12</v>
      </c>
      <c r="EG35" s="5">
        <f t="shared" si="299"/>
        <v>0.28571428571428581</v>
      </c>
      <c r="EH35" s="919"/>
      <c r="EJ35" s="919"/>
      <c r="EK35" s="919"/>
      <c r="EL35" s="919"/>
      <c r="EM35" s="919"/>
      <c r="EO35" s="919"/>
      <c r="EP35" s="919"/>
      <c r="EQ35" s="919"/>
      <c r="ER35" s="919"/>
      <c r="ES35" s="919"/>
      <c r="ET35" s="919"/>
      <c r="EU35" s="919"/>
      <c r="EV35" s="919"/>
      <c r="EW35" s="919"/>
      <c r="EX35" s="919"/>
      <c r="EY35" s="919"/>
      <c r="EZ35" s="919"/>
      <c r="FA35" s="919"/>
      <c r="FB35" s="919"/>
      <c r="FC35" s="919"/>
      <c r="FD35" s="919"/>
      <c r="FE35" s="919"/>
      <c r="FF35" s="919"/>
      <c r="FG35" s="919"/>
      <c r="FH35" s="919"/>
      <c r="FI35" s="919"/>
      <c r="FJ35" s="919"/>
      <c r="FK35" s="919"/>
      <c r="FL35" s="919"/>
      <c r="FM35" s="919"/>
      <c r="FN35" s="919"/>
      <c r="FO35" s="919"/>
      <c r="FP35" s="919">
        <v>4.7780000000000005</v>
      </c>
      <c r="FQ35" s="919"/>
      <c r="FR35" s="35">
        <v>5.28</v>
      </c>
      <c r="FS35" s="919">
        <f t="shared" si="300"/>
        <v>4.7780000000000005</v>
      </c>
      <c r="FT35" s="919">
        <v>5.31</v>
      </c>
      <c r="FU35" s="35">
        <v>5.34</v>
      </c>
      <c r="FV35" s="919">
        <f t="shared" si="301"/>
        <v>4.7780000000000005</v>
      </c>
      <c r="FW35" s="54">
        <v>5.31</v>
      </c>
      <c r="FX35" s="40">
        <v>5.34</v>
      </c>
      <c r="FY35" s="5">
        <f t="shared" si="302"/>
        <v>0.1176224361657596</v>
      </c>
      <c r="FZ35" s="919"/>
      <c r="GA35" s="919"/>
      <c r="GB35" s="919"/>
      <c r="GC35" s="919"/>
      <c r="GD35" s="919"/>
      <c r="GE35" s="919"/>
      <c r="GF35" s="919"/>
      <c r="GG35" s="919"/>
      <c r="GH35" s="919"/>
      <c r="GI35" s="919"/>
      <c r="GJ35" s="919"/>
      <c r="GK35" s="919"/>
      <c r="GL35" s="919"/>
      <c r="GM35" s="919"/>
      <c r="GN35" s="919"/>
      <c r="GO35" s="919"/>
      <c r="GP35" s="919"/>
      <c r="GQ35" s="919"/>
      <c r="GR35" s="919"/>
      <c r="GS35" s="919"/>
      <c r="GT35" s="919"/>
      <c r="GU35" s="919"/>
      <c r="GV35" s="919"/>
      <c r="GW35" s="919"/>
      <c r="GX35" s="919"/>
      <c r="GY35" s="919"/>
      <c r="GZ35" s="919"/>
      <c r="HA35" s="919"/>
      <c r="HB35" s="919"/>
      <c r="HC35" s="919"/>
      <c r="HD35" s="919"/>
      <c r="HE35" s="919"/>
      <c r="HF35" s="919"/>
      <c r="HG35" s="919"/>
      <c r="HH35" s="919"/>
      <c r="HI35" s="919"/>
      <c r="HJ35" s="919"/>
      <c r="HK35" s="919"/>
      <c r="HL35" s="919"/>
      <c r="HM35" s="919"/>
      <c r="HN35" s="919"/>
      <c r="HO35" s="919"/>
      <c r="HP35" s="919">
        <v>4.6100000000000003</v>
      </c>
      <c r="HQ35" s="919"/>
      <c r="HR35" s="919"/>
      <c r="HS35" s="919">
        <f t="shared" si="303"/>
        <v>4.6100000000000003</v>
      </c>
      <c r="HT35" s="919">
        <v>5.36</v>
      </c>
      <c r="HU35" s="919">
        <v>5.41</v>
      </c>
      <c r="HV35" s="54">
        <f t="shared" si="304"/>
        <v>4.6100000000000003</v>
      </c>
      <c r="HW35" s="54">
        <v>5.79</v>
      </c>
      <c r="HX35" s="919">
        <v>5.41</v>
      </c>
      <c r="HY35" s="54">
        <f t="shared" si="305"/>
        <v>4.6100000000000003</v>
      </c>
      <c r="HZ35" s="919">
        <v>5.46</v>
      </c>
      <c r="IA35" s="54">
        <v>5.33</v>
      </c>
      <c r="IB35" s="54">
        <f t="shared" si="306"/>
        <v>4.6100000000000003</v>
      </c>
      <c r="IC35" s="54"/>
      <c r="ID35" s="5">
        <f t="shared" si="307"/>
        <v>-1</v>
      </c>
      <c r="IE35" s="919"/>
      <c r="IF35" s="919"/>
      <c r="IG35" s="919"/>
      <c r="IH35" s="919"/>
      <c r="II35" s="919"/>
      <c r="IJ35" s="919"/>
      <c r="IK35" s="919"/>
      <c r="IL35" s="919"/>
      <c r="IM35" s="919"/>
      <c r="IN35" s="919"/>
      <c r="IO35" s="919"/>
      <c r="IP35" s="919"/>
      <c r="IQ35" s="919"/>
      <c r="IR35" s="919"/>
      <c r="IS35" s="919"/>
      <c r="IT35" s="919"/>
      <c r="IU35" s="919"/>
      <c r="IV35" s="919"/>
      <c r="IW35" s="919"/>
      <c r="IX35" s="919"/>
      <c r="IY35" s="919"/>
      <c r="IZ35" s="919"/>
      <c r="JA35" s="919"/>
      <c r="JB35" s="919"/>
      <c r="JC35" s="919"/>
      <c r="JD35" s="919"/>
      <c r="JE35" s="919"/>
      <c r="JF35" s="919"/>
      <c r="JG35" s="919"/>
      <c r="JH35" s="919"/>
      <c r="JI35" s="919"/>
      <c r="JJ35" s="919"/>
      <c r="JK35" s="919"/>
      <c r="JL35" s="919"/>
      <c r="JM35" s="919"/>
      <c r="JN35" s="919"/>
      <c r="JO35" s="919">
        <v>4.53</v>
      </c>
      <c r="JP35" s="919"/>
      <c r="JQ35" s="919">
        <v>6.0339999999999998</v>
      </c>
      <c r="JR35" s="919"/>
      <c r="JS35" s="919">
        <f t="shared" si="308"/>
        <v>4.53</v>
      </c>
      <c r="JT35" s="35">
        <v>5.78</v>
      </c>
      <c r="JU35" s="54">
        <f t="shared" si="309"/>
        <v>4.53</v>
      </c>
      <c r="JV35" s="919">
        <v>5.81</v>
      </c>
      <c r="JW35" s="54">
        <v>8.5500000000000007</v>
      </c>
      <c r="JX35" s="54">
        <f t="shared" si="310"/>
        <v>4.53</v>
      </c>
      <c r="JY35" s="54">
        <v>5.6749999999999998</v>
      </c>
      <c r="JZ35" s="54">
        <v>5.55</v>
      </c>
      <c r="KA35" s="54">
        <f t="shared" si="311"/>
        <v>4.53</v>
      </c>
      <c r="KB35" s="54">
        <v>5.43</v>
      </c>
      <c r="KC35" s="54">
        <f t="shared" si="312"/>
        <v>4.53</v>
      </c>
      <c r="KD35" s="54">
        <v>5.43</v>
      </c>
      <c r="KE35" s="1049">
        <v>5.58</v>
      </c>
      <c r="KF35" s="54">
        <f t="shared" si="313"/>
        <v>4.53</v>
      </c>
      <c r="KG35" s="54">
        <v>6.45</v>
      </c>
      <c r="KH35" s="1049">
        <v>5.91</v>
      </c>
      <c r="KI35" s="52">
        <f t="shared" si="314"/>
        <v>4.53</v>
      </c>
      <c r="KJ35" s="54"/>
      <c r="KK35" s="1049">
        <v>6.01</v>
      </c>
      <c r="KL35" s="54">
        <f t="shared" si="315"/>
        <v>4.53</v>
      </c>
      <c r="KM35" s="54">
        <v>6.11</v>
      </c>
      <c r="KN35" s="1049">
        <v>6.25</v>
      </c>
      <c r="KO35" s="54">
        <f t="shared" si="316"/>
        <v>4.53</v>
      </c>
      <c r="KP35" s="54">
        <v>6.34</v>
      </c>
      <c r="KQ35" s="1049">
        <v>6.45</v>
      </c>
      <c r="KR35" s="1049">
        <f t="shared" si="317"/>
        <v>4.53</v>
      </c>
      <c r="KS35" s="1049">
        <v>6.5</v>
      </c>
      <c r="KT35" s="1049">
        <f t="shared" si="318"/>
        <v>4.53</v>
      </c>
      <c r="KU35" s="1049">
        <v>6.86</v>
      </c>
      <c r="KV35" s="1049">
        <v>6.52</v>
      </c>
      <c r="KW35" s="1049">
        <f t="shared" si="319"/>
        <v>4.53</v>
      </c>
      <c r="KX35" s="1049"/>
      <c r="KY35" s="5">
        <f t="shared" si="320"/>
        <v>-1</v>
      </c>
      <c r="KZ35" s="919"/>
      <c r="LA35" s="919"/>
      <c r="LB35" s="919"/>
      <c r="LC35" s="919"/>
      <c r="LD35" s="919"/>
      <c r="LE35" s="919"/>
      <c r="LF35" s="919"/>
      <c r="LG35" s="919"/>
      <c r="LH35" s="919"/>
      <c r="LI35" s="919"/>
      <c r="LJ35" s="919"/>
      <c r="LK35" s="919"/>
      <c r="LL35" s="919"/>
      <c r="LM35" s="919"/>
      <c r="LN35" s="919"/>
      <c r="LO35" s="919"/>
      <c r="LP35" s="919"/>
      <c r="LQ35" s="919"/>
      <c r="LR35" s="919"/>
      <c r="LS35" s="919"/>
      <c r="LT35" s="919"/>
      <c r="LU35" s="919"/>
      <c r="LV35" s="919"/>
      <c r="LW35" s="919"/>
      <c r="LX35" s="919"/>
      <c r="LY35" s="919"/>
      <c r="LZ35" s="919"/>
      <c r="MA35" s="919"/>
      <c r="MB35" s="919"/>
      <c r="MC35" s="919"/>
      <c r="MD35" s="919"/>
      <c r="ME35" s="919"/>
      <c r="MF35" s="919"/>
      <c r="MG35" s="919"/>
      <c r="MH35" s="919">
        <v>4.6900000000000004</v>
      </c>
      <c r="MI35" s="919"/>
      <c r="MJ35" s="919"/>
      <c r="MK35" s="919">
        <f t="shared" si="321"/>
        <v>4.6900000000000004</v>
      </c>
      <c r="ML35" s="919">
        <v>6.0119999999999996</v>
      </c>
      <c r="MM35" s="35">
        <v>6.02</v>
      </c>
      <c r="MN35" s="54">
        <f t="shared" si="322"/>
        <v>4.6900000000000004</v>
      </c>
      <c r="MO35" s="919">
        <v>6.16</v>
      </c>
      <c r="MP35" s="919">
        <v>6.32</v>
      </c>
      <c r="MQ35" s="54">
        <v>6.68</v>
      </c>
      <c r="MR35" s="54">
        <f t="shared" si="323"/>
        <v>4.6900000000000004</v>
      </c>
      <c r="MS35" s="919">
        <v>5.89</v>
      </c>
      <c r="MT35" s="54">
        <v>6.03</v>
      </c>
      <c r="MU35" s="54">
        <f t="shared" si="324"/>
        <v>4.6900000000000004</v>
      </c>
      <c r="MV35" s="54">
        <v>5.9749999999999996</v>
      </c>
      <c r="MW35" s="54">
        <f t="shared" si="325"/>
        <v>4.6900000000000004</v>
      </c>
      <c r="MX35" s="54">
        <v>6.19</v>
      </c>
      <c r="MY35" s="1049">
        <v>5.89</v>
      </c>
      <c r="MZ35" s="54">
        <f t="shared" si="326"/>
        <v>4.6900000000000004</v>
      </c>
      <c r="NA35" s="54">
        <v>5.75</v>
      </c>
      <c r="NB35" s="1049">
        <v>6.52</v>
      </c>
      <c r="NC35" s="54">
        <f t="shared" si="327"/>
        <v>4.6900000000000004</v>
      </c>
      <c r="ND35" s="54">
        <v>6.45</v>
      </c>
      <c r="NE35" s="1049">
        <v>6.36</v>
      </c>
      <c r="NF35" s="54">
        <f t="shared" si="328"/>
        <v>4.6900000000000004</v>
      </c>
      <c r="NG35" s="54">
        <v>6.17</v>
      </c>
      <c r="NH35" s="1049">
        <v>6.4</v>
      </c>
      <c r="NI35" s="54">
        <f t="shared" si="329"/>
        <v>4.6900000000000004</v>
      </c>
      <c r="NJ35" s="54">
        <v>6.56</v>
      </c>
      <c r="NK35" s="1049">
        <v>6.5</v>
      </c>
      <c r="NL35" s="54">
        <f t="shared" si="330"/>
        <v>4.6900000000000004</v>
      </c>
      <c r="NM35" s="1049">
        <v>6.6</v>
      </c>
      <c r="NN35" s="1049">
        <v>6.3</v>
      </c>
      <c r="NO35" s="1049">
        <f t="shared" si="331"/>
        <v>4.6900000000000004</v>
      </c>
      <c r="NP35" s="54">
        <v>6.28</v>
      </c>
      <c r="NQ35" s="1050">
        <f t="shared" si="332"/>
        <v>4.6900000000000004</v>
      </c>
      <c r="NR35" s="1050"/>
      <c r="NS35" s="5">
        <f t="shared" si="333"/>
        <v>-1</v>
      </c>
      <c r="NT35" s="919"/>
      <c r="NU35" s="919"/>
      <c r="NV35" s="919"/>
      <c r="NW35" s="919"/>
      <c r="NX35" s="919"/>
      <c r="NY35" s="919"/>
      <c r="NZ35" s="919"/>
      <c r="OA35" s="919"/>
      <c r="OB35" s="919"/>
      <c r="OC35" s="919"/>
      <c r="OD35" s="919"/>
      <c r="OE35" s="919"/>
      <c r="OF35" s="919"/>
      <c r="OG35" s="919"/>
      <c r="OH35" s="919"/>
      <c r="OI35" s="919"/>
      <c r="OJ35" s="919"/>
      <c r="OK35" s="919"/>
      <c r="OL35" s="919"/>
      <c r="OM35" s="919"/>
      <c r="ON35" s="919"/>
      <c r="OO35" s="919"/>
      <c r="OP35" s="919"/>
      <c r="OQ35" s="919"/>
      <c r="OR35" s="919"/>
      <c r="OS35" s="919"/>
      <c r="OT35" s="919"/>
      <c r="OU35" s="919"/>
      <c r="OV35" s="919"/>
      <c r="OW35" s="919"/>
      <c r="OX35" s="919"/>
      <c r="OY35" s="919"/>
      <c r="OZ35" s="919"/>
      <c r="PA35" s="919"/>
      <c r="PB35" s="919"/>
      <c r="PC35" s="919"/>
      <c r="PD35" s="919">
        <v>4.6100000000000003</v>
      </c>
      <c r="PE35" s="919"/>
      <c r="PF35" s="919">
        <v>5.6</v>
      </c>
      <c r="PG35" s="919"/>
      <c r="PH35" s="919">
        <f t="shared" si="334"/>
        <v>4.6100000000000003</v>
      </c>
      <c r="PI35" s="919">
        <v>5.77</v>
      </c>
      <c r="PJ35" s="54">
        <f t="shared" si="335"/>
        <v>4.6100000000000003</v>
      </c>
      <c r="PK35" s="919">
        <v>5.79</v>
      </c>
      <c r="PL35" s="54">
        <f t="shared" si="336"/>
        <v>4.6100000000000003</v>
      </c>
      <c r="PM35" s="919">
        <v>6.02</v>
      </c>
      <c r="PN35" s="54">
        <v>5.42</v>
      </c>
      <c r="PO35" s="54">
        <f t="shared" si="337"/>
        <v>4.6100000000000003</v>
      </c>
      <c r="PP35" s="54">
        <v>5.6</v>
      </c>
      <c r="PQ35" s="54">
        <f t="shared" si="338"/>
        <v>4.6100000000000003</v>
      </c>
      <c r="PR35" s="54">
        <v>5.61</v>
      </c>
      <c r="PS35" s="1049">
        <v>5.4829999999999997</v>
      </c>
      <c r="PT35" s="54">
        <f t="shared" si="339"/>
        <v>4.6100000000000003</v>
      </c>
      <c r="PU35" s="54">
        <v>5.47</v>
      </c>
      <c r="PV35" s="1049">
        <v>5.55</v>
      </c>
      <c r="PW35" s="54">
        <f t="shared" si="340"/>
        <v>4.6100000000000003</v>
      </c>
      <c r="PX35" s="54">
        <v>5.72</v>
      </c>
      <c r="PY35" s="1049">
        <v>6.03</v>
      </c>
      <c r="PZ35" s="54">
        <f t="shared" si="341"/>
        <v>4.6100000000000003</v>
      </c>
      <c r="QA35" s="54">
        <v>6.14</v>
      </c>
      <c r="QB35" s="54">
        <v>5.61</v>
      </c>
      <c r="QC35" s="54">
        <f t="shared" si="342"/>
        <v>4.6100000000000003</v>
      </c>
      <c r="QD35" s="54">
        <v>5.66</v>
      </c>
      <c r="QE35" s="1049">
        <v>5.8940000000000001</v>
      </c>
      <c r="QF35" s="1049">
        <f t="shared" si="343"/>
        <v>4.6100000000000003</v>
      </c>
      <c r="QG35" s="1049">
        <v>5.81</v>
      </c>
      <c r="QH35" s="1049">
        <v>5.31</v>
      </c>
      <c r="QI35" s="54">
        <f t="shared" si="344"/>
        <v>4.6100000000000003</v>
      </c>
      <c r="QJ35" s="1050">
        <v>5.6</v>
      </c>
      <c r="QK35" s="1049">
        <v>4.63</v>
      </c>
      <c r="QL35" s="1050">
        <f t="shared" si="345"/>
        <v>4.6100000000000003</v>
      </c>
      <c r="QM35" s="1050">
        <v>5.91</v>
      </c>
      <c r="QN35" s="1049">
        <v>5.9</v>
      </c>
      <c r="QO35" s="1050">
        <f t="shared" si="346"/>
        <v>4.6100000000000003</v>
      </c>
      <c r="QP35" s="1050">
        <v>5.89</v>
      </c>
      <c r="QQ35" s="1049">
        <v>5.98</v>
      </c>
      <c r="QR35" s="1050">
        <f t="shared" si="347"/>
        <v>4.6100000000000003</v>
      </c>
      <c r="QS35" s="1050">
        <v>5.26</v>
      </c>
      <c r="QT35" s="1050">
        <f t="shared" si="348"/>
        <v>4.6100000000000003</v>
      </c>
      <c r="QU35" s="1050"/>
      <c r="QV35" s="5">
        <f t="shared" si="349"/>
        <v>-1</v>
      </c>
      <c r="QW35" s="919"/>
      <c r="QX35" s="919"/>
      <c r="QY35" s="919"/>
      <c r="QZ35" s="919"/>
      <c r="RA35" s="919"/>
      <c r="RB35" s="919"/>
      <c r="RC35" s="919"/>
      <c r="RD35" s="919"/>
      <c r="RE35" s="919">
        <v>3.4329999999999998</v>
      </c>
      <c r="RF35" s="919"/>
      <c r="RG35" s="919">
        <v>3.66</v>
      </c>
      <c r="RH35" s="919"/>
      <c r="RI35" s="919">
        <f t="shared" si="350"/>
        <v>3.4329999999999998</v>
      </c>
      <c r="RJ35" s="35">
        <v>5.0250000000000004</v>
      </c>
      <c r="RK35" s="54">
        <f t="shared" si="351"/>
        <v>3.4329999999999998</v>
      </c>
      <c r="RL35" s="54">
        <v>4.76</v>
      </c>
      <c r="RM35" s="54">
        <f t="shared" si="352"/>
        <v>3.4329999999999998</v>
      </c>
      <c r="RN35" s="54">
        <v>4.6100000000000003</v>
      </c>
      <c r="RO35" s="54">
        <v>4.68</v>
      </c>
      <c r="RP35" s="54">
        <f t="shared" si="353"/>
        <v>3.4329999999999998</v>
      </c>
      <c r="RQ35" s="54">
        <v>5.12</v>
      </c>
      <c r="RR35" s="54">
        <v>5.46</v>
      </c>
      <c r="RS35" s="54">
        <f t="shared" si="354"/>
        <v>3.4329999999999998</v>
      </c>
      <c r="RT35" s="54">
        <v>4.9400000000000004</v>
      </c>
      <c r="RU35" s="32">
        <v>5.23</v>
      </c>
      <c r="RV35" s="54">
        <f t="shared" si="355"/>
        <v>3.4329999999999998</v>
      </c>
      <c r="RW35" s="54">
        <v>5.44</v>
      </c>
      <c r="RX35" s="32">
        <v>5.33</v>
      </c>
      <c r="RY35" s="54">
        <f t="shared" si="356"/>
        <v>3.4329999999999998</v>
      </c>
      <c r="RZ35" s="32">
        <v>5.49</v>
      </c>
      <c r="SA35" s="54">
        <f t="shared" si="357"/>
        <v>3.4329999999999998</v>
      </c>
      <c r="SB35" s="32">
        <v>5.17</v>
      </c>
      <c r="SC35" s="32">
        <v>5.4930000000000003</v>
      </c>
      <c r="SD35" s="54">
        <f t="shared" si="358"/>
        <v>3.4329999999999998</v>
      </c>
      <c r="SE35" s="54">
        <v>5.64</v>
      </c>
      <c r="SF35" s="54">
        <v>5.83</v>
      </c>
      <c r="SG35" s="54">
        <f t="shared" si="359"/>
        <v>3.4329999999999998</v>
      </c>
      <c r="SH35" s="1049">
        <v>5.87</v>
      </c>
      <c r="SI35" s="1049">
        <f t="shared" si="360"/>
        <v>3.4329999999999998</v>
      </c>
      <c r="SJ35" s="1049">
        <v>4.92</v>
      </c>
      <c r="SK35" s="1049">
        <v>5.34</v>
      </c>
      <c r="SL35" s="1050">
        <f t="shared" si="361"/>
        <v>3.4329999999999998</v>
      </c>
      <c r="SM35" s="1050">
        <v>4.6100000000000003</v>
      </c>
      <c r="SN35" s="1049">
        <v>4.8899999999999997</v>
      </c>
      <c r="SO35" s="1050">
        <f t="shared" si="362"/>
        <v>3.4329999999999998</v>
      </c>
      <c r="SP35" s="1050">
        <v>4.93</v>
      </c>
      <c r="SQ35" s="1050">
        <v>4.91</v>
      </c>
      <c r="SR35" s="1050">
        <f t="shared" si="363"/>
        <v>3.4329999999999998</v>
      </c>
      <c r="SS35" s="1050">
        <v>4.95</v>
      </c>
      <c r="ST35" s="1049">
        <v>4.32</v>
      </c>
      <c r="SU35" s="1049">
        <f t="shared" si="364"/>
        <v>3.4329999999999998</v>
      </c>
      <c r="SV35" s="1049">
        <v>4.51</v>
      </c>
      <c r="SW35" s="1049">
        <f t="shared" si="365"/>
        <v>3.4329999999999998</v>
      </c>
      <c r="SX35" s="1049">
        <v>4.37</v>
      </c>
      <c r="SY35" s="5">
        <f t="shared" si="366"/>
        <v>0.27293912030294215</v>
      </c>
      <c r="SZ35" s="919">
        <v>5.12</v>
      </c>
      <c r="TA35" s="919">
        <v>5.2830000000000004</v>
      </c>
      <c r="TB35" s="54">
        <f t="shared" si="367"/>
        <v>5.12</v>
      </c>
      <c r="TC35" s="54">
        <v>5.19</v>
      </c>
      <c r="TD35" s="54">
        <v>5.55</v>
      </c>
      <c r="TE35" s="54">
        <f t="shared" si="368"/>
        <v>5.12</v>
      </c>
      <c r="TF35" s="54">
        <v>5.55</v>
      </c>
      <c r="TG35" s="54">
        <v>5.43</v>
      </c>
      <c r="TH35" s="54">
        <f t="shared" si="369"/>
        <v>5.12</v>
      </c>
      <c r="TI35" s="54">
        <v>5.45</v>
      </c>
      <c r="TJ35" s="54">
        <f t="shared" si="370"/>
        <v>5.12</v>
      </c>
      <c r="TK35" s="54">
        <v>5.51</v>
      </c>
      <c r="TL35" s="1049">
        <v>5.49</v>
      </c>
      <c r="TM35" s="54">
        <f t="shared" si="371"/>
        <v>5.12</v>
      </c>
      <c r="TN35" s="54">
        <v>5.13</v>
      </c>
      <c r="TO35" s="1049">
        <v>5.5</v>
      </c>
      <c r="TP35" s="54">
        <f t="shared" si="372"/>
        <v>5.12</v>
      </c>
      <c r="TQ35" s="54">
        <v>5.55</v>
      </c>
      <c r="TR35" s="1049">
        <v>5.5</v>
      </c>
      <c r="TS35" s="54">
        <f t="shared" si="373"/>
        <v>5.12</v>
      </c>
      <c r="TT35" s="54">
        <v>5.55</v>
      </c>
      <c r="TU35" s="1049">
        <v>5.55</v>
      </c>
      <c r="TV35" s="54">
        <f t="shared" si="374"/>
        <v>5.12</v>
      </c>
      <c r="TW35" s="54">
        <v>5.54</v>
      </c>
      <c r="TX35" s="1049">
        <v>5.6</v>
      </c>
      <c r="TY35" s="54">
        <f t="shared" si="375"/>
        <v>5.12</v>
      </c>
      <c r="TZ35" s="1049">
        <v>5.53</v>
      </c>
      <c r="UA35" s="1049">
        <f t="shared" si="376"/>
        <v>5.12</v>
      </c>
      <c r="UB35" s="1049">
        <v>5.51</v>
      </c>
      <c r="UC35" s="1049">
        <v>5.53</v>
      </c>
      <c r="UD35" s="1049">
        <f t="shared" si="377"/>
        <v>5.12</v>
      </c>
      <c r="UE35" s="1049">
        <v>5.12</v>
      </c>
      <c r="UF35" s="1049">
        <v>5.52</v>
      </c>
      <c r="UG35" s="1050">
        <f t="shared" si="378"/>
        <v>5.12</v>
      </c>
      <c r="UH35" s="1050">
        <v>5.48</v>
      </c>
      <c r="UI35" s="1049">
        <v>5.45</v>
      </c>
      <c r="UJ35" s="1050">
        <f t="shared" si="379"/>
        <v>5.12</v>
      </c>
      <c r="UK35" s="1049">
        <v>5.39</v>
      </c>
      <c r="UL35" s="1050">
        <f t="shared" si="380"/>
        <v>5.12</v>
      </c>
      <c r="UM35" s="1050">
        <v>5.31</v>
      </c>
      <c r="UN35" s="1049">
        <v>5.15</v>
      </c>
      <c r="UO35" s="1049">
        <f t="shared" si="381"/>
        <v>5.12</v>
      </c>
      <c r="UP35" s="1050">
        <v>5.22</v>
      </c>
      <c r="UQ35" s="1049">
        <v>5.14</v>
      </c>
      <c r="UR35" s="1049">
        <f t="shared" si="382"/>
        <v>5.12</v>
      </c>
      <c r="US35" s="1049"/>
      <c r="UT35" s="5">
        <f t="shared" si="383"/>
        <v>-1</v>
      </c>
      <c r="UU35" s="919">
        <v>5.1260000000000003</v>
      </c>
      <c r="UV35" s="9">
        <v>4.5880000000000001</v>
      </c>
      <c r="UW35" s="919">
        <f t="shared" si="384"/>
        <v>4.5880000000000001</v>
      </c>
      <c r="UX35" s="54">
        <v>4.42</v>
      </c>
      <c r="UY35" s="10">
        <v>4.8899999999999997</v>
      </c>
      <c r="UZ35" s="54">
        <f t="shared" si="385"/>
        <v>4.5880000000000001</v>
      </c>
      <c r="VA35" s="54">
        <v>4.6100000000000003</v>
      </c>
      <c r="VB35" s="54">
        <f t="shared" si="386"/>
        <v>4.5880000000000001</v>
      </c>
      <c r="VC35" s="54">
        <v>4.55</v>
      </c>
      <c r="VD35" s="54">
        <f t="shared" si="387"/>
        <v>4.55</v>
      </c>
      <c r="VE35" s="54">
        <v>4.63</v>
      </c>
      <c r="VF35" s="54">
        <v>4.83</v>
      </c>
      <c r="VG35" s="1049">
        <v>4.63</v>
      </c>
      <c r="VH35" s="54">
        <f t="shared" si="388"/>
        <v>4.55</v>
      </c>
      <c r="VI35" s="54">
        <v>4.7300000000000004</v>
      </c>
      <c r="VJ35" s="54">
        <v>4.63</v>
      </c>
      <c r="VK35" s="54">
        <v>4.8099999999999996</v>
      </c>
      <c r="VL35" s="1049">
        <v>4.91</v>
      </c>
      <c r="VM35" s="1049">
        <v>4.9000000000000004</v>
      </c>
      <c r="VN35" s="54">
        <f t="shared" si="389"/>
        <v>4.55</v>
      </c>
      <c r="VO35" s="1049">
        <v>4.97</v>
      </c>
      <c r="VP35" s="1049">
        <v>4.95</v>
      </c>
      <c r="VQ35" s="1049">
        <f t="shared" si="390"/>
        <v>4.55</v>
      </c>
      <c r="VR35" s="1049">
        <v>4.95</v>
      </c>
      <c r="VS35" s="1049">
        <v>4.9000000000000004</v>
      </c>
      <c r="VT35" s="1049">
        <f t="shared" si="391"/>
        <v>4.55</v>
      </c>
      <c r="VU35" s="1049">
        <v>4.9000000000000004</v>
      </c>
      <c r="VV35" s="1049">
        <v>4.87</v>
      </c>
      <c r="VW35" s="1049">
        <f t="shared" si="392"/>
        <v>4.55</v>
      </c>
      <c r="VX35" s="1049">
        <v>4.59</v>
      </c>
      <c r="VY35" s="1049">
        <v>4.7</v>
      </c>
      <c r="VZ35" s="1049">
        <v>4.6399999999999997</v>
      </c>
      <c r="WA35" s="1049">
        <v>4.95</v>
      </c>
      <c r="WB35" s="1049">
        <f t="shared" si="393"/>
        <v>4.55</v>
      </c>
      <c r="WC35" s="1049">
        <v>4.9349999999999996</v>
      </c>
      <c r="WD35" s="1049">
        <v>4.9340000000000002</v>
      </c>
      <c r="WE35" s="1049">
        <v>4.67</v>
      </c>
      <c r="WF35" s="1049">
        <v>4.6110000000000007</v>
      </c>
      <c r="WG35" s="54">
        <f t="shared" si="394"/>
        <v>4.55</v>
      </c>
      <c r="WH35" s="54">
        <v>5.34</v>
      </c>
      <c r="WI35" s="54">
        <f t="shared" si="395"/>
        <v>4.55</v>
      </c>
      <c r="WJ35" s="54">
        <v>4.75</v>
      </c>
      <c r="WK35" s="54">
        <v>4.7549999999999999</v>
      </c>
      <c r="WL35" s="54">
        <f t="shared" si="396"/>
        <v>4.55</v>
      </c>
      <c r="WM35" s="54">
        <v>4.59</v>
      </c>
      <c r="WN35" s="54">
        <v>4.58</v>
      </c>
      <c r="WO35" s="1049">
        <v>4.7300000000000004</v>
      </c>
      <c r="WP35" s="1049">
        <v>4.76</v>
      </c>
      <c r="WQ35" s="1049">
        <f t="shared" si="397"/>
        <v>4.55</v>
      </c>
      <c r="WR35" s="1049">
        <v>4.75</v>
      </c>
      <c r="WS35" s="1049">
        <v>4.6900000000000004</v>
      </c>
      <c r="WT35" s="1050">
        <f t="shared" si="398"/>
        <v>4.55</v>
      </c>
      <c r="WU35" s="1049">
        <v>4.6100000000000003</v>
      </c>
      <c r="WV35" s="1050">
        <f t="shared" si="399"/>
        <v>4.55</v>
      </c>
      <c r="WW35" s="1049"/>
      <c r="WX35" s="1049">
        <v>4.63</v>
      </c>
      <c r="WY35" s="1049">
        <f t="shared" si="400"/>
        <v>4.55</v>
      </c>
      <c r="WZ35" s="1049"/>
      <c r="XA35" s="1049"/>
      <c r="XB35" s="5">
        <f t="shared" si="401"/>
        <v>-1</v>
      </c>
      <c r="XC35" s="5">
        <f t="shared" si="402"/>
        <v>-1</v>
      </c>
      <c r="XD35" s="5">
        <f t="shared" si="403"/>
        <v>5.7142857142857099E-2</v>
      </c>
      <c r="XE35" s="1310">
        <v>5.6</v>
      </c>
      <c r="XF35" s="37">
        <v>5.6</v>
      </c>
      <c r="XG35" s="1049">
        <v>5.61</v>
      </c>
      <c r="XH35" s="37">
        <f t="shared" si="404"/>
        <v>5.6</v>
      </c>
      <c r="XI35" s="37">
        <v>5.7560000000000002</v>
      </c>
      <c r="XJ35" s="1049">
        <v>5.65</v>
      </c>
      <c r="XK35" s="37">
        <f t="shared" si="405"/>
        <v>5.6</v>
      </c>
      <c r="XL35" s="1049">
        <v>5.65</v>
      </c>
      <c r="XM35" s="37">
        <f t="shared" si="406"/>
        <v>5.6</v>
      </c>
      <c r="XN35" s="1049">
        <v>5.65</v>
      </c>
      <c r="XO35" s="37">
        <f t="shared" si="407"/>
        <v>5.6</v>
      </c>
      <c r="XP35" s="1049">
        <v>5.65</v>
      </c>
      <c r="XQ35" s="37">
        <f t="shared" si="408"/>
        <v>5.6</v>
      </c>
      <c r="XR35" s="1049">
        <v>5.76</v>
      </c>
      <c r="XS35" s="1049">
        <f t="shared" si="409"/>
        <v>5.6</v>
      </c>
      <c r="XT35" s="1049"/>
      <c r="XU35" s="1222">
        <f t="shared" si="410"/>
        <v>-1</v>
      </c>
      <c r="XV35" s="1311">
        <v>4.9400000000000004</v>
      </c>
      <c r="XW35" s="37">
        <v>4.97</v>
      </c>
      <c r="XX35" s="40">
        <f t="shared" si="411"/>
        <v>4.9400000000000004</v>
      </c>
      <c r="XY35" s="1049">
        <v>5.01</v>
      </c>
      <c r="XZ35" s="40">
        <f t="shared" si="412"/>
        <v>4.9400000000000004</v>
      </c>
      <c r="YA35" s="1049">
        <v>4.95</v>
      </c>
      <c r="YB35" s="40">
        <f t="shared" si="413"/>
        <v>4.9400000000000004</v>
      </c>
      <c r="YC35" s="1049">
        <v>4.97</v>
      </c>
      <c r="YD35" s="35">
        <f t="shared" si="414"/>
        <v>4.9400000000000004</v>
      </c>
      <c r="YE35" s="54">
        <v>4.95</v>
      </c>
      <c r="YF35" s="37">
        <f t="shared" si="415"/>
        <v>4.9400000000000004</v>
      </c>
      <c r="YG35" s="1049">
        <v>5.22</v>
      </c>
      <c r="YH35" s="1049">
        <f t="shared" si="416"/>
        <v>4.9400000000000004</v>
      </c>
      <c r="YI35" s="1049"/>
      <c r="YJ35" s="5">
        <f t="shared" si="417"/>
        <v>-1</v>
      </c>
      <c r="YK35" s="971">
        <v>4.5880000000000001</v>
      </c>
      <c r="YL35" s="971">
        <v>4.5999999999999996</v>
      </c>
      <c r="YM35" s="639">
        <v>4.66</v>
      </c>
      <c r="YN35" s="54">
        <v>5.34</v>
      </c>
      <c r="YO35" s="639">
        <f t="shared" si="418"/>
        <v>4.5880000000000001</v>
      </c>
      <c r="YP35" s="54">
        <v>4.6900000000000004</v>
      </c>
      <c r="YQ35" s="639">
        <f t="shared" si="419"/>
        <v>4.5880000000000001</v>
      </c>
      <c r="YR35" s="639">
        <v>4.55</v>
      </c>
      <c r="YS35" s="639">
        <f t="shared" si="420"/>
        <v>4.55</v>
      </c>
      <c r="YT35" s="639">
        <v>4.6100000000000003</v>
      </c>
      <c r="YU35" s="639">
        <v>4.59</v>
      </c>
      <c r="YV35" s="639">
        <f t="shared" si="421"/>
        <v>4.55</v>
      </c>
      <c r="YW35" s="639">
        <v>4.58</v>
      </c>
      <c r="YX35" s="639">
        <v>4.54</v>
      </c>
      <c r="YY35" s="1049">
        <f t="shared" si="422"/>
        <v>4.54</v>
      </c>
      <c r="YZ35" s="37">
        <v>4.58</v>
      </c>
      <c r="ZA35" s="639">
        <v>4.67</v>
      </c>
      <c r="ZB35" s="639">
        <f t="shared" si="423"/>
        <v>4.54</v>
      </c>
      <c r="ZC35" s="639"/>
      <c r="ZD35" s="5">
        <f t="shared" si="424"/>
        <v>-1</v>
      </c>
      <c r="ZE35" s="1049">
        <v>4.92</v>
      </c>
      <c r="ZF35" s="1049">
        <v>4.9800000000000004</v>
      </c>
      <c r="ZG35" s="1049">
        <v>4.93</v>
      </c>
      <c r="ZH35" s="1049">
        <f t="shared" si="425"/>
        <v>4.92</v>
      </c>
      <c r="ZI35" s="1049">
        <v>4.9400000000000004</v>
      </c>
      <c r="ZJ35" s="1049">
        <f t="shared" si="426"/>
        <v>4.92</v>
      </c>
      <c r="ZK35" s="1049">
        <v>4.99</v>
      </c>
      <c r="ZL35" s="1049">
        <v>4.9000000000000004</v>
      </c>
      <c r="ZM35" s="1049">
        <f t="shared" si="427"/>
        <v>4.9000000000000004</v>
      </c>
      <c r="ZN35" s="1049">
        <v>4.99</v>
      </c>
      <c r="ZO35" s="37">
        <f t="shared" si="428"/>
        <v>4.9000000000000004</v>
      </c>
      <c r="ZP35" s="639"/>
      <c r="ZQ35" s="639">
        <v>5.0119999999999996</v>
      </c>
      <c r="ZR35" s="1283">
        <f t="shared" si="429"/>
        <v>4.9000000000000004</v>
      </c>
      <c r="ZS35" s="37"/>
      <c r="ZT35" s="1224">
        <f t="shared" si="430"/>
        <v>-1</v>
      </c>
      <c r="ZU35" s="680" t="s">
        <v>2938</v>
      </c>
      <c r="ZV35" s="372" t="s">
        <v>2939</v>
      </c>
      <c r="ZW35" s="54"/>
      <c r="ZX35" s="54" t="str">
        <f t="shared" si="431"/>
        <v xml:space="preserve">1. Better than baseline </v>
      </c>
      <c r="ZY35" s="54" t="str">
        <f t="shared" si="432"/>
        <v>4.Blocker/Not Executed</v>
      </c>
      <c r="ZZ35" s="54" t="str">
        <f t="shared" si="433"/>
        <v>3. Missing baseline</v>
      </c>
      <c r="AAA35" s="54" t="str">
        <f t="shared" si="434"/>
        <v>3. Missing baseline</v>
      </c>
      <c r="AAB35" s="54" t="str">
        <f t="shared" si="435"/>
        <v xml:space="preserve">1. Better than baseline </v>
      </c>
      <c r="AAC35" s="54" t="str">
        <f t="shared" si="436"/>
        <v xml:space="preserve">1. Better than baseline </v>
      </c>
      <c r="AAD35" s="54" t="str">
        <f t="shared" si="437"/>
        <v xml:space="preserve">1. Better than baseline </v>
      </c>
      <c r="AAE35" s="54" t="str">
        <f t="shared" si="438"/>
        <v xml:space="preserve">1. Better than baseline </v>
      </c>
      <c r="AAF35" s="54" t="str">
        <f t="shared" si="439"/>
        <v>3. Missing baseline</v>
      </c>
      <c r="AAG35" s="54" t="str">
        <f t="shared" si="440"/>
        <v xml:space="preserve">1. Better than baseline </v>
      </c>
      <c r="AAH35" s="54" t="str">
        <f t="shared" si="441"/>
        <v xml:space="preserve">1. Better than baseline </v>
      </c>
      <c r="AAI35" s="37" t="str">
        <f t="shared" si="442"/>
        <v xml:space="preserve">1. Better than baseline </v>
      </c>
      <c r="AAJ35" s="37" t="str">
        <f t="shared" si="443"/>
        <v xml:space="preserve">1. Better than baseline </v>
      </c>
      <c r="AAK35" s="37" t="str">
        <f t="shared" si="444"/>
        <v xml:space="preserve">1. Better than baseline </v>
      </c>
      <c r="AAL35" s="37" t="str">
        <f t="shared" si="445"/>
        <v xml:space="preserve">1. Better than baseline </v>
      </c>
    </row>
    <row r="36" spans="1:714" s="4" customFormat="1" ht="43.5" customHeight="1" thickBot="1" x14ac:dyDescent="0.4">
      <c r="A36" s="4">
        <v>31</v>
      </c>
      <c r="B36" s="12">
        <v>16</v>
      </c>
      <c r="C36" s="10" t="s">
        <v>19</v>
      </c>
      <c r="D36" s="4" t="s">
        <v>1254</v>
      </c>
      <c r="E36" s="1011" t="s">
        <v>2307</v>
      </c>
      <c r="F36" s="1012" t="s">
        <v>2307</v>
      </c>
      <c r="G36" s="1011" t="s">
        <v>2936</v>
      </c>
      <c r="H36" s="83" t="s">
        <v>2940</v>
      </c>
      <c r="I36" s="29"/>
      <c r="J36" s="29"/>
      <c r="K36" s="29"/>
      <c r="L36" s="29"/>
      <c r="M36" s="29"/>
      <c r="N36" s="29"/>
      <c r="O36" s="29"/>
      <c r="P36" s="29"/>
      <c r="Q36" s="29"/>
      <c r="R36" s="29"/>
      <c r="T36" s="29"/>
      <c r="U36" s="29"/>
      <c r="V36" s="29"/>
      <c r="W36" s="29"/>
      <c r="X36" s="29"/>
      <c r="Y36" s="29"/>
      <c r="Z36" s="29"/>
      <c r="AA36" s="29"/>
      <c r="AB36" s="29"/>
      <c r="AC36" s="29"/>
      <c r="AD36" s="29"/>
      <c r="AE36" s="29"/>
      <c r="AF36" s="29"/>
      <c r="AG36" s="29"/>
      <c r="AH36" s="29"/>
      <c r="AI36" s="29"/>
      <c r="AJ36" s="29"/>
      <c r="AK36" s="29"/>
      <c r="AL36" s="29"/>
      <c r="AM36" s="29"/>
      <c r="AO36" s="29"/>
      <c r="AP36" s="29"/>
      <c r="AQ36" s="29"/>
      <c r="AR36" s="29"/>
      <c r="AS36" s="29"/>
      <c r="AT36" s="29"/>
      <c r="AV36" s="52">
        <v>3.6621999999999999</v>
      </c>
      <c r="AW36" s="52"/>
      <c r="AX36" s="52">
        <v>4.24</v>
      </c>
      <c r="AY36" s="52"/>
      <c r="BA36" s="52">
        <f t="shared" si="294"/>
        <v>3.6621999999999999</v>
      </c>
      <c r="BB36" s="59">
        <v>4.1900000000000004</v>
      </c>
      <c r="BC36" s="58">
        <f t="shared" si="295"/>
        <v>3.6621999999999999</v>
      </c>
      <c r="BD36" s="52"/>
      <c r="BE36" s="885">
        <f t="shared" si="296"/>
        <v>-1</v>
      </c>
      <c r="DV36" s="29">
        <v>3.73</v>
      </c>
      <c r="DW36" s="32"/>
      <c r="DX36" s="32"/>
      <c r="DY36" s="32">
        <f t="shared" si="297"/>
        <v>3.73</v>
      </c>
      <c r="DZ36" s="32">
        <v>4.18</v>
      </c>
      <c r="EA36" s="32">
        <v>4.17</v>
      </c>
      <c r="EB36" s="52">
        <f t="shared" si="298"/>
        <v>3.73</v>
      </c>
      <c r="EC36" s="52">
        <v>4.1900000000000004</v>
      </c>
      <c r="ED36" s="32">
        <v>4.32</v>
      </c>
      <c r="EG36" s="6">
        <f t="shared" si="299"/>
        <v>0.15817694369973198</v>
      </c>
      <c r="EH36" s="32"/>
      <c r="EJ36" s="32"/>
      <c r="EK36" s="32"/>
      <c r="EL36" s="32"/>
      <c r="EM36" s="32"/>
      <c r="EO36" s="32"/>
      <c r="EP36" s="32"/>
      <c r="EQ36" s="32"/>
      <c r="ER36" s="32"/>
      <c r="ES36" s="32"/>
      <c r="ET36" s="32"/>
      <c r="EU36" s="32"/>
      <c r="EV36" s="32"/>
      <c r="EW36" s="32"/>
      <c r="EX36" s="32"/>
      <c r="EY36" s="32"/>
      <c r="EZ36" s="32"/>
      <c r="FA36" s="32"/>
      <c r="FB36" s="32"/>
      <c r="FC36" s="32"/>
      <c r="FD36" s="32"/>
      <c r="FE36" s="32"/>
      <c r="FF36" s="32"/>
      <c r="FG36" s="32"/>
      <c r="FH36" s="32"/>
      <c r="FI36" s="32"/>
      <c r="FJ36" s="32"/>
      <c r="FK36" s="32"/>
      <c r="FL36" s="32"/>
      <c r="FM36" s="32"/>
      <c r="FN36" s="32"/>
      <c r="FO36" s="32"/>
      <c r="FP36" s="32">
        <v>3.4701999999999997</v>
      </c>
      <c r="FQ36" s="32"/>
      <c r="FR36" s="29">
        <v>4.71</v>
      </c>
      <c r="FS36" s="32">
        <f t="shared" si="300"/>
        <v>3.4701999999999997</v>
      </c>
      <c r="FT36" s="32">
        <v>5.34</v>
      </c>
      <c r="FU36" s="29">
        <v>4.63</v>
      </c>
      <c r="FV36" s="32">
        <f t="shared" si="301"/>
        <v>3.4701999999999997</v>
      </c>
      <c r="FW36" s="52">
        <v>5.34</v>
      </c>
      <c r="FX36" s="36">
        <v>4.63</v>
      </c>
      <c r="FY36" s="6">
        <f t="shared" si="302"/>
        <v>0.3342170480087604</v>
      </c>
      <c r="FZ36" s="32"/>
      <c r="GA36" s="32"/>
      <c r="GB36" s="32"/>
      <c r="GC36" s="32"/>
      <c r="GD36" s="32"/>
      <c r="GE36" s="32"/>
      <c r="GF36" s="32"/>
      <c r="GG36" s="32"/>
      <c r="GH36" s="32"/>
      <c r="GI36" s="32"/>
      <c r="GJ36" s="32"/>
      <c r="GK36" s="32"/>
      <c r="GL36" s="32"/>
      <c r="GM36" s="32"/>
      <c r="GN36" s="32"/>
      <c r="GO36" s="32"/>
      <c r="GP36" s="32"/>
      <c r="GQ36" s="32"/>
      <c r="GR36" s="32"/>
      <c r="GS36" s="32"/>
      <c r="GT36" s="32"/>
      <c r="GU36" s="32"/>
      <c r="GV36" s="32"/>
      <c r="GW36" s="32"/>
      <c r="GX36" s="32"/>
      <c r="GY36" s="32"/>
      <c r="GZ36" s="32"/>
      <c r="HA36" s="32"/>
      <c r="HB36" s="32"/>
      <c r="HC36" s="32"/>
      <c r="HD36" s="32"/>
      <c r="HE36" s="32"/>
      <c r="HF36" s="32"/>
      <c r="HG36" s="32"/>
      <c r="HH36" s="32"/>
      <c r="HI36" s="32"/>
      <c r="HJ36" s="32"/>
      <c r="HK36" s="32"/>
      <c r="HL36" s="32"/>
      <c r="HM36" s="32"/>
      <c r="HN36" s="32"/>
      <c r="HO36" s="32"/>
      <c r="HP36" s="32">
        <v>3.75</v>
      </c>
      <c r="HQ36" s="32"/>
      <c r="HR36" s="32"/>
      <c r="HS36" s="32">
        <f t="shared" si="303"/>
        <v>3.75</v>
      </c>
      <c r="HT36" s="32">
        <v>4.55</v>
      </c>
      <c r="HU36" s="32">
        <v>4.34</v>
      </c>
      <c r="HV36" s="52">
        <f t="shared" si="304"/>
        <v>3.75</v>
      </c>
      <c r="HW36" s="52">
        <v>4.29</v>
      </c>
      <c r="HX36" s="32">
        <v>4.5599999999999996</v>
      </c>
      <c r="HY36" s="52">
        <f t="shared" si="305"/>
        <v>3.75</v>
      </c>
      <c r="HZ36" s="32">
        <v>4.3899999999999997</v>
      </c>
      <c r="IA36" s="52">
        <v>4.41</v>
      </c>
      <c r="IB36" s="52">
        <f t="shared" si="306"/>
        <v>3.75</v>
      </c>
      <c r="IC36" s="52"/>
      <c r="ID36" s="6">
        <f t="shared" si="307"/>
        <v>-1</v>
      </c>
      <c r="IE36" s="32"/>
      <c r="IF36" s="32"/>
      <c r="IG36" s="32"/>
      <c r="IH36" s="32"/>
      <c r="II36" s="32"/>
      <c r="IJ36" s="32"/>
      <c r="IK36" s="32"/>
      <c r="IL36" s="32"/>
      <c r="IM36" s="32"/>
      <c r="IN36" s="32"/>
      <c r="IO36" s="32"/>
      <c r="IP36" s="32"/>
      <c r="IQ36" s="32"/>
      <c r="IR36" s="32"/>
      <c r="IS36" s="32"/>
      <c r="IT36" s="32"/>
      <c r="IU36" s="32"/>
      <c r="IV36" s="32"/>
      <c r="IW36" s="32"/>
      <c r="IX36" s="32"/>
      <c r="IY36" s="32"/>
      <c r="IZ36" s="32"/>
      <c r="JA36" s="32"/>
      <c r="JB36" s="32"/>
      <c r="JC36" s="32"/>
      <c r="JD36" s="32"/>
      <c r="JE36" s="32"/>
      <c r="JF36" s="32"/>
      <c r="JG36" s="32"/>
      <c r="JH36" s="32"/>
      <c r="JI36" s="32"/>
      <c r="JJ36" s="32"/>
      <c r="JK36" s="32"/>
      <c r="JL36" s="32"/>
      <c r="JM36" s="32"/>
      <c r="JN36" s="32"/>
      <c r="JO36" s="32">
        <v>3.76</v>
      </c>
      <c r="JP36" s="32"/>
      <c r="JQ36" s="32">
        <v>4.4960000000000004</v>
      </c>
      <c r="JR36" s="32"/>
      <c r="JS36" s="32">
        <f t="shared" si="308"/>
        <v>3.76</v>
      </c>
      <c r="JT36" s="29">
        <v>4.99</v>
      </c>
      <c r="JU36" s="52">
        <f t="shared" si="309"/>
        <v>3.76</v>
      </c>
      <c r="JV36" s="32">
        <v>4.95</v>
      </c>
      <c r="JW36" s="52">
        <v>4.7</v>
      </c>
      <c r="JX36" s="52">
        <f t="shared" si="310"/>
        <v>3.76</v>
      </c>
      <c r="JY36" s="52">
        <v>4.55</v>
      </c>
      <c r="JZ36" s="52">
        <v>4.53</v>
      </c>
      <c r="KA36" s="52">
        <f t="shared" si="311"/>
        <v>3.76</v>
      </c>
      <c r="KB36" s="52">
        <v>4.16</v>
      </c>
      <c r="KC36" s="52">
        <f t="shared" si="312"/>
        <v>3.76</v>
      </c>
      <c r="KD36" s="52">
        <v>4.16</v>
      </c>
      <c r="KE36" s="1049">
        <v>4.49</v>
      </c>
      <c r="KF36" s="52">
        <f t="shared" si="313"/>
        <v>3.76</v>
      </c>
      <c r="KG36" s="52">
        <v>4.57</v>
      </c>
      <c r="KH36" s="1049">
        <v>4.53</v>
      </c>
      <c r="KI36" s="52">
        <f t="shared" si="314"/>
        <v>3.76</v>
      </c>
      <c r="KJ36" s="52"/>
      <c r="KK36" s="1049">
        <v>4.6100000000000003</v>
      </c>
      <c r="KL36" s="52">
        <f t="shared" si="315"/>
        <v>3.76</v>
      </c>
      <c r="KM36" s="52">
        <v>4.71</v>
      </c>
      <c r="KN36" s="1049">
        <v>4.87</v>
      </c>
      <c r="KO36" s="52">
        <f t="shared" si="316"/>
        <v>3.76</v>
      </c>
      <c r="KP36" s="52">
        <v>4.5599999999999996</v>
      </c>
      <c r="KQ36" s="1049">
        <v>4.9800000000000004</v>
      </c>
      <c r="KR36" s="1049">
        <f t="shared" si="317"/>
        <v>3.76</v>
      </c>
      <c r="KS36" s="1049">
        <v>5.45</v>
      </c>
      <c r="KT36" s="1049">
        <f t="shared" si="318"/>
        <v>3.76</v>
      </c>
      <c r="KU36" s="1049">
        <v>5.45</v>
      </c>
      <c r="KV36" s="1049">
        <v>5.46</v>
      </c>
      <c r="KW36" s="1049">
        <f t="shared" si="319"/>
        <v>3.76</v>
      </c>
      <c r="KX36" s="1049"/>
      <c r="KY36" s="6">
        <f t="shared" si="320"/>
        <v>-1</v>
      </c>
      <c r="KZ36" s="32"/>
      <c r="LA36" s="32"/>
      <c r="LB36" s="32"/>
      <c r="LC36" s="32"/>
      <c r="LD36" s="32"/>
      <c r="LE36" s="32"/>
      <c r="LF36" s="32"/>
      <c r="LG36" s="32"/>
      <c r="LH36" s="32"/>
      <c r="LI36" s="32"/>
      <c r="LJ36" s="32"/>
      <c r="LK36" s="32"/>
      <c r="LL36" s="32"/>
      <c r="LM36" s="32"/>
      <c r="LN36" s="32"/>
      <c r="LO36" s="32"/>
      <c r="LP36" s="32"/>
      <c r="LQ36" s="32"/>
      <c r="LR36" s="32"/>
      <c r="LS36" s="32"/>
      <c r="LT36" s="32"/>
      <c r="LU36" s="32"/>
      <c r="LV36" s="32"/>
      <c r="LW36" s="32"/>
      <c r="LX36" s="32"/>
      <c r="LY36" s="32"/>
      <c r="LZ36" s="32"/>
      <c r="MA36" s="32"/>
      <c r="MB36" s="32"/>
      <c r="MC36" s="32"/>
      <c r="MD36" s="32"/>
      <c r="ME36" s="32"/>
      <c r="MF36" s="32"/>
      <c r="MG36" s="32"/>
      <c r="MH36" s="32">
        <v>3.6</v>
      </c>
      <c r="MI36" s="32"/>
      <c r="MJ36" s="32"/>
      <c r="MK36" s="32">
        <f t="shared" si="321"/>
        <v>3.6</v>
      </c>
      <c r="ML36" s="32">
        <v>4.4249999999999998</v>
      </c>
      <c r="MM36" s="29">
        <v>4.45</v>
      </c>
      <c r="MN36" s="52">
        <f t="shared" si="322"/>
        <v>3.6</v>
      </c>
      <c r="MO36" s="32">
        <v>4.75</v>
      </c>
      <c r="MP36" s="32">
        <v>4.5599999999999996</v>
      </c>
      <c r="MQ36" s="52">
        <v>4.1100000000000003</v>
      </c>
      <c r="MR36" s="52">
        <f t="shared" si="323"/>
        <v>3.6</v>
      </c>
      <c r="MS36" s="32">
        <v>4.12</v>
      </c>
      <c r="MT36" s="52">
        <v>4.4000000000000004</v>
      </c>
      <c r="MU36" s="52">
        <f t="shared" si="324"/>
        <v>3.6</v>
      </c>
      <c r="MV36" s="52">
        <v>4.3920000000000003</v>
      </c>
      <c r="MW36" s="52">
        <f t="shared" si="325"/>
        <v>3.6</v>
      </c>
      <c r="MX36" s="52">
        <v>4.29</v>
      </c>
      <c r="MY36" s="1049">
        <v>4.43</v>
      </c>
      <c r="MZ36" s="52">
        <f t="shared" si="326"/>
        <v>3.6</v>
      </c>
      <c r="NA36" s="52">
        <v>4.37</v>
      </c>
      <c r="NB36" s="1049">
        <v>4.4000000000000004</v>
      </c>
      <c r="NC36" s="52">
        <f t="shared" si="327"/>
        <v>3.6</v>
      </c>
      <c r="ND36" s="52">
        <v>4.41</v>
      </c>
      <c r="NE36" s="1049">
        <v>4.6500000000000004</v>
      </c>
      <c r="NF36" s="52">
        <f t="shared" si="328"/>
        <v>3.6</v>
      </c>
      <c r="NG36" s="52">
        <v>4.17</v>
      </c>
      <c r="NH36" s="1049">
        <v>4.5999999999999996</v>
      </c>
      <c r="NI36" s="52">
        <f t="shared" si="329"/>
        <v>3.6</v>
      </c>
      <c r="NJ36" s="52">
        <v>4.6100000000000003</v>
      </c>
      <c r="NK36" s="1049">
        <v>4.6500000000000004</v>
      </c>
      <c r="NL36" s="52">
        <f t="shared" si="330"/>
        <v>3.6</v>
      </c>
      <c r="NM36" s="1049">
        <v>6.66</v>
      </c>
      <c r="NN36" s="1049">
        <v>4.7</v>
      </c>
      <c r="NO36" s="1049">
        <f t="shared" si="331"/>
        <v>3.6</v>
      </c>
      <c r="NP36" s="52">
        <v>4.25</v>
      </c>
      <c r="NQ36" s="1049">
        <f t="shared" si="332"/>
        <v>3.6</v>
      </c>
      <c r="NR36" s="1049"/>
      <c r="NS36" s="6">
        <f t="shared" si="333"/>
        <v>-1</v>
      </c>
      <c r="NT36" s="32"/>
      <c r="NU36" s="32"/>
      <c r="NV36" s="32"/>
      <c r="NW36" s="32"/>
      <c r="NX36" s="32"/>
      <c r="NY36" s="32"/>
      <c r="NZ36" s="32"/>
      <c r="OA36" s="32"/>
      <c r="OB36" s="32"/>
      <c r="OC36" s="32"/>
      <c r="OD36" s="32"/>
      <c r="OE36" s="32"/>
      <c r="OF36" s="32"/>
      <c r="OG36" s="32"/>
      <c r="OH36" s="32"/>
      <c r="OI36" s="32"/>
      <c r="OJ36" s="32"/>
      <c r="OK36" s="32"/>
      <c r="OL36" s="32"/>
      <c r="OM36" s="32"/>
      <c r="ON36" s="32"/>
      <c r="OO36" s="32"/>
      <c r="OP36" s="32"/>
      <c r="OQ36" s="32"/>
      <c r="OR36" s="32"/>
      <c r="OS36" s="32"/>
      <c r="OT36" s="32"/>
      <c r="OU36" s="32"/>
      <c r="OV36" s="32"/>
      <c r="OW36" s="32"/>
      <c r="OX36" s="32"/>
      <c r="OY36" s="32"/>
      <c r="OZ36" s="32"/>
      <c r="PA36" s="32"/>
      <c r="PB36" s="32"/>
      <c r="PC36" s="32"/>
      <c r="PD36" s="32">
        <v>3.65</v>
      </c>
      <c r="PE36" s="32"/>
      <c r="PF36" s="32">
        <v>4.3899999999999997</v>
      </c>
      <c r="PG36" s="32"/>
      <c r="PH36" s="32">
        <f t="shared" si="334"/>
        <v>3.65</v>
      </c>
      <c r="PI36" s="32">
        <v>4.49</v>
      </c>
      <c r="PJ36" s="52">
        <f t="shared" si="335"/>
        <v>3.65</v>
      </c>
      <c r="PK36" s="32">
        <v>4.47</v>
      </c>
      <c r="PL36" s="52">
        <f t="shared" si="336"/>
        <v>3.65</v>
      </c>
      <c r="PM36" s="32">
        <v>4.03</v>
      </c>
      <c r="PN36" s="52">
        <v>4.67</v>
      </c>
      <c r="PO36" s="52">
        <f t="shared" si="337"/>
        <v>3.65</v>
      </c>
      <c r="PP36" s="52">
        <v>4.4000000000000004</v>
      </c>
      <c r="PQ36" s="52">
        <f t="shared" si="338"/>
        <v>3.65</v>
      </c>
      <c r="PR36" s="52">
        <v>4.55</v>
      </c>
      <c r="PS36" s="1049">
        <v>4.8360000000000003</v>
      </c>
      <c r="PT36" s="52">
        <f t="shared" si="339"/>
        <v>3.65</v>
      </c>
      <c r="PU36" s="52">
        <v>4.76</v>
      </c>
      <c r="PV36" s="1049">
        <v>4.8899999999999997</v>
      </c>
      <c r="PW36" s="52">
        <f t="shared" si="340"/>
        <v>3.65</v>
      </c>
      <c r="PX36" s="52">
        <v>5.08</v>
      </c>
      <c r="PY36" s="1049">
        <v>4.49</v>
      </c>
      <c r="PZ36" s="52">
        <f t="shared" si="341"/>
        <v>3.65</v>
      </c>
      <c r="QA36" s="52">
        <v>4.5380000000000003</v>
      </c>
      <c r="QB36" s="52">
        <v>4.3899999999999997</v>
      </c>
      <c r="QC36" s="52">
        <f t="shared" si="342"/>
        <v>3.65</v>
      </c>
      <c r="QD36" s="52">
        <v>4.43</v>
      </c>
      <c r="QE36" s="1049">
        <v>4.6900000000000004</v>
      </c>
      <c r="QF36" s="1049">
        <f t="shared" si="343"/>
        <v>3.65</v>
      </c>
      <c r="QG36" s="1049">
        <v>4.4400000000000004</v>
      </c>
      <c r="QH36" s="1049">
        <v>4.41</v>
      </c>
      <c r="QI36" s="52">
        <f t="shared" si="344"/>
        <v>3.65</v>
      </c>
      <c r="QJ36" s="1049">
        <v>4.5</v>
      </c>
      <c r="QK36" s="1049">
        <v>4.41</v>
      </c>
      <c r="QL36" s="1049">
        <f t="shared" si="345"/>
        <v>3.65</v>
      </c>
      <c r="QM36" s="1049">
        <v>4.2300000000000004</v>
      </c>
      <c r="QN36" s="1049">
        <v>4.6900000000000004</v>
      </c>
      <c r="QO36" s="1049">
        <f t="shared" si="346"/>
        <v>3.65</v>
      </c>
      <c r="QP36" s="1049">
        <v>5.12</v>
      </c>
      <c r="QQ36" s="1049">
        <v>4.37</v>
      </c>
      <c r="QR36" s="1049">
        <f t="shared" si="347"/>
        <v>3.65</v>
      </c>
      <c r="QS36" s="1049">
        <v>5.34</v>
      </c>
      <c r="QT36" s="1049">
        <f t="shared" si="348"/>
        <v>3.65</v>
      </c>
      <c r="QU36" s="1049"/>
      <c r="QV36" s="6">
        <f t="shared" si="349"/>
        <v>-1</v>
      </c>
      <c r="QW36" s="32"/>
      <c r="QX36" s="32"/>
      <c r="QY36" s="32"/>
      <c r="QZ36" s="32"/>
      <c r="RA36" s="32"/>
      <c r="RB36" s="32"/>
      <c r="RC36" s="32"/>
      <c r="RD36" s="32"/>
      <c r="RE36" s="32">
        <v>3.76</v>
      </c>
      <c r="RF36" s="32"/>
      <c r="RG36" s="32">
        <v>3.44</v>
      </c>
      <c r="RH36" s="32"/>
      <c r="RI36" s="32">
        <f t="shared" si="350"/>
        <v>3.76</v>
      </c>
      <c r="RJ36" s="29">
        <v>4.3600000000000003</v>
      </c>
      <c r="RK36" s="52">
        <f t="shared" si="351"/>
        <v>3.76</v>
      </c>
      <c r="RL36" s="52">
        <v>4.49</v>
      </c>
      <c r="RM36" s="52">
        <f t="shared" si="352"/>
        <v>3.76</v>
      </c>
      <c r="RN36" s="52">
        <v>4.21</v>
      </c>
      <c r="RO36" s="52">
        <v>4.3</v>
      </c>
      <c r="RP36" s="52">
        <f t="shared" si="353"/>
        <v>3.76</v>
      </c>
      <c r="RQ36" s="52">
        <v>4.24</v>
      </c>
      <c r="RR36" s="52">
        <v>4.49</v>
      </c>
      <c r="RS36" s="52">
        <f t="shared" si="354"/>
        <v>3.76</v>
      </c>
      <c r="RT36" s="52">
        <v>5.05</v>
      </c>
      <c r="RU36" s="32">
        <v>4.34</v>
      </c>
      <c r="RV36" s="52">
        <f t="shared" si="355"/>
        <v>3.76</v>
      </c>
      <c r="RW36" s="52">
        <v>4.03</v>
      </c>
      <c r="RX36" s="32">
        <v>4.6500000000000004</v>
      </c>
      <c r="RY36" s="52">
        <f t="shared" si="356"/>
        <v>3.76</v>
      </c>
      <c r="RZ36" s="32">
        <v>4.55</v>
      </c>
      <c r="SA36" s="52">
        <f t="shared" si="357"/>
        <v>3.76</v>
      </c>
      <c r="SB36" s="32">
        <v>4.16</v>
      </c>
      <c r="SC36" s="32">
        <v>4.5659999999999998</v>
      </c>
      <c r="SD36" s="52">
        <f t="shared" si="358"/>
        <v>3.76</v>
      </c>
      <c r="SE36" s="52">
        <v>4.2</v>
      </c>
      <c r="SF36" s="52">
        <v>4.7</v>
      </c>
      <c r="SG36" s="52">
        <f t="shared" si="359"/>
        <v>3.76</v>
      </c>
      <c r="SH36" s="1049">
        <v>4.76</v>
      </c>
      <c r="SI36" s="1049">
        <f t="shared" si="360"/>
        <v>3.76</v>
      </c>
      <c r="SJ36" s="1049">
        <v>4.76</v>
      </c>
      <c r="SK36" s="1049">
        <v>4.9800000000000004</v>
      </c>
      <c r="SL36" s="1049">
        <f t="shared" si="361"/>
        <v>3.76</v>
      </c>
      <c r="SM36" s="1049">
        <v>4.4400000000000004</v>
      </c>
      <c r="SN36" s="1049">
        <v>4.78</v>
      </c>
      <c r="SO36" s="1049">
        <f t="shared" si="362"/>
        <v>3.76</v>
      </c>
      <c r="SP36" s="1049">
        <v>4.1500000000000004</v>
      </c>
      <c r="SQ36" s="1049">
        <v>4.24</v>
      </c>
      <c r="SR36" s="1049">
        <f t="shared" si="363"/>
        <v>3.76</v>
      </c>
      <c r="SS36" s="1049">
        <v>4.4000000000000004</v>
      </c>
      <c r="ST36" s="1049">
        <v>4.38</v>
      </c>
      <c r="SU36" s="1049">
        <f t="shared" si="364"/>
        <v>3.76</v>
      </c>
      <c r="SV36" s="1049">
        <v>4.57</v>
      </c>
      <c r="SW36" s="1049">
        <f t="shared" si="365"/>
        <v>3.76</v>
      </c>
      <c r="SX36" s="1049">
        <v>4.4349999999999996</v>
      </c>
      <c r="SY36" s="6">
        <f t="shared" si="366"/>
        <v>0.17952127659574466</v>
      </c>
      <c r="SZ36" s="32">
        <v>4.4800000000000004</v>
      </c>
      <c r="TA36" s="32">
        <v>4.83</v>
      </c>
      <c r="TB36" s="52">
        <f t="shared" si="367"/>
        <v>4.4800000000000004</v>
      </c>
      <c r="TC36" s="52">
        <v>4.6500000000000004</v>
      </c>
      <c r="TD36" s="52">
        <v>4.8099999999999996</v>
      </c>
      <c r="TE36" s="52">
        <f t="shared" si="368"/>
        <v>4.4800000000000004</v>
      </c>
      <c r="TF36" s="52">
        <v>4.8099999999999996</v>
      </c>
      <c r="TG36" s="52">
        <v>4.55</v>
      </c>
      <c r="TH36" s="52">
        <f t="shared" si="369"/>
        <v>4.4800000000000004</v>
      </c>
      <c r="TI36" s="52">
        <v>4.8099999999999996</v>
      </c>
      <c r="TJ36" s="52">
        <f t="shared" si="370"/>
        <v>4.4800000000000004</v>
      </c>
      <c r="TK36" s="52">
        <v>4.8099999999999996</v>
      </c>
      <c r="TL36" s="1049">
        <v>4.82</v>
      </c>
      <c r="TM36" s="52">
        <f t="shared" si="371"/>
        <v>4.4800000000000004</v>
      </c>
      <c r="TN36" s="52">
        <v>4.5</v>
      </c>
      <c r="TO36" s="1049">
        <v>4.8</v>
      </c>
      <c r="TP36" s="52">
        <f t="shared" si="372"/>
        <v>4.4800000000000004</v>
      </c>
      <c r="TQ36" s="52">
        <v>4.57</v>
      </c>
      <c r="TR36" s="1049">
        <v>4.49</v>
      </c>
      <c r="TS36" s="52">
        <f t="shared" si="373"/>
        <v>4.4800000000000004</v>
      </c>
      <c r="TT36" s="52">
        <v>4.79</v>
      </c>
      <c r="TU36" s="1049">
        <v>4.5</v>
      </c>
      <c r="TV36" s="52">
        <f t="shared" si="374"/>
        <v>4.4800000000000004</v>
      </c>
      <c r="TW36" s="52">
        <v>4.51</v>
      </c>
      <c r="TX36" s="1049">
        <v>4.5199999999999996</v>
      </c>
      <c r="TY36" s="52">
        <f t="shared" si="375"/>
        <v>4.4800000000000004</v>
      </c>
      <c r="TZ36" s="1049">
        <v>4.53</v>
      </c>
      <c r="UA36" s="1049">
        <f t="shared" si="376"/>
        <v>4.4800000000000004</v>
      </c>
      <c r="UB36" s="1049">
        <v>4.51</v>
      </c>
      <c r="UC36" s="1049">
        <v>4.53</v>
      </c>
      <c r="UD36" s="1049">
        <f t="shared" si="377"/>
        <v>4.4800000000000004</v>
      </c>
      <c r="UE36" s="1049">
        <v>4.76</v>
      </c>
      <c r="UF36" s="1049">
        <v>4.8499999999999996</v>
      </c>
      <c r="UG36" s="1049">
        <f t="shared" si="378"/>
        <v>4.4800000000000004</v>
      </c>
      <c r="UH36" s="1049">
        <v>4.79</v>
      </c>
      <c r="UI36" s="1049">
        <v>4.7300000000000004</v>
      </c>
      <c r="UJ36" s="1049">
        <f t="shared" si="379"/>
        <v>4.4800000000000004</v>
      </c>
      <c r="UK36" s="1049">
        <v>4.62</v>
      </c>
      <c r="UL36" s="1049">
        <f t="shared" si="380"/>
        <v>4.4800000000000004</v>
      </c>
      <c r="UM36" s="1049">
        <v>4.59</v>
      </c>
      <c r="UN36" s="1049">
        <v>4.6100000000000003</v>
      </c>
      <c r="UO36" s="1049">
        <f t="shared" si="381"/>
        <v>4.4800000000000004</v>
      </c>
      <c r="UP36" s="1049">
        <v>4.46</v>
      </c>
      <c r="UQ36" s="1049">
        <v>4.45</v>
      </c>
      <c r="UR36" s="1049">
        <f t="shared" si="382"/>
        <v>4.45</v>
      </c>
      <c r="US36" s="1049"/>
      <c r="UT36" s="6">
        <f t="shared" si="383"/>
        <v>-1</v>
      </c>
      <c r="UU36" s="32">
        <v>4.6750000000000007</v>
      </c>
      <c r="UV36" s="10">
        <v>4.45</v>
      </c>
      <c r="UW36" s="32">
        <f t="shared" si="384"/>
        <v>4.45</v>
      </c>
      <c r="UX36" s="52">
        <v>4.41</v>
      </c>
      <c r="UY36" s="10">
        <v>4.5</v>
      </c>
      <c r="UZ36" s="52">
        <f t="shared" si="385"/>
        <v>4.45</v>
      </c>
      <c r="VA36" s="52">
        <v>4.45</v>
      </c>
      <c r="VB36" s="52">
        <f t="shared" si="386"/>
        <v>4.45</v>
      </c>
      <c r="VC36" s="52">
        <v>4.43</v>
      </c>
      <c r="VD36" s="52">
        <f t="shared" si="387"/>
        <v>4.43</v>
      </c>
      <c r="VE36" s="52">
        <v>4.47</v>
      </c>
      <c r="VF36" s="52">
        <v>4.59</v>
      </c>
      <c r="VG36" s="1049">
        <v>4.51</v>
      </c>
      <c r="VH36" s="52">
        <f t="shared" si="388"/>
        <v>4.43</v>
      </c>
      <c r="VI36" s="52">
        <v>4.49</v>
      </c>
      <c r="VJ36" s="52">
        <v>4.49</v>
      </c>
      <c r="VK36" s="52">
        <v>4.71</v>
      </c>
      <c r="VL36" s="1049">
        <v>4.45</v>
      </c>
      <c r="VM36" s="1049">
        <v>4.45</v>
      </c>
      <c r="VN36" s="52">
        <f t="shared" si="389"/>
        <v>4.43</v>
      </c>
      <c r="VO36" s="1049">
        <v>4.82</v>
      </c>
      <c r="VP36" s="1049">
        <v>4.5599999999999996</v>
      </c>
      <c r="VQ36" s="1049">
        <f t="shared" si="390"/>
        <v>4.43</v>
      </c>
      <c r="VR36" s="1049">
        <v>4.66</v>
      </c>
      <c r="VS36" s="1049">
        <v>4.68</v>
      </c>
      <c r="VT36" s="1049">
        <f t="shared" si="391"/>
        <v>4.43</v>
      </c>
      <c r="VU36" s="1049">
        <v>4.7</v>
      </c>
      <c r="VV36" s="1049">
        <v>4.6900000000000004</v>
      </c>
      <c r="VW36" s="1049">
        <f t="shared" si="392"/>
        <v>4.43</v>
      </c>
      <c r="VX36" s="1049">
        <v>4.7</v>
      </c>
      <c r="VY36" s="1049">
        <v>4.79</v>
      </c>
      <c r="VZ36" s="1049">
        <v>4.49</v>
      </c>
      <c r="WA36" s="1049">
        <v>4.66</v>
      </c>
      <c r="WB36" s="1049">
        <f t="shared" si="393"/>
        <v>4.43</v>
      </c>
      <c r="WC36" s="1049">
        <v>4.8</v>
      </c>
      <c r="WD36" s="1049">
        <v>4.8</v>
      </c>
      <c r="WE36" s="1049">
        <v>4.5199999999999996</v>
      </c>
      <c r="WF36" s="1049">
        <v>4.4706000000000001</v>
      </c>
      <c r="WG36" s="52">
        <f t="shared" si="394"/>
        <v>4.43</v>
      </c>
      <c r="WH36" s="52">
        <v>4.5599999999999996</v>
      </c>
      <c r="WI36" s="52">
        <f t="shared" si="395"/>
        <v>4.43</v>
      </c>
      <c r="WJ36" s="52">
        <v>4.5199999999999996</v>
      </c>
      <c r="WK36" s="52">
        <v>4.5249999999999995</v>
      </c>
      <c r="WL36" s="52">
        <f t="shared" si="396"/>
        <v>4.43</v>
      </c>
      <c r="WM36" s="52">
        <v>4.5</v>
      </c>
      <c r="WN36" s="52">
        <v>4.45</v>
      </c>
      <c r="WO36" s="1049">
        <v>4.4800000000000004</v>
      </c>
      <c r="WP36" s="1049">
        <v>4.46</v>
      </c>
      <c r="WQ36" s="1049">
        <f t="shared" si="397"/>
        <v>4.43</v>
      </c>
      <c r="WR36" s="1049">
        <v>4.62</v>
      </c>
      <c r="WS36" s="1049">
        <v>4.49</v>
      </c>
      <c r="WT36" s="1049">
        <f t="shared" si="398"/>
        <v>4.43</v>
      </c>
      <c r="WU36" s="1049">
        <v>4.78</v>
      </c>
      <c r="WV36" s="1049">
        <f t="shared" si="399"/>
        <v>4.43</v>
      </c>
      <c r="WW36" s="1049"/>
      <c r="WX36" s="1049">
        <v>4.67</v>
      </c>
      <c r="WY36" s="1049">
        <f t="shared" si="400"/>
        <v>4.43</v>
      </c>
      <c r="WZ36" s="1049"/>
      <c r="XA36" s="1049"/>
      <c r="XB36" s="6">
        <f t="shared" si="401"/>
        <v>-1</v>
      </c>
      <c r="XC36" s="6">
        <f t="shared" si="402"/>
        <v>-1</v>
      </c>
      <c r="XD36" s="6">
        <f t="shared" si="403"/>
        <v>6.3205417607223535E-2</v>
      </c>
      <c r="XE36" s="1308">
        <v>4.6500000000000004</v>
      </c>
      <c r="XF36" s="37">
        <v>4.68</v>
      </c>
      <c r="XG36" s="1049">
        <v>4.71</v>
      </c>
      <c r="XH36" s="37">
        <f t="shared" si="404"/>
        <v>4.6500000000000004</v>
      </c>
      <c r="XI36" s="37">
        <v>4.8099999999999996</v>
      </c>
      <c r="XJ36" s="1049">
        <v>4.75</v>
      </c>
      <c r="XK36" s="37">
        <f t="shared" si="405"/>
        <v>4.6500000000000004</v>
      </c>
      <c r="XL36" s="1049">
        <v>4.76</v>
      </c>
      <c r="XM36" s="37">
        <f t="shared" si="406"/>
        <v>4.6500000000000004</v>
      </c>
      <c r="XN36" s="1049">
        <v>4.76</v>
      </c>
      <c r="XO36" s="37">
        <f t="shared" si="407"/>
        <v>4.6500000000000004</v>
      </c>
      <c r="XP36" s="1049">
        <v>4.75</v>
      </c>
      <c r="XQ36" s="37">
        <f t="shared" si="408"/>
        <v>4.6500000000000004</v>
      </c>
      <c r="XR36" s="1049">
        <v>4.74</v>
      </c>
      <c r="XS36" s="1049">
        <f t="shared" si="409"/>
        <v>4.6500000000000004</v>
      </c>
      <c r="XT36" s="1049"/>
      <c r="XU36" s="1224">
        <f t="shared" si="410"/>
        <v>-1</v>
      </c>
      <c r="XV36" s="1315">
        <v>3.88</v>
      </c>
      <c r="XW36" s="37">
        <v>3.9</v>
      </c>
      <c r="XX36" s="36">
        <f t="shared" si="411"/>
        <v>3.88</v>
      </c>
      <c r="XY36" s="1049">
        <v>3.94</v>
      </c>
      <c r="XZ36" s="36">
        <f t="shared" si="412"/>
        <v>3.88</v>
      </c>
      <c r="YA36" s="1049">
        <v>3.99</v>
      </c>
      <c r="YB36" s="36">
        <f t="shared" si="413"/>
        <v>3.88</v>
      </c>
      <c r="YC36" s="1049">
        <v>3.92</v>
      </c>
      <c r="YD36" s="29">
        <f t="shared" si="414"/>
        <v>3.88</v>
      </c>
      <c r="YE36" s="52">
        <v>3.89</v>
      </c>
      <c r="YF36" s="37">
        <f t="shared" si="415"/>
        <v>3.88</v>
      </c>
      <c r="YG36" s="1049">
        <v>3.93</v>
      </c>
      <c r="YH36" s="1049">
        <f t="shared" si="416"/>
        <v>3.88</v>
      </c>
      <c r="YI36" s="1049"/>
      <c r="YJ36" s="6">
        <f t="shared" si="417"/>
        <v>-1</v>
      </c>
      <c r="YK36" s="1235">
        <v>4.45</v>
      </c>
      <c r="YL36" s="1235">
        <v>4.4800000000000004</v>
      </c>
      <c r="YM36" s="1235">
        <v>4.4400000000000004</v>
      </c>
      <c r="YN36" s="1235">
        <v>4.5599999999999996</v>
      </c>
      <c r="YO36" s="1235">
        <f t="shared" si="418"/>
        <v>4.45</v>
      </c>
      <c r="YP36" s="1235">
        <v>4.55</v>
      </c>
      <c r="YQ36" s="1235">
        <f t="shared" si="419"/>
        <v>4.45</v>
      </c>
      <c r="YR36" s="1235">
        <v>4.55</v>
      </c>
      <c r="YS36" s="1235">
        <f t="shared" si="420"/>
        <v>4.45</v>
      </c>
      <c r="YT36" s="1235">
        <v>4.46</v>
      </c>
      <c r="YU36" s="1235">
        <v>4.4800000000000004</v>
      </c>
      <c r="YV36" s="1235">
        <f t="shared" si="421"/>
        <v>4.45</v>
      </c>
      <c r="YW36" s="1235">
        <v>4.62</v>
      </c>
      <c r="YX36" s="1235">
        <v>4.59</v>
      </c>
      <c r="YY36" s="1284">
        <f t="shared" si="422"/>
        <v>4.45</v>
      </c>
      <c r="YZ36" s="37">
        <v>4.57</v>
      </c>
      <c r="ZA36" s="1235">
        <v>4.8099999999999996</v>
      </c>
      <c r="ZB36" s="1235">
        <f t="shared" si="423"/>
        <v>4.45</v>
      </c>
      <c r="ZC36" s="1235"/>
      <c r="ZD36" s="6">
        <f t="shared" si="424"/>
        <v>-1</v>
      </c>
      <c r="ZE36" s="1049">
        <v>3.89</v>
      </c>
      <c r="ZF36" s="1049">
        <v>4.18</v>
      </c>
      <c r="ZG36" s="1049">
        <v>3.87</v>
      </c>
      <c r="ZH36" s="1049">
        <f t="shared" si="425"/>
        <v>3.89</v>
      </c>
      <c r="ZI36" s="1049">
        <v>3.85</v>
      </c>
      <c r="ZJ36" s="1049">
        <f t="shared" si="426"/>
        <v>3.85</v>
      </c>
      <c r="ZK36" s="1049">
        <v>3.96</v>
      </c>
      <c r="ZL36" s="1049">
        <v>4.048</v>
      </c>
      <c r="ZM36" s="1049">
        <f t="shared" si="427"/>
        <v>3.85</v>
      </c>
      <c r="ZN36" s="1049">
        <v>4.04</v>
      </c>
      <c r="ZO36" s="37">
        <f t="shared" si="428"/>
        <v>3.85</v>
      </c>
      <c r="ZP36" s="1235"/>
      <c r="ZQ36" s="1235">
        <v>4.04</v>
      </c>
      <c r="ZR36" s="1284">
        <f t="shared" si="429"/>
        <v>3.85</v>
      </c>
      <c r="ZS36" s="37"/>
      <c r="ZT36" s="1224">
        <f t="shared" si="430"/>
        <v>-1</v>
      </c>
      <c r="ZU36" s="680" t="s">
        <v>2938</v>
      </c>
      <c r="ZV36" s="1049"/>
      <c r="ZW36" s="52"/>
      <c r="ZX36" s="52" t="str">
        <f t="shared" si="431"/>
        <v xml:space="preserve">1. Better than baseline </v>
      </c>
      <c r="ZY36" s="52" t="str">
        <f t="shared" si="432"/>
        <v>4.Blocker/Not Executed</v>
      </c>
      <c r="ZZ36" s="52" t="str">
        <f t="shared" si="433"/>
        <v>3. Missing baseline</v>
      </c>
      <c r="AAA36" s="52" t="str">
        <f t="shared" si="434"/>
        <v>3. Missing baseline</v>
      </c>
      <c r="AAB36" s="52" t="str">
        <f t="shared" si="435"/>
        <v xml:space="preserve">1. Better than baseline </v>
      </c>
      <c r="AAC36" s="52" t="str">
        <f t="shared" si="436"/>
        <v xml:space="preserve">1. Better than baseline </v>
      </c>
      <c r="AAD36" s="52" t="str">
        <f t="shared" si="437"/>
        <v xml:space="preserve">1. Better than baseline </v>
      </c>
      <c r="AAE36" s="52" t="str">
        <f t="shared" si="438"/>
        <v xml:space="preserve">1. Better than baseline </v>
      </c>
      <c r="AAF36" s="52" t="str">
        <f t="shared" si="439"/>
        <v>3. Missing baseline</v>
      </c>
      <c r="AAG36" s="52" t="str">
        <f t="shared" si="440"/>
        <v xml:space="preserve">1. Better than baseline </v>
      </c>
      <c r="AAH36" s="52" t="str">
        <f t="shared" si="441"/>
        <v xml:space="preserve">1. Better than baseline </v>
      </c>
      <c r="AAI36" s="37" t="str">
        <f t="shared" si="442"/>
        <v xml:space="preserve">1. Better than baseline </v>
      </c>
      <c r="AAJ36" s="37" t="str">
        <f t="shared" si="443"/>
        <v xml:space="preserve">1. Better than baseline </v>
      </c>
      <c r="AAK36" s="37" t="str">
        <f t="shared" si="444"/>
        <v xml:space="preserve">1. Better than baseline </v>
      </c>
      <c r="AAL36" s="37" t="str">
        <f t="shared" si="445"/>
        <v xml:space="preserve">1. Better than baseline </v>
      </c>
    </row>
    <row r="37" spans="1:714" s="4" customFormat="1" ht="43.5" customHeight="1" thickBot="1" x14ac:dyDescent="0.4">
      <c r="A37" s="4">
        <v>32</v>
      </c>
      <c r="B37" s="12">
        <v>17</v>
      </c>
      <c r="C37" s="10" t="s">
        <v>19</v>
      </c>
      <c r="D37" s="4" t="s">
        <v>1254</v>
      </c>
      <c r="E37" s="1011" t="s">
        <v>2307</v>
      </c>
      <c r="F37" s="1012" t="s">
        <v>2307</v>
      </c>
      <c r="G37" s="1011" t="s">
        <v>2936</v>
      </c>
      <c r="H37" s="83" t="s">
        <v>2941</v>
      </c>
      <c r="I37" s="29"/>
      <c r="J37" s="29"/>
      <c r="K37" s="29"/>
      <c r="L37" s="29"/>
      <c r="M37" s="29"/>
      <c r="N37" s="29"/>
      <c r="O37" s="29"/>
      <c r="P37" s="29"/>
      <c r="Q37" s="29"/>
      <c r="R37" s="29"/>
      <c r="T37" s="29"/>
      <c r="U37" s="29"/>
      <c r="V37" s="29"/>
      <c r="W37" s="29"/>
      <c r="X37" s="29"/>
      <c r="Y37" s="29"/>
      <c r="Z37" s="29"/>
      <c r="AA37" s="29"/>
      <c r="AB37" s="29"/>
      <c r="AC37" s="29"/>
      <c r="AD37" s="29"/>
      <c r="AE37" s="29"/>
      <c r="AF37" s="29"/>
      <c r="AG37" s="29"/>
      <c r="AH37" s="29"/>
      <c r="AI37" s="29"/>
      <c r="AJ37" s="29"/>
      <c r="AK37" s="29"/>
      <c r="AL37" s="29"/>
      <c r="AM37" s="29"/>
      <c r="AO37" s="29"/>
      <c r="AP37" s="29"/>
      <c r="AQ37" s="29"/>
      <c r="AR37" s="29"/>
      <c r="AS37" s="29"/>
      <c r="AT37" s="29"/>
      <c r="AV37" s="52">
        <v>1.5</v>
      </c>
      <c r="AW37" s="52"/>
      <c r="AX37" s="52">
        <v>1.59</v>
      </c>
      <c r="AY37" s="52"/>
      <c r="BA37" s="52">
        <f t="shared" si="294"/>
        <v>1.5</v>
      </c>
      <c r="BB37" s="59">
        <v>1.53</v>
      </c>
      <c r="BC37" s="58">
        <f t="shared" si="295"/>
        <v>1.5</v>
      </c>
      <c r="BD37" s="52"/>
      <c r="BE37" s="885">
        <f t="shared" si="296"/>
        <v>-1</v>
      </c>
      <c r="DV37" s="29">
        <v>1.34</v>
      </c>
      <c r="DW37" s="32"/>
      <c r="DX37" s="32"/>
      <c r="DY37" s="32">
        <f t="shared" si="297"/>
        <v>1.34</v>
      </c>
      <c r="DZ37" s="32">
        <v>1.37</v>
      </c>
      <c r="EA37" s="32">
        <v>1.37</v>
      </c>
      <c r="EB37" s="52">
        <f t="shared" si="298"/>
        <v>1.34</v>
      </c>
      <c r="EC37" s="52">
        <v>1.33</v>
      </c>
      <c r="ED37" s="32">
        <v>1.44</v>
      </c>
      <c r="EG37" s="6">
        <f t="shared" si="299"/>
        <v>7.4626865671641687E-2</v>
      </c>
      <c r="EH37" s="32"/>
      <c r="EJ37" s="32"/>
      <c r="EK37" s="32"/>
      <c r="EL37" s="32"/>
      <c r="EM37" s="32"/>
      <c r="EO37" s="32"/>
      <c r="EP37" s="32"/>
      <c r="EQ37" s="32"/>
      <c r="ER37" s="32"/>
      <c r="ES37" s="32"/>
      <c r="ET37" s="32"/>
      <c r="EU37" s="32"/>
      <c r="EV37" s="32"/>
      <c r="EW37" s="32"/>
      <c r="EX37" s="32"/>
      <c r="EY37" s="32"/>
      <c r="EZ37" s="32"/>
      <c r="FA37" s="32"/>
      <c r="FB37" s="32"/>
      <c r="FC37" s="32"/>
      <c r="FD37" s="32"/>
      <c r="FE37" s="32"/>
      <c r="FF37" s="32"/>
      <c r="FG37" s="32"/>
      <c r="FH37" s="32"/>
      <c r="FI37" s="32"/>
      <c r="FJ37" s="32"/>
      <c r="FK37" s="32"/>
      <c r="FL37" s="32"/>
      <c r="FM37" s="32"/>
      <c r="FN37" s="32"/>
      <c r="FO37" s="32"/>
      <c r="FP37" s="32">
        <v>1.3645999999999998</v>
      </c>
      <c r="FQ37" s="32"/>
      <c r="FR37" s="29">
        <v>1.37</v>
      </c>
      <c r="FS37" s="32">
        <f t="shared" si="300"/>
        <v>1.3645999999999998</v>
      </c>
      <c r="FT37" s="32">
        <v>1.47</v>
      </c>
      <c r="FU37" s="29">
        <v>1.365</v>
      </c>
      <c r="FV37" s="32">
        <f t="shared" si="301"/>
        <v>1.3645999999999998</v>
      </c>
      <c r="FW37" s="52">
        <v>1.3</v>
      </c>
      <c r="FX37" s="52">
        <v>1.34</v>
      </c>
      <c r="FY37" s="6">
        <f t="shared" si="302"/>
        <v>-1.8027260735746547E-2</v>
      </c>
      <c r="FZ37" s="32"/>
      <c r="GA37" s="32"/>
      <c r="GB37" s="32"/>
      <c r="GC37" s="32"/>
      <c r="GD37" s="32"/>
      <c r="GE37" s="32"/>
      <c r="GF37" s="32"/>
      <c r="GG37" s="32"/>
      <c r="GH37" s="32"/>
      <c r="GI37" s="32"/>
      <c r="GJ37" s="32"/>
      <c r="GK37" s="32"/>
      <c r="GL37" s="32"/>
      <c r="GM37" s="32"/>
      <c r="GN37" s="32"/>
      <c r="GO37" s="32"/>
      <c r="GP37" s="32"/>
      <c r="GQ37" s="32"/>
      <c r="GR37" s="32"/>
      <c r="GS37" s="32"/>
      <c r="GT37" s="32"/>
      <c r="GU37" s="32"/>
      <c r="GV37" s="32"/>
      <c r="GW37" s="32"/>
      <c r="GX37" s="32"/>
      <c r="GY37" s="32"/>
      <c r="GZ37" s="32"/>
      <c r="HA37" s="32"/>
      <c r="HB37" s="32"/>
      <c r="HC37" s="32"/>
      <c r="HD37" s="32"/>
      <c r="HE37" s="32"/>
      <c r="HF37" s="32"/>
      <c r="HG37" s="32"/>
      <c r="HH37" s="32"/>
      <c r="HI37" s="32"/>
      <c r="HJ37" s="32"/>
      <c r="HK37" s="32"/>
      <c r="HL37" s="32"/>
      <c r="HM37" s="32"/>
      <c r="HN37" s="32"/>
      <c r="HO37" s="32"/>
      <c r="HP37" s="32">
        <v>1.42</v>
      </c>
      <c r="HQ37" s="32"/>
      <c r="HR37" s="32"/>
      <c r="HS37" s="32">
        <f t="shared" si="303"/>
        <v>1.42</v>
      </c>
      <c r="HT37" s="32">
        <v>1.39</v>
      </c>
      <c r="HU37" s="32">
        <v>1.25</v>
      </c>
      <c r="HV37" s="52">
        <f t="shared" si="304"/>
        <v>1.25</v>
      </c>
      <c r="HW37" s="52">
        <v>1.37</v>
      </c>
      <c r="HX37" s="32">
        <v>1.28</v>
      </c>
      <c r="HY37" s="52">
        <f t="shared" si="305"/>
        <v>1.25</v>
      </c>
      <c r="HZ37" s="32">
        <v>1.28</v>
      </c>
      <c r="IA37" s="52">
        <v>1.25</v>
      </c>
      <c r="IB37" s="52">
        <f t="shared" si="306"/>
        <v>1.25</v>
      </c>
      <c r="IC37" s="52"/>
      <c r="ID37" s="6">
        <f t="shared" si="307"/>
        <v>-1</v>
      </c>
      <c r="IE37" s="32"/>
      <c r="IF37" s="32"/>
      <c r="IG37" s="32"/>
      <c r="IH37" s="32"/>
      <c r="II37" s="32"/>
      <c r="IJ37" s="32"/>
      <c r="IK37" s="32"/>
      <c r="IL37" s="32"/>
      <c r="IM37" s="32"/>
      <c r="IN37" s="32"/>
      <c r="IO37" s="32"/>
      <c r="IP37" s="32"/>
      <c r="IQ37" s="32"/>
      <c r="IR37" s="32"/>
      <c r="IS37" s="32"/>
      <c r="IT37" s="32"/>
      <c r="IU37" s="32"/>
      <c r="IV37" s="32"/>
      <c r="IW37" s="32"/>
      <c r="IX37" s="32"/>
      <c r="IY37" s="32"/>
      <c r="IZ37" s="32"/>
      <c r="JA37" s="32"/>
      <c r="JB37" s="32"/>
      <c r="JC37" s="32"/>
      <c r="JD37" s="32"/>
      <c r="JE37" s="32"/>
      <c r="JF37" s="32"/>
      <c r="JG37" s="32"/>
      <c r="JH37" s="32"/>
      <c r="JI37" s="32"/>
      <c r="JJ37" s="32"/>
      <c r="JK37" s="32"/>
      <c r="JL37" s="32"/>
      <c r="JM37" s="32"/>
      <c r="JN37" s="32"/>
      <c r="JO37" s="32">
        <v>1.34</v>
      </c>
      <c r="JP37" s="32"/>
      <c r="JQ37" s="32">
        <v>1.4</v>
      </c>
      <c r="JR37" s="32"/>
      <c r="JS37" s="32">
        <f t="shared" si="308"/>
        <v>1.34</v>
      </c>
      <c r="JT37" s="29">
        <v>1.17</v>
      </c>
      <c r="JU37" s="52">
        <f t="shared" si="309"/>
        <v>1.17</v>
      </c>
      <c r="JV37" s="32">
        <v>1.109</v>
      </c>
      <c r="JW37" s="52">
        <v>1.1499999999999999</v>
      </c>
      <c r="JX37" s="52">
        <f t="shared" si="310"/>
        <v>1.109</v>
      </c>
      <c r="JY37" s="52">
        <v>1.1100000000000001</v>
      </c>
      <c r="JZ37" s="52">
        <v>1.25</v>
      </c>
      <c r="KA37" s="52">
        <f t="shared" si="311"/>
        <v>1.109</v>
      </c>
      <c r="KB37" s="52">
        <v>1.1499999999999999</v>
      </c>
      <c r="KC37" s="52">
        <f t="shared" si="312"/>
        <v>1.109</v>
      </c>
      <c r="KD37" s="52">
        <v>1.19</v>
      </c>
      <c r="KE37" s="1049">
        <v>1.23</v>
      </c>
      <c r="KF37" s="52">
        <f t="shared" si="313"/>
        <v>1.109</v>
      </c>
      <c r="KG37" s="52">
        <v>1.19</v>
      </c>
      <c r="KH37" s="1049">
        <v>1.17</v>
      </c>
      <c r="KI37" s="52">
        <f t="shared" si="314"/>
        <v>1.109</v>
      </c>
      <c r="KJ37" s="52"/>
      <c r="KK37" s="1049">
        <v>1.18</v>
      </c>
      <c r="KL37" s="52">
        <f t="shared" si="315"/>
        <v>1.109</v>
      </c>
      <c r="KM37" s="52">
        <v>1.18</v>
      </c>
      <c r="KN37" s="1049">
        <v>1.2649999999999999</v>
      </c>
      <c r="KO37" s="52">
        <f t="shared" si="316"/>
        <v>1.109</v>
      </c>
      <c r="KP37" s="52">
        <v>1.2</v>
      </c>
      <c r="KQ37" s="1049">
        <v>1.26</v>
      </c>
      <c r="KR37" s="1049">
        <f t="shared" si="317"/>
        <v>1.109</v>
      </c>
      <c r="KS37" s="1049">
        <v>1.25</v>
      </c>
      <c r="KT37" s="1049">
        <f t="shared" si="318"/>
        <v>1.109</v>
      </c>
      <c r="KU37" s="1049">
        <v>1.2</v>
      </c>
      <c r="KV37" s="1049">
        <v>1.23</v>
      </c>
      <c r="KW37" s="1049">
        <f t="shared" si="319"/>
        <v>1.109</v>
      </c>
      <c r="KX37" s="1049"/>
      <c r="KY37" s="6">
        <f t="shared" si="320"/>
        <v>-1</v>
      </c>
      <c r="KZ37" s="32"/>
      <c r="LA37" s="32"/>
      <c r="LB37" s="32"/>
      <c r="LC37" s="32"/>
      <c r="LD37" s="32"/>
      <c r="LE37" s="32"/>
      <c r="LF37" s="32"/>
      <c r="LG37" s="32"/>
      <c r="LH37" s="32"/>
      <c r="LI37" s="32"/>
      <c r="LJ37" s="32"/>
      <c r="LK37" s="32"/>
      <c r="LL37" s="32"/>
      <c r="LM37" s="32"/>
      <c r="LN37" s="32"/>
      <c r="LO37" s="32"/>
      <c r="LP37" s="32"/>
      <c r="LQ37" s="32"/>
      <c r="LR37" s="32"/>
      <c r="LS37" s="32"/>
      <c r="LT37" s="32"/>
      <c r="LU37" s="32"/>
      <c r="LV37" s="32"/>
      <c r="LW37" s="32"/>
      <c r="LX37" s="32"/>
      <c r="LY37" s="32"/>
      <c r="LZ37" s="32"/>
      <c r="MA37" s="32"/>
      <c r="MB37" s="32"/>
      <c r="MC37" s="32"/>
      <c r="MD37" s="32"/>
      <c r="ME37" s="32"/>
      <c r="MF37" s="32"/>
      <c r="MG37" s="32"/>
      <c r="MH37" s="32">
        <v>1.41</v>
      </c>
      <c r="MI37" s="32"/>
      <c r="MJ37" s="32"/>
      <c r="MK37" s="32">
        <f t="shared" si="321"/>
        <v>1.41</v>
      </c>
      <c r="ML37" s="32">
        <v>1.4370000000000001</v>
      </c>
      <c r="MM37" s="29">
        <v>1.44</v>
      </c>
      <c r="MN37" s="52">
        <f t="shared" si="322"/>
        <v>1.41</v>
      </c>
      <c r="MO37" s="32">
        <v>1.38</v>
      </c>
      <c r="MP37" s="32">
        <v>1.45</v>
      </c>
      <c r="MQ37" s="52">
        <v>1.45</v>
      </c>
      <c r="MR37" s="52">
        <f t="shared" si="323"/>
        <v>1.38</v>
      </c>
      <c r="MS37" s="32">
        <v>1.37</v>
      </c>
      <c r="MT37" s="52">
        <v>1.39</v>
      </c>
      <c r="MU37" s="52">
        <f t="shared" si="324"/>
        <v>1.38</v>
      </c>
      <c r="MV37" s="52">
        <v>1.375</v>
      </c>
      <c r="MW37" s="52">
        <f t="shared" si="325"/>
        <v>1.375</v>
      </c>
      <c r="MX37" s="52">
        <v>1.38</v>
      </c>
      <c r="MY37" s="1049">
        <v>1.37</v>
      </c>
      <c r="MZ37" s="52">
        <f t="shared" si="326"/>
        <v>1.37</v>
      </c>
      <c r="NA37" s="52">
        <v>1.43</v>
      </c>
      <c r="NB37" s="1049">
        <v>1.36</v>
      </c>
      <c r="NC37" s="52">
        <f t="shared" si="327"/>
        <v>1.36</v>
      </c>
      <c r="ND37" s="52">
        <v>1.37</v>
      </c>
      <c r="NE37" s="1049">
        <v>1.37</v>
      </c>
      <c r="NF37" s="52">
        <f t="shared" si="328"/>
        <v>1.36</v>
      </c>
      <c r="NG37" s="52">
        <v>1.38</v>
      </c>
      <c r="NH37" s="1049">
        <v>1.38</v>
      </c>
      <c r="NI37" s="52">
        <f t="shared" si="329"/>
        <v>1.36</v>
      </c>
      <c r="NJ37" s="52">
        <v>1.39</v>
      </c>
      <c r="NK37" s="1049">
        <v>1.37</v>
      </c>
      <c r="NL37" s="52">
        <f t="shared" si="330"/>
        <v>1.36</v>
      </c>
      <c r="NM37" s="1049">
        <v>1.38</v>
      </c>
      <c r="NN37" s="1049">
        <v>1.38</v>
      </c>
      <c r="NO37" s="1049">
        <f t="shared" si="331"/>
        <v>1.36</v>
      </c>
      <c r="NP37" s="52">
        <v>1.37</v>
      </c>
      <c r="NQ37" s="1049">
        <f t="shared" si="332"/>
        <v>1.36</v>
      </c>
      <c r="NR37" s="1049"/>
      <c r="NS37" s="6">
        <f t="shared" si="333"/>
        <v>-1</v>
      </c>
      <c r="NT37" s="32"/>
      <c r="NU37" s="32"/>
      <c r="NV37" s="32"/>
      <c r="NW37" s="32"/>
      <c r="NX37" s="32"/>
      <c r="NY37" s="32"/>
      <c r="NZ37" s="32"/>
      <c r="OA37" s="32"/>
      <c r="OB37" s="32"/>
      <c r="OC37" s="32"/>
      <c r="OD37" s="32"/>
      <c r="OE37" s="32"/>
      <c r="OF37" s="32"/>
      <c r="OG37" s="32"/>
      <c r="OH37" s="32"/>
      <c r="OI37" s="32"/>
      <c r="OJ37" s="32"/>
      <c r="OK37" s="32"/>
      <c r="OL37" s="32"/>
      <c r="OM37" s="32"/>
      <c r="ON37" s="32"/>
      <c r="OO37" s="32"/>
      <c r="OP37" s="32"/>
      <c r="OQ37" s="32"/>
      <c r="OR37" s="32"/>
      <c r="OS37" s="32"/>
      <c r="OT37" s="32"/>
      <c r="OU37" s="32"/>
      <c r="OV37" s="32"/>
      <c r="OW37" s="32"/>
      <c r="OX37" s="32"/>
      <c r="OY37" s="32"/>
      <c r="OZ37" s="32"/>
      <c r="PA37" s="32"/>
      <c r="PB37" s="32"/>
      <c r="PC37" s="32"/>
      <c r="PD37" s="32">
        <v>1.2</v>
      </c>
      <c r="PE37" s="32"/>
      <c r="PF37" s="32">
        <v>1.25</v>
      </c>
      <c r="PG37" s="32"/>
      <c r="PH37" s="32">
        <f t="shared" si="334"/>
        <v>1.2</v>
      </c>
      <c r="PI37" s="32">
        <v>1.23</v>
      </c>
      <c r="PJ37" s="52">
        <f t="shared" si="335"/>
        <v>1.2</v>
      </c>
      <c r="PK37" s="32">
        <v>1.25</v>
      </c>
      <c r="PL37" s="52">
        <f t="shared" si="336"/>
        <v>1.2</v>
      </c>
      <c r="PM37" s="32">
        <v>1.27</v>
      </c>
      <c r="PN37" s="52">
        <v>1.23</v>
      </c>
      <c r="PO37" s="52">
        <f t="shared" si="337"/>
        <v>1.2</v>
      </c>
      <c r="PP37" s="52">
        <v>1.23</v>
      </c>
      <c r="PQ37" s="52">
        <f t="shared" si="338"/>
        <v>1.2</v>
      </c>
      <c r="PR37" s="52">
        <v>1.26</v>
      </c>
      <c r="PS37" s="1049">
        <v>1.196</v>
      </c>
      <c r="PT37" s="52">
        <f t="shared" si="339"/>
        <v>1.196</v>
      </c>
      <c r="PU37" s="52">
        <v>1.27</v>
      </c>
      <c r="PV37" s="1049">
        <v>1.23</v>
      </c>
      <c r="PW37" s="52">
        <f t="shared" si="340"/>
        <v>1.196</v>
      </c>
      <c r="PX37" s="52">
        <v>1.21</v>
      </c>
      <c r="PY37" s="1049">
        <v>1.2</v>
      </c>
      <c r="PZ37" s="52">
        <f t="shared" si="341"/>
        <v>1.196</v>
      </c>
      <c r="QA37" s="52">
        <v>1.228</v>
      </c>
      <c r="QB37" s="52">
        <v>1.21</v>
      </c>
      <c r="QC37" s="52">
        <f t="shared" si="342"/>
        <v>1.196</v>
      </c>
      <c r="QD37" s="52">
        <v>1.23</v>
      </c>
      <c r="QE37" s="1049">
        <v>1.21</v>
      </c>
      <c r="QF37" s="1049">
        <f t="shared" si="343"/>
        <v>1.196</v>
      </c>
      <c r="QG37" s="1049">
        <v>1.26</v>
      </c>
      <c r="QH37" s="1049">
        <v>1.22</v>
      </c>
      <c r="QI37" s="52">
        <f t="shared" si="344"/>
        <v>1.196</v>
      </c>
      <c r="QJ37" s="1049">
        <v>1.27</v>
      </c>
      <c r="QK37" s="1049">
        <v>1.21</v>
      </c>
      <c r="QL37" s="1049">
        <f t="shared" si="345"/>
        <v>1.196</v>
      </c>
      <c r="QM37" s="1049">
        <v>1.2</v>
      </c>
      <c r="QN37" s="1049">
        <v>1.22</v>
      </c>
      <c r="QO37" s="1049">
        <f t="shared" si="346"/>
        <v>1.196</v>
      </c>
      <c r="QP37" s="1049">
        <v>1.23</v>
      </c>
      <c r="QQ37" s="1049">
        <v>1.27</v>
      </c>
      <c r="QR37" s="1049">
        <f t="shared" si="347"/>
        <v>1.196</v>
      </c>
      <c r="QS37" s="1049">
        <v>1.25</v>
      </c>
      <c r="QT37" s="1049">
        <f t="shared" si="348"/>
        <v>1.196</v>
      </c>
      <c r="QU37" s="1049"/>
      <c r="QV37" s="6">
        <f t="shared" si="349"/>
        <v>-1</v>
      </c>
      <c r="QW37" s="32"/>
      <c r="QX37" s="32"/>
      <c r="QY37" s="32"/>
      <c r="QZ37" s="32"/>
      <c r="RA37" s="32"/>
      <c r="RB37" s="32"/>
      <c r="RC37" s="32"/>
      <c r="RD37" s="32"/>
      <c r="RE37" s="32">
        <v>1.077</v>
      </c>
      <c r="RF37" s="32"/>
      <c r="RG37" s="32">
        <v>1.1499999999999999</v>
      </c>
      <c r="RH37" s="32"/>
      <c r="RI37" s="32">
        <f t="shared" si="350"/>
        <v>1.077</v>
      </c>
      <c r="RJ37" s="29">
        <v>1.1000000000000001</v>
      </c>
      <c r="RK37" s="52">
        <f t="shared" si="351"/>
        <v>1.077</v>
      </c>
      <c r="RL37" s="52">
        <v>1.1299999999999999</v>
      </c>
      <c r="RM37" s="52">
        <f t="shared" si="352"/>
        <v>1.077</v>
      </c>
      <c r="RN37" s="52">
        <v>1.1499999999999999</v>
      </c>
      <c r="RO37" s="52">
        <v>1.1599999999999999</v>
      </c>
      <c r="RP37" s="52">
        <f t="shared" si="353"/>
        <v>1.077</v>
      </c>
      <c r="RQ37" s="52">
        <v>1.1299999999999999</v>
      </c>
      <c r="RR37" s="52">
        <v>1.1299999999999999</v>
      </c>
      <c r="RS37" s="52">
        <f t="shared" si="354"/>
        <v>1.077</v>
      </c>
      <c r="RT37" s="52">
        <v>1.0900000000000001</v>
      </c>
      <c r="RU37" s="32">
        <v>1.1000000000000001</v>
      </c>
      <c r="RV37" s="52">
        <f t="shared" si="355"/>
        <v>1.077</v>
      </c>
      <c r="RW37" s="52">
        <v>1.1399999999999999</v>
      </c>
      <c r="RX37" s="32">
        <v>1.07</v>
      </c>
      <c r="RY37" s="52">
        <f t="shared" si="356"/>
        <v>1.07</v>
      </c>
      <c r="RZ37" s="32">
        <v>1.0900000000000001</v>
      </c>
      <c r="SA37" s="52">
        <f t="shared" si="357"/>
        <v>1.07</v>
      </c>
      <c r="SB37" s="32">
        <v>1.07</v>
      </c>
      <c r="SC37" s="32">
        <v>1.1100000000000001</v>
      </c>
      <c r="SD37" s="52">
        <f t="shared" si="358"/>
        <v>1.07</v>
      </c>
      <c r="SE37" s="52">
        <v>1.0900000000000001</v>
      </c>
      <c r="SF37" s="52">
        <v>1.1399999999999999</v>
      </c>
      <c r="SG37" s="52">
        <f t="shared" si="359"/>
        <v>1.07</v>
      </c>
      <c r="SH37" s="1049">
        <v>1.1299999999999999</v>
      </c>
      <c r="SI37" s="1049">
        <f t="shared" si="360"/>
        <v>1.07</v>
      </c>
      <c r="SJ37" s="1049">
        <v>1.1299999999999999</v>
      </c>
      <c r="SK37" s="1049">
        <v>1.1299999999999999</v>
      </c>
      <c r="SL37" s="1049">
        <f t="shared" si="361"/>
        <v>1.07</v>
      </c>
      <c r="SM37" s="1049">
        <v>1.1599999999999999</v>
      </c>
      <c r="SN37" s="1049">
        <v>1.1100000000000001</v>
      </c>
      <c r="SO37" s="1049">
        <f t="shared" si="362"/>
        <v>1.07</v>
      </c>
      <c r="SP37" s="1049">
        <v>1.08</v>
      </c>
      <c r="SQ37" s="1049">
        <v>1.1399999999999999</v>
      </c>
      <c r="SR37" s="1049">
        <f t="shared" si="363"/>
        <v>1.07</v>
      </c>
      <c r="SS37" s="1049">
        <v>1.1200000000000001</v>
      </c>
      <c r="ST37" s="1049">
        <v>1.1399999999999999</v>
      </c>
      <c r="SU37" s="1049">
        <f t="shared" si="364"/>
        <v>1.07</v>
      </c>
      <c r="SV37" s="1049">
        <v>1.1399999999999999</v>
      </c>
      <c r="SW37" s="1049">
        <f t="shared" si="365"/>
        <v>1.07</v>
      </c>
      <c r="SX37" s="1049">
        <v>1.1599999999999999</v>
      </c>
      <c r="SY37" s="6">
        <f t="shared" si="366"/>
        <v>8.4112149532710137E-2</v>
      </c>
      <c r="SZ37" s="32">
        <v>1.35</v>
      </c>
      <c r="TA37" s="32">
        <v>1.2869999999999999</v>
      </c>
      <c r="TB37" s="52">
        <f t="shared" si="367"/>
        <v>1.2869999999999999</v>
      </c>
      <c r="TC37" s="52">
        <v>1.38</v>
      </c>
      <c r="TD37" s="52">
        <v>1.36</v>
      </c>
      <c r="TE37" s="52">
        <f t="shared" si="368"/>
        <v>1.2869999999999999</v>
      </c>
      <c r="TF37" s="52">
        <v>1.28</v>
      </c>
      <c r="TG37" s="52">
        <v>1.29</v>
      </c>
      <c r="TH37" s="52">
        <f t="shared" si="369"/>
        <v>1.2869999999999999</v>
      </c>
      <c r="TI37" s="52">
        <v>1.28</v>
      </c>
      <c r="TJ37" s="52">
        <f t="shared" si="370"/>
        <v>1.28</v>
      </c>
      <c r="TK37" s="52">
        <v>1.28</v>
      </c>
      <c r="TL37" s="1049">
        <v>1.27</v>
      </c>
      <c r="TM37" s="52">
        <f t="shared" si="371"/>
        <v>1.27</v>
      </c>
      <c r="TN37" s="52">
        <v>1.29</v>
      </c>
      <c r="TO37" s="1049">
        <v>1.28</v>
      </c>
      <c r="TP37" s="52">
        <f t="shared" si="372"/>
        <v>1.27</v>
      </c>
      <c r="TQ37" s="52">
        <v>1.35</v>
      </c>
      <c r="TR37" s="1049">
        <v>1.28</v>
      </c>
      <c r="TS37" s="52">
        <f t="shared" si="373"/>
        <v>1.27</v>
      </c>
      <c r="TT37" s="52">
        <v>1.29</v>
      </c>
      <c r="TU37" s="1049">
        <v>1.29</v>
      </c>
      <c r="TV37" s="52">
        <f t="shared" si="374"/>
        <v>1.27</v>
      </c>
      <c r="TW37" s="52">
        <v>1.3</v>
      </c>
      <c r="TX37" s="1049">
        <v>1.29</v>
      </c>
      <c r="TY37" s="52">
        <f t="shared" si="375"/>
        <v>1.27</v>
      </c>
      <c r="TZ37" s="1049">
        <v>1.29</v>
      </c>
      <c r="UA37" s="1049">
        <f t="shared" si="376"/>
        <v>1.27</v>
      </c>
      <c r="UB37" s="1049">
        <v>1.28</v>
      </c>
      <c r="UC37" s="1049">
        <v>1.29</v>
      </c>
      <c r="UD37" s="1049">
        <f t="shared" si="377"/>
        <v>1.27</v>
      </c>
      <c r="UE37" s="1049">
        <v>1.3</v>
      </c>
      <c r="UF37" s="1049">
        <v>1.29</v>
      </c>
      <c r="UG37" s="1049">
        <f t="shared" si="378"/>
        <v>1.27</v>
      </c>
      <c r="UH37" s="1049">
        <v>1.28</v>
      </c>
      <c r="UI37" s="1049">
        <v>1.29</v>
      </c>
      <c r="UJ37" s="1049">
        <f t="shared" si="379"/>
        <v>1.27</v>
      </c>
      <c r="UK37" s="1049">
        <v>1.32</v>
      </c>
      <c r="UL37" s="1049">
        <f t="shared" si="380"/>
        <v>1.27</v>
      </c>
      <c r="UM37" s="1049">
        <v>1.32</v>
      </c>
      <c r="UN37" s="1049">
        <v>1.28</v>
      </c>
      <c r="UO37" s="1049">
        <f t="shared" si="381"/>
        <v>1.27</v>
      </c>
      <c r="UP37" s="1049">
        <v>1.27</v>
      </c>
      <c r="UQ37" s="1049">
        <v>1.34</v>
      </c>
      <c r="UR37" s="1049">
        <f t="shared" si="382"/>
        <v>1.27</v>
      </c>
      <c r="US37" s="1049"/>
      <c r="UT37" s="6">
        <f t="shared" si="383"/>
        <v>-1</v>
      </c>
      <c r="UU37" s="32">
        <v>1.2649999999999999</v>
      </c>
      <c r="UV37" s="10">
        <v>1.26</v>
      </c>
      <c r="UW37" s="32">
        <f t="shared" si="384"/>
        <v>1.26</v>
      </c>
      <c r="UX37" s="52">
        <v>1.21</v>
      </c>
      <c r="UY37" s="10">
        <v>1.26</v>
      </c>
      <c r="UZ37" s="52">
        <f t="shared" si="385"/>
        <v>1.26</v>
      </c>
      <c r="VA37" s="52">
        <v>1.29</v>
      </c>
      <c r="VB37" s="52">
        <f t="shared" si="386"/>
        <v>1.26</v>
      </c>
      <c r="VC37" s="52">
        <v>1.29</v>
      </c>
      <c r="VD37" s="52">
        <f t="shared" si="387"/>
        <v>1.26</v>
      </c>
      <c r="VE37" s="52">
        <v>1.27</v>
      </c>
      <c r="VF37" s="52">
        <v>1.26</v>
      </c>
      <c r="VG37" s="1049">
        <v>1.29</v>
      </c>
      <c r="VH37" s="52">
        <f t="shared" si="388"/>
        <v>1.26</v>
      </c>
      <c r="VI37" s="52">
        <v>1.27</v>
      </c>
      <c r="VJ37" s="52">
        <v>1.29</v>
      </c>
      <c r="VK37" s="52">
        <v>1.31</v>
      </c>
      <c r="VL37" s="1049">
        <v>1.3</v>
      </c>
      <c r="VM37" s="1049">
        <v>1.28</v>
      </c>
      <c r="VN37" s="52">
        <f t="shared" si="389"/>
        <v>1.26</v>
      </c>
      <c r="VO37" s="1049">
        <v>1.29</v>
      </c>
      <c r="VP37" s="1049">
        <v>1.3</v>
      </c>
      <c r="VQ37" s="1049">
        <f t="shared" si="390"/>
        <v>1.26</v>
      </c>
      <c r="VR37" s="1049">
        <v>1.31</v>
      </c>
      <c r="VS37" s="1049">
        <v>1.33</v>
      </c>
      <c r="VT37" s="1049">
        <f t="shared" si="391"/>
        <v>1.26</v>
      </c>
      <c r="VU37" s="1049">
        <v>1.32</v>
      </c>
      <c r="VV37" s="1049">
        <v>1.33</v>
      </c>
      <c r="VW37" s="1049">
        <f t="shared" si="392"/>
        <v>1.26</v>
      </c>
      <c r="VX37" s="1049">
        <v>1.3</v>
      </c>
      <c r="VY37" s="1049">
        <v>1.27</v>
      </c>
      <c r="VZ37" s="1049">
        <v>1.27</v>
      </c>
      <c r="WA37" s="1049">
        <v>1.31</v>
      </c>
      <c r="WB37" s="1049">
        <f t="shared" si="393"/>
        <v>1.26</v>
      </c>
      <c r="WC37" s="1049">
        <v>1.28</v>
      </c>
      <c r="WD37" s="1049">
        <v>1.3109999999999999</v>
      </c>
      <c r="WE37" s="1049">
        <v>1.28</v>
      </c>
      <c r="WF37" s="1049">
        <v>1.2654000000000001</v>
      </c>
      <c r="WG37" s="52">
        <f t="shared" si="394"/>
        <v>1.26</v>
      </c>
      <c r="WH37" s="52">
        <v>1.27</v>
      </c>
      <c r="WI37" s="52">
        <f t="shared" si="395"/>
        <v>1.26</v>
      </c>
      <c r="WJ37" s="52">
        <v>1.28</v>
      </c>
      <c r="WK37" s="52">
        <v>1.2849999999999999</v>
      </c>
      <c r="WL37" s="52">
        <f t="shared" si="396"/>
        <v>1.26</v>
      </c>
      <c r="WM37" s="52">
        <v>1.29</v>
      </c>
      <c r="WN37" s="52">
        <v>1.3</v>
      </c>
      <c r="WO37" s="1049">
        <v>1.29</v>
      </c>
      <c r="WP37" s="1049">
        <v>1.31</v>
      </c>
      <c r="WQ37" s="1049">
        <f t="shared" si="397"/>
        <v>1.26</v>
      </c>
      <c r="WR37" s="1049">
        <v>1.32</v>
      </c>
      <c r="WS37" s="1049">
        <v>1.27</v>
      </c>
      <c r="WT37" s="1049">
        <f t="shared" si="398"/>
        <v>1.26</v>
      </c>
      <c r="WU37" s="1049">
        <v>1.33</v>
      </c>
      <c r="WV37" s="1049">
        <f t="shared" si="399"/>
        <v>1.26</v>
      </c>
      <c r="WW37" s="1049"/>
      <c r="WX37" s="1049">
        <v>1.32</v>
      </c>
      <c r="WY37" s="1049">
        <f t="shared" si="400"/>
        <v>1.26</v>
      </c>
      <c r="WZ37" s="1049"/>
      <c r="XA37" s="1049"/>
      <c r="XB37" s="6">
        <f t="shared" si="401"/>
        <v>-1</v>
      </c>
      <c r="XC37" s="6">
        <f t="shared" si="402"/>
        <v>-1</v>
      </c>
      <c r="XD37" s="6">
        <f t="shared" si="403"/>
        <v>3.9682539682539715E-2</v>
      </c>
      <c r="XE37" s="1308">
        <v>1.17</v>
      </c>
      <c r="XF37" s="37">
        <v>1.24</v>
      </c>
      <c r="XG37" s="1049">
        <v>1.19</v>
      </c>
      <c r="XH37" s="37">
        <f t="shared" si="404"/>
        <v>1.17</v>
      </c>
      <c r="XI37" s="37">
        <v>1.2629999999999999</v>
      </c>
      <c r="XJ37" s="1049">
        <v>1.23</v>
      </c>
      <c r="XK37" s="37">
        <f t="shared" si="405"/>
        <v>1.17</v>
      </c>
      <c r="XL37" s="1049">
        <v>1.19</v>
      </c>
      <c r="XM37" s="37">
        <f t="shared" si="406"/>
        <v>1.17</v>
      </c>
      <c r="XN37" s="1049">
        <v>1.19</v>
      </c>
      <c r="XO37" s="37">
        <f t="shared" si="407"/>
        <v>1.17</v>
      </c>
      <c r="XP37" s="1049">
        <v>1.2</v>
      </c>
      <c r="XQ37" s="37">
        <f t="shared" si="408"/>
        <v>1.17</v>
      </c>
      <c r="XR37" s="1049">
        <v>1.19</v>
      </c>
      <c r="XS37" s="1049">
        <f t="shared" si="409"/>
        <v>1.17</v>
      </c>
      <c r="XT37" s="1049"/>
      <c r="XU37" s="1224">
        <f t="shared" si="410"/>
        <v>-1</v>
      </c>
      <c r="XV37" s="1315">
        <v>1.18</v>
      </c>
      <c r="XW37" s="37">
        <v>1.2</v>
      </c>
      <c r="XX37" s="36">
        <f t="shared" si="411"/>
        <v>1.18</v>
      </c>
      <c r="XY37" s="1049">
        <v>1.24</v>
      </c>
      <c r="XZ37" s="36">
        <f t="shared" si="412"/>
        <v>1.18</v>
      </c>
      <c r="YA37" s="1049">
        <v>1.23</v>
      </c>
      <c r="YB37" s="36">
        <f t="shared" si="413"/>
        <v>1.18</v>
      </c>
      <c r="YC37" s="1049">
        <v>1.21</v>
      </c>
      <c r="YD37" s="29">
        <f t="shared" si="414"/>
        <v>1.18</v>
      </c>
      <c r="YE37" s="52">
        <v>1.18</v>
      </c>
      <c r="YF37" s="37">
        <f t="shared" si="415"/>
        <v>1.18</v>
      </c>
      <c r="YG37" s="1049">
        <v>1.23</v>
      </c>
      <c r="YH37" s="1049">
        <f t="shared" si="416"/>
        <v>1.18</v>
      </c>
      <c r="YI37" s="1049"/>
      <c r="YJ37" s="6">
        <f t="shared" si="417"/>
        <v>-1</v>
      </c>
      <c r="YK37" s="52">
        <v>1.25</v>
      </c>
      <c r="YL37" s="52">
        <v>1.29</v>
      </c>
      <c r="YM37" s="52">
        <v>1.24</v>
      </c>
      <c r="YN37" s="52">
        <v>1.28</v>
      </c>
      <c r="YO37" s="52">
        <f t="shared" si="418"/>
        <v>1.25</v>
      </c>
      <c r="YP37" s="52">
        <v>1.3</v>
      </c>
      <c r="YQ37" s="52">
        <f t="shared" si="419"/>
        <v>1.25</v>
      </c>
      <c r="YR37" s="52">
        <v>1.22</v>
      </c>
      <c r="YS37" s="52">
        <f t="shared" si="420"/>
        <v>1.22</v>
      </c>
      <c r="YT37" s="52">
        <v>1.23</v>
      </c>
      <c r="YU37" s="52">
        <v>1.22</v>
      </c>
      <c r="YV37" s="52">
        <f t="shared" si="421"/>
        <v>1.22</v>
      </c>
      <c r="YW37" s="52">
        <v>1.21</v>
      </c>
      <c r="YX37" s="52">
        <v>1.21</v>
      </c>
      <c r="YY37" s="1049">
        <f t="shared" si="422"/>
        <v>1.21</v>
      </c>
      <c r="YZ37" s="37">
        <v>1.22</v>
      </c>
      <c r="ZA37" s="52">
        <v>1.26</v>
      </c>
      <c r="ZB37" s="52">
        <f t="shared" si="423"/>
        <v>1.21</v>
      </c>
      <c r="ZC37" s="52"/>
      <c r="ZD37" s="6">
        <f t="shared" si="424"/>
        <v>-1</v>
      </c>
      <c r="ZE37" s="1049">
        <v>1.419</v>
      </c>
      <c r="ZF37" s="1049">
        <v>1.39</v>
      </c>
      <c r="ZG37" s="1049">
        <v>1.43</v>
      </c>
      <c r="ZH37" s="1049">
        <f t="shared" si="425"/>
        <v>1.419</v>
      </c>
      <c r="ZI37" s="1049">
        <v>1.45</v>
      </c>
      <c r="ZJ37" s="1049">
        <f t="shared" si="426"/>
        <v>1.419</v>
      </c>
      <c r="ZK37" s="1049">
        <v>1.46</v>
      </c>
      <c r="ZL37" s="1049">
        <v>1.45</v>
      </c>
      <c r="ZM37" s="1049">
        <f t="shared" si="427"/>
        <v>1.419</v>
      </c>
      <c r="ZN37" s="1049">
        <v>1.47</v>
      </c>
      <c r="ZO37" s="37">
        <f t="shared" si="428"/>
        <v>1.419</v>
      </c>
      <c r="ZP37" s="52"/>
      <c r="ZQ37" s="52">
        <v>1.49</v>
      </c>
      <c r="ZR37" s="1049">
        <f t="shared" si="429"/>
        <v>1.419</v>
      </c>
      <c r="ZS37" s="37"/>
      <c r="ZT37" s="1224">
        <f t="shared" si="430"/>
        <v>-1</v>
      </c>
      <c r="ZU37" s="1049"/>
      <c r="ZV37" s="1049"/>
      <c r="ZW37" s="52"/>
      <c r="ZX37" s="52" t="str">
        <f t="shared" si="431"/>
        <v xml:space="preserve">1. Better than baseline </v>
      </c>
      <c r="ZY37" s="52" t="str">
        <f t="shared" si="432"/>
        <v>4.Blocker/Not Executed</v>
      </c>
      <c r="ZZ37" s="52" t="str">
        <f t="shared" si="433"/>
        <v>2. Within 10% deviation from baseline</v>
      </c>
      <c r="AAA37" s="52" t="str">
        <f t="shared" si="434"/>
        <v xml:space="preserve">1. Better than baseline </v>
      </c>
      <c r="AAB37" s="52" t="str">
        <f t="shared" si="435"/>
        <v xml:space="preserve">1. Better than baseline </v>
      </c>
      <c r="AAC37" s="52" t="str">
        <f t="shared" si="436"/>
        <v xml:space="preserve">1. Better than baseline </v>
      </c>
      <c r="AAD37" s="52" t="str">
        <f t="shared" si="437"/>
        <v xml:space="preserve">1. Better than baseline </v>
      </c>
      <c r="AAE37" s="52" t="str">
        <f t="shared" si="438"/>
        <v xml:space="preserve">1. Better than baseline </v>
      </c>
      <c r="AAF37" s="52" t="str">
        <f t="shared" si="439"/>
        <v>2. Within 10% deviation from baseline</v>
      </c>
      <c r="AAG37" s="52" t="str">
        <f t="shared" si="440"/>
        <v xml:space="preserve">1. Better than baseline </v>
      </c>
      <c r="AAH37" s="52" t="str">
        <f t="shared" si="441"/>
        <v xml:space="preserve">1. Better than baseline </v>
      </c>
      <c r="AAI37" s="37" t="str">
        <f t="shared" si="442"/>
        <v xml:space="preserve">1. Better than baseline </v>
      </c>
      <c r="AAJ37" s="37" t="str">
        <f t="shared" si="443"/>
        <v xml:space="preserve">1. Better than baseline </v>
      </c>
      <c r="AAK37" s="37" t="str">
        <f t="shared" si="444"/>
        <v xml:space="preserve">1. Better than baseline </v>
      </c>
      <c r="AAL37" s="37" t="str">
        <f t="shared" si="445"/>
        <v xml:space="preserve">1. Better than baseline </v>
      </c>
    </row>
    <row r="38" spans="1:714" s="4" customFormat="1" ht="29.15" customHeight="1" thickBot="1" x14ac:dyDescent="0.4">
      <c r="A38" s="4">
        <v>33</v>
      </c>
      <c r="B38" s="12">
        <v>18</v>
      </c>
      <c r="C38" s="10" t="s">
        <v>19</v>
      </c>
      <c r="D38" s="4" t="s">
        <v>1254</v>
      </c>
      <c r="E38" s="1011" t="s">
        <v>2307</v>
      </c>
      <c r="F38" s="1012" t="s">
        <v>2307</v>
      </c>
      <c r="G38" s="1011" t="s">
        <v>2936</v>
      </c>
      <c r="H38" s="83" t="s">
        <v>2942</v>
      </c>
      <c r="I38" s="29"/>
      <c r="J38" s="29"/>
      <c r="K38" s="29"/>
      <c r="L38" s="29"/>
      <c r="M38" s="29"/>
      <c r="N38" s="29"/>
      <c r="O38" s="29"/>
      <c r="P38" s="29"/>
      <c r="Q38" s="29"/>
      <c r="R38" s="29"/>
      <c r="T38" s="29"/>
      <c r="U38" s="29"/>
      <c r="V38" s="29"/>
      <c r="W38" s="29"/>
      <c r="X38" s="29"/>
      <c r="Y38" s="29"/>
      <c r="Z38" s="29"/>
      <c r="AA38" s="29"/>
      <c r="AB38" s="29"/>
      <c r="AC38" s="29"/>
      <c r="AD38" s="29"/>
      <c r="AE38" s="29"/>
      <c r="AF38" s="29"/>
      <c r="AG38" s="29"/>
      <c r="AH38" s="29"/>
      <c r="AI38" s="29"/>
      <c r="AJ38" s="29"/>
      <c r="AK38" s="29"/>
      <c r="AL38" s="29"/>
      <c r="AM38" s="29"/>
      <c r="AO38" s="29"/>
      <c r="AP38" s="29"/>
      <c r="AQ38" s="29"/>
      <c r="AR38" s="29"/>
      <c r="AS38" s="29"/>
      <c r="AT38" s="29"/>
      <c r="AV38" s="36" t="s">
        <v>1159</v>
      </c>
      <c r="AW38" s="36"/>
      <c r="AX38" s="36" t="s">
        <v>1159</v>
      </c>
      <c r="AY38" s="36"/>
      <c r="BA38" s="36" t="s">
        <v>1159</v>
      </c>
      <c r="BB38" s="58">
        <v>7.56</v>
      </c>
      <c r="BC38" s="58">
        <f t="shared" si="295"/>
        <v>7.56</v>
      </c>
      <c r="BD38" s="36"/>
      <c r="BE38" s="885">
        <f t="shared" si="296"/>
        <v>-1</v>
      </c>
      <c r="DV38" s="29" t="s">
        <v>1159</v>
      </c>
      <c r="DW38" s="29"/>
      <c r="DX38" s="29"/>
      <c r="DY38" s="29" t="s">
        <v>1159</v>
      </c>
      <c r="DZ38" s="29" t="s">
        <v>1159</v>
      </c>
      <c r="EA38" s="32">
        <v>8.01</v>
      </c>
      <c r="EB38" s="52">
        <f t="shared" si="298"/>
        <v>8.01</v>
      </c>
      <c r="EC38" s="36">
        <v>8.1300000000000008</v>
      </c>
      <c r="ED38" s="29">
        <v>8.51</v>
      </c>
      <c r="EG38" s="6">
        <f t="shared" si="299"/>
        <v>6.2421972534332085E-2</v>
      </c>
      <c r="EH38" s="29"/>
      <c r="EJ38" s="29"/>
      <c r="EK38" s="29"/>
      <c r="EL38" s="29"/>
      <c r="EM38" s="29"/>
      <c r="EO38" s="29"/>
      <c r="EP38" s="29"/>
      <c r="EQ38" s="29"/>
      <c r="ER38" s="29"/>
      <c r="ES38" s="29"/>
      <c r="ET38" s="29"/>
      <c r="EU38" s="29"/>
      <c r="EV38" s="29"/>
      <c r="EW38" s="29"/>
      <c r="EX38" s="29"/>
      <c r="EY38" s="29"/>
      <c r="EZ38" s="29"/>
      <c r="FA38" s="29"/>
      <c r="FB38" s="29"/>
      <c r="FC38" s="29"/>
      <c r="FD38" s="29"/>
      <c r="FE38" s="29"/>
      <c r="FF38" s="29"/>
      <c r="FG38" s="29"/>
      <c r="FH38" s="29"/>
      <c r="FI38" s="29"/>
      <c r="FJ38" s="29"/>
      <c r="FK38" s="29"/>
      <c r="FL38" s="29"/>
      <c r="FM38" s="29"/>
      <c r="FN38" s="29"/>
      <c r="FO38" s="29"/>
      <c r="FP38" s="29" t="s">
        <v>1159</v>
      </c>
      <c r="FQ38" s="29"/>
      <c r="FR38" s="29" t="s">
        <v>1159</v>
      </c>
      <c r="FS38" s="29" t="s">
        <v>1159</v>
      </c>
      <c r="FT38" s="29" t="s">
        <v>1159</v>
      </c>
      <c r="FU38" s="29">
        <v>7.99</v>
      </c>
      <c r="FV38" s="32">
        <f t="shared" si="301"/>
        <v>7.99</v>
      </c>
      <c r="FW38" s="36">
        <v>7.8</v>
      </c>
      <c r="FX38" s="36">
        <v>7.91</v>
      </c>
      <c r="FY38" s="6">
        <f t="shared" si="302"/>
        <v>-1.0012515644555704E-2</v>
      </c>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29"/>
      <c r="HL38" s="29"/>
      <c r="HM38" s="29"/>
      <c r="HN38" s="29"/>
      <c r="HO38" s="29"/>
      <c r="HP38" s="29" t="s">
        <v>1159</v>
      </c>
      <c r="HQ38" s="29"/>
      <c r="HR38" s="29"/>
      <c r="HS38" s="29" t="s">
        <v>1159</v>
      </c>
      <c r="HT38" s="29" t="s">
        <v>1159</v>
      </c>
      <c r="HU38" s="32" t="s">
        <v>1159</v>
      </c>
      <c r="HV38" s="92">
        <v>8.89</v>
      </c>
      <c r="HW38" s="36">
        <v>8.94</v>
      </c>
      <c r="HX38" s="29">
        <v>8.67</v>
      </c>
      <c r="HY38" s="36">
        <f t="shared" si="305"/>
        <v>8.67</v>
      </c>
      <c r="HZ38" s="29">
        <v>8.67</v>
      </c>
      <c r="IA38" s="36">
        <v>8.77</v>
      </c>
      <c r="IB38" s="36">
        <f t="shared" si="306"/>
        <v>8.67</v>
      </c>
      <c r="IC38" s="36"/>
      <c r="ID38" s="6">
        <f t="shared" si="307"/>
        <v>-1</v>
      </c>
      <c r="IE38" s="29"/>
      <c r="IF38" s="29"/>
      <c r="IG38" s="29"/>
      <c r="IH38" s="29"/>
      <c r="II38" s="29"/>
      <c r="IJ38" s="29"/>
      <c r="IK38" s="29"/>
      <c r="IL38" s="29"/>
      <c r="IM38" s="29"/>
      <c r="IN38" s="29"/>
      <c r="IO38" s="29"/>
      <c r="IP38" s="29"/>
      <c r="IQ38" s="29"/>
      <c r="IR38" s="29"/>
      <c r="IS38" s="29"/>
      <c r="IT38" s="29"/>
      <c r="IU38" s="29"/>
      <c r="IV38" s="29"/>
      <c r="IW38" s="29"/>
      <c r="IX38" s="29"/>
      <c r="IY38" s="29"/>
      <c r="IZ38" s="29"/>
      <c r="JA38" s="29"/>
      <c r="JB38" s="29"/>
      <c r="JC38" s="29"/>
      <c r="JD38" s="29"/>
      <c r="JE38" s="29"/>
      <c r="JF38" s="29"/>
      <c r="JG38" s="29"/>
      <c r="JH38" s="29"/>
      <c r="JI38" s="29"/>
      <c r="JJ38" s="29"/>
      <c r="JK38" s="29"/>
      <c r="JL38" s="29"/>
      <c r="JM38" s="29"/>
      <c r="JN38" s="29"/>
      <c r="JO38" s="29" t="s">
        <v>1159</v>
      </c>
      <c r="JP38" s="29"/>
      <c r="JQ38" s="29" t="s">
        <v>1159</v>
      </c>
      <c r="JR38" s="29"/>
      <c r="JS38" s="29"/>
      <c r="JT38" s="29">
        <v>7.95</v>
      </c>
      <c r="JU38" s="52">
        <f t="shared" si="309"/>
        <v>7.95</v>
      </c>
      <c r="JV38" s="32">
        <v>8.4499999999999993</v>
      </c>
      <c r="JW38" s="36">
        <v>8.42</v>
      </c>
      <c r="JX38" s="36">
        <f t="shared" si="310"/>
        <v>7.95</v>
      </c>
      <c r="JY38" s="36">
        <v>7.95</v>
      </c>
      <c r="JZ38" s="36">
        <v>8.2100000000000009</v>
      </c>
      <c r="KA38" s="36">
        <f t="shared" si="311"/>
        <v>7.95</v>
      </c>
      <c r="KB38" s="36">
        <v>8.6999999999999993</v>
      </c>
      <c r="KC38" s="36">
        <f t="shared" si="312"/>
        <v>7.95</v>
      </c>
      <c r="KD38" s="36">
        <v>8.01</v>
      </c>
      <c r="KE38" s="37" t="s">
        <v>2943</v>
      </c>
      <c r="KF38" s="36">
        <f t="shared" si="313"/>
        <v>7.95</v>
      </c>
      <c r="KG38" s="36">
        <v>8.6199999999999992</v>
      </c>
      <c r="KH38" s="37">
        <v>8.26</v>
      </c>
      <c r="KI38" s="36">
        <f t="shared" si="314"/>
        <v>7.95</v>
      </c>
      <c r="KJ38" s="36"/>
      <c r="KK38" s="37">
        <v>8.6</v>
      </c>
      <c r="KL38" s="36">
        <f t="shared" si="315"/>
        <v>7.95</v>
      </c>
      <c r="KM38" s="36">
        <v>7.88</v>
      </c>
      <c r="KN38" s="37">
        <v>8.6199999999999992</v>
      </c>
      <c r="KO38" s="36">
        <f t="shared" si="316"/>
        <v>7.95</v>
      </c>
      <c r="KP38" s="36">
        <v>8.56</v>
      </c>
      <c r="KQ38" s="37">
        <v>8.61</v>
      </c>
      <c r="KR38" s="37">
        <f t="shared" si="317"/>
        <v>7.95</v>
      </c>
      <c r="KS38" s="37">
        <v>8.48</v>
      </c>
      <c r="KT38" s="37">
        <f t="shared" si="318"/>
        <v>7.95</v>
      </c>
      <c r="KU38" s="37">
        <v>8.48</v>
      </c>
      <c r="KV38" s="37">
        <v>8.52</v>
      </c>
      <c r="KW38" s="37">
        <f t="shared" si="319"/>
        <v>7.95</v>
      </c>
      <c r="KX38" s="37"/>
      <c r="KY38" s="6">
        <f t="shared" si="320"/>
        <v>-1</v>
      </c>
      <c r="KZ38" s="29"/>
      <c r="LA38" s="29"/>
      <c r="LB38" s="29"/>
      <c r="LC38" s="29"/>
      <c r="LD38" s="29"/>
      <c r="LE38" s="29"/>
      <c r="LF38" s="29"/>
      <c r="LG38" s="29"/>
      <c r="LH38" s="29"/>
      <c r="LI38" s="29"/>
      <c r="LJ38" s="29"/>
      <c r="LK38" s="29"/>
      <c r="LL38" s="29"/>
      <c r="LM38" s="29"/>
      <c r="LN38" s="29"/>
      <c r="LO38" s="29"/>
      <c r="LP38" s="29"/>
      <c r="LQ38" s="29"/>
      <c r="LR38" s="29"/>
      <c r="LS38" s="29"/>
      <c r="LT38" s="29"/>
      <c r="LU38" s="29"/>
      <c r="LV38" s="29"/>
      <c r="LW38" s="29"/>
      <c r="LX38" s="29"/>
      <c r="LY38" s="29"/>
      <c r="LZ38" s="29"/>
      <c r="MA38" s="29"/>
      <c r="MB38" s="29"/>
      <c r="MC38" s="29"/>
      <c r="MD38" s="29"/>
      <c r="ME38" s="29"/>
      <c r="MF38" s="29"/>
      <c r="MG38" s="29"/>
      <c r="MH38" s="29" t="s">
        <v>1159</v>
      </c>
      <c r="MI38" s="29"/>
      <c r="MJ38" s="29"/>
      <c r="MK38" s="29" t="s">
        <v>1159</v>
      </c>
      <c r="ML38" s="29" t="s">
        <v>1159</v>
      </c>
      <c r="MM38" s="32">
        <v>8.1199999999999992</v>
      </c>
      <c r="MN38" s="52">
        <f t="shared" si="322"/>
        <v>8.1199999999999992</v>
      </c>
      <c r="MO38" s="32">
        <v>7.48</v>
      </c>
      <c r="MP38" s="32">
        <v>8.2200000000000006</v>
      </c>
      <c r="MQ38" s="36">
        <v>8.1199999999999992</v>
      </c>
      <c r="MR38" s="36">
        <f t="shared" si="323"/>
        <v>7.48</v>
      </c>
      <c r="MS38" s="29">
        <v>7.73</v>
      </c>
      <c r="MT38" s="36">
        <v>8.1300000000000008</v>
      </c>
      <c r="MU38" s="36">
        <f t="shared" si="324"/>
        <v>7.48</v>
      </c>
      <c r="MV38" s="52">
        <v>7.6109999999999998</v>
      </c>
      <c r="MW38" s="52">
        <f t="shared" si="325"/>
        <v>7.48</v>
      </c>
      <c r="MX38" s="52" t="s">
        <v>1159</v>
      </c>
      <c r="MY38" s="37" t="s">
        <v>2943</v>
      </c>
      <c r="MZ38" s="52">
        <f t="shared" si="326"/>
        <v>7.48</v>
      </c>
      <c r="NA38" s="52">
        <v>7.56</v>
      </c>
      <c r="NB38" s="37" t="s">
        <v>1159</v>
      </c>
      <c r="NC38" s="52">
        <f t="shared" si="327"/>
        <v>7.48</v>
      </c>
      <c r="ND38" s="37">
        <v>7.6</v>
      </c>
      <c r="NE38" s="37">
        <v>8.15</v>
      </c>
      <c r="NF38" s="37">
        <f t="shared" si="328"/>
        <v>7.48</v>
      </c>
      <c r="NG38" s="37">
        <v>8.06</v>
      </c>
      <c r="NH38" s="37">
        <v>8.18</v>
      </c>
      <c r="NI38" s="37">
        <f t="shared" si="329"/>
        <v>7.48</v>
      </c>
      <c r="NJ38" s="37">
        <v>7.51</v>
      </c>
      <c r="NK38" s="37">
        <v>8.1929999999999996</v>
      </c>
      <c r="NL38" s="36">
        <f t="shared" si="330"/>
        <v>7.48</v>
      </c>
      <c r="NM38" s="37">
        <v>8.1</v>
      </c>
      <c r="NN38" s="37">
        <v>8.19</v>
      </c>
      <c r="NO38" s="37">
        <f t="shared" si="331"/>
        <v>7.48</v>
      </c>
      <c r="NP38" s="36">
        <v>8.1199999999999992</v>
      </c>
      <c r="NQ38" s="37">
        <f t="shared" si="332"/>
        <v>7.48</v>
      </c>
      <c r="NR38" s="37"/>
      <c r="NS38" s="6">
        <f t="shared" si="333"/>
        <v>-1</v>
      </c>
      <c r="NT38" s="29"/>
      <c r="NU38" s="29"/>
      <c r="NV38" s="29"/>
      <c r="NW38" s="29"/>
      <c r="NX38" s="29"/>
      <c r="NY38" s="29"/>
      <c r="NZ38" s="29"/>
      <c r="OA38" s="29"/>
      <c r="OB38" s="29"/>
      <c r="OC38" s="29"/>
      <c r="OD38" s="29"/>
      <c r="OE38" s="29"/>
      <c r="OF38" s="29"/>
      <c r="OG38" s="29"/>
      <c r="OH38" s="29"/>
      <c r="OI38" s="29"/>
      <c r="OJ38" s="29"/>
      <c r="OK38" s="29"/>
      <c r="OL38" s="29"/>
      <c r="OM38" s="29"/>
      <c r="ON38" s="29"/>
      <c r="OO38" s="29"/>
      <c r="OP38" s="29"/>
      <c r="OQ38" s="29"/>
      <c r="OR38" s="29"/>
      <c r="OS38" s="29"/>
      <c r="OT38" s="29"/>
      <c r="OU38" s="29"/>
      <c r="OV38" s="29"/>
      <c r="OW38" s="29"/>
      <c r="OX38" s="29"/>
      <c r="OY38" s="29"/>
      <c r="OZ38" s="29"/>
      <c r="PA38" s="29"/>
      <c r="PB38" s="29"/>
      <c r="PC38" s="29"/>
      <c r="PD38" s="29" t="s">
        <v>1159</v>
      </c>
      <c r="PE38" s="29"/>
      <c r="PF38" s="29" t="s">
        <v>1159</v>
      </c>
      <c r="PG38" s="29"/>
      <c r="PH38" s="29" t="s">
        <v>1159</v>
      </c>
      <c r="PI38" s="29">
        <v>8.25</v>
      </c>
      <c r="PJ38" s="52">
        <f t="shared" si="335"/>
        <v>8.25</v>
      </c>
      <c r="PK38" s="29">
        <v>8.6</v>
      </c>
      <c r="PL38" s="36">
        <f t="shared" si="336"/>
        <v>8.25</v>
      </c>
      <c r="PM38" s="29">
        <v>8.19</v>
      </c>
      <c r="PN38" s="36">
        <v>8.2200000000000006</v>
      </c>
      <c r="PO38" s="36">
        <f t="shared" si="337"/>
        <v>8.2200000000000006</v>
      </c>
      <c r="PP38" s="36">
        <v>8.2899999999999991</v>
      </c>
      <c r="PQ38" s="36">
        <f t="shared" si="338"/>
        <v>8.2200000000000006</v>
      </c>
      <c r="PR38" s="36">
        <v>8.26</v>
      </c>
      <c r="PS38" s="37" t="s">
        <v>2943</v>
      </c>
      <c r="PT38" s="36">
        <f t="shared" si="339"/>
        <v>8.2200000000000006</v>
      </c>
      <c r="PU38" s="36">
        <v>8.84</v>
      </c>
      <c r="PV38" s="37">
        <v>8.6839999999999993</v>
      </c>
      <c r="PW38" s="36">
        <f t="shared" si="340"/>
        <v>8.2200000000000006</v>
      </c>
      <c r="PX38" s="36">
        <v>8.76</v>
      </c>
      <c r="PY38" s="37">
        <v>8.9</v>
      </c>
      <c r="PZ38" s="36">
        <f t="shared" si="341"/>
        <v>8.2200000000000006</v>
      </c>
      <c r="QA38" s="36">
        <v>8.859</v>
      </c>
      <c r="QB38" s="36">
        <v>8.34</v>
      </c>
      <c r="QC38" s="36">
        <f t="shared" si="342"/>
        <v>8.2200000000000006</v>
      </c>
      <c r="QD38" s="36">
        <v>8.24</v>
      </c>
      <c r="QE38" s="37">
        <v>8.43</v>
      </c>
      <c r="QF38" s="37">
        <f t="shared" si="343"/>
        <v>8.2200000000000006</v>
      </c>
      <c r="QG38" s="37">
        <v>8.51</v>
      </c>
      <c r="QH38" s="37">
        <v>8.2899999999999991</v>
      </c>
      <c r="QI38" s="36">
        <f t="shared" si="344"/>
        <v>8.2200000000000006</v>
      </c>
      <c r="QJ38" s="37">
        <v>8.2899999999999991</v>
      </c>
      <c r="QK38" s="37">
        <v>8.2200000000000006</v>
      </c>
      <c r="QL38" s="37">
        <f t="shared" si="345"/>
        <v>8.2200000000000006</v>
      </c>
      <c r="QM38" s="37">
        <v>8.33</v>
      </c>
      <c r="QN38" s="37">
        <v>8.4499999999999993</v>
      </c>
      <c r="QO38" s="37">
        <f t="shared" si="346"/>
        <v>8.2200000000000006</v>
      </c>
      <c r="QP38" s="37" t="s">
        <v>1159</v>
      </c>
      <c r="QQ38" s="37" t="s">
        <v>1159</v>
      </c>
      <c r="QR38" s="37">
        <f t="shared" si="347"/>
        <v>8.2200000000000006</v>
      </c>
      <c r="QS38" s="37" t="s">
        <v>1159</v>
      </c>
      <c r="QT38" s="37">
        <f t="shared" si="348"/>
        <v>8.2200000000000006</v>
      </c>
      <c r="QU38" s="37"/>
      <c r="QV38" s="6">
        <f t="shared" si="349"/>
        <v>-1</v>
      </c>
      <c r="QW38" s="29"/>
      <c r="QX38" s="29"/>
      <c r="QY38" s="29"/>
      <c r="QZ38" s="29"/>
      <c r="RA38" s="29"/>
      <c r="RB38" s="29"/>
      <c r="RC38" s="29"/>
      <c r="RD38" s="29"/>
      <c r="RE38" s="29" t="s">
        <v>1159</v>
      </c>
      <c r="RF38" s="29"/>
      <c r="RG38" s="29" t="s">
        <v>1159</v>
      </c>
      <c r="RH38" s="29"/>
      <c r="RI38" s="29" t="s">
        <v>1159</v>
      </c>
      <c r="RJ38" s="29">
        <v>8.2899999999999991</v>
      </c>
      <c r="RK38" s="36">
        <f t="shared" si="351"/>
        <v>8.2899999999999991</v>
      </c>
      <c r="RL38" s="36">
        <v>8.3000000000000007</v>
      </c>
      <c r="RM38" s="36">
        <f t="shared" si="352"/>
        <v>8.2899999999999991</v>
      </c>
      <c r="RN38" s="36">
        <v>8.33</v>
      </c>
      <c r="RO38" s="36">
        <v>8.3000000000000007</v>
      </c>
      <c r="RP38" s="36">
        <f t="shared" si="353"/>
        <v>8.2899999999999991</v>
      </c>
      <c r="RQ38" s="36">
        <v>8.31</v>
      </c>
      <c r="RR38" s="36">
        <v>8.3000000000000007</v>
      </c>
      <c r="RS38" s="36">
        <f t="shared" si="354"/>
        <v>8.2899999999999991</v>
      </c>
      <c r="RT38" s="36">
        <v>8.2899999999999991</v>
      </c>
      <c r="RU38" s="29" t="s">
        <v>1159</v>
      </c>
      <c r="RV38" s="36">
        <f t="shared" si="355"/>
        <v>8.2899999999999991</v>
      </c>
      <c r="RW38" s="36">
        <v>8.5399999999999991</v>
      </c>
      <c r="RX38" s="29">
        <v>8.89</v>
      </c>
      <c r="RY38" s="36">
        <f t="shared" si="356"/>
        <v>8.2899999999999991</v>
      </c>
      <c r="RZ38" s="29">
        <v>8.5</v>
      </c>
      <c r="SA38" s="36">
        <f t="shared" si="357"/>
        <v>8.2899999999999991</v>
      </c>
      <c r="SB38" s="29">
        <v>8.48</v>
      </c>
      <c r="SC38" s="29">
        <v>8.5120000000000005</v>
      </c>
      <c r="SD38" s="36">
        <f t="shared" si="358"/>
        <v>8.2899999999999991</v>
      </c>
      <c r="SE38" s="36">
        <v>8.6</v>
      </c>
      <c r="SF38" s="36">
        <v>8.35</v>
      </c>
      <c r="SG38" s="36">
        <f t="shared" si="359"/>
        <v>8.2899999999999991</v>
      </c>
      <c r="SH38" s="37">
        <v>8.35</v>
      </c>
      <c r="SI38" s="37">
        <f t="shared" si="360"/>
        <v>8.2899999999999991</v>
      </c>
      <c r="SJ38" s="37" t="s">
        <v>1159</v>
      </c>
      <c r="SK38" s="37">
        <v>8.56</v>
      </c>
      <c r="SL38" s="37">
        <f t="shared" si="361"/>
        <v>8.2899999999999991</v>
      </c>
      <c r="SM38" s="37" t="s">
        <v>1159</v>
      </c>
      <c r="SN38" s="37" t="s">
        <v>1159</v>
      </c>
      <c r="SO38" s="37">
        <f>MIN(SN38,SL38)</f>
        <v>8.2899999999999991</v>
      </c>
      <c r="SP38" s="37" t="s">
        <v>1159</v>
      </c>
      <c r="SQ38" s="37" t="s">
        <v>1496</v>
      </c>
      <c r="SR38" s="37">
        <f t="shared" si="363"/>
        <v>8.2899999999999991</v>
      </c>
      <c r="SS38" s="37" t="s">
        <v>1496</v>
      </c>
      <c r="ST38" s="37" t="s">
        <v>1159</v>
      </c>
      <c r="SU38" s="37">
        <f t="shared" si="364"/>
        <v>8.2899999999999991</v>
      </c>
      <c r="SV38" s="37" t="s">
        <v>1159</v>
      </c>
      <c r="SW38" s="37">
        <f t="shared" si="365"/>
        <v>8.2899999999999991</v>
      </c>
      <c r="SX38" s="1049">
        <v>8.4359999999999999</v>
      </c>
      <c r="SY38" s="6">
        <f t="shared" si="366"/>
        <v>1.761158021712917E-2</v>
      </c>
      <c r="SZ38" s="29" t="s">
        <v>1159</v>
      </c>
      <c r="TA38" s="29" t="s">
        <v>1159</v>
      </c>
      <c r="TB38" s="1138">
        <v>8.6</v>
      </c>
      <c r="TC38" s="1138">
        <v>8.7799999999999994</v>
      </c>
      <c r="TD38" s="36">
        <v>9.1199999999999992</v>
      </c>
      <c r="TE38" s="36">
        <f t="shared" si="368"/>
        <v>8.6</v>
      </c>
      <c r="TF38" s="36">
        <v>8.8800000000000008</v>
      </c>
      <c r="TG38" s="36">
        <v>8.65</v>
      </c>
      <c r="TH38" s="36">
        <f t="shared" si="369"/>
        <v>8.6</v>
      </c>
      <c r="TI38" s="36">
        <v>8.6300000000000008</v>
      </c>
      <c r="TJ38" s="36">
        <f t="shared" si="370"/>
        <v>8.6</v>
      </c>
      <c r="TK38" s="36" t="s">
        <v>1159</v>
      </c>
      <c r="TL38" s="37">
        <v>8.69</v>
      </c>
      <c r="TM38" s="36">
        <f t="shared" si="371"/>
        <v>8.6</v>
      </c>
      <c r="TN38" s="36">
        <v>8.6</v>
      </c>
      <c r="TO38" s="37" t="s">
        <v>1159</v>
      </c>
      <c r="TP38" s="36">
        <f t="shared" si="372"/>
        <v>8.6</v>
      </c>
      <c r="TQ38" s="36">
        <v>8.75</v>
      </c>
      <c r="TR38" s="37">
        <v>8.77</v>
      </c>
      <c r="TS38" s="36">
        <f t="shared" si="373"/>
        <v>8.6</v>
      </c>
      <c r="TT38" s="36">
        <v>8.7100000000000009</v>
      </c>
      <c r="TU38" s="37">
        <v>8.6300000000000008</v>
      </c>
      <c r="TV38" s="36">
        <f t="shared" si="374"/>
        <v>8.6</v>
      </c>
      <c r="TW38" s="36">
        <v>8.64</v>
      </c>
      <c r="TX38" s="37">
        <v>8.65</v>
      </c>
      <c r="TY38" s="36">
        <f t="shared" si="375"/>
        <v>8.6</v>
      </c>
      <c r="TZ38" s="37">
        <v>8.6300000000000008</v>
      </c>
      <c r="UA38" s="37">
        <f t="shared" si="376"/>
        <v>8.6</v>
      </c>
      <c r="UB38" s="37">
        <v>8.6199999999999992</v>
      </c>
      <c r="UC38" s="37">
        <v>8.6999999999999993</v>
      </c>
      <c r="UD38" s="37">
        <f t="shared" si="377"/>
        <v>8.6</v>
      </c>
      <c r="UE38" s="37">
        <v>8.6300000000000008</v>
      </c>
      <c r="UF38" s="37">
        <v>8.5</v>
      </c>
      <c r="UG38" s="37">
        <f t="shared" si="378"/>
        <v>8.5</v>
      </c>
      <c r="UH38" s="37" t="s">
        <v>1159</v>
      </c>
      <c r="UI38" s="37" t="s">
        <v>1159</v>
      </c>
      <c r="UJ38" s="37">
        <f t="shared" si="379"/>
        <v>8.5</v>
      </c>
      <c r="UK38" s="37" t="s">
        <v>1159</v>
      </c>
      <c r="UL38" s="37">
        <f t="shared" si="380"/>
        <v>8.5</v>
      </c>
      <c r="UM38" s="37" t="s">
        <v>1159</v>
      </c>
      <c r="UN38" s="37" t="s">
        <v>1159</v>
      </c>
      <c r="UO38" s="37">
        <f t="shared" si="381"/>
        <v>8.5</v>
      </c>
      <c r="UP38" s="37">
        <v>8.75</v>
      </c>
      <c r="UQ38" s="37">
        <v>8.61</v>
      </c>
      <c r="UR38" s="37">
        <f t="shared" si="382"/>
        <v>8.5</v>
      </c>
      <c r="US38" s="37"/>
      <c r="UT38" s="6">
        <f t="shared" si="383"/>
        <v>-1</v>
      </c>
      <c r="UU38" s="32">
        <v>9.1271400000000007</v>
      </c>
      <c r="UV38" s="47">
        <v>8.32</v>
      </c>
      <c r="UW38" s="32">
        <f t="shared" si="384"/>
        <v>8.32</v>
      </c>
      <c r="UX38" s="52">
        <v>8.01</v>
      </c>
      <c r="UY38" s="47">
        <v>8.32</v>
      </c>
      <c r="UZ38" s="36">
        <f t="shared" si="385"/>
        <v>8.32</v>
      </c>
      <c r="VA38" s="36">
        <v>8.3000000000000007</v>
      </c>
      <c r="VB38" s="36">
        <f t="shared" si="386"/>
        <v>8.3000000000000007</v>
      </c>
      <c r="VC38" s="52">
        <v>8.39</v>
      </c>
      <c r="VD38" s="52">
        <f t="shared" si="387"/>
        <v>8.3000000000000007</v>
      </c>
      <c r="VE38" s="52" t="s">
        <v>1496</v>
      </c>
      <c r="VF38" s="52" t="s">
        <v>1159</v>
      </c>
      <c r="VG38" s="1049">
        <v>8.39</v>
      </c>
      <c r="VH38" s="52">
        <f t="shared" si="388"/>
        <v>8.3000000000000007</v>
      </c>
      <c r="VI38" s="52">
        <v>8.31</v>
      </c>
      <c r="VJ38" s="52">
        <v>8.56</v>
      </c>
      <c r="VK38" s="52">
        <v>8.77</v>
      </c>
      <c r="VL38" s="1049" t="s">
        <v>1159</v>
      </c>
      <c r="VM38" s="1049" t="s">
        <v>1159</v>
      </c>
      <c r="VN38" s="52">
        <f t="shared" si="389"/>
        <v>8.3000000000000007</v>
      </c>
      <c r="VO38" s="1049">
        <v>8.4</v>
      </c>
      <c r="VP38" s="1049">
        <v>8.35</v>
      </c>
      <c r="VQ38" s="1049">
        <f t="shared" si="390"/>
        <v>8.3000000000000007</v>
      </c>
      <c r="VR38" s="1049">
        <v>8.5500000000000007</v>
      </c>
      <c r="VS38" s="1049">
        <v>8.58</v>
      </c>
      <c r="VT38" s="1049">
        <f t="shared" si="391"/>
        <v>8.3000000000000007</v>
      </c>
      <c r="VU38" s="1049">
        <v>8.56</v>
      </c>
      <c r="VV38" s="1049">
        <v>8.59</v>
      </c>
      <c r="VW38" s="1049">
        <f t="shared" si="392"/>
        <v>8.3000000000000007</v>
      </c>
      <c r="VX38" s="1049">
        <v>8.44</v>
      </c>
      <c r="VY38" s="1049">
        <v>8.4700000000000006</v>
      </c>
      <c r="VZ38" s="1049">
        <v>8.36</v>
      </c>
      <c r="WA38" s="1049">
        <v>8.5500000000000007</v>
      </c>
      <c r="WB38" s="1049">
        <f t="shared" si="393"/>
        <v>8.3000000000000007</v>
      </c>
      <c r="WC38" s="1049">
        <v>8.4499999999999993</v>
      </c>
      <c r="WD38" s="1049">
        <v>8.4809999999999999</v>
      </c>
      <c r="WE38" s="1049">
        <v>8.4</v>
      </c>
      <c r="WF38" s="1049">
        <v>8.4</v>
      </c>
      <c r="WG38" s="52">
        <f t="shared" si="394"/>
        <v>8.3000000000000007</v>
      </c>
      <c r="WH38" s="52">
        <v>8.6199999999999992</v>
      </c>
      <c r="WI38" s="52">
        <f t="shared" si="395"/>
        <v>8.3000000000000007</v>
      </c>
      <c r="WJ38" s="52">
        <v>8.57</v>
      </c>
      <c r="WK38" s="52">
        <v>8.5750000000000011</v>
      </c>
      <c r="WL38" s="52">
        <f t="shared" si="396"/>
        <v>8.3000000000000007</v>
      </c>
      <c r="WM38" s="52" t="s">
        <v>1159</v>
      </c>
      <c r="WN38" s="52" t="s">
        <v>1159</v>
      </c>
      <c r="WO38" s="1049" t="s">
        <v>1159</v>
      </c>
      <c r="WP38" s="1049" t="s">
        <v>1159</v>
      </c>
      <c r="WQ38" s="1049">
        <f t="shared" si="397"/>
        <v>8.3000000000000007</v>
      </c>
      <c r="WR38" s="1049" t="s">
        <v>1159</v>
      </c>
      <c r="WS38" s="1049" t="s">
        <v>1159</v>
      </c>
      <c r="WT38" s="37">
        <f t="shared" si="398"/>
        <v>8.3000000000000007</v>
      </c>
      <c r="WU38" s="37" t="s">
        <v>1159</v>
      </c>
      <c r="WV38" s="37">
        <f t="shared" si="399"/>
        <v>8.3000000000000007</v>
      </c>
      <c r="WW38" s="37"/>
      <c r="WX38" s="37">
        <v>8.52</v>
      </c>
      <c r="WY38" s="37">
        <f t="shared" si="400"/>
        <v>8.3000000000000007</v>
      </c>
      <c r="WZ38" s="37"/>
      <c r="XA38" s="37"/>
      <c r="XB38" s="6">
        <f t="shared" si="401"/>
        <v>-1</v>
      </c>
      <c r="XC38" s="6">
        <f t="shared" si="402"/>
        <v>-1</v>
      </c>
      <c r="XD38" s="6">
        <f t="shared" si="403"/>
        <v>5.6626506024096246E-2</v>
      </c>
      <c r="XE38" s="1308">
        <v>7.66</v>
      </c>
      <c r="XF38" s="37">
        <v>7.69</v>
      </c>
      <c r="XG38" s="1049">
        <v>7.71</v>
      </c>
      <c r="XH38" s="37">
        <f t="shared" si="404"/>
        <v>7.66</v>
      </c>
      <c r="XI38" s="37">
        <v>7.72</v>
      </c>
      <c r="XJ38" s="1049">
        <v>7.75</v>
      </c>
      <c r="XK38" s="37">
        <f t="shared" si="405"/>
        <v>7.66</v>
      </c>
      <c r="XL38" s="1049" t="s">
        <v>1159</v>
      </c>
      <c r="XM38" s="37">
        <f t="shared" si="406"/>
        <v>7.66</v>
      </c>
      <c r="XN38" s="1049" t="s">
        <v>1159</v>
      </c>
      <c r="XO38" s="37">
        <f t="shared" si="407"/>
        <v>7.66</v>
      </c>
      <c r="XP38" s="1049" t="s">
        <v>1159</v>
      </c>
      <c r="XQ38" s="37">
        <f t="shared" si="408"/>
        <v>7.66</v>
      </c>
      <c r="XR38" s="1049">
        <v>7.85</v>
      </c>
      <c r="XS38" s="1049">
        <f t="shared" si="409"/>
        <v>7.66</v>
      </c>
      <c r="XT38" s="1049"/>
      <c r="XU38" s="1224">
        <f t="shared" si="410"/>
        <v>-1</v>
      </c>
      <c r="XV38" s="1315">
        <v>7.4</v>
      </c>
      <c r="XW38" s="37">
        <v>7.41</v>
      </c>
      <c r="XX38" s="36">
        <f t="shared" si="411"/>
        <v>7.4</v>
      </c>
      <c r="XY38" s="1049">
        <v>7.45</v>
      </c>
      <c r="XZ38" s="36">
        <f t="shared" si="412"/>
        <v>7.4</v>
      </c>
      <c r="YA38" s="1049" t="s">
        <v>1159</v>
      </c>
      <c r="YB38" s="36">
        <f t="shared" si="413"/>
        <v>7.4</v>
      </c>
      <c r="YC38" s="1049" t="s">
        <v>1159</v>
      </c>
      <c r="YD38" s="29">
        <f t="shared" si="414"/>
        <v>7.4</v>
      </c>
      <c r="YE38" s="52" t="s">
        <v>1159</v>
      </c>
      <c r="YF38" s="37">
        <f t="shared" si="415"/>
        <v>7.4</v>
      </c>
      <c r="YG38" s="1049">
        <v>7.82</v>
      </c>
      <c r="YH38" s="1049">
        <f t="shared" si="416"/>
        <v>7.4</v>
      </c>
      <c r="YI38" s="1049"/>
      <c r="YJ38" s="6">
        <f t="shared" si="417"/>
        <v>-1</v>
      </c>
      <c r="YK38" s="1235">
        <v>8.3000000000000007</v>
      </c>
      <c r="YL38" s="1235">
        <v>8.33</v>
      </c>
      <c r="YM38" s="1235">
        <v>8.84</v>
      </c>
      <c r="YN38" s="1235">
        <v>8.57</v>
      </c>
      <c r="YO38" s="1235">
        <f t="shared" si="418"/>
        <v>8.3000000000000007</v>
      </c>
      <c r="YP38" s="1235">
        <v>8.4</v>
      </c>
      <c r="YQ38" s="1235">
        <f t="shared" si="419"/>
        <v>8.3000000000000007</v>
      </c>
      <c r="YR38" s="37" t="s">
        <v>1159</v>
      </c>
      <c r="YS38" s="1235">
        <f t="shared" si="420"/>
        <v>8.3000000000000007</v>
      </c>
      <c r="YT38" s="37" t="s">
        <v>1159</v>
      </c>
      <c r="YU38" s="37" t="s">
        <v>1159</v>
      </c>
      <c r="YV38" s="37">
        <f t="shared" si="421"/>
        <v>8.3000000000000007</v>
      </c>
      <c r="YW38" s="37" t="s">
        <v>1159</v>
      </c>
      <c r="YX38" s="37" t="s">
        <v>1159</v>
      </c>
      <c r="YY38" s="37">
        <f t="shared" si="422"/>
        <v>8.3000000000000007</v>
      </c>
      <c r="YZ38" s="37">
        <v>8.36</v>
      </c>
      <c r="ZA38" s="37">
        <v>8.41</v>
      </c>
      <c r="ZB38" s="37">
        <f t="shared" si="423"/>
        <v>8.3000000000000007</v>
      </c>
      <c r="ZC38" s="37"/>
      <c r="ZD38" s="6">
        <f t="shared" si="424"/>
        <v>-1</v>
      </c>
      <c r="ZE38" s="1049">
        <v>7.5</v>
      </c>
      <c r="ZF38" s="1049">
        <v>7.56</v>
      </c>
      <c r="ZG38" s="1049" t="s">
        <v>1159</v>
      </c>
      <c r="ZH38" s="1049">
        <f t="shared" si="425"/>
        <v>7.5</v>
      </c>
      <c r="ZI38" s="1049" t="s">
        <v>1159</v>
      </c>
      <c r="ZJ38" s="1049">
        <f t="shared" si="426"/>
        <v>7.5</v>
      </c>
      <c r="ZK38" s="1049" t="s">
        <v>1159</v>
      </c>
      <c r="ZL38" s="1049" t="s">
        <v>1159</v>
      </c>
      <c r="ZM38" s="1049">
        <f t="shared" si="427"/>
        <v>7.5</v>
      </c>
      <c r="ZN38" s="52" t="s">
        <v>1159</v>
      </c>
      <c r="ZO38" s="37">
        <f t="shared" si="428"/>
        <v>7.5</v>
      </c>
      <c r="ZP38" s="37"/>
      <c r="ZQ38" s="37">
        <v>7.56</v>
      </c>
      <c r="ZR38" s="37">
        <f t="shared" si="429"/>
        <v>7.5</v>
      </c>
      <c r="ZS38" s="37"/>
      <c r="ZT38" s="1224">
        <f t="shared" si="430"/>
        <v>-1</v>
      </c>
      <c r="ZU38" s="391" t="s">
        <v>2944</v>
      </c>
      <c r="ZV38" s="37"/>
      <c r="ZW38" s="36"/>
      <c r="ZX38" s="36" t="str">
        <f t="shared" si="431"/>
        <v xml:space="preserve">1. Better than baseline </v>
      </c>
      <c r="ZY38" s="36" t="str">
        <f t="shared" si="432"/>
        <v>4.Blocker/Not Executed</v>
      </c>
      <c r="ZZ38" s="36" t="str">
        <f t="shared" si="433"/>
        <v>2. Within 10% deviation from baseline</v>
      </c>
      <c r="AAA38" s="36" t="str">
        <f t="shared" si="434"/>
        <v xml:space="preserve">1. Better than baseline </v>
      </c>
      <c r="AAB38" s="36" t="str">
        <f t="shared" si="435"/>
        <v xml:space="preserve">1. Better than baseline </v>
      </c>
      <c r="AAC38" s="36" t="str">
        <f t="shared" si="436"/>
        <v xml:space="preserve">1. Better than baseline </v>
      </c>
      <c r="AAD38" s="36" t="str">
        <f t="shared" si="437"/>
        <v xml:space="preserve">1. Better than baseline </v>
      </c>
      <c r="AAE38" s="36" t="str">
        <f t="shared" si="438"/>
        <v xml:space="preserve">1. Better than baseline </v>
      </c>
      <c r="AAF38" s="36" t="str">
        <f t="shared" si="439"/>
        <v>2. Within 10% deviation from baseline</v>
      </c>
      <c r="AAG38" s="36" t="str">
        <f t="shared" si="440"/>
        <v xml:space="preserve">1. Better than baseline </v>
      </c>
      <c r="AAH38" s="36" t="str">
        <f t="shared" si="441"/>
        <v xml:space="preserve">1. Better than baseline </v>
      </c>
      <c r="AAI38" s="37" t="str">
        <f t="shared" si="442"/>
        <v xml:space="preserve">1. Better than baseline </v>
      </c>
      <c r="AAJ38" s="37" t="str">
        <f t="shared" si="443"/>
        <v xml:space="preserve">1. Better than baseline </v>
      </c>
      <c r="AAK38" s="37" t="str">
        <f t="shared" si="444"/>
        <v xml:space="preserve">1. Better than baseline </v>
      </c>
      <c r="AAL38" s="37" t="str">
        <f t="shared" si="445"/>
        <v xml:space="preserve">1. Better than baseline </v>
      </c>
    </row>
    <row r="39" spans="1:714" s="4" customFormat="1" ht="73" thickBot="1" x14ac:dyDescent="0.4">
      <c r="A39" s="4">
        <v>34</v>
      </c>
      <c r="B39" s="12">
        <v>19</v>
      </c>
      <c r="C39" s="10" t="s">
        <v>19</v>
      </c>
      <c r="D39" s="4" t="s">
        <v>1254</v>
      </c>
      <c r="E39" s="1011" t="s">
        <v>2307</v>
      </c>
      <c r="F39" s="1012" t="s">
        <v>2307</v>
      </c>
      <c r="G39" s="1011" t="s">
        <v>2936</v>
      </c>
      <c r="H39" s="83" t="s">
        <v>2945</v>
      </c>
      <c r="I39" s="29"/>
      <c r="J39" s="29"/>
      <c r="K39" s="29"/>
      <c r="L39" s="29"/>
      <c r="M39" s="29"/>
      <c r="N39" s="29"/>
      <c r="O39" s="29"/>
      <c r="P39" s="29"/>
      <c r="Q39" s="29"/>
      <c r="R39" s="29"/>
      <c r="T39" s="29"/>
      <c r="U39" s="29"/>
      <c r="V39" s="29"/>
      <c r="W39" s="29"/>
      <c r="X39" s="29"/>
      <c r="Y39" s="29"/>
      <c r="Z39" s="29"/>
      <c r="AA39" s="29"/>
      <c r="AB39" s="29"/>
      <c r="AC39" s="29"/>
      <c r="AD39" s="29"/>
      <c r="AE39" s="29"/>
      <c r="AF39" s="29"/>
      <c r="AG39" s="29"/>
      <c r="AH39" s="29"/>
      <c r="AI39" s="29"/>
      <c r="AJ39" s="29"/>
      <c r="AK39" s="29"/>
      <c r="AL39" s="29"/>
      <c r="AM39" s="29"/>
      <c r="AO39" s="29"/>
      <c r="AP39" s="29"/>
      <c r="AQ39" s="29"/>
      <c r="AR39" s="29"/>
      <c r="AS39" s="29"/>
      <c r="AT39" s="29"/>
      <c r="AV39" s="36" t="s">
        <v>1159</v>
      </c>
      <c r="AW39" s="36"/>
      <c r="AX39" s="36" t="s">
        <v>1159</v>
      </c>
      <c r="AY39" s="36"/>
      <c r="BA39" s="36" t="s">
        <v>1159</v>
      </c>
      <c r="BB39" s="58">
        <v>1.22</v>
      </c>
      <c r="BC39" s="58">
        <f t="shared" si="295"/>
        <v>1.22</v>
      </c>
      <c r="BD39" s="36"/>
      <c r="BE39" s="885">
        <f t="shared" si="296"/>
        <v>-1</v>
      </c>
      <c r="DV39" s="29" t="s">
        <v>1159</v>
      </c>
      <c r="DW39" s="29"/>
      <c r="DX39" s="29"/>
      <c r="DY39" s="29" t="s">
        <v>1159</v>
      </c>
      <c r="DZ39" s="29" t="s">
        <v>1159</v>
      </c>
      <c r="EA39" s="32">
        <v>1.22</v>
      </c>
      <c r="EB39" s="52">
        <f t="shared" si="298"/>
        <v>1.22</v>
      </c>
      <c r="EC39" s="36">
        <v>1.24</v>
      </c>
      <c r="ED39" s="29">
        <v>1.32</v>
      </c>
      <c r="EG39" s="6">
        <f t="shared" si="299"/>
        <v>8.1967213114754175E-2</v>
      </c>
      <c r="EH39" s="29"/>
      <c r="EJ39" s="29"/>
      <c r="EK39" s="29"/>
      <c r="EL39" s="29"/>
      <c r="EM39" s="29"/>
      <c r="EO39" s="29"/>
      <c r="EP39" s="29"/>
      <c r="EQ39" s="29"/>
      <c r="ER39" s="29"/>
      <c r="ES39" s="29"/>
      <c r="ET39" s="29"/>
      <c r="EU39" s="29"/>
      <c r="EV39" s="29"/>
      <c r="EW39" s="29"/>
      <c r="EX39" s="29"/>
      <c r="EY39" s="29"/>
      <c r="EZ39" s="29"/>
      <c r="FA39" s="29"/>
      <c r="FB39" s="29"/>
      <c r="FC39" s="29"/>
      <c r="FD39" s="29"/>
      <c r="FE39" s="29"/>
      <c r="FF39" s="29"/>
      <c r="FG39" s="29"/>
      <c r="FH39" s="29"/>
      <c r="FI39" s="29"/>
      <c r="FJ39" s="29"/>
      <c r="FK39" s="29"/>
      <c r="FL39" s="29"/>
      <c r="FM39" s="29"/>
      <c r="FN39" s="29"/>
      <c r="FO39" s="29"/>
      <c r="FP39" s="29" t="s">
        <v>1159</v>
      </c>
      <c r="FQ39" s="29"/>
      <c r="FR39" s="29" t="s">
        <v>1159</v>
      </c>
      <c r="FS39" s="29" t="s">
        <v>1159</v>
      </c>
      <c r="FT39" s="29" t="s">
        <v>1159</v>
      </c>
      <c r="FU39" s="29">
        <v>1.32</v>
      </c>
      <c r="FV39" s="32">
        <f t="shared" si="301"/>
        <v>1.32</v>
      </c>
      <c r="FW39" s="36">
        <v>1.28</v>
      </c>
      <c r="FX39" s="36">
        <v>1.32</v>
      </c>
      <c r="FY39" s="6">
        <f t="shared" si="302"/>
        <v>0</v>
      </c>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29"/>
      <c r="HL39" s="29"/>
      <c r="HM39" s="29"/>
      <c r="HN39" s="29"/>
      <c r="HO39" s="29"/>
      <c r="HP39" s="29" t="s">
        <v>1159</v>
      </c>
      <c r="HQ39" s="29"/>
      <c r="HR39" s="29"/>
      <c r="HS39" s="29" t="s">
        <v>1159</v>
      </c>
      <c r="HT39" s="29" t="s">
        <v>1159</v>
      </c>
      <c r="HU39" s="32" t="s">
        <v>1159</v>
      </c>
      <c r="HV39" s="92">
        <v>1.32</v>
      </c>
      <c r="HW39" s="36">
        <v>1.31</v>
      </c>
      <c r="HX39" s="29">
        <v>1.3</v>
      </c>
      <c r="HY39" s="36">
        <f t="shared" si="305"/>
        <v>1.3</v>
      </c>
      <c r="HZ39" s="29">
        <v>1.31</v>
      </c>
      <c r="IA39" s="36">
        <v>1.3</v>
      </c>
      <c r="IB39" s="36">
        <f t="shared" si="306"/>
        <v>1.3</v>
      </c>
      <c r="IC39" s="36"/>
      <c r="ID39" s="6">
        <f t="shared" si="307"/>
        <v>-1</v>
      </c>
      <c r="IE39" s="29"/>
      <c r="IF39" s="29"/>
      <c r="IG39" s="29"/>
      <c r="IH39" s="29"/>
      <c r="II39" s="29"/>
      <c r="IJ39" s="29"/>
      <c r="IK39" s="29"/>
      <c r="IL39" s="29"/>
      <c r="IM39" s="29"/>
      <c r="IN39" s="29"/>
      <c r="IO39" s="29"/>
      <c r="IP39" s="29"/>
      <c r="IQ39" s="29"/>
      <c r="IR39" s="29"/>
      <c r="IS39" s="29"/>
      <c r="IT39" s="29"/>
      <c r="IU39" s="29"/>
      <c r="IV39" s="29"/>
      <c r="IW39" s="29"/>
      <c r="IX39" s="29"/>
      <c r="IY39" s="29"/>
      <c r="IZ39" s="29"/>
      <c r="JA39" s="29"/>
      <c r="JB39" s="29"/>
      <c r="JC39" s="29"/>
      <c r="JD39" s="29"/>
      <c r="JE39" s="29"/>
      <c r="JF39" s="29"/>
      <c r="JG39" s="29"/>
      <c r="JH39" s="29"/>
      <c r="JI39" s="29"/>
      <c r="JJ39" s="29"/>
      <c r="JK39" s="29"/>
      <c r="JL39" s="29"/>
      <c r="JM39" s="29"/>
      <c r="JN39" s="29"/>
      <c r="JO39" s="29" t="s">
        <v>1159</v>
      </c>
      <c r="JP39" s="29"/>
      <c r="JQ39" s="29" t="s">
        <v>1159</v>
      </c>
      <c r="JR39" s="29"/>
      <c r="JS39" s="29"/>
      <c r="JT39" s="29">
        <v>1.27</v>
      </c>
      <c r="JU39" s="52">
        <f t="shared" si="309"/>
        <v>1.27</v>
      </c>
      <c r="JV39" s="32">
        <v>1.21</v>
      </c>
      <c r="JW39" s="36">
        <v>1.21</v>
      </c>
      <c r="JX39" s="36">
        <f t="shared" si="310"/>
        <v>1.21</v>
      </c>
      <c r="JY39" s="36">
        <v>1.23</v>
      </c>
      <c r="JZ39" s="36">
        <v>1.27</v>
      </c>
      <c r="KA39" s="36">
        <f t="shared" si="311"/>
        <v>1.21</v>
      </c>
      <c r="KB39" s="36">
        <v>1.24</v>
      </c>
      <c r="KC39" s="36">
        <f t="shared" si="312"/>
        <v>1.21</v>
      </c>
      <c r="KD39" s="36">
        <v>1.29</v>
      </c>
      <c r="KE39" s="37" t="s">
        <v>2943</v>
      </c>
      <c r="KF39" s="36">
        <f t="shared" si="313"/>
        <v>1.21</v>
      </c>
      <c r="KG39" s="36">
        <v>1.29</v>
      </c>
      <c r="KH39" s="37">
        <v>1.27</v>
      </c>
      <c r="KI39" s="36">
        <f t="shared" si="314"/>
        <v>1.21</v>
      </c>
      <c r="KJ39" s="36"/>
      <c r="KK39" s="37">
        <v>1.3</v>
      </c>
      <c r="KL39" s="36">
        <f t="shared" si="315"/>
        <v>1.21</v>
      </c>
      <c r="KM39" s="36">
        <v>1.24</v>
      </c>
      <c r="KN39" s="37">
        <v>1.36</v>
      </c>
      <c r="KO39" s="36">
        <f t="shared" si="316"/>
        <v>1.21</v>
      </c>
      <c r="KP39" s="36">
        <v>1.3</v>
      </c>
      <c r="KQ39" s="37">
        <v>1.29</v>
      </c>
      <c r="KR39" s="37">
        <f t="shared" si="317"/>
        <v>1.21</v>
      </c>
      <c r="KS39" s="37">
        <v>1.33</v>
      </c>
      <c r="KT39" s="37">
        <f t="shared" si="318"/>
        <v>1.21</v>
      </c>
      <c r="KU39" s="37">
        <v>1.3</v>
      </c>
      <c r="KV39" s="37">
        <v>1.34</v>
      </c>
      <c r="KW39" s="37">
        <f t="shared" si="319"/>
        <v>1.21</v>
      </c>
      <c r="KX39" s="37"/>
      <c r="KY39" s="6">
        <f t="shared" si="320"/>
        <v>-1</v>
      </c>
      <c r="KZ39" s="29"/>
      <c r="LA39" s="29"/>
      <c r="LB39" s="29"/>
      <c r="LC39" s="29"/>
      <c r="LD39" s="29"/>
      <c r="LE39" s="29"/>
      <c r="LF39" s="29"/>
      <c r="LG39" s="29"/>
      <c r="LH39" s="29"/>
      <c r="LI39" s="29"/>
      <c r="LJ39" s="29"/>
      <c r="LK39" s="29"/>
      <c r="LL39" s="29"/>
      <c r="LM39" s="29"/>
      <c r="LN39" s="29"/>
      <c r="LO39" s="29"/>
      <c r="LP39" s="29"/>
      <c r="LQ39" s="29"/>
      <c r="LR39" s="29"/>
      <c r="LS39" s="29"/>
      <c r="LT39" s="29"/>
      <c r="LU39" s="29"/>
      <c r="LV39" s="29"/>
      <c r="LW39" s="29"/>
      <c r="LX39" s="29"/>
      <c r="LY39" s="29"/>
      <c r="LZ39" s="29"/>
      <c r="MA39" s="29"/>
      <c r="MB39" s="29"/>
      <c r="MC39" s="29"/>
      <c r="MD39" s="29"/>
      <c r="ME39" s="29"/>
      <c r="MF39" s="29"/>
      <c r="MG39" s="29"/>
      <c r="MH39" s="29" t="s">
        <v>1159</v>
      </c>
      <c r="MI39" s="29"/>
      <c r="MJ39" s="29"/>
      <c r="MK39" s="29" t="s">
        <v>1159</v>
      </c>
      <c r="ML39" s="29" t="s">
        <v>1159</v>
      </c>
      <c r="MM39" s="32">
        <v>1.25</v>
      </c>
      <c r="MN39" s="52">
        <f t="shared" si="322"/>
        <v>1.25</v>
      </c>
      <c r="MO39" s="32">
        <v>1.28</v>
      </c>
      <c r="MP39" s="32">
        <v>1.34</v>
      </c>
      <c r="MQ39" s="36">
        <v>1.34</v>
      </c>
      <c r="MR39" s="36">
        <f t="shared" si="323"/>
        <v>1.25</v>
      </c>
      <c r="MS39" s="29">
        <v>1.26</v>
      </c>
      <c r="MT39" s="36">
        <v>1.28</v>
      </c>
      <c r="MU39" s="36">
        <f t="shared" si="324"/>
        <v>1.25</v>
      </c>
      <c r="MV39" s="52">
        <v>1.2450000000000001</v>
      </c>
      <c r="MW39" s="52">
        <f t="shared" si="325"/>
        <v>1.2450000000000001</v>
      </c>
      <c r="MX39" s="52" t="s">
        <v>1159</v>
      </c>
      <c r="MY39" s="37" t="s">
        <v>2943</v>
      </c>
      <c r="MZ39" s="52">
        <f t="shared" si="326"/>
        <v>1.2450000000000001</v>
      </c>
      <c r="NA39" s="52">
        <v>1.3</v>
      </c>
      <c r="NB39" s="37" t="s">
        <v>1159</v>
      </c>
      <c r="NC39" s="52">
        <f t="shared" si="327"/>
        <v>1.2450000000000001</v>
      </c>
      <c r="ND39" s="37">
        <v>1.3</v>
      </c>
      <c r="NE39" s="37">
        <v>1.24</v>
      </c>
      <c r="NF39" s="37">
        <f t="shared" si="328"/>
        <v>1.24</v>
      </c>
      <c r="NG39" s="37">
        <v>1.34</v>
      </c>
      <c r="NH39" s="37">
        <v>1.3</v>
      </c>
      <c r="NI39" s="37">
        <f t="shared" si="329"/>
        <v>1.24</v>
      </c>
      <c r="NJ39" s="37">
        <v>1.26</v>
      </c>
      <c r="NK39" s="37">
        <v>1.27</v>
      </c>
      <c r="NL39" s="36">
        <f t="shared" si="330"/>
        <v>1.24</v>
      </c>
      <c r="NM39" s="37">
        <v>1.34</v>
      </c>
      <c r="NN39" s="37">
        <v>1.27</v>
      </c>
      <c r="NO39" s="37">
        <f t="shared" si="331"/>
        <v>1.24</v>
      </c>
      <c r="NP39" s="36">
        <v>1.3</v>
      </c>
      <c r="NQ39" s="37">
        <f t="shared" si="332"/>
        <v>1.24</v>
      </c>
      <c r="NR39" s="37"/>
      <c r="NS39" s="6">
        <f t="shared" si="333"/>
        <v>-1</v>
      </c>
      <c r="NT39" s="29"/>
      <c r="NU39" s="29"/>
      <c r="NV39" s="29"/>
      <c r="NW39" s="29"/>
      <c r="NX39" s="29"/>
      <c r="NY39" s="29"/>
      <c r="NZ39" s="29"/>
      <c r="OA39" s="29"/>
      <c r="OB39" s="29"/>
      <c r="OC39" s="29"/>
      <c r="OD39" s="29"/>
      <c r="OE39" s="29"/>
      <c r="OF39" s="29"/>
      <c r="OG39" s="29"/>
      <c r="OH39" s="29"/>
      <c r="OI39" s="29"/>
      <c r="OJ39" s="29"/>
      <c r="OK39" s="29"/>
      <c r="OL39" s="29"/>
      <c r="OM39" s="29"/>
      <c r="ON39" s="29"/>
      <c r="OO39" s="29"/>
      <c r="OP39" s="29"/>
      <c r="OQ39" s="29"/>
      <c r="OR39" s="29"/>
      <c r="OS39" s="29"/>
      <c r="OT39" s="29"/>
      <c r="OU39" s="29"/>
      <c r="OV39" s="29"/>
      <c r="OW39" s="29"/>
      <c r="OX39" s="29"/>
      <c r="OY39" s="29"/>
      <c r="OZ39" s="29"/>
      <c r="PA39" s="29"/>
      <c r="PB39" s="29"/>
      <c r="PC39" s="29"/>
      <c r="PD39" s="29" t="s">
        <v>1159</v>
      </c>
      <c r="PE39" s="29"/>
      <c r="PF39" s="29" t="s">
        <v>1159</v>
      </c>
      <c r="PG39" s="29"/>
      <c r="PH39" s="29" t="s">
        <v>1159</v>
      </c>
      <c r="PI39" s="29">
        <v>1.25</v>
      </c>
      <c r="PJ39" s="52">
        <f t="shared" si="335"/>
        <v>1.25</v>
      </c>
      <c r="PK39" s="29">
        <v>1.25</v>
      </c>
      <c r="PL39" s="36">
        <f t="shared" si="336"/>
        <v>1.25</v>
      </c>
      <c r="PM39" s="29">
        <v>1.25</v>
      </c>
      <c r="PN39" s="36">
        <v>1.25</v>
      </c>
      <c r="PO39" s="36">
        <f t="shared" si="337"/>
        <v>1.25</v>
      </c>
      <c r="PP39" s="36">
        <v>1.25</v>
      </c>
      <c r="PQ39" s="36">
        <f t="shared" si="338"/>
        <v>1.25</v>
      </c>
      <c r="PR39" s="36">
        <v>1.26</v>
      </c>
      <c r="PS39" s="37" t="s">
        <v>2943</v>
      </c>
      <c r="PT39" s="36">
        <f t="shared" si="339"/>
        <v>1.25</v>
      </c>
      <c r="PU39" s="36">
        <v>1.29</v>
      </c>
      <c r="PV39" s="37">
        <v>1.27</v>
      </c>
      <c r="PW39" s="36">
        <f t="shared" si="340"/>
        <v>1.25</v>
      </c>
      <c r="PX39" s="36">
        <v>1.25</v>
      </c>
      <c r="PY39" s="37">
        <v>1.28</v>
      </c>
      <c r="PZ39" s="36">
        <f t="shared" si="341"/>
        <v>1.25</v>
      </c>
      <c r="QA39" s="36">
        <v>1.288</v>
      </c>
      <c r="QB39" s="36">
        <v>1.25</v>
      </c>
      <c r="QC39" s="36">
        <f t="shared" si="342"/>
        <v>1.25</v>
      </c>
      <c r="QD39" s="36">
        <v>1.29</v>
      </c>
      <c r="QE39" s="37">
        <v>1.25</v>
      </c>
      <c r="QF39" s="37">
        <f t="shared" si="343"/>
        <v>1.25</v>
      </c>
      <c r="QG39" s="37">
        <v>1.29</v>
      </c>
      <c r="QH39" s="37">
        <v>1.29</v>
      </c>
      <c r="QI39" s="36">
        <f t="shared" si="344"/>
        <v>1.25</v>
      </c>
      <c r="QJ39" s="37">
        <v>1.3</v>
      </c>
      <c r="QK39" s="37">
        <v>1.28</v>
      </c>
      <c r="QL39" s="37">
        <f t="shared" si="345"/>
        <v>1.25</v>
      </c>
      <c r="QM39" s="37">
        <v>1.27</v>
      </c>
      <c r="QN39" s="37">
        <v>1.27</v>
      </c>
      <c r="QO39" s="37">
        <f t="shared" si="346"/>
        <v>1.25</v>
      </c>
      <c r="QP39" s="37" t="s">
        <v>1159</v>
      </c>
      <c r="QQ39" s="37" t="s">
        <v>1159</v>
      </c>
      <c r="QR39" s="37">
        <f t="shared" si="347"/>
        <v>1.25</v>
      </c>
      <c r="QS39" s="37" t="s">
        <v>1159</v>
      </c>
      <c r="QT39" s="37">
        <f t="shared" si="348"/>
        <v>1.25</v>
      </c>
      <c r="QU39" s="37"/>
      <c r="QV39" s="6">
        <f t="shared" si="349"/>
        <v>-1</v>
      </c>
      <c r="QW39" s="29"/>
      <c r="QX39" s="29"/>
      <c r="QY39" s="29"/>
      <c r="QZ39" s="29"/>
      <c r="RA39" s="29"/>
      <c r="RB39" s="29"/>
      <c r="RC39" s="29"/>
      <c r="RD39" s="29"/>
      <c r="RE39" s="29" t="s">
        <v>1159</v>
      </c>
      <c r="RF39" s="29"/>
      <c r="RG39" s="29" t="s">
        <v>1159</v>
      </c>
      <c r="RH39" s="29"/>
      <c r="RI39" s="29" t="s">
        <v>1159</v>
      </c>
      <c r="RJ39" s="29">
        <v>1.23</v>
      </c>
      <c r="RK39" s="36">
        <f t="shared" si="351"/>
        <v>1.23</v>
      </c>
      <c r="RL39" s="36">
        <v>1.23</v>
      </c>
      <c r="RM39" s="36">
        <f t="shared" si="352"/>
        <v>1.23</v>
      </c>
      <c r="RN39" s="36">
        <v>1.22</v>
      </c>
      <c r="RO39" s="36">
        <v>1.27</v>
      </c>
      <c r="RP39" s="36">
        <f t="shared" si="353"/>
        <v>1.23</v>
      </c>
      <c r="RQ39" s="36">
        <v>1.24</v>
      </c>
      <c r="RR39" s="36">
        <v>1.25</v>
      </c>
      <c r="RS39" s="36">
        <f t="shared" si="354"/>
        <v>1.23</v>
      </c>
      <c r="RT39" s="36">
        <v>1.23</v>
      </c>
      <c r="RU39" s="29" t="s">
        <v>1159</v>
      </c>
      <c r="RV39" s="36">
        <f t="shared" si="355"/>
        <v>1.23</v>
      </c>
      <c r="RW39" s="36">
        <v>1.27</v>
      </c>
      <c r="RX39" s="29">
        <v>1.25</v>
      </c>
      <c r="RY39" s="36">
        <f t="shared" si="356"/>
        <v>1.23</v>
      </c>
      <c r="RZ39" s="29">
        <v>1.25</v>
      </c>
      <c r="SA39" s="36">
        <f t="shared" si="357"/>
        <v>1.23</v>
      </c>
      <c r="SB39" s="29">
        <v>1.26</v>
      </c>
      <c r="SC39" s="29">
        <v>1.272</v>
      </c>
      <c r="SD39" s="36">
        <f t="shared" si="358"/>
        <v>1.23</v>
      </c>
      <c r="SE39" s="36">
        <v>1.25</v>
      </c>
      <c r="SF39" s="36">
        <v>1.29</v>
      </c>
      <c r="SG39" s="36">
        <f t="shared" si="359"/>
        <v>1.23</v>
      </c>
      <c r="SH39" s="37">
        <v>1.28</v>
      </c>
      <c r="SI39" s="37">
        <f t="shared" si="360"/>
        <v>1.23</v>
      </c>
      <c r="SJ39" s="37" t="s">
        <v>1159</v>
      </c>
      <c r="SK39" s="37">
        <v>1.27</v>
      </c>
      <c r="SL39" s="37">
        <f t="shared" si="361"/>
        <v>1.23</v>
      </c>
      <c r="SM39" s="37" t="s">
        <v>1159</v>
      </c>
      <c r="SN39" s="37" t="s">
        <v>1159</v>
      </c>
      <c r="SO39" s="37">
        <f t="shared" si="362"/>
        <v>1.23</v>
      </c>
      <c r="SP39" s="37" t="s">
        <v>1159</v>
      </c>
      <c r="SQ39" s="37" t="s">
        <v>1496</v>
      </c>
      <c r="SR39" s="37">
        <f t="shared" si="363"/>
        <v>1.23</v>
      </c>
      <c r="SS39" s="37" t="s">
        <v>1496</v>
      </c>
      <c r="ST39" s="37" t="s">
        <v>1159</v>
      </c>
      <c r="SU39" s="37">
        <f t="shared" si="364"/>
        <v>1.23</v>
      </c>
      <c r="SV39" s="37" t="s">
        <v>1159</v>
      </c>
      <c r="SW39" s="37">
        <f t="shared" si="365"/>
        <v>1.23</v>
      </c>
      <c r="SX39" s="1049">
        <v>1.276</v>
      </c>
      <c r="SY39" s="6">
        <f t="shared" si="366"/>
        <v>3.7398373983739873E-2</v>
      </c>
      <c r="SZ39" s="29" t="s">
        <v>1159</v>
      </c>
      <c r="TA39" s="29" t="s">
        <v>1159</v>
      </c>
      <c r="TB39" s="1138">
        <v>1.35</v>
      </c>
      <c r="TC39" s="1138">
        <v>1.41</v>
      </c>
      <c r="TD39" s="36">
        <v>1.44</v>
      </c>
      <c r="TE39" s="36">
        <f t="shared" si="368"/>
        <v>1.35</v>
      </c>
      <c r="TF39" s="36">
        <v>1.39</v>
      </c>
      <c r="TG39" s="36">
        <v>1.35</v>
      </c>
      <c r="TH39" s="36">
        <f t="shared" si="369"/>
        <v>1.35</v>
      </c>
      <c r="TI39" s="36">
        <v>1.34</v>
      </c>
      <c r="TJ39" s="36">
        <f t="shared" si="370"/>
        <v>1.34</v>
      </c>
      <c r="TK39" s="36" t="s">
        <v>1159</v>
      </c>
      <c r="TL39" s="37">
        <v>1.34</v>
      </c>
      <c r="TM39" s="36">
        <f t="shared" si="371"/>
        <v>1.34</v>
      </c>
      <c r="TN39" s="36">
        <v>1.34</v>
      </c>
      <c r="TO39" s="37" t="s">
        <v>1159</v>
      </c>
      <c r="TP39" s="36">
        <f t="shared" si="372"/>
        <v>1.34</v>
      </c>
      <c r="TQ39" s="36">
        <v>1.39</v>
      </c>
      <c r="TR39" s="37">
        <v>1.38</v>
      </c>
      <c r="TS39" s="36">
        <f t="shared" si="373"/>
        <v>1.34</v>
      </c>
      <c r="TT39" s="36">
        <v>1.35</v>
      </c>
      <c r="TU39" s="37">
        <v>1.35</v>
      </c>
      <c r="TV39" s="36">
        <f t="shared" si="374"/>
        <v>1.34</v>
      </c>
      <c r="TW39" s="36">
        <v>1.35</v>
      </c>
      <c r="TX39" s="37">
        <v>1.35</v>
      </c>
      <c r="TY39" s="36">
        <f t="shared" si="375"/>
        <v>1.34</v>
      </c>
      <c r="TZ39" s="37">
        <v>1.36</v>
      </c>
      <c r="UA39" s="37">
        <f t="shared" si="376"/>
        <v>1.34</v>
      </c>
      <c r="UB39" s="37">
        <v>1.35</v>
      </c>
      <c r="UC39" s="37">
        <v>1.38</v>
      </c>
      <c r="UD39" s="37">
        <f t="shared" si="377"/>
        <v>1.34</v>
      </c>
      <c r="UE39" s="37">
        <v>1.35</v>
      </c>
      <c r="UF39" s="37">
        <v>1.36</v>
      </c>
      <c r="UG39" s="37">
        <f t="shared" si="378"/>
        <v>1.34</v>
      </c>
      <c r="UH39" s="37" t="s">
        <v>1159</v>
      </c>
      <c r="UI39" s="37" t="s">
        <v>1159</v>
      </c>
      <c r="UJ39" s="37">
        <f t="shared" si="379"/>
        <v>1.34</v>
      </c>
      <c r="UK39" s="37" t="s">
        <v>1159</v>
      </c>
      <c r="UL39" s="37">
        <f t="shared" si="380"/>
        <v>1.34</v>
      </c>
      <c r="UM39" s="37" t="s">
        <v>1159</v>
      </c>
      <c r="UN39" s="37" t="s">
        <v>1159</v>
      </c>
      <c r="UO39" s="37">
        <f t="shared" si="381"/>
        <v>1.34</v>
      </c>
      <c r="UP39" s="37">
        <v>1.42</v>
      </c>
      <c r="UQ39" s="37">
        <v>1.38</v>
      </c>
      <c r="UR39" s="37">
        <f t="shared" si="382"/>
        <v>1.34</v>
      </c>
      <c r="US39" s="37"/>
      <c r="UT39" s="6">
        <f t="shared" si="383"/>
        <v>-1</v>
      </c>
      <c r="UU39" s="32">
        <v>1.31802</v>
      </c>
      <c r="UV39" s="47">
        <v>1.25</v>
      </c>
      <c r="UW39" s="32">
        <f t="shared" si="384"/>
        <v>1.25</v>
      </c>
      <c r="UX39" s="52">
        <v>1.19</v>
      </c>
      <c r="UY39" s="47">
        <v>1.28</v>
      </c>
      <c r="UZ39" s="36">
        <f t="shared" si="385"/>
        <v>1.25</v>
      </c>
      <c r="VA39" s="36">
        <v>1.31</v>
      </c>
      <c r="VB39" s="36">
        <f t="shared" si="386"/>
        <v>1.25</v>
      </c>
      <c r="VC39" s="52">
        <v>1.29</v>
      </c>
      <c r="VD39" s="52">
        <f t="shared" si="387"/>
        <v>1.25</v>
      </c>
      <c r="VE39" s="52" t="s">
        <v>1496</v>
      </c>
      <c r="VF39" s="52" t="s">
        <v>1159</v>
      </c>
      <c r="VG39" s="1049">
        <v>1.28</v>
      </c>
      <c r="VH39" s="52">
        <f t="shared" si="388"/>
        <v>1.25</v>
      </c>
      <c r="VI39" s="52">
        <v>1.29</v>
      </c>
      <c r="VJ39" s="52">
        <v>1.28</v>
      </c>
      <c r="VK39" s="52">
        <v>1.31</v>
      </c>
      <c r="VL39" s="1049" t="s">
        <v>1159</v>
      </c>
      <c r="VM39" s="1049" t="s">
        <v>1159</v>
      </c>
      <c r="VN39" s="52">
        <f t="shared" si="389"/>
        <v>1.25</v>
      </c>
      <c r="VO39" s="1049">
        <v>1.28</v>
      </c>
      <c r="VP39" s="1049">
        <v>1.26</v>
      </c>
      <c r="VQ39" s="1049">
        <f t="shared" si="390"/>
        <v>1.25</v>
      </c>
      <c r="VR39" s="1049">
        <v>1.3</v>
      </c>
      <c r="VS39" s="1049">
        <v>1.31</v>
      </c>
      <c r="VT39" s="1049">
        <f t="shared" si="391"/>
        <v>1.25</v>
      </c>
      <c r="VU39" s="1049">
        <v>1.33</v>
      </c>
      <c r="VV39" s="1049">
        <v>1.32</v>
      </c>
      <c r="VW39" s="1049">
        <f t="shared" si="392"/>
        <v>1.25</v>
      </c>
      <c r="VX39" s="1049">
        <v>1.3</v>
      </c>
      <c r="VY39" s="1049">
        <v>1.27</v>
      </c>
      <c r="VZ39" s="1049">
        <v>1.25</v>
      </c>
      <c r="WA39" s="1049">
        <v>1.3</v>
      </c>
      <c r="WB39" s="1049">
        <f t="shared" si="393"/>
        <v>1.25</v>
      </c>
      <c r="WC39" s="1049">
        <v>1.28</v>
      </c>
      <c r="WD39" s="1049">
        <v>1.3109999999999999</v>
      </c>
      <c r="WE39" s="1049">
        <v>1.26</v>
      </c>
      <c r="WF39" s="1049">
        <v>1.24</v>
      </c>
      <c r="WG39" s="52">
        <f t="shared" si="394"/>
        <v>1.25</v>
      </c>
      <c r="WH39" s="52">
        <v>1.28</v>
      </c>
      <c r="WI39" s="52">
        <f t="shared" si="395"/>
        <v>1.25</v>
      </c>
      <c r="WJ39" s="52">
        <v>1.27</v>
      </c>
      <c r="WK39" s="52">
        <v>1.2749999999999999</v>
      </c>
      <c r="WL39" s="52">
        <f t="shared" si="396"/>
        <v>1.25</v>
      </c>
      <c r="WM39" s="52" t="s">
        <v>1159</v>
      </c>
      <c r="WN39" s="52" t="s">
        <v>1159</v>
      </c>
      <c r="WO39" s="1049" t="s">
        <v>1159</v>
      </c>
      <c r="WP39" s="1049" t="s">
        <v>1159</v>
      </c>
      <c r="WQ39" s="1049">
        <f t="shared" si="397"/>
        <v>1.25</v>
      </c>
      <c r="WR39" s="1049" t="s">
        <v>1159</v>
      </c>
      <c r="WS39" s="1049" t="s">
        <v>1159</v>
      </c>
      <c r="WT39" s="37">
        <f t="shared" si="398"/>
        <v>1.25</v>
      </c>
      <c r="WU39" s="37" t="s">
        <v>1159</v>
      </c>
      <c r="WV39" s="37">
        <f t="shared" si="399"/>
        <v>1.25</v>
      </c>
      <c r="WW39" s="37"/>
      <c r="WX39" s="37">
        <v>1.29</v>
      </c>
      <c r="WY39" s="37">
        <f t="shared" si="400"/>
        <v>1.25</v>
      </c>
      <c r="WZ39" s="37"/>
      <c r="XA39" s="37"/>
      <c r="XB39" s="6">
        <f t="shared" si="401"/>
        <v>-1</v>
      </c>
      <c r="XC39" s="6">
        <f t="shared" si="402"/>
        <v>-1</v>
      </c>
      <c r="XD39" s="6">
        <f t="shared" si="403"/>
        <v>4.8000000000000043E-2</v>
      </c>
      <c r="XE39" s="1308">
        <v>1.29</v>
      </c>
      <c r="XF39" s="37">
        <v>1.29</v>
      </c>
      <c r="XG39" s="1049">
        <v>1.31</v>
      </c>
      <c r="XH39" s="37">
        <f t="shared" si="404"/>
        <v>1.29</v>
      </c>
      <c r="XI39" s="37">
        <v>1.35</v>
      </c>
      <c r="XJ39" s="1049">
        <v>1.35</v>
      </c>
      <c r="XK39" s="37">
        <f t="shared" si="405"/>
        <v>1.29</v>
      </c>
      <c r="XL39" s="1049" t="s">
        <v>1159</v>
      </c>
      <c r="XM39" s="37">
        <f t="shared" si="406"/>
        <v>1.29</v>
      </c>
      <c r="XN39" s="1049" t="s">
        <v>1159</v>
      </c>
      <c r="XO39" s="37">
        <f t="shared" si="407"/>
        <v>1.29</v>
      </c>
      <c r="XP39" s="1049" t="s">
        <v>1159</v>
      </c>
      <c r="XQ39" s="37">
        <f t="shared" si="408"/>
        <v>1.29</v>
      </c>
      <c r="XR39" s="1049">
        <v>1.34</v>
      </c>
      <c r="XS39" s="1049">
        <f t="shared" si="409"/>
        <v>1.29</v>
      </c>
      <c r="XT39" s="1049"/>
      <c r="XU39" s="1224">
        <f t="shared" si="410"/>
        <v>-1</v>
      </c>
      <c r="XV39" s="1315">
        <v>1.17</v>
      </c>
      <c r="XW39" s="37">
        <v>1.19</v>
      </c>
      <c r="XX39" s="36">
        <f t="shared" si="411"/>
        <v>1.17</v>
      </c>
      <c r="XY39" s="1049">
        <v>1.23</v>
      </c>
      <c r="XZ39" s="36">
        <f t="shared" si="412"/>
        <v>1.17</v>
      </c>
      <c r="YA39" s="1049" t="s">
        <v>1159</v>
      </c>
      <c r="YB39" s="36">
        <f t="shared" si="413"/>
        <v>1.17</v>
      </c>
      <c r="YC39" s="1049" t="s">
        <v>1159</v>
      </c>
      <c r="YD39" s="29">
        <f t="shared" si="414"/>
        <v>1.17</v>
      </c>
      <c r="YE39" s="52" t="s">
        <v>1159</v>
      </c>
      <c r="YF39" s="37">
        <f t="shared" si="415"/>
        <v>1.17</v>
      </c>
      <c r="YG39" s="1049">
        <v>1.19</v>
      </c>
      <c r="YH39" s="1049">
        <f t="shared" si="416"/>
        <v>1.17</v>
      </c>
      <c r="YI39" s="1049"/>
      <c r="YJ39" s="6">
        <f t="shared" si="417"/>
        <v>-1</v>
      </c>
      <c r="YK39" s="1235">
        <v>1.23</v>
      </c>
      <c r="YL39" s="1235">
        <v>1.25</v>
      </c>
      <c r="YM39" s="1235">
        <v>1.27</v>
      </c>
      <c r="YN39" s="1235">
        <v>1.23</v>
      </c>
      <c r="YO39" s="1235">
        <f t="shared" si="418"/>
        <v>1.23</v>
      </c>
      <c r="YP39" s="1235">
        <v>1.27</v>
      </c>
      <c r="YQ39" s="1235">
        <f t="shared" si="419"/>
        <v>1.23</v>
      </c>
      <c r="YR39" s="37" t="s">
        <v>1159</v>
      </c>
      <c r="YS39" s="1235">
        <f t="shared" si="420"/>
        <v>1.23</v>
      </c>
      <c r="YT39" s="37" t="s">
        <v>1159</v>
      </c>
      <c r="YU39" s="37" t="s">
        <v>1159</v>
      </c>
      <c r="YV39" s="37">
        <f t="shared" si="421"/>
        <v>1.23</v>
      </c>
      <c r="YW39" s="37" t="s">
        <v>1159</v>
      </c>
      <c r="YX39" s="37" t="s">
        <v>1159</v>
      </c>
      <c r="YY39" s="37">
        <f t="shared" si="422"/>
        <v>1.23</v>
      </c>
      <c r="YZ39" s="37">
        <v>1.26</v>
      </c>
      <c r="ZA39" s="37">
        <v>1.24</v>
      </c>
      <c r="ZB39" s="37">
        <f t="shared" si="423"/>
        <v>1.23</v>
      </c>
      <c r="ZC39" s="37"/>
      <c r="ZD39" s="6">
        <f t="shared" si="424"/>
        <v>-1</v>
      </c>
      <c r="ZE39" s="1049">
        <v>1.2</v>
      </c>
      <c r="ZF39" s="1049">
        <v>1.22</v>
      </c>
      <c r="ZG39" s="1049" t="s">
        <v>1159</v>
      </c>
      <c r="ZH39" s="1049">
        <f t="shared" si="425"/>
        <v>1.2</v>
      </c>
      <c r="ZI39" s="1049" t="s">
        <v>1159</v>
      </c>
      <c r="ZJ39" s="1049">
        <f t="shared" si="426"/>
        <v>1.2</v>
      </c>
      <c r="ZK39" s="1049" t="s">
        <v>1159</v>
      </c>
      <c r="ZL39" s="1049" t="s">
        <v>1159</v>
      </c>
      <c r="ZM39" s="1049">
        <f t="shared" si="427"/>
        <v>1.2</v>
      </c>
      <c r="ZN39" s="52" t="s">
        <v>1159</v>
      </c>
      <c r="ZO39" s="37">
        <f t="shared" si="428"/>
        <v>1.2</v>
      </c>
      <c r="ZP39" s="37"/>
      <c r="ZQ39" s="37">
        <v>1.21</v>
      </c>
      <c r="ZR39" s="37">
        <f t="shared" si="429"/>
        <v>1.2</v>
      </c>
      <c r="ZS39" s="37"/>
      <c r="ZT39" s="1224">
        <f t="shared" si="430"/>
        <v>-1</v>
      </c>
      <c r="ZU39" s="391" t="s">
        <v>2944</v>
      </c>
      <c r="ZV39" s="37"/>
      <c r="ZW39" s="36"/>
      <c r="ZX39" s="36" t="str">
        <f t="shared" si="431"/>
        <v xml:space="preserve">1. Better than baseline </v>
      </c>
      <c r="ZY39" s="36" t="str">
        <f t="shared" si="432"/>
        <v>4.Blocker/Not Executed</v>
      </c>
      <c r="ZZ39" s="36" t="str">
        <f t="shared" si="433"/>
        <v>2. Within 10% deviation from baseline</v>
      </c>
      <c r="AAA39" s="36" t="str">
        <f t="shared" si="434"/>
        <v xml:space="preserve">1. Better than baseline </v>
      </c>
      <c r="AAB39" s="36" t="str">
        <f t="shared" si="435"/>
        <v xml:space="preserve">1. Better than baseline </v>
      </c>
      <c r="AAC39" s="36" t="str">
        <f t="shared" si="436"/>
        <v xml:space="preserve">1. Better than baseline </v>
      </c>
      <c r="AAD39" s="36" t="str">
        <f t="shared" si="437"/>
        <v xml:space="preserve">1. Better than baseline </v>
      </c>
      <c r="AAE39" s="36" t="str">
        <f t="shared" si="438"/>
        <v xml:space="preserve">1. Better than baseline </v>
      </c>
      <c r="AAF39" s="36" t="str">
        <f t="shared" si="439"/>
        <v>2. Within 10% deviation from baseline</v>
      </c>
      <c r="AAG39" s="36" t="str">
        <f t="shared" si="440"/>
        <v xml:space="preserve">1. Better than baseline </v>
      </c>
      <c r="AAH39" s="36" t="str">
        <f t="shared" si="441"/>
        <v xml:space="preserve">1. Better than baseline </v>
      </c>
      <c r="AAI39" s="37" t="str">
        <f t="shared" si="442"/>
        <v xml:space="preserve">1. Better than baseline </v>
      </c>
      <c r="AAJ39" s="37" t="str">
        <f t="shared" si="443"/>
        <v xml:space="preserve">1. Better than baseline </v>
      </c>
      <c r="AAK39" s="37" t="str">
        <f t="shared" si="444"/>
        <v xml:space="preserve">1. Better than baseline </v>
      </c>
      <c r="AAL39" s="37" t="str">
        <f t="shared" si="445"/>
        <v xml:space="preserve">1. Better than baseline </v>
      </c>
    </row>
    <row r="40" spans="1:714" s="4" customFormat="1" ht="29.9" customHeight="1" thickBot="1" x14ac:dyDescent="0.4">
      <c r="A40" s="4">
        <v>35</v>
      </c>
      <c r="B40" s="12">
        <v>20</v>
      </c>
      <c r="C40" s="10" t="s">
        <v>19</v>
      </c>
      <c r="D40" s="4" t="s">
        <v>1254</v>
      </c>
      <c r="E40" s="1011" t="s">
        <v>2307</v>
      </c>
      <c r="F40" s="1012" t="s">
        <v>2307</v>
      </c>
      <c r="G40" s="1011" t="s">
        <v>2936</v>
      </c>
      <c r="H40" s="83" t="s">
        <v>2946</v>
      </c>
      <c r="I40" s="29"/>
      <c r="J40" s="29"/>
      <c r="K40" s="29"/>
      <c r="L40" s="29"/>
      <c r="M40" s="29"/>
      <c r="N40" s="29"/>
      <c r="O40" s="29"/>
      <c r="P40" s="29"/>
      <c r="Q40" s="29"/>
      <c r="R40" s="29"/>
      <c r="T40" s="29"/>
      <c r="U40" s="29"/>
      <c r="V40" s="29"/>
      <c r="W40" s="29"/>
      <c r="X40" s="29"/>
      <c r="Y40" s="29"/>
      <c r="Z40" s="29"/>
      <c r="AA40" s="29"/>
      <c r="AB40" s="29"/>
      <c r="AC40" s="29"/>
      <c r="AD40" s="29"/>
      <c r="AE40" s="29"/>
      <c r="AF40" s="29"/>
      <c r="AG40" s="29"/>
      <c r="AH40" s="29"/>
      <c r="AI40" s="29"/>
      <c r="AJ40" s="29"/>
      <c r="AK40" s="29"/>
      <c r="AL40" s="29"/>
      <c r="AM40" s="29"/>
      <c r="AO40" s="29"/>
      <c r="AP40" s="29"/>
      <c r="AQ40" s="29"/>
      <c r="AR40" s="29"/>
      <c r="AS40" s="29"/>
      <c r="AT40" s="29"/>
      <c r="AV40" s="36" t="s">
        <v>1159</v>
      </c>
      <c r="AW40" s="36"/>
      <c r="AX40" s="36" t="s">
        <v>1159</v>
      </c>
      <c r="AY40" s="36"/>
      <c r="BA40" s="36" t="s">
        <v>1159</v>
      </c>
      <c r="BB40" s="58">
        <v>3.31</v>
      </c>
      <c r="BC40" s="27">
        <f t="shared" si="295"/>
        <v>3.31</v>
      </c>
      <c r="BD40" s="55"/>
      <c r="BE40" s="1071">
        <f t="shared" si="296"/>
        <v>-1</v>
      </c>
      <c r="BF40" s="104"/>
      <c r="BG40" s="104"/>
      <c r="BH40" s="104"/>
      <c r="BI40" s="104"/>
      <c r="BJ40" s="104"/>
      <c r="BL40" s="104"/>
      <c r="BM40" s="104"/>
      <c r="BP40" s="104"/>
      <c r="BQ40" s="104"/>
      <c r="BR40" s="104"/>
      <c r="BS40" s="104"/>
      <c r="BT40" s="104"/>
      <c r="BU40" s="104"/>
      <c r="BV40" s="104"/>
      <c r="BW40" s="104"/>
      <c r="BX40" s="104"/>
      <c r="BY40" s="104"/>
      <c r="BZ40" s="104"/>
      <c r="CA40" s="104"/>
      <c r="CB40" s="104"/>
      <c r="CC40" s="104"/>
      <c r="CD40" s="104"/>
      <c r="CE40" s="104"/>
      <c r="CG40" s="104"/>
      <c r="CH40" s="104"/>
      <c r="CI40" s="104"/>
      <c r="CJ40" s="104"/>
      <c r="CK40" s="104"/>
      <c r="CN40" s="104"/>
      <c r="CO40" s="104"/>
      <c r="CP40" s="104"/>
      <c r="CQ40" s="104"/>
      <c r="CR40" s="104"/>
      <c r="CS40" s="104"/>
      <c r="CT40" s="104"/>
      <c r="CU40" s="104"/>
      <c r="CW40" s="104"/>
      <c r="CX40" s="104"/>
      <c r="CY40" s="104"/>
      <c r="CZ40" s="104"/>
      <c r="DA40" s="104"/>
      <c r="DB40" s="104"/>
      <c r="DC40" s="104"/>
      <c r="DD40" s="104"/>
      <c r="DE40" s="104"/>
      <c r="DF40" s="104"/>
      <c r="DG40" s="104"/>
      <c r="DH40" s="104"/>
      <c r="DI40" s="104"/>
      <c r="DJ40" s="104"/>
      <c r="DK40" s="104"/>
      <c r="DO40" s="104"/>
      <c r="DP40" s="104"/>
      <c r="DQ40" s="104"/>
      <c r="DR40" s="104"/>
      <c r="DS40" s="104"/>
      <c r="DT40" s="104"/>
      <c r="DU40" s="104"/>
      <c r="DV40" s="64" t="s">
        <v>1159</v>
      </c>
      <c r="DW40" s="64"/>
      <c r="DX40" s="64"/>
      <c r="DY40" s="64" t="s">
        <v>1159</v>
      </c>
      <c r="DZ40" s="64" t="s">
        <v>1159</v>
      </c>
      <c r="EA40" s="913">
        <v>3.59</v>
      </c>
      <c r="EB40" s="53">
        <f t="shared" si="298"/>
        <v>3.59</v>
      </c>
      <c r="EC40" s="55">
        <v>3.41</v>
      </c>
      <c r="ED40" s="64">
        <v>3.37</v>
      </c>
      <c r="EG40" s="7">
        <f t="shared" si="299"/>
        <v>-6.1281337047353696E-2</v>
      </c>
      <c r="EH40" s="64"/>
      <c r="EJ40" s="64"/>
      <c r="EK40" s="64"/>
      <c r="EL40" s="64"/>
      <c r="EM40" s="64"/>
      <c r="EO40" s="64"/>
      <c r="EP40" s="64"/>
      <c r="EQ40" s="64"/>
      <c r="ER40" s="64"/>
      <c r="ES40" s="64"/>
      <c r="ET40" s="64"/>
      <c r="EU40" s="64"/>
      <c r="EV40" s="64"/>
      <c r="EW40" s="64"/>
      <c r="EX40" s="64"/>
      <c r="EY40" s="64"/>
      <c r="EZ40" s="64"/>
      <c r="FA40" s="64"/>
      <c r="FB40" s="64"/>
      <c r="FC40" s="64"/>
      <c r="FD40" s="64"/>
      <c r="FE40" s="64"/>
      <c r="FF40" s="64"/>
      <c r="FG40" s="64"/>
      <c r="FH40" s="64"/>
      <c r="FI40" s="64"/>
      <c r="FJ40" s="64"/>
      <c r="FK40" s="64"/>
      <c r="FL40" s="64"/>
      <c r="FM40" s="64"/>
      <c r="FN40" s="64"/>
      <c r="FO40" s="64"/>
      <c r="FP40" s="64" t="s">
        <v>1159</v>
      </c>
      <c r="FQ40" s="64"/>
      <c r="FR40" s="64" t="s">
        <v>1159</v>
      </c>
      <c r="FS40" s="64" t="s">
        <v>1159</v>
      </c>
      <c r="FT40" s="64" t="s">
        <v>1159</v>
      </c>
      <c r="FU40" s="64">
        <v>3.39</v>
      </c>
      <c r="FV40" s="913">
        <f t="shared" si="301"/>
        <v>3.39</v>
      </c>
      <c r="FW40" s="55">
        <v>3.41</v>
      </c>
      <c r="FX40" s="55">
        <v>3.46</v>
      </c>
      <c r="FY40" s="7">
        <f t="shared" si="302"/>
        <v>2.064896755162237E-2</v>
      </c>
      <c r="FZ40" s="64"/>
      <c r="GA40" s="64"/>
      <c r="GB40" s="64"/>
      <c r="GC40" s="64"/>
      <c r="GD40" s="64"/>
      <c r="GE40" s="64"/>
      <c r="GF40" s="64"/>
      <c r="GG40" s="64"/>
      <c r="GH40" s="64"/>
      <c r="GI40" s="64"/>
      <c r="GJ40" s="64"/>
      <c r="GK40" s="64"/>
      <c r="GL40" s="64"/>
      <c r="GM40" s="64"/>
      <c r="GN40" s="64"/>
      <c r="GO40" s="64"/>
      <c r="GP40" s="64"/>
      <c r="GQ40" s="64"/>
      <c r="GR40" s="64"/>
      <c r="GS40" s="64"/>
      <c r="GT40" s="64"/>
      <c r="GU40" s="64"/>
      <c r="GV40" s="64"/>
      <c r="GW40" s="64"/>
      <c r="GX40" s="64"/>
      <c r="GY40" s="64"/>
      <c r="GZ40" s="64"/>
      <c r="HA40" s="64"/>
      <c r="HB40" s="64"/>
      <c r="HC40" s="64"/>
      <c r="HD40" s="64"/>
      <c r="HE40" s="64"/>
      <c r="HF40" s="64"/>
      <c r="HG40" s="64"/>
      <c r="HH40" s="64"/>
      <c r="HI40" s="64"/>
      <c r="HJ40" s="64"/>
      <c r="HK40" s="64"/>
      <c r="HL40" s="64"/>
      <c r="HM40" s="64"/>
      <c r="HN40" s="64"/>
      <c r="HO40" s="64"/>
      <c r="HP40" s="64" t="s">
        <v>1159</v>
      </c>
      <c r="HQ40" s="64"/>
      <c r="HR40" s="64"/>
      <c r="HS40" s="64" t="s">
        <v>1159</v>
      </c>
      <c r="HT40" s="64" t="s">
        <v>1159</v>
      </c>
      <c r="HU40" s="913" t="s">
        <v>1159</v>
      </c>
      <c r="HV40" s="71">
        <v>3.59</v>
      </c>
      <c r="HW40" s="55">
        <v>3.59</v>
      </c>
      <c r="HX40" s="29">
        <v>3.56</v>
      </c>
      <c r="HY40" s="36">
        <f t="shared" si="305"/>
        <v>3.56</v>
      </c>
      <c r="HZ40" s="29">
        <v>3.79</v>
      </c>
      <c r="IA40" s="36">
        <v>3.41</v>
      </c>
      <c r="IB40" s="36">
        <f t="shared" si="306"/>
        <v>3.41</v>
      </c>
      <c r="IC40" s="36"/>
      <c r="ID40" s="7">
        <f t="shared" si="307"/>
        <v>-1</v>
      </c>
      <c r="IE40" s="64"/>
      <c r="IF40" s="64"/>
      <c r="IG40" s="64"/>
      <c r="IH40" s="64"/>
      <c r="II40" s="64"/>
      <c r="IJ40" s="64"/>
      <c r="IK40" s="64"/>
      <c r="IL40" s="64"/>
      <c r="IM40" s="64"/>
      <c r="IN40" s="64"/>
      <c r="IO40" s="64"/>
      <c r="IP40" s="64"/>
      <c r="IQ40" s="64"/>
      <c r="IR40" s="64"/>
      <c r="IS40" s="64"/>
      <c r="IT40" s="64"/>
      <c r="IU40" s="64"/>
      <c r="IV40" s="64"/>
      <c r="IW40" s="64"/>
      <c r="IX40" s="64"/>
      <c r="IY40" s="64"/>
      <c r="IZ40" s="64"/>
      <c r="JA40" s="64"/>
      <c r="JB40" s="64"/>
      <c r="JC40" s="64"/>
      <c r="JD40" s="64"/>
      <c r="JE40" s="64"/>
      <c r="JF40" s="64"/>
      <c r="JG40" s="64"/>
      <c r="JH40" s="64"/>
      <c r="JI40" s="64"/>
      <c r="JJ40" s="64"/>
      <c r="JK40" s="64"/>
      <c r="JL40" s="64"/>
      <c r="JM40" s="64"/>
      <c r="JN40" s="64"/>
      <c r="JO40" s="64" t="s">
        <v>1159</v>
      </c>
      <c r="JP40" s="64"/>
      <c r="JQ40" s="64" t="s">
        <v>1159</v>
      </c>
      <c r="JR40" s="64"/>
      <c r="JS40" s="64"/>
      <c r="JT40" s="64">
        <v>3.66</v>
      </c>
      <c r="JU40" s="53">
        <f t="shared" si="309"/>
        <v>3.66</v>
      </c>
      <c r="JV40" s="913">
        <v>3.59</v>
      </c>
      <c r="JW40" s="55">
        <v>3.66</v>
      </c>
      <c r="JX40" s="36">
        <f t="shared" si="310"/>
        <v>3.59</v>
      </c>
      <c r="JY40" s="55">
        <v>3.59</v>
      </c>
      <c r="JZ40" s="36">
        <v>3.79</v>
      </c>
      <c r="KA40" s="36">
        <f t="shared" si="311"/>
        <v>3.59</v>
      </c>
      <c r="KB40" s="36">
        <v>3.59</v>
      </c>
      <c r="KC40" s="36">
        <f t="shared" si="312"/>
        <v>3.59</v>
      </c>
      <c r="KD40" s="36">
        <v>3.44</v>
      </c>
      <c r="KE40" s="37" t="s">
        <v>2943</v>
      </c>
      <c r="KF40" s="36">
        <f t="shared" si="313"/>
        <v>3.59</v>
      </c>
      <c r="KG40" s="36">
        <v>3.59</v>
      </c>
      <c r="KH40" s="38">
        <v>3.71</v>
      </c>
      <c r="KI40" s="36">
        <f t="shared" si="314"/>
        <v>3.59</v>
      </c>
      <c r="KJ40" s="36"/>
      <c r="KK40" s="38">
        <v>3.66</v>
      </c>
      <c r="KL40" s="36">
        <f t="shared" si="315"/>
        <v>3.59</v>
      </c>
      <c r="KM40" s="36">
        <v>3.61</v>
      </c>
      <c r="KN40" s="38">
        <v>3.95</v>
      </c>
      <c r="KO40" s="36">
        <f t="shared" si="316"/>
        <v>3.59</v>
      </c>
      <c r="KP40" s="36">
        <v>3.87</v>
      </c>
      <c r="KQ40" s="38">
        <v>3.94</v>
      </c>
      <c r="KR40" s="38">
        <f t="shared" si="317"/>
        <v>3.59</v>
      </c>
      <c r="KS40" s="38">
        <v>3.76</v>
      </c>
      <c r="KT40" s="38">
        <f t="shared" si="318"/>
        <v>3.59</v>
      </c>
      <c r="KU40" s="38">
        <v>3.78</v>
      </c>
      <c r="KV40" s="38">
        <v>3.79</v>
      </c>
      <c r="KW40" s="38">
        <f t="shared" si="319"/>
        <v>3.59</v>
      </c>
      <c r="KX40" s="38"/>
      <c r="KY40" s="7">
        <f t="shared" si="320"/>
        <v>-1</v>
      </c>
      <c r="KZ40" s="64"/>
      <c r="LA40" s="64"/>
      <c r="LB40" s="64"/>
      <c r="LC40" s="64"/>
      <c r="LD40" s="64"/>
      <c r="LE40" s="64"/>
      <c r="LF40" s="64"/>
      <c r="LG40" s="64"/>
      <c r="LH40" s="64"/>
      <c r="LI40" s="64"/>
      <c r="LJ40" s="64"/>
      <c r="LK40" s="64"/>
      <c r="LL40" s="64"/>
      <c r="LM40" s="64"/>
      <c r="LN40" s="64"/>
      <c r="LO40" s="64"/>
      <c r="LP40" s="64"/>
      <c r="LQ40" s="64"/>
      <c r="LR40" s="64"/>
      <c r="LS40" s="64"/>
      <c r="LT40" s="64"/>
      <c r="LU40" s="64"/>
      <c r="LV40" s="64"/>
      <c r="LW40" s="64"/>
      <c r="LX40" s="64"/>
      <c r="LY40" s="64"/>
      <c r="LZ40" s="64"/>
      <c r="MA40" s="64"/>
      <c r="MB40" s="64"/>
      <c r="MC40" s="64"/>
      <c r="MD40" s="64"/>
      <c r="ME40" s="64"/>
      <c r="MF40" s="64"/>
      <c r="MG40" s="64"/>
      <c r="MH40" s="64" t="s">
        <v>1159</v>
      </c>
      <c r="MI40" s="64"/>
      <c r="MJ40" s="64"/>
      <c r="MK40" s="64" t="s">
        <v>1159</v>
      </c>
      <c r="ML40" s="64" t="s">
        <v>1159</v>
      </c>
      <c r="MM40" s="913">
        <v>3.0289999999999999</v>
      </c>
      <c r="MN40" s="53">
        <f t="shared" si="322"/>
        <v>3.0289999999999999</v>
      </c>
      <c r="MO40" s="913">
        <v>3.21</v>
      </c>
      <c r="MP40" s="913">
        <v>3.19</v>
      </c>
      <c r="MQ40" s="55">
        <v>3.07</v>
      </c>
      <c r="MR40" s="36">
        <f t="shared" si="323"/>
        <v>3.0289999999999999</v>
      </c>
      <c r="MS40" s="64">
        <v>3.11</v>
      </c>
      <c r="MT40" s="36">
        <v>3.28</v>
      </c>
      <c r="MU40" s="36">
        <f t="shared" si="324"/>
        <v>3.0289999999999999</v>
      </c>
      <c r="MV40" s="52">
        <v>3.1389999999999998</v>
      </c>
      <c r="MW40" s="52">
        <f t="shared" si="325"/>
        <v>3.0289999999999999</v>
      </c>
      <c r="MX40" s="52" t="s">
        <v>1159</v>
      </c>
      <c r="MY40" s="38" t="s">
        <v>2943</v>
      </c>
      <c r="MZ40" s="52">
        <f t="shared" si="326"/>
        <v>3.0289999999999999</v>
      </c>
      <c r="NA40" s="52">
        <v>3.27</v>
      </c>
      <c r="NB40" s="38" t="s">
        <v>1159</v>
      </c>
      <c r="NC40" s="52">
        <f t="shared" si="327"/>
        <v>3.0289999999999999</v>
      </c>
      <c r="ND40" s="37">
        <v>3.27</v>
      </c>
      <c r="NE40" s="38">
        <v>3.11</v>
      </c>
      <c r="NF40" s="37">
        <f t="shared" si="328"/>
        <v>3.0289999999999999</v>
      </c>
      <c r="NG40" s="38">
        <v>3.12</v>
      </c>
      <c r="NH40" s="38">
        <v>3.28</v>
      </c>
      <c r="NI40" s="37">
        <f t="shared" si="329"/>
        <v>3.0289999999999999</v>
      </c>
      <c r="NJ40" s="37">
        <v>3.11</v>
      </c>
      <c r="NK40" s="38">
        <v>3.3</v>
      </c>
      <c r="NL40" s="55">
        <f t="shared" si="330"/>
        <v>3.0289999999999999</v>
      </c>
      <c r="NM40" s="37">
        <v>3.21</v>
      </c>
      <c r="NN40" s="38">
        <v>3.28</v>
      </c>
      <c r="NO40" s="37">
        <f t="shared" si="331"/>
        <v>3.0289999999999999</v>
      </c>
      <c r="NP40" s="55">
        <v>3.28</v>
      </c>
      <c r="NQ40" s="38">
        <f t="shared" si="332"/>
        <v>3.0289999999999999</v>
      </c>
      <c r="NR40" s="38"/>
      <c r="NS40" s="7">
        <f t="shared" si="333"/>
        <v>-1</v>
      </c>
      <c r="NT40" s="64"/>
      <c r="NU40" s="64"/>
      <c r="NV40" s="64"/>
      <c r="NW40" s="64"/>
      <c r="NX40" s="64"/>
      <c r="NY40" s="64"/>
      <c r="NZ40" s="64"/>
      <c r="OA40" s="64"/>
      <c r="OB40" s="64"/>
      <c r="OC40" s="64"/>
      <c r="OD40" s="64"/>
      <c r="OE40" s="64"/>
      <c r="OF40" s="64"/>
      <c r="OG40" s="64"/>
      <c r="OH40" s="64"/>
      <c r="OI40" s="64"/>
      <c r="OJ40" s="64"/>
      <c r="OK40" s="64"/>
      <c r="OL40" s="64"/>
      <c r="OM40" s="64"/>
      <c r="ON40" s="64"/>
      <c r="OO40" s="64"/>
      <c r="OP40" s="64"/>
      <c r="OQ40" s="64"/>
      <c r="OR40" s="64"/>
      <c r="OS40" s="64"/>
      <c r="OT40" s="64"/>
      <c r="OU40" s="64"/>
      <c r="OV40" s="64"/>
      <c r="OW40" s="64"/>
      <c r="OX40" s="64"/>
      <c r="OY40" s="64"/>
      <c r="OZ40" s="64"/>
      <c r="PA40" s="64"/>
      <c r="PB40" s="64"/>
      <c r="PC40" s="64"/>
      <c r="PD40" s="64" t="s">
        <v>1159</v>
      </c>
      <c r="PE40" s="64"/>
      <c r="PF40" s="64" t="s">
        <v>1159</v>
      </c>
      <c r="PG40" s="64"/>
      <c r="PH40" s="64" t="s">
        <v>1159</v>
      </c>
      <c r="PI40" s="64">
        <v>3.29</v>
      </c>
      <c r="PJ40" s="53">
        <f t="shared" si="335"/>
        <v>3.29</v>
      </c>
      <c r="PK40" s="64">
        <v>3.25</v>
      </c>
      <c r="PL40" s="36">
        <f t="shared" si="336"/>
        <v>3.25</v>
      </c>
      <c r="PM40" s="64">
        <v>3.33</v>
      </c>
      <c r="PN40" s="36">
        <v>3.36</v>
      </c>
      <c r="PO40" s="36">
        <f t="shared" si="337"/>
        <v>3.25</v>
      </c>
      <c r="PP40" s="36">
        <v>3.5</v>
      </c>
      <c r="PQ40" s="36">
        <f t="shared" si="338"/>
        <v>3.25</v>
      </c>
      <c r="PR40" s="36">
        <v>3.5</v>
      </c>
      <c r="PS40" s="38" t="s">
        <v>2943</v>
      </c>
      <c r="PT40" s="36">
        <f t="shared" si="339"/>
        <v>3.25</v>
      </c>
      <c r="PU40" s="36">
        <v>3.51</v>
      </c>
      <c r="PV40" s="38">
        <v>3.55</v>
      </c>
      <c r="PW40" s="36">
        <f t="shared" si="340"/>
        <v>3.25</v>
      </c>
      <c r="PX40" s="36">
        <v>3.26</v>
      </c>
      <c r="PY40" s="38">
        <v>3.55</v>
      </c>
      <c r="PZ40" s="36">
        <f t="shared" si="341"/>
        <v>3.25</v>
      </c>
      <c r="QA40" s="36">
        <v>3.524</v>
      </c>
      <c r="QB40" s="36">
        <v>3.35</v>
      </c>
      <c r="QC40" s="36">
        <f t="shared" si="342"/>
        <v>3.25</v>
      </c>
      <c r="QD40" s="36">
        <v>3.32</v>
      </c>
      <c r="QE40" s="37">
        <v>3.3</v>
      </c>
      <c r="QF40" s="37">
        <f t="shared" si="343"/>
        <v>3.25</v>
      </c>
      <c r="QG40" s="37">
        <v>3.31</v>
      </c>
      <c r="QH40" s="37">
        <v>3.31</v>
      </c>
      <c r="QI40" s="55">
        <f t="shared" si="344"/>
        <v>3.25</v>
      </c>
      <c r="QJ40" s="38">
        <v>3.5</v>
      </c>
      <c r="QK40" s="38">
        <v>3.31</v>
      </c>
      <c r="QL40" s="38">
        <f t="shared" si="345"/>
        <v>3.25</v>
      </c>
      <c r="QM40" s="38">
        <v>3.4</v>
      </c>
      <c r="QN40" s="38">
        <v>3.45</v>
      </c>
      <c r="QO40" s="38">
        <f t="shared" si="346"/>
        <v>3.25</v>
      </c>
      <c r="QP40" s="37" t="s">
        <v>1159</v>
      </c>
      <c r="QQ40" s="38" t="s">
        <v>1159</v>
      </c>
      <c r="QR40" s="37">
        <f t="shared" si="347"/>
        <v>3.25</v>
      </c>
      <c r="QS40" s="37" t="s">
        <v>1159</v>
      </c>
      <c r="QT40" s="37">
        <f t="shared" si="348"/>
        <v>3.25</v>
      </c>
      <c r="QU40" s="37"/>
      <c r="QV40" s="6">
        <f t="shared" si="349"/>
        <v>-1</v>
      </c>
      <c r="QW40" s="29"/>
      <c r="QX40" s="29"/>
      <c r="QY40" s="29"/>
      <c r="QZ40" s="29"/>
      <c r="RA40" s="29"/>
      <c r="RB40" s="29"/>
      <c r="RC40" s="29"/>
      <c r="RD40" s="29"/>
      <c r="RE40" s="29" t="s">
        <v>1159</v>
      </c>
      <c r="RF40" s="29"/>
      <c r="RG40" s="29" t="s">
        <v>1159</v>
      </c>
      <c r="RH40" s="29"/>
      <c r="RI40" s="29" t="s">
        <v>1159</v>
      </c>
      <c r="RJ40" s="29">
        <v>3.59</v>
      </c>
      <c r="RK40" s="36">
        <f t="shared" si="351"/>
        <v>3.59</v>
      </c>
      <c r="RL40" s="36">
        <v>3.64</v>
      </c>
      <c r="RM40" s="36">
        <f t="shared" si="352"/>
        <v>3.59</v>
      </c>
      <c r="RN40" s="36">
        <v>3.76</v>
      </c>
      <c r="RO40" s="36">
        <v>3.62</v>
      </c>
      <c r="RP40" s="36">
        <f t="shared" si="353"/>
        <v>3.59</v>
      </c>
      <c r="RQ40" s="36">
        <v>3.63</v>
      </c>
      <c r="RR40" s="36">
        <v>3.87</v>
      </c>
      <c r="RS40" s="36">
        <f t="shared" si="354"/>
        <v>3.59</v>
      </c>
      <c r="RT40" s="36">
        <v>3.81</v>
      </c>
      <c r="RU40" s="29" t="s">
        <v>1159</v>
      </c>
      <c r="RV40" s="36">
        <f t="shared" si="355"/>
        <v>3.59</v>
      </c>
      <c r="RW40" s="36">
        <v>3.66</v>
      </c>
      <c r="RX40" s="29">
        <v>3.75</v>
      </c>
      <c r="RY40" s="36">
        <f t="shared" si="356"/>
        <v>3.59</v>
      </c>
      <c r="RZ40" s="29">
        <v>3.87</v>
      </c>
      <c r="SA40" s="36">
        <f t="shared" si="357"/>
        <v>3.59</v>
      </c>
      <c r="SB40" s="29">
        <v>3.59</v>
      </c>
      <c r="SC40" s="29">
        <v>3.8809999999999998</v>
      </c>
      <c r="SD40" s="36">
        <f t="shared" si="358"/>
        <v>3.59</v>
      </c>
      <c r="SE40" s="36">
        <v>3.67</v>
      </c>
      <c r="SF40" s="36">
        <v>3.61</v>
      </c>
      <c r="SG40" s="36">
        <f t="shared" si="359"/>
        <v>3.59</v>
      </c>
      <c r="SH40" s="37">
        <v>3.65</v>
      </c>
      <c r="SI40" s="37">
        <f t="shared" si="360"/>
        <v>3.59</v>
      </c>
      <c r="SJ40" s="37" t="s">
        <v>1159</v>
      </c>
      <c r="SK40" s="37">
        <v>3.6</v>
      </c>
      <c r="SL40" s="37">
        <f t="shared" si="361"/>
        <v>3.59</v>
      </c>
      <c r="SM40" s="37" t="s">
        <v>1159</v>
      </c>
      <c r="SN40" s="37" t="s">
        <v>1159</v>
      </c>
      <c r="SO40" s="37">
        <f t="shared" si="362"/>
        <v>3.59</v>
      </c>
      <c r="SP40" s="37" t="s">
        <v>1159</v>
      </c>
      <c r="SQ40" s="37" t="s">
        <v>1496</v>
      </c>
      <c r="SR40" s="37">
        <f t="shared" si="363"/>
        <v>3.59</v>
      </c>
      <c r="SS40" s="37" t="s">
        <v>1496</v>
      </c>
      <c r="ST40" s="55" t="s">
        <v>1159</v>
      </c>
      <c r="SU40" s="37">
        <f t="shared" si="364"/>
        <v>3.59</v>
      </c>
      <c r="SV40" s="55" t="s">
        <v>1159</v>
      </c>
      <c r="SW40" s="36">
        <f t="shared" si="365"/>
        <v>3.59</v>
      </c>
      <c r="SX40" s="36">
        <v>3.65</v>
      </c>
      <c r="SY40" s="6">
        <f t="shared" si="366"/>
        <v>1.6713091922005586E-2</v>
      </c>
      <c r="SZ40" s="29" t="s">
        <v>1159</v>
      </c>
      <c r="TA40" s="29" t="s">
        <v>1159</v>
      </c>
      <c r="TB40" s="1138">
        <v>3.56</v>
      </c>
      <c r="TC40" s="1138">
        <v>3.54</v>
      </c>
      <c r="TD40" s="36">
        <v>3.85</v>
      </c>
      <c r="TE40" s="36">
        <f t="shared" si="368"/>
        <v>3.54</v>
      </c>
      <c r="TF40" s="36">
        <v>3.6</v>
      </c>
      <c r="TG40" s="36">
        <v>3.53</v>
      </c>
      <c r="TH40" s="36">
        <f t="shared" si="369"/>
        <v>3.53</v>
      </c>
      <c r="TI40" s="36">
        <v>3.55</v>
      </c>
      <c r="TJ40" s="36">
        <f t="shared" si="370"/>
        <v>3.53</v>
      </c>
      <c r="TK40" s="36" t="s">
        <v>1159</v>
      </c>
      <c r="TL40" s="37">
        <v>3.56</v>
      </c>
      <c r="TM40" s="36">
        <f t="shared" si="371"/>
        <v>3.53</v>
      </c>
      <c r="TN40" s="36">
        <v>3.53</v>
      </c>
      <c r="TO40" s="37" t="s">
        <v>1159</v>
      </c>
      <c r="TP40" s="36">
        <f t="shared" si="372"/>
        <v>3.53</v>
      </c>
      <c r="TQ40" s="36">
        <v>3.56</v>
      </c>
      <c r="TR40" s="37">
        <v>3.6</v>
      </c>
      <c r="TS40" s="36">
        <f t="shared" si="373"/>
        <v>3.53</v>
      </c>
      <c r="TT40" s="36">
        <v>3.64</v>
      </c>
      <c r="TU40" s="37">
        <v>3.56</v>
      </c>
      <c r="TV40" s="36">
        <f t="shared" si="374"/>
        <v>3.53</v>
      </c>
      <c r="TW40" s="36">
        <v>3.53</v>
      </c>
      <c r="TX40" s="37">
        <v>3.65</v>
      </c>
      <c r="TY40" s="36">
        <f t="shared" si="375"/>
        <v>3.53</v>
      </c>
      <c r="TZ40" s="37">
        <v>3.55</v>
      </c>
      <c r="UA40" s="37">
        <f t="shared" si="376"/>
        <v>3.53</v>
      </c>
      <c r="UB40" s="37">
        <v>3.56</v>
      </c>
      <c r="UC40" s="37">
        <v>3.56</v>
      </c>
      <c r="UD40" s="37">
        <f t="shared" si="377"/>
        <v>3.53</v>
      </c>
      <c r="UE40" s="37">
        <v>3.54</v>
      </c>
      <c r="UF40" s="37">
        <v>3.57</v>
      </c>
      <c r="UG40" s="37">
        <f t="shared" si="378"/>
        <v>3.53</v>
      </c>
      <c r="UH40" s="37" t="s">
        <v>1159</v>
      </c>
      <c r="UI40" s="37" t="s">
        <v>1159</v>
      </c>
      <c r="UJ40" s="37">
        <f t="shared" si="379"/>
        <v>3.53</v>
      </c>
      <c r="UK40" s="37" t="s">
        <v>1159</v>
      </c>
      <c r="UL40" s="37">
        <f t="shared" si="380"/>
        <v>3.53</v>
      </c>
      <c r="UM40" s="37" t="s">
        <v>1159</v>
      </c>
      <c r="UN40" s="55" t="s">
        <v>1159</v>
      </c>
      <c r="UO40" s="37">
        <f t="shared" si="381"/>
        <v>3.53</v>
      </c>
      <c r="UP40" s="37">
        <v>3.69</v>
      </c>
      <c r="UQ40" s="37">
        <v>3.51</v>
      </c>
      <c r="UR40" s="37">
        <f t="shared" si="382"/>
        <v>3.51</v>
      </c>
      <c r="US40" s="37"/>
      <c r="UT40" s="6">
        <f t="shared" si="383"/>
        <v>-1</v>
      </c>
      <c r="UU40" s="32">
        <v>3.883</v>
      </c>
      <c r="UV40" s="47">
        <v>3.76</v>
      </c>
      <c r="UW40" s="32">
        <f t="shared" si="384"/>
        <v>3.76</v>
      </c>
      <c r="UX40" s="52">
        <v>3.66</v>
      </c>
      <c r="UY40" s="47">
        <v>3.69</v>
      </c>
      <c r="UZ40" s="36">
        <f t="shared" si="385"/>
        <v>3.69</v>
      </c>
      <c r="VA40" s="36">
        <v>3.7</v>
      </c>
      <c r="VB40" s="36">
        <f t="shared" si="386"/>
        <v>3.69</v>
      </c>
      <c r="VC40" s="52">
        <v>3.71</v>
      </c>
      <c r="VD40" s="52">
        <f t="shared" si="387"/>
        <v>3.69</v>
      </c>
      <c r="VE40" s="52" t="s">
        <v>1496</v>
      </c>
      <c r="VF40" s="52" t="s">
        <v>1159</v>
      </c>
      <c r="VG40" s="1049">
        <v>3.76</v>
      </c>
      <c r="VH40" s="52">
        <f t="shared" si="388"/>
        <v>3.69</v>
      </c>
      <c r="VI40" s="52">
        <v>3.7</v>
      </c>
      <c r="VJ40" s="52">
        <v>3.69</v>
      </c>
      <c r="VK40" s="52">
        <v>3.72</v>
      </c>
      <c r="VL40" s="1049" t="s">
        <v>1159</v>
      </c>
      <c r="VM40" s="1049" t="s">
        <v>1159</v>
      </c>
      <c r="VN40" s="52">
        <f t="shared" si="389"/>
        <v>3.69</v>
      </c>
      <c r="VO40" s="1049">
        <v>3.72</v>
      </c>
      <c r="VP40" s="1049">
        <v>3.77</v>
      </c>
      <c r="VQ40" s="1049">
        <f t="shared" si="390"/>
        <v>3.69</v>
      </c>
      <c r="VR40" s="1049">
        <v>3.9</v>
      </c>
      <c r="VS40" s="1049">
        <v>3.99</v>
      </c>
      <c r="VT40" s="1049">
        <f t="shared" si="391"/>
        <v>3.69</v>
      </c>
      <c r="VU40" s="1049">
        <v>3.98</v>
      </c>
      <c r="VV40" s="1049">
        <v>3.98</v>
      </c>
      <c r="VW40" s="1049">
        <f t="shared" si="392"/>
        <v>3.69</v>
      </c>
      <c r="VX40" s="1049">
        <v>3.98</v>
      </c>
      <c r="VY40" s="1049">
        <v>3.76</v>
      </c>
      <c r="VZ40" s="1049">
        <v>3.79</v>
      </c>
      <c r="WA40" s="1049">
        <v>3.9</v>
      </c>
      <c r="WB40" s="1049">
        <f t="shared" si="393"/>
        <v>3.69</v>
      </c>
      <c r="WC40" s="1049">
        <v>3.72</v>
      </c>
      <c r="WD40" s="1049">
        <v>3.7510000000000003</v>
      </c>
      <c r="WE40" s="1049">
        <v>3.88</v>
      </c>
      <c r="WF40" s="1049">
        <v>3.95</v>
      </c>
      <c r="WG40" s="52">
        <f t="shared" si="394"/>
        <v>3.69</v>
      </c>
      <c r="WH40" s="52">
        <v>3.78</v>
      </c>
      <c r="WI40" s="52">
        <f t="shared" si="395"/>
        <v>3.69</v>
      </c>
      <c r="WJ40" s="52">
        <v>3.73</v>
      </c>
      <c r="WK40" s="52">
        <v>3.7349999999999999</v>
      </c>
      <c r="WL40" s="52">
        <f t="shared" si="396"/>
        <v>3.69</v>
      </c>
      <c r="WM40" s="52" t="s">
        <v>1159</v>
      </c>
      <c r="WN40" s="52" t="s">
        <v>1159</v>
      </c>
      <c r="WO40" s="1049" t="s">
        <v>1159</v>
      </c>
      <c r="WP40" s="52" t="s">
        <v>1159</v>
      </c>
      <c r="WQ40" s="52">
        <f t="shared" si="397"/>
        <v>3.69</v>
      </c>
      <c r="WR40" s="52" t="s">
        <v>1159</v>
      </c>
      <c r="WS40" s="52" t="s">
        <v>1159</v>
      </c>
      <c r="WT40" s="37">
        <f t="shared" si="398"/>
        <v>3.69</v>
      </c>
      <c r="WU40" s="55" t="s">
        <v>1159</v>
      </c>
      <c r="WV40" s="37">
        <f t="shared" si="399"/>
        <v>3.69</v>
      </c>
      <c r="WW40" s="38"/>
      <c r="WX40" s="38">
        <v>3.78</v>
      </c>
      <c r="WY40" s="37">
        <f t="shared" si="400"/>
        <v>3.69</v>
      </c>
      <c r="WZ40" s="37"/>
      <c r="XA40" s="37"/>
      <c r="XB40" s="6">
        <f t="shared" si="401"/>
        <v>-1</v>
      </c>
      <c r="XC40" s="6">
        <f t="shared" si="402"/>
        <v>-1</v>
      </c>
      <c r="XD40" s="6">
        <f t="shared" si="403"/>
        <v>8.1300813008130749E-3</v>
      </c>
      <c r="XE40" s="1309">
        <v>3.56</v>
      </c>
      <c r="XF40" s="37">
        <v>3.6</v>
      </c>
      <c r="XG40" s="1049">
        <v>3.59</v>
      </c>
      <c r="XH40" s="37">
        <f t="shared" si="404"/>
        <v>3.56</v>
      </c>
      <c r="XI40" s="37">
        <v>3.53</v>
      </c>
      <c r="XJ40" s="1049">
        <v>3.63</v>
      </c>
      <c r="XK40" s="37">
        <f t="shared" si="405"/>
        <v>3.56</v>
      </c>
      <c r="XL40" s="1049" t="s">
        <v>1159</v>
      </c>
      <c r="XM40" s="37">
        <f t="shared" si="406"/>
        <v>3.56</v>
      </c>
      <c r="XN40" s="1042" t="s">
        <v>1159</v>
      </c>
      <c r="XO40" s="37">
        <f t="shared" si="407"/>
        <v>3.56</v>
      </c>
      <c r="XP40" s="1042" t="s">
        <v>1159</v>
      </c>
      <c r="XQ40" s="37">
        <f t="shared" si="408"/>
        <v>3.56</v>
      </c>
      <c r="XR40" s="1042">
        <v>3.62</v>
      </c>
      <c r="XS40" s="1049">
        <f t="shared" si="409"/>
        <v>3.56</v>
      </c>
      <c r="XT40" s="1049"/>
      <c r="XU40" s="1224">
        <f t="shared" si="410"/>
        <v>-1</v>
      </c>
      <c r="XV40" s="1479">
        <v>3.91</v>
      </c>
      <c r="XW40" s="37">
        <v>3.95</v>
      </c>
      <c r="XX40" s="36">
        <f t="shared" si="411"/>
        <v>3.91</v>
      </c>
      <c r="XY40" s="1049">
        <v>3.99</v>
      </c>
      <c r="XZ40" s="36">
        <f t="shared" si="412"/>
        <v>3.91</v>
      </c>
      <c r="YA40" s="1049" t="s">
        <v>1159</v>
      </c>
      <c r="YB40" s="36">
        <f t="shared" si="413"/>
        <v>3.91</v>
      </c>
      <c r="YC40" s="1049" t="s">
        <v>1159</v>
      </c>
      <c r="YD40" s="29">
        <f t="shared" si="414"/>
        <v>3.91</v>
      </c>
      <c r="YE40" s="52" t="s">
        <v>1159</v>
      </c>
      <c r="YF40" s="37">
        <f t="shared" si="415"/>
        <v>3.91</v>
      </c>
      <c r="YG40" s="1042">
        <v>3.97</v>
      </c>
      <c r="YH40" s="1049">
        <f t="shared" si="416"/>
        <v>3.91</v>
      </c>
      <c r="YI40" s="1049"/>
      <c r="YJ40" s="6">
        <f t="shared" si="417"/>
        <v>-1</v>
      </c>
      <c r="YK40" s="1235">
        <v>3.69</v>
      </c>
      <c r="YL40" s="1235">
        <v>3.95</v>
      </c>
      <c r="YM40" s="1235">
        <v>3.87</v>
      </c>
      <c r="YN40" s="1235">
        <v>3.8</v>
      </c>
      <c r="YO40" s="1235">
        <f t="shared" si="418"/>
        <v>3.69</v>
      </c>
      <c r="YP40" s="1235">
        <v>3.9</v>
      </c>
      <c r="YQ40" s="1235">
        <f t="shared" si="419"/>
        <v>3.69</v>
      </c>
      <c r="YR40" s="37" t="s">
        <v>1159</v>
      </c>
      <c r="YS40" s="1235">
        <f t="shared" si="420"/>
        <v>3.69</v>
      </c>
      <c r="YT40" s="37" t="s">
        <v>1159</v>
      </c>
      <c r="YU40" s="37" t="s">
        <v>1159</v>
      </c>
      <c r="YV40" s="37">
        <f t="shared" si="421"/>
        <v>3.69</v>
      </c>
      <c r="YW40" s="37" t="s">
        <v>1159</v>
      </c>
      <c r="YX40" s="37" t="s">
        <v>1159</v>
      </c>
      <c r="YY40" s="37">
        <f t="shared" si="422"/>
        <v>3.69</v>
      </c>
      <c r="YZ40" s="37">
        <v>3.75</v>
      </c>
      <c r="ZA40" s="37">
        <v>3.78</v>
      </c>
      <c r="ZB40" s="37">
        <f t="shared" si="423"/>
        <v>3.69</v>
      </c>
      <c r="ZC40" s="37"/>
      <c r="ZD40" s="6">
        <f t="shared" si="424"/>
        <v>-1</v>
      </c>
      <c r="ZE40" s="1049">
        <v>3.91</v>
      </c>
      <c r="ZF40" s="1049">
        <v>3.94</v>
      </c>
      <c r="ZG40" s="1049" t="s">
        <v>1159</v>
      </c>
      <c r="ZH40" s="1049">
        <f t="shared" si="425"/>
        <v>3.91</v>
      </c>
      <c r="ZI40" s="1049" t="s">
        <v>1159</v>
      </c>
      <c r="ZJ40" s="1049">
        <f t="shared" si="426"/>
        <v>3.91</v>
      </c>
      <c r="ZK40" s="1049" t="s">
        <v>1159</v>
      </c>
      <c r="ZL40" s="1049" t="s">
        <v>1159</v>
      </c>
      <c r="ZM40" s="1049">
        <f t="shared" si="427"/>
        <v>3.91</v>
      </c>
      <c r="ZN40" s="52" t="s">
        <v>1159</v>
      </c>
      <c r="ZO40" s="37">
        <f t="shared" si="428"/>
        <v>3.91</v>
      </c>
      <c r="ZP40" s="37"/>
      <c r="ZQ40" s="37">
        <v>3.94</v>
      </c>
      <c r="ZR40" s="37">
        <f t="shared" si="429"/>
        <v>3.91</v>
      </c>
      <c r="ZS40" s="37"/>
      <c r="ZT40" s="6">
        <f t="shared" si="430"/>
        <v>-1</v>
      </c>
      <c r="ZU40" s="391" t="s">
        <v>2944</v>
      </c>
      <c r="ZV40" s="38"/>
      <c r="ZW40" s="55"/>
      <c r="ZX40" s="55" t="str">
        <f t="shared" si="431"/>
        <v xml:space="preserve">1. Better than baseline </v>
      </c>
      <c r="ZY40" s="55" t="str">
        <f t="shared" si="432"/>
        <v>4.Blocker/Not Executed</v>
      </c>
      <c r="ZZ40" s="55" t="str">
        <f t="shared" si="433"/>
        <v xml:space="preserve">1. Better than baseline </v>
      </c>
      <c r="AAA40" s="55" t="str">
        <f t="shared" si="434"/>
        <v>2. Within 10% deviation from baseline</v>
      </c>
      <c r="AAB40" s="55" t="str">
        <f t="shared" si="435"/>
        <v xml:space="preserve">1. Better than baseline </v>
      </c>
      <c r="AAC40" s="55" t="str">
        <f t="shared" si="436"/>
        <v xml:space="preserve">1. Better than baseline </v>
      </c>
      <c r="AAD40" s="55" t="str">
        <f t="shared" si="437"/>
        <v xml:space="preserve">1. Better than baseline </v>
      </c>
      <c r="AAE40" s="36" t="str">
        <f t="shared" si="438"/>
        <v xml:space="preserve">1. Better than baseline </v>
      </c>
      <c r="AAF40" s="36" t="str">
        <f t="shared" si="439"/>
        <v>2. Within 10% deviation from baseline</v>
      </c>
      <c r="AAG40" s="36" t="str">
        <f t="shared" si="440"/>
        <v xml:space="preserve">1. Better than baseline </v>
      </c>
      <c r="AAH40" s="36" t="str">
        <f t="shared" si="441"/>
        <v xml:space="preserve">1. Better than baseline </v>
      </c>
      <c r="AAI40" s="38" t="str">
        <f t="shared" si="442"/>
        <v xml:space="preserve">1. Better than baseline </v>
      </c>
      <c r="AAJ40" s="38" t="str">
        <f t="shared" si="443"/>
        <v xml:space="preserve">1. Better than baseline </v>
      </c>
      <c r="AAK40" s="38" t="str">
        <f t="shared" si="444"/>
        <v xml:space="preserve">1. Better than baseline </v>
      </c>
      <c r="AAL40" s="38" t="str">
        <f t="shared" si="445"/>
        <v xml:space="preserve">1. Better than baseline </v>
      </c>
    </row>
    <row r="41" spans="1:714" s="4" customFormat="1" ht="73" thickBot="1" x14ac:dyDescent="0.4">
      <c r="A41" s="4">
        <v>36</v>
      </c>
      <c r="B41" s="214">
        <v>21</v>
      </c>
      <c r="C41" s="61" t="s">
        <v>19</v>
      </c>
      <c r="D41" s="186" t="s">
        <v>1254</v>
      </c>
      <c r="E41" s="1090" t="s">
        <v>2307</v>
      </c>
      <c r="F41" s="1091" t="s">
        <v>2307</v>
      </c>
      <c r="G41" s="1090" t="s">
        <v>2936</v>
      </c>
      <c r="H41" s="185" t="s">
        <v>2947</v>
      </c>
      <c r="I41" s="136"/>
      <c r="J41" s="136"/>
      <c r="K41" s="136"/>
      <c r="L41" s="136"/>
      <c r="M41" s="136"/>
      <c r="N41" s="136"/>
      <c r="O41" s="136"/>
      <c r="P41" s="136"/>
      <c r="Q41" s="136"/>
      <c r="R41" s="136"/>
      <c r="T41" s="136"/>
      <c r="U41" s="136"/>
      <c r="V41" s="136"/>
      <c r="W41" s="136"/>
      <c r="X41" s="136"/>
      <c r="Y41" s="136"/>
      <c r="Z41" s="136"/>
      <c r="AA41" s="136"/>
      <c r="AB41" s="136"/>
      <c r="AC41" s="136"/>
      <c r="AD41" s="136"/>
      <c r="AE41" s="136"/>
      <c r="AF41" s="136"/>
      <c r="AG41" s="136"/>
      <c r="AH41" s="136"/>
      <c r="AI41" s="136"/>
      <c r="AJ41" s="136"/>
      <c r="AK41" s="136"/>
      <c r="AL41" s="136"/>
      <c r="AM41" s="136"/>
      <c r="AO41" s="136"/>
      <c r="AP41" s="136"/>
      <c r="AQ41" s="136"/>
      <c r="AR41" s="136"/>
      <c r="AS41" s="136"/>
      <c r="AT41" s="136"/>
      <c r="AV41" s="371" t="s">
        <v>1159</v>
      </c>
      <c r="AW41" s="371"/>
      <c r="AX41" s="371" t="s">
        <v>1159</v>
      </c>
      <c r="AY41" s="371"/>
      <c r="BA41" s="371" t="s">
        <v>1159</v>
      </c>
      <c r="BB41" s="66">
        <v>1.22</v>
      </c>
      <c r="BC41" s="66">
        <f t="shared" si="295"/>
        <v>1.22</v>
      </c>
      <c r="BD41" s="371"/>
      <c r="BE41" s="888">
        <f t="shared" si="296"/>
        <v>-1</v>
      </c>
      <c r="BF41" s="186"/>
      <c r="BG41" s="186"/>
      <c r="BH41" s="186"/>
      <c r="BI41" s="186"/>
      <c r="BJ41" s="186"/>
      <c r="BL41" s="186"/>
      <c r="BM41" s="186"/>
      <c r="BP41" s="186"/>
      <c r="BQ41" s="186"/>
      <c r="BR41" s="186"/>
      <c r="BS41" s="186"/>
      <c r="BT41" s="186"/>
      <c r="BU41" s="186"/>
      <c r="BV41" s="186"/>
      <c r="BW41" s="186"/>
      <c r="BX41" s="186"/>
      <c r="BY41" s="186"/>
      <c r="BZ41" s="186"/>
      <c r="CA41" s="186"/>
      <c r="CB41" s="186"/>
      <c r="CC41" s="186"/>
      <c r="CD41" s="186"/>
      <c r="CE41" s="186"/>
      <c r="CG41" s="186"/>
      <c r="CH41" s="186"/>
      <c r="CI41" s="186"/>
      <c r="CJ41" s="186"/>
      <c r="CK41" s="186"/>
      <c r="CN41" s="186"/>
      <c r="CO41" s="186"/>
      <c r="CP41" s="186"/>
      <c r="CQ41" s="186"/>
      <c r="CR41" s="186"/>
      <c r="CS41" s="186"/>
      <c r="CT41" s="186"/>
      <c r="CU41" s="186"/>
      <c r="CW41" s="186"/>
      <c r="CX41" s="186"/>
      <c r="CY41" s="186"/>
      <c r="CZ41" s="186"/>
      <c r="DA41" s="186"/>
      <c r="DB41" s="186"/>
      <c r="DC41" s="186"/>
      <c r="DD41" s="186"/>
      <c r="DE41" s="186"/>
      <c r="DF41" s="186"/>
      <c r="DG41" s="186"/>
      <c r="DH41" s="186"/>
      <c r="DI41" s="186"/>
      <c r="DJ41" s="186"/>
      <c r="DK41" s="186"/>
      <c r="DO41" s="186"/>
      <c r="DP41" s="186"/>
      <c r="DQ41" s="186"/>
      <c r="DR41" s="186"/>
      <c r="DS41" s="186"/>
      <c r="DT41" s="186"/>
      <c r="DU41" s="186"/>
      <c r="DV41" s="136" t="s">
        <v>1159</v>
      </c>
      <c r="DW41" s="136"/>
      <c r="DX41" s="136"/>
      <c r="DY41" s="136" t="s">
        <v>1159</v>
      </c>
      <c r="DZ41" s="136" t="s">
        <v>1159</v>
      </c>
      <c r="EA41" s="884">
        <v>1.21</v>
      </c>
      <c r="EB41" s="56">
        <f t="shared" si="298"/>
        <v>1.21</v>
      </c>
      <c r="EC41" s="371">
        <v>1.22</v>
      </c>
      <c r="ED41" s="136">
        <v>1.28</v>
      </c>
      <c r="EG41" s="357">
        <f t="shared" si="299"/>
        <v>5.7851239669421538E-2</v>
      </c>
      <c r="EH41" s="136"/>
      <c r="EJ41" s="136"/>
      <c r="EK41" s="136"/>
      <c r="EL41" s="136"/>
      <c r="EM41" s="136"/>
      <c r="EO41" s="136"/>
      <c r="EP41" s="136"/>
      <c r="EQ41" s="136"/>
      <c r="ER41" s="136"/>
      <c r="ES41" s="136"/>
      <c r="ET41" s="136"/>
      <c r="EU41" s="136"/>
      <c r="EV41" s="136"/>
      <c r="EW41" s="136"/>
      <c r="EX41" s="136"/>
      <c r="EY41" s="136"/>
      <c r="EZ41" s="136"/>
      <c r="FA41" s="136"/>
      <c r="FB41" s="136"/>
      <c r="FC41" s="136"/>
      <c r="FD41" s="136"/>
      <c r="FE41" s="136"/>
      <c r="FF41" s="136"/>
      <c r="FG41" s="136"/>
      <c r="FH41" s="136"/>
      <c r="FI41" s="136"/>
      <c r="FJ41" s="136"/>
      <c r="FK41" s="136"/>
      <c r="FL41" s="136"/>
      <c r="FM41" s="136"/>
      <c r="FN41" s="136"/>
      <c r="FO41" s="136"/>
      <c r="FP41" s="136" t="s">
        <v>1159</v>
      </c>
      <c r="FQ41" s="136"/>
      <c r="FR41" s="136" t="s">
        <v>1159</v>
      </c>
      <c r="FS41" s="136" t="s">
        <v>1159</v>
      </c>
      <c r="FT41" s="136" t="s">
        <v>1159</v>
      </c>
      <c r="FU41" s="136">
        <v>1.24</v>
      </c>
      <c r="FV41" s="884">
        <f t="shared" si="301"/>
        <v>1.24</v>
      </c>
      <c r="FW41" s="371">
        <v>1.21</v>
      </c>
      <c r="FX41" s="371">
        <v>1.25</v>
      </c>
      <c r="FY41" s="357">
        <f t="shared" si="302"/>
        <v>8.0645161290322648E-3</v>
      </c>
      <c r="FZ41" s="136"/>
      <c r="GA41" s="136"/>
      <c r="GB41" s="136"/>
      <c r="GC41" s="136"/>
      <c r="GD41" s="136"/>
      <c r="GE41" s="136"/>
      <c r="GF41" s="136"/>
      <c r="GG41" s="136"/>
      <c r="GH41" s="136"/>
      <c r="GI41" s="136"/>
      <c r="GJ41" s="136"/>
      <c r="GK41" s="136"/>
      <c r="GL41" s="136"/>
      <c r="GM41" s="136"/>
      <c r="GN41" s="136"/>
      <c r="GO41" s="136"/>
      <c r="GP41" s="136"/>
      <c r="GQ41" s="136"/>
      <c r="GR41" s="136"/>
      <c r="GS41" s="136"/>
      <c r="GT41" s="136"/>
      <c r="GU41" s="136"/>
      <c r="GV41" s="136"/>
      <c r="GW41" s="136"/>
      <c r="GX41" s="136"/>
      <c r="GY41" s="136"/>
      <c r="GZ41" s="136"/>
      <c r="HA41" s="136"/>
      <c r="HB41" s="136"/>
      <c r="HC41" s="136"/>
      <c r="HD41" s="136"/>
      <c r="HE41" s="136"/>
      <c r="HF41" s="136"/>
      <c r="HG41" s="136"/>
      <c r="HH41" s="136"/>
      <c r="HI41" s="136"/>
      <c r="HJ41" s="136"/>
      <c r="HK41" s="136"/>
      <c r="HL41" s="136"/>
      <c r="HM41" s="136"/>
      <c r="HN41" s="136"/>
      <c r="HO41" s="136"/>
      <c r="HP41" s="136" t="s">
        <v>1159</v>
      </c>
      <c r="HQ41" s="136"/>
      <c r="HR41" s="136"/>
      <c r="HS41" s="136" t="s">
        <v>1159</v>
      </c>
      <c r="HT41" s="136" t="s">
        <v>1159</v>
      </c>
      <c r="HU41" s="884" t="s">
        <v>1159</v>
      </c>
      <c r="HV41" s="1149">
        <v>1.31</v>
      </c>
      <c r="HW41" s="371">
        <v>1.3</v>
      </c>
      <c r="HX41" s="188">
        <v>1.3</v>
      </c>
      <c r="HY41" s="371">
        <f t="shared" si="305"/>
        <v>1.3</v>
      </c>
      <c r="HZ41" s="136">
        <v>1.31</v>
      </c>
      <c r="IA41" s="371">
        <v>1.33</v>
      </c>
      <c r="IB41" s="371">
        <f t="shared" si="306"/>
        <v>1.3</v>
      </c>
      <c r="IC41" s="371"/>
      <c r="ID41" s="7">
        <f t="shared" si="307"/>
        <v>-1</v>
      </c>
      <c r="IE41" s="136"/>
      <c r="IF41" s="136"/>
      <c r="IG41" s="136"/>
      <c r="IH41" s="136"/>
      <c r="II41" s="136"/>
      <c r="IJ41" s="136"/>
      <c r="IK41" s="136"/>
      <c r="IL41" s="136"/>
      <c r="IM41" s="136"/>
      <c r="IN41" s="136"/>
      <c r="IO41" s="136"/>
      <c r="IP41" s="136"/>
      <c r="IQ41" s="136"/>
      <c r="IR41" s="136"/>
      <c r="IS41" s="136"/>
      <c r="IT41" s="136"/>
      <c r="IU41" s="136"/>
      <c r="IV41" s="136"/>
      <c r="IW41" s="136"/>
      <c r="IX41" s="136"/>
      <c r="IY41" s="136"/>
      <c r="IZ41" s="136"/>
      <c r="JA41" s="136"/>
      <c r="JB41" s="136"/>
      <c r="JC41" s="136"/>
      <c r="JD41" s="136"/>
      <c r="JE41" s="136"/>
      <c r="JF41" s="136"/>
      <c r="JG41" s="136"/>
      <c r="JH41" s="136"/>
      <c r="JI41" s="136"/>
      <c r="JJ41" s="136"/>
      <c r="JK41" s="136"/>
      <c r="JL41" s="136"/>
      <c r="JM41" s="136"/>
      <c r="JN41" s="136"/>
      <c r="JO41" s="136" t="s">
        <v>1159</v>
      </c>
      <c r="JP41" s="136"/>
      <c r="JQ41" s="136" t="s">
        <v>1159</v>
      </c>
      <c r="JR41" s="136"/>
      <c r="JS41" s="136"/>
      <c r="JT41" s="136">
        <v>1.28</v>
      </c>
      <c r="JU41" s="56">
        <f t="shared" si="309"/>
        <v>1.28</v>
      </c>
      <c r="JV41" s="884">
        <v>1.22</v>
      </c>
      <c r="JW41" s="371">
        <v>1.26</v>
      </c>
      <c r="JX41" s="371">
        <f t="shared" si="310"/>
        <v>1.22</v>
      </c>
      <c r="JY41" s="371">
        <v>1.23</v>
      </c>
      <c r="JZ41" s="371">
        <v>1.24</v>
      </c>
      <c r="KA41" s="371">
        <f t="shared" si="311"/>
        <v>1.22</v>
      </c>
      <c r="KB41" s="371">
        <v>1.26</v>
      </c>
      <c r="KC41" s="371">
        <f t="shared" si="312"/>
        <v>1.22</v>
      </c>
      <c r="KD41" s="371">
        <v>1.31</v>
      </c>
      <c r="KE41" s="371" t="s">
        <v>2943</v>
      </c>
      <c r="KF41" s="371">
        <f t="shared" si="313"/>
        <v>1.22</v>
      </c>
      <c r="KG41" s="371">
        <v>1.26</v>
      </c>
      <c r="KH41" s="38">
        <v>1.29</v>
      </c>
      <c r="KI41" s="371">
        <f t="shared" si="314"/>
        <v>1.22</v>
      </c>
      <c r="KJ41" s="371"/>
      <c r="KK41" s="38">
        <v>1.37</v>
      </c>
      <c r="KL41" s="371">
        <f t="shared" si="315"/>
        <v>1.22</v>
      </c>
      <c r="KM41" s="371">
        <v>1.25</v>
      </c>
      <c r="KN41" s="38">
        <v>1.3</v>
      </c>
      <c r="KO41" s="371">
        <f t="shared" si="316"/>
        <v>1.22</v>
      </c>
      <c r="KP41" s="371">
        <v>1.31</v>
      </c>
      <c r="KQ41" s="38">
        <v>1.31</v>
      </c>
      <c r="KR41" s="38">
        <f t="shared" si="317"/>
        <v>1.22</v>
      </c>
      <c r="KS41" s="38">
        <v>1.28</v>
      </c>
      <c r="KT41" s="38">
        <f t="shared" si="318"/>
        <v>1.22</v>
      </c>
      <c r="KU41" s="1042">
        <v>1.321</v>
      </c>
      <c r="KV41" s="38">
        <v>1.29</v>
      </c>
      <c r="KW41" s="38">
        <f t="shared" si="319"/>
        <v>1.22</v>
      </c>
      <c r="KX41" s="38"/>
      <c r="KY41" s="7">
        <f t="shared" si="320"/>
        <v>-1</v>
      </c>
      <c r="KZ41" s="136"/>
      <c r="LA41" s="136"/>
      <c r="LB41" s="136"/>
      <c r="LC41" s="136"/>
      <c r="LD41" s="136"/>
      <c r="LE41" s="136"/>
      <c r="LF41" s="136"/>
      <c r="LG41" s="136"/>
      <c r="LH41" s="136"/>
      <c r="LI41" s="136"/>
      <c r="LJ41" s="136"/>
      <c r="LK41" s="136"/>
      <c r="LL41" s="136"/>
      <c r="LM41" s="136"/>
      <c r="LN41" s="136"/>
      <c r="LO41" s="136"/>
      <c r="LP41" s="136"/>
      <c r="LQ41" s="136"/>
      <c r="LR41" s="136"/>
      <c r="LS41" s="136"/>
      <c r="LT41" s="136"/>
      <c r="LU41" s="136"/>
      <c r="LV41" s="136"/>
      <c r="LW41" s="136"/>
      <c r="LX41" s="136"/>
      <c r="LY41" s="136"/>
      <c r="LZ41" s="136"/>
      <c r="MA41" s="136"/>
      <c r="MB41" s="136"/>
      <c r="MC41" s="136"/>
      <c r="MD41" s="136"/>
      <c r="ME41" s="136"/>
      <c r="MF41" s="136"/>
      <c r="MG41" s="136"/>
      <c r="MH41" s="136" t="s">
        <v>1159</v>
      </c>
      <c r="MI41" s="136"/>
      <c r="MJ41" s="136"/>
      <c r="MK41" s="136" t="s">
        <v>1159</v>
      </c>
      <c r="ML41" s="136" t="s">
        <v>1159</v>
      </c>
      <c r="MM41" s="884">
        <v>1.25</v>
      </c>
      <c r="MN41" s="56">
        <f t="shared" si="322"/>
        <v>1.25</v>
      </c>
      <c r="MO41" s="884">
        <v>1.23</v>
      </c>
      <c r="MP41" s="884">
        <v>1.25</v>
      </c>
      <c r="MQ41" s="371">
        <v>1.21</v>
      </c>
      <c r="MR41" s="371">
        <f t="shared" si="323"/>
        <v>1.21</v>
      </c>
      <c r="MS41" s="136">
        <v>1.19</v>
      </c>
      <c r="MT41" s="371">
        <v>1.25</v>
      </c>
      <c r="MU41" s="371">
        <f t="shared" si="324"/>
        <v>1.21</v>
      </c>
      <c r="MV41" s="56">
        <v>1.2090000000000001</v>
      </c>
      <c r="MW41" s="56">
        <f t="shared" si="325"/>
        <v>1.2090000000000001</v>
      </c>
      <c r="MX41" s="56" t="s">
        <v>1159</v>
      </c>
      <c r="MY41" s="38" t="s">
        <v>2943</v>
      </c>
      <c r="MZ41" s="56">
        <f t="shared" si="326"/>
        <v>1.2090000000000001</v>
      </c>
      <c r="NA41" s="56">
        <v>1.3</v>
      </c>
      <c r="NB41" s="38" t="s">
        <v>1159</v>
      </c>
      <c r="NC41" s="56">
        <f t="shared" si="327"/>
        <v>1.2090000000000001</v>
      </c>
      <c r="ND41" s="371">
        <v>1.25</v>
      </c>
      <c r="NE41" s="38">
        <v>1.25</v>
      </c>
      <c r="NF41" s="371">
        <f t="shared" si="328"/>
        <v>1.2090000000000001</v>
      </c>
      <c r="NG41" s="371">
        <v>1.31</v>
      </c>
      <c r="NH41" s="38">
        <v>1.25</v>
      </c>
      <c r="NI41" s="371">
        <f t="shared" si="329"/>
        <v>1.2090000000000001</v>
      </c>
      <c r="NJ41" s="371">
        <v>1.22</v>
      </c>
      <c r="NK41" s="38">
        <v>1.24</v>
      </c>
      <c r="NL41" s="38">
        <f t="shared" si="330"/>
        <v>1.2090000000000001</v>
      </c>
      <c r="NM41" s="1052">
        <v>1.22</v>
      </c>
      <c r="NN41" s="38">
        <v>1.23</v>
      </c>
      <c r="NO41" s="1052">
        <f t="shared" si="331"/>
        <v>1.2090000000000001</v>
      </c>
      <c r="NP41" s="38">
        <v>1.22</v>
      </c>
      <c r="NQ41" s="38">
        <f t="shared" si="332"/>
        <v>1.2090000000000001</v>
      </c>
      <c r="NR41" s="38"/>
      <c r="NS41" s="7">
        <f t="shared" si="333"/>
        <v>-1</v>
      </c>
      <c r="NT41" s="136"/>
      <c r="NU41" s="136"/>
      <c r="NV41" s="136"/>
      <c r="NW41" s="136"/>
      <c r="NX41" s="136"/>
      <c r="NY41" s="136"/>
      <c r="NZ41" s="136"/>
      <c r="OA41" s="136"/>
      <c r="OB41" s="136"/>
      <c r="OC41" s="136"/>
      <c r="OD41" s="136"/>
      <c r="OE41" s="136"/>
      <c r="OF41" s="136"/>
      <c r="OG41" s="136"/>
      <c r="OH41" s="136"/>
      <c r="OI41" s="136"/>
      <c r="OJ41" s="136"/>
      <c r="OK41" s="136"/>
      <c r="OL41" s="136"/>
      <c r="OM41" s="136"/>
      <c r="ON41" s="136"/>
      <c r="OO41" s="136"/>
      <c r="OP41" s="136"/>
      <c r="OQ41" s="136"/>
      <c r="OR41" s="136"/>
      <c r="OS41" s="136"/>
      <c r="OT41" s="136"/>
      <c r="OU41" s="136"/>
      <c r="OV41" s="136"/>
      <c r="OW41" s="136"/>
      <c r="OX41" s="136"/>
      <c r="OY41" s="136"/>
      <c r="OZ41" s="136"/>
      <c r="PA41" s="136"/>
      <c r="PB41" s="136"/>
      <c r="PC41" s="136"/>
      <c r="PD41" s="136" t="s">
        <v>1159</v>
      </c>
      <c r="PE41" s="136"/>
      <c r="PF41" s="136" t="s">
        <v>1159</v>
      </c>
      <c r="PG41" s="136"/>
      <c r="PH41" s="136" t="s">
        <v>1159</v>
      </c>
      <c r="PI41" s="136">
        <v>1.25</v>
      </c>
      <c r="PJ41" s="56">
        <f t="shared" si="335"/>
        <v>1.25</v>
      </c>
      <c r="PK41" s="136">
        <v>1.28</v>
      </c>
      <c r="PL41" s="371">
        <f t="shared" si="336"/>
        <v>1.25</v>
      </c>
      <c r="PM41" s="136">
        <v>1.25</v>
      </c>
      <c r="PN41" s="371">
        <v>1.25</v>
      </c>
      <c r="PO41" s="371">
        <f t="shared" si="337"/>
        <v>1.25</v>
      </c>
      <c r="PP41" s="371">
        <v>1.25</v>
      </c>
      <c r="PQ41" s="371">
        <f>(MIN(PO41,PP41))</f>
        <v>1.25</v>
      </c>
      <c r="PR41" s="371">
        <v>1.26</v>
      </c>
      <c r="PS41" s="38" t="s">
        <v>2943</v>
      </c>
      <c r="PT41" s="371">
        <f t="shared" si="339"/>
        <v>1.25</v>
      </c>
      <c r="PU41" s="371">
        <v>1.27</v>
      </c>
      <c r="PV41" s="38">
        <v>1.28</v>
      </c>
      <c r="PW41" s="371">
        <f t="shared" si="340"/>
        <v>1.25</v>
      </c>
      <c r="PX41" s="371">
        <v>1.26</v>
      </c>
      <c r="PY41" s="38">
        <v>1.26</v>
      </c>
      <c r="PZ41" s="371">
        <f t="shared" si="341"/>
        <v>1.25</v>
      </c>
      <c r="QA41" s="371">
        <v>1.26</v>
      </c>
      <c r="QB41" s="371">
        <v>1.27</v>
      </c>
      <c r="QC41" s="371">
        <f t="shared" si="342"/>
        <v>1.25</v>
      </c>
      <c r="QD41" s="371">
        <v>1.28</v>
      </c>
      <c r="QE41" s="1052">
        <v>1.25</v>
      </c>
      <c r="QF41" s="371">
        <f t="shared" si="343"/>
        <v>1.25</v>
      </c>
      <c r="QG41" s="1052">
        <v>1.26</v>
      </c>
      <c r="QH41" s="1052">
        <v>1.29</v>
      </c>
      <c r="QI41" s="38">
        <f t="shared" si="344"/>
        <v>1.25</v>
      </c>
      <c r="QJ41" s="38">
        <v>1.32</v>
      </c>
      <c r="QK41" s="38">
        <v>1.31</v>
      </c>
      <c r="QL41" s="38">
        <f t="shared" si="345"/>
        <v>1.25</v>
      </c>
      <c r="QM41" s="38">
        <v>1.25</v>
      </c>
      <c r="QN41" s="38">
        <v>1.27</v>
      </c>
      <c r="QO41" s="38">
        <f t="shared" si="346"/>
        <v>1.25</v>
      </c>
      <c r="QP41" s="371" t="s">
        <v>1159</v>
      </c>
      <c r="QQ41" s="38" t="s">
        <v>1159</v>
      </c>
      <c r="QR41" s="371">
        <f t="shared" si="347"/>
        <v>1.25</v>
      </c>
      <c r="QS41" s="371" t="s">
        <v>1159</v>
      </c>
      <c r="QT41" s="371">
        <f t="shared" si="348"/>
        <v>1.25</v>
      </c>
      <c r="QU41" s="371"/>
      <c r="QV41" s="357">
        <f t="shared" si="349"/>
        <v>-1</v>
      </c>
      <c r="QW41" s="136"/>
      <c r="QX41" s="136"/>
      <c r="QY41" s="136"/>
      <c r="QZ41" s="136"/>
      <c r="RA41" s="136"/>
      <c r="RB41" s="136"/>
      <c r="RC41" s="136"/>
      <c r="RD41" s="136"/>
      <c r="RE41" s="136" t="s">
        <v>1159</v>
      </c>
      <c r="RF41" s="136"/>
      <c r="RG41" s="136" t="s">
        <v>1159</v>
      </c>
      <c r="RH41" s="136"/>
      <c r="RI41" s="136" t="s">
        <v>1159</v>
      </c>
      <c r="RJ41" s="136">
        <v>1.24</v>
      </c>
      <c r="RK41" s="371">
        <f t="shared" si="351"/>
        <v>1.24</v>
      </c>
      <c r="RL41" s="371">
        <v>1.24</v>
      </c>
      <c r="RM41" s="371">
        <f t="shared" si="352"/>
        <v>1.24</v>
      </c>
      <c r="RN41" s="371">
        <v>1.21</v>
      </c>
      <c r="RO41" s="371">
        <v>1.28</v>
      </c>
      <c r="RP41" s="371">
        <f t="shared" si="353"/>
        <v>1.24</v>
      </c>
      <c r="RQ41" s="371">
        <v>1.25</v>
      </c>
      <c r="RR41" s="371">
        <v>1.25</v>
      </c>
      <c r="RS41" s="371">
        <f t="shared" si="354"/>
        <v>1.24</v>
      </c>
      <c r="RT41" s="371">
        <v>1.25</v>
      </c>
      <c r="RU41" s="1052" t="s">
        <v>1159</v>
      </c>
      <c r="RV41" s="371">
        <f t="shared" si="355"/>
        <v>1.24</v>
      </c>
      <c r="RW41" s="371">
        <v>1.27</v>
      </c>
      <c r="RX41" s="1052">
        <v>1.27</v>
      </c>
      <c r="RY41" s="371">
        <f t="shared" si="356"/>
        <v>1.24</v>
      </c>
      <c r="RZ41" s="1052">
        <v>1.25</v>
      </c>
      <c r="SA41" s="1052">
        <f t="shared" si="357"/>
        <v>1.24</v>
      </c>
      <c r="SB41" s="1052">
        <v>1.25</v>
      </c>
      <c r="SC41" s="136">
        <v>1.256</v>
      </c>
      <c r="SD41" s="371">
        <f t="shared" si="358"/>
        <v>1.24</v>
      </c>
      <c r="SE41" s="371">
        <v>1.3</v>
      </c>
      <c r="SF41" s="371">
        <v>1.27</v>
      </c>
      <c r="SG41" s="1052">
        <f t="shared" si="359"/>
        <v>1.24</v>
      </c>
      <c r="SH41" s="1052">
        <v>1.25</v>
      </c>
      <c r="SI41" s="1052">
        <f t="shared" si="360"/>
        <v>1.24</v>
      </c>
      <c r="SJ41" s="371" t="s">
        <v>1159</v>
      </c>
      <c r="SK41" s="1052">
        <v>1.24</v>
      </c>
      <c r="SL41" s="1052">
        <f t="shared" si="361"/>
        <v>1.24</v>
      </c>
      <c r="SM41" s="371" t="s">
        <v>1159</v>
      </c>
      <c r="SN41" s="1052" t="s">
        <v>1159</v>
      </c>
      <c r="SO41" s="1052">
        <f t="shared" si="362"/>
        <v>1.24</v>
      </c>
      <c r="SP41" s="371" t="s">
        <v>1159</v>
      </c>
      <c r="SQ41" s="371" t="s">
        <v>1496</v>
      </c>
      <c r="SR41" s="371">
        <f t="shared" si="363"/>
        <v>1.24</v>
      </c>
      <c r="SS41" s="371" t="s">
        <v>1496</v>
      </c>
      <c r="ST41" s="55" t="s">
        <v>1159</v>
      </c>
      <c r="SU41" s="371">
        <f t="shared" si="364"/>
        <v>1.24</v>
      </c>
      <c r="SV41" s="55" t="s">
        <v>1159</v>
      </c>
      <c r="SW41" s="371">
        <f t="shared" si="365"/>
        <v>1.24</v>
      </c>
      <c r="SX41" s="56">
        <v>1.3160000000000001</v>
      </c>
      <c r="SY41" s="357">
        <f t="shared" si="366"/>
        <v>6.1290322580645214E-2</v>
      </c>
      <c r="SZ41" s="136" t="s">
        <v>1159</v>
      </c>
      <c r="TA41" s="136" t="s">
        <v>1159</v>
      </c>
      <c r="TB41" s="1137">
        <v>1.39</v>
      </c>
      <c r="TC41" s="1137">
        <v>1.39</v>
      </c>
      <c r="TD41" s="371">
        <v>1.34</v>
      </c>
      <c r="TE41" s="371">
        <f t="shared" si="368"/>
        <v>1.34</v>
      </c>
      <c r="TF41" s="371">
        <v>1.39</v>
      </c>
      <c r="TG41" s="371">
        <v>1.39</v>
      </c>
      <c r="TH41" s="371">
        <f t="shared" si="369"/>
        <v>1.34</v>
      </c>
      <c r="TI41" s="371">
        <v>1.33</v>
      </c>
      <c r="TJ41" s="371">
        <f t="shared" si="370"/>
        <v>1.33</v>
      </c>
      <c r="TK41" s="371" t="s">
        <v>1159</v>
      </c>
      <c r="TL41" s="1052">
        <v>1.36</v>
      </c>
      <c r="TM41" s="371">
        <f t="shared" si="371"/>
        <v>1.33</v>
      </c>
      <c r="TN41" s="371">
        <v>1.39</v>
      </c>
      <c r="TO41" s="1052" t="s">
        <v>1159</v>
      </c>
      <c r="TP41" s="371">
        <f t="shared" si="372"/>
        <v>1.33</v>
      </c>
      <c r="TQ41" s="371">
        <v>1.34</v>
      </c>
      <c r="TR41" s="1052">
        <v>1.4</v>
      </c>
      <c r="TS41" s="371">
        <f t="shared" si="373"/>
        <v>1.33</v>
      </c>
      <c r="TT41" s="371">
        <v>1.34</v>
      </c>
      <c r="TU41" s="1052">
        <v>1.39</v>
      </c>
      <c r="TV41" s="371">
        <f t="shared" si="374"/>
        <v>1.33</v>
      </c>
      <c r="TW41" s="371">
        <v>1.37</v>
      </c>
      <c r="TX41" s="1052">
        <v>1.36</v>
      </c>
      <c r="TY41" s="371">
        <f t="shared" si="375"/>
        <v>1.33</v>
      </c>
      <c r="TZ41" s="1052">
        <v>1.37</v>
      </c>
      <c r="UA41" s="1052">
        <f t="shared" si="376"/>
        <v>1.33</v>
      </c>
      <c r="UB41" s="1052">
        <v>1.38</v>
      </c>
      <c r="UC41" s="1052">
        <v>1.37</v>
      </c>
      <c r="UD41" s="1052">
        <f t="shared" si="377"/>
        <v>1.33</v>
      </c>
      <c r="UE41" s="1052">
        <v>1.33</v>
      </c>
      <c r="UF41" s="1052">
        <v>1.34</v>
      </c>
      <c r="UG41" s="1052">
        <f t="shared" si="378"/>
        <v>1.33</v>
      </c>
      <c r="UH41" s="1052" t="s">
        <v>1159</v>
      </c>
      <c r="UI41" s="1052" t="s">
        <v>1159</v>
      </c>
      <c r="UJ41" s="1052">
        <f t="shared" si="379"/>
        <v>1.33</v>
      </c>
      <c r="UK41" s="1052" t="s">
        <v>1159</v>
      </c>
      <c r="UL41" s="371">
        <f t="shared" si="380"/>
        <v>1.33</v>
      </c>
      <c r="UM41" s="371" t="s">
        <v>1159</v>
      </c>
      <c r="UN41" s="55" t="s">
        <v>1159</v>
      </c>
      <c r="UO41" s="371">
        <f t="shared" si="381"/>
        <v>1.33</v>
      </c>
      <c r="UP41" s="371">
        <v>1.36</v>
      </c>
      <c r="UQ41" s="1052">
        <v>1.37</v>
      </c>
      <c r="UR41" s="1052">
        <f t="shared" si="382"/>
        <v>1.33</v>
      </c>
      <c r="US41" s="1052"/>
      <c r="UT41" s="357">
        <f t="shared" si="383"/>
        <v>-1</v>
      </c>
      <c r="UU41" s="884">
        <v>1.324675</v>
      </c>
      <c r="UV41" s="41">
        <v>1.27</v>
      </c>
      <c r="UW41" s="884">
        <f t="shared" si="384"/>
        <v>1.27</v>
      </c>
      <c r="UX41" s="56">
        <v>1.21</v>
      </c>
      <c r="UY41" s="41">
        <v>1.27</v>
      </c>
      <c r="UZ41" s="371">
        <f t="shared" si="385"/>
        <v>1.27</v>
      </c>
      <c r="VA41" s="371">
        <v>1.31</v>
      </c>
      <c r="VB41" s="371">
        <f t="shared" si="386"/>
        <v>1.27</v>
      </c>
      <c r="VC41" s="56">
        <v>1.2989999999999999</v>
      </c>
      <c r="VD41" s="56">
        <f t="shared" si="387"/>
        <v>1.27</v>
      </c>
      <c r="VE41" s="56" t="s">
        <v>1496</v>
      </c>
      <c r="VF41" s="56" t="s">
        <v>1159</v>
      </c>
      <c r="VG41" s="1051">
        <v>1.31</v>
      </c>
      <c r="VH41" s="56">
        <f t="shared" si="388"/>
        <v>1.27</v>
      </c>
      <c r="VI41" s="56">
        <v>1.375</v>
      </c>
      <c r="VJ41" s="56">
        <v>1.29</v>
      </c>
      <c r="VK41" s="56">
        <v>1.31</v>
      </c>
      <c r="VL41" s="1051" t="s">
        <v>1159</v>
      </c>
      <c r="VM41" s="1051" t="s">
        <v>1159</v>
      </c>
      <c r="VN41" s="56">
        <f t="shared" si="389"/>
        <v>1.27</v>
      </c>
      <c r="VO41" s="1051">
        <v>1.28</v>
      </c>
      <c r="VP41" s="1051">
        <v>1.3</v>
      </c>
      <c r="VQ41" s="56">
        <f t="shared" si="390"/>
        <v>1.27</v>
      </c>
      <c r="VR41" s="1051">
        <v>1.33</v>
      </c>
      <c r="VS41" s="1051">
        <v>1.32</v>
      </c>
      <c r="VT41" s="56">
        <f t="shared" si="391"/>
        <v>1.27</v>
      </c>
      <c r="VU41" s="1051">
        <v>1.33</v>
      </c>
      <c r="VV41" s="1051">
        <v>1.33</v>
      </c>
      <c r="VW41" s="56">
        <f t="shared" si="392"/>
        <v>1.27</v>
      </c>
      <c r="VX41" s="56">
        <v>1.29</v>
      </c>
      <c r="VY41" s="56">
        <v>1.28</v>
      </c>
      <c r="VZ41" s="1051">
        <v>1.28</v>
      </c>
      <c r="WA41" s="1051">
        <v>1.33</v>
      </c>
      <c r="WB41" s="56">
        <f t="shared" si="393"/>
        <v>1.27</v>
      </c>
      <c r="WC41" s="56">
        <v>1.28</v>
      </c>
      <c r="WD41" s="56">
        <v>1.3109999999999999</v>
      </c>
      <c r="WE41" s="1051">
        <v>1.27</v>
      </c>
      <c r="WF41" s="1051">
        <v>1.28</v>
      </c>
      <c r="WG41" s="1051">
        <f t="shared" si="394"/>
        <v>1.27</v>
      </c>
      <c r="WH41" s="1051">
        <v>1.28</v>
      </c>
      <c r="WI41" s="56">
        <f t="shared" si="395"/>
        <v>1.27</v>
      </c>
      <c r="WJ41" s="1051">
        <v>1.2829999999999999</v>
      </c>
      <c r="WK41" s="1051">
        <v>1.2879999999999998</v>
      </c>
      <c r="WL41" s="1051">
        <f t="shared" si="396"/>
        <v>1.27</v>
      </c>
      <c r="WM41" s="1051" t="s">
        <v>1159</v>
      </c>
      <c r="WN41" s="1051" t="s">
        <v>1159</v>
      </c>
      <c r="WO41" s="56" t="s">
        <v>1159</v>
      </c>
      <c r="WP41" s="56" t="s">
        <v>1159</v>
      </c>
      <c r="WQ41" s="1051">
        <f t="shared" si="397"/>
        <v>1.27</v>
      </c>
      <c r="WR41" s="1051" t="s">
        <v>1159</v>
      </c>
      <c r="WS41" s="1051" t="s">
        <v>1159</v>
      </c>
      <c r="WT41" s="1052">
        <f t="shared" si="398"/>
        <v>1.27</v>
      </c>
      <c r="WU41" s="55" t="s">
        <v>1159</v>
      </c>
      <c r="WV41" s="371">
        <f t="shared" si="399"/>
        <v>1.27</v>
      </c>
      <c r="WW41" s="38"/>
      <c r="WX41" s="38">
        <v>1.34</v>
      </c>
      <c r="WY41" s="38">
        <f t="shared" si="400"/>
        <v>1.27</v>
      </c>
      <c r="WZ41" s="38"/>
      <c r="XA41" s="38"/>
      <c r="XB41" s="357">
        <f t="shared" si="401"/>
        <v>-1</v>
      </c>
      <c r="XC41" s="357">
        <f t="shared" si="402"/>
        <v>-1</v>
      </c>
      <c r="XD41" s="357">
        <f t="shared" si="403"/>
        <v>3.1496062992126012E-2</v>
      </c>
      <c r="XE41" s="371">
        <v>1.29</v>
      </c>
      <c r="XF41" s="1052">
        <v>1.3</v>
      </c>
      <c r="XG41" s="56">
        <v>1.31</v>
      </c>
      <c r="XH41" s="1052">
        <f t="shared" si="404"/>
        <v>1.29</v>
      </c>
      <c r="XI41" s="1052">
        <v>1.266</v>
      </c>
      <c r="XJ41" s="1051">
        <v>1.35</v>
      </c>
      <c r="XK41" s="1052">
        <f t="shared" si="405"/>
        <v>1.29</v>
      </c>
      <c r="XL41" s="1051" t="s">
        <v>1159</v>
      </c>
      <c r="XM41" s="1052">
        <f t="shared" si="406"/>
        <v>1.29</v>
      </c>
      <c r="XN41" s="1042" t="s">
        <v>1159</v>
      </c>
      <c r="XO41" s="1052">
        <f t="shared" si="407"/>
        <v>1.29</v>
      </c>
      <c r="XP41" s="1042" t="s">
        <v>1159</v>
      </c>
      <c r="XQ41" s="1052">
        <f t="shared" si="408"/>
        <v>1.29</v>
      </c>
      <c r="XR41" s="1042">
        <v>1.35</v>
      </c>
      <c r="XS41" s="56">
        <f t="shared" si="409"/>
        <v>1.29</v>
      </c>
      <c r="XT41" s="1051"/>
      <c r="XU41" s="1229">
        <f t="shared" si="410"/>
        <v>-1</v>
      </c>
      <c r="XV41" s="1052">
        <v>1.24</v>
      </c>
      <c r="XW41" s="1052">
        <v>1.28</v>
      </c>
      <c r="XX41" s="1052">
        <f t="shared" si="411"/>
        <v>1.24</v>
      </c>
      <c r="XY41" s="1051">
        <v>1.32</v>
      </c>
      <c r="XZ41" s="1052">
        <f t="shared" si="412"/>
        <v>1.24</v>
      </c>
      <c r="YA41" s="1051" t="s">
        <v>1159</v>
      </c>
      <c r="YB41" s="371">
        <f t="shared" si="413"/>
        <v>1.24</v>
      </c>
      <c r="YC41" s="1051" t="s">
        <v>1159</v>
      </c>
      <c r="YD41" s="136">
        <f t="shared" si="414"/>
        <v>1.24</v>
      </c>
      <c r="YE41" s="56" t="s">
        <v>1159</v>
      </c>
      <c r="YF41" s="1052">
        <f t="shared" si="415"/>
        <v>1.24</v>
      </c>
      <c r="YG41" s="1042">
        <v>1.29</v>
      </c>
      <c r="YH41" s="1042">
        <f t="shared" si="416"/>
        <v>1.24</v>
      </c>
      <c r="YI41" s="1042"/>
      <c r="YJ41" s="357">
        <f t="shared" si="417"/>
        <v>-1</v>
      </c>
      <c r="YK41" s="1322">
        <v>1.27</v>
      </c>
      <c r="YL41" s="1322">
        <v>1.2809999999999999</v>
      </c>
      <c r="YM41" s="1322">
        <v>1.27</v>
      </c>
      <c r="YN41" s="1322">
        <v>1.28</v>
      </c>
      <c r="YO41" s="1322">
        <f t="shared" si="418"/>
        <v>1.27</v>
      </c>
      <c r="YP41" s="1322">
        <v>1.34</v>
      </c>
      <c r="YQ41" s="1322">
        <f t="shared" si="419"/>
        <v>1.27</v>
      </c>
      <c r="YR41" s="1052" t="s">
        <v>1159</v>
      </c>
      <c r="YS41" s="1322">
        <f t="shared" si="420"/>
        <v>1.27</v>
      </c>
      <c r="YT41" s="1322" t="s">
        <v>1159</v>
      </c>
      <c r="YU41" s="1052" t="s">
        <v>1159</v>
      </c>
      <c r="YV41" s="1322">
        <f t="shared" si="421"/>
        <v>1.27</v>
      </c>
      <c r="YW41" s="1322" t="s">
        <v>1159</v>
      </c>
      <c r="YX41" s="1052" t="s">
        <v>1159</v>
      </c>
      <c r="YY41" s="1052">
        <f t="shared" si="422"/>
        <v>1.27</v>
      </c>
      <c r="YZ41" s="1052">
        <v>1.29</v>
      </c>
      <c r="ZA41" s="1052">
        <v>1.28</v>
      </c>
      <c r="ZB41" s="1052">
        <f t="shared" si="423"/>
        <v>1.27</v>
      </c>
      <c r="ZC41" s="1052"/>
      <c r="ZD41" s="357">
        <f t="shared" si="424"/>
        <v>-1</v>
      </c>
      <c r="ZE41" s="1051">
        <v>1.25</v>
      </c>
      <c r="ZF41" s="1051">
        <v>1.26</v>
      </c>
      <c r="ZG41" s="56" t="s">
        <v>1159</v>
      </c>
      <c r="ZH41" s="1051">
        <f t="shared" si="425"/>
        <v>1.25</v>
      </c>
      <c r="ZI41" s="1051" t="s">
        <v>1159</v>
      </c>
      <c r="ZJ41" s="1051">
        <f t="shared" si="426"/>
        <v>1.25</v>
      </c>
      <c r="ZK41" s="1051" t="s">
        <v>1159</v>
      </c>
      <c r="ZL41" s="56" t="s">
        <v>1159</v>
      </c>
      <c r="ZM41" s="1051">
        <f t="shared" si="427"/>
        <v>1.25</v>
      </c>
      <c r="ZN41" s="56" t="s">
        <v>1159</v>
      </c>
      <c r="ZO41" s="1052">
        <f t="shared" si="428"/>
        <v>1.25</v>
      </c>
      <c r="ZP41" s="1052"/>
      <c r="ZQ41" s="1052">
        <v>1.31</v>
      </c>
      <c r="ZR41" s="1052">
        <f t="shared" si="429"/>
        <v>1.25</v>
      </c>
      <c r="ZS41" s="1052"/>
      <c r="ZT41" s="357">
        <f t="shared" si="430"/>
        <v>-1</v>
      </c>
      <c r="ZU41" s="1188" t="s">
        <v>2944</v>
      </c>
      <c r="ZV41" s="1052"/>
      <c r="ZW41" s="55"/>
      <c r="ZX41" s="55" t="str">
        <f t="shared" si="431"/>
        <v xml:space="preserve">1. Better than baseline </v>
      </c>
      <c r="ZY41" s="55" t="str">
        <f t="shared" si="432"/>
        <v>4.Blocker/Not Executed</v>
      </c>
      <c r="ZZ41" s="55" t="str">
        <f t="shared" si="433"/>
        <v>2. Within 10% deviation from baseline</v>
      </c>
      <c r="AAA41" s="55" t="str">
        <f t="shared" si="434"/>
        <v>2. Within 10% deviation from baseline</v>
      </c>
      <c r="AAB41" s="55" t="str">
        <f t="shared" si="435"/>
        <v xml:space="preserve">1. Better than baseline </v>
      </c>
      <c r="AAC41" s="55" t="str">
        <f t="shared" si="436"/>
        <v xml:space="preserve">1. Better than baseline </v>
      </c>
      <c r="AAD41" s="55" t="str">
        <f t="shared" si="437"/>
        <v xml:space="preserve">1. Better than baseline </v>
      </c>
      <c r="AAE41" s="55" t="str">
        <f t="shared" si="438"/>
        <v xml:space="preserve">1. Better than baseline </v>
      </c>
      <c r="AAF41" s="371" t="str">
        <f t="shared" si="439"/>
        <v>2. Within 10% deviation from baseline</v>
      </c>
      <c r="AAG41" s="371" t="str">
        <f t="shared" si="440"/>
        <v xml:space="preserve">1. Better than baseline </v>
      </c>
      <c r="AAH41" s="371" t="str">
        <f t="shared" si="441"/>
        <v xml:space="preserve">1. Better than baseline </v>
      </c>
      <c r="AAI41" s="38" t="str">
        <f t="shared" si="442"/>
        <v xml:space="preserve">1. Better than baseline </v>
      </c>
      <c r="AAJ41" s="38" t="str">
        <f t="shared" si="443"/>
        <v xml:space="preserve">1. Better than baseline </v>
      </c>
      <c r="AAK41" s="38" t="str">
        <f t="shared" si="444"/>
        <v xml:space="preserve">1. Better than baseline </v>
      </c>
      <c r="AAL41" s="38" t="str">
        <f t="shared" si="445"/>
        <v xml:space="preserve">1. Better than baseline </v>
      </c>
    </row>
  </sheetData>
  <mergeCells count="30">
    <mergeCell ref="WV20:XM20"/>
    <mergeCell ref="XN20:YF20"/>
    <mergeCell ref="I20:AT20"/>
    <mergeCell ref="AU20:BQ20"/>
    <mergeCell ref="BR20:DK20"/>
    <mergeCell ref="DL20:FA20"/>
    <mergeCell ref="FB20:GZ20"/>
    <mergeCell ref="HA20:JN20"/>
    <mergeCell ref="JO20:MB20"/>
    <mergeCell ref="MC20:OX20"/>
    <mergeCell ref="OY20:RC20"/>
    <mergeCell ref="RD20:SX20"/>
    <mergeCell ref="SY20:VH20"/>
    <mergeCell ref="VI20:WD20"/>
    <mergeCell ref="WE20:WU20"/>
    <mergeCell ref="XX1:YL1"/>
    <mergeCell ref="YM1:ZC1"/>
    <mergeCell ref="ZD1:ZT1"/>
    <mergeCell ref="KO1:NI1"/>
    <mergeCell ref="NJ1:QH1"/>
    <mergeCell ref="QI1:SI1"/>
    <mergeCell ref="SJ1:UC1"/>
    <mergeCell ref="UD1:XB1"/>
    <mergeCell ref="XC1:XT1"/>
    <mergeCell ref="HS1:KN1"/>
    <mergeCell ref="I1:BE1"/>
    <mergeCell ref="BF1:BZ1"/>
    <mergeCell ref="CA1:EB1"/>
    <mergeCell ref="EC1:FV1"/>
    <mergeCell ref="FW1:HR1"/>
  </mergeCells>
  <conditionalFormatting sqref="BE3:BE19 AAB3:AAB19">
    <cfRule type="cellIs" dxfId="581" priority="115" operator="between">
      <formula>0</formula>
      <formula>0.1</formula>
    </cfRule>
    <cfRule type="cellIs" dxfId="580" priority="117" operator="lessThan">
      <formula>0.005</formula>
    </cfRule>
    <cfRule type="cellIs" dxfId="579" priority="116" stopIfTrue="1" operator="greaterThanOrEqual">
      <formula>0.1</formula>
    </cfRule>
  </conditionalFormatting>
  <conditionalFormatting sqref="BE22:BE29 EG22:EG29 HY22:HY29">
    <cfRule type="cellIs" dxfId="578" priority="81" operator="lessThan">
      <formula>0.005</formula>
    </cfRule>
    <cfRule type="cellIs" dxfId="577" priority="80" stopIfTrue="1" operator="greaterThanOrEqual">
      <formula>0.1</formula>
    </cfRule>
    <cfRule type="cellIs" dxfId="576" priority="79" operator="between">
      <formula>0</formula>
      <formula>0.1</formula>
    </cfRule>
  </conditionalFormatting>
  <conditionalFormatting sqref="BE31:BE41">
    <cfRule type="cellIs" dxfId="575" priority="42" operator="lessThan">
      <formula>0.005</formula>
    </cfRule>
    <cfRule type="cellIs" dxfId="574" priority="41" stopIfTrue="1" operator="greaterThanOrEqual">
      <formula>0.1</formula>
    </cfRule>
    <cfRule type="cellIs" dxfId="573" priority="40" operator="between">
      <formula>0</formula>
      <formula>0.1</formula>
    </cfRule>
  </conditionalFormatting>
  <conditionalFormatting sqref="EG3:EG19">
    <cfRule type="cellIs" dxfId="572" priority="114" operator="lessThan">
      <formula>0.005</formula>
    </cfRule>
    <cfRule type="cellIs" dxfId="571" priority="113" stopIfTrue="1" operator="greaterThanOrEqual">
      <formula>0.1</formula>
    </cfRule>
    <cfRule type="cellIs" dxfId="570" priority="112" operator="between">
      <formula>0</formula>
      <formula>0.1</formula>
    </cfRule>
  </conditionalFormatting>
  <conditionalFormatting sqref="EG31:EG41">
    <cfRule type="cellIs" dxfId="569" priority="37" operator="between">
      <formula>0</formula>
      <formula>0.1</formula>
    </cfRule>
    <cfRule type="cellIs" dxfId="568" priority="39" operator="lessThan">
      <formula>0.005</formula>
    </cfRule>
    <cfRule type="cellIs" dxfId="567" priority="38" stopIfTrue="1" operator="greaterThanOrEqual">
      <formula>0.1</formula>
    </cfRule>
  </conditionalFormatting>
  <conditionalFormatting sqref="FY31:FY41">
    <cfRule type="cellIs" dxfId="566" priority="34" operator="between">
      <formula>0</formula>
      <formula>0.1</formula>
    </cfRule>
    <cfRule type="cellIs" dxfId="565" priority="36" operator="lessThan">
      <formula>0.005</formula>
    </cfRule>
    <cfRule type="cellIs" dxfId="564" priority="35" stopIfTrue="1" operator="greaterThanOrEqual">
      <formula>0.1</formula>
    </cfRule>
  </conditionalFormatting>
  <conditionalFormatting sqref="FZ22:FZ29">
    <cfRule type="cellIs" dxfId="563" priority="77" stopIfTrue="1" operator="greaterThanOrEqual">
      <formula>0.1</formula>
    </cfRule>
    <cfRule type="cellIs" dxfId="562" priority="76" operator="between">
      <formula>0</formula>
      <formula>0.1</formula>
    </cfRule>
    <cfRule type="cellIs" dxfId="561" priority="78" operator="lessThan">
      <formula>0.005</formula>
    </cfRule>
  </conditionalFormatting>
  <conditionalFormatting sqref="GC3:GC19">
    <cfRule type="cellIs" dxfId="560" priority="111" operator="lessThan">
      <formula>0.005</formula>
    </cfRule>
    <cfRule type="cellIs" dxfId="559" priority="110" stopIfTrue="1" operator="greaterThanOrEqual">
      <formula>0.1</formula>
    </cfRule>
    <cfRule type="cellIs" dxfId="558" priority="109" operator="between">
      <formula>0</formula>
      <formula>0.1</formula>
    </cfRule>
  </conditionalFormatting>
  <conditionalFormatting sqref="HY3:HY19 KU3:KU19">
    <cfRule type="cellIs" dxfId="557" priority="119" stopIfTrue="1" operator="greaterThanOrEqual">
      <formula>0.1</formula>
    </cfRule>
    <cfRule type="cellIs" dxfId="556" priority="118" operator="between">
      <formula>0</formula>
      <formula>0.1</formula>
    </cfRule>
    <cfRule type="cellIs" dxfId="555" priority="120" operator="lessThan">
      <formula>0.005</formula>
    </cfRule>
  </conditionalFormatting>
  <conditionalFormatting sqref="ID31:ID41">
    <cfRule type="cellIs" dxfId="554" priority="31" operator="between">
      <formula>0</formula>
      <formula>0.1</formula>
    </cfRule>
    <cfRule type="cellIs" dxfId="553" priority="32" stopIfTrue="1" operator="greaterThanOrEqual">
      <formula>0.1</formula>
    </cfRule>
    <cfRule type="cellIs" dxfId="552" priority="33" operator="lessThan">
      <formula>0.005</formula>
    </cfRule>
  </conditionalFormatting>
  <conditionalFormatting sqref="KM22:KM29">
    <cfRule type="cellIs" dxfId="551" priority="69" operator="lessThan">
      <formula>0.005</formula>
    </cfRule>
    <cfRule type="cellIs" dxfId="550" priority="68" stopIfTrue="1" operator="greaterThanOrEqual">
      <formula>0.1</formula>
    </cfRule>
    <cfRule type="cellIs" dxfId="549" priority="67" operator="between">
      <formula>0</formula>
      <formula>0.1</formula>
    </cfRule>
  </conditionalFormatting>
  <conditionalFormatting sqref="KY31:KY41">
    <cfRule type="cellIs" dxfId="548" priority="27" operator="lessThan">
      <formula>0.005</formula>
    </cfRule>
    <cfRule type="cellIs" dxfId="547" priority="26" stopIfTrue="1" operator="greaterThanOrEqual">
      <formula>0.1</formula>
    </cfRule>
    <cfRule type="cellIs" dxfId="546" priority="25" operator="between">
      <formula>0</formula>
      <formula>0.1</formula>
    </cfRule>
  </conditionalFormatting>
  <conditionalFormatting sqref="NA22:NA29">
    <cfRule type="cellIs" dxfId="545" priority="72" operator="lessThan">
      <formula>0.005</formula>
    </cfRule>
    <cfRule type="cellIs" dxfId="544" priority="71" stopIfTrue="1" operator="greaterThanOrEqual">
      <formula>0.1</formula>
    </cfRule>
    <cfRule type="cellIs" dxfId="543" priority="70" operator="between">
      <formula>0</formula>
      <formula>0.1</formula>
    </cfRule>
  </conditionalFormatting>
  <conditionalFormatting sqref="NP3:NP19">
    <cfRule type="cellIs" dxfId="542" priority="104" stopIfTrue="1" operator="greaterThanOrEqual">
      <formula>0.1</formula>
    </cfRule>
    <cfRule type="cellIs" dxfId="541" priority="103" operator="between">
      <formula>0</formula>
      <formula>0.1</formula>
    </cfRule>
    <cfRule type="cellIs" dxfId="540" priority="105" operator="lessThan">
      <formula>0.005</formula>
    </cfRule>
  </conditionalFormatting>
  <conditionalFormatting sqref="NS31:NS41">
    <cfRule type="cellIs" dxfId="539" priority="29" stopIfTrue="1" operator="greaterThanOrEqual">
      <formula>0.1</formula>
    </cfRule>
    <cfRule type="cellIs" dxfId="538" priority="30" operator="lessThan">
      <formula>0.005</formula>
    </cfRule>
    <cfRule type="cellIs" dxfId="537" priority="28" operator="between">
      <formula>0</formula>
      <formula>0.1</formula>
    </cfRule>
  </conditionalFormatting>
  <conditionalFormatting sqref="PW22:PW29">
    <cfRule type="cellIs" dxfId="536" priority="66" operator="lessThan">
      <formula>0.005</formula>
    </cfRule>
    <cfRule type="cellIs" dxfId="535" priority="65" stopIfTrue="1" operator="greaterThanOrEqual">
      <formula>0.1</formula>
    </cfRule>
    <cfRule type="cellIs" dxfId="534" priority="64" operator="between">
      <formula>0</formula>
      <formula>0.1</formula>
    </cfRule>
  </conditionalFormatting>
  <conditionalFormatting sqref="QO3:QO19">
    <cfRule type="cellIs" dxfId="533" priority="100" operator="between">
      <formula>0</formula>
      <formula>0.1</formula>
    </cfRule>
    <cfRule type="cellIs" dxfId="532" priority="101" stopIfTrue="1" operator="greaterThanOrEqual">
      <formula>0.1</formula>
    </cfRule>
    <cfRule type="cellIs" dxfId="531" priority="102" operator="lessThan">
      <formula>0.005</formula>
    </cfRule>
  </conditionalFormatting>
  <conditionalFormatting sqref="QV31:QV41">
    <cfRule type="cellIs" dxfId="530" priority="21" operator="lessThan">
      <formula>0.005</formula>
    </cfRule>
    <cfRule type="cellIs" dxfId="529" priority="20" stopIfTrue="1" operator="greaterThanOrEqual">
      <formula>0.1</formula>
    </cfRule>
    <cfRule type="cellIs" dxfId="528" priority="19" operator="between">
      <formula>0</formula>
      <formula>0.1</formula>
    </cfRule>
  </conditionalFormatting>
  <conditionalFormatting sqref="SB22:SB29">
    <cfRule type="cellIs" dxfId="527" priority="44" stopIfTrue="1" operator="greaterThanOrEqual">
      <formula>0.1</formula>
    </cfRule>
    <cfRule type="cellIs" dxfId="526" priority="43" operator="between">
      <formula>0</formula>
      <formula>0.1</formula>
    </cfRule>
    <cfRule type="cellIs" dxfId="525" priority="45" operator="lessThan">
      <formula>0.005</formula>
    </cfRule>
  </conditionalFormatting>
  <conditionalFormatting sqref="SP3:SP19">
    <cfRule type="cellIs" dxfId="524" priority="97" operator="between">
      <formula>0</formula>
      <formula>0.1</formula>
    </cfRule>
    <cfRule type="cellIs" dxfId="523" priority="98" stopIfTrue="1" operator="greaterThanOrEqual">
      <formula>0.1</formula>
    </cfRule>
    <cfRule type="cellIs" dxfId="522" priority="99" operator="lessThan">
      <formula>0.005</formula>
    </cfRule>
  </conditionalFormatting>
  <conditionalFormatting sqref="SY31:SY41">
    <cfRule type="cellIs" dxfId="521" priority="17" stopIfTrue="1" operator="greaterThanOrEqual">
      <formula>0.1</formula>
    </cfRule>
    <cfRule type="cellIs" dxfId="520" priority="18" operator="lessThan">
      <formula>0.005</formula>
    </cfRule>
    <cfRule type="cellIs" dxfId="519" priority="16" operator="between">
      <formula>0</formula>
      <formula>0.1</formula>
    </cfRule>
  </conditionalFormatting>
  <conditionalFormatting sqref="TW22:TW29">
    <cfRule type="cellIs" dxfId="518" priority="48" operator="lessThan">
      <formula>0.005</formula>
    </cfRule>
    <cfRule type="cellIs" dxfId="517" priority="46" operator="between">
      <formula>0</formula>
      <formula>0.1</formula>
    </cfRule>
    <cfRule type="cellIs" dxfId="516" priority="47" stopIfTrue="1" operator="greaterThanOrEqual">
      <formula>0.1</formula>
    </cfRule>
  </conditionalFormatting>
  <conditionalFormatting sqref="UJ3:UJ19">
    <cfRule type="cellIs" dxfId="515" priority="94" operator="between">
      <formula>0</formula>
      <formula>0.1</formula>
    </cfRule>
    <cfRule type="cellIs" dxfId="514" priority="95" stopIfTrue="1" operator="greaterThanOrEqual">
      <formula>0.1</formula>
    </cfRule>
    <cfRule type="cellIs" dxfId="513" priority="96" operator="lessThan">
      <formula>0.005</formula>
    </cfRule>
  </conditionalFormatting>
  <conditionalFormatting sqref="UT31:UT41">
    <cfRule type="cellIs" dxfId="512" priority="3" operator="lessThan">
      <formula>0.005</formula>
    </cfRule>
    <cfRule type="cellIs" dxfId="511" priority="2" stopIfTrue="1" operator="greaterThanOrEqual">
      <formula>0.1</formula>
    </cfRule>
    <cfRule type="cellIs" dxfId="510" priority="1" operator="between">
      <formula>0</formula>
      <formula>0.1</formula>
    </cfRule>
  </conditionalFormatting>
  <conditionalFormatting sqref="WE22:WG29">
    <cfRule type="cellIs" dxfId="509" priority="61" operator="between">
      <formula>0</formula>
      <formula>0.1</formula>
    </cfRule>
    <cfRule type="cellIs" dxfId="508" priority="62" stopIfTrue="1" operator="greaterThanOrEqual">
      <formula>0.1</formula>
    </cfRule>
    <cfRule type="cellIs" dxfId="507" priority="63" operator="lessThan">
      <formula>0.005</formula>
    </cfRule>
  </conditionalFormatting>
  <conditionalFormatting sqref="XB31:XD41">
    <cfRule type="cellIs" dxfId="506" priority="22" operator="between">
      <formula>0</formula>
      <formula>0.1</formula>
    </cfRule>
    <cfRule type="cellIs" dxfId="505" priority="24" operator="lessThan">
      <formula>0.005</formula>
    </cfRule>
    <cfRule type="cellIs" dxfId="504" priority="23" stopIfTrue="1" operator="greaterThanOrEqual">
      <formula>0.1</formula>
    </cfRule>
  </conditionalFormatting>
  <conditionalFormatting sqref="XC22:XC29">
    <cfRule type="cellIs" dxfId="503" priority="51" operator="lessThan">
      <formula>0.005</formula>
    </cfRule>
    <cfRule type="cellIs" dxfId="502" priority="49" operator="between">
      <formula>0</formula>
      <formula>0.1</formula>
    </cfRule>
    <cfRule type="cellIs" dxfId="501" priority="50" stopIfTrue="1" operator="greaterThanOrEqual">
      <formula>0.1</formula>
    </cfRule>
  </conditionalFormatting>
  <conditionalFormatting sqref="XG3:XI19">
    <cfRule type="cellIs" dxfId="500" priority="93" operator="lessThan">
      <formula>0.005</formula>
    </cfRule>
    <cfRule type="cellIs" dxfId="499" priority="92" stopIfTrue="1" operator="greaterThanOrEqual">
      <formula>0.1</formula>
    </cfRule>
    <cfRule type="cellIs" dxfId="498" priority="91" operator="between">
      <formula>0</formula>
      <formula>0.1</formula>
    </cfRule>
  </conditionalFormatting>
  <conditionalFormatting sqref="XT22:XT29">
    <cfRule type="cellIs" dxfId="497" priority="52" operator="between">
      <formula>0</formula>
      <formula>0.1</formula>
    </cfRule>
    <cfRule type="cellIs" dxfId="496" priority="53" stopIfTrue="1" operator="greaterThanOrEqual">
      <formula>0.1</formula>
    </cfRule>
    <cfRule type="cellIs" dxfId="495" priority="54" operator="lessThan">
      <formula>0.005</formula>
    </cfRule>
  </conditionalFormatting>
  <conditionalFormatting sqref="XU31:XU41">
    <cfRule type="cellIs" dxfId="494" priority="6" operator="lessThan">
      <formula>0.005</formula>
    </cfRule>
    <cfRule type="cellIs" dxfId="493" priority="5" stopIfTrue="1" operator="greaterThanOrEqual">
      <formula>0.1</formula>
    </cfRule>
    <cfRule type="cellIs" dxfId="492" priority="4" operator="between">
      <formula>0</formula>
      <formula>0.1</formula>
    </cfRule>
  </conditionalFormatting>
  <conditionalFormatting sqref="YA3:YA19">
    <cfRule type="cellIs" dxfId="491" priority="88" operator="between">
      <formula>0</formula>
      <formula>0.1</formula>
    </cfRule>
    <cfRule type="cellIs" dxfId="490" priority="89" stopIfTrue="1" operator="greaterThanOrEqual">
      <formula>0.1</formula>
    </cfRule>
    <cfRule type="cellIs" dxfId="489" priority="90" operator="lessThan">
      <formula>0.005</formula>
    </cfRule>
  </conditionalFormatting>
  <conditionalFormatting sqref="YJ31:YJ41">
    <cfRule type="cellIs" dxfId="488" priority="8" stopIfTrue="1" operator="greaterThanOrEqual">
      <formula>0.1</formula>
    </cfRule>
    <cfRule type="cellIs" dxfId="487" priority="7" operator="between">
      <formula>0</formula>
      <formula>0.1</formula>
    </cfRule>
    <cfRule type="cellIs" dxfId="486" priority="9" operator="lessThan">
      <formula>0.005</formula>
    </cfRule>
  </conditionalFormatting>
  <conditionalFormatting sqref="YL22:YL29">
    <cfRule type="cellIs" dxfId="485" priority="60" operator="lessThan">
      <formula>0.005</formula>
    </cfRule>
    <cfRule type="cellIs" dxfId="484" priority="59" stopIfTrue="1" operator="greaterThanOrEqual">
      <formula>0.1</formula>
    </cfRule>
    <cfRule type="cellIs" dxfId="483" priority="58" operator="between">
      <formula>0</formula>
      <formula>0.1</formula>
    </cfRule>
  </conditionalFormatting>
  <conditionalFormatting sqref="YS3:YS19">
    <cfRule type="cellIs" dxfId="482" priority="87" operator="lessThan">
      <formula>0.005</formula>
    </cfRule>
    <cfRule type="cellIs" dxfId="481" priority="86" stopIfTrue="1" operator="greaterThanOrEqual">
      <formula>0.1</formula>
    </cfRule>
    <cfRule type="cellIs" dxfId="480" priority="85" operator="between">
      <formula>0</formula>
      <formula>0.1</formula>
    </cfRule>
  </conditionalFormatting>
  <conditionalFormatting sqref="ZD31:ZD41">
    <cfRule type="cellIs" dxfId="479" priority="12" operator="lessThan">
      <formula>0.005</formula>
    </cfRule>
    <cfRule type="cellIs" dxfId="478" priority="11" stopIfTrue="1" operator="greaterThanOrEqual">
      <formula>0.1</formula>
    </cfRule>
    <cfRule type="cellIs" dxfId="477" priority="10" operator="between">
      <formula>0</formula>
      <formula>0.1</formula>
    </cfRule>
  </conditionalFormatting>
  <conditionalFormatting sqref="ZE22:ZF29">
    <cfRule type="cellIs" dxfId="476" priority="56" stopIfTrue="1" operator="greaterThanOrEqual">
      <formula>0.1</formula>
    </cfRule>
    <cfRule type="cellIs" dxfId="475" priority="55" operator="between">
      <formula>0</formula>
      <formula>0.1</formula>
    </cfRule>
    <cfRule type="cellIs" dxfId="474" priority="57" operator="lessThan">
      <formula>0.005</formula>
    </cfRule>
  </conditionalFormatting>
  <conditionalFormatting sqref="ZJ3:ZJ19">
    <cfRule type="cellIs" dxfId="473" priority="84" operator="lessThan">
      <formula>0.005</formula>
    </cfRule>
    <cfRule type="cellIs" dxfId="472" priority="83" stopIfTrue="1" operator="greaterThanOrEqual">
      <formula>0.1</formula>
    </cfRule>
    <cfRule type="cellIs" dxfId="471" priority="82" operator="between">
      <formula>0</formula>
      <formula>0.1</formula>
    </cfRule>
  </conditionalFormatting>
  <conditionalFormatting sqref="ZT31:ZT41">
    <cfRule type="cellIs" dxfId="470" priority="15" operator="lessThan">
      <formula>0.005</formula>
    </cfRule>
    <cfRule type="cellIs" dxfId="469" priority="14" stopIfTrue="1" operator="greaterThanOrEqual">
      <formula>0.1</formula>
    </cfRule>
    <cfRule type="cellIs" dxfId="468" priority="13" operator="between">
      <formula>0</formula>
      <formula>0.1</formula>
    </cfRule>
  </conditionalFormatting>
  <hyperlinks>
    <hyperlink ref="AAD4" r:id="rId1" display="https://issues.labcollab.net/browse/SBR-22823" xr:uid="{5F8EF2D7-9285-4BEC-A9C9-7852993BD97A}"/>
    <hyperlink ref="AAD10" r:id="rId2" display="https://issues.labcollab.net/browse/SBR-23215" xr:uid="{A9EDC28C-6690-4B0D-9571-F2AB2532E51B}"/>
    <hyperlink ref="AAD13" r:id="rId3" xr:uid="{748BCEE7-D0F9-4C89-9287-0EB64BFBFC76}"/>
    <hyperlink ref="AAD15" r:id="rId4" display="https://issues.labcollab.net/browse/SBR-40596" xr:uid="{388E7148-FB4B-40D7-868E-F1B7BFD23168}"/>
    <hyperlink ref="AAD16" r:id="rId5" display="https://issues.labcollab.net/browse/SBR-40596" xr:uid="{0AFEABA6-242F-40F5-9894-B749105C0FFC}"/>
    <hyperlink ref="AAD17" r:id="rId6" display="https://issues.labcollab.net/browse/SBR-40596" xr:uid="{1EAB1AE5-BF98-43F9-B7EB-2BD8BB229D5C}"/>
    <hyperlink ref="AAC15" r:id="rId7" xr:uid="{C3DB77EB-A74A-4EB8-9FA4-959F746D218D}"/>
    <hyperlink ref="AAC4" r:id="rId8" display="https://issues.labcollab.net/browse/SBR-29416" xr:uid="{B30383E3-1382-4C77-AA05-A3D8ABEE833C}"/>
    <hyperlink ref="AAD11" r:id="rId9" display="https://issues.labcollab.net/browse/SBR-57173" xr:uid="{B04F1497-5E0A-4CA3-904A-0FA143BC2890}"/>
    <hyperlink ref="ZH26" r:id="rId10" display="D50171558" xr:uid="{97DA094E-55E0-4A1F-9B23-C5A17B00207F}"/>
    <hyperlink ref="ZH29" r:id="rId11" display="D100891020" xr:uid="{1334BF6E-84B0-4930-871D-31BF693ADC61}"/>
    <hyperlink ref="ZG26" r:id="rId12" xr:uid="{4907AD6E-F5CE-4723-A90A-BE7200CE02C0}"/>
    <hyperlink ref="ZG29" r:id="rId13" xr:uid="{3EBB7A87-ED96-43B0-9867-CD2986A05FA3}"/>
    <hyperlink ref="ZG27" r:id="rId14" display="https://issues.labcollab.net/browse/SBR-57170" xr:uid="{698AA1BE-998E-4D61-B38A-9DBF653CE2D9}"/>
    <hyperlink ref="ZU35" r:id="rId15" display="https://issues.labcollab.net/browse/DCNTRPLTF-826" xr:uid="{112DD971-5FF7-4541-9FCB-7EBE71B830DF}"/>
    <hyperlink ref="ZU36" r:id="rId16" display="https://issues.labcollab.net/browse/DCNTRPLTF-826" xr:uid="{55F2A484-F635-40DA-9CBD-2623F31416BA}"/>
    <hyperlink ref="ZU33" r:id="rId17" display="https://issues.labcollab.net/browse/JFIFTEEN-225" xr:uid="{F2D7ADA1-C0F4-4828-AB3C-A908AFD67B06}"/>
    <hyperlink ref="ZU41" r:id="rId18" display="https://t.corp.amazon.com/D93418965" xr:uid="{56B58F0C-D8EA-4546-B7F8-C09CF01B312D}"/>
    <hyperlink ref="ZU40" r:id="rId19" display="https://t.corp.amazon.com/D93418965" xr:uid="{67D3C362-01FB-4447-B32B-DDBECA9EF56B}"/>
    <hyperlink ref="ZU39" r:id="rId20" display="https://t.corp.amazon.com/D93418965" xr:uid="{5B7B5B55-A06C-4C93-A5A2-B9891C995573}"/>
    <hyperlink ref="ZU38" r:id="rId21" display="https://t.corp.amazon.com/D93418965" xr:uid="{862C123E-702E-4CFA-8581-B4B8BF1AE08A}"/>
    <hyperlink ref="ZV35" r:id="rId22" xr:uid="{6D6D395E-880A-4F5D-BE6D-3C0563CC49EA}"/>
  </hyperlinks>
  <pageMargins left="0.7" right="0.7" top="0.75" bottom="0.75" header="0.3" footer="0.3"/>
  <legacyDrawing r:id="rId2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ABB1472"/>
  <sheetViews>
    <sheetView topLeftCell="ZM1" zoomScaleNormal="100" zoomScaleSheetLayoutView="50" workbookViewId="0">
      <selection activeCell="AAB31" sqref="AAB31"/>
    </sheetView>
  </sheetViews>
  <sheetFormatPr defaultColWidth="11.453125" defaultRowHeight="14.5" x14ac:dyDescent="0.35"/>
  <cols>
    <col min="1" max="1" width="10.453125" style="4" customWidth="1"/>
    <col min="2" max="2" width="13.453125" style="4" bestFit="1" customWidth="1"/>
    <col min="3" max="3" width="10.54296875" style="4" hidden="1" customWidth="1"/>
    <col min="4" max="4" width="20.54296875" style="4" hidden="1" customWidth="1"/>
    <col min="5" max="5" width="26.54296875" style="4" bestFit="1" customWidth="1"/>
    <col min="6" max="6" width="59.54296875" style="4" bestFit="1" customWidth="1"/>
    <col min="7" max="7" width="84.54296875" style="135" customWidth="1"/>
    <col min="8" max="8" width="10.54296875" style="4" hidden="1" customWidth="1"/>
    <col min="9" max="9" width="9" style="4" hidden="1" customWidth="1"/>
    <col min="10" max="10" width="5.54296875" style="4" hidden="1" customWidth="1"/>
    <col min="11" max="11" width="10.54296875" style="4" hidden="1" customWidth="1"/>
    <col min="12" max="12" width="7.54296875" style="4" hidden="1" customWidth="1"/>
    <col min="13" max="13" width="10.54296875" style="4" hidden="1" customWidth="1"/>
    <col min="14" max="14" width="12" style="4" hidden="1" customWidth="1"/>
    <col min="15" max="15" width="9" style="4" hidden="1" customWidth="1"/>
    <col min="16" max="16" width="10.54296875" style="4" hidden="1" customWidth="1"/>
    <col min="17" max="17" width="8" style="4" hidden="1" customWidth="1"/>
    <col min="18" max="18" width="9" style="4" hidden="1" customWidth="1"/>
    <col min="19" max="19" width="10.54296875" style="4" hidden="1" customWidth="1"/>
    <col min="20" max="20" width="8" style="4" hidden="1" customWidth="1"/>
    <col min="21" max="21" width="10.54296875" style="4" hidden="1" customWidth="1"/>
    <col min="22" max="22" width="9" style="4" hidden="1" customWidth="1"/>
    <col min="23" max="23" width="8" style="4" hidden="1" customWidth="1"/>
    <col min="24" max="24" width="5.54296875" style="4" hidden="1" customWidth="1"/>
    <col min="25" max="25" width="10.54296875" style="4" hidden="1" customWidth="1"/>
    <col min="26" max="26" width="10" style="4" hidden="1" customWidth="1"/>
    <col min="27" max="27" width="10.453125" style="4" hidden="1" customWidth="1"/>
    <col min="28" max="28" width="10.54296875" style="4" hidden="1" customWidth="1"/>
    <col min="29" max="29" width="10" style="4" hidden="1" customWidth="1"/>
    <col min="30" max="30" width="10.453125" style="4" hidden="1" customWidth="1"/>
    <col min="31" max="31" width="10.54296875" style="4" hidden="1" customWidth="1"/>
    <col min="32" max="32" width="10" style="4" hidden="1" customWidth="1"/>
    <col min="33" max="33" width="8" style="4" hidden="1" customWidth="1"/>
    <col min="34" max="34" width="12.453125" style="4" hidden="1" customWidth="1"/>
    <col min="35" max="36" width="11.453125" style="4" hidden="1" customWidth="1"/>
    <col min="37" max="39" width="12.453125" style="4" hidden="1" customWidth="1"/>
    <col min="40" max="40" width="11.54296875" style="4" hidden="1" customWidth="1"/>
    <col min="41" max="41" width="10.54296875" style="4" hidden="1" customWidth="1"/>
    <col min="42" max="42" width="9.453125" style="4" hidden="1" customWidth="1"/>
    <col min="43" max="44" width="12.453125" style="4" hidden="1" customWidth="1"/>
    <col min="45" max="45" width="7.453125" style="4" hidden="1" customWidth="1"/>
    <col min="46" max="46" width="10.54296875" style="4" hidden="1" customWidth="1"/>
    <col min="47" max="47" width="6.54296875" style="4" hidden="1" customWidth="1"/>
    <col min="48" max="48" width="10.54296875" style="4" hidden="1" customWidth="1"/>
    <col min="49" max="49" width="9" style="4" hidden="1" customWidth="1"/>
    <col min="50" max="51" width="10.54296875" style="4" hidden="1" customWidth="1"/>
    <col min="52" max="52" width="9" style="4" hidden="1" customWidth="1"/>
    <col min="53" max="53" width="10.54296875" style="4" hidden="1" customWidth="1"/>
    <col min="54" max="54" width="5.54296875" style="4" hidden="1" customWidth="1"/>
    <col min="55" max="55" width="12" style="4" hidden="1" customWidth="1"/>
    <col min="56" max="56" width="39.54296875" style="4" hidden="1" customWidth="1"/>
    <col min="57" max="57" width="10.54296875" style="4" hidden="1" customWidth="1"/>
    <col min="58" max="59" width="8" style="4" hidden="1" customWidth="1"/>
    <col min="60" max="62" width="13.54296875" style="4" hidden="1" customWidth="1"/>
    <col min="63" max="63" width="8.54296875" style="4" hidden="1" customWidth="1"/>
    <col min="64" max="64" width="13.54296875" style="4" hidden="1" customWidth="1"/>
    <col min="65" max="65" width="7.54296875" style="4" hidden="1" customWidth="1"/>
    <col min="66" max="67" width="13.54296875" style="4" hidden="1" customWidth="1"/>
    <col min="68" max="68" width="9" style="4" hidden="1" customWidth="1"/>
    <col min="69" max="69" width="10.54296875" style="4" hidden="1" customWidth="1"/>
    <col min="70" max="70" width="10.453125" style="4" hidden="1" customWidth="1"/>
    <col min="71" max="71" width="9" style="4" hidden="1" customWidth="1"/>
    <col min="72" max="72" width="21.453125" style="4" hidden="1" customWidth="1"/>
    <col min="73" max="73" width="9" style="4" hidden="1" customWidth="1"/>
    <col min="74" max="74" width="8" style="4" hidden="1" customWidth="1"/>
    <col min="75" max="75" width="10.453125" style="4" hidden="1" customWidth="1"/>
    <col min="76" max="76" width="12" style="4" hidden="1" customWidth="1"/>
    <col min="77" max="77" width="39.54296875" style="4" hidden="1" customWidth="1"/>
    <col min="78" max="78" width="10.54296875" style="4" hidden="1" customWidth="1"/>
    <col min="79" max="79" width="12" style="4" hidden="1" customWidth="1"/>
    <col min="80" max="80" width="12.453125" style="4" hidden="1" customWidth="1"/>
    <col min="81" max="81" width="39.54296875" style="4" hidden="1" customWidth="1"/>
    <col min="82" max="82" width="9" style="4" hidden="1" customWidth="1"/>
    <col min="83" max="83" width="11.453125" style="4" hidden="1" customWidth="1"/>
    <col min="84" max="85" width="8.54296875" style="4" hidden="1" customWidth="1"/>
    <col min="86" max="86" width="11.453125" style="4" hidden="1" customWidth="1"/>
    <col min="87" max="87" width="6.54296875" style="4" hidden="1" customWidth="1"/>
    <col min="88" max="90" width="12.453125" style="4" hidden="1" customWidth="1"/>
    <col min="91" max="91" width="10.453125" style="4" hidden="1" customWidth="1"/>
    <col min="92" max="95" width="12.453125" style="4" hidden="1" customWidth="1"/>
    <col min="96" max="96" width="9.54296875" style="4" hidden="1" customWidth="1"/>
    <col min="97" max="97" width="8" style="4" hidden="1" customWidth="1"/>
    <col min="98" max="98" width="10.54296875" style="4" hidden="1" customWidth="1"/>
    <col min="99" max="100" width="10" style="4" hidden="1" customWidth="1"/>
    <col min="101" max="101" width="10.453125" style="4" hidden="1" customWidth="1"/>
    <col min="102" max="107" width="12.453125" style="4" hidden="1" customWidth="1"/>
    <col min="108" max="108" width="11.453125" style="4" hidden="1" customWidth="1"/>
    <col min="109" max="109" width="11.54296875" style="4" hidden="1" customWidth="1"/>
    <col min="110" max="110" width="9.453125" style="4" hidden="1" customWidth="1"/>
    <col min="111" max="113" width="12.453125" style="4" hidden="1" customWidth="1"/>
    <col min="114" max="114" width="6.453125" style="4" hidden="1" customWidth="1"/>
    <col min="115" max="115" width="8" style="4" hidden="1" customWidth="1"/>
    <col min="116" max="116" width="7.54296875" style="4" hidden="1" customWidth="1"/>
    <col min="117" max="117" width="10.54296875" style="4" hidden="1" customWidth="1"/>
    <col min="118" max="118" width="8.54296875" style="4" hidden="1" customWidth="1"/>
    <col min="119" max="119" width="9.453125" style="4" hidden="1" customWidth="1"/>
    <col min="120" max="120" width="12" style="4" hidden="1" customWidth="1"/>
    <col min="121" max="121" width="9" style="4" hidden="1" customWidth="1"/>
    <col min="122" max="122" width="8.54296875" style="4" hidden="1" customWidth="1"/>
    <col min="123" max="123" width="7.54296875" style="4" hidden="1" customWidth="1"/>
    <col min="124" max="124" width="39.54296875" style="4" hidden="1" customWidth="1"/>
    <col min="125" max="125" width="8.453125" style="4" hidden="1" customWidth="1"/>
    <col min="126" max="126" width="12.453125" style="4" hidden="1" customWidth="1"/>
    <col min="127" max="128" width="9" style="4" hidden="1" customWidth="1"/>
    <col min="129" max="131" width="8.54296875" style="4" hidden="1" customWidth="1"/>
    <col min="132" max="132" width="6.54296875" style="4" hidden="1" customWidth="1"/>
    <col min="133" max="140" width="12.453125" style="4" hidden="1" customWidth="1"/>
    <col min="141" max="141" width="8" style="4" hidden="1" customWidth="1"/>
    <col min="142" max="152" width="12.453125" style="4" hidden="1" customWidth="1"/>
    <col min="153" max="153" width="9.453125" style="4" hidden="1" customWidth="1"/>
    <col min="154" max="155" width="12.453125" style="4" hidden="1" customWidth="1"/>
    <col min="156" max="156" width="6.453125" style="4" hidden="1" customWidth="1"/>
    <col min="157" max="157" width="10.54296875" style="4" hidden="1" customWidth="1"/>
    <col min="158" max="158" width="9" style="4" hidden="1" customWidth="1"/>
    <col min="159" max="159" width="10.54296875" style="4" hidden="1" customWidth="1"/>
    <col min="160" max="160" width="9" style="4" hidden="1" customWidth="1"/>
    <col min="161" max="162" width="10.54296875" style="4" hidden="1" customWidth="1"/>
    <col min="163" max="163" width="8.54296875" style="4" hidden="1" customWidth="1"/>
    <col min="164" max="164" width="12" style="4" hidden="1" customWidth="1"/>
    <col min="165" max="166" width="39.54296875" style="4" hidden="1" customWidth="1"/>
    <col min="167" max="167" width="10.54296875" style="4" hidden="1" customWidth="1"/>
    <col min="168" max="169" width="9" style="4" hidden="1" customWidth="1"/>
    <col min="170" max="174" width="11.54296875" style="4" hidden="1" customWidth="1"/>
    <col min="175" max="175" width="7.453125" style="4" hidden="1" customWidth="1"/>
    <col min="176" max="181" width="11.54296875" style="4" hidden="1" customWidth="1"/>
    <col min="182" max="182" width="10.453125" style="4" hidden="1" customWidth="1"/>
    <col min="183" max="196" width="11.54296875" style="4" hidden="1" customWidth="1"/>
    <col min="197" max="201" width="12.453125" style="4" hidden="1" customWidth="1"/>
    <col min="202" max="202" width="10" style="4" hidden="1" customWidth="1"/>
    <col min="203" max="206" width="12.453125" style="4" hidden="1" customWidth="1"/>
    <col min="207" max="207" width="7.453125" style="4" hidden="1" customWidth="1"/>
    <col min="208" max="208" width="10.453125" style="4" hidden="1" customWidth="1"/>
    <col min="209" max="209" width="14.453125" style="4" hidden="1" customWidth="1"/>
    <col min="210" max="210" width="10.453125" style="4" hidden="1" customWidth="1"/>
    <col min="211" max="211" width="9" style="4" hidden="1" customWidth="1"/>
    <col min="212" max="212" width="8.54296875" style="4" hidden="1" customWidth="1"/>
    <col min="213" max="213" width="14.453125" style="4" hidden="1" customWidth="1"/>
    <col min="214" max="214" width="8" style="4" hidden="1" customWidth="1"/>
    <col min="215" max="215" width="20.453125" style="4" hidden="1" customWidth="1"/>
    <col min="216" max="216" width="12" style="4" hidden="1" customWidth="1"/>
    <col min="217" max="217" width="9" style="4" hidden="1" customWidth="1"/>
    <col min="218" max="218" width="10.453125" style="4" hidden="1" customWidth="1"/>
    <col min="219" max="219" width="8.54296875" style="4" hidden="1" customWidth="1"/>
    <col min="220" max="220" width="8" style="4" hidden="1" customWidth="1"/>
    <col min="221" max="221" width="11.453125" style="4" hidden="1" customWidth="1"/>
    <col min="222" max="222" width="7.54296875" style="4" hidden="1" customWidth="1"/>
    <col min="223" max="223" width="5.54296875" style="4" hidden="1" customWidth="1"/>
    <col min="224" max="224" width="10.453125" style="4" hidden="1" customWidth="1"/>
    <col min="225" max="225" width="8.54296875" style="4" hidden="1" customWidth="1"/>
    <col min="226" max="226" width="6.54296875" style="4" hidden="1" customWidth="1"/>
    <col min="227" max="227" width="10.453125" style="4" hidden="1" customWidth="1"/>
    <col min="228" max="228" width="10" style="4" hidden="1" customWidth="1"/>
    <col min="229" max="229" width="9" style="4" hidden="1" customWidth="1"/>
    <col min="230" max="230" width="10.453125" style="4" hidden="1" customWidth="1"/>
    <col min="231" max="231" width="10" style="4" hidden="1" customWidth="1"/>
    <col min="232" max="233" width="10.453125" style="4" hidden="1" customWidth="1"/>
    <col min="234" max="234" width="9" style="4" hidden="1" customWidth="1"/>
    <col min="235" max="235" width="13.54296875" style="4" hidden="1" customWidth="1"/>
    <col min="236" max="236" width="9.54296875" style="4" hidden="1" customWidth="1"/>
    <col min="237" max="237" width="10.453125" style="4" hidden="1" customWidth="1"/>
    <col min="238" max="243" width="13.54296875" style="4" hidden="1" customWidth="1"/>
    <col min="244" max="245" width="12.453125" style="4" hidden="1" customWidth="1"/>
    <col min="246" max="246" width="7.54296875" style="4" hidden="1" customWidth="1"/>
    <col min="247" max="249" width="12.453125" style="4" hidden="1" customWidth="1"/>
    <col min="250" max="250" width="9.453125" style="4" hidden="1" customWidth="1"/>
    <col min="251" max="251" width="10.453125" style="4" hidden="1" customWidth="1"/>
    <col min="252" max="252" width="10" style="4" hidden="1" customWidth="1"/>
    <col min="253" max="253" width="10.453125" style="4" hidden="1" customWidth="1"/>
    <col min="254" max="255" width="12.453125" style="4" hidden="1" customWidth="1"/>
    <col min="256" max="256" width="10.453125" style="4" hidden="1" customWidth="1"/>
    <col min="257" max="258" width="12.453125" style="4" hidden="1" customWidth="1"/>
    <col min="259" max="259" width="10.453125" style="4" hidden="1" customWidth="1"/>
    <col min="260" max="260" width="12.453125" style="4" hidden="1" customWidth="1"/>
    <col min="261" max="261" width="9" style="4" hidden="1" customWidth="1"/>
    <col min="262" max="266" width="12.453125" style="4" hidden="1" customWidth="1"/>
    <col min="267" max="267" width="10" style="4" hidden="1" customWidth="1"/>
    <col min="268" max="269" width="12.453125" style="4" hidden="1" customWidth="1"/>
    <col min="270" max="270" width="10" style="4" hidden="1" customWidth="1"/>
    <col min="271" max="272" width="12.453125" style="4" hidden="1" customWidth="1"/>
    <col min="273" max="273" width="8.453125" style="4" hidden="1" customWidth="1"/>
    <col min="274" max="275" width="10" style="4" hidden="1" customWidth="1"/>
    <col min="276" max="276" width="8" style="4" hidden="1" customWidth="1"/>
    <col min="277" max="277" width="10" style="4" hidden="1" customWidth="1"/>
    <col min="278" max="278" width="9" style="4" hidden="1" customWidth="1"/>
    <col min="279" max="279" width="10" style="4" hidden="1" customWidth="1"/>
    <col min="280" max="280" width="9" style="4" hidden="1" customWidth="1"/>
    <col min="281" max="281" width="12" style="4" hidden="1" customWidth="1"/>
    <col min="282" max="282" width="9" style="4" hidden="1" customWidth="1"/>
    <col min="283" max="283" width="10" style="4" hidden="1" customWidth="1"/>
    <col min="284" max="284" width="8.54296875" style="4" hidden="1" customWidth="1"/>
    <col min="285" max="285" width="9" style="4" hidden="1" customWidth="1"/>
    <col min="286" max="288" width="10.54296875" style="4" hidden="1" customWidth="1"/>
    <col min="289" max="289" width="8.54296875" style="4" hidden="1" customWidth="1"/>
    <col min="290" max="290" width="6.54296875" style="4" hidden="1" customWidth="1"/>
    <col min="291" max="291" width="10.54296875" style="4" hidden="1" customWidth="1"/>
    <col min="292" max="292" width="9.54296875" style="4" hidden="1" customWidth="1"/>
    <col min="293" max="293" width="10.453125" style="4" hidden="1" customWidth="1"/>
    <col min="294" max="295" width="10" style="4" hidden="1" customWidth="1"/>
    <col min="296" max="296" width="10.453125" style="4" hidden="1" customWidth="1"/>
    <col min="297" max="297" width="10" style="4" hidden="1" customWidth="1"/>
    <col min="298" max="298" width="9" style="4" hidden="1" customWidth="1"/>
    <col min="299" max="299" width="10" style="4" hidden="1" customWidth="1"/>
    <col min="300" max="300" width="9.54296875" style="4" hidden="1" customWidth="1"/>
    <col min="301" max="301" width="10.453125" style="4" hidden="1" customWidth="1"/>
    <col min="302" max="302" width="10" style="4" hidden="1" customWidth="1"/>
    <col min="303" max="303" width="11.453125" style="4" hidden="1" customWidth="1"/>
    <col min="304" max="304" width="8.453125" style="4" hidden="1" customWidth="1"/>
    <col min="305" max="305" width="10" style="4" hidden="1" customWidth="1"/>
    <col min="306" max="307" width="11.453125" style="4" hidden="1" customWidth="1"/>
    <col min="308" max="308" width="10.453125" style="4" hidden="1" customWidth="1"/>
    <col min="309" max="309" width="10" style="4" hidden="1" customWidth="1"/>
    <col min="310" max="310" width="9" style="4" hidden="1" customWidth="1"/>
    <col min="311" max="311" width="10" style="4" hidden="1" customWidth="1"/>
    <col min="312" max="312" width="9.54296875" style="4" hidden="1" customWidth="1"/>
    <col min="313" max="314" width="10" style="4" hidden="1" customWidth="1"/>
    <col min="315" max="315" width="10.453125" style="4" hidden="1" customWidth="1"/>
    <col min="316" max="316" width="10" style="4" hidden="1" customWidth="1"/>
    <col min="317" max="317" width="12.453125" style="4" hidden="1" customWidth="1"/>
    <col min="318" max="319" width="10" style="4" hidden="1" customWidth="1"/>
    <col min="320" max="320" width="10.453125" style="4" hidden="1" customWidth="1"/>
    <col min="321" max="327" width="12.453125" style="4" hidden="1" customWidth="1"/>
    <col min="328" max="328" width="9" style="4" hidden="1" customWidth="1"/>
    <col min="329" max="338" width="12.453125" style="4" hidden="1" customWidth="1"/>
    <col min="339" max="339" width="8.453125" style="4" hidden="1" customWidth="1"/>
    <col min="340" max="340" width="8.54296875" style="4" hidden="1" customWidth="1"/>
    <col min="341" max="341" width="8.453125" style="4" hidden="1" customWidth="1"/>
    <col min="342" max="342" width="12.453125" style="4" hidden="1" customWidth="1"/>
    <col min="343" max="343" width="17" style="4" hidden="1" customWidth="1"/>
    <col min="344" max="344" width="9" style="4" hidden="1" customWidth="1"/>
    <col min="345" max="345" width="12.453125" style="4" hidden="1" customWidth="1"/>
    <col min="346" max="346" width="9" style="4" hidden="1" customWidth="1"/>
    <col min="347" max="347" width="8" style="4" hidden="1" customWidth="1"/>
    <col min="348" max="348" width="7.54296875" style="4" hidden="1" customWidth="1"/>
    <col min="349" max="350" width="9" style="4" hidden="1" customWidth="1"/>
    <col min="351" max="351" width="12.453125" style="4" hidden="1" customWidth="1"/>
    <col min="352" max="352" width="14.54296875" style="4" hidden="1" customWidth="1"/>
    <col min="353" max="353" width="13.453125" style="4" hidden="1" customWidth="1"/>
    <col min="354" max="354" width="8.453125" style="4" hidden="1" customWidth="1"/>
    <col min="355" max="355" width="13.453125" style="4" hidden="1" customWidth="1"/>
    <col min="356" max="356" width="8.453125" style="4" hidden="1" customWidth="1"/>
    <col min="357" max="357" width="6.54296875" style="4" hidden="1" customWidth="1"/>
    <col min="358" max="358" width="13.54296875" style="4" hidden="1" customWidth="1"/>
    <col min="359" max="359" width="9.453125" style="4" hidden="1" customWidth="1"/>
    <col min="360" max="360" width="10.453125" style="4" hidden="1" customWidth="1"/>
    <col min="361" max="361" width="12.453125" style="4" hidden="1" customWidth="1"/>
    <col min="362" max="362" width="10" style="4" hidden="1" customWidth="1"/>
    <col min="363" max="363" width="10.453125" style="4" hidden="1" customWidth="1"/>
    <col min="364" max="365" width="10" style="4" hidden="1" customWidth="1"/>
    <col min="366" max="366" width="9" style="4" hidden="1" customWidth="1"/>
    <col min="367" max="368" width="10" style="4" hidden="1" customWidth="1"/>
    <col min="369" max="369" width="10.453125" style="4" hidden="1" customWidth="1"/>
    <col min="370" max="370" width="10.54296875" style="4" hidden="1" customWidth="1"/>
    <col min="371" max="372" width="11.453125" style="4" hidden="1" customWidth="1"/>
    <col min="373" max="377" width="12.453125" style="4" hidden="1" customWidth="1"/>
    <col min="378" max="378" width="11.54296875" style="4" hidden="1" customWidth="1"/>
    <col min="379" max="384" width="12.453125" style="4" hidden="1" customWidth="1"/>
    <col min="385" max="385" width="10.453125" style="4" hidden="1" customWidth="1"/>
    <col min="386" max="386" width="10.54296875" style="4" hidden="1" customWidth="1"/>
    <col min="387" max="387" width="9.54296875" style="4" hidden="1" customWidth="1"/>
    <col min="388" max="388" width="10.453125" style="4" hidden="1" customWidth="1"/>
    <col min="389" max="390" width="12.453125" style="4" hidden="1" customWidth="1"/>
    <col min="391" max="391" width="10.453125" style="4" hidden="1" customWidth="1"/>
    <col min="392" max="393" width="12.453125" style="4" hidden="1" customWidth="1"/>
    <col min="394" max="394" width="11.453125" style="4" hidden="1" customWidth="1"/>
    <col min="395" max="395" width="12.453125" style="4" hidden="1" customWidth="1"/>
    <col min="396" max="396" width="9" style="4" hidden="1" customWidth="1"/>
    <col min="397" max="397" width="10.54296875" style="4" hidden="1" customWidth="1"/>
    <col min="398" max="398" width="10" style="4" hidden="1" customWidth="1"/>
    <col min="399" max="399" width="8.54296875" style="4" hidden="1" customWidth="1"/>
    <col min="400" max="400" width="10.54296875" style="4" hidden="1" customWidth="1"/>
    <col min="401" max="401" width="9" style="4" hidden="1" customWidth="1"/>
    <col min="402" max="402" width="10.54296875" style="4" hidden="1" customWidth="1"/>
    <col min="403" max="403" width="9.54296875" style="4" hidden="1" customWidth="1"/>
    <col min="404" max="404" width="11.453125" style="4" hidden="1" customWidth="1"/>
    <col min="405" max="405" width="10.54296875" style="4" hidden="1" customWidth="1"/>
    <col min="406" max="406" width="10.453125" style="4" hidden="1" customWidth="1"/>
    <col min="407" max="407" width="13.453125" style="4" hidden="1" customWidth="1"/>
    <col min="408" max="408" width="10.453125" style="4" hidden="1" customWidth="1"/>
    <col min="409" max="409" width="12.453125" style="4" hidden="1" customWidth="1"/>
    <col min="410" max="410" width="9" style="4" hidden="1" customWidth="1"/>
    <col min="411" max="412" width="12.453125" style="4" hidden="1" customWidth="1"/>
    <col min="413" max="418" width="10.453125" style="4" hidden="1" customWidth="1"/>
    <col min="419" max="419" width="8.453125" style="4" hidden="1" customWidth="1"/>
    <col min="420" max="420" width="10" style="4" hidden="1" customWidth="1"/>
    <col min="421" max="421" width="8.453125" style="4" hidden="1" customWidth="1"/>
    <col min="422" max="424" width="11.453125" style="4" hidden="1" customWidth="1"/>
    <col min="425" max="425" width="10.453125" style="4" hidden="1" customWidth="1"/>
    <col min="426" max="426" width="8.54296875" style="4" hidden="1" customWidth="1"/>
    <col min="427" max="427" width="9" style="4" hidden="1" customWidth="1"/>
    <col min="428" max="428" width="12" style="4" hidden="1" customWidth="1"/>
    <col min="429" max="430" width="9.54296875" style="4" hidden="1" customWidth="1"/>
    <col min="431" max="431" width="12" style="4" hidden="1" customWidth="1"/>
    <col min="432" max="432" width="9.54296875" style="4" hidden="1" customWidth="1"/>
    <col min="433" max="433" width="10.54296875" style="4" hidden="1" customWidth="1"/>
    <col min="434" max="434" width="12" style="4" hidden="1" customWidth="1"/>
    <col min="435" max="435" width="9.453125" style="4" hidden="1" customWidth="1"/>
    <col min="436" max="441" width="12.453125" style="4" hidden="1" customWidth="1"/>
    <col min="442" max="442" width="10.453125" style="4" hidden="1" customWidth="1"/>
    <col min="443" max="444" width="12.453125" style="4" hidden="1" customWidth="1"/>
    <col min="445" max="445" width="9" style="4" hidden="1" customWidth="1"/>
    <col min="446" max="454" width="12.453125" style="4" hidden="1" customWidth="1"/>
    <col min="455" max="455" width="10" style="4" hidden="1" customWidth="1"/>
    <col min="456" max="461" width="12.453125" style="4" hidden="1" customWidth="1"/>
    <col min="462" max="462" width="9.453125" style="4" hidden="1" customWidth="1"/>
    <col min="463" max="466" width="12.453125" style="4" hidden="1" customWidth="1"/>
    <col min="467" max="472" width="12.453125" style="29" hidden="1" customWidth="1"/>
    <col min="473" max="473" width="10.453125" style="4" hidden="1" customWidth="1"/>
    <col min="474" max="475" width="12.453125" style="4" hidden="1" customWidth="1"/>
    <col min="476" max="476" width="11.54296875" style="4" hidden="1" customWidth="1"/>
    <col min="477" max="478" width="12.453125" style="4" hidden="1" customWidth="1"/>
    <col min="479" max="480" width="10" style="4" hidden="1" customWidth="1"/>
    <col min="481" max="482" width="12.453125" style="4" hidden="1" customWidth="1"/>
    <col min="483" max="483" width="14.453125" style="4" hidden="1" customWidth="1"/>
    <col min="484" max="484" width="12" style="4" hidden="1" customWidth="1"/>
    <col min="485" max="485" width="9.453125" style="4" hidden="1" customWidth="1"/>
    <col min="486" max="487" width="12" style="4" hidden="1" customWidth="1"/>
    <col min="488" max="491" width="12.453125" style="4" hidden="1" customWidth="1"/>
    <col min="492" max="492" width="10.453125" style="4" hidden="1" customWidth="1"/>
    <col min="493" max="493" width="12" style="4" hidden="1" customWidth="1"/>
    <col min="494" max="494" width="5" style="4" hidden="1" customWidth="1"/>
    <col min="495" max="495" width="10.453125" style="4" hidden="1" customWidth="1"/>
    <col min="496" max="509" width="12.453125" style="4" hidden="1" customWidth="1"/>
    <col min="510" max="510" width="10.453125" style="4" hidden="1" customWidth="1"/>
    <col min="511" max="516" width="12.453125" style="4" hidden="1" customWidth="1"/>
    <col min="517" max="517" width="10.453125" style="29" hidden="1" customWidth="1"/>
    <col min="518" max="518" width="12.54296875" style="29" hidden="1" customWidth="1"/>
    <col min="519" max="519" width="11.1796875" style="29" hidden="1" customWidth="1"/>
    <col min="520" max="520" width="10.1796875" style="29" hidden="1" customWidth="1"/>
    <col min="521" max="522" width="12.453125" style="29" hidden="1" customWidth="1"/>
    <col min="523" max="523" width="10.453125" style="4" hidden="1" customWidth="1"/>
    <col min="524" max="524" width="14.54296875" style="4" hidden="1" customWidth="1"/>
    <col min="525" max="525" width="8.54296875" style="4" hidden="1" customWidth="1"/>
    <col min="526" max="526" width="12.453125" style="4" hidden="1" customWidth="1"/>
    <col min="527" max="527" width="8.54296875" style="4" hidden="1" customWidth="1"/>
    <col min="528" max="529" width="12.453125" style="4" hidden="1" customWidth="1"/>
    <col min="530" max="530" width="12" style="4" hidden="1" customWidth="1"/>
    <col min="531" max="532" width="9.54296875" style="4" hidden="1" customWidth="1"/>
    <col min="533" max="533" width="12.453125" style="4" hidden="1" customWidth="1"/>
    <col min="534" max="534" width="10.453125" style="4" hidden="1" customWidth="1"/>
    <col min="535" max="559" width="12.453125" style="4" hidden="1" customWidth="1"/>
    <col min="560" max="560" width="12" style="4" hidden="1" customWidth="1"/>
    <col min="561" max="562" width="10" style="4" hidden="1" customWidth="1"/>
    <col min="563" max="563" width="12" style="4" hidden="1" customWidth="1"/>
    <col min="564" max="565" width="10.453125" style="4" hidden="1" customWidth="1"/>
    <col min="566" max="569" width="12" style="4" hidden="1" customWidth="1"/>
    <col min="570" max="570" width="9.54296875" style="4" hidden="1" customWidth="1"/>
    <col min="571" max="571" width="9.453125" style="4" hidden="1" customWidth="1"/>
    <col min="572" max="572" width="11.453125" style="4" hidden="1" customWidth="1"/>
    <col min="573" max="573" width="10.54296875" style="4" hidden="1" customWidth="1"/>
    <col min="574" max="574" width="11.453125" style="4" hidden="1" customWidth="1"/>
    <col min="575" max="577" width="12.453125" style="4" hidden="1" customWidth="1"/>
    <col min="578" max="578" width="10.453125" style="29" hidden="1" customWidth="1"/>
    <col min="579" max="581" width="12.453125" style="29" hidden="1" customWidth="1"/>
    <col min="582" max="582" width="12.54296875" style="29" hidden="1" customWidth="1"/>
    <col min="583" max="583" width="10.1796875" style="29" hidden="1" customWidth="1"/>
    <col min="584" max="586" width="12.54296875" style="29" hidden="1" customWidth="1"/>
    <col min="587" max="587" width="10.1796875" style="29" hidden="1" customWidth="1"/>
    <col min="588" max="590" width="12.54296875" style="29" customWidth="1"/>
    <col min="591" max="591" width="11.453125" style="4" bestFit="1" customWidth="1"/>
    <col min="592" max="592" width="10.54296875" style="4" bestFit="1" customWidth="1"/>
    <col min="593" max="593" width="14.453125" style="4" hidden="1" customWidth="1"/>
    <col min="594" max="594" width="10.54296875" style="4" hidden="1" customWidth="1"/>
    <col min="595" max="595" width="10" style="4" hidden="1" customWidth="1"/>
    <col min="596" max="596" width="9.54296875" style="4" hidden="1" customWidth="1"/>
    <col min="597" max="597" width="10" style="4" hidden="1" customWidth="1"/>
    <col min="598" max="599" width="11.54296875" style="4" hidden="1" customWidth="1"/>
    <col min="600" max="602" width="12.453125" style="4" hidden="1" customWidth="1"/>
    <col min="603" max="603" width="10.453125" style="4" hidden="1" customWidth="1"/>
    <col min="604" max="611" width="12.453125" style="4" hidden="1" customWidth="1"/>
    <col min="612" max="612" width="11.453125" style="29" hidden="1" customWidth="1"/>
    <col min="613" max="613" width="12.453125" style="29" hidden="1" customWidth="1"/>
    <col min="614" max="614" width="10.08984375" style="29" hidden="1" customWidth="1"/>
    <col min="615" max="615" width="13.26953125" style="29" hidden="1" customWidth="1"/>
    <col min="616" max="616" width="11.08984375" style="29" hidden="1" customWidth="1"/>
    <col min="617" max="617" width="10.08984375" style="29" hidden="1" customWidth="1"/>
    <col min="618" max="619" width="12.453125" style="29" customWidth="1"/>
    <col min="620" max="620" width="11.54296875" style="4" customWidth="1"/>
    <col min="621" max="621" width="12.453125" style="4" hidden="1" customWidth="1"/>
    <col min="622" max="622" width="10" style="4" hidden="1" customWidth="1"/>
    <col min="623" max="626" width="11.54296875" style="4" hidden="1" customWidth="1"/>
    <col min="627" max="627" width="10.453125" style="4" hidden="1" customWidth="1"/>
    <col min="628" max="628" width="13.453125" style="4" hidden="1" customWidth="1"/>
    <col min="629" max="629" width="10.453125" style="4" hidden="1" customWidth="1"/>
    <col min="630" max="631" width="11.54296875" style="4" hidden="1" customWidth="1"/>
    <col min="632" max="632" width="10.1796875" style="4" hidden="1" customWidth="1"/>
    <col min="633" max="633" width="13.26953125" style="4" hidden="1" customWidth="1"/>
    <col min="634" max="634" width="10.1796875" style="29" hidden="1" customWidth="1"/>
    <col min="635" max="635" width="13.26953125" style="29" hidden="1" customWidth="1"/>
    <col min="636" max="636" width="11.08984375" style="29" hidden="1" customWidth="1"/>
    <col min="637" max="637" width="13.26953125" style="29" hidden="1" customWidth="1"/>
    <col min="638" max="639" width="11.08984375" style="29" hidden="1" customWidth="1"/>
    <col min="640" max="641" width="12.453125" style="29" customWidth="1"/>
    <col min="642" max="642" width="12.08984375" style="4" customWidth="1"/>
    <col min="643" max="643" width="9" style="4" hidden="1" customWidth="1"/>
    <col min="644" max="644" width="11.1796875" style="4" hidden="1" customWidth="1"/>
    <col min="645" max="645" width="10.1796875" style="4" hidden="1" customWidth="1"/>
    <col min="646" max="646" width="9.26953125" style="4" hidden="1" customWidth="1"/>
    <col min="647" max="647" width="10" style="4" hidden="1" customWidth="1"/>
    <col min="648" max="648" width="9.453125" style="4" hidden="1" customWidth="1"/>
    <col min="649" max="649" width="12.81640625" style="4" hidden="1" customWidth="1"/>
    <col min="650" max="650" width="9.453125" style="4" hidden="1" customWidth="1"/>
    <col min="651" max="651" width="12.81640625" style="4" hidden="1" customWidth="1"/>
    <col min="652" max="652" width="10.453125" style="4" hidden="1" customWidth="1"/>
    <col min="653" max="653" width="10.1796875" style="4" hidden="1" customWidth="1"/>
    <col min="654" max="654" width="12.81640625" style="4" hidden="1" customWidth="1"/>
    <col min="655" max="655" width="10.1796875" style="4" hidden="1" customWidth="1"/>
    <col min="656" max="656" width="12.81640625" style="4" hidden="1" customWidth="1"/>
    <col min="657" max="657" width="10.1796875" style="29" hidden="1" customWidth="1"/>
    <col min="658" max="658" width="12.81640625" style="29" hidden="1" customWidth="1"/>
    <col min="659" max="659" width="13.1796875" style="29" hidden="1" customWidth="1"/>
    <col min="660" max="661" width="12.453125" style="29" hidden="1" customWidth="1"/>
    <col min="662" max="662" width="13.1796875" style="29" hidden="1" customWidth="1"/>
    <col min="663" max="664" width="12.453125" style="29" customWidth="1"/>
    <col min="665" max="665" width="10.453125" style="4" customWidth="1"/>
    <col min="666" max="666" width="13.453125" style="4" hidden="1" customWidth="1"/>
    <col min="667" max="667" width="11.54296875" style="4" hidden="1" customWidth="1"/>
    <col min="668" max="679" width="13.453125" style="4" hidden="1" customWidth="1"/>
    <col min="680" max="682" width="10.453125" style="29" hidden="1" customWidth="1"/>
    <col min="683" max="683" width="14.453125" style="29" hidden="1" customWidth="1"/>
    <col min="684" max="684" width="10.08984375" style="29" hidden="1" customWidth="1"/>
    <col min="685" max="686" width="12.453125" style="29" hidden="1" customWidth="1"/>
    <col min="687" max="687" width="10.08984375" style="29" hidden="1" customWidth="1"/>
    <col min="688" max="688" width="11.453125" style="29" customWidth="1"/>
    <col min="689" max="689" width="10.08984375" style="29" customWidth="1"/>
    <col min="690" max="690" width="9.36328125" style="4" hidden="1" customWidth="1"/>
    <col min="691" max="691" width="10" style="4" customWidth="1"/>
    <col min="692" max="692" width="9.08984375" style="4" hidden="1" customWidth="1"/>
    <col min="693" max="694" width="10" style="4" hidden="1" customWidth="1"/>
    <col min="695" max="695" width="10.90625" style="4" hidden="1" customWidth="1"/>
    <col min="696" max="698" width="10" style="4" customWidth="1"/>
    <col min="699" max="699" width="11.1796875" style="4" hidden="1" customWidth="1"/>
    <col min="700" max="700" width="10" style="4" hidden="1" customWidth="1"/>
    <col min="701" max="701" width="12.1796875" style="4" hidden="1" customWidth="1"/>
    <col min="702" max="702" width="10.36328125" style="4" hidden="1" customWidth="1"/>
    <col min="703" max="703" width="10.36328125" style="4" customWidth="1"/>
    <col min="704" max="704" width="9.08984375" style="4" customWidth="1"/>
    <col min="705" max="705" width="10" style="4" customWidth="1"/>
    <col min="706" max="709" width="10" style="4" hidden="1" customWidth="1"/>
    <col min="710" max="712" width="10" style="4" customWidth="1"/>
    <col min="713" max="713" width="38.54296875" style="4" customWidth="1"/>
    <col min="714" max="714" width="26.453125" style="4" customWidth="1"/>
    <col min="715" max="715" width="36.453125" style="4" hidden="1" customWidth="1"/>
    <col min="716" max="718" width="39.453125" style="4" hidden="1" customWidth="1"/>
    <col min="719" max="719" width="32.453125" style="4" hidden="1" customWidth="1"/>
    <col min="720" max="720" width="20.54296875" style="4" hidden="1" customWidth="1"/>
    <col min="721" max="721" width="60.453125" style="4" hidden="1" customWidth="1"/>
    <col min="722" max="722" width="50.453125" style="4" hidden="1" customWidth="1"/>
    <col min="723" max="723" width="47.453125" style="4" hidden="1" customWidth="1"/>
    <col min="724" max="724" width="38.453125" style="4" hidden="1" customWidth="1"/>
    <col min="725" max="725" width="35.54296875" style="4" hidden="1" customWidth="1"/>
    <col min="726" max="726" width="33.54296875" style="4" bestFit="1" customWidth="1"/>
    <col min="727" max="730" width="33.54296875" style="29" customWidth="1"/>
    <col min="731" max="941" width="11.453125" style="4"/>
    <col min="942" max="942" width="29.453125" style="4" customWidth="1"/>
    <col min="943" max="943" width="33.54296875" style="4" customWidth="1"/>
    <col min="944" max="944" width="4.453125" style="4" bestFit="1" customWidth="1"/>
    <col min="945" max="945" width="121.54296875" style="4" bestFit="1" customWidth="1"/>
    <col min="946" max="946" width="0" style="4" hidden="1" customWidth="1"/>
    <col min="947" max="947" width="11.453125" style="4" bestFit="1" customWidth="1"/>
    <col min="948" max="948" width="8.54296875" style="4" bestFit="1" customWidth="1"/>
    <col min="949" max="949" width="7.453125" style="4" bestFit="1" customWidth="1"/>
    <col min="950" max="950" width="0" style="4" hidden="1" customWidth="1"/>
    <col min="951" max="951" width="11.453125" style="4" bestFit="1" customWidth="1"/>
    <col min="952" max="952" width="8.54296875" style="4" bestFit="1" customWidth="1"/>
    <col min="953" max="953" width="7.453125" style="4" bestFit="1" customWidth="1"/>
    <col min="954" max="954" width="0" style="4" hidden="1" customWidth="1"/>
    <col min="955" max="955" width="11.453125" style="4" bestFit="1" customWidth="1"/>
    <col min="956" max="956" width="8.54296875" style="4" bestFit="1" customWidth="1"/>
    <col min="957" max="957" width="7.453125" style="4" bestFit="1" customWidth="1"/>
    <col min="958" max="958" width="0" style="4" hidden="1" customWidth="1"/>
    <col min="959" max="959" width="11.453125" style="4" bestFit="1" customWidth="1"/>
    <col min="960" max="960" width="8.54296875" style="4" bestFit="1" customWidth="1"/>
    <col min="961" max="961" width="7.453125" style="4" bestFit="1" customWidth="1"/>
    <col min="962" max="962" width="0" style="4" hidden="1" customWidth="1"/>
    <col min="963" max="965" width="11.453125" style="4"/>
    <col min="966" max="966" width="0" style="4" hidden="1" customWidth="1"/>
    <col min="967" max="1197" width="11.453125" style="4"/>
    <col min="1198" max="1198" width="29.453125" style="4" customWidth="1"/>
    <col min="1199" max="1199" width="33.54296875" style="4" customWidth="1"/>
    <col min="1200" max="1200" width="4.453125" style="4" bestFit="1" customWidth="1"/>
    <col min="1201" max="1201" width="121.54296875" style="4" bestFit="1" customWidth="1"/>
    <col min="1202" max="1202" width="0" style="4" hidden="1" customWidth="1"/>
    <col min="1203" max="1203" width="11.453125" style="4" bestFit="1" customWidth="1"/>
    <col min="1204" max="1204" width="8.54296875" style="4" bestFit="1" customWidth="1"/>
    <col min="1205" max="1205" width="7.453125" style="4" bestFit="1" customWidth="1"/>
    <col min="1206" max="1206" width="0" style="4" hidden="1" customWidth="1"/>
    <col min="1207" max="1207" width="11.453125" style="4" bestFit="1" customWidth="1"/>
    <col min="1208" max="1208" width="8.54296875" style="4" bestFit="1" customWidth="1"/>
    <col min="1209" max="1209" width="7.453125" style="4" bestFit="1" customWidth="1"/>
    <col min="1210" max="1210" width="0" style="4" hidden="1" customWidth="1"/>
    <col min="1211" max="1211" width="11.453125" style="4" bestFit="1" customWidth="1"/>
    <col min="1212" max="1212" width="8.54296875" style="4" bestFit="1" customWidth="1"/>
    <col min="1213" max="1213" width="7.453125" style="4" bestFit="1" customWidth="1"/>
    <col min="1214" max="1214" width="0" style="4" hidden="1" customWidth="1"/>
    <col min="1215" max="1215" width="11.453125" style="4" bestFit="1" customWidth="1"/>
    <col min="1216" max="1216" width="8.54296875" style="4" bestFit="1" customWidth="1"/>
    <col min="1217" max="1217" width="7.453125" style="4" bestFit="1" customWidth="1"/>
    <col min="1218" max="1218" width="0" style="4" hidden="1" customWidth="1"/>
    <col min="1219" max="1221" width="11.453125" style="4"/>
    <col min="1222" max="1222" width="0" style="4" hidden="1" customWidth="1"/>
    <col min="1223" max="1453" width="11.453125" style="4"/>
    <col min="1454" max="1454" width="29.453125" style="4" customWidth="1"/>
    <col min="1455" max="1455" width="33.54296875" style="4" customWidth="1"/>
    <col min="1456" max="1456" width="4.453125" style="4" bestFit="1" customWidth="1"/>
    <col min="1457" max="1457" width="121.54296875" style="4" bestFit="1" customWidth="1"/>
    <col min="1458" max="1458" width="0" style="4" hidden="1" customWidth="1"/>
    <col min="1459" max="1459" width="11.453125" style="4" bestFit="1" customWidth="1"/>
    <col min="1460" max="1460" width="8.54296875" style="4" bestFit="1" customWidth="1"/>
    <col min="1461" max="1461" width="7.453125" style="4" bestFit="1" customWidth="1"/>
    <col min="1462" max="1462" width="0" style="4" hidden="1" customWidth="1"/>
    <col min="1463" max="1463" width="11.453125" style="4" bestFit="1" customWidth="1"/>
    <col min="1464" max="1464" width="8.54296875" style="4" bestFit="1" customWidth="1"/>
    <col min="1465" max="1465" width="7.453125" style="4" bestFit="1" customWidth="1"/>
    <col min="1466" max="1466" width="0" style="4" hidden="1" customWidth="1"/>
    <col min="1467" max="1467" width="11.453125" style="4" bestFit="1" customWidth="1"/>
    <col min="1468" max="1468" width="8.54296875" style="4" bestFit="1" customWidth="1"/>
    <col min="1469" max="1469" width="7.453125" style="4" bestFit="1" customWidth="1"/>
    <col min="1470" max="1470" width="0" style="4" hidden="1" customWidth="1"/>
    <col min="1471" max="1471" width="11.453125" style="4" bestFit="1" customWidth="1"/>
    <col min="1472" max="1472" width="8.54296875" style="4" bestFit="1" customWidth="1"/>
    <col min="1473" max="1473" width="7.453125" style="4" bestFit="1" customWidth="1"/>
    <col min="1474" max="1474" width="0" style="4" hidden="1" customWidth="1"/>
    <col min="1475" max="1477" width="11.453125" style="4"/>
    <col min="1478" max="1478" width="0" style="4" hidden="1" customWidth="1"/>
    <col min="1479" max="1709" width="11.453125" style="4"/>
    <col min="1710" max="1710" width="29.453125" style="4" customWidth="1"/>
    <col min="1711" max="1711" width="33.54296875" style="4" customWidth="1"/>
    <col min="1712" max="1712" width="4.453125" style="4" bestFit="1" customWidth="1"/>
    <col min="1713" max="1713" width="121.54296875" style="4" bestFit="1" customWidth="1"/>
    <col min="1714" max="1714" width="0" style="4" hidden="1" customWidth="1"/>
    <col min="1715" max="1715" width="11.453125" style="4" bestFit="1" customWidth="1"/>
    <col min="1716" max="1716" width="8.54296875" style="4" bestFit="1" customWidth="1"/>
    <col min="1717" max="1717" width="7.453125" style="4" bestFit="1" customWidth="1"/>
    <col min="1718" max="1718" width="0" style="4" hidden="1" customWidth="1"/>
    <col min="1719" max="1719" width="11.453125" style="4" bestFit="1" customWidth="1"/>
    <col min="1720" max="1720" width="8.54296875" style="4" bestFit="1" customWidth="1"/>
    <col min="1721" max="1721" width="7.453125" style="4" bestFit="1" customWidth="1"/>
    <col min="1722" max="1722" width="0" style="4" hidden="1" customWidth="1"/>
    <col min="1723" max="1723" width="11.453125" style="4" bestFit="1" customWidth="1"/>
    <col min="1724" max="1724" width="8.54296875" style="4" bestFit="1" customWidth="1"/>
    <col min="1725" max="1725" width="7.453125" style="4" bestFit="1" customWidth="1"/>
    <col min="1726" max="1726" width="0" style="4" hidden="1" customWidth="1"/>
    <col min="1727" max="1727" width="11.453125" style="4" bestFit="1" customWidth="1"/>
    <col min="1728" max="1728" width="8.54296875" style="4" bestFit="1" customWidth="1"/>
    <col min="1729" max="1729" width="7.453125" style="4" bestFit="1" customWidth="1"/>
    <col min="1730" max="1730" width="0" style="4" hidden="1" customWidth="1"/>
    <col min="1731" max="1733" width="11.453125" style="4"/>
    <col min="1734" max="1734" width="0" style="4" hidden="1" customWidth="1"/>
    <col min="1735" max="1965" width="11.453125" style="4"/>
    <col min="1966" max="1966" width="29.453125" style="4" customWidth="1"/>
    <col min="1967" max="1967" width="33.54296875" style="4" customWidth="1"/>
    <col min="1968" max="1968" width="4.453125" style="4" bestFit="1" customWidth="1"/>
    <col min="1969" max="1969" width="121.54296875" style="4" bestFit="1" customWidth="1"/>
    <col min="1970" max="1970" width="0" style="4" hidden="1" customWidth="1"/>
    <col min="1971" max="1971" width="11.453125" style="4" bestFit="1" customWidth="1"/>
    <col min="1972" max="1972" width="8.54296875" style="4" bestFit="1" customWidth="1"/>
    <col min="1973" max="1973" width="7.453125" style="4" bestFit="1" customWidth="1"/>
    <col min="1974" max="1974" width="0" style="4" hidden="1" customWidth="1"/>
    <col min="1975" max="1975" width="11.453125" style="4" bestFit="1" customWidth="1"/>
    <col min="1976" max="1976" width="8.54296875" style="4" bestFit="1" customWidth="1"/>
    <col min="1977" max="1977" width="7.453125" style="4" bestFit="1" customWidth="1"/>
    <col min="1978" max="1978" width="0" style="4" hidden="1" customWidth="1"/>
    <col min="1979" max="1979" width="11.453125" style="4" bestFit="1" customWidth="1"/>
    <col min="1980" max="1980" width="8.54296875" style="4" bestFit="1" customWidth="1"/>
    <col min="1981" max="1981" width="7.453125" style="4" bestFit="1" customWidth="1"/>
    <col min="1982" max="1982" width="0" style="4" hidden="1" customWidth="1"/>
    <col min="1983" max="1983" width="11.453125" style="4" bestFit="1" customWidth="1"/>
    <col min="1984" max="1984" width="8.54296875" style="4" bestFit="1" customWidth="1"/>
    <col min="1985" max="1985" width="7.453125" style="4" bestFit="1" customWidth="1"/>
    <col min="1986" max="1986" width="0" style="4" hidden="1" customWidth="1"/>
    <col min="1987" max="1989" width="11.453125" style="4"/>
    <col min="1990" max="1990" width="0" style="4" hidden="1" customWidth="1"/>
    <col min="1991" max="2221" width="11.453125" style="4"/>
    <col min="2222" max="2222" width="29.453125" style="4" customWidth="1"/>
    <col min="2223" max="2223" width="33.54296875" style="4" customWidth="1"/>
    <col min="2224" max="2224" width="4.453125" style="4" bestFit="1" customWidth="1"/>
    <col min="2225" max="2225" width="121.54296875" style="4" bestFit="1" customWidth="1"/>
    <col min="2226" max="2226" width="0" style="4" hidden="1" customWidth="1"/>
    <col min="2227" max="2227" width="11.453125" style="4" bestFit="1" customWidth="1"/>
    <col min="2228" max="2228" width="8.54296875" style="4" bestFit="1" customWidth="1"/>
    <col min="2229" max="2229" width="7.453125" style="4" bestFit="1" customWidth="1"/>
    <col min="2230" max="2230" width="0" style="4" hidden="1" customWidth="1"/>
    <col min="2231" max="2231" width="11.453125" style="4" bestFit="1" customWidth="1"/>
    <col min="2232" max="2232" width="8.54296875" style="4" bestFit="1" customWidth="1"/>
    <col min="2233" max="2233" width="7.453125" style="4" bestFit="1" customWidth="1"/>
    <col min="2234" max="2234" width="0" style="4" hidden="1" customWidth="1"/>
    <col min="2235" max="2235" width="11.453125" style="4" bestFit="1" customWidth="1"/>
    <col min="2236" max="2236" width="8.54296875" style="4" bestFit="1" customWidth="1"/>
    <col min="2237" max="2237" width="7.453125" style="4" bestFit="1" customWidth="1"/>
    <col min="2238" max="2238" width="0" style="4" hidden="1" customWidth="1"/>
    <col min="2239" max="2239" width="11.453125" style="4" bestFit="1" customWidth="1"/>
    <col min="2240" max="2240" width="8.54296875" style="4" bestFit="1" customWidth="1"/>
    <col min="2241" max="2241" width="7.453125" style="4" bestFit="1" customWidth="1"/>
    <col min="2242" max="2242" width="0" style="4" hidden="1" customWidth="1"/>
    <col min="2243" max="2245" width="11.453125" style="4"/>
    <col min="2246" max="2246" width="0" style="4" hidden="1" customWidth="1"/>
    <col min="2247" max="2477" width="11.453125" style="4"/>
    <col min="2478" max="2478" width="29.453125" style="4" customWidth="1"/>
    <col min="2479" max="2479" width="33.54296875" style="4" customWidth="1"/>
    <col min="2480" max="2480" width="4.453125" style="4" bestFit="1" customWidth="1"/>
    <col min="2481" max="2481" width="121.54296875" style="4" bestFit="1" customWidth="1"/>
    <col min="2482" max="2482" width="0" style="4" hidden="1" customWidth="1"/>
    <col min="2483" max="2483" width="11.453125" style="4" bestFit="1" customWidth="1"/>
    <col min="2484" max="2484" width="8.54296875" style="4" bestFit="1" customWidth="1"/>
    <col min="2485" max="2485" width="7.453125" style="4" bestFit="1" customWidth="1"/>
    <col min="2486" max="2486" width="0" style="4" hidden="1" customWidth="1"/>
    <col min="2487" max="2487" width="11.453125" style="4" bestFit="1" customWidth="1"/>
    <col min="2488" max="2488" width="8.54296875" style="4" bestFit="1" customWidth="1"/>
    <col min="2489" max="2489" width="7.453125" style="4" bestFit="1" customWidth="1"/>
    <col min="2490" max="2490" width="0" style="4" hidden="1" customWidth="1"/>
    <col min="2491" max="2491" width="11.453125" style="4" bestFit="1" customWidth="1"/>
    <col min="2492" max="2492" width="8.54296875" style="4" bestFit="1" customWidth="1"/>
    <col min="2493" max="2493" width="7.453125" style="4" bestFit="1" customWidth="1"/>
    <col min="2494" max="2494" width="0" style="4" hidden="1" customWidth="1"/>
    <col min="2495" max="2495" width="11.453125" style="4" bestFit="1" customWidth="1"/>
    <col min="2496" max="2496" width="8.54296875" style="4" bestFit="1" customWidth="1"/>
    <col min="2497" max="2497" width="7.453125" style="4" bestFit="1" customWidth="1"/>
    <col min="2498" max="2498" width="0" style="4" hidden="1" customWidth="1"/>
    <col min="2499" max="2501" width="11.453125" style="4"/>
    <col min="2502" max="2502" width="0" style="4" hidden="1" customWidth="1"/>
    <col min="2503" max="2733" width="11.453125" style="4"/>
    <col min="2734" max="2734" width="29.453125" style="4" customWidth="1"/>
    <col min="2735" max="2735" width="33.54296875" style="4" customWidth="1"/>
    <col min="2736" max="2736" width="4.453125" style="4" bestFit="1" customWidth="1"/>
    <col min="2737" max="2737" width="121.54296875" style="4" bestFit="1" customWidth="1"/>
    <col min="2738" max="2738" width="0" style="4" hidden="1" customWidth="1"/>
    <col min="2739" max="2739" width="11.453125" style="4" bestFit="1" customWidth="1"/>
    <col min="2740" max="2740" width="8.54296875" style="4" bestFit="1" customWidth="1"/>
    <col min="2741" max="2741" width="7.453125" style="4" bestFit="1" customWidth="1"/>
    <col min="2742" max="2742" width="0" style="4" hidden="1" customWidth="1"/>
    <col min="2743" max="2743" width="11.453125" style="4" bestFit="1" customWidth="1"/>
    <col min="2744" max="2744" width="8.54296875" style="4" bestFit="1" customWidth="1"/>
    <col min="2745" max="2745" width="7.453125" style="4" bestFit="1" customWidth="1"/>
    <col min="2746" max="2746" width="0" style="4" hidden="1" customWidth="1"/>
    <col min="2747" max="2747" width="11.453125" style="4" bestFit="1" customWidth="1"/>
    <col min="2748" max="2748" width="8.54296875" style="4" bestFit="1" customWidth="1"/>
    <col min="2749" max="2749" width="7.453125" style="4" bestFit="1" customWidth="1"/>
    <col min="2750" max="2750" width="0" style="4" hidden="1" customWidth="1"/>
    <col min="2751" max="2751" width="11.453125" style="4" bestFit="1" customWidth="1"/>
    <col min="2752" max="2752" width="8.54296875" style="4" bestFit="1" customWidth="1"/>
    <col min="2753" max="2753" width="7.453125" style="4" bestFit="1" customWidth="1"/>
    <col min="2754" max="2754" width="0" style="4" hidden="1" customWidth="1"/>
    <col min="2755" max="2757" width="11.453125" style="4"/>
    <col min="2758" max="2758" width="0" style="4" hidden="1" customWidth="1"/>
    <col min="2759" max="2989" width="11.453125" style="4"/>
    <col min="2990" max="2990" width="29.453125" style="4" customWidth="1"/>
    <col min="2991" max="2991" width="33.54296875" style="4" customWidth="1"/>
    <col min="2992" max="2992" width="4.453125" style="4" bestFit="1" customWidth="1"/>
    <col min="2993" max="2993" width="121.54296875" style="4" bestFit="1" customWidth="1"/>
    <col min="2994" max="2994" width="0" style="4" hidden="1" customWidth="1"/>
    <col min="2995" max="2995" width="11.453125" style="4" bestFit="1" customWidth="1"/>
    <col min="2996" max="2996" width="8.54296875" style="4" bestFit="1" customWidth="1"/>
    <col min="2997" max="2997" width="7.453125" style="4" bestFit="1" customWidth="1"/>
    <col min="2998" max="2998" width="0" style="4" hidden="1" customWidth="1"/>
    <col min="2999" max="2999" width="11.453125" style="4" bestFit="1" customWidth="1"/>
    <col min="3000" max="3000" width="8.54296875" style="4" bestFit="1" customWidth="1"/>
    <col min="3001" max="3001" width="7.453125" style="4" bestFit="1" customWidth="1"/>
    <col min="3002" max="3002" width="0" style="4" hidden="1" customWidth="1"/>
    <col min="3003" max="3003" width="11.453125" style="4" bestFit="1" customWidth="1"/>
    <col min="3004" max="3004" width="8.54296875" style="4" bestFit="1" customWidth="1"/>
    <col min="3005" max="3005" width="7.453125" style="4" bestFit="1" customWidth="1"/>
    <col min="3006" max="3006" width="0" style="4" hidden="1" customWidth="1"/>
    <col min="3007" max="3007" width="11.453125" style="4" bestFit="1" customWidth="1"/>
    <col min="3008" max="3008" width="8.54296875" style="4" bestFit="1" customWidth="1"/>
    <col min="3009" max="3009" width="7.453125" style="4" bestFit="1" customWidth="1"/>
    <col min="3010" max="3010" width="0" style="4" hidden="1" customWidth="1"/>
    <col min="3011" max="3013" width="11.453125" style="4"/>
    <col min="3014" max="3014" width="0" style="4" hidden="1" customWidth="1"/>
    <col min="3015" max="3245" width="11.453125" style="4"/>
    <col min="3246" max="3246" width="29.453125" style="4" customWidth="1"/>
    <col min="3247" max="3247" width="33.54296875" style="4" customWidth="1"/>
    <col min="3248" max="3248" width="4.453125" style="4" bestFit="1" customWidth="1"/>
    <col min="3249" max="3249" width="121.54296875" style="4" bestFit="1" customWidth="1"/>
    <col min="3250" max="3250" width="0" style="4" hidden="1" customWidth="1"/>
    <col min="3251" max="3251" width="11.453125" style="4" bestFit="1" customWidth="1"/>
    <col min="3252" max="3252" width="8.54296875" style="4" bestFit="1" customWidth="1"/>
    <col min="3253" max="3253" width="7.453125" style="4" bestFit="1" customWidth="1"/>
    <col min="3254" max="3254" width="0" style="4" hidden="1" customWidth="1"/>
    <col min="3255" max="3255" width="11.453125" style="4" bestFit="1" customWidth="1"/>
    <col min="3256" max="3256" width="8.54296875" style="4" bestFit="1" customWidth="1"/>
    <col min="3257" max="3257" width="7.453125" style="4" bestFit="1" customWidth="1"/>
    <col min="3258" max="3258" width="0" style="4" hidden="1" customWidth="1"/>
    <col min="3259" max="3259" width="11.453125" style="4" bestFit="1" customWidth="1"/>
    <col min="3260" max="3260" width="8.54296875" style="4" bestFit="1" customWidth="1"/>
    <col min="3261" max="3261" width="7.453125" style="4" bestFit="1" customWidth="1"/>
    <col min="3262" max="3262" width="0" style="4" hidden="1" customWidth="1"/>
    <col min="3263" max="3263" width="11.453125" style="4" bestFit="1" customWidth="1"/>
    <col min="3264" max="3264" width="8.54296875" style="4" bestFit="1" customWidth="1"/>
    <col min="3265" max="3265" width="7.453125" style="4" bestFit="1" customWidth="1"/>
    <col min="3266" max="3266" width="0" style="4" hidden="1" customWidth="1"/>
    <col min="3267" max="3269" width="11.453125" style="4"/>
    <col min="3270" max="3270" width="0" style="4" hidden="1" customWidth="1"/>
    <col min="3271" max="3501" width="11.453125" style="4"/>
    <col min="3502" max="3502" width="29.453125" style="4" customWidth="1"/>
    <col min="3503" max="3503" width="33.54296875" style="4" customWidth="1"/>
    <col min="3504" max="3504" width="4.453125" style="4" bestFit="1" customWidth="1"/>
    <col min="3505" max="3505" width="121.54296875" style="4" bestFit="1" customWidth="1"/>
    <col min="3506" max="3506" width="0" style="4" hidden="1" customWidth="1"/>
    <col min="3507" max="3507" width="11.453125" style="4" bestFit="1" customWidth="1"/>
    <col min="3508" max="3508" width="8.54296875" style="4" bestFit="1" customWidth="1"/>
    <col min="3509" max="3509" width="7.453125" style="4" bestFit="1" customWidth="1"/>
    <col min="3510" max="3510" width="0" style="4" hidden="1" customWidth="1"/>
    <col min="3511" max="3511" width="11.453125" style="4" bestFit="1" customWidth="1"/>
    <col min="3512" max="3512" width="8.54296875" style="4" bestFit="1" customWidth="1"/>
    <col min="3513" max="3513" width="7.453125" style="4" bestFit="1" customWidth="1"/>
    <col min="3514" max="3514" width="0" style="4" hidden="1" customWidth="1"/>
    <col min="3515" max="3515" width="11.453125" style="4" bestFit="1" customWidth="1"/>
    <col min="3516" max="3516" width="8.54296875" style="4" bestFit="1" customWidth="1"/>
    <col min="3517" max="3517" width="7.453125" style="4" bestFit="1" customWidth="1"/>
    <col min="3518" max="3518" width="0" style="4" hidden="1" customWidth="1"/>
    <col min="3519" max="3519" width="11.453125" style="4" bestFit="1" customWidth="1"/>
    <col min="3520" max="3520" width="8.54296875" style="4" bestFit="1" customWidth="1"/>
    <col min="3521" max="3521" width="7.453125" style="4" bestFit="1" customWidth="1"/>
    <col min="3522" max="3522" width="0" style="4" hidden="1" customWidth="1"/>
    <col min="3523" max="3525" width="11.453125" style="4"/>
    <col min="3526" max="3526" width="0" style="4" hidden="1" customWidth="1"/>
    <col min="3527" max="3757" width="11.453125" style="4"/>
    <col min="3758" max="3758" width="29.453125" style="4" customWidth="1"/>
    <col min="3759" max="3759" width="33.54296875" style="4" customWidth="1"/>
    <col min="3760" max="3760" width="4.453125" style="4" bestFit="1" customWidth="1"/>
    <col min="3761" max="3761" width="121.54296875" style="4" bestFit="1" customWidth="1"/>
    <col min="3762" max="3762" width="0" style="4" hidden="1" customWidth="1"/>
    <col min="3763" max="3763" width="11.453125" style="4" bestFit="1" customWidth="1"/>
    <col min="3764" max="3764" width="8.54296875" style="4" bestFit="1" customWidth="1"/>
    <col min="3765" max="3765" width="7.453125" style="4" bestFit="1" customWidth="1"/>
    <col min="3766" max="3766" width="0" style="4" hidden="1" customWidth="1"/>
    <col min="3767" max="3767" width="11.453125" style="4" bestFit="1" customWidth="1"/>
    <col min="3768" max="3768" width="8.54296875" style="4" bestFit="1" customWidth="1"/>
    <col min="3769" max="3769" width="7.453125" style="4" bestFit="1" customWidth="1"/>
    <col min="3770" max="3770" width="0" style="4" hidden="1" customWidth="1"/>
    <col min="3771" max="3771" width="11.453125" style="4" bestFit="1" customWidth="1"/>
    <col min="3772" max="3772" width="8.54296875" style="4" bestFit="1" customWidth="1"/>
    <col min="3773" max="3773" width="7.453125" style="4" bestFit="1" customWidth="1"/>
    <col min="3774" max="3774" width="0" style="4" hidden="1" customWidth="1"/>
    <col min="3775" max="3775" width="11.453125" style="4" bestFit="1" customWidth="1"/>
    <col min="3776" max="3776" width="8.54296875" style="4" bestFit="1" customWidth="1"/>
    <col min="3777" max="3777" width="7.453125" style="4" bestFit="1" customWidth="1"/>
    <col min="3778" max="3778" width="0" style="4" hidden="1" customWidth="1"/>
    <col min="3779" max="3781" width="11.453125" style="4"/>
    <col min="3782" max="3782" width="0" style="4" hidden="1" customWidth="1"/>
    <col min="3783" max="4013" width="11.453125" style="4"/>
    <col min="4014" max="4014" width="29.453125" style="4" customWidth="1"/>
    <col min="4015" max="4015" width="33.54296875" style="4" customWidth="1"/>
    <col min="4016" max="4016" width="4.453125" style="4" bestFit="1" customWidth="1"/>
    <col min="4017" max="4017" width="121.54296875" style="4" bestFit="1" customWidth="1"/>
    <col min="4018" max="4018" width="0" style="4" hidden="1" customWidth="1"/>
    <col min="4019" max="4019" width="11.453125" style="4" bestFit="1" customWidth="1"/>
    <col min="4020" max="4020" width="8.54296875" style="4" bestFit="1" customWidth="1"/>
    <col min="4021" max="4021" width="7.453125" style="4" bestFit="1" customWidth="1"/>
    <col min="4022" max="4022" width="0" style="4" hidden="1" customWidth="1"/>
    <col min="4023" max="4023" width="11.453125" style="4" bestFit="1" customWidth="1"/>
    <col min="4024" max="4024" width="8.54296875" style="4" bestFit="1" customWidth="1"/>
    <col min="4025" max="4025" width="7.453125" style="4" bestFit="1" customWidth="1"/>
    <col min="4026" max="4026" width="0" style="4" hidden="1" customWidth="1"/>
    <col min="4027" max="4027" width="11.453125" style="4" bestFit="1" customWidth="1"/>
    <col min="4028" max="4028" width="8.54296875" style="4" bestFit="1" customWidth="1"/>
    <col min="4029" max="4029" width="7.453125" style="4" bestFit="1" customWidth="1"/>
    <col min="4030" max="4030" width="0" style="4" hidden="1" customWidth="1"/>
    <col min="4031" max="4031" width="11.453125" style="4" bestFit="1" customWidth="1"/>
    <col min="4032" max="4032" width="8.54296875" style="4" bestFit="1" customWidth="1"/>
    <col min="4033" max="4033" width="7.453125" style="4" bestFit="1" customWidth="1"/>
    <col min="4034" max="4034" width="0" style="4" hidden="1" customWidth="1"/>
    <col min="4035" max="4037" width="11.453125" style="4"/>
    <col min="4038" max="4038" width="0" style="4" hidden="1" customWidth="1"/>
    <col min="4039" max="4269" width="11.453125" style="4"/>
    <col min="4270" max="4270" width="29.453125" style="4" customWidth="1"/>
    <col min="4271" max="4271" width="33.54296875" style="4" customWidth="1"/>
    <col min="4272" max="4272" width="4.453125" style="4" bestFit="1" customWidth="1"/>
    <col min="4273" max="4273" width="121.54296875" style="4" bestFit="1" customWidth="1"/>
    <col min="4274" max="4274" width="0" style="4" hidden="1" customWidth="1"/>
    <col min="4275" max="4275" width="11.453125" style="4" bestFit="1" customWidth="1"/>
    <col min="4276" max="4276" width="8.54296875" style="4" bestFit="1" customWidth="1"/>
    <col min="4277" max="4277" width="7.453125" style="4" bestFit="1" customWidth="1"/>
    <col min="4278" max="4278" width="0" style="4" hidden="1" customWidth="1"/>
    <col min="4279" max="4279" width="11.453125" style="4" bestFit="1" customWidth="1"/>
    <col min="4280" max="4280" width="8.54296875" style="4" bestFit="1" customWidth="1"/>
    <col min="4281" max="4281" width="7.453125" style="4" bestFit="1" customWidth="1"/>
    <col min="4282" max="4282" width="0" style="4" hidden="1" customWidth="1"/>
    <col min="4283" max="4283" width="11.453125" style="4" bestFit="1" customWidth="1"/>
    <col min="4284" max="4284" width="8.54296875" style="4" bestFit="1" customWidth="1"/>
    <col min="4285" max="4285" width="7.453125" style="4" bestFit="1" customWidth="1"/>
    <col min="4286" max="4286" width="0" style="4" hidden="1" customWidth="1"/>
    <col min="4287" max="4287" width="11.453125" style="4" bestFit="1" customWidth="1"/>
    <col min="4288" max="4288" width="8.54296875" style="4" bestFit="1" customWidth="1"/>
    <col min="4289" max="4289" width="7.453125" style="4" bestFit="1" customWidth="1"/>
    <col min="4290" max="4290" width="0" style="4" hidden="1" customWidth="1"/>
    <col min="4291" max="4293" width="11.453125" style="4"/>
    <col min="4294" max="4294" width="0" style="4" hidden="1" customWidth="1"/>
    <col min="4295" max="4525" width="11.453125" style="4"/>
    <col min="4526" max="4526" width="29.453125" style="4" customWidth="1"/>
    <col min="4527" max="4527" width="33.54296875" style="4" customWidth="1"/>
    <col min="4528" max="4528" width="4.453125" style="4" bestFit="1" customWidth="1"/>
    <col min="4529" max="4529" width="121.54296875" style="4" bestFit="1" customWidth="1"/>
    <col min="4530" max="4530" width="0" style="4" hidden="1" customWidth="1"/>
    <col min="4531" max="4531" width="11.453125" style="4" bestFit="1" customWidth="1"/>
    <col min="4532" max="4532" width="8.54296875" style="4" bestFit="1" customWidth="1"/>
    <col min="4533" max="4533" width="7.453125" style="4" bestFit="1" customWidth="1"/>
    <col min="4534" max="4534" width="0" style="4" hidden="1" customWidth="1"/>
    <col min="4535" max="4535" width="11.453125" style="4" bestFit="1" customWidth="1"/>
    <col min="4536" max="4536" width="8.54296875" style="4" bestFit="1" customWidth="1"/>
    <col min="4537" max="4537" width="7.453125" style="4" bestFit="1" customWidth="1"/>
    <col min="4538" max="4538" width="0" style="4" hidden="1" customWidth="1"/>
    <col min="4539" max="4539" width="11.453125" style="4" bestFit="1" customWidth="1"/>
    <col min="4540" max="4540" width="8.54296875" style="4" bestFit="1" customWidth="1"/>
    <col min="4541" max="4541" width="7.453125" style="4" bestFit="1" customWidth="1"/>
    <col min="4542" max="4542" width="0" style="4" hidden="1" customWidth="1"/>
    <col min="4543" max="4543" width="11.453125" style="4" bestFit="1" customWidth="1"/>
    <col min="4544" max="4544" width="8.54296875" style="4" bestFit="1" customWidth="1"/>
    <col min="4545" max="4545" width="7.453125" style="4" bestFit="1" customWidth="1"/>
    <col min="4546" max="4546" width="0" style="4" hidden="1" customWidth="1"/>
    <col min="4547" max="4549" width="11.453125" style="4"/>
    <col min="4550" max="4550" width="0" style="4" hidden="1" customWidth="1"/>
    <col min="4551" max="4781" width="11.453125" style="4"/>
    <col min="4782" max="4782" width="29.453125" style="4" customWidth="1"/>
    <col min="4783" max="4783" width="33.54296875" style="4" customWidth="1"/>
    <col min="4784" max="4784" width="4.453125" style="4" bestFit="1" customWidth="1"/>
    <col min="4785" max="4785" width="121.54296875" style="4" bestFit="1" customWidth="1"/>
    <col min="4786" max="4786" width="0" style="4" hidden="1" customWidth="1"/>
    <col min="4787" max="4787" width="11.453125" style="4" bestFit="1" customWidth="1"/>
    <col min="4788" max="4788" width="8.54296875" style="4" bestFit="1" customWidth="1"/>
    <col min="4789" max="4789" width="7.453125" style="4" bestFit="1" customWidth="1"/>
    <col min="4790" max="4790" width="0" style="4" hidden="1" customWidth="1"/>
    <col min="4791" max="4791" width="11.453125" style="4" bestFit="1" customWidth="1"/>
    <col min="4792" max="4792" width="8.54296875" style="4" bestFit="1" customWidth="1"/>
    <col min="4793" max="4793" width="7.453125" style="4" bestFit="1" customWidth="1"/>
    <col min="4794" max="4794" width="0" style="4" hidden="1" customWidth="1"/>
    <col min="4795" max="4795" width="11.453125" style="4" bestFit="1" customWidth="1"/>
    <col min="4796" max="4796" width="8.54296875" style="4" bestFit="1" customWidth="1"/>
    <col min="4797" max="4797" width="7.453125" style="4" bestFit="1" customWidth="1"/>
    <col min="4798" max="4798" width="0" style="4" hidden="1" customWidth="1"/>
    <col min="4799" max="4799" width="11.453125" style="4" bestFit="1" customWidth="1"/>
    <col min="4800" max="4800" width="8.54296875" style="4" bestFit="1" customWidth="1"/>
    <col min="4801" max="4801" width="7.453125" style="4" bestFit="1" customWidth="1"/>
    <col min="4802" max="4802" width="0" style="4" hidden="1" customWidth="1"/>
    <col min="4803" max="4805" width="11.453125" style="4"/>
    <col min="4806" max="4806" width="0" style="4" hidden="1" customWidth="1"/>
    <col min="4807" max="5037" width="11.453125" style="4"/>
    <col min="5038" max="5038" width="29.453125" style="4" customWidth="1"/>
    <col min="5039" max="5039" width="33.54296875" style="4" customWidth="1"/>
    <col min="5040" max="5040" width="4.453125" style="4" bestFit="1" customWidth="1"/>
    <col min="5041" max="5041" width="121.54296875" style="4" bestFit="1" customWidth="1"/>
    <col min="5042" max="5042" width="0" style="4" hidden="1" customWidth="1"/>
    <col min="5043" max="5043" width="11.453125" style="4" bestFit="1" customWidth="1"/>
    <col min="5044" max="5044" width="8.54296875" style="4" bestFit="1" customWidth="1"/>
    <col min="5045" max="5045" width="7.453125" style="4" bestFit="1" customWidth="1"/>
    <col min="5046" max="5046" width="0" style="4" hidden="1" customWidth="1"/>
    <col min="5047" max="5047" width="11.453125" style="4" bestFit="1" customWidth="1"/>
    <col min="5048" max="5048" width="8.54296875" style="4" bestFit="1" customWidth="1"/>
    <col min="5049" max="5049" width="7.453125" style="4" bestFit="1" customWidth="1"/>
    <col min="5050" max="5050" width="0" style="4" hidden="1" customWidth="1"/>
    <col min="5051" max="5051" width="11.453125" style="4" bestFit="1" customWidth="1"/>
    <col min="5052" max="5052" width="8.54296875" style="4" bestFit="1" customWidth="1"/>
    <col min="5053" max="5053" width="7.453125" style="4" bestFit="1" customWidth="1"/>
    <col min="5054" max="5054" width="0" style="4" hidden="1" customWidth="1"/>
    <col min="5055" max="5055" width="11.453125" style="4" bestFit="1" customWidth="1"/>
    <col min="5056" max="5056" width="8.54296875" style="4" bestFit="1" customWidth="1"/>
    <col min="5057" max="5057" width="7.453125" style="4" bestFit="1" customWidth="1"/>
    <col min="5058" max="5058" width="0" style="4" hidden="1" customWidth="1"/>
    <col min="5059" max="5061" width="11.453125" style="4"/>
    <col min="5062" max="5062" width="0" style="4" hidden="1" customWidth="1"/>
    <col min="5063" max="5293" width="11.453125" style="4"/>
    <col min="5294" max="5294" width="29.453125" style="4" customWidth="1"/>
    <col min="5295" max="5295" width="33.54296875" style="4" customWidth="1"/>
    <col min="5296" max="5296" width="4.453125" style="4" bestFit="1" customWidth="1"/>
    <col min="5297" max="5297" width="121.54296875" style="4" bestFit="1" customWidth="1"/>
    <col min="5298" max="5298" width="0" style="4" hidden="1" customWidth="1"/>
    <col min="5299" max="5299" width="11.453125" style="4" bestFit="1" customWidth="1"/>
    <col min="5300" max="5300" width="8.54296875" style="4" bestFit="1" customWidth="1"/>
    <col min="5301" max="5301" width="7.453125" style="4" bestFit="1" customWidth="1"/>
    <col min="5302" max="5302" width="0" style="4" hidden="1" customWidth="1"/>
    <col min="5303" max="5303" width="11.453125" style="4" bestFit="1" customWidth="1"/>
    <col min="5304" max="5304" width="8.54296875" style="4" bestFit="1" customWidth="1"/>
    <col min="5305" max="5305" width="7.453125" style="4" bestFit="1" customWidth="1"/>
    <col min="5306" max="5306" width="0" style="4" hidden="1" customWidth="1"/>
    <col min="5307" max="5307" width="11.453125" style="4" bestFit="1" customWidth="1"/>
    <col min="5308" max="5308" width="8.54296875" style="4" bestFit="1" customWidth="1"/>
    <col min="5309" max="5309" width="7.453125" style="4" bestFit="1" customWidth="1"/>
    <col min="5310" max="5310" width="0" style="4" hidden="1" customWidth="1"/>
    <col min="5311" max="5311" width="11.453125" style="4" bestFit="1" customWidth="1"/>
    <col min="5312" max="5312" width="8.54296875" style="4" bestFit="1" customWidth="1"/>
    <col min="5313" max="5313" width="7.453125" style="4" bestFit="1" customWidth="1"/>
    <col min="5314" max="5314" width="0" style="4" hidden="1" customWidth="1"/>
    <col min="5315" max="5317" width="11.453125" style="4"/>
    <col min="5318" max="5318" width="0" style="4" hidden="1" customWidth="1"/>
    <col min="5319" max="5549" width="11.453125" style="4"/>
    <col min="5550" max="5550" width="29.453125" style="4" customWidth="1"/>
    <col min="5551" max="5551" width="33.54296875" style="4" customWidth="1"/>
    <col min="5552" max="5552" width="4.453125" style="4" bestFit="1" customWidth="1"/>
    <col min="5553" max="5553" width="121.54296875" style="4" bestFit="1" customWidth="1"/>
    <col min="5554" max="5554" width="0" style="4" hidden="1" customWidth="1"/>
    <col min="5555" max="5555" width="11.453125" style="4" bestFit="1" customWidth="1"/>
    <col min="5556" max="5556" width="8.54296875" style="4" bestFit="1" customWidth="1"/>
    <col min="5557" max="5557" width="7.453125" style="4" bestFit="1" customWidth="1"/>
    <col min="5558" max="5558" width="0" style="4" hidden="1" customWidth="1"/>
    <col min="5559" max="5559" width="11.453125" style="4" bestFit="1" customWidth="1"/>
    <col min="5560" max="5560" width="8.54296875" style="4" bestFit="1" customWidth="1"/>
    <col min="5561" max="5561" width="7.453125" style="4" bestFit="1" customWidth="1"/>
    <col min="5562" max="5562" width="0" style="4" hidden="1" customWidth="1"/>
    <col min="5563" max="5563" width="11.453125" style="4" bestFit="1" customWidth="1"/>
    <col min="5564" max="5564" width="8.54296875" style="4" bestFit="1" customWidth="1"/>
    <col min="5565" max="5565" width="7.453125" style="4" bestFit="1" customWidth="1"/>
    <col min="5566" max="5566" width="0" style="4" hidden="1" customWidth="1"/>
    <col min="5567" max="5567" width="11.453125" style="4" bestFit="1" customWidth="1"/>
    <col min="5568" max="5568" width="8.54296875" style="4" bestFit="1" customWidth="1"/>
    <col min="5569" max="5569" width="7.453125" style="4" bestFit="1" customWidth="1"/>
    <col min="5570" max="5570" width="0" style="4" hidden="1" customWidth="1"/>
    <col min="5571" max="5573" width="11.453125" style="4"/>
    <col min="5574" max="5574" width="0" style="4" hidden="1" customWidth="1"/>
    <col min="5575" max="5805" width="11.453125" style="4"/>
    <col min="5806" max="5806" width="29.453125" style="4" customWidth="1"/>
    <col min="5807" max="5807" width="33.54296875" style="4" customWidth="1"/>
    <col min="5808" max="5808" width="4.453125" style="4" bestFit="1" customWidth="1"/>
    <col min="5809" max="5809" width="121.54296875" style="4" bestFit="1" customWidth="1"/>
    <col min="5810" max="5810" width="0" style="4" hidden="1" customWidth="1"/>
    <col min="5811" max="5811" width="11.453125" style="4" bestFit="1" customWidth="1"/>
    <col min="5812" max="5812" width="8.54296875" style="4" bestFit="1" customWidth="1"/>
    <col min="5813" max="5813" width="7.453125" style="4" bestFit="1" customWidth="1"/>
    <col min="5814" max="5814" width="0" style="4" hidden="1" customWidth="1"/>
    <col min="5815" max="5815" width="11.453125" style="4" bestFit="1" customWidth="1"/>
    <col min="5816" max="5816" width="8.54296875" style="4" bestFit="1" customWidth="1"/>
    <col min="5817" max="5817" width="7.453125" style="4" bestFit="1" customWidth="1"/>
    <col min="5818" max="5818" width="0" style="4" hidden="1" customWidth="1"/>
    <col min="5819" max="5819" width="11.453125" style="4" bestFit="1" customWidth="1"/>
    <col min="5820" max="5820" width="8.54296875" style="4" bestFit="1" customWidth="1"/>
    <col min="5821" max="5821" width="7.453125" style="4" bestFit="1" customWidth="1"/>
    <col min="5822" max="5822" width="0" style="4" hidden="1" customWidth="1"/>
    <col min="5823" max="5823" width="11.453125" style="4" bestFit="1" customWidth="1"/>
    <col min="5824" max="5824" width="8.54296875" style="4" bestFit="1" customWidth="1"/>
    <col min="5825" max="5825" width="7.453125" style="4" bestFit="1" customWidth="1"/>
    <col min="5826" max="5826" width="0" style="4" hidden="1" customWidth="1"/>
    <col min="5827" max="5829" width="11.453125" style="4"/>
    <col min="5830" max="5830" width="0" style="4" hidden="1" customWidth="1"/>
    <col min="5831" max="6061" width="11.453125" style="4"/>
    <col min="6062" max="6062" width="29.453125" style="4" customWidth="1"/>
    <col min="6063" max="6063" width="33.54296875" style="4" customWidth="1"/>
    <col min="6064" max="6064" width="4.453125" style="4" bestFit="1" customWidth="1"/>
    <col min="6065" max="6065" width="121.54296875" style="4" bestFit="1" customWidth="1"/>
    <col min="6066" max="6066" width="0" style="4" hidden="1" customWidth="1"/>
    <col min="6067" max="6067" width="11.453125" style="4" bestFit="1" customWidth="1"/>
    <col min="6068" max="6068" width="8.54296875" style="4" bestFit="1" customWidth="1"/>
    <col min="6069" max="6069" width="7.453125" style="4" bestFit="1" customWidth="1"/>
    <col min="6070" max="6070" width="0" style="4" hidden="1" customWidth="1"/>
    <col min="6071" max="6071" width="11.453125" style="4" bestFit="1" customWidth="1"/>
    <col min="6072" max="6072" width="8.54296875" style="4" bestFit="1" customWidth="1"/>
    <col min="6073" max="6073" width="7.453125" style="4" bestFit="1" customWidth="1"/>
    <col min="6074" max="6074" width="0" style="4" hidden="1" customWidth="1"/>
    <col min="6075" max="6075" width="11.453125" style="4" bestFit="1" customWidth="1"/>
    <col min="6076" max="6076" width="8.54296875" style="4" bestFit="1" customWidth="1"/>
    <col min="6077" max="6077" width="7.453125" style="4" bestFit="1" customWidth="1"/>
    <col min="6078" max="6078" width="0" style="4" hidden="1" customWidth="1"/>
    <col min="6079" max="6079" width="11.453125" style="4" bestFit="1" customWidth="1"/>
    <col min="6080" max="6080" width="8.54296875" style="4" bestFit="1" customWidth="1"/>
    <col min="6081" max="6081" width="7.453125" style="4" bestFit="1" customWidth="1"/>
    <col min="6082" max="6082" width="0" style="4" hidden="1" customWidth="1"/>
    <col min="6083" max="6085" width="11.453125" style="4"/>
    <col min="6086" max="6086" width="0" style="4" hidden="1" customWidth="1"/>
    <col min="6087" max="6317" width="11.453125" style="4"/>
    <col min="6318" max="6318" width="29.453125" style="4" customWidth="1"/>
    <col min="6319" max="6319" width="33.54296875" style="4" customWidth="1"/>
    <col min="6320" max="6320" width="4.453125" style="4" bestFit="1" customWidth="1"/>
    <col min="6321" max="6321" width="121.54296875" style="4" bestFit="1" customWidth="1"/>
    <col min="6322" max="6322" width="0" style="4" hidden="1" customWidth="1"/>
    <col min="6323" max="6323" width="11.453125" style="4" bestFit="1" customWidth="1"/>
    <col min="6324" max="6324" width="8.54296875" style="4" bestFit="1" customWidth="1"/>
    <col min="6325" max="6325" width="7.453125" style="4" bestFit="1" customWidth="1"/>
    <col min="6326" max="6326" width="0" style="4" hidden="1" customWidth="1"/>
    <col min="6327" max="6327" width="11.453125" style="4" bestFit="1" customWidth="1"/>
    <col min="6328" max="6328" width="8.54296875" style="4" bestFit="1" customWidth="1"/>
    <col min="6329" max="6329" width="7.453125" style="4" bestFit="1" customWidth="1"/>
    <col min="6330" max="6330" width="0" style="4" hidden="1" customWidth="1"/>
    <col min="6331" max="6331" width="11.453125" style="4" bestFit="1" customWidth="1"/>
    <col min="6332" max="6332" width="8.54296875" style="4" bestFit="1" customWidth="1"/>
    <col min="6333" max="6333" width="7.453125" style="4" bestFit="1" customWidth="1"/>
    <col min="6334" max="6334" width="0" style="4" hidden="1" customWidth="1"/>
    <col min="6335" max="6335" width="11.453125" style="4" bestFit="1" customWidth="1"/>
    <col min="6336" max="6336" width="8.54296875" style="4" bestFit="1" customWidth="1"/>
    <col min="6337" max="6337" width="7.453125" style="4" bestFit="1" customWidth="1"/>
    <col min="6338" max="6338" width="0" style="4" hidden="1" customWidth="1"/>
    <col min="6339" max="6341" width="11.453125" style="4"/>
    <col min="6342" max="6342" width="0" style="4" hidden="1" customWidth="1"/>
    <col min="6343" max="6573" width="11.453125" style="4"/>
    <col min="6574" max="6574" width="29.453125" style="4" customWidth="1"/>
    <col min="6575" max="6575" width="33.54296875" style="4" customWidth="1"/>
    <col min="6576" max="6576" width="4.453125" style="4" bestFit="1" customWidth="1"/>
    <col min="6577" max="6577" width="121.54296875" style="4" bestFit="1" customWidth="1"/>
    <col min="6578" max="6578" width="0" style="4" hidden="1" customWidth="1"/>
    <col min="6579" max="6579" width="11.453125" style="4" bestFit="1" customWidth="1"/>
    <col min="6580" max="6580" width="8.54296875" style="4" bestFit="1" customWidth="1"/>
    <col min="6581" max="6581" width="7.453125" style="4" bestFit="1" customWidth="1"/>
    <col min="6582" max="6582" width="0" style="4" hidden="1" customWidth="1"/>
    <col min="6583" max="6583" width="11.453125" style="4" bestFit="1" customWidth="1"/>
    <col min="6584" max="6584" width="8.54296875" style="4" bestFit="1" customWidth="1"/>
    <col min="6585" max="6585" width="7.453125" style="4" bestFit="1" customWidth="1"/>
    <col min="6586" max="6586" width="0" style="4" hidden="1" customWidth="1"/>
    <col min="6587" max="6587" width="11.453125" style="4" bestFit="1" customWidth="1"/>
    <col min="6588" max="6588" width="8.54296875" style="4" bestFit="1" customWidth="1"/>
    <col min="6589" max="6589" width="7.453125" style="4" bestFit="1" customWidth="1"/>
    <col min="6590" max="6590" width="0" style="4" hidden="1" customWidth="1"/>
    <col min="6591" max="6591" width="11.453125" style="4" bestFit="1" customWidth="1"/>
    <col min="6592" max="6592" width="8.54296875" style="4" bestFit="1" customWidth="1"/>
    <col min="6593" max="6593" width="7.453125" style="4" bestFit="1" customWidth="1"/>
    <col min="6594" max="6594" width="0" style="4" hidden="1" customWidth="1"/>
    <col min="6595" max="6597" width="11.453125" style="4"/>
    <col min="6598" max="6598" width="0" style="4" hidden="1" customWidth="1"/>
    <col min="6599" max="6829" width="11.453125" style="4"/>
    <col min="6830" max="6830" width="29.453125" style="4" customWidth="1"/>
    <col min="6831" max="6831" width="33.54296875" style="4" customWidth="1"/>
    <col min="6832" max="6832" width="4.453125" style="4" bestFit="1" customWidth="1"/>
    <col min="6833" max="6833" width="121.54296875" style="4" bestFit="1" customWidth="1"/>
    <col min="6834" max="6834" width="0" style="4" hidden="1" customWidth="1"/>
    <col min="6835" max="6835" width="11.453125" style="4" bestFit="1" customWidth="1"/>
    <col min="6836" max="6836" width="8.54296875" style="4" bestFit="1" customWidth="1"/>
    <col min="6837" max="6837" width="7.453125" style="4" bestFit="1" customWidth="1"/>
    <col min="6838" max="6838" width="0" style="4" hidden="1" customWidth="1"/>
    <col min="6839" max="6839" width="11.453125" style="4" bestFit="1" customWidth="1"/>
    <col min="6840" max="6840" width="8.54296875" style="4" bestFit="1" customWidth="1"/>
    <col min="6841" max="6841" width="7.453125" style="4" bestFit="1" customWidth="1"/>
    <col min="6842" max="6842" width="0" style="4" hidden="1" customWidth="1"/>
    <col min="6843" max="6843" width="11.453125" style="4" bestFit="1" customWidth="1"/>
    <col min="6844" max="6844" width="8.54296875" style="4" bestFit="1" customWidth="1"/>
    <col min="6845" max="6845" width="7.453125" style="4" bestFit="1" customWidth="1"/>
    <col min="6846" max="6846" width="0" style="4" hidden="1" customWidth="1"/>
    <col min="6847" max="6847" width="11.453125" style="4" bestFit="1" customWidth="1"/>
    <col min="6848" max="6848" width="8.54296875" style="4" bestFit="1" customWidth="1"/>
    <col min="6849" max="6849" width="7.453125" style="4" bestFit="1" customWidth="1"/>
    <col min="6850" max="6850" width="0" style="4" hidden="1" customWidth="1"/>
    <col min="6851" max="6853" width="11.453125" style="4"/>
    <col min="6854" max="6854" width="0" style="4" hidden="1" customWidth="1"/>
    <col min="6855" max="7085" width="11.453125" style="4"/>
    <col min="7086" max="7086" width="29.453125" style="4" customWidth="1"/>
    <col min="7087" max="7087" width="33.54296875" style="4" customWidth="1"/>
    <col min="7088" max="7088" width="4.453125" style="4" bestFit="1" customWidth="1"/>
    <col min="7089" max="7089" width="121.54296875" style="4" bestFit="1" customWidth="1"/>
    <col min="7090" max="7090" width="0" style="4" hidden="1" customWidth="1"/>
    <col min="7091" max="7091" width="11.453125" style="4" bestFit="1" customWidth="1"/>
    <col min="7092" max="7092" width="8.54296875" style="4" bestFit="1" customWidth="1"/>
    <col min="7093" max="7093" width="7.453125" style="4" bestFit="1" customWidth="1"/>
    <col min="7094" max="7094" width="0" style="4" hidden="1" customWidth="1"/>
    <col min="7095" max="7095" width="11.453125" style="4" bestFit="1" customWidth="1"/>
    <col min="7096" max="7096" width="8.54296875" style="4" bestFit="1" customWidth="1"/>
    <col min="7097" max="7097" width="7.453125" style="4" bestFit="1" customWidth="1"/>
    <col min="7098" max="7098" width="0" style="4" hidden="1" customWidth="1"/>
    <col min="7099" max="7099" width="11.453125" style="4" bestFit="1" customWidth="1"/>
    <col min="7100" max="7100" width="8.54296875" style="4" bestFit="1" customWidth="1"/>
    <col min="7101" max="7101" width="7.453125" style="4" bestFit="1" customWidth="1"/>
    <col min="7102" max="7102" width="0" style="4" hidden="1" customWidth="1"/>
    <col min="7103" max="7103" width="11.453125" style="4" bestFit="1" customWidth="1"/>
    <col min="7104" max="7104" width="8.54296875" style="4" bestFit="1" customWidth="1"/>
    <col min="7105" max="7105" width="7.453125" style="4" bestFit="1" customWidth="1"/>
    <col min="7106" max="7106" width="0" style="4" hidden="1" customWidth="1"/>
    <col min="7107" max="7109" width="11.453125" style="4"/>
    <col min="7110" max="7110" width="0" style="4" hidden="1" customWidth="1"/>
    <col min="7111" max="7341" width="11.453125" style="4"/>
    <col min="7342" max="7342" width="29.453125" style="4" customWidth="1"/>
    <col min="7343" max="7343" width="33.54296875" style="4" customWidth="1"/>
    <col min="7344" max="7344" width="4.453125" style="4" bestFit="1" customWidth="1"/>
    <col min="7345" max="7345" width="121.54296875" style="4" bestFit="1" customWidth="1"/>
    <col min="7346" max="7346" width="0" style="4" hidden="1" customWidth="1"/>
    <col min="7347" max="7347" width="11.453125" style="4" bestFit="1" customWidth="1"/>
    <col min="7348" max="7348" width="8.54296875" style="4" bestFit="1" customWidth="1"/>
    <col min="7349" max="7349" width="7.453125" style="4" bestFit="1" customWidth="1"/>
    <col min="7350" max="7350" width="0" style="4" hidden="1" customWidth="1"/>
    <col min="7351" max="7351" width="11.453125" style="4" bestFit="1" customWidth="1"/>
    <col min="7352" max="7352" width="8.54296875" style="4" bestFit="1" customWidth="1"/>
    <col min="7353" max="7353" width="7.453125" style="4" bestFit="1" customWidth="1"/>
    <col min="7354" max="7354" width="0" style="4" hidden="1" customWidth="1"/>
    <col min="7355" max="7355" width="11.453125" style="4" bestFit="1" customWidth="1"/>
    <col min="7356" max="7356" width="8.54296875" style="4" bestFit="1" customWidth="1"/>
    <col min="7357" max="7357" width="7.453125" style="4" bestFit="1" customWidth="1"/>
    <col min="7358" max="7358" width="0" style="4" hidden="1" customWidth="1"/>
    <col min="7359" max="7359" width="11.453125" style="4" bestFit="1" customWidth="1"/>
    <col min="7360" max="7360" width="8.54296875" style="4" bestFit="1" customWidth="1"/>
    <col min="7361" max="7361" width="7.453125" style="4" bestFit="1" customWidth="1"/>
    <col min="7362" max="7362" width="0" style="4" hidden="1" customWidth="1"/>
    <col min="7363" max="7365" width="11.453125" style="4"/>
    <col min="7366" max="7366" width="0" style="4" hidden="1" customWidth="1"/>
    <col min="7367" max="7597" width="11.453125" style="4"/>
    <col min="7598" max="7598" width="29.453125" style="4" customWidth="1"/>
    <col min="7599" max="7599" width="33.54296875" style="4" customWidth="1"/>
    <col min="7600" max="7600" width="4.453125" style="4" bestFit="1" customWidth="1"/>
    <col min="7601" max="7601" width="121.54296875" style="4" bestFit="1" customWidth="1"/>
    <col min="7602" max="7602" width="0" style="4" hidden="1" customWidth="1"/>
    <col min="7603" max="7603" width="11.453125" style="4" bestFit="1" customWidth="1"/>
    <col min="7604" max="7604" width="8.54296875" style="4" bestFit="1" customWidth="1"/>
    <col min="7605" max="7605" width="7.453125" style="4" bestFit="1" customWidth="1"/>
    <col min="7606" max="7606" width="0" style="4" hidden="1" customWidth="1"/>
    <col min="7607" max="7607" width="11.453125" style="4" bestFit="1" customWidth="1"/>
    <col min="7608" max="7608" width="8.54296875" style="4" bestFit="1" customWidth="1"/>
    <col min="7609" max="7609" width="7.453125" style="4" bestFit="1" customWidth="1"/>
    <col min="7610" max="7610" width="0" style="4" hidden="1" customWidth="1"/>
    <col min="7611" max="7611" width="11.453125" style="4" bestFit="1" customWidth="1"/>
    <col min="7612" max="7612" width="8.54296875" style="4" bestFit="1" customWidth="1"/>
    <col min="7613" max="7613" width="7.453125" style="4" bestFit="1" customWidth="1"/>
    <col min="7614" max="7614" width="0" style="4" hidden="1" customWidth="1"/>
    <col min="7615" max="7615" width="11.453125" style="4" bestFit="1" customWidth="1"/>
    <col min="7616" max="7616" width="8.54296875" style="4" bestFit="1" customWidth="1"/>
    <col min="7617" max="7617" width="7.453125" style="4" bestFit="1" customWidth="1"/>
    <col min="7618" max="7618" width="0" style="4" hidden="1" customWidth="1"/>
    <col min="7619" max="7621" width="11.453125" style="4"/>
    <col min="7622" max="7622" width="0" style="4" hidden="1" customWidth="1"/>
    <col min="7623" max="7853" width="11.453125" style="4"/>
    <col min="7854" max="7854" width="29.453125" style="4" customWidth="1"/>
    <col min="7855" max="7855" width="33.54296875" style="4" customWidth="1"/>
    <col min="7856" max="7856" width="4.453125" style="4" bestFit="1" customWidth="1"/>
    <col min="7857" max="7857" width="121.54296875" style="4" bestFit="1" customWidth="1"/>
    <col min="7858" max="7858" width="0" style="4" hidden="1" customWidth="1"/>
    <col min="7859" max="7859" width="11.453125" style="4" bestFit="1" customWidth="1"/>
    <col min="7860" max="7860" width="8.54296875" style="4" bestFit="1" customWidth="1"/>
    <col min="7861" max="7861" width="7.453125" style="4" bestFit="1" customWidth="1"/>
    <col min="7862" max="7862" width="0" style="4" hidden="1" customWidth="1"/>
    <col min="7863" max="7863" width="11.453125" style="4" bestFit="1" customWidth="1"/>
    <col min="7864" max="7864" width="8.54296875" style="4" bestFit="1" customWidth="1"/>
    <col min="7865" max="7865" width="7.453125" style="4" bestFit="1" customWidth="1"/>
    <col min="7866" max="7866" width="0" style="4" hidden="1" customWidth="1"/>
    <col min="7867" max="7867" width="11.453125" style="4" bestFit="1" customWidth="1"/>
    <col min="7868" max="7868" width="8.54296875" style="4" bestFit="1" customWidth="1"/>
    <col min="7869" max="7869" width="7.453125" style="4" bestFit="1" customWidth="1"/>
    <col min="7870" max="7870" width="0" style="4" hidden="1" customWidth="1"/>
    <col min="7871" max="7871" width="11.453125" style="4" bestFit="1" customWidth="1"/>
    <col min="7872" max="7872" width="8.54296875" style="4" bestFit="1" customWidth="1"/>
    <col min="7873" max="7873" width="7.453125" style="4" bestFit="1" customWidth="1"/>
    <col min="7874" max="7874" width="0" style="4" hidden="1" customWidth="1"/>
    <col min="7875" max="7877" width="11.453125" style="4"/>
    <col min="7878" max="7878" width="0" style="4" hidden="1" customWidth="1"/>
    <col min="7879" max="8109" width="11.453125" style="4"/>
    <col min="8110" max="8110" width="29.453125" style="4" customWidth="1"/>
    <col min="8111" max="8111" width="33.54296875" style="4" customWidth="1"/>
    <col min="8112" max="8112" width="4.453125" style="4" bestFit="1" customWidth="1"/>
    <col min="8113" max="8113" width="121.54296875" style="4" bestFit="1" customWidth="1"/>
    <col min="8114" max="8114" width="0" style="4" hidden="1" customWidth="1"/>
    <col min="8115" max="8115" width="11.453125" style="4" bestFit="1" customWidth="1"/>
    <col min="8116" max="8116" width="8.54296875" style="4" bestFit="1" customWidth="1"/>
    <col min="8117" max="8117" width="7.453125" style="4" bestFit="1" customWidth="1"/>
    <col min="8118" max="8118" width="0" style="4" hidden="1" customWidth="1"/>
    <col min="8119" max="8119" width="11.453125" style="4" bestFit="1" customWidth="1"/>
    <col min="8120" max="8120" width="8.54296875" style="4" bestFit="1" customWidth="1"/>
    <col min="8121" max="8121" width="7.453125" style="4" bestFit="1" customWidth="1"/>
    <col min="8122" max="8122" width="0" style="4" hidden="1" customWidth="1"/>
    <col min="8123" max="8123" width="11.453125" style="4" bestFit="1" customWidth="1"/>
    <col min="8124" max="8124" width="8.54296875" style="4" bestFit="1" customWidth="1"/>
    <col min="8125" max="8125" width="7.453125" style="4" bestFit="1" customWidth="1"/>
    <col min="8126" max="8126" width="0" style="4" hidden="1" customWidth="1"/>
    <col min="8127" max="8127" width="11.453125" style="4" bestFit="1" customWidth="1"/>
    <col min="8128" max="8128" width="8.54296875" style="4" bestFit="1" customWidth="1"/>
    <col min="8129" max="8129" width="7.453125" style="4" bestFit="1" customWidth="1"/>
    <col min="8130" max="8130" width="0" style="4" hidden="1" customWidth="1"/>
    <col min="8131" max="8133" width="11.453125" style="4"/>
    <col min="8134" max="8134" width="0" style="4" hidden="1" customWidth="1"/>
    <col min="8135" max="8365" width="11.453125" style="4"/>
    <col min="8366" max="8366" width="29.453125" style="4" customWidth="1"/>
    <col min="8367" max="8367" width="33.54296875" style="4" customWidth="1"/>
    <col min="8368" max="8368" width="4.453125" style="4" bestFit="1" customWidth="1"/>
    <col min="8369" max="8369" width="121.54296875" style="4" bestFit="1" customWidth="1"/>
    <col min="8370" max="8370" width="0" style="4" hidden="1" customWidth="1"/>
    <col min="8371" max="8371" width="11.453125" style="4" bestFit="1" customWidth="1"/>
    <col min="8372" max="8372" width="8.54296875" style="4" bestFit="1" customWidth="1"/>
    <col min="8373" max="8373" width="7.453125" style="4" bestFit="1" customWidth="1"/>
    <col min="8374" max="8374" width="0" style="4" hidden="1" customWidth="1"/>
    <col min="8375" max="8375" width="11.453125" style="4" bestFit="1" customWidth="1"/>
    <col min="8376" max="8376" width="8.54296875" style="4" bestFit="1" customWidth="1"/>
    <col min="8377" max="8377" width="7.453125" style="4" bestFit="1" customWidth="1"/>
    <col min="8378" max="8378" width="0" style="4" hidden="1" customWidth="1"/>
    <col min="8379" max="8379" width="11.453125" style="4" bestFit="1" customWidth="1"/>
    <col min="8380" max="8380" width="8.54296875" style="4" bestFit="1" customWidth="1"/>
    <col min="8381" max="8381" width="7.453125" style="4" bestFit="1" customWidth="1"/>
    <col min="8382" max="8382" width="0" style="4" hidden="1" customWidth="1"/>
    <col min="8383" max="8383" width="11.453125" style="4" bestFit="1" customWidth="1"/>
    <col min="8384" max="8384" width="8.54296875" style="4" bestFit="1" customWidth="1"/>
    <col min="8385" max="8385" width="7.453125" style="4" bestFit="1" customWidth="1"/>
    <col min="8386" max="8386" width="0" style="4" hidden="1" customWidth="1"/>
    <col min="8387" max="8389" width="11.453125" style="4"/>
    <col min="8390" max="8390" width="0" style="4" hidden="1" customWidth="1"/>
    <col min="8391" max="8621" width="11.453125" style="4"/>
    <col min="8622" max="8622" width="29.453125" style="4" customWidth="1"/>
    <col min="8623" max="8623" width="33.54296875" style="4" customWidth="1"/>
    <col min="8624" max="8624" width="4.453125" style="4" bestFit="1" customWidth="1"/>
    <col min="8625" max="8625" width="121.54296875" style="4" bestFit="1" customWidth="1"/>
    <col min="8626" max="8626" width="0" style="4" hidden="1" customWidth="1"/>
    <col min="8627" max="8627" width="11.453125" style="4" bestFit="1" customWidth="1"/>
    <col min="8628" max="8628" width="8.54296875" style="4" bestFit="1" customWidth="1"/>
    <col min="8629" max="8629" width="7.453125" style="4" bestFit="1" customWidth="1"/>
    <col min="8630" max="8630" width="0" style="4" hidden="1" customWidth="1"/>
    <col min="8631" max="8631" width="11.453125" style="4" bestFit="1" customWidth="1"/>
    <col min="8632" max="8632" width="8.54296875" style="4" bestFit="1" customWidth="1"/>
    <col min="8633" max="8633" width="7.453125" style="4" bestFit="1" customWidth="1"/>
    <col min="8634" max="8634" width="0" style="4" hidden="1" customWidth="1"/>
    <col min="8635" max="8635" width="11.453125" style="4" bestFit="1" customWidth="1"/>
    <col min="8636" max="8636" width="8.54296875" style="4" bestFit="1" customWidth="1"/>
    <col min="8637" max="8637" width="7.453125" style="4" bestFit="1" customWidth="1"/>
    <col min="8638" max="8638" width="0" style="4" hidden="1" customWidth="1"/>
    <col min="8639" max="8639" width="11.453125" style="4" bestFit="1" customWidth="1"/>
    <col min="8640" max="8640" width="8.54296875" style="4" bestFit="1" customWidth="1"/>
    <col min="8641" max="8641" width="7.453125" style="4" bestFit="1" customWidth="1"/>
    <col min="8642" max="8642" width="0" style="4" hidden="1" customWidth="1"/>
    <col min="8643" max="8645" width="11.453125" style="4"/>
    <col min="8646" max="8646" width="0" style="4" hidden="1" customWidth="1"/>
    <col min="8647" max="8877" width="11.453125" style="4"/>
    <col min="8878" max="8878" width="29.453125" style="4" customWidth="1"/>
    <col min="8879" max="8879" width="33.54296875" style="4" customWidth="1"/>
    <col min="8880" max="8880" width="4.453125" style="4" bestFit="1" customWidth="1"/>
    <col min="8881" max="8881" width="121.54296875" style="4" bestFit="1" customWidth="1"/>
    <col min="8882" max="8882" width="0" style="4" hidden="1" customWidth="1"/>
    <col min="8883" max="8883" width="11.453125" style="4" bestFit="1" customWidth="1"/>
    <col min="8884" max="8884" width="8.54296875" style="4" bestFit="1" customWidth="1"/>
    <col min="8885" max="8885" width="7.453125" style="4" bestFit="1" customWidth="1"/>
    <col min="8886" max="8886" width="0" style="4" hidden="1" customWidth="1"/>
    <col min="8887" max="8887" width="11.453125" style="4" bestFit="1" customWidth="1"/>
    <col min="8888" max="8888" width="8.54296875" style="4" bestFit="1" customWidth="1"/>
    <col min="8889" max="8889" width="7.453125" style="4" bestFit="1" customWidth="1"/>
    <col min="8890" max="8890" width="0" style="4" hidden="1" customWidth="1"/>
    <col min="8891" max="8891" width="11.453125" style="4" bestFit="1" customWidth="1"/>
    <col min="8892" max="8892" width="8.54296875" style="4" bestFit="1" customWidth="1"/>
    <col min="8893" max="8893" width="7.453125" style="4" bestFit="1" customWidth="1"/>
    <col min="8894" max="8894" width="0" style="4" hidden="1" customWidth="1"/>
    <col min="8895" max="8895" width="11.453125" style="4" bestFit="1" customWidth="1"/>
    <col min="8896" max="8896" width="8.54296875" style="4" bestFit="1" customWidth="1"/>
    <col min="8897" max="8897" width="7.453125" style="4" bestFit="1" customWidth="1"/>
    <col min="8898" max="8898" width="0" style="4" hidden="1" customWidth="1"/>
    <col min="8899" max="8901" width="11.453125" style="4"/>
    <col min="8902" max="8902" width="0" style="4" hidden="1" customWidth="1"/>
    <col min="8903" max="9133" width="11.453125" style="4"/>
    <col min="9134" max="9134" width="29.453125" style="4" customWidth="1"/>
    <col min="9135" max="9135" width="33.54296875" style="4" customWidth="1"/>
    <col min="9136" max="9136" width="4.453125" style="4" bestFit="1" customWidth="1"/>
    <col min="9137" max="9137" width="121.54296875" style="4" bestFit="1" customWidth="1"/>
    <col min="9138" max="9138" width="0" style="4" hidden="1" customWidth="1"/>
    <col min="9139" max="9139" width="11.453125" style="4" bestFit="1" customWidth="1"/>
    <col min="9140" max="9140" width="8.54296875" style="4" bestFit="1" customWidth="1"/>
    <col min="9141" max="9141" width="7.453125" style="4" bestFit="1" customWidth="1"/>
    <col min="9142" max="9142" width="0" style="4" hidden="1" customWidth="1"/>
    <col min="9143" max="9143" width="11.453125" style="4" bestFit="1" customWidth="1"/>
    <col min="9144" max="9144" width="8.54296875" style="4" bestFit="1" customWidth="1"/>
    <col min="9145" max="9145" width="7.453125" style="4" bestFit="1" customWidth="1"/>
    <col min="9146" max="9146" width="0" style="4" hidden="1" customWidth="1"/>
    <col min="9147" max="9147" width="11.453125" style="4" bestFit="1" customWidth="1"/>
    <col min="9148" max="9148" width="8.54296875" style="4" bestFit="1" customWidth="1"/>
    <col min="9149" max="9149" width="7.453125" style="4" bestFit="1" customWidth="1"/>
    <col min="9150" max="9150" width="0" style="4" hidden="1" customWidth="1"/>
    <col min="9151" max="9151" width="11.453125" style="4" bestFit="1" customWidth="1"/>
    <col min="9152" max="9152" width="8.54296875" style="4" bestFit="1" customWidth="1"/>
    <col min="9153" max="9153" width="7.453125" style="4" bestFit="1" customWidth="1"/>
    <col min="9154" max="9154" width="0" style="4" hidden="1" customWidth="1"/>
    <col min="9155" max="9157" width="11.453125" style="4"/>
    <col min="9158" max="9158" width="0" style="4" hidden="1" customWidth="1"/>
    <col min="9159" max="9389" width="11.453125" style="4"/>
    <col min="9390" max="9390" width="29.453125" style="4" customWidth="1"/>
    <col min="9391" max="9391" width="33.54296875" style="4" customWidth="1"/>
    <col min="9392" max="9392" width="4.453125" style="4" bestFit="1" customWidth="1"/>
    <col min="9393" max="9393" width="121.54296875" style="4" bestFit="1" customWidth="1"/>
    <col min="9394" max="9394" width="0" style="4" hidden="1" customWidth="1"/>
    <col min="9395" max="9395" width="11.453125" style="4" bestFit="1" customWidth="1"/>
    <col min="9396" max="9396" width="8.54296875" style="4" bestFit="1" customWidth="1"/>
    <col min="9397" max="9397" width="7.453125" style="4" bestFit="1" customWidth="1"/>
    <col min="9398" max="9398" width="0" style="4" hidden="1" customWidth="1"/>
    <col min="9399" max="9399" width="11.453125" style="4" bestFit="1" customWidth="1"/>
    <col min="9400" max="9400" width="8.54296875" style="4" bestFit="1" customWidth="1"/>
    <col min="9401" max="9401" width="7.453125" style="4" bestFit="1" customWidth="1"/>
    <col min="9402" max="9402" width="0" style="4" hidden="1" customWidth="1"/>
    <col min="9403" max="9403" width="11.453125" style="4" bestFit="1" customWidth="1"/>
    <col min="9404" max="9404" width="8.54296875" style="4" bestFit="1" customWidth="1"/>
    <col min="9405" max="9405" width="7.453125" style="4" bestFit="1" customWidth="1"/>
    <col min="9406" max="9406" width="0" style="4" hidden="1" customWidth="1"/>
    <col min="9407" max="9407" width="11.453125" style="4" bestFit="1" customWidth="1"/>
    <col min="9408" max="9408" width="8.54296875" style="4" bestFit="1" customWidth="1"/>
    <col min="9409" max="9409" width="7.453125" style="4" bestFit="1" customWidth="1"/>
    <col min="9410" max="9410" width="0" style="4" hidden="1" customWidth="1"/>
    <col min="9411" max="9413" width="11.453125" style="4"/>
    <col min="9414" max="9414" width="0" style="4" hidden="1" customWidth="1"/>
    <col min="9415" max="9645" width="11.453125" style="4"/>
    <col min="9646" max="9646" width="29.453125" style="4" customWidth="1"/>
    <col min="9647" max="9647" width="33.54296875" style="4" customWidth="1"/>
    <col min="9648" max="9648" width="4.453125" style="4" bestFit="1" customWidth="1"/>
    <col min="9649" max="9649" width="121.54296875" style="4" bestFit="1" customWidth="1"/>
    <col min="9650" max="9650" width="0" style="4" hidden="1" customWidth="1"/>
    <col min="9651" max="9651" width="11.453125" style="4" bestFit="1" customWidth="1"/>
    <col min="9652" max="9652" width="8.54296875" style="4" bestFit="1" customWidth="1"/>
    <col min="9653" max="9653" width="7.453125" style="4" bestFit="1" customWidth="1"/>
    <col min="9654" max="9654" width="0" style="4" hidden="1" customWidth="1"/>
    <col min="9655" max="9655" width="11.453125" style="4" bestFit="1" customWidth="1"/>
    <col min="9656" max="9656" width="8.54296875" style="4" bestFit="1" customWidth="1"/>
    <col min="9657" max="9657" width="7.453125" style="4" bestFit="1" customWidth="1"/>
    <col min="9658" max="9658" width="0" style="4" hidden="1" customWidth="1"/>
    <col min="9659" max="9659" width="11.453125" style="4" bestFit="1" customWidth="1"/>
    <col min="9660" max="9660" width="8.54296875" style="4" bestFit="1" customWidth="1"/>
    <col min="9661" max="9661" width="7.453125" style="4" bestFit="1" customWidth="1"/>
    <col min="9662" max="9662" width="0" style="4" hidden="1" customWidth="1"/>
    <col min="9663" max="9663" width="11.453125" style="4" bestFit="1" customWidth="1"/>
    <col min="9664" max="9664" width="8.54296875" style="4" bestFit="1" customWidth="1"/>
    <col min="9665" max="9665" width="7.453125" style="4" bestFit="1" customWidth="1"/>
    <col min="9666" max="9666" width="0" style="4" hidden="1" customWidth="1"/>
    <col min="9667" max="9669" width="11.453125" style="4"/>
    <col min="9670" max="9670" width="0" style="4" hidden="1" customWidth="1"/>
    <col min="9671" max="9901" width="11.453125" style="4"/>
    <col min="9902" max="9902" width="29.453125" style="4" customWidth="1"/>
    <col min="9903" max="9903" width="33.54296875" style="4" customWidth="1"/>
    <col min="9904" max="9904" width="4.453125" style="4" bestFit="1" customWidth="1"/>
    <col min="9905" max="9905" width="121.54296875" style="4" bestFit="1" customWidth="1"/>
    <col min="9906" max="9906" width="0" style="4" hidden="1" customWidth="1"/>
    <col min="9907" max="9907" width="11.453125" style="4" bestFit="1" customWidth="1"/>
    <col min="9908" max="9908" width="8.54296875" style="4" bestFit="1" customWidth="1"/>
    <col min="9909" max="9909" width="7.453125" style="4" bestFit="1" customWidth="1"/>
    <col min="9910" max="9910" width="0" style="4" hidden="1" customWidth="1"/>
    <col min="9911" max="9911" width="11.453125" style="4" bestFit="1" customWidth="1"/>
    <col min="9912" max="9912" width="8.54296875" style="4" bestFit="1" customWidth="1"/>
    <col min="9913" max="9913" width="7.453125" style="4" bestFit="1" customWidth="1"/>
    <col min="9914" max="9914" width="0" style="4" hidden="1" customWidth="1"/>
    <col min="9915" max="9915" width="11.453125" style="4" bestFit="1" customWidth="1"/>
    <col min="9916" max="9916" width="8.54296875" style="4" bestFit="1" customWidth="1"/>
    <col min="9917" max="9917" width="7.453125" style="4" bestFit="1" customWidth="1"/>
    <col min="9918" max="9918" width="0" style="4" hidden="1" customWidth="1"/>
    <col min="9919" max="9919" width="11.453125" style="4" bestFit="1" customWidth="1"/>
    <col min="9920" max="9920" width="8.54296875" style="4" bestFit="1" customWidth="1"/>
    <col min="9921" max="9921" width="7.453125" style="4" bestFit="1" customWidth="1"/>
    <col min="9922" max="9922" width="0" style="4" hidden="1" customWidth="1"/>
    <col min="9923" max="9925" width="11.453125" style="4"/>
    <col min="9926" max="9926" width="0" style="4" hidden="1" customWidth="1"/>
    <col min="9927" max="10157" width="11.453125" style="4"/>
    <col min="10158" max="10158" width="29.453125" style="4" customWidth="1"/>
    <col min="10159" max="10159" width="33.54296875" style="4" customWidth="1"/>
    <col min="10160" max="10160" width="4.453125" style="4" bestFit="1" customWidth="1"/>
    <col min="10161" max="10161" width="121.54296875" style="4" bestFit="1" customWidth="1"/>
    <col min="10162" max="10162" width="0" style="4" hidden="1" customWidth="1"/>
    <col min="10163" max="10163" width="11.453125" style="4" bestFit="1" customWidth="1"/>
    <col min="10164" max="10164" width="8.54296875" style="4" bestFit="1" customWidth="1"/>
    <col min="10165" max="10165" width="7.453125" style="4" bestFit="1" customWidth="1"/>
    <col min="10166" max="10166" width="0" style="4" hidden="1" customWidth="1"/>
    <col min="10167" max="10167" width="11.453125" style="4" bestFit="1" customWidth="1"/>
    <col min="10168" max="10168" width="8.54296875" style="4" bestFit="1" customWidth="1"/>
    <col min="10169" max="10169" width="7.453125" style="4" bestFit="1" customWidth="1"/>
    <col min="10170" max="10170" width="0" style="4" hidden="1" customWidth="1"/>
    <col min="10171" max="10171" width="11.453125" style="4" bestFit="1" customWidth="1"/>
    <col min="10172" max="10172" width="8.54296875" style="4" bestFit="1" customWidth="1"/>
    <col min="10173" max="10173" width="7.453125" style="4" bestFit="1" customWidth="1"/>
    <col min="10174" max="10174" width="0" style="4" hidden="1" customWidth="1"/>
    <col min="10175" max="10175" width="11.453125" style="4" bestFit="1" customWidth="1"/>
    <col min="10176" max="10176" width="8.54296875" style="4" bestFit="1" customWidth="1"/>
    <col min="10177" max="10177" width="7.453125" style="4" bestFit="1" customWidth="1"/>
    <col min="10178" max="10178" width="0" style="4" hidden="1" customWidth="1"/>
    <col min="10179" max="10181" width="11.453125" style="4"/>
    <col min="10182" max="10182" width="0" style="4" hidden="1" customWidth="1"/>
    <col min="10183" max="10413" width="11.453125" style="4"/>
    <col min="10414" max="10414" width="29.453125" style="4" customWidth="1"/>
    <col min="10415" max="10415" width="33.54296875" style="4" customWidth="1"/>
    <col min="10416" max="10416" width="4.453125" style="4" bestFit="1" customWidth="1"/>
    <col min="10417" max="10417" width="121.54296875" style="4" bestFit="1" customWidth="1"/>
    <col min="10418" max="10418" width="0" style="4" hidden="1" customWidth="1"/>
    <col min="10419" max="10419" width="11.453125" style="4" bestFit="1" customWidth="1"/>
    <col min="10420" max="10420" width="8.54296875" style="4" bestFit="1" customWidth="1"/>
    <col min="10421" max="10421" width="7.453125" style="4" bestFit="1" customWidth="1"/>
    <col min="10422" max="10422" width="0" style="4" hidden="1" customWidth="1"/>
    <col min="10423" max="10423" width="11.453125" style="4" bestFit="1" customWidth="1"/>
    <col min="10424" max="10424" width="8.54296875" style="4" bestFit="1" customWidth="1"/>
    <col min="10425" max="10425" width="7.453125" style="4" bestFit="1" customWidth="1"/>
    <col min="10426" max="10426" width="0" style="4" hidden="1" customWidth="1"/>
    <col min="10427" max="10427" width="11.453125" style="4" bestFit="1" customWidth="1"/>
    <col min="10428" max="10428" width="8.54296875" style="4" bestFit="1" customWidth="1"/>
    <col min="10429" max="10429" width="7.453125" style="4" bestFit="1" customWidth="1"/>
    <col min="10430" max="10430" width="0" style="4" hidden="1" customWidth="1"/>
    <col min="10431" max="10431" width="11.453125" style="4" bestFit="1" customWidth="1"/>
    <col min="10432" max="10432" width="8.54296875" style="4" bestFit="1" customWidth="1"/>
    <col min="10433" max="10433" width="7.453125" style="4" bestFit="1" customWidth="1"/>
    <col min="10434" max="10434" width="0" style="4" hidden="1" customWidth="1"/>
    <col min="10435" max="10437" width="11.453125" style="4"/>
    <col min="10438" max="10438" width="0" style="4" hidden="1" customWidth="1"/>
    <col min="10439" max="10669" width="11.453125" style="4"/>
    <col min="10670" max="10670" width="29.453125" style="4" customWidth="1"/>
    <col min="10671" max="10671" width="33.54296875" style="4" customWidth="1"/>
    <col min="10672" max="10672" width="4.453125" style="4" bestFit="1" customWidth="1"/>
    <col min="10673" max="10673" width="121.54296875" style="4" bestFit="1" customWidth="1"/>
    <col min="10674" max="10674" width="0" style="4" hidden="1" customWidth="1"/>
    <col min="10675" max="10675" width="11.453125" style="4" bestFit="1" customWidth="1"/>
    <col min="10676" max="10676" width="8.54296875" style="4" bestFit="1" customWidth="1"/>
    <col min="10677" max="10677" width="7.453125" style="4" bestFit="1" customWidth="1"/>
    <col min="10678" max="10678" width="0" style="4" hidden="1" customWidth="1"/>
    <col min="10679" max="10679" width="11.453125" style="4" bestFit="1" customWidth="1"/>
    <col min="10680" max="10680" width="8.54296875" style="4" bestFit="1" customWidth="1"/>
    <col min="10681" max="10681" width="7.453125" style="4" bestFit="1" customWidth="1"/>
    <col min="10682" max="10682" width="0" style="4" hidden="1" customWidth="1"/>
    <col min="10683" max="10683" width="11.453125" style="4" bestFit="1" customWidth="1"/>
    <col min="10684" max="10684" width="8.54296875" style="4" bestFit="1" customWidth="1"/>
    <col min="10685" max="10685" width="7.453125" style="4" bestFit="1" customWidth="1"/>
    <col min="10686" max="10686" width="0" style="4" hidden="1" customWidth="1"/>
    <col min="10687" max="10687" width="11.453125" style="4" bestFit="1" customWidth="1"/>
    <col min="10688" max="10688" width="8.54296875" style="4" bestFit="1" customWidth="1"/>
    <col min="10689" max="10689" width="7.453125" style="4" bestFit="1" customWidth="1"/>
    <col min="10690" max="10690" width="0" style="4" hidden="1" customWidth="1"/>
    <col min="10691" max="10693" width="11.453125" style="4"/>
    <col min="10694" max="10694" width="0" style="4" hidden="1" customWidth="1"/>
    <col min="10695" max="10925" width="11.453125" style="4"/>
    <col min="10926" max="10926" width="29.453125" style="4" customWidth="1"/>
    <col min="10927" max="10927" width="33.54296875" style="4" customWidth="1"/>
    <col min="10928" max="10928" width="4.453125" style="4" bestFit="1" customWidth="1"/>
    <col min="10929" max="10929" width="121.54296875" style="4" bestFit="1" customWidth="1"/>
    <col min="10930" max="10930" width="0" style="4" hidden="1" customWidth="1"/>
    <col min="10931" max="10931" width="11.453125" style="4" bestFit="1" customWidth="1"/>
    <col min="10932" max="10932" width="8.54296875" style="4" bestFit="1" customWidth="1"/>
    <col min="10933" max="10933" width="7.453125" style="4" bestFit="1" customWidth="1"/>
    <col min="10934" max="10934" width="0" style="4" hidden="1" customWidth="1"/>
    <col min="10935" max="10935" width="11.453125" style="4" bestFit="1" customWidth="1"/>
    <col min="10936" max="10936" width="8.54296875" style="4" bestFit="1" customWidth="1"/>
    <col min="10937" max="10937" width="7.453125" style="4" bestFit="1" customWidth="1"/>
    <col min="10938" max="10938" width="0" style="4" hidden="1" customWidth="1"/>
    <col min="10939" max="10939" width="11.453125" style="4" bestFit="1" customWidth="1"/>
    <col min="10940" max="10940" width="8.54296875" style="4" bestFit="1" customWidth="1"/>
    <col min="10941" max="10941" width="7.453125" style="4" bestFit="1" customWidth="1"/>
    <col min="10942" max="10942" width="0" style="4" hidden="1" customWidth="1"/>
    <col min="10943" max="10943" width="11.453125" style="4" bestFit="1" customWidth="1"/>
    <col min="10944" max="10944" width="8.54296875" style="4" bestFit="1" customWidth="1"/>
    <col min="10945" max="10945" width="7.453125" style="4" bestFit="1" customWidth="1"/>
    <col min="10946" max="10946" width="0" style="4" hidden="1" customWidth="1"/>
    <col min="10947" max="10949" width="11.453125" style="4"/>
    <col min="10950" max="10950" width="0" style="4" hidden="1" customWidth="1"/>
    <col min="10951" max="11181" width="11.453125" style="4"/>
    <col min="11182" max="11182" width="29.453125" style="4" customWidth="1"/>
    <col min="11183" max="11183" width="33.54296875" style="4" customWidth="1"/>
    <col min="11184" max="11184" width="4.453125" style="4" bestFit="1" customWidth="1"/>
    <col min="11185" max="11185" width="121.54296875" style="4" bestFit="1" customWidth="1"/>
    <col min="11186" max="11186" width="0" style="4" hidden="1" customWidth="1"/>
    <col min="11187" max="11187" width="11.453125" style="4" bestFit="1" customWidth="1"/>
    <col min="11188" max="11188" width="8.54296875" style="4" bestFit="1" customWidth="1"/>
    <col min="11189" max="11189" width="7.453125" style="4" bestFit="1" customWidth="1"/>
    <col min="11190" max="11190" width="0" style="4" hidden="1" customWidth="1"/>
    <col min="11191" max="11191" width="11.453125" style="4" bestFit="1" customWidth="1"/>
    <col min="11192" max="11192" width="8.54296875" style="4" bestFit="1" customWidth="1"/>
    <col min="11193" max="11193" width="7.453125" style="4" bestFit="1" customWidth="1"/>
    <col min="11194" max="11194" width="0" style="4" hidden="1" customWidth="1"/>
    <col min="11195" max="11195" width="11.453125" style="4" bestFit="1" customWidth="1"/>
    <col min="11196" max="11196" width="8.54296875" style="4" bestFit="1" customWidth="1"/>
    <col min="11197" max="11197" width="7.453125" style="4" bestFit="1" customWidth="1"/>
    <col min="11198" max="11198" width="0" style="4" hidden="1" customWidth="1"/>
    <col min="11199" max="11199" width="11.453125" style="4" bestFit="1" customWidth="1"/>
    <col min="11200" max="11200" width="8.54296875" style="4" bestFit="1" customWidth="1"/>
    <col min="11201" max="11201" width="7.453125" style="4" bestFit="1" customWidth="1"/>
    <col min="11202" max="11202" width="0" style="4" hidden="1" customWidth="1"/>
    <col min="11203" max="11205" width="11.453125" style="4"/>
    <col min="11206" max="11206" width="0" style="4" hidden="1" customWidth="1"/>
    <col min="11207" max="11437" width="11.453125" style="4"/>
    <col min="11438" max="11438" width="29.453125" style="4" customWidth="1"/>
    <col min="11439" max="11439" width="33.54296875" style="4" customWidth="1"/>
    <col min="11440" max="11440" width="4.453125" style="4" bestFit="1" customWidth="1"/>
    <col min="11441" max="11441" width="121.54296875" style="4" bestFit="1" customWidth="1"/>
    <col min="11442" max="11442" width="0" style="4" hidden="1" customWidth="1"/>
    <col min="11443" max="11443" width="11.453125" style="4" bestFit="1" customWidth="1"/>
    <col min="11444" max="11444" width="8.54296875" style="4" bestFit="1" customWidth="1"/>
    <col min="11445" max="11445" width="7.453125" style="4" bestFit="1" customWidth="1"/>
    <col min="11446" max="11446" width="0" style="4" hidden="1" customWidth="1"/>
    <col min="11447" max="11447" width="11.453125" style="4" bestFit="1" customWidth="1"/>
    <col min="11448" max="11448" width="8.54296875" style="4" bestFit="1" customWidth="1"/>
    <col min="11449" max="11449" width="7.453125" style="4" bestFit="1" customWidth="1"/>
    <col min="11450" max="11450" width="0" style="4" hidden="1" customWidth="1"/>
    <col min="11451" max="11451" width="11.453125" style="4" bestFit="1" customWidth="1"/>
    <col min="11452" max="11452" width="8.54296875" style="4" bestFit="1" customWidth="1"/>
    <col min="11453" max="11453" width="7.453125" style="4" bestFit="1" customWidth="1"/>
    <col min="11454" max="11454" width="0" style="4" hidden="1" customWidth="1"/>
    <col min="11455" max="11455" width="11.453125" style="4" bestFit="1" customWidth="1"/>
    <col min="11456" max="11456" width="8.54296875" style="4" bestFit="1" customWidth="1"/>
    <col min="11457" max="11457" width="7.453125" style="4" bestFit="1" customWidth="1"/>
    <col min="11458" max="11458" width="0" style="4" hidden="1" customWidth="1"/>
    <col min="11459" max="11461" width="11.453125" style="4"/>
    <col min="11462" max="11462" width="0" style="4" hidden="1" customWidth="1"/>
    <col min="11463" max="11693" width="11.453125" style="4"/>
    <col min="11694" max="11694" width="29.453125" style="4" customWidth="1"/>
    <col min="11695" max="11695" width="33.54296875" style="4" customWidth="1"/>
    <col min="11696" max="11696" width="4.453125" style="4" bestFit="1" customWidth="1"/>
    <col min="11697" max="11697" width="121.54296875" style="4" bestFit="1" customWidth="1"/>
    <col min="11698" max="11698" width="0" style="4" hidden="1" customWidth="1"/>
    <col min="11699" max="11699" width="11.453125" style="4" bestFit="1" customWidth="1"/>
    <col min="11700" max="11700" width="8.54296875" style="4" bestFit="1" customWidth="1"/>
    <col min="11701" max="11701" width="7.453125" style="4" bestFit="1" customWidth="1"/>
    <col min="11702" max="11702" width="0" style="4" hidden="1" customWidth="1"/>
    <col min="11703" max="11703" width="11.453125" style="4" bestFit="1" customWidth="1"/>
    <col min="11704" max="11704" width="8.54296875" style="4" bestFit="1" customWidth="1"/>
    <col min="11705" max="11705" width="7.453125" style="4" bestFit="1" customWidth="1"/>
    <col min="11706" max="11706" width="0" style="4" hidden="1" customWidth="1"/>
    <col min="11707" max="11707" width="11.453125" style="4" bestFit="1" customWidth="1"/>
    <col min="11708" max="11708" width="8.54296875" style="4" bestFit="1" customWidth="1"/>
    <col min="11709" max="11709" width="7.453125" style="4" bestFit="1" customWidth="1"/>
    <col min="11710" max="11710" width="0" style="4" hidden="1" customWidth="1"/>
    <col min="11711" max="11711" width="11.453125" style="4" bestFit="1" customWidth="1"/>
    <col min="11712" max="11712" width="8.54296875" style="4" bestFit="1" customWidth="1"/>
    <col min="11713" max="11713" width="7.453125" style="4" bestFit="1" customWidth="1"/>
    <col min="11714" max="11714" width="0" style="4" hidden="1" customWidth="1"/>
    <col min="11715" max="11717" width="11.453125" style="4"/>
    <col min="11718" max="11718" width="0" style="4" hidden="1" customWidth="1"/>
    <col min="11719" max="11949" width="11.453125" style="4"/>
    <col min="11950" max="11950" width="29.453125" style="4" customWidth="1"/>
    <col min="11951" max="11951" width="33.54296875" style="4" customWidth="1"/>
    <col min="11952" max="11952" width="4.453125" style="4" bestFit="1" customWidth="1"/>
    <col min="11953" max="11953" width="121.54296875" style="4" bestFit="1" customWidth="1"/>
    <col min="11954" max="11954" width="0" style="4" hidden="1" customWidth="1"/>
    <col min="11955" max="11955" width="11.453125" style="4" bestFit="1" customWidth="1"/>
    <col min="11956" max="11956" width="8.54296875" style="4" bestFit="1" customWidth="1"/>
    <col min="11957" max="11957" width="7.453125" style="4" bestFit="1" customWidth="1"/>
    <col min="11958" max="11958" width="0" style="4" hidden="1" customWidth="1"/>
    <col min="11959" max="11959" width="11.453125" style="4" bestFit="1" customWidth="1"/>
    <col min="11960" max="11960" width="8.54296875" style="4" bestFit="1" customWidth="1"/>
    <col min="11961" max="11961" width="7.453125" style="4" bestFit="1" customWidth="1"/>
    <col min="11962" max="11962" width="0" style="4" hidden="1" customWidth="1"/>
    <col min="11963" max="11963" width="11.453125" style="4" bestFit="1" customWidth="1"/>
    <col min="11964" max="11964" width="8.54296875" style="4" bestFit="1" customWidth="1"/>
    <col min="11965" max="11965" width="7.453125" style="4" bestFit="1" customWidth="1"/>
    <col min="11966" max="11966" width="0" style="4" hidden="1" customWidth="1"/>
    <col min="11967" max="11967" width="11.453125" style="4" bestFit="1" customWidth="1"/>
    <col min="11968" max="11968" width="8.54296875" style="4" bestFit="1" customWidth="1"/>
    <col min="11969" max="11969" width="7.453125" style="4" bestFit="1" customWidth="1"/>
    <col min="11970" max="11970" width="0" style="4" hidden="1" customWidth="1"/>
    <col min="11971" max="11973" width="11.453125" style="4"/>
    <col min="11974" max="11974" width="0" style="4" hidden="1" customWidth="1"/>
    <col min="11975" max="12205" width="11.453125" style="4"/>
    <col min="12206" max="12206" width="29.453125" style="4" customWidth="1"/>
    <col min="12207" max="12207" width="33.54296875" style="4" customWidth="1"/>
    <col min="12208" max="12208" width="4.453125" style="4" bestFit="1" customWidth="1"/>
    <col min="12209" max="12209" width="121.54296875" style="4" bestFit="1" customWidth="1"/>
    <col min="12210" max="12210" width="0" style="4" hidden="1" customWidth="1"/>
    <col min="12211" max="12211" width="11.453125" style="4" bestFit="1" customWidth="1"/>
    <col min="12212" max="12212" width="8.54296875" style="4" bestFit="1" customWidth="1"/>
    <col min="12213" max="12213" width="7.453125" style="4" bestFit="1" customWidth="1"/>
    <col min="12214" max="12214" width="0" style="4" hidden="1" customWidth="1"/>
    <col min="12215" max="12215" width="11.453125" style="4" bestFit="1" customWidth="1"/>
    <col min="12216" max="12216" width="8.54296875" style="4" bestFit="1" customWidth="1"/>
    <col min="12217" max="12217" width="7.453125" style="4" bestFit="1" customWidth="1"/>
    <col min="12218" max="12218" width="0" style="4" hidden="1" customWidth="1"/>
    <col min="12219" max="12219" width="11.453125" style="4" bestFit="1" customWidth="1"/>
    <col min="12220" max="12220" width="8.54296875" style="4" bestFit="1" customWidth="1"/>
    <col min="12221" max="12221" width="7.453125" style="4" bestFit="1" customWidth="1"/>
    <col min="12222" max="12222" width="0" style="4" hidden="1" customWidth="1"/>
    <col min="12223" max="12223" width="11.453125" style="4" bestFit="1" customWidth="1"/>
    <col min="12224" max="12224" width="8.54296875" style="4" bestFit="1" customWidth="1"/>
    <col min="12225" max="12225" width="7.453125" style="4" bestFit="1" customWidth="1"/>
    <col min="12226" max="12226" width="0" style="4" hidden="1" customWidth="1"/>
    <col min="12227" max="12229" width="11.453125" style="4"/>
    <col min="12230" max="12230" width="0" style="4" hidden="1" customWidth="1"/>
    <col min="12231" max="12461" width="11.453125" style="4"/>
    <col min="12462" max="12462" width="29.453125" style="4" customWidth="1"/>
    <col min="12463" max="12463" width="33.54296875" style="4" customWidth="1"/>
    <col min="12464" max="12464" width="4.453125" style="4" bestFit="1" customWidth="1"/>
    <col min="12465" max="12465" width="121.54296875" style="4" bestFit="1" customWidth="1"/>
    <col min="12466" max="12466" width="0" style="4" hidden="1" customWidth="1"/>
    <col min="12467" max="12467" width="11.453125" style="4" bestFit="1" customWidth="1"/>
    <col min="12468" max="12468" width="8.54296875" style="4" bestFit="1" customWidth="1"/>
    <col min="12469" max="12469" width="7.453125" style="4" bestFit="1" customWidth="1"/>
    <col min="12470" max="12470" width="0" style="4" hidden="1" customWidth="1"/>
    <col min="12471" max="12471" width="11.453125" style="4" bestFit="1" customWidth="1"/>
    <col min="12472" max="12472" width="8.54296875" style="4" bestFit="1" customWidth="1"/>
    <col min="12473" max="12473" width="7.453125" style="4" bestFit="1" customWidth="1"/>
    <col min="12474" max="12474" width="0" style="4" hidden="1" customWidth="1"/>
    <col min="12475" max="12475" width="11.453125" style="4" bestFit="1" customWidth="1"/>
    <col min="12476" max="12476" width="8.54296875" style="4" bestFit="1" customWidth="1"/>
    <col min="12477" max="12477" width="7.453125" style="4" bestFit="1" customWidth="1"/>
    <col min="12478" max="12478" width="0" style="4" hidden="1" customWidth="1"/>
    <col min="12479" max="12479" width="11.453125" style="4" bestFit="1" customWidth="1"/>
    <col min="12480" max="12480" width="8.54296875" style="4" bestFit="1" customWidth="1"/>
    <col min="12481" max="12481" width="7.453125" style="4" bestFit="1" customWidth="1"/>
    <col min="12482" max="12482" width="0" style="4" hidden="1" customWidth="1"/>
    <col min="12483" max="12485" width="11.453125" style="4"/>
    <col min="12486" max="12486" width="0" style="4" hidden="1" customWidth="1"/>
    <col min="12487" max="12717" width="11.453125" style="4"/>
    <col min="12718" max="12718" width="29.453125" style="4" customWidth="1"/>
    <col min="12719" max="12719" width="33.54296875" style="4" customWidth="1"/>
    <col min="12720" max="12720" width="4.453125" style="4" bestFit="1" customWidth="1"/>
    <col min="12721" max="12721" width="121.54296875" style="4" bestFit="1" customWidth="1"/>
    <col min="12722" max="12722" width="0" style="4" hidden="1" customWidth="1"/>
    <col min="12723" max="12723" width="11.453125" style="4" bestFit="1" customWidth="1"/>
    <col min="12724" max="12724" width="8.54296875" style="4" bestFit="1" customWidth="1"/>
    <col min="12725" max="12725" width="7.453125" style="4" bestFit="1" customWidth="1"/>
    <col min="12726" max="12726" width="0" style="4" hidden="1" customWidth="1"/>
    <col min="12727" max="12727" width="11.453125" style="4" bestFit="1" customWidth="1"/>
    <col min="12728" max="12728" width="8.54296875" style="4" bestFit="1" customWidth="1"/>
    <col min="12729" max="12729" width="7.453125" style="4" bestFit="1" customWidth="1"/>
    <col min="12730" max="12730" width="0" style="4" hidden="1" customWidth="1"/>
    <col min="12731" max="12731" width="11.453125" style="4" bestFit="1" customWidth="1"/>
    <col min="12732" max="12732" width="8.54296875" style="4" bestFit="1" customWidth="1"/>
    <col min="12733" max="12733" width="7.453125" style="4" bestFit="1" customWidth="1"/>
    <col min="12734" max="12734" width="0" style="4" hidden="1" customWidth="1"/>
    <col min="12735" max="12735" width="11.453125" style="4" bestFit="1" customWidth="1"/>
    <col min="12736" max="12736" width="8.54296875" style="4" bestFit="1" customWidth="1"/>
    <col min="12737" max="12737" width="7.453125" style="4" bestFit="1" customWidth="1"/>
    <col min="12738" max="12738" width="0" style="4" hidden="1" customWidth="1"/>
    <col min="12739" max="12741" width="11.453125" style="4"/>
    <col min="12742" max="12742" width="0" style="4" hidden="1" customWidth="1"/>
    <col min="12743" max="12973" width="11.453125" style="4"/>
    <col min="12974" max="12974" width="29.453125" style="4" customWidth="1"/>
    <col min="12975" max="12975" width="33.54296875" style="4" customWidth="1"/>
    <col min="12976" max="12976" width="4.453125" style="4" bestFit="1" customWidth="1"/>
    <col min="12977" max="12977" width="121.54296875" style="4" bestFit="1" customWidth="1"/>
    <col min="12978" max="12978" width="0" style="4" hidden="1" customWidth="1"/>
    <col min="12979" max="12979" width="11.453125" style="4" bestFit="1" customWidth="1"/>
    <col min="12980" max="12980" width="8.54296875" style="4" bestFit="1" customWidth="1"/>
    <col min="12981" max="12981" width="7.453125" style="4" bestFit="1" customWidth="1"/>
    <col min="12982" max="12982" width="0" style="4" hidden="1" customWidth="1"/>
    <col min="12983" max="12983" width="11.453125" style="4" bestFit="1" customWidth="1"/>
    <col min="12984" max="12984" width="8.54296875" style="4" bestFit="1" customWidth="1"/>
    <col min="12985" max="12985" width="7.453125" style="4" bestFit="1" customWidth="1"/>
    <col min="12986" max="12986" width="0" style="4" hidden="1" customWidth="1"/>
    <col min="12987" max="12987" width="11.453125" style="4" bestFit="1" customWidth="1"/>
    <col min="12988" max="12988" width="8.54296875" style="4" bestFit="1" customWidth="1"/>
    <col min="12989" max="12989" width="7.453125" style="4" bestFit="1" customWidth="1"/>
    <col min="12990" max="12990" width="0" style="4" hidden="1" customWidth="1"/>
    <col min="12991" max="12991" width="11.453125" style="4" bestFit="1" customWidth="1"/>
    <col min="12992" max="12992" width="8.54296875" style="4" bestFit="1" customWidth="1"/>
    <col min="12993" max="12993" width="7.453125" style="4" bestFit="1" customWidth="1"/>
    <col min="12994" max="12994" width="0" style="4" hidden="1" customWidth="1"/>
    <col min="12995" max="12997" width="11.453125" style="4"/>
    <col min="12998" max="12998" width="0" style="4" hidden="1" customWidth="1"/>
    <col min="12999" max="13229" width="11.453125" style="4"/>
    <col min="13230" max="13230" width="29.453125" style="4" customWidth="1"/>
    <col min="13231" max="13231" width="33.54296875" style="4" customWidth="1"/>
    <col min="13232" max="13232" width="4.453125" style="4" bestFit="1" customWidth="1"/>
    <col min="13233" max="13233" width="121.54296875" style="4" bestFit="1" customWidth="1"/>
    <col min="13234" max="13234" width="0" style="4" hidden="1" customWidth="1"/>
    <col min="13235" max="13235" width="11.453125" style="4" bestFit="1" customWidth="1"/>
    <col min="13236" max="13236" width="8.54296875" style="4" bestFit="1" customWidth="1"/>
    <col min="13237" max="13237" width="7.453125" style="4" bestFit="1" customWidth="1"/>
    <col min="13238" max="13238" width="0" style="4" hidden="1" customWidth="1"/>
    <col min="13239" max="13239" width="11.453125" style="4" bestFit="1" customWidth="1"/>
    <col min="13240" max="13240" width="8.54296875" style="4" bestFit="1" customWidth="1"/>
    <col min="13241" max="13241" width="7.453125" style="4" bestFit="1" customWidth="1"/>
    <col min="13242" max="13242" width="0" style="4" hidden="1" customWidth="1"/>
    <col min="13243" max="13243" width="11.453125" style="4" bestFit="1" customWidth="1"/>
    <col min="13244" max="13244" width="8.54296875" style="4" bestFit="1" customWidth="1"/>
    <col min="13245" max="13245" width="7.453125" style="4" bestFit="1" customWidth="1"/>
    <col min="13246" max="13246" width="0" style="4" hidden="1" customWidth="1"/>
    <col min="13247" max="13247" width="11.453125" style="4" bestFit="1" customWidth="1"/>
    <col min="13248" max="13248" width="8.54296875" style="4" bestFit="1" customWidth="1"/>
    <col min="13249" max="13249" width="7.453125" style="4" bestFit="1" customWidth="1"/>
    <col min="13250" max="13250" width="0" style="4" hidden="1" customWidth="1"/>
    <col min="13251" max="13253" width="11.453125" style="4"/>
    <col min="13254" max="13254" width="0" style="4" hidden="1" customWidth="1"/>
    <col min="13255" max="13485" width="11.453125" style="4"/>
    <col min="13486" max="13486" width="29.453125" style="4" customWidth="1"/>
    <col min="13487" max="13487" width="33.54296875" style="4" customWidth="1"/>
    <col min="13488" max="13488" width="4.453125" style="4" bestFit="1" customWidth="1"/>
    <col min="13489" max="13489" width="121.54296875" style="4" bestFit="1" customWidth="1"/>
    <col min="13490" max="13490" width="0" style="4" hidden="1" customWidth="1"/>
    <col min="13491" max="13491" width="11.453125" style="4" bestFit="1" customWidth="1"/>
    <col min="13492" max="13492" width="8.54296875" style="4" bestFit="1" customWidth="1"/>
    <col min="13493" max="13493" width="7.453125" style="4" bestFit="1" customWidth="1"/>
    <col min="13494" max="13494" width="0" style="4" hidden="1" customWidth="1"/>
    <col min="13495" max="13495" width="11.453125" style="4" bestFit="1" customWidth="1"/>
    <col min="13496" max="13496" width="8.54296875" style="4" bestFit="1" customWidth="1"/>
    <col min="13497" max="13497" width="7.453125" style="4" bestFit="1" customWidth="1"/>
    <col min="13498" max="13498" width="0" style="4" hidden="1" customWidth="1"/>
    <col min="13499" max="13499" width="11.453125" style="4" bestFit="1" customWidth="1"/>
    <col min="13500" max="13500" width="8.54296875" style="4" bestFit="1" customWidth="1"/>
    <col min="13501" max="13501" width="7.453125" style="4" bestFit="1" customWidth="1"/>
    <col min="13502" max="13502" width="0" style="4" hidden="1" customWidth="1"/>
    <col min="13503" max="13503" width="11.453125" style="4" bestFit="1" customWidth="1"/>
    <col min="13504" max="13504" width="8.54296875" style="4" bestFit="1" customWidth="1"/>
    <col min="13505" max="13505" width="7.453125" style="4" bestFit="1" customWidth="1"/>
    <col min="13506" max="13506" width="0" style="4" hidden="1" customWidth="1"/>
    <col min="13507" max="13509" width="11.453125" style="4"/>
    <col min="13510" max="13510" width="0" style="4" hidden="1" customWidth="1"/>
    <col min="13511" max="13741" width="11.453125" style="4"/>
    <col min="13742" max="13742" width="29.453125" style="4" customWidth="1"/>
    <col min="13743" max="13743" width="33.54296875" style="4" customWidth="1"/>
    <col min="13744" max="13744" width="4.453125" style="4" bestFit="1" customWidth="1"/>
    <col min="13745" max="13745" width="121.54296875" style="4" bestFit="1" customWidth="1"/>
    <col min="13746" max="13746" width="0" style="4" hidden="1" customWidth="1"/>
    <col min="13747" max="13747" width="11.453125" style="4" bestFit="1" customWidth="1"/>
    <col min="13748" max="13748" width="8.54296875" style="4" bestFit="1" customWidth="1"/>
    <col min="13749" max="13749" width="7.453125" style="4" bestFit="1" customWidth="1"/>
    <col min="13750" max="13750" width="0" style="4" hidden="1" customWidth="1"/>
    <col min="13751" max="13751" width="11.453125" style="4" bestFit="1" customWidth="1"/>
    <col min="13752" max="13752" width="8.54296875" style="4" bestFit="1" customWidth="1"/>
    <col min="13753" max="13753" width="7.453125" style="4" bestFit="1" customWidth="1"/>
    <col min="13754" max="13754" width="0" style="4" hidden="1" customWidth="1"/>
    <col min="13755" max="13755" width="11.453125" style="4" bestFit="1" customWidth="1"/>
    <col min="13756" max="13756" width="8.54296875" style="4" bestFit="1" customWidth="1"/>
    <col min="13757" max="13757" width="7.453125" style="4" bestFit="1" customWidth="1"/>
    <col min="13758" max="13758" width="0" style="4" hidden="1" customWidth="1"/>
    <col min="13759" max="13759" width="11.453125" style="4" bestFit="1" customWidth="1"/>
    <col min="13760" max="13760" width="8.54296875" style="4" bestFit="1" customWidth="1"/>
    <col min="13761" max="13761" width="7.453125" style="4" bestFit="1" customWidth="1"/>
    <col min="13762" max="13762" width="0" style="4" hidden="1" customWidth="1"/>
    <col min="13763" max="13765" width="11.453125" style="4"/>
    <col min="13766" max="13766" width="0" style="4" hidden="1" customWidth="1"/>
    <col min="13767" max="13997" width="11.453125" style="4"/>
    <col min="13998" max="13998" width="29.453125" style="4" customWidth="1"/>
    <col min="13999" max="13999" width="33.54296875" style="4" customWidth="1"/>
    <col min="14000" max="14000" width="4.453125" style="4" bestFit="1" customWidth="1"/>
    <col min="14001" max="14001" width="121.54296875" style="4" bestFit="1" customWidth="1"/>
    <col min="14002" max="14002" width="0" style="4" hidden="1" customWidth="1"/>
    <col min="14003" max="14003" width="11.453125" style="4" bestFit="1" customWidth="1"/>
    <col min="14004" max="14004" width="8.54296875" style="4" bestFit="1" customWidth="1"/>
    <col min="14005" max="14005" width="7.453125" style="4" bestFit="1" customWidth="1"/>
    <col min="14006" max="14006" width="0" style="4" hidden="1" customWidth="1"/>
    <col min="14007" max="14007" width="11.453125" style="4" bestFit="1" customWidth="1"/>
    <col min="14008" max="14008" width="8.54296875" style="4" bestFit="1" customWidth="1"/>
    <col min="14009" max="14009" width="7.453125" style="4" bestFit="1" customWidth="1"/>
    <col min="14010" max="14010" width="0" style="4" hidden="1" customWidth="1"/>
    <col min="14011" max="14011" width="11.453125" style="4" bestFit="1" customWidth="1"/>
    <col min="14012" max="14012" width="8.54296875" style="4" bestFit="1" customWidth="1"/>
    <col min="14013" max="14013" width="7.453125" style="4" bestFit="1" customWidth="1"/>
    <col min="14014" max="14014" width="0" style="4" hidden="1" customWidth="1"/>
    <col min="14015" max="14015" width="11.453125" style="4" bestFit="1" customWidth="1"/>
    <col min="14016" max="14016" width="8.54296875" style="4" bestFit="1" customWidth="1"/>
    <col min="14017" max="14017" width="7.453125" style="4" bestFit="1" customWidth="1"/>
    <col min="14018" max="14018" width="0" style="4" hidden="1" customWidth="1"/>
    <col min="14019" max="14021" width="11.453125" style="4"/>
    <col min="14022" max="14022" width="0" style="4" hidden="1" customWidth="1"/>
    <col min="14023" max="14253" width="11.453125" style="4"/>
    <col min="14254" max="14254" width="29.453125" style="4" customWidth="1"/>
    <col min="14255" max="14255" width="33.54296875" style="4" customWidth="1"/>
    <col min="14256" max="14256" width="4.453125" style="4" bestFit="1" customWidth="1"/>
    <col min="14257" max="14257" width="121.54296875" style="4" bestFit="1" customWidth="1"/>
    <col min="14258" max="14258" width="0" style="4" hidden="1" customWidth="1"/>
    <col min="14259" max="14259" width="11.453125" style="4" bestFit="1" customWidth="1"/>
    <col min="14260" max="14260" width="8.54296875" style="4" bestFit="1" customWidth="1"/>
    <col min="14261" max="14261" width="7.453125" style="4" bestFit="1" customWidth="1"/>
    <col min="14262" max="14262" width="0" style="4" hidden="1" customWidth="1"/>
    <col min="14263" max="14263" width="11.453125" style="4" bestFit="1" customWidth="1"/>
    <col min="14264" max="14264" width="8.54296875" style="4" bestFit="1" customWidth="1"/>
    <col min="14265" max="14265" width="7.453125" style="4" bestFit="1" customWidth="1"/>
    <col min="14266" max="14266" width="0" style="4" hidden="1" customWidth="1"/>
    <col min="14267" max="14267" width="11.453125" style="4" bestFit="1" customWidth="1"/>
    <col min="14268" max="14268" width="8.54296875" style="4" bestFit="1" customWidth="1"/>
    <col min="14269" max="14269" width="7.453125" style="4" bestFit="1" customWidth="1"/>
    <col min="14270" max="14270" width="0" style="4" hidden="1" customWidth="1"/>
    <col min="14271" max="14271" width="11.453125" style="4" bestFit="1" customWidth="1"/>
    <col min="14272" max="14272" width="8.54296875" style="4" bestFit="1" customWidth="1"/>
    <col min="14273" max="14273" width="7.453125" style="4" bestFit="1" customWidth="1"/>
    <col min="14274" max="14274" width="0" style="4" hidden="1" customWidth="1"/>
    <col min="14275" max="14277" width="11.453125" style="4"/>
    <col min="14278" max="14278" width="0" style="4" hidden="1" customWidth="1"/>
    <col min="14279" max="14509" width="11.453125" style="4"/>
    <col min="14510" max="14510" width="29.453125" style="4" customWidth="1"/>
    <col min="14511" max="14511" width="33.54296875" style="4" customWidth="1"/>
    <col min="14512" max="14512" width="4.453125" style="4" bestFit="1" customWidth="1"/>
    <col min="14513" max="14513" width="121.54296875" style="4" bestFit="1" customWidth="1"/>
    <col min="14514" max="14514" width="0" style="4" hidden="1" customWidth="1"/>
    <col min="14515" max="14515" width="11.453125" style="4" bestFit="1" customWidth="1"/>
    <col min="14516" max="14516" width="8.54296875" style="4" bestFit="1" customWidth="1"/>
    <col min="14517" max="14517" width="7.453125" style="4" bestFit="1" customWidth="1"/>
    <col min="14518" max="14518" width="0" style="4" hidden="1" customWidth="1"/>
    <col min="14519" max="14519" width="11.453125" style="4" bestFit="1" customWidth="1"/>
    <col min="14520" max="14520" width="8.54296875" style="4" bestFit="1" customWidth="1"/>
    <col min="14521" max="14521" width="7.453125" style="4" bestFit="1" customWidth="1"/>
    <col min="14522" max="14522" width="0" style="4" hidden="1" customWidth="1"/>
    <col min="14523" max="14523" width="11.453125" style="4" bestFit="1" customWidth="1"/>
    <col min="14524" max="14524" width="8.54296875" style="4" bestFit="1" customWidth="1"/>
    <col min="14525" max="14525" width="7.453125" style="4" bestFit="1" customWidth="1"/>
    <col min="14526" max="14526" width="0" style="4" hidden="1" customWidth="1"/>
    <col min="14527" max="14527" width="11.453125" style="4" bestFit="1" customWidth="1"/>
    <col min="14528" max="14528" width="8.54296875" style="4" bestFit="1" customWidth="1"/>
    <col min="14529" max="14529" width="7.453125" style="4" bestFit="1" customWidth="1"/>
    <col min="14530" max="14530" width="0" style="4" hidden="1" customWidth="1"/>
    <col min="14531" max="14533" width="11.453125" style="4"/>
    <col min="14534" max="14534" width="0" style="4" hidden="1" customWidth="1"/>
    <col min="14535" max="14765" width="11.453125" style="4"/>
    <col min="14766" max="14766" width="29.453125" style="4" customWidth="1"/>
    <col min="14767" max="14767" width="33.54296875" style="4" customWidth="1"/>
    <col min="14768" max="14768" width="4.453125" style="4" bestFit="1" customWidth="1"/>
    <col min="14769" max="14769" width="121.54296875" style="4" bestFit="1" customWidth="1"/>
    <col min="14770" max="14770" width="0" style="4" hidden="1" customWidth="1"/>
    <col min="14771" max="14771" width="11.453125" style="4" bestFit="1" customWidth="1"/>
    <col min="14772" max="14772" width="8.54296875" style="4" bestFit="1" customWidth="1"/>
    <col min="14773" max="14773" width="7.453125" style="4" bestFit="1" customWidth="1"/>
    <col min="14774" max="14774" width="0" style="4" hidden="1" customWidth="1"/>
    <col min="14775" max="14775" width="11.453125" style="4" bestFit="1" customWidth="1"/>
    <col min="14776" max="14776" width="8.54296875" style="4" bestFit="1" customWidth="1"/>
    <col min="14777" max="14777" width="7.453125" style="4" bestFit="1" customWidth="1"/>
    <col min="14778" max="14778" width="0" style="4" hidden="1" customWidth="1"/>
    <col min="14779" max="14779" width="11.453125" style="4" bestFit="1" customWidth="1"/>
    <col min="14780" max="14780" width="8.54296875" style="4" bestFit="1" customWidth="1"/>
    <col min="14781" max="14781" width="7.453125" style="4" bestFit="1" customWidth="1"/>
    <col min="14782" max="14782" width="0" style="4" hidden="1" customWidth="1"/>
    <col min="14783" max="14783" width="11.453125" style="4" bestFit="1" customWidth="1"/>
    <col min="14784" max="14784" width="8.54296875" style="4" bestFit="1" customWidth="1"/>
    <col min="14785" max="14785" width="7.453125" style="4" bestFit="1" customWidth="1"/>
    <col min="14786" max="14786" width="0" style="4" hidden="1" customWidth="1"/>
    <col min="14787" max="14789" width="11.453125" style="4"/>
    <col min="14790" max="14790" width="0" style="4" hidden="1" customWidth="1"/>
    <col min="14791" max="15021" width="11.453125" style="4"/>
    <col min="15022" max="15022" width="29.453125" style="4" customWidth="1"/>
    <col min="15023" max="15023" width="33.54296875" style="4" customWidth="1"/>
    <col min="15024" max="15024" width="4.453125" style="4" bestFit="1" customWidth="1"/>
    <col min="15025" max="15025" width="121.54296875" style="4" bestFit="1" customWidth="1"/>
    <col min="15026" max="15026" width="0" style="4" hidden="1" customWidth="1"/>
    <col min="15027" max="15027" width="11.453125" style="4" bestFit="1" customWidth="1"/>
    <col min="15028" max="15028" width="8.54296875" style="4" bestFit="1" customWidth="1"/>
    <col min="15029" max="15029" width="7.453125" style="4" bestFit="1" customWidth="1"/>
    <col min="15030" max="15030" width="0" style="4" hidden="1" customWidth="1"/>
    <col min="15031" max="15031" width="11.453125" style="4" bestFit="1" customWidth="1"/>
    <col min="15032" max="15032" width="8.54296875" style="4" bestFit="1" customWidth="1"/>
    <col min="15033" max="15033" width="7.453125" style="4" bestFit="1" customWidth="1"/>
    <col min="15034" max="15034" width="0" style="4" hidden="1" customWidth="1"/>
    <col min="15035" max="15035" width="11.453125" style="4" bestFit="1" customWidth="1"/>
    <col min="15036" max="15036" width="8.54296875" style="4" bestFit="1" customWidth="1"/>
    <col min="15037" max="15037" width="7.453125" style="4" bestFit="1" customWidth="1"/>
    <col min="15038" max="15038" width="0" style="4" hidden="1" customWidth="1"/>
    <col min="15039" max="15039" width="11.453125" style="4" bestFit="1" customWidth="1"/>
    <col min="15040" max="15040" width="8.54296875" style="4" bestFit="1" customWidth="1"/>
    <col min="15041" max="15041" width="7.453125" style="4" bestFit="1" customWidth="1"/>
    <col min="15042" max="15042" width="0" style="4" hidden="1" customWidth="1"/>
    <col min="15043" max="15045" width="11.453125" style="4"/>
    <col min="15046" max="15046" width="0" style="4" hidden="1" customWidth="1"/>
    <col min="15047" max="15277" width="11.453125" style="4"/>
    <col min="15278" max="15278" width="29.453125" style="4" customWidth="1"/>
    <col min="15279" max="15279" width="33.54296875" style="4" customWidth="1"/>
    <col min="15280" max="15280" width="4.453125" style="4" bestFit="1" customWidth="1"/>
    <col min="15281" max="15281" width="121.54296875" style="4" bestFit="1" customWidth="1"/>
    <col min="15282" max="15282" width="0" style="4" hidden="1" customWidth="1"/>
    <col min="15283" max="15283" width="11.453125" style="4" bestFit="1" customWidth="1"/>
    <col min="15284" max="15284" width="8.54296875" style="4" bestFit="1" customWidth="1"/>
    <col min="15285" max="15285" width="7.453125" style="4" bestFit="1" customWidth="1"/>
    <col min="15286" max="15286" width="0" style="4" hidden="1" customWidth="1"/>
    <col min="15287" max="15287" width="11.453125" style="4" bestFit="1" customWidth="1"/>
    <col min="15288" max="15288" width="8.54296875" style="4" bestFit="1" customWidth="1"/>
    <col min="15289" max="15289" width="7.453125" style="4" bestFit="1" customWidth="1"/>
    <col min="15290" max="15290" width="0" style="4" hidden="1" customWidth="1"/>
    <col min="15291" max="15291" width="11.453125" style="4" bestFit="1" customWidth="1"/>
    <col min="15292" max="15292" width="8.54296875" style="4" bestFit="1" customWidth="1"/>
    <col min="15293" max="15293" width="7.453125" style="4" bestFit="1" customWidth="1"/>
    <col min="15294" max="15294" width="0" style="4" hidden="1" customWidth="1"/>
    <col min="15295" max="15295" width="11.453125" style="4" bestFit="1" customWidth="1"/>
    <col min="15296" max="15296" width="8.54296875" style="4" bestFit="1" customWidth="1"/>
    <col min="15297" max="15297" width="7.453125" style="4" bestFit="1" customWidth="1"/>
    <col min="15298" max="15298" width="0" style="4" hidden="1" customWidth="1"/>
    <col min="15299" max="15301" width="11.453125" style="4"/>
    <col min="15302" max="15302" width="0" style="4" hidden="1" customWidth="1"/>
    <col min="15303" max="15533" width="11.453125" style="4"/>
    <col min="15534" max="15534" width="29.453125" style="4" customWidth="1"/>
    <col min="15535" max="15535" width="33.54296875" style="4" customWidth="1"/>
    <col min="15536" max="15536" width="4.453125" style="4" bestFit="1" customWidth="1"/>
    <col min="15537" max="15537" width="121.54296875" style="4" bestFit="1" customWidth="1"/>
    <col min="15538" max="15538" width="0" style="4" hidden="1" customWidth="1"/>
    <col min="15539" max="15539" width="11.453125" style="4" bestFit="1" customWidth="1"/>
    <col min="15540" max="15540" width="8.54296875" style="4" bestFit="1" customWidth="1"/>
    <col min="15541" max="15541" width="7.453125" style="4" bestFit="1" customWidth="1"/>
    <col min="15542" max="15542" width="0" style="4" hidden="1" customWidth="1"/>
    <col min="15543" max="15543" width="11.453125" style="4" bestFit="1" customWidth="1"/>
    <col min="15544" max="15544" width="8.54296875" style="4" bestFit="1" customWidth="1"/>
    <col min="15545" max="15545" width="7.453125" style="4" bestFit="1" customWidth="1"/>
    <col min="15546" max="15546" width="0" style="4" hidden="1" customWidth="1"/>
    <col min="15547" max="15547" width="11.453125" style="4" bestFit="1" customWidth="1"/>
    <col min="15548" max="15548" width="8.54296875" style="4" bestFit="1" customWidth="1"/>
    <col min="15549" max="15549" width="7.453125" style="4" bestFit="1" customWidth="1"/>
    <col min="15550" max="15550" width="0" style="4" hidden="1" customWidth="1"/>
    <col min="15551" max="15551" width="11.453125" style="4" bestFit="1" customWidth="1"/>
    <col min="15552" max="15552" width="8.54296875" style="4" bestFit="1" customWidth="1"/>
    <col min="15553" max="15553" width="7.453125" style="4" bestFit="1" customWidth="1"/>
    <col min="15554" max="15554" width="0" style="4" hidden="1" customWidth="1"/>
    <col min="15555" max="15557" width="11.453125" style="4"/>
    <col min="15558" max="15558" width="0" style="4" hidden="1" customWidth="1"/>
    <col min="15559" max="15789" width="11.453125" style="4"/>
    <col min="15790" max="15790" width="29.453125" style="4" customWidth="1"/>
    <col min="15791" max="15791" width="33.54296875" style="4" customWidth="1"/>
    <col min="15792" max="15792" width="4.453125" style="4" bestFit="1" customWidth="1"/>
    <col min="15793" max="15793" width="121.54296875" style="4" bestFit="1" customWidth="1"/>
    <col min="15794" max="15794" width="0" style="4" hidden="1" customWidth="1"/>
    <col min="15795" max="15795" width="11.453125" style="4" bestFit="1" customWidth="1"/>
    <col min="15796" max="15796" width="8.54296875" style="4" bestFit="1" customWidth="1"/>
    <col min="15797" max="15797" width="7.453125" style="4" bestFit="1" customWidth="1"/>
    <col min="15798" max="15798" width="0" style="4" hidden="1" customWidth="1"/>
    <col min="15799" max="15799" width="11.453125" style="4" bestFit="1" customWidth="1"/>
    <col min="15800" max="15800" width="8.54296875" style="4" bestFit="1" customWidth="1"/>
    <col min="15801" max="15801" width="7.453125" style="4" bestFit="1" customWidth="1"/>
    <col min="15802" max="15802" width="0" style="4" hidden="1" customWidth="1"/>
    <col min="15803" max="15803" width="11.453125" style="4" bestFit="1" customWidth="1"/>
    <col min="15804" max="15804" width="8.54296875" style="4" bestFit="1" customWidth="1"/>
    <col min="15805" max="15805" width="7.453125" style="4" bestFit="1" customWidth="1"/>
    <col min="15806" max="15806" width="0" style="4" hidden="1" customWidth="1"/>
    <col min="15807" max="15807" width="11.453125" style="4" bestFit="1" customWidth="1"/>
    <col min="15808" max="15808" width="8.54296875" style="4" bestFit="1" customWidth="1"/>
    <col min="15809" max="15809" width="7.453125" style="4" bestFit="1" customWidth="1"/>
    <col min="15810" max="15810" width="0" style="4" hidden="1" customWidth="1"/>
    <col min="15811" max="15813" width="11.453125" style="4"/>
    <col min="15814" max="15814" width="0" style="4" hidden="1" customWidth="1"/>
    <col min="15815" max="16045" width="11.453125" style="4"/>
    <col min="16046" max="16046" width="29.453125" style="4" customWidth="1"/>
    <col min="16047" max="16047" width="33.54296875" style="4" customWidth="1"/>
    <col min="16048" max="16048" width="4.453125" style="4" bestFit="1" customWidth="1"/>
    <col min="16049" max="16049" width="121.54296875" style="4" bestFit="1" customWidth="1"/>
    <col min="16050" max="16050" width="0" style="4" hidden="1" customWidth="1"/>
    <col min="16051" max="16051" width="11.453125" style="4" bestFit="1" customWidth="1"/>
    <col min="16052" max="16052" width="8.54296875" style="4" bestFit="1" customWidth="1"/>
    <col min="16053" max="16053" width="7.453125" style="4" bestFit="1" customWidth="1"/>
    <col min="16054" max="16054" width="0" style="4" hidden="1" customWidth="1"/>
    <col min="16055" max="16055" width="11.453125" style="4" bestFit="1" customWidth="1"/>
    <col min="16056" max="16056" width="8.54296875" style="4" bestFit="1" customWidth="1"/>
    <col min="16057" max="16057" width="7.453125" style="4" bestFit="1" customWidth="1"/>
    <col min="16058" max="16058" width="0" style="4" hidden="1" customWidth="1"/>
    <col min="16059" max="16059" width="11.453125" style="4" bestFit="1" customWidth="1"/>
    <col min="16060" max="16060" width="8.54296875" style="4" bestFit="1" customWidth="1"/>
    <col min="16061" max="16061" width="7.453125" style="4" bestFit="1" customWidth="1"/>
    <col min="16062" max="16062" width="0" style="4" hidden="1" customWidth="1"/>
    <col min="16063" max="16063" width="11.453125" style="4" bestFit="1" customWidth="1"/>
    <col min="16064" max="16064" width="8.54296875" style="4" bestFit="1" customWidth="1"/>
    <col min="16065" max="16065" width="7.453125" style="4" bestFit="1" customWidth="1"/>
    <col min="16066" max="16066" width="0" style="4" hidden="1" customWidth="1"/>
    <col min="16067" max="16069" width="11.453125" style="4"/>
    <col min="16070" max="16070" width="0" style="4" hidden="1" customWidth="1"/>
    <col min="16071" max="16301" width="11.453125" style="4"/>
    <col min="16302" max="16302" width="29.453125" style="4" customWidth="1"/>
    <col min="16303" max="16303" width="33.54296875" style="4" customWidth="1"/>
    <col min="16304" max="16304" width="4.453125" style="4" bestFit="1" customWidth="1"/>
    <col min="16305" max="16305" width="121.54296875" style="4" bestFit="1" customWidth="1"/>
    <col min="16306" max="16306" width="0" style="4" hidden="1" customWidth="1"/>
    <col min="16307" max="16307" width="11.453125" style="4" bestFit="1" customWidth="1"/>
    <col min="16308" max="16308" width="8.54296875" style="4" bestFit="1" customWidth="1"/>
    <col min="16309" max="16309" width="7.453125" style="4" bestFit="1" customWidth="1"/>
    <col min="16310" max="16310" width="0" style="4" hidden="1" customWidth="1"/>
    <col min="16311" max="16311" width="11.453125" style="4" bestFit="1" customWidth="1"/>
    <col min="16312" max="16312" width="8.54296875" style="4" bestFit="1" customWidth="1"/>
    <col min="16313" max="16313" width="7.453125" style="4" bestFit="1" customWidth="1"/>
    <col min="16314" max="16314" width="0" style="4" hidden="1" customWidth="1"/>
    <col min="16315" max="16315" width="11.453125" style="4" bestFit="1" customWidth="1"/>
    <col min="16316" max="16316" width="8.54296875" style="4" bestFit="1" customWidth="1"/>
    <col min="16317" max="16317" width="7.453125" style="4" bestFit="1" customWidth="1"/>
    <col min="16318" max="16318" width="0" style="4" hidden="1" customWidth="1"/>
    <col min="16319" max="16319" width="11.453125" style="4" bestFit="1" customWidth="1"/>
    <col min="16320" max="16320" width="8.54296875" style="4" bestFit="1" customWidth="1"/>
    <col min="16321" max="16321" width="7.453125" style="4" bestFit="1" customWidth="1"/>
    <col min="16322" max="16322" width="0" style="4" hidden="1" customWidth="1"/>
    <col min="16323" max="16325" width="11.453125" style="4"/>
    <col min="16326" max="16326" width="0" style="4" hidden="1" customWidth="1"/>
    <col min="16327" max="16384" width="11.453125" style="4"/>
  </cols>
  <sheetData>
    <row r="1" spans="1:730" ht="15" thickBot="1" x14ac:dyDescent="0.4">
      <c r="H1" s="1747" t="s">
        <v>27</v>
      </c>
      <c r="I1" s="1748"/>
      <c r="J1" s="1748"/>
      <c r="K1" s="1748"/>
      <c r="L1" s="1748"/>
      <c r="M1" s="1748"/>
      <c r="N1" s="1748"/>
      <c r="O1" s="1748"/>
      <c r="P1" s="1748"/>
      <c r="Q1" s="1748"/>
      <c r="R1" s="1748"/>
      <c r="S1" s="1748"/>
      <c r="T1" s="1748"/>
      <c r="U1" s="1748"/>
      <c r="V1" s="1748"/>
      <c r="W1" s="1748"/>
      <c r="X1" s="1748"/>
      <c r="Y1" s="1748"/>
      <c r="Z1" s="1748"/>
      <c r="AA1" s="1748"/>
      <c r="AB1" s="1748"/>
      <c r="AC1" s="1748"/>
      <c r="AD1" s="1748"/>
      <c r="AE1" s="1748"/>
      <c r="AF1" s="1748"/>
      <c r="AG1" s="1748"/>
      <c r="AH1" s="1748"/>
      <c r="AI1" s="1748"/>
      <c r="AJ1" s="1748"/>
      <c r="AK1" s="1748"/>
      <c r="AL1" s="1748"/>
      <c r="AM1" s="1748"/>
      <c r="AN1" s="1748"/>
      <c r="AO1" s="1748"/>
      <c r="AP1" s="1748"/>
      <c r="AQ1" s="1748"/>
      <c r="AR1" s="1748"/>
      <c r="AS1" s="1749"/>
      <c r="AT1" s="1835" t="s">
        <v>1</v>
      </c>
      <c r="AU1" s="1748"/>
      <c r="AV1" s="1748"/>
      <c r="AW1" s="1748"/>
      <c r="AX1" s="1748"/>
      <c r="AY1" s="1748"/>
      <c r="AZ1" s="1748"/>
      <c r="BA1" s="1748"/>
      <c r="BB1" s="1748"/>
      <c r="BC1" s="1748"/>
      <c r="BD1" s="1748"/>
      <c r="BE1" s="1748"/>
      <c r="BF1" s="1748"/>
      <c r="BG1" s="1748"/>
      <c r="BH1" s="1748"/>
      <c r="BI1" s="1748"/>
      <c r="BJ1" s="1748"/>
      <c r="BK1" s="1748"/>
      <c r="BL1" s="1748"/>
      <c r="BM1" s="1748"/>
      <c r="BN1" s="1748"/>
      <c r="BO1" s="1748"/>
      <c r="BP1" s="1749"/>
      <c r="BQ1" s="1748" t="s">
        <v>2</v>
      </c>
      <c r="BR1" s="1748"/>
      <c r="BS1" s="1748"/>
      <c r="BT1" s="1748"/>
      <c r="BU1" s="1748"/>
      <c r="BV1" s="1748"/>
      <c r="BW1" s="1748"/>
      <c r="BX1" s="1748"/>
      <c r="BY1" s="1748"/>
      <c r="BZ1" s="1748"/>
      <c r="CA1" s="1748"/>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8"/>
      <c r="DJ1" s="1749"/>
      <c r="DK1" s="1748" t="s">
        <v>3</v>
      </c>
      <c r="DL1" s="1748"/>
      <c r="DM1" s="1748"/>
      <c r="DN1" s="1748"/>
      <c r="DO1" s="1748"/>
      <c r="DP1" s="1748"/>
      <c r="DQ1" s="1748"/>
      <c r="DR1" s="1748"/>
      <c r="DS1" s="1748"/>
      <c r="DT1" s="1748"/>
      <c r="DU1" s="1748"/>
      <c r="DV1" s="1748"/>
      <c r="DW1" s="1748"/>
      <c r="DX1" s="1748"/>
      <c r="DY1" s="1748"/>
      <c r="DZ1" s="1748"/>
      <c r="EA1" s="1748"/>
      <c r="EB1" s="1748"/>
      <c r="EC1" s="1748"/>
      <c r="ED1" s="1748"/>
      <c r="EE1" s="1748"/>
      <c r="EF1" s="1748"/>
      <c r="EG1" s="1748"/>
      <c r="EH1" s="1748"/>
      <c r="EI1" s="1748"/>
      <c r="EJ1" s="1748"/>
      <c r="EK1" s="1748"/>
      <c r="EL1" s="1748"/>
      <c r="EM1" s="1748"/>
      <c r="EN1" s="1748"/>
      <c r="EO1" s="1748"/>
      <c r="EP1" s="1748"/>
      <c r="EQ1" s="1748"/>
      <c r="ER1" s="1748"/>
      <c r="ES1" s="1748"/>
      <c r="ET1" s="1748"/>
      <c r="EU1" s="1748"/>
      <c r="EV1" s="1748"/>
      <c r="EW1" s="1748"/>
      <c r="EX1" s="1748"/>
      <c r="EY1" s="1748"/>
      <c r="EZ1" s="1749"/>
      <c r="FA1" s="1747" t="s">
        <v>4</v>
      </c>
      <c r="FB1" s="1748"/>
      <c r="FC1" s="1748"/>
      <c r="FD1" s="1748"/>
      <c r="FE1" s="1748"/>
      <c r="FF1" s="1748"/>
      <c r="FG1" s="1748"/>
      <c r="FH1" s="1748"/>
      <c r="FI1" s="1748"/>
      <c r="FJ1" s="1748"/>
      <c r="FK1" s="1748"/>
      <c r="FL1" s="1748"/>
      <c r="FM1" s="1748"/>
      <c r="FN1" s="1748"/>
      <c r="FO1" s="1748"/>
      <c r="FP1" s="1748"/>
      <c r="FQ1" s="1748"/>
      <c r="FR1" s="1748"/>
      <c r="FS1" s="1748"/>
      <c r="FT1" s="1748"/>
      <c r="FU1" s="1748"/>
      <c r="FV1" s="1748"/>
      <c r="FW1" s="1748"/>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8"/>
      <c r="GU1" s="1748"/>
      <c r="GV1" s="1748"/>
      <c r="GW1" s="1748"/>
      <c r="GX1" s="1748"/>
      <c r="GY1" s="1749"/>
      <c r="GZ1" s="1747" t="s">
        <v>5</v>
      </c>
      <c r="HA1" s="1748"/>
      <c r="HB1" s="1748"/>
      <c r="HC1" s="1748"/>
      <c r="HD1" s="1748"/>
      <c r="HE1" s="1748"/>
      <c r="HF1" s="1748"/>
      <c r="HG1" s="1748"/>
      <c r="HH1" s="1748"/>
      <c r="HI1" s="1748"/>
      <c r="HJ1" s="1748"/>
      <c r="HK1" s="1748"/>
      <c r="HL1" s="1748"/>
      <c r="HM1" s="1748"/>
      <c r="HN1" s="1748"/>
      <c r="HO1" s="1748"/>
      <c r="HP1" s="1748"/>
      <c r="HQ1" s="1748"/>
      <c r="HR1" s="1748"/>
      <c r="HS1" s="1748"/>
      <c r="HT1" s="1748"/>
      <c r="HU1" s="1748"/>
      <c r="HV1" s="1748"/>
      <c r="HW1" s="1748"/>
      <c r="HX1" s="1748"/>
      <c r="HY1" s="1748"/>
      <c r="HZ1" s="1748"/>
      <c r="IA1" s="1748"/>
      <c r="IB1" s="1748"/>
      <c r="IC1" s="1748"/>
      <c r="ID1" s="1748"/>
      <c r="IE1" s="1748"/>
      <c r="IF1" s="1748"/>
      <c r="IG1" s="1748"/>
      <c r="IH1" s="1748"/>
      <c r="II1" s="1748"/>
      <c r="IJ1" s="1748"/>
      <c r="IK1" s="1748"/>
      <c r="IL1" s="1748"/>
      <c r="IM1" s="1748"/>
      <c r="IN1" s="1748"/>
      <c r="IO1" s="1748"/>
      <c r="IP1" s="1748"/>
      <c r="IQ1" s="1748"/>
      <c r="IR1" s="1748"/>
      <c r="IS1" s="1748"/>
      <c r="IT1" s="1748"/>
      <c r="IU1" s="1748"/>
      <c r="IV1" s="1748"/>
      <c r="IW1" s="1748"/>
      <c r="IX1" s="1748"/>
      <c r="IY1" s="1748"/>
      <c r="IZ1" s="1748"/>
      <c r="JA1" s="1748"/>
      <c r="JB1" s="1748"/>
      <c r="JC1" s="1748"/>
      <c r="JD1" s="1748"/>
      <c r="JE1" s="1748"/>
      <c r="JF1" s="1748"/>
      <c r="JG1" s="1748"/>
      <c r="JH1" s="1748"/>
      <c r="JI1" s="1748"/>
      <c r="JJ1" s="1748"/>
      <c r="JK1" s="1748"/>
      <c r="JL1" s="1748"/>
      <c r="JM1" s="1749"/>
      <c r="JN1" s="1747" t="s">
        <v>6</v>
      </c>
      <c r="JO1" s="1748"/>
      <c r="JP1" s="1748"/>
      <c r="JQ1" s="1748"/>
      <c r="JR1" s="1748"/>
      <c r="JS1" s="1748"/>
      <c r="JT1" s="1748"/>
      <c r="JU1" s="1748"/>
      <c r="JV1" s="1748"/>
      <c r="JW1" s="1748"/>
      <c r="JX1" s="1748"/>
      <c r="JY1" s="1748"/>
      <c r="JZ1" s="1748"/>
      <c r="KA1" s="1748"/>
      <c r="KB1" s="1748"/>
      <c r="KC1" s="1748"/>
      <c r="KD1" s="1748"/>
      <c r="KE1" s="1748"/>
      <c r="KF1" s="1748"/>
      <c r="KG1" s="1748"/>
      <c r="KH1" s="1748"/>
      <c r="KI1" s="1748"/>
      <c r="KJ1" s="1748"/>
      <c r="KK1" s="1748"/>
      <c r="KL1" s="1748"/>
      <c r="KM1" s="1748"/>
      <c r="KN1" s="1748"/>
      <c r="KO1" s="1748"/>
      <c r="KP1" s="1748"/>
      <c r="KQ1" s="1748"/>
      <c r="KR1" s="1748"/>
      <c r="KS1" s="1748"/>
      <c r="KT1" s="1748"/>
      <c r="KU1" s="1748"/>
      <c r="KV1" s="1748"/>
      <c r="KW1" s="1748"/>
      <c r="KX1" s="1748"/>
      <c r="KY1" s="1748"/>
      <c r="KZ1" s="1748"/>
      <c r="LA1" s="1748"/>
      <c r="LB1" s="1748"/>
      <c r="LC1" s="1748"/>
      <c r="LD1" s="1748"/>
      <c r="LE1" s="1748"/>
      <c r="LF1" s="1748"/>
      <c r="LG1" s="1748"/>
      <c r="LH1" s="1748"/>
      <c r="LI1" s="1748"/>
      <c r="LJ1" s="1748"/>
      <c r="LK1" s="1748"/>
      <c r="LL1" s="1748"/>
      <c r="LM1" s="1748"/>
      <c r="LN1" s="1748"/>
      <c r="LO1" s="1748"/>
      <c r="LP1" s="1748"/>
      <c r="LQ1" s="1748"/>
      <c r="LR1" s="1748"/>
      <c r="LS1" s="1748"/>
      <c r="LT1" s="1748"/>
      <c r="LU1" s="1748"/>
      <c r="LV1" s="1748"/>
      <c r="LW1" s="1748"/>
      <c r="LX1" s="1748"/>
      <c r="LY1" s="1748"/>
      <c r="LZ1" s="1748"/>
      <c r="MA1" s="1749"/>
      <c r="MB1" s="1758" t="s">
        <v>7</v>
      </c>
      <c r="MC1" s="1757"/>
      <c r="MD1" s="1757"/>
      <c r="ME1" s="1757"/>
      <c r="MF1" s="1757"/>
      <c r="MG1" s="1757"/>
      <c r="MH1" s="1757"/>
      <c r="MI1" s="1757"/>
      <c r="MJ1" s="1757"/>
      <c r="MK1" s="1757"/>
      <c r="ML1" s="1757"/>
      <c r="MM1" s="1757"/>
      <c r="MN1" s="1757"/>
      <c r="MO1" s="1757"/>
      <c r="MP1" s="1757"/>
      <c r="MQ1" s="1757"/>
      <c r="MR1" s="1757"/>
      <c r="MS1" s="1757"/>
      <c r="MT1" s="1757"/>
      <c r="MU1" s="1757"/>
      <c r="MV1" s="1757"/>
      <c r="MW1" s="1757"/>
      <c r="MX1" s="1757"/>
      <c r="MY1" s="1757"/>
      <c r="MZ1" s="1757"/>
      <c r="NA1" s="1757"/>
      <c r="NB1" s="1757"/>
      <c r="NC1" s="1757"/>
      <c r="ND1" s="1757"/>
      <c r="NE1" s="1757"/>
      <c r="NF1" s="1757"/>
      <c r="NG1" s="1757"/>
      <c r="NH1" s="1757"/>
      <c r="NI1" s="1757"/>
      <c r="NJ1" s="1757"/>
      <c r="NK1" s="1757"/>
      <c r="NL1" s="1757"/>
      <c r="NM1" s="1757"/>
      <c r="NN1" s="1757"/>
      <c r="NO1" s="1757"/>
      <c r="NP1" s="1757"/>
      <c r="NQ1" s="1757"/>
      <c r="NR1" s="1757"/>
      <c r="NS1" s="1757"/>
      <c r="NT1" s="1757"/>
      <c r="NU1" s="1757"/>
      <c r="NV1" s="1757"/>
      <c r="NW1" s="1757"/>
      <c r="NX1" s="1757"/>
      <c r="NY1" s="1757"/>
      <c r="NZ1" s="1757"/>
      <c r="OA1" s="1757"/>
      <c r="OB1" s="1757"/>
      <c r="OC1" s="1757"/>
      <c r="OD1" s="1757"/>
      <c r="OE1" s="1757"/>
      <c r="OF1" s="1757"/>
      <c r="OG1" s="1757"/>
      <c r="OH1" s="1757"/>
      <c r="OI1" s="1757"/>
      <c r="OJ1" s="1757"/>
      <c r="OK1" s="1757"/>
      <c r="OL1" s="1757"/>
      <c r="OM1" s="1757"/>
      <c r="ON1" s="1757"/>
      <c r="OO1" s="1757"/>
      <c r="OP1" s="1757"/>
      <c r="OQ1" s="1757"/>
      <c r="OR1" s="1757"/>
      <c r="OS1" s="1757"/>
      <c r="OT1" s="1757"/>
      <c r="OU1" s="1757"/>
      <c r="OV1" s="1757"/>
      <c r="OW1" s="1757"/>
      <c r="OX1" s="1747" t="s">
        <v>8</v>
      </c>
      <c r="OY1" s="1748"/>
      <c r="OZ1" s="1748"/>
      <c r="PA1" s="1748"/>
      <c r="PB1" s="1748"/>
      <c r="PC1" s="1748"/>
      <c r="PD1" s="1748"/>
      <c r="PE1" s="1748"/>
      <c r="PF1" s="1748"/>
      <c r="PG1" s="1748"/>
      <c r="PH1" s="1748"/>
      <c r="PI1" s="1748"/>
      <c r="PJ1" s="1748"/>
      <c r="PK1" s="1748"/>
      <c r="PL1" s="1748"/>
      <c r="PM1" s="1748"/>
      <c r="PN1" s="1748"/>
      <c r="PO1" s="1748"/>
      <c r="PP1" s="1748"/>
      <c r="PQ1" s="1748"/>
      <c r="PR1" s="1748"/>
      <c r="PS1" s="1748"/>
      <c r="PT1" s="1748"/>
      <c r="PU1" s="1748"/>
      <c r="PV1" s="1748"/>
      <c r="PW1" s="1748"/>
      <c r="PX1" s="1748"/>
      <c r="PY1" s="1748"/>
      <c r="PZ1" s="1748"/>
      <c r="QA1" s="1748"/>
      <c r="QB1" s="1748"/>
      <c r="QC1" s="1748"/>
      <c r="QD1" s="1748"/>
      <c r="QE1" s="1748"/>
      <c r="QF1" s="1748"/>
      <c r="QG1" s="1748"/>
      <c r="QH1" s="1748"/>
      <c r="QI1" s="1748"/>
      <c r="QJ1" s="1748"/>
      <c r="QK1" s="1748"/>
      <c r="QL1" s="1748"/>
      <c r="QM1" s="1748"/>
      <c r="QN1" s="1748"/>
      <c r="QO1" s="1748"/>
      <c r="QP1" s="1748"/>
      <c r="QQ1" s="1748"/>
      <c r="QR1" s="1748"/>
      <c r="QS1" s="1748"/>
      <c r="QT1" s="1748"/>
      <c r="QU1" s="1748"/>
      <c r="QV1" s="1748"/>
      <c r="QW1" s="1748"/>
      <c r="QX1" s="1748"/>
      <c r="QY1" s="1748"/>
      <c r="QZ1" s="1748"/>
      <c r="RA1" s="1748"/>
      <c r="RB1" s="1748"/>
      <c r="RC1" s="1748"/>
      <c r="RD1" s="1748"/>
      <c r="RE1" s="1749"/>
      <c r="RF1" s="1758" t="s">
        <v>9</v>
      </c>
      <c r="RG1" s="1757"/>
      <c r="RH1" s="1757"/>
      <c r="RI1" s="1757"/>
      <c r="RJ1" s="1757"/>
      <c r="RK1" s="1757"/>
      <c r="RL1" s="1757"/>
      <c r="RM1" s="1757"/>
      <c r="RN1" s="1757"/>
      <c r="RO1" s="1757"/>
      <c r="RP1" s="1757"/>
      <c r="RQ1" s="1757"/>
      <c r="RR1" s="1757"/>
      <c r="RS1" s="1757"/>
      <c r="RT1" s="1757"/>
      <c r="RU1" s="1757"/>
      <c r="RV1" s="1757"/>
      <c r="RW1" s="1757"/>
      <c r="RX1" s="1757"/>
      <c r="RY1" s="1757"/>
      <c r="RZ1" s="1757"/>
      <c r="SA1" s="1757"/>
      <c r="SB1" s="1757"/>
      <c r="SC1" s="1757"/>
      <c r="SD1" s="1757"/>
      <c r="SE1" s="1757"/>
      <c r="SF1" s="1757"/>
      <c r="SG1" s="1757"/>
      <c r="SH1" s="1757"/>
      <c r="SI1" s="1757"/>
      <c r="SJ1" s="1757"/>
      <c r="SK1" s="1757"/>
      <c r="SL1" s="1757"/>
      <c r="SM1" s="1757"/>
      <c r="SN1" s="1757"/>
      <c r="SO1" s="1757"/>
      <c r="SP1" s="1757"/>
      <c r="SQ1" s="1757"/>
      <c r="SR1" s="1757"/>
      <c r="SS1" s="1757"/>
      <c r="ST1" s="1757"/>
      <c r="SU1" s="1757"/>
      <c r="SV1" s="1757"/>
      <c r="SW1" s="1757"/>
      <c r="SX1" s="1757"/>
      <c r="SY1" s="1757"/>
      <c r="SZ1" s="1757"/>
      <c r="TA1" s="1757"/>
      <c r="TB1" s="1757"/>
      <c r="TC1" s="1757"/>
      <c r="TD1" s="1757" t="s">
        <v>10</v>
      </c>
      <c r="TE1" s="1757"/>
      <c r="TF1" s="1757"/>
      <c r="TG1" s="1757"/>
      <c r="TH1" s="1757"/>
      <c r="TI1" s="1757"/>
      <c r="TJ1" s="1757"/>
      <c r="TK1" s="1757"/>
      <c r="TL1" s="1757"/>
      <c r="TM1" s="1757"/>
      <c r="TN1" s="1757"/>
      <c r="TO1" s="1757"/>
      <c r="TP1" s="1757"/>
      <c r="TQ1" s="1757"/>
      <c r="TR1" s="1757"/>
      <c r="TS1" s="1757"/>
      <c r="TT1" s="1757"/>
      <c r="TU1" s="1757"/>
      <c r="TV1" s="1757"/>
      <c r="TW1" s="1757"/>
      <c r="TX1" s="1757"/>
      <c r="TY1" s="1757"/>
      <c r="TZ1" s="1757"/>
      <c r="UA1" s="1757"/>
      <c r="UB1" s="1757"/>
      <c r="UC1" s="1757"/>
      <c r="UD1" s="1757"/>
      <c r="UE1" s="1757"/>
      <c r="UF1" s="1757"/>
      <c r="UG1" s="1757"/>
      <c r="UH1" s="1757"/>
      <c r="UI1" s="1757"/>
      <c r="UJ1" s="1757"/>
      <c r="UK1" s="1757"/>
      <c r="UL1" s="1757"/>
      <c r="UM1" s="1757"/>
      <c r="UN1" s="1757"/>
      <c r="UO1" s="1757"/>
      <c r="UP1" s="1757"/>
      <c r="UQ1" s="1757"/>
      <c r="UR1" s="1757"/>
      <c r="US1" s="1757"/>
      <c r="UT1" s="1757"/>
      <c r="UU1" s="1757"/>
      <c r="UV1" s="1757"/>
      <c r="UW1" s="1757"/>
      <c r="UX1" s="1757"/>
      <c r="UY1" s="1757"/>
      <c r="UZ1" s="1757"/>
      <c r="VA1" s="1757"/>
      <c r="VB1" s="1757"/>
      <c r="VC1" s="1757"/>
      <c r="VD1" s="1757"/>
      <c r="VE1" s="1757"/>
      <c r="VF1" s="1757"/>
      <c r="VG1" s="1757"/>
      <c r="VH1" s="1757"/>
      <c r="VI1" s="1757"/>
      <c r="VJ1" s="1757"/>
      <c r="VK1" s="1757"/>
      <c r="VL1" s="1757"/>
      <c r="VM1" s="1757"/>
      <c r="VN1" s="1757"/>
      <c r="VO1" s="1757"/>
      <c r="VP1" s="1757"/>
      <c r="VQ1" s="1757"/>
      <c r="VR1" s="1757"/>
      <c r="VS1" s="1757"/>
      <c r="VT1" s="1757"/>
      <c r="VU1" s="1757"/>
      <c r="VV1" s="1747" t="s">
        <v>11</v>
      </c>
      <c r="VW1" s="1748"/>
      <c r="VX1" s="1748"/>
      <c r="VY1" s="1748"/>
      <c r="VZ1" s="1748"/>
      <c r="WA1" s="1748"/>
      <c r="WB1" s="1748"/>
      <c r="WC1" s="1748"/>
      <c r="WD1" s="1748"/>
      <c r="WE1" s="1748"/>
      <c r="WF1" s="1748"/>
      <c r="WG1" s="1748"/>
      <c r="WH1" s="1748"/>
      <c r="WI1" s="1748"/>
      <c r="WJ1" s="1748"/>
      <c r="WK1" s="1748"/>
      <c r="WL1" s="1748"/>
      <c r="WM1" s="1748"/>
      <c r="WN1" s="1748"/>
      <c r="WO1" s="1748"/>
      <c r="WP1" s="1748"/>
      <c r="WQ1" s="1748"/>
      <c r="WR1" s="1748"/>
      <c r="WS1" s="1748"/>
      <c r="WT1" s="1748"/>
      <c r="WU1" s="1748"/>
      <c r="WV1" s="1749"/>
      <c r="WW1" s="1758" t="s">
        <v>12</v>
      </c>
      <c r="WX1" s="1757"/>
      <c r="WY1" s="1757"/>
      <c r="WZ1" s="1757"/>
      <c r="XA1" s="1757"/>
      <c r="XB1" s="1757"/>
      <c r="XC1" s="1757"/>
      <c r="XD1" s="1757"/>
      <c r="XE1" s="1757"/>
      <c r="XF1" s="1757"/>
      <c r="XG1" s="1757"/>
      <c r="XH1" s="1757"/>
      <c r="XI1" s="1757"/>
      <c r="XJ1" s="1757"/>
      <c r="XK1" s="1757"/>
      <c r="XL1" s="1757"/>
      <c r="XM1" s="1757"/>
      <c r="XN1" s="1757"/>
      <c r="XO1" s="1757"/>
      <c r="XP1" s="1757"/>
      <c r="XQ1" s="1757"/>
      <c r="XR1" s="1757"/>
      <c r="XS1" s="1747" t="s">
        <v>13</v>
      </c>
      <c r="XT1" s="1748"/>
      <c r="XU1" s="1748"/>
      <c r="XV1" s="1748"/>
      <c r="XW1" s="1748"/>
      <c r="XX1" s="1748"/>
      <c r="XY1" s="1748"/>
      <c r="XZ1" s="1748"/>
      <c r="YA1" s="1748"/>
      <c r="YB1" s="1748"/>
      <c r="YC1" s="1748"/>
      <c r="YD1" s="1748"/>
      <c r="YE1" s="1748"/>
      <c r="YF1" s="1748"/>
      <c r="YG1" s="1748"/>
      <c r="YH1" s="1748"/>
      <c r="YI1" s="1748"/>
      <c r="YJ1" s="1748"/>
      <c r="YK1" s="1748"/>
      <c r="YL1" s="1748"/>
      <c r="YM1" s="1748"/>
      <c r="YN1" s="1748"/>
      <c r="YO1" s="1749"/>
      <c r="YP1" s="1758" t="s">
        <v>14</v>
      </c>
      <c r="YQ1" s="1757"/>
      <c r="YR1" s="1757"/>
      <c r="YS1" s="1757"/>
      <c r="YT1" s="1757"/>
      <c r="YU1" s="1757"/>
      <c r="YV1" s="1757"/>
      <c r="YW1" s="1757"/>
      <c r="YX1" s="1757"/>
      <c r="YY1" s="1757"/>
      <c r="YZ1" s="1757"/>
      <c r="ZA1" s="1757"/>
      <c r="ZB1" s="1757"/>
      <c r="ZC1" s="1757"/>
      <c r="ZD1" s="1757"/>
      <c r="ZE1" s="1757"/>
      <c r="ZF1" s="1757"/>
      <c r="ZG1" s="1757"/>
      <c r="ZH1" s="1757"/>
      <c r="ZI1" s="1757"/>
      <c r="ZJ1" s="1757"/>
      <c r="ZK1" s="1757"/>
      <c r="ZL1" s="1757"/>
      <c r="ZM1" s="1757"/>
      <c r="ZN1" s="1757"/>
      <c r="ZO1" s="1759"/>
      <c r="ZP1" s="1760" t="s">
        <v>1261</v>
      </c>
      <c r="ZQ1" s="1761"/>
      <c r="ZR1" s="1761"/>
      <c r="ZS1" s="1761"/>
      <c r="ZT1" s="1761"/>
      <c r="ZU1" s="1761"/>
      <c r="ZV1" s="1762"/>
      <c r="ZW1" s="1763" t="s">
        <v>1262</v>
      </c>
      <c r="ZX1" s="1764"/>
      <c r="ZY1" s="1764"/>
      <c r="ZZ1" s="1764"/>
      <c r="AAA1" s="1764"/>
      <c r="AAB1" s="1764"/>
      <c r="AAC1" s="1765"/>
      <c r="AAD1" s="1760" t="s">
        <v>1263</v>
      </c>
      <c r="AAE1" s="1761"/>
      <c r="AAF1" s="1761"/>
      <c r="AAG1" s="1761"/>
      <c r="AAH1" s="1761"/>
      <c r="AAI1" s="1761"/>
      <c r="AAJ1" s="1762"/>
      <c r="AAK1" s="115"/>
    </row>
    <row r="2" spans="1:730" ht="57.65" customHeight="1" thickBot="1" x14ac:dyDescent="0.4">
      <c r="A2" s="42" t="s">
        <v>28</v>
      </c>
      <c r="B2" s="26" t="s">
        <v>29</v>
      </c>
      <c r="C2" s="42" t="s">
        <v>30</v>
      </c>
      <c r="D2" s="25" t="s">
        <v>31</v>
      </c>
      <c r="E2" s="42" t="s">
        <v>32</v>
      </c>
      <c r="F2" s="42" t="s">
        <v>1267</v>
      </c>
      <c r="G2" s="42" t="s">
        <v>37</v>
      </c>
      <c r="H2" s="201" t="s">
        <v>2338</v>
      </c>
      <c r="I2" s="16" t="s">
        <v>1801</v>
      </c>
      <c r="J2" s="206" t="s">
        <v>56</v>
      </c>
      <c r="K2" s="201" t="s">
        <v>2339</v>
      </c>
      <c r="L2" s="16" t="s">
        <v>2340</v>
      </c>
      <c r="M2" s="16" t="s">
        <v>2341</v>
      </c>
      <c r="N2" s="16" t="s">
        <v>2342</v>
      </c>
      <c r="O2" s="16" t="s">
        <v>552</v>
      </c>
      <c r="P2" s="16" t="s">
        <v>2343</v>
      </c>
      <c r="Q2" s="187" t="s">
        <v>555</v>
      </c>
      <c r="R2" s="16" t="s">
        <v>1811</v>
      </c>
      <c r="S2" s="16" t="s">
        <v>2344</v>
      </c>
      <c r="T2" s="16" t="s">
        <v>2345</v>
      </c>
      <c r="U2" s="16" t="s">
        <v>2346</v>
      </c>
      <c r="V2" s="16" t="s">
        <v>2347</v>
      </c>
      <c r="W2" s="16" t="s">
        <v>2348</v>
      </c>
      <c r="X2" s="16" t="s">
        <v>1852</v>
      </c>
      <c r="Y2" s="16" t="s">
        <v>2349</v>
      </c>
      <c r="Z2" s="16" t="s">
        <v>2350</v>
      </c>
      <c r="AA2" s="16" t="s">
        <v>1782</v>
      </c>
      <c r="AB2" s="16" t="s">
        <v>2349</v>
      </c>
      <c r="AC2" s="16" t="s">
        <v>1934</v>
      </c>
      <c r="AD2" s="16" t="s">
        <v>1782</v>
      </c>
      <c r="AE2" s="16" t="s">
        <v>2349</v>
      </c>
      <c r="AF2" s="16" t="s">
        <v>308</v>
      </c>
      <c r="AG2" s="42" t="s">
        <v>2351</v>
      </c>
      <c r="AH2" s="16" t="s">
        <v>2349</v>
      </c>
      <c r="AI2" s="25" t="s">
        <v>2352</v>
      </c>
      <c r="AJ2" s="42" t="s">
        <v>2353</v>
      </c>
      <c r="AK2" s="16" t="s">
        <v>2349</v>
      </c>
      <c r="AL2" s="16" t="s">
        <v>2354</v>
      </c>
      <c r="AM2" s="42" t="s">
        <v>2355</v>
      </c>
      <c r="AN2" s="42" t="s">
        <v>2356</v>
      </c>
      <c r="AO2" s="16" t="s">
        <v>2349</v>
      </c>
      <c r="AP2" s="374" t="s">
        <v>2357</v>
      </c>
      <c r="AQ2" s="205" t="s">
        <v>2349</v>
      </c>
      <c r="AR2" s="105" t="s">
        <v>2358</v>
      </c>
      <c r="AS2" s="105" t="s">
        <v>247</v>
      </c>
      <c r="AT2" s="62" t="s">
        <v>2359</v>
      </c>
      <c r="AU2" s="138" t="s">
        <v>56</v>
      </c>
      <c r="AV2" s="216" t="s">
        <v>2360</v>
      </c>
      <c r="AW2" s="138" t="s">
        <v>2361</v>
      </c>
      <c r="AX2" s="138" t="s">
        <v>2362</v>
      </c>
      <c r="AY2" s="138" t="s">
        <v>2363</v>
      </c>
      <c r="AZ2" s="138" t="s">
        <v>2364</v>
      </c>
      <c r="BA2" s="138" t="s">
        <v>2365</v>
      </c>
      <c r="BB2" s="138" t="s">
        <v>2366</v>
      </c>
      <c r="BC2" s="138" t="s">
        <v>2367</v>
      </c>
      <c r="BD2" s="138" t="s">
        <v>1773</v>
      </c>
      <c r="BE2" s="138" t="s">
        <v>2368</v>
      </c>
      <c r="BF2" s="138" t="s">
        <v>2369</v>
      </c>
      <c r="BG2" s="138" t="s">
        <v>2370</v>
      </c>
      <c r="BH2" s="138" t="s">
        <v>2371</v>
      </c>
      <c r="BI2" s="138" t="s">
        <v>2372</v>
      </c>
      <c r="BJ2" s="138" t="s">
        <v>2373</v>
      </c>
      <c r="BK2" s="138" t="s">
        <v>2374</v>
      </c>
      <c r="BL2" s="138" t="s">
        <v>2373</v>
      </c>
      <c r="BM2" s="138" t="s">
        <v>277</v>
      </c>
      <c r="BN2" s="138" t="s">
        <v>2365</v>
      </c>
      <c r="BO2" s="138" t="s">
        <v>2375</v>
      </c>
      <c r="BP2" s="105" t="s">
        <v>247</v>
      </c>
      <c r="BQ2" s="80" t="s">
        <v>2376</v>
      </c>
      <c r="BR2" s="80" t="s">
        <v>2377</v>
      </c>
      <c r="BS2" s="138" t="s">
        <v>2378</v>
      </c>
      <c r="BT2" s="138" t="s">
        <v>2379</v>
      </c>
      <c r="BU2" s="138" t="s">
        <v>2380</v>
      </c>
      <c r="BV2" s="138" t="s">
        <v>2381</v>
      </c>
      <c r="BW2" s="138" t="s">
        <v>2382</v>
      </c>
      <c r="BX2" s="138" t="s">
        <v>2383</v>
      </c>
      <c r="BY2" s="138" t="s">
        <v>344</v>
      </c>
      <c r="BZ2" s="138" t="s">
        <v>2384</v>
      </c>
      <c r="CA2" s="138" t="s">
        <v>2385</v>
      </c>
      <c r="CB2" s="138" t="s">
        <v>2386</v>
      </c>
      <c r="CC2" s="138" t="s">
        <v>2387</v>
      </c>
      <c r="CD2" s="138" t="s">
        <v>1725</v>
      </c>
      <c r="CE2" s="138" t="s">
        <v>2388</v>
      </c>
      <c r="CF2" s="138" t="s">
        <v>2389</v>
      </c>
      <c r="CG2" s="138" t="s">
        <v>2390</v>
      </c>
      <c r="CH2" s="138" t="s">
        <v>2388</v>
      </c>
      <c r="CI2" s="138" t="s">
        <v>1884</v>
      </c>
      <c r="CJ2" s="138" t="s">
        <v>2391</v>
      </c>
      <c r="CK2" s="138" t="s">
        <v>2392</v>
      </c>
      <c r="CL2" s="138" t="s">
        <v>1729</v>
      </c>
      <c r="CM2" s="138" t="s">
        <v>1887</v>
      </c>
      <c r="CN2" s="138" t="s">
        <v>2391</v>
      </c>
      <c r="CO2" s="138" t="s">
        <v>2393</v>
      </c>
      <c r="CP2" s="138" t="s">
        <v>1887</v>
      </c>
      <c r="CQ2" s="138" t="s">
        <v>2391</v>
      </c>
      <c r="CR2" s="138" t="s">
        <v>1823</v>
      </c>
      <c r="CS2" s="105" t="s">
        <v>1857</v>
      </c>
      <c r="CT2" s="138" t="s">
        <v>2391</v>
      </c>
      <c r="CU2" s="138" t="s">
        <v>2394</v>
      </c>
      <c r="CV2" s="138" t="s">
        <v>2395</v>
      </c>
      <c r="CW2" s="105" t="s">
        <v>187</v>
      </c>
      <c r="CX2" s="138" t="s">
        <v>2391</v>
      </c>
      <c r="CY2" s="79" t="s">
        <v>2396</v>
      </c>
      <c r="CZ2" s="105" t="s">
        <v>2397</v>
      </c>
      <c r="DA2" s="138" t="s">
        <v>2391</v>
      </c>
      <c r="DB2" s="105" t="s">
        <v>2398</v>
      </c>
      <c r="DC2" s="105" t="s">
        <v>1832</v>
      </c>
      <c r="DD2" s="138" t="s">
        <v>2391</v>
      </c>
      <c r="DE2" s="78" t="s">
        <v>2399</v>
      </c>
      <c r="DF2" s="105" t="s">
        <v>2400</v>
      </c>
      <c r="DG2" s="137" t="s">
        <v>2391</v>
      </c>
      <c r="DH2" s="190" t="s">
        <v>1900</v>
      </c>
      <c r="DI2" s="78" t="s">
        <v>2401</v>
      </c>
      <c r="DJ2" s="105" t="s">
        <v>247</v>
      </c>
      <c r="DK2" s="79" t="s">
        <v>2402</v>
      </c>
      <c r="DL2" s="105" t="s">
        <v>2403</v>
      </c>
      <c r="DM2" s="105" t="s">
        <v>2404</v>
      </c>
      <c r="DN2" s="105" t="s">
        <v>2405</v>
      </c>
      <c r="DO2" s="138" t="s">
        <v>2406</v>
      </c>
      <c r="DP2" s="138" t="s">
        <v>2407</v>
      </c>
      <c r="DQ2" s="105" t="s">
        <v>1876</v>
      </c>
      <c r="DR2" s="138" t="s">
        <v>2408</v>
      </c>
      <c r="DS2" s="138" t="s">
        <v>2409</v>
      </c>
      <c r="DT2" s="138" t="s">
        <v>2410</v>
      </c>
      <c r="DU2" s="138" t="s">
        <v>2411</v>
      </c>
      <c r="DV2" s="138" t="s">
        <v>2412</v>
      </c>
      <c r="DW2" s="79" t="s">
        <v>2413</v>
      </c>
      <c r="DX2" s="79" t="s">
        <v>1725</v>
      </c>
      <c r="DY2" s="138" t="s">
        <v>2414</v>
      </c>
      <c r="DZ2" s="138" t="s">
        <v>2415</v>
      </c>
      <c r="EA2" s="138" t="s">
        <v>1762</v>
      </c>
      <c r="EB2" s="138" t="s">
        <v>1781</v>
      </c>
      <c r="EC2" s="138" t="s">
        <v>2416</v>
      </c>
      <c r="ED2" s="138" t="s">
        <v>2417</v>
      </c>
      <c r="EE2" s="138" t="s">
        <v>2418</v>
      </c>
      <c r="EF2" s="138" t="s">
        <v>2416</v>
      </c>
      <c r="EG2" s="138" t="s">
        <v>1855</v>
      </c>
      <c r="EH2" s="138" t="s">
        <v>2418</v>
      </c>
      <c r="EI2" s="138" t="s">
        <v>2416</v>
      </c>
      <c r="EJ2" s="138" t="s">
        <v>1936</v>
      </c>
      <c r="EK2" s="105" t="s">
        <v>2419</v>
      </c>
      <c r="EL2" s="138" t="s">
        <v>2416</v>
      </c>
      <c r="EM2" s="138" t="s">
        <v>649</v>
      </c>
      <c r="EN2" s="105" t="s">
        <v>2420</v>
      </c>
      <c r="EO2" s="138" t="s">
        <v>2416</v>
      </c>
      <c r="EP2" s="138" t="s">
        <v>2421</v>
      </c>
      <c r="EQ2" s="105" t="s">
        <v>2422</v>
      </c>
      <c r="ER2" s="138" t="s">
        <v>2416</v>
      </c>
      <c r="ES2" s="105" t="s">
        <v>2423</v>
      </c>
      <c r="ET2" s="105" t="s">
        <v>2424</v>
      </c>
      <c r="EU2" s="105" t="s">
        <v>1832</v>
      </c>
      <c r="EV2" s="138" t="s">
        <v>2416</v>
      </c>
      <c r="EW2" s="78" t="s">
        <v>2357</v>
      </c>
      <c r="EX2" s="138" t="s">
        <v>2416</v>
      </c>
      <c r="EY2" s="79" t="s">
        <v>2425</v>
      </c>
      <c r="EZ2" s="79" t="s">
        <v>247</v>
      </c>
      <c r="FA2" s="80" t="s">
        <v>2426</v>
      </c>
      <c r="FB2" s="138" t="s">
        <v>2427</v>
      </c>
      <c r="FC2" s="80" t="s">
        <v>2428</v>
      </c>
      <c r="FD2" s="138" t="s">
        <v>2429</v>
      </c>
      <c r="FE2" s="138" t="s">
        <v>2430</v>
      </c>
      <c r="FF2" s="138" t="s">
        <v>2431</v>
      </c>
      <c r="FG2" s="138" t="s">
        <v>2432</v>
      </c>
      <c r="FH2" s="138" t="s">
        <v>2433</v>
      </c>
      <c r="FI2" s="138" t="s">
        <v>1720</v>
      </c>
      <c r="FJ2" s="190" t="s">
        <v>2434</v>
      </c>
      <c r="FK2" s="138" t="s">
        <v>2435</v>
      </c>
      <c r="FL2" s="138" t="s">
        <v>1722</v>
      </c>
      <c r="FM2" s="138" t="s">
        <v>2436</v>
      </c>
      <c r="FN2" s="138" t="s">
        <v>2437</v>
      </c>
      <c r="FO2" s="138" t="s">
        <v>2438</v>
      </c>
      <c r="FP2" s="190" t="s">
        <v>2439</v>
      </c>
      <c r="FQ2" s="138" t="s">
        <v>2440</v>
      </c>
      <c r="FR2" s="138" t="s">
        <v>2441</v>
      </c>
      <c r="FS2" s="190" t="s">
        <v>1817</v>
      </c>
      <c r="FT2" s="138" t="s">
        <v>2442</v>
      </c>
      <c r="FU2" s="138" t="s">
        <v>2443</v>
      </c>
      <c r="FV2" s="138" t="s">
        <v>1974</v>
      </c>
      <c r="FW2" s="190" t="s">
        <v>1730</v>
      </c>
      <c r="FX2" s="138" t="s">
        <v>2442</v>
      </c>
      <c r="FY2" s="138" t="s">
        <v>1784</v>
      </c>
      <c r="FZ2" s="137" t="s">
        <v>1730</v>
      </c>
      <c r="GA2" s="138" t="s">
        <v>2442</v>
      </c>
      <c r="GB2" s="138" t="s">
        <v>2444</v>
      </c>
      <c r="GC2" s="137" t="s">
        <v>1732</v>
      </c>
      <c r="GD2" s="137" t="s">
        <v>2445</v>
      </c>
      <c r="GE2" s="138" t="s">
        <v>2442</v>
      </c>
      <c r="GF2" s="138" t="s">
        <v>1790</v>
      </c>
      <c r="GG2" s="105" t="s">
        <v>1738</v>
      </c>
      <c r="GH2" s="138" t="s">
        <v>2446</v>
      </c>
      <c r="GI2" s="105" t="s">
        <v>2447</v>
      </c>
      <c r="GJ2" s="105" t="s">
        <v>2448</v>
      </c>
      <c r="GK2" s="138" t="s">
        <v>2446</v>
      </c>
      <c r="GL2" s="138" t="s">
        <v>1897</v>
      </c>
      <c r="GM2" s="138" t="s">
        <v>1897</v>
      </c>
      <c r="GN2" s="105" t="s">
        <v>2449</v>
      </c>
      <c r="GO2" s="105" t="s">
        <v>2450</v>
      </c>
      <c r="GP2" s="138" t="s">
        <v>2446</v>
      </c>
      <c r="GQ2" s="62" t="s">
        <v>2451</v>
      </c>
      <c r="GR2" s="205" t="s">
        <v>2446</v>
      </c>
      <c r="GS2" s="205" t="s">
        <v>397</v>
      </c>
      <c r="GT2" s="105" t="s">
        <v>2452</v>
      </c>
      <c r="GU2" s="205" t="s">
        <v>2446</v>
      </c>
      <c r="GV2" s="42" t="s">
        <v>2453</v>
      </c>
      <c r="GW2" s="205" t="s">
        <v>2446</v>
      </c>
      <c r="GX2" s="42" t="s">
        <v>403</v>
      </c>
      <c r="GY2" s="79" t="s">
        <v>247</v>
      </c>
      <c r="GZ2" s="1093" t="s">
        <v>2454</v>
      </c>
      <c r="HA2" s="138" t="s">
        <v>2455</v>
      </c>
      <c r="HB2" s="80" t="s">
        <v>2456</v>
      </c>
      <c r="HC2" s="138" t="s">
        <v>2457</v>
      </c>
      <c r="HD2" s="205" t="s">
        <v>2458</v>
      </c>
      <c r="HE2" s="138" t="s">
        <v>2459</v>
      </c>
      <c r="HF2" s="137" t="s">
        <v>2460</v>
      </c>
      <c r="HG2" s="138" t="s">
        <v>2461</v>
      </c>
      <c r="HH2" s="138" t="s">
        <v>2462</v>
      </c>
      <c r="HI2" s="105" t="s">
        <v>101</v>
      </c>
      <c r="HJ2" s="138" t="s">
        <v>2463</v>
      </c>
      <c r="HK2" s="138" t="s">
        <v>2464</v>
      </c>
      <c r="HL2" s="138" t="s">
        <v>2370</v>
      </c>
      <c r="HM2" s="138" t="s">
        <v>2465</v>
      </c>
      <c r="HN2" s="138" t="s">
        <v>2466</v>
      </c>
      <c r="HO2" s="138" t="s">
        <v>1728</v>
      </c>
      <c r="HP2" s="138" t="s">
        <v>2467</v>
      </c>
      <c r="HQ2" s="138" t="s">
        <v>2468</v>
      </c>
      <c r="HR2" s="138" t="s">
        <v>1728</v>
      </c>
      <c r="HS2" s="138" t="s">
        <v>2469</v>
      </c>
      <c r="HT2" s="138" t="s">
        <v>1933</v>
      </c>
      <c r="HU2" s="138" t="s">
        <v>2470</v>
      </c>
      <c r="HV2" s="138" t="s">
        <v>2469</v>
      </c>
      <c r="HW2" s="138" t="s">
        <v>1822</v>
      </c>
      <c r="HX2" s="138" t="s">
        <v>154</v>
      </c>
      <c r="HY2" s="138" t="s">
        <v>2469</v>
      </c>
      <c r="HZ2" s="105" t="s">
        <v>2471</v>
      </c>
      <c r="IA2" s="138" t="s">
        <v>2469</v>
      </c>
      <c r="IB2" s="138" t="s">
        <v>2472</v>
      </c>
      <c r="IC2" s="105" t="s">
        <v>1791</v>
      </c>
      <c r="ID2" s="138" t="s">
        <v>2469</v>
      </c>
      <c r="IE2" s="79" t="s">
        <v>2473</v>
      </c>
      <c r="IF2" s="105" t="s">
        <v>2474</v>
      </c>
      <c r="IG2" s="138" t="s">
        <v>2469</v>
      </c>
      <c r="IH2" s="105" t="s">
        <v>1794</v>
      </c>
      <c r="II2" s="105" t="s">
        <v>2475</v>
      </c>
      <c r="IJ2" s="105" t="s">
        <v>2476</v>
      </c>
      <c r="IK2" s="138" t="s">
        <v>2469</v>
      </c>
      <c r="IL2" s="79" t="s">
        <v>2477</v>
      </c>
      <c r="IM2" s="205" t="s">
        <v>2469</v>
      </c>
      <c r="IN2" s="105" t="s">
        <v>1992</v>
      </c>
      <c r="IO2" s="205" t="s">
        <v>2469</v>
      </c>
      <c r="IP2" s="42" t="s">
        <v>1903</v>
      </c>
      <c r="IQ2" s="205" t="s">
        <v>2469</v>
      </c>
      <c r="IR2" s="42" t="s">
        <v>712</v>
      </c>
      <c r="IS2" s="25" t="s">
        <v>2478</v>
      </c>
      <c r="IT2" s="205" t="s">
        <v>2469</v>
      </c>
      <c r="IU2" s="105" t="s">
        <v>2479</v>
      </c>
      <c r="IV2" s="25" t="s">
        <v>1948</v>
      </c>
      <c r="IW2" s="205" t="s">
        <v>2469</v>
      </c>
      <c r="IX2" s="16" t="s">
        <v>1949</v>
      </c>
      <c r="IY2" s="25" t="s">
        <v>2480</v>
      </c>
      <c r="IZ2" s="205" t="s">
        <v>2469</v>
      </c>
      <c r="JA2" s="16" t="s">
        <v>2000</v>
      </c>
      <c r="JB2" s="205" t="s">
        <v>2469</v>
      </c>
      <c r="JC2" s="138" t="s">
        <v>2481</v>
      </c>
      <c r="JD2" s="16" t="s">
        <v>2001</v>
      </c>
      <c r="JE2" s="105" t="s">
        <v>2469</v>
      </c>
      <c r="JF2" s="105" t="s">
        <v>1953</v>
      </c>
      <c r="JG2" s="956" t="s">
        <v>1954</v>
      </c>
      <c r="JH2" s="105" t="s">
        <v>2469</v>
      </c>
      <c r="JI2" s="105" t="s">
        <v>2482</v>
      </c>
      <c r="JJ2" s="956" t="s">
        <v>2483</v>
      </c>
      <c r="JK2" s="105" t="s">
        <v>2469</v>
      </c>
      <c r="JL2" s="105" t="s">
        <v>2484</v>
      </c>
      <c r="JM2" s="105" t="s">
        <v>247</v>
      </c>
      <c r="JN2" s="1093" t="s">
        <v>2485</v>
      </c>
      <c r="JO2" s="216" t="s">
        <v>2486</v>
      </c>
      <c r="JP2" s="105" t="s">
        <v>2487</v>
      </c>
      <c r="JQ2" s="216" t="s">
        <v>2488</v>
      </c>
      <c r="JR2" s="138" t="s">
        <v>2489</v>
      </c>
      <c r="JS2" s="138" t="s">
        <v>2490</v>
      </c>
      <c r="JT2" s="138" t="s">
        <v>2491</v>
      </c>
      <c r="JU2" s="138" t="s">
        <v>2492</v>
      </c>
      <c r="JV2" s="138" t="s">
        <v>101</v>
      </c>
      <c r="JW2" s="138" t="s">
        <v>2493</v>
      </c>
      <c r="JX2" s="138" t="s">
        <v>2494</v>
      </c>
      <c r="JY2" s="138" t="s">
        <v>1879</v>
      </c>
      <c r="JZ2" s="138" t="s">
        <v>2495</v>
      </c>
      <c r="KA2" s="138" t="s">
        <v>2496</v>
      </c>
      <c r="KB2" s="138" t="s">
        <v>2497</v>
      </c>
      <c r="KC2" s="138" t="s">
        <v>1816</v>
      </c>
      <c r="KD2" s="138" t="s">
        <v>142</v>
      </c>
      <c r="KE2" s="138" t="s">
        <v>2488</v>
      </c>
      <c r="KF2" s="138" t="s">
        <v>1820</v>
      </c>
      <c r="KG2" s="138" t="s">
        <v>1782</v>
      </c>
      <c r="KH2" s="138" t="s">
        <v>2488</v>
      </c>
      <c r="KI2" s="138" t="s">
        <v>1784</v>
      </c>
      <c r="KJ2" s="138" t="s">
        <v>1782</v>
      </c>
      <c r="KK2" s="138" t="s">
        <v>2488</v>
      </c>
      <c r="KL2" s="105" t="s">
        <v>2498</v>
      </c>
      <c r="KM2" s="138" t="s">
        <v>2488</v>
      </c>
      <c r="KN2" s="138" t="s">
        <v>2499</v>
      </c>
      <c r="KO2" s="105" t="s">
        <v>2500</v>
      </c>
      <c r="KP2" s="138" t="s">
        <v>2488</v>
      </c>
      <c r="KQ2" s="79" t="s">
        <v>2501</v>
      </c>
      <c r="KR2" s="62" t="s">
        <v>2502</v>
      </c>
      <c r="KS2" s="138" t="s">
        <v>2488</v>
      </c>
      <c r="KT2" s="138" t="s">
        <v>2503</v>
      </c>
      <c r="KU2" s="78" t="s">
        <v>2504</v>
      </c>
      <c r="KV2" s="105" t="s">
        <v>2505</v>
      </c>
      <c r="KW2" s="190" t="s">
        <v>2488</v>
      </c>
      <c r="KX2" s="105" t="s">
        <v>1797</v>
      </c>
      <c r="KY2" s="190" t="s">
        <v>2488</v>
      </c>
      <c r="KZ2" s="78" t="s">
        <v>1834</v>
      </c>
      <c r="LA2" s="190" t="s">
        <v>2488</v>
      </c>
      <c r="LB2" s="78" t="s">
        <v>2019</v>
      </c>
      <c r="LC2" s="42" t="s">
        <v>1902</v>
      </c>
      <c r="LD2" s="190" t="s">
        <v>2488</v>
      </c>
      <c r="LE2" s="42" t="s">
        <v>2506</v>
      </c>
      <c r="LF2" s="190" t="s">
        <v>2488</v>
      </c>
      <c r="LG2" s="42" t="s">
        <v>457</v>
      </c>
      <c r="LH2" s="25" t="s">
        <v>1905</v>
      </c>
      <c r="LI2" s="190" t="s">
        <v>2488</v>
      </c>
      <c r="LJ2" s="105" t="s">
        <v>1947</v>
      </c>
      <c r="LK2" s="25" t="s">
        <v>1996</v>
      </c>
      <c r="LL2" s="190" t="s">
        <v>2488</v>
      </c>
      <c r="LM2" s="105" t="s">
        <v>1997</v>
      </c>
      <c r="LN2" s="25" t="s">
        <v>1909</v>
      </c>
      <c r="LO2" s="16" t="s">
        <v>2488</v>
      </c>
      <c r="LP2" s="25" t="s">
        <v>2000</v>
      </c>
      <c r="LQ2" s="16" t="s">
        <v>2488</v>
      </c>
      <c r="LR2" s="138" t="s">
        <v>2507</v>
      </c>
      <c r="LS2" s="187" t="s">
        <v>2508</v>
      </c>
      <c r="LT2" s="105" t="s">
        <v>2488</v>
      </c>
      <c r="LU2" s="956" t="s">
        <v>2003</v>
      </c>
      <c r="LV2" s="105" t="s">
        <v>2488</v>
      </c>
      <c r="LW2" s="105" t="s">
        <v>2509</v>
      </c>
      <c r="LX2" s="956" t="s">
        <v>2510</v>
      </c>
      <c r="LY2" s="105" t="s">
        <v>2488</v>
      </c>
      <c r="LZ2" s="105" t="s">
        <v>2484</v>
      </c>
      <c r="MA2" s="105" t="s">
        <v>2181</v>
      </c>
      <c r="MB2" s="79" t="s">
        <v>1958</v>
      </c>
      <c r="MC2" s="105" t="s">
        <v>2511</v>
      </c>
      <c r="MD2" s="105" t="s">
        <v>2512</v>
      </c>
      <c r="ME2" s="105" t="s">
        <v>2513</v>
      </c>
      <c r="MF2" s="138" t="s">
        <v>2514</v>
      </c>
      <c r="MG2" s="138" t="s">
        <v>2515</v>
      </c>
      <c r="MH2" s="138" t="s">
        <v>1720</v>
      </c>
      <c r="MI2" s="190" t="s">
        <v>2516</v>
      </c>
      <c r="MJ2" s="138" t="s">
        <v>2517</v>
      </c>
      <c r="MK2" s="138" t="s">
        <v>2518</v>
      </c>
      <c r="ML2" s="138" t="s">
        <v>1810</v>
      </c>
      <c r="MM2" s="138" t="s">
        <v>2519</v>
      </c>
      <c r="MN2" s="138" t="s">
        <v>2520</v>
      </c>
      <c r="MO2" s="138" t="s">
        <v>2521</v>
      </c>
      <c r="MP2" s="138" t="s">
        <v>2522</v>
      </c>
      <c r="MQ2" s="138" t="s">
        <v>2523</v>
      </c>
      <c r="MR2" s="138" t="s">
        <v>1851</v>
      </c>
      <c r="MS2" s="190" t="s">
        <v>277</v>
      </c>
      <c r="MT2" s="138" t="s">
        <v>2524</v>
      </c>
      <c r="MU2" s="138" t="s">
        <v>1853</v>
      </c>
      <c r="MV2" s="190" t="s">
        <v>2525</v>
      </c>
      <c r="MW2" s="138" t="s">
        <v>2524</v>
      </c>
      <c r="MX2" s="138" t="s">
        <v>2526</v>
      </c>
      <c r="MY2" s="190" t="s">
        <v>154</v>
      </c>
      <c r="MZ2" s="138" t="s">
        <v>2527</v>
      </c>
      <c r="NA2" s="138" t="s">
        <v>2528</v>
      </c>
      <c r="NB2" s="105" t="s">
        <v>2529</v>
      </c>
      <c r="NC2" s="138" t="s">
        <v>2527</v>
      </c>
      <c r="ND2" s="138" t="s">
        <v>1893</v>
      </c>
      <c r="NE2" s="105" t="s">
        <v>187</v>
      </c>
      <c r="NF2" s="138" t="s">
        <v>2527</v>
      </c>
      <c r="NG2" s="79" t="s">
        <v>2530</v>
      </c>
      <c r="NH2" s="105" t="s">
        <v>2531</v>
      </c>
      <c r="NI2" s="138" t="s">
        <v>2527</v>
      </c>
      <c r="NJ2" s="105" t="s">
        <v>2532</v>
      </c>
      <c r="NK2" s="62" t="s">
        <v>2533</v>
      </c>
      <c r="NL2" s="105" t="s">
        <v>2534</v>
      </c>
      <c r="NM2" s="138" t="s">
        <v>2527</v>
      </c>
      <c r="NN2" s="105" t="s">
        <v>2046</v>
      </c>
      <c r="NO2" s="138" t="s">
        <v>2527</v>
      </c>
      <c r="NP2" s="105" t="s">
        <v>1798</v>
      </c>
      <c r="NQ2" s="105" t="s">
        <v>2535</v>
      </c>
      <c r="NR2" s="138" t="s">
        <v>2527</v>
      </c>
      <c r="NS2" s="105" t="s">
        <v>2536</v>
      </c>
      <c r="NT2" s="138" t="s">
        <v>2527</v>
      </c>
      <c r="NU2" s="42" t="s">
        <v>2537</v>
      </c>
      <c r="NV2" s="138" t="s">
        <v>2527</v>
      </c>
      <c r="NW2" s="42" t="s">
        <v>2538</v>
      </c>
      <c r="NX2" s="25" t="s">
        <v>2539</v>
      </c>
      <c r="NY2" s="138" t="s">
        <v>2527</v>
      </c>
      <c r="NZ2" s="105" t="s">
        <v>2540</v>
      </c>
      <c r="OA2" s="25" t="s">
        <v>2024</v>
      </c>
      <c r="OB2" s="138" t="s">
        <v>2527</v>
      </c>
      <c r="OC2" s="105" t="s">
        <v>2541</v>
      </c>
      <c r="OD2" s="25" t="s">
        <v>2542</v>
      </c>
      <c r="OE2" s="138" t="s">
        <v>2527</v>
      </c>
      <c r="OF2" s="25" t="s">
        <v>482</v>
      </c>
      <c r="OG2" s="138" t="s">
        <v>2527</v>
      </c>
      <c r="OH2" s="138" t="s">
        <v>484</v>
      </c>
      <c r="OI2" s="16" t="s">
        <v>2543</v>
      </c>
      <c r="OJ2" s="105" t="s">
        <v>2527</v>
      </c>
      <c r="OK2" s="956" t="s">
        <v>2056</v>
      </c>
      <c r="OL2" s="105" t="s">
        <v>2527</v>
      </c>
      <c r="OM2" s="105" t="s">
        <v>2134</v>
      </c>
      <c r="ON2" s="137" t="s">
        <v>2544</v>
      </c>
      <c r="OO2" s="105" t="s">
        <v>2527</v>
      </c>
      <c r="OP2" s="1316" t="s">
        <v>2059</v>
      </c>
      <c r="OQ2" s="138" t="s">
        <v>2545</v>
      </c>
      <c r="OR2" s="956" t="s">
        <v>2546</v>
      </c>
      <c r="OS2" s="138" t="s">
        <v>2007</v>
      </c>
      <c r="OT2" s="956" t="s">
        <v>2547</v>
      </c>
      <c r="OU2" s="25" t="s">
        <v>2010</v>
      </c>
      <c r="OV2" s="137" t="s">
        <v>641</v>
      </c>
      <c r="OW2" s="105" t="s">
        <v>247</v>
      </c>
      <c r="OX2" s="79" t="s">
        <v>646</v>
      </c>
      <c r="OY2" s="78" t="s">
        <v>1976</v>
      </c>
      <c r="OZ2" s="105" t="s">
        <v>646</v>
      </c>
      <c r="PA2" s="138" t="s">
        <v>1737</v>
      </c>
      <c r="PB2" s="138" t="s">
        <v>1738</v>
      </c>
      <c r="PC2" s="105" t="s">
        <v>646</v>
      </c>
      <c r="PD2" s="79" t="s">
        <v>2548</v>
      </c>
      <c r="PE2" s="105" t="s">
        <v>2531</v>
      </c>
      <c r="PF2" s="105" t="s">
        <v>646</v>
      </c>
      <c r="PG2" s="105" t="s">
        <v>2549</v>
      </c>
      <c r="PH2" s="105" t="s">
        <v>2550</v>
      </c>
      <c r="PI2" s="105" t="s">
        <v>2551</v>
      </c>
      <c r="PJ2" s="105" t="s">
        <v>646</v>
      </c>
      <c r="PK2" s="79" t="s">
        <v>2552</v>
      </c>
      <c r="PL2" s="105" t="s">
        <v>646</v>
      </c>
      <c r="PM2" s="62" t="s">
        <v>2553</v>
      </c>
      <c r="PN2" s="105" t="s">
        <v>2425</v>
      </c>
      <c r="PO2" s="105" t="s">
        <v>646</v>
      </c>
      <c r="PP2" s="105" t="s">
        <v>2048</v>
      </c>
      <c r="PQ2" s="105" t="s">
        <v>2554</v>
      </c>
      <c r="PR2" s="105" t="s">
        <v>646</v>
      </c>
      <c r="PS2" s="42" t="s">
        <v>1993</v>
      </c>
      <c r="PT2" s="105" t="s">
        <v>646</v>
      </c>
      <c r="PU2" s="42" t="s">
        <v>2555</v>
      </c>
      <c r="PV2" s="105" t="s">
        <v>1904</v>
      </c>
      <c r="PW2" s="25" t="s">
        <v>2082</v>
      </c>
      <c r="PX2" s="105" t="s">
        <v>646</v>
      </c>
      <c r="PY2" s="105" t="s">
        <v>468</v>
      </c>
      <c r="PZ2" s="25" t="s">
        <v>2556</v>
      </c>
      <c r="QA2" s="105" t="s">
        <v>646</v>
      </c>
      <c r="QB2" s="105" t="s">
        <v>2557</v>
      </c>
      <c r="QC2" s="25" t="s">
        <v>2558</v>
      </c>
      <c r="QD2" s="105" t="s">
        <v>646</v>
      </c>
      <c r="QE2" s="105" t="s">
        <v>2559</v>
      </c>
      <c r="QF2" s="25" t="s">
        <v>482</v>
      </c>
      <c r="QG2" s="105" t="s">
        <v>646</v>
      </c>
      <c r="QH2" s="138" t="s">
        <v>2560</v>
      </c>
      <c r="QI2" s="16" t="s">
        <v>1912</v>
      </c>
      <c r="QJ2" s="105" t="s">
        <v>646</v>
      </c>
      <c r="QK2" s="956" t="s">
        <v>2561</v>
      </c>
      <c r="QL2" s="105" t="s">
        <v>646</v>
      </c>
      <c r="QM2" s="956" t="s">
        <v>2562</v>
      </c>
      <c r="QN2" s="105" t="s">
        <v>646</v>
      </c>
      <c r="QO2" s="42" t="s">
        <v>2563</v>
      </c>
      <c r="QP2" s="1316" t="s">
        <v>2564</v>
      </c>
      <c r="QQ2" s="138" t="s">
        <v>2031</v>
      </c>
      <c r="QR2" s="956" t="s">
        <v>2565</v>
      </c>
      <c r="QS2" s="138" t="s">
        <v>2033</v>
      </c>
      <c r="QT2" s="1449" t="s">
        <v>2566</v>
      </c>
      <c r="QU2" s="25" t="s">
        <v>2036</v>
      </c>
      <c r="QV2" s="137" t="s">
        <v>2567</v>
      </c>
      <c r="QW2" s="16" t="s">
        <v>2038</v>
      </c>
      <c r="QX2" s="137" t="s">
        <v>2143</v>
      </c>
      <c r="QY2" s="956" t="s">
        <v>2040</v>
      </c>
      <c r="QZ2" s="16" t="s">
        <v>2041</v>
      </c>
      <c r="RA2" s="137" t="s">
        <v>2948</v>
      </c>
      <c r="RB2" s="16" t="s">
        <v>2043</v>
      </c>
      <c r="RC2" s="137" t="s">
        <v>2949</v>
      </c>
      <c r="RD2" s="137" t="s">
        <v>2950</v>
      </c>
      <c r="RE2" s="1316" t="s">
        <v>2181</v>
      </c>
      <c r="RF2" s="105" t="s">
        <v>646</v>
      </c>
      <c r="RG2" s="105" t="s">
        <v>708</v>
      </c>
      <c r="RH2" s="78" t="s">
        <v>2568</v>
      </c>
      <c r="RI2" s="105" t="s">
        <v>705</v>
      </c>
      <c r="RJ2" s="79" t="s">
        <v>2569</v>
      </c>
      <c r="RK2" s="79" t="s">
        <v>1798</v>
      </c>
      <c r="RL2" s="79" t="s">
        <v>2078</v>
      </c>
      <c r="RM2" s="105" t="s">
        <v>705</v>
      </c>
      <c r="RN2" s="42" t="s">
        <v>2570</v>
      </c>
      <c r="RO2" s="105" t="s">
        <v>2571</v>
      </c>
      <c r="RP2" s="105" t="s">
        <v>705</v>
      </c>
      <c r="RQ2" s="42" t="s">
        <v>710</v>
      </c>
      <c r="RR2" s="105" t="s">
        <v>705</v>
      </c>
      <c r="RS2" s="26" t="s">
        <v>2021</v>
      </c>
      <c r="RT2" s="42" t="s">
        <v>610</v>
      </c>
      <c r="RU2" s="25" t="s">
        <v>2572</v>
      </c>
      <c r="RV2" s="105" t="s">
        <v>705</v>
      </c>
      <c r="RW2" s="105" t="s">
        <v>2573</v>
      </c>
      <c r="RX2" s="25" t="s">
        <v>1996</v>
      </c>
      <c r="RY2" s="105" t="s">
        <v>705</v>
      </c>
      <c r="RZ2" s="105" t="s">
        <v>1997</v>
      </c>
      <c r="SA2" s="25" t="s">
        <v>1909</v>
      </c>
      <c r="SB2" s="105" t="s">
        <v>705</v>
      </c>
      <c r="SC2" s="105" t="s">
        <v>2574</v>
      </c>
      <c r="SD2" s="25" t="s">
        <v>1910</v>
      </c>
      <c r="SE2" s="105" t="s">
        <v>705</v>
      </c>
      <c r="SF2" s="16" t="s">
        <v>1912</v>
      </c>
      <c r="SG2" s="105" t="s">
        <v>705</v>
      </c>
      <c r="SH2" s="105" t="s">
        <v>2575</v>
      </c>
      <c r="SI2" s="956" t="s">
        <v>2561</v>
      </c>
      <c r="SJ2" s="105" t="s">
        <v>705</v>
      </c>
      <c r="SK2" s="956" t="s">
        <v>2576</v>
      </c>
      <c r="SL2" s="105" t="s">
        <v>705</v>
      </c>
      <c r="SM2" s="105" t="s">
        <v>2577</v>
      </c>
      <c r="SN2" s="1316" t="s">
        <v>2578</v>
      </c>
      <c r="SO2" s="138" t="s">
        <v>2060</v>
      </c>
      <c r="SP2" s="956" t="s">
        <v>2579</v>
      </c>
      <c r="SQ2" s="138" t="s">
        <v>2063</v>
      </c>
      <c r="SR2" s="1449" t="s">
        <v>2580</v>
      </c>
      <c r="SS2" s="1449" t="s">
        <v>2156</v>
      </c>
      <c r="ST2" s="138" t="s">
        <v>2065</v>
      </c>
      <c r="SU2" s="956" t="s">
        <v>2581</v>
      </c>
      <c r="SV2" s="16" t="s">
        <v>2067</v>
      </c>
      <c r="SW2" s="956" t="s">
        <v>2582</v>
      </c>
      <c r="SX2" s="16" t="s">
        <v>2070</v>
      </c>
      <c r="SY2" s="137" t="s">
        <v>2951</v>
      </c>
      <c r="SZ2" s="25" t="s">
        <v>2952</v>
      </c>
      <c r="TA2" s="16" t="s">
        <v>2073</v>
      </c>
      <c r="TB2" s="137" t="s">
        <v>2953</v>
      </c>
      <c r="TC2" s="1316" t="s">
        <v>2181</v>
      </c>
      <c r="TD2" s="105" t="s">
        <v>727</v>
      </c>
      <c r="TE2" s="62" t="s">
        <v>2583</v>
      </c>
      <c r="TF2" s="78" t="s">
        <v>2584</v>
      </c>
      <c r="TG2" s="26" t="s">
        <v>2585</v>
      </c>
      <c r="TH2" s="78" t="s">
        <v>2584</v>
      </c>
      <c r="TI2" s="105" t="s">
        <v>573</v>
      </c>
      <c r="TJ2" s="78" t="s">
        <v>2584</v>
      </c>
      <c r="TK2" s="105" t="s">
        <v>2048</v>
      </c>
      <c r="TL2" s="105" t="s">
        <v>2586</v>
      </c>
      <c r="TM2" s="78" t="s">
        <v>2584</v>
      </c>
      <c r="TN2" s="105" t="s">
        <v>2587</v>
      </c>
      <c r="TO2" s="42" t="s">
        <v>2584</v>
      </c>
      <c r="TP2" s="42" t="s">
        <v>453</v>
      </c>
      <c r="TQ2" s="25" t="s">
        <v>2051</v>
      </c>
      <c r="TR2" s="42" t="s">
        <v>2584</v>
      </c>
      <c r="TS2" s="133" t="s">
        <v>746</v>
      </c>
      <c r="TT2" s="62" t="s">
        <v>747</v>
      </c>
      <c r="TU2" s="133" t="s">
        <v>748</v>
      </c>
      <c r="TV2" s="25" t="s">
        <v>2588</v>
      </c>
      <c r="TW2" s="25" t="s">
        <v>2589</v>
      </c>
      <c r="TX2" s="42" t="s">
        <v>2584</v>
      </c>
      <c r="TY2" s="79" t="s">
        <v>2590</v>
      </c>
      <c r="TZ2" s="79" t="s">
        <v>2591</v>
      </c>
      <c r="UA2" s="25" t="s">
        <v>2592</v>
      </c>
      <c r="UB2" s="25" t="s">
        <v>2593</v>
      </c>
      <c r="UC2" s="42" t="s">
        <v>2584</v>
      </c>
      <c r="UD2" s="79" t="s">
        <v>2594</v>
      </c>
      <c r="UE2" s="79" t="s">
        <v>2595</v>
      </c>
      <c r="UF2" s="42" t="s">
        <v>2584</v>
      </c>
      <c r="UG2" s="16" t="s">
        <v>2596</v>
      </c>
      <c r="UH2" s="16" t="s">
        <v>2597</v>
      </c>
      <c r="UI2" s="105" t="s">
        <v>2584</v>
      </c>
      <c r="UJ2" s="105" t="s">
        <v>2098</v>
      </c>
      <c r="UK2" s="105" t="s">
        <v>2099</v>
      </c>
      <c r="UL2" s="79" t="s">
        <v>2100</v>
      </c>
      <c r="UM2" s="105" t="s">
        <v>2598</v>
      </c>
      <c r="UN2" s="105" t="s">
        <v>2584</v>
      </c>
      <c r="UO2" s="79" t="s">
        <v>2599</v>
      </c>
      <c r="UP2" s="79" t="s">
        <v>2600</v>
      </c>
      <c r="UQ2" s="105" t="s">
        <v>2584</v>
      </c>
      <c r="UR2" s="105" t="s">
        <v>2601</v>
      </c>
      <c r="US2" s="105" t="s">
        <v>2602</v>
      </c>
      <c r="UT2" s="105" t="s">
        <v>2603</v>
      </c>
      <c r="UU2" s="79" t="s">
        <v>2604</v>
      </c>
      <c r="UV2" s="79" t="s">
        <v>2605</v>
      </c>
      <c r="UW2" s="138" t="s">
        <v>2113</v>
      </c>
      <c r="UX2" s="956" t="s">
        <v>2606</v>
      </c>
      <c r="UY2" s="956" t="s">
        <v>2607</v>
      </c>
      <c r="UZ2" s="138" t="s">
        <v>2116</v>
      </c>
      <c r="VA2" s="956" t="s">
        <v>2608</v>
      </c>
      <c r="VB2" s="956" t="s">
        <v>2609</v>
      </c>
      <c r="VC2" s="138" t="s">
        <v>2121</v>
      </c>
      <c r="VD2" s="956" t="s">
        <v>2610</v>
      </c>
      <c r="VE2" s="138" t="s">
        <v>2123</v>
      </c>
      <c r="VF2" s="956" t="s">
        <v>2611</v>
      </c>
      <c r="VG2" s="956" t="s">
        <v>2612</v>
      </c>
      <c r="VH2" s="138" t="s">
        <v>2126</v>
      </c>
      <c r="VI2" s="956" t="s">
        <v>2127</v>
      </c>
      <c r="VJ2" s="956" t="s">
        <v>2954</v>
      </c>
      <c r="VK2" s="137" t="s">
        <v>2955</v>
      </c>
      <c r="VL2" s="138" t="s">
        <v>2128</v>
      </c>
      <c r="VM2" s="956" t="s">
        <v>2956</v>
      </c>
      <c r="VN2" s="956" t="s">
        <v>2957</v>
      </c>
      <c r="VO2" s="137" t="s">
        <v>2955</v>
      </c>
      <c r="VP2" s="138" t="s">
        <v>2958</v>
      </c>
      <c r="VQ2" s="137" t="s">
        <v>2959</v>
      </c>
      <c r="VR2" s="137" t="s">
        <v>2960</v>
      </c>
      <c r="VS2" s="105" t="s">
        <v>2131</v>
      </c>
      <c r="VT2" s="105" t="s">
        <v>2132</v>
      </c>
      <c r="VU2" s="42" t="s">
        <v>2614</v>
      </c>
      <c r="VV2" s="25" t="s">
        <v>999</v>
      </c>
      <c r="VW2" s="79" t="s">
        <v>2615</v>
      </c>
      <c r="VX2" s="79" t="s">
        <v>2616</v>
      </c>
      <c r="VY2" s="79" t="s">
        <v>2562</v>
      </c>
      <c r="VZ2" s="25" t="s">
        <v>999</v>
      </c>
      <c r="WA2" s="25" t="s">
        <v>2617</v>
      </c>
      <c r="WB2" s="1316" t="s">
        <v>2618</v>
      </c>
      <c r="WC2" s="138" t="s">
        <v>2137</v>
      </c>
      <c r="WD2" s="1379" t="s">
        <v>2619</v>
      </c>
      <c r="WE2" s="956" t="s">
        <v>2062</v>
      </c>
      <c r="WF2" s="138" t="s">
        <v>2139</v>
      </c>
      <c r="WG2" s="956" t="s">
        <v>629</v>
      </c>
      <c r="WH2" s="1449" t="s">
        <v>2062</v>
      </c>
      <c r="WI2" s="138" t="s">
        <v>2140</v>
      </c>
      <c r="WJ2" s="137" t="s">
        <v>643</v>
      </c>
      <c r="WK2" s="137" t="s">
        <v>2620</v>
      </c>
      <c r="WL2" s="16" t="s">
        <v>2142</v>
      </c>
      <c r="WM2" s="137" t="s">
        <v>2621</v>
      </c>
      <c r="WN2" s="956" t="s">
        <v>2622</v>
      </c>
      <c r="WO2" s="16" t="s">
        <v>2145</v>
      </c>
      <c r="WP2" s="956" t="s">
        <v>2072</v>
      </c>
      <c r="WQ2" s="16" t="s">
        <v>2147</v>
      </c>
      <c r="WR2" s="137" t="s">
        <v>2953</v>
      </c>
      <c r="WS2" s="956" t="s">
        <v>2072</v>
      </c>
      <c r="WT2" s="16" t="s">
        <v>3077</v>
      </c>
      <c r="WU2" s="137" t="s">
        <v>1610</v>
      </c>
      <c r="WV2" s="1316" t="s">
        <v>2181</v>
      </c>
      <c r="WW2" s="1314" t="s">
        <v>2623</v>
      </c>
      <c r="WX2" s="1314" t="s">
        <v>2624</v>
      </c>
      <c r="WY2" s="1314" t="s">
        <v>2148</v>
      </c>
      <c r="WZ2" s="1316" t="s">
        <v>2625</v>
      </c>
      <c r="XA2" s="138" t="s">
        <v>2152</v>
      </c>
      <c r="XB2" s="1379" t="s">
        <v>2626</v>
      </c>
      <c r="XC2" s="956" t="s">
        <v>2062</v>
      </c>
      <c r="XD2" s="138" t="s">
        <v>2154</v>
      </c>
      <c r="XE2" s="79" t="s">
        <v>2627</v>
      </c>
      <c r="XF2" s="138" t="s">
        <v>2157</v>
      </c>
      <c r="XG2" s="956" t="s">
        <v>2628</v>
      </c>
      <c r="XH2" s="137" t="s">
        <v>2567</v>
      </c>
      <c r="XI2" s="16" t="s">
        <v>2159</v>
      </c>
      <c r="XJ2" s="956" t="s">
        <v>2069</v>
      </c>
      <c r="XK2" s="16" t="s">
        <v>2161</v>
      </c>
      <c r="XL2" s="137" t="s">
        <v>2961</v>
      </c>
      <c r="XM2" s="16" t="s">
        <v>2163</v>
      </c>
      <c r="XN2" s="137" t="s">
        <v>2962</v>
      </c>
      <c r="XO2" s="137" t="s">
        <v>2961</v>
      </c>
      <c r="XP2" s="16" t="s">
        <v>2164</v>
      </c>
      <c r="XQ2" s="137" t="s">
        <v>1610</v>
      </c>
      <c r="XR2" s="1316" t="s">
        <v>2181</v>
      </c>
      <c r="XS2" s="1305" t="s">
        <v>1100</v>
      </c>
      <c r="XT2" s="137" t="s">
        <v>510</v>
      </c>
      <c r="XU2" s="137" t="s">
        <v>2629</v>
      </c>
      <c r="XV2" s="1305" t="s">
        <v>2168</v>
      </c>
      <c r="XW2" s="137" t="s">
        <v>2630</v>
      </c>
      <c r="XX2" s="137" t="s">
        <v>2631</v>
      </c>
      <c r="XY2" s="16" t="s">
        <v>2170</v>
      </c>
      <c r="XZ2" s="137" t="s">
        <v>2632</v>
      </c>
      <c r="YA2" s="16" t="s">
        <v>2172</v>
      </c>
      <c r="YB2" s="956" t="s">
        <v>2580</v>
      </c>
      <c r="YC2" s="1449" t="s">
        <v>2627</v>
      </c>
      <c r="YD2" s="16" t="s">
        <v>2174</v>
      </c>
      <c r="YE2" s="956" t="s">
        <v>2633</v>
      </c>
      <c r="YF2" s="16" t="s">
        <v>2176</v>
      </c>
      <c r="YG2" s="956" t="s">
        <v>2634</v>
      </c>
      <c r="YH2" s="16" t="s">
        <v>2178</v>
      </c>
      <c r="YI2" s="956" t="s">
        <v>2963</v>
      </c>
      <c r="YJ2" s="16" t="s">
        <v>2179</v>
      </c>
      <c r="YK2" s="137" t="s">
        <v>1609</v>
      </c>
      <c r="YL2" s="956" t="s">
        <v>2963</v>
      </c>
      <c r="YM2" s="16" t="s">
        <v>2164</v>
      </c>
      <c r="YN2" s="137" t="s">
        <v>1610</v>
      </c>
      <c r="YO2" s="1316" t="s">
        <v>2181</v>
      </c>
      <c r="YP2" s="1379" t="s">
        <v>1272</v>
      </c>
      <c r="YQ2" s="1379" t="s">
        <v>2183</v>
      </c>
      <c r="YR2" s="16" t="s">
        <v>2184</v>
      </c>
      <c r="YS2" s="1379" t="s">
        <v>2635</v>
      </c>
      <c r="YT2" s="1379" t="s">
        <v>623</v>
      </c>
      <c r="YU2" s="16" t="s">
        <v>2186</v>
      </c>
      <c r="YV2" s="42" t="s">
        <v>2636</v>
      </c>
      <c r="YW2" s="16" t="s">
        <v>2187</v>
      </c>
      <c r="YX2" s="137" t="s">
        <v>2637</v>
      </c>
      <c r="YY2" s="137" t="s">
        <v>2638</v>
      </c>
      <c r="YZ2" s="137" t="s">
        <v>2639</v>
      </c>
      <c r="ZA2" s="16" t="s">
        <v>2190</v>
      </c>
      <c r="ZB2" s="137" t="s">
        <v>2640</v>
      </c>
      <c r="ZC2" s="137" t="s">
        <v>2641</v>
      </c>
      <c r="ZD2" s="956" t="s">
        <v>2642</v>
      </c>
      <c r="ZE2" s="956" t="s">
        <v>2643</v>
      </c>
      <c r="ZF2" s="16" t="s">
        <v>2193</v>
      </c>
      <c r="ZG2" s="137" t="s">
        <v>2644</v>
      </c>
      <c r="ZH2" s="956" t="s">
        <v>2964</v>
      </c>
      <c r="ZI2" s="16" t="s">
        <v>2195</v>
      </c>
      <c r="ZJ2" s="137" t="s">
        <v>2962</v>
      </c>
      <c r="ZK2" s="956" t="s">
        <v>2964</v>
      </c>
      <c r="ZL2" s="16" t="s">
        <v>4584</v>
      </c>
      <c r="ZM2" s="137" t="s">
        <v>1610</v>
      </c>
      <c r="ZN2" s="137" t="s">
        <v>2645</v>
      </c>
      <c r="ZO2" s="137" t="s">
        <v>2646</v>
      </c>
      <c r="ZP2" s="1314" t="s">
        <v>1612</v>
      </c>
      <c r="ZQ2" s="1684" t="s">
        <v>1346</v>
      </c>
      <c r="ZR2" s="137" t="s">
        <v>2949</v>
      </c>
      <c r="ZS2" s="1314" t="s">
        <v>1612</v>
      </c>
      <c r="ZT2" s="16" t="s">
        <v>4583</v>
      </c>
      <c r="ZU2" s="137" t="s">
        <v>4601</v>
      </c>
      <c r="ZV2" s="1316" t="s">
        <v>2181</v>
      </c>
      <c r="ZW2" s="1316" t="s">
        <v>1614</v>
      </c>
      <c r="ZX2" s="1671" t="s">
        <v>1355</v>
      </c>
      <c r="ZY2" s="137" t="s">
        <v>1609</v>
      </c>
      <c r="ZZ2" s="1316" t="s">
        <v>1614</v>
      </c>
      <c r="AAA2" s="16" t="s">
        <v>4586</v>
      </c>
      <c r="AAB2" s="137" t="s">
        <v>1610</v>
      </c>
      <c r="AAC2" s="1316" t="s">
        <v>2181</v>
      </c>
      <c r="AAD2" s="1316" t="s">
        <v>1358</v>
      </c>
      <c r="AAE2" s="1671" t="s">
        <v>1359</v>
      </c>
      <c r="AAF2" s="137" t="s">
        <v>2965</v>
      </c>
      <c r="AAG2" s="1316" t="s">
        <v>1358</v>
      </c>
      <c r="AAH2" s="16" t="s">
        <v>4585</v>
      </c>
      <c r="AAI2" s="137" t="s">
        <v>1610</v>
      </c>
      <c r="AAJ2" s="1316" t="s">
        <v>2181</v>
      </c>
      <c r="AAK2" s="79" t="s">
        <v>1127</v>
      </c>
      <c r="AAL2" s="79" t="s">
        <v>2647</v>
      </c>
      <c r="AAM2" s="105" t="s">
        <v>1130</v>
      </c>
      <c r="AAN2" s="105" t="s">
        <v>2648</v>
      </c>
      <c r="AAO2" s="42" t="s">
        <v>2200</v>
      </c>
      <c r="AAP2" s="42" t="s">
        <v>2201</v>
      </c>
      <c r="AAQ2" s="42" t="s">
        <v>2202</v>
      </c>
      <c r="AAR2" s="42" t="s">
        <v>2203</v>
      </c>
      <c r="AAS2" s="42" t="s">
        <v>1136</v>
      </c>
      <c r="AAT2" s="42" t="s">
        <v>1137</v>
      </c>
      <c r="AAU2" s="42" t="s">
        <v>1138</v>
      </c>
      <c r="AAV2" s="26" t="s">
        <v>1139</v>
      </c>
      <c r="AAW2" s="42" t="s">
        <v>1140</v>
      </c>
      <c r="AAX2" s="42" t="s">
        <v>1141</v>
      </c>
      <c r="AAY2" s="25" t="s">
        <v>1142</v>
      </c>
      <c r="AAZ2" s="25" t="s">
        <v>1143</v>
      </c>
      <c r="ABA2" s="25" t="s">
        <v>2205</v>
      </c>
      <c r="ABB2" s="25" t="s">
        <v>2206</v>
      </c>
    </row>
    <row r="3" spans="1:730" ht="15" customHeight="1" thickBot="1" x14ac:dyDescent="0.4">
      <c r="A3" s="879">
        <v>1</v>
      </c>
      <c r="B3" s="879" t="s">
        <v>18</v>
      </c>
      <c r="C3" s="358" t="s">
        <v>1254</v>
      </c>
      <c r="D3" s="880" t="s">
        <v>2966</v>
      </c>
      <c r="E3" s="358" t="s">
        <v>2967</v>
      </c>
      <c r="F3" s="185" t="s">
        <v>2968</v>
      </c>
      <c r="G3" s="41" t="s">
        <v>2969</v>
      </c>
      <c r="H3" s="51">
        <v>1.61</v>
      </c>
      <c r="I3" s="51">
        <v>1.7</v>
      </c>
      <c r="J3" s="51">
        <v>1.68</v>
      </c>
      <c r="K3" s="51">
        <v>1.61</v>
      </c>
      <c r="L3" s="51">
        <v>1.7</v>
      </c>
      <c r="M3" s="51">
        <v>1.61</v>
      </c>
      <c r="N3" s="51">
        <v>1.61</v>
      </c>
      <c r="O3" s="51" t="s">
        <v>1502</v>
      </c>
      <c r="P3" s="51">
        <v>1.61</v>
      </c>
      <c r="Q3" s="51" t="s">
        <v>1502</v>
      </c>
      <c r="R3" s="51" t="s">
        <v>1502</v>
      </c>
      <c r="S3" s="47">
        <v>1.61</v>
      </c>
      <c r="T3" s="47" t="s">
        <v>1502</v>
      </c>
      <c r="U3" s="47">
        <v>1.61</v>
      </c>
      <c r="V3" s="47"/>
      <c r="W3" s="47">
        <v>1.73</v>
      </c>
      <c r="X3" s="47">
        <v>1.73</v>
      </c>
      <c r="Y3" s="47">
        <v>1.61</v>
      </c>
      <c r="Z3" s="47">
        <v>1.71</v>
      </c>
      <c r="AA3" s="47">
        <v>1.73</v>
      </c>
      <c r="AB3" s="47">
        <v>1.61</v>
      </c>
      <c r="AC3" s="47">
        <v>1.73</v>
      </c>
      <c r="AD3" s="47">
        <v>1.73</v>
      </c>
      <c r="AE3" s="47">
        <v>1.61</v>
      </c>
      <c r="AF3" s="47">
        <v>1.72</v>
      </c>
      <c r="AG3" s="47">
        <v>1.73</v>
      </c>
      <c r="AH3" s="47">
        <v>1.74</v>
      </c>
      <c r="AI3" s="47">
        <v>1.76</v>
      </c>
      <c r="AJ3" s="51">
        <v>1.74</v>
      </c>
      <c r="AK3" s="51">
        <f>MIN(AH3,AJ3)</f>
        <v>1.74</v>
      </c>
      <c r="AL3" s="51">
        <v>1.86</v>
      </c>
      <c r="AM3" s="51">
        <v>1.85</v>
      </c>
      <c r="AN3" s="1041">
        <v>1.74</v>
      </c>
      <c r="AO3" s="51">
        <f>MIN(AK3,AN3)</f>
        <v>1.74</v>
      </c>
      <c r="AP3" s="1041">
        <v>1.62</v>
      </c>
      <c r="AQ3" s="66">
        <f>(MIN(AO3,AP3))</f>
        <v>1.62</v>
      </c>
      <c r="AR3" s="132"/>
      <c r="AS3" s="357">
        <f>(AR3-AQ3)/AQ3</f>
        <v>-1</v>
      </c>
      <c r="AT3" s="215">
        <v>1.67</v>
      </c>
      <c r="AU3" s="215">
        <v>1.75</v>
      </c>
      <c r="AV3" s="215">
        <v>1.67</v>
      </c>
      <c r="AW3" s="215">
        <v>1.79</v>
      </c>
      <c r="AX3" s="215">
        <v>1.67</v>
      </c>
      <c r="AY3" s="215">
        <v>1.67</v>
      </c>
      <c r="AZ3" s="215" t="s">
        <v>1502</v>
      </c>
      <c r="BA3" s="215">
        <v>1.67</v>
      </c>
      <c r="BB3" s="215" t="s">
        <v>1502</v>
      </c>
      <c r="BC3" s="215">
        <v>1.67</v>
      </c>
      <c r="BD3" s="215" t="s">
        <v>1502</v>
      </c>
      <c r="BE3" s="215">
        <v>1.67</v>
      </c>
      <c r="BF3" s="215" t="s">
        <v>1502</v>
      </c>
      <c r="BG3" s="215" t="s">
        <v>1502</v>
      </c>
      <c r="BH3" s="215">
        <v>1.67</v>
      </c>
      <c r="BI3" s="215" t="s">
        <v>1502</v>
      </c>
      <c r="BJ3" s="215">
        <v>1.67</v>
      </c>
      <c r="BK3" s="215">
        <v>1.72</v>
      </c>
      <c r="BL3" s="215">
        <v>1.67</v>
      </c>
      <c r="BM3" s="215">
        <v>1.68</v>
      </c>
      <c r="BN3" s="215">
        <v>1.67</v>
      </c>
      <c r="BO3" s="215"/>
      <c r="BP3" s="888">
        <f t="shared" ref="BP3:BP18" si="0">(BO3-BN3)/BN3</f>
        <v>-1</v>
      </c>
      <c r="BQ3" s="215">
        <v>1.87</v>
      </c>
      <c r="BR3" s="215">
        <v>1.87</v>
      </c>
      <c r="BS3" s="215">
        <v>1.91</v>
      </c>
      <c r="BT3" s="215">
        <v>1.87</v>
      </c>
      <c r="BU3" s="215">
        <v>1.98</v>
      </c>
      <c r="BV3" s="215">
        <v>1.64</v>
      </c>
      <c r="BW3" s="215">
        <v>1.64</v>
      </c>
      <c r="BX3" s="215">
        <v>1.64</v>
      </c>
      <c r="BY3" s="215" t="s">
        <v>1502</v>
      </c>
      <c r="BZ3" s="215">
        <v>1.64</v>
      </c>
      <c r="CA3" s="215" t="s">
        <v>1502</v>
      </c>
      <c r="CB3" s="215">
        <v>1.64</v>
      </c>
      <c r="CC3" s="215" t="s">
        <v>1502</v>
      </c>
      <c r="CD3" s="215" t="s">
        <v>1502</v>
      </c>
      <c r="CE3" s="215">
        <v>1.64</v>
      </c>
      <c r="CF3" s="215">
        <v>2.11</v>
      </c>
      <c r="CG3" s="215">
        <v>2.09</v>
      </c>
      <c r="CH3" s="215">
        <v>1.64</v>
      </c>
      <c r="CI3" s="215">
        <v>2.08</v>
      </c>
      <c r="CJ3" s="215">
        <v>1.64</v>
      </c>
      <c r="CK3" s="215">
        <v>2.0099999999999998</v>
      </c>
      <c r="CL3" s="215">
        <v>2.02</v>
      </c>
      <c r="CM3" s="215">
        <v>2</v>
      </c>
      <c r="CN3" s="215">
        <v>1.64</v>
      </c>
      <c r="CO3" s="215">
        <v>2.0099999999999998</v>
      </c>
      <c r="CP3" s="215">
        <v>2</v>
      </c>
      <c r="CQ3" s="215">
        <f>MIN(CN3,CP3)</f>
        <v>1.64</v>
      </c>
      <c r="CR3" s="215">
        <v>2.0099999999999998</v>
      </c>
      <c r="CS3" s="215">
        <v>1.9</v>
      </c>
      <c r="CT3" s="215">
        <f>MIN(CQ3,CS3)</f>
        <v>1.64</v>
      </c>
      <c r="CU3" s="215">
        <v>1.95</v>
      </c>
      <c r="CV3" s="215">
        <v>2.0099999999999998</v>
      </c>
      <c r="CW3" s="215">
        <v>2.1</v>
      </c>
      <c r="CX3" s="215">
        <f>MIN(CT3,CW3)</f>
        <v>1.64</v>
      </c>
      <c r="CY3" s="215">
        <v>2</v>
      </c>
      <c r="CZ3" s="215">
        <v>2.12</v>
      </c>
      <c r="DA3" s="215">
        <f>MIN(CX3,CZ3)</f>
        <v>1.64</v>
      </c>
      <c r="DB3" s="215">
        <v>2.1</v>
      </c>
      <c r="DC3" s="215">
        <v>1.95</v>
      </c>
      <c r="DD3" s="1031">
        <f>MIN(DA3,DC3)</f>
        <v>1.64</v>
      </c>
      <c r="DE3" s="132">
        <v>2.1</v>
      </c>
      <c r="DF3" s="1113">
        <v>2.11</v>
      </c>
      <c r="DG3" s="1051">
        <f>(MIN(DD3,DF3))</f>
        <v>1.64</v>
      </c>
      <c r="DH3" s="884">
        <v>2.12</v>
      </c>
      <c r="DI3" s="132">
        <v>2.2200000000000002</v>
      </c>
      <c r="DJ3" s="357">
        <f>(DI3-DG3)/DG3</f>
        <v>0.35365853658536606</v>
      </c>
      <c r="DK3" s="215">
        <v>1.6</v>
      </c>
      <c r="DL3" s="215">
        <v>1.6</v>
      </c>
      <c r="DM3" s="215">
        <v>1.71</v>
      </c>
      <c r="DN3" s="215">
        <v>1.6</v>
      </c>
      <c r="DO3" s="215">
        <v>1.73</v>
      </c>
      <c r="DP3" s="215">
        <v>1.6</v>
      </c>
      <c r="DQ3" s="215" t="s">
        <v>1502</v>
      </c>
      <c r="DR3" s="215" t="s">
        <v>1502</v>
      </c>
      <c r="DS3" s="215">
        <v>1.6</v>
      </c>
      <c r="DT3" s="215" t="s">
        <v>1502</v>
      </c>
      <c r="DU3" s="215" t="s">
        <v>1502</v>
      </c>
      <c r="DV3" s="215">
        <v>1.6</v>
      </c>
      <c r="DW3" s="215" t="s">
        <v>1502</v>
      </c>
      <c r="DX3" s="215">
        <v>1.65</v>
      </c>
      <c r="DY3" s="215">
        <v>1.6</v>
      </c>
      <c r="DZ3" s="215">
        <v>1.73</v>
      </c>
      <c r="EA3" s="215">
        <v>1.65</v>
      </c>
      <c r="EB3" s="215">
        <v>1.68</v>
      </c>
      <c r="EC3" s="215">
        <v>1.6</v>
      </c>
      <c r="ED3" s="215">
        <v>1.73</v>
      </c>
      <c r="EE3" s="215">
        <v>1.67</v>
      </c>
      <c r="EF3" s="215">
        <v>1.6</v>
      </c>
      <c r="EG3" s="215">
        <v>1.71</v>
      </c>
      <c r="EH3" s="215">
        <v>1.67</v>
      </c>
      <c r="EI3" s="215">
        <v>1.6</v>
      </c>
      <c r="EJ3" s="215">
        <v>1.72</v>
      </c>
      <c r="EK3" s="215">
        <v>1.67</v>
      </c>
      <c r="EL3" s="215">
        <f>MIN(EI3,EK3)</f>
        <v>1.6</v>
      </c>
      <c r="EM3" s="215">
        <v>1.73</v>
      </c>
      <c r="EN3" s="215">
        <v>1.68</v>
      </c>
      <c r="EO3" s="215">
        <f>MIN(EL3,EN3)</f>
        <v>1.6</v>
      </c>
      <c r="EP3" s="215">
        <v>1.73</v>
      </c>
      <c r="EQ3" s="215">
        <v>1.68</v>
      </c>
      <c r="ER3" s="215">
        <f>MIN(EO3,EQ3)</f>
        <v>1.6</v>
      </c>
      <c r="ES3" s="215">
        <v>1.65</v>
      </c>
      <c r="ET3" s="215">
        <v>1.71</v>
      </c>
      <c r="EU3" s="215">
        <v>1.67</v>
      </c>
      <c r="EV3" s="1031">
        <f>MIN(ER3,EU3)</f>
        <v>1.6</v>
      </c>
      <c r="EW3" s="1115">
        <v>1.62</v>
      </c>
      <c r="EX3" s="56">
        <f>(MIN(EV3,EW3))</f>
        <v>1.6</v>
      </c>
      <c r="EY3" s="1031">
        <v>1.736</v>
      </c>
      <c r="EZ3" s="888">
        <f t="shared" ref="EZ3:EZ18" si="1">(EY3-EV3)/EV3</f>
        <v>8.4999999999999937E-2</v>
      </c>
      <c r="FA3" s="215">
        <v>1.6</v>
      </c>
      <c r="FB3" s="215">
        <v>1.64</v>
      </c>
      <c r="FC3" s="215">
        <v>1.6</v>
      </c>
      <c r="FD3" s="215">
        <v>1.62</v>
      </c>
      <c r="FE3" s="215">
        <v>1.6</v>
      </c>
      <c r="FF3" s="215">
        <v>1.6</v>
      </c>
      <c r="FG3" s="215" t="s">
        <v>1502</v>
      </c>
      <c r="FH3" s="215">
        <v>1.6</v>
      </c>
      <c r="FI3" s="215" t="s">
        <v>1502</v>
      </c>
      <c r="FJ3" s="215" t="s">
        <v>1502</v>
      </c>
      <c r="FK3" s="215">
        <v>1.6</v>
      </c>
      <c r="FL3" s="215" t="s">
        <v>1502</v>
      </c>
      <c r="FM3" s="215" t="s">
        <v>1502</v>
      </c>
      <c r="FN3" s="215">
        <v>1.6</v>
      </c>
      <c r="FO3" s="215"/>
      <c r="FP3" s="215" t="s">
        <v>1502</v>
      </c>
      <c r="FQ3" s="215">
        <v>1.6</v>
      </c>
      <c r="FR3" s="215">
        <v>1.69</v>
      </c>
      <c r="FS3" s="215" t="s">
        <v>1502</v>
      </c>
      <c r="FT3" s="215">
        <v>1.6</v>
      </c>
      <c r="FU3" s="215">
        <v>1.72</v>
      </c>
      <c r="FV3" s="215">
        <v>1.73</v>
      </c>
      <c r="FW3" s="215">
        <v>1.73</v>
      </c>
      <c r="FX3" s="215">
        <v>1.6</v>
      </c>
      <c r="FY3" s="215">
        <v>1.72</v>
      </c>
      <c r="FZ3" s="215">
        <v>1.73</v>
      </c>
      <c r="GA3" s="215">
        <v>1.6</v>
      </c>
      <c r="GB3" s="215">
        <v>1.72</v>
      </c>
      <c r="GC3" s="215">
        <v>2.1800000000000002</v>
      </c>
      <c r="GD3" s="215">
        <v>1.73</v>
      </c>
      <c r="GE3" s="215">
        <f>MIN(GA3,GD3)</f>
        <v>1.6</v>
      </c>
      <c r="GF3" s="215">
        <v>1.73</v>
      </c>
      <c r="GG3" s="215">
        <v>1.73</v>
      </c>
      <c r="GH3" s="215">
        <f>MIN(GE3,GG3)</f>
        <v>1.6</v>
      </c>
      <c r="GI3" s="215">
        <v>1.7350000000000001</v>
      </c>
      <c r="GJ3" s="215">
        <v>1.7350000000000001</v>
      </c>
      <c r="GK3" s="215">
        <f>MIN(GH3,GJ3)</f>
        <v>1.6</v>
      </c>
      <c r="GL3" s="215">
        <v>1.7350000000000001</v>
      </c>
      <c r="GM3" s="215">
        <v>1.7350000000000001</v>
      </c>
      <c r="GN3" s="215">
        <v>1.72</v>
      </c>
      <c r="GO3" s="215">
        <v>1.68</v>
      </c>
      <c r="GP3" s="215">
        <f>MIN(GK3,GO3)</f>
        <v>1.6</v>
      </c>
      <c r="GQ3" s="1102">
        <v>1.73</v>
      </c>
      <c r="GR3" s="66">
        <f>(MIN(GP3,GQ3))</f>
        <v>1.6</v>
      </c>
      <c r="GS3" s="66">
        <v>1.73</v>
      </c>
      <c r="GT3" s="41">
        <v>1.73</v>
      </c>
      <c r="GU3" s="41">
        <f>(MIN(GR3:GT3))</f>
        <v>1.6</v>
      </c>
      <c r="GV3" s="132">
        <v>1.73</v>
      </c>
      <c r="GW3" s="41">
        <f>(MIN(GU3,GV3))</f>
        <v>1.6</v>
      </c>
      <c r="GX3" s="132"/>
      <c r="GY3" s="5">
        <f>(GX3-GW3)/GW3</f>
        <v>-1</v>
      </c>
      <c r="GZ3" s="215">
        <v>1.7909999999999999</v>
      </c>
      <c r="HA3" s="215">
        <v>2.09</v>
      </c>
      <c r="HB3" s="215">
        <v>1.7909999999999999</v>
      </c>
      <c r="HC3" s="215">
        <v>2.08</v>
      </c>
      <c r="HD3" s="215">
        <v>2.08</v>
      </c>
      <c r="HE3" s="215">
        <v>1.7909999999999999</v>
      </c>
      <c r="HF3" s="215">
        <v>2.0299999999999998</v>
      </c>
      <c r="HG3" s="215">
        <v>1.7909999999999999</v>
      </c>
      <c r="HH3" s="215">
        <v>1.7909999999999999</v>
      </c>
      <c r="HI3" s="215" t="s">
        <v>1502</v>
      </c>
      <c r="HJ3" s="215">
        <v>1.7909999999999999</v>
      </c>
      <c r="HK3" s="215" t="s">
        <v>1502</v>
      </c>
      <c r="HL3" s="215" t="s">
        <v>1502</v>
      </c>
      <c r="HM3" s="215">
        <v>1.7909999999999999</v>
      </c>
      <c r="HN3" s="215" t="s">
        <v>1502</v>
      </c>
      <c r="HO3" s="215" t="s">
        <v>1502</v>
      </c>
      <c r="HP3" s="215">
        <v>1.7909999999999999</v>
      </c>
      <c r="HQ3" s="215">
        <v>2</v>
      </c>
      <c r="HR3" s="215">
        <v>2.19</v>
      </c>
      <c r="HS3" s="215">
        <v>1.7909999999999999</v>
      </c>
      <c r="HT3" s="215">
        <v>2.21</v>
      </c>
      <c r="HU3" s="215">
        <v>2.27</v>
      </c>
      <c r="HV3" s="215">
        <v>1.7909999999999999</v>
      </c>
      <c r="HW3" s="215">
        <v>2.4700000000000002</v>
      </c>
      <c r="HX3" s="215">
        <v>2.27</v>
      </c>
      <c r="HY3" s="215">
        <f t="shared" ref="HY3:HY17" si="2">MIN(HV3,HX3)</f>
        <v>1.7909999999999999</v>
      </c>
      <c r="HZ3" s="215">
        <v>2.33</v>
      </c>
      <c r="IA3" s="215">
        <f>MIN(HY3,HZ3)</f>
        <v>1.7909999999999999</v>
      </c>
      <c r="IB3" s="215">
        <v>2.4</v>
      </c>
      <c r="IC3" s="215">
        <v>2.4</v>
      </c>
      <c r="ID3" s="215">
        <f>MIN(IA3,IC3)</f>
        <v>1.7909999999999999</v>
      </c>
      <c r="IE3" s="215">
        <v>2.4900000000000002</v>
      </c>
      <c r="IF3" s="215">
        <v>2.44</v>
      </c>
      <c r="IG3" s="215">
        <f>MIN(ID3,IF3)</f>
        <v>1.7909999999999999</v>
      </c>
      <c r="IH3" s="215">
        <v>2.5099999999999998</v>
      </c>
      <c r="II3" s="215">
        <v>2.52</v>
      </c>
      <c r="IJ3" s="215">
        <v>2.5299999999999998</v>
      </c>
      <c r="IK3" s="215">
        <f>MIN(IG3,IJ3)</f>
        <v>1.7909999999999999</v>
      </c>
      <c r="IL3" s="1102">
        <v>1.88</v>
      </c>
      <c r="IM3" s="884">
        <f>(MIN(IK3,IL3))</f>
        <v>1.7909999999999999</v>
      </c>
      <c r="IN3" s="41">
        <v>1.94</v>
      </c>
      <c r="IO3" s="884">
        <f>(MIN(IM3,IN3))</f>
        <v>1.7909999999999999</v>
      </c>
      <c r="IP3" s="41">
        <v>1.89</v>
      </c>
      <c r="IQ3" s="884">
        <f>(MIN(IO3,IP3))</f>
        <v>1.7909999999999999</v>
      </c>
      <c r="IR3" s="41">
        <v>1.9</v>
      </c>
      <c r="IS3" s="1031">
        <v>1.94</v>
      </c>
      <c r="IT3" s="48">
        <f>MIN(IQ3,IS3)</f>
        <v>1.7909999999999999</v>
      </c>
      <c r="IU3" s="48">
        <v>1.94</v>
      </c>
      <c r="IV3" s="1031">
        <v>1.94</v>
      </c>
      <c r="IW3" s="48">
        <f>MIN(IV3,IT3)</f>
        <v>1.7909999999999999</v>
      </c>
      <c r="IX3" s="48">
        <v>1.94</v>
      </c>
      <c r="IY3" s="1031">
        <v>1.9</v>
      </c>
      <c r="IZ3" s="48">
        <f>MIN(IY3,IW3)</f>
        <v>1.7909999999999999</v>
      </c>
      <c r="JA3" s="48">
        <v>1.93</v>
      </c>
      <c r="JB3" s="48">
        <f>MIN(IZ3,JA3)</f>
        <v>1.7909999999999999</v>
      </c>
      <c r="JC3" s="48">
        <v>1.9339999999999999</v>
      </c>
      <c r="JD3" s="76">
        <v>1.94</v>
      </c>
      <c r="JE3" s="1031">
        <f>MIN(JD3,JB3)</f>
        <v>1.7909999999999999</v>
      </c>
      <c r="JF3" s="1031">
        <v>1.91</v>
      </c>
      <c r="JG3" s="76">
        <v>1.82</v>
      </c>
      <c r="JH3" s="1031">
        <f>MIN(JE3,JG3)</f>
        <v>1.7909999999999999</v>
      </c>
      <c r="JI3" s="1031">
        <v>1.81</v>
      </c>
      <c r="JJ3" s="76">
        <v>1.8</v>
      </c>
      <c r="JK3" s="41">
        <f>MIN(JH3,JJ3)</f>
        <v>1.7909999999999999</v>
      </c>
      <c r="JL3" s="41"/>
      <c r="JM3" s="5">
        <f>(JL3-JK3)/JK3</f>
        <v>-1</v>
      </c>
      <c r="JN3" s="215">
        <v>1.92</v>
      </c>
      <c r="JO3" s="215">
        <v>1.92</v>
      </c>
      <c r="JP3" s="215">
        <v>2.06</v>
      </c>
      <c r="JQ3" s="215">
        <v>1.92</v>
      </c>
      <c r="JR3" s="215">
        <v>1.92</v>
      </c>
      <c r="JS3" s="215">
        <v>1.92</v>
      </c>
      <c r="JT3" s="215">
        <v>1.94</v>
      </c>
      <c r="JU3" s="215">
        <v>1.92</v>
      </c>
      <c r="JV3" s="215" t="s">
        <v>1502</v>
      </c>
      <c r="JW3" s="215">
        <v>1.92</v>
      </c>
      <c r="JX3" s="215" t="s">
        <v>1502</v>
      </c>
      <c r="JY3" s="215" t="s">
        <v>1502</v>
      </c>
      <c r="JZ3" s="215">
        <v>1.92</v>
      </c>
      <c r="KA3" s="215" t="s">
        <v>1502</v>
      </c>
      <c r="KB3" s="215">
        <v>1.92</v>
      </c>
      <c r="KC3" s="215">
        <v>1.92</v>
      </c>
      <c r="KD3" s="215">
        <v>1.96</v>
      </c>
      <c r="KE3" s="215">
        <v>1.92</v>
      </c>
      <c r="KF3" s="215">
        <v>1.94</v>
      </c>
      <c r="KG3" s="215">
        <v>2.06</v>
      </c>
      <c r="KH3" s="215">
        <v>1.92</v>
      </c>
      <c r="KI3" s="215">
        <v>1.99</v>
      </c>
      <c r="KJ3" s="215">
        <v>2.06</v>
      </c>
      <c r="KK3" s="215">
        <f t="shared" ref="KK3:KK18" si="3">MIN(KH3,KJ3)</f>
        <v>1.92</v>
      </c>
      <c r="KL3" s="215">
        <v>2.04</v>
      </c>
      <c r="KM3" s="215">
        <f>MIN(KK3,KL3)</f>
        <v>1.92</v>
      </c>
      <c r="KN3" s="215">
        <v>2.08</v>
      </c>
      <c r="KO3" s="215">
        <v>2.0699999999999998</v>
      </c>
      <c r="KP3" s="215">
        <f>MIN(KM3,KO3)</f>
        <v>1.92</v>
      </c>
      <c r="KQ3" s="215">
        <v>2.08</v>
      </c>
      <c r="KR3" s="215">
        <v>2.08</v>
      </c>
      <c r="KS3" s="215">
        <f>MIN(KP3,KR3)</f>
        <v>1.92</v>
      </c>
      <c r="KT3" s="215">
        <v>2.08</v>
      </c>
      <c r="KU3" s="215">
        <v>2.06</v>
      </c>
      <c r="KV3" s="41">
        <v>2.0499999999999998</v>
      </c>
      <c r="KW3" s="215">
        <f>MIN(KS3,KV3)</f>
        <v>1.92</v>
      </c>
      <c r="KX3" s="41">
        <v>2.0499999999999998</v>
      </c>
      <c r="KY3" s="884">
        <f>(MIN(KW3,KX3))</f>
        <v>1.92</v>
      </c>
      <c r="KZ3" s="132">
        <v>2.06</v>
      </c>
      <c r="LA3" s="41">
        <f>(MIN(KY3,KZ3))</f>
        <v>1.92</v>
      </c>
      <c r="LB3" s="41">
        <v>1.99</v>
      </c>
      <c r="LC3" s="132">
        <v>2.0699999999999998</v>
      </c>
      <c r="LD3" s="41">
        <f>(MIN(LA3,LC3))</f>
        <v>1.92</v>
      </c>
      <c r="LE3" s="132">
        <v>2.04</v>
      </c>
      <c r="LF3" s="41">
        <f>(MIN(LD3,LE3))</f>
        <v>1.92</v>
      </c>
      <c r="LG3" s="41">
        <v>2.0699999999999998</v>
      </c>
      <c r="LH3" s="1031">
        <v>1.94</v>
      </c>
      <c r="LI3" s="57">
        <f>MIN(LF3,LH3)</f>
        <v>1.92</v>
      </c>
      <c r="LJ3" s="41">
        <v>2</v>
      </c>
      <c r="LK3" s="1031">
        <v>2.0099999999999998</v>
      </c>
      <c r="LL3" s="57">
        <f>MIN(LK3,LI3)</f>
        <v>1.92</v>
      </c>
      <c r="LM3" s="48"/>
      <c r="LN3" s="1031">
        <v>2.08</v>
      </c>
      <c r="LO3" s="41">
        <f>MIN(LN3,LL3)</f>
        <v>1.92</v>
      </c>
      <c r="LP3" s="1031">
        <v>2.06</v>
      </c>
      <c r="LQ3" s="41">
        <f>MIN(LO3,LP3)</f>
        <v>1.92</v>
      </c>
      <c r="LR3" s="1031">
        <v>1.95</v>
      </c>
      <c r="LS3" s="215">
        <v>2.0699999999999998</v>
      </c>
      <c r="LT3" s="1031">
        <f>MIN(LQ3,LS3)</f>
        <v>1.92</v>
      </c>
      <c r="LU3" s="1031">
        <v>2.08</v>
      </c>
      <c r="LV3" s="1031">
        <f>MIN(LT3,LU3)</f>
        <v>1.92</v>
      </c>
      <c r="LW3" s="1031">
        <v>1.98</v>
      </c>
      <c r="LX3" s="76">
        <v>2.0699999999999998</v>
      </c>
      <c r="LY3" s="41">
        <f>MIN(LV3,LX3)</f>
        <v>1.92</v>
      </c>
      <c r="LZ3" s="41"/>
      <c r="MA3" s="5">
        <f>(LZ3-LY3)/LY3</f>
        <v>-1</v>
      </c>
      <c r="MB3" s="215">
        <v>1.69</v>
      </c>
      <c r="MC3" s="215">
        <v>1.69</v>
      </c>
      <c r="MD3" s="215">
        <v>1.72</v>
      </c>
      <c r="ME3" s="215">
        <v>1.69</v>
      </c>
      <c r="MF3" s="215">
        <v>1.74</v>
      </c>
      <c r="MG3" s="215">
        <v>1.69</v>
      </c>
      <c r="MH3" s="215" t="s">
        <v>1502</v>
      </c>
      <c r="MI3" s="215" t="s">
        <v>1502</v>
      </c>
      <c r="MJ3" s="215">
        <v>1.69</v>
      </c>
      <c r="MK3" s="215" t="s">
        <v>1502</v>
      </c>
      <c r="ML3" s="215" t="s">
        <v>1502</v>
      </c>
      <c r="MM3" s="215" t="s">
        <v>1502</v>
      </c>
      <c r="MN3" s="215" t="s">
        <v>1159</v>
      </c>
      <c r="MO3" s="215">
        <v>1.69</v>
      </c>
      <c r="MP3" s="215" t="s">
        <v>1502</v>
      </c>
      <c r="MQ3" s="215">
        <v>1.69</v>
      </c>
      <c r="MR3" s="215">
        <v>1.81</v>
      </c>
      <c r="MS3" s="215">
        <v>1.8</v>
      </c>
      <c r="MT3" s="215">
        <v>1.69</v>
      </c>
      <c r="MU3" s="215">
        <v>1.81</v>
      </c>
      <c r="MV3" s="215">
        <v>1.81</v>
      </c>
      <c r="MW3" s="215">
        <v>1.69</v>
      </c>
      <c r="MX3" s="215">
        <v>1.81</v>
      </c>
      <c r="MY3" s="215">
        <v>1.81</v>
      </c>
      <c r="MZ3" s="215">
        <v>1.69</v>
      </c>
      <c r="NA3" s="215">
        <v>1.81</v>
      </c>
      <c r="NB3" s="215">
        <v>1.81</v>
      </c>
      <c r="NC3" s="215">
        <f>MIN(MZ3,NB3)</f>
        <v>1.69</v>
      </c>
      <c r="ND3" s="215">
        <v>1.83</v>
      </c>
      <c r="NE3" s="884">
        <v>1.81</v>
      </c>
      <c r="NF3" s="215">
        <f>MIN(NC3,NE3)</f>
        <v>1.69</v>
      </c>
      <c r="NG3" s="215">
        <v>1.81</v>
      </c>
      <c r="NH3" s="215">
        <v>1.8069999999999999</v>
      </c>
      <c r="NI3" s="215">
        <f>MIN(NF3,NH3)</f>
        <v>1.69</v>
      </c>
      <c r="NJ3" s="215">
        <v>1.83</v>
      </c>
      <c r="NK3" s="215">
        <v>1.83</v>
      </c>
      <c r="NL3" s="215">
        <v>1.67</v>
      </c>
      <c r="NM3" s="215">
        <f>MIN(NI3,NL3)</f>
        <v>1.67</v>
      </c>
      <c r="NN3" s="1102">
        <v>1.81</v>
      </c>
      <c r="NO3" s="1051">
        <f>(MIN(NM3,NN3))</f>
        <v>1.67</v>
      </c>
      <c r="NP3" s="41">
        <v>1.76</v>
      </c>
      <c r="NQ3" s="41">
        <v>1.79</v>
      </c>
      <c r="NR3" s="41">
        <f>(MIN(NO3:NQ3))</f>
        <v>1.67</v>
      </c>
      <c r="NS3" s="41">
        <v>1.71</v>
      </c>
      <c r="NT3" s="41">
        <f>(MIN(NR3,NS3))</f>
        <v>1.67</v>
      </c>
      <c r="NU3" s="41">
        <v>1.76</v>
      </c>
      <c r="NV3" s="41">
        <f>(MIN(NT3,NU3))</f>
        <v>1.67</v>
      </c>
      <c r="NW3" s="41">
        <v>1.81</v>
      </c>
      <c r="NX3" s="1031">
        <v>1.74</v>
      </c>
      <c r="NY3" s="41">
        <f>MIN(NV3,NX3)</f>
        <v>1.67</v>
      </c>
      <c r="NZ3" s="41">
        <v>1.71</v>
      </c>
      <c r="OA3" s="1031">
        <v>1.73</v>
      </c>
      <c r="OB3" s="41">
        <f>MIN(OA3,NY3)</f>
        <v>1.67</v>
      </c>
      <c r="OC3" s="41">
        <v>1.7525999999999999</v>
      </c>
      <c r="OD3" s="1031">
        <v>1.71</v>
      </c>
      <c r="OE3" s="48">
        <f>MIN(OD3,OB3)</f>
        <v>1.67</v>
      </c>
      <c r="OF3" s="1031">
        <v>1.76</v>
      </c>
      <c r="OG3" s="41">
        <f>MIN(OE3,OF3)</f>
        <v>1.67</v>
      </c>
      <c r="OH3" s="1031">
        <v>1.77</v>
      </c>
      <c r="OI3" s="1031">
        <v>1.72</v>
      </c>
      <c r="OJ3" s="1031">
        <f>MIN(OG3,OI3)</f>
        <v>1.67</v>
      </c>
      <c r="OK3" s="1031">
        <v>1.74</v>
      </c>
      <c r="OL3" s="1031">
        <f>MIN(OJ3,OK3)</f>
        <v>1.67</v>
      </c>
      <c r="OM3" s="1031">
        <v>1.75</v>
      </c>
      <c r="ON3" s="41">
        <v>1.69</v>
      </c>
      <c r="OO3" s="41">
        <f>MIN(OL3,ON3)</f>
        <v>1.67</v>
      </c>
      <c r="OP3" s="1050">
        <v>1.68</v>
      </c>
      <c r="OQ3" s="48">
        <f>MIN(OP3,OO3)</f>
        <v>1.67</v>
      </c>
      <c r="OR3" s="1050">
        <v>1.75</v>
      </c>
      <c r="OS3" s="48">
        <f>MIN(OR3,OQ3)</f>
        <v>1.67</v>
      </c>
      <c r="OT3" s="1050">
        <v>1.7809999999999999</v>
      </c>
      <c r="OU3" s="48">
        <f>MIN(OT3,OS3)</f>
        <v>1.67</v>
      </c>
      <c r="OV3" s="48">
        <v>1.78</v>
      </c>
      <c r="OW3" s="357">
        <f>(OV3-OU3)/OU3</f>
        <v>6.5868263473053953E-2</v>
      </c>
      <c r="OX3" s="215">
        <v>1.52</v>
      </c>
      <c r="OY3" s="215">
        <v>1.63</v>
      </c>
      <c r="OZ3" s="215">
        <f>MIN(OX3,OY3)</f>
        <v>1.52</v>
      </c>
      <c r="PA3" s="215">
        <v>1.63</v>
      </c>
      <c r="PB3" s="215">
        <v>1.64</v>
      </c>
      <c r="PC3" s="215">
        <f>MIN(OZ3,PB3)</f>
        <v>1.52</v>
      </c>
      <c r="PD3" s="215">
        <v>1.59</v>
      </c>
      <c r="PE3" s="215">
        <v>1.51</v>
      </c>
      <c r="PF3" s="215">
        <f>MIN(PC3,PE3)</f>
        <v>1.51</v>
      </c>
      <c r="PG3" s="215">
        <v>1.54</v>
      </c>
      <c r="PH3" s="215">
        <v>1.55</v>
      </c>
      <c r="PI3" s="215">
        <v>1.63</v>
      </c>
      <c r="PJ3" s="215">
        <f>MIN(PF3,PI3)</f>
        <v>1.51</v>
      </c>
      <c r="PK3" s="1102">
        <v>1.64</v>
      </c>
      <c r="PL3" s="1051">
        <f>(MIN(PJ3,PK3))</f>
        <v>1.51</v>
      </c>
      <c r="PM3" s="1102">
        <v>1.62</v>
      </c>
      <c r="PN3" s="1113">
        <v>1.6</v>
      </c>
      <c r="PO3" s="41">
        <f>(MIN(PL3:PN3))</f>
        <v>1.51</v>
      </c>
      <c r="PP3" s="41">
        <v>1.59</v>
      </c>
      <c r="PQ3" s="41">
        <v>1.5</v>
      </c>
      <c r="PR3" s="41">
        <f>(MIN(PO3,PQ3))</f>
        <v>1.5</v>
      </c>
      <c r="PS3" s="41">
        <v>1.56</v>
      </c>
      <c r="PT3" s="41">
        <f>(MIN(PR3,PS3))</f>
        <v>1.5</v>
      </c>
      <c r="PU3" s="41">
        <v>1.577</v>
      </c>
      <c r="PV3" s="48">
        <v>1.5842000000000001</v>
      </c>
      <c r="PW3" s="1031">
        <v>1.61</v>
      </c>
      <c r="PX3" s="48">
        <f>MIN(PT3,PW3)</f>
        <v>1.5</v>
      </c>
      <c r="PY3" s="48">
        <v>1.59</v>
      </c>
      <c r="PZ3" s="1031">
        <v>1.63</v>
      </c>
      <c r="QA3" s="48">
        <f>MIN(PX3,PZ3)</f>
        <v>1.5</v>
      </c>
      <c r="QB3" s="48">
        <v>1.6220000000000001</v>
      </c>
      <c r="QC3" s="1031">
        <v>1.57</v>
      </c>
      <c r="QD3" s="48">
        <f>MIN(QA3,QC3)</f>
        <v>1.5</v>
      </c>
      <c r="QE3" s="48">
        <v>1.55</v>
      </c>
      <c r="QF3" s="1031">
        <v>1.5760000000000001</v>
      </c>
      <c r="QG3" s="76">
        <f>MIN(QD3,QF3)</f>
        <v>1.5</v>
      </c>
      <c r="QH3" s="76">
        <v>1.55</v>
      </c>
      <c r="QI3" s="1031">
        <v>1.52</v>
      </c>
      <c r="QJ3" s="1031">
        <f>MIN(QG3,QI3)</f>
        <v>1.5</v>
      </c>
      <c r="QK3" s="1031">
        <v>1.54</v>
      </c>
      <c r="QL3" s="1031">
        <f>MIN(QJ3,QK3)</f>
        <v>1.5</v>
      </c>
      <c r="QM3" s="76">
        <v>1.57</v>
      </c>
      <c r="QN3" s="76">
        <f>MIN(QL3,QM3)</f>
        <v>1.5</v>
      </c>
      <c r="QO3" s="76">
        <v>1.5</v>
      </c>
      <c r="QP3" s="1050">
        <v>1.6</v>
      </c>
      <c r="QQ3" s="48">
        <f>MIN(QP3,QN3)</f>
        <v>1.5</v>
      </c>
      <c r="QR3" s="1050">
        <v>1.56</v>
      </c>
      <c r="QS3" s="48">
        <f>MIN(QR3,QQ3)</f>
        <v>1.5</v>
      </c>
      <c r="QT3" s="48">
        <v>1.5</v>
      </c>
      <c r="QU3" s="48">
        <f>MIN(QT3,QS3)</f>
        <v>1.5</v>
      </c>
      <c r="QV3" s="48">
        <v>1.54</v>
      </c>
      <c r="QW3" s="48">
        <f>MIN(QV3,QU3)</f>
        <v>1.5</v>
      </c>
      <c r="QX3" s="48">
        <v>1.58</v>
      </c>
      <c r="QY3" s="1051">
        <v>1.54</v>
      </c>
      <c r="QZ3" s="1051">
        <f t="shared" ref="QZ3:QZ19" si="4">MIN(QY3,QW3)</f>
        <v>1.5</v>
      </c>
      <c r="RA3" s="1051">
        <v>1.53</v>
      </c>
      <c r="RB3" s="1051">
        <f>MIN(RA3,QZ3)</f>
        <v>1.5</v>
      </c>
      <c r="RC3" s="1051">
        <v>1.52</v>
      </c>
      <c r="RD3" s="1051">
        <v>1.51</v>
      </c>
      <c r="RE3" s="357">
        <f>(RD3-RB3)/RB3</f>
        <v>6.6666666666666723E-3</v>
      </c>
      <c r="RF3" s="215">
        <v>1.99</v>
      </c>
      <c r="RG3" s="215">
        <v>2.0099999999999998</v>
      </c>
      <c r="RH3" s="215">
        <v>2.11</v>
      </c>
      <c r="RI3" s="56">
        <f>(MIN(RF3,RH3))</f>
        <v>1.99</v>
      </c>
      <c r="RJ3" s="56">
        <v>2.0099999999999998</v>
      </c>
      <c r="RK3" s="41">
        <v>2.0099999999999998</v>
      </c>
      <c r="RL3" s="41">
        <v>2.0099999999999998</v>
      </c>
      <c r="RM3" s="41">
        <f>(MIN(RI3,RL3))</f>
        <v>1.99</v>
      </c>
      <c r="RN3" s="41">
        <v>2.15</v>
      </c>
      <c r="RO3" s="41">
        <v>1.99</v>
      </c>
      <c r="RP3" s="41">
        <f>(MIN(RM3,RO3))</f>
        <v>1.99</v>
      </c>
      <c r="RQ3" s="41">
        <v>1.99</v>
      </c>
      <c r="RR3" s="41">
        <f>(MIN(RP3,RQ3))</f>
        <v>1.99</v>
      </c>
      <c r="RS3" s="48">
        <v>2.11</v>
      </c>
      <c r="RT3" s="48">
        <v>2.11</v>
      </c>
      <c r="RU3" s="1031">
        <v>2.14</v>
      </c>
      <c r="RV3" s="48">
        <f>MIN(RR3,RU3)</f>
        <v>1.99</v>
      </c>
      <c r="RW3" s="48">
        <v>2.12</v>
      </c>
      <c r="RX3" s="1031">
        <v>2.14</v>
      </c>
      <c r="RY3" s="48">
        <f>MIN(RX3,RV3)</f>
        <v>1.99</v>
      </c>
      <c r="RZ3" s="48"/>
      <c r="SA3" s="1031">
        <v>2.15</v>
      </c>
      <c r="SB3" s="48">
        <f>MIN(SA3,RY3)</f>
        <v>1.99</v>
      </c>
      <c r="SC3" s="48">
        <v>2.15</v>
      </c>
      <c r="SD3" s="1031">
        <v>2.14</v>
      </c>
      <c r="SE3" s="48">
        <f>MIN(SB3,SD3)</f>
        <v>1.99</v>
      </c>
      <c r="SF3" s="1031">
        <v>2.13</v>
      </c>
      <c r="SG3" s="1031">
        <f>MIN(SE3,SF3)</f>
        <v>1.99</v>
      </c>
      <c r="SH3" s="1031">
        <v>2.0371999999999999</v>
      </c>
      <c r="SI3" s="1031">
        <v>2.02</v>
      </c>
      <c r="SJ3" s="41">
        <f>MIN(SG3,SI3)</f>
        <v>1.99</v>
      </c>
      <c r="SK3" s="1031">
        <v>1.99</v>
      </c>
      <c r="SL3" s="41">
        <f>MIN(SJ3,SK3)</f>
        <v>1.99</v>
      </c>
      <c r="SM3" s="41">
        <v>1.98</v>
      </c>
      <c r="SN3" s="1050">
        <v>2</v>
      </c>
      <c r="SO3" s="48">
        <f>MIN(SN3,SL3)</f>
        <v>1.99</v>
      </c>
      <c r="SP3" s="1050">
        <v>2.0179999999999998</v>
      </c>
      <c r="SQ3" s="48">
        <f>MIN(SP3,SO3)</f>
        <v>1.99</v>
      </c>
      <c r="SR3" s="48">
        <v>2.0099999999999998</v>
      </c>
      <c r="SS3" s="48">
        <v>2.0099999999999998</v>
      </c>
      <c r="ST3" s="48">
        <f>MIN(SS3,SQ3)</f>
        <v>1.99</v>
      </c>
      <c r="SU3" s="1051">
        <v>2.0299999999999998</v>
      </c>
      <c r="SV3" s="48">
        <f t="shared" ref="SV3:SV19" si="5">MIN(SU3,ST3)</f>
        <v>1.99</v>
      </c>
      <c r="SW3" s="1051">
        <v>2.02</v>
      </c>
      <c r="SX3" s="1051">
        <f>MIN(SW3,SV3)</f>
        <v>1.99</v>
      </c>
      <c r="SY3" s="1051">
        <v>2.0299999999999998</v>
      </c>
      <c r="SZ3" s="1051">
        <v>2.02</v>
      </c>
      <c r="TA3" s="1051">
        <f>MIN(SZ3,SX3)</f>
        <v>1.99</v>
      </c>
      <c r="TB3" s="1051">
        <v>2.0099999999999998</v>
      </c>
      <c r="TC3" s="357">
        <f t="shared" ref="TC3:TC58" si="6">(TB3-TA3)/TA3</f>
        <v>1.0050251256281305E-2</v>
      </c>
      <c r="TD3" s="41">
        <v>1.6610000000000003</v>
      </c>
      <c r="TE3" s="215" t="s">
        <v>1159</v>
      </c>
      <c r="TF3" s="66">
        <f t="shared" ref="TF3:TF11" si="7">(MIN(TD3,TE3))</f>
        <v>1.6610000000000003</v>
      </c>
      <c r="TG3" s="47" t="s">
        <v>1159</v>
      </c>
      <c r="TH3" s="66">
        <f>MIN(TF3,TG3)</f>
        <v>1.6610000000000003</v>
      </c>
      <c r="TI3" s="41" t="s">
        <v>1159</v>
      </c>
      <c r="TJ3" s="41">
        <f>(MIN(TH3,TI3))</f>
        <v>1.6610000000000003</v>
      </c>
      <c r="TK3" s="41">
        <v>1.8</v>
      </c>
      <c r="TL3" s="48">
        <v>1.8</v>
      </c>
      <c r="TM3" s="41">
        <f>(MIN(TJ3,TL3))</f>
        <v>1.6610000000000003</v>
      </c>
      <c r="TN3" s="41">
        <v>1.8</v>
      </c>
      <c r="TO3" s="41">
        <f>(MIN(TM3,TN3))</f>
        <v>1.6610000000000003</v>
      </c>
      <c r="TP3" s="41">
        <v>1.8</v>
      </c>
      <c r="TQ3" s="1031">
        <v>1.79</v>
      </c>
      <c r="TR3" s="41">
        <f>MIN(TO3,TQ3)</f>
        <v>1.6610000000000003</v>
      </c>
      <c r="TS3" s="41">
        <v>1.69</v>
      </c>
      <c r="TT3" s="41">
        <v>1.8</v>
      </c>
      <c r="TU3" s="41">
        <v>1.73</v>
      </c>
      <c r="TV3" s="1031">
        <v>1.8</v>
      </c>
      <c r="TW3" s="1031">
        <v>1.8</v>
      </c>
      <c r="TX3" s="1031">
        <f>MIN(TV3,TR3)</f>
        <v>1.6610000000000003</v>
      </c>
      <c r="TY3" s="41">
        <v>1.77</v>
      </c>
      <c r="TZ3" s="41">
        <v>1.76</v>
      </c>
      <c r="UA3" s="1031">
        <v>1.68</v>
      </c>
      <c r="UB3" s="1031">
        <v>1.75</v>
      </c>
      <c r="UC3" s="1031">
        <f>MIN(UA3,TX3)</f>
        <v>1.6610000000000003</v>
      </c>
      <c r="UD3" s="41">
        <v>1.76</v>
      </c>
      <c r="UE3" s="41">
        <v>1.75</v>
      </c>
      <c r="UF3" s="41">
        <f>MIN(UC3,UD3)</f>
        <v>1.6610000000000003</v>
      </c>
      <c r="UG3" s="1031">
        <v>1.79</v>
      </c>
      <c r="UH3" s="1031">
        <v>1.78</v>
      </c>
      <c r="UI3" s="1031">
        <f>MIN(UF3,UG3)</f>
        <v>1.6610000000000003</v>
      </c>
      <c r="UJ3" s="1031">
        <v>1.72</v>
      </c>
      <c r="UK3" s="1031">
        <v>1.79</v>
      </c>
      <c r="UL3" s="215">
        <v>1.79</v>
      </c>
      <c r="UM3" s="41">
        <v>1.8</v>
      </c>
      <c r="UN3" s="1031">
        <f>MIN(UI3,UL3)</f>
        <v>1.6610000000000003</v>
      </c>
      <c r="UO3" s="1031">
        <v>1.67</v>
      </c>
      <c r="UP3" s="1031">
        <v>1.7</v>
      </c>
      <c r="UQ3" s="1031">
        <f>MIN(UN3,UO3)</f>
        <v>1.6610000000000003</v>
      </c>
      <c r="UR3" s="1031">
        <v>1.7</v>
      </c>
      <c r="US3" s="1031">
        <v>1.72</v>
      </c>
      <c r="UT3" s="1031">
        <f>MIN(UR3,UQ3)</f>
        <v>1.6610000000000003</v>
      </c>
      <c r="UU3" s="1031">
        <v>1.7549999999999999</v>
      </c>
      <c r="UV3" s="1031">
        <v>1.75</v>
      </c>
      <c r="UW3" s="1031">
        <f>MIN(UU3,UT3)</f>
        <v>1.6610000000000003</v>
      </c>
      <c r="UX3" s="1051">
        <v>1.75</v>
      </c>
      <c r="UY3" s="1051">
        <v>1.74</v>
      </c>
      <c r="UZ3" s="1031">
        <f>MIN(UY3,UW3)</f>
        <v>1.6610000000000003</v>
      </c>
      <c r="VA3" s="1031">
        <v>1.75</v>
      </c>
      <c r="VB3" s="1031">
        <v>1.73</v>
      </c>
      <c r="VC3" s="48">
        <f>MIN(VB3,UZ3)</f>
        <v>1.6610000000000003</v>
      </c>
      <c r="VD3" s="48">
        <v>1.79</v>
      </c>
      <c r="VE3" s="48">
        <f>MIN(VD3,VC3)</f>
        <v>1.6610000000000003</v>
      </c>
      <c r="VF3" s="1051"/>
      <c r="VG3" s="56">
        <v>1.75</v>
      </c>
      <c r="VH3" s="1051">
        <f>MIN(VG3,VE3)</f>
        <v>1.6610000000000003</v>
      </c>
      <c r="VI3" s="1051"/>
      <c r="VJ3" s="1051">
        <v>1.78</v>
      </c>
      <c r="VK3" s="1051">
        <v>1.74</v>
      </c>
      <c r="VL3" s="1051">
        <f>MIN(VK3,VH3)</f>
        <v>1.6610000000000003</v>
      </c>
      <c r="VM3" s="1051"/>
      <c r="VN3" s="1051">
        <v>1.74</v>
      </c>
      <c r="VO3" s="1051">
        <v>1.74</v>
      </c>
      <c r="VP3" s="1051">
        <f>MIN(VO3,VL3)</f>
        <v>1.6610000000000003</v>
      </c>
      <c r="VQ3" s="1051"/>
      <c r="VR3" s="1051">
        <v>1.74</v>
      </c>
      <c r="VS3" s="357">
        <f>(VQ3-VP3)/VP3</f>
        <v>-1</v>
      </c>
      <c r="VT3" s="357">
        <f>(VR3-VP3)/VP3</f>
        <v>4.7561709813365279E-2</v>
      </c>
      <c r="VU3" s="357">
        <f>(TU3-TR3)/TR3</f>
        <v>4.1541240216736733E-2</v>
      </c>
      <c r="VV3" s="1031">
        <v>1.63</v>
      </c>
      <c r="VW3" s="1031">
        <v>1.64</v>
      </c>
      <c r="VX3" s="1031">
        <v>1.64</v>
      </c>
      <c r="VY3" s="41">
        <v>1.64</v>
      </c>
      <c r="VZ3" s="1031">
        <f>MIN(VV3,VY3)</f>
        <v>1.63</v>
      </c>
      <c r="WA3" s="1031">
        <v>1.65</v>
      </c>
      <c r="WB3" s="1051">
        <v>1.67</v>
      </c>
      <c r="WC3" s="41">
        <f>MIN(WB3,VZ3)</f>
        <v>1.63</v>
      </c>
      <c r="WD3" s="41">
        <v>1.65</v>
      </c>
      <c r="WE3" s="1051">
        <v>1.66</v>
      </c>
      <c r="WF3" s="41">
        <f>MIN(WE3,WC3)</f>
        <v>1.63</v>
      </c>
      <c r="WG3" s="41">
        <v>1.69</v>
      </c>
      <c r="WH3" s="48">
        <v>1.66</v>
      </c>
      <c r="WI3" s="48">
        <f>MIN(WH3,WF3)</f>
        <v>1.63</v>
      </c>
      <c r="WJ3" s="48">
        <v>1.66</v>
      </c>
      <c r="WK3" s="48">
        <v>1.67</v>
      </c>
      <c r="WL3" s="41">
        <f>MIN(WK3,WI3)</f>
        <v>1.63</v>
      </c>
      <c r="WM3" s="41">
        <v>1.651</v>
      </c>
      <c r="WN3" s="1051">
        <v>1.64</v>
      </c>
      <c r="WO3" s="1051">
        <f t="shared" ref="WO3:WO14" si="8">MIN(WN3,WL3)</f>
        <v>1.63</v>
      </c>
      <c r="WP3" s="1051">
        <v>1.68</v>
      </c>
      <c r="WQ3" s="1051">
        <f>MIN(WP3,WO3)</f>
        <v>1.63</v>
      </c>
      <c r="WR3" s="1051">
        <v>1.74</v>
      </c>
      <c r="WS3" s="1051">
        <v>1.68</v>
      </c>
      <c r="WT3" s="1051">
        <f>MIN(WS3,WQ3)</f>
        <v>1.63</v>
      </c>
      <c r="WU3" s="1051"/>
      <c r="WV3" s="357">
        <f>(WU3-WT3)/WT3</f>
        <v>-1</v>
      </c>
      <c r="WW3" s="1031">
        <v>1.45</v>
      </c>
      <c r="WX3" s="1031">
        <v>1.47</v>
      </c>
      <c r="WY3" s="1031">
        <f>MIN(WW3,WX3)</f>
        <v>1.45</v>
      </c>
      <c r="WZ3" s="1051">
        <v>1.46</v>
      </c>
      <c r="XA3" s="1031">
        <f>MIN(WZ3,WY3)</f>
        <v>1.45</v>
      </c>
      <c r="XB3" s="1031">
        <v>1.46</v>
      </c>
      <c r="XC3" s="1051">
        <v>1.45</v>
      </c>
      <c r="XD3" s="41">
        <f>MIN(XC3,XA3)</f>
        <v>1.45</v>
      </c>
      <c r="XE3" s="1051">
        <v>1.45</v>
      </c>
      <c r="XF3" s="41">
        <f>MIN(XE3,XD3)</f>
        <v>1.45</v>
      </c>
      <c r="XG3" s="41">
        <v>1.51</v>
      </c>
      <c r="XH3" s="41">
        <v>1.47</v>
      </c>
      <c r="XI3" s="41">
        <f t="shared" ref="XI3:XI14" si="9">MIN(XH3,XF3)</f>
        <v>1.45</v>
      </c>
      <c r="XJ3" s="1051">
        <v>1.48</v>
      </c>
      <c r="XK3" s="1051">
        <f t="shared" ref="XK3:XK14" si="10">MIN(XJ3,XI3)</f>
        <v>1.45</v>
      </c>
      <c r="XL3" s="1051">
        <v>1.51</v>
      </c>
      <c r="XM3" s="1051">
        <f>MIN(XL3,XK3)</f>
        <v>1.45</v>
      </c>
      <c r="XN3" s="1051">
        <v>1.52</v>
      </c>
      <c r="XO3" s="1051">
        <v>1.51</v>
      </c>
      <c r="XP3" s="1051">
        <f>MIN(XO3,XM3)</f>
        <v>1.45</v>
      </c>
      <c r="XQ3" s="1051"/>
      <c r="XR3" s="357">
        <f>(XQ3-XP3)/XP3</f>
        <v>-1</v>
      </c>
      <c r="XS3" s="56">
        <v>1.65</v>
      </c>
      <c r="XT3" s="56">
        <v>1.68</v>
      </c>
      <c r="XU3" s="56">
        <v>1.7</v>
      </c>
      <c r="XV3" s="56">
        <f>MIN(XU3,XS3)</f>
        <v>1.65</v>
      </c>
      <c r="XW3" s="56">
        <v>1.78</v>
      </c>
      <c r="XX3" s="56">
        <v>1.73</v>
      </c>
      <c r="XY3" s="56">
        <f>MIN(XX3,XV3)</f>
        <v>1.65</v>
      </c>
      <c r="XZ3" s="56">
        <v>1.65</v>
      </c>
      <c r="YA3" s="56">
        <f>MIN(XZ3,XY3)</f>
        <v>1.65</v>
      </c>
      <c r="YB3" s="56">
        <v>1.74</v>
      </c>
      <c r="YC3" s="48">
        <v>1.66</v>
      </c>
      <c r="YD3" s="48">
        <f>MIN(YC3,YA3)</f>
        <v>1.65</v>
      </c>
      <c r="YE3" s="56">
        <v>1.67</v>
      </c>
      <c r="YF3" s="76">
        <f>MIN(YE3,YD3)</f>
        <v>1.65</v>
      </c>
      <c r="YG3" s="56">
        <v>1.72</v>
      </c>
      <c r="YH3" s="1051">
        <f>MIN(YG3,YF3)</f>
        <v>1.65</v>
      </c>
      <c r="YI3" s="1051">
        <v>1.74</v>
      </c>
      <c r="YJ3" s="1051">
        <f>MIN(YI3,YH3)</f>
        <v>1.65</v>
      </c>
      <c r="YK3" s="1051">
        <v>1.76</v>
      </c>
      <c r="YL3" s="1051">
        <v>1.74</v>
      </c>
      <c r="YM3" s="1051">
        <f>MIN(YL3,YJ3)</f>
        <v>1.65</v>
      </c>
      <c r="YN3" s="1051"/>
      <c r="YO3" s="357">
        <f>(YN3-YM3)/YM3</f>
        <v>-1</v>
      </c>
      <c r="YP3" s="1042">
        <v>1.77</v>
      </c>
      <c r="YQ3" s="1042">
        <v>1.78</v>
      </c>
      <c r="YR3" s="1042">
        <f>YP3</f>
        <v>1.77</v>
      </c>
      <c r="YS3" s="1042">
        <v>1.77</v>
      </c>
      <c r="YT3" s="1042">
        <v>1.8050000000000002</v>
      </c>
      <c r="YU3" s="41">
        <f>MIN(YT3,YR3)</f>
        <v>1.77</v>
      </c>
      <c r="YV3" s="41">
        <v>1.77</v>
      </c>
      <c r="YW3" s="1031">
        <f>MIN(YV3,YU3)</f>
        <v>1.77</v>
      </c>
      <c r="YX3" s="1031">
        <v>1.79</v>
      </c>
      <c r="YY3" s="1031">
        <v>1.75</v>
      </c>
      <c r="YZ3" s="1031">
        <v>1.82</v>
      </c>
      <c r="ZA3" s="1031">
        <f t="shared" ref="ZA3:ZA12" si="11">MIN(YZ3,YW3)</f>
        <v>1.77</v>
      </c>
      <c r="ZB3" s="1031">
        <v>1.78</v>
      </c>
      <c r="ZC3" s="1031">
        <v>1.83</v>
      </c>
      <c r="ZD3" s="1051">
        <v>1.77</v>
      </c>
      <c r="ZE3" s="1051">
        <v>1.78</v>
      </c>
      <c r="ZF3" s="1051">
        <f t="shared" ref="ZF3:ZF12" si="12">MIN(ZE3,ZA3)</f>
        <v>1.77</v>
      </c>
      <c r="ZG3" s="1031">
        <v>1.79</v>
      </c>
      <c r="ZH3" s="1051">
        <v>1.82</v>
      </c>
      <c r="ZI3" s="1051">
        <f>MIN(ZH3,ZF3)</f>
        <v>1.77</v>
      </c>
      <c r="ZJ3" s="1051">
        <v>1.8</v>
      </c>
      <c r="ZK3" s="1051">
        <v>1.82</v>
      </c>
      <c r="ZL3" s="1051">
        <f>MIN(ZK3,ZI3)</f>
        <v>1.77</v>
      </c>
      <c r="ZM3" s="1051"/>
      <c r="ZN3" s="1229">
        <f>(ZB3-ZA3)/ZA3</f>
        <v>5.649717514124299E-3</v>
      </c>
      <c r="ZO3" s="357">
        <f>(ZM3-ZL3)/ZL3</f>
        <v>-1</v>
      </c>
      <c r="ZP3" s="1051">
        <v>1.4</v>
      </c>
      <c r="ZQ3" s="1051">
        <f t="shared" ref="ZQ3:ZQ58" si="13">ZP3</f>
        <v>1.4</v>
      </c>
      <c r="ZR3" s="1051">
        <v>1.27</v>
      </c>
      <c r="ZS3" s="1051">
        <v>1.4</v>
      </c>
      <c r="ZT3" s="56">
        <v>1.78</v>
      </c>
      <c r="ZU3" s="1051">
        <v>1.81</v>
      </c>
      <c r="ZV3" s="357">
        <f>(ZU3-ZT3)/ZT3</f>
        <v>1.6853932584269676E-2</v>
      </c>
      <c r="ZW3" s="1051">
        <v>1.62</v>
      </c>
      <c r="ZX3" s="1051">
        <f t="shared" ref="ZX3:ZX58" si="14">ZW3</f>
        <v>1.62</v>
      </c>
      <c r="ZY3" s="1051">
        <v>1.64</v>
      </c>
      <c r="ZZ3" s="1051">
        <v>1.62</v>
      </c>
      <c r="AAA3" s="1051">
        <f>ZZ3</f>
        <v>1.62</v>
      </c>
      <c r="AAB3" s="1051"/>
      <c r="AAC3" s="357">
        <f>(AAB3-AAA3)/AAA3</f>
        <v>-1</v>
      </c>
      <c r="AAD3" s="1031">
        <v>1.39</v>
      </c>
      <c r="AAE3" s="1031">
        <f t="shared" ref="AAE3:AAE57" si="15">AAD3</f>
        <v>1.39</v>
      </c>
      <c r="AAF3" s="1051">
        <v>1.45</v>
      </c>
      <c r="AAG3" s="1031">
        <v>1.39</v>
      </c>
      <c r="AAH3" s="54">
        <v>1.75</v>
      </c>
      <c r="AAI3" s="1051"/>
      <c r="AAJ3" s="357">
        <f>(AAI3-AAH3)/AAH3</f>
        <v>-1</v>
      </c>
      <c r="AAK3" s="1122"/>
      <c r="AAL3" s="1103" t="s">
        <v>1258</v>
      </c>
      <c r="AAM3" s="132" t="s">
        <v>2970</v>
      </c>
      <c r="AAN3" s="41" t="str">
        <f t="shared" ref="AAN3:AAN18" si="16">IF(ISBLANK(AS3),"4.Blocker/Not Executed",IF(AND(AS3&lt;=0%),"1. Better than baseline ",IF(AND(AS3&lt;=10%,AS3&gt;=0%),"2. Within 10% deviation from baseline",IF(AND(AS3&gt;=10%),"3. Missing baseline"))))</f>
        <v xml:space="preserve">1. Better than baseline </v>
      </c>
      <c r="AAO3" s="51" t="str">
        <f t="shared" ref="AAO3:AAO18" si="17">IF(ISBLANK(BP3),"4.Blocker/Not Executed",IF(AND(BP3&lt;=0%),"1. Better than baseline ",IF(AND(BP3&lt;=10%,BP3&gt;=0%),"2. Within 10% deviation from baseline",IF(AND(BP3&gt;=10%),"3. Missing baseline"))))</f>
        <v xml:space="preserve">1. Better than baseline </v>
      </c>
      <c r="AAP3" s="51" t="str">
        <f t="shared" ref="AAP3:AAP18" si="18">IF(ISBLANK(DJ3),"4.Blocker/Not Executed",IF(AND(DJ3&lt;=0%),"1. Better than baseline ",IF(AND(DJ3&lt;=10%,DJ3&gt;=0%),"2. Within 10% deviation from baseline",IF(AND(DJ3&gt;=10%),"3. Missing baseline"))))</f>
        <v>3. Missing baseline</v>
      </c>
      <c r="AAQ3" s="51" t="str">
        <f t="shared" ref="AAQ3:AAQ18" si="19">IF(ISBLANK(EZ3),"4.Blocker/Not Executed",IF(AND(EZ3&lt;=0%),"1. Better than baseline ",IF(AND(EZ3&lt;=10%,EZ3&gt;=0%),"2. Within 10% deviation from baseline",IF(AND(EZ3&gt;=10%),"3. Missing baseline"))))</f>
        <v>2. Within 10% deviation from baseline</v>
      </c>
      <c r="AAR3" s="47" t="str">
        <f t="shared" ref="AAR3:AAR18" si="20">IF(ISBLANK(GY3),"4.Blocker/Not Executed",IF(AND(GY3&lt;=0%),"1. Better than baseline ",IF(AND(GY3&lt;=10%,GY3&gt;=0%),"2. Within 10% deviation from baseline",IF(AND(GY3&gt;=10%),"3. Missing baseline"))))</f>
        <v xml:space="preserve">1. Better than baseline </v>
      </c>
      <c r="AAS3" s="51" t="str">
        <f t="shared" ref="AAS3:AAS18" si="21">IF(ISBLANK(JM3),"4.Blocker/Not Executed",IF(AND(JM3&lt;=0%),"1. Better than baseline ",IF(AND(JM3&lt;=10%,JM3&gt;=0%),"2. Within 10% deviation from baseline",IF(AND(JM3&gt;=10%),"3. Missing baseline"))))</f>
        <v xml:space="preserve">1. Better than baseline </v>
      </c>
      <c r="AAT3" s="51" t="str">
        <f t="shared" ref="AAT3:AAT18" si="22">IF(ISBLANK(MA3),"4.Blocker/Not Executed",IF(AND(MA3&lt;=0%),"1. Better than baseline ",IF(AND(MA3&lt;=10%,MA3&gt;=0%),"2. Within 10% deviation from baseline",IF(AND(MA3&gt;=10%),"3. Missing baseline"))))</f>
        <v xml:space="preserve">1. Better than baseline </v>
      </c>
      <c r="AAU3" s="47" t="str">
        <f t="shared" ref="AAU3:AAU18" si="23">IF(ISBLANK(OW3),"4.Blocker/Not Executed",IF(AND(OW3&lt;=0%),"1. Better than baseline ",IF(AND(OW3&lt;=10%,OW3&gt;=0%),"2. Within 10% deviation from baseline",IF(AND(OW3&gt;=10%),"3. Missing baseline"))))</f>
        <v>2. Within 10% deviation from baseline</v>
      </c>
      <c r="AAV3" s="51" t="str">
        <f t="shared" ref="AAV3:AAV34" si="24">IF(ISBLANK(RE3),"4.Blocker/Not Executed",IF(AND(RE3&lt;=0%),"1. Better than baseline ",IF(AND(RE3&lt;=10%,RE3&gt;=0%),"2. Within 10% deviation from baseline",IF(AND(RE3&gt;=10%),"3. Missing baseline"))))</f>
        <v>2. Within 10% deviation from baseline</v>
      </c>
      <c r="AAW3" s="47" t="str">
        <f t="shared" ref="AAW3:AAW34" si="25">IF(ISBLANK(TC3),"4.Blocker/Not Executed",IF(AND(TC3&lt;=0%),"1. Better than baseline ",IF(AND(TC3&lt;=10%,TC3&gt;=0%),"2. Within 10% deviation from baseline",IF(AND(TC3&gt;=10%),"3. Missing baseline"))))</f>
        <v>2. Within 10% deviation from baseline</v>
      </c>
      <c r="AAX3" s="47" t="str">
        <f>IF(ISBLANK(VT3),"4.Blocker/Not Executed",IF(AND(VT3&lt;=0%),"1. Better than baseline ",IF(AND(VT3&lt;=10%,VT3&gt;=0%),"2. Within 10% deviation from baseline",IF(AND(VT3&gt;=10%),"3. Missing baseline"))))</f>
        <v>2. Within 10% deviation from baseline</v>
      </c>
      <c r="AAY3" s="1051" t="str">
        <f t="shared" ref="AAY3:AAY34" si="26">IF(ISBLANK(WV3),"4.Blocker/Not Executed",IF(AND(WV3&lt;=0%),"1. Better than baseline ",IF(AND(WV3&lt;=10%,XC3&gt;=0%),"2. Within 10% deviation from baseline",IF(AND(WV3&gt;=10%),"3. Missing baseline"))))</f>
        <v xml:space="preserve">1. Better than baseline </v>
      </c>
      <c r="AAZ3" s="1051" t="str">
        <f t="shared" ref="AAZ3:AAZ34" si="27">IF(ISBLANK(XR3),"4.Blocker/Not Executed",IF(AND(XR3&lt;=0%),"1. Better than baseline ",IF(AND(XR3&lt;=10%,XR3&gt;=0%),"2. Within 10% deviation from baseline",IF(AND(XR3&gt;=10%),"3. Missing baseline"))))</f>
        <v xml:space="preserve">1. Better than baseline </v>
      </c>
      <c r="ABA3" s="1051" t="str">
        <f t="shared" ref="ABA3:ABA34" si="28">IF(ISBLANK(YO3),"4.Blocker/Not Executed",IF(AND(YO3&lt;=0%),"1. Better than baseline ",IF(AND(YO3&lt;=10%,YO3&gt;=0%),"2. Within 10% deviation from baseline",IF(AND(YO3&gt;=10%),"3. Missing baseline"))))</f>
        <v xml:space="preserve">1. Better than baseline </v>
      </c>
      <c r="ABB3" s="1051" t="str">
        <f>IF(ISBLANK(ZO3),"4.Blocker/Not Executed",IF(AND(ZO3&lt;=0%),"1. Better than baseline ",IF(AND(ZO3&lt;=10%,ZO3&gt;=0%),"2. Within 10% deviation from baseline",IF(AND(ZO3&gt;=10%),"3. Missing baseline"))))</f>
        <v xml:space="preserve">1. Better than baseline </v>
      </c>
    </row>
    <row r="4" spans="1:730" ht="38" thickBot="1" x14ac:dyDescent="0.4">
      <c r="A4" s="332">
        <v>2</v>
      </c>
      <c r="B4" s="332" t="s">
        <v>18</v>
      </c>
      <c r="C4" s="176" t="s">
        <v>1254</v>
      </c>
      <c r="D4" s="178" t="s">
        <v>2971</v>
      </c>
      <c r="E4" s="176" t="s">
        <v>2971</v>
      </c>
      <c r="F4" s="83" t="s">
        <v>2972</v>
      </c>
      <c r="G4" s="1114" t="s">
        <v>2973</v>
      </c>
      <c r="H4" s="338">
        <v>1.64</v>
      </c>
      <c r="I4" s="132">
        <v>1.67</v>
      </c>
      <c r="J4" s="132">
        <v>1.7</v>
      </c>
      <c r="K4" s="132">
        <v>1.61</v>
      </c>
      <c r="L4" s="132">
        <v>1.71</v>
      </c>
      <c r="M4" s="132">
        <v>1.61</v>
      </c>
      <c r="N4" s="41">
        <v>1.61</v>
      </c>
      <c r="O4" s="132" t="s">
        <v>1159</v>
      </c>
      <c r="P4" s="48">
        <v>1.65</v>
      </c>
      <c r="Q4" s="215" t="s">
        <v>1159</v>
      </c>
      <c r="R4" s="41" t="s">
        <v>1159</v>
      </c>
      <c r="S4" s="41">
        <f t="shared" ref="S4:S18" si="29">MIN(P4,R4)</f>
        <v>1.65</v>
      </c>
      <c r="T4" s="41" t="s">
        <v>1159</v>
      </c>
      <c r="U4" s="378">
        <v>1.79</v>
      </c>
      <c r="V4" s="41">
        <v>1.83</v>
      </c>
      <c r="W4" s="41">
        <v>1.8</v>
      </c>
      <c r="X4" s="41">
        <v>1.74</v>
      </c>
      <c r="Y4" s="378">
        <v>1.85</v>
      </c>
      <c r="Z4" s="41">
        <v>1.85</v>
      </c>
      <c r="AA4" s="41">
        <v>1.71</v>
      </c>
      <c r="AB4" s="41">
        <f t="shared" ref="AB4:AB18" si="30">MIN(Y4,AA4)</f>
        <v>1.71</v>
      </c>
      <c r="AC4" s="41">
        <v>1.84</v>
      </c>
      <c r="AD4" s="41">
        <v>1.71</v>
      </c>
      <c r="AE4" s="378">
        <v>1.7</v>
      </c>
      <c r="AF4" s="41">
        <v>1.82</v>
      </c>
      <c r="AG4" s="41">
        <v>1.82</v>
      </c>
      <c r="AH4" s="378">
        <v>1.72</v>
      </c>
      <c r="AI4" s="41">
        <v>1.73</v>
      </c>
      <c r="AJ4" s="892">
        <v>1.83</v>
      </c>
      <c r="AK4" s="968">
        <v>1.8420000000000001</v>
      </c>
      <c r="AL4" s="892">
        <v>1.84</v>
      </c>
      <c r="AM4" s="892">
        <v>1.81</v>
      </c>
      <c r="AN4" s="892">
        <v>1.87</v>
      </c>
      <c r="AO4" s="892">
        <f t="shared" ref="AO4:AO18" si="31">MIN(AK4,AN4)</f>
        <v>1.8420000000000001</v>
      </c>
      <c r="AP4" s="1092">
        <v>1.95</v>
      </c>
      <c r="AQ4" s="58">
        <f t="shared" ref="AQ4:AQ18" si="32">(MIN(AO4,AP4))</f>
        <v>1.8420000000000001</v>
      </c>
      <c r="AR4" s="941"/>
      <c r="AS4" s="6">
        <f t="shared" ref="AS4:AS18" si="33">(AR4-AQ4)/AQ4</f>
        <v>-1</v>
      </c>
      <c r="AT4" s="102">
        <v>1.85</v>
      </c>
      <c r="AU4" s="102">
        <v>1.84</v>
      </c>
      <c r="AV4" s="102">
        <f>MIN(AT4,AU4)</f>
        <v>1.84</v>
      </c>
      <c r="AW4" s="102">
        <v>1.86</v>
      </c>
      <c r="AX4" s="102">
        <v>1.84</v>
      </c>
      <c r="AY4" s="102">
        <v>1.84</v>
      </c>
      <c r="AZ4" s="102" t="s">
        <v>1159</v>
      </c>
      <c r="BA4" s="102">
        <v>1.84</v>
      </c>
      <c r="BB4" s="102" t="s">
        <v>1159</v>
      </c>
      <c r="BC4" s="102">
        <v>1.84</v>
      </c>
      <c r="BD4" s="102" t="s">
        <v>1159</v>
      </c>
      <c r="BE4" s="102">
        <v>1.84</v>
      </c>
      <c r="BF4" s="102" t="s">
        <v>1159</v>
      </c>
      <c r="BG4" s="102" t="s">
        <v>1159</v>
      </c>
      <c r="BH4" s="102">
        <f t="shared" ref="BH4:BH18" si="34">MIN(BE4,BG4)</f>
        <v>1.84</v>
      </c>
      <c r="BI4" s="102" t="s">
        <v>1159</v>
      </c>
      <c r="BJ4" s="906">
        <v>1.89</v>
      </c>
      <c r="BK4" s="102">
        <v>1.91</v>
      </c>
      <c r="BL4" s="102">
        <f t="shared" ref="BL4:BL18" si="35">MIN(BJ4,BK4)</f>
        <v>1.89</v>
      </c>
      <c r="BM4" s="102">
        <v>1.81</v>
      </c>
      <c r="BN4" s="102">
        <f t="shared" ref="BN4:BN18" si="36">MIN(BL4,BM4)</f>
        <v>1.81</v>
      </c>
      <c r="BO4" s="102"/>
      <c r="BP4" s="885">
        <f t="shared" si="0"/>
        <v>-1</v>
      </c>
      <c r="BQ4" s="102">
        <v>1.8158000000000001</v>
      </c>
      <c r="BR4" s="102">
        <v>1.8158000000000001</v>
      </c>
      <c r="BS4" s="102">
        <v>1.88</v>
      </c>
      <c r="BT4" s="906">
        <v>1.8</v>
      </c>
      <c r="BU4" s="102">
        <v>1.86</v>
      </c>
      <c r="BV4" s="102" t="s">
        <v>1159</v>
      </c>
      <c r="BW4" s="102">
        <v>1.8</v>
      </c>
      <c r="BX4" s="102">
        <f>MIN(BT4,BV4)</f>
        <v>1.8</v>
      </c>
      <c r="BY4" s="102" t="s">
        <v>1159</v>
      </c>
      <c r="BZ4" s="102">
        <v>1.78</v>
      </c>
      <c r="CA4" s="102" t="s">
        <v>1159</v>
      </c>
      <c r="CB4" s="102">
        <f t="shared" ref="CB4:CB18" si="37">MIN(CA4,BZ4)</f>
        <v>1.78</v>
      </c>
      <c r="CC4" s="102" t="s">
        <v>1159</v>
      </c>
      <c r="CD4" s="102" t="s">
        <v>1159</v>
      </c>
      <c r="CE4" s="906">
        <v>1.79</v>
      </c>
      <c r="CF4" s="662">
        <v>1.78</v>
      </c>
      <c r="CG4" s="662">
        <v>1.75</v>
      </c>
      <c r="CH4" s="662">
        <f t="shared" ref="CH4:CH18" si="38">MIN(CE4,CF4)</f>
        <v>1.78</v>
      </c>
      <c r="CI4" s="330" t="s">
        <v>2974</v>
      </c>
      <c r="CJ4" s="906">
        <v>1.86</v>
      </c>
      <c r="CK4" s="662">
        <v>1.8</v>
      </c>
      <c r="CL4" s="662">
        <v>1.99</v>
      </c>
      <c r="CM4" s="662">
        <v>1.8</v>
      </c>
      <c r="CN4" s="662">
        <f t="shared" ref="CN4:CN18" si="39">MIN(CJ4,CM4)</f>
        <v>1.8</v>
      </c>
      <c r="CO4" s="662">
        <v>1.93</v>
      </c>
      <c r="CP4" s="662">
        <v>1.8</v>
      </c>
      <c r="CQ4" s="1561">
        <v>1.83</v>
      </c>
      <c r="CR4" s="662">
        <v>2.4300000000000002</v>
      </c>
      <c r="CS4" s="662">
        <v>1.91</v>
      </c>
      <c r="CT4" s="1561">
        <v>1.99</v>
      </c>
      <c r="CU4" s="662">
        <v>1.93</v>
      </c>
      <c r="CV4" s="662">
        <v>1.92</v>
      </c>
      <c r="CW4" s="1562">
        <v>2</v>
      </c>
      <c r="CX4" s="1561">
        <v>1.95</v>
      </c>
      <c r="CY4" s="662">
        <v>1.93</v>
      </c>
      <c r="CZ4" s="1063">
        <v>2.06</v>
      </c>
      <c r="DA4" s="1561">
        <f t="shared" ref="DA4:DA18" si="40">MIN(CX4,CZ4)</f>
        <v>1.95</v>
      </c>
      <c r="DB4" s="662">
        <v>1.87</v>
      </c>
      <c r="DC4" s="1063">
        <v>2</v>
      </c>
      <c r="DD4" s="1110">
        <f>MIN(DA4,DC4)</f>
        <v>1.95</v>
      </c>
      <c r="DE4" s="1111">
        <v>1.88</v>
      </c>
      <c r="DF4" s="1114">
        <v>1.89</v>
      </c>
      <c r="DG4" s="1128">
        <v>1.86</v>
      </c>
      <c r="DH4" s="1111">
        <v>1.84</v>
      </c>
      <c r="DI4" s="1111">
        <v>1.92</v>
      </c>
      <c r="DJ4" s="6">
        <f>(DI4-DG4)/DG4</f>
        <v>3.2258064516128941E-2</v>
      </c>
      <c r="DK4" s="102">
        <v>1.849</v>
      </c>
      <c r="DL4" s="102">
        <v>1.849</v>
      </c>
      <c r="DM4" s="102">
        <v>1.86</v>
      </c>
      <c r="DN4" s="102">
        <f t="shared" ref="DN4:DN12" si="41">MIN(DL4,DM4)</f>
        <v>1.849</v>
      </c>
      <c r="DO4" s="102">
        <v>1.83</v>
      </c>
      <c r="DP4" s="102">
        <v>1.849</v>
      </c>
      <c r="DQ4" s="1562" t="s">
        <v>1159</v>
      </c>
      <c r="DR4" s="1562" t="s">
        <v>1159</v>
      </c>
      <c r="DS4" s="1562">
        <f t="shared" ref="DS4:DS18" si="42">MIN(DP4,DR4)</f>
        <v>1.849</v>
      </c>
      <c r="DT4" s="1562" t="s">
        <v>1159</v>
      </c>
      <c r="DU4" s="1562" t="s">
        <v>2975</v>
      </c>
      <c r="DV4" s="1562">
        <f t="shared" ref="DV4:DV18" si="43">MIN(DS4,DU4)</f>
        <v>1.849</v>
      </c>
      <c r="DW4" s="1562" t="s">
        <v>1159</v>
      </c>
      <c r="DX4" s="1562" t="s">
        <v>1159</v>
      </c>
      <c r="DY4" s="1562">
        <f t="shared" ref="DY4:DY18" si="44">MIN(DV4,DX4)</f>
        <v>1.849</v>
      </c>
      <c r="DZ4" s="1562">
        <v>2.09</v>
      </c>
      <c r="EA4" s="1562">
        <v>1.81</v>
      </c>
      <c r="EB4" s="1562">
        <v>1.68</v>
      </c>
      <c r="EC4" s="1563">
        <v>1.899</v>
      </c>
      <c r="ED4" s="1562">
        <v>2.06</v>
      </c>
      <c r="EE4" s="1562">
        <v>1.71</v>
      </c>
      <c r="EF4" s="1562">
        <f t="shared" ref="EF4:EF17" si="45">MIN(EC4,EE4)</f>
        <v>1.71</v>
      </c>
      <c r="EG4" s="1562">
        <v>1.95</v>
      </c>
      <c r="EH4" s="1562">
        <v>1.71</v>
      </c>
      <c r="EI4" s="1562">
        <f t="shared" ref="EI4:EI18" si="46">MIN(EF4,EH4)</f>
        <v>1.71</v>
      </c>
      <c r="EJ4" s="1562">
        <v>2.3199999999999998</v>
      </c>
      <c r="EK4" s="1562">
        <v>1.85</v>
      </c>
      <c r="EL4" s="1563">
        <f t="shared" ref="EL4:EL18" si="47">MIN(EI4,EK4)</f>
        <v>1.71</v>
      </c>
      <c r="EM4" s="1562">
        <v>1.72</v>
      </c>
      <c r="EN4" s="1562">
        <v>1.84</v>
      </c>
      <c r="EO4" s="1563">
        <v>1.75</v>
      </c>
      <c r="EP4" s="1562">
        <v>1.81</v>
      </c>
      <c r="EQ4" s="1063">
        <v>1.82</v>
      </c>
      <c r="ER4" s="1563">
        <v>1.81</v>
      </c>
      <c r="ES4" s="1562">
        <v>1.95</v>
      </c>
      <c r="ET4" s="1562">
        <v>1.93</v>
      </c>
      <c r="EU4" s="1063">
        <v>1.85</v>
      </c>
      <c r="EV4" s="1112">
        <f t="shared" ref="EV4:EV18" si="48">MIN(ER4,EU4)</f>
        <v>1.81</v>
      </c>
      <c r="EW4" s="941">
        <v>1.95</v>
      </c>
      <c r="EX4" s="92">
        <v>1.91</v>
      </c>
      <c r="EY4" s="1112">
        <v>2.0699999999999998</v>
      </c>
      <c r="EZ4" s="885">
        <f>(EY4-EX4)/EX4</f>
        <v>8.3769633507853367E-2</v>
      </c>
      <c r="FA4" s="906">
        <v>1.51</v>
      </c>
      <c r="FB4" s="102">
        <v>1.51</v>
      </c>
      <c r="FC4" s="906">
        <v>1.55</v>
      </c>
      <c r="FD4" s="102">
        <v>1.55</v>
      </c>
      <c r="FE4" s="102">
        <v>1.55</v>
      </c>
      <c r="FF4" s="102">
        <v>1.55</v>
      </c>
      <c r="FG4" s="102" t="s">
        <v>1159</v>
      </c>
      <c r="FH4" s="102">
        <v>1.55</v>
      </c>
      <c r="FI4" s="102" t="s">
        <v>1159</v>
      </c>
      <c r="FJ4" s="102" t="s">
        <v>1159</v>
      </c>
      <c r="FK4" s="1562">
        <f t="shared" ref="FK4:FK18" si="49">MIN(FH4,FJ4)</f>
        <v>1.55</v>
      </c>
      <c r="FL4" s="1562" t="s">
        <v>1159</v>
      </c>
      <c r="FM4" s="1562" t="s">
        <v>1159</v>
      </c>
      <c r="FN4" s="1562">
        <f t="shared" ref="FN4:FN18" si="50">MIN(FK4,FM4)</f>
        <v>1.55</v>
      </c>
      <c r="FO4" s="1562"/>
      <c r="FP4" s="1562">
        <v>1.71</v>
      </c>
      <c r="FQ4" s="1562">
        <f t="shared" ref="FQ4:FQ18" si="51">MIN(FN4,FP4)</f>
        <v>1.55</v>
      </c>
      <c r="FR4" s="102">
        <v>1.56</v>
      </c>
      <c r="FS4" s="102">
        <v>1.63</v>
      </c>
      <c r="FT4" s="906">
        <v>1.54</v>
      </c>
      <c r="FU4" s="102">
        <v>1.52</v>
      </c>
      <c r="FV4" s="102">
        <v>1.59</v>
      </c>
      <c r="FW4" s="102">
        <v>1.57</v>
      </c>
      <c r="FX4" s="102">
        <f t="shared" ref="FX4:FX18" si="52">MIN(FT4,FW4)</f>
        <v>1.54</v>
      </c>
      <c r="FY4" s="1562">
        <v>1.59</v>
      </c>
      <c r="FZ4" s="1562">
        <v>1.57</v>
      </c>
      <c r="GA4" s="1562">
        <f t="shared" ref="GA4:GA18" si="53">MIN(FX4,FZ4)</f>
        <v>1.54</v>
      </c>
      <c r="GB4" s="1562">
        <v>1.58</v>
      </c>
      <c r="GC4" s="1562">
        <v>1.6</v>
      </c>
      <c r="GD4" s="1562">
        <v>1.58</v>
      </c>
      <c r="GE4" s="1563">
        <v>1.61</v>
      </c>
      <c r="GF4" s="1562">
        <v>1.64</v>
      </c>
      <c r="GG4" s="1562">
        <v>1.64</v>
      </c>
      <c r="GH4" s="1563">
        <f t="shared" ref="GH4:GH18" si="54">MIN(GE4,GG4)</f>
        <v>1.61</v>
      </c>
      <c r="GI4" s="1562">
        <v>1.62</v>
      </c>
      <c r="GJ4" s="1063">
        <v>1.71</v>
      </c>
      <c r="GK4" s="1563">
        <v>1.67</v>
      </c>
      <c r="GL4" s="1562">
        <v>1.69</v>
      </c>
      <c r="GM4" s="1562">
        <v>1.69</v>
      </c>
      <c r="GN4" s="1562">
        <v>1.59</v>
      </c>
      <c r="GO4" s="1063">
        <v>1.74</v>
      </c>
      <c r="GP4" s="1063">
        <f t="shared" ref="GP4:GP18" si="55">MIN(GK4,GO4)</f>
        <v>1.67</v>
      </c>
      <c r="GQ4" s="1063">
        <v>1.67</v>
      </c>
      <c r="GR4" s="353">
        <v>1.81</v>
      </c>
      <c r="GS4" s="1114">
        <v>1.71</v>
      </c>
      <c r="GT4" s="1114">
        <v>1.94</v>
      </c>
      <c r="GU4" s="1114">
        <f t="shared" ref="GU4:GU18" si="56">(MIN(GR4:GT4))</f>
        <v>1.71</v>
      </c>
      <c r="GV4" s="941">
        <v>2.2000000000000002</v>
      </c>
      <c r="GW4" s="941">
        <f t="shared" ref="GW4:GW18" si="57">(MIN(GU4,GV4))</f>
        <v>1.71</v>
      </c>
      <c r="GX4" s="941"/>
      <c r="GY4" s="357">
        <f t="shared" ref="GY4:GY18" si="58">(GX4-GW4)/GW4</f>
        <v>-1</v>
      </c>
      <c r="GZ4" s="906">
        <v>1.91</v>
      </c>
      <c r="HA4" s="102">
        <v>1.91</v>
      </c>
      <c r="HB4" s="102">
        <v>1.91</v>
      </c>
      <c r="HC4" s="102">
        <v>1.98</v>
      </c>
      <c r="HD4" s="102">
        <v>1.9710000000000001</v>
      </c>
      <c r="HE4" s="102">
        <v>1.91</v>
      </c>
      <c r="HF4" s="102">
        <v>1.9752000000000001</v>
      </c>
      <c r="HG4" s="102">
        <v>1.91</v>
      </c>
      <c r="HH4" s="102">
        <f t="shared" ref="HH4:HH12" si="59">MIN(HE4,HF4)</f>
        <v>1.91</v>
      </c>
      <c r="HI4" s="102" t="s">
        <v>1159</v>
      </c>
      <c r="HJ4" s="102">
        <v>1.9</v>
      </c>
      <c r="HK4" s="102" t="s">
        <v>1159</v>
      </c>
      <c r="HL4" s="102" t="s">
        <v>1159</v>
      </c>
      <c r="HM4" s="102">
        <f t="shared" ref="HM4:HM18" si="60">MIN(HJ4,HL4)</f>
        <v>1.9</v>
      </c>
      <c r="HN4" s="102" t="s">
        <v>1159</v>
      </c>
      <c r="HO4" s="102">
        <v>1.87</v>
      </c>
      <c r="HP4" s="906">
        <v>1.95</v>
      </c>
      <c r="HQ4" s="102">
        <v>1.92</v>
      </c>
      <c r="HR4" s="102">
        <v>1.89</v>
      </c>
      <c r="HS4" s="906">
        <f t="shared" ref="HS4:HS18" si="61">MIN(HP4,HR4)</f>
        <v>1.89</v>
      </c>
      <c r="HT4" s="102">
        <v>2.04</v>
      </c>
      <c r="HU4" s="102">
        <v>1.88</v>
      </c>
      <c r="HV4" s="102">
        <v>2.02</v>
      </c>
      <c r="HW4" s="102">
        <v>1.97</v>
      </c>
      <c r="HX4" s="102">
        <v>1.88</v>
      </c>
      <c r="HY4" s="102">
        <f t="shared" si="2"/>
        <v>1.88</v>
      </c>
      <c r="HZ4" s="102">
        <v>1.89</v>
      </c>
      <c r="IA4" s="906">
        <f t="shared" ref="IA4:IA18" si="62">MIN(HY4,HZ4)</f>
        <v>1.88</v>
      </c>
      <c r="IB4" s="102">
        <v>1.89</v>
      </c>
      <c r="IC4" s="1063">
        <v>1.98</v>
      </c>
      <c r="ID4" s="906">
        <v>1.9</v>
      </c>
      <c r="IE4" s="102">
        <v>1.97</v>
      </c>
      <c r="IF4" s="1063">
        <v>1.96</v>
      </c>
      <c r="IG4" s="1563">
        <v>2.04</v>
      </c>
      <c r="IH4" s="1063">
        <v>2.04</v>
      </c>
      <c r="II4" s="1063">
        <v>2.04</v>
      </c>
      <c r="IJ4" s="1063">
        <v>2.0699999999999998</v>
      </c>
      <c r="IK4" s="1063">
        <f t="shared" ref="IK4:IK18" si="63">MIN(IG4,IJ4)</f>
        <v>2.04</v>
      </c>
      <c r="IL4" s="1063">
        <v>2.06</v>
      </c>
      <c r="IM4" s="32">
        <f t="shared" ref="IM4:IM18" si="64">(MIN(IK4,IL4))</f>
        <v>2.04</v>
      </c>
      <c r="IN4" s="1114">
        <v>2.82</v>
      </c>
      <c r="IO4" s="1187">
        <f t="shared" ref="IO4:IO18" si="65">(MIN(IM4,IN4))</f>
        <v>2.04</v>
      </c>
      <c r="IP4" s="941" t="s">
        <v>1159</v>
      </c>
      <c r="IQ4" s="892">
        <f t="shared" ref="IQ4:IQ18" si="66">(MIN(IO4,IP4))</f>
        <v>2.04</v>
      </c>
      <c r="IR4" s="892" t="s">
        <v>2943</v>
      </c>
      <c r="IS4" s="50" t="s">
        <v>2943</v>
      </c>
      <c r="IT4" s="892">
        <f t="shared" ref="IT4:IT18" si="67">MIN(IQ4,IS4)</f>
        <v>2.04</v>
      </c>
      <c r="IU4" s="892" t="s">
        <v>2943</v>
      </c>
      <c r="IV4" s="50" t="s">
        <v>2943</v>
      </c>
      <c r="IW4" s="41">
        <v>5.51</v>
      </c>
      <c r="IX4" s="892">
        <v>5.96</v>
      </c>
      <c r="IY4" s="50">
        <v>5.95</v>
      </c>
      <c r="IZ4" s="892">
        <f t="shared" ref="IZ4:IZ18" si="68">MIN(IY4,IW4)</f>
        <v>5.51</v>
      </c>
      <c r="JA4" s="892">
        <v>5.55</v>
      </c>
      <c r="JB4" s="968">
        <f t="shared" ref="JB4:JB18" si="69">MIN(IZ4,JA4)</f>
        <v>5.51</v>
      </c>
      <c r="JC4" s="892">
        <v>6.15</v>
      </c>
      <c r="JD4" s="1294">
        <v>5.51</v>
      </c>
      <c r="JE4" s="1218">
        <f t="shared" ref="JE4:JE19" si="70">MIN(JD4,JB4)</f>
        <v>5.51</v>
      </c>
      <c r="JF4" s="1218">
        <v>5.55</v>
      </c>
      <c r="JG4" s="1294">
        <v>6.79</v>
      </c>
      <c r="JH4" s="1218">
        <f t="shared" ref="JH4:JH19" si="71">MIN(JE4,JG4)</f>
        <v>5.51</v>
      </c>
      <c r="JI4" s="1218">
        <v>7.45</v>
      </c>
      <c r="JJ4" s="1290">
        <v>7</v>
      </c>
      <c r="JK4" s="1218">
        <f t="shared" ref="JK4:JK19" si="72">MIN(JH4,JJ4)</f>
        <v>5.51</v>
      </c>
      <c r="JL4" s="1218"/>
      <c r="JM4" s="357">
        <f t="shared" ref="JM4:JM19" si="73">(JL4-JK4)/JK4</f>
        <v>-1</v>
      </c>
      <c r="JN4" s="102">
        <v>1.8606000000000003</v>
      </c>
      <c r="JO4" s="102">
        <v>1.8606000000000003</v>
      </c>
      <c r="JP4" s="102">
        <v>1.84</v>
      </c>
      <c r="JQ4" s="102">
        <f t="shared" ref="JQ4:JQ12" si="74">MIN(JO4,JP4)</f>
        <v>1.84</v>
      </c>
      <c r="JR4" s="102" t="s">
        <v>1159</v>
      </c>
      <c r="JS4" s="102">
        <v>1.84</v>
      </c>
      <c r="JT4" s="102" t="s">
        <v>1159</v>
      </c>
      <c r="JU4" s="102">
        <v>1.84</v>
      </c>
      <c r="JV4" s="102" t="s">
        <v>1159</v>
      </c>
      <c r="JW4" s="102">
        <v>1.84</v>
      </c>
      <c r="JX4" s="102" t="s">
        <v>1159</v>
      </c>
      <c r="JY4" s="102" t="s">
        <v>1159</v>
      </c>
      <c r="JZ4" s="102">
        <f t="shared" ref="JZ4:JZ18" si="75">MIN(JW4,JY4)</f>
        <v>1.84</v>
      </c>
      <c r="KA4" s="102" t="s">
        <v>1159</v>
      </c>
      <c r="KB4" s="102">
        <v>1.84</v>
      </c>
      <c r="KC4" s="102">
        <v>1.87</v>
      </c>
      <c r="KD4" s="102">
        <v>1.87</v>
      </c>
      <c r="KE4" s="906">
        <v>1.9</v>
      </c>
      <c r="KF4" s="102">
        <v>2.06</v>
      </c>
      <c r="KG4" s="102">
        <v>1.82</v>
      </c>
      <c r="KH4" s="102">
        <f t="shared" ref="KH4:KH18" si="76">MIN(KE4,KG4)</f>
        <v>1.82</v>
      </c>
      <c r="KI4" s="102">
        <v>1.95</v>
      </c>
      <c r="KJ4" s="102">
        <v>1.82</v>
      </c>
      <c r="KK4" s="102">
        <f t="shared" si="3"/>
        <v>1.82</v>
      </c>
      <c r="KL4" s="102">
        <v>1.92</v>
      </c>
      <c r="KM4" s="906">
        <v>1.95</v>
      </c>
      <c r="KN4" s="102">
        <v>2.0499999999999998</v>
      </c>
      <c r="KO4" s="1562">
        <v>1.94</v>
      </c>
      <c r="KP4" s="906">
        <f t="shared" ref="KP4:KP18" si="77">MIN(KM4,KO4)</f>
        <v>1.94</v>
      </c>
      <c r="KQ4" s="102">
        <v>2</v>
      </c>
      <c r="KR4" s="1063">
        <v>2.0099999999999998</v>
      </c>
      <c r="KS4" s="906">
        <v>2.0299999999999998</v>
      </c>
      <c r="KT4" s="102">
        <v>2.0299999999999998</v>
      </c>
      <c r="KU4" s="102">
        <v>1.97</v>
      </c>
      <c r="KV4" s="1114">
        <v>2.0499999999999998</v>
      </c>
      <c r="KW4" s="1063">
        <f t="shared" ref="KW4:KW18" si="78">MIN(KS4,KV4)</f>
        <v>2.0299999999999998</v>
      </c>
      <c r="KX4" s="47">
        <v>1.98</v>
      </c>
      <c r="KY4" s="1094">
        <f t="shared" ref="KY4:KY18" si="79">(MIN(KW4,KX4))</f>
        <v>1.98</v>
      </c>
      <c r="KZ4" s="941">
        <v>1.98</v>
      </c>
      <c r="LA4" s="1114">
        <f t="shared" ref="LA4:LA18" si="80">(MIN(KY4,KZ4))</f>
        <v>1.98</v>
      </c>
      <c r="LB4" s="1114">
        <v>2.83</v>
      </c>
      <c r="LC4" s="941">
        <v>2.88</v>
      </c>
      <c r="LD4" s="1187">
        <f t="shared" ref="LD4:LD18" si="81">(MIN(LA4,LC4))</f>
        <v>1.98</v>
      </c>
      <c r="LE4" s="941">
        <v>2.1</v>
      </c>
      <c r="LF4" s="892">
        <f t="shared" ref="LF4:LF18" si="82">(MIN(LD4,LE4))</f>
        <v>1.98</v>
      </c>
      <c r="LG4" s="892" t="s">
        <v>2943</v>
      </c>
      <c r="LH4" s="50" t="s">
        <v>2943</v>
      </c>
      <c r="LI4" s="892">
        <f t="shared" ref="LI4:LI18" si="83">MIN(LF4,LH4)</f>
        <v>1.98</v>
      </c>
      <c r="LJ4" s="892" t="s">
        <v>2943</v>
      </c>
      <c r="LK4" s="50" t="s">
        <v>2943</v>
      </c>
      <c r="LL4" s="41">
        <v>5.18</v>
      </c>
      <c r="LM4" s="892"/>
      <c r="LN4" s="50">
        <v>5.58</v>
      </c>
      <c r="LO4" s="892">
        <f t="shared" ref="LO4:LO18" si="84">MIN(LN4,LL4)</f>
        <v>5.18</v>
      </c>
      <c r="LP4" s="50">
        <v>5.6</v>
      </c>
      <c r="LQ4" s="1287">
        <f t="shared" ref="LQ4:LQ18" si="85">MIN(LO4,LP4)</f>
        <v>5.18</v>
      </c>
      <c r="LR4" s="50">
        <v>6.8</v>
      </c>
      <c r="LS4" s="103">
        <v>5.6</v>
      </c>
      <c r="LT4" s="1218">
        <f t="shared" ref="LT4:LT19" si="86">MIN(LQ4,LS4)</f>
        <v>5.18</v>
      </c>
      <c r="LU4" s="1218">
        <v>6.6</v>
      </c>
      <c r="LV4" s="1218">
        <f t="shared" ref="LV4:LV19" si="87">MIN(LT4,LU4)</f>
        <v>5.18</v>
      </c>
      <c r="LW4" s="1218">
        <v>6.92</v>
      </c>
      <c r="LX4" s="1290">
        <v>6.61</v>
      </c>
      <c r="LY4" s="1218">
        <f t="shared" ref="LY4:LY19" si="88">MIN(LV4,LX4)</f>
        <v>5.18</v>
      </c>
      <c r="LZ4" s="1218"/>
      <c r="MA4" s="357">
        <f t="shared" ref="MA4:MA19" si="89">(LZ4-LY4)/LY4</f>
        <v>-1</v>
      </c>
      <c r="MB4" s="102">
        <v>1.611</v>
      </c>
      <c r="MC4" s="102">
        <v>1.611</v>
      </c>
      <c r="MD4" s="102">
        <v>1.62</v>
      </c>
      <c r="ME4" s="102">
        <f t="shared" ref="ME4:ME12" si="90">MIN(MC4,MD4)</f>
        <v>1.611</v>
      </c>
      <c r="MF4" s="102" t="s">
        <v>1159</v>
      </c>
      <c r="MG4" s="102">
        <v>1.611</v>
      </c>
      <c r="MH4" s="102" t="s">
        <v>1159</v>
      </c>
      <c r="MI4" s="102" t="s">
        <v>1159</v>
      </c>
      <c r="MJ4" s="102">
        <f t="shared" ref="MJ4:MJ18" si="91">MIN(MG4,MI4)</f>
        <v>1.611</v>
      </c>
      <c r="MK4" s="102" t="s">
        <v>1159</v>
      </c>
      <c r="ML4" s="102"/>
      <c r="MM4" s="102" t="s">
        <v>1159</v>
      </c>
      <c r="MN4" s="102" t="s">
        <v>1159</v>
      </c>
      <c r="MO4" s="102">
        <f t="shared" ref="MO4:MO18" si="92">MIN(MJ4,MN4)</f>
        <v>1.611</v>
      </c>
      <c r="MP4" s="102" t="s">
        <v>1159</v>
      </c>
      <c r="MQ4" s="906">
        <v>1.6</v>
      </c>
      <c r="MR4" s="102">
        <v>1.61</v>
      </c>
      <c r="MS4" s="102">
        <v>1.6</v>
      </c>
      <c r="MT4" s="906">
        <f t="shared" ref="MT4:MT18" si="93">MIN(MQ4,MS4)</f>
        <v>1.6</v>
      </c>
      <c r="MU4" s="102">
        <v>1.61</v>
      </c>
      <c r="MV4" s="102">
        <v>1.64</v>
      </c>
      <c r="MW4" s="102">
        <f t="shared" ref="MW4:MW18" si="94">MIN(MT4,MV4)</f>
        <v>1.6</v>
      </c>
      <c r="MX4" s="102">
        <v>1.59</v>
      </c>
      <c r="MY4" s="102">
        <v>1.62</v>
      </c>
      <c r="MZ4" s="102">
        <f t="shared" ref="MZ4:MZ18" si="95">MIN(MW4,MY4)</f>
        <v>1.6</v>
      </c>
      <c r="NA4" s="102">
        <v>1.66</v>
      </c>
      <c r="NB4" s="102">
        <v>1.6</v>
      </c>
      <c r="NC4" s="906">
        <f t="shared" ref="NC4:NC18" si="96">MIN(MZ4,NB4)</f>
        <v>1.6</v>
      </c>
      <c r="ND4" s="102">
        <v>1.68</v>
      </c>
      <c r="NE4" s="102">
        <v>1.64</v>
      </c>
      <c r="NF4" s="906">
        <f t="shared" ref="NF4:NF18" si="97">MIN(NC4,NE4)</f>
        <v>1.6</v>
      </c>
      <c r="NG4" s="102">
        <v>1.67</v>
      </c>
      <c r="NH4" s="1063">
        <v>1.73</v>
      </c>
      <c r="NI4" s="1563">
        <v>1.66</v>
      </c>
      <c r="NJ4" s="1063">
        <v>1.66</v>
      </c>
      <c r="NK4" s="1063">
        <v>1.65</v>
      </c>
      <c r="NL4" s="1063">
        <v>1.57</v>
      </c>
      <c r="NM4" s="1063">
        <f t="shared" ref="NM4:NM18" si="98">MIN(NI4,NL4)</f>
        <v>1.57</v>
      </c>
      <c r="NN4" s="1063">
        <v>1.64</v>
      </c>
      <c r="NO4" s="1128">
        <v>1.77</v>
      </c>
      <c r="NP4" s="1114">
        <v>1.62</v>
      </c>
      <c r="NQ4" s="1114">
        <v>1.85</v>
      </c>
      <c r="NR4" s="1114">
        <f t="shared" ref="NR4:NR18" si="99">(MIN(NO4:NQ4))</f>
        <v>1.62</v>
      </c>
      <c r="NS4" s="1114">
        <v>1.91</v>
      </c>
      <c r="NT4" s="1182">
        <f t="shared" ref="NT4:NT18" si="100">(MIN(NR4,NS4))</f>
        <v>1.62</v>
      </c>
      <c r="NU4" s="1114">
        <v>1.63</v>
      </c>
      <c r="NV4" s="892">
        <f t="shared" ref="NV4:NV18" si="101">(MIN(NT4,NU4))</f>
        <v>1.62</v>
      </c>
      <c r="NW4" s="1132" t="s">
        <v>2943</v>
      </c>
      <c r="NX4" s="1218" t="s">
        <v>2943</v>
      </c>
      <c r="NY4" s="1132">
        <f t="shared" ref="NY4:NY18" si="102">MIN(NV4,NX4)</f>
        <v>1.62</v>
      </c>
      <c r="NZ4" s="1132" t="s">
        <v>2943</v>
      </c>
      <c r="OA4" s="1218" t="s">
        <v>2943</v>
      </c>
      <c r="OB4" s="892">
        <v>5.08</v>
      </c>
      <c r="OC4" s="1132">
        <v>5.1953999999999994</v>
      </c>
      <c r="OD4" s="1218">
        <v>5.1100000000000003</v>
      </c>
      <c r="OE4" s="892">
        <f t="shared" ref="OE4:OE18" si="103">MIN(OD4,OB4)</f>
        <v>5.08</v>
      </c>
      <c r="OF4" s="1218">
        <v>5.13</v>
      </c>
      <c r="OG4" s="1289">
        <f t="shared" ref="OG4:OG18" si="104">MIN(OE4,OF4)</f>
        <v>5.08</v>
      </c>
      <c r="OH4" s="1218">
        <v>5.14</v>
      </c>
      <c r="OI4" s="1218">
        <v>5.45</v>
      </c>
      <c r="OJ4" s="1218">
        <f t="shared" ref="OJ4:OJ19" si="105">MIN(OG4,OI4)</f>
        <v>5.08</v>
      </c>
      <c r="OK4" s="1218">
        <v>5.46</v>
      </c>
      <c r="OL4" s="1218">
        <f t="shared" ref="OL4:OL19" si="106">MIN(OJ4,OK4)</f>
        <v>5.08</v>
      </c>
      <c r="OM4" s="1218">
        <v>5.49</v>
      </c>
      <c r="ON4" s="1218">
        <v>5.49</v>
      </c>
      <c r="OO4" s="1218">
        <f t="shared" ref="OO4:OO19" si="107">MIN(OL4,ON4)</f>
        <v>5.08</v>
      </c>
      <c r="OP4" s="920">
        <v>5.5</v>
      </c>
      <c r="OQ4" s="1026">
        <f t="shared" ref="OQ4:OQ19" si="108">MIN(OP4,OO4)</f>
        <v>5.08</v>
      </c>
      <c r="OR4" s="920">
        <v>5.5</v>
      </c>
      <c r="OS4" s="1290">
        <f t="shared" ref="OS4:OS19" si="109">MIN(OR4,OQ4)</f>
        <v>5.08</v>
      </c>
      <c r="OT4" s="920">
        <v>5.4290000000000003</v>
      </c>
      <c r="OU4" s="1381">
        <v>5.31</v>
      </c>
      <c r="OV4" s="1290">
        <v>5.52</v>
      </c>
      <c r="OW4" s="357">
        <f t="shared" ref="OW4:OW19" si="110">(OV4-OU4)/OU4</f>
        <v>3.9548022598870053E-2</v>
      </c>
      <c r="OX4" s="102">
        <v>1.7</v>
      </c>
      <c r="OY4" s="102">
        <v>1.98</v>
      </c>
      <c r="OZ4" s="906">
        <v>1.96</v>
      </c>
      <c r="PA4" s="102">
        <v>1.98</v>
      </c>
      <c r="PB4" s="102">
        <v>1.72</v>
      </c>
      <c r="PC4" s="906">
        <v>1.76</v>
      </c>
      <c r="PD4" s="102">
        <v>1.68</v>
      </c>
      <c r="PE4" s="1063">
        <v>1.65</v>
      </c>
      <c r="PF4" s="906">
        <f t="shared" ref="PF4:PF18" si="111">MIN(PC4,PE4)</f>
        <v>1.65</v>
      </c>
      <c r="PG4" s="102">
        <v>1.68</v>
      </c>
      <c r="PH4" s="102">
        <v>1.68</v>
      </c>
      <c r="PI4" s="1063">
        <v>1.69</v>
      </c>
      <c r="PJ4" s="1063">
        <f t="shared" ref="PJ4:PJ18" si="112">MIN(PF4,PI4)</f>
        <v>1.65</v>
      </c>
      <c r="PK4" s="1063">
        <v>1.63</v>
      </c>
      <c r="PL4" s="1128">
        <v>1.63</v>
      </c>
      <c r="PM4" s="1063">
        <v>1.67</v>
      </c>
      <c r="PN4" s="1114">
        <v>1.77</v>
      </c>
      <c r="PO4" s="1114">
        <f t="shared" ref="PO4:PO17" si="113">(MIN(PL4:PN4))</f>
        <v>1.63</v>
      </c>
      <c r="PP4" s="1114">
        <v>1.65</v>
      </c>
      <c r="PQ4" s="1114">
        <v>1.6</v>
      </c>
      <c r="PR4" s="1182">
        <f t="shared" ref="PR4:PR18" si="114">(MIN(PO4,PQ4))</f>
        <v>1.6</v>
      </c>
      <c r="PS4" s="1114">
        <v>1.61</v>
      </c>
      <c r="PT4" s="968">
        <f t="shared" ref="PT4:PT18" si="115">(MIN(PR4,PS4))</f>
        <v>1.6</v>
      </c>
      <c r="PU4" s="892" t="s">
        <v>2943</v>
      </c>
      <c r="PV4" s="892" t="s">
        <v>2943</v>
      </c>
      <c r="PW4" s="1218" t="s">
        <v>2943</v>
      </c>
      <c r="PX4" s="892">
        <f t="shared" ref="PX4:PX18" si="116">MIN(PT4,PW4)</f>
        <v>1.6</v>
      </c>
      <c r="PY4" s="892">
        <v>3.81</v>
      </c>
      <c r="PZ4" s="1218" t="s">
        <v>2943</v>
      </c>
      <c r="QA4" s="892">
        <v>3.71</v>
      </c>
      <c r="QB4" s="892">
        <v>4.01</v>
      </c>
      <c r="QC4" s="1218">
        <v>3.82</v>
      </c>
      <c r="QD4" s="968">
        <f t="shared" ref="QD4:QD18" si="117">MIN(QA4,QC4)</f>
        <v>3.71</v>
      </c>
      <c r="QE4" s="892">
        <v>5.01</v>
      </c>
      <c r="QF4" s="1218">
        <v>5.16</v>
      </c>
      <c r="QG4" s="968">
        <f t="shared" ref="QG4:QG18" si="118">MIN(QD4,QF4)</f>
        <v>3.71</v>
      </c>
      <c r="QH4" s="1290">
        <v>5.5</v>
      </c>
      <c r="QI4" s="1218">
        <v>5.31</v>
      </c>
      <c r="QJ4" s="1218">
        <f t="shared" ref="QJ4:QJ19" si="119">MIN(QG4,QI4)</f>
        <v>3.71</v>
      </c>
      <c r="QK4" s="1218">
        <v>5.67</v>
      </c>
      <c r="QL4" s="1218">
        <f t="shared" ref="QL4:QL19" si="120">MIN(QJ4,QK4)</f>
        <v>3.71</v>
      </c>
      <c r="QM4" s="1290">
        <v>6.09</v>
      </c>
      <c r="QN4" s="1381">
        <v>6.3</v>
      </c>
      <c r="QO4" s="1290">
        <v>6.5</v>
      </c>
      <c r="QP4" s="920">
        <v>6.09</v>
      </c>
      <c r="QQ4" s="1290">
        <f t="shared" ref="QQ4:QQ19" si="121">MIN(QP4,QN4)</f>
        <v>6.09</v>
      </c>
      <c r="QR4" s="920">
        <v>5.83</v>
      </c>
      <c r="QS4" s="1290">
        <f t="shared" ref="QS4:QS19" si="122">MIN(QR4,QQ4)</f>
        <v>5.83</v>
      </c>
      <c r="QT4" s="1290">
        <v>5.99</v>
      </c>
      <c r="QU4" s="1290">
        <f t="shared" ref="QU4:QU19" si="123">MIN(QT4,QS4)</f>
        <v>5.83</v>
      </c>
      <c r="QV4" s="1290">
        <v>6.0540000000000003</v>
      </c>
      <c r="QW4" s="1381">
        <v>5.87</v>
      </c>
      <c r="QX4" s="1290">
        <v>6.15</v>
      </c>
      <c r="QY4" s="74">
        <v>6.02</v>
      </c>
      <c r="QZ4" s="74">
        <f t="shared" si="4"/>
        <v>5.87</v>
      </c>
      <c r="RA4" s="74">
        <v>6.01</v>
      </c>
      <c r="RB4" s="1649">
        <v>5.89</v>
      </c>
      <c r="RC4" s="74">
        <v>6.12</v>
      </c>
      <c r="RD4" s="74">
        <v>5.92</v>
      </c>
      <c r="RE4" s="357">
        <f t="shared" ref="RE4:RE18" si="124">(RD4-RB4)/RB4</f>
        <v>5.0933786078098901E-3</v>
      </c>
      <c r="RF4" s="1563">
        <v>1.65</v>
      </c>
      <c r="RG4" s="1063">
        <v>1.78</v>
      </c>
      <c r="RH4" s="1063">
        <v>1.73</v>
      </c>
      <c r="RI4" s="92">
        <f t="shared" ref="RI4:RI18" si="125">(MIN(RF4,RH4))</f>
        <v>1.65</v>
      </c>
      <c r="RJ4" s="1114">
        <v>1.7070000000000001</v>
      </c>
      <c r="RK4" s="1114">
        <v>1.73</v>
      </c>
      <c r="RL4" s="1114">
        <v>1.76</v>
      </c>
      <c r="RM4" s="1114">
        <f t="shared" ref="RM4:RM18" si="126">(MIN(RI4,RL4))</f>
        <v>1.65</v>
      </c>
      <c r="RN4" s="1114">
        <v>2.2000000000000002</v>
      </c>
      <c r="RO4" s="1114">
        <v>1.71</v>
      </c>
      <c r="RP4" s="1182">
        <f t="shared" ref="RP4:RP18" si="127">(MIN(RM4,RO4))</f>
        <v>1.65</v>
      </c>
      <c r="RQ4" s="1114">
        <v>1.68</v>
      </c>
      <c r="RR4" s="968">
        <f t="shared" ref="RR4:RR18" si="128">(MIN(RP4,RQ4))</f>
        <v>1.65</v>
      </c>
      <c r="RS4" s="892" t="s">
        <v>2943</v>
      </c>
      <c r="RT4" s="892" t="s">
        <v>2943</v>
      </c>
      <c r="RU4" s="1218" t="s">
        <v>2943</v>
      </c>
      <c r="RV4" s="48">
        <f>MIN(RR4,RU4)</f>
        <v>1.65</v>
      </c>
      <c r="RW4" s="892" t="s">
        <v>2943</v>
      </c>
      <c r="RX4" s="1218" t="s">
        <v>2943</v>
      </c>
      <c r="RY4" s="892">
        <v>3.72</v>
      </c>
      <c r="RZ4" s="892"/>
      <c r="SA4" s="1218">
        <v>3.76</v>
      </c>
      <c r="SB4" s="892">
        <f t="shared" ref="SB4:SB18" si="129">MIN(SA4,RY4)</f>
        <v>3.72</v>
      </c>
      <c r="SC4" s="892">
        <v>5.21</v>
      </c>
      <c r="SD4" s="1218">
        <v>3.79</v>
      </c>
      <c r="SE4" s="892">
        <f t="shared" ref="SE4:SE18" si="130">MIN(SB4,SD4)</f>
        <v>3.72</v>
      </c>
      <c r="SF4" s="1218">
        <v>5.59</v>
      </c>
      <c r="SG4" s="1218">
        <f t="shared" ref="SG4:SG19" si="131">MIN(SE4,SF4)</f>
        <v>3.72</v>
      </c>
      <c r="SH4" s="1218">
        <v>5.59</v>
      </c>
      <c r="SI4" s="1218">
        <v>5.7</v>
      </c>
      <c r="SJ4" s="1132">
        <f t="shared" ref="SJ4:SJ19" si="132">MIN(SG4,SI4)</f>
        <v>3.72</v>
      </c>
      <c r="SK4" s="1218">
        <v>5.72</v>
      </c>
      <c r="SL4" s="1289">
        <v>6.28</v>
      </c>
      <c r="SM4" s="1218">
        <v>6.31</v>
      </c>
      <c r="SN4" s="920">
        <v>6.88</v>
      </c>
      <c r="SO4" s="892">
        <f t="shared" ref="SO4:SO19" si="133">MIN(SN4,SL4)</f>
        <v>6.28</v>
      </c>
      <c r="SP4" s="920">
        <v>6.67</v>
      </c>
      <c r="SQ4" s="1381">
        <v>6.3</v>
      </c>
      <c r="SR4" s="1290">
        <v>6.37</v>
      </c>
      <c r="SS4" s="1290">
        <v>5.83</v>
      </c>
      <c r="ST4" s="1290">
        <f t="shared" ref="ST4:ST19" si="134">MIN(SS4,SQ4)</f>
        <v>5.83</v>
      </c>
      <c r="SU4" s="74">
        <v>5.89</v>
      </c>
      <c r="SV4" s="1290">
        <f t="shared" si="5"/>
        <v>5.83</v>
      </c>
      <c r="SW4" s="74">
        <v>5.89</v>
      </c>
      <c r="SX4" s="1649">
        <v>6.6</v>
      </c>
      <c r="SY4" s="74">
        <v>7.1</v>
      </c>
      <c r="SZ4" s="74">
        <v>6.32</v>
      </c>
      <c r="TA4" s="1649">
        <v>6.41</v>
      </c>
      <c r="TB4" s="74">
        <v>6.43</v>
      </c>
      <c r="TC4" s="357">
        <f t="shared" si="6"/>
        <v>3.120124804992133E-3</v>
      </c>
      <c r="TD4" s="47">
        <v>1.7929999999999999</v>
      </c>
      <c r="TE4" s="102">
        <v>1.62</v>
      </c>
      <c r="TF4" s="353">
        <f t="shared" si="7"/>
        <v>1.62</v>
      </c>
      <c r="TG4" s="41">
        <v>1.62</v>
      </c>
      <c r="TH4" s="58">
        <f t="shared" ref="TH4:TH18" si="135">MIN(TF4,TG4)</f>
        <v>1.62</v>
      </c>
      <c r="TI4" s="47">
        <v>1.61</v>
      </c>
      <c r="TJ4" s="1114">
        <f t="shared" ref="TJ4:TJ18" si="136">(MIN(TH4,TI4))</f>
        <v>1.61</v>
      </c>
      <c r="TK4" s="1114">
        <v>1.62</v>
      </c>
      <c r="TL4" s="892">
        <v>1.62</v>
      </c>
      <c r="TM4" s="1182">
        <f t="shared" ref="TM4:TM18" si="137">(MIN(TJ4,TL4))</f>
        <v>1.61</v>
      </c>
      <c r="TN4" s="1114" t="s">
        <v>1159</v>
      </c>
      <c r="TO4" s="968">
        <f t="shared" ref="TO4:TO18" si="138">(MIN(TM4,TN4))</f>
        <v>1.61</v>
      </c>
      <c r="TP4" s="892">
        <v>1.74</v>
      </c>
      <c r="TQ4" s="1218" t="s">
        <v>2943</v>
      </c>
      <c r="TR4" s="892">
        <f>MIN(TO4,TQ4)</f>
        <v>1.61</v>
      </c>
      <c r="TS4" s="892" t="s">
        <v>2943</v>
      </c>
      <c r="TT4" s="892" t="s">
        <v>2943</v>
      </c>
      <c r="TU4" s="892" t="s">
        <v>2943</v>
      </c>
      <c r="TV4" s="1218" t="s">
        <v>2943</v>
      </c>
      <c r="TW4" s="1218" t="s">
        <v>2943</v>
      </c>
      <c r="TX4" s="1218">
        <v>3</v>
      </c>
      <c r="TY4" s="892">
        <v>3.23</v>
      </c>
      <c r="TZ4" s="892">
        <v>3.24</v>
      </c>
      <c r="UA4" s="1218">
        <v>3.22</v>
      </c>
      <c r="UB4" s="1218">
        <v>3.01</v>
      </c>
      <c r="UC4" s="892">
        <f t="shared" ref="UC4:UC18" si="139">MIN(UA4,TX4)</f>
        <v>3</v>
      </c>
      <c r="UD4" s="892">
        <v>3.25</v>
      </c>
      <c r="UE4" s="892">
        <v>3.22</v>
      </c>
      <c r="UF4" s="892">
        <f t="shared" ref="UF4:UF18" si="140">MIN(UC4,UD4)</f>
        <v>3</v>
      </c>
      <c r="UG4" s="1218">
        <v>3.25</v>
      </c>
      <c r="UH4" s="1218">
        <v>3.26</v>
      </c>
      <c r="UI4" s="1218">
        <f>MIN(UF4,UG4)</f>
        <v>3</v>
      </c>
      <c r="UJ4" s="1218">
        <v>3.23</v>
      </c>
      <c r="UK4" s="1218">
        <v>3.23</v>
      </c>
      <c r="UL4" s="1306">
        <v>3.72</v>
      </c>
      <c r="UM4" s="49">
        <v>3.72</v>
      </c>
      <c r="UN4" s="1218">
        <f t="shared" ref="UN4:UN19" si="141">MIN(UI4,UL4)</f>
        <v>3</v>
      </c>
      <c r="UO4" s="1218">
        <v>3.62</v>
      </c>
      <c r="UP4" s="1218">
        <v>3.67</v>
      </c>
      <c r="UQ4" s="1218">
        <f t="shared" ref="UQ4:UQ19" si="142">MIN(UN4,UO4)</f>
        <v>3</v>
      </c>
      <c r="UR4" s="1218">
        <v>3.71</v>
      </c>
      <c r="US4" s="1218">
        <v>3.71</v>
      </c>
      <c r="UT4" s="1218">
        <f t="shared" ref="UT4:UT14" si="143">MIN(UR4,UQ4)</f>
        <v>3</v>
      </c>
      <c r="UU4" s="1218">
        <v>3.6549999999999998</v>
      </c>
      <c r="UV4" s="1218">
        <v>3.65</v>
      </c>
      <c r="UW4" s="1218">
        <f t="shared" ref="UW4:UW19" si="144">MIN(UU4,UT4)</f>
        <v>3</v>
      </c>
      <c r="UX4" s="1494">
        <v>3.12</v>
      </c>
      <c r="UY4" s="1494">
        <v>3.09</v>
      </c>
      <c r="UZ4" s="1218">
        <f t="shared" ref="UZ4:UZ44" si="145">MIN(UY4,UW4)</f>
        <v>3</v>
      </c>
      <c r="VA4" s="1218">
        <v>3.21</v>
      </c>
      <c r="VB4" s="1218">
        <v>3.19</v>
      </c>
      <c r="VC4" s="1290">
        <f t="shared" ref="VC4:VC52" si="146">MIN(VB4,UZ4)</f>
        <v>3</v>
      </c>
      <c r="VD4" s="1290">
        <v>3.69</v>
      </c>
      <c r="VE4" s="1290">
        <f t="shared" ref="VE4:VE58" si="147">MIN(VD4,VC4)</f>
        <v>3</v>
      </c>
      <c r="VF4" s="74"/>
      <c r="VG4" s="1575">
        <v>3.72</v>
      </c>
      <c r="VH4" s="1649">
        <v>3.25</v>
      </c>
      <c r="VI4" s="74"/>
      <c r="VJ4" s="74">
        <v>3.52</v>
      </c>
      <c r="VK4" s="74">
        <v>3.68</v>
      </c>
      <c r="VL4" s="1649">
        <v>3.31</v>
      </c>
      <c r="VM4" s="74"/>
      <c r="VN4" s="74">
        <v>3.59</v>
      </c>
      <c r="VO4" s="74">
        <v>3.68</v>
      </c>
      <c r="VP4" s="74">
        <f t="shared" ref="VP4:VP58" si="148">MIN(VO4,VL4)</f>
        <v>3.31</v>
      </c>
      <c r="VQ4" s="74"/>
      <c r="VR4" s="74">
        <v>3.33</v>
      </c>
      <c r="VS4" s="357">
        <f t="shared" ref="VS4:VS58" si="149">(VQ4-VP4)/VP4</f>
        <v>-1</v>
      </c>
      <c r="VT4" s="357">
        <f t="shared" ref="VT4:VT58" si="150">(VR4-VP4)/VP4</f>
        <v>6.0422960725075581E-3</v>
      </c>
      <c r="VU4" s="357"/>
      <c r="VV4" s="1218">
        <v>4.01</v>
      </c>
      <c r="VW4" s="1218">
        <v>5.67</v>
      </c>
      <c r="VX4" s="1218">
        <v>5.31</v>
      </c>
      <c r="VY4" s="41">
        <v>6.84</v>
      </c>
      <c r="VZ4" s="1218">
        <v>5.5</v>
      </c>
      <c r="WA4" s="1218">
        <v>5.48</v>
      </c>
      <c r="WB4" s="74">
        <v>6.16</v>
      </c>
      <c r="WC4" s="1218">
        <f t="shared" ref="WC4:WC19" si="151">MIN(WB4,VZ4)</f>
        <v>5.5</v>
      </c>
      <c r="WD4" s="1218">
        <v>5.95</v>
      </c>
      <c r="WE4" s="74">
        <v>6.18</v>
      </c>
      <c r="WF4" s="1289">
        <v>5.9050000000000002</v>
      </c>
      <c r="WG4" s="1218">
        <v>5.95</v>
      </c>
      <c r="WH4" s="1290">
        <v>6.18</v>
      </c>
      <c r="WI4" s="1381">
        <v>5.92</v>
      </c>
      <c r="WJ4" s="1290">
        <v>6.08</v>
      </c>
      <c r="WK4" s="1290">
        <v>6.47</v>
      </c>
      <c r="WL4" s="1290">
        <v>6.141</v>
      </c>
      <c r="WM4" s="1290">
        <v>6.2130000000000001</v>
      </c>
      <c r="WN4" s="74">
        <v>6.2539999999999996</v>
      </c>
      <c r="WO4" s="74">
        <f t="shared" si="8"/>
        <v>6.141</v>
      </c>
      <c r="WP4" s="74">
        <v>6.52</v>
      </c>
      <c r="WQ4" s="1649">
        <v>6.23</v>
      </c>
      <c r="WR4" s="74">
        <v>6.62</v>
      </c>
      <c r="WS4" s="74">
        <v>6.52</v>
      </c>
      <c r="WT4" s="74">
        <f t="shared" ref="WT4:WT58" si="152">MIN(WS4,WQ4)</f>
        <v>6.23</v>
      </c>
      <c r="WU4" s="74"/>
      <c r="WV4" s="357">
        <f t="shared" ref="WV4:WV58" si="153">(WU4-WT4)/WT4</f>
        <v>-1</v>
      </c>
      <c r="WW4" s="1218">
        <v>3.13</v>
      </c>
      <c r="WX4" s="1218">
        <v>3.16</v>
      </c>
      <c r="WY4" s="1218">
        <f t="shared" ref="WY4:WY19" si="154">MIN(WW4,WX4)</f>
        <v>3.13</v>
      </c>
      <c r="WZ4" s="74">
        <v>3.44</v>
      </c>
      <c r="XA4" s="1218">
        <f t="shared" ref="XA4:XA19" si="155">MIN(WZ4,WY4)</f>
        <v>3.13</v>
      </c>
      <c r="XB4" s="1218">
        <v>3.26</v>
      </c>
      <c r="XC4" s="74">
        <v>3.61</v>
      </c>
      <c r="XD4" s="1218">
        <f t="shared" ref="XD4:XD19" si="156">MIN(XC4,XA4)</f>
        <v>3.13</v>
      </c>
      <c r="XE4" s="74">
        <v>3.6</v>
      </c>
      <c r="XF4" s="1289">
        <v>3.58</v>
      </c>
      <c r="XG4" s="1218">
        <v>3.6749999999999998</v>
      </c>
      <c r="XH4" s="1218">
        <v>3.5</v>
      </c>
      <c r="XI4" s="1218">
        <f t="shared" si="9"/>
        <v>3.5</v>
      </c>
      <c r="XJ4" s="74">
        <v>3.53</v>
      </c>
      <c r="XK4" s="74">
        <f t="shared" si="10"/>
        <v>3.5</v>
      </c>
      <c r="XL4" s="74">
        <v>3.53</v>
      </c>
      <c r="XM4" s="74">
        <v>3.58</v>
      </c>
      <c r="XN4" s="74">
        <v>3.7</v>
      </c>
      <c r="XO4" s="74">
        <v>3.53</v>
      </c>
      <c r="XP4" s="74">
        <f t="shared" ref="XP4:XP58" si="157">MIN(XO4,XM4)</f>
        <v>3.53</v>
      </c>
      <c r="XQ4" s="74"/>
      <c r="XR4" s="357">
        <f t="shared" ref="XR4:XR58" si="158">(XQ4-XP4)/XP4</f>
        <v>-1</v>
      </c>
      <c r="XS4" s="1149">
        <v>3.7</v>
      </c>
      <c r="XT4" s="56">
        <v>3.75</v>
      </c>
      <c r="XU4" s="53">
        <v>3.76</v>
      </c>
      <c r="XV4" s="53">
        <f t="shared" ref="XV4:XV19" si="159">MIN(XU4,XS4)</f>
        <v>3.7</v>
      </c>
      <c r="XW4" s="53">
        <v>3.8</v>
      </c>
      <c r="XX4" s="53">
        <v>3.81</v>
      </c>
      <c r="XY4" s="53">
        <f t="shared" ref="XY4:XY19" si="160">MIN(XX4,XV4)</f>
        <v>3.7</v>
      </c>
      <c r="XZ4" s="53">
        <v>3.72</v>
      </c>
      <c r="YA4" s="71">
        <f t="shared" ref="YA4:YA44" si="161">MIN(XZ4,XY4)</f>
        <v>3.7</v>
      </c>
      <c r="YB4" s="53">
        <v>3.67</v>
      </c>
      <c r="YC4" s="1290">
        <v>3.83</v>
      </c>
      <c r="YD4" s="892">
        <f t="shared" ref="YD4:YD52" si="162">MIN(YC4,YA4)</f>
        <v>3.7</v>
      </c>
      <c r="YE4" s="53">
        <v>4.04</v>
      </c>
      <c r="YF4" s="1290">
        <f t="shared" ref="YF4:YF58" si="163">MIN(YE4,YD4)</f>
        <v>3.7</v>
      </c>
      <c r="YG4" s="1025">
        <v>4.0199999999999996</v>
      </c>
      <c r="YH4" s="74">
        <f t="shared" ref="YH4:YH58" si="164">MIN(YG4,YF4)</f>
        <v>3.7</v>
      </c>
      <c r="YI4" s="74">
        <v>4.1100000000000003</v>
      </c>
      <c r="YJ4" s="74">
        <v>3.84</v>
      </c>
      <c r="YK4" s="74">
        <v>3.96</v>
      </c>
      <c r="YL4" s="74">
        <v>4.1100000000000003</v>
      </c>
      <c r="YM4" s="74">
        <f t="shared" ref="YM4:YM58" si="165">MIN(YL4,YJ4)</f>
        <v>3.84</v>
      </c>
      <c r="YN4" s="74"/>
      <c r="YO4" s="357">
        <f t="shared" ref="YO4:YO58" si="166">(YN4-YM4)/YM4</f>
        <v>-1</v>
      </c>
      <c r="YP4" s="1042">
        <v>3.59</v>
      </c>
      <c r="YQ4" s="1042">
        <v>3.71</v>
      </c>
      <c r="YR4" s="1164">
        <f t="shared" ref="YR4:YS19" si="167">YP4</f>
        <v>3.59</v>
      </c>
      <c r="YS4" s="1042">
        <v>3.62</v>
      </c>
      <c r="YT4" s="1042">
        <v>3.6659999999999995</v>
      </c>
      <c r="YU4" s="1042">
        <f t="shared" ref="YU4:YU19" si="168">MIN(YT4,YR4)</f>
        <v>3.59</v>
      </c>
      <c r="YV4" s="1042">
        <v>3.8</v>
      </c>
      <c r="YW4" s="1164">
        <v>4.2300000000000004</v>
      </c>
      <c r="YX4" s="1042"/>
      <c r="YY4" s="1042">
        <v>4.32</v>
      </c>
      <c r="YZ4" s="1042">
        <v>3.79</v>
      </c>
      <c r="ZA4" s="1164">
        <f t="shared" si="11"/>
        <v>3.79</v>
      </c>
      <c r="ZB4" s="1042"/>
      <c r="ZC4" s="1042">
        <v>3.82</v>
      </c>
      <c r="ZD4" s="74"/>
      <c r="ZE4" s="74">
        <v>3.83</v>
      </c>
      <c r="ZF4" s="74">
        <f t="shared" si="12"/>
        <v>3.79</v>
      </c>
      <c r="ZG4" s="1042">
        <v>3.88</v>
      </c>
      <c r="ZH4" s="74">
        <v>3.81</v>
      </c>
      <c r="ZI4" s="74">
        <v>3.83</v>
      </c>
      <c r="ZJ4" s="74">
        <v>3.8</v>
      </c>
      <c r="ZK4" s="74">
        <v>3.81</v>
      </c>
      <c r="ZL4" s="74">
        <f t="shared" ref="ZL4:ZL58" si="169">MIN(ZK4,ZI4)</f>
        <v>3.81</v>
      </c>
      <c r="ZM4" s="74"/>
      <c r="ZN4" s="1223">
        <f t="shared" ref="ZN4:ZN58" si="170">(ZB4-ZA4)/ZA4</f>
        <v>-1</v>
      </c>
      <c r="ZO4" s="1223">
        <f t="shared" ref="ZO4:ZO58" si="171">(ZM4-ZL4)/ZL4</f>
        <v>-1</v>
      </c>
      <c r="ZP4" s="74">
        <v>3.02</v>
      </c>
      <c r="ZQ4" s="74">
        <f t="shared" si="13"/>
        <v>3.02</v>
      </c>
      <c r="ZR4" s="74">
        <v>3.05</v>
      </c>
      <c r="ZS4" s="74">
        <v>3.02</v>
      </c>
      <c r="ZT4" s="74">
        <f t="shared" ref="ZT4:ZT58" si="172">ZS4</f>
        <v>3.02</v>
      </c>
      <c r="ZU4" s="74">
        <v>3.05</v>
      </c>
      <c r="ZV4" s="357">
        <f t="shared" ref="ZV4:ZV58" si="173">(ZU4-ZT4)/ZT4</f>
        <v>9.9337748344370206E-3</v>
      </c>
      <c r="ZW4" s="74">
        <v>3.07</v>
      </c>
      <c r="ZX4" s="74">
        <f t="shared" si="14"/>
        <v>3.07</v>
      </c>
      <c r="ZY4" s="920">
        <v>3.11</v>
      </c>
      <c r="ZZ4" s="74">
        <v>3.07</v>
      </c>
      <c r="AAA4" s="74">
        <f t="shared" ref="AAA4:AAA58" si="174">ZZ4</f>
        <v>3.07</v>
      </c>
      <c r="AAB4" s="74"/>
      <c r="AAC4" s="1229">
        <f t="shared" ref="AAC4:AAC58" si="175">(AAB4-AAA4)/AAA4</f>
        <v>-1</v>
      </c>
      <c r="AAD4" s="1051">
        <v>3.01</v>
      </c>
      <c r="AAE4" s="1051">
        <f t="shared" si="15"/>
        <v>3.01</v>
      </c>
      <c r="AAF4" s="920">
        <v>3.02</v>
      </c>
      <c r="AAG4" s="1051">
        <v>3.01</v>
      </c>
      <c r="AAH4" s="920">
        <f t="shared" ref="AAH4:AAH58" si="176">AAG4</f>
        <v>3.01</v>
      </c>
      <c r="AAI4" s="920"/>
      <c r="AAJ4" s="1229">
        <f t="shared" ref="AAJ4:AAJ58" si="177">(AAI4-AAH4)/AAH4</f>
        <v>-1</v>
      </c>
      <c r="AAK4" s="391" t="s">
        <v>2976</v>
      </c>
      <c r="AAL4" s="1183" t="s">
        <v>2977</v>
      </c>
      <c r="AAM4" s="49" t="s">
        <v>2978</v>
      </c>
      <c r="AAN4" s="49" t="str">
        <f t="shared" si="16"/>
        <v xml:space="preserve">1. Better than baseline </v>
      </c>
      <c r="AAO4" s="41" t="str">
        <f t="shared" si="17"/>
        <v xml:space="preserve">1. Better than baseline </v>
      </c>
      <c r="AAP4" s="41" t="str">
        <f t="shared" si="18"/>
        <v>2. Within 10% deviation from baseline</v>
      </c>
      <c r="AAQ4" s="41" t="str">
        <f t="shared" si="19"/>
        <v>2. Within 10% deviation from baseline</v>
      </c>
      <c r="AAR4" s="41" t="str">
        <f t="shared" si="20"/>
        <v xml:space="preserve">1. Better than baseline </v>
      </c>
      <c r="AAS4" s="41" t="str">
        <f t="shared" si="21"/>
        <v xml:space="preserve">1. Better than baseline </v>
      </c>
      <c r="AAT4" s="41" t="str">
        <f t="shared" si="22"/>
        <v xml:space="preserve">1. Better than baseline </v>
      </c>
      <c r="AAU4" s="41" t="str">
        <f t="shared" si="23"/>
        <v>2. Within 10% deviation from baseline</v>
      </c>
      <c r="AAV4" s="132" t="str">
        <f t="shared" si="24"/>
        <v>2. Within 10% deviation from baseline</v>
      </c>
      <c r="AAW4" s="41" t="str">
        <f t="shared" si="25"/>
        <v>2. Within 10% deviation from baseline</v>
      </c>
      <c r="AAX4" s="41" t="str">
        <f t="shared" ref="AAX4:AAX35" si="178">IF(ISBLANK(VU4),"4.Blocker/Not Executed",IF(AND(VU4&lt;=0%),"1. Better than baseline ",IF(AND(VU4&lt;=10%,VU4&gt;=0%),"2. Within 10% deviation from baseline",IF(AND(VU4&gt;=10%),"3. Missing baseline"))))</f>
        <v>4.Blocker/Not Executed</v>
      </c>
      <c r="AAY4" s="1042" t="str">
        <f t="shared" si="26"/>
        <v xml:space="preserve">1. Better than baseline </v>
      </c>
      <c r="AAZ4" s="1042" t="str">
        <f t="shared" si="27"/>
        <v xml:space="preserve">1. Better than baseline </v>
      </c>
      <c r="ABA4" s="1042" t="str">
        <f t="shared" si="28"/>
        <v xml:space="preserve">1. Better than baseline </v>
      </c>
      <c r="ABB4" s="1042" t="str">
        <f t="shared" ref="ABB4:ABB58" si="179">IF(ISBLANK(ZO4),"4.Blocker/Not Executed",IF(AND(ZO4&lt;=0%),"1. Better than baseline ",IF(AND(ZO4&lt;=10%,ZO4&gt;=0%),"2. Within 10% deviation from baseline",IF(AND(ZO4&gt;=10%),"3. Missing baseline"))))</f>
        <v xml:space="preserve">1. Better than baseline </v>
      </c>
    </row>
    <row r="5" spans="1:730" ht="31.5" customHeight="1" x14ac:dyDescent="0.35">
      <c r="A5" s="335">
        <v>3</v>
      </c>
      <c r="B5" s="335" t="s">
        <v>18</v>
      </c>
      <c r="C5" s="336" t="s">
        <v>1254</v>
      </c>
      <c r="D5" s="337" t="s">
        <v>2979</v>
      </c>
      <c r="E5" s="336" t="s">
        <v>2980</v>
      </c>
      <c r="F5" s="89" t="s">
        <v>2981</v>
      </c>
      <c r="G5" s="48" t="s">
        <v>2982</v>
      </c>
      <c r="H5" s="51">
        <v>0.99600000000000011</v>
      </c>
      <c r="I5" s="51">
        <v>1.06</v>
      </c>
      <c r="J5" s="51">
        <v>1.03</v>
      </c>
      <c r="K5" s="51">
        <f t="shared" ref="K5:K12" si="180">MIN(H5,J5)</f>
        <v>0.99600000000000011</v>
      </c>
      <c r="L5" s="51">
        <v>1.05</v>
      </c>
      <c r="M5" s="51">
        <v>0.99600000000000011</v>
      </c>
      <c r="N5" s="47">
        <v>0.99600000000000011</v>
      </c>
      <c r="O5" s="51">
        <v>1.04</v>
      </c>
      <c r="P5" s="48">
        <v>0.99600000000000011</v>
      </c>
      <c r="Q5" s="102">
        <v>1.01</v>
      </c>
      <c r="R5" s="47">
        <v>1.03</v>
      </c>
      <c r="S5" s="47">
        <f t="shared" si="29"/>
        <v>0.99600000000000011</v>
      </c>
      <c r="T5" s="47">
        <v>1</v>
      </c>
      <c r="U5" s="47">
        <f t="shared" ref="U5:U18" si="181">MIN(S5,T5)</f>
        <v>0.99600000000000011</v>
      </c>
      <c r="V5" s="47">
        <v>1.01</v>
      </c>
      <c r="W5" s="47">
        <v>1.03</v>
      </c>
      <c r="X5" s="47">
        <v>1.01</v>
      </c>
      <c r="Y5" s="47">
        <f t="shared" ref="Y5:Y18" si="182">MIN(U5,X5)</f>
        <v>0.99600000000000011</v>
      </c>
      <c r="Z5" s="47">
        <v>1.01</v>
      </c>
      <c r="AA5" s="47">
        <v>1.03</v>
      </c>
      <c r="AB5" s="47">
        <f t="shared" si="30"/>
        <v>0.99600000000000011</v>
      </c>
      <c r="AC5" s="47">
        <v>0.99</v>
      </c>
      <c r="AD5" s="47">
        <v>1.03</v>
      </c>
      <c r="AE5" s="47">
        <f t="shared" ref="AE5:AE18" si="183">MIN(AB5,AD5)</f>
        <v>0.99600000000000011</v>
      </c>
      <c r="AF5" s="47">
        <v>0.99</v>
      </c>
      <c r="AG5" s="47">
        <v>1</v>
      </c>
      <c r="AH5" s="47">
        <f t="shared" ref="AH5:AH18" si="184">MIN(AE5,AG5)</f>
        <v>0.99600000000000011</v>
      </c>
      <c r="AI5" s="47">
        <v>1.0449999999999999</v>
      </c>
      <c r="AJ5" s="51">
        <v>1</v>
      </c>
      <c r="AK5" s="51">
        <f t="shared" ref="AK5:AK18" si="185">MIN(AH5,AJ5)</f>
        <v>0.99600000000000011</v>
      </c>
      <c r="AL5" s="51">
        <v>1.02</v>
      </c>
      <c r="AM5" s="51">
        <v>1.04</v>
      </c>
      <c r="AN5" s="1041">
        <v>1.01</v>
      </c>
      <c r="AO5" s="51">
        <f t="shared" si="31"/>
        <v>0.99600000000000011</v>
      </c>
      <c r="AP5" s="51">
        <v>1.05</v>
      </c>
      <c r="AQ5" s="28">
        <f t="shared" si="32"/>
        <v>0.99600000000000011</v>
      </c>
      <c r="AR5" s="57"/>
      <c r="AS5" s="5">
        <f t="shared" si="33"/>
        <v>-1</v>
      </c>
      <c r="AT5" s="351" t="s">
        <v>1502</v>
      </c>
      <c r="AU5" s="351" t="s">
        <v>1502</v>
      </c>
      <c r="AV5" s="351" t="s">
        <v>1502</v>
      </c>
      <c r="AW5" s="351" t="s">
        <v>1502</v>
      </c>
      <c r="AX5" s="351" t="s">
        <v>1502</v>
      </c>
      <c r="AY5" s="351" t="s">
        <v>1502</v>
      </c>
      <c r="AZ5" s="351" t="s">
        <v>1502</v>
      </c>
      <c r="BA5" s="351" t="s">
        <v>1502</v>
      </c>
      <c r="BB5" s="351" t="s">
        <v>1502</v>
      </c>
      <c r="BC5" s="351" t="s">
        <v>1502</v>
      </c>
      <c r="BD5" s="351" t="s">
        <v>1502</v>
      </c>
      <c r="BE5" s="351" t="s">
        <v>1502</v>
      </c>
      <c r="BF5" s="351" t="s">
        <v>1502</v>
      </c>
      <c r="BG5" s="351" t="s">
        <v>1502</v>
      </c>
      <c r="BH5" s="351" t="s">
        <v>1502</v>
      </c>
      <c r="BI5" s="351" t="s">
        <v>1502</v>
      </c>
      <c r="BJ5" s="351" t="s">
        <v>1502</v>
      </c>
      <c r="BK5" s="351" t="s">
        <v>1502</v>
      </c>
      <c r="BL5" s="351" t="s">
        <v>1502</v>
      </c>
      <c r="BM5" s="351" t="s">
        <v>1502</v>
      </c>
      <c r="BN5" s="351" t="s">
        <v>1502</v>
      </c>
      <c r="BO5" s="351"/>
      <c r="BP5" s="887"/>
      <c r="BQ5" s="351" t="s">
        <v>1502</v>
      </c>
      <c r="BR5" s="351" t="s">
        <v>1502</v>
      </c>
      <c r="BS5" s="351" t="s">
        <v>1502</v>
      </c>
      <c r="BT5" s="351" t="s">
        <v>1502</v>
      </c>
      <c r="BU5" s="351" t="s">
        <v>1502</v>
      </c>
      <c r="BV5" s="351" t="s">
        <v>1502</v>
      </c>
      <c r="BW5" s="351" t="s">
        <v>1502</v>
      </c>
      <c r="BX5" s="351" t="s">
        <v>1502</v>
      </c>
      <c r="BY5" s="351" t="s">
        <v>1502</v>
      </c>
      <c r="BZ5" s="351" t="s">
        <v>1502</v>
      </c>
      <c r="CA5" s="351" t="s">
        <v>1502</v>
      </c>
      <c r="CB5" s="351" t="s">
        <v>1502</v>
      </c>
      <c r="CC5" s="351" t="s">
        <v>1502</v>
      </c>
      <c r="CD5" s="351" t="s">
        <v>1502</v>
      </c>
      <c r="CE5" s="351" t="s">
        <v>1502</v>
      </c>
      <c r="CF5" s="351" t="s">
        <v>1502</v>
      </c>
      <c r="CG5" s="351" t="s">
        <v>1502</v>
      </c>
      <c r="CH5" s="351" t="s">
        <v>1502</v>
      </c>
      <c r="CI5" s="351" t="s">
        <v>1502</v>
      </c>
      <c r="CJ5" s="351" t="s">
        <v>1502</v>
      </c>
      <c r="CK5" s="351" t="s">
        <v>1502</v>
      </c>
      <c r="CL5" s="351" t="s">
        <v>1502</v>
      </c>
      <c r="CM5" s="351" t="s">
        <v>1502</v>
      </c>
      <c r="CN5" s="351" t="s">
        <v>1502</v>
      </c>
      <c r="CO5" s="351" t="s">
        <v>1502</v>
      </c>
      <c r="CP5" s="351" t="s">
        <v>1502</v>
      </c>
      <c r="CQ5" s="351" t="s">
        <v>1502</v>
      </c>
      <c r="CR5" s="351" t="s">
        <v>1502</v>
      </c>
      <c r="CS5" s="351" t="s">
        <v>1502</v>
      </c>
      <c r="CT5" s="351" t="s">
        <v>1502</v>
      </c>
      <c r="CU5" s="351" t="s">
        <v>1502</v>
      </c>
      <c r="CV5" s="351" t="s">
        <v>1502</v>
      </c>
      <c r="CW5" s="351" t="s">
        <v>1502</v>
      </c>
      <c r="CX5" s="351" t="s">
        <v>1502</v>
      </c>
      <c r="CY5" s="351" t="s">
        <v>1502</v>
      </c>
      <c r="CZ5" s="351" t="s">
        <v>1502</v>
      </c>
      <c r="DA5" s="351" t="s">
        <v>1502</v>
      </c>
      <c r="DB5" s="351" t="s">
        <v>1502</v>
      </c>
      <c r="DC5" s="351" t="s">
        <v>1502</v>
      </c>
      <c r="DD5" s="76" t="s">
        <v>1502</v>
      </c>
      <c r="DE5" s="57" t="s">
        <v>1502</v>
      </c>
      <c r="DF5" s="48" t="s">
        <v>1502</v>
      </c>
      <c r="DG5" s="57" t="s">
        <v>1502</v>
      </c>
      <c r="DH5" s="57" t="s">
        <v>1502</v>
      </c>
      <c r="DI5" s="57" t="s">
        <v>1502</v>
      </c>
      <c r="DJ5" s="5"/>
      <c r="DK5" s="351">
        <v>1</v>
      </c>
      <c r="DL5" s="351">
        <v>1</v>
      </c>
      <c r="DM5" s="351">
        <v>1.06</v>
      </c>
      <c r="DN5" s="351">
        <f t="shared" si="41"/>
        <v>1</v>
      </c>
      <c r="DO5" s="351">
        <v>1.04</v>
      </c>
      <c r="DP5" s="351">
        <v>1</v>
      </c>
      <c r="DQ5" s="351">
        <v>1.03</v>
      </c>
      <c r="DR5" s="351">
        <v>0.99</v>
      </c>
      <c r="DS5" s="351">
        <f t="shared" si="42"/>
        <v>0.99</v>
      </c>
      <c r="DT5" s="351">
        <v>1.05</v>
      </c>
      <c r="DU5" s="351">
        <v>1.03</v>
      </c>
      <c r="DV5" s="351">
        <f t="shared" si="43"/>
        <v>0.99</v>
      </c>
      <c r="DW5" s="351">
        <v>0.99</v>
      </c>
      <c r="DX5" s="351">
        <v>1</v>
      </c>
      <c r="DY5" s="351">
        <f t="shared" si="44"/>
        <v>0.99</v>
      </c>
      <c r="DZ5" s="351">
        <v>1</v>
      </c>
      <c r="EA5" s="351">
        <v>1.05</v>
      </c>
      <c r="EB5" s="351">
        <v>1.04</v>
      </c>
      <c r="EC5" s="351">
        <f t="shared" ref="EC5:EC18" si="186">MIN(DY5,EB5)</f>
        <v>0.99</v>
      </c>
      <c r="ED5" s="351">
        <v>1.04</v>
      </c>
      <c r="EE5" s="351">
        <v>1.04</v>
      </c>
      <c r="EF5" s="351">
        <f t="shared" si="45"/>
        <v>0.99</v>
      </c>
      <c r="EG5" s="351">
        <v>1.02</v>
      </c>
      <c r="EH5" s="351">
        <v>1.04</v>
      </c>
      <c r="EI5" s="351">
        <f t="shared" si="46"/>
        <v>0.99</v>
      </c>
      <c r="EJ5" s="351">
        <v>1.02</v>
      </c>
      <c r="EK5" s="351">
        <v>0.97</v>
      </c>
      <c r="EL5" s="351">
        <f t="shared" si="47"/>
        <v>0.97</v>
      </c>
      <c r="EM5" s="351">
        <v>1.04</v>
      </c>
      <c r="EN5" s="351">
        <v>1.02</v>
      </c>
      <c r="EO5" s="351">
        <f t="shared" ref="EO5:EO18" si="187">MIN(EL5,EN5)</f>
        <v>0.97</v>
      </c>
      <c r="EP5" s="351">
        <v>1.01</v>
      </c>
      <c r="EQ5" s="351">
        <v>1.05</v>
      </c>
      <c r="ER5" s="351">
        <f t="shared" ref="ER5:ER18" si="188">MIN(EO5,EQ5)</f>
        <v>0.97</v>
      </c>
      <c r="ES5" s="351">
        <v>1.05</v>
      </c>
      <c r="ET5" s="351">
        <v>0.97</v>
      </c>
      <c r="EU5" s="351">
        <v>1.05</v>
      </c>
      <c r="EV5" s="76">
        <f t="shared" si="48"/>
        <v>0.97</v>
      </c>
      <c r="EW5" s="57">
        <v>1.05</v>
      </c>
      <c r="EX5" s="54">
        <f t="shared" ref="EX5:EX18" si="189">(MIN(EV5,EW5))</f>
        <v>0.97</v>
      </c>
      <c r="EY5" s="76">
        <v>1.05</v>
      </c>
      <c r="EZ5" s="887">
        <f t="shared" si="1"/>
        <v>8.2474226804123793E-2</v>
      </c>
      <c r="FA5" s="351">
        <v>1</v>
      </c>
      <c r="FB5" s="351">
        <v>0.99</v>
      </c>
      <c r="FC5" s="351">
        <v>1</v>
      </c>
      <c r="FD5" s="351">
        <v>1.02</v>
      </c>
      <c r="FE5" s="351">
        <v>1</v>
      </c>
      <c r="FF5" s="351">
        <v>1</v>
      </c>
      <c r="FG5" s="351">
        <v>0.99</v>
      </c>
      <c r="FH5" s="351">
        <v>1</v>
      </c>
      <c r="FI5" s="351">
        <v>1.04</v>
      </c>
      <c r="FJ5" s="351">
        <v>0.94</v>
      </c>
      <c r="FK5" s="351">
        <f t="shared" si="49"/>
        <v>0.94</v>
      </c>
      <c r="FL5" s="351">
        <v>0.93</v>
      </c>
      <c r="FM5" s="351">
        <v>0.93</v>
      </c>
      <c r="FN5" s="351">
        <f t="shared" si="50"/>
        <v>0.93</v>
      </c>
      <c r="FO5" s="351">
        <v>0.9</v>
      </c>
      <c r="FP5" s="351">
        <v>0.96</v>
      </c>
      <c r="FQ5" s="351">
        <f t="shared" si="51"/>
        <v>0.93</v>
      </c>
      <c r="FR5" s="351">
        <v>0.97</v>
      </c>
      <c r="FS5" s="351">
        <v>0.98</v>
      </c>
      <c r="FT5" s="351">
        <f t="shared" ref="FT5:FT18" si="190">MIN(FQ5,FS5)</f>
        <v>0.93</v>
      </c>
      <c r="FU5" s="351">
        <v>0.96</v>
      </c>
      <c r="FV5" s="351">
        <v>0.95</v>
      </c>
      <c r="FW5" s="351">
        <v>0.95</v>
      </c>
      <c r="FX5" s="351">
        <f t="shared" si="52"/>
        <v>0.93</v>
      </c>
      <c r="FY5" s="351">
        <v>0.93</v>
      </c>
      <c r="FZ5" s="351">
        <v>0.95</v>
      </c>
      <c r="GA5" s="351">
        <f t="shared" si="53"/>
        <v>0.93</v>
      </c>
      <c r="GB5" s="351">
        <v>0.92</v>
      </c>
      <c r="GC5" s="351">
        <v>0.96</v>
      </c>
      <c r="GD5" s="351">
        <v>0.94</v>
      </c>
      <c r="GE5" s="351">
        <f t="shared" ref="GE5:GE18" si="191">MIN(GA5,GD5)</f>
        <v>0.93</v>
      </c>
      <c r="GF5" s="351">
        <v>0.95</v>
      </c>
      <c r="GG5" s="351">
        <v>0.94</v>
      </c>
      <c r="GH5" s="351">
        <f t="shared" si="54"/>
        <v>0.93</v>
      </c>
      <c r="GI5" s="351">
        <v>0.98</v>
      </c>
      <c r="GJ5" s="351">
        <v>0.97</v>
      </c>
      <c r="GK5" s="351">
        <f t="shared" ref="GK5:GK18" si="192">MIN(GH5,GJ5)</f>
        <v>0.93</v>
      </c>
      <c r="GL5" s="351">
        <v>0.98</v>
      </c>
      <c r="GM5" s="351">
        <v>0.98</v>
      </c>
      <c r="GN5" s="351">
        <v>0.94</v>
      </c>
      <c r="GO5" s="351">
        <v>0.99</v>
      </c>
      <c r="GP5" s="351">
        <f t="shared" si="55"/>
        <v>0.93</v>
      </c>
      <c r="GQ5" s="1104">
        <v>1</v>
      </c>
      <c r="GR5" s="28">
        <f t="shared" ref="GR5:GR18" si="193">(MIN(GP5,GQ5))</f>
        <v>0.93</v>
      </c>
      <c r="GS5" s="28">
        <v>0.98</v>
      </c>
      <c r="GT5" s="48">
        <v>0.95</v>
      </c>
      <c r="GU5" s="48">
        <f t="shared" si="56"/>
        <v>0.93</v>
      </c>
      <c r="GV5" s="57">
        <v>1</v>
      </c>
      <c r="GW5" s="57">
        <f t="shared" si="57"/>
        <v>0.93</v>
      </c>
      <c r="GX5" s="57"/>
      <c r="GY5" s="6">
        <f t="shared" si="58"/>
        <v>-1</v>
      </c>
      <c r="GZ5" s="351">
        <v>1.01</v>
      </c>
      <c r="HA5" s="351">
        <v>1.08</v>
      </c>
      <c r="HB5" s="351">
        <v>1.01</v>
      </c>
      <c r="HC5" s="351">
        <v>1.06</v>
      </c>
      <c r="HD5" s="351">
        <v>1.0900000000000001</v>
      </c>
      <c r="HE5" s="351">
        <v>1.01</v>
      </c>
      <c r="HF5" s="351">
        <v>1.05</v>
      </c>
      <c r="HG5" s="351">
        <v>1.01</v>
      </c>
      <c r="HH5" s="351">
        <f t="shared" si="59"/>
        <v>1.01</v>
      </c>
      <c r="HI5" s="351">
        <v>1.03</v>
      </c>
      <c r="HJ5" s="351">
        <v>1.01</v>
      </c>
      <c r="HK5" s="351">
        <v>1.03</v>
      </c>
      <c r="HL5" s="351">
        <v>1.03</v>
      </c>
      <c r="HM5" s="351">
        <f t="shared" si="60"/>
        <v>1.01</v>
      </c>
      <c r="HN5" s="351">
        <v>1.03</v>
      </c>
      <c r="HO5" s="351">
        <v>1.06</v>
      </c>
      <c r="HP5" s="351">
        <f t="shared" ref="HP5:HP18" si="194">MIN(HM5,HO5)</f>
        <v>1.01</v>
      </c>
      <c r="HQ5" s="351">
        <v>1.06</v>
      </c>
      <c r="HR5" s="351">
        <v>1.07</v>
      </c>
      <c r="HS5" s="351">
        <f t="shared" si="61"/>
        <v>1.01</v>
      </c>
      <c r="HT5" s="351">
        <v>1</v>
      </c>
      <c r="HU5" s="351">
        <v>1.07</v>
      </c>
      <c r="HV5" s="351">
        <f t="shared" ref="HV5:HV18" si="195">MIN(HS5,HU5)</f>
        <v>1.01</v>
      </c>
      <c r="HW5" s="351">
        <v>1.04</v>
      </c>
      <c r="HX5" s="351">
        <v>1.07</v>
      </c>
      <c r="HY5" s="351">
        <f t="shared" si="2"/>
        <v>1.01</v>
      </c>
      <c r="HZ5" s="351">
        <v>1.06</v>
      </c>
      <c r="IA5" s="351">
        <f t="shared" si="62"/>
        <v>1.01</v>
      </c>
      <c r="IB5" s="351">
        <v>1.05</v>
      </c>
      <c r="IC5" s="351">
        <v>1.01</v>
      </c>
      <c r="ID5" s="351">
        <f t="shared" ref="ID5:ID18" si="196">MIN(IA5,IC5)</f>
        <v>1.01</v>
      </c>
      <c r="IE5" s="351">
        <v>1.04</v>
      </c>
      <c r="IF5" s="351">
        <v>1.03</v>
      </c>
      <c r="IG5" s="351">
        <f t="shared" ref="IG5:IG18" si="197">MIN(ID5,IF5)</f>
        <v>1.01</v>
      </c>
      <c r="IH5" s="351">
        <v>1.04</v>
      </c>
      <c r="II5" s="351">
        <v>1.08</v>
      </c>
      <c r="IJ5" s="351">
        <v>1.04</v>
      </c>
      <c r="IK5" s="351">
        <f t="shared" si="63"/>
        <v>1.01</v>
      </c>
      <c r="IL5" s="1104">
        <v>1.01</v>
      </c>
      <c r="IM5" s="919">
        <f t="shared" si="64"/>
        <v>1.01</v>
      </c>
      <c r="IN5" s="48">
        <v>1.0900000000000001</v>
      </c>
      <c r="IO5" s="57">
        <f t="shared" si="65"/>
        <v>1.01</v>
      </c>
      <c r="IP5" s="57" t="s">
        <v>2943</v>
      </c>
      <c r="IQ5" s="48">
        <v>1.73</v>
      </c>
      <c r="IR5" s="48">
        <v>1.74</v>
      </c>
      <c r="IS5" s="77">
        <v>1.01</v>
      </c>
      <c r="IT5" s="48">
        <v>1.73</v>
      </c>
      <c r="IU5" s="47">
        <v>1.79</v>
      </c>
      <c r="IV5" s="77">
        <v>1.82</v>
      </c>
      <c r="IW5" s="47">
        <f t="shared" ref="IW5:IW18" si="198">MIN(IV5,IT5)</f>
        <v>1.73</v>
      </c>
      <c r="IX5" s="47">
        <v>1.74</v>
      </c>
      <c r="IY5" s="77">
        <v>1.8</v>
      </c>
      <c r="IZ5" s="47">
        <f t="shared" si="68"/>
        <v>1.73</v>
      </c>
      <c r="JA5" s="47">
        <v>1.79</v>
      </c>
      <c r="JB5" s="47">
        <f t="shared" si="69"/>
        <v>1.73</v>
      </c>
      <c r="JC5" s="47">
        <v>1.796</v>
      </c>
      <c r="JD5" s="76">
        <v>1.76</v>
      </c>
      <c r="JE5" s="77">
        <f t="shared" si="70"/>
        <v>1.73</v>
      </c>
      <c r="JF5" s="77">
        <v>1.75</v>
      </c>
      <c r="JG5" s="76">
        <v>1.79</v>
      </c>
      <c r="JH5" s="77">
        <f t="shared" si="71"/>
        <v>1.73</v>
      </c>
      <c r="JI5" s="77">
        <v>1.74</v>
      </c>
      <c r="JJ5" s="77">
        <v>1.73</v>
      </c>
      <c r="JK5" s="77">
        <f t="shared" si="72"/>
        <v>1.73</v>
      </c>
      <c r="JL5" s="77"/>
      <c r="JM5" s="6">
        <f t="shared" si="73"/>
        <v>-1</v>
      </c>
      <c r="JN5" s="351">
        <v>1.01</v>
      </c>
      <c r="JO5" s="351">
        <v>1.01</v>
      </c>
      <c r="JP5" s="351">
        <v>1.07</v>
      </c>
      <c r="JQ5" s="351">
        <f t="shared" si="74"/>
        <v>1.01</v>
      </c>
      <c r="JR5" s="351">
        <v>1.03</v>
      </c>
      <c r="JS5" s="351">
        <v>1.01</v>
      </c>
      <c r="JT5" s="351">
        <v>1.07</v>
      </c>
      <c r="JU5" s="351">
        <v>1.01</v>
      </c>
      <c r="JV5" s="351">
        <v>0.99</v>
      </c>
      <c r="JW5" s="351">
        <v>1.01</v>
      </c>
      <c r="JX5" s="351">
        <v>1.01</v>
      </c>
      <c r="JY5" s="351">
        <v>1</v>
      </c>
      <c r="JZ5" s="351">
        <f t="shared" si="75"/>
        <v>1</v>
      </c>
      <c r="KA5" s="351">
        <v>1.02</v>
      </c>
      <c r="KB5" s="351">
        <v>1</v>
      </c>
      <c r="KC5" s="351">
        <v>1.04</v>
      </c>
      <c r="KD5" s="351">
        <v>1.02</v>
      </c>
      <c r="KE5" s="351">
        <f t="shared" ref="KE5:KE18" si="199">MIN(KB5,KD5)</f>
        <v>1</v>
      </c>
      <c r="KF5" s="351">
        <v>1.01</v>
      </c>
      <c r="KG5" s="351">
        <v>1.05</v>
      </c>
      <c r="KH5" s="351">
        <f t="shared" si="76"/>
        <v>1</v>
      </c>
      <c r="KI5" s="351">
        <v>1.04</v>
      </c>
      <c r="KJ5" s="351">
        <v>1.05</v>
      </c>
      <c r="KK5" s="351">
        <f t="shared" si="3"/>
        <v>1</v>
      </c>
      <c r="KL5" s="351">
        <v>1.06</v>
      </c>
      <c r="KM5" s="351">
        <f t="shared" ref="KM5:KM18" si="200">MIN(KK5,KL5)</f>
        <v>1</v>
      </c>
      <c r="KN5" s="351">
        <v>1.04</v>
      </c>
      <c r="KO5" s="351">
        <v>1.03</v>
      </c>
      <c r="KP5" s="351">
        <f t="shared" si="77"/>
        <v>1</v>
      </c>
      <c r="KQ5" s="351">
        <v>1.03</v>
      </c>
      <c r="KR5" s="351">
        <v>1.04</v>
      </c>
      <c r="KS5" s="351">
        <f t="shared" ref="KS5:KS18" si="201">MIN(KP5,KR5)</f>
        <v>1</v>
      </c>
      <c r="KT5" s="351">
        <v>1.08</v>
      </c>
      <c r="KU5" s="351">
        <v>1.07</v>
      </c>
      <c r="KV5" s="48">
        <v>1.06</v>
      </c>
      <c r="KW5" s="351">
        <f t="shared" si="78"/>
        <v>1</v>
      </c>
      <c r="KX5" s="48">
        <v>1.05</v>
      </c>
      <c r="KY5" s="919">
        <f t="shared" si="79"/>
        <v>1</v>
      </c>
      <c r="KZ5" s="57">
        <v>1.08</v>
      </c>
      <c r="LA5" s="48">
        <f t="shared" si="80"/>
        <v>1</v>
      </c>
      <c r="LB5" s="48">
        <v>1.08</v>
      </c>
      <c r="LC5" s="57">
        <v>1.04</v>
      </c>
      <c r="LD5" s="57">
        <f t="shared" si="81"/>
        <v>1</v>
      </c>
      <c r="LE5" s="57">
        <v>1.55</v>
      </c>
      <c r="LF5" s="48">
        <v>1.6</v>
      </c>
      <c r="LG5" s="48">
        <v>1.63</v>
      </c>
      <c r="LH5" s="77">
        <v>1.08</v>
      </c>
      <c r="LI5" s="48">
        <v>1.6</v>
      </c>
      <c r="LJ5" s="47">
        <v>1.65</v>
      </c>
      <c r="LK5" s="77">
        <v>1.6</v>
      </c>
      <c r="LL5" s="47">
        <f t="shared" ref="LL5:LL18" si="202">MIN(LK5,LI5)</f>
        <v>1.6</v>
      </c>
      <c r="LM5" s="47"/>
      <c r="LN5" s="77">
        <v>1.72</v>
      </c>
      <c r="LO5" s="47">
        <f t="shared" si="84"/>
        <v>1.6</v>
      </c>
      <c r="LP5" s="77">
        <v>1.63</v>
      </c>
      <c r="LQ5" s="77">
        <f t="shared" si="85"/>
        <v>1.6</v>
      </c>
      <c r="LR5" s="77">
        <v>1.64</v>
      </c>
      <c r="LS5" s="102">
        <v>1.63</v>
      </c>
      <c r="LT5" s="77">
        <f t="shared" si="86"/>
        <v>1.6</v>
      </c>
      <c r="LU5" s="77">
        <v>1.71</v>
      </c>
      <c r="LV5" s="77">
        <f t="shared" si="87"/>
        <v>1.6</v>
      </c>
      <c r="LW5" s="77">
        <v>1.62</v>
      </c>
      <c r="LX5" s="77">
        <v>1.7</v>
      </c>
      <c r="LY5" s="77">
        <f t="shared" si="88"/>
        <v>1.6</v>
      </c>
      <c r="LZ5" s="77"/>
      <c r="MA5" s="6">
        <f t="shared" si="89"/>
        <v>-1</v>
      </c>
      <c r="MB5" s="351">
        <v>0.97</v>
      </c>
      <c r="MC5" s="351">
        <v>0.97</v>
      </c>
      <c r="MD5" s="351">
        <v>1.04</v>
      </c>
      <c r="ME5" s="351">
        <f t="shared" si="90"/>
        <v>0.97</v>
      </c>
      <c r="MF5" s="351">
        <v>0.93</v>
      </c>
      <c r="MG5" s="351">
        <v>0.97</v>
      </c>
      <c r="MH5" s="351">
        <v>1</v>
      </c>
      <c r="MI5" s="351">
        <v>0.97</v>
      </c>
      <c r="MJ5" s="351">
        <f t="shared" si="91"/>
        <v>0.97</v>
      </c>
      <c r="MK5" s="351">
        <v>0.98</v>
      </c>
      <c r="ML5" s="351">
        <v>0.97</v>
      </c>
      <c r="MM5" s="351">
        <v>1</v>
      </c>
      <c r="MN5" s="351">
        <v>0.97</v>
      </c>
      <c r="MO5" s="351">
        <f t="shared" si="92"/>
        <v>0.97</v>
      </c>
      <c r="MP5" s="351">
        <v>0.93</v>
      </c>
      <c r="MQ5" s="351">
        <f t="shared" ref="MQ5:MQ18" si="203">MIN(MO5,MP5)</f>
        <v>0.93</v>
      </c>
      <c r="MR5" s="351">
        <v>0.99</v>
      </c>
      <c r="MS5" s="351">
        <v>0.95</v>
      </c>
      <c r="MT5" s="351">
        <f t="shared" si="93"/>
        <v>0.93</v>
      </c>
      <c r="MU5" s="351">
        <v>0.98</v>
      </c>
      <c r="MV5" s="351">
        <v>0.94</v>
      </c>
      <c r="MW5" s="351">
        <f t="shared" si="94"/>
        <v>0.93</v>
      </c>
      <c r="MX5" s="351">
        <v>0.97</v>
      </c>
      <c r="MY5" s="351">
        <v>0.95</v>
      </c>
      <c r="MZ5" s="351">
        <f t="shared" si="95"/>
        <v>0.93</v>
      </c>
      <c r="NA5" s="351">
        <v>0.97</v>
      </c>
      <c r="NB5" s="351">
        <v>0.98</v>
      </c>
      <c r="NC5" s="351">
        <f t="shared" si="96"/>
        <v>0.93</v>
      </c>
      <c r="ND5" s="351">
        <v>0.96</v>
      </c>
      <c r="NE5" s="351">
        <v>0.92</v>
      </c>
      <c r="NF5" s="351">
        <f t="shared" si="97"/>
        <v>0.92</v>
      </c>
      <c r="NG5" s="351">
        <v>0.98</v>
      </c>
      <c r="NH5" s="351">
        <v>0.98</v>
      </c>
      <c r="NI5" s="351">
        <f t="shared" ref="NI5:NI18" si="204">MIN(NF5,NH5)</f>
        <v>0.92</v>
      </c>
      <c r="NJ5" s="351">
        <v>0.97</v>
      </c>
      <c r="NK5" s="351">
        <v>0.98</v>
      </c>
      <c r="NL5" s="351">
        <v>0.95</v>
      </c>
      <c r="NM5" s="351">
        <f t="shared" si="98"/>
        <v>0.92</v>
      </c>
      <c r="NN5" s="1104">
        <v>0.97</v>
      </c>
      <c r="NO5" s="1050">
        <f t="shared" ref="NO5:NO18" si="205">(MIN(NM5,NN5))</f>
        <v>0.92</v>
      </c>
      <c r="NP5" s="48">
        <v>0.92</v>
      </c>
      <c r="NQ5" s="48">
        <v>0.92</v>
      </c>
      <c r="NR5" s="48">
        <f t="shared" si="99"/>
        <v>0.92</v>
      </c>
      <c r="NS5" s="48">
        <v>0.99</v>
      </c>
      <c r="NT5" s="48">
        <f t="shared" si="100"/>
        <v>0.92</v>
      </c>
      <c r="NU5" s="48" t="s">
        <v>2943</v>
      </c>
      <c r="NV5" s="48">
        <v>1.35</v>
      </c>
      <c r="NW5" s="48">
        <v>1.44</v>
      </c>
      <c r="NX5" s="77">
        <v>0.99</v>
      </c>
      <c r="NY5" s="48">
        <v>1.35</v>
      </c>
      <c r="NZ5" s="47">
        <v>1.35</v>
      </c>
      <c r="OA5" s="77">
        <v>1.4</v>
      </c>
      <c r="OB5" s="47">
        <f t="shared" ref="OB5:OB18" si="206">MIN(OA5,NY5)</f>
        <v>1.35</v>
      </c>
      <c r="OC5" s="47">
        <v>1.4378</v>
      </c>
      <c r="OD5" s="77">
        <v>1.41</v>
      </c>
      <c r="OE5" s="47">
        <f t="shared" si="103"/>
        <v>1.35</v>
      </c>
      <c r="OF5" s="77">
        <v>1.38</v>
      </c>
      <c r="OG5" s="77">
        <f t="shared" si="104"/>
        <v>1.35</v>
      </c>
      <c r="OH5" s="77">
        <v>1.39</v>
      </c>
      <c r="OI5" s="77">
        <v>1.36</v>
      </c>
      <c r="OJ5" s="77">
        <f t="shared" si="105"/>
        <v>1.35</v>
      </c>
      <c r="OK5" s="77">
        <v>1.37</v>
      </c>
      <c r="OL5" s="77">
        <f t="shared" si="106"/>
        <v>1.35</v>
      </c>
      <c r="OM5" s="77">
        <v>1.39</v>
      </c>
      <c r="ON5" s="77">
        <v>1.37</v>
      </c>
      <c r="OO5" s="77">
        <f t="shared" si="107"/>
        <v>1.35</v>
      </c>
      <c r="OP5" s="1049">
        <v>1.42</v>
      </c>
      <c r="OQ5" s="1049">
        <f t="shared" si="108"/>
        <v>1.35</v>
      </c>
      <c r="OR5" s="1049">
        <v>1.46</v>
      </c>
      <c r="OS5" s="77">
        <f t="shared" si="109"/>
        <v>1.35</v>
      </c>
      <c r="OT5" s="1049">
        <v>1.45</v>
      </c>
      <c r="OU5" s="77">
        <f t="shared" ref="OU5:OU18" si="207">MIN(OT5,OS5)</f>
        <v>1.35</v>
      </c>
      <c r="OV5" s="77">
        <v>1.45</v>
      </c>
      <c r="OW5" s="6">
        <f t="shared" si="110"/>
        <v>7.4074074074073973E-2</v>
      </c>
      <c r="OX5" s="351">
        <v>1</v>
      </c>
      <c r="OY5" s="351">
        <v>1</v>
      </c>
      <c r="OZ5" s="351">
        <f t="shared" ref="OZ5:OZ18" si="208">MIN(OX5,OY5)</f>
        <v>1</v>
      </c>
      <c r="PA5" s="351">
        <v>1.01</v>
      </c>
      <c r="PB5" s="351">
        <v>1.01</v>
      </c>
      <c r="PC5" s="351">
        <f t="shared" ref="PC5:PC18" si="209">MIN(OZ5,PB5)</f>
        <v>1</v>
      </c>
      <c r="PD5" s="351">
        <v>0.97</v>
      </c>
      <c r="PE5" s="351">
        <v>1.03</v>
      </c>
      <c r="PF5" s="351">
        <f t="shared" si="111"/>
        <v>1</v>
      </c>
      <c r="PG5" s="351">
        <v>1.02</v>
      </c>
      <c r="PH5" s="351">
        <v>0.94</v>
      </c>
      <c r="PI5" s="351">
        <v>0.99</v>
      </c>
      <c r="PJ5" s="351">
        <f t="shared" si="112"/>
        <v>0.99</v>
      </c>
      <c r="PK5" s="1104">
        <v>1.02</v>
      </c>
      <c r="PL5" s="1050">
        <f t="shared" ref="PL5:PL18" si="210">(MIN(PJ5,PK5))</f>
        <v>0.99</v>
      </c>
      <c r="PM5" s="1104">
        <v>1.07</v>
      </c>
      <c r="PN5" s="1056">
        <v>0.99</v>
      </c>
      <c r="PO5" s="48">
        <f t="shared" si="113"/>
        <v>0.99</v>
      </c>
      <c r="PP5" s="48">
        <v>0.94</v>
      </c>
      <c r="PQ5" s="48">
        <v>0.99</v>
      </c>
      <c r="PR5" s="48">
        <f t="shared" si="114"/>
        <v>0.99</v>
      </c>
      <c r="PS5" s="48" t="s">
        <v>2943</v>
      </c>
      <c r="PT5" s="47">
        <v>1.27</v>
      </c>
      <c r="PU5" s="47">
        <v>1.325</v>
      </c>
      <c r="PV5" s="47">
        <v>1.29</v>
      </c>
      <c r="PW5" s="77">
        <v>1.03</v>
      </c>
      <c r="PX5" s="47">
        <v>1.27</v>
      </c>
      <c r="PY5" s="47">
        <v>1.26</v>
      </c>
      <c r="PZ5" s="77">
        <v>1.27</v>
      </c>
      <c r="QA5" s="47">
        <f t="shared" ref="QA5:QA18" si="211">MIN(PX5,PZ5)</f>
        <v>1.27</v>
      </c>
      <c r="QB5" s="47">
        <v>1.28</v>
      </c>
      <c r="QC5" s="77">
        <v>1.28</v>
      </c>
      <c r="QD5" s="47">
        <f t="shared" si="117"/>
        <v>1.27</v>
      </c>
      <c r="QE5" s="47">
        <v>1.28</v>
      </c>
      <c r="QF5" s="77">
        <v>1.2849999999999999</v>
      </c>
      <c r="QG5" s="77">
        <f t="shared" si="118"/>
        <v>1.27</v>
      </c>
      <c r="QH5" s="77">
        <v>1.31</v>
      </c>
      <c r="QI5" s="77">
        <v>1.29</v>
      </c>
      <c r="QJ5" s="77">
        <f t="shared" si="119"/>
        <v>1.27</v>
      </c>
      <c r="QK5" s="77">
        <v>1.29</v>
      </c>
      <c r="QL5" s="77">
        <f t="shared" si="120"/>
        <v>1.27</v>
      </c>
      <c r="QM5" s="77">
        <v>1.28</v>
      </c>
      <c r="QN5" s="77">
        <f t="shared" ref="QN5:QN18" si="212">MIN(QL5,QM5)</f>
        <v>1.27</v>
      </c>
      <c r="QO5" s="77">
        <v>1.29</v>
      </c>
      <c r="QP5" s="1049">
        <v>1.31</v>
      </c>
      <c r="QQ5" s="77">
        <f t="shared" si="121"/>
        <v>1.27</v>
      </c>
      <c r="QR5" s="1049">
        <v>1.29</v>
      </c>
      <c r="QS5" s="77">
        <f t="shared" si="122"/>
        <v>1.27</v>
      </c>
      <c r="QT5" s="77">
        <v>1.27</v>
      </c>
      <c r="QU5" s="77">
        <f t="shared" si="123"/>
        <v>1.27</v>
      </c>
      <c r="QV5" s="77">
        <v>1.27</v>
      </c>
      <c r="QW5" s="77">
        <f t="shared" ref="QW5:QW13" si="213">MIN(QV5,QU5)</f>
        <v>1.27</v>
      </c>
      <c r="QX5" s="77">
        <v>1.29</v>
      </c>
      <c r="QY5" s="1049">
        <v>1.25</v>
      </c>
      <c r="QZ5" s="54">
        <f t="shared" si="4"/>
        <v>1.25</v>
      </c>
      <c r="RA5" s="1050">
        <v>1.27</v>
      </c>
      <c r="RB5" s="1050">
        <f t="shared" ref="RB5:RB58" si="214">MIN(RA5,QZ5)</f>
        <v>1.25</v>
      </c>
      <c r="RC5" s="1050">
        <v>1.29</v>
      </c>
      <c r="RD5" s="1050">
        <v>1.27</v>
      </c>
      <c r="RE5" s="5">
        <f t="shared" si="124"/>
        <v>1.6000000000000014E-2</v>
      </c>
      <c r="RF5" s="351">
        <v>1.03</v>
      </c>
      <c r="RG5" s="351">
        <v>1.1399999999999999</v>
      </c>
      <c r="RH5" s="351">
        <v>1.18</v>
      </c>
      <c r="RI5" s="54">
        <f t="shared" si="125"/>
        <v>1.03</v>
      </c>
      <c r="RJ5" s="54">
        <v>1.1399999999999999</v>
      </c>
      <c r="RK5" s="48">
        <v>1.1499999999999999</v>
      </c>
      <c r="RL5" s="48">
        <v>1.1499999999999999</v>
      </c>
      <c r="RM5" s="48">
        <f t="shared" si="126"/>
        <v>1.03</v>
      </c>
      <c r="RN5" s="48">
        <v>1.17</v>
      </c>
      <c r="RO5" s="48">
        <v>1.1499999999999999</v>
      </c>
      <c r="RP5" s="48">
        <f t="shared" si="127"/>
        <v>1.03</v>
      </c>
      <c r="RQ5" s="48">
        <v>1.48</v>
      </c>
      <c r="RR5" s="48">
        <v>1.42</v>
      </c>
      <c r="RS5" s="47">
        <v>1.44</v>
      </c>
      <c r="RT5" s="47">
        <v>1.51</v>
      </c>
      <c r="RU5" s="77">
        <v>1.1499999999999999</v>
      </c>
      <c r="RV5" s="48">
        <v>1.42</v>
      </c>
      <c r="RW5" s="47">
        <v>1.4570000000000001</v>
      </c>
      <c r="RX5" s="77">
        <v>1.46</v>
      </c>
      <c r="RY5" s="47">
        <f t="shared" ref="RY5:RY18" si="215">MIN(RX5,RV5)</f>
        <v>1.42</v>
      </c>
      <c r="RZ5" s="47"/>
      <c r="SA5" s="77">
        <v>1.43</v>
      </c>
      <c r="SB5" s="47">
        <f t="shared" si="129"/>
        <v>1.42</v>
      </c>
      <c r="SC5" s="47">
        <v>1.46</v>
      </c>
      <c r="SD5" s="77">
        <v>1.54</v>
      </c>
      <c r="SE5" s="47">
        <f t="shared" si="130"/>
        <v>1.42</v>
      </c>
      <c r="SF5" s="77">
        <v>1.47</v>
      </c>
      <c r="SG5" s="77">
        <f t="shared" si="131"/>
        <v>1.42</v>
      </c>
      <c r="SH5" s="77">
        <v>1.46</v>
      </c>
      <c r="SI5" s="77">
        <v>1.43</v>
      </c>
      <c r="SJ5" s="77">
        <f t="shared" si="132"/>
        <v>1.42</v>
      </c>
      <c r="SK5" s="77">
        <v>1.43</v>
      </c>
      <c r="SL5" s="77">
        <f t="shared" ref="SL5:SL19" si="216">MIN(SJ5,SK5)</f>
        <v>1.42</v>
      </c>
      <c r="SM5" s="77">
        <v>1.5</v>
      </c>
      <c r="SN5" s="1049">
        <v>1.46</v>
      </c>
      <c r="SO5" s="77">
        <f t="shared" si="133"/>
        <v>1.42</v>
      </c>
      <c r="SP5" s="1049">
        <v>1.51</v>
      </c>
      <c r="SQ5" s="77">
        <f t="shared" ref="SQ5:SQ18" si="217">MIN(SP5,SO5)</f>
        <v>1.42</v>
      </c>
      <c r="SR5" s="77">
        <v>1.48</v>
      </c>
      <c r="SS5" s="77">
        <v>1.44</v>
      </c>
      <c r="ST5" s="77">
        <f t="shared" si="134"/>
        <v>1.42</v>
      </c>
      <c r="SU5" s="1049">
        <v>1.48</v>
      </c>
      <c r="SV5" s="77">
        <f t="shared" si="5"/>
        <v>1.42</v>
      </c>
      <c r="SW5" s="1049">
        <v>1.44</v>
      </c>
      <c r="SX5" s="1049">
        <f t="shared" ref="SX5:SX13" si="218">MIN(SW5,SV5)</f>
        <v>1.42</v>
      </c>
      <c r="SY5" s="1049">
        <v>1.47</v>
      </c>
      <c r="SZ5" s="54">
        <v>1.43</v>
      </c>
      <c r="TA5" s="1050">
        <f t="shared" ref="TA5:TA58" si="219">MIN(SZ5,SX5)</f>
        <v>1.42</v>
      </c>
      <c r="TB5" s="1050">
        <v>1.52</v>
      </c>
      <c r="TC5" s="6">
        <f t="shared" si="6"/>
        <v>7.0422535211267678E-2</v>
      </c>
      <c r="TD5" s="48">
        <v>1.1330000000000002</v>
      </c>
      <c r="TE5" s="351">
        <v>1.1200000000000001</v>
      </c>
      <c r="TF5" s="28">
        <f t="shared" si="7"/>
        <v>1.1200000000000001</v>
      </c>
      <c r="TG5" s="47">
        <v>1.19</v>
      </c>
      <c r="TH5" s="28">
        <f t="shared" si="135"/>
        <v>1.1200000000000001</v>
      </c>
      <c r="TI5" s="48">
        <v>1.21</v>
      </c>
      <c r="TJ5" s="48">
        <f t="shared" si="136"/>
        <v>1.1200000000000001</v>
      </c>
      <c r="TK5" s="48">
        <v>1.1200000000000001</v>
      </c>
      <c r="TL5" s="47">
        <v>1.1299999999999999</v>
      </c>
      <c r="TM5" s="48">
        <f t="shared" si="137"/>
        <v>1.1200000000000001</v>
      </c>
      <c r="TN5" s="48" t="s">
        <v>2943</v>
      </c>
      <c r="TO5" s="48">
        <v>1.24</v>
      </c>
      <c r="TP5" s="48">
        <v>1.22</v>
      </c>
      <c r="TQ5" s="77">
        <v>1.1200000000000001</v>
      </c>
      <c r="TR5" s="48">
        <v>1.24</v>
      </c>
      <c r="TS5" s="47">
        <v>1.3</v>
      </c>
      <c r="TT5" s="47">
        <v>1.24</v>
      </c>
      <c r="TU5" s="47">
        <v>1.31</v>
      </c>
      <c r="TV5" s="77">
        <v>1.31</v>
      </c>
      <c r="TW5" s="77">
        <v>1.25</v>
      </c>
      <c r="TX5" s="77">
        <f t="shared" ref="TX5:TX18" si="220">MIN(TV5,TR5)</f>
        <v>1.24</v>
      </c>
      <c r="TY5" s="47">
        <v>1.29</v>
      </c>
      <c r="TZ5" s="47">
        <v>1.27</v>
      </c>
      <c r="UA5" s="77">
        <v>1.26</v>
      </c>
      <c r="UB5" s="77">
        <v>1.23</v>
      </c>
      <c r="UC5" s="47">
        <f t="shared" si="139"/>
        <v>1.24</v>
      </c>
      <c r="UD5" s="47">
        <v>1.27</v>
      </c>
      <c r="UE5" s="47">
        <v>1.25</v>
      </c>
      <c r="UF5" s="47">
        <f t="shared" si="140"/>
        <v>1.24</v>
      </c>
      <c r="UG5" s="76">
        <v>1.27</v>
      </c>
      <c r="UH5" s="76">
        <v>1.26</v>
      </c>
      <c r="UI5" s="77">
        <f t="shared" ref="UI5:UI19" si="221">MIN(UF5,UG5)</f>
        <v>1.24</v>
      </c>
      <c r="UJ5" s="77">
        <v>1.26</v>
      </c>
      <c r="UK5" s="77">
        <v>1.25</v>
      </c>
      <c r="UL5" s="57">
        <v>1.34</v>
      </c>
      <c r="UM5" s="47">
        <v>1.34</v>
      </c>
      <c r="UN5" s="77">
        <f t="shared" si="141"/>
        <v>1.24</v>
      </c>
      <c r="UO5" s="77">
        <v>1.27</v>
      </c>
      <c r="UP5" s="77">
        <v>1.3</v>
      </c>
      <c r="UQ5" s="77">
        <f t="shared" si="142"/>
        <v>1.24</v>
      </c>
      <c r="UR5" s="77">
        <v>1.26</v>
      </c>
      <c r="US5" s="77">
        <v>1.32</v>
      </c>
      <c r="UT5" s="77">
        <f t="shared" si="143"/>
        <v>1.24</v>
      </c>
      <c r="UU5" s="77">
        <v>1.345</v>
      </c>
      <c r="UV5" s="77">
        <v>1.34</v>
      </c>
      <c r="UW5" s="77">
        <f t="shared" si="144"/>
        <v>1.24</v>
      </c>
      <c r="UX5" s="1049">
        <v>1.29</v>
      </c>
      <c r="UY5" s="1049">
        <v>1.28</v>
      </c>
      <c r="UZ5" s="77">
        <f t="shared" si="145"/>
        <v>1.24</v>
      </c>
      <c r="VA5" s="77">
        <v>1.23</v>
      </c>
      <c r="VB5" s="77">
        <v>1.25</v>
      </c>
      <c r="VC5" s="77">
        <f t="shared" si="146"/>
        <v>1.24</v>
      </c>
      <c r="VD5" s="77">
        <v>1.33</v>
      </c>
      <c r="VE5" s="77">
        <f t="shared" si="147"/>
        <v>1.24</v>
      </c>
      <c r="VF5" s="1049"/>
      <c r="VG5" s="52">
        <v>1.29</v>
      </c>
      <c r="VH5" s="54">
        <f t="shared" ref="VH5:VH58" si="222">MIN(VG5,VE5)</f>
        <v>1.24</v>
      </c>
      <c r="VI5" s="1050"/>
      <c r="VJ5" s="1050">
        <v>1.25</v>
      </c>
      <c r="VK5" s="1049">
        <v>1.29</v>
      </c>
      <c r="VL5" s="1049">
        <f t="shared" ref="VL5:VL58" si="223">MIN(VK5,VH5)</f>
        <v>1.24</v>
      </c>
      <c r="VM5" s="1049"/>
      <c r="VN5" s="1049">
        <v>1.25</v>
      </c>
      <c r="VO5" s="1049">
        <v>1.29</v>
      </c>
      <c r="VP5" s="1049">
        <f t="shared" si="148"/>
        <v>1.24</v>
      </c>
      <c r="VQ5" s="1049"/>
      <c r="VR5" s="1049">
        <v>1.21</v>
      </c>
      <c r="VS5" s="6">
        <f t="shared" si="149"/>
        <v>-1</v>
      </c>
      <c r="VT5" s="6">
        <f t="shared" si="150"/>
        <v>-2.4193548387096794E-2</v>
      </c>
      <c r="VU5" s="6">
        <f>(TU5-TR5)/TR5</f>
        <v>5.645161290322586E-2</v>
      </c>
      <c r="VV5" s="77">
        <v>1.21</v>
      </c>
      <c r="VW5" s="77">
        <v>1.21</v>
      </c>
      <c r="VX5" s="77">
        <v>1.23</v>
      </c>
      <c r="VY5" s="48">
        <v>1.24</v>
      </c>
      <c r="VZ5" s="77">
        <f t="shared" ref="VZ5:VZ19" si="224">MIN(VV5,VY5)</f>
        <v>1.21</v>
      </c>
      <c r="WA5" s="77">
        <v>1.23</v>
      </c>
      <c r="WB5" s="1049">
        <v>1.26</v>
      </c>
      <c r="WC5" s="77">
        <f t="shared" si="151"/>
        <v>1.21</v>
      </c>
      <c r="WD5" s="77">
        <v>1.26</v>
      </c>
      <c r="WE5" s="1049">
        <v>1.23</v>
      </c>
      <c r="WF5" s="77">
        <f t="shared" ref="WF5:WF19" si="225">MIN(WE5,WC5)</f>
        <v>1.21</v>
      </c>
      <c r="WG5" s="77">
        <v>1.21</v>
      </c>
      <c r="WH5" s="77">
        <v>1.23</v>
      </c>
      <c r="WI5" s="77">
        <f t="shared" ref="WI5:WI18" si="226">MIN(WH5,WF5)</f>
        <v>1.21</v>
      </c>
      <c r="WJ5" s="77">
        <v>1.2509999999999999</v>
      </c>
      <c r="WK5" s="77">
        <v>1.23</v>
      </c>
      <c r="WL5" s="77">
        <f t="shared" ref="WL5:WL13" si="227">MIN(WK5,WI5)</f>
        <v>1.21</v>
      </c>
      <c r="WM5" s="77">
        <v>1.268</v>
      </c>
      <c r="WN5" s="1049">
        <v>1.2310000000000001</v>
      </c>
      <c r="WO5" s="54">
        <f t="shared" si="8"/>
        <v>1.21</v>
      </c>
      <c r="WP5" s="1049">
        <v>1.27</v>
      </c>
      <c r="WQ5" s="1050">
        <f t="shared" ref="WQ5:WQ19" si="228">MIN(WP5,WO5)</f>
        <v>1.21</v>
      </c>
      <c r="WR5" s="1050">
        <v>1.26</v>
      </c>
      <c r="WS5" s="1049">
        <v>1.27</v>
      </c>
      <c r="WT5" s="1049">
        <f t="shared" si="152"/>
        <v>1.21</v>
      </c>
      <c r="WU5" s="1049"/>
      <c r="WV5" s="6">
        <f t="shared" si="153"/>
        <v>-1</v>
      </c>
      <c r="WW5" s="77">
        <v>1.1000000000000001</v>
      </c>
      <c r="WX5" s="77">
        <v>1.1499999999999999</v>
      </c>
      <c r="WY5" s="77">
        <f t="shared" si="154"/>
        <v>1.1000000000000001</v>
      </c>
      <c r="WZ5" s="1049">
        <v>1.1100000000000001</v>
      </c>
      <c r="XA5" s="77">
        <f t="shared" si="155"/>
        <v>1.1000000000000001</v>
      </c>
      <c r="XB5" s="77">
        <v>1.1100000000000001</v>
      </c>
      <c r="XC5" s="1049">
        <v>1.0900000000000001</v>
      </c>
      <c r="XD5" s="102">
        <f t="shared" si="156"/>
        <v>1.0900000000000001</v>
      </c>
      <c r="XE5" s="54">
        <v>1.0900000000000001</v>
      </c>
      <c r="XF5" s="51">
        <f t="shared" ref="XF5:XF19" si="229">MIN(XE5,XD5)</f>
        <v>1.0900000000000001</v>
      </c>
      <c r="XG5" s="48">
        <v>1.1200000000000001</v>
      </c>
      <c r="XH5" s="51">
        <v>1.1100000000000001</v>
      </c>
      <c r="XI5" s="51">
        <f t="shared" si="9"/>
        <v>1.0900000000000001</v>
      </c>
      <c r="XJ5" s="54">
        <v>1.1000000000000001</v>
      </c>
      <c r="XK5" s="1049">
        <f t="shared" si="10"/>
        <v>1.0900000000000001</v>
      </c>
      <c r="XL5" s="1049">
        <v>1.1499999999999999</v>
      </c>
      <c r="XM5" s="1050">
        <f t="shared" ref="XM5:XM19" si="230">MIN(XL5,XK5)</f>
        <v>1.0900000000000001</v>
      </c>
      <c r="XN5" s="1050">
        <v>1.1499999999999999</v>
      </c>
      <c r="XO5" s="1049">
        <v>1.1499999999999999</v>
      </c>
      <c r="XP5" s="1050">
        <f t="shared" si="157"/>
        <v>1.0900000000000001</v>
      </c>
      <c r="XQ5" s="1050"/>
      <c r="XR5" s="5">
        <f t="shared" si="158"/>
        <v>-1</v>
      </c>
      <c r="XS5" s="47">
        <v>1.24</v>
      </c>
      <c r="XT5" s="47">
        <v>1.33</v>
      </c>
      <c r="XU5" s="47">
        <v>1.31</v>
      </c>
      <c r="XV5" s="47">
        <f t="shared" si="159"/>
        <v>1.24</v>
      </c>
      <c r="XW5" s="47">
        <v>1.26</v>
      </c>
      <c r="XX5" s="47">
        <v>1.34</v>
      </c>
      <c r="XY5" s="47">
        <f t="shared" si="160"/>
        <v>1.24</v>
      </c>
      <c r="XZ5" s="47">
        <v>1.24</v>
      </c>
      <c r="YA5" s="47">
        <f t="shared" si="161"/>
        <v>1.24</v>
      </c>
      <c r="YB5" s="48">
        <v>1.26</v>
      </c>
      <c r="YC5" s="77">
        <v>1.34</v>
      </c>
      <c r="YD5" s="47">
        <f t="shared" si="162"/>
        <v>1.24</v>
      </c>
      <c r="YE5" s="47">
        <v>1.27</v>
      </c>
      <c r="YF5" s="77">
        <f t="shared" si="163"/>
        <v>1.24</v>
      </c>
      <c r="YG5" s="52">
        <v>1.24</v>
      </c>
      <c r="YH5" s="54">
        <f t="shared" si="164"/>
        <v>1.24</v>
      </c>
      <c r="YI5" s="1049">
        <v>1.25</v>
      </c>
      <c r="YJ5" s="1050">
        <f t="shared" ref="YJ5:YJ44" si="231">MIN(YI5,YH5)</f>
        <v>1.24</v>
      </c>
      <c r="YK5" s="1050">
        <v>1.28</v>
      </c>
      <c r="YL5" s="1049">
        <v>1.25</v>
      </c>
      <c r="YM5" s="1050">
        <f t="shared" si="165"/>
        <v>1.24</v>
      </c>
      <c r="YN5" s="1050"/>
      <c r="YO5" s="5">
        <f t="shared" si="166"/>
        <v>-1</v>
      </c>
      <c r="YP5" s="1049">
        <v>1.1000000000000001</v>
      </c>
      <c r="YQ5" s="1049">
        <v>1.1100000000000001</v>
      </c>
      <c r="YR5" s="1049">
        <f t="shared" si="167"/>
        <v>1.1000000000000001</v>
      </c>
      <c r="YS5" s="1049">
        <v>1.1299999999999999</v>
      </c>
      <c r="YT5" s="1049">
        <v>1.1100000000000001</v>
      </c>
      <c r="YU5" s="1049">
        <f t="shared" si="168"/>
        <v>1.1000000000000001</v>
      </c>
      <c r="YV5" s="1049">
        <v>1.1299999999999999</v>
      </c>
      <c r="YW5" s="1049">
        <f t="shared" ref="YW5:YW12" si="232">MIN(YV5,YU5)</f>
        <v>1.1000000000000001</v>
      </c>
      <c r="YX5" s="1049"/>
      <c r="YY5" s="1049">
        <v>1.1599999999999999</v>
      </c>
      <c r="YZ5" s="1049">
        <v>1.1499999999999999</v>
      </c>
      <c r="ZA5" s="1049">
        <f t="shared" si="11"/>
        <v>1.1000000000000001</v>
      </c>
      <c r="ZB5" s="1049"/>
      <c r="ZC5" s="1049">
        <v>1.1399999999999999</v>
      </c>
      <c r="ZD5" s="1049"/>
      <c r="ZE5" s="1049">
        <v>1.1200000000000001</v>
      </c>
      <c r="ZF5" s="1049">
        <f t="shared" si="12"/>
        <v>1.1000000000000001</v>
      </c>
      <c r="ZG5" s="1049">
        <v>1.1399999999999999</v>
      </c>
      <c r="ZH5" s="1049">
        <v>1.1599999999999999</v>
      </c>
      <c r="ZI5" s="1050">
        <f t="shared" ref="ZI5:ZI58" si="233">MIN(ZH5,ZF5)</f>
        <v>1.1000000000000001</v>
      </c>
      <c r="ZJ5" s="1050">
        <v>1.18</v>
      </c>
      <c r="ZK5" s="1049">
        <v>1.1599999999999999</v>
      </c>
      <c r="ZL5" s="1049">
        <f t="shared" si="169"/>
        <v>1.1000000000000001</v>
      </c>
      <c r="ZM5" s="1049"/>
      <c r="ZN5" s="1224">
        <f t="shared" si="170"/>
        <v>-1</v>
      </c>
      <c r="ZO5" s="1224">
        <f t="shared" si="171"/>
        <v>-1</v>
      </c>
      <c r="ZP5" s="1049">
        <v>1.1399999999999999</v>
      </c>
      <c r="ZQ5" s="1049">
        <f t="shared" si="13"/>
        <v>1.1399999999999999</v>
      </c>
      <c r="ZR5" s="1049">
        <v>1.1599999999999999</v>
      </c>
      <c r="ZS5" s="1049">
        <v>1.1399999999999999</v>
      </c>
      <c r="ZT5" s="1049">
        <f t="shared" si="172"/>
        <v>1.1399999999999999</v>
      </c>
      <c r="ZU5" s="1049">
        <v>1.18</v>
      </c>
      <c r="ZV5" s="1224">
        <f t="shared" si="173"/>
        <v>3.5087719298245647E-2</v>
      </c>
      <c r="ZW5" s="1049">
        <v>1.1399999999999999</v>
      </c>
      <c r="ZX5" s="1049">
        <f t="shared" si="14"/>
        <v>1.1399999999999999</v>
      </c>
      <c r="ZY5" s="1049">
        <v>1.1499999999999999</v>
      </c>
      <c r="ZZ5" s="1049">
        <v>1.1399999999999999</v>
      </c>
      <c r="AAA5" s="1049">
        <f t="shared" si="174"/>
        <v>1.1399999999999999</v>
      </c>
      <c r="AAB5" s="1049"/>
      <c r="AAC5" s="1224">
        <f t="shared" si="175"/>
        <v>-1</v>
      </c>
      <c r="AAD5" s="1049">
        <v>1.1299999999999999</v>
      </c>
      <c r="AAE5" s="1049">
        <f t="shared" si="15"/>
        <v>1.1299999999999999</v>
      </c>
      <c r="AAF5" s="1049">
        <v>1.1299999999999999</v>
      </c>
      <c r="AAG5" s="1049">
        <v>1.1299999999999999</v>
      </c>
      <c r="AAH5" s="1049">
        <f t="shared" si="176"/>
        <v>1.1299999999999999</v>
      </c>
      <c r="AAI5" s="1049"/>
      <c r="AAJ5" s="1224">
        <f t="shared" si="177"/>
        <v>-1</v>
      </c>
      <c r="AAK5" s="54" t="s">
        <v>2983</v>
      </c>
      <c r="AAL5" s="13"/>
      <c r="AAM5" s="47"/>
      <c r="AAN5" s="47" t="str">
        <f t="shared" si="16"/>
        <v xml:space="preserve">1. Better than baseline </v>
      </c>
      <c r="AAO5" s="47" t="str">
        <f t="shared" si="17"/>
        <v>4.Blocker/Not Executed</v>
      </c>
      <c r="AAP5" s="47" t="str">
        <f t="shared" si="18"/>
        <v>4.Blocker/Not Executed</v>
      </c>
      <c r="AAQ5" s="47" t="str">
        <f t="shared" si="19"/>
        <v>2. Within 10% deviation from baseline</v>
      </c>
      <c r="AAR5" s="47" t="str">
        <f t="shared" si="20"/>
        <v xml:space="preserve">1. Better than baseline </v>
      </c>
      <c r="AAS5" s="47" t="str">
        <f t="shared" si="21"/>
        <v xml:space="preserve">1. Better than baseline </v>
      </c>
      <c r="AAT5" s="47" t="str">
        <f t="shared" si="22"/>
        <v xml:space="preserve">1. Better than baseline </v>
      </c>
      <c r="AAU5" s="47" t="str">
        <f t="shared" si="23"/>
        <v>2. Within 10% deviation from baseline</v>
      </c>
      <c r="AAV5" s="51" t="str">
        <f t="shared" si="24"/>
        <v>2. Within 10% deviation from baseline</v>
      </c>
      <c r="AAW5" s="47" t="str">
        <f t="shared" si="25"/>
        <v>2. Within 10% deviation from baseline</v>
      </c>
      <c r="AAX5" s="47" t="str">
        <f t="shared" si="178"/>
        <v>2. Within 10% deviation from baseline</v>
      </c>
      <c r="AAY5" s="1049" t="str">
        <f t="shared" si="26"/>
        <v xml:space="preserve">1. Better than baseline </v>
      </c>
      <c r="AAZ5" s="1049" t="str">
        <f t="shared" si="27"/>
        <v xml:space="preserve">1. Better than baseline </v>
      </c>
      <c r="ABA5" s="1049" t="str">
        <f t="shared" si="28"/>
        <v xml:space="preserve">1. Better than baseline </v>
      </c>
      <c r="ABB5" s="1049" t="str">
        <f t="shared" si="179"/>
        <v xml:space="preserve">1. Better than baseline </v>
      </c>
    </row>
    <row r="6" spans="1:730" x14ac:dyDescent="0.35">
      <c r="A6" s="332">
        <v>4</v>
      </c>
      <c r="B6" s="332" t="s">
        <v>18</v>
      </c>
      <c r="C6" s="176" t="s">
        <v>1254</v>
      </c>
      <c r="D6" s="178" t="s">
        <v>2979</v>
      </c>
      <c r="E6" s="176" t="s">
        <v>2980</v>
      </c>
      <c r="F6" s="83" t="s">
        <v>2984</v>
      </c>
      <c r="G6" s="47" t="s">
        <v>2985</v>
      </c>
      <c r="H6" s="51">
        <v>1.87</v>
      </c>
      <c r="I6" s="51">
        <v>1.6</v>
      </c>
      <c r="J6" s="51">
        <v>1.84</v>
      </c>
      <c r="K6" s="51">
        <f t="shared" si="180"/>
        <v>1.84</v>
      </c>
      <c r="L6" s="51">
        <v>1.68</v>
      </c>
      <c r="M6" s="51">
        <v>1.84</v>
      </c>
      <c r="N6" s="47">
        <v>1.84</v>
      </c>
      <c r="O6" s="51">
        <v>1.77</v>
      </c>
      <c r="P6" s="47">
        <v>1.72</v>
      </c>
      <c r="Q6" s="102">
        <v>1.77</v>
      </c>
      <c r="R6" s="47">
        <v>1.84</v>
      </c>
      <c r="S6" s="47">
        <f t="shared" si="29"/>
        <v>1.72</v>
      </c>
      <c r="T6" s="47">
        <v>1.84</v>
      </c>
      <c r="U6" s="47">
        <f t="shared" si="181"/>
        <v>1.72</v>
      </c>
      <c r="V6" s="47">
        <v>1.84</v>
      </c>
      <c r="W6" s="47">
        <v>1.82</v>
      </c>
      <c r="X6" s="47">
        <v>1.81</v>
      </c>
      <c r="Y6" s="47">
        <f t="shared" si="182"/>
        <v>1.72</v>
      </c>
      <c r="Z6" s="47">
        <v>1.79</v>
      </c>
      <c r="AA6" s="47">
        <v>1.74</v>
      </c>
      <c r="AB6" s="47">
        <f t="shared" si="30"/>
        <v>1.72</v>
      </c>
      <c r="AC6" s="47">
        <v>1.67</v>
      </c>
      <c r="AD6" s="47">
        <v>1.74</v>
      </c>
      <c r="AE6" s="47">
        <f t="shared" si="183"/>
        <v>1.72</v>
      </c>
      <c r="AF6" s="47">
        <v>1.65</v>
      </c>
      <c r="AG6" s="47">
        <v>1.75</v>
      </c>
      <c r="AH6" s="47">
        <f t="shared" si="184"/>
        <v>1.72</v>
      </c>
      <c r="AI6" s="47">
        <v>1.81</v>
      </c>
      <c r="AJ6" s="51">
        <v>1.81</v>
      </c>
      <c r="AK6" s="51">
        <f t="shared" si="185"/>
        <v>1.72</v>
      </c>
      <c r="AL6" s="51">
        <v>1.75</v>
      </c>
      <c r="AM6" s="51">
        <v>1.69</v>
      </c>
      <c r="AN6" s="1041">
        <v>1.75</v>
      </c>
      <c r="AO6" s="51">
        <f t="shared" si="31"/>
        <v>1.72</v>
      </c>
      <c r="AP6" s="51">
        <v>1.81</v>
      </c>
      <c r="AQ6" s="58">
        <f t="shared" si="32"/>
        <v>1.72</v>
      </c>
      <c r="AR6" s="51"/>
      <c r="AS6" s="6">
        <f t="shared" si="33"/>
        <v>-1</v>
      </c>
      <c r="AT6" s="102" t="s">
        <v>1502</v>
      </c>
      <c r="AU6" s="102" t="s">
        <v>1502</v>
      </c>
      <c r="AV6" s="102" t="s">
        <v>1502</v>
      </c>
      <c r="AW6" s="102" t="s">
        <v>1502</v>
      </c>
      <c r="AX6" s="102" t="s">
        <v>1502</v>
      </c>
      <c r="AY6" s="102" t="s">
        <v>1502</v>
      </c>
      <c r="AZ6" s="102" t="s">
        <v>1502</v>
      </c>
      <c r="BA6" s="102" t="s">
        <v>1502</v>
      </c>
      <c r="BB6" s="102" t="s">
        <v>1502</v>
      </c>
      <c r="BC6" s="102" t="s">
        <v>1502</v>
      </c>
      <c r="BD6" s="102" t="s">
        <v>1502</v>
      </c>
      <c r="BE6" s="102" t="s">
        <v>1502</v>
      </c>
      <c r="BF6" s="102" t="s">
        <v>1502</v>
      </c>
      <c r="BG6" s="102" t="s">
        <v>1502</v>
      </c>
      <c r="BH6" s="102" t="s">
        <v>1502</v>
      </c>
      <c r="BI6" s="102" t="s">
        <v>1502</v>
      </c>
      <c r="BJ6" s="102" t="s">
        <v>1502</v>
      </c>
      <c r="BK6" s="102" t="s">
        <v>1502</v>
      </c>
      <c r="BL6" s="102" t="s">
        <v>1502</v>
      </c>
      <c r="BM6" s="102" t="s">
        <v>1502</v>
      </c>
      <c r="BN6" s="102" t="s">
        <v>1502</v>
      </c>
      <c r="BO6" s="102"/>
      <c r="BP6" s="885"/>
      <c r="BQ6" s="102" t="s">
        <v>1502</v>
      </c>
      <c r="BR6" s="102" t="s">
        <v>1502</v>
      </c>
      <c r="BS6" s="102" t="s">
        <v>1502</v>
      </c>
      <c r="BT6" s="102" t="s">
        <v>1502</v>
      </c>
      <c r="BU6" s="102" t="s">
        <v>1502</v>
      </c>
      <c r="BV6" s="102" t="s">
        <v>1502</v>
      </c>
      <c r="BW6" s="102" t="s">
        <v>1502</v>
      </c>
      <c r="BX6" s="102" t="s">
        <v>1502</v>
      </c>
      <c r="BY6" s="102" t="s">
        <v>1502</v>
      </c>
      <c r="BZ6" s="102" t="s">
        <v>1502</v>
      </c>
      <c r="CA6" s="102" t="s">
        <v>1502</v>
      </c>
      <c r="CB6" s="102" t="s">
        <v>1502</v>
      </c>
      <c r="CC6" s="102" t="s">
        <v>1502</v>
      </c>
      <c r="CD6" s="102" t="s">
        <v>1502</v>
      </c>
      <c r="CE6" s="102" t="s">
        <v>1502</v>
      </c>
      <c r="CF6" s="102" t="s">
        <v>1502</v>
      </c>
      <c r="CG6" s="102" t="s">
        <v>1502</v>
      </c>
      <c r="CH6" s="102" t="s">
        <v>1502</v>
      </c>
      <c r="CI6" s="102" t="s">
        <v>1502</v>
      </c>
      <c r="CJ6" s="102" t="s">
        <v>1502</v>
      </c>
      <c r="CK6" s="102" t="s">
        <v>1502</v>
      </c>
      <c r="CL6" s="102" t="s">
        <v>1502</v>
      </c>
      <c r="CM6" s="102" t="s">
        <v>1502</v>
      </c>
      <c r="CN6" s="102" t="s">
        <v>1502</v>
      </c>
      <c r="CO6" s="102" t="s">
        <v>1502</v>
      </c>
      <c r="CP6" s="102" t="s">
        <v>1502</v>
      </c>
      <c r="CQ6" s="102" t="s">
        <v>1502</v>
      </c>
      <c r="CR6" s="102" t="s">
        <v>1502</v>
      </c>
      <c r="CS6" s="102" t="s">
        <v>1502</v>
      </c>
      <c r="CT6" s="102" t="s">
        <v>1502</v>
      </c>
      <c r="CU6" s="102" t="s">
        <v>1502</v>
      </c>
      <c r="CV6" s="102" t="s">
        <v>1502</v>
      </c>
      <c r="CW6" s="102" t="s">
        <v>1502</v>
      </c>
      <c r="CX6" s="102" t="s">
        <v>1502</v>
      </c>
      <c r="CY6" s="102" t="s">
        <v>1502</v>
      </c>
      <c r="CZ6" s="102" t="s">
        <v>1502</v>
      </c>
      <c r="DA6" s="102" t="s">
        <v>1502</v>
      </c>
      <c r="DB6" s="102" t="s">
        <v>1502</v>
      </c>
      <c r="DC6" s="102" t="s">
        <v>1502</v>
      </c>
      <c r="DD6" s="77" t="s">
        <v>1502</v>
      </c>
      <c r="DE6" s="51" t="s">
        <v>1502</v>
      </c>
      <c r="DF6" s="47" t="s">
        <v>1502</v>
      </c>
      <c r="DG6" s="51" t="s">
        <v>1502</v>
      </c>
      <c r="DH6" s="51" t="s">
        <v>1502</v>
      </c>
      <c r="DI6" s="51" t="s">
        <v>1502</v>
      </c>
      <c r="DJ6" s="6"/>
      <c r="DK6" s="102">
        <v>1.77</v>
      </c>
      <c r="DL6" s="102">
        <v>1.77</v>
      </c>
      <c r="DM6" s="102">
        <v>1.76</v>
      </c>
      <c r="DN6" s="102">
        <f t="shared" si="41"/>
        <v>1.76</v>
      </c>
      <c r="DO6" s="102">
        <v>1.76</v>
      </c>
      <c r="DP6" s="102">
        <v>1.76</v>
      </c>
      <c r="DQ6" s="102">
        <v>1.71</v>
      </c>
      <c r="DR6" s="102">
        <v>1.87</v>
      </c>
      <c r="DS6" s="102">
        <f t="shared" si="42"/>
        <v>1.76</v>
      </c>
      <c r="DT6" s="102">
        <v>1.77</v>
      </c>
      <c r="DU6" s="102">
        <v>1.81</v>
      </c>
      <c r="DV6" s="102">
        <f t="shared" si="43"/>
        <v>1.76</v>
      </c>
      <c r="DW6" s="102">
        <v>1.76</v>
      </c>
      <c r="DX6" s="102">
        <v>1.79</v>
      </c>
      <c r="DY6" s="102">
        <f t="shared" si="44"/>
        <v>1.76</v>
      </c>
      <c r="DZ6" s="102">
        <v>1.82</v>
      </c>
      <c r="EA6" s="102">
        <v>1.84</v>
      </c>
      <c r="EB6" s="102">
        <v>1.73</v>
      </c>
      <c r="EC6" s="102">
        <f t="shared" si="186"/>
        <v>1.73</v>
      </c>
      <c r="ED6" s="102">
        <v>1.75</v>
      </c>
      <c r="EE6" s="102">
        <v>1.76</v>
      </c>
      <c r="EF6" s="102">
        <f t="shared" si="45"/>
        <v>1.73</v>
      </c>
      <c r="EG6" s="102">
        <v>1.63</v>
      </c>
      <c r="EH6" s="102">
        <v>1.76</v>
      </c>
      <c r="EI6" s="102">
        <f t="shared" si="46"/>
        <v>1.73</v>
      </c>
      <c r="EJ6" s="102">
        <v>1.74</v>
      </c>
      <c r="EK6" s="102">
        <v>1.78</v>
      </c>
      <c r="EL6" s="102">
        <f t="shared" si="47"/>
        <v>1.73</v>
      </c>
      <c r="EM6" s="102">
        <v>1.69</v>
      </c>
      <c r="EN6" s="662">
        <v>1.71</v>
      </c>
      <c r="EO6" s="102">
        <f t="shared" si="187"/>
        <v>1.71</v>
      </c>
      <c r="EP6" s="102">
        <v>1.72</v>
      </c>
      <c r="EQ6" s="102">
        <v>1.83</v>
      </c>
      <c r="ER6" s="102">
        <f t="shared" si="188"/>
        <v>1.71</v>
      </c>
      <c r="ES6" s="102">
        <v>1.83</v>
      </c>
      <c r="ET6" s="102">
        <v>1.81</v>
      </c>
      <c r="EU6" s="102">
        <v>1.79</v>
      </c>
      <c r="EV6" s="77">
        <f t="shared" si="48"/>
        <v>1.71</v>
      </c>
      <c r="EW6" s="51">
        <v>1.81</v>
      </c>
      <c r="EX6" s="52">
        <f t="shared" si="189"/>
        <v>1.71</v>
      </c>
      <c r="EY6" s="77">
        <v>1.81</v>
      </c>
      <c r="EZ6" s="885">
        <f t="shared" si="1"/>
        <v>5.8479532163742742E-2</v>
      </c>
      <c r="FA6" s="102">
        <v>1.93</v>
      </c>
      <c r="FB6" s="102">
        <v>1.99</v>
      </c>
      <c r="FC6" s="102">
        <v>1.93</v>
      </c>
      <c r="FD6" s="102">
        <v>1.88</v>
      </c>
      <c r="FE6" s="102">
        <v>1.93</v>
      </c>
      <c r="FF6" s="102">
        <v>1.93</v>
      </c>
      <c r="FG6" s="102">
        <v>1.9</v>
      </c>
      <c r="FH6" s="102">
        <v>1.93</v>
      </c>
      <c r="FI6" s="102">
        <v>1.96</v>
      </c>
      <c r="FJ6" s="102">
        <v>1.89</v>
      </c>
      <c r="FK6" s="102">
        <f t="shared" si="49"/>
        <v>1.89</v>
      </c>
      <c r="FL6" s="102">
        <v>1.91</v>
      </c>
      <c r="FM6" s="102">
        <v>1.81</v>
      </c>
      <c r="FN6" s="102">
        <f t="shared" si="50"/>
        <v>1.81</v>
      </c>
      <c r="FO6" s="102">
        <v>1.76</v>
      </c>
      <c r="FP6" s="102">
        <v>1.82</v>
      </c>
      <c r="FQ6" s="102">
        <f t="shared" si="51"/>
        <v>1.81</v>
      </c>
      <c r="FR6" s="102">
        <v>1.65</v>
      </c>
      <c r="FS6" s="102">
        <v>1.8</v>
      </c>
      <c r="FT6" s="102">
        <f t="shared" si="190"/>
        <v>1.8</v>
      </c>
      <c r="FU6" s="102">
        <v>1.78</v>
      </c>
      <c r="FV6" s="102">
        <v>1.82</v>
      </c>
      <c r="FW6" s="102">
        <v>1.89</v>
      </c>
      <c r="FX6" s="102">
        <f t="shared" si="52"/>
        <v>1.8</v>
      </c>
      <c r="FY6" s="102">
        <v>1.71</v>
      </c>
      <c r="FZ6" s="102">
        <v>1.89</v>
      </c>
      <c r="GA6" s="102">
        <f t="shared" si="53"/>
        <v>1.8</v>
      </c>
      <c r="GB6" s="102">
        <v>1.78</v>
      </c>
      <c r="GC6" s="102">
        <v>1.8</v>
      </c>
      <c r="GD6" s="102">
        <v>1.82</v>
      </c>
      <c r="GE6" s="102">
        <f t="shared" si="191"/>
        <v>1.8</v>
      </c>
      <c r="GF6" s="102">
        <v>1.79</v>
      </c>
      <c r="GG6" s="102">
        <v>1.8</v>
      </c>
      <c r="GH6" s="102">
        <f t="shared" si="54"/>
        <v>1.8</v>
      </c>
      <c r="GI6" s="102">
        <v>1.81</v>
      </c>
      <c r="GJ6" s="102">
        <v>1.82</v>
      </c>
      <c r="GK6" s="102">
        <f t="shared" si="192"/>
        <v>1.8</v>
      </c>
      <c r="GL6" s="102">
        <v>1.81</v>
      </c>
      <c r="GM6" s="102">
        <v>1.81</v>
      </c>
      <c r="GN6" s="102">
        <v>1.82</v>
      </c>
      <c r="GO6" s="102">
        <v>1.8</v>
      </c>
      <c r="GP6" s="102">
        <f t="shared" si="55"/>
        <v>1.8</v>
      </c>
      <c r="GQ6" s="1057">
        <v>1.77</v>
      </c>
      <c r="GR6" s="58">
        <f t="shared" si="193"/>
        <v>1.77</v>
      </c>
      <c r="GS6" s="58">
        <v>1.78</v>
      </c>
      <c r="GT6" s="47">
        <v>1.77</v>
      </c>
      <c r="GU6" s="47">
        <f t="shared" si="56"/>
        <v>1.77</v>
      </c>
      <c r="GV6" s="51">
        <v>1.87</v>
      </c>
      <c r="GW6" s="51">
        <f t="shared" si="57"/>
        <v>1.77</v>
      </c>
      <c r="GX6" s="51"/>
      <c r="GY6" s="6">
        <f t="shared" si="58"/>
        <v>-1</v>
      </c>
      <c r="GZ6" s="102">
        <v>1.83</v>
      </c>
      <c r="HA6" s="102">
        <v>1.59</v>
      </c>
      <c r="HB6" s="102">
        <v>1.83</v>
      </c>
      <c r="HC6" s="102">
        <v>1.79</v>
      </c>
      <c r="HD6" s="102">
        <v>1.81</v>
      </c>
      <c r="HE6" s="102">
        <v>1.83</v>
      </c>
      <c r="HF6" s="102">
        <v>1.84</v>
      </c>
      <c r="HG6" s="102">
        <v>1.83</v>
      </c>
      <c r="HH6" s="102">
        <f t="shared" si="59"/>
        <v>1.83</v>
      </c>
      <c r="HI6" s="102">
        <v>1.88</v>
      </c>
      <c r="HJ6" s="102">
        <v>1.79</v>
      </c>
      <c r="HK6" s="102">
        <v>1.83</v>
      </c>
      <c r="HL6" s="102">
        <v>1.89</v>
      </c>
      <c r="HM6" s="102">
        <f t="shared" si="60"/>
        <v>1.79</v>
      </c>
      <c r="HN6" s="102">
        <v>1.8</v>
      </c>
      <c r="HO6" s="102">
        <v>1.83</v>
      </c>
      <c r="HP6" s="102">
        <f t="shared" si="194"/>
        <v>1.79</v>
      </c>
      <c r="HQ6" s="102">
        <v>1.86</v>
      </c>
      <c r="HR6" s="102">
        <v>1.87</v>
      </c>
      <c r="HS6" s="102">
        <f>MIN(HP6,HR6)</f>
        <v>1.79</v>
      </c>
      <c r="HT6" s="102">
        <v>1.81</v>
      </c>
      <c r="HU6" s="102">
        <v>1.85</v>
      </c>
      <c r="HV6" s="102">
        <f t="shared" si="195"/>
        <v>1.79</v>
      </c>
      <c r="HW6" s="102">
        <v>1.7</v>
      </c>
      <c r="HX6" s="102">
        <v>1.85</v>
      </c>
      <c r="HY6" s="102">
        <f t="shared" si="2"/>
        <v>1.79</v>
      </c>
      <c r="HZ6" s="102">
        <v>1.8</v>
      </c>
      <c r="IA6" s="102">
        <f t="shared" si="62"/>
        <v>1.79</v>
      </c>
      <c r="IB6" s="102">
        <v>1.79</v>
      </c>
      <c r="IC6" s="102">
        <v>1.79</v>
      </c>
      <c r="ID6" s="102">
        <f t="shared" si="196"/>
        <v>1.79</v>
      </c>
      <c r="IE6" s="102">
        <v>1.79</v>
      </c>
      <c r="IF6" s="102">
        <v>1.87</v>
      </c>
      <c r="IG6" s="102">
        <f t="shared" si="197"/>
        <v>1.79</v>
      </c>
      <c r="IH6" s="102">
        <v>1.85</v>
      </c>
      <c r="II6" s="102">
        <v>1.92</v>
      </c>
      <c r="IJ6" s="102">
        <v>1.84</v>
      </c>
      <c r="IK6" s="102">
        <f t="shared" si="63"/>
        <v>1.79</v>
      </c>
      <c r="IL6" s="1057">
        <v>1.81</v>
      </c>
      <c r="IM6" s="32">
        <f t="shared" si="64"/>
        <v>1.79</v>
      </c>
      <c r="IN6" s="47">
        <v>1.89</v>
      </c>
      <c r="IO6" s="51">
        <f t="shared" si="65"/>
        <v>1.79</v>
      </c>
      <c r="IP6" s="51">
        <v>1.88</v>
      </c>
      <c r="IQ6" s="47">
        <f t="shared" si="66"/>
        <v>1.79</v>
      </c>
      <c r="IR6" s="47">
        <v>1.89</v>
      </c>
      <c r="IS6" s="77">
        <v>1.81</v>
      </c>
      <c r="IT6" s="47">
        <f t="shared" si="67"/>
        <v>1.79</v>
      </c>
      <c r="IU6" s="47">
        <v>1.82</v>
      </c>
      <c r="IV6" s="77">
        <v>1.83</v>
      </c>
      <c r="IW6" s="47">
        <f t="shared" si="198"/>
        <v>1.79</v>
      </c>
      <c r="IX6" s="47">
        <v>1.94</v>
      </c>
      <c r="IY6" s="77">
        <v>1.9</v>
      </c>
      <c r="IZ6" s="47">
        <f t="shared" si="68"/>
        <v>1.79</v>
      </c>
      <c r="JA6" s="47">
        <v>1.91</v>
      </c>
      <c r="JB6" s="47">
        <f t="shared" si="69"/>
        <v>1.79</v>
      </c>
      <c r="JC6" s="47">
        <v>1.923</v>
      </c>
      <c r="JD6" s="77">
        <v>1.92</v>
      </c>
      <c r="JE6" s="77">
        <f t="shared" si="70"/>
        <v>1.79</v>
      </c>
      <c r="JF6" s="77">
        <v>1.92</v>
      </c>
      <c r="JG6" s="77">
        <v>1.91</v>
      </c>
      <c r="JH6" s="77">
        <f t="shared" si="71"/>
        <v>1.79</v>
      </c>
      <c r="JI6" s="77">
        <v>1.89</v>
      </c>
      <c r="JJ6" s="77">
        <v>1.9</v>
      </c>
      <c r="JK6" s="77">
        <f t="shared" si="72"/>
        <v>1.79</v>
      </c>
      <c r="JL6" s="77"/>
      <c r="JM6" s="6">
        <f t="shared" si="73"/>
        <v>-1</v>
      </c>
      <c r="JN6" s="102">
        <v>1.62</v>
      </c>
      <c r="JO6" s="102">
        <v>1.62</v>
      </c>
      <c r="JP6" s="102">
        <v>1.71</v>
      </c>
      <c r="JQ6" s="102">
        <f t="shared" si="74"/>
        <v>1.62</v>
      </c>
      <c r="JR6" s="102">
        <v>1.61</v>
      </c>
      <c r="JS6" s="102">
        <v>1.62</v>
      </c>
      <c r="JT6" s="102">
        <v>1.51</v>
      </c>
      <c r="JU6" s="102">
        <v>1.62</v>
      </c>
      <c r="JV6" s="102">
        <v>1.61</v>
      </c>
      <c r="JW6" s="102">
        <v>1.62</v>
      </c>
      <c r="JX6" s="102">
        <v>1.61</v>
      </c>
      <c r="JY6" s="102">
        <v>1.69</v>
      </c>
      <c r="JZ6" s="102">
        <f t="shared" si="75"/>
        <v>1.62</v>
      </c>
      <c r="KA6" s="102">
        <v>1.65</v>
      </c>
      <c r="KB6" s="102">
        <v>1.62</v>
      </c>
      <c r="KC6" s="102">
        <v>1.63</v>
      </c>
      <c r="KD6" s="102">
        <v>1.67</v>
      </c>
      <c r="KE6" s="102">
        <f t="shared" si="199"/>
        <v>1.62</v>
      </c>
      <c r="KF6" s="102">
        <v>1.74</v>
      </c>
      <c r="KG6" s="102">
        <v>1.71</v>
      </c>
      <c r="KH6" s="102">
        <f t="shared" si="76"/>
        <v>1.62</v>
      </c>
      <c r="KI6" s="102">
        <v>1.71</v>
      </c>
      <c r="KJ6" s="102">
        <v>1.71</v>
      </c>
      <c r="KK6" s="102">
        <f t="shared" si="3"/>
        <v>1.62</v>
      </c>
      <c r="KL6" s="102">
        <v>1.74</v>
      </c>
      <c r="KM6" s="102">
        <f t="shared" si="200"/>
        <v>1.62</v>
      </c>
      <c r="KN6" s="102">
        <v>1.73</v>
      </c>
      <c r="KO6" s="102">
        <v>1.63</v>
      </c>
      <c r="KP6" s="102">
        <f t="shared" si="77"/>
        <v>1.62</v>
      </c>
      <c r="KQ6" s="102">
        <v>1.73</v>
      </c>
      <c r="KR6" s="102">
        <v>1.71</v>
      </c>
      <c r="KS6" s="102">
        <f t="shared" si="201"/>
        <v>1.62</v>
      </c>
      <c r="KT6" s="102">
        <v>1.72</v>
      </c>
      <c r="KU6" s="102">
        <v>1.75</v>
      </c>
      <c r="KV6" s="47">
        <v>1.65</v>
      </c>
      <c r="KW6" s="102">
        <f t="shared" si="78"/>
        <v>1.62</v>
      </c>
      <c r="KX6" s="47">
        <v>1.73</v>
      </c>
      <c r="KY6" s="32">
        <f t="shared" si="79"/>
        <v>1.62</v>
      </c>
      <c r="KZ6" s="51">
        <v>1.75</v>
      </c>
      <c r="LA6" s="47">
        <f t="shared" si="80"/>
        <v>1.62</v>
      </c>
      <c r="LB6" s="47">
        <v>1.66</v>
      </c>
      <c r="LC6" s="51">
        <v>1.71</v>
      </c>
      <c r="LD6" s="51">
        <f t="shared" si="81"/>
        <v>1.62</v>
      </c>
      <c r="LE6" s="51">
        <v>1.72</v>
      </c>
      <c r="LF6" s="47">
        <f t="shared" si="82"/>
        <v>1.62</v>
      </c>
      <c r="LG6" s="47">
        <v>1.63</v>
      </c>
      <c r="LH6" s="77">
        <v>1.62</v>
      </c>
      <c r="LI6" s="47">
        <f t="shared" si="83"/>
        <v>1.62</v>
      </c>
      <c r="LJ6" s="47">
        <v>1.64</v>
      </c>
      <c r="LK6" s="77">
        <v>1.72</v>
      </c>
      <c r="LL6" s="47">
        <f t="shared" si="202"/>
        <v>1.62</v>
      </c>
      <c r="LM6" s="47"/>
      <c r="LN6" s="77">
        <v>1.72</v>
      </c>
      <c r="LO6" s="47">
        <f t="shared" si="84"/>
        <v>1.62</v>
      </c>
      <c r="LP6" s="77">
        <v>1.64</v>
      </c>
      <c r="LQ6" s="77">
        <f t="shared" si="85"/>
        <v>1.62</v>
      </c>
      <c r="LR6" s="77">
        <v>1.65</v>
      </c>
      <c r="LS6" s="102">
        <v>1.66</v>
      </c>
      <c r="LT6" s="77">
        <f t="shared" si="86"/>
        <v>1.62</v>
      </c>
      <c r="LU6" s="77">
        <v>1.65</v>
      </c>
      <c r="LV6" s="77">
        <f t="shared" si="87"/>
        <v>1.62</v>
      </c>
      <c r="LW6" s="77">
        <v>1.6</v>
      </c>
      <c r="LX6" s="77">
        <v>1.64</v>
      </c>
      <c r="LY6" s="77">
        <f t="shared" si="88"/>
        <v>1.62</v>
      </c>
      <c r="LZ6" s="77"/>
      <c r="MA6" s="6">
        <f t="shared" si="89"/>
        <v>-1</v>
      </c>
      <c r="MB6" s="102">
        <v>1.7464000000000002</v>
      </c>
      <c r="MC6" s="102">
        <v>1.7464000000000002</v>
      </c>
      <c r="MD6" s="102">
        <v>1.78</v>
      </c>
      <c r="ME6" s="102">
        <f t="shared" si="90"/>
        <v>1.7464000000000002</v>
      </c>
      <c r="MF6" s="102">
        <v>1.84</v>
      </c>
      <c r="MG6" s="102">
        <v>1.7464000000000002</v>
      </c>
      <c r="MH6" s="102">
        <v>1.88</v>
      </c>
      <c r="MI6" s="102">
        <v>1.74</v>
      </c>
      <c r="MJ6" s="102">
        <f t="shared" si="91"/>
        <v>1.74</v>
      </c>
      <c r="MK6" s="102">
        <v>1.81</v>
      </c>
      <c r="ML6" s="102">
        <v>1.64</v>
      </c>
      <c r="MM6" s="102">
        <v>1.7</v>
      </c>
      <c r="MN6" s="102">
        <v>1.73</v>
      </c>
      <c r="MO6" s="102">
        <f t="shared" si="92"/>
        <v>1.73</v>
      </c>
      <c r="MP6" s="102">
        <v>1.73</v>
      </c>
      <c r="MQ6" s="102">
        <f t="shared" si="203"/>
        <v>1.73</v>
      </c>
      <c r="MR6" s="102">
        <v>1.69</v>
      </c>
      <c r="MS6" s="102">
        <v>1.7</v>
      </c>
      <c r="MT6" s="102">
        <f t="shared" si="93"/>
        <v>1.7</v>
      </c>
      <c r="MU6" s="102">
        <v>1.69</v>
      </c>
      <c r="MV6" s="102">
        <v>1.74</v>
      </c>
      <c r="MW6" s="102">
        <f t="shared" si="94"/>
        <v>1.7</v>
      </c>
      <c r="MX6" s="102">
        <v>1.69</v>
      </c>
      <c r="MY6" s="102">
        <v>1.7</v>
      </c>
      <c r="MZ6" s="102">
        <f t="shared" si="95"/>
        <v>1.7</v>
      </c>
      <c r="NA6" s="102">
        <v>1.69</v>
      </c>
      <c r="NB6" s="102">
        <v>1.7</v>
      </c>
      <c r="NC6" s="102">
        <f t="shared" si="96"/>
        <v>1.7</v>
      </c>
      <c r="ND6" s="102">
        <v>1.65</v>
      </c>
      <c r="NE6" s="102">
        <v>1.63</v>
      </c>
      <c r="NF6" s="102">
        <f t="shared" si="97"/>
        <v>1.63</v>
      </c>
      <c r="NG6" s="102">
        <v>1.68</v>
      </c>
      <c r="NH6" s="102">
        <v>1.72</v>
      </c>
      <c r="NI6" s="102">
        <f t="shared" si="204"/>
        <v>1.63</v>
      </c>
      <c r="NJ6" s="102">
        <v>1.67</v>
      </c>
      <c r="NK6" s="102">
        <v>1.7</v>
      </c>
      <c r="NL6" s="102">
        <v>1.44</v>
      </c>
      <c r="NM6" s="102">
        <f t="shared" si="98"/>
        <v>1.44</v>
      </c>
      <c r="NN6" s="1057">
        <v>1.56</v>
      </c>
      <c r="NO6" s="1049">
        <f t="shared" si="205"/>
        <v>1.44</v>
      </c>
      <c r="NP6" s="47">
        <v>1.52</v>
      </c>
      <c r="NQ6" s="47">
        <v>1.52</v>
      </c>
      <c r="NR6" s="47">
        <f t="shared" si="99"/>
        <v>1.44</v>
      </c>
      <c r="NS6" s="47">
        <v>1.47</v>
      </c>
      <c r="NT6" s="47">
        <f t="shared" si="100"/>
        <v>1.44</v>
      </c>
      <c r="NU6" s="47">
        <v>1.47</v>
      </c>
      <c r="NV6" s="47">
        <f t="shared" si="101"/>
        <v>1.44</v>
      </c>
      <c r="NW6" s="47">
        <v>1.52</v>
      </c>
      <c r="NX6" s="77">
        <v>1.47</v>
      </c>
      <c r="NY6" s="47">
        <f t="shared" si="102"/>
        <v>1.44</v>
      </c>
      <c r="NZ6" s="47">
        <v>1.45</v>
      </c>
      <c r="OA6" s="77">
        <v>1.45</v>
      </c>
      <c r="OB6" s="47">
        <f t="shared" si="206"/>
        <v>1.44</v>
      </c>
      <c r="OC6" s="47">
        <v>1.4643999999999999</v>
      </c>
      <c r="OD6" s="77">
        <v>1.46</v>
      </c>
      <c r="OE6" s="47">
        <f t="shared" si="103"/>
        <v>1.44</v>
      </c>
      <c r="OF6" s="77">
        <v>1.56</v>
      </c>
      <c r="OG6" s="77">
        <f t="shared" si="104"/>
        <v>1.44</v>
      </c>
      <c r="OH6" s="77">
        <v>1.55</v>
      </c>
      <c r="OI6" s="77">
        <v>1.49</v>
      </c>
      <c r="OJ6" s="77">
        <f t="shared" si="105"/>
        <v>1.44</v>
      </c>
      <c r="OK6" s="77">
        <v>1.48</v>
      </c>
      <c r="OL6" s="77">
        <f t="shared" si="106"/>
        <v>1.44</v>
      </c>
      <c r="OM6" s="77">
        <v>1.42</v>
      </c>
      <c r="ON6" s="77">
        <v>1.45</v>
      </c>
      <c r="OO6" s="77">
        <f t="shared" si="107"/>
        <v>1.44</v>
      </c>
      <c r="OP6" s="1049">
        <v>1.47</v>
      </c>
      <c r="OQ6" s="1049">
        <f t="shared" si="108"/>
        <v>1.44</v>
      </c>
      <c r="OR6" s="1049">
        <v>1.48</v>
      </c>
      <c r="OS6" s="77">
        <f t="shared" si="109"/>
        <v>1.44</v>
      </c>
      <c r="OT6" s="1049">
        <v>1.52</v>
      </c>
      <c r="OU6" s="77">
        <f t="shared" si="207"/>
        <v>1.44</v>
      </c>
      <c r="OV6" s="77">
        <v>1.53</v>
      </c>
      <c r="OW6" s="6">
        <f t="shared" si="110"/>
        <v>6.2500000000000056E-2</v>
      </c>
      <c r="OX6" s="102">
        <v>1.4266000000000001</v>
      </c>
      <c r="OY6" s="102">
        <v>1.54</v>
      </c>
      <c r="OZ6" s="102">
        <f t="shared" si="208"/>
        <v>1.4266000000000001</v>
      </c>
      <c r="PA6" s="102">
        <v>1.54</v>
      </c>
      <c r="PB6" s="102">
        <v>1.51</v>
      </c>
      <c r="PC6" s="102">
        <f t="shared" si="209"/>
        <v>1.4266000000000001</v>
      </c>
      <c r="PD6" s="102">
        <v>1.38</v>
      </c>
      <c r="PE6" s="102">
        <v>1.53</v>
      </c>
      <c r="PF6" s="102">
        <f t="shared" si="111"/>
        <v>1.4266000000000001</v>
      </c>
      <c r="PG6" s="102">
        <v>1.54</v>
      </c>
      <c r="PH6" s="102">
        <v>1.52</v>
      </c>
      <c r="PI6" s="102">
        <v>1.37</v>
      </c>
      <c r="PJ6" s="102">
        <f t="shared" si="112"/>
        <v>1.37</v>
      </c>
      <c r="PK6" s="1057">
        <v>1.39</v>
      </c>
      <c r="PL6" s="1049">
        <f t="shared" si="210"/>
        <v>1.37</v>
      </c>
      <c r="PM6" s="1057">
        <v>1.31</v>
      </c>
      <c r="PN6" s="1162">
        <v>1.33</v>
      </c>
      <c r="PO6" s="47">
        <f t="shared" si="113"/>
        <v>1.31</v>
      </c>
      <c r="PP6" s="47">
        <v>1.33</v>
      </c>
      <c r="PQ6" s="47">
        <v>1.44</v>
      </c>
      <c r="PR6" s="47">
        <f t="shared" si="114"/>
        <v>1.31</v>
      </c>
      <c r="PS6" s="47">
        <v>1.41</v>
      </c>
      <c r="PT6" s="47">
        <f t="shared" si="115"/>
        <v>1.31</v>
      </c>
      <c r="PU6" s="47">
        <v>1.42</v>
      </c>
      <c r="PV6" s="47">
        <v>1.42</v>
      </c>
      <c r="PW6" s="77">
        <v>1.45</v>
      </c>
      <c r="PX6" s="47">
        <f t="shared" si="116"/>
        <v>1.31</v>
      </c>
      <c r="PY6" s="47">
        <v>1.42</v>
      </c>
      <c r="PZ6" s="77">
        <v>1.38</v>
      </c>
      <c r="QA6" s="47">
        <f t="shared" si="211"/>
        <v>1.31</v>
      </c>
      <c r="QB6" s="47">
        <v>1.34</v>
      </c>
      <c r="QC6" s="77">
        <v>1.37</v>
      </c>
      <c r="QD6" s="47">
        <f t="shared" si="117"/>
        <v>1.31</v>
      </c>
      <c r="QE6" s="47">
        <v>1.4</v>
      </c>
      <c r="QF6" s="77">
        <v>1.3779999999999999</v>
      </c>
      <c r="QG6" s="77">
        <f t="shared" si="118"/>
        <v>1.31</v>
      </c>
      <c r="QH6" s="77">
        <v>1.34</v>
      </c>
      <c r="QI6" s="77">
        <v>1.39</v>
      </c>
      <c r="QJ6" s="77">
        <f t="shared" si="119"/>
        <v>1.31</v>
      </c>
      <c r="QK6" s="77">
        <v>1.39</v>
      </c>
      <c r="QL6" s="77">
        <f t="shared" si="120"/>
        <v>1.31</v>
      </c>
      <c r="QM6" s="77">
        <v>1.39</v>
      </c>
      <c r="QN6" s="77">
        <f t="shared" si="212"/>
        <v>1.31</v>
      </c>
      <c r="QO6" s="77">
        <v>1.33</v>
      </c>
      <c r="QP6" s="1049">
        <v>1.42</v>
      </c>
      <c r="QQ6" s="77">
        <f t="shared" si="121"/>
        <v>1.31</v>
      </c>
      <c r="QR6" s="1049">
        <v>1.38</v>
      </c>
      <c r="QS6" s="77">
        <f t="shared" si="122"/>
        <v>1.31</v>
      </c>
      <c r="QT6" s="77">
        <v>1.37</v>
      </c>
      <c r="QU6" s="77">
        <f t="shared" si="123"/>
        <v>1.31</v>
      </c>
      <c r="QV6" s="77">
        <v>1.39</v>
      </c>
      <c r="QW6" s="77">
        <f t="shared" si="213"/>
        <v>1.31</v>
      </c>
      <c r="QX6" s="77">
        <v>1.4</v>
      </c>
      <c r="QY6" s="1049">
        <v>1.41</v>
      </c>
      <c r="QZ6" s="52">
        <f t="shared" si="4"/>
        <v>1.31</v>
      </c>
      <c r="RA6" s="1049">
        <v>1.45</v>
      </c>
      <c r="RB6" s="1049">
        <f t="shared" si="214"/>
        <v>1.31</v>
      </c>
      <c r="RC6" s="1049">
        <v>1.33</v>
      </c>
      <c r="RD6" s="1049">
        <v>1.34</v>
      </c>
      <c r="RE6" s="6">
        <f t="shared" si="124"/>
        <v>2.2900763358778647E-2</v>
      </c>
      <c r="RF6" s="102">
        <v>1.57</v>
      </c>
      <c r="RG6" s="102">
        <v>1.83</v>
      </c>
      <c r="RH6" s="102">
        <v>1.85</v>
      </c>
      <c r="RI6" s="52">
        <f t="shared" si="125"/>
        <v>1.57</v>
      </c>
      <c r="RJ6" s="52">
        <v>1.85</v>
      </c>
      <c r="RK6" s="47">
        <v>1.86</v>
      </c>
      <c r="RL6" s="52">
        <v>1.87</v>
      </c>
      <c r="RM6" s="47">
        <f t="shared" si="126"/>
        <v>1.57</v>
      </c>
      <c r="RN6" s="47">
        <v>1.87</v>
      </c>
      <c r="RO6" s="47">
        <v>1.87</v>
      </c>
      <c r="RP6" s="47">
        <f t="shared" si="127"/>
        <v>1.57</v>
      </c>
      <c r="RQ6" s="47">
        <v>1.87</v>
      </c>
      <c r="RR6" s="47">
        <f t="shared" si="128"/>
        <v>1.57</v>
      </c>
      <c r="RS6" s="47">
        <v>1.92</v>
      </c>
      <c r="RT6" s="47">
        <v>1.92</v>
      </c>
      <c r="RU6" s="77">
        <v>1.89</v>
      </c>
      <c r="RV6" s="47">
        <f t="shared" ref="RV6:RV18" si="234">MIN(RR6,RU6)</f>
        <v>1.57</v>
      </c>
      <c r="RW6" s="47">
        <v>1.98</v>
      </c>
      <c r="RX6" s="77">
        <v>1.89</v>
      </c>
      <c r="RY6" s="47">
        <f t="shared" si="215"/>
        <v>1.57</v>
      </c>
      <c r="RZ6" s="47"/>
      <c r="SA6" s="77">
        <v>1.96</v>
      </c>
      <c r="SB6" s="47">
        <f t="shared" si="129"/>
        <v>1.57</v>
      </c>
      <c r="SC6" s="47">
        <v>1.99</v>
      </c>
      <c r="SD6" s="77">
        <v>1.65</v>
      </c>
      <c r="SE6" s="47">
        <f t="shared" si="130"/>
        <v>1.57</v>
      </c>
      <c r="SF6" s="77">
        <v>1.58</v>
      </c>
      <c r="SG6" s="77">
        <f t="shared" si="131"/>
        <v>1.57</v>
      </c>
      <c r="SH6" s="77">
        <v>1.59</v>
      </c>
      <c r="SI6" s="77">
        <v>1.6</v>
      </c>
      <c r="SJ6" s="77">
        <f t="shared" si="132"/>
        <v>1.57</v>
      </c>
      <c r="SK6" s="77">
        <v>1.62</v>
      </c>
      <c r="SL6" s="77">
        <f t="shared" si="216"/>
        <v>1.57</v>
      </c>
      <c r="SM6" s="77">
        <v>1.7</v>
      </c>
      <c r="SN6" s="1049">
        <v>1.64</v>
      </c>
      <c r="SO6" s="77">
        <f t="shared" si="133"/>
        <v>1.57</v>
      </c>
      <c r="SP6" s="1049">
        <v>1.66</v>
      </c>
      <c r="SQ6" s="77">
        <f t="shared" si="217"/>
        <v>1.57</v>
      </c>
      <c r="SR6" s="77">
        <v>1.62</v>
      </c>
      <c r="SS6" s="77">
        <v>1.61</v>
      </c>
      <c r="ST6" s="77">
        <f t="shared" si="134"/>
        <v>1.57</v>
      </c>
      <c r="SU6" s="1049">
        <v>1.6</v>
      </c>
      <c r="SV6" s="77">
        <f t="shared" si="5"/>
        <v>1.57</v>
      </c>
      <c r="SW6" s="1049">
        <v>1.61</v>
      </c>
      <c r="SX6" s="1049">
        <f t="shared" si="218"/>
        <v>1.57</v>
      </c>
      <c r="SY6" s="1049">
        <v>1.65</v>
      </c>
      <c r="SZ6" s="52">
        <v>1.64</v>
      </c>
      <c r="TA6" s="1049">
        <f t="shared" si="219"/>
        <v>1.57</v>
      </c>
      <c r="TB6" s="1049">
        <v>1.68</v>
      </c>
      <c r="TC6" s="6">
        <f t="shared" si="6"/>
        <v>7.0063694267515839E-2</v>
      </c>
      <c r="TD6" s="47">
        <v>1.7270000000000003</v>
      </c>
      <c r="TE6" s="102">
        <v>1.69</v>
      </c>
      <c r="TF6" s="58">
        <f t="shared" si="7"/>
        <v>1.69</v>
      </c>
      <c r="TG6" s="47">
        <v>1.71</v>
      </c>
      <c r="TH6" s="58">
        <f t="shared" si="135"/>
        <v>1.69</v>
      </c>
      <c r="TI6" s="47">
        <v>1.69</v>
      </c>
      <c r="TJ6" s="47">
        <f t="shared" si="136"/>
        <v>1.69</v>
      </c>
      <c r="TK6" s="47">
        <v>1.74</v>
      </c>
      <c r="TL6" s="47">
        <v>1.7</v>
      </c>
      <c r="TM6" s="47">
        <f t="shared" si="137"/>
        <v>1.69</v>
      </c>
      <c r="TN6" s="47">
        <v>1.79</v>
      </c>
      <c r="TO6" s="47">
        <f t="shared" si="138"/>
        <v>1.69</v>
      </c>
      <c r="TP6" s="47">
        <v>1.8</v>
      </c>
      <c r="TQ6" s="77">
        <v>1.7</v>
      </c>
      <c r="TR6" s="47">
        <f t="shared" ref="TR6:TR18" si="235">MIN(TO6,TQ6)</f>
        <v>1.69</v>
      </c>
      <c r="TS6" s="47">
        <v>1.71</v>
      </c>
      <c r="TT6" s="47">
        <v>1.7</v>
      </c>
      <c r="TU6" s="47">
        <v>1.68</v>
      </c>
      <c r="TV6" s="77">
        <v>1.7</v>
      </c>
      <c r="TW6" s="77">
        <v>1.71</v>
      </c>
      <c r="TX6" s="77">
        <f t="shared" si="220"/>
        <v>1.69</v>
      </c>
      <c r="TY6" s="47">
        <v>1.69</v>
      </c>
      <c r="TZ6" s="47">
        <v>1.71</v>
      </c>
      <c r="UA6" s="77">
        <v>1.68</v>
      </c>
      <c r="UB6" s="77">
        <v>1.7</v>
      </c>
      <c r="UC6" s="47">
        <f t="shared" si="139"/>
        <v>1.68</v>
      </c>
      <c r="UD6" s="47">
        <v>1.7</v>
      </c>
      <c r="UE6" s="47">
        <v>1.67</v>
      </c>
      <c r="UF6" s="47">
        <f t="shared" si="140"/>
        <v>1.68</v>
      </c>
      <c r="UG6" s="77">
        <v>1.69</v>
      </c>
      <c r="UH6" s="77">
        <v>1.71</v>
      </c>
      <c r="UI6" s="77">
        <f t="shared" si="221"/>
        <v>1.68</v>
      </c>
      <c r="UJ6" s="77">
        <v>1.73</v>
      </c>
      <c r="UK6" s="77">
        <v>1.76</v>
      </c>
      <c r="UL6" s="51">
        <v>1.78</v>
      </c>
      <c r="UM6" s="47">
        <v>1.8049999999999999</v>
      </c>
      <c r="UN6" s="77">
        <f t="shared" si="141"/>
        <v>1.68</v>
      </c>
      <c r="UO6" s="77">
        <v>1.74</v>
      </c>
      <c r="UP6" s="77">
        <v>1.78</v>
      </c>
      <c r="UQ6" s="77">
        <f t="shared" si="142"/>
        <v>1.68</v>
      </c>
      <c r="UR6" s="77">
        <v>1.76</v>
      </c>
      <c r="US6" s="77">
        <v>1.73</v>
      </c>
      <c r="UT6" s="77">
        <f t="shared" si="143"/>
        <v>1.68</v>
      </c>
      <c r="UU6" s="77">
        <v>1.7549999999999999</v>
      </c>
      <c r="UV6" s="77">
        <v>1.75</v>
      </c>
      <c r="UW6" s="77">
        <f t="shared" si="144"/>
        <v>1.68</v>
      </c>
      <c r="UX6" s="1049">
        <v>1.71</v>
      </c>
      <c r="UY6" s="1049">
        <v>1.73</v>
      </c>
      <c r="UZ6" s="77">
        <f t="shared" si="145"/>
        <v>1.68</v>
      </c>
      <c r="VA6" s="77">
        <v>1.69</v>
      </c>
      <c r="VB6" s="77">
        <v>1.63</v>
      </c>
      <c r="VC6" s="77">
        <f t="shared" si="146"/>
        <v>1.63</v>
      </c>
      <c r="VD6" s="77">
        <v>1.65</v>
      </c>
      <c r="VE6" s="77">
        <f t="shared" si="147"/>
        <v>1.63</v>
      </c>
      <c r="VF6" s="1049"/>
      <c r="VG6" s="52">
        <v>1.67</v>
      </c>
      <c r="VH6" s="52">
        <f t="shared" si="222"/>
        <v>1.63</v>
      </c>
      <c r="VI6" s="1049"/>
      <c r="VJ6" s="1049">
        <v>1.68</v>
      </c>
      <c r="VK6" s="1049">
        <v>1.71</v>
      </c>
      <c r="VL6" s="1049">
        <f t="shared" si="223"/>
        <v>1.63</v>
      </c>
      <c r="VM6" s="1049"/>
      <c r="VN6" s="1049">
        <v>1.69</v>
      </c>
      <c r="VO6" s="1049">
        <v>1.71</v>
      </c>
      <c r="VP6" s="1049">
        <f t="shared" si="148"/>
        <v>1.63</v>
      </c>
      <c r="VQ6" s="1049"/>
      <c r="VR6" s="1049">
        <v>1.73</v>
      </c>
      <c r="VS6" s="6">
        <f t="shared" si="149"/>
        <v>-1</v>
      </c>
      <c r="VT6" s="6">
        <f t="shared" si="150"/>
        <v>6.1349693251533798E-2</v>
      </c>
      <c r="VU6" s="6">
        <f>(TU6-TR6)/TR6</f>
        <v>-5.9171597633136145E-3</v>
      </c>
      <c r="VV6" s="77">
        <v>1.36</v>
      </c>
      <c r="VW6" s="77">
        <v>1.47</v>
      </c>
      <c r="VX6" s="77">
        <v>1.39</v>
      </c>
      <c r="VY6" s="47">
        <v>1.43</v>
      </c>
      <c r="VZ6" s="77">
        <f t="shared" si="224"/>
        <v>1.36</v>
      </c>
      <c r="WA6" s="77">
        <v>1.39</v>
      </c>
      <c r="WB6" s="1049">
        <v>1.4</v>
      </c>
      <c r="WC6" s="77">
        <f t="shared" si="151"/>
        <v>1.36</v>
      </c>
      <c r="WD6" s="77">
        <v>1.41</v>
      </c>
      <c r="WE6" s="1049">
        <v>1.44</v>
      </c>
      <c r="WF6" s="77">
        <f t="shared" si="225"/>
        <v>1.36</v>
      </c>
      <c r="WG6" s="77">
        <v>1.47</v>
      </c>
      <c r="WH6" s="77">
        <v>1.44</v>
      </c>
      <c r="WI6" s="77">
        <f t="shared" si="226"/>
        <v>1.36</v>
      </c>
      <c r="WJ6" s="77">
        <v>1.43</v>
      </c>
      <c r="WK6" s="77">
        <v>1.36</v>
      </c>
      <c r="WL6" s="77">
        <f t="shared" si="227"/>
        <v>1.36</v>
      </c>
      <c r="WM6" s="77">
        <v>1.42</v>
      </c>
      <c r="WN6" s="1049">
        <v>1.37</v>
      </c>
      <c r="WO6" s="52">
        <f t="shared" si="8"/>
        <v>1.36</v>
      </c>
      <c r="WP6" s="1049">
        <v>1.37</v>
      </c>
      <c r="WQ6" s="1049">
        <f t="shared" si="228"/>
        <v>1.36</v>
      </c>
      <c r="WR6" s="1049">
        <v>1.35</v>
      </c>
      <c r="WS6" s="1049">
        <v>1.37</v>
      </c>
      <c r="WT6" s="1049">
        <f t="shared" si="152"/>
        <v>1.36</v>
      </c>
      <c r="WU6" s="1049"/>
      <c r="WV6" s="6">
        <f t="shared" si="153"/>
        <v>-1</v>
      </c>
      <c r="WW6" s="77">
        <v>1.49</v>
      </c>
      <c r="WX6" s="77">
        <v>1.56</v>
      </c>
      <c r="WY6" s="77">
        <f t="shared" si="154"/>
        <v>1.49</v>
      </c>
      <c r="WZ6" s="1049">
        <v>1.5</v>
      </c>
      <c r="XA6" s="77">
        <f t="shared" si="155"/>
        <v>1.49</v>
      </c>
      <c r="XB6" s="77">
        <v>1.51</v>
      </c>
      <c r="XC6" s="1049">
        <v>1.52</v>
      </c>
      <c r="XD6" s="102">
        <f t="shared" si="156"/>
        <v>1.49</v>
      </c>
      <c r="XE6" s="52">
        <v>1.51</v>
      </c>
      <c r="XF6" s="51">
        <f t="shared" si="229"/>
        <v>1.49</v>
      </c>
      <c r="XG6" s="47">
        <v>1.56</v>
      </c>
      <c r="XH6" s="51">
        <v>1.52</v>
      </c>
      <c r="XI6" s="51">
        <f t="shared" si="9"/>
        <v>1.49</v>
      </c>
      <c r="XJ6" s="52">
        <v>1.53</v>
      </c>
      <c r="XK6" s="1049">
        <f t="shared" si="10"/>
        <v>1.49</v>
      </c>
      <c r="XL6" s="1049">
        <v>1.52</v>
      </c>
      <c r="XM6" s="1049">
        <f t="shared" si="230"/>
        <v>1.49</v>
      </c>
      <c r="XN6" s="1049">
        <v>1.57</v>
      </c>
      <c r="XO6" s="1049">
        <v>1.52</v>
      </c>
      <c r="XP6" s="1049">
        <f t="shared" si="157"/>
        <v>1.49</v>
      </c>
      <c r="XQ6" s="1049"/>
      <c r="XR6" s="6">
        <f t="shared" si="158"/>
        <v>-1</v>
      </c>
      <c r="XS6" s="52">
        <v>1.68</v>
      </c>
      <c r="XT6" s="52">
        <v>1.74</v>
      </c>
      <c r="XU6" s="52">
        <v>1.7</v>
      </c>
      <c r="XV6" s="52">
        <f t="shared" si="159"/>
        <v>1.68</v>
      </c>
      <c r="XW6" s="52">
        <v>1.68</v>
      </c>
      <c r="XX6" s="52">
        <v>1.8</v>
      </c>
      <c r="XY6" s="52">
        <f t="shared" si="160"/>
        <v>1.68</v>
      </c>
      <c r="XZ6" s="52">
        <v>1.69</v>
      </c>
      <c r="YA6" s="52">
        <f t="shared" si="161"/>
        <v>1.68</v>
      </c>
      <c r="YB6" s="52">
        <v>1.66</v>
      </c>
      <c r="YC6" s="77">
        <v>1.67</v>
      </c>
      <c r="YD6" s="47">
        <f t="shared" si="162"/>
        <v>1.67</v>
      </c>
      <c r="YE6" s="52">
        <v>1.6830000000000001</v>
      </c>
      <c r="YF6" s="77">
        <f t="shared" si="163"/>
        <v>1.67</v>
      </c>
      <c r="YG6" s="52">
        <v>1.7</v>
      </c>
      <c r="YH6" s="52">
        <f t="shared" si="164"/>
        <v>1.67</v>
      </c>
      <c r="YI6" s="1049">
        <v>1.72</v>
      </c>
      <c r="YJ6" s="1049">
        <f t="shared" si="231"/>
        <v>1.67</v>
      </c>
      <c r="YK6" s="1049">
        <v>1.75</v>
      </c>
      <c r="YL6" s="1049">
        <v>1.72</v>
      </c>
      <c r="YM6" s="1049">
        <f t="shared" si="165"/>
        <v>1.67</v>
      </c>
      <c r="YN6" s="1049"/>
      <c r="YO6" s="6">
        <f t="shared" si="166"/>
        <v>-1</v>
      </c>
      <c r="YP6" s="1049">
        <v>1.56</v>
      </c>
      <c r="YQ6" s="1049">
        <v>1.55</v>
      </c>
      <c r="YR6" s="1049">
        <f t="shared" si="167"/>
        <v>1.56</v>
      </c>
      <c r="YS6" s="1049">
        <v>1.55</v>
      </c>
      <c r="YT6" s="1049">
        <v>1.546</v>
      </c>
      <c r="YU6" s="1049">
        <f t="shared" si="168"/>
        <v>1.546</v>
      </c>
      <c r="YV6" s="1049">
        <v>1.58</v>
      </c>
      <c r="YW6" s="1049">
        <f t="shared" si="232"/>
        <v>1.546</v>
      </c>
      <c r="YX6" s="1049"/>
      <c r="YY6" s="1049">
        <v>1.59</v>
      </c>
      <c r="YZ6" s="1049">
        <v>1.66</v>
      </c>
      <c r="ZA6" s="1049">
        <f t="shared" si="11"/>
        <v>1.546</v>
      </c>
      <c r="ZB6" s="1049"/>
      <c r="ZC6" s="1049">
        <v>1.63</v>
      </c>
      <c r="ZD6" s="1049"/>
      <c r="ZE6" s="1049">
        <v>1.56</v>
      </c>
      <c r="ZF6" s="1049">
        <f t="shared" si="12"/>
        <v>1.546</v>
      </c>
      <c r="ZG6" s="1049">
        <v>1.65</v>
      </c>
      <c r="ZH6" s="1049">
        <v>1.65</v>
      </c>
      <c r="ZI6" s="1049">
        <f t="shared" si="233"/>
        <v>1.546</v>
      </c>
      <c r="ZJ6" s="1049">
        <v>1.66</v>
      </c>
      <c r="ZK6" s="1049">
        <v>1.65</v>
      </c>
      <c r="ZL6" s="1049">
        <f t="shared" si="169"/>
        <v>1.546</v>
      </c>
      <c r="ZM6" s="1049"/>
      <c r="ZN6" s="1224">
        <f t="shared" si="170"/>
        <v>-1</v>
      </c>
      <c r="ZO6" s="1224">
        <f t="shared" si="171"/>
        <v>-1</v>
      </c>
      <c r="ZP6" s="1049">
        <v>1.3</v>
      </c>
      <c r="ZQ6" s="1049">
        <f t="shared" si="13"/>
        <v>1.3</v>
      </c>
      <c r="ZR6" s="1049">
        <v>1.32</v>
      </c>
      <c r="ZS6" s="1049">
        <v>1.3</v>
      </c>
      <c r="ZT6" s="1049">
        <f t="shared" si="172"/>
        <v>1.3</v>
      </c>
      <c r="ZU6" s="1049">
        <v>1.39</v>
      </c>
      <c r="ZV6" s="1224">
        <f t="shared" si="173"/>
        <v>6.9230769230769124E-2</v>
      </c>
      <c r="ZW6" s="1049">
        <v>1.33</v>
      </c>
      <c r="ZX6" s="1049">
        <f t="shared" si="14"/>
        <v>1.33</v>
      </c>
      <c r="ZY6" s="1049">
        <v>1.32</v>
      </c>
      <c r="ZZ6" s="1049">
        <v>1.33</v>
      </c>
      <c r="AAA6" s="1049">
        <f t="shared" si="174"/>
        <v>1.33</v>
      </c>
      <c r="AAB6" s="1049"/>
      <c r="AAC6" s="1224">
        <f t="shared" si="175"/>
        <v>-1</v>
      </c>
      <c r="AAD6" s="1049">
        <v>1.31</v>
      </c>
      <c r="AAE6" s="1049">
        <f t="shared" si="15"/>
        <v>1.31</v>
      </c>
      <c r="AAF6" s="1049">
        <v>1.34</v>
      </c>
      <c r="AAG6" s="1049">
        <v>1.31</v>
      </c>
      <c r="AAH6" s="1049">
        <f t="shared" si="176"/>
        <v>1.31</v>
      </c>
      <c r="AAI6" s="1049"/>
      <c r="AAJ6" s="1224">
        <f t="shared" si="177"/>
        <v>-1</v>
      </c>
      <c r="AAK6" s="1706" t="s">
        <v>2986</v>
      </c>
      <c r="AAL6" s="14"/>
      <c r="AAM6" s="47"/>
      <c r="AAN6" s="47" t="str">
        <f t="shared" si="16"/>
        <v xml:space="preserve">1. Better than baseline </v>
      </c>
      <c r="AAO6" s="47" t="str">
        <f t="shared" si="17"/>
        <v>4.Blocker/Not Executed</v>
      </c>
      <c r="AAP6" s="47" t="str">
        <f t="shared" si="18"/>
        <v>4.Blocker/Not Executed</v>
      </c>
      <c r="AAQ6" s="47" t="str">
        <f t="shared" si="19"/>
        <v>2. Within 10% deviation from baseline</v>
      </c>
      <c r="AAR6" s="47" t="str">
        <f t="shared" si="20"/>
        <v xml:space="preserve">1. Better than baseline </v>
      </c>
      <c r="AAS6" s="47" t="str">
        <f t="shared" si="21"/>
        <v xml:space="preserve">1. Better than baseline </v>
      </c>
      <c r="AAT6" s="47" t="str">
        <f t="shared" si="22"/>
        <v xml:space="preserve">1. Better than baseline </v>
      </c>
      <c r="AAU6" s="47" t="str">
        <f t="shared" si="23"/>
        <v>2. Within 10% deviation from baseline</v>
      </c>
      <c r="AAV6" s="51" t="str">
        <f t="shared" si="24"/>
        <v>2. Within 10% deviation from baseline</v>
      </c>
      <c r="AAW6" s="47" t="str">
        <f t="shared" si="25"/>
        <v>2. Within 10% deviation from baseline</v>
      </c>
      <c r="AAX6" s="47" t="str">
        <f t="shared" si="178"/>
        <v xml:space="preserve">1. Better than baseline </v>
      </c>
      <c r="AAY6" s="1049" t="str">
        <f t="shared" si="26"/>
        <v xml:space="preserve">1. Better than baseline </v>
      </c>
      <c r="AAZ6" s="1049" t="str">
        <f t="shared" si="27"/>
        <v xml:space="preserve">1. Better than baseline </v>
      </c>
      <c r="ABA6" s="1049" t="str">
        <f t="shared" si="28"/>
        <v xml:space="preserve">1. Better than baseline </v>
      </c>
      <c r="ABB6" s="1049" t="str">
        <f t="shared" si="179"/>
        <v xml:space="preserve">1. Better than baseline </v>
      </c>
    </row>
    <row r="7" spans="1:730" x14ac:dyDescent="0.35">
      <c r="A7" s="332">
        <v>5</v>
      </c>
      <c r="B7" s="332" t="s">
        <v>18</v>
      </c>
      <c r="C7" s="176" t="s">
        <v>1254</v>
      </c>
      <c r="D7" s="178" t="s">
        <v>2979</v>
      </c>
      <c r="E7" s="176" t="s">
        <v>2980</v>
      </c>
      <c r="F7" s="83" t="s">
        <v>2987</v>
      </c>
      <c r="G7" s="47" t="s">
        <v>2988</v>
      </c>
      <c r="H7" s="51">
        <v>3.4838</v>
      </c>
      <c r="I7" s="51">
        <v>3.44</v>
      </c>
      <c r="J7" s="51">
        <v>3.48</v>
      </c>
      <c r="K7" s="51">
        <f t="shared" si="180"/>
        <v>3.48</v>
      </c>
      <c r="L7" s="51">
        <v>3.56</v>
      </c>
      <c r="M7" s="51">
        <v>3.48</v>
      </c>
      <c r="N7" s="47">
        <v>3.48</v>
      </c>
      <c r="O7" s="51">
        <v>3.35</v>
      </c>
      <c r="P7" s="47">
        <v>3.48</v>
      </c>
      <c r="Q7" s="102">
        <v>3.38</v>
      </c>
      <c r="R7" s="47">
        <v>3.71</v>
      </c>
      <c r="S7" s="47">
        <f t="shared" si="29"/>
        <v>3.48</v>
      </c>
      <c r="T7" s="47">
        <v>3.64</v>
      </c>
      <c r="U7" s="47">
        <f t="shared" si="181"/>
        <v>3.48</v>
      </c>
      <c r="V7" s="47">
        <v>3.56</v>
      </c>
      <c r="W7" s="47">
        <v>3.51</v>
      </c>
      <c r="X7" s="47">
        <v>3.53</v>
      </c>
      <c r="Y7" s="47">
        <f t="shared" si="182"/>
        <v>3.48</v>
      </c>
      <c r="Z7" s="47">
        <v>3.45</v>
      </c>
      <c r="AA7" s="47">
        <v>3.68</v>
      </c>
      <c r="AB7" s="47">
        <f t="shared" si="30"/>
        <v>3.48</v>
      </c>
      <c r="AC7" s="47">
        <v>3.46</v>
      </c>
      <c r="AD7" s="47">
        <v>3.68</v>
      </c>
      <c r="AE7" s="47">
        <f t="shared" si="183"/>
        <v>3.48</v>
      </c>
      <c r="AF7" s="47">
        <v>3.55</v>
      </c>
      <c r="AG7" s="47">
        <v>3.49</v>
      </c>
      <c r="AH7" s="47">
        <f t="shared" si="184"/>
        <v>3.48</v>
      </c>
      <c r="AI7" s="47">
        <v>3.59</v>
      </c>
      <c r="AJ7" s="51">
        <v>3.5</v>
      </c>
      <c r="AK7" s="51">
        <f t="shared" si="185"/>
        <v>3.48</v>
      </c>
      <c r="AL7" s="51">
        <v>3.56</v>
      </c>
      <c r="AM7" s="51">
        <v>3.29</v>
      </c>
      <c r="AN7" s="51">
        <v>3.49</v>
      </c>
      <c r="AO7" s="51">
        <f t="shared" si="31"/>
        <v>3.48</v>
      </c>
      <c r="AP7" s="51">
        <v>3.76</v>
      </c>
      <c r="AQ7" s="58">
        <f t="shared" si="32"/>
        <v>3.48</v>
      </c>
      <c r="AR7" s="51"/>
      <c r="AS7" s="6">
        <f t="shared" si="33"/>
        <v>-1</v>
      </c>
      <c r="AT7" s="102" t="s">
        <v>1502</v>
      </c>
      <c r="AU7" s="102" t="s">
        <v>1502</v>
      </c>
      <c r="AV7" s="102" t="s">
        <v>1502</v>
      </c>
      <c r="AW7" s="102" t="s">
        <v>1502</v>
      </c>
      <c r="AX7" s="102" t="s">
        <v>1502</v>
      </c>
      <c r="AY7" s="102" t="s">
        <v>1502</v>
      </c>
      <c r="AZ7" s="102" t="s">
        <v>1502</v>
      </c>
      <c r="BA7" s="102" t="s">
        <v>1502</v>
      </c>
      <c r="BB7" s="102" t="s">
        <v>1502</v>
      </c>
      <c r="BC7" s="102" t="s">
        <v>1502</v>
      </c>
      <c r="BD7" s="102" t="s">
        <v>1502</v>
      </c>
      <c r="BE7" s="102" t="s">
        <v>1502</v>
      </c>
      <c r="BF7" s="102" t="s">
        <v>1502</v>
      </c>
      <c r="BG7" s="102" t="s">
        <v>1502</v>
      </c>
      <c r="BH7" s="102" t="s">
        <v>1502</v>
      </c>
      <c r="BI7" s="102" t="s">
        <v>1502</v>
      </c>
      <c r="BJ7" s="102" t="s">
        <v>1502</v>
      </c>
      <c r="BK7" s="102" t="s">
        <v>1502</v>
      </c>
      <c r="BL7" s="102" t="s">
        <v>1502</v>
      </c>
      <c r="BM7" s="102" t="s">
        <v>1502</v>
      </c>
      <c r="BN7" s="102" t="s">
        <v>1502</v>
      </c>
      <c r="BO7" s="102"/>
      <c r="BP7" s="885"/>
      <c r="BQ7" s="102" t="s">
        <v>1502</v>
      </c>
      <c r="BR7" s="102" t="s">
        <v>1502</v>
      </c>
      <c r="BS7" s="102" t="s">
        <v>1502</v>
      </c>
      <c r="BT7" s="102" t="s">
        <v>1502</v>
      </c>
      <c r="BU7" s="102" t="s">
        <v>1502</v>
      </c>
      <c r="BV7" s="102" t="s">
        <v>1502</v>
      </c>
      <c r="BW7" s="102" t="s">
        <v>1502</v>
      </c>
      <c r="BX7" s="102" t="s">
        <v>1502</v>
      </c>
      <c r="BY7" s="102" t="s">
        <v>1502</v>
      </c>
      <c r="BZ7" s="102" t="s">
        <v>1502</v>
      </c>
      <c r="CA7" s="102" t="s">
        <v>1502</v>
      </c>
      <c r="CB7" s="102" t="s">
        <v>1502</v>
      </c>
      <c r="CC7" s="102" t="s">
        <v>1502</v>
      </c>
      <c r="CD7" s="102" t="s">
        <v>1502</v>
      </c>
      <c r="CE7" s="102" t="s">
        <v>1502</v>
      </c>
      <c r="CF7" s="102" t="s">
        <v>1502</v>
      </c>
      <c r="CG7" s="102" t="s">
        <v>1502</v>
      </c>
      <c r="CH7" s="102" t="s">
        <v>1502</v>
      </c>
      <c r="CI7" s="102" t="s">
        <v>1502</v>
      </c>
      <c r="CJ7" s="102" t="s">
        <v>1502</v>
      </c>
      <c r="CK7" s="102" t="s">
        <v>1502</v>
      </c>
      <c r="CL7" s="102" t="s">
        <v>1502</v>
      </c>
      <c r="CM7" s="102" t="s">
        <v>1502</v>
      </c>
      <c r="CN7" s="102" t="s">
        <v>1502</v>
      </c>
      <c r="CO7" s="102" t="s">
        <v>1502</v>
      </c>
      <c r="CP7" s="102" t="s">
        <v>1502</v>
      </c>
      <c r="CQ7" s="102" t="s">
        <v>1502</v>
      </c>
      <c r="CR7" s="102" t="s">
        <v>1502</v>
      </c>
      <c r="CS7" s="102" t="s">
        <v>1502</v>
      </c>
      <c r="CT7" s="102" t="s">
        <v>1502</v>
      </c>
      <c r="CU7" s="102" t="s">
        <v>1502</v>
      </c>
      <c r="CV7" s="102" t="s">
        <v>1502</v>
      </c>
      <c r="CW7" s="102" t="s">
        <v>1502</v>
      </c>
      <c r="CX7" s="102" t="s">
        <v>1502</v>
      </c>
      <c r="CY7" s="102" t="s">
        <v>1502</v>
      </c>
      <c r="CZ7" s="102" t="s">
        <v>1502</v>
      </c>
      <c r="DA7" s="102" t="s">
        <v>1502</v>
      </c>
      <c r="DB7" s="102" t="s">
        <v>1502</v>
      </c>
      <c r="DC7" s="102" t="s">
        <v>1502</v>
      </c>
      <c r="DD7" s="77" t="s">
        <v>1502</v>
      </c>
      <c r="DE7" s="51" t="s">
        <v>1502</v>
      </c>
      <c r="DF7" s="47" t="s">
        <v>1502</v>
      </c>
      <c r="DG7" s="51" t="s">
        <v>1502</v>
      </c>
      <c r="DH7" s="51" t="s">
        <v>1502</v>
      </c>
      <c r="DI7" s="51" t="s">
        <v>1502</v>
      </c>
      <c r="DJ7" s="6"/>
      <c r="DK7" s="102">
        <v>3.47</v>
      </c>
      <c r="DL7" s="102">
        <v>3.47</v>
      </c>
      <c r="DM7" s="102">
        <v>3.72</v>
      </c>
      <c r="DN7" s="102">
        <f t="shared" si="41"/>
        <v>3.47</v>
      </c>
      <c r="DO7" s="102">
        <v>3.53</v>
      </c>
      <c r="DP7" s="102">
        <v>3.47</v>
      </c>
      <c r="DQ7" s="102">
        <v>3.67</v>
      </c>
      <c r="DR7" s="102">
        <v>3.53</v>
      </c>
      <c r="DS7" s="102">
        <f t="shared" si="42"/>
        <v>3.47</v>
      </c>
      <c r="DT7" s="102">
        <v>3.7</v>
      </c>
      <c r="DU7" s="102">
        <v>3.61</v>
      </c>
      <c r="DV7" s="102">
        <f>MIN(DS7,DU7)</f>
        <v>3.47</v>
      </c>
      <c r="DW7" s="102">
        <v>3.48</v>
      </c>
      <c r="DX7" s="102">
        <v>3.48</v>
      </c>
      <c r="DY7" s="102">
        <f t="shared" si="44"/>
        <v>3.47</v>
      </c>
      <c r="DZ7" s="102">
        <v>3.66</v>
      </c>
      <c r="EA7" s="102">
        <v>3.7</v>
      </c>
      <c r="EB7" s="102">
        <v>3.47</v>
      </c>
      <c r="EC7" s="102">
        <f t="shared" si="186"/>
        <v>3.47</v>
      </c>
      <c r="ED7" s="102">
        <v>3.52</v>
      </c>
      <c r="EE7" s="102">
        <v>3.55</v>
      </c>
      <c r="EF7" s="102">
        <f t="shared" si="45"/>
        <v>3.47</v>
      </c>
      <c r="EG7" s="102">
        <v>3.53</v>
      </c>
      <c r="EH7" s="102">
        <v>3.55</v>
      </c>
      <c r="EI7" s="102">
        <f t="shared" si="46"/>
        <v>3.47</v>
      </c>
      <c r="EJ7" s="102">
        <v>3.56</v>
      </c>
      <c r="EK7" s="102">
        <v>3.53</v>
      </c>
      <c r="EL7" s="102">
        <f t="shared" si="47"/>
        <v>3.47</v>
      </c>
      <c r="EM7" s="102">
        <v>3.37</v>
      </c>
      <c r="EN7" s="662">
        <v>3.52</v>
      </c>
      <c r="EO7" s="102">
        <f t="shared" si="187"/>
        <v>3.47</v>
      </c>
      <c r="EP7" s="102">
        <v>3.37</v>
      </c>
      <c r="EQ7" s="102">
        <v>3.72</v>
      </c>
      <c r="ER7" s="102">
        <f t="shared" si="188"/>
        <v>3.47</v>
      </c>
      <c r="ES7" s="102">
        <v>3.73</v>
      </c>
      <c r="ET7" s="102">
        <v>1.75</v>
      </c>
      <c r="EU7" s="102">
        <v>3.76</v>
      </c>
      <c r="EV7" s="77">
        <f t="shared" si="48"/>
        <v>3.47</v>
      </c>
      <c r="EW7" s="51">
        <v>3.76</v>
      </c>
      <c r="EX7" s="52">
        <f t="shared" si="189"/>
        <v>3.47</v>
      </c>
      <c r="EY7" s="77">
        <v>3.71</v>
      </c>
      <c r="EZ7" s="885">
        <f t="shared" si="1"/>
        <v>6.9164265129682934E-2</v>
      </c>
      <c r="FA7" s="102">
        <v>2.85</v>
      </c>
      <c r="FB7" s="102">
        <v>3.02</v>
      </c>
      <c r="FC7" s="102">
        <v>2.85</v>
      </c>
      <c r="FD7" s="102">
        <v>2.91</v>
      </c>
      <c r="FE7" s="102">
        <v>2.85</v>
      </c>
      <c r="FF7" s="102">
        <v>2.85</v>
      </c>
      <c r="FG7" s="102">
        <v>2.91</v>
      </c>
      <c r="FH7" s="102">
        <v>2.85</v>
      </c>
      <c r="FI7" s="102">
        <v>2.8</v>
      </c>
      <c r="FJ7" s="102">
        <v>3.07</v>
      </c>
      <c r="FK7" s="102">
        <f t="shared" si="49"/>
        <v>2.85</v>
      </c>
      <c r="FL7" s="102">
        <v>2.98</v>
      </c>
      <c r="FM7" s="102">
        <v>3</v>
      </c>
      <c r="FN7" s="102">
        <f t="shared" si="50"/>
        <v>2.85</v>
      </c>
      <c r="FO7" s="102">
        <v>3.08</v>
      </c>
      <c r="FP7" s="102">
        <v>2.92</v>
      </c>
      <c r="FQ7" s="102">
        <f t="shared" si="51"/>
        <v>2.85</v>
      </c>
      <c r="FR7" s="102">
        <v>3</v>
      </c>
      <c r="FS7" s="102">
        <v>3.01</v>
      </c>
      <c r="FT7" s="102">
        <f t="shared" si="190"/>
        <v>2.85</v>
      </c>
      <c r="FU7" s="102">
        <v>2.97</v>
      </c>
      <c r="FV7" s="102">
        <v>3.09</v>
      </c>
      <c r="FW7" s="102">
        <v>2.9820000000000002</v>
      </c>
      <c r="FX7" s="102">
        <f t="shared" si="52"/>
        <v>2.85</v>
      </c>
      <c r="FY7" s="102">
        <v>3.08</v>
      </c>
      <c r="FZ7" s="102">
        <v>2.9820000000000002</v>
      </c>
      <c r="GA7" s="102">
        <f t="shared" si="53"/>
        <v>2.85</v>
      </c>
      <c r="GB7" s="102">
        <v>3.08</v>
      </c>
      <c r="GC7" s="102">
        <v>3.04</v>
      </c>
      <c r="GD7" s="102">
        <v>3.06</v>
      </c>
      <c r="GE7" s="102">
        <f t="shared" si="191"/>
        <v>2.85</v>
      </c>
      <c r="GF7" s="102">
        <v>3.08</v>
      </c>
      <c r="GG7" s="102">
        <v>3.09</v>
      </c>
      <c r="GH7" s="102">
        <f t="shared" si="54"/>
        <v>2.85</v>
      </c>
      <c r="GI7" s="102">
        <v>3.09</v>
      </c>
      <c r="GJ7" s="102">
        <v>3.06</v>
      </c>
      <c r="GK7" s="102">
        <f t="shared" si="192"/>
        <v>2.85</v>
      </c>
      <c r="GL7" s="102">
        <v>3.09</v>
      </c>
      <c r="GM7" s="102">
        <v>3.09</v>
      </c>
      <c r="GN7" s="102">
        <v>2.91</v>
      </c>
      <c r="GO7" s="102">
        <v>2.96</v>
      </c>
      <c r="GP7" s="102">
        <f t="shared" si="55"/>
        <v>2.85</v>
      </c>
      <c r="GQ7" s="102">
        <v>3.04</v>
      </c>
      <c r="GR7" s="58">
        <f t="shared" si="193"/>
        <v>2.85</v>
      </c>
      <c r="GS7" s="58">
        <v>3.09</v>
      </c>
      <c r="GT7" s="47">
        <v>3.09</v>
      </c>
      <c r="GU7" s="47">
        <f t="shared" si="56"/>
        <v>2.85</v>
      </c>
      <c r="GV7" s="51">
        <v>2.88</v>
      </c>
      <c r="GW7" s="51">
        <f t="shared" si="57"/>
        <v>2.85</v>
      </c>
      <c r="GX7" s="51"/>
      <c r="GY7" s="6">
        <f t="shared" si="58"/>
        <v>-1</v>
      </c>
      <c r="GZ7" s="102">
        <v>3.4</v>
      </c>
      <c r="HA7" s="102">
        <v>3.47</v>
      </c>
      <c r="HB7" s="102">
        <v>3.4</v>
      </c>
      <c r="HC7" s="102">
        <v>3.42</v>
      </c>
      <c r="HD7" s="102">
        <v>3.41</v>
      </c>
      <c r="HE7" s="102">
        <v>3.4</v>
      </c>
      <c r="HF7" s="102">
        <v>3.53</v>
      </c>
      <c r="HG7" s="102">
        <v>3.4</v>
      </c>
      <c r="HH7" s="102">
        <f t="shared" si="59"/>
        <v>3.4</v>
      </c>
      <c r="HI7" s="102">
        <v>3.51</v>
      </c>
      <c r="HJ7" s="102">
        <v>3.4</v>
      </c>
      <c r="HK7" s="102">
        <v>3.67</v>
      </c>
      <c r="HL7" s="102">
        <v>3.51</v>
      </c>
      <c r="HM7" s="102">
        <f t="shared" si="60"/>
        <v>3.4</v>
      </c>
      <c r="HN7" s="102">
        <v>3.46</v>
      </c>
      <c r="HO7" s="102">
        <v>3.35</v>
      </c>
      <c r="HP7" s="102">
        <f t="shared" si="194"/>
        <v>3.35</v>
      </c>
      <c r="HQ7" s="102">
        <v>3.41</v>
      </c>
      <c r="HR7" s="102">
        <v>3.4</v>
      </c>
      <c r="HS7" s="102">
        <f t="shared" si="61"/>
        <v>3.35</v>
      </c>
      <c r="HT7" s="102">
        <v>3.47</v>
      </c>
      <c r="HU7" s="102">
        <v>3.38</v>
      </c>
      <c r="HV7" s="102">
        <f t="shared" si="195"/>
        <v>3.35</v>
      </c>
      <c r="HW7" s="102">
        <v>3.55</v>
      </c>
      <c r="HX7" s="102">
        <v>3.38</v>
      </c>
      <c r="HY7" s="102">
        <f t="shared" si="2"/>
        <v>3.35</v>
      </c>
      <c r="HZ7" s="102">
        <v>3.35</v>
      </c>
      <c r="IA7" s="102">
        <f t="shared" si="62"/>
        <v>3.35</v>
      </c>
      <c r="IB7" s="102">
        <v>3.4</v>
      </c>
      <c r="IC7" s="102">
        <v>3.38</v>
      </c>
      <c r="ID7" s="102">
        <f t="shared" si="196"/>
        <v>3.35</v>
      </c>
      <c r="IE7" s="102">
        <v>3.43</v>
      </c>
      <c r="IF7" s="102">
        <v>3.43</v>
      </c>
      <c r="IG7" s="102">
        <f t="shared" si="197"/>
        <v>3.35</v>
      </c>
      <c r="IH7" s="102">
        <v>3.43</v>
      </c>
      <c r="II7" s="102">
        <v>3.46</v>
      </c>
      <c r="IJ7" s="102">
        <v>3.35</v>
      </c>
      <c r="IK7" s="102">
        <f t="shared" si="63"/>
        <v>3.35</v>
      </c>
      <c r="IL7" s="102">
        <v>3.22</v>
      </c>
      <c r="IM7" s="32">
        <f t="shared" si="64"/>
        <v>3.22</v>
      </c>
      <c r="IN7" s="47">
        <v>3.48</v>
      </c>
      <c r="IO7" s="51">
        <f t="shared" si="65"/>
        <v>3.22</v>
      </c>
      <c r="IP7" s="51">
        <v>3.39</v>
      </c>
      <c r="IQ7" s="47">
        <f t="shared" si="66"/>
        <v>3.22</v>
      </c>
      <c r="IR7" s="47">
        <v>3.39</v>
      </c>
      <c r="IS7" s="77">
        <v>3.49</v>
      </c>
      <c r="IT7" s="47">
        <f t="shared" si="67"/>
        <v>3.22</v>
      </c>
      <c r="IU7" s="47">
        <v>3.49</v>
      </c>
      <c r="IV7" s="77">
        <v>3.48</v>
      </c>
      <c r="IW7" s="47">
        <f t="shared" si="198"/>
        <v>3.22</v>
      </c>
      <c r="IX7" s="47">
        <v>3.44</v>
      </c>
      <c r="IY7" s="77">
        <v>3.45</v>
      </c>
      <c r="IZ7" s="47">
        <f t="shared" si="68"/>
        <v>3.22</v>
      </c>
      <c r="JA7" s="47">
        <v>3.47</v>
      </c>
      <c r="JB7" s="47">
        <f t="shared" si="69"/>
        <v>3.22</v>
      </c>
      <c r="JC7" s="47">
        <v>3.48</v>
      </c>
      <c r="JD7" s="77">
        <v>3.45</v>
      </c>
      <c r="JE7" s="77">
        <f t="shared" si="70"/>
        <v>3.22</v>
      </c>
      <c r="JF7" s="77">
        <v>3.24</v>
      </c>
      <c r="JG7" s="77">
        <v>3.33</v>
      </c>
      <c r="JH7" s="77">
        <f t="shared" si="71"/>
        <v>3.22</v>
      </c>
      <c r="JI7" s="77">
        <v>3.4</v>
      </c>
      <c r="JJ7" s="77">
        <v>3.3</v>
      </c>
      <c r="JK7" s="77">
        <f t="shared" si="72"/>
        <v>3.22</v>
      </c>
      <c r="JL7" s="77"/>
      <c r="JM7" s="6">
        <f t="shared" si="73"/>
        <v>-1</v>
      </c>
      <c r="JN7" s="102">
        <v>3.3466</v>
      </c>
      <c r="JO7" s="102">
        <v>3.3466</v>
      </c>
      <c r="JP7" s="102">
        <v>3.56</v>
      </c>
      <c r="JQ7" s="102">
        <f t="shared" si="74"/>
        <v>3.3466</v>
      </c>
      <c r="JR7" s="102">
        <v>3.28</v>
      </c>
      <c r="JS7" s="102">
        <v>3.3466</v>
      </c>
      <c r="JT7" s="102">
        <v>3.26</v>
      </c>
      <c r="JU7" s="102">
        <v>3.3466</v>
      </c>
      <c r="JV7" s="102">
        <v>3.41</v>
      </c>
      <c r="JW7" s="102">
        <v>3.3466</v>
      </c>
      <c r="JX7" s="102">
        <v>3.56</v>
      </c>
      <c r="JY7" s="102">
        <v>3.42</v>
      </c>
      <c r="JZ7" s="102">
        <f t="shared" si="75"/>
        <v>3.3466</v>
      </c>
      <c r="KA7" s="102">
        <v>3.55</v>
      </c>
      <c r="KB7" s="102">
        <v>3.3466</v>
      </c>
      <c r="KC7" s="102">
        <v>3.49</v>
      </c>
      <c r="KD7" s="102">
        <v>3.39</v>
      </c>
      <c r="KE7" s="102">
        <f t="shared" si="199"/>
        <v>3.3466</v>
      </c>
      <c r="KF7" s="102">
        <v>3.41</v>
      </c>
      <c r="KG7" s="102">
        <v>3.42</v>
      </c>
      <c r="KH7" s="102">
        <f t="shared" si="76"/>
        <v>3.3466</v>
      </c>
      <c r="KI7" s="102">
        <v>3.45</v>
      </c>
      <c r="KJ7" s="102">
        <v>3.42</v>
      </c>
      <c r="KK7" s="102">
        <f t="shared" si="3"/>
        <v>3.3466</v>
      </c>
      <c r="KL7" s="102">
        <v>3.53</v>
      </c>
      <c r="KM7" s="102">
        <f t="shared" si="200"/>
        <v>3.3466</v>
      </c>
      <c r="KN7" s="102">
        <v>3.59</v>
      </c>
      <c r="KO7" s="102">
        <v>3.47</v>
      </c>
      <c r="KP7" s="102">
        <f t="shared" si="77"/>
        <v>3.3466</v>
      </c>
      <c r="KQ7" s="102">
        <v>3.48</v>
      </c>
      <c r="KR7" s="102">
        <v>3.46</v>
      </c>
      <c r="KS7" s="102">
        <f t="shared" si="201"/>
        <v>3.3466</v>
      </c>
      <c r="KT7" s="102">
        <v>3.5</v>
      </c>
      <c r="KU7" s="102">
        <v>3.22</v>
      </c>
      <c r="KV7" s="47">
        <v>3.35</v>
      </c>
      <c r="KW7" s="77">
        <v>3.35</v>
      </c>
      <c r="KX7" s="47">
        <v>3.51</v>
      </c>
      <c r="KY7" s="47">
        <v>3.35</v>
      </c>
      <c r="KZ7" s="51">
        <v>3.5</v>
      </c>
      <c r="LA7" s="47">
        <f t="shared" si="80"/>
        <v>3.35</v>
      </c>
      <c r="LB7" s="47">
        <v>3.39</v>
      </c>
      <c r="LC7" s="51">
        <v>3.55</v>
      </c>
      <c r="LD7" s="51">
        <f t="shared" si="81"/>
        <v>3.35</v>
      </c>
      <c r="LE7" s="51">
        <v>3.31</v>
      </c>
      <c r="LF7" s="47">
        <f t="shared" si="82"/>
        <v>3.31</v>
      </c>
      <c r="LG7" s="47">
        <v>3.34</v>
      </c>
      <c r="LH7" s="77">
        <v>3.63</v>
      </c>
      <c r="LI7" s="47">
        <f t="shared" si="83"/>
        <v>3.31</v>
      </c>
      <c r="LJ7" s="47">
        <v>3.41</v>
      </c>
      <c r="LK7" s="77">
        <v>3.65</v>
      </c>
      <c r="LL7" s="47">
        <f t="shared" si="202"/>
        <v>3.31</v>
      </c>
      <c r="LM7" s="47"/>
      <c r="LN7" s="77">
        <v>3.5</v>
      </c>
      <c r="LO7" s="47">
        <f t="shared" si="84"/>
        <v>3.31</v>
      </c>
      <c r="LP7" s="77">
        <v>3.6</v>
      </c>
      <c r="LQ7" s="77">
        <f t="shared" si="85"/>
        <v>3.31</v>
      </c>
      <c r="LR7" s="77">
        <v>3.57</v>
      </c>
      <c r="LS7" s="102">
        <v>3.56</v>
      </c>
      <c r="LT7" s="77">
        <f t="shared" si="86"/>
        <v>3.31</v>
      </c>
      <c r="LU7" s="77">
        <v>3.44</v>
      </c>
      <c r="LV7" s="77">
        <f t="shared" si="87"/>
        <v>3.31</v>
      </c>
      <c r="LW7" s="77">
        <v>3.3159999999999998</v>
      </c>
      <c r="LX7" s="77">
        <v>3.39</v>
      </c>
      <c r="LY7" s="77">
        <f t="shared" si="88"/>
        <v>3.31</v>
      </c>
      <c r="LZ7" s="77"/>
      <c r="MA7" s="6">
        <f t="shared" si="89"/>
        <v>-1</v>
      </c>
      <c r="MB7" s="102">
        <v>2.85</v>
      </c>
      <c r="MC7" s="102">
        <v>2.85</v>
      </c>
      <c r="MD7" s="102">
        <v>2.86</v>
      </c>
      <c r="ME7" s="102">
        <f t="shared" si="90"/>
        <v>2.85</v>
      </c>
      <c r="MF7" s="102">
        <v>2.88</v>
      </c>
      <c r="MG7" s="102">
        <v>2.85</v>
      </c>
      <c r="MH7" s="102">
        <v>3.09</v>
      </c>
      <c r="MI7" s="102">
        <v>3.05</v>
      </c>
      <c r="MJ7" s="102">
        <f t="shared" si="91"/>
        <v>2.85</v>
      </c>
      <c r="MK7" s="102">
        <v>3.09</v>
      </c>
      <c r="ML7" s="102">
        <v>3.06</v>
      </c>
      <c r="MM7" s="102">
        <v>3.09</v>
      </c>
      <c r="MN7" s="102">
        <v>3.09</v>
      </c>
      <c r="MO7" s="102">
        <f t="shared" si="92"/>
        <v>2.85</v>
      </c>
      <c r="MP7" s="102">
        <v>3.06</v>
      </c>
      <c r="MQ7" s="102">
        <f t="shared" si="203"/>
        <v>2.85</v>
      </c>
      <c r="MR7" s="102">
        <v>3.02</v>
      </c>
      <c r="MS7" s="102">
        <v>3.05</v>
      </c>
      <c r="MT7" s="102">
        <f t="shared" si="93"/>
        <v>2.85</v>
      </c>
      <c r="MU7" s="102">
        <v>3.03</v>
      </c>
      <c r="MV7" s="102">
        <v>3.06</v>
      </c>
      <c r="MW7" s="102">
        <f t="shared" si="94"/>
        <v>2.85</v>
      </c>
      <c r="MX7" s="102">
        <v>3.07</v>
      </c>
      <c r="MY7" s="102">
        <v>3.09</v>
      </c>
      <c r="MZ7" s="102">
        <f t="shared" si="95"/>
        <v>2.85</v>
      </c>
      <c r="NA7" s="102">
        <v>3.08</v>
      </c>
      <c r="NB7" s="102">
        <v>3.09</v>
      </c>
      <c r="NC7" s="102">
        <f t="shared" si="96"/>
        <v>2.85</v>
      </c>
      <c r="ND7" s="102">
        <v>3</v>
      </c>
      <c r="NE7" s="102">
        <v>2.86</v>
      </c>
      <c r="NF7" s="102">
        <f t="shared" si="97"/>
        <v>2.85</v>
      </c>
      <c r="NG7" s="102">
        <v>2.89</v>
      </c>
      <c r="NH7" s="102">
        <v>3.09</v>
      </c>
      <c r="NI7" s="102">
        <f t="shared" si="204"/>
        <v>2.85</v>
      </c>
      <c r="NJ7" s="102">
        <v>3.09</v>
      </c>
      <c r="NK7" s="102">
        <v>3.08</v>
      </c>
      <c r="NL7" s="102">
        <v>2.29</v>
      </c>
      <c r="NM7" s="102">
        <f t="shared" si="98"/>
        <v>2.29</v>
      </c>
      <c r="NN7" s="102">
        <v>2.44</v>
      </c>
      <c r="NO7" s="1049">
        <f t="shared" si="205"/>
        <v>2.29</v>
      </c>
      <c r="NP7" s="47">
        <v>2.48</v>
      </c>
      <c r="NQ7" s="47">
        <v>2.48</v>
      </c>
      <c r="NR7" s="47">
        <f t="shared" si="99"/>
        <v>2.29</v>
      </c>
      <c r="NS7" s="47">
        <v>2.2599999999999998</v>
      </c>
      <c r="NT7" s="47">
        <f t="shared" si="100"/>
        <v>2.2599999999999998</v>
      </c>
      <c r="NU7" s="47">
        <v>2.4500000000000002</v>
      </c>
      <c r="NV7" s="47">
        <f t="shared" si="101"/>
        <v>2.2599999999999998</v>
      </c>
      <c r="NW7" s="47">
        <v>2.4500000000000002</v>
      </c>
      <c r="NX7" s="77">
        <v>2.4500000000000002</v>
      </c>
      <c r="NY7" s="47">
        <f t="shared" si="102"/>
        <v>2.2599999999999998</v>
      </c>
      <c r="NZ7" s="47">
        <v>2.29</v>
      </c>
      <c r="OA7" s="77">
        <v>2.4510000000000001</v>
      </c>
      <c r="OB7" s="47">
        <f t="shared" si="206"/>
        <v>2.2599999999999998</v>
      </c>
      <c r="OC7" s="47">
        <v>2.4500000000000002</v>
      </c>
      <c r="OD7" s="77">
        <v>2.41</v>
      </c>
      <c r="OE7" s="47">
        <f t="shared" si="103"/>
        <v>2.2599999999999998</v>
      </c>
      <c r="OF7" s="77">
        <v>2.2999999999999998</v>
      </c>
      <c r="OG7" s="77">
        <f t="shared" si="104"/>
        <v>2.2599999999999998</v>
      </c>
      <c r="OH7" s="77">
        <v>2.31</v>
      </c>
      <c r="OI7" s="77">
        <v>2.35</v>
      </c>
      <c r="OJ7" s="77">
        <f t="shared" si="105"/>
        <v>2.2599999999999998</v>
      </c>
      <c r="OK7" s="77">
        <v>2.2999999999999998</v>
      </c>
      <c r="OL7" s="77">
        <f t="shared" si="106"/>
        <v>2.2599999999999998</v>
      </c>
      <c r="OM7" s="77">
        <v>2.27</v>
      </c>
      <c r="ON7" s="77">
        <v>2.37</v>
      </c>
      <c r="OO7" s="77">
        <f t="shared" si="107"/>
        <v>2.2599999999999998</v>
      </c>
      <c r="OP7" s="1049">
        <v>2.38</v>
      </c>
      <c r="OQ7" s="1049">
        <f t="shared" si="108"/>
        <v>2.2599999999999998</v>
      </c>
      <c r="OR7" s="1049">
        <v>2.3780000000000001</v>
      </c>
      <c r="OS7" s="77">
        <f t="shared" si="109"/>
        <v>2.2599999999999998</v>
      </c>
      <c r="OT7" s="1049">
        <v>2.4500000000000002</v>
      </c>
      <c r="OU7" s="77">
        <f t="shared" si="207"/>
        <v>2.2599999999999998</v>
      </c>
      <c r="OV7" s="77">
        <v>2.4500000000000002</v>
      </c>
      <c r="OW7" s="6">
        <f t="shared" si="110"/>
        <v>8.4070796460177177E-2</v>
      </c>
      <c r="OX7" s="102">
        <v>3.1560000000000001</v>
      </c>
      <c r="OY7" s="102">
        <v>3.22</v>
      </c>
      <c r="OZ7" s="102">
        <f t="shared" si="208"/>
        <v>3.1560000000000001</v>
      </c>
      <c r="PA7" s="102">
        <v>3.24</v>
      </c>
      <c r="PB7" s="102">
        <v>3.19</v>
      </c>
      <c r="PC7" s="102">
        <f t="shared" si="209"/>
        <v>3.1560000000000001</v>
      </c>
      <c r="PD7" s="102">
        <v>3.15</v>
      </c>
      <c r="PE7" s="102">
        <v>3.21</v>
      </c>
      <c r="PF7" s="102">
        <f t="shared" si="111"/>
        <v>3.1560000000000001</v>
      </c>
      <c r="PG7" s="102">
        <v>3.2</v>
      </c>
      <c r="PH7" s="102">
        <v>3.29</v>
      </c>
      <c r="PI7" s="102">
        <v>3.26</v>
      </c>
      <c r="PJ7" s="102">
        <f t="shared" si="112"/>
        <v>3.1560000000000001</v>
      </c>
      <c r="PK7" s="102">
        <v>3.18</v>
      </c>
      <c r="PL7" s="1049">
        <f t="shared" si="210"/>
        <v>3.1560000000000001</v>
      </c>
      <c r="PM7" s="102">
        <v>3.21</v>
      </c>
      <c r="PN7" s="47">
        <v>3.34</v>
      </c>
      <c r="PO7" s="47">
        <f t="shared" si="113"/>
        <v>3.1560000000000001</v>
      </c>
      <c r="PP7" s="47">
        <v>3.3</v>
      </c>
      <c r="PQ7" s="47">
        <v>3.33</v>
      </c>
      <c r="PR7" s="47">
        <f t="shared" si="114"/>
        <v>3.1560000000000001</v>
      </c>
      <c r="PS7" s="47">
        <v>3.12</v>
      </c>
      <c r="PT7" s="47">
        <f t="shared" si="115"/>
        <v>3.12</v>
      </c>
      <c r="PU7" s="47">
        <v>3.2509999999999999</v>
      </c>
      <c r="PV7" s="47">
        <v>3.38</v>
      </c>
      <c r="PW7" s="77">
        <v>3.41</v>
      </c>
      <c r="PX7" s="47">
        <f t="shared" si="116"/>
        <v>3.12</v>
      </c>
      <c r="PY7" s="47">
        <v>3.38</v>
      </c>
      <c r="PZ7" s="77">
        <v>3.3</v>
      </c>
      <c r="QA7" s="47">
        <f t="shared" si="211"/>
        <v>3.12</v>
      </c>
      <c r="QB7" s="47">
        <v>3.1</v>
      </c>
      <c r="QC7" s="77">
        <v>3.19</v>
      </c>
      <c r="QD7" s="47">
        <f t="shared" si="117"/>
        <v>3.12</v>
      </c>
      <c r="QE7" s="47">
        <v>3.37</v>
      </c>
      <c r="QF7" s="77">
        <v>3.194</v>
      </c>
      <c r="QG7" s="77">
        <f t="shared" si="118"/>
        <v>3.12</v>
      </c>
      <c r="QH7" s="77">
        <v>3.28</v>
      </c>
      <c r="QI7" s="1295">
        <v>3.33</v>
      </c>
      <c r="QJ7" s="77">
        <f t="shared" si="119"/>
        <v>3.12</v>
      </c>
      <c r="QK7" s="77">
        <v>3.19</v>
      </c>
      <c r="QL7" s="77">
        <f t="shared" si="120"/>
        <v>3.12</v>
      </c>
      <c r="QM7" s="77">
        <v>3.2</v>
      </c>
      <c r="QN7" s="77">
        <f t="shared" si="212"/>
        <v>3.12</v>
      </c>
      <c r="QO7" s="77">
        <v>3.3</v>
      </c>
      <c r="QP7" s="1049">
        <v>3.23</v>
      </c>
      <c r="QQ7" s="77">
        <f t="shared" si="121"/>
        <v>3.12</v>
      </c>
      <c r="QR7" s="1049">
        <v>3.19</v>
      </c>
      <c r="QS7" s="77">
        <f t="shared" si="122"/>
        <v>3.12</v>
      </c>
      <c r="QT7" s="77">
        <v>3.16</v>
      </c>
      <c r="QU7" s="77">
        <f t="shared" si="123"/>
        <v>3.12</v>
      </c>
      <c r="QV7" s="77">
        <v>3.21</v>
      </c>
      <c r="QW7" s="77">
        <f t="shared" si="213"/>
        <v>3.12</v>
      </c>
      <c r="QX7" s="77">
        <v>3.27</v>
      </c>
      <c r="QY7" s="1049">
        <v>3.26</v>
      </c>
      <c r="QZ7" s="52">
        <f t="shared" si="4"/>
        <v>3.12</v>
      </c>
      <c r="RA7" s="1049">
        <v>3.24</v>
      </c>
      <c r="RB7" s="1049">
        <f t="shared" si="214"/>
        <v>3.12</v>
      </c>
      <c r="RC7" s="1049">
        <v>3.17</v>
      </c>
      <c r="RD7" s="1049">
        <v>3.14</v>
      </c>
      <c r="RE7" s="6">
        <f t="shared" si="124"/>
        <v>6.4102564102564161E-3</v>
      </c>
      <c r="RF7" s="102">
        <v>3.22</v>
      </c>
      <c r="RG7" s="102">
        <v>3.79</v>
      </c>
      <c r="RH7" s="102">
        <v>3.85</v>
      </c>
      <c r="RI7" s="52">
        <f t="shared" si="125"/>
        <v>3.22</v>
      </c>
      <c r="RJ7" s="52">
        <v>4.03</v>
      </c>
      <c r="RK7" s="47">
        <v>4.01</v>
      </c>
      <c r="RL7" s="52">
        <v>4.08</v>
      </c>
      <c r="RM7" s="47">
        <f t="shared" si="126"/>
        <v>3.22</v>
      </c>
      <c r="RN7" s="47">
        <v>4.05</v>
      </c>
      <c r="RO7" s="47">
        <v>4.01</v>
      </c>
      <c r="RP7" s="47">
        <f t="shared" si="127"/>
        <v>3.22</v>
      </c>
      <c r="RQ7" s="47">
        <v>3.97</v>
      </c>
      <c r="RR7" s="47">
        <f t="shared" si="128"/>
        <v>3.22</v>
      </c>
      <c r="RS7" s="47">
        <v>3.95</v>
      </c>
      <c r="RT7" s="47">
        <v>4.21</v>
      </c>
      <c r="RU7" s="77">
        <v>4.08</v>
      </c>
      <c r="RV7" s="47">
        <f t="shared" si="234"/>
        <v>3.22</v>
      </c>
      <c r="RW7" s="47">
        <v>4.03</v>
      </c>
      <c r="RX7" s="77">
        <v>4.13</v>
      </c>
      <c r="RY7" s="47">
        <f t="shared" si="215"/>
        <v>3.22</v>
      </c>
      <c r="RZ7" s="47"/>
      <c r="SA7" s="77">
        <v>4.1100000000000003</v>
      </c>
      <c r="SB7" s="47">
        <f t="shared" si="129"/>
        <v>3.22</v>
      </c>
      <c r="SC7" s="47">
        <v>4.12</v>
      </c>
      <c r="SD7" s="77">
        <v>3.33</v>
      </c>
      <c r="SE7" s="47">
        <f t="shared" si="130"/>
        <v>3.22</v>
      </c>
      <c r="SF7" s="77">
        <v>3.34</v>
      </c>
      <c r="SG7" s="77">
        <f t="shared" si="131"/>
        <v>3.22</v>
      </c>
      <c r="SH7" s="77">
        <v>3.44</v>
      </c>
      <c r="SI7" s="77">
        <v>3.26</v>
      </c>
      <c r="SJ7" s="77">
        <f t="shared" si="132"/>
        <v>3.22</v>
      </c>
      <c r="SK7" s="77">
        <v>3.38</v>
      </c>
      <c r="SL7" s="77">
        <f t="shared" si="216"/>
        <v>3.22</v>
      </c>
      <c r="SM7" s="77">
        <v>3.28</v>
      </c>
      <c r="SN7" s="1049">
        <v>3.49</v>
      </c>
      <c r="SO7" s="77">
        <f t="shared" si="133"/>
        <v>3.22</v>
      </c>
      <c r="SP7" s="1049">
        <v>3.36</v>
      </c>
      <c r="SQ7" s="77">
        <f t="shared" si="217"/>
        <v>3.22</v>
      </c>
      <c r="SR7" s="77">
        <v>3.33</v>
      </c>
      <c r="SS7" s="77">
        <v>3.32</v>
      </c>
      <c r="ST7" s="77">
        <f t="shared" si="134"/>
        <v>3.22</v>
      </c>
      <c r="SU7" s="1049">
        <v>3.36</v>
      </c>
      <c r="SV7" s="77">
        <f t="shared" si="5"/>
        <v>3.22</v>
      </c>
      <c r="SW7" s="1049">
        <v>3.31</v>
      </c>
      <c r="SX7" s="1049">
        <f t="shared" si="218"/>
        <v>3.22</v>
      </c>
      <c r="SY7" s="1049">
        <v>3.38</v>
      </c>
      <c r="SZ7" s="52">
        <v>3.36</v>
      </c>
      <c r="TA7" s="1049">
        <f t="shared" si="219"/>
        <v>3.22</v>
      </c>
      <c r="TB7" s="1049">
        <v>3.31</v>
      </c>
      <c r="TC7" s="6">
        <f t="shared" si="6"/>
        <v>2.7950310559006167E-2</v>
      </c>
      <c r="TD7" s="47">
        <v>3.5420000000000007</v>
      </c>
      <c r="TE7" s="102">
        <v>3.45</v>
      </c>
      <c r="TF7" s="58">
        <f t="shared" si="7"/>
        <v>3.45</v>
      </c>
      <c r="TG7" s="47">
        <v>3.61</v>
      </c>
      <c r="TH7" s="58">
        <f t="shared" si="135"/>
        <v>3.45</v>
      </c>
      <c r="TI7" s="47">
        <v>3.74</v>
      </c>
      <c r="TJ7" s="47">
        <f t="shared" si="136"/>
        <v>3.45</v>
      </c>
      <c r="TK7" s="47">
        <v>3.74</v>
      </c>
      <c r="TL7" s="47">
        <v>3.47</v>
      </c>
      <c r="TM7" s="47">
        <f t="shared" si="137"/>
        <v>3.45</v>
      </c>
      <c r="TN7" s="47">
        <v>3.7</v>
      </c>
      <c r="TO7" s="47">
        <f t="shared" si="138"/>
        <v>3.45</v>
      </c>
      <c r="TP7" s="47">
        <v>3.59</v>
      </c>
      <c r="TQ7" s="77">
        <v>3.54</v>
      </c>
      <c r="TR7" s="47">
        <f t="shared" si="235"/>
        <v>3.45</v>
      </c>
      <c r="TS7" s="47">
        <v>3.47</v>
      </c>
      <c r="TT7" s="47">
        <v>3.49</v>
      </c>
      <c r="TU7" s="47">
        <v>3.56</v>
      </c>
      <c r="TV7" s="77">
        <v>3.66</v>
      </c>
      <c r="TW7" s="77">
        <v>3.61</v>
      </c>
      <c r="TX7" s="77">
        <f t="shared" si="220"/>
        <v>3.45</v>
      </c>
      <c r="TY7" s="47">
        <v>3.56</v>
      </c>
      <c r="TZ7" s="47">
        <v>3.54</v>
      </c>
      <c r="UA7" s="77">
        <v>3.49</v>
      </c>
      <c r="UB7" s="77">
        <v>3.46</v>
      </c>
      <c r="UC7" s="47">
        <f t="shared" si="139"/>
        <v>3.45</v>
      </c>
      <c r="UD7" s="47">
        <v>3.51</v>
      </c>
      <c r="UE7" s="47">
        <v>3.55</v>
      </c>
      <c r="UF7" s="47">
        <f t="shared" si="140"/>
        <v>3.45</v>
      </c>
      <c r="UG7" s="77">
        <v>3.46</v>
      </c>
      <c r="UH7" s="77">
        <v>3.45</v>
      </c>
      <c r="UI7" s="77">
        <f t="shared" si="221"/>
        <v>3.45</v>
      </c>
      <c r="UJ7" s="77">
        <v>3.46</v>
      </c>
      <c r="UK7" s="77">
        <v>3.45</v>
      </c>
      <c r="UL7" s="51">
        <v>3.46</v>
      </c>
      <c r="UM7" s="47">
        <v>3.4849999999999999</v>
      </c>
      <c r="UN7" s="77">
        <f t="shared" si="141"/>
        <v>3.45</v>
      </c>
      <c r="UO7" s="77">
        <v>3.74</v>
      </c>
      <c r="UP7" s="77">
        <v>3.73</v>
      </c>
      <c r="UQ7" s="77">
        <f t="shared" si="142"/>
        <v>3.45</v>
      </c>
      <c r="UR7" s="77">
        <v>3.51</v>
      </c>
      <c r="US7" s="77">
        <v>3.44</v>
      </c>
      <c r="UT7" s="77">
        <f t="shared" si="143"/>
        <v>3.45</v>
      </c>
      <c r="UU7" s="77">
        <v>3.5549999999999997</v>
      </c>
      <c r="UV7" s="77">
        <v>3.55</v>
      </c>
      <c r="UW7" s="77">
        <f t="shared" si="144"/>
        <v>3.45</v>
      </c>
      <c r="UX7" s="1049">
        <v>3.55</v>
      </c>
      <c r="UY7" s="1049">
        <v>3.52</v>
      </c>
      <c r="UZ7" s="77">
        <f t="shared" si="145"/>
        <v>3.45</v>
      </c>
      <c r="VA7" s="77">
        <v>3.51</v>
      </c>
      <c r="VB7" s="77">
        <v>3.46</v>
      </c>
      <c r="VC7" s="77">
        <f t="shared" si="146"/>
        <v>3.45</v>
      </c>
      <c r="VD7" s="77">
        <v>3.44</v>
      </c>
      <c r="VE7" s="77">
        <f t="shared" si="147"/>
        <v>3.44</v>
      </c>
      <c r="VF7" s="1049"/>
      <c r="VG7" s="52">
        <v>3.46</v>
      </c>
      <c r="VH7" s="52">
        <f t="shared" si="222"/>
        <v>3.44</v>
      </c>
      <c r="VI7" s="1049"/>
      <c r="VJ7" s="1049">
        <v>3.48</v>
      </c>
      <c r="VK7" s="1049">
        <v>3.54</v>
      </c>
      <c r="VL7" s="1049">
        <f t="shared" si="223"/>
        <v>3.44</v>
      </c>
      <c r="VM7" s="1049"/>
      <c r="VN7" s="1049">
        <v>3.57</v>
      </c>
      <c r="VO7" s="1049">
        <v>3.54</v>
      </c>
      <c r="VP7" s="1049">
        <f t="shared" si="148"/>
        <v>3.44</v>
      </c>
      <c r="VQ7" s="1049"/>
      <c r="VR7" s="1049">
        <v>3.45</v>
      </c>
      <c r="VS7" s="6">
        <f t="shared" si="149"/>
        <v>-1</v>
      </c>
      <c r="VT7" s="6">
        <f t="shared" si="150"/>
        <v>2.9069767441861137E-3</v>
      </c>
      <c r="VU7" s="6">
        <f>(TU7-TR7)/TR7</f>
        <v>3.1884057971014457E-2</v>
      </c>
      <c r="VV7" s="77">
        <v>3.1</v>
      </c>
      <c r="VW7" s="77">
        <v>3.11</v>
      </c>
      <c r="VX7" s="77">
        <v>3.1</v>
      </c>
      <c r="VY7" s="47">
        <v>3.14</v>
      </c>
      <c r="VZ7" s="77">
        <f t="shared" si="224"/>
        <v>3.1</v>
      </c>
      <c r="WA7" s="77">
        <v>3.32</v>
      </c>
      <c r="WB7" s="1049">
        <v>3.15</v>
      </c>
      <c r="WC7" s="77">
        <f t="shared" si="151"/>
        <v>3.1</v>
      </c>
      <c r="WD7" s="77">
        <v>3.2869999999999999</v>
      </c>
      <c r="WE7" s="1049">
        <v>3.12</v>
      </c>
      <c r="WF7" s="77">
        <f t="shared" si="225"/>
        <v>3.1</v>
      </c>
      <c r="WG7" s="77">
        <v>3.11</v>
      </c>
      <c r="WH7" s="77">
        <v>3.12</v>
      </c>
      <c r="WI7" s="77">
        <f t="shared" si="226"/>
        <v>3.1</v>
      </c>
      <c r="WJ7" s="77">
        <v>3.2610000000000001</v>
      </c>
      <c r="WK7" s="77">
        <v>3.31</v>
      </c>
      <c r="WL7" s="77">
        <f t="shared" si="227"/>
        <v>3.1</v>
      </c>
      <c r="WM7" s="77">
        <v>3.2869999999999999</v>
      </c>
      <c r="WN7" s="1049">
        <v>3.3</v>
      </c>
      <c r="WO7" s="52">
        <f t="shared" si="8"/>
        <v>3.1</v>
      </c>
      <c r="WP7" s="1049">
        <v>3.32</v>
      </c>
      <c r="WQ7" s="1049">
        <f t="shared" si="228"/>
        <v>3.1</v>
      </c>
      <c r="WR7" s="1049">
        <v>3.28</v>
      </c>
      <c r="WS7" s="1049">
        <v>3.32</v>
      </c>
      <c r="WT7" s="1049">
        <f t="shared" si="152"/>
        <v>3.1</v>
      </c>
      <c r="WU7" s="1049"/>
      <c r="WV7" s="6">
        <f t="shared" si="153"/>
        <v>-1</v>
      </c>
      <c r="WW7" s="77">
        <v>3.56</v>
      </c>
      <c r="WX7" s="77">
        <v>3.67</v>
      </c>
      <c r="WY7" s="77">
        <f t="shared" si="154"/>
        <v>3.56</v>
      </c>
      <c r="WZ7" s="1049">
        <v>3.62</v>
      </c>
      <c r="XA7" s="77">
        <f t="shared" si="155"/>
        <v>3.56</v>
      </c>
      <c r="XB7" s="77">
        <v>3.58</v>
      </c>
      <c r="XC7" s="1049">
        <v>3.59</v>
      </c>
      <c r="XD7" s="102">
        <f t="shared" si="156"/>
        <v>3.56</v>
      </c>
      <c r="XE7" s="52">
        <v>3.59</v>
      </c>
      <c r="XF7" s="51">
        <f t="shared" si="229"/>
        <v>3.56</v>
      </c>
      <c r="XG7" s="47">
        <v>3.62</v>
      </c>
      <c r="XH7" s="51">
        <v>3.62</v>
      </c>
      <c r="XI7" s="51">
        <f t="shared" si="9"/>
        <v>3.56</v>
      </c>
      <c r="XJ7" s="52">
        <v>3.62</v>
      </c>
      <c r="XK7" s="1049">
        <f t="shared" si="10"/>
        <v>3.56</v>
      </c>
      <c r="XL7" s="1049">
        <v>3.56</v>
      </c>
      <c r="XM7" s="1049">
        <f t="shared" si="230"/>
        <v>3.56</v>
      </c>
      <c r="XN7" s="1049">
        <v>3.66</v>
      </c>
      <c r="XO7" s="1049">
        <v>3.56</v>
      </c>
      <c r="XP7" s="1049">
        <f t="shared" si="157"/>
        <v>3.56</v>
      </c>
      <c r="XQ7" s="1049"/>
      <c r="XR7" s="6">
        <f t="shared" si="158"/>
        <v>-1</v>
      </c>
      <c r="XS7" s="52">
        <v>3.45</v>
      </c>
      <c r="XT7" s="52">
        <v>3.59</v>
      </c>
      <c r="XU7" s="52">
        <v>3.59</v>
      </c>
      <c r="XV7" s="52">
        <f t="shared" si="159"/>
        <v>3.45</v>
      </c>
      <c r="XW7" s="52">
        <v>3.48</v>
      </c>
      <c r="XX7" s="52">
        <v>3.47</v>
      </c>
      <c r="XY7" s="52">
        <f t="shared" si="160"/>
        <v>3.45</v>
      </c>
      <c r="XZ7" s="52">
        <v>3.44</v>
      </c>
      <c r="YA7" s="52">
        <f t="shared" si="161"/>
        <v>3.44</v>
      </c>
      <c r="YB7" s="52">
        <v>3.45</v>
      </c>
      <c r="YC7" s="77">
        <v>3.5</v>
      </c>
      <c r="YD7" s="47">
        <f t="shared" si="162"/>
        <v>3.44</v>
      </c>
      <c r="YE7" s="52">
        <v>3.5139999999999998</v>
      </c>
      <c r="YF7" s="77">
        <f t="shared" si="163"/>
        <v>3.44</v>
      </c>
      <c r="YG7" s="52">
        <v>3.49</v>
      </c>
      <c r="YH7" s="52">
        <f t="shared" si="164"/>
        <v>3.44</v>
      </c>
      <c r="YI7" s="1049">
        <v>3.57</v>
      </c>
      <c r="YJ7" s="1049">
        <f t="shared" si="231"/>
        <v>3.44</v>
      </c>
      <c r="YK7" s="1049">
        <v>3.54</v>
      </c>
      <c r="YL7" s="1049">
        <v>3.57</v>
      </c>
      <c r="YM7" s="1049">
        <f t="shared" si="165"/>
        <v>3.44</v>
      </c>
      <c r="YN7" s="1049"/>
      <c r="YO7" s="6">
        <f t="shared" si="166"/>
        <v>-1</v>
      </c>
      <c r="YP7" s="1049">
        <v>3.55</v>
      </c>
      <c r="YQ7" s="1049">
        <v>3.56</v>
      </c>
      <c r="YR7" s="1049">
        <f t="shared" si="167"/>
        <v>3.55</v>
      </c>
      <c r="YS7" s="1049">
        <v>3.54</v>
      </c>
      <c r="YT7" s="1049">
        <v>3.59</v>
      </c>
      <c r="YU7" s="1049">
        <f t="shared" si="168"/>
        <v>3.55</v>
      </c>
      <c r="YV7" s="1049">
        <v>3.56</v>
      </c>
      <c r="YW7" s="1049">
        <f t="shared" si="232"/>
        <v>3.55</v>
      </c>
      <c r="YX7" s="1049"/>
      <c r="YY7" s="1049">
        <v>3.62</v>
      </c>
      <c r="YZ7" s="1049">
        <v>3.59</v>
      </c>
      <c r="ZA7" s="1049">
        <f t="shared" si="11"/>
        <v>3.55</v>
      </c>
      <c r="ZB7" s="1049"/>
      <c r="ZC7" s="1049">
        <v>3.59</v>
      </c>
      <c r="ZD7" s="1049"/>
      <c r="ZE7" s="1049">
        <v>3.59</v>
      </c>
      <c r="ZF7" s="1049">
        <f t="shared" si="12"/>
        <v>3.55</v>
      </c>
      <c r="ZG7" s="1049">
        <v>3.63</v>
      </c>
      <c r="ZH7" s="1049">
        <v>3.71</v>
      </c>
      <c r="ZI7" s="1049">
        <f t="shared" si="233"/>
        <v>3.55</v>
      </c>
      <c r="ZJ7" s="1049">
        <v>3.75</v>
      </c>
      <c r="ZK7" s="1049">
        <v>3.71</v>
      </c>
      <c r="ZL7" s="1049">
        <f t="shared" si="169"/>
        <v>3.55</v>
      </c>
      <c r="ZM7" s="1049"/>
      <c r="ZN7" s="1224">
        <f t="shared" si="170"/>
        <v>-1</v>
      </c>
      <c r="ZO7" s="1224">
        <f t="shared" si="171"/>
        <v>-1</v>
      </c>
      <c r="ZP7" s="1049">
        <v>2.38</v>
      </c>
      <c r="ZQ7" s="1049">
        <f t="shared" si="13"/>
        <v>2.38</v>
      </c>
      <c r="ZR7" s="1049">
        <v>2.39</v>
      </c>
      <c r="ZS7" s="1049">
        <v>2.38</v>
      </c>
      <c r="ZT7" s="1049">
        <f t="shared" si="172"/>
        <v>2.38</v>
      </c>
      <c r="ZU7" s="1049">
        <v>2.39</v>
      </c>
      <c r="ZV7" s="1224">
        <f t="shared" si="173"/>
        <v>4.2016806722690045E-3</v>
      </c>
      <c r="ZW7" s="1049">
        <v>2.38</v>
      </c>
      <c r="ZX7" s="1049">
        <f t="shared" si="14"/>
        <v>2.38</v>
      </c>
      <c r="ZY7" s="1049">
        <v>2.37</v>
      </c>
      <c r="ZZ7" s="1049">
        <v>2.38</v>
      </c>
      <c r="AAA7" s="1049">
        <f t="shared" si="174"/>
        <v>2.38</v>
      </c>
      <c r="AAB7" s="1049"/>
      <c r="AAC7" s="1224">
        <f t="shared" si="175"/>
        <v>-1</v>
      </c>
      <c r="AAD7" s="1049">
        <v>2.36</v>
      </c>
      <c r="AAE7" s="1049">
        <f t="shared" si="15"/>
        <v>2.36</v>
      </c>
      <c r="AAF7" s="1049">
        <v>2.44</v>
      </c>
      <c r="AAG7" s="1049">
        <v>2.36</v>
      </c>
      <c r="AAH7" s="1049">
        <f t="shared" si="176"/>
        <v>2.36</v>
      </c>
      <c r="AAI7" s="1049"/>
      <c r="AAJ7" s="1224">
        <f t="shared" si="177"/>
        <v>-1</v>
      </c>
      <c r="AAK7" s="1706"/>
      <c r="AAL7" s="14"/>
      <c r="AAM7" s="47"/>
      <c r="AAN7" s="47" t="str">
        <f t="shared" si="16"/>
        <v xml:space="preserve">1. Better than baseline </v>
      </c>
      <c r="AAO7" s="47" t="str">
        <f t="shared" si="17"/>
        <v>4.Blocker/Not Executed</v>
      </c>
      <c r="AAP7" s="47" t="str">
        <f t="shared" si="18"/>
        <v>4.Blocker/Not Executed</v>
      </c>
      <c r="AAQ7" s="47" t="str">
        <f t="shared" si="19"/>
        <v>2. Within 10% deviation from baseline</v>
      </c>
      <c r="AAR7" s="47" t="str">
        <f t="shared" si="20"/>
        <v xml:space="preserve">1. Better than baseline </v>
      </c>
      <c r="AAS7" s="47" t="str">
        <f t="shared" si="21"/>
        <v xml:space="preserve">1. Better than baseline </v>
      </c>
      <c r="AAT7" s="47" t="str">
        <f t="shared" si="22"/>
        <v xml:space="preserve">1. Better than baseline </v>
      </c>
      <c r="AAU7" s="47" t="str">
        <f t="shared" si="23"/>
        <v>2. Within 10% deviation from baseline</v>
      </c>
      <c r="AAV7" s="51" t="str">
        <f t="shared" si="24"/>
        <v>2. Within 10% deviation from baseline</v>
      </c>
      <c r="AAW7" s="47" t="str">
        <f t="shared" si="25"/>
        <v>2. Within 10% deviation from baseline</v>
      </c>
      <c r="AAX7" s="47" t="str">
        <f t="shared" si="178"/>
        <v>2. Within 10% deviation from baseline</v>
      </c>
      <c r="AAY7" s="1049" t="str">
        <f t="shared" si="26"/>
        <v xml:space="preserve">1. Better than baseline </v>
      </c>
      <c r="AAZ7" s="1049" t="str">
        <f t="shared" si="27"/>
        <v xml:space="preserve">1. Better than baseline </v>
      </c>
      <c r="ABA7" s="1049" t="str">
        <f t="shared" si="28"/>
        <v xml:space="preserve">1. Better than baseline </v>
      </c>
      <c r="ABB7" s="1049" t="str">
        <f t="shared" si="179"/>
        <v xml:space="preserve">1. Better than baseline </v>
      </c>
    </row>
    <row r="8" spans="1:730" x14ac:dyDescent="0.3">
      <c r="A8" s="332">
        <v>6</v>
      </c>
      <c r="B8" s="332" t="s">
        <v>18</v>
      </c>
      <c r="C8" s="176" t="s">
        <v>1254</v>
      </c>
      <c r="D8" s="178" t="s">
        <v>2979</v>
      </c>
      <c r="E8" s="176" t="s">
        <v>2980</v>
      </c>
      <c r="F8" s="83" t="s">
        <v>2989</v>
      </c>
      <c r="G8" s="47" t="s">
        <v>2990</v>
      </c>
      <c r="H8" s="51">
        <v>3.3810000000000002</v>
      </c>
      <c r="I8" s="51">
        <v>3.64</v>
      </c>
      <c r="J8" s="51">
        <v>3.66</v>
      </c>
      <c r="K8" s="51">
        <f t="shared" si="180"/>
        <v>3.3810000000000002</v>
      </c>
      <c r="L8" s="51">
        <v>3.45</v>
      </c>
      <c r="M8" s="51">
        <v>3.3810000000000002</v>
      </c>
      <c r="N8" s="47">
        <v>3.3810000000000002</v>
      </c>
      <c r="O8" s="51">
        <v>3.52</v>
      </c>
      <c r="P8" s="47">
        <v>3.371</v>
      </c>
      <c r="Q8" s="102">
        <v>3.45</v>
      </c>
      <c r="R8" s="47">
        <v>3.44</v>
      </c>
      <c r="S8" s="47">
        <f t="shared" si="29"/>
        <v>3.371</v>
      </c>
      <c r="T8" s="47">
        <v>3.45</v>
      </c>
      <c r="U8" s="47">
        <f t="shared" si="181"/>
        <v>3.371</v>
      </c>
      <c r="V8" s="47">
        <v>3.38</v>
      </c>
      <c r="W8" s="47">
        <v>3.46</v>
      </c>
      <c r="X8" s="47">
        <v>3.41</v>
      </c>
      <c r="Y8" s="47">
        <f t="shared" si="182"/>
        <v>3.371</v>
      </c>
      <c r="Z8" s="47">
        <v>3.37</v>
      </c>
      <c r="AA8" s="47">
        <v>3.39</v>
      </c>
      <c r="AB8" s="47">
        <f t="shared" si="30"/>
        <v>3.371</v>
      </c>
      <c r="AC8" s="47">
        <v>3.39</v>
      </c>
      <c r="AD8" s="47">
        <v>3.39</v>
      </c>
      <c r="AE8" s="47">
        <f t="shared" si="183"/>
        <v>3.371</v>
      </c>
      <c r="AF8" s="47" t="s">
        <v>1159</v>
      </c>
      <c r="AG8" s="47">
        <v>3.39</v>
      </c>
      <c r="AH8" s="47">
        <f t="shared" si="184"/>
        <v>3.371</v>
      </c>
      <c r="AI8" s="47">
        <v>3.61</v>
      </c>
      <c r="AJ8" s="51">
        <v>3.55</v>
      </c>
      <c r="AK8" s="51">
        <f t="shared" si="185"/>
        <v>3.371</v>
      </c>
      <c r="AL8" s="51">
        <v>3.46</v>
      </c>
      <c r="AM8" s="51">
        <v>3.51</v>
      </c>
      <c r="AN8" s="51">
        <v>3.51</v>
      </c>
      <c r="AO8" s="51">
        <f t="shared" si="31"/>
        <v>3.371</v>
      </c>
      <c r="AP8" s="51">
        <v>3.42</v>
      </c>
      <c r="AQ8" s="58">
        <f t="shared" si="32"/>
        <v>3.371</v>
      </c>
      <c r="AR8" s="51"/>
      <c r="AS8" s="6">
        <f t="shared" si="33"/>
        <v>-1</v>
      </c>
      <c r="AT8" s="102" t="s">
        <v>1502</v>
      </c>
      <c r="AU8" s="102" t="s">
        <v>1502</v>
      </c>
      <c r="AV8" s="102" t="s">
        <v>1502</v>
      </c>
      <c r="AW8" s="102" t="s">
        <v>1502</v>
      </c>
      <c r="AX8" s="102" t="s">
        <v>1502</v>
      </c>
      <c r="AY8" s="102" t="s">
        <v>1502</v>
      </c>
      <c r="AZ8" s="102" t="s">
        <v>1502</v>
      </c>
      <c r="BA8" s="102" t="s">
        <v>1502</v>
      </c>
      <c r="BB8" s="102" t="s">
        <v>1502</v>
      </c>
      <c r="BC8" s="102" t="s">
        <v>1502</v>
      </c>
      <c r="BD8" s="102" t="s">
        <v>1502</v>
      </c>
      <c r="BE8" s="102" t="s">
        <v>1502</v>
      </c>
      <c r="BF8" s="102" t="s">
        <v>1502</v>
      </c>
      <c r="BG8" s="102" t="s">
        <v>1502</v>
      </c>
      <c r="BH8" s="102" t="s">
        <v>1502</v>
      </c>
      <c r="BI8" s="102" t="s">
        <v>1502</v>
      </c>
      <c r="BJ8" s="102" t="s">
        <v>1502</v>
      </c>
      <c r="BK8" s="102" t="s">
        <v>1502</v>
      </c>
      <c r="BL8" s="102" t="s">
        <v>1502</v>
      </c>
      <c r="BM8" s="102" t="s">
        <v>1502</v>
      </c>
      <c r="BN8" s="102" t="s">
        <v>1502</v>
      </c>
      <c r="BO8" s="102"/>
      <c r="BP8" s="885"/>
      <c r="BQ8" s="102" t="s">
        <v>1502</v>
      </c>
      <c r="BR8" s="102" t="s">
        <v>1502</v>
      </c>
      <c r="BS8" s="102" t="s">
        <v>1502</v>
      </c>
      <c r="BT8" s="102" t="s">
        <v>1502</v>
      </c>
      <c r="BU8" s="102" t="s">
        <v>1502</v>
      </c>
      <c r="BV8" s="102" t="s">
        <v>1502</v>
      </c>
      <c r="BW8" s="102" t="s">
        <v>1502</v>
      </c>
      <c r="BX8" s="102" t="s">
        <v>1502</v>
      </c>
      <c r="BY8" s="102" t="s">
        <v>1502</v>
      </c>
      <c r="BZ8" s="102" t="s">
        <v>1502</v>
      </c>
      <c r="CA8" s="102" t="s">
        <v>1502</v>
      </c>
      <c r="CB8" s="102" t="s">
        <v>1502</v>
      </c>
      <c r="CC8" s="102" t="s">
        <v>1502</v>
      </c>
      <c r="CD8" s="102" t="s">
        <v>1502</v>
      </c>
      <c r="CE8" s="102" t="s">
        <v>1502</v>
      </c>
      <c r="CF8" s="102" t="s">
        <v>1502</v>
      </c>
      <c r="CG8" s="102" t="s">
        <v>1502</v>
      </c>
      <c r="CH8" s="102" t="s">
        <v>1502</v>
      </c>
      <c r="CI8" s="102" t="s">
        <v>1502</v>
      </c>
      <c r="CJ8" s="102" t="s">
        <v>1502</v>
      </c>
      <c r="CK8" s="102" t="s">
        <v>1502</v>
      </c>
      <c r="CL8" s="102" t="s">
        <v>1502</v>
      </c>
      <c r="CM8" s="102" t="s">
        <v>1502</v>
      </c>
      <c r="CN8" s="102" t="s">
        <v>1502</v>
      </c>
      <c r="CO8" s="102" t="s">
        <v>1502</v>
      </c>
      <c r="CP8" s="102" t="s">
        <v>1502</v>
      </c>
      <c r="CQ8" s="102" t="s">
        <v>1502</v>
      </c>
      <c r="CR8" s="102" t="s">
        <v>1502</v>
      </c>
      <c r="CS8" s="102" t="s">
        <v>1502</v>
      </c>
      <c r="CT8" s="102" t="s">
        <v>1502</v>
      </c>
      <c r="CU8" s="102" t="s">
        <v>1502</v>
      </c>
      <c r="CV8" s="102" t="s">
        <v>1502</v>
      </c>
      <c r="CW8" s="102" t="s">
        <v>1502</v>
      </c>
      <c r="CX8" s="102" t="s">
        <v>1502</v>
      </c>
      <c r="CY8" s="102" t="s">
        <v>1502</v>
      </c>
      <c r="CZ8" s="102" t="s">
        <v>1502</v>
      </c>
      <c r="DA8" s="102" t="s">
        <v>1502</v>
      </c>
      <c r="DB8" s="102" t="s">
        <v>1502</v>
      </c>
      <c r="DC8" s="102" t="s">
        <v>1502</v>
      </c>
      <c r="DD8" s="77" t="s">
        <v>1502</v>
      </c>
      <c r="DE8" s="51" t="s">
        <v>1502</v>
      </c>
      <c r="DF8" s="47" t="s">
        <v>1502</v>
      </c>
      <c r="DG8" s="51" t="s">
        <v>1502</v>
      </c>
      <c r="DH8" s="51" t="s">
        <v>1502</v>
      </c>
      <c r="DI8" s="51" t="s">
        <v>1502</v>
      </c>
      <c r="DJ8" s="6"/>
      <c r="DK8" s="102">
        <v>3.36</v>
      </c>
      <c r="DL8" s="102">
        <v>3.36</v>
      </c>
      <c r="DM8" s="102">
        <v>3.399</v>
      </c>
      <c r="DN8" s="102">
        <f t="shared" si="41"/>
        <v>3.36</v>
      </c>
      <c r="DO8" s="102">
        <v>3.62</v>
      </c>
      <c r="DP8" s="102">
        <v>3.36</v>
      </c>
      <c r="DQ8" s="102">
        <v>3.38</v>
      </c>
      <c r="DR8" s="102">
        <v>3.51</v>
      </c>
      <c r="DS8" s="102">
        <f t="shared" si="42"/>
        <v>3.36</v>
      </c>
      <c r="DT8" s="102">
        <v>3.45</v>
      </c>
      <c r="DU8" s="102">
        <v>3.5</v>
      </c>
      <c r="DV8" s="102">
        <f t="shared" si="43"/>
        <v>3.36</v>
      </c>
      <c r="DW8" s="102">
        <v>3.3</v>
      </c>
      <c r="DX8" s="102">
        <v>3.49</v>
      </c>
      <c r="DY8" s="102">
        <f t="shared" si="44"/>
        <v>3.36</v>
      </c>
      <c r="DZ8" s="102">
        <v>3.41</v>
      </c>
      <c r="EA8" s="102">
        <v>3.5</v>
      </c>
      <c r="EB8" s="102">
        <v>3.38</v>
      </c>
      <c r="EC8" s="102">
        <f t="shared" si="186"/>
        <v>3.36</v>
      </c>
      <c r="ED8" s="102">
        <v>3.39</v>
      </c>
      <c r="EE8" s="102">
        <v>3.57</v>
      </c>
      <c r="EF8" s="102">
        <f t="shared" si="45"/>
        <v>3.36</v>
      </c>
      <c r="EG8" s="102">
        <v>3.42</v>
      </c>
      <c r="EH8" s="102">
        <v>3.57</v>
      </c>
      <c r="EI8" s="102">
        <f t="shared" si="46"/>
        <v>3.36</v>
      </c>
      <c r="EJ8" s="102">
        <v>3.44</v>
      </c>
      <c r="EK8" s="102">
        <v>3.48</v>
      </c>
      <c r="EL8" s="102">
        <f t="shared" si="47"/>
        <v>3.36</v>
      </c>
      <c r="EM8" s="102">
        <v>3.42</v>
      </c>
      <c r="EN8" s="102">
        <v>3.45</v>
      </c>
      <c r="EO8" s="102">
        <f t="shared" si="187"/>
        <v>3.36</v>
      </c>
      <c r="EP8" s="102">
        <v>3.53</v>
      </c>
      <c r="EQ8" s="102">
        <v>3.61</v>
      </c>
      <c r="ER8" s="102">
        <f t="shared" si="188"/>
        <v>3.36</v>
      </c>
      <c r="ES8" s="102">
        <v>3.57</v>
      </c>
      <c r="ET8" s="102">
        <v>3.36</v>
      </c>
      <c r="EU8" s="102">
        <v>3.41</v>
      </c>
      <c r="EV8" s="77">
        <f t="shared" si="48"/>
        <v>3.36</v>
      </c>
      <c r="EW8" s="51">
        <v>3.42</v>
      </c>
      <c r="EX8" s="52">
        <f t="shared" si="189"/>
        <v>3.36</v>
      </c>
      <c r="EY8" s="77">
        <v>3.4</v>
      </c>
      <c r="EZ8" s="885">
        <f t="shared" si="1"/>
        <v>1.1904761904761916E-2</v>
      </c>
      <c r="FA8" s="102">
        <v>4.45</v>
      </c>
      <c r="FB8" s="102">
        <v>4.68</v>
      </c>
      <c r="FC8" s="102">
        <v>4.45</v>
      </c>
      <c r="FD8" s="102">
        <v>4.51</v>
      </c>
      <c r="FE8" s="102">
        <v>4.45</v>
      </c>
      <c r="FF8" s="102">
        <v>4.45</v>
      </c>
      <c r="FG8" s="102">
        <v>4.32</v>
      </c>
      <c r="FH8" s="102">
        <v>4.45</v>
      </c>
      <c r="FI8" s="102">
        <v>4.3499999999999996</v>
      </c>
      <c r="FJ8" s="102">
        <v>3.46</v>
      </c>
      <c r="FK8" s="102">
        <f t="shared" si="49"/>
        <v>3.46</v>
      </c>
      <c r="FL8" s="102">
        <v>3.51</v>
      </c>
      <c r="FM8" s="102">
        <v>3.42</v>
      </c>
      <c r="FN8" s="102">
        <f t="shared" si="50"/>
        <v>3.42</v>
      </c>
      <c r="FO8" s="102">
        <v>3.39</v>
      </c>
      <c r="FP8" s="102">
        <v>3.3</v>
      </c>
      <c r="FQ8" s="102">
        <f t="shared" si="51"/>
        <v>3.3</v>
      </c>
      <c r="FR8" s="102">
        <v>3.41</v>
      </c>
      <c r="FS8" s="102">
        <v>3.38</v>
      </c>
      <c r="FT8" s="102">
        <f t="shared" si="190"/>
        <v>3.3</v>
      </c>
      <c r="FU8" s="102">
        <v>3.35</v>
      </c>
      <c r="FV8" s="102">
        <v>3.33</v>
      </c>
      <c r="FW8" s="102">
        <v>3.32</v>
      </c>
      <c r="FX8" s="102">
        <f t="shared" si="52"/>
        <v>3.3</v>
      </c>
      <c r="FY8" s="102">
        <v>3.32</v>
      </c>
      <c r="FZ8" s="102">
        <v>3.32</v>
      </c>
      <c r="GA8" s="102">
        <f t="shared" si="53"/>
        <v>3.3</v>
      </c>
      <c r="GB8" s="102">
        <v>3.31</v>
      </c>
      <c r="GC8" s="102" t="s">
        <v>1159</v>
      </c>
      <c r="GD8" s="102">
        <v>3.33</v>
      </c>
      <c r="GE8" s="102">
        <f t="shared" si="191"/>
        <v>3.3</v>
      </c>
      <c r="GF8" s="102">
        <v>3.31</v>
      </c>
      <c r="GG8" s="102">
        <v>3.31</v>
      </c>
      <c r="GH8" s="102">
        <f t="shared" si="54"/>
        <v>3.3</v>
      </c>
      <c r="GI8" s="102">
        <v>3.38</v>
      </c>
      <c r="GJ8" s="102">
        <v>3.36</v>
      </c>
      <c r="GK8" s="102">
        <f t="shared" si="192"/>
        <v>3.3</v>
      </c>
      <c r="GL8" s="102">
        <v>3.34</v>
      </c>
      <c r="GM8" s="102">
        <v>3.34</v>
      </c>
      <c r="GN8" s="102">
        <v>3.37</v>
      </c>
      <c r="GO8" s="102">
        <v>3.36</v>
      </c>
      <c r="GP8" s="102">
        <f t="shared" si="55"/>
        <v>3.3</v>
      </c>
      <c r="GQ8" s="102">
        <v>3.33</v>
      </c>
      <c r="GR8" s="58">
        <f t="shared" si="193"/>
        <v>3.3</v>
      </c>
      <c r="GS8" s="58">
        <v>3.58</v>
      </c>
      <c r="GT8" s="47">
        <v>3.58</v>
      </c>
      <c r="GU8" s="47">
        <f t="shared" si="56"/>
        <v>3.3</v>
      </c>
      <c r="GV8" s="51">
        <v>3.56</v>
      </c>
      <c r="GW8" s="51">
        <f t="shared" si="57"/>
        <v>3.3</v>
      </c>
      <c r="GX8" s="51"/>
      <c r="GY8" s="6">
        <f t="shared" si="58"/>
        <v>-1</v>
      </c>
      <c r="GZ8" s="102">
        <v>3.56</v>
      </c>
      <c r="HA8" s="102">
        <v>3.63</v>
      </c>
      <c r="HB8" s="102">
        <v>3.56</v>
      </c>
      <c r="HC8" s="102">
        <v>3.54</v>
      </c>
      <c r="HD8" s="102">
        <v>3.55</v>
      </c>
      <c r="HE8" s="102">
        <v>3.56</v>
      </c>
      <c r="HF8" s="102">
        <v>3.51</v>
      </c>
      <c r="HG8" s="102">
        <v>3.51</v>
      </c>
      <c r="HH8" s="102">
        <f t="shared" si="59"/>
        <v>3.51</v>
      </c>
      <c r="HI8" s="102">
        <v>3.8</v>
      </c>
      <c r="HJ8" s="102">
        <v>3.51</v>
      </c>
      <c r="HK8" s="102">
        <v>3.8</v>
      </c>
      <c r="HL8" s="102">
        <v>3.47</v>
      </c>
      <c r="HM8" s="102">
        <f t="shared" si="60"/>
        <v>3.47</v>
      </c>
      <c r="HN8" s="102">
        <v>3.48</v>
      </c>
      <c r="HO8" s="102">
        <v>3.27</v>
      </c>
      <c r="HP8" s="102">
        <f t="shared" si="194"/>
        <v>3.27</v>
      </c>
      <c r="HQ8" s="102">
        <v>3.49</v>
      </c>
      <c r="HR8" s="102">
        <v>3.45</v>
      </c>
      <c r="HS8" s="102">
        <f t="shared" si="61"/>
        <v>3.27</v>
      </c>
      <c r="HT8" s="102">
        <v>3.39</v>
      </c>
      <c r="HU8" s="102">
        <v>3.51</v>
      </c>
      <c r="HV8" s="102">
        <f t="shared" si="195"/>
        <v>3.27</v>
      </c>
      <c r="HW8" s="102">
        <v>3.46</v>
      </c>
      <c r="HX8" s="102">
        <v>3.51</v>
      </c>
      <c r="HY8" s="102">
        <f t="shared" si="2"/>
        <v>3.27</v>
      </c>
      <c r="HZ8" s="102">
        <v>3.51</v>
      </c>
      <c r="IA8" s="102">
        <f t="shared" si="62"/>
        <v>3.27</v>
      </c>
      <c r="IB8" s="102">
        <v>3.48</v>
      </c>
      <c r="IC8" s="102">
        <v>3.39</v>
      </c>
      <c r="ID8" s="102">
        <f t="shared" si="196"/>
        <v>3.27</v>
      </c>
      <c r="IE8" s="102">
        <v>3.47</v>
      </c>
      <c r="IF8" s="102">
        <v>3.54</v>
      </c>
      <c r="IG8" s="102">
        <f t="shared" si="197"/>
        <v>3.27</v>
      </c>
      <c r="IH8" s="102">
        <v>3.5</v>
      </c>
      <c r="II8" s="102">
        <v>3.5</v>
      </c>
      <c r="IJ8" s="102">
        <v>3.5</v>
      </c>
      <c r="IK8" s="102">
        <f t="shared" si="63"/>
        <v>3.27</v>
      </c>
      <c r="IL8" s="102">
        <v>3.39</v>
      </c>
      <c r="IM8" s="32">
        <f t="shared" si="64"/>
        <v>3.27</v>
      </c>
      <c r="IN8" s="47">
        <v>3.52</v>
      </c>
      <c r="IO8" s="51">
        <f t="shared" si="65"/>
        <v>3.27</v>
      </c>
      <c r="IP8" s="51">
        <v>3.5</v>
      </c>
      <c r="IQ8" s="47">
        <f t="shared" si="66"/>
        <v>3.27</v>
      </c>
      <c r="IR8" s="47">
        <v>3.53</v>
      </c>
      <c r="IS8" s="77">
        <v>3.53</v>
      </c>
      <c r="IT8" s="47">
        <f t="shared" si="67"/>
        <v>3.27</v>
      </c>
      <c r="IU8" s="47">
        <v>3.52</v>
      </c>
      <c r="IV8" s="77">
        <v>3.54</v>
      </c>
      <c r="IW8" s="47">
        <f t="shared" si="198"/>
        <v>3.27</v>
      </c>
      <c r="IX8" s="47">
        <v>3.54</v>
      </c>
      <c r="IY8" s="77">
        <v>3.5</v>
      </c>
      <c r="IZ8" s="47">
        <f t="shared" si="68"/>
        <v>3.27</v>
      </c>
      <c r="JA8" s="47">
        <v>3.55</v>
      </c>
      <c r="JB8" s="47">
        <f t="shared" si="69"/>
        <v>3.27</v>
      </c>
      <c r="JC8" s="47">
        <v>3.5430000000000001</v>
      </c>
      <c r="JD8" s="77">
        <v>3.54</v>
      </c>
      <c r="JE8" s="77">
        <f t="shared" si="70"/>
        <v>3.27</v>
      </c>
      <c r="JF8" s="77">
        <v>3.51</v>
      </c>
      <c r="JG8" s="77">
        <v>3.51</v>
      </c>
      <c r="JH8" s="77">
        <f t="shared" si="71"/>
        <v>3.27</v>
      </c>
      <c r="JI8" s="77">
        <v>3.52</v>
      </c>
      <c r="JJ8" s="77">
        <v>3.54</v>
      </c>
      <c r="JK8" s="77">
        <f t="shared" si="72"/>
        <v>3.27</v>
      </c>
      <c r="JL8" s="77"/>
      <c r="JM8" s="6">
        <f t="shared" si="73"/>
        <v>-1</v>
      </c>
      <c r="JN8" s="102">
        <v>3.43</v>
      </c>
      <c r="JO8" s="102">
        <v>3.43</v>
      </c>
      <c r="JP8" s="102">
        <v>3.46</v>
      </c>
      <c r="JQ8" s="102">
        <f t="shared" si="74"/>
        <v>3.43</v>
      </c>
      <c r="JR8" s="102">
        <v>3.34</v>
      </c>
      <c r="JS8" s="102">
        <v>3.43</v>
      </c>
      <c r="JT8" s="102">
        <v>3.42</v>
      </c>
      <c r="JU8" s="102">
        <v>3.43</v>
      </c>
      <c r="JV8" s="102">
        <v>3.5</v>
      </c>
      <c r="JW8" s="102">
        <v>3.43</v>
      </c>
      <c r="JX8" s="102">
        <v>3.69</v>
      </c>
      <c r="JY8" s="102">
        <v>3.68</v>
      </c>
      <c r="JZ8" s="102">
        <f t="shared" si="75"/>
        <v>3.43</v>
      </c>
      <c r="KA8" s="102">
        <v>3.67</v>
      </c>
      <c r="KB8" s="102">
        <v>3.43</v>
      </c>
      <c r="KC8" s="102">
        <v>3.59</v>
      </c>
      <c r="KD8" s="102">
        <v>3.68</v>
      </c>
      <c r="KE8" s="102">
        <f t="shared" si="199"/>
        <v>3.43</v>
      </c>
      <c r="KF8" s="102">
        <v>3.6</v>
      </c>
      <c r="KG8" s="102">
        <v>3.54</v>
      </c>
      <c r="KH8" s="102">
        <f t="shared" si="76"/>
        <v>3.43</v>
      </c>
      <c r="KI8" s="102">
        <v>3.51</v>
      </c>
      <c r="KJ8" s="102">
        <v>3.54</v>
      </c>
      <c r="KK8" s="102">
        <f t="shared" si="3"/>
        <v>3.43</v>
      </c>
      <c r="KL8" s="102">
        <v>3.6</v>
      </c>
      <c r="KM8" s="102">
        <f t="shared" si="200"/>
        <v>3.43</v>
      </c>
      <c r="KN8" s="102">
        <v>3.66</v>
      </c>
      <c r="KO8" s="102"/>
      <c r="KP8" s="102">
        <f t="shared" si="77"/>
        <v>3.43</v>
      </c>
      <c r="KQ8" s="102">
        <v>3.61</v>
      </c>
      <c r="KR8" s="102">
        <v>3.57</v>
      </c>
      <c r="KS8" s="102">
        <f t="shared" si="201"/>
        <v>3.43</v>
      </c>
      <c r="KT8" s="102">
        <v>3.65</v>
      </c>
      <c r="KU8" s="102">
        <v>3.37</v>
      </c>
      <c r="KV8" s="47">
        <v>3.67</v>
      </c>
      <c r="KW8" s="102">
        <f t="shared" si="78"/>
        <v>3.43</v>
      </c>
      <c r="KX8" s="47">
        <v>3.71</v>
      </c>
      <c r="KY8" s="32">
        <f t="shared" si="79"/>
        <v>3.43</v>
      </c>
      <c r="KZ8" s="51">
        <v>3.52</v>
      </c>
      <c r="LA8" s="47">
        <f t="shared" si="80"/>
        <v>3.43</v>
      </c>
      <c r="LB8" s="47">
        <v>3.68</v>
      </c>
      <c r="LC8" s="51">
        <v>3.7</v>
      </c>
      <c r="LD8" s="51">
        <f t="shared" si="81"/>
        <v>3.43</v>
      </c>
      <c r="LE8" s="51">
        <v>3.69</v>
      </c>
      <c r="LF8" s="47">
        <f t="shared" si="82"/>
        <v>3.43</v>
      </c>
      <c r="LG8" s="47">
        <v>3.68</v>
      </c>
      <c r="LH8" s="77">
        <v>3.7</v>
      </c>
      <c r="LI8" s="47">
        <f t="shared" si="83"/>
        <v>3.43</v>
      </c>
      <c r="LJ8" s="47">
        <v>3.7</v>
      </c>
      <c r="LK8" s="77">
        <v>3.71</v>
      </c>
      <c r="LL8" s="47">
        <f t="shared" si="202"/>
        <v>3.43</v>
      </c>
      <c r="LM8" s="47"/>
      <c r="LN8" s="77">
        <v>3.72</v>
      </c>
      <c r="LO8" s="47">
        <f t="shared" si="84"/>
        <v>3.43</v>
      </c>
      <c r="LP8" s="77">
        <v>3.72</v>
      </c>
      <c r="LQ8" s="77">
        <f t="shared" si="85"/>
        <v>3.43</v>
      </c>
      <c r="LR8" s="77">
        <v>3.44</v>
      </c>
      <c r="LS8" s="102">
        <v>3.69</v>
      </c>
      <c r="LT8" s="77">
        <f t="shared" si="86"/>
        <v>3.43</v>
      </c>
      <c r="LU8" s="77">
        <v>3.56</v>
      </c>
      <c r="LV8" s="77">
        <f t="shared" si="87"/>
        <v>3.43</v>
      </c>
      <c r="LW8" s="77">
        <v>3.39</v>
      </c>
      <c r="LX8" s="77">
        <v>3.49</v>
      </c>
      <c r="LY8" s="77">
        <f t="shared" si="88"/>
        <v>3.43</v>
      </c>
      <c r="LZ8" s="77"/>
      <c r="MA8" s="6">
        <f t="shared" si="89"/>
        <v>-1</v>
      </c>
      <c r="MB8" s="102">
        <v>3.86</v>
      </c>
      <c r="MC8" s="102">
        <v>3.86</v>
      </c>
      <c r="MD8" s="102">
        <v>3.9</v>
      </c>
      <c r="ME8" s="102">
        <f t="shared" si="90"/>
        <v>3.86</v>
      </c>
      <c r="MF8" s="102">
        <v>3.75</v>
      </c>
      <c r="MG8" s="102">
        <v>3.86</v>
      </c>
      <c r="MH8" s="102">
        <v>4.04</v>
      </c>
      <c r="MI8" s="102">
        <v>3.82</v>
      </c>
      <c r="MJ8" s="102">
        <f t="shared" si="91"/>
        <v>3.82</v>
      </c>
      <c r="MK8" s="102">
        <v>4.0999999999999996</v>
      </c>
      <c r="ML8" s="102">
        <v>3.85</v>
      </c>
      <c r="MM8" s="102">
        <v>3.8</v>
      </c>
      <c r="MN8" s="102">
        <v>4.04</v>
      </c>
      <c r="MO8" s="102">
        <f t="shared" si="92"/>
        <v>3.82</v>
      </c>
      <c r="MP8" s="102">
        <v>3.99</v>
      </c>
      <c r="MQ8" s="102">
        <f t="shared" si="203"/>
        <v>3.82</v>
      </c>
      <c r="MR8" s="102">
        <v>3.81</v>
      </c>
      <c r="MS8" s="102">
        <v>3.62</v>
      </c>
      <c r="MT8" s="102">
        <f t="shared" si="93"/>
        <v>3.62</v>
      </c>
      <c r="MU8" s="102">
        <v>3.71</v>
      </c>
      <c r="MV8" s="102">
        <v>3.57</v>
      </c>
      <c r="MW8" s="102">
        <f t="shared" si="94"/>
        <v>3.57</v>
      </c>
      <c r="MX8" s="102">
        <v>3.57</v>
      </c>
      <c r="MY8" s="102">
        <v>3.59</v>
      </c>
      <c r="MZ8" s="102">
        <f t="shared" si="95"/>
        <v>3.57</v>
      </c>
      <c r="NA8" s="102">
        <v>3.49</v>
      </c>
      <c r="NB8" s="102">
        <v>3.55</v>
      </c>
      <c r="NC8" s="102">
        <f t="shared" si="96"/>
        <v>3.55</v>
      </c>
      <c r="ND8" s="102">
        <v>3.33</v>
      </c>
      <c r="NE8" s="102">
        <v>3.85</v>
      </c>
      <c r="NF8" s="102">
        <f t="shared" si="97"/>
        <v>3.55</v>
      </c>
      <c r="NG8" s="102">
        <v>3.4</v>
      </c>
      <c r="NH8" s="102">
        <v>3.57</v>
      </c>
      <c r="NI8" s="102">
        <f t="shared" si="204"/>
        <v>3.55</v>
      </c>
      <c r="NJ8" s="1057">
        <v>3.49</v>
      </c>
      <c r="NK8" s="1057">
        <v>3.58</v>
      </c>
      <c r="NL8" s="102">
        <v>3.5110000000000001</v>
      </c>
      <c r="NM8" s="102">
        <f t="shared" si="98"/>
        <v>3.5110000000000001</v>
      </c>
      <c r="NN8" s="102">
        <v>3.8</v>
      </c>
      <c r="NO8" s="1049">
        <f t="shared" si="205"/>
        <v>3.5110000000000001</v>
      </c>
      <c r="NP8" s="47">
        <v>3.8</v>
      </c>
      <c r="NQ8" s="47">
        <v>3.8</v>
      </c>
      <c r="NR8" s="47">
        <f t="shared" si="99"/>
        <v>3.5110000000000001</v>
      </c>
      <c r="NS8" s="47">
        <v>3.51</v>
      </c>
      <c r="NT8" s="47">
        <f t="shared" si="100"/>
        <v>3.51</v>
      </c>
      <c r="NU8" s="47">
        <v>3.8</v>
      </c>
      <c r="NV8" s="47">
        <f t="shared" si="101"/>
        <v>3.51</v>
      </c>
      <c r="NW8" s="47">
        <v>3.8</v>
      </c>
      <c r="NX8" s="77">
        <v>3.75</v>
      </c>
      <c r="NY8" s="47">
        <f t="shared" si="102"/>
        <v>3.51</v>
      </c>
      <c r="NZ8" s="47">
        <v>3.61</v>
      </c>
      <c r="OA8" s="77">
        <v>3.76</v>
      </c>
      <c r="OB8" s="47">
        <f t="shared" si="206"/>
        <v>3.51</v>
      </c>
      <c r="OC8" s="47">
        <v>3.78</v>
      </c>
      <c r="OD8" s="77">
        <v>3.62</v>
      </c>
      <c r="OE8" s="47">
        <f t="shared" si="103"/>
        <v>3.51</v>
      </c>
      <c r="OF8" s="77">
        <v>3.56</v>
      </c>
      <c r="OG8" s="77">
        <f t="shared" si="104"/>
        <v>3.51</v>
      </c>
      <c r="OH8" s="77">
        <v>3.55</v>
      </c>
      <c r="OI8" s="77">
        <v>3.71</v>
      </c>
      <c r="OJ8" s="77">
        <f t="shared" si="105"/>
        <v>3.51</v>
      </c>
      <c r="OK8" s="77">
        <v>3.71</v>
      </c>
      <c r="OL8" s="77">
        <f t="shared" si="106"/>
        <v>3.51</v>
      </c>
      <c r="OM8" s="77">
        <v>3.55</v>
      </c>
      <c r="ON8" s="77">
        <v>3.5</v>
      </c>
      <c r="OO8" s="77">
        <f t="shared" si="107"/>
        <v>3.5</v>
      </c>
      <c r="OP8" s="1049">
        <v>3.56</v>
      </c>
      <c r="OQ8" s="1049">
        <f t="shared" si="108"/>
        <v>3.5</v>
      </c>
      <c r="OR8" s="1049">
        <v>3.72</v>
      </c>
      <c r="OS8" s="77">
        <f t="shared" si="109"/>
        <v>3.5</v>
      </c>
      <c r="OT8" s="1049">
        <v>3.68</v>
      </c>
      <c r="OU8" s="77">
        <f t="shared" si="207"/>
        <v>3.5</v>
      </c>
      <c r="OV8" s="77">
        <v>3.7</v>
      </c>
      <c r="OW8" s="6">
        <f t="shared" si="110"/>
        <v>5.7142857142857197E-2</v>
      </c>
      <c r="OX8" s="102">
        <v>3.55</v>
      </c>
      <c r="OY8" s="102" t="s">
        <v>1159</v>
      </c>
      <c r="OZ8" s="102">
        <f t="shared" si="208"/>
        <v>3.55</v>
      </c>
      <c r="PA8" s="102">
        <v>3.56</v>
      </c>
      <c r="PB8" s="102">
        <v>3.59</v>
      </c>
      <c r="PC8" s="102">
        <f t="shared" si="209"/>
        <v>3.55</v>
      </c>
      <c r="PD8" s="102">
        <v>3.36</v>
      </c>
      <c r="PE8" s="102">
        <v>3.44</v>
      </c>
      <c r="PF8" s="102">
        <f t="shared" si="111"/>
        <v>3.44</v>
      </c>
      <c r="PG8" s="102">
        <v>3.45</v>
      </c>
      <c r="PH8" s="102">
        <v>3.41</v>
      </c>
      <c r="PI8" s="102">
        <v>3.5</v>
      </c>
      <c r="PJ8" s="102">
        <f t="shared" si="112"/>
        <v>3.44</v>
      </c>
      <c r="PK8" s="102">
        <v>3.55</v>
      </c>
      <c r="PL8" s="1049">
        <f t="shared" si="210"/>
        <v>3.44</v>
      </c>
      <c r="PM8" s="102">
        <v>3.42</v>
      </c>
      <c r="PN8" s="47">
        <v>3.44</v>
      </c>
      <c r="PO8" s="47">
        <f t="shared" si="113"/>
        <v>3.42</v>
      </c>
      <c r="PP8" s="47">
        <v>3.59</v>
      </c>
      <c r="PQ8" s="47">
        <v>3.66</v>
      </c>
      <c r="PR8" s="47">
        <f t="shared" si="114"/>
        <v>3.42</v>
      </c>
      <c r="PS8" s="47">
        <v>3.64</v>
      </c>
      <c r="PT8" s="47">
        <f t="shared" si="115"/>
        <v>3.42</v>
      </c>
      <c r="PU8" s="47">
        <v>3.7040000000000002</v>
      </c>
      <c r="PV8" s="47">
        <v>3.71</v>
      </c>
      <c r="PW8" s="77">
        <v>3.67</v>
      </c>
      <c r="PX8" s="47">
        <f t="shared" si="116"/>
        <v>3.42</v>
      </c>
      <c r="PY8" s="47">
        <v>3.7</v>
      </c>
      <c r="PZ8" s="77">
        <v>3.5</v>
      </c>
      <c r="QA8" s="47">
        <f t="shared" si="211"/>
        <v>3.42</v>
      </c>
      <c r="QB8" s="47">
        <v>3.71</v>
      </c>
      <c r="QC8" s="77">
        <v>3.5</v>
      </c>
      <c r="QD8" s="47">
        <f t="shared" si="117"/>
        <v>3.42</v>
      </c>
      <c r="QE8" s="47">
        <v>3.55</v>
      </c>
      <c r="QF8" s="77">
        <v>3.5230000000000001</v>
      </c>
      <c r="QG8" s="77">
        <f t="shared" si="118"/>
        <v>3.42</v>
      </c>
      <c r="QH8" s="77">
        <v>3.6</v>
      </c>
      <c r="QI8" s="77">
        <v>3.45</v>
      </c>
      <c r="QJ8" s="77">
        <f t="shared" si="119"/>
        <v>3.42</v>
      </c>
      <c r="QK8" s="77">
        <v>3.47</v>
      </c>
      <c r="QL8" s="77">
        <f t="shared" si="120"/>
        <v>3.42</v>
      </c>
      <c r="QM8" s="77">
        <v>3.62</v>
      </c>
      <c r="QN8" s="77">
        <f t="shared" si="212"/>
        <v>3.42</v>
      </c>
      <c r="QO8" s="77">
        <v>3.7</v>
      </c>
      <c r="QP8" s="1049">
        <v>3.65</v>
      </c>
      <c r="QQ8" s="77">
        <f t="shared" si="121"/>
        <v>3.42</v>
      </c>
      <c r="QR8" s="1049">
        <v>3.45</v>
      </c>
      <c r="QS8" s="77">
        <f t="shared" si="122"/>
        <v>3.42</v>
      </c>
      <c r="QT8" s="77">
        <v>3.66</v>
      </c>
      <c r="QU8" s="77">
        <f t="shared" si="123"/>
        <v>3.42</v>
      </c>
      <c r="QV8" s="77">
        <v>3.54</v>
      </c>
      <c r="QW8" s="77">
        <f t="shared" si="213"/>
        <v>3.42</v>
      </c>
      <c r="QX8" s="77">
        <v>3.51</v>
      </c>
      <c r="QY8" s="1049">
        <v>3.56</v>
      </c>
      <c r="QZ8" s="52">
        <f t="shared" si="4"/>
        <v>3.42</v>
      </c>
      <c r="RA8" s="1049">
        <v>3.52</v>
      </c>
      <c r="RB8" s="1049">
        <f t="shared" si="214"/>
        <v>3.42</v>
      </c>
      <c r="RC8" s="1049" t="s">
        <v>1159</v>
      </c>
      <c r="RD8" s="1049" t="s">
        <v>1159</v>
      </c>
      <c r="RE8" s="6"/>
      <c r="RF8" s="102">
        <v>3.49</v>
      </c>
      <c r="RG8" s="102">
        <v>4.28</v>
      </c>
      <c r="RH8" s="102">
        <v>4.41</v>
      </c>
      <c r="RI8" s="52">
        <f t="shared" si="125"/>
        <v>3.49</v>
      </c>
      <c r="RJ8" s="52">
        <v>4.0119999999999996</v>
      </c>
      <c r="RK8" s="47">
        <v>4.0199999999999996</v>
      </c>
      <c r="RL8" s="52">
        <v>4.0199999999999996</v>
      </c>
      <c r="RM8" s="47">
        <f t="shared" si="126"/>
        <v>3.49</v>
      </c>
      <c r="RN8" s="47">
        <v>4.05</v>
      </c>
      <c r="RO8" s="47">
        <v>4.38</v>
      </c>
      <c r="RP8" s="47">
        <f t="shared" si="127"/>
        <v>3.49</v>
      </c>
      <c r="RQ8" s="47">
        <v>4.21</v>
      </c>
      <c r="RR8" s="47">
        <f t="shared" si="128"/>
        <v>3.49</v>
      </c>
      <c r="RS8" s="47">
        <v>4.21</v>
      </c>
      <c r="RT8" s="47">
        <v>4.21</v>
      </c>
      <c r="RU8" s="77">
        <v>4.55</v>
      </c>
      <c r="RV8" s="47">
        <f t="shared" si="234"/>
        <v>3.49</v>
      </c>
      <c r="RW8" s="47">
        <v>4.5199999999999996</v>
      </c>
      <c r="RX8" s="77">
        <v>4.55</v>
      </c>
      <c r="RY8" s="47">
        <f t="shared" si="215"/>
        <v>3.49</v>
      </c>
      <c r="RZ8" s="47"/>
      <c r="SA8" s="77">
        <v>4.5999999999999996</v>
      </c>
      <c r="SB8" s="47">
        <f t="shared" si="129"/>
        <v>3.49</v>
      </c>
      <c r="SC8" s="47">
        <v>4.59</v>
      </c>
      <c r="SD8" s="77">
        <v>3.77</v>
      </c>
      <c r="SE8" s="47">
        <f t="shared" si="130"/>
        <v>3.49</v>
      </c>
      <c r="SF8" s="77">
        <v>3.77</v>
      </c>
      <c r="SG8" s="77">
        <f t="shared" si="131"/>
        <v>3.49</v>
      </c>
      <c r="SH8" s="77">
        <v>3.61</v>
      </c>
      <c r="SI8" s="77">
        <v>3.49</v>
      </c>
      <c r="SJ8" s="77">
        <f t="shared" si="132"/>
        <v>3.49</v>
      </c>
      <c r="SK8" s="77">
        <v>3.53</v>
      </c>
      <c r="SL8" s="77">
        <f t="shared" si="216"/>
        <v>3.49</v>
      </c>
      <c r="SM8" s="77">
        <v>3.77</v>
      </c>
      <c r="SN8" s="1049">
        <v>3.5</v>
      </c>
      <c r="SO8" s="77">
        <f t="shared" si="133"/>
        <v>3.49</v>
      </c>
      <c r="SP8" s="1049">
        <v>3.56</v>
      </c>
      <c r="SQ8" s="77">
        <f t="shared" si="217"/>
        <v>3.49</v>
      </c>
      <c r="SR8" s="77">
        <v>3.51</v>
      </c>
      <c r="SS8" s="77">
        <v>3.58</v>
      </c>
      <c r="ST8" s="77">
        <f t="shared" si="134"/>
        <v>3.49</v>
      </c>
      <c r="SU8" s="1049">
        <v>3.61</v>
      </c>
      <c r="SV8" s="77">
        <f t="shared" si="5"/>
        <v>3.49</v>
      </c>
      <c r="SW8" s="1049">
        <v>3.59</v>
      </c>
      <c r="SX8" s="1049">
        <f t="shared" si="218"/>
        <v>3.49</v>
      </c>
      <c r="SY8" s="1049">
        <v>3.67</v>
      </c>
      <c r="SZ8" s="52">
        <v>3.59</v>
      </c>
      <c r="TA8" s="1049">
        <f t="shared" si="219"/>
        <v>3.49</v>
      </c>
      <c r="TB8" s="1049" t="s">
        <v>1159</v>
      </c>
      <c r="TC8" s="6"/>
      <c r="TD8" s="47">
        <v>3.8390000000000004</v>
      </c>
      <c r="TE8" s="102">
        <v>3.54</v>
      </c>
      <c r="TF8" s="58">
        <f t="shared" si="7"/>
        <v>3.54</v>
      </c>
      <c r="TG8" s="47">
        <v>3.79</v>
      </c>
      <c r="TH8" s="58">
        <f t="shared" si="135"/>
        <v>3.54</v>
      </c>
      <c r="TI8" s="47">
        <v>3.84</v>
      </c>
      <c r="TJ8" s="47">
        <f t="shared" si="136"/>
        <v>3.54</v>
      </c>
      <c r="TK8" s="47">
        <v>3.84</v>
      </c>
      <c r="TL8" s="47">
        <v>3.56</v>
      </c>
      <c r="TM8" s="47">
        <f t="shared" si="137"/>
        <v>3.54</v>
      </c>
      <c r="TN8" s="47">
        <v>3.66</v>
      </c>
      <c r="TO8" s="47">
        <f t="shared" si="138"/>
        <v>3.54</v>
      </c>
      <c r="TP8" s="47">
        <v>3.73</v>
      </c>
      <c r="TQ8" s="77">
        <v>3.61</v>
      </c>
      <c r="TR8" s="47">
        <f t="shared" si="235"/>
        <v>3.54</v>
      </c>
      <c r="TS8" s="47">
        <v>3.58</v>
      </c>
      <c r="TT8" s="47">
        <v>3.59</v>
      </c>
      <c r="TU8" s="47" t="s">
        <v>1159</v>
      </c>
      <c r="TV8" s="77">
        <v>3.55</v>
      </c>
      <c r="TW8" s="77">
        <v>3.54</v>
      </c>
      <c r="TX8" s="77">
        <f t="shared" si="220"/>
        <v>3.54</v>
      </c>
      <c r="TY8" s="47">
        <v>3.56</v>
      </c>
      <c r="TZ8" s="47">
        <v>3.6</v>
      </c>
      <c r="UA8" s="77">
        <v>3.51</v>
      </c>
      <c r="UB8" s="77">
        <v>3.55</v>
      </c>
      <c r="UC8" s="47">
        <f t="shared" si="139"/>
        <v>3.51</v>
      </c>
      <c r="UD8" s="47">
        <v>3.59</v>
      </c>
      <c r="UE8" s="47">
        <v>3.6</v>
      </c>
      <c r="UF8" s="47">
        <f t="shared" si="140"/>
        <v>3.51</v>
      </c>
      <c r="UG8" s="77">
        <v>3.61</v>
      </c>
      <c r="UH8" s="77">
        <v>3.59</v>
      </c>
      <c r="UI8" s="77">
        <f t="shared" si="221"/>
        <v>3.51</v>
      </c>
      <c r="UJ8" s="77">
        <v>3.56</v>
      </c>
      <c r="UK8" s="77">
        <v>3.59</v>
      </c>
      <c r="UL8" s="51">
        <v>3.51</v>
      </c>
      <c r="UM8" s="47">
        <v>3.5349999999999997</v>
      </c>
      <c r="UN8" s="77">
        <f t="shared" si="141"/>
        <v>3.51</v>
      </c>
      <c r="UO8" s="77">
        <v>3.54</v>
      </c>
      <c r="UP8" s="77">
        <v>3.58</v>
      </c>
      <c r="UQ8" s="77">
        <f t="shared" si="142"/>
        <v>3.51</v>
      </c>
      <c r="UR8" s="77">
        <v>3.79</v>
      </c>
      <c r="US8" s="77">
        <v>3.64</v>
      </c>
      <c r="UT8" s="77">
        <f t="shared" si="143"/>
        <v>3.51</v>
      </c>
      <c r="UU8" s="77">
        <v>3.4350000000000001</v>
      </c>
      <c r="UV8" s="77">
        <v>3.43</v>
      </c>
      <c r="UW8" s="77">
        <f t="shared" si="144"/>
        <v>3.4350000000000001</v>
      </c>
      <c r="UX8" s="1049">
        <v>3.54</v>
      </c>
      <c r="UY8" s="1049">
        <v>3.43</v>
      </c>
      <c r="UZ8" s="77">
        <f t="shared" si="145"/>
        <v>3.43</v>
      </c>
      <c r="VA8" s="77">
        <v>3.47</v>
      </c>
      <c r="VB8" s="77">
        <v>3.53</v>
      </c>
      <c r="VC8" s="77">
        <f t="shared" si="146"/>
        <v>3.43</v>
      </c>
      <c r="VD8" s="77">
        <v>3.49</v>
      </c>
      <c r="VE8" s="77">
        <f t="shared" si="147"/>
        <v>3.43</v>
      </c>
      <c r="VF8" s="1049"/>
      <c r="VG8" s="52">
        <v>3.55</v>
      </c>
      <c r="VH8" s="52">
        <f t="shared" si="222"/>
        <v>3.43</v>
      </c>
      <c r="VI8" s="1049"/>
      <c r="VJ8" s="1049">
        <v>3.49</v>
      </c>
      <c r="VK8" s="1049">
        <v>3.64</v>
      </c>
      <c r="VL8" s="1049">
        <f t="shared" si="223"/>
        <v>3.43</v>
      </c>
      <c r="VM8" s="1049"/>
      <c r="VN8" s="1049" t="s">
        <v>1159</v>
      </c>
      <c r="VO8" s="1049">
        <v>3.64</v>
      </c>
      <c r="VP8" s="1049">
        <f t="shared" si="148"/>
        <v>3.43</v>
      </c>
      <c r="VQ8" s="1049"/>
      <c r="VR8" s="1049" t="s">
        <v>1159</v>
      </c>
      <c r="VS8" s="6">
        <f t="shared" si="149"/>
        <v>-1</v>
      </c>
      <c r="VT8" s="6"/>
      <c r="VU8" s="6"/>
      <c r="VV8" s="77">
        <v>3.41</v>
      </c>
      <c r="VW8" s="77">
        <v>3.69</v>
      </c>
      <c r="VX8" s="77">
        <v>3.62</v>
      </c>
      <c r="VY8" s="47">
        <v>3.45</v>
      </c>
      <c r="VZ8" s="77">
        <f t="shared" si="224"/>
        <v>3.41</v>
      </c>
      <c r="WA8" s="77">
        <v>3.52</v>
      </c>
      <c r="WB8" s="1049">
        <v>3.58</v>
      </c>
      <c r="WC8" s="77">
        <f t="shared" si="151"/>
        <v>3.41</v>
      </c>
      <c r="WD8" s="77">
        <v>3.56</v>
      </c>
      <c r="WE8" s="1049">
        <v>3.67</v>
      </c>
      <c r="WF8" s="77">
        <f t="shared" si="225"/>
        <v>3.41</v>
      </c>
      <c r="WG8" s="77">
        <v>3.69</v>
      </c>
      <c r="WH8" s="77">
        <v>3.67</v>
      </c>
      <c r="WI8" s="77">
        <f t="shared" si="226"/>
        <v>3.41</v>
      </c>
      <c r="WJ8" s="77">
        <v>3.6110000000000002</v>
      </c>
      <c r="WK8" s="77">
        <v>3.63</v>
      </c>
      <c r="WL8" s="77">
        <f t="shared" si="227"/>
        <v>3.41</v>
      </c>
      <c r="WM8" s="77">
        <v>3.512</v>
      </c>
      <c r="WN8" s="1049">
        <v>3.5409999999999999</v>
      </c>
      <c r="WO8" s="52">
        <f t="shared" si="8"/>
        <v>3.41</v>
      </c>
      <c r="WP8" s="1049">
        <v>3.55</v>
      </c>
      <c r="WQ8" s="1049">
        <f t="shared" si="228"/>
        <v>3.41</v>
      </c>
      <c r="WR8" s="1049" t="s">
        <v>1159</v>
      </c>
      <c r="WS8" s="1049">
        <v>3.55</v>
      </c>
      <c r="WT8" s="1049">
        <f t="shared" si="152"/>
        <v>3.41</v>
      </c>
      <c r="WU8" s="1049"/>
      <c r="WV8" s="6">
        <f t="shared" si="153"/>
        <v>-1</v>
      </c>
      <c r="WW8" s="77">
        <v>3.73</v>
      </c>
      <c r="WX8" s="77">
        <v>3.7</v>
      </c>
      <c r="WY8" s="77">
        <f t="shared" si="154"/>
        <v>3.7</v>
      </c>
      <c r="WZ8" s="1049">
        <v>3.8</v>
      </c>
      <c r="XA8" s="77">
        <f t="shared" si="155"/>
        <v>3.7</v>
      </c>
      <c r="XB8" s="77">
        <v>3.71</v>
      </c>
      <c r="XC8" s="1049">
        <v>3.76</v>
      </c>
      <c r="XD8" s="102">
        <f t="shared" si="156"/>
        <v>3.7</v>
      </c>
      <c r="XE8" s="52">
        <v>3.78</v>
      </c>
      <c r="XF8" s="51">
        <f t="shared" si="229"/>
        <v>3.7</v>
      </c>
      <c r="XG8" s="47">
        <v>3.89</v>
      </c>
      <c r="XH8" s="51">
        <v>3.75</v>
      </c>
      <c r="XI8" s="51">
        <f t="shared" si="9"/>
        <v>3.7</v>
      </c>
      <c r="XJ8" s="52">
        <v>3.78</v>
      </c>
      <c r="XK8" s="1049">
        <f t="shared" si="10"/>
        <v>3.7</v>
      </c>
      <c r="XL8" s="1049">
        <v>3.85</v>
      </c>
      <c r="XM8" s="1049">
        <f t="shared" si="230"/>
        <v>3.7</v>
      </c>
      <c r="XN8" s="1049">
        <v>3.83</v>
      </c>
      <c r="XO8" s="1049">
        <v>3.85</v>
      </c>
      <c r="XP8" s="1049">
        <f t="shared" si="157"/>
        <v>3.7</v>
      </c>
      <c r="XQ8" s="1049"/>
      <c r="XR8" s="6">
        <f t="shared" si="158"/>
        <v>-1</v>
      </c>
      <c r="XS8" s="47">
        <v>3.51</v>
      </c>
      <c r="XT8" s="47">
        <v>3.73</v>
      </c>
      <c r="XU8" s="47">
        <v>3.54</v>
      </c>
      <c r="XV8" s="47">
        <f t="shared" si="159"/>
        <v>3.51</v>
      </c>
      <c r="XW8" s="47">
        <v>3.52</v>
      </c>
      <c r="XX8" s="47">
        <v>3.51</v>
      </c>
      <c r="XY8" s="47">
        <f t="shared" si="160"/>
        <v>3.51</v>
      </c>
      <c r="XZ8" s="47">
        <v>3.65</v>
      </c>
      <c r="YA8" s="47">
        <f t="shared" si="161"/>
        <v>3.51</v>
      </c>
      <c r="YB8" s="47">
        <v>3.59</v>
      </c>
      <c r="YC8" s="77">
        <v>3.63</v>
      </c>
      <c r="YD8" s="47">
        <f t="shared" si="162"/>
        <v>3.51</v>
      </c>
      <c r="YE8" s="47">
        <v>3.72</v>
      </c>
      <c r="YF8" s="77">
        <f t="shared" si="163"/>
        <v>3.51</v>
      </c>
      <c r="YG8" s="52">
        <v>3.51</v>
      </c>
      <c r="YH8" s="52">
        <f t="shared" si="164"/>
        <v>3.51</v>
      </c>
      <c r="YI8" s="1049">
        <v>3.57</v>
      </c>
      <c r="YJ8" s="1049">
        <f t="shared" si="231"/>
        <v>3.51</v>
      </c>
      <c r="YK8" s="1049">
        <v>3.6</v>
      </c>
      <c r="YL8" s="1049">
        <v>3.57</v>
      </c>
      <c r="YM8" s="1049">
        <f t="shared" si="165"/>
        <v>3.51</v>
      </c>
      <c r="YN8" s="1049"/>
      <c r="YO8" s="6">
        <f t="shared" si="166"/>
        <v>-1</v>
      </c>
      <c r="YP8" s="1049">
        <v>3.6</v>
      </c>
      <c r="YQ8" s="1049">
        <v>3.63</v>
      </c>
      <c r="YR8" s="1049">
        <f t="shared" si="167"/>
        <v>3.6</v>
      </c>
      <c r="YS8" s="1049">
        <v>3.67</v>
      </c>
      <c r="YT8" s="1049">
        <v>3.58</v>
      </c>
      <c r="YU8" s="1049">
        <f t="shared" si="168"/>
        <v>3.58</v>
      </c>
      <c r="YV8" s="1049">
        <v>3.59</v>
      </c>
      <c r="YW8" s="1049">
        <f t="shared" si="232"/>
        <v>3.58</v>
      </c>
      <c r="YX8" s="1049"/>
      <c r="YY8" s="1049">
        <v>3.82</v>
      </c>
      <c r="YZ8" s="1049">
        <v>3.83</v>
      </c>
      <c r="ZA8" s="1049">
        <f t="shared" si="11"/>
        <v>3.58</v>
      </c>
      <c r="ZB8" s="1049"/>
      <c r="ZC8" s="1049">
        <v>3.78</v>
      </c>
      <c r="ZD8" s="1049"/>
      <c r="ZE8" s="1049">
        <v>3.8479999999999999</v>
      </c>
      <c r="ZF8" s="1049">
        <f t="shared" si="12"/>
        <v>3.58</v>
      </c>
      <c r="ZG8" s="1049">
        <v>3.72</v>
      </c>
      <c r="ZH8" s="1049">
        <v>3.65</v>
      </c>
      <c r="ZI8" s="1049">
        <f t="shared" si="233"/>
        <v>3.58</v>
      </c>
      <c r="ZJ8" s="1049">
        <v>3.83</v>
      </c>
      <c r="ZK8" s="1049">
        <v>3.65</v>
      </c>
      <c r="ZL8" s="1049">
        <f t="shared" si="169"/>
        <v>3.58</v>
      </c>
      <c r="ZM8" s="1049"/>
      <c r="ZN8" s="1224">
        <f t="shared" si="170"/>
        <v>-1</v>
      </c>
      <c r="ZO8" s="1224">
        <f t="shared" si="171"/>
        <v>-1</v>
      </c>
      <c r="ZP8" s="1049">
        <v>3.38</v>
      </c>
      <c r="ZQ8" s="1049">
        <f t="shared" si="13"/>
        <v>3.38</v>
      </c>
      <c r="ZR8" s="1049" t="s">
        <v>1159</v>
      </c>
      <c r="ZS8" s="1049">
        <v>3.38</v>
      </c>
      <c r="ZT8" s="1049">
        <f t="shared" si="172"/>
        <v>3.38</v>
      </c>
      <c r="ZU8" s="1049" t="s">
        <v>1159</v>
      </c>
      <c r="ZV8" s="1224"/>
      <c r="ZW8" s="1049">
        <v>3.45</v>
      </c>
      <c r="ZX8" s="1049">
        <f t="shared" si="14"/>
        <v>3.45</v>
      </c>
      <c r="ZY8" s="1049">
        <v>3.44</v>
      </c>
      <c r="ZZ8" s="1049">
        <v>3.45</v>
      </c>
      <c r="AAA8" s="1049">
        <f t="shared" si="174"/>
        <v>3.45</v>
      </c>
      <c r="AAB8" s="1049"/>
      <c r="AAC8" s="1224">
        <f t="shared" si="175"/>
        <v>-1</v>
      </c>
      <c r="AAD8" s="1049"/>
      <c r="AAE8" s="1049" t="s">
        <v>1159</v>
      </c>
      <c r="AAF8" s="1049" t="s">
        <v>1496</v>
      </c>
      <c r="AAG8" s="1049"/>
      <c r="AAH8" s="1049" t="s">
        <v>1159</v>
      </c>
      <c r="AAI8" s="1049"/>
      <c r="AAJ8" s="1224"/>
      <c r="AAK8" s="621" t="s">
        <v>2991</v>
      </c>
      <c r="AAL8" s="1171" t="s">
        <v>2992</v>
      </c>
      <c r="AAM8" s="47"/>
      <c r="AAN8" s="47" t="str">
        <f t="shared" si="16"/>
        <v xml:space="preserve">1. Better than baseline </v>
      </c>
      <c r="AAO8" s="47" t="str">
        <f t="shared" si="17"/>
        <v>4.Blocker/Not Executed</v>
      </c>
      <c r="AAP8" s="47" t="str">
        <f t="shared" si="18"/>
        <v>4.Blocker/Not Executed</v>
      </c>
      <c r="AAQ8" s="47" t="str">
        <f t="shared" si="19"/>
        <v>2. Within 10% deviation from baseline</v>
      </c>
      <c r="AAR8" s="47" t="str">
        <f t="shared" si="20"/>
        <v xml:space="preserve">1. Better than baseline </v>
      </c>
      <c r="AAS8" s="47" t="str">
        <f t="shared" si="21"/>
        <v xml:space="preserve">1. Better than baseline </v>
      </c>
      <c r="AAT8" s="47" t="str">
        <f t="shared" si="22"/>
        <v xml:space="preserve">1. Better than baseline </v>
      </c>
      <c r="AAU8" s="47" t="str">
        <f t="shared" si="23"/>
        <v>2. Within 10% deviation from baseline</v>
      </c>
      <c r="AAV8" s="51" t="str">
        <f t="shared" si="24"/>
        <v>4.Blocker/Not Executed</v>
      </c>
      <c r="AAW8" s="47" t="str">
        <f t="shared" si="25"/>
        <v>4.Blocker/Not Executed</v>
      </c>
      <c r="AAX8" s="47" t="str">
        <f t="shared" si="178"/>
        <v>4.Blocker/Not Executed</v>
      </c>
      <c r="AAY8" s="1049" t="str">
        <f t="shared" si="26"/>
        <v xml:space="preserve">1. Better than baseline </v>
      </c>
      <c r="AAZ8" s="1049" t="str">
        <f t="shared" si="27"/>
        <v xml:space="preserve">1. Better than baseline </v>
      </c>
      <c r="ABA8" s="1049" t="str">
        <f t="shared" si="28"/>
        <v xml:space="preserve">1. Better than baseline </v>
      </c>
      <c r="ABB8" s="1049" t="str">
        <f t="shared" si="179"/>
        <v xml:space="preserve">1. Better than baseline </v>
      </c>
    </row>
    <row r="9" spans="1:730" x14ac:dyDescent="0.35">
      <c r="A9" s="332">
        <v>7</v>
      </c>
      <c r="B9" s="332" t="s">
        <v>18</v>
      </c>
      <c r="C9" s="176" t="s">
        <v>1254</v>
      </c>
      <c r="D9" s="178" t="s">
        <v>2979</v>
      </c>
      <c r="E9" s="176" t="s">
        <v>2980</v>
      </c>
      <c r="F9" s="83" t="s">
        <v>2993</v>
      </c>
      <c r="G9" s="47" t="s">
        <v>2994</v>
      </c>
      <c r="H9" s="51">
        <v>2.61</v>
      </c>
      <c r="I9" s="51">
        <v>2.79</v>
      </c>
      <c r="J9" s="51">
        <v>2.8</v>
      </c>
      <c r="K9" s="51">
        <f t="shared" si="180"/>
        <v>2.61</v>
      </c>
      <c r="L9" s="51">
        <v>2.79</v>
      </c>
      <c r="M9" s="51">
        <v>2.61</v>
      </c>
      <c r="N9" s="47">
        <v>2.61</v>
      </c>
      <c r="O9" s="51">
        <v>2.82</v>
      </c>
      <c r="P9" s="47">
        <v>2.61</v>
      </c>
      <c r="Q9" s="102">
        <v>2.83</v>
      </c>
      <c r="R9" s="47">
        <v>2.72</v>
      </c>
      <c r="S9" s="47">
        <f t="shared" si="29"/>
        <v>2.61</v>
      </c>
      <c r="T9" s="47">
        <v>2.74</v>
      </c>
      <c r="U9" s="47">
        <f t="shared" si="181"/>
        <v>2.61</v>
      </c>
      <c r="V9" s="47">
        <v>2.83</v>
      </c>
      <c r="W9" s="47">
        <v>2.82</v>
      </c>
      <c r="X9" s="47">
        <v>2.83</v>
      </c>
      <c r="Y9" s="47">
        <f t="shared" si="182"/>
        <v>2.61</v>
      </c>
      <c r="Z9" s="47">
        <v>2.83</v>
      </c>
      <c r="AA9" s="47">
        <v>2.77</v>
      </c>
      <c r="AB9" s="47">
        <f t="shared" si="30"/>
        <v>2.61</v>
      </c>
      <c r="AC9" s="47">
        <v>2.78</v>
      </c>
      <c r="AD9" s="47">
        <v>2.77</v>
      </c>
      <c r="AE9" s="47">
        <f t="shared" si="183"/>
        <v>2.61</v>
      </c>
      <c r="AF9" s="47">
        <v>2.76</v>
      </c>
      <c r="AG9" s="47">
        <v>2.75</v>
      </c>
      <c r="AH9" s="47">
        <f t="shared" si="184"/>
        <v>2.61</v>
      </c>
      <c r="AI9" s="47">
        <v>2.65</v>
      </c>
      <c r="AJ9" s="51">
        <v>2.79</v>
      </c>
      <c r="AK9" s="51">
        <f t="shared" si="185"/>
        <v>2.61</v>
      </c>
      <c r="AL9" s="51">
        <v>2.75</v>
      </c>
      <c r="AM9" s="51">
        <v>2.72</v>
      </c>
      <c r="AN9" s="51">
        <v>2.79</v>
      </c>
      <c r="AO9" s="51">
        <f t="shared" si="31"/>
        <v>2.61</v>
      </c>
      <c r="AP9" s="51">
        <v>3.07</v>
      </c>
      <c r="AQ9" s="58">
        <f t="shared" si="32"/>
        <v>2.61</v>
      </c>
      <c r="AR9" s="51"/>
      <c r="AS9" s="6">
        <f t="shared" si="33"/>
        <v>-1</v>
      </c>
      <c r="AT9" s="102" t="s">
        <v>1502</v>
      </c>
      <c r="AU9" s="102" t="s">
        <v>1502</v>
      </c>
      <c r="AV9" s="102" t="s">
        <v>1502</v>
      </c>
      <c r="AW9" s="102" t="s">
        <v>1502</v>
      </c>
      <c r="AX9" s="102" t="s">
        <v>1502</v>
      </c>
      <c r="AY9" s="102" t="s">
        <v>1502</v>
      </c>
      <c r="AZ9" s="102" t="s">
        <v>1502</v>
      </c>
      <c r="BA9" s="102" t="s">
        <v>1502</v>
      </c>
      <c r="BB9" s="102" t="s">
        <v>1502</v>
      </c>
      <c r="BC9" s="102" t="s">
        <v>1502</v>
      </c>
      <c r="BD9" s="102" t="s">
        <v>1502</v>
      </c>
      <c r="BE9" s="102" t="s">
        <v>1502</v>
      </c>
      <c r="BF9" s="102" t="s">
        <v>1502</v>
      </c>
      <c r="BG9" s="102" t="s">
        <v>1502</v>
      </c>
      <c r="BH9" s="102" t="s">
        <v>1502</v>
      </c>
      <c r="BI9" s="102" t="s">
        <v>1502</v>
      </c>
      <c r="BJ9" s="102" t="s">
        <v>1502</v>
      </c>
      <c r="BK9" s="102" t="s">
        <v>1502</v>
      </c>
      <c r="BL9" s="102" t="s">
        <v>1502</v>
      </c>
      <c r="BM9" s="102" t="s">
        <v>1502</v>
      </c>
      <c r="BN9" s="102" t="s">
        <v>1502</v>
      </c>
      <c r="BO9" s="102"/>
      <c r="BP9" s="885"/>
      <c r="BQ9" s="102" t="s">
        <v>1502</v>
      </c>
      <c r="BR9" s="102" t="s">
        <v>1502</v>
      </c>
      <c r="BS9" s="102" t="s">
        <v>1502</v>
      </c>
      <c r="BT9" s="102" t="s">
        <v>1502</v>
      </c>
      <c r="BU9" s="102" t="s">
        <v>1502</v>
      </c>
      <c r="BV9" s="102" t="s">
        <v>1502</v>
      </c>
      <c r="BW9" s="102" t="s">
        <v>1502</v>
      </c>
      <c r="BX9" s="102" t="s">
        <v>1502</v>
      </c>
      <c r="BY9" s="102" t="s">
        <v>1502</v>
      </c>
      <c r="BZ9" s="102" t="s">
        <v>1502</v>
      </c>
      <c r="CA9" s="102" t="s">
        <v>1502</v>
      </c>
      <c r="CB9" s="102" t="s">
        <v>1502</v>
      </c>
      <c r="CC9" s="102" t="s">
        <v>1502</v>
      </c>
      <c r="CD9" s="102" t="s">
        <v>1502</v>
      </c>
      <c r="CE9" s="102" t="s">
        <v>1502</v>
      </c>
      <c r="CF9" s="102" t="s">
        <v>1502</v>
      </c>
      <c r="CG9" s="102" t="s">
        <v>1502</v>
      </c>
      <c r="CH9" s="102" t="s">
        <v>1502</v>
      </c>
      <c r="CI9" s="102" t="s">
        <v>1502</v>
      </c>
      <c r="CJ9" s="102" t="s">
        <v>1502</v>
      </c>
      <c r="CK9" s="102" t="s">
        <v>1502</v>
      </c>
      <c r="CL9" s="102" t="s">
        <v>1502</v>
      </c>
      <c r="CM9" s="102" t="s">
        <v>1502</v>
      </c>
      <c r="CN9" s="102" t="s">
        <v>1502</v>
      </c>
      <c r="CO9" s="102" t="s">
        <v>1502</v>
      </c>
      <c r="CP9" s="102" t="s">
        <v>1502</v>
      </c>
      <c r="CQ9" s="102" t="s">
        <v>1502</v>
      </c>
      <c r="CR9" s="102" t="s">
        <v>1502</v>
      </c>
      <c r="CS9" s="102" t="s">
        <v>1502</v>
      </c>
      <c r="CT9" s="102" t="s">
        <v>1502</v>
      </c>
      <c r="CU9" s="102" t="s">
        <v>1502</v>
      </c>
      <c r="CV9" s="102" t="s">
        <v>1502</v>
      </c>
      <c r="CW9" s="102" t="s">
        <v>1502</v>
      </c>
      <c r="CX9" s="102" t="s">
        <v>1502</v>
      </c>
      <c r="CY9" s="102" t="s">
        <v>1502</v>
      </c>
      <c r="CZ9" s="102" t="s">
        <v>1502</v>
      </c>
      <c r="DA9" s="102" t="s">
        <v>1502</v>
      </c>
      <c r="DB9" s="102" t="s">
        <v>1502</v>
      </c>
      <c r="DC9" s="102" t="s">
        <v>1502</v>
      </c>
      <c r="DD9" s="77" t="s">
        <v>1502</v>
      </c>
      <c r="DE9" s="51" t="s">
        <v>1502</v>
      </c>
      <c r="DF9" s="47" t="s">
        <v>1502</v>
      </c>
      <c r="DG9" s="51" t="s">
        <v>1502</v>
      </c>
      <c r="DH9" s="51" t="s">
        <v>1502</v>
      </c>
      <c r="DI9" s="51" t="s">
        <v>1502</v>
      </c>
      <c r="DJ9" s="6"/>
      <c r="DK9" s="102">
        <v>2.94</v>
      </c>
      <c r="DL9" s="102">
        <v>2.94</v>
      </c>
      <c r="DM9" s="102">
        <v>2.92</v>
      </c>
      <c r="DN9" s="102">
        <f t="shared" si="41"/>
        <v>2.92</v>
      </c>
      <c r="DO9" s="102">
        <v>2.96</v>
      </c>
      <c r="DP9" s="102">
        <v>2.92</v>
      </c>
      <c r="DQ9" s="102">
        <v>2.95</v>
      </c>
      <c r="DR9" s="102">
        <v>3</v>
      </c>
      <c r="DS9" s="102">
        <f t="shared" si="42"/>
        <v>2.92</v>
      </c>
      <c r="DT9" s="102">
        <v>2.98</v>
      </c>
      <c r="DU9" s="102">
        <v>2.96</v>
      </c>
      <c r="DV9" s="102">
        <f t="shared" si="43"/>
        <v>2.92</v>
      </c>
      <c r="DW9" s="102">
        <v>2.97</v>
      </c>
      <c r="DX9" s="102">
        <v>2.97</v>
      </c>
      <c r="DY9" s="102">
        <f t="shared" si="44"/>
        <v>2.92</v>
      </c>
      <c r="DZ9" s="102">
        <v>2.99</v>
      </c>
      <c r="EA9" s="102">
        <v>2.97</v>
      </c>
      <c r="EB9" s="102">
        <v>2.93</v>
      </c>
      <c r="EC9" s="102">
        <f t="shared" si="186"/>
        <v>2.92</v>
      </c>
      <c r="ED9" s="102">
        <v>3</v>
      </c>
      <c r="EE9" s="102">
        <v>3.07</v>
      </c>
      <c r="EF9" s="102">
        <f t="shared" si="45"/>
        <v>2.92</v>
      </c>
      <c r="EG9" s="102">
        <v>3</v>
      </c>
      <c r="EH9" s="102">
        <v>3.07</v>
      </c>
      <c r="EI9" s="102">
        <f t="shared" si="46"/>
        <v>2.92</v>
      </c>
      <c r="EJ9" s="102">
        <v>2.97</v>
      </c>
      <c r="EK9" s="102">
        <v>2.96</v>
      </c>
      <c r="EL9" s="102">
        <f t="shared" si="47"/>
        <v>2.92</v>
      </c>
      <c r="EM9" s="102">
        <v>2.99</v>
      </c>
      <c r="EN9" s="102">
        <v>2.97</v>
      </c>
      <c r="EO9" s="102">
        <f t="shared" si="187"/>
        <v>2.92</v>
      </c>
      <c r="EP9" s="102">
        <v>3</v>
      </c>
      <c r="EQ9" s="102">
        <v>3.01</v>
      </c>
      <c r="ER9" s="102">
        <f t="shared" si="188"/>
        <v>2.92</v>
      </c>
      <c r="ES9" s="102">
        <v>3.09</v>
      </c>
      <c r="ET9" s="102">
        <v>3.05</v>
      </c>
      <c r="EU9" s="102">
        <v>3.02</v>
      </c>
      <c r="EV9" s="77">
        <f t="shared" si="48"/>
        <v>2.92</v>
      </c>
      <c r="EW9" s="51">
        <v>3.07</v>
      </c>
      <c r="EX9" s="52">
        <f t="shared" si="189"/>
        <v>2.92</v>
      </c>
      <c r="EY9" s="77">
        <v>2.94</v>
      </c>
      <c r="EZ9" s="885">
        <f t="shared" si="1"/>
        <v>6.8493150684931572E-3</v>
      </c>
      <c r="FA9" s="102">
        <v>3</v>
      </c>
      <c r="FB9" s="102">
        <v>2.83</v>
      </c>
      <c r="FC9" s="102">
        <v>3</v>
      </c>
      <c r="FD9" s="102">
        <v>2.98</v>
      </c>
      <c r="FE9" s="102">
        <v>3</v>
      </c>
      <c r="FF9" s="102">
        <v>3</v>
      </c>
      <c r="FG9" s="102">
        <v>2.84</v>
      </c>
      <c r="FH9" s="102">
        <v>3</v>
      </c>
      <c r="FI9" s="102">
        <v>3.01</v>
      </c>
      <c r="FJ9" s="102">
        <v>2.82</v>
      </c>
      <c r="FK9" s="102">
        <f t="shared" si="49"/>
        <v>2.82</v>
      </c>
      <c r="FL9" s="102">
        <v>2.84</v>
      </c>
      <c r="FM9" s="102">
        <v>2.78</v>
      </c>
      <c r="FN9" s="102">
        <f t="shared" si="50"/>
        <v>2.78</v>
      </c>
      <c r="FO9" s="102">
        <v>2.81</v>
      </c>
      <c r="FP9" s="102">
        <v>2.83</v>
      </c>
      <c r="FQ9" s="102">
        <f t="shared" si="51"/>
        <v>2.78</v>
      </c>
      <c r="FR9" s="102">
        <v>2.81</v>
      </c>
      <c r="FS9" s="102">
        <v>2.74</v>
      </c>
      <c r="FT9" s="102">
        <f t="shared" si="190"/>
        <v>2.74</v>
      </c>
      <c r="FU9" s="102">
        <v>2.77</v>
      </c>
      <c r="FV9" s="102">
        <v>2.74</v>
      </c>
      <c r="FW9" s="102">
        <v>2.76</v>
      </c>
      <c r="FX9" s="102">
        <f t="shared" si="52"/>
        <v>2.74</v>
      </c>
      <c r="FY9" s="102">
        <v>2.72</v>
      </c>
      <c r="FZ9" s="102">
        <v>2.76</v>
      </c>
      <c r="GA9" s="102">
        <f t="shared" si="53"/>
        <v>2.74</v>
      </c>
      <c r="GB9" s="102">
        <v>2.74</v>
      </c>
      <c r="GC9" s="102">
        <v>2.76</v>
      </c>
      <c r="GD9" s="102">
        <v>2.79</v>
      </c>
      <c r="GE9" s="102">
        <f t="shared" si="191"/>
        <v>2.74</v>
      </c>
      <c r="GF9" s="102">
        <v>2.78</v>
      </c>
      <c r="GG9" s="102">
        <v>2.76</v>
      </c>
      <c r="GH9" s="102">
        <f t="shared" si="54"/>
        <v>2.74</v>
      </c>
      <c r="GI9" s="102">
        <v>2.83</v>
      </c>
      <c r="GJ9" s="102">
        <v>2.76</v>
      </c>
      <c r="GK9" s="102">
        <f t="shared" si="192"/>
        <v>2.74</v>
      </c>
      <c r="GL9" s="102">
        <v>2.8</v>
      </c>
      <c r="GM9" s="102">
        <v>2.8</v>
      </c>
      <c r="GN9" s="102">
        <v>2.76</v>
      </c>
      <c r="GO9" s="102">
        <v>2.77</v>
      </c>
      <c r="GP9" s="102">
        <f t="shared" si="55"/>
        <v>2.74</v>
      </c>
      <c r="GQ9" s="102">
        <v>2.78</v>
      </c>
      <c r="GR9" s="58">
        <f t="shared" si="193"/>
        <v>2.74</v>
      </c>
      <c r="GS9" s="58">
        <v>2.7519999999999998</v>
      </c>
      <c r="GT9" s="47">
        <v>2.81</v>
      </c>
      <c r="GU9" s="47">
        <f t="shared" si="56"/>
        <v>2.74</v>
      </c>
      <c r="GV9" s="51">
        <v>2.86</v>
      </c>
      <c r="GW9" s="51">
        <f t="shared" si="57"/>
        <v>2.74</v>
      </c>
      <c r="GX9" s="51"/>
      <c r="GY9" s="6">
        <f t="shared" si="58"/>
        <v>-1</v>
      </c>
      <c r="GZ9" s="102">
        <v>2.73</v>
      </c>
      <c r="HA9" s="102">
        <v>2.87</v>
      </c>
      <c r="HB9" s="102">
        <v>2.73</v>
      </c>
      <c r="HC9" s="102">
        <v>2.84</v>
      </c>
      <c r="HD9" s="102">
        <v>2.71</v>
      </c>
      <c r="HE9" s="102">
        <v>2.73</v>
      </c>
      <c r="HF9" s="102">
        <v>2.5</v>
      </c>
      <c r="HG9" s="102">
        <v>2.5</v>
      </c>
      <c r="HH9" s="102">
        <f t="shared" si="59"/>
        <v>2.5</v>
      </c>
      <c r="HI9" s="102">
        <v>2.7</v>
      </c>
      <c r="HJ9" s="102">
        <v>2.5</v>
      </c>
      <c r="HK9" s="102">
        <v>2.7</v>
      </c>
      <c r="HL9" s="102">
        <v>2.71</v>
      </c>
      <c r="HM9" s="102">
        <f t="shared" si="60"/>
        <v>2.5</v>
      </c>
      <c r="HN9" s="102">
        <v>2.71</v>
      </c>
      <c r="HO9" s="102">
        <v>2.7</v>
      </c>
      <c r="HP9" s="102">
        <f t="shared" si="194"/>
        <v>2.5</v>
      </c>
      <c r="HQ9" s="102">
        <v>2.71</v>
      </c>
      <c r="HR9" s="102">
        <v>2.71</v>
      </c>
      <c r="HS9" s="102">
        <f t="shared" si="61"/>
        <v>2.5</v>
      </c>
      <c r="HT9" s="102">
        <v>2.71</v>
      </c>
      <c r="HU9" s="102">
        <v>2.71</v>
      </c>
      <c r="HV9" s="102">
        <f t="shared" si="195"/>
        <v>2.5</v>
      </c>
      <c r="HW9" s="102">
        <v>2.7</v>
      </c>
      <c r="HX9" s="102">
        <v>2.71</v>
      </c>
      <c r="HY9" s="102">
        <f t="shared" si="2"/>
        <v>2.5</v>
      </c>
      <c r="HZ9" s="102">
        <v>2.7</v>
      </c>
      <c r="IA9" s="102">
        <f t="shared" si="62"/>
        <v>2.5</v>
      </c>
      <c r="IB9" s="102">
        <v>2.69</v>
      </c>
      <c r="IC9" s="102">
        <v>2.71</v>
      </c>
      <c r="ID9" s="102">
        <f t="shared" si="196"/>
        <v>2.5</v>
      </c>
      <c r="IE9" s="1057">
        <v>2.68</v>
      </c>
      <c r="IF9" s="102">
        <v>2.71</v>
      </c>
      <c r="IG9" s="102">
        <f t="shared" si="197"/>
        <v>2.5</v>
      </c>
      <c r="IH9" s="102">
        <v>2.71</v>
      </c>
      <c r="II9" s="102">
        <v>2.71</v>
      </c>
      <c r="IJ9" s="102">
        <v>2.71</v>
      </c>
      <c r="IK9" s="102">
        <f t="shared" si="63"/>
        <v>2.5</v>
      </c>
      <c r="IL9" s="102">
        <v>2.69</v>
      </c>
      <c r="IM9" s="32">
        <f t="shared" si="64"/>
        <v>2.5</v>
      </c>
      <c r="IN9" s="47">
        <v>2.71</v>
      </c>
      <c r="IO9" s="51">
        <f t="shared" si="65"/>
        <v>2.5</v>
      </c>
      <c r="IP9" s="51">
        <v>2.5499999999999998</v>
      </c>
      <c r="IQ9" s="47">
        <f t="shared" si="66"/>
        <v>2.5</v>
      </c>
      <c r="IR9" s="47">
        <v>2.71</v>
      </c>
      <c r="IS9" s="77">
        <v>2.71</v>
      </c>
      <c r="IT9" s="47">
        <f t="shared" si="67"/>
        <v>2.5</v>
      </c>
      <c r="IU9" s="47">
        <v>2.7</v>
      </c>
      <c r="IV9" s="77">
        <v>2.7</v>
      </c>
      <c r="IW9" s="47">
        <f t="shared" si="198"/>
        <v>2.5</v>
      </c>
      <c r="IX9" s="47">
        <v>2.7</v>
      </c>
      <c r="IY9" s="77">
        <v>2.7</v>
      </c>
      <c r="IZ9" s="47">
        <f t="shared" si="68"/>
        <v>2.5</v>
      </c>
      <c r="JA9" s="47">
        <v>2.59</v>
      </c>
      <c r="JB9" s="47">
        <f t="shared" si="69"/>
        <v>2.5</v>
      </c>
      <c r="JC9" s="47">
        <v>2.68</v>
      </c>
      <c r="JD9" s="77">
        <v>2.7</v>
      </c>
      <c r="JE9" s="77">
        <f t="shared" si="70"/>
        <v>2.5</v>
      </c>
      <c r="JF9" s="77">
        <v>2.5499999999999998</v>
      </c>
      <c r="JG9" s="77">
        <v>2.59</v>
      </c>
      <c r="JH9" s="77">
        <f t="shared" si="71"/>
        <v>2.5</v>
      </c>
      <c r="JI9" s="77">
        <v>2.7</v>
      </c>
      <c r="JJ9" s="77">
        <v>2.7</v>
      </c>
      <c r="JK9" s="77">
        <f t="shared" si="72"/>
        <v>2.5</v>
      </c>
      <c r="JL9" s="77"/>
      <c r="JM9" s="6">
        <f t="shared" si="73"/>
        <v>-1</v>
      </c>
      <c r="JN9" s="102">
        <v>2.6873999999999998</v>
      </c>
      <c r="JO9" s="102">
        <v>2.6873999999999998</v>
      </c>
      <c r="JP9" s="102">
        <v>2.91</v>
      </c>
      <c r="JQ9" s="102">
        <f t="shared" si="74"/>
        <v>2.6873999999999998</v>
      </c>
      <c r="JR9" s="102">
        <v>2.68</v>
      </c>
      <c r="JS9" s="102">
        <v>2.6873999999999998</v>
      </c>
      <c r="JT9" s="102">
        <v>2.7</v>
      </c>
      <c r="JU9" s="102">
        <v>2.6873999999999998</v>
      </c>
      <c r="JV9" s="102">
        <v>2.82</v>
      </c>
      <c r="JW9" s="102">
        <v>2.6873999999999998</v>
      </c>
      <c r="JX9" s="102">
        <v>2.85</v>
      </c>
      <c r="JY9" s="102">
        <v>2.82</v>
      </c>
      <c r="JZ9" s="102">
        <f t="shared" si="75"/>
        <v>2.6873999999999998</v>
      </c>
      <c r="KA9" s="102">
        <v>2.84</v>
      </c>
      <c r="KB9" s="102">
        <v>2.6873999999999998</v>
      </c>
      <c r="KC9" s="102">
        <v>2.84</v>
      </c>
      <c r="KD9" s="102">
        <v>2.85</v>
      </c>
      <c r="KE9" s="102">
        <f>MIN(KB9,KD9)</f>
        <v>2.6873999999999998</v>
      </c>
      <c r="KF9" s="102">
        <v>2.82</v>
      </c>
      <c r="KG9" s="102">
        <v>2.87</v>
      </c>
      <c r="KH9" s="102">
        <f t="shared" si="76"/>
        <v>2.6873999999999998</v>
      </c>
      <c r="KI9" s="102">
        <v>2.89</v>
      </c>
      <c r="KJ9" s="102">
        <v>2.87</v>
      </c>
      <c r="KK9" s="102">
        <f t="shared" si="3"/>
        <v>2.6873999999999998</v>
      </c>
      <c r="KL9" s="102">
        <v>2.84</v>
      </c>
      <c r="KM9" s="102">
        <f t="shared" si="200"/>
        <v>2.6873999999999998</v>
      </c>
      <c r="KN9" s="102">
        <v>2.87</v>
      </c>
      <c r="KO9" s="102">
        <v>2.94</v>
      </c>
      <c r="KP9" s="102">
        <f t="shared" si="77"/>
        <v>2.6873999999999998</v>
      </c>
      <c r="KQ9" s="102">
        <v>2.87</v>
      </c>
      <c r="KR9" s="102">
        <v>2.84</v>
      </c>
      <c r="KS9" s="102">
        <f t="shared" si="201"/>
        <v>2.6873999999999998</v>
      </c>
      <c r="KT9" s="102">
        <v>2.88</v>
      </c>
      <c r="KU9" s="102">
        <v>2.87</v>
      </c>
      <c r="KV9" s="47">
        <v>2.81</v>
      </c>
      <c r="KW9" s="102">
        <f t="shared" si="78"/>
        <v>2.6873999999999998</v>
      </c>
      <c r="KX9" s="47">
        <v>2.88</v>
      </c>
      <c r="KY9" s="32">
        <f t="shared" si="79"/>
        <v>2.6873999999999998</v>
      </c>
      <c r="KZ9" s="51">
        <v>2.88</v>
      </c>
      <c r="LA9" s="47">
        <f t="shared" si="80"/>
        <v>2.6873999999999998</v>
      </c>
      <c r="LB9" s="47">
        <v>2.9</v>
      </c>
      <c r="LC9" s="51">
        <v>2.88</v>
      </c>
      <c r="LD9" s="51">
        <f t="shared" si="81"/>
        <v>2.6873999999999998</v>
      </c>
      <c r="LE9" s="51">
        <v>2.73</v>
      </c>
      <c r="LF9" s="47">
        <f t="shared" si="82"/>
        <v>2.6873999999999998</v>
      </c>
      <c r="LG9" s="47">
        <v>2.92</v>
      </c>
      <c r="LH9" s="77">
        <v>2.9140000000000001</v>
      </c>
      <c r="LI9" s="47">
        <f t="shared" si="83"/>
        <v>2.6873999999999998</v>
      </c>
      <c r="LJ9" s="47">
        <v>2.9</v>
      </c>
      <c r="LK9" s="77">
        <v>2.8</v>
      </c>
      <c r="LL9" s="47">
        <f t="shared" si="202"/>
        <v>2.6873999999999998</v>
      </c>
      <c r="LM9" s="47"/>
      <c r="LN9" s="77">
        <v>2.91</v>
      </c>
      <c r="LO9" s="47">
        <f t="shared" si="84"/>
        <v>2.6873999999999998</v>
      </c>
      <c r="LP9" s="77">
        <v>2.82</v>
      </c>
      <c r="LQ9" s="77">
        <f t="shared" si="85"/>
        <v>2.6873999999999998</v>
      </c>
      <c r="LR9" s="77">
        <v>2.84</v>
      </c>
      <c r="LS9" s="102">
        <v>2.9</v>
      </c>
      <c r="LT9" s="77">
        <f t="shared" si="86"/>
        <v>2.6873999999999998</v>
      </c>
      <c r="LU9" s="77">
        <v>2.9</v>
      </c>
      <c r="LV9" s="77">
        <f t="shared" si="87"/>
        <v>2.6873999999999998</v>
      </c>
      <c r="LW9" s="77">
        <v>2.9</v>
      </c>
      <c r="LX9" s="77">
        <v>2.88</v>
      </c>
      <c r="LY9" s="77">
        <f t="shared" si="88"/>
        <v>2.6873999999999998</v>
      </c>
      <c r="LZ9" s="77"/>
      <c r="MA9" s="6">
        <f t="shared" si="89"/>
        <v>-1</v>
      </c>
      <c r="MB9" s="102">
        <v>2.86</v>
      </c>
      <c r="MC9" s="102">
        <v>2.86</v>
      </c>
      <c r="MD9" s="102">
        <v>2.89</v>
      </c>
      <c r="ME9" s="102">
        <f t="shared" si="90"/>
        <v>2.86</v>
      </c>
      <c r="MF9" s="102">
        <v>2.8</v>
      </c>
      <c r="MG9" s="102">
        <v>2.86</v>
      </c>
      <c r="MH9" s="102">
        <v>2.84</v>
      </c>
      <c r="MI9" s="102">
        <v>2.83</v>
      </c>
      <c r="MJ9" s="102">
        <f t="shared" si="91"/>
        <v>2.83</v>
      </c>
      <c r="MK9" s="102">
        <v>2.82</v>
      </c>
      <c r="ML9" s="102">
        <v>2.79</v>
      </c>
      <c r="MM9" s="102">
        <v>2.78</v>
      </c>
      <c r="MN9" s="102">
        <v>2.8</v>
      </c>
      <c r="MO9" s="102">
        <f t="shared" si="92"/>
        <v>2.8</v>
      </c>
      <c r="MP9" s="102">
        <v>2.76</v>
      </c>
      <c r="MQ9" s="102">
        <f t="shared" si="203"/>
        <v>2.76</v>
      </c>
      <c r="MR9" s="102">
        <v>2.83</v>
      </c>
      <c r="MS9" s="102">
        <v>2.79</v>
      </c>
      <c r="MT9" s="102">
        <f t="shared" si="93"/>
        <v>2.76</v>
      </c>
      <c r="MU9" s="102">
        <v>2.82</v>
      </c>
      <c r="MV9" s="102">
        <v>2.83</v>
      </c>
      <c r="MW9" s="102">
        <f t="shared" si="94"/>
        <v>2.76</v>
      </c>
      <c r="MX9" s="102">
        <v>2.77</v>
      </c>
      <c r="MY9" s="102">
        <v>2.76</v>
      </c>
      <c r="MZ9" s="102">
        <f t="shared" si="95"/>
        <v>2.76</v>
      </c>
      <c r="NA9" s="102">
        <v>2.82</v>
      </c>
      <c r="NB9" s="102">
        <v>2.82</v>
      </c>
      <c r="NC9" s="102">
        <f t="shared" si="96"/>
        <v>2.76</v>
      </c>
      <c r="ND9" s="102">
        <v>2.86</v>
      </c>
      <c r="NE9" s="102">
        <v>2.81</v>
      </c>
      <c r="NF9" s="102">
        <f t="shared" si="97"/>
        <v>2.76</v>
      </c>
      <c r="NG9" s="102">
        <v>2.82</v>
      </c>
      <c r="NH9" s="102">
        <v>2.86</v>
      </c>
      <c r="NI9" s="102">
        <f t="shared" si="204"/>
        <v>2.76</v>
      </c>
      <c r="NJ9" s="102">
        <v>2.89</v>
      </c>
      <c r="NK9" s="102">
        <v>2.87</v>
      </c>
      <c r="NL9" s="102">
        <v>2.96</v>
      </c>
      <c r="NM9" s="102">
        <f t="shared" si="98"/>
        <v>2.76</v>
      </c>
      <c r="NN9" s="102">
        <v>2.83</v>
      </c>
      <c r="NO9" s="1049">
        <f t="shared" si="205"/>
        <v>2.76</v>
      </c>
      <c r="NP9" s="47">
        <v>2.95</v>
      </c>
      <c r="NQ9" s="47">
        <v>2.76</v>
      </c>
      <c r="NR9" s="47">
        <f t="shared" si="99"/>
        <v>2.76</v>
      </c>
      <c r="NS9" s="47">
        <v>2.83</v>
      </c>
      <c r="NT9" s="47">
        <f t="shared" si="100"/>
        <v>2.76</v>
      </c>
      <c r="NU9" s="47">
        <v>2.79</v>
      </c>
      <c r="NV9" s="47">
        <f t="shared" si="101"/>
        <v>2.76</v>
      </c>
      <c r="NW9" s="47">
        <v>2.84</v>
      </c>
      <c r="NX9" s="77">
        <v>2.79</v>
      </c>
      <c r="NY9" s="47">
        <f t="shared" si="102"/>
        <v>2.76</v>
      </c>
      <c r="NZ9" s="47">
        <v>2.9</v>
      </c>
      <c r="OA9" s="77">
        <v>2.79</v>
      </c>
      <c r="OB9" s="47">
        <f t="shared" si="206"/>
        <v>2.76</v>
      </c>
      <c r="OC9" s="47">
        <v>2.8023999999999996</v>
      </c>
      <c r="OD9" s="77">
        <v>2.75</v>
      </c>
      <c r="OE9" s="47">
        <f t="shared" si="103"/>
        <v>2.75</v>
      </c>
      <c r="OF9" s="77">
        <v>2.89</v>
      </c>
      <c r="OG9" s="77">
        <f t="shared" si="104"/>
        <v>2.75</v>
      </c>
      <c r="OH9" s="77">
        <v>2.9</v>
      </c>
      <c r="OI9" s="77">
        <v>2.86</v>
      </c>
      <c r="OJ9" s="77">
        <f t="shared" si="105"/>
        <v>2.75</v>
      </c>
      <c r="OK9" s="77">
        <v>2.87</v>
      </c>
      <c r="OL9" s="77">
        <f t="shared" si="106"/>
        <v>2.75</v>
      </c>
      <c r="OM9" s="77">
        <v>2.89</v>
      </c>
      <c r="ON9" s="77">
        <v>2.79</v>
      </c>
      <c r="OO9" s="77">
        <f t="shared" si="107"/>
        <v>2.75</v>
      </c>
      <c r="OP9" s="1049">
        <v>2.81</v>
      </c>
      <c r="OQ9" s="1049">
        <f t="shared" si="108"/>
        <v>2.75</v>
      </c>
      <c r="OR9" s="1049">
        <v>2.89</v>
      </c>
      <c r="OS9" s="77">
        <f t="shared" si="109"/>
        <v>2.75</v>
      </c>
      <c r="OT9" s="1049">
        <v>2.92</v>
      </c>
      <c r="OU9" s="77">
        <f t="shared" si="207"/>
        <v>2.75</v>
      </c>
      <c r="OV9" s="77">
        <v>2.95</v>
      </c>
      <c r="OW9" s="6">
        <f t="shared" si="110"/>
        <v>7.2727272727272793E-2</v>
      </c>
      <c r="OX9" s="102">
        <v>1.01</v>
      </c>
      <c r="OY9" s="102">
        <v>1.07</v>
      </c>
      <c r="OZ9" s="102">
        <f t="shared" si="208"/>
        <v>1.01</v>
      </c>
      <c r="PA9" s="102">
        <v>1.06</v>
      </c>
      <c r="PB9" s="102">
        <v>1.0900000000000001</v>
      </c>
      <c r="PC9" s="102">
        <f t="shared" si="209"/>
        <v>1.01</v>
      </c>
      <c r="PD9" s="102">
        <v>1.06</v>
      </c>
      <c r="PE9" s="102">
        <v>1.05</v>
      </c>
      <c r="PF9" s="102">
        <f t="shared" si="111"/>
        <v>1.01</v>
      </c>
      <c r="PG9" s="102">
        <v>1.06</v>
      </c>
      <c r="PH9" s="102">
        <v>1.0900000000000001</v>
      </c>
      <c r="PI9" s="102">
        <v>1.0900000000000001</v>
      </c>
      <c r="PJ9" s="102">
        <f t="shared" si="112"/>
        <v>1.01</v>
      </c>
      <c r="PK9" s="102">
        <v>1.0900000000000001</v>
      </c>
      <c r="PL9" s="1049">
        <f t="shared" si="210"/>
        <v>1.01</v>
      </c>
      <c r="PM9" s="102">
        <v>1.04</v>
      </c>
      <c r="PN9" s="47">
        <v>1.08</v>
      </c>
      <c r="PO9" s="47">
        <f t="shared" si="113"/>
        <v>1.01</v>
      </c>
      <c r="PP9" s="47">
        <v>1.0900000000000001</v>
      </c>
      <c r="PQ9" s="47">
        <v>1.0900000000000001</v>
      </c>
      <c r="PR9" s="47">
        <f t="shared" si="114"/>
        <v>1.01</v>
      </c>
      <c r="PS9" s="47">
        <v>1.06</v>
      </c>
      <c r="PT9" s="47">
        <f t="shared" si="115"/>
        <v>1.01</v>
      </c>
      <c r="PU9" s="47">
        <v>1.085</v>
      </c>
      <c r="PV9" s="47">
        <v>1.0622</v>
      </c>
      <c r="PW9" s="77">
        <v>1.0900000000000001</v>
      </c>
      <c r="PX9" s="47">
        <f t="shared" si="116"/>
        <v>1.01</v>
      </c>
      <c r="PY9" s="47">
        <v>1.0900000000000001</v>
      </c>
      <c r="PZ9" s="77">
        <v>1.0900000000000001</v>
      </c>
      <c r="QA9" s="47">
        <f t="shared" si="211"/>
        <v>1.01</v>
      </c>
      <c r="QB9" s="47">
        <v>1.08</v>
      </c>
      <c r="QC9" s="77">
        <v>1.07</v>
      </c>
      <c r="QD9" s="47">
        <f t="shared" si="117"/>
        <v>1.01</v>
      </c>
      <c r="QE9" s="47">
        <v>1.0900000000000001</v>
      </c>
      <c r="QF9" s="77">
        <v>1.0900000000000001</v>
      </c>
      <c r="QG9" s="77">
        <f t="shared" si="118"/>
        <v>1.01</v>
      </c>
      <c r="QH9" s="77">
        <v>1.0720000000000001</v>
      </c>
      <c r="QI9" s="77">
        <v>1.0900000000000001</v>
      </c>
      <c r="QJ9" s="77">
        <f t="shared" si="119"/>
        <v>1.01</v>
      </c>
      <c r="QK9" s="77">
        <v>1.0900000000000001</v>
      </c>
      <c r="QL9" s="77">
        <f t="shared" si="120"/>
        <v>1.01</v>
      </c>
      <c r="QM9" s="77">
        <v>1.093</v>
      </c>
      <c r="QN9" s="77">
        <f t="shared" si="212"/>
        <v>1.01</v>
      </c>
      <c r="QO9" s="77">
        <v>1.0900000000000001</v>
      </c>
      <c r="QP9" s="1049">
        <v>1.0900000000000001</v>
      </c>
      <c r="QQ9" s="77">
        <f t="shared" si="121"/>
        <v>1.01</v>
      </c>
      <c r="QR9" s="1049">
        <v>1.0900000000000001</v>
      </c>
      <c r="QS9" s="77">
        <f t="shared" si="122"/>
        <v>1.01</v>
      </c>
      <c r="QT9" s="77">
        <v>1.0900000000000001</v>
      </c>
      <c r="QU9" s="77">
        <f t="shared" si="123"/>
        <v>1.01</v>
      </c>
      <c r="QV9" s="77">
        <v>1.52</v>
      </c>
      <c r="QW9" s="77">
        <f t="shared" si="213"/>
        <v>1.01</v>
      </c>
      <c r="QX9" s="77">
        <v>1.08</v>
      </c>
      <c r="QY9" s="1049">
        <v>1.0900000000000001</v>
      </c>
      <c r="QZ9" s="52">
        <f t="shared" si="4"/>
        <v>1.01</v>
      </c>
      <c r="RA9" s="1049">
        <v>1.0900000000000001</v>
      </c>
      <c r="RB9" s="1049">
        <f t="shared" si="214"/>
        <v>1.01</v>
      </c>
      <c r="RC9" s="1049">
        <v>1.03</v>
      </c>
      <c r="RD9" s="1049">
        <v>1.07</v>
      </c>
      <c r="RE9" s="6">
        <f t="shared" si="124"/>
        <v>5.9405940594059459E-2</v>
      </c>
      <c r="RF9" s="102">
        <v>1.1299999999999999</v>
      </c>
      <c r="RG9" s="102">
        <v>1.78</v>
      </c>
      <c r="RH9" s="102">
        <v>1.75</v>
      </c>
      <c r="RI9" s="52">
        <f t="shared" si="125"/>
        <v>1.1299999999999999</v>
      </c>
      <c r="RJ9" s="52">
        <v>1.78</v>
      </c>
      <c r="RK9" s="47">
        <v>1.79</v>
      </c>
      <c r="RL9" s="52">
        <v>1.79</v>
      </c>
      <c r="RM9" s="47">
        <f t="shared" si="126"/>
        <v>1.1299999999999999</v>
      </c>
      <c r="RN9" s="47">
        <v>1.8</v>
      </c>
      <c r="RO9" s="47">
        <v>1.72</v>
      </c>
      <c r="RP9" s="47">
        <f t="shared" si="127"/>
        <v>1.1299999999999999</v>
      </c>
      <c r="RQ9" s="47">
        <v>1.72</v>
      </c>
      <c r="RR9" s="47">
        <f t="shared" si="128"/>
        <v>1.1299999999999999</v>
      </c>
      <c r="RS9" s="47">
        <v>1.77</v>
      </c>
      <c r="RT9" s="47">
        <v>1.79</v>
      </c>
      <c r="RU9" s="77">
        <v>1.69</v>
      </c>
      <c r="RV9" s="47">
        <f t="shared" si="234"/>
        <v>1.1299999999999999</v>
      </c>
      <c r="RW9" s="47">
        <v>1.69</v>
      </c>
      <c r="RX9" s="77">
        <v>1.69</v>
      </c>
      <c r="RY9" s="47">
        <f t="shared" si="215"/>
        <v>1.1299999999999999</v>
      </c>
      <c r="RZ9" s="47"/>
      <c r="SA9" s="77">
        <v>1.7</v>
      </c>
      <c r="SB9" s="47">
        <f t="shared" si="129"/>
        <v>1.1299999999999999</v>
      </c>
      <c r="SC9" s="47">
        <v>1.71</v>
      </c>
      <c r="SD9" s="77">
        <v>1.91</v>
      </c>
      <c r="SE9" s="47">
        <f t="shared" si="130"/>
        <v>1.1299999999999999</v>
      </c>
      <c r="SF9" s="77">
        <v>1.91</v>
      </c>
      <c r="SG9" s="77">
        <f t="shared" si="131"/>
        <v>1.1299999999999999</v>
      </c>
      <c r="SH9" s="77">
        <v>1.4810000000000001</v>
      </c>
      <c r="SI9" s="77">
        <v>1.9</v>
      </c>
      <c r="SJ9" s="77">
        <f t="shared" si="132"/>
        <v>1.1299999999999999</v>
      </c>
      <c r="SK9" s="77">
        <v>1.86</v>
      </c>
      <c r="SL9" s="77">
        <f t="shared" si="216"/>
        <v>1.1299999999999999</v>
      </c>
      <c r="SM9" s="77">
        <v>1.77</v>
      </c>
      <c r="SN9" s="1049">
        <v>1.86</v>
      </c>
      <c r="SO9" s="77">
        <f t="shared" si="133"/>
        <v>1.1299999999999999</v>
      </c>
      <c r="SP9" s="1049">
        <v>1.58</v>
      </c>
      <c r="SQ9" s="77">
        <f t="shared" si="217"/>
        <v>1.1299999999999999</v>
      </c>
      <c r="SR9" s="77">
        <v>1.56</v>
      </c>
      <c r="SS9" s="77">
        <v>1.49</v>
      </c>
      <c r="ST9" s="77">
        <f t="shared" si="134"/>
        <v>1.1299999999999999</v>
      </c>
      <c r="SU9" s="1049">
        <v>1.63</v>
      </c>
      <c r="SV9" s="77">
        <f t="shared" si="5"/>
        <v>1.1299999999999999</v>
      </c>
      <c r="SW9" s="1049">
        <v>1.64</v>
      </c>
      <c r="SX9" s="1049">
        <f t="shared" si="218"/>
        <v>1.1299999999999999</v>
      </c>
      <c r="SY9" s="1049">
        <v>1.65</v>
      </c>
      <c r="SZ9" s="52">
        <v>1.65</v>
      </c>
      <c r="TA9" s="1049">
        <f t="shared" si="219"/>
        <v>1.1299999999999999</v>
      </c>
      <c r="TB9" s="1049">
        <v>1.42</v>
      </c>
      <c r="TC9" s="6">
        <f t="shared" si="6"/>
        <v>0.25663716814159299</v>
      </c>
      <c r="TD9" s="47">
        <v>1.2429999999999999</v>
      </c>
      <c r="TE9" s="102">
        <v>1.33</v>
      </c>
      <c r="TF9" s="58">
        <f t="shared" si="7"/>
        <v>1.2429999999999999</v>
      </c>
      <c r="TG9" s="47">
        <v>1.33</v>
      </c>
      <c r="TH9" s="58">
        <f t="shared" si="135"/>
        <v>1.2429999999999999</v>
      </c>
      <c r="TI9" s="47">
        <v>1.32</v>
      </c>
      <c r="TJ9" s="47">
        <f t="shared" si="136"/>
        <v>1.2429999999999999</v>
      </c>
      <c r="TK9" s="47">
        <v>1.34</v>
      </c>
      <c r="TL9" s="47">
        <v>1.25</v>
      </c>
      <c r="TM9" s="47">
        <f t="shared" si="137"/>
        <v>1.2429999999999999</v>
      </c>
      <c r="TN9" s="47">
        <v>1.28</v>
      </c>
      <c r="TO9" s="47">
        <f t="shared" si="138"/>
        <v>1.2429999999999999</v>
      </c>
      <c r="TP9" s="47">
        <v>1.3260000000000001</v>
      </c>
      <c r="TQ9" s="77">
        <v>1.33</v>
      </c>
      <c r="TR9" s="47">
        <f t="shared" si="235"/>
        <v>1.2429999999999999</v>
      </c>
      <c r="TS9" s="47">
        <v>1.27</v>
      </c>
      <c r="TT9" s="47">
        <v>1.3</v>
      </c>
      <c r="TU9" s="47">
        <v>1.3</v>
      </c>
      <c r="TV9" s="77">
        <v>1.28</v>
      </c>
      <c r="TW9" s="77">
        <v>1.3</v>
      </c>
      <c r="TX9" s="77">
        <f t="shared" si="220"/>
        <v>1.2429999999999999</v>
      </c>
      <c r="TY9" s="47">
        <v>1.26</v>
      </c>
      <c r="TZ9" s="47">
        <v>1.34</v>
      </c>
      <c r="UA9" s="77">
        <v>1.3</v>
      </c>
      <c r="UB9" s="77">
        <v>1.31</v>
      </c>
      <c r="UC9" s="47">
        <f t="shared" si="139"/>
        <v>1.2429999999999999</v>
      </c>
      <c r="UD9" s="47">
        <v>1.27</v>
      </c>
      <c r="UE9" s="47">
        <v>1.26</v>
      </c>
      <c r="UF9" s="47">
        <f t="shared" si="140"/>
        <v>1.2429999999999999</v>
      </c>
      <c r="UG9" s="77">
        <v>1.28</v>
      </c>
      <c r="UH9" s="77">
        <v>1.27</v>
      </c>
      <c r="UI9" s="77">
        <f t="shared" si="221"/>
        <v>1.2429999999999999</v>
      </c>
      <c r="UJ9" s="77">
        <v>1.29</v>
      </c>
      <c r="UK9" s="77">
        <v>1.26</v>
      </c>
      <c r="UL9" s="51">
        <v>1.34</v>
      </c>
      <c r="UM9" s="47">
        <v>1.34</v>
      </c>
      <c r="UN9" s="77">
        <f t="shared" si="141"/>
        <v>1.2429999999999999</v>
      </c>
      <c r="UO9" s="77">
        <v>1.28</v>
      </c>
      <c r="UP9" s="77">
        <v>1.3</v>
      </c>
      <c r="UQ9" s="77">
        <f t="shared" si="142"/>
        <v>1.2429999999999999</v>
      </c>
      <c r="UR9" s="77">
        <v>1.25</v>
      </c>
      <c r="US9" s="77">
        <v>1.23</v>
      </c>
      <c r="UT9" s="77">
        <f t="shared" si="143"/>
        <v>1.2429999999999999</v>
      </c>
      <c r="UU9" s="77">
        <v>1.3049999999999999</v>
      </c>
      <c r="UV9" s="77">
        <v>1.3</v>
      </c>
      <c r="UW9" s="77">
        <f t="shared" si="144"/>
        <v>1.2429999999999999</v>
      </c>
      <c r="UX9" s="1049">
        <v>1.34</v>
      </c>
      <c r="UY9" s="1049">
        <v>1.31</v>
      </c>
      <c r="UZ9" s="77">
        <f t="shared" si="145"/>
        <v>1.2429999999999999</v>
      </c>
      <c r="VA9" s="77">
        <v>1.28</v>
      </c>
      <c r="VB9" s="77">
        <v>1.25</v>
      </c>
      <c r="VC9" s="77">
        <f t="shared" si="146"/>
        <v>1.2429999999999999</v>
      </c>
      <c r="VD9" s="77">
        <v>1.24</v>
      </c>
      <c r="VE9" s="77">
        <f t="shared" si="147"/>
        <v>1.24</v>
      </c>
      <c r="VF9" s="1049"/>
      <c r="VG9" s="52">
        <v>1.32</v>
      </c>
      <c r="VH9" s="52">
        <f t="shared" si="222"/>
        <v>1.24</v>
      </c>
      <c r="VI9" s="1049"/>
      <c r="VJ9" s="1049">
        <v>1.27</v>
      </c>
      <c r="VK9" s="1049">
        <v>1.3029999999999999</v>
      </c>
      <c r="VL9" s="1049">
        <f t="shared" si="223"/>
        <v>1.24</v>
      </c>
      <c r="VM9" s="1049"/>
      <c r="VN9" s="1049">
        <v>1.32</v>
      </c>
      <c r="VO9" s="1049">
        <v>1.3029999999999999</v>
      </c>
      <c r="VP9" s="1049">
        <f t="shared" si="148"/>
        <v>1.24</v>
      </c>
      <c r="VQ9" s="1049"/>
      <c r="VR9" s="1049">
        <v>1.28</v>
      </c>
      <c r="VS9" s="6">
        <f t="shared" si="149"/>
        <v>-1</v>
      </c>
      <c r="VT9" s="6">
        <f t="shared" si="150"/>
        <v>3.2258064516129059E-2</v>
      </c>
      <c r="VU9" s="6">
        <f>(TU9-TR9)/TR9</f>
        <v>4.5856798069187583E-2</v>
      </c>
      <c r="VV9" s="77">
        <v>1.18</v>
      </c>
      <c r="VW9" s="77">
        <v>1.28</v>
      </c>
      <c r="VX9" s="77">
        <v>1.25</v>
      </c>
      <c r="VY9" s="47">
        <v>1.23</v>
      </c>
      <c r="VZ9" s="77">
        <f t="shared" si="224"/>
        <v>1.18</v>
      </c>
      <c r="WA9" s="77">
        <v>1.1599999999999999</v>
      </c>
      <c r="WB9" s="1049">
        <v>1.28</v>
      </c>
      <c r="WC9" s="77">
        <f t="shared" si="151"/>
        <v>1.18</v>
      </c>
      <c r="WD9" s="77">
        <v>1.22</v>
      </c>
      <c r="WE9" s="1049">
        <v>1.24</v>
      </c>
      <c r="WF9" s="77">
        <f t="shared" si="225"/>
        <v>1.18</v>
      </c>
      <c r="WG9" s="77">
        <v>1.26</v>
      </c>
      <c r="WH9" s="77">
        <v>1.24</v>
      </c>
      <c r="WI9" s="77">
        <f t="shared" si="226"/>
        <v>1.18</v>
      </c>
      <c r="WJ9" s="77">
        <v>1.2649999999999999</v>
      </c>
      <c r="WK9" s="77">
        <v>1.28</v>
      </c>
      <c r="WL9" s="77">
        <f t="shared" si="227"/>
        <v>1.18</v>
      </c>
      <c r="WM9" s="77">
        <v>1.2749999999999999</v>
      </c>
      <c r="WN9" s="1049">
        <v>1.28</v>
      </c>
      <c r="WO9" s="52">
        <f t="shared" si="8"/>
        <v>1.18</v>
      </c>
      <c r="WP9" s="1049">
        <v>1.27</v>
      </c>
      <c r="WQ9" s="1049">
        <f t="shared" si="228"/>
        <v>1.18</v>
      </c>
      <c r="WR9" s="1049">
        <v>1.29</v>
      </c>
      <c r="WS9" s="1049">
        <v>1.27</v>
      </c>
      <c r="WT9" s="1049">
        <f t="shared" si="152"/>
        <v>1.18</v>
      </c>
      <c r="WU9" s="1049"/>
      <c r="WV9" s="6">
        <f t="shared" si="153"/>
        <v>-1</v>
      </c>
      <c r="WW9" s="77">
        <v>1.17</v>
      </c>
      <c r="WX9" s="77">
        <v>1.17</v>
      </c>
      <c r="WY9" s="77">
        <f t="shared" si="154"/>
        <v>1.17</v>
      </c>
      <c r="WZ9" s="1049">
        <v>1.17</v>
      </c>
      <c r="XA9" s="77">
        <f t="shared" si="155"/>
        <v>1.17</v>
      </c>
      <c r="XB9" s="77">
        <v>1.18</v>
      </c>
      <c r="XC9" s="1049">
        <v>1.1499999999999999</v>
      </c>
      <c r="XD9" s="102">
        <f t="shared" si="156"/>
        <v>1.1499999999999999</v>
      </c>
      <c r="XE9" s="52">
        <v>1.24</v>
      </c>
      <c r="XF9" s="51">
        <f t="shared" si="229"/>
        <v>1.1499999999999999</v>
      </c>
      <c r="XG9" s="47">
        <v>1.17</v>
      </c>
      <c r="XH9" s="51">
        <v>1.23</v>
      </c>
      <c r="XI9" s="51">
        <f t="shared" si="9"/>
        <v>1.1499999999999999</v>
      </c>
      <c r="XJ9" s="52">
        <v>1.21</v>
      </c>
      <c r="XK9" s="1049">
        <f t="shared" si="10"/>
        <v>1.1499999999999999</v>
      </c>
      <c r="XL9" s="1049">
        <v>1.24</v>
      </c>
      <c r="XM9" s="1049">
        <f t="shared" si="230"/>
        <v>1.1499999999999999</v>
      </c>
      <c r="XN9" s="1049">
        <v>1.24</v>
      </c>
      <c r="XO9" s="1049">
        <v>1.24</v>
      </c>
      <c r="XP9" s="1049">
        <f t="shared" si="157"/>
        <v>1.1499999999999999</v>
      </c>
      <c r="XQ9" s="1049"/>
      <c r="XR9" s="6">
        <f t="shared" si="158"/>
        <v>-1</v>
      </c>
      <c r="XS9" s="52">
        <v>1.2429999999999999</v>
      </c>
      <c r="XT9" s="52">
        <v>1.28</v>
      </c>
      <c r="XU9" s="52">
        <v>1.32</v>
      </c>
      <c r="XV9" s="52">
        <f t="shared" si="159"/>
        <v>1.2429999999999999</v>
      </c>
      <c r="XW9" s="52">
        <v>1.25</v>
      </c>
      <c r="XX9" s="52">
        <v>1.27</v>
      </c>
      <c r="XY9" s="52">
        <f t="shared" si="160"/>
        <v>1.2429999999999999</v>
      </c>
      <c r="XZ9" s="52">
        <v>1.25</v>
      </c>
      <c r="YA9" s="52">
        <f t="shared" si="161"/>
        <v>1.2429999999999999</v>
      </c>
      <c r="YB9" s="52">
        <v>1.25</v>
      </c>
      <c r="YC9" s="77">
        <v>1.26</v>
      </c>
      <c r="YD9" s="47">
        <f t="shared" si="162"/>
        <v>1.2429999999999999</v>
      </c>
      <c r="YE9" s="52">
        <v>1.28</v>
      </c>
      <c r="YF9" s="77">
        <f t="shared" si="163"/>
        <v>1.2429999999999999</v>
      </c>
      <c r="YG9" s="52">
        <v>1.31</v>
      </c>
      <c r="YH9" s="52">
        <f t="shared" si="164"/>
        <v>1.2429999999999999</v>
      </c>
      <c r="YI9" s="1049">
        <v>1.25</v>
      </c>
      <c r="YJ9" s="1049">
        <f t="shared" si="231"/>
        <v>1.2429999999999999</v>
      </c>
      <c r="YK9" s="1049">
        <v>1.29</v>
      </c>
      <c r="YL9" s="1049">
        <v>1.25</v>
      </c>
      <c r="YM9" s="1049">
        <f t="shared" si="165"/>
        <v>1.2429999999999999</v>
      </c>
      <c r="YN9" s="1049"/>
      <c r="YO9" s="6">
        <f t="shared" si="166"/>
        <v>-1</v>
      </c>
      <c r="YP9" s="1049">
        <v>1.36</v>
      </c>
      <c r="YQ9" s="1049">
        <v>1.37</v>
      </c>
      <c r="YR9" s="1049">
        <f t="shared" si="167"/>
        <v>1.36</v>
      </c>
      <c r="YS9" s="1049">
        <v>1.38</v>
      </c>
      <c r="YT9" s="1049">
        <v>1.35</v>
      </c>
      <c r="YU9" s="1049">
        <f t="shared" si="168"/>
        <v>1.35</v>
      </c>
      <c r="YV9" s="1049">
        <v>1.39</v>
      </c>
      <c r="YW9" s="1049">
        <f t="shared" si="232"/>
        <v>1.35</v>
      </c>
      <c r="YX9" s="1049"/>
      <c r="YY9" s="1049">
        <v>1.38</v>
      </c>
      <c r="YZ9" s="1049">
        <v>1.36</v>
      </c>
      <c r="ZA9" s="1049">
        <f t="shared" si="11"/>
        <v>1.35</v>
      </c>
      <c r="ZB9" s="1049"/>
      <c r="ZC9" s="1049">
        <v>1.38</v>
      </c>
      <c r="ZD9" s="1049"/>
      <c r="ZE9" s="1049">
        <v>1.37</v>
      </c>
      <c r="ZF9" s="1049">
        <f t="shared" si="12"/>
        <v>1.35</v>
      </c>
      <c r="ZG9" s="1049">
        <v>1.37</v>
      </c>
      <c r="ZH9" s="1049">
        <v>1.38</v>
      </c>
      <c r="ZI9" s="1049">
        <f t="shared" si="233"/>
        <v>1.35</v>
      </c>
      <c r="ZJ9" s="1049">
        <v>1.37</v>
      </c>
      <c r="ZK9" s="1049">
        <v>1.38</v>
      </c>
      <c r="ZL9" s="1049">
        <f t="shared" si="169"/>
        <v>1.35</v>
      </c>
      <c r="ZM9" s="1049"/>
      <c r="ZN9" s="1224">
        <f t="shared" si="170"/>
        <v>-1</v>
      </c>
      <c r="ZO9" s="1224">
        <f t="shared" si="171"/>
        <v>-1</v>
      </c>
      <c r="ZP9" s="1049">
        <v>1.24</v>
      </c>
      <c r="ZQ9" s="1049">
        <f t="shared" si="13"/>
        <v>1.24</v>
      </c>
      <c r="ZR9" s="1049">
        <v>1.23</v>
      </c>
      <c r="ZS9" s="1049">
        <v>1.24</v>
      </c>
      <c r="ZT9" s="1049">
        <f t="shared" si="172"/>
        <v>1.24</v>
      </c>
      <c r="ZU9" s="1049">
        <v>1.25</v>
      </c>
      <c r="ZV9" s="1224">
        <f t="shared" si="173"/>
        <v>8.0645161290322648E-3</v>
      </c>
      <c r="ZW9" s="1049">
        <v>1.26</v>
      </c>
      <c r="ZX9" s="1049">
        <f t="shared" si="14"/>
        <v>1.26</v>
      </c>
      <c r="ZY9" s="1049">
        <v>1.26</v>
      </c>
      <c r="ZZ9" s="1049">
        <v>1.26</v>
      </c>
      <c r="AAA9" s="1049">
        <f t="shared" si="174"/>
        <v>1.26</v>
      </c>
      <c r="AAB9" s="1049"/>
      <c r="AAC9" s="1224">
        <f t="shared" si="175"/>
        <v>-1</v>
      </c>
      <c r="AAD9" s="1049">
        <v>1.23</v>
      </c>
      <c r="AAE9" s="1049">
        <f t="shared" si="15"/>
        <v>1.23</v>
      </c>
      <c r="AAF9" s="1049">
        <v>1.27</v>
      </c>
      <c r="AAG9" s="1049">
        <v>1.23</v>
      </c>
      <c r="AAH9" s="1049">
        <f t="shared" si="176"/>
        <v>1.23</v>
      </c>
      <c r="AAI9" s="1049"/>
      <c r="AAJ9" s="1224">
        <f t="shared" si="177"/>
        <v>-1</v>
      </c>
      <c r="AAK9" s="1180" t="s">
        <v>2995</v>
      </c>
      <c r="AAL9" s="1180" t="s">
        <v>2996</v>
      </c>
      <c r="AAM9" s="47"/>
      <c r="AAN9" s="47" t="str">
        <f t="shared" si="16"/>
        <v xml:space="preserve">1. Better than baseline </v>
      </c>
      <c r="AAO9" s="47" t="str">
        <f t="shared" si="17"/>
        <v>4.Blocker/Not Executed</v>
      </c>
      <c r="AAP9" s="47" t="str">
        <f t="shared" si="18"/>
        <v>4.Blocker/Not Executed</v>
      </c>
      <c r="AAQ9" s="47" t="str">
        <f t="shared" si="19"/>
        <v>2. Within 10% deviation from baseline</v>
      </c>
      <c r="AAR9" s="47" t="str">
        <f t="shared" si="20"/>
        <v xml:space="preserve">1. Better than baseline </v>
      </c>
      <c r="AAS9" s="47" t="str">
        <f t="shared" si="21"/>
        <v xml:space="preserve">1. Better than baseline </v>
      </c>
      <c r="AAT9" s="47" t="str">
        <f t="shared" si="22"/>
        <v xml:space="preserve">1. Better than baseline </v>
      </c>
      <c r="AAU9" s="47" t="str">
        <f t="shared" si="23"/>
        <v>2. Within 10% deviation from baseline</v>
      </c>
      <c r="AAV9" s="51" t="str">
        <f t="shared" si="24"/>
        <v>2. Within 10% deviation from baseline</v>
      </c>
      <c r="AAW9" s="47" t="str">
        <f t="shared" si="25"/>
        <v>3. Missing baseline</v>
      </c>
      <c r="AAX9" s="47" t="str">
        <f t="shared" si="178"/>
        <v>2. Within 10% deviation from baseline</v>
      </c>
      <c r="AAY9" s="1049" t="str">
        <f t="shared" si="26"/>
        <v xml:space="preserve">1. Better than baseline </v>
      </c>
      <c r="AAZ9" s="1049" t="str">
        <f t="shared" si="27"/>
        <v xml:space="preserve">1. Better than baseline </v>
      </c>
      <c r="ABA9" s="1049" t="str">
        <f t="shared" si="28"/>
        <v xml:space="preserve">1. Better than baseline </v>
      </c>
      <c r="ABB9" s="1049" t="str">
        <f t="shared" si="179"/>
        <v xml:space="preserve">1. Better than baseline </v>
      </c>
    </row>
    <row r="10" spans="1:730" x14ac:dyDescent="0.35">
      <c r="A10" s="332">
        <v>8</v>
      </c>
      <c r="B10" s="332" t="s">
        <v>18</v>
      </c>
      <c r="C10" s="176" t="s">
        <v>1254</v>
      </c>
      <c r="D10" s="178" t="s">
        <v>2979</v>
      </c>
      <c r="E10" s="176" t="s">
        <v>2980</v>
      </c>
      <c r="F10" s="83" t="s">
        <v>2997</v>
      </c>
      <c r="G10" s="47" t="s">
        <v>2998</v>
      </c>
      <c r="H10" s="51">
        <v>0.9</v>
      </c>
      <c r="I10" s="51">
        <v>0.91</v>
      </c>
      <c r="J10" s="51">
        <v>0.91</v>
      </c>
      <c r="K10" s="51">
        <f t="shared" si="180"/>
        <v>0.9</v>
      </c>
      <c r="L10" s="51">
        <v>0.97</v>
      </c>
      <c r="M10" s="51">
        <v>0.9</v>
      </c>
      <c r="N10" s="47">
        <v>0.9</v>
      </c>
      <c r="O10" s="51">
        <v>0.92</v>
      </c>
      <c r="P10" s="47">
        <v>0.9</v>
      </c>
      <c r="Q10" s="102">
        <v>0.88</v>
      </c>
      <c r="R10" s="47">
        <v>0.93</v>
      </c>
      <c r="S10" s="47">
        <f t="shared" si="29"/>
        <v>0.9</v>
      </c>
      <c r="T10" s="47">
        <v>0.96</v>
      </c>
      <c r="U10" s="47">
        <f t="shared" si="181"/>
        <v>0.9</v>
      </c>
      <c r="V10" s="47">
        <v>0.91</v>
      </c>
      <c r="W10" s="47">
        <v>0.94</v>
      </c>
      <c r="X10" s="47">
        <v>0.91</v>
      </c>
      <c r="Y10" s="47">
        <f t="shared" si="182"/>
        <v>0.9</v>
      </c>
      <c r="Z10" s="47" t="s">
        <v>1159</v>
      </c>
      <c r="AA10" s="47">
        <v>0.92</v>
      </c>
      <c r="AB10" s="47">
        <f t="shared" si="30"/>
        <v>0.9</v>
      </c>
      <c r="AC10" s="47">
        <v>0.5</v>
      </c>
      <c r="AD10" s="47">
        <v>0.92</v>
      </c>
      <c r="AE10" s="47">
        <f t="shared" si="183"/>
        <v>0.9</v>
      </c>
      <c r="AF10" s="47">
        <v>0.52</v>
      </c>
      <c r="AG10" s="47">
        <v>0.5</v>
      </c>
      <c r="AH10" s="47">
        <f t="shared" si="184"/>
        <v>0.5</v>
      </c>
      <c r="AI10" s="47">
        <v>0.54</v>
      </c>
      <c r="AJ10" s="51">
        <v>0.5</v>
      </c>
      <c r="AK10" s="51">
        <f t="shared" si="185"/>
        <v>0.5</v>
      </c>
      <c r="AL10" s="51">
        <v>0.5</v>
      </c>
      <c r="AM10" s="51">
        <v>0.5</v>
      </c>
      <c r="AN10" s="51">
        <v>0.5</v>
      </c>
      <c r="AO10" s="51">
        <f t="shared" si="31"/>
        <v>0.5</v>
      </c>
      <c r="AP10" s="51">
        <v>0.53</v>
      </c>
      <c r="AQ10" s="58">
        <f t="shared" si="32"/>
        <v>0.5</v>
      </c>
      <c r="AR10" s="51"/>
      <c r="AS10" s="6">
        <f t="shared" si="33"/>
        <v>-1</v>
      </c>
      <c r="AT10" s="102" t="s">
        <v>1502</v>
      </c>
      <c r="AU10" s="102" t="s">
        <v>1502</v>
      </c>
      <c r="AV10" s="102" t="s">
        <v>1502</v>
      </c>
      <c r="AW10" s="102" t="s">
        <v>1502</v>
      </c>
      <c r="AX10" s="102" t="s">
        <v>1502</v>
      </c>
      <c r="AY10" s="102" t="s">
        <v>1502</v>
      </c>
      <c r="AZ10" s="102" t="s">
        <v>1502</v>
      </c>
      <c r="BA10" s="102" t="s">
        <v>1502</v>
      </c>
      <c r="BB10" s="102" t="s">
        <v>1502</v>
      </c>
      <c r="BC10" s="102" t="s">
        <v>1502</v>
      </c>
      <c r="BD10" s="102" t="s">
        <v>1502</v>
      </c>
      <c r="BE10" s="102" t="s">
        <v>1502</v>
      </c>
      <c r="BF10" s="102" t="s">
        <v>1502</v>
      </c>
      <c r="BG10" s="102" t="s">
        <v>1502</v>
      </c>
      <c r="BH10" s="102" t="s">
        <v>1502</v>
      </c>
      <c r="BI10" s="102" t="s">
        <v>1502</v>
      </c>
      <c r="BJ10" s="102" t="s">
        <v>1502</v>
      </c>
      <c r="BK10" s="102" t="s">
        <v>1502</v>
      </c>
      <c r="BL10" s="102" t="s">
        <v>1502</v>
      </c>
      <c r="BM10" s="102" t="s">
        <v>1502</v>
      </c>
      <c r="BN10" s="102" t="s">
        <v>1502</v>
      </c>
      <c r="BO10" s="102"/>
      <c r="BP10" s="885"/>
      <c r="BQ10" s="102" t="s">
        <v>1502</v>
      </c>
      <c r="BR10" s="102" t="s">
        <v>1502</v>
      </c>
      <c r="BS10" s="102" t="s">
        <v>1502</v>
      </c>
      <c r="BT10" s="102" t="s">
        <v>1502</v>
      </c>
      <c r="BU10" s="102" t="s">
        <v>1502</v>
      </c>
      <c r="BV10" s="102" t="s">
        <v>1502</v>
      </c>
      <c r="BW10" s="102" t="s">
        <v>1502</v>
      </c>
      <c r="BX10" s="102" t="s">
        <v>1502</v>
      </c>
      <c r="BY10" s="102" t="s">
        <v>1502</v>
      </c>
      <c r="BZ10" s="102" t="s">
        <v>1502</v>
      </c>
      <c r="CA10" s="102" t="s">
        <v>1502</v>
      </c>
      <c r="CB10" s="102" t="s">
        <v>1502</v>
      </c>
      <c r="CC10" s="102" t="s">
        <v>1502</v>
      </c>
      <c r="CD10" s="102" t="s">
        <v>1502</v>
      </c>
      <c r="CE10" s="102" t="s">
        <v>1502</v>
      </c>
      <c r="CF10" s="102" t="s">
        <v>1502</v>
      </c>
      <c r="CG10" s="102" t="s">
        <v>1502</v>
      </c>
      <c r="CH10" s="102" t="s">
        <v>1502</v>
      </c>
      <c r="CI10" s="102" t="s">
        <v>1502</v>
      </c>
      <c r="CJ10" s="102" t="s">
        <v>1502</v>
      </c>
      <c r="CK10" s="102" t="s">
        <v>1502</v>
      </c>
      <c r="CL10" s="102" t="s">
        <v>1502</v>
      </c>
      <c r="CM10" s="102" t="s">
        <v>1502</v>
      </c>
      <c r="CN10" s="102" t="s">
        <v>1502</v>
      </c>
      <c r="CO10" s="102" t="s">
        <v>1502</v>
      </c>
      <c r="CP10" s="102" t="s">
        <v>1502</v>
      </c>
      <c r="CQ10" s="102" t="s">
        <v>1502</v>
      </c>
      <c r="CR10" s="102" t="s">
        <v>1502</v>
      </c>
      <c r="CS10" s="102" t="s">
        <v>1502</v>
      </c>
      <c r="CT10" s="102" t="s">
        <v>1502</v>
      </c>
      <c r="CU10" s="102" t="s">
        <v>1502</v>
      </c>
      <c r="CV10" s="102" t="s">
        <v>1502</v>
      </c>
      <c r="CW10" s="102" t="s">
        <v>1502</v>
      </c>
      <c r="CX10" s="102" t="s">
        <v>1502</v>
      </c>
      <c r="CY10" s="102" t="s">
        <v>1502</v>
      </c>
      <c r="CZ10" s="102" t="s">
        <v>1502</v>
      </c>
      <c r="DA10" s="102" t="s">
        <v>1502</v>
      </c>
      <c r="DB10" s="102" t="s">
        <v>1502</v>
      </c>
      <c r="DC10" s="102" t="s">
        <v>1502</v>
      </c>
      <c r="DD10" s="77" t="s">
        <v>1502</v>
      </c>
      <c r="DE10" s="51" t="s">
        <v>1502</v>
      </c>
      <c r="DF10" s="47" t="s">
        <v>1502</v>
      </c>
      <c r="DG10" s="51" t="s">
        <v>1502</v>
      </c>
      <c r="DH10" s="51" t="s">
        <v>1502</v>
      </c>
      <c r="DI10" s="51" t="s">
        <v>1502</v>
      </c>
      <c r="DJ10" s="6"/>
      <c r="DK10" s="102">
        <v>0.9</v>
      </c>
      <c r="DL10" s="102">
        <v>0.9</v>
      </c>
      <c r="DM10" s="102">
        <v>0.95</v>
      </c>
      <c r="DN10" s="102">
        <f t="shared" si="41"/>
        <v>0.9</v>
      </c>
      <c r="DO10" s="102">
        <v>0.96</v>
      </c>
      <c r="DP10" s="102">
        <v>0.9</v>
      </c>
      <c r="DQ10" s="102">
        <v>0.94</v>
      </c>
      <c r="DR10" s="102">
        <v>0.87</v>
      </c>
      <c r="DS10" s="102">
        <f t="shared" si="42"/>
        <v>0.87</v>
      </c>
      <c r="DT10" s="102">
        <v>0.95</v>
      </c>
      <c r="DU10" s="102">
        <v>0.93</v>
      </c>
      <c r="DV10" s="102">
        <f t="shared" si="43"/>
        <v>0.87</v>
      </c>
      <c r="DW10" s="102">
        <v>0.92</v>
      </c>
      <c r="DX10" s="102">
        <v>0.93</v>
      </c>
      <c r="DY10" s="102">
        <f t="shared" si="44"/>
        <v>0.87</v>
      </c>
      <c r="DZ10" s="102">
        <v>0.91</v>
      </c>
      <c r="EA10" s="102">
        <v>0.93</v>
      </c>
      <c r="EB10" s="102">
        <v>0.92</v>
      </c>
      <c r="EC10" s="102">
        <f t="shared" si="186"/>
        <v>0.87</v>
      </c>
      <c r="ED10" s="102">
        <v>0.55000000000000004</v>
      </c>
      <c r="EE10" s="102">
        <v>0.93</v>
      </c>
      <c r="EF10" s="102">
        <f t="shared" si="45"/>
        <v>0.87</v>
      </c>
      <c r="EG10" s="102">
        <v>0.52</v>
      </c>
      <c r="EH10" s="102">
        <v>0.93</v>
      </c>
      <c r="EI10" s="102">
        <f t="shared" si="46"/>
        <v>0.87</v>
      </c>
      <c r="EJ10" s="102">
        <v>0.51</v>
      </c>
      <c r="EK10" s="102">
        <v>0.52</v>
      </c>
      <c r="EL10" s="102">
        <f t="shared" si="47"/>
        <v>0.52</v>
      </c>
      <c r="EM10" s="102">
        <v>0.51</v>
      </c>
      <c r="EN10" s="102">
        <v>0.51</v>
      </c>
      <c r="EO10" s="102">
        <f t="shared" si="187"/>
        <v>0.51</v>
      </c>
      <c r="EP10" s="102">
        <v>0.52</v>
      </c>
      <c r="EQ10" s="102">
        <v>0.52</v>
      </c>
      <c r="ER10" s="102">
        <f t="shared" si="188"/>
        <v>0.51</v>
      </c>
      <c r="ES10" s="102">
        <v>0.52</v>
      </c>
      <c r="ET10" s="102">
        <v>0.51</v>
      </c>
      <c r="EU10" s="102">
        <v>0.52</v>
      </c>
      <c r="EV10" s="77">
        <f t="shared" si="48"/>
        <v>0.51</v>
      </c>
      <c r="EW10" s="51">
        <v>0.53</v>
      </c>
      <c r="EX10" s="52">
        <f t="shared" si="189"/>
        <v>0.51</v>
      </c>
      <c r="EY10" s="77">
        <v>0.53</v>
      </c>
      <c r="EZ10" s="885">
        <f t="shared" si="1"/>
        <v>3.9215686274509838E-2</v>
      </c>
      <c r="FA10" s="102">
        <v>0.9</v>
      </c>
      <c r="FB10" s="102">
        <v>0.96</v>
      </c>
      <c r="FC10" s="102">
        <v>0.9</v>
      </c>
      <c r="FD10" s="102">
        <v>0.93</v>
      </c>
      <c r="FE10" s="102">
        <v>0.9</v>
      </c>
      <c r="FF10" s="102">
        <v>0.9</v>
      </c>
      <c r="FG10" s="102">
        <v>0.85</v>
      </c>
      <c r="FH10" s="102">
        <v>0.9</v>
      </c>
      <c r="FI10" s="102">
        <v>0.93</v>
      </c>
      <c r="FJ10" s="102">
        <v>0.95</v>
      </c>
      <c r="FK10" s="102">
        <f t="shared" si="49"/>
        <v>0.9</v>
      </c>
      <c r="FL10" s="102">
        <v>0.9</v>
      </c>
      <c r="FM10" s="102">
        <v>0.89</v>
      </c>
      <c r="FN10" s="102">
        <f t="shared" si="50"/>
        <v>0.89</v>
      </c>
      <c r="FO10" s="102">
        <v>0.84</v>
      </c>
      <c r="FP10" s="102">
        <v>0.9</v>
      </c>
      <c r="FQ10" s="102">
        <f t="shared" si="51"/>
        <v>0.89</v>
      </c>
      <c r="FR10" s="102">
        <v>0.91</v>
      </c>
      <c r="FS10" s="102">
        <v>0.94</v>
      </c>
      <c r="FT10" s="102">
        <f t="shared" si="190"/>
        <v>0.89</v>
      </c>
      <c r="FU10" s="102">
        <v>0.87</v>
      </c>
      <c r="FV10" s="102">
        <v>0.43</v>
      </c>
      <c r="FW10" s="102">
        <v>0.92</v>
      </c>
      <c r="FX10" s="102">
        <f t="shared" si="52"/>
        <v>0.89</v>
      </c>
      <c r="FY10" s="102">
        <v>0.39</v>
      </c>
      <c r="FZ10" s="102">
        <v>0.92</v>
      </c>
      <c r="GA10" s="102">
        <f t="shared" si="53"/>
        <v>0.89</v>
      </c>
      <c r="GB10" s="102">
        <v>0.41</v>
      </c>
      <c r="GC10" s="102">
        <v>0.41</v>
      </c>
      <c r="GD10" s="102">
        <v>0.4</v>
      </c>
      <c r="GE10" s="102">
        <f t="shared" si="191"/>
        <v>0.4</v>
      </c>
      <c r="GF10" s="102">
        <v>0.4</v>
      </c>
      <c r="GG10" s="102">
        <v>0.4</v>
      </c>
      <c r="GH10" s="102">
        <f t="shared" si="54"/>
        <v>0.4</v>
      </c>
      <c r="GI10" s="102">
        <v>0.4</v>
      </c>
      <c r="GJ10" s="102">
        <v>0.38</v>
      </c>
      <c r="GK10" s="102">
        <f t="shared" si="192"/>
        <v>0.38</v>
      </c>
      <c r="GL10" s="102">
        <v>0.39</v>
      </c>
      <c r="GM10" s="102">
        <v>0.39</v>
      </c>
      <c r="GN10" s="102">
        <v>0.39</v>
      </c>
      <c r="GO10" s="102">
        <v>0.39</v>
      </c>
      <c r="GP10" s="102">
        <f t="shared" si="55"/>
        <v>0.38</v>
      </c>
      <c r="GQ10" s="102">
        <v>0.42</v>
      </c>
      <c r="GR10" s="58">
        <f t="shared" si="193"/>
        <v>0.38</v>
      </c>
      <c r="GS10" s="58">
        <v>0.41</v>
      </c>
      <c r="GT10" s="47">
        <v>0.41</v>
      </c>
      <c r="GU10" s="47">
        <f t="shared" si="56"/>
        <v>0.38</v>
      </c>
      <c r="GV10" s="51">
        <v>0.41</v>
      </c>
      <c r="GW10" s="51">
        <f t="shared" si="57"/>
        <v>0.38</v>
      </c>
      <c r="GX10" s="51"/>
      <c r="GY10" s="6">
        <f t="shared" si="58"/>
        <v>-1</v>
      </c>
      <c r="GZ10" s="102">
        <v>0.89</v>
      </c>
      <c r="HA10" s="102">
        <v>0.91</v>
      </c>
      <c r="HB10" s="102">
        <v>0.89</v>
      </c>
      <c r="HC10" s="102">
        <v>0.92</v>
      </c>
      <c r="HD10" s="102">
        <v>0.93</v>
      </c>
      <c r="HE10" s="102">
        <v>0.89</v>
      </c>
      <c r="HF10" s="102">
        <v>0.96</v>
      </c>
      <c r="HG10" s="102">
        <v>0.89</v>
      </c>
      <c r="HH10" s="102">
        <f t="shared" si="59"/>
        <v>0.89</v>
      </c>
      <c r="HI10" s="102">
        <v>0.95</v>
      </c>
      <c r="HJ10" s="102">
        <v>0.89</v>
      </c>
      <c r="HK10" s="102">
        <v>0.95</v>
      </c>
      <c r="HL10" s="102">
        <v>0.96</v>
      </c>
      <c r="HM10" s="102">
        <f t="shared" si="60"/>
        <v>0.89</v>
      </c>
      <c r="HN10" s="102">
        <v>0.9</v>
      </c>
      <c r="HO10" s="102">
        <v>0.87</v>
      </c>
      <c r="HP10" s="102">
        <f t="shared" si="194"/>
        <v>0.87</v>
      </c>
      <c r="HQ10" s="102">
        <v>0.93</v>
      </c>
      <c r="HR10" s="102">
        <v>0.9</v>
      </c>
      <c r="HS10" s="102">
        <f t="shared" si="61"/>
        <v>0.87</v>
      </c>
      <c r="HT10" s="102" t="s">
        <v>1159</v>
      </c>
      <c r="HU10" s="102">
        <v>0.9</v>
      </c>
      <c r="HV10" s="102">
        <f t="shared" si="195"/>
        <v>0.87</v>
      </c>
      <c r="HW10" s="102">
        <v>0.55000000000000004</v>
      </c>
      <c r="HX10" s="102">
        <v>0.9</v>
      </c>
      <c r="HY10" s="102">
        <f t="shared" si="2"/>
        <v>0.87</v>
      </c>
      <c r="HZ10" s="102">
        <v>0.67</v>
      </c>
      <c r="IA10" s="102">
        <f t="shared" si="62"/>
        <v>0.67</v>
      </c>
      <c r="IB10" s="102">
        <v>0.67</v>
      </c>
      <c r="IC10" s="102">
        <v>0.62</v>
      </c>
      <c r="ID10" s="102">
        <f t="shared" si="196"/>
        <v>0.62</v>
      </c>
      <c r="IE10" s="1057">
        <v>0.62</v>
      </c>
      <c r="IF10" s="102">
        <v>0.64</v>
      </c>
      <c r="IG10" s="102">
        <f t="shared" si="197"/>
        <v>0.62</v>
      </c>
      <c r="IH10" s="102">
        <v>0.6</v>
      </c>
      <c r="II10" s="102">
        <v>0.6</v>
      </c>
      <c r="IJ10" s="102">
        <v>0.53</v>
      </c>
      <c r="IK10" s="102">
        <f t="shared" si="63"/>
        <v>0.53</v>
      </c>
      <c r="IL10" s="102">
        <v>0.52</v>
      </c>
      <c r="IM10" s="32">
        <f t="shared" si="64"/>
        <v>0.52</v>
      </c>
      <c r="IN10" s="47">
        <v>0.53</v>
      </c>
      <c r="IO10" s="51">
        <f t="shared" si="65"/>
        <v>0.52</v>
      </c>
      <c r="IP10" s="51">
        <v>0.55000000000000004</v>
      </c>
      <c r="IQ10" s="47">
        <f t="shared" si="66"/>
        <v>0.52</v>
      </c>
      <c r="IR10" s="47">
        <v>0.52</v>
      </c>
      <c r="IS10" s="77">
        <v>0.52</v>
      </c>
      <c r="IT10" s="47">
        <f t="shared" si="67"/>
        <v>0.52</v>
      </c>
      <c r="IU10" s="47">
        <v>0.53</v>
      </c>
      <c r="IV10" s="77">
        <v>0.54</v>
      </c>
      <c r="IW10" s="47">
        <f t="shared" si="198"/>
        <v>0.52</v>
      </c>
      <c r="IX10" s="47">
        <v>0.53</v>
      </c>
      <c r="IY10" s="77">
        <v>0.53</v>
      </c>
      <c r="IZ10" s="47">
        <f t="shared" si="68"/>
        <v>0.52</v>
      </c>
      <c r="JA10" s="47">
        <v>0.52</v>
      </c>
      <c r="JB10" s="47">
        <f t="shared" si="69"/>
        <v>0.52</v>
      </c>
      <c r="JC10" s="47">
        <v>0.53</v>
      </c>
      <c r="JD10" s="77">
        <v>0.53</v>
      </c>
      <c r="JE10" s="77">
        <f t="shared" si="70"/>
        <v>0.52</v>
      </c>
      <c r="JF10" s="77">
        <v>0.53</v>
      </c>
      <c r="JG10" s="77">
        <v>0.53</v>
      </c>
      <c r="JH10" s="77">
        <f t="shared" si="71"/>
        <v>0.52</v>
      </c>
      <c r="JI10" s="77">
        <v>0.53</v>
      </c>
      <c r="JJ10" s="77">
        <v>0.52</v>
      </c>
      <c r="JK10" s="77">
        <f t="shared" si="72"/>
        <v>0.52</v>
      </c>
      <c r="JL10" s="77"/>
      <c r="JM10" s="6">
        <f t="shared" si="73"/>
        <v>-1</v>
      </c>
      <c r="JN10" s="102">
        <v>0.91</v>
      </c>
      <c r="JO10" s="102">
        <v>0.91</v>
      </c>
      <c r="JP10" s="102">
        <v>0.95</v>
      </c>
      <c r="JQ10" s="102">
        <f t="shared" si="74"/>
        <v>0.91</v>
      </c>
      <c r="JR10" s="102">
        <v>0.94</v>
      </c>
      <c r="JS10" s="102">
        <v>0.91</v>
      </c>
      <c r="JT10" s="102">
        <v>0.93</v>
      </c>
      <c r="JU10" s="102">
        <v>0.91</v>
      </c>
      <c r="JV10" s="102">
        <v>0.97</v>
      </c>
      <c r="JW10" s="102">
        <v>0.91</v>
      </c>
      <c r="JX10" s="102">
        <v>0.97</v>
      </c>
      <c r="JY10" s="102">
        <v>0.92</v>
      </c>
      <c r="JZ10" s="102">
        <f t="shared" si="75"/>
        <v>0.91</v>
      </c>
      <c r="KA10" s="102">
        <v>0.96</v>
      </c>
      <c r="KB10" s="102">
        <v>0.91</v>
      </c>
      <c r="KC10" s="102">
        <v>0.97</v>
      </c>
      <c r="KD10" s="102">
        <v>0.9</v>
      </c>
      <c r="KE10" s="102">
        <v>0.85</v>
      </c>
      <c r="KF10" s="102">
        <v>0.54</v>
      </c>
      <c r="KG10" s="102">
        <v>0.94</v>
      </c>
      <c r="KH10" s="102">
        <f t="shared" si="76"/>
        <v>0.85</v>
      </c>
      <c r="KI10" s="102">
        <v>0.55000000000000004</v>
      </c>
      <c r="KJ10" s="102">
        <v>0.94</v>
      </c>
      <c r="KK10" s="102">
        <f t="shared" si="3"/>
        <v>0.85</v>
      </c>
      <c r="KL10" s="102">
        <v>0.57999999999999996</v>
      </c>
      <c r="KM10" s="102">
        <f t="shared" si="200"/>
        <v>0.57999999999999996</v>
      </c>
      <c r="KN10" s="102">
        <v>0.54</v>
      </c>
      <c r="KO10" s="102">
        <v>0.54</v>
      </c>
      <c r="KP10" s="102">
        <f t="shared" si="77"/>
        <v>0.54</v>
      </c>
      <c r="KQ10" s="102">
        <v>0.53</v>
      </c>
      <c r="KR10" s="102">
        <v>0.53</v>
      </c>
      <c r="KS10" s="102">
        <f t="shared" si="201"/>
        <v>0.53</v>
      </c>
      <c r="KT10" s="102">
        <v>0.54</v>
      </c>
      <c r="KU10" s="102">
        <v>0.51</v>
      </c>
      <c r="KV10" s="47">
        <v>0.54</v>
      </c>
      <c r="KW10" s="102">
        <f t="shared" si="78"/>
        <v>0.53</v>
      </c>
      <c r="KX10" s="47">
        <v>0.54</v>
      </c>
      <c r="KY10" s="32">
        <f t="shared" si="79"/>
        <v>0.53</v>
      </c>
      <c r="KZ10" s="51">
        <v>0.56000000000000005</v>
      </c>
      <c r="LA10" s="47">
        <f t="shared" si="80"/>
        <v>0.53</v>
      </c>
      <c r="LB10" s="47">
        <v>0.54</v>
      </c>
      <c r="LC10" s="51">
        <v>0.55000000000000004</v>
      </c>
      <c r="LD10" s="51">
        <f t="shared" si="81"/>
        <v>0.53</v>
      </c>
      <c r="LE10" s="51">
        <v>0.56000000000000005</v>
      </c>
      <c r="LF10" s="47">
        <f t="shared" si="82"/>
        <v>0.53</v>
      </c>
      <c r="LG10" s="47">
        <v>0.54</v>
      </c>
      <c r="LH10" s="77">
        <v>0.53</v>
      </c>
      <c r="LI10" s="47">
        <f t="shared" si="83"/>
        <v>0.53</v>
      </c>
      <c r="LJ10" s="47">
        <v>0.56000000000000005</v>
      </c>
      <c r="LK10" s="77">
        <v>0.54</v>
      </c>
      <c r="LL10" s="47">
        <f t="shared" si="202"/>
        <v>0.53</v>
      </c>
      <c r="LM10" s="47"/>
      <c r="LN10" s="77">
        <v>0.54</v>
      </c>
      <c r="LO10" s="47">
        <f t="shared" si="84"/>
        <v>0.53</v>
      </c>
      <c r="LP10" s="77">
        <v>0.55000000000000004</v>
      </c>
      <c r="LQ10" s="77">
        <f t="shared" si="85"/>
        <v>0.53</v>
      </c>
      <c r="LR10" s="77">
        <v>0.55000000000000004</v>
      </c>
      <c r="LS10" s="102">
        <v>0.56000000000000005</v>
      </c>
      <c r="LT10" s="77">
        <f t="shared" si="86"/>
        <v>0.53</v>
      </c>
      <c r="LU10" s="77">
        <v>0.54</v>
      </c>
      <c r="LV10" s="77">
        <f t="shared" si="87"/>
        <v>0.53</v>
      </c>
      <c r="LW10" s="77">
        <v>0.55000000000000004</v>
      </c>
      <c r="LX10" s="77">
        <v>0.54</v>
      </c>
      <c r="LY10" s="77">
        <f t="shared" si="88"/>
        <v>0.53</v>
      </c>
      <c r="LZ10" s="77"/>
      <c r="MA10" s="6">
        <f t="shared" si="89"/>
        <v>-1</v>
      </c>
      <c r="MB10" s="102">
        <v>0.9</v>
      </c>
      <c r="MC10" s="102">
        <v>0.9</v>
      </c>
      <c r="MD10" s="102">
        <v>0.8</v>
      </c>
      <c r="ME10" s="102">
        <f t="shared" si="90"/>
        <v>0.8</v>
      </c>
      <c r="MF10" s="102">
        <v>0.86</v>
      </c>
      <c r="MG10" s="102">
        <v>0.8</v>
      </c>
      <c r="MH10" s="102">
        <v>0.84</v>
      </c>
      <c r="MI10" s="102">
        <v>0.84</v>
      </c>
      <c r="MJ10" s="102">
        <f t="shared" si="91"/>
        <v>0.8</v>
      </c>
      <c r="MK10" s="102">
        <v>0.85</v>
      </c>
      <c r="ML10" s="102">
        <v>0.86</v>
      </c>
      <c r="MM10" s="102">
        <v>0.84</v>
      </c>
      <c r="MN10" s="102">
        <v>0.8</v>
      </c>
      <c r="MO10" s="102">
        <f t="shared" si="92"/>
        <v>0.8</v>
      </c>
      <c r="MP10" s="102">
        <v>0.85</v>
      </c>
      <c r="MQ10" s="102">
        <f t="shared" si="203"/>
        <v>0.8</v>
      </c>
      <c r="MR10" s="102">
        <v>0.86</v>
      </c>
      <c r="MS10" s="102">
        <v>0.84</v>
      </c>
      <c r="MT10" s="102">
        <f t="shared" si="93"/>
        <v>0.8</v>
      </c>
      <c r="MU10" s="102">
        <v>0.84</v>
      </c>
      <c r="MV10" s="102">
        <v>0.84</v>
      </c>
      <c r="MW10" s="102">
        <f t="shared" si="94"/>
        <v>0.8</v>
      </c>
      <c r="MX10" s="102">
        <v>0.41</v>
      </c>
      <c r="MY10" s="102">
        <v>0.86</v>
      </c>
      <c r="MZ10" s="102">
        <f t="shared" si="95"/>
        <v>0.8</v>
      </c>
      <c r="NA10" s="102">
        <v>0.39</v>
      </c>
      <c r="NB10" s="102">
        <v>0.4</v>
      </c>
      <c r="NC10" s="102">
        <f t="shared" si="96"/>
        <v>0.4</v>
      </c>
      <c r="ND10" s="102">
        <v>0.4</v>
      </c>
      <c r="NE10" s="102">
        <v>0.4</v>
      </c>
      <c r="NF10" s="102">
        <f t="shared" si="97"/>
        <v>0.4</v>
      </c>
      <c r="NG10" s="102">
        <v>0.34</v>
      </c>
      <c r="NH10" s="102">
        <v>0.4</v>
      </c>
      <c r="NI10" s="102">
        <f t="shared" si="204"/>
        <v>0.4</v>
      </c>
      <c r="NJ10" s="102">
        <v>0.4</v>
      </c>
      <c r="NK10" s="102">
        <v>0.4</v>
      </c>
      <c r="NL10" s="102">
        <v>0.4</v>
      </c>
      <c r="NM10" s="102">
        <f t="shared" si="98"/>
        <v>0.4</v>
      </c>
      <c r="NN10" s="102">
        <v>0.38</v>
      </c>
      <c r="NO10" s="1049">
        <f t="shared" si="205"/>
        <v>0.38</v>
      </c>
      <c r="NP10" s="47">
        <v>0.38</v>
      </c>
      <c r="NQ10" s="47">
        <v>0.37</v>
      </c>
      <c r="NR10" s="47">
        <f t="shared" si="99"/>
        <v>0.37</v>
      </c>
      <c r="NS10" s="47">
        <v>0.36</v>
      </c>
      <c r="NT10" s="47">
        <f t="shared" si="100"/>
        <v>0.36</v>
      </c>
      <c r="NU10" s="47">
        <v>0.39</v>
      </c>
      <c r="NV10" s="47">
        <f t="shared" si="101"/>
        <v>0.36</v>
      </c>
      <c r="NW10" s="47">
        <v>0.39</v>
      </c>
      <c r="NX10" s="77">
        <v>0.33</v>
      </c>
      <c r="NY10" s="47">
        <f t="shared" si="102"/>
        <v>0.33</v>
      </c>
      <c r="NZ10" s="47">
        <v>0.34</v>
      </c>
      <c r="OA10" s="77">
        <v>0.35</v>
      </c>
      <c r="OB10" s="47">
        <f t="shared" si="206"/>
        <v>0.33</v>
      </c>
      <c r="OC10" s="47">
        <v>0.33340000000000003</v>
      </c>
      <c r="OD10" s="77">
        <v>0.35</v>
      </c>
      <c r="OE10" s="47">
        <f t="shared" si="103"/>
        <v>0.33</v>
      </c>
      <c r="OF10" s="77">
        <v>0.36</v>
      </c>
      <c r="OG10" s="77">
        <f t="shared" si="104"/>
        <v>0.33</v>
      </c>
      <c r="OH10" s="77">
        <v>0.34</v>
      </c>
      <c r="OI10" s="77">
        <v>0.33</v>
      </c>
      <c r="OJ10" s="77">
        <f t="shared" si="105"/>
        <v>0.33</v>
      </c>
      <c r="OK10" s="77">
        <v>0.34</v>
      </c>
      <c r="OL10" s="77">
        <f t="shared" si="106"/>
        <v>0.33</v>
      </c>
      <c r="OM10" s="77">
        <v>0.33</v>
      </c>
      <c r="ON10" s="77">
        <v>0.33</v>
      </c>
      <c r="OO10" s="77">
        <f t="shared" si="107"/>
        <v>0.33</v>
      </c>
      <c r="OP10" s="1049">
        <v>0.34</v>
      </c>
      <c r="OQ10" s="1049">
        <f t="shared" si="108"/>
        <v>0.33</v>
      </c>
      <c r="OR10" s="1049">
        <v>0.34100000000000003</v>
      </c>
      <c r="OS10" s="77">
        <f t="shared" si="109"/>
        <v>0.33</v>
      </c>
      <c r="OT10" s="1049">
        <v>0.33</v>
      </c>
      <c r="OU10" s="77">
        <f t="shared" si="207"/>
        <v>0.33</v>
      </c>
      <c r="OV10" s="77">
        <v>0.33</v>
      </c>
      <c r="OW10" s="6">
        <f t="shared" si="110"/>
        <v>0</v>
      </c>
      <c r="OX10" s="102">
        <v>0.85</v>
      </c>
      <c r="OY10" s="102">
        <v>0.83</v>
      </c>
      <c r="OZ10" s="102">
        <f t="shared" si="208"/>
        <v>0.83</v>
      </c>
      <c r="PA10" s="102">
        <v>0.85</v>
      </c>
      <c r="PB10" s="102">
        <v>0.84</v>
      </c>
      <c r="PC10" s="102">
        <f t="shared" si="209"/>
        <v>0.83</v>
      </c>
      <c r="PD10" s="102">
        <v>0.82</v>
      </c>
      <c r="PE10" s="102">
        <v>0.41</v>
      </c>
      <c r="PF10" s="102">
        <f t="shared" si="111"/>
        <v>0.41</v>
      </c>
      <c r="PG10" s="102">
        <v>0.42</v>
      </c>
      <c r="PH10" s="102">
        <v>0.41</v>
      </c>
      <c r="PI10" s="102">
        <v>0.42</v>
      </c>
      <c r="PJ10" s="102">
        <f t="shared" si="112"/>
        <v>0.41</v>
      </c>
      <c r="PK10" s="102">
        <v>0.42</v>
      </c>
      <c r="PL10" s="1049">
        <f t="shared" si="210"/>
        <v>0.41</v>
      </c>
      <c r="PM10" s="102">
        <v>0.42</v>
      </c>
      <c r="PN10" s="47">
        <v>0.41</v>
      </c>
      <c r="PO10" s="47">
        <f t="shared" si="113"/>
        <v>0.41</v>
      </c>
      <c r="PP10" s="47">
        <v>0.43</v>
      </c>
      <c r="PQ10" s="47">
        <v>0.41</v>
      </c>
      <c r="PR10" s="47">
        <f t="shared" si="114"/>
        <v>0.41</v>
      </c>
      <c r="PS10" s="47">
        <v>0.41</v>
      </c>
      <c r="PT10" s="47">
        <f t="shared" si="115"/>
        <v>0.41</v>
      </c>
      <c r="PU10" s="47">
        <v>0.41599999999999998</v>
      </c>
      <c r="PV10" s="47">
        <v>0.41</v>
      </c>
      <c r="PW10" s="77">
        <v>0.42</v>
      </c>
      <c r="PX10" s="47">
        <f t="shared" si="116"/>
        <v>0.41</v>
      </c>
      <c r="PY10" s="47">
        <v>0.41</v>
      </c>
      <c r="PZ10" s="77">
        <v>0.42</v>
      </c>
      <c r="QA10" s="47">
        <f t="shared" si="211"/>
        <v>0.41</v>
      </c>
      <c r="QB10" s="47">
        <v>0.41</v>
      </c>
      <c r="QC10" s="77">
        <v>0.42</v>
      </c>
      <c r="QD10" s="47">
        <f t="shared" si="117"/>
        <v>0.41</v>
      </c>
      <c r="QE10" s="47">
        <v>0.43</v>
      </c>
      <c r="QF10" s="77">
        <v>0.42299999999999999</v>
      </c>
      <c r="QG10" s="77">
        <f t="shared" si="118"/>
        <v>0.41</v>
      </c>
      <c r="QH10" s="77">
        <v>0.42</v>
      </c>
      <c r="QI10" s="77">
        <v>0.43</v>
      </c>
      <c r="QJ10" s="77">
        <f t="shared" si="119"/>
        <v>0.41</v>
      </c>
      <c r="QK10" s="77">
        <v>0.42</v>
      </c>
      <c r="QL10" s="77">
        <f t="shared" si="120"/>
        <v>0.41</v>
      </c>
      <c r="QM10" s="77">
        <v>0.42</v>
      </c>
      <c r="QN10" s="77">
        <f t="shared" si="212"/>
        <v>0.41</v>
      </c>
      <c r="QO10" s="77">
        <v>0.42</v>
      </c>
      <c r="QP10" s="1049">
        <v>0.44999999999999996</v>
      </c>
      <c r="QQ10" s="77">
        <f t="shared" si="121"/>
        <v>0.41</v>
      </c>
      <c r="QR10" s="1049">
        <v>0.42</v>
      </c>
      <c r="QS10" s="77">
        <f t="shared" si="122"/>
        <v>0.41</v>
      </c>
      <c r="QT10" s="77">
        <v>0.42</v>
      </c>
      <c r="QU10" s="77">
        <f t="shared" si="123"/>
        <v>0.41</v>
      </c>
      <c r="QV10" s="77">
        <v>0.67</v>
      </c>
      <c r="QW10" s="77">
        <f t="shared" si="213"/>
        <v>0.41</v>
      </c>
      <c r="QX10" s="77">
        <v>0.42</v>
      </c>
      <c r="QY10" s="1049">
        <v>0.44</v>
      </c>
      <c r="QZ10" s="52">
        <f t="shared" si="4"/>
        <v>0.41</v>
      </c>
      <c r="RA10" s="1049">
        <v>0.42</v>
      </c>
      <c r="RB10" s="1049">
        <f t="shared" si="214"/>
        <v>0.41</v>
      </c>
      <c r="RC10" s="1049">
        <v>0.43</v>
      </c>
      <c r="RD10" s="1049">
        <v>0.42</v>
      </c>
      <c r="RE10" s="6">
        <f t="shared" si="124"/>
        <v>2.4390243902439046E-2</v>
      </c>
      <c r="RF10" s="102">
        <v>0.42</v>
      </c>
      <c r="RG10" s="102">
        <v>0.55000000000000004</v>
      </c>
      <c r="RH10" s="102">
        <v>0.56999999999999995</v>
      </c>
      <c r="RI10" s="52">
        <f t="shared" si="125"/>
        <v>0.42</v>
      </c>
      <c r="RJ10" s="52">
        <v>0.53</v>
      </c>
      <c r="RK10" s="47">
        <v>0.55000000000000004</v>
      </c>
      <c r="RL10" s="52">
        <v>0.55000000000000004</v>
      </c>
      <c r="RM10" s="47">
        <f t="shared" si="126"/>
        <v>0.42</v>
      </c>
      <c r="RN10" s="47">
        <v>0.52</v>
      </c>
      <c r="RO10" s="47">
        <v>0.52</v>
      </c>
      <c r="RP10" s="47">
        <f t="shared" si="127"/>
        <v>0.42</v>
      </c>
      <c r="RQ10" s="47">
        <v>0.52</v>
      </c>
      <c r="RR10" s="47">
        <f t="shared" si="128"/>
        <v>0.42</v>
      </c>
      <c r="RS10" s="47">
        <v>0.56000000000000005</v>
      </c>
      <c r="RT10" s="47">
        <v>0.57999999999999996</v>
      </c>
      <c r="RU10" s="77">
        <v>0.59</v>
      </c>
      <c r="RV10" s="47">
        <f t="shared" si="234"/>
        <v>0.42</v>
      </c>
      <c r="RW10" s="47">
        <v>0.54900000000000004</v>
      </c>
      <c r="RX10" s="77">
        <v>0.59</v>
      </c>
      <c r="RY10" s="47">
        <f t="shared" si="215"/>
        <v>0.42</v>
      </c>
      <c r="RZ10" s="47"/>
      <c r="SA10" s="77">
        <v>0.59</v>
      </c>
      <c r="SB10" s="47">
        <f t="shared" si="129"/>
        <v>0.42</v>
      </c>
      <c r="SC10" s="47">
        <v>0.59</v>
      </c>
      <c r="SD10" s="77">
        <v>0.44</v>
      </c>
      <c r="SE10" s="47">
        <f t="shared" si="130"/>
        <v>0.42</v>
      </c>
      <c r="SF10" s="77">
        <v>0.42</v>
      </c>
      <c r="SG10" s="77">
        <f t="shared" si="131"/>
        <v>0.42</v>
      </c>
      <c r="SH10" s="77">
        <v>0.501</v>
      </c>
      <c r="SI10" s="77">
        <v>0.56999999999999995</v>
      </c>
      <c r="SJ10" s="77">
        <f t="shared" si="132"/>
        <v>0.42</v>
      </c>
      <c r="SK10" s="77">
        <v>0.56000000000000005</v>
      </c>
      <c r="SL10" s="77">
        <f t="shared" si="216"/>
        <v>0.42</v>
      </c>
      <c r="SM10" s="77">
        <v>0.55000000000000004</v>
      </c>
      <c r="SN10" s="1049">
        <v>0.56000000000000005</v>
      </c>
      <c r="SO10" s="77">
        <f t="shared" si="133"/>
        <v>0.42</v>
      </c>
      <c r="SP10" s="1049">
        <v>0.51</v>
      </c>
      <c r="SQ10" s="77">
        <f t="shared" si="217"/>
        <v>0.42</v>
      </c>
      <c r="SR10" s="77">
        <v>0.52</v>
      </c>
      <c r="SS10" s="77">
        <v>0.52</v>
      </c>
      <c r="ST10" s="77">
        <f t="shared" si="134"/>
        <v>0.42</v>
      </c>
      <c r="SU10" s="1049">
        <v>0.52</v>
      </c>
      <c r="SV10" s="77">
        <f t="shared" si="5"/>
        <v>0.42</v>
      </c>
      <c r="SW10" s="1049">
        <v>0.53</v>
      </c>
      <c r="SX10" s="1049">
        <f t="shared" si="218"/>
        <v>0.42</v>
      </c>
      <c r="SY10" s="1049">
        <v>0.54</v>
      </c>
      <c r="SZ10" s="52">
        <v>0.52</v>
      </c>
      <c r="TA10" s="1049">
        <f t="shared" si="219"/>
        <v>0.42</v>
      </c>
      <c r="TB10" s="1049">
        <v>0.53</v>
      </c>
      <c r="TC10" s="6">
        <f t="shared" si="6"/>
        <v>0.26190476190476203</v>
      </c>
      <c r="TD10" s="47">
        <v>0.45100000000000001</v>
      </c>
      <c r="TE10" s="102">
        <v>0.4</v>
      </c>
      <c r="TF10" s="58">
        <f t="shared" si="7"/>
        <v>0.4</v>
      </c>
      <c r="TG10" s="47">
        <v>0.41</v>
      </c>
      <c r="TH10" s="58">
        <f t="shared" si="135"/>
        <v>0.4</v>
      </c>
      <c r="TI10" s="47">
        <v>0.4</v>
      </c>
      <c r="TJ10" s="47">
        <f t="shared" si="136"/>
        <v>0.4</v>
      </c>
      <c r="TK10" s="47">
        <v>0.4</v>
      </c>
      <c r="TL10" s="47">
        <v>0.4</v>
      </c>
      <c r="TM10" s="47">
        <f t="shared" si="137"/>
        <v>0.4</v>
      </c>
      <c r="TN10" s="47">
        <v>0.4</v>
      </c>
      <c r="TO10" s="47">
        <f t="shared" si="138"/>
        <v>0.4</v>
      </c>
      <c r="TP10" s="47">
        <v>0.40400000000000003</v>
      </c>
      <c r="TQ10" s="77">
        <v>0.4</v>
      </c>
      <c r="TR10" s="47">
        <f t="shared" si="235"/>
        <v>0.4</v>
      </c>
      <c r="TS10" s="47">
        <v>0.43</v>
      </c>
      <c r="TT10" s="47">
        <v>0.4</v>
      </c>
      <c r="TU10" s="47">
        <v>0.41</v>
      </c>
      <c r="TV10" s="77">
        <v>0.4</v>
      </c>
      <c r="TW10" s="77">
        <v>0.4</v>
      </c>
      <c r="TX10" s="77">
        <f t="shared" si="220"/>
        <v>0.4</v>
      </c>
      <c r="TY10" s="47">
        <v>0.4</v>
      </c>
      <c r="TZ10" s="47">
        <v>0.4</v>
      </c>
      <c r="UA10" s="77">
        <v>0.41</v>
      </c>
      <c r="UB10" s="77">
        <v>0.41</v>
      </c>
      <c r="UC10" s="47">
        <f t="shared" si="139"/>
        <v>0.4</v>
      </c>
      <c r="UD10" s="47">
        <v>0.4</v>
      </c>
      <c r="UE10" s="47">
        <v>0.4</v>
      </c>
      <c r="UF10" s="47">
        <f t="shared" si="140"/>
        <v>0.4</v>
      </c>
      <c r="UG10" s="77">
        <v>0.43</v>
      </c>
      <c r="UH10" s="77">
        <v>0.41</v>
      </c>
      <c r="UI10" s="77">
        <f t="shared" si="221"/>
        <v>0.4</v>
      </c>
      <c r="UJ10" s="77">
        <v>0.4</v>
      </c>
      <c r="UK10" s="77">
        <v>0.4</v>
      </c>
      <c r="UL10" s="51">
        <v>0.433</v>
      </c>
      <c r="UM10" s="47">
        <v>0.43</v>
      </c>
      <c r="UN10" s="77">
        <f t="shared" si="141"/>
        <v>0.4</v>
      </c>
      <c r="UO10" s="77">
        <v>0.4</v>
      </c>
      <c r="UP10" s="77">
        <v>0.4</v>
      </c>
      <c r="UQ10" s="77">
        <f t="shared" si="142"/>
        <v>0.4</v>
      </c>
      <c r="UR10" s="77">
        <v>0.4</v>
      </c>
      <c r="US10" s="77">
        <v>0.4</v>
      </c>
      <c r="UT10" s="77">
        <f t="shared" si="143"/>
        <v>0.4</v>
      </c>
      <c r="UU10" s="77">
        <v>0.40500000000000003</v>
      </c>
      <c r="UV10" s="77">
        <v>0.4</v>
      </c>
      <c r="UW10" s="77">
        <f t="shared" si="144"/>
        <v>0.4</v>
      </c>
      <c r="UX10" s="1049">
        <v>0.4</v>
      </c>
      <c r="UY10" s="1049">
        <v>0.4</v>
      </c>
      <c r="UZ10" s="77">
        <f t="shared" si="145"/>
        <v>0.4</v>
      </c>
      <c r="VA10" s="77">
        <v>0.4</v>
      </c>
      <c r="VB10" s="77">
        <v>0.4</v>
      </c>
      <c r="VC10" s="77">
        <f t="shared" si="146"/>
        <v>0.4</v>
      </c>
      <c r="VD10" s="77">
        <v>0.4</v>
      </c>
      <c r="VE10" s="77">
        <f t="shared" si="147"/>
        <v>0.4</v>
      </c>
      <c r="VF10" s="1049"/>
      <c r="VG10" s="52">
        <v>0.4</v>
      </c>
      <c r="VH10" s="52">
        <f t="shared" si="222"/>
        <v>0.4</v>
      </c>
      <c r="VI10" s="1049"/>
      <c r="VJ10" s="1049">
        <v>0.41</v>
      </c>
      <c r="VK10" s="1049">
        <v>0.42</v>
      </c>
      <c r="VL10" s="1049">
        <f t="shared" si="223"/>
        <v>0.4</v>
      </c>
      <c r="VM10" s="1049"/>
      <c r="VN10" s="1049">
        <v>0.4</v>
      </c>
      <c r="VO10" s="1049">
        <v>0.42</v>
      </c>
      <c r="VP10" s="1049">
        <f t="shared" si="148"/>
        <v>0.4</v>
      </c>
      <c r="VQ10" s="1049"/>
      <c r="VR10" s="1049">
        <v>0.4</v>
      </c>
      <c r="VS10" s="6">
        <f t="shared" si="149"/>
        <v>-1</v>
      </c>
      <c r="VT10" s="6">
        <f t="shared" si="150"/>
        <v>0</v>
      </c>
      <c r="VU10" s="6">
        <f>(TU10-TR10)/TR10</f>
        <v>2.4999999999999883E-2</v>
      </c>
      <c r="VV10" s="77">
        <v>0.42</v>
      </c>
      <c r="VW10" s="77">
        <v>0.42</v>
      </c>
      <c r="VX10" s="77">
        <v>0.43</v>
      </c>
      <c r="VY10" s="47">
        <v>0.42</v>
      </c>
      <c r="VZ10" s="77">
        <f t="shared" si="224"/>
        <v>0.42</v>
      </c>
      <c r="WA10" s="77">
        <v>0.41</v>
      </c>
      <c r="WB10" s="1049">
        <v>0.42</v>
      </c>
      <c r="WC10" s="77">
        <f t="shared" si="151"/>
        <v>0.42</v>
      </c>
      <c r="WD10" s="77">
        <v>0.41</v>
      </c>
      <c r="WE10" s="1049">
        <v>0.42</v>
      </c>
      <c r="WF10" s="77">
        <f t="shared" si="225"/>
        <v>0.42</v>
      </c>
      <c r="WG10" s="77">
        <v>0.42</v>
      </c>
      <c r="WH10" s="77">
        <v>0.42</v>
      </c>
      <c r="WI10" s="77">
        <f t="shared" si="226"/>
        <v>0.42</v>
      </c>
      <c r="WJ10" s="77">
        <v>0.42</v>
      </c>
      <c r="WK10" s="77">
        <v>0.43</v>
      </c>
      <c r="WL10" s="77">
        <f t="shared" si="227"/>
        <v>0.42</v>
      </c>
      <c r="WM10" s="77">
        <v>0.44</v>
      </c>
      <c r="WN10" s="1049">
        <v>0.42</v>
      </c>
      <c r="WO10" s="52">
        <f t="shared" si="8"/>
        <v>0.42</v>
      </c>
      <c r="WP10" s="1049">
        <v>0.42</v>
      </c>
      <c r="WQ10" s="1049">
        <f t="shared" si="228"/>
        <v>0.42</v>
      </c>
      <c r="WR10" s="1049">
        <v>0.41</v>
      </c>
      <c r="WS10" s="1049">
        <v>0.42</v>
      </c>
      <c r="WT10" s="1049">
        <f t="shared" si="152"/>
        <v>0.42</v>
      </c>
      <c r="WU10" s="1049"/>
      <c r="WV10" s="6">
        <f t="shared" si="153"/>
        <v>-1</v>
      </c>
      <c r="WW10" s="77">
        <v>0.28999999999999998</v>
      </c>
      <c r="WX10" s="77">
        <v>0.3</v>
      </c>
      <c r="WY10" s="77">
        <f t="shared" si="154"/>
        <v>0.28999999999999998</v>
      </c>
      <c r="WZ10" s="1049">
        <v>0.28999999999999998</v>
      </c>
      <c r="XA10" s="77">
        <f t="shared" si="155"/>
        <v>0.28999999999999998</v>
      </c>
      <c r="XB10" s="77">
        <v>0.3</v>
      </c>
      <c r="XC10" s="1049">
        <v>0.28999999999999998</v>
      </c>
      <c r="XD10" s="102">
        <f t="shared" si="156"/>
        <v>0.28999999999999998</v>
      </c>
      <c r="XE10" s="52">
        <v>0.28999999999999998</v>
      </c>
      <c r="XF10" s="51">
        <f t="shared" si="229"/>
        <v>0.28999999999999998</v>
      </c>
      <c r="XG10" s="47">
        <v>0.28000000000000003</v>
      </c>
      <c r="XH10" s="51">
        <v>0.41</v>
      </c>
      <c r="XI10" s="51">
        <f t="shared" si="9"/>
        <v>0.28999999999999998</v>
      </c>
      <c r="XJ10" s="52">
        <v>0.28999999999999998</v>
      </c>
      <c r="XK10" s="1049">
        <f t="shared" si="10"/>
        <v>0.28999999999999998</v>
      </c>
      <c r="XL10" s="1049">
        <v>0.28999999999999998</v>
      </c>
      <c r="XM10" s="1049">
        <f t="shared" si="230"/>
        <v>0.28999999999999998</v>
      </c>
      <c r="XN10" s="1049">
        <v>0.3</v>
      </c>
      <c r="XO10" s="1049">
        <v>0.28999999999999998</v>
      </c>
      <c r="XP10" s="1049">
        <f t="shared" si="157"/>
        <v>0.28999999999999998</v>
      </c>
      <c r="XQ10" s="1049"/>
      <c r="XR10" s="6">
        <f t="shared" si="158"/>
        <v>-1</v>
      </c>
      <c r="XS10" s="52">
        <v>0.4</v>
      </c>
      <c r="XT10" s="52">
        <v>0.4</v>
      </c>
      <c r="XU10" s="52">
        <v>0.4</v>
      </c>
      <c r="XV10" s="52">
        <f t="shared" si="159"/>
        <v>0.4</v>
      </c>
      <c r="XW10" s="52">
        <v>0.4</v>
      </c>
      <c r="XX10" s="52">
        <v>0.4</v>
      </c>
      <c r="XY10" s="52">
        <f t="shared" si="160"/>
        <v>0.4</v>
      </c>
      <c r="XZ10" s="52">
        <v>0.4</v>
      </c>
      <c r="YA10" s="52">
        <f t="shared" si="161"/>
        <v>0.4</v>
      </c>
      <c r="YB10" s="52">
        <v>0.4</v>
      </c>
      <c r="YC10" s="77">
        <v>0.4</v>
      </c>
      <c r="YD10" s="47">
        <f t="shared" si="162"/>
        <v>0.4</v>
      </c>
      <c r="YE10" s="52">
        <v>0.4</v>
      </c>
      <c r="YF10" s="77">
        <f t="shared" si="163"/>
        <v>0.4</v>
      </c>
      <c r="YG10" s="52">
        <v>0.39</v>
      </c>
      <c r="YH10" s="52">
        <f t="shared" si="164"/>
        <v>0.39</v>
      </c>
      <c r="YI10" s="1049">
        <v>0.4</v>
      </c>
      <c r="YJ10" s="1049">
        <f t="shared" si="231"/>
        <v>0.39</v>
      </c>
      <c r="YK10" s="1049">
        <v>0.4</v>
      </c>
      <c r="YL10" s="1049">
        <v>0.4</v>
      </c>
      <c r="YM10" s="1049">
        <f t="shared" si="165"/>
        <v>0.39</v>
      </c>
      <c r="YN10" s="1049"/>
      <c r="YO10" s="6">
        <f t="shared" si="166"/>
        <v>-1</v>
      </c>
      <c r="YP10" s="1049">
        <v>0.28999999999999998</v>
      </c>
      <c r="YQ10" s="1049">
        <v>0.28999999999999998</v>
      </c>
      <c r="YR10" s="1049">
        <f t="shared" si="167"/>
        <v>0.28999999999999998</v>
      </c>
      <c r="YS10" s="1049">
        <v>0.28999999999999998</v>
      </c>
      <c r="YT10" s="1049">
        <v>0.28539999999999999</v>
      </c>
      <c r="YU10" s="1049">
        <f t="shared" si="168"/>
        <v>0.28539999999999999</v>
      </c>
      <c r="YV10" s="1049">
        <v>0.28999999999999998</v>
      </c>
      <c r="YW10" s="1049">
        <f t="shared" si="232"/>
        <v>0.28539999999999999</v>
      </c>
      <c r="YX10" s="1049"/>
      <c r="YY10" s="1049">
        <v>0.28999999999999998</v>
      </c>
      <c r="YZ10" s="1049">
        <v>0.28000000000000003</v>
      </c>
      <c r="ZA10" s="1049">
        <f t="shared" si="11"/>
        <v>0.28000000000000003</v>
      </c>
      <c r="ZB10" s="1049"/>
      <c r="ZC10" s="1049">
        <v>0.28999999999999998</v>
      </c>
      <c r="ZD10" s="1049"/>
      <c r="ZE10" s="1049">
        <v>0.28999999999999998</v>
      </c>
      <c r="ZF10" s="1049">
        <f t="shared" si="12"/>
        <v>0.28000000000000003</v>
      </c>
      <c r="ZG10" s="1049">
        <v>0.3</v>
      </c>
      <c r="ZH10" s="1049">
        <v>0.3</v>
      </c>
      <c r="ZI10" s="1049">
        <f t="shared" si="233"/>
        <v>0.28000000000000003</v>
      </c>
      <c r="ZJ10" s="1049">
        <v>0.28999999999999998</v>
      </c>
      <c r="ZK10" s="1049">
        <v>0.3</v>
      </c>
      <c r="ZL10" s="1049">
        <f t="shared" si="169"/>
        <v>0.28000000000000003</v>
      </c>
      <c r="ZM10" s="1049"/>
      <c r="ZN10" s="1224">
        <f t="shared" si="170"/>
        <v>-1</v>
      </c>
      <c r="ZO10" s="1224">
        <f t="shared" si="171"/>
        <v>-1</v>
      </c>
      <c r="ZP10" s="1049">
        <v>0.28000000000000003</v>
      </c>
      <c r="ZQ10" s="1049">
        <f t="shared" si="13"/>
        <v>0.28000000000000003</v>
      </c>
      <c r="ZR10" s="1049">
        <v>0.28000000000000003</v>
      </c>
      <c r="ZS10" s="1049">
        <v>0.28000000000000003</v>
      </c>
      <c r="ZT10" s="1049">
        <f t="shared" si="172"/>
        <v>0.28000000000000003</v>
      </c>
      <c r="ZU10" s="1049">
        <v>0.28000000000000003</v>
      </c>
      <c r="ZV10" s="1224">
        <f t="shared" si="173"/>
        <v>0</v>
      </c>
      <c r="ZW10" s="1049">
        <v>0.28999999999999998</v>
      </c>
      <c r="ZX10" s="1049">
        <f t="shared" si="14"/>
        <v>0.28999999999999998</v>
      </c>
      <c r="ZY10" s="1049">
        <v>0.28000000000000003</v>
      </c>
      <c r="ZZ10" s="1049">
        <v>0.28999999999999998</v>
      </c>
      <c r="AAA10" s="1049">
        <f t="shared" si="174"/>
        <v>0.28999999999999998</v>
      </c>
      <c r="AAB10" s="1049"/>
      <c r="AAC10" s="1224">
        <f t="shared" si="175"/>
        <v>-1</v>
      </c>
      <c r="AAD10" s="1049">
        <v>0.28000000000000003</v>
      </c>
      <c r="AAE10" s="1049">
        <f t="shared" si="15"/>
        <v>0.28000000000000003</v>
      </c>
      <c r="AAF10" s="1049">
        <v>0.28000000000000003</v>
      </c>
      <c r="AAG10" s="1049">
        <v>0.28000000000000003</v>
      </c>
      <c r="AAH10" s="1049">
        <f t="shared" si="176"/>
        <v>0.28000000000000003</v>
      </c>
      <c r="AAI10" s="1049"/>
      <c r="AAJ10" s="1224">
        <f t="shared" si="177"/>
        <v>-1</v>
      </c>
      <c r="AAK10" s="1180" t="s">
        <v>2995</v>
      </c>
      <c r="AAL10" s="1180" t="s">
        <v>2999</v>
      </c>
      <c r="AAM10" s="47"/>
      <c r="AAN10" s="47" t="str">
        <f t="shared" si="16"/>
        <v xml:space="preserve">1. Better than baseline </v>
      </c>
      <c r="AAO10" s="47" t="str">
        <f t="shared" si="17"/>
        <v>4.Blocker/Not Executed</v>
      </c>
      <c r="AAP10" s="47" t="str">
        <f t="shared" si="18"/>
        <v>4.Blocker/Not Executed</v>
      </c>
      <c r="AAQ10" s="47" t="str">
        <f t="shared" si="19"/>
        <v>2. Within 10% deviation from baseline</v>
      </c>
      <c r="AAR10" s="47" t="str">
        <f t="shared" si="20"/>
        <v xml:space="preserve">1. Better than baseline </v>
      </c>
      <c r="AAS10" s="47" t="str">
        <f t="shared" si="21"/>
        <v xml:space="preserve">1. Better than baseline </v>
      </c>
      <c r="AAT10" s="47" t="str">
        <f t="shared" si="22"/>
        <v xml:space="preserve">1. Better than baseline </v>
      </c>
      <c r="AAU10" s="47" t="str">
        <f t="shared" si="23"/>
        <v xml:space="preserve">1. Better than baseline </v>
      </c>
      <c r="AAV10" s="51" t="str">
        <f t="shared" si="24"/>
        <v>2. Within 10% deviation from baseline</v>
      </c>
      <c r="AAW10" s="47" t="str">
        <f t="shared" si="25"/>
        <v>3. Missing baseline</v>
      </c>
      <c r="AAX10" s="47" t="str">
        <f t="shared" si="178"/>
        <v>2. Within 10% deviation from baseline</v>
      </c>
      <c r="AAY10" s="1049" t="str">
        <f t="shared" si="26"/>
        <v xml:space="preserve">1. Better than baseline </v>
      </c>
      <c r="AAZ10" s="1049" t="str">
        <f t="shared" si="27"/>
        <v xml:space="preserve">1. Better than baseline </v>
      </c>
      <c r="ABA10" s="1049" t="str">
        <f t="shared" si="28"/>
        <v xml:space="preserve">1. Better than baseline </v>
      </c>
      <c r="ABB10" s="1049" t="str">
        <f t="shared" si="179"/>
        <v xml:space="preserve">1. Better than baseline </v>
      </c>
    </row>
    <row r="11" spans="1:730" x14ac:dyDescent="0.35">
      <c r="A11" s="332">
        <v>9</v>
      </c>
      <c r="B11" s="332" t="s">
        <v>18</v>
      </c>
      <c r="C11" s="176" t="s">
        <v>1254</v>
      </c>
      <c r="D11" s="178" t="s">
        <v>2979</v>
      </c>
      <c r="E11" s="176" t="s">
        <v>2980</v>
      </c>
      <c r="F11" s="83" t="s">
        <v>3000</v>
      </c>
      <c r="G11" s="47" t="s">
        <v>3001</v>
      </c>
      <c r="H11" s="51">
        <v>3.1</v>
      </c>
      <c r="I11" s="51">
        <v>3.16</v>
      </c>
      <c r="J11" s="51">
        <v>3.11</v>
      </c>
      <c r="K11" s="51">
        <f t="shared" si="180"/>
        <v>3.1</v>
      </c>
      <c r="L11" s="51">
        <v>3.27</v>
      </c>
      <c r="M11" s="51">
        <v>3.1</v>
      </c>
      <c r="N11" s="47">
        <v>3.1</v>
      </c>
      <c r="O11" s="51">
        <v>3.28</v>
      </c>
      <c r="P11" s="47">
        <v>3.1</v>
      </c>
      <c r="Q11" s="102">
        <v>3.26</v>
      </c>
      <c r="R11" s="47">
        <v>3.23</v>
      </c>
      <c r="S11" s="47">
        <f t="shared" si="29"/>
        <v>3.1</v>
      </c>
      <c r="T11" s="47">
        <v>3.23</v>
      </c>
      <c r="U11" s="47">
        <f t="shared" si="181"/>
        <v>3.1</v>
      </c>
      <c r="V11" s="47">
        <v>3.11</v>
      </c>
      <c r="W11" s="47">
        <v>3.18</v>
      </c>
      <c r="X11" s="47">
        <v>3.2</v>
      </c>
      <c r="Y11" s="47">
        <f t="shared" si="182"/>
        <v>3.1</v>
      </c>
      <c r="Z11" s="47">
        <v>3.3</v>
      </c>
      <c r="AA11" s="47">
        <v>3.36</v>
      </c>
      <c r="AB11" s="47">
        <f t="shared" si="30"/>
        <v>3.1</v>
      </c>
      <c r="AC11" s="47">
        <v>3.3</v>
      </c>
      <c r="AD11" s="47">
        <v>3.36</v>
      </c>
      <c r="AE11" s="47">
        <f t="shared" si="183"/>
        <v>3.1</v>
      </c>
      <c r="AF11" s="47">
        <v>3.28</v>
      </c>
      <c r="AG11" s="47">
        <v>3.33</v>
      </c>
      <c r="AH11" s="47">
        <f t="shared" si="184"/>
        <v>3.1</v>
      </c>
      <c r="AI11" s="47">
        <v>3.15</v>
      </c>
      <c r="AJ11" s="51">
        <v>3.28</v>
      </c>
      <c r="AK11" s="51">
        <f t="shared" si="185"/>
        <v>3.1</v>
      </c>
      <c r="AL11" s="51">
        <v>3.36</v>
      </c>
      <c r="AM11" s="51">
        <v>3.222</v>
      </c>
      <c r="AN11" s="51">
        <v>3.35</v>
      </c>
      <c r="AO11" s="51">
        <f t="shared" si="31"/>
        <v>3.1</v>
      </c>
      <c r="AP11" s="51">
        <v>3.36</v>
      </c>
      <c r="AQ11" s="58">
        <f t="shared" si="32"/>
        <v>3.1</v>
      </c>
      <c r="AR11" s="51"/>
      <c r="AS11" s="6">
        <f t="shared" si="33"/>
        <v>-1</v>
      </c>
      <c r="AT11" s="102" t="s">
        <v>1502</v>
      </c>
      <c r="AU11" s="102" t="s">
        <v>1502</v>
      </c>
      <c r="AV11" s="102" t="s">
        <v>1502</v>
      </c>
      <c r="AW11" s="102" t="s">
        <v>1502</v>
      </c>
      <c r="AX11" s="102" t="s">
        <v>1502</v>
      </c>
      <c r="AY11" s="102" t="s">
        <v>1502</v>
      </c>
      <c r="AZ11" s="102" t="s">
        <v>1502</v>
      </c>
      <c r="BA11" s="102" t="s">
        <v>1502</v>
      </c>
      <c r="BB11" s="102" t="s">
        <v>1502</v>
      </c>
      <c r="BC11" s="102" t="s">
        <v>1502</v>
      </c>
      <c r="BD11" s="102" t="s">
        <v>1502</v>
      </c>
      <c r="BE11" s="102" t="s">
        <v>1502</v>
      </c>
      <c r="BF11" s="102" t="s">
        <v>1502</v>
      </c>
      <c r="BG11" s="102" t="s">
        <v>1502</v>
      </c>
      <c r="BH11" s="102" t="s">
        <v>1502</v>
      </c>
      <c r="BI11" s="102" t="s">
        <v>1502</v>
      </c>
      <c r="BJ11" s="102" t="s">
        <v>1502</v>
      </c>
      <c r="BK11" s="102" t="s">
        <v>1502</v>
      </c>
      <c r="BL11" s="102" t="s">
        <v>1502</v>
      </c>
      <c r="BM11" s="102" t="s">
        <v>1502</v>
      </c>
      <c r="BN11" s="102" t="s">
        <v>1502</v>
      </c>
      <c r="BO11" s="102"/>
      <c r="BP11" s="885"/>
      <c r="BQ11" s="102" t="s">
        <v>1502</v>
      </c>
      <c r="BR11" s="102" t="s">
        <v>1502</v>
      </c>
      <c r="BS11" s="102" t="s">
        <v>1502</v>
      </c>
      <c r="BT11" s="102" t="s">
        <v>1502</v>
      </c>
      <c r="BU11" s="102" t="s">
        <v>1502</v>
      </c>
      <c r="BV11" s="102" t="s">
        <v>1502</v>
      </c>
      <c r="BW11" s="102" t="s">
        <v>1502</v>
      </c>
      <c r="BX11" s="102" t="s">
        <v>1502</v>
      </c>
      <c r="BY11" s="102" t="s">
        <v>1502</v>
      </c>
      <c r="BZ11" s="102" t="s">
        <v>1502</v>
      </c>
      <c r="CA11" s="102" t="s">
        <v>1502</v>
      </c>
      <c r="CB11" s="102" t="s">
        <v>1502</v>
      </c>
      <c r="CC11" s="102" t="s">
        <v>1502</v>
      </c>
      <c r="CD11" s="102" t="s">
        <v>1502</v>
      </c>
      <c r="CE11" s="102" t="s">
        <v>1502</v>
      </c>
      <c r="CF11" s="102" t="s">
        <v>1502</v>
      </c>
      <c r="CG11" s="102" t="s">
        <v>1502</v>
      </c>
      <c r="CH11" s="102" t="s">
        <v>1502</v>
      </c>
      <c r="CI11" s="102" t="s">
        <v>1502</v>
      </c>
      <c r="CJ11" s="102" t="s">
        <v>1502</v>
      </c>
      <c r="CK11" s="102" t="s">
        <v>1502</v>
      </c>
      <c r="CL11" s="102" t="s">
        <v>1502</v>
      </c>
      <c r="CM11" s="102" t="s">
        <v>1502</v>
      </c>
      <c r="CN11" s="102" t="s">
        <v>1502</v>
      </c>
      <c r="CO11" s="102" t="s">
        <v>1502</v>
      </c>
      <c r="CP11" s="102" t="s">
        <v>1502</v>
      </c>
      <c r="CQ11" s="102" t="s">
        <v>1502</v>
      </c>
      <c r="CR11" s="102" t="s">
        <v>1502</v>
      </c>
      <c r="CS11" s="102" t="s">
        <v>1502</v>
      </c>
      <c r="CT11" s="102" t="s">
        <v>1502</v>
      </c>
      <c r="CU11" s="102" t="s">
        <v>1502</v>
      </c>
      <c r="CV11" s="102" t="s">
        <v>1502</v>
      </c>
      <c r="CW11" s="102" t="s">
        <v>1502</v>
      </c>
      <c r="CX11" s="102" t="s">
        <v>1502</v>
      </c>
      <c r="CY11" s="102" t="s">
        <v>1502</v>
      </c>
      <c r="CZ11" s="102" t="s">
        <v>1502</v>
      </c>
      <c r="DA11" s="102" t="s">
        <v>1502</v>
      </c>
      <c r="DB11" s="102" t="s">
        <v>1502</v>
      </c>
      <c r="DC11" s="102" t="s">
        <v>1502</v>
      </c>
      <c r="DD11" s="77" t="s">
        <v>1502</v>
      </c>
      <c r="DE11" s="51" t="s">
        <v>1502</v>
      </c>
      <c r="DF11" s="47" t="s">
        <v>1502</v>
      </c>
      <c r="DG11" s="51" t="s">
        <v>1502</v>
      </c>
      <c r="DH11" s="51" t="s">
        <v>1502</v>
      </c>
      <c r="DI11" s="51" t="s">
        <v>1502</v>
      </c>
      <c r="DJ11" s="6"/>
      <c r="DK11" s="102">
        <v>3.1</v>
      </c>
      <c r="DL11" s="102">
        <v>3.1</v>
      </c>
      <c r="DM11" s="102">
        <v>3.32</v>
      </c>
      <c r="DN11" s="102">
        <f t="shared" si="41"/>
        <v>3.1</v>
      </c>
      <c r="DO11" s="102">
        <v>3.29</v>
      </c>
      <c r="DP11" s="102">
        <v>3.1</v>
      </c>
      <c r="DQ11" s="102">
        <v>3.29</v>
      </c>
      <c r="DR11" s="102">
        <v>3.26</v>
      </c>
      <c r="DS11" s="102">
        <f t="shared" si="42"/>
        <v>3.1</v>
      </c>
      <c r="DT11" s="102">
        <v>3.29</v>
      </c>
      <c r="DU11" s="102">
        <v>3.17</v>
      </c>
      <c r="DV11" s="102">
        <f t="shared" si="43"/>
        <v>3.1</v>
      </c>
      <c r="DW11" s="102">
        <v>3.32</v>
      </c>
      <c r="DX11" s="102">
        <v>3.28</v>
      </c>
      <c r="DY11" s="102">
        <f t="shared" si="44"/>
        <v>3.1</v>
      </c>
      <c r="DZ11" s="102">
        <v>3.22</v>
      </c>
      <c r="EA11" s="102">
        <v>3.36</v>
      </c>
      <c r="EB11" s="102">
        <v>3.31</v>
      </c>
      <c r="EC11" s="102">
        <f t="shared" si="186"/>
        <v>3.1</v>
      </c>
      <c r="ED11" s="102">
        <v>3.36</v>
      </c>
      <c r="EE11" s="102">
        <v>3.31</v>
      </c>
      <c r="EF11" s="102">
        <f t="shared" si="45"/>
        <v>3.1</v>
      </c>
      <c r="EG11" s="102">
        <v>3.35</v>
      </c>
      <c r="EH11" s="102">
        <v>3.31</v>
      </c>
      <c r="EI11" s="102">
        <f t="shared" si="46"/>
        <v>3.1</v>
      </c>
      <c r="EJ11" s="102">
        <v>3.36</v>
      </c>
      <c r="EK11" s="102">
        <v>3.35</v>
      </c>
      <c r="EL11" s="102">
        <f t="shared" si="47"/>
        <v>3.1</v>
      </c>
      <c r="EM11" s="102">
        <v>3.36</v>
      </c>
      <c r="EN11" s="102">
        <v>3.36</v>
      </c>
      <c r="EO11" s="102">
        <f t="shared" si="187"/>
        <v>3.1</v>
      </c>
      <c r="EP11" s="102">
        <v>3.32</v>
      </c>
      <c r="EQ11" s="102">
        <v>3.35</v>
      </c>
      <c r="ER11" s="102">
        <f t="shared" si="188"/>
        <v>3.1</v>
      </c>
      <c r="ES11" s="102">
        <v>3.34</v>
      </c>
      <c r="ET11" s="102">
        <v>3.19</v>
      </c>
      <c r="EU11" s="102">
        <v>3.34</v>
      </c>
      <c r="EV11" s="77">
        <f t="shared" si="48"/>
        <v>3.1</v>
      </c>
      <c r="EW11" s="51">
        <v>3.36</v>
      </c>
      <c r="EX11" s="52">
        <f t="shared" si="189"/>
        <v>3.1</v>
      </c>
      <c r="EY11" s="77">
        <v>3.35</v>
      </c>
      <c r="EZ11" s="885">
        <f t="shared" si="1"/>
        <v>8.0645161290322578E-2</v>
      </c>
      <c r="FA11" s="102">
        <v>3.1</v>
      </c>
      <c r="FB11" s="102">
        <v>3.18</v>
      </c>
      <c r="FC11" s="102">
        <v>3.1</v>
      </c>
      <c r="FD11" s="102">
        <v>3.11</v>
      </c>
      <c r="FE11" s="102">
        <v>3.1</v>
      </c>
      <c r="FF11" s="102">
        <v>3.1</v>
      </c>
      <c r="FG11" s="102">
        <v>3.33</v>
      </c>
      <c r="FH11" s="102">
        <v>3.1</v>
      </c>
      <c r="FI11" s="102">
        <v>3.19</v>
      </c>
      <c r="FJ11" s="102">
        <v>3.29</v>
      </c>
      <c r="FK11" s="102">
        <f t="shared" si="49"/>
        <v>3.1</v>
      </c>
      <c r="FL11" s="102">
        <v>3.36</v>
      </c>
      <c r="FM11" s="102">
        <v>3.36</v>
      </c>
      <c r="FN11" s="102">
        <f t="shared" si="50"/>
        <v>3.1</v>
      </c>
      <c r="FO11" s="102">
        <v>3.34</v>
      </c>
      <c r="FP11" s="102">
        <v>3.3</v>
      </c>
      <c r="FQ11" s="102">
        <f t="shared" si="51"/>
        <v>3.1</v>
      </c>
      <c r="FR11" s="102">
        <v>3.29</v>
      </c>
      <c r="FS11" s="102">
        <v>3.35</v>
      </c>
      <c r="FT11" s="102">
        <f t="shared" si="190"/>
        <v>3.1</v>
      </c>
      <c r="FU11" s="102">
        <v>3.34</v>
      </c>
      <c r="FV11" s="102">
        <v>3.3</v>
      </c>
      <c r="FW11" s="102">
        <v>3.34</v>
      </c>
      <c r="FX11" s="102">
        <f t="shared" si="52"/>
        <v>3.1</v>
      </c>
      <c r="FY11" s="102">
        <v>3.35</v>
      </c>
      <c r="FZ11" s="102">
        <v>3.34</v>
      </c>
      <c r="GA11" s="102">
        <f t="shared" si="53"/>
        <v>3.1</v>
      </c>
      <c r="GB11" s="102">
        <v>3.3</v>
      </c>
      <c r="GC11" s="102">
        <v>3.3</v>
      </c>
      <c r="GD11" s="102">
        <v>3.33</v>
      </c>
      <c r="GE11" s="102">
        <f t="shared" si="191"/>
        <v>3.1</v>
      </c>
      <c r="GF11" s="102">
        <v>3.34</v>
      </c>
      <c r="GG11" s="102">
        <v>3.36</v>
      </c>
      <c r="GH11" s="102">
        <f t="shared" si="54"/>
        <v>3.1</v>
      </c>
      <c r="GI11" s="102">
        <v>3.36</v>
      </c>
      <c r="GJ11" s="102">
        <v>3.34</v>
      </c>
      <c r="GK11" s="102">
        <f t="shared" si="192"/>
        <v>3.1</v>
      </c>
      <c r="GL11" s="102">
        <v>3.29</v>
      </c>
      <c r="GM11" s="102">
        <v>3.29</v>
      </c>
      <c r="GN11" s="102">
        <v>3.31</v>
      </c>
      <c r="GO11" s="102">
        <v>3.34</v>
      </c>
      <c r="GP11" s="102">
        <f t="shared" si="55"/>
        <v>3.1</v>
      </c>
      <c r="GQ11" s="102">
        <v>3.36</v>
      </c>
      <c r="GR11" s="58">
        <f t="shared" si="193"/>
        <v>3.1</v>
      </c>
      <c r="GS11" s="58">
        <v>3.32</v>
      </c>
      <c r="GT11" s="47">
        <v>3.32</v>
      </c>
      <c r="GU11" s="47">
        <f t="shared" si="56"/>
        <v>3.1</v>
      </c>
      <c r="GV11" s="51">
        <v>3.11</v>
      </c>
      <c r="GW11" s="51">
        <f t="shared" si="57"/>
        <v>3.1</v>
      </c>
      <c r="GX11" s="51"/>
      <c r="GY11" s="6">
        <f t="shared" si="58"/>
        <v>-1</v>
      </c>
      <c r="GZ11" s="102">
        <v>3.1</v>
      </c>
      <c r="HA11" s="102">
        <v>3.22</v>
      </c>
      <c r="HB11" s="102">
        <v>3.1</v>
      </c>
      <c r="HC11" s="102">
        <v>3.05</v>
      </c>
      <c r="HD11" s="102">
        <v>3.11</v>
      </c>
      <c r="HE11" s="102">
        <v>3.1</v>
      </c>
      <c r="HF11" s="102">
        <v>3.18</v>
      </c>
      <c r="HG11" s="102">
        <v>3.1</v>
      </c>
      <c r="HH11" s="102">
        <f t="shared" si="59"/>
        <v>3.1</v>
      </c>
      <c r="HI11" s="102">
        <v>3.19</v>
      </c>
      <c r="HJ11" s="102">
        <v>3.1</v>
      </c>
      <c r="HK11" s="102">
        <v>3.26</v>
      </c>
      <c r="HL11" s="102">
        <v>3.27</v>
      </c>
      <c r="HM11" s="102">
        <f t="shared" si="60"/>
        <v>3.1</v>
      </c>
      <c r="HN11" s="102">
        <v>3.36</v>
      </c>
      <c r="HO11" s="102">
        <v>3.26</v>
      </c>
      <c r="HP11" s="102">
        <f t="shared" si="194"/>
        <v>3.1</v>
      </c>
      <c r="HQ11" s="102">
        <v>3.36</v>
      </c>
      <c r="HR11" s="102">
        <v>3.26</v>
      </c>
      <c r="HS11" s="102">
        <f t="shared" si="61"/>
        <v>3.1</v>
      </c>
      <c r="HT11" s="102">
        <v>3.32</v>
      </c>
      <c r="HU11" s="102">
        <v>3.33</v>
      </c>
      <c r="HV11" s="102">
        <f t="shared" si="195"/>
        <v>3.1</v>
      </c>
      <c r="HW11" s="102">
        <v>3.3</v>
      </c>
      <c r="HX11" s="102">
        <v>3.33</v>
      </c>
      <c r="HY11" s="102">
        <f t="shared" si="2"/>
        <v>3.1</v>
      </c>
      <c r="HZ11" s="102">
        <v>3.33</v>
      </c>
      <c r="IA11" s="102">
        <f t="shared" si="62"/>
        <v>3.1</v>
      </c>
      <c r="IB11" s="102">
        <v>3.35</v>
      </c>
      <c r="IC11" s="102">
        <v>3.32</v>
      </c>
      <c r="ID11" s="102">
        <f t="shared" si="196"/>
        <v>3.1</v>
      </c>
      <c r="IE11" s="102">
        <v>3.31</v>
      </c>
      <c r="IF11" s="102">
        <v>3.12</v>
      </c>
      <c r="IG11" s="102">
        <f t="shared" si="197"/>
        <v>3.1</v>
      </c>
      <c r="IH11" s="102">
        <v>3.3</v>
      </c>
      <c r="II11" s="102">
        <v>3.3</v>
      </c>
      <c r="IJ11" s="102">
        <v>3.29</v>
      </c>
      <c r="IK11" s="102">
        <f t="shared" si="63"/>
        <v>3.1</v>
      </c>
      <c r="IL11" s="102">
        <v>3.01</v>
      </c>
      <c r="IM11" s="32">
        <f t="shared" si="64"/>
        <v>3.01</v>
      </c>
      <c r="IN11" s="47">
        <v>3.25</v>
      </c>
      <c r="IO11" s="51">
        <f t="shared" si="65"/>
        <v>3.01</v>
      </c>
      <c r="IP11" s="51">
        <v>3.21</v>
      </c>
      <c r="IQ11" s="47">
        <f t="shared" si="66"/>
        <v>3.01</v>
      </c>
      <c r="IR11" s="47">
        <v>3.01</v>
      </c>
      <c r="IS11" s="77">
        <v>2.99</v>
      </c>
      <c r="IT11" s="47">
        <f t="shared" si="67"/>
        <v>2.99</v>
      </c>
      <c r="IU11" s="47">
        <v>3.24</v>
      </c>
      <c r="IV11" s="77">
        <v>3</v>
      </c>
      <c r="IW11" s="47">
        <f t="shared" si="198"/>
        <v>2.99</v>
      </c>
      <c r="IX11" s="47">
        <v>3.06</v>
      </c>
      <c r="IY11" s="77">
        <v>3.06</v>
      </c>
      <c r="IZ11" s="47">
        <f t="shared" si="68"/>
        <v>2.99</v>
      </c>
      <c r="JA11" s="47">
        <v>3.11</v>
      </c>
      <c r="JB11" s="47">
        <f t="shared" si="69"/>
        <v>2.99</v>
      </c>
      <c r="JC11" s="47">
        <v>3.1880000000000002</v>
      </c>
      <c r="JD11" s="77">
        <v>3.27</v>
      </c>
      <c r="JE11" s="77">
        <f t="shared" si="70"/>
        <v>2.99</v>
      </c>
      <c r="JF11" s="77">
        <v>3.11</v>
      </c>
      <c r="JG11" s="77">
        <v>3.25</v>
      </c>
      <c r="JH11" s="77">
        <f t="shared" si="71"/>
        <v>2.99</v>
      </c>
      <c r="JI11" s="77">
        <v>3.2</v>
      </c>
      <c r="JJ11" s="77">
        <v>3.2</v>
      </c>
      <c r="JK11" s="77">
        <f t="shared" si="72"/>
        <v>2.99</v>
      </c>
      <c r="JL11" s="77"/>
      <c r="JM11" s="6">
        <f t="shared" si="73"/>
        <v>-1</v>
      </c>
      <c r="JN11" s="102">
        <v>3.05</v>
      </c>
      <c r="JO11" s="102">
        <v>3.05</v>
      </c>
      <c r="JP11" s="102">
        <v>3.3</v>
      </c>
      <c r="JQ11" s="102">
        <f t="shared" si="74"/>
        <v>3.05</v>
      </c>
      <c r="JR11" s="102">
        <v>3.15</v>
      </c>
      <c r="JS11" s="102">
        <v>3.05</v>
      </c>
      <c r="JT11" s="102">
        <v>3.16</v>
      </c>
      <c r="JU11" s="102">
        <v>3.05</v>
      </c>
      <c r="JV11" s="102">
        <v>3.22</v>
      </c>
      <c r="JW11" s="102">
        <v>3.05</v>
      </c>
      <c r="JX11" s="102">
        <v>3.25</v>
      </c>
      <c r="JY11" s="102">
        <v>3.29</v>
      </c>
      <c r="JZ11" s="102">
        <f t="shared" si="75"/>
        <v>3.05</v>
      </c>
      <c r="KA11" s="102">
        <v>3.3</v>
      </c>
      <c r="KB11" s="102">
        <v>3.05</v>
      </c>
      <c r="KC11" s="102">
        <v>3.29</v>
      </c>
      <c r="KD11" s="102">
        <v>3.29</v>
      </c>
      <c r="KE11" s="102">
        <f t="shared" si="199"/>
        <v>3.05</v>
      </c>
      <c r="KF11" s="102">
        <v>3.3</v>
      </c>
      <c r="KG11" s="102">
        <v>3.28</v>
      </c>
      <c r="KH11" s="102">
        <f t="shared" si="76"/>
        <v>3.05</v>
      </c>
      <c r="KI11" s="102">
        <v>3.13</v>
      </c>
      <c r="KJ11" s="102">
        <v>3.28</v>
      </c>
      <c r="KK11" s="102">
        <f t="shared" si="3"/>
        <v>3.05</v>
      </c>
      <c r="KL11" s="102">
        <v>3.27</v>
      </c>
      <c r="KM11" s="102">
        <f t="shared" si="200"/>
        <v>3.05</v>
      </c>
      <c r="KN11" s="102">
        <v>3.29</v>
      </c>
      <c r="KO11" s="102">
        <v>3.25</v>
      </c>
      <c r="KP11" s="102">
        <f t="shared" si="77"/>
        <v>3.05</v>
      </c>
      <c r="KQ11" s="102">
        <v>3.27</v>
      </c>
      <c r="KR11" s="102">
        <v>3.29</v>
      </c>
      <c r="KS11" s="102">
        <f t="shared" si="201"/>
        <v>3.05</v>
      </c>
      <c r="KT11" s="102">
        <v>3.29</v>
      </c>
      <c r="KU11" s="102">
        <v>3.21</v>
      </c>
      <c r="KV11" s="47">
        <v>3.3</v>
      </c>
      <c r="KW11" s="102">
        <f t="shared" si="78"/>
        <v>3.05</v>
      </c>
      <c r="KX11" s="47">
        <v>3.25</v>
      </c>
      <c r="KY11" s="32">
        <f t="shared" si="79"/>
        <v>3.05</v>
      </c>
      <c r="KZ11" s="51">
        <v>3.3</v>
      </c>
      <c r="LA11" s="47">
        <f t="shared" si="80"/>
        <v>3.05</v>
      </c>
      <c r="LB11" s="47">
        <v>3.3</v>
      </c>
      <c r="LC11" s="51">
        <v>3.21</v>
      </c>
      <c r="LD11" s="51">
        <f t="shared" si="81"/>
        <v>3.05</v>
      </c>
      <c r="LE11" s="51">
        <v>3.15</v>
      </c>
      <c r="LF11" s="47">
        <f t="shared" si="82"/>
        <v>3.05</v>
      </c>
      <c r="LG11" s="47">
        <v>3.07</v>
      </c>
      <c r="LH11" s="77">
        <v>3.05</v>
      </c>
      <c r="LI11" s="47">
        <f t="shared" si="83"/>
        <v>3.05</v>
      </c>
      <c r="LJ11" s="47">
        <v>3.25</v>
      </c>
      <c r="LK11" s="77">
        <v>3.06</v>
      </c>
      <c r="LL11" s="47">
        <f t="shared" si="202"/>
        <v>3.05</v>
      </c>
      <c r="LM11" s="47"/>
      <c r="LN11" s="77">
        <v>3.15</v>
      </c>
      <c r="LO11" s="47">
        <f t="shared" si="84"/>
        <v>3.05</v>
      </c>
      <c r="LP11" s="77">
        <v>3.16</v>
      </c>
      <c r="LQ11" s="77">
        <f t="shared" si="85"/>
        <v>3.05</v>
      </c>
      <c r="LR11" s="77">
        <v>3.09</v>
      </c>
      <c r="LS11" s="102">
        <v>3.3</v>
      </c>
      <c r="LT11" s="77">
        <f t="shared" si="86"/>
        <v>3.05</v>
      </c>
      <c r="LU11" s="77">
        <v>3.28</v>
      </c>
      <c r="LV11" s="77">
        <f t="shared" si="87"/>
        <v>3.05</v>
      </c>
      <c r="LW11" s="77">
        <v>3.0720000000000001</v>
      </c>
      <c r="LX11" s="77">
        <v>3.21</v>
      </c>
      <c r="LY11" s="77">
        <f t="shared" si="88"/>
        <v>3.05</v>
      </c>
      <c r="LZ11" s="77"/>
      <c r="MA11" s="6">
        <f t="shared" si="89"/>
        <v>-1</v>
      </c>
      <c r="MB11" s="102">
        <v>3.07</v>
      </c>
      <c r="MC11" s="102">
        <v>3.07</v>
      </c>
      <c r="MD11" s="102">
        <v>3.09</v>
      </c>
      <c r="ME11" s="102">
        <f t="shared" si="90"/>
        <v>3.07</v>
      </c>
      <c r="MF11" s="102">
        <v>3.16</v>
      </c>
      <c r="MG11" s="102">
        <v>3.07</v>
      </c>
      <c r="MH11" s="102">
        <v>3.27</v>
      </c>
      <c r="MI11" s="102">
        <v>3.26</v>
      </c>
      <c r="MJ11" s="102">
        <f t="shared" si="91"/>
        <v>3.07</v>
      </c>
      <c r="MK11" s="102">
        <v>3.28</v>
      </c>
      <c r="ML11" s="102">
        <v>3.27</v>
      </c>
      <c r="MM11" s="102">
        <v>3.25</v>
      </c>
      <c r="MN11" s="102">
        <v>3.22</v>
      </c>
      <c r="MO11" s="102">
        <f t="shared" si="92"/>
        <v>3.07</v>
      </c>
      <c r="MP11" s="102">
        <v>3.28</v>
      </c>
      <c r="MQ11" s="102">
        <f t="shared" si="203"/>
        <v>3.07</v>
      </c>
      <c r="MR11" s="102">
        <v>3.25</v>
      </c>
      <c r="MS11" s="102">
        <v>3.28</v>
      </c>
      <c r="MT11" s="102">
        <f t="shared" si="93"/>
        <v>3.07</v>
      </c>
      <c r="MU11" s="102">
        <v>3.29</v>
      </c>
      <c r="MV11" s="102">
        <v>3.27</v>
      </c>
      <c r="MW11" s="102">
        <f t="shared" si="94"/>
        <v>3.07</v>
      </c>
      <c r="MX11" s="102">
        <v>3.3</v>
      </c>
      <c r="MY11" s="102">
        <v>3.27</v>
      </c>
      <c r="MZ11" s="102">
        <f t="shared" si="95"/>
        <v>3.07</v>
      </c>
      <c r="NA11" s="102">
        <v>3.29</v>
      </c>
      <c r="NB11" s="102">
        <v>3.27</v>
      </c>
      <c r="NC11" s="102">
        <f t="shared" si="96"/>
        <v>3.07</v>
      </c>
      <c r="ND11" s="102">
        <v>3.13</v>
      </c>
      <c r="NE11" s="102">
        <v>3.1</v>
      </c>
      <c r="NF11" s="102">
        <f t="shared" si="97"/>
        <v>3.07</v>
      </c>
      <c r="NG11" s="102">
        <v>3.33</v>
      </c>
      <c r="NH11" s="102">
        <v>3.25</v>
      </c>
      <c r="NI11" s="102">
        <f t="shared" si="204"/>
        <v>3.07</v>
      </c>
      <c r="NJ11" s="102">
        <v>3.32</v>
      </c>
      <c r="NK11" s="102">
        <v>3.33</v>
      </c>
      <c r="NL11" s="102">
        <v>3.1</v>
      </c>
      <c r="NM11" s="102">
        <f t="shared" si="98"/>
        <v>3.07</v>
      </c>
      <c r="NN11" s="102">
        <v>3.27</v>
      </c>
      <c r="NO11" s="1049">
        <f t="shared" si="205"/>
        <v>3.07</v>
      </c>
      <c r="NP11" s="47">
        <v>3.33</v>
      </c>
      <c r="NQ11" s="47">
        <v>3.31</v>
      </c>
      <c r="NR11" s="47">
        <f t="shared" si="99"/>
        <v>3.07</v>
      </c>
      <c r="NS11" s="47">
        <v>3.21</v>
      </c>
      <c r="NT11" s="47">
        <f t="shared" si="100"/>
        <v>3.07</v>
      </c>
      <c r="NU11" s="47">
        <v>3.31</v>
      </c>
      <c r="NV11" s="47">
        <f t="shared" si="101"/>
        <v>3.07</v>
      </c>
      <c r="NW11" s="47">
        <v>3.33</v>
      </c>
      <c r="NX11" s="77">
        <v>3.28</v>
      </c>
      <c r="NY11" s="47">
        <f t="shared" si="102"/>
        <v>3.07</v>
      </c>
      <c r="NZ11" s="47">
        <v>3.09</v>
      </c>
      <c r="OA11" s="77">
        <v>3.29</v>
      </c>
      <c r="OB11" s="47">
        <f t="shared" si="206"/>
        <v>3.07</v>
      </c>
      <c r="OC11" s="47">
        <v>3.31</v>
      </c>
      <c r="OD11" s="77">
        <v>3.21</v>
      </c>
      <c r="OE11" s="47">
        <f t="shared" si="103"/>
        <v>3.07</v>
      </c>
      <c r="OF11" s="77">
        <v>3.28</v>
      </c>
      <c r="OG11" s="77">
        <f t="shared" si="104"/>
        <v>3.07</v>
      </c>
      <c r="OH11" s="77">
        <v>3.29</v>
      </c>
      <c r="OI11" s="77">
        <v>3.26</v>
      </c>
      <c r="OJ11" s="77">
        <f t="shared" si="105"/>
        <v>3.07</v>
      </c>
      <c r="OK11" s="77">
        <v>3.07</v>
      </c>
      <c r="OL11" s="77">
        <f t="shared" si="106"/>
        <v>3.07</v>
      </c>
      <c r="OM11" s="77">
        <v>3.06</v>
      </c>
      <c r="ON11" s="77">
        <v>3.31</v>
      </c>
      <c r="OO11" s="77">
        <f t="shared" si="107"/>
        <v>3.07</v>
      </c>
      <c r="OP11" s="1049">
        <v>3.29</v>
      </c>
      <c r="OQ11" s="1049">
        <f t="shared" si="108"/>
        <v>3.07</v>
      </c>
      <c r="OR11" s="1049">
        <v>3.26</v>
      </c>
      <c r="OS11" s="77">
        <f t="shared" si="109"/>
        <v>3.07</v>
      </c>
      <c r="OT11" s="1049">
        <v>3.25</v>
      </c>
      <c r="OU11" s="77">
        <f t="shared" si="207"/>
        <v>3.07</v>
      </c>
      <c r="OV11" s="77">
        <v>3.21</v>
      </c>
      <c r="OW11" s="6">
        <f t="shared" si="110"/>
        <v>4.5602605863192223E-2</v>
      </c>
      <c r="OX11" s="102">
        <v>3.27</v>
      </c>
      <c r="OY11" s="102" t="s">
        <v>1159</v>
      </c>
      <c r="OZ11" s="102">
        <f t="shared" si="208"/>
        <v>3.27</v>
      </c>
      <c r="PA11" s="102" t="s">
        <v>1159</v>
      </c>
      <c r="PB11" s="102" t="s">
        <v>1502</v>
      </c>
      <c r="PC11" s="102">
        <f t="shared" si="209"/>
        <v>3.27</v>
      </c>
      <c r="PD11" s="102" t="s">
        <v>1502</v>
      </c>
      <c r="PE11" s="102">
        <v>3.29</v>
      </c>
      <c r="PF11" s="102">
        <f t="shared" si="111"/>
        <v>3.27</v>
      </c>
      <c r="PG11" s="102">
        <v>3.28</v>
      </c>
      <c r="PH11" s="102">
        <v>3.22</v>
      </c>
      <c r="PI11" s="102">
        <v>3.27</v>
      </c>
      <c r="PJ11" s="102">
        <f t="shared" si="112"/>
        <v>3.27</v>
      </c>
      <c r="PK11" s="102">
        <v>3.19</v>
      </c>
      <c r="PL11" s="1049">
        <f t="shared" si="210"/>
        <v>3.19</v>
      </c>
      <c r="PM11" s="102">
        <v>3.21</v>
      </c>
      <c r="PN11" s="47">
        <v>3.33</v>
      </c>
      <c r="PO11" s="47">
        <f t="shared" si="113"/>
        <v>3.19</v>
      </c>
      <c r="PP11" s="47">
        <v>3.21</v>
      </c>
      <c r="PQ11" s="47">
        <v>3.19</v>
      </c>
      <c r="PR11" s="47">
        <f t="shared" si="114"/>
        <v>3.19</v>
      </c>
      <c r="PS11" s="47">
        <v>3.19</v>
      </c>
      <c r="PT11" s="47">
        <f t="shared" si="115"/>
        <v>3.19</v>
      </c>
      <c r="PU11" s="47">
        <v>3.2</v>
      </c>
      <c r="PV11" s="47">
        <v>3.2658</v>
      </c>
      <c r="PW11" s="77">
        <v>3.39</v>
      </c>
      <c r="PX11" s="47">
        <f t="shared" si="116"/>
        <v>3.19</v>
      </c>
      <c r="PY11" s="47">
        <v>3.37</v>
      </c>
      <c r="PZ11" s="77">
        <v>3.39</v>
      </c>
      <c r="QA11" s="47">
        <f t="shared" si="211"/>
        <v>3.19</v>
      </c>
      <c r="QB11" s="47">
        <v>3.4</v>
      </c>
      <c r="QC11" s="77">
        <v>3.45</v>
      </c>
      <c r="QD11" s="47">
        <f t="shared" si="117"/>
        <v>3.19</v>
      </c>
      <c r="QE11" s="47">
        <v>3.45</v>
      </c>
      <c r="QF11" s="77">
        <v>3.456</v>
      </c>
      <c r="QG11" s="77">
        <f t="shared" si="118"/>
        <v>3.19</v>
      </c>
      <c r="QH11" s="77">
        <v>3.42</v>
      </c>
      <c r="QI11" s="77">
        <v>3.39</v>
      </c>
      <c r="QJ11" s="77">
        <f t="shared" si="119"/>
        <v>3.19</v>
      </c>
      <c r="QK11" s="77">
        <v>3.2</v>
      </c>
      <c r="QL11" s="77">
        <f t="shared" si="120"/>
        <v>3.19</v>
      </c>
      <c r="QM11" s="77">
        <v>3.2</v>
      </c>
      <c r="QN11" s="77">
        <f t="shared" si="212"/>
        <v>3.19</v>
      </c>
      <c r="QO11" s="77">
        <v>3.2</v>
      </c>
      <c r="QP11" s="1049">
        <v>3.23</v>
      </c>
      <c r="QQ11" s="77">
        <f t="shared" si="121"/>
        <v>3.19</v>
      </c>
      <c r="QR11" s="1049">
        <v>3.2</v>
      </c>
      <c r="QS11" s="77">
        <f t="shared" si="122"/>
        <v>3.19</v>
      </c>
      <c r="QT11" s="77">
        <v>3.22</v>
      </c>
      <c r="QU11" s="77">
        <f t="shared" si="123"/>
        <v>3.19</v>
      </c>
      <c r="QV11" s="77">
        <v>3.21</v>
      </c>
      <c r="QW11" s="77">
        <f t="shared" si="213"/>
        <v>3.19</v>
      </c>
      <c r="QX11" s="77">
        <v>3.23</v>
      </c>
      <c r="QY11" s="1049">
        <v>3.21</v>
      </c>
      <c r="QZ11" s="52">
        <f t="shared" si="4"/>
        <v>3.19</v>
      </c>
      <c r="RA11" s="1049">
        <v>3.34</v>
      </c>
      <c r="RB11" s="1049">
        <f t="shared" si="214"/>
        <v>3.19</v>
      </c>
      <c r="RC11" s="1049">
        <v>3.22</v>
      </c>
      <c r="RD11" s="1049">
        <v>3.21</v>
      </c>
      <c r="RE11" s="6">
        <f t="shared" si="124"/>
        <v>6.269592476489034E-3</v>
      </c>
      <c r="RF11" s="102">
        <v>3.28</v>
      </c>
      <c r="RG11" s="102">
        <v>3.23</v>
      </c>
      <c r="RH11" s="102">
        <v>3.51</v>
      </c>
      <c r="RI11" s="52">
        <f t="shared" si="125"/>
        <v>3.28</v>
      </c>
      <c r="RJ11" s="52">
        <v>3.37</v>
      </c>
      <c r="RK11" s="47">
        <v>3.39</v>
      </c>
      <c r="RL11" s="52">
        <v>3.52</v>
      </c>
      <c r="RM11" s="47">
        <f t="shared" si="126"/>
        <v>3.28</v>
      </c>
      <c r="RN11" s="47">
        <v>3.55</v>
      </c>
      <c r="RO11" s="47">
        <v>3.51</v>
      </c>
      <c r="RP11" s="47">
        <f t="shared" si="127"/>
        <v>3.28</v>
      </c>
      <c r="RQ11" s="47">
        <v>3.29</v>
      </c>
      <c r="RR11" s="47">
        <f t="shared" si="128"/>
        <v>3.28</v>
      </c>
      <c r="RS11" s="47">
        <v>3.44</v>
      </c>
      <c r="RT11" s="47">
        <v>3.44</v>
      </c>
      <c r="RU11" s="77">
        <v>3.51</v>
      </c>
      <c r="RV11" s="47">
        <f t="shared" si="234"/>
        <v>3.28</v>
      </c>
      <c r="RW11" s="47">
        <v>3.52</v>
      </c>
      <c r="RX11" s="77">
        <v>3.5249999999999999</v>
      </c>
      <c r="RY11" s="47">
        <f t="shared" si="215"/>
        <v>3.28</v>
      </c>
      <c r="RZ11" s="47"/>
      <c r="SA11" s="77">
        <v>3.5569999999999999</v>
      </c>
      <c r="SB11" s="47">
        <f t="shared" si="129"/>
        <v>3.28</v>
      </c>
      <c r="SC11" s="47">
        <v>3.55</v>
      </c>
      <c r="SD11" s="77">
        <v>3.44</v>
      </c>
      <c r="SE11" s="47">
        <f t="shared" si="130"/>
        <v>3.28</v>
      </c>
      <c r="SF11" s="77">
        <v>3.29</v>
      </c>
      <c r="SG11" s="77">
        <f t="shared" si="131"/>
        <v>3.28</v>
      </c>
      <c r="SH11" s="77">
        <v>3.42</v>
      </c>
      <c r="SI11" s="77">
        <v>3.3</v>
      </c>
      <c r="SJ11" s="77">
        <f t="shared" si="132"/>
        <v>3.28</v>
      </c>
      <c r="SK11" s="77">
        <v>3.54</v>
      </c>
      <c r="SL11" s="77">
        <f t="shared" si="216"/>
        <v>3.28</v>
      </c>
      <c r="SM11" s="77">
        <v>3.43</v>
      </c>
      <c r="SN11" s="1049">
        <v>3.4</v>
      </c>
      <c r="SO11" s="77">
        <f t="shared" si="133"/>
        <v>3.28</v>
      </c>
      <c r="SP11" s="1049">
        <v>3.45</v>
      </c>
      <c r="SQ11" s="77">
        <f t="shared" si="217"/>
        <v>3.28</v>
      </c>
      <c r="SR11" s="77">
        <v>3.48</v>
      </c>
      <c r="SS11" s="77">
        <v>3.42</v>
      </c>
      <c r="ST11" s="77">
        <f t="shared" si="134"/>
        <v>3.28</v>
      </c>
      <c r="SU11" s="1049">
        <v>3.51</v>
      </c>
      <c r="SV11" s="77">
        <f t="shared" si="5"/>
        <v>3.28</v>
      </c>
      <c r="SW11" s="1049">
        <v>3.38</v>
      </c>
      <c r="SX11" s="1049">
        <f t="shared" si="218"/>
        <v>3.28</v>
      </c>
      <c r="SY11" s="1049">
        <v>3.43</v>
      </c>
      <c r="SZ11" s="52">
        <v>3.55</v>
      </c>
      <c r="TA11" s="1049">
        <f t="shared" si="219"/>
        <v>3.28</v>
      </c>
      <c r="TB11" s="1049">
        <v>3.51</v>
      </c>
      <c r="TC11" s="6">
        <f t="shared" si="6"/>
        <v>7.0121951219512188E-2</v>
      </c>
      <c r="TD11" s="47">
        <v>3.6190000000000002</v>
      </c>
      <c r="TE11" s="102">
        <v>3.37</v>
      </c>
      <c r="TF11" s="58">
        <f t="shared" si="7"/>
        <v>3.37</v>
      </c>
      <c r="TG11" s="47">
        <v>3.41</v>
      </c>
      <c r="TH11" s="58">
        <f t="shared" si="135"/>
        <v>3.37</v>
      </c>
      <c r="TI11" s="47">
        <v>3.44</v>
      </c>
      <c r="TJ11" s="47">
        <f t="shared" si="136"/>
        <v>3.37</v>
      </c>
      <c r="TK11" s="47">
        <v>3.5</v>
      </c>
      <c r="TL11" s="47">
        <v>3.32</v>
      </c>
      <c r="TM11" s="47">
        <f t="shared" si="137"/>
        <v>3.32</v>
      </c>
      <c r="TN11" s="47">
        <v>3.41</v>
      </c>
      <c r="TO11" s="47">
        <f t="shared" si="138"/>
        <v>3.32</v>
      </c>
      <c r="TP11" s="47">
        <v>3.46</v>
      </c>
      <c r="TQ11" s="77">
        <v>3.43</v>
      </c>
      <c r="TR11" s="47">
        <f t="shared" si="235"/>
        <v>3.32</v>
      </c>
      <c r="TS11" s="47">
        <v>3.36</v>
      </c>
      <c r="TT11" s="47">
        <v>3.33</v>
      </c>
      <c r="TU11" s="47">
        <v>3.33</v>
      </c>
      <c r="TV11" s="77">
        <v>3.37</v>
      </c>
      <c r="TW11" s="77">
        <v>3.39</v>
      </c>
      <c r="TX11" s="77">
        <f t="shared" si="220"/>
        <v>3.32</v>
      </c>
      <c r="TY11" s="47">
        <v>3.59</v>
      </c>
      <c r="TZ11" s="47">
        <v>3.55</v>
      </c>
      <c r="UA11" s="77">
        <v>3.39</v>
      </c>
      <c r="UB11" s="77">
        <v>3.33</v>
      </c>
      <c r="UC11" s="47">
        <f t="shared" si="139"/>
        <v>3.32</v>
      </c>
      <c r="UD11" s="47">
        <v>3.41</v>
      </c>
      <c r="UE11" s="47">
        <v>3.4</v>
      </c>
      <c r="UF11" s="47">
        <f t="shared" si="140"/>
        <v>3.32</v>
      </c>
      <c r="UG11" s="77">
        <v>3.37</v>
      </c>
      <c r="UH11" s="77">
        <v>3.39</v>
      </c>
      <c r="UI11" s="77">
        <f t="shared" si="221"/>
        <v>3.32</v>
      </c>
      <c r="UJ11" s="77">
        <v>3.34</v>
      </c>
      <c r="UK11" s="77">
        <v>3.38</v>
      </c>
      <c r="UL11" s="51">
        <v>3.48</v>
      </c>
      <c r="UM11" s="47">
        <v>3.5049999999999999</v>
      </c>
      <c r="UN11" s="77">
        <f t="shared" si="141"/>
        <v>3.32</v>
      </c>
      <c r="UO11" s="77">
        <v>3.49</v>
      </c>
      <c r="UP11" s="77">
        <v>3.5</v>
      </c>
      <c r="UQ11" s="77">
        <f t="shared" si="142"/>
        <v>3.32</v>
      </c>
      <c r="UR11" s="77">
        <v>3.43</v>
      </c>
      <c r="US11" s="77">
        <v>3.49</v>
      </c>
      <c r="UT11" s="77">
        <f t="shared" si="143"/>
        <v>3.32</v>
      </c>
      <c r="UU11" s="77">
        <v>3.3149999999999999</v>
      </c>
      <c r="UV11" s="77">
        <v>3.31</v>
      </c>
      <c r="UW11" s="77">
        <f t="shared" si="144"/>
        <v>3.3149999999999999</v>
      </c>
      <c r="UX11" s="1049">
        <v>3.27</v>
      </c>
      <c r="UY11" s="1049">
        <v>3.26</v>
      </c>
      <c r="UZ11" s="77">
        <f t="shared" si="145"/>
        <v>3.26</v>
      </c>
      <c r="VA11" s="77">
        <v>3.39</v>
      </c>
      <c r="VB11" s="77">
        <v>3.35</v>
      </c>
      <c r="VC11" s="77">
        <f t="shared" si="146"/>
        <v>3.26</v>
      </c>
      <c r="VD11" s="77">
        <v>3.37</v>
      </c>
      <c r="VE11" s="77">
        <f t="shared" si="147"/>
        <v>3.26</v>
      </c>
      <c r="VF11" s="1049"/>
      <c r="VG11" s="52">
        <v>3.28</v>
      </c>
      <c r="VH11" s="52">
        <f t="shared" si="222"/>
        <v>3.26</v>
      </c>
      <c r="VI11" s="1049"/>
      <c r="VJ11" s="1049">
        <v>3.41</v>
      </c>
      <c r="VK11" s="1049">
        <v>3.34</v>
      </c>
      <c r="VL11" s="1049">
        <f t="shared" si="223"/>
        <v>3.26</v>
      </c>
      <c r="VM11" s="1049"/>
      <c r="VN11" s="1049">
        <v>3.31</v>
      </c>
      <c r="VO11" s="1049">
        <v>3.34</v>
      </c>
      <c r="VP11" s="1049">
        <f t="shared" si="148"/>
        <v>3.26</v>
      </c>
      <c r="VQ11" s="1049"/>
      <c r="VR11" s="1049">
        <v>3.29</v>
      </c>
      <c r="VS11" s="6">
        <f t="shared" si="149"/>
        <v>-1</v>
      </c>
      <c r="VT11" s="6">
        <f t="shared" si="150"/>
        <v>9.2024539877301383E-3</v>
      </c>
      <c r="VU11" s="6">
        <f>(TU11-TR11)/TR11</f>
        <v>3.0120481927711539E-3</v>
      </c>
      <c r="VV11" s="77">
        <v>3.45</v>
      </c>
      <c r="VW11" s="77">
        <v>3.48</v>
      </c>
      <c r="VX11" s="77">
        <v>3.46</v>
      </c>
      <c r="VY11" s="47">
        <v>3.47</v>
      </c>
      <c r="VZ11" s="77">
        <f t="shared" si="224"/>
        <v>3.45</v>
      </c>
      <c r="WA11" s="77">
        <v>3.5</v>
      </c>
      <c r="WB11" s="1049">
        <v>3.45</v>
      </c>
      <c r="WC11" s="77">
        <f t="shared" si="151"/>
        <v>3.45</v>
      </c>
      <c r="WD11" s="77">
        <v>3.41</v>
      </c>
      <c r="WE11" s="1049">
        <v>3.47</v>
      </c>
      <c r="WF11" s="77">
        <f t="shared" si="225"/>
        <v>3.45</v>
      </c>
      <c r="WG11" s="77">
        <v>3.72</v>
      </c>
      <c r="WH11" s="77">
        <v>3.47</v>
      </c>
      <c r="WI11" s="77">
        <f t="shared" si="226"/>
        <v>3.45</v>
      </c>
      <c r="WJ11" s="77">
        <v>3.4630000000000001</v>
      </c>
      <c r="WK11" s="77">
        <v>3.45</v>
      </c>
      <c r="WL11" s="77">
        <f t="shared" si="227"/>
        <v>3.45</v>
      </c>
      <c r="WM11" s="77">
        <v>3.5219999999999998</v>
      </c>
      <c r="WN11" s="1049">
        <v>3.5030000000000001</v>
      </c>
      <c r="WO11" s="52">
        <f t="shared" si="8"/>
        <v>3.45</v>
      </c>
      <c r="WP11" s="1049">
        <v>3.52</v>
      </c>
      <c r="WQ11" s="1049">
        <f t="shared" si="228"/>
        <v>3.45</v>
      </c>
      <c r="WR11" s="1049">
        <v>3.51</v>
      </c>
      <c r="WS11" s="1049">
        <v>3.52</v>
      </c>
      <c r="WT11" s="1049">
        <f t="shared" si="152"/>
        <v>3.45</v>
      </c>
      <c r="WU11" s="1049"/>
      <c r="WV11" s="6">
        <f t="shared" si="153"/>
        <v>-1</v>
      </c>
      <c r="WW11" s="77">
        <v>3.57</v>
      </c>
      <c r="WX11" s="77">
        <v>3.6</v>
      </c>
      <c r="WY11" s="77">
        <f t="shared" si="154"/>
        <v>3.57</v>
      </c>
      <c r="WZ11" s="1049">
        <v>3.62</v>
      </c>
      <c r="XA11" s="77">
        <f t="shared" si="155"/>
        <v>3.57</v>
      </c>
      <c r="XB11" s="77">
        <v>3.63</v>
      </c>
      <c r="XC11" s="1049">
        <v>3.59</v>
      </c>
      <c r="XD11" s="102">
        <f t="shared" si="156"/>
        <v>3.57</v>
      </c>
      <c r="XE11" s="52">
        <v>3.57</v>
      </c>
      <c r="XF11" s="51">
        <f t="shared" si="229"/>
        <v>3.57</v>
      </c>
      <c r="XG11" s="47">
        <v>3.62</v>
      </c>
      <c r="XH11" s="51">
        <v>3.58</v>
      </c>
      <c r="XI11" s="51">
        <f t="shared" si="9"/>
        <v>3.57</v>
      </c>
      <c r="XJ11" s="52">
        <v>3.61</v>
      </c>
      <c r="XK11" s="1049">
        <f t="shared" si="10"/>
        <v>3.57</v>
      </c>
      <c r="XL11" s="1049">
        <v>3.59</v>
      </c>
      <c r="XM11" s="1049">
        <f t="shared" si="230"/>
        <v>3.57</v>
      </c>
      <c r="XN11" s="1049">
        <v>3.69</v>
      </c>
      <c r="XO11" s="1049">
        <v>3.59</v>
      </c>
      <c r="XP11" s="1049">
        <f t="shared" si="157"/>
        <v>3.57</v>
      </c>
      <c r="XQ11" s="1049"/>
      <c r="XR11" s="6">
        <f t="shared" si="158"/>
        <v>-1</v>
      </c>
      <c r="XS11" s="52">
        <v>3.37</v>
      </c>
      <c r="XT11" s="58">
        <v>3.39</v>
      </c>
      <c r="XU11" s="58">
        <v>3.45</v>
      </c>
      <c r="XV11" s="58">
        <f t="shared" si="159"/>
        <v>3.37</v>
      </c>
      <c r="XW11" s="58">
        <v>3.37</v>
      </c>
      <c r="XX11" s="58">
        <v>3.38</v>
      </c>
      <c r="XY11" s="58">
        <f t="shared" si="160"/>
        <v>3.37</v>
      </c>
      <c r="XZ11" s="58">
        <v>3.37</v>
      </c>
      <c r="YA11" s="58">
        <f t="shared" si="161"/>
        <v>3.37</v>
      </c>
      <c r="YB11" s="52">
        <v>3.49</v>
      </c>
      <c r="YC11" s="77">
        <v>3.41</v>
      </c>
      <c r="YD11" s="47">
        <f t="shared" si="162"/>
        <v>3.37</v>
      </c>
      <c r="YE11" s="52">
        <v>3.45</v>
      </c>
      <c r="YF11" s="77">
        <f t="shared" si="163"/>
        <v>3.37</v>
      </c>
      <c r="YG11" s="52">
        <v>3.41</v>
      </c>
      <c r="YH11" s="52">
        <f t="shared" si="164"/>
        <v>3.37</v>
      </c>
      <c r="YI11" s="1049">
        <v>3.47</v>
      </c>
      <c r="YJ11" s="1049">
        <f t="shared" si="231"/>
        <v>3.37</v>
      </c>
      <c r="YK11" s="1049">
        <v>3.45</v>
      </c>
      <c r="YL11" s="1049">
        <v>3.47</v>
      </c>
      <c r="YM11" s="1049">
        <f t="shared" si="165"/>
        <v>3.37</v>
      </c>
      <c r="YN11" s="1049"/>
      <c r="YO11" s="6">
        <f t="shared" si="166"/>
        <v>-1</v>
      </c>
      <c r="YP11" s="1049">
        <v>3.56</v>
      </c>
      <c r="YQ11" s="1049">
        <v>3.56</v>
      </c>
      <c r="YR11" s="1049">
        <f t="shared" si="167"/>
        <v>3.56</v>
      </c>
      <c r="YS11" s="1049">
        <v>3.57</v>
      </c>
      <c r="YT11" s="1049">
        <v>3.59</v>
      </c>
      <c r="YU11" s="1049">
        <f t="shared" si="168"/>
        <v>3.56</v>
      </c>
      <c r="YV11" s="1049">
        <v>3.67</v>
      </c>
      <c r="YW11" s="1049">
        <f t="shared" si="232"/>
        <v>3.56</v>
      </c>
      <c r="YX11" s="1049"/>
      <c r="YY11" s="1049">
        <v>3.69</v>
      </c>
      <c r="YZ11" s="1049">
        <v>3.68</v>
      </c>
      <c r="ZA11" s="1049">
        <f t="shared" si="11"/>
        <v>3.56</v>
      </c>
      <c r="ZB11" s="1049"/>
      <c r="ZC11" s="1049">
        <v>3.633</v>
      </c>
      <c r="ZD11" s="1049"/>
      <c r="ZE11" s="1049">
        <v>3.69</v>
      </c>
      <c r="ZF11" s="1049">
        <f t="shared" si="12"/>
        <v>3.56</v>
      </c>
      <c r="ZG11" s="1049">
        <v>3.69</v>
      </c>
      <c r="ZH11" s="1049">
        <v>3.64</v>
      </c>
      <c r="ZI11" s="1049">
        <f t="shared" si="233"/>
        <v>3.56</v>
      </c>
      <c r="ZJ11" s="1049">
        <v>3.64</v>
      </c>
      <c r="ZK11" s="1049">
        <v>3.64</v>
      </c>
      <c r="ZL11" s="1049">
        <f t="shared" si="169"/>
        <v>3.56</v>
      </c>
      <c r="ZM11" s="1049"/>
      <c r="ZN11" s="1224">
        <f t="shared" si="170"/>
        <v>-1</v>
      </c>
      <c r="ZO11" s="1224">
        <f t="shared" si="171"/>
        <v>-1</v>
      </c>
      <c r="ZP11" s="1049">
        <v>2.5099999999999998</v>
      </c>
      <c r="ZQ11" s="1049">
        <f t="shared" si="13"/>
        <v>2.5099999999999998</v>
      </c>
      <c r="ZR11" s="1049">
        <v>2.5299999999999998</v>
      </c>
      <c r="ZS11" s="1049">
        <v>2.5099999999999998</v>
      </c>
      <c r="ZT11" s="1049">
        <f t="shared" si="172"/>
        <v>2.5099999999999998</v>
      </c>
      <c r="ZU11" s="1049">
        <v>2.61</v>
      </c>
      <c r="ZV11" s="1224">
        <f t="shared" si="173"/>
        <v>3.9840637450199244E-2</v>
      </c>
      <c r="ZW11" s="1049">
        <v>2.54</v>
      </c>
      <c r="ZX11" s="1049">
        <f t="shared" si="14"/>
        <v>2.54</v>
      </c>
      <c r="ZY11" s="1049">
        <v>2.61</v>
      </c>
      <c r="ZZ11" s="1049">
        <v>2.54</v>
      </c>
      <c r="AAA11" s="1049">
        <f t="shared" si="174"/>
        <v>2.54</v>
      </c>
      <c r="AAB11" s="1049"/>
      <c r="AAC11" s="1224">
        <f t="shared" si="175"/>
        <v>-1</v>
      </c>
      <c r="AAD11" s="1049">
        <v>2.52</v>
      </c>
      <c r="AAE11" s="1049">
        <f t="shared" si="15"/>
        <v>2.52</v>
      </c>
      <c r="AAF11" s="1049">
        <v>2.6</v>
      </c>
      <c r="AAG11" s="1049">
        <v>2.52</v>
      </c>
      <c r="AAH11" s="1049">
        <f t="shared" si="176"/>
        <v>2.52</v>
      </c>
      <c r="AAI11" s="1049"/>
      <c r="AAJ11" s="1224">
        <f t="shared" si="177"/>
        <v>-1</v>
      </c>
      <c r="AAK11" s="14"/>
      <c r="AAL11" s="14"/>
      <c r="AAM11" s="47"/>
      <c r="AAN11" s="47" t="str">
        <f t="shared" si="16"/>
        <v xml:space="preserve">1. Better than baseline </v>
      </c>
      <c r="AAO11" s="47" t="str">
        <f t="shared" si="17"/>
        <v>4.Blocker/Not Executed</v>
      </c>
      <c r="AAP11" s="47" t="str">
        <f t="shared" si="18"/>
        <v>4.Blocker/Not Executed</v>
      </c>
      <c r="AAQ11" s="47" t="str">
        <f t="shared" si="19"/>
        <v>2. Within 10% deviation from baseline</v>
      </c>
      <c r="AAR11" s="47" t="str">
        <f t="shared" si="20"/>
        <v xml:space="preserve">1. Better than baseline </v>
      </c>
      <c r="AAS11" s="47" t="str">
        <f t="shared" si="21"/>
        <v xml:space="preserve">1. Better than baseline </v>
      </c>
      <c r="AAT11" s="47" t="str">
        <f t="shared" si="22"/>
        <v xml:space="preserve">1. Better than baseline </v>
      </c>
      <c r="AAU11" s="47" t="str">
        <f t="shared" si="23"/>
        <v>2. Within 10% deviation from baseline</v>
      </c>
      <c r="AAV11" s="51" t="str">
        <f t="shared" si="24"/>
        <v>2. Within 10% deviation from baseline</v>
      </c>
      <c r="AAW11" s="47" t="str">
        <f t="shared" si="25"/>
        <v>2. Within 10% deviation from baseline</v>
      </c>
      <c r="AAX11" s="47" t="str">
        <f t="shared" si="178"/>
        <v>2. Within 10% deviation from baseline</v>
      </c>
      <c r="AAY11" s="1049" t="str">
        <f t="shared" si="26"/>
        <v xml:space="preserve">1. Better than baseline </v>
      </c>
      <c r="AAZ11" s="1049" t="str">
        <f t="shared" si="27"/>
        <v xml:space="preserve">1. Better than baseline </v>
      </c>
      <c r="ABA11" s="1049" t="str">
        <f t="shared" si="28"/>
        <v xml:space="preserve">1. Better than baseline </v>
      </c>
      <c r="ABB11" s="1049" t="str">
        <f t="shared" si="179"/>
        <v xml:space="preserve">1. Better than baseline </v>
      </c>
    </row>
    <row r="12" spans="1:730" ht="15" thickBot="1" x14ac:dyDescent="0.4">
      <c r="A12" s="333">
        <v>10</v>
      </c>
      <c r="B12" s="333" t="s">
        <v>18</v>
      </c>
      <c r="C12" s="182" t="s">
        <v>1254</v>
      </c>
      <c r="D12" s="334" t="s">
        <v>2979</v>
      </c>
      <c r="E12" s="182" t="s">
        <v>2980</v>
      </c>
      <c r="F12" s="88" t="s">
        <v>3002</v>
      </c>
      <c r="G12" s="49" t="s">
        <v>3003</v>
      </c>
      <c r="H12" s="109">
        <v>2.79</v>
      </c>
      <c r="I12" s="109">
        <v>2.97</v>
      </c>
      <c r="J12" s="109">
        <v>2.99</v>
      </c>
      <c r="K12" s="109">
        <f t="shared" si="180"/>
        <v>2.79</v>
      </c>
      <c r="L12" s="51">
        <v>2.91</v>
      </c>
      <c r="M12" s="51">
        <v>2.79</v>
      </c>
      <c r="N12" s="49">
        <v>2.79</v>
      </c>
      <c r="O12" s="109">
        <v>2.95</v>
      </c>
      <c r="P12" s="47">
        <v>2.79</v>
      </c>
      <c r="Q12" s="103">
        <v>2.91</v>
      </c>
      <c r="R12" s="49">
        <v>2.86</v>
      </c>
      <c r="S12" s="49">
        <f t="shared" si="29"/>
        <v>2.79</v>
      </c>
      <c r="T12" s="49">
        <v>2.91</v>
      </c>
      <c r="U12" s="49">
        <f t="shared" si="181"/>
        <v>2.79</v>
      </c>
      <c r="V12" s="49">
        <v>2.91</v>
      </c>
      <c r="W12" s="47">
        <v>2.89</v>
      </c>
      <c r="X12" s="47">
        <v>2.88</v>
      </c>
      <c r="Y12" s="47">
        <f t="shared" si="182"/>
        <v>2.79</v>
      </c>
      <c r="Z12" s="47">
        <v>2.83</v>
      </c>
      <c r="AA12" s="47">
        <v>2.82</v>
      </c>
      <c r="AB12" s="47">
        <f t="shared" si="30"/>
        <v>2.79</v>
      </c>
      <c r="AC12" s="47">
        <v>2.87</v>
      </c>
      <c r="AD12" s="47">
        <v>2.82</v>
      </c>
      <c r="AE12" s="47">
        <v>2.9</v>
      </c>
      <c r="AF12" s="47">
        <v>2.86</v>
      </c>
      <c r="AG12" s="47">
        <v>2.85</v>
      </c>
      <c r="AH12" s="47">
        <v>2.9</v>
      </c>
      <c r="AI12" s="47">
        <v>2.77</v>
      </c>
      <c r="AJ12" s="51">
        <v>2.92</v>
      </c>
      <c r="AK12" s="51">
        <f t="shared" si="185"/>
        <v>2.9</v>
      </c>
      <c r="AL12" s="51">
        <v>2.94</v>
      </c>
      <c r="AM12" s="51">
        <v>3.1</v>
      </c>
      <c r="AN12" s="51">
        <v>2.88</v>
      </c>
      <c r="AO12" s="51">
        <f t="shared" si="31"/>
        <v>2.88</v>
      </c>
      <c r="AP12" s="51">
        <v>3.04</v>
      </c>
      <c r="AQ12" s="27">
        <f t="shared" si="32"/>
        <v>2.88</v>
      </c>
      <c r="AR12" s="109"/>
      <c r="AS12" s="7">
        <f t="shared" si="33"/>
        <v>-1</v>
      </c>
      <c r="AT12" s="103" t="s">
        <v>1502</v>
      </c>
      <c r="AU12" s="103" t="s">
        <v>1502</v>
      </c>
      <c r="AV12" s="103" t="s">
        <v>1502</v>
      </c>
      <c r="AW12" s="103" t="s">
        <v>1502</v>
      </c>
      <c r="AX12" s="103" t="s">
        <v>1502</v>
      </c>
      <c r="AY12" s="103" t="s">
        <v>1502</v>
      </c>
      <c r="AZ12" s="103" t="s">
        <v>1502</v>
      </c>
      <c r="BA12" s="103" t="s">
        <v>1502</v>
      </c>
      <c r="BB12" s="103" t="s">
        <v>1502</v>
      </c>
      <c r="BC12" s="103" t="s">
        <v>1502</v>
      </c>
      <c r="BD12" s="103" t="s">
        <v>1502</v>
      </c>
      <c r="BE12" s="103" t="s">
        <v>1502</v>
      </c>
      <c r="BF12" s="103" t="s">
        <v>1502</v>
      </c>
      <c r="BG12" s="103" t="s">
        <v>1502</v>
      </c>
      <c r="BH12" s="103" t="s">
        <v>1502</v>
      </c>
      <c r="BI12" s="103" t="s">
        <v>1502</v>
      </c>
      <c r="BJ12" s="103" t="s">
        <v>1502</v>
      </c>
      <c r="BK12" s="103" t="s">
        <v>1502</v>
      </c>
      <c r="BL12" s="103" t="s">
        <v>1502</v>
      </c>
      <c r="BM12" s="103" t="s">
        <v>1502</v>
      </c>
      <c r="BN12" s="103" t="s">
        <v>1502</v>
      </c>
      <c r="BO12" s="103"/>
      <c r="BP12" s="1071"/>
      <c r="BQ12" s="103" t="s">
        <v>1502</v>
      </c>
      <c r="BR12" s="103" t="s">
        <v>1502</v>
      </c>
      <c r="BS12" s="103" t="s">
        <v>1502</v>
      </c>
      <c r="BT12" s="103" t="s">
        <v>1502</v>
      </c>
      <c r="BU12" s="103" t="s">
        <v>1502</v>
      </c>
      <c r="BV12" s="103" t="s">
        <v>1502</v>
      </c>
      <c r="BW12" s="103" t="s">
        <v>1502</v>
      </c>
      <c r="BX12" s="103" t="s">
        <v>1502</v>
      </c>
      <c r="BY12" s="103" t="s">
        <v>1502</v>
      </c>
      <c r="BZ12" s="103" t="s">
        <v>1502</v>
      </c>
      <c r="CA12" s="103" t="s">
        <v>1502</v>
      </c>
      <c r="CB12" s="103" t="s">
        <v>1502</v>
      </c>
      <c r="CC12" s="103" t="s">
        <v>1502</v>
      </c>
      <c r="CD12" s="103" t="s">
        <v>1502</v>
      </c>
      <c r="CE12" s="103" t="s">
        <v>1502</v>
      </c>
      <c r="CF12" s="103" t="s">
        <v>1502</v>
      </c>
      <c r="CG12" s="103" t="s">
        <v>1502</v>
      </c>
      <c r="CH12" s="103" t="s">
        <v>1502</v>
      </c>
      <c r="CI12" s="103" t="s">
        <v>1502</v>
      </c>
      <c r="CJ12" s="103" t="s">
        <v>1502</v>
      </c>
      <c r="CK12" s="103" t="s">
        <v>1502</v>
      </c>
      <c r="CL12" s="103" t="s">
        <v>1502</v>
      </c>
      <c r="CM12" s="103" t="s">
        <v>1502</v>
      </c>
      <c r="CN12" s="103" t="s">
        <v>1502</v>
      </c>
      <c r="CO12" s="103" t="s">
        <v>1502</v>
      </c>
      <c r="CP12" s="103" t="s">
        <v>1502</v>
      </c>
      <c r="CQ12" s="103" t="s">
        <v>1502</v>
      </c>
      <c r="CR12" s="103" t="s">
        <v>1502</v>
      </c>
      <c r="CS12" s="103" t="s">
        <v>1502</v>
      </c>
      <c r="CT12" s="103" t="s">
        <v>1502</v>
      </c>
      <c r="CU12" s="103" t="s">
        <v>1502</v>
      </c>
      <c r="CV12" s="103" t="s">
        <v>1502</v>
      </c>
      <c r="CW12" s="103" t="s">
        <v>1502</v>
      </c>
      <c r="CX12" s="103" t="s">
        <v>1502</v>
      </c>
      <c r="CY12" s="103" t="s">
        <v>1502</v>
      </c>
      <c r="CZ12" s="103" t="s">
        <v>1502</v>
      </c>
      <c r="DA12" s="103" t="s">
        <v>1502</v>
      </c>
      <c r="DB12" s="103" t="s">
        <v>1502</v>
      </c>
      <c r="DC12" s="103" t="s">
        <v>1502</v>
      </c>
      <c r="DD12" s="50" t="s">
        <v>1502</v>
      </c>
      <c r="DE12" s="109" t="s">
        <v>1502</v>
      </c>
      <c r="DF12" s="49" t="s">
        <v>1502</v>
      </c>
      <c r="DG12" s="109" t="s">
        <v>1502</v>
      </c>
      <c r="DH12" s="109" t="s">
        <v>1502</v>
      </c>
      <c r="DI12" s="109" t="s">
        <v>1502</v>
      </c>
      <c r="DJ12" s="7"/>
      <c r="DK12" s="103">
        <v>2.81</v>
      </c>
      <c r="DL12" s="103">
        <v>2.81</v>
      </c>
      <c r="DM12" s="103">
        <v>2.9</v>
      </c>
      <c r="DN12" s="103">
        <f t="shared" si="41"/>
        <v>2.81</v>
      </c>
      <c r="DO12" s="103">
        <v>3.04</v>
      </c>
      <c r="DP12" s="103">
        <v>2.81</v>
      </c>
      <c r="DQ12" s="103">
        <v>2.89</v>
      </c>
      <c r="DR12" s="103">
        <v>3.03</v>
      </c>
      <c r="DS12" s="103">
        <f t="shared" si="42"/>
        <v>2.81</v>
      </c>
      <c r="DT12" s="103">
        <v>2.89</v>
      </c>
      <c r="DU12" s="103">
        <v>3.02</v>
      </c>
      <c r="DV12" s="103">
        <f t="shared" si="43"/>
        <v>2.81</v>
      </c>
      <c r="DW12" s="103">
        <v>2.94</v>
      </c>
      <c r="DX12" s="103">
        <v>2.95</v>
      </c>
      <c r="DY12" s="103">
        <f t="shared" si="44"/>
        <v>2.81</v>
      </c>
      <c r="DZ12" s="103">
        <v>3.02</v>
      </c>
      <c r="EA12" s="103">
        <v>2.95</v>
      </c>
      <c r="EB12" s="103">
        <v>2.91</v>
      </c>
      <c r="EC12" s="103">
        <f t="shared" si="186"/>
        <v>2.81</v>
      </c>
      <c r="ED12" s="103">
        <v>3.03</v>
      </c>
      <c r="EE12" s="103">
        <v>2.97</v>
      </c>
      <c r="EF12" s="103">
        <f t="shared" si="45"/>
        <v>2.81</v>
      </c>
      <c r="EG12" s="103">
        <v>2.95</v>
      </c>
      <c r="EH12" s="103">
        <v>2.97</v>
      </c>
      <c r="EI12" s="103">
        <v>2.99</v>
      </c>
      <c r="EJ12" s="103">
        <v>3.01</v>
      </c>
      <c r="EK12" s="103">
        <v>3.01</v>
      </c>
      <c r="EL12" s="103">
        <f t="shared" si="47"/>
        <v>2.99</v>
      </c>
      <c r="EM12" s="103">
        <v>2.95</v>
      </c>
      <c r="EN12" s="103">
        <v>2.99</v>
      </c>
      <c r="EO12" s="103">
        <f t="shared" si="187"/>
        <v>2.99</v>
      </c>
      <c r="EP12" s="103">
        <v>3.01</v>
      </c>
      <c r="EQ12" s="103">
        <v>3.04</v>
      </c>
      <c r="ER12" s="103">
        <f t="shared" si="188"/>
        <v>2.99</v>
      </c>
      <c r="ES12" s="103">
        <v>3.2</v>
      </c>
      <c r="ET12" s="103">
        <v>3.21</v>
      </c>
      <c r="EU12" s="103">
        <v>3.04</v>
      </c>
      <c r="EV12" s="50">
        <f t="shared" si="48"/>
        <v>2.99</v>
      </c>
      <c r="EW12" s="109">
        <v>3.04</v>
      </c>
      <c r="EX12" s="53">
        <f t="shared" si="189"/>
        <v>2.99</v>
      </c>
      <c r="EY12" s="50">
        <v>3.08</v>
      </c>
      <c r="EZ12" s="1071">
        <f t="shared" si="1"/>
        <v>3.0100334448160484E-2</v>
      </c>
      <c r="FA12" s="103">
        <v>2.79</v>
      </c>
      <c r="FB12" s="103">
        <v>2.97</v>
      </c>
      <c r="FC12" s="103">
        <v>2.79</v>
      </c>
      <c r="FD12" s="103">
        <v>2.87</v>
      </c>
      <c r="FE12" s="103">
        <v>2.79</v>
      </c>
      <c r="FF12" s="103">
        <v>2.79</v>
      </c>
      <c r="FG12" s="103">
        <v>2.88</v>
      </c>
      <c r="FH12" s="103">
        <v>2.79</v>
      </c>
      <c r="FI12" s="103">
        <v>2.87</v>
      </c>
      <c r="FJ12" s="103">
        <v>2.84</v>
      </c>
      <c r="FK12" s="103">
        <f t="shared" si="49"/>
        <v>2.79</v>
      </c>
      <c r="FL12" s="103">
        <v>3.01</v>
      </c>
      <c r="FM12" s="103">
        <v>3.02</v>
      </c>
      <c r="FN12" s="103">
        <f t="shared" si="50"/>
        <v>2.79</v>
      </c>
      <c r="FO12" s="103">
        <v>3</v>
      </c>
      <c r="FP12" s="103">
        <v>2.93</v>
      </c>
      <c r="FQ12" s="103">
        <f t="shared" si="51"/>
        <v>2.79</v>
      </c>
      <c r="FR12" s="103">
        <v>2.88</v>
      </c>
      <c r="FS12" s="103">
        <v>2.89</v>
      </c>
      <c r="FT12" s="103">
        <f t="shared" si="190"/>
        <v>2.79</v>
      </c>
      <c r="FU12" s="103">
        <v>2.9</v>
      </c>
      <c r="FV12" s="103">
        <v>2.94</v>
      </c>
      <c r="FW12" s="103">
        <v>2.85</v>
      </c>
      <c r="FX12" s="103">
        <f t="shared" si="52"/>
        <v>2.79</v>
      </c>
      <c r="FY12" s="103">
        <v>2.84</v>
      </c>
      <c r="FZ12" s="103">
        <v>2.85</v>
      </c>
      <c r="GA12" s="103">
        <v>2.82</v>
      </c>
      <c r="GB12" s="103">
        <v>2.86</v>
      </c>
      <c r="GC12" s="103">
        <v>2.84</v>
      </c>
      <c r="GD12" s="103">
        <v>2.86</v>
      </c>
      <c r="GE12" s="103">
        <f t="shared" si="191"/>
        <v>2.82</v>
      </c>
      <c r="GF12" s="103">
        <v>2.87</v>
      </c>
      <c r="GG12" s="103">
        <v>2.84</v>
      </c>
      <c r="GH12" s="103">
        <f t="shared" si="54"/>
        <v>2.82</v>
      </c>
      <c r="GI12" s="103">
        <v>2.9</v>
      </c>
      <c r="GJ12" s="103">
        <v>2.79</v>
      </c>
      <c r="GK12" s="103">
        <f t="shared" si="192"/>
        <v>2.79</v>
      </c>
      <c r="GL12" s="103">
        <v>2.98</v>
      </c>
      <c r="GM12" s="103">
        <v>2.98</v>
      </c>
      <c r="GN12" s="103">
        <v>2.99</v>
      </c>
      <c r="GO12" s="103">
        <v>2.85</v>
      </c>
      <c r="GP12" s="103">
        <f t="shared" si="55"/>
        <v>2.79</v>
      </c>
      <c r="GQ12" s="103">
        <v>3.01</v>
      </c>
      <c r="GR12" s="27">
        <f t="shared" si="193"/>
        <v>2.79</v>
      </c>
      <c r="GS12" s="27">
        <v>3.02</v>
      </c>
      <c r="GT12" s="49">
        <v>2.99</v>
      </c>
      <c r="GU12" s="49">
        <f t="shared" si="56"/>
        <v>2.79</v>
      </c>
      <c r="GV12" s="109">
        <v>2.99</v>
      </c>
      <c r="GW12" s="109">
        <f t="shared" si="57"/>
        <v>2.79</v>
      </c>
      <c r="GX12" s="109"/>
      <c r="GY12" s="6">
        <f t="shared" si="58"/>
        <v>-1</v>
      </c>
      <c r="GZ12" s="103">
        <v>2.95</v>
      </c>
      <c r="HA12" s="103">
        <v>3.2</v>
      </c>
      <c r="HB12" s="103">
        <v>2.95</v>
      </c>
      <c r="HC12" s="103">
        <v>3.2</v>
      </c>
      <c r="HD12" s="103">
        <v>3.19</v>
      </c>
      <c r="HE12" s="103">
        <v>2.95</v>
      </c>
      <c r="HF12" s="103">
        <v>3.11</v>
      </c>
      <c r="HG12" s="103">
        <v>2.95</v>
      </c>
      <c r="HH12" s="103">
        <f t="shared" si="59"/>
        <v>2.95</v>
      </c>
      <c r="HI12" s="103">
        <v>3.02</v>
      </c>
      <c r="HJ12" s="103">
        <v>2.95</v>
      </c>
      <c r="HK12" s="103">
        <v>3.15</v>
      </c>
      <c r="HL12" s="103">
        <v>3.14</v>
      </c>
      <c r="HM12" s="103">
        <f t="shared" si="60"/>
        <v>2.95</v>
      </c>
      <c r="HN12" s="103">
        <v>3.11</v>
      </c>
      <c r="HO12" s="103">
        <v>3.1</v>
      </c>
      <c r="HP12" s="103">
        <f t="shared" si="194"/>
        <v>2.95</v>
      </c>
      <c r="HQ12" s="103">
        <v>3.05</v>
      </c>
      <c r="HR12" s="103">
        <v>3.06</v>
      </c>
      <c r="HS12" s="103">
        <f t="shared" si="61"/>
        <v>2.95</v>
      </c>
      <c r="HT12" s="103">
        <v>3</v>
      </c>
      <c r="HU12" s="103">
        <v>3.08</v>
      </c>
      <c r="HV12" s="103">
        <f t="shared" si="195"/>
        <v>2.95</v>
      </c>
      <c r="HW12" s="103">
        <v>3.07</v>
      </c>
      <c r="HX12" s="103">
        <v>3.08</v>
      </c>
      <c r="HY12" s="103">
        <v>3.01</v>
      </c>
      <c r="HZ12" s="103">
        <v>3.05</v>
      </c>
      <c r="IA12" s="103">
        <f t="shared" si="62"/>
        <v>3.01</v>
      </c>
      <c r="IB12" s="103">
        <v>3.02</v>
      </c>
      <c r="IC12" s="103">
        <v>3</v>
      </c>
      <c r="ID12" s="103">
        <f t="shared" si="196"/>
        <v>3</v>
      </c>
      <c r="IE12" s="103">
        <v>3.03</v>
      </c>
      <c r="IF12" s="103">
        <v>3.08</v>
      </c>
      <c r="IG12" s="103">
        <f t="shared" si="197"/>
        <v>3</v>
      </c>
      <c r="IH12" s="103">
        <v>3</v>
      </c>
      <c r="II12" s="103">
        <v>3.05</v>
      </c>
      <c r="IJ12" s="103">
        <v>3</v>
      </c>
      <c r="IK12" s="103">
        <f t="shared" si="63"/>
        <v>3</v>
      </c>
      <c r="IL12" s="103">
        <v>2.97</v>
      </c>
      <c r="IM12" s="913">
        <f t="shared" si="64"/>
        <v>2.97</v>
      </c>
      <c r="IN12" s="49">
        <v>3.2</v>
      </c>
      <c r="IO12" s="109">
        <f t="shared" si="65"/>
        <v>2.97</v>
      </c>
      <c r="IP12" s="109">
        <v>3.01</v>
      </c>
      <c r="IQ12" s="49">
        <f t="shared" si="66"/>
        <v>2.97</v>
      </c>
      <c r="IR12" s="49">
        <v>3.18</v>
      </c>
      <c r="IS12" s="50">
        <v>3.2</v>
      </c>
      <c r="IT12" s="47">
        <f t="shared" si="67"/>
        <v>2.97</v>
      </c>
      <c r="IU12" s="47">
        <v>3.12</v>
      </c>
      <c r="IV12" s="50">
        <v>3.2</v>
      </c>
      <c r="IW12" s="47">
        <f t="shared" si="198"/>
        <v>2.97</v>
      </c>
      <c r="IX12" s="47">
        <v>3.21</v>
      </c>
      <c r="IY12" s="50">
        <v>3.2</v>
      </c>
      <c r="IZ12" s="47">
        <f t="shared" si="68"/>
        <v>2.97</v>
      </c>
      <c r="JA12" s="47">
        <v>3.08</v>
      </c>
      <c r="JB12" s="47">
        <f t="shared" si="69"/>
        <v>2.97</v>
      </c>
      <c r="JC12" s="47">
        <v>3.2130000000000001</v>
      </c>
      <c r="JD12" s="50">
        <v>3.2</v>
      </c>
      <c r="JE12" s="77">
        <f t="shared" si="70"/>
        <v>2.97</v>
      </c>
      <c r="JF12" s="77">
        <v>3.2</v>
      </c>
      <c r="JG12" s="50">
        <v>3.19</v>
      </c>
      <c r="JH12" s="77">
        <f t="shared" si="71"/>
        <v>2.97</v>
      </c>
      <c r="JI12" s="77">
        <v>3.2</v>
      </c>
      <c r="JJ12" s="50">
        <v>3.2</v>
      </c>
      <c r="JK12" s="77">
        <f t="shared" si="72"/>
        <v>2.97</v>
      </c>
      <c r="JL12" s="77"/>
      <c r="JM12" s="6">
        <f t="shared" si="73"/>
        <v>-1</v>
      </c>
      <c r="JN12" s="103">
        <v>3.13</v>
      </c>
      <c r="JO12" s="103">
        <v>3.13</v>
      </c>
      <c r="JP12" s="103">
        <v>3.32</v>
      </c>
      <c r="JQ12" s="103">
        <f t="shared" si="74"/>
        <v>3.13</v>
      </c>
      <c r="JR12" s="103">
        <v>3.22</v>
      </c>
      <c r="JS12" s="103">
        <v>3.13</v>
      </c>
      <c r="JT12" s="103">
        <v>3.18</v>
      </c>
      <c r="JU12" s="103">
        <v>3.13</v>
      </c>
      <c r="JV12" s="103">
        <v>2.99</v>
      </c>
      <c r="JW12" s="103">
        <v>3.13</v>
      </c>
      <c r="JX12" s="103">
        <v>3.1</v>
      </c>
      <c r="JY12" s="103">
        <v>3.27</v>
      </c>
      <c r="JZ12" s="103">
        <f t="shared" si="75"/>
        <v>3.13</v>
      </c>
      <c r="KA12" s="103">
        <v>3.13</v>
      </c>
      <c r="KB12" s="103">
        <v>3.13</v>
      </c>
      <c r="KC12" s="103">
        <v>3.15</v>
      </c>
      <c r="KD12" s="103">
        <v>3.27</v>
      </c>
      <c r="KE12" s="103">
        <f t="shared" si="199"/>
        <v>3.13</v>
      </c>
      <c r="KF12" s="103">
        <v>3.13</v>
      </c>
      <c r="KG12" s="103">
        <v>3.23</v>
      </c>
      <c r="KH12" s="103">
        <f t="shared" si="76"/>
        <v>3.13</v>
      </c>
      <c r="KI12" s="103">
        <v>3.32</v>
      </c>
      <c r="KJ12" s="103">
        <v>3.23</v>
      </c>
      <c r="KK12" s="103">
        <f t="shared" si="3"/>
        <v>3.13</v>
      </c>
      <c r="KL12" s="103">
        <v>3.37</v>
      </c>
      <c r="KM12" s="103">
        <f t="shared" si="200"/>
        <v>3.13</v>
      </c>
      <c r="KN12" s="103">
        <v>3.3</v>
      </c>
      <c r="KO12" s="103">
        <v>3.39</v>
      </c>
      <c r="KP12" s="103">
        <f t="shared" si="77"/>
        <v>3.13</v>
      </c>
      <c r="KQ12" s="103">
        <v>3.32</v>
      </c>
      <c r="KR12" s="103">
        <v>3.26</v>
      </c>
      <c r="KS12" s="103">
        <f t="shared" si="201"/>
        <v>3.13</v>
      </c>
      <c r="KT12" s="103">
        <v>3.13</v>
      </c>
      <c r="KU12" s="103">
        <v>3.35</v>
      </c>
      <c r="KV12" s="49">
        <v>3.21</v>
      </c>
      <c r="KW12" s="103">
        <f t="shared" si="78"/>
        <v>3.13</v>
      </c>
      <c r="KX12" s="49">
        <v>3.38</v>
      </c>
      <c r="KY12" s="913">
        <f t="shared" si="79"/>
        <v>3.13</v>
      </c>
      <c r="KZ12" s="109">
        <v>3.38</v>
      </c>
      <c r="LA12" s="49">
        <f t="shared" si="80"/>
        <v>3.13</v>
      </c>
      <c r="LB12" s="49">
        <v>3.25</v>
      </c>
      <c r="LC12" s="109">
        <v>3.38</v>
      </c>
      <c r="LD12" s="109">
        <f t="shared" si="81"/>
        <v>3.13</v>
      </c>
      <c r="LE12" s="109">
        <v>3.14</v>
      </c>
      <c r="LF12" s="49">
        <f t="shared" si="82"/>
        <v>3.13</v>
      </c>
      <c r="LG12" s="49">
        <v>3.25</v>
      </c>
      <c r="LH12" s="50">
        <v>3.34</v>
      </c>
      <c r="LI12" s="47">
        <f t="shared" si="83"/>
        <v>3.13</v>
      </c>
      <c r="LJ12" s="47">
        <v>3.39</v>
      </c>
      <c r="LK12" s="50">
        <v>3.29</v>
      </c>
      <c r="LL12" s="47">
        <f t="shared" si="202"/>
        <v>3.13</v>
      </c>
      <c r="LM12" s="47"/>
      <c r="LN12" s="50">
        <v>3.32</v>
      </c>
      <c r="LO12" s="47">
        <f t="shared" si="84"/>
        <v>3.13</v>
      </c>
      <c r="LP12" s="50">
        <v>3.38</v>
      </c>
      <c r="LQ12" s="77">
        <f t="shared" si="85"/>
        <v>3.13</v>
      </c>
      <c r="LR12" s="77">
        <v>3.26</v>
      </c>
      <c r="LS12" s="103">
        <v>3.37</v>
      </c>
      <c r="LT12" s="77">
        <f t="shared" si="86"/>
        <v>3.13</v>
      </c>
      <c r="LU12" s="77">
        <v>3.28</v>
      </c>
      <c r="LV12" s="77">
        <f t="shared" si="87"/>
        <v>3.13</v>
      </c>
      <c r="LW12" s="77">
        <v>3.29</v>
      </c>
      <c r="LX12" s="50">
        <v>3.21</v>
      </c>
      <c r="LY12" s="77">
        <f t="shared" si="88"/>
        <v>3.13</v>
      </c>
      <c r="LZ12" s="77"/>
      <c r="MA12" s="6">
        <f t="shared" si="89"/>
        <v>-1</v>
      </c>
      <c r="MB12" s="103">
        <v>2.71</v>
      </c>
      <c r="MC12" s="103">
        <v>2.71</v>
      </c>
      <c r="MD12" s="103">
        <v>2.94</v>
      </c>
      <c r="ME12" s="103">
        <f t="shared" si="90"/>
        <v>2.71</v>
      </c>
      <c r="MF12" s="103">
        <v>2.76</v>
      </c>
      <c r="MG12" s="103">
        <v>2.71</v>
      </c>
      <c r="MH12" s="103">
        <v>2.94</v>
      </c>
      <c r="MI12" s="103">
        <v>2.85</v>
      </c>
      <c r="MJ12" s="103">
        <f t="shared" si="91"/>
        <v>2.71</v>
      </c>
      <c r="MK12" s="103">
        <v>2.91</v>
      </c>
      <c r="ML12" s="103">
        <v>2.94</v>
      </c>
      <c r="MM12" s="103">
        <v>2.94</v>
      </c>
      <c r="MN12" s="103">
        <v>2.94</v>
      </c>
      <c r="MO12" s="103">
        <f t="shared" si="92"/>
        <v>2.71</v>
      </c>
      <c r="MP12" s="103">
        <v>2.89</v>
      </c>
      <c r="MQ12" s="103">
        <f t="shared" si="203"/>
        <v>2.71</v>
      </c>
      <c r="MR12" s="103">
        <v>2.85</v>
      </c>
      <c r="MS12" s="103">
        <v>2.93</v>
      </c>
      <c r="MT12" s="103">
        <f t="shared" si="93"/>
        <v>2.71</v>
      </c>
      <c r="MU12" s="103">
        <v>2.82</v>
      </c>
      <c r="MV12" s="103">
        <v>2.94</v>
      </c>
      <c r="MW12" s="103">
        <f t="shared" si="94"/>
        <v>2.71</v>
      </c>
      <c r="MX12" s="103">
        <v>2.85</v>
      </c>
      <c r="MY12" s="103">
        <v>2.91</v>
      </c>
      <c r="MZ12" s="103">
        <v>2.91</v>
      </c>
      <c r="NA12" s="103">
        <v>2.8</v>
      </c>
      <c r="NB12" s="103">
        <v>2.83</v>
      </c>
      <c r="NC12" s="103">
        <v>2.91</v>
      </c>
      <c r="ND12" s="103">
        <v>2.89</v>
      </c>
      <c r="NE12" s="103">
        <v>2.85</v>
      </c>
      <c r="NF12" s="103">
        <f t="shared" si="97"/>
        <v>2.85</v>
      </c>
      <c r="NG12" s="103">
        <v>2.85</v>
      </c>
      <c r="NH12" s="103">
        <v>2.87</v>
      </c>
      <c r="NI12" s="103">
        <f t="shared" si="204"/>
        <v>2.85</v>
      </c>
      <c r="NJ12" s="103">
        <v>2.94</v>
      </c>
      <c r="NK12" s="103">
        <v>2.96</v>
      </c>
      <c r="NL12" s="103">
        <v>2.87</v>
      </c>
      <c r="NM12" s="103">
        <f t="shared" si="98"/>
        <v>2.85</v>
      </c>
      <c r="NN12" s="103">
        <v>2.92</v>
      </c>
      <c r="NO12" s="1042">
        <f t="shared" si="205"/>
        <v>2.85</v>
      </c>
      <c r="NP12" s="49">
        <v>2.92</v>
      </c>
      <c r="NQ12" s="49">
        <v>3.09</v>
      </c>
      <c r="NR12" s="49">
        <f t="shared" si="99"/>
        <v>2.85</v>
      </c>
      <c r="NS12" s="49">
        <v>2.81</v>
      </c>
      <c r="NT12" s="49">
        <f t="shared" si="100"/>
        <v>2.81</v>
      </c>
      <c r="NU12" s="49">
        <v>3.03</v>
      </c>
      <c r="NV12" s="49">
        <f t="shared" si="101"/>
        <v>2.81</v>
      </c>
      <c r="NW12" s="49">
        <v>3.03</v>
      </c>
      <c r="NX12" s="50">
        <v>2.94</v>
      </c>
      <c r="NY12" s="47">
        <f t="shared" si="102"/>
        <v>2.81</v>
      </c>
      <c r="NZ12" s="47">
        <v>2.98</v>
      </c>
      <c r="OA12" s="50">
        <v>2.9390000000000001</v>
      </c>
      <c r="OB12" s="47">
        <f t="shared" si="206"/>
        <v>2.81</v>
      </c>
      <c r="OC12" s="47">
        <v>3.0379999999999998</v>
      </c>
      <c r="OD12" s="50">
        <v>2.88</v>
      </c>
      <c r="OE12" s="47">
        <f t="shared" si="103"/>
        <v>2.81</v>
      </c>
      <c r="OF12" s="50">
        <v>2.9</v>
      </c>
      <c r="OG12" s="77">
        <f t="shared" si="104"/>
        <v>2.81</v>
      </c>
      <c r="OH12" s="77">
        <v>2.91</v>
      </c>
      <c r="OI12" s="50">
        <v>2.91</v>
      </c>
      <c r="OJ12" s="77">
        <f t="shared" si="105"/>
        <v>2.81</v>
      </c>
      <c r="OK12" s="50">
        <v>2.9</v>
      </c>
      <c r="OL12" s="77">
        <f t="shared" si="106"/>
        <v>2.81</v>
      </c>
      <c r="OM12" s="77">
        <v>2.91</v>
      </c>
      <c r="ON12" s="77">
        <v>2.95</v>
      </c>
      <c r="OO12" s="77">
        <f t="shared" si="107"/>
        <v>2.81</v>
      </c>
      <c r="OP12" s="1042">
        <v>2.94</v>
      </c>
      <c r="OQ12" s="1049">
        <f t="shared" si="108"/>
        <v>2.81</v>
      </c>
      <c r="OR12" s="1042">
        <v>2.94</v>
      </c>
      <c r="OS12" s="77">
        <f t="shared" si="109"/>
        <v>2.81</v>
      </c>
      <c r="OT12" s="1042">
        <v>2.9319999999999999</v>
      </c>
      <c r="OU12" s="77">
        <f t="shared" si="207"/>
        <v>2.81</v>
      </c>
      <c r="OV12" s="77">
        <v>2.99</v>
      </c>
      <c r="OW12" s="6">
        <f t="shared" si="110"/>
        <v>6.4056939501779417E-2</v>
      </c>
      <c r="OX12" s="103">
        <v>3.01</v>
      </c>
      <c r="OY12" s="103" t="s">
        <v>1159</v>
      </c>
      <c r="OZ12" s="103">
        <f t="shared" si="208"/>
        <v>3.01</v>
      </c>
      <c r="PA12" s="103" t="s">
        <v>1159</v>
      </c>
      <c r="PB12" s="103" t="s">
        <v>1502</v>
      </c>
      <c r="PC12" s="103">
        <f t="shared" si="209"/>
        <v>3.01</v>
      </c>
      <c r="PD12" s="103" t="s">
        <v>1502</v>
      </c>
      <c r="PE12" s="103" t="s">
        <v>1502</v>
      </c>
      <c r="PF12" s="103">
        <f t="shared" si="111"/>
        <v>3.01</v>
      </c>
      <c r="PG12" s="103" t="s">
        <v>1502</v>
      </c>
      <c r="PH12" s="103" t="s">
        <v>1502</v>
      </c>
      <c r="PI12" s="103"/>
      <c r="PJ12" s="103">
        <f t="shared" si="112"/>
        <v>3.01</v>
      </c>
      <c r="PK12" s="103"/>
      <c r="PL12" s="1042">
        <f t="shared" si="210"/>
        <v>3.01</v>
      </c>
      <c r="PM12" s="27" t="s">
        <v>1502</v>
      </c>
      <c r="PN12" s="53" t="s">
        <v>1502</v>
      </c>
      <c r="PO12" s="49">
        <f t="shared" si="113"/>
        <v>3.01</v>
      </c>
      <c r="PP12" s="49" t="s">
        <v>1502</v>
      </c>
      <c r="PQ12" s="49" t="s">
        <v>1502</v>
      </c>
      <c r="PR12" s="49">
        <f t="shared" si="114"/>
        <v>3.01</v>
      </c>
      <c r="PS12" s="109" t="s">
        <v>1502</v>
      </c>
      <c r="PT12" s="49">
        <f t="shared" si="115"/>
        <v>3.01</v>
      </c>
      <c r="PU12" s="50" t="s">
        <v>1502</v>
      </c>
      <c r="PV12" s="77" t="s">
        <v>1502</v>
      </c>
      <c r="PW12" s="50" t="s">
        <v>1502</v>
      </c>
      <c r="PX12" s="77">
        <f t="shared" si="116"/>
        <v>3.01</v>
      </c>
      <c r="PY12" s="77" t="s">
        <v>1502</v>
      </c>
      <c r="PZ12" s="50" t="s">
        <v>1502</v>
      </c>
      <c r="QA12" s="77">
        <f t="shared" si="211"/>
        <v>3.01</v>
      </c>
      <c r="QB12" s="77" t="s">
        <v>1502</v>
      </c>
      <c r="QC12" s="50" t="s">
        <v>1502</v>
      </c>
      <c r="QD12" s="77">
        <v>3.8</v>
      </c>
      <c r="QE12" s="77">
        <v>3.99</v>
      </c>
      <c r="QF12" s="50">
        <v>3.81</v>
      </c>
      <c r="QG12" s="77">
        <f t="shared" si="118"/>
        <v>3.8</v>
      </c>
      <c r="QH12" s="77">
        <v>4.12</v>
      </c>
      <c r="QI12" s="50">
        <v>3.95</v>
      </c>
      <c r="QJ12" s="77">
        <f t="shared" si="119"/>
        <v>3.8</v>
      </c>
      <c r="QK12" s="50">
        <v>3.83</v>
      </c>
      <c r="QL12" s="50">
        <f t="shared" si="120"/>
        <v>3.8</v>
      </c>
      <c r="QM12" s="50">
        <v>3.82</v>
      </c>
      <c r="QN12" s="77">
        <f t="shared" si="212"/>
        <v>3.8</v>
      </c>
      <c r="QO12" s="77">
        <v>3.87</v>
      </c>
      <c r="QP12" s="1042">
        <v>3.8499999999999996</v>
      </c>
      <c r="QQ12" s="77">
        <f t="shared" si="121"/>
        <v>3.8</v>
      </c>
      <c r="QR12" s="1042">
        <v>3.83</v>
      </c>
      <c r="QS12" s="77">
        <f t="shared" si="122"/>
        <v>3.8</v>
      </c>
      <c r="QT12" s="77">
        <v>3.88</v>
      </c>
      <c r="QU12" s="77">
        <f t="shared" si="123"/>
        <v>3.8</v>
      </c>
      <c r="QV12" s="77">
        <v>3.88</v>
      </c>
      <c r="QW12" s="77">
        <f t="shared" si="213"/>
        <v>3.8</v>
      </c>
      <c r="QX12" s="77">
        <v>3.86</v>
      </c>
      <c r="QY12" s="1042">
        <v>3.81</v>
      </c>
      <c r="QZ12" s="53">
        <f t="shared" si="4"/>
        <v>3.8</v>
      </c>
      <c r="RA12" s="1042">
        <v>3.95</v>
      </c>
      <c r="RB12" s="1042">
        <f t="shared" si="214"/>
        <v>3.8</v>
      </c>
      <c r="RC12" s="1042">
        <v>3.88</v>
      </c>
      <c r="RD12" s="1042">
        <v>3.82</v>
      </c>
      <c r="RE12" s="7">
        <f t="shared" si="124"/>
        <v>5.2631578947368472E-3</v>
      </c>
      <c r="RF12" s="103" t="s">
        <v>1502</v>
      </c>
      <c r="RG12" s="103" t="s">
        <v>3004</v>
      </c>
      <c r="RH12" s="103" t="s">
        <v>3004</v>
      </c>
      <c r="RI12" s="53" t="s">
        <v>1502</v>
      </c>
      <c r="RJ12" s="53" t="s">
        <v>1502</v>
      </c>
      <c r="RK12" s="49" t="s">
        <v>1502</v>
      </c>
      <c r="RL12" s="49" t="s">
        <v>1502</v>
      </c>
      <c r="RM12" s="49" t="s">
        <v>1502</v>
      </c>
      <c r="RN12" s="49" t="s">
        <v>1502</v>
      </c>
      <c r="RO12" s="49" t="s">
        <v>1502</v>
      </c>
      <c r="RP12" s="49">
        <f t="shared" si="127"/>
        <v>0</v>
      </c>
      <c r="RQ12" s="49" t="s">
        <v>1502</v>
      </c>
      <c r="RR12" s="49">
        <f t="shared" si="128"/>
        <v>0</v>
      </c>
      <c r="RS12" s="47" t="s">
        <v>1502</v>
      </c>
      <c r="RT12" s="47" t="s">
        <v>1502</v>
      </c>
      <c r="RU12" s="50" t="s">
        <v>1502</v>
      </c>
      <c r="RV12" s="47">
        <f t="shared" si="234"/>
        <v>0</v>
      </c>
      <c r="RW12" s="47" t="s">
        <v>1502</v>
      </c>
      <c r="RX12" s="50" t="s">
        <v>1502</v>
      </c>
      <c r="RY12" s="47">
        <f t="shared" si="215"/>
        <v>0</v>
      </c>
      <c r="RZ12" s="47"/>
      <c r="SA12" s="50" t="s">
        <v>1502</v>
      </c>
      <c r="SB12" s="47">
        <f t="shared" si="129"/>
        <v>0</v>
      </c>
      <c r="SC12" s="47" t="s">
        <v>1502</v>
      </c>
      <c r="SD12" s="77">
        <v>3.66</v>
      </c>
      <c r="SE12" s="50">
        <v>3.62</v>
      </c>
      <c r="SF12" s="77">
        <v>3.85</v>
      </c>
      <c r="SG12" s="77">
        <f t="shared" si="131"/>
        <v>3.62</v>
      </c>
      <c r="SH12" s="77">
        <v>3.68</v>
      </c>
      <c r="SI12" s="77">
        <v>3.8</v>
      </c>
      <c r="SJ12" s="77">
        <f t="shared" si="132"/>
        <v>3.62</v>
      </c>
      <c r="SK12" s="77">
        <v>3.78</v>
      </c>
      <c r="SL12" s="77">
        <f t="shared" si="216"/>
        <v>3.62</v>
      </c>
      <c r="SM12" s="77">
        <v>3.71</v>
      </c>
      <c r="SN12" s="1042">
        <v>3.7</v>
      </c>
      <c r="SO12" s="77">
        <f t="shared" si="133"/>
        <v>3.62</v>
      </c>
      <c r="SP12" s="1049">
        <v>3.64</v>
      </c>
      <c r="SQ12" s="77">
        <f t="shared" si="217"/>
        <v>3.62</v>
      </c>
      <c r="SR12" s="77">
        <v>3.68</v>
      </c>
      <c r="SS12" s="77">
        <v>3.67</v>
      </c>
      <c r="ST12" s="77">
        <f t="shared" si="134"/>
        <v>3.62</v>
      </c>
      <c r="SU12" s="1049">
        <v>3.75</v>
      </c>
      <c r="SV12" s="77">
        <f t="shared" si="5"/>
        <v>3.62</v>
      </c>
      <c r="SW12" s="1042">
        <v>3.72</v>
      </c>
      <c r="SX12" s="53">
        <f t="shared" si="218"/>
        <v>3.62</v>
      </c>
      <c r="SY12" s="1042">
        <v>3.71</v>
      </c>
      <c r="SZ12" s="53">
        <v>3.76</v>
      </c>
      <c r="TA12" s="1042">
        <f t="shared" si="219"/>
        <v>3.62</v>
      </c>
      <c r="TB12" s="1042">
        <v>3.72</v>
      </c>
      <c r="TC12" s="6">
        <f t="shared" si="6"/>
        <v>2.7624309392265217E-2</v>
      </c>
      <c r="TD12" s="49" t="s">
        <v>1502</v>
      </c>
      <c r="TE12" s="103" t="s">
        <v>1502</v>
      </c>
      <c r="TF12" s="27" t="s">
        <v>1502</v>
      </c>
      <c r="TG12" s="47" t="s">
        <v>1502</v>
      </c>
      <c r="TH12" s="27" t="s">
        <v>1502</v>
      </c>
      <c r="TI12" s="49" t="s">
        <v>1502</v>
      </c>
      <c r="TJ12" s="49" t="s">
        <v>1502</v>
      </c>
      <c r="TK12" s="49" t="s">
        <v>1502</v>
      </c>
      <c r="TL12" s="47" t="s">
        <v>1502</v>
      </c>
      <c r="TM12" s="49">
        <f t="shared" si="137"/>
        <v>0</v>
      </c>
      <c r="TN12" s="49" t="s">
        <v>1502</v>
      </c>
      <c r="TO12" s="49" t="s">
        <v>1502</v>
      </c>
      <c r="TP12" s="49" t="s">
        <v>1502</v>
      </c>
      <c r="TQ12" s="50" t="s">
        <v>1502</v>
      </c>
      <c r="TR12" s="47">
        <f t="shared" si="235"/>
        <v>0</v>
      </c>
      <c r="TS12" s="50" t="s">
        <v>1502</v>
      </c>
      <c r="TT12" s="47" t="s">
        <v>1502</v>
      </c>
      <c r="TU12" s="47" t="s">
        <v>1502</v>
      </c>
      <c r="TV12" s="50" t="s">
        <v>1502</v>
      </c>
      <c r="TW12" s="50" t="s">
        <v>1502</v>
      </c>
      <c r="TX12" s="77">
        <f t="shared" si="220"/>
        <v>0</v>
      </c>
      <c r="TY12" s="47" t="s">
        <v>1502</v>
      </c>
      <c r="TZ12" s="47" t="s">
        <v>1502</v>
      </c>
      <c r="UA12" s="50" t="s">
        <v>1502</v>
      </c>
      <c r="UB12" s="50" t="s">
        <v>1502</v>
      </c>
      <c r="UC12" s="47">
        <f t="shared" si="139"/>
        <v>0</v>
      </c>
      <c r="UD12" s="47">
        <v>3.54</v>
      </c>
      <c r="UE12" s="47">
        <v>3.47</v>
      </c>
      <c r="UF12" s="50">
        <v>3.51</v>
      </c>
      <c r="UG12" s="50">
        <v>3.64</v>
      </c>
      <c r="UH12" s="50">
        <v>3.55</v>
      </c>
      <c r="UI12" s="77">
        <f t="shared" si="221"/>
        <v>3.51</v>
      </c>
      <c r="UJ12" s="77">
        <v>3.53</v>
      </c>
      <c r="UK12" s="77">
        <v>3.57</v>
      </c>
      <c r="UL12" s="109">
        <v>3.54</v>
      </c>
      <c r="UM12" s="49">
        <v>3.5649999999999999</v>
      </c>
      <c r="UN12" s="77">
        <f t="shared" si="141"/>
        <v>3.51</v>
      </c>
      <c r="UO12" s="77">
        <v>3.59</v>
      </c>
      <c r="UP12" s="77">
        <v>3.55</v>
      </c>
      <c r="UQ12" s="77">
        <f t="shared" si="142"/>
        <v>3.51</v>
      </c>
      <c r="UR12" s="77">
        <v>3.5</v>
      </c>
      <c r="US12" s="77">
        <v>3.49</v>
      </c>
      <c r="UT12" s="77">
        <f t="shared" si="143"/>
        <v>3.5</v>
      </c>
      <c r="UU12" s="77">
        <v>3.5649999999999999</v>
      </c>
      <c r="UV12" s="77">
        <v>3.56</v>
      </c>
      <c r="UW12" s="77">
        <f t="shared" si="144"/>
        <v>3.5</v>
      </c>
      <c r="UX12" s="1049">
        <v>3.61</v>
      </c>
      <c r="UY12" s="1049">
        <v>3.57</v>
      </c>
      <c r="UZ12" s="77">
        <f t="shared" si="145"/>
        <v>3.5</v>
      </c>
      <c r="VA12" s="77">
        <v>3.57</v>
      </c>
      <c r="VB12" s="77">
        <v>3.55</v>
      </c>
      <c r="VC12" s="77">
        <f t="shared" si="146"/>
        <v>3.5</v>
      </c>
      <c r="VD12" s="77">
        <v>3.55</v>
      </c>
      <c r="VE12" s="77">
        <f t="shared" si="147"/>
        <v>3.5</v>
      </c>
      <c r="VF12" s="1042"/>
      <c r="VG12" s="52">
        <v>3.54</v>
      </c>
      <c r="VH12" s="53">
        <f t="shared" si="222"/>
        <v>3.5</v>
      </c>
      <c r="VI12" s="1042"/>
      <c r="VJ12" s="1042">
        <v>3.72</v>
      </c>
      <c r="VK12" s="1049">
        <v>3.64</v>
      </c>
      <c r="VL12" s="1049">
        <f t="shared" si="223"/>
        <v>3.5</v>
      </c>
      <c r="VM12" s="1049"/>
      <c r="VN12" s="1042">
        <v>3.62</v>
      </c>
      <c r="VO12" s="1049">
        <v>3.64</v>
      </c>
      <c r="VP12" s="53">
        <f t="shared" si="148"/>
        <v>3.5</v>
      </c>
      <c r="VQ12" s="1042"/>
      <c r="VR12" s="1042">
        <v>3.45</v>
      </c>
      <c r="VS12" s="6">
        <f t="shared" si="149"/>
        <v>-1</v>
      </c>
      <c r="VT12" s="6">
        <f t="shared" si="150"/>
        <v>-1.4285714285714235E-2</v>
      </c>
      <c r="VU12" s="6"/>
      <c r="VV12" s="77">
        <v>2.79</v>
      </c>
      <c r="VW12" s="77">
        <v>2.8</v>
      </c>
      <c r="VX12" s="77">
        <v>2.81</v>
      </c>
      <c r="VY12" s="49">
        <v>2.8</v>
      </c>
      <c r="VZ12" s="77">
        <f t="shared" si="224"/>
        <v>2.79</v>
      </c>
      <c r="WA12" s="77">
        <v>2.83</v>
      </c>
      <c r="WB12" s="1049">
        <v>2.8</v>
      </c>
      <c r="WC12" s="77">
        <f t="shared" si="151"/>
        <v>2.79</v>
      </c>
      <c r="WD12" s="77">
        <v>2.94</v>
      </c>
      <c r="WE12" s="1049">
        <v>2.76</v>
      </c>
      <c r="WF12" s="77">
        <f t="shared" si="225"/>
        <v>2.76</v>
      </c>
      <c r="WG12" s="77">
        <v>2.75</v>
      </c>
      <c r="WH12" s="77">
        <v>2.76</v>
      </c>
      <c r="WI12" s="77">
        <f t="shared" si="226"/>
        <v>2.76</v>
      </c>
      <c r="WJ12" s="77">
        <v>2.78</v>
      </c>
      <c r="WK12" s="77">
        <v>2.75</v>
      </c>
      <c r="WL12" s="77">
        <f t="shared" si="227"/>
        <v>2.75</v>
      </c>
      <c r="WM12" s="77">
        <v>2.8220000000000001</v>
      </c>
      <c r="WN12" s="1042">
        <v>2.8</v>
      </c>
      <c r="WO12" s="53">
        <f t="shared" si="8"/>
        <v>2.75</v>
      </c>
      <c r="WP12" s="1042">
        <v>2.87</v>
      </c>
      <c r="WQ12" s="1042">
        <f t="shared" si="228"/>
        <v>2.75</v>
      </c>
      <c r="WR12" s="1042">
        <v>2.82</v>
      </c>
      <c r="WS12" s="1042">
        <v>2.87</v>
      </c>
      <c r="WT12" s="1049">
        <f t="shared" si="152"/>
        <v>2.75</v>
      </c>
      <c r="WU12" s="1049"/>
      <c r="WV12" s="6">
        <f t="shared" si="153"/>
        <v>-1</v>
      </c>
      <c r="WW12" s="77">
        <v>3.54</v>
      </c>
      <c r="WX12" s="77">
        <v>3.58</v>
      </c>
      <c r="WY12" s="77">
        <f t="shared" si="154"/>
        <v>3.54</v>
      </c>
      <c r="WZ12" s="1049">
        <v>3.57</v>
      </c>
      <c r="XA12" s="77">
        <f t="shared" si="155"/>
        <v>3.54</v>
      </c>
      <c r="XB12" s="77">
        <v>3.58</v>
      </c>
      <c r="XC12" s="1049">
        <v>3.46</v>
      </c>
      <c r="XD12" s="102">
        <f t="shared" si="156"/>
        <v>3.46</v>
      </c>
      <c r="XE12" s="53">
        <v>3.48</v>
      </c>
      <c r="XF12" s="51">
        <f t="shared" si="229"/>
        <v>3.46</v>
      </c>
      <c r="XG12" s="49">
        <v>3.51</v>
      </c>
      <c r="XH12" s="51">
        <v>3.49</v>
      </c>
      <c r="XI12" s="51">
        <f t="shared" si="9"/>
        <v>3.46</v>
      </c>
      <c r="XJ12" s="53">
        <v>3.5</v>
      </c>
      <c r="XK12" s="1049">
        <f t="shared" si="10"/>
        <v>3.46</v>
      </c>
      <c r="XL12" s="1049">
        <v>3.47</v>
      </c>
      <c r="XM12" s="1042">
        <f t="shared" si="230"/>
        <v>3.46</v>
      </c>
      <c r="XN12" s="1042">
        <v>3.51</v>
      </c>
      <c r="XO12" s="1049">
        <v>3.47</v>
      </c>
      <c r="XP12" s="1042">
        <f t="shared" si="157"/>
        <v>3.46</v>
      </c>
      <c r="XQ12" s="1042"/>
      <c r="XR12" s="7">
        <f t="shared" si="158"/>
        <v>-1</v>
      </c>
      <c r="XS12" s="49">
        <v>3.51</v>
      </c>
      <c r="XT12" s="109">
        <v>3.56</v>
      </c>
      <c r="XU12" s="109">
        <v>3.62</v>
      </c>
      <c r="XV12" s="109">
        <f t="shared" si="159"/>
        <v>3.51</v>
      </c>
      <c r="XW12" s="109">
        <v>3.53</v>
      </c>
      <c r="XX12" s="109">
        <v>3.46</v>
      </c>
      <c r="XY12" s="109">
        <f t="shared" si="160"/>
        <v>3.46</v>
      </c>
      <c r="XZ12" s="51">
        <v>3.52</v>
      </c>
      <c r="YA12" s="109">
        <f t="shared" si="161"/>
        <v>3.46</v>
      </c>
      <c r="YB12" s="49">
        <v>3.44</v>
      </c>
      <c r="YC12" s="77">
        <v>3.52</v>
      </c>
      <c r="YD12" s="47">
        <f t="shared" si="162"/>
        <v>3.46</v>
      </c>
      <c r="YE12" s="47">
        <v>3.63</v>
      </c>
      <c r="YF12" s="77">
        <f t="shared" si="163"/>
        <v>3.46</v>
      </c>
      <c r="YG12" s="53">
        <v>3.55</v>
      </c>
      <c r="YH12" s="53">
        <f t="shared" si="164"/>
        <v>3.46</v>
      </c>
      <c r="YI12" s="1042">
        <v>3.59</v>
      </c>
      <c r="YJ12" s="1042">
        <f t="shared" si="231"/>
        <v>3.46</v>
      </c>
      <c r="YK12" s="1042">
        <v>3.58</v>
      </c>
      <c r="YL12" s="1042">
        <v>3.59</v>
      </c>
      <c r="YM12" s="1042">
        <f t="shared" si="165"/>
        <v>3.46</v>
      </c>
      <c r="YN12" s="1042"/>
      <c r="YO12" s="7">
        <f t="shared" si="166"/>
        <v>-1</v>
      </c>
      <c r="YP12" s="1042">
        <v>3.5</v>
      </c>
      <c r="YQ12" s="1042">
        <v>3.41</v>
      </c>
      <c r="YR12" s="1042">
        <f t="shared" si="167"/>
        <v>3.5</v>
      </c>
      <c r="YS12" s="1042">
        <v>3.42</v>
      </c>
      <c r="YT12" s="1042">
        <v>3.48</v>
      </c>
      <c r="YU12" s="1042">
        <f t="shared" si="168"/>
        <v>3.48</v>
      </c>
      <c r="YV12" s="1042">
        <v>3.56</v>
      </c>
      <c r="YW12" s="1042">
        <f t="shared" si="232"/>
        <v>3.48</v>
      </c>
      <c r="YX12" s="1042"/>
      <c r="YY12" s="1042">
        <v>3.51</v>
      </c>
      <c r="YZ12" s="1042">
        <v>3.57</v>
      </c>
      <c r="ZA12" s="1042">
        <f t="shared" si="11"/>
        <v>3.48</v>
      </c>
      <c r="ZB12" s="1042"/>
      <c r="ZC12" s="1042">
        <v>3.58</v>
      </c>
      <c r="ZD12" s="1042"/>
      <c r="ZE12" s="1042">
        <v>3.58</v>
      </c>
      <c r="ZF12" s="1042">
        <f t="shared" si="12"/>
        <v>3.48</v>
      </c>
      <c r="ZG12" s="1042">
        <v>3.61</v>
      </c>
      <c r="ZH12" s="1042">
        <v>3.67</v>
      </c>
      <c r="ZI12" s="1042">
        <f t="shared" si="233"/>
        <v>3.48</v>
      </c>
      <c r="ZJ12" s="1042">
        <v>3.68</v>
      </c>
      <c r="ZK12" s="1042">
        <v>3.67</v>
      </c>
      <c r="ZL12" s="1042">
        <f t="shared" si="169"/>
        <v>3.48</v>
      </c>
      <c r="ZM12" s="1042"/>
      <c r="ZN12" s="1223">
        <f t="shared" si="170"/>
        <v>-1</v>
      </c>
      <c r="ZO12" s="1223">
        <f t="shared" si="171"/>
        <v>-1</v>
      </c>
      <c r="ZP12" s="1042">
        <v>3.32</v>
      </c>
      <c r="ZQ12" s="1042">
        <f t="shared" si="13"/>
        <v>3.32</v>
      </c>
      <c r="ZR12" s="1042">
        <v>3.36</v>
      </c>
      <c r="ZS12" s="1042">
        <v>3.32</v>
      </c>
      <c r="ZT12" s="1042">
        <f t="shared" si="172"/>
        <v>3.32</v>
      </c>
      <c r="ZU12" s="1042">
        <v>3.34</v>
      </c>
      <c r="ZV12" s="1223">
        <f t="shared" si="173"/>
        <v>6.0240963855421742E-3</v>
      </c>
      <c r="ZW12" s="1042">
        <v>3.37</v>
      </c>
      <c r="ZX12" s="1042">
        <f t="shared" si="14"/>
        <v>3.37</v>
      </c>
      <c r="ZY12" s="1042">
        <v>3.35</v>
      </c>
      <c r="ZZ12" s="1042">
        <v>3.37</v>
      </c>
      <c r="AAA12" s="1042">
        <f t="shared" si="174"/>
        <v>3.37</v>
      </c>
      <c r="AAB12" s="1042"/>
      <c r="AAC12" s="1223">
        <f t="shared" si="175"/>
        <v>-1</v>
      </c>
      <c r="AAD12" s="1042">
        <v>3.33</v>
      </c>
      <c r="AAE12" s="1042">
        <f t="shared" si="15"/>
        <v>3.33</v>
      </c>
      <c r="AAF12" s="1042">
        <v>3.41</v>
      </c>
      <c r="AAG12" s="1042">
        <v>3.33</v>
      </c>
      <c r="AAH12" s="1042">
        <f t="shared" si="176"/>
        <v>3.33</v>
      </c>
      <c r="AAI12" s="1042"/>
      <c r="AAJ12" s="1223">
        <f t="shared" si="177"/>
        <v>-1</v>
      </c>
      <c r="AAK12" s="1183"/>
      <c r="AAL12" s="1183" t="s">
        <v>3005</v>
      </c>
      <c r="AAM12" s="49"/>
      <c r="AAN12" s="49" t="str">
        <f t="shared" si="16"/>
        <v xml:space="preserve">1. Better than baseline </v>
      </c>
      <c r="AAO12" s="49" t="str">
        <f t="shared" si="17"/>
        <v>4.Blocker/Not Executed</v>
      </c>
      <c r="AAP12" s="49" t="str">
        <f t="shared" si="18"/>
        <v>4.Blocker/Not Executed</v>
      </c>
      <c r="AAQ12" s="49" t="str">
        <f t="shared" si="19"/>
        <v>2. Within 10% deviation from baseline</v>
      </c>
      <c r="AAR12" s="49" t="str">
        <f t="shared" si="20"/>
        <v xml:space="preserve">1. Better than baseline </v>
      </c>
      <c r="AAS12" s="49" t="str">
        <f t="shared" si="21"/>
        <v xml:space="preserve">1. Better than baseline </v>
      </c>
      <c r="AAT12" s="49" t="str">
        <f t="shared" si="22"/>
        <v xml:space="preserve">1. Better than baseline </v>
      </c>
      <c r="AAU12" s="49" t="str">
        <f t="shared" si="23"/>
        <v>2. Within 10% deviation from baseline</v>
      </c>
      <c r="AAV12" s="109" t="str">
        <f t="shared" si="24"/>
        <v>2. Within 10% deviation from baseline</v>
      </c>
      <c r="AAW12" s="49" t="str">
        <f t="shared" si="25"/>
        <v>2. Within 10% deviation from baseline</v>
      </c>
      <c r="AAX12" s="49" t="str">
        <f t="shared" si="178"/>
        <v>4.Blocker/Not Executed</v>
      </c>
      <c r="AAY12" s="1042" t="str">
        <f t="shared" si="26"/>
        <v xml:space="preserve">1. Better than baseline </v>
      </c>
      <c r="AAZ12" s="1042" t="str">
        <f t="shared" si="27"/>
        <v xml:space="preserve">1. Better than baseline </v>
      </c>
      <c r="ABA12" s="1042" t="str">
        <f t="shared" si="28"/>
        <v xml:space="preserve">1. Better than baseline </v>
      </c>
      <c r="ABB12" s="1042" t="str">
        <f t="shared" si="179"/>
        <v xml:space="preserve">1. Better than baseline </v>
      </c>
    </row>
    <row r="13" spans="1:730" x14ac:dyDescent="0.35">
      <c r="A13" s="335">
        <v>11</v>
      </c>
      <c r="B13" s="335" t="s">
        <v>18</v>
      </c>
      <c r="C13" s="336" t="s">
        <v>1254</v>
      </c>
      <c r="D13" s="337" t="s">
        <v>1255</v>
      </c>
      <c r="E13" s="336" t="s">
        <v>1255</v>
      </c>
      <c r="F13" s="89" t="s">
        <v>3006</v>
      </c>
      <c r="G13" s="47" t="s">
        <v>3007</v>
      </c>
      <c r="H13" s="57" t="s">
        <v>1502</v>
      </c>
      <c r="I13" s="57" t="s">
        <v>1502</v>
      </c>
      <c r="J13" s="57" t="s">
        <v>1502</v>
      </c>
      <c r="K13" s="57" t="s">
        <v>1502</v>
      </c>
      <c r="L13" s="57" t="s">
        <v>1502</v>
      </c>
      <c r="M13" s="57" t="s">
        <v>1502</v>
      </c>
      <c r="N13" s="57" t="s">
        <v>1502</v>
      </c>
      <c r="O13" s="57" t="s">
        <v>1502</v>
      </c>
      <c r="P13" s="57">
        <v>1.48</v>
      </c>
      <c r="Q13" s="351">
        <v>1.54</v>
      </c>
      <c r="R13" s="48">
        <v>1.54</v>
      </c>
      <c r="S13" s="48">
        <f t="shared" si="29"/>
        <v>1.48</v>
      </c>
      <c r="T13" s="48">
        <v>1.56</v>
      </c>
      <c r="U13" s="48">
        <f t="shared" si="181"/>
        <v>1.48</v>
      </c>
      <c r="V13" s="48">
        <v>1.6</v>
      </c>
      <c r="W13" s="48">
        <v>1.59</v>
      </c>
      <c r="X13" s="48">
        <v>1.61</v>
      </c>
      <c r="Y13" s="48">
        <f t="shared" si="182"/>
        <v>1.48</v>
      </c>
      <c r="Z13" s="48">
        <v>1.6</v>
      </c>
      <c r="AA13" s="48">
        <v>1.6</v>
      </c>
      <c r="AB13" s="48">
        <f t="shared" si="30"/>
        <v>1.48</v>
      </c>
      <c r="AC13" s="48">
        <v>1.59</v>
      </c>
      <c r="AD13" s="48">
        <v>1.6</v>
      </c>
      <c r="AE13" s="48">
        <f t="shared" si="183"/>
        <v>1.48</v>
      </c>
      <c r="AF13" s="48">
        <v>1.6</v>
      </c>
      <c r="AG13" s="48">
        <v>1.6</v>
      </c>
      <c r="AH13" s="48">
        <f t="shared" si="184"/>
        <v>1.48</v>
      </c>
      <c r="AI13" s="48">
        <v>1.59</v>
      </c>
      <c r="AJ13" s="57">
        <v>1.615</v>
      </c>
      <c r="AK13" s="57">
        <f t="shared" si="185"/>
        <v>1.48</v>
      </c>
      <c r="AL13" s="57">
        <v>1.6</v>
      </c>
      <c r="AM13" s="57">
        <v>1.59</v>
      </c>
      <c r="AN13" s="57">
        <v>1.615</v>
      </c>
      <c r="AO13" s="57">
        <f t="shared" si="31"/>
        <v>1.48</v>
      </c>
      <c r="AP13" s="57">
        <v>1.6</v>
      </c>
      <c r="AQ13" s="58">
        <f t="shared" si="32"/>
        <v>1.48</v>
      </c>
      <c r="AR13" s="51"/>
      <c r="AS13" s="6">
        <f t="shared" si="33"/>
        <v>-1</v>
      </c>
      <c r="AT13" s="102" t="s">
        <v>1502</v>
      </c>
      <c r="AU13" s="102" t="s">
        <v>1502</v>
      </c>
      <c r="AV13" s="102" t="s">
        <v>1502</v>
      </c>
      <c r="AW13" s="102" t="s">
        <v>1502</v>
      </c>
      <c r="AX13" s="102" t="s">
        <v>1502</v>
      </c>
      <c r="AY13" s="102" t="s">
        <v>1502</v>
      </c>
      <c r="AZ13" s="102" t="s">
        <v>1502</v>
      </c>
      <c r="BA13" s="102" t="s">
        <v>1502</v>
      </c>
      <c r="BB13" s="102" t="s">
        <v>1502</v>
      </c>
      <c r="BC13" s="102" t="s">
        <v>1502</v>
      </c>
      <c r="BD13" s="102" t="s">
        <v>1502</v>
      </c>
      <c r="BE13" s="102">
        <v>1.49</v>
      </c>
      <c r="BF13" s="102">
        <v>1.5</v>
      </c>
      <c r="BG13" s="102">
        <v>1.5</v>
      </c>
      <c r="BH13" s="102">
        <f t="shared" si="34"/>
        <v>1.49</v>
      </c>
      <c r="BI13" s="102">
        <v>1.54</v>
      </c>
      <c r="BJ13" s="102">
        <f t="shared" ref="BJ13:BJ18" si="236">MIN(BH13,BI13)</f>
        <v>1.49</v>
      </c>
      <c r="BK13" s="102">
        <v>1.61</v>
      </c>
      <c r="BL13" s="102">
        <f t="shared" si="35"/>
        <v>1.49</v>
      </c>
      <c r="BM13" s="102">
        <v>1.53</v>
      </c>
      <c r="BN13" s="102">
        <f t="shared" si="36"/>
        <v>1.49</v>
      </c>
      <c r="BO13" s="102"/>
      <c r="BP13" s="885">
        <f t="shared" si="0"/>
        <v>-1</v>
      </c>
      <c r="BQ13" s="102" t="s">
        <v>1502</v>
      </c>
      <c r="BR13" s="102" t="s">
        <v>1502</v>
      </c>
      <c r="BS13" s="102" t="s">
        <v>1502</v>
      </c>
      <c r="BT13" s="102" t="s">
        <v>1502</v>
      </c>
      <c r="BU13" s="102" t="s">
        <v>1502</v>
      </c>
      <c r="BV13" s="102" t="s">
        <v>1502</v>
      </c>
      <c r="BW13" s="102" t="s">
        <v>1502</v>
      </c>
      <c r="BX13" s="102" t="s">
        <v>1502</v>
      </c>
      <c r="BY13" s="102" t="s">
        <v>1502</v>
      </c>
      <c r="BZ13" s="102">
        <v>1.53</v>
      </c>
      <c r="CA13" s="102">
        <v>1.55</v>
      </c>
      <c r="CB13" s="102">
        <f t="shared" si="37"/>
        <v>1.53</v>
      </c>
      <c r="CC13" s="102">
        <v>1.54</v>
      </c>
      <c r="CD13" s="102">
        <v>1.58</v>
      </c>
      <c r="CE13" s="102">
        <f t="shared" ref="CE13:CE18" si="237">MIN(CB13,CD13)</f>
        <v>1.53</v>
      </c>
      <c r="CF13" s="102">
        <v>1.61</v>
      </c>
      <c r="CG13" s="102">
        <v>1.66</v>
      </c>
      <c r="CH13" s="102">
        <f t="shared" si="38"/>
        <v>1.53</v>
      </c>
      <c r="CI13" s="102">
        <v>1.58</v>
      </c>
      <c r="CJ13" s="102">
        <f t="shared" ref="CJ13:CJ18" si="238">MIN(CH13,CI13)</f>
        <v>1.53</v>
      </c>
      <c r="CK13" s="102">
        <v>1.64</v>
      </c>
      <c r="CL13" s="102">
        <v>1.63</v>
      </c>
      <c r="CM13" s="102">
        <v>1.59</v>
      </c>
      <c r="CN13" s="102">
        <f t="shared" si="39"/>
        <v>1.53</v>
      </c>
      <c r="CO13" s="102">
        <v>1.64</v>
      </c>
      <c r="CP13" s="102">
        <v>1.59</v>
      </c>
      <c r="CQ13" s="102">
        <f>MIN(CN13,CP13)</f>
        <v>1.53</v>
      </c>
      <c r="CR13" s="102">
        <v>1.65</v>
      </c>
      <c r="CS13" s="102">
        <v>1.59</v>
      </c>
      <c r="CT13" s="102">
        <f t="shared" ref="CT13:CT18" si="239">MIN(CQ13,CS13)</f>
        <v>1.53</v>
      </c>
      <c r="CU13" s="102">
        <v>1.65</v>
      </c>
      <c r="CV13" s="102">
        <v>1.66</v>
      </c>
      <c r="CW13" s="102">
        <v>1.58</v>
      </c>
      <c r="CX13" s="102">
        <f t="shared" ref="CX13:CX18" si="240">MIN(CT13,CW13)</f>
        <v>1.53</v>
      </c>
      <c r="CY13" s="102">
        <v>1.65</v>
      </c>
      <c r="CZ13" s="102">
        <v>1.59</v>
      </c>
      <c r="DA13" s="102">
        <f t="shared" si="40"/>
        <v>1.53</v>
      </c>
      <c r="DB13" s="102">
        <v>1.65</v>
      </c>
      <c r="DC13" s="102">
        <v>1.59</v>
      </c>
      <c r="DD13" s="77">
        <f t="shared" ref="DD13:DD18" si="241">MIN(DA13,DC13)</f>
        <v>1.53</v>
      </c>
      <c r="DE13" s="51">
        <v>1.65</v>
      </c>
      <c r="DF13" s="47">
        <v>1.59</v>
      </c>
      <c r="DG13" s="51">
        <f t="shared" ref="DG13:DG18" si="242">(MIN(DD13,DF13))</f>
        <v>1.53</v>
      </c>
      <c r="DH13" s="51">
        <v>1.58</v>
      </c>
      <c r="DI13" s="51">
        <v>1.53</v>
      </c>
      <c r="DJ13" s="6">
        <f t="shared" ref="DJ13:DJ18" si="243">(DI13-DG13)/DG13</f>
        <v>0</v>
      </c>
      <c r="DK13" s="102" t="s">
        <v>1502</v>
      </c>
      <c r="DL13" s="102" t="s">
        <v>1502</v>
      </c>
      <c r="DM13" s="102" t="s">
        <v>1502</v>
      </c>
      <c r="DN13" s="102" t="s">
        <v>1502</v>
      </c>
      <c r="DO13" s="102" t="s">
        <v>1502</v>
      </c>
      <c r="DP13" s="102" t="s">
        <v>1502</v>
      </c>
      <c r="DQ13" s="102" t="s">
        <v>1502</v>
      </c>
      <c r="DR13" s="102">
        <v>1.54</v>
      </c>
      <c r="DS13" s="102">
        <f t="shared" si="42"/>
        <v>1.54</v>
      </c>
      <c r="DT13" s="102">
        <v>1.56</v>
      </c>
      <c r="DU13" s="102">
        <v>1.52</v>
      </c>
      <c r="DV13" s="102">
        <f t="shared" si="43"/>
        <v>1.52</v>
      </c>
      <c r="DW13" s="102">
        <v>1.66</v>
      </c>
      <c r="DX13" s="102">
        <v>1.6</v>
      </c>
      <c r="DY13" s="102">
        <f t="shared" si="44"/>
        <v>1.52</v>
      </c>
      <c r="DZ13" s="102">
        <v>1.64</v>
      </c>
      <c r="EA13" s="102">
        <v>1.64</v>
      </c>
      <c r="EB13" s="102">
        <v>1.6</v>
      </c>
      <c r="EC13" s="102">
        <f t="shared" si="186"/>
        <v>1.52</v>
      </c>
      <c r="ED13" s="102">
        <v>1.64</v>
      </c>
      <c r="EE13" s="102">
        <v>1.6</v>
      </c>
      <c r="EF13" s="102">
        <f t="shared" si="45"/>
        <v>1.52</v>
      </c>
      <c r="EG13" s="102">
        <v>1.62</v>
      </c>
      <c r="EH13" s="102">
        <v>1.6</v>
      </c>
      <c r="EI13" s="102">
        <f t="shared" si="46"/>
        <v>1.52</v>
      </c>
      <c r="EJ13" s="102">
        <v>1.64</v>
      </c>
      <c r="EK13" s="102">
        <v>1.6</v>
      </c>
      <c r="EL13" s="102">
        <f t="shared" si="47"/>
        <v>1.52</v>
      </c>
      <c r="EM13" s="102">
        <v>1.63</v>
      </c>
      <c r="EN13" s="102">
        <v>1.6</v>
      </c>
      <c r="EO13" s="102">
        <f t="shared" si="187"/>
        <v>1.52</v>
      </c>
      <c r="EP13" s="102">
        <v>1.6</v>
      </c>
      <c r="EQ13" s="102">
        <v>1.605</v>
      </c>
      <c r="ER13" s="102">
        <f t="shared" si="188"/>
        <v>1.52</v>
      </c>
      <c r="ES13" s="102">
        <v>1.64</v>
      </c>
      <c r="ET13" s="102">
        <v>1.64</v>
      </c>
      <c r="EU13" s="102">
        <v>1.61</v>
      </c>
      <c r="EV13" s="77">
        <f t="shared" si="48"/>
        <v>1.52</v>
      </c>
      <c r="EW13" s="51">
        <v>1.6</v>
      </c>
      <c r="EX13" s="52">
        <f t="shared" si="189"/>
        <v>1.52</v>
      </c>
      <c r="EY13" s="77">
        <v>1.6</v>
      </c>
      <c r="EZ13" s="885">
        <f t="shared" si="1"/>
        <v>5.2631578947368467E-2</v>
      </c>
      <c r="FA13" s="102" t="s">
        <v>1502</v>
      </c>
      <c r="FB13" s="102" t="s">
        <v>1502</v>
      </c>
      <c r="FC13" s="102" t="s">
        <v>1502</v>
      </c>
      <c r="FD13" s="102" t="s">
        <v>1502</v>
      </c>
      <c r="FE13" s="102" t="s">
        <v>1502</v>
      </c>
      <c r="FF13" s="102" t="s">
        <v>1502</v>
      </c>
      <c r="FG13" s="102" t="s">
        <v>1502</v>
      </c>
      <c r="FH13" s="102" t="s">
        <v>1502</v>
      </c>
      <c r="FI13" s="102" t="s">
        <v>1502</v>
      </c>
      <c r="FJ13" s="102" t="s">
        <v>1502</v>
      </c>
      <c r="FK13" s="102">
        <v>1.5</v>
      </c>
      <c r="FL13" s="102">
        <v>1.56</v>
      </c>
      <c r="FM13" s="102">
        <v>1.57</v>
      </c>
      <c r="FN13" s="102">
        <f t="shared" si="50"/>
        <v>1.5</v>
      </c>
      <c r="FO13" s="102">
        <v>1.62</v>
      </c>
      <c r="FP13" s="102">
        <v>1.6</v>
      </c>
      <c r="FQ13" s="102">
        <f t="shared" si="51"/>
        <v>1.5</v>
      </c>
      <c r="FR13" s="102">
        <v>1.6220000000000001</v>
      </c>
      <c r="FS13" s="102">
        <v>1.61</v>
      </c>
      <c r="FT13" s="102">
        <f t="shared" si="190"/>
        <v>1.5</v>
      </c>
      <c r="FU13" s="102">
        <v>1.62</v>
      </c>
      <c r="FV13" s="102">
        <v>1.62</v>
      </c>
      <c r="FW13" s="102">
        <v>1.61</v>
      </c>
      <c r="FX13" s="102">
        <f t="shared" si="52"/>
        <v>1.5</v>
      </c>
      <c r="FY13" s="102">
        <v>1.61</v>
      </c>
      <c r="FZ13" s="102">
        <v>1.61</v>
      </c>
      <c r="GA13" s="102">
        <f t="shared" si="53"/>
        <v>1.5</v>
      </c>
      <c r="GB13" s="102">
        <v>1.62</v>
      </c>
      <c r="GC13" s="102">
        <v>1.62</v>
      </c>
      <c r="GD13" s="102">
        <v>1.61</v>
      </c>
      <c r="GE13" s="102">
        <f t="shared" si="191"/>
        <v>1.5</v>
      </c>
      <c r="GF13" s="102">
        <v>1.62</v>
      </c>
      <c r="GG13" s="102">
        <v>1.61</v>
      </c>
      <c r="GH13" s="102">
        <f t="shared" si="54"/>
        <v>1.5</v>
      </c>
      <c r="GI13" s="102">
        <v>1.61</v>
      </c>
      <c r="GJ13" s="102">
        <v>1.6160000000000001</v>
      </c>
      <c r="GK13" s="102">
        <f t="shared" si="192"/>
        <v>1.5</v>
      </c>
      <c r="GL13" s="102">
        <v>1.62</v>
      </c>
      <c r="GM13" s="102">
        <v>1.62</v>
      </c>
      <c r="GN13" s="102">
        <v>1.61</v>
      </c>
      <c r="GO13" s="102">
        <v>1.61</v>
      </c>
      <c r="GP13" s="102">
        <f t="shared" si="55"/>
        <v>1.5</v>
      </c>
      <c r="GQ13" s="102">
        <v>1.61</v>
      </c>
      <c r="GR13" s="58">
        <f t="shared" si="193"/>
        <v>1.5</v>
      </c>
      <c r="GS13" s="58">
        <v>1.62</v>
      </c>
      <c r="GT13" s="47">
        <v>1.62</v>
      </c>
      <c r="GU13" s="47">
        <f t="shared" si="56"/>
        <v>1.5</v>
      </c>
      <c r="GV13" s="51">
        <v>1.6</v>
      </c>
      <c r="GW13" s="51">
        <f t="shared" si="57"/>
        <v>1.5</v>
      </c>
      <c r="GX13" s="51"/>
      <c r="GY13" s="5">
        <f t="shared" si="58"/>
        <v>-1</v>
      </c>
      <c r="GZ13" s="102" t="s">
        <v>1502</v>
      </c>
      <c r="HA13" s="102" t="s">
        <v>1502</v>
      </c>
      <c r="HB13" s="102" t="s">
        <v>1502</v>
      </c>
      <c r="HC13" s="102" t="s">
        <v>1502</v>
      </c>
      <c r="HD13" s="102" t="s">
        <v>1502</v>
      </c>
      <c r="HE13" s="102" t="s">
        <v>1502</v>
      </c>
      <c r="HF13" s="102" t="s">
        <v>1502</v>
      </c>
      <c r="HG13" s="102" t="s">
        <v>1502</v>
      </c>
      <c r="HH13" s="102" t="s">
        <v>1502</v>
      </c>
      <c r="HI13" s="102" t="s">
        <v>1502</v>
      </c>
      <c r="HJ13" s="102">
        <v>1.49</v>
      </c>
      <c r="HK13" s="102">
        <v>1.57</v>
      </c>
      <c r="HL13" s="102">
        <v>1.58</v>
      </c>
      <c r="HM13" s="102">
        <f t="shared" si="60"/>
        <v>1.49</v>
      </c>
      <c r="HN13" s="102">
        <v>1.6</v>
      </c>
      <c r="HO13" s="102">
        <v>1.49</v>
      </c>
      <c r="HP13" s="102">
        <f t="shared" si="194"/>
        <v>1.49</v>
      </c>
      <c r="HQ13" s="102">
        <v>1.61</v>
      </c>
      <c r="HR13" s="102">
        <v>1.61</v>
      </c>
      <c r="HS13" s="102">
        <f t="shared" si="61"/>
        <v>1.49</v>
      </c>
      <c r="HT13" s="102">
        <v>1.61</v>
      </c>
      <c r="HU13" s="102">
        <v>1.61</v>
      </c>
      <c r="HV13" s="102">
        <f t="shared" si="195"/>
        <v>1.49</v>
      </c>
      <c r="HW13" s="102">
        <v>1.6</v>
      </c>
      <c r="HX13" s="102">
        <v>1.61</v>
      </c>
      <c r="HY13" s="102">
        <f t="shared" si="2"/>
        <v>1.49</v>
      </c>
      <c r="HZ13" s="102">
        <v>1.61</v>
      </c>
      <c r="IA13" s="102">
        <f t="shared" si="62"/>
        <v>1.49</v>
      </c>
      <c r="IB13" s="102">
        <v>1.61</v>
      </c>
      <c r="IC13" s="102">
        <v>1.61</v>
      </c>
      <c r="ID13" s="102">
        <f t="shared" si="196"/>
        <v>1.49</v>
      </c>
      <c r="IE13" s="1057">
        <v>1.61</v>
      </c>
      <c r="IF13" s="102">
        <v>1.61</v>
      </c>
      <c r="IG13" s="102">
        <f t="shared" si="197"/>
        <v>1.49</v>
      </c>
      <c r="IH13" s="102">
        <v>1.61</v>
      </c>
      <c r="II13" s="102">
        <v>1.61</v>
      </c>
      <c r="IJ13" s="102">
        <v>1.61</v>
      </c>
      <c r="IK13" s="102">
        <f t="shared" si="63"/>
        <v>1.49</v>
      </c>
      <c r="IL13" s="102">
        <v>1.58</v>
      </c>
      <c r="IM13" s="32">
        <f t="shared" si="64"/>
        <v>1.49</v>
      </c>
      <c r="IN13" s="47">
        <v>1.61</v>
      </c>
      <c r="IO13" s="51">
        <f t="shared" si="65"/>
        <v>1.49</v>
      </c>
      <c r="IP13" s="51">
        <v>1.59</v>
      </c>
      <c r="IQ13" s="48">
        <f t="shared" si="66"/>
        <v>1.49</v>
      </c>
      <c r="IR13" s="48">
        <v>1.61</v>
      </c>
      <c r="IS13" s="77">
        <v>1.61</v>
      </c>
      <c r="IT13" s="48">
        <f t="shared" si="67"/>
        <v>1.49</v>
      </c>
      <c r="IU13" s="48">
        <v>1.61</v>
      </c>
      <c r="IV13" s="77">
        <v>1.61</v>
      </c>
      <c r="IW13" s="48">
        <f t="shared" si="198"/>
        <v>1.49</v>
      </c>
      <c r="IX13" s="48">
        <v>1.61</v>
      </c>
      <c r="IY13" s="77">
        <v>1.6</v>
      </c>
      <c r="IZ13" s="48">
        <f t="shared" si="68"/>
        <v>1.49</v>
      </c>
      <c r="JA13" s="48">
        <v>1.61</v>
      </c>
      <c r="JB13" s="48">
        <f t="shared" si="69"/>
        <v>1.49</v>
      </c>
      <c r="JC13" s="48">
        <v>1.6140000000000001</v>
      </c>
      <c r="JD13" s="77">
        <v>1.61</v>
      </c>
      <c r="JE13" s="48">
        <f t="shared" si="70"/>
        <v>1.49</v>
      </c>
      <c r="JF13" s="48">
        <v>1.61</v>
      </c>
      <c r="JG13" s="77">
        <v>1.6</v>
      </c>
      <c r="JH13" s="48">
        <f t="shared" si="71"/>
        <v>1.49</v>
      </c>
      <c r="JI13" s="48">
        <v>1.6</v>
      </c>
      <c r="JJ13" s="77">
        <v>1.61</v>
      </c>
      <c r="JK13" s="48">
        <f t="shared" si="72"/>
        <v>1.49</v>
      </c>
      <c r="JL13" s="48"/>
      <c r="JM13" s="5">
        <f t="shared" si="73"/>
        <v>-1</v>
      </c>
      <c r="JN13" s="102" t="s">
        <v>1502</v>
      </c>
      <c r="JO13" s="102" t="s">
        <v>1502</v>
      </c>
      <c r="JP13" s="102" t="s">
        <v>1502</v>
      </c>
      <c r="JQ13" s="102" t="s">
        <v>1502</v>
      </c>
      <c r="JR13" s="102" t="s">
        <v>1502</v>
      </c>
      <c r="JS13" s="102" t="s">
        <v>1502</v>
      </c>
      <c r="JT13" s="102" t="s">
        <v>1502</v>
      </c>
      <c r="JU13" s="102" t="s">
        <v>1502</v>
      </c>
      <c r="JV13" s="102" t="s">
        <v>1502</v>
      </c>
      <c r="JW13" s="102">
        <v>1.51</v>
      </c>
      <c r="JX13" s="102">
        <v>1.57</v>
      </c>
      <c r="JY13" s="102">
        <v>1.59</v>
      </c>
      <c r="JZ13" s="102">
        <f t="shared" si="75"/>
        <v>1.51</v>
      </c>
      <c r="KA13" s="102">
        <v>1.53</v>
      </c>
      <c r="KB13" s="102">
        <v>1.51</v>
      </c>
      <c r="KC13" s="102">
        <v>1.62</v>
      </c>
      <c r="KD13" s="102">
        <v>1.61</v>
      </c>
      <c r="KE13" s="102">
        <f t="shared" si="199"/>
        <v>1.51</v>
      </c>
      <c r="KF13" s="102">
        <v>1.61</v>
      </c>
      <c r="KG13" s="102">
        <v>1.61</v>
      </c>
      <c r="KH13" s="102">
        <f t="shared" si="76"/>
        <v>1.51</v>
      </c>
      <c r="KI13" s="102">
        <v>1.61</v>
      </c>
      <c r="KJ13" s="102">
        <v>1.61</v>
      </c>
      <c r="KK13" s="102">
        <f t="shared" si="3"/>
        <v>1.51</v>
      </c>
      <c r="KL13" s="102">
        <v>1.61</v>
      </c>
      <c r="KM13" s="102">
        <f t="shared" si="200"/>
        <v>1.51</v>
      </c>
      <c r="KN13" s="102">
        <v>1.62</v>
      </c>
      <c r="KO13" s="102">
        <v>1.61</v>
      </c>
      <c r="KP13" s="102">
        <f t="shared" si="77"/>
        <v>1.51</v>
      </c>
      <c r="KQ13" s="102">
        <v>1.62</v>
      </c>
      <c r="KR13" s="102">
        <v>1.61</v>
      </c>
      <c r="KS13" s="102">
        <f t="shared" si="201"/>
        <v>1.51</v>
      </c>
      <c r="KT13" s="102">
        <v>1.63</v>
      </c>
      <c r="KU13" s="102">
        <v>1.62</v>
      </c>
      <c r="KV13" s="47">
        <v>1.61</v>
      </c>
      <c r="KW13" s="102">
        <f t="shared" si="78"/>
        <v>1.51</v>
      </c>
      <c r="KX13" s="47">
        <v>1.61</v>
      </c>
      <c r="KY13" s="32">
        <f t="shared" si="79"/>
        <v>1.51</v>
      </c>
      <c r="KZ13" s="51">
        <v>1.61</v>
      </c>
      <c r="LA13" s="47">
        <f t="shared" si="80"/>
        <v>1.51</v>
      </c>
      <c r="LB13" s="47">
        <v>1.61</v>
      </c>
      <c r="LC13" s="51">
        <v>1.6</v>
      </c>
      <c r="LD13" s="51">
        <f t="shared" si="81"/>
        <v>1.51</v>
      </c>
      <c r="LE13" s="51">
        <v>1.57</v>
      </c>
      <c r="LF13" s="48">
        <f t="shared" si="82"/>
        <v>1.51</v>
      </c>
      <c r="LG13" s="48">
        <v>1.63</v>
      </c>
      <c r="LH13" s="77">
        <v>1.61</v>
      </c>
      <c r="LI13" s="48">
        <f t="shared" si="83"/>
        <v>1.51</v>
      </c>
      <c r="LJ13" s="48">
        <v>1.63</v>
      </c>
      <c r="LK13" s="77">
        <v>1.6</v>
      </c>
      <c r="LL13" s="48">
        <f t="shared" si="202"/>
        <v>1.51</v>
      </c>
      <c r="LM13" s="48"/>
      <c r="LN13" s="77">
        <v>1.615</v>
      </c>
      <c r="LO13" s="48">
        <f t="shared" si="84"/>
        <v>1.51</v>
      </c>
      <c r="LP13" s="77">
        <v>1.6</v>
      </c>
      <c r="LQ13" s="48">
        <f t="shared" si="85"/>
        <v>1.51</v>
      </c>
      <c r="LR13" s="76">
        <v>1.63</v>
      </c>
      <c r="LS13" s="102">
        <v>1.6</v>
      </c>
      <c r="LT13" s="48">
        <f t="shared" si="86"/>
        <v>1.51</v>
      </c>
      <c r="LU13" s="48">
        <v>1.56</v>
      </c>
      <c r="LV13" s="48">
        <f t="shared" si="87"/>
        <v>1.51</v>
      </c>
      <c r="LW13" s="48">
        <v>1.617</v>
      </c>
      <c r="LX13" s="77">
        <v>1.55</v>
      </c>
      <c r="LY13" s="48">
        <f t="shared" si="88"/>
        <v>1.51</v>
      </c>
      <c r="LZ13" s="48"/>
      <c r="MA13" s="5">
        <f t="shared" si="89"/>
        <v>-1</v>
      </c>
      <c r="MB13" s="102" t="s">
        <v>1502</v>
      </c>
      <c r="MC13" s="102" t="s">
        <v>1502</v>
      </c>
      <c r="MD13" s="102" t="s">
        <v>1502</v>
      </c>
      <c r="ME13" s="102" t="s">
        <v>1502</v>
      </c>
      <c r="MF13" s="102" t="s">
        <v>1502</v>
      </c>
      <c r="MG13" s="102" t="s">
        <v>1502</v>
      </c>
      <c r="MH13" s="102" t="s">
        <v>1502</v>
      </c>
      <c r="MI13" s="102" t="s">
        <v>1502</v>
      </c>
      <c r="MJ13" s="102">
        <v>1.5</v>
      </c>
      <c r="MK13" s="102">
        <v>1.59</v>
      </c>
      <c r="ML13" s="102">
        <v>1.45</v>
      </c>
      <c r="MM13" s="102">
        <v>1.59</v>
      </c>
      <c r="MN13" s="102">
        <v>1.51</v>
      </c>
      <c r="MO13" s="102">
        <f t="shared" si="92"/>
        <v>1.5</v>
      </c>
      <c r="MP13" s="102">
        <v>1.62</v>
      </c>
      <c r="MQ13" s="102">
        <f t="shared" si="203"/>
        <v>1.5</v>
      </c>
      <c r="MR13" s="102">
        <v>1.62</v>
      </c>
      <c r="MS13" s="102">
        <v>1.6</v>
      </c>
      <c r="MT13" s="102">
        <f t="shared" si="93"/>
        <v>1.5</v>
      </c>
      <c r="MU13" s="102">
        <v>1.62</v>
      </c>
      <c r="MV13" s="102">
        <v>1.6</v>
      </c>
      <c r="MW13" s="102">
        <f t="shared" si="94"/>
        <v>1.5</v>
      </c>
      <c r="MX13" s="102">
        <v>1.61</v>
      </c>
      <c r="MY13" s="102">
        <v>1.61</v>
      </c>
      <c r="MZ13" s="102">
        <f t="shared" si="95"/>
        <v>1.5</v>
      </c>
      <c r="NA13" s="102">
        <v>1.62</v>
      </c>
      <c r="NB13" s="102">
        <v>1.57</v>
      </c>
      <c r="NC13" s="102">
        <f t="shared" si="96"/>
        <v>1.5</v>
      </c>
      <c r="ND13" s="102">
        <v>1.62</v>
      </c>
      <c r="NE13" s="102">
        <v>1.63</v>
      </c>
      <c r="NF13" s="102">
        <f t="shared" si="97"/>
        <v>1.5</v>
      </c>
      <c r="NG13" s="102">
        <v>1.62</v>
      </c>
      <c r="NH13" s="102">
        <v>1.62</v>
      </c>
      <c r="NI13" s="102">
        <f t="shared" si="204"/>
        <v>1.5</v>
      </c>
      <c r="NJ13" s="102">
        <v>1.62</v>
      </c>
      <c r="NK13" s="102">
        <v>1.62</v>
      </c>
      <c r="NL13" s="102">
        <v>1.63</v>
      </c>
      <c r="NM13" s="102">
        <f t="shared" si="98"/>
        <v>1.5</v>
      </c>
      <c r="NN13" s="102">
        <v>1.63</v>
      </c>
      <c r="NO13" s="1049">
        <f t="shared" si="205"/>
        <v>1.5</v>
      </c>
      <c r="NP13" s="47">
        <v>1.62</v>
      </c>
      <c r="NQ13" s="47">
        <v>1.62</v>
      </c>
      <c r="NR13" s="47">
        <f t="shared" si="99"/>
        <v>1.5</v>
      </c>
      <c r="NS13" s="47">
        <v>1.61</v>
      </c>
      <c r="NT13" s="47">
        <f t="shared" si="100"/>
        <v>1.5</v>
      </c>
      <c r="NU13" s="47">
        <v>1.61</v>
      </c>
      <c r="NV13" s="48">
        <f t="shared" si="101"/>
        <v>1.5</v>
      </c>
      <c r="NW13" s="48">
        <v>1.62</v>
      </c>
      <c r="NX13" s="77">
        <v>1.63</v>
      </c>
      <c r="NY13" s="48">
        <f t="shared" si="102"/>
        <v>1.5</v>
      </c>
      <c r="NZ13" s="48">
        <v>1.61</v>
      </c>
      <c r="OA13" s="77">
        <v>1.63</v>
      </c>
      <c r="OB13" s="48">
        <f t="shared" si="206"/>
        <v>1.5</v>
      </c>
      <c r="OC13" s="48">
        <v>1.61</v>
      </c>
      <c r="OD13" s="77">
        <v>1.63</v>
      </c>
      <c r="OE13" s="48">
        <f t="shared" si="103"/>
        <v>1.5</v>
      </c>
      <c r="OF13" s="77">
        <v>1.64</v>
      </c>
      <c r="OG13" s="48">
        <f t="shared" si="104"/>
        <v>1.5</v>
      </c>
      <c r="OH13" s="76">
        <v>1.62</v>
      </c>
      <c r="OI13" s="77">
        <v>1.637</v>
      </c>
      <c r="OJ13" s="48">
        <f t="shared" si="105"/>
        <v>1.5</v>
      </c>
      <c r="OK13" s="77">
        <v>1.62</v>
      </c>
      <c r="OL13" s="48">
        <f t="shared" si="106"/>
        <v>1.5</v>
      </c>
      <c r="OM13" s="48">
        <v>1.61</v>
      </c>
      <c r="ON13" s="76">
        <v>1.61</v>
      </c>
      <c r="OO13" s="76">
        <f t="shared" si="107"/>
        <v>1.5</v>
      </c>
      <c r="OP13" s="1049">
        <v>1.63</v>
      </c>
      <c r="OQ13" s="54">
        <f t="shared" si="108"/>
        <v>1.5</v>
      </c>
      <c r="OR13" s="1049">
        <v>1.63</v>
      </c>
      <c r="OS13" s="76">
        <f t="shared" si="109"/>
        <v>1.5</v>
      </c>
      <c r="OT13" s="1049">
        <v>1.62</v>
      </c>
      <c r="OU13" s="76">
        <f t="shared" si="207"/>
        <v>1.5</v>
      </c>
      <c r="OV13" s="76">
        <v>1.62</v>
      </c>
      <c r="OW13" s="5">
        <f t="shared" si="110"/>
        <v>8.0000000000000071E-2</v>
      </c>
      <c r="OX13" s="102">
        <v>1.46</v>
      </c>
      <c r="OY13" s="102" t="s">
        <v>1159</v>
      </c>
      <c r="OZ13" s="102">
        <f t="shared" si="208"/>
        <v>1.46</v>
      </c>
      <c r="PA13" s="102">
        <v>1.58</v>
      </c>
      <c r="PB13" s="102">
        <v>1.57</v>
      </c>
      <c r="PC13" s="102">
        <f t="shared" si="209"/>
        <v>1.46</v>
      </c>
      <c r="PD13" s="102">
        <v>1.34</v>
      </c>
      <c r="PE13" s="102">
        <v>1.57</v>
      </c>
      <c r="PF13" s="102">
        <f t="shared" si="111"/>
        <v>1.46</v>
      </c>
      <c r="PG13" s="102">
        <v>1.56</v>
      </c>
      <c r="PH13" s="102">
        <v>1.55</v>
      </c>
      <c r="PI13" s="102">
        <v>1.58</v>
      </c>
      <c r="PJ13" s="102">
        <f t="shared" si="112"/>
        <v>1.46</v>
      </c>
      <c r="PK13" s="102">
        <v>1.58</v>
      </c>
      <c r="PL13" s="1049">
        <f t="shared" si="210"/>
        <v>1.46</v>
      </c>
      <c r="PM13" s="102">
        <v>1.49</v>
      </c>
      <c r="PN13" s="47">
        <v>1.58</v>
      </c>
      <c r="PO13" s="47">
        <f t="shared" si="113"/>
        <v>1.46</v>
      </c>
      <c r="PP13" s="47">
        <v>1.49</v>
      </c>
      <c r="PQ13" s="47">
        <v>1.58</v>
      </c>
      <c r="PR13" s="47">
        <f t="shared" si="114"/>
        <v>1.46</v>
      </c>
      <c r="PS13" s="47">
        <v>1.58</v>
      </c>
      <c r="PT13" s="47">
        <f t="shared" si="115"/>
        <v>1.46</v>
      </c>
      <c r="PU13" s="48">
        <v>1.57</v>
      </c>
      <c r="PV13" s="48">
        <v>1.4899999999999998</v>
      </c>
      <c r="PW13" s="77">
        <v>1.51</v>
      </c>
      <c r="PX13" s="48">
        <f t="shared" si="116"/>
        <v>1.46</v>
      </c>
      <c r="PY13" s="48">
        <v>1.5840000000000001</v>
      </c>
      <c r="PZ13" s="77">
        <v>1.5840000000000001</v>
      </c>
      <c r="QA13" s="48">
        <f t="shared" si="211"/>
        <v>1.46</v>
      </c>
      <c r="QB13" s="48">
        <v>1.57</v>
      </c>
      <c r="QC13" s="77">
        <v>1.58</v>
      </c>
      <c r="QD13" s="48">
        <f t="shared" si="117"/>
        <v>1.46</v>
      </c>
      <c r="QE13" s="48">
        <v>1.59</v>
      </c>
      <c r="QF13" s="77">
        <v>1.59</v>
      </c>
      <c r="QG13" s="48">
        <f t="shared" si="118"/>
        <v>1.46</v>
      </c>
      <c r="QH13" s="76">
        <v>1.55</v>
      </c>
      <c r="QI13" s="77">
        <v>1.54</v>
      </c>
      <c r="QJ13" s="48">
        <f t="shared" si="119"/>
        <v>1.46</v>
      </c>
      <c r="QK13" s="77">
        <v>1.48</v>
      </c>
      <c r="QL13" s="77">
        <f t="shared" si="120"/>
        <v>1.46</v>
      </c>
      <c r="QM13" s="77">
        <v>1.58</v>
      </c>
      <c r="QN13" s="48">
        <f t="shared" si="212"/>
        <v>1.46</v>
      </c>
      <c r="QO13" s="76">
        <v>1.58</v>
      </c>
      <c r="QP13" s="1049">
        <v>1.58</v>
      </c>
      <c r="QQ13" s="76">
        <f t="shared" si="121"/>
        <v>1.46</v>
      </c>
      <c r="QR13" s="1049">
        <v>1.58</v>
      </c>
      <c r="QS13" s="76">
        <f t="shared" si="122"/>
        <v>1.46</v>
      </c>
      <c r="QT13" s="76">
        <v>1.58</v>
      </c>
      <c r="QU13" s="76">
        <f t="shared" si="123"/>
        <v>1.46</v>
      </c>
      <c r="QV13" s="76">
        <v>1.58</v>
      </c>
      <c r="QW13" s="76">
        <f t="shared" si="213"/>
        <v>1.46</v>
      </c>
      <c r="QX13" s="76">
        <v>1.58</v>
      </c>
      <c r="QY13" s="1049" t="s">
        <v>1159</v>
      </c>
      <c r="QZ13" s="1049">
        <f t="shared" si="4"/>
        <v>1.46</v>
      </c>
      <c r="RA13" s="1049">
        <v>1.58</v>
      </c>
      <c r="RB13" s="1049">
        <f t="shared" si="214"/>
        <v>1.46</v>
      </c>
      <c r="RC13" s="1049">
        <v>1.58</v>
      </c>
      <c r="RD13" s="1049">
        <v>1.57</v>
      </c>
      <c r="RE13" s="6">
        <f t="shared" si="124"/>
        <v>7.5342465753424723E-2</v>
      </c>
      <c r="RF13" s="102">
        <v>1.61</v>
      </c>
      <c r="RG13" s="102">
        <v>1.74</v>
      </c>
      <c r="RH13" s="102">
        <v>1.74</v>
      </c>
      <c r="RI13" s="52">
        <f t="shared" si="125"/>
        <v>1.61</v>
      </c>
      <c r="RJ13" s="54">
        <v>1.74</v>
      </c>
      <c r="RK13" s="48">
        <v>1.74</v>
      </c>
      <c r="RL13" s="48">
        <v>1.74</v>
      </c>
      <c r="RM13" s="47">
        <f t="shared" si="126"/>
        <v>1.61</v>
      </c>
      <c r="RN13" s="47">
        <v>1.74</v>
      </c>
      <c r="RO13" s="47">
        <v>1.71</v>
      </c>
      <c r="RP13" s="47">
        <f t="shared" si="127"/>
        <v>1.61</v>
      </c>
      <c r="RQ13" s="47">
        <v>1.72</v>
      </c>
      <c r="RR13" s="48">
        <f t="shared" si="128"/>
        <v>1.61</v>
      </c>
      <c r="RS13" s="48">
        <v>1.72</v>
      </c>
      <c r="RT13" s="48">
        <v>1.72</v>
      </c>
      <c r="RU13" s="77">
        <v>1.74</v>
      </c>
      <c r="RV13" s="48">
        <f t="shared" si="234"/>
        <v>1.61</v>
      </c>
      <c r="RW13" s="48">
        <v>1.7330000000000001</v>
      </c>
      <c r="RX13" s="77">
        <v>1.71</v>
      </c>
      <c r="RY13" s="48">
        <f t="shared" si="215"/>
        <v>1.61</v>
      </c>
      <c r="RZ13" s="48"/>
      <c r="SA13" s="77">
        <v>1.72</v>
      </c>
      <c r="SB13" s="48">
        <f t="shared" si="129"/>
        <v>1.61</v>
      </c>
      <c r="SC13" s="48">
        <v>1.71</v>
      </c>
      <c r="SD13" s="48">
        <v>1.71</v>
      </c>
      <c r="SE13" s="48">
        <f t="shared" si="130"/>
        <v>1.61</v>
      </c>
      <c r="SF13" s="48">
        <v>1.66</v>
      </c>
      <c r="SG13" s="48">
        <f t="shared" si="131"/>
        <v>1.61</v>
      </c>
      <c r="SH13" s="48">
        <v>1.66</v>
      </c>
      <c r="SI13" s="76">
        <v>1.64</v>
      </c>
      <c r="SJ13" s="76">
        <f t="shared" si="132"/>
        <v>1.61</v>
      </c>
      <c r="SK13" s="76">
        <v>1.65</v>
      </c>
      <c r="SL13" s="76">
        <f t="shared" si="216"/>
        <v>1.61</v>
      </c>
      <c r="SM13" s="76">
        <v>1.74</v>
      </c>
      <c r="SN13" s="1049">
        <v>1.69</v>
      </c>
      <c r="SO13" s="76">
        <f t="shared" si="133"/>
        <v>1.61</v>
      </c>
      <c r="SP13" s="1050">
        <v>1.69</v>
      </c>
      <c r="SQ13" s="76">
        <f t="shared" si="217"/>
        <v>1.61</v>
      </c>
      <c r="SR13" s="76">
        <v>1.73</v>
      </c>
      <c r="SS13" s="76">
        <v>1.74</v>
      </c>
      <c r="ST13" s="76">
        <f t="shared" si="134"/>
        <v>1.61</v>
      </c>
      <c r="SU13" s="1050">
        <v>1.7330000000000001</v>
      </c>
      <c r="SV13" s="76">
        <f t="shared" si="5"/>
        <v>1.61</v>
      </c>
      <c r="SW13" s="1049">
        <v>1.73</v>
      </c>
      <c r="SX13" s="1049">
        <f t="shared" si="218"/>
        <v>1.61</v>
      </c>
      <c r="SY13" s="1049">
        <v>1.74</v>
      </c>
      <c r="SZ13" s="1049">
        <v>1.74</v>
      </c>
      <c r="TA13" s="1049">
        <f t="shared" si="219"/>
        <v>1.61</v>
      </c>
      <c r="TB13" s="1049">
        <v>1.74</v>
      </c>
      <c r="TC13" s="5">
        <f t="shared" si="6"/>
        <v>8.0745341614906763E-2</v>
      </c>
      <c r="TD13" s="47">
        <v>1.7270000000000003</v>
      </c>
      <c r="TE13" s="102">
        <v>1.83</v>
      </c>
      <c r="TF13" s="58">
        <f t="shared" ref="TF13:TF18" si="244">(MIN(TD13,TE13))</f>
        <v>1.7270000000000003</v>
      </c>
      <c r="TG13" s="48">
        <v>1.83</v>
      </c>
      <c r="TH13" s="58">
        <f t="shared" si="135"/>
        <v>1.7270000000000003</v>
      </c>
      <c r="TI13" s="47">
        <v>1.83</v>
      </c>
      <c r="TJ13" s="47">
        <f t="shared" si="136"/>
        <v>1.7270000000000003</v>
      </c>
      <c r="TK13" s="47">
        <v>1.79</v>
      </c>
      <c r="TL13" s="48">
        <v>1.77</v>
      </c>
      <c r="TM13" s="47">
        <f t="shared" si="137"/>
        <v>1.7270000000000003</v>
      </c>
      <c r="TN13" s="47">
        <v>1.83</v>
      </c>
      <c r="TO13" s="48">
        <f t="shared" si="138"/>
        <v>1.7270000000000003</v>
      </c>
      <c r="TP13" s="48">
        <v>1.87</v>
      </c>
      <c r="TQ13" s="77">
        <v>1.85</v>
      </c>
      <c r="TR13" s="48">
        <f t="shared" si="235"/>
        <v>1.7270000000000003</v>
      </c>
      <c r="TS13" s="48">
        <v>1.79</v>
      </c>
      <c r="TT13" s="48">
        <v>1.88</v>
      </c>
      <c r="TU13" s="48">
        <v>1.84</v>
      </c>
      <c r="TV13" s="77">
        <v>1.86</v>
      </c>
      <c r="TW13" s="77">
        <v>1.86</v>
      </c>
      <c r="TX13" s="48">
        <f t="shared" si="220"/>
        <v>1.7270000000000003</v>
      </c>
      <c r="TY13" s="48">
        <v>1.81</v>
      </c>
      <c r="TZ13" s="48">
        <v>1.82</v>
      </c>
      <c r="UA13" s="77">
        <v>1.77</v>
      </c>
      <c r="UB13" s="77">
        <v>1.78</v>
      </c>
      <c r="UC13" s="48">
        <f t="shared" si="139"/>
        <v>1.7270000000000003</v>
      </c>
      <c r="UD13" s="48">
        <v>1.79</v>
      </c>
      <c r="UE13" s="48">
        <v>1.83</v>
      </c>
      <c r="UF13" s="48">
        <f t="shared" si="140"/>
        <v>1.7270000000000003</v>
      </c>
      <c r="UG13" s="77">
        <v>1.79</v>
      </c>
      <c r="UH13" s="77">
        <v>1.76</v>
      </c>
      <c r="UI13" s="48">
        <f t="shared" si="221"/>
        <v>1.7270000000000003</v>
      </c>
      <c r="UJ13" s="48">
        <v>1.76</v>
      </c>
      <c r="UK13" s="48">
        <v>1.75</v>
      </c>
      <c r="UL13" s="102">
        <v>1.84</v>
      </c>
      <c r="UM13" s="47">
        <v>1.865</v>
      </c>
      <c r="UN13" s="48">
        <f t="shared" si="141"/>
        <v>1.7270000000000003</v>
      </c>
      <c r="UO13" s="76">
        <v>1.867</v>
      </c>
      <c r="UP13" s="76">
        <v>1.87</v>
      </c>
      <c r="UQ13" s="76">
        <f t="shared" si="142"/>
        <v>1.7270000000000003</v>
      </c>
      <c r="UR13" s="76">
        <v>1.87</v>
      </c>
      <c r="US13" s="76">
        <v>1.8720000000000001</v>
      </c>
      <c r="UT13" s="76">
        <f t="shared" si="143"/>
        <v>1.7270000000000003</v>
      </c>
      <c r="UU13" s="76">
        <v>1.875</v>
      </c>
      <c r="UV13" s="76">
        <v>1.87</v>
      </c>
      <c r="UW13" s="76">
        <f t="shared" si="144"/>
        <v>1.7270000000000003</v>
      </c>
      <c r="UX13" s="1050" t="s">
        <v>1502</v>
      </c>
      <c r="UY13" s="1050" t="s">
        <v>1502</v>
      </c>
      <c r="UZ13" s="76">
        <f t="shared" si="145"/>
        <v>1.7270000000000003</v>
      </c>
      <c r="VA13" s="76" t="s">
        <v>1159</v>
      </c>
      <c r="VB13" s="76" t="s">
        <v>1159</v>
      </c>
      <c r="VC13" s="76">
        <f t="shared" si="146"/>
        <v>1.7270000000000003</v>
      </c>
      <c r="VD13" s="76" t="s">
        <v>1159</v>
      </c>
      <c r="VE13" s="76">
        <f t="shared" si="147"/>
        <v>1.7270000000000003</v>
      </c>
      <c r="VF13" s="1049"/>
      <c r="VG13" s="54" t="s">
        <v>1159</v>
      </c>
      <c r="VH13" s="1049">
        <f t="shared" si="222"/>
        <v>1.7270000000000003</v>
      </c>
      <c r="VI13" s="1049"/>
      <c r="VJ13" s="1049" t="s">
        <v>1159</v>
      </c>
      <c r="VK13" s="1049" t="s">
        <v>1159</v>
      </c>
      <c r="VL13" s="54">
        <f t="shared" si="223"/>
        <v>1.7270000000000003</v>
      </c>
      <c r="VM13" s="54"/>
      <c r="VN13" s="1049" t="s">
        <v>1502</v>
      </c>
      <c r="VO13" s="1049" t="s">
        <v>1159</v>
      </c>
      <c r="VP13" s="1049">
        <f t="shared" si="148"/>
        <v>1.7270000000000003</v>
      </c>
      <c r="VQ13" s="1049"/>
      <c r="VR13" s="1049" t="s">
        <v>1159</v>
      </c>
      <c r="VS13" s="5">
        <f t="shared" si="149"/>
        <v>-1</v>
      </c>
      <c r="VT13" s="5"/>
      <c r="VU13" s="5">
        <f>(TU13-TR13)/TR13</f>
        <v>6.5431383902721338E-2</v>
      </c>
      <c r="VV13" s="48">
        <v>1.55</v>
      </c>
      <c r="VW13" s="48">
        <v>1.61</v>
      </c>
      <c r="VX13" s="48">
        <v>1.59</v>
      </c>
      <c r="VY13" s="48">
        <v>1.67</v>
      </c>
      <c r="VZ13" s="48">
        <f t="shared" si="224"/>
        <v>1.55</v>
      </c>
      <c r="WA13" s="48">
        <v>1.67</v>
      </c>
      <c r="WB13" s="1050">
        <v>1.61</v>
      </c>
      <c r="WC13" s="76">
        <f t="shared" si="151"/>
        <v>1.55</v>
      </c>
      <c r="WD13" s="76">
        <v>1.637</v>
      </c>
      <c r="WE13" s="1050">
        <v>1.68</v>
      </c>
      <c r="WF13" s="76">
        <f t="shared" si="225"/>
        <v>1.55</v>
      </c>
      <c r="WG13" s="76">
        <v>1.68</v>
      </c>
      <c r="WH13" s="76">
        <v>1.68</v>
      </c>
      <c r="WI13" s="76">
        <f t="shared" si="226"/>
        <v>1.55</v>
      </c>
      <c r="WJ13" s="76">
        <v>1.681</v>
      </c>
      <c r="WK13" s="76">
        <v>1.55</v>
      </c>
      <c r="WL13" s="76">
        <f t="shared" si="227"/>
        <v>1.55</v>
      </c>
      <c r="WM13" s="76">
        <v>1.681</v>
      </c>
      <c r="WN13" s="1049" t="s">
        <v>1159</v>
      </c>
      <c r="WO13" s="1049">
        <f t="shared" si="8"/>
        <v>1.55</v>
      </c>
      <c r="WP13" s="1049">
        <v>1.68</v>
      </c>
      <c r="WQ13" s="1049">
        <f t="shared" si="228"/>
        <v>1.55</v>
      </c>
      <c r="WR13" s="1049">
        <v>1.671</v>
      </c>
      <c r="WS13" s="1049">
        <v>1.68</v>
      </c>
      <c r="WT13" s="54">
        <f t="shared" si="152"/>
        <v>1.55</v>
      </c>
      <c r="WU13" s="1050"/>
      <c r="WV13" s="5">
        <f t="shared" si="153"/>
        <v>-1</v>
      </c>
      <c r="WW13" s="48">
        <v>1.7050000000000001</v>
      </c>
      <c r="WX13" s="48">
        <v>1.73</v>
      </c>
      <c r="WY13" s="48">
        <f t="shared" si="154"/>
        <v>1.7050000000000001</v>
      </c>
      <c r="WZ13" s="54">
        <v>1.74</v>
      </c>
      <c r="XA13" s="48">
        <f t="shared" si="155"/>
        <v>1.7050000000000001</v>
      </c>
      <c r="XB13" s="48">
        <v>1.76</v>
      </c>
      <c r="XC13" s="54">
        <v>1.69</v>
      </c>
      <c r="XD13" s="48">
        <f t="shared" si="156"/>
        <v>1.69</v>
      </c>
      <c r="XE13" s="54">
        <v>1.78</v>
      </c>
      <c r="XF13" s="48">
        <f t="shared" si="229"/>
        <v>1.69</v>
      </c>
      <c r="XG13" s="48">
        <v>1.71</v>
      </c>
      <c r="XH13" s="48">
        <v>1.78</v>
      </c>
      <c r="XI13" s="48">
        <f t="shared" si="9"/>
        <v>1.69</v>
      </c>
      <c r="XJ13" s="1049" t="s">
        <v>1159</v>
      </c>
      <c r="XK13" s="54">
        <f t="shared" si="10"/>
        <v>1.69</v>
      </c>
      <c r="XL13" s="1050">
        <v>1.81</v>
      </c>
      <c r="XM13" s="1049">
        <f t="shared" si="230"/>
        <v>1.69</v>
      </c>
      <c r="XN13" s="1049">
        <v>1.81</v>
      </c>
      <c r="XO13" s="1050">
        <v>1.81</v>
      </c>
      <c r="XP13" s="1049">
        <f t="shared" si="157"/>
        <v>1.69</v>
      </c>
      <c r="XQ13" s="1049"/>
      <c r="XR13" s="5">
        <f t="shared" si="158"/>
        <v>-1</v>
      </c>
      <c r="XS13" s="48">
        <v>1.7270000000000003</v>
      </c>
      <c r="XT13" s="48" t="s">
        <v>1502</v>
      </c>
      <c r="XU13" s="48" t="s">
        <v>1502</v>
      </c>
      <c r="XV13" s="48">
        <f t="shared" si="159"/>
        <v>1.7270000000000003</v>
      </c>
      <c r="XW13" s="48" t="s">
        <v>1502</v>
      </c>
      <c r="XX13" s="48" t="s">
        <v>1502</v>
      </c>
      <c r="XY13" s="48">
        <f t="shared" si="160"/>
        <v>1.7270000000000003</v>
      </c>
      <c r="XZ13" s="48" t="s">
        <v>1502</v>
      </c>
      <c r="YA13" s="48">
        <f t="shared" si="161"/>
        <v>1.7270000000000003</v>
      </c>
      <c r="YB13" s="48" t="s">
        <v>1159</v>
      </c>
      <c r="YC13" s="76" t="s">
        <v>1502</v>
      </c>
      <c r="YD13" s="48">
        <f t="shared" si="162"/>
        <v>1.7270000000000003</v>
      </c>
      <c r="YE13" s="48" t="s">
        <v>1159</v>
      </c>
      <c r="YF13" s="76">
        <f t="shared" si="163"/>
        <v>1.7270000000000003</v>
      </c>
      <c r="YG13" s="52" t="s">
        <v>1159</v>
      </c>
      <c r="YH13" s="1049">
        <f t="shared" si="164"/>
        <v>1.7270000000000003</v>
      </c>
      <c r="YI13" s="1049" t="s">
        <v>1159</v>
      </c>
      <c r="YJ13" s="1049">
        <f t="shared" si="231"/>
        <v>1.7270000000000003</v>
      </c>
      <c r="YK13" s="1049" t="s">
        <v>1496</v>
      </c>
      <c r="YL13" s="1049" t="s">
        <v>1159</v>
      </c>
      <c r="YM13" s="1049">
        <f t="shared" si="165"/>
        <v>1.7270000000000003</v>
      </c>
      <c r="YN13" s="1049"/>
      <c r="YO13" s="6">
        <f t="shared" si="166"/>
        <v>-1</v>
      </c>
      <c r="YP13" s="1049" t="s">
        <v>1159</v>
      </c>
      <c r="YQ13" s="1049" t="s">
        <v>1159</v>
      </c>
      <c r="YR13" s="1049" t="str">
        <f t="shared" si="167"/>
        <v>Blocked</v>
      </c>
      <c r="YS13" s="1049" t="s">
        <v>1159</v>
      </c>
      <c r="YT13" s="1049" t="s">
        <v>1159</v>
      </c>
      <c r="YU13" s="1049" t="s">
        <v>1159</v>
      </c>
      <c r="YV13" s="1049" t="s">
        <v>1159</v>
      </c>
      <c r="YW13" s="1049" t="s">
        <v>1159</v>
      </c>
      <c r="YX13" s="1049"/>
      <c r="YY13" s="1049" t="s">
        <v>1159</v>
      </c>
      <c r="YZ13" s="1049" t="s">
        <v>1502</v>
      </c>
      <c r="ZA13" s="1049" t="s">
        <v>1159</v>
      </c>
      <c r="ZB13" s="1049"/>
      <c r="ZC13" s="1049" t="s">
        <v>1496</v>
      </c>
      <c r="ZD13" s="1049"/>
      <c r="ZE13" s="1049" t="s">
        <v>1502</v>
      </c>
      <c r="ZF13" s="1049" t="s">
        <v>1502</v>
      </c>
      <c r="ZG13" s="1049" t="s">
        <v>1159</v>
      </c>
      <c r="ZH13" s="1049" t="s">
        <v>1502</v>
      </c>
      <c r="ZI13" s="1049" t="s">
        <v>1502</v>
      </c>
      <c r="ZJ13" s="1049" t="s">
        <v>1502</v>
      </c>
      <c r="ZK13" s="1049" t="s">
        <v>1502</v>
      </c>
      <c r="ZL13" s="1049" t="s">
        <v>1502</v>
      </c>
      <c r="ZM13" s="1049"/>
      <c r="ZN13" s="1222" t="e">
        <f t="shared" si="170"/>
        <v>#VALUE!</v>
      </c>
      <c r="ZO13" s="1222"/>
      <c r="ZP13" s="1049" t="s">
        <v>1502</v>
      </c>
      <c r="ZQ13" s="1049" t="str">
        <f t="shared" si="13"/>
        <v>NA</v>
      </c>
      <c r="ZR13" s="1049" t="s">
        <v>1502</v>
      </c>
      <c r="ZS13" s="1049" t="s">
        <v>1502</v>
      </c>
      <c r="ZT13" s="1049" t="str">
        <f t="shared" si="172"/>
        <v>NA</v>
      </c>
      <c r="ZU13" s="1049" t="s">
        <v>1502</v>
      </c>
      <c r="ZV13" s="5"/>
      <c r="ZW13" s="1049" t="s">
        <v>1502</v>
      </c>
      <c r="ZX13" s="1049" t="str">
        <f t="shared" si="14"/>
        <v>NA</v>
      </c>
      <c r="ZY13" s="1050" t="s">
        <v>1502</v>
      </c>
      <c r="ZZ13" s="1049" t="s">
        <v>1502</v>
      </c>
      <c r="AAA13" s="1049" t="str">
        <f t="shared" si="174"/>
        <v>NA</v>
      </c>
      <c r="AAB13" s="1049"/>
      <c r="AAC13" s="1222"/>
      <c r="AAD13" s="1050" t="s">
        <v>1502</v>
      </c>
      <c r="AAE13" s="1050" t="str">
        <f t="shared" si="15"/>
        <v>NA</v>
      </c>
      <c r="AAF13" s="1050" t="s">
        <v>1502</v>
      </c>
      <c r="AAG13" s="1050" t="s">
        <v>1502</v>
      </c>
      <c r="AAH13" s="1050" t="str">
        <f t="shared" si="176"/>
        <v>NA</v>
      </c>
      <c r="AAI13" s="1050"/>
      <c r="AAJ13" s="1222"/>
      <c r="AAK13" s="10" t="s">
        <v>3008</v>
      </c>
      <c r="AAL13" s="63"/>
      <c r="AAM13" s="57"/>
      <c r="AAN13" s="57" t="str">
        <f t="shared" si="16"/>
        <v xml:space="preserve">1. Better than baseline </v>
      </c>
      <c r="AAO13" s="57" t="str">
        <f t="shared" si="17"/>
        <v xml:space="preserve">1. Better than baseline </v>
      </c>
      <c r="AAP13" s="57" t="str">
        <f t="shared" si="18"/>
        <v xml:space="preserve">1. Better than baseline </v>
      </c>
      <c r="AAQ13" s="57" t="str">
        <f t="shared" si="19"/>
        <v>2. Within 10% deviation from baseline</v>
      </c>
      <c r="AAR13" s="48" t="str">
        <f t="shared" si="20"/>
        <v xml:space="preserve">1. Better than baseline </v>
      </c>
      <c r="AAS13" s="57" t="str">
        <f t="shared" si="21"/>
        <v xml:space="preserve">1. Better than baseline </v>
      </c>
      <c r="AAT13" s="57" t="str">
        <f t="shared" si="22"/>
        <v xml:space="preserve">1. Better than baseline </v>
      </c>
      <c r="AAU13" s="48" t="str">
        <f t="shared" si="23"/>
        <v>2. Within 10% deviation from baseline</v>
      </c>
      <c r="AAV13" s="57" t="str">
        <f t="shared" si="24"/>
        <v>2. Within 10% deviation from baseline</v>
      </c>
      <c r="AAW13" s="48" t="str">
        <f t="shared" si="25"/>
        <v>2. Within 10% deviation from baseline</v>
      </c>
      <c r="AAX13" s="48" t="str">
        <f t="shared" si="178"/>
        <v>2. Within 10% deviation from baseline</v>
      </c>
      <c r="AAY13" s="1049" t="str">
        <f t="shared" si="26"/>
        <v xml:space="preserve">1. Better than baseline </v>
      </c>
      <c r="AAZ13" s="1049" t="str">
        <f t="shared" si="27"/>
        <v xml:space="preserve">1. Better than baseline </v>
      </c>
      <c r="ABA13" s="1049" t="str">
        <f t="shared" si="28"/>
        <v xml:space="preserve">1. Better than baseline </v>
      </c>
      <c r="ABB13" s="1049" t="str">
        <f t="shared" si="179"/>
        <v>4.Blocker/Not Executed</v>
      </c>
    </row>
    <row r="14" spans="1:730" ht="15" thickBot="1" x14ac:dyDescent="0.4">
      <c r="A14" s="333">
        <v>12</v>
      </c>
      <c r="B14" s="333" t="s">
        <v>18</v>
      </c>
      <c r="C14" s="182" t="s">
        <v>1254</v>
      </c>
      <c r="D14" s="334" t="s">
        <v>2207</v>
      </c>
      <c r="E14" s="182" t="s">
        <v>2207</v>
      </c>
      <c r="F14" s="88" t="s">
        <v>3009</v>
      </c>
      <c r="G14" s="47" t="s">
        <v>3010</v>
      </c>
      <c r="H14" s="49">
        <v>12.412800000000001</v>
      </c>
      <c r="I14" s="49">
        <v>11.76</v>
      </c>
      <c r="J14" s="49">
        <v>10.86</v>
      </c>
      <c r="K14" s="49">
        <f>MIN(H14,J14)</f>
        <v>10.86</v>
      </c>
      <c r="L14" s="109">
        <v>11.02</v>
      </c>
      <c r="M14" s="109">
        <v>10.86</v>
      </c>
      <c r="N14" s="109">
        <v>10.86</v>
      </c>
      <c r="O14" s="109">
        <v>10.210000000000001</v>
      </c>
      <c r="P14" s="49">
        <v>10.86</v>
      </c>
      <c r="Q14" s="103">
        <v>10.24</v>
      </c>
      <c r="R14" s="49">
        <v>10.97</v>
      </c>
      <c r="S14" s="49">
        <f t="shared" si="29"/>
        <v>10.86</v>
      </c>
      <c r="T14" s="49">
        <v>11.32</v>
      </c>
      <c r="U14" s="49">
        <f t="shared" si="181"/>
        <v>10.86</v>
      </c>
      <c r="V14" s="49">
        <v>10.89</v>
      </c>
      <c r="W14" s="49">
        <v>10.14</v>
      </c>
      <c r="X14" s="49">
        <v>10.84</v>
      </c>
      <c r="Y14" s="49">
        <f t="shared" si="182"/>
        <v>10.84</v>
      </c>
      <c r="Z14" s="49">
        <v>10.91</v>
      </c>
      <c r="AA14" s="49">
        <v>10.38</v>
      </c>
      <c r="AB14" s="49">
        <f t="shared" si="30"/>
        <v>10.38</v>
      </c>
      <c r="AC14" s="49">
        <v>10.31</v>
      </c>
      <c r="AD14" s="49">
        <v>10.38</v>
      </c>
      <c r="AE14" s="356">
        <v>10.220000000000001</v>
      </c>
      <c r="AF14" s="49">
        <v>10.07</v>
      </c>
      <c r="AG14" s="49">
        <v>10.28</v>
      </c>
      <c r="AH14" s="356">
        <f t="shared" si="184"/>
        <v>10.220000000000001</v>
      </c>
      <c r="AI14" s="49">
        <v>9.57</v>
      </c>
      <c r="AJ14" s="109">
        <v>10.039999999999999</v>
      </c>
      <c r="AK14" s="963">
        <f t="shared" si="185"/>
        <v>10.039999999999999</v>
      </c>
      <c r="AL14" s="109">
        <v>10.050000000000001</v>
      </c>
      <c r="AM14" s="109">
        <v>9.66</v>
      </c>
      <c r="AN14" s="109">
        <v>10.050000000000001</v>
      </c>
      <c r="AO14" s="109">
        <f t="shared" si="31"/>
        <v>10.039999999999999</v>
      </c>
      <c r="AP14" s="109">
        <v>10.89</v>
      </c>
      <c r="AQ14" s="58">
        <f t="shared" si="32"/>
        <v>10.039999999999999</v>
      </c>
      <c r="AR14" s="51"/>
      <c r="AS14" s="6">
        <f t="shared" si="33"/>
        <v>-1</v>
      </c>
      <c r="AT14" s="102">
        <v>14.5</v>
      </c>
      <c r="AU14" s="102">
        <v>13.94</v>
      </c>
      <c r="AV14" s="102">
        <f>MIN(AT14,AU14)</f>
        <v>13.94</v>
      </c>
      <c r="AW14" s="102">
        <v>14.09</v>
      </c>
      <c r="AX14" s="102">
        <v>13.94</v>
      </c>
      <c r="AY14" s="102">
        <v>13.94</v>
      </c>
      <c r="AZ14" s="102">
        <v>13.24</v>
      </c>
      <c r="BA14" s="102">
        <v>13.94</v>
      </c>
      <c r="BB14" s="4">
        <v>13.89</v>
      </c>
      <c r="BC14" s="102">
        <v>13.94</v>
      </c>
      <c r="BD14" s="102">
        <v>12.8</v>
      </c>
      <c r="BE14" s="102">
        <v>13.89</v>
      </c>
      <c r="BF14" s="102">
        <v>12.32</v>
      </c>
      <c r="BG14" s="102">
        <v>12.48</v>
      </c>
      <c r="BH14" s="102">
        <f t="shared" si="34"/>
        <v>12.48</v>
      </c>
      <c r="BI14" s="102">
        <v>12.71</v>
      </c>
      <c r="BJ14" s="102">
        <f t="shared" si="236"/>
        <v>12.48</v>
      </c>
      <c r="BK14" s="102">
        <v>12.59</v>
      </c>
      <c r="BL14" s="102">
        <f t="shared" si="35"/>
        <v>12.48</v>
      </c>
      <c r="BM14" s="102">
        <v>11.21</v>
      </c>
      <c r="BN14" s="102">
        <f t="shared" si="36"/>
        <v>11.21</v>
      </c>
      <c r="BO14" s="102"/>
      <c r="BP14" s="885">
        <f t="shared" si="0"/>
        <v>-1</v>
      </c>
      <c r="BQ14" s="102">
        <v>10.151</v>
      </c>
      <c r="BR14" s="102">
        <v>10.151</v>
      </c>
      <c r="BS14" s="102">
        <v>10.24</v>
      </c>
      <c r="BT14" s="102">
        <v>10.151</v>
      </c>
      <c r="BU14" s="102">
        <v>10.55</v>
      </c>
      <c r="BV14" s="102">
        <v>10.63</v>
      </c>
      <c r="BW14" s="102">
        <v>10.151</v>
      </c>
      <c r="BX14" s="102">
        <f>MIN(BT14,BV14)</f>
        <v>10.151</v>
      </c>
      <c r="BY14" s="102">
        <v>10.25</v>
      </c>
      <c r="BZ14" s="102">
        <v>10.29</v>
      </c>
      <c r="CA14" s="102">
        <v>10.54</v>
      </c>
      <c r="CB14" s="102">
        <f t="shared" si="37"/>
        <v>10.29</v>
      </c>
      <c r="CC14" s="102">
        <v>10.7</v>
      </c>
      <c r="CD14" s="102">
        <v>10.54</v>
      </c>
      <c r="CE14" s="102">
        <f t="shared" si="237"/>
        <v>10.29</v>
      </c>
      <c r="CF14" s="102">
        <v>10.78</v>
      </c>
      <c r="CG14" s="102">
        <v>10.65</v>
      </c>
      <c r="CH14" s="102">
        <f t="shared" si="38"/>
        <v>10.29</v>
      </c>
      <c r="CI14" s="102">
        <v>11.14</v>
      </c>
      <c r="CJ14" s="102">
        <f t="shared" si="238"/>
        <v>10.29</v>
      </c>
      <c r="CK14" s="102">
        <v>9.65</v>
      </c>
      <c r="CL14" s="102">
        <v>10.44</v>
      </c>
      <c r="CM14" s="102">
        <v>11.16</v>
      </c>
      <c r="CN14" s="102">
        <f t="shared" si="39"/>
        <v>10.29</v>
      </c>
      <c r="CO14" s="102">
        <v>10.58</v>
      </c>
      <c r="CP14" s="102">
        <v>11.16</v>
      </c>
      <c r="CQ14" s="906">
        <v>11.16</v>
      </c>
      <c r="CR14" s="102">
        <v>11</v>
      </c>
      <c r="CS14" s="102">
        <v>10.86</v>
      </c>
      <c r="CT14" s="906">
        <v>10.76</v>
      </c>
      <c r="CU14" s="102">
        <v>10.675000000000001</v>
      </c>
      <c r="CV14" s="102">
        <v>10.59</v>
      </c>
      <c r="CW14" s="1057">
        <v>10.4</v>
      </c>
      <c r="CX14" s="906">
        <v>10.25</v>
      </c>
      <c r="CY14" s="102">
        <v>9.51</v>
      </c>
      <c r="CZ14" s="102">
        <v>10.4</v>
      </c>
      <c r="DA14" s="906">
        <f t="shared" si="40"/>
        <v>10.25</v>
      </c>
      <c r="DB14" s="102">
        <v>9.98</v>
      </c>
      <c r="DC14" s="102">
        <v>10.46</v>
      </c>
      <c r="DD14" s="389">
        <f t="shared" si="241"/>
        <v>10.25</v>
      </c>
      <c r="DE14" s="51">
        <v>9.99</v>
      </c>
      <c r="DF14" s="47">
        <v>10.28</v>
      </c>
      <c r="DG14" s="1128">
        <v>10.26</v>
      </c>
      <c r="DH14" s="51">
        <v>10.09</v>
      </c>
      <c r="DI14" s="51">
        <v>10.49</v>
      </c>
      <c r="DJ14" s="6">
        <f t="shared" si="243"/>
        <v>2.2417153996101405E-2</v>
      </c>
      <c r="DK14" s="102">
        <v>11.8</v>
      </c>
      <c r="DL14" s="102">
        <v>11.8</v>
      </c>
      <c r="DM14" s="102">
        <v>11.77</v>
      </c>
      <c r="DN14" s="102">
        <f>MIN(DL14,DM14)</f>
        <v>11.77</v>
      </c>
      <c r="DO14" s="102">
        <v>12.16</v>
      </c>
      <c r="DP14" s="102">
        <v>11.17</v>
      </c>
      <c r="DQ14" s="102">
        <v>10.36</v>
      </c>
      <c r="DR14" s="102">
        <v>9.8699999999999992</v>
      </c>
      <c r="DS14" s="102">
        <f t="shared" si="42"/>
        <v>9.8699999999999992</v>
      </c>
      <c r="DT14" s="102">
        <v>10.3</v>
      </c>
      <c r="DU14" s="102">
        <v>10.06</v>
      </c>
      <c r="DV14" s="102">
        <f t="shared" si="43"/>
        <v>9.8699999999999992</v>
      </c>
      <c r="DW14" s="1057">
        <v>10.210000000000001</v>
      </c>
      <c r="DX14" s="1057">
        <v>10.02</v>
      </c>
      <c r="DY14" s="1057">
        <f t="shared" si="44"/>
        <v>9.8699999999999992</v>
      </c>
      <c r="DZ14" s="1057">
        <v>9.99</v>
      </c>
      <c r="EA14" s="1057">
        <v>10.02</v>
      </c>
      <c r="EB14" s="1057">
        <v>9.6999999999999993</v>
      </c>
      <c r="EC14" s="1057">
        <f t="shared" si="186"/>
        <v>9.6999999999999993</v>
      </c>
      <c r="ED14" s="1057">
        <v>10.08</v>
      </c>
      <c r="EE14" s="1057">
        <v>12.76</v>
      </c>
      <c r="EF14" s="1057">
        <f t="shared" si="45"/>
        <v>9.6999999999999993</v>
      </c>
      <c r="EG14" s="1057">
        <v>10.1</v>
      </c>
      <c r="EH14" s="1057">
        <v>12.76</v>
      </c>
      <c r="EI14" s="906">
        <v>10.130000000000001</v>
      </c>
      <c r="EJ14" s="1057">
        <v>10.72</v>
      </c>
      <c r="EK14" s="1057">
        <v>12.12</v>
      </c>
      <c r="EL14" s="906">
        <v>11.2</v>
      </c>
      <c r="EM14" s="1057">
        <v>11.39</v>
      </c>
      <c r="EN14" s="1057">
        <v>10.98</v>
      </c>
      <c r="EO14" s="906">
        <f t="shared" si="187"/>
        <v>10.98</v>
      </c>
      <c r="EP14" s="1057">
        <v>10.81</v>
      </c>
      <c r="EQ14" s="102">
        <v>10.99</v>
      </c>
      <c r="ER14" s="906">
        <f t="shared" si="188"/>
        <v>10.98</v>
      </c>
      <c r="ES14" s="1057">
        <v>10.97</v>
      </c>
      <c r="ET14" s="1057">
        <v>10.82</v>
      </c>
      <c r="EU14" s="102">
        <v>10.58</v>
      </c>
      <c r="EV14" s="77">
        <f t="shared" si="48"/>
        <v>10.58</v>
      </c>
      <c r="EW14" s="51">
        <v>10.89</v>
      </c>
      <c r="EX14" s="92">
        <f t="shared" si="189"/>
        <v>10.58</v>
      </c>
      <c r="EY14" s="77">
        <v>10.52</v>
      </c>
      <c r="EZ14" s="885">
        <f t="shared" si="1"/>
        <v>-5.6710775047259451E-3</v>
      </c>
      <c r="FA14" s="102">
        <v>11.24</v>
      </c>
      <c r="FB14" s="102">
        <v>11.98</v>
      </c>
      <c r="FC14" s="102">
        <v>11.24</v>
      </c>
      <c r="FD14" s="102">
        <v>11.661</v>
      </c>
      <c r="FE14" s="102">
        <v>11.24</v>
      </c>
      <c r="FF14" s="102">
        <v>11.24</v>
      </c>
      <c r="FG14" s="102">
        <v>11.12</v>
      </c>
      <c r="FH14" s="102">
        <v>11.24</v>
      </c>
      <c r="FI14" s="102">
        <v>11.78</v>
      </c>
      <c r="FJ14" s="102">
        <v>10.23</v>
      </c>
      <c r="FK14" s="102">
        <f t="shared" si="49"/>
        <v>10.23</v>
      </c>
      <c r="FL14" s="102">
        <v>10.29</v>
      </c>
      <c r="FM14" s="102">
        <v>10.89</v>
      </c>
      <c r="FN14" s="102">
        <f t="shared" si="50"/>
        <v>10.23</v>
      </c>
      <c r="FO14" s="102">
        <v>9.6300000000000008</v>
      </c>
      <c r="FP14" s="102">
        <v>11.03</v>
      </c>
      <c r="FQ14" s="906">
        <v>9.2200000000000006</v>
      </c>
      <c r="FR14" s="102">
        <v>8.93</v>
      </c>
      <c r="FS14" s="102">
        <v>10.92</v>
      </c>
      <c r="FT14" s="906">
        <v>9.5399999999999991</v>
      </c>
      <c r="FU14" s="102">
        <v>9.15</v>
      </c>
      <c r="FV14" s="102">
        <v>9.8000000000000007</v>
      </c>
      <c r="FW14" s="102">
        <v>10.77</v>
      </c>
      <c r="FX14" s="102">
        <f t="shared" si="52"/>
        <v>9.5399999999999991</v>
      </c>
      <c r="FY14" s="1057">
        <v>10.01</v>
      </c>
      <c r="FZ14" s="1057">
        <v>10.77</v>
      </c>
      <c r="GA14" s="1057">
        <f t="shared" si="53"/>
        <v>9.5399999999999991</v>
      </c>
      <c r="GB14" s="1057">
        <v>9.74</v>
      </c>
      <c r="GC14" s="1057">
        <v>9.1999999999999993</v>
      </c>
      <c r="GD14" s="1057">
        <v>10.38</v>
      </c>
      <c r="GE14" s="906">
        <v>10.01</v>
      </c>
      <c r="GF14" s="1057">
        <v>9.1999999999999993</v>
      </c>
      <c r="GG14" s="1057">
        <v>10.29</v>
      </c>
      <c r="GH14" s="906">
        <f t="shared" si="54"/>
        <v>10.01</v>
      </c>
      <c r="GI14" s="1057">
        <v>10</v>
      </c>
      <c r="GJ14" s="102">
        <v>10.11</v>
      </c>
      <c r="GK14" s="906">
        <v>10.130000000000001</v>
      </c>
      <c r="GL14" s="1057">
        <v>10.119999999999999</v>
      </c>
      <c r="GM14" s="1057">
        <v>10.119999999999999</v>
      </c>
      <c r="GN14" s="1057">
        <v>9.81</v>
      </c>
      <c r="GO14" s="102">
        <v>10.65</v>
      </c>
      <c r="GP14" s="102">
        <f t="shared" si="55"/>
        <v>10.130000000000001</v>
      </c>
      <c r="GQ14" s="102">
        <v>10.01</v>
      </c>
      <c r="GR14" s="353">
        <f t="shared" si="193"/>
        <v>10.01</v>
      </c>
      <c r="GS14" s="47">
        <v>9.81</v>
      </c>
      <c r="GT14" s="47">
        <v>9.99</v>
      </c>
      <c r="GU14" s="47">
        <f t="shared" si="56"/>
        <v>9.81</v>
      </c>
      <c r="GV14" s="51">
        <v>9.89</v>
      </c>
      <c r="GW14" s="51">
        <f t="shared" si="57"/>
        <v>9.81</v>
      </c>
      <c r="GX14" s="51"/>
      <c r="GY14" s="7">
        <f t="shared" si="58"/>
        <v>-1</v>
      </c>
      <c r="GZ14" s="102">
        <v>12.01</v>
      </c>
      <c r="HA14" s="102">
        <v>12.71</v>
      </c>
      <c r="HB14" s="102">
        <v>12.01</v>
      </c>
      <c r="HC14" s="102">
        <v>12.79</v>
      </c>
      <c r="HD14" s="102">
        <v>12.55</v>
      </c>
      <c r="HE14" s="102">
        <v>12.01</v>
      </c>
      <c r="HF14" s="102">
        <v>12.28</v>
      </c>
      <c r="HG14" s="102">
        <v>12.01</v>
      </c>
      <c r="HH14" s="102">
        <f>MIN(HE14,HF14)</f>
        <v>12.01</v>
      </c>
      <c r="HI14" s="102">
        <v>11.91</v>
      </c>
      <c r="HJ14" s="102">
        <v>12</v>
      </c>
      <c r="HK14" s="102">
        <v>12.29</v>
      </c>
      <c r="HL14" s="102">
        <v>12.62</v>
      </c>
      <c r="HM14" s="102">
        <f t="shared" si="60"/>
        <v>12</v>
      </c>
      <c r="HN14" s="102">
        <v>11.79</v>
      </c>
      <c r="HO14" s="102">
        <v>12.43</v>
      </c>
      <c r="HP14" s="102">
        <f t="shared" si="194"/>
        <v>12</v>
      </c>
      <c r="HQ14" s="102">
        <v>11.58</v>
      </c>
      <c r="HR14" s="102">
        <v>12.86</v>
      </c>
      <c r="HS14" s="102">
        <f t="shared" si="61"/>
        <v>12</v>
      </c>
      <c r="HT14" s="102">
        <v>11.32</v>
      </c>
      <c r="HU14" s="102">
        <v>12.13</v>
      </c>
      <c r="HV14" s="906">
        <v>11.92</v>
      </c>
      <c r="HW14" s="102">
        <v>12.45</v>
      </c>
      <c r="HX14" s="102">
        <v>12.13</v>
      </c>
      <c r="HY14" s="102">
        <f t="shared" si="2"/>
        <v>11.92</v>
      </c>
      <c r="HZ14" s="102">
        <v>12.14</v>
      </c>
      <c r="IA14" s="906">
        <f t="shared" si="62"/>
        <v>11.92</v>
      </c>
      <c r="IB14" s="102">
        <v>11.98</v>
      </c>
      <c r="IC14" s="102">
        <v>11.97</v>
      </c>
      <c r="ID14" s="906">
        <f t="shared" si="196"/>
        <v>11.92</v>
      </c>
      <c r="IE14" s="1057">
        <v>11.79</v>
      </c>
      <c r="IF14" s="102">
        <v>11.49</v>
      </c>
      <c r="IG14" s="906">
        <v>11.42</v>
      </c>
      <c r="IH14" s="102">
        <v>10.98</v>
      </c>
      <c r="II14" s="102">
        <v>10.92</v>
      </c>
      <c r="IJ14" s="102">
        <v>11.5</v>
      </c>
      <c r="IK14" s="102">
        <f t="shared" si="63"/>
        <v>11.42</v>
      </c>
      <c r="IL14" s="102">
        <v>8.99</v>
      </c>
      <c r="IM14" s="32">
        <f t="shared" si="64"/>
        <v>8.99</v>
      </c>
      <c r="IN14" s="47">
        <v>11.21</v>
      </c>
      <c r="IO14" s="1189">
        <f t="shared" si="65"/>
        <v>8.99</v>
      </c>
      <c r="IP14" s="51">
        <v>8.9700000000000006</v>
      </c>
      <c r="IQ14" s="356">
        <f t="shared" si="66"/>
        <v>8.9700000000000006</v>
      </c>
      <c r="IR14" s="49">
        <v>9.67</v>
      </c>
      <c r="IS14" s="50">
        <v>11.359</v>
      </c>
      <c r="IT14" s="49">
        <f t="shared" si="67"/>
        <v>8.9700000000000006</v>
      </c>
      <c r="IU14" s="49">
        <v>9.67</v>
      </c>
      <c r="IV14" s="50">
        <v>11.34</v>
      </c>
      <c r="IW14" s="49">
        <f t="shared" si="198"/>
        <v>8.9700000000000006</v>
      </c>
      <c r="IX14" s="49">
        <v>9.73</v>
      </c>
      <c r="IY14" s="50">
        <v>11.3</v>
      </c>
      <c r="IZ14" s="49">
        <f t="shared" si="68"/>
        <v>8.9700000000000006</v>
      </c>
      <c r="JA14" s="49">
        <v>10.71</v>
      </c>
      <c r="JB14" s="49">
        <v>9.98</v>
      </c>
      <c r="JC14" s="49">
        <v>10.71</v>
      </c>
      <c r="JD14" s="50">
        <v>11</v>
      </c>
      <c r="JE14" s="49">
        <f t="shared" si="70"/>
        <v>9.98</v>
      </c>
      <c r="JF14" s="49">
        <v>9.99</v>
      </c>
      <c r="JG14" s="50">
        <v>10.82</v>
      </c>
      <c r="JH14" s="49">
        <f t="shared" si="71"/>
        <v>9.98</v>
      </c>
      <c r="JI14" s="49">
        <v>9.98</v>
      </c>
      <c r="JJ14" s="50">
        <v>10.88</v>
      </c>
      <c r="JK14" s="49">
        <f t="shared" si="72"/>
        <v>9.98</v>
      </c>
      <c r="JL14" s="49"/>
      <c r="JM14" s="7">
        <f t="shared" si="73"/>
        <v>-1</v>
      </c>
      <c r="JN14" s="102">
        <v>10.2112</v>
      </c>
      <c r="JO14" s="102">
        <v>10.2112</v>
      </c>
      <c r="JP14" s="102">
        <v>10.24</v>
      </c>
      <c r="JQ14" s="102">
        <f>MIN(JO14,JP14)</f>
        <v>10.2112</v>
      </c>
      <c r="JR14" s="102">
        <v>10.81</v>
      </c>
      <c r="JS14" s="102">
        <v>10.2112</v>
      </c>
      <c r="JT14" s="102">
        <v>10.72</v>
      </c>
      <c r="JU14" s="102">
        <v>10.2112</v>
      </c>
      <c r="JV14" s="102">
        <v>9.76</v>
      </c>
      <c r="JW14" s="102">
        <v>10.2112</v>
      </c>
      <c r="JX14" s="102">
        <v>10.3</v>
      </c>
      <c r="JY14" s="102">
        <v>10.11</v>
      </c>
      <c r="JZ14" s="102">
        <f t="shared" si="75"/>
        <v>10.11</v>
      </c>
      <c r="KA14" s="102">
        <v>10.55</v>
      </c>
      <c r="KB14" s="102">
        <v>10.11</v>
      </c>
      <c r="KC14" s="102">
        <v>10.59</v>
      </c>
      <c r="KD14" s="102">
        <v>10.199999999999999</v>
      </c>
      <c r="KE14" s="906">
        <v>9.98</v>
      </c>
      <c r="KF14" s="102">
        <v>9.69</v>
      </c>
      <c r="KG14" s="102">
        <v>9.65</v>
      </c>
      <c r="KH14" s="102">
        <f t="shared" si="76"/>
        <v>9.65</v>
      </c>
      <c r="KI14" s="102">
        <v>9.9600000000000009</v>
      </c>
      <c r="KJ14" s="102">
        <v>9.65</v>
      </c>
      <c r="KK14" s="102">
        <f t="shared" si="3"/>
        <v>9.65</v>
      </c>
      <c r="KL14" s="102">
        <v>9.74</v>
      </c>
      <c r="KM14" s="906">
        <f t="shared" si="200"/>
        <v>9.65</v>
      </c>
      <c r="KN14" s="102">
        <v>9.76</v>
      </c>
      <c r="KO14" s="102">
        <v>9.92</v>
      </c>
      <c r="KP14" s="906">
        <f t="shared" si="77"/>
        <v>9.65</v>
      </c>
      <c r="KQ14" s="102">
        <v>9.7100000000000009</v>
      </c>
      <c r="KR14" s="102">
        <v>9.81</v>
      </c>
      <c r="KS14" s="906">
        <v>10.42</v>
      </c>
      <c r="KT14" s="102">
        <v>10.220000000000001</v>
      </c>
      <c r="KU14" s="102">
        <v>9.98</v>
      </c>
      <c r="KV14" s="47">
        <v>10.27</v>
      </c>
      <c r="KW14" s="102">
        <f t="shared" si="78"/>
        <v>10.27</v>
      </c>
      <c r="KX14" s="47">
        <v>10.32</v>
      </c>
      <c r="KY14" s="1094">
        <f t="shared" si="79"/>
        <v>10.27</v>
      </c>
      <c r="KZ14" s="51">
        <v>10.199999999999999</v>
      </c>
      <c r="LA14" s="47">
        <f t="shared" si="80"/>
        <v>10.199999999999999</v>
      </c>
      <c r="LB14" s="47">
        <v>10.210000000000001</v>
      </c>
      <c r="LC14" s="51">
        <v>10.81</v>
      </c>
      <c r="LD14" s="1181">
        <f t="shared" si="81"/>
        <v>10.199999999999999</v>
      </c>
      <c r="LE14" s="51">
        <v>10.27</v>
      </c>
      <c r="LF14" s="356">
        <f t="shared" si="82"/>
        <v>10.199999999999999</v>
      </c>
      <c r="LG14" s="49">
        <v>10.26</v>
      </c>
      <c r="LH14" s="50">
        <v>10.79</v>
      </c>
      <c r="LI14" s="49">
        <f t="shared" si="83"/>
        <v>10.199999999999999</v>
      </c>
      <c r="LJ14" s="49">
        <v>10.69</v>
      </c>
      <c r="LK14" s="50">
        <v>10.8</v>
      </c>
      <c r="LL14" s="49">
        <f t="shared" si="202"/>
        <v>10.199999999999999</v>
      </c>
      <c r="LM14" s="49"/>
      <c r="LN14" s="50">
        <v>10.8</v>
      </c>
      <c r="LO14" s="49">
        <f t="shared" si="84"/>
        <v>10.199999999999999</v>
      </c>
      <c r="LP14" s="50">
        <v>11.2</v>
      </c>
      <c r="LQ14" s="49">
        <f t="shared" si="85"/>
        <v>10.199999999999999</v>
      </c>
      <c r="LR14" s="50">
        <v>10.37</v>
      </c>
      <c r="LS14" s="103">
        <v>10.88</v>
      </c>
      <c r="LT14" s="49">
        <f t="shared" si="86"/>
        <v>10.199999999999999</v>
      </c>
      <c r="LU14" s="49">
        <v>10.81</v>
      </c>
      <c r="LV14" s="49">
        <f t="shared" si="87"/>
        <v>10.199999999999999</v>
      </c>
      <c r="LW14" s="49">
        <v>10.86</v>
      </c>
      <c r="LX14" s="50">
        <v>10.79</v>
      </c>
      <c r="LY14" s="49">
        <f t="shared" si="88"/>
        <v>10.199999999999999</v>
      </c>
      <c r="LZ14" s="49"/>
      <c r="MA14" s="7">
        <f t="shared" si="89"/>
        <v>-1</v>
      </c>
      <c r="MB14" s="102">
        <v>10.78</v>
      </c>
      <c r="MC14" s="102">
        <v>10.78</v>
      </c>
      <c r="MD14" s="102">
        <v>9.2799999999999994</v>
      </c>
      <c r="ME14" s="102">
        <f>MIN(MC14,MD14)</f>
        <v>9.2799999999999994</v>
      </c>
      <c r="MF14" s="102" t="s">
        <v>1502</v>
      </c>
      <c r="MG14" s="906">
        <v>10.82</v>
      </c>
      <c r="MH14" s="102">
        <v>11.08</v>
      </c>
      <c r="MI14" s="102">
        <v>9.17</v>
      </c>
      <c r="MJ14" s="102">
        <f t="shared" si="91"/>
        <v>9.17</v>
      </c>
      <c r="MK14" s="102">
        <v>9.7899999999999991</v>
      </c>
      <c r="ML14" s="102">
        <v>10.130000000000001</v>
      </c>
      <c r="MM14" s="102">
        <v>8.94</v>
      </c>
      <c r="MN14" s="102">
        <v>8.92</v>
      </c>
      <c r="MO14" s="102">
        <f t="shared" si="92"/>
        <v>8.92</v>
      </c>
      <c r="MP14" s="102">
        <v>8.9499999999999993</v>
      </c>
      <c r="MQ14" s="102">
        <f t="shared" si="203"/>
        <v>8.92</v>
      </c>
      <c r="MR14" s="102">
        <v>8.6999999999999993</v>
      </c>
      <c r="MS14" s="102">
        <v>9.0500000000000007</v>
      </c>
      <c r="MT14" s="102">
        <f t="shared" si="93"/>
        <v>8.92</v>
      </c>
      <c r="MU14" s="102">
        <v>8.8000000000000007</v>
      </c>
      <c r="MV14" s="102">
        <v>9.1999999999999993</v>
      </c>
      <c r="MW14" s="102">
        <f t="shared" si="94"/>
        <v>8.92</v>
      </c>
      <c r="MX14" s="102">
        <v>8.7799999999999994</v>
      </c>
      <c r="MY14" s="102">
        <v>8.4499999999999993</v>
      </c>
      <c r="MZ14" s="102">
        <f t="shared" si="95"/>
        <v>8.4499999999999993</v>
      </c>
      <c r="NA14" s="102">
        <v>8.34</v>
      </c>
      <c r="NB14" s="102">
        <v>8.6999999999999993</v>
      </c>
      <c r="NC14" s="906">
        <f t="shared" si="96"/>
        <v>8.4499999999999993</v>
      </c>
      <c r="ND14" s="102">
        <v>8.35</v>
      </c>
      <c r="NE14" s="1057">
        <v>8.32</v>
      </c>
      <c r="NF14" s="906">
        <f t="shared" si="97"/>
        <v>8.32</v>
      </c>
      <c r="NG14" s="102">
        <v>8.1</v>
      </c>
      <c r="NH14" s="102">
        <v>9.08</v>
      </c>
      <c r="NI14" s="906">
        <v>8.32</v>
      </c>
      <c r="NJ14" s="102">
        <v>8.43</v>
      </c>
      <c r="NK14" s="102">
        <v>8.4499999999999993</v>
      </c>
      <c r="NL14" s="102">
        <v>8.42</v>
      </c>
      <c r="NM14" s="102">
        <f t="shared" si="98"/>
        <v>8.32</v>
      </c>
      <c r="NN14" s="102">
        <v>8.58</v>
      </c>
      <c r="NO14" s="1128">
        <f t="shared" si="205"/>
        <v>8.32</v>
      </c>
      <c r="NP14" s="47">
        <v>8.27</v>
      </c>
      <c r="NQ14" s="47">
        <v>8.35</v>
      </c>
      <c r="NR14" s="47">
        <f t="shared" si="99"/>
        <v>8.27</v>
      </c>
      <c r="NS14" s="47">
        <v>9.56</v>
      </c>
      <c r="NT14" s="1181">
        <f t="shared" si="100"/>
        <v>8.27</v>
      </c>
      <c r="NU14" s="47">
        <v>8.9600000000000009</v>
      </c>
      <c r="NV14" s="356">
        <f t="shared" si="101"/>
        <v>8.27</v>
      </c>
      <c r="NW14" s="49">
        <v>8.9600000000000009</v>
      </c>
      <c r="NX14" s="50">
        <v>9.66</v>
      </c>
      <c r="NY14" s="49">
        <f t="shared" si="102"/>
        <v>8.27</v>
      </c>
      <c r="NZ14" s="49">
        <v>8.8800000000000008</v>
      </c>
      <c r="OA14" s="50">
        <v>9.35</v>
      </c>
      <c r="OB14" s="49">
        <f t="shared" si="206"/>
        <v>8.27</v>
      </c>
      <c r="OC14" s="49">
        <v>8.76</v>
      </c>
      <c r="OD14" s="50">
        <v>9.2200000000000006</v>
      </c>
      <c r="OE14" s="49">
        <f t="shared" si="103"/>
        <v>8.27</v>
      </c>
      <c r="OF14" s="50">
        <v>9.5</v>
      </c>
      <c r="OG14" s="49">
        <v>9.27</v>
      </c>
      <c r="OH14" s="50">
        <v>9.43</v>
      </c>
      <c r="OI14" s="50">
        <v>9.33</v>
      </c>
      <c r="OJ14" s="49">
        <f t="shared" si="105"/>
        <v>9.27</v>
      </c>
      <c r="OK14" s="50">
        <v>9.2799999999999994</v>
      </c>
      <c r="OL14" s="49">
        <f t="shared" si="106"/>
        <v>9.27</v>
      </c>
      <c r="OM14" s="49">
        <v>9.23</v>
      </c>
      <c r="ON14" s="50">
        <v>9.35</v>
      </c>
      <c r="OO14" s="50">
        <f t="shared" si="107"/>
        <v>9.27</v>
      </c>
      <c r="OP14" s="1042">
        <v>9.35</v>
      </c>
      <c r="OQ14" s="53">
        <f t="shared" si="108"/>
        <v>9.27</v>
      </c>
      <c r="OR14" s="1042">
        <v>9.8800000000000008</v>
      </c>
      <c r="OS14" s="50">
        <f t="shared" si="109"/>
        <v>9.27</v>
      </c>
      <c r="OT14" s="1042">
        <v>9.89</v>
      </c>
      <c r="OU14" s="1287">
        <v>9.31</v>
      </c>
      <c r="OV14" s="50">
        <v>9.6999999999999993</v>
      </c>
      <c r="OW14" s="7">
        <f t="shared" si="110"/>
        <v>4.1890440386680855E-2</v>
      </c>
      <c r="OX14" s="102">
        <v>10.11</v>
      </c>
      <c r="OY14" s="102">
        <v>10.62</v>
      </c>
      <c r="OZ14" s="906">
        <f t="shared" si="208"/>
        <v>10.11</v>
      </c>
      <c r="PA14" s="102">
        <v>10.66</v>
      </c>
      <c r="PB14" s="102">
        <v>10.54</v>
      </c>
      <c r="PC14" s="906">
        <f t="shared" si="209"/>
        <v>10.11</v>
      </c>
      <c r="PD14" s="102">
        <v>10.43</v>
      </c>
      <c r="PE14" s="102">
        <v>9.73</v>
      </c>
      <c r="PF14" s="906">
        <v>9.8800000000000008</v>
      </c>
      <c r="PG14" s="102">
        <v>9.6300000000000008</v>
      </c>
      <c r="PH14" s="102">
        <v>8.3800000000000008</v>
      </c>
      <c r="PI14" s="102">
        <v>9.77</v>
      </c>
      <c r="PJ14" s="102">
        <f t="shared" si="112"/>
        <v>9.77</v>
      </c>
      <c r="PK14" s="102">
        <v>9.7799999999999994</v>
      </c>
      <c r="PL14" s="1128">
        <f t="shared" si="210"/>
        <v>9.77</v>
      </c>
      <c r="PM14" s="102">
        <v>9.33</v>
      </c>
      <c r="PN14" s="47">
        <v>9.2200000000000006</v>
      </c>
      <c r="PO14" s="47">
        <f t="shared" si="113"/>
        <v>9.2200000000000006</v>
      </c>
      <c r="PP14" s="47">
        <v>9.61</v>
      </c>
      <c r="PQ14" s="47">
        <v>9.67</v>
      </c>
      <c r="PR14" s="1181">
        <f t="shared" si="114"/>
        <v>9.2200000000000006</v>
      </c>
      <c r="PS14" s="47">
        <v>9.83</v>
      </c>
      <c r="PT14" s="356">
        <f t="shared" si="115"/>
        <v>9.2200000000000006</v>
      </c>
      <c r="PU14" s="49">
        <v>9.8209999999999997</v>
      </c>
      <c r="PV14" s="49">
        <v>9.4700000000000006</v>
      </c>
      <c r="PW14" s="50">
        <v>9.51</v>
      </c>
      <c r="PX14" s="49">
        <f t="shared" si="116"/>
        <v>9.2200000000000006</v>
      </c>
      <c r="PY14" s="49">
        <v>9.56</v>
      </c>
      <c r="PZ14" s="50">
        <v>9.52</v>
      </c>
      <c r="QA14" s="49">
        <f t="shared" si="211"/>
        <v>9.2200000000000006</v>
      </c>
      <c r="QB14" s="49">
        <v>9.2200000000000006</v>
      </c>
      <c r="QC14" s="50">
        <v>9.5500000000000007</v>
      </c>
      <c r="QD14" s="356">
        <f t="shared" si="117"/>
        <v>9.2200000000000006</v>
      </c>
      <c r="QE14" s="49">
        <v>9.23</v>
      </c>
      <c r="QF14" s="50">
        <v>9.5960000000000001</v>
      </c>
      <c r="QG14" s="49">
        <f t="shared" si="118"/>
        <v>9.2200000000000006</v>
      </c>
      <c r="QH14" s="50">
        <v>9.64</v>
      </c>
      <c r="QI14" s="50">
        <v>9.69</v>
      </c>
      <c r="QJ14" s="49">
        <f t="shared" si="119"/>
        <v>9.2200000000000006</v>
      </c>
      <c r="QK14" s="50">
        <v>9.5500000000000007</v>
      </c>
      <c r="QL14" s="50">
        <f t="shared" si="120"/>
        <v>9.2200000000000006</v>
      </c>
      <c r="QM14" s="50">
        <v>9.52</v>
      </c>
      <c r="QN14" s="356">
        <f t="shared" si="212"/>
        <v>9.2200000000000006</v>
      </c>
      <c r="QO14" s="50">
        <v>9.3000000000000007</v>
      </c>
      <c r="QP14" s="1042">
        <v>9.5499999999999989</v>
      </c>
      <c r="QQ14" s="50">
        <f t="shared" si="121"/>
        <v>9.2200000000000006</v>
      </c>
      <c r="QR14" s="1042">
        <v>9.51</v>
      </c>
      <c r="QS14" s="50">
        <f t="shared" si="122"/>
        <v>9.2200000000000006</v>
      </c>
      <c r="QT14" s="50">
        <v>9.5399999999999991</v>
      </c>
      <c r="QU14" s="50">
        <f t="shared" si="123"/>
        <v>9.2200000000000006</v>
      </c>
      <c r="QV14" s="50">
        <v>9.7200000000000006</v>
      </c>
      <c r="QW14" s="1287">
        <v>9.44</v>
      </c>
      <c r="QX14" s="49">
        <v>9.89</v>
      </c>
      <c r="QY14" s="1042">
        <v>10.29</v>
      </c>
      <c r="QZ14" s="1042">
        <f t="shared" si="4"/>
        <v>9.44</v>
      </c>
      <c r="RA14" s="1042">
        <v>10.34</v>
      </c>
      <c r="RB14" s="1164">
        <v>9.67</v>
      </c>
      <c r="RC14" s="1042">
        <v>10.33</v>
      </c>
      <c r="RD14" s="1042">
        <v>9.91</v>
      </c>
      <c r="RE14" s="7">
        <f t="shared" si="124"/>
        <v>2.4819027921406434E-2</v>
      </c>
      <c r="RF14" s="906">
        <v>9.34</v>
      </c>
      <c r="RG14" s="102">
        <v>9.98</v>
      </c>
      <c r="RH14" s="102">
        <v>9.5299999999999994</v>
      </c>
      <c r="RI14" s="92">
        <f t="shared" si="125"/>
        <v>9.34</v>
      </c>
      <c r="RJ14" s="1132">
        <v>9.25</v>
      </c>
      <c r="RK14" s="49">
        <v>9.23</v>
      </c>
      <c r="RL14" s="49">
        <v>9.56</v>
      </c>
      <c r="RM14" s="47">
        <f t="shared" si="126"/>
        <v>9.34</v>
      </c>
      <c r="RN14" s="47">
        <v>10.1</v>
      </c>
      <c r="RO14" s="47">
        <v>9.9700000000000006</v>
      </c>
      <c r="RP14" s="1181">
        <f t="shared" si="127"/>
        <v>9.34</v>
      </c>
      <c r="RQ14" s="47">
        <v>9.2100000000000009</v>
      </c>
      <c r="RR14" s="356">
        <f t="shared" si="128"/>
        <v>9.2100000000000009</v>
      </c>
      <c r="RS14" s="49">
        <v>9.23</v>
      </c>
      <c r="RT14" s="49">
        <v>9.11</v>
      </c>
      <c r="RU14" s="50">
        <v>9.35</v>
      </c>
      <c r="RV14" s="49">
        <f t="shared" si="234"/>
        <v>9.2100000000000009</v>
      </c>
      <c r="RW14" s="49">
        <v>9.68</v>
      </c>
      <c r="RX14" s="50">
        <v>10.11</v>
      </c>
      <c r="RY14" s="49">
        <f t="shared" si="215"/>
        <v>9.2100000000000009</v>
      </c>
      <c r="RZ14" s="49"/>
      <c r="SA14" s="50">
        <v>9.5500000000000007</v>
      </c>
      <c r="SB14" s="49">
        <f t="shared" si="129"/>
        <v>9.2100000000000009</v>
      </c>
      <c r="SC14" s="49">
        <v>9.43</v>
      </c>
      <c r="SD14" s="49">
        <v>9.77</v>
      </c>
      <c r="SE14" s="49">
        <f t="shared" si="130"/>
        <v>9.2100000000000009</v>
      </c>
      <c r="SF14" s="49">
        <v>9.81</v>
      </c>
      <c r="SG14" s="49">
        <f t="shared" si="131"/>
        <v>9.2100000000000009</v>
      </c>
      <c r="SH14" s="49">
        <v>9.67</v>
      </c>
      <c r="SI14" s="50">
        <v>9.4700000000000006</v>
      </c>
      <c r="SJ14" s="50">
        <f t="shared" si="132"/>
        <v>9.2100000000000009</v>
      </c>
      <c r="SK14" s="50">
        <v>9.42</v>
      </c>
      <c r="SL14" s="1287">
        <f t="shared" si="216"/>
        <v>9.2100000000000009</v>
      </c>
      <c r="SM14" s="50">
        <v>9.98</v>
      </c>
      <c r="SN14" s="1042">
        <v>10.11</v>
      </c>
      <c r="SO14" s="50">
        <f t="shared" si="133"/>
        <v>9.2100000000000009</v>
      </c>
      <c r="SP14" s="1042">
        <v>9.31</v>
      </c>
      <c r="SQ14" s="1287">
        <v>9.57</v>
      </c>
      <c r="SR14" s="50">
        <v>9.61</v>
      </c>
      <c r="SS14" s="50">
        <v>9.41</v>
      </c>
      <c r="ST14" s="50">
        <f t="shared" si="134"/>
        <v>9.41</v>
      </c>
      <c r="SU14" s="1042">
        <v>9.91</v>
      </c>
      <c r="SV14" s="50">
        <f t="shared" si="5"/>
        <v>9.41</v>
      </c>
      <c r="SW14" s="1042">
        <v>9.89</v>
      </c>
      <c r="SX14" s="1164">
        <v>9.4499999999999993</v>
      </c>
      <c r="SY14" s="1042">
        <v>9.93</v>
      </c>
      <c r="SZ14" s="1042">
        <v>9.9700000000000006</v>
      </c>
      <c r="TA14" s="1164">
        <v>9.51</v>
      </c>
      <c r="TB14" s="1042">
        <v>9.75</v>
      </c>
      <c r="TC14" s="7">
        <f t="shared" si="6"/>
        <v>2.5236593059936932E-2</v>
      </c>
      <c r="TD14" s="47">
        <v>10.659000000000001</v>
      </c>
      <c r="TE14" s="102">
        <v>10.09</v>
      </c>
      <c r="TF14" s="353">
        <f t="shared" si="244"/>
        <v>10.09</v>
      </c>
      <c r="TG14" s="49">
        <v>10.02</v>
      </c>
      <c r="TH14" s="58">
        <f t="shared" si="135"/>
        <v>10.02</v>
      </c>
      <c r="TI14" s="47">
        <v>10.1</v>
      </c>
      <c r="TJ14" s="47">
        <f t="shared" si="136"/>
        <v>10.02</v>
      </c>
      <c r="TK14" s="47">
        <v>10.029999999999999</v>
      </c>
      <c r="TL14" s="49">
        <v>9.99</v>
      </c>
      <c r="TM14" s="1181">
        <f t="shared" si="137"/>
        <v>9.99</v>
      </c>
      <c r="TN14" s="47">
        <v>9.1</v>
      </c>
      <c r="TO14" s="356">
        <f t="shared" si="138"/>
        <v>9.1</v>
      </c>
      <c r="TP14" s="49">
        <v>9.0500000000000007</v>
      </c>
      <c r="TQ14" s="50">
        <v>9.2899999999999991</v>
      </c>
      <c r="TR14" s="49">
        <f t="shared" si="235"/>
        <v>9.1</v>
      </c>
      <c r="TS14" s="49">
        <v>9.1999999999999993</v>
      </c>
      <c r="TT14" s="49">
        <v>8.99</v>
      </c>
      <c r="TU14" s="49">
        <v>9.2200000000000006</v>
      </c>
      <c r="TV14" s="50">
        <v>9.23</v>
      </c>
      <c r="TW14" s="50">
        <v>9.2100000000000009</v>
      </c>
      <c r="TX14" s="49">
        <f t="shared" si="220"/>
        <v>9.1</v>
      </c>
      <c r="TY14" s="49">
        <v>9.5</v>
      </c>
      <c r="TZ14" s="49">
        <v>9.57</v>
      </c>
      <c r="UA14" s="50">
        <v>9.2100000000000009</v>
      </c>
      <c r="UB14" s="50">
        <v>9.7100000000000009</v>
      </c>
      <c r="UC14" s="49">
        <f t="shared" si="139"/>
        <v>9.1</v>
      </c>
      <c r="UD14" s="49">
        <v>9.1300000000000008</v>
      </c>
      <c r="UE14" s="49">
        <v>9.34</v>
      </c>
      <c r="UF14" s="49">
        <f t="shared" si="140"/>
        <v>9.1</v>
      </c>
      <c r="UG14" s="50">
        <v>9.18</v>
      </c>
      <c r="UH14" s="50">
        <v>9.34</v>
      </c>
      <c r="UI14" s="49">
        <f t="shared" si="221"/>
        <v>9.1</v>
      </c>
      <c r="UJ14" s="49">
        <v>9.1999999999999993</v>
      </c>
      <c r="UK14" s="49">
        <v>9.16</v>
      </c>
      <c r="UL14" s="103">
        <v>9.75</v>
      </c>
      <c r="UM14" s="49">
        <v>9.7750000000000004</v>
      </c>
      <c r="UN14" s="49">
        <f t="shared" si="141"/>
        <v>9.1</v>
      </c>
      <c r="UO14" s="50">
        <v>9.25</v>
      </c>
      <c r="UP14" s="50">
        <v>9.3000000000000007</v>
      </c>
      <c r="UQ14" s="50">
        <f t="shared" si="142"/>
        <v>9.1</v>
      </c>
      <c r="UR14" s="50">
        <v>9.36</v>
      </c>
      <c r="US14" s="50">
        <v>9.5399999999999991</v>
      </c>
      <c r="UT14" s="50">
        <f t="shared" si="143"/>
        <v>9.1</v>
      </c>
      <c r="UU14" s="50">
        <v>9.6350000000000016</v>
      </c>
      <c r="UV14" s="50">
        <v>9.6300000000000008</v>
      </c>
      <c r="UW14" s="50">
        <f t="shared" si="144"/>
        <v>9.1</v>
      </c>
      <c r="UX14" s="1042">
        <v>9.48</v>
      </c>
      <c r="UY14" s="1042">
        <v>9.51</v>
      </c>
      <c r="UZ14" s="50">
        <f t="shared" si="145"/>
        <v>9.1</v>
      </c>
      <c r="VA14" s="50">
        <v>9.16</v>
      </c>
      <c r="VB14" s="50">
        <v>9.18</v>
      </c>
      <c r="VC14" s="50">
        <f t="shared" si="146"/>
        <v>9.1</v>
      </c>
      <c r="VD14" s="50">
        <v>9.5399999999999991</v>
      </c>
      <c r="VE14" s="50">
        <f t="shared" si="147"/>
        <v>9.1</v>
      </c>
      <c r="VF14" s="1042"/>
      <c r="VG14" s="53">
        <v>9.32</v>
      </c>
      <c r="VH14" s="1164">
        <v>9.15</v>
      </c>
      <c r="VI14" s="1042"/>
      <c r="VJ14" s="1042">
        <v>9.5299999999999994</v>
      </c>
      <c r="VK14" s="1042">
        <v>9.3699999999999992</v>
      </c>
      <c r="VL14" s="1164">
        <v>9.17</v>
      </c>
      <c r="VM14" s="1042"/>
      <c r="VN14" s="1042">
        <v>9.41</v>
      </c>
      <c r="VO14" s="1042">
        <v>9.3699999999999992</v>
      </c>
      <c r="VP14" s="1042">
        <f t="shared" si="148"/>
        <v>9.17</v>
      </c>
      <c r="VQ14" s="1042"/>
      <c r="VR14" s="1042">
        <v>9.1</v>
      </c>
      <c r="VS14" s="7">
        <f t="shared" si="149"/>
        <v>-1</v>
      </c>
      <c r="VT14" s="7">
        <f t="shared" si="150"/>
        <v>-7.6335877862595729E-3</v>
      </c>
      <c r="VU14" s="7">
        <f>(TU14-TR14)/TR14</f>
        <v>1.3186813186813296E-2</v>
      </c>
      <c r="VV14" s="49">
        <v>8.07</v>
      </c>
      <c r="VW14" s="49">
        <v>8.09</v>
      </c>
      <c r="VX14" s="49">
        <v>8.1</v>
      </c>
      <c r="VY14" s="49">
        <v>8.08</v>
      </c>
      <c r="VZ14" s="49">
        <f t="shared" si="224"/>
        <v>8.07</v>
      </c>
      <c r="WA14" s="49">
        <v>8.1199999999999992</v>
      </c>
      <c r="WB14" s="1042">
        <v>8.1</v>
      </c>
      <c r="WC14" s="50">
        <f t="shared" si="151"/>
        <v>8.07</v>
      </c>
      <c r="WD14" s="50">
        <v>8.16</v>
      </c>
      <c r="WE14" s="1042">
        <v>8.08</v>
      </c>
      <c r="WF14" s="1287">
        <v>9.35</v>
      </c>
      <c r="WG14" s="50">
        <v>9.23</v>
      </c>
      <c r="WH14" s="50">
        <v>8.08</v>
      </c>
      <c r="WI14" s="1287">
        <v>8.11</v>
      </c>
      <c r="WJ14" s="50">
        <v>8.6120000000000001</v>
      </c>
      <c r="WK14" s="50">
        <v>8.6999999999999993</v>
      </c>
      <c r="WL14" s="50">
        <v>8.3119999999999994</v>
      </c>
      <c r="WM14" s="50">
        <v>8.4499999999999993</v>
      </c>
      <c r="WN14" s="1042">
        <v>8.625</v>
      </c>
      <c r="WO14" s="1042">
        <f t="shared" si="8"/>
        <v>8.3119999999999994</v>
      </c>
      <c r="WP14" s="1042">
        <v>8.73</v>
      </c>
      <c r="WQ14" s="1164">
        <v>8.42</v>
      </c>
      <c r="WR14" s="1042">
        <v>9.1199999999999992</v>
      </c>
      <c r="WS14" s="1042">
        <v>8.73</v>
      </c>
      <c r="WT14" s="53">
        <f t="shared" si="152"/>
        <v>8.42</v>
      </c>
      <c r="WU14" s="1042"/>
      <c r="WV14" s="7">
        <f t="shared" si="153"/>
        <v>-1</v>
      </c>
      <c r="WW14" s="49">
        <v>6.14</v>
      </c>
      <c r="WX14" s="49">
        <v>6.17</v>
      </c>
      <c r="WY14" s="49">
        <f t="shared" si="154"/>
        <v>6.14</v>
      </c>
      <c r="WZ14" s="53">
        <v>6.2</v>
      </c>
      <c r="XA14" s="49">
        <f t="shared" si="155"/>
        <v>6.14</v>
      </c>
      <c r="XB14" s="49">
        <v>6.2450000000000001</v>
      </c>
      <c r="XC14" s="53">
        <v>6.41</v>
      </c>
      <c r="XD14" s="49">
        <f t="shared" si="156"/>
        <v>6.14</v>
      </c>
      <c r="XE14" s="53">
        <v>6.46</v>
      </c>
      <c r="XF14" s="356">
        <v>6.31</v>
      </c>
      <c r="XG14" s="49">
        <v>6.75</v>
      </c>
      <c r="XH14" s="49">
        <v>6.19</v>
      </c>
      <c r="XI14" s="49">
        <f t="shared" si="9"/>
        <v>6.19</v>
      </c>
      <c r="XJ14" s="1042">
        <v>6.63</v>
      </c>
      <c r="XK14" s="53">
        <f t="shared" si="10"/>
        <v>6.19</v>
      </c>
      <c r="XL14" s="1042">
        <v>6.51</v>
      </c>
      <c r="XM14" s="1042">
        <v>6.34</v>
      </c>
      <c r="XN14" s="1042">
        <v>6.6</v>
      </c>
      <c r="XO14" s="1042">
        <v>6.51</v>
      </c>
      <c r="XP14" s="1042">
        <f t="shared" si="157"/>
        <v>6.34</v>
      </c>
      <c r="XQ14" s="1042"/>
      <c r="XR14" s="7">
        <f t="shared" si="158"/>
        <v>-1</v>
      </c>
      <c r="XS14" s="356">
        <v>9.1300000000000008</v>
      </c>
      <c r="XT14" s="49">
        <v>9.5399999999999991</v>
      </c>
      <c r="XU14" s="49">
        <v>9.33</v>
      </c>
      <c r="XV14" s="49">
        <f t="shared" si="159"/>
        <v>9.1300000000000008</v>
      </c>
      <c r="XW14" s="49">
        <v>9.14</v>
      </c>
      <c r="XX14" s="49">
        <v>9.2100000000000009</v>
      </c>
      <c r="XY14" s="49">
        <f t="shared" si="160"/>
        <v>9.1300000000000008</v>
      </c>
      <c r="XZ14" s="49">
        <v>9.44</v>
      </c>
      <c r="YA14" s="356">
        <f t="shared" si="161"/>
        <v>9.1300000000000008</v>
      </c>
      <c r="YB14" s="49">
        <v>9.08</v>
      </c>
      <c r="YC14" s="50">
        <v>8.7100000000000009</v>
      </c>
      <c r="YD14" s="49">
        <f t="shared" si="162"/>
        <v>8.7100000000000009</v>
      </c>
      <c r="YE14" s="49">
        <v>8.2129999999999992</v>
      </c>
      <c r="YF14" s="50">
        <f t="shared" si="163"/>
        <v>8.2129999999999992</v>
      </c>
      <c r="YG14" s="53">
        <v>8.5</v>
      </c>
      <c r="YH14" s="1042">
        <f t="shared" si="164"/>
        <v>8.2129999999999992</v>
      </c>
      <c r="YI14" s="1042">
        <v>8.48</v>
      </c>
      <c r="YJ14" s="1042">
        <v>8.27</v>
      </c>
      <c r="YK14" s="1042">
        <v>8.57</v>
      </c>
      <c r="YL14" s="1042">
        <v>8.48</v>
      </c>
      <c r="YM14" s="1042">
        <f t="shared" si="165"/>
        <v>8.27</v>
      </c>
      <c r="YN14" s="1042"/>
      <c r="YO14" s="7">
        <f t="shared" si="166"/>
        <v>-1</v>
      </c>
      <c r="YP14" s="1042">
        <v>7.34</v>
      </c>
      <c r="YQ14" s="1042">
        <v>7.25</v>
      </c>
      <c r="YR14" s="1164">
        <f t="shared" si="167"/>
        <v>7.34</v>
      </c>
      <c r="YS14" s="1042">
        <v>7.33</v>
      </c>
      <c r="YT14" s="1042">
        <v>7.35</v>
      </c>
      <c r="YU14" s="1042">
        <f t="shared" si="168"/>
        <v>7.34</v>
      </c>
      <c r="YV14" s="1042">
        <v>7.87</v>
      </c>
      <c r="YW14" s="1164">
        <v>7.23</v>
      </c>
      <c r="YX14" s="1042"/>
      <c r="YY14" s="1042">
        <v>7.36</v>
      </c>
      <c r="YZ14" s="1042">
        <v>7.48</v>
      </c>
      <c r="ZA14" s="1164">
        <f>MIN(YZ14,YW14)</f>
        <v>7.23</v>
      </c>
      <c r="ZB14" s="1042"/>
      <c r="ZC14" s="1042">
        <v>7.46</v>
      </c>
      <c r="ZD14" s="1042"/>
      <c r="ZE14" s="1042">
        <v>7.81</v>
      </c>
      <c r="ZF14" s="1042">
        <f>MIN(ZE14,ZA14)</f>
        <v>7.23</v>
      </c>
      <c r="ZG14" s="1042">
        <v>7.54</v>
      </c>
      <c r="ZH14" s="1042">
        <v>7.48</v>
      </c>
      <c r="ZI14" s="1042">
        <f t="shared" si="233"/>
        <v>7.23</v>
      </c>
      <c r="ZJ14" s="1042">
        <v>7.58</v>
      </c>
      <c r="ZK14" s="1042">
        <v>7.48</v>
      </c>
      <c r="ZL14" s="1042">
        <f t="shared" si="169"/>
        <v>7.23</v>
      </c>
      <c r="ZM14" s="1042"/>
      <c r="ZN14" s="1223">
        <f t="shared" si="170"/>
        <v>-1</v>
      </c>
      <c r="ZO14" s="1223">
        <f t="shared" si="171"/>
        <v>-1</v>
      </c>
      <c r="ZP14" s="1042">
        <v>6.06</v>
      </c>
      <c r="ZQ14" s="1042">
        <f t="shared" si="13"/>
        <v>6.06</v>
      </c>
      <c r="ZR14" s="1042">
        <v>6.15</v>
      </c>
      <c r="ZS14" s="1042">
        <v>6.06</v>
      </c>
      <c r="ZT14" s="1042">
        <f t="shared" si="172"/>
        <v>6.06</v>
      </c>
      <c r="ZU14" s="1042">
        <v>6.14</v>
      </c>
      <c r="ZV14" s="7">
        <f t="shared" si="173"/>
        <v>1.3201320132013214E-2</v>
      </c>
      <c r="ZW14" s="1042">
        <v>6.19</v>
      </c>
      <c r="ZX14" s="1042">
        <f t="shared" si="14"/>
        <v>6.19</v>
      </c>
      <c r="ZY14" s="1042">
        <v>6.44</v>
      </c>
      <c r="ZZ14" s="1042">
        <v>6.19</v>
      </c>
      <c r="AAA14" s="1042">
        <f t="shared" si="174"/>
        <v>6.19</v>
      </c>
      <c r="AAB14" s="1042"/>
      <c r="AAC14" s="1223">
        <f t="shared" si="175"/>
        <v>-1</v>
      </c>
      <c r="AAD14" s="1042">
        <v>5.05</v>
      </c>
      <c r="AAE14" s="1042">
        <f t="shared" si="15"/>
        <v>5.05</v>
      </c>
      <c r="AAF14" s="1042">
        <v>6.15</v>
      </c>
      <c r="AAG14" s="1042">
        <v>5.05</v>
      </c>
      <c r="AAH14" s="1042">
        <f t="shared" si="176"/>
        <v>5.05</v>
      </c>
      <c r="AAI14" s="1042"/>
      <c r="AAJ14" s="1223">
        <f t="shared" si="177"/>
        <v>-1</v>
      </c>
      <c r="AAK14" s="10"/>
      <c r="AAM14" s="51"/>
      <c r="AAN14" s="51" t="str">
        <f t="shared" si="16"/>
        <v xml:space="preserve">1. Better than baseline </v>
      </c>
      <c r="AAO14" s="51" t="str">
        <f t="shared" si="17"/>
        <v xml:space="preserve">1. Better than baseline </v>
      </c>
      <c r="AAP14" s="51" t="str">
        <f t="shared" si="18"/>
        <v>2. Within 10% deviation from baseline</v>
      </c>
      <c r="AAQ14" s="51" t="str">
        <f t="shared" si="19"/>
        <v xml:space="preserve">1. Better than baseline </v>
      </c>
      <c r="AAR14" s="47" t="str">
        <f t="shared" si="20"/>
        <v xml:space="preserve">1. Better than baseline </v>
      </c>
      <c r="AAS14" s="109" t="str">
        <f t="shared" si="21"/>
        <v xml:space="preserve">1. Better than baseline </v>
      </c>
      <c r="AAT14" s="109" t="str">
        <f t="shared" si="22"/>
        <v xml:space="preserve">1. Better than baseline </v>
      </c>
      <c r="AAU14" s="49" t="str">
        <f t="shared" si="23"/>
        <v>2. Within 10% deviation from baseline</v>
      </c>
      <c r="AAV14" s="109" t="str">
        <f t="shared" si="24"/>
        <v>2. Within 10% deviation from baseline</v>
      </c>
      <c r="AAW14" s="49" t="str">
        <f t="shared" si="25"/>
        <v>2. Within 10% deviation from baseline</v>
      </c>
      <c r="AAX14" s="49" t="str">
        <f t="shared" si="178"/>
        <v>2. Within 10% deviation from baseline</v>
      </c>
      <c r="AAY14" s="1042" t="str">
        <f t="shared" si="26"/>
        <v xml:space="preserve">1. Better than baseline </v>
      </c>
      <c r="AAZ14" s="1042" t="str">
        <f t="shared" si="27"/>
        <v xml:space="preserve">1. Better than baseline </v>
      </c>
      <c r="ABA14" s="1042" t="str">
        <f t="shared" si="28"/>
        <v xml:space="preserve">1. Better than baseline </v>
      </c>
      <c r="ABB14" s="1042" t="str">
        <f t="shared" si="179"/>
        <v xml:space="preserve">1. Better than baseline </v>
      </c>
    </row>
    <row r="15" spans="1:730" ht="14.9" customHeight="1" x14ac:dyDescent="0.3">
      <c r="A15" s="9">
        <v>13</v>
      </c>
      <c r="B15" s="9" t="s">
        <v>18</v>
      </c>
      <c r="C15" s="9" t="s">
        <v>1254</v>
      </c>
      <c r="D15" s="9" t="s">
        <v>3011</v>
      </c>
      <c r="E15" s="9" t="s">
        <v>3011</v>
      </c>
      <c r="F15" s="730" t="s">
        <v>3012</v>
      </c>
      <c r="G15" s="48" t="s">
        <v>3013</v>
      </c>
      <c r="H15" s="9" t="s">
        <v>1502</v>
      </c>
      <c r="I15" s="9" t="s">
        <v>1502</v>
      </c>
      <c r="J15" s="9" t="s">
        <v>1502</v>
      </c>
      <c r="K15" s="9" t="s">
        <v>1502</v>
      </c>
      <c r="L15" s="9" t="s">
        <v>1502</v>
      </c>
      <c r="M15" s="9" t="s">
        <v>1502</v>
      </c>
      <c r="N15" s="63">
        <v>1.99</v>
      </c>
      <c r="O15" s="81">
        <v>1.91</v>
      </c>
      <c r="P15" s="9">
        <v>1.99</v>
      </c>
      <c r="Q15" s="63">
        <v>1.61</v>
      </c>
      <c r="R15" s="9">
        <v>1.81</v>
      </c>
      <c r="S15" s="9">
        <f t="shared" si="29"/>
        <v>1.81</v>
      </c>
      <c r="T15" s="9">
        <v>1.83</v>
      </c>
      <c r="U15" s="9">
        <f t="shared" si="181"/>
        <v>1.81</v>
      </c>
      <c r="V15" s="9">
        <v>1.62</v>
      </c>
      <c r="W15" s="9">
        <v>1.59</v>
      </c>
      <c r="X15" s="9">
        <v>1.8</v>
      </c>
      <c r="Y15" s="9">
        <f t="shared" si="182"/>
        <v>1.8</v>
      </c>
      <c r="Z15" s="9">
        <v>1.53</v>
      </c>
      <c r="AA15" s="9">
        <v>1.79</v>
      </c>
      <c r="AB15" s="9">
        <f t="shared" si="30"/>
        <v>1.79</v>
      </c>
      <c r="AC15" s="9">
        <v>1.73</v>
      </c>
      <c r="AD15" s="9">
        <v>1.79</v>
      </c>
      <c r="AE15" s="9">
        <f t="shared" si="183"/>
        <v>1.79</v>
      </c>
      <c r="AF15" s="9">
        <v>1.8</v>
      </c>
      <c r="AG15" s="9">
        <v>1.79</v>
      </c>
      <c r="AH15" s="9">
        <f t="shared" si="184"/>
        <v>1.79</v>
      </c>
      <c r="AI15" s="9">
        <v>1.7</v>
      </c>
      <c r="AJ15" s="57">
        <v>1.82</v>
      </c>
      <c r="AK15" s="57">
        <f t="shared" si="185"/>
        <v>1.79</v>
      </c>
      <c r="AL15" s="57">
        <v>1.8</v>
      </c>
      <c r="AM15" s="57">
        <v>1.78</v>
      </c>
      <c r="AN15" s="905">
        <v>1.8</v>
      </c>
      <c r="AO15" s="57">
        <f t="shared" si="31"/>
        <v>1.79</v>
      </c>
      <c r="AP15" s="905">
        <v>1.81</v>
      </c>
      <c r="AQ15" s="28">
        <f t="shared" si="32"/>
        <v>1.79</v>
      </c>
      <c r="AR15" s="57"/>
      <c r="AS15" s="5">
        <f t="shared" si="33"/>
        <v>-1</v>
      </c>
      <c r="AT15" s="63" t="s">
        <v>1502</v>
      </c>
      <c r="AU15" s="63" t="s">
        <v>1502</v>
      </c>
      <c r="AV15" s="63" t="s">
        <v>1502</v>
      </c>
      <c r="AW15" s="63" t="s">
        <v>1502</v>
      </c>
      <c r="AX15" s="63" t="s">
        <v>1502</v>
      </c>
      <c r="AY15" s="63">
        <v>1.49</v>
      </c>
      <c r="AZ15" s="63" t="s">
        <v>1502</v>
      </c>
      <c r="BA15" s="63">
        <v>1.49</v>
      </c>
      <c r="BB15" s="63" t="s">
        <v>1502</v>
      </c>
      <c r="BC15" s="63">
        <v>1.99</v>
      </c>
      <c r="BD15" s="63">
        <v>1.91</v>
      </c>
      <c r="BE15" s="63">
        <v>1.99</v>
      </c>
      <c r="BF15" s="63">
        <v>1.88</v>
      </c>
      <c r="BG15" s="63">
        <v>1.71</v>
      </c>
      <c r="BH15" s="63">
        <f t="shared" si="34"/>
        <v>1.71</v>
      </c>
      <c r="BI15" s="63">
        <v>1.82</v>
      </c>
      <c r="BJ15" s="63">
        <f t="shared" si="236"/>
        <v>1.71</v>
      </c>
      <c r="BK15" s="63">
        <v>1.85</v>
      </c>
      <c r="BL15" s="63">
        <f t="shared" si="35"/>
        <v>1.71</v>
      </c>
      <c r="BM15" s="63">
        <v>1.73</v>
      </c>
      <c r="BN15" s="63">
        <f t="shared" si="36"/>
        <v>1.71</v>
      </c>
      <c r="BO15" s="63"/>
      <c r="BP15" s="887">
        <f t="shared" si="0"/>
        <v>-1</v>
      </c>
      <c r="BQ15" s="63" t="s">
        <v>1502</v>
      </c>
      <c r="BR15" s="63" t="s">
        <v>1502</v>
      </c>
      <c r="BS15" s="63" t="s">
        <v>1502</v>
      </c>
      <c r="BT15" s="63" t="s">
        <v>1502</v>
      </c>
      <c r="BU15" s="63" t="s">
        <v>1502</v>
      </c>
      <c r="BV15" s="63" t="s">
        <v>1502</v>
      </c>
      <c r="BW15" s="63" t="s">
        <v>1502</v>
      </c>
      <c r="BX15" s="63">
        <v>1.99</v>
      </c>
      <c r="BY15" s="63">
        <v>1.99</v>
      </c>
      <c r="BZ15" s="63">
        <v>1.99</v>
      </c>
      <c r="CA15" s="63">
        <v>2</v>
      </c>
      <c r="CB15" s="63">
        <f t="shared" si="37"/>
        <v>1.99</v>
      </c>
      <c r="CC15" s="63">
        <v>1.98</v>
      </c>
      <c r="CD15" s="63">
        <v>1.99</v>
      </c>
      <c r="CE15" s="63">
        <f t="shared" si="237"/>
        <v>1.99</v>
      </c>
      <c r="CF15" s="63">
        <v>1.98</v>
      </c>
      <c r="CG15" s="63">
        <v>2.0099999999999998</v>
      </c>
      <c r="CH15" s="63">
        <f t="shared" si="38"/>
        <v>1.98</v>
      </c>
      <c r="CI15" s="63">
        <v>2.0499999999999998</v>
      </c>
      <c r="CJ15" s="63">
        <f t="shared" si="238"/>
        <v>1.98</v>
      </c>
      <c r="CK15" s="63">
        <v>1.93</v>
      </c>
      <c r="CL15" s="63">
        <v>1.94</v>
      </c>
      <c r="CM15" s="63">
        <v>2.0299999999999998</v>
      </c>
      <c r="CN15" s="63">
        <f t="shared" si="39"/>
        <v>1.98</v>
      </c>
      <c r="CO15" s="63">
        <v>1.99</v>
      </c>
      <c r="CP15" s="63">
        <v>2.0299999999999998</v>
      </c>
      <c r="CQ15" s="63">
        <f>MIN(CN15,CP15)</f>
        <v>1.98</v>
      </c>
      <c r="CR15" s="63">
        <v>2.09</v>
      </c>
      <c r="CS15" s="63">
        <v>2.04</v>
      </c>
      <c r="CT15" s="63">
        <f t="shared" si="239"/>
        <v>1.98</v>
      </c>
      <c r="CU15" s="63">
        <v>1.98</v>
      </c>
      <c r="CV15" s="63">
        <v>1.98</v>
      </c>
      <c r="CW15" s="63">
        <v>1.86</v>
      </c>
      <c r="CX15" s="63">
        <f t="shared" si="240"/>
        <v>1.86</v>
      </c>
      <c r="CY15" s="63">
        <v>1.72</v>
      </c>
      <c r="CZ15" s="351">
        <v>2</v>
      </c>
      <c r="DA15" s="63">
        <f t="shared" si="40"/>
        <v>1.86</v>
      </c>
      <c r="DB15" s="63">
        <v>1.53</v>
      </c>
      <c r="DC15" s="351">
        <v>1.96</v>
      </c>
      <c r="DD15" s="76">
        <f t="shared" si="241"/>
        <v>1.86</v>
      </c>
      <c r="DE15" s="81" t="s">
        <v>1159</v>
      </c>
      <c r="DF15" s="1056">
        <v>1.81</v>
      </c>
      <c r="DG15" s="1050">
        <f t="shared" si="242"/>
        <v>1.81</v>
      </c>
      <c r="DH15" s="919">
        <v>1.81</v>
      </c>
      <c r="DI15" s="81">
        <v>1.8</v>
      </c>
      <c r="DJ15" s="5">
        <f t="shared" si="243"/>
        <v>-5.5248618784530436E-3</v>
      </c>
      <c r="DK15" s="63" t="s">
        <v>1502</v>
      </c>
      <c r="DL15" s="63" t="s">
        <v>1502</v>
      </c>
      <c r="DM15" s="63" t="s">
        <v>1502</v>
      </c>
      <c r="DN15" s="63" t="s">
        <v>1502</v>
      </c>
      <c r="DO15" s="63" t="s">
        <v>1502</v>
      </c>
      <c r="DP15" s="63">
        <v>1.99</v>
      </c>
      <c r="DQ15" s="63">
        <v>1.93</v>
      </c>
      <c r="DR15" s="63" t="s">
        <v>1502</v>
      </c>
      <c r="DS15" s="63">
        <f t="shared" si="42"/>
        <v>1.99</v>
      </c>
      <c r="DT15" s="63">
        <v>1.78</v>
      </c>
      <c r="DU15" s="63">
        <v>1.68</v>
      </c>
      <c r="DV15" s="63">
        <f t="shared" si="43"/>
        <v>1.68</v>
      </c>
      <c r="DW15" s="63">
        <v>1.62</v>
      </c>
      <c r="DX15" s="63">
        <v>1.78</v>
      </c>
      <c r="DY15" s="63">
        <f t="shared" si="44"/>
        <v>1.68</v>
      </c>
      <c r="DZ15" s="63">
        <v>1.77</v>
      </c>
      <c r="EA15" s="63">
        <v>1.68</v>
      </c>
      <c r="EB15" s="63">
        <v>1.76</v>
      </c>
      <c r="EC15" s="63">
        <f t="shared" si="186"/>
        <v>1.68</v>
      </c>
      <c r="ED15" s="63">
        <v>1.75</v>
      </c>
      <c r="EE15" s="63">
        <v>1.73</v>
      </c>
      <c r="EF15" s="63">
        <f t="shared" si="45"/>
        <v>1.68</v>
      </c>
      <c r="EG15" s="63">
        <v>1.75</v>
      </c>
      <c r="EH15" s="63">
        <v>1.73</v>
      </c>
      <c r="EI15" s="63">
        <f t="shared" si="46"/>
        <v>1.68</v>
      </c>
      <c r="EJ15" s="63">
        <v>2.25</v>
      </c>
      <c r="EK15" s="63">
        <v>1.81</v>
      </c>
      <c r="EL15" s="63">
        <f t="shared" si="47"/>
        <v>1.68</v>
      </c>
      <c r="EM15" s="63">
        <v>1.8</v>
      </c>
      <c r="EN15" s="63">
        <v>1.75</v>
      </c>
      <c r="EO15" s="63">
        <f t="shared" si="187"/>
        <v>1.68</v>
      </c>
      <c r="EP15" s="63">
        <v>1.81</v>
      </c>
      <c r="EQ15" s="351">
        <v>1.75</v>
      </c>
      <c r="ER15" s="63">
        <f t="shared" si="188"/>
        <v>1.68</v>
      </c>
      <c r="ES15" s="63">
        <v>1.82</v>
      </c>
      <c r="ET15" s="63">
        <v>1.81</v>
      </c>
      <c r="EU15" s="351">
        <v>1.73</v>
      </c>
      <c r="EV15" s="76">
        <f t="shared" si="48"/>
        <v>1.68</v>
      </c>
      <c r="EW15" s="905">
        <v>1.81</v>
      </c>
      <c r="EX15" s="54">
        <f t="shared" si="189"/>
        <v>1.68</v>
      </c>
      <c r="EY15" s="76">
        <v>1.81</v>
      </c>
      <c r="EZ15" s="887">
        <f t="shared" si="1"/>
        <v>7.7380952380952453E-2</v>
      </c>
      <c r="FA15" s="63" t="s">
        <v>1502</v>
      </c>
      <c r="FB15" s="63" t="s">
        <v>1502</v>
      </c>
      <c r="FC15" s="63" t="s">
        <v>1502</v>
      </c>
      <c r="FD15" s="63" t="s">
        <v>1502</v>
      </c>
      <c r="FE15" s="63" t="s">
        <v>1502</v>
      </c>
      <c r="FF15" s="63" t="s">
        <v>1502</v>
      </c>
      <c r="FG15" s="63" t="s">
        <v>1502</v>
      </c>
      <c r="FH15" s="63">
        <v>1.99</v>
      </c>
      <c r="FI15" s="63" t="s">
        <v>1502</v>
      </c>
      <c r="FJ15" s="63" t="s">
        <v>1502</v>
      </c>
      <c r="FK15" s="63">
        <f t="shared" si="49"/>
        <v>1.99</v>
      </c>
      <c r="FL15" s="63">
        <v>1.57</v>
      </c>
      <c r="FM15" s="63">
        <v>1.56</v>
      </c>
      <c r="FN15" s="63">
        <f t="shared" si="50"/>
        <v>1.56</v>
      </c>
      <c r="FO15" s="63">
        <v>1.58</v>
      </c>
      <c r="FP15" s="63">
        <v>1.54</v>
      </c>
      <c r="FQ15" s="63">
        <f t="shared" si="51"/>
        <v>1.54</v>
      </c>
      <c r="FR15" s="63">
        <v>1.59</v>
      </c>
      <c r="FS15" s="63">
        <v>1.56</v>
      </c>
      <c r="FT15" s="63">
        <f t="shared" si="190"/>
        <v>1.54</v>
      </c>
      <c r="FU15" s="63">
        <v>1.56</v>
      </c>
      <c r="FV15" s="63">
        <v>1.54</v>
      </c>
      <c r="FW15" s="63">
        <v>1.57</v>
      </c>
      <c r="FX15" s="63">
        <f t="shared" si="52"/>
        <v>1.54</v>
      </c>
      <c r="FY15" s="63">
        <v>1.53</v>
      </c>
      <c r="FZ15" s="63">
        <v>1.57</v>
      </c>
      <c r="GA15" s="63">
        <f t="shared" si="53"/>
        <v>1.54</v>
      </c>
      <c r="GB15" s="63">
        <v>1.62</v>
      </c>
      <c r="GC15" s="63">
        <v>1.65</v>
      </c>
      <c r="GD15" s="63">
        <v>1.58</v>
      </c>
      <c r="GE15" s="63">
        <f t="shared" si="191"/>
        <v>1.54</v>
      </c>
      <c r="GF15" s="63">
        <v>1.6</v>
      </c>
      <c r="GG15" s="63">
        <v>1.62</v>
      </c>
      <c r="GH15" s="63">
        <f t="shared" si="54"/>
        <v>1.54</v>
      </c>
      <c r="GI15" s="63">
        <v>1.59</v>
      </c>
      <c r="GJ15" s="351">
        <v>1.55</v>
      </c>
      <c r="GK15" s="63">
        <f t="shared" si="192"/>
        <v>1.54</v>
      </c>
      <c r="GL15" s="63">
        <v>1.63</v>
      </c>
      <c r="GM15" s="63">
        <v>1.63</v>
      </c>
      <c r="GN15" s="63" t="s">
        <v>1159</v>
      </c>
      <c r="GO15" s="351">
        <v>1.61</v>
      </c>
      <c r="GP15" s="351">
        <f t="shared" si="55"/>
        <v>1.54</v>
      </c>
      <c r="GQ15" s="1104">
        <v>1.61</v>
      </c>
      <c r="GR15" s="28">
        <f t="shared" si="193"/>
        <v>1.54</v>
      </c>
      <c r="GS15" s="28">
        <v>1.65</v>
      </c>
      <c r="GT15" s="48">
        <v>1.65</v>
      </c>
      <c r="GU15" s="48">
        <f t="shared" si="56"/>
        <v>1.54</v>
      </c>
      <c r="GV15" s="57" t="s">
        <v>1159</v>
      </c>
      <c r="GW15" s="57">
        <f t="shared" si="57"/>
        <v>1.54</v>
      </c>
      <c r="GX15" s="57"/>
      <c r="GY15" s="5">
        <f t="shared" si="58"/>
        <v>-1</v>
      </c>
      <c r="GZ15" s="63" t="s">
        <v>1502</v>
      </c>
      <c r="HA15" s="63" t="s">
        <v>1502</v>
      </c>
      <c r="HB15" s="63" t="s">
        <v>1502</v>
      </c>
      <c r="HC15" s="63" t="s">
        <v>1502</v>
      </c>
      <c r="HD15" s="63" t="s">
        <v>1502</v>
      </c>
      <c r="HE15" s="63" t="s">
        <v>1502</v>
      </c>
      <c r="HF15" s="63" t="s">
        <v>1502</v>
      </c>
      <c r="HG15" s="63">
        <v>1.49</v>
      </c>
      <c r="HH15" s="1096">
        <v>1.99</v>
      </c>
      <c r="HI15" s="63">
        <v>1.69</v>
      </c>
      <c r="HJ15" s="63">
        <v>1.99</v>
      </c>
      <c r="HK15" s="63">
        <v>1.9</v>
      </c>
      <c r="HL15" s="63">
        <v>1.95</v>
      </c>
      <c r="HM15" s="63">
        <f t="shared" si="60"/>
        <v>1.95</v>
      </c>
      <c r="HN15" s="63">
        <v>1.94</v>
      </c>
      <c r="HO15" s="63">
        <v>1.95</v>
      </c>
      <c r="HP15" s="63">
        <f t="shared" si="194"/>
        <v>1.95</v>
      </c>
      <c r="HQ15" s="63">
        <v>1.97</v>
      </c>
      <c r="HR15" s="63">
        <v>1.99</v>
      </c>
      <c r="HS15" s="63">
        <f t="shared" si="61"/>
        <v>1.95</v>
      </c>
      <c r="HT15" s="63">
        <v>2.04</v>
      </c>
      <c r="HU15" s="63">
        <v>1.97</v>
      </c>
      <c r="HV15" s="63">
        <f t="shared" si="195"/>
        <v>1.95</v>
      </c>
      <c r="HW15" s="63">
        <v>1.96</v>
      </c>
      <c r="HX15" s="63">
        <v>1.97</v>
      </c>
      <c r="HY15" s="63">
        <f t="shared" si="2"/>
        <v>1.95</v>
      </c>
      <c r="HZ15" s="63">
        <v>1.98</v>
      </c>
      <c r="IA15" s="63">
        <f t="shared" si="62"/>
        <v>1.95</v>
      </c>
      <c r="IB15" s="63">
        <v>2.02</v>
      </c>
      <c r="IC15" s="63">
        <v>2.04</v>
      </c>
      <c r="ID15" s="63">
        <f t="shared" si="196"/>
        <v>1.95</v>
      </c>
      <c r="IE15" s="1105">
        <v>2</v>
      </c>
      <c r="IF15" s="351">
        <v>1.99</v>
      </c>
      <c r="IG15" s="351">
        <f t="shared" si="197"/>
        <v>1.95</v>
      </c>
      <c r="IH15" s="351">
        <v>2.0099999999999998</v>
      </c>
      <c r="II15" s="351" t="s">
        <v>1159</v>
      </c>
      <c r="IJ15" s="351">
        <v>1.96</v>
      </c>
      <c r="IK15" s="351">
        <f t="shared" si="63"/>
        <v>1.95</v>
      </c>
      <c r="IL15" s="1104">
        <v>1.69</v>
      </c>
      <c r="IM15" s="919">
        <f t="shared" si="64"/>
        <v>1.69</v>
      </c>
      <c r="IN15" s="48" t="s">
        <v>1159</v>
      </c>
      <c r="IO15" s="57">
        <f t="shared" si="65"/>
        <v>1.69</v>
      </c>
      <c r="IP15" s="57" t="s">
        <v>1159</v>
      </c>
      <c r="IQ15" s="48">
        <f t="shared" si="66"/>
        <v>1.69</v>
      </c>
      <c r="IR15" s="48" t="s">
        <v>1159</v>
      </c>
      <c r="IS15" s="76" t="s">
        <v>1159</v>
      </c>
      <c r="IT15" s="48">
        <f t="shared" si="67"/>
        <v>1.69</v>
      </c>
      <c r="IU15" s="76" t="s">
        <v>1159</v>
      </c>
      <c r="IV15" s="48" t="s">
        <v>1159</v>
      </c>
      <c r="IW15" s="76">
        <f t="shared" si="198"/>
        <v>1.69</v>
      </c>
      <c r="IX15" s="48" t="s">
        <v>1159</v>
      </c>
      <c r="IY15" s="351" t="s">
        <v>1159</v>
      </c>
      <c r="IZ15" s="48">
        <f t="shared" si="68"/>
        <v>1.69</v>
      </c>
      <c r="JA15" s="48" t="s">
        <v>1159</v>
      </c>
      <c r="JB15" s="48">
        <f t="shared" si="69"/>
        <v>1.69</v>
      </c>
      <c r="JC15" s="48" t="s">
        <v>1159</v>
      </c>
      <c r="JD15" s="48" t="s">
        <v>1159</v>
      </c>
      <c r="JE15" s="1050">
        <f t="shared" si="70"/>
        <v>1.69</v>
      </c>
      <c r="JF15" s="48" t="s">
        <v>1159</v>
      </c>
      <c r="JG15" s="48" t="s">
        <v>1159</v>
      </c>
      <c r="JH15" s="48">
        <f t="shared" si="71"/>
        <v>1.69</v>
      </c>
      <c r="JI15" s="48" t="s">
        <v>1159</v>
      </c>
      <c r="JJ15" s="48" t="s">
        <v>1159</v>
      </c>
      <c r="JK15" s="48">
        <f t="shared" si="72"/>
        <v>1.69</v>
      </c>
      <c r="JL15" s="48"/>
      <c r="JM15" s="5"/>
      <c r="JN15" s="63" t="s">
        <v>1502</v>
      </c>
      <c r="JO15" s="63" t="s">
        <v>1502</v>
      </c>
      <c r="JP15" s="63" t="s">
        <v>1502</v>
      </c>
      <c r="JQ15" s="63" t="s">
        <v>1502</v>
      </c>
      <c r="JR15" s="63" t="s">
        <v>1502</v>
      </c>
      <c r="JS15" s="63" t="s">
        <v>1502</v>
      </c>
      <c r="JT15" s="63" t="s">
        <v>1502</v>
      </c>
      <c r="JU15" s="63">
        <v>1.99</v>
      </c>
      <c r="JV15" s="63">
        <v>1.61</v>
      </c>
      <c r="JW15" s="63">
        <v>1.99</v>
      </c>
      <c r="JX15" s="63">
        <v>1.82</v>
      </c>
      <c r="JY15" s="63">
        <v>1.6</v>
      </c>
      <c r="JZ15" s="63">
        <v>1.99</v>
      </c>
      <c r="KA15" s="63">
        <v>1.75</v>
      </c>
      <c r="KB15" s="63">
        <v>1.99</v>
      </c>
      <c r="KC15" s="63">
        <v>1.74</v>
      </c>
      <c r="KD15" s="63">
        <v>1.66</v>
      </c>
      <c r="KE15" s="63">
        <f t="shared" si="199"/>
        <v>1.66</v>
      </c>
      <c r="KF15" s="63">
        <v>1.67</v>
      </c>
      <c r="KG15" s="63">
        <v>1.71</v>
      </c>
      <c r="KH15" s="63">
        <f t="shared" si="76"/>
        <v>1.66</v>
      </c>
      <c r="KI15" s="63">
        <v>1.71</v>
      </c>
      <c r="KJ15" s="63">
        <v>1.71</v>
      </c>
      <c r="KK15" s="63">
        <f t="shared" si="3"/>
        <v>1.66</v>
      </c>
      <c r="KL15" s="63">
        <v>1.71</v>
      </c>
      <c r="KM15" s="63">
        <f t="shared" si="200"/>
        <v>1.66</v>
      </c>
      <c r="KN15" s="63">
        <v>1.8</v>
      </c>
      <c r="KO15" s="63">
        <v>1.98</v>
      </c>
      <c r="KP15" s="63">
        <f t="shared" si="77"/>
        <v>1.66</v>
      </c>
      <c r="KQ15" s="63">
        <v>1.76</v>
      </c>
      <c r="KR15" s="351">
        <v>1.69</v>
      </c>
      <c r="KS15" s="63">
        <f t="shared" si="201"/>
        <v>1.66</v>
      </c>
      <c r="KT15" s="63">
        <v>1.68</v>
      </c>
      <c r="KU15" s="63">
        <v>1.54</v>
      </c>
      <c r="KV15" s="48">
        <v>1.73</v>
      </c>
      <c r="KW15" s="351">
        <f t="shared" si="78"/>
        <v>1.66</v>
      </c>
      <c r="KX15" s="1056">
        <v>1.65</v>
      </c>
      <c r="KY15" s="919">
        <f t="shared" si="79"/>
        <v>1.65</v>
      </c>
      <c r="KZ15" s="57">
        <v>1.65</v>
      </c>
      <c r="LA15" s="48">
        <f t="shared" si="80"/>
        <v>1.65</v>
      </c>
      <c r="LB15" s="48" t="s">
        <v>1502</v>
      </c>
      <c r="LC15" s="57" t="s">
        <v>1159</v>
      </c>
      <c r="LD15" s="57">
        <f t="shared" si="81"/>
        <v>1.65</v>
      </c>
      <c r="LE15" s="57" t="s">
        <v>1159</v>
      </c>
      <c r="LF15" s="48">
        <f t="shared" si="82"/>
        <v>1.65</v>
      </c>
      <c r="LG15" s="48" t="s">
        <v>1159</v>
      </c>
      <c r="LH15" s="76" t="s">
        <v>1159</v>
      </c>
      <c r="LI15" s="48">
        <f t="shared" si="83"/>
        <v>1.65</v>
      </c>
      <c r="LJ15" s="76" t="s">
        <v>1159</v>
      </c>
      <c r="LK15" s="76" t="s">
        <v>1159</v>
      </c>
      <c r="LL15" s="76">
        <f t="shared" si="202"/>
        <v>1.65</v>
      </c>
      <c r="LM15" s="76"/>
      <c r="LN15" s="76" t="s">
        <v>1159</v>
      </c>
      <c r="LO15" s="76">
        <f t="shared" si="84"/>
        <v>1.65</v>
      </c>
      <c r="LP15" s="76" t="s">
        <v>1159</v>
      </c>
      <c r="LQ15" s="76">
        <f t="shared" si="85"/>
        <v>1.65</v>
      </c>
      <c r="LR15" s="76" t="s">
        <v>1159</v>
      </c>
      <c r="LS15" s="351" t="s">
        <v>1159</v>
      </c>
      <c r="LT15" s="1050">
        <f t="shared" si="86"/>
        <v>1.65</v>
      </c>
      <c r="LU15" s="1050" t="s">
        <v>1159</v>
      </c>
      <c r="LV15" s="1050">
        <f t="shared" si="87"/>
        <v>1.65</v>
      </c>
      <c r="LW15" s="1050" t="s">
        <v>1159</v>
      </c>
      <c r="LX15" s="76" t="s">
        <v>1159</v>
      </c>
      <c r="LY15" s="1050">
        <f t="shared" si="88"/>
        <v>1.65</v>
      </c>
      <c r="LZ15" s="1050"/>
      <c r="MA15" s="5">
        <f t="shared" si="89"/>
        <v>-1</v>
      </c>
      <c r="MB15" s="63" t="s">
        <v>1502</v>
      </c>
      <c r="MC15" s="63" t="s">
        <v>1502</v>
      </c>
      <c r="MD15" s="63" t="s">
        <v>1502</v>
      </c>
      <c r="ME15" s="63" t="s">
        <v>1502</v>
      </c>
      <c r="MF15" s="63" t="s">
        <v>1502</v>
      </c>
      <c r="MG15" s="63">
        <v>1.99</v>
      </c>
      <c r="MH15" s="63" t="s">
        <v>1502</v>
      </c>
      <c r="MI15" s="63" t="s">
        <v>1502</v>
      </c>
      <c r="MJ15" s="63">
        <f>MIN(MG15,MI15)</f>
        <v>1.99</v>
      </c>
      <c r="MK15" s="63">
        <v>1.68</v>
      </c>
      <c r="ML15" s="63">
        <v>1.68</v>
      </c>
      <c r="MM15" s="63">
        <v>1.69</v>
      </c>
      <c r="MN15" s="63">
        <v>1.54</v>
      </c>
      <c r="MO15" s="63">
        <f t="shared" si="92"/>
        <v>1.54</v>
      </c>
      <c r="MP15" s="63">
        <v>1.6</v>
      </c>
      <c r="MQ15" s="63">
        <f t="shared" si="203"/>
        <v>1.54</v>
      </c>
      <c r="MR15" s="63">
        <v>1.62</v>
      </c>
      <c r="MS15" s="63">
        <v>1.63</v>
      </c>
      <c r="MT15" s="63">
        <f t="shared" si="93"/>
        <v>1.54</v>
      </c>
      <c r="MU15" s="63">
        <v>1.59</v>
      </c>
      <c r="MV15" s="63">
        <v>1.57</v>
      </c>
      <c r="MW15" s="63">
        <f t="shared" si="94"/>
        <v>1.54</v>
      </c>
      <c r="MX15" s="63">
        <v>1.61</v>
      </c>
      <c r="MY15" s="63">
        <v>1.6</v>
      </c>
      <c r="MZ15" s="63">
        <f t="shared" si="95"/>
        <v>1.54</v>
      </c>
      <c r="NA15" s="63">
        <v>1.61</v>
      </c>
      <c r="NB15" s="63">
        <v>1.6</v>
      </c>
      <c r="NC15" s="63">
        <f t="shared" si="96"/>
        <v>1.54</v>
      </c>
      <c r="ND15" s="63">
        <v>1.57</v>
      </c>
      <c r="NE15" s="63">
        <v>1.57</v>
      </c>
      <c r="NF15" s="63">
        <f t="shared" si="97"/>
        <v>1.54</v>
      </c>
      <c r="NG15" s="63">
        <v>1.52</v>
      </c>
      <c r="NH15" s="351">
        <v>1.59</v>
      </c>
      <c r="NI15" s="351">
        <f t="shared" si="204"/>
        <v>1.54</v>
      </c>
      <c r="NJ15" s="351">
        <v>1.57</v>
      </c>
      <c r="NK15" s="351">
        <v>1.53</v>
      </c>
      <c r="NL15" s="351">
        <v>1.59</v>
      </c>
      <c r="NM15" s="351">
        <f t="shared" si="98"/>
        <v>1.54</v>
      </c>
      <c r="NN15" s="1104">
        <v>1.6</v>
      </c>
      <c r="NO15" s="1050">
        <f t="shared" si="205"/>
        <v>1.54</v>
      </c>
      <c r="NP15" s="48">
        <v>1.6</v>
      </c>
      <c r="NQ15" s="48">
        <v>1.65</v>
      </c>
      <c r="NR15" s="48">
        <f t="shared" si="99"/>
        <v>1.54</v>
      </c>
      <c r="NS15" s="48" t="s">
        <v>1159</v>
      </c>
      <c r="NT15" s="48">
        <f t="shared" si="100"/>
        <v>1.54</v>
      </c>
      <c r="NU15" s="48" t="s">
        <v>1159</v>
      </c>
      <c r="NV15" s="48">
        <f t="shared" si="101"/>
        <v>1.54</v>
      </c>
      <c r="NW15" s="48" t="s">
        <v>1159</v>
      </c>
      <c r="NX15" s="76" t="s">
        <v>1159</v>
      </c>
      <c r="NY15" s="48">
        <f t="shared" si="102"/>
        <v>1.54</v>
      </c>
      <c r="NZ15" s="48" t="s">
        <v>1159</v>
      </c>
      <c r="OA15" s="76" t="s">
        <v>1159</v>
      </c>
      <c r="OB15" s="48">
        <f t="shared" si="206"/>
        <v>1.54</v>
      </c>
      <c r="OC15" s="76" t="s">
        <v>1159</v>
      </c>
      <c r="OD15" s="76" t="s">
        <v>1159</v>
      </c>
      <c r="OE15" s="76">
        <f t="shared" si="103"/>
        <v>1.54</v>
      </c>
      <c r="OF15" s="76" t="s">
        <v>1159</v>
      </c>
      <c r="OG15" s="76">
        <f t="shared" si="104"/>
        <v>1.54</v>
      </c>
      <c r="OH15" s="76" t="s">
        <v>1159</v>
      </c>
      <c r="OI15" s="76" t="s">
        <v>1502</v>
      </c>
      <c r="OJ15" s="1050">
        <f t="shared" si="105"/>
        <v>1.54</v>
      </c>
      <c r="OK15" s="48" t="s">
        <v>1159</v>
      </c>
      <c r="OL15" s="1050">
        <f t="shared" si="106"/>
        <v>1.54</v>
      </c>
      <c r="OM15" s="48" t="s">
        <v>1159</v>
      </c>
      <c r="ON15" s="76" t="s">
        <v>1159</v>
      </c>
      <c r="OO15" s="76">
        <f t="shared" si="107"/>
        <v>1.54</v>
      </c>
      <c r="OP15" s="76" t="s">
        <v>1159</v>
      </c>
      <c r="OQ15" s="76">
        <f t="shared" si="108"/>
        <v>1.54</v>
      </c>
      <c r="OR15" s="76" t="s">
        <v>1159</v>
      </c>
      <c r="OS15" s="76">
        <f t="shared" si="109"/>
        <v>1.54</v>
      </c>
      <c r="OT15" s="76" t="s">
        <v>1159</v>
      </c>
      <c r="OU15" s="76">
        <f t="shared" si="207"/>
        <v>1.54</v>
      </c>
      <c r="OV15" s="76" t="s">
        <v>1159</v>
      </c>
      <c r="OW15" s="5"/>
      <c r="OX15" s="63">
        <v>1.8</v>
      </c>
      <c r="OY15" s="63">
        <v>1.84</v>
      </c>
      <c r="OZ15" s="63">
        <f t="shared" si="208"/>
        <v>1.8</v>
      </c>
      <c r="PA15" s="63">
        <v>1.88</v>
      </c>
      <c r="PB15" s="63">
        <v>1.88</v>
      </c>
      <c r="PC15" s="63">
        <f t="shared" si="209"/>
        <v>1.8</v>
      </c>
      <c r="PD15" s="63">
        <v>1.8</v>
      </c>
      <c r="PE15" s="351">
        <v>1.81</v>
      </c>
      <c r="PF15" s="63">
        <f t="shared" si="111"/>
        <v>1.8</v>
      </c>
      <c r="PG15" s="63">
        <v>1.81</v>
      </c>
      <c r="PH15" s="63">
        <v>1.78</v>
      </c>
      <c r="PI15" s="351">
        <v>1.58</v>
      </c>
      <c r="PJ15" s="351">
        <f t="shared" si="112"/>
        <v>1.58</v>
      </c>
      <c r="PK15" s="1104">
        <v>1.57</v>
      </c>
      <c r="PL15" s="1050">
        <f t="shared" si="210"/>
        <v>1.57</v>
      </c>
      <c r="PM15" s="1104">
        <v>1.59</v>
      </c>
      <c r="PN15" s="1056">
        <v>1.61</v>
      </c>
      <c r="PO15" s="48">
        <f t="shared" si="113"/>
        <v>1.57</v>
      </c>
      <c r="PP15" s="48">
        <v>1.59</v>
      </c>
      <c r="PQ15" s="48" t="s">
        <v>1159</v>
      </c>
      <c r="PR15" s="48">
        <f t="shared" si="114"/>
        <v>1.57</v>
      </c>
      <c r="PS15" s="48" t="s">
        <v>1159</v>
      </c>
      <c r="PT15" s="48">
        <f t="shared" si="115"/>
        <v>1.57</v>
      </c>
      <c r="PU15" s="48" t="s">
        <v>1159</v>
      </c>
      <c r="PV15" s="48" t="s">
        <v>1159</v>
      </c>
      <c r="PW15" s="76" t="s">
        <v>1159</v>
      </c>
      <c r="PX15" s="48">
        <f t="shared" si="116"/>
        <v>1.57</v>
      </c>
      <c r="PY15" s="76" t="s">
        <v>1159</v>
      </c>
      <c r="PZ15" s="76" t="s">
        <v>1159</v>
      </c>
      <c r="QA15" s="76">
        <f t="shared" si="211"/>
        <v>1.57</v>
      </c>
      <c r="QB15" s="76" t="s">
        <v>1159</v>
      </c>
      <c r="QC15" s="76" t="s">
        <v>1159</v>
      </c>
      <c r="QD15" s="76">
        <f t="shared" si="117"/>
        <v>1.57</v>
      </c>
      <c r="QE15" s="76" t="s">
        <v>1159</v>
      </c>
      <c r="QF15" s="76" t="s">
        <v>1159</v>
      </c>
      <c r="QG15" s="76">
        <f t="shared" si="118"/>
        <v>1.57</v>
      </c>
      <c r="QH15" s="76" t="s">
        <v>1502</v>
      </c>
      <c r="QI15" s="76" t="s">
        <v>1159</v>
      </c>
      <c r="QJ15" s="1050">
        <f t="shared" si="119"/>
        <v>1.57</v>
      </c>
      <c r="QK15" s="76" t="s">
        <v>1159</v>
      </c>
      <c r="QL15" s="76">
        <f t="shared" si="120"/>
        <v>1.57</v>
      </c>
      <c r="QM15" s="76" t="s">
        <v>1159</v>
      </c>
      <c r="QN15" s="76">
        <f t="shared" si="212"/>
        <v>1.57</v>
      </c>
      <c r="QO15" s="76" t="s">
        <v>1159</v>
      </c>
      <c r="QP15" s="76" t="s">
        <v>1159</v>
      </c>
      <c r="QQ15" s="76">
        <f t="shared" si="121"/>
        <v>1.57</v>
      </c>
      <c r="QR15" s="76" t="s">
        <v>1159</v>
      </c>
      <c r="QS15" s="76">
        <f t="shared" si="122"/>
        <v>1.57</v>
      </c>
      <c r="QT15" s="76" t="s">
        <v>1159</v>
      </c>
      <c r="QU15" s="76">
        <f t="shared" si="123"/>
        <v>1.57</v>
      </c>
      <c r="QV15" s="76" t="s">
        <v>1159</v>
      </c>
      <c r="QW15" s="76">
        <f t="shared" ref="QW15:QW18" si="245">MIN(QV15,QU15)</f>
        <v>1.57</v>
      </c>
      <c r="QX15" s="9" t="s">
        <v>1159</v>
      </c>
      <c r="QY15" s="76" t="s">
        <v>1159</v>
      </c>
      <c r="QZ15" s="76">
        <f t="shared" si="4"/>
        <v>1.57</v>
      </c>
      <c r="RA15" s="76" t="s">
        <v>1159</v>
      </c>
      <c r="RB15" s="76">
        <f t="shared" si="214"/>
        <v>1.57</v>
      </c>
      <c r="RC15" s="76" t="s">
        <v>1159</v>
      </c>
      <c r="RD15" s="76" t="s">
        <v>1159</v>
      </c>
      <c r="RE15" s="5"/>
      <c r="RF15" s="351">
        <v>1.69</v>
      </c>
      <c r="RG15" s="351">
        <v>1.74</v>
      </c>
      <c r="RH15" s="351">
        <v>1.67</v>
      </c>
      <c r="RI15" s="54">
        <f t="shared" si="125"/>
        <v>1.67</v>
      </c>
      <c r="RJ15" s="54">
        <v>1.75</v>
      </c>
      <c r="RK15" s="48">
        <v>1.74</v>
      </c>
      <c r="RL15" s="48">
        <v>1.81</v>
      </c>
      <c r="RM15" s="48">
        <f t="shared" si="126"/>
        <v>1.67</v>
      </c>
      <c r="RN15" s="48" t="s">
        <v>1159</v>
      </c>
      <c r="RO15" s="48" t="s">
        <v>1159</v>
      </c>
      <c r="RP15" s="48">
        <f t="shared" si="127"/>
        <v>1.67</v>
      </c>
      <c r="RQ15" s="9" t="s">
        <v>1159</v>
      </c>
      <c r="RR15" s="9">
        <f t="shared" si="128"/>
        <v>1.67</v>
      </c>
      <c r="RS15" s="9" t="s">
        <v>1159</v>
      </c>
      <c r="RT15" s="9" t="s">
        <v>1159</v>
      </c>
      <c r="RU15" s="1050" t="s">
        <v>1159</v>
      </c>
      <c r="RV15" s="9">
        <f t="shared" si="234"/>
        <v>1.67</v>
      </c>
      <c r="RW15" s="9" t="s">
        <v>1159</v>
      </c>
      <c r="RX15" s="1050" t="s">
        <v>1502</v>
      </c>
      <c r="RY15" s="9">
        <f t="shared" si="215"/>
        <v>1.67</v>
      </c>
      <c r="RZ15" s="9"/>
      <c r="SA15" s="1050" t="s">
        <v>1159</v>
      </c>
      <c r="SB15" s="9">
        <f t="shared" si="129"/>
        <v>1.67</v>
      </c>
      <c r="SC15" s="1050" t="s">
        <v>1159</v>
      </c>
      <c r="SD15" s="1050" t="s">
        <v>1159</v>
      </c>
      <c r="SE15" s="1050">
        <f t="shared" si="130"/>
        <v>1.67</v>
      </c>
      <c r="SF15" s="1050" t="s">
        <v>1159</v>
      </c>
      <c r="SG15" s="1050">
        <f t="shared" si="131"/>
        <v>1.67</v>
      </c>
      <c r="SH15" s="1050" t="s">
        <v>1502</v>
      </c>
      <c r="SI15" s="1050" t="s">
        <v>1159</v>
      </c>
      <c r="SJ15" s="1050">
        <f t="shared" si="132"/>
        <v>1.67</v>
      </c>
      <c r="SK15" s="1050" t="s">
        <v>1502</v>
      </c>
      <c r="SL15" s="1050">
        <f t="shared" si="216"/>
        <v>1.67</v>
      </c>
      <c r="SM15" s="1050" t="s">
        <v>1502</v>
      </c>
      <c r="SN15" s="76" t="s">
        <v>1159</v>
      </c>
      <c r="SO15" s="1050">
        <f t="shared" si="133"/>
        <v>1.67</v>
      </c>
      <c r="SP15" s="76" t="s">
        <v>3014</v>
      </c>
      <c r="SQ15" s="1050">
        <f t="shared" si="217"/>
        <v>1.67</v>
      </c>
      <c r="SR15" s="1050" t="s">
        <v>1159</v>
      </c>
      <c r="SS15" s="76" t="s">
        <v>1159</v>
      </c>
      <c r="ST15" s="76">
        <f t="shared" si="134"/>
        <v>1.67</v>
      </c>
      <c r="SU15" s="76" t="s">
        <v>1159</v>
      </c>
      <c r="SV15" s="76">
        <f t="shared" si="5"/>
        <v>1.67</v>
      </c>
      <c r="SW15" s="76" t="s">
        <v>1159</v>
      </c>
      <c r="SX15" s="76">
        <f t="shared" ref="SX15:SX18" si="246">MIN(SW15,SV15)</f>
        <v>1.67</v>
      </c>
      <c r="SY15" s="76" t="s">
        <v>1159</v>
      </c>
      <c r="SZ15" s="77" t="s">
        <v>1159</v>
      </c>
      <c r="TA15" s="76">
        <f t="shared" si="219"/>
        <v>1.67</v>
      </c>
      <c r="TB15" s="76" t="s">
        <v>1159</v>
      </c>
      <c r="TC15" s="5"/>
      <c r="TD15" s="48">
        <v>1.9910000000000003</v>
      </c>
      <c r="TE15" s="63" t="s">
        <v>1502</v>
      </c>
      <c r="TF15" s="28">
        <f t="shared" si="244"/>
        <v>1.9910000000000003</v>
      </c>
      <c r="TG15" s="9" t="s">
        <v>1502</v>
      </c>
      <c r="TH15" s="28">
        <f t="shared" si="135"/>
        <v>1.9910000000000003</v>
      </c>
      <c r="TI15" s="48" t="s">
        <v>1502</v>
      </c>
      <c r="TJ15" s="48">
        <f t="shared" si="136"/>
        <v>1.9910000000000003</v>
      </c>
      <c r="TK15" s="48" t="s">
        <v>1502</v>
      </c>
      <c r="TL15" s="48" t="s">
        <v>1502</v>
      </c>
      <c r="TM15" s="48">
        <f t="shared" si="137"/>
        <v>1.9910000000000003</v>
      </c>
      <c r="TN15" s="48" t="s">
        <v>1502</v>
      </c>
      <c r="TO15" s="48">
        <f t="shared" si="138"/>
        <v>1.9910000000000003</v>
      </c>
      <c r="TP15" s="48" t="s">
        <v>1502</v>
      </c>
      <c r="TQ15" s="76" t="s">
        <v>1502</v>
      </c>
      <c r="TR15" s="48">
        <f t="shared" si="235"/>
        <v>1.9910000000000003</v>
      </c>
      <c r="TS15" s="76" t="s">
        <v>1502</v>
      </c>
      <c r="TT15" s="76" t="s">
        <v>1502</v>
      </c>
      <c r="TU15" s="76" t="s">
        <v>1502</v>
      </c>
      <c r="TV15" s="76" t="s">
        <v>1502</v>
      </c>
      <c r="TW15" s="76" t="s">
        <v>1502</v>
      </c>
      <c r="TX15" s="76">
        <f t="shared" si="220"/>
        <v>1.9910000000000003</v>
      </c>
      <c r="TY15" s="76" t="s">
        <v>1502</v>
      </c>
      <c r="TZ15" s="76" t="s">
        <v>1502</v>
      </c>
      <c r="UA15" s="48" t="s">
        <v>1502</v>
      </c>
      <c r="UB15" s="76" t="s">
        <v>1502</v>
      </c>
      <c r="UC15" s="76">
        <f t="shared" si="139"/>
        <v>1.9910000000000003</v>
      </c>
      <c r="UD15" s="76" t="s">
        <v>1502</v>
      </c>
      <c r="UE15" s="76" t="s">
        <v>1502</v>
      </c>
      <c r="UF15" s="76">
        <f t="shared" si="140"/>
        <v>1.9910000000000003</v>
      </c>
      <c r="UG15" s="76" t="s">
        <v>1502</v>
      </c>
      <c r="UH15" s="76" t="s">
        <v>1502</v>
      </c>
      <c r="UI15" s="1050">
        <f t="shared" si="221"/>
        <v>1.9910000000000003</v>
      </c>
      <c r="UJ15" s="1050" t="s">
        <v>1502</v>
      </c>
      <c r="UK15" s="1050" t="s">
        <v>1502</v>
      </c>
      <c r="UL15" s="351" t="s">
        <v>1502</v>
      </c>
      <c r="UM15" s="48" t="s">
        <v>1502</v>
      </c>
      <c r="UN15" s="1050">
        <f t="shared" si="141"/>
        <v>1.9910000000000003</v>
      </c>
      <c r="UO15" s="48" t="s">
        <v>1502</v>
      </c>
      <c r="UP15" s="48" t="s">
        <v>1502</v>
      </c>
      <c r="UQ15" s="48">
        <f t="shared" si="142"/>
        <v>1.9910000000000003</v>
      </c>
      <c r="UR15" s="48" t="s">
        <v>1502</v>
      </c>
      <c r="US15" s="48" t="s">
        <v>1502</v>
      </c>
      <c r="UT15" s="48" t="s">
        <v>1502</v>
      </c>
      <c r="UU15" s="48" t="s">
        <v>1502</v>
      </c>
      <c r="UV15" s="48" t="s">
        <v>1502</v>
      </c>
      <c r="UW15" s="48">
        <f t="shared" si="144"/>
        <v>0</v>
      </c>
      <c r="UX15" s="76" t="s">
        <v>1502</v>
      </c>
      <c r="UY15" s="76" t="s">
        <v>1502</v>
      </c>
      <c r="UZ15" s="76" t="s">
        <v>1159</v>
      </c>
      <c r="VA15" s="48" t="s">
        <v>1502</v>
      </c>
      <c r="VB15" s="48" t="s">
        <v>1502</v>
      </c>
      <c r="VC15" s="48" t="s">
        <v>1502</v>
      </c>
      <c r="VD15" s="76" t="s">
        <v>1502</v>
      </c>
      <c r="VE15" s="48" t="s">
        <v>1502</v>
      </c>
      <c r="VF15" s="76"/>
      <c r="VG15" s="48" t="s">
        <v>1502</v>
      </c>
      <c r="VH15" s="48" t="s">
        <v>1502</v>
      </c>
      <c r="VI15" s="76"/>
      <c r="VJ15" s="48" t="s">
        <v>1502</v>
      </c>
      <c r="VK15" s="48" t="s">
        <v>1502</v>
      </c>
      <c r="VL15" s="48" t="s">
        <v>1502</v>
      </c>
      <c r="VM15" s="48"/>
      <c r="VN15" s="48" t="s">
        <v>1502</v>
      </c>
      <c r="VO15" s="48" t="s">
        <v>1502</v>
      </c>
      <c r="VP15" s="48" t="s">
        <v>1502</v>
      </c>
      <c r="VQ15" s="48"/>
      <c r="VR15" s="48" t="s">
        <v>1502</v>
      </c>
      <c r="VS15" s="5"/>
      <c r="VT15" s="5"/>
      <c r="VU15" s="5"/>
      <c r="VV15" s="1050" t="s">
        <v>1502</v>
      </c>
      <c r="VW15" s="1050" t="s">
        <v>1502</v>
      </c>
      <c r="VX15" s="1050" t="s">
        <v>1502</v>
      </c>
      <c r="VY15" s="48" t="s">
        <v>1502</v>
      </c>
      <c r="VZ15" s="76" t="s">
        <v>1159</v>
      </c>
      <c r="WA15" s="1050" t="s">
        <v>1502</v>
      </c>
      <c r="WB15" s="76" t="s">
        <v>1159</v>
      </c>
      <c r="WC15" s="76" t="s">
        <v>1159</v>
      </c>
      <c r="WD15" s="76" t="s">
        <v>1159</v>
      </c>
      <c r="WE15" s="76" t="s">
        <v>1159</v>
      </c>
      <c r="WF15" s="76" t="s">
        <v>1159</v>
      </c>
      <c r="WG15" s="76" t="s">
        <v>1159</v>
      </c>
      <c r="WH15" s="76" t="s">
        <v>1159</v>
      </c>
      <c r="WI15" s="76" t="s">
        <v>1159</v>
      </c>
      <c r="WJ15" s="76" t="s">
        <v>1159</v>
      </c>
      <c r="WK15" s="76" t="s">
        <v>1502</v>
      </c>
      <c r="WL15" s="76" t="s">
        <v>1159</v>
      </c>
      <c r="WM15" s="76" t="s">
        <v>1159</v>
      </c>
      <c r="WN15" s="76" t="s">
        <v>1502</v>
      </c>
      <c r="WO15" s="76" t="s">
        <v>1502</v>
      </c>
      <c r="WP15" s="77" t="s">
        <v>1502</v>
      </c>
      <c r="WQ15" s="77" t="s">
        <v>1502</v>
      </c>
      <c r="WR15" s="76" t="s">
        <v>1502</v>
      </c>
      <c r="WS15" s="77" t="s">
        <v>1502</v>
      </c>
      <c r="WT15" s="77" t="s">
        <v>1502</v>
      </c>
      <c r="WU15" s="77"/>
      <c r="WV15" s="6"/>
      <c r="WW15" s="1049" t="s">
        <v>1159</v>
      </c>
      <c r="WX15" s="1049" t="s">
        <v>1159</v>
      </c>
      <c r="WY15" s="77" t="s">
        <v>1159</v>
      </c>
      <c r="WZ15" s="77" t="s">
        <v>1159</v>
      </c>
      <c r="XA15" s="77" t="s">
        <v>1159</v>
      </c>
      <c r="XB15" s="77" t="s">
        <v>1159</v>
      </c>
      <c r="XC15" s="77" t="s">
        <v>1159</v>
      </c>
      <c r="XD15" s="77" t="s">
        <v>1159</v>
      </c>
      <c r="XE15" s="77" t="s">
        <v>1159</v>
      </c>
      <c r="XF15" s="77" t="s">
        <v>1159</v>
      </c>
      <c r="XG15" s="77" t="s">
        <v>1159</v>
      </c>
      <c r="XH15" s="77" t="s">
        <v>1502</v>
      </c>
      <c r="XI15" s="77" t="s">
        <v>1159</v>
      </c>
      <c r="XJ15" s="77" t="s">
        <v>1502</v>
      </c>
      <c r="XK15" s="77" t="s">
        <v>1502</v>
      </c>
      <c r="XL15" s="77" t="s">
        <v>1502</v>
      </c>
      <c r="XM15" s="77" t="s">
        <v>1502</v>
      </c>
      <c r="XN15" s="76"/>
      <c r="XO15" s="77" t="s">
        <v>1502</v>
      </c>
      <c r="XP15" s="77" t="s">
        <v>1502</v>
      </c>
      <c r="XQ15" s="77"/>
      <c r="XR15" s="6"/>
      <c r="XS15" s="47" t="s">
        <v>1502</v>
      </c>
      <c r="XT15" s="47" t="s">
        <v>1502</v>
      </c>
      <c r="XU15" s="47" t="s">
        <v>1502</v>
      </c>
      <c r="XV15" s="47" t="s">
        <v>1502</v>
      </c>
      <c r="XW15" s="47" t="s">
        <v>1502</v>
      </c>
      <c r="XX15" s="47" t="s">
        <v>1502</v>
      </c>
      <c r="XY15" s="47" t="s">
        <v>1502</v>
      </c>
      <c r="XZ15" s="47" t="s">
        <v>1502</v>
      </c>
      <c r="YA15" s="47" t="s">
        <v>1502</v>
      </c>
      <c r="YB15" s="47" t="s">
        <v>1502</v>
      </c>
      <c r="YC15" s="77" t="s">
        <v>1502</v>
      </c>
      <c r="YD15" s="47" t="s">
        <v>1502</v>
      </c>
      <c r="YE15" s="47" t="s">
        <v>1502</v>
      </c>
      <c r="YF15" s="47" t="s">
        <v>1502</v>
      </c>
      <c r="YG15" s="47" t="s">
        <v>1502</v>
      </c>
      <c r="YH15" s="47" t="s">
        <v>1502</v>
      </c>
      <c r="YI15" s="47" t="s">
        <v>1502</v>
      </c>
      <c r="YJ15" s="47" t="s">
        <v>1502</v>
      </c>
      <c r="YK15" s="76"/>
      <c r="YL15" s="47" t="s">
        <v>1502</v>
      </c>
      <c r="YM15" s="47" t="s">
        <v>1502</v>
      </c>
      <c r="YN15" s="77"/>
      <c r="YO15" s="6"/>
      <c r="YP15" s="1049" t="s">
        <v>1159</v>
      </c>
      <c r="YQ15" s="1049" t="s">
        <v>1159</v>
      </c>
      <c r="YR15" s="1049" t="str">
        <f t="shared" si="167"/>
        <v>Blocked</v>
      </c>
      <c r="YS15" s="1049" t="str">
        <f t="shared" si="167"/>
        <v>Blocked</v>
      </c>
      <c r="YT15" s="1049" t="s">
        <v>1159</v>
      </c>
      <c r="YU15" s="1049" t="s">
        <v>1159</v>
      </c>
      <c r="YV15" s="1049" t="s">
        <v>1159</v>
      </c>
      <c r="YW15" s="1049" t="s">
        <v>1159</v>
      </c>
      <c r="YX15" s="1049"/>
      <c r="YY15" s="1049" t="s">
        <v>1159</v>
      </c>
      <c r="YZ15" s="1049" t="s">
        <v>1502</v>
      </c>
      <c r="ZA15" s="1049" t="s">
        <v>1159</v>
      </c>
      <c r="ZB15" s="1049"/>
      <c r="ZC15" s="1049" t="s">
        <v>1496</v>
      </c>
      <c r="ZD15" s="77"/>
      <c r="ZE15" s="77" t="s">
        <v>1502</v>
      </c>
      <c r="ZF15" s="77" t="s">
        <v>1502</v>
      </c>
      <c r="ZG15" s="1049" t="s">
        <v>1159</v>
      </c>
      <c r="ZH15" s="77" t="s">
        <v>1502</v>
      </c>
      <c r="ZI15" s="77" t="s">
        <v>1502</v>
      </c>
      <c r="ZJ15" s="76"/>
      <c r="ZK15" s="77" t="s">
        <v>1502</v>
      </c>
      <c r="ZL15" s="77" t="s">
        <v>1502</v>
      </c>
      <c r="ZM15" s="77"/>
      <c r="ZN15" s="1224" t="e">
        <f t="shared" si="170"/>
        <v>#VALUE!</v>
      </c>
      <c r="ZO15" s="1224"/>
      <c r="ZP15" s="77" t="s">
        <v>1502</v>
      </c>
      <c r="ZQ15" s="77" t="str">
        <f t="shared" si="13"/>
        <v>NA</v>
      </c>
      <c r="ZR15" s="77" t="s">
        <v>1502</v>
      </c>
      <c r="ZS15" s="77" t="s">
        <v>1502</v>
      </c>
      <c r="ZT15" s="77" t="str">
        <f t="shared" si="172"/>
        <v>NA</v>
      </c>
      <c r="ZU15" s="77" t="s">
        <v>1502</v>
      </c>
      <c r="ZV15" s="1224"/>
      <c r="ZW15" s="77" t="s">
        <v>1502</v>
      </c>
      <c r="ZX15" s="77" t="s">
        <v>1502</v>
      </c>
      <c r="ZY15" s="77" t="s">
        <v>1502</v>
      </c>
      <c r="ZZ15" s="77" t="s">
        <v>1502</v>
      </c>
      <c r="AAA15" s="77" t="str">
        <f t="shared" si="174"/>
        <v>NA</v>
      </c>
      <c r="AAB15" s="77"/>
      <c r="AAC15" s="1224"/>
      <c r="AAD15" s="1049" t="s">
        <v>1502</v>
      </c>
      <c r="AAE15" s="1049" t="str">
        <f t="shared" si="15"/>
        <v>NA</v>
      </c>
      <c r="AAF15" s="77" t="s">
        <v>1502</v>
      </c>
      <c r="AAG15" s="1049" t="s">
        <v>1502</v>
      </c>
      <c r="AAH15" s="77" t="str">
        <f t="shared" si="176"/>
        <v>NA</v>
      </c>
      <c r="AAI15" s="77"/>
      <c r="AAJ15" s="1224"/>
      <c r="AAK15" s="1838" t="s">
        <v>3015</v>
      </c>
      <c r="AAL15" s="1106" t="s">
        <v>3016</v>
      </c>
      <c r="AAM15" s="9"/>
      <c r="AAN15" s="9" t="str">
        <f t="shared" si="16"/>
        <v xml:space="preserve">1. Better than baseline </v>
      </c>
      <c r="AAO15" s="9" t="str">
        <f t="shared" si="17"/>
        <v xml:space="preserve">1. Better than baseline </v>
      </c>
      <c r="AAP15" s="9" t="str">
        <f t="shared" si="18"/>
        <v xml:space="preserve">1. Better than baseline </v>
      </c>
      <c r="AAQ15" s="9" t="str">
        <f t="shared" si="19"/>
        <v>2. Within 10% deviation from baseline</v>
      </c>
      <c r="AAR15" s="9" t="str">
        <f t="shared" si="20"/>
        <v xml:space="preserve">1. Better than baseline </v>
      </c>
      <c r="AAS15" s="9" t="str">
        <f t="shared" si="21"/>
        <v>4.Blocker/Not Executed</v>
      </c>
      <c r="AAT15" s="9" t="str">
        <f t="shared" si="22"/>
        <v xml:space="preserve">1. Better than baseline </v>
      </c>
      <c r="AAU15" s="9" t="str">
        <f t="shared" si="23"/>
        <v>4.Blocker/Not Executed</v>
      </c>
      <c r="AAV15" s="81" t="str">
        <f t="shared" si="24"/>
        <v>4.Blocker/Not Executed</v>
      </c>
      <c r="AAW15" s="9" t="str">
        <f t="shared" si="25"/>
        <v>4.Blocker/Not Executed</v>
      </c>
      <c r="AAX15" s="9" t="str">
        <f t="shared" si="178"/>
        <v>4.Blocker/Not Executed</v>
      </c>
      <c r="AAY15" s="14" t="str">
        <f t="shared" si="26"/>
        <v>4.Blocker/Not Executed</v>
      </c>
      <c r="AAZ15" s="14" t="str">
        <f t="shared" si="27"/>
        <v>4.Blocker/Not Executed</v>
      </c>
      <c r="ABA15" s="14" t="str">
        <f t="shared" si="28"/>
        <v>4.Blocker/Not Executed</v>
      </c>
      <c r="ABB15" s="14" t="str">
        <f t="shared" si="179"/>
        <v>4.Blocker/Not Executed</v>
      </c>
    </row>
    <row r="16" spans="1:730" x14ac:dyDescent="0.3">
      <c r="A16" s="10">
        <v>14</v>
      </c>
      <c r="B16" s="10" t="s">
        <v>18</v>
      </c>
      <c r="C16" s="10" t="s">
        <v>1254</v>
      </c>
      <c r="D16" s="10" t="s">
        <v>3011</v>
      </c>
      <c r="E16" s="10" t="s">
        <v>3011</v>
      </c>
      <c r="F16" s="695" t="s">
        <v>3017</v>
      </c>
      <c r="G16" s="10" t="s">
        <v>3018</v>
      </c>
      <c r="H16" s="10" t="s">
        <v>1502</v>
      </c>
      <c r="I16" s="10" t="s">
        <v>1502</v>
      </c>
      <c r="J16" s="10" t="s">
        <v>1502</v>
      </c>
      <c r="K16" s="10" t="s">
        <v>1502</v>
      </c>
      <c r="L16" s="10" t="s">
        <v>1502</v>
      </c>
      <c r="M16" s="10" t="s">
        <v>1502</v>
      </c>
      <c r="N16" s="4">
        <v>1.51</v>
      </c>
      <c r="O16" s="12">
        <v>1.41</v>
      </c>
      <c r="P16" s="10">
        <v>1.51</v>
      </c>
      <c r="Q16" s="4">
        <v>1.45</v>
      </c>
      <c r="R16" s="10">
        <v>1.53</v>
      </c>
      <c r="S16" s="10">
        <f t="shared" si="29"/>
        <v>1.51</v>
      </c>
      <c r="T16" s="10">
        <v>1.51</v>
      </c>
      <c r="U16" s="10">
        <f t="shared" si="181"/>
        <v>1.51</v>
      </c>
      <c r="V16" s="10">
        <v>1.49</v>
      </c>
      <c r="W16" s="10">
        <v>1.52</v>
      </c>
      <c r="X16" s="10">
        <v>1.53</v>
      </c>
      <c r="Y16" s="10">
        <f t="shared" si="182"/>
        <v>1.51</v>
      </c>
      <c r="Z16" s="10">
        <v>1.51</v>
      </c>
      <c r="AA16" s="10">
        <v>1.51</v>
      </c>
      <c r="AB16" s="10">
        <f t="shared" si="30"/>
        <v>1.51</v>
      </c>
      <c r="AC16" s="10">
        <v>1.48</v>
      </c>
      <c r="AD16" s="10">
        <v>1.51</v>
      </c>
      <c r="AE16" s="10">
        <f t="shared" si="183"/>
        <v>1.51</v>
      </c>
      <c r="AF16" s="10">
        <v>1.49</v>
      </c>
      <c r="AG16" s="10">
        <v>1.51</v>
      </c>
      <c r="AH16" s="10">
        <f t="shared" si="184"/>
        <v>1.51</v>
      </c>
      <c r="AI16" s="10">
        <v>1.45</v>
      </c>
      <c r="AJ16" s="12">
        <v>1.53</v>
      </c>
      <c r="AK16" s="12">
        <f t="shared" si="185"/>
        <v>1.51</v>
      </c>
      <c r="AL16" s="12">
        <v>1.54</v>
      </c>
      <c r="AM16" s="12">
        <v>1.52</v>
      </c>
      <c r="AN16" s="12">
        <v>1.51</v>
      </c>
      <c r="AO16" s="12">
        <f t="shared" si="31"/>
        <v>1.51</v>
      </c>
      <c r="AP16" s="12">
        <v>1.61</v>
      </c>
      <c r="AQ16" s="58">
        <f t="shared" si="32"/>
        <v>1.51</v>
      </c>
      <c r="AR16" s="12"/>
      <c r="AS16" s="6">
        <f t="shared" si="33"/>
        <v>-1</v>
      </c>
      <c r="AT16" s="4" t="s">
        <v>1502</v>
      </c>
      <c r="AU16" s="4" t="s">
        <v>1502</v>
      </c>
      <c r="AV16" s="4" t="s">
        <v>1502</v>
      </c>
      <c r="AW16" s="4" t="s">
        <v>1502</v>
      </c>
      <c r="AX16" s="4" t="s">
        <v>1502</v>
      </c>
      <c r="AY16" s="4">
        <v>1.51</v>
      </c>
      <c r="AZ16" s="4" t="s">
        <v>1502</v>
      </c>
      <c r="BA16" s="4">
        <v>1.51</v>
      </c>
      <c r="BB16" s="4" t="s">
        <v>1502</v>
      </c>
      <c r="BC16" s="4">
        <v>1.51</v>
      </c>
      <c r="BD16" s="4">
        <v>2.2400000000000002</v>
      </c>
      <c r="BE16" s="4">
        <v>1.51</v>
      </c>
      <c r="BF16" s="4">
        <v>2.27</v>
      </c>
      <c r="BG16" s="4">
        <v>2.1</v>
      </c>
      <c r="BH16" s="4">
        <f t="shared" si="34"/>
        <v>1.51</v>
      </c>
      <c r="BI16" s="4">
        <v>2.16</v>
      </c>
      <c r="BJ16" s="4">
        <f t="shared" si="236"/>
        <v>1.51</v>
      </c>
      <c r="BK16" s="4">
        <v>2.34</v>
      </c>
      <c r="BL16" s="4">
        <f t="shared" si="35"/>
        <v>1.51</v>
      </c>
      <c r="BM16" s="4">
        <v>2.13</v>
      </c>
      <c r="BN16" s="4">
        <f t="shared" si="36"/>
        <v>1.51</v>
      </c>
      <c r="BP16" s="885">
        <f t="shared" si="0"/>
        <v>-1</v>
      </c>
      <c r="BQ16" s="4" t="s">
        <v>1502</v>
      </c>
      <c r="BR16" s="4" t="s">
        <v>1502</v>
      </c>
      <c r="BS16" s="4" t="s">
        <v>1502</v>
      </c>
      <c r="BT16" s="4" t="s">
        <v>1502</v>
      </c>
      <c r="BU16" s="4" t="s">
        <v>1502</v>
      </c>
      <c r="BV16" s="4" t="s">
        <v>1502</v>
      </c>
      <c r="BW16" s="4" t="s">
        <v>1502</v>
      </c>
      <c r="BX16" s="4">
        <v>1.51</v>
      </c>
      <c r="BY16" s="4">
        <v>2.4500000000000002</v>
      </c>
      <c r="BZ16" s="4">
        <v>1.51</v>
      </c>
      <c r="CA16" s="4">
        <v>2.41</v>
      </c>
      <c r="CB16" s="4">
        <f t="shared" si="37"/>
        <v>1.51</v>
      </c>
      <c r="CC16" s="4">
        <v>2.3199999999999998</v>
      </c>
      <c r="CD16" s="4">
        <v>2.4</v>
      </c>
      <c r="CE16" s="4">
        <f t="shared" si="237"/>
        <v>1.51</v>
      </c>
      <c r="CF16" s="4">
        <v>2.37</v>
      </c>
      <c r="CG16" s="4">
        <v>2.39</v>
      </c>
      <c r="CH16" s="4">
        <f t="shared" si="38"/>
        <v>1.51</v>
      </c>
      <c r="CI16" s="4">
        <v>2.38</v>
      </c>
      <c r="CJ16" s="4">
        <f t="shared" si="238"/>
        <v>1.51</v>
      </c>
      <c r="CK16" s="4">
        <v>2.2799999999999998</v>
      </c>
      <c r="CL16" s="4">
        <v>2.31</v>
      </c>
      <c r="CM16" s="4">
        <v>2.31</v>
      </c>
      <c r="CN16" s="4">
        <f t="shared" si="39"/>
        <v>1.51</v>
      </c>
      <c r="CO16" s="4">
        <v>2.2799999999999998</v>
      </c>
      <c r="CP16" s="4">
        <v>2.31</v>
      </c>
      <c r="CQ16" s="4">
        <f>MIN(CN16,CP16)</f>
        <v>1.51</v>
      </c>
      <c r="CR16" s="4">
        <v>1.58</v>
      </c>
      <c r="CS16" s="4">
        <v>1.56</v>
      </c>
      <c r="CT16" s="4">
        <f t="shared" si="239"/>
        <v>1.51</v>
      </c>
      <c r="CU16" s="4">
        <v>1.55</v>
      </c>
      <c r="CV16" s="4">
        <v>1.55</v>
      </c>
      <c r="CW16" s="4">
        <v>1.53</v>
      </c>
      <c r="CX16" s="4">
        <f t="shared" si="240"/>
        <v>1.51</v>
      </c>
      <c r="CY16" s="4">
        <v>1.49</v>
      </c>
      <c r="CZ16" s="4">
        <v>1.51</v>
      </c>
      <c r="DA16" s="4">
        <f t="shared" si="40"/>
        <v>1.51</v>
      </c>
      <c r="DB16" s="4">
        <v>1.48</v>
      </c>
      <c r="DC16" s="4">
        <v>1.51</v>
      </c>
      <c r="DD16" s="14">
        <f t="shared" si="241"/>
        <v>1.51</v>
      </c>
      <c r="DE16" s="12" t="s">
        <v>1159</v>
      </c>
      <c r="DF16" s="10">
        <v>1.52</v>
      </c>
      <c r="DG16" s="1049">
        <f t="shared" si="242"/>
        <v>1.51</v>
      </c>
      <c r="DH16" s="32">
        <v>1.55</v>
      </c>
      <c r="DI16" s="12">
        <v>1.55</v>
      </c>
      <c r="DJ16" s="6">
        <f t="shared" si="243"/>
        <v>2.6490066225165587E-2</v>
      </c>
      <c r="DK16" s="4" t="s">
        <v>1502</v>
      </c>
      <c r="DL16" s="4" t="s">
        <v>1502</v>
      </c>
      <c r="DM16" s="4" t="s">
        <v>1502</v>
      </c>
      <c r="DN16" s="4" t="s">
        <v>1502</v>
      </c>
      <c r="DO16" s="4" t="s">
        <v>1502</v>
      </c>
      <c r="DP16" s="4">
        <v>1.51</v>
      </c>
      <c r="DQ16" s="4">
        <v>2.42</v>
      </c>
      <c r="DR16" s="4" t="s">
        <v>1502</v>
      </c>
      <c r="DS16" s="4">
        <f t="shared" si="42"/>
        <v>1.51</v>
      </c>
      <c r="DT16" s="4">
        <v>2.19</v>
      </c>
      <c r="DU16" s="4">
        <v>2.09</v>
      </c>
      <c r="DV16" s="4">
        <f t="shared" si="43"/>
        <v>1.51</v>
      </c>
      <c r="DW16" s="4">
        <v>2.13</v>
      </c>
      <c r="DX16" s="4">
        <v>2.12</v>
      </c>
      <c r="DY16" s="4">
        <f t="shared" si="44"/>
        <v>1.51</v>
      </c>
      <c r="DZ16" s="4">
        <v>2.17</v>
      </c>
      <c r="EA16" s="4">
        <v>2.1800000000000002</v>
      </c>
      <c r="EB16" s="4">
        <v>2.2999999999999998</v>
      </c>
      <c r="EC16" s="4">
        <f t="shared" si="186"/>
        <v>1.51</v>
      </c>
      <c r="ED16" s="4">
        <v>2.21</v>
      </c>
      <c r="EE16" s="4">
        <v>2.34</v>
      </c>
      <c r="EF16" s="4">
        <f t="shared" si="45"/>
        <v>1.51</v>
      </c>
      <c r="EG16" s="4">
        <v>2.25</v>
      </c>
      <c r="EH16" s="4">
        <v>2.34</v>
      </c>
      <c r="EI16" s="4">
        <f t="shared" si="46"/>
        <v>1.51</v>
      </c>
      <c r="EJ16" s="4">
        <v>1.55</v>
      </c>
      <c r="EK16" s="4">
        <v>1.56</v>
      </c>
      <c r="EL16" s="4">
        <f t="shared" si="47"/>
        <v>1.51</v>
      </c>
      <c r="EM16" s="4">
        <v>1.54</v>
      </c>
      <c r="EN16" s="4">
        <v>1.55</v>
      </c>
      <c r="EO16" s="4">
        <f t="shared" si="187"/>
        <v>1.51</v>
      </c>
      <c r="EP16" s="4">
        <v>1.55</v>
      </c>
      <c r="EQ16" s="4">
        <v>1.56</v>
      </c>
      <c r="ER16" s="4">
        <f t="shared" si="188"/>
        <v>1.51</v>
      </c>
      <c r="ES16" s="4">
        <v>1.63</v>
      </c>
      <c r="ET16" s="4">
        <v>1.25</v>
      </c>
      <c r="EU16" s="4">
        <v>1.57</v>
      </c>
      <c r="EV16" s="77">
        <f t="shared" si="48"/>
        <v>1.51</v>
      </c>
      <c r="EW16" s="12">
        <v>1.61</v>
      </c>
      <c r="EX16" s="52">
        <f t="shared" si="189"/>
        <v>1.51</v>
      </c>
      <c r="EY16" s="14">
        <v>1.63</v>
      </c>
      <c r="EZ16" s="885">
        <f t="shared" si="1"/>
        <v>7.9470198675496609E-2</v>
      </c>
      <c r="FA16" s="4" t="s">
        <v>1502</v>
      </c>
      <c r="FB16" s="4" t="s">
        <v>1502</v>
      </c>
      <c r="FC16" s="4" t="s">
        <v>1502</v>
      </c>
      <c r="FD16" s="4" t="s">
        <v>1502</v>
      </c>
      <c r="FE16" s="4" t="s">
        <v>1502</v>
      </c>
      <c r="FF16" s="4" t="s">
        <v>1502</v>
      </c>
      <c r="FG16" s="4" t="s">
        <v>1502</v>
      </c>
      <c r="FH16" s="4">
        <v>1.51</v>
      </c>
      <c r="FI16" s="4" t="s">
        <v>1502</v>
      </c>
      <c r="FJ16" s="4" t="s">
        <v>1502</v>
      </c>
      <c r="FK16" s="4">
        <f t="shared" si="49"/>
        <v>1.51</v>
      </c>
      <c r="FL16" s="4">
        <v>1.77</v>
      </c>
      <c r="FM16" s="4">
        <v>1.74</v>
      </c>
      <c r="FN16" s="4">
        <f t="shared" si="50"/>
        <v>1.51</v>
      </c>
      <c r="FO16" s="4">
        <v>1.84</v>
      </c>
      <c r="FP16" s="4">
        <v>1.73</v>
      </c>
      <c r="FQ16" s="4">
        <f t="shared" si="51"/>
        <v>1.51</v>
      </c>
      <c r="FR16" s="4">
        <v>1.74</v>
      </c>
      <c r="FS16" s="4">
        <v>1.81</v>
      </c>
      <c r="FT16" s="4">
        <f t="shared" si="190"/>
        <v>1.51</v>
      </c>
      <c r="FU16" s="4">
        <v>1.75</v>
      </c>
      <c r="FV16" s="4">
        <v>1.71</v>
      </c>
      <c r="FW16" s="4">
        <v>1.82</v>
      </c>
      <c r="FX16" s="4">
        <f t="shared" si="52"/>
        <v>1.51</v>
      </c>
      <c r="FY16" s="4">
        <v>1.78</v>
      </c>
      <c r="FZ16" s="4">
        <v>1.82</v>
      </c>
      <c r="GA16" s="4">
        <f t="shared" si="53"/>
        <v>1.51</v>
      </c>
      <c r="GB16" s="4">
        <v>1.56</v>
      </c>
      <c r="GC16" s="4">
        <v>1.52</v>
      </c>
      <c r="GD16" s="4">
        <v>1.53</v>
      </c>
      <c r="GE16" s="4">
        <f t="shared" si="191"/>
        <v>1.51</v>
      </c>
      <c r="GF16" s="4">
        <v>1.55</v>
      </c>
      <c r="GG16" s="4">
        <v>1.59</v>
      </c>
      <c r="GH16" s="4">
        <f t="shared" si="54"/>
        <v>1.51</v>
      </c>
      <c r="GI16" s="4">
        <v>1.53</v>
      </c>
      <c r="GJ16" s="4">
        <v>1.62</v>
      </c>
      <c r="GK16" s="4">
        <f t="shared" si="192"/>
        <v>1.51</v>
      </c>
      <c r="GL16" s="4">
        <v>1.62</v>
      </c>
      <c r="GM16" s="4">
        <v>1.62</v>
      </c>
      <c r="GN16" s="4" t="s">
        <v>1159</v>
      </c>
      <c r="GO16" s="4">
        <v>1.53</v>
      </c>
      <c r="GP16" s="4">
        <f t="shared" si="55"/>
        <v>1.51</v>
      </c>
      <c r="GQ16" s="4">
        <v>1.52</v>
      </c>
      <c r="GR16" s="58">
        <f t="shared" si="193"/>
        <v>1.51</v>
      </c>
      <c r="GS16" s="58">
        <v>1.59</v>
      </c>
      <c r="GT16" s="10">
        <v>1.61</v>
      </c>
      <c r="GU16" s="10">
        <f t="shared" si="56"/>
        <v>1.51</v>
      </c>
      <c r="GV16" s="12" t="s">
        <v>1159</v>
      </c>
      <c r="GW16" s="12">
        <f t="shared" si="57"/>
        <v>1.51</v>
      </c>
      <c r="GX16" s="12"/>
      <c r="GY16" s="6">
        <f t="shared" si="58"/>
        <v>-1</v>
      </c>
      <c r="GZ16" s="4" t="s">
        <v>1502</v>
      </c>
      <c r="HA16" s="4" t="s">
        <v>1502</v>
      </c>
      <c r="HB16" s="4" t="s">
        <v>1502</v>
      </c>
      <c r="HC16" s="4" t="s">
        <v>1502</v>
      </c>
      <c r="HD16" s="4" t="s">
        <v>1502</v>
      </c>
      <c r="HE16" s="4" t="s">
        <v>1502</v>
      </c>
      <c r="HF16" s="4" t="s">
        <v>1502</v>
      </c>
      <c r="HG16" s="4">
        <v>1.51</v>
      </c>
      <c r="HH16" s="4">
        <v>1.51</v>
      </c>
      <c r="HI16" s="4">
        <v>2.59</v>
      </c>
      <c r="HJ16" s="4">
        <v>1.51</v>
      </c>
      <c r="HK16" s="4">
        <v>2.42</v>
      </c>
      <c r="HL16" s="4">
        <v>2.06</v>
      </c>
      <c r="HM16" s="4">
        <f t="shared" si="60"/>
        <v>1.51</v>
      </c>
      <c r="HN16" s="4">
        <v>1.99</v>
      </c>
      <c r="HO16" s="4">
        <v>1.84</v>
      </c>
      <c r="HP16" s="4">
        <f t="shared" si="194"/>
        <v>1.51</v>
      </c>
      <c r="HQ16" s="4">
        <v>1.9</v>
      </c>
      <c r="HR16" s="4">
        <v>2</v>
      </c>
      <c r="HS16" s="4">
        <f t="shared" si="61"/>
        <v>1.51</v>
      </c>
      <c r="HT16" s="4">
        <v>2.02</v>
      </c>
      <c r="HU16" s="4">
        <v>2.0299999999999998</v>
      </c>
      <c r="HV16" s="4">
        <f t="shared" si="195"/>
        <v>1.51</v>
      </c>
      <c r="HW16" s="4">
        <v>1.98</v>
      </c>
      <c r="HX16" s="4">
        <v>2.0299999999999998</v>
      </c>
      <c r="HY16" s="4">
        <f t="shared" si="2"/>
        <v>1.51</v>
      </c>
      <c r="HZ16" s="4">
        <v>1.62</v>
      </c>
      <c r="IA16" s="4">
        <f t="shared" si="62"/>
        <v>1.51</v>
      </c>
      <c r="IB16" s="4">
        <v>1.53</v>
      </c>
      <c r="IC16" s="4">
        <v>1.55</v>
      </c>
      <c r="ID16" s="4">
        <f t="shared" si="196"/>
        <v>1.51</v>
      </c>
      <c r="IE16" s="4">
        <v>1.55</v>
      </c>
      <c r="IF16" s="4">
        <v>1.53</v>
      </c>
      <c r="IG16" s="4">
        <f t="shared" si="197"/>
        <v>1.51</v>
      </c>
      <c r="IH16" s="4">
        <v>1.56</v>
      </c>
      <c r="II16" s="102" t="s">
        <v>1159</v>
      </c>
      <c r="IJ16" s="4">
        <v>1.52</v>
      </c>
      <c r="IK16" s="4">
        <f t="shared" si="63"/>
        <v>1.51</v>
      </c>
      <c r="IL16" s="4">
        <v>1.31</v>
      </c>
      <c r="IM16" s="32">
        <f t="shared" si="64"/>
        <v>1.31</v>
      </c>
      <c r="IN16" s="10" t="s">
        <v>1159</v>
      </c>
      <c r="IO16" s="12">
        <f t="shared" si="65"/>
        <v>1.31</v>
      </c>
      <c r="IP16" s="12" t="s">
        <v>1159</v>
      </c>
      <c r="IQ16" s="10">
        <f t="shared" si="66"/>
        <v>1.31</v>
      </c>
      <c r="IR16" s="10" t="s">
        <v>1159</v>
      </c>
      <c r="IS16" s="77" t="s">
        <v>1159</v>
      </c>
      <c r="IT16" s="10">
        <f t="shared" si="67"/>
        <v>1.31</v>
      </c>
      <c r="IU16" s="77" t="s">
        <v>1159</v>
      </c>
      <c r="IV16" s="47" t="s">
        <v>1159</v>
      </c>
      <c r="IW16" s="77">
        <f t="shared" si="198"/>
        <v>1.31</v>
      </c>
      <c r="IX16" s="47" t="s">
        <v>1159</v>
      </c>
      <c r="IY16" s="102" t="s">
        <v>1159</v>
      </c>
      <c r="IZ16" s="47">
        <f t="shared" si="68"/>
        <v>1.31</v>
      </c>
      <c r="JA16" s="47" t="s">
        <v>1159</v>
      </c>
      <c r="JB16" s="47">
        <f t="shared" si="69"/>
        <v>1.31</v>
      </c>
      <c r="JC16" s="47" t="s">
        <v>1159</v>
      </c>
      <c r="JD16" s="47" t="s">
        <v>1159</v>
      </c>
      <c r="JE16" s="1049">
        <f t="shared" si="70"/>
        <v>1.31</v>
      </c>
      <c r="JF16" s="47" t="s">
        <v>1159</v>
      </c>
      <c r="JG16" s="47" t="s">
        <v>1159</v>
      </c>
      <c r="JH16" s="47">
        <f t="shared" si="71"/>
        <v>1.31</v>
      </c>
      <c r="JI16" s="47" t="s">
        <v>1159</v>
      </c>
      <c r="JJ16" s="47" t="s">
        <v>1159</v>
      </c>
      <c r="JK16" s="47">
        <f t="shared" si="72"/>
        <v>1.31</v>
      </c>
      <c r="JL16" s="47"/>
      <c r="JM16" s="6"/>
      <c r="JN16" s="4" t="s">
        <v>1502</v>
      </c>
      <c r="JO16" s="4" t="s">
        <v>1502</v>
      </c>
      <c r="JP16" s="4" t="s">
        <v>1502</v>
      </c>
      <c r="JQ16" s="4" t="s">
        <v>1502</v>
      </c>
      <c r="JR16" s="4" t="s">
        <v>1502</v>
      </c>
      <c r="JS16" s="4" t="s">
        <v>1502</v>
      </c>
      <c r="JT16" s="4" t="s">
        <v>1502</v>
      </c>
      <c r="JU16" s="4">
        <v>1.51</v>
      </c>
      <c r="JV16" s="4">
        <v>1.43</v>
      </c>
      <c r="JW16" s="4">
        <v>1.51</v>
      </c>
      <c r="JX16" s="4">
        <v>1.52</v>
      </c>
      <c r="JY16" s="4">
        <v>1.51</v>
      </c>
      <c r="JZ16" s="4">
        <f t="shared" si="75"/>
        <v>1.51</v>
      </c>
      <c r="KA16" s="4">
        <v>1.57</v>
      </c>
      <c r="KB16" s="4">
        <v>1.51</v>
      </c>
      <c r="KC16" s="4">
        <v>1.58</v>
      </c>
      <c r="KD16" s="4">
        <v>1.54</v>
      </c>
      <c r="KE16" s="4">
        <f t="shared" si="199"/>
        <v>1.51</v>
      </c>
      <c r="KF16" s="4">
        <v>1.62</v>
      </c>
      <c r="KG16" s="4">
        <v>1.61</v>
      </c>
      <c r="KH16" s="4">
        <f t="shared" si="76"/>
        <v>1.51</v>
      </c>
      <c r="KI16" s="4">
        <v>1.6</v>
      </c>
      <c r="KJ16" s="4">
        <v>1.61</v>
      </c>
      <c r="KK16" s="4">
        <f t="shared" si="3"/>
        <v>1.51</v>
      </c>
      <c r="KL16" s="4">
        <v>1.58</v>
      </c>
      <c r="KM16" s="4">
        <f t="shared" si="200"/>
        <v>1.51</v>
      </c>
      <c r="KN16" s="4">
        <v>1.57</v>
      </c>
      <c r="KO16" s="4">
        <v>1.52</v>
      </c>
      <c r="KP16" s="4">
        <f t="shared" si="77"/>
        <v>1.51</v>
      </c>
      <c r="KQ16" s="4">
        <v>1.54</v>
      </c>
      <c r="KR16" s="4">
        <v>1.52</v>
      </c>
      <c r="KS16" s="4">
        <f t="shared" si="201"/>
        <v>1.51</v>
      </c>
      <c r="KT16" s="4">
        <v>1.55</v>
      </c>
      <c r="KU16" s="4">
        <v>1.49</v>
      </c>
      <c r="KV16" s="10">
        <v>1.35</v>
      </c>
      <c r="KW16" s="4">
        <f t="shared" si="78"/>
        <v>1.35</v>
      </c>
      <c r="KX16" s="10">
        <v>1.51</v>
      </c>
      <c r="KY16" s="32">
        <f t="shared" si="79"/>
        <v>1.35</v>
      </c>
      <c r="KZ16" s="12">
        <v>1.39</v>
      </c>
      <c r="LA16" s="10">
        <f t="shared" si="80"/>
        <v>1.35</v>
      </c>
      <c r="LB16" s="10" t="s">
        <v>1502</v>
      </c>
      <c r="LC16" s="12" t="s">
        <v>1159</v>
      </c>
      <c r="LD16" s="12">
        <f t="shared" si="81"/>
        <v>1.35</v>
      </c>
      <c r="LE16" s="12" t="s">
        <v>1159</v>
      </c>
      <c r="LF16" s="10">
        <f t="shared" si="82"/>
        <v>1.35</v>
      </c>
      <c r="LG16" s="10" t="s">
        <v>1159</v>
      </c>
      <c r="LH16" s="77" t="s">
        <v>1159</v>
      </c>
      <c r="LI16" s="10">
        <f t="shared" si="83"/>
        <v>1.35</v>
      </c>
      <c r="LJ16" s="77" t="s">
        <v>1159</v>
      </c>
      <c r="LK16" s="77" t="s">
        <v>1159</v>
      </c>
      <c r="LL16" s="77">
        <f t="shared" si="202"/>
        <v>1.35</v>
      </c>
      <c r="LM16" s="77"/>
      <c r="LN16" s="77" t="s">
        <v>1159</v>
      </c>
      <c r="LO16" s="77">
        <f t="shared" si="84"/>
        <v>1.35</v>
      </c>
      <c r="LP16" s="77" t="s">
        <v>1159</v>
      </c>
      <c r="LQ16" s="77">
        <f t="shared" si="85"/>
        <v>1.35</v>
      </c>
      <c r="LR16" s="77" t="s">
        <v>1159</v>
      </c>
      <c r="LS16" s="102" t="s">
        <v>1159</v>
      </c>
      <c r="LT16" s="1049">
        <f t="shared" si="86"/>
        <v>1.35</v>
      </c>
      <c r="LU16" s="1049" t="s">
        <v>1159</v>
      </c>
      <c r="LV16" s="1049">
        <f t="shared" si="87"/>
        <v>1.35</v>
      </c>
      <c r="LW16" s="1049" t="s">
        <v>1159</v>
      </c>
      <c r="LX16" s="77" t="s">
        <v>1159</v>
      </c>
      <c r="LY16" s="1049">
        <f t="shared" si="88"/>
        <v>1.35</v>
      </c>
      <c r="LZ16" s="1049"/>
      <c r="MA16" s="6">
        <f t="shared" si="89"/>
        <v>-1</v>
      </c>
      <c r="MB16" s="4" t="s">
        <v>1502</v>
      </c>
      <c r="MC16" s="4" t="s">
        <v>1502</v>
      </c>
      <c r="MD16" s="4" t="s">
        <v>1502</v>
      </c>
      <c r="ME16" s="4" t="s">
        <v>1502</v>
      </c>
      <c r="MF16" s="4" t="s">
        <v>1502</v>
      </c>
      <c r="MG16" s="4">
        <v>1.61</v>
      </c>
      <c r="MH16" s="4" t="s">
        <v>1502</v>
      </c>
      <c r="MI16" s="4" t="s">
        <v>1502</v>
      </c>
      <c r="MJ16" s="4">
        <f t="shared" si="91"/>
        <v>1.61</v>
      </c>
      <c r="MK16" s="4">
        <v>1.89</v>
      </c>
      <c r="ML16" s="4">
        <v>1.69</v>
      </c>
      <c r="MM16" s="4">
        <v>1.89</v>
      </c>
      <c r="MN16" s="4">
        <v>1.86</v>
      </c>
      <c r="MO16" s="4">
        <f t="shared" si="92"/>
        <v>1.61</v>
      </c>
      <c r="MP16" s="4">
        <v>1.86</v>
      </c>
      <c r="MQ16" s="4">
        <f t="shared" si="203"/>
        <v>1.61</v>
      </c>
      <c r="MR16" s="4">
        <v>1.9</v>
      </c>
      <c r="MS16" s="4">
        <v>1.91</v>
      </c>
      <c r="MT16" s="4">
        <f t="shared" si="93"/>
        <v>1.61</v>
      </c>
      <c r="MU16" s="4">
        <v>1.88</v>
      </c>
      <c r="MV16" s="4">
        <v>1.9</v>
      </c>
      <c r="MW16" s="4">
        <f t="shared" si="94"/>
        <v>1.61</v>
      </c>
      <c r="MX16" s="4">
        <v>1.81</v>
      </c>
      <c r="MY16" s="4">
        <v>1.9</v>
      </c>
      <c r="MZ16" s="4">
        <f t="shared" si="95"/>
        <v>1.61</v>
      </c>
      <c r="NA16" s="4">
        <v>1.59</v>
      </c>
      <c r="NB16" s="4">
        <v>1.73</v>
      </c>
      <c r="NC16" s="4">
        <f t="shared" si="96"/>
        <v>1.61</v>
      </c>
      <c r="ND16" s="4">
        <v>1.56</v>
      </c>
      <c r="NE16" s="4">
        <v>1.63</v>
      </c>
      <c r="NF16" s="4">
        <f t="shared" si="97"/>
        <v>1.61</v>
      </c>
      <c r="NG16" s="4">
        <v>1.54</v>
      </c>
      <c r="NH16" s="4">
        <v>1.64</v>
      </c>
      <c r="NI16" s="4">
        <f t="shared" si="204"/>
        <v>1.61</v>
      </c>
      <c r="NJ16" s="4">
        <v>1.61</v>
      </c>
      <c r="NK16" s="4">
        <v>1.61</v>
      </c>
      <c r="NL16" s="4">
        <v>1.51</v>
      </c>
      <c r="NM16" s="4">
        <f t="shared" si="98"/>
        <v>1.51</v>
      </c>
      <c r="NN16" s="4">
        <v>1.4</v>
      </c>
      <c r="NO16" s="1049">
        <f t="shared" si="205"/>
        <v>1.4</v>
      </c>
      <c r="NP16" s="10">
        <v>1.4</v>
      </c>
      <c r="NQ16" s="10">
        <v>1.51</v>
      </c>
      <c r="NR16" s="10">
        <f t="shared" si="99"/>
        <v>1.4</v>
      </c>
      <c r="NS16" s="10" t="s">
        <v>1159</v>
      </c>
      <c r="NT16" s="10">
        <f t="shared" si="100"/>
        <v>1.4</v>
      </c>
      <c r="NU16" s="10" t="s">
        <v>1159</v>
      </c>
      <c r="NV16" s="10">
        <f t="shared" si="101"/>
        <v>1.4</v>
      </c>
      <c r="NW16" s="10" t="s">
        <v>1159</v>
      </c>
      <c r="NX16" s="77" t="s">
        <v>1159</v>
      </c>
      <c r="NY16" s="10">
        <f t="shared" si="102"/>
        <v>1.4</v>
      </c>
      <c r="NZ16" s="10" t="s">
        <v>1159</v>
      </c>
      <c r="OA16" s="77" t="s">
        <v>1159</v>
      </c>
      <c r="OB16" s="10">
        <f t="shared" si="206"/>
        <v>1.4</v>
      </c>
      <c r="OC16" s="77" t="s">
        <v>1159</v>
      </c>
      <c r="OD16" s="77" t="s">
        <v>1159</v>
      </c>
      <c r="OE16" s="77">
        <f t="shared" si="103"/>
        <v>1.4</v>
      </c>
      <c r="OF16" s="77" t="s">
        <v>1159</v>
      </c>
      <c r="OG16" s="77">
        <f t="shared" si="104"/>
        <v>1.4</v>
      </c>
      <c r="OH16" s="77" t="s">
        <v>1159</v>
      </c>
      <c r="OI16" s="77" t="s">
        <v>1502</v>
      </c>
      <c r="OJ16" s="1049">
        <f t="shared" si="105"/>
        <v>1.4</v>
      </c>
      <c r="OK16" s="47" t="s">
        <v>1159</v>
      </c>
      <c r="OL16" s="1049">
        <f t="shared" si="106"/>
        <v>1.4</v>
      </c>
      <c r="OM16" s="47" t="s">
        <v>1159</v>
      </c>
      <c r="ON16" s="77" t="s">
        <v>1159</v>
      </c>
      <c r="OO16" s="77">
        <f t="shared" si="107"/>
        <v>1.4</v>
      </c>
      <c r="OP16" s="77" t="s">
        <v>1159</v>
      </c>
      <c r="OQ16" s="77">
        <f t="shared" si="108"/>
        <v>1.4</v>
      </c>
      <c r="OR16" s="77" t="s">
        <v>1159</v>
      </c>
      <c r="OS16" s="77">
        <f t="shared" si="109"/>
        <v>1.4</v>
      </c>
      <c r="OT16" s="77" t="s">
        <v>1159</v>
      </c>
      <c r="OU16" s="77">
        <f t="shared" si="207"/>
        <v>1.4</v>
      </c>
      <c r="OV16" s="77" t="s">
        <v>1159</v>
      </c>
      <c r="OW16" s="6"/>
      <c r="OX16" s="4">
        <v>1.64</v>
      </c>
      <c r="OY16" s="4">
        <v>1.69</v>
      </c>
      <c r="OZ16" s="4">
        <f t="shared" si="208"/>
        <v>1.64</v>
      </c>
      <c r="PA16" s="4">
        <v>1.7</v>
      </c>
      <c r="PB16" s="4">
        <v>1.7</v>
      </c>
      <c r="PC16" s="4">
        <f t="shared" si="209"/>
        <v>1.64</v>
      </c>
      <c r="PD16" s="4">
        <v>1.69</v>
      </c>
      <c r="PE16" s="4">
        <v>1.66</v>
      </c>
      <c r="PF16" s="4">
        <f t="shared" si="111"/>
        <v>1.64</v>
      </c>
      <c r="PG16" s="4">
        <v>1.67</v>
      </c>
      <c r="PH16" s="4">
        <v>1.58</v>
      </c>
      <c r="PI16" s="4">
        <v>1.55</v>
      </c>
      <c r="PJ16" s="4">
        <f t="shared" si="112"/>
        <v>1.55</v>
      </c>
      <c r="PK16" s="4">
        <v>1.57</v>
      </c>
      <c r="PL16" s="1049">
        <f t="shared" si="210"/>
        <v>1.55</v>
      </c>
      <c r="PM16" s="4">
        <v>1.54</v>
      </c>
      <c r="PN16" s="10">
        <v>1.58</v>
      </c>
      <c r="PO16" s="10">
        <f t="shared" si="113"/>
        <v>1.54</v>
      </c>
      <c r="PP16" s="10">
        <v>1.59</v>
      </c>
      <c r="PQ16" s="10" t="s">
        <v>1159</v>
      </c>
      <c r="PR16" s="10">
        <f t="shared" si="114"/>
        <v>1.54</v>
      </c>
      <c r="PS16" s="10" t="s">
        <v>1159</v>
      </c>
      <c r="PT16" s="10">
        <f t="shared" si="115"/>
        <v>1.54</v>
      </c>
      <c r="PU16" s="10" t="s">
        <v>1159</v>
      </c>
      <c r="PV16" s="10" t="s">
        <v>1159</v>
      </c>
      <c r="PW16" s="14" t="s">
        <v>1159</v>
      </c>
      <c r="PX16" s="10">
        <f t="shared" si="116"/>
        <v>1.54</v>
      </c>
      <c r="PY16" s="14" t="s">
        <v>1159</v>
      </c>
      <c r="PZ16" s="14" t="s">
        <v>1159</v>
      </c>
      <c r="QA16" s="14">
        <f t="shared" si="211"/>
        <v>1.54</v>
      </c>
      <c r="QB16" s="14" t="s">
        <v>1159</v>
      </c>
      <c r="QC16" s="14" t="s">
        <v>1159</v>
      </c>
      <c r="QD16" s="14">
        <f t="shared" si="117"/>
        <v>1.54</v>
      </c>
      <c r="QE16" s="14" t="s">
        <v>1159</v>
      </c>
      <c r="QF16" s="77" t="s">
        <v>1159</v>
      </c>
      <c r="QG16" s="77">
        <f t="shared" si="118"/>
        <v>1.54</v>
      </c>
      <c r="QH16" s="77" t="s">
        <v>1502</v>
      </c>
      <c r="QI16" s="77" t="s">
        <v>1159</v>
      </c>
      <c r="QJ16" s="1049">
        <f t="shared" si="119"/>
        <v>1.54</v>
      </c>
      <c r="QK16" s="77" t="s">
        <v>1159</v>
      </c>
      <c r="QL16" s="77">
        <f t="shared" si="120"/>
        <v>1.54</v>
      </c>
      <c r="QM16" s="77" t="s">
        <v>1159</v>
      </c>
      <c r="QN16" s="77">
        <f t="shared" si="212"/>
        <v>1.54</v>
      </c>
      <c r="QO16" s="77" t="s">
        <v>1159</v>
      </c>
      <c r="QP16" s="77" t="s">
        <v>1159</v>
      </c>
      <c r="QQ16" s="77">
        <f t="shared" si="121"/>
        <v>1.54</v>
      </c>
      <c r="QR16" s="77" t="s">
        <v>1159</v>
      </c>
      <c r="QS16" s="77">
        <f t="shared" si="122"/>
        <v>1.54</v>
      </c>
      <c r="QT16" s="77" t="s">
        <v>1159</v>
      </c>
      <c r="QU16" s="77">
        <f t="shared" si="123"/>
        <v>1.54</v>
      </c>
      <c r="QV16" s="77" t="s">
        <v>1159</v>
      </c>
      <c r="QW16" s="77">
        <f t="shared" si="245"/>
        <v>1.54</v>
      </c>
      <c r="QX16" s="10" t="s">
        <v>1159</v>
      </c>
      <c r="QY16" s="77" t="s">
        <v>1159</v>
      </c>
      <c r="QZ16" s="77">
        <f t="shared" si="4"/>
        <v>1.54</v>
      </c>
      <c r="RA16" s="77" t="s">
        <v>1159</v>
      </c>
      <c r="RB16" s="77">
        <f t="shared" si="214"/>
        <v>1.54</v>
      </c>
      <c r="RC16" s="77" t="s">
        <v>1159</v>
      </c>
      <c r="RD16" s="77" t="s">
        <v>1159</v>
      </c>
      <c r="RE16" s="6"/>
      <c r="RF16" s="4">
        <v>1.52</v>
      </c>
      <c r="RG16" s="4">
        <v>1.52</v>
      </c>
      <c r="RH16" s="102">
        <v>1.58</v>
      </c>
      <c r="RI16" s="52">
        <f t="shared" si="125"/>
        <v>1.52</v>
      </c>
      <c r="RJ16" s="52">
        <v>1.54</v>
      </c>
      <c r="RK16" s="10">
        <v>1.56</v>
      </c>
      <c r="RL16" s="10">
        <v>1.62</v>
      </c>
      <c r="RM16" s="10">
        <f t="shared" si="126"/>
        <v>1.52</v>
      </c>
      <c r="RN16" s="10" t="s">
        <v>1159</v>
      </c>
      <c r="RO16" s="10" t="s">
        <v>1159</v>
      </c>
      <c r="RP16" s="10">
        <f t="shared" si="127"/>
        <v>1.52</v>
      </c>
      <c r="RQ16" s="10" t="s">
        <v>1159</v>
      </c>
      <c r="RR16" s="10">
        <f t="shared" si="128"/>
        <v>1.52</v>
      </c>
      <c r="RS16" s="10" t="s">
        <v>1159</v>
      </c>
      <c r="RT16" s="10" t="s">
        <v>1159</v>
      </c>
      <c r="RU16" s="1049" t="s">
        <v>1159</v>
      </c>
      <c r="RV16" s="10">
        <f t="shared" si="234"/>
        <v>1.52</v>
      </c>
      <c r="RW16" s="10" t="s">
        <v>1159</v>
      </c>
      <c r="RX16" s="1049" t="s">
        <v>1502</v>
      </c>
      <c r="RY16" s="10">
        <f t="shared" si="215"/>
        <v>1.52</v>
      </c>
      <c r="RZ16" s="10"/>
      <c r="SA16" s="1049" t="s">
        <v>1159</v>
      </c>
      <c r="SB16" s="10">
        <f t="shared" si="129"/>
        <v>1.52</v>
      </c>
      <c r="SC16" s="1049" t="s">
        <v>1159</v>
      </c>
      <c r="SD16" s="1049" t="s">
        <v>1159</v>
      </c>
      <c r="SE16" s="1049">
        <f t="shared" si="130"/>
        <v>1.52</v>
      </c>
      <c r="SF16" s="1049" t="s">
        <v>1159</v>
      </c>
      <c r="SG16" s="1049">
        <f t="shared" si="131"/>
        <v>1.52</v>
      </c>
      <c r="SH16" s="1049" t="s">
        <v>1502</v>
      </c>
      <c r="SI16" s="1049" t="s">
        <v>1159</v>
      </c>
      <c r="SJ16" s="1049">
        <f t="shared" si="132"/>
        <v>1.52</v>
      </c>
      <c r="SK16" s="1049" t="s">
        <v>1502</v>
      </c>
      <c r="SL16" s="1049">
        <f t="shared" si="216"/>
        <v>1.52</v>
      </c>
      <c r="SM16" s="1049" t="s">
        <v>1502</v>
      </c>
      <c r="SN16" s="77" t="s">
        <v>1159</v>
      </c>
      <c r="SO16" s="1049">
        <f t="shared" si="133"/>
        <v>1.52</v>
      </c>
      <c r="SP16" s="77" t="s">
        <v>3014</v>
      </c>
      <c r="SQ16" s="1049">
        <f t="shared" si="217"/>
        <v>1.52</v>
      </c>
      <c r="SR16" s="1049" t="s">
        <v>1159</v>
      </c>
      <c r="SS16" s="77" t="s">
        <v>1159</v>
      </c>
      <c r="ST16" s="77">
        <f t="shared" si="134"/>
        <v>1.52</v>
      </c>
      <c r="SU16" s="77" t="s">
        <v>1159</v>
      </c>
      <c r="SV16" s="77">
        <f t="shared" si="5"/>
        <v>1.52</v>
      </c>
      <c r="SW16" s="77" t="s">
        <v>1159</v>
      </c>
      <c r="SX16" s="77">
        <f t="shared" si="246"/>
        <v>1.52</v>
      </c>
      <c r="SY16" s="77" t="s">
        <v>1159</v>
      </c>
      <c r="SZ16" s="77" t="s">
        <v>1159</v>
      </c>
      <c r="TA16" s="77">
        <f t="shared" si="219"/>
        <v>1.52</v>
      </c>
      <c r="TB16" s="77" t="s">
        <v>1159</v>
      </c>
      <c r="TC16" s="6"/>
      <c r="TD16" s="47">
        <v>1.8260000000000001</v>
      </c>
      <c r="TE16" s="4" t="s">
        <v>1502</v>
      </c>
      <c r="TF16" s="58">
        <f t="shared" si="244"/>
        <v>1.8260000000000001</v>
      </c>
      <c r="TG16" s="10" t="s">
        <v>1502</v>
      </c>
      <c r="TH16" s="58">
        <f t="shared" si="135"/>
        <v>1.8260000000000001</v>
      </c>
      <c r="TI16" s="47" t="s">
        <v>1502</v>
      </c>
      <c r="TJ16" s="10">
        <f t="shared" si="136"/>
        <v>1.8260000000000001</v>
      </c>
      <c r="TK16" s="10" t="s">
        <v>1502</v>
      </c>
      <c r="TL16" s="47" t="s">
        <v>1502</v>
      </c>
      <c r="TM16" s="47">
        <f t="shared" si="137"/>
        <v>1.8260000000000001</v>
      </c>
      <c r="TN16" s="10" t="s">
        <v>1502</v>
      </c>
      <c r="TO16" s="47">
        <f t="shared" si="138"/>
        <v>1.8260000000000001</v>
      </c>
      <c r="TP16" s="10" t="s">
        <v>1502</v>
      </c>
      <c r="TQ16" s="14" t="s">
        <v>1502</v>
      </c>
      <c r="TR16" s="10">
        <f t="shared" si="235"/>
        <v>1.8260000000000001</v>
      </c>
      <c r="TS16" s="14" t="s">
        <v>1502</v>
      </c>
      <c r="TT16" s="14" t="s">
        <v>1502</v>
      </c>
      <c r="TU16" s="14" t="s">
        <v>1502</v>
      </c>
      <c r="TV16" s="77" t="s">
        <v>1502</v>
      </c>
      <c r="TW16" s="77" t="s">
        <v>1502</v>
      </c>
      <c r="TX16" s="77">
        <f t="shared" si="220"/>
        <v>1.8260000000000001</v>
      </c>
      <c r="TY16" s="77" t="s">
        <v>1502</v>
      </c>
      <c r="TZ16" s="77" t="s">
        <v>1502</v>
      </c>
      <c r="UA16" s="47" t="s">
        <v>1502</v>
      </c>
      <c r="UB16" s="77" t="s">
        <v>1502</v>
      </c>
      <c r="UC16" s="77">
        <f t="shared" si="139"/>
        <v>1.8260000000000001</v>
      </c>
      <c r="UD16" s="77" t="s">
        <v>1502</v>
      </c>
      <c r="UE16" s="77" t="s">
        <v>1502</v>
      </c>
      <c r="UF16" s="77">
        <f t="shared" si="140"/>
        <v>1.8260000000000001</v>
      </c>
      <c r="UG16" s="77" t="s">
        <v>1502</v>
      </c>
      <c r="UH16" s="77" t="s">
        <v>1502</v>
      </c>
      <c r="UI16" s="1049">
        <f t="shared" si="221"/>
        <v>1.8260000000000001</v>
      </c>
      <c r="UJ16" s="1049" t="s">
        <v>1502</v>
      </c>
      <c r="UK16" s="1049" t="s">
        <v>1502</v>
      </c>
      <c r="UL16" s="102" t="s">
        <v>1502</v>
      </c>
      <c r="UM16" s="47" t="s">
        <v>1502</v>
      </c>
      <c r="UN16" s="1049">
        <f t="shared" si="141"/>
        <v>1.8260000000000001</v>
      </c>
      <c r="UO16" s="47" t="s">
        <v>1502</v>
      </c>
      <c r="UP16" s="47" t="s">
        <v>1502</v>
      </c>
      <c r="UQ16" s="47">
        <f t="shared" si="142"/>
        <v>1.8260000000000001</v>
      </c>
      <c r="UR16" s="47" t="s">
        <v>1502</v>
      </c>
      <c r="US16" s="47" t="s">
        <v>1502</v>
      </c>
      <c r="UT16" s="47" t="s">
        <v>1502</v>
      </c>
      <c r="UU16" s="47" t="s">
        <v>1502</v>
      </c>
      <c r="UV16" s="47" t="s">
        <v>1502</v>
      </c>
      <c r="UW16" s="47">
        <f t="shared" si="144"/>
        <v>0</v>
      </c>
      <c r="UX16" s="77" t="s">
        <v>1502</v>
      </c>
      <c r="UY16" s="77" t="s">
        <v>1502</v>
      </c>
      <c r="UZ16" s="77" t="s">
        <v>1159</v>
      </c>
      <c r="VA16" s="47" t="s">
        <v>1502</v>
      </c>
      <c r="VB16" s="47" t="s">
        <v>1502</v>
      </c>
      <c r="VC16" s="47" t="s">
        <v>1502</v>
      </c>
      <c r="VD16" s="77" t="s">
        <v>1502</v>
      </c>
      <c r="VE16" s="47" t="s">
        <v>1502</v>
      </c>
      <c r="VF16" s="77"/>
      <c r="VG16" s="47" t="s">
        <v>1502</v>
      </c>
      <c r="VH16" s="47" t="s">
        <v>1502</v>
      </c>
      <c r="VI16" s="77"/>
      <c r="VJ16" s="47" t="s">
        <v>1502</v>
      </c>
      <c r="VK16" s="47" t="s">
        <v>1502</v>
      </c>
      <c r="VL16" s="47" t="s">
        <v>1502</v>
      </c>
      <c r="VM16" s="47"/>
      <c r="VN16" s="47" t="s">
        <v>1502</v>
      </c>
      <c r="VO16" s="47" t="s">
        <v>1502</v>
      </c>
      <c r="VP16" s="47" t="s">
        <v>1502</v>
      </c>
      <c r="VQ16" s="47"/>
      <c r="VR16" s="47" t="s">
        <v>1502</v>
      </c>
      <c r="VS16" s="6"/>
      <c r="VT16" s="6"/>
      <c r="VU16" s="6"/>
      <c r="VV16" s="1049" t="s">
        <v>1502</v>
      </c>
      <c r="VW16" s="1049" t="s">
        <v>1502</v>
      </c>
      <c r="VX16" s="1049" t="s">
        <v>1502</v>
      </c>
      <c r="VY16" s="47" t="s">
        <v>1502</v>
      </c>
      <c r="VZ16" s="77" t="s">
        <v>1159</v>
      </c>
      <c r="WA16" s="1049" t="s">
        <v>1502</v>
      </c>
      <c r="WB16" s="77" t="s">
        <v>1159</v>
      </c>
      <c r="WC16" s="77" t="s">
        <v>1159</v>
      </c>
      <c r="WD16" s="77" t="s">
        <v>1159</v>
      </c>
      <c r="WE16" s="77" t="s">
        <v>1159</v>
      </c>
      <c r="WF16" s="77" t="s">
        <v>1159</v>
      </c>
      <c r="WG16" s="77" t="s">
        <v>1159</v>
      </c>
      <c r="WH16" s="77" t="s">
        <v>1159</v>
      </c>
      <c r="WI16" s="77" t="s">
        <v>1159</v>
      </c>
      <c r="WJ16" s="77" t="s">
        <v>1159</v>
      </c>
      <c r="WK16" s="77" t="s">
        <v>1502</v>
      </c>
      <c r="WL16" s="77" t="s">
        <v>1159</v>
      </c>
      <c r="WM16" s="77" t="s">
        <v>1159</v>
      </c>
      <c r="WN16" s="77" t="s">
        <v>1502</v>
      </c>
      <c r="WO16" s="77" t="s">
        <v>1502</v>
      </c>
      <c r="WP16" s="77" t="s">
        <v>1502</v>
      </c>
      <c r="WQ16" s="77" t="s">
        <v>1502</v>
      </c>
      <c r="WR16" s="77" t="s">
        <v>1502</v>
      </c>
      <c r="WS16" s="77" t="s">
        <v>1502</v>
      </c>
      <c r="WT16" s="77" t="s">
        <v>1502</v>
      </c>
      <c r="WU16" s="77"/>
      <c r="WV16" s="6"/>
      <c r="WW16" s="1049" t="s">
        <v>1159</v>
      </c>
      <c r="WX16" s="1049" t="s">
        <v>1159</v>
      </c>
      <c r="WY16" s="77" t="s">
        <v>1159</v>
      </c>
      <c r="WZ16" s="77" t="s">
        <v>1159</v>
      </c>
      <c r="XA16" s="77" t="s">
        <v>1159</v>
      </c>
      <c r="XB16" s="77" t="s">
        <v>1159</v>
      </c>
      <c r="XC16" s="77" t="s">
        <v>1159</v>
      </c>
      <c r="XD16" s="77" t="s">
        <v>1159</v>
      </c>
      <c r="XE16" s="77" t="s">
        <v>1159</v>
      </c>
      <c r="XF16" s="77" t="s">
        <v>1159</v>
      </c>
      <c r="XG16" s="77" t="s">
        <v>1159</v>
      </c>
      <c r="XH16" s="77" t="s">
        <v>1502</v>
      </c>
      <c r="XI16" s="77" t="s">
        <v>1159</v>
      </c>
      <c r="XJ16" s="77" t="s">
        <v>1502</v>
      </c>
      <c r="XK16" s="77" t="s">
        <v>1502</v>
      </c>
      <c r="XL16" s="77" t="s">
        <v>1502</v>
      </c>
      <c r="XM16" s="77" t="s">
        <v>1502</v>
      </c>
      <c r="XN16" s="77"/>
      <c r="XO16" s="77" t="s">
        <v>1502</v>
      </c>
      <c r="XP16" s="77" t="s">
        <v>1502</v>
      </c>
      <c r="XQ16" s="77"/>
      <c r="XR16" s="6"/>
      <c r="XS16" s="1264" t="s">
        <v>1502</v>
      </c>
      <c r="XT16" s="1264" t="s">
        <v>1502</v>
      </c>
      <c r="XU16" s="47" t="s">
        <v>1502</v>
      </c>
      <c r="XV16" s="1264" t="s">
        <v>1502</v>
      </c>
      <c r="XW16" s="1264" t="s">
        <v>1502</v>
      </c>
      <c r="XX16" s="47" t="s">
        <v>1502</v>
      </c>
      <c r="XY16" s="1264" t="s">
        <v>1502</v>
      </c>
      <c r="XZ16" s="1264" t="s">
        <v>1502</v>
      </c>
      <c r="YA16" s="1264" t="s">
        <v>1502</v>
      </c>
      <c r="YB16" s="1264" t="s">
        <v>1502</v>
      </c>
      <c r="YC16" s="77" t="s">
        <v>1502</v>
      </c>
      <c r="YD16" s="1264" t="s">
        <v>1502</v>
      </c>
      <c r="YE16" s="1264" t="s">
        <v>1502</v>
      </c>
      <c r="YF16" s="1264" t="s">
        <v>1502</v>
      </c>
      <c r="YG16" s="1264" t="s">
        <v>1502</v>
      </c>
      <c r="YH16" s="1264" t="s">
        <v>1502</v>
      </c>
      <c r="YI16" s="1264" t="s">
        <v>1502</v>
      </c>
      <c r="YJ16" s="1264" t="s">
        <v>1502</v>
      </c>
      <c r="YK16" s="77"/>
      <c r="YL16" s="1264" t="s">
        <v>1502</v>
      </c>
      <c r="YM16" s="1264" t="s">
        <v>1502</v>
      </c>
      <c r="YN16" s="77"/>
      <c r="YO16" s="6"/>
      <c r="YP16" s="1049" t="s">
        <v>1159</v>
      </c>
      <c r="YQ16" s="1049" t="s">
        <v>1159</v>
      </c>
      <c r="YR16" s="1049" t="str">
        <f t="shared" si="167"/>
        <v>Blocked</v>
      </c>
      <c r="YS16" s="1049" t="str">
        <f t="shared" si="167"/>
        <v>Blocked</v>
      </c>
      <c r="YT16" s="1049" t="s">
        <v>1159</v>
      </c>
      <c r="YU16" s="1049" t="s">
        <v>1159</v>
      </c>
      <c r="YV16" s="1049" t="s">
        <v>1159</v>
      </c>
      <c r="YW16" s="1049" t="s">
        <v>1159</v>
      </c>
      <c r="YX16" s="1049"/>
      <c r="YY16" s="1049" t="s">
        <v>1159</v>
      </c>
      <c r="YZ16" s="1049" t="s">
        <v>1502</v>
      </c>
      <c r="ZA16" s="1049" t="s">
        <v>1159</v>
      </c>
      <c r="ZB16" s="1049"/>
      <c r="ZC16" s="1049" t="s">
        <v>1496</v>
      </c>
      <c r="ZD16" s="77"/>
      <c r="ZE16" s="77" t="s">
        <v>1502</v>
      </c>
      <c r="ZF16" s="77" t="s">
        <v>1502</v>
      </c>
      <c r="ZG16" s="1049" t="s">
        <v>1159</v>
      </c>
      <c r="ZH16" s="77" t="s">
        <v>1502</v>
      </c>
      <c r="ZI16" s="77" t="s">
        <v>1502</v>
      </c>
      <c r="ZJ16" s="77"/>
      <c r="ZK16" s="77" t="s">
        <v>1502</v>
      </c>
      <c r="ZL16" s="77" t="s">
        <v>1502</v>
      </c>
      <c r="ZM16" s="77"/>
      <c r="ZN16" s="1224" t="e">
        <f t="shared" si="170"/>
        <v>#VALUE!</v>
      </c>
      <c r="ZO16" s="1224"/>
      <c r="ZP16" s="77" t="s">
        <v>1502</v>
      </c>
      <c r="ZQ16" s="77" t="str">
        <f t="shared" si="13"/>
        <v>NA</v>
      </c>
      <c r="ZR16" s="77" t="s">
        <v>1502</v>
      </c>
      <c r="ZS16" s="77" t="s">
        <v>1502</v>
      </c>
      <c r="ZT16" s="77" t="str">
        <f t="shared" si="172"/>
        <v>NA</v>
      </c>
      <c r="ZU16" s="77" t="s">
        <v>1502</v>
      </c>
      <c r="ZV16" s="1224"/>
      <c r="ZW16" s="77" t="s">
        <v>1502</v>
      </c>
      <c r="ZX16" s="77" t="s">
        <v>1502</v>
      </c>
      <c r="ZY16" s="77" t="s">
        <v>1502</v>
      </c>
      <c r="ZZ16" s="77" t="s">
        <v>1502</v>
      </c>
      <c r="AAA16" s="77" t="str">
        <f t="shared" si="174"/>
        <v>NA</v>
      </c>
      <c r="AAB16" s="77"/>
      <c r="AAC16" s="1224"/>
      <c r="AAD16" s="1049" t="s">
        <v>1502</v>
      </c>
      <c r="AAE16" s="1049" t="str">
        <f t="shared" si="15"/>
        <v>NA</v>
      </c>
      <c r="AAF16" s="77" t="s">
        <v>1502</v>
      </c>
      <c r="AAG16" s="1049" t="s">
        <v>1502</v>
      </c>
      <c r="AAH16" s="77" t="str">
        <f t="shared" si="176"/>
        <v>NA</v>
      </c>
      <c r="AAI16" s="77"/>
      <c r="AAJ16" s="1224"/>
      <c r="AAK16" s="1839"/>
      <c r="AAL16" s="1107" t="s">
        <v>3019</v>
      </c>
      <c r="AAM16" s="10"/>
      <c r="AAN16" s="10" t="str">
        <f t="shared" si="16"/>
        <v xml:space="preserve">1. Better than baseline </v>
      </c>
      <c r="AAO16" s="10" t="str">
        <f t="shared" si="17"/>
        <v xml:space="preserve">1. Better than baseline </v>
      </c>
      <c r="AAP16" s="10" t="str">
        <f t="shared" si="18"/>
        <v>2. Within 10% deviation from baseline</v>
      </c>
      <c r="AAQ16" s="10" t="str">
        <f t="shared" si="19"/>
        <v>2. Within 10% deviation from baseline</v>
      </c>
      <c r="AAR16" s="10" t="str">
        <f t="shared" si="20"/>
        <v xml:space="preserve">1. Better than baseline </v>
      </c>
      <c r="AAS16" s="10" t="str">
        <f t="shared" si="21"/>
        <v>4.Blocker/Not Executed</v>
      </c>
      <c r="AAT16" s="10" t="str">
        <f t="shared" si="22"/>
        <v xml:space="preserve">1. Better than baseline </v>
      </c>
      <c r="AAU16" s="10" t="str">
        <f t="shared" si="23"/>
        <v>4.Blocker/Not Executed</v>
      </c>
      <c r="AAV16" s="12" t="str">
        <f t="shared" si="24"/>
        <v>4.Blocker/Not Executed</v>
      </c>
      <c r="AAW16" s="10" t="str">
        <f t="shared" si="25"/>
        <v>4.Blocker/Not Executed</v>
      </c>
      <c r="AAX16" s="10" t="str">
        <f t="shared" si="178"/>
        <v>4.Blocker/Not Executed</v>
      </c>
      <c r="AAY16" s="14" t="str">
        <f t="shared" si="26"/>
        <v>4.Blocker/Not Executed</v>
      </c>
      <c r="AAZ16" s="14" t="str">
        <f t="shared" si="27"/>
        <v>4.Blocker/Not Executed</v>
      </c>
      <c r="ABA16" s="14" t="str">
        <f t="shared" si="28"/>
        <v>4.Blocker/Not Executed</v>
      </c>
      <c r="ABB16" s="14" t="str">
        <f t="shared" si="179"/>
        <v>4.Blocker/Not Executed</v>
      </c>
    </row>
    <row r="17" spans="1:730" x14ac:dyDescent="0.35">
      <c r="A17" s="10">
        <v>15</v>
      </c>
      <c r="B17" s="10" t="s">
        <v>18</v>
      </c>
      <c r="C17" s="10" t="s">
        <v>1254</v>
      </c>
      <c r="D17" s="10" t="s">
        <v>2217</v>
      </c>
      <c r="E17" s="10" t="s">
        <v>2217</v>
      </c>
      <c r="F17" s="695" t="s">
        <v>3020</v>
      </c>
      <c r="G17" s="10" t="s">
        <v>3021</v>
      </c>
      <c r="H17" s="10" t="s">
        <v>1502</v>
      </c>
      <c r="I17" s="10" t="s">
        <v>1502</v>
      </c>
      <c r="J17" s="10" t="s">
        <v>1502</v>
      </c>
      <c r="K17" s="10" t="s">
        <v>1502</v>
      </c>
      <c r="L17" s="10" t="s">
        <v>1502</v>
      </c>
      <c r="M17" s="10" t="s">
        <v>1502</v>
      </c>
      <c r="N17" s="4">
        <v>2.68</v>
      </c>
      <c r="O17" s="12">
        <v>3.42</v>
      </c>
      <c r="P17" s="10">
        <v>2.68</v>
      </c>
      <c r="Q17" s="4">
        <v>3.3</v>
      </c>
      <c r="R17" s="10">
        <v>3.22</v>
      </c>
      <c r="S17" s="10">
        <f t="shared" si="29"/>
        <v>2.68</v>
      </c>
      <c r="T17" s="10">
        <v>3.01</v>
      </c>
      <c r="U17" s="10">
        <f t="shared" si="181"/>
        <v>2.68</v>
      </c>
      <c r="V17" s="10">
        <v>3.12</v>
      </c>
      <c r="W17" s="10">
        <v>3.17</v>
      </c>
      <c r="X17" s="10">
        <v>3.15</v>
      </c>
      <c r="Y17" s="10">
        <f t="shared" si="182"/>
        <v>2.68</v>
      </c>
      <c r="Z17" s="10">
        <v>3.69</v>
      </c>
      <c r="AA17" s="10">
        <v>3.06</v>
      </c>
      <c r="AB17" s="10">
        <f t="shared" si="30"/>
        <v>2.68</v>
      </c>
      <c r="AC17" s="10">
        <v>3.57</v>
      </c>
      <c r="AD17" s="10">
        <v>3.06</v>
      </c>
      <c r="AE17" s="10">
        <f t="shared" si="183"/>
        <v>2.68</v>
      </c>
      <c r="AF17" s="10">
        <v>2.5</v>
      </c>
      <c r="AG17" s="10">
        <v>2.77</v>
      </c>
      <c r="AH17" s="10">
        <f t="shared" si="184"/>
        <v>2.68</v>
      </c>
      <c r="AI17" s="10">
        <v>2.79</v>
      </c>
      <c r="AJ17" s="12">
        <v>2.77</v>
      </c>
      <c r="AK17" s="12">
        <f t="shared" si="185"/>
        <v>2.68</v>
      </c>
      <c r="AL17" s="12">
        <v>2.79</v>
      </c>
      <c r="AM17" s="12">
        <v>2.54</v>
      </c>
      <c r="AN17" s="12">
        <v>2.75</v>
      </c>
      <c r="AO17" s="12">
        <f t="shared" si="31"/>
        <v>2.68</v>
      </c>
      <c r="AP17" s="12">
        <v>3.2</v>
      </c>
      <c r="AQ17" s="58">
        <f t="shared" si="32"/>
        <v>2.68</v>
      </c>
      <c r="AR17" s="12"/>
      <c r="AS17" s="6">
        <f t="shared" si="33"/>
        <v>-1</v>
      </c>
      <c r="AT17" s="4" t="s">
        <v>1502</v>
      </c>
      <c r="AU17" s="4" t="s">
        <v>1502</v>
      </c>
      <c r="AV17" s="4" t="s">
        <v>1502</v>
      </c>
      <c r="AW17" s="4" t="s">
        <v>1502</v>
      </c>
      <c r="AX17" s="4" t="s">
        <v>1502</v>
      </c>
      <c r="AY17" s="4">
        <v>2.95</v>
      </c>
      <c r="AZ17" s="4" t="s">
        <v>1502</v>
      </c>
      <c r="BA17" s="4">
        <v>2.95</v>
      </c>
      <c r="BB17" s="4" t="s">
        <v>1502</v>
      </c>
      <c r="BC17" s="4">
        <v>2.95</v>
      </c>
      <c r="BD17" s="4">
        <v>3.15</v>
      </c>
      <c r="BE17" s="4">
        <v>2.95</v>
      </c>
      <c r="BF17" s="4">
        <v>3.1</v>
      </c>
      <c r="BG17" s="4">
        <v>3.02</v>
      </c>
      <c r="BH17" s="4">
        <f t="shared" si="34"/>
        <v>2.95</v>
      </c>
      <c r="BI17" s="4">
        <v>3.13</v>
      </c>
      <c r="BJ17" s="4">
        <f t="shared" si="236"/>
        <v>2.95</v>
      </c>
      <c r="BK17" s="4">
        <v>3.03</v>
      </c>
      <c r="BL17" s="4">
        <f t="shared" si="35"/>
        <v>2.95</v>
      </c>
      <c r="BM17" s="4">
        <v>3.09</v>
      </c>
      <c r="BN17" s="4">
        <f t="shared" si="36"/>
        <v>2.95</v>
      </c>
      <c r="BP17" s="885">
        <f t="shared" si="0"/>
        <v>-1</v>
      </c>
      <c r="BQ17" s="4" t="s">
        <v>1502</v>
      </c>
      <c r="BR17" s="4" t="s">
        <v>1502</v>
      </c>
      <c r="BS17" s="4" t="s">
        <v>1502</v>
      </c>
      <c r="BT17" s="4" t="s">
        <v>1502</v>
      </c>
      <c r="BU17" s="4" t="s">
        <v>1502</v>
      </c>
      <c r="BV17" s="4" t="s">
        <v>1502</v>
      </c>
      <c r="BW17" s="4" t="s">
        <v>1502</v>
      </c>
      <c r="BX17" s="4">
        <v>2.95</v>
      </c>
      <c r="BY17" s="4">
        <v>2.99</v>
      </c>
      <c r="BZ17" s="4">
        <v>2.95</v>
      </c>
      <c r="CA17" s="4">
        <v>2.94</v>
      </c>
      <c r="CB17" s="4">
        <f t="shared" si="37"/>
        <v>2.94</v>
      </c>
      <c r="CC17" s="4">
        <v>2.98</v>
      </c>
      <c r="CD17" s="4">
        <v>2.96</v>
      </c>
      <c r="CE17" s="4">
        <f t="shared" si="237"/>
        <v>2.94</v>
      </c>
      <c r="CF17" s="4">
        <v>2.97</v>
      </c>
      <c r="CG17" s="4">
        <v>3.04</v>
      </c>
      <c r="CH17" s="4">
        <f t="shared" si="38"/>
        <v>2.94</v>
      </c>
      <c r="CI17" s="4">
        <v>2.94</v>
      </c>
      <c r="CJ17" s="4">
        <f t="shared" si="238"/>
        <v>2.94</v>
      </c>
      <c r="CK17" s="4">
        <v>2.95</v>
      </c>
      <c r="CL17" s="4">
        <v>3.81</v>
      </c>
      <c r="CM17" s="4">
        <v>2.94</v>
      </c>
      <c r="CN17" s="4">
        <f t="shared" si="39"/>
        <v>2.94</v>
      </c>
      <c r="CO17" s="4">
        <v>3.01</v>
      </c>
      <c r="CP17" s="4">
        <v>2.94</v>
      </c>
      <c r="CQ17" s="4">
        <f>MIN(CN17,CP17)</f>
        <v>2.94</v>
      </c>
      <c r="CR17" s="4">
        <v>3.02</v>
      </c>
      <c r="CS17" s="4">
        <v>2.95</v>
      </c>
      <c r="CT17" s="4">
        <f t="shared" si="239"/>
        <v>2.94</v>
      </c>
      <c r="CU17" s="4">
        <v>3.14</v>
      </c>
      <c r="CV17" s="4">
        <v>3.18</v>
      </c>
      <c r="CW17" s="4">
        <v>3.12</v>
      </c>
      <c r="CX17" s="4">
        <f t="shared" si="240"/>
        <v>2.94</v>
      </c>
      <c r="CY17" s="4">
        <v>3.18</v>
      </c>
      <c r="CZ17" s="4">
        <v>3.11</v>
      </c>
      <c r="DA17" s="4">
        <f t="shared" si="40"/>
        <v>2.94</v>
      </c>
      <c r="DB17" s="4">
        <v>2.84</v>
      </c>
      <c r="DC17" s="4">
        <v>3.17</v>
      </c>
      <c r="DD17" s="14">
        <f t="shared" si="241"/>
        <v>2.94</v>
      </c>
      <c r="DE17" s="12" t="s">
        <v>1159</v>
      </c>
      <c r="DF17" s="10">
        <v>2.89</v>
      </c>
      <c r="DG17" s="1049">
        <f t="shared" si="242"/>
        <v>2.89</v>
      </c>
      <c r="DH17" s="32">
        <v>2.9</v>
      </c>
      <c r="DI17" s="12">
        <v>2.87</v>
      </c>
      <c r="DJ17" s="6">
        <f t="shared" si="243"/>
        <v>-6.9204152249135011E-3</v>
      </c>
      <c r="DK17" s="4" t="s">
        <v>1502</v>
      </c>
      <c r="DL17" s="4" t="s">
        <v>1502</v>
      </c>
      <c r="DM17" s="4" t="s">
        <v>1502</v>
      </c>
      <c r="DN17" s="4" t="s">
        <v>1502</v>
      </c>
      <c r="DO17" s="4" t="s">
        <v>1502</v>
      </c>
      <c r="DP17" s="4">
        <v>2.95</v>
      </c>
      <c r="DQ17" s="4">
        <v>3.35</v>
      </c>
      <c r="DR17" s="4" t="s">
        <v>1502</v>
      </c>
      <c r="DS17" s="4">
        <f t="shared" si="42"/>
        <v>2.95</v>
      </c>
      <c r="DT17" s="4">
        <v>3.34</v>
      </c>
      <c r="DU17" s="4">
        <v>3.58</v>
      </c>
      <c r="DV17" s="4">
        <f t="shared" si="43"/>
        <v>2.95</v>
      </c>
      <c r="DW17" s="4">
        <v>3.38</v>
      </c>
      <c r="DX17" s="4">
        <v>3.5</v>
      </c>
      <c r="DY17" s="4">
        <f t="shared" si="44"/>
        <v>2.95</v>
      </c>
      <c r="DZ17" s="4">
        <v>3.3</v>
      </c>
      <c r="EA17" s="4">
        <v>3.32</v>
      </c>
      <c r="EB17" s="4">
        <v>3.42</v>
      </c>
      <c r="EC17" s="4">
        <f t="shared" si="186"/>
        <v>2.95</v>
      </c>
      <c r="ED17" s="4">
        <v>3.91</v>
      </c>
      <c r="EE17" s="4">
        <v>3.54</v>
      </c>
      <c r="EF17" s="4">
        <f t="shared" si="45"/>
        <v>2.95</v>
      </c>
      <c r="EG17" s="4">
        <v>3.94</v>
      </c>
      <c r="EH17" s="4">
        <v>3.54</v>
      </c>
      <c r="EI17" s="4">
        <f t="shared" si="46"/>
        <v>2.95</v>
      </c>
      <c r="EJ17" s="4">
        <v>2.95</v>
      </c>
      <c r="EK17" s="4">
        <v>3.03</v>
      </c>
      <c r="EL17" s="4">
        <f t="shared" si="47"/>
        <v>2.95</v>
      </c>
      <c r="EM17" s="4">
        <v>3.09</v>
      </c>
      <c r="EN17" s="4">
        <v>3.13</v>
      </c>
      <c r="EO17" s="4">
        <f t="shared" si="187"/>
        <v>2.95</v>
      </c>
      <c r="EP17" s="4">
        <v>3.13</v>
      </c>
      <c r="EQ17" s="4">
        <v>3.2</v>
      </c>
      <c r="ER17" s="4">
        <f t="shared" si="188"/>
        <v>2.95</v>
      </c>
      <c r="ES17" s="4">
        <v>3.2</v>
      </c>
      <c r="ET17" s="4">
        <v>2.59</v>
      </c>
      <c r="EU17" s="4">
        <v>3.2</v>
      </c>
      <c r="EV17" s="77">
        <f t="shared" si="48"/>
        <v>2.95</v>
      </c>
      <c r="EW17" s="12">
        <v>3.2</v>
      </c>
      <c r="EX17" s="52">
        <f t="shared" si="189"/>
        <v>2.95</v>
      </c>
      <c r="EY17" s="14">
        <v>3</v>
      </c>
      <c r="EZ17" s="885">
        <f t="shared" si="1"/>
        <v>1.6949152542372819E-2</v>
      </c>
      <c r="FA17" s="4" t="s">
        <v>1502</v>
      </c>
      <c r="FB17" s="4" t="s">
        <v>1502</v>
      </c>
      <c r="FC17" s="4" t="s">
        <v>1502</v>
      </c>
      <c r="FD17" s="4" t="s">
        <v>1502</v>
      </c>
      <c r="FE17" s="4" t="s">
        <v>1502</v>
      </c>
      <c r="FF17" s="4" t="s">
        <v>1502</v>
      </c>
      <c r="FG17" s="4" t="s">
        <v>1502</v>
      </c>
      <c r="FH17" s="4">
        <v>2.95</v>
      </c>
      <c r="FI17" s="4" t="s">
        <v>1502</v>
      </c>
      <c r="FJ17" s="4" t="s">
        <v>1502</v>
      </c>
      <c r="FK17" s="4">
        <f t="shared" si="49"/>
        <v>2.95</v>
      </c>
      <c r="FL17" s="4">
        <v>3.06</v>
      </c>
      <c r="FM17" s="4">
        <v>3.06</v>
      </c>
      <c r="FN17" s="4">
        <f t="shared" si="50"/>
        <v>2.95</v>
      </c>
      <c r="FO17" s="4">
        <v>2.95</v>
      </c>
      <c r="FP17" s="4">
        <v>2.92</v>
      </c>
      <c r="FQ17" s="4">
        <f t="shared" si="51"/>
        <v>2.92</v>
      </c>
      <c r="FR17" s="4">
        <v>2.9</v>
      </c>
      <c r="FS17" s="4">
        <v>3.02</v>
      </c>
      <c r="FT17" s="4">
        <f t="shared" si="190"/>
        <v>2.92</v>
      </c>
      <c r="FU17" s="4">
        <v>2.91</v>
      </c>
      <c r="FV17" s="4">
        <v>3.56</v>
      </c>
      <c r="FW17" s="4">
        <v>2.93</v>
      </c>
      <c r="FX17" s="4">
        <f t="shared" si="52"/>
        <v>2.92</v>
      </c>
      <c r="FY17" s="4">
        <v>3.01</v>
      </c>
      <c r="FZ17" s="4">
        <v>2.93</v>
      </c>
      <c r="GA17" s="4">
        <f t="shared" si="53"/>
        <v>2.92</v>
      </c>
      <c r="GB17" s="4">
        <v>2.91</v>
      </c>
      <c r="GC17" s="4">
        <v>2.98</v>
      </c>
      <c r="GD17" s="4">
        <v>2.93</v>
      </c>
      <c r="GE17" s="4">
        <f t="shared" si="191"/>
        <v>2.92</v>
      </c>
      <c r="GF17" s="4">
        <v>3.01</v>
      </c>
      <c r="GG17" s="4">
        <v>3.02</v>
      </c>
      <c r="GH17" s="4">
        <f t="shared" si="54"/>
        <v>2.92</v>
      </c>
      <c r="GI17" s="4">
        <v>2.97</v>
      </c>
      <c r="GJ17" s="4">
        <v>3.02</v>
      </c>
      <c r="GK17" s="4">
        <f t="shared" si="192"/>
        <v>2.92</v>
      </c>
      <c r="GL17" s="4">
        <v>3.03</v>
      </c>
      <c r="GM17" s="4">
        <v>3.03</v>
      </c>
      <c r="GN17" s="4" t="s">
        <v>1159</v>
      </c>
      <c r="GO17" s="4">
        <v>2.77</v>
      </c>
      <c r="GP17" s="4">
        <f t="shared" si="55"/>
        <v>2.77</v>
      </c>
      <c r="GQ17" s="4">
        <v>2.91</v>
      </c>
      <c r="GR17" s="58">
        <f t="shared" si="193"/>
        <v>2.77</v>
      </c>
      <c r="GS17" s="58">
        <v>2.91</v>
      </c>
      <c r="GT17" s="10">
        <v>2.96</v>
      </c>
      <c r="GU17" s="10">
        <f t="shared" si="56"/>
        <v>2.77</v>
      </c>
      <c r="GV17" s="12" t="s">
        <v>1159</v>
      </c>
      <c r="GW17" s="12">
        <f t="shared" si="57"/>
        <v>2.77</v>
      </c>
      <c r="GX17" s="12"/>
      <c r="GY17" s="6">
        <f t="shared" si="58"/>
        <v>-1</v>
      </c>
      <c r="GZ17" s="4" t="s">
        <v>1502</v>
      </c>
      <c r="HA17" s="4" t="s">
        <v>1502</v>
      </c>
      <c r="HB17" s="4" t="s">
        <v>1502</v>
      </c>
      <c r="HC17" s="4" t="s">
        <v>1502</v>
      </c>
      <c r="HD17" s="4" t="s">
        <v>1502</v>
      </c>
      <c r="HE17" s="4" t="s">
        <v>1502</v>
      </c>
      <c r="HF17" s="4" t="s">
        <v>1502</v>
      </c>
      <c r="HG17" s="4">
        <v>2.95</v>
      </c>
      <c r="HH17" s="4">
        <v>2.95</v>
      </c>
      <c r="HI17" s="4">
        <v>3.58</v>
      </c>
      <c r="HJ17" s="4">
        <v>2.95</v>
      </c>
      <c r="HK17" s="4">
        <v>3.64</v>
      </c>
      <c r="HL17" s="4">
        <v>3.37</v>
      </c>
      <c r="HM17" s="4">
        <f t="shared" si="60"/>
        <v>2.95</v>
      </c>
      <c r="HN17" s="4">
        <v>3.55</v>
      </c>
      <c r="HO17" s="4">
        <v>3.31</v>
      </c>
      <c r="HP17" s="4">
        <f t="shared" si="194"/>
        <v>2.95</v>
      </c>
      <c r="HQ17" s="4">
        <v>3.3</v>
      </c>
      <c r="HR17" s="4">
        <v>3.39</v>
      </c>
      <c r="HS17" s="4">
        <f t="shared" si="61"/>
        <v>2.95</v>
      </c>
      <c r="HT17" s="4">
        <v>4.3099999999999996</v>
      </c>
      <c r="HU17" s="4">
        <v>3.38</v>
      </c>
      <c r="HV17" s="4">
        <f t="shared" si="195"/>
        <v>2.95</v>
      </c>
      <c r="HW17" s="4">
        <v>3.96</v>
      </c>
      <c r="HX17" s="4">
        <v>3.38</v>
      </c>
      <c r="HY17" s="4">
        <f t="shared" si="2"/>
        <v>2.95</v>
      </c>
      <c r="HZ17" s="4">
        <v>3.2</v>
      </c>
      <c r="IA17" s="4">
        <f t="shared" si="62"/>
        <v>2.95</v>
      </c>
      <c r="IB17" s="4">
        <v>3.2</v>
      </c>
      <c r="IC17" s="4">
        <v>3.2</v>
      </c>
      <c r="ID17" s="4">
        <f t="shared" si="196"/>
        <v>2.95</v>
      </c>
      <c r="IE17" s="4">
        <v>3.2</v>
      </c>
      <c r="IF17" s="4">
        <v>3.18</v>
      </c>
      <c r="IG17" s="4">
        <f t="shared" si="197"/>
        <v>2.95</v>
      </c>
      <c r="IH17" s="4">
        <v>3.2</v>
      </c>
      <c r="II17" s="102" t="s">
        <v>1159</v>
      </c>
      <c r="IJ17" s="4">
        <v>3.2</v>
      </c>
      <c r="IK17" s="4">
        <f t="shared" si="63"/>
        <v>2.95</v>
      </c>
      <c r="IL17" s="4">
        <v>2.74</v>
      </c>
      <c r="IM17" s="32">
        <f t="shared" si="64"/>
        <v>2.74</v>
      </c>
      <c r="IN17" s="10" t="s">
        <v>1159</v>
      </c>
      <c r="IO17" s="12">
        <f t="shared" si="65"/>
        <v>2.74</v>
      </c>
      <c r="IP17" s="12" t="s">
        <v>1159</v>
      </c>
      <c r="IQ17" s="10">
        <f t="shared" si="66"/>
        <v>2.74</v>
      </c>
      <c r="IR17" s="10" t="s">
        <v>1159</v>
      </c>
      <c r="IS17" s="14" t="s">
        <v>1159</v>
      </c>
      <c r="IT17" s="10">
        <f t="shared" si="67"/>
        <v>2.74</v>
      </c>
      <c r="IU17" s="14" t="s">
        <v>1159</v>
      </c>
      <c r="IV17" s="10" t="s">
        <v>1159</v>
      </c>
      <c r="IW17" s="14">
        <f t="shared" si="198"/>
        <v>2.74</v>
      </c>
      <c r="IX17" s="10" t="s">
        <v>1159</v>
      </c>
      <c r="IY17" s="4" t="s">
        <v>1159</v>
      </c>
      <c r="IZ17" s="10">
        <f t="shared" si="68"/>
        <v>2.74</v>
      </c>
      <c r="JA17" s="10" t="s">
        <v>1159</v>
      </c>
      <c r="JB17" s="10">
        <f t="shared" si="69"/>
        <v>2.74</v>
      </c>
      <c r="JC17" s="10" t="s">
        <v>1159</v>
      </c>
      <c r="JD17" s="10" t="s">
        <v>1159</v>
      </c>
      <c r="JE17" s="1049">
        <f t="shared" si="70"/>
        <v>2.74</v>
      </c>
      <c r="JF17" s="10" t="s">
        <v>1159</v>
      </c>
      <c r="JG17" s="10" t="s">
        <v>1159</v>
      </c>
      <c r="JH17" s="10">
        <f t="shared" si="71"/>
        <v>2.74</v>
      </c>
      <c r="JI17" s="10" t="s">
        <v>1159</v>
      </c>
      <c r="JJ17" s="10" t="s">
        <v>1159</v>
      </c>
      <c r="JK17" s="10">
        <f t="shared" si="72"/>
        <v>2.74</v>
      </c>
      <c r="JL17" s="10"/>
      <c r="JM17" s="6"/>
      <c r="JN17" s="4" t="s">
        <v>1502</v>
      </c>
      <c r="JO17" s="4" t="s">
        <v>1502</v>
      </c>
      <c r="JP17" s="4" t="s">
        <v>1502</v>
      </c>
      <c r="JQ17" s="4" t="s">
        <v>1502</v>
      </c>
      <c r="JR17" s="4" t="s">
        <v>1502</v>
      </c>
      <c r="JS17" s="4" t="s">
        <v>1502</v>
      </c>
      <c r="JT17" s="4" t="s">
        <v>1502</v>
      </c>
      <c r="JU17" s="4">
        <v>2.68</v>
      </c>
      <c r="JV17" s="4">
        <v>3.41</v>
      </c>
      <c r="JW17" s="4">
        <v>2.68</v>
      </c>
      <c r="JX17" s="4">
        <v>3.42</v>
      </c>
      <c r="JY17" s="4">
        <v>3.54</v>
      </c>
      <c r="JZ17" s="4">
        <f t="shared" si="75"/>
        <v>2.68</v>
      </c>
      <c r="KA17" s="4">
        <v>3.43</v>
      </c>
      <c r="KB17" s="4">
        <v>2.68</v>
      </c>
      <c r="KC17" s="4">
        <v>3.33</v>
      </c>
      <c r="KD17" s="4">
        <v>3.31</v>
      </c>
      <c r="KE17" s="4">
        <f t="shared" si="199"/>
        <v>2.68</v>
      </c>
      <c r="KF17" s="4">
        <v>3.83</v>
      </c>
      <c r="KG17" s="4">
        <v>3.23</v>
      </c>
      <c r="KH17" s="4">
        <f t="shared" si="76"/>
        <v>2.68</v>
      </c>
      <c r="KI17" s="4">
        <v>3.87</v>
      </c>
      <c r="KJ17" s="4">
        <v>3.23</v>
      </c>
      <c r="KK17" s="4">
        <f t="shared" si="3"/>
        <v>2.68</v>
      </c>
      <c r="KL17" s="4">
        <v>2.71</v>
      </c>
      <c r="KM17" s="4">
        <f t="shared" si="200"/>
        <v>2.68</v>
      </c>
      <c r="KN17" s="4">
        <v>2.81</v>
      </c>
      <c r="KO17" s="4">
        <v>2.71</v>
      </c>
      <c r="KP17" s="4">
        <f t="shared" si="77"/>
        <v>2.68</v>
      </c>
      <c r="KQ17" s="4">
        <v>2.71</v>
      </c>
      <c r="KR17" s="4">
        <v>2.9</v>
      </c>
      <c r="KS17" s="4">
        <f t="shared" si="201"/>
        <v>2.68</v>
      </c>
      <c r="KT17" s="4">
        <v>2.71</v>
      </c>
      <c r="KU17" s="4">
        <v>2.87</v>
      </c>
      <c r="KV17" s="10">
        <v>2.86</v>
      </c>
      <c r="KW17" s="4">
        <f t="shared" si="78"/>
        <v>2.68</v>
      </c>
      <c r="KX17" s="10">
        <v>2.87</v>
      </c>
      <c r="KY17" s="32">
        <f t="shared" si="79"/>
        <v>2.68</v>
      </c>
      <c r="KZ17" s="12">
        <v>2.68</v>
      </c>
      <c r="LA17" s="10">
        <f t="shared" si="80"/>
        <v>2.68</v>
      </c>
      <c r="LB17" s="10" t="s">
        <v>1502</v>
      </c>
      <c r="LC17" s="12" t="s">
        <v>1159</v>
      </c>
      <c r="LD17" s="12">
        <f t="shared" si="81"/>
        <v>2.68</v>
      </c>
      <c r="LE17" s="12" t="s">
        <v>1159</v>
      </c>
      <c r="LF17" s="10">
        <f t="shared" si="82"/>
        <v>2.68</v>
      </c>
      <c r="LG17" s="10" t="s">
        <v>1159</v>
      </c>
      <c r="LH17" s="14" t="s">
        <v>1159</v>
      </c>
      <c r="LI17" s="10">
        <f t="shared" si="83"/>
        <v>2.68</v>
      </c>
      <c r="LJ17" s="14" t="s">
        <v>1159</v>
      </c>
      <c r="LK17" s="14" t="s">
        <v>1159</v>
      </c>
      <c r="LL17" s="14">
        <f t="shared" si="202"/>
        <v>2.68</v>
      </c>
      <c r="LM17" s="14"/>
      <c r="LN17" s="14" t="s">
        <v>1159</v>
      </c>
      <c r="LO17" s="14">
        <f t="shared" si="84"/>
        <v>2.68</v>
      </c>
      <c r="LP17" s="14" t="s">
        <v>1159</v>
      </c>
      <c r="LQ17" s="14">
        <f t="shared" si="85"/>
        <v>2.68</v>
      </c>
      <c r="LR17" s="14" t="s">
        <v>1159</v>
      </c>
      <c r="LS17" s="4" t="s">
        <v>1159</v>
      </c>
      <c r="LT17" s="1049">
        <f t="shared" si="86"/>
        <v>2.68</v>
      </c>
      <c r="LU17" s="1049" t="s">
        <v>1159</v>
      </c>
      <c r="LV17" s="1049">
        <f t="shared" si="87"/>
        <v>2.68</v>
      </c>
      <c r="LW17" s="1049" t="s">
        <v>1159</v>
      </c>
      <c r="LX17" s="14" t="s">
        <v>1159</v>
      </c>
      <c r="LY17" s="1049">
        <f t="shared" si="88"/>
        <v>2.68</v>
      </c>
      <c r="LZ17" s="1049"/>
      <c r="MA17" s="6">
        <f t="shared" si="89"/>
        <v>-1</v>
      </c>
      <c r="MB17" s="4" t="s">
        <v>1502</v>
      </c>
      <c r="MC17" s="4" t="s">
        <v>1502</v>
      </c>
      <c r="MD17" s="4" t="s">
        <v>1502</v>
      </c>
      <c r="ME17" s="4" t="s">
        <v>1502</v>
      </c>
      <c r="MF17" s="4" t="s">
        <v>1502</v>
      </c>
      <c r="MG17" s="4">
        <v>2.95</v>
      </c>
      <c r="MH17" s="4" t="s">
        <v>1502</v>
      </c>
      <c r="MI17" s="4" t="s">
        <v>1502</v>
      </c>
      <c r="MJ17" s="4">
        <f t="shared" si="91"/>
        <v>2.95</v>
      </c>
      <c r="MK17" s="4">
        <v>3.04</v>
      </c>
      <c r="ML17" s="4">
        <v>2.9</v>
      </c>
      <c r="MM17" s="4">
        <v>3.08</v>
      </c>
      <c r="MN17" s="4">
        <v>2.98</v>
      </c>
      <c r="MO17" s="4">
        <f t="shared" si="92"/>
        <v>2.95</v>
      </c>
      <c r="MP17" s="4">
        <v>2.99</v>
      </c>
      <c r="MQ17" s="4">
        <f t="shared" si="203"/>
        <v>2.95</v>
      </c>
      <c r="MR17" s="4">
        <v>3.04</v>
      </c>
      <c r="MS17" s="4">
        <v>2.94</v>
      </c>
      <c r="MT17" s="4">
        <f t="shared" si="93"/>
        <v>2.94</v>
      </c>
      <c r="MU17" s="4">
        <v>3.02</v>
      </c>
      <c r="MV17" s="4">
        <v>2.93</v>
      </c>
      <c r="MW17" s="4">
        <f t="shared" si="94"/>
        <v>2.93</v>
      </c>
      <c r="MX17" s="4">
        <v>2.88</v>
      </c>
      <c r="MY17" s="4">
        <v>2.92</v>
      </c>
      <c r="MZ17" s="4">
        <f t="shared" si="95"/>
        <v>2.92</v>
      </c>
      <c r="NA17" s="4">
        <v>2.82</v>
      </c>
      <c r="NB17" s="4">
        <v>2.98</v>
      </c>
      <c r="NC17" s="4">
        <f t="shared" si="96"/>
        <v>2.92</v>
      </c>
      <c r="ND17" s="4">
        <v>2.94</v>
      </c>
      <c r="NE17" s="4">
        <v>2.99</v>
      </c>
      <c r="NF17" s="4">
        <f t="shared" si="97"/>
        <v>2.92</v>
      </c>
      <c r="NG17" s="4">
        <v>2.96</v>
      </c>
      <c r="NH17" s="4">
        <v>3.05</v>
      </c>
      <c r="NI17" s="4">
        <f t="shared" si="204"/>
        <v>2.92</v>
      </c>
      <c r="NJ17" s="4">
        <v>3.09</v>
      </c>
      <c r="NK17" s="4">
        <v>2.95</v>
      </c>
      <c r="NL17" s="4">
        <v>2.9</v>
      </c>
      <c r="NM17" s="4">
        <f t="shared" si="98"/>
        <v>2.9</v>
      </c>
      <c r="NN17" s="4">
        <v>2.89</v>
      </c>
      <c r="NO17" s="1049">
        <f t="shared" si="205"/>
        <v>2.89</v>
      </c>
      <c r="NP17" s="10">
        <v>2.95</v>
      </c>
      <c r="NQ17" s="10">
        <v>2.85</v>
      </c>
      <c r="NR17" s="10">
        <f t="shared" si="99"/>
        <v>2.85</v>
      </c>
      <c r="NS17" s="10" t="s">
        <v>1159</v>
      </c>
      <c r="NT17" s="10">
        <f t="shared" si="100"/>
        <v>2.85</v>
      </c>
      <c r="NU17" s="10" t="s">
        <v>1159</v>
      </c>
      <c r="NV17" s="10">
        <f t="shared" si="101"/>
        <v>2.85</v>
      </c>
      <c r="NW17" s="10" t="s">
        <v>1159</v>
      </c>
      <c r="NX17" s="14" t="s">
        <v>1159</v>
      </c>
      <c r="NY17" s="10">
        <f t="shared" si="102"/>
        <v>2.85</v>
      </c>
      <c r="NZ17" s="10" t="s">
        <v>1159</v>
      </c>
      <c r="OA17" s="14" t="s">
        <v>1159</v>
      </c>
      <c r="OB17" s="10">
        <f t="shared" si="206"/>
        <v>2.85</v>
      </c>
      <c r="OC17" s="14" t="s">
        <v>1159</v>
      </c>
      <c r="OD17" s="14" t="s">
        <v>1159</v>
      </c>
      <c r="OE17" s="14">
        <f t="shared" si="103"/>
        <v>2.85</v>
      </c>
      <c r="OF17" s="14" t="s">
        <v>1159</v>
      </c>
      <c r="OG17" s="14">
        <f t="shared" si="104"/>
        <v>2.85</v>
      </c>
      <c r="OH17" s="14" t="s">
        <v>1159</v>
      </c>
      <c r="OI17" s="14" t="s">
        <v>1502</v>
      </c>
      <c r="OJ17" s="1049">
        <f t="shared" si="105"/>
        <v>2.85</v>
      </c>
      <c r="OK17" s="10" t="s">
        <v>1159</v>
      </c>
      <c r="OL17" s="1049">
        <f t="shared" si="106"/>
        <v>2.85</v>
      </c>
      <c r="OM17" s="10" t="s">
        <v>1159</v>
      </c>
      <c r="ON17" s="14" t="s">
        <v>1159</v>
      </c>
      <c r="OO17" s="14">
        <f t="shared" si="107"/>
        <v>2.85</v>
      </c>
      <c r="OP17" s="14" t="s">
        <v>1159</v>
      </c>
      <c r="OQ17" s="14">
        <f t="shared" si="108"/>
        <v>2.85</v>
      </c>
      <c r="OR17" s="14" t="s">
        <v>1159</v>
      </c>
      <c r="OS17" s="14">
        <f t="shared" si="109"/>
        <v>2.85</v>
      </c>
      <c r="OT17" s="14" t="s">
        <v>1159</v>
      </c>
      <c r="OU17" s="14">
        <f t="shared" si="207"/>
        <v>2.85</v>
      </c>
      <c r="OV17" s="14" t="s">
        <v>1159</v>
      </c>
      <c r="OW17" s="6"/>
      <c r="OX17" s="4">
        <v>2.87</v>
      </c>
      <c r="OY17" s="4">
        <v>2.98</v>
      </c>
      <c r="OZ17" s="4">
        <f t="shared" si="208"/>
        <v>2.87</v>
      </c>
      <c r="PA17" s="4">
        <v>3.04</v>
      </c>
      <c r="PB17" s="4">
        <v>2.92</v>
      </c>
      <c r="PC17" s="4">
        <f t="shared" si="209"/>
        <v>2.87</v>
      </c>
      <c r="PD17" s="4">
        <v>2.8</v>
      </c>
      <c r="PE17" s="4">
        <v>2.88</v>
      </c>
      <c r="PF17" s="4">
        <f t="shared" si="111"/>
        <v>2.87</v>
      </c>
      <c r="PG17" s="4">
        <v>2.87</v>
      </c>
      <c r="PH17" s="4">
        <v>2.66</v>
      </c>
      <c r="PI17" s="4">
        <v>2.77</v>
      </c>
      <c r="PJ17" s="4">
        <f t="shared" si="112"/>
        <v>2.77</v>
      </c>
      <c r="PK17" s="4">
        <v>3</v>
      </c>
      <c r="PL17" s="1049">
        <f t="shared" si="210"/>
        <v>2.77</v>
      </c>
      <c r="PM17" s="4">
        <v>2.81</v>
      </c>
      <c r="PN17" s="10">
        <v>2.88</v>
      </c>
      <c r="PO17" s="10">
        <f t="shared" si="113"/>
        <v>2.77</v>
      </c>
      <c r="PP17" s="10">
        <v>2.81</v>
      </c>
      <c r="PQ17" s="10" t="s">
        <v>1159</v>
      </c>
      <c r="PR17" s="10">
        <f t="shared" si="114"/>
        <v>2.77</v>
      </c>
      <c r="PS17" s="10" t="s">
        <v>1159</v>
      </c>
      <c r="PT17" s="10">
        <f t="shared" si="115"/>
        <v>2.77</v>
      </c>
      <c r="PU17" s="10" t="s">
        <v>1159</v>
      </c>
      <c r="PV17" s="10" t="s">
        <v>1159</v>
      </c>
      <c r="PW17" s="14" t="s">
        <v>1159</v>
      </c>
      <c r="PX17" s="10">
        <f t="shared" si="116"/>
        <v>2.77</v>
      </c>
      <c r="PY17" s="14" t="s">
        <v>1159</v>
      </c>
      <c r="PZ17" s="14" t="s">
        <v>1159</v>
      </c>
      <c r="QA17" s="14">
        <f t="shared" si="211"/>
        <v>2.77</v>
      </c>
      <c r="QB17" s="14" t="s">
        <v>1159</v>
      </c>
      <c r="QC17" s="14" t="s">
        <v>1159</v>
      </c>
      <c r="QD17" s="14">
        <f t="shared" si="117"/>
        <v>2.77</v>
      </c>
      <c r="QE17" s="14" t="s">
        <v>1159</v>
      </c>
      <c r="QF17" s="77" t="s">
        <v>1159</v>
      </c>
      <c r="QG17" s="77">
        <f t="shared" si="118"/>
        <v>2.77</v>
      </c>
      <c r="QH17" s="77" t="s">
        <v>1502</v>
      </c>
      <c r="QI17" s="77" t="s">
        <v>1159</v>
      </c>
      <c r="QJ17" s="1049">
        <f t="shared" si="119"/>
        <v>2.77</v>
      </c>
      <c r="QK17" s="77" t="s">
        <v>1159</v>
      </c>
      <c r="QL17" s="77">
        <f t="shared" si="120"/>
        <v>2.77</v>
      </c>
      <c r="QM17" s="14" t="s">
        <v>1159</v>
      </c>
      <c r="QN17" s="14">
        <f t="shared" si="212"/>
        <v>2.77</v>
      </c>
      <c r="QO17" s="14" t="s">
        <v>1159</v>
      </c>
      <c r="QP17" s="14" t="s">
        <v>1159</v>
      </c>
      <c r="QQ17" s="14">
        <f t="shared" si="121"/>
        <v>2.77</v>
      </c>
      <c r="QR17" s="14" t="s">
        <v>1159</v>
      </c>
      <c r="QS17" s="14">
        <f t="shared" si="122"/>
        <v>2.77</v>
      </c>
      <c r="QT17" s="14" t="s">
        <v>1159</v>
      </c>
      <c r="QU17" s="14">
        <f t="shared" si="123"/>
        <v>2.77</v>
      </c>
      <c r="QV17" s="14" t="s">
        <v>1159</v>
      </c>
      <c r="QW17" s="14">
        <f t="shared" si="245"/>
        <v>2.77</v>
      </c>
      <c r="QX17" s="10" t="s">
        <v>1159</v>
      </c>
      <c r="QY17" s="77" t="s">
        <v>1159</v>
      </c>
      <c r="QZ17" s="77">
        <f t="shared" si="4"/>
        <v>2.77</v>
      </c>
      <c r="RA17" s="77" t="s">
        <v>1159</v>
      </c>
      <c r="RB17" s="77">
        <f t="shared" si="214"/>
        <v>2.77</v>
      </c>
      <c r="RC17" s="77" t="s">
        <v>1159</v>
      </c>
      <c r="RD17" s="77" t="s">
        <v>1159</v>
      </c>
      <c r="RE17" s="6"/>
      <c r="RF17" s="4">
        <v>2.9</v>
      </c>
      <c r="RG17" s="4">
        <v>3.14</v>
      </c>
      <c r="RH17" s="102">
        <v>3.14</v>
      </c>
      <c r="RI17" s="52">
        <f t="shared" si="125"/>
        <v>2.9</v>
      </c>
      <c r="RJ17" s="52">
        <v>3.02</v>
      </c>
      <c r="RK17" s="10">
        <v>3.04</v>
      </c>
      <c r="RL17" s="10">
        <v>3.04</v>
      </c>
      <c r="RM17" s="10">
        <f t="shared" si="126"/>
        <v>2.9</v>
      </c>
      <c r="RN17" s="10" t="s">
        <v>1159</v>
      </c>
      <c r="RO17" s="10" t="s">
        <v>1159</v>
      </c>
      <c r="RP17" s="10">
        <f t="shared" si="127"/>
        <v>2.9</v>
      </c>
      <c r="RQ17" s="10" t="s">
        <v>1159</v>
      </c>
      <c r="RR17" s="10">
        <f t="shared" si="128"/>
        <v>2.9</v>
      </c>
      <c r="RS17" s="10" t="s">
        <v>1159</v>
      </c>
      <c r="RT17" s="10" t="s">
        <v>1159</v>
      </c>
      <c r="RU17" s="1049" t="s">
        <v>1159</v>
      </c>
      <c r="RV17" s="10">
        <f t="shared" si="234"/>
        <v>2.9</v>
      </c>
      <c r="RW17" s="10" t="s">
        <v>1159</v>
      </c>
      <c r="RX17" s="1049" t="s">
        <v>1502</v>
      </c>
      <c r="RY17" s="10">
        <f t="shared" si="215"/>
        <v>2.9</v>
      </c>
      <c r="RZ17" s="10"/>
      <c r="SA17" s="1049" t="s">
        <v>1159</v>
      </c>
      <c r="SB17" s="10">
        <f t="shared" si="129"/>
        <v>2.9</v>
      </c>
      <c r="SC17" s="1049" t="s">
        <v>1159</v>
      </c>
      <c r="SD17" s="1049" t="s">
        <v>1159</v>
      </c>
      <c r="SE17" s="1049">
        <f t="shared" si="130"/>
        <v>2.9</v>
      </c>
      <c r="SF17" s="1049" t="s">
        <v>1159</v>
      </c>
      <c r="SG17" s="1049">
        <f t="shared" si="131"/>
        <v>2.9</v>
      </c>
      <c r="SH17" s="1049" t="s">
        <v>1502</v>
      </c>
      <c r="SI17" s="1049" t="s">
        <v>1159</v>
      </c>
      <c r="SJ17" s="1049">
        <f t="shared" si="132"/>
        <v>2.9</v>
      </c>
      <c r="SK17" s="1049" t="s">
        <v>1502</v>
      </c>
      <c r="SL17" s="1049">
        <f t="shared" si="216"/>
        <v>2.9</v>
      </c>
      <c r="SM17" s="1049" t="s">
        <v>1502</v>
      </c>
      <c r="SN17" s="14" t="s">
        <v>1159</v>
      </c>
      <c r="SO17" s="1049">
        <f t="shared" si="133"/>
        <v>2.9</v>
      </c>
      <c r="SP17" s="14" t="s">
        <v>3014</v>
      </c>
      <c r="SQ17" s="1049">
        <f t="shared" si="217"/>
        <v>2.9</v>
      </c>
      <c r="SR17" s="1049" t="s">
        <v>1159</v>
      </c>
      <c r="SS17" s="14" t="s">
        <v>1159</v>
      </c>
      <c r="ST17" s="14">
        <f t="shared" si="134"/>
        <v>2.9</v>
      </c>
      <c r="SU17" s="14" t="s">
        <v>1159</v>
      </c>
      <c r="SV17" s="14">
        <f t="shared" si="5"/>
        <v>2.9</v>
      </c>
      <c r="SW17" s="77" t="s">
        <v>1159</v>
      </c>
      <c r="SX17" s="77">
        <f t="shared" si="246"/>
        <v>2.9</v>
      </c>
      <c r="SY17" s="77" t="s">
        <v>1159</v>
      </c>
      <c r="SZ17" s="77" t="s">
        <v>1159</v>
      </c>
      <c r="TA17" s="77">
        <f t="shared" si="219"/>
        <v>2.9</v>
      </c>
      <c r="TB17" s="77" t="s">
        <v>1159</v>
      </c>
      <c r="TC17" s="6"/>
      <c r="TD17" s="47">
        <v>3.1680000000000001</v>
      </c>
      <c r="TE17" s="4" t="s">
        <v>1502</v>
      </c>
      <c r="TF17" s="58">
        <f t="shared" si="244"/>
        <v>3.1680000000000001</v>
      </c>
      <c r="TG17" s="10" t="s">
        <v>1502</v>
      </c>
      <c r="TH17" s="58">
        <f t="shared" si="135"/>
        <v>3.1680000000000001</v>
      </c>
      <c r="TI17" s="47" t="s">
        <v>1502</v>
      </c>
      <c r="TJ17" s="10">
        <f t="shared" si="136"/>
        <v>3.1680000000000001</v>
      </c>
      <c r="TK17" s="10" t="s">
        <v>1502</v>
      </c>
      <c r="TL17" s="47" t="s">
        <v>1502</v>
      </c>
      <c r="TM17" s="47">
        <f t="shared" si="137"/>
        <v>3.1680000000000001</v>
      </c>
      <c r="TN17" s="10" t="s">
        <v>1502</v>
      </c>
      <c r="TO17" s="47">
        <f t="shared" si="138"/>
        <v>3.1680000000000001</v>
      </c>
      <c r="TP17" s="10" t="s">
        <v>1502</v>
      </c>
      <c r="TQ17" s="14" t="s">
        <v>1502</v>
      </c>
      <c r="TR17" s="10">
        <f t="shared" si="235"/>
        <v>3.1680000000000001</v>
      </c>
      <c r="TS17" s="14" t="s">
        <v>1502</v>
      </c>
      <c r="TT17" s="14" t="s">
        <v>1502</v>
      </c>
      <c r="TU17" s="14" t="s">
        <v>1502</v>
      </c>
      <c r="TV17" s="77" t="s">
        <v>1502</v>
      </c>
      <c r="TW17" s="77" t="s">
        <v>1502</v>
      </c>
      <c r="TX17" s="77">
        <f t="shared" si="220"/>
        <v>3.1680000000000001</v>
      </c>
      <c r="TY17" s="77" t="s">
        <v>1502</v>
      </c>
      <c r="TZ17" s="77" t="s">
        <v>1502</v>
      </c>
      <c r="UA17" s="47" t="s">
        <v>1502</v>
      </c>
      <c r="UB17" s="77" t="s">
        <v>1502</v>
      </c>
      <c r="UC17" s="77">
        <f t="shared" si="139"/>
        <v>3.1680000000000001</v>
      </c>
      <c r="UD17" s="77" t="s">
        <v>1502</v>
      </c>
      <c r="UE17" s="77" t="s">
        <v>1502</v>
      </c>
      <c r="UF17" s="77">
        <f t="shared" si="140"/>
        <v>3.1680000000000001</v>
      </c>
      <c r="UG17" s="77" t="s">
        <v>1502</v>
      </c>
      <c r="UH17" s="77" t="s">
        <v>1502</v>
      </c>
      <c r="UI17" s="1049">
        <f t="shared" si="221"/>
        <v>3.1680000000000001</v>
      </c>
      <c r="UJ17" s="1049" t="s">
        <v>1502</v>
      </c>
      <c r="UK17" s="1049" t="s">
        <v>1502</v>
      </c>
      <c r="UL17" s="102" t="s">
        <v>1502</v>
      </c>
      <c r="UM17" s="47" t="s">
        <v>1502</v>
      </c>
      <c r="UN17" s="1049">
        <f t="shared" si="141"/>
        <v>3.1680000000000001</v>
      </c>
      <c r="UO17" s="47" t="s">
        <v>1502</v>
      </c>
      <c r="UP17" s="47" t="s">
        <v>1502</v>
      </c>
      <c r="UQ17" s="47">
        <f t="shared" si="142"/>
        <v>3.1680000000000001</v>
      </c>
      <c r="UR17" s="47" t="s">
        <v>1502</v>
      </c>
      <c r="US17" s="47" t="s">
        <v>1502</v>
      </c>
      <c r="UT17" s="47" t="s">
        <v>1502</v>
      </c>
      <c r="UU17" s="47" t="s">
        <v>1502</v>
      </c>
      <c r="UV17" s="47" t="s">
        <v>1502</v>
      </c>
      <c r="UW17" s="47">
        <f t="shared" si="144"/>
        <v>0</v>
      </c>
      <c r="UX17" s="77" t="s">
        <v>1502</v>
      </c>
      <c r="UY17" s="77" t="s">
        <v>1502</v>
      </c>
      <c r="UZ17" s="77" t="s">
        <v>1159</v>
      </c>
      <c r="VA17" s="47" t="s">
        <v>1502</v>
      </c>
      <c r="VB17" s="47" t="s">
        <v>1502</v>
      </c>
      <c r="VC17" s="47" t="s">
        <v>1502</v>
      </c>
      <c r="VD17" s="14" t="s">
        <v>1502</v>
      </c>
      <c r="VE17" s="47" t="s">
        <v>1502</v>
      </c>
      <c r="VF17" s="77"/>
      <c r="VG17" s="47" t="s">
        <v>1502</v>
      </c>
      <c r="VH17" s="47" t="s">
        <v>1502</v>
      </c>
      <c r="VI17" s="77"/>
      <c r="VJ17" s="47" t="s">
        <v>1502</v>
      </c>
      <c r="VK17" s="47" t="s">
        <v>1502</v>
      </c>
      <c r="VL17" s="47" t="s">
        <v>1502</v>
      </c>
      <c r="VM17" s="47"/>
      <c r="VN17" s="47" t="s">
        <v>1502</v>
      </c>
      <c r="VO17" s="47" t="s">
        <v>1502</v>
      </c>
      <c r="VP17" s="47" t="s">
        <v>1502</v>
      </c>
      <c r="VQ17" s="47"/>
      <c r="VR17" s="47" t="s">
        <v>1502</v>
      </c>
      <c r="VS17" s="6"/>
      <c r="VT17" s="6"/>
      <c r="VU17" s="6"/>
      <c r="VV17" s="1049" t="s">
        <v>1502</v>
      </c>
      <c r="VW17" s="1049" t="s">
        <v>1502</v>
      </c>
      <c r="VX17" s="1049" t="s">
        <v>1502</v>
      </c>
      <c r="VY17" s="47" t="s">
        <v>1502</v>
      </c>
      <c r="VZ17" s="77" t="s">
        <v>1159</v>
      </c>
      <c r="WA17" s="1049" t="s">
        <v>1502</v>
      </c>
      <c r="WB17" s="77" t="s">
        <v>1159</v>
      </c>
      <c r="WC17" s="77" t="s">
        <v>1159</v>
      </c>
      <c r="WD17" s="77" t="s">
        <v>1159</v>
      </c>
      <c r="WE17" s="77" t="s">
        <v>1159</v>
      </c>
      <c r="WF17" s="77" t="s">
        <v>1159</v>
      </c>
      <c r="WG17" s="77" t="s">
        <v>1159</v>
      </c>
      <c r="WH17" s="14" t="s">
        <v>1159</v>
      </c>
      <c r="WI17" s="14" t="s">
        <v>1159</v>
      </c>
      <c r="WJ17" s="77" t="s">
        <v>1159</v>
      </c>
      <c r="WK17" s="77" t="s">
        <v>1502</v>
      </c>
      <c r="WL17" s="77" t="s">
        <v>1159</v>
      </c>
      <c r="WM17" s="77" t="s">
        <v>1159</v>
      </c>
      <c r="WN17" s="77" t="s">
        <v>1502</v>
      </c>
      <c r="WO17" s="77" t="s">
        <v>1502</v>
      </c>
      <c r="WP17" s="77" t="s">
        <v>1502</v>
      </c>
      <c r="WQ17" s="77" t="s">
        <v>1502</v>
      </c>
      <c r="WR17" s="77" t="s">
        <v>1502</v>
      </c>
      <c r="WS17" s="77" t="s">
        <v>1502</v>
      </c>
      <c r="WT17" s="77" t="s">
        <v>1502</v>
      </c>
      <c r="WU17" s="77"/>
      <c r="WV17" s="6"/>
      <c r="WW17" s="1049" t="s">
        <v>1159</v>
      </c>
      <c r="WX17" s="1049" t="s">
        <v>1159</v>
      </c>
      <c r="WY17" s="77" t="s">
        <v>1159</v>
      </c>
      <c r="WZ17" s="77" t="s">
        <v>1159</v>
      </c>
      <c r="XA17" s="77" t="s">
        <v>1159</v>
      </c>
      <c r="XB17" s="77" t="s">
        <v>1159</v>
      </c>
      <c r="XC17" s="77" t="s">
        <v>1159</v>
      </c>
      <c r="XD17" s="77" t="s">
        <v>1159</v>
      </c>
      <c r="XE17" s="77" t="s">
        <v>1159</v>
      </c>
      <c r="XF17" s="77" t="s">
        <v>1159</v>
      </c>
      <c r="XG17" s="77" t="s">
        <v>1159</v>
      </c>
      <c r="XH17" s="77" t="s">
        <v>1502</v>
      </c>
      <c r="XI17" s="77" t="s">
        <v>1159</v>
      </c>
      <c r="XJ17" s="77" t="s">
        <v>1502</v>
      </c>
      <c r="XK17" s="77" t="s">
        <v>1502</v>
      </c>
      <c r="XL17" s="77" t="s">
        <v>1502</v>
      </c>
      <c r="XM17" s="77" t="s">
        <v>1502</v>
      </c>
      <c r="XN17" s="77"/>
      <c r="XO17" s="77" t="s">
        <v>1502</v>
      </c>
      <c r="XP17" s="77" t="s">
        <v>1502</v>
      </c>
      <c r="XQ17" s="77"/>
      <c r="XR17" s="6"/>
      <c r="XS17" s="971" t="s">
        <v>1502</v>
      </c>
      <c r="XT17" s="971" t="s">
        <v>1502</v>
      </c>
      <c r="XU17" s="47" t="s">
        <v>1502</v>
      </c>
      <c r="XV17" s="971" t="s">
        <v>1502</v>
      </c>
      <c r="XW17" s="971" t="s">
        <v>1502</v>
      </c>
      <c r="XX17" s="47" t="s">
        <v>1502</v>
      </c>
      <c r="XY17" s="971" t="s">
        <v>1502</v>
      </c>
      <c r="XZ17" s="971" t="s">
        <v>1502</v>
      </c>
      <c r="YA17" s="971" t="s">
        <v>1502</v>
      </c>
      <c r="YB17" s="971" t="s">
        <v>1502</v>
      </c>
      <c r="YC17" s="14" t="s">
        <v>1502</v>
      </c>
      <c r="YD17" s="971" t="s">
        <v>1502</v>
      </c>
      <c r="YE17" s="971" t="s">
        <v>1502</v>
      </c>
      <c r="YF17" s="971" t="s">
        <v>1502</v>
      </c>
      <c r="YG17" s="971" t="s">
        <v>1502</v>
      </c>
      <c r="YH17" s="971" t="s">
        <v>1502</v>
      </c>
      <c r="YI17" s="971" t="s">
        <v>1502</v>
      </c>
      <c r="YJ17" s="971" t="s">
        <v>1502</v>
      </c>
      <c r="YK17" s="77"/>
      <c r="YL17" s="971" t="s">
        <v>1502</v>
      </c>
      <c r="YM17" s="971" t="s">
        <v>1502</v>
      </c>
      <c r="YN17" s="77"/>
      <c r="YO17" s="6"/>
      <c r="YP17" s="1049" t="s">
        <v>1159</v>
      </c>
      <c r="YQ17" s="1049" t="s">
        <v>1159</v>
      </c>
      <c r="YR17" s="1049" t="str">
        <f t="shared" si="167"/>
        <v>Blocked</v>
      </c>
      <c r="YS17" s="1049" t="str">
        <f t="shared" si="167"/>
        <v>Blocked</v>
      </c>
      <c r="YT17" s="1049" t="s">
        <v>1159</v>
      </c>
      <c r="YU17" s="1049" t="s">
        <v>1159</v>
      </c>
      <c r="YV17" s="1049" t="s">
        <v>1159</v>
      </c>
      <c r="YW17" s="1049" t="s">
        <v>1159</v>
      </c>
      <c r="YX17" s="1049"/>
      <c r="YY17" s="1049" t="s">
        <v>1159</v>
      </c>
      <c r="YZ17" s="1049" t="s">
        <v>1502</v>
      </c>
      <c r="ZA17" s="1049" t="s">
        <v>1159</v>
      </c>
      <c r="ZB17" s="1049"/>
      <c r="ZC17" s="1049" t="s">
        <v>1496</v>
      </c>
      <c r="ZD17" s="77"/>
      <c r="ZE17" s="77" t="s">
        <v>1502</v>
      </c>
      <c r="ZF17" s="77" t="s">
        <v>1502</v>
      </c>
      <c r="ZG17" s="1049" t="s">
        <v>1159</v>
      </c>
      <c r="ZH17" s="77" t="s">
        <v>1502</v>
      </c>
      <c r="ZI17" s="77" t="s">
        <v>1502</v>
      </c>
      <c r="ZJ17" s="77"/>
      <c r="ZK17" s="77" t="s">
        <v>1502</v>
      </c>
      <c r="ZL17" s="77" t="s">
        <v>1502</v>
      </c>
      <c r="ZM17" s="77"/>
      <c r="ZN17" s="1224" t="e">
        <f t="shared" si="170"/>
        <v>#VALUE!</v>
      </c>
      <c r="ZO17" s="1224"/>
      <c r="ZP17" s="77" t="s">
        <v>1502</v>
      </c>
      <c r="ZQ17" s="77" t="str">
        <f t="shared" si="13"/>
        <v>NA</v>
      </c>
      <c r="ZR17" s="77" t="s">
        <v>1502</v>
      </c>
      <c r="ZS17" s="77" t="s">
        <v>1502</v>
      </c>
      <c r="ZT17" s="77" t="str">
        <f t="shared" si="172"/>
        <v>NA</v>
      </c>
      <c r="ZU17" s="77" t="s">
        <v>1502</v>
      </c>
      <c r="ZV17" s="1224"/>
      <c r="ZW17" s="77" t="s">
        <v>1502</v>
      </c>
      <c r="ZX17" s="77" t="s">
        <v>1502</v>
      </c>
      <c r="ZY17" s="77" t="s">
        <v>1502</v>
      </c>
      <c r="ZZ17" s="77" t="s">
        <v>1502</v>
      </c>
      <c r="AAA17" s="77" t="str">
        <f t="shared" si="174"/>
        <v>NA</v>
      </c>
      <c r="AAB17" s="77"/>
      <c r="AAC17" s="1224"/>
      <c r="AAD17" s="1049" t="s">
        <v>1502</v>
      </c>
      <c r="AAE17" s="1049" t="str">
        <f t="shared" si="15"/>
        <v>NA</v>
      </c>
      <c r="AAF17" s="77" t="s">
        <v>1502</v>
      </c>
      <c r="AAG17" s="1049" t="s">
        <v>1502</v>
      </c>
      <c r="AAH17" s="77" t="str">
        <f t="shared" si="176"/>
        <v>NA</v>
      </c>
      <c r="AAI17" s="77"/>
      <c r="AAJ17" s="1224"/>
      <c r="AAK17" s="1839"/>
      <c r="AAL17" s="350" t="s">
        <v>3022</v>
      </c>
      <c r="AAM17" s="10"/>
      <c r="AAN17" s="10" t="str">
        <f t="shared" si="16"/>
        <v xml:space="preserve">1. Better than baseline </v>
      </c>
      <c r="AAO17" s="10" t="str">
        <f t="shared" si="17"/>
        <v xml:space="preserve">1. Better than baseline </v>
      </c>
      <c r="AAP17" s="10" t="str">
        <f t="shared" si="18"/>
        <v xml:space="preserve">1. Better than baseline </v>
      </c>
      <c r="AAQ17" s="10" t="str">
        <f t="shared" si="19"/>
        <v>2. Within 10% deviation from baseline</v>
      </c>
      <c r="AAR17" s="10" t="str">
        <f t="shared" si="20"/>
        <v xml:space="preserve">1. Better than baseline </v>
      </c>
      <c r="AAS17" s="10" t="str">
        <f t="shared" si="21"/>
        <v>4.Blocker/Not Executed</v>
      </c>
      <c r="AAT17" s="10" t="str">
        <f t="shared" si="22"/>
        <v xml:space="preserve">1. Better than baseline </v>
      </c>
      <c r="AAU17" s="10" t="str">
        <f t="shared" si="23"/>
        <v>4.Blocker/Not Executed</v>
      </c>
      <c r="AAV17" s="12" t="str">
        <f t="shared" si="24"/>
        <v>4.Blocker/Not Executed</v>
      </c>
      <c r="AAW17" s="10" t="str">
        <f t="shared" si="25"/>
        <v>4.Blocker/Not Executed</v>
      </c>
      <c r="AAX17" s="10" t="str">
        <f t="shared" si="178"/>
        <v>4.Blocker/Not Executed</v>
      </c>
      <c r="AAY17" s="14" t="str">
        <f t="shared" si="26"/>
        <v>4.Blocker/Not Executed</v>
      </c>
      <c r="AAZ17" s="14" t="str">
        <f t="shared" si="27"/>
        <v>4.Blocker/Not Executed</v>
      </c>
      <c r="ABA17" s="14" t="str">
        <f t="shared" si="28"/>
        <v>4.Blocker/Not Executed</v>
      </c>
      <c r="ABB17" s="14" t="str">
        <f t="shared" si="179"/>
        <v>4.Blocker/Not Executed</v>
      </c>
    </row>
    <row r="18" spans="1:730" ht="15" thickBot="1" x14ac:dyDescent="0.4">
      <c r="A18" s="11">
        <v>16</v>
      </c>
      <c r="B18" s="11" t="s">
        <v>18</v>
      </c>
      <c r="C18" s="11" t="s">
        <v>1254</v>
      </c>
      <c r="D18" s="11" t="s">
        <v>2217</v>
      </c>
      <c r="E18" s="11" t="s">
        <v>2217</v>
      </c>
      <c r="F18" s="696" t="s">
        <v>2218</v>
      </c>
      <c r="G18" s="11" t="s">
        <v>3023</v>
      </c>
      <c r="H18" s="11" t="s">
        <v>1502</v>
      </c>
      <c r="I18" s="11" t="s">
        <v>1502</v>
      </c>
      <c r="J18" s="11" t="s">
        <v>1502</v>
      </c>
      <c r="K18" s="11" t="s">
        <v>1502</v>
      </c>
      <c r="L18" s="11" t="s">
        <v>1502</v>
      </c>
      <c r="M18" s="11" t="s">
        <v>1502</v>
      </c>
      <c r="N18" s="104">
        <v>1.5</v>
      </c>
      <c r="O18" s="82">
        <v>1.49</v>
      </c>
      <c r="P18" s="11">
        <v>1.5</v>
      </c>
      <c r="Q18" s="104">
        <v>1.5</v>
      </c>
      <c r="R18" s="11">
        <v>1.5</v>
      </c>
      <c r="S18" s="11">
        <f t="shared" si="29"/>
        <v>1.5</v>
      </c>
      <c r="T18" s="11">
        <v>1.54</v>
      </c>
      <c r="U18" s="11">
        <f t="shared" si="181"/>
        <v>1.5</v>
      </c>
      <c r="V18" s="11">
        <v>1.55</v>
      </c>
      <c r="W18" s="11">
        <v>1.51</v>
      </c>
      <c r="X18" s="11">
        <v>1.54</v>
      </c>
      <c r="Y18" s="11">
        <f t="shared" si="182"/>
        <v>1.5</v>
      </c>
      <c r="Z18" s="11">
        <v>1.55</v>
      </c>
      <c r="AA18" s="11">
        <v>1.5</v>
      </c>
      <c r="AB18" s="11">
        <f t="shared" si="30"/>
        <v>1.5</v>
      </c>
      <c r="AC18" s="11">
        <v>1.61</v>
      </c>
      <c r="AD18" s="11">
        <v>1.5</v>
      </c>
      <c r="AE18" s="11">
        <f t="shared" si="183"/>
        <v>1.5</v>
      </c>
      <c r="AF18" s="11">
        <v>1.6</v>
      </c>
      <c r="AG18" s="11">
        <v>1.59</v>
      </c>
      <c r="AH18" s="11">
        <f t="shared" si="184"/>
        <v>1.5</v>
      </c>
      <c r="AI18" s="11">
        <v>1.58</v>
      </c>
      <c r="AJ18" s="82">
        <v>1.71</v>
      </c>
      <c r="AK18" s="82">
        <f t="shared" si="185"/>
        <v>1.5</v>
      </c>
      <c r="AL18" s="82">
        <v>1.81</v>
      </c>
      <c r="AM18" s="82">
        <v>1.83</v>
      </c>
      <c r="AN18" s="82">
        <v>1.79</v>
      </c>
      <c r="AO18" s="82">
        <f t="shared" si="31"/>
        <v>1.5</v>
      </c>
      <c r="AP18" s="82">
        <v>2.04</v>
      </c>
      <c r="AQ18" s="27">
        <f t="shared" si="32"/>
        <v>1.5</v>
      </c>
      <c r="AR18" s="82"/>
      <c r="AS18" s="7">
        <f t="shared" si="33"/>
        <v>-1</v>
      </c>
      <c r="AT18" s="104" t="s">
        <v>1502</v>
      </c>
      <c r="AU18" s="104" t="s">
        <v>1502</v>
      </c>
      <c r="AV18" s="104" t="s">
        <v>1502</v>
      </c>
      <c r="AW18" s="104" t="s">
        <v>1502</v>
      </c>
      <c r="AX18" s="104" t="s">
        <v>1502</v>
      </c>
      <c r="AY18" s="104">
        <v>1.732</v>
      </c>
      <c r="AZ18" s="104" t="s">
        <v>1502</v>
      </c>
      <c r="BA18" s="104">
        <v>1.732</v>
      </c>
      <c r="BB18" s="104" t="s">
        <v>1502</v>
      </c>
      <c r="BC18" s="104">
        <v>1.732</v>
      </c>
      <c r="BD18" s="104">
        <v>1.72</v>
      </c>
      <c r="BE18" s="104">
        <v>1.732</v>
      </c>
      <c r="BF18" s="104">
        <v>1.69</v>
      </c>
      <c r="BG18" s="104">
        <v>1.77</v>
      </c>
      <c r="BH18" s="104">
        <f t="shared" si="34"/>
        <v>1.732</v>
      </c>
      <c r="BI18" s="104">
        <v>1.75</v>
      </c>
      <c r="BJ18" s="913">
        <f t="shared" si="236"/>
        <v>1.732</v>
      </c>
      <c r="BK18" s="104">
        <v>1.71</v>
      </c>
      <c r="BL18" s="104">
        <f t="shared" si="35"/>
        <v>1.71</v>
      </c>
      <c r="BM18" s="104">
        <v>1.76</v>
      </c>
      <c r="BN18" s="104">
        <f t="shared" si="36"/>
        <v>1.71</v>
      </c>
      <c r="BO18" s="104"/>
      <c r="BP18" s="1071">
        <f t="shared" si="0"/>
        <v>-1</v>
      </c>
      <c r="BQ18" s="104" t="s">
        <v>1502</v>
      </c>
      <c r="BR18" s="104" t="s">
        <v>1502</v>
      </c>
      <c r="BS18" s="104" t="s">
        <v>1502</v>
      </c>
      <c r="BT18" s="104" t="s">
        <v>1502</v>
      </c>
      <c r="BU18" s="104" t="s">
        <v>1502</v>
      </c>
      <c r="BV18" s="104" t="s">
        <v>1502</v>
      </c>
      <c r="BW18" s="104" t="s">
        <v>1502</v>
      </c>
      <c r="BX18" s="104">
        <v>1.732</v>
      </c>
      <c r="BY18" s="104">
        <v>1.72</v>
      </c>
      <c r="BZ18" s="104">
        <v>1.732</v>
      </c>
      <c r="CA18" s="104">
        <v>1.63</v>
      </c>
      <c r="CB18" s="104">
        <f t="shared" si="37"/>
        <v>1.63</v>
      </c>
      <c r="CC18" s="104">
        <v>1.68</v>
      </c>
      <c r="CD18" s="104">
        <v>1.68</v>
      </c>
      <c r="CE18" s="104">
        <f t="shared" si="237"/>
        <v>1.63</v>
      </c>
      <c r="CF18" s="104">
        <v>1.73</v>
      </c>
      <c r="CG18" s="104">
        <v>1.71</v>
      </c>
      <c r="CH18" s="104">
        <f t="shared" si="38"/>
        <v>1.63</v>
      </c>
      <c r="CI18" s="104">
        <v>1.73</v>
      </c>
      <c r="CJ18" s="104">
        <f t="shared" si="238"/>
        <v>1.63</v>
      </c>
      <c r="CK18" s="104">
        <v>1.73</v>
      </c>
      <c r="CL18" s="104">
        <v>1.74</v>
      </c>
      <c r="CM18" s="104">
        <v>1.75</v>
      </c>
      <c r="CN18" s="104">
        <f t="shared" si="39"/>
        <v>1.63</v>
      </c>
      <c r="CO18" s="104">
        <v>1.75</v>
      </c>
      <c r="CP18" s="104">
        <v>1.75</v>
      </c>
      <c r="CQ18" s="104">
        <f>MIN(CN18,CP18)</f>
        <v>1.63</v>
      </c>
      <c r="CR18" s="104">
        <v>1.74</v>
      </c>
      <c r="CS18" s="104">
        <v>1.68</v>
      </c>
      <c r="CT18" s="104">
        <f t="shared" si="239"/>
        <v>1.63</v>
      </c>
      <c r="CU18" s="104">
        <v>1.76</v>
      </c>
      <c r="CV18" s="104">
        <v>1.76</v>
      </c>
      <c r="CW18" s="104">
        <v>1.84</v>
      </c>
      <c r="CX18" s="104">
        <f t="shared" si="240"/>
        <v>1.63</v>
      </c>
      <c r="CY18" s="104">
        <v>1.99</v>
      </c>
      <c r="CZ18" s="104">
        <v>1.89</v>
      </c>
      <c r="DA18" s="104">
        <f t="shared" si="40"/>
        <v>1.63</v>
      </c>
      <c r="DB18" s="104">
        <v>1.83</v>
      </c>
      <c r="DC18" s="104">
        <v>1.98</v>
      </c>
      <c r="DD18" s="15">
        <f t="shared" si="241"/>
        <v>1.63</v>
      </c>
      <c r="DE18" s="109">
        <v>1.87</v>
      </c>
      <c r="DF18" s="11">
        <v>1.89</v>
      </c>
      <c r="DG18" s="1042">
        <f t="shared" si="242"/>
        <v>1.63</v>
      </c>
      <c r="DH18" s="913">
        <v>1.87</v>
      </c>
      <c r="DI18" s="109">
        <v>1.83</v>
      </c>
      <c r="DJ18" s="7">
        <f t="shared" si="243"/>
        <v>0.1226993865030676</v>
      </c>
      <c r="DK18" s="104" t="s">
        <v>1502</v>
      </c>
      <c r="DL18" s="104" t="s">
        <v>1502</v>
      </c>
      <c r="DM18" s="104" t="s">
        <v>1502</v>
      </c>
      <c r="DN18" s="104" t="s">
        <v>1502</v>
      </c>
      <c r="DO18" s="104" t="s">
        <v>1502</v>
      </c>
      <c r="DP18" s="104">
        <v>1.74</v>
      </c>
      <c r="DQ18" s="104">
        <v>1.64</v>
      </c>
      <c r="DR18" s="104" t="s">
        <v>1502</v>
      </c>
      <c r="DS18" s="104">
        <f t="shared" si="42"/>
        <v>1.74</v>
      </c>
      <c r="DT18" s="104">
        <v>1.76</v>
      </c>
      <c r="DU18" s="104">
        <v>1.75</v>
      </c>
      <c r="DV18" s="104">
        <f t="shared" si="43"/>
        <v>1.74</v>
      </c>
      <c r="DW18" s="104">
        <v>1.76</v>
      </c>
      <c r="DX18" s="104">
        <v>1.75</v>
      </c>
      <c r="DY18" s="104">
        <f t="shared" si="44"/>
        <v>1.74</v>
      </c>
      <c r="DZ18" s="104">
        <v>1.77</v>
      </c>
      <c r="EA18" s="104">
        <v>1.75</v>
      </c>
      <c r="EB18" s="104">
        <v>1.75</v>
      </c>
      <c r="EC18" s="104">
        <f t="shared" si="186"/>
        <v>1.74</v>
      </c>
      <c r="ED18" s="104">
        <v>1.78</v>
      </c>
      <c r="EE18" s="104">
        <v>1.79</v>
      </c>
      <c r="EF18" s="104">
        <f>MIN(EC18,EE18)</f>
        <v>1.74</v>
      </c>
      <c r="EG18" s="104">
        <v>1.8</v>
      </c>
      <c r="EH18" s="104">
        <v>1.79</v>
      </c>
      <c r="EI18" s="104">
        <f t="shared" si="46"/>
        <v>1.74</v>
      </c>
      <c r="EJ18" s="104">
        <v>1.84</v>
      </c>
      <c r="EK18" s="104">
        <v>1.87</v>
      </c>
      <c r="EL18" s="104">
        <f t="shared" si="47"/>
        <v>1.74</v>
      </c>
      <c r="EM18" s="104">
        <v>1.81</v>
      </c>
      <c r="EN18" s="104">
        <v>1.77</v>
      </c>
      <c r="EO18" s="104">
        <f t="shared" si="187"/>
        <v>1.74</v>
      </c>
      <c r="EP18" s="104">
        <v>1.93</v>
      </c>
      <c r="EQ18" s="104">
        <v>2.0299999999999998</v>
      </c>
      <c r="ER18" s="104">
        <f t="shared" si="188"/>
        <v>1.74</v>
      </c>
      <c r="ES18" s="104">
        <v>1.95</v>
      </c>
      <c r="ET18" s="104">
        <v>1.81</v>
      </c>
      <c r="EU18" s="104">
        <v>2.02</v>
      </c>
      <c r="EV18" s="50">
        <f t="shared" si="48"/>
        <v>1.74</v>
      </c>
      <c r="EW18" s="82">
        <v>2.04</v>
      </c>
      <c r="EX18" s="53">
        <f t="shared" si="189"/>
        <v>1.74</v>
      </c>
      <c r="EY18" s="15">
        <v>2.2200000000000002</v>
      </c>
      <c r="EZ18" s="1071">
        <f t="shared" si="1"/>
        <v>0.27586206896551735</v>
      </c>
      <c r="FA18" s="104" t="s">
        <v>1502</v>
      </c>
      <c r="FB18" s="104" t="s">
        <v>1502</v>
      </c>
      <c r="FC18" s="104" t="s">
        <v>1502</v>
      </c>
      <c r="FD18" s="104" t="s">
        <v>1502</v>
      </c>
      <c r="FE18" s="104" t="s">
        <v>1502</v>
      </c>
      <c r="FF18" s="104" t="s">
        <v>1502</v>
      </c>
      <c r="FG18" s="104" t="s">
        <v>1502</v>
      </c>
      <c r="FH18" s="104">
        <v>1.74</v>
      </c>
      <c r="FI18" s="104">
        <v>1.81</v>
      </c>
      <c r="FJ18" s="104" t="s">
        <v>1502</v>
      </c>
      <c r="FK18" s="104">
        <f t="shared" si="49"/>
        <v>1.74</v>
      </c>
      <c r="FL18" s="104">
        <v>1.67</v>
      </c>
      <c r="FM18" s="104">
        <v>1.66</v>
      </c>
      <c r="FN18" s="104">
        <f t="shared" si="50"/>
        <v>1.66</v>
      </c>
      <c r="FO18" s="104">
        <v>1.66</v>
      </c>
      <c r="FP18" s="104">
        <v>1.74</v>
      </c>
      <c r="FQ18" s="104">
        <f t="shared" si="51"/>
        <v>1.66</v>
      </c>
      <c r="FR18" s="104">
        <v>1.66</v>
      </c>
      <c r="FS18" s="104">
        <v>1.69</v>
      </c>
      <c r="FT18" s="104">
        <f t="shared" si="190"/>
        <v>1.66</v>
      </c>
      <c r="FU18" s="104">
        <v>1.67</v>
      </c>
      <c r="FV18" s="104">
        <v>1.68</v>
      </c>
      <c r="FW18" s="104">
        <v>1.73</v>
      </c>
      <c r="FX18" s="104">
        <f t="shared" si="52"/>
        <v>1.66</v>
      </c>
      <c r="FY18" s="104">
        <v>1.73</v>
      </c>
      <c r="FZ18" s="104">
        <v>1.73</v>
      </c>
      <c r="GA18" s="104">
        <f t="shared" si="53"/>
        <v>1.66</v>
      </c>
      <c r="GB18" s="104">
        <v>1.76</v>
      </c>
      <c r="GC18" s="104">
        <v>1.76</v>
      </c>
      <c r="GD18" s="104">
        <v>1.73</v>
      </c>
      <c r="GE18" s="104">
        <f t="shared" si="191"/>
        <v>1.66</v>
      </c>
      <c r="GF18" s="104">
        <v>1.77</v>
      </c>
      <c r="GG18" s="104">
        <v>1.8</v>
      </c>
      <c r="GH18" s="104">
        <f t="shared" si="54"/>
        <v>1.66</v>
      </c>
      <c r="GI18" s="104">
        <v>1.8</v>
      </c>
      <c r="GJ18" s="104" t="s">
        <v>1159</v>
      </c>
      <c r="GK18" s="104">
        <f t="shared" si="192"/>
        <v>1.66</v>
      </c>
      <c r="GL18" s="103">
        <v>1.877</v>
      </c>
      <c r="GM18" s="103">
        <v>1.877</v>
      </c>
      <c r="GN18" s="103" t="s">
        <v>1159</v>
      </c>
      <c r="GO18" s="104">
        <v>1.83</v>
      </c>
      <c r="GP18" s="104">
        <f t="shared" si="55"/>
        <v>1.66</v>
      </c>
      <c r="GQ18" s="104">
        <v>1.76</v>
      </c>
      <c r="GR18" s="27">
        <f t="shared" si="193"/>
        <v>1.66</v>
      </c>
      <c r="GS18" s="27">
        <v>1.66</v>
      </c>
      <c r="GT18" s="11">
        <v>2.09</v>
      </c>
      <c r="GU18" s="11">
        <f t="shared" si="56"/>
        <v>1.66</v>
      </c>
      <c r="GV18" s="82">
        <v>1.97</v>
      </c>
      <c r="GW18" s="82">
        <f t="shared" si="57"/>
        <v>1.66</v>
      </c>
      <c r="GX18" s="82"/>
      <c r="GY18" s="7">
        <f t="shared" si="58"/>
        <v>-1</v>
      </c>
      <c r="GZ18" s="104" t="s">
        <v>1502</v>
      </c>
      <c r="HA18" s="104" t="s">
        <v>1502</v>
      </c>
      <c r="HB18" s="104" t="s">
        <v>1502</v>
      </c>
      <c r="HC18" s="104" t="s">
        <v>1502</v>
      </c>
      <c r="HD18" s="104" t="s">
        <v>1502</v>
      </c>
      <c r="HE18" s="104" t="s">
        <v>1502</v>
      </c>
      <c r="HF18" s="104" t="s">
        <v>1502</v>
      </c>
      <c r="HG18" s="104">
        <v>1.66</v>
      </c>
      <c r="HH18" s="104">
        <v>1.66</v>
      </c>
      <c r="HI18" s="104">
        <v>1.79</v>
      </c>
      <c r="HJ18" s="104">
        <v>1.66</v>
      </c>
      <c r="HK18" s="104">
        <v>1.78</v>
      </c>
      <c r="HL18" s="104">
        <v>1.78</v>
      </c>
      <c r="HM18" s="104">
        <f t="shared" si="60"/>
        <v>1.66</v>
      </c>
      <c r="HN18" s="104">
        <v>1.76</v>
      </c>
      <c r="HO18" s="104">
        <v>1.7</v>
      </c>
      <c r="HP18" s="104">
        <f t="shared" si="194"/>
        <v>1.66</v>
      </c>
      <c r="HQ18" s="104">
        <v>1.74</v>
      </c>
      <c r="HR18" s="104">
        <v>1.78</v>
      </c>
      <c r="HS18" s="104">
        <f t="shared" si="61"/>
        <v>1.66</v>
      </c>
      <c r="HT18" s="104">
        <v>1.8</v>
      </c>
      <c r="HU18" s="104">
        <v>1.75</v>
      </c>
      <c r="HV18" s="104">
        <f t="shared" si="195"/>
        <v>1.66</v>
      </c>
      <c r="HW18" s="104">
        <v>1.79</v>
      </c>
      <c r="HX18" s="104">
        <v>1.75</v>
      </c>
      <c r="HY18" s="104">
        <f>MIN(HV18,HX18)</f>
        <v>1.66</v>
      </c>
      <c r="HZ18" s="104">
        <v>1.78</v>
      </c>
      <c r="IA18" s="104">
        <f t="shared" si="62"/>
        <v>1.66</v>
      </c>
      <c r="IB18" s="104">
        <v>2.08</v>
      </c>
      <c r="IC18" s="104">
        <v>2.09</v>
      </c>
      <c r="ID18" s="104">
        <f t="shared" si="196"/>
        <v>1.66</v>
      </c>
      <c r="IE18" s="104">
        <v>2.09</v>
      </c>
      <c r="IF18" s="104">
        <v>2.09</v>
      </c>
      <c r="IG18" s="104">
        <f t="shared" si="197"/>
        <v>1.66</v>
      </c>
      <c r="IH18" s="104">
        <v>2.11</v>
      </c>
      <c r="II18" s="103" t="s">
        <v>1159</v>
      </c>
      <c r="IJ18" s="104">
        <v>2.1</v>
      </c>
      <c r="IK18" s="104">
        <f t="shared" si="63"/>
        <v>1.66</v>
      </c>
      <c r="IL18" s="104">
        <v>2.14</v>
      </c>
      <c r="IM18" s="913">
        <f t="shared" si="64"/>
        <v>1.66</v>
      </c>
      <c r="IN18" s="11">
        <v>3.012</v>
      </c>
      <c r="IO18" s="82">
        <f t="shared" si="65"/>
        <v>1.66</v>
      </c>
      <c r="IP18" s="82">
        <v>3.11</v>
      </c>
      <c r="IQ18" s="11">
        <f t="shared" si="66"/>
        <v>1.66</v>
      </c>
      <c r="IR18" s="11">
        <v>2.2599999999999998</v>
      </c>
      <c r="IS18" s="15">
        <v>2.2599999999999998</v>
      </c>
      <c r="IT18" s="11">
        <f t="shared" si="67"/>
        <v>1.66</v>
      </c>
      <c r="IU18" s="11">
        <v>2.2599999999999998</v>
      </c>
      <c r="IV18" s="11">
        <v>2.2999999999999998</v>
      </c>
      <c r="IW18" s="11">
        <f t="shared" si="198"/>
        <v>1.66</v>
      </c>
      <c r="IX18" s="11">
        <v>2.33</v>
      </c>
      <c r="IY18" s="104">
        <v>2.29</v>
      </c>
      <c r="IZ18" s="11">
        <f t="shared" si="68"/>
        <v>1.66</v>
      </c>
      <c r="JA18" s="11">
        <v>2.2999999999999998</v>
      </c>
      <c r="JB18" s="11">
        <f t="shared" si="69"/>
        <v>1.66</v>
      </c>
      <c r="JC18" s="11">
        <v>2.347</v>
      </c>
      <c r="JD18" s="11">
        <v>1.8</v>
      </c>
      <c r="JE18" s="15">
        <f t="shared" si="70"/>
        <v>1.66</v>
      </c>
      <c r="JF18" s="15">
        <v>1.8</v>
      </c>
      <c r="JG18" s="11">
        <v>1.71</v>
      </c>
      <c r="JH18" s="15">
        <f t="shared" si="71"/>
        <v>1.66</v>
      </c>
      <c r="JI18" s="15">
        <v>1.8</v>
      </c>
      <c r="JJ18" s="11">
        <v>1.79</v>
      </c>
      <c r="JK18" s="15">
        <f t="shared" si="72"/>
        <v>1.66</v>
      </c>
      <c r="JL18" s="15"/>
      <c r="JM18" s="7">
        <f t="shared" si="73"/>
        <v>-1</v>
      </c>
      <c r="JN18" s="104" t="s">
        <v>1502</v>
      </c>
      <c r="JO18" s="104" t="s">
        <v>1502</v>
      </c>
      <c r="JP18" s="104" t="s">
        <v>1502</v>
      </c>
      <c r="JQ18" s="104" t="s">
        <v>1502</v>
      </c>
      <c r="JR18" s="104" t="s">
        <v>1502</v>
      </c>
      <c r="JS18" s="104" t="s">
        <v>1502</v>
      </c>
      <c r="JT18" s="104" t="s">
        <v>1502</v>
      </c>
      <c r="JU18" s="104">
        <v>1.5</v>
      </c>
      <c r="JV18" s="104">
        <v>1.6</v>
      </c>
      <c r="JW18" s="104">
        <v>1.5</v>
      </c>
      <c r="JX18" s="104">
        <v>1.62</v>
      </c>
      <c r="JY18" s="104">
        <v>1.62</v>
      </c>
      <c r="JZ18" s="104">
        <f t="shared" si="75"/>
        <v>1.5</v>
      </c>
      <c r="KA18" s="104">
        <v>1.62</v>
      </c>
      <c r="KB18" s="104">
        <v>1.5</v>
      </c>
      <c r="KC18" s="104">
        <v>1.62</v>
      </c>
      <c r="KD18" s="104">
        <v>1.61</v>
      </c>
      <c r="KE18" s="104">
        <f t="shared" si="199"/>
        <v>1.5</v>
      </c>
      <c r="KF18" s="104">
        <v>1.59</v>
      </c>
      <c r="KG18" s="104">
        <v>1.61</v>
      </c>
      <c r="KH18" s="104">
        <f t="shared" si="76"/>
        <v>1.5</v>
      </c>
      <c r="KI18" s="104">
        <v>1.59</v>
      </c>
      <c r="KJ18" s="104">
        <v>1.61</v>
      </c>
      <c r="KK18" s="104">
        <f t="shared" si="3"/>
        <v>1.5</v>
      </c>
      <c r="KL18" s="104">
        <v>1.58</v>
      </c>
      <c r="KM18" s="104">
        <f t="shared" si="200"/>
        <v>1.5</v>
      </c>
      <c r="KN18" s="104">
        <v>1.94</v>
      </c>
      <c r="KO18" s="104">
        <v>1.89</v>
      </c>
      <c r="KP18" s="104">
        <f t="shared" si="77"/>
        <v>1.5</v>
      </c>
      <c r="KQ18" s="104">
        <v>2.08</v>
      </c>
      <c r="KR18" s="104">
        <v>2.23</v>
      </c>
      <c r="KS18" s="104">
        <f t="shared" si="201"/>
        <v>1.5</v>
      </c>
      <c r="KT18" s="104">
        <v>2.2490000000000001</v>
      </c>
      <c r="KU18" s="104">
        <v>2.0499999999999998</v>
      </c>
      <c r="KV18" s="11">
        <v>2.16</v>
      </c>
      <c r="KW18" s="104">
        <f t="shared" si="78"/>
        <v>1.5</v>
      </c>
      <c r="KX18" s="11">
        <v>2.16</v>
      </c>
      <c r="KY18" s="913">
        <f t="shared" si="79"/>
        <v>1.5</v>
      </c>
      <c r="KZ18" s="82">
        <v>2.1</v>
      </c>
      <c r="LA18" s="11">
        <f t="shared" si="80"/>
        <v>1.5</v>
      </c>
      <c r="LB18" s="11">
        <v>2.8</v>
      </c>
      <c r="LC18" s="82">
        <v>3.88</v>
      </c>
      <c r="LD18" s="82">
        <f t="shared" si="81"/>
        <v>1.5</v>
      </c>
      <c r="LE18" s="82">
        <v>2.33</v>
      </c>
      <c r="LF18" s="11">
        <f t="shared" si="82"/>
        <v>1.5</v>
      </c>
      <c r="LG18" s="11">
        <v>2.2400000000000002</v>
      </c>
      <c r="LH18" s="15">
        <v>2.3690000000000002</v>
      </c>
      <c r="LI18" s="11">
        <f t="shared" si="83"/>
        <v>1.5</v>
      </c>
      <c r="LJ18" s="11">
        <v>2.39</v>
      </c>
      <c r="LK18" s="50">
        <v>2.2109999999999999</v>
      </c>
      <c r="LL18" s="11">
        <f t="shared" si="202"/>
        <v>1.5</v>
      </c>
      <c r="LM18" s="11"/>
      <c r="LN18" s="50">
        <v>2.2000000000000002</v>
      </c>
      <c r="LO18" s="11">
        <f t="shared" si="84"/>
        <v>1.5</v>
      </c>
      <c r="LP18" s="50">
        <v>2.2799999999999998</v>
      </c>
      <c r="LQ18" s="50">
        <f t="shared" si="85"/>
        <v>1.5</v>
      </c>
      <c r="LR18" s="50">
        <v>2.2000000000000002</v>
      </c>
      <c r="LS18" s="103">
        <v>2.2000000000000002</v>
      </c>
      <c r="LT18" s="15">
        <f t="shared" si="86"/>
        <v>1.5</v>
      </c>
      <c r="LU18" s="15">
        <v>2.11</v>
      </c>
      <c r="LV18" s="15">
        <f t="shared" si="87"/>
        <v>1.5</v>
      </c>
      <c r="LW18" s="15">
        <v>2.21</v>
      </c>
      <c r="LX18" s="11">
        <v>2.1</v>
      </c>
      <c r="LY18" s="15">
        <f t="shared" si="88"/>
        <v>1.5</v>
      </c>
      <c r="LZ18" s="15"/>
      <c r="MA18" s="7">
        <f t="shared" si="89"/>
        <v>-1</v>
      </c>
      <c r="MB18" s="104" t="s">
        <v>1502</v>
      </c>
      <c r="MC18" s="104" t="s">
        <v>1502</v>
      </c>
      <c r="MD18" s="104" t="s">
        <v>1502</v>
      </c>
      <c r="ME18" s="104" t="s">
        <v>1502</v>
      </c>
      <c r="MF18" s="104" t="s">
        <v>1502</v>
      </c>
      <c r="MG18" s="104">
        <v>1.59</v>
      </c>
      <c r="MH18" s="104">
        <v>1.54</v>
      </c>
      <c r="MI18" s="104"/>
      <c r="MJ18" s="104">
        <f t="shared" si="91"/>
        <v>1.59</v>
      </c>
      <c r="MK18" s="104">
        <v>1.56</v>
      </c>
      <c r="ML18" s="104">
        <v>1.55</v>
      </c>
      <c r="MM18" s="104">
        <v>1.61</v>
      </c>
      <c r="MN18" s="104">
        <v>1.6</v>
      </c>
      <c r="MO18" s="104">
        <f t="shared" si="92"/>
        <v>1.59</v>
      </c>
      <c r="MP18" s="104">
        <v>1.61</v>
      </c>
      <c r="MQ18" s="913">
        <f t="shared" si="203"/>
        <v>1.59</v>
      </c>
      <c r="MR18" s="104">
        <v>1.63</v>
      </c>
      <c r="MS18" s="104">
        <v>1.62</v>
      </c>
      <c r="MT18" s="104">
        <f t="shared" si="93"/>
        <v>1.59</v>
      </c>
      <c r="MU18" s="104">
        <v>1.62</v>
      </c>
      <c r="MV18" s="104">
        <v>1.64</v>
      </c>
      <c r="MW18" s="104">
        <f t="shared" si="94"/>
        <v>1.59</v>
      </c>
      <c r="MX18" s="104">
        <v>1.67</v>
      </c>
      <c r="MY18" s="104">
        <v>1.66</v>
      </c>
      <c r="MZ18" s="104">
        <f t="shared" si="95"/>
        <v>1.59</v>
      </c>
      <c r="NA18" s="104">
        <v>1.57</v>
      </c>
      <c r="NB18" s="104">
        <v>1.62</v>
      </c>
      <c r="NC18" s="104">
        <f t="shared" si="96"/>
        <v>1.59</v>
      </c>
      <c r="ND18" s="104">
        <v>1.72</v>
      </c>
      <c r="NE18" s="104">
        <v>1.6</v>
      </c>
      <c r="NF18" s="104">
        <f t="shared" si="97"/>
        <v>1.59</v>
      </c>
      <c r="NG18" s="104">
        <v>1.72</v>
      </c>
      <c r="NH18" s="104">
        <v>1.72</v>
      </c>
      <c r="NI18" s="104">
        <f t="shared" si="204"/>
        <v>1.59</v>
      </c>
      <c r="NJ18" s="104">
        <v>1.71</v>
      </c>
      <c r="NK18" s="104">
        <v>1.72</v>
      </c>
      <c r="NL18" s="104">
        <v>1.72</v>
      </c>
      <c r="NM18" s="104">
        <f t="shared" si="98"/>
        <v>1.59</v>
      </c>
      <c r="NN18" s="104">
        <v>1.72</v>
      </c>
      <c r="NO18" s="1042">
        <f t="shared" si="205"/>
        <v>1.59</v>
      </c>
      <c r="NP18" s="11">
        <v>1.72</v>
      </c>
      <c r="NQ18" s="11">
        <v>2.14</v>
      </c>
      <c r="NR18" s="11">
        <f t="shared" si="99"/>
        <v>1.59</v>
      </c>
      <c r="NS18" s="11">
        <v>1.71</v>
      </c>
      <c r="NT18" s="11">
        <f t="shared" si="100"/>
        <v>1.59</v>
      </c>
      <c r="NU18" s="11">
        <v>1.59</v>
      </c>
      <c r="NV18" s="11">
        <f t="shared" si="101"/>
        <v>1.59</v>
      </c>
      <c r="NW18" s="11">
        <v>1.6400000000000001</v>
      </c>
      <c r="NX18" s="15">
        <v>1.72</v>
      </c>
      <c r="NY18" s="11">
        <f t="shared" si="102"/>
        <v>1.59</v>
      </c>
      <c r="NZ18" s="11">
        <v>1.71</v>
      </c>
      <c r="OA18" s="15">
        <v>1.71</v>
      </c>
      <c r="OB18" s="11">
        <f t="shared" si="206"/>
        <v>1.59</v>
      </c>
      <c r="OC18" s="49">
        <v>1.72</v>
      </c>
      <c r="OD18" s="15">
        <v>1.6</v>
      </c>
      <c r="OE18" s="49">
        <f t="shared" si="103"/>
        <v>1.59</v>
      </c>
      <c r="OF18" s="15">
        <v>1.63</v>
      </c>
      <c r="OG18" s="15">
        <f t="shared" si="104"/>
        <v>1.59</v>
      </c>
      <c r="OH18" s="15">
        <v>1.64</v>
      </c>
      <c r="OI18" s="15">
        <v>1.6</v>
      </c>
      <c r="OJ18" s="15">
        <f t="shared" si="105"/>
        <v>1.59</v>
      </c>
      <c r="OK18" s="15">
        <v>1.62</v>
      </c>
      <c r="OL18" s="15">
        <f t="shared" si="106"/>
        <v>1.59</v>
      </c>
      <c r="OM18" s="15">
        <v>1.63</v>
      </c>
      <c r="ON18" s="15">
        <v>1.65</v>
      </c>
      <c r="OO18" s="15">
        <f t="shared" si="107"/>
        <v>1.59</v>
      </c>
      <c r="OP18" s="55">
        <v>1.64</v>
      </c>
      <c r="OQ18" s="38">
        <f t="shared" si="108"/>
        <v>1.59</v>
      </c>
      <c r="OR18" s="38">
        <v>1.7250000000000001</v>
      </c>
      <c r="OS18" s="15">
        <f t="shared" si="109"/>
        <v>1.59</v>
      </c>
      <c r="OT18" s="38">
        <v>1.7210000000000001</v>
      </c>
      <c r="OU18" s="15">
        <f t="shared" si="207"/>
        <v>1.59</v>
      </c>
      <c r="OV18" s="15">
        <v>1.72</v>
      </c>
      <c r="OW18" s="7">
        <f t="shared" si="110"/>
        <v>8.1761006289308102E-2</v>
      </c>
      <c r="OX18" s="103">
        <v>1.59</v>
      </c>
      <c r="OY18" s="104">
        <v>1.69</v>
      </c>
      <c r="OZ18" s="104">
        <f t="shared" si="208"/>
        <v>1.59</v>
      </c>
      <c r="PA18" s="104">
        <v>1.69</v>
      </c>
      <c r="PB18" s="104">
        <v>1.7</v>
      </c>
      <c r="PC18" s="104">
        <f t="shared" si="209"/>
        <v>1.59</v>
      </c>
      <c r="PD18" s="104">
        <v>1.54</v>
      </c>
      <c r="PE18" s="104">
        <v>1.7</v>
      </c>
      <c r="PF18" s="104">
        <f t="shared" si="111"/>
        <v>1.59</v>
      </c>
      <c r="PG18" s="104">
        <v>1.7</v>
      </c>
      <c r="PH18" s="104">
        <v>1.65</v>
      </c>
      <c r="PI18" s="104">
        <v>1.65</v>
      </c>
      <c r="PJ18" s="104">
        <f t="shared" si="112"/>
        <v>1.59</v>
      </c>
      <c r="PK18" s="104">
        <v>1.61</v>
      </c>
      <c r="PL18" s="1042">
        <f t="shared" si="210"/>
        <v>1.59</v>
      </c>
      <c r="PM18" s="104">
        <v>1.61</v>
      </c>
      <c r="PN18" s="11">
        <v>1.91</v>
      </c>
      <c r="PO18" s="49">
        <f>(MIN(PL18,PN18))</f>
        <v>1.59</v>
      </c>
      <c r="PP18" s="11">
        <v>1.63</v>
      </c>
      <c r="PQ18" s="11">
        <v>1.65</v>
      </c>
      <c r="PR18" s="11">
        <f t="shared" si="114"/>
        <v>1.59</v>
      </c>
      <c r="PS18" s="11">
        <v>1.7</v>
      </c>
      <c r="PT18" s="11">
        <f t="shared" si="115"/>
        <v>1.59</v>
      </c>
      <c r="PU18" s="11">
        <v>1.6919999999999999</v>
      </c>
      <c r="PV18" s="49">
        <v>1.6919999999999999</v>
      </c>
      <c r="PW18" s="15">
        <v>1.62</v>
      </c>
      <c r="PX18" s="49">
        <f t="shared" si="116"/>
        <v>1.59</v>
      </c>
      <c r="PY18" s="50">
        <v>1.69</v>
      </c>
      <c r="PZ18" s="15">
        <v>1.59</v>
      </c>
      <c r="QA18" s="50">
        <f t="shared" si="211"/>
        <v>1.59</v>
      </c>
      <c r="QB18" s="50">
        <v>1.65</v>
      </c>
      <c r="QC18" s="15">
        <v>1.68</v>
      </c>
      <c r="QD18" s="50">
        <f t="shared" si="117"/>
        <v>1.59</v>
      </c>
      <c r="QE18" s="50">
        <v>1.67</v>
      </c>
      <c r="QF18" s="15">
        <v>1.696</v>
      </c>
      <c r="QG18" s="15">
        <f t="shared" si="118"/>
        <v>1.59</v>
      </c>
      <c r="QH18" s="15">
        <v>1.63</v>
      </c>
      <c r="QI18" s="15">
        <v>1.63</v>
      </c>
      <c r="QJ18" s="15">
        <f t="shared" si="119"/>
        <v>1.59</v>
      </c>
      <c r="QK18" s="15">
        <v>1.64</v>
      </c>
      <c r="QL18" s="15">
        <f t="shared" si="120"/>
        <v>1.59</v>
      </c>
      <c r="QM18" s="11">
        <v>1.6</v>
      </c>
      <c r="QN18" s="11">
        <f t="shared" si="212"/>
        <v>1.59</v>
      </c>
      <c r="QO18" s="11">
        <v>1.72</v>
      </c>
      <c r="QP18" s="38">
        <v>1.6300000000000001</v>
      </c>
      <c r="QQ18" s="11">
        <f t="shared" si="121"/>
        <v>1.59</v>
      </c>
      <c r="QR18" s="38">
        <v>1.66</v>
      </c>
      <c r="QS18" s="11">
        <f t="shared" si="122"/>
        <v>1.59</v>
      </c>
      <c r="QT18" s="11">
        <v>1.69</v>
      </c>
      <c r="QU18" s="15">
        <f t="shared" si="123"/>
        <v>1.59</v>
      </c>
      <c r="QV18" s="15">
        <v>1.71</v>
      </c>
      <c r="QW18" s="15">
        <f t="shared" si="245"/>
        <v>1.59</v>
      </c>
      <c r="QX18" s="15">
        <v>1.68</v>
      </c>
      <c r="QY18" s="38">
        <v>1.59</v>
      </c>
      <c r="QZ18" s="38">
        <f t="shared" si="4"/>
        <v>1.59</v>
      </c>
      <c r="RA18" s="38">
        <v>1.64</v>
      </c>
      <c r="RB18" s="38">
        <f t="shared" si="214"/>
        <v>1.59</v>
      </c>
      <c r="RC18" s="38">
        <v>1.69</v>
      </c>
      <c r="RD18" s="38"/>
      <c r="RE18" s="7">
        <f t="shared" si="124"/>
        <v>-1</v>
      </c>
      <c r="RF18" s="104">
        <v>1.79</v>
      </c>
      <c r="RG18" s="104">
        <v>1.91</v>
      </c>
      <c r="RH18" s="103">
        <v>1.9</v>
      </c>
      <c r="RI18" s="53">
        <f t="shared" si="125"/>
        <v>1.79</v>
      </c>
      <c r="RJ18" s="53">
        <v>1.91</v>
      </c>
      <c r="RK18" s="11">
        <v>1.92</v>
      </c>
      <c r="RL18" s="11">
        <v>2.2000000000000002</v>
      </c>
      <c r="RM18" s="11">
        <f t="shared" si="126"/>
        <v>1.79</v>
      </c>
      <c r="RN18" s="11">
        <v>2.198</v>
      </c>
      <c r="RO18" s="11">
        <v>1.9</v>
      </c>
      <c r="RP18" s="11">
        <f t="shared" si="127"/>
        <v>1.79</v>
      </c>
      <c r="RQ18" s="11">
        <v>1.88</v>
      </c>
      <c r="RR18" s="11">
        <f t="shared" si="128"/>
        <v>1.79</v>
      </c>
      <c r="RS18" s="11">
        <v>1.88</v>
      </c>
      <c r="RT18" s="11">
        <v>1.77</v>
      </c>
      <c r="RU18" s="15">
        <v>1.88</v>
      </c>
      <c r="RV18" s="11">
        <f t="shared" si="234"/>
        <v>1.79</v>
      </c>
      <c r="RW18" s="11">
        <v>1.89</v>
      </c>
      <c r="RX18" s="15">
        <v>1.83</v>
      </c>
      <c r="RY18" s="11">
        <f t="shared" si="215"/>
        <v>1.79</v>
      </c>
      <c r="RZ18" s="11"/>
      <c r="SA18" s="15">
        <v>1.79</v>
      </c>
      <c r="SB18" s="11">
        <f t="shared" si="129"/>
        <v>1.79</v>
      </c>
      <c r="SC18" s="11">
        <v>1.8</v>
      </c>
      <c r="SD18" s="15">
        <v>1.82</v>
      </c>
      <c r="SE18" s="11">
        <f t="shared" si="130"/>
        <v>1.79</v>
      </c>
      <c r="SF18" s="15">
        <v>1.88</v>
      </c>
      <c r="SG18" s="15">
        <f t="shared" si="131"/>
        <v>1.79</v>
      </c>
      <c r="SH18" s="15">
        <v>1.8</v>
      </c>
      <c r="SI18" s="15">
        <v>1.86</v>
      </c>
      <c r="SJ18" s="15">
        <f t="shared" si="132"/>
        <v>1.79</v>
      </c>
      <c r="SK18" s="15">
        <v>1.83</v>
      </c>
      <c r="SL18" s="15">
        <f t="shared" si="216"/>
        <v>1.79</v>
      </c>
      <c r="SM18" s="15">
        <v>1.81</v>
      </c>
      <c r="SN18" s="38">
        <v>1.79</v>
      </c>
      <c r="SO18" s="15">
        <f t="shared" si="133"/>
        <v>1.79</v>
      </c>
      <c r="SP18" s="38">
        <v>1.81</v>
      </c>
      <c r="SQ18" s="15">
        <f t="shared" si="217"/>
        <v>1.79</v>
      </c>
      <c r="SR18" s="15">
        <v>1.92</v>
      </c>
      <c r="SS18" s="15">
        <v>1.84</v>
      </c>
      <c r="ST18" s="15">
        <f t="shared" si="134"/>
        <v>1.79</v>
      </c>
      <c r="SU18" s="38">
        <v>1.79</v>
      </c>
      <c r="SV18" s="15">
        <f t="shared" si="5"/>
        <v>1.79</v>
      </c>
      <c r="SW18" s="38">
        <v>1.81</v>
      </c>
      <c r="SX18" s="38">
        <f t="shared" si="246"/>
        <v>1.79</v>
      </c>
      <c r="SY18" s="38">
        <v>1.89</v>
      </c>
      <c r="SZ18" s="38">
        <v>1.94</v>
      </c>
      <c r="TA18" s="38">
        <f t="shared" si="219"/>
        <v>1.79</v>
      </c>
      <c r="TB18" s="38">
        <v>1.92</v>
      </c>
      <c r="TC18" s="7">
        <f t="shared" si="6"/>
        <v>7.2625698324022284E-2</v>
      </c>
      <c r="TD18" s="49">
        <v>1.87</v>
      </c>
      <c r="TE18" s="104" t="s">
        <v>1502</v>
      </c>
      <c r="TF18" s="27">
        <f t="shared" si="244"/>
        <v>1.87</v>
      </c>
      <c r="TG18" s="11" t="s">
        <v>1502</v>
      </c>
      <c r="TH18" s="27">
        <f t="shared" si="135"/>
        <v>1.87</v>
      </c>
      <c r="TI18" s="49" t="s">
        <v>1502</v>
      </c>
      <c r="TJ18" s="11">
        <f t="shared" si="136"/>
        <v>1.87</v>
      </c>
      <c r="TK18" s="11" t="s">
        <v>1502</v>
      </c>
      <c r="TL18" s="49" t="s">
        <v>1502</v>
      </c>
      <c r="TM18" s="49">
        <f t="shared" si="137"/>
        <v>1.87</v>
      </c>
      <c r="TN18" s="11" t="s">
        <v>1502</v>
      </c>
      <c r="TO18" s="49">
        <f t="shared" si="138"/>
        <v>1.87</v>
      </c>
      <c r="TP18" s="11" t="s">
        <v>1502</v>
      </c>
      <c r="TQ18" s="15" t="s">
        <v>1502</v>
      </c>
      <c r="TR18" s="11">
        <f t="shared" si="235"/>
        <v>1.87</v>
      </c>
      <c r="TS18" s="15" t="s">
        <v>1502</v>
      </c>
      <c r="TT18" s="15" t="s">
        <v>1502</v>
      </c>
      <c r="TU18" s="15" t="s">
        <v>1502</v>
      </c>
      <c r="TV18" s="50" t="s">
        <v>1502</v>
      </c>
      <c r="TW18" s="50" t="s">
        <v>1502</v>
      </c>
      <c r="TX18" s="50">
        <f t="shared" si="220"/>
        <v>1.87</v>
      </c>
      <c r="TY18" s="50" t="s">
        <v>1502</v>
      </c>
      <c r="TZ18" s="50" t="s">
        <v>1502</v>
      </c>
      <c r="UA18" s="49" t="s">
        <v>1502</v>
      </c>
      <c r="UB18" s="50" t="s">
        <v>1502</v>
      </c>
      <c r="UC18" s="50">
        <f t="shared" si="139"/>
        <v>1.87</v>
      </c>
      <c r="UD18" s="50" t="s">
        <v>1502</v>
      </c>
      <c r="UE18" s="50" t="s">
        <v>1502</v>
      </c>
      <c r="UF18" s="50">
        <f t="shared" si="140"/>
        <v>1.87</v>
      </c>
      <c r="UG18" s="50" t="s">
        <v>1502</v>
      </c>
      <c r="UH18" s="50" t="s">
        <v>1502</v>
      </c>
      <c r="UI18" s="15">
        <f t="shared" si="221"/>
        <v>1.87</v>
      </c>
      <c r="UJ18" s="15" t="s">
        <v>1502</v>
      </c>
      <c r="UK18" s="15" t="s">
        <v>1502</v>
      </c>
      <c r="UL18" s="103" t="s">
        <v>1502</v>
      </c>
      <c r="UM18" s="49" t="s">
        <v>1502</v>
      </c>
      <c r="UN18" s="15">
        <f t="shared" si="141"/>
        <v>1.87</v>
      </c>
      <c r="UO18" s="49" t="s">
        <v>1502</v>
      </c>
      <c r="UP18" s="49" t="s">
        <v>1502</v>
      </c>
      <c r="UQ18" s="49">
        <f t="shared" si="142"/>
        <v>1.87</v>
      </c>
      <c r="UR18" s="49" t="s">
        <v>1502</v>
      </c>
      <c r="US18" s="49" t="s">
        <v>1502</v>
      </c>
      <c r="UT18" s="49" t="s">
        <v>1502</v>
      </c>
      <c r="UU18" s="49" t="s">
        <v>1502</v>
      </c>
      <c r="UV18" s="49" t="s">
        <v>1502</v>
      </c>
      <c r="UW18" s="49">
        <f t="shared" si="144"/>
        <v>0</v>
      </c>
      <c r="UX18" s="1042" t="s">
        <v>1502</v>
      </c>
      <c r="UY18" s="1042" t="s">
        <v>1502</v>
      </c>
      <c r="UZ18" s="50" t="s">
        <v>1159</v>
      </c>
      <c r="VA18" s="49" t="s">
        <v>1502</v>
      </c>
      <c r="VB18" s="49" t="s">
        <v>1502</v>
      </c>
      <c r="VC18" s="49" t="s">
        <v>1502</v>
      </c>
      <c r="VD18" s="15" t="s">
        <v>1502</v>
      </c>
      <c r="VE18" s="49" t="s">
        <v>1502</v>
      </c>
      <c r="VF18" s="38"/>
      <c r="VG18" s="49" t="s">
        <v>1502</v>
      </c>
      <c r="VH18" s="49" t="s">
        <v>1502</v>
      </c>
      <c r="VI18" s="38"/>
      <c r="VJ18" s="49" t="s">
        <v>1502</v>
      </c>
      <c r="VK18" s="49" t="s">
        <v>1502</v>
      </c>
      <c r="VL18" s="49" t="s">
        <v>1502</v>
      </c>
      <c r="VM18" s="49"/>
      <c r="VN18" s="49" t="s">
        <v>1502</v>
      </c>
      <c r="VO18" s="49" t="s">
        <v>1502</v>
      </c>
      <c r="VP18" s="49" t="s">
        <v>1502</v>
      </c>
      <c r="VQ18" s="49"/>
      <c r="VR18" s="49" t="s">
        <v>1502</v>
      </c>
      <c r="VS18" s="7"/>
      <c r="VT18" s="7"/>
      <c r="VU18" s="7"/>
      <c r="VV18" s="15">
        <v>1.63</v>
      </c>
      <c r="VW18" s="15">
        <v>1.64</v>
      </c>
      <c r="VX18" s="15">
        <v>1.64</v>
      </c>
      <c r="VY18" s="49">
        <v>1.75</v>
      </c>
      <c r="VZ18" s="15">
        <f t="shared" si="224"/>
        <v>1.63</v>
      </c>
      <c r="WA18" s="15">
        <v>1.75</v>
      </c>
      <c r="WB18" s="1042">
        <v>1.65</v>
      </c>
      <c r="WC18" s="15">
        <f t="shared" si="151"/>
        <v>1.63</v>
      </c>
      <c r="WD18" s="15">
        <v>1.72</v>
      </c>
      <c r="WE18" s="53">
        <v>1.62</v>
      </c>
      <c r="WF18" s="15">
        <f t="shared" si="225"/>
        <v>1.62</v>
      </c>
      <c r="WG18" s="15">
        <v>1.75</v>
      </c>
      <c r="WH18" s="15">
        <v>1.62</v>
      </c>
      <c r="WI18" s="15">
        <f t="shared" si="226"/>
        <v>1.62</v>
      </c>
      <c r="WJ18" s="15">
        <v>1.64</v>
      </c>
      <c r="WK18" s="15">
        <v>1.66</v>
      </c>
      <c r="WL18" s="15">
        <f>MIN(WK18,WI18)</f>
        <v>1.62</v>
      </c>
      <c r="WM18" s="15">
        <v>1.66</v>
      </c>
      <c r="WN18" s="1042">
        <v>1.732</v>
      </c>
      <c r="WO18" s="38">
        <f>MIN(WN18,WL18)</f>
        <v>1.62</v>
      </c>
      <c r="WP18" s="38">
        <v>1.74</v>
      </c>
      <c r="WQ18" s="38">
        <f t="shared" si="228"/>
        <v>1.62</v>
      </c>
      <c r="WR18" s="37">
        <v>1.7509999999999999</v>
      </c>
      <c r="WS18" s="38">
        <v>1.74</v>
      </c>
      <c r="WT18" s="37">
        <f t="shared" si="152"/>
        <v>1.62</v>
      </c>
      <c r="WU18" s="37"/>
      <c r="WV18" s="6">
        <f t="shared" si="153"/>
        <v>-1</v>
      </c>
      <c r="WW18" s="15">
        <v>1.46</v>
      </c>
      <c r="WX18" s="15">
        <v>1.49</v>
      </c>
      <c r="WY18" s="14">
        <f t="shared" si="154"/>
        <v>1.46</v>
      </c>
      <c r="WZ18" s="37">
        <v>1.5</v>
      </c>
      <c r="XA18" s="14">
        <f t="shared" si="155"/>
        <v>1.46</v>
      </c>
      <c r="XB18" s="14">
        <v>1.47</v>
      </c>
      <c r="XC18" s="55">
        <v>1.45</v>
      </c>
      <c r="XD18" s="14">
        <f t="shared" si="156"/>
        <v>1.45</v>
      </c>
      <c r="XE18" s="55">
        <v>1.47</v>
      </c>
      <c r="XF18" s="14">
        <f t="shared" si="229"/>
        <v>1.45</v>
      </c>
      <c r="XG18" s="14">
        <v>1.45</v>
      </c>
      <c r="XH18" s="14">
        <v>1.42</v>
      </c>
      <c r="XI18" s="14">
        <f>MIN(XH18,XF18)</f>
        <v>1.42</v>
      </c>
      <c r="XJ18" s="37">
        <v>1.45</v>
      </c>
      <c r="XK18" s="37">
        <f>MIN(XJ18,XI18)</f>
        <v>1.42</v>
      </c>
      <c r="XL18" s="37">
        <v>1.53</v>
      </c>
      <c r="XM18" s="37">
        <f t="shared" ref="XM18" si="247">MIN(XL18,XK18)</f>
        <v>1.42</v>
      </c>
      <c r="XN18" s="37">
        <v>1.52</v>
      </c>
      <c r="XO18" s="37">
        <v>1.53</v>
      </c>
      <c r="XP18" s="37">
        <f t="shared" si="157"/>
        <v>1.42</v>
      </c>
      <c r="XQ18" s="37"/>
      <c r="XR18" s="6">
        <f t="shared" si="158"/>
        <v>-1</v>
      </c>
      <c r="XS18" s="1255" t="s">
        <v>1502</v>
      </c>
      <c r="XT18" s="1255" t="s">
        <v>1502</v>
      </c>
      <c r="XU18" s="47" t="s">
        <v>1502</v>
      </c>
      <c r="XV18" s="1255" t="s">
        <v>1502</v>
      </c>
      <c r="XW18" s="1255" t="s">
        <v>1502</v>
      </c>
      <c r="XX18" s="47" t="s">
        <v>1502</v>
      </c>
      <c r="XY18" s="1255" t="s">
        <v>1502</v>
      </c>
      <c r="XZ18" s="1255" t="s">
        <v>1502</v>
      </c>
      <c r="YA18" s="1255" t="s">
        <v>1502</v>
      </c>
      <c r="YB18" s="1255" t="s">
        <v>1502</v>
      </c>
      <c r="YC18" s="14" t="s">
        <v>1502</v>
      </c>
      <c r="YD18" s="1255" t="s">
        <v>1502</v>
      </c>
      <c r="YE18" s="1255" t="s">
        <v>1502</v>
      </c>
      <c r="YF18" s="1255" t="s">
        <v>1502</v>
      </c>
      <c r="YG18" s="1255" t="s">
        <v>1502</v>
      </c>
      <c r="YH18" s="1255" t="s">
        <v>1502</v>
      </c>
      <c r="YI18" s="1255" t="s">
        <v>1502</v>
      </c>
      <c r="YJ18" s="1255" t="s">
        <v>1502</v>
      </c>
      <c r="YK18" s="38"/>
      <c r="YL18" s="1255" t="s">
        <v>1502</v>
      </c>
      <c r="YM18" s="1255" t="s">
        <v>1502</v>
      </c>
      <c r="YN18" s="38"/>
      <c r="YO18" s="7"/>
      <c r="YP18" s="1042">
        <v>1.66</v>
      </c>
      <c r="YQ18" s="1042">
        <v>1.67</v>
      </c>
      <c r="YR18" s="1042">
        <f t="shared" si="167"/>
        <v>1.66</v>
      </c>
      <c r="YS18" s="1042">
        <v>1.66</v>
      </c>
      <c r="YT18" s="1049">
        <v>1.68</v>
      </c>
      <c r="YU18" s="1042">
        <f t="shared" si="168"/>
        <v>1.66</v>
      </c>
      <c r="YV18" s="1042">
        <v>1.69</v>
      </c>
      <c r="YW18" s="1042">
        <f>MIN(YV18,YU18)</f>
        <v>1.66</v>
      </c>
      <c r="YX18" s="1042"/>
      <c r="YY18" s="1042">
        <v>1.68</v>
      </c>
      <c r="YZ18" s="1042">
        <v>1.71</v>
      </c>
      <c r="ZA18" s="1042">
        <f>MIN(YZ18,YW18)</f>
        <v>1.66</v>
      </c>
      <c r="ZB18" s="1042"/>
      <c r="ZC18" s="1042">
        <v>1.66</v>
      </c>
      <c r="ZD18" s="38"/>
      <c r="ZE18" s="55">
        <v>1.68</v>
      </c>
      <c r="ZF18" s="38">
        <f>MIN(ZE18,ZA18)</f>
        <v>1.66</v>
      </c>
      <c r="ZG18" s="1042">
        <v>1.72</v>
      </c>
      <c r="ZH18" s="38">
        <v>1.7</v>
      </c>
      <c r="ZI18" s="38">
        <f t="shared" si="233"/>
        <v>1.66</v>
      </c>
      <c r="ZJ18" s="38">
        <v>1.71</v>
      </c>
      <c r="ZK18" s="38">
        <v>1.7</v>
      </c>
      <c r="ZL18" s="38">
        <f t="shared" si="169"/>
        <v>1.66</v>
      </c>
      <c r="ZM18" s="38"/>
      <c r="ZN18" s="1223">
        <f t="shared" si="170"/>
        <v>-1</v>
      </c>
      <c r="ZO18" s="1223">
        <f t="shared" si="171"/>
        <v>-1</v>
      </c>
      <c r="ZP18" s="38" t="s">
        <v>1502</v>
      </c>
      <c r="ZQ18" s="38" t="str">
        <f t="shared" si="13"/>
        <v>NA</v>
      </c>
      <c r="ZR18" s="38" t="s">
        <v>1502</v>
      </c>
      <c r="ZS18" s="38" t="s">
        <v>1502</v>
      </c>
      <c r="ZT18" s="38" t="str">
        <f t="shared" si="172"/>
        <v>NA</v>
      </c>
      <c r="ZU18" s="38" t="s">
        <v>1502</v>
      </c>
      <c r="ZV18" s="1223"/>
      <c r="ZW18" s="38" t="s">
        <v>1502</v>
      </c>
      <c r="ZX18" s="38" t="s">
        <v>1502</v>
      </c>
      <c r="ZY18" s="38" t="s">
        <v>1502</v>
      </c>
      <c r="ZZ18" s="38" t="s">
        <v>1502</v>
      </c>
      <c r="AAA18" s="38" t="str">
        <f t="shared" si="174"/>
        <v>NA</v>
      </c>
      <c r="AAB18" s="38"/>
      <c r="AAC18" s="1223"/>
      <c r="AAD18" s="1042" t="s">
        <v>1502</v>
      </c>
      <c r="AAE18" s="1042" t="str">
        <f t="shared" si="15"/>
        <v>NA</v>
      </c>
      <c r="AAF18" s="38" t="s">
        <v>1502</v>
      </c>
      <c r="AAG18" s="1042" t="s">
        <v>1502</v>
      </c>
      <c r="AAH18" s="38" t="str">
        <f t="shared" si="176"/>
        <v>NA</v>
      </c>
      <c r="AAI18" s="38"/>
      <c r="AAJ18" s="1223"/>
      <c r="AAK18" s="1147" t="s">
        <v>3024</v>
      </c>
      <c r="AAL18" s="349" t="s">
        <v>3025</v>
      </c>
      <c r="AAM18" s="11"/>
      <c r="AAN18" s="11" t="str">
        <f t="shared" si="16"/>
        <v xml:space="preserve">1. Better than baseline </v>
      </c>
      <c r="AAO18" s="11" t="str">
        <f t="shared" si="17"/>
        <v xml:space="preserve">1. Better than baseline </v>
      </c>
      <c r="AAP18" s="11" t="str">
        <f t="shared" si="18"/>
        <v>3. Missing baseline</v>
      </c>
      <c r="AAQ18" s="11" t="str">
        <f t="shared" si="19"/>
        <v>3. Missing baseline</v>
      </c>
      <c r="AAR18" s="11" t="str">
        <f t="shared" si="20"/>
        <v xml:space="preserve">1. Better than baseline </v>
      </c>
      <c r="AAS18" s="11" t="str">
        <f t="shared" si="21"/>
        <v xml:space="preserve">1. Better than baseline </v>
      </c>
      <c r="AAT18" s="11" t="str">
        <f t="shared" si="22"/>
        <v xml:space="preserve">1. Better than baseline </v>
      </c>
      <c r="AAU18" s="11" t="str">
        <f t="shared" si="23"/>
        <v>2. Within 10% deviation from baseline</v>
      </c>
      <c r="AAV18" s="82" t="str">
        <f t="shared" si="24"/>
        <v xml:space="preserve">1. Better than baseline </v>
      </c>
      <c r="AAW18" s="11" t="str">
        <f t="shared" si="25"/>
        <v>2. Within 10% deviation from baseline</v>
      </c>
      <c r="AAX18" s="11" t="str">
        <f t="shared" si="178"/>
        <v>4.Blocker/Not Executed</v>
      </c>
      <c r="AAY18" s="38" t="str">
        <f t="shared" si="26"/>
        <v xml:space="preserve">1. Better than baseline </v>
      </c>
      <c r="AAZ18" s="38" t="str">
        <f t="shared" si="27"/>
        <v xml:space="preserve">1. Better than baseline </v>
      </c>
      <c r="ABA18" s="38" t="str">
        <f t="shared" si="28"/>
        <v>4.Blocker/Not Executed</v>
      </c>
      <c r="ABB18" s="38" t="str">
        <f t="shared" si="179"/>
        <v xml:space="preserve">1. Better than baseline </v>
      </c>
    </row>
    <row r="19" spans="1:730" ht="15" thickBot="1" x14ac:dyDescent="0.4">
      <c r="A19" s="12">
        <v>25</v>
      </c>
      <c r="B19" s="61" t="s">
        <v>18</v>
      </c>
      <c r="E19" s="1504" t="s">
        <v>2224</v>
      </c>
      <c r="F19" s="1274" t="s">
        <v>3026</v>
      </c>
      <c r="G19" s="1274" t="s">
        <v>3026</v>
      </c>
      <c r="JB19" s="1273">
        <v>3.12</v>
      </c>
      <c r="JE19" s="980">
        <f t="shared" si="70"/>
        <v>3.12</v>
      </c>
      <c r="JF19" s="4">
        <v>3.06</v>
      </c>
      <c r="JG19" s="10">
        <v>3.51</v>
      </c>
      <c r="JH19" s="10">
        <f t="shared" si="71"/>
        <v>3.12</v>
      </c>
      <c r="JI19" s="4">
        <v>3.14</v>
      </c>
      <c r="JJ19" s="10">
        <v>3.5</v>
      </c>
      <c r="JK19" s="10">
        <f t="shared" si="72"/>
        <v>3.12</v>
      </c>
      <c r="JM19" s="6">
        <f t="shared" si="73"/>
        <v>-1</v>
      </c>
      <c r="LQ19" s="1272">
        <v>4.0999999999999996</v>
      </c>
      <c r="LT19" s="10">
        <f t="shared" si="86"/>
        <v>4.0999999999999996</v>
      </c>
      <c r="LU19" s="10">
        <v>4.22</v>
      </c>
      <c r="LV19" s="10">
        <f t="shared" si="87"/>
        <v>4.0999999999999996</v>
      </c>
      <c r="LW19" s="10">
        <v>4.28</v>
      </c>
      <c r="LX19" s="10">
        <v>4.1100000000000003</v>
      </c>
      <c r="LY19" s="10">
        <f t="shared" si="88"/>
        <v>4.0999999999999996</v>
      </c>
      <c r="LZ19" s="10"/>
      <c r="MA19" s="6">
        <f t="shared" si="89"/>
        <v>-1</v>
      </c>
      <c r="OG19" s="1272">
        <v>3.51</v>
      </c>
      <c r="OJ19" s="10">
        <f t="shared" si="105"/>
        <v>3.51</v>
      </c>
      <c r="OK19" s="12">
        <v>1.79</v>
      </c>
      <c r="OL19" s="10">
        <f t="shared" si="106"/>
        <v>1.79</v>
      </c>
      <c r="OM19" s="10">
        <v>1.81</v>
      </c>
      <c r="ON19" s="10">
        <v>1.84</v>
      </c>
      <c r="OO19" s="10">
        <f t="shared" si="107"/>
        <v>1.79</v>
      </c>
      <c r="OP19" s="36">
        <v>1.78</v>
      </c>
      <c r="OQ19" s="36">
        <f t="shared" si="108"/>
        <v>1.78</v>
      </c>
      <c r="OR19" s="40">
        <v>1.77</v>
      </c>
      <c r="OS19" s="10">
        <f t="shared" si="109"/>
        <v>1.77</v>
      </c>
      <c r="OT19" s="40">
        <v>1.79</v>
      </c>
      <c r="OU19" s="980">
        <v>1.79</v>
      </c>
      <c r="OV19" s="10">
        <v>1.83</v>
      </c>
      <c r="OW19" s="6">
        <f t="shared" si="110"/>
        <v>2.2346368715083817E-2</v>
      </c>
      <c r="QG19" s="152">
        <v>2.2200000000000002</v>
      </c>
      <c r="QH19" s="4">
        <v>2.29</v>
      </c>
      <c r="QJ19" s="10">
        <f t="shared" si="119"/>
        <v>2.2200000000000002</v>
      </c>
      <c r="QK19" s="12">
        <v>2.23</v>
      </c>
      <c r="QL19" s="12">
        <f t="shared" si="120"/>
        <v>2.2200000000000002</v>
      </c>
      <c r="QM19" s="10">
        <v>2.2400000000000002</v>
      </c>
      <c r="QN19" s="980">
        <f>MIN(QL19,QM19)</f>
        <v>2.2200000000000002</v>
      </c>
      <c r="QO19" s="10">
        <v>2.2400000000000002</v>
      </c>
      <c r="QP19" s="36">
        <v>2.27</v>
      </c>
      <c r="QQ19" s="10">
        <f t="shared" si="121"/>
        <v>2.2200000000000002</v>
      </c>
      <c r="QR19" s="40">
        <v>2.25</v>
      </c>
      <c r="QS19" s="10">
        <f t="shared" si="122"/>
        <v>2.2200000000000002</v>
      </c>
      <c r="QT19" s="10">
        <v>2.2200000000000002</v>
      </c>
      <c r="QU19" s="10">
        <f t="shared" si="123"/>
        <v>2.2200000000000002</v>
      </c>
      <c r="QV19" s="10">
        <v>2.25</v>
      </c>
      <c r="QW19" s="980">
        <v>2.23</v>
      </c>
      <c r="QX19" s="10">
        <v>2.35</v>
      </c>
      <c r="QY19" s="40">
        <v>2.2799999999999998</v>
      </c>
      <c r="QZ19" s="371">
        <f t="shared" si="4"/>
        <v>2.23</v>
      </c>
      <c r="RA19" s="371">
        <v>2.34</v>
      </c>
      <c r="RB19" s="371">
        <f t="shared" si="214"/>
        <v>2.23</v>
      </c>
      <c r="RC19" s="371">
        <v>2.33</v>
      </c>
      <c r="RD19" s="371">
        <v>2.31</v>
      </c>
      <c r="RE19" s="357">
        <f>(RD19-RB19)/RB19</f>
        <v>3.5874439461883442E-2</v>
      </c>
      <c r="RF19" s="186"/>
      <c r="RG19" s="186"/>
      <c r="RH19" s="186"/>
      <c r="RI19" s="186"/>
      <c r="RJ19" s="186"/>
      <c r="RK19" s="186"/>
      <c r="RL19" s="186"/>
      <c r="RM19" s="186"/>
      <c r="RN19" s="186"/>
      <c r="RO19" s="186"/>
      <c r="RP19" s="186"/>
      <c r="RQ19" s="186"/>
      <c r="RR19" s="186"/>
      <c r="RS19" s="186"/>
      <c r="RT19" s="186"/>
      <c r="RU19" s="186"/>
      <c r="RV19" s="186"/>
      <c r="RW19" s="186"/>
      <c r="RX19" s="186"/>
      <c r="RY19" s="186"/>
      <c r="RZ19" s="186"/>
      <c r="SA19" s="186"/>
      <c r="SB19" s="186"/>
      <c r="SC19" s="186"/>
      <c r="SD19" s="186"/>
      <c r="SE19" s="1650">
        <v>4.55</v>
      </c>
      <c r="SF19" s="186"/>
      <c r="SG19" s="61">
        <f t="shared" si="131"/>
        <v>4.55</v>
      </c>
      <c r="SH19" s="61">
        <v>4.63</v>
      </c>
      <c r="SI19" s="33">
        <v>2.13</v>
      </c>
      <c r="SJ19" s="33">
        <f t="shared" si="132"/>
        <v>2.13</v>
      </c>
      <c r="SK19" s="33">
        <v>2.1800000000000002</v>
      </c>
      <c r="SL19" s="1651">
        <f t="shared" si="216"/>
        <v>2.13</v>
      </c>
      <c r="SM19" s="33">
        <v>2.23</v>
      </c>
      <c r="SN19" s="188">
        <v>2.31</v>
      </c>
      <c r="SO19" s="61">
        <f t="shared" si="133"/>
        <v>2.13</v>
      </c>
      <c r="SP19" s="188">
        <v>2.2799999999999998</v>
      </c>
      <c r="SQ19" s="1508">
        <v>2.11</v>
      </c>
      <c r="SR19" s="33">
        <v>2.15</v>
      </c>
      <c r="SS19" s="61">
        <v>2.2200000000000002</v>
      </c>
      <c r="ST19" s="61">
        <f t="shared" si="134"/>
        <v>2.11</v>
      </c>
      <c r="SU19" s="188">
        <v>2.42</v>
      </c>
      <c r="SV19" s="61">
        <f t="shared" si="5"/>
        <v>2.11</v>
      </c>
      <c r="SW19" s="371">
        <v>2.39</v>
      </c>
      <c r="SX19" s="1137">
        <v>2.3199999999999998</v>
      </c>
      <c r="SY19" s="371"/>
      <c r="SZ19" s="40">
        <v>2.4700000000000002</v>
      </c>
      <c r="TA19" s="371">
        <f t="shared" si="219"/>
        <v>2.3199999999999998</v>
      </c>
      <c r="TB19" s="371">
        <v>2.48</v>
      </c>
      <c r="TC19" s="6">
        <f t="shared" si="6"/>
        <v>6.8965517241379379E-2</v>
      </c>
      <c r="UF19" s="1276">
        <v>1.84</v>
      </c>
      <c r="UI19" s="4">
        <f t="shared" si="221"/>
        <v>1.84</v>
      </c>
      <c r="UJ19" s="10">
        <v>1.85</v>
      </c>
      <c r="UK19" s="10">
        <v>1.88</v>
      </c>
      <c r="UL19" s="4">
        <v>1.62</v>
      </c>
      <c r="UM19" s="47">
        <v>1.645</v>
      </c>
      <c r="UN19" s="10">
        <f t="shared" si="141"/>
        <v>1.62</v>
      </c>
      <c r="UO19" s="14">
        <v>1.66</v>
      </c>
      <c r="UP19" s="14">
        <v>1.7</v>
      </c>
      <c r="UQ19" s="14">
        <f t="shared" si="142"/>
        <v>1.62</v>
      </c>
      <c r="UR19" s="14">
        <v>1.71</v>
      </c>
      <c r="US19" s="14">
        <v>1.7</v>
      </c>
      <c r="UT19" s="14">
        <f t="shared" ref="UT19" si="248">MIN(UR19,UQ19)</f>
        <v>1.62</v>
      </c>
      <c r="UU19" s="14">
        <v>1.7249999999999999</v>
      </c>
      <c r="UV19" s="14">
        <v>1.72</v>
      </c>
      <c r="UW19" s="14">
        <f t="shared" si="144"/>
        <v>1.62</v>
      </c>
      <c r="UX19" s="46">
        <v>1.71</v>
      </c>
      <c r="UY19" s="46">
        <v>1.7</v>
      </c>
      <c r="UZ19" s="14">
        <f t="shared" si="145"/>
        <v>1.62</v>
      </c>
      <c r="VA19" s="14">
        <v>1.65</v>
      </c>
      <c r="VB19" s="14">
        <v>1.63</v>
      </c>
      <c r="VC19" s="10">
        <f t="shared" si="146"/>
        <v>1.62</v>
      </c>
      <c r="VD19" s="10">
        <v>1.66</v>
      </c>
      <c r="VE19" s="10">
        <f t="shared" si="147"/>
        <v>1.62</v>
      </c>
      <c r="VF19" s="40"/>
      <c r="VG19" s="40">
        <v>1.65</v>
      </c>
      <c r="VH19" s="1138">
        <v>1.63</v>
      </c>
      <c r="VI19" s="36"/>
      <c r="VJ19" s="36">
        <v>1.64</v>
      </c>
      <c r="VK19" s="36">
        <v>1.68</v>
      </c>
      <c r="VL19" s="36">
        <f t="shared" si="223"/>
        <v>1.63</v>
      </c>
      <c r="VM19" s="36"/>
      <c r="VN19" s="36">
        <v>1.65</v>
      </c>
      <c r="VO19" s="36">
        <v>1.68</v>
      </c>
      <c r="VP19" s="36">
        <f t="shared" si="148"/>
        <v>1.63</v>
      </c>
      <c r="VQ19" s="36"/>
      <c r="VR19" s="36">
        <v>1.66</v>
      </c>
      <c r="VS19" s="357">
        <f t="shared" si="149"/>
        <v>-1</v>
      </c>
      <c r="VT19" s="357">
        <f t="shared" si="150"/>
        <v>1.8404907975460141E-2</v>
      </c>
      <c r="VV19" s="10">
        <v>3.3</v>
      </c>
      <c r="VW19" s="10">
        <v>3.3</v>
      </c>
      <c r="VX19" s="10">
        <v>3.31</v>
      </c>
      <c r="VY19" s="51">
        <v>3.3</v>
      </c>
      <c r="VZ19" s="10">
        <f t="shared" si="224"/>
        <v>3.3</v>
      </c>
      <c r="WA19" s="10">
        <v>3.34</v>
      </c>
      <c r="WB19" s="37">
        <v>3.3</v>
      </c>
      <c r="WC19" s="14">
        <f t="shared" si="151"/>
        <v>3.3</v>
      </c>
      <c r="WD19" s="14">
        <v>3.31</v>
      </c>
      <c r="WE19" s="46">
        <v>3.32</v>
      </c>
      <c r="WF19" s="14">
        <f t="shared" si="225"/>
        <v>3.3</v>
      </c>
      <c r="WG19" s="14">
        <v>3.22</v>
      </c>
      <c r="WH19" s="10">
        <v>3.32</v>
      </c>
      <c r="WI19" s="980">
        <v>3.31</v>
      </c>
      <c r="WJ19" s="10">
        <v>3.27</v>
      </c>
      <c r="WK19" s="10">
        <v>3.35</v>
      </c>
      <c r="WL19" s="10">
        <v>3.3</v>
      </c>
      <c r="WM19" s="47">
        <v>3.214</v>
      </c>
      <c r="WN19" s="54">
        <v>3.2160000000000002</v>
      </c>
      <c r="WO19" s="36">
        <f t="shared" ref="WO19" si="249">MIN(WN19,WL19)</f>
        <v>3.2160000000000002</v>
      </c>
      <c r="WP19" s="40">
        <v>3.27</v>
      </c>
      <c r="WQ19" s="371">
        <f t="shared" si="228"/>
        <v>3.2160000000000002</v>
      </c>
      <c r="WR19" s="371">
        <v>3.27</v>
      </c>
      <c r="WS19" s="40">
        <v>3.27</v>
      </c>
      <c r="WT19" s="371">
        <f t="shared" si="152"/>
        <v>3.2160000000000002</v>
      </c>
      <c r="WU19" s="371"/>
      <c r="WV19" s="357">
        <f t="shared" si="153"/>
        <v>-1</v>
      </c>
      <c r="WW19" s="47">
        <v>2.2000000000000002</v>
      </c>
      <c r="WX19" s="10">
        <v>2.21</v>
      </c>
      <c r="WY19" s="10">
        <f t="shared" si="154"/>
        <v>2.2000000000000002</v>
      </c>
      <c r="WZ19" s="36">
        <v>2.2000000000000002</v>
      </c>
      <c r="XA19" s="10">
        <f t="shared" si="155"/>
        <v>2.2000000000000002</v>
      </c>
      <c r="XB19" s="10">
        <v>2.258</v>
      </c>
      <c r="XC19" s="40">
        <v>2.2599999999999998</v>
      </c>
      <c r="XD19" s="10">
        <f t="shared" si="156"/>
        <v>2.2000000000000002</v>
      </c>
      <c r="XE19" s="40">
        <v>2.21</v>
      </c>
      <c r="XF19" s="10">
        <f t="shared" si="229"/>
        <v>2.2000000000000002</v>
      </c>
      <c r="XG19" s="10">
        <v>2.29</v>
      </c>
      <c r="XH19" s="10">
        <v>2.25</v>
      </c>
      <c r="XI19" s="10">
        <f t="shared" ref="XI19" si="250">MIN(XH19,XF19)</f>
        <v>2.2000000000000002</v>
      </c>
      <c r="XJ19" s="40">
        <v>2.2799999999999998</v>
      </c>
      <c r="XK19" s="371">
        <f t="shared" ref="XK19" si="251">MIN(XJ19,XI19)</f>
        <v>2.2000000000000002</v>
      </c>
      <c r="XL19" s="371">
        <v>2.3199999999999998</v>
      </c>
      <c r="XM19" s="371">
        <f t="shared" si="230"/>
        <v>2.2000000000000002</v>
      </c>
      <c r="XN19" s="371">
        <v>2.35</v>
      </c>
      <c r="XO19" s="371">
        <v>2.3199999999999998</v>
      </c>
      <c r="XP19" s="371">
        <f t="shared" si="157"/>
        <v>2.2000000000000002</v>
      </c>
      <c r="XQ19" s="371"/>
      <c r="XR19" s="357">
        <f t="shared" si="158"/>
        <v>-1</v>
      </c>
      <c r="XS19" s="1323">
        <v>1.43</v>
      </c>
      <c r="XT19" s="1235">
        <v>1.7</v>
      </c>
      <c r="XU19" s="1284">
        <v>1.88</v>
      </c>
      <c r="XV19" s="1284">
        <f t="shared" si="159"/>
        <v>1.43</v>
      </c>
      <c r="XW19" s="1284">
        <v>1.45</v>
      </c>
      <c r="XX19" s="1284">
        <v>1.91</v>
      </c>
      <c r="XY19" s="1284">
        <f t="shared" si="160"/>
        <v>1.43</v>
      </c>
      <c r="XZ19" s="1392">
        <v>1.42</v>
      </c>
      <c r="YA19" s="1284">
        <f t="shared" si="161"/>
        <v>1.42</v>
      </c>
      <c r="YB19" s="1284">
        <v>1.47</v>
      </c>
      <c r="YC19" s="10">
        <v>1.56</v>
      </c>
      <c r="YD19" s="10">
        <f t="shared" si="162"/>
        <v>1.42</v>
      </c>
      <c r="YE19" s="1446">
        <v>1.57</v>
      </c>
      <c r="YF19" s="14">
        <f t="shared" si="163"/>
        <v>1.42</v>
      </c>
      <c r="YG19" s="40">
        <v>1.58</v>
      </c>
      <c r="YH19" s="36">
        <f t="shared" si="164"/>
        <v>1.42</v>
      </c>
      <c r="YI19" s="40">
        <v>1.59</v>
      </c>
      <c r="YJ19" s="371">
        <f t="shared" ref="YJ19" si="252">MIN(YI19,YH19)</f>
        <v>1.42</v>
      </c>
      <c r="YK19" s="371">
        <v>1.5</v>
      </c>
      <c r="YL19" s="40">
        <v>1.59</v>
      </c>
      <c r="YM19" s="371">
        <f t="shared" si="165"/>
        <v>1.42</v>
      </c>
      <c r="YN19" s="1052"/>
      <c r="YO19" s="1229">
        <f t="shared" si="166"/>
        <v>-1</v>
      </c>
      <c r="YP19" s="47">
        <v>1.39</v>
      </c>
      <c r="YQ19" s="47">
        <v>1.46</v>
      </c>
      <c r="YR19" s="1181">
        <f t="shared" si="167"/>
        <v>1.39</v>
      </c>
      <c r="YS19" s="47">
        <v>1.45</v>
      </c>
      <c r="YT19" s="48">
        <v>1.504</v>
      </c>
      <c r="YU19" s="47">
        <f t="shared" si="168"/>
        <v>1.39</v>
      </c>
      <c r="YV19" s="47">
        <v>1.57</v>
      </c>
      <c r="YW19" s="1181">
        <v>1.49</v>
      </c>
      <c r="YX19" s="47">
        <v>1.6</v>
      </c>
      <c r="YY19" s="47">
        <v>1.59</v>
      </c>
      <c r="YZ19" s="77">
        <v>1.56</v>
      </c>
      <c r="ZA19" s="389">
        <f>MIN(YZ19,YW19)</f>
        <v>1.49</v>
      </c>
      <c r="ZB19" s="77">
        <v>1.53</v>
      </c>
      <c r="ZC19" s="77">
        <v>1.51</v>
      </c>
      <c r="ZD19" s="40">
        <v>1.52</v>
      </c>
      <c r="ZE19" s="40">
        <v>1.55</v>
      </c>
      <c r="ZF19" s="46">
        <f>MIN(ZE19,ZA19)</f>
        <v>1.49</v>
      </c>
      <c r="ZG19" s="77">
        <v>1.57</v>
      </c>
      <c r="ZH19" s="40">
        <v>1.55</v>
      </c>
      <c r="ZI19" s="371">
        <v>1.5</v>
      </c>
      <c r="ZJ19" s="371">
        <v>1.56</v>
      </c>
      <c r="ZK19" s="40">
        <v>1.55</v>
      </c>
      <c r="ZL19" s="46">
        <f t="shared" si="169"/>
        <v>1.5</v>
      </c>
      <c r="ZM19" s="46"/>
      <c r="ZN19" s="1229">
        <f t="shared" si="170"/>
        <v>2.6845637583892641E-2</v>
      </c>
      <c r="ZO19" s="6">
        <f t="shared" si="171"/>
        <v>-1</v>
      </c>
      <c r="ZP19" s="46">
        <v>1.24</v>
      </c>
      <c r="ZQ19" s="46">
        <f t="shared" si="13"/>
        <v>1.24</v>
      </c>
      <c r="ZR19" s="46">
        <v>1.24</v>
      </c>
      <c r="ZS19" s="46">
        <v>1.24</v>
      </c>
      <c r="ZT19" s="37">
        <f t="shared" si="172"/>
        <v>1.24</v>
      </c>
      <c r="ZU19" s="37">
        <v>1.27</v>
      </c>
      <c r="ZV19" s="6">
        <f t="shared" si="173"/>
        <v>2.4193548387096794E-2</v>
      </c>
      <c r="ZW19" s="46">
        <v>1.32</v>
      </c>
      <c r="ZX19" s="46">
        <f t="shared" si="14"/>
        <v>1.32</v>
      </c>
      <c r="ZY19" s="46">
        <v>1.31</v>
      </c>
      <c r="ZZ19" s="46">
        <v>1.32</v>
      </c>
      <c r="AAA19" s="37">
        <f t="shared" si="174"/>
        <v>1.32</v>
      </c>
      <c r="AAB19" s="37"/>
      <c r="AAC19" s="6">
        <f t="shared" si="175"/>
        <v>-1</v>
      </c>
      <c r="AAD19" s="77">
        <v>1.23</v>
      </c>
      <c r="AAE19" s="77">
        <f t="shared" si="15"/>
        <v>1.23</v>
      </c>
      <c r="AAF19" s="46">
        <v>1.24</v>
      </c>
      <c r="AAG19" s="77">
        <v>1.23</v>
      </c>
      <c r="AAH19" s="37">
        <f t="shared" si="176"/>
        <v>1.23</v>
      </c>
      <c r="AAI19" s="37"/>
      <c r="AAJ19" s="6">
        <f t="shared" si="177"/>
        <v>-1</v>
      </c>
      <c r="AAK19" s="61"/>
      <c r="AAL19" s="186"/>
      <c r="AAM19" s="186"/>
      <c r="AAN19" s="186"/>
      <c r="AAO19" s="186"/>
      <c r="AAP19" s="186"/>
      <c r="AAQ19" s="186"/>
      <c r="AAR19" s="186"/>
      <c r="AAS19" s="186"/>
      <c r="AAT19" s="186"/>
      <c r="AAU19" s="186"/>
      <c r="AAV19" s="186" t="str">
        <f t="shared" si="24"/>
        <v>2. Within 10% deviation from baseline</v>
      </c>
      <c r="AAW19" s="9" t="str">
        <f t="shared" si="25"/>
        <v>2. Within 10% deviation from baseline</v>
      </c>
      <c r="AAX19" s="4" t="str">
        <f t="shared" si="178"/>
        <v>4.Blocker/Not Executed</v>
      </c>
      <c r="AAY19" s="40" t="str">
        <f t="shared" si="26"/>
        <v xml:space="preserve">1. Better than baseline </v>
      </c>
      <c r="AAZ19" s="40" t="str">
        <f t="shared" si="27"/>
        <v xml:space="preserve">1. Better than baseline </v>
      </c>
      <c r="ABA19" s="40" t="str">
        <f t="shared" si="28"/>
        <v xml:space="preserve">1. Better than baseline </v>
      </c>
      <c r="ABB19" s="40" t="str">
        <f t="shared" si="179"/>
        <v xml:space="preserve">1. Better than baseline </v>
      </c>
    </row>
    <row r="20" spans="1:730" ht="15" thickBot="1" x14ac:dyDescent="0.4">
      <c r="A20" s="40">
        <v>26</v>
      </c>
      <c r="B20" s="40" t="s">
        <v>18</v>
      </c>
      <c r="C20" s="40"/>
      <c r="D20" s="40"/>
      <c r="E20" s="9" t="s">
        <v>3027</v>
      </c>
      <c r="F20" s="730" t="s">
        <v>3027</v>
      </c>
      <c r="G20" s="1477" t="s">
        <v>3028</v>
      </c>
      <c r="OQ20" s="40" t="s">
        <v>1502</v>
      </c>
      <c r="OR20" s="69"/>
      <c r="OS20" s="40" t="s">
        <v>1502</v>
      </c>
      <c r="OT20" s="40" t="s">
        <v>1502</v>
      </c>
      <c r="OU20" s="40" t="s">
        <v>1502</v>
      </c>
      <c r="OV20" s="40" t="s">
        <v>1502</v>
      </c>
      <c r="OW20" s="1160"/>
      <c r="QQ20" s="40" t="s">
        <v>1502</v>
      </c>
      <c r="QR20" s="69"/>
      <c r="QS20" s="40" t="s">
        <v>1502</v>
      </c>
      <c r="QT20" s="40" t="s">
        <v>1502</v>
      </c>
      <c r="QU20" s="40" t="s">
        <v>1502</v>
      </c>
      <c r="QV20" s="40" t="s">
        <v>1502</v>
      </c>
      <c r="QW20" s="40" t="s">
        <v>1502</v>
      </c>
      <c r="QX20" s="40" t="s">
        <v>1502</v>
      </c>
      <c r="QY20" s="40" t="s">
        <v>1502</v>
      </c>
      <c r="QZ20" s="36" t="s">
        <v>1502</v>
      </c>
      <c r="RA20" s="36" t="s">
        <v>1502</v>
      </c>
      <c r="RB20" s="36" t="s">
        <v>1502</v>
      </c>
      <c r="RC20" s="36"/>
      <c r="RD20" s="36"/>
      <c r="RE20" s="966"/>
      <c r="SO20" s="36" t="s">
        <v>1502</v>
      </c>
      <c r="SP20" s="59"/>
      <c r="SQ20" s="36" t="s">
        <v>1502</v>
      </c>
      <c r="SR20" s="36" t="s">
        <v>1502</v>
      </c>
      <c r="SS20" s="36" t="s">
        <v>1502</v>
      </c>
      <c r="ST20" s="36" t="s">
        <v>1502</v>
      </c>
      <c r="SU20" s="36"/>
      <c r="SV20" s="36" t="s">
        <v>1502</v>
      </c>
      <c r="SW20" s="36" t="s">
        <v>1502</v>
      </c>
      <c r="SX20" s="36" t="s">
        <v>1502</v>
      </c>
      <c r="SY20" s="36" t="s">
        <v>1502</v>
      </c>
      <c r="SZ20" s="40" t="s">
        <v>1502</v>
      </c>
      <c r="TA20" s="36" t="s">
        <v>1502</v>
      </c>
      <c r="TB20" s="36"/>
      <c r="TC20" s="1160"/>
      <c r="UW20" s="40">
        <v>95.6</v>
      </c>
      <c r="UX20" s="40">
        <v>95.24</v>
      </c>
      <c r="UY20" s="69">
        <v>94.85</v>
      </c>
      <c r="UZ20" s="69">
        <f t="shared" si="145"/>
        <v>94.85</v>
      </c>
      <c r="VA20" s="69">
        <v>100.95</v>
      </c>
      <c r="VB20" s="69">
        <v>101.24</v>
      </c>
      <c r="VC20" s="69">
        <f t="shared" si="146"/>
        <v>94.85</v>
      </c>
      <c r="VD20" s="69">
        <v>101.11</v>
      </c>
      <c r="VE20" s="69">
        <f t="shared" si="147"/>
        <v>94.85</v>
      </c>
      <c r="VF20" s="40"/>
      <c r="VG20" s="40">
        <v>100.54</v>
      </c>
      <c r="VH20" s="40">
        <f t="shared" si="222"/>
        <v>94.85</v>
      </c>
      <c r="VI20" s="40"/>
      <c r="VJ20" s="40">
        <v>96.77</v>
      </c>
      <c r="VK20" s="40">
        <v>98.5</v>
      </c>
      <c r="VL20" s="40">
        <f t="shared" si="223"/>
        <v>94.85</v>
      </c>
      <c r="VM20" s="40"/>
      <c r="VN20" s="40">
        <v>96.91</v>
      </c>
      <c r="VO20" s="40">
        <v>98.5</v>
      </c>
      <c r="VP20" s="40">
        <f t="shared" si="148"/>
        <v>94.85</v>
      </c>
      <c r="VQ20" s="40"/>
      <c r="VR20" s="40">
        <v>95.63</v>
      </c>
      <c r="VS20" s="5">
        <f t="shared" si="149"/>
        <v>-1</v>
      </c>
      <c r="VT20" s="5">
        <f t="shared" si="150"/>
        <v>8.2235108065366498E-3</v>
      </c>
      <c r="WC20" s="40" t="s">
        <v>1502</v>
      </c>
      <c r="WD20" s="40" t="s">
        <v>1502</v>
      </c>
      <c r="WE20" s="40"/>
      <c r="WF20" s="40" t="s">
        <v>1502</v>
      </c>
      <c r="WG20" s="40" t="s">
        <v>1502</v>
      </c>
      <c r="WH20" s="69" t="s">
        <v>1502</v>
      </c>
      <c r="WI20" s="40" t="s">
        <v>1502</v>
      </c>
      <c r="WJ20" s="40"/>
      <c r="WK20" s="40" t="s">
        <v>1502</v>
      </c>
      <c r="WL20" s="40" t="s">
        <v>1502</v>
      </c>
      <c r="WM20" s="40"/>
      <c r="WN20" s="40" t="s">
        <v>1502</v>
      </c>
      <c r="WO20" s="40" t="s">
        <v>1502</v>
      </c>
      <c r="WP20" s="40" t="s">
        <v>1502</v>
      </c>
      <c r="WQ20" s="36" t="s">
        <v>1502</v>
      </c>
      <c r="WR20" s="36"/>
      <c r="WS20" s="40" t="s">
        <v>1502</v>
      </c>
      <c r="WT20" s="40" t="s">
        <v>1502</v>
      </c>
      <c r="WU20" s="36"/>
      <c r="WV20" s="966"/>
      <c r="XA20" s="40" t="s">
        <v>1502</v>
      </c>
      <c r="XB20" s="69"/>
      <c r="XC20" s="69"/>
      <c r="XD20" s="40" t="s">
        <v>1502</v>
      </c>
      <c r="XE20" s="69"/>
      <c r="XF20" s="40" t="s">
        <v>1502</v>
      </c>
      <c r="XG20" s="40" t="s">
        <v>1502</v>
      </c>
      <c r="XH20" s="40" t="s">
        <v>1502</v>
      </c>
      <c r="XI20" s="40" t="s">
        <v>1502</v>
      </c>
      <c r="XJ20" s="40" t="s">
        <v>1502</v>
      </c>
      <c r="XK20" s="40" t="s">
        <v>1502</v>
      </c>
      <c r="XL20" s="40" t="s">
        <v>1502</v>
      </c>
      <c r="XM20" s="36" t="s">
        <v>1502</v>
      </c>
      <c r="XN20" s="36"/>
      <c r="XO20" s="40" t="s">
        <v>1502</v>
      </c>
      <c r="XP20" s="40" t="s">
        <v>1502</v>
      </c>
      <c r="XQ20" s="36"/>
      <c r="XR20" s="1160"/>
      <c r="XY20" s="40">
        <v>98.74</v>
      </c>
      <c r="XZ20" s="40">
        <v>98.44</v>
      </c>
      <c r="YA20" s="69">
        <f t="shared" si="161"/>
        <v>98.44</v>
      </c>
      <c r="YB20" s="69">
        <v>94.68</v>
      </c>
      <c r="YC20" s="69">
        <v>98.21</v>
      </c>
      <c r="YD20" s="69">
        <f t="shared" si="162"/>
        <v>98.21</v>
      </c>
      <c r="YE20" s="40">
        <v>102.86</v>
      </c>
      <c r="YF20" s="46">
        <f t="shared" si="163"/>
        <v>98.21</v>
      </c>
      <c r="YG20" s="40">
        <v>104.95</v>
      </c>
      <c r="YH20" s="40">
        <f t="shared" si="164"/>
        <v>98.21</v>
      </c>
      <c r="YI20" s="40">
        <v>105.42</v>
      </c>
      <c r="YJ20" s="36">
        <f t="shared" si="231"/>
        <v>98.21</v>
      </c>
      <c r="YK20" s="36">
        <v>106.5</v>
      </c>
      <c r="YL20" s="40">
        <v>105.42</v>
      </c>
      <c r="YM20" s="36">
        <f t="shared" si="165"/>
        <v>98.21</v>
      </c>
      <c r="YN20" s="36"/>
      <c r="YO20" s="6">
        <f t="shared" si="166"/>
        <v>-1</v>
      </c>
      <c r="YR20" s="40" t="s">
        <v>1502</v>
      </c>
      <c r="YS20" s="40" t="s">
        <v>1502</v>
      </c>
      <c r="YT20" s="40"/>
      <c r="YU20" s="40" t="s">
        <v>1502</v>
      </c>
      <c r="YV20" s="40" t="s">
        <v>1502</v>
      </c>
      <c r="YW20" s="40" t="s">
        <v>1502</v>
      </c>
      <c r="YX20" s="40"/>
      <c r="YY20" s="40"/>
      <c r="YZ20" s="40"/>
      <c r="ZA20" s="40" t="s">
        <v>1502</v>
      </c>
      <c r="ZB20" s="40"/>
      <c r="ZC20" s="40"/>
      <c r="ZD20" s="40"/>
      <c r="ZE20" s="40"/>
      <c r="ZF20" s="40" t="s">
        <v>1502</v>
      </c>
      <c r="ZG20" s="40" t="s">
        <v>1502</v>
      </c>
      <c r="ZH20" s="40" t="s">
        <v>1502</v>
      </c>
      <c r="ZI20" s="40" t="s">
        <v>1502</v>
      </c>
      <c r="ZJ20" s="36"/>
      <c r="ZK20" s="40" t="s">
        <v>1502</v>
      </c>
      <c r="ZL20" s="40" t="s">
        <v>1502</v>
      </c>
      <c r="ZM20" s="40"/>
      <c r="ZN20" s="1160" t="e">
        <f t="shared" si="170"/>
        <v>#VALUE!</v>
      </c>
      <c r="ZO20" s="1160"/>
      <c r="ZP20" s="40">
        <v>88.84</v>
      </c>
      <c r="ZQ20" s="40">
        <f t="shared" si="13"/>
        <v>88.84</v>
      </c>
      <c r="ZR20" s="40">
        <v>88.66</v>
      </c>
      <c r="ZS20" s="40">
        <v>88.84</v>
      </c>
      <c r="ZT20" s="40">
        <f t="shared" si="172"/>
        <v>88.84</v>
      </c>
      <c r="ZU20" s="40">
        <v>92.24</v>
      </c>
      <c r="ZV20" s="1160">
        <f t="shared" si="173"/>
        <v>3.8271049076992247E-2</v>
      </c>
      <c r="ZW20" s="40">
        <v>90.17</v>
      </c>
      <c r="ZX20" s="40">
        <f t="shared" si="14"/>
        <v>90.17</v>
      </c>
      <c r="ZY20" s="40">
        <v>90.21</v>
      </c>
      <c r="ZZ20" s="40">
        <v>90.17</v>
      </c>
      <c r="AAA20" s="40">
        <f t="shared" si="174"/>
        <v>90.17</v>
      </c>
      <c r="AAB20" s="40"/>
      <c r="AAC20" s="1160">
        <f t="shared" si="175"/>
        <v>-1</v>
      </c>
      <c r="AAD20" s="40">
        <v>89.2</v>
      </c>
      <c r="AAE20" s="40">
        <f t="shared" si="15"/>
        <v>89.2</v>
      </c>
      <c r="AAF20" s="40">
        <v>89.94</v>
      </c>
      <c r="AAG20" s="40">
        <v>89.2</v>
      </c>
      <c r="AAH20" s="40">
        <f t="shared" si="176"/>
        <v>89.2</v>
      </c>
      <c r="AAI20" s="40"/>
      <c r="AAJ20" s="1160">
        <f t="shared" si="177"/>
        <v>-1</v>
      </c>
      <c r="AAK20" s="9"/>
      <c r="AAL20" s="9"/>
      <c r="AAM20" s="9"/>
      <c r="AAN20" s="9"/>
      <c r="AAO20" s="9"/>
      <c r="AAP20" s="9"/>
      <c r="AAQ20" s="9"/>
      <c r="AAR20" s="9"/>
      <c r="AAS20" s="9"/>
      <c r="AAT20" s="9"/>
      <c r="AAU20" s="9"/>
      <c r="AAV20" s="81" t="str">
        <f t="shared" si="24"/>
        <v>4.Blocker/Not Executed</v>
      </c>
      <c r="AAW20" s="9" t="str">
        <f t="shared" si="25"/>
        <v>4.Blocker/Not Executed</v>
      </c>
      <c r="AAX20" s="63" t="str">
        <f t="shared" si="178"/>
        <v>4.Blocker/Not Executed</v>
      </c>
      <c r="AAY20" s="40" t="str">
        <f t="shared" si="26"/>
        <v>4.Blocker/Not Executed</v>
      </c>
      <c r="AAZ20" s="40" t="str">
        <f t="shared" si="27"/>
        <v>4.Blocker/Not Executed</v>
      </c>
      <c r="ABA20" s="40" t="str">
        <f t="shared" si="28"/>
        <v xml:space="preserve">1. Better than baseline </v>
      </c>
      <c r="ABB20" s="40" t="str">
        <f t="shared" si="179"/>
        <v>4.Blocker/Not Executed</v>
      </c>
    </row>
    <row r="21" spans="1:730" ht="15" thickBot="1" x14ac:dyDescent="0.4">
      <c r="A21" s="36">
        <v>27</v>
      </c>
      <c r="B21" s="36" t="s">
        <v>18</v>
      </c>
      <c r="C21" s="36"/>
      <c r="D21" s="36"/>
      <c r="E21" s="10" t="s">
        <v>3027</v>
      </c>
      <c r="F21" s="695" t="s">
        <v>3027</v>
      </c>
      <c r="G21" s="1478" t="s">
        <v>3029</v>
      </c>
      <c r="OQ21" s="36" t="s">
        <v>1502</v>
      </c>
      <c r="OR21" s="59"/>
      <c r="OS21" s="36" t="s">
        <v>1502</v>
      </c>
      <c r="OT21" s="36" t="s">
        <v>1502</v>
      </c>
      <c r="OU21" s="36" t="s">
        <v>1502</v>
      </c>
      <c r="OV21" s="36" t="s">
        <v>1502</v>
      </c>
      <c r="OW21" s="966"/>
      <c r="QQ21" s="36" t="s">
        <v>1502</v>
      </c>
      <c r="QR21" s="59"/>
      <c r="QS21" s="36" t="s">
        <v>1502</v>
      </c>
      <c r="QT21" s="36" t="s">
        <v>1502</v>
      </c>
      <c r="QU21" s="36" t="s">
        <v>1502</v>
      </c>
      <c r="QV21" s="36" t="s">
        <v>1502</v>
      </c>
      <c r="QW21" s="36" t="s">
        <v>1502</v>
      </c>
      <c r="QX21" s="36" t="s">
        <v>1502</v>
      </c>
      <c r="QY21" s="36" t="s">
        <v>1502</v>
      </c>
      <c r="QZ21" s="36" t="s">
        <v>1502</v>
      </c>
      <c r="RA21" s="36" t="s">
        <v>1502</v>
      </c>
      <c r="RB21" s="36" t="s">
        <v>1502</v>
      </c>
      <c r="RC21" s="36"/>
      <c r="RD21" s="36"/>
      <c r="RE21" s="966"/>
      <c r="SO21" s="36" t="s">
        <v>1502</v>
      </c>
      <c r="SP21" s="59"/>
      <c r="SQ21" s="36" t="s">
        <v>1502</v>
      </c>
      <c r="SR21" s="36" t="s">
        <v>1502</v>
      </c>
      <c r="SS21" s="36" t="s">
        <v>1502</v>
      </c>
      <c r="ST21" s="36" t="s">
        <v>1502</v>
      </c>
      <c r="SU21" s="36"/>
      <c r="SV21" s="36" t="s">
        <v>1502</v>
      </c>
      <c r="SW21" s="36" t="s">
        <v>1502</v>
      </c>
      <c r="SX21" s="36" t="s">
        <v>1502</v>
      </c>
      <c r="SY21" s="36" t="s">
        <v>1502</v>
      </c>
      <c r="SZ21" s="36" t="s">
        <v>1502</v>
      </c>
      <c r="TA21" s="36" t="s">
        <v>1502</v>
      </c>
      <c r="TB21" s="36"/>
      <c r="TC21" s="966"/>
      <c r="UW21" s="36">
        <v>123</v>
      </c>
      <c r="UX21" s="36">
        <v>124.25</v>
      </c>
      <c r="UY21" s="59">
        <v>124.37</v>
      </c>
      <c r="UZ21" s="59">
        <f t="shared" si="145"/>
        <v>123</v>
      </c>
      <c r="VA21" s="59">
        <v>131.19999999999999</v>
      </c>
      <c r="VB21" s="59">
        <v>131.21</v>
      </c>
      <c r="VC21" s="59">
        <f t="shared" si="146"/>
        <v>123</v>
      </c>
      <c r="VD21" s="59">
        <v>125</v>
      </c>
      <c r="VE21" s="59">
        <f t="shared" si="147"/>
        <v>123</v>
      </c>
      <c r="VF21" s="36"/>
      <c r="VG21" s="36">
        <v>126.12</v>
      </c>
      <c r="VH21" s="36">
        <f t="shared" si="222"/>
        <v>123</v>
      </c>
      <c r="VI21" s="36"/>
      <c r="VJ21" s="36">
        <v>127</v>
      </c>
      <c r="VK21" s="36">
        <v>125.2</v>
      </c>
      <c r="VL21" s="36">
        <f t="shared" si="223"/>
        <v>123</v>
      </c>
      <c r="VM21" s="36"/>
      <c r="VN21" s="36">
        <v>124.78</v>
      </c>
      <c r="VO21" s="36">
        <v>125.2</v>
      </c>
      <c r="VP21" s="36">
        <f t="shared" si="148"/>
        <v>123</v>
      </c>
      <c r="VQ21" s="36"/>
      <c r="VR21" s="36">
        <v>121</v>
      </c>
      <c r="VS21" s="6">
        <f t="shared" si="149"/>
        <v>-1</v>
      </c>
      <c r="VT21" s="6">
        <f t="shared" si="150"/>
        <v>-1.6260162601626018E-2</v>
      </c>
      <c r="WC21" s="36" t="s">
        <v>1502</v>
      </c>
      <c r="WD21" s="36" t="s">
        <v>1502</v>
      </c>
      <c r="WE21" s="36"/>
      <c r="WF21" s="36" t="s">
        <v>1502</v>
      </c>
      <c r="WG21" s="36" t="s">
        <v>1502</v>
      </c>
      <c r="WH21" s="59" t="s">
        <v>1502</v>
      </c>
      <c r="WI21" s="36" t="s">
        <v>1502</v>
      </c>
      <c r="WJ21" s="36"/>
      <c r="WK21" s="36" t="s">
        <v>1502</v>
      </c>
      <c r="WL21" s="36" t="s">
        <v>1502</v>
      </c>
      <c r="WM21" s="36"/>
      <c r="WN21" s="36" t="s">
        <v>1502</v>
      </c>
      <c r="WO21" s="36" t="s">
        <v>1502</v>
      </c>
      <c r="WP21" s="36" t="s">
        <v>1502</v>
      </c>
      <c r="WQ21" s="36" t="s">
        <v>1502</v>
      </c>
      <c r="WR21" s="36"/>
      <c r="WS21" s="36" t="s">
        <v>1502</v>
      </c>
      <c r="WT21" s="36" t="s">
        <v>1502</v>
      </c>
      <c r="WU21" s="36"/>
      <c r="WV21" s="966"/>
      <c r="XA21" s="36" t="s">
        <v>1502</v>
      </c>
      <c r="XB21" s="59"/>
      <c r="XC21" s="59"/>
      <c r="XD21" s="36" t="s">
        <v>1502</v>
      </c>
      <c r="XE21" s="59"/>
      <c r="XF21" s="36" t="s">
        <v>1502</v>
      </c>
      <c r="XG21" s="36" t="s">
        <v>1502</v>
      </c>
      <c r="XH21" s="36" t="s">
        <v>1502</v>
      </c>
      <c r="XI21" s="36" t="s">
        <v>1502</v>
      </c>
      <c r="XJ21" s="36" t="s">
        <v>1502</v>
      </c>
      <c r="XK21" s="36" t="s">
        <v>1502</v>
      </c>
      <c r="XL21" s="36" t="s">
        <v>1502</v>
      </c>
      <c r="XM21" s="36" t="s">
        <v>1502</v>
      </c>
      <c r="XN21" s="36"/>
      <c r="XO21" s="36" t="s">
        <v>1502</v>
      </c>
      <c r="XP21" s="36" t="s">
        <v>1502</v>
      </c>
      <c r="XQ21" s="36"/>
      <c r="XR21" s="966"/>
      <c r="XY21" s="36">
        <v>138.76</v>
      </c>
      <c r="XZ21" s="36">
        <v>133.12</v>
      </c>
      <c r="YA21" s="59">
        <f t="shared" si="161"/>
        <v>133.12</v>
      </c>
      <c r="YB21" s="59">
        <v>133.30000000000001</v>
      </c>
      <c r="YC21" s="59">
        <v>135.25</v>
      </c>
      <c r="YD21" s="59">
        <f t="shared" si="162"/>
        <v>133.12</v>
      </c>
      <c r="YE21" s="36">
        <v>134.11000000000001</v>
      </c>
      <c r="YF21" s="37">
        <f t="shared" si="163"/>
        <v>133.12</v>
      </c>
      <c r="YG21" s="36">
        <v>137.65</v>
      </c>
      <c r="YH21" s="36">
        <f t="shared" si="164"/>
        <v>133.12</v>
      </c>
      <c r="YI21" s="36">
        <v>136.22999999999999</v>
      </c>
      <c r="YJ21" s="36">
        <f t="shared" si="231"/>
        <v>133.12</v>
      </c>
      <c r="YK21" s="36">
        <v>135.69</v>
      </c>
      <c r="YL21" s="36">
        <v>136.22999999999999</v>
      </c>
      <c r="YM21" s="36">
        <f t="shared" si="165"/>
        <v>133.12</v>
      </c>
      <c r="YN21" s="36"/>
      <c r="YO21" s="6">
        <f t="shared" si="166"/>
        <v>-1</v>
      </c>
      <c r="YR21" s="36" t="s">
        <v>1502</v>
      </c>
      <c r="YS21" s="36" t="s">
        <v>1502</v>
      </c>
      <c r="YT21" s="36"/>
      <c r="YU21" s="36" t="s">
        <v>1502</v>
      </c>
      <c r="YV21" s="36" t="s">
        <v>1502</v>
      </c>
      <c r="YW21" s="36" t="s">
        <v>1502</v>
      </c>
      <c r="YX21" s="36"/>
      <c r="YY21" s="36"/>
      <c r="YZ21" s="36"/>
      <c r="ZA21" s="36" t="s">
        <v>1502</v>
      </c>
      <c r="ZB21" s="36"/>
      <c r="ZC21" s="36"/>
      <c r="ZD21" s="36"/>
      <c r="ZE21" s="36"/>
      <c r="ZF21" s="36" t="s">
        <v>1502</v>
      </c>
      <c r="ZG21" s="36" t="s">
        <v>1502</v>
      </c>
      <c r="ZH21" s="36" t="s">
        <v>1502</v>
      </c>
      <c r="ZI21" s="36" t="s">
        <v>1502</v>
      </c>
      <c r="ZJ21" s="36"/>
      <c r="ZK21" s="36" t="s">
        <v>1502</v>
      </c>
      <c r="ZL21" s="36" t="s">
        <v>1502</v>
      </c>
      <c r="ZM21" s="36"/>
      <c r="ZN21" s="966" t="e">
        <f t="shared" si="170"/>
        <v>#VALUE!</v>
      </c>
      <c r="ZO21" s="966"/>
      <c r="ZP21" s="36">
        <v>89.9</v>
      </c>
      <c r="ZQ21" s="36">
        <f t="shared" si="13"/>
        <v>89.9</v>
      </c>
      <c r="ZR21" s="36">
        <v>90.03</v>
      </c>
      <c r="ZS21" s="36">
        <v>89.9</v>
      </c>
      <c r="ZT21" s="36">
        <f t="shared" si="172"/>
        <v>89.9</v>
      </c>
      <c r="ZU21" s="36">
        <v>91.2</v>
      </c>
      <c r="ZV21" s="966">
        <f t="shared" si="173"/>
        <v>1.4460511679644017E-2</v>
      </c>
      <c r="ZW21" s="36">
        <v>87.92</v>
      </c>
      <c r="ZX21" s="36">
        <f t="shared" si="14"/>
        <v>87.92</v>
      </c>
      <c r="ZY21" s="36">
        <v>86.98</v>
      </c>
      <c r="ZZ21" s="36">
        <v>87.92</v>
      </c>
      <c r="AAA21" s="36">
        <f t="shared" si="174"/>
        <v>87.92</v>
      </c>
      <c r="AAB21" s="36"/>
      <c r="AAC21" s="966">
        <f t="shared" si="175"/>
        <v>-1</v>
      </c>
      <c r="AAD21" s="36">
        <v>88.9</v>
      </c>
      <c r="AAE21" s="36">
        <f t="shared" si="15"/>
        <v>88.9</v>
      </c>
      <c r="AAF21" s="36">
        <v>88.98</v>
      </c>
      <c r="AAG21" s="36">
        <v>88.9</v>
      </c>
      <c r="AAH21" s="36">
        <f t="shared" si="176"/>
        <v>88.9</v>
      </c>
      <c r="AAI21" s="36"/>
      <c r="AAJ21" s="966">
        <f t="shared" si="177"/>
        <v>-1</v>
      </c>
      <c r="AAK21" s="10"/>
      <c r="AAL21" s="10"/>
      <c r="AAM21" s="10"/>
      <c r="AAN21" s="10"/>
      <c r="AAO21" s="10"/>
      <c r="AAP21" s="10"/>
      <c r="AAQ21" s="10"/>
      <c r="AAR21" s="10"/>
      <c r="AAS21" s="10"/>
      <c r="AAT21" s="10"/>
      <c r="AAU21" s="10"/>
      <c r="AAV21" s="12" t="str">
        <f t="shared" si="24"/>
        <v>4.Blocker/Not Executed</v>
      </c>
      <c r="AAW21" s="10" t="str">
        <f t="shared" si="25"/>
        <v>4.Blocker/Not Executed</v>
      </c>
      <c r="AAX21" s="4" t="str">
        <f t="shared" si="178"/>
        <v>4.Blocker/Not Executed</v>
      </c>
      <c r="AAY21" s="36" t="str">
        <f t="shared" si="26"/>
        <v>4.Blocker/Not Executed</v>
      </c>
      <c r="AAZ21" s="36" t="str">
        <f t="shared" si="27"/>
        <v>4.Blocker/Not Executed</v>
      </c>
      <c r="ABA21" s="36" t="str">
        <f t="shared" si="28"/>
        <v xml:space="preserve">1. Better than baseline </v>
      </c>
      <c r="ABB21" s="36" t="str">
        <f t="shared" si="179"/>
        <v>4.Blocker/Not Executed</v>
      </c>
    </row>
    <row r="22" spans="1:730" ht="15" thickBot="1" x14ac:dyDescent="0.4">
      <c r="A22" s="36">
        <v>28</v>
      </c>
      <c r="B22" s="36" t="s">
        <v>18</v>
      </c>
      <c r="C22" s="36"/>
      <c r="D22" s="36"/>
      <c r="E22" s="10" t="s">
        <v>3027</v>
      </c>
      <c r="F22" s="695" t="s">
        <v>3027</v>
      </c>
      <c r="G22" s="1478" t="s">
        <v>3030</v>
      </c>
      <c r="OQ22" s="36" t="s">
        <v>1502</v>
      </c>
      <c r="OR22" s="59"/>
      <c r="OS22" s="36" t="s">
        <v>1502</v>
      </c>
      <c r="OT22" s="36" t="s">
        <v>1502</v>
      </c>
      <c r="OU22" s="36" t="s">
        <v>1502</v>
      </c>
      <c r="OV22" s="36" t="s">
        <v>1502</v>
      </c>
      <c r="OW22" s="966"/>
      <c r="QQ22" s="36" t="s">
        <v>1502</v>
      </c>
      <c r="QR22" s="59"/>
      <c r="QS22" s="36" t="s">
        <v>1502</v>
      </c>
      <c r="QT22" s="36" t="s">
        <v>1502</v>
      </c>
      <c r="QU22" s="36" t="s">
        <v>1502</v>
      </c>
      <c r="QV22" s="36" t="s">
        <v>1502</v>
      </c>
      <c r="QW22" s="36" t="s">
        <v>1502</v>
      </c>
      <c r="QX22" s="36" t="s">
        <v>1502</v>
      </c>
      <c r="QY22" s="36" t="s">
        <v>1502</v>
      </c>
      <c r="QZ22" s="36" t="s">
        <v>1502</v>
      </c>
      <c r="RA22" s="36" t="s">
        <v>1502</v>
      </c>
      <c r="RB22" s="36" t="s">
        <v>1502</v>
      </c>
      <c r="RC22" s="36"/>
      <c r="RD22" s="36"/>
      <c r="RE22" s="966"/>
      <c r="SO22" s="36" t="s">
        <v>1502</v>
      </c>
      <c r="SP22" s="59"/>
      <c r="SQ22" s="36" t="s">
        <v>1502</v>
      </c>
      <c r="SR22" s="36" t="s">
        <v>1502</v>
      </c>
      <c r="SS22" s="36" t="s">
        <v>1502</v>
      </c>
      <c r="ST22" s="36" t="s">
        <v>1502</v>
      </c>
      <c r="SU22" s="36"/>
      <c r="SV22" s="36" t="s">
        <v>1502</v>
      </c>
      <c r="SW22" s="36" t="s">
        <v>1502</v>
      </c>
      <c r="SX22" s="36" t="s">
        <v>1502</v>
      </c>
      <c r="SY22" s="36" t="s">
        <v>1502</v>
      </c>
      <c r="SZ22" s="36" t="s">
        <v>1502</v>
      </c>
      <c r="TA22" s="36" t="s">
        <v>1502</v>
      </c>
      <c r="TB22" s="36"/>
      <c r="TC22" s="966"/>
      <c r="UW22" s="36">
        <v>117.76</v>
      </c>
      <c r="UX22" s="36">
        <v>123.52</v>
      </c>
      <c r="UY22" s="59">
        <v>124.14</v>
      </c>
      <c r="UZ22" s="59">
        <f t="shared" si="145"/>
        <v>117.76</v>
      </c>
      <c r="VA22" s="59">
        <v>120.66</v>
      </c>
      <c r="VB22" s="59">
        <v>121.52</v>
      </c>
      <c r="VC22" s="59">
        <f t="shared" si="146"/>
        <v>117.76</v>
      </c>
      <c r="VD22" s="59">
        <v>118.23</v>
      </c>
      <c r="VE22" s="59">
        <f t="shared" si="147"/>
        <v>117.76</v>
      </c>
      <c r="VF22" s="36"/>
      <c r="VG22" s="36">
        <v>118.89</v>
      </c>
      <c r="VH22" s="36">
        <f t="shared" si="222"/>
        <v>117.76</v>
      </c>
      <c r="VI22" s="36"/>
      <c r="VJ22" s="36">
        <v>125.4</v>
      </c>
      <c r="VK22" s="36">
        <v>121.21</v>
      </c>
      <c r="VL22" s="36">
        <f t="shared" si="223"/>
        <v>117.76</v>
      </c>
      <c r="VM22" s="36"/>
      <c r="VN22" s="36">
        <v>119.34</v>
      </c>
      <c r="VO22" s="36">
        <v>121.21</v>
      </c>
      <c r="VP22" s="36">
        <f t="shared" si="148"/>
        <v>117.76</v>
      </c>
      <c r="VQ22" s="36"/>
      <c r="VR22" s="36">
        <v>116.3</v>
      </c>
      <c r="VS22" s="6">
        <f t="shared" si="149"/>
        <v>-1</v>
      </c>
      <c r="VT22" s="6"/>
      <c r="WC22" s="36" t="s">
        <v>1502</v>
      </c>
      <c r="WD22" s="36" t="s">
        <v>1502</v>
      </c>
      <c r="WE22" s="36"/>
      <c r="WF22" s="36" t="s">
        <v>1502</v>
      </c>
      <c r="WG22" s="36" t="s">
        <v>1502</v>
      </c>
      <c r="WH22" s="59" t="s">
        <v>1502</v>
      </c>
      <c r="WI22" s="36" t="s">
        <v>1502</v>
      </c>
      <c r="WJ22" s="36"/>
      <c r="WK22" s="36" t="s">
        <v>1502</v>
      </c>
      <c r="WL22" s="36" t="s">
        <v>1502</v>
      </c>
      <c r="WM22" s="36"/>
      <c r="WN22" s="36" t="s">
        <v>1502</v>
      </c>
      <c r="WO22" s="36" t="s">
        <v>1502</v>
      </c>
      <c r="WP22" s="36" t="s">
        <v>1502</v>
      </c>
      <c r="WQ22" s="36" t="s">
        <v>1502</v>
      </c>
      <c r="WR22" s="36"/>
      <c r="WS22" s="36" t="s">
        <v>1502</v>
      </c>
      <c r="WT22" s="36" t="s">
        <v>1502</v>
      </c>
      <c r="WU22" s="36"/>
      <c r="WV22" s="966"/>
      <c r="XA22" s="36" t="s">
        <v>1502</v>
      </c>
      <c r="XB22" s="59"/>
      <c r="XC22" s="59"/>
      <c r="XD22" s="36" t="s">
        <v>1502</v>
      </c>
      <c r="XE22" s="59"/>
      <c r="XF22" s="36" t="s">
        <v>1502</v>
      </c>
      <c r="XG22" s="36" t="s">
        <v>1502</v>
      </c>
      <c r="XH22" s="36" t="s">
        <v>1502</v>
      </c>
      <c r="XI22" s="36" t="s">
        <v>1502</v>
      </c>
      <c r="XJ22" s="36" t="s">
        <v>1502</v>
      </c>
      <c r="XK22" s="36" t="s">
        <v>1502</v>
      </c>
      <c r="XL22" s="36" t="s">
        <v>1502</v>
      </c>
      <c r="XM22" s="36" t="s">
        <v>1502</v>
      </c>
      <c r="XN22" s="36"/>
      <c r="XO22" s="36" t="s">
        <v>1502</v>
      </c>
      <c r="XP22" s="36" t="s">
        <v>1502</v>
      </c>
      <c r="XQ22" s="36"/>
      <c r="XR22" s="966"/>
      <c r="XY22" s="36">
        <v>122.5</v>
      </c>
      <c r="XZ22" s="36">
        <v>122</v>
      </c>
      <c r="YA22" s="59">
        <f t="shared" si="161"/>
        <v>122</v>
      </c>
      <c r="YB22" s="59">
        <v>121.21</v>
      </c>
      <c r="YC22" s="59">
        <v>125.41</v>
      </c>
      <c r="YD22" s="59">
        <f t="shared" si="162"/>
        <v>122</v>
      </c>
      <c r="YE22" s="36">
        <v>124</v>
      </c>
      <c r="YF22" s="37">
        <f t="shared" si="163"/>
        <v>122</v>
      </c>
      <c r="YG22" s="36">
        <v>128.07</v>
      </c>
      <c r="YH22" s="36">
        <f t="shared" si="164"/>
        <v>122</v>
      </c>
      <c r="YI22" s="36">
        <v>127.43</v>
      </c>
      <c r="YJ22" s="36">
        <f t="shared" si="231"/>
        <v>122</v>
      </c>
      <c r="YK22" s="36">
        <v>128.24</v>
      </c>
      <c r="YL22" s="36">
        <v>127.43</v>
      </c>
      <c r="YM22" s="36">
        <f t="shared" si="165"/>
        <v>122</v>
      </c>
      <c r="YN22" s="36"/>
      <c r="YO22" s="6">
        <f t="shared" si="166"/>
        <v>-1</v>
      </c>
      <c r="YR22" s="36" t="s">
        <v>1502</v>
      </c>
      <c r="YS22" s="36" t="s">
        <v>1502</v>
      </c>
      <c r="YT22" s="36"/>
      <c r="YU22" s="36" t="s">
        <v>1502</v>
      </c>
      <c r="YV22" s="36" t="s">
        <v>1502</v>
      </c>
      <c r="YW22" s="36" t="s">
        <v>1502</v>
      </c>
      <c r="YX22" s="36"/>
      <c r="YY22" s="36"/>
      <c r="YZ22" s="36"/>
      <c r="ZA22" s="36" t="s">
        <v>1502</v>
      </c>
      <c r="ZB22" s="36"/>
      <c r="ZC22" s="36"/>
      <c r="ZD22" s="36"/>
      <c r="ZE22" s="36"/>
      <c r="ZF22" s="36" t="s">
        <v>1502</v>
      </c>
      <c r="ZG22" s="36" t="s">
        <v>1502</v>
      </c>
      <c r="ZH22" s="36" t="s">
        <v>1502</v>
      </c>
      <c r="ZI22" s="36" t="s">
        <v>1502</v>
      </c>
      <c r="ZJ22" s="36"/>
      <c r="ZK22" s="36" t="s">
        <v>1502</v>
      </c>
      <c r="ZL22" s="36" t="s">
        <v>1502</v>
      </c>
      <c r="ZM22" s="36"/>
      <c r="ZN22" s="966" t="e">
        <f t="shared" si="170"/>
        <v>#VALUE!</v>
      </c>
      <c r="ZO22" s="966"/>
      <c r="ZP22" s="36">
        <v>124.13</v>
      </c>
      <c r="ZQ22" s="36">
        <f t="shared" si="13"/>
        <v>124.13</v>
      </c>
      <c r="ZR22" s="36">
        <v>124.08</v>
      </c>
      <c r="ZS22" s="36">
        <v>124.13</v>
      </c>
      <c r="ZT22" s="36">
        <f t="shared" si="172"/>
        <v>124.13</v>
      </c>
      <c r="ZU22" s="36">
        <v>124.5</v>
      </c>
      <c r="ZV22" s="966">
        <f t="shared" si="173"/>
        <v>2.9807459921050881E-3</v>
      </c>
      <c r="ZW22" s="36">
        <v>125.85</v>
      </c>
      <c r="ZX22" s="36">
        <f t="shared" si="14"/>
        <v>125.85</v>
      </c>
      <c r="ZY22" s="36">
        <v>122.5</v>
      </c>
      <c r="ZZ22" s="36">
        <v>125.85</v>
      </c>
      <c r="AAA22" s="36">
        <f t="shared" si="174"/>
        <v>125.85</v>
      </c>
      <c r="AAB22" s="36"/>
      <c r="AAC22" s="966">
        <f t="shared" si="175"/>
        <v>-1</v>
      </c>
      <c r="AAD22" s="36">
        <v>124.4</v>
      </c>
      <c r="AAE22" s="36">
        <f t="shared" si="15"/>
        <v>124.4</v>
      </c>
      <c r="AAF22" s="36">
        <v>125.1</v>
      </c>
      <c r="AAG22" s="36">
        <v>124.4</v>
      </c>
      <c r="AAH22" s="36">
        <f t="shared" si="176"/>
        <v>124.4</v>
      </c>
      <c r="AAI22" s="36"/>
      <c r="AAJ22" s="966">
        <f t="shared" si="177"/>
        <v>-1</v>
      </c>
      <c r="AAK22" s="10"/>
      <c r="AAL22" s="10"/>
      <c r="AAM22" s="10"/>
      <c r="AAN22" s="10"/>
      <c r="AAO22" s="10"/>
      <c r="AAP22" s="10"/>
      <c r="AAQ22" s="10"/>
      <c r="AAR22" s="10"/>
      <c r="AAS22" s="10"/>
      <c r="AAT22" s="10"/>
      <c r="AAU22" s="10"/>
      <c r="AAV22" s="12" t="str">
        <f t="shared" si="24"/>
        <v>4.Blocker/Not Executed</v>
      </c>
      <c r="AAW22" s="10" t="str">
        <f t="shared" si="25"/>
        <v>4.Blocker/Not Executed</v>
      </c>
      <c r="AAX22" s="4" t="str">
        <f t="shared" si="178"/>
        <v>4.Blocker/Not Executed</v>
      </c>
      <c r="AAY22" s="36" t="str">
        <f t="shared" si="26"/>
        <v>4.Blocker/Not Executed</v>
      </c>
      <c r="AAZ22" s="36" t="str">
        <f t="shared" si="27"/>
        <v>4.Blocker/Not Executed</v>
      </c>
      <c r="ABA22" s="36" t="str">
        <f t="shared" si="28"/>
        <v xml:space="preserve">1. Better than baseline </v>
      </c>
      <c r="ABB22" s="36" t="str">
        <f t="shared" si="179"/>
        <v>4.Blocker/Not Executed</v>
      </c>
    </row>
    <row r="23" spans="1:730" ht="15" thickBot="1" x14ac:dyDescent="0.4">
      <c r="A23" s="36">
        <v>29</v>
      </c>
      <c r="B23" s="36" t="s">
        <v>18</v>
      </c>
      <c r="C23" s="36"/>
      <c r="D23" s="36"/>
      <c r="E23" s="926" t="s">
        <v>3031</v>
      </c>
      <c r="F23" s="1455" t="s">
        <v>3031</v>
      </c>
      <c r="G23" s="1315" t="s">
        <v>3032</v>
      </c>
      <c r="OQ23" s="36" t="s">
        <v>1502</v>
      </c>
      <c r="OR23" s="59"/>
      <c r="OS23" s="36" t="s">
        <v>1502</v>
      </c>
      <c r="OT23" s="36" t="s">
        <v>1502</v>
      </c>
      <c r="OU23" s="36" t="s">
        <v>1502</v>
      </c>
      <c r="OV23" s="36" t="s">
        <v>1502</v>
      </c>
      <c r="OW23" s="966"/>
      <c r="QQ23" s="36" t="s">
        <v>1502</v>
      </c>
      <c r="QR23" s="59"/>
      <c r="QS23" s="36" t="s">
        <v>1502</v>
      </c>
      <c r="QT23" s="36" t="s">
        <v>1502</v>
      </c>
      <c r="QU23" s="36" t="s">
        <v>1502</v>
      </c>
      <c r="QV23" s="36" t="s">
        <v>1502</v>
      </c>
      <c r="QW23" s="36" t="s">
        <v>1502</v>
      </c>
      <c r="QX23" s="36" t="s">
        <v>1502</v>
      </c>
      <c r="QY23" s="36" t="s">
        <v>1502</v>
      </c>
      <c r="QZ23" s="36" t="s">
        <v>1502</v>
      </c>
      <c r="RA23" s="36" t="s">
        <v>1502</v>
      </c>
      <c r="RB23" s="36" t="s">
        <v>1502</v>
      </c>
      <c r="RC23" s="36"/>
      <c r="RD23" s="36"/>
      <c r="RE23" s="966"/>
      <c r="SO23" s="36" t="s">
        <v>1502</v>
      </c>
      <c r="SP23" s="59"/>
      <c r="SQ23" s="36" t="s">
        <v>1502</v>
      </c>
      <c r="SR23" s="36" t="s">
        <v>1502</v>
      </c>
      <c r="SS23" s="36" t="s">
        <v>1502</v>
      </c>
      <c r="ST23" s="36" t="s">
        <v>1502</v>
      </c>
      <c r="SU23" s="36"/>
      <c r="SV23" s="36" t="s">
        <v>1502</v>
      </c>
      <c r="SW23" s="36" t="s">
        <v>1502</v>
      </c>
      <c r="SX23" s="36" t="s">
        <v>1502</v>
      </c>
      <c r="SY23" s="36" t="s">
        <v>1502</v>
      </c>
      <c r="SZ23" s="36" t="s">
        <v>1502</v>
      </c>
      <c r="TA23" s="36" t="s">
        <v>1502</v>
      </c>
      <c r="TB23" s="36"/>
      <c r="TC23" s="966"/>
      <c r="UW23" s="36">
        <v>4.2300000000000004</v>
      </c>
      <c r="UX23" s="36">
        <v>4.3</v>
      </c>
      <c r="UY23" s="59">
        <v>3.94</v>
      </c>
      <c r="UZ23" s="59">
        <f t="shared" si="145"/>
        <v>3.94</v>
      </c>
      <c r="VA23" s="59">
        <v>3.95</v>
      </c>
      <c r="VB23" s="59">
        <v>3.84</v>
      </c>
      <c r="VC23" s="59">
        <f t="shared" si="146"/>
        <v>3.84</v>
      </c>
      <c r="VD23" s="59">
        <v>3.88</v>
      </c>
      <c r="VE23" s="59">
        <f t="shared" si="147"/>
        <v>3.84</v>
      </c>
      <c r="VF23" s="36"/>
      <c r="VG23" s="36">
        <v>3.86</v>
      </c>
      <c r="VH23" s="36">
        <f t="shared" si="222"/>
        <v>3.84</v>
      </c>
      <c r="VI23" s="36"/>
      <c r="VJ23" s="36">
        <v>4.26</v>
      </c>
      <c r="VK23" s="36">
        <v>4.32</v>
      </c>
      <c r="VL23" s="36">
        <f t="shared" si="223"/>
        <v>3.84</v>
      </c>
      <c r="VM23" s="36"/>
      <c r="VN23" s="36">
        <v>3.83</v>
      </c>
      <c r="VO23" s="36">
        <v>4.32</v>
      </c>
      <c r="VP23" s="36">
        <f t="shared" si="148"/>
        <v>3.84</v>
      </c>
      <c r="VQ23" s="36"/>
      <c r="VR23" s="36">
        <v>3.85</v>
      </c>
      <c r="VS23" s="6">
        <f t="shared" si="149"/>
        <v>-1</v>
      </c>
      <c r="VT23" s="6">
        <f t="shared" si="150"/>
        <v>2.6041666666667268E-3</v>
      </c>
      <c r="WC23" s="36" t="s">
        <v>1502</v>
      </c>
      <c r="WD23" s="36" t="s">
        <v>1502</v>
      </c>
      <c r="WE23" s="36"/>
      <c r="WF23" s="36" t="s">
        <v>1502</v>
      </c>
      <c r="WG23" s="36" t="s">
        <v>1502</v>
      </c>
      <c r="WH23" s="59" t="s">
        <v>1502</v>
      </c>
      <c r="WI23" s="36" t="s">
        <v>1502</v>
      </c>
      <c r="WJ23" s="36"/>
      <c r="WK23" s="36" t="s">
        <v>1502</v>
      </c>
      <c r="WL23" s="36" t="s">
        <v>1502</v>
      </c>
      <c r="WM23" s="36"/>
      <c r="WN23" s="36" t="s">
        <v>1502</v>
      </c>
      <c r="WO23" s="36" t="s">
        <v>1502</v>
      </c>
      <c r="WP23" s="36" t="s">
        <v>1502</v>
      </c>
      <c r="WQ23" s="36" t="s">
        <v>1502</v>
      </c>
      <c r="WR23" s="36"/>
      <c r="WS23" s="36" t="s">
        <v>1502</v>
      </c>
      <c r="WT23" s="36" t="s">
        <v>1502</v>
      </c>
      <c r="WU23" s="36"/>
      <c r="WV23" s="966"/>
      <c r="XA23" s="36" t="s">
        <v>1502</v>
      </c>
      <c r="XB23" s="59"/>
      <c r="XC23" s="59"/>
      <c r="XD23" s="36" t="s">
        <v>1502</v>
      </c>
      <c r="XE23" s="59"/>
      <c r="XF23" s="36" t="s">
        <v>1502</v>
      </c>
      <c r="XG23" s="36" t="s">
        <v>1502</v>
      </c>
      <c r="XH23" s="36" t="s">
        <v>1502</v>
      </c>
      <c r="XI23" s="36" t="s">
        <v>1502</v>
      </c>
      <c r="XJ23" s="36" t="s">
        <v>1502</v>
      </c>
      <c r="XK23" s="36" t="s">
        <v>1502</v>
      </c>
      <c r="XL23" s="36" t="s">
        <v>1502</v>
      </c>
      <c r="XM23" s="36" t="s">
        <v>1502</v>
      </c>
      <c r="XN23" s="36"/>
      <c r="XO23" s="36" t="s">
        <v>1502</v>
      </c>
      <c r="XP23" s="36" t="s">
        <v>1502</v>
      </c>
      <c r="XQ23" s="36"/>
      <c r="XR23" s="966"/>
      <c r="XY23" s="36">
        <v>3.44</v>
      </c>
      <c r="XZ23" s="36">
        <v>3.21</v>
      </c>
      <c r="YA23" s="59">
        <f t="shared" si="161"/>
        <v>3.21</v>
      </c>
      <c r="YB23" s="59">
        <v>3.25</v>
      </c>
      <c r="YC23" s="59">
        <v>3.32</v>
      </c>
      <c r="YD23" s="59">
        <f t="shared" si="162"/>
        <v>3.21</v>
      </c>
      <c r="YE23" s="36">
        <v>3.31</v>
      </c>
      <c r="YF23" s="37">
        <f t="shared" si="163"/>
        <v>3.21</v>
      </c>
      <c r="YG23" s="36">
        <v>3.3</v>
      </c>
      <c r="YH23" s="36">
        <f t="shared" si="164"/>
        <v>3.21</v>
      </c>
      <c r="YI23" s="1207">
        <v>4.93</v>
      </c>
      <c r="YJ23" s="36">
        <f t="shared" si="231"/>
        <v>3.21</v>
      </c>
      <c r="YK23" s="36">
        <v>3.25</v>
      </c>
      <c r="YL23" s="1207">
        <v>4.93</v>
      </c>
      <c r="YM23" s="36">
        <f t="shared" si="165"/>
        <v>3.21</v>
      </c>
      <c r="YN23" s="36"/>
      <c r="YO23" s="6">
        <f t="shared" si="166"/>
        <v>-1</v>
      </c>
      <c r="YR23" s="36" t="s">
        <v>1502</v>
      </c>
      <c r="YS23" s="36" t="s">
        <v>1502</v>
      </c>
      <c r="YT23" s="36"/>
      <c r="YU23" s="36" t="s">
        <v>1502</v>
      </c>
      <c r="YV23" s="36" t="s">
        <v>1502</v>
      </c>
      <c r="YW23" s="36" t="s">
        <v>1502</v>
      </c>
      <c r="YX23" s="36"/>
      <c r="YY23" s="36"/>
      <c r="YZ23" s="36"/>
      <c r="ZA23" s="36" t="s">
        <v>1502</v>
      </c>
      <c r="ZB23" s="36"/>
      <c r="ZC23" s="36"/>
      <c r="ZD23" s="36"/>
      <c r="ZE23" s="36"/>
      <c r="ZF23" s="36" t="s">
        <v>1502</v>
      </c>
      <c r="ZG23" s="36" t="s">
        <v>1502</v>
      </c>
      <c r="ZH23" s="36" t="s">
        <v>1502</v>
      </c>
      <c r="ZI23" s="36" t="s">
        <v>1502</v>
      </c>
      <c r="ZJ23" s="36"/>
      <c r="ZK23" s="36" t="s">
        <v>1502</v>
      </c>
      <c r="ZL23" s="36" t="s">
        <v>1502</v>
      </c>
      <c r="ZM23" s="36"/>
      <c r="ZN23" s="966" t="e">
        <f t="shared" si="170"/>
        <v>#VALUE!</v>
      </c>
      <c r="ZO23" s="966"/>
      <c r="ZP23" s="36">
        <v>2.2999999999999998</v>
      </c>
      <c r="ZQ23" s="36">
        <f t="shared" si="13"/>
        <v>2.2999999999999998</v>
      </c>
      <c r="ZR23" s="36">
        <v>2.27</v>
      </c>
      <c r="ZS23" s="36">
        <v>2.2999999999999998</v>
      </c>
      <c r="ZT23" s="36">
        <f t="shared" si="172"/>
        <v>2.2999999999999998</v>
      </c>
      <c r="ZU23" s="36" t="s">
        <v>1159</v>
      </c>
      <c r="ZV23" s="966"/>
      <c r="ZW23" s="36">
        <v>2.37</v>
      </c>
      <c r="ZX23" s="36">
        <f t="shared" si="14"/>
        <v>2.37</v>
      </c>
      <c r="ZY23" s="36">
        <v>2.35</v>
      </c>
      <c r="ZZ23" s="36">
        <v>2.37</v>
      </c>
      <c r="AAA23" s="36">
        <f t="shared" si="174"/>
        <v>2.37</v>
      </c>
      <c r="AAB23" s="36"/>
      <c r="AAC23" s="966">
        <f t="shared" si="175"/>
        <v>-1</v>
      </c>
      <c r="AAD23" s="36">
        <v>2.31</v>
      </c>
      <c r="AAE23" s="36">
        <f t="shared" si="15"/>
        <v>2.31</v>
      </c>
      <c r="AAF23" s="36">
        <v>2.42</v>
      </c>
      <c r="AAG23" s="36">
        <v>2.31</v>
      </c>
      <c r="AAH23" s="36">
        <f t="shared" si="176"/>
        <v>2.31</v>
      </c>
      <c r="AAI23" s="36"/>
      <c r="AAJ23" s="966">
        <f t="shared" si="177"/>
        <v>-1</v>
      </c>
      <c r="AAK23" s="350" t="s">
        <v>4602</v>
      </c>
      <c r="AAL23" s="10"/>
      <c r="AAM23" s="10"/>
      <c r="AAN23" s="10"/>
      <c r="AAO23" s="10"/>
      <c r="AAP23" s="10"/>
      <c r="AAQ23" s="10"/>
      <c r="AAR23" s="10"/>
      <c r="AAS23" s="10"/>
      <c r="AAT23" s="10"/>
      <c r="AAU23" s="10"/>
      <c r="AAV23" s="12" t="str">
        <f t="shared" si="24"/>
        <v>4.Blocker/Not Executed</v>
      </c>
      <c r="AAW23" s="10" t="str">
        <f t="shared" si="25"/>
        <v>4.Blocker/Not Executed</v>
      </c>
      <c r="AAX23" s="4" t="str">
        <f t="shared" si="178"/>
        <v>4.Blocker/Not Executed</v>
      </c>
      <c r="AAY23" s="36" t="str">
        <f t="shared" si="26"/>
        <v>4.Blocker/Not Executed</v>
      </c>
      <c r="AAZ23" s="36" t="str">
        <f t="shared" si="27"/>
        <v>4.Blocker/Not Executed</v>
      </c>
      <c r="ABA23" s="36" t="str">
        <f t="shared" si="28"/>
        <v xml:space="preserve">1. Better than baseline </v>
      </c>
      <c r="ABB23" s="36" t="str">
        <f t="shared" si="179"/>
        <v>4.Blocker/Not Executed</v>
      </c>
    </row>
    <row r="24" spans="1:730" ht="15" thickBot="1" x14ac:dyDescent="0.4">
      <c r="A24" s="36">
        <v>30</v>
      </c>
      <c r="B24" s="36" t="s">
        <v>18</v>
      </c>
      <c r="C24" s="36"/>
      <c r="D24" s="36"/>
      <c r="E24" s="926" t="s">
        <v>3031</v>
      </c>
      <c r="F24" s="1455" t="s">
        <v>3031</v>
      </c>
      <c r="G24" s="1479" t="s">
        <v>3033</v>
      </c>
      <c r="OQ24" s="36" t="s">
        <v>1502</v>
      </c>
      <c r="OR24" s="59"/>
      <c r="OS24" s="36" t="s">
        <v>1502</v>
      </c>
      <c r="OT24" s="36" t="s">
        <v>1502</v>
      </c>
      <c r="OU24" s="36" t="s">
        <v>1502</v>
      </c>
      <c r="OV24" s="36" t="s">
        <v>1502</v>
      </c>
      <c r="OW24" s="380"/>
      <c r="QQ24" s="36" t="s">
        <v>1502</v>
      </c>
      <c r="QR24" s="59"/>
      <c r="QS24" s="36" t="s">
        <v>1502</v>
      </c>
      <c r="QT24" s="36" t="s">
        <v>1502</v>
      </c>
      <c r="QU24" s="36" t="s">
        <v>1502</v>
      </c>
      <c r="QV24" s="55" t="s">
        <v>1502</v>
      </c>
      <c r="QW24" s="36" t="s">
        <v>1502</v>
      </c>
      <c r="QX24" s="36" t="s">
        <v>1502</v>
      </c>
      <c r="QY24" s="55" t="s">
        <v>1502</v>
      </c>
      <c r="QZ24" s="55" t="s">
        <v>1502</v>
      </c>
      <c r="RA24" s="55" t="s">
        <v>1502</v>
      </c>
      <c r="RB24" s="55" t="s">
        <v>1502</v>
      </c>
      <c r="RC24" s="55"/>
      <c r="RD24" s="55"/>
      <c r="RE24" s="380"/>
      <c r="SO24" s="36" t="s">
        <v>1502</v>
      </c>
      <c r="SP24" s="59"/>
      <c r="SQ24" s="36" t="s">
        <v>1502</v>
      </c>
      <c r="SR24" s="36" t="s">
        <v>1502</v>
      </c>
      <c r="SS24" s="36" t="s">
        <v>1502</v>
      </c>
      <c r="ST24" s="36" t="s">
        <v>1502</v>
      </c>
      <c r="SU24" s="55"/>
      <c r="SV24" s="36" t="s">
        <v>1502</v>
      </c>
      <c r="SW24" s="55" t="s">
        <v>1502</v>
      </c>
      <c r="SX24" s="55" t="s">
        <v>1502</v>
      </c>
      <c r="SY24" s="55" t="s">
        <v>1502</v>
      </c>
      <c r="SZ24" s="36" t="s">
        <v>1502</v>
      </c>
      <c r="TA24" s="55" t="s">
        <v>1502</v>
      </c>
      <c r="TB24" s="55"/>
      <c r="TC24" s="380"/>
      <c r="UW24" s="36">
        <v>1.37</v>
      </c>
      <c r="UX24" s="36">
        <v>1.38</v>
      </c>
      <c r="UY24" s="59">
        <v>1.38</v>
      </c>
      <c r="UZ24" s="59">
        <f t="shared" si="145"/>
        <v>1.37</v>
      </c>
      <c r="VA24" s="59">
        <v>1.36</v>
      </c>
      <c r="VB24" s="59">
        <v>1.34</v>
      </c>
      <c r="VC24" s="1148">
        <f t="shared" si="146"/>
        <v>1.34</v>
      </c>
      <c r="VD24" s="1148">
        <v>1.33</v>
      </c>
      <c r="VE24" s="1148">
        <f t="shared" si="147"/>
        <v>1.33</v>
      </c>
      <c r="VF24" s="55"/>
      <c r="VG24" s="36">
        <v>1.36</v>
      </c>
      <c r="VH24" s="36">
        <f t="shared" si="222"/>
        <v>1.33</v>
      </c>
      <c r="VI24" s="55"/>
      <c r="VJ24" s="55">
        <v>1.35</v>
      </c>
      <c r="VK24" s="55">
        <v>1.34</v>
      </c>
      <c r="VL24" s="55">
        <f t="shared" si="223"/>
        <v>1.33</v>
      </c>
      <c r="VM24" s="55"/>
      <c r="VN24" s="55">
        <v>1.36</v>
      </c>
      <c r="VO24" s="55">
        <v>1.34</v>
      </c>
      <c r="VP24" s="55">
        <f t="shared" si="148"/>
        <v>1.33</v>
      </c>
      <c r="VQ24" s="55"/>
      <c r="VR24" s="55">
        <v>1.34</v>
      </c>
      <c r="VS24" s="7">
        <f t="shared" si="149"/>
        <v>-1</v>
      </c>
      <c r="VT24" s="7">
        <f t="shared" si="150"/>
        <v>7.5187969924812095E-3</v>
      </c>
      <c r="WC24" s="36" t="s">
        <v>1502</v>
      </c>
      <c r="WD24" s="36" t="s">
        <v>1502</v>
      </c>
      <c r="WE24" s="55"/>
      <c r="WF24" s="55" t="s">
        <v>1502</v>
      </c>
      <c r="WG24" s="55" t="s">
        <v>1502</v>
      </c>
      <c r="WH24" s="1148" t="s">
        <v>1502</v>
      </c>
      <c r="WI24" s="55" t="s">
        <v>1502</v>
      </c>
      <c r="WJ24" s="55"/>
      <c r="WK24" s="55" t="s">
        <v>1502</v>
      </c>
      <c r="WL24" s="55" t="s">
        <v>1502</v>
      </c>
      <c r="WM24" s="55"/>
      <c r="WN24" s="36" t="s">
        <v>1502</v>
      </c>
      <c r="WO24" s="36" t="s">
        <v>1502</v>
      </c>
      <c r="WP24" s="36" t="s">
        <v>1502</v>
      </c>
      <c r="WQ24" s="55" t="s">
        <v>1502</v>
      </c>
      <c r="WR24" s="55"/>
      <c r="WS24" s="36" t="s">
        <v>1502</v>
      </c>
      <c r="WT24" s="36" t="s">
        <v>1502</v>
      </c>
      <c r="WU24" s="55"/>
      <c r="WV24" s="380"/>
      <c r="XA24" s="36" t="s">
        <v>1502</v>
      </c>
      <c r="XB24" s="59"/>
      <c r="XC24" s="1148"/>
      <c r="XD24" s="36" t="s">
        <v>1502</v>
      </c>
      <c r="XE24" s="55"/>
      <c r="XF24" s="55" t="s">
        <v>1502</v>
      </c>
      <c r="XG24" s="55" t="s">
        <v>1502</v>
      </c>
      <c r="XH24" s="55" t="s">
        <v>1502</v>
      </c>
      <c r="XI24" s="55" t="s">
        <v>1502</v>
      </c>
      <c r="XJ24" s="36" t="s">
        <v>1502</v>
      </c>
      <c r="XK24" s="36" t="s">
        <v>1502</v>
      </c>
      <c r="XL24" s="55" t="s">
        <v>1502</v>
      </c>
      <c r="XM24" s="55" t="s">
        <v>1502</v>
      </c>
      <c r="XN24" s="55"/>
      <c r="XO24" s="55" t="s">
        <v>1502</v>
      </c>
      <c r="XP24" s="55" t="s">
        <v>1502</v>
      </c>
      <c r="XQ24" s="55"/>
      <c r="XR24" s="380"/>
      <c r="XY24" s="36">
        <v>1.39</v>
      </c>
      <c r="XZ24" s="36">
        <v>1.4472</v>
      </c>
      <c r="YA24" s="59">
        <f t="shared" si="161"/>
        <v>1.39</v>
      </c>
      <c r="YB24" s="59">
        <v>1.37</v>
      </c>
      <c r="YC24" s="1148">
        <v>1.43</v>
      </c>
      <c r="YD24" s="1148">
        <f t="shared" si="162"/>
        <v>1.39</v>
      </c>
      <c r="YE24" s="36">
        <v>1.41</v>
      </c>
      <c r="YF24" s="38">
        <f t="shared" si="163"/>
        <v>1.39</v>
      </c>
      <c r="YG24" s="55">
        <v>1.41</v>
      </c>
      <c r="YH24" s="55">
        <f t="shared" si="164"/>
        <v>1.39</v>
      </c>
      <c r="YI24" s="55">
        <v>1.42</v>
      </c>
      <c r="YJ24" s="55">
        <f t="shared" si="231"/>
        <v>1.39</v>
      </c>
      <c r="YK24" s="55">
        <v>1.4</v>
      </c>
      <c r="YL24" s="55">
        <v>1.42</v>
      </c>
      <c r="YM24" s="55">
        <f t="shared" si="165"/>
        <v>1.39</v>
      </c>
      <c r="YN24" s="55"/>
      <c r="YO24" s="7">
        <f t="shared" si="166"/>
        <v>-1</v>
      </c>
      <c r="YR24" s="36" t="s">
        <v>1502</v>
      </c>
      <c r="YS24" s="36" t="s">
        <v>1502</v>
      </c>
      <c r="YT24" s="55"/>
      <c r="YU24" s="36" t="s">
        <v>1502</v>
      </c>
      <c r="YV24" s="55" t="s">
        <v>1502</v>
      </c>
      <c r="YW24" s="55" t="s">
        <v>1502</v>
      </c>
      <c r="YX24" s="55"/>
      <c r="YY24" s="55"/>
      <c r="YZ24" s="55"/>
      <c r="ZA24" s="55" t="s">
        <v>1502</v>
      </c>
      <c r="ZB24" s="55"/>
      <c r="ZC24" s="55"/>
      <c r="ZD24" s="55"/>
      <c r="ZE24" s="55"/>
      <c r="ZF24" s="55" t="s">
        <v>1502</v>
      </c>
      <c r="ZG24" s="55" t="s">
        <v>1502</v>
      </c>
      <c r="ZH24" s="36" t="s">
        <v>1502</v>
      </c>
      <c r="ZI24" s="36" t="s">
        <v>1502</v>
      </c>
      <c r="ZJ24" s="55"/>
      <c r="ZK24" s="36" t="s">
        <v>1502</v>
      </c>
      <c r="ZL24" s="36" t="s">
        <v>1502</v>
      </c>
      <c r="ZM24" s="55"/>
      <c r="ZN24" s="380" t="e">
        <f t="shared" si="170"/>
        <v>#VALUE!</v>
      </c>
      <c r="ZO24" s="380"/>
      <c r="ZP24" s="55">
        <v>1.04</v>
      </c>
      <c r="ZQ24" s="55">
        <f t="shared" si="13"/>
        <v>1.04</v>
      </c>
      <c r="ZR24" s="55">
        <v>1.1000000000000001</v>
      </c>
      <c r="ZS24" s="55">
        <v>1.04</v>
      </c>
      <c r="ZT24" s="55">
        <f t="shared" si="172"/>
        <v>1.04</v>
      </c>
      <c r="ZU24" s="55" t="s">
        <v>1159</v>
      </c>
      <c r="ZV24" s="380"/>
      <c r="ZW24" s="55">
        <v>1.1200000000000001</v>
      </c>
      <c r="ZX24" s="55">
        <f t="shared" si="14"/>
        <v>1.1200000000000001</v>
      </c>
      <c r="ZY24" s="55">
        <v>1.1399999999999999</v>
      </c>
      <c r="ZZ24" s="55">
        <v>1.1200000000000001</v>
      </c>
      <c r="AAA24" s="55">
        <f t="shared" si="174"/>
        <v>1.1200000000000001</v>
      </c>
      <c r="AAB24" s="55"/>
      <c r="AAC24" s="380">
        <f t="shared" si="175"/>
        <v>-1</v>
      </c>
      <c r="AAD24" s="55">
        <v>1.05</v>
      </c>
      <c r="AAE24" s="55">
        <f t="shared" si="15"/>
        <v>1.05</v>
      </c>
      <c r="AAF24" s="55">
        <v>1.04</v>
      </c>
      <c r="AAG24" s="55">
        <v>1.05</v>
      </c>
      <c r="AAH24" s="55">
        <f t="shared" si="176"/>
        <v>1.05</v>
      </c>
      <c r="AAI24" s="55"/>
      <c r="AAJ24" s="380">
        <f t="shared" si="177"/>
        <v>-1</v>
      </c>
      <c r="AAK24" s="350" t="s">
        <v>4602</v>
      </c>
      <c r="AAL24" s="11"/>
      <c r="AAM24" s="11"/>
      <c r="AAN24" s="11"/>
      <c r="AAO24" s="11"/>
      <c r="AAP24" s="11"/>
      <c r="AAQ24" s="11"/>
      <c r="AAR24" s="11"/>
      <c r="AAS24" s="11"/>
      <c r="AAT24" s="11"/>
      <c r="AAU24" s="11"/>
      <c r="AAV24" s="82" t="str">
        <f t="shared" si="24"/>
        <v>4.Blocker/Not Executed</v>
      </c>
      <c r="AAW24" s="10" t="str">
        <f t="shared" si="25"/>
        <v>4.Blocker/Not Executed</v>
      </c>
      <c r="AAX24" s="4" t="str">
        <f t="shared" si="178"/>
        <v>4.Blocker/Not Executed</v>
      </c>
      <c r="AAY24" s="36" t="str">
        <f t="shared" si="26"/>
        <v>4.Blocker/Not Executed</v>
      </c>
      <c r="AAZ24" s="36" t="str">
        <f t="shared" si="27"/>
        <v>4.Blocker/Not Executed</v>
      </c>
      <c r="ABA24" s="36" t="str">
        <f t="shared" si="28"/>
        <v xml:space="preserve">1. Better than baseline </v>
      </c>
      <c r="ABB24" s="36" t="str">
        <f t="shared" si="179"/>
        <v>4.Blocker/Not Executed</v>
      </c>
    </row>
    <row r="25" spans="1:730" ht="15" thickBot="1" x14ac:dyDescent="0.4">
      <c r="A25" s="40">
        <v>31</v>
      </c>
      <c r="B25" s="46" t="s">
        <v>18</v>
      </c>
      <c r="C25" s="40"/>
      <c r="D25" s="40"/>
      <c r="E25" s="1457" t="s">
        <v>2244</v>
      </c>
      <c r="F25" s="1469" t="s">
        <v>2245</v>
      </c>
      <c r="G25" s="1469" t="s">
        <v>3034</v>
      </c>
      <c r="OQ25" s="40" t="s">
        <v>1502</v>
      </c>
      <c r="OR25" s="69"/>
      <c r="OS25" s="40" t="s">
        <v>1502</v>
      </c>
      <c r="OT25" s="40" t="s">
        <v>1502</v>
      </c>
      <c r="OU25" s="40" t="s">
        <v>1502</v>
      </c>
      <c r="OV25" s="40" t="s">
        <v>1502</v>
      </c>
      <c r="OW25" s="966"/>
      <c r="QQ25" s="40" t="s">
        <v>1502</v>
      </c>
      <c r="QR25" s="69"/>
      <c r="QS25" s="40" t="s">
        <v>1502</v>
      </c>
      <c r="QT25" s="40" t="s">
        <v>1502</v>
      </c>
      <c r="QU25" s="40" t="s">
        <v>1502</v>
      </c>
      <c r="QV25" s="36" t="s">
        <v>1502</v>
      </c>
      <c r="QW25" s="40" t="s">
        <v>1502</v>
      </c>
      <c r="QX25" s="40" t="s">
        <v>1502</v>
      </c>
      <c r="QY25" s="36" t="s">
        <v>1502</v>
      </c>
      <c r="QZ25" s="36" t="s">
        <v>1502</v>
      </c>
      <c r="RA25" s="36" t="s">
        <v>1502</v>
      </c>
      <c r="RB25" s="36" t="s">
        <v>1502</v>
      </c>
      <c r="RC25" s="36"/>
      <c r="RD25" s="36"/>
      <c r="RE25" s="966"/>
      <c r="SO25" s="40" t="s">
        <v>1502</v>
      </c>
      <c r="SP25" s="69"/>
      <c r="SQ25" s="40" t="s">
        <v>1502</v>
      </c>
      <c r="SR25" s="40" t="s">
        <v>1502</v>
      </c>
      <c r="SS25" s="40" t="s">
        <v>1502</v>
      </c>
      <c r="ST25" s="40" t="s">
        <v>1502</v>
      </c>
      <c r="SU25" s="36"/>
      <c r="SV25" s="40" t="s">
        <v>1502</v>
      </c>
      <c r="SW25" s="36" t="s">
        <v>1502</v>
      </c>
      <c r="SX25" s="36" t="s">
        <v>1502</v>
      </c>
      <c r="SY25" s="36" t="s">
        <v>1502</v>
      </c>
      <c r="SZ25" s="40" t="s">
        <v>1502</v>
      </c>
      <c r="TA25" s="36" t="s">
        <v>1502</v>
      </c>
      <c r="TB25" s="36"/>
      <c r="TC25" s="966"/>
      <c r="UW25" s="1481">
        <v>12.4</v>
      </c>
      <c r="UX25" s="40"/>
      <c r="UY25" s="40">
        <v>12</v>
      </c>
      <c r="UZ25" s="69">
        <f t="shared" si="145"/>
        <v>12</v>
      </c>
      <c r="VA25" s="69"/>
      <c r="VB25" s="69">
        <v>12.2</v>
      </c>
      <c r="VC25" s="36">
        <f t="shared" si="146"/>
        <v>12</v>
      </c>
      <c r="VD25" s="36">
        <v>12.6</v>
      </c>
      <c r="VE25" s="36">
        <f t="shared" si="147"/>
        <v>12</v>
      </c>
      <c r="VF25" s="59"/>
      <c r="VG25" s="40">
        <v>12.4</v>
      </c>
      <c r="VH25" s="40">
        <f t="shared" si="222"/>
        <v>12</v>
      </c>
      <c r="VI25" s="36"/>
      <c r="VJ25" s="36">
        <v>13</v>
      </c>
      <c r="VK25" s="36" t="s">
        <v>1159</v>
      </c>
      <c r="VL25" s="36">
        <f t="shared" si="223"/>
        <v>12</v>
      </c>
      <c r="VM25" s="36"/>
      <c r="VN25" s="36">
        <v>12.6</v>
      </c>
      <c r="VO25" s="36" t="s">
        <v>1159</v>
      </c>
      <c r="VP25" s="36">
        <f t="shared" si="148"/>
        <v>12</v>
      </c>
      <c r="VQ25" s="36"/>
      <c r="VR25" s="36">
        <v>12.75</v>
      </c>
      <c r="VS25" s="5">
        <f t="shared" si="149"/>
        <v>-1</v>
      </c>
      <c r="VT25" s="5">
        <f t="shared" si="150"/>
        <v>6.25E-2</v>
      </c>
      <c r="WC25" s="40" t="s">
        <v>1502</v>
      </c>
      <c r="WD25" s="40" t="s">
        <v>1502</v>
      </c>
      <c r="WE25" s="36"/>
      <c r="WF25" s="36" t="s">
        <v>1502</v>
      </c>
      <c r="WG25" s="36" t="s">
        <v>1502</v>
      </c>
      <c r="WH25" s="36" t="s">
        <v>1502</v>
      </c>
      <c r="WI25" s="36" t="s">
        <v>1502</v>
      </c>
      <c r="WJ25" s="36"/>
      <c r="WK25" s="36" t="s">
        <v>1502</v>
      </c>
      <c r="WL25" s="36" t="s">
        <v>1502</v>
      </c>
      <c r="WM25" s="36"/>
      <c r="WN25" s="40" t="s">
        <v>1502</v>
      </c>
      <c r="WO25" s="40" t="s">
        <v>1502</v>
      </c>
      <c r="WP25" s="40" t="s">
        <v>1502</v>
      </c>
      <c r="WQ25" s="36" t="s">
        <v>1502</v>
      </c>
      <c r="WR25" s="36"/>
      <c r="WS25" s="40" t="s">
        <v>1502</v>
      </c>
      <c r="WT25" s="40" t="s">
        <v>1502</v>
      </c>
      <c r="WU25" s="36"/>
      <c r="WV25" s="966"/>
      <c r="XA25" s="40" t="s">
        <v>1502</v>
      </c>
      <c r="XB25" s="69"/>
      <c r="XC25" s="59"/>
      <c r="XD25" s="40" t="s">
        <v>1502</v>
      </c>
      <c r="XE25" s="59"/>
      <c r="XF25" s="36" t="s">
        <v>1502</v>
      </c>
      <c r="XG25" s="36" t="s">
        <v>1502</v>
      </c>
      <c r="XH25" s="36" t="s">
        <v>1502</v>
      </c>
      <c r="XI25" s="36" t="s">
        <v>1502</v>
      </c>
      <c r="XJ25" s="40" t="s">
        <v>1502</v>
      </c>
      <c r="XK25" s="40" t="s">
        <v>1502</v>
      </c>
      <c r="XL25" s="36" t="s">
        <v>1502</v>
      </c>
      <c r="XM25" s="36" t="s">
        <v>1502</v>
      </c>
      <c r="XN25" s="36"/>
      <c r="XO25" s="36" t="s">
        <v>1502</v>
      </c>
      <c r="XP25" s="36" t="s">
        <v>1502</v>
      </c>
      <c r="XQ25" s="36"/>
      <c r="XR25" s="966"/>
      <c r="XY25" s="1307">
        <v>12</v>
      </c>
      <c r="XZ25" s="40">
        <v>12.3</v>
      </c>
      <c r="YA25" s="69">
        <f t="shared" si="161"/>
        <v>12</v>
      </c>
      <c r="YB25" s="69">
        <v>11.6</v>
      </c>
      <c r="YC25" s="36">
        <v>12.4</v>
      </c>
      <c r="YD25" s="59">
        <f t="shared" si="162"/>
        <v>12</v>
      </c>
      <c r="YE25" s="40">
        <v>12.4</v>
      </c>
      <c r="YF25" s="37">
        <f t="shared" si="163"/>
        <v>12</v>
      </c>
      <c r="YG25" s="59">
        <v>12.4</v>
      </c>
      <c r="YH25" s="36">
        <f t="shared" si="164"/>
        <v>12</v>
      </c>
      <c r="YI25" s="36">
        <v>12.5</v>
      </c>
      <c r="YJ25" s="36">
        <f t="shared" si="231"/>
        <v>12</v>
      </c>
      <c r="YK25" s="36">
        <v>12.8</v>
      </c>
      <c r="YL25" s="36">
        <v>12.5</v>
      </c>
      <c r="YM25" s="36">
        <f t="shared" si="165"/>
        <v>12</v>
      </c>
      <c r="YN25" s="36"/>
      <c r="YO25" s="5">
        <f t="shared" si="166"/>
        <v>-1</v>
      </c>
      <c r="YR25" s="40" t="s">
        <v>1502</v>
      </c>
      <c r="YS25" s="40" t="s">
        <v>1502</v>
      </c>
      <c r="YT25" s="36"/>
      <c r="YU25" s="40" t="s">
        <v>1502</v>
      </c>
      <c r="YV25" s="36" t="s">
        <v>1502</v>
      </c>
      <c r="YW25" s="36" t="s">
        <v>1502</v>
      </c>
      <c r="YX25" s="36"/>
      <c r="YY25" s="36"/>
      <c r="YZ25" s="36"/>
      <c r="ZA25" s="36" t="s">
        <v>1502</v>
      </c>
      <c r="ZB25" s="36"/>
      <c r="ZC25" s="36"/>
      <c r="ZD25" s="59"/>
      <c r="ZE25" s="59"/>
      <c r="ZF25" s="36" t="s">
        <v>1502</v>
      </c>
      <c r="ZG25" s="36" t="s">
        <v>1502</v>
      </c>
      <c r="ZH25" s="40" t="s">
        <v>1502</v>
      </c>
      <c r="ZI25" s="40" t="s">
        <v>1502</v>
      </c>
      <c r="ZJ25" s="36"/>
      <c r="ZK25" s="40" t="s">
        <v>1502</v>
      </c>
      <c r="ZL25" s="40" t="s">
        <v>1502</v>
      </c>
      <c r="ZM25" s="36"/>
      <c r="ZN25" s="966" t="e">
        <f t="shared" si="170"/>
        <v>#VALUE!</v>
      </c>
      <c r="ZO25" s="966"/>
      <c r="ZP25" s="36">
        <v>12.8</v>
      </c>
      <c r="ZQ25" s="36">
        <f t="shared" si="13"/>
        <v>12.8</v>
      </c>
      <c r="ZR25" s="36">
        <v>12.9</v>
      </c>
      <c r="ZS25" s="36">
        <v>12.8</v>
      </c>
      <c r="ZT25" s="36">
        <f t="shared" si="172"/>
        <v>12.8</v>
      </c>
      <c r="ZU25" s="36">
        <v>12.81</v>
      </c>
      <c r="ZV25" s="966">
        <f t="shared" si="173"/>
        <v>7.8124999999998335E-4</v>
      </c>
      <c r="ZW25" s="36">
        <v>12.6</v>
      </c>
      <c r="ZX25" s="36">
        <f t="shared" si="14"/>
        <v>12.6</v>
      </c>
      <c r="ZY25" s="36">
        <v>12.5</v>
      </c>
      <c r="ZZ25" s="36">
        <v>12.6</v>
      </c>
      <c r="AAA25" s="36">
        <f t="shared" si="174"/>
        <v>12.6</v>
      </c>
      <c r="AAB25" s="36"/>
      <c r="AAC25" s="966">
        <f t="shared" si="175"/>
        <v>-1</v>
      </c>
      <c r="AAD25" s="36">
        <v>12.2</v>
      </c>
      <c r="AAE25" s="36">
        <f t="shared" si="15"/>
        <v>12.2</v>
      </c>
      <c r="AAF25" s="36">
        <v>12.2</v>
      </c>
      <c r="AAG25" s="36">
        <v>12.2</v>
      </c>
      <c r="AAH25" s="36">
        <f t="shared" si="176"/>
        <v>12.2</v>
      </c>
      <c r="AAI25" s="36"/>
      <c r="AAJ25" s="966">
        <f t="shared" si="177"/>
        <v>-1</v>
      </c>
      <c r="AAK25" s="9"/>
      <c r="AAL25" s="9"/>
      <c r="AAM25" s="9"/>
      <c r="AAN25" s="9"/>
      <c r="AAO25" s="9"/>
      <c r="AAP25" s="9"/>
      <c r="AAQ25" s="9"/>
      <c r="AAR25" s="9"/>
      <c r="AAS25" s="9"/>
      <c r="AAT25" s="9"/>
      <c r="AAU25" s="9"/>
      <c r="AAV25" s="81" t="str">
        <f t="shared" si="24"/>
        <v>4.Blocker/Not Executed</v>
      </c>
      <c r="AAW25" s="9" t="str">
        <f t="shared" si="25"/>
        <v>4.Blocker/Not Executed</v>
      </c>
      <c r="AAX25" s="63" t="str">
        <f t="shared" si="178"/>
        <v>4.Blocker/Not Executed</v>
      </c>
      <c r="AAY25" s="40" t="str">
        <f t="shared" si="26"/>
        <v>4.Blocker/Not Executed</v>
      </c>
      <c r="AAZ25" s="40" t="str">
        <f t="shared" si="27"/>
        <v>4.Blocker/Not Executed</v>
      </c>
      <c r="ABA25" s="40" t="str">
        <f t="shared" si="28"/>
        <v xml:space="preserve">1. Better than baseline </v>
      </c>
      <c r="ABB25" s="40" t="str">
        <f t="shared" si="179"/>
        <v>4.Blocker/Not Executed</v>
      </c>
    </row>
    <row r="26" spans="1:730" ht="15" thickBot="1" x14ac:dyDescent="0.4">
      <c r="A26" s="36">
        <v>32</v>
      </c>
      <c r="B26" s="37" t="s">
        <v>18</v>
      </c>
      <c r="C26" s="36"/>
      <c r="D26" s="36"/>
      <c r="E26" s="926" t="s">
        <v>2244</v>
      </c>
      <c r="F26" s="1455" t="s">
        <v>2245</v>
      </c>
      <c r="G26" s="1471" t="s">
        <v>3035</v>
      </c>
      <c r="OQ26" s="36" t="s">
        <v>1502</v>
      </c>
      <c r="OR26" s="59"/>
      <c r="OS26" s="36" t="s">
        <v>1502</v>
      </c>
      <c r="OT26" s="36" t="s">
        <v>1502</v>
      </c>
      <c r="OU26" s="36" t="s">
        <v>1502</v>
      </c>
      <c r="OV26" s="36" t="s">
        <v>1502</v>
      </c>
      <c r="OW26" s="966"/>
      <c r="QQ26" s="36" t="s">
        <v>1502</v>
      </c>
      <c r="QR26" s="59"/>
      <c r="QS26" s="36" t="s">
        <v>1502</v>
      </c>
      <c r="QT26" s="36" t="s">
        <v>1502</v>
      </c>
      <c r="QU26" s="36" t="s">
        <v>1502</v>
      </c>
      <c r="QV26" s="59" t="s">
        <v>1502</v>
      </c>
      <c r="QW26" s="36" t="s">
        <v>1502</v>
      </c>
      <c r="QX26" s="36" t="s">
        <v>1502</v>
      </c>
      <c r="QY26" s="36" t="s">
        <v>1502</v>
      </c>
      <c r="QZ26" s="36" t="s">
        <v>1502</v>
      </c>
      <c r="RA26" s="36" t="s">
        <v>1502</v>
      </c>
      <c r="RB26" s="36" t="s">
        <v>1502</v>
      </c>
      <c r="RC26" s="36"/>
      <c r="RD26" s="36"/>
      <c r="RE26" s="966"/>
      <c r="SO26" s="36" t="s">
        <v>1502</v>
      </c>
      <c r="SP26" s="59"/>
      <c r="SQ26" s="36" t="s">
        <v>1502</v>
      </c>
      <c r="SR26" s="36" t="s">
        <v>1502</v>
      </c>
      <c r="SS26" s="36" t="s">
        <v>1502</v>
      </c>
      <c r="ST26" s="36" t="s">
        <v>1502</v>
      </c>
      <c r="SU26" s="59"/>
      <c r="SV26" s="36" t="s">
        <v>1502</v>
      </c>
      <c r="SW26" s="36" t="s">
        <v>1502</v>
      </c>
      <c r="SX26" s="36" t="s">
        <v>1502</v>
      </c>
      <c r="SY26" s="36" t="s">
        <v>1502</v>
      </c>
      <c r="SZ26" s="36" t="s">
        <v>1502</v>
      </c>
      <c r="TA26" s="36" t="s">
        <v>1502</v>
      </c>
      <c r="TB26" s="36"/>
      <c r="TC26" s="966"/>
      <c r="UW26" s="1476">
        <v>18.399999999999999</v>
      </c>
      <c r="UX26" s="36"/>
      <c r="UY26" s="36">
        <v>18</v>
      </c>
      <c r="UZ26" s="59">
        <f t="shared" si="145"/>
        <v>18</v>
      </c>
      <c r="VA26" s="59"/>
      <c r="VB26" s="59">
        <v>17.8</v>
      </c>
      <c r="VC26" s="59">
        <f t="shared" si="146"/>
        <v>17.8</v>
      </c>
      <c r="VD26" s="59">
        <v>18.440000000000001</v>
      </c>
      <c r="VE26" s="59">
        <f t="shared" si="147"/>
        <v>17.8</v>
      </c>
      <c r="VF26" s="59"/>
      <c r="VG26" s="36">
        <v>18.190000000000001</v>
      </c>
      <c r="VH26" s="36">
        <f t="shared" si="222"/>
        <v>17.8</v>
      </c>
      <c r="VI26" s="36"/>
      <c r="VJ26" s="36">
        <v>18.399999999999999</v>
      </c>
      <c r="VK26" s="36" t="s">
        <v>1159</v>
      </c>
      <c r="VL26" s="36">
        <f t="shared" si="223"/>
        <v>17.8</v>
      </c>
      <c r="VM26" s="36"/>
      <c r="VN26" s="36">
        <v>18.100000000000001</v>
      </c>
      <c r="VO26" s="36" t="s">
        <v>1159</v>
      </c>
      <c r="VP26" s="36">
        <f t="shared" si="148"/>
        <v>17.8</v>
      </c>
      <c r="VQ26" s="36"/>
      <c r="VR26" s="36">
        <v>18.2</v>
      </c>
      <c r="VS26" s="6">
        <f t="shared" si="149"/>
        <v>-1</v>
      </c>
      <c r="VT26" s="6">
        <f t="shared" si="150"/>
        <v>2.247191011235947E-2</v>
      </c>
      <c r="WC26" s="36" t="s">
        <v>1502</v>
      </c>
      <c r="WD26" s="36" t="s">
        <v>1502</v>
      </c>
      <c r="WE26" s="36"/>
      <c r="WF26" s="36" t="s">
        <v>1502</v>
      </c>
      <c r="WG26" s="36" t="s">
        <v>1502</v>
      </c>
      <c r="WH26" s="59" t="s">
        <v>1502</v>
      </c>
      <c r="WI26" s="36" t="s">
        <v>1502</v>
      </c>
      <c r="WJ26" s="59"/>
      <c r="WK26" s="59" t="s">
        <v>1502</v>
      </c>
      <c r="WL26" s="36" t="s">
        <v>1502</v>
      </c>
      <c r="WM26" s="59"/>
      <c r="WN26" s="36" t="s">
        <v>1502</v>
      </c>
      <c r="WO26" s="36" t="s">
        <v>1502</v>
      </c>
      <c r="WP26" s="36" t="s">
        <v>1502</v>
      </c>
      <c r="WQ26" s="36" t="s">
        <v>1502</v>
      </c>
      <c r="WR26" s="36"/>
      <c r="WS26" s="36" t="s">
        <v>1502</v>
      </c>
      <c r="WT26" s="36" t="s">
        <v>1502</v>
      </c>
      <c r="WU26" s="36"/>
      <c r="WV26" s="966"/>
      <c r="XA26" s="36" t="s">
        <v>1502</v>
      </c>
      <c r="XB26" s="59"/>
      <c r="XC26" s="59"/>
      <c r="XD26" s="36" t="s">
        <v>1502</v>
      </c>
      <c r="XE26" s="59"/>
      <c r="XF26" s="36" t="s">
        <v>1502</v>
      </c>
      <c r="XG26" s="36" t="s">
        <v>1502</v>
      </c>
      <c r="XH26" s="36" t="s">
        <v>1502</v>
      </c>
      <c r="XI26" s="36" t="s">
        <v>1502</v>
      </c>
      <c r="XJ26" s="36" t="s">
        <v>1502</v>
      </c>
      <c r="XK26" s="36" t="s">
        <v>1502</v>
      </c>
      <c r="XL26" s="36" t="s">
        <v>1502</v>
      </c>
      <c r="XM26" s="36" t="s">
        <v>1502</v>
      </c>
      <c r="XN26" s="36"/>
      <c r="XO26" s="36" t="s">
        <v>1502</v>
      </c>
      <c r="XP26" s="36" t="s">
        <v>1502</v>
      </c>
      <c r="XQ26" s="36"/>
      <c r="XR26" s="966"/>
      <c r="XY26" s="1308">
        <v>18.399999999999999</v>
      </c>
      <c r="XZ26" s="36">
        <v>17.899999999999999</v>
      </c>
      <c r="YA26" s="59">
        <f t="shared" si="161"/>
        <v>17.899999999999999</v>
      </c>
      <c r="YB26" s="59">
        <v>18</v>
      </c>
      <c r="YC26" s="59">
        <v>18.399999999999999</v>
      </c>
      <c r="YD26" s="59">
        <f t="shared" si="162"/>
        <v>17.899999999999999</v>
      </c>
      <c r="YE26" s="36">
        <v>18</v>
      </c>
      <c r="YF26" s="29">
        <f t="shared" si="163"/>
        <v>17.899999999999999</v>
      </c>
      <c r="YG26" s="59">
        <v>18.3</v>
      </c>
      <c r="YH26" s="36">
        <f t="shared" si="164"/>
        <v>17.899999999999999</v>
      </c>
      <c r="YI26" s="36">
        <v>18.399999999999999</v>
      </c>
      <c r="YJ26" s="36">
        <f t="shared" si="231"/>
        <v>17.899999999999999</v>
      </c>
      <c r="YK26" s="36">
        <v>18.2</v>
      </c>
      <c r="YL26" s="36">
        <v>18.399999999999999</v>
      </c>
      <c r="YM26" s="36">
        <f t="shared" si="165"/>
        <v>17.899999999999999</v>
      </c>
      <c r="YN26" s="36"/>
      <c r="YO26" s="6">
        <f t="shared" si="166"/>
        <v>-1</v>
      </c>
      <c r="YR26" s="36" t="s">
        <v>1502</v>
      </c>
      <c r="YS26" s="36" t="s">
        <v>1502</v>
      </c>
      <c r="YT26" s="36"/>
      <c r="YU26" s="36" t="s">
        <v>1502</v>
      </c>
      <c r="YV26" s="36" t="s">
        <v>1502</v>
      </c>
      <c r="YW26" s="36" t="s">
        <v>1502</v>
      </c>
      <c r="YX26" s="36"/>
      <c r="YY26" s="36"/>
      <c r="YZ26" s="36"/>
      <c r="ZA26" s="36" t="s">
        <v>1502</v>
      </c>
      <c r="ZB26" s="36"/>
      <c r="ZC26" s="36"/>
      <c r="ZD26" s="59"/>
      <c r="ZE26" s="59"/>
      <c r="ZF26" s="36" t="s">
        <v>1502</v>
      </c>
      <c r="ZG26" s="36" t="s">
        <v>1502</v>
      </c>
      <c r="ZH26" s="36" t="s">
        <v>1502</v>
      </c>
      <c r="ZI26" s="36" t="s">
        <v>1502</v>
      </c>
      <c r="ZJ26" s="36"/>
      <c r="ZK26" s="36" t="s">
        <v>1502</v>
      </c>
      <c r="ZL26" s="36" t="s">
        <v>1502</v>
      </c>
      <c r="ZM26" s="36"/>
      <c r="ZN26" s="966" t="e">
        <f t="shared" si="170"/>
        <v>#VALUE!</v>
      </c>
      <c r="ZO26" s="966"/>
      <c r="ZP26" s="36">
        <v>18.8</v>
      </c>
      <c r="ZQ26" s="36">
        <f t="shared" si="13"/>
        <v>18.8</v>
      </c>
      <c r="ZR26" s="36">
        <v>18.899999999999999</v>
      </c>
      <c r="ZS26" s="36">
        <v>18.8</v>
      </c>
      <c r="ZT26" s="36">
        <f t="shared" si="172"/>
        <v>18.8</v>
      </c>
      <c r="ZU26" s="36">
        <v>18.7</v>
      </c>
      <c r="ZV26" s="966">
        <f t="shared" si="173"/>
        <v>-5.3191489361702881E-3</v>
      </c>
      <c r="ZW26" s="36">
        <v>18.399999999999999</v>
      </c>
      <c r="ZX26" s="36">
        <f t="shared" si="14"/>
        <v>18.399999999999999</v>
      </c>
      <c r="ZY26" s="36">
        <v>18.3</v>
      </c>
      <c r="ZZ26" s="36">
        <v>18.399999999999999</v>
      </c>
      <c r="AAA26" s="36">
        <f t="shared" si="174"/>
        <v>18.399999999999999</v>
      </c>
      <c r="AAB26" s="36"/>
      <c r="AAC26" s="966">
        <f t="shared" si="175"/>
        <v>-1</v>
      </c>
      <c r="AAD26" s="36">
        <v>18.399999999999999</v>
      </c>
      <c r="AAE26" s="36">
        <f t="shared" si="15"/>
        <v>18.399999999999999</v>
      </c>
      <c r="AAF26" s="36">
        <v>18.2</v>
      </c>
      <c r="AAG26" s="36">
        <v>18.399999999999999</v>
      </c>
      <c r="AAH26" s="36">
        <f t="shared" si="176"/>
        <v>18.399999999999999</v>
      </c>
      <c r="AAI26" s="36"/>
      <c r="AAJ26" s="966">
        <f t="shared" si="177"/>
        <v>-1</v>
      </c>
      <c r="AAK26" s="10"/>
      <c r="AAL26" s="10"/>
      <c r="AAM26" s="10"/>
      <c r="AAN26" s="10"/>
      <c r="AAO26" s="10"/>
      <c r="AAP26" s="10"/>
      <c r="AAQ26" s="10"/>
      <c r="AAR26" s="10"/>
      <c r="AAS26" s="10"/>
      <c r="AAT26" s="10"/>
      <c r="AAU26" s="10"/>
      <c r="AAV26" s="12" t="str">
        <f t="shared" si="24"/>
        <v>4.Blocker/Not Executed</v>
      </c>
      <c r="AAW26" s="10" t="str">
        <f t="shared" si="25"/>
        <v>4.Blocker/Not Executed</v>
      </c>
      <c r="AAX26" s="4" t="str">
        <f t="shared" si="178"/>
        <v>4.Blocker/Not Executed</v>
      </c>
      <c r="AAY26" s="36" t="str">
        <f t="shared" si="26"/>
        <v>4.Blocker/Not Executed</v>
      </c>
      <c r="AAZ26" s="36" t="str">
        <f t="shared" si="27"/>
        <v>4.Blocker/Not Executed</v>
      </c>
      <c r="ABA26" s="36" t="str">
        <f t="shared" si="28"/>
        <v xml:space="preserve">1. Better than baseline </v>
      </c>
      <c r="ABB26" s="36" t="str">
        <f t="shared" si="179"/>
        <v>4.Blocker/Not Executed</v>
      </c>
    </row>
    <row r="27" spans="1:730" ht="15" thickBot="1" x14ac:dyDescent="0.4">
      <c r="A27" s="36">
        <v>33</v>
      </c>
      <c r="B27" s="37" t="s">
        <v>18</v>
      </c>
      <c r="C27" s="36"/>
      <c r="D27" s="36"/>
      <c r="E27" s="926" t="s">
        <v>2244</v>
      </c>
      <c r="F27" s="1455" t="s">
        <v>2245</v>
      </c>
      <c r="G27" s="1471" t="s">
        <v>3036</v>
      </c>
      <c r="OQ27" s="36" t="s">
        <v>1502</v>
      </c>
      <c r="OR27" s="59"/>
      <c r="OS27" s="36" t="s">
        <v>1502</v>
      </c>
      <c r="OT27" s="36" t="s">
        <v>1502</v>
      </c>
      <c r="OU27" s="36" t="s">
        <v>1502</v>
      </c>
      <c r="OV27" s="36" t="s">
        <v>1502</v>
      </c>
      <c r="OW27" s="966"/>
      <c r="QQ27" s="36" t="s">
        <v>1502</v>
      </c>
      <c r="QR27" s="59"/>
      <c r="QS27" s="36" t="s">
        <v>1502</v>
      </c>
      <c r="QT27" s="36" t="s">
        <v>1502</v>
      </c>
      <c r="QU27" s="36" t="s">
        <v>1502</v>
      </c>
      <c r="QV27" s="59" t="s">
        <v>1502</v>
      </c>
      <c r="QW27" s="36" t="s">
        <v>1502</v>
      </c>
      <c r="QX27" s="36" t="s">
        <v>1502</v>
      </c>
      <c r="QY27" s="36" t="s">
        <v>1502</v>
      </c>
      <c r="QZ27" s="36" t="s">
        <v>1502</v>
      </c>
      <c r="RA27" s="36" t="s">
        <v>1502</v>
      </c>
      <c r="RB27" s="36" t="s">
        <v>1502</v>
      </c>
      <c r="RC27" s="36"/>
      <c r="RD27" s="36"/>
      <c r="RE27" s="966"/>
      <c r="SO27" s="36" t="s">
        <v>1502</v>
      </c>
      <c r="SP27" s="59"/>
      <c r="SQ27" s="36" t="s">
        <v>1502</v>
      </c>
      <c r="SR27" s="36" t="s">
        <v>1502</v>
      </c>
      <c r="SS27" s="36" t="s">
        <v>1502</v>
      </c>
      <c r="ST27" s="36" t="s">
        <v>1502</v>
      </c>
      <c r="SU27" s="59"/>
      <c r="SV27" s="36" t="s">
        <v>1502</v>
      </c>
      <c r="SW27" s="36" t="s">
        <v>1502</v>
      </c>
      <c r="SX27" s="36" t="s">
        <v>1502</v>
      </c>
      <c r="SY27" s="36" t="s">
        <v>1502</v>
      </c>
      <c r="SZ27" s="36" t="s">
        <v>1502</v>
      </c>
      <c r="TA27" s="36" t="s">
        <v>1502</v>
      </c>
      <c r="TB27" s="36"/>
      <c r="TC27" s="966"/>
      <c r="UW27" s="1476">
        <v>22.5</v>
      </c>
      <c r="UX27" s="36"/>
      <c r="UY27" s="36">
        <v>22</v>
      </c>
      <c r="UZ27" s="59">
        <f t="shared" si="145"/>
        <v>22</v>
      </c>
      <c r="VA27" s="59"/>
      <c r="VB27" s="59">
        <v>22.4</v>
      </c>
      <c r="VC27" s="59">
        <f t="shared" si="146"/>
        <v>22</v>
      </c>
      <c r="VD27" s="59">
        <v>22.22</v>
      </c>
      <c r="VE27" s="59">
        <f t="shared" si="147"/>
        <v>22</v>
      </c>
      <c r="VF27" s="59"/>
      <c r="VG27" s="36">
        <v>21.4</v>
      </c>
      <c r="VH27" s="36">
        <f t="shared" si="222"/>
        <v>21.4</v>
      </c>
      <c r="VI27" s="36"/>
      <c r="VJ27" s="36">
        <v>22.1</v>
      </c>
      <c r="VK27" s="36" t="s">
        <v>1159</v>
      </c>
      <c r="VL27" s="36">
        <f t="shared" si="223"/>
        <v>21.4</v>
      </c>
      <c r="VM27" s="36"/>
      <c r="VN27" s="36">
        <v>22.4</v>
      </c>
      <c r="VO27" s="36" t="s">
        <v>1159</v>
      </c>
      <c r="VP27" s="36">
        <f t="shared" si="148"/>
        <v>21.4</v>
      </c>
      <c r="VQ27" s="36"/>
      <c r="VR27" s="36">
        <v>23</v>
      </c>
      <c r="VS27" s="6">
        <f t="shared" si="149"/>
        <v>-1</v>
      </c>
      <c r="VT27" s="6">
        <f t="shared" si="150"/>
        <v>7.4766355140186994E-2</v>
      </c>
      <c r="WC27" s="36" t="s">
        <v>1502</v>
      </c>
      <c r="WD27" s="36" t="s">
        <v>1502</v>
      </c>
      <c r="WE27" s="36"/>
      <c r="WF27" s="36" t="s">
        <v>1502</v>
      </c>
      <c r="WG27" s="36" t="s">
        <v>1502</v>
      </c>
      <c r="WH27" s="59" t="s">
        <v>1502</v>
      </c>
      <c r="WI27" s="36" t="s">
        <v>1502</v>
      </c>
      <c r="WJ27" s="59"/>
      <c r="WK27" s="59" t="s">
        <v>1502</v>
      </c>
      <c r="WL27" s="36" t="s">
        <v>1502</v>
      </c>
      <c r="WM27" s="59"/>
      <c r="WN27" s="36" t="s">
        <v>1502</v>
      </c>
      <c r="WO27" s="36" t="s">
        <v>1502</v>
      </c>
      <c r="WP27" s="36" t="s">
        <v>1502</v>
      </c>
      <c r="WQ27" s="36" t="s">
        <v>1502</v>
      </c>
      <c r="WR27" s="36"/>
      <c r="WS27" s="36" t="s">
        <v>1502</v>
      </c>
      <c r="WT27" s="36" t="s">
        <v>1502</v>
      </c>
      <c r="WU27" s="36"/>
      <c r="WV27" s="966"/>
      <c r="XA27" s="36" t="s">
        <v>1502</v>
      </c>
      <c r="XB27" s="59"/>
      <c r="XC27" s="59"/>
      <c r="XD27" s="36" t="s">
        <v>1502</v>
      </c>
      <c r="XE27" s="59"/>
      <c r="XF27" s="36" t="s">
        <v>1502</v>
      </c>
      <c r="XG27" s="36" t="s">
        <v>1502</v>
      </c>
      <c r="XH27" s="36" t="s">
        <v>1502</v>
      </c>
      <c r="XI27" s="36" t="s">
        <v>1502</v>
      </c>
      <c r="XJ27" s="36" t="s">
        <v>1502</v>
      </c>
      <c r="XK27" s="36" t="s">
        <v>1502</v>
      </c>
      <c r="XL27" s="36" t="s">
        <v>1502</v>
      </c>
      <c r="XM27" s="36" t="s">
        <v>1502</v>
      </c>
      <c r="XN27" s="36"/>
      <c r="XO27" s="36" t="s">
        <v>1502</v>
      </c>
      <c r="XP27" s="36" t="s">
        <v>1502</v>
      </c>
      <c r="XQ27" s="36"/>
      <c r="XR27" s="966"/>
      <c r="XY27" s="1308">
        <v>22</v>
      </c>
      <c r="XZ27" s="36">
        <v>22.6</v>
      </c>
      <c r="YA27" s="59">
        <f t="shared" si="161"/>
        <v>22</v>
      </c>
      <c r="YB27" s="59">
        <v>22.4</v>
      </c>
      <c r="YC27" s="59">
        <v>22.2</v>
      </c>
      <c r="YD27" s="59">
        <f t="shared" si="162"/>
        <v>22</v>
      </c>
      <c r="YE27" s="36">
        <v>32.299999999999997</v>
      </c>
      <c r="YF27" s="29">
        <f t="shared" si="163"/>
        <v>22</v>
      </c>
      <c r="YG27" s="59">
        <v>31.6</v>
      </c>
      <c r="YH27" s="36">
        <f t="shared" si="164"/>
        <v>22</v>
      </c>
      <c r="YI27" s="36">
        <v>23.8</v>
      </c>
      <c r="YJ27" s="36">
        <f t="shared" si="231"/>
        <v>22</v>
      </c>
      <c r="YK27" s="36">
        <v>23</v>
      </c>
      <c r="YL27" s="36">
        <v>23.8</v>
      </c>
      <c r="YM27" s="36">
        <f t="shared" si="165"/>
        <v>22</v>
      </c>
      <c r="YN27" s="36"/>
      <c r="YO27" s="6">
        <f t="shared" si="166"/>
        <v>-1</v>
      </c>
      <c r="YR27" s="36" t="s">
        <v>1502</v>
      </c>
      <c r="YS27" s="36" t="s">
        <v>1502</v>
      </c>
      <c r="YT27" s="36"/>
      <c r="YU27" s="36" t="s">
        <v>1502</v>
      </c>
      <c r="YV27" s="36" t="s">
        <v>1502</v>
      </c>
      <c r="YW27" s="36" t="s">
        <v>1502</v>
      </c>
      <c r="YX27" s="36"/>
      <c r="YY27" s="36"/>
      <c r="YZ27" s="36"/>
      <c r="ZA27" s="36" t="s">
        <v>1502</v>
      </c>
      <c r="ZB27" s="36"/>
      <c r="ZC27" s="36"/>
      <c r="ZD27" s="59"/>
      <c r="ZE27" s="59"/>
      <c r="ZF27" s="36" t="s">
        <v>1502</v>
      </c>
      <c r="ZG27" s="36" t="s">
        <v>1502</v>
      </c>
      <c r="ZH27" s="36" t="s">
        <v>1502</v>
      </c>
      <c r="ZI27" s="36" t="s">
        <v>1502</v>
      </c>
      <c r="ZJ27" s="36"/>
      <c r="ZK27" s="36" t="s">
        <v>1502</v>
      </c>
      <c r="ZL27" s="36" t="s">
        <v>1502</v>
      </c>
      <c r="ZM27" s="36"/>
      <c r="ZN27" s="966" t="e">
        <f t="shared" si="170"/>
        <v>#VALUE!</v>
      </c>
      <c r="ZO27" s="966"/>
      <c r="ZP27" s="36">
        <v>23.4</v>
      </c>
      <c r="ZQ27" s="36">
        <f t="shared" si="13"/>
        <v>23.4</v>
      </c>
      <c r="ZR27" s="36">
        <v>23.2</v>
      </c>
      <c r="ZS27" s="36">
        <v>23.4</v>
      </c>
      <c r="ZT27" s="36">
        <f t="shared" si="172"/>
        <v>23.4</v>
      </c>
      <c r="ZU27" s="36">
        <v>24.3</v>
      </c>
      <c r="ZV27" s="966">
        <f t="shared" si="173"/>
        <v>3.8461538461538554E-2</v>
      </c>
      <c r="ZW27" s="36">
        <v>22.4</v>
      </c>
      <c r="ZX27" s="36">
        <f t="shared" si="14"/>
        <v>22.4</v>
      </c>
      <c r="ZY27" s="36">
        <v>22.6</v>
      </c>
      <c r="ZZ27" s="36">
        <v>22.4</v>
      </c>
      <c r="AAA27" s="36">
        <f t="shared" si="174"/>
        <v>22.4</v>
      </c>
      <c r="AAB27" s="36"/>
      <c r="AAC27" s="966">
        <f t="shared" si="175"/>
        <v>-1</v>
      </c>
      <c r="AAD27" s="36">
        <v>23.6</v>
      </c>
      <c r="AAE27" s="36">
        <f t="shared" si="15"/>
        <v>23.6</v>
      </c>
      <c r="AAF27" s="36">
        <v>23.8</v>
      </c>
      <c r="AAG27" s="36">
        <v>23.6</v>
      </c>
      <c r="AAH27" s="36">
        <f t="shared" si="176"/>
        <v>23.6</v>
      </c>
      <c r="AAI27" s="36"/>
      <c r="AAJ27" s="966">
        <f t="shared" si="177"/>
        <v>-1</v>
      </c>
      <c r="AAK27" s="10"/>
      <c r="AAL27" s="10"/>
      <c r="AAM27" s="10"/>
      <c r="AAN27" s="10"/>
      <c r="AAO27" s="10"/>
      <c r="AAP27" s="10"/>
      <c r="AAQ27" s="10"/>
      <c r="AAR27" s="10"/>
      <c r="AAS27" s="10"/>
      <c r="AAT27" s="10"/>
      <c r="AAU27" s="10"/>
      <c r="AAV27" s="12" t="str">
        <f t="shared" si="24"/>
        <v>4.Blocker/Not Executed</v>
      </c>
      <c r="AAW27" s="10" t="str">
        <f t="shared" si="25"/>
        <v>4.Blocker/Not Executed</v>
      </c>
      <c r="AAX27" s="4" t="str">
        <f t="shared" si="178"/>
        <v>4.Blocker/Not Executed</v>
      </c>
      <c r="AAY27" s="36" t="str">
        <f t="shared" si="26"/>
        <v>4.Blocker/Not Executed</v>
      </c>
      <c r="AAZ27" s="36" t="str">
        <f t="shared" si="27"/>
        <v>4.Blocker/Not Executed</v>
      </c>
      <c r="ABA27" s="36" t="str">
        <f t="shared" si="28"/>
        <v xml:space="preserve">1. Better than baseline </v>
      </c>
      <c r="ABB27" s="36" t="str">
        <f t="shared" si="179"/>
        <v>4.Blocker/Not Executed</v>
      </c>
    </row>
    <row r="28" spans="1:730" ht="15" thickBot="1" x14ac:dyDescent="0.4">
      <c r="A28" s="36">
        <v>34</v>
      </c>
      <c r="B28" s="37" t="s">
        <v>18</v>
      </c>
      <c r="C28" s="36"/>
      <c r="D28" s="36"/>
      <c r="E28" s="926" t="s">
        <v>2244</v>
      </c>
      <c r="F28" s="1455" t="s">
        <v>2245</v>
      </c>
      <c r="G28" s="1471" t="s">
        <v>3037</v>
      </c>
      <c r="OQ28" s="36" t="s">
        <v>1502</v>
      </c>
      <c r="OR28" s="59"/>
      <c r="OS28" s="36" t="s">
        <v>1502</v>
      </c>
      <c r="OT28" s="36" t="s">
        <v>1502</v>
      </c>
      <c r="OU28" s="36" t="s">
        <v>1502</v>
      </c>
      <c r="OV28" s="36" t="s">
        <v>1502</v>
      </c>
      <c r="OW28" s="966"/>
      <c r="QQ28" s="36" t="s">
        <v>1502</v>
      </c>
      <c r="QR28" s="59"/>
      <c r="QS28" s="36" t="s">
        <v>1502</v>
      </c>
      <c r="QT28" s="36" t="s">
        <v>1502</v>
      </c>
      <c r="QU28" s="36" t="s">
        <v>1502</v>
      </c>
      <c r="QV28" s="59" t="s">
        <v>1502</v>
      </c>
      <c r="QW28" s="36" t="s">
        <v>1502</v>
      </c>
      <c r="QX28" s="36" t="s">
        <v>1502</v>
      </c>
      <c r="QY28" s="36" t="s">
        <v>1502</v>
      </c>
      <c r="QZ28" s="36" t="s">
        <v>1502</v>
      </c>
      <c r="RA28" s="36" t="s">
        <v>1502</v>
      </c>
      <c r="RB28" s="36" t="s">
        <v>1502</v>
      </c>
      <c r="RC28" s="36"/>
      <c r="RD28" s="36"/>
      <c r="RE28" s="966"/>
      <c r="SO28" s="36" t="s">
        <v>1502</v>
      </c>
      <c r="SP28" s="59"/>
      <c r="SQ28" s="36" t="s">
        <v>1502</v>
      </c>
      <c r="SR28" s="36" t="s">
        <v>1502</v>
      </c>
      <c r="SS28" s="36" t="s">
        <v>1502</v>
      </c>
      <c r="ST28" s="36" t="s">
        <v>1502</v>
      </c>
      <c r="SU28" s="59"/>
      <c r="SV28" s="36" t="s">
        <v>1502</v>
      </c>
      <c r="SW28" s="36" t="s">
        <v>1502</v>
      </c>
      <c r="SX28" s="36" t="s">
        <v>1502</v>
      </c>
      <c r="SY28" s="36" t="s">
        <v>1502</v>
      </c>
      <c r="SZ28" s="36" t="s">
        <v>1502</v>
      </c>
      <c r="TA28" s="36" t="s">
        <v>1502</v>
      </c>
      <c r="TB28" s="36"/>
      <c r="TC28" s="966"/>
      <c r="UW28" s="1308">
        <v>24.3</v>
      </c>
      <c r="UX28" s="36"/>
      <c r="UY28" s="36">
        <v>24</v>
      </c>
      <c r="UZ28" s="59">
        <f t="shared" si="145"/>
        <v>24</v>
      </c>
      <c r="VA28" s="59"/>
      <c r="VB28" s="59">
        <v>24.33</v>
      </c>
      <c r="VC28" s="59">
        <f t="shared" si="146"/>
        <v>24</v>
      </c>
      <c r="VD28" s="59">
        <v>23.99</v>
      </c>
      <c r="VE28" s="59">
        <f t="shared" si="147"/>
        <v>23.99</v>
      </c>
      <c r="VF28" s="59"/>
      <c r="VG28" s="36">
        <v>24.31</v>
      </c>
      <c r="VH28" s="36">
        <f t="shared" si="222"/>
        <v>23.99</v>
      </c>
      <c r="VI28" s="36"/>
      <c r="VJ28" s="36">
        <v>24</v>
      </c>
      <c r="VK28" s="36" t="s">
        <v>1159</v>
      </c>
      <c r="VL28" s="36">
        <f t="shared" si="223"/>
        <v>23.99</v>
      </c>
      <c r="VM28" s="36"/>
      <c r="VN28" s="36">
        <v>24.6</v>
      </c>
      <c r="VO28" s="36" t="s">
        <v>1159</v>
      </c>
      <c r="VP28" s="36">
        <f t="shared" si="148"/>
        <v>23.99</v>
      </c>
      <c r="VQ28" s="36"/>
      <c r="VR28" s="36">
        <v>24.8</v>
      </c>
      <c r="VS28" s="6">
        <f t="shared" si="149"/>
        <v>-1</v>
      </c>
      <c r="VT28" s="6">
        <f t="shared" si="150"/>
        <v>3.3764068361817522E-2</v>
      </c>
      <c r="WC28" s="36" t="s">
        <v>1502</v>
      </c>
      <c r="WD28" s="36" t="s">
        <v>1502</v>
      </c>
      <c r="WE28" s="36"/>
      <c r="WF28" s="36" t="s">
        <v>1502</v>
      </c>
      <c r="WG28" s="36" t="s">
        <v>1502</v>
      </c>
      <c r="WH28" s="59" t="s">
        <v>1502</v>
      </c>
      <c r="WI28" s="36" t="s">
        <v>1502</v>
      </c>
      <c r="WJ28" s="59"/>
      <c r="WK28" s="59" t="s">
        <v>1502</v>
      </c>
      <c r="WL28" s="36" t="s">
        <v>1502</v>
      </c>
      <c r="WM28" s="59"/>
      <c r="WN28" s="36" t="s">
        <v>1502</v>
      </c>
      <c r="WO28" s="36" t="s">
        <v>1502</v>
      </c>
      <c r="WP28" s="36" t="s">
        <v>1502</v>
      </c>
      <c r="WQ28" s="36" t="s">
        <v>1502</v>
      </c>
      <c r="WR28" s="36"/>
      <c r="WS28" s="36" t="s">
        <v>1502</v>
      </c>
      <c r="WT28" s="36" t="s">
        <v>1502</v>
      </c>
      <c r="WU28" s="36"/>
      <c r="WV28" s="966"/>
      <c r="XA28" s="36" t="s">
        <v>1502</v>
      </c>
      <c r="XB28" s="59"/>
      <c r="XC28" s="59"/>
      <c r="XD28" s="36" t="s">
        <v>1502</v>
      </c>
      <c r="XE28" s="59"/>
      <c r="XF28" s="36" t="s">
        <v>1502</v>
      </c>
      <c r="XG28" s="36" t="s">
        <v>1502</v>
      </c>
      <c r="XH28" s="36" t="s">
        <v>1502</v>
      </c>
      <c r="XI28" s="36" t="s">
        <v>1502</v>
      </c>
      <c r="XJ28" s="36" t="s">
        <v>1502</v>
      </c>
      <c r="XK28" s="36" t="s">
        <v>1502</v>
      </c>
      <c r="XL28" s="36" t="s">
        <v>1502</v>
      </c>
      <c r="XM28" s="36" t="s">
        <v>1502</v>
      </c>
      <c r="XN28" s="36"/>
      <c r="XO28" s="36" t="s">
        <v>1502</v>
      </c>
      <c r="XP28" s="36" t="s">
        <v>1502</v>
      </c>
      <c r="XQ28" s="36"/>
      <c r="XR28" s="966"/>
      <c r="XY28" s="1308">
        <v>23.45</v>
      </c>
      <c r="XZ28" s="36">
        <v>22.6</v>
      </c>
      <c r="YA28" s="59">
        <f t="shared" si="161"/>
        <v>22.6</v>
      </c>
      <c r="YB28" s="59">
        <v>22</v>
      </c>
      <c r="YC28" s="59">
        <v>22.5</v>
      </c>
      <c r="YD28" s="59">
        <f t="shared" si="162"/>
        <v>22.5</v>
      </c>
      <c r="YE28" s="36">
        <v>33</v>
      </c>
      <c r="YF28" s="29">
        <f t="shared" si="163"/>
        <v>22.5</v>
      </c>
      <c r="YG28" s="59">
        <v>23</v>
      </c>
      <c r="YH28" s="36">
        <f t="shared" si="164"/>
        <v>22.5</v>
      </c>
      <c r="YI28" s="36">
        <v>23.6</v>
      </c>
      <c r="YJ28" s="36">
        <f t="shared" si="231"/>
        <v>22.5</v>
      </c>
      <c r="YK28" s="36">
        <v>24.4</v>
      </c>
      <c r="YL28" s="36">
        <v>23.6</v>
      </c>
      <c r="YM28" s="36">
        <f t="shared" si="165"/>
        <v>22.5</v>
      </c>
      <c r="YN28" s="36"/>
      <c r="YO28" s="6">
        <f t="shared" si="166"/>
        <v>-1</v>
      </c>
      <c r="YR28" s="36" t="s">
        <v>1502</v>
      </c>
      <c r="YS28" s="36" t="s">
        <v>1502</v>
      </c>
      <c r="YT28" s="36"/>
      <c r="YU28" s="36" t="s">
        <v>1502</v>
      </c>
      <c r="YV28" s="36" t="s">
        <v>1502</v>
      </c>
      <c r="YW28" s="36" t="s">
        <v>1502</v>
      </c>
      <c r="YX28" s="36"/>
      <c r="YY28" s="36"/>
      <c r="YZ28" s="36"/>
      <c r="ZA28" s="36" t="s">
        <v>1502</v>
      </c>
      <c r="ZB28" s="36"/>
      <c r="ZC28" s="36"/>
      <c r="ZD28" s="59"/>
      <c r="ZE28" s="59"/>
      <c r="ZF28" s="36" t="s">
        <v>1502</v>
      </c>
      <c r="ZG28" s="36" t="s">
        <v>1502</v>
      </c>
      <c r="ZH28" s="36" t="s">
        <v>1502</v>
      </c>
      <c r="ZI28" s="36" t="s">
        <v>1502</v>
      </c>
      <c r="ZJ28" s="36"/>
      <c r="ZK28" s="36" t="s">
        <v>1502</v>
      </c>
      <c r="ZL28" s="36" t="s">
        <v>1502</v>
      </c>
      <c r="ZM28" s="36"/>
      <c r="ZN28" s="966" t="e">
        <f t="shared" si="170"/>
        <v>#VALUE!</v>
      </c>
      <c r="ZO28" s="966"/>
      <c r="ZP28" s="36">
        <v>24.2</v>
      </c>
      <c r="ZQ28" s="36">
        <f t="shared" si="13"/>
        <v>24.2</v>
      </c>
      <c r="ZR28" s="36">
        <v>23.6</v>
      </c>
      <c r="ZS28" s="36">
        <v>24.2</v>
      </c>
      <c r="ZT28" s="36">
        <f t="shared" si="172"/>
        <v>24.2</v>
      </c>
      <c r="ZU28" s="36">
        <v>25</v>
      </c>
      <c r="ZV28" s="966">
        <f t="shared" si="173"/>
        <v>3.305785123966945E-2</v>
      </c>
      <c r="ZW28" s="36">
        <v>24.36</v>
      </c>
      <c r="ZX28" s="36">
        <f t="shared" si="14"/>
        <v>24.36</v>
      </c>
      <c r="ZY28" s="36">
        <v>24.42</v>
      </c>
      <c r="ZZ28" s="36">
        <v>24.36</v>
      </c>
      <c r="AAA28" s="36">
        <f t="shared" si="174"/>
        <v>24.36</v>
      </c>
      <c r="AAB28" s="36"/>
      <c r="AAC28" s="966">
        <f t="shared" si="175"/>
        <v>-1</v>
      </c>
      <c r="AAD28" s="36">
        <v>24.4</v>
      </c>
      <c r="AAE28" s="36">
        <f t="shared" si="15"/>
        <v>24.4</v>
      </c>
      <c r="AAF28" s="36">
        <v>26</v>
      </c>
      <c r="AAG28" s="36">
        <v>24.4</v>
      </c>
      <c r="AAH28" s="36">
        <f t="shared" si="176"/>
        <v>24.4</v>
      </c>
      <c r="AAI28" s="36"/>
      <c r="AAJ28" s="966">
        <f t="shared" si="177"/>
        <v>-1</v>
      </c>
      <c r="AAK28" s="10"/>
      <c r="AAL28" s="10"/>
      <c r="AAM28" s="10"/>
      <c r="AAN28" s="10"/>
      <c r="AAO28" s="10"/>
      <c r="AAP28" s="10"/>
      <c r="AAQ28" s="10"/>
      <c r="AAR28" s="10"/>
      <c r="AAS28" s="10"/>
      <c r="AAT28" s="10"/>
      <c r="AAU28" s="10"/>
      <c r="AAV28" s="12" t="str">
        <f t="shared" si="24"/>
        <v>4.Blocker/Not Executed</v>
      </c>
      <c r="AAW28" s="10" t="str">
        <f t="shared" si="25"/>
        <v>4.Blocker/Not Executed</v>
      </c>
      <c r="AAX28" s="4" t="str">
        <f t="shared" si="178"/>
        <v>4.Blocker/Not Executed</v>
      </c>
      <c r="AAY28" s="36" t="str">
        <f t="shared" si="26"/>
        <v>4.Blocker/Not Executed</v>
      </c>
      <c r="AAZ28" s="36" t="str">
        <f t="shared" si="27"/>
        <v>4.Blocker/Not Executed</v>
      </c>
      <c r="ABA28" s="36" t="str">
        <f t="shared" si="28"/>
        <v xml:space="preserve">1. Better than baseline </v>
      </c>
      <c r="ABB28" s="36" t="str">
        <f t="shared" si="179"/>
        <v>4.Blocker/Not Executed</v>
      </c>
    </row>
    <row r="29" spans="1:730" ht="15" thickBot="1" x14ac:dyDescent="0.4">
      <c r="A29" s="36">
        <v>35</v>
      </c>
      <c r="B29" s="37" t="s">
        <v>18</v>
      </c>
      <c r="C29" s="36"/>
      <c r="D29" s="36"/>
      <c r="E29" s="926" t="s">
        <v>2244</v>
      </c>
      <c r="F29" s="1455" t="s">
        <v>2245</v>
      </c>
      <c r="G29" s="1471" t="s">
        <v>3038</v>
      </c>
      <c r="OQ29" s="36" t="s">
        <v>1502</v>
      </c>
      <c r="OR29" s="59"/>
      <c r="OS29" s="36" t="s">
        <v>1502</v>
      </c>
      <c r="OT29" s="36" t="s">
        <v>1502</v>
      </c>
      <c r="OU29" s="36" t="s">
        <v>1502</v>
      </c>
      <c r="OV29" s="36" t="s">
        <v>1502</v>
      </c>
      <c r="OW29" s="966"/>
      <c r="QQ29" s="36" t="s">
        <v>1502</v>
      </c>
      <c r="QR29" s="59"/>
      <c r="QS29" s="36" t="s">
        <v>1502</v>
      </c>
      <c r="QT29" s="36" t="s">
        <v>1502</v>
      </c>
      <c r="QU29" s="36" t="s">
        <v>1502</v>
      </c>
      <c r="QV29" s="59" t="s">
        <v>1502</v>
      </c>
      <c r="QW29" s="36" t="s">
        <v>1502</v>
      </c>
      <c r="QX29" s="36" t="s">
        <v>1502</v>
      </c>
      <c r="QY29" s="36" t="s">
        <v>1502</v>
      </c>
      <c r="QZ29" s="36" t="s">
        <v>1502</v>
      </c>
      <c r="RA29" s="36" t="s">
        <v>1502</v>
      </c>
      <c r="RB29" s="36" t="s">
        <v>1502</v>
      </c>
      <c r="RC29" s="36"/>
      <c r="RD29" s="36"/>
      <c r="RE29" s="966"/>
      <c r="SO29" s="36" t="s">
        <v>1502</v>
      </c>
      <c r="SP29" s="59"/>
      <c r="SQ29" s="36" t="s">
        <v>1502</v>
      </c>
      <c r="SR29" s="36" t="s">
        <v>1502</v>
      </c>
      <c r="SS29" s="36" t="s">
        <v>1502</v>
      </c>
      <c r="ST29" s="36" t="s">
        <v>1502</v>
      </c>
      <c r="SU29" s="59"/>
      <c r="SV29" s="36" t="s">
        <v>1502</v>
      </c>
      <c r="SW29" s="36" t="s">
        <v>1502</v>
      </c>
      <c r="SX29" s="36" t="s">
        <v>1502</v>
      </c>
      <c r="SY29" s="36" t="s">
        <v>1502</v>
      </c>
      <c r="SZ29" s="36" t="s">
        <v>1502</v>
      </c>
      <c r="TA29" s="36" t="s">
        <v>1502</v>
      </c>
      <c r="TB29" s="36"/>
      <c r="TC29" s="966"/>
      <c r="UW29" s="1308">
        <v>12.8</v>
      </c>
      <c r="UX29" s="36"/>
      <c r="UY29" s="36">
        <v>12.6</v>
      </c>
      <c r="UZ29" s="59">
        <f t="shared" si="145"/>
        <v>12.6</v>
      </c>
      <c r="VA29" s="59"/>
      <c r="VB29" s="59">
        <v>13.2</v>
      </c>
      <c r="VC29" s="59">
        <f t="shared" si="146"/>
        <v>12.6</v>
      </c>
      <c r="VD29" s="59">
        <v>13.5</v>
      </c>
      <c r="VE29" s="59">
        <f t="shared" si="147"/>
        <v>12.6</v>
      </c>
      <c r="VF29" s="59"/>
      <c r="VG29" s="36">
        <v>13.25</v>
      </c>
      <c r="VH29" s="36">
        <f t="shared" si="222"/>
        <v>12.6</v>
      </c>
      <c r="VI29" s="36"/>
      <c r="VJ29" s="36">
        <v>12.9</v>
      </c>
      <c r="VK29" s="36" t="s">
        <v>1159</v>
      </c>
      <c r="VL29" s="36">
        <f t="shared" si="223"/>
        <v>12.6</v>
      </c>
      <c r="VM29" s="36"/>
      <c r="VN29" s="36">
        <v>13</v>
      </c>
      <c r="VO29" s="36" t="s">
        <v>1159</v>
      </c>
      <c r="VP29" s="36">
        <f t="shared" si="148"/>
        <v>12.6</v>
      </c>
      <c r="VQ29" s="36"/>
      <c r="VR29" s="36">
        <v>13</v>
      </c>
      <c r="VS29" s="6">
        <f t="shared" si="149"/>
        <v>-1</v>
      </c>
      <c r="VT29" s="6">
        <f t="shared" si="150"/>
        <v>3.1746031746031772E-2</v>
      </c>
      <c r="WC29" s="36" t="s">
        <v>1502</v>
      </c>
      <c r="WD29" s="36" t="s">
        <v>1502</v>
      </c>
      <c r="WE29" s="36"/>
      <c r="WF29" s="36" t="s">
        <v>1502</v>
      </c>
      <c r="WG29" s="36" t="s">
        <v>1502</v>
      </c>
      <c r="WH29" s="59" t="s">
        <v>1502</v>
      </c>
      <c r="WI29" s="36" t="s">
        <v>1502</v>
      </c>
      <c r="WJ29" s="59"/>
      <c r="WK29" s="59" t="s">
        <v>1502</v>
      </c>
      <c r="WL29" s="36" t="s">
        <v>1502</v>
      </c>
      <c r="WM29" s="59"/>
      <c r="WN29" s="36" t="s">
        <v>1502</v>
      </c>
      <c r="WO29" s="36" t="s">
        <v>1502</v>
      </c>
      <c r="WP29" s="36" t="s">
        <v>1502</v>
      </c>
      <c r="WQ29" s="36" t="s">
        <v>1502</v>
      </c>
      <c r="WR29" s="36"/>
      <c r="WS29" s="36" t="s">
        <v>1502</v>
      </c>
      <c r="WT29" s="36" t="s">
        <v>1502</v>
      </c>
      <c r="WU29" s="36"/>
      <c r="WV29" s="966"/>
      <c r="XA29" s="36" t="s">
        <v>1502</v>
      </c>
      <c r="XB29" s="59"/>
      <c r="XC29" s="59"/>
      <c r="XD29" s="36" t="s">
        <v>1502</v>
      </c>
      <c r="XE29" s="59"/>
      <c r="XF29" s="36" t="s">
        <v>1502</v>
      </c>
      <c r="XG29" s="36" t="s">
        <v>1502</v>
      </c>
      <c r="XH29" s="36" t="s">
        <v>1502</v>
      </c>
      <c r="XI29" s="36" t="s">
        <v>1502</v>
      </c>
      <c r="XJ29" s="36" t="s">
        <v>1502</v>
      </c>
      <c r="XK29" s="36" t="s">
        <v>1502</v>
      </c>
      <c r="XL29" s="36" t="s">
        <v>1502</v>
      </c>
      <c r="XM29" s="36" t="s">
        <v>1502</v>
      </c>
      <c r="XN29" s="36"/>
      <c r="XO29" s="36" t="s">
        <v>1502</v>
      </c>
      <c r="XP29" s="36" t="s">
        <v>1502</v>
      </c>
      <c r="XQ29" s="36"/>
      <c r="XR29" s="966"/>
      <c r="XY29" s="1308">
        <v>14.45</v>
      </c>
      <c r="XZ29" s="4">
        <v>15.1</v>
      </c>
      <c r="YA29" s="59">
        <f t="shared" si="161"/>
        <v>14.45</v>
      </c>
      <c r="YB29" s="59">
        <v>14.2</v>
      </c>
      <c r="YC29" s="59">
        <v>14.8</v>
      </c>
      <c r="YD29" s="59">
        <f t="shared" si="162"/>
        <v>14.45</v>
      </c>
      <c r="YE29" s="10">
        <v>14.8</v>
      </c>
      <c r="YF29" s="29">
        <f t="shared" si="163"/>
        <v>14.45</v>
      </c>
      <c r="YG29" s="59">
        <v>15</v>
      </c>
      <c r="YH29" s="36">
        <f t="shared" si="164"/>
        <v>14.45</v>
      </c>
      <c r="YI29" s="36">
        <v>15.2</v>
      </c>
      <c r="YJ29" s="36">
        <f t="shared" si="231"/>
        <v>14.45</v>
      </c>
      <c r="YK29" s="36">
        <v>15.2</v>
      </c>
      <c r="YL29" s="36">
        <v>15.2</v>
      </c>
      <c r="YM29" s="36">
        <f t="shared" si="165"/>
        <v>14.45</v>
      </c>
      <c r="YN29" s="36"/>
      <c r="YO29" s="6">
        <f t="shared" si="166"/>
        <v>-1</v>
      </c>
      <c r="YR29" s="36" t="s">
        <v>1502</v>
      </c>
      <c r="YS29" s="36" t="s">
        <v>1502</v>
      </c>
      <c r="YT29" s="36"/>
      <c r="YU29" s="36" t="s">
        <v>1502</v>
      </c>
      <c r="YV29" s="36" t="s">
        <v>1502</v>
      </c>
      <c r="YW29" s="36" t="s">
        <v>1502</v>
      </c>
      <c r="YX29" s="36"/>
      <c r="YY29" s="36"/>
      <c r="YZ29" s="36"/>
      <c r="ZA29" s="36" t="s">
        <v>1502</v>
      </c>
      <c r="ZB29" s="36"/>
      <c r="ZC29" s="36"/>
      <c r="ZD29" s="59"/>
      <c r="ZE29" s="59"/>
      <c r="ZF29" s="36" t="s">
        <v>1502</v>
      </c>
      <c r="ZG29" s="36" t="s">
        <v>1502</v>
      </c>
      <c r="ZH29" s="36" t="s">
        <v>1502</v>
      </c>
      <c r="ZI29" s="36" t="s">
        <v>1502</v>
      </c>
      <c r="ZJ29" s="36"/>
      <c r="ZK29" s="36" t="s">
        <v>1502</v>
      </c>
      <c r="ZL29" s="36" t="s">
        <v>1502</v>
      </c>
      <c r="ZM29" s="36"/>
      <c r="ZN29" s="966" t="e">
        <f t="shared" si="170"/>
        <v>#VALUE!</v>
      </c>
      <c r="ZO29" s="966"/>
      <c r="ZP29" s="36">
        <v>15.1</v>
      </c>
      <c r="ZQ29" s="36">
        <f t="shared" si="13"/>
        <v>15.1</v>
      </c>
      <c r="ZR29" s="36">
        <v>15.5</v>
      </c>
      <c r="ZS29" s="36">
        <v>15.1</v>
      </c>
      <c r="ZT29" s="36">
        <f t="shared" si="172"/>
        <v>15.1</v>
      </c>
      <c r="ZU29" s="36">
        <v>15.7</v>
      </c>
      <c r="ZV29" s="966">
        <f t="shared" si="173"/>
        <v>3.9735099337748318E-2</v>
      </c>
      <c r="ZW29" s="36">
        <v>14.4</v>
      </c>
      <c r="ZX29" s="36">
        <f t="shared" si="14"/>
        <v>14.4</v>
      </c>
      <c r="ZY29" s="36">
        <v>14.5</v>
      </c>
      <c r="ZZ29" s="36">
        <v>14.4</v>
      </c>
      <c r="AAA29" s="36">
        <f t="shared" si="174"/>
        <v>14.4</v>
      </c>
      <c r="AAB29" s="36"/>
      <c r="AAC29" s="966">
        <f t="shared" si="175"/>
        <v>-1</v>
      </c>
      <c r="AAD29" s="36">
        <v>15</v>
      </c>
      <c r="AAE29" s="36">
        <f t="shared" si="15"/>
        <v>15</v>
      </c>
      <c r="AAF29" s="36">
        <v>15.8</v>
      </c>
      <c r="AAG29" s="36">
        <v>15</v>
      </c>
      <c r="AAH29" s="36">
        <f t="shared" si="176"/>
        <v>15</v>
      </c>
      <c r="AAI29" s="36"/>
      <c r="AAJ29" s="966">
        <f t="shared" si="177"/>
        <v>-1</v>
      </c>
      <c r="AAK29" s="10"/>
      <c r="AAL29" s="10"/>
      <c r="AAM29" s="10"/>
      <c r="AAN29" s="10"/>
      <c r="AAO29" s="10"/>
      <c r="AAP29" s="10"/>
      <c r="AAQ29" s="10"/>
      <c r="AAR29" s="10"/>
      <c r="AAS29" s="10"/>
      <c r="AAT29" s="10"/>
      <c r="AAU29" s="10"/>
      <c r="AAV29" s="12" t="str">
        <f t="shared" si="24"/>
        <v>4.Blocker/Not Executed</v>
      </c>
      <c r="AAW29" s="10" t="str">
        <f t="shared" si="25"/>
        <v>4.Blocker/Not Executed</v>
      </c>
      <c r="AAX29" s="4" t="str">
        <f t="shared" si="178"/>
        <v>4.Blocker/Not Executed</v>
      </c>
      <c r="AAY29" s="36" t="str">
        <f t="shared" si="26"/>
        <v>4.Blocker/Not Executed</v>
      </c>
      <c r="AAZ29" s="36" t="str">
        <f t="shared" si="27"/>
        <v>4.Blocker/Not Executed</v>
      </c>
      <c r="ABA29" s="36" t="str">
        <f t="shared" si="28"/>
        <v xml:space="preserve">1. Better than baseline </v>
      </c>
      <c r="ABB29" s="36" t="str">
        <f t="shared" si="179"/>
        <v>4.Blocker/Not Executed</v>
      </c>
    </row>
    <row r="30" spans="1:730" ht="15" thickBot="1" x14ac:dyDescent="0.4">
      <c r="A30" s="36">
        <v>36</v>
      </c>
      <c r="B30" s="37" t="s">
        <v>18</v>
      </c>
      <c r="C30" s="36"/>
      <c r="D30" s="36"/>
      <c r="E30" s="926" t="s">
        <v>2244</v>
      </c>
      <c r="F30" s="1471" t="s">
        <v>2252</v>
      </c>
      <c r="G30" s="1471" t="s">
        <v>3039</v>
      </c>
      <c r="OQ30" s="36" t="s">
        <v>1502</v>
      </c>
      <c r="OR30" s="59"/>
      <c r="OS30" s="36" t="s">
        <v>1502</v>
      </c>
      <c r="OT30" s="36" t="s">
        <v>1502</v>
      </c>
      <c r="OU30" s="36" t="s">
        <v>1502</v>
      </c>
      <c r="OV30" s="36" t="s">
        <v>1502</v>
      </c>
      <c r="OW30" s="966"/>
      <c r="QQ30" s="36" t="s">
        <v>1502</v>
      </c>
      <c r="QR30" s="59"/>
      <c r="QS30" s="36" t="s">
        <v>1502</v>
      </c>
      <c r="QT30" s="36" t="s">
        <v>1502</v>
      </c>
      <c r="QU30" s="36" t="s">
        <v>1502</v>
      </c>
      <c r="QV30" s="59" t="s">
        <v>1502</v>
      </c>
      <c r="QW30" s="36" t="s">
        <v>1502</v>
      </c>
      <c r="QX30" s="36" t="s">
        <v>1502</v>
      </c>
      <c r="QY30" s="36" t="s">
        <v>1502</v>
      </c>
      <c r="QZ30" s="36" t="s">
        <v>1502</v>
      </c>
      <c r="RA30" s="36" t="s">
        <v>1502</v>
      </c>
      <c r="RB30" s="36" t="s">
        <v>1502</v>
      </c>
      <c r="RC30" s="36"/>
      <c r="RD30" s="36"/>
      <c r="RE30" s="966"/>
      <c r="SO30" s="36" t="s">
        <v>1502</v>
      </c>
      <c r="SP30" s="59"/>
      <c r="SQ30" s="36" t="s">
        <v>1502</v>
      </c>
      <c r="SR30" s="36" t="s">
        <v>1502</v>
      </c>
      <c r="SS30" s="36" t="s">
        <v>1502</v>
      </c>
      <c r="ST30" s="36" t="s">
        <v>1502</v>
      </c>
      <c r="SU30" s="59"/>
      <c r="SV30" s="36" t="s">
        <v>1502</v>
      </c>
      <c r="SW30" s="36" t="s">
        <v>1502</v>
      </c>
      <c r="SX30" s="36" t="s">
        <v>1502</v>
      </c>
      <c r="SY30" s="36" t="s">
        <v>1502</v>
      </c>
      <c r="SZ30" s="36" t="s">
        <v>1502</v>
      </c>
      <c r="TA30" s="36" t="s">
        <v>1502</v>
      </c>
      <c r="TB30" s="36"/>
      <c r="TC30" s="966"/>
      <c r="UW30" s="1308">
        <v>19.34</v>
      </c>
      <c r="UX30" s="36"/>
      <c r="UY30" s="36">
        <v>19.399999999999999</v>
      </c>
      <c r="UZ30" s="59">
        <f t="shared" si="145"/>
        <v>19.34</v>
      </c>
      <c r="VA30" s="59"/>
      <c r="VB30" s="59">
        <v>19.399999999999999</v>
      </c>
      <c r="VC30" s="59">
        <f t="shared" si="146"/>
        <v>19.34</v>
      </c>
      <c r="VD30" s="59">
        <v>20.2</v>
      </c>
      <c r="VE30" s="59">
        <f t="shared" si="147"/>
        <v>19.34</v>
      </c>
      <c r="VF30" s="59"/>
      <c r="VG30" s="36">
        <v>19.87</v>
      </c>
      <c r="VH30" s="36">
        <f t="shared" si="222"/>
        <v>19.34</v>
      </c>
      <c r="VI30" s="36"/>
      <c r="VJ30" s="36">
        <v>19.87</v>
      </c>
      <c r="VK30" s="36" t="s">
        <v>1159</v>
      </c>
      <c r="VL30" s="36">
        <f t="shared" si="223"/>
        <v>19.34</v>
      </c>
      <c r="VM30" s="36"/>
      <c r="VN30" s="36" t="s">
        <v>1159</v>
      </c>
      <c r="VO30" s="36" t="s">
        <v>1159</v>
      </c>
      <c r="VP30" s="36">
        <f t="shared" si="148"/>
        <v>19.34</v>
      </c>
      <c r="VQ30" s="36"/>
      <c r="VR30" s="36">
        <v>20.399999999999999</v>
      </c>
      <c r="VS30" s="6">
        <f t="shared" si="149"/>
        <v>-1</v>
      </c>
      <c r="VT30" s="6">
        <f t="shared" si="150"/>
        <v>5.4808686659772426E-2</v>
      </c>
      <c r="WC30" s="36" t="s">
        <v>1502</v>
      </c>
      <c r="WD30" s="36" t="s">
        <v>1502</v>
      </c>
      <c r="WE30" s="36"/>
      <c r="WF30" s="36" t="s">
        <v>1502</v>
      </c>
      <c r="WG30" s="36" t="s">
        <v>1502</v>
      </c>
      <c r="WH30" s="59" t="s">
        <v>1502</v>
      </c>
      <c r="WI30" s="36" t="s">
        <v>1502</v>
      </c>
      <c r="WJ30" s="59"/>
      <c r="WK30" s="59" t="s">
        <v>1502</v>
      </c>
      <c r="WL30" s="36" t="s">
        <v>1502</v>
      </c>
      <c r="WM30" s="59"/>
      <c r="WN30" s="36" t="s">
        <v>1502</v>
      </c>
      <c r="WO30" s="36" t="s">
        <v>1502</v>
      </c>
      <c r="WP30" s="36" t="s">
        <v>1502</v>
      </c>
      <c r="WQ30" s="36" t="s">
        <v>1502</v>
      </c>
      <c r="WR30" s="36"/>
      <c r="WS30" s="36" t="s">
        <v>1502</v>
      </c>
      <c r="WT30" s="36" t="s">
        <v>1502</v>
      </c>
      <c r="WU30" s="36"/>
      <c r="WV30" s="966"/>
      <c r="XA30" s="36" t="s">
        <v>1502</v>
      </c>
      <c r="XB30" s="59"/>
      <c r="XC30" s="59"/>
      <c r="XD30" s="36" t="s">
        <v>1502</v>
      </c>
      <c r="XE30" s="59"/>
      <c r="XF30" s="36" t="s">
        <v>1502</v>
      </c>
      <c r="XG30" s="36" t="s">
        <v>1502</v>
      </c>
      <c r="XH30" s="36" t="s">
        <v>1502</v>
      </c>
      <c r="XI30" s="36" t="s">
        <v>1502</v>
      </c>
      <c r="XJ30" s="36" t="s">
        <v>1502</v>
      </c>
      <c r="XK30" s="36" t="s">
        <v>1502</v>
      </c>
      <c r="XL30" s="36" t="s">
        <v>1502</v>
      </c>
      <c r="XM30" s="36" t="s">
        <v>1502</v>
      </c>
      <c r="XN30" s="36"/>
      <c r="XO30" s="36" t="s">
        <v>1502</v>
      </c>
      <c r="XP30" s="36" t="s">
        <v>1502</v>
      </c>
      <c r="XQ30" s="36"/>
      <c r="XR30" s="966"/>
      <c r="XY30" s="1476">
        <v>19.8</v>
      </c>
      <c r="XZ30" s="36">
        <v>20.7</v>
      </c>
      <c r="YA30" s="59">
        <f t="shared" si="161"/>
        <v>19.8</v>
      </c>
      <c r="YB30" s="59">
        <v>19</v>
      </c>
      <c r="YC30" s="59">
        <v>20.5</v>
      </c>
      <c r="YD30" s="59">
        <f t="shared" si="162"/>
        <v>19.8</v>
      </c>
      <c r="YE30" s="36">
        <v>20</v>
      </c>
      <c r="YF30" s="29">
        <f t="shared" si="163"/>
        <v>19.8</v>
      </c>
      <c r="YG30" s="59">
        <v>21.2</v>
      </c>
      <c r="YH30" s="36">
        <f t="shared" si="164"/>
        <v>19.8</v>
      </c>
      <c r="YI30" s="36">
        <v>21</v>
      </c>
      <c r="YJ30" s="36">
        <f t="shared" si="231"/>
        <v>19.8</v>
      </c>
      <c r="YK30" s="36">
        <v>20.7</v>
      </c>
      <c r="YL30" s="36">
        <v>21</v>
      </c>
      <c r="YM30" s="36">
        <f t="shared" si="165"/>
        <v>19.8</v>
      </c>
      <c r="YN30" s="36"/>
      <c r="YO30" s="6">
        <f t="shared" si="166"/>
        <v>-1</v>
      </c>
      <c r="YR30" s="36" t="s">
        <v>1502</v>
      </c>
      <c r="YS30" s="36" t="s">
        <v>1502</v>
      </c>
      <c r="YT30" s="36"/>
      <c r="YU30" s="36" t="s">
        <v>1502</v>
      </c>
      <c r="YV30" s="36" t="s">
        <v>1502</v>
      </c>
      <c r="YW30" s="36" t="s">
        <v>1502</v>
      </c>
      <c r="YX30" s="36"/>
      <c r="YY30" s="36"/>
      <c r="YZ30" s="36"/>
      <c r="ZA30" s="36" t="s">
        <v>1502</v>
      </c>
      <c r="ZB30" s="36"/>
      <c r="ZC30" s="36"/>
      <c r="ZD30" s="59"/>
      <c r="ZE30" s="59"/>
      <c r="ZF30" s="36" t="s">
        <v>1502</v>
      </c>
      <c r="ZG30" s="36" t="s">
        <v>1502</v>
      </c>
      <c r="ZH30" s="36" t="s">
        <v>1502</v>
      </c>
      <c r="ZI30" s="36" t="s">
        <v>1502</v>
      </c>
      <c r="ZJ30" s="36"/>
      <c r="ZK30" s="36" t="s">
        <v>1502</v>
      </c>
      <c r="ZL30" s="36" t="s">
        <v>1502</v>
      </c>
      <c r="ZM30" s="36"/>
      <c r="ZN30" s="966" t="e">
        <f t="shared" si="170"/>
        <v>#VALUE!</v>
      </c>
      <c r="ZO30" s="966"/>
      <c r="ZP30" s="36">
        <v>21.4</v>
      </c>
      <c r="ZQ30" s="36">
        <f t="shared" si="13"/>
        <v>21.4</v>
      </c>
      <c r="ZR30" s="36" t="s">
        <v>1159</v>
      </c>
      <c r="ZS30" s="36">
        <v>21.4</v>
      </c>
      <c r="ZT30" s="36">
        <f t="shared" si="172"/>
        <v>21.4</v>
      </c>
      <c r="ZU30" s="36">
        <v>21.4</v>
      </c>
      <c r="ZV30" s="966">
        <f t="shared" si="173"/>
        <v>0</v>
      </c>
      <c r="ZW30" s="36">
        <v>21.4</v>
      </c>
      <c r="ZX30" s="36">
        <f t="shared" si="14"/>
        <v>21.4</v>
      </c>
      <c r="ZY30" s="36">
        <v>21.4</v>
      </c>
      <c r="ZZ30" s="36">
        <v>21.4</v>
      </c>
      <c r="AAA30" s="36">
        <f t="shared" si="174"/>
        <v>21.4</v>
      </c>
      <c r="AAB30" s="36"/>
      <c r="AAC30" s="966">
        <f t="shared" si="175"/>
        <v>-1</v>
      </c>
      <c r="AAD30" s="36">
        <v>21.2</v>
      </c>
      <c r="AAE30" s="36">
        <f t="shared" si="15"/>
        <v>21.2</v>
      </c>
      <c r="AAF30" s="36">
        <v>22.2</v>
      </c>
      <c r="AAG30" s="36">
        <v>21.2</v>
      </c>
      <c r="AAH30" s="36">
        <f t="shared" si="176"/>
        <v>21.2</v>
      </c>
      <c r="AAI30" s="36"/>
      <c r="AAJ30" s="966">
        <f t="shared" si="177"/>
        <v>-1</v>
      </c>
      <c r="AAK30" s="1836" t="s">
        <v>2257</v>
      </c>
      <c r="AAL30" s="10"/>
      <c r="AAM30" s="10"/>
      <c r="AAN30" s="10"/>
      <c r="AAO30" s="10"/>
      <c r="AAP30" s="10"/>
      <c r="AAQ30" s="10"/>
      <c r="AAR30" s="10"/>
      <c r="AAS30" s="10"/>
      <c r="AAT30" s="10"/>
      <c r="AAU30" s="10"/>
      <c r="AAV30" s="12" t="str">
        <f t="shared" si="24"/>
        <v>4.Blocker/Not Executed</v>
      </c>
      <c r="AAW30" s="10" t="str">
        <f t="shared" si="25"/>
        <v>4.Blocker/Not Executed</v>
      </c>
      <c r="AAX30" s="4" t="str">
        <f t="shared" si="178"/>
        <v>4.Blocker/Not Executed</v>
      </c>
      <c r="AAY30" s="36" t="str">
        <f t="shared" si="26"/>
        <v>4.Blocker/Not Executed</v>
      </c>
      <c r="AAZ30" s="36" t="str">
        <f t="shared" si="27"/>
        <v>4.Blocker/Not Executed</v>
      </c>
      <c r="ABA30" s="36" t="str">
        <f t="shared" si="28"/>
        <v xml:space="preserve">1. Better than baseline </v>
      </c>
      <c r="ABB30" s="36" t="str">
        <f t="shared" si="179"/>
        <v>4.Blocker/Not Executed</v>
      </c>
    </row>
    <row r="31" spans="1:730" ht="15" thickBot="1" x14ac:dyDescent="0.4">
      <c r="A31" s="36">
        <v>37</v>
      </c>
      <c r="B31" s="37" t="s">
        <v>18</v>
      </c>
      <c r="C31" s="36"/>
      <c r="D31" s="36"/>
      <c r="E31" s="926" t="s">
        <v>2244</v>
      </c>
      <c r="F31" s="1455" t="s">
        <v>2252</v>
      </c>
      <c r="G31" s="1471" t="s">
        <v>3040</v>
      </c>
      <c r="OQ31" s="36" t="s">
        <v>1502</v>
      </c>
      <c r="OR31" s="59"/>
      <c r="OS31" s="36" t="s">
        <v>1502</v>
      </c>
      <c r="OT31" s="36" t="s">
        <v>1502</v>
      </c>
      <c r="OU31" s="36" t="s">
        <v>1502</v>
      </c>
      <c r="OV31" s="36" t="s">
        <v>1502</v>
      </c>
      <c r="OW31" s="966"/>
      <c r="QQ31" s="36" t="s">
        <v>1502</v>
      </c>
      <c r="QR31" s="59"/>
      <c r="QS31" s="36" t="s">
        <v>1502</v>
      </c>
      <c r="QT31" s="36" t="s">
        <v>1502</v>
      </c>
      <c r="QU31" s="36" t="s">
        <v>1502</v>
      </c>
      <c r="QV31" s="59" t="s">
        <v>1502</v>
      </c>
      <c r="QW31" s="36" t="s">
        <v>1502</v>
      </c>
      <c r="QX31" s="36" t="s">
        <v>1502</v>
      </c>
      <c r="QY31" s="36" t="s">
        <v>1502</v>
      </c>
      <c r="QZ31" s="36" t="s">
        <v>1502</v>
      </c>
      <c r="RA31" s="36" t="s">
        <v>1502</v>
      </c>
      <c r="RB31" s="36" t="s">
        <v>1502</v>
      </c>
      <c r="RC31" s="36"/>
      <c r="RD31" s="36"/>
      <c r="RE31" s="966"/>
      <c r="SO31" s="36" t="s">
        <v>1502</v>
      </c>
      <c r="SP31" s="59"/>
      <c r="SQ31" s="36" t="s">
        <v>1502</v>
      </c>
      <c r="SR31" s="36" t="s">
        <v>1502</v>
      </c>
      <c r="SS31" s="36" t="s">
        <v>1502</v>
      </c>
      <c r="ST31" s="36" t="s">
        <v>1502</v>
      </c>
      <c r="SU31" s="59"/>
      <c r="SV31" s="36" t="s">
        <v>1502</v>
      </c>
      <c r="SW31" s="36" t="s">
        <v>1502</v>
      </c>
      <c r="SX31" s="36" t="s">
        <v>1502</v>
      </c>
      <c r="SY31" s="36" t="s">
        <v>1502</v>
      </c>
      <c r="SZ31" s="36" t="s">
        <v>1502</v>
      </c>
      <c r="TA31" s="36" t="s">
        <v>1502</v>
      </c>
      <c r="TB31" s="36"/>
      <c r="TC31" s="966"/>
      <c r="UW31" s="1308">
        <v>22.5</v>
      </c>
      <c r="UX31" s="36"/>
      <c r="UY31" s="36">
        <v>21.6</v>
      </c>
      <c r="UZ31" s="59">
        <f t="shared" si="145"/>
        <v>21.6</v>
      </c>
      <c r="VA31" s="59"/>
      <c r="VB31" s="59">
        <v>22</v>
      </c>
      <c r="VC31" s="59">
        <f t="shared" si="146"/>
        <v>21.6</v>
      </c>
      <c r="VD31" s="59">
        <v>23.12</v>
      </c>
      <c r="VE31" s="59">
        <f t="shared" si="147"/>
        <v>21.6</v>
      </c>
      <c r="VF31" s="59"/>
      <c r="VG31" s="36">
        <v>23.2</v>
      </c>
      <c r="VH31" s="36">
        <f t="shared" si="222"/>
        <v>21.6</v>
      </c>
      <c r="VI31" s="36"/>
      <c r="VJ31" s="36">
        <v>22.3</v>
      </c>
      <c r="VK31" s="36" t="s">
        <v>1159</v>
      </c>
      <c r="VL31" s="36">
        <f t="shared" si="223"/>
        <v>21.6</v>
      </c>
      <c r="VM31" s="36"/>
      <c r="VN31" s="36" t="s">
        <v>1159</v>
      </c>
      <c r="VO31" s="36" t="s">
        <v>1159</v>
      </c>
      <c r="VP31" s="36">
        <f t="shared" si="148"/>
        <v>21.6</v>
      </c>
      <c r="VQ31" s="36"/>
      <c r="VR31" s="36">
        <v>23.2</v>
      </c>
      <c r="VS31" s="6">
        <f t="shared" si="149"/>
        <v>-1</v>
      </c>
      <c r="VT31" s="6">
        <f t="shared" si="150"/>
        <v>7.4074074074073973E-2</v>
      </c>
      <c r="WC31" s="36" t="s">
        <v>1502</v>
      </c>
      <c r="WD31" s="36" t="s">
        <v>1502</v>
      </c>
      <c r="WE31" s="36"/>
      <c r="WF31" s="36" t="s">
        <v>1502</v>
      </c>
      <c r="WG31" s="36" t="s">
        <v>1502</v>
      </c>
      <c r="WH31" s="59" t="s">
        <v>1502</v>
      </c>
      <c r="WI31" s="36" t="s">
        <v>1502</v>
      </c>
      <c r="WJ31" s="59"/>
      <c r="WK31" s="59" t="s">
        <v>1502</v>
      </c>
      <c r="WL31" s="36" t="s">
        <v>1502</v>
      </c>
      <c r="WM31" s="59"/>
      <c r="WN31" s="36" t="s">
        <v>1502</v>
      </c>
      <c r="WO31" s="36" t="s">
        <v>1502</v>
      </c>
      <c r="WP31" s="36" t="s">
        <v>1502</v>
      </c>
      <c r="WQ31" s="36" t="s">
        <v>1502</v>
      </c>
      <c r="WR31" s="36"/>
      <c r="WS31" s="36" t="s">
        <v>1502</v>
      </c>
      <c r="WT31" s="36" t="s">
        <v>1502</v>
      </c>
      <c r="WU31" s="36"/>
      <c r="WV31" s="966"/>
      <c r="XA31" s="36" t="s">
        <v>1502</v>
      </c>
      <c r="XB31" s="59"/>
      <c r="XC31" s="59"/>
      <c r="XD31" s="36" t="s">
        <v>1502</v>
      </c>
      <c r="XE31" s="59"/>
      <c r="XF31" s="36" t="s">
        <v>1502</v>
      </c>
      <c r="XG31" s="36" t="s">
        <v>1502</v>
      </c>
      <c r="XH31" s="36" t="s">
        <v>1502</v>
      </c>
      <c r="XI31" s="36" t="s">
        <v>1502</v>
      </c>
      <c r="XJ31" s="36" t="s">
        <v>1502</v>
      </c>
      <c r="XK31" s="36" t="s">
        <v>1502</v>
      </c>
      <c r="XL31" s="36" t="s">
        <v>1502</v>
      </c>
      <c r="XM31" s="36" t="s">
        <v>1502</v>
      </c>
      <c r="XN31" s="36"/>
      <c r="XO31" s="36" t="s">
        <v>1502</v>
      </c>
      <c r="XP31" s="36" t="s">
        <v>1502</v>
      </c>
      <c r="XQ31" s="36"/>
      <c r="XR31" s="966"/>
      <c r="XY31" s="1308">
        <v>30.7</v>
      </c>
      <c r="XZ31" s="36">
        <v>31.7</v>
      </c>
      <c r="YA31" s="59">
        <f t="shared" si="161"/>
        <v>30.7</v>
      </c>
      <c r="YB31" s="59">
        <v>31.4</v>
      </c>
      <c r="YC31" s="59">
        <v>31.4</v>
      </c>
      <c r="YD31" s="59">
        <f t="shared" si="162"/>
        <v>30.7</v>
      </c>
      <c r="YE31" s="36">
        <v>32.299999999999997</v>
      </c>
      <c r="YF31" s="29">
        <f t="shared" si="163"/>
        <v>30.7</v>
      </c>
      <c r="YG31" s="59">
        <v>32.6</v>
      </c>
      <c r="YH31" s="36">
        <f t="shared" si="164"/>
        <v>30.7</v>
      </c>
      <c r="YI31" s="36">
        <v>32.4</v>
      </c>
      <c r="YJ31" s="36">
        <f t="shared" si="231"/>
        <v>30.7</v>
      </c>
      <c r="YK31" s="36">
        <v>32</v>
      </c>
      <c r="YL31" s="36">
        <v>32.4</v>
      </c>
      <c r="YM31" s="36">
        <f t="shared" si="165"/>
        <v>30.7</v>
      </c>
      <c r="YN31" s="36"/>
      <c r="YO31" s="6">
        <f t="shared" si="166"/>
        <v>-1</v>
      </c>
      <c r="YR31" s="36" t="s">
        <v>1502</v>
      </c>
      <c r="YS31" s="36" t="s">
        <v>1502</v>
      </c>
      <c r="YT31" s="36"/>
      <c r="YU31" s="36" t="s">
        <v>1502</v>
      </c>
      <c r="YV31" s="36" t="s">
        <v>1502</v>
      </c>
      <c r="YW31" s="36" t="s">
        <v>1502</v>
      </c>
      <c r="YX31" s="36"/>
      <c r="YY31" s="36"/>
      <c r="YZ31" s="36"/>
      <c r="ZA31" s="36" t="s">
        <v>1502</v>
      </c>
      <c r="ZB31" s="36"/>
      <c r="ZC31" s="36"/>
      <c r="ZD31" s="59"/>
      <c r="ZE31" s="59"/>
      <c r="ZF31" s="36" t="s">
        <v>1502</v>
      </c>
      <c r="ZG31" s="36" t="s">
        <v>1502</v>
      </c>
      <c r="ZH31" s="36" t="s">
        <v>1502</v>
      </c>
      <c r="ZI31" s="36" t="s">
        <v>1502</v>
      </c>
      <c r="ZJ31" s="36"/>
      <c r="ZK31" s="36" t="s">
        <v>1502</v>
      </c>
      <c r="ZL31" s="36" t="s">
        <v>1502</v>
      </c>
      <c r="ZM31" s="36"/>
      <c r="ZN31" s="966" t="e">
        <f t="shared" si="170"/>
        <v>#VALUE!</v>
      </c>
      <c r="ZO31" s="966"/>
      <c r="ZP31" s="36">
        <v>25.8</v>
      </c>
      <c r="ZQ31" s="36">
        <f t="shared" si="13"/>
        <v>25.8</v>
      </c>
      <c r="ZR31" s="36" t="s">
        <v>1159</v>
      </c>
      <c r="ZS31" s="36">
        <v>25.8</v>
      </c>
      <c r="ZT31" s="36">
        <f t="shared" si="172"/>
        <v>25.8</v>
      </c>
      <c r="ZU31" s="36">
        <v>25.6</v>
      </c>
      <c r="ZV31" s="966">
        <f t="shared" si="173"/>
        <v>-7.7519379844960962E-3</v>
      </c>
      <c r="ZW31" s="36">
        <v>24.6</v>
      </c>
      <c r="ZX31" s="36">
        <f t="shared" si="14"/>
        <v>24.6</v>
      </c>
      <c r="ZY31" s="36">
        <v>26.33</v>
      </c>
      <c r="ZZ31" s="36">
        <v>24.6</v>
      </c>
      <c r="AAA31" s="36">
        <f t="shared" si="174"/>
        <v>24.6</v>
      </c>
      <c r="AAB31" s="36"/>
      <c r="AAC31" s="966">
        <f t="shared" si="175"/>
        <v>-1</v>
      </c>
      <c r="AAD31" s="36">
        <v>25.4</v>
      </c>
      <c r="AAE31" s="36">
        <f t="shared" si="15"/>
        <v>25.4</v>
      </c>
      <c r="AAF31" s="36">
        <v>25.6</v>
      </c>
      <c r="AAG31" s="36">
        <v>25.4</v>
      </c>
      <c r="AAH31" s="36">
        <f t="shared" si="176"/>
        <v>25.4</v>
      </c>
      <c r="AAI31" s="36"/>
      <c r="AAJ31" s="966">
        <f t="shared" si="177"/>
        <v>-1</v>
      </c>
      <c r="AAK31" s="1836"/>
      <c r="AAL31" s="10"/>
      <c r="AAM31" s="10"/>
      <c r="AAN31" s="10"/>
      <c r="AAO31" s="10"/>
      <c r="AAP31" s="10"/>
      <c r="AAQ31" s="10"/>
      <c r="AAR31" s="10"/>
      <c r="AAS31" s="10"/>
      <c r="AAT31" s="10"/>
      <c r="AAU31" s="10"/>
      <c r="AAV31" s="12" t="str">
        <f t="shared" si="24"/>
        <v>4.Blocker/Not Executed</v>
      </c>
      <c r="AAW31" s="10" t="str">
        <f t="shared" si="25"/>
        <v>4.Blocker/Not Executed</v>
      </c>
      <c r="AAX31" s="4" t="str">
        <f t="shared" si="178"/>
        <v>4.Blocker/Not Executed</v>
      </c>
      <c r="AAY31" s="36" t="str">
        <f t="shared" si="26"/>
        <v>4.Blocker/Not Executed</v>
      </c>
      <c r="AAZ31" s="36" t="str">
        <f t="shared" si="27"/>
        <v>4.Blocker/Not Executed</v>
      </c>
      <c r="ABA31" s="36" t="str">
        <f t="shared" si="28"/>
        <v xml:space="preserve">1. Better than baseline </v>
      </c>
      <c r="ABB31" s="36" t="str">
        <f t="shared" si="179"/>
        <v>4.Blocker/Not Executed</v>
      </c>
    </row>
    <row r="32" spans="1:730" ht="15" thickBot="1" x14ac:dyDescent="0.4">
      <c r="A32" s="36">
        <v>38</v>
      </c>
      <c r="B32" s="37" t="s">
        <v>18</v>
      </c>
      <c r="C32" s="36"/>
      <c r="D32" s="36"/>
      <c r="E32" s="926" t="s">
        <v>2244</v>
      </c>
      <c r="F32" s="1455" t="s">
        <v>2252</v>
      </c>
      <c r="G32" s="1471" t="s">
        <v>3041</v>
      </c>
      <c r="OQ32" s="36" t="s">
        <v>1502</v>
      </c>
      <c r="OR32" s="59"/>
      <c r="OS32" s="36" t="s">
        <v>1502</v>
      </c>
      <c r="OT32" s="36" t="s">
        <v>1502</v>
      </c>
      <c r="OU32" s="36" t="s">
        <v>1502</v>
      </c>
      <c r="OV32" s="36" t="s">
        <v>1502</v>
      </c>
      <c r="OW32" s="966"/>
      <c r="QQ32" s="36" t="s">
        <v>1502</v>
      </c>
      <c r="QR32" s="59"/>
      <c r="QS32" s="36" t="s">
        <v>1502</v>
      </c>
      <c r="QT32" s="36" t="s">
        <v>1502</v>
      </c>
      <c r="QU32" s="36" t="s">
        <v>1502</v>
      </c>
      <c r="QV32" s="59" t="s">
        <v>1502</v>
      </c>
      <c r="QW32" s="36" t="s">
        <v>1502</v>
      </c>
      <c r="QX32" s="36" t="s">
        <v>1502</v>
      </c>
      <c r="QY32" s="36" t="s">
        <v>1502</v>
      </c>
      <c r="QZ32" s="36" t="s">
        <v>1502</v>
      </c>
      <c r="RA32" s="36" t="s">
        <v>1502</v>
      </c>
      <c r="RB32" s="36" t="s">
        <v>1502</v>
      </c>
      <c r="RC32" s="36"/>
      <c r="RD32" s="36"/>
      <c r="RE32" s="966"/>
      <c r="SO32" s="36" t="s">
        <v>1502</v>
      </c>
      <c r="SP32" s="59"/>
      <c r="SQ32" s="36" t="s">
        <v>1502</v>
      </c>
      <c r="SR32" s="36" t="s">
        <v>1502</v>
      </c>
      <c r="SS32" s="36" t="s">
        <v>1502</v>
      </c>
      <c r="ST32" s="36" t="s">
        <v>1502</v>
      </c>
      <c r="SU32" s="59"/>
      <c r="SV32" s="36" t="s">
        <v>1502</v>
      </c>
      <c r="SW32" s="36" t="s">
        <v>1502</v>
      </c>
      <c r="SX32" s="36" t="s">
        <v>1502</v>
      </c>
      <c r="SY32" s="36" t="s">
        <v>1502</v>
      </c>
      <c r="SZ32" s="36" t="s">
        <v>1502</v>
      </c>
      <c r="TA32" s="36" t="s">
        <v>1502</v>
      </c>
      <c r="TB32" s="36"/>
      <c r="TC32" s="966"/>
      <c r="UW32" s="1476">
        <v>23.45</v>
      </c>
      <c r="UX32" s="36"/>
      <c r="UY32" s="36">
        <v>23.8</v>
      </c>
      <c r="UZ32" s="59">
        <f t="shared" si="145"/>
        <v>23.45</v>
      </c>
      <c r="VA32" s="59"/>
      <c r="VB32" s="59">
        <v>24.2</v>
      </c>
      <c r="VC32" s="59">
        <f t="shared" si="146"/>
        <v>23.45</v>
      </c>
      <c r="VD32" s="59">
        <v>25.2</v>
      </c>
      <c r="VE32" s="59">
        <f t="shared" si="147"/>
        <v>23.45</v>
      </c>
      <c r="VF32" s="59"/>
      <c r="VG32" s="36">
        <v>24.91</v>
      </c>
      <c r="VH32" s="36">
        <f t="shared" si="222"/>
        <v>23.45</v>
      </c>
      <c r="VI32" s="36"/>
      <c r="VJ32" s="36">
        <v>25</v>
      </c>
      <c r="VK32" s="36" t="s">
        <v>1159</v>
      </c>
      <c r="VL32" s="36">
        <f t="shared" si="223"/>
        <v>23.45</v>
      </c>
      <c r="VM32" s="36"/>
      <c r="VN32" s="36" t="s">
        <v>1159</v>
      </c>
      <c r="VO32" s="36" t="s">
        <v>1159</v>
      </c>
      <c r="VP32" s="36">
        <f t="shared" si="148"/>
        <v>23.45</v>
      </c>
      <c r="VQ32" s="36"/>
      <c r="VR32" s="36">
        <v>24</v>
      </c>
      <c r="VS32" s="6">
        <f t="shared" si="149"/>
        <v>-1</v>
      </c>
      <c r="VT32" s="6">
        <f t="shared" si="150"/>
        <v>2.3454157782516024E-2</v>
      </c>
      <c r="WC32" s="36" t="s">
        <v>1502</v>
      </c>
      <c r="WD32" s="36" t="s">
        <v>1502</v>
      </c>
      <c r="WE32" s="36"/>
      <c r="WF32" s="36" t="s">
        <v>1502</v>
      </c>
      <c r="WG32" s="36" t="s">
        <v>1502</v>
      </c>
      <c r="WH32" s="59" t="s">
        <v>1502</v>
      </c>
      <c r="WI32" s="36" t="s">
        <v>1502</v>
      </c>
      <c r="WJ32" s="59"/>
      <c r="WK32" s="59" t="s">
        <v>1502</v>
      </c>
      <c r="WL32" s="36" t="s">
        <v>1502</v>
      </c>
      <c r="WM32" s="59"/>
      <c r="WN32" s="36" t="s">
        <v>1502</v>
      </c>
      <c r="WO32" s="36" t="s">
        <v>1502</v>
      </c>
      <c r="WP32" s="36" t="s">
        <v>1502</v>
      </c>
      <c r="WQ32" s="36" t="s">
        <v>1502</v>
      </c>
      <c r="WR32" s="36"/>
      <c r="WS32" s="36" t="s">
        <v>1502</v>
      </c>
      <c r="WT32" s="36" t="s">
        <v>1502</v>
      </c>
      <c r="WU32" s="36"/>
      <c r="WV32" s="966"/>
      <c r="XA32" s="36" t="s">
        <v>1502</v>
      </c>
      <c r="XB32" s="59"/>
      <c r="XC32" s="59"/>
      <c r="XD32" s="36" t="s">
        <v>1502</v>
      </c>
      <c r="XE32" s="59"/>
      <c r="XF32" s="36" t="s">
        <v>1502</v>
      </c>
      <c r="XG32" s="36" t="s">
        <v>1502</v>
      </c>
      <c r="XH32" s="36" t="s">
        <v>1502</v>
      </c>
      <c r="XI32" s="36" t="s">
        <v>1502</v>
      </c>
      <c r="XJ32" s="36" t="s">
        <v>1502</v>
      </c>
      <c r="XK32" s="36" t="s">
        <v>1502</v>
      </c>
      <c r="XL32" s="36" t="s">
        <v>1502</v>
      </c>
      <c r="XM32" s="36" t="s">
        <v>1502</v>
      </c>
      <c r="XN32" s="36"/>
      <c r="XO32" s="36" t="s">
        <v>1502</v>
      </c>
      <c r="XP32" s="36" t="s">
        <v>1502</v>
      </c>
      <c r="XQ32" s="36"/>
      <c r="XR32" s="966"/>
      <c r="XY32" s="1476">
        <v>50.9</v>
      </c>
      <c r="XZ32" s="36">
        <v>52.2</v>
      </c>
      <c r="YA32" s="59">
        <f t="shared" si="161"/>
        <v>50.9</v>
      </c>
      <c r="YB32" s="59">
        <v>51.2</v>
      </c>
      <c r="YC32" s="59">
        <v>51.4</v>
      </c>
      <c r="YD32" s="59">
        <f t="shared" si="162"/>
        <v>50.9</v>
      </c>
      <c r="YE32" s="36">
        <v>58.4</v>
      </c>
      <c r="YF32" s="29">
        <f t="shared" si="163"/>
        <v>50.9</v>
      </c>
      <c r="YG32" s="59">
        <v>57.8</v>
      </c>
      <c r="YH32" s="36">
        <f t="shared" si="164"/>
        <v>50.9</v>
      </c>
      <c r="YI32" s="36">
        <v>52.6</v>
      </c>
      <c r="YJ32" s="36">
        <f t="shared" si="231"/>
        <v>50.9</v>
      </c>
      <c r="YK32" s="36">
        <v>52</v>
      </c>
      <c r="YL32" s="36">
        <v>52.6</v>
      </c>
      <c r="YM32" s="36">
        <f t="shared" si="165"/>
        <v>50.9</v>
      </c>
      <c r="YN32" s="36"/>
      <c r="YO32" s="6">
        <f t="shared" si="166"/>
        <v>-1</v>
      </c>
      <c r="YR32" s="36" t="s">
        <v>1502</v>
      </c>
      <c r="YS32" s="36" t="s">
        <v>1502</v>
      </c>
      <c r="YT32" s="36"/>
      <c r="YU32" s="36" t="s">
        <v>1502</v>
      </c>
      <c r="YV32" s="36" t="s">
        <v>1502</v>
      </c>
      <c r="YW32" s="36" t="s">
        <v>1502</v>
      </c>
      <c r="YX32" s="36"/>
      <c r="YY32" s="36"/>
      <c r="YZ32" s="36"/>
      <c r="ZA32" s="36" t="s">
        <v>1502</v>
      </c>
      <c r="ZB32" s="36"/>
      <c r="ZC32" s="36"/>
      <c r="ZD32" s="59"/>
      <c r="ZE32" s="59"/>
      <c r="ZF32" s="36" t="s">
        <v>1502</v>
      </c>
      <c r="ZG32" s="36" t="s">
        <v>1502</v>
      </c>
      <c r="ZH32" s="36" t="s">
        <v>1502</v>
      </c>
      <c r="ZI32" s="36" t="s">
        <v>1502</v>
      </c>
      <c r="ZJ32" s="36"/>
      <c r="ZK32" s="36" t="s">
        <v>1502</v>
      </c>
      <c r="ZL32" s="36" t="s">
        <v>1502</v>
      </c>
      <c r="ZM32" s="36"/>
      <c r="ZN32" s="966" t="e">
        <f t="shared" si="170"/>
        <v>#VALUE!</v>
      </c>
      <c r="ZO32" s="966"/>
      <c r="ZP32" s="36">
        <v>47.2</v>
      </c>
      <c r="ZQ32" s="36">
        <f t="shared" si="13"/>
        <v>47.2</v>
      </c>
      <c r="ZR32" s="36" t="s">
        <v>1159</v>
      </c>
      <c r="ZS32" s="36">
        <v>47.2</v>
      </c>
      <c r="ZT32" s="36">
        <f t="shared" si="172"/>
        <v>47.2</v>
      </c>
      <c r="ZU32" s="36">
        <v>47.5</v>
      </c>
      <c r="ZV32" s="966">
        <f t="shared" si="173"/>
        <v>6.3559322033897702E-3</v>
      </c>
      <c r="ZW32" s="36">
        <v>49.4</v>
      </c>
      <c r="ZX32" s="36">
        <f t="shared" si="14"/>
        <v>49.4</v>
      </c>
      <c r="ZY32" s="36">
        <v>49.5</v>
      </c>
      <c r="ZZ32" s="36">
        <v>49.4</v>
      </c>
      <c r="AAA32" s="36">
        <f t="shared" si="174"/>
        <v>49.4</v>
      </c>
      <c r="AAB32" s="36"/>
      <c r="AAC32" s="966">
        <f t="shared" si="175"/>
        <v>-1</v>
      </c>
      <c r="AAD32" s="36">
        <v>47.4</v>
      </c>
      <c r="AAE32" s="36">
        <f t="shared" si="15"/>
        <v>47.4</v>
      </c>
      <c r="AAF32" s="36">
        <v>47.9</v>
      </c>
      <c r="AAG32" s="36">
        <v>47.4</v>
      </c>
      <c r="AAH32" s="36">
        <f t="shared" si="176"/>
        <v>47.4</v>
      </c>
      <c r="AAI32" s="36"/>
      <c r="AAJ32" s="966">
        <f t="shared" si="177"/>
        <v>-1</v>
      </c>
      <c r="AAK32" s="1836"/>
      <c r="AAL32" s="10"/>
      <c r="AAM32" s="10"/>
      <c r="AAN32" s="10"/>
      <c r="AAO32" s="10"/>
      <c r="AAP32" s="10"/>
      <c r="AAQ32" s="10"/>
      <c r="AAR32" s="10"/>
      <c r="AAS32" s="10"/>
      <c r="AAT32" s="10"/>
      <c r="AAU32" s="10"/>
      <c r="AAV32" s="12" t="str">
        <f t="shared" si="24"/>
        <v>4.Blocker/Not Executed</v>
      </c>
      <c r="AAW32" s="10" t="str">
        <f t="shared" si="25"/>
        <v>4.Blocker/Not Executed</v>
      </c>
      <c r="AAX32" s="4" t="str">
        <f t="shared" si="178"/>
        <v>4.Blocker/Not Executed</v>
      </c>
      <c r="AAY32" s="36" t="str">
        <f t="shared" si="26"/>
        <v>4.Blocker/Not Executed</v>
      </c>
      <c r="AAZ32" s="36" t="str">
        <f t="shared" si="27"/>
        <v>4.Blocker/Not Executed</v>
      </c>
      <c r="ABA32" s="36" t="str">
        <f t="shared" si="28"/>
        <v xml:space="preserve">1. Better than baseline </v>
      </c>
      <c r="ABB32" s="36" t="str">
        <f t="shared" si="179"/>
        <v>4.Blocker/Not Executed</v>
      </c>
    </row>
    <row r="33" spans="1:730" ht="15" thickBot="1" x14ac:dyDescent="0.4">
      <c r="A33" s="36">
        <v>39</v>
      </c>
      <c r="B33" s="37" t="s">
        <v>18</v>
      </c>
      <c r="C33" s="36"/>
      <c r="D33" s="36"/>
      <c r="E33" s="926" t="s">
        <v>2244</v>
      </c>
      <c r="F33" s="1455" t="s">
        <v>2252</v>
      </c>
      <c r="G33" s="1471" t="s">
        <v>3042</v>
      </c>
      <c r="OQ33" s="36" t="s">
        <v>1502</v>
      </c>
      <c r="OR33" s="59"/>
      <c r="OS33" s="36" t="s">
        <v>1502</v>
      </c>
      <c r="OT33" s="36" t="s">
        <v>1502</v>
      </c>
      <c r="OU33" s="36" t="s">
        <v>1502</v>
      </c>
      <c r="OV33" s="36" t="s">
        <v>1502</v>
      </c>
      <c r="OW33" s="966"/>
      <c r="QQ33" s="36" t="s">
        <v>1502</v>
      </c>
      <c r="QR33" s="59"/>
      <c r="QS33" s="36" t="s">
        <v>1502</v>
      </c>
      <c r="QT33" s="36" t="s">
        <v>1502</v>
      </c>
      <c r="QU33" s="36" t="s">
        <v>1502</v>
      </c>
      <c r="QV33" s="59" t="s">
        <v>1502</v>
      </c>
      <c r="QW33" s="36" t="s">
        <v>1502</v>
      </c>
      <c r="QX33" s="36" t="s">
        <v>1502</v>
      </c>
      <c r="QY33" s="36" t="s">
        <v>1502</v>
      </c>
      <c r="QZ33" s="36" t="s">
        <v>1502</v>
      </c>
      <c r="RA33" s="36" t="s">
        <v>1502</v>
      </c>
      <c r="RB33" s="36" t="s">
        <v>1502</v>
      </c>
      <c r="RC33" s="36"/>
      <c r="RD33" s="36"/>
      <c r="RE33" s="966"/>
      <c r="SO33" s="36" t="s">
        <v>1502</v>
      </c>
      <c r="SP33" s="59"/>
      <c r="SQ33" s="36" t="s">
        <v>1502</v>
      </c>
      <c r="SR33" s="36" t="s">
        <v>1502</v>
      </c>
      <c r="SS33" s="36" t="s">
        <v>1502</v>
      </c>
      <c r="ST33" s="36" t="s">
        <v>1502</v>
      </c>
      <c r="SU33" s="59"/>
      <c r="SV33" s="36" t="s">
        <v>1502</v>
      </c>
      <c r="SW33" s="36" t="s">
        <v>1502</v>
      </c>
      <c r="SX33" s="36" t="s">
        <v>1502</v>
      </c>
      <c r="SY33" s="36" t="s">
        <v>1502</v>
      </c>
      <c r="SZ33" s="36" t="s">
        <v>1502</v>
      </c>
      <c r="TA33" s="36" t="s">
        <v>1502</v>
      </c>
      <c r="TB33" s="36"/>
      <c r="TC33" s="966"/>
      <c r="UW33" s="1308">
        <v>26.56</v>
      </c>
      <c r="UX33" s="36"/>
      <c r="UY33" s="36">
        <v>28</v>
      </c>
      <c r="UZ33" s="59">
        <f t="shared" si="145"/>
        <v>26.56</v>
      </c>
      <c r="VA33" s="59"/>
      <c r="VB33" s="59">
        <v>28</v>
      </c>
      <c r="VC33" s="59">
        <f t="shared" si="146"/>
        <v>26.56</v>
      </c>
      <c r="VD33" s="59">
        <v>28.2</v>
      </c>
      <c r="VE33" s="59">
        <f t="shared" si="147"/>
        <v>26.56</v>
      </c>
      <c r="VF33" s="59"/>
      <c r="VG33" s="36">
        <v>28.8</v>
      </c>
      <c r="VH33" s="36">
        <f t="shared" si="222"/>
        <v>26.56</v>
      </c>
      <c r="VI33" s="36"/>
      <c r="VJ33" s="36">
        <v>27.21</v>
      </c>
      <c r="VK33" s="36" t="s">
        <v>1159</v>
      </c>
      <c r="VL33" s="36">
        <f t="shared" si="223"/>
        <v>26.56</v>
      </c>
      <c r="VM33" s="36"/>
      <c r="VN33" s="36" t="s">
        <v>1159</v>
      </c>
      <c r="VO33" s="36" t="s">
        <v>1159</v>
      </c>
      <c r="VP33" s="36">
        <f t="shared" si="148"/>
        <v>26.56</v>
      </c>
      <c r="VQ33" s="36"/>
      <c r="VR33" s="36">
        <v>26.25</v>
      </c>
      <c r="VS33" s="6">
        <f t="shared" si="149"/>
        <v>-1</v>
      </c>
      <c r="VT33" s="6">
        <f t="shared" si="150"/>
        <v>-1.1671686746987904E-2</v>
      </c>
      <c r="WC33" s="36" t="s">
        <v>1502</v>
      </c>
      <c r="WD33" s="36" t="s">
        <v>1502</v>
      </c>
      <c r="WE33" s="36"/>
      <c r="WF33" s="36" t="s">
        <v>1502</v>
      </c>
      <c r="WG33" s="36" t="s">
        <v>1502</v>
      </c>
      <c r="WH33" s="59" t="s">
        <v>1502</v>
      </c>
      <c r="WI33" s="36" t="s">
        <v>1502</v>
      </c>
      <c r="WJ33" s="59"/>
      <c r="WK33" s="59" t="s">
        <v>1502</v>
      </c>
      <c r="WL33" s="36" t="s">
        <v>1502</v>
      </c>
      <c r="WM33" s="59"/>
      <c r="WN33" s="36" t="s">
        <v>1502</v>
      </c>
      <c r="WO33" s="36" t="s">
        <v>1502</v>
      </c>
      <c r="WP33" s="36" t="s">
        <v>1502</v>
      </c>
      <c r="WQ33" s="36" t="s">
        <v>1502</v>
      </c>
      <c r="WR33" s="36"/>
      <c r="WS33" s="36" t="s">
        <v>1502</v>
      </c>
      <c r="WT33" s="36" t="s">
        <v>1502</v>
      </c>
      <c r="WU33" s="36"/>
      <c r="WV33" s="966"/>
      <c r="XA33" s="36" t="s">
        <v>1502</v>
      </c>
      <c r="XB33" s="59"/>
      <c r="XC33" s="59"/>
      <c r="XD33" s="36" t="s">
        <v>1502</v>
      </c>
      <c r="XE33" s="59"/>
      <c r="XF33" s="36" t="s">
        <v>1502</v>
      </c>
      <c r="XG33" s="36" t="s">
        <v>1502</v>
      </c>
      <c r="XH33" s="36" t="s">
        <v>1502</v>
      </c>
      <c r="XI33" s="36" t="s">
        <v>1502</v>
      </c>
      <c r="XJ33" s="36" t="s">
        <v>1502</v>
      </c>
      <c r="XK33" s="36" t="s">
        <v>1502</v>
      </c>
      <c r="XL33" s="36" t="s">
        <v>1502</v>
      </c>
      <c r="XM33" s="36" t="s">
        <v>1502</v>
      </c>
      <c r="XN33" s="36"/>
      <c r="XO33" s="36" t="s">
        <v>1502</v>
      </c>
      <c r="XP33" s="36" t="s">
        <v>1502</v>
      </c>
      <c r="XQ33" s="36"/>
      <c r="XR33" s="966"/>
      <c r="XY33" s="1308">
        <v>48.4</v>
      </c>
      <c r="XZ33" s="36">
        <v>47.3</v>
      </c>
      <c r="YA33" s="59">
        <f t="shared" si="161"/>
        <v>47.3</v>
      </c>
      <c r="YB33" s="59">
        <v>48.4</v>
      </c>
      <c r="YC33" s="59">
        <v>48.41</v>
      </c>
      <c r="YD33" s="59">
        <f t="shared" si="162"/>
        <v>47.3</v>
      </c>
      <c r="YE33" s="36">
        <v>58.7</v>
      </c>
      <c r="YF33" s="29">
        <f t="shared" si="163"/>
        <v>47.3</v>
      </c>
      <c r="YG33" s="59">
        <v>54.9</v>
      </c>
      <c r="YH33" s="36">
        <f t="shared" si="164"/>
        <v>47.3</v>
      </c>
      <c r="YI33" s="36">
        <v>49.24</v>
      </c>
      <c r="YJ33" s="36">
        <f t="shared" si="231"/>
        <v>47.3</v>
      </c>
      <c r="YK33" s="36">
        <v>49.54</v>
      </c>
      <c r="YL33" s="36">
        <v>49.24</v>
      </c>
      <c r="YM33" s="36">
        <f t="shared" si="165"/>
        <v>47.3</v>
      </c>
      <c r="YN33" s="36"/>
      <c r="YO33" s="6">
        <f t="shared" si="166"/>
        <v>-1</v>
      </c>
      <c r="YR33" s="36" t="s">
        <v>1502</v>
      </c>
      <c r="YS33" s="36" t="s">
        <v>1502</v>
      </c>
      <c r="YT33" s="36"/>
      <c r="YU33" s="36" t="s">
        <v>1502</v>
      </c>
      <c r="YV33" s="36" t="s">
        <v>1502</v>
      </c>
      <c r="YW33" s="36" t="s">
        <v>1502</v>
      </c>
      <c r="YX33" s="36"/>
      <c r="YY33" s="36"/>
      <c r="YZ33" s="36"/>
      <c r="ZA33" s="36" t="s">
        <v>1502</v>
      </c>
      <c r="ZB33" s="36"/>
      <c r="ZC33" s="36"/>
      <c r="ZD33" s="59"/>
      <c r="ZE33" s="59"/>
      <c r="ZF33" s="36" t="s">
        <v>1502</v>
      </c>
      <c r="ZG33" s="36" t="s">
        <v>1502</v>
      </c>
      <c r="ZH33" s="36" t="s">
        <v>1502</v>
      </c>
      <c r="ZI33" s="36" t="s">
        <v>1502</v>
      </c>
      <c r="ZJ33" s="36"/>
      <c r="ZK33" s="36" t="s">
        <v>1502</v>
      </c>
      <c r="ZL33" s="36" t="s">
        <v>1502</v>
      </c>
      <c r="ZM33" s="36"/>
      <c r="ZN33" s="966" t="e">
        <f t="shared" si="170"/>
        <v>#VALUE!</v>
      </c>
      <c r="ZO33" s="966"/>
      <c r="ZP33" s="36">
        <v>43.6</v>
      </c>
      <c r="ZQ33" s="36">
        <f t="shared" si="13"/>
        <v>43.6</v>
      </c>
      <c r="ZR33" s="36" t="s">
        <v>1159</v>
      </c>
      <c r="ZS33" s="36">
        <v>43.6</v>
      </c>
      <c r="ZT33" s="36">
        <f t="shared" si="172"/>
        <v>43.6</v>
      </c>
      <c r="ZU33" s="36">
        <v>43.7</v>
      </c>
      <c r="ZV33" s="966">
        <f t="shared" si="173"/>
        <v>2.2935779816514088E-3</v>
      </c>
      <c r="ZW33" s="36">
        <v>45.8</v>
      </c>
      <c r="ZX33" s="36">
        <f t="shared" si="14"/>
        <v>45.8</v>
      </c>
      <c r="ZY33" s="36">
        <v>45.7</v>
      </c>
      <c r="ZZ33" s="36">
        <v>45.8</v>
      </c>
      <c r="AAA33" s="36">
        <f t="shared" si="174"/>
        <v>45.8</v>
      </c>
      <c r="AAB33" s="36"/>
      <c r="AAC33" s="966">
        <f t="shared" si="175"/>
        <v>-1</v>
      </c>
      <c r="AAD33" s="36">
        <v>43.2</v>
      </c>
      <c r="AAE33" s="36">
        <f t="shared" si="15"/>
        <v>43.2</v>
      </c>
      <c r="AAF33" s="36">
        <v>43.5</v>
      </c>
      <c r="AAG33" s="36">
        <v>43.2</v>
      </c>
      <c r="AAH33" s="36">
        <f t="shared" si="176"/>
        <v>43.2</v>
      </c>
      <c r="AAI33" s="36"/>
      <c r="AAJ33" s="966">
        <f t="shared" si="177"/>
        <v>-1</v>
      </c>
      <c r="AAK33" s="1836"/>
      <c r="AAL33" s="10"/>
      <c r="AAM33" s="10"/>
      <c r="AAN33" s="10"/>
      <c r="AAO33" s="10"/>
      <c r="AAP33" s="10"/>
      <c r="AAQ33" s="10"/>
      <c r="AAR33" s="10"/>
      <c r="AAS33" s="10"/>
      <c r="AAT33" s="10"/>
      <c r="AAU33" s="10"/>
      <c r="AAV33" s="12" t="str">
        <f t="shared" si="24"/>
        <v>4.Blocker/Not Executed</v>
      </c>
      <c r="AAW33" s="10" t="str">
        <f t="shared" si="25"/>
        <v>4.Blocker/Not Executed</v>
      </c>
      <c r="AAX33" s="4" t="str">
        <f t="shared" si="178"/>
        <v>4.Blocker/Not Executed</v>
      </c>
      <c r="AAY33" s="36" t="str">
        <f t="shared" si="26"/>
        <v>4.Blocker/Not Executed</v>
      </c>
      <c r="AAZ33" s="36" t="str">
        <f t="shared" si="27"/>
        <v>4.Blocker/Not Executed</v>
      </c>
      <c r="ABA33" s="36" t="str">
        <f t="shared" si="28"/>
        <v xml:space="preserve">1. Better than baseline </v>
      </c>
      <c r="ABB33" s="36" t="str">
        <f t="shared" si="179"/>
        <v>4.Blocker/Not Executed</v>
      </c>
    </row>
    <row r="34" spans="1:730" ht="15" thickBot="1" x14ac:dyDescent="0.4">
      <c r="A34" s="36">
        <v>40</v>
      </c>
      <c r="B34" s="38" t="s">
        <v>18</v>
      </c>
      <c r="C34" s="55"/>
      <c r="D34" s="55"/>
      <c r="E34" s="929" t="s">
        <v>2244</v>
      </c>
      <c r="F34" s="1456" t="s">
        <v>2252</v>
      </c>
      <c r="G34" s="1480" t="s">
        <v>3043</v>
      </c>
      <c r="OQ34" s="55" t="s">
        <v>1502</v>
      </c>
      <c r="OR34" s="1148"/>
      <c r="OS34" s="55" t="s">
        <v>1502</v>
      </c>
      <c r="OT34" s="55" t="s">
        <v>1502</v>
      </c>
      <c r="OU34" s="55" t="s">
        <v>1502</v>
      </c>
      <c r="OV34" s="55" t="s">
        <v>1502</v>
      </c>
      <c r="OW34" s="380"/>
      <c r="QQ34" s="55" t="s">
        <v>1502</v>
      </c>
      <c r="QR34" s="1148"/>
      <c r="QS34" s="55" t="s">
        <v>1502</v>
      </c>
      <c r="QT34" s="55" t="s">
        <v>1502</v>
      </c>
      <c r="QU34" s="55" t="s">
        <v>1502</v>
      </c>
      <c r="QV34" s="1148" t="s">
        <v>1502</v>
      </c>
      <c r="QW34" s="55" t="s">
        <v>1502</v>
      </c>
      <c r="QX34" s="55" t="s">
        <v>1502</v>
      </c>
      <c r="QY34" s="55" t="s">
        <v>1502</v>
      </c>
      <c r="QZ34" s="55" t="s">
        <v>1502</v>
      </c>
      <c r="RA34" s="55" t="s">
        <v>1502</v>
      </c>
      <c r="RB34" s="55" t="s">
        <v>1502</v>
      </c>
      <c r="RC34" s="55"/>
      <c r="RD34" s="55"/>
      <c r="RE34" s="380"/>
      <c r="SO34" s="55" t="s">
        <v>1502</v>
      </c>
      <c r="SP34" s="1148"/>
      <c r="SQ34" s="55" t="s">
        <v>1502</v>
      </c>
      <c r="SR34" s="55" t="s">
        <v>1502</v>
      </c>
      <c r="SS34" s="55" t="s">
        <v>1502</v>
      </c>
      <c r="ST34" s="55" t="s">
        <v>1502</v>
      </c>
      <c r="SU34" s="1148"/>
      <c r="SV34" s="55" t="s">
        <v>1502</v>
      </c>
      <c r="SW34" s="55" t="s">
        <v>1502</v>
      </c>
      <c r="SX34" s="55" t="s">
        <v>1502</v>
      </c>
      <c r="SY34" s="55" t="s">
        <v>1502</v>
      </c>
      <c r="SZ34" s="55" t="s">
        <v>1502</v>
      </c>
      <c r="TA34" s="55" t="s">
        <v>1502</v>
      </c>
      <c r="TB34" s="55"/>
      <c r="TC34" s="380"/>
      <c r="UW34" s="1304">
        <v>19.3</v>
      </c>
      <c r="UX34" s="55"/>
      <c r="UY34" s="55">
        <v>18.8</v>
      </c>
      <c r="UZ34" s="1148">
        <f t="shared" si="145"/>
        <v>18.8</v>
      </c>
      <c r="VA34" s="1148"/>
      <c r="VB34" s="1148">
        <v>18.2</v>
      </c>
      <c r="VC34" s="1148">
        <f t="shared" si="146"/>
        <v>18.2</v>
      </c>
      <c r="VD34" s="1148">
        <v>18.2</v>
      </c>
      <c r="VE34" s="1148">
        <f t="shared" si="147"/>
        <v>18.2</v>
      </c>
      <c r="VF34" s="1148"/>
      <c r="VG34" s="55">
        <v>19</v>
      </c>
      <c r="VH34" s="55">
        <f t="shared" si="222"/>
        <v>18.2</v>
      </c>
      <c r="VI34" s="55"/>
      <c r="VJ34" s="55">
        <v>19.7</v>
      </c>
      <c r="VK34" s="55" t="s">
        <v>1159</v>
      </c>
      <c r="VL34" s="55">
        <f t="shared" si="223"/>
        <v>18.2</v>
      </c>
      <c r="VM34" s="55"/>
      <c r="VN34" s="55" t="s">
        <v>1159</v>
      </c>
      <c r="VO34" s="55" t="s">
        <v>1159</v>
      </c>
      <c r="VP34" s="55">
        <f t="shared" si="148"/>
        <v>18.2</v>
      </c>
      <c r="VQ34" s="55"/>
      <c r="VR34" s="55">
        <v>19.2</v>
      </c>
      <c r="VS34" s="7">
        <f t="shared" si="149"/>
        <v>-1</v>
      </c>
      <c r="VT34" s="7">
        <f t="shared" si="150"/>
        <v>5.4945054945054944E-2</v>
      </c>
      <c r="WC34" s="55" t="s">
        <v>1502</v>
      </c>
      <c r="WD34" s="55" t="s">
        <v>1502</v>
      </c>
      <c r="WE34" s="55"/>
      <c r="WF34" s="55" t="s">
        <v>1502</v>
      </c>
      <c r="WG34" s="55" t="s">
        <v>1502</v>
      </c>
      <c r="WH34" s="1148" t="s">
        <v>1502</v>
      </c>
      <c r="WI34" s="55" t="s">
        <v>1502</v>
      </c>
      <c r="WJ34" s="1148"/>
      <c r="WK34" s="1148" t="s">
        <v>1502</v>
      </c>
      <c r="WL34" s="55" t="s">
        <v>1502</v>
      </c>
      <c r="WM34" s="1148"/>
      <c r="WN34" s="55" t="s">
        <v>1502</v>
      </c>
      <c r="WO34" s="55" t="s">
        <v>1502</v>
      </c>
      <c r="WP34" s="55" t="s">
        <v>1502</v>
      </c>
      <c r="WQ34" s="55" t="s">
        <v>1502</v>
      </c>
      <c r="WR34" s="55"/>
      <c r="WS34" s="55" t="s">
        <v>1502</v>
      </c>
      <c r="WT34" s="55" t="s">
        <v>1502</v>
      </c>
      <c r="WU34" s="55"/>
      <c r="WV34" s="380"/>
      <c r="XA34" s="55" t="s">
        <v>1502</v>
      </c>
      <c r="XB34" s="1148"/>
      <c r="XC34" s="1148"/>
      <c r="XD34" s="55" t="s">
        <v>1502</v>
      </c>
      <c r="XE34" s="1148"/>
      <c r="XF34" s="55" t="s">
        <v>1502</v>
      </c>
      <c r="XG34" s="55" t="s">
        <v>1502</v>
      </c>
      <c r="XH34" s="55" t="s">
        <v>1502</v>
      </c>
      <c r="XI34" s="55" t="s">
        <v>1502</v>
      </c>
      <c r="XJ34" s="55" t="s">
        <v>1502</v>
      </c>
      <c r="XK34" s="55" t="s">
        <v>1502</v>
      </c>
      <c r="XL34" s="55" t="s">
        <v>1502</v>
      </c>
      <c r="XM34" s="55" t="s">
        <v>1502</v>
      </c>
      <c r="XN34" s="55"/>
      <c r="XO34" s="55" t="s">
        <v>1502</v>
      </c>
      <c r="XP34" s="55" t="s">
        <v>1502</v>
      </c>
      <c r="XQ34" s="55"/>
      <c r="XR34" s="380"/>
      <c r="XY34" s="1304">
        <v>20.5</v>
      </c>
      <c r="XZ34" s="55">
        <v>20.6</v>
      </c>
      <c r="YA34" s="1148">
        <f t="shared" si="161"/>
        <v>20.5</v>
      </c>
      <c r="YB34" s="1148">
        <v>21</v>
      </c>
      <c r="YC34" s="1148">
        <v>21</v>
      </c>
      <c r="YD34" s="1148">
        <f t="shared" si="162"/>
        <v>20.5</v>
      </c>
      <c r="YE34" s="55">
        <v>21.3</v>
      </c>
      <c r="YF34" s="64">
        <f t="shared" si="163"/>
        <v>20.5</v>
      </c>
      <c r="YG34" s="1148">
        <v>21.4</v>
      </c>
      <c r="YH34" s="55">
        <f t="shared" si="164"/>
        <v>20.5</v>
      </c>
      <c r="YI34" s="55">
        <v>22</v>
      </c>
      <c r="YJ34" s="55">
        <f t="shared" si="231"/>
        <v>20.5</v>
      </c>
      <c r="YK34" s="55">
        <v>22.2</v>
      </c>
      <c r="YL34" s="55">
        <v>22</v>
      </c>
      <c r="YM34" s="55">
        <f t="shared" si="165"/>
        <v>20.5</v>
      </c>
      <c r="YN34" s="55"/>
      <c r="YO34" s="7">
        <f t="shared" si="166"/>
        <v>-1</v>
      </c>
      <c r="YR34" s="55" t="s">
        <v>1502</v>
      </c>
      <c r="YS34" s="55" t="s">
        <v>1502</v>
      </c>
      <c r="YT34" s="55"/>
      <c r="YU34" s="55" t="s">
        <v>1502</v>
      </c>
      <c r="YV34" s="55" t="s">
        <v>1502</v>
      </c>
      <c r="YW34" s="55" t="s">
        <v>1502</v>
      </c>
      <c r="YX34" s="55"/>
      <c r="YY34" s="55"/>
      <c r="YZ34" s="55"/>
      <c r="ZA34" s="55" t="s">
        <v>1502</v>
      </c>
      <c r="ZB34" s="55"/>
      <c r="ZC34" s="55"/>
      <c r="ZD34" s="1148"/>
      <c r="ZE34" s="1148"/>
      <c r="ZF34" s="55" t="s">
        <v>1502</v>
      </c>
      <c r="ZG34" s="55" t="s">
        <v>1502</v>
      </c>
      <c r="ZH34" s="55" t="s">
        <v>1502</v>
      </c>
      <c r="ZI34" s="55" t="s">
        <v>1502</v>
      </c>
      <c r="ZJ34" s="55"/>
      <c r="ZK34" s="55" t="s">
        <v>1502</v>
      </c>
      <c r="ZL34" s="55" t="s">
        <v>1502</v>
      </c>
      <c r="ZM34" s="55"/>
      <c r="ZN34" s="380" t="e">
        <f t="shared" si="170"/>
        <v>#VALUE!</v>
      </c>
      <c r="ZO34" s="380"/>
      <c r="ZP34" s="55">
        <v>21.6</v>
      </c>
      <c r="ZQ34" s="55">
        <f t="shared" si="13"/>
        <v>21.6</v>
      </c>
      <c r="ZR34" s="55" t="s">
        <v>1159</v>
      </c>
      <c r="ZS34" s="55">
        <v>21.6</v>
      </c>
      <c r="ZT34" s="55">
        <f t="shared" si="172"/>
        <v>21.6</v>
      </c>
      <c r="ZU34" s="55">
        <v>21.3</v>
      </c>
      <c r="ZV34" s="380">
        <f t="shared" si="173"/>
        <v>-1.3888888888888921E-2</v>
      </c>
      <c r="ZW34" s="55">
        <v>21.2</v>
      </c>
      <c r="ZX34" s="55">
        <f t="shared" si="14"/>
        <v>21.2</v>
      </c>
      <c r="ZY34" s="55">
        <v>21.5</v>
      </c>
      <c r="ZZ34" s="55">
        <v>21.2</v>
      </c>
      <c r="AAA34" s="55">
        <f t="shared" si="174"/>
        <v>21.2</v>
      </c>
      <c r="AAB34" s="55"/>
      <c r="AAC34" s="380">
        <f t="shared" si="175"/>
        <v>-1</v>
      </c>
      <c r="AAD34" s="55">
        <v>21.4</v>
      </c>
      <c r="AAE34" s="55">
        <f t="shared" si="15"/>
        <v>21.4</v>
      </c>
      <c r="AAF34" s="55">
        <v>22.33</v>
      </c>
      <c r="AAG34" s="55">
        <v>21.4</v>
      </c>
      <c r="AAH34" s="55">
        <f t="shared" si="176"/>
        <v>21.4</v>
      </c>
      <c r="AAI34" s="55"/>
      <c r="AAJ34" s="380">
        <f t="shared" si="177"/>
        <v>-1</v>
      </c>
      <c r="AAK34" s="1837"/>
      <c r="AAL34" s="11"/>
      <c r="AAM34" s="11"/>
      <c r="AAN34" s="11"/>
      <c r="AAO34" s="11"/>
      <c r="AAP34" s="11"/>
      <c r="AAQ34" s="11"/>
      <c r="AAR34" s="11"/>
      <c r="AAS34" s="11"/>
      <c r="AAT34" s="11"/>
      <c r="AAU34" s="11"/>
      <c r="AAV34" s="82" t="str">
        <f t="shared" si="24"/>
        <v>4.Blocker/Not Executed</v>
      </c>
      <c r="AAW34" s="10" t="str">
        <f t="shared" si="25"/>
        <v>4.Blocker/Not Executed</v>
      </c>
      <c r="AAX34" s="4" t="str">
        <f t="shared" si="178"/>
        <v>4.Blocker/Not Executed</v>
      </c>
      <c r="AAY34" s="36" t="str">
        <f t="shared" si="26"/>
        <v>4.Blocker/Not Executed</v>
      </c>
      <c r="AAZ34" s="55" t="str">
        <f t="shared" si="27"/>
        <v>4.Blocker/Not Executed</v>
      </c>
      <c r="ABA34" s="55" t="str">
        <f t="shared" si="28"/>
        <v xml:space="preserve">1. Better than baseline </v>
      </c>
      <c r="ABB34" s="55" t="str">
        <f t="shared" si="179"/>
        <v>4.Blocker/Not Executed</v>
      </c>
    </row>
    <row r="35" spans="1:730" x14ac:dyDescent="0.35">
      <c r="A35" s="40">
        <v>41</v>
      </c>
      <c r="B35" s="46" t="s">
        <v>18</v>
      </c>
      <c r="C35" s="40"/>
      <c r="D35" s="40"/>
      <c r="E35" s="926" t="s">
        <v>2244</v>
      </c>
      <c r="F35" s="345" t="s">
        <v>2260</v>
      </c>
      <c r="G35" s="43" t="s">
        <v>3044</v>
      </c>
      <c r="OQ35" s="40" t="s">
        <v>1502</v>
      </c>
      <c r="OR35" s="69"/>
      <c r="OS35" s="40" t="s">
        <v>1502</v>
      </c>
      <c r="OT35" s="40" t="s">
        <v>1502</v>
      </c>
      <c r="OU35" s="40" t="s">
        <v>1502</v>
      </c>
      <c r="OV35" s="40" t="s">
        <v>1502</v>
      </c>
      <c r="OW35" s="966"/>
      <c r="QQ35" s="40" t="s">
        <v>1502</v>
      </c>
      <c r="QR35" s="69"/>
      <c r="QS35" s="40" t="s">
        <v>1502</v>
      </c>
      <c r="QT35" s="40" t="s">
        <v>1502</v>
      </c>
      <c r="QU35" s="40" t="s">
        <v>1502</v>
      </c>
      <c r="QV35" s="59" t="s">
        <v>1502</v>
      </c>
      <c r="QW35" s="40" t="s">
        <v>1502</v>
      </c>
      <c r="QX35" s="40" t="s">
        <v>1502</v>
      </c>
      <c r="QY35" s="36" t="s">
        <v>1502</v>
      </c>
      <c r="QZ35" s="36" t="s">
        <v>1502</v>
      </c>
      <c r="RA35" s="36" t="s">
        <v>1502</v>
      </c>
      <c r="RB35" s="36" t="s">
        <v>1502</v>
      </c>
      <c r="RC35" s="36"/>
      <c r="RD35" s="36"/>
      <c r="RE35" s="966"/>
      <c r="SO35" s="40" t="s">
        <v>1502</v>
      </c>
      <c r="SP35" s="69"/>
      <c r="SQ35" s="40" t="s">
        <v>1502</v>
      </c>
      <c r="SR35" s="40" t="s">
        <v>1502</v>
      </c>
      <c r="SS35" s="40" t="s">
        <v>1502</v>
      </c>
      <c r="ST35" s="40" t="s">
        <v>1502</v>
      </c>
      <c r="SU35" s="59"/>
      <c r="SV35" s="40" t="s">
        <v>1502</v>
      </c>
      <c r="SW35" s="36" t="s">
        <v>1502</v>
      </c>
      <c r="SX35" s="36" t="s">
        <v>1502</v>
      </c>
      <c r="SY35" s="36" t="s">
        <v>1502</v>
      </c>
      <c r="SZ35" s="40" t="s">
        <v>1502</v>
      </c>
      <c r="TA35" s="36" t="s">
        <v>1502</v>
      </c>
      <c r="TB35" s="36"/>
      <c r="TC35" s="966"/>
      <c r="UW35" s="1145">
        <v>1.25</v>
      </c>
      <c r="UX35" s="40"/>
      <c r="UY35" s="40">
        <v>1.26</v>
      </c>
      <c r="UZ35" s="69">
        <f t="shared" si="145"/>
        <v>1.25</v>
      </c>
      <c r="VA35" s="69"/>
      <c r="VB35" s="69">
        <v>1.26</v>
      </c>
      <c r="VC35" s="59">
        <f t="shared" si="146"/>
        <v>1.25</v>
      </c>
      <c r="VD35" s="59">
        <v>1.26</v>
      </c>
      <c r="VE35" s="59">
        <f t="shared" si="147"/>
        <v>1.25</v>
      </c>
      <c r="VF35" s="59"/>
      <c r="VG35" s="40">
        <v>1.29</v>
      </c>
      <c r="VH35" s="36">
        <f t="shared" si="222"/>
        <v>1.25</v>
      </c>
      <c r="VI35" s="36"/>
      <c r="VJ35" s="36">
        <v>1.26</v>
      </c>
      <c r="VK35" s="36">
        <v>1.3</v>
      </c>
      <c r="VL35" s="36">
        <f t="shared" si="223"/>
        <v>1.25</v>
      </c>
      <c r="VM35" s="36"/>
      <c r="VN35" s="36">
        <v>1.29</v>
      </c>
      <c r="VO35" s="36">
        <v>1.3</v>
      </c>
      <c r="VP35" s="36">
        <f t="shared" si="148"/>
        <v>1.25</v>
      </c>
      <c r="VQ35" s="36"/>
      <c r="VR35" s="36">
        <v>1.22</v>
      </c>
      <c r="VS35" s="5">
        <f t="shared" si="149"/>
        <v>-1</v>
      </c>
      <c r="VT35" s="5">
        <f t="shared" si="150"/>
        <v>-2.4000000000000021E-2</v>
      </c>
      <c r="WC35" s="40" t="s">
        <v>1502</v>
      </c>
      <c r="WD35" s="40" t="s">
        <v>1502</v>
      </c>
      <c r="WE35" s="36"/>
      <c r="WF35" s="40" t="s">
        <v>1502</v>
      </c>
      <c r="WG35" s="40" t="s">
        <v>1502</v>
      </c>
      <c r="WH35" s="59" t="s">
        <v>1502</v>
      </c>
      <c r="WI35" s="40" t="s">
        <v>1502</v>
      </c>
      <c r="WJ35" s="59"/>
      <c r="WK35" s="59" t="s">
        <v>1502</v>
      </c>
      <c r="WL35" s="40" t="s">
        <v>1502</v>
      </c>
      <c r="WM35" s="59"/>
      <c r="WN35" s="40" t="s">
        <v>1502</v>
      </c>
      <c r="WO35" s="40" t="s">
        <v>1502</v>
      </c>
      <c r="WP35" s="40" t="s">
        <v>1502</v>
      </c>
      <c r="WQ35" s="36" t="s">
        <v>1502</v>
      </c>
      <c r="WR35" s="36"/>
      <c r="WS35" s="40" t="s">
        <v>1502</v>
      </c>
      <c r="WT35" s="40" t="s">
        <v>1502</v>
      </c>
      <c r="WU35" s="36"/>
      <c r="WV35" s="966"/>
      <c r="XA35" s="40" t="s">
        <v>1502</v>
      </c>
      <c r="XB35" s="69"/>
      <c r="XC35" s="59"/>
      <c r="XD35" s="40" t="s">
        <v>1502</v>
      </c>
      <c r="XE35" s="59"/>
      <c r="XF35" s="40" t="s">
        <v>1502</v>
      </c>
      <c r="XG35" s="40" t="s">
        <v>1502</v>
      </c>
      <c r="XH35" s="36" t="s">
        <v>1502</v>
      </c>
      <c r="XI35" s="40" t="s">
        <v>1502</v>
      </c>
      <c r="XJ35" s="40" t="s">
        <v>1502</v>
      </c>
      <c r="XK35" s="40" t="s">
        <v>1502</v>
      </c>
      <c r="XL35" s="36" t="s">
        <v>1502</v>
      </c>
      <c r="XM35" s="36" t="s">
        <v>1502</v>
      </c>
      <c r="XN35" s="36"/>
      <c r="XO35" s="36" t="s">
        <v>1502</v>
      </c>
      <c r="XP35" s="36" t="s">
        <v>1502</v>
      </c>
      <c r="XQ35" s="36"/>
      <c r="XR35" s="966"/>
      <c r="XY35" s="1145">
        <v>1.25</v>
      </c>
      <c r="XZ35" s="40">
        <v>1.19</v>
      </c>
      <c r="YA35" s="69">
        <f t="shared" si="161"/>
        <v>1.19</v>
      </c>
      <c r="YB35" s="69">
        <v>1.2</v>
      </c>
      <c r="YC35" s="59">
        <v>1.22</v>
      </c>
      <c r="YD35" s="59">
        <f t="shared" si="162"/>
        <v>1.19</v>
      </c>
      <c r="YE35" s="40">
        <v>1.23</v>
      </c>
      <c r="YF35" s="29">
        <f t="shared" si="163"/>
        <v>1.19</v>
      </c>
      <c r="YG35" s="59">
        <v>1.24</v>
      </c>
      <c r="YH35" s="36">
        <f t="shared" si="164"/>
        <v>1.19</v>
      </c>
      <c r="YI35" s="36">
        <v>1.22</v>
      </c>
      <c r="YJ35" s="36">
        <f t="shared" si="231"/>
        <v>1.19</v>
      </c>
      <c r="YK35" s="36">
        <v>1.22</v>
      </c>
      <c r="YL35" s="36">
        <v>1.22</v>
      </c>
      <c r="YM35" s="36">
        <f t="shared" si="165"/>
        <v>1.19</v>
      </c>
      <c r="YN35" s="36"/>
      <c r="YO35" s="5">
        <f t="shared" si="166"/>
        <v>-1</v>
      </c>
      <c r="YR35" s="40" t="s">
        <v>1502</v>
      </c>
      <c r="YS35" s="40" t="s">
        <v>1502</v>
      </c>
      <c r="YT35" s="36"/>
      <c r="YU35" s="40" t="s">
        <v>1502</v>
      </c>
      <c r="YV35" s="36" t="s">
        <v>1502</v>
      </c>
      <c r="YW35" s="36" t="s">
        <v>1502</v>
      </c>
      <c r="YX35" s="36"/>
      <c r="YY35" s="36"/>
      <c r="YZ35" s="36"/>
      <c r="ZA35" s="36" t="s">
        <v>1502</v>
      </c>
      <c r="ZB35" s="36"/>
      <c r="ZC35" s="36"/>
      <c r="ZD35" s="59"/>
      <c r="ZE35" s="59"/>
      <c r="ZF35" s="36" t="s">
        <v>1502</v>
      </c>
      <c r="ZG35" s="36" t="s">
        <v>1502</v>
      </c>
      <c r="ZH35" s="40" t="s">
        <v>1502</v>
      </c>
      <c r="ZI35" s="40" t="s">
        <v>1502</v>
      </c>
      <c r="ZJ35" s="36"/>
      <c r="ZK35" s="40" t="s">
        <v>1502</v>
      </c>
      <c r="ZL35" s="40" t="s">
        <v>1502</v>
      </c>
      <c r="ZM35" s="36"/>
      <c r="ZN35" s="966" t="e">
        <f t="shared" si="170"/>
        <v>#VALUE!</v>
      </c>
      <c r="ZO35" s="966"/>
      <c r="ZP35" s="36">
        <v>1.03</v>
      </c>
      <c r="ZQ35" s="36">
        <f t="shared" si="13"/>
        <v>1.03</v>
      </c>
      <c r="ZR35" s="36">
        <v>1.01</v>
      </c>
      <c r="ZS35" s="36">
        <v>1.03</v>
      </c>
      <c r="ZT35" s="36">
        <f t="shared" si="172"/>
        <v>1.03</v>
      </c>
      <c r="ZU35" s="36">
        <v>1.04</v>
      </c>
      <c r="ZV35" s="966">
        <f t="shared" si="173"/>
        <v>9.7087378640776777E-3</v>
      </c>
      <c r="ZW35" s="36">
        <v>1.06</v>
      </c>
      <c r="ZX35" s="36">
        <f t="shared" si="14"/>
        <v>1.06</v>
      </c>
      <c r="ZY35" s="36">
        <v>1.02</v>
      </c>
      <c r="ZZ35" s="59">
        <v>1.06</v>
      </c>
      <c r="AAA35" s="40">
        <f t="shared" si="174"/>
        <v>1.06</v>
      </c>
      <c r="AAB35" s="46"/>
      <c r="AAC35" s="1652">
        <f t="shared" si="175"/>
        <v>-1</v>
      </c>
      <c r="AAD35" s="36">
        <v>1.02</v>
      </c>
      <c r="AAE35" s="36">
        <f t="shared" si="15"/>
        <v>1.02</v>
      </c>
      <c r="AAF35" s="36">
        <v>1.05</v>
      </c>
      <c r="AAG35" s="59">
        <v>1.02</v>
      </c>
      <c r="AAH35" s="40">
        <f t="shared" si="176"/>
        <v>1.02</v>
      </c>
      <c r="AAI35" s="37"/>
      <c r="AAJ35" s="966">
        <f t="shared" si="177"/>
        <v>-1</v>
      </c>
      <c r="AAK35" s="9"/>
      <c r="AAL35" s="9"/>
      <c r="AAM35" s="9"/>
      <c r="AAN35" s="9"/>
      <c r="AAO35" s="9"/>
      <c r="AAP35" s="9"/>
      <c r="AAQ35" s="9"/>
      <c r="AAR35" s="9"/>
      <c r="AAS35" s="9"/>
      <c r="AAT35" s="9"/>
      <c r="AAU35" s="9"/>
      <c r="AAV35" s="81" t="str">
        <f t="shared" ref="AAV35:AAV58" si="253">IF(ISBLANK(RE35),"4.Blocker/Not Executed",IF(AND(RE35&lt;=0%),"1. Better than baseline ",IF(AND(RE35&lt;=10%,RE35&gt;=0%),"2. Within 10% deviation from baseline",IF(AND(RE35&gt;=10%),"3. Missing baseline"))))</f>
        <v>4.Blocker/Not Executed</v>
      </c>
      <c r="AAW35" s="9" t="str">
        <f t="shared" ref="AAW35:AAW58" si="254">IF(ISBLANK(TC35),"4.Blocker/Not Executed",IF(AND(TC35&lt;=0%),"1. Better than baseline ",IF(AND(TC35&lt;=10%,TC35&gt;=0%),"2. Within 10% deviation from baseline",IF(AND(TC35&gt;=10%),"3. Missing baseline"))))</f>
        <v>4.Blocker/Not Executed</v>
      </c>
      <c r="AAX35" s="63" t="str">
        <f t="shared" si="178"/>
        <v>4.Blocker/Not Executed</v>
      </c>
      <c r="AAY35" s="40" t="str">
        <f t="shared" ref="AAY35:AAY58" si="255">IF(ISBLANK(WV35),"4.Blocker/Not Executed",IF(AND(WV35&lt;=0%),"1. Better than baseline ",IF(AND(WV35&lt;=10%,XC35&gt;=0%),"2. Within 10% deviation from baseline",IF(AND(WV35&gt;=10%),"3. Missing baseline"))))</f>
        <v>4.Blocker/Not Executed</v>
      </c>
      <c r="AAZ35" s="40" t="str">
        <f t="shared" ref="AAZ35:AAZ58" si="256">IF(ISBLANK(XR35),"4.Blocker/Not Executed",IF(AND(XR35&lt;=0%),"1. Better than baseline ",IF(AND(XR35&lt;=10%,XR35&gt;=0%),"2. Within 10% deviation from baseline",IF(AND(XR35&gt;=10%),"3. Missing baseline"))))</f>
        <v>4.Blocker/Not Executed</v>
      </c>
      <c r="ABA35" s="40" t="str">
        <f t="shared" ref="ABA35:ABA58" si="257">IF(ISBLANK(YO35),"4.Blocker/Not Executed",IF(AND(YO35&lt;=0%),"1. Better than baseline ",IF(AND(YO35&lt;=10%,YO35&gt;=0%),"2. Within 10% deviation from baseline",IF(AND(YO35&gt;=10%),"3. Missing baseline"))))</f>
        <v xml:space="preserve">1. Better than baseline </v>
      </c>
      <c r="ABB35" s="40" t="str">
        <f t="shared" si="179"/>
        <v>4.Blocker/Not Executed</v>
      </c>
    </row>
    <row r="36" spans="1:730" ht="15" thickBot="1" x14ac:dyDescent="0.4">
      <c r="A36" s="36">
        <v>42</v>
      </c>
      <c r="B36" s="37" t="s">
        <v>18</v>
      </c>
      <c r="C36" s="36"/>
      <c r="D36" s="36"/>
      <c r="E36" s="926" t="s">
        <v>2244</v>
      </c>
      <c r="F36" s="8" t="s">
        <v>2260</v>
      </c>
      <c r="G36" s="44" t="s">
        <v>3045</v>
      </c>
      <c r="OQ36" s="36" t="s">
        <v>1502</v>
      </c>
      <c r="OR36" s="59"/>
      <c r="OS36" s="36" t="s">
        <v>1502</v>
      </c>
      <c r="OT36" s="36" t="s">
        <v>1502</v>
      </c>
      <c r="OU36" s="36" t="s">
        <v>1502</v>
      </c>
      <c r="OV36" s="36" t="s">
        <v>1502</v>
      </c>
      <c r="OW36" s="966"/>
      <c r="QQ36" s="36" t="s">
        <v>1502</v>
      </c>
      <c r="QR36" s="59"/>
      <c r="QS36" s="36" t="s">
        <v>1502</v>
      </c>
      <c r="QT36" s="36" t="s">
        <v>1502</v>
      </c>
      <c r="QU36" s="36" t="s">
        <v>1502</v>
      </c>
      <c r="QV36" s="59" t="s">
        <v>1502</v>
      </c>
      <c r="QW36" s="36" t="s">
        <v>1502</v>
      </c>
      <c r="QX36" s="36" t="s">
        <v>1502</v>
      </c>
      <c r="QY36" s="36" t="s">
        <v>1502</v>
      </c>
      <c r="QZ36" s="36" t="s">
        <v>1502</v>
      </c>
      <c r="RA36" s="36" t="s">
        <v>1502</v>
      </c>
      <c r="RB36" s="36" t="s">
        <v>1502</v>
      </c>
      <c r="RC36" s="36"/>
      <c r="RD36" s="36"/>
      <c r="RE36" s="966"/>
      <c r="SO36" s="36" t="s">
        <v>1502</v>
      </c>
      <c r="SP36" s="59"/>
      <c r="SQ36" s="36" t="s">
        <v>1502</v>
      </c>
      <c r="SR36" s="36" t="s">
        <v>1502</v>
      </c>
      <c r="SS36" s="36" t="s">
        <v>1502</v>
      </c>
      <c r="ST36" s="36" t="s">
        <v>1502</v>
      </c>
      <c r="SU36" s="59"/>
      <c r="SV36" s="36" t="s">
        <v>1502</v>
      </c>
      <c r="SW36" s="36" t="s">
        <v>1502</v>
      </c>
      <c r="SX36" s="36" t="s">
        <v>1502</v>
      </c>
      <c r="SY36" s="36" t="s">
        <v>1502</v>
      </c>
      <c r="SZ36" s="36" t="s">
        <v>1502</v>
      </c>
      <c r="TA36" s="36" t="s">
        <v>1502</v>
      </c>
      <c r="TB36" s="36"/>
      <c r="TC36" s="966"/>
      <c r="UW36" s="675">
        <v>2.54</v>
      </c>
      <c r="UX36" s="36"/>
      <c r="UY36" s="36">
        <v>2.58</v>
      </c>
      <c r="UZ36" s="59">
        <f t="shared" si="145"/>
        <v>2.54</v>
      </c>
      <c r="VA36" s="59"/>
      <c r="VB36" s="59">
        <v>2.4500000000000002</v>
      </c>
      <c r="VC36" s="59">
        <f t="shared" si="146"/>
        <v>2.4500000000000002</v>
      </c>
      <c r="VD36" s="59">
        <v>2.4700000000000002</v>
      </c>
      <c r="VE36" s="59">
        <f t="shared" si="147"/>
        <v>2.4500000000000002</v>
      </c>
      <c r="VF36" s="59"/>
      <c r="VG36" s="36">
        <v>2.4900000000000002</v>
      </c>
      <c r="VH36" s="36">
        <f t="shared" si="222"/>
        <v>2.4500000000000002</v>
      </c>
      <c r="VI36" s="36"/>
      <c r="VJ36" s="36">
        <v>2.4300000000000002</v>
      </c>
      <c r="VK36" s="36" t="s">
        <v>1159</v>
      </c>
      <c r="VL36" s="36">
        <f t="shared" si="223"/>
        <v>2.4500000000000002</v>
      </c>
      <c r="VM36" s="36"/>
      <c r="VN36" s="36">
        <v>2.56</v>
      </c>
      <c r="VO36" s="36" t="s">
        <v>1159</v>
      </c>
      <c r="VP36" s="36">
        <f t="shared" si="148"/>
        <v>2.4500000000000002</v>
      </c>
      <c r="VQ36" s="36"/>
      <c r="VR36" s="36">
        <v>2.4500000000000002</v>
      </c>
      <c r="VS36" s="6">
        <f t="shared" si="149"/>
        <v>-1</v>
      </c>
      <c r="VT36" s="6">
        <f t="shared" si="150"/>
        <v>0</v>
      </c>
      <c r="WC36" s="36" t="s">
        <v>1502</v>
      </c>
      <c r="WD36" s="36" t="s">
        <v>1502</v>
      </c>
      <c r="WE36" s="36"/>
      <c r="WF36" s="36" t="s">
        <v>1502</v>
      </c>
      <c r="WG36" s="36" t="s">
        <v>1502</v>
      </c>
      <c r="WH36" s="59" t="s">
        <v>1502</v>
      </c>
      <c r="WI36" s="36" t="s">
        <v>1502</v>
      </c>
      <c r="WJ36" s="59"/>
      <c r="WK36" s="59" t="s">
        <v>1502</v>
      </c>
      <c r="WL36" s="36" t="s">
        <v>1502</v>
      </c>
      <c r="WM36" s="59"/>
      <c r="WN36" s="36" t="s">
        <v>1502</v>
      </c>
      <c r="WO36" s="36" t="s">
        <v>1502</v>
      </c>
      <c r="WP36" s="36" t="s">
        <v>1502</v>
      </c>
      <c r="WQ36" s="36" t="s">
        <v>1502</v>
      </c>
      <c r="WR36" s="36"/>
      <c r="WS36" s="36" t="s">
        <v>1502</v>
      </c>
      <c r="WT36" s="36" t="s">
        <v>1502</v>
      </c>
      <c r="WU36" s="36"/>
      <c r="WV36" s="966"/>
      <c r="XA36" s="36" t="s">
        <v>1502</v>
      </c>
      <c r="XB36" s="59"/>
      <c r="XC36" s="59"/>
      <c r="XD36" s="36" t="s">
        <v>1502</v>
      </c>
      <c r="XE36" s="59"/>
      <c r="XF36" s="36" t="s">
        <v>1502</v>
      </c>
      <c r="XG36" s="36" t="s">
        <v>1502</v>
      </c>
      <c r="XH36" s="36" t="s">
        <v>1502</v>
      </c>
      <c r="XI36" s="36" t="s">
        <v>1502</v>
      </c>
      <c r="XJ36" s="36" t="s">
        <v>1502</v>
      </c>
      <c r="XK36" s="36" t="s">
        <v>1502</v>
      </c>
      <c r="XL36" s="36" t="s">
        <v>1502</v>
      </c>
      <c r="XM36" s="36" t="s">
        <v>1502</v>
      </c>
      <c r="XN36" s="36"/>
      <c r="XO36" s="36" t="s">
        <v>1502</v>
      </c>
      <c r="XP36" s="36" t="s">
        <v>1502</v>
      </c>
      <c r="XQ36" s="36"/>
      <c r="XR36" s="966"/>
      <c r="XY36" s="675">
        <v>2.54</v>
      </c>
      <c r="XZ36" s="36">
        <v>2.7</v>
      </c>
      <c r="YA36" s="59">
        <f t="shared" si="161"/>
        <v>2.54</v>
      </c>
      <c r="YB36" s="59">
        <v>2.57</v>
      </c>
      <c r="YC36" s="59">
        <v>2.54</v>
      </c>
      <c r="YD36" s="59">
        <f t="shared" si="162"/>
        <v>2.54</v>
      </c>
      <c r="YE36" s="36">
        <v>2.6</v>
      </c>
      <c r="YF36" s="29">
        <f t="shared" si="163"/>
        <v>2.54</v>
      </c>
      <c r="YG36" s="59">
        <v>2.59</v>
      </c>
      <c r="YH36" s="36">
        <f t="shared" si="164"/>
        <v>2.54</v>
      </c>
      <c r="YI36" s="36">
        <v>2.72</v>
      </c>
      <c r="YJ36" s="36">
        <f t="shared" si="231"/>
        <v>2.54</v>
      </c>
      <c r="YK36" s="36">
        <v>2.67</v>
      </c>
      <c r="YL36" s="36">
        <v>2.72</v>
      </c>
      <c r="YM36" s="36">
        <f t="shared" si="165"/>
        <v>2.54</v>
      </c>
      <c r="YN36" s="36"/>
      <c r="YO36" s="6">
        <f t="shared" si="166"/>
        <v>-1</v>
      </c>
      <c r="YR36" s="36" t="s">
        <v>1502</v>
      </c>
      <c r="YS36" s="36" t="s">
        <v>1502</v>
      </c>
      <c r="YT36" s="36"/>
      <c r="YU36" s="36" t="s">
        <v>1502</v>
      </c>
      <c r="YV36" s="36" t="s">
        <v>1502</v>
      </c>
      <c r="YW36" s="36" t="s">
        <v>1502</v>
      </c>
      <c r="YX36" s="36"/>
      <c r="YY36" s="36"/>
      <c r="YZ36" s="36"/>
      <c r="ZA36" s="36" t="s">
        <v>1502</v>
      </c>
      <c r="ZB36" s="36"/>
      <c r="ZC36" s="36"/>
      <c r="ZD36" s="59"/>
      <c r="ZE36" s="59"/>
      <c r="ZF36" s="36" t="s">
        <v>1502</v>
      </c>
      <c r="ZG36" s="36" t="s">
        <v>1502</v>
      </c>
      <c r="ZH36" s="36" t="s">
        <v>1502</v>
      </c>
      <c r="ZI36" s="36" t="s">
        <v>1502</v>
      </c>
      <c r="ZJ36" s="36"/>
      <c r="ZK36" s="36" t="s">
        <v>1502</v>
      </c>
      <c r="ZL36" s="36" t="s">
        <v>1502</v>
      </c>
      <c r="ZM36" s="36"/>
      <c r="ZN36" s="966" t="e">
        <f t="shared" si="170"/>
        <v>#VALUE!</v>
      </c>
      <c r="ZO36" s="966"/>
      <c r="ZP36" s="36">
        <v>1.51</v>
      </c>
      <c r="ZQ36" s="36">
        <f t="shared" si="13"/>
        <v>1.51</v>
      </c>
      <c r="ZR36" s="36">
        <v>1.36</v>
      </c>
      <c r="ZS36" s="36">
        <v>1.51</v>
      </c>
      <c r="ZT36" s="36">
        <f t="shared" si="172"/>
        <v>1.51</v>
      </c>
      <c r="ZU36" s="36">
        <v>1.56</v>
      </c>
      <c r="ZV36" s="966">
        <f t="shared" si="173"/>
        <v>3.3112582781456984E-2</v>
      </c>
      <c r="ZW36" s="36">
        <v>1.64</v>
      </c>
      <c r="ZX36" s="36">
        <f t="shared" si="14"/>
        <v>1.64</v>
      </c>
      <c r="ZY36" s="36">
        <v>1.68</v>
      </c>
      <c r="ZZ36" s="59">
        <v>1.64</v>
      </c>
      <c r="AAA36" s="36">
        <f t="shared" si="174"/>
        <v>1.64</v>
      </c>
      <c r="AAB36" s="37"/>
      <c r="AAC36" s="1652">
        <f t="shared" si="175"/>
        <v>-1</v>
      </c>
      <c r="AAD36" s="36">
        <v>1.49</v>
      </c>
      <c r="AAE36" s="36">
        <f t="shared" si="15"/>
        <v>1.49</v>
      </c>
      <c r="AAF36" s="36">
        <v>1.51</v>
      </c>
      <c r="AAG36" s="59">
        <v>1.49</v>
      </c>
      <c r="AAH36" s="36">
        <f t="shared" si="176"/>
        <v>1.49</v>
      </c>
      <c r="AAI36" s="37"/>
      <c r="AAJ36" s="966">
        <f t="shared" si="177"/>
        <v>-1</v>
      </c>
      <c r="AAK36" s="10"/>
      <c r="AAL36" s="10"/>
      <c r="AAM36" s="10"/>
      <c r="AAN36" s="10"/>
      <c r="AAO36" s="10"/>
      <c r="AAP36" s="10"/>
      <c r="AAQ36" s="10"/>
      <c r="AAR36" s="10"/>
      <c r="AAS36" s="10"/>
      <c r="AAT36" s="10"/>
      <c r="AAU36" s="10"/>
      <c r="AAV36" s="12" t="str">
        <f t="shared" si="253"/>
        <v>4.Blocker/Not Executed</v>
      </c>
      <c r="AAW36" s="10" t="str">
        <f t="shared" si="254"/>
        <v>4.Blocker/Not Executed</v>
      </c>
      <c r="AAX36" s="4" t="str">
        <f t="shared" ref="AAX36:AAX58" si="258">IF(ISBLANK(VU36),"4.Blocker/Not Executed",IF(AND(VU36&lt;=0%),"1. Better than baseline ",IF(AND(VU36&lt;=10%,VU36&gt;=0%),"2. Within 10% deviation from baseline",IF(AND(VU36&gt;=10%),"3. Missing baseline"))))</f>
        <v>4.Blocker/Not Executed</v>
      </c>
      <c r="AAY36" s="36" t="str">
        <f t="shared" si="255"/>
        <v>4.Blocker/Not Executed</v>
      </c>
      <c r="AAZ36" s="36" t="str">
        <f t="shared" si="256"/>
        <v>4.Blocker/Not Executed</v>
      </c>
      <c r="ABA36" s="36" t="str">
        <f t="shared" si="257"/>
        <v xml:space="preserve">1. Better than baseline </v>
      </c>
      <c r="ABB36" s="36" t="str">
        <f t="shared" si="179"/>
        <v>4.Blocker/Not Executed</v>
      </c>
    </row>
    <row r="37" spans="1:730" ht="15" thickBot="1" x14ac:dyDescent="0.4">
      <c r="A37" s="36">
        <v>43</v>
      </c>
      <c r="B37" s="37" t="s">
        <v>18</v>
      </c>
      <c r="C37" s="36"/>
      <c r="D37" s="36"/>
      <c r="E37" s="926" t="s">
        <v>2244</v>
      </c>
      <c r="F37" s="1455" t="s">
        <v>2260</v>
      </c>
      <c r="G37" s="1474" t="s">
        <v>3046</v>
      </c>
      <c r="OQ37" s="36" t="s">
        <v>1502</v>
      </c>
      <c r="OR37" s="59"/>
      <c r="OS37" s="36" t="s">
        <v>1502</v>
      </c>
      <c r="OT37" s="36" t="s">
        <v>1502</v>
      </c>
      <c r="OU37" s="36" t="s">
        <v>1502</v>
      </c>
      <c r="OV37" s="36" t="s">
        <v>1502</v>
      </c>
      <c r="OW37" s="966"/>
      <c r="QQ37" s="36" t="s">
        <v>1502</v>
      </c>
      <c r="QR37" s="59"/>
      <c r="QS37" s="36" t="s">
        <v>1502</v>
      </c>
      <c r="QT37" s="36" t="s">
        <v>1502</v>
      </c>
      <c r="QU37" s="36" t="s">
        <v>1502</v>
      </c>
      <c r="QV37" s="59" t="s">
        <v>1502</v>
      </c>
      <c r="QW37" s="36" t="s">
        <v>1502</v>
      </c>
      <c r="QX37" s="36" t="s">
        <v>1502</v>
      </c>
      <c r="QY37" s="36" t="s">
        <v>1502</v>
      </c>
      <c r="QZ37" s="36" t="s">
        <v>1502</v>
      </c>
      <c r="RA37" s="36" t="s">
        <v>1502</v>
      </c>
      <c r="RB37" s="36" t="s">
        <v>1502</v>
      </c>
      <c r="RC37" s="36"/>
      <c r="RD37" s="36"/>
      <c r="RE37" s="966"/>
      <c r="SO37" s="36" t="s">
        <v>1502</v>
      </c>
      <c r="SP37" s="59"/>
      <c r="SQ37" s="36" t="s">
        <v>1502</v>
      </c>
      <c r="SR37" s="36" t="s">
        <v>1502</v>
      </c>
      <c r="SS37" s="36" t="s">
        <v>1502</v>
      </c>
      <c r="ST37" s="36" t="s">
        <v>1502</v>
      </c>
      <c r="SU37" s="59"/>
      <c r="SV37" s="36" t="s">
        <v>1502</v>
      </c>
      <c r="SW37" s="36" t="s">
        <v>1502</v>
      </c>
      <c r="SX37" s="36" t="s">
        <v>1502</v>
      </c>
      <c r="SY37" s="36" t="s">
        <v>1502</v>
      </c>
      <c r="SZ37" s="36" t="s">
        <v>1502</v>
      </c>
      <c r="TA37" s="36" t="s">
        <v>1502</v>
      </c>
      <c r="TB37" s="36"/>
      <c r="TC37" s="966"/>
      <c r="UW37" s="1308">
        <v>1.05</v>
      </c>
      <c r="UX37" s="36"/>
      <c r="UY37" s="36">
        <v>1.06</v>
      </c>
      <c r="UZ37" s="59">
        <f t="shared" si="145"/>
        <v>1.05</v>
      </c>
      <c r="VA37" s="59"/>
      <c r="VB37" s="59">
        <v>1.07</v>
      </c>
      <c r="VC37" s="59">
        <f t="shared" si="146"/>
        <v>1.05</v>
      </c>
      <c r="VD37" s="59">
        <v>1.08</v>
      </c>
      <c r="VE37" s="59">
        <f t="shared" si="147"/>
        <v>1.05</v>
      </c>
      <c r="VF37" s="59"/>
      <c r="VG37" s="36">
        <v>1.08</v>
      </c>
      <c r="VH37" s="36">
        <f t="shared" si="222"/>
        <v>1.05</v>
      </c>
      <c r="VI37" s="36"/>
      <c r="VJ37" s="36">
        <v>1.0900000000000001</v>
      </c>
      <c r="VK37" s="36">
        <v>1.07</v>
      </c>
      <c r="VL37" s="36">
        <f t="shared" si="223"/>
        <v>1.05</v>
      </c>
      <c r="VM37" s="36"/>
      <c r="VN37" s="36">
        <v>1.06</v>
      </c>
      <c r="VO37" s="36">
        <v>1.07</v>
      </c>
      <c r="VP37" s="36">
        <f t="shared" si="148"/>
        <v>1.05</v>
      </c>
      <c r="VQ37" s="36"/>
      <c r="VR37" s="36">
        <v>1.1399999999999999</v>
      </c>
      <c r="VS37" s="6">
        <f t="shared" si="149"/>
        <v>-1</v>
      </c>
      <c r="VT37" s="6">
        <f t="shared" si="150"/>
        <v>8.5714285714285576E-2</v>
      </c>
      <c r="WC37" s="36" t="s">
        <v>1502</v>
      </c>
      <c r="WD37" s="36" t="s">
        <v>1502</v>
      </c>
      <c r="WE37" s="36"/>
      <c r="WF37" s="36" t="s">
        <v>1502</v>
      </c>
      <c r="WG37" s="36" t="s">
        <v>1502</v>
      </c>
      <c r="WH37" s="59" t="s">
        <v>1502</v>
      </c>
      <c r="WI37" s="36" t="s">
        <v>1502</v>
      </c>
      <c r="WJ37" s="59"/>
      <c r="WK37" s="59" t="s">
        <v>1502</v>
      </c>
      <c r="WL37" s="36" t="s">
        <v>1502</v>
      </c>
      <c r="WM37" s="59"/>
      <c r="WN37" s="36" t="s">
        <v>1502</v>
      </c>
      <c r="WO37" s="36" t="s">
        <v>1502</v>
      </c>
      <c r="WP37" s="36" t="s">
        <v>1502</v>
      </c>
      <c r="WQ37" s="36" t="s">
        <v>1502</v>
      </c>
      <c r="WR37" s="36"/>
      <c r="WS37" s="36" t="s">
        <v>1502</v>
      </c>
      <c r="WT37" s="36" t="s">
        <v>1502</v>
      </c>
      <c r="WU37" s="36"/>
      <c r="WV37" s="966"/>
      <c r="XA37" s="36" t="s">
        <v>1502</v>
      </c>
      <c r="XB37" s="59"/>
      <c r="XC37" s="59"/>
      <c r="XD37" s="36" t="s">
        <v>1502</v>
      </c>
      <c r="XE37" s="59"/>
      <c r="XF37" s="36" t="s">
        <v>1502</v>
      </c>
      <c r="XG37" s="36" t="s">
        <v>1502</v>
      </c>
      <c r="XH37" s="36" t="s">
        <v>1502</v>
      </c>
      <c r="XI37" s="36" t="s">
        <v>1502</v>
      </c>
      <c r="XJ37" s="36" t="s">
        <v>1502</v>
      </c>
      <c r="XK37" s="36" t="s">
        <v>1502</v>
      </c>
      <c r="XL37" s="36" t="s">
        <v>1502</v>
      </c>
      <c r="XM37" s="36" t="s">
        <v>1502</v>
      </c>
      <c r="XN37" s="36"/>
      <c r="XO37" s="36" t="s">
        <v>1502</v>
      </c>
      <c r="XP37" s="36" t="s">
        <v>1502</v>
      </c>
      <c r="XQ37" s="36"/>
      <c r="XR37" s="966"/>
      <c r="XY37" s="1308">
        <v>1.05</v>
      </c>
      <c r="XZ37" s="36">
        <v>1.07</v>
      </c>
      <c r="YA37" s="59">
        <f t="shared" si="161"/>
        <v>1.05</v>
      </c>
      <c r="YB37" s="59">
        <v>1.07</v>
      </c>
      <c r="YC37" s="59">
        <v>1.08</v>
      </c>
      <c r="YD37" s="59">
        <f t="shared" si="162"/>
        <v>1.05</v>
      </c>
      <c r="YE37" s="36">
        <v>1.06</v>
      </c>
      <c r="YF37" s="29">
        <f t="shared" si="163"/>
        <v>1.05</v>
      </c>
      <c r="YG37" s="59">
        <v>1.06</v>
      </c>
      <c r="YH37" s="36">
        <f t="shared" si="164"/>
        <v>1.05</v>
      </c>
      <c r="YI37" s="36">
        <v>1.07</v>
      </c>
      <c r="YJ37" s="36">
        <f t="shared" si="231"/>
        <v>1.05</v>
      </c>
      <c r="YK37" s="36">
        <v>1.08</v>
      </c>
      <c r="YL37" s="36">
        <v>1.07</v>
      </c>
      <c r="YM37" s="36">
        <f t="shared" si="165"/>
        <v>1.05</v>
      </c>
      <c r="YN37" s="36"/>
      <c r="YO37" s="6">
        <f t="shared" si="166"/>
        <v>-1</v>
      </c>
      <c r="YR37" s="36" t="s">
        <v>1502</v>
      </c>
      <c r="YS37" s="36" t="s">
        <v>1502</v>
      </c>
      <c r="YT37" s="36"/>
      <c r="YU37" s="36" t="s">
        <v>1502</v>
      </c>
      <c r="YV37" s="36" t="s">
        <v>1502</v>
      </c>
      <c r="YW37" s="36" t="s">
        <v>1502</v>
      </c>
      <c r="YX37" s="36"/>
      <c r="YY37" s="36"/>
      <c r="YZ37" s="36"/>
      <c r="ZA37" s="36" t="s">
        <v>1502</v>
      </c>
      <c r="ZB37" s="36"/>
      <c r="ZC37" s="36"/>
      <c r="ZD37" s="59"/>
      <c r="ZE37" s="59"/>
      <c r="ZF37" s="36" t="s">
        <v>1502</v>
      </c>
      <c r="ZG37" s="36" t="s">
        <v>1502</v>
      </c>
      <c r="ZH37" s="36" t="s">
        <v>1502</v>
      </c>
      <c r="ZI37" s="36" t="s">
        <v>1502</v>
      </c>
      <c r="ZJ37" s="36"/>
      <c r="ZK37" s="36" t="s">
        <v>1502</v>
      </c>
      <c r="ZL37" s="36" t="s">
        <v>1502</v>
      </c>
      <c r="ZM37" s="36"/>
      <c r="ZN37" s="966" t="e">
        <f t="shared" si="170"/>
        <v>#VALUE!</v>
      </c>
      <c r="ZO37" s="966"/>
      <c r="ZP37" s="36">
        <v>0.88</v>
      </c>
      <c r="ZQ37" s="36">
        <f t="shared" si="13"/>
        <v>0.88</v>
      </c>
      <c r="ZR37" s="36">
        <v>0.88</v>
      </c>
      <c r="ZS37" s="36">
        <v>0.88</v>
      </c>
      <c r="ZT37" s="36">
        <f t="shared" si="172"/>
        <v>0.88</v>
      </c>
      <c r="ZU37" s="36" t="s">
        <v>1159</v>
      </c>
      <c r="ZV37" s="966"/>
      <c r="ZW37" s="36">
        <v>1.1499999999999999</v>
      </c>
      <c r="ZX37" s="36">
        <f t="shared" si="14"/>
        <v>1.1499999999999999</v>
      </c>
      <c r="ZY37" s="36">
        <v>1.1299999999999999</v>
      </c>
      <c r="ZZ37" s="59">
        <v>1.1499999999999999</v>
      </c>
      <c r="AAA37" s="36">
        <f t="shared" si="174"/>
        <v>1.1499999999999999</v>
      </c>
      <c r="AAB37" s="37"/>
      <c r="AAC37" s="1652">
        <f t="shared" si="175"/>
        <v>-1</v>
      </c>
      <c r="AAD37" s="36">
        <v>0.89</v>
      </c>
      <c r="AAE37" s="36">
        <f t="shared" si="15"/>
        <v>0.89</v>
      </c>
      <c r="AAF37" s="36">
        <v>0.92</v>
      </c>
      <c r="AAG37" s="59">
        <v>0.89</v>
      </c>
      <c r="AAH37" s="36">
        <f t="shared" si="176"/>
        <v>0.89</v>
      </c>
      <c r="AAI37" s="37"/>
      <c r="AAJ37" s="966">
        <f t="shared" si="177"/>
        <v>-1</v>
      </c>
      <c r="AAK37" s="350" t="s">
        <v>4602</v>
      </c>
      <c r="AAL37" s="10"/>
      <c r="AAM37" s="10"/>
      <c r="AAN37" s="10"/>
      <c r="AAO37" s="10"/>
      <c r="AAP37" s="10"/>
      <c r="AAQ37" s="10"/>
      <c r="AAR37" s="10"/>
      <c r="AAS37" s="10"/>
      <c r="AAT37" s="10"/>
      <c r="AAU37" s="10"/>
      <c r="AAV37" s="12" t="str">
        <f t="shared" si="253"/>
        <v>4.Blocker/Not Executed</v>
      </c>
      <c r="AAW37" s="10" t="str">
        <f t="shared" si="254"/>
        <v>4.Blocker/Not Executed</v>
      </c>
      <c r="AAX37" s="4" t="str">
        <f t="shared" si="258"/>
        <v>4.Blocker/Not Executed</v>
      </c>
      <c r="AAY37" s="36" t="str">
        <f t="shared" si="255"/>
        <v>4.Blocker/Not Executed</v>
      </c>
      <c r="AAZ37" s="36" t="str">
        <f t="shared" si="256"/>
        <v>4.Blocker/Not Executed</v>
      </c>
      <c r="ABA37" s="36" t="str">
        <f t="shared" si="257"/>
        <v xml:space="preserve">1. Better than baseline </v>
      </c>
      <c r="ABB37" s="36" t="str">
        <f t="shared" si="179"/>
        <v>4.Blocker/Not Executed</v>
      </c>
    </row>
    <row r="38" spans="1:730" ht="15" thickBot="1" x14ac:dyDescent="0.4">
      <c r="A38" s="36">
        <v>44</v>
      </c>
      <c r="B38" s="37" t="s">
        <v>18</v>
      </c>
      <c r="C38" s="36"/>
      <c r="D38" s="36"/>
      <c r="E38" s="926" t="s">
        <v>2244</v>
      </c>
      <c r="F38" s="1455" t="s">
        <v>2260</v>
      </c>
      <c r="G38" s="1474" t="s">
        <v>3047</v>
      </c>
      <c r="OQ38" s="36" t="s">
        <v>1502</v>
      </c>
      <c r="OR38" s="59"/>
      <c r="OS38" s="36" t="s">
        <v>1502</v>
      </c>
      <c r="OT38" s="36" t="s">
        <v>1502</v>
      </c>
      <c r="OU38" s="36" t="s">
        <v>1502</v>
      </c>
      <c r="OV38" s="36" t="s">
        <v>1502</v>
      </c>
      <c r="OW38" s="966"/>
      <c r="QQ38" s="36" t="s">
        <v>1502</v>
      </c>
      <c r="QR38" s="59"/>
      <c r="QS38" s="36" t="s">
        <v>1502</v>
      </c>
      <c r="QT38" s="36" t="s">
        <v>1502</v>
      </c>
      <c r="QU38" s="36" t="s">
        <v>1502</v>
      </c>
      <c r="QV38" s="59" t="s">
        <v>1502</v>
      </c>
      <c r="QW38" s="36" t="s">
        <v>1502</v>
      </c>
      <c r="QX38" s="36" t="s">
        <v>1502</v>
      </c>
      <c r="QY38" s="36" t="s">
        <v>1502</v>
      </c>
      <c r="QZ38" s="36" t="s">
        <v>1502</v>
      </c>
      <c r="RA38" s="36" t="s">
        <v>1502</v>
      </c>
      <c r="RB38" s="36" t="s">
        <v>1502</v>
      </c>
      <c r="RC38" s="36"/>
      <c r="RD38" s="36"/>
      <c r="RE38" s="966"/>
      <c r="SO38" s="36" t="s">
        <v>1502</v>
      </c>
      <c r="SP38" s="59"/>
      <c r="SQ38" s="36" t="s">
        <v>1502</v>
      </c>
      <c r="SR38" s="36" t="s">
        <v>1502</v>
      </c>
      <c r="SS38" s="36" t="s">
        <v>1502</v>
      </c>
      <c r="ST38" s="36" t="s">
        <v>1502</v>
      </c>
      <c r="SU38" s="59"/>
      <c r="SV38" s="36" t="s">
        <v>1502</v>
      </c>
      <c r="SW38" s="36" t="s">
        <v>1502</v>
      </c>
      <c r="SX38" s="36" t="s">
        <v>1502</v>
      </c>
      <c r="SY38" s="36" t="s">
        <v>1502</v>
      </c>
      <c r="SZ38" s="36" t="s">
        <v>1502</v>
      </c>
      <c r="TA38" s="36" t="s">
        <v>1502</v>
      </c>
      <c r="TB38" s="36"/>
      <c r="TC38" s="966"/>
      <c r="UW38" s="1308">
        <v>1.03</v>
      </c>
      <c r="UX38" s="36"/>
      <c r="UY38" s="36">
        <v>1.05</v>
      </c>
      <c r="UZ38" s="59">
        <f t="shared" si="145"/>
        <v>1.03</v>
      </c>
      <c r="VA38" s="59"/>
      <c r="VB38" s="59">
        <v>1.05</v>
      </c>
      <c r="VC38" s="59">
        <f t="shared" si="146"/>
        <v>1.03</v>
      </c>
      <c r="VD38" s="59">
        <v>1.03</v>
      </c>
      <c r="VE38" s="59">
        <f t="shared" si="147"/>
        <v>1.03</v>
      </c>
      <c r="VF38" s="59"/>
      <c r="VG38" s="36">
        <v>1.05</v>
      </c>
      <c r="VH38" s="36">
        <f t="shared" si="222"/>
        <v>1.03</v>
      </c>
      <c r="VI38" s="36"/>
      <c r="VJ38" s="36">
        <v>1.07</v>
      </c>
      <c r="VK38" s="36">
        <v>1.06</v>
      </c>
      <c r="VL38" s="36">
        <f t="shared" si="223"/>
        <v>1.03</v>
      </c>
      <c r="VM38" s="36"/>
      <c r="VN38" s="36">
        <v>1.07</v>
      </c>
      <c r="VO38" s="36">
        <v>1.06</v>
      </c>
      <c r="VP38" s="36">
        <f t="shared" si="148"/>
        <v>1.03</v>
      </c>
      <c r="VQ38" s="36"/>
      <c r="VR38" s="36">
        <v>1.03</v>
      </c>
      <c r="VS38" s="6">
        <f t="shared" si="149"/>
        <v>-1</v>
      </c>
      <c r="VT38" s="6">
        <f t="shared" si="150"/>
        <v>0</v>
      </c>
      <c r="WC38" s="36" t="s">
        <v>1502</v>
      </c>
      <c r="WD38" s="36" t="s">
        <v>1502</v>
      </c>
      <c r="WE38" s="36"/>
      <c r="WF38" s="36" t="s">
        <v>1502</v>
      </c>
      <c r="WG38" s="36" t="s">
        <v>1502</v>
      </c>
      <c r="WH38" s="59" t="s">
        <v>1502</v>
      </c>
      <c r="WI38" s="36" t="s">
        <v>1502</v>
      </c>
      <c r="WJ38" s="59"/>
      <c r="WK38" s="59" t="s">
        <v>1502</v>
      </c>
      <c r="WL38" s="36" t="s">
        <v>1502</v>
      </c>
      <c r="WM38" s="59"/>
      <c r="WN38" s="36" t="s">
        <v>1502</v>
      </c>
      <c r="WO38" s="36" t="s">
        <v>1502</v>
      </c>
      <c r="WP38" s="36" t="s">
        <v>1502</v>
      </c>
      <c r="WQ38" s="36" t="s">
        <v>1502</v>
      </c>
      <c r="WR38" s="36"/>
      <c r="WS38" s="36" t="s">
        <v>1502</v>
      </c>
      <c r="WT38" s="36" t="s">
        <v>1502</v>
      </c>
      <c r="WU38" s="36"/>
      <c r="WV38" s="966"/>
      <c r="XA38" s="36" t="s">
        <v>1502</v>
      </c>
      <c r="XB38" s="59"/>
      <c r="XC38" s="59"/>
      <c r="XD38" s="36" t="s">
        <v>1502</v>
      </c>
      <c r="XE38" s="59"/>
      <c r="XF38" s="36" t="s">
        <v>1502</v>
      </c>
      <c r="XG38" s="36" t="s">
        <v>1502</v>
      </c>
      <c r="XH38" s="36" t="s">
        <v>1502</v>
      </c>
      <c r="XI38" s="36" t="s">
        <v>1502</v>
      </c>
      <c r="XJ38" s="36" t="s">
        <v>1502</v>
      </c>
      <c r="XK38" s="36" t="s">
        <v>1502</v>
      </c>
      <c r="XL38" s="36" t="s">
        <v>1502</v>
      </c>
      <c r="XM38" s="36" t="s">
        <v>1502</v>
      </c>
      <c r="XN38" s="36"/>
      <c r="XO38" s="36" t="s">
        <v>1502</v>
      </c>
      <c r="XP38" s="36" t="s">
        <v>1502</v>
      </c>
      <c r="XQ38" s="36"/>
      <c r="XR38" s="966"/>
      <c r="XY38" s="1308">
        <v>1.03</v>
      </c>
      <c r="XZ38" s="36">
        <v>1.07</v>
      </c>
      <c r="YA38" s="59">
        <f t="shared" si="161"/>
        <v>1.03</v>
      </c>
      <c r="YB38" s="59">
        <v>1.07</v>
      </c>
      <c r="YC38" s="59">
        <v>1.06</v>
      </c>
      <c r="YD38" s="59">
        <f t="shared" si="162"/>
        <v>1.03</v>
      </c>
      <c r="YE38" s="36">
        <v>1.08</v>
      </c>
      <c r="YF38" s="29">
        <f t="shared" si="163"/>
        <v>1.03</v>
      </c>
      <c r="YG38" s="59">
        <v>1.06</v>
      </c>
      <c r="YH38" s="36">
        <f t="shared" si="164"/>
        <v>1.03</v>
      </c>
      <c r="YI38" s="36">
        <v>1.05</v>
      </c>
      <c r="YJ38" s="36">
        <f t="shared" si="231"/>
        <v>1.03</v>
      </c>
      <c r="YK38" s="36">
        <v>1.06</v>
      </c>
      <c r="YL38" s="36">
        <v>1.05</v>
      </c>
      <c r="YM38" s="36">
        <f t="shared" si="165"/>
        <v>1.03</v>
      </c>
      <c r="YN38" s="36"/>
      <c r="YO38" s="6">
        <f t="shared" si="166"/>
        <v>-1</v>
      </c>
      <c r="YR38" s="36" t="s">
        <v>1502</v>
      </c>
      <c r="YS38" s="36" t="s">
        <v>1502</v>
      </c>
      <c r="YT38" s="36"/>
      <c r="YU38" s="36" t="s">
        <v>1502</v>
      </c>
      <c r="YV38" s="36" t="s">
        <v>1502</v>
      </c>
      <c r="YW38" s="36" t="s">
        <v>1502</v>
      </c>
      <c r="YX38" s="36"/>
      <c r="YY38" s="36"/>
      <c r="YZ38" s="36"/>
      <c r="ZA38" s="36" t="s">
        <v>1502</v>
      </c>
      <c r="ZB38" s="36"/>
      <c r="ZC38" s="36"/>
      <c r="ZD38" s="59"/>
      <c r="ZE38" s="59"/>
      <c r="ZF38" s="36" t="s">
        <v>1502</v>
      </c>
      <c r="ZG38" s="36" t="s">
        <v>1502</v>
      </c>
      <c r="ZH38" s="36" t="s">
        <v>1502</v>
      </c>
      <c r="ZI38" s="36" t="s">
        <v>1502</v>
      </c>
      <c r="ZJ38" s="36"/>
      <c r="ZK38" s="36" t="s">
        <v>1502</v>
      </c>
      <c r="ZL38" s="36" t="s">
        <v>1502</v>
      </c>
      <c r="ZM38" s="36"/>
      <c r="ZN38" s="966" t="e">
        <f t="shared" si="170"/>
        <v>#VALUE!</v>
      </c>
      <c r="ZO38" s="966"/>
      <c r="ZP38" s="36">
        <v>0.85</v>
      </c>
      <c r="ZQ38" s="36">
        <f t="shared" si="13"/>
        <v>0.85</v>
      </c>
      <c r="ZR38" s="36">
        <v>0.86</v>
      </c>
      <c r="ZS38" s="36">
        <v>0.85</v>
      </c>
      <c r="ZT38" s="36">
        <f t="shared" si="172"/>
        <v>0.85</v>
      </c>
      <c r="ZU38" s="36" t="s">
        <v>1159</v>
      </c>
      <c r="ZV38" s="966"/>
      <c r="ZW38" s="36">
        <v>1.08</v>
      </c>
      <c r="ZX38" s="36">
        <f t="shared" si="14"/>
        <v>1.08</v>
      </c>
      <c r="ZY38" s="36">
        <v>1.06</v>
      </c>
      <c r="ZZ38" s="59">
        <v>1.08</v>
      </c>
      <c r="AAA38" s="36">
        <f t="shared" si="174"/>
        <v>1.08</v>
      </c>
      <c r="AAB38" s="37"/>
      <c r="AAC38" s="1652">
        <f t="shared" si="175"/>
        <v>-1</v>
      </c>
      <c r="AAD38" s="36">
        <v>0.86</v>
      </c>
      <c r="AAE38" s="36">
        <f t="shared" si="15"/>
        <v>0.86</v>
      </c>
      <c r="AAF38" s="36">
        <v>0.86</v>
      </c>
      <c r="AAG38" s="59">
        <v>0.86</v>
      </c>
      <c r="AAH38" s="36">
        <f t="shared" si="176"/>
        <v>0.86</v>
      </c>
      <c r="AAI38" s="37"/>
      <c r="AAJ38" s="966">
        <f t="shared" si="177"/>
        <v>-1</v>
      </c>
      <c r="AAK38" s="350" t="s">
        <v>4602</v>
      </c>
      <c r="AAL38" s="10"/>
      <c r="AAM38" s="10"/>
      <c r="AAN38" s="10"/>
      <c r="AAO38" s="10"/>
      <c r="AAP38" s="10"/>
      <c r="AAQ38" s="10"/>
      <c r="AAR38" s="10"/>
      <c r="AAS38" s="10"/>
      <c r="AAT38" s="10"/>
      <c r="AAU38" s="10"/>
      <c r="AAV38" s="12" t="str">
        <f t="shared" si="253"/>
        <v>4.Blocker/Not Executed</v>
      </c>
      <c r="AAW38" s="10" t="str">
        <f t="shared" si="254"/>
        <v>4.Blocker/Not Executed</v>
      </c>
      <c r="AAX38" s="4" t="str">
        <f t="shared" si="258"/>
        <v>4.Blocker/Not Executed</v>
      </c>
      <c r="AAY38" s="36" t="str">
        <f t="shared" si="255"/>
        <v>4.Blocker/Not Executed</v>
      </c>
      <c r="AAZ38" s="36" t="str">
        <f t="shared" si="256"/>
        <v>4.Blocker/Not Executed</v>
      </c>
      <c r="ABA38" s="36" t="str">
        <f t="shared" si="257"/>
        <v xml:space="preserve">1. Better than baseline </v>
      </c>
      <c r="ABB38" s="36" t="str">
        <f t="shared" si="179"/>
        <v>4.Blocker/Not Executed</v>
      </c>
    </row>
    <row r="39" spans="1:730" ht="15" thickBot="1" x14ac:dyDescent="0.4">
      <c r="A39" s="36">
        <v>45</v>
      </c>
      <c r="B39" s="37" t="s">
        <v>18</v>
      </c>
      <c r="C39" s="36"/>
      <c r="D39" s="36"/>
      <c r="E39" s="926" t="s">
        <v>2244</v>
      </c>
      <c r="F39" s="1455" t="s">
        <v>2260</v>
      </c>
      <c r="G39" s="1474" t="s">
        <v>3048</v>
      </c>
      <c r="OQ39" s="36" t="s">
        <v>1502</v>
      </c>
      <c r="OR39" s="59"/>
      <c r="OS39" s="36" t="s">
        <v>1502</v>
      </c>
      <c r="OT39" s="36" t="s">
        <v>1502</v>
      </c>
      <c r="OU39" s="36" t="s">
        <v>1502</v>
      </c>
      <c r="OV39" s="36" t="s">
        <v>1502</v>
      </c>
      <c r="OW39" s="966"/>
      <c r="QQ39" s="36" t="s">
        <v>1502</v>
      </c>
      <c r="QR39" s="59"/>
      <c r="QS39" s="36" t="s">
        <v>1502</v>
      </c>
      <c r="QT39" s="36" t="s">
        <v>1502</v>
      </c>
      <c r="QU39" s="36" t="s">
        <v>1502</v>
      </c>
      <c r="QV39" s="59" t="s">
        <v>1502</v>
      </c>
      <c r="QW39" s="36" t="s">
        <v>1502</v>
      </c>
      <c r="QX39" s="36" t="s">
        <v>1502</v>
      </c>
      <c r="QY39" s="36" t="s">
        <v>1502</v>
      </c>
      <c r="QZ39" s="36" t="s">
        <v>1502</v>
      </c>
      <c r="RA39" s="36" t="s">
        <v>1502</v>
      </c>
      <c r="RB39" s="36" t="s">
        <v>1502</v>
      </c>
      <c r="RC39" s="36"/>
      <c r="RD39" s="36"/>
      <c r="RE39" s="966"/>
      <c r="SO39" s="36" t="s">
        <v>1502</v>
      </c>
      <c r="SP39" s="59"/>
      <c r="SQ39" s="36" t="s">
        <v>1502</v>
      </c>
      <c r="SR39" s="36" t="s">
        <v>1502</v>
      </c>
      <c r="SS39" s="36" t="s">
        <v>1502</v>
      </c>
      <c r="ST39" s="36" t="s">
        <v>1502</v>
      </c>
      <c r="SU39" s="59"/>
      <c r="SV39" s="36" t="s">
        <v>1502</v>
      </c>
      <c r="SW39" s="36" t="s">
        <v>1502</v>
      </c>
      <c r="SX39" s="36" t="s">
        <v>1502</v>
      </c>
      <c r="SY39" s="36" t="s">
        <v>1502</v>
      </c>
      <c r="SZ39" s="36" t="s">
        <v>1502</v>
      </c>
      <c r="TA39" s="36" t="s">
        <v>1502</v>
      </c>
      <c r="TB39" s="36"/>
      <c r="TC39" s="966"/>
      <c r="UW39" s="1308">
        <v>1.45</v>
      </c>
      <c r="UX39" s="36"/>
      <c r="UY39" s="36">
        <v>1.64</v>
      </c>
      <c r="UZ39" s="59">
        <f t="shared" si="145"/>
        <v>1.45</v>
      </c>
      <c r="VA39" s="59"/>
      <c r="VB39" s="59">
        <v>1.65</v>
      </c>
      <c r="VC39" s="59">
        <f t="shared" si="146"/>
        <v>1.45</v>
      </c>
      <c r="VD39" s="59">
        <v>1.65</v>
      </c>
      <c r="VE39" s="59">
        <f t="shared" si="147"/>
        <v>1.45</v>
      </c>
      <c r="VF39" s="59"/>
      <c r="VG39" s="36">
        <v>1.67</v>
      </c>
      <c r="VH39" s="36">
        <f t="shared" si="222"/>
        <v>1.45</v>
      </c>
      <c r="VI39" s="36"/>
      <c r="VJ39" s="36">
        <v>2.16</v>
      </c>
      <c r="VK39" s="36">
        <v>2.0099999999999998</v>
      </c>
      <c r="VL39" s="36">
        <f t="shared" si="223"/>
        <v>1.45</v>
      </c>
      <c r="VM39" s="36"/>
      <c r="VN39" s="36" t="s">
        <v>1159</v>
      </c>
      <c r="VO39" s="36">
        <v>2.0099999999999998</v>
      </c>
      <c r="VP39" s="36">
        <f t="shared" si="148"/>
        <v>1.45</v>
      </c>
      <c r="VQ39" s="36"/>
      <c r="VR39" s="36">
        <v>1.48</v>
      </c>
      <c r="VS39" s="6">
        <f t="shared" si="149"/>
        <v>-1</v>
      </c>
      <c r="VT39" s="6">
        <f t="shared" si="150"/>
        <v>2.0689655172413814E-2</v>
      </c>
      <c r="WC39" s="36" t="s">
        <v>1502</v>
      </c>
      <c r="WD39" s="36" t="s">
        <v>1502</v>
      </c>
      <c r="WE39" s="36"/>
      <c r="WF39" s="36" t="s">
        <v>1502</v>
      </c>
      <c r="WG39" s="36" t="s">
        <v>1502</v>
      </c>
      <c r="WH39" s="59" t="s">
        <v>1502</v>
      </c>
      <c r="WI39" s="36" t="s">
        <v>1502</v>
      </c>
      <c r="WJ39" s="59"/>
      <c r="WK39" s="59" t="s">
        <v>1502</v>
      </c>
      <c r="WL39" s="36" t="s">
        <v>1502</v>
      </c>
      <c r="WM39" s="59"/>
      <c r="WN39" s="36" t="s">
        <v>1502</v>
      </c>
      <c r="WO39" s="36" t="s">
        <v>1502</v>
      </c>
      <c r="WP39" s="36" t="s">
        <v>1502</v>
      </c>
      <c r="WQ39" s="36" t="s">
        <v>1502</v>
      </c>
      <c r="WR39" s="36"/>
      <c r="WS39" s="36" t="s">
        <v>1502</v>
      </c>
      <c r="WT39" s="36" t="s">
        <v>1502</v>
      </c>
      <c r="WU39" s="36"/>
      <c r="WV39" s="966"/>
      <c r="XA39" s="36" t="s">
        <v>1502</v>
      </c>
      <c r="XB39" s="59"/>
      <c r="XC39" s="59"/>
      <c r="XD39" s="36" t="s">
        <v>1502</v>
      </c>
      <c r="XE39" s="59"/>
      <c r="XF39" s="36" t="s">
        <v>1502</v>
      </c>
      <c r="XG39" s="36" t="s">
        <v>1502</v>
      </c>
      <c r="XH39" s="36" t="s">
        <v>1502</v>
      </c>
      <c r="XI39" s="36" t="s">
        <v>1502</v>
      </c>
      <c r="XJ39" s="36" t="s">
        <v>1502</v>
      </c>
      <c r="XK39" s="36" t="s">
        <v>1502</v>
      </c>
      <c r="XL39" s="36" t="s">
        <v>1502</v>
      </c>
      <c r="XM39" s="36" t="s">
        <v>1502</v>
      </c>
      <c r="XN39" s="36"/>
      <c r="XO39" s="36" t="s">
        <v>1502</v>
      </c>
      <c r="XP39" s="36" t="s">
        <v>1502</v>
      </c>
      <c r="XQ39" s="36"/>
      <c r="XR39" s="966"/>
      <c r="XY39" s="1308">
        <v>1.45</v>
      </c>
      <c r="XZ39" s="36">
        <v>1.6</v>
      </c>
      <c r="YA39" s="59">
        <f t="shared" si="161"/>
        <v>1.45</v>
      </c>
      <c r="YB39" s="59">
        <v>1.64</v>
      </c>
      <c r="YC39" s="59">
        <v>1.6</v>
      </c>
      <c r="YD39" s="59">
        <f t="shared" si="162"/>
        <v>1.45</v>
      </c>
      <c r="YE39" s="36">
        <v>1.61</v>
      </c>
      <c r="YF39" s="29">
        <f t="shared" si="163"/>
        <v>1.45</v>
      </c>
      <c r="YG39" s="59">
        <v>1.65</v>
      </c>
      <c r="YH39" s="36">
        <f t="shared" si="164"/>
        <v>1.45</v>
      </c>
      <c r="YI39" s="36">
        <v>2.36</v>
      </c>
      <c r="YJ39" s="36">
        <f t="shared" si="231"/>
        <v>1.45</v>
      </c>
      <c r="YK39" s="36">
        <v>1.57</v>
      </c>
      <c r="YL39" s="36">
        <v>2.36</v>
      </c>
      <c r="YM39" s="36">
        <f t="shared" si="165"/>
        <v>1.45</v>
      </c>
      <c r="YN39" s="36"/>
      <c r="YO39" s="6">
        <f t="shared" si="166"/>
        <v>-1</v>
      </c>
      <c r="YR39" s="36" t="s">
        <v>1502</v>
      </c>
      <c r="YS39" s="36" t="s">
        <v>1502</v>
      </c>
      <c r="YT39" s="36"/>
      <c r="YU39" s="36" t="s">
        <v>1502</v>
      </c>
      <c r="YV39" s="36" t="s">
        <v>1502</v>
      </c>
      <c r="YW39" s="36" t="s">
        <v>1502</v>
      </c>
      <c r="YX39" s="36"/>
      <c r="YY39" s="36"/>
      <c r="YZ39" s="36"/>
      <c r="ZA39" s="36" t="s">
        <v>1502</v>
      </c>
      <c r="ZB39" s="36"/>
      <c r="ZC39" s="36"/>
      <c r="ZD39" s="59"/>
      <c r="ZE39" s="59"/>
      <c r="ZF39" s="36" t="s">
        <v>1502</v>
      </c>
      <c r="ZG39" s="36" t="s">
        <v>1502</v>
      </c>
      <c r="ZH39" s="36" t="s">
        <v>1502</v>
      </c>
      <c r="ZI39" s="36" t="s">
        <v>1502</v>
      </c>
      <c r="ZJ39" s="36"/>
      <c r="ZK39" s="36" t="s">
        <v>1502</v>
      </c>
      <c r="ZL39" s="36" t="s">
        <v>1502</v>
      </c>
      <c r="ZM39" s="36"/>
      <c r="ZN39" s="966" t="e">
        <f t="shared" si="170"/>
        <v>#VALUE!</v>
      </c>
      <c r="ZO39" s="966"/>
      <c r="ZP39" s="36">
        <v>1.2</v>
      </c>
      <c r="ZQ39" s="36">
        <f t="shared" si="13"/>
        <v>1.2</v>
      </c>
      <c r="ZR39" s="36">
        <v>1.17</v>
      </c>
      <c r="ZS39" s="36">
        <v>1.2</v>
      </c>
      <c r="ZT39" s="29">
        <f t="shared" si="172"/>
        <v>1.2</v>
      </c>
      <c r="ZU39" s="36" t="s">
        <v>1159</v>
      </c>
      <c r="ZV39" s="202"/>
      <c r="ZW39" s="36">
        <v>1.74</v>
      </c>
      <c r="ZX39" s="36">
        <f t="shared" si="14"/>
        <v>1.74</v>
      </c>
      <c r="ZY39" s="36">
        <v>1.76</v>
      </c>
      <c r="ZZ39" s="59">
        <v>1.74</v>
      </c>
      <c r="AAA39" s="36">
        <f t="shared" si="174"/>
        <v>1.74</v>
      </c>
      <c r="AAB39" s="37"/>
      <c r="AAC39" s="202">
        <f t="shared" si="175"/>
        <v>-1</v>
      </c>
      <c r="AAD39" s="36">
        <v>1.21</v>
      </c>
      <c r="AAE39" s="36">
        <f t="shared" si="15"/>
        <v>1.21</v>
      </c>
      <c r="AAF39" s="36">
        <v>1.24</v>
      </c>
      <c r="AAG39" s="59">
        <v>1.21</v>
      </c>
      <c r="AAH39" s="36">
        <f t="shared" si="176"/>
        <v>1.21</v>
      </c>
      <c r="AAI39" s="29"/>
      <c r="AAJ39" s="202">
        <f t="shared" si="177"/>
        <v>-1</v>
      </c>
      <c r="AAK39" s="350" t="s">
        <v>4603</v>
      </c>
      <c r="AAL39" s="10"/>
      <c r="AAM39" s="10"/>
      <c r="AAN39" s="10"/>
      <c r="AAO39" s="10"/>
      <c r="AAP39" s="10"/>
      <c r="AAQ39" s="10"/>
      <c r="AAR39" s="10"/>
      <c r="AAS39" s="10"/>
      <c r="AAT39" s="10"/>
      <c r="AAU39" s="10"/>
      <c r="AAV39" s="12" t="str">
        <f t="shared" si="253"/>
        <v>4.Blocker/Not Executed</v>
      </c>
      <c r="AAW39" s="10" t="str">
        <f t="shared" si="254"/>
        <v>4.Blocker/Not Executed</v>
      </c>
      <c r="AAX39" s="4" t="str">
        <f t="shared" si="258"/>
        <v>4.Blocker/Not Executed</v>
      </c>
      <c r="AAY39" s="36" t="str">
        <f t="shared" si="255"/>
        <v>4.Blocker/Not Executed</v>
      </c>
      <c r="AAZ39" s="36" t="str">
        <f t="shared" si="256"/>
        <v>4.Blocker/Not Executed</v>
      </c>
      <c r="ABA39" s="36" t="str">
        <f t="shared" si="257"/>
        <v xml:space="preserve">1. Better than baseline </v>
      </c>
      <c r="ABB39" s="36" t="str">
        <f t="shared" si="179"/>
        <v>4.Blocker/Not Executed</v>
      </c>
    </row>
    <row r="40" spans="1:730" ht="15" thickBot="1" x14ac:dyDescent="0.4">
      <c r="A40" s="36">
        <v>46</v>
      </c>
      <c r="B40" s="37" t="s">
        <v>18</v>
      </c>
      <c r="C40" s="36"/>
      <c r="D40" s="36"/>
      <c r="E40" s="926" t="s">
        <v>2244</v>
      </c>
      <c r="F40" s="1455" t="s">
        <v>2260</v>
      </c>
      <c r="G40" s="1474" t="s">
        <v>3049</v>
      </c>
      <c r="OQ40" s="36" t="s">
        <v>1502</v>
      </c>
      <c r="OR40" s="59"/>
      <c r="OS40" s="36" t="s">
        <v>1502</v>
      </c>
      <c r="OT40" s="36" t="s">
        <v>1502</v>
      </c>
      <c r="OU40" s="36" t="s">
        <v>1502</v>
      </c>
      <c r="OV40" s="36" t="s">
        <v>1502</v>
      </c>
      <c r="OW40" s="966"/>
      <c r="QQ40" s="36" t="s">
        <v>1502</v>
      </c>
      <c r="QR40" s="59"/>
      <c r="QS40" s="36" t="s">
        <v>1502</v>
      </c>
      <c r="QT40" s="36" t="s">
        <v>1502</v>
      </c>
      <c r="QU40" s="36" t="s">
        <v>1502</v>
      </c>
      <c r="QV40" s="59" t="s">
        <v>1502</v>
      </c>
      <c r="QW40" s="36" t="s">
        <v>1502</v>
      </c>
      <c r="QX40" s="36" t="s">
        <v>1502</v>
      </c>
      <c r="QY40" s="36" t="s">
        <v>1502</v>
      </c>
      <c r="QZ40" s="36" t="s">
        <v>1502</v>
      </c>
      <c r="RA40" s="36" t="s">
        <v>1502</v>
      </c>
      <c r="RB40" s="36" t="s">
        <v>1502</v>
      </c>
      <c r="RC40" s="36"/>
      <c r="RD40" s="36"/>
      <c r="RE40" s="966"/>
      <c r="SO40" s="36" t="s">
        <v>1502</v>
      </c>
      <c r="SP40" s="59"/>
      <c r="SQ40" s="36" t="s">
        <v>1502</v>
      </c>
      <c r="SR40" s="36" t="s">
        <v>1502</v>
      </c>
      <c r="SS40" s="36" t="s">
        <v>1502</v>
      </c>
      <c r="ST40" s="36" t="s">
        <v>1502</v>
      </c>
      <c r="SU40" s="59"/>
      <c r="SV40" s="36" t="s">
        <v>1502</v>
      </c>
      <c r="SW40" s="36" t="s">
        <v>1502</v>
      </c>
      <c r="SX40" s="36" t="s">
        <v>1502</v>
      </c>
      <c r="SY40" s="36" t="s">
        <v>1502</v>
      </c>
      <c r="SZ40" s="36" t="s">
        <v>1502</v>
      </c>
      <c r="TA40" s="36" t="s">
        <v>1502</v>
      </c>
      <c r="TB40" s="36"/>
      <c r="TC40" s="966"/>
      <c r="UW40" s="1308">
        <v>1.55</v>
      </c>
      <c r="UX40" s="36"/>
      <c r="UY40" s="36">
        <v>1.56</v>
      </c>
      <c r="UZ40" s="59">
        <f t="shared" si="145"/>
        <v>1.55</v>
      </c>
      <c r="VA40" s="59"/>
      <c r="VB40" s="59">
        <v>1.54</v>
      </c>
      <c r="VC40" s="59">
        <f t="shared" si="146"/>
        <v>1.54</v>
      </c>
      <c r="VD40" s="59">
        <v>1.6</v>
      </c>
      <c r="VE40" s="59">
        <f t="shared" si="147"/>
        <v>1.54</v>
      </c>
      <c r="VF40" s="59"/>
      <c r="VG40" s="36">
        <v>1.62</v>
      </c>
      <c r="VH40" s="36">
        <f t="shared" si="222"/>
        <v>1.54</v>
      </c>
      <c r="VI40" s="36"/>
      <c r="VJ40" s="36">
        <v>2.04</v>
      </c>
      <c r="VK40" s="36">
        <v>2.08</v>
      </c>
      <c r="VL40" s="36">
        <f t="shared" si="223"/>
        <v>1.54</v>
      </c>
      <c r="VM40" s="36"/>
      <c r="VN40" s="36" t="s">
        <v>1159</v>
      </c>
      <c r="VO40" s="36">
        <v>2.08</v>
      </c>
      <c r="VP40" s="36">
        <f t="shared" si="148"/>
        <v>1.54</v>
      </c>
      <c r="VQ40" s="36"/>
      <c r="VR40" s="36">
        <v>1.53</v>
      </c>
      <c r="VS40" s="6">
        <f t="shared" si="149"/>
        <v>-1</v>
      </c>
      <c r="VT40" s="6">
        <f t="shared" si="150"/>
        <v>-6.4935064935064991E-3</v>
      </c>
      <c r="WC40" s="36" t="s">
        <v>1502</v>
      </c>
      <c r="WD40" s="36" t="s">
        <v>1502</v>
      </c>
      <c r="WE40" s="36"/>
      <c r="WF40" s="36" t="s">
        <v>1502</v>
      </c>
      <c r="WG40" s="36" t="s">
        <v>1502</v>
      </c>
      <c r="WH40" s="59" t="s">
        <v>1502</v>
      </c>
      <c r="WI40" s="36" t="s">
        <v>1502</v>
      </c>
      <c r="WJ40" s="59"/>
      <c r="WK40" s="59" t="s">
        <v>1502</v>
      </c>
      <c r="WL40" s="36" t="s">
        <v>1502</v>
      </c>
      <c r="WM40" s="59"/>
      <c r="WN40" s="36" t="s">
        <v>1502</v>
      </c>
      <c r="WO40" s="36" t="s">
        <v>1502</v>
      </c>
      <c r="WP40" s="36" t="s">
        <v>1502</v>
      </c>
      <c r="WQ40" s="36" t="s">
        <v>1502</v>
      </c>
      <c r="WR40" s="36"/>
      <c r="WS40" s="36" t="s">
        <v>1502</v>
      </c>
      <c r="WT40" s="36" t="s">
        <v>1502</v>
      </c>
      <c r="WU40" s="36"/>
      <c r="WV40" s="966"/>
      <c r="XA40" s="36" t="s">
        <v>1502</v>
      </c>
      <c r="XB40" s="59"/>
      <c r="XC40" s="59"/>
      <c r="XD40" s="36" t="s">
        <v>1502</v>
      </c>
      <c r="XE40" s="59"/>
      <c r="XF40" s="36" t="s">
        <v>1502</v>
      </c>
      <c r="XG40" s="36" t="s">
        <v>1502</v>
      </c>
      <c r="XH40" s="36" t="s">
        <v>1502</v>
      </c>
      <c r="XI40" s="36" t="s">
        <v>1502</v>
      </c>
      <c r="XJ40" s="36" t="s">
        <v>1502</v>
      </c>
      <c r="XK40" s="36" t="s">
        <v>1502</v>
      </c>
      <c r="XL40" s="36" t="s">
        <v>1502</v>
      </c>
      <c r="XM40" s="36" t="s">
        <v>1502</v>
      </c>
      <c r="XN40" s="36"/>
      <c r="XO40" s="36" t="s">
        <v>1502</v>
      </c>
      <c r="XP40" s="36" t="s">
        <v>1502</v>
      </c>
      <c r="XQ40" s="36"/>
      <c r="XR40" s="966"/>
      <c r="XY40" s="1308">
        <v>1.55</v>
      </c>
      <c r="XZ40" s="36">
        <v>1.57</v>
      </c>
      <c r="YA40" s="59">
        <f t="shared" si="161"/>
        <v>1.55</v>
      </c>
      <c r="YB40" s="59">
        <v>1.63</v>
      </c>
      <c r="YC40" s="59">
        <v>1.6</v>
      </c>
      <c r="YD40" s="59">
        <f t="shared" si="162"/>
        <v>1.55</v>
      </c>
      <c r="YE40" s="36">
        <v>1.65</v>
      </c>
      <c r="YF40" s="29">
        <f t="shared" si="163"/>
        <v>1.55</v>
      </c>
      <c r="YG40" s="59">
        <v>1.65</v>
      </c>
      <c r="YH40" s="36">
        <f t="shared" si="164"/>
        <v>1.55</v>
      </c>
      <c r="YI40" s="36">
        <v>2.21</v>
      </c>
      <c r="YJ40" s="36">
        <f t="shared" si="231"/>
        <v>1.55</v>
      </c>
      <c r="YK40" s="36">
        <v>1.67</v>
      </c>
      <c r="YL40" s="36">
        <v>2.21</v>
      </c>
      <c r="YM40" s="36">
        <f t="shared" si="165"/>
        <v>1.55</v>
      </c>
      <c r="YN40" s="36"/>
      <c r="YO40" s="6">
        <f t="shared" si="166"/>
        <v>-1</v>
      </c>
      <c r="YR40" s="36" t="s">
        <v>1502</v>
      </c>
      <c r="YS40" s="36" t="s">
        <v>1502</v>
      </c>
      <c r="YT40" s="36"/>
      <c r="YU40" s="36" t="s">
        <v>1502</v>
      </c>
      <c r="YV40" s="36" t="s">
        <v>1502</v>
      </c>
      <c r="YW40" s="36" t="s">
        <v>1502</v>
      </c>
      <c r="YX40" s="36"/>
      <c r="YY40" s="36"/>
      <c r="YZ40" s="36"/>
      <c r="ZA40" s="36" t="s">
        <v>1502</v>
      </c>
      <c r="ZB40" s="36"/>
      <c r="ZC40" s="36"/>
      <c r="ZD40" s="59"/>
      <c r="ZE40" s="59"/>
      <c r="ZF40" s="36" t="s">
        <v>1502</v>
      </c>
      <c r="ZG40" s="36" t="s">
        <v>1502</v>
      </c>
      <c r="ZH40" s="36" t="s">
        <v>1502</v>
      </c>
      <c r="ZI40" s="36" t="s">
        <v>1502</v>
      </c>
      <c r="ZJ40" s="36"/>
      <c r="ZK40" s="36" t="s">
        <v>1502</v>
      </c>
      <c r="ZL40" s="36" t="s">
        <v>1502</v>
      </c>
      <c r="ZM40" s="36"/>
      <c r="ZN40" s="966" t="e">
        <f t="shared" si="170"/>
        <v>#VALUE!</v>
      </c>
      <c r="ZO40" s="966"/>
      <c r="ZP40" s="36">
        <v>1.3</v>
      </c>
      <c r="ZQ40" s="36">
        <f t="shared" si="13"/>
        <v>1.3</v>
      </c>
      <c r="ZR40" s="36">
        <v>1.24</v>
      </c>
      <c r="ZS40" s="36">
        <v>1.3</v>
      </c>
      <c r="ZT40" s="36">
        <f t="shared" si="172"/>
        <v>1.3</v>
      </c>
      <c r="ZU40" s="36" t="s">
        <v>1159</v>
      </c>
      <c r="ZV40" s="966"/>
      <c r="ZW40" s="36">
        <v>1.49</v>
      </c>
      <c r="ZX40" s="36">
        <f t="shared" si="14"/>
        <v>1.49</v>
      </c>
      <c r="ZY40" s="36">
        <v>1.55</v>
      </c>
      <c r="ZZ40" s="59">
        <v>1.49</v>
      </c>
      <c r="AAA40" s="36">
        <f t="shared" si="174"/>
        <v>1.49</v>
      </c>
      <c r="AAB40" s="37"/>
      <c r="AAC40" s="1652">
        <f t="shared" si="175"/>
        <v>-1</v>
      </c>
      <c r="AAD40" s="36">
        <v>1.29</v>
      </c>
      <c r="AAE40" s="36">
        <f t="shared" si="15"/>
        <v>1.29</v>
      </c>
      <c r="AAF40" s="36">
        <v>1.3</v>
      </c>
      <c r="AAG40" s="59">
        <v>1.29</v>
      </c>
      <c r="AAH40" s="36">
        <f t="shared" si="176"/>
        <v>1.29</v>
      </c>
      <c r="AAI40" s="37"/>
      <c r="AAJ40" s="966">
        <f t="shared" si="177"/>
        <v>-1</v>
      </c>
      <c r="AAK40" s="391" t="s">
        <v>4604</v>
      </c>
      <c r="AAL40" s="10"/>
      <c r="AAM40" s="10"/>
      <c r="AAN40" s="10"/>
      <c r="AAO40" s="10"/>
      <c r="AAP40" s="10"/>
      <c r="AAQ40" s="10"/>
      <c r="AAR40" s="10"/>
      <c r="AAS40" s="10"/>
      <c r="AAT40" s="10"/>
      <c r="AAU40" s="10"/>
      <c r="AAV40" s="12" t="str">
        <f t="shared" si="253"/>
        <v>4.Blocker/Not Executed</v>
      </c>
      <c r="AAW40" s="10" t="str">
        <f t="shared" si="254"/>
        <v>4.Blocker/Not Executed</v>
      </c>
      <c r="AAX40" s="4" t="str">
        <f t="shared" si="258"/>
        <v>4.Blocker/Not Executed</v>
      </c>
      <c r="AAY40" s="36" t="str">
        <f t="shared" si="255"/>
        <v>4.Blocker/Not Executed</v>
      </c>
      <c r="AAZ40" s="36" t="str">
        <f t="shared" si="256"/>
        <v>4.Blocker/Not Executed</v>
      </c>
      <c r="ABA40" s="36" t="str">
        <f t="shared" si="257"/>
        <v xml:space="preserve">1. Better than baseline </v>
      </c>
      <c r="ABB40" s="36" t="str">
        <f t="shared" si="179"/>
        <v>4.Blocker/Not Executed</v>
      </c>
    </row>
    <row r="41" spans="1:730" ht="15" thickBot="1" x14ac:dyDescent="0.4">
      <c r="A41" s="36">
        <v>47</v>
      </c>
      <c r="B41" s="37" t="s">
        <v>18</v>
      </c>
      <c r="C41" s="36"/>
      <c r="D41" s="36"/>
      <c r="E41" s="926" t="s">
        <v>2244</v>
      </c>
      <c r="F41" s="1455" t="s">
        <v>2260</v>
      </c>
      <c r="G41" s="1474" t="s">
        <v>3050</v>
      </c>
      <c r="OQ41" s="36" t="s">
        <v>1502</v>
      </c>
      <c r="OR41" s="59"/>
      <c r="OS41" s="36" t="s">
        <v>1502</v>
      </c>
      <c r="OT41" s="36" t="s">
        <v>1502</v>
      </c>
      <c r="OU41" s="36" t="s">
        <v>1502</v>
      </c>
      <c r="OV41" s="36" t="s">
        <v>1502</v>
      </c>
      <c r="OW41" s="966"/>
      <c r="QQ41" s="36" t="s">
        <v>1502</v>
      </c>
      <c r="QR41" s="59"/>
      <c r="QS41" s="36" t="s">
        <v>1502</v>
      </c>
      <c r="QT41" s="36" t="s">
        <v>1502</v>
      </c>
      <c r="QU41" s="36" t="s">
        <v>1502</v>
      </c>
      <c r="QV41" s="59" t="s">
        <v>1502</v>
      </c>
      <c r="QW41" s="36" t="s">
        <v>1502</v>
      </c>
      <c r="QX41" s="36" t="s">
        <v>1502</v>
      </c>
      <c r="QY41" s="36" t="s">
        <v>1502</v>
      </c>
      <c r="QZ41" s="36" t="s">
        <v>1502</v>
      </c>
      <c r="RA41" s="36" t="s">
        <v>1502</v>
      </c>
      <c r="RB41" s="36" t="s">
        <v>1502</v>
      </c>
      <c r="RC41" s="36"/>
      <c r="RD41" s="36"/>
      <c r="RE41" s="966"/>
      <c r="SO41" s="36" t="s">
        <v>1502</v>
      </c>
      <c r="SP41" s="59"/>
      <c r="SQ41" s="36" t="s">
        <v>1502</v>
      </c>
      <c r="SR41" s="36" t="s">
        <v>1502</v>
      </c>
      <c r="SS41" s="36" t="s">
        <v>1502</v>
      </c>
      <c r="ST41" s="36" t="s">
        <v>1502</v>
      </c>
      <c r="SU41" s="59"/>
      <c r="SV41" s="36" t="s">
        <v>1502</v>
      </c>
      <c r="SW41" s="36" t="s">
        <v>1502</v>
      </c>
      <c r="SX41" s="36" t="s">
        <v>1502</v>
      </c>
      <c r="SY41" s="36" t="s">
        <v>1502</v>
      </c>
      <c r="SZ41" s="36" t="s">
        <v>1502</v>
      </c>
      <c r="TA41" s="36" t="s">
        <v>1502</v>
      </c>
      <c r="TB41" s="36"/>
      <c r="TC41" s="966"/>
      <c r="UW41" s="1308">
        <v>1.63</v>
      </c>
      <c r="UX41" s="36"/>
      <c r="UY41" s="36">
        <v>1.68</v>
      </c>
      <c r="UZ41" s="59">
        <f t="shared" si="145"/>
        <v>1.63</v>
      </c>
      <c r="VA41" s="59"/>
      <c r="VB41" s="59">
        <v>1.56</v>
      </c>
      <c r="VC41" s="59">
        <f t="shared" si="146"/>
        <v>1.56</v>
      </c>
      <c r="VD41" s="59">
        <v>1.57</v>
      </c>
      <c r="VE41" s="59">
        <f t="shared" si="147"/>
        <v>1.56</v>
      </c>
      <c r="VF41" s="59"/>
      <c r="VG41" s="36">
        <v>1.59</v>
      </c>
      <c r="VH41" s="36">
        <f t="shared" si="222"/>
        <v>1.56</v>
      </c>
      <c r="VI41" s="36"/>
      <c r="VJ41" s="36">
        <v>2.56</v>
      </c>
      <c r="VK41" s="36">
        <v>1.97</v>
      </c>
      <c r="VL41" s="36">
        <f t="shared" si="223"/>
        <v>1.56</v>
      </c>
      <c r="VM41" s="36"/>
      <c r="VN41" s="36" t="s">
        <v>1159</v>
      </c>
      <c r="VO41" s="36">
        <v>1.97</v>
      </c>
      <c r="VP41" s="36">
        <f t="shared" si="148"/>
        <v>1.56</v>
      </c>
      <c r="VQ41" s="36"/>
      <c r="VR41" s="36">
        <v>1.59</v>
      </c>
      <c r="VS41" s="6">
        <f t="shared" si="149"/>
        <v>-1</v>
      </c>
      <c r="VT41" s="6">
        <f t="shared" si="150"/>
        <v>1.9230769230769246E-2</v>
      </c>
      <c r="WC41" s="36" t="s">
        <v>1502</v>
      </c>
      <c r="WD41" s="36" t="s">
        <v>1502</v>
      </c>
      <c r="WE41" s="36"/>
      <c r="WF41" s="36" t="s">
        <v>1502</v>
      </c>
      <c r="WG41" s="36" t="s">
        <v>1502</v>
      </c>
      <c r="WH41" s="59" t="s">
        <v>1502</v>
      </c>
      <c r="WI41" s="36" t="s">
        <v>1502</v>
      </c>
      <c r="WJ41" s="59"/>
      <c r="WK41" s="59" t="s">
        <v>1502</v>
      </c>
      <c r="WL41" s="36" t="s">
        <v>1502</v>
      </c>
      <c r="WM41" s="59"/>
      <c r="WN41" s="36" t="s">
        <v>1502</v>
      </c>
      <c r="WO41" s="36" t="s">
        <v>1502</v>
      </c>
      <c r="WP41" s="36" t="s">
        <v>1502</v>
      </c>
      <c r="WQ41" s="36" t="s">
        <v>1502</v>
      </c>
      <c r="WR41" s="36"/>
      <c r="WS41" s="36" t="s">
        <v>1502</v>
      </c>
      <c r="WT41" s="36" t="s">
        <v>1502</v>
      </c>
      <c r="WU41" s="36"/>
      <c r="WV41" s="966"/>
      <c r="XA41" s="36" t="s">
        <v>1502</v>
      </c>
      <c r="XB41" s="59"/>
      <c r="XC41" s="59"/>
      <c r="XD41" s="36" t="s">
        <v>1502</v>
      </c>
      <c r="XE41" s="59"/>
      <c r="XF41" s="36" t="s">
        <v>1502</v>
      </c>
      <c r="XG41" s="36" t="s">
        <v>1502</v>
      </c>
      <c r="XH41" s="36" t="s">
        <v>1502</v>
      </c>
      <c r="XI41" s="36" t="s">
        <v>1502</v>
      </c>
      <c r="XJ41" s="36" t="s">
        <v>1502</v>
      </c>
      <c r="XK41" s="36" t="s">
        <v>1502</v>
      </c>
      <c r="XL41" s="36" t="s">
        <v>1502</v>
      </c>
      <c r="XM41" s="36" t="s">
        <v>1502</v>
      </c>
      <c r="XN41" s="36"/>
      <c r="XO41" s="36" t="s">
        <v>1502</v>
      </c>
      <c r="XP41" s="36" t="s">
        <v>1502</v>
      </c>
      <c r="XQ41" s="36"/>
      <c r="XR41" s="966"/>
      <c r="XY41" s="1308">
        <v>1.63</v>
      </c>
      <c r="XZ41" s="36">
        <v>1.71</v>
      </c>
      <c r="YA41" s="59">
        <f t="shared" si="161"/>
        <v>1.63</v>
      </c>
      <c r="YB41" s="59">
        <v>1.62</v>
      </c>
      <c r="YC41" s="59">
        <v>1.67</v>
      </c>
      <c r="YD41" s="59">
        <f t="shared" si="162"/>
        <v>1.63</v>
      </c>
      <c r="YE41" s="36">
        <v>1.63</v>
      </c>
      <c r="YF41" s="29">
        <f t="shared" si="163"/>
        <v>1.63</v>
      </c>
      <c r="YG41" s="59">
        <v>1.65</v>
      </c>
      <c r="YH41" s="36">
        <f t="shared" si="164"/>
        <v>1.63</v>
      </c>
      <c r="YI41" s="36">
        <v>2.89</v>
      </c>
      <c r="YJ41" s="36">
        <f t="shared" si="231"/>
        <v>1.63</v>
      </c>
      <c r="YK41" s="36">
        <v>1.7</v>
      </c>
      <c r="YL41" s="36">
        <v>2.89</v>
      </c>
      <c r="YM41" s="36">
        <f t="shared" si="165"/>
        <v>1.63</v>
      </c>
      <c r="YN41" s="36"/>
      <c r="YO41" s="6">
        <f t="shared" si="166"/>
        <v>-1</v>
      </c>
      <c r="YR41" s="36" t="s">
        <v>1502</v>
      </c>
      <c r="YS41" s="36" t="s">
        <v>1502</v>
      </c>
      <c r="YT41" s="36"/>
      <c r="YU41" s="36" t="s">
        <v>1502</v>
      </c>
      <c r="YV41" s="36" t="s">
        <v>1502</v>
      </c>
      <c r="YW41" s="36" t="s">
        <v>1502</v>
      </c>
      <c r="YX41" s="36"/>
      <c r="YY41" s="36"/>
      <c r="YZ41" s="36"/>
      <c r="ZA41" s="36" t="s">
        <v>1502</v>
      </c>
      <c r="ZB41" s="36"/>
      <c r="ZC41" s="36"/>
      <c r="ZD41" s="59"/>
      <c r="ZE41" s="59"/>
      <c r="ZF41" s="36" t="s">
        <v>1502</v>
      </c>
      <c r="ZG41" s="36" t="s">
        <v>1502</v>
      </c>
      <c r="ZH41" s="36" t="s">
        <v>1502</v>
      </c>
      <c r="ZI41" s="36" t="s">
        <v>1502</v>
      </c>
      <c r="ZJ41" s="36"/>
      <c r="ZK41" s="36" t="s">
        <v>1502</v>
      </c>
      <c r="ZL41" s="36" t="s">
        <v>1502</v>
      </c>
      <c r="ZM41" s="36"/>
      <c r="ZN41" s="966" t="e">
        <f t="shared" si="170"/>
        <v>#VALUE!</v>
      </c>
      <c r="ZO41" s="966"/>
      <c r="ZP41" s="36">
        <v>1.38</v>
      </c>
      <c r="ZQ41" s="36">
        <f t="shared" si="13"/>
        <v>1.38</v>
      </c>
      <c r="ZR41" s="36">
        <v>1.39</v>
      </c>
      <c r="ZS41" s="36">
        <v>1.38</v>
      </c>
      <c r="ZT41" s="36">
        <f t="shared" si="172"/>
        <v>1.38</v>
      </c>
      <c r="ZU41" s="36" t="s">
        <v>1159</v>
      </c>
      <c r="ZV41" s="966"/>
      <c r="ZW41" s="36">
        <v>1.75</v>
      </c>
      <c r="ZX41" s="36">
        <f t="shared" si="14"/>
        <v>1.75</v>
      </c>
      <c r="ZY41" s="36">
        <v>1.76</v>
      </c>
      <c r="ZZ41" s="59">
        <v>1.75</v>
      </c>
      <c r="AAA41" s="36">
        <f t="shared" si="174"/>
        <v>1.75</v>
      </c>
      <c r="AAB41" s="37"/>
      <c r="AAC41" s="1652">
        <f t="shared" si="175"/>
        <v>-1</v>
      </c>
      <c r="AAD41" s="36">
        <v>1.36</v>
      </c>
      <c r="AAE41" s="36">
        <f t="shared" si="15"/>
        <v>1.36</v>
      </c>
      <c r="AAF41" s="36">
        <v>1.38</v>
      </c>
      <c r="AAG41" s="59">
        <v>1.36</v>
      </c>
      <c r="AAH41" s="36">
        <f t="shared" si="176"/>
        <v>1.36</v>
      </c>
      <c r="AAI41" s="37"/>
      <c r="AAJ41" s="966">
        <f t="shared" si="177"/>
        <v>-1</v>
      </c>
      <c r="AAK41" s="391" t="s">
        <v>4605</v>
      </c>
      <c r="AAL41" s="10"/>
      <c r="AAM41" s="10"/>
      <c r="AAN41" s="10"/>
      <c r="AAO41" s="10"/>
      <c r="AAP41" s="10"/>
      <c r="AAQ41" s="10"/>
      <c r="AAR41" s="10"/>
      <c r="AAS41" s="10"/>
      <c r="AAT41" s="10"/>
      <c r="AAU41" s="10"/>
      <c r="AAV41" s="12" t="str">
        <f t="shared" si="253"/>
        <v>4.Blocker/Not Executed</v>
      </c>
      <c r="AAW41" s="10" t="str">
        <f t="shared" si="254"/>
        <v>4.Blocker/Not Executed</v>
      </c>
      <c r="AAX41" s="4" t="str">
        <f t="shared" si="258"/>
        <v>4.Blocker/Not Executed</v>
      </c>
      <c r="AAY41" s="36" t="str">
        <f t="shared" si="255"/>
        <v>4.Blocker/Not Executed</v>
      </c>
      <c r="AAZ41" s="36" t="str">
        <f t="shared" si="256"/>
        <v>4.Blocker/Not Executed</v>
      </c>
      <c r="ABA41" s="36" t="str">
        <f t="shared" si="257"/>
        <v xml:space="preserve">1. Better than baseline </v>
      </c>
      <c r="ABB41" s="36" t="str">
        <f t="shared" si="179"/>
        <v>4.Blocker/Not Executed</v>
      </c>
    </row>
    <row r="42" spans="1:730" ht="29.5" thickBot="1" x14ac:dyDescent="0.4">
      <c r="A42" s="36">
        <v>48</v>
      </c>
      <c r="B42" s="37" t="s">
        <v>18</v>
      </c>
      <c r="C42" s="36"/>
      <c r="D42" s="36"/>
      <c r="E42" s="926" t="s">
        <v>2244</v>
      </c>
      <c r="F42" s="1455" t="s">
        <v>2260</v>
      </c>
      <c r="G42" s="1474" t="s">
        <v>3051</v>
      </c>
      <c r="OQ42" s="36" t="s">
        <v>1502</v>
      </c>
      <c r="OR42" s="59"/>
      <c r="OS42" s="36" t="s">
        <v>1502</v>
      </c>
      <c r="OT42" s="36" t="s">
        <v>1502</v>
      </c>
      <c r="OU42" s="36" t="s">
        <v>1502</v>
      </c>
      <c r="OV42" s="36" t="s">
        <v>1502</v>
      </c>
      <c r="OW42" s="966"/>
      <c r="QQ42" s="36" t="s">
        <v>1502</v>
      </c>
      <c r="QR42" s="59"/>
      <c r="QS42" s="36" t="s">
        <v>1502</v>
      </c>
      <c r="QT42" s="36" t="s">
        <v>1502</v>
      </c>
      <c r="QU42" s="36" t="s">
        <v>1502</v>
      </c>
      <c r="QV42" s="59" t="s">
        <v>1502</v>
      </c>
      <c r="QW42" s="36" t="s">
        <v>1502</v>
      </c>
      <c r="QX42" s="36" t="s">
        <v>1502</v>
      </c>
      <c r="QY42" s="36" t="s">
        <v>1502</v>
      </c>
      <c r="QZ42" s="36" t="s">
        <v>1502</v>
      </c>
      <c r="RA42" s="36" t="s">
        <v>1502</v>
      </c>
      <c r="RB42" s="36" t="s">
        <v>1502</v>
      </c>
      <c r="RC42" s="36"/>
      <c r="RD42" s="36"/>
      <c r="RE42" s="966"/>
      <c r="SO42" s="36" t="s">
        <v>1502</v>
      </c>
      <c r="SP42" s="59"/>
      <c r="SQ42" s="36" t="s">
        <v>1502</v>
      </c>
      <c r="SR42" s="36" t="s">
        <v>1502</v>
      </c>
      <c r="SS42" s="36" t="s">
        <v>1502</v>
      </c>
      <c r="ST42" s="36" t="s">
        <v>1502</v>
      </c>
      <c r="SU42" s="59"/>
      <c r="SV42" s="36" t="s">
        <v>1502</v>
      </c>
      <c r="SW42" s="36" t="s">
        <v>1502</v>
      </c>
      <c r="SX42" s="36" t="s">
        <v>1502</v>
      </c>
      <c r="SY42" s="36" t="s">
        <v>1502</v>
      </c>
      <c r="SZ42" s="36" t="s">
        <v>1502</v>
      </c>
      <c r="TA42" s="36" t="s">
        <v>1502</v>
      </c>
      <c r="TB42" s="36"/>
      <c r="TC42" s="966"/>
      <c r="UW42" s="1308">
        <v>2.17</v>
      </c>
      <c r="UX42" s="36"/>
      <c r="UY42" s="36">
        <v>2.15</v>
      </c>
      <c r="UZ42" s="59">
        <f t="shared" si="145"/>
        <v>2.15</v>
      </c>
      <c r="VA42" s="59"/>
      <c r="VB42" s="59">
        <v>2.17</v>
      </c>
      <c r="VC42" s="59">
        <f t="shared" si="146"/>
        <v>2.15</v>
      </c>
      <c r="VD42" s="59">
        <v>2.17</v>
      </c>
      <c r="VE42" s="59">
        <f t="shared" si="147"/>
        <v>2.15</v>
      </c>
      <c r="VF42" s="59"/>
      <c r="VG42" s="36">
        <v>2.2200000000000002</v>
      </c>
      <c r="VH42" s="36">
        <f t="shared" si="222"/>
        <v>2.15</v>
      </c>
      <c r="VI42" s="36"/>
      <c r="VJ42" s="36">
        <v>2.97</v>
      </c>
      <c r="VK42" s="36">
        <v>2.86</v>
      </c>
      <c r="VL42" s="36">
        <f t="shared" si="223"/>
        <v>2.15</v>
      </c>
      <c r="VM42" s="36"/>
      <c r="VN42" s="36" t="s">
        <v>1159</v>
      </c>
      <c r="VO42" s="36">
        <v>2.86</v>
      </c>
      <c r="VP42" s="36">
        <f t="shared" si="148"/>
        <v>2.15</v>
      </c>
      <c r="VQ42" s="36"/>
      <c r="VR42" s="36">
        <v>2.08</v>
      </c>
      <c r="VS42" s="6">
        <f t="shared" si="149"/>
        <v>-1</v>
      </c>
      <c r="VT42" s="6">
        <f t="shared" si="150"/>
        <v>-3.2558139534883651E-2</v>
      </c>
      <c r="WC42" s="36" t="s">
        <v>1502</v>
      </c>
      <c r="WD42" s="36" t="s">
        <v>1502</v>
      </c>
      <c r="WE42" s="36"/>
      <c r="WF42" s="36" t="s">
        <v>1502</v>
      </c>
      <c r="WG42" s="36" t="s">
        <v>1502</v>
      </c>
      <c r="WH42" s="59" t="s">
        <v>1502</v>
      </c>
      <c r="WI42" s="36" t="s">
        <v>1502</v>
      </c>
      <c r="WJ42" s="59"/>
      <c r="WK42" s="59" t="s">
        <v>1502</v>
      </c>
      <c r="WL42" s="36" t="s">
        <v>1502</v>
      </c>
      <c r="WM42" s="59"/>
      <c r="WN42" s="36" t="s">
        <v>1502</v>
      </c>
      <c r="WO42" s="36" t="s">
        <v>1502</v>
      </c>
      <c r="WP42" s="36" t="s">
        <v>1502</v>
      </c>
      <c r="WQ42" s="36" t="s">
        <v>1502</v>
      </c>
      <c r="WR42" s="36"/>
      <c r="WS42" s="36" t="s">
        <v>1502</v>
      </c>
      <c r="WT42" s="36" t="s">
        <v>1502</v>
      </c>
      <c r="WU42" s="36"/>
      <c r="WV42" s="966"/>
      <c r="XA42" s="36" t="s">
        <v>1502</v>
      </c>
      <c r="XB42" s="59"/>
      <c r="XC42" s="59"/>
      <c r="XD42" s="36" t="s">
        <v>1502</v>
      </c>
      <c r="XE42" s="59"/>
      <c r="XF42" s="36" t="s">
        <v>1502</v>
      </c>
      <c r="XG42" s="36" t="s">
        <v>1502</v>
      </c>
      <c r="XH42" s="36" t="s">
        <v>1502</v>
      </c>
      <c r="XI42" s="36" t="s">
        <v>1502</v>
      </c>
      <c r="XJ42" s="36" t="s">
        <v>1502</v>
      </c>
      <c r="XK42" s="36" t="s">
        <v>1502</v>
      </c>
      <c r="XL42" s="36" t="s">
        <v>1502</v>
      </c>
      <c r="XM42" s="36" t="s">
        <v>1502</v>
      </c>
      <c r="XN42" s="36"/>
      <c r="XO42" s="36" t="s">
        <v>1502</v>
      </c>
      <c r="XP42" s="36" t="s">
        <v>1502</v>
      </c>
      <c r="XQ42" s="36"/>
      <c r="XR42" s="966"/>
      <c r="XY42" s="1308">
        <v>2.17</v>
      </c>
      <c r="XZ42" s="36">
        <v>2.13</v>
      </c>
      <c r="YA42" s="59">
        <f t="shared" si="161"/>
        <v>2.13</v>
      </c>
      <c r="YB42" s="59">
        <v>2.13</v>
      </c>
      <c r="YC42" s="59">
        <v>2.21</v>
      </c>
      <c r="YD42" s="59">
        <f t="shared" si="162"/>
        <v>2.13</v>
      </c>
      <c r="YE42" s="36">
        <v>2.15</v>
      </c>
      <c r="YF42" s="29">
        <f t="shared" si="163"/>
        <v>2.13</v>
      </c>
      <c r="YG42" s="59">
        <v>2.14</v>
      </c>
      <c r="YH42" s="36">
        <f t="shared" si="164"/>
        <v>2.13</v>
      </c>
      <c r="YI42" s="36">
        <v>2.94</v>
      </c>
      <c r="YJ42" s="36">
        <f t="shared" si="231"/>
        <v>2.13</v>
      </c>
      <c r="YK42" s="36">
        <v>2.16</v>
      </c>
      <c r="YL42" s="36">
        <v>2.94</v>
      </c>
      <c r="YM42" s="36">
        <f t="shared" si="165"/>
        <v>2.13</v>
      </c>
      <c r="YN42" s="36"/>
      <c r="YO42" s="6">
        <f t="shared" si="166"/>
        <v>-1</v>
      </c>
      <c r="YR42" s="36" t="s">
        <v>1502</v>
      </c>
      <c r="YS42" s="36" t="s">
        <v>1502</v>
      </c>
      <c r="YT42" s="36"/>
      <c r="YU42" s="36" t="s">
        <v>1502</v>
      </c>
      <c r="YV42" s="36" t="s">
        <v>1502</v>
      </c>
      <c r="YW42" s="36" t="s">
        <v>1502</v>
      </c>
      <c r="YX42" s="36"/>
      <c r="YY42" s="36"/>
      <c r="YZ42" s="36"/>
      <c r="ZA42" s="36" t="s">
        <v>1502</v>
      </c>
      <c r="ZB42" s="36"/>
      <c r="ZC42" s="36"/>
      <c r="ZD42" s="59"/>
      <c r="ZE42" s="59"/>
      <c r="ZF42" s="36" t="s">
        <v>1502</v>
      </c>
      <c r="ZG42" s="36" t="s">
        <v>1502</v>
      </c>
      <c r="ZH42" s="36" t="s">
        <v>1502</v>
      </c>
      <c r="ZI42" s="36" t="s">
        <v>1502</v>
      </c>
      <c r="ZJ42" s="36"/>
      <c r="ZK42" s="36" t="s">
        <v>1502</v>
      </c>
      <c r="ZL42" s="36" t="s">
        <v>1502</v>
      </c>
      <c r="ZM42" s="36"/>
      <c r="ZN42" s="966" t="e">
        <f t="shared" si="170"/>
        <v>#VALUE!</v>
      </c>
      <c r="ZO42" s="966"/>
      <c r="ZP42" s="36">
        <v>1.58</v>
      </c>
      <c r="ZQ42" s="36">
        <f t="shared" si="13"/>
        <v>1.58</v>
      </c>
      <c r="ZR42" s="36">
        <v>1.57</v>
      </c>
      <c r="ZS42" s="36">
        <v>1.58</v>
      </c>
      <c r="ZT42" s="36">
        <f t="shared" si="172"/>
        <v>1.58</v>
      </c>
      <c r="ZU42" s="36" t="s">
        <v>1159</v>
      </c>
      <c r="ZV42" s="966"/>
      <c r="ZW42" s="36">
        <v>1.81</v>
      </c>
      <c r="ZX42" s="36">
        <f t="shared" si="14"/>
        <v>1.81</v>
      </c>
      <c r="ZY42" s="36">
        <v>1.82</v>
      </c>
      <c r="ZZ42" s="59">
        <v>1.81</v>
      </c>
      <c r="AAA42" s="36">
        <f t="shared" si="174"/>
        <v>1.81</v>
      </c>
      <c r="AAB42" s="37"/>
      <c r="AAC42" s="1652">
        <f t="shared" si="175"/>
        <v>-1</v>
      </c>
      <c r="AAD42" s="36">
        <v>1.56</v>
      </c>
      <c r="AAE42" s="36">
        <f t="shared" si="15"/>
        <v>1.56</v>
      </c>
      <c r="AAF42" s="36">
        <v>1.58</v>
      </c>
      <c r="AAG42" s="59">
        <v>1.56</v>
      </c>
      <c r="AAH42" s="36">
        <f t="shared" si="176"/>
        <v>1.56</v>
      </c>
      <c r="AAI42" s="37"/>
      <c r="AAJ42" s="966">
        <f t="shared" si="177"/>
        <v>-1</v>
      </c>
      <c r="AAK42" s="391" t="s">
        <v>4606</v>
      </c>
      <c r="AAL42" s="10"/>
      <c r="AAM42" s="10"/>
      <c r="AAN42" s="10"/>
      <c r="AAO42" s="10"/>
      <c r="AAP42" s="10"/>
      <c r="AAQ42" s="10"/>
      <c r="AAR42" s="10"/>
      <c r="AAS42" s="10"/>
      <c r="AAT42" s="10"/>
      <c r="AAU42" s="10"/>
      <c r="AAV42" s="12" t="str">
        <f t="shared" si="253"/>
        <v>4.Blocker/Not Executed</v>
      </c>
      <c r="AAW42" s="10" t="str">
        <f t="shared" si="254"/>
        <v>4.Blocker/Not Executed</v>
      </c>
      <c r="AAX42" s="4" t="str">
        <f t="shared" si="258"/>
        <v>4.Blocker/Not Executed</v>
      </c>
      <c r="AAY42" s="36" t="str">
        <f t="shared" si="255"/>
        <v>4.Blocker/Not Executed</v>
      </c>
      <c r="AAZ42" s="36" t="str">
        <f t="shared" si="256"/>
        <v>4.Blocker/Not Executed</v>
      </c>
      <c r="ABA42" s="36" t="str">
        <f t="shared" si="257"/>
        <v xml:space="preserve">1. Better than baseline </v>
      </c>
      <c r="ABB42" s="36" t="str">
        <f t="shared" si="179"/>
        <v>4.Blocker/Not Executed</v>
      </c>
    </row>
    <row r="43" spans="1:730" ht="29" x14ac:dyDescent="0.35">
      <c r="A43" s="36">
        <v>49</v>
      </c>
      <c r="B43" s="37" t="s">
        <v>18</v>
      </c>
      <c r="C43" s="36"/>
      <c r="D43" s="36"/>
      <c r="E43" s="926" t="s">
        <v>2244</v>
      </c>
      <c r="F43" s="1455" t="s">
        <v>2260</v>
      </c>
      <c r="G43" s="1332" t="s">
        <v>3052</v>
      </c>
      <c r="OQ43" s="36" t="s">
        <v>1502</v>
      </c>
      <c r="OR43" s="59"/>
      <c r="OS43" s="36" t="s">
        <v>1502</v>
      </c>
      <c r="OT43" s="36" t="s">
        <v>1502</v>
      </c>
      <c r="OU43" s="36" t="s">
        <v>1502</v>
      </c>
      <c r="OV43" s="36" t="s">
        <v>1502</v>
      </c>
      <c r="OW43" s="966"/>
      <c r="QQ43" s="36" t="s">
        <v>1502</v>
      </c>
      <c r="QR43" s="59"/>
      <c r="QS43" s="36" t="s">
        <v>1502</v>
      </c>
      <c r="QT43" s="36" t="s">
        <v>1502</v>
      </c>
      <c r="QU43" s="36" t="s">
        <v>1502</v>
      </c>
      <c r="QV43" s="59" t="s">
        <v>1502</v>
      </c>
      <c r="QW43" s="36" t="s">
        <v>1502</v>
      </c>
      <c r="QX43" s="36" t="s">
        <v>1502</v>
      </c>
      <c r="QY43" s="36" t="s">
        <v>1502</v>
      </c>
      <c r="QZ43" s="36" t="s">
        <v>1502</v>
      </c>
      <c r="RA43" s="36" t="s">
        <v>1502</v>
      </c>
      <c r="RB43" s="36" t="s">
        <v>1502</v>
      </c>
      <c r="RC43" s="36"/>
      <c r="RD43" s="36"/>
      <c r="RE43" s="966"/>
      <c r="SO43" s="36" t="s">
        <v>1502</v>
      </c>
      <c r="SP43" s="59"/>
      <c r="SQ43" s="36" t="s">
        <v>1502</v>
      </c>
      <c r="SR43" s="36" t="s">
        <v>1502</v>
      </c>
      <c r="SS43" s="36" t="s">
        <v>1502</v>
      </c>
      <c r="ST43" s="36" t="s">
        <v>1502</v>
      </c>
      <c r="SU43" s="59"/>
      <c r="SV43" s="36" t="s">
        <v>1502</v>
      </c>
      <c r="SW43" s="36" t="s">
        <v>1502</v>
      </c>
      <c r="SX43" s="36" t="s">
        <v>1502</v>
      </c>
      <c r="SY43" s="36" t="s">
        <v>1502</v>
      </c>
      <c r="SZ43" s="36" t="s">
        <v>1502</v>
      </c>
      <c r="TA43" s="36" t="s">
        <v>1502</v>
      </c>
      <c r="TB43" s="36"/>
      <c r="TC43" s="966"/>
      <c r="UW43" s="675">
        <v>264.5</v>
      </c>
      <c r="UX43" s="36"/>
      <c r="UY43" s="36">
        <v>269.39999999999998</v>
      </c>
      <c r="UZ43" s="59">
        <f t="shared" si="145"/>
        <v>264.5</v>
      </c>
      <c r="VA43" s="59"/>
      <c r="VB43" s="59">
        <v>278.33</v>
      </c>
      <c r="VC43" s="59">
        <f t="shared" si="146"/>
        <v>264.5</v>
      </c>
      <c r="VD43" s="59">
        <v>279.2</v>
      </c>
      <c r="VE43" s="59">
        <f t="shared" si="147"/>
        <v>264.5</v>
      </c>
      <c r="VF43" s="59"/>
      <c r="VG43" s="36">
        <v>286</v>
      </c>
      <c r="VH43" s="36">
        <f t="shared" si="222"/>
        <v>264.5</v>
      </c>
      <c r="VI43" s="36"/>
      <c r="VJ43" s="36">
        <v>305</v>
      </c>
      <c r="VK43" s="36">
        <v>308</v>
      </c>
      <c r="VL43" s="36">
        <f t="shared" si="223"/>
        <v>264.5</v>
      </c>
      <c r="VM43" s="36"/>
      <c r="VN43" s="36" t="s">
        <v>1159</v>
      </c>
      <c r="VO43" s="36">
        <v>308</v>
      </c>
      <c r="VP43" s="36">
        <f t="shared" si="148"/>
        <v>264.5</v>
      </c>
      <c r="VQ43" s="36"/>
      <c r="VR43" s="36">
        <v>273.39999999999998</v>
      </c>
      <c r="VS43" s="6">
        <f t="shared" si="149"/>
        <v>-1</v>
      </c>
      <c r="VT43" s="6">
        <f t="shared" si="150"/>
        <v>3.3648393194706909E-2</v>
      </c>
      <c r="WC43" s="36" t="s">
        <v>1502</v>
      </c>
      <c r="WD43" s="36" t="s">
        <v>1502</v>
      </c>
      <c r="WE43" s="36"/>
      <c r="WF43" s="36" t="s">
        <v>1502</v>
      </c>
      <c r="WG43" s="36" t="s">
        <v>1502</v>
      </c>
      <c r="WH43" s="59" t="s">
        <v>1502</v>
      </c>
      <c r="WI43" s="36" t="s">
        <v>1502</v>
      </c>
      <c r="WJ43" s="59"/>
      <c r="WK43" s="59" t="s">
        <v>1502</v>
      </c>
      <c r="WL43" s="36" t="s">
        <v>1502</v>
      </c>
      <c r="WM43" s="59"/>
      <c r="WN43" s="36" t="s">
        <v>1502</v>
      </c>
      <c r="WO43" s="36" t="s">
        <v>1502</v>
      </c>
      <c r="WP43" s="36" t="s">
        <v>1502</v>
      </c>
      <c r="WQ43" s="36" t="s">
        <v>1502</v>
      </c>
      <c r="WR43" s="36"/>
      <c r="WS43" s="36" t="s">
        <v>1502</v>
      </c>
      <c r="WT43" s="36" t="s">
        <v>1502</v>
      </c>
      <c r="WU43" s="36"/>
      <c r="WV43" s="966"/>
      <c r="XA43" s="36" t="s">
        <v>1502</v>
      </c>
      <c r="XB43" s="59"/>
      <c r="XC43" s="59"/>
      <c r="XD43" s="36" t="s">
        <v>1502</v>
      </c>
      <c r="XE43" s="59"/>
      <c r="XF43" s="36" t="s">
        <v>1502</v>
      </c>
      <c r="XG43" s="36" t="s">
        <v>1502</v>
      </c>
      <c r="XH43" s="36" t="s">
        <v>1502</v>
      </c>
      <c r="XI43" s="36" t="s">
        <v>1502</v>
      </c>
      <c r="XJ43" s="36" t="s">
        <v>1502</v>
      </c>
      <c r="XK43" s="36" t="s">
        <v>1502</v>
      </c>
      <c r="XL43" s="36" t="s">
        <v>1502</v>
      </c>
      <c r="XM43" s="36" t="s">
        <v>1502</v>
      </c>
      <c r="XN43" s="36"/>
      <c r="XO43" s="36" t="s">
        <v>1502</v>
      </c>
      <c r="XP43" s="36" t="s">
        <v>1502</v>
      </c>
      <c r="XQ43" s="36"/>
      <c r="XR43" s="966"/>
      <c r="XY43" s="675">
        <v>264.5</v>
      </c>
      <c r="XZ43" s="36">
        <v>276.8</v>
      </c>
      <c r="YA43" s="59">
        <f t="shared" si="161"/>
        <v>264.5</v>
      </c>
      <c r="YB43" s="59">
        <v>277</v>
      </c>
      <c r="YC43" s="59">
        <v>268.14</v>
      </c>
      <c r="YD43" s="59">
        <f t="shared" si="162"/>
        <v>264.5</v>
      </c>
      <c r="YE43" s="36">
        <v>463.67</v>
      </c>
      <c r="YF43" s="29">
        <f t="shared" si="163"/>
        <v>264.5</v>
      </c>
      <c r="YG43" s="59">
        <v>330.8</v>
      </c>
      <c r="YH43" s="36">
        <f t="shared" si="164"/>
        <v>264.5</v>
      </c>
      <c r="YI43" s="36">
        <v>339</v>
      </c>
      <c r="YJ43" s="36">
        <f t="shared" si="231"/>
        <v>264.5</v>
      </c>
      <c r="YK43" s="36">
        <v>247</v>
      </c>
      <c r="YL43" s="36">
        <v>339</v>
      </c>
      <c r="YM43" s="36">
        <f t="shared" si="165"/>
        <v>264.5</v>
      </c>
      <c r="YN43" s="36"/>
      <c r="YO43" s="6">
        <f t="shared" si="166"/>
        <v>-1</v>
      </c>
      <c r="YR43" s="36" t="s">
        <v>1502</v>
      </c>
      <c r="YS43" s="36" t="s">
        <v>1502</v>
      </c>
      <c r="YT43" s="36"/>
      <c r="YU43" s="36" t="s">
        <v>1502</v>
      </c>
      <c r="YV43" s="36" t="s">
        <v>1502</v>
      </c>
      <c r="YW43" s="36" t="s">
        <v>1502</v>
      </c>
      <c r="YX43" s="36"/>
      <c r="YY43" s="36"/>
      <c r="YZ43" s="36"/>
      <c r="ZA43" s="36" t="s">
        <v>1502</v>
      </c>
      <c r="ZB43" s="36"/>
      <c r="ZC43" s="36"/>
      <c r="ZD43" s="59"/>
      <c r="ZE43" s="59"/>
      <c r="ZF43" s="36" t="s">
        <v>1502</v>
      </c>
      <c r="ZG43" s="36" t="s">
        <v>1502</v>
      </c>
      <c r="ZH43" s="36" t="s">
        <v>1502</v>
      </c>
      <c r="ZI43" s="36" t="s">
        <v>1502</v>
      </c>
      <c r="ZJ43" s="36"/>
      <c r="ZK43" s="36" t="s">
        <v>1502</v>
      </c>
      <c r="ZL43" s="36" t="s">
        <v>1502</v>
      </c>
      <c r="ZM43" s="36"/>
      <c r="ZN43" s="966" t="e">
        <f t="shared" si="170"/>
        <v>#VALUE!</v>
      </c>
      <c r="ZO43" s="966"/>
      <c r="ZP43" s="36">
        <v>282.5</v>
      </c>
      <c r="ZQ43" s="36">
        <f t="shared" si="13"/>
        <v>282.5</v>
      </c>
      <c r="ZR43" s="36" t="s">
        <v>1159</v>
      </c>
      <c r="ZS43" s="36">
        <v>282.5</v>
      </c>
      <c r="ZT43" s="36">
        <f t="shared" si="172"/>
        <v>282.5</v>
      </c>
      <c r="ZU43" s="36">
        <v>281.60000000000002</v>
      </c>
      <c r="ZV43" s="966">
        <f t="shared" si="173"/>
        <v>-3.1858407079645213E-3</v>
      </c>
      <c r="ZW43" s="36">
        <v>322.75</v>
      </c>
      <c r="ZX43" s="36">
        <f t="shared" si="14"/>
        <v>322.75</v>
      </c>
      <c r="ZY43" s="36">
        <v>247</v>
      </c>
      <c r="ZZ43" s="59">
        <v>322.75</v>
      </c>
      <c r="AAA43" s="36">
        <f t="shared" si="174"/>
        <v>322.75</v>
      </c>
      <c r="AAB43" s="37"/>
      <c r="AAC43" s="1652">
        <f t="shared" si="175"/>
        <v>-1</v>
      </c>
      <c r="AAD43" s="36">
        <v>316</v>
      </c>
      <c r="AAE43" s="36">
        <f t="shared" si="15"/>
        <v>316</v>
      </c>
      <c r="AAF43" s="36">
        <v>253.4</v>
      </c>
      <c r="AAG43" s="59">
        <v>316</v>
      </c>
      <c r="AAH43" s="36">
        <f t="shared" si="176"/>
        <v>316</v>
      </c>
      <c r="AAI43" s="37"/>
      <c r="AAJ43" s="966">
        <f t="shared" si="177"/>
        <v>-1</v>
      </c>
      <c r="AAK43" s="391" t="s">
        <v>4607</v>
      </c>
      <c r="AAL43" s="10"/>
      <c r="AAM43" s="10"/>
      <c r="AAN43" s="10"/>
      <c r="AAO43" s="10"/>
      <c r="AAP43" s="10"/>
      <c r="AAQ43" s="10"/>
      <c r="AAR43" s="10"/>
      <c r="AAS43" s="10"/>
      <c r="AAT43" s="10"/>
      <c r="AAU43" s="10"/>
      <c r="AAV43" s="12" t="str">
        <f t="shared" si="253"/>
        <v>4.Blocker/Not Executed</v>
      </c>
      <c r="AAW43" s="10" t="str">
        <f t="shared" si="254"/>
        <v>4.Blocker/Not Executed</v>
      </c>
      <c r="AAX43" s="4" t="str">
        <f t="shared" si="258"/>
        <v>4.Blocker/Not Executed</v>
      </c>
      <c r="AAY43" s="36" t="str">
        <f t="shared" si="255"/>
        <v>4.Blocker/Not Executed</v>
      </c>
      <c r="AAZ43" s="36" t="str">
        <f t="shared" si="256"/>
        <v>4.Blocker/Not Executed</v>
      </c>
      <c r="ABA43" s="36" t="str">
        <f t="shared" si="257"/>
        <v xml:space="preserve">1. Better than baseline </v>
      </c>
      <c r="ABB43" s="36" t="str">
        <f t="shared" si="179"/>
        <v>4.Blocker/Not Executed</v>
      </c>
    </row>
    <row r="44" spans="1:730" ht="15" thickBot="1" x14ac:dyDescent="0.4">
      <c r="A44" s="36">
        <v>50</v>
      </c>
      <c r="B44" s="37" t="s">
        <v>18</v>
      </c>
      <c r="C44" s="36"/>
      <c r="D44" s="36"/>
      <c r="E44" s="926" t="s">
        <v>2244</v>
      </c>
      <c r="F44" s="1455" t="s">
        <v>2260</v>
      </c>
      <c r="G44" s="1332" t="s">
        <v>3053</v>
      </c>
      <c r="OQ44" s="36" t="s">
        <v>1502</v>
      </c>
      <c r="OR44" s="59"/>
      <c r="OS44" s="36" t="s">
        <v>1502</v>
      </c>
      <c r="OT44" s="36" t="s">
        <v>1502</v>
      </c>
      <c r="OU44" s="36" t="s">
        <v>1502</v>
      </c>
      <c r="OV44" s="36" t="s">
        <v>1502</v>
      </c>
      <c r="OW44" s="966"/>
      <c r="QQ44" s="36" t="s">
        <v>1502</v>
      </c>
      <c r="QR44" s="59"/>
      <c r="QS44" s="36" t="s">
        <v>1502</v>
      </c>
      <c r="QT44" s="36" t="s">
        <v>1502</v>
      </c>
      <c r="QU44" s="36" t="s">
        <v>1502</v>
      </c>
      <c r="QV44" s="59" t="s">
        <v>1502</v>
      </c>
      <c r="QW44" s="36" t="s">
        <v>1502</v>
      </c>
      <c r="QX44" s="36" t="s">
        <v>1502</v>
      </c>
      <c r="QY44" s="55" t="s">
        <v>1502</v>
      </c>
      <c r="QZ44" s="55" t="s">
        <v>1502</v>
      </c>
      <c r="RA44" s="36" t="s">
        <v>1502</v>
      </c>
      <c r="RB44" s="55" t="s">
        <v>1502</v>
      </c>
      <c r="RC44" s="36"/>
      <c r="RD44" s="36"/>
      <c r="RE44" s="966"/>
      <c r="SO44" s="36" t="s">
        <v>1502</v>
      </c>
      <c r="SP44" s="59"/>
      <c r="SQ44" s="36" t="s">
        <v>1502</v>
      </c>
      <c r="SR44" s="36" t="s">
        <v>1502</v>
      </c>
      <c r="SS44" s="36" t="s">
        <v>1502</v>
      </c>
      <c r="ST44" s="36" t="s">
        <v>1502</v>
      </c>
      <c r="SU44" s="59"/>
      <c r="SV44" s="36" t="s">
        <v>1502</v>
      </c>
      <c r="SW44" s="55" t="s">
        <v>1502</v>
      </c>
      <c r="SX44" s="55" t="s">
        <v>1502</v>
      </c>
      <c r="SY44" s="55" t="s">
        <v>1502</v>
      </c>
      <c r="SZ44" s="55" t="s">
        <v>1502</v>
      </c>
      <c r="TA44" s="55" t="s">
        <v>1502</v>
      </c>
      <c r="TB44" s="36"/>
      <c r="TC44" s="966"/>
      <c r="UW44" s="675">
        <v>264.5</v>
      </c>
      <c r="UX44" s="36"/>
      <c r="UY44" s="36" t="s">
        <v>1159</v>
      </c>
      <c r="UZ44" s="59">
        <f t="shared" si="145"/>
        <v>264.5</v>
      </c>
      <c r="VA44" s="59"/>
      <c r="VB44" s="59" t="s">
        <v>1159</v>
      </c>
      <c r="VC44" s="59">
        <f t="shared" si="146"/>
        <v>264.5</v>
      </c>
      <c r="VD44" s="59" t="s">
        <v>1159</v>
      </c>
      <c r="VE44" s="59">
        <f t="shared" si="147"/>
        <v>264.5</v>
      </c>
      <c r="VF44" s="1148"/>
      <c r="VG44" s="55" t="s">
        <v>1159</v>
      </c>
      <c r="VH44" s="36">
        <f t="shared" si="222"/>
        <v>264.5</v>
      </c>
      <c r="VI44" s="36"/>
      <c r="VJ44" s="36" t="s">
        <v>1159</v>
      </c>
      <c r="VK44" s="36" t="s">
        <v>1159</v>
      </c>
      <c r="VL44" s="36">
        <f t="shared" si="223"/>
        <v>264.5</v>
      </c>
      <c r="VM44" s="36"/>
      <c r="VN44" s="36" t="s">
        <v>1159</v>
      </c>
      <c r="VO44" s="36" t="s">
        <v>1159</v>
      </c>
      <c r="VP44" s="36">
        <f t="shared" si="148"/>
        <v>264.5</v>
      </c>
      <c r="VQ44" s="36"/>
      <c r="VR44" s="36" t="s">
        <v>1159</v>
      </c>
      <c r="VS44" s="6">
        <f t="shared" si="149"/>
        <v>-1</v>
      </c>
      <c r="VT44" s="6"/>
      <c r="WC44" s="36" t="s">
        <v>1502</v>
      </c>
      <c r="WD44" s="36" t="s">
        <v>1502</v>
      </c>
      <c r="WE44" s="36"/>
      <c r="WF44" s="36" t="s">
        <v>1502</v>
      </c>
      <c r="WG44" s="36" t="s">
        <v>1502</v>
      </c>
      <c r="WH44" s="59" t="s">
        <v>1502</v>
      </c>
      <c r="WI44" s="36" t="s">
        <v>1502</v>
      </c>
      <c r="WJ44" s="59"/>
      <c r="WK44" s="59" t="s">
        <v>1502</v>
      </c>
      <c r="WL44" s="36" t="s">
        <v>1502</v>
      </c>
      <c r="WM44" s="59"/>
      <c r="WN44" s="55" t="s">
        <v>1502</v>
      </c>
      <c r="WO44" s="55" t="s">
        <v>1502</v>
      </c>
      <c r="WP44" s="55" t="s">
        <v>1502</v>
      </c>
      <c r="WQ44" s="55" t="s">
        <v>1502</v>
      </c>
      <c r="WR44" s="36"/>
      <c r="WS44" s="55" t="s">
        <v>1502</v>
      </c>
      <c r="WT44" s="55" t="s">
        <v>1502</v>
      </c>
      <c r="WU44" s="36"/>
      <c r="WV44" s="966"/>
      <c r="XA44" s="36" t="s">
        <v>1502</v>
      </c>
      <c r="XB44" s="59"/>
      <c r="XC44" s="59"/>
      <c r="XD44" s="36" t="s">
        <v>1502</v>
      </c>
      <c r="XE44" s="59"/>
      <c r="XF44" s="36" t="s">
        <v>1502</v>
      </c>
      <c r="XG44" s="36" t="s">
        <v>1502</v>
      </c>
      <c r="XH44" s="36" t="s">
        <v>1502</v>
      </c>
      <c r="XI44" s="36" t="s">
        <v>1502</v>
      </c>
      <c r="XJ44" s="55" t="s">
        <v>1502</v>
      </c>
      <c r="XK44" s="55" t="s">
        <v>1502</v>
      </c>
      <c r="XL44" s="36" t="s">
        <v>1502</v>
      </c>
      <c r="XM44" s="55" t="s">
        <v>1502</v>
      </c>
      <c r="XN44" s="36"/>
      <c r="XO44" s="36" t="s">
        <v>1502</v>
      </c>
      <c r="XP44" s="36" t="s">
        <v>1502</v>
      </c>
      <c r="XQ44" s="36"/>
      <c r="XR44" s="966"/>
      <c r="XY44" s="675">
        <v>264.5</v>
      </c>
      <c r="XZ44" s="36" t="s">
        <v>1159</v>
      </c>
      <c r="YA44" s="59">
        <f t="shared" si="161"/>
        <v>264.5</v>
      </c>
      <c r="YB44" s="59" t="s">
        <v>1159</v>
      </c>
      <c r="YC44" s="59" t="s">
        <v>1159</v>
      </c>
      <c r="YD44" s="59">
        <f t="shared" si="162"/>
        <v>264.5</v>
      </c>
      <c r="YE44" s="55" t="s">
        <v>1159</v>
      </c>
      <c r="YF44" s="29">
        <f t="shared" si="163"/>
        <v>264.5</v>
      </c>
      <c r="YG44" s="1148" t="s">
        <v>1159</v>
      </c>
      <c r="YH44" s="36">
        <f t="shared" si="164"/>
        <v>264.5</v>
      </c>
      <c r="YI44" s="55" t="s">
        <v>1159</v>
      </c>
      <c r="YJ44" s="55">
        <f t="shared" si="231"/>
        <v>264.5</v>
      </c>
      <c r="YK44" s="36" t="s">
        <v>1496</v>
      </c>
      <c r="YL44" s="55" t="s">
        <v>1159</v>
      </c>
      <c r="YM44" s="36">
        <f t="shared" si="165"/>
        <v>264.5</v>
      </c>
      <c r="YN44" s="36"/>
      <c r="YO44" s="6">
        <f t="shared" si="166"/>
        <v>-1</v>
      </c>
      <c r="YR44" s="36" t="s">
        <v>1502</v>
      </c>
      <c r="YS44" s="36" t="s">
        <v>1502</v>
      </c>
      <c r="YT44" s="36"/>
      <c r="YU44" s="36" t="s">
        <v>1502</v>
      </c>
      <c r="YV44" s="36" t="s">
        <v>1502</v>
      </c>
      <c r="YW44" s="36" t="s">
        <v>1502</v>
      </c>
      <c r="YX44" s="36"/>
      <c r="YY44" s="36"/>
      <c r="YZ44" s="36"/>
      <c r="ZA44" s="36" t="s">
        <v>1502</v>
      </c>
      <c r="ZB44" s="36"/>
      <c r="ZC44" s="36"/>
      <c r="ZD44" s="1148"/>
      <c r="ZE44" s="1148"/>
      <c r="ZF44" s="36" t="s">
        <v>1502</v>
      </c>
      <c r="ZG44" s="36" t="s">
        <v>1502</v>
      </c>
      <c r="ZH44" s="55" t="s">
        <v>1502</v>
      </c>
      <c r="ZI44" s="55" t="s">
        <v>1502</v>
      </c>
      <c r="ZJ44" s="36"/>
      <c r="ZK44" s="55" t="s">
        <v>1502</v>
      </c>
      <c r="ZL44" s="55" t="s">
        <v>1502</v>
      </c>
      <c r="ZM44" s="36"/>
      <c r="ZN44" s="966" t="e">
        <f t="shared" si="170"/>
        <v>#VALUE!</v>
      </c>
      <c r="ZO44" s="966"/>
      <c r="ZP44" s="36" t="s">
        <v>1502</v>
      </c>
      <c r="ZQ44" s="36" t="s">
        <v>1502</v>
      </c>
      <c r="ZR44" s="36" t="s">
        <v>1159</v>
      </c>
      <c r="ZS44" s="36" t="s">
        <v>1502</v>
      </c>
      <c r="ZT44" s="36" t="str">
        <f t="shared" si="172"/>
        <v>NA</v>
      </c>
      <c r="ZU44" s="36" t="s">
        <v>1159</v>
      </c>
      <c r="ZV44" s="966"/>
      <c r="ZW44" s="36" t="s">
        <v>1502</v>
      </c>
      <c r="ZX44" s="36" t="str">
        <f t="shared" si="14"/>
        <v>NA</v>
      </c>
      <c r="ZY44" s="36" t="s">
        <v>1502</v>
      </c>
      <c r="ZZ44" s="59" t="s">
        <v>1502</v>
      </c>
      <c r="AAA44" s="55" t="str">
        <f t="shared" si="174"/>
        <v>NA</v>
      </c>
      <c r="AAB44" s="38"/>
      <c r="AAC44" s="1652"/>
      <c r="AAD44" s="36" t="s">
        <v>1159</v>
      </c>
      <c r="AAE44" s="36" t="str">
        <f t="shared" si="15"/>
        <v>Blocked</v>
      </c>
      <c r="AAF44" s="36" t="s">
        <v>1496</v>
      </c>
      <c r="AAG44" s="59" t="s">
        <v>1159</v>
      </c>
      <c r="AAH44" s="55" t="str">
        <f t="shared" si="176"/>
        <v>Blocked</v>
      </c>
      <c r="AAI44" s="37"/>
      <c r="AAJ44" s="966"/>
      <c r="AAK44" s="10"/>
      <c r="AAL44" s="10"/>
      <c r="AAM44" s="10"/>
      <c r="AAN44" s="10"/>
      <c r="AAO44" s="10"/>
      <c r="AAP44" s="10"/>
      <c r="AAQ44" s="10"/>
      <c r="AAR44" s="10"/>
      <c r="AAS44" s="10"/>
      <c r="AAT44" s="10"/>
      <c r="AAU44" s="10"/>
      <c r="AAV44" s="12" t="str">
        <f t="shared" si="253"/>
        <v>4.Blocker/Not Executed</v>
      </c>
      <c r="AAW44" s="10" t="str">
        <f t="shared" si="254"/>
        <v>4.Blocker/Not Executed</v>
      </c>
      <c r="AAX44" s="4" t="str">
        <f t="shared" si="258"/>
        <v>4.Blocker/Not Executed</v>
      </c>
      <c r="AAY44" s="36" t="str">
        <f t="shared" si="255"/>
        <v>4.Blocker/Not Executed</v>
      </c>
      <c r="AAZ44" s="55" t="str">
        <f t="shared" si="256"/>
        <v>4.Blocker/Not Executed</v>
      </c>
      <c r="ABA44" s="55" t="str">
        <f t="shared" si="257"/>
        <v xml:space="preserve">1. Better than baseline </v>
      </c>
      <c r="ABB44" s="55" t="str">
        <f t="shared" si="179"/>
        <v>4.Blocker/Not Executed</v>
      </c>
    </row>
    <row r="45" spans="1:730" ht="15" thickBot="1" x14ac:dyDescent="0.4">
      <c r="A45" s="9">
        <v>51</v>
      </c>
      <c r="B45" s="46" t="s">
        <v>18</v>
      </c>
      <c r="C45" s="63"/>
      <c r="D45" s="63"/>
      <c r="E45" s="1457" t="s">
        <v>3054</v>
      </c>
      <c r="F45" s="86" t="s">
        <v>3054</v>
      </c>
      <c r="G45" s="1501" t="s">
        <v>3055</v>
      </c>
      <c r="H45" s="63"/>
      <c r="I45" s="63"/>
      <c r="J45" s="63"/>
      <c r="K45" s="63"/>
      <c r="L45" s="63"/>
      <c r="M45" s="63"/>
      <c r="N45" s="63"/>
      <c r="O45" s="63"/>
      <c r="P45" s="63"/>
      <c r="Q45" s="63"/>
      <c r="R45" s="63"/>
      <c r="S45" s="63"/>
      <c r="T45" s="63"/>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63"/>
      <c r="BA45" s="63"/>
      <c r="BB45" s="63"/>
      <c r="BC45" s="63"/>
      <c r="BD45" s="63"/>
      <c r="BE45" s="63"/>
      <c r="BF45" s="63"/>
      <c r="BG45" s="63"/>
      <c r="BH45" s="63"/>
      <c r="BI45" s="63"/>
      <c r="BJ45" s="63"/>
      <c r="BK45" s="63"/>
      <c r="BL45" s="63"/>
      <c r="BM45" s="63"/>
      <c r="BN45" s="63"/>
      <c r="BO45" s="63"/>
      <c r="BP45" s="63"/>
      <c r="BQ45" s="63"/>
      <c r="BR45" s="63"/>
      <c r="BS45" s="63"/>
      <c r="BT45" s="63"/>
      <c r="BU45" s="63"/>
      <c r="BV45" s="63"/>
      <c r="BW45" s="63"/>
      <c r="BX45" s="63"/>
      <c r="BY45" s="63"/>
      <c r="BZ45" s="63"/>
      <c r="CA45" s="63"/>
      <c r="CB45" s="63"/>
      <c r="CC45" s="63"/>
      <c r="CD45" s="63"/>
      <c r="CE45" s="63"/>
      <c r="CF45" s="63"/>
      <c r="CG45" s="63"/>
      <c r="CH45" s="63"/>
      <c r="CI45" s="63"/>
      <c r="CJ45" s="63"/>
      <c r="CK45" s="63"/>
      <c r="CL45" s="63"/>
      <c r="CM45" s="63"/>
      <c r="CN45" s="63"/>
      <c r="CO45" s="63"/>
      <c r="CP45" s="63"/>
      <c r="CQ45" s="63"/>
      <c r="CR45" s="63"/>
      <c r="CS45" s="63"/>
      <c r="CT45" s="63"/>
      <c r="CU45" s="63"/>
      <c r="CV45" s="63"/>
      <c r="CW45" s="63"/>
      <c r="CX45" s="63"/>
      <c r="CY45" s="63"/>
      <c r="CZ45" s="63"/>
      <c r="DA45" s="63"/>
      <c r="DB45" s="63"/>
      <c r="DC45" s="63"/>
      <c r="DD45" s="63"/>
      <c r="DE45" s="63"/>
      <c r="DF45" s="63"/>
      <c r="DG45" s="63"/>
      <c r="DH45" s="63"/>
      <c r="DI45" s="63"/>
      <c r="DJ45" s="63"/>
      <c r="DK45" s="63"/>
      <c r="DL45" s="63"/>
      <c r="DM45" s="63"/>
      <c r="DN45" s="63"/>
      <c r="DO45" s="63"/>
      <c r="DP45" s="63"/>
      <c r="DQ45" s="63"/>
      <c r="DR45" s="63"/>
      <c r="DS45" s="63"/>
      <c r="DT45" s="63"/>
      <c r="DU45" s="63"/>
      <c r="DV45" s="63"/>
      <c r="DW45" s="63"/>
      <c r="DX45" s="63"/>
      <c r="DY45" s="63"/>
      <c r="DZ45" s="63"/>
      <c r="EA45" s="63"/>
      <c r="EB45" s="63"/>
      <c r="EC45" s="63"/>
      <c r="ED45" s="63"/>
      <c r="EE45" s="63"/>
      <c r="EF45" s="63"/>
      <c r="EG45" s="63"/>
      <c r="EH45" s="63"/>
      <c r="EI45" s="63"/>
      <c r="EJ45" s="63"/>
      <c r="EK45" s="63"/>
      <c r="EL45" s="63"/>
      <c r="EM45" s="63"/>
      <c r="EN45" s="63"/>
      <c r="EO45" s="63"/>
      <c r="EP45" s="63"/>
      <c r="EQ45" s="63"/>
      <c r="ER45" s="63"/>
      <c r="ES45" s="63"/>
      <c r="ET45" s="63"/>
      <c r="EU45" s="63"/>
      <c r="EV45" s="63"/>
      <c r="EW45" s="63"/>
      <c r="EX45" s="63"/>
      <c r="EY45" s="63"/>
      <c r="EZ45" s="63"/>
      <c r="FA45" s="63"/>
      <c r="FB45" s="63"/>
      <c r="FC45" s="63"/>
      <c r="FD45" s="63"/>
      <c r="FE45" s="63"/>
      <c r="FF45" s="63"/>
      <c r="FG45" s="63"/>
      <c r="FH45" s="63"/>
      <c r="FI45" s="63"/>
      <c r="FJ45" s="63"/>
      <c r="FK45" s="63"/>
      <c r="FL45" s="63"/>
      <c r="FM45" s="63"/>
      <c r="FN45" s="63"/>
      <c r="FO45" s="63"/>
      <c r="FP45" s="63"/>
      <c r="FQ45" s="63"/>
      <c r="FR45" s="63"/>
      <c r="FS45" s="63"/>
      <c r="FT45" s="63"/>
      <c r="FU45" s="63"/>
      <c r="FV45" s="63"/>
      <c r="FW45" s="63"/>
      <c r="FX45" s="63"/>
      <c r="FY45" s="63"/>
      <c r="FZ45" s="63"/>
      <c r="GA45" s="63"/>
      <c r="GB45" s="63"/>
      <c r="GC45" s="63"/>
      <c r="GD45" s="63"/>
      <c r="GE45" s="63"/>
      <c r="GF45" s="63"/>
      <c r="GG45" s="63"/>
      <c r="GH45" s="63"/>
      <c r="GI45" s="63"/>
      <c r="GJ45" s="63"/>
      <c r="GK45" s="63"/>
      <c r="GL45" s="63"/>
      <c r="GM45" s="63"/>
      <c r="GN45" s="63"/>
      <c r="GO45" s="63"/>
      <c r="GP45" s="63"/>
      <c r="GQ45" s="63"/>
      <c r="GR45" s="63"/>
      <c r="GS45" s="63"/>
      <c r="GT45" s="63"/>
      <c r="GU45" s="63"/>
      <c r="GV45" s="63"/>
      <c r="GW45" s="63"/>
      <c r="GX45" s="63"/>
      <c r="GY45" s="63"/>
      <c r="GZ45" s="63"/>
      <c r="HA45" s="63"/>
      <c r="HB45" s="63"/>
      <c r="HC45" s="63"/>
      <c r="HD45" s="63"/>
      <c r="HE45" s="63"/>
      <c r="HF45" s="63"/>
      <c r="HG45" s="63"/>
      <c r="HH45" s="63"/>
      <c r="HI45" s="63"/>
      <c r="HJ45" s="63"/>
      <c r="HK45" s="63"/>
      <c r="HL45" s="63"/>
      <c r="HM45" s="63"/>
      <c r="HN45" s="63"/>
      <c r="HO45" s="63"/>
      <c r="HP45" s="63"/>
      <c r="HQ45" s="63"/>
      <c r="HR45" s="63"/>
      <c r="HS45" s="63"/>
      <c r="HT45" s="63"/>
      <c r="HU45" s="63"/>
      <c r="HV45" s="63"/>
      <c r="HW45" s="63"/>
      <c r="HX45" s="63"/>
      <c r="HY45" s="63"/>
      <c r="HZ45" s="63"/>
      <c r="IA45" s="63"/>
      <c r="IB45" s="63"/>
      <c r="IC45" s="63"/>
      <c r="ID45" s="63"/>
      <c r="IE45" s="63"/>
      <c r="IF45" s="63"/>
      <c r="IG45" s="63"/>
      <c r="IH45" s="63"/>
      <c r="II45" s="63"/>
      <c r="IJ45" s="63"/>
      <c r="IK45" s="63"/>
      <c r="IL45" s="63"/>
      <c r="IM45" s="63"/>
      <c r="IN45" s="63"/>
      <c r="IO45" s="63"/>
      <c r="IP45" s="63"/>
      <c r="IQ45" s="63"/>
      <c r="IR45" s="63"/>
      <c r="IS45" s="63"/>
      <c r="IT45" s="63"/>
      <c r="IU45" s="63"/>
      <c r="IV45" s="63"/>
      <c r="IW45" s="63"/>
      <c r="IX45" s="63"/>
      <c r="IY45" s="63"/>
      <c r="IZ45" s="63"/>
      <c r="JA45" s="63"/>
      <c r="JB45" s="63"/>
      <c r="JC45" s="63"/>
      <c r="JD45" s="63"/>
      <c r="JE45" s="63"/>
      <c r="JF45" s="63"/>
      <c r="JG45" s="63"/>
      <c r="JH45" s="63"/>
      <c r="JI45" s="63"/>
      <c r="JJ45" s="63"/>
      <c r="JK45" s="63"/>
      <c r="JL45" s="63"/>
      <c r="JM45" s="63"/>
      <c r="JN45" s="63"/>
      <c r="JO45" s="63"/>
      <c r="JP45" s="63"/>
      <c r="JQ45" s="63"/>
      <c r="JR45" s="63"/>
      <c r="JS45" s="63"/>
      <c r="JT45" s="63"/>
      <c r="JU45" s="63"/>
      <c r="JV45" s="63"/>
      <c r="JW45" s="63"/>
      <c r="JX45" s="63"/>
      <c r="JY45" s="63"/>
      <c r="JZ45" s="63"/>
      <c r="KA45" s="63"/>
      <c r="KB45" s="63"/>
      <c r="KC45" s="63"/>
      <c r="KD45" s="63"/>
      <c r="KE45" s="63"/>
      <c r="KF45" s="63"/>
      <c r="KG45" s="63"/>
      <c r="KH45" s="63"/>
      <c r="KI45" s="63"/>
      <c r="KJ45" s="63"/>
      <c r="KK45" s="63"/>
      <c r="KL45" s="63"/>
      <c r="KM45" s="63"/>
      <c r="KN45" s="63"/>
      <c r="KO45" s="63"/>
      <c r="KP45" s="63"/>
      <c r="KQ45" s="63"/>
      <c r="KR45" s="63"/>
      <c r="KS45" s="63"/>
      <c r="KT45" s="63"/>
      <c r="KU45" s="63"/>
      <c r="KV45" s="63"/>
      <c r="KW45" s="63"/>
      <c r="KX45" s="63"/>
      <c r="KY45" s="63"/>
      <c r="KZ45" s="63"/>
      <c r="LA45" s="63"/>
      <c r="LB45" s="63"/>
      <c r="LC45" s="63"/>
      <c r="LD45" s="63"/>
      <c r="LE45" s="63"/>
      <c r="LF45" s="63"/>
      <c r="LG45" s="63"/>
      <c r="LH45" s="63"/>
      <c r="LI45" s="63"/>
      <c r="LJ45" s="63"/>
      <c r="LK45" s="63"/>
      <c r="LL45" s="63"/>
      <c r="LM45" s="63"/>
      <c r="LN45" s="63"/>
      <c r="LO45" s="63"/>
      <c r="LP45" s="63"/>
      <c r="LQ45" s="63"/>
      <c r="LR45" s="63"/>
      <c r="LS45" s="63"/>
      <c r="LT45" s="63"/>
      <c r="LU45" s="63"/>
      <c r="LV45" s="63"/>
      <c r="LW45" s="63"/>
      <c r="LX45" s="63"/>
      <c r="LY45" s="63"/>
      <c r="LZ45" s="63"/>
      <c r="MA45" s="63"/>
      <c r="MB45" s="63"/>
      <c r="MC45" s="63"/>
      <c r="MD45" s="63"/>
      <c r="ME45" s="63"/>
      <c r="MF45" s="63"/>
      <c r="MG45" s="63"/>
      <c r="MH45" s="63"/>
      <c r="MI45" s="63"/>
      <c r="MJ45" s="63"/>
      <c r="MK45" s="63"/>
      <c r="ML45" s="63"/>
      <c r="MM45" s="63"/>
      <c r="MN45" s="63"/>
      <c r="MO45" s="63"/>
      <c r="MP45" s="63"/>
      <c r="MQ45" s="63"/>
      <c r="MR45" s="63"/>
      <c r="MS45" s="63"/>
      <c r="MT45" s="63"/>
      <c r="MU45" s="63"/>
      <c r="MV45" s="63"/>
      <c r="MW45" s="63"/>
      <c r="MX45" s="63"/>
      <c r="MY45" s="63"/>
      <c r="MZ45" s="63"/>
      <c r="NA45" s="63"/>
      <c r="NB45" s="63"/>
      <c r="NC45" s="63"/>
      <c r="ND45" s="63"/>
      <c r="NE45" s="63"/>
      <c r="NF45" s="63"/>
      <c r="NG45" s="63"/>
      <c r="NH45" s="63"/>
      <c r="NI45" s="63"/>
      <c r="NJ45" s="63"/>
      <c r="NK45" s="63"/>
      <c r="NL45" s="63"/>
      <c r="NM45" s="63"/>
      <c r="NN45" s="63"/>
      <c r="NO45" s="63"/>
      <c r="NP45" s="63"/>
      <c r="NQ45" s="63"/>
      <c r="NR45" s="63"/>
      <c r="NS45" s="63"/>
      <c r="NT45" s="63"/>
      <c r="NU45" s="63"/>
      <c r="NV45" s="63"/>
      <c r="NW45" s="63"/>
      <c r="NX45" s="63"/>
      <c r="NY45" s="63"/>
      <c r="NZ45" s="63"/>
      <c r="OA45" s="63"/>
      <c r="OB45" s="63"/>
      <c r="OC45" s="63"/>
      <c r="OD45" s="63"/>
      <c r="OE45" s="63"/>
      <c r="OF45" s="63"/>
      <c r="OG45" s="63"/>
      <c r="OH45" s="63"/>
      <c r="OI45" s="63"/>
      <c r="OJ45" s="63"/>
      <c r="OK45" s="63"/>
      <c r="OL45" s="63"/>
      <c r="OM45" s="63"/>
      <c r="ON45" s="63"/>
      <c r="OO45" s="63"/>
      <c r="OP45" s="63"/>
      <c r="OQ45" s="63"/>
      <c r="OR45" s="63"/>
      <c r="OS45" s="40" t="s">
        <v>1502</v>
      </c>
      <c r="OT45" s="40" t="s">
        <v>1502</v>
      </c>
      <c r="OU45" s="40" t="s">
        <v>1502</v>
      </c>
      <c r="OV45" s="40" t="s">
        <v>1502</v>
      </c>
      <c r="OW45" s="1160"/>
      <c r="OX45" s="63"/>
      <c r="OY45" s="63"/>
      <c r="OZ45" s="63"/>
      <c r="PA45" s="63"/>
      <c r="PB45" s="63"/>
      <c r="PC45" s="63"/>
      <c r="PD45" s="63"/>
      <c r="PE45" s="63"/>
      <c r="PF45" s="63"/>
      <c r="PG45" s="63"/>
      <c r="PH45" s="63"/>
      <c r="PI45" s="63"/>
      <c r="PJ45" s="63"/>
      <c r="PK45" s="63"/>
      <c r="PL45" s="63"/>
      <c r="PM45" s="63"/>
      <c r="PN45" s="63"/>
      <c r="PO45" s="63"/>
      <c r="PP45" s="63"/>
      <c r="PQ45" s="63"/>
      <c r="PR45" s="63"/>
      <c r="PS45" s="63"/>
      <c r="PT45" s="63"/>
      <c r="PU45" s="63"/>
      <c r="PV45" s="63"/>
      <c r="PW45" s="63"/>
      <c r="PX45" s="63"/>
      <c r="PY45" s="63"/>
      <c r="PZ45" s="63"/>
      <c r="QA45" s="63"/>
      <c r="QB45" s="63"/>
      <c r="QC45" s="63"/>
      <c r="QD45" s="63"/>
      <c r="QE45" s="63"/>
      <c r="QF45" s="63"/>
      <c r="QG45" s="63"/>
      <c r="QH45" s="63"/>
      <c r="QI45" s="63"/>
      <c r="QJ45" s="63"/>
      <c r="QK45" s="63"/>
      <c r="QL45" s="63"/>
      <c r="QM45" s="63"/>
      <c r="QN45" s="63"/>
      <c r="QO45" s="63"/>
      <c r="QP45" s="63"/>
      <c r="QQ45" s="40"/>
      <c r="QR45" s="69"/>
      <c r="QS45" s="40" t="s">
        <v>1502</v>
      </c>
      <c r="QT45" s="40" t="s">
        <v>1502</v>
      </c>
      <c r="QU45" s="40" t="s">
        <v>1502</v>
      </c>
      <c r="QV45" s="69" t="s">
        <v>1502</v>
      </c>
      <c r="QW45" s="40" t="s">
        <v>1502</v>
      </c>
      <c r="QX45" s="40" t="s">
        <v>1502</v>
      </c>
      <c r="QY45" s="40" t="s">
        <v>1502</v>
      </c>
      <c r="QZ45" s="40" t="s">
        <v>1502</v>
      </c>
      <c r="RA45" s="40" t="s">
        <v>1502</v>
      </c>
      <c r="RB45" s="40" t="s">
        <v>1502</v>
      </c>
      <c r="RC45" s="40"/>
      <c r="RD45" s="40"/>
      <c r="RE45" s="1160"/>
      <c r="RF45" s="63"/>
      <c r="RG45" s="63"/>
      <c r="RH45" s="63"/>
      <c r="RI45" s="63"/>
      <c r="RJ45" s="63"/>
      <c r="RK45" s="63"/>
      <c r="RL45" s="63"/>
      <c r="RM45" s="63"/>
      <c r="RN45" s="63"/>
      <c r="RO45" s="63"/>
      <c r="RP45" s="63"/>
      <c r="RQ45" s="63"/>
      <c r="RR45" s="63"/>
      <c r="RS45" s="63"/>
      <c r="RT45" s="63"/>
      <c r="RU45" s="63"/>
      <c r="RV45" s="63"/>
      <c r="RW45" s="63"/>
      <c r="RX45" s="63"/>
      <c r="RY45" s="63"/>
      <c r="RZ45" s="63"/>
      <c r="SA45" s="63"/>
      <c r="SB45" s="63"/>
      <c r="SC45" s="63"/>
      <c r="SD45" s="63"/>
      <c r="SE45" s="63"/>
      <c r="SF45" s="63"/>
      <c r="SG45" s="63"/>
      <c r="SH45" s="63"/>
      <c r="SI45" s="63"/>
      <c r="SJ45" s="63"/>
      <c r="SK45" s="63"/>
      <c r="SL45" s="63"/>
      <c r="SM45" s="63"/>
      <c r="SN45" s="63"/>
      <c r="SO45" s="40"/>
      <c r="SP45" s="69"/>
      <c r="SQ45" s="40" t="s">
        <v>1502</v>
      </c>
      <c r="SR45" s="40" t="s">
        <v>1502</v>
      </c>
      <c r="SS45" s="40" t="s">
        <v>1502</v>
      </c>
      <c r="ST45" s="40" t="s">
        <v>1502</v>
      </c>
      <c r="SU45" s="69"/>
      <c r="SV45" s="40" t="s">
        <v>1502</v>
      </c>
      <c r="SW45" s="40" t="s">
        <v>1502</v>
      </c>
      <c r="SX45" s="40" t="s">
        <v>1502</v>
      </c>
      <c r="SY45" s="40" t="s">
        <v>1502</v>
      </c>
      <c r="SZ45" s="40" t="s">
        <v>1502</v>
      </c>
      <c r="TA45" s="40" t="s">
        <v>1502</v>
      </c>
      <c r="TB45" s="40"/>
      <c r="TC45" s="1160"/>
      <c r="TD45" s="63"/>
      <c r="TE45" s="63"/>
      <c r="TF45" s="63"/>
      <c r="TG45" s="63"/>
      <c r="TH45" s="63"/>
      <c r="TI45" s="63"/>
      <c r="TJ45" s="63"/>
      <c r="TK45" s="63"/>
      <c r="TL45" s="63"/>
      <c r="TM45" s="63"/>
      <c r="TN45" s="63"/>
      <c r="TO45" s="63"/>
      <c r="TP45" s="63"/>
      <c r="TQ45" s="63"/>
      <c r="TR45" s="63"/>
      <c r="TS45" s="63"/>
      <c r="TT45" s="63"/>
      <c r="TU45" s="63"/>
      <c r="TV45" s="63"/>
      <c r="TW45" s="63"/>
      <c r="TX45" s="63"/>
      <c r="TY45" s="63"/>
      <c r="TZ45" s="63"/>
      <c r="UA45" s="63"/>
      <c r="UB45" s="63"/>
      <c r="UC45" s="63"/>
      <c r="UD45" s="63"/>
      <c r="UE45" s="63"/>
      <c r="UF45" s="63"/>
      <c r="UG45" s="63"/>
      <c r="UH45" s="63"/>
      <c r="UI45" s="63"/>
      <c r="UJ45" s="63"/>
      <c r="UK45" s="63"/>
      <c r="UL45" s="63"/>
      <c r="UM45" s="63"/>
      <c r="UN45" s="63"/>
      <c r="UO45" s="63"/>
      <c r="UP45" s="63"/>
      <c r="UQ45" s="63"/>
      <c r="UR45" s="63"/>
      <c r="US45" s="63"/>
      <c r="UT45" s="63"/>
      <c r="UU45" s="63"/>
      <c r="UV45" s="63"/>
      <c r="UW45" s="1307"/>
      <c r="UX45" s="40"/>
      <c r="UY45" s="40"/>
      <c r="UZ45" s="40" t="s">
        <v>1502</v>
      </c>
      <c r="VA45" s="40" t="s">
        <v>1502</v>
      </c>
      <c r="VB45" s="40" t="s">
        <v>1502</v>
      </c>
      <c r="VC45" s="40" t="s">
        <v>1502</v>
      </c>
      <c r="VD45" s="69" t="s">
        <v>1502</v>
      </c>
      <c r="VE45" s="40" t="s">
        <v>1502</v>
      </c>
      <c r="VF45" s="40"/>
      <c r="VG45" s="40" t="s">
        <v>1159</v>
      </c>
      <c r="VH45" s="40" t="s">
        <v>1159</v>
      </c>
      <c r="VI45" s="40"/>
      <c r="VJ45" s="40" t="s">
        <v>1159</v>
      </c>
      <c r="VK45" s="40" t="s">
        <v>1502</v>
      </c>
      <c r="VL45" s="40" t="s">
        <v>1502</v>
      </c>
      <c r="VM45" s="40"/>
      <c r="VN45" s="40" t="s">
        <v>1502</v>
      </c>
      <c r="VO45" s="40" t="s">
        <v>1502</v>
      </c>
      <c r="VP45" s="40" t="s">
        <v>1502</v>
      </c>
      <c r="VQ45" s="40"/>
      <c r="VR45" s="40" t="s">
        <v>1502</v>
      </c>
      <c r="VS45" s="5"/>
      <c r="VT45" s="5"/>
      <c r="VU45" s="63"/>
      <c r="VV45" s="63"/>
      <c r="VW45" s="63"/>
      <c r="VX45" s="63"/>
      <c r="VY45" s="63"/>
      <c r="VZ45" s="63"/>
      <c r="WA45" s="63"/>
      <c r="WB45" s="63"/>
      <c r="WC45" s="40"/>
      <c r="WD45" s="40"/>
      <c r="WE45" s="40"/>
      <c r="WF45" s="40" t="s">
        <v>1502</v>
      </c>
      <c r="WG45" s="40" t="s">
        <v>1502</v>
      </c>
      <c r="WH45" s="40" t="s">
        <v>1502</v>
      </c>
      <c r="WI45" s="40" t="s">
        <v>1502</v>
      </c>
      <c r="WJ45" s="69"/>
      <c r="WK45" s="69" t="s">
        <v>1502</v>
      </c>
      <c r="WL45" s="40" t="s">
        <v>1502</v>
      </c>
      <c r="WM45" s="69"/>
      <c r="WN45" s="40" t="s">
        <v>1502</v>
      </c>
      <c r="WO45" s="40" t="s">
        <v>1502</v>
      </c>
      <c r="WP45" s="40" t="s">
        <v>1502</v>
      </c>
      <c r="WQ45" s="40" t="s">
        <v>1502</v>
      </c>
      <c r="WR45" s="40"/>
      <c r="WS45" s="40" t="s">
        <v>1502</v>
      </c>
      <c r="WT45" s="40" t="s">
        <v>1502</v>
      </c>
      <c r="WU45" s="40"/>
      <c r="WV45" s="1160"/>
      <c r="WW45" s="63"/>
      <c r="WX45" s="63"/>
      <c r="WY45" s="63"/>
      <c r="WZ45" s="63"/>
      <c r="XA45" s="40"/>
      <c r="XB45" s="69"/>
      <c r="XC45" s="69"/>
      <c r="XD45" s="40">
        <v>0.27</v>
      </c>
      <c r="XE45" s="40">
        <v>0.28000000000000003</v>
      </c>
      <c r="XF45" s="9">
        <f>MIN(XE45,XD45)</f>
        <v>0.27</v>
      </c>
      <c r="XG45" s="69">
        <v>0.28000000000000003</v>
      </c>
      <c r="XH45" s="69">
        <v>0.28000000000000003</v>
      </c>
      <c r="XI45" s="69">
        <f>MIN(XH45,XF45)</f>
        <v>0.27</v>
      </c>
      <c r="XJ45" s="40">
        <v>0.28999999999999998</v>
      </c>
      <c r="XK45" s="40">
        <f>MIN(XJ45,XI45)</f>
        <v>0.27</v>
      </c>
      <c r="XL45" s="40">
        <v>0.28999999999999998</v>
      </c>
      <c r="XM45" s="54">
        <f t="shared" ref="XM45" si="259">MIN(XL45,XK45)</f>
        <v>0.27</v>
      </c>
      <c r="XN45" s="40">
        <v>0.28999999999999998</v>
      </c>
      <c r="XO45" s="40">
        <v>0.28999999999999998</v>
      </c>
      <c r="XP45" s="40">
        <f t="shared" si="157"/>
        <v>0.27</v>
      </c>
      <c r="XQ45" s="69"/>
      <c r="XR45" s="5">
        <f t="shared" si="158"/>
        <v>-1</v>
      </c>
      <c r="XS45" s="63"/>
      <c r="XT45" s="63"/>
      <c r="XU45" s="63"/>
      <c r="XV45" s="63"/>
      <c r="XW45" s="63"/>
      <c r="XX45" s="63"/>
      <c r="XY45" s="1307"/>
      <c r="XZ45" s="40"/>
      <c r="YA45" s="40" t="s">
        <v>1159</v>
      </c>
      <c r="YB45" s="69" t="s">
        <v>1159</v>
      </c>
      <c r="YC45" s="69" t="s">
        <v>1159</v>
      </c>
      <c r="YD45" s="69" t="s">
        <v>1159</v>
      </c>
      <c r="YE45" s="40" t="s">
        <v>1502</v>
      </c>
      <c r="YF45" s="35" t="s">
        <v>1159</v>
      </c>
      <c r="YG45" s="40" t="s">
        <v>1502</v>
      </c>
      <c r="YH45" s="40" t="s">
        <v>1502</v>
      </c>
      <c r="YI45" s="40" t="s">
        <v>1502</v>
      </c>
      <c r="YJ45" s="40" t="s">
        <v>1502</v>
      </c>
      <c r="YK45" s="40" t="s">
        <v>1502</v>
      </c>
      <c r="YL45" s="40" t="s">
        <v>1502</v>
      </c>
      <c r="YM45" s="40" t="s">
        <v>1502</v>
      </c>
      <c r="YN45" s="40"/>
      <c r="YO45" s="5"/>
      <c r="YP45" s="63"/>
      <c r="YQ45" s="63"/>
      <c r="YR45" s="40"/>
      <c r="YS45" s="40"/>
      <c r="YT45" s="40"/>
      <c r="YU45" s="40">
        <v>0.33</v>
      </c>
      <c r="YV45" s="40">
        <v>0.35</v>
      </c>
      <c r="YW45" s="40">
        <f>MIN(YV45,YU45)</f>
        <v>0.33</v>
      </c>
      <c r="YX45" s="40">
        <v>0.33500000000000002</v>
      </c>
      <c r="YY45" s="40">
        <v>0.4</v>
      </c>
      <c r="YZ45" s="40">
        <v>0.41</v>
      </c>
      <c r="ZA45" s="40">
        <v>0.41</v>
      </c>
      <c r="ZB45" s="40">
        <v>0.32800000000000001</v>
      </c>
      <c r="ZC45" s="40">
        <v>0.41599999999999998</v>
      </c>
      <c r="ZD45" s="40">
        <v>0.41</v>
      </c>
      <c r="ZE45" s="40">
        <v>0.42</v>
      </c>
      <c r="ZF45" s="40">
        <f>MIN(ZE45,ZA45)</f>
        <v>0.41</v>
      </c>
      <c r="ZG45" s="40">
        <v>0.43</v>
      </c>
      <c r="ZH45" s="40">
        <v>0.43</v>
      </c>
      <c r="ZI45" s="40">
        <f t="shared" si="233"/>
        <v>0.41</v>
      </c>
      <c r="ZJ45" s="40">
        <v>0.39</v>
      </c>
      <c r="ZK45" s="40">
        <v>0.43</v>
      </c>
      <c r="ZL45" s="40">
        <f t="shared" si="169"/>
        <v>0.41</v>
      </c>
      <c r="ZM45" s="40"/>
      <c r="ZN45" s="1160">
        <f t="shared" si="170"/>
        <v>-0.19999999999999993</v>
      </c>
      <c r="ZO45" s="1160">
        <f t="shared" si="171"/>
        <v>-1</v>
      </c>
      <c r="ZP45" s="40" t="s">
        <v>1502</v>
      </c>
      <c r="ZQ45" s="40" t="s">
        <v>1502</v>
      </c>
      <c r="ZR45" s="40" t="s">
        <v>1502</v>
      </c>
      <c r="ZS45" s="40" t="s">
        <v>1502</v>
      </c>
      <c r="ZT45" s="40" t="str">
        <f t="shared" si="172"/>
        <v>NA</v>
      </c>
      <c r="ZU45" s="40" t="s">
        <v>1502</v>
      </c>
      <c r="ZV45" s="1160"/>
      <c r="ZW45" s="40" t="s">
        <v>1502</v>
      </c>
      <c r="ZX45" s="40" t="str">
        <f t="shared" si="14"/>
        <v>NA</v>
      </c>
      <c r="ZY45" s="40" t="s">
        <v>1502</v>
      </c>
      <c r="ZZ45" s="40" t="s">
        <v>1502</v>
      </c>
      <c r="AAA45" s="40" t="str">
        <f t="shared" si="174"/>
        <v>NA</v>
      </c>
      <c r="AAB45" s="40"/>
      <c r="AAC45" s="1160"/>
      <c r="AAD45" s="40" t="s">
        <v>1502</v>
      </c>
      <c r="AAE45" s="40" t="str">
        <f t="shared" si="15"/>
        <v>NA</v>
      </c>
      <c r="AAF45" s="40" t="s">
        <v>1502</v>
      </c>
      <c r="AAG45" s="40" t="s">
        <v>1502</v>
      </c>
      <c r="AAH45" s="40" t="str">
        <f t="shared" si="176"/>
        <v>NA</v>
      </c>
      <c r="AAI45" s="40"/>
      <c r="AAJ45" s="1160"/>
      <c r="AAK45" s="9"/>
      <c r="AAL45" s="9"/>
      <c r="AAM45" s="9"/>
      <c r="AAN45" s="9"/>
      <c r="AAO45" s="9"/>
      <c r="AAP45" s="9"/>
      <c r="AAQ45" s="9"/>
      <c r="AAR45" s="9"/>
      <c r="AAS45" s="9"/>
      <c r="AAT45" s="9"/>
      <c r="AAU45" s="9"/>
      <c r="AAV45" s="81" t="str">
        <f t="shared" si="253"/>
        <v>4.Blocker/Not Executed</v>
      </c>
      <c r="AAW45" s="9" t="str">
        <f t="shared" si="254"/>
        <v>4.Blocker/Not Executed</v>
      </c>
      <c r="AAX45" s="63" t="str">
        <f t="shared" si="258"/>
        <v>4.Blocker/Not Executed</v>
      </c>
      <c r="AAY45" s="40" t="str">
        <f t="shared" si="255"/>
        <v>4.Blocker/Not Executed</v>
      </c>
      <c r="AAZ45" s="40" t="str">
        <f t="shared" si="256"/>
        <v xml:space="preserve">1. Better than baseline </v>
      </c>
      <c r="ABA45" s="40" t="str">
        <f t="shared" si="257"/>
        <v>4.Blocker/Not Executed</v>
      </c>
      <c r="ABB45" s="40" t="str">
        <f t="shared" si="179"/>
        <v xml:space="preserve">1. Better than baseline </v>
      </c>
    </row>
    <row r="46" spans="1:730" ht="15" thickBot="1" x14ac:dyDescent="0.4">
      <c r="A46" s="10">
        <v>52</v>
      </c>
      <c r="B46" s="37" t="s">
        <v>18</v>
      </c>
      <c r="E46" s="926" t="s">
        <v>3054</v>
      </c>
      <c r="F46" s="84" t="s">
        <v>3054</v>
      </c>
      <c r="G46" s="1499" t="s">
        <v>3056</v>
      </c>
      <c r="OS46" s="36" t="s">
        <v>1502</v>
      </c>
      <c r="OT46" s="36" t="s">
        <v>1502</v>
      </c>
      <c r="OU46" s="36" t="s">
        <v>1502</v>
      </c>
      <c r="OV46" s="36" t="s">
        <v>1502</v>
      </c>
      <c r="OW46" s="966"/>
      <c r="QQ46" s="36"/>
      <c r="QR46" s="59"/>
      <c r="QS46" s="36" t="s">
        <v>1502</v>
      </c>
      <c r="QT46" s="36" t="s">
        <v>1502</v>
      </c>
      <c r="QU46" s="36" t="s">
        <v>1502</v>
      </c>
      <c r="QV46" s="59" t="s">
        <v>1502</v>
      </c>
      <c r="QW46" s="36" t="s">
        <v>1502</v>
      </c>
      <c r="QX46" s="36" t="s">
        <v>1502</v>
      </c>
      <c r="QY46" s="36" t="s">
        <v>1502</v>
      </c>
      <c r="QZ46" s="36" t="s">
        <v>1502</v>
      </c>
      <c r="RA46" s="36" t="s">
        <v>1502</v>
      </c>
      <c r="RB46" s="36" t="s">
        <v>1502</v>
      </c>
      <c r="RC46" s="36"/>
      <c r="RD46" s="36"/>
      <c r="RE46" s="966"/>
      <c r="SO46" s="36"/>
      <c r="SP46" s="59"/>
      <c r="SQ46" s="36" t="s">
        <v>1502</v>
      </c>
      <c r="SR46" s="36" t="s">
        <v>1502</v>
      </c>
      <c r="SS46" s="36" t="s">
        <v>1502</v>
      </c>
      <c r="ST46" s="36" t="s">
        <v>1502</v>
      </c>
      <c r="SU46" s="59"/>
      <c r="SV46" s="36" t="s">
        <v>1502</v>
      </c>
      <c r="SW46" s="36" t="s">
        <v>1502</v>
      </c>
      <c r="SX46" s="36" t="s">
        <v>1502</v>
      </c>
      <c r="SY46" s="36" t="s">
        <v>1502</v>
      </c>
      <c r="SZ46" s="36" t="s">
        <v>1502</v>
      </c>
      <c r="TA46" s="36" t="s">
        <v>1502</v>
      </c>
      <c r="TB46" s="36"/>
      <c r="TC46" s="966"/>
      <c r="UW46" s="675"/>
      <c r="UX46" s="36"/>
      <c r="UY46" s="36"/>
      <c r="UZ46" s="36" t="s">
        <v>1502</v>
      </c>
      <c r="VA46" s="36" t="s">
        <v>1502</v>
      </c>
      <c r="VB46" s="36" t="s">
        <v>1502</v>
      </c>
      <c r="VC46" s="36" t="s">
        <v>1502</v>
      </c>
      <c r="VD46" s="59" t="s">
        <v>1502</v>
      </c>
      <c r="VE46" s="36" t="s">
        <v>1502</v>
      </c>
      <c r="VF46" s="36"/>
      <c r="VG46" s="36" t="s">
        <v>1159</v>
      </c>
      <c r="VH46" s="36" t="s">
        <v>1159</v>
      </c>
      <c r="VI46" s="36"/>
      <c r="VJ46" s="36" t="s">
        <v>1159</v>
      </c>
      <c r="VK46" s="36" t="s">
        <v>1502</v>
      </c>
      <c r="VL46" s="36" t="s">
        <v>1502</v>
      </c>
      <c r="VM46" s="36"/>
      <c r="VN46" s="36" t="s">
        <v>1502</v>
      </c>
      <c r="VO46" s="36" t="s">
        <v>1502</v>
      </c>
      <c r="VP46" s="36" t="s">
        <v>1502</v>
      </c>
      <c r="VQ46" s="36"/>
      <c r="VR46" s="36" t="s">
        <v>1502</v>
      </c>
      <c r="VS46" s="6"/>
      <c r="VT46" s="6"/>
      <c r="WC46" s="36"/>
      <c r="WD46" s="36"/>
      <c r="WE46" s="36"/>
      <c r="WF46" s="36" t="s">
        <v>1502</v>
      </c>
      <c r="WG46" s="36" t="s">
        <v>1502</v>
      </c>
      <c r="WH46" s="36" t="s">
        <v>1502</v>
      </c>
      <c r="WI46" s="36" t="s">
        <v>1502</v>
      </c>
      <c r="WJ46" s="59"/>
      <c r="WK46" s="59" t="s">
        <v>1502</v>
      </c>
      <c r="WL46" s="36" t="s">
        <v>1502</v>
      </c>
      <c r="WM46" s="59"/>
      <c r="WN46" s="36" t="s">
        <v>1502</v>
      </c>
      <c r="WO46" s="36" t="s">
        <v>1502</v>
      </c>
      <c r="WP46" s="36" t="s">
        <v>1502</v>
      </c>
      <c r="WQ46" s="36" t="s">
        <v>1502</v>
      </c>
      <c r="WR46" s="36"/>
      <c r="WS46" s="36" t="s">
        <v>1502</v>
      </c>
      <c r="WT46" s="36" t="s">
        <v>1502</v>
      </c>
      <c r="WU46" s="36"/>
      <c r="WV46" s="966"/>
      <c r="XA46" s="36"/>
      <c r="XB46" s="59"/>
      <c r="XC46" s="59"/>
      <c r="XD46" s="36">
        <v>0.5</v>
      </c>
      <c r="XE46" s="37">
        <v>0.5</v>
      </c>
      <c r="XF46" s="10">
        <f>MIN(XE46,XD46)</f>
        <v>0.5</v>
      </c>
      <c r="XG46" s="59">
        <v>0.53</v>
      </c>
      <c r="XH46" s="59">
        <v>0.47</v>
      </c>
      <c r="XI46" s="59">
        <f>MIN(XH46,XF46)</f>
        <v>0.47</v>
      </c>
      <c r="XJ46" s="36">
        <v>0.48</v>
      </c>
      <c r="XK46" s="36">
        <f>MIN(XJ46,XI46)</f>
        <v>0.47</v>
      </c>
      <c r="XL46" s="36">
        <v>0.56000000000000005</v>
      </c>
      <c r="XM46" s="52">
        <v>0.57999999999999996</v>
      </c>
      <c r="XN46" s="36">
        <v>0.45</v>
      </c>
      <c r="XO46" s="36">
        <v>0.56000000000000005</v>
      </c>
      <c r="XP46" s="36">
        <f t="shared" si="157"/>
        <v>0.56000000000000005</v>
      </c>
      <c r="XQ46" s="59"/>
      <c r="XR46" s="6">
        <f t="shared" si="158"/>
        <v>-1</v>
      </c>
      <c r="XY46" s="675"/>
      <c r="XZ46" s="36"/>
      <c r="YA46" s="36" t="s">
        <v>1159</v>
      </c>
      <c r="YB46" s="59" t="s">
        <v>1159</v>
      </c>
      <c r="YC46" s="59" t="s">
        <v>1159</v>
      </c>
      <c r="YD46" s="59" t="s">
        <v>1159</v>
      </c>
      <c r="YE46" s="36" t="s">
        <v>1502</v>
      </c>
      <c r="YF46" s="29" t="s">
        <v>1159</v>
      </c>
      <c r="YG46" s="36" t="s">
        <v>1502</v>
      </c>
      <c r="YH46" s="36" t="s">
        <v>1502</v>
      </c>
      <c r="YI46" s="36" t="s">
        <v>1502</v>
      </c>
      <c r="YJ46" s="36" t="s">
        <v>1502</v>
      </c>
      <c r="YK46" s="36" t="s">
        <v>1502</v>
      </c>
      <c r="YL46" s="36" t="s">
        <v>1502</v>
      </c>
      <c r="YM46" s="36" t="s">
        <v>1502</v>
      </c>
      <c r="YN46" s="36"/>
      <c r="YO46" s="6"/>
      <c r="YR46" s="36"/>
      <c r="YS46" s="36"/>
      <c r="YT46" s="36"/>
      <c r="YU46" s="36">
        <v>0.76</v>
      </c>
      <c r="YV46" s="36">
        <v>0.75</v>
      </c>
      <c r="YW46" s="36">
        <f>MIN(YV46,YU46)</f>
        <v>0.75</v>
      </c>
      <c r="YX46" s="36" t="s">
        <v>1502</v>
      </c>
      <c r="YY46" s="36">
        <v>0.78</v>
      </c>
      <c r="YZ46" s="36">
        <v>0.79</v>
      </c>
      <c r="ZA46" s="36">
        <f>MIN(YZ46,YW46)</f>
        <v>0.75</v>
      </c>
      <c r="ZB46" s="36"/>
      <c r="ZC46" s="36">
        <v>0.74399999999999999</v>
      </c>
      <c r="ZD46" s="36"/>
      <c r="ZE46" s="36">
        <v>0.78</v>
      </c>
      <c r="ZF46" s="36">
        <f>MIN(ZE46,ZA46)</f>
        <v>0.75</v>
      </c>
      <c r="ZG46" s="36">
        <v>0.76</v>
      </c>
      <c r="ZH46" s="52">
        <v>0.90900000000000003</v>
      </c>
      <c r="ZI46" s="52">
        <v>0.92</v>
      </c>
      <c r="ZJ46" s="36">
        <v>0.6</v>
      </c>
      <c r="ZK46" s="52">
        <v>0.90900000000000003</v>
      </c>
      <c r="ZL46" s="52">
        <f t="shared" si="169"/>
        <v>0.90900000000000003</v>
      </c>
      <c r="ZM46" s="52"/>
      <c r="ZN46" s="966">
        <f t="shared" si="170"/>
        <v>-1</v>
      </c>
      <c r="ZO46" s="966">
        <f t="shared" si="171"/>
        <v>-1</v>
      </c>
      <c r="ZP46" s="36" t="s">
        <v>1502</v>
      </c>
      <c r="ZQ46" s="36" t="s">
        <v>1502</v>
      </c>
      <c r="ZR46" s="36" t="s">
        <v>1502</v>
      </c>
      <c r="ZS46" s="36" t="s">
        <v>1502</v>
      </c>
      <c r="ZT46" s="36" t="str">
        <f t="shared" si="172"/>
        <v>NA</v>
      </c>
      <c r="ZU46" s="36" t="s">
        <v>1502</v>
      </c>
      <c r="ZV46" s="966"/>
      <c r="ZW46" s="36" t="s">
        <v>1502</v>
      </c>
      <c r="ZX46" s="36" t="str">
        <f t="shared" si="14"/>
        <v>NA</v>
      </c>
      <c r="ZY46" s="36" t="s">
        <v>1502</v>
      </c>
      <c r="ZZ46" s="36" t="s">
        <v>1502</v>
      </c>
      <c r="AAA46" s="36" t="str">
        <f t="shared" si="174"/>
        <v>NA</v>
      </c>
      <c r="AAB46" s="36"/>
      <c r="AAC46" s="966"/>
      <c r="AAD46" s="36" t="s">
        <v>1502</v>
      </c>
      <c r="AAE46" s="36" t="str">
        <f t="shared" si="15"/>
        <v>NA</v>
      </c>
      <c r="AAF46" s="36" t="s">
        <v>1502</v>
      </c>
      <c r="AAG46" s="36" t="s">
        <v>1502</v>
      </c>
      <c r="AAH46" s="36" t="str">
        <f t="shared" si="176"/>
        <v>NA</v>
      </c>
      <c r="AAI46" s="36"/>
      <c r="AAJ46" s="966"/>
      <c r="AAK46" s="10"/>
      <c r="AAL46" s="10"/>
      <c r="AAM46" s="10"/>
      <c r="AAN46" s="10"/>
      <c r="AAO46" s="10"/>
      <c r="AAP46" s="10"/>
      <c r="AAQ46" s="10"/>
      <c r="AAR46" s="10"/>
      <c r="AAS46" s="10"/>
      <c r="AAT46" s="10"/>
      <c r="AAU46" s="10"/>
      <c r="AAV46" s="12" t="str">
        <f t="shared" si="253"/>
        <v>4.Blocker/Not Executed</v>
      </c>
      <c r="AAW46" s="10" t="str">
        <f t="shared" si="254"/>
        <v>4.Blocker/Not Executed</v>
      </c>
      <c r="AAX46" s="4" t="str">
        <f t="shared" si="258"/>
        <v>4.Blocker/Not Executed</v>
      </c>
      <c r="AAY46" s="36" t="str">
        <f t="shared" si="255"/>
        <v>4.Blocker/Not Executed</v>
      </c>
      <c r="AAZ46" s="36" t="str">
        <f t="shared" si="256"/>
        <v xml:space="preserve">1. Better than baseline </v>
      </c>
      <c r="ABA46" s="36" t="str">
        <f t="shared" si="257"/>
        <v>4.Blocker/Not Executed</v>
      </c>
      <c r="ABB46" s="36" t="str">
        <f t="shared" si="179"/>
        <v xml:space="preserve">1. Better than baseline </v>
      </c>
    </row>
    <row r="47" spans="1:730" ht="15" thickBot="1" x14ac:dyDescent="0.4">
      <c r="A47" s="10">
        <v>53</v>
      </c>
      <c r="B47" s="37" t="s">
        <v>18</v>
      </c>
      <c r="E47" s="926" t="s">
        <v>3054</v>
      </c>
      <c r="F47" s="84" t="s">
        <v>3054</v>
      </c>
      <c r="G47" s="1505" t="s">
        <v>3057</v>
      </c>
      <c r="H47" s="104"/>
      <c r="I47" s="104"/>
      <c r="J47" s="104"/>
      <c r="K47" s="104"/>
      <c r="L47" s="104"/>
      <c r="M47" s="104"/>
      <c r="N47" s="104"/>
      <c r="O47" s="104"/>
      <c r="P47" s="104"/>
      <c r="Q47" s="104"/>
      <c r="R47" s="104"/>
      <c r="S47" s="104"/>
      <c r="T47" s="104"/>
      <c r="U47" s="104"/>
      <c r="V47" s="104"/>
      <c r="W47" s="104"/>
      <c r="X47" s="104"/>
      <c r="Y47" s="104"/>
      <c r="Z47" s="104"/>
      <c r="AA47" s="104"/>
      <c r="AB47" s="104"/>
      <c r="AC47" s="104"/>
      <c r="AD47" s="104"/>
      <c r="AE47" s="104"/>
      <c r="AF47" s="104"/>
      <c r="AG47" s="104"/>
      <c r="AH47" s="104"/>
      <c r="AI47" s="104"/>
      <c r="AJ47" s="104"/>
      <c r="AK47" s="104"/>
      <c r="AL47" s="104"/>
      <c r="AM47" s="104"/>
      <c r="AN47" s="104"/>
      <c r="AO47" s="104"/>
      <c r="AP47" s="104"/>
      <c r="AQ47" s="104"/>
      <c r="AR47" s="104"/>
      <c r="AS47" s="104"/>
      <c r="AT47" s="104"/>
      <c r="AU47" s="104"/>
      <c r="AV47" s="104"/>
      <c r="AW47" s="104"/>
      <c r="AX47" s="104"/>
      <c r="AY47" s="104"/>
      <c r="AZ47" s="104"/>
      <c r="BA47" s="104"/>
      <c r="BB47" s="104"/>
      <c r="BC47" s="104"/>
      <c r="BD47" s="104"/>
      <c r="BE47" s="104"/>
      <c r="BF47" s="104"/>
      <c r="BG47" s="104"/>
      <c r="BH47" s="104"/>
      <c r="BI47" s="104"/>
      <c r="BJ47" s="104"/>
      <c r="BK47" s="104"/>
      <c r="BL47" s="104"/>
      <c r="BM47" s="104"/>
      <c r="BN47" s="104"/>
      <c r="BO47" s="104"/>
      <c r="BP47" s="104"/>
      <c r="BQ47" s="104"/>
      <c r="BR47" s="104"/>
      <c r="BS47" s="104"/>
      <c r="BT47" s="104"/>
      <c r="BU47" s="104"/>
      <c r="BV47" s="104"/>
      <c r="BW47" s="104"/>
      <c r="BX47" s="104"/>
      <c r="BY47" s="104"/>
      <c r="BZ47" s="104"/>
      <c r="CA47" s="104"/>
      <c r="CB47" s="104"/>
      <c r="CC47" s="104"/>
      <c r="CD47" s="104"/>
      <c r="CE47" s="104"/>
      <c r="CF47" s="104"/>
      <c r="CG47" s="104"/>
      <c r="CH47" s="104"/>
      <c r="CI47" s="104"/>
      <c r="CJ47" s="104"/>
      <c r="CK47" s="104"/>
      <c r="CL47" s="104"/>
      <c r="CM47" s="104"/>
      <c r="CN47" s="104"/>
      <c r="CO47" s="104"/>
      <c r="CP47" s="104"/>
      <c r="CQ47" s="104"/>
      <c r="CR47" s="104"/>
      <c r="CS47" s="104"/>
      <c r="CT47" s="104"/>
      <c r="CU47" s="104"/>
      <c r="CV47" s="104"/>
      <c r="CW47" s="104"/>
      <c r="CX47" s="104"/>
      <c r="CY47" s="104"/>
      <c r="CZ47" s="104"/>
      <c r="DA47" s="104"/>
      <c r="DB47" s="104"/>
      <c r="DC47" s="104"/>
      <c r="DD47" s="104"/>
      <c r="DE47" s="104"/>
      <c r="DF47" s="104"/>
      <c r="DG47" s="104"/>
      <c r="DH47" s="104"/>
      <c r="DI47" s="104"/>
      <c r="DJ47" s="104"/>
      <c r="DK47" s="104"/>
      <c r="DL47" s="104"/>
      <c r="DM47" s="104"/>
      <c r="DN47" s="104"/>
      <c r="DO47" s="104"/>
      <c r="DP47" s="104"/>
      <c r="DQ47" s="104"/>
      <c r="DR47" s="104"/>
      <c r="DS47" s="104"/>
      <c r="DT47" s="104"/>
      <c r="DU47" s="104"/>
      <c r="DV47" s="104"/>
      <c r="DW47" s="104"/>
      <c r="DX47" s="104"/>
      <c r="DY47" s="104"/>
      <c r="DZ47" s="104"/>
      <c r="EA47" s="104"/>
      <c r="EB47" s="104"/>
      <c r="EC47" s="104"/>
      <c r="ED47" s="104"/>
      <c r="EE47" s="104"/>
      <c r="EF47" s="104"/>
      <c r="EG47" s="104"/>
      <c r="EH47" s="104"/>
      <c r="EI47" s="104"/>
      <c r="EJ47" s="104"/>
      <c r="EK47" s="104"/>
      <c r="EL47" s="104"/>
      <c r="EM47" s="104"/>
      <c r="EN47" s="104"/>
      <c r="EO47" s="104"/>
      <c r="EP47" s="104"/>
      <c r="EQ47" s="104"/>
      <c r="ER47" s="104"/>
      <c r="ES47" s="104"/>
      <c r="ET47" s="104"/>
      <c r="EU47" s="104"/>
      <c r="EV47" s="104"/>
      <c r="EW47" s="104"/>
      <c r="EX47" s="104"/>
      <c r="EY47" s="104"/>
      <c r="EZ47" s="104"/>
      <c r="FA47" s="104"/>
      <c r="FB47" s="104"/>
      <c r="FC47" s="104"/>
      <c r="FD47" s="104"/>
      <c r="FE47" s="104"/>
      <c r="FF47" s="104"/>
      <c r="FG47" s="104"/>
      <c r="FH47" s="104"/>
      <c r="FI47" s="104"/>
      <c r="FJ47" s="104"/>
      <c r="FK47" s="104"/>
      <c r="FL47" s="104"/>
      <c r="FM47" s="104"/>
      <c r="FN47" s="104"/>
      <c r="FO47" s="104"/>
      <c r="FP47" s="104"/>
      <c r="FQ47" s="104"/>
      <c r="FR47" s="104"/>
      <c r="FS47" s="104"/>
      <c r="FT47" s="104"/>
      <c r="FU47" s="104"/>
      <c r="FV47" s="104"/>
      <c r="FW47" s="104"/>
      <c r="FX47" s="104"/>
      <c r="FY47" s="104"/>
      <c r="FZ47" s="104"/>
      <c r="GA47" s="104"/>
      <c r="GB47" s="104"/>
      <c r="GC47" s="104"/>
      <c r="GD47" s="104"/>
      <c r="GE47" s="104"/>
      <c r="GF47" s="104"/>
      <c r="GG47" s="104"/>
      <c r="GH47" s="104"/>
      <c r="GI47" s="104"/>
      <c r="GJ47" s="104"/>
      <c r="GK47" s="104"/>
      <c r="GL47" s="104"/>
      <c r="GM47" s="104"/>
      <c r="GN47" s="104"/>
      <c r="GO47" s="104"/>
      <c r="GP47" s="104"/>
      <c r="GQ47" s="104"/>
      <c r="GR47" s="104"/>
      <c r="GS47" s="104"/>
      <c r="GT47" s="104"/>
      <c r="GU47" s="104"/>
      <c r="GV47" s="104"/>
      <c r="GW47" s="104"/>
      <c r="GX47" s="104"/>
      <c r="GY47" s="104"/>
      <c r="GZ47" s="104"/>
      <c r="HA47" s="104"/>
      <c r="HB47" s="104"/>
      <c r="HC47" s="104"/>
      <c r="HD47" s="104"/>
      <c r="HE47" s="104"/>
      <c r="HF47" s="104"/>
      <c r="HG47" s="104"/>
      <c r="HH47" s="104"/>
      <c r="HI47" s="104"/>
      <c r="HJ47" s="104"/>
      <c r="HK47" s="104"/>
      <c r="HL47" s="104"/>
      <c r="HM47" s="104"/>
      <c r="HN47" s="104"/>
      <c r="HO47" s="104"/>
      <c r="HP47" s="104"/>
      <c r="HQ47" s="104"/>
      <c r="HR47" s="104"/>
      <c r="HS47" s="104"/>
      <c r="HT47" s="104"/>
      <c r="HU47" s="104"/>
      <c r="HV47" s="104"/>
      <c r="HW47" s="104"/>
      <c r="HX47" s="104"/>
      <c r="HY47" s="104"/>
      <c r="HZ47" s="104"/>
      <c r="IA47" s="104"/>
      <c r="IB47" s="104"/>
      <c r="IC47" s="104"/>
      <c r="ID47" s="104"/>
      <c r="IE47" s="104"/>
      <c r="IF47" s="104"/>
      <c r="IG47" s="104"/>
      <c r="IH47" s="104"/>
      <c r="II47" s="104"/>
      <c r="IJ47" s="104"/>
      <c r="IK47" s="104"/>
      <c r="IL47" s="104"/>
      <c r="IM47" s="104"/>
      <c r="IN47" s="104"/>
      <c r="IO47" s="104"/>
      <c r="IP47" s="104"/>
      <c r="IQ47" s="104"/>
      <c r="IR47" s="104"/>
      <c r="IS47" s="104"/>
      <c r="IT47" s="104"/>
      <c r="IU47" s="104"/>
      <c r="IV47" s="104"/>
      <c r="IW47" s="104"/>
      <c r="IX47" s="104"/>
      <c r="IY47" s="104"/>
      <c r="IZ47" s="104"/>
      <c r="JA47" s="104"/>
      <c r="JB47" s="104"/>
      <c r="JC47" s="104"/>
      <c r="JD47" s="104"/>
      <c r="JE47" s="104"/>
      <c r="JF47" s="104"/>
      <c r="JG47" s="104"/>
      <c r="JH47" s="104"/>
      <c r="JI47" s="104"/>
      <c r="JJ47" s="104"/>
      <c r="JK47" s="104"/>
      <c r="JL47" s="104"/>
      <c r="JM47" s="104"/>
      <c r="JN47" s="104"/>
      <c r="JO47" s="104"/>
      <c r="JP47" s="104"/>
      <c r="JQ47" s="104"/>
      <c r="JR47" s="104"/>
      <c r="JS47" s="104"/>
      <c r="JT47" s="104"/>
      <c r="JU47" s="104"/>
      <c r="JV47" s="104"/>
      <c r="JW47" s="104"/>
      <c r="JX47" s="104"/>
      <c r="JY47" s="104"/>
      <c r="JZ47" s="104"/>
      <c r="KA47" s="104"/>
      <c r="KB47" s="104"/>
      <c r="KC47" s="104"/>
      <c r="KD47" s="104"/>
      <c r="KE47" s="104"/>
      <c r="KF47" s="104"/>
      <c r="KG47" s="104"/>
      <c r="KH47" s="104"/>
      <c r="KI47" s="104"/>
      <c r="KJ47" s="104"/>
      <c r="KK47" s="104"/>
      <c r="KL47" s="104"/>
      <c r="KM47" s="104"/>
      <c r="KN47" s="104"/>
      <c r="KO47" s="104"/>
      <c r="KP47" s="104"/>
      <c r="KQ47" s="104"/>
      <c r="KR47" s="104"/>
      <c r="KS47" s="104"/>
      <c r="KT47" s="104"/>
      <c r="KU47" s="104"/>
      <c r="KV47" s="104"/>
      <c r="KW47" s="104"/>
      <c r="KX47" s="104"/>
      <c r="KY47" s="104"/>
      <c r="KZ47" s="104"/>
      <c r="LA47" s="104"/>
      <c r="LB47" s="104"/>
      <c r="LC47" s="104"/>
      <c r="LD47" s="104"/>
      <c r="LE47" s="104"/>
      <c r="LF47" s="104"/>
      <c r="LG47" s="104"/>
      <c r="LH47" s="104"/>
      <c r="LI47" s="104"/>
      <c r="LJ47" s="104"/>
      <c r="LK47" s="104"/>
      <c r="LL47" s="104"/>
      <c r="LM47" s="104"/>
      <c r="LN47" s="104"/>
      <c r="LO47" s="104"/>
      <c r="LP47" s="104"/>
      <c r="LQ47" s="104"/>
      <c r="LR47" s="104"/>
      <c r="LS47" s="104"/>
      <c r="LT47" s="104"/>
      <c r="LU47" s="104"/>
      <c r="LV47" s="104"/>
      <c r="LW47" s="104"/>
      <c r="LX47" s="104"/>
      <c r="LY47" s="104"/>
      <c r="LZ47" s="104"/>
      <c r="MA47" s="104"/>
      <c r="MB47" s="104"/>
      <c r="MC47" s="104"/>
      <c r="MD47" s="104"/>
      <c r="ME47" s="104"/>
      <c r="MF47" s="104"/>
      <c r="MG47" s="104"/>
      <c r="MH47" s="104"/>
      <c r="MI47" s="104"/>
      <c r="MJ47" s="104"/>
      <c r="MK47" s="104"/>
      <c r="ML47" s="104"/>
      <c r="MM47" s="104"/>
      <c r="MN47" s="104"/>
      <c r="MO47" s="104"/>
      <c r="MP47" s="104"/>
      <c r="MQ47" s="104"/>
      <c r="MR47" s="104"/>
      <c r="MS47" s="104"/>
      <c r="MT47" s="104"/>
      <c r="MU47" s="104"/>
      <c r="MV47" s="104"/>
      <c r="MW47" s="104"/>
      <c r="MX47" s="104"/>
      <c r="MY47" s="104"/>
      <c r="MZ47" s="104"/>
      <c r="NA47" s="104"/>
      <c r="NB47" s="104"/>
      <c r="NC47" s="104"/>
      <c r="ND47" s="104"/>
      <c r="NE47" s="104"/>
      <c r="NF47" s="104"/>
      <c r="NG47" s="104"/>
      <c r="NH47" s="104"/>
      <c r="NI47" s="104"/>
      <c r="NJ47" s="104"/>
      <c r="NK47" s="104"/>
      <c r="NL47" s="104"/>
      <c r="NM47" s="104"/>
      <c r="NN47" s="104"/>
      <c r="NO47" s="104"/>
      <c r="NP47" s="104"/>
      <c r="NQ47" s="104"/>
      <c r="NR47" s="104"/>
      <c r="NS47" s="104"/>
      <c r="NT47" s="104"/>
      <c r="NU47" s="104"/>
      <c r="NV47" s="104"/>
      <c r="NW47" s="104"/>
      <c r="NX47" s="104"/>
      <c r="NY47" s="104"/>
      <c r="NZ47" s="104"/>
      <c r="OA47" s="104"/>
      <c r="OB47" s="104"/>
      <c r="OC47" s="104"/>
      <c r="OD47" s="104"/>
      <c r="OE47" s="104"/>
      <c r="OF47" s="104"/>
      <c r="OG47" s="104"/>
      <c r="OH47" s="104"/>
      <c r="OI47" s="104"/>
      <c r="OJ47" s="104"/>
      <c r="OK47" s="104"/>
      <c r="OL47" s="104"/>
      <c r="OM47" s="104"/>
      <c r="ON47" s="104"/>
      <c r="OO47" s="104"/>
      <c r="OP47" s="104"/>
      <c r="OQ47" s="104"/>
      <c r="OR47" s="104"/>
      <c r="OS47" s="55" t="s">
        <v>1502</v>
      </c>
      <c r="OT47" s="55" t="s">
        <v>1502</v>
      </c>
      <c r="OU47" s="55" t="s">
        <v>1502</v>
      </c>
      <c r="OV47" s="55" t="s">
        <v>1502</v>
      </c>
      <c r="OW47" s="380"/>
      <c r="OX47" s="104"/>
      <c r="OY47" s="104"/>
      <c r="OZ47" s="104"/>
      <c r="PA47" s="104"/>
      <c r="PB47" s="104"/>
      <c r="PC47" s="104"/>
      <c r="PD47" s="104"/>
      <c r="PE47" s="104"/>
      <c r="PF47" s="104"/>
      <c r="PG47" s="104"/>
      <c r="PH47" s="104"/>
      <c r="PI47" s="104"/>
      <c r="PJ47" s="104"/>
      <c r="PK47" s="104"/>
      <c r="PL47" s="104"/>
      <c r="PM47" s="104"/>
      <c r="PN47" s="104"/>
      <c r="PO47" s="104"/>
      <c r="PP47" s="104"/>
      <c r="PQ47" s="104"/>
      <c r="PR47" s="104"/>
      <c r="PS47" s="104"/>
      <c r="PT47" s="104"/>
      <c r="PU47" s="104"/>
      <c r="PV47" s="104"/>
      <c r="PW47" s="104"/>
      <c r="PX47" s="104"/>
      <c r="PY47" s="104"/>
      <c r="PZ47" s="104"/>
      <c r="QA47" s="104"/>
      <c r="QB47" s="104"/>
      <c r="QC47" s="104"/>
      <c r="QD47" s="104"/>
      <c r="QE47" s="104"/>
      <c r="QF47" s="104"/>
      <c r="QG47" s="104"/>
      <c r="QH47" s="104"/>
      <c r="QI47" s="104"/>
      <c r="QJ47" s="104"/>
      <c r="QK47" s="104"/>
      <c r="QL47" s="104"/>
      <c r="QM47" s="104"/>
      <c r="QN47" s="104"/>
      <c r="QO47" s="104"/>
      <c r="QP47" s="104"/>
      <c r="QQ47" s="55"/>
      <c r="QR47" s="1148"/>
      <c r="QS47" s="55" t="s">
        <v>1502</v>
      </c>
      <c r="QT47" s="55" t="s">
        <v>1502</v>
      </c>
      <c r="QU47" s="55" t="s">
        <v>1502</v>
      </c>
      <c r="QV47" s="1148" t="s">
        <v>1502</v>
      </c>
      <c r="QW47" s="55" t="s">
        <v>1502</v>
      </c>
      <c r="QX47" s="55" t="s">
        <v>1502</v>
      </c>
      <c r="QY47" s="55" t="s">
        <v>1502</v>
      </c>
      <c r="QZ47" s="55" t="s">
        <v>1502</v>
      </c>
      <c r="RA47" s="55" t="s">
        <v>1502</v>
      </c>
      <c r="RB47" s="55" t="s">
        <v>1502</v>
      </c>
      <c r="RC47" s="55"/>
      <c r="RD47" s="55"/>
      <c r="RE47" s="380"/>
      <c r="RF47" s="104"/>
      <c r="RG47" s="104"/>
      <c r="RH47" s="104"/>
      <c r="RI47" s="104"/>
      <c r="RJ47" s="104"/>
      <c r="RK47" s="104"/>
      <c r="RL47" s="104"/>
      <c r="RM47" s="104"/>
      <c r="RN47" s="104"/>
      <c r="RO47" s="104"/>
      <c r="RP47" s="104"/>
      <c r="RQ47" s="104"/>
      <c r="RR47" s="104"/>
      <c r="RS47" s="104"/>
      <c r="RT47" s="104"/>
      <c r="RU47" s="104"/>
      <c r="RV47" s="104"/>
      <c r="RW47" s="104"/>
      <c r="RX47" s="104"/>
      <c r="RY47" s="104"/>
      <c r="RZ47" s="104"/>
      <c r="SA47" s="104"/>
      <c r="SB47" s="104"/>
      <c r="SC47" s="104"/>
      <c r="SD47" s="104"/>
      <c r="SE47" s="104"/>
      <c r="SF47" s="104"/>
      <c r="SG47" s="104"/>
      <c r="SH47" s="104"/>
      <c r="SI47" s="104"/>
      <c r="SJ47" s="104"/>
      <c r="SK47" s="104"/>
      <c r="SL47" s="104"/>
      <c r="SM47" s="104"/>
      <c r="SN47" s="104"/>
      <c r="SO47" s="55"/>
      <c r="SP47" s="1148"/>
      <c r="SQ47" s="55" t="s">
        <v>1502</v>
      </c>
      <c r="SR47" s="55" t="s">
        <v>1502</v>
      </c>
      <c r="SS47" s="55" t="s">
        <v>1502</v>
      </c>
      <c r="ST47" s="55" t="s">
        <v>1502</v>
      </c>
      <c r="SU47" s="1148"/>
      <c r="SV47" s="55" t="s">
        <v>1502</v>
      </c>
      <c r="SW47" s="55" t="s">
        <v>1502</v>
      </c>
      <c r="SX47" s="55" t="s">
        <v>1502</v>
      </c>
      <c r="SY47" s="55" t="s">
        <v>1502</v>
      </c>
      <c r="SZ47" s="55" t="s">
        <v>1502</v>
      </c>
      <c r="TA47" s="55" t="s">
        <v>1502</v>
      </c>
      <c r="TB47" s="55"/>
      <c r="TC47" s="380"/>
      <c r="TD47" s="104"/>
      <c r="TE47" s="104"/>
      <c r="TF47" s="104"/>
      <c r="TG47" s="104"/>
      <c r="TH47" s="104"/>
      <c r="TI47" s="104"/>
      <c r="TJ47" s="104"/>
      <c r="TK47" s="104"/>
      <c r="TL47" s="104"/>
      <c r="TM47" s="104"/>
      <c r="TN47" s="104"/>
      <c r="TO47" s="104"/>
      <c r="TP47" s="104"/>
      <c r="TQ47" s="104"/>
      <c r="TR47" s="104"/>
      <c r="TS47" s="104"/>
      <c r="TT47" s="104"/>
      <c r="TU47" s="104"/>
      <c r="TV47" s="104"/>
      <c r="TW47" s="104"/>
      <c r="TX47" s="104"/>
      <c r="TY47" s="104"/>
      <c r="TZ47" s="104"/>
      <c r="UA47" s="104"/>
      <c r="UB47" s="104"/>
      <c r="UC47" s="104"/>
      <c r="UD47" s="104"/>
      <c r="UE47" s="104"/>
      <c r="UF47" s="104"/>
      <c r="UG47" s="104"/>
      <c r="UH47" s="104"/>
      <c r="UI47" s="104"/>
      <c r="UJ47" s="104"/>
      <c r="UK47" s="104"/>
      <c r="UL47" s="104"/>
      <c r="UM47" s="104"/>
      <c r="UN47" s="104"/>
      <c r="UO47" s="104"/>
      <c r="UP47" s="104"/>
      <c r="UQ47" s="104"/>
      <c r="UR47" s="104"/>
      <c r="US47" s="104"/>
      <c r="UT47" s="104"/>
      <c r="UU47" s="104"/>
      <c r="UV47" s="104"/>
      <c r="UW47" s="676"/>
      <c r="UX47" s="55"/>
      <c r="UY47" s="55"/>
      <c r="UZ47" s="55" t="s">
        <v>1502</v>
      </c>
      <c r="VA47" s="55" t="s">
        <v>1502</v>
      </c>
      <c r="VB47" s="55" t="s">
        <v>1502</v>
      </c>
      <c r="VC47" s="55" t="s">
        <v>1502</v>
      </c>
      <c r="VD47" s="1148" t="s">
        <v>1502</v>
      </c>
      <c r="VE47" s="55" t="s">
        <v>1502</v>
      </c>
      <c r="VF47" s="55"/>
      <c r="VG47" s="55" t="s">
        <v>1159</v>
      </c>
      <c r="VH47" s="55" t="s">
        <v>1159</v>
      </c>
      <c r="VI47" s="55"/>
      <c r="VJ47" s="55" t="s">
        <v>1159</v>
      </c>
      <c r="VK47" s="55" t="s">
        <v>1502</v>
      </c>
      <c r="VL47" s="55" t="s">
        <v>1502</v>
      </c>
      <c r="VM47" s="55"/>
      <c r="VN47" s="55" t="s">
        <v>1502</v>
      </c>
      <c r="VO47" s="55" t="s">
        <v>1502</v>
      </c>
      <c r="VP47" s="55" t="s">
        <v>1502</v>
      </c>
      <c r="VQ47" s="55"/>
      <c r="VR47" s="55" t="s">
        <v>1502</v>
      </c>
      <c r="VS47" s="7"/>
      <c r="VT47" s="7"/>
      <c r="VU47" s="104"/>
      <c r="VV47" s="104"/>
      <c r="VW47" s="104"/>
      <c r="VX47" s="104"/>
      <c r="VY47" s="104"/>
      <c r="VZ47" s="104"/>
      <c r="WA47" s="104"/>
      <c r="WB47" s="104"/>
      <c r="WC47" s="55"/>
      <c r="WD47" s="55"/>
      <c r="WE47" s="55"/>
      <c r="WF47" s="55" t="s">
        <v>1502</v>
      </c>
      <c r="WG47" s="55" t="s">
        <v>1502</v>
      </c>
      <c r="WH47" s="55" t="s">
        <v>1502</v>
      </c>
      <c r="WI47" s="55" t="s">
        <v>1502</v>
      </c>
      <c r="WJ47" s="1148"/>
      <c r="WK47" s="1148" t="s">
        <v>1502</v>
      </c>
      <c r="WL47" s="55" t="s">
        <v>1502</v>
      </c>
      <c r="WM47" s="1148"/>
      <c r="WN47" s="55" t="s">
        <v>1502</v>
      </c>
      <c r="WO47" s="55" t="s">
        <v>1502</v>
      </c>
      <c r="WP47" s="55" t="s">
        <v>1502</v>
      </c>
      <c r="WQ47" s="55" t="s">
        <v>1502</v>
      </c>
      <c r="WR47" s="55"/>
      <c r="WS47" s="55" t="s">
        <v>1502</v>
      </c>
      <c r="WT47" s="55" t="s">
        <v>1502</v>
      </c>
      <c r="WU47" s="55"/>
      <c r="WV47" s="380"/>
      <c r="WW47" s="104"/>
      <c r="WX47" s="104"/>
      <c r="WY47" s="104"/>
      <c r="WZ47" s="104"/>
      <c r="XA47" s="55"/>
      <c r="XB47" s="1148"/>
      <c r="XC47" s="1148"/>
      <c r="XD47" s="55">
        <v>0.39</v>
      </c>
      <c r="XE47" s="38">
        <v>0.39</v>
      </c>
      <c r="XF47" s="10">
        <f>MIN(XE47,XD47)</f>
        <v>0.39</v>
      </c>
      <c r="XG47" s="1148">
        <v>0.42</v>
      </c>
      <c r="XH47" s="1148">
        <v>0.37</v>
      </c>
      <c r="XI47" s="1148">
        <f>MIN(XH47,XF47)</f>
        <v>0.37</v>
      </c>
      <c r="XJ47" s="55">
        <v>0.39</v>
      </c>
      <c r="XK47" s="55">
        <f>MIN(XJ47,XI47)</f>
        <v>0.37</v>
      </c>
      <c r="XL47" s="55">
        <v>0.48</v>
      </c>
      <c r="XM47" s="53">
        <v>0.49</v>
      </c>
      <c r="XN47" s="55">
        <v>0.46</v>
      </c>
      <c r="XO47" s="55">
        <v>0.48</v>
      </c>
      <c r="XP47" s="55">
        <f t="shared" si="157"/>
        <v>0.48</v>
      </c>
      <c r="XQ47" s="1148"/>
      <c r="XR47" s="7">
        <f t="shared" si="158"/>
        <v>-1</v>
      </c>
      <c r="XS47" s="104"/>
      <c r="XT47" s="104"/>
      <c r="XU47" s="104"/>
      <c r="XV47" s="104"/>
      <c r="XW47" s="104"/>
      <c r="XX47" s="104"/>
      <c r="XY47" s="676"/>
      <c r="XZ47" s="55"/>
      <c r="YA47" s="55" t="s">
        <v>1159</v>
      </c>
      <c r="YB47" s="1148" t="s">
        <v>1159</v>
      </c>
      <c r="YC47" s="1148" t="s">
        <v>1159</v>
      </c>
      <c r="YD47" s="1148" t="s">
        <v>1159</v>
      </c>
      <c r="YE47" s="55" t="s">
        <v>1502</v>
      </c>
      <c r="YF47" s="64" t="s">
        <v>1159</v>
      </c>
      <c r="YG47" s="55" t="s">
        <v>1502</v>
      </c>
      <c r="YH47" s="55" t="s">
        <v>1502</v>
      </c>
      <c r="YI47" s="55" t="s">
        <v>1502</v>
      </c>
      <c r="YJ47" s="55" t="s">
        <v>1502</v>
      </c>
      <c r="YK47" s="55" t="s">
        <v>1502</v>
      </c>
      <c r="YL47" s="55" t="s">
        <v>1502</v>
      </c>
      <c r="YM47" s="55" t="s">
        <v>1502</v>
      </c>
      <c r="YN47" s="55"/>
      <c r="YO47" s="7"/>
      <c r="YP47" s="104"/>
      <c r="YQ47" s="104"/>
      <c r="YR47" s="55"/>
      <c r="YS47" s="55"/>
      <c r="YT47" s="55"/>
      <c r="YU47" s="55">
        <v>0.85</v>
      </c>
      <c r="YV47" s="55">
        <v>0.86</v>
      </c>
      <c r="YW47" s="55">
        <f>MIN(YV47,YU47)</f>
        <v>0.85</v>
      </c>
      <c r="YX47" s="55" t="s">
        <v>1502</v>
      </c>
      <c r="YY47" s="55">
        <v>0.89</v>
      </c>
      <c r="YZ47" s="55">
        <v>0.86</v>
      </c>
      <c r="ZA47" s="55">
        <f>MIN(YZ47,YW47)</f>
        <v>0.85</v>
      </c>
      <c r="ZB47" s="55"/>
      <c r="ZC47" s="55">
        <v>0.85599999999999998</v>
      </c>
      <c r="ZD47" s="55"/>
      <c r="ZE47" s="55">
        <v>0.87</v>
      </c>
      <c r="ZF47" s="55">
        <f>MIN(ZE47,ZA47)</f>
        <v>0.85</v>
      </c>
      <c r="ZG47" s="36">
        <v>0.86</v>
      </c>
      <c r="ZH47" s="53">
        <v>1.052</v>
      </c>
      <c r="ZI47" s="53">
        <v>1.0900000000000001</v>
      </c>
      <c r="ZJ47" s="55">
        <v>1.1399999999999999</v>
      </c>
      <c r="ZK47" s="53">
        <v>1.052</v>
      </c>
      <c r="ZL47" s="53">
        <f t="shared" si="169"/>
        <v>1.052</v>
      </c>
      <c r="ZM47" s="53"/>
      <c r="ZN47" s="380">
        <f t="shared" si="170"/>
        <v>-1</v>
      </c>
      <c r="ZO47" s="380">
        <f t="shared" si="171"/>
        <v>-1</v>
      </c>
      <c r="ZP47" s="55" t="s">
        <v>1502</v>
      </c>
      <c r="ZQ47" s="55" t="s">
        <v>1502</v>
      </c>
      <c r="ZR47" s="55" t="s">
        <v>1502</v>
      </c>
      <c r="ZS47" s="55" t="s">
        <v>1502</v>
      </c>
      <c r="ZT47" s="55" t="str">
        <f t="shared" si="172"/>
        <v>NA</v>
      </c>
      <c r="ZU47" s="55" t="s">
        <v>1502</v>
      </c>
      <c r="ZV47" s="380"/>
      <c r="ZW47" s="55" t="s">
        <v>1502</v>
      </c>
      <c r="ZX47" s="55" t="str">
        <f t="shared" si="14"/>
        <v>NA</v>
      </c>
      <c r="ZY47" s="36" t="s">
        <v>1502</v>
      </c>
      <c r="ZZ47" s="55" t="s">
        <v>1502</v>
      </c>
      <c r="AAA47" s="55" t="str">
        <f t="shared" si="174"/>
        <v>NA</v>
      </c>
      <c r="AAB47" s="55"/>
      <c r="AAC47" s="380"/>
      <c r="AAD47" s="36" t="s">
        <v>1502</v>
      </c>
      <c r="AAE47" s="36" t="str">
        <f t="shared" si="15"/>
        <v>NA</v>
      </c>
      <c r="AAF47" s="55" t="s">
        <v>1502</v>
      </c>
      <c r="AAG47" s="36" t="s">
        <v>1502</v>
      </c>
      <c r="AAH47" s="55" t="str">
        <f t="shared" si="176"/>
        <v>NA</v>
      </c>
      <c r="AAI47" s="55"/>
      <c r="AAJ47" s="380"/>
      <c r="AAK47" s="11"/>
      <c r="AAL47" s="11"/>
      <c r="AAM47" s="11"/>
      <c r="AAN47" s="11"/>
      <c r="AAO47" s="11"/>
      <c r="AAP47" s="11"/>
      <c r="AAQ47" s="11"/>
      <c r="AAR47" s="11"/>
      <c r="AAS47" s="11"/>
      <c r="AAT47" s="11"/>
      <c r="AAU47" s="11"/>
      <c r="AAV47" s="82" t="str">
        <f t="shared" si="253"/>
        <v>4.Blocker/Not Executed</v>
      </c>
      <c r="AAW47" s="10" t="str">
        <f t="shared" si="254"/>
        <v>4.Blocker/Not Executed</v>
      </c>
      <c r="AAX47" s="4" t="str">
        <f t="shared" si="258"/>
        <v>4.Blocker/Not Executed</v>
      </c>
      <c r="AAY47" s="36" t="str">
        <f t="shared" si="255"/>
        <v>4.Blocker/Not Executed</v>
      </c>
      <c r="AAZ47" s="55" t="str">
        <f t="shared" si="256"/>
        <v xml:space="preserve">1. Better than baseline </v>
      </c>
      <c r="ABA47" s="55" t="str">
        <f t="shared" si="257"/>
        <v>4.Blocker/Not Executed</v>
      </c>
      <c r="ABB47" s="55" t="str">
        <f t="shared" si="179"/>
        <v xml:space="preserve">1. Better than baseline </v>
      </c>
    </row>
    <row r="48" spans="1:730" x14ac:dyDescent="0.35">
      <c r="A48" s="81">
        <v>54</v>
      </c>
      <c r="B48" s="40" t="s">
        <v>18</v>
      </c>
      <c r="C48" s="63"/>
      <c r="D48" s="63"/>
      <c r="E48" s="1506" t="s">
        <v>3058</v>
      </c>
      <c r="F48" s="997" t="s">
        <v>3058</v>
      </c>
      <c r="G48" s="1330" t="s">
        <v>3059</v>
      </c>
      <c r="OS48" s="40" t="s">
        <v>1502</v>
      </c>
      <c r="OT48" s="40" t="s">
        <v>1502</v>
      </c>
      <c r="OU48" s="40" t="s">
        <v>1502</v>
      </c>
      <c r="OV48" s="40" t="s">
        <v>1502</v>
      </c>
      <c r="OW48" s="1160"/>
      <c r="QS48" s="40" t="s">
        <v>1502</v>
      </c>
      <c r="QT48" s="40" t="s">
        <v>1502</v>
      </c>
      <c r="QU48" s="40" t="s">
        <v>1502</v>
      </c>
      <c r="QV48" s="69" t="s">
        <v>1502</v>
      </c>
      <c r="QW48" s="40" t="s">
        <v>1502</v>
      </c>
      <c r="QX48" s="40" t="s">
        <v>1502</v>
      </c>
      <c r="QY48" s="36" t="s">
        <v>1502</v>
      </c>
      <c r="QZ48" s="36" t="s">
        <v>1502</v>
      </c>
      <c r="RA48" s="36" t="s">
        <v>1502</v>
      </c>
      <c r="RB48" s="36" t="s">
        <v>1502</v>
      </c>
      <c r="RC48" s="36"/>
      <c r="RD48" s="36"/>
      <c r="RE48" s="1160"/>
      <c r="SQ48" s="40" t="s">
        <v>1502</v>
      </c>
      <c r="SR48" s="40" t="s">
        <v>1502</v>
      </c>
      <c r="SS48" s="40" t="s">
        <v>1502</v>
      </c>
      <c r="ST48" s="40" t="s">
        <v>1502</v>
      </c>
      <c r="SU48" s="69"/>
      <c r="SV48" s="40" t="s">
        <v>1502</v>
      </c>
      <c r="SW48" s="36" t="s">
        <v>1502</v>
      </c>
      <c r="SX48" s="36" t="s">
        <v>1502</v>
      </c>
      <c r="SY48" s="36" t="s">
        <v>1502</v>
      </c>
      <c r="SZ48" s="36" t="s">
        <v>1502</v>
      </c>
      <c r="TA48" s="36" t="s">
        <v>1502</v>
      </c>
      <c r="TB48" s="36"/>
      <c r="TC48" s="1160"/>
      <c r="UZ48" s="28">
        <v>1.133</v>
      </c>
      <c r="VA48" s="69"/>
      <c r="VB48" s="69">
        <v>1.1299999999999999</v>
      </c>
      <c r="VC48" s="69">
        <f t="shared" si="146"/>
        <v>1.1299999999999999</v>
      </c>
      <c r="VD48" s="69">
        <v>1.1499999999999999</v>
      </c>
      <c r="VE48" s="28">
        <f t="shared" si="147"/>
        <v>1.1299999999999999</v>
      </c>
      <c r="VF48" s="36"/>
      <c r="VG48" s="36">
        <v>1.1599999999999999</v>
      </c>
      <c r="VH48" s="36">
        <f t="shared" si="222"/>
        <v>1.1299999999999999</v>
      </c>
      <c r="VI48" s="36"/>
      <c r="VJ48" s="40">
        <v>1.19</v>
      </c>
      <c r="VK48" s="40">
        <v>1.1499999999999999</v>
      </c>
      <c r="VL48" s="40">
        <f t="shared" si="223"/>
        <v>1.1299999999999999</v>
      </c>
      <c r="VM48" s="40"/>
      <c r="VN48" s="40">
        <v>1.1599999999999999</v>
      </c>
      <c r="VO48" s="40">
        <v>1.1499999999999999</v>
      </c>
      <c r="VP48" s="40">
        <f t="shared" si="148"/>
        <v>1.1299999999999999</v>
      </c>
      <c r="VQ48" s="40"/>
      <c r="VR48" s="40">
        <v>1.1200000000000001</v>
      </c>
      <c r="VS48" s="5">
        <f t="shared" si="149"/>
        <v>-1</v>
      </c>
      <c r="VT48" s="5">
        <f t="shared" si="150"/>
        <v>-8.8495575221237063E-3</v>
      </c>
      <c r="WF48" s="40" t="s">
        <v>1502</v>
      </c>
      <c r="WG48" s="40" t="s">
        <v>1502</v>
      </c>
      <c r="WH48" s="40" t="s">
        <v>1502</v>
      </c>
      <c r="WI48" s="40" t="s">
        <v>1502</v>
      </c>
      <c r="WJ48" s="69"/>
      <c r="WK48" s="69" t="s">
        <v>1502</v>
      </c>
      <c r="WL48" s="40" t="s">
        <v>1502</v>
      </c>
      <c r="WM48" s="69"/>
      <c r="WN48" s="36" t="s">
        <v>1502</v>
      </c>
      <c r="WO48" s="36" t="s">
        <v>1502</v>
      </c>
      <c r="WP48" s="36" t="s">
        <v>1502</v>
      </c>
      <c r="WQ48" s="36" t="s">
        <v>1502</v>
      </c>
      <c r="WR48" s="36"/>
      <c r="WS48" s="36" t="s">
        <v>1502</v>
      </c>
      <c r="WT48" s="36" t="s">
        <v>1502</v>
      </c>
      <c r="WU48" s="36"/>
      <c r="WV48" s="1160"/>
      <c r="XD48" s="40" t="s">
        <v>1502</v>
      </c>
      <c r="XE48" s="69"/>
      <c r="XF48" s="40" t="s">
        <v>1502</v>
      </c>
      <c r="XG48" s="40" t="s">
        <v>1502</v>
      </c>
      <c r="XH48" s="40" t="s">
        <v>1502</v>
      </c>
      <c r="XI48" s="40" t="s">
        <v>1502</v>
      </c>
      <c r="XJ48" s="40" t="s">
        <v>1502</v>
      </c>
      <c r="XK48" s="40" t="s">
        <v>1502</v>
      </c>
      <c r="XL48" s="36" t="s">
        <v>1502</v>
      </c>
      <c r="XM48" s="36" t="s">
        <v>1502</v>
      </c>
      <c r="XN48" s="36"/>
      <c r="XO48" s="36" t="s">
        <v>1502</v>
      </c>
      <c r="XP48" s="36" t="s">
        <v>1502</v>
      </c>
      <c r="XQ48" s="36"/>
      <c r="XR48" s="966"/>
      <c r="XY48" s="9"/>
      <c r="XZ48" s="13"/>
      <c r="YA48" s="54">
        <v>1.133</v>
      </c>
      <c r="YB48" s="69">
        <v>1.1399999999999999</v>
      </c>
      <c r="YC48" s="69">
        <v>1.1599999999999999</v>
      </c>
      <c r="YD48" s="69">
        <f t="shared" si="162"/>
        <v>1.133</v>
      </c>
      <c r="YE48" s="40">
        <v>1.1399999999999999</v>
      </c>
      <c r="YF48" s="35">
        <f t="shared" si="163"/>
        <v>1.133</v>
      </c>
      <c r="YG48" s="36">
        <v>1.1499999999999999</v>
      </c>
      <c r="YH48" s="36">
        <f t="shared" si="164"/>
        <v>1.133</v>
      </c>
      <c r="YI48" s="36">
        <v>1.1599999999999999</v>
      </c>
      <c r="YJ48" s="36">
        <f t="shared" ref="YJ48:YJ55" si="260">MIN(YI48,YH48)</f>
        <v>1.133</v>
      </c>
      <c r="YK48" s="36">
        <v>1.18</v>
      </c>
      <c r="YL48" s="36">
        <v>1.1599999999999999</v>
      </c>
      <c r="YM48" s="36">
        <f t="shared" si="165"/>
        <v>1.133</v>
      </c>
      <c r="YN48" s="36"/>
      <c r="YO48" s="1160">
        <f t="shared" si="166"/>
        <v>-1</v>
      </c>
      <c r="YU48" s="40" t="s">
        <v>1502</v>
      </c>
      <c r="YV48" s="40" t="s">
        <v>1502</v>
      </c>
      <c r="YW48" s="40" t="s">
        <v>1502</v>
      </c>
      <c r="YX48" s="69"/>
      <c r="YY48" s="69"/>
      <c r="YZ48" s="69"/>
      <c r="ZA48" s="40" t="s">
        <v>1502</v>
      </c>
      <c r="ZB48" s="69"/>
      <c r="ZC48" s="69"/>
      <c r="ZD48" s="36"/>
      <c r="ZE48" s="36"/>
      <c r="ZF48" s="40" t="s">
        <v>1502</v>
      </c>
      <c r="ZG48" s="40" t="s">
        <v>1502</v>
      </c>
      <c r="ZH48" s="40" t="s">
        <v>1502</v>
      </c>
      <c r="ZI48" s="40" t="s">
        <v>1502</v>
      </c>
      <c r="ZJ48" s="36"/>
      <c r="ZK48" s="40" t="s">
        <v>1502</v>
      </c>
      <c r="ZL48" s="40" t="s">
        <v>1502</v>
      </c>
      <c r="ZM48" s="40"/>
      <c r="ZN48" s="1160" t="e">
        <f t="shared" si="170"/>
        <v>#VALUE!</v>
      </c>
      <c r="ZO48" s="1160"/>
      <c r="ZP48" s="40">
        <v>0.95</v>
      </c>
      <c r="ZQ48" s="40">
        <f t="shared" si="13"/>
        <v>0.95</v>
      </c>
      <c r="ZR48" s="40">
        <v>0.95</v>
      </c>
      <c r="ZS48" s="40">
        <v>0.95</v>
      </c>
      <c r="ZT48" s="40">
        <f t="shared" si="172"/>
        <v>0.95</v>
      </c>
      <c r="ZU48" s="40">
        <v>1.01</v>
      </c>
      <c r="ZV48" s="1160">
        <f t="shared" si="173"/>
        <v>6.3157894736842163E-2</v>
      </c>
      <c r="ZW48" s="40">
        <v>0.97</v>
      </c>
      <c r="ZX48" s="40">
        <f t="shared" si="14"/>
        <v>0.97</v>
      </c>
      <c r="ZY48" s="40">
        <v>0.97</v>
      </c>
      <c r="ZZ48" s="40">
        <v>0.97</v>
      </c>
      <c r="AAA48" s="40">
        <f t="shared" si="174"/>
        <v>0.97</v>
      </c>
      <c r="AAB48" s="40"/>
      <c r="AAC48" s="1160">
        <f t="shared" si="175"/>
        <v>-1</v>
      </c>
      <c r="AAD48" s="40">
        <v>0.97</v>
      </c>
      <c r="AAE48" s="40">
        <f t="shared" si="15"/>
        <v>0.97</v>
      </c>
      <c r="AAF48" s="40">
        <v>0.98</v>
      </c>
      <c r="AAG48" s="40">
        <v>0.97</v>
      </c>
      <c r="AAH48" s="40">
        <f t="shared" si="176"/>
        <v>0.97</v>
      </c>
      <c r="AAI48" s="40"/>
      <c r="AAJ48" s="1160">
        <f t="shared" si="177"/>
        <v>-1</v>
      </c>
      <c r="AAK48" s="9"/>
      <c r="AAL48" s="63"/>
      <c r="AAM48" s="63"/>
      <c r="AAN48" s="63"/>
      <c r="AAO48" s="63"/>
      <c r="AAP48" s="63"/>
      <c r="AAQ48" s="63"/>
      <c r="AAR48" s="63"/>
      <c r="AAS48" s="9"/>
      <c r="AAT48" s="63"/>
      <c r="AAU48" s="9"/>
      <c r="AAV48" s="63" t="str">
        <f t="shared" si="253"/>
        <v>4.Blocker/Not Executed</v>
      </c>
      <c r="AAW48" s="9" t="str">
        <f t="shared" si="254"/>
        <v>4.Blocker/Not Executed</v>
      </c>
      <c r="AAX48" s="63" t="str">
        <f t="shared" si="258"/>
        <v>4.Blocker/Not Executed</v>
      </c>
      <c r="AAY48" s="40" t="str">
        <f t="shared" si="255"/>
        <v>4.Blocker/Not Executed</v>
      </c>
      <c r="AAZ48" s="40" t="str">
        <f t="shared" si="256"/>
        <v>4.Blocker/Not Executed</v>
      </c>
      <c r="ABA48" s="40" t="str">
        <f t="shared" si="257"/>
        <v xml:space="preserve">1. Better than baseline </v>
      </c>
      <c r="ABB48" s="40" t="str">
        <f t="shared" si="179"/>
        <v>4.Blocker/Not Executed</v>
      </c>
    </row>
    <row r="49" spans="1:730" x14ac:dyDescent="0.35">
      <c r="A49" s="12">
        <v>55</v>
      </c>
      <c r="B49" s="36" t="s">
        <v>18</v>
      </c>
      <c r="E49" s="1507" t="s">
        <v>3058</v>
      </c>
      <c r="F49" s="1000" t="s">
        <v>3058</v>
      </c>
      <c r="G49" s="1333" t="s">
        <v>3060</v>
      </c>
      <c r="OS49" s="36" t="s">
        <v>1502</v>
      </c>
      <c r="OT49" s="36" t="s">
        <v>1502</v>
      </c>
      <c r="OU49" s="36" t="s">
        <v>1502</v>
      </c>
      <c r="OV49" s="36" t="s">
        <v>1502</v>
      </c>
      <c r="OW49" s="966"/>
      <c r="QS49" s="36" t="s">
        <v>1502</v>
      </c>
      <c r="QT49" s="36" t="s">
        <v>1502</v>
      </c>
      <c r="QU49" s="36" t="s">
        <v>1502</v>
      </c>
      <c r="QV49" s="59" t="s">
        <v>1502</v>
      </c>
      <c r="QW49" s="36" t="s">
        <v>1502</v>
      </c>
      <c r="QX49" s="36" t="s">
        <v>1502</v>
      </c>
      <c r="QY49" s="36" t="s">
        <v>1502</v>
      </c>
      <c r="QZ49" s="36" t="s">
        <v>1502</v>
      </c>
      <c r="RA49" s="36" t="s">
        <v>1502</v>
      </c>
      <c r="RB49" s="36" t="s">
        <v>1502</v>
      </c>
      <c r="RC49" s="36"/>
      <c r="RD49" s="36"/>
      <c r="RE49" s="966"/>
      <c r="SQ49" s="36" t="s">
        <v>1502</v>
      </c>
      <c r="SR49" s="36" t="s">
        <v>1502</v>
      </c>
      <c r="SS49" s="36" t="s">
        <v>1502</v>
      </c>
      <c r="ST49" s="36" t="s">
        <v>1502</v>
      </c>
      <c r="SU49" s="59"/>
      <c r="SV49" s="36" t="s">
        <v>1502</v>
      </c>
      <c r="SW49" s="36" t="s">
        <v>1502</v>
      </c>
      <c r="SX49" s="36" t="s">
        <v>1502</v>
      </c>
      <c r="SY49" s="36" t="s">
        <v>1502</v>
      </c>
      <c r="SZ49" s="36" t="s">
        <v>1502</v>
      </c>
      <c r="TA49" s="36" t="s">
        <v>1502</v>
      </c>
      <c r="TB49" s="36"/>
      <c r="TC49" s="966"/>
      <c r="UZ49" s="58">
        <v>1.109</v>
      </c>
      <c r="VA49" s="59"/>
      <c r="VB49" s="59">
        <v>1.1299999999999999</v>
      </c>
      <c r="VC49" s="59">
        <f t="shared" si="146"/>
        <v>1.109</v>
      </c>
      <c r="VD49" s="59">
        <v>1.1200000000000001</v>
      </c>
      <c r="VE49" s="58">
        <f t="shared" si="147"/>
        <v>1.109</v>
      </c>
      <c r="VF49" s="36"/>
      <c r="VG49" s="36">
        <v>1.17</v>
      </c>
      <c r="VH49" s="36">
        <f t="shared" si="222"/>
        <v>1.109</v>
      </c>
      <c r="VI49" s="36"/>
      <c r="VJ49" s="36">
        <v>1.1399999999999999</v>
      </c>
      <c r="VK49" s="36">
        <v>1.17</v>
      </c>
      <c r="VL49" s="36">
        <f t="shared" si="223"/>
        <v>1.109</v>
      </c>
      <c r="VM49" s="36"/>
      <c r="VN49" s="36">
        <v>1.18</v>
      </c>
      <c r="VO49" s="36">
        <v>1.17</v>
      </c>
      <c r="VP49" s="36">
        <f t="shared" si="148"/>
        <v>1.109</v>
      </c>
      <c r="VQ49" s="36"/>
      <c r="VR49" s="36">
        <v>1.1100000000000001</v>
      </c>
      <c r="VS49" s="6">
        <f t="shared" si="149"/>
        <v>-1</v>
      </c>
      <c r="VT49" s="6">
        <f t="shared" si="150"/>
        <v>9.0171325518495211E-4</v>
      </c>
      <c r="WF49" s="36" t="s">
        <v>1502</v>
      </c>
      <c r="WG49" s="36" t="s">
        <v>1502</v>
      </c>
      <c r="WH49" s="36" t="s">
        <v>1502</v>
      </c>
      <c r="WI49" s="36" t="s">
        <v>1502</v>
      </c>
      <c r="WJ49" s="59"/>
      <c r="WK49" s="59" t="s">
        <v>1502</v>
      </c>
      <c r="WL49" s="36" t="s">
        <v>1502</v>
      </c>
      <c r="WM49" s="59"/>
      <c r="WN49" s="36" t="s">
        <v>1502</v>
      </c>
      <c r="WO49" s="36" t="s">
        <v>1502</v>
      </c>
      <c r="WP49" s="36" t="s">
        <v>1502</v>
      </c>
      <c r="WQ49" s="36" t="s">
        <v>1502</v>
      </c>
      <c r="WR49" s="36"/>
      <c r="WS49" s="36" t="s">
        <v>1502</v>
      </c>
      <c r="WT49" s="36" t="s">
        <v>1502</v>
      </c>
      <c r="WU49" s="36"/>
      <c r="WV49" s="966"/>
      <c r="XD49" s="36" t="s">
        <v>1502</v>
      </c>
      <c r="XE49" s="59"/>
      <c r="XF49" s="36" t="s">
        <v>1502</v>
      </c>
      <c r="XG49" s="36" t="s">
        <v>1502</v>
      </c>
      <c r="XH49" s="36" t="s">
        <v>1502</v>
      </c>
      <c r="XI49" s="36" t="s">
        <v>1502</v>
      </c>
      <c r="XJ49" s="36" t="s">
        <v>1502</v>
      </c>
      <c r="XK49" s="36" t="s">
        <v>1502</v>
      </c>
      <c r="XL49" s="36" t="s">
        <v>1502</v>
      </c>
      <c r="XM49" s="36" t="s">
        <v>1502</v>
      </c>
      <c r="XN49" s="36"/>
      <c r="XO49" s="36" t="s">
        <v>1502</v>
      </c>
      <c r="XP49" s="36" t="s">
        <v>1502</v>
      </c>
      <c r="XQ49" s="36"/>
      <c r="XR49" s="966"/>
      <c r="XY49" s="10"/>
      <c r="XZ49" s="14"/>
      <c r="YA49" s="52">
        <v>1.109</v>
      </c>
      <c r="YB49" s="59">
        <v>1.1100000000000001</v>
      </c>
      <c r="YC49" s="59">
        <v>1.1599999999999999</v>
      </c>
      <c r="YD49" s="59">
        <f t="shared" si="162"/>
        <v>1.109</v>
      </c>
      <c r="YE49" s="36">
        <v>1.1299999999999999</v>
      </c>
      <c r="YF49" s="29">
        <f t="shared" si="163"/>
        <v>1.109</v>
      </c>
      <c r="YG49" s="36">
        <v>1.1599999999999999</v>
      </c>
      <c r="YH49" s="36">
        <f t="shared" si="164"/>
        <v>1.109</v>
      </c>
      <c r="YI49" s="36">
        <v>1.1299999999999999</v>
      </c>
      <c r="YJ49" s="36">
        <f t="shared" si="260"/>
        <v>1.109</v>
      </c>
      <c r="YK49" s="36">
        <v>1.1399999999999999</v>
      </c>
      <c r="YL49" s="36">
        <v>1.1299999999999999</v>
      </c>
      <c r="YM49" s="36">
        <f t="shared" si="165"/>
        <v>1.109</v>
      </c>
      <c r="YN49" s="36"/>
      <c r="YO49" s="966">
        <f t="shared" si="166"/>
        <v>-1</v>
      </c>
      <c r="YU49" s="36" t="s">
        <v>1502</v>
      </c>
      <c r="YV49" s="36" t="s">
        <v>1502</v>
      </c>
      <c r="YW49" s="36" t="s">
        <v>1502</v>
      </c>
      <c r="YX49" s="59"/>
      <c r="YY49" s="59"/>
      <c r="YZ49" s="59"/>
      <c r="ZA49" s="36" t="s">
        <v>1502</v>
      </c>
      <c r="ZB49" s="59"/>
      <c r="ZC49" s="59"/>
      <c r="ZD49" s="36"/>
      <c r="ZE49" s="36"/>
      <c r="ZF49" s="36" t="s">
        <v>1502</v>
      </c>
      <c r="ZG49" s="36" t="s">
        <v>1502</v>
      </c>
      <c r="ZH49" s="36" t="s">
        <v>1502</v>
      </c>
      <c r="ZI49" s="36" t="s">
        <v>1502</v>
      </c>
      <c r="ZJ49" s="36"/>
      <c r="ZK49" s="36" t="s">
        <v>1502</v>
      </c>
      <c r="ZL49" s="36" t="s">
        <v>1502</v>
      </c>
      <c r="ZM49" s="36"/>
      <c r="ZN49" s="966" t="e">
        <f t="shared" si="170"/>
        <v>#VALUE!</v>
      </c>
      <c r="ZO49" s="966"/>
      <c r="ZP49" s="36">
        <v>0.97</v>
      </c>
      <c r="ZQ49" s="36">
        <f t="shared" si="13"/>
        <v>0.97</v>
      </c>
      <c r="ZR49" s="36">
        <v>0.96</v>
      </c>
      <c r="ZS49" s="36">
        <v>0.97</v>
      </c>
      <c r="ZT49" s="36">
        <f t="shared" si="172"/>
        <v>0.97</v>
      </c>
      <c r="ZU49" s="36">
        <v>0.98</v>
      </c>
      <c r="ZV49" s="966">
        <f t="shared" si="173"/>
        <v>1.0309278350515474E-2</v>
      </c>
      <c r="ZW49" s="36">
        <v>0.97</v>
      </c>
      <c r="ZX49" s="36">
        <f t="shared" si="14"/>
        <v>0.97</v>
      </c>
      <c r="ZY49" s="36">
        <v>0.99</v>
      </c>
      <c r="ZZ49" s="36">
        <v>0.97</v>
      </c>
      <c r="AAA49" s="36">
        <f t="shared" si="174"/>
        <v>0.97</v>
      </c>
      <c r="AAB49" s="36"/>
      <c r="AAC49" s="966">
        <f t="shared" si="175"/>
        <v>-1</v>
      </c>
      <c r="AAD49" s="36">
        <v>0.96</v>
      </c>
      <c r="AAE49" s="36">
        <f t="shared" si="15"/>
        <v>0.96</v>
      </c>
      <c r="AAF49" s="36">
        <v>0.97</v>
      </c>
      <c r="AAG49" s="36">
        <v>0.96</v>
      </c>
      <c r="AAH49" s="36">
        <f t="shared" si="176"/>
        <v>0.96</v>
      </c>
      <c r="AAI49" s="36"/>
      <c r="AAJ49" s="966">
        <f t="shared" si="177"/>
        <v>-1</v>
      </c>
      <c r="AAK49" s="10"/>
      <c r="AAS49" s="10"/>
      <c r="AAU49" s="10"/>
      <c r="AAV49" s="4" t="str">
        <f t="shared" si="253"/>
        <v>4.Blocker/Not Executed</v>
      </c>
      <c r="AAW49" s="10" t="str">
        <f t="shared" si="254"/>
        <v>4.Blocker/Not Executed</v>
      </c>
      <c r="AAX49" s="4" t="str">
        <f t="shared" si="258"/>
        <v>4.Blocker/Not Executed</v>
      </c>
      <c r="AAY49" s="36" t="str">
        <f t="shared" si="255"/>
        <v>4.Blocker/Not Executed</v>
      </c>
      <c r="AAZ49" s="36" t="str">
        <f t="shared" si="256"/>
        <v>4.Blocker/Not Executed</v>
      </c>
      <c r="ABA49" s="36" t="str">
        <f t="shared" si="257"/>
        <v xml:space="preserve">1. Better than baseline </v>
      </c>
      <c r="ABB49" s="36" t="str">
        <f t="shared" si="179"/>
        <v>4.Blocker/Not Executed</v>
      </c>
    </row>
    <row r="50" spans="1:730" x14ac:dyDescent="0.35">
      <c r="A50" s="12">
        <v>56</v>
      </c>
      <c r="B50" s="36" t="s">
        <v>18</v>
      </c>
      <c r="E50" s="1507" t="s">
        <v>3058</v>
      </c>
      <c r="F50" s="1000" t="s">
        <v>3058</v>
      </c>
      <c r="G50" s="1333" t="s">
        <v>3061</v>
      </c>
      <c r="OS50" s="36" t="s">
        <v>1502</v>
      </c>
      <c r="OT50" s="36" t="s">
        <v>1502</v>
      </c>
      <c r="OU50" s="36" t="s">
        <v>1502</v>
      </c>
      <c r="OV50" s="36" t="s">
        <v>1502</v>
      </c>
      <c r="OW50" s="966"/>
      <c r="QS50" s="36" t="s">
        <v>1502</v>
      </c>
      <c r="QT50" s="36" t="s">
        <v>1502</v>
      </c>
      <c r="QU50" s="36" t="s">
        <v>1502</v>
      </c>
      <c r="QV50" s="59" t="s">
        <v>1502</v>
      </c>
      <c r="QW50" s="36" t="s">
        <v>1502</v>
      </c>
      <c r="QX50" s="36" t="s">
        <v>1502</v>
      </c>
      <c r="QY50" s="36" t="s">
        <v>1502</v>
      </c>
      <c r="QZ50" s="36" t="s">
        <v>1502</v>
      </c>
      <c r="RA50" s="36" t="s">
        <v>1502</v>
      </c>
      <c r="RB50" s="36" t="s">
        <v>1502</v>
      </c>
      <c r="RC50" s="36"/>
      <c r="RD50" s="36"/>
      <c r="RE50" s="966"/>
      <c r="SQ50" s="36" t="s">
        <v>1502</v>
      </c>
      <c r="SR50" s="36" t="s">
        <v>1502</v>
      </c>
      <c r="SS50" s="36" t="s">
        <v>1502</v>
      </c>
      <c r="ST50" s="36" t="s">
        <v>1502</v>
      </c>
      <c r="SU50" s="59"/>
      <c r="SV50" s="36" t="s">
        <v>1502</v>
      </c>
      <c r="SW50" s="36" t="s">
        <v>1502</v>
      </c>
      <c r="SX50" s="36" t="s">
        <v>1502</v>
      </c>
      <c r="SY50" s="36" t="s">
        <v>1502</v>
      </c>
      <c r="SZ50" s="36" t="s">
        <v>1502</v>
      </c>
      <c r="TA50" s="36" t="s">
        <v>1502</v>
      </c>
      <c r="TB50" s="36"/>
      <c r="TC50" s="966"/>
      <c r="UZ50" s="58">
        <v>1.3011999999999999</v>
      </c>
      <c r="VA50" s="59"/>
      <c r="VB50" s="59">
        <v>1.35</v>
      </c>
      <c r="VC50" s="59">
        <f t="shared" si="146"/>
        <v>1.3011999999999999</v>
      </c>
      <c r="VD50" s="59">
        <v>1.32</v>
      </c>
      <c r="VE50" s="58">
        <f t="shared" si="147"/>
        <v>1.3011999999999999</v>
      </c>
      <c r="VF50" s="36"/>
      <c r="VG50" s="36">
        <v>1.31</v>
      </c>
      <c r="VH50" s="36">
        <f t="shared" si="222"/>
        <v>1.3011999999999999</v>
      </c>
      <c r="VI50" s="36"/>
      <c r="VJ50" s="36">
        <v>1.33</v>
      </c>
      <c r="VK50" s="36">
        <v>1.32</v>
      </c>
      <c r="VL50" s="36">
        <f t="shared" si="223"/>
        <v>1.3011999999999999</v>
      </c>
      <c r="VM50" s="36"/>
      <c r="VN50" s="36">
        <v>1.34</v>
      </c>
      <c r="VO50" s="36">
        <v>1.32</v>
      </c>
      <c r="VP50" s="36">
        <f t="shared" si="148"/>
        <v>1.3011999999999999</v>
      </c>
      <c r="VQ50" s="36"/>
      <c r="VR50" s="36">
        <v>1.26</v>
      </c>
      <c r="VS50" s="6">
        <f t="shared" si="149"/>
        <v>-1</v>
      </c>
      <c r="VT50" s="6">
        <f t="shared" si="150"/>
        <v>-3.1663080233630424E-2</v>
      </c>
      <c r="WF50" s="36" t="s">
        <v>1502</v>
      </c>
      <c r="WG50" s="36" t="s">
        <v>1502</v>
      </c>
      <c r="WH50" s="36" t="s">
        <v>1502</v>
      </c>
      <c r="WI50" s="36" t="s">
        <v>1502</v>
      </c>
      <c r="WJ50" s="59"/>
      <c r="WK50" s="59" t="s">
        <v>1502</v>
      </c>
      <c r="WL50" s="36" t="s">
        <v>1502</v>
      </c>
      <c r="WM50" s="59"/>
      <c r="WN50" s="36" t="s">
        <v>1502</v>
      </c>
      <c r="WO50" s="36" t="s">
        <v>1502</v>
      </c>
      <c r="WP50" s="36" t="s">
        <v>1502</v>
      </c>
      <c r="WQ50" s="36" t="s">
        <v>1502</v>
      </c>
      <c r="WR50" s="36"/>
      <c r="WS50" s="36" t="s">
        <v>1502</v>
      </c>
      <c r="WT50" s="36" t="s">
        <v>1502</v>
      </c>
      <c r="WU50" s="36"/>
      <c r="WV50" s="966"/>
      <c r="XD50" s="36" t="s">
        <v>1502</v>
      </c>
      <c r="XE50" s="59"/>
      <c r="XF50" s="36" t="s">
        <v>1502</v>
      </c>
      <c r="XG50" s="36" t="s">
        <v>1502</v>
      </c>
      <c r="XH50" s="36" t="s">
        <v>1502</v>
      </c>
      <c r="XI50" s="36" t="s">
        <v>1502</v>
      </c>
      <c r="XJ50" s="36" t="s">
        <v>1502</v>
      </c>
      <c r="XK50" s="36" t="s">
        <v>1502</v>
      </c>
      <c r="XL50" s="36" t="s">
        <v>1502</v>
      </c>
      <c r="XM50" s="36" t="s">
        <v>1502</v>
      </c>
      <c r="XN50" s="36"/>
      <c r="XO50" s="36" t="s">
        <v>1502</v>
      </c>
      <c r="XP50" s="36" t="s">
        <v>1502</v>
      </c>
      <c r="XQ50" s="36"/>
      <c r="XR50" s="966"/>
      <c r="XY50" s="10"/>
      <c r="XZ50" s="14"/>
      <c r="YA50" s="52">
        <v>1.3011999999999999</v>
      </c>
      <c r="YB50" s="59">
        <v>1.35</v>
      </c>
      <c r="YC50" s="59">
        <v>1.34</v>
      </c>
      <c r="YD50" s="59">
        <f t="shared" si="162"/>
        <v>1.3011999999999999</v>
      </c>
      <c r="YE50" s="36">
        <v>1.35</v>
      </c>
      <c r="YF50" s="29">
        <f t="shared" si="163"/>
        <v>1.3011999999999999</v>
      </c>
      <c r="YG50" s="36">
        <v>1.35</v>
      </c>
      <c r="YH50" s="36">
        <f t="shared" si="164"/>
        <v>1.3011999999999999</v>
      </c>
      <c r="YI50" s="36">
        <v>1.33</v>
      </c>
      <c r="YJ50" s="36">
        <f t="shared" si="260"/>
        <v>1.3011999999999999</v>
      </c>
      <c r="YK50" s="36">
        <v>1.35</v>
      </c>
      <c r="YL50" s="36">
        <v>1.33</v>
      </c>
      <c r="YM50" s="36">
        <f t="shared" si="165"/>
        <v>1.3011999999999999</v>
      </c>
      <c r="YN50" s="36"/>
      <c r="YO50" s="966">
        <f t="shared" si="166"/>
        <v>-1</v>
      </c>
      <c r="YU50" s="36" t="s">
        <v>1502</v>
      </c>
      <c r="YV50" s="36" t="s">
        <v>1502</v>
      </c>
      <c r="YW50" s="36" t="s">
        <v>1502</v>
      </c>
      <c r="YX50" s="59"/>
      <c r="YY50" s="59"/>
      <c r="YZ50" s="59"/>
      <c r="ZA50" s="36" t="s">
        <v>1502</v>
      </c>
      <c r="ZB50" s="59"/>
      <c r="ZC50" s="59"/>
      <c r="ZD50" s="36"/>
      <c r="ZE50" s="36"/>
      <c r="ZF50" s="36" t="s">
        <v>1502</v>
      </c>
      <c r="ZG50" s="36" t="s">
        <v>1502</v>
      </c>
      <c r="ZH50" s="36" t="s">
        <v>1502</v>
      </c>
      <c r="ZI50" s="36" t="s">
        <v>1502</v>
      </c>
      <c r="ZJ50" s="36"/>
      <c r="ZK50" s="36" t="s">
        <v>1502</v>
      </c>
      <c r="ZL50" s="36" t="s">
        <v>1502</v>
      </c>
      <c r="ZM50" s="36"/>
      <c r="ZN50" s="966" t="e">
        <f t="shared" si="170"/>
        <v>#VALUE!</v>
      </c>
      <c r="ZO50" s="966"/>
      <c r="ZP50" s="36">
        <v>1.03</v>
      </c>
      <c r="ZQ50" s="36">
        <f t="shared" si="13"/>
        <v>1.03</v>
      </c>
      <c r="ZR50" s="36">
        <v>1.02</v>
      </c>
      <c r="ZS50" s="36">
        <v>1.03</v>
      </c>
      <c r="ZT50" s="36">
        <f t="shared" si="172"/>
        <v>1.03</v>
      </c>
      <c r="ZU50" s="36">
        <v>1</v>
      </c>
      <c r="ZV50" s="966">
        <f t="shared" si="173"/>
        <v>-2.9126213592233035E-2</v>
      </c>
      <c r="ZW50" s="36">
        <v>1.04</v>
      </c>
      <c r="ZX50" s="36">
        <f t="shared" si="14"/>
        <v>1.04</v>
      </c>
      <c r="ZY50" s="36">
        <v>1.08</v>
      </c>
      <c r="ZZ50" s="36">
        <v>1.04</v>
      </c>
      <c r="AAA50" s="36">
        <f t="shared" si="174"/>
        <v>1.04</v>
      </c>
      <c r="AAB50" s="36"/>
      <c r="AAC50" s="966">
        <f t="shared" si="175"/>
        <v>-1</v>
      </c>
      <c r="AAD50" s="36">
        <v>1.04</v>
      </c>
      <c r="AAE50" s="36">
        <f t="shared" si="15"/>
        <v>1.04</v>
      </c>
      <c r="AAF50" s="36">
        <v>1.1200000000000001</v>
      </c>
      <c r="AAG50" s="36">
        <v>1.04</v>
      </c>
      <c r="AAH50" s="36">
        <f t="shared" si="176"/>
        <v>1.04</v>
      </c>
      <c r="AAI50" s="36"/>
      <c r="AAJ50" s="966">
        <f t="shared" si="177"/>
        <v>-1</v>
      </c>
      <c r="AAK50" s="10"/>
      <c r="AAS50" s="10"/>
      <c r="AAU50" s="10"/>
      <c r="AAV50" s="4" t="str">
        <f t="shared" si="253"/>
        <v>4.Blocker/Not Executed</v>
      </c>
      <c r="AAW50" s="10" t="str">
        <f t="shared" si="254"/>
        <v>4.Blocker/Not Executed</v>
      </c>
      <c r="AAX50" s="4" t="str">
        <f t="shared" si="258"/>
        <v>4.Blocker/Not Executed</v>
      </c>
      <c r="AAY50" s="36" t="str">
        <f t="shared" si="255"/>
        <v>4.Blocker/Not Executed</v>
      </c>
      <c r="AAZ50" s="36" t="str">
        <f t="shared" si="256"/>
        <v>4.Blocker/Not Executed</v>
      </c>
      <c r="ABA50" s="36" t="str">
        <f t="shared" si="257"/>
        <v xml:space="preserve">1. Better than baseline </v>
      </c>
      <c r="ABB50" s="36" t="str">
        <f t="shared" si="179"/>
        <v>4.Blocker/Not Executed</v>
      </c>
    </row>
    <row r="51" spans="1:730" x14ac:dyDescent="0.35">
      <c r="A51" s="12">
        <v>57</v>
      </c>
      <c r="B51" s="36" t="s">
        <v>18</v>
      </c>
      <c r="E51" s="1507" t="s">
        <v>3058</v>
      </c>
      <c r="F51" s="1000" t="s">
        <v>3058</v>
      </c>
      <c r="G51" s="1333" t="s">
        <v>3062</v>
      </c>
      <c r="OS51" s="36" t="s">
        <v>1502</v>
      </c>
      <c r="OT51" s="36" t="s">
        <v>1502</v>
      </c>
      <c r="OU51" s="36" t="s">
        <v>1502</v>
      </c>
      <c r="OV51" s="36" t="s">
        <v>1502</v>
      </c>
      <c r="OW51" s="966"/>
      <c r="QS51" s="36" t="s">
        <v>1502</v>
      </c>
      <c r="QT51" s="36" t="s">
        <v>1502</v>
      </c>
      <c r="QU51" s="36" t="s">
        <v>1502</v>
      </c>
      <c r="QV51" s="59" t="s">
        <v>1502</v>
      </c>
      <c r="QW51" s="36" t="s">
        <v>1502</v>
      </c>
      <c r="QX51" s="36" t="s">
        <v>1502</v>
      </c>
      <c r="QY51" s="36" t="s">
        <v>1502</v>
      </c>
      <c r="QZ51" s="36" t="s">
        <v>1502</v>
      </c>
      <c r="RA51" s="36" t="s">
        <v>1502</v>
      </c>
      <c r="RB51" s="36" t="s">
        <v>1502</v>
      </c>
      <c r="RC51" s="36"/>
      <c r="RD51" s="36"/>
      <c r="RE51" s="966"/>
      <c r="SQ51" s="36" t="s">
        <v>1502</v>
      </c>
      <c r="SR51" s="36" t="s">
        <v>1502</v>
      </c>
      <c r="SS51" s="36" t="s">
        <v>1502</v>
      </c>
      <c r="ST51" s="36" t="s">
        <v>1502</v>
      </c>
      <c r="SU51" s="59"/>
      <c r="SV51" s="36" t="s">
        <v>1502</v>
      </c>
      <c r="SW51" s="36" t="s">
        <v>1502</v>
      </c>
      <c r="SX51" s="36" t="s">
        <v>1502</v>
      </c>
      <c r="SY51" s="36" t="s">
        <v>1502</v>
      </c>
      <c r="SZ51" s="36" t="s">
        <v>1502</v>
      </c>
      <c r="TA51" s="36" t="s">
        <v>1502</v>
      </c>
      <c r="TB51" s="36"/>
      <c r="TC51" s="966"/>
      <c r="UZ51" s="58">
        <v>1.298</v>
      </c>
      <c r="VA51" s="59"/>
      <c r="VB51" s="59">
        <v>1.28</v>
      </c>
      <c r="VC51" s="59">
        <f t="shared" si="146"/>
        <v>1.28</v>
      </c>
      <c r="VD51" s="59">
        <v>1.37</v>
      </c>
      <c r="VE51" s="59">
        <f t="shared" si="147"/>
        <v>1.28</v>
      </c>
      <c r="VF51" s="36"/>
      <c r="VG51" s="36">
        <v>1.35</v>
      </c>
      <c r="VH51" s="36">
        <f t="shared" si="222"/>
        <v>1.28</v>
      </c>
      <c r="VI51" s="36"/>
      <c r="VJ51" s="36">
        <v>1.28</v>
      </c>
      <c r="VK51" s="36">
        <v>1.37</v>
      </c>
      <c r="VL51" s="36">
        <f t="shared" si="223"/>
        <v>1.28</v>
      </c>
      <c r="VM51" s="36"/>
      <c r="VN51" s="36">
        <v>1.35</v>
      </c>
      <c r="VO51" s="36">
        <v>1.37</v>
      </c>
      <c r="VP51" s="36">
        <f t="shared" si="148"/>
        <v>1.28</v>
      </c>
      <c r="VQ51" s="36"/>
      <c r="VR51" s="36">
        <v>1.26</v>
      </c>
      <c r="VS51" s="6">
        <f t="shared" si="149"/>
        <v>-1</v>
      </c>
      <c r="VT51" s="6">
        <f t="shared" si="150"/>
        <v>-1.5625000000000014E-2</v>
      </c>
      <c r="WF51" s="36" t="s">
        <v>1502</v>
      </c>
      <c r="WG51" s="36" t="s">
        <v>1502</v>
      </c>
      <c r="WH51" s="36" t="s">
        <v>1502</v>
      </c>
      <c r="WI51" s="36" t="s">
        <v>1502</v>
      </c>
      <c r="WJ51" s="59"/>
      <c r="WK51" s="59" t="s">
        <v>1502</v>
      </c>
      <c r="WL51" s="36" t="s">
        <v>1502</v>
      </c>
      <c r="WM51" s="59"/>
      <c r="WN51" s="36" t="s">
        <v>1502</v>
      </c>
      <c r="WO51" s="36" t="s">
        <v>1502</v>
      </c>
      <c r="WP51" s="36" t="s">
        <v>1502</v>
      </c>
      <c r="WQ51" s="36" t="s">
        <v>1502</v>
      </c>
      <c r="WR51" s="36"/>
      <c r="WS51" s="36" t="s">
        <v>1502</v>
      </c>
      <c r="WT51" s="36" t="s">
        <v>1502</v>
      </c>
      <c r="WU51" s="36"/>
      <c r="WV51" s="966"/>
      <c r="XD51" s="36" t="s">
        <v>1502</v>
      </c>
      <c r="XE51" s="59"/>
      <c r="XF51" s="36" t="s">
        <v>1502</v>
      </c>
      <c r="XG51" s="36" t="s">
        <v>1502</v>
      </c>
      <c r="XH51" s="36" t="s">
        <v>1502</v>
      </c>
      <c r="XI51" s="36" t="s">
        <v>1502</v>
      </c>
      <c r="XJ51" s="36" t="s">
        <v>1502</v>
      </c>
      <c r="XK51" s="36" t="s">
        <v>1502</v>
      </c>
      <c r="XL51" s="36" t="s">
        <v>1502</v>
      </c>
      <c r="XM51" s="36" t="s">
        <v>1502</v>
      </c>
      <c r="XN51" s="36"/>
      <c r="XO51" s="36" t="s">
        <v>1502</v>
      </c>
      <c r="XP51" s="36" t="s">
        <v>1502</v>
      </c>
      <c r="XQ51" s="36"/>
      <c r="XR51" s="966"/>
      <c r="XY51" s="10"/>
      <c r="XZ51" s="14"/>
      <c r="YA51" s="52">
        <v>1.298</v>
      </c>
      <c r="YB51" s="59">
        <v>1.36</v>
      </c>
      <c r="YC51" s="59">
        <v>1.35</v>
      </c>
      <c r="YD51" s="59">
        <f t="shared" si="162"/>
        <v>1.298</v>
      </c>
      <c r="YE51" s="36">
        <v>1.35</v>
      </c>
      <c r="YF51" s="29">
        <f t="shared" si="163"/>
        <v>1.298</v>
      </c>
      <c r="YG51" s="36">
        <v>1.34</v>
      </c>
      <c r="YH51" s="36">
        <f t="shared" si="164"/>
        <v>1.298</v>
      </c>
      <c r="YI51" s="36">
        <v>1.37</v>
      </c>
      <c r="YJ51" s="36">
        <f t="shared" si="260"/>
        <v>1.298</v>
      </c>
      <c r="YK51" s="36">
        <v>1.38</v>
      </c>
      <c r="YL51" s="36">
        <v>1.37</v>
      </c>
      <c r="YM51" s="36">
        <f t="shared" si="165"/>
        <v>1.298</v>
      </c>
      <c r="YN51" s="36"/>
      <c r="YO51" s="966">
        <f t="shared" si="166"/>
        <v>-1</v>
      </c>
      <c r="YU51" s="36" t="s">
        <v>1502</v>
      </c>
      <c r="YV51" s="36" t="s">
        <v>1502</v>
      </c>
      <c r="YW51" s="36" t="s">
        <v>1502</v>
      </c>
      <c r="YX51" s="59"/>
      <c r="YY51" s="59"/>
      <c r="YZ51" s="59"/>
      <c r="ZA51" s="36" t="s">
        <v>1502</v>
      </c>
      <c r="ZB51" s="59"/>
      <c r="ZC51" s="59"/>
      <c r="ZD51" s="36"/>
      <c r="ZE51" s="36"/>
      <c r="ZF51" s="36" t="s">
        <v>1502</v>
      </c>
      <c r="ZG51" s="36" t="s">
        <v>1502</v>
      </c>
      <c r="ZH51" s="36" t="s">
        <v>1502</v>
      </c>
      <c r="ZI51" s="36" t="s">
        <v>1502</v>
      </c>
      <c r="ZJ51" s="36"/>
      <c r="ZK51" s="36" t="s">
        <v>1502</v>
      </c>
      <c r="ZL51" s="36" t="s">
        <v>1502</v>
      </c>
      <c r="ZM51" s="36"/>
      <c r="ZN51" s="966" t="e">
        <f t="shared" si="170"/>
        <v>#VALUE!</v>
      </c>
      <c r="ZO51" s="966"/>
      <c r="ZP51" s="36">
        <v>1.07</v>
      </c>
      <c r="ZQ51" s="36">
        <f t="shared" si="13"/>
        <v>1.07</v>
      </c>
      <c r="ZR51" s="36">
        <v>1.06</v>
      </c>
      <c r="ZS51" s="36">
        <v>1.07</v>
      </c>
      <c r="ZT51" s="36">
        <f t="shared" si="172"/>
        <v>1.07</v>
      </c>
      <c r="ZU51" s="36">
        <v>1.05</v>
      </c>
      <c r="ZV51" s="966">
        <f t="shared" si="173"/>
        <v>-1.8691588785046745E-2</v>
      </c>
      <c r="ZW51" s="36">
        <v>1.06</v>
      </c>
      <c r="ZX51" s="36">
        <f t="shared" si="14"/>
        <v>1.06</v>
      </c>
      <c r="ZY51" s="36">
        <v>1.07</v>
      </c>
      <c r="ZZ51" s="36">
        <v>1.06</v>
      </c>
      <c r="AAA51" s="36">
        <f t="shared" si="174"/>
        <v>1.06</v>
      </c>
      <c r="AAB51" s="36"/>
      <c r="AAC51" s="966">
        <f t="shared" si="175"/>
        <v>-1</v>
      </c>
      <c r="AAD51" s="36">
        <v>1.06</v>
      </c>
      <c r="AAE51" s="36">
        <f t="shared" si="15"/>
        <v>1.06</v>
      </c>
      <c r="AAF51" s="36">
        <v>1.08</v>
      </c>
      <c r="AAG51" s="36">
        <v>1.06</v>
      </c>
      <c r="AAH51" s="36">
        <f t="shared" si="176"/>
        <v>1.06</v>
      </c>
      <c r="AAI51" s="36"/>
      <c r="AAJ51" s="966">
        <f t="shared" si="177"/>
        <v>-1</v>
      </c>
      <c r="AAK51" s="10"/>
      <c r="AAS51" s="10"/>
      <c r="AAU51" s="10"/>
      <c r="AAV51" s="4" t="str">
        <f t="shared" si="253"/>
        <v>4.Blocker/Not Executed</v>
      </c>
      <c r="AAW51" s="10" t="str">
        <f t="shared" si="254"/>
        <v>4.Blocker/Not Executed</v>
      </c>
      <c r="AAX51" s="4" t="str">
        <f t="shared" si="258"/>
        <v>4.Blocker/Not Executed</v>
      </c>
      <c r="AAY51" s="36" t="str">
        <f t="shared" si="255"/>
        <v>4.Blocker/Not Executed</v>
      </c>
      <c r="AAZ51" s="36" t="str">
        <f t="shared" si="256"/>
        <v>4.Blocker/Not Executed</v>
      </c>
      <c r="ABA51" s="36" t="str">
        <f t="shared" si="257"/>
        <v xml:space="preserve">1. Better than baseline </v>
      </c>
      <c r="ABB51" s="36" t="str">
        <f t="shared" si="179"/>
        <v>4.Blocker/Not Executed</v>
      </c>
    </row>
    <row r="52" spans="1:730" ht="15" thickBot="1" x14ac:dyDescent="0.4">
      <c r="A52" s="12">
        <v>58</v>
      </c>
      <c r="B52" s="36" t="s">
        <v>18</v>
      </c>
      <c r="E52" s="1507" t="s">
        <v>3058</v>
      </c>
      <c r="F52" s="1000" t="s">
        <v>3058</v>
      </c>
      <c r="G52" s="1333" t="s">
        <v>3063</v>
      </c>
      <c r="OS52" s="36" t="s">
        <v>1502</v>
      </c>
      <c r="OT52" s="36" t="s">
        <v>1502</v>
      </c>
      <c r="OU52" s="36" t="s">
        <v>1502</v>
      </c>
      <c r="OV52" s="36" t="s">
        <v>1502</v>
      </c>
      <c r="OW52" s="966"/>
      <c r="QS52" s="36" t="s">
        <v>1502</v>
      </c>
      <c r="QT52" s="36" t="s">
        <v>1502</v>
      </c>
      <c r="QU52" s="36" t="s">
        <v>1502</v>
      </c>
      <c r="QV52" s="59" t="s">
        <v>1502</v>
      </c>
      <c r="QW52" s="36" t="s">
        <v>1502</v>
      </c>
      <c r="QX52" s="36" t="s">
        <v>1502</v>
      </c>
      <c r="QY52" s="36" t="s">
        <v>1502</v>
      </c>
      <c r="QZ52" s="36" t="s">
        <v>1502</v>
      </c>
      <c r="RA52" s="36" t="s">
        <v>1502</v>
      </c>
      <c r="RB52" s="36" t="s">
        <v>1502</v>
      </c>
      <c r="RC52" s="36"/>
      <c r="RD52" s="36"/>
      <c r="RE52" s="966"/>
      <c r="SQ52" s="36" t="s">
        <v>1502</v>
      </c>
      <c r="SR52" s="36" t="s">
        <v>1502</v>
      </c>
      <c r="SS52" s="36" t="s">
        <v>1502</v>
      </c>
      <c r="ST52" s="36" t="s">
        <v>1502</v>
      </c>
      <c r="SU52" s="59"/>
      <c r="SV52" s="36" t="s">
        <v>1502</v>
      </c>
      <c r="SW52" s="36" t="s">
        <v>1502</v>
      </c>
      <c r="SX52" s="36" t="s">
        <v>1502</v>
      </c>
      <c r="SY52" s="36" t="s">
        <v>1502</v>
      </c>
      <c r="SZ52" s="36" t="s">
        <v>1502</v>
      </c>
      <c r="TA52" s="36" t="s">
        <v>1502</v>
      </c>
      <c r="TB52" s="36"/>
      <c r="TC52" s="966"/>
      <c r="UZ52" s="58">
        <v>1.1299999999999999</v>
      </c>
      <c r="VA52" s="59"/>
      <c r="VB52" s="59">
        <v>1.1499999999999999</v>
      </c>
      <c r="VC52" s="59">
        <f t="shared" si="146"/>
        <v>1.1299999999999999</v>
      </c>
      <c r="VD52" s="59">
        <v>1.17</v>
      </c>
      <c r="VE52" s="59">
        <f t="shared" si="147"/>
        <v>1.1299999999999999</v>
      </c>
      <c r="VF52" s="36"/>
      <c r="VG52" s="36">
        <v>1.1599999999999999</v>
      </c>
      <c r="VH52" s="36">
        <f t="shared" si="222"/>
        <v>1.1299999999999999</v>
      </c>
      <c r="VI52" s="36"/>
      <c r="VJ52" s="36">
        <v>1.1299999999999999</v>
      </c>
      <c r="VK52" s="36">
        <v>1.1399999999999999</v>
      </c>
      <c r="VL52" s="36">
        <f t="shared" si="223"/>
        <v>1.1299999999999999</v>
      </c>
      <c r="VM52" s="36"/>
      <c r="VN52" s="36">
        <v>1.1599999999999999</v>
      </c>
      <c r="VO52" s="36">
        <v>1.1399999999999999</v>
      </c>
      <c r="VP52" s="36">
        <f t="shared" si="148"/>
        <v>1.1299999999999999</v>
      </c>
      <c r="VQ52" s="36"/>
      <c r="VR52" s="36">
        <v>1.1200000000000001</v>
      </c>
      <c r="VS52" s="6">
        <f t="shared" si="149"/>
        <v>-1</v>
      </c>
      <c r="VT52" s="6">
        <f t="shared" si="150"/>
        <v>-8.8495575221237063E-3</v>
      </c>
      <c r="WF52" s="36" t="s">
        <v>1502</v>
      </c>
      <c r="WG52" s="36" t="s">
        <v>1502</v>
      </c>
      <c r="WH52" s="36" t="s">
        <v>1502</v>
      </c>
      <c r="WI52" s="36" t="s">
        <v>1502</v>
      </c>
      <c r="WJ52" s="59"/>
      <c r="WK52" s="59" t="s">
        <v>1502</v>
      </c>
      <c r="WL52" s="36" t="s">
        <v>1502</v>
      </c>
      <c r="WM52" s="59"/>
      <c r="WN52" s="36" t="s">
        <v>1502</v>
      </c>
      <c r="WO52" s="36" t="s">
        <v>1502</v>
      </c>
      <c r="WP52" s="36" t="s">
        <v>1502</v>
      </c>
      <c r="WQ52" s="36" t="s">
        <v>1502</v>
      </c>
      <c r="WR52" s="36"/>
      <c r="WS52" s="36" t="s">
        <v>1502</v>
      </c>
      <c r="WT52" s="36" t="s">
        <v>1502</v>
      </c>
      <c r="WU52" s="36"/>
      <c r="WV52" s="966"/>
      <c r="XD52" s="36" t="s">
        <v>1502</v>
      </c>
      <c r="XE52" s="59"/>
      <c r="XF52" s="36" t="s">
        <v>1502</v>
      </c>
      <c r="XG52" s="36" t="s">
        <v>1502</v>
      </c>
      <c r="XH52" s="36" t="s">
        <v>1502</v>
      </c>
      <c r="XI52" s="36" t="s">
        <v>1502</v>
      </c>
      <c r="XJ52" s="36" t="s">
        <v>1502</v>
      </c>
      <c r="XK52" s="36" t="s">
        <v>1502</v>
      </c>
      <c r="XL52" s="36" t="s">
        <v>1502</v>
      </c>
      <c r="XM52" s="36" t="s">
        <v>1502</v>
      </c>
      <c r="XN52" s="36"/>
      <c r="XO52" s="36" t="s">
        <v>1502</v>
      </c>
      <c r="XP52" s="36" t="s">
        <v>1502</v>
      </c>
      <c r="XQ52" s="36"/>
      <c r="XR52" s="966"/>
      <c r="XY52" s="10"/>
      <c r="XZ52" s="14"/>
      <c r="YA52" s="52">
        <v>1.1299999999999999</v>
      </c>
      <c r="YB52" s="59">
        <v>1.1399999999999999</v>
      </c>
      <c r="YC52" s="59">
        <v>1.1599999999999999</v>
      </c>
      <c r="YD52" s="59">
        <f t="shared" si="162"/>
        <v>1.1299999999999999</v>
      </c>
      <c r="YE52" s="36">
        <v>1.1100000000000001</v>
      </c>
      <c r="YF52" s="29">
        <f t="shared" si="163"/>
        <v>1.1100000000000001</v>
      </c>
      <c r="YG52" s="36">
        <v>1.1299999999999999</v>
      </c>
      <c r="YH52" s="36">
        <f t="shared" si="164"/>
        <v>1.1100000000000001</v>
      </c>
      <c r="YI52" s="36">
        <v>1.1399999999999999</v>
      </c>
      <c r="YJ52" s="36">
        <f t="shared" si="260"/>
        <v>1.1100000000000001</v>
      </c>
      <c r="YK52" s="36">
        <v>1.1599999999999999</v>
      </c>
      <c r="YL52" s="36">
        <v>1.1399999999999999</v>
      </c>
      <c r="YM52" s="36">
        <f t="shared" si="165"/>
        <v>1.1100000000000001</v>
      </c>
      <c r="YN52" s="36"/>
      <c r="YO52" s="966">
        <f t="shared" si="166"/>
        <v>-1</v>
      </c>
      <c r="YU52" s="36" t="s">
        <v>1502</v>
      </c>
      <c r="YV52" s="36" t="s">
        <v>1502</v>
      </c>
      <c r="YW52" s="36" t="s">
        <v>1502</v>
      </c>
      <c r="YX52" s="59"/>
      <c r="YY52" s="59"/>
      <c r="YZ52" s="59"/>
      <c r="ZA52" s="36" t="s">
        <v>1502</v>
      </c>
      <c r="ZB52" s="59"/>
      <c r="ZC52" s="59"/>
      <c r="ZD52" s="36"/>
      <c r="ZE52" s="36"/>
      <c r="ZF52" s="36" t="s">
        <v>1502</v>
      </c>
      <c r="ZG52" s="36" t="s">
        <v>1502</v>
      </c>
      <c r="ZH52" s="36" t="s">
        <v>1502</v>
      </c>
      <c r="ZI52" s="36" t="s">
        <v>1502</v>
      </c>
      <c r="ZJ52" s="36"/>
      <c r="ZK52" s="36" t="s">
        <v>1502</v>
      </c>
      <c r="ZL52" s="36" t="s">
        <v>1502</v>
      </c>
      <c r="ZM52" s="36"/>
      <c r="ZN52" s="966" t="e">
        <f t="shared" si="170"/>
        <v>#VALUE!</v>
      </c>
      <c r="ZO52" s="966"/>
      <c r="ZP52" s="36">
        <v>1</v>
      </c>
      <c r="ZQ52" s="36">
        <f t="shared" si="13"/>
        <v>1</v>
      </c>
      <c r="ZR52" s="36">
        <v>0.98</v>
      </c>
      <c r="ZS52" s="36">
        <v>1</v>
      </c>
      <c r="ZT52" s="36">
        <f t="shared" si="172"/>
        <v>1</v>
      </c>
      <c r="ZU52" s="36">
        <v>1.03</v>
      </c>
      <c r="ZV52" s="966">
        <f t="shared" si="173"/>
        <v>3.0000000000000027E-2</v>
      </c>
      <c r="ZW52" s="36">
        <v>0.99</v>
      </c>
      <c r="ZX52" s="36">
        <f t="shared" si="14"/>
        <v>0.99</v>
      </c>
      <c r="ZY52" s="55">
        <v>0.97</v>
      </c>
      <c r="ZZ52" s="36">
        <v>0.99</v>
      </c>
      <c r="AAA52" s="36">
        <f t="shared" si="174"/>
        <v>0.99</v>
      </c>
      <c r="AAB52" s="36"/>
      <c r="AAC52" s="966">
        <f t="shared" si="175"/>
        <v>-1</v>
      </c>
      <c r="AAD52" s="36">
        <v>0.98</v>
      </c>
      <c r="AAE52" s="36">
        <f t="shared" si="15"/>
        <v>0.98</v>
      </c>
      <c r="AAF52" s="36">
        <v>0.97</v>
      </c>
      <c r="AAG52" s="36">
        <v>0.98</v>
      </c>
      <c r="AAH52" s="36">
        <f t="shared" si="176"/>
        <v>0.98</v>
      </c>
      <c r="AAI52" s="36"/>
      <c r="AAJ52" s="966">
        <f t="shared" si="177"/>
        <v>-1</v>
      </c>
      <c r="AAK52" s="10"/>
      <c r="AAL52" s="104"/>
      <c r="AAM52" s="104"/>
      <c r="AAN52" s="104"/>
      <c r="AAO52" s="104"/>
      <c r="AAP52" s="104"/>
      <c r="AAQ52" s="104"/>
      <c r="AAR52" s="104"/>
      <c r="AAS52" s="11"/>
      <c r="AAT52" s="104"/>
      <c r="AAU52" s="11"/>
      <c r="AAV52" s="104" t="str">
        <f t="shared" si="253"/>
        <v>4.Blocker/Not Executed</v>
      </c>
      <c r="AAW52" s="10" t="str">
        <f t="shared" si="254"/>
        <v>4.Blocker/Not Executed</v>
      </c>
      <c r="AAX52" s="4" t="str">
        <f t="shared" si="258"/>
        <v>4.Blocker/Not Executed</v>
      </c>
      <c r="AAY52" s="36" t="str">
        <f t="shared" si="255"/>
        <v>4.Blocker/Not Executed</v>
      </c>
      <c r="AAZ52" s="36" t="str">
        <f t="shared" si="256"/>
        <v>4.Blocker/Not Executed</v>
      </c>
      <c r="ABA52" s="36" t="str">
        <f t="shared" si="257"/>
        <v xml:space="preserve">1. Better than baseline </v>
      </c>
      <c r="ABB52" s="36" t="str">
        <f t="shared" si="179"/>
        <v>4.Blocker/Not Executed</v>
      </c>
    </row>
    <row r="53" spans="1:730" x14ac:dyDescent="0.35">
      <c r="A53" s="9">
        <v>59</v>
      </c>
      <c r="B53" s="40" t="s">
        <v>18</v>
      </c>
      <c r="C53" s="35" t="s">
        <v>1254</v>
      </c>
      <c r="D53" s="40" t="s">
        <v>2979</v>
      </c>
      <c r="E53" s="1457" t="s">
        <v>3064</v>
      </c>
      <c r="F53" s="1537" t="s">
        <v>3065</v>
      </c>
      <c r="G53" s="1538" t="s">
        <v>2982</v>
      </c>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G53" s="63"/>
      <c r="AH53" s="63"/>
      <c r="AI53" s="63"/>
      <c r="AJ53" s="63"/>
      <c r="AK53" s="63"/>
      <c r="AL53" s="63"/>
      <c r="AM53" s="63"/>
      <c r="AN53" s="63"/>
      <c r="AO53" s="63"/>
      <c r="AP53" s="63"/>
      <c r="AQ53" s="63"/>
      <c r="AR53" s="63"/>
      <c r="AS53" s="63"/>
      <c r="AT53" s="63"/>
      <c r="AU53" s="63"/>
      <c r="AV53" s="63"/>
      <c r="AW53" s="63"/>
      <c r="AX53" s="63"/>
      <c r="AY53" s="63"/>
      <c r="AZ53" s="63"/>
      <c r="BA53" s="63"/>
      <c r="BB53" s="63"/>
      <c r="BC53" s="63"/>
      <c r="BD53" s="63"/>
      <c r="BE53" s="63"/>
      <c r="BF53" s="63"/>
      <c r="BG53" s="63"/>
      <c r="BH53" s="63"/>
      <c r="BI53" s="63"/>
      <c r="BJ53" s="63"/>
      <c r="BK53" s="63"/>
      <c r="BL53" s="63"/>
      <c r="BM53" s="63"/>
      <c r="BN53" s="63"/>
      <c r="BO53" s="63"/>
      <c r="BP53" s="63"/>
      <c r="BQ53" s="63"/>
      <c r="BR53" s="63"/>
      <c r="BS53" s="63"/>
      <c r="BT53" s="63"/>
      <c r="BU53" s="63"/>
      <c r="BV53" s="63"/>
      <c r="BW53" s="63"/>
      <c r="BX53" s="63"/>
      <c r="BY53" s="63"/>
      <c r="BZ53" s="63"/>
      <c r="CA53" s="63"/>
      <c r="CB53" s="63"/>
      <c r="CC53" s="63"/>
      <c r="CD53" s="63"/>
      <c r="CE53" s="63"/>
      <c r="CF53" s="63"/>
      <c r="CG53" s="63"/>
      <c r="CH53" s="63"/>
      <c r="CI53" s="63"/>
      <c r="CJ53" s="63"/>
      <c r="CK53" s="63"/>
      <c r="CL53" s="63"/>
      <c r="CM53" s="63"/>
      <c r="CN53" s="63"/>
      <c r="CO53" s="63"/>
      <c r="CP53" s="63"/>
      <c r="CQ53" s="63"/>
      <c r="CR53" s="63"/>
      <c r="CS53" s="63"/>
      <c r="CT53" s="63"/>
      <c r="CU53" s="63"/>
      <c r="CV53" s="63"/>
      <c r="CW53" s="63"/>
      <c r="CX53" s="63"/>
      <c r="CY53" s="63"/>
      <c r="CZ53" s="63"/>
      <c r="DA53" s="63"/>
      <c r="DB53" s="63"/>
      <c r="DC53" s="63"/>
      <c r="DD53" s="63"/>
      <c r="DE53" s="63"/>
      <c r="DF53" s="63"/>
      <c r="DG53" s="63"/>
      <c r="DH53" s="63"/>
      <c r="DI53" s="63"/>
      <c r="DJ53" s="63"/>
      <c r="DK53" s="63"/>
      <c r="DL53" s="63"/>
      <c r="DM53" s="63"/>
      <c r="DN53" s="63"/>
      <c r="DO53" s="63"/>
      <c r="DP53" s="63"/>
      <c r="DQ53" s="63"/>
      <c r="DR53" s="63"/>
      <c r="DS53" s="63"/>
      <c r="DT53" s="63"/>
      <c r="DU53" s="63"/>
      <c r="DV53" s="63"/>
      <c r="DW53" s="63"/>
      <c r="DX53" s="63"/>
      <c r="DY53" s="63"/>
      <c r="DZ53" s="63"/>
      <c r="EA53" s="63"/>
      <c r="EB53" s="63"/>
      <c r="EC53" s="63"/>
      <c r="ED53" s="63"/>
      <c r="EE53" s="63"/>
      <c r="EF53" s="63"/>
      <c r="EG53" s="63"/>
      <c r="EH53" s="63"/>
      <c r="EI53" s="63"/>
      <c r="EJ53" s="63"/>
      <c r="EK53" s="63"/>
      <c r="EL53" s="63"/>
      <c r="EM53" s="63"/>
      <c r="EN53" s="63"/>
      <c r="EO53" s="63"/>
      <c r="EP53" s="63"/>
      <c r="EQ53" s="63"/>
      <c r="ER53" s="63"/>
      <c r="ES53" s="63"/>
      <c r="ET53" s="63"/>
      <c r="EU53" s="63"/>
      <c r="EV53" s="63"/>
      <c r="EW53" s="63"/>
      <c r="EX53" s="63"/>
      <c r="EY53" s="63"/>
      <c r="EZ53" s="63"/>
      <c r="FA53" s="63"/>
      <c r="FB53" s="63"/>
      <c r="FC53" s="63"/>
      <c r="FD53" s="63"/>
      <c r="FE53" s="63"/>
      <c r="FF53" s="63"/>
      <c r="FG53" s="63"/>
      <c r="FH53" s="63"/>
      <c r="FI53" s="63"/>
      <c r="FJ53" s="63"/>
      <c r="FK53" s="63"/>
      <c r="FL53" s="63"/>
      <c r="FM53" s="63"/>
      <c r="FN53" s="63"/>
      <c r="FO53" s="63"/>
      <c r="FP53" s="63"/>
      <c r="FQ53" s="63"/>
      <c r="FR53" s="63"/>
      <c r="FS53" s="63"/>
      <c r="FT53" s="63"/>
      <c r="FU53" s="63"/>
      <c r="FV53" s="63"/>
      <c r="FW53" s="63"/>
      <c r="FX53" s="63"/>
      <c r="FY53" s="63"/>
      <c r="FZ53" s="63"/>
      <c r="GA53" s="63"/>
      <c r="GB53" s="63"/>
      <c r="GC53" s="63"/>
      <c r="GD53" s="63"/>
      <c r="GE53" s="63"/>
      <c r="GF53" s="63"/>
      <c r="GG53" s="63"/>
      <c r="GH53" s="63"/>
      <c r="GI53" s="63"/>
      <c r="GJ53" s="63"/>
      <c r="GK53" s="63"/>
      <c r="GL53" s="63"/>
      <c r="GM53" s="63"/>
      <c r="GN53" s="63"/>
      <c r="GO53" s="63"/>
      <c r="GP53" s="63"/>
      <c r="GQ53" s="63"/>
      <c r="GR53" s="63"/>
      <c r="GS53" s="63"/>
      <c r="GT53" s="63"/>
      <c r="GU53" s="63"/>
      <c r="GV53" s="63"/>
      <c r="GW53" s="63"/>
      <c r="GX53" s="63"/>
      <c r="GY53" s="63"/>
      <c r="GZ53" s="63"/>
      <c r="HA53" s="63"/>
      <c r="HB53" s="63"/>
      <c r="HC53" s="63"/>
      <c r="HD53" s="63"/>
      <c r="HE53" s="63"/>
      <c r="HF53" s="63"/>
      <c r="HG53" s="63"/>
      <c r="HH53" s="63"/>
      <c r="HI53" s="63"/>
      <c r="HJ53" s="63"/>
      <c r="HK53" s="63"/>
      <c r="HL53" s="63"/>
      <c r="HM53" s="63"/>
      <c r="HN53" s="63"/>
      <c r="HO53" s="63"/>
      <c r="HP53" s="63"/>
      <c r="HQ53" s="63"/>
      <c r="HR53" s="63"/>
      <c r="HS53" s="63"/>
      <c r="HT53" s="63"/>
      <c r="HU53" s="63"/>
      <c r="HV53" s="63"/>
      <c r="HW53" s="63"/>
      <c r="HX53" s="63"/>
      <c r="HY53" s="63"/>
      <c r="HZ53" s="63"/>
      <c r="IA53" s="63"/>
      <c r="IB53" s="63"/>
      <c r="IC53" s="63"/>
      <c r="ID53" s="63"/>
      <c r="IE53" s="63"/>
      <c r="IF53" s="63"/>
      <c r="IG53" s="63"/>
      <c r="IH53" s="63"/>
      <c r="II53" s="63"/>
      <c r="IJ53" s="63"/>
      <c r="IK53" s="63"/>
      <c r="IL53" s="63"/>
      <c r="IM53" s="63"/>
      <c r="IN53" s="63"/>
      <c r="IO53" s="63"/>
      <c r="IP53" s="63"/>
      <c r="IQ53" s="63"/>
      <c r="IR53" s="63"/>
      <c r="IS53" s="63"/>
      <c r="IT53" s="63"/>
      <c r="IU53" s="63"/>
      <c r="IV53" s="63"/>
      <c r="IW53" s="63"/>
      <c r="IX53" s="63"/>
      <c r="IY53" s="63"/>
      <c r="IZ53" s="63"/>
      <c r="JA53" s="63"/>
      <c r="JB53" s="63"/>
      <c r="JC53" s="63"/>
      <c r="JD53" s="63"/>
      <c r="JE53" s="63"/>
      <c r="JF53" s="63"/>
      <c r="JG53" s="63"/>
      <c r="JH53" s="63"/>
      <c r="JI53" s="63"/>
      <c r="JJ53" s="63"/>
      <c r="JK53" s="63"/>
      <c r="JL53" s="63"/>
      <c r="JM53" s="63"/>
      <c r="JN53" s="63"/>
      <c r="JO53" s="63"/>
      <c r="JP53" s="63"/>
      <c r="JQ53" s="63"/>
      <c r="JR53" s="63"/>
      <c r="JS53" s="63"/>
      <c r="JT53" s="63"/>
      <c r="JU53" s="63"/>
      <c r="JV53" s="63"/>
      <c r="JW53" s="63"/>
      <c r="JX53" s="63"/>
      <c r="JY53" s="63"/>
      <c r="JZ53" s="63"/>
      <c r="KA53" s="63"/>
      <c r="KB53" s="63"/>
      <c r="KC53" s="63"/>
      <c r="KD53" s="63"/>
      <c r="KE53" s="63"/>
      <c r="KF53" s="63"/>
      <c r="KG53" s="63"/>
      <c r="KH53" s="63"/>
      <c r="KI53" s="63"/>
      <c r="KJ53" s="63"/>
      <c r="KK53" s="63"/>
      <c r="KL53" s="63"/>
      <c r="KM53" s="63"/>
      <c r="KN53" s="63"/>
      <c r="KO53" s="63"/>
      <c r="KP53" s="63"/>
      <c r="KQ53" s="63"/>
      <c r="KR53" s="63"/>
      <c r="KS53" s="63"/>
      <c r="KT53" s="63"/>
      <c r="KU53" s="63"/>
      <c r="KV53" s="63"/>
      <c r="KW53" s="63"/>
      <c r="KX53" s="63"/>
      <c r="KY53" s="63"/>
      <c r="KZ53" s="63"/>
      <c r="LA53" s="63"/>
      <c r="LB53" s="63"/>
      <c r="LC53" s="63"/>
      <c r="LD53" s="63"/>
      <c r="LE53" s="63"/>
      <c r="LF53" s="63"/>
      <c r="LG53" s="63"/>
      <c r="LH53" s="63"/>
      <c r="LI53" s="63"/>
      <c r="LJ53" s="63"/>
      <c r="LK53" s="63"/>
      <c r="LL53" s="63"/>
      <c r="LM53" s="63"/>
      <c r="LN53" s="63"/>
      <c r="LO53" s="63"/>
      <c r="LP53" s="63"/>
      <c r="LQ53" s="63"/>
      <c r="LR53" s="63"/>
      <c r="LS53" s="63"/>
      <c r="LT53" s="63"/>
      <c r="LU53" s="63"/>
      <c r="LV53" s="63"/>
      <c r="LW53" s="63"/>
      <c r="LX53" s="63"/>
      <c r="LY53" s="63"/>
      <c r="LZ53" s="63"/>
      <c r="MA53" s="63"/>
      <c r="MB53" s="63"/>
      <c r="MC53" s="63"/>
      <c r="MD53" s="63"/>
      <c r="ME53" s="63"/>
      <c r="MF53" s="63"/>
      <c r="MG53" s="63"/>
      <c r="MH53" s="63"/>
      <c r="MI53" s="63"/>
      <c r="MJ53" s="63"/>
      <c r="MK53" s="63"/>
      <c r="ML53" s="63"/>
      <c r="MM53" s="63"/>
      <c r="MN53" s="63"/>
      <c r="MO53" s="63"/>
      <c r="MP53" s="63"/>
      <c r="MQ53" s="63"/>
      <c r="MR53" s="63"/>
      <c r="MS53" s="63"/>
      <c r="MT53" s="63"/>
      <c r="MU53" s="63"/>
      <c r="MV53" s="63"/>
      <c r="MW53" s="63"/>
      <c r="MX53" s="63"/>
      <c r="MY53" s="63"/>
      <c r="MZ53" s="63"/>
      <c r="NA53" s="63"/>
      <c r="NB53" s="63"/>
      <c r="NC53" s="63"/>
      <c r="ND53" s="63"/>
      <c r="NE53" s="63"/>
      <c r="NF53" s="63"/>
      <c r="NG53" s="63"/>
      <c r="NH53" s="63"/>
      <c r="NI53" s="63"/>
      <c r="NJ53" s="63"/>
      <c r="NK53" s="63"/>
      <c r="NL53" s="63"/>
      <c r="NM53" s="63"/>
      <c r="NN53" s="63"/>
      <c r="NO53" s="63"/>
      <c r="NP53" s="63"/>
      <c r="NQ53" s="63"/>
      <c r="NR53" s="63"/>
      <c r="NS53" s="63"/>
      <c r="NT53" s="63"/>
      <c r="NU53" s="63"/>
      <c r="NV53" s="63"/>
      <c r="NW53" s="63"/>
      <c r="NX53" s="63"/>
      <c r="NY53" s="63"/>
      <c r="NZ53" s="63"/>
      <c r="OA53" s="63"/>
      <c r="OB53" s="63"/>
      <c r="OC53" s="63"/>
      <c r="OD53" s="63"/>
      <c r="OE53" s="63"/>
      <c r="OF53" s="63"/>
      <c r="OG53" s="63"/>
      <c r="OH53" s="63"/>
      <c r="OI53" s="63"/>
      <c r="OJ53" s="63"/>
      <c r="OK53" s="63"/>
      <c r="OL53" s="63"/>
      <c r="OM53" s="63"/>
      <c r="ON53" s="63"/>
      <c r="OO53" s="63"/>
      <c r="OP53" s="63"/>
      <c r="OQ53" s="63"/>
      <c r="OR53" s="63"/>
      <c r="OS53" s="63"/>
      <c r="OT53" s="63"/>
      <c r="OU53" s="63"/>
      <c r="OV53" s="63"/>
      <c r="OW53" s="63"/>
      <c r="OX53" s="63"/>
      <c r="OY53" s="63"/>
      <c r="OZ53" s="63"/>
      <c r="PA53" s="63"/>
      <c r="PB53" s="63"/>
      <c r="PC53" s="63"/>
      <c r="PD53" s="63"/>
      <c r="PE53" s="63"/>
      <c r="PF53" s="63"/>
      <c r="PG53" s="63"/>
      <c r="PH53" s="63"/>
      <c r="PI53" s="63"/>
      <c r="PJ53" s="63"/>
      <c r="PK53" s="63"/>
      <c r="PL53" s="63"/>
      <c r="PM53" s="63"/>
      <c r="PN53" s="63"/>
      <c r="PO53" s="63"/>
      <c r="PP53" s="63"/>
      <c r="PQ53" s="63"/>
      <c r="PR53" s="63"/>
      <c r="PS53" s="63"/>
      <c r="PT53" s="63"/>
      <c r="PU53" s="63"/>
      <c r="PV53" s="63"/>
      <c r="PW53" s="63"/>
      <c r="PX53" s="63"/>
      <c r="PY53" s="63"/>
      <c r="PZ53" s="63"/>
      <c r="QA53" s="63"/>
      <c r="QB53" s="63"/>
      <c r="QC53" s="63"/>
      <c r="QD53" s="63"/>
      <c r="QE53" s="63"/>
      <c r="QF53" s="63"/>
      <c r="QG53" s="63"/>
      <c r="QH53" s="63"/>
      <c r="QI53" s="63"/>
      <c r="QJ53" s="63"/>
      <c r="QK53" s="63"/>
      <c r="QL53" s="63"/>
      <c r="QM53" s="63"/>
      <c r="QN53" s="63"/>
      <c r="QO53" s="63"/>
      <c r="QP53" s="63"/>
      <c r="QQ53" s="63"/>
      <c r="QR53" s="63"/>
      <c r="QS53" s="63"/>
      <c r="QT53" s="63"/>
      <c r="QU53" s="9" t="s">
        <v>1502</v>
      </c>
      <c r="QV53" s="9" t="s">
        <v>1502</v>
      </c>
      <c r="QW53" s="9" t="s">
        <v>1502</v>
      </c>
      <c r="QX53" s="9" t="s">
        <v>1502</v>
      </c>
      <c r="QY53" s="1050" t="s">
        <v>1502</v>
      </c>
      <c r="QZ53" s="1050" t="s">
        <v>1502</v>
      </c>
      <c r="RA53" s="1050" t="s">
        <v>1502</v>
      </c>
      <c r="RB53" s="1050" t="s">
        <v>1502</v>
      </c>
      <c r="RC53" s="1050"/>
      <c r="RD53" s="1050"/>
      <c r="RE53" s="5"/>
      <c r="RF53" s="63"/>
      <c r="RG53" s="63"/>
      <c r="RH53" s="63"/>
      <c r="RI53" s="63"/>
      <c r="RJ53" s="63"/>
      <c r="RK53" s="63"/>
      <c r="RL53" s="63"/>
      <c r="RM53" s="63"/>
      <c r="RN53" s="63"/>
      <c r="RO53" s="63"/>
      <c r="RP53" s="63"/>
      <c r="RQ53" s="63"/>
      <c r="RR53" s="63"/>
      <c r="RS53" s="63"/>
      <c r="RT53" s="63"/>
      <c r="RU53" s="63"/>
      <c r="RV53" s="63"/>
      <c r="RW53" s="63"/>
      <c r="RX53" s="63"/>
      <c r="RY53" s="63"/>
      <c r="RZ53" s="63"/>
      <c r="SA53" s="63"/>
      <c r="SB53" s="63"/>
      <c r="SC53" s="63"/>
      <c r="SD53" s="63"/>
      <c r="SE53" s="63"/>
      <c r="SF53" s="63"/>
      <c r="SG53" s="63"/>
      <c r="SH53" s="63"/>
      <c r="SI53" s="63"/>
      <c r="SJ53" s="63"/>
      <c r="SK53" s="63"/>
      <c r="SL53" s="63"/>
      <c r="SM53" s="63"/>
      <c r="SN53" s="63"/>
      <c r="SO53" s="63"/>
      <c r="SP53" s="63"/>
      <c r="SQ53" s="63"/>
      <c r="SR53" s="63"/>
      <c r="SS53" s="63"/>
      <c r="ST53" s="13" t="s">
        <v>1502</v>
      </c>
      <c r="SU53" s="13"/>
      <c r="SV53" s="9" t="s">
        <v>1502</v>
      </c>
      <c r="SW53" s="1050" t="s">
        <v>1502</v>
      </c>
      <c r="SX53" s="1050" t="s">
        <v>1502</v>
      </c>
      <c r="SY53" s="1050" t="s">
        <v>1502</v>
      </c>
      <c r="SZ53" s="1050" t="s">
        <v>1502</v>
      </c>
      <c r="TA53" s="1050" t="s">
        <v>1502</v>
      </c>
      <c r="TB53" s="1050"/>
      <c r="TC53" s="5"/>
      <c r="TD53" s="63"/>
      <c r="TE53" s="63"/>
      <c r="TF53" s="63"/>
      <c r="TG53" s="63"/>
      <c r="TH53" s="63"/>
      <c r="TI53" s="63"/>
      <c r="TJ53" s="63"/>
      <c r="TK53" s="63"/>
      <c r="TL53" s="63"/>
      <c r="TM53" s="63"/>
      <c r="TN53" s="63"/>
      <c r="TO53" s="63"/>
      <c r="TP53" s="63"/>
      <c r="TQ53" s="63"/>
      <c r="TR53" s="63"/>
      <c r="TS53" s="63"/>
      <c r="TT53" s="63"/>
      <c r="TU53" s="63"/>
      <c r="TV53" s="63"/>
      <c r="TW53" s="63"/>
      <c r="TX53" s="63"/>
      <c r="TY53" s="63"/>
      <c r="TZ53" s="63"/>
      <c r="UA53" s="63"/>
      <c r="UB53" s="63"/>
      <c r="UC53" s="63"/>
      <c r="UD53" s="63"/>
      <c r="UE53" s="63"/>
      <c r="UF53" s="63"/>
      <c r="UG53" s="63"/>
      <c r="UH53" s="63"/>
      <c r="UI53" s="63"/>
      <c r="UJ53" s="63"/>
      <c r="UK53" s="63"/>
      <c r="UL53" s="63"/>
      <c r="UM53" s="63"/>
      <c r="UN53" s="63"/>
      <c r="UO53" s="63"/>
      <c r="UP53" s="63"/>
      <c r="UQ53" s="63"/>
      <c r="UR53" s="63"/>
      <c r="US53" s="63"/>
      <c r="UT53" s="63"/>
      <c r="UU53" s="63"/>
      <c r="UV53" s="63"/>
      <c r="UW53" s="63"/>
      <c r="UX53" s="63"/>
      <c r="UY53" s="63"/>
      <c r="UZ53" s="63"/>
      <c r="VA53" s="63"/>
      <c r="VB53" s="63"/>
      <c r="VC53" s="81">
        <v>1.24</v>
      </c>
      <c r="VD53" s="81"/>
      <c r="VE53" s="81">
        <f t="shared" si="147"/>
        <v>1.24</v>
      </c>
      <c r="VF53" s="1050"/>
      <c r="VG53" s="54">
        <v>1.26</v>
      </c>
      <c r="VH53" s="1050">
        <f t="shared" si="222"/>
        <v>1.24</v>
      </c>
      <c r="VI53" s="1050"/>
      <c r="VJ53" s="1050">
        <v>1.31</v>
      </c>
      <c r="VK53" s="1050">
        <v>1.31</v>
      </c>
      <c r="VL53" s="1050">
        <f t="shared" si="223"/>
        <v>1.24</v>
      </c>
      <c r="VM53" s="1050"/>
      <c r="VN53" s="1050">
        <v>1.27</v>
      </c>
      <c r="VO53" s="1050">
        <v>1.31</v>
      </c>
      <c r="VP53" s="1050">
        <f t="shared" si="148"/>
        <v>1.24</v>
      </c>
      <c r="VQ53" s="1050"/>
      <c r="VR53" s="1050">
        <v>1.23</v>
      </c>
      <c r="VS53" s="5">
        <f t="shared" si="149"/>
        <v>-1</v>
      </c>
      <c r="VT53" s="5">
        <f t="shared" si="150"/>
        <v>-8.0645161290322648E-3</v>
      </c>
      <c r="VU53" s="63"/>
      <c r="VV53" s="63"/>
      <c r="VW53" s="63"/>
      <c r="VX53" s="63"/>
      <c r="VY53" s="63"/>
      <c r="VZ53" s="63"/>
      <c r="WA53" s="63"/>
      <c r="WB53" s="63"/>
      <c r="WC53" s="63"/>
      <c r="WD53" s="63"/>
      <c r="WE53" s="63"/>
      <c r="WF53" s="63"/>
      <c r="WG53" s="63"/>
      <c r="WH53" s="63"/>
      <c r="WI53" s="81" t="s">
        <v>1502</v>
      </c>
      <c r="WJ53" s="81" t="s">
        <v>1502</v>
      </c>
      <c r="WK53" s="81"/>
      <c r="WL53" s="81" t="s">
        <v>1502</v>
      </c>
      <c r="WM53" s="81"/>
      <c r="WN53" s="54" t="s">
        <v>1502</v>
      </c>
      <c r="WO53" s="1050" t="s">
        <v>1502</v>
      </c>
      <c r="WP53" s="1050" t="s">
        <v>1502</v>
      </c>
      <c r="WQ53" s="1050" t="s">
        <v>1502</v>
      </c>
      <c r="WR53" s="1050"/>
      <c r="WS53" s="1050" t="s">
        <v>1502</v>
      </c>
      <c r="WT53" s="1050" t="s">
        <v>1502</v>
      </c>
      <c r="WU53" s="1050"/>
      <c r="WV53" s="5"/>
      <c r="WW53" s="63"/>
      <c r="WX53" s="63"/>
      <c r="WY53" s="63"/>
      <c r="WZ53" s="63"/>
      <c r="XA53" s="63"/>
      <c r="XB53" s="63"/>
      <c r="XC53" s="63"/>
      <c r="XD53" s="63"/>
      <c r="XE53" s="63"/>
      <c r="XF53" s="9" t="s">
        <v>1502</v>
      </c>
      <c r="XG53" s="13" t="s">
        <v>1502</v>
      </c>
      <c r="XH53" s="13"/>
      <c r="XI53" s="13" t="s">
        <v>1502</v>
      </c>
      <c r="XJ53" s="1050" t="s">
        <v>1502</v>
      </c>
      <c r="XK53" s="1050" t="s">
        <v>1502</v>
      </c>
      <c r="XL53" s="1050" t="s">
        <v>1502</v>
      </c>
      <c r="XM53" s="1050" t="s">
        <v>1502</v>
      </c>
      <c r="XN53" s="1050"/>
      <c r="XO53" s="1050" t="s">
        <v>1502</v>
      </c>
      <c r="XP53" s="1050" t="s">
        <v>1502</v>
      </c>
      <c r="XQ53" s="1050"/>
      <c r="XR53" s="5"/>
      <c r="XS53" s="63"/>
      <c r="XT53" s="63"/>
      <c r="XU53" s="63"/>
      <c r="XV53" s="63"/>
      <c r="XW53" s="63"/>
      <c r="XX53" s="63"/>
      <c r="XY53" s="63"/>
      <c r="XZ53" s="63"/>
      <c r="YA53" s="63"/>
      <c r="YB53" s="63"/>
      <c r="YC53" s="63"/>
      <c r="YD53" s="28">
        <v>1.24</v>
      </c>
      <c r="YE53" s="48"/>
      <c r="YF53" s="1050">
        <f t="shared" si="163"/>
        <v>1.24</v>
      </c>
      <c r="YG53" s="1050">
        <v>1.25</v>
      </c>
      <c r="YH53" s="1050">
        <f t="shared" si="164"/>
        <v>1.24</v>
      </c>
      <c r="YI53" s="1050">
        <v>1.26</v>
      </c>
      <c r="YJ53" s="1050">
        <f t="shared" si="260"/>
        <v>1.24</v>
      </c>
      <c r="YK53" s="1050">
        <v>1.29</v>
      </c>
      <c r="YL53" s="1050">
        <v>1.26</v>
      </c>
      <c r="YM53" s="1050">
        <f t="shared" si="165"/>
        <v>1.24</v>
      </c>
      <c r="YN53" s="1050"/>
      <c r="YO53" s="5">
        <f t="shared" si="166"/>
        <v>-1</v>
      </c>
      <c r="YP53" s="63"/>
      <c r="YQ53" s="63"/>
      <c r="YR53" s="63"/>
      <c r="YS53" s="63"/>
      <c r="YT53" s="63"/>
      <c r="YU53" s="63"/>
      <c r="YV53" s="63"/>
      <c r="YW53" s="63"/>
      <c r="YX53" s="63"/>
      <c r="YY53" s="63"/>
      <c r="YZ53" s="63"/>
      <c r="ZA53" s="40" t="s">
        <v>1502</v>
      </c>
      <c r="ZB53" s="1050"/>
      <c r="ZC53" s="1050" t="s">
        <v>1502</v>
      </c>
      <c r="ZD53" s="1050"/>
      <c r="ZE53" s="1050" t="s">
        <v>1502</v>
      </c>
      <c r="ZF53" s="1050" t="s">
        <v>1502</v>
      </c>
      <c r="ZG53" s="1050" t="s">
        <v>1502</v>
      </c>
      <c r="ZH53" s="1050" t="s">
        <v>1502</v>
      </c>
      <c r="ZI53" s="1050" t="s">
        <v>1502</v>
      </c>
      <c r="ZJ53" s="1050"/>
      <c r="ZK53" s="1050" t="s">
        <v>1502</v>
      </c>
      <c r="ZL53" s="1050" t="s">
        <v>1502</v>
      </c>
      <c r="ZM53" s="1050"/>
      <c r="ZN53" s="5" t="e">
        <f t="shared" si="170"/>
        <v>#VALUE!</v>
      </c>
      <c r="ZO53" s="5"/>
      <c r="ZP53" s="1050">
        <v>1.08</v>
      </c>
      <c r="ZQ53" s="1050">
        <f t="shared" si="13"/>
        <v>1.08</v>
      </c>
      <c r="ZR53" s="1050">
        <v>1.06</v>
      </c>
      <c r="ZS53" s="1050">
        <v>1.08</v>
      </c>
      <c r="ZT53" s="1050">
        <f t="shared" si="172"/>
        <v>1.08</v>
      </c>
      <c r="ZU53" s="1050">
        <v>1.08</v>
      </c>
      <c r="ZV53" s="5">
        <f t="shared" si="173"/>
        <v>0</v>
      </c>
      <c r="ZW53" s="1050">
        <v>1.1100000000000001</v>
      </c>
      <c r="ZX53" s="1050">
        <f t="shared" si="14"/>
        <v>1.1100000000000001</v>
      </c>
      <c r="ZY53" s="1049">
        <v>1.0900000000000001</v>
      </c>
      <c r="ZZ53" s="1050">
        <v>1.1100000000000001</v>
      </c>
      <c r="AAA53" s="1050">
        <f t="shared" si="174"/>
        <v>1.1100000000000001</v>
      </c>
      <c r="AAB53" s="1050"/>
      <c r="AAC53" s="5">
        <f t="shared" si="175"/>
        <v>-1</v>
      </c>
      <c r="AAD53" s="1050">
        <v>1.0900000000000001</v>
      </c>
      <c r="AAE53" s="1050">
        <f t="shared" si="15"/>
        <v>1.0900000000000001</v>
      </c>
      <c r="AAF53" s="1050">
        <v>1.0900000000000001</v>
      </c>
      <c r="AAG53" s="1050">
        <v>1.0900000000000001</v>
      </c>
      <c r="AAH53" s="1050">
        <f t="shared" si="176"/>
        <v>1.0900000000000001</v>
      </c>
      <c r="AAI53" s="1050"/>
      <c r="AAJ53" s="5">
        <f t="shared" si="177"/>
        <v>-1</v>
      </c>
      <c r="AAK53" s="9"/>
      <c r="AAL53" s="13"/>
      <c r="AAM53" s="63"/>
      <c r="AAN53" s="63"/>
      <c r="AAO53" s="63"/>
      <c r="AAP53" s="63"/>
      <c r="AAQ53" s="63"/>
      <c r="AAR53" s="63"/>
      <c r="AAS53" s="13"/>
      <c r="AAT53" s="13"/>
      <c r="AAU53" s="13"/>
      <c r="AAV53" s="63" t="str">
        <f t="shared" si="253"/>
        <v>4.Blocker/Not Executed</v>
      </c>
      <c r="AAW53" s="9" t="str">
        <f t="shared" si="254"/>
        <v>4.Blocker/Not Executed</v>
      </c>
      <c r="AAX53" s="63" t="str">
        <f t="shared" si="258"/>
        <v>4.Blocker/Not Executed</v>
      </c>
      <c r="AAY53" s="54" t="str">
        <f t="shared" si="255"/>
        <v>4.Blocker/Not Executed</v>
      </c>
      <c r="AAZ53" s="1050" t="str">
        <f t="shared" si="256"/>
        <v>4.Blocker/Not Executed</v>
      </c>
      <c r="ABA53" s="1050" t="str">
        <f t="shared" si="257"/>
        <v xml:space="preserve">1. Better than baseline </v>
      </c>
      <c r="ABB53" s="1050" t="str">
        <f t="shared" si="179"/>
        <v>4.Blocker/Not Executed</v>
      </c>
    </row>
    <row r="54" spans="1:730" x14ac:dyDescent="0.35">
      <c r="A54" s="10">
        <v>60</v>
      </c>
      <c r="B54" s="36" t="s">
        <v>18</v>
      </c>
      <c r="C54" s="29" t="s">
        <v>1254</v>
      </c>
      <c r="D54" s="36" t="s">
        <v>2979</v>
      </c>
      <c r="E54" s="926" t="s">
        <v>3064</v>
      </c>
      <c r="F54" s="1541" t="s">
        <v>3066</v>
      </c>
      <c r="G54" s="1455" t="s">
        <v>2994</v>
      </c>
      <c r="QU54" s="10" t="s">
        <v>1502</v>
      </c>
      <c r="QV54" s="10" t="s">
        <v>1502</v>
      </c>
      <c r="QW54" s="10" t="s">
        <v>1502</v>
      </c>
      <c r="QX54" s="10" t="s">
        <v>1502</v>
      </c>
      <c r="QY54" s="1049" t="s">
        <v>1502</v>
      </c>
      <c r="QZ54" s="1049" t="s">
        <v>1502</v>
      </c>
      <c r="RA54" s="1049" t="s">
        <v>1502</v>
      </c>
      <c r="RB54" s="1049" t="s">
        <v>1502</v>
      </c>
      <c r="RC54" s="1049"/>
      <c r="RD54" s="1049"/>
      <c r="RE54" s="6"/>
      <c r="ST54" s="14" t="s">
        <v>1502</v>
      </c>
      <c r="SU54" s="14"/>
      <c r="SV54" s="10" t="s">
        <v>1502</v>
      </c>
      <c r="SW54" s="1049" t="s">
        <v>1502</v>
      </c>
      <c r="SX54" s="1049" t="s">
        <v>1502</v>
      </c>
      <c r="SY54" s="1049" t="s">
        <v>1502</v>
      </c>
      <c r="SZ54" s="1049" t="s">
        <v>1502</v>
      </c>
      <c r="TA54" s="1049" t="s">
        <v>1502</v>
      </c>
      <c r="TB54" s="1049"/>
      <c r="TC54" s="6"/>
      <c r="VC54" s="12">
        <v>1.24</v>
      </c>
      <c r="VD54" s="12"/>
      <c r="VE54" s="12">
        <f t="shared" si="147"/>
        <v>1.24</v>
      </c>
      <c r="VF54" s="1049"/>
      <c r="VG54" s="52">
        <v>1.31</v>
      </c>
      <c r="VH54" s="1049">
        <f t="shared" si="222"/>
        <v>1.24</v>
      </c>
      <c r="VI54" s="1049"/>
      <c r="VJ54" s="1049">
        <v>1.28</v>
      </c>
      <c r="VK54" s="1049">
        <v>1.31</v>
      </c>
      <c r="VL54" s="1049">
        <f t="shared" si="223"/>
        <v>1.24</v>
      </c>
      <c r="VM54" s="1049"/>
      <c r="VN54" s="1049">
        <v>1.31</v>
      </c>
      <c r="VO54" s="1049">
        <v>1.31</v>
      </c>
      <c r="VP54" s="1049">
        <f t="shared" si="148"/>
        <v>1.24</v>
      </c>
      <c r="VQ54" s="1049"/>
      <c r="VR54" s="1049">
        <v>1.28</v>
      </c>
      <c r="VS54" s="6">
        <f t="shared" si="149"/>
        <v>-1</v>
      </c>
      <c r="VT54" s="6">
        <f t="shared" si="150"/>
        <v>3.2258064516129059E-2</v>
      </c>
      <c r="WI54" s="12" t="s">
        <v>1502</v>
      </c>
      <c r="WJ54" s="12" t="s">
        <v>1502</v>
      </c>
      <c r="WK54" s="12"/>
      <c r="WL54" s="12" t="s">
        <v>1502</v>
      </c>
      <c r="WM54" s="12"/>
      <c r="WN54" s="52" t="s">
        <v>1502</v>
      </c>
      <c r="WO54" s="1049" t="s">
        <v>1502</v>
      </c>
      <c r="WP54" s="1049" t="s">
        <v>1502</v>
      </c>
      <c r="WQ54" s="1049" t="s">
        <v>1502</v>
      </c>
      <c r="WR54" s="1049"/>
      <c r="WS54" s="1049" t="s">
        <v>1502</v>
      </c>
      <c r="WT54" s="1049" t="s">
        <v>1502</v>
      </c>
      <c r="WU54" s="1049"/>
      <c r="WV54" s="6"/>
      <c r="XF54" s="10" t="s">
        <v>1502</v>
      </c>
      <c r="XG54" s="14" t="s">
        <v>1502</v>
      </c>
      <c r="XH54" s="14"/>
      <c r="XI54" s="14" t="s">
        <v>1502</v>
      </c>
      <c r="XJ54" s="1049" t="s">
        <v>1502</v>
      </c>
      <c r="XK54" s="1049" t="s">
        <v>1502</v>
      </c>
      <c r="XL54" s="1049" t="s">
        <v>1502</v>
      </c>
      <c r="XM54" s="1049" t="s">
        <v>1502</v>
      </c>
      <c r="XN54" s="1049"/>
      <c r="XO54" s="1049" t="s">
        <v>1502</v>
      </c>
      <c r="XP54" s="1049" t="s">
        <v>1502</v>
      </c>
      <c r="XQ54" s="1049"/>
      <c r="XR54" s="6"/>
      <c r="YD54" s="58">
        <v>1.2429999999999999</v>
      </c>
      <c r="YE54" s="52"/>
      <c r="YF54" s="1049">
        <f t="shared" si="163"/>
        <v>1.2429999999999999</v>
      </c>
      <c r="YG54" s="1049">
        <v>1.26</v>
      </c>
      <c r="YH54" s="1049">
        <f t="shared" si="164"/>
        <v>1.2429999999999999</v>
      </c>
      <c r="YI54" s="1049">
        <v>1.28</v>
      </c>
      <c r="YJ54" s="1049">
        <f t="shared" si="260"/>
        <v>1.2429999999999999</v>
      </c>
      <c r="YK54" s="1049">
        <v>1.28</v>
      </c>
      <c r="YL54" s="1049">
        <v>1.28</v>
      </c>
      <c r="YM54" s="1049">
        <f t="shared" si="165"/>
        <v>1.2429999999999999</v>
      </c>
      <c r="YN54" s="1049"/>
      <c r="YO54" s="6">
        <f t="shared" si="166"/>
        <v>-1</v>
      </c>
      <c r="ZA54" s="36" t="s">
        <v>1502</v>
      </c>
      <c r="ZB54" s="1049"/>
      <c r="ZC54" s="1049" t="s">
        <v>1502</v>
      </c>
      <c r="ZD54" s="1049"/>
      <c r="ZE54" s="1049" t="s">
        <v>1502</v>
      </c>
      <c r="ZF54" s="1049" t="s">
        <v>1502</v>
      </c>
      <c r="ZG54" s="1049" t="s">
        <v>1502</v>
      </c>
      <c r="ZH54" s="1049" t="s">
        <v>1502</v>
      </c>
      <c r="ZI54" s="1049" t="s">
        <v>1502</v>
      </c>
      <c r="ZJ54" s="1049"/>
      <c r="ZK54" s="1049" t="s">
        <v>1502</v>
      </c>
      <c r="ZL54" s="1049" t="s">
        <v>1502</v>
      </c>
      <c r="ZM54" s="1049"/>
      <c r="ZN54" s="6" t="e">
        <f t="shared" si="170"/>
        <v>#VALUE!</v>
      </c>
      <c r="ZO54" s="6"/>
      <c r="ZP54" s="1049">
        <v>1.25</v>
      </c>
      <c r="ZQ54" s="1049">
        <f t="shared" si="13"/>
        <v>1.25</v>
      </c>
      <c r="ZR54" s="1049">
        <v>1.17</v>
      </c>
      <c r="ZS54" s="1049">
        <v>1.25</v>
      </c>
      <c r="ZT54" s="1049">
        <f t="shared" si="172"/>
        <v>1.25</v>
      </c>
      <c r="ZU54" s="1049">
        <v>1.19</v>
      </c>
      <c r="ZV54" s="6">
        <f t="shared" si="173"/>
        <v>-4.8000000000000043E-2</v>
      </c>
      <c r="ZW54" s="1049">
        <v>1.25</v>
      </c>
      <c r="ZX54" s="1049">
        <f t="shared" si="14"/>
        <v>1.25</v>
      </c>
      <c r="ZY54" s="1049">
        <v>1.24</v>
      </c>
      <c r="ZZ54" s="1049">
        <v>1.25</v>
      </c>
      <c r="AAA54" s="1049">
        <f t="shared" si="174"/>
        <v>1.25</v>
      </c>
      <c r="AAB54" s="1049"/>
      <c r="AAC54" s="6">
        <f t="shared" si="175"/>
        <v>-1</v>
      </c>
      <c r="AAD54" s="1049">
        <v>1.23</v>
      </c>
      <c r="AAE54" s="1049">
        <f t="shared" si="15"/>
        <v>1.23</v>
      </c>
      <c r="AAF54" s="1049">
        <v>1.25</v>
      </c>
      <c r="AAG54" s="1049">
        <v>1.23</v>
      </c>
      <c r="AAH54" s="1049">
        <f t="shared" si="176"/>
        <v>1.23</v>
      </c>
      <c r="AAI54" s="1049"/>
      <c r="AAJ54" s="6">
        <f t="shared" si="177"/>
        <v>-1</v>
      </c>
      <c r="AAK54" s="10"/>
      <c r="AAL54" s="14"/>
      <c r="AAS54" s="14"/>
      <c r="AAT54" s="14"/>
      <c r="AAU54" s="14"/>
      <c r="AAV54" s="4" t="str">
        <f t="shared" si="253"/>
        <v>4.Blocker/Not Executed</v>
      </c>
      <c r="AAW54" s="10" t="str">
        <f t="shared" si="254"/>
        <v>4.Blocker/Not Executed</v>
      </c>
      <c r="AAX54" s="4" t="str">
        <f t="shared" si="258"/>
        <v>4.Blocker/Not Executed</v>
      </c>
      <c r="AAY54" s="52" t="str">
        <f t="shared" si="255"/>
        <v>4.Blocker/Not Executed</v>
      </c>
      <c r="AAZ54" s="1049" t="str">
        <f t="shared" si="256"/>
        <v>4.Blocker/Not Executed</v>
      </c>
      <c r="ABA54" s="1049" t="str">
        <f t="shared" si="257"/>
        <v xml:space="preserve">1. Better than baseline </v>
      </c>
      <c r="ABB54" s="1049" t="str">
        <f t="shared" si="179"/>
        <v>4.Blocker/Not Executed</v>
      </c>
    </row>
    <row r="55" spans="1:730" ht="15" thickBot="1" x14ac:dyDescent="0.4">
      <c r="A55" s="11">
        <v>61</v>
      </c>
      <c r="B55" s="55" t="s">
        <v>18</v>
      </c>
      <c r="C55" s="64" t="s">
        <v>1254</v>
      </c>
      <c r="D55" s="55" t="s">
        <v>2979</v>
      </c>
      <c r="E55" s="929" t="s">
        <v>3064</v>
      </c>
      <c r="F55" s="1539" t="s">
        <v>3067</v>
      </c>
      <c r="G55" s="1456" t="s">
        <v>2998</v>
      </c>
      <c r="H55" s="104"/>
      <c r="I55" s="104"/>
      <c r="J55" s="104"/>
      <c r="K55" s="104"/>
      <c r="L55" s="104"/>
      <c r="M55" s="104"/>
      <c r="N55" s="104"/>
      <c r="O55" s="104"/>
      <c r="P55" s="104"/>
      <c r="Q55" s="104"/>
      <c r="R55" s="104"/>
      <c r="S55" s="104"/>
      <c r="T55" s="104"/>
      <c r="U55" s="104"/>
      <c r="V55" s="104"/>
      <c r="W55" s="104"/>
      <c r="X55" s="104"/>
      <c r="Y55" s="104"/>
      <c r="Z55" s="104"/>
      <c r="AA55" s="104"/>
      <c r="AB55" s="104"/>
      <c r="AC55" s="104"/>
      <c r="AD55" s="104"/>
      <c r="AE55" s="104"/>
      <c r="AF55" s="104"/>
      <c r="AG55" s="104"/>
      <c r="AH55" s="104"/>
      <c r="AI55" s="104"/>
      <c r="AJ55" s="104"/>
      <c r="AK55" s="104"/>
      <c r="AL55" s="104"/>
      <c r="AM55" s="104"/>
      <c r="AN55" s="104"/>
      <c r="AO55" s="104"/>
      <c r="AP55" s="104"/>
      <c r="AQ55" s="104"/>
      <c r="AR55" s="104"/>
      <c r="AS55" s="104"/>
      <c r="AT55" s="104"/>
      <c r="AU55" s="104"/>
      <c r="AV55" s="104"/>
      <c r="AW55" s="104"/>
      <c r="AX55" s="104"/>
      <c r="AY55" s="104"/>
      <c r="AZ55" s="104"/>
      <c r="BA55" s="104"/>
      <c r="BB55" s="104"/>
      <c r="BC55" s="104"/>
      <c r="BD55" s="104"/>
      <c r="BE55" s="104"/>
      <c r="BF55" s="104"/>
      <c r="BG55" s="104"/>
      <c r="BH55" s="104"/>
      <c r="BI55" s="104"/>
      <c r="BJ55" s="104"/>
      <c r="BK55" s="104"/>
      <c r="BL55" s="104"/>
      <c r="BM55" s="104"/>
      <c r="BN55" s="104"/>
      <c r="BO55" s="104"/>
      <c r="BP55" s="104"/>
      <c r="BQ55" s="104"/>
      <c r="BR55" s="104"/>
      <c r="BS55" s="104"/>
      <c r="BT55" s="104"/>
      <c r="BU55" s="104"/>
      <c r="BV55" s="104"/>
      <c r="BW55" s="104"/>
      <c r="BX55" s="104"/>
      <c r="BY55" s="104"/>
      <c r="BZ55" s="104"/>
      <c r="CA55" s="104"/>
      <c r="CB55" s="104"/>
      <c r="CC55" s="104"/>
      <c r="CD55" s="104"/>
      <c r="CE55" s="104"/>
      <c r="CF55" s="104"/>
      <c r="CG55" s="104"/>
      <c r="CH55" s="104"/>
      <c r="CI55" s="104"/>
      <c r="CJ55" s="104"/>
      <c r="CK55" s="104"/>
      <c r="CL55" s="104"/>
      <c r="CM55" s="104"/>
      <c r="CN55" s="104"/>
      <c r="CO55" s="104"/>
      <c r="CP55" s="104"/>
      <c r="CQ55" s="104"/>
      <c r="CR55" s="104"/>
      <c r="CS55" s="104"/>
      <c r="CT55" s="104"/>
      <c r="CU55" s="104"/>
      <c r="CV55" s="104"/>
      <c r="CW55" s="104"/>
      <c r="CX55" s="104"/>
      <c r="CY55" s="104"/>
      <c r="CZ55" s="104"/>
      <c r="DA55" s="104"/>
      <c r="DB55" s="104"/>
      <c r="DC55" s="104"/>
      <c r="DD55" s="104"/>
      <c r="DE55" s="104"/>
      <c r="DF55" s="104"/>
      <c r="DG55" s="104"/>
      <c r="DH55" s="104"/>
      <c r="DI55" s="104"/>
      <c r="DJ55" s="104"/>
      <c r="DK55" s="104"/>
      <c r="DL55" s="104"/>
      <c r="DM55" s="104"/>
      <c r="DN55" s="104"/>
      <c r="DO55" s="104"/>
      <c r="DP55" s="104"/>
      <c r="DQ55" s="104"/>
      <c r="DR55" s="104"/>
      <c r="DS55" s="104"/>
      <c r="DT55" s="104"/>
      <c r="DU55" s="104"/>
      <c r="DV55" s="104"/>
      <c r="DW55" s="104"/>
      <c r="DX55" s="104"/>
      <c r="DY55" s="104"/>
      <c r="DZ55" s="104"/>
      <c r="EA55" s="104"/>
      <c r="EB55" s="104"/>
      <c r="EC55" s="104"/>
      <c r="ED55" s="104"/>
      <c r="EE55" s="104"/>
      <c r="EF55" s="104"/>
      <c r="EG55" s="104"/>
      <c r="EH55" s="104"/>
      <c r="EI55" s="104"/>
      <c r="EJ55" s="104"/>
      <c r="EK55" s="104"/>
      <c r="EL55" s="104"/>
      <c r="EM55" s="104"/>
      <c r="EN55" s="104"/>
      <c r="EO55" s="104"/>
      <c r="EP55" s="104"/>
      <c r="EQ55" s="104"/>
      <c r="ER55" s="104"/>
      <c r="ES55" s="104"/>
      <c r="ET55" s="104"/>
      <c r="EU55" s="104"/>
      <c r="EV55" s="104"/>
      <c r="EW55" s="104"/>
      <c r="EX55" s="104"/>
      <c r="EY55" s="104"/>
      <c r="EZ55" s="104"/>
      <c r="FA55" s="104"/>
      <c r="FB55" s="104"/>
      <c r="FC55" s="104"/>
      <c r="FD55" s="104"/>
      <c r="FE55" s="104"/>
      <c r="FF55" s="104"/>
      <c r="FG55" s="104"/>
      <c r="FH55" s="104"/>
      <c r="FI55" s="104"/>
      <c r="FJ55" s="104"/>
      <c r="FK55" s="104"/>
      <c r="FL55" s="104"/>
      <c r="FM55" s="104"/>
      <c r="FN55" s="104"/>
      <c r="FO55" s="104"/>
      <c r="FP55" s="104"/>
      <c r="FQ55" s="104"/>
      <c r="FR55" s="104"/>
      <c r="FS55" s="104"/>
      <c r="FT55" s="104"/>
      <c r="FU55" s="104"/>
      <c r="FV55" s="104"/>
      <c r="FW55" s="104"/>
      <c r="FX55" s="104"/>
      <c r="FY55" s="104"/>
      <c r="FZ55" s="104"/>
      <c r="GA55" s="104"/>
      <c r="GB55" s="104"/>
      <c r="GC55" s="104"/>
      <c r="GD55" s="104"/>
      <c r="GE55" s="104"/>
      <c r="GF55" s="104"/>
      <c r="GG55" s="104"/>
      <c r="GH55" s="104"/>
      <c r="GI55" s="104"/>
      <c r="GJ55" s="104"/>
      <c r="GK55" s="104"/>
      <c r="GL55" s="104"/>
      <c r="GM55" s="104"/>
      <c r="GN55" s="104"/>
      <c r="GO55" s="104"/>
      <c r="GP55" s="104"/>
      <c r="GQ55" s="104"/>
      <c r="GR55" s="104"/>
      <c r="GS55" s="104"/>
      <c r="GT55" s="104"/>
      <c r="GU55" s="104"/>
      <c r="GV55" s="104"/>
      <c r="GW55" s="104"/>
      <c r="GX55" s="104"/>
      <c r="GY55" s="104"/>
      <c r="GZ55" s="104"/>
      <c r="HA55" s="104"/>
      <c r="HB55" s="104"/>
      <c r="HC55" s="104"/>
      <c r="HD55" s="104"/>
      <c r="HE55" s="104"/>
      <c r="HF55" s="104"/>
      <c r="HG55" s="104"/>
      <c r="HH55" s="104"/>
      <c r="HI55" s="104"/>
      <c r="HJ55" s="104"/>
      <c r="HK55" s="104"/>
      <c r="HL55" s="104"/>
      <c r="HM55" s="104"/>
      <c r="HN55" s="104"/>
      <c r="HO55" s="104"/>
      <c r="HP55" s="104"/>
      <c r="HQ55" s="104"/>
      <c r="HR55" s="104"/>
      <c r="HS55" s="104"/>
      <c r="HT55" s="104"/>
      <c r="HU55" s="104"/>
      <c r="HV55" s="104"/>
      <c r="HW55" s="104"/>
      <c r="HX55" s="104"/>
      <c r="HY55" s="104"/>
      <c r="HZ55" s="104"/>
      <c r="IA55" s="104"/>
      <c r="IB55" s="104"/>
      <c r="IC55" s="104"/>
      <c r="ID55" s="104"/>
      <c r="IE55" s="104"/>
      <c r="IF55" s="104"/>
      <c r="IG55" s="104"/>
      <c r="IH55" s="104"/>
      <c r="II55" s="104"/>
      <c r="IJ55" s="104"/>
      <c r="IK55" s="104"/>
      <c r="IL55" s="104"/>
      <c r="IM55" s="104"/>
      <c r="IN55" s="104"/>
      <c r="IO55" s="104"/>
      <c r="IP55" s="104"/>
      <c r="IQ55" s="104"/>
      <c r="IR55" s="104"/>
      <c r="IS55" s="104"/>
      <c r="IT55" s="104"/>
      <c r="IU55" s="104"/>
      <c r="IV55" s="104"/>
      <c r="IW55" s="104"/>
      <c r="IX55" s="104"/>
      <c r="IY55" s="104"/>
      <c r="IZ55" s="104"/>
      <c r="JA55" s="104"/>
      <c r="JB55" s="104"/>
      <c r="JC55" s="104"/>
      <c r="JD55" s="104"/>
      <c r="JE55" s="104"/>
      <c r="JF55" s="104"/>
      <c r="JG55" s="104"/>
      <c r="JH55" s="104"/>
      <c r="JI55" s="104"/>
      <c r="JJ55" s="104"/>
      <c r="JK55" s="104"/>
      <c r="JL55" s="104"/>
      <c r="JM55" s="104"/>
      <c r="JN55" s="104"/>
      <c r="JO55" s="104"/>
      <c r="JP55" s="104"/>
      <c r="JQ55" s="104"/>
      <c r="JR55" s="104"/>
      <c r="JS55" s="104"/>
      <c r="JT55" s="104"/>
      <c r="JU55" s="104"/>
      <c r="JV55" s="104"/>
      <c r="JW55" s="104"/>
      <c r="JX55" s="104"/>
      <c r="JY55" s="104"/>
      <c r="JZ55" s="104"/>
      <c r="KA55" s="104"/>
      <c r="KB55" s="104"/>
      <c r="KC55" s="104"/>
      <c r="KD55" s="104"/>
      <c r="KE55" s="104"/>
      <c r="KF55" s="104"/>
      <c r="KG55" s="104"/>
      <c r="KH55" s="104"/>
      <c r="KI55" s="104"/>
      <c r="KJ55" s="104"/>
      <c r="KK55" s="104"/>
      <c r="KL55" s="104"/>
      <c r="KM55" s="104"/>
      <c r="KN55" s="104"/>
      <c r="KO55" s="104"/>
      <c r="KP55" s="104"/>
      <c r="KQ55" s="104"/>
      <c r="KR55" s="104"/>
      <c r="KS55" s="104"/>
      <c r="KT55" s="104"/>
      <c r="KU55" s="104"/>
      <c r="KV55" s="104"/>
      <c r="KW55" s="104"/>
      <c r="KX55" s="104"/>
      <c r="KY55" s="104"/>
      <c r="KZ55" s="104"/>
      <c r="LA55" s="104"/>
      <c r="LB55" s="104"/>
      <c r="LC55" s="104"/>
      <c r="LD55" s="104"/>
      <c r="LE55" s="104"/>
      <c r="LF55" s="104"/>
      <c r="LG55" s="104"/>
      <c r="LH55" s="104"/>
      <c r="LI55" s="104"/>
      <c r="LJ55" s="104"/>
      <c r="LK55" s="104"/>
      <c r="LL55" s="104"/>
      <c r="LM55" s="104"/>
      <c r="LN55" s="104"/>
      <c r="LO55" s="104"/>
      <c r="LP55" s="104"/>
      <c r="LQ55" s="104"/>
      <c r="LR55" s="104"/>
      <c r="LS55" s="104"/>
      <c r="LT55" s="104"/>
      <c r="LU55" s="104"/>
      <c r="LV55" s="104"/>
      <c r="LW55" s="104"/>
      <c r="LX55" s="104"/>
      <c r="LY55" s="104"/>
      <c r="LZ55" s="104"/>
      <c r="MA55" s="104"/>
      <c r="MB55" s="104"/>
      <c r="MC55" s="104"/>
      <c r="MD55" s="104"/>
      <c r="ME55" s="104"/>
      <c r="MF55" s="104"/>
      <c r="MG55" s="104"/>
      <c r="MH55" s="104"/>
      <c r="MI55" s="104"/>
      <c r="MJ55" s="104"/>
      <c r="MK55" s="104"/>
      <c r="ML55" s="104"/>
      <c r="MM55" s="104"/>
      <c r="MN55" s="104"/>
      <c r="MO55" s="104"/>
      <c r="MP55" s="104"/>
      <c r="MQ55" s="104"/>
      <c r="MR55" s="104"/>
      <c r="MS55" s="104"/>
      <c r="MT55" s="104"/>
      <c r="MU55" s="104"/>
      <c r="MV55" s="104"/>
      <c r="MW55" s="104"/>
      <c r="MX55" s="104"/>
      <c r="MY55" s="104"/>
      <c r="MZ55" s="104"/>
      <c r="NA55" s="104"/>
      <c r="NB55" s="104"/>
      <c r="NC55" s="104"/>
      <c r="ND55" s="104"/>
      <c r="NE55" s="104"/>
      <c r="NF55" s="104"/>
      <c r="NG55" s="104"/>
      <c r="NH55" s="104"/>
      <c r="NI55" s="104"/>
      <c r="NJ55" s="104"/>
      <c r="NK55" s="104"/>
      <c r="NL55" s="104"/>
      <c r="NM55" s="104"/>
      <c r="NN55" s="104"/>
      <c r="NO55" s="104"/>
      <c r="NP55" s="104"/>
      <c r="NQ55" s="104"/>
      <c r="NR55" s="104"/>
      <c r="NS55" s="104"/>
      <c r="NT55" s="104"/>
      <c r="NU55" s="104"/>
      <c r="NV55" s="104"/>
      <c r="NW55" s="104"/>
      <c r="NX55" s="104"/>
      <c r="NY55" s="104"/>
      <c r="NZ55" s="104"/>
      <c r="OA55" s="104"/>
      <c r="OB55" s="104"/>
      <c r="OC55" s="104"/>
      <c r="OD55" s="104"/>
      <c r="OE55" s="104"/>
      <c r="OF55" s="104"/>
      <c r="OG55" s="104"/>
      <c r="OH55" s="104"/>
      <c r="OI55" s="104"/>
      <c r="OJ55" s="104"/>
      <c r="OK55" s="104"/>
      <c r="OL55" s="104"/>
      <c r="OM55" s="104"/>
      <c r="ON55" s="104"/>
      <c r="OO55" s="104"/>
      <c r="OP55" s="104"/>
      <c r="OQ55" s="104"/>
      <c r="OR55" s="104"/>
      <c r="OS55" s="104"/>
      <c r="OT55" s="104"/>
      <c r="OU55" s="104"/>
      <c r="OV55" s="104"/>
      <c r="OW55" s="104"/>
      <c r="OX55" s="104"/>
      <c r="OY55" s="104"/>
      <c r="OZ55" s="104"/>
      <c r="PA55" s="104"/>
      <c r="PB55" s="104"/>
      <c r="PC55" s="104"/>
      <c r="PD55" s="104"/>
      <c r="PE55" s="104"/>
      <c r="PF55" s="104"/>
      <c r="PG55" s="104"/>
      <c r="PH55" s="104"/>
      <c r="PI55" s="104"/>
      <c r="PJ55" s="104"/>
      <c r="PK55" s="104"/>
      <c r="PL55" s="104"/>
      <c r="PM55" s="104"/>
      <c r="PN55" s="104"/>
      <c r="PO55" s="104"/>
      <c r="PP55" s="104"/>
      <c r="PQ55" s="104"/>
      <c r="PR55" s="104"/>
      <c r="PS55" s="104"/>
      <c r="PT55" s="104"/>
      <c r="PU55" s="104"/>
      <c r="PV55" s="104"/>
      <c r="PW55" s="104"/>
      <c r="PX55" s="104"/>
      <c r="PY55" s="104"/>
      <c r="PZ55" s="104"/>
      <c r="QA55" s="104"/>
      <c r="QB55" s="104"/>
      <c r="QC55" s="104"/>
      <c r="QD55" s="104"/>
      <c r="QE55" s="104"/>
      <c r="QF55" s="104"/>
      <c r="QG55" s="104"/>
      <c r="QH55" s="104"/>
      <c r="QI55" s="104"/>
      <c r="QJ55" s="104"/>
      <c r="QK55" s="104"/>
      <c r="QL55" s="104"/>
      <c r="QM55" s="104"/>
      <c r="QN55" s="104"/>
      <c r="QO55" s="104"/>
      <c r="QP55" s="104"/>
      <c r="QQ55" s="104"/>
      <c r="QR55" s="104"/>
      <c r="QS55" s="104"/>
      <c r="QT55" s="104"/>
      <c r="QU55" s="11" t="s">
        <v>1502</v>
      </c>
      <c r="QV55" s="11" t="s">
        <v>1502</v>
      </c>
      <c r="QW55" s="11" t="s">
        <v>1502</v>
      </c>
      <c r="QX55" s="11" t="s">
        <v>1502</v>
      </c>
      <c r="QY55" s="1042" t="s">
        <v>1502</v>
      </c>
      <c r="QZ55" s="1042" t="s">
        <v>1502</v>
      </c>
      <c r="RA55" s="1042" t="s">
        <v>1502</v>
      </c>
      <c r="RB55" s="1042" t="s">
        <v>1502</v>
      </c>
      <c r="RC55" s="1042"/>
      <c r="RD55" s="1042"/>
      <c r="RE55" s="7"/>
      <c r="RF55" s="104"/>
      <c r="RG55" s="104"/>
      <c r="RH55" s="104"/>
      <c r="RI55" s="104"/>
      <c r="RJ55" s="104"/>
      <c r="RK55" s="104"/>
      <c r="RL55" s="104"/>
      <c r="RM55" s="104"/>
      <c r="RN55" s="104"/>
      <c r="RO55" s="104"/>
      <c r="RP55" s="104"/>
      <c r="RQ55" s="104"/>
      <c r="RR55" s="104"/>
      <c r="RS55" s="104"/>
      <c r="RT55" s="104"/>
      <c r="RU55" s="104"/>
      <c r="RV55" s="104"/>
      <c r="RW55" s="104"/>
      <c r="RX55" s="104"/>
      <c r="RY55" s="104"/>
      <c r="RZ55" s="104"/>
      <c r="SA55" s="104"/>
      <c r="SB55" s="104"/>
      <c r="SC55" s="104"/>
      <c r="SD55" s="104"/>
      <c r="SE55" s="104"/>
      <c r="SF55" s="104"/>
      <c r="SG55" s="104"/>
      <c r="SH55" s="104"/>
      <c r="SI55" s="104"/>
      <c r="SJ55" s="104"/>
      <c r="SK55" s="104"/>
      <c r="SL55" s="104"/>
      <c r="SM55" s="104"/>
      <c r="SN55" s="104"/>
      <c r="SO55" s="104"/>
      <c r="SP55" s="104"/>
      <c r="SQ55" s="104"/>
      <c r="SR55" s="104"/>
      <c r="SS55" s="104"/>
      <c r="ST55" s="15" t="s">
        <v>1502</v>
      </c>
      <c r="SU55" s="15"/>
      <c r="SV55" s="11" t="s">
        <v>1502</v>
      </c>
      <c r="SW55" s="1042" t="s">
        <v>1502</v>
      </c>
      <c r="SX55" s="1042" t="s">
        <v>1502</v>
      </c>
      <c r="SY55" s="1042" t="s">
        <v>1502</v>
      </c>
      <c r="SZ55" s="1042" t="s">
        <v>1502</v>
      </c>
      <c r="TA55" s="1042" t="s">
        <v>1502</v>
      </c>
      <c r="TB55" s="1042"/>
      <c r="TC55" s="7"/>
      <c r="TD55" s="104"/>
      <c r="TE55" s="104"/>
      <c r="TF55" s="104"/>
      <c r="TG55" s="104"/>
      <c r="TH55" s="104"/>
      <c r="TI55" s="104"/>
      <c r="TJ55" s="104"/>
      <c r="TK55" s="104"/>
      <c r="TL55" s="104"/>
      <c r="TM55" s="104"/>
      <c r="TN55" s="104"/>
      <c r="TO55" s="104"/>
      <c r="TP55" s="104"/>
      <c r="TQ55" s="104"/>
      <c r="TR55" s="104"/>
      <c r="TS55" s="104"/>
      <c r="TT55" s="104"/>
      <c r="TU55" s="104"/>
      <c r="TV55" s="104"/>
      <c r="TW55" s="104"/>
      <c r="TX55" s="104"/>
      <c r="TY55" s="104"/>
      <c r="TZ55" s="104"/>
      <c r="UA55" s="104"/>
      <c r="UB55" s="104"/>
      <c r="UC55" s="104"/>
      <c r="UD55" s="104"/>
      <c r="UE55" s="104"/>
      <c r="UF55" s="104"/>
      <c r="UG55" s="104"/>
      <c r="UH55" s="104"/>
      <c r="UI55" s="104"/>
      <c r="UJ55" s="104"/>
      <c r="UK55" s="104"/>
      <c r="UL55" s="104"/>
      <c r="UM55" s="104"/>
      <c r="UN55" s="104"/>
      <c r="UO55" s="104"/>
      <c r="UP55" s="104"/>
      <c r="UQ55" s="104"/>
      <c r="UR55" s="104"/>
      <c r="US55" s="104"/>
      <c r="UT55" s="104"/>
      <c r="UU55" s="104"/>
      <c r="UV55" s="104"/>
      <c r="UW55" s="104"/>
      <c r="UX55" s="104"/>
      <c r="UY55" s="104"/>
      <c r="UZ55" s="104"/>
      <c r="VA55" s="104"/>
      <c r="VB55" s="104"/>
      <c r="VC55" s="82">
        <v>0.4</v>
      </c>
      <c r="VD55" s="82"/>
      <c r="VE55" s="82">
        <f t="shared" si="147"/>
        <v>0.4</v>
      </c>
      <c r="VF55" s="1042"/>
      <c r="VG55" s="53">
        <v>0.4</v>
      </c>
      <c r="VH55" s="1042">
        <f t="shared" si="222"/>
        <v>0.4</v>
      </c>
      <c r="VI55" s="1042"/>
      <c r="VJ55" s="1042">
        <v>0.41</v>
      </c>
      <c r="VK55" s="1042">
        <v>0.41</v>
      </c>
      <c r="VL55" s="1042">
        <f t="shared" si="223"/>
        <v>0.4</v>
      </c>
      <c r="VM55" s="1042"/>
      <c r="VN55" s="1042">
        <v>0.4</v>
      </c>
      <c r="VO55" s="1042">
        <v>0.41</v>
      </c>
      <c r="VP55" s="1042">
        <f t="shared" si="148"/>
        <v>0.4</v>
      </c>
      <c r="VQ55" s="1042"/>
      <c r="VR55" s="1042">
        <v>0.4</v>
      </c>
      <c r="VS55" s="7">
        <f t="shared" si="149"/>
        <v>-1</v>
      </c>
      <c r="VT55" s="7">
        <f t="shared" si="150"/>
        <v>0</v>
      </c>
      <c r="VU55" s="104"/>
      <c r="VV55" s="104"/>
      <c r="VW55" s="104"/>
      <c r="VX55" s="104"/>
      <c r="VY55" s="104"/>
      <c r="VZ55" s="104"/>
      <c r="WA55" s="104"/>
      <c r="WB55" s="104"/>
      <c r="WC55" s="104"/>
      <c r="WD55" s="104"/>
      <c r="WE55" s="104"/>
      <c r="WF55" s="104"/>
      <c r="WG55" s="104"/>
      <c r="WH55" s="104"/>
      <c r="WI55" s="82" t="s">
        <v>1502</v>
      </c>
      <c r="WJ55" s="82" t="s">
        <v>1502</v>
      </c>
      <c r="WK55" s="82"/>
      <c r="WL55" s="82" t="s">
        <v>1502</v>
      </c>
      <c r="WM55" s="82"/>
      <c r="WN55" s="53" t="s">
        <v>1502</v>
      </c>
      <c r="WO55" s="1042" t="s">
        <v>1502</v>
      </c>
      <c r="WP55" s="1042" t="s">
        <v>1502</v>
      </c>
      <c r="WQ55" s="1042" t="s">
        <v>1502</v>
      </c>
      <c r="WR55" s="1042"/>
      <c r="WS55" s="1042" t="s">
        <v>1502</v>
      </c>
      <c r="WT55" s="1042" t="s">
        <v>1502</v>
      </c>
      <c r="WU55" s="1042"/>
      <c r="WV55" s="7"/>
      <c r="WW55" s="104"/>
      <c r="WX55" s="104"/>
      <c r="WY55" s="104"/>
      <c r="WZ55" s="104"/>
      <c r="XA55" s="104"/>
      <c r="XB55" s="104"/>
      <c r="XC55" s="104"/>
      <c r="XD55" s="104"/>
      <c r="XE55" s="104"/>
      <c r="XF55" s="11" t="s">
        <v>1502</v>
      </c>
      <c r="XG55" s="15" t="s">
        <v>1502</v>
      </c>
      <c r="XH55" s="15"/>
      <c r="XI55" s="15" t="s">
        <v>1502</v>
      </c>
      <c r="XJ55" s="1042" t="s">
        <v>1502</v>
      </c>
      <c r="XK55" s="1042" t="s">
        <v>1502</v>
      </c>
      <c r="XL55" s="1042" t="s">
        <v>1502</v>
      </c>
      <c r="XM55" s="1042" t="s">
        <v>1502</v>
      </c>
      <c r="XN55" s="1042"/>
      <c r="XO55" s="1042" t="s">
        <v>1502</v>
      </c>
      <c r="XP55" s="1042" t="s">
        <v>1502</v>
      </c>
      <c r="XQ55" s="1042"/>
      <c r="XR55" s="7"/>
      <c r="XS55" s="104"/>
      <c r="XT55" s="104"/>
      <c r="XU55" s="104"/>
      <c r="XV55" s="104"/>
      <c r="XW55" s="104"/>
      <c r="XX55" s="104"/>
      <c r="XY55" s="104"/>
      <c r="XZ55" s="104"/>
      <c r="YA55" s="104"/>
      <c r="YB55" s="104"/>
      <c r="YC55" s="104"/>
      <c r="YD55" s="27">
        <v>0.4</v>
      </c>
      <c r="YE55" s="53"/>
      <c r="YF55" s="1042">
        <f t="shared" si="163"/>
        <v>0.4</v>
      </c>
      <c r="YG55" s="1042">
        <v>0.4</v>
      </c>
      <c r="YH55" s="1042">
        <f t="shared" si="164"/>
        <v>0.4</v>
      </c>
      <c r="YI55" s="1042">
        <v>0.41</v>
      </c>
      <c r="YJ55" s="1042">
        <f t="shared" si="260"/>
        <v>0.4</v>
      </c>
      <c r="YK55" s="1042">
        <v>0.39</v>
      </c>
      <c r="YL55" s="1042">
        <v>0.41</v>
      </c>
      <c r="YM55" s="1042">
        <f t="shared" si="165"/>
        <v>0.4</v>
      </c>
      <c r="YN55" s="1042"/>
      <c r="YO55" s="7">
        <f t="shared" si="166"/>
        <v>-1</v>
      </c>
      <c r="YP55" s="104"/>
      <c r="YQ55" s="104"/>
      <c r="YR55" s="104"/>
      <c r="YS55" s="104"/>
      <c r="YT55" s="104"/>
      <c r="YU55" s="104"/>
      <c r="YV55" s="104"/>
      <c r="YW55" s="104"/>
      <c r="YX55" s="104"/>
      <c r="YY55" s="104"/>
      <c r="YZ55" s="104"/>
      <c r="ZA55" s="55" t="s">
        <v>1502</v>
      </c>
      <c r="ZB55" s="1042"/>
      <c r="ZC55" s="1042" t="s">
        <v>1502</v>
      </c>
      <c r="ZD55" s="1042"/>
      <c r="ZE55" s="1042" t="s">
        <v>1502</v>
      </c>
      <c r="ZF55" s="1042" t="s">
        <v>1502</v>
      </c>
      <c r="ZG55" s="1042" t="s">
        <v>1502</v>
      </c>
      <c r="ZH55" s="1042" t="s">
        <v>1502</v>
      </c>
      <c r="ZI55" s="1042" t="s">
        <v>1502</v>
      </c>
      <c r="ZJ55" s="1042"/>
      <c r="ZK55" s="1042" t="s">
        <v>1502</v>
      </c>
      <c r="ZL55" s="1042" t="s">
        <v>1502</v>
      </c>
      <c r="ZM55" s="1042"/>
      <c r="ZN55" s="7" t="e">
        <f t="shared" si="170"/>
        <v>#VALUE!</v>
      </c>
      <c r="ZO55" s="7"/>
      <c r="ZP55" s="1042">
        <v>0.28000000000000003</v>
      </c>
      <c r="ZQ55" s="1042">
        <f t="shared" si="13"/>
        <v>0.28000000000000003</v>
      </c>
      <c r="ZR55" s="1042">
        <v>0.28000000000000003</v>
      </c>
      <c r="ZS55" s="1042">
        <v>0.28000000000000003</v>
      </c>
      <c r="ZT55" s="1042">
        <f t="shared" si="172"/>
        <v>0.28000000000000003</v>
      </c>
      <c r="ZU55" s="1042">
        <v>0.28000000000000003</v>
      </c>
      <c r="ZV55" s="7">
        <f t="shared" si="173"/>
        <v>0</v>
      </c>
      <c r="ZW55" s="1042">
        <v>0.28999999999999998</v>
      </c>
      <c r="ZX55" s="1042">
        <f t="shared" si="14"/>
        <v>0.28999999999999998</v>
      </c>
      <c r="ZY55" s="1042">
        <v>0.28000000000000003</v>
      </c>
      <c r="ZZ55" s="1042">
        <v>0.28999999999999998</v>
      </c>
      <c r="AAA55" s="1042">
        <f t="shared" si="174"/>
        <v>0.28999999999999998</v>
      </c>
      <c r="AAB55" s="1042"/>
      <c r="AAC55" s="7">
        <f t="shared" si="175"/>
        <v>-1</v>
      </c>
      <c r="AAD55" s="1042">
        <v>0.28000000000000003</v>
      </c>
      <c r="AAE55" s="1042">
        <f t="shared" si="15"/>
        <v>0.28000000000000003</v>
      </c>
      <c r="AAF55" s="1042">
        <v>0.28000000000000003</v>
      </c>
      <c r="AAG55" s="1042">
        <v>0.28000000000000003</v>
      </c>
      <c r="AAH55" s="1042">
        <f t="shared" si="176"/>
        <v>0.28000000000000003</v>
      </c>
      <c r="AAI55" s="1042"/>
      <c r="AAJ55" s="7">
        <f t="shared" si="177"/>
        <v>-1</v>
      </c>
      <c r="AAK55" s="11"/>
      <c r="AAL55" s="15"/>
      <c r="AAM55" s="104"/>
      <c r="AAN55" s="104"/>
      <c r="AAO55" s="104"/>
      <c r="AAP55" s="104"/>
      <c r="AAQ55" s="104"/>
      <c r="AAR55" s="104"/>
      <c r="AAS55" s="15"/>
      <c r="AAT55" s="15"/>
      <c r="AAU55" s="15"/>
      <c r="AAV55" s="104" t="str">
        <f t="shared" si="253"/>
        <v>4.Blocker/Not Executed</v>
      </c>
      <c r="AAW55" s="10" t="str">
        <f t="shared" si="254"/>
        <v>4.Blocker/Not Executed</v>
      </c>
      <c r="AAX55" s="4" t="str">
        <f t="shared" si="258"/>
        <v>4.Blocker/Not Executed</v>
      </c>
      <c r="AAY55" s="52" t="str">
        <f t="shared" si="255"/>
        <v>4.Blocker/Not Executed</v>
      </c>
      <c r="AAZ55" s="1042" t="str">
        <f t="shared" si="256"/>
        <v>4.Blocker/Not Executed</v>
      </c>
      <c r="ABA55" s="1042" t="str">
        <f t="shared" si="257"/>
        <v xml:space="preserve">1. Better than baseline </v>
      </c>
      <c r="ABB55" s="1042" t="str">
        <f t="shared" si="179"/>
        <v>4.Blocker/Not Executed</v>
      </c>
    </row>
    <row r="56" spans="1:730" x14ac:dyDescent="0.35">
      <c r="A56" s="10">
        <v>62</v>
      </c>
      <c r="B56" s="36" t="s">
        <v>18</v>
      </c>
      <c r="C56" s="29" t="s">
        <v>1254</v>
      </c>
      <c r="D56" s="36" t="s">
        <v>2979</v>
      </c>
      <c r="E56" s="926" t="s">
        <v>3068</v>
      </c>
      <c r="F56" s="1540" t="s">
        <v>3069</v>
      </c>
      <c r="G56" s="1455" t="s">
        <v>2982</v>
      </c>
      <c r="QU56" s="10">
        <v>1.27</v>
      </c>
      <c r="QV56" s="14"/>
      <c r="QW56" s="14">
        <f>MIN(QV56,QU56)</f>
        <v>1.27</v>
      </c>
      <c r="QX56" s="14">
        <v>1.29</v>
      </c>
      <c r="QY56" s="1050">
        <v>1.37</v>
      </c>
      <c r="QZ56" s="1049">
        <f>MIN(QY56,QW56)</f>
        <v>1.27</v>
      </c>
      <c r="RA56" s="1049">
        <v>1.35</v>
      </c>
      <c r="RB56" s="1049">
        <f t="shared" si="214"/>
        <v>1.27</v>
      </c>
      <c r="RC56" s="1049">
        <v>1.31</v>
      </c>
      <c r="RD56" s="1049">
        <v>1.29</v>
      </c>
      <c r="RE56" s="6">
        <f>(RD56-RB56)/RB56</f>
        <v>1.5748031496063006E-2</v>
      </c>
      <c r="ST56" s="14">
        <v>1.42</v>
      </c>
      <c r="SU56" s="14"/>
      <c r="SV56" s="14">
        <f>MIN(SU56,ST56)</f>
        <v>1.42</v>
      </c>
      <c r="SW56" s="1050">
        <v>1.51</v>
      </c>
      <c r="SX56" s="1049">
        <f>MIN(SW56,SV56)</f>
        <v>1.42</v>
      </c>
      <c r="SY56" s="1049">
        <v>1.45</v>
      </c>
      <c r="SZ56" s="1050">
        <v>1.41</v>
      </c>
      <c r="TA56" s="1049">
        <f t="shared" si="219"/>
        <v>1.41</v>
      </c>
      <c r="TB56" s="1049">
        <v>1.42</v>
      </c>
      <c r="TC56" s="6">
        <f t="shared" si="6"/>
        <v>7.0921985815602905E-3</v>
      </c>
      <c r="VC56" s="12">
        <v>1.24</v>
      </c>
      <c r="VD56" s="12"/>
      <c r="VE56" s="12">
        <f t="shared" si="147"/>
        <v>1.24</v>
      </c>
      <c r="VF56" s="1050"/>
      <c r="VG56" s="54">
        <v>1.26</v>
      </c>
      <c r="VH56" s="1049">
        <f t="shared" si="222"/>
        <v>1.24</v>
      </c>
      <c r="VI56" s="1049"/>
      <c r="VJ56" s="1049">
        <v>1.29</v>
      </c>
      <c r="VK56" s="1049">
        <v>1.33</v>
      </c>
      <c r="VL56" s="1049">
        <f t="shared" si="223"/>
        <v>1.24</v>
      </c>
      <c r="VM56" s="1049"/>
      <c r="VN56" s="1049">
        <v>1.25</v>
      </c>
      <c r="VO56" s="1049">
        <v>1.33</v>
      </c>
      <c r="VP56" s="1049">
        <f t="shared" si="148"/>
        <v>1.24</v>
      </c>
      <c r="VQ56" s="1049"/>
      <c r="VR56" s="1049">
        <v>1.2</v>
      </c>
      <c r="VS56" s="6">
        <f t="shared" si="149"/>
        <v>-1</v>
      </c>
      <c r="VT56" s="6">
        <f t="shared" si="150"/>
        <v>-3.2258064516129059E-2</v>
      </c>
      <c r="WI56" s="12">
        <v>1.21</v>
      </c>
      <c r="WJ56" s="12">
        <v>1.286</v>
      </c>
      <c r="WK56" s="12"/>
      <c r="WL56" s="12">
        <f>MIN(WK56,WI56)</f>
        <v>1.21</v>
      </c>
      <c r="WM56" s="51">
        <v>1.2310000000000001</v>
      </c>
      <c r="WN56" s="54">
        <v>1.286</v>
      </c>
      <c r="WO56" s="1049">
        <f>MIN(WN56,WL56)</f>
        <v>1.21</v>
      </c>
      <c r="WP56" s="919">
        <v>1.28</v>
      </c>
      <c r="WQ56" s="1049">
        <f t="shared" ref="WQ56:WQ58" si="261">MIN(WP56,WO56)</f>
        <v>1.21</v>
      </c>
      <c r="WR56" s="1049">
        <v>1.25</v>
      </c>
      <c r="WS56" s="919">
        <v>1.28</v>
      </c>
      <c r="WT56" s="54">
        <f t="shared" si="152"/>
        <v>1.21</v>
      </c>
      <c r="WU56" s="1049"/>
      <c r="WV56" s="6">
        <f t="shared" si="153"/>
        <v>-1</v>
      </c>
      <c r="XF56" s="10">
        <v>1.0900000000000001</v>
      </c>
      <c r="XG56" s="14">
        <v>1.0900000000000001</v>
      </c>
      <c r="XH56" s="14"/>
      <c r="XI56" s="14">
        <f>MIN(XH56,XF56)</f>
        <v>1.0900000000000001</v>
      </c>
      <c r="XJ56" s="1050">
        <v>1.0900000000000001</v>
      </c>
      <c r="XK56" s="1049">
        <f>MIN(XJ56,XI56)</f>
        <v>1.0900000000000001</v>
      </c>
      <c r="XL56" s="1049">
        <v>1.1299999999999999</v>
      </c>
      <c r="XM56" s="1049">
        <f t="shared" ref="XM56:XM58" si="262">MIN(XL56,XK56)</f>
        <v>1.0900000000000001</v>
      </c>
      <c r="XN56" s="1049">
        <v>1.1399999999999999</v>
      </c>
      <c r="XO56" s="1049">
        <v>1.1299999999999999</v>
      </c>
      <c r="XP56" s="1049">
        <f t="shared" si="157"/>
        <v>1.0900000000000001</v>
      </c>
      <c r="XQ56" s="1049"/>
      <c r="XR56" s="6">
        <f t="shared" si="158"/>
        <v>-1</v>
      </c>
      <c r="YD56" s="58">
        <v>1.24</v>
      </c>
      <c r="YE56" s="48"/>
      <c r="YF56" s="1049">
        <f t="shared" si="163"/>
        <v>1.24</v>
      </c>
      <c r="YG56" s="1050">
        <v>1.26</v>
      </c>
      <c r="YH56" s="1049">
        <f t="shared" si="164"/>
        <v>1.24</v>
      </c>
      <c r="YI56" s="1050">
        <v>1.27</v>
      </c>
      <c r="YJ56" s="1049">
        <f t="shared" ref="YJ56:YJ58" si="263">MIN(YI56,YH56)</f>
        <v>1.24</v>
      </c>
      <c r="YK56" s="1049">
        <v>1.28</v>
      </c>
      <c r="YL56" s="1050">
        <v>1.27</v>
      </c>
      <c r="YM56" s="1049">
        <f t="shared" si="165"/>
        <v>1.24</v>
      </c>
      <c r="YN56" s="1049"/>
      <c r="YO56" s="6">
        <f t="shared" si="166"/>
        <v>-1</v>
      </c>
      <c r="ZA56" s="1049">
        <v>1.1000000000000001</v>
      </c>
      <c r="ZB56" s="1049"/>
      <c r="ZC56" s="1049">
        <v>1.1299999999999999</v>
      </c>
      <c r="ZD56" s="1050"/>
      <c r="ZE56" s="1050">
        <v>1.1200000000000001</v>
      </c>
      <c r="ZF56" s="1049">
        <f>MIN(ZE56,ZA56)</f>
        <v>1.1000000000000001</v>
      </c>
      <c r="ZG56" s="1049">
        <v>1.1299999999999999</v>
      </c>
      <c r="ZH56" s="1050">
        <v>1.1200000000000001</v>
      </c>
      <c r="ZI56" s="1049">
        <f t="shared" si="233"/>
        <v>1.1000000000000001</v>
      </c>
      <c r="ZJ56" s="1049">
        <v>1.1299999999999999</v>
      </c>
      <c r="ZK56" s="1050">
        <v>1.1200000000000001</v>
      </c>
      <c r="ZL56" s="1049">
        <f t="shared" si="169"/>
        <v>1.1000000000000001</v>
      </c>
      <c r="ZM56" s="1049"/>
      <c r="ZN56" s="6">
        <f t="shared" si="170"/>
        <v>-1</v>
      </c>
      <c r="ZO56" s="6">
        <f t="shared" si="171"/>
        <v>-1</v>
      </c>
      <c r="ZP56" s="1049">
        <v>1.07</v>
      </c>
      <c r="ZQ56" s="1049">
        <f t="shared" si="13"/>
        <v>1.07</v>
      </c>
      <c r="ZR56" s="1049">
        <v>1.04</v>
      </c>
      <c r="ZS56" s="1049">
        <v>1.07</v>
      </c>
      <c r="ZT56" s="1049">
        <f t="shared" si="172"/>
        <v>1.07</v>
      </c>
      <c r="ZU56" s="1049">
        <v>1.08</v>
      </c>
      <c r="ZV56" s="6">
        <f t="shared" si="173"/>
        <v>9.3457943925233725E-3</v>
      </c>
      <c r="ZW56" s="1049">
        <v>1.1200000000000001</v>
      </c>
      <c r="ZX56" s="1049">
        <f t="shared" si="14"/>
        <v>1.1200000000000001</v>
      </c>
      <c r="ZY56" s="1049">
        <v>1.1299999999999999</v>
      </c>
      <c r="ZZ56" s="1049">
        <v>1.1200000000000001</v>
      </c>
      <c r="AAA56" s="1049">
        <f t="shared" si="174"/>
        <v>1.1200000000000001</v>
      </c>
      <c r="AAB56" s="1049"/>
      <c r="AAC56" s="6">
        <f t="shared" si="175"/>
        <v>-1</v>
      </c>
      <c r="AAD56" s="1049">
        <v>1.08</v>
      </c>
      <c r="AAE56" s="1049">
        <f t="shared" si="15"/>
        <v>1.08</v>
      </c>
      <c r="AAF56" s="1049">
        <v>1.0900000000000001</v>
      </c>
      <c r="AAG56" s="1049">
        <v>1.08</v>
      </c>
      <c r="AAH56" s="1049">
        <f t="shared" si="176"/>
        <v>1.08</v>
      </c>
      <c r="AAI56" s="1049"/>
      <c r="AAJ56" s="6">
        <f t="shared" si="177"/>
        <v>-1</v>
      </c>
      <c r="AAK56" s="10"/>
      <c r="AAL56" s="14"/>
      <c r="AAS56" s="14"/>
      <c r="AAT56" s="14"/>
      <c r="AAU56" s="14"/>
      <c r="AAV56" s="4" t="str">
        <f t="shared" si="253"/>
        <v>2. Within 10% deviation from baseline</v>
      </c>
      <c r="AAW56" s="9" t="str">
        <f t="shared" si="254"/>
        <v>2. Within 10% deviation from baseline</v>
      </c>
      <c r="AAX56" s="63" t="str">
        <f t="shared" si="258"/>
        <v>4.Blocker/Not Executed</v>
      </c>
      <c r="AAY56" s="54" t="str">
        <f t="shared" si="255"/>
        <v xml:space="preserve">1. Better than baseline </v>
      </c>
      <c r="AAZ56" s="1050" t="str">
        <f t="shared" si="256"/>
        <v xml:space="preserve">1. Better than baseline </v>
      </c>
      <c r="ABA56" s="1050" t="str">
        <f t="shared" si="257"/>
        <v xml:space="preserve">1. Better than baseline </v>
      </c>
      <c r="ABB56" s="1050" t="str">
        <f t="shared" si="179"/>
        <v xml:space="preserve">1. Better than baseline </v>
      </c>
    </row>
    <row r="57" spans="1:730" x14ac:dyDescent="0.35">
      <c r="A57" s="10">
        <v>63</v>
      </c>
      <c r="B57" s="36" t="s">
        <v>18</v>
      </c>
      <c r="C57" s="29" t="s">
        <v>1254</v>
      </c>
      <c r="D57" s="36" t="s">
        <v>2979</v>
      </c>
      <c r="E57" s="926" t="s">
        <v>3068</v>
      </c>
      <c r="F57" s="1541" t="s">
        <v>3070</v>
      </c>
      <c r="G57" s="1455" t="s">
        <v>2994</v>
      </c>
      <c r="QU57" s="10">
        <v>1.01</v>
      </c>
      <c r="QV57" s="14"/>
      <c r="QW57" s="14">
        <f>MIN(QV57,QU57)</f>
        <v>1.01</v>
      </c>
      <c r="QX57" s="14" t="s">
        <v>1645</v>
      </c>
      <c r="QY57" s="1049" t="s">
        <v>1502</v>
      </c>
      <c r="QZ57" s="1049">
        <f>MIN(QY57,QW57)</f>
        <v>1.01</v>
      </c>
      <c r="RA57" s="1049" t="s">
        <v>1502</v>
      </c>
      <c r="RB57" s="1049">
        <f t="shared" si="214"/>
        <v>1.01</v>
      </c>
      <c r="RC57" s="1049" t="s">
        <v>1502</v>
      </c>
      <c r="RD57" s="1049" t="s">
        <v>1502</v>
      </c>
      <c r="RE57" s="6"/>
      <c r="ST57" s="14">
        <v>1.1299999999999999</v>
      </c>
      <c r="SU57" s="14"/>
      <c r="SV57" s="14">
        <f>MIN(SU57,ST57)</f>
        <v>1.1299999999999999</v>
      </c>
      <c r="SW57" s="1049" t="s">
        <v>1502</v>
      </c>
      <c r="SX57" s="1049">
        <f>MIN(SW57,SV57)</f>
        <v>1.1299999999999999</v>
      </c>
      <c r="SY57" s="1049" t="s">
        <v>1502</v>
      </c>
      <c r="SZ57" s="1049" t="s">
        <v>1502</v>
      </c>
      <c r="TA57" s="1049">
        <f t="shared" si="219"/>
        <v>1.1299999999999999</v>
      </c>
      <c r="TB57" s="1049" t="s">
        <v>1502</v>
      </c>
      <c r="TC57" s="6"/>
      <c r="VC57" s="12">
        <v>1.24</v>
      </c>
      <c r="VD57" s="12"/>
      <c r="VE57" s="12">
        <f t="shared" si="147"/>
        <v>1.24</v>
      </c>
      <c r="VF57" s="1049"/>
      <c r="VG57" s="52" t="s">
        <v>1502</v>
      </c>
      <c r="VH57" s="1049">
        <f t="shared" si="222"/>
        <v>1.24</v>
      </c>
      <c r="VI57" s="1049"/>
      <c r="VJ57" s="1049">
        <v>1.29</v>
      </c>
      <c r="VK57" s="1049">
        <v>1.3180000000000001</v>
      </c>
      <c r="VL57" s="1049">
        <f t="shared" si="223"/>
        <v>1.24</v>
      </c>
      <c r="VM57" s="1049"/>
      <c r="VN57" s="1049">
        <v>1.33</v>
      </c>
      <c r="VO57" s="1049">
        <v>1.3180000000000001</v>
      </c>
      <c r="VP57" s="1049">
        <f t="shared" si="148"/>
        <v>1.24</v>
      </c>
      <c r="VQ57" s="1049"/>
      <c r="VR57" s="1049">
        <v>1.26</v>
      </c>
      <c r="VS57" s="6">
        <f t="shared" si="149"/>
        <v>-1</v>
      </c>
      <c r="VT57" s="6">
        <f t="shared" si="150"/>
        <v>1.612903225806453E-2</v>
      </c>
      <c r="WI57" s="12">
        <v>1.18</v>
      </c>
      <c r="WJ57" s="12">
        <v>1.28</v>
      </c>
      <c r="WK57" s="12"/>
      <c r="WL57" s="12">
        <f>MIN(WK57,WI57)</f>
        <v>1.18</v>
      </c>
      <c r="WM57" s="12" t="s">
        <v>1502</v>
      </c>
      <c r="WN57" s="52">
        <v>1.28</v>
      </c>
      <c r="WO57" s="1049">
        <f>MIN(WN57,WL57)</f>
        <v>1.18</v>
      </c>
      <c r="WP57" s="32" t="s">
        <v>1502</v>
      </c>
      <c r="WQ57" s="1049">
        <f t="shared" si="261"/>
        <v>1.18</v>
      </c>
      <c r="WR57" s="1049" t="s">
        <v>1502</v>
      </c>
      <c r="WS57" s="32" t="s">
        <v>1502</v>
      </c>
      <c r="WT57" s="52">
        <f t="shared" si="152"/>
        <v>1.18</v>
      </c>
      <c r="WU57" s="1049"/>
      <c r="WV57" s="6">
        <f t="shared" si="153"/>
        <v>-1</v>
      </c>
      <c r="XF57" s="10">
        <v>1.1499999999999999</v>
      </c>
      <c r="XG57" s="14">
        <v>1.18</v>
      </c>
      <c r="XH57" s="14"/>
      <c r="XI57" s="14">
        <f>MIN(XH57,XF57)</f>
        <v>1.1499999999999999</v>
      </c>
      <c r="XJ57" s="1049">
        <v>1.18</v>
      </c>
      <c r="XK57" s="1049">
        <f>MIN(XJ57,XI57)</f>
        <v>1.1499999999999999</v>
      </c>
      <c r="XL57" s="1049" t="s">
        <v>1502</v>
      </c>
      <c r="XM57" s="1049">
        <f t="shared" si="262"/>
        <v>1.1499999999999999</v>
      </c>
      <c r="XN57" s="1049" t="s">
        <v>1502</v>
      </c>
      <c r="XO57" s="1049" t="s">
        <v>1502</v>
      </c>
      <c r="XP57" s="1049">
        <f t="shared" si="157"/>
        <v>1.1499999999999999</v>
      </c>
      <c r="XQ57" s="1049"/>
      <c r="XR57" s="6">
        <f t="shared" si="158"/>
        <v>-1</v>
      </c>
      <c r="YD57" s="58">
        <v>1.2429999999999999</v>
      </c>
      <c r="YE57" s="52"/>
      <c r="YF57" s="1049">
        <f t="shared" si="163"/>
        <v>1.2429999999999999</v>
      </c>
      <c r="YG57" s="1049">
        <v>1.28</v>
      </c>
      <c r="YH57" s="1049">
        <f t="shared" si="164"/>
        <v>1.2429999999999999</v>
      </c>
      <c r="YI57" s="1049" t="s">
        <v>1502</v>
      </c>
      <c r="YJ57" s="1049">
        <f t="shared" si="263"/>
        <v>1.2429999999999999</v>
      </c>
      <c r="YK57" s="1049" t="s">
        <v>1502</v>
      </c>
      <c r="YL57" s="1049" t="s">
        <v>1502</v>
      </c>
      <c r="YM57" s="1049">
        <f t="shared" si="165"/>
        <v>1.2429999999999999</v>
      </c>
      <c r="YN57" s="1049"/>
      <c r="YO57" s="6">
        <f t="shared" si="166"/>
        <v>-1</v>
      </c>
      <c r="ZA57" s="1049">
        <v>1.35</v>
      </c>
      <c r="ZB57" s="1049"/>
      <c r="ZC57" s="1049">
        <v>1.35</v>
      </c>
      <c r="ZD57" s="1049"/>
      <c r="ZE57" s="1049" t="s">
        <v>1502</v>
      </c>
      <c r="ZF57" s="1049">
        <f>MIN(ZE57,ZA57)</f>
        <v>1.35</v>
      </c>
      <c r="ZG57" s="1049" t="s">
        <v>1502</v>
      </c>
      <c r="ZH57" s="1049" t="s">
        <v>1502</v>
      </c>
      <c r="ZI57" s="1049">
        <f t="shared" si="233"/>
        <v>1.35</v>
      </c>
      <c r="ZJ57" s="1049" t="s">
        <v>1502</v>
      </c>
      <c r="ZK57" s="1049" t="s">
        <v>1502</v>
      </c>
      <c r="ZL57" s="1049">
        <f t="shared" si="169"/>
        <v>1.35</v>
      </c>
      <c r="ZM57" s="1049"/>
      <c r="ZN57" s="6">
        <f t="shared" si="170"/>
        <v>-1</v>
      </c>
      <c r="ZO57" s="6">
        <f t="shared" si="171"/>
        <v>-1</v>
      </c>
      <c r="ZP57" s="1049">
        <v>1.23</v>
      </c>
      <c r="ZQ57" s="1049">
        <f t="shared" si="13"/>
        <v>1.23</v>
      </c>
      <c r="ZR57" s="1049">
        <v>1.17</v>
      </c>
      <c r="ZS57" s="1049">
        <v>1.23</v>
      </c>
      <c r="ZT57" s="1049">
        <f t="shared" si="172"/>
        <v>1.23</v>
      </c>
      <c r="ZU57" s="1049">
        <v>1.2</v>
      </c>
      <c r="ZV57" s="6">
        <f t="shared" si="173"/>
        <v>-2.4390243902439046E-2</v>
      </c>
      <c r="ZW57" s="1049">
        <v>1.25</v>
      </c>
      <c r="ZX57" s="1049">
        <f t="shared" si="14"/>
        <v>1.25</v>
      </c>
      <c r="ZY57" s="1049" t="s">
        <v>1159</v>
      </c>
      <c r="ZZ57" s="1049">
        <v>1.25</v>
      </c>
      <c r="AAA57" s="1049">
        <f t="shared" si="174"/>
        <v>1.25</v>
      </c>
      <c r="AAB57" s="1049"/>
      <c r="AAC57" s="6">
        <f t="shared" si="175"/>
        <v>-1</v>
      </c>
      <c r="AAD57" s="1049">
        <v>1.26</v>
      </c>
      <c r="AAE57" s="1049">
        <f t="shared" si="15"/>
        <v>1.26</v>
      </c>
      <c r="AAF57" s="1049">
        <v>1.27</v>
      </c>
      <c r="AAG57" s="1049">
        <v>1.26</v>
      </c>
      <c r="AAH57" s="1049">
        <f t="shared" si="176"/>
        <v>1.26</v>
      </c>
      <c r="AAI57" s="1049"/>
      <c r="AAJ57" s="6">
        <f t="shared" si="177"/>
        <v>-1</v>
      </c>
      <c r="AAK57" s="10"/>
      <c r="AAL57" s="14"/>
      <c r="AAS57" s="14"/>
      <c r="AAT57" s="14"/>
      <c r="AAU57" s="14"/>
      <c r="AAV57" s="4" t="str">
        <f t="shared" si="253"/>
        <v>4.Blocker/Not Executed</v>
      </c>
      <c r="AAW57" s="10" t="str">
        <f t="shared" si="254"/>
        <v>4.Blocker/Not Executed</v>
      </c>
      <c r="AAX57" s="4" t="str">
        <f t="shared" si="258"/>
        <v>4.Blocker/Not Executed</v>
      </c>
      <c r="AAY57" s="52" t="str">
        <f t="shared" si="255"/>
        <v xml:space="preserve">1. Better than baseline </v>
      </c>
      <c r="AAZ57" s="1049" t="str">
        <f t="shared" si="256"/>
        <v xml:space="preserve">1. Better than baseline </v>
      </c>
      <c r="ABA57" s="1049" t="str">
        <f t="shared" si="257"/>
        <v xml:space="preserve">1. Better than baseline </v>
      </c>
      <c r="ABB57" s="1049" t="str">
        <f t="shared" si="179"/>
        <v xml:space="preserve">1. Better than baseline </v>
      </c>
    </row>
    <row r="58" spans="1:730" ht="15" thickBot="1" x14ac:dyDescent="0.4">
      <c r="A58" s="11">
        <v>64</v>
      </c>
      <c r="B58" s="55" t="s">
        <v>18</v>
      </c>
      <c r="C58" s="64" t="s">
        <v>1254</v>
      </c>
      <c r="D58" s="55" t="s">
        <v>2979</v>
      </c>
      <c r="E58" s="929" t="s">
        <v>3068</v>
      </c>
      <c r="F58" s="1539" t="s">
        <v>3071</v>
      </c>
      <c r="G58" s="1456" t="s">
        <v>2998</v>
      </c>
      <c r="H58" s="104"/>
      <c r="I58" s="104"/>
      <c r="J58" s="104"/>
      <c r="K58" s="104"/>
      <c r="L58" s="104"/>
      <c r="M58" s="104"/>
      <c r="N58" s="104"/>
      <c r="O58" s="104"/>
      <c r="P58" s="104"/>
      <c r="Q58" s="104"/>
      <c r="R58" s="104"/>
      <c r="S58" s="104"/>
      <c r="T58" s="104"/>
      <c r="U58" s="104"/>
      <c r="V58" s="104"/>
      <c r="W58" s="104"/>
      <c r="X58" s="104"/>
      <c r="Y58" s="104"/>
      <c r="Z58" s="104"/>
      <c r="AA58" s="104"/>
      <c r="AB58" s="104"/>
      <c r="AC58" s="104"/>
      <c r="AD58" s="104"/>
      <c r="AE58" s="104"/>
      <c r="AF58" s="104"/>
      <c r="AG58" s="104"/>
      <c r="AH58" s="104"/>
      <c r="AI58" s="104"/>
      <c r="AJ58" s="104"/>
      <c r="AK58" s="104"/>
      <c r="AL58" s="104"/>
      <c r="AM58" s="104"/>
      <c r="AN58" s="104"/>
      <c r="AO58" s="104"/>
      <c r="AP58" s="104"/>
      <c r="AQ58" s="104"/>
      <c r="AR58" s="104"/>
      <c r="AS58" s="104"/>
      <c r="AT58" s="104"/>
      <c r="AU58" s="104"/>
      <c r="AV58" s="104"/>
      <c r="AW58" s="104"/>
      <c r="AX58" s="104"/>
      <c r="AY58" s="104"/>
      <c r="AZ58" s="104"/>
      <c r="BA58" s="104"/>
      <c r="BB58" s="104"/>
      <c r="BC58" s="104"/>
      <c r="BD58" s="104"/>
      <c r="BE58" s="104"/>
      <c r="BF58" s="104"/>
      <c r="BG58" s="104"/>
      <c r="BH58" s="104"/>
      <c r="BI58" s="104"/>
      <c r="BJ58" s="104"/>
      <c r="BK58" s="104"/>
      <c r="BL58" s="104"/>
      <c r="BM58" s="104"/>
      <c r="BN58" s="104"/>
      <c r="BO58" s="104"/>
      <c r="BP58" s="104"/>
      <c r="BQ58" s="104"/>
      <c r="BR58" s="104"/>
      <c r="BS58" s="104"/>
      <c r="BT58" s="104"/>
      <c r="BU58" s="104"/>
      <c r="BV58" s="104"/>
      <c r="BW58" s="104"/>
      <c r="BX58" s="104"/>
      <c r="BY58" s="104"/>
      <c r="BZ58" s="104"/>
      <c r="CA58" s="104"/>
      <c r="CB58" s="104"/>
      <c r="CC58" s="104"/>
      <c r="CD58" s="104"/>
      <c r="CE58" s="104"/>
      <c r="CF58" s="104"/>
      <c r="CG58" s="104"/>
      <c r="CH58" s="104"/>
      <c r="CI58" s="104"/>
      <c r="CJ58" s="104"/>
      <c r="CK58" s="104"/>
      <c r="CL58" s="104"/>
      <c r="CM58" s="104"/>
      <c r="CN58" s="104"/>
      <c r="CO58" s="104"/>
      <c r="CP58" s="104"/>
      <c r="CQ58" s="104"/>
      <c r="CR58" s="104"/>
      <c r="CS58" s="104"/>
      <c r="CT58" s="104"/>
      <c r="CU58" s="104"/>
      <c r="CV58" s="104"/>
      <c r="CW58" s="104"/>
      <c r="CX58" s="104"/>
      <c r="CY58" s="104"/>
      <c r="CZ58" s="104"/>
      <c r="DA58" s="104"/>
      <c r="DB58" s="104"/>
      <c r="DC58" s="104"/>
      <c r="DD58" s="104"/>
      <c r="DE58" s="104"/>
      <c r="DF58" s="104"/>
      <c r="DG58" s="104"/>
      <c r="DH58" s="104"/>
      <c r="DI58" s="104"/>
      <c r="DJ58" s="104"/>
      <c r="DK58" s="104"/>
      <c r="DL58" s="104"/>
      <c r="DM58" s="104"/>
      <c r="DN58" s="104"/>
      <c r="DO58" s="104"/>
      <c r="DP58" s="104"/>
      <c r="DQ58" s="104"/>
      <c r="DR58" s="104"/>
      <c r="DS58" s="104"/>
      <c r="DT58" s="104"/>
      <c r="DU58" s="104"/>
      <c r="DV58" s="104"/>
      <c r="DW58" s="104"/>
      <c r="DX58" s="104"/>
      <c r="DY58" s="104"/>
      <c r="DZ58" s="104"/>
      <c r="EA58" s="104"/>
      <c r="EB58" s="104"/>
      <c r="EC58" s="104"/>
      <c r="ED58" s="104"/>
      <c r="EE58" s="104"/>
      <c r="EF58" s="104"/>
      <c r="EG58" s="104"/>
      <c r="EH58" s="104"/>
      <c r="EI58" s="104"/>
      <c r="EJ58" s="104"/>
      <c r="EK58" s="104"/>
      <c r="EL58" s="104"/>
      <c r="EM58" s="104"/>
      <c r="EN58" s="104"/>
      <c r="EO58" s="104"/>
      <c r="EP58" s="104"/>
      <c r="EQ58" s="104"/>
      <c r="ER58" s="104"/>
      <c r="ES58" s="104"/>
      <c r="ET58" s="104"/>
      <c r="EU58" s="104"/>
      <c r="EV58" s="104"/>
      <c r="EW58" s="104"/>
      <c r="EX58" s="104"/>
      <c r="EY58" s="104"/>
      <c r="EZ58" s="104"/>
      <c r="FA58" s="104"/>
      <c r="FB58" s="104"/>
      <c r="FC58" s="104"/>
      <c r="FD58" s="104"/>
      <c r="FE58" s="104"/>
      <c r="FF58" s="104"/>
      <c r="FG58" s="104"/>
      <c r="FH58" s="104"/>
      <c r="FI58" s="104"/>
      <c r="FJ58" s="104"/>
      <c r="FK58" s="104"/>
      <c r="FL58" s="104"/>
      <c r="FM58" s="104"/>
      <c r="FN58" s="104"/>
      <c r="FO58" s="104"/>
      <c r="FP58" s="104"/>
      <c r="FQ58" s="104"/>
      <c r="FR58" s="104"/>
      <c r="FS58" s="104"/>
      <c r="FT58" s="104"/>
      <c r="FU58" s="104"/>
      <c r="FV58" s="104"/>
      <c r="FW58" s="104"/>
      <c r="FX58" s="104"/>
      <c r="FY58" s="104"/>
      <c r="FZ58" s="104"/>
      <c r="GA58" s="104"/>
      <c r="GB58" s="104"/>
      <c r="GC58" s="104"/>
      <c r="GD58" s="104"/>
      <c r="GE58" s="104"/>
      <c r="GF58" s="104"/>
      <c r="GG58" s="104"/>
      <c r="GH58" s="104"/>
      <c r="GI58" s="104"/>
      <c r="GJ58" s="104"/>
      <c r="GK58" s="104"/>
      <c r="GL58" s="104"/>
      <c r="GM58" s="104"/>
      <c r="GN58" s="104"/>
      <c r="GO58" s="104"/>
      <c r="GP58" s="104"/>
      <c r="GQ58" s="104"/>
      <c r="GR58" s="104"/>
      <c r="GS58" s="104"/>
      <c r="GT58" s="104"/>
      <c r="GU58" s="104"/>
      <c r="GV58" s="104"/>
      <c r="GW58" s="104"/>
      <c r="GX58" s="104"/>
      <c r="GY58" s="104"/>
      <c r="GZ58" s="104"/>
      <c r="HA58" s="104"/>
      <c r="HB58" s="104"/>
      <c r="HC58" s="104"/>
      <c r="HD58" s="104"/>
      <c r="HE58" s="104"/>
      <c r="HF58" s="104"/>
      <c r="HG58" s="104"/>
      <c r="HH58" s="104"/>
      <c r="HI58" s="104"/>
      <c r="HJ58" s="104"/>
      <c r="HK58" s="104"/>
      <c r="HL58" s="104"/>
      <c r="HM58" s="104"/>
      <c r="HN58" s="104"/>
      <c r="HO58" s="104"/>
      <c r="HP58" s="104"/>
      <c r="HQ58" s="104"/>
      <c r="HR58" s="104"/>
      <c r="HS58" s="104"/>
      <c r="HT58" s="104"/>
      <c r="HU58" s="104"/>
      <c r="HV58" s="104"/>
      <c r="HW58" s="104"/>
      <c r="HX58" s="104"/>
      <c r="HY58" s="104"/>
      <c r="HZ58" s="104"/>
      <c r="IA58" s="104"/>
      <c r="IB58" s="104"/>
      <c r="IC58" s="104"/>
      <c r="ID58" s="104"/>
      <c r="IE58" s="104"/>
      <c r="IF58" s="104"/>
      <c r="IG58" s="104"/>
      <c r="IH58" s="104"/>
      <c r="II58" s="104"/>
      <c r="IJ58" s="104"/>
      <c r="IK58" s="104"/>
      <c r="IL58" s="104"/>
      <c r="IM58" s="104"/>
      <c r="IN58" s="104"/>
      <c r="IO58" s="104"/>
      <c r="IP58" s="104"/>
      <c r="IQ58" s="104"/>
      <c r="IR58" s="104"/>
      <c r="IS58" s="104"/>
      <c r="IT58" s="104"/>
      <c r="IU58" s="104"/>
      <c r="IV58" s="104"/>
      <c r="IW58" s="104"/>
      <c r="IX58" s="104"/>
      <c r="IY58" s="104"/>
      <c r="IZ58" s="104"/>
      <c r="JA58" s="104"/>
      <c r="JB58" s="104"/>
      <c r="JC58" s="104"/>
      <c r="JD58" s="104"/>
      <c r="JE58" s="104"/>
      <c r="JF58" s="104"/>
      <c r="JG58" s="104"/>
      <c r="JH58" s="104"/>
      <c r="JI58" s="104"/>
      <c r="JJ58" s="104"/>
      <c r="JK58" s="104"/>
      <c r="JL58" s="104"/>
      <c r="JM58" s="104"/>
      <c r="JN58" s="104"/>
      <c r="JO58" s="104"/>
      <c r="JP58" s="104"/>
      <c r="JQ58" s="104"/>
      <c r="JR58" s="104"/>
      <c r="JS58" s="104"/>
      <c r="JT58" s="104"/>
      <c r="JU58" s="104"/>
      <c r="JV58" s="104"/>
      <c r="JW58" s="104"/>
      <c r="JX58" s="104"/>
      <c r="JY58" s="104"/>
      <c r="JZ58" s="104"/>
      <c r="KA58" s="104"/>
      <c r="KB58" s="104"/>
      <c r="KC58" s="104"/>
      <c r="KD58" s="104"/>
      <c r="KE58" s="104"/>
      <c r="KF58" s="104"/>
      <c r="KG58" s="104"/>
      <c r="KH58" s="104"/>
      <c r="KI58" s="104"/>
      <c r="KJ58" s="104"/>
      <c r="KK58" s="104"/>
      <c r="KL58" s="104"/>
      <c r="KM58" s="104"/>
      <c r="KN58" s="104"/>
      <c r="KO58" s="104"/>
      <c r="KP58" s="104"/>
      <c r="KQ58" s="104"/>
      <c r="KR58" s="104"/>
      <c r="KS58" s="104"/>
      <c r="KT58" s="104"/>
      <c r="KU58" s="104"/>
      <c r="KV58" s="104"/>
      <c r="KW58" s="104"/>
      <c r="KX58" s="104"/>
      <c r="KY58" s="104"/>
      <c r="KZ58" s="104"/>
      <c r="LA58" s="104"/>
      <c r="LB58" s="104"/>
      <c r="LC58" s="104"/>
      <c r="LD58" s="104"/>
      <c r="LE58" s="104"/>
      <c r="LF58" s="104"/>
      <c r="LG58" s="104"/>
      <c r="LH58" s="104"/>
      <c r="LI58" s="104"/>
      <c r="LJ58" s="104"/>
      <c r="LK58" s="104"/>
      <c r="LL58" s="104"/>
      <c r="LM58" s="104"/>
      <c r="LN58" s="104"/>
      <c r="LO58" s="104"/>
      <c r="LP58" s="104"/>
      <c r="LQ58" s="104"/>
      <c r="LR58" s="104"/>
      <c r="LS58" s="104"/>
      <c r="LT58" s="104"/>
      <c r="LU58" s="104"/>
      <c r="LV58" s="104"/>
      <c r="LW58" s="104"/>
      <c r="LX58" s="104"/>
      <c r="LY58" s="104"/>
      <c r="LZ58" s="104"/>
      <c r="MA58" s="104"/>
      <c r="MB58" s="104"/>
      <c r="MC58" s="104"/>
      <c r="MD58" s="104"/>
      <c r="ME58" s="104"/>
      <c r="MF58" s="104"/>
      <c r="MG58" s="104"/>
      <c r="MH58" s="104"/>
      <c r="MI58" s="104"/>
      <c r="MJ58" s="104"/>
      <c r="MK58" s="104"/>
      <c r="ML58" s="104"/>
      <c r="MM58" s="104"/>
      <c r="MN58" s="104"/>
      <c r="MO58" s="104"/>
      <c r="MP58" s="104"/>
      <c r="MQ58" s="104"/>
      <c r="MR58" s="104"/>
      <c r="MS58" s="104"/>
      <c r="MT58" s="104"/>
      <c r="MU58" s="104"/>
      <c r="MV58" s="104"/>
      <c r="MW58" s="104"/>
      <c r="MX58" s="104"/>
      <c r="MY58" s="104"/>
      <c r="MZ58" s="104"/>
      <c r="NA58" s="104"/>
      <c r="NB58" s="104"/>
      <c r="NC58" s="104"/>
      <c r="ND58" s="104"/>
      <c r="NE58" s="104"/>
      <c r="NF58" s="104"/>
      <c r="NG58" s="104"/>
      <c r="NH58" s="104"/>
      <c r="NI58" s="104"/>
      <c r="NJ58" s="104"/>
      <c r="NK58" s="104"/>
      <c r="NL58" s="104"/>
      <c r="NM58" s="104"/>
      <c r="NN58" s="104"/>
      <c r="NO58" s="104"/>
      <c r="NP58" s="104"/>
      <c r="NQ58" s="104"/>
      <c r="NR58" s="104"/>
      <c r="NS58" s="104"/>
      <c r="NT58" s="104"/>
      <c r="NU58" s="104"/>
      <c r="NV58" s="104"/>
      <c r="NW58" s="104"/>
      <c r="NX58" s="104"/>
      <c r="NY58" s="104"/>
      <c r="NZ58" s="104"/>
      <c r="OA58" s="104"/>
      <c r="OB58" s="104"/>
      <c r="OC58" s="104"/>
      <c r="OD58" s="104"/>
      <c r="OE58" s="104"/>
      <c r="OF58" s="104"/>
      <c r="OG58" s="104"/>
      <c r="OH58" s="104"/>
      <c r="OI58" s="104"/>
      <c r="OJ58" s="104"/>
      <c r="OK58" s="104"/>
      <c r="OL58" s="104"/>
      <c r="OM58" s="104"/>
      <c r="ON58" s="104"/>
      <c r="OO58" s="104"/>
      <c r="OP58" s="104"/>
      <c r="OQ58" s="104"/>
      <c r="OR58" s="104"/>
      <c r="OS58" s="104"/>
      <c r="OT58" s="104"/>
      <c r="OU58" s="104"/>
      <c r="OV58" s="104"/>
      <c r="OW58" s="104"/>
      <c r="OX58" s="104"/>
      <c r="OY58" s="104"/>
      <c r="OZ58" s="104"/>
      <c r="PA58" s="104"/>
      <c r="PB58" s="104"/>
      <c r="PC58" s="104"/>
      <c r="PD58" s="104"/>
      <c r="PE58" s="104"/>
      <c r="PF58" s="104"/>
      <c r="PG58" s="104"/>
      <c r="PH58" s="104"/>
      <c r="PI58" s="104"/>
      <c r="PJ58" s="104"/>
      <c r="PK58" s="104"/>
      <c r="PL58" s="104"/>
      <c r="PM58" s="104"/>
      <c r="PN58" s="104"/>
      <c r="PO58" s="104"/>
      <c r="PP58" s="104"/>
      <c r="PQ58" s="104"/>
      <c r="PR58" s="104"/>
      <c r="PS58" s="104"/>
      <c r="PT58" s="104"/>
      <c r="PU58" s="104"/>
      <c r="PV58" s="104"/>
      <c r="PW58" s="104"/>
      <c r="PX58" s="104"/>
      <c r="PY58" s="104"/>
      <c r="PZ58" s="104"/>
      <c r="QA58" s="104"/>
      <c r="QB58" s="104"/>
      <c r="QC58" s="104"/>
      <c r="QD58" s="104"/>
      <c r="QE58" s="104"/>
      <c r="QF58" s="104"/>
      <c r="QG58" s="104"/>
      <c r="QH58" s="104"/>
      <c r="QI58" s="104"/>
      <c r="QJ58" s="104"/>
      <c r="QK58" s="104"/>
      <c r="QL58" s="104"/>
      <c r="QM58" s="104"/>
      <c r="QN58" s="104"/>
      <c r="QO58" s="104"/>
      <c r="QP58" s="104"/>
      <c r="QQ58" s="104"/>
      <c r="QR58" s="104"/>
      <c r="QS58" s="104"/>
      <c r="QT58" s="104"/>
      <c r="QU58" s="11">
        <v>0.42</v>
      </c>
      <c r="QV58" s="15"/>
      <c r="QW58" s="15">
        <f>MIN(QV58,QU58)</f>
        <v>0.42</v>
      </c>
      <c r="QX58" s="15">
        <v>0.43</v>
      </c>
      <c r="QY58" s="1042">
        <v>0.43</v>
      </c>
      <c r="QZ58" s="1042">
        <f>MIN(QY58,QW58)</f>
        <v>0.42</v>
      </c>
      <c r="RA58" s="1042">
        <v>0.42</v>
      </c>
      <c r="RB58" s="1042">
        <f t="shared" si="214"/>
        <v>0.42</v>
      </c>
      <c r="RC58" s="1042">
        <v>0.43</v>
      </c>
      <c r="RD58" s="1042">
        <v>0.42</v>
      </c>
      <c r="RE58" s="7">
        <f t="shared" ref="RE58" si="264">(RD58-RB58)/RB58</f>
        <v>0</v>
      </c>
      <c r="RF58" s="104"/>
      <c r="RG58" s="104"/>
      <c r="RH58" s="104"/>
      <c r="RI58" s="104"/>
      <c r="RJ58" s="104"/>
      <c r="RK58" s="104"/>
      <c r="RL58" s="104"/>
      <c r="RM58" s="104"/>
      <c r="RN58" s="104"/>
      <c r="RO58" s="104"/>
      <c r="RP58" s="104"/>
      <c r="RQ58" s="104"/>
      <c r="RR58" s="104"/>
      <c r="RS58" s="104"/>
      <c r="RT58" s="104"/>
      <c r="RU58" s="104"/>
      <c r="RV58" s="104"/>
      <c r="RW58" s="104"/>
      <c r="RX58" s="104"/>
      <c r="RY58" s="104"/>
      <c r="RZ58" s="104"/>
      <c r="SA58" s="104"/>
      <c r="SB58" s="104"/>
      <c r="SC58" s="104"/>
      <c r="SD58" s="104"/>
      <c r="SE58" s="104"/>
      <c r="SF58" s="104"/>
      <c r="SG58" s="104"/>
      <c r="SH58" s="104"/>
      <c r="SI58" s="104"/>
      <c r="SJ58" s="104"/>
      <c r="SK58" s="104"/>
      <c r="SL58" s="104"/>
      <c r="SM58" s="104"/>
      <c r="SN58" s="104"/>
      <c r="SO58" s="104"/>
      <c r="SP58" s="104"/>
      <c r="SQ58" s="104"/>
      <c r="SR58" s="104"/>
      <c r="SS58" s="104"/>
      <c r="ST58" s="15">
        <v>0.42</v>
      </c>
      <c r="SU58" s="15"/>
      <c r="SV58" s="15">
        <f>MIN(SU58,ST58)</f>
        <v>0.42</v>
      </c>
      <c r="SW58" s="1042">
        <v>0.54</v>
      </c>
      <c r="SX58" s="1042">
        <f>MIN(SW58,SV58)</f>
        <v>0.42</v>
      </c>
      <c r="SY58" s="1042">
        <v>0.53</v>
      </c>
      <c r="SZ58" s="1042">
        <v>0.52</v>
      </c>
      <c r="TA58" s="1042">
        <f t="shared" si="219"/>
        <v>0.42</v>
      </c>
      <c r="TB58" s="1042">
        <v>0.52</v>
      </c>
      <c r="TC58" s="7">
        <f t="shared" si="6"/>
        <v>0.23809523809523819</v>
      </c>
      <c r="TD58" s="104"/>
      <c r="TE58" s="104"/>
      <c r="TF58" s="104"/>
      <c r="TG58" s="104"/>
      <c r="TH58" s="104"/>
      <c r="TI58" s="104"/>
      <c r="TJ58" s="104"/>
      <c r="TK58" s="104"/>
      <c r="TL58" s="104"/>
      <c r="TM58" s="104"/>
      <c r="TN58" s="104"/>
      <c r="TO58" s="104"/>
      <c r="TP58" s="104"/>
      <c r="TQ58" s="104"/>
      <c r="TR58" s="104"/>
      <c r="TS58" s="104"/>
      <c r="TT58" s="104"/>
      <c r="TU58" s="104"/>
      <c r="TV58" s="104"/>
      <c r="TW58" s="104"/>
      <c r="TX58" s="104"/>
      <c r="TY58" s="104"/>
      <c r="TZ58" s="104"/>
      <c r="UA58" s="104"/>
      <c r="UB58" s="104"/>
      <c r="UC58" s="104"/>
      <c r="UD58" s="104"/>
      <c r="UE58" s="104"/>
      <c r="UF58" s="104"/>
      <c r="UG58" s="104"/>
      <c r="UH58" s="104"/>
      <c r="UI58" s="104"/>
      <c r="UJ58" s="104"/>
      <c r="UK58" s="104"/>
      <c r="UL58" s="104"/>
      <c r="UM58" s="104"/>
      <c r="UN58" s="104"/>
      <c r="UO58" s="104"/>
      <c r="UP58" s="104"/>
      <c r="UQ58" s="104"/>
      <c r="UR58" s="104"/>
      <c r="US58" s="104"/>
      <c r="UT58" s="104"/>
      <c r="UU58" s="104"/>
      <c r="UV58" s="104"/>
      <c r="UW58" s="104"/>
      <c r="UX58" s="104"/>
      <c r="UY58" s="104"/>
      <c r="UZ58" s="104"/>
      <c r="VA58" s="104"/>
      <c r="VB58" s="104"/>
      <c r="VC58" s="82">
        <v>0.4</v>
      </c>
      <c r="VD58" s="82"/>
      <c r="VE58" s="82">
        <f t="shared" si="147"/>
        <v>0.4</v>
      </c>
      <c r="VF58" s="1042"/>
      <c r="VG58" s="53">
        <v>0.39</v>
      </c>
      <c r="VH58" s="1042">
        <f t="shared" si="222"/>
        <v>0.39</v>
      </c>
      <c r="VI58" s="1042"/>
      <c r="VJ58" s="1042">
        <v>0.41</v>
      </c>
      <c r="VK58" s="1042">
        <v>0.39500000000000002</v>
      </c>
      <c r="VL58" s="1042">
        <f t="shared" si="223"/>
        <v>0.39</v>
      </c>
      <c r="VM58" s="1042"/>
      <c r="VN58" s="1042">
        <v>0.39</v>
      </c>
      <c r="VO58" s="1042">
        <v>0.39500000000000002</v>
      </c>
      <c r="VP58" s="1042">
        <f t="shared" si="148"/>
        <v>0.39</v>
      </c>
      <c r="VQ58" s="1042"/>
      <c r="VR58" s="1042">
        <v>0.4</v>
      </c>
      <c r="VS58" s="7">
        <f t="shared" si="149"/>
        <v>-1</v>
      </c>
      <c r="VT58" s="7">
        <f t="shared" si="150"/>
        <v>2.5641025641025664E-2</v>
      </c>
      <c r="VU58" s="104"/>
      <c r="VV58" s="104"/>
      <c r="VW58" s="104"/>
      <c r="VX58" s="104"/>
      <c r="VY58" s="104"/>
      <c r="VZ58" s="104"/>
      <c r="WA58" s="104"/>
      <c r="WB58" s="104"/>
      <c r="WC58" s="104"/>
      <c r="WD58" s="104"/>
      <c r="WE58" s="104"/>
      <c r="WF58" s="104"/>
      <c r="WG58" s="104"/>
      <c r="WH58" s="104"/>
      <c r="WI58" s="82">
        <v>0.42</v>
      </c>
      <c r="WJ58" s="82">
        <v>0.42</v>
      </c>
      <c r="WK58" s="82"/>
      <c r="WL58" s="82">
        <f>MIN(WK58,WI58)</f>
        <v>0.42</v>
      </c>
      <c r="WM58" s="82">
        <v>0.43</v>
      </c>
      <c r="WN58" s="1297">
        <v>0.42</v>
      </c>
      <c r="WO58" s="1042">
        <f>MIN(WN58,WL58)</f>
        <v>0.42</v>
      </c>
      <c r="WP58" s="913">
        <v>0.42</v>
      </c>
      <c r="WQ58" s="1042">
        <f t="shared" si="261"/>
        <v>0.42</v>
      </c>
      <c r="WR58" s="1042">
        <v>0.41</v>
      </c>
      <c r="WS58" s="913">
        <v>0.42</v>
      </c>
      <c r="WT58" s="53">
        <f t="shared" si="152"/>
        <v>0.42</v>
      </c>
      <c r="WU58" s="1042"/>
      <c r="WV58" s="7">
        <f t="shared" si="153"/>
        <v>-1</v>
      </c>
      <c r="WW58" s="104"/>
      <c r="WX58" s="104"/>
      <c r="WY58" s="104"/>
      <c r="WZ58" s="104"/>
      <c r="XA58" s="104"/>
      <c r="XB58" s="104"/>
      <c r="XC58" s="104"/>
      <c r="XD58" s="104"/>
      <c r="XE58" s="104"/>
      <c r="XF58" s="11">
        <v>0.28999999999999998</v>
      </c>
      <c r="XG58" s="15">
        <v>0.28999999999999998</v>
      </c>
      <c r="XH58" s="15"/>
      <c r="XI58" s="15">
        <f>MIN(XH58,XF58)</f>
        <v>0.28999999999999998</v>
      </c>
      <c r="XJ58" s="1042">
        <v>0.28999999999999998</v>
      </c>
      <c r="XK58" s="1042">
        <f>MIN(XJ58,XI58)</f>
        <v>0.28999999999999998</v>
      </c>
      <c r="XL58" s="1042">
        <v>0.28999999999999998</v>
      </c>
      <c r="XM58" s="1042">
        <f t="shared" si="262"/>
        <v>0.28999999999999998</v>
      </c>
      <c r="XN58" s="1042">
        <v>0.28999999999999998</v>
      </c>
      <c r="XO58" s="1042">
        <v>0.28999999999999998</v>
      </c>
      <c r="XP58" s="1042">
        <f t="shared" si="157"/>
        <v>0.28999999999999998</v>
      </c>
      <c r="XQ58" s="1042"/>
      <c r="XR58" s="7">
        <f t="shared" si="158"/>
        <v>-1</v>
      </c>
      <c r="XS58" s="104"/>
      <c r="XT58" s="104"/>
      <c r="XU58" s="104"/>
      <c r="XV58" s="104"/>
      <c r="XW58" s="104"/>
      <c r="XX58" s="104"/>
      <c r="XY58" s="104"/>
      <c r="XZ58" s="104"/>
      <c r="YA58" s="104"/>
      <c r="YB58" s="104"/>
      <c r="YC58" s="104"/>
      <c r="YD58" s="27">
        <v>0.4</v>
      </c>
      <c r="YE58" s="53"/>
      <c r="YF58" s="1042">
        <f t="shared" si="163"/>
        <v>0.4</v>
      </c>
      <c r="YG58" s="1042">
        <v>0.4</v>
      </c>
      <c r="YH58" s="1042">
        <f t="shared" si="164"/>
        <v>0.4</v>
      </c>
      <c r="YI58" s="1042">
        <v>0.41</v>
      </c>
      <c r="YJ58" s="1042">
        <f t="shared" si="263"/>
        <v>0.4</v>
      </c>
      <c r="YK58" s="1042">
        <v>0.4</v>
      </c>
      <c r="YL58" s="1042">
        <v>0.41</v>
      </c>
      <c r="YM58" s="1042">
        <f t="shared" si="165"/>
        <v>0.4</v>
      </c>
      <c r="YN58" s="1042"/>
      <c r="YO58" s="7">
        <f t="shared" si="166"/>
        <v>-1</v>
      </c>
      <c r="YP58" s="104"/>
      <c r="YQ58" s="104"/>
      <c r="YR58" s="104"/>
      <c r="YS58" s="104"/>
      <c r="YT58" s="104"/>
      <c r="YU58" s="104"/>
      <c r="YV58" s="104"/>
      <c r="YW58" s="104"/>
      <c r="YX58" s="104"/>
      <c r="YY58" s="104"/>
      <c r="YZ58" s="104"/>
      <c r="ZA58" s="1042">
        <v>0.28000000000000003</v>
      </c>
      <c r="ZB58" s="1042"/>
      <c r="ZC58" s="1042">
        <v>0.28999999999999998</v>
      </c>
      <c r="ZD58" s="1042"/>
      <c r="ZE58" s="1042">
        <v>0.28999999999999998</v>
      </c>
      <c r="ZF58" s="1042">
        <f>MIN(ZE58,ZA58)</f>
        <v>0.28000000000000003</v>
      </c>
      <c r="ZG58" s="1042">
        <v>0.3</v>
      </c>
      <c r="ZH58" s="1042">
        <v>0.3</v>
      </c>
      <c r="ZI58" s="1042">
        <f t="shared" si="233"/>
        <v>0.28000000000000003</v>
      </c>
      <c r="ZJ58" s="1042">
        <v>0.28000000000000003</v>
      </c>
      <c r="ZK58" s="1042">
        <v>0.3</v>
      </c>
      <c r="ZL58" s="1042">
        <f t="shared" si="169"/>
        <v>0.28000000000000003</v>
      </c>
      <c r="ZM58" s="1042"/>
      <c r="ZN58" s="7">
        <f t="shared" si="170"/>
        <v>-1</v>
      </c>
      <c r="ZO58" s="7">
        <f t="shared" si="171"/>
        <v>-1</v>
      </c>
      <c r="ZP58" s="1042">
        <v>0.28000000000000003</v>
      </c>
      <c r="ZQ58" s="1042">
        <f t="shared" si="13"/>
        <v>0.28000000000000003</v>
      </c>
      <c r="ZR58" s="1042">
        <v>0.28000000000000003</v>
      </c>
      <c r="ZS58" s="1042">
        <v>0.28000000000000003</v>
      </c>
      <c r="ZT58" s="1042">
        <f t="shared" si="172"/>
        <v>0.28000000000000003</v>
      </c>
      <c r="ZU58" s="1042">
        <v>0.28000000000000003</v>
      </c>
      <c r="ZV58" s="7">
        <f t="shared" si="173"/>
        <v>0</v>
      </c>
      <c r="ZW58" s="1042">
        <v>0.28999999999999998</v>
      </c>
      <c r="ZX58" s="1042">
        <f t="shared" si="14"/>
        <v>0.28999999999999998</v>
      </c>
      <c r="ZY58" s="1042">
        <v>0.28999999999999998</v>
      </c>
      <c r="ZZ58" s="1042">
        <v>0.28999999999999998</v>
      </c>
      <c r="AAA58" s="1042">
        <f t="shared" si="174"/>
        <v>0.28999999999999998</v>
      </c>
      <c r="AAB58" s="1042"/>
      <c r="AAC58" s="7">
        <f t="shared" si="175"/>
        <v>-1</v>
      </c>
      <c r="AAD58" s="1042">
        <v>0.28000000000000003</v>
      </c>
      <c r="AAE58" s="1042">
        <f>AAD58</f>
        <v>0.28000000000000003</v>
      </c>
      <c r="AAF58" s="1042">
        <v>0.28000000000000003</v>
      </c>
      <c r="AAG58" s="1042">
        <v>0.28000000000000003</v>
      </c>
      <c r="AAH58" s="1042">
        <f t="shared" si="176"/>
        <v>0.28000000000000003</v>
      </c>
      <c r="AAI58" s="1042"/>
      <c r="AAJ58" s="7">
        <f t="shared" si="177"/>
        <v>-1</v>
      </c>
      <c r="AAK58" s="1157" t="s">
        <v>2999</v>
      </c>
      <c r="AAL58" s="1708"/>
      <c r="AAM58" s="104"/>
      <c r="AAN58" s="104"/>
      <c r="AAO58" s="104"/>
      <c r="AAP58" s="104"/>
      <c r="AAQ58" s="104"/>
      <c r="AAR58" s="104"/>
      <c r="AAS58" s="15"/>
      <c r="AAT58" s="15"/>
      <c r="AAU58" s="15"/>
      <c r="AAV58" s="104" t="str">
        <f t="shared" si="253"/>
        <v xml:space="preserve">1. Better than baseline </v>
      </c>
      <c r="AAW58" s="11" t="str">
        <f t="shared" si="254"/>
        <v>3. Missing baseline</v>
      </c>
      <c r="AAX58" s="104" t="str">
        <f t="shared" si="258"/>
        <v>4.Blocker/Not Executed</v>
      </c>
      <c r="AAY58" s="53" t="str">
        <f t="shared" si="255"/>
        <v xml:space="preserve">1. Better than baseline </v>
      </c>
      <c r="AAZ58" s="1042" t="str">
        <f t="shared" si="256"/>
        <v xml:space="preserve">1. Better than baseline </v>
      </c>
      <c r="ABA58" s="1042" t="str">
        <f t="shared" si="257"/>
        <v xml:space="preserve">1. Better than baseline </v>
      </c>
      <c r="ABB58" s="1042" t="str">
        <f t="shared" si="179"/>
        <v xml:space="preserve">1. Better than baseline </v>
      </c>
    </row>
    <row r="91" ht="14.9" customHeight="1" x14ac:dyDescent="0.35"/>
    <row r="218" ht="14.9" customHeight="1" x14ac:dyDescent="0.35"/>
    <row r="333" ht="14.9" customHeight="1" x14ac:dyDescent="0.35"/>
    <row r="459" ht="14.9" customHeight="1" x14ac:dyDescent="0.35"/>
    <row r="573" ht="14.9" customHeight="1" x14ac:dyDescent="0.35"/>
    <row r="702" ht="14.9" customHeight="1" x14ac:dyDescent="0.35"/>
    <row r="861" ht="14.9" customHeight="1" x14ac:dyDescent="0.35"/>
    <row r="988" ht="14.9" customHeight="1" x14ac:dyDescent="0.35"/>
    <row r="1103" ht="14.9" customHeight="1" x14ac:dyDescent="0.35"/>
    <row r="1229" ht="14.9" customHeight="1" x14ac:dyDescent="0.35"/>
    <row r="1343" ht="14.9" customHeight="1" x14ac:dyDescent="0.35"/>
    <row r="1472" ht="14.9" customHeight="1" x14ac:dyDescent="0.35"/>
  </sheetData>
  <mergeCells count="20">
    <mergeCell ref="AAK30:AAK34"/>
    <mergeCell ref="XS1:YO1"/>
    <mergeCell ref="AAK15:AAK17"/>
    <mergeCell ref="GZ1:JM1"/>
    <mergeCell ref="RF1:TC1"/>
    <mergeCell ref="OX1:RE1"/>
    <mergeCell ref="JN1:MA1"/>
    <mergeCell ref="MB1:OW1"/>
    <mergeCell ref="TD1:VU1"/>
    <mergeCell ref="VV1:WV1"/>
    <mergeCell ref="WW1:XR1"/>
    <mergeCell ref="ZP1:ZV1"/>
    <mergeCell ref="ZW1:AAC1"/>
    <mergeCell ref="AAD1:AAJ1"/>
    <mergeCell ref="YP1:ZO1"/>
    <mergeCell ref="H1:AS1"/>
    <mergeCell ref="AT1:BP1"/>
    <mergeCell ref="BQ1:DJ1"/>
    <mergeCell ref="DK1:EZ1"/>
    <mergeCell ref="FA1:GY1"/>
  </mergeCells>
  <phoneticPr fontId="56" type="noConversion"/>
  <conditionalFormatting sqref="AS3:AS18 BP3:BP18 DJ3:DJ18 GY3:GY18 JM3:JM19 MA3:MA19 OW3:OW52 RE3:RE58 TC3:TC58 WV3:WV58 XR3:XR58 YO3:YO58 ZN3:ZO58 ZV3:ZV58 AAC3:AAC58 AAJ3:AAJ58">
    <cfRule type="cellIs" dxfId="467" priority="493" operator="between">
      <formula>0</formula>
      <formula>0.1</formula>
    </cfRule>
    <cfRule type="cellIs" dxfId="466" priority="494" stopIfTrue="1" operator="greaterThanOrEqual">
      <formula>0.1</formula>
    </cfRule>
    <cfRule type="cellIs" dxfId="465" priority="495" operator="lessThan">
      <formula>0.005</formula>
    </cfRule>
  </conditionalFormatting>
  <conditionalFormatting sqref="EZ3:EZ18">
    <cfRule type="cellIs" dxfId="464" priority="481" operator="between">
      <formula>0</formula>
      <formula>0.1</formula>
    </cfRule>
    <cfRule type="cellIs" dxfId="463" priority="482" stopIfTrue="1" operator="greaterThanOrEqual">
      <formula>0.1</formula>
    </cfRule>
    <cfRule type="cellIs" dxfId="462" priority="483" operator="lessThan">
      <formula>0.005</formula>
    </cfRule>
  </conditionalFormatting>
  <conditionalFormatting sqref="VS3:VT58">
    <cfRule type="cellIs" dxfId="461" priority="1" operator="between">
      <formula>0</formula>
      <formula>0.1</formula>
    </cfRule>
    <cfRule type="cellIs" dxfId="460" priority="2" stopIfTrue="1" operator="greaterThanOrEqual">
      <formula>0.1</formula>
    </cfRule>
    <cfRule type="cellIs" dxfId="459" priority="3" operator="lessThan">
      <formula>0.005</formula>
    </cfRule>
  </conditionalFormatting>
  <conditionalFormatting sqref="VU3:VU18">
    <cfRule type="cellIs" dxfId="458" priority="382" operator="between">
      <formula>0</formula>
      <formula>0.1</formula>
    </cfRule>
    <cfRule type="cellIs" dxfId="457" priority="383" stopIfTrue="1" operator="greaterThanOrEqual">
      <formula>0.1</formula>
    </cfRule>
    <cfRule type="cellIs" dxfId="456" priority="384" operator="lessThan">
      <formula>0.005</formula>
    </cfRule>
  </conditionalFormatting>
  <hyperlinks>
    <hyperlink ref="AAL16" r:id="rId1" display="https://issues.labcollab.net/browse/SBR-15674" xr:uid="{00000000-0004-0000-0300-000000000000}"/>
    <hyperlink ref="CI4" r:id="rId2" display="https://issues.labcollab.net/browse/SBR-20508" xr:uid="{00000000-0004-0000-0300-000001000000}"/>
    <hyperlink ref="AAL17" r:id="rId3" display="SBR-15126" xr:uid="{00000000-0004-0000-0300-000002000000}"/>
    <hyperlink ref="AAL15" r:id="rId4" display="https://issues.labcollab.net/browse/EINKQA-432" xr:uid="{00000000-0004-0000-0300-000003000000}"/>
    <hyperlink ref="AAL8" r:id="rId5" display="https://issues.labcollab.net/browse/ SBR-25150" xr:uid="{00000000-0004-0000-0300-000004000000}"/>
    <hyperlink ref="AAL18" r:id="rId6" xr:uid="{31C37B00-9EA8-454F-B275-75B8F99936BD}"/>
    <hyperlink ref="AAL12" r:id="rId7" display="https://issues.labcollab.net/browse/JFOURTEEN-743" xr:uid="{E65BEAD0-DB10-4B80-B473-8241C8F3953D}"/>
    <hyperlink ref="AAL4" r:id="rId8" xr:uid="{2411DF01-3725-4967-8AFE-45BC2322C922}"/>
    <hyperlink ref="AAK18" r:id="rId9" display="https://issues.labcollab.net/browse/KKE-1316" xr:uid="{03850A3A-0826-4661-AB18-1573B8E46B8C}"/>
    <hyperlink ref="AAK6" r:id="rId10" display="https://issues.labcollab.net/browse/JFIFTEEN-214" xr:uid="{19660268-8418-47EC-8427-E777B3FA6EEE}"/>
    <hyperlink ref="AAK4" r:id="rId11" display="SBR-35255" xr:uid="{252C83F7-88DD-4283-9B4C-9533B7D2ECA9}"/>
    <hyperlink ref="AAK39" r:id="rId12" display="https://issues.labcollab.net/browse/SBR-47242" xr:uid="{E0197FF2-4821-41B2-BCDA-3A5A39B2A484}"/>
    <hyperlink ref="AAK8" r:id="rId13" xr:uid="{CF16B298-4AB5-407D-8AD4-8872044017D3}"/>
    <hyperlink ref="AAK30" r:id="rId14" xr:uid="{68C11361-241B-47BD-ACC4-DE7F80B69658}"/>
    <hyperlink ref="AAK40" r:id="rId15" display="SBR-62741" xr:uid="{1C288B6B-8F4C-4DBA-87C3-E20F806BAE9C}"/>
    <hyperlink ref="AAK41:AAK42" r:id="rId16" display="SBR-62741" xr:uid="{D6E8E207-CC79-43A4-B07B-68210EC47CE2}"/>
    <hyperlink ref="AAK43" r:id="rId17" display="SBR-62300" xr:uid="{F2C90848-5592-4E2E-9627-95E16F7915B9}"/>
    <hyperlink ref="AAK9" r:id="rId18" display="https://issues.labcollab.net/browse/JFIFTEEN-214" xr:uid="{80DAD64C-9FCA-4D3C-BCCB-BC0AB30A3C3E}"/>
    <hyperlink ref="AAL9" r:id="rId19" xr:uid="{65CA85FC-91B2-490C-973E-2F8B9ACEF6AD}"/>
    <hyperlink ref="AAL10" r:id="rId20" xr:uid="{DD9AC594-C53C-46E1-AE94-25D569E1C71A}"/>
    <hyperlink ref="AAK10" r:id="rId21" display="https://issues.labcollab.net/browse/JFIFTEEN-214" xr:uid="{EA5CBAB7-1147-4B6E-BD61-DD6876BC430D}"/>
    <hyperlink ref="AAK58" r:id="rId22" xr:uid="{7F37A53C-E7BF-49C8-8C46-612F6062B60F}"/>
    <hyperlink ref="AAK23" r:id="rId23" display="https://issues.labcollab.net/browse/SBR-67520" xr:uid="{ACD69995-75CF-4A28-BB3B-C09F558D2A56}"/>
    <hyperlink ref="AAK24" r:id="rId24" display="https://issues.labcollab.net/browse/SBR-67520" xr:uid="{A671561A-BD14-4EE6-8B34-AE13C0DDD336}"/>
    <hyperlink ref="AAK37" r:id="rId25" display="https://issues.labcollab.net/browse/SBR-67520" xr:uid="{C9C8768F-102B-4921-A10B-E5F6CCA3CBC8}"/>
    <hyperlink ref="AAK38" r:id="rId26" display="https://issues.labcollab.net/browse/SBR-67520" xr:uid="{D69BCE51-DF13-406D-B6C0-AFC5529EB125}"/>
  </hyperlinks>
  <pageMargins left="0.7" right="0.7" top="0.75" bottom="0.75" header="0.3" footer="0.3"/>
  <pageSetup orientation="portrait" r:id="rId27"/>
  <legacyDrawing r:id="rId28"/>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ABY24"/>
  <sheetViews>
    <sheetView zoomScaleNormal="100" workbookViewId="0"/>
  </sheetViews>
  <sheetFormatPr defaultColWidth="11.453125" defaultRowHeight="14.5" x14ac:dyDescent="0.35"/>
  <cols>
    <col min="1" max="1" width="8" style="4" customWidth="1"/>
    <col min="2" max="2" width="13.453125" style="4" customWidth="1"/>
    <col min="3" max="3" width="15.453125" style="4" hidden="1" customWidth="1"/>
    <col min="4" max="4" width="20.54296875" style="4" hidden="1" customWidth="1"/>
    <col min="5" max="5" width="38.453125" style="4" customWidth="1"/>
    <col min="6" max="6" width="56.54296875" style="4" customWidth="1"/>
    <col min="7" max="7" width="71.54296875" style="110" customWidth="1"/>
    <col min="8" max="8" width="9.54296875" style="29" hidden="1" customWidth="1"/>
    <col min="9" max="9" width="9" style="29" hidden="1" customWidth="1"/>
    <col min="10" max="10" width="6.54296875" style="29" hidden="1" customWidth="1"/>
    <col min="11" max="11" width="9.54296875" style="29" hidden="1" customWidth="1"/>
    <col min="12" max="12" width="12.54296875" style="29" hidden="1" customWidth="1"/>
    <col min="13" max="14" width="9.54296875" style="29" hidden="1" customWidth="1"/>
    <col min="15" max="15" width="9" style="29" hidden="1" customWidth="1"/>
    <col min="16" max="16" width="12" style="29" hidden="1" customWidth="1"/>
    <col min="17" max="17" width="9" style="29" hidden="1" customWidth="1"/>
    <col min="18" max="18" width="9.54296875" style="29" hidden="1" customWidth="1"/>
    <col min="19" max="19" width="9" style="29" hidden="1" customWidth="1"/>
    <col min="20" max="21" width="13.453125" style="29" hidden="1" customWidth="1"/>
    <col min="22" max="23" width="9" style="29" hidden="1" customWidth="1"/>
    <col min="24" max="24" width="9.54296875" style="29" hidden="1" customWidth="1"/>
    <col min="25" max="25" width="5.453125" style="29" hidden="1" customWidth="1"/>
    <col min="26" max="26" width="8.54296875" style="29" hidden="1" customWidth="1"/>
    <col min="27" max="27" width="7.453125" style="29" hidden="1" customWidth="1"/>
    <col min="28" max="32" width="13.453125" style="29" hidden="1" customWidth="1"/>
    <col min="33" max="33" width="10.453125" style="29" hidden="1" customWidth="1"/>
    <col min="34" max="38" width="13.453125" style="29" hidden="1" customWidth="1"/>
    <col min="39" max="39" width="10" style="29" hidden="1" customWidth="1"/>
    <col min="40" max="40" width="10.453125" style="29" hidden="1" customWidth="1"/>
    <col min="41" max="51" width="13.453125" style="29" hidden="1" customWidth="1"/>
    <col min="52" max="52" width="6.453125" style="29" hidden="1" customWidth="1"/>
    <col min="53" max="53" width="9.453125" style="4" hidden="1" customWidth="1"/>
    <col min="54" max="54" width="9" style="4" hidden="1" customWidth="1"/>
    <col min="55" max="55" width="8.453125" style="4" hidden="1" customWidth="1"/>
    <col min="56" max="56" width="11.453125" style="4" hidden="1" customWidth="1"/>
    <col min="57" max="57" width="9" style="4" hidden="1" customWidth="1"/>
    <col min="58" max="58" width="11.453125" style="4" hidden="1" customWidth="1"/>
    <col min="59" max="59" width="9.453125" style="4" hidden="1" customWidth="1"/>
    <col min="60" max="63" width="12.54296875" style="4" hidden="1" customWidth="1"/>
    <col min="64" max="64" width="8.54296875" style="4" hidden="1" customWidth="1"/>
    <col min="65" max="69" width="12.54296875" style="4" hidden="1" customWidth="1"/>
    <col min="70" max="70" width="6.54296875" style="4" hidden="1" customWidth="1"/>
    <col min="71" max="72" width="12.54296875" style="4" hidden="1" customWidth="1"/>
    <col min="73" max="73" width="9.453125" style="4" hidden="1" customWidth="1"/>
    <col min="74" max="74" width="12.453125" style="4" hidden="1" customWidth="1"/>
    <col min="75" max="75" width="9" style="4" hidden="1" customWidth="1"/>
    <col min="76" max="76" width="10.54296875" style="4" hidden="1" customWidth="1"/>
    <col min="77" max="77" width="8.453125" style="4" hidden="1" customWidth="1"/>
    <col min="78" max="78" width="8" style="4" hidden="1" customWidth="1"/>
    <col min="79" max="79" width="10.54296875" style="4" hidden="1" customWidth="1"/>
    <col min="80" max="80" width="9" style="4" hidden="1" customWidth="1"/>
    <col min="81" max="84" width="12.453125" style="4" hidden="1" customWidth="1"/>
    <col min="85" max="86" width="9" style="4" hidden="1" customWidth="1"/>
    <col min="87" max="87" width="10.54296875" style="4" hidden="1" customWidth="1"/>
    <col min="88" max="88" width="12" style="4" hidden="1" customWidth="1"/>
    <col min="89" max="89" width="12.453125" style="4" hidden="1" customWidth="1"/>
    <col min="90" max="90" width="8.54296875" style="4" hidden="1" customWidth="1"/>
    <col min="91" max="91" width="6.54296875" style="4" hidden="1" customWidth="1"/>
    <col min="92" max="94" width="12.453125" style="4" hidden="1" customWidth="1"/>
    <col min="95" max="95" width="8.453125" style="4" hidden="1" customWidth="1"/>
    <col min="96" max="100" width="12.453125" style="4" hidden="1" customWidth="1"/>
    <col min="101" max="101" width="10" style="4" hidden="1" customWidth="1"/>
    <col min="102" max="112" width="12.453125" style="4" hidden="1" customWidth="1"/>
    <col min="113" max="119" width="13.453125" style="29" hidden="1" customWidth="1"/>
    <col min="120" max="120" width="6.453125" style="4" hidden="1" customWidth="1"/>
    <col min="121" max="122" width="10.54296875" style="4" hidden="1" customWidth="1"/>
    <col min="123" max="123" width="9.453125" style="4" hidden="1" customWidth="1"/>
    <col min="124" max="124" width="10.54296875" style="4" hidden="1" customWidth="1"/>
    <col min="125" max="125" width="9.453125" style="4" hidden="1" customWidth="1"/>
    <col min="126" max="130" width="12.453125" style="4" hidden="1" customWidth="1"/>
    <col min="131" max="131" width="8.54296875" style="4" hidden="1" customWidth="1"/>
    <col min="132" max="132" width="8" style="4" hidden="1" customWidth="1"/>
    <col min="133" max="134" width="12.453125" style="4" hidden="1" customWidth="1"/>
    <col min="135" max="135" width="6.54296875" style="4" hidden="1" customWidth="1"/>
    <col min="136" max="137" width="12.453125" style="4" hidden="1" customWidth="1"/>
    <col min="138" max="138" width="6.54296875" style="4" hidden="1" customWidth="1"/>
    <col min="139" max="140" width="12.453125" style="4" hidden="1" customWidth="1"/>
    <col min="141" max="141" width="10.453125" style="4" hidden="1" customWidth="1"/>
    <col min="142" max="154" width="12.453125" style="4" hidden="1" customWidth="1"/>
    <col min="155" max="155" width="13.453125" style="29" hidden="1" customWidth="1"/>
    <col min="156" max="156" width="10.54296875" style="29" hidden="1" customWidth="1"/>
    <col min="157" max="157" width="11.453125" style="29" hidden="1" customWidth="1"/>
    <col min="158" max="158" width="8.54296875" style="29" hidden="1" customWidth="1"/>
    <col min="159" max="159" width="13.453125" style="29" hidden="1" customWidth="1"/>
    <col min="160" max="160" width="9.54296875" style="29" hidden="1" customWidth="1"/>
    <col min="161" max="161" width="13.453125" style="29" hidden="1" customWidth="1"/>
    <col min="162" max="162" width="6.54296875" style="4" hidden="1" customWidth="1"/>
    <col min="163" max="164" width="10.54296875" style="4" hidden="1" customWidth="1"/>
    <col min="165" max="165" width="8.54296875" style="4" hidden="1" customWidth="1"/>
    <col min="166" max="166" width="9.453125" style="4" hidden="1" customWidth="1"/>
    <col min="167" max="167" width="6.54296875" style="4" hidden="1" customWidth="1"/>
    <col min="168" max="168" width="9.54296875" style="4" hidden="1" customWidth="1"/>
    <col min="169" max="169" width="6.54296875" style="4" hidden="1" customWidth="1"/>
    <col min="170" max="170" width="9" style="4" hidden="1" customWidth="1"/>
    <col min="171" max="172" width="12.54296875" style="4" hidden="1" customWidth="1"/>
    <col min="173" max="173" width="9.54296875" style="4" hidden="1" customWidth="1"/>
    <col min="174" max="174" width="8" style="4" hidden="1" customWidth="1"/>
    <col min="175" max="175" width="10.54296875" style="4" hidden="1" customWidth="1"/>
    <col min="176" max="176" width="8.453125" style="4" hidden="1" customWidth="1"/>
    <col min="177" max="177" width="12.453125" style="4" hidden="1" customWidth="1"/>
    <col min="178" max="187" width="9.54296875" style="4" hidden="1" customWidth="1"/>
    <col min="188" max="188" width="11.453125" style="4" hidden="1" customWidth="1"/>
    <col min="189" max="190" width="9.54296875" style="4" hidden="1" customWidth="1"/>
    <col min="191" max="191" width="10.453125" style="4" hidden="1" customWidth="1"/>
    <col min="192" max="192" width="11.54296875" style="4" hidden="1" customWidth="1"/>
    <col min="193" max="196" width="13.54296875" style="4" hidden="1" customWidth="1"/>
    <col min="197" max="197" width="9.54296875" style="4" hidden="1" customWidth="1"/>
    <col min="198" max="198" width="8.54296875" style="4" hidden="1" customWidth="1"/>
    <col min="199" max="200" width="13.54296875" style="4" hidden="1" customWidth="1"/>
    <col min="201" max="203" width="12.453125" style="4" hidden="1" customWidth="1"/>
    <col min="204" max="204" width="11.453125" style="4" hidden="1" customWidth="1"/>
    <col min="205" max="206" width="12.453125" style="4" hidden="1" customWidth="1"/>
    <col min="207" max="212" width="13.453125" style="29" hidden="1" customWidth="1"/>
    <col min="213" max="213" width="9.54296875" style="29" hidden="1" customWidth="1"/>
    <col min="214" max="218" width="13.453125" style="29" hidden="1" customWidth="1"/>
    <col min="219" max="219" width="7.453125" style="4" hidden="1" customWidth="1"/>
    <col min="220" max="223" width="10.453125" style="4" hidden="1" customWidth="1"/>
    <col min="224" max="224" width="12.453125" style="4" hidden="1" customWidth="1"/>
    <col min="225" max="225" width="8.54296875" style="4" hidden="1" customWidth="1"/>
    <col min="226" max="226" width="14.453125" style="4" hidden="1" customWidth="1"/>
    <col min="227" max="227" width="9" style="4" hidden="1" customWidth="1"/>
    <col min="228" max="231" width="10.453125" style="4" hidden="1" customWidth="1"/>
    <col min="232" max="232" width="9.453125" style="4" hidden="1" customWidth="1"/>
    <col min="233" max="237" width="10.453125" style="4" hidden="1" customWidth="1"/>
    <col min="238" max="238" width="8.54296875" style="4" hidden="1" customWidth="1"/>
    <col min="239" max="239" width="6.54296875" style="4" hidden="1" customWidth="1"/>
    <col min="240" max="240" width="11.54296875" style="4" hidden="1" customWidth="1"/>
    <col min="241" max="243" width="10.453125" style="4" hidden="1" customWidth="1"/>
    <col min="244" max="244" width="11.54296875" style="4" hidden="1" customWidth="1"/>
    <col min="245" max="246" width="10.453125" style="4" hidden="1" customWidth="1"/>
    <col min="247" max="247" width="15.453125" style="4" hidden="1" customWidth="1"/>
    <col min="248" max="248" width="13.54296875" style="4" hidden="1" customWidth="1"/>
    <col min="249" max="249" width="8" style="4" hidden="1" customWidth="1"/>
    <col min="250" max="251" width="13.54296875" style="4" hidden="1" customWidth="1"/>
    <col min="252" max="258" width="12.453125" style="4" hidden="1" customWidth="1"/>
    <col min="259" max="261" width="13.453125" style="29" hidden="1" customWidth="1"/>
    <col min="262" max="262" width="10.453125" style="29" hidden="1" customWidth="1"/>
    <col min="263" max="263" width="10" style="29" hidden="1" customWidth="1"/>
    <col min="264" max="264" width="9.54296875" style="29" hidden="1" customWidth="1"/>
    <col min="265" max="265" width="10.453125" style="29" hidden="1" customWidth="1"/>
    <col min="266" max="266" width="9.54296875" style="29" hidden="1" customWidth="1"/>
    <col min="267" max="267" width="10.54296875" style="29" hidden="1" customWidth="1"/>
    <col min="268" max="268" width="13.453125" style="29" hidden="1" customWidth="1"/>
    <col min="269" max="269" width="9.54296875" style="29" hidden="1" customWidth="1"/>
    <col min="270" max="280" width="13.453125" style="29" hidden="1" customWidth="1"/>
    <col min="281" max="281" width="9" style="29" hidden="1" customWidth="1"/>
    <col min="282" max="288" width="13.453125" style="29" hidden="1" customWidth="1"/>
    <col min="289" max="289" width="10" style="29" hidden="1" customWidth="1"/>
    <col min="290" max="291" width="13.453125" style="29" hidden="1" customWidth="1"/>
    <col min="292" max="292" width="8.54296875" style="4" hidden="1" customWidth="1"/>
    <col min="293" max="293" width="10" style="4" hidden="1" customWidth="1"/>
    <col min="294" max="294" width="8.54296875" style="4" hidden="1" customWidth="1"/>
    <col min="295" max="295" width="9.54296875" style="4" hidden="1" customWidth="1"/>
    <col min="296" max="296" width="10.453125" style="4" hidden="1" customWidth="1"/>
    <col min="297" max="297" width="10" style="4" hidden="1" customWidth="1"/>
    <col min="298" max="298" width="8.54296875" style="4" hidden="1" customWidth="1"/>
    <col min="299" max="302" width="9.54296875" style="4" hidden="1" customWidth="1"/>
    <col min="303" max="303" width="9" style="4" hidden="1" customWidth="1"/>
    <col min="304" max="308" width="9.54296875" style="4" hidden="1" customWidth="1"/>
    <col min="309" max="309" width="8.453125" style="4" hidden="1" customWidth="1"/>
    <col min="310" max="310" width="9.54296875" style="4" hidden="1" customWidth="1"/>
    <col min="311" max="311" width="12.453125" style="4" hidden="1" customWidth="1"/>
    <col min="312" max="312" width="10.453125" style="4" hidden="1" customWidth="1"/>
    <col min="313" max="322" width="12.453125" style="4" hidden="1" customWidth="1"/>
    <col min="323" max="323" width="10.453125" style="4" hidden="1" customWidth="1"/>
    <col min="324" max="324" width="10" style="4" hidden="1" customWidth="1"/>
    <col min="325" max="326" width="11.453125" style="4" hidden="1" customWidth="1"/>
    <col min="327" max="328" width="12.453125" style="4" hidden="1" customWidth="1"/>
    <col min="329" max="330" width="13.453125" style="29" hidden="1" customWidth="1"/>
    <col min="331" max="338" width="11.54296875" style="29" hidden="1" customWidth="1"/>
    <col min="339" max="341" width="13.453125" style="29" hidden="1" customWidth="1"/>
    <col min="342" max="343" width="10" style="29" hidden="1" customWidth="1"/>
    <col min="344" max="346" width="13.453125" style="29" hidden="1" customWidth="1"/>
    <col min="347" max="347" width="10.453125" style="29" hidden="1" customWidth="1"/>
    <col min="348" max="352" width="13.453125" style="29" hidden="1" customWidth="1"/>
    <col min="353" max="353" width="9" style="29" hidden="1" customWidth="1"/>
    <col min="354" max="355" width="13.453125" style="29" hidden="1" customWidth="1"/>
    <col min="356" max="356" width="9" style="29" hidden="1" customWidth="1"/>
    <col min="357" max="363" width="13.453125" style="29" hidden="1" customWidth="1"/>
    <col min="364" max="366" width="8.54296875" style="4" hidden="1" customWidth="1"/>
    <col min="367" max="369" width="11.453125" style="4" hidden="1" customWidth="1"/>
    <col min="370" max="370" width="9" style="4" hidden="1" customWidth="1"/>
    <col min="371" max="371" width="8.453125" style="4" hidden="1" customWidth="1"/>
    <col min="372" max="372" width="9" style="4" hidden="1" customWidth="1"/>
    <col min="373" max="375" width="11.453125" style="4" hidden="1" customWidth="1"/>
    <col min="376" max="376" width="7.54296875" style="4" hidden="1" customWidth="1"/>
    <col min="377" max="377" width="9" style="4" hidden="1" customWidth="1"/>
    <col min="378" max="378" width="8" style="4" hidden="1" customWidth="1"/>
    <col min="379" max="379" width="10" style="4" hidden="1" customWidth="1"/>
    <col min="380" max="380" width="11.453125" style="4" hidden="1" customWidth="1"/>
    <col min="381" max="381" width="9" style="4" hidden="1" customWidth="1"/>
    <col min="382" max="382" width="11" style="4" hidden="1" customWidth="1"/>
    <col min="383" max="384" width="8.54296875" style="4" hidden="1" customWidth="1"/>
    <col min="385" max="385" width="6.54296875" style="4" hidden="1" customWidth="1"/>
    <col min="386" max="387" width="11.453125" style="4" hidden="1" customWidth="1"/>
    <col min="388" max="388" width="10.453125" style="4" hidden="1" customWidth="1"/>
    <col min="389" max="392" width="11.453125" style="4" hidden="1" customWidth="1"/>
    <col min="393" max="393" width="9.54296875" style="4" hidden="1" customWidth="1"/>
    <col min="394" max="394" width="8" style="4" hidden="1" customWidth="1"/>
    <col min="395" max="396" width="11.453125" style="4" hidden="1" customWidth="1"/>
    <col min="397" max="403" width="12.453125" style="4" hidden="1" customWidth="1"/>
    <col min="404" max="408" width="13.453125" style="29" hidden="1" customWidth="1"/>
    <col min="409" max="409" width="10.54296875" style="29" hidden="1" customWidth="1"/>
    <col min="410" max="410" width="9.54296875" style="29" hidden="1" customWidth="1"/>
    <col min="411" max="412" width="10.54296875" style="29" hidden="1" customWidth="1"/>
    <col min="413" max="413" width="10.453125" style="29" hidden="1" customWidth="1"/>
    <col min="414" max="424" width="13.453125" style="29" hidden="1" customWidth="1"/>
    <col min="425" max="425" width="8.54296875" style="29" hidden="1" customWidth="1"/>
    <col min="426" max="430" width="13.453125" style="29" hidden="1" customWidth="1"/>
    <col min="431" max="431" width="9" style="29" hidden="1" customWidth="1"/>
    <col min="432" max="444" width="13.453125" style="29" hidden="1" customWidth="1"/>
    <col min="445" max="446" width="9" style="4" hidden="1" customWidth="1"/>
    <col min="447" max="449" width="11.453125" style="4" hidden="1" customWidth="1"/>
    <col min="450" max="450" width="10.453125" style="4" hidden="1" customWidth="1"/>
    <col min="451" max="452" width="12.453125" style="4" hidden="1" customWidth="1"/>
    <col min="453" max="453" width="10.54296875" style="4" hidden="1" customWidth="1"/>
    <col min="454" max="454" width="12.453125" style="4" hidden="1" customWidth="1"/>
    <col min="455" max="456" width="11.453125" style="4" hidden="1" customWidth="1"/>
    <col min="457" max="457" width="10.453125" style="29" hidden="1" customWidth="1"/>
    <col min="458" max="458" width="12" style="29" hidden="1" customWidth="1"/>
    <col min="459" max="459" width="8.54296875" style="29" hidden="1" customWidth="1"/>
    <col min="460" max="460" width="12" style="29" hidden="1" customWidth="1"/>
    <col min="461" max="461" width="9.453125" style="29" hidden="1" customWidth="1"/>
    <col min="462" max="463" width="13.453125" style="29" hidden="1" customWidth="1"/>
    <col min="464" max="464" width="9.453125" style="29" hidden="1" customWidth="1"/>
    <col min="465" max="465" width="12" style="29" hidden="1" customWidth="1"/>
    <col min="466" max="466" width="10" style="29" hidden="1" customWidth="1"/>
    <col min="467" max="467" width="10.453125" style="29" hidden="1" customWidth="1"/>
    <col min="468" max="469" width="13.453125" style="29" hidden="1" customWidth="1"/>
    <col min="470" max="470" width="10.453125" style="29" hidden="1" customWidth="1"/>
    <col min="471" max="474" width="13.453125" style="29" hidden="1" customWidth="1"/>
    <col min="475" max="475" width="9" style="29" hidden="1" customWidth="1"/>
    <col min="476" max="477" width="13.453125" style="29" hidden="1" customWidth="1"/>
    <col min="478" max="478" width="9" style="29" hidden="1" customWidth="1"/>
    <col min="479" max="479" width="12" style="29" hidden="1" customWidth="1"/>
    <col min="480" max="480" width="10.54296875" style="29" hidden="1" customWidth="1"/>
    <col min="481" max="481" width="9" style="29" hidden="1" customWidth="1"/>
    <col min="482" max="482" width="12" style="29" hidden="1" customWidth="1"/>
    <col min="483" max="483" width="10" style="29" hidden="1" customWidth="1"/>
    <col min="484" max="484" width="12" style="29" hidden="1" customWidth="1"/>
    <col min="485" max="496" width="13.453125" style="29" hidden="1" customWidth="1"/>
    <col min="497" max="502" width="12.54296875" style="29" hidden="1" customWidth="1"/>
    <col min="503" max="503" width="9" style="4" hidden="1" customWidth="1"/>
    <col min="504" max="504" width="13.453125" style="29" hidden="1" customWidth="1"/>
    <col min="505" max="505" width="12.453125" style="29" hidden="1" customWidth="1"/>
    <col min="506" max="506" width="13.453125" style="29" hidden="1" customWidth="1"/>
    <col min="507" max="508" width="10" style="29" hidden="1" customWidth="1"/>
    <col min="509" max="510" width="13.453125" style="29" hidden="1" customWidth="1"/>
    <col min="511" max="511" width="10.54296875" style="29" hidden="1" customWidth="1"/>
    <col min="512" max="512" width="12" style="29" hidden="1" customWidth="1"/>
    <col min="513" max="513" width="9.453125" style="29" hidden="1" customWidth="1"/>
    <col min="514" max="514" width="12" style="29" hidden="1" customWidth="1"/>
    <col min="515" max="515" width="10" style="29" hidden="1" customWidth="1"/>
    <col min="516" max="516" width="10.453125" style="29" hidden="1" customWidth="1"/>
    <col min="517" max="517" width="12" style="29" hidden="1" customWidth="1"/>
    <col min="518" max="518" width="9.54296875" style="29" hidden="1" customWidth="1"/>
    <col min="519" max="519" width="10.453125" style="29" hidden="1" customWidth="1"/>
    <col min="520" max="524" width="13.453125" style="29" hidden="1" customWidth="1"/>
    <col min="525" max="525" width="9" style="29" hidden="1" customWidth="1"/>
    <col min="526" max="527" width="13.453125" style="29" hidden="1" customWidth="1"/>
    <col min="528" max="528" width="9" style="29" hidden="1" customWidth="1"/>
    <col min="529" max="529" width="13.453125" style="29" hidden="1" customWidth="1"/>
    <col min="530" max="530" width="10" style="29" hidden="1" customWidth="1"/>
    <col min="531" max="538" width="13.453125" style="29" hidden="1" customWidth="1"/>
    <col min="539" max="539" width="10.54296875" style="29" hidden="1" customWidth="1"/>
    <col min="540" max="546" width="13.453125" style="29" hidden="1" customWidth="1"/>
    <col min="547" max="549" width="14.453125" style="29" hidden="1" customWidth="1"/>
    <col min="550" max="551" width="12.54296875" style="29" hidden="1" customWidth="1"/>
    <col min="552" max="552" width="10.54296875" style="29" hidden="1" customWidth="1"/>
    <col min="553" max="553" width="10.453125" style="29" hidden="1" customWidth="1"/>
    <col min="554" max="554" width="8.54296875" style="29" hidden="1" customWidth="1"/>
    <col min="555" max="556" width="13.453125" style="29" hidden="1" customWidth="1"/>
    <col min="557" max="557" width="10.54296875" style="29" hidden="1" customWidth="1"/>
    <col min="558" max="579" width="13.453125" style="29" hidden="1" customWidth="1"/>
    <col min="580" max="580" width="9" style="29" hidden="1" customWidth="1"/>
    <col min="581" max="583" width="13.453125" style="29" hidden="1" customWidth="1"/>
    <col min="584" max="585" width="10" style="29" hidden="1" customWidth="1"/>
    <col min="586" max="587" width="13.453125" style="29" hidden="1" customWidth="1"/>
    <col min="588" max="588" width="10" style="29" hidden="1" customWidth="1"/>
    <col min="589" max="589" width="11.453125" style="29" hidden="1" customWidth="1"/>
    <col min="590" max="590" width="12.453125" style="29" hidden="1" customWidth="1"/>
    <col min="591" max="593" width="12" style="29" hidden="1" customWidth="1"/>
    <col min="594" max="596" width="9.54296875" style="29" hidden="1" customWidth="1"/>
    <col min="597" max="597" width="11" style="29" hidden="1" customWidth="1"/>
    <col min="598" max="603" width="11.453125" style="29" hidden="1" customWidth="1"/>
    <col min="604" max="610" width="13.453125" style="29" hidden="1" customWidth="1"/>
    <col min="611" max="611" width="10.08984375" style="29" hidden="1" customWidth="1"/>
    <col min="612" max="613" width="13.453125" style="29" hidden="1" customWidth="1"/>
    <col min="614" max="614" width="11.26953125" style="29" hidden="1" customWidth="1"/>
    <col min="615" max="615" width="10.08984375" style="29" hidden="1" customWidth="1"/>
    <col min="616" max="618" width="11.26953125" style="29" customWidth="1"/>
    <col min="619" max="619" width="11.453125" style="29" bestFit="1" customWidth="1"/>
    <col min="620" max="620" width="10.54296875" style="29" bestFit="1" customWidth="1"/>
    <col min="621" max="621" width="10.453125" style="29" hidden="1" customWidth="1"/>
    <col min="622" max="622" width="10.54296875" style="29" hidden="1" customWidth="1"/>
    <col min="623" max="623" width="10" style="29" hidden="1" customWidth="1"/>
    <col min="624" max="624" width="8.54296875" style="29" hidden="1" customWidth="1"/>
    <col min="625" max="630" width="13.453125" style="29" hidden="1" customWidth="1"/>
    <col min="631" max="631" width="10.453125" style="29" hidden="1" customWidth="1"/>
    <col min="632" max="632" width="10.54296875" style="29" hidden="1" customWidth="1"/>
    <col min="633" max="633" width="10.453125" style="29" hidden="1" customWidth="1"/>
    <col min="634" max="634" width="10.54296875" style="29" hidden="1" customWidth="1"/>
    <col min="635" max="636" width="13.453125" style="29" hidden="1" customWidth="1"/>
    <col min="637" max="637" width="10.1796875" style="29" hidden="1" customWidth="1"/>
    <col min="638" max="639" width="13.453125" style="29" hidden="1" customWidth="1"/>
    <col min="640" max="640" width="10.1796875" style="29" hidden="1" customWidth="1"/>
    <col min="641" max="643" width="13.453125" style="29" customWidth="1"/>
    <col min="644" max="644" width="12.453125" style="29" hidden="1" customWidth="1"/>
    <col min="645" max="645" width="9.54296875" style="29" hidden="1" customWidth="1"/>
    <col min="646" max="647" width="13.453125" style="29" hidden="1" customWidth="1"/>
    <col min="648" max="648" width="10.54296875" style="29" hidden="1" customWidth="1"/>
    <col min="649" max="649" width="10.453125" style="29" hidden="1" customWidth="1"/>
    <col min="650" max="656" width="13.453125" style="29" hidden="1" customWidth="1"/>
    <col min="657" max="657" width="16" style="29" hidden="1" customWidth="1"/>
    <col min="658" max="658" width="10.08984375" style="29" hidden="1" customWidth="1"/>
    <col min="659" max="659" width="13.26953125" style="29" hidden="1" customWidth="1"/>
    <col min="660" max="660" width="14.1796875" style="29" hidden="1" customWidth="1"/>
    <col min="661" max="661" width="10.08984375" style="29" hidden="1" customWidth="1"/>
    <col min="662" max="662" width="11.08984375" style="29" customWidth="1"/>
    <col min="663" max="663" width="11.6328125" style="29" customWidth="1"/>
    <col min="664" max="664" width="8.453125" style="29" customWidth="1"/>
    <col min="665" max="665" width="9" style="4" hidden="1" customWidth="1"/>
    <col min="666" max="666" width="11.453125" style="4" hidden="1" customWidth="1"/>
    <col min="667" max="668" width="10" style="4" hidden="1" customWidth="1"/>
    <col min="669" max="669" width="9.54296875" style="4" hidden="1" customWidth="1"/>
    <col min="670" max="670" width="10.453125" style="4" hidden="1" customWidth="1"/>
    <col min="671" max="671" width="14.453125" style="4" hidden="1" customWidth="1"/>
    <col min="672" max="672" width="9.453125" style="4" hidden="1" customWidth="1"/>
    <col min="673" max="673" width="14.54296875" style="4" hidden="1" customWidth="1"/>
    <col min="674" max="674" width="12.453125" style="4" hidden="1" customWidth="1"/>
    <col min="675" max="675" width="9" style="4" hidden="1" customWidth="1"/>
    <col min="676" max="676" width="12" style="4" hidden="1" customWidth="1"/>
    <col min="677" max="677" width="11.453125" style="4" hidden="1" customWidth="1"/>
    <col min="678" max="678" width="10.453125" style="29" hidden="1" customWidth="1"/>
    <col min="679" max="679" width="13.453125" style="29" hidden="1" customWidth="1"/>
    <col min="680" max="680" width="11.54296875" style="29" hidden="1" customWidth="1"/>
    <col min="681" max="682" width="12.54296875" style="4" hidden="1" customWidth="1"/>
    <col min="683" max="683" width="10.08984375" style="4" hidden="1" customWidth="1"/>
    <col min="684" max="684" width="12.54296875" style="4" hidden="1" customWidth="1"/>
    <col min="685" max="685" width="10.08984375" style="4" hidden="1" customWidth="1"/>
    <col min="686" max="686" width="13.1796875" style="29" customWidth="1"/>
    <col min="687" max="687" width="11.7265625" style="29" customWidth="1"/>
    <col min="688" max="688" width="11.453125" style="4" customWidth="1"/>
    <col min="689" max="689" width="10.453125" style="29" hidden="1" customWidth="1"/>
    <col min="690" max="691" width="11.54296875" style="29" hidden="1" customWidth="1"/>
    <col min="692" max="693" width="10.453125" style="29" hidden="1" customWidth="1"/>
    <col min="694" max="697" width="11.54296875" style="29" hidden="1" customWidth="1"/>
    <col min="698" max="698" width="15" style="29" hidden="1" customWidth="1"/>
    <col min="699" max="699" width="13.453125" style="29" hidden="1" customWidth="1"/>
    <col min="700" max="701" width="12.54296875" style="4" hidden="1" customWidth="1"/>
    <col min="702" max="702" width="10.1796875" style="4" hidden="1" customWidth="1"/>
    <col min="703" max="703" width="10.08984375" style="4" hidden="1" customWidth="1"/>
    <col min="704" max="704" width="12.54296875" style="4" hidden="1" customWidth="1"/>
    <col min="705" max="705" width="13.453125" style="29" hidden="1" customWidth="1"/>
    <col min="706" max="706" width="10.08984375" style="4" hidden="1" customWidth="1"/>
    <col min="707" max="707" width="15.6328125" style="29" customWidth="1"/>
    <col min="708" max="708" width="10.90625" style="29" customWidth="1"/>
    <col min="709" max="709" width="10.54296875" style="4" customWidth="1"/>
    <col min="710" max="710" width="9.1796875" style="4" hidden="1" customWidth="1"/>
    <col min="711" max="711" width="8.453125" style="4" hidden="1" customWidth="1"/>
    <col min="712" max="713" width="13.453125" style="4" hidden="1" customWidth="1"/>
    <col min="714" max="714" width="9.1796875" style="4" hidden="1" customWidth="1"/>
    <col min="715" max="715" width="12.54296875" style="29" customWidth="1"/>
    <col min="716" max="716" width="10.54296875" style="29" customWidth="1"/>
    <col min="717" max="717" width="10" style="4" customWidth="1"/>
    <col min="718" max="718" width="9.1796875" style="4" hidden="1" customWidth="1"/>
    <col min="719" max="719" width="10" style="4" hidden="1" customWidth="1"/>
    <col min="720" max="720" width="11.54296875" style="4" hidden="1" customWidth="1"/>
    <col min="721" max="721" width="9.08984375" style="4" hidden="1" customWidth="1"/>
    <col min="722" max="723" width="11.54296875" style="4" hidden="1" customWidth="1"/>
    <col min="724" max="724" width="9.08984375" style="4" hidden="1" customWidth="1"/>
    <col min="725" max="725" width="16" style="29" customWidth="1"/>
    <col min="726" max="726" width="10.1796875" style="29" customWidth="1"/>
    <col min="727" max="727" width="10" style="4" customWidth="1"/>
    <col min="728" max="731" width="10" style="4" hidden="1" customWidth="1"/>
    <col min="732" max="732" width="12.1796875" style="29" customWidth="1"/>
    <col min="733" max="733" width="11.36328125" style="29" customWidth="1"/>
    <col min="734" max="734" width="10" style="4" customWidth="1"/>
    <col min="735" max="736" width="15.54296875" style="29" customWidth="1"/>
    <col min="737" max="737" width="11.54296875" style="4" customWidth="1"/>
    <col min="738" max="738" width="42.453125" style="4" hidden="1" customWidth="1"/>
    <col min="739" max="739" width="39.453125" style="4" hidden="1" customWidth="1"/>
    <col min="740" max="741" width="23.54296875" style="4" hidden="1" customWidth="1"/>
    <col min="742" max="742" width="25.453125" style="4" hidden="1" customWidth="1"/>
    <col min="743" max="743" width="24.453125" style="4" hidden="1" customWidth="1"/>
    <col min="744" max="744" width="38.54296875" style="4" hidden="1" customWidth="1"/>
    <col min="745" max="745" width="35.453125" style="4" hidden="1" customWidth="1"/>
    <col min="746" max="746" width="32.54296875" style="4" hidden="1" customWidth="1"/>
    <col min="747" max="747" width="37.54296875" style="4" hidden="1" customWidth="1"/>
    <col min="748" max="748" width="35" style="4" hidden="1" customWidth="1"/>
    <col min="749" max="749" width="32.54296875" style="4" bestFit="1" customWidth="1"/>
    <col min="750" max="753" width="34.453125" style="4" customWidth="1"/>
    <col min="754" max="964" width="11.453125" style="4"/>
    <col min="965" max="965" width="22.453125" style="4" customWidth="1"/>
    <col min="966" max="966" width="33.54296875" style="4" bestFit="1" customWidth="1"/>
    <col min="967" max="967" width="11.453125" style="4" customWidth="1"/>
    <col min="968" max="968" width="100" style="4" customWidth="1"/>
    <col min="969" max="969" width="11.453125" style="4" customWidth="1"/>
    <col min="970" max="970" width="17.54296875" style="4" customWidth="1"/>
    <col min="971" max="971" width="11.453125" style="4"/>
    <col min="972" max="972" width="15.54296875" style="4" bestFit="1" customWidth="1"/>
    <col min="973" max="973" width="11.453125" style="4" customWidth="1"/>
    <col min="974" max="976" width="11.453125" style="4"/>
    <col min="977" max="977" width="11.453125" style="4" customWidth="1"/>
    <col min="978" max="980" width="11.453125" style="4"/>
    <col min="981" max="981" width="11.453125" style="4" customWidth="1"/>
    <col min="982" max="984" width="11.453125" style="4"/>
    <col min="985" max="985" width="11.453125" style="4" customWidth="1"/>
    <col min="986" max="988" width="11.453125" style="4"/>
    <col min="989" max="989" width="11.453125" style="4" customWidth="1"/>
    <col min="990" max="1220" width="11.453125" style="4"/>
    <col min="1221" max="1221" width="22.453125" style="4" customWidth="1"/>
    <col min="1222" max="1222" width="33.54296875" style="4" bestFit="1" customWidth="1"/>
    <col min="1223" max="1223" width="11.453125" style="4" customWidth="1"/>
    <col min="1224" max="1224" width="100" style="4" customWidth="1"/>
    <col min="1225" max="1225" width="11.453125" style="4" customWidth="1"/>
    <col min="1226" max="1226" width="17.54296875" style="4" customWidth="1"/>
    <col min="1227" max="1227" width="11.453125" style="4"/>
    <col min="1228" max="1228" width="15.54296875" style="4" bestFit="1" customWidth="1"/>
    <col min="1229" max="1229" width="11.453125" style="4" customWidth="1"/>
    <col min="1230" max="1232" width="11.453125" style="4"/>
    <col min="1233" max="1233" width="11.453125" style="4" customWidth="1"/>
    <col min="1234" max="1236" width="11.453125" style="4"/>
    <col min="1237" max="1237" width="11.453125" style="4" customWidth="1"/>
    <col min="1238" max="1240" width="11.453125" style="4"/>
    <col min="1241" max="1241" width="11.453125" style="4" customWidth="1"/>
    <col min="1242" max="1244" width="11.453125" style="4"/>
    <col min="1245" max="1245" width="11.453125" style="4" customWidth="1"/>
    <col min="1246" max="1476" width="11.453125" style="4"/>
    <col min="1477" max="1477" width="22.453125" style="4" customWidth="1"/>
    <col min="1478" max="1478" width="33.54296875" style="4" bestFit="1" customWidth="1"/>
    <col min="1479" max="1479" width="11.453125" style="4" customWidth="1"/>
    <col min="1480" max="1480" width="100" style="4" customWidth="1"/>
    <col min="1481" max="1481" width="11.453125" style="4" customWidth="1"/>
    <col min="1482" max="1482" width="17.54296875" style="4" customWidth="1"/>
    <col min="1483" max="1483" width="11.453125" style="4"/>
    <col min="1484" max="1484" width="15.54296875" style="4" bestFit="1" customWidth="1"/>
    <col min="1485" max="1485" width="11.453125" style="4" customWidth="1"/>
    <col min="1486" max="1488" width="11.453125" style="4"/>
    <col min="1489" max="1489" width="11.453125" style="4" customWidth="1"/>
    <col min="1490" max="1492" width="11.453125" style="4"/>
    <col min="1493" max="1493" width="11.453125" style="4" customWidth="1"/>
    <col min="1494" max="1496" width="11.453125" style="4"/>
    <col min="1497" max="1497" width="11.453125" style="4" customWidth="1"/>
    <col min="1498" max="1500" width="11.453125" style="4"/>
    <col min="1501" max="1501" width="11.453125" style="4" customWidth="1"/>
    <col min="1502" max="1732" width="11.453125" style="4"/>
    <col min="1733" max="1733" width="22.453125" style="4" customWidth="1"/>
    <col min="1734" max="1734" width="33.54296875" style="4" bestFit="1" customWidth="1"/>
    <col min="1735" max="1735" width="11.453125" style="4" customWidth="1"/>
    <col min="1736" max="1736" width="100" style="4" customWidth="1"/>
    <col min="1737" max="1737" width="11.453125" style="4" customWidth="1"/>
    <col min="1738" max="1738" width="17.54296875" style="4" customWidth="1"/>
    <col min="1739" max="1739" width="11.453125" style="4"/>
    <col min="1740" max="1740" width="15.54296875" style="4" bestFit="1" customWidth="1"/>
    <col min="1741" max="1741" width="11.453125" style="4" customWidth="1"/>
    <col min="1742" max="1744" width="11.453125" style="4"/>
    <col min="1745" max="1745" width="11.453125" style="4" customWidth="1"/>
    <col min="1746" max="1748" width="11.453125" style="4"/>
    <col min="1749" max="1749" width="11.453125" style="4" customWidth="1"/>
    <col min="1750" max="1752" width="11.453125" style="4"/>
    <col min="1753" max="1753" width="11.453125" style="4" customWidth="1"/>
    <col min="1754" max="1756" width="11.453125" style="4"/>
    <col min="1757" max="1757" width="11.453125" style="4" customWidth="1"/>
    <col min="1758" max="1988" width="11.453125" style="4"/>
    <col min="1989" max="1989" width="22.453125" style="4" customWidth="1"/>
    <col min="1990" max="1990" width="33.54296875" style="4" bestFit="1" customWidth="1"/>
    <col min="1991" max="1991" width="11.453125" style="4" customWidth="1"/>
    <col min="1992" max="1992" width="100" style="4" customWidth="1"/>
    <col min="1993" max="1993" width="11.453125" style="4" customWidth="1"/>
    <col min="1994" max="1994" width="17.54296875" style="4" customWidth="1"/>
    <col min="1995" max="1995" width="11.453125" style="4"/>
    <col min="1996" max="1996" width="15.54296875" style="4" bestFit="1" customWidth="1"/>
    <col min="1997" max="1997" width="11.453125" style="4" customWidth="1"/>
    <col min="1998" max="2000" width="11.453125" style="4"/>
    <col min="2001" max="2001" width="11.453125" style="4" customWidth="1"/>
    <col min="2002" max="2004" width="11.453125" style="4"/>
    <col min="2005" max="2005" width="11.453125" style="4" customWidth="1"/>
    <col min="2006" max="2008" width="11.453125" style="4"/>
    <col min="2009" max="2009" width="11.453125" style="4" customWidth="1"/>
    <col min="2010" max="2012" width="11.453125" style="4"/>
    <col min="2013" max="2013" width="11.453125" style="4" customWidth="1"/>
    <col min="2014" max="2244" width="11.453125" style="4"/>
    <col min="2245" max="2245" width="22.453125" style="4" customWidth="1"/>
    <col min="2246" max="2246" width="33.54296875" style="4" bestFit="1" customWidth="1"/>
    <col min="2247" max="2247" width="11.453125" style="4" customWidth="1"/>
    <col min="2248" max="2248" width="100" style="4" customWidth="1"/>
    <col min="2249" max="2249" width="11.453125" style="4" customWidth="1"/>
    <col min="2250" max="2250" width="17.54296875" style="4" customWidth="1"/>
    <col min="2251" max="2251" width="11.453125" style="4"/>
    <col min="2252" max="2252" width="15.54296875" style="4" bestFit="1" customWidth="1"/>
    <col min="2253" max="2253" width="11.453125" style="4" customWidth="1"/>
    <col min="2254" max="2256" width="11.453125" style="4"/>
    <col min="2257" max="2257" width="11.453125" style="4" customWidth="1"/>
    <col min="2258" max="2260" width="11.453125" style="4"/>
    <col min="2261" max="2261" width="11.453125" style="4" customWidth="1"/>
    <col min="2262" max="2264" width="11.453125" style="4"/>
    <col min="2265" max="2265" width="11.453125" style="4" customWidth="1"/>
    <col min="2266" max="2268" width="11.453125" style="4"/>
    <col min="2269" max="2269" width="11.453125" style="4" customWidth="1"/>
    <col min="2270" max="2500" width="11.453125" style="4"/>
    <col min="2501" max="2501" width="22.453125" style="4" customWidth="1"/>
    <col min="2502" max="2502" width="33.54296875" style="4" bestFit="1" customWidth="1"/>
    <col min="2503" max="2503" width="11.453125" style="4" customWidth="1"/>
    <col min="2504" max="2504" width="100" style="4" customWidth="1"/>
    <col min="2505" max="2505" width="11.453125" style="4" customWidth="1"/>
    <col min="2506" max="2506" width="17.54296875" style="4" customWidth="1"/>
    <col min="2507" max="2507" width="11.453125" style="4"/>
    <col min="2508" max="2508" width="15.54296875" style="4" bestFit="1" customWidth="1"/>
    <col min="2509" max="2509" width="11.453125" style="4" customWidth="1"/>
    <col min="2510" max="2512" width="11.453125" style="4"/>
    <col min="2513" max="2513" width="11.453125" style="4" customWidth="1"/>
    <col min="2514" max="2516" width="11.453125" style="4"/>
    <col min="2517" max="2517" width="11.453125" style="4" customWidth="1"/>
    <col min="2518" max="2520" width="11.453125" style="4"/>
    <col min="2521" max="2521" width="11.453125" style="4" customWidth="1"/>
    <col min="2522" max="2524" width="11.453125" style="4"/>
    <col min="2525" max="2525" width="11.453125" style="4" customWidth="1"/>
    <col min="2526" max="2756" width="11.453125" style="4"/>
    <col min="2757" max="2757" width="22.453125" style="4" customWidth="1"/>
    <col min="2758" max="2758" width="33.54296875" style="4" bestFit="1" customWidth="1"/>
    <col min="2759" max="2759" width="11.453125" style="4" customWidth="1"/>
    <col min="2760" max="2760" width="100" style="4" customWidth="1"/>
    <col min="2761" max="2761" width="11.453125" style="4" customWidth="1"/>
    <col min="2762" max="2762" width="17.54296875" style="4" customWidth="1"/>
    <col min="2763" max="2763" width="11.453125" style="4"/>
    <col min="2764" max="2764" width="15.54296875" style="4" bestFit="1" customWidth="1"/>
    <col min="2765" max="2765" width="11.453125" style="4" customWidth="1"/>
    <col min="2766" max="2768" width="11.453125" style="4"/>
    <col min="2769" max="2769" width="11.453125" style="4" customWidth="1"/>
    <col min="2770" max="2772" width="11.453125" style="4"/>
    <col min="2773" max="2773" width="11.453125" style="4" customWidth="1"/>
    <col min="2774" max="2776" width="11.453125" style="4"/>
    <col min="2777" max="2777" width="11.453125" style="4" customWidth="1"/>
    <col min="2778" max="2780" width="11.453125" style="4"/>
    <col min="2781" max="2781" width="11.453125" style="4" customWidth="1"/>
    <col min="2782" max="3012" width="11.453125" style="4"/>
    <col min="3013" max="3013" width="22.453125" style="4" customWidth="1"/>
    <col min="3014" max="3014" width="33.54296875" style="4" bestFit="1" customWidth="1"/>
    <col min="3015" max="3015" width="11.453125" style="4" customWidth="1"/>
    <col min="3016" max="3016" width="100" style="4" customWidth="1"/>
    <col min="3017" max="3017" width="11.453125" style="4" customWidth="1"/>
    <col min="3018" max="3018" width="17.54296875" style="4" customWidth="1"/>
    <col min="3019" max="3019" width="11.453125" style="4"/>
    <col min="3020" max="3020" width="15.54296875" style="4" bestFit="1" customWidth="1"/>
    <col min="3021" max="3021" width="11.453125" style="4" customWidth="1"/>
    <col min="3022" max="3024" width="11.453125" style="4"/>
    <col min="3025" max="3025" width="11.453125" style="4" customWidth="1"/>
    <col min="3026" max="3028" width="11.453125" style="4"/>
    <col min="3029" max="3029" width="11.453125" style="4" customWidth="1"/>
    <col min="3030" max="3032" width="11.453125" style="4"/>
    <col min="3033" max="3033" width="11.453125" style="4" customWidth="1"/>
    <col min="3034" max="3036" width="11.453125" style="4"/>
    <col min="3037" max="3037" width="11.453125" style="4" customWidth="1"/>
    <col min="3038" max="3268" width="11.453125" style="4"/>
    <col min="3269" max="3269" width="22.453125" style="4" customWidth="1"/>
    <col min="3270" max="3270" width="33.54296875" style="4" bestFit="1" customWidth="1"/>
    <col min="3271" max="3271" width="11.453125" style="4" customWidth="1"/>
    <col min="3272" max="3272" width="100" style="4" customWidth="1"/>
    <col min="3273" max="3273" width="11.453125" style="4" customWidth="1"/>
    <col min="3274" max="3274" width="17.54296875" style="4" customWidth="1"/>
    <col min="3275" max="3275" width="11.453125" style="4"/>
    <col min="3276" max="3276" width="15.54296875" style="4" bestFit="1" customWidth="1"/>
    <col min="3277" max="3277" width="11.453125" style="4" customWidth="1"/>
    <col min="3278" max="3280" width="11.453125" style="4"/>
    <col min="3281" max="3281" width="11.453125" style="4" customWidth="1"/>
    <col min="3282" max="3284" width="11.453125" style="4"/>
    <col min="3285" max="3285" width="11.453125" style="4" customWidth="1"/>
    <col min="3286" max="3288" width="11.453125" style="4"/>
    <col min="3289" max="3289" width="11.453125" style="4" customWidth="1"/>
    <col min="3290" max="3292" width="11.453125" style="4"/>
    <col min="3293" max="3293" width="11.453125" style="4" customWidth="1"/>
    <col min="3294" max="3524" width="11.453125" style="4"/>
    <col min="3525" max="3525" width="22.453125" style="4" customWidth="1"/>
    <col min="3526" max="3526" width="33.54296875" style="4" bestFit="1" customWidth="1"/>
    <col min="3527" max="3527" width="11.453125" style="4" customWidth="1"/>
    <col min="3528" max="3528" width="100" style="4" customWidth="1"/>
    <col min="3529" max="3529" width="11.453125" style="4" customWidth="1"/>
    <col min="3530" max="3530" width="17.54296875" style="4" customWidth="1"/>
    <col min="3531" max="3531" width="11.453125" style="4"/>
    <col min="3532" max="3532" width="15.54296875" style="4" bestFit="1" customWidth="1"/>
    <col min="3533" max="3533" width="11.453125" style="4" customWidth="1"/>
    <col min="3534" max="3536" width="11.453125" style="4"/>
    <col min="3537" max="3537" width="11.453125" style="4" customWidth="1"/>
    <col min="3538" max="3540" width="11.453125" style="4"/>
    <col min="3541" max="3541" width="11.453125" style="4" customWidth="1"/>
    <col min="3542" max="3544" width="11.453125" style="4"/>
    <col min="3545" max="3545" width="11.453125" style="4" customWidth="1"/>
    <col min="3546" max="3548" width="11.453125" style="4"/>
    <col min="3549" max="3549" width="11.453125" style="4" customWidth="1"/>
    <col min="3550" max="3780" width="11.453125" style="4"/>
    <col min="3781" max="3781" width="22.453125" style="4" customWidth="1"/>
    <col min="3782" max="3782" width="33.54296875" style="4" bestFit="1" customWidth="1"/>
    <col min="3783" max="3783" width="11.453125" style="4" customWidth="1"/>
    <col min="3784" max="3784" width="100" style="4" customWidth="1"/>
    <col min="3785" max="3785" width="11.453125" style="4" customWidth="1"/>
    <col min="3786" max="3786" width="17.54296875" style="4" customWidth="1"/>
    <col min="3787" max="3787" width="11.453125" style="4"/>
    <col min="3788" max="3788" width="15.54296875" style="4" bestFit="1" customWidth="1"/>
    <col min="3789" max="3789" width="11.453125" style="4" customWidth="1"/>
    <col min="3790" max="3792" width="11.453125" style="4"/>
    <col min="3793" max="3793" width="11.453125" style="4" customWidth="1"/>
    <col min="3794" max="3796" width="11.453125" style="4"/>
    <col min="3797" max="3797" width="11.453125" style="4" customWidth="1"/>
    <col min="3798" max="3800" width="11.453125" style="4"/>
    <col min="3801" max="3801" width="11.453125" style="4" customWidth="1"/>
    <col min="3802" max="3804" width="11.453125" style="4"/>
    <col min="3805" max="3805" width="11.453125" style="4" customWidth="1"/>
    <col min="3806" max="4036" width="11.453125" style="4"/>
    <col min="4037" max="4037" width="22.453125" style="4" customWidth="1"/>
    <col min="4038" max="4038" width="33.54296875" style="4" bestFit="1" customWidth="1"/>
    <col min="4039" max="4039" width="11.453125" style="4" customWidth="1"/>
    <col min="4040" max="4040" width="100" style="4" customWidth="1"/>
    <col min="4041" max="4041" width="11.453125" style="4" customWidth="1"/>
    <col min="4042" max="4042" width="17.54296875" style="4" customWidth="1"/>
    <col min="4043" max="4043" width="11.453125" style="4"/>
    <col min="4044" max="4044" width="15.54296875" style="4" bestFit="1" customWidth="1"/>
    <col min="4045" max="4045" width="11.453125" style="4" customWidth="1"/>
    <col min="4046" max="4048" width="11.453125" style="4"/>
    <col min="4049" max="4049" width="11.453125" style="4" customWidth="1"/>
    <col min="4050" max="4052" width="11.453125" style="4"/>
    <col min="4053" max="4053" width="11.453125" style="4" customWidth="1"/>
    <col min="4054" max="4056" width="11.453125" style="4"/>
    <col min="4057" max="4057" width="11.453125" style="4" customWidth="1"/>
    <col min="4058" max="4060" width="11.453125" style="4"/>
    <col min="4061" max="4061" width="11.453125" style="4" customWidth="1"/>
    <col min="4062" max="4292" width="11.453125" style="4"/>
    <col min="4293" max="4293" width="22.453125" style="4" customWidth="1"/>
    <col min="4294" max="4294" width="33.54296875" style="4" bestFit="1" customWidth="1"/>
    <col min="4295" max="4295" width="11.453125" style="4" customWidth="1"/>
    <col min="4296" max="4296" width="100" style="4" customWidth="1"/>
    <col min="4297" max="4297" width="11.453125" style="4" customWidth="1"/>
    <col min="4298" max="4298" width="17.54296875" style="4" customWidth="1"/>
    <col min="4299" max="4299" width="11.453125" style="4"/>
    <col min="4300" max="4300" width="15.54296875" style="4" bestFit="1" customWidth="1"/>
    <col min="4301" max="4301" width="11.453125" style="4" customWidth="1"/>
    <col min="4302" max="4304" width="11.453125" style="4"/>
    <col min="4305" max="4305" width="11.453125" style="4" customWidth="1"/>
    <col min="4306" max="4308" width="11.453125" style="4"/>
    <col min="4309" max="4309" width="11.453125" style="4" customWidth="1"/>
    <col min="4310" max="4312" width="11.453125" style="4"/>
    <col min="4313" max="4313" width="11.453125" style="4" customWidth="1"/>
    <col min="4314" max="4316" width="11.453125" style="4"/>
    <col min="4317" max="4317" width="11.453125" style="4" customWidth="1"/>
    <col min="4318" max="4548" width="11.453125" style="4"/>
    <col min="4549" max="4549" width="22.453125" style="4" customWidth="1"/>
    <col min="4550" max="4550" width="33.54296875" style="4" bestFit="1" customWidth="1"/>
    <col min="4551" max="4551" width="11.453125" style="4" customWidth="1"/>
    <col min="4552" max="4552" width="100" style="4" customWidth="1"/>
    <col min="4553" max="4553" width="11.453125" style="4" customWidth="1"/>
    <col min="4554" max="4554" width="17.54296875" style="4" customWidth="1"/>
    <col min="4555" max="4555" width="11.453125" style="4"/>
    <col min="4556" max="4556" width="15.54296875" style="4" bestFit="1" customWidth="1"/>
    <col min="4557" max="4557" width="11.453125" style="4" customWidth="1"/>
    <col min="4558" max="4560" width="11.453125" style="4"/>
    <col min="4561" max="4561" width="11.453125" style="4" customWidth="1"/>
    <col min="4562" max="4564" width="11.453125" style="4"/>
    <col min="4565" max="4565" width="11.453125" style="4" customWidth="1"/>
    <col min="4566" max="4568" width="11.453125" style="4"/>
    <col min="4569" max="4569" width="11.453125" style="4" customWidth="1"/>
    <col min="4570" max="4572" width="11.453125" style="4"/>
    <col min="4573" max="4573" width="11.453125" style="4" customWidth="1"/>
    <col min="4574" max="4804" width="11.453125" style="4"/>
    <col min="4805" max="4805" width="22.453125" style="4" customWidth="1"/>
    <col min="4806" max="4806" width="33.54296875" style="4" bestFit="1" customWidth="1"/>
    <col min="4807" max="4807" width="11.453125" style="4" customWidth="1"/>
    <col min="4808" max="4808" width="100" style="4" customWidth="1"/>
    <col min="4809" max="4809" width="11.453125" style="4" customWidth="1"/>
    <col min="4810" max="4810" width="17.54296875" style="4" customWidth="1"/>
    <col min="4811" max="4811" width="11.453125" style="4"/>
    <col min="4812" max="4812" width="15.54296875" style="4" bestFit="1" customWidth="1"/>
    <col min="4813" max="4813" width="11.453125" style="4" customWidth="1"/>
    <col min="4814" max="4816" width="11.453125" style="4"/>
    <col min="4817" max="4817" width="11.453125" style="4" customWidth="1"/>
    <col min="4818" max="4820" width="11.453125" style="4"/>
    <col min="4821" max="4821" width="11.453125" style="4" customWidth="1"/>
    <col min="4822" max="4824" width="11.453125" style="4"/>
    <col min="4825" max="4825" width="11.453125" style="4" customWidth="1"/>
    <col min="4826" max="4828" width="11.453125" style="4"/>
    <col min="4829" max="4829" width="11.453125" style="4" customWidth="1"/>
    <col min="4830" max="5060" width="11.453125" style="4"/>
    <col min="5061" max="5061" width="22.453125" style="4" customWidth="1"/>
    <col min="5062" max="5062" width="33.54296875" style="4" bestFit="1" customWidth="1"/>
    <col min="5063" max="5063" width="11.453125" style="4" customWidth="1"/>
    <col min="5064" max="5064" width="100" style="4" customWidth="1"/>
    <col min="5065" max="5065" width="11.453125" style="4" customWidth="1"/>
    <col min="5066" max="5066" width="17.54296875" style="4" customWidth="1"/>
    <col min="5067" max="5067" width="11.453125" style="4"/>
    <col min="5068" max="5068" width="15.54296875" style="4" bestFit="1" customWidth="1"/>
    <col min="5069" max="5069" width="11.453125" style="4" customWidth="1"/>
    <col min="5070" max="5072" width="11.453125" style="4"/>
    <col min="5073" max="5073" width="11.453125" style="4" customWidth="1"/>
    <col min="5074" max="5076" width="11.453125" style="4"/>
    <col min="5077" max="5077" width="11.453125" style="4" customWidth="1"/>
    <col min="5078" max="5080" width="11.453125" style="4"/>
    <col min="5081" max="5081" width="11.453125" style="4" customWidth="1"/>
    <col min="5082" max="5084" width="11.453125" style="4"/>
    <col min="5085" max="5085" width="11.453125" style="4" customWidth="1"/>
    <col min="5086" max="5316" width="11.453125" style="4"/>
    <col min="5317" max="5317" width="22.453125" style="4" customWidth="1"/>
    <col min="5318" max="5318" width="33.54296875" style="4" bestFit="1" customWidth="1"/>
    <col min="5319" max="5319" width="11.453125" style="4" customWidth="1"/>
    <col min="5320" max="5320" width="100" style="4" customWidth="1"/>
    <col min="5321" max="5321" width="11.453125" style="4" customWidth="1"/>
    <col min="5322" max="5322" width="17.54296875" style="4" customWidth="1"/>
    <col min="5323" max="5323" width="11.453125" style="4"/>
    <col min="5324" max="5324" width="15.54296875" style="4" bestFit="1" customWidth="1"/>
    <col min="5325" max="5325" width="11.453125" style="4" customWidth="1"/>
    <col min="5326" max="5328" width="11.453125" style="4"/>
    <col min="5329" max="5329" width="11.453125" style="4" customWidth="1"/>
    <col min="5330" max="5332" width="11.453125" style="4"/>
    <col min="5333" max="5333" width="11.453125" style="4" customWidth="1"/>
    <col min="5334" max="5336" width="11.453125" style="4"/>
    <col min="5337" max="5337" width="11.453125" style="4" customWidth="1"/>
    <col min="5338" max="5340" width="11.453125" style="4"/>
    <col min="5341" max="5341" width="11.453125" style="4" customWidth="1"/>
    <col min="5342" max="5572" width="11.453125" style="4"/>
    <col min="5573" max="5573" width="22.453125" style="4" customWidth="1"/>
    <col min="5574" max="5574" width="33.54296875" style="4" bestFit="1" customWidth="1"/>
    <col min="5575" max="5575" width="11.453125" style="4" customWidth="1"/>
    <col min="5576" max="5576" width="100" style="4" customWidth="1"/>
    <col min="5577" max="5577" width="11.453125" style="4" customWidth="1"/>
    <col min="5578" max="5578" width="17.54296875" style="4" customWidth="1"/>
    <col min="5579" max="5579" width="11.453125" style="4"/>
    <col min="5580" max="5580" width="15.54296875" style="4" bestFit="1" customWidth="1"/>
    <col min="5581" max="5581" width="11.453125" style="4" customWidth="1"/>
    <col min="5582" max="5584" width="11.453125" style="4"/>
    <col min="5585" max="5585" width="11.453125" style="4" customWidth="1"/>
    <col min="5586" max="5588" width="11.453125" style="4"/>
    <col min="5589" max="5589" width="11.453125" style="4" customWidth="1"/>
    <col min="5590" max="5592" width="11.453125" style="4"/>
    <col min="5593" max="5593" width="11.453125" style="4" customWidth="1"/>
    <col min="5594" max="5596" width="11.453125" style="4"/>
    <col min="5597" max="5597" width="11.453125" style="4" customWidth="1"/>
    <col min="5598" max="5828" width="11.453125" style="4"/>
    <col min="5829" max="5829" width="22.453125" style="4" customWidth="1"/>
    <col min="5830" max="5830" width="33.54296875" style="4" bestFit="1" customWidth="1"/>
    <col min="5831" max="5831" width="11.453125" style="4" customWidth="1"/>
    <col min="5832" max="5832" width="100" style="4" customWidth="1"/>
    <col min="5833" max="5833" width="11.453125" style="4" customWidth="1"/>
    <col min="5834" max="5834" width="17.54296875" style="4" customWidth="1"/>
    <col min="5835" max="5835" width="11.453125" style="4"/>
    <col min="5836" max="5836" width="15.54296875" style="4" bestFit="1" customWidth="1"/>
    <col min="5837" max="5837" width="11.453125" style="4" customWidth="1"/>
    <col min="5838" max="5840" width="11.453125" style="4"/>
    <col min="5841" max="5841" width="11.453125" style="4" customWidth="1"/>
    <col min="5842" max="5844" width="11.453125" style="4"/>
    <col min="5845" max="5845" width="11.453125" style="4" customWidth="1"/>
    <col min="5846" max="5848" width="11.453125" style="4"/>
    <col min="5849" max="5849" width="11.453125" style="4" customWidth="1"/>
    <col min="5850" max="5852" width="11.453125" style="4"/>
    <col min="5853" max="5853" width="11.453125" style="4" customWidth="1"/>
    <col min="5854" max="6084" width="11.453125" style="4"/>
    <col min="6085" max="6085" width="22.453125" style="4" customWidth="1"/>
    <col min="6086" max="6086" width="33.54296875" style="4" bestFit="1" customWidth="1"/>
    <col min="6087" max="6087" width="11.453125" style="4" customWidth="1"/>
    <col min="6088" max="6088" width="100" style="4" customWidth="1"/>
    <col min="6089" max="6089" width="11.453125" style="4" customWidth="1"/>
    <col min="6090" max="6090" width="17.54296875" style="4" customWidth="1"/>
    <col min="6091" max="6091" width="11.453125" style="4"/>
    <col min="6092" max="6092" width="15.54296875" style="4" bestFit="1" customWidth="1"/>
    <col min="6093" max="6093" width="11.453125" style="4" customWidth="1"/>
    <col min="6094" max="6096" width="11.453125" style="4"/>
    <col min="6097" max="6097" width="11.453125" style="4" customWidth="1"/>
    <col min="6098" max="6100" width="11.453125" style="4"/>
    <col min="6101" max="6101" width="11.453125" style="4" customWidth="1"/>
    <col min="6102" max="6104" width="11.453125" style="4"/>
    <col min="6105" max="6105" width="11.453125" style="4" customWidth="1"/>
    <col min="6106" max="6108" width="11.453125" style="4"/>
    <col min="6109" max="6109" width="11.453125" style="4" customWidth="1"/>
    <col min="6110" max="6340" width="11.453125" style="4"/>
    <col min="6341" max="6341" width="22.453125" style="4" customWidth="1"/>
    <col min="6342" max="6342" width="33.54296875" style="4" bestFit="1" customWidth="1"/>
    <col min="6343" max="6343" width="11.453125" style="4" customWidth="1"/>
    <col min="6344" max="6344" width="100" style="4" customWidth="1"/>
    <col min="6345" max="6345" width="11.453125" style="4" customWidth="1"/>
    <col min="6346" max="6346" width="17.54296875" style="4" customWidth="1"/>
    <col min="6347" max="6347" width="11.453125" style="4"/>
    <col min="6348" max="6348" width="15.54296875" style="4" bestFit="1" customWidth="1"/>
    <col min="6349" max="6349" width="11.453125" style="4" customWidth="1"/>
    <col min="6350" max="6352" width="11.453125" style="4"/>
    <col min="6353" max="6353" width="11.453125" style="4" customWidth="1"/>
    <col min="6354" max="6356" width="11.453125" style="4"/>
    <col min="6357" max="6357" width="11.453125" style="4" customWidth="1"/>
    <col min="6358" max="6360" width="11.453125" style="4"/>
    <col min="6361" max="6361" width="11.453125" style="4" customWidth="1"/>
    <col min="6362" max="6364" width="11.453125" style="4"/>
    <col min="6365" max="6365" width="11.453125" style="4" customWidth="1"/>
    <col min="6366" max="6596" width="11.453125" style="4"/>
    <col min="6597" max="6597" width="22.453125" style="4" customWidth="1"/>
    <col min="6598" max="6598" width="33.54296875" style="4" bestFit="1" customWidth="1"/>
    <col min="6599" max="6599" width="11.453125" style="4" customWidth="1"/>
    <col min="6600" max="6600" width="100" style="4" customWidth="1"/>
    <col min="6601" max="6601" width="11.453125" style="4" customWidth="1"/>
    <col min="6602" max="6602" width="17.54296875" style="4" customWidth="1"/>
    <col min="6603" max="6603" width="11.453125" style="4"/>
    <col min="6604" max="6604" width="15.54296875" style="4" bestFit="1" customWidth="1"/>
    <col min="6605" max="6605" width="11.453125" style="4" customWidth="1"/>
    <col min="6606" max="6608" width="11.453125" style="4"/>
    <col min="6609" max="6609" width="11.453125" style="4" customWidth="1"/>
    <col min="6610" max="6612" width="11.453125" style="4"/>
    <col min="6613" max="6613" width="11.453125" style="4" customWidth="1"/>
    <col min="6614" max="6616" width="11.453125" style="4"/>
    <col min="6617" max="6617" width="11.453125" style="4" customWidth="1"/>
    <col min="6618" max="6620" width="11.453125" style="4"/>
    <col min="6621" max="6621" width="11.453125" style="4" customWidth="1"/>
    <col min="6622" max="6852" width="11.453125" style="4"/>
    <col min="6853" max="6853" width="22.453125" style="4" customWidth="1"/>
    <col min="6854" max="6854" width="33.54296875" style="4" bestFit="1" customWidth="1"/>
    <col min="6855" max="6855" width="11.453125" style="4" customWidth="1"/>
    <col min="6856" max="6856" width="100" style="4" customWidth="1"/>
    <col min="6857" max="6857" width="11.453125" style="4" customWidth="1"/>
    <col min="6858" max="6858" width="17.54296875" style="4" customWidth="1"/>
    <col min="6859" max="6859" width="11.453125" style="4"/>
    <col min="6860" max="6860" width="15.54296875" style="4" bestFit="1" customWidth="1"/>
    <col min="6861" max="6861" width="11.453125" style="4" customWidth="1"/>
    <col min="6862" max="6864" width="11.453125" style="4"/>
    <col min="6865" max="6865" width="11.453125" style="4" customWidth="1"/>
    <col min="6866" max="6868" width="11.453125" style="4"/>
    <col min="6869" max="6869" width="11.453125" style="4" customWidth="1"/>
    <col min="6870" max="6872" width="11.453125" style="4"/>
    <col min="6873" max="6873" width="11.453125" style="4" customWidth="1"/>
    <col min="6874" max="6876" width="11.453125" style="4"/>
    <col min="6877" max="6877" width="11.453125" style="4" customWidth="1"/>
    <col min="6878" max="7108" width="11.453125" style="4"/>
    <col min="7109" max="7109" width="22.453125" style="4" customWidth="1"/>
    <col min="7110" max="7110" width="33.54296875" style="4" bestFit="1" customWidth="1"/>
    <col min="7111" max="7111" width="11.453125" style="4" customWidth="1"/>
    <col min="7112" max="7112" width="100" style="4" customWidth="1"/>
    <col min="7113" max="7113" width="11.453125" style="4" customWidth="1"/>
    <col min="7114" max="7114" width="17.54296875" style="4" customWidth="1"/>
    <col min="7115" max="7115" width="11.453125" style="4"/>
    <col min="7116" max="7116" width="15.54296875" style="4" bestFit="1" customWidth="1"/>
    <col min="7117" max="7117" width="11.453125" style="4" customWidth="1"/>
    <col min="7118" max="7120" width="11.453125" style="4"/>
    <col min="7121" max="7121" width="11.453125" style="4" customWidth="1"/>
    <col min="7122" max="7124" width="11.453125" style="4"/>
    <col min="7125" max="7125" width="11.453125" style="4" customWidth="1"/>
    <col min="7126" max="7128" width="11.453125" style="4"/>
    <col min="7129" max="7129" width="11.453125" style="4" customWidth="1"/>
    <col min="7130" max="7132" width="11.453125" style="4"/>
    <col min="7133" max="7133" width="11.453125" style="4" customWidth="1"/>
    <col min="7134" max="7364" width="11.453125" style="4"/>
    <col min="7365" max="7365" width="22.453125" style="4" customWidth="1"/>
    <col min="7366" max="7366" width="33.54296875" style="4" bestFit="1" customWidth="1"/>
    <col min="7367" max="7367" width="11.453125" style="4" customWidth="1"/>
    <col min="7368" max="7368" width="100" style="4" customWidth="1"/>
    <col min="7369" max="7369" width="11.453125" style="4" customWidth="1"/>
    <col min="7370" max="7370" width="17.54296875" style="4" customWidth="1"/>
    <col min="7371" max="7371" width="11.453125" style="4"/>
    <col min="7372" max="7372" width="15.54296875" style="4" bestFit="1" customWidth="1"/>
    <col min="7373" max="7373" width="11.453125" style="4" customWidth="1"/>
    <col min="7374" max="7376" width="11.453125" style="4"/>
    <col min="7377" max="7377" width="11.453125" style="4" customWidth="1"/>
    <col min="7378" max="7380" width="11.453125" style="4"/>
    <col min="7381" max="7381" width="11.453125" style="4" customWidth="1"/>
    <col min="7382" max="7384" width="11.453125" style="4"/>
    <col min="7385" max="7385" width="11.453125" style="4" customWidth="1"/>
    <col min="7386" max="7388" width="11.453125" style="4"/>
    <col min="7389" max="7389" width="11.453125" style="4" customWidth="1"/>
    <col min="7390" max="7620" width="11.453125" style="4"/>
    <col min="7621" max="7621" width="22.453125" style="4" customWidth="1"/>
    <col min="7622" max="7622" width="33.54296875" style="4" bestFit="1" customWidth="1"/>
    <col min="7623" max="7623" width="11.453125" style="4" customWidth="1"/>
    <col min="7624" max="7624" width="100" style="4" customWidth="1"/>
    <col min="7625" max="7625" width="11.453125" style="4" customWidth="1"/>
    <col min="7626" max="7626" width="17.54296875" style="4" customWidth="1"/>
    <col min="7627" max="7627" width="11.453125" style="4"/>
    <col min="7628" max="7628" width="15.54296875" style="4" bestFit="1" customWidth="1"/>
    <col min="7629" max="7629" width="11.453125" style="4" customWidth="1"/>
    <col min="7630" max="7632" width="11.453125" style="4"/>
    <col min="7633" max="7633" width="11.453125" style="4" customWidth="1"/>
    <col min="7634" max="7636" width="11.453125" style="4"/>
    <col min="7637" max="7637" width="11.453125" style="4" customWidth="1"/>
    <col min="7638" max="7640" width="11.453125" style="4"/>
    <col min="7641" max="7641" width="11.453125" style="4" customWidth="1"/>
    <col min="7642" max="7644" width="11.453125" style="4"/>
    <col min="7645" max="7645" width="11.453125" style="4" customWidth="1"/>
    <col min="7646" max="7876" width="11.453125" style="4"/>
    <col min="7877" max="7877" width="22.453125" style="4" customWidth="1"/>
    <col min="7878" max="7878" width="33.54296875" style="4" bestFit="1" customWidth="1"/>
    <col min="7879" max="7879" width="11.453125" style="4" customWidth="1"/>
    <col min="7880" max="7880" width="100" style="4" customWidth="1"/>
    <col min="7881" max="7881" width="11.453125" style="4" customWidth="1"/>
    <col min="7882" max="7882" width="17.54296875" style="4" customWidth="1"/>
    <col min="7883" max="7883" width="11.453125" style="4"/>
    <col min="7884" max="7884" width="15.54296875" style="4" bestFit="1" customWidth="1"/>
    <col min="7885" max="7885" width="11.453125" style="4" customWidth="1"/>
    <col min="7886" max="7888" width="11.453125" style="4"/>
    <col min="7889" max="7889" width="11.453125" style="4" customWidth="1"/>
    <col min="7890" max="7892" width="11.453125" style="4"/>
    <col min="7893" max="7893" width="11.453125" style="4" customWidth="1"/>
    <col min="7894" max="7896" width="11.453125" style="4"/>
    <col min="7897" max="7897" width="11.453125" style="4" customWidth="1"/>
    <col min="7898" max="7900" width="11.453125" style="4"/>
    <col min="7901" max="7901" width="11.453125" style="4" customWidth="1"/>
    <col min="7902" max="8132" width="11.453125" style="4"/>
    <col min="8133" max="8133" width="22.453125" style="4" customWidth="1"/>
    <col min="8134" max="8134" width="33.54296875" style="4" bestFit="1" customWidth="1"/>
    <col min="8135" max="8135" width="11.453125" style="4" customWidth="1"/>
    <col min="8136" max="8136" width="100" style="4" customWidth="1"/>
    <col min="8137" max="8137" width="11.453125" style="4" customWidth="1"/>
    <col min="8138" max="8138" width="17.54296875" style="4" customWidth="1"/>
    <col min="8139" max="8139" width="11.453125" style="4"/>
    <col min="8140" max="8140" width="15.54296875" style="4" bestFit="1" customWidth="1"/>
    <col min="8141" max="8141" width="11.453125" style="4" customWidth="1"/>
    <col min="8142" max="8144" width="11.453125" style="4"/>
    <col min="8145" max="8145" width="11.453125" style="4" customWidth="1"/>
    <col min="8146" max="8148" width="11.453125" style="4"/>
    <col min="8149" max="8149" width="11.453125" style="4" customWidth="1"/>
    <col min="8150" max="8152" width="11.453125" style="4"/>
    <col min="8153" max="8153" width="11.453125" style="4" customWidth="1"/>
    <col min="8154" max="8156" width="11.453125" style="4"/>
    <col min="8157" max="8157" width="11.453125" style="4" customWidth="1"/>
    <col min="8158" max="8388" width="11.453125" style="4"/>
    <col min="8389" max="8389" width="22.453125" style="4" customWidth="1"/>
    <col min="8390" max="8390" width="33.54296875" style="4" bestFit="1" customWidth="1"/>
    <col min="8391" max="8391" width="11.453125" style="4" customWidth="1"/>
    <col min="8392" max="8392" width="100" style="4" customWidth="1"/>
    <col min="8393" max="8393" width="11.453125" style="4" customWidth="1"/>
    <col min="8394" max="8394" width="17.54296875" style="4" customWidth="1"/>
    <col min="8395" max="8395" width="11.453125" style="4"/>
    <col min="8396" max="8396" width="15.54296875" style="4" bestFit="1" customWidth="1"/>
    <col min="8397" max="8397" width="11.453125" style="4" customWidth="1"/>
    <col min="8398" max="8400" width="11.453125" style="4"/>
    <col min="8401" max="8401" width="11.453125" style="4" customWidth="1"/>
    <col min="8402" max="8404" width="11.453125" style="4"/>
    <col min="8405" max="8405" width="11.453125" style="4" customWidth="1"/>
    <col min="8406" max="8408" width="11.453125" style="4"/>
    <col min="8409" max="8409" width="11.453125" style="4" customWidth="1"/>
    <col min="8410" max="8412" width="11.453125" style="4"/>
    <col min="8413" max="8413" width="11.453125" style="4" customWidth="1"/>
    <col min="8414" max="8644" width="11.453125" style="4"/>
    <col min="8645" max="8645" width="22.453125" style="4" customWidth="1"/>
    <col min="8646" max="8646" width="33.54296875" style="4" bestFit="1" customWidth="1"/>
    <col min="8647" max="8647" width="11.453125" style="4" customWidth="1"/>
    <col min="8648" max="8648" width="100" style="4" customWidth="1"/>
    <col min="8649" max="8649" width="11.453125" style="4" customWidth="1"/>
    <col min="8650" max="8650" width="17.54296875" style="4" customWidth="1"/>
    <col min="8651" max="8651" width="11.453125" style="4"/>
    <col min="8652" max="8652" width="15.54296875" style="4" bestFit="1" customWidth="1"/>
    <col min="8653" max="8653" width="11.453125" style="4" customWidth="1"/>
    <col min="8654" max="8656" width="11.453125" style="4"/>
    <col min="8657" max="8657" width="11.453125" style="4" customWidth="1"/>
    <col min="8658" max="8660" width="11.453125" style="4"/>
    <col min="8661" max="8661" width="11.453125" style="4" customWidth="1"/>
    <col min="8662" max="8664" width="11.453125" style="4"/>
    <col min="8665" max="8665" width="11.453125" style="4" customWidth="1"/>
    <col min="8666" max="8668" width="11.453125" style="4"/>
    <col min="8669" max="8669" width="11.453125" style="4" customWidth="1"/>
    <col min="8670" max="8900" width="11.453125" style="4"/>
    <col min="8901" max="8901" width="22.453125" style="4" customWidth="1"/>
    <col min="8902" max="8902" width="33.54296875" style="4" bestFit="1" customWidth="1"/>
    <col min="8903" max="8903" width="11.453125" style="4" customWidth="1"/>
    <col min="8904" max="8904" width="100" style="4" customWidth="1"/>
    <col min="8905" max="8905" width="11.453125" style="4" customWidth="1"/>
    <col min="8906" max="8906" width="17.54296875" style="4" customWidth="1"/>
    <col min="8907" max="8907" width="11.453125" style="4"/>
    <col min="8908" max="8908" width="15.54296875" style="4" bestFit="1" customWidth="1"/>
    <col min="8909" max="8909" width="11.453125" style="4" customWidth="1"/>
    <col min="8910" max="8912" width="11.453125" style="4"/>
    <col min="8913" max="8913" width="11.453125" style="4" customWidth="1"/>
    <col min="8914" max="8916" width="11.453125" style="4"/>
    <col min="8917" max="8917" width="11.453125" style="4" customWidth="1"/>
    <col min="8918" max="8920" width="11.453125" style="4"/>
    <col min="8921" max="8921" width="11.453125" style="4" customWidth="1"/>
    <col min="8922" max="8924" width="11.453125" style="4"/>
    <col min="8925" max="8925" width="11.453125" style="4" customWidth="1"/>
    <col min="8926" max="9156" width="11.453125" style="4"/>
    <col min="9157" max="9157" width="22.453125" style="4" customWidth="1"/>
    <col min="9158" max="9158" width="33.54296875" style="4" bestFit="1" customWidth="1"/>
    <col min="9159" max="9159" width="11.453125" style="4" customWidth="1"/>
    <col min="9160" max="9160" width="100" style="4" customWidth="1"/>
    <col min="9161" max="9161" width="11.453125" style="4" customWidth="1"/>
    <col min="9162" max="9162" width="17.54296875" style="4" customWidth="1"/>
    <col min="9163" max="9163" width="11.453125" style="4"/>
    <col min="9164" max="9164" width="15.54296875" style="4" bestFit="1" customWidth="1"/>
    <col min="9165" max="9165" width="11.453125" style="4" customWidth="1"/>
    <col min="9166" max="9168" width="11.453125" style="4"/>
    <col min="9169" max="9169" width="11.453125" style="4" customWidth="1"/>
    <col min="9170" max="9172" width="11.453125" style="4"/>
    <col min="9173" max="9173" width="11.453125" style="4" customWidth="1"/>
    <col min="9174" max="9176" width="11.453125" style="4"/>
    <col min="9177" max="9177" width="11.453125" style="4" customWidth="1"/>
    <col min="9178" max="9180" width="11.453125" style="4"/>
    <col min="9181" max="9181" width="11.453125" style="4" customWidth="1"/>
    <col min="9182" max="9412" width="11.453125" style="4"/>
    <col min="9413" max="9413" width="22.453125" style="4" customWidth="1"/>
    <col min="9414" max="9414" width="33.54296875" style="4" bestFit="1" customWidth="1"/>
    <col min="9415" max="9415" width="11.453125" style="4" customWidth="1"/>
    <col min="9416" max="9416" width="100" style="4" customWidth="1"/>
    <col min="9417" max="9417" width="11.453125" style="4" customWidth="1"/>
    <col min="9418" max="9418" width="17.54296875" style="4" customWidth="1"/>
    <col min="9419" max="9419" width="11.453125" style="4"/>
    <col min="9420" max="9420" width="15.54296875" style="4" bestFit="1" customWidth="1"/>
    <col min="9421" max="9421" width="11.453125" style="4" customWidth="1"/>
    <col min="9422" max="9424" width="11.453125" style="4"/>
    <col min="9425" max="9425" width="11.453125" style="4" customWidth="1"/>
    <col min="9426" max="9428" width="11.453125" style="4"/>
    <col min="9429" max="9429" width="11.453125" style="4" customWidth="1"/>
    <col min="9430" max="9432" width="11.453125" style="4"/>
    <col min="9433" max="9433" width="11.453125" style="4" customWidth="1"/>
    <col min="9434" max="9436" width="11.453125" style="4"/>
    <col min="9437" max="9437" width="11.453125" style="4" customWidth="1"/>
    <col min="9438" max="9668" width="11.453125" style="4"/>
    <col min="9669" max="9669" width="22.453125" style="4" customWidth="1"/>
    <col min="9670" max="9670" width="33.54296875" style="4" bestFit="1" customWidth="1"/>
    <col min="9671" max="9671" width="11.453125" style="4" customWidth="1"/>
    <col min="9672" max="9672" width="100" style="4" customWidth="1"/>
    <col min="9673" max="9673" width="11.453125" style="4" customWidth="1"/>
    <col min="9674" max="9674" width="17.54296875" style="4" customWidth="1"/>
    <col min="9675" max="9675" width="11.453125" style="4"/>
    <col min="9676" max="9676" width="15.54296875" style="4" bestFit="1" customWidth="1"/>
    <col min="9677" max="9677" width="11.453125" style="4" customWidth="1"/>
    <col min="9678" max="9680" width="11.453125" style="4"/>
    <col min="9681" max="9681" width="11.453125" style="4" customWidth="1"/>
    <col min="9682" max="9684" width="11.453125" style="4"/>
    <col min="9685" max="9685" width="11.453125" style="4" customWidth="1"/>
    <col min="9686" max="9688" width="11.453125" style="4"/>
    <col min="9689" max="9689" width="11.453125" style="4" customWidth="1"/>
    <col min="9690" max="9692" width="11.453125" style="4"/>
    <col min="9693" max="9693" width="11.453125" style="4" customWidth="1"/>
    <col min="9694" max="9924" width="11.453125" style="4"/>
    <col min="9925" max="9925" width="22.453125" style="4" customWidth="1"/>
    <col min="9926" max="9926" width="33.54296875" style="4" bestFit="1" customWidth="1"/>
    <col min="9927" max="9927" width="11.453125" style="4" customWidth="1"/>
    <col min="9928" max="9928" width="100" style="4" customWidth="1"/>
    <col min="9929" max="9929" width="11.453125" style="4" customWidth="1"/>
    <col min="9930" max="9930" width="17.54296875" style="4" customWidth="1"/>
    <col min="9931" max="9931" width="11.453125" style="4"/>
    <col min="9932" max="9932" width="15.54296875" style="4" bestFit="1" customWidth="1"/>
    <col min="9933" max="9933" width="11.453125" style="4" customWidth="1"/>
    <col min="9934" max="9936" width="11.453125" style="4"/>
    <col min="9937" max="9937" width="11.453125" style="4" customWidth="1"/>
    <col min="9938" max="9940" width="11.453125" style="4"/>
    <col min="9941" max="9941" width="11.453125" style="4" customWidth="1"/>
    <col min="9942" max="9944" width="11.453125" style="4"/>
    <col min="9945" max="9945" width="11.453125" style="4" customWidth="1"/>
    <col min="9946" max="9948" width="11.453125" style="4"/>
    <col min="9949" max="9949" width="11.453125" style="4" customWidth="1"/>
    <col min="9950" max="10180" width="11.453125" style="4"/>
    <col min="10181" max="10181" width="22.453125" style="4" customWidth="1"/>
    <col min="10182" max="10182" width="33.54296875" style="4" bestFit="1" customWidth="1"/>
    <col min="10183" max="10183" width="11.453125" style="4" customWidth="1"/>
    <col min="10184" max="10184" width="100" style="4" customWidth="1"/>
    <col min="10185" max="10185" width="11.453125" style="4" customWidth="1"/>
    <col min="10186" max="10186" width="17.54296875" style="4" customWidth="1"/>
    <col min="10187" max="10187" width="11.453125" style="4"/>
    <col min="10188" max="10188" width="15.54296875" style="4" bestFit="1" customWidth="1"/>
    <col min="10189" max="10189" width="11.453125" style="4" customWidth="1"/>
    <col min="10190" max="10192" width="11.453125" style="4"/>
    <col min="10193" max="10193" width="11.453125" style="4" customWidth="1"/>
    <col min="10194" max="10196" width="11.453125" style="4"/>
    <col min="10197" max="10197" width="11.453125" style="4" customWidth="1"/>
    <col min="10198" max="10200" width="11.453125" style="4"/>
    <col min="10201" max="10201" width="11.453125" style="4" customWidth="1"/>
    <col min="10202" max="10204" width="11.453125" style="4"/>
    <col min="10205" max="10205" width="11.453125" style="4" customWidth="1"/>
    <col min="10206" max="10436" width="11.453125" style="4"/>
    <col min="10437" max="10437" width="22.453125" style="4" customWidth="1"/>
    <col min="10438" max="10438" width="33.54296875" style="4" bestFit="1" customWidth="1"/>
    <col min="10439" max="10439" width="11.453125" style="4" customWidth="1"/>
    <col min="10440" max="10440" width="100" style="4" customWidth="1"/>
    <col min="10441" max="10441" width="11.453125" style="4" customWidth="1"/>
    <col min="10442" max="10442" width="17.54296875" style="4" customWidth="1"/>
    <col min="10443" max="10443" width="11.453125" style="4"/>
    <col min="10444" max="10444" width="15.54296875" style="4" bestFit="1" customWidth="1"/>
    <col min="10445" max="10445" width="11.453125" style="4" customWidth="1"/>
    <col min="10446" max="10448" width="11.453125" style="4"/>
    <col min="10449" max="10449" width="11.453125" style="4" customWidth="1"/>
    <col min="10450" max="10452" width="11.453125" style="4"/>
    <col min="10453" max="10453" width="11.453125" style="4" customWidth="1"/>
    <col min="10454" max="10456" width="11.453125" style="4"/>
    <col min="10457" max="10457" width="11.453125" style="4" customWidth="1"/>
    <col min="10458" max="10460" width="11.453125" style="4"/>
    <col min="10461" max="10461" width="11.453125" style="4" customWidth="1"/>
    <col min="10462" max="10692" width="11.453125" style="4"/>
    <col min="10693" max="10693" width="22.453125" style="4" customWidth="1"/>
    <col min="10694" max="10694" width="33.54296875" style="4" bestFit="1" customWidth="1"/>
    <col min="10695" max="10695" width="11.453125" style="4" customWidth="1"/>
    <col min="10696" max="10696" width="100" style="4" customWidth="1"/>
    <col min="10697" max="10697" width="11.453125" style="4" customWidth="1"/>
    <col min="10698" max="10698" width="17.54296875" style="4" customWidth="1"/>
    <col min="10699" max="10699" width="11.453125" style="4"/>
    <col min="10700" max="10700" width="15.54296875" style="4" bestFit="1" customWidth="1"/>
    <col min="10701" max="10701" width="11.453125" style="4" customWidth="1"/>
    <col min="10702" max="10704" width="11.453125" style="4"/>
    <col min="10705" max="10705" width="11.453125" style="4" customWidth="1"/>
    <col min="10706" max="10708" width="11.453125" style="4"/>
    <col min="10709" max="10709" width="11.453125" style="4" customWidth="1"/>
    <col min="10710" max="10712" width="11.453125" style="4"/>
    <col min="10713" max="10713" width="11.453125" style="4" customWidth="1"/>
    <col min="10714" max="10716" width="11.453125" style="4"/>
    <col min="10717" max="10717" width="11.453125" style="4" customWidth="1"/>
    <col min="10718" max="10948" width="11.453125" style="4"/>
    <col min="10949" max="10949" width="22.453125" style="4" customWidth="1"/>
    <col min="10950" max="10950" width="33.54296875" style="4" bestFit="1" customWidth="1"/>
    <col min="10951" max="10951" width="11.453125" style="4" customWidth="1"/>
    <col min="10952" max="10952" width="100" style="4" customWidth="1"/>
    <col min="10953" max="10953" width="11.453125" style="4" customWidth="1"/>
    <col min="10954" max="10954" width="17.54296875" style="4" customWidth="1"/>
    <col min="10955" max="10955" width="11.453125" style="4"/>
    <col min="10956" max="10956" width="15.54296875" style="4" bestFit="1" customWidth="1"/>
    <col min="10957" max="10957" width="11.453125" style="4" customWidth="1"/>
    <col min="10958" max="10960" width="11.453125" style="4"/>
    <col min="10961" max="10961" width="11.453125" style="4" customWidth="1"/>
    <col min="10962" max="10964" width="11.453125" style="4"/>
    <col min="10965" max="10965" width="11.453125" style="4" customWidth="1"/>
    <col min="10966" max="10968" width="11.453125" style="4"/>
    <col min="10969" max="10969" width="11.453125" style="4" customWidth="1"/>
    <col min="10970" max="10972" width="11.453125" style="4"/>
    <col min="10973" max="10973" width="11.453125" style="4" customWidth="1"/>
    <col min="10974" max="11204" width="11.453125" style="4"/>
    <col min="11205" max="11205" width="22.453125" style="4" customWidth="1"/>
    <col min="11206" max="11206" width="33.54296875" style="4" bestFit="1" customWidth="1"/>
    <col min="11207" max="11207" width="11.453125" style="4" customWidth="1"/>
    <col min="11208" max="11208" width="100" style="4" customWidth="1"/>
    <col min="11209" max="11209" width="11.453125" style="4" customWidth="1"/>
    <col min="11210" max="11210" width="17.54296875" style="4" customWidth="1"/>
    <col min="11211" max="11211" width="11.453125" style="4"/>
    <col min="11212" max="11212" width="15.54296875" style="4" bestFit="1" customWidth="1"/>
    <col min="11213" max="11213" width="11.453125" style="4" customWidth="1"/>
    <col min="11214" max="11216" width="11.453125" style="4"/>
    <col min="11217" max="11217" width="11.453125" style="4" customWidth="1"/>
    <col min="11218" max="11220" width="11.453125" style="4"/>
    <col min="11221" max="11221" width="11.453125" style="4" customWidth="1"/>
    <col min="11222" max="11224" width="11.453125" style="4"/>
    <col min="11225" max="11225" width="11.453125" style="4" customWidth="1"/>
    <col min="11226" max="11228" width="11.453125" style="4"/>
    <col min="11229" max="11229" width="11.453125" style="4" customWidth="1"/>
    <col min="11230" max="11460" width="11.453125" style="4"/>
    <col min="11461" max="11461" width="22.453125" style="4" customWidth="1"/>
    <col min="11462" max="11462" width="33.54296875" style="4" bestFit="1" customWidth="1"/>
    <col min="11463" max="11463" width="11.453125" style="4" customWidth="1"/>
    <col min="11464" max="11464" width="100" style="4" customWidth="1"/>
    <col min="11465" max="11465" width="11.453125" style="4" customWidth="1"/>
    <col min="11466" max="11466" width="17.54296875" style="4" customWidth="1"/>
    <col min="11467" max="11467" width="11.453125" style="4"/>
    <col min="11468" max="11468" width="15.54296875" style="4" bestFit="1" customWidth="1"/>
    <col min="11469" max="11469" width="11.453125" style="4" customWidth="1"/>
    <col min="11470" max="11472" width="11.453125" style="4"/>
    <col min="11473" max="11473" width="11.453125" style="4" customWidth="1"/>
    <col min="11474" max="11476" width="11.453125" style="4"/>
    <col min="11477" max="11477" width="11.453125" style="4" customWidth="1"/>
    <col min="11478" max="11480" width="11.453125" style="4"/>
    <col min="11481" max="11481" width="11.453125" style="4" customWidth="1"/>
    <col min="11482" max="11484" width="11.453125" style="4"/>
    <col min="11485" max="11485" width="11.453125" style="4" customWidth="1"/>
    <col min="11486" max="11716" width="11.453125" style="4"/>
    <col min="11717" max="11717" width="22.453125" style="4" customWidth="1"/>
    <col min="11718" max="11718" width="33.54296875" style="4" bestFit="1" customWidth="1"/>
    <col min="11719" max="11719" width="11.453125" style="4" customWidth="1"/>
    <col min="11720" max="11720" width="100" style="4" customWidth="1"/>
    <col min="11721" max="11721" width="11.453125" style="4" customWidth="1"/>
    <col min="11722" max="11722" width="17.54296875" style="4" customWidth="1"/>
    <col min="11723" max="11723" width="11.453125" style="4"/>
    <col min="11724" max="11724" width="15.54296875" style="4" bestFit="1" customWidth="1"/>
    <col min="11725" max="11725" width="11.453125" style="4" customWidth="1"/>
    <col min="11726" max="11728" width="11.453125" style="4"/>
    <col min="11729" max="11729" width="11.453125" style="4" customWidth="1"/>
    <col min="11730" max="11732" width="11.453125" style="4"/>
    <col min="11733" max="11733" width="11.453125" style="4" customWidth="1"/>
    <col min="11734" max="11736" width="11.453125" style="4"/>
    <col min="11737" max="11737" width="11.453125" style="4" customWidth="1"/>
    <col min="11738" max="11740" width="11.453125" style="4"/>
    <col min="11741" max="11741" width="11.453125" style="4" customWidth="1"/>
    <col min="11742" max="11972" width="11.453125" style="4"/>
    <col min="11973" max="11973" width="22.453125" style="4" customWidth="1"/>
    <col min="11974" max="11974" width="33.54296875" style="4" bestFit="1" customWidth="1"/>
    <col min="11975" max="11975" width="11.453125" style="4" customWidth="1"/>
    <col min="11976" max="11976" width="100" style="4" customWidth="1"/>
    <col min="11977" max="11977" width="11.453125" style="4" customWidth="1"/>
    <col min="11978" max="11978" width="17.54296875" style="4" customWidth="1"/>
    <col min="11979" max="11979" width="11.453125" style="4"/>
    <col min="11980" max="11980" width="15.54296875" style="4" bestFit="1" customWidth="1"/>
    <col min="11981" max="11981" width="11.453125" style="4" customWidth="1"/>
    <col min="11982" max="11984" width="11.453125" style="4"/>
    <col min="11985" max="11985" width="11.453125" style="4" customWidth="1"/>
    <col min="11986" max="11988" width="11.453125" style="4"/>
    <col min="11989" max="11989" width="11.453125" style="4" customWidth="1"/>
    <col min="11990" max="11992" width="11.453125" style="4"/>
    <col min="11993" max="11993" width="11.453125" style="4" customWidth="1"/>
    <col min="11994" max="11996" width="11.453125" style="4"/>
    <col min="11997" max="11997" width="11.453125" style="4" customWidth="1"/>
    <col min="11998" max="12228" width="11.453125" style="4"/>
    <col min="12229" max="12229" width="22.453125" style="4" customWidth="1"/>
    <col min="12230" max="12230" width="33.54296875" style="4" bestFit="1" customWidth="1"/>
    <col min="12231" max="12231" width="11.453125" style="4" customWidth="1"/>
    <col min="12232" max="12232" width="100" style="4" customWidth="1"/>
    <col min="12233" max="12233" width="11.453125" style="4" customWidth="1"/>
    <col min="12234" max="12234" width="17.54296875" style="4" customWidth="1"/>
    <col min="12235" max="12235" width="11.453125" style="4"/>
    <col min="12236" max="12236" width="15.54296875" style="4" bestFit="1" customWidth="1"/>
    <col min="12237" max="12237" width="11.453125" style="4" customWidth="1"/>
    <col min="12238" max="12240" width="11.453125" style="4"/>
    <col min="12241" max="12241" width="11.453125" style="4" customWidth="1"/>
    <col min="12242" max="12244" width="11.453125" style="4"/>
    <col min="12245" max="12245" width="11.453125" style="4" customWidth="1"/>
    <col min="12246" max="12248" width="11.453125" style="4"/>
    <col min="12249" max="12249" width="11.453125" style="4" customWidth="1"/>
    <col min="12250" max="12252" width="11.453125" style="4"/>
    <col min="12253" max="12253" width="11.453125" style="4" customWidth="1"/>
    <col min="12254" max="12484" width="11.453125" style="4"/>
    <col min="12485" max="12485" width="22.453125" style="4" customWidth="1"/>
    <col min="12486" max="12486" width="33.54296875" style="4" bestFit="1" customWidth="1"/>
    <col min="12487" max="12487" width="11.453125" style="4" customWidth="1"/>
    <col min="12488" max="12488" width="100" style="4" customWidth="1"/>
    <col min="12489" max="12489" width="11.453125" style="4" customWidth="1"/>
    <col min="12490" max="12490" width="17.54296875" style="4" customWidth="1"/>
    <col min="12491" max="12491" width="11.453125" style="4"/>
    <col min="12492" max="12492" width="15.54296875" style="4" bestFit="1" customWidth="1"/>
    <col min="12493" max="12493" width="11.453125" style="4" customWidth="1"/>
    <col min="12494" max="12496" width="11.453125" style="4"/>
    <col min="12497" max="12497" width="11.453125" style="4" customWidth="1"/>
    <col min="12498" max="12500" width="11.453125" style="4"/>
    <col min="12501" max="12501" width="11.453125" style="4" customWidth="1"/>
    <col min="12502" max="12504" width="11.453125" style="4"/>
    <col min="12505" max="12505" width="11.453125" style="4" customWidth="1"/>
    <col min="12506" max="12508" width="11.453125" style="4"/>
    <col min="12509" max="12509" width="11.453125" style="4" customWidth="1"/>
    <col min="12510" max="12740" width="11.453125" style="4"/>
    <col min="12741" max="12741" width="22.453125" style="4" customWidth="1"/>
    <col min="12742" max="12742" width="33.54296875" style="4" bestFit="1" customWidth="1"/>
    <col min="12743" max="12743" width="11.453125" style="4" customWidth="1"/>
    <col min="12744" max="12744" width="100" style="4" customWidth="1"/>
    <col min="12745" max="12745" width="11.453125" style="4" customWidth="1"/>
    <col min="12746" max="12746" width="17.54296875" style="4" customWidth="1"/>
    <col min="12747" max="12747" width="11.453125" style="4"/>
    <col min="12748" max="12748" width="15.54296875" style="4" bestFit="1" customWidth="1"/>
    <col min="12749" max="12749" width="11.453125" style="4" customWidth="1"/>
    <col min="12750" max="12752" width="11.453125" style="4"/>
    <col min="12753" max="12753" width="11.453125" style="4" customWidth="1"/>
    <col min="12754" max="12756" width="11.453125" style="4"/>
    <col min="12757" max="12757" width="11.453125" style="4" customWidth="1"/>
    <col min="12758" max="12760" width="11.453125" style="4"/>
    <col min="12761" max="12761" width="11.453125" style="4" customWidth="1"/>
    <col min="12762" max="12764" width="11.453125" style="4"/>
    <col min="12765" max="12765" width="11.453125" style="4" customWidth="1"/>
    <col min="12766" max="12996" width="11.453125" style="4"/>
    <col min="12997" max="12997" width="22.453125" style="4" customWidth="1"/>
    <col min="12998" max="12998" width="33.54296875" style="4" bestFit="1" customWidth="1"/>
    <col min="12999" max="12999" width="11.453125" style="4" customWidth="1"/>
    <col min="13000" max="13000" width="100" style="4" customWidth="1"/>
    <col min="13001" max="13001" width="11.453125" style="4" customWidth="1"/>
    <col min="13002" max="13002" width="17.54296875" style="4" customWidth="1"/>
    <col min="13003" max="13003" width="11.453125" style="4"/>
    <col min="13004" max="13004" width="15.54296875" style="4" bestFit="1" customWidth="1"/>
    <col min="13005" max="13005" width="11.453125" style="4" customWidth="1"/>
    <col min="13006" max="13008" width="11.453125" style="4"/>
    <col min="13009" max="13009" width="11.453125" style="4" customWidth="1"/>
    <col min="13010" max="13012" width="11.453125" style="4"/>
    <col min="13013" max="13013" width="11.453125" style="4" customWidth="1"/>
    <col min="13014" max="13016" width="11.453125" style="4"/>
    <col min="13017" max="13017" width="11.453125" style="4" customWidth="1"/>
    <col min="13018" max="13020" width="11.453125" style="4"/>
    <col min="13021" max="13021" width="11.453125" style="4" customWidth="1"/>
    <col min="13022" max="13252" width="11.453125" style="4"/>
    <col min="13253" max="13253" width="22.453125" style="4" customWidth="1"/>
    <col min="13254" max="13254" width="33.54296875" style="4" bestFit="1" customWidth="1"/>
    <col min="13255" max="13255" width="11.453125" style="4" customWidth="1"/>
    <col min="13256" max="13256" width="100" style="4" customWidth="1"/>
    <col min="13257" max="13257" width="11.453125" style="4" customWidth="1"/>
    <col min="13258" max="13258" width="17.54296875" style="4" customWidth="1"/>
    <col min="13259" max="13259" width="11.453125" style="4"/>
    <col min="13260" max="13260" width="15.54296875" style="4" bestFit="1" customWidth="1"/>
    <col min="13261" max="13261" width="11.453125" style="4" customWidth="1"/>
    <col min="13262" max="13264" width="11.453125" style="4"/>
    <col min="13265" max="13265" width="11.453125" style="4" customWidth="1"/>
    <col min="13266" max="13268" width="11.453125" style="4"/>
    <col min="13269" max="13269" width="11.453125" style="4" customWidth="1"/>
    <col min="13270" max="13272" width="11.453125" style="4"/>
    <col min="13273" max="13273" width="11.453125" style="4" customWidth="1"/>
    <col min="13274" max="13276" width="11.453125" style="4"/>
    <col min="13277" max="13277" width="11.453125" style="4" customWidth="1"/>
    <col min="13278" max="13508" width="11.453125" style="4"/>
    <col min="13509" max="13509" width="22.453125" style="4" customWidth="1"/>
    <col min="13510" max="13510" width="33.54296875" style="4" bestFit="1" customWidth="1"/>
    <col min="13511" max="13511" width="11.453125" style="4" customWidth="1"/>
    <col min="13512" max="13512" width="100" style="4" customWidth="1"/>
    <col min="13513" max="13513" width="11.453125" style="4" customWidth="1"/>
    <col min="13514" max="13514" width="17.54296875" style="4" customWidth="1"/>
    <col min="13515" max="13515" width="11.453125" style="4"/>
    <col min="13516" max="13516" width="15.54296875" style="4" bestFit="1" customWidth="1"/>
    <col min="13517" max="13517" width="11.453125" style="4" customWidth="1"/>
    <col min="13518" max="13520" width="11.453125" style="4"/>
    <col min="13521" max="13521" width="11.453125" style="4" customWidth="1"/>
    <col min="13522" max="13524" width="11.453125" style="4"/>
    <col min="13525" max="13525" width="11.453125" style="4" customWidth="1"/>
    <col min="13526" max="13528" width="11.453125" style="4"/>
    <col min="13529" max="13529" width="11.453125" style="4" customWidth="1"/>
    <col min="13530" max="13532" width="11.453125" style="4"/>
    <col min="13533" max="13533" width="11.453125" style="4" customWidth="1"/>
    <col min="13534" max="13764" width="11.453125" style="4"/>
    <col min="13765" max="13765" width="22.453125" style="4" customWidth="1"/>
    <col min="13766" max="13766" width="33.54296875" style="4" bestFit="1" customWidth="1"/>
    <col min="13767" max="13767" width="11.453125" style="4" customWidth="1"/>
    <col min="13768" max="13768" width="100" style="4" customWidth="1"/>
    <col min="13769" max="13769" width="11.453125" style="4" customWidth="1"/>
    <col min="13770" max="13770" width="17.54296875" style="4" customWidth="1"/>
    <col min="13771" max="13771" width="11.453125" style="4"/>
    <col min="13772" max="13772" width="15.54296875" style="4" bestFit="1" customWidth="1"/>
    <col min="13773" max="13773" width="11.453125" style="4" customWidth="1"/>
    <col min="13774" max="13776" width="11.453125" style="4"/>
    <col min="13777" max="13777" width="11.453125" style="4" customWidth="1"/>
    <col min="13778" max="13780" width="11.453125" style="4"/>
    <col min="13781" max="13781" width="11.453125" style="4" customWidth="1"/>
    <col min="13782" max="13784" width="11.453125" style="4"/>
    <col min="13785" max="13785" width="11.453125" style="4" customWidth="1"/>
    <col min="13786" max="13788" width="11.453125" style="4"/>
    <col min="13789" max="13789" width="11.453125" style="4" customWidth="1"/>
    <col min="13790" max="14020" width="11.453125" style="4"/>
    <col min="14021" max="14021" width="22.453125" style="4" customWidth="1"/>
    <col min="14022" max="14022" width="33.54296875" style="4" bestFit="1" customWidth="1"/>
    <col min="14023" max="14023" width="11.453125" style="4" customWidth="1"/>
    <col min="14024" max="14024" width="100" style="4" customWidth="1"/>
    <col min="14025" max="14025" width="11.453125" style="4" customWidth="1"/>
    <col min="14026" max="14026" width="17.54296875" style="4" customWidth="1"/>
    <col min="14027" max="14027" width="11.453125" style="4"/>
    <col min="14028" max="14028" width="15.54296875" style="4" bestFit="1" customWidth="1"/>
    <col min="14029" max="14029" width="11.453125" style="4" customWidth="1"/>
    <col min="14030" max="14032" width="11.453125" style="4"/>
    <col min="14033" max="14033" width="11.453125" style="4" customWidth="1"/>
    <col min="14034" max="14036" width="11.453125" style="4"/>
    <col min="14037" max="14037" width="11.453125" style="4" customWidth="1"/>
    <col min="14038" max="14040" width="11.453125" style="4"/>
    <col min="14041" max="14041" width="11.453125" style="4" customWidth="1"/>
    <col min="14042" max="14044" width="11.453125" style="4"/>
    <col min="14045" max="14045" width="11.453125" style="4" customWidth="1"/>
    <col min="14046" max="14276" width="11.453125" style="4"/>
    <col min="14277" max="14277" width="22.453125" style="4" customWidth="1"/>
    <col min="14278" max="14278" width="33.54296875" style="4" bestFit="1" customWidth="1"/>
    <col min="14279" max="14279" width="11.453125" style="4" customWidth="1"/>
    <col min="14280" max="14280" width="100" style="4" customWidth="1"/>
    <col min="14281" max="14281" width="11.453125" style="4" customWidth="1"/>
    <col min="14282" max="14282" width="17.54296875" style="4" customWidth="1"/>
    <col min="14283" max="14283" width="11.453125" style="4"/>
    <col min="14284" max="14284" width="15.54296875" style="4" bestFit="1" customWidth="1"/>
    <col min="14285" max="14285" width="11.453125" style="4" customWidth="1"/>
    <col min="14286" max="14288" width="11.453125" style="4"/>
    <col min="14289" max="14289" width="11.453125" style="4" customWidth="1"/>
    <col min="14290" max="14292" width="11.453125" style="4"/>
    <col min="14293" max="14293" width="11.453125" style="4" customWidth="1"/>
    <col min="14294" max="14296" width="11.453125" style="4"/>
    <col min="14297" max="14297" width="11.453125" style="4" customWidth="1"/>
    <col min="14298" max="14300" width="11.453125" style="4"/>
    <col min="14301" max="14301" width="11.453125" style="4" customWidth="1"/>
    <col min="14302" max="14532" width="11.453125" style="4"/>
    <col min="14533" max="14533" width="22.453125" style="4" customWidth="1"/>
    <col min="14534" max="14534" width="33.54296875" style="4" bestFit="1" customWidth="1"/>
    <col min="14535" max="14535" width="11.453125" style="4" customWidth="1"/>
    <col min="14536" max="14536" width="100" style="4" customWidth="1"/>
    <col min="14537" max="14537" width="11.453125" style="4" customWidth="1"/>
    <col min="14538" max="14538" width="17.54296875" style="4" customWidth="1"/>
    <col min="14539" max="14539" width="11.453125" style="4"/>
    <col min="14540" max="14540" width="15.54296875" style="4" bestFit="1" customWidth="1"/>
    <col min="14541" max="14541" width="11.453125" style="4" customWidth="1"/>
    <col min="14542" max="14544" width="11.453125" style="4"/>
    <col min="14545" max="14545" width="11.453125" style="4" customWidth="1"/>
    <col min="14546" max="14548" width="11.453125" style="4"/>
    <col min="14549" max="14549" width="11.453125" style="4" customWidth="1"/>
    <col min="14550" max="14552" width="11.453125" style="4"/>
    <col min="14553" max="14553" width="11.453125" style="4" customWidth="1"/>
    <col min="14554" max="14556" width="11.453125" style="4"/>
    <col min="14557" max="14557" width="11.453125" style="4" customWidth="1"/>
    <col min="14558" max="14788" width="11.453125" style="4"/>
    <col min="14789" max="14789" width="22.453125" style="4" customWidth="1"/>
    <col min="14790" max="14790" width="33.54296875" style="4" bestFit="1" customWidth="1"/>
    <col min="14791" max="14791" width="11.453125" style="4" customWidth="1"/>
    <col min="14792" max="14792" width="100" style="4" customWidth="1"/>
    <col min="14793" max="14793" width="11.453125" style="4" customWidth="1"/>
    <col min="14794" max="14794" width="17.54296875" style="4" customWidth="1"/>
    <col min="14795" max="14795" width="11.453125" style="4"/>
    <col min="14796" max="14796" width="15.54296875" style="4" bestFit="1" customWidth="1"/>
    <col min="14797" max="14797" width="11.453125" style="4" customWidth="1"/>
    <col min="14798" max="14800" width="11.453125" style="4"/>
    <col min="14801" max="14801" width="11.453125" style="4" customWidth="1"/>
    <col min="14802" max="14804" width="11.453125" style="4"/>
    <col min="14805" max="14805" width="11.453125" style="4" customWidth="1"/>
    <col min="14806" max="14808" width="11.453125" style="4"/>
    <col min="14809" max="14809" width="11.453125" style="4" customWidth="1"/>
    <col min="14810" max="14812" width="11.453125" style="4"/>
    <col min="14813" max="14813" width="11.453125" style="4" customWidth="1"/>
    <col min="14814" max="15044" width="11.453125" style="4"/>
    <col min="15045" max="15045" width="22.453125" style="4" customWidth="1"/>
    <col min="15046" max="15046" width="33.54296875" style="4" bestFit="1" customWidth="1"/>
    <col min="15047" max="15047" width="11.453125" style="4" customWidth="1"/>
    <col min="15048" max="15048" width="100" style="4" customWidth="1"/>
    <col min="15049" max="15049" width="11.453125" style="4" customWidth="1"/>
    <col min="15050" max="15050" width="17.54296875" style="4" customWidth="1"/>
    <col min="15051" max="15051" width="11.453125" style="4"/>
    <col min="15052" max="15052" width="15.54296875" style="4" bestFit="1" customWidth="1"/>
    <col min="15053" max="15053" width="11.453125" style="4" customWidth="1"/>
    <col min="15054" max="15056" width="11.453125" style="4"/>
    <col min="15057" max="15057" width="11.453125" style="4" customWidth="1"/>
    <col min="15058" max="15060" width="11.453125" style="4"/>
    <col min="15061" max="15061" width="11.453125" style="4" customWidth="1"/>
    <col min="15062" max="15064" width="11.453125" style="4"/>
    <col min="15065" max="15065" width="11.453125" style="4" customWidth="1"/>
    <col min="15066" max="15068" width="11.453125" style="4"/>
    <col min="15069" max="15069" width="11.453125" style="4" customWidth="1"/>
    <col min="15070" max="15300" width="11.453125" style="4"/>
    <col min="15301" max="15301" width="22.453125" style="4" customWidth="1"/>
    <col min="15302" max="15302" width="33.54296875" style="4" bestFit="1" customWidth="1"/>
    <col min="15303" max="15303" width="11.453125" style="4" customWidth="1"/>
    <col min="15304" max="15304" width="100" style="4" customWidth="1"/>
    <col min="15305" max="15305" width="11.453125" style="4" customWidth="1"/>
    <col min="15306" max="15306" width="17.54296875" style="4" customWidth="1"/>
    <col min="15307" max="15307" width="11.453125" style="4"/>
    <col min="15308" max="15308" width="15.54296875" style="4" bestFit="1" customWidth="1"/>
    <col min="15309" max="15309" width="11.453125" style="4" customWidth="1"/>
    <col min="15310" max="15312" width="11.453125" style="4"/>
    <col min="15313" max="15313" width="11.453125" style="4" customWidth="1"/>
    <col min="15314" max="15316" width="11.453125" style="4"/>
    <col min="15317" max="15317" width="11.453125" style="4" customWidth="1"/>
    <col min="15318" max="15320" width="11.453125" style="4"/>
    <col min="15321" max="15321" width="11.453125" style="4" customWidth="1"/>
    <col min="15322" max="15324" width="11.453125" style="4"/>
    <col min="15325" max="15325" width="11.453125" style="4" customWidth="1"/>
    <col min="15326" max="15556" width="11.453125" style="4"/>
    <col min="15557" max="15557" width="22.453125" style="4" customWidth="1"/>
    <col min="15558" max="15558" width="33.54296875" style="4" bestFit="1" customWidth="1"/>
    <col min="15559" max="15559" width="11.453125" style="4" customWidth="1"/>
    <col min="15560" max="15560" width="100" style="4" customWidth="1"/>
    <col min="15561" max="15561" width="11.453125" style="4" customWidth="1"/>
    <col min="15562" max="15562" width="17.54296875" style="4" customWidth="1"/>
    <col min="15563" max="15563" width="11.453125" style="4"/>
    <col min="15564" max="15564" width="15.54296875" style="4" bestFit="1" customWidth="1"/>
    <col min="15565" max="15565" width="11.453125" style="4" customWidth="1"/>
    <col min="15566" max="15568" width="11.453125" style="4"/>
    <col min="15569" max="15569" width="11.453125" style="4" customWidth="1"/>
    <col min="15570" max="15572" width="11.453125" style="4"/>
    <col min="15573" max="15573" width="11.453125" style="4" customWidth="1"/>
    <col min="15574" max="15576" width="11.453125" style="4"/>
    <col min="15577" max="15577" width="11.453125" style="4" customWidth="1"/>
    <col min="15578" max="15580" width="11.453125" style="4"/>
    <col min="15581" max="15581" width="11.453125" style="4" customWidth="1"/>
    <col min="15582" max="15812" width="11.453125" style="4"/>
    <col min="15813" max="15813" width="22.453125" style="4" customWidth="1"/>
    <col min="15814" max="15814" width="33.54296875" style="4" bestFit="1" customWidth="1"/>
    <col min="15815" max="15815" width="11.453125" style="4" customWidth="1"/>
    <col min="15816" max="15816" width="100" style="4" customWidth="1"/>
    <col min="15817" max="15817" width="11.453125" style="4" customWidth="1"/>
    <col min="15818" max="15818" width="17.54296875" style="4" customWidth="1"/>
    <col min="15819" max="15819" width="11.453125" style="4"/>
    <col min="15820" max="15820" width="15.54296875" style="4" bestFit="1" customWidth="1"/>
    <col min="15821" max="15821" width="11.453125" style="4" customWidth="1"/>
    <col min="15822" max="15824" width="11.453125" style="4"/>
    <col min="15825" max="15825" width="11.453125" style="4" customWidth="1"/>
    <col min="15826" max="15828" width="11.453125" style="4"/>
    <col min="15829" max="15829" width="11.453125" style="4" customWidth="1"/>
    <col min="15830" max="15832" width="11.453125" style="4"/>
    <col min="15833" max="15833" width="11.453125" style="4" customWidth="1"/>
    <col min="15834" max="15836" width="11.453125" style="4"/>
    <col min="15837" max="15837" width="11.453125" style="4" customWidth="1"/>
    <col min="15838" max="16068" width="11.453125" style="4"/>
    <col min="16069" max="16069" width="22.453125" style="4" customWidth="1"/>
    <col min="16070" max="16070" width="33.54296875" style="4" bestFit="1" customWidth="1"/>
    <col min="16071" max="16071" width="11.453125" style="4" customWidth="1"/>
    <col min="16072" max="16072" width="100" style="4" customWidth="1"/>
    <col min="16073" max="16073" width="11.453125" style="4" customWidth="1"/>
    <col min="16074" max="16074" width="17.54296875" style="4" customWidth="1"/>
    <col min="16075" max="16075" width="11.453125" style="4"/>
    <col min="16076" max="16076" width="15.54296875" style="4" bestFit="1" customWidth="1"/>
    <col min="16077" max="16077" width="11.453125" style="4" customWidth="1"/>
    <col min="16078" max="16080" width="11.453125" style="4"/>
    <col min="16081" max="16081" width="11.453125" style="4" customWidth="1"/>
    <col min="16082" max="16084" width="11.453125" style="4"/>
    <col min="16085" max="16085" width="11.453125" style="4" customWidth="1"/>
    <col min="16086" max="16088" width="11.453125" style="4"/>
    <col min="16089" max="16089" width="11.453125" style="4" customWidth="1"/>
    <col min="16090" max="16092" width="11.453125" style="4"/>
    <col min="16093" max="16093" width="11.453125" style="4" customWidth="1"/>
    <col min="16094" max="16324" width="11.453125" style="4"/>
    <col min="16325" max="16325" width="22.453125" style="4" customWidth="1"/>
    <col min="16326" max="16326" width="33.54296875" style="4" bestFit="1" customWidth="1"/>
    <col min="16327" max="16327" width="11.453125" style="4" customWidth="1"/>
    <col min="16328" max="16328" width="100" style="4" customWidth="1"/>
    <col min="16329" max="16329" width="11.453125" style="4" customWidth="1"/>
    <col min="16330" max="16330" width="17.54296875" style="4" customWidth="1"/>
    <col min="16331" max="16331" width="11.453125" style="4"/>
    <col min="16332" max="16332" width="15.54296875" style="4" bestFit="1" customWidth="1"/>
    <col min="16333" max="16333" width="11.453125" style="4" customWidth="1"/>
    <col min="16334" max="16336" width="11.453125" style="4"/>
    <col min="16337" max="16337" width="11.453125" style="4" customWidth="1"/>
    <col min="16338" max="16340" width="11.453125" style="4"/>
    <col min="16341" max="16341" width="11.453125" style="4" customWidth="1"/>
    <col min="16342" max="16344" width="11.453125" style="4"/>
    <col min="16345" max="16345" width="11.453125" style="4" customWidth="1"/>
    <col min="16346" max="16348" width="11.453125" style="4"/>
    <col min="16349" max="16349" width="11.453125" style="4" customWidth="1"/>
    <col min="16350" max="16384" width="11.453125" style="4"/>
  </cols>
  <sheetData>
    <row r="1" spans="1:753" ht="15" thickBot="1" x14ac:dyDescent="0.4">
      <c r="H1" s="1830" t="s">
        <v>27</v>
      </c>
      <c r="I1" s="1830"/>
      <c r="J1" s="1830"/>
      <c r="K1" s="1830"/>
      <c r="L1" s="1830"/>
      <c r="M1" s="1830"/>
      <c r="N1" s="1830"/>
      <c r="O1" s="1830"/>
      <c r="P1" s="1830"/>
      <c r="Q1" s="1830"/>
      <c r="R1" s="1830"/>
      <c r="S1" s="1830"/>
      <c r="T1" s="1830"/>
      <c r="U1" s="1830"/>
      <c r="V1" s="1830"/>
      <c r="W1" s="1830"/>
      <c r="X1" s="1830"/>
      <c r="Y1" s="1830"/>
      <c r="Z1" s="1830"/>
      <c r="AA1" s="1830"/>
      <c r="AB1" s="1830"/>
      <c r="AC1" s="1830"/>
      <c r="AD1" s="1830"/>
      <c r="AE1" s="1830"/>
      <c r="AF1" s="1830"/>
      <c r="AG1" s="1830"/>
      <c r="AH1" s="1830"/>
      <c r="AI1" s="1830"/>
      <c r="AJ1" s="1830"/>
      <c r="AK1" s="1830"/>
      <c r="AL1" s="1830"/>
      <c r="AM1" s="1830"/>
      <c r="AN1" s="1830"/>
      <c r="AO1" s="1830"/>
      <c r="AP1" s="1830"/>
      <c r="AQ1" s="1830"/>
      <c r="AR1" s="1830"/>
      <c r="AS1" s="1830"/>
      <c r="AT1" s="1830"/>
      <c r="AU1" s="1830"/>
      <c r="AV1" s="1830"/>
      <c r="AW1" s="1830"/>
      <c r="AX1" s="1830"/>
      <c r="AY1" s="1830"/>
      <c r="AZ1" s="1830"/>
      <c r="BA1" s="1747" t="s">
        <v>1</v>
      </c>
      <c r="BB1" s="1748"/>
      <c r="BC1" s="1748"/>
      <c r="BD1" s="1748"/>
      <c r="BE1" s="1748"/>
      <c r="BF1" s="1748"/>
      <c r="BG1" s="1748"/>
      <c r="BH1" s="1748"/>
      <c r="BI1" s="1748"/>
      <c r="BJ1" s="1748"/>
      <c r="BK1" s="1748"/>
      <c r="BL1" s="1748"/>
      <c r="BM1" s="1748"/>
      <c r="BN1" s="1748"/>
      <c r="BO1" s="1748"/>
      <c r="BP1" s="1748"/>
      <c r="BQ1" s="1748"/>
      <c r="BR1" s="1748"/>
      <c r="BS1" s="1748"/>
      <c r="BT1" s="1748"/>
      <c r="BU1" s="1749"/>
      <c r="BV1" s="1747" t="s">
        <v>2</v>
      </c>
      <c r="BW1" s="1748"/>
      <c r="BX1" s="1748"/>
      <c r="BY1" s="1748"/>
      <c r="BZ1" s="1748"/>
      <c r="CA1" s="1748"/>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8"/>
      <c r="DJ1" s="1748"/>
      <c r="DK1" s="1748"/>
      <c r="DL1" s="1748"/>
      <c r="DM1" s="1748"/>
      <c r="DN1" s="1748"/>
      <c r="DO1" s="1748"/>
      <c r="DP1" s="1749"/>
      <c r="DQ1" s="1747" t="s">
        <v>3</v>
      </c>
      <c r="DR1" s="1748"/>
      <c r="DS1" s="1748"/>
      <c r="DT1" s="1748"/>
      <c r="DU1" s="1748"/>
      <c r="DV1" s="1748"/>
      <c r="DW1" s="1748"/>
      <c r="DX1" s="1748"/>
      <c r="DY1" s="1748"/>
      <c r="DZ1" s="1748"/>
      <c r="EA1" s="1748"/>
      <c r="EB1" s="1748"/>
      <c r="EC1" s="1748"/>
      <c r="ED1" s="1748"/>
      <c r="EE1" s="1748"/>
      <c r="EF1" s="1748"/>
      <c r="EG1" s="1748"/>
      <c r="EH1" s="1748"/>
      <c r="EI1" s="1748"/>
      <c r="EJ1" s="1748"/>
      <c r="EK1" s="1748"/>
      <c r="EL1" s="1748"/>
      <c r="EM1" s="1748"/>
      <c r="EN1" s="1748"/>
      <c r="EO1" s="1748"/>
      <c r="EP1" s="1748"/>
      <c r="EQ1" s="1748"/>
      <c r="ER1" s="1748"/>
      <c r="ES1" s="1748"/>
      <c r="ET1" s="1748"/>
      <c r="EU1" s="1748"/>
      <c r="EV1" s="1748"/>
      <c r="EW1" s="1748"/>
      <c r="EX1" s="1748"/>
      <c r="EY1" s="1748"/>
      <c r="EZ1" s="1748"/>
      <c r="FA1" s="1748"/>
      <c r="FB1" s="1748"/>
      <c r="FC1" s="1748"/>
      <c r="FD1" s="1748"/>
      <c r="FE1" s="1748"/>
      <c r="FF1" s="1749"/>
      <c r="FG1" s="115"/>
      <c r="FH1" s="1747" t="s">
        <v>4</v>
      </c>
      <c r="FI1" s="1748"/>
      <c r="FJ1" s="1748"/>
      <c r="FK1" s="1748"/>
      <c r="FL1" s="1748"/>
      <c r="FM1" s="1748"/>
      <c r="FN1" s="1748"/>
      <c r="FO1" s="1748"/>
      <c r="FP1" s="1748"/>
      <c r="FQ1" s="1748"/>
      <c r="FR1" s="1748"/>
      <c r="FS1" s="1748"/>
      <c r="FT1" s="1748"/>
      <c r="FU1" s="1748"/>
      <c r="FV1" s="1748"/>
      <c r="FW1" s="1748"/>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8"/>
      <c r="GU1" s="1748"/>
      <c r="GV1" s="1748"/>
      <c r="GW1" s="1748"/>
      <c r="GX1" s="1748"/>
      <c r="GY1" s="1748"/>
      <c r="GZ1" s="1748"/>
      <c r="HA1" s="1748"/>
      <c r="HB1" s="1748"/>
      <c r="HC1" s="1748"/>
      <c r="HD1" s="1748"/>
      <c r="HE1" s="1748"/>
      <c r="HF1" s="1748"/>
      <c r="HG1" s="1748"/>
      <c r="HH1" s="1748"/>
      <c r="HI1" s="1748"/>
      <c r="HJ1" s="1748"/>
      <c r="HK1" s="1749"/>
      <c r="HL1" s="1757" t="s">
        <v>5</v>
      </c>
      <c r="HM1" s="1757"/>
      <c r="HN1" s="1757"/>
      <c r="HO1" s="1757"/>
      <c r="HP1" s="1757"/>
      <c r="HQ1" s="1757"/>
      <c r="HR1" s="1757"/>
      <c r="HS1" s="1757"/>
      <c r="HT1" s="1757"/>
      <c r="HU1" s="1757"/>
      <c r="HV1" s="1757"/>
      <c r="HW1" s="1757"/>
      <c r="HX1" s="1757"/>
      <c r="HY1" s="1757"/>
      <c r="HZ1" s="1757"/>
      <c r="IA1" s="1757"/>
      <c r="IB1" s="1757"/>
      <c r="IC1" s="1757"/>
      <c r="ID1" s="1757"/>
      <c r="IE1" s="1757"/>
      <c r="IF1" s="1757"/>
      <c r="IG1" s="1757"/>
      <c r="IH1" s="1757"/>
      <c r="II1" s="1757"/>
      <c r="IJ1" s="1757"/>
      <c r="IK1" s="1757"/>
      <c r="IL1" s="1757"/>
      <c r="IM1" s="1757"/>
      <c r="IN1" s="1757"/>
      <c r="IO1" s="1757"/>
      <c r="IP1" s="1757"/>
      <c r="IQ1" s="1757"/>
      <c r="IR1" s="1757"/>
      <c r="IS1" s="1757"/>
      <c r="IT1" s="1757"/>
      <c r="IU1" s="1757"/>
      <c r="IV1" s="1757"/>
      <c r="IW1" s="1757"/>
      <c r="IX1" s="1757"/>
      <c r="IY1" s="1757"/>
      <c r="IZ1" s="1757"/>
      <c r="JA1" s="1757"/>
      <c r="JB1" s="1757"/>
      <c r="JC1" s="1757"/>
      <c r="JD1" s="1757"/>
      <c r="JE1" s="1757"/>
      <c r="JF1" s="1757"/>
      <c r="JG1" s="1757"/>
      <c r="JH1" s="1757"/>
      <c r="JI1" s="1757"/>
      <c r="JJ1" s="1757"/>
      <c r="JK1" s="1757"/>
      <c r="JL1" s="1757"/>
      <c r="JM1" s="1757"/>
      <c r="JN1" s="1757"/>
      <c r="JO1" s="1757"/>
      <c r="JP1" s="1757"/>
      <c r="JQ1" s="1757"/>
      <c r="JR1" s="1757"/>
      <c r="JS1" s="1757"/>
      <c r="JT1" s="1757"/>
      <c r="JU1" s="1757"/>
      <c r="JV1" s="1757"/>
      <c r="JW1" s="1757"/>
      <c r="JX1" s="1757"/>
      <c r="JY1" s="1757"/>
      <c r="JZ1" s="1757"/>
      <c r="KA1" s="1757"/>
      <c r="KB1" s="1757"/>
      <c r="KC1" s="1757"/>
      <c r="KD1" s="1757"/>
      <c r="KE1" s="1757"/>
      <c r="KF1" s="1757"/>
      <c r="KG1" s="1757" t="s">
        <v>6</v>
      </c>
      <c r="KH1" s="1757"/>
      <c r="KI1" s="1757"/>
      <c r="KJ1" s="1757"/>
      <c r="KK1" s="1757"/>
      <c r="KL1" s="1757"/>
      <c r="KM1" s="1757"/>
      <c r="KN1" s="1757"/>
      <c r="KO1" s="1757"/>
      <c r="KP1" s="1757"/>
      <c r="KQ1" s="1757"/>
      <c r="KR1" s="1757"/>
      <c r="KS1" s="1757"/>
      <c r="KT1" s="1757"/>
      <c r="KU1" s="1757"/>
      <c r="KV1" s="1757"/>
      <c r="KW1" s="1757"/>
      <c r="KX1" s="1757"/>
      <c r="KY1" s="1757"/>
      <c r="KZ1" s="1757"/>
      <c r="LA1" s="1757"/>
      <c r="LB1" s="1757"/>
      <c r="LC1" s="1757"/>
      <c r="LD1" s="1757"/>
      <c r="LE1" s="1757"/>
      <c r="LF1" s="1757"/>
      <c r="LG1" s="1757"/>
      <c r="LH1" s="1757"/>
      <c r="LI1" s="1757"/>
      <c r="LJ1" s="1757"/>
      <c r="LK1" s="1757"/>
      <c r="LL1" s="1757"/>
      <c r="LM1" s="1757"/>
      <c r="LN1" s="1757"/>
      <c r="LO1" s="1757"/>
      <c r="LP1" s="1757"/>
      <c r="LQ1" s="1757"/>
      <c r="LR1" s="1757"/>
      <c r="LS1" s="1757"/>
      <c r="LT1" s="1757"/>
      <c r="LU1" s="1757"/>
      <c r="LV1" s="1757"/>
      <c r="LW1" s="1757"/>
      <c r="LX1" s="1757"/>
      <c r="LY1" s="1757"/>
      <c r="LZ1" s="1757"/>
      <c r="MA1" s="1757"/>
      <c r="MB1" s="1757"/>
      <c r="MC1" s="1757"/>
      <c r="MD1" s="1757"/>
      <c r="ME1" s="1757"/>
      <c r="MF1" s="1757"/>
      <c r="MG1" s="1757"/>
      <c r="MH1" s="1757"/>
      <c r="MI1" s="1757"/>
      <c r="MJ1" s="1757"/>
      <c r="MK1" s="1757"/>
      <c r="ML1" s="1757"/>
      <c r="MM1" s="1757"/>
      <c r="MN1" s="1757"/>
      <c r="MO1" s="1757"/>
      <c r="MP1" s="1757"/>
      <c r="MQ1" s="1757"/>
      <c r="MR1" s="1757"/>
      <c r="MS1" s="1757"/>
      <c r="MT1" s="1757"/>
      <c r="MU1" s="1757"/>
      <c r="MV1" s="1757"/>
      <c r="MW1" s="1757"/>
      <c r="MX1" s="1757"/>
      <c r="MY1" s="1757"/>
      <c r="MZ1" s="1757"/>
      <c r="NA1" s="1747" t="s">
        <v>7</v>
      </c>
      <c r="NB1" s="1748"/>
      <c r="NC1" s="1748"/>
      <c r="ND1" s="1748"/>
      <c r="NE1" s="1748"/>
      <c r="NF1" s="1748"/>
      <c r="NG1" s="1748"/>
      <c r="NH1" s="1748"/>
      <c r="NI1" s="1748"/>
      <c r="NJ1" s="1748"/>
      <c r="NK1" s="1748"/>
      <c r="NL1" s="1748"/>
      <c r="NM1" s="1748"/>
      <c r="NN1" s="1748"/>
      <c r="NO1" s="1748"/>
      <c r="NP1" s="1748"/>
      <c r="NQ1" s="1748"/>
      <c r="NR1" s="1748"/>
      <c r="NS1" s="1748"/>
      <c r="NT1" s="1748"/>
      <c r="NU1" s="1748"/>
      <c r="NV1" s="1748"/>
      <c r="NW1" s="1748"/>
      <c r="NX1" s="1748"/>
      <c r="NY1" s="1748"/>
      <c r="NZ1" s="1748"/>
      <c r="OA1" s="1748"/>
      <c r="OB1" s="1748"/>
      <c r="OC1" s="1748"/>
      <c r="OD1" s="1748"/>
      <c r="OE1" s="1748"/>
      <c r="OF1" s="1748"/>
      <c r="OG1" s="1748"/>
      <c r="OH1" s="1748"/>
      <c r="OI1" s="1748"/>
      <c r="OJ1" s="1748"/>
      <c r="OK1" s="1748"/>
      <c r="OL1" s="1748"/>
      <c r="OM1" s="1748"/>
      <c r="ON1" s="1748"/>
      <c r="OO1" s="1748"/>
      <c r="OP1" s="1748"/>
      <c r="OQ1" s="1748"/>
      <c r="OR1" s="1748"/>
      <c r="OS1" s="1748"/>
      <c r="OT1" s="1748"/>
      <c r="OU1" s="1748"/>
      <c r="OV1" s="1748"/>
      <c r="OW1" s="1748"/>
      <c r="OX1" s="1748"/>
      <c r="OY1" s="1748"/>
      <c r="OZ1" s="1748"/>
      <c r="PA1" s="1748"/>
      <c r="PB1" s="1748"/>
      <c r="PC1" s="1748"/>
      <c r="PD1" s="1748"/>
      <c r="PE1" s="1748"/>
      <c r="PF1" s="1748"/>
      <c r="PG1" s="1748"/>
      <c r="PH1" s="1748"/>
      <c r="PI1" s="1748"/>
      <c r="PJ1" s="1748"/>
      <c r="PK1" s="1748"/>
      <c r="PL1" s="1748"/>
      <c r="PM1" s="1748"/>
      <c r="PN1" s="1748"/>
      <c r="PO1" s="1748"/>
      <c r="PP1" s="1748"/>
      <c r="PQ1" s="1748"/>
      <c r="PR1" s="1748"/>
      <c r="PS1" s="1748"/>
      <c r="PT1" s="1748"/>
      <c r="PU1" s="1748"/>
      <c r="PV1" s="1748"/>
      <c r="PW1" s="1748"/>
      <c r="PX1" s="1748"/>
      <c r="PY1" s="1748"/>
      <c r="PZ1" s="1748"/>
      <c r="QA1" s="1748"/>
      <c r="QB1" s="1748"/>
      <c r="QC1" s="1749"/>
      <c r="QD1" s="1747" t="s">
        <v>8</v>
      </c>
      <c r="QE1" s="1748"/>
      <c r="QF1" s="1748"/>
      <c r="QG1" s="1748"/>
      <c r="QH1" s="1748"/>
      <c r="QI1" s="1748"/>
      <c r="QJ1" s="1748"/>
      <c r="QK1" s="1748"/>
      <c r="QL1" s="1748"/>
      <c r="QM1" s="1748"/>
      <c r="QN1" s="1748"/>
      <c r="QO1" s="1748"/>
      <c r="QP1" s="1748"/>
      <c r="QQ1" s="1748"/>
      <c r="QR1" s="1748"/>
      <c r="QS1" s="1748"/>
      <c r="QT1" s="1748"/>
      <c r="QU1" s="1748"/>
      <c r="QV1" s="1748"/>
      <c r="QW1" s="1748"/>
      <c r="QX1" s="1748"/>
      <c r="QY1" s="1748"/>
      <c r="QZ1" s="1748"/>
      <c r="RA1" s="1748"/>
      <c r="RB1" s="1748"/>
      <c r="RC1" s="1748"/>
      <c r="RD1" s="1748"/>
      <c r="RE1" s="1748"/>
      <c r="RF1" s="1748"/>
      <c r="RG1" s="1748"/>
      <c r="RH1" s="1748"/>
      <c r="RI1" s="1748"/>
      <c r="RJ1" s="1748"/>
      <c r="RK1" s="1748"/>
      <c r="RL1" s="1748"/>
      <c r="RM1" s="1748"/>
      <c r="RN1" s="1748"/>
      <c r="RO1" s="1748"/>
      <c r="RP1" s="1748"/>
      <c r="RQ1" s="1748"/>
      <c r="RR1" s="1748"/>
      <c r="RS1" s="1748"/>
      <c r="RT1" s="1748"/>
      <c r="RU1" s="1748"/>
      <c r="RV1" s="1748"/>
      <c r="RW1" s="1748"/>
      <c r="RX1" s="1748"/>
      <c r="RY1" s="1748"/>
      <c r="RZ1" s="1748"/>
      <c r="SA1" s="1748"/>
      <c r="SB1" s="1748"/>
      <c r="SC1" s="1748"/>
      <c r="SD1" s="1748"/>
      <c r="SE1" s="1748"/>
      <c r="SF1" s="1748"/>
      <c r="SG1" s="1748"/>
      <c r="SH1" s="1748"/>
      <c r="SI1" s="1749"/>
      <c r="SJ1" s="1747" t="s">
        <v>9</v>
      </c>
      <c r="SK1" s="1748"/>
      <c r="SL1" s="1748"/>
      <c r="SM1" s="1748"/>
      <c r="SN1" s="1748"/>
      <c r="SO1" s="1748"/>
      <c r="SP1" s="1748"/>
      <c r="SQ1" s="1748"/>
      <c r="SR1" s="1748"/>
      <c r="SS1" s="1748"/>
      <c r="ST1" s="1748"/>
      <c r="SU1" s="1748"/>
      <c r="SV1" s="1748"/>
      <c r="SW1" s="1748"/>
      <c r="SX1" s="1748"/>
      <c r="SY1" s="1748"/>
      <c r="SZ1" s="1748"/>
      <c r="TA1" s="1748"/>
      <c r="TB1" s="1748"/>
      <c r="TC1" s="1748"/>
      <c r="TD1" s="1748"/>
      <c r="TE1" s="1748"/>
      <c r="TF1" s="1748"/>
      <c r="TG1" s="1748"/>
      <c r="TH1" s="1748"/>
      <c r="TI1" s="1748"/>
      <c r="TJ1" s="1748"/>
      <c r="TK1" s="1748"/>
      <c r="TL1" s="1748"/>
      <c r="TM1" s="1748"/>
      <c r="TN1" s="1748"/>
      <c r="TO1" s="1748"/>
      <c r="TP1" s="1748"/>
      <c r="TQ1" s="1748"/>
      <c r="TR1" s="1748"/>
      <c r="TS1" s="1748"/>
      <c r="TT1" s="1748"/>
      <c r="TU1" s="1748"/>
      <c r="TV1" s="1748"/>
      <c r="TW1" s="1748"/>
      <c r="TX1" s="1748"/>
      <c r="TY1" s="1748"/>
      <c r="TZ1" s="1748"/>
      <c r="UA1" s="1748"/>
      <c r="UB1" s="1748"/>
      <c r="UC1" s="1748"/>
      <c r="UD1" s="1748"/>
      <c r="UE1" s="1748"/>
      <c r="UF1" s="1749"/>
      <c r="UG1" s="1758" t="s">
        <v>10</v>
      </c>
      <c r="UH1" s="1757"/>
      <c r="UI1" s="1757"/>
      <c r="UJ1" s="1757"/>
      <c r="UK1" s="1757"/>
      <c r="UL1" s="1757"/>
      <c r="UM1" s="1757"/>
      <c r="UN1" s="1757"/>
      <c r="UO1" s="1757"/>
      <c r="UP1" s="1757"/>
      <c r="UQ1" s="1757"/>
      <c r="UR1" s="1757"/>
      <c r="US1" s="1757"/>
      <c r="UT1" s="1757"/>
      <c r="UU1" s="1757"/>
      <c r="UV1" s="1757"/>
      <c r="UW1" s="1757"/>
      <c r="UX1" s="1757"/>
      <c r="UY1" s="1757"/>
      <c r="UZ1" s="1757"/>
      <c r="VA1" s="1757"/>
      <c r="VB1" s="1757"/>
      <c r="VC1" s="1757"/>
      <c r="VD1" s="1757"/>
      <c r="VE1" s="1757"/>
      <c r="VF1" s="1757"/>
      <c r="VG1" s="1757"/>
      <c r="VH1" s="1757"/>
      <c r="VI1" s="1757"/>
      <c r="VJ1" s="1757"/>
      <c r="VK1" s="1757"/>
      <c r="VL1" s="1757"/>
      <c r="VM1" s="1757"/>
      <c r="VN1" s="1757"/>
      <c r="VO1" s="1757"/>
      <c r="VP1" s="1757"/>
      <c r="VQ1" s="1757"/>
      <c r="VR1" s="1757"/>
      <c r="VS1" s="1757"/>
      <c r="VT1" s="1757"/>
      <c r="VU1" s="1757"/>
      <c r="VV1" s="1757"/>
      <c r="VW1" s="1757"/>
      <c r="VX1" s="1757"/>
      <c r="VY1" s="1757"/>
      <c r="VZ1" s="1757"/>
      <c r="WA1" s="1757"/>
      <c r="WB1" s="1757"/>
      <c r="WC1" s="1757"/>
      <c r="WD1" s="1757"/>
      <c r="WE1" s="1757"/>
      <c r="WF1" s="1757"/>
      <c r="WG1" s="1757"/>
      <c r="WH1" s="1757"/>
      <c r="WI1" s="1757"/>
      <c r="WJ1" s="1757"/>
      <c r="WK1" s="1757"/>
      <c r="WL1" s="1757"/>
      <c r="WM1" s="1757"/>
      <c r="WN1" s="1757"/>
      <c r="WO1" s="1757"/>
      <c r="WP1" s="1757"/>
      <c r="WQ1" s="1757"/>
      <c r="WR1" s="1757"/>
      <c r="WS1" s="1757"/>
      <c r="WT1" s="1757"/>
      <c r="WU1" s="1757"/>
      <c r="WV1" s="1757"/>
      <c r="WW1" s="1757"/>
      <c r="WX1" s="1747" t="s">
        <v>1711</v>
      </c>
      <c r="WY1" s="1748"/>
      <c r="WZ1" s="1748"/>
      <c r="XA1" s="1748"/>
      <c r="XB1" s="1748"/>
      <c r="XC1" s="1748"/>
      <c r="XD1" s="1748"/>
      <c r="XE1" s="1748"/>
      <c r="XF1" s="1748"/>
      <c r="XG1" s="1748"/>
      <c r="XH1" s="1748"/>
      <c r="XI1" s="1748"/>
      <c r="XJ1" s="1748"/>
      <c r="XK1" s="1748"/>
      <c r="XL1" s="1748"/>
      <c r="XM1" s="1748"/>
      <c r="XN1" s="1748"/>
      <c r="XO1" s="1748"/>
      <c r="XP1" s="1748"/>
      <c r="XQ1" s="1748"/>
      <c r="XR1" s="1748"/>
      <c r="XS1" s="1749"/>
      <c r="XT1" s="1758" t="s">
        <v>12</v>
      </c>
      <c r="XU1" s="1757"/>
      <c r="XV1" s="1757"/>
      <c r="XW1" s="1757"/>
      <c r="XX1" s="1757"/>
      <c r="XY1" s="1757"/>
      <c r="XZ1" s="1757"/>
      <c r="YA1" s="1757"/>
      <c r="YB1" s="1757"/>
      <c r="YC1" s="1757"/>
      <c r="YD1" s="1757"/>
      <c r="YE1" s="1757"/>
      <c r="YF1" s="1757"/>
      <c r="YG1" s="1757"/>
      <c r="YH1" s="1757"/>
      <c r="YI1" s="1757"/>
      <c r="YJ1" s="1757"/>
      <c r="YK1" s="1757"/>
      <c r="YL1" s="1757"/>
      <c r="YM1" s="1757"/>
      <c r="YN1" s="1757"/>
      <c r="YO1" s="1747" t="s">
        <v>13</v>
      </c>
      <c r="YP1" s="1748"/>
      <c r="YQ1" s="1748"/>
      <c r="YR1" s="1748"/>
      <c r="YS1" s="1748"/>
      <c r="YT1" s="1748"/>
      <c r="YU1" s="1748"/>
      <c r="YV1" s="1748"/>
      <c r="YW1" s="1748"/>
      <c r="YX1" s="1748"/>
      <c r="YY1" s="1748"/>
      <c r="YZ1" s="1748"/>
      <c r="ZA1" s="1748"/>
      <c r="ZB1" s="1748"/>
      <c r="ZC1" s="1748"/>
      <c r="ZD1" s="1748"/>
      <c r="ZE1" s="1748"/>
      <c r="ZF1" s="1748"/>
      <c r="ZG1" s="1748"/>
      <c r="ZH1" s="1748"/>
      <c r="ZI1" s="1748"/>
      <c r="ZJ1" s="1748"/>
      <c r="ZK1" s="1748"/>
      <c r="ZL1" s="1749"/>
      <c r="ZM1" s="1747" t="s">
        <v>14</v>
      </c>
      <c r="ZN1" s="1748"/>
      <c r="ZO1" s="1748"/>
      <c r="ZP1" s="1748"/>
      <c r="ZQ1" s="1748"/>
      <c r="ZR1" s="1748"/>
      <c r="ZS1" s="1748"/>
      <c r="ZT1" s="1748"/>
      <c r="ZU1" s="1748"/>
      <c r="ZV1" s="1748"/>
      <c r="ZW1" s="1748"/>
      <c r="ZX1" s="1748"/>
      <c r="ZY1" s="1748"/>
      <c r="ZZ1" s="1748"/>
      <c r="AAA1" s="1748"/>
      <c r="AAB1" s="1748"/>
      <c r="AAC1" s="1748"/>
      <c r="AAD1" s="1748"/>
      <c r="AAE1" s="1748"/>
      <c r="AAF1" s="1748"/>
      <c r="AAG1" s="1749"/>
      <c r="AAH1" s="1760" t="s">
        <v>1261</v>
      </c>
      <c r="AAI1" s="1761"/>
      <c r="AAJ1" s="1761"/>
      <c r="AAK1" s="1761"/>
      <c r="AAL1" s="1761"/>
      <c r="AAM1" s="1761"/>
      <c r="AAN1" s="1761"/>
      <c r="AAO1" s="1762"/>
      <c r="AAP1" s="1760" t="s">
        <v>1262</v>
      </c>
      <c r="AAQ1" s="1761"/>
      <c r="AAR1" s="1761"/>
      <c r="AAS1" s="1761"/>
      <c r="AAT1" s="1761"/>
      <c r="AAU1" s="1761"/>
      <c r="AAV1" s="1761"/>
      <c r="AAW1" s="1761"/>
      <c r="AAX1" s="1761"/>
      <c r="AAY1" s="1762"/>
      <c r="AAZ1" s="1760" t="s">
        <v>1263</v>
      </c>
      <c r="ABA1" s="1761"/>
      <c r="ABB1" s="1761"/>
      <c r="ABC1" s="1761"/>
      <c r="ABD1" s="1761"/>
      <c r="ABE1" s="1761"/>
      <c r="ABF1" s="1762"/>
      <c r="ABG1" s="864"/>
      <c r="ABH1" s="864"/>
      <c r="ABI1" s="153" t="s">
        <v>1189</v>
      </c>
    </row>
    <row r="2" spans="1:753" s="29" customFormat="1" ht="81.650000000000006" customHeight="1" thickBot="1" x14ac:dyDescent="0.4">
      <c r="A2" s="105" t="s">
        <v>28</v>
      </c>
      <c r="B2" s="105" t="s">
        <v>29</v>
      </c>
      <c r="C2" s="105" t="s">
        <v>1265</v>
      </c>
      <c r="D2" s="105" t="s">
        <v>31</v>
      </c>
      <c r="E2" s="105" t="s">
        <v>32</v>
      </c>
      <c r="F2" s="105" t="s">
        <v>1267</v>
      </c>
      <c r="G2" s="105" t="s">
        <v>37</v>
      </c>
      <c r="H2" s="79" t="s">
        <v>2664</v>
      </c>
      <c r="I2" s="105" t="s">
        <v>2665</v>
      </c>
      <c r="J2" s="105" t="s">
        <v>56</v>
      </c>
      <c r="K2" s="105" t="s">
        <v>2666</v>
      </c>
      <c r="L2" s="105" t="s">
        <v>2667</v>
      </c>
      <c r="M2" s="105" t="s">
        <v>2668</v>
      </c>
      <c r="N2" s="105" t="s">
        <v>2669</v>
      </c>
      <c r="O2" s="138" t="s">
        <v>2670</v>
      </c>
      <c r="P2" s="105" t="s">
        <v>2671</v>
      </c>
      <c r="Q2" s="105" t="s">
        <v>101</v>
      </c>
      <c r="R2" s="105" t="s">
        <v>2672</v>
      </c>
      <c r="S2" s="105" t="s">
        <v>346</v>
      </c>
      <c r="T2" s="105" t="s">
        <v>2673</v>
      </c>
      <c r="U2" s="105" t="s">
        <v>2674</v>
      </c>
      <c r="V2" s="105" t="s">
        <v>1778</v>
      </c>
      <c r="W2" s="105" t="s">
        <v>1725</v>
      </c>
      <c r="X2" s="105" t="s">
        <v>2675</v>
      </c>
      <c r="Y2" s="105" t="s">
        <v>1815</v>
      </c>
      <c r="Z2" s="105" t="s">
        <v>1816</v>
      </c>
      <c r="AA2" s="105" t="s">
        <v>1817</v>
      </c>
      <c r="AB2" s="105" t="s">
        <v>2676</v>
      </c>
      <c r="AC2" s="105" t="s">
        <v>1820</v>
      </c>
      <c r="AD2" s="105" t="s">
        <v>2418</v>
      </c>
      <c r="AE2" s="105" t="s">
        <v>2676</v>
      </c>
      <c r="AF2" s="105" t="s">
        <v>1855</v>
      </c>
      <c r="AG2" s="105" t="s">
        <v>154</v>
      </c>
      <c r="AH2" s="105" t="s">
        <v>2676</v>
      </c>
      <c r="AI2" s="105" t="s">
        <v>2677</v>
      </c>
      <c r="AJ2" s="105" t="s">
        <v>2678</v>
      </c>
      <c r="AK2" s="16" t="s">
        <v>2679</v>
      </c>
      <c r="AL2" s="105" t="s">
        <v>2676</v>
      </c>
      <c r="AM2" s="16" t="s">
        <v>1893</v>
      </c>
      <c r="AN2" s="138" t="s">
        <v>187</v>
      </c>
      <c r="AO2" s="105" t="s">
        <v>2676</v>
      </c>
      <c r="AP2" s="25" t="s">
        <v>2680</v>
      </c>
      <c r="AQ2" s="138" t="s">
        <v>2397</v>
      </c>
      <c r="AR2" s="105" t="s">
        <v>2676</v>
      </c>
      <c r="AS2" s="105" t="s">
        <v>2681</v>
      </c>
      <c r="AT2" s="105" t="s">
        <v>2682</v>
      </c>
      <c r="AU2" s="42" t="s">
        <v>2683</v>
      </c>
      <c r="AV2" s="105" t="s">
        <v>2676</v>
      </c>
      <c r="AW2" s="79" t="s">
        <v>2684</v>
      </c>
      <c r="AX2" s="105" t="s">
        <v>2676</v>
      </c>
      <c r="AY2" s="105" t="s">
        <v>2358</v>
      </c>
      <c r="AZ2" s="105" t="s">
        <v>247</v>
      </c>
      <c r="BA2" s="105" t="s">
        <v>2685</v>
      </c>
      <c r="BB2" s="138" t="s">
        <v>2686</v>
      </c>
      <c r="BC2" s="138" t="s">
        <v>56</v>
      </c>
      <c r="BD2" s="105" t="s">
        <v>2687</v>
      </c>
      <c r="BE2" s="105" t="s">
        <v>2688</v>
      </c>
      <c r="BF2" s="105" t="s">
        <v>2689</v>
      </c>
      <c r="BG2" s="138" t="s">
        <v>1961</v>
      </c>
      <c r="BH2" s="138" t="s">
        <v>2690</v>
      </c>
      <c r="BI2" s="138" t="s">
        <v>419</v>
      </c>
      <c r="BJ2" s="138" t="s">
        <v>2691</v>
      </c>
      <c r="BK2" s="138" t="s">
        <v>2692</v>
      </c>
      <c r="BL2" s="105" t="s">
        <v>2693</v>
      </c>
      <c r="BM2" s="138" t="s">
        <v>2694</v>
      </c>
      <c r="BN2" s="105" t="s">
        <v>2695</v>
      </c>
      <c r="BO2" s="105" t="s">
        <v>1728</v>
      </c>
      <c r="BP2" s="138" t="s">
        <v>2696</v>
      </c>
      <c r="BQ2" s="105" t="s">
        <v>2389</v>
      </c>
      <c r="BR2" s="105" t="s">
        <v>56</v>
      </c>
      <c r="BS2" s="138" t="s">
        <v>2690</v>
      </c>
      <c r="BT2" s="105" t="s">
        <v>2375</v>
      </c>
      <c r="BU2" s="105" t="s">
        <v>247</v>
      </c>
      <c r="BV2" s="105" t="s">
        <v>2697</v>
      </c>
      <c r="BW2" s="138" t="s">
        <v>2698</v>
      </c>
      <c r="BX2" s="105" t="s">
        <v>2699</v>
      </c>
      <c r="BY2" s="138" t="s">
        <v>2700</v>
      </c>
      <c r="BZ2" s="138" t="s">
        <v>2701</v>
      </c>
      <c r="CA2" s="138" t="s">
        <v>2702</v>
      </c>
      <c r="CB2" s="138" t="s">
        <v>1921</v>
      </c>
      <c r="CC2" s="138" t="s">
        <v>2703</v>
      </c>
      <c r="CD2" s="138" t="s">
        <v>552</v>
      </c>
      <c r="CE2" s="138" t="s">
        <v>1808</v>
      </c>
      <c r="CF2" s="138" t="s">
        <v>2704</v>
      </c>
      <c r="CG2" s="105" t="s">
        <v>2705</v>
      </c>
      <c r="CH2" s="105" t="s">
        <v>2706</v>
      </c>
      <c r="CI2" s="138" t="s">
        <v>2707</v>
      </c>
      <c r="CJ2" s="138" t="s">
        <v>1813</v>
      </c>
      <c r="CK2" s="138" t="s">
        <v>2708</v>
      </c>
      <c r="CL2" s="105" t="s">
        <v>1971</v>
      </c>
      <c r="CM2" s="105" t="s">
        <v>2709</v>
      </c>
      <c r="CN2" s="138" t="s">
        <v>2710</v>
      </c>
      <c r="CO2" s="138" t="s">
        <v>2711</v>
      </c>
      <c r="CP2" s="105" t="s">
        <v>2712</v>
      </c>
      <c r="CQ2" s="105" t="s">
        <v>1975</v>
      </c>
      <c r="CR2" s="138" t="s">
        <v>2710</v>
      </c>
      <c r="CS2" s="105" t="s">
        <v>2713</v>
      </c>
      <c r="CT2" s="105" t="s">
        <v>1975</v>
      </c>
      <c r="CU2" s="138" t="s">
        <v>2710</v>
      </c>
      <c r="CV2" s="105" t="s">
        <v>1856</v>
      </c>
      <c r="CW2" s="105" t="s">
        <v>2444</v>
      </c>
      <c r="CX2" s="105" t="s">
        <v>2714</v>
      </c>
      <c r="CY2" s="138" t="s">
        <v>2715</v>
      </c>
      <c r="CZ2" s="138" t="s">
        <v>2710</v>
      </c>
      <c r="DA2" s="138" t="s">
        <v>1736</v>
      </c>
      <c r="DB2" s="138" t="s">
        <v>2716</v>
      </c>
      <c r="DC2" s="138" t="s">
        <v>1738</v>
      </c>
      <c r="DD2" s="138" t="s">
        <v>2710</v>
      </c>
      <c r="DE2" s="79" t="s">
        <v>2717</v>
      </c>
      <c r="DF2" s="138" t="s">
        <v>2397</v>
      </c>
      <c r="DG2" s="138" t="s">
        <v>2710</v>
      </c>
      <c r="DH2" s="105" t="s">
        <v>2718</v>
      </c>
      <c r="DI2" s="105" t="s">
        <v>2719</v>
      </c>
      <c r="DJ2" s="138" t="s">
        <v>2710</v>
      </c>
      <c r="DK2" s="138" t="s">
        <v>1987</v>
      </c>
      <c r="DL2" s="79" t="s">
        <v>2684</v>
      </c>
      <c r="DM2" s="138" t="s">
        <v>2710</v>
      </c>
      <c r="DN2" s="105" t="s">
        <v>1989</v>
      </c>
      <c r="DO2" s="79" t="s">
        <v>2452</v>
      </c>
      <c r="DP2" s="105" t="s">
        <v>247</v>
      </c>
      <c r="DQ2" s="105" t="s">
        <v>2720</v>
      </c>
      <c r="DR2" s="105" t="s">
        <v>2721</v>
      </c>
      <c r="DS2" s="138" t="s">
        <v>2722</v>
      </c>
      <c r="DT2" s="105" t="s">
        <v>2723</v>
      </c>
      <c r="DU2" s="138" t="s">
        <v>2724</v>
      </c>
      <c r="DV2" s="105" t="s">
        <v>2725</v>
      </c>
      <c r="DW2" s="138" t="s">
        <v>2726</v>
      </c>
      <c r="DX2" s="138" t="s">
        <v>2727</v>
      </c>
      <c r="DY2" s="138" t="s">
        <v>2516</v>
      </c>
      <c r="DZ2" s="105" t="s">
        <v>2728</v>
      </c>
      <c r="EA2" s="105" t="s">
        <v>2464</v>
      </c>
      <c r="EB2" s="105" t="s">
        <v>2729</v>
      </c>
      <c r="EC2" s="105" t="s">
        <v>2730</v>
      </c>
      <c r="ED2" s="105" t="s">
        <v>2466</v>
      </c>
      <c r="EE2" s="105" t="s">
        <v>1728</v>
      </c>
      <c r="EF2" s="105" t="s">
        <v>2731</v>
      </c>
      <c r="EG2" s="105" t="s">
        <v>1883</v>
      </c>
      <c r="EH2" s="105" t="s">
        <v>1884</v>
      </c>
      <c r="EI2" s="105" t="s">
        <v>2732</v>
      </c>
      <c r="EJ2" s="105" t="s">
        <v>1853</v>
      </c>
      <c r="EK2" s="105" t="s">
        <v>2733</v>
      </c>
      <c r="EL2" s="105" t="s">
        <v>2732</v>
      </c>
      <c r="EM2" s="105" t="s">
        <v>2734</v>
      </c>
      <c r="EN2" s="105" t="s">
        <v>2733</v>
      </c>
      <c r="EO2" s="78" t="s">
        <v>2732</v>
      </c>
      <c r="EP2" s="105" t="s">
        <v>1890</v>
      </c>
      <c r="EQ2" s="205" t="s">
        <v>174</v>
      </c>
      <c r="ER2" s="78" t="s">
        <v>2732</v>
      </c>
      <c r="ES2" s="138" t="s">
        <v>1790</v>
      </c>
      <c r="ET2" s="105" t="s">
        <v>1738</v>
      </c>
      <c r="EU2" s="78" t="s">
        <v>2732</v>
      </c>
      <c r="EV2" s="138" t="s">
        <v>2735</v>
      </c>
      <c r="EW2" s="78" t="s">
        <v>2732</v>
      </c>
      <c r="EX2" s="105" t="s">
        <v>2736</v>
      </c>
      <c r="EY2" s="105" t="s">
        <v>2737</v>
      </c>
      <c r="EZ2" s="78" t="s">
        <v>2732</v>
      </c>
      <c r="FA2" s="105" t="s">
        <v>2738</v>
      </c>
      <c r="FB2" s="79" t="s">
        <v>2739</v>
      </c>
      <c r="FC2" s="78" t="s">
        <v>2732</v>
      </c>
      <c r="FD2" s="105" t="s">
        <v>1834</v>
      </c>
      <c r="FE2" s="42" t="s">
        <v>2740</v>
      </c>
      <c r="FF2" s="79" t="s">
        <v>247</v>
      </c>
      <c r="FG2" s="105" t="s">
        <v>2741</v>
      </c>
      <c r="FH2" s="105" t="s">
        <v>2742</v>
      </c>
      <c r="FI2" s="105" t="s">
        <v>2743</v>
      </c>
      <c r="FJ2" s="105" t="s">
        <v>2744</v>
      </c>
      <c r="FK2" s="62" t="s">
        <v>2745</v>
      </c>
      <c r="FL2" s="105" t="s">
        <v>2746</v>
      </c>
      <c r="FM2" s="105" t="s">
        <v>2747</v>
      </c>
      <c r="FN2" s="138" t="s">
        <v>1801</v>
      </c>
      <c r="FO2" s="105" t="s">
        <v>2748</v>
      </c>
      <c r="FP2" s="105" t="s">
        <v>2749</v>
      </c>
      <c r="FQ2" s="138" t="s">
        <v>265</v>
      </c>
      <c r="FR2" s="138" t="s">
        <v>2750</v>
      </c>
      <c r="FS2" s="105" t="s">
        <v>2751</v>
      </c>
      <c r="FT2" s="105" t="s">
        <v>2752</v>
      </c>
      <c r="FU2" s="105" t="s">
        <v>2753</v>
      </c>
      <c r="FV2" s="138" t="s">
        <v>2754</v>
      </c>
      <c r="FW2" s="105" t="s">
        <v>2755</v>
      </c>
      <c r="FX2" s="105" t="s">
        <v>2756</v>
      </c>
      <c r="FY2" s="105" t="s">
        <v>2757</v>
      </c>
      <c r="FZ2" s="105" t="s">
        <v>1881</v>
      </c>
      <c r="GA2" s="105" t="s">
        <v>1725</v>
      </c>
      <c r="GB2" s="105" t="s">
        <v>2758</v>
      </c>
      <c r="GC2" s="105" t="s">
        <v>1780</v>
      </c>
      <c r="GD2" s="105" t="s">
        <v>1728</v>
      </c>
      <c r="GE2" s="105" t="s">
        <v>2759</v>
      </c>
      <c r="GF2" s="105" t="s">
        <v>2392</v>
      </c>
      <c r="GG2" s="105" t="s">
        <v>2760</v>
      </c>
      <c r="GH2" s="105" t="s">
        <v>2761</v>
      </c>
      <c r="GI2" s="105" t="s">
        <v>1821</v>
      </c>
      <c r="GJ2" s="105" t="s">
        <v>2759</v>
      </c>
      <c r="GK2" s="105" t="s">
        <v>2762</v>
      </c>
      <c r="GL2" s="105" t="s">
        <v>1889</v>
      </c>
      <c r="GM2" s="105" t="s">
        <v>1821</v>
      </c>
      <c r="GN2" s="78" t="s">
        <v>2759</v>
      </c>
      <c r="GO2" s="105" t="s">
        <v>2763</v>
      </c>
      <c r="GP2" s="138" t="s">
        <v>2764</v>
      </c>
      <c r="GQ2" s="78" t="s">
        <v>2759</v>
      </c>
      <c r="GR2" s="138" t="s">
        <v>649</v>
      </c>
      <c r="GS2" s="138" t="s">
        <v>1738</v>
      </c>
      <c r="GT2" s="78" t="s">
        <v>2759</v>
      </c>
      <c r="GU2" s="105" t="s">
        <v>2421</v>
      </c>
      <c r="GV2" s="138" t="s">
        <v>2735</v>
      </c>
      <c r="GW2" s="78" t="s">
        <v>2759</v>
      </c>
      <c r="GX2" s="105" t="s">
        <v>2765</v>
      </c>
      <c r="GY2" s="105" t="s">
        <v>2766</v>
      </c>
      <c r="GZ2" s="78" t="s">
        <v>2759</v>
      </c>
      <c r="HA2" s="105" t="s">
        <v>2738</v>
      </c>
      <c r="HB2" s="62" t="s">
        <v>2767</v>
      </c>
      <c r="HC2" s="105" t="s">
        <v>2759</v>
      </c>
      <c r="HD2" s="105" t="s">
        <v>2076</v>
      </c>
      <c r="HE2" s="105" t="s">
        <v>573</v>
      </c>
      <c r="HF2" s="105" t="s">
        <v>2759</v>
      </c>
      <c r="HG2" s="105" t="s">
        <v>400</v>
      </c>
      <c r="HH2" s="105" t="s">
        <v>2768</v>
      </c>
      <c r="HI2" s="105" t="s">
        <v>2759</v>
      </c>
      <c r="HJ2" s="105" t="s">
        <v>403</v>
      </c>
      <c r="HK2" s="105" t="s">
        <v>247</v>
      </c>
      <c r="HL2" s="105" t="s">
        <v>2769</v>
      </c>
      <c r="HM2" s="105" t="s">
        <v>2770</v>
      </c>
      <c r="HN2" s="138" t="s">
        <v>285</v>
      </c>
      <c r="HO2" s="138" t="s">
        <v>2771</v>
      </c>
      <c r="HP2" s="138" t="s">
        <v>2772</v>
      </c>
      <c r="HQ2" s="138" t="s">
        <v>2773</v>
      </c>
      <c r="HR2" s="138" t="s">
        <v>2774</v>
      </c>
      <c r="HS2" s="138" t="s">
        <v>2364</v>
      </c>
      <c r="HT2" s="138" t="s">
        <v>2775</v>
      </c>
      <c r="HU2" s="138" t="s">
        <v>2776</v>
      </c>
      <c r="HV2" s="138" t="s">
        <v>2777</v>
      </c>
      <c r="HW2" s="105" t="s">
        <v>2778</v>
      </c>
      <c r="HX2" s="105" t="s">
        <v>2779</v>
      </c>
      <c r="HY2" s="138" t="s">
        <v>2780</v>
      </c>
      <c r="HZ2" s="138" t="s">
        <v>1759</v>
      </c>
      <c r="IA2" s="138" t="s">
        <v>2781</v>
      </c>
      <c r="IB2" s="138" t="s">
        <v>2782</v>
      </c>
      <c r="IC2" s="105" t="s">
        <v>1930</v>
      </c>
      <c r="ID2" s="105" t="s">
        <v>1931</v>
      </c>
      <c r="IE2" s="105" t="s">
        <v>277</v>
      </c>
      <c r="IF2" s="138" t="s">
        <v>2782</v>
      </c>
      <c r="IG2" s="105" t="s">
        <v>1819</v>
      </c>
      <c r="IH2" s="105" t="s">
        <v>1974</v>
      </c>
      <c r="II2" s="105" t="s">
        <v>1730</v>
      </c>
      <c r="IJ2" s="138" t="s">
        <v>2782</v>
      </c>
      <c r="IK2" s="105" t="s">
        <v>2783</v>
      </c>
      <c r="IL2" s="105" t="s">
        <v>1730</v>
      </c>
      <c r="IM2" s="138" t="s">
        <v>2782</v>
      </c>
      <c r="IN2" s="105" t="s">
        <v>2784</v>
      </c>
      <c r="IO2" s="138" t="s">
        <v>2419</v>
      </c>
      <c r="IP2" s="138" t="s">
        <v>2782</v>
      </c>
      <c r="IQ2" s="105" t="s">
        <v>1826</v>
      </c>
      <c r="IR2" s="138" t="s">
        <v>2785</v>
      </c>
      <c r="IS2" s="138" t="s">
        <v>2782</v>
      </c>
      <c r="IT2" s="105" t="s">
        <v>1828</v>
      </c>
      <c r="IU2" s="138" t="s">
        <v>2786</v>
      </c>
      <c r="IV2" s="138" t="s">
        <v>2787</v>
      </c>
      <c r="IW2" s="105" t="s">
        <v>2788</v>
      </c>
      <c r="IX2" s="105" t="s">
        <v>2789</v>
      </c>
      <c r="IY2" s="105" t="s">
        <v>2790</v>
      </c>
      <c r="IZ2" s="138" t="s">
        <v>2787</v>
      </c>
      <c r="JA2" s="79" t="s">
        <v>2791</v>
      </c>
      <c r="JB2" s="138" t="s">
        <v>2787</v>
      </c>
      <c r="JC2" s="205" t="s">
        <v>2792</v>
      </c>
      <c r="JD2" s="105" t="s">
        <v>2425</v>
      </c>
      <c r="JE2" s="138" t="s">
        <v>2787</v>
      </c>
      <c r="JF2" s="105" t="s">
        <v>2793</v>
      </c>
      <c r="JG2" s="105" t="s">
        <v>2571</v>
      </c>
      <c r="JH2" s="138" t="s">
        <v>2787</v>
      </c>
      <c r="JI2" s="105" t="s">
        <v>1993</v>
      </c>
      <c r="JJ2" s="138" t="s">
        <v>2787</v>
      </c>
      <c r="JK2" s="105" t="s">
        <v>2794</v>
      </c>
      <c r="JL2" s="25" t="s">
        <v>2082</v>
      </c>
      <c r="JM2" s="138" t="s">
        <v>2787</v>
      </c>
      <c r="JN2" s="105" t="s">
        <v>2795</v>
      </c>
      <c r="JO2" s="25" t="s">
        <v>2024</v>
      </c>
      <c r="JP2" s="16" t="s">
        <v>2787</v>
      </c>
      <c r="JQ2" s="105" t="s">
        <v>1997</v>
      </c>
      <c r="JR2" s="25" t="s">
        <v>1909</v>
      </c>
      <c r="JS2" s="16" t="s">
        <v>2787</v>
      </c>
      <c r="JT2" s="105" t="s">
        <v>2796</v>
      </c>
      <c r="JU2" s="25" t="s">
        <v>2797</v>
      </c>
      <c r="JV2" s="16" t="s">
        <v>2787</v>
      </c>
      <c r="JW2" s="105" t="s">
        <v>579</v>
      </c>
      <c r="JX2" s="25" t="s">
        <v>489</v>
      </c>
      <c r="JY2" s="16" t="s">
        <v>2787</v>
      </c>
      <c r="JZ2" s="25" t="s">
        <v>2798</v>
      </c>
      <c r="KA2" s="16" t="s">
        <v>2787</v>
      </c>
      <c r="KB2" s="42" t="s">
        <v>2799</v>
      </c>
      <c r="KC2" s="25" t="s">
        <v>2800</v>
      </c>
      <c r="KD2" s="16" t="s">
        <v>2787</v>
      </c>
      <c r="KE2" s="138" t="s">
        <v>2484</v>
      </c>
      <c r="KF2" s="105" t="s">
        <v>247</v>
      </c>
      <c r="KG2" s="105" t="s">
        <v>2801</v>
      </c>
      <c r="KH2" s="138" t="s">
        <v>2802</v>
      </c>
      <c r="KI2" s="105" t="s">
        <v>2803</v>
      </c>
      <c r="KJ2" s="138" t="s">
        <v>2804</v>
      </c>
      <c r="KK2" s="105" t="s">
        <v>2805</v>
      </c>
      <c r="KL2" s="105" t="s">
        <v>2806</v>
      </c>
      <c r="KM2" s="138" t="s">
        <v>1773</v>
      </c>
      <c r="KN2" s="205" t="s">
        <v>2807</v>
      </c>
      <c r="KO2" s="105" t="s">
        <v>2808</v>
      </c>
      <c r="KP2" s="105" t="s">
        <v>270</v>
      </c>
      <c r="KQ2" s="62" t="s">
        <v>2809</v>
      </c>
      <c r="KR2" s="105" t="s">
        <v>2810</v>
      </c>
      <c r="KS2" s="138" t="s">
        <v>2811</v>
      </c>
      <c r="KT2" s="138" t="s">
        <v>1725</v>
      </c>
      <c r="KU2" s="105" t="s">
        <v>2812</v>
      </c>
      <c r="KV2" s="105" t="s">
        <v>1851</v>
      </c>
      <c r="KW2" s="105" t="s">
        <v>277</v>
      </c>
      <c r="KX2" s="105" t="s">
        <v>2813</v>
      </c>
      <c r="KY2" s="105" t="s">
        <v>1886</v>
      </c>
      <c r="KZ2" s="62" t="s">
        <v>1782</v>
      </c>
      <c r="LA2" s="105" t="s">
        <v>2813</v>
      </c>
      <c r="LB2" s="105" t="s">
        <v>1784</v>
      </c>
      <c r="LC2" s="62" t="s">
        <v>1822</v>
      </c>
      <c r="LD2" s="105" t="s">
        <v>1782</v>
      </c>
      <c r="LE2" s="105" t="s">
        <v>2813</v>
      </c>
      <c r="LF2" s="105" t="s">
        <v>2814</v>
      </c>
      <c r="LG2" s="138" t="s">
        <v>2351</v>
      </c>
      <c r="LH2" s="105" t="s">
        <v>2813</v>
      </c>
      <c r="LI2" s="138" t="s">
        <v>2394</v>
      </c>
      <c r="LJ2" s="138" t="s">
        <v>1737</v>
      </c>
      <c r="LK2" s="138" t="s">
        <v>1791</v>
      </c>
      <c r="LL2" s="105" t="s">
        <v>2813</v>
      </c>
      <c r="LM2" s="105" t="s">
        <v>2352</v>
      </c>
      <c r="LN2" s="138" t="s">
        <v>2815</v>
      </c>
      <c r="LO2" s="105" t="s">
        <v>2813</v>
      </c>
      <c r="LP2" s="105" t="s">
        <v>2816</v>
      </c>
      <c r="LQ2" s="105" t="s">
        <v>2817</v>
      </c>
      <c r="LR2" s="105" t="s">
        <v>2813</v>
      </c>
      <c r="LS2" s="105" t="s">
        <v>2818</v>
      </c>
      <c r="LT2" s="62" t="s">
        <v>2819</v>
      </c>
      <c r="LU2" s="105" t="s">
        <v>2813</v>
      </c>
      <c r="LV2" s="79" t="s">
        <v>1900</v>
      </c>
      <c r="LW2" s="79" t="s">
        <v>2401</v>
      </c>
      <c r="LX2" s="105" t="s">
        <v>2425</v>
      </c>
      <c r="LY2" s="105" t="s">
        <v>2813</v>
      </c>
      <c r="LZ2" s="105" t="s">
        <v>574</v>
      </c>
      <c r="MA2" s="105" t="s">
        <v>2820</v>
      </c>
      <c r="MB2" s="105" t="s">
        <v>2813</v>
      </c>
      <c r="MC2" s="105" t="s">
        <v>710</v>
      </c>
      <c r="MD2" s="105" t="s">
        <v>2813</v>
      </c>
      <c r="ME2" s="105" t="s">
        <v>712</v>
      </c>
      <c r="MF2" s="25" t="s">
        <v>2478</v>
      </c>
      <c r="MG2" s="105" t="s">
        <v>2813</v>
      </c>
      <c r="MH2" s="105" t="s">
        <v>2821</v>
      </c>
      <c r="MI2" s="25" t="s">
        <v>2556</v>
      </c>
      <c r="MJ2" s="105" t="s">
        <v>2813</v>
      </c>
      <c r="MK2" s="105" t="s">
        <v>2557</v>
      </c>
      <c r="ML2" s="25" t="s">
        <v>2480</v>
      </c>
      <c r="MM2" s="105" t="s">
        <v>2813</v>
      </c>
      <c r="MN2" s="105" t="s">
        <v>2822</v>
      </c>
      <c r="MO2" s="25" t="s">
        <v>2000</v>
      </c>
      <c r="MP2" s="16" t="s">
        <v>2787</v>
      </c>
      <c r="MQ2" s="105" t="s">
        <v>2053</v>
      </c>
      <c r="MR2" s="25" t="s">
        <v>2001</v>
      </c>
      <c r="MS2" s="16" t="s">
        <v>2787</v>
      </c>
      <c r="MT2" s="42" t="s">
        <v>2823</v>
      </c>
      <c r="MU2" s="25" t="s">
        <v>1954</v>
      </c>
      <c r="MV2" s="16" t="s">
        <v>2787</v>
      </c>
      <c r="MW2" s="25" t="s">
        <v>2483</v>
      </c>
      <c r="MX2" s="16" t="s">
        <v>2787</v>
      </c>
      <c r="MY2" s="138" t="s">
        <v>2484</v>
      </c>
      <c r="MZ2" s="105" t="s">
        <v>247</v>
      </c>
      <c r="NA2" s="105" t="s">
        <v>1958</v>
      </c>
      <c r="NB2" s="105" t="s">
        <v>56</v>
      </c>
      <c r="NC2" s="105" t="s">
        <v>2511</v>
      </c>
      <c r="ND2" s="138" t="s">
        <v>2457</v>
      </c>
      <c r="NE2" s="138" t="s">
        <v>2824</v>
      </c>
      <c r="NF2" s="138" t="s">
        <v>1805</v>
      </c>
      <c r="NG2" s="138" t="s">
        <v>2825</v>
      </c>
      <c r="NH2" s="138" t="s">
        <v>1718</v>
      </c>
      <c r="NI2" s="138" t="s">
        <v>2824</v>
      </c>
      <c r="NJ2" s="138" t="s">
        <v>1876</v>
      </c>
      <c r="NK2" s="138" t="s">
        <v>2826</v>
      </c>
      <c r="NL2" s="138" t="s">
        <v>2517</v>
      </c>
      <c r="NM2" s="105" t="s">
        <v>555</v>
      </c>
      <c r="NN2" s="105" t="s">
        <v>2370</v>
      </c>
      <c r="NO2" s="138" t="s">
        <v>2827</v>
      </c>
      <c r="NP2" s="138" t="s">
        <v>2828</v>
      </c>
      <c r="NQ2" s="138" t="s">
        <v>1725</v>
      </c>
      <c r="NR2" s="138" t="s">
        <v>2829</v>
      </c>
      <c r="NS2" s="105" t="s">
        <v>2830</v>
      </c>
      <c r="NT2" s="105" t="s">
        <v>2711</v>
      </c>
      <c r="NU2" s="105" t="s">
        <v>277</v>
      </c>
      <c r="NV2" s="138" t="s">
        <v>2831</v>
      </c>
      <c r="NW2" s="105" t="s">
        <v>2832</v>
      </c>
      <c r="NX2" s="105" t="s">
        <v>1887</v>
      </c>
      <c r="NY2" s="138" t="s">
        <v>2831</v>
      </c>
      <c r="NZ2" s="105" t="s">
        <v>2833</v>
      </c>
      <c r="OA2" s="105" t="s">
        <v>1887</v>
      </c>
      <c r="OB2" s="138" t="s">
        <v>2831</v>
      </c>
      <c r="OC2" s="105" t="s">
        <v>1936</v>
      </c>
      <c r="OD2" s="138" t="s">
        <v>2834</v>
      </c>
      <c r="OE2" s="138" t="s">
        <v>2831</v>
      </c>
      <c r="OF2" s="138" t="s">
        <v>2835</v>
      </c>
      <c r="OG2" s="138" t="s">
        <v>2500</v>
      </c>
      <c r="OH2" s="138" t="s">
        <v>2831</v>
      </c>
      <c r="OI2" s="105" t="s">
        <v>2836</v>
      </c>
      <c r="OJ2" s="138" t="s">
        <v>2422</v>
      </c>
      <c r="OK2" s="138" t="s">
        <v>2831</v>
      </c>
      <c r="OL2" s="138" t="s">
        <v>2837</v>
      </c>
      <c r="OM2" s="105" t="s">
        <v>2838</v>
      </c>
      <c r="ON2" s="105" t="s">
        <v>2839</v>
      </c>
      <c r="OO2" s="138" t="s">
        <v>2831</v>
      </c>
      <c r="OP2" s="79" t="s">
        <v>2819</v>
      </c>
      <c r="OQ2" s="138" t="s">
        <v>2831</v>
      </c>
      <c r="OR2" s="105" t="s">
        <v>1798</v>
      </c>
      <c r="OS2" s="138" t="s">
        <v>2831</v>
      </c>
      <c r="OT2" s="105" t="s">
        <v>2840</v>
      </c>
      <c r="OU2" s="105" t="s">
        <v>2841</v>
      </c>
      <c r="OV2" s="138" t="s">
        <v>2831</v>
      </c>
      <c r="OW2" s="105" t="s">
        <v>2842</v>
      </c>
      <c r="OX2" s="138" t="s">
        <v>2831</v>
      </c>
      <c r="OY2" s="105" t="s">
        <v>2843</v>
      </c>
      <c r="OZ2" s="25" t="s">
        <v>1905</v>
      </c>
      <c r="PA2" s="138" t="s">
        <v>2831</v>
      </c>
      <c r="PB2" s="105" t="s">
        <v>2844</v>
      </c>
      <c r="PC2" s="25" t="s">
        <v>1907</v>
      </c>
      <c r="PD2" s="138" t="s">
        <v>2831</v>
      </c>
      <c r="PE2" s="42" t="s">
        <v>666</v>
      </c>
      <c r="PF2" s="25" t="s">
        <v>2845</v>
      </c>
      <c r="PG2" s="138" t="s">
        <v>2831</v>
      </c>
      <c r="PH2" s="105" t="s">
        <v>2846</v>
      </c>
      <c r="PI2" s="105" t="s">
        <v>2847</v>
      </c>
      <c r="PJ2" s="138" t="s">
        <v>2831</v>
      </c>
      <c r="PK2" s="105" t="s">
        <v>2848</v>
      </c>
      <c r="PL2" s="25" t="s">
        <v>2849</v>
      </c>
      <c r="PM2" s="16" t="s">
        <v>2831</v>
      </c>
      <c r="PN2" s="42" t="s">
        <v>2850</v>
      </c>
      <c r="PO2" s="25" t="s">
        <v>2851</v>
      </c>
      <c r="PP2" s="16" t="s">
        <v>2831</v>
      </c>
      <c r="PQ2" s="42" t="s">
        <v>2482</v>
      </c>
      <c r="PR2" s="25" t="s">
        <v>2852</v>
      </c>
      <c r="PS2" s="16" t="s">
        <v>2831</v>
      </c>
      <c r="PT2" s="16" t="s">
        <v>2853</v>
      </c>
      <c r="PU2" s="25" t="s">
        <v>2625</v>
      </c>
      <c r="PV2" s="16" t="s">
        <v>2545</v>
      </c>
      <c r="PW2" s="42" t="s">
        <v>2061</v>
      </c>
      <c r="PX2" s="25" t="s">
        <v>2854</v>
      </c>
      <c r="PY2" s="16" t="s">
        <v>2007</v>
      </c>
      <c r="PZ2" s="956" t="s">
        <v>2627</v>
      </c>
      <c r="QA2" s="16" t="s">
        <v>2010</v>
      </c>
      <c r="QB2" s="42" t="s">
        <v>2011</v>
      </c>
      <c r="QC2" s="42" t="s">
        <v>247</v>
      </c>
      <c r="QD2" s="105" t="s">
        <v>646</v>
      </c>
      <c r="QE2" s="78" t="s">
        <v>2855</v>
      </c>
      <c r="QF2" s="105" t="s">
        <v>646</v>
      </c>
      <c r="QG2" s="138" t="s">
        <v>2835</v>
      </c>
      <c r="QH2" s="105" t="s">
        <v>1827</v>
      </c>
      <c r="QI2" s="105" t="s">
        <v>646</v>
      </c>
      <c r="QJ2" s="105" t="s">
        <v>2856</v>
      </c>
      <c r="QK2" s="138" t="s">
        <v>2857</v>
      </c>
      <c r="QL2" s="105" t="s">
        <v>646</v>
      </c>
      <c r="QM2" s="105" t="s">
        <v>2858</v>
      </c>
      <c r="QN2" s="105" t="s">
        <v>1864</v>
      </c>
      <c r="QO2" s="105" t="s">
        <v>2859</v>
      </c>
      <c r="QP2" s="105" t="s">
        <v>646</v>
      </c>
      <c r="QQ2" s="79" t="s">
        <v>2860</v>
      </c>
      <c r="QR2" s="105" t="s">
        <v>646</v>
      </c>
      <c r="QS2" s="105" t="s">
        <v>1944</v>
      </c>
      <c r="QT2" s="105" t="s">
        <v>646</v>
      </c>
      <c r="QU2" s="105" t="s">
        <v>448</v>
      </c>
      <c r="QV2" s="105" t="s">
        <v>2861</v>
      </c>
      <c r="QW2" s="105" t="s">
        <v>646</v>
      </c>
      <c r="QX2" s="105" t="s">
        <v>453</v>
      </c>
      <c r="QY2" s="25" t="s">
        <v>2539</v>
      </c>
      <c r="QZ2" s="105" t="s">
        <v>646</v>
      </c>
      <c r="RA2" s="105" t="s">
        <v>2862</v>
      </c>
      <c r="RB2" s="25" t="s">
        <v>1996</v>
      </c>
      <c r="RC2" s="105" t="s">
        <v>646</v>
      </c>
      <c r="RD2" s="105" t="s">
        <v>2863</v>
      </c>
      <c r="RE2" s="25" t="s">
        <v>475</v>
      </c>
      <c r="RF2" s="105" t="s">
        <v>646</v>
      </c>
      <c r="RG2" s="25" t="s">
        <v>482</v>
      </c>
      <c r="RH2" s="42" t="s">
        <v>646</v>
      </c>
      <c r="RI2" s="42" t="s">
        <v>2864</v>
      </c>
      <c r="RJ2" s="25" t="s">
        <v>2054</v>
      </c>
      <c r="RK2" s="42" t="s">
        <v>646</v>
      </c>
      <c r="RL2" s="42" t="s">
        <v>2823</v>
      </c>
      <c r="RM2" s="25" t="s">
        <v>2056</v>
      </c>
      <c r="RN2" s="42" t="s">
        <v>646</v>
      </c>
      <c r="RO2" s="25" t="s">
        <v>2865</v>
      </c>
      <c r="RP2" s="42" t="s">
        <v>646</v>
      </c>
      <c r="RQ2" s="138" t="s">
        <v>2617</v>
      </c>
      <c r="RR2" s="25" t="s">
        <v>2625</v>
      </c>
      <c r="RS2" s="16" t="s">
        <v>2031</v>
      </c>
      <c r="RT2" s="42" t="s">
        <v>2866</v>
      </c>
      <c r="RU2" s="25" t="s">
        <v>2867</v>
      </c>
      <c r="RV2" s="16" t="s">
        <v>2033</v>
      </c>
      <c r="RW2" s="956" t="s">
        <v>633</v>
      </c>
      <c r="RX2" s="956" t="s">
        <v>2868</v>
      </c>
      <c r="RY2" s="16" t="s">
        <v>2036</v>
      </c>
      <c r="RZ2" s="42" t="s">
        <v>644</v>
      </c>
      <c r="SA2" s="25" t="s">
        <v>2869</v>
      </c>
      <c r="SB2" s="16" t="s">
        <v>2038</v>
      </c>
      <c r="SC2" s="956" t="s">
        <v>2011</v>
      </c>
      <c r="SD2" s="16" t="s">
        <v>2041</v>
      </c>
      <c r="SE2" s="956" t="s">
        <v>2870</v>
      </c>
      <c r="SF2" s="956" t="s">
        <v>3072</v>
      </c>
      <c r="SG2" s="16" t="s">
        <v>2043</v>
      </c>
      <c r="SH2" s="16" t="s">
        <v>2962</v>
      </c>
      <c r="SI2" s="42" t="s">
        <v>404</v>
      </c>
      <c r="SJ2" s="105" t="s">
        <v>705</v>
      </c>
      <c r="SK2" s="79" t="s">
        <v>2046</v>
      </c>
      <c r="SL2" s="105" t="s">
        <v>705</v>
      </c>
      <c r="SM2" s="105" t="s">
        <v>1798</v>
      </c>
      <c r="SN2" s="105" t="s">
        <v>2535</v>
      </c>
      <c r="SO2" s="105" t="s">
        <v>705</v>
      </c>
      <c r="SP2" s="105" t="s">
        <v>2019</v>
      </c>
      <c r="SQ2" s="105" t="s">
        <v>2871</v>
      </c>
      <c r="SR2" s="105" t="s">
        <v>705</v>
      </c>
      <c r="SS2" s="105" t="s">
        <v>2872</v>
      </c>
      <c r="ST2" s="105" t="s">
        <v>705</v>
      </c>
      <c r="SU2" s="105" t="s">
        <v>610</v>
      </c>
      <c r="SV2" s="25" t="s">
        <v>2873</v>
      </c>
      <c r="SW2" s="105" t="s">
        <v>705</v>
      </c>
      <c r="SX2" s="105" t="s">
        <v>2874</v>
      </c>
      <c r="SY2" s="25" t="s">
        <v>2875</v>
      </c>
      <c r="SZ2" s="105" t="s">
        <v>705</v>
      </c>
      <c r="TA2" s="105" t="s">
        <v>2876</v>
      </c>
      <c r="TB2" s="25" t="s">
        <v>2558</v>
      </c>
      <c r="TC2" s="105" t="s">
        <v>705</v>
      </c>
      <c r="TD2" s="105" t="s">
        <v>2877</v>
      </c>
      <c r="TE2" s="25" t="s">
        <v>2797</v>
      </c>
      <c r="TF2" s="105" t="s">
        <v>705</v>
      </c>
      <c r="TG2" s="42" t="s">
        <v>579</v>
      </c>
      <c r="TH2" s="25" t="s">
        <v>489</v>
      </c>
      <c r="TI2" s="42" t="s">
        <v>646</v>
      </c>
      <c r="TJ2" s="25" t="s">
        <v>2878</v>
      </c>
      <c r="TK2" s="42" t="s">
        <v>646</v>
      </c>
      <c r="TL2" s="42" t="s">
        <v>2616</v>
      </c>
      <c r="TM2" s="25" t="s">
        <v>2879</v>
      </c>
      <c r="TN2" s="42" t="s">
        <v>646</v>
      </c>
      <c r="TO2" s="16" t="s">
        <v>2880</v>
      </c>
      <c r="TP2" s="25" t="s">
        <v>2881</v>
      </c>
      <c r="TQ2" s="16" t="s">
        <v>2060</v>
      </c>
      <c r="TR2" s="42" t="s">
        <v>2185</v>
      </c>
      <c r="TS2" s="25" t="s">
        <v>2882</v>
      </c>
      <c r="TT2" s="16" t="s">
        <v>2063</v>
      </c>
      <c r="TU2" s="25" t="s">
        <v>2566</v>
      </c>
      <c r="TV2" s="16" t="s">
        <v>2065</v>
      </c>
      <c r="TW2" s="42" t="s">
        <v>2883</v>
      </c>
      <c r="TX2" s="25" t="s">
        <v>2884</v>
      </c>
      <c r="TY2" s="16" t="s">
        <v>2067</v>
      </c>
      <c r="TZ2" s="42" t="s">
        <v>2621</v>
      </c>
      <c r="UA2" s="956" t="s">
        <v>2160</v>
      </c>
      <c r="UB2" s="16" t="s">
        <v>2070</v>
      </c>
      <c r="UC2" s="956" t="s">
        <v>2072</v>
      </c>
      <c r="UD2" s="16" t="s">
        <v>2073</v>
      </c>
      <c r="UE2" s="16" t="s">
        <v>2962</v>
      </c>
      <c r="UF2" s="42" t="s">
        <v>404</v>
      </c>
      <c r="UG2" s="62" t="s">
        <v>727</v>
      </c>
      <c r="UH2" s="105" t="s">
        <v>2583</v>
      </c>
      <c r="UI2" s="79" t="s">
        <v>729</v>
      </c>
      <c r="UJ2" s="105" t="s">
        <v>2885</v>
      </c>
      <c r="UK2" s="26" t="s">
        <v>2585</v>
      </c>
      <c r="UL2" s="105" t="s">
        <v>729</v>
      </c>
      <c r="UM2" s="105" t="s">
        <v>2886</v>
      </c>
      <c r="UN2" s="105" t="s">
        <v>729</v>
      </c>
      <c r="UO2" s="105" t="s">
        <v>450</v>
      </c>
      <c r="UP2" s="105" t="s">
        <v>729</v>
      </c>
      <c r="UQ2" s="105" t="s">
        <v>2021</v>
      </c>
      <c r="UR2" s="105" t="s">
        <v>1904</v>
      </c>
      <c r="US2" s="25" t="s">
        <v>2887</v>
      </c>
      <c r="UT2" s="105" t="s">
        <v>729</v>
      </c>
      <c r="UU2" s="105" t="s">
        <v>746</v>
      </c>
      <c r="UV2" s="105" t="s">
        <v>747</v>
      </c>
      <c r="UW2" s="105" t="s">
        <v>748</v>
      </c>
      <c r="UX2" s="25" t="s">
        <v>2588</v>
      </c>
      <c r="UY2" s="25" t="s">
        <v>2589</v>
      </c>
      <c r="UZ2" s="105" t="s">
        <v>729</v>
      </c>
      <c r="VA2" s="25" t="s">
        <v>2888</v>
      </c>
      <c r="VB2" s="25" t="s">
        <v>2889</v>
      </c>
      <c r="VC2" s="42" t="s">
        <v>729</v>
      </c>
      <c r="VD2" s="25" t="s">
        <v>2890</v>
      </c>
      <c r="VE2" s="25" t="s">
        <v>2891</v>
      </c>
      <c r="VF2" s="42" t="s">
        <v>729</v>
      </c>
      <c r="VG2" s="25" t="s">
        <v>2596</v>
      </c>
      <c r="VH2" s="25" t="s">
        <v>2597</v>
      </c>
      <c r="VI2" s="42" t="s">
        <v>729</v>
      </c>
      <c r="VJ2" s="42" t="s">
        <v>2892</v>
      </c>
      <c r="VK2" s="42" t="s">
        <v>2893</v>
      </c>
      <c r="VL2" s="25" t="s">
        <v>2894</v>
      </c>
      <c r="VM2" s="25" t="s">
        <v>2895</v>
      </c>
      <c r="VN2" s="42" t="s">
        <v>729</v>
      </c>
      <c r="VO2" s="42" t="s">
        <v>2896</v>
      </c>
      <c r="VP2" s="42" t="s">
        <v>2897</v>
      </c>
      <c r="VQ2" s="25" t="s">
        <v>2898</v>
      </c>
      <c r="VR2" s="25" t="s">
        <v>2899</v>
      </c>
      <c r="VS2" s="42" t="s">
        <v>729</v>
      </c>
      <c r="VT2" s="16" t="s">
        <v>2105</v>
      </c>
      <c r="VU2" s="42" t="s">
        <v>2900</v>
      </c>
      <c r="VV2" s="25" t="s">
        <v>2901</v>
      </c>
      <c r="VW2" s="25" t="s">
        <v>2902</v>
      </c>
      <c r="VX2" s="42" t="s">
        <v>886</v>
      </c>
      <c r="VY2" s="42" t="s">
        <v>2903</v>
      </c>
      <c r="VZ2" s="42" t="s">
        <v>2904</v>
      </c>
      <c r="WA2" s="25" t="s">
        <v>2905</v>
      </c>
      <c r="WB2" s="25" t="s">
        <v>1677</v>
      </c>
      <c r="WC2" s="42" t="s">
        <v>905</v>
      </c>
      <c r="WD2" s="42" t="s">
        <v>2906</v>
      </c>
      <c r="WE2" s="42" t="s">
        <v>2907</v>
      </c>
      <c r="WF2" s="42" t="s">
        <v>926</v>
      </c>
      <c r="WG2" s="25" t="s">
        <v>2908</v>
      </c>
      <c r="WH2" s="42" t="s">
        <v>949</v>
      </c>
      <c r="WI2" s="956" t="s">
        <v>2611</v>
      </c>
      <c r="WJ2" s="956" t="s">
        <v>2612</v>
      </c>
      <c r="WK2" s="42" t="s">
        <v>958</v>
      </c>
      <c r="WL2" s="956" t="s">
        <v>2127</v>
      </c>
      <c r="WM2" s="25" t="s">
        <v>3073</v>
      </c>
      <c r="WN2" s="42" t="s">
        <v>972</v>
      </c>
      <c r="WO2" s="25" t="s">
        <v>2956</v>
      </c>
      <c r="WP2" s="25" t="s">
        <v>3074</v>
      </c>
      <c r="WQ2" s="25" t="s">
        <v>3073</v>
      </c>
      <c r="WR2" s="138" t="s">
        <v>2958</v>
      </c>
      <c r="WS2" s="137" t="s">
        <v>2959</v>
      </c>
      <c r="WT2" s="137" t="s">
        <v>4587</v>
      </c>
      <c r="WU2" s="105" t="s">
        <v>2131</v>
      </c>
      <c r="WV2" s="105" t="s">
        <v>2132</v>
      </c>
      <c r="WW2" s="105" t="s">
        <v>2614</v>
      </c>
      <c r="WX2" s="79" t="s">
        <v>999</v>
      </c>
      <c r="WY2" s="42" t="s">
        <v>2509</v>
      </c>
      <c r="WZ2" s="79" t="s">
        <v>2909</v>
      </c>
      <c r="XA2" s="79" t="s">
        <v>999</v>
      </c>
      <c r="XB2" s="16" t="s">
        <v>2910</v>
      </c>
      <c r="XC2" s="25" t="s">
        <v>2059</v>
      </c>
      <c r="XD2" s="16" t="s">
        <v>2137</v>
      </c>
      <c r="XE2" s="25" t="s">
        <v>2138</v>
      </c>
      <c r="XF2" s="16" t="s">
        <v>2139</v>
      </c>
      <c r="XG2" s="25" t="s">
        <v>2138</v>
      </c>
      <c r="XH2" s="16" t="s">
        <v>2140</v>
      </c>
      <c r="XI2" s="42" t="s">
        <v>2911</v>
      </c>
      <c r="XJ2" s="16" t="s">
        <v>2142</v>
      </c>
      <c r="XK2" s="956" t="s">
        <v>2582</v>
      </c>
      <c r="XL2" s="16" t="s">
        <v>2145</v>
      </c>
      <c r="XM2" s="956" t="s">
        <v>3075</v>
      </c>
      <c r="XN2" s="956" t="s">
        <v>2147</v>
      </c>
      <c r="XO2" s="956" t="s">
        <v>3076</v>
      </c>
      <c r="XP2" s="956" t="s">
        <v>3075</v>
      </c>
      <c r="XQ2" s="956" t="s">
        <v>3077</v>
      </c>
      <c r="XR2" s="956" t="s">
        <v>703</v>
      </c>
      <c r="XS2" s="42" t="s">
        <v>404</v>
      </c>
      <c r="XT2" s="1305" t="s">
        <v>2623</v>
      </c>
      <c r="XU2" s="42" t="s">
        <v>2616</v>
      </c>
      <c r="XV2" s="42" t="s">
        <v>2148</v>
      </c>
      <c r="XW2" s="25" t="s">
        <v>2059</v>
      </c>
      <c r="XX2" s="16" t="s">
        <v>2152</v>
      </c>
      <c r="XY2" s="956" t="s">
        <v>623</v>
      </c>
      <c r="XZ2" s="16" t="s">
        <v>2154</v>
      </c>
      <c r="YA2" s="16" t="s">
        <v>2912</v>
      </c>
      <c r="YB2" s="16" t="s">
        <v>2157</v>
      </c>
      <c r="YC2" s="16" t="s">
        <v>2913</v>
      </c>
      <c r="YD2" s="16" t="s">
        <v>2159</v>
      </c>
      <c r="YE2" s="956" t="s">
        <v>2634</v>
      </c>
      <c r="YF2" s="16" t="s">
        <v>2161</v>
      </c>
      <c r="YG2" s="956" t="s">
        <v>3078</v>
      </c>
      <c r="YH2" s="956" t="s">
        <v>1608</v>
      </c>
      <c r="YI2" s="956" t="s">
        <v>2163</v>
      </c>
      <c r="YJ2" s="956" t="s">
        <v>3079</v>
      </c>
      <c r="YK2" s="956" t="s">
        <v>1608</v>
      </c>
      <c r="YL2" s="16" t="s">
        <v>2164</v>
      </c>
      <c r="YM2" s="137" t="s">
        <v>4601</v>
      </c>
      <c r="YN2" s="1316" t="s">
        <v>2181</v>
      </c>
      <c r="YO2" s="1305" t="s">
        <v>1100</v>
      </c>
      <c r="YP2" s="137" t="s">
        <v>510</v>
      </c>
      <c r="YQ2" s="137" t="s">
        <v>2630</v>
      </c>
      <c r="YR2" s="137" t="s">
        <v>2914</v>
      </c>
      <c r="YS2" s="1305" t="s">
        <v>2168</v>
      </c>
      <c r="YT2" s="137" t="s">
        <v>2915</v>
      </c>
      <c r="YU2" s="16" t="s">
        <v>2916</v>
      </c>
      <c r="YV2" s="137" t="s">
        <v>2632</v>
      </c>
      <c r="YW2" s="16" t="s">
        <v>2917</v>
      </c>
      <c r="YX2" s="42" t="s">
        <v>2918</v>
      </c>
      <c r="YY2" s="16" t="s">
        <v>2156</v>
      </c>
      <c r="YZ2" s="16" t="s">
        <v>2919</v>
      </c>
      <c r="ZA2" s="42" t="s">
        <v>641</v>
      </c>
      <c r="ZB2" s="16" t="s">
        <v>2920</v>
      </c>
      <c r="ZC2" s="16" t="s">
        <v>2176</v>
      </c>
      <c r="ZD2" s="42" t="s">
        <v>2921</v>
      </c>
      <c r="ZE2" s="956" t="s">
        <v>2160</v>
      </c>
      <c r="ZF2" s="16" t="s">
        <v>2178</v>
      </c>
      <c r="ZG2" s="956" t="s">
        <v>2952</v>
      </c>
      <c r="ZH2" s="16" t="s">
        <v>2179</v>
      </c>
      <c r="ZI2" s="956" t="s">
        <v>2952</v>
      </c>
      <c r="ZJ2" s="16" t="s">
        <v>2164</v>
      </c>
      <c r="ZK2" s="16" t="s">
        <v>4601</v>
      </c>
      <c r="ZL2" s="1316" t="s">
        <v>2181</v>
      </c>
      <c r="ZM2" s="1379" t="s">
        <v>1272</v>
      </c>
      <c r="ZN2" s="1380" t="s">
        <v>2922</v>
      </c>
      <c r="ZO2" s="1379" t="s">
        <v>2183</v>
      </c>
      <c r="ZP2" s="16" t="s">
        <v>2184</v>
      </c>
      <c r="ZQ2" s="1379" t="s">
        <v>2062</v>
      </c>
      <c r="ZR2" s="16" t="s">
        <v>2186</v>
      </c>
      <c r="ZS2" s="42" t="s">
        <v>2923</v>
      </c>
      <c r="ZT2" s="16" t="s">
        <v>2009</v>
      </c>
      <c r="ZU2" s="16" t="s">
        <v>2187</v>
      </c>
      <c r="ZV2" s="956" t="s">
        <v>2924</v>
      </c>
      <c r="ZW2" s="16" t="s">
        <v>2190</v>
      </c>
      <c r="ZX2" s="956" t="s">
        <v>2925</v>
      </c>
      <c r="ZY2" s="956" t="s">
        <v>2926</v>
      </c>
      <c r="ZZ2" s="16" t="s">
        <v>2193</v>
      </c>
      <c r="AAA2" s="956" t="s">
        <v>2964</v>
      </c>
      <c r="AAB2" s="16" t="s">
        <v>2195</v>
      </c>
      <c r="AAC2" s="956" t="s">
        <v>2953</v>
      </c>
      <c r="AAD2" s="956" t="s">
        <v>2964</v>
      </c>
      <c r="AAE2" s="16" t="s">
        <v>4584</v>
      </c>
      <c r="AAF2" s="137" t="s">
        <v>1610</v>
      </c>
      <c r="AAG2" s="137" t="s">
        <v>2645</v>
      </c>
      <c r="AAH2" s="137" t="s">
        <v>2646</v>
      </c>
      <c r="AAI2" s="16" t="s">
        <v>1346</v>
      </c>
      <c r="AAJ2" s="16" t="s">
        <v>2962</v>
      </c>
      <c r="AAK2" s="16" t="s">
        <v>3081</v>
      </c>
      <c r="AAL2" s="16" t="s">
        <v>1612</v>
      </c>
      <c r="AAM2" s="16" t="s">
        <v>4583</v>
      </c>
      <c r="AAN2" s="16" t="s">
        <v>1610</v>
      </c>
      <c r="AAO2" s="1316" t="s">
        <v>2181</v>
      </c>
      <c r="AAP2" s="16" t="s">
        <v>1614</v>
      </c>
      <c r="AAQ2" s="16" t="s">
        <v>1355</v>
      </c>
      <c r="AAR2" s="16" t="s">
        <v>2962</v>
      </c>
      <c r="AAS2" s="16" t="s">
        <v>1614</v>
      </c>
      <c r="AAT2" s="16" t="s">
        <v>1357</v>
      </c>
      <c r="AAU2" s="16" t="s">
        <v>1353</v>
      </c>
      <c r="AAV2" s="16" t="s">
        <v>1614</v>
      </c>
      <c r="AAW2" s="16" t="s">
        <v>4586</v>
      </c>
      <c r="AAX2" s="137" t="s">
        <v>1610</v>
      </c>
      <c r="AAY2" s="1316" t="s">
        <v>2181</v>
      </c>
      <c r="AAZ2" s="16" t="s">
        <v>1358</v>
      </c>
      <c r="ABA2" s="16" t="s">
        <v>1359</v>
      </c>
      <c r="ABB2" s="16" t="s">
        <v>2953</v>
      </c>
      <c r="ABC2" s="16" t="s">
        <v>1358</v>
      </c>
      <c r="ABD2" s="16" t="s">
        <v>4585</v>
      </c>
      <c r="ABE2" s="137" t="s">
        <v>1610</v>
      </c>
      <c r="ABF2" s="1316" t="s">
        <v>2181</v>
      </c>
      <c r="ABG2" s="79" t="s">
        <v>1127</v>
      </c>
      <c r="ABH2" s="79" t="s">
        <v>1363</v>
      </c>
      <c r="ABI2" s="79" t="s">
        <v>1128</v>
      </c>
      <c r="ABJ2" s="105" t="s">
        <v>1130</v>
      </c>
      <c r="ABK2" s="105" t="s">
        <v>2199</v>
      </c>
      <c r="ABL2" s="105" t="s">
        <v>2200</v>
      </c>
      <c r="ABM2" s="105" t="s">
        <v>2201</v>
      </c>
      <c r="ABN2" s="105" t="s">
        <v>2202</v>
      </c>
      <c r="ABO2" s="105" t="s">
        <v>2203</v>
      </c>
      <c r="ABP2" s="105" t="s">
        <v>1136</v>
      </c>
      <c r="ABQ2" s="105" t="s">
        <v>1137</v>
      </c>
      <c r="ABR2" s="105" t="s">
        <v>1138</v>
      </c>
      <c r="ABS2" s="105" t="s">
        <v>1139</v>
      </c>
      <c r="ABT2" s="105" t="s">
        <v>1140</v>
      </c>
      <c r="ABU2" s="105" t="s">
        <v>1141</v>
      </c>
      <c r="ABV2" s="25" t="s">
        <v>1142</v>
      </c>
      <c r="ABW2" s="25" t="s">
        <v>1143</v>
      </c>
      <c r="ABX2" s="25" t="s">
        <v>2205</v>
      </c>
      <c r="ABY2" s="25" t="s">
        <v>2206</v>
      </c>
    </row>
    <row r="3" spans="1:753" ht="15" thickBot="1" x14ac:dyDescent="0.4">
      <c r="A3" s="214">
        <v>1</v>
      </c>
      <c r="B3" s="61" t="s">
        <v>19</v>
      </c>
      <c r="C3" s="358" t="s">
        <v>1254</v>
      </c>
      <c r="D3" s="185" t="s">
        <v>1255</v>
      </c>
      <c r="E3" s="185" t="s">
        <v>1255</v>
      </c>
      <c r="F3" s="185" t="s">
        <v>3082</v>
      </c>
      <c r="G3" s="893" t="s">
        <v>3083</v>
      </c>
      <c r="H3" s="1051">
        <v>1.7</v>
      </c>
      <c r="I3" s="66" t="s">
        <v>1502</v>
      </c>
      <c r="J3" s="66">
        <v>1.69</v>
      </c>
      <c r="K3" s="66">
        <f>MIN(H3,J3)</f>
        <v>1.69</v>
      </c>
      <c r="L3" s="56">
        <v>1.71</v>
      </c>
      <c r="M3" s="56">
        <f>MIN(K3,L3)</f>
        <v>1.69</v>
      </c>
      <c r="N3" s="66">
        <v>1.69</v>
      </c>
      <c r="O3" s="188">
        <v>1.7</v>
      </c>
      <c r="P3" s="66">
        <v>1.69</v>
      </c>
      <c r="Q3" s="66">
        <v>1.69</v>
      </c>
      <c r="R3" s="56">
        <v>1.68</v>
      </c>
      <c r="S3" s="66">
        <v>1.79</v>
      </c>
      <c r="T3" s="66">
        <v>1.74</v>
      </c>
      <c r="U3" s="66">
        <f>MIN(R3,T3)</f>
        <v>1.68</v>
      </c>
      <c r="V3" s="66">
        <v>1.79</v>
      </c>
      <c r="W3" s="66">
        <v>1.76</v>
      </c>
      <c r="X3" s="66">
        <f>MIN(U3,W3)</f>
        <v>1.68</v>
      </c>
      <c r="Y3" s="66">
        <v>1.7</v>
      </c>
      <c r="Z3" s="66">
        <v>1.72</v>
      </c>
      <c r="AA3" s="66">
        <v>1.8</v>
      </c>
      <c r="AB3" s="66">
        <f>MIN(X3,AA3)</f>
        <v>1.68</v>
      </c>
      <c r="AC3" s="66">
        <v>1.75</v>
      </c>
      <c r="AD3" s="66">
        <v>1.72</v>
      </c>
      <c r="AE3" s="66">
        <f>MIN(AB3,AD3)</f>
        <v>1.68</v>
      </c>
      <c r="AF3" s="66">
        <v>1.77</v>
      </c>
      <c r="AG3" s="66">
        <v>1.75</v>
      </c>
      <c r="AH3" s="66">
        <f>MIN(AE3,AG3)</f>
        <v>1.68</v>
      </c>
      <c r="AI3" s="66">
        <v>1.74</v>
      </c>
      <c r="AJ3" s="66">
        <v>1.77</v>
      </c>
      <c r="AK3" s="66">
        <v>1.76</v>
      </c>
      <c r="AL3" s="66">
        <f>MIN(AH3,AK3)</f>
        <v>1.68</v>
      </c>
      <c r="AM3" s="66">
        <v>1.82</v>
      </c>
      <c r="AN3" s="56">
        <v>1.75</v>
      </c>
      <c r="AO3" s="66">
        <f>MIN(AL3,AN3)</f>
        <v>1.68</v>
      </c>
      <c r="AP3" s="66">
        <v>1.81</v>
      </c>
      <c r="AQ3" s="56">
        <v>1.8</v>
      </c>
      <c r="AR3" s="56">
        <f>MIN(AO3,AQ3)</f>
        <v>1.68</v>
      </c>
      <c r="AS3" s="56">
        <v>1.7</v>
      </c>
      <c r="AT3" s="56">
        <v>1.73</v>
      </c>
      <c r="AU3" s="56">
        <v>1.82</v>
      </c>
      <c r="AV3" s="56">
        <f>MIN(AR3,AU3)</f>
        <v>1.68</v>
      </c>
      <c r="AW3" s="66">
        <v>1.65</v>
      </c>
      <c r="AX3" s="66">
        <f>(MIN(AV3,AW3))</f>
        <v>1.65</v>
      </c>
      <c r="AY3" s="56"/>
      <c r="AZ3" s="888">
        <f>(AY3-AX3)/AX3</f>
        <v>-1</v>
      </c>
      <c r="BA3" s="884">
        <v>1.885</v>
      </c>
      <c r="BB3" s="884">
        <v>2.04</v>
      </c>
      <c r="BC3" s="884">
        <v>2.0299999999999998</v>
      </c>
      <c r="BD3" s="884">
        <f>MIN(BB3,BC3)</f>
        <v>2.0299999999999998</v>
      </c>
      <c r="BE3" s="884">
        <v>1.99</v>
      </c>
      <c r="BF3" s="884">
        <f>MIN(BD3,BE3)</f>
        <v>1.99</v>
      </c>
      <c r="BG3" s="884">
        <v>2.04</v>
      </c>
      <c r="BH3" s="884">
        <v>1.99</v>
      </c>
      <c r="BI3" s="884">
        <v>2.0299999999999998</v>
      </c>
      <c r="BJ3" s="884">
        <v>1.92</v>
      </c>
      <c r="BK3" s="884">
        <f>MIN(BH3,BJ3)</f>
        <v>1.92</v>
      </c>
      <c r="BL3" s="884">
        <v>2.08</v>
      </c>
      <c r="BM3" s="884">
        <v>1.885</v>
      </c>
      <c r="BN3" s="884">
        <v>2.02</v>
      </c>
      <c r="BO3" s="884">
        <v>1.92</v>
      </c>
      <c r="BP3" s="884">
        <f>MIN(BM3,BO3)</f>
        <v>1.885</v>
      </c>
      <c r="BQ3" s="884">
        <v>2.02</v>
      </c>
      <c r="BR3" s="884">
        <v>1.88</v>
      </c>
      <c r="BS3" s="884">
        <f>MIN(BP3,BR3)</f>
        <v>1.88</v>
      </c>
      <c r="BT3" s="884"/>
      <c r="BU3" s="888">
        <f>(BT3-BS3)/BS3</f>
        <v>-1</v>
      </c>
      <c r="BV3" s="884">
        <v>2.0099999999999998</v>
      </c>
      <c r="BW3" s="884">
        <v>2.06</v>
      </c>
      <c r="BX3" s="884">
        <v>2.06</v>
      </c>
      <c r="BY3" s="884">
        <v>1.89</v>
      </c>
      <c r="BZ3" s="884">
        <v>2.0699999999999998</v>
      </c>
      <c r="CA3" s="884">
        <f>MIN(BX3,BZ3)</f>
        <v>2.06</v>
      </c>
      <c r="CB3" s="884">
        <v>2.06</v>
      </c>
      <c r="CC3" s="884">
        <v>2.06</v>
      </c>
      <c r="CD3" s="884">
        <v>2.08</v>
      </c>
      <c r="CE3" s="884">
        <v>1.97</v>
      </c>
      <c r="CF3" s="884">
        <f>MIN(CC3,CE3)</f>
        <v>1.97</v>
      </c>
      <c r="CG3" s="884">
        <v>2.11</v>
      </c>
      <c r="CH3" s="884">
        <v>2.0299999999999998</v>
      </c>
      <c r="CI3" s="884">
        <f>MIN(CF3,CH3)</f>
        <v>1.97</v>
      </c>
      <c r="CJ3" s="884">
        <v>2.0099999999999998</v>
      </c>
      <c r="CK3" s="884">
        <f>MIN(CI3,CJ3)</f>
        <v>1.97</v>
      </c>
      <c r="CL3" s="884">
        <v>2.0699999999999998</v>
      </c>
      <c r="CM3" s="884">
        <v>2.06</v>
      </c>
      <c r="CN3" s="884">
        <f>MIN(CK3,CM3)</f>
        <v>1.97</v>
      </c>
      <c r="CO3" s="884">
        <v>2.08</v>
      </c>
      <c r="CP3" s="884">
        <v>2.1</v>
      </c>
      <c r="CQ3" s="884">
        <v>2.02</v>
      </c>
      <c r="CR3" s="884">
        <f>MIN(CN3,CQ3)</f>
        <v>1.97</v>
      </c>
      <c r="CS3" s="884">
        <v>2.11</v>
      </c>
      <c r="CT3" s="884">
        <v>2.02</v>
      </c>
      <c r="CU3" s="884">
        <f>MIN(CR3,CT3)</f>
        <v>1.97</v>
      </c>
      <c r="CV3" s="884">
        <v>2.1</v>
      </c>
      <c r="CW3" s="884">
        <v>2.0699999999999998</v>
      </c>
      <c r="CX3" s="884">
        <v>2.0099999999999998</v>
      </c>
      <c r="CY3" s="884">
        <v>2.0099999999999998</v>
      </c>
      <c r="CZ3" s="884">
        <f>MIN(CU3,CY3)</f>
        <v>1.97</v>
      </c>
      <c r="DA3" s="884">
        <v>2.0499999999999998</v>
      </c>
      <c r="DB3" s="884">
        <v>2.13</v>
      </c>
      <c r="DC3" s="186">
        <v>2.06</v>
      </c>
      <c r="DD3" s="884">
        <f>MIN(CZ3,DC3)</f>
        <v>1.97</v>
      </c>
      <c r="DE3" s="884">
        <v>2.08</v>
      </c>
      <c r="DF3" s="884">
        <v>2.09</v>
      </c>
      <c r="DG3" s="884">
        <f>MIN(DD3,DF3)</f>
        <v>1.97</v>
      </c>
      <c r="DH3" s="884">
        <v>2.04</v>
      </c>
      <c r="DI3" s="884">
        <v>2.08</v>
      </c>
      <c r="DJ3" s="884">
        <f>MIN(DG3,DI3)</f>
        <v>1.97</v>
      </c>
      <c r="DK3" s="884">
        <v>1.96</v>
      </c>
      <c r="DL3" s="884">
        <v>1.99</v>
      </c>
      <c r="DM3" s="56">
        <f>(MIN(DJ3,DL3))</f>
        <v>1.97</v>
      </c>
      <c r="DN3" s="56">
        <v>2.0099999999999998</v>
      </c>
      <c r="DO3" s="884">
        <v>1.96</v>
      </c>
      <c r="DP3" s="357">
        <f>(DO3-DM3)/DM3</f>
        <v>-5.0761421319797002E-3</v>
      </c>
      <c r="DQ3" s="884">
        <v>2.12</v>
      </c>
      <c r="DR3" s="884">
        <v>2.12</v>
      </c>
      <c r="DS3" s="884">
        <v>1.98</v>
      </c>
      <c r="DT3" s="884">
        <v>2.12</v>
      </c>
      <c r="DU3" s="884" t="s">
        <v>1502</v>
      </c>
      <c r="DV3" s="884">
        <v>2.12</v>
      </c>
      <c r="DW3" s="884">
        <v>2.09</v>
      </c>
      <c r="DX3" s="884">
        <v>2.0699999999999998</v>
      </c>
      <c r="DY3" s="884">
        <v>2.0699999999999998</v>
      </c>
      <c r="DZ3" s="884">
        <f>MIN(DV3,DY3)</f>
        <v>2.0699999999999998</v>
      </c>
      <c r="EA3" s="884">
        <v>2.12</v>
      </c>
      <c r="EB3" s="884">
        <v>2.16</v>
      </c>
      <c r="EC3" s="884">
        <f>MIN(DZ3,EB3)</f>
        <v>2.0699999999999998</v>
      </c>
      <c r="ED3" s="884">
        <v>2.0699999999999998</v>
      </c>
      <c r="EE3" s="884">
        <v>2.12</v>
      </c>
      <c r="EF3" s="884">
        <f>MIN(EC3,EE3)</f>
        <v>2.0699999999999998</v>
      </c>
      <c r="EG3" s="884">
        <v>2.12</v>
      </c>
      <c r="EH3" s="884">
        <v>2.02</v>
      </c>
      <c r="EI3" s="884">
        <f>MIN(EF3,EH3)</f>
        <v>2.02</v>
      </c>
      <c r="EJ3" s="884">
        <v>2.13</v>
      </c>
      <c r="EK3" s="884">
        <v>2.13</v>
      </c>
      <c r="EL3" s="884">
        <f>MIN(EI3,EK3)</f>
        <v>2.02</v>
      </c>
      <c r="EM3" s="884">
        <v>2.12</v>
      </c>
      <c r="EN3" s="884">
        <v>2.13</v>
      </c>
      <c r="EO3" s="884">
        <f>MIN(EK3,EN3)</f>
        <v>2.13</v>
      </c>
      <c r="EP3" s="884">
        <v>2.08</v>
      </c>
      <c r="EQ3" s="884">
        <v>2.12</v>
      </c>
      <c r="ER3" s="884">
        <f>MIN(EO3,EQ3)</f>
        <v>2.12</v>
      </c>
      <c r="ES3" s="884">
        <v>2.13</v>
      </c>
      <c r="ET3" s="884">
        <v>2.17</v>
      </c>
      <c r="EU3" s="884">
        <f>MIN(ER3,ET3)</f>
        <v>2.12</v>
      </c>
      <c r="EV3" s="884">
        <v>2.17</v>
      </c>
      <c r="EW3" s="884">
        <f>MIN(EU3,EV3)</f>
        <v>2.12</v>
      </c>
      <c r="EX3" s="884">
        <v>1.88</v>
      </c>
      <c r="EY3" s="884">
        <v>1.91</v>
      </c>
      <c r="EZ3" s="884">
        <f>MIN(EW3,EY3)</f>
        <v>1.91</v>
      </c>
      <c r="FA3" s="884">
        <v>2.0699999999999998</v>
      </c>
      <c r="FB3" s="884">
        <v>1.9350000000000001</v>
      </c>
      <c r="FC3" s="884">
        <f>(MIN(EZ3,FB3))</f>
        <v>1.91</v>
      </c>
      <c r="FD3" s="56">
        <v>2.0499999999999998</v>
      </c>
      <c r="FE3" s="56">
        <v>2.0099999999999998</v>
      </c>
      <c r="FF3" s="357">
        <f>(FE3-FC3)/FC3</f>
        <v>5.2356020942408307E-2</v>
      </c>
      <c r="FG3" s="186">
        <v>2.12</v>
      </c>
      <c r="FH3" s="186">
        <v>2.12</v>
      </c>
      <c r="FI3" s="186">
        <v>2.0099999999999998</v>
      </c>
      <c r="FJ3" s="186">
        <v>2.14</v>
      </c>
      <c r="FK3" s="186">
        <f>MIN(FG3,FH3)</f>
        <v>2.12</v>
      </c>
      <c r="FL3" s="186">
        <v>2.09</v>
      </c>
      <c r="FM3" s="884">
        <v>2.09</v>
      </c>
      <c r="FN3" s="884">
        <v>2.12</v>
      </c>
      <c r="FO3" s="884">
        <v>2.09</v>
      </c>
      <c r="FP3" s="884">
        <v>2.09</v>
      </c>
      <c r="FQ3" s="884">
        <v>2.1800000000000002</v>
      </c>
      <c r="FR3" s="884">
        <v>1.93</v>
      </c>
      <c r="FS3" s="884">
        <f>MIN(FP3,FR3)</f>
        <v>1.93</v>
      </c>
      <c r="FT3" s="884">
        <v>1.91</v>
      </c>
      <c r="FU3" s="884">
        <v>1.93</v>
      </c>
      <c r="FV3" s="884">
        <v>2.0299999999999998</v>
      </c>
      <c r="FW3" s="884">
        <v>1.93</v>
      </c>
      <c r="FX3" s="884">
        <v>1.97</v>
      </c>
      <c r="FY3" s="884">
        <f>MIN(FW3,FX3)</f>
        <v>1.93</v>
      </c>
      <c r="FZ3" s="884">
        <v>1.98</v>
      </c>
      <c r="GA3" s="884">
        <v>1.98</v>
      </c>
      <c r="GB3" s="884">
        <f>MIN(FY3,GA3)</f>
        <v>1.93</v>
      </c>
      <c r="GC3" s="884">
        <v>1.95</v>
      </c>
      <c r="GD3" s="884">
        <v>2.04</v>
      </c>
      <c r="GE3" s="884">
        <f>MIN(GB3,GD3)</f>
        <v>1.93</v>
      </c>
      <c r="GF3" s="884">
        <v>1.91</v>
      </c>
      <c r="GG3" s="884">
        <v>2.0699999999999998</v>
      </c>
      <c r="GH3" s="884">
        <v>2.06</v>
      </c>
      <c r="GI3" s="884">
        <v>2.04</v>
      </c>
      <c r="GJ3" s="884">
        <f>MIN(GE3,GI3)</f>
        <v>1.93</v>
      </c>
      <c r="GK3" s="884">
        <v>1.99</v>
      </c>
      <c r="GL3" s="884">
        <v>1.94</v>
      </c>
      <c r="GM3" s="884">
        <v>2.04</v>
      </c>
      <c r="GN3" s="884">
        <f>MIN(GJ3,GM3)</f>
        <v>1.93</v>
      </c>
      <c r="GO3" s="884">
        <v>2.0099999999999998</v>
      </c>
      <c r="GP3" s="884">
        <v>2.0499999999999998</v>
      </c>
      <c r="GQ3" s="884">
        <f>MIN(GN3,GP3)</f>
        <v>1.93</v>
      </c>
      <c r="GR3" s="884">
        <v>2.0499999999999998</v>
      </c>
      <c r="GS3" s="186">
        <v>2.09</v>
      </c>
      <c r="GT3" s="884">
        <f>MIN(GQ3,GS3)</f>
        <v>1.93</v>
      </c>
      <c r="GU3" s="884">
        <v>1.96</v>
      </c>
      <c r="GV3" s="884">
        <v>2.06</v>
      </c>
      <c r="GW3" s="884">
        <f>MIN(GT3,GV3)</f>
        <v>1.93</v>
      </c>
      <c r="GX3" s="884">
        <v>1.94</v>
      </c>
      <c r="GY3" s="884">
        <v>2.02</v>
      </c>
      <c r="GZ3" s="884">
        <f>MIN(GW3,GY3)</f>
        <v>1.93</v>
      </c>
      <c r="HA3" s="884">
        <v>1.7871999999999999</v>
      </c>
      <c r="HB3" s="884">
        <v>1.98</v>
      </c>
      <c r="HC3" s="56">
        <f>(MIN(GZ3,HB3))</f>
        <v>1.93</v>
      </c>
      <c r="HD3" s="56">
        <v>2.069</v>
      </c>
      <c r="HE3" s="884">
        <v>2.09</v>
      </c>
      <c r="HF3" s="56">
        <f>(MIN(HC3,HE3))</f>
        <v>1.93</v>
      </c>
      <c r="HG3" s="884">
        <v>1.98</v>
      </c>
      <c r="HH3" s="56">
        <v>1.95</v>
      </c>
      <c r="HI3" s="56">
        <f>(MIN(HF3:HH3))</f>
        <v>1.93</v>
      </c>
      <c r="HJ3" s="56"/>
      <c r="HK3" s="357">
        <f>(HJ3-HI3)/HI3</f>
        <v>-1</v>
      </c>
      <c r="HL3" s="884">
        <v>2.04</v>
      </c>
      <c r="HM3" s="884">
        <v>2.04</v>
      </c>
      <c r="HN3" s="884">
        <v>2.11</v>
      </c>
      <c r="HO3" s="884">
        <v>2.09</v>
      </c>
      <c r="HP3" s="884">
        <v>2.04</v>
      </c>
      <c r="HQ3" s="884">
        <v>2.16</v>
      </c>
      <c r="HR3" s="884">
        <f>MIN(HP3,HQ3)</f>
        <v>2.04</v>
      </c>
      <c r="HS3" s="884">
        <v>2.12</v>
      </c>
      <c r="HT3" s="884">
        <v>2.04</v>
      </c>
      <c r="HU3" s="884">
        <v>2.0699999999999998</v>
      </c>
      <c r="HV3" s="884">
        <v>2.04</v>
      </c>
      <c r="HW3" s="884">
        <v>2.1</v>
      </c>
      <c r="HX3" s="884">
        <v>2.11</v>
      </c>
      <c r="HY3" s="884">
        <f t="shared" ref="HY3:HY11" si="0">MIN(HV3,HX3)</f>
        <v>2.04</v>
      </c>
      <c r="HZ3" s="884">
        <v>2</v>
      </c>
      <c r="IA3" s="884">
        <v>2.0499999999999998</v>
      </c>
      <c r="IB3" s="884">
        <f>MIN(HY3,IA3)</f>
        <v>2.04</v>
      </c>
      <c r="IC3" s="884">
        <v>2.16</v>
      </c>
      <c r="ID3" s="884">
        <v>2.17</v>
      </c>
      <c r="IE3" s="884">
        <v>1.95</v>
      </c>
      <c r="IF3" s="884">
        <f>MIN(IB3,IE3)</f>
        <v>1.95</v>
      </c>
      <c r="IG3" s="884">
        <v>2.13</v>
      </c>
      <c r="IH3" s="884">
        <v>2.11</v>
      </c>
      <c r="II3" s="884">
        <v>2.0099999999999998</v>
      </c>
      <c r="IJ3" s="884">
        <f>MIN(IF3,II3)</f>
        <v>1.95</v>
      </c>
      <c r="IK3" s="884">
        <v>2.0699999999999998</v>
      </c>
      <c r="IL3" s="884">
        <v>2.0099999999999998</v>
      </c>
      <c r="IM3" s="884">
        <f>MIN(IJ3,IL3)</f>
        <v>1.95</v>
      </c>
      <c r="IN3" s="884">
        <v>2.09</v>
      </c>
      <c r="IO3" s="884">
        <v>2</v>
      </c>
      <c r="IP3" s="884">
        <f>MIN(IM3,IO3)</f>
        <v>1.95</v>
      </c>
      <c r="IQ3" s="884">
        <v>2.0099999999999998</v>
      </c>
      <c r="IR3" s="884">
        <v>2.09</v>
      </c>
      <c r="IS3" s="884">
        <f>MIN(IP3,IR3)</f>
        <v>1.95</v>
      </c>
      <c r="IT3" s="884">
        <v>1.91</v>
      </c>
      <c r="IU3" s="884">
        <v>2.11</v>
      </c>
      <c r="IV3" s="884">
        <f>MIN(IS3,IU3)</f>
        <v>1.95</v>
      </c>
      <c r="IW3" s="884">
        <v>2.0299999999999998</v>
      </c>
      <c r="IX3" s="884">
        <v>2.02</v>
      </c>
      <c r="IY3" s="884">
        <v>2.04</v>
      </c>
      <c r="IZ3" s="884">
        <f>MIN(IV3,IY3)</f>
        <v>1.95</v>
      </c>
      <c r="JA3" s="884">
        <v>2.0499999999999998</v>
      </c>
      <c r="JB3" s="56">
        <f>(MIN(IZ3,JA3))</f>
        <v>1.95</v>
      </c>
      <c r="JC3" s="884">
        <v>2.0499999999999998</v>
      </c>
      <c r="JD3" s="56">
        <v>1.98</v>
      </c>
      <c r="JE3" s="56">
        <f>(MIN(JB3:JD3))</f>
        <v>1.95</v>
      </c>
      <c r="JF3" s="56">
        <v>2.0099999999999998</v>
      </c>
      <c r="JG3" s="56">
        <v>2.0099999999999998</v>
      </c>
      <c r="JH3" s="56">
        <f>(MIN(JE3,JG3))</f>
        <v>1.95</v>
      </c>
      <c r="JI3" s="56">
        <v>1.96</v>
      </c>
      <c r="JJ3" s="56">
        <f>(MIN(JH3,JI3))</f>
        <v>1.95</v>
      </c>
      <c r="JK3" s="56">
        <v>1.98</v>
      </c>
      <c r="JL3" s="1042">
        <v>2.04</v>
      </c>
      <c r="JM3" s="56">
        <f>MIN(JJ3,JL3)</f>
        <v>1.95</v>
      </c>
      <c r="JN3" s="56">
        <v>2.0699999999999998</v>
      </c>
      <c r="JO3" s="1042">
        <v>1.95</v>
      </c>
      <c r="JP3" s="56">
        <f>MIN(JO3,JM3)</f>
        <v>1.95</v>
      </c>
      <c r="JQ3" s="56"/>
      <c r="JR3" s="1042">
        <v>1.96</v>
      </c>
      <c r="JS3" s="56">
        <f>MIN(JR3,JP3)</f>
        <v>1.95</v>
      </c>
      <c r="JT3" s="56">
        <v>1.91</v>
      </c>
      <c r="JU3" s="1042">
        <v>2.0099999999999998</v>
      </c>
      <c r="JV3" s="56">
        <f>MIN(JS3,JU3)</f>
        <v>1.95</v>
      </c>
      <c r="JW3" s="56">
        <v>2.0499999999999998</v>
      </c>
      <c r="JX3" s="1042">
        <v>1.98</v>
      </c>
      <c r="JY3" s="1042">
        <f>MIN(JV3,JX3)</f>
        <v>1.95</v>
      </c>
      <c r="JZ3" s="1042">
        <v>1.97</v>
      </c>
      <c r="KA3" s="1042">
        <f>MIN(JY3,JZ3)</f>
        <v>1.95</v>
      </c>
      <c r="KB3" s="1042">
        <v>1.98</v>
      </c>
      <c r="KC3" s="1051">
        <v>1.97</v>
      </c>
      <c r="KD3" s="1051">
        <f>MIN(KA3,KC3)</f>
        <v>1.95</v>
      </c>
      <c r="KE3" s="1051"/>
      <c r="KF3" s="357">
        <f>(KE3-KD3)/KD3</f>
        <v>-1</v>
      </c>
      <c r="KG3" s="884">
        <v>1.77</v>
      </c>
      <c r="KH3" s="884">
        <v>1.85</v>
      </c>
      <c r="KI3" s="884">
        <v>1.77</v>
      </c>
      <c r="KJ3" s="884">
        <v>1.78</v>
      </c>
      <c r="KK3" s="884">
        <f>MIN(KI3,KJ3)</f>
        <v>1.77</v>
      </c>
      <c r="KL3" s="884">
        <v>1.77</v>
      </c>
      <c r="KM3" s="884">
        <v>1.86</v>
      </c>
      <c r="KN3" s="884">
        <v>1.9</v>
      </c>
      <c r="KO3" s="884">
        <f>MIN(KL3,KN3)</f>
        <v>1.77</v>
      </c>
      <c r="KP3" s="884">
        <v>1.86</v>
      </c>
      <c r="KQ3" s="884">
        <v>1.91</v>
      </c>
      <c r="KR3" s="884">
        <f>MIN(KO3,KQ3)</f>
        <v>1.77</v>
      </c>
      <c r="KS3" s="884">
        <v>1.91</v>
      </c>
      <c r="KT3" s="884">
        <v>1.85</v>
      </c>
      <c r="KU3" s="884">
        <f>MIN(KR3,KT3)</f>
        <v>1.77</v>
      </c>
      <c r="KV3" s="884">
        <v>1.88</v>
      </c>
      <c r="KW3" s="884">
        <v>1.86</v>
      </c>
      <c r="KX3" s="884">
        <f>MIN(KU3,KW3)</f>
        <v>1.77</v>
      </c>
      <c r="KY3" s="884">
        <v>1.82</v>
      </c>
      <c r="KZ3" s="884">
        <v>1.87</v>
      </c>
      <c r="LA3" s="884">
        <f>MIN(KX3,KZ3)</f>
        <v>1.77</v>
      </c>
      <c r="LB3" s="884">
        <v>1.83</v>
      </c>
      <c r="LC3" s="884">
        <v>1.82</v>
      </c>
      <c r="LD3" s="884">
        <v>1.87</v>
      </c>
      <c r="LE3" s="884">
        <f>MIN(LA3,LD3)</f>
        <v>1.77</v>
      </c>
      <c r="LF3" s="884">
        <v>1.8</v>
      </c>
      <c r="LG3" s="884">
        <v>1.85</v>
      </c>
      <c r="LH3" s="884">
        <f>MIN(LE3,LG3)</f>
        <v>1.77</v>
      </c>
      <c r="LI3" s="884">
        <v>1.92</v>
      </c>
      <c r="LJ3" s="884">
        <v>1.86</v>
      </c>
      <c r="LK3" s="884">
        <v>1.9</v>
      </c>
      <c r="LL3" s="884">
        <f>MIN(LH3,LK3)</f>
        <v>1.77</v>
      </c>
      <c r="LM3" s="884">
        <v>1.72</v>
      </c>
      <c r="LN3" s="884">
        <v>1.73</v>
      </c>
      <c r="LO3" s="884">
        <f>MIN(LL3,LN3)</f>
        <v>1.73</v>
      </c>
      <c r="LP3" s="884">
        <v>1.73</v>
      </c>
      <c r="LQ3" s="884">
        <v>1.77</v>
      </c>
      <c r="LR3" s="884">
        <f>MIN(LO3,LQ3)</f>
        <v>1.73</v>
      </c>
      <c r="LS3" s="884">
        <v>1.76</v>
      </c>
      <c r="LT3" s="884">
        <v>1.87</v>
      </c>
      <c r="LU3" s="56">
        <f>(MIN(LR3,LT3))</f>
        <v>1.73</v>
      </c>
      <c r="LV3" s="884">
        <v>1.74</v>
      </c>
      <c r="LW3" s="884">
        <v>1.82</v>
      </c>
      <c r="LX3" s="56">
        <v>1.76</v>
      </c>
      <c r="LY3" s="56">
        <f>(MIN(LU3:LX3))</f>
        <v>1.73</v>
      </c>
      <c r="LZ3" s="884">
        <v>1.72</v>
      </c>
      <c r="MA3" s="56">
        <v>1.8</v>
      </c>
      <c r="MB3" s="56">
        <f>(MIN(LY3,MA3))</f>
        <v>1.73</v>
      </c>
      <c r="MC3" s="56">
        <v>1.7629999999999999</v>
      </c>
      <c r="MD3" s="56">
        <f>(MIN(MB3,MC3))</f>
        <v>1.73</v>
      </c>
      <c r="ME3" s="56">
        <v>1.76</v>
      </c>
      <c r="MF3" s="1042">
        <v>1.75</v>
      </c>
      <c r="MG3" s="56">
        <f>MIN(MD3,MF3)</f>
        <v>1.73</v>
      </c>
      <c r="MH3" s="56">
        <v>1.81</v>
      </c>
      <c r="MI3" s="1042">
        <v>1.76</v>
      </c>
      <c r="MJ3" s="56">
        <f>MIN(MG3,MI3)</f>
        <v>1.73</v>
      </c>
      <c r="MK3" s="56">
        <v>1.74</v>
      </c>
      <c r="ML3" s="1042">
        <v>1.78</v>
      </c>
      <c r="MM3" s="56">
        <f>MIN(MJ3,ML3)</f>
        <v>1.73</v>
      </c>
      <c r="MN3" s="56">
        <v>1.86</v>
      </c>
      <c r="MO3" s="1042">
        <v>1.81</v>
      </c>
      <c r="MP3" s="56">
        <f>MIN(MM3,MO3)</f>
        <v>1.73</v>
      </c>
      <c r="MQ3" s="56">
        <v>1.76</v>
      </c>
      <c r="MR3" s="1042">
        <v>1.76</v>
      </c>
      <c r="MS3" s="1042">
        <f>MIN(MP3,MR3)</f>
        <v>1.73</v>
      </c>
      <c r="MT3" s="1042">
        <v>1.84</v>
      </c>
      <c r="MU3" s="1042">
        <v>1.86</v>
      </c>
      <c r="MV3" s="1042">
        <f>MIN(MS3,MU3)</f>
        <v>1.73</v>
      </c>
      <c r="MW3" s="1051">
        <v>1.8</v>
      </c>
      <c r="MX3" s="1051">
        <f>MIN(MV3,MW3)</f>
        <v>1.73</v>
      </c>
      <c r="MY3" s="1051"/>
      <c r="MZ3" s="357">
        <f>(MY3-MX3)/MX3</f>
        <v>-1</v>
      </c>
      <c r="NA3" s="884">
        <v>2.08</v>
      </c>
      <c r="NB3" s="884">
        <v>2.08</v>
      </c>
      <c r="NC3" s="884">
        <f>MIN(NA3,NB3)</f>
        <v>2.08</v>
      </c>
      <c r="ND3" s="884">
        <v>1.99</v>
      </c>
      <c r="NE3" s="884">
        <v>2.08</v>
      </c>
      <c r="NF3" s="884">
        <v>2.1</v>
      </c>
      <c r="NG3" s="884">
        <v>2.08</v>
      </c>
      <c r="NH3" s="884">
        <v>2.09</v>
      </c>
      <c r="NI3" s="884">
        <v>2.08</v>
      </c>
      <c r="NJ3" s="884">
        <v>2.0099999999999998</v>
      </c>
      <c r="NK3" s="884">
        <v>2.0499999999999998</v>
      </c>
      <c r="NL3" s="884">
        <f>MIN(NJ3,NK3)</f>
        <v>2.0099999999999998</v>
      </c>
      <c r="NM3" s="884">
        <v>1.92</v>
      </c>
      <c r="NN3" s="884">
        <v>1.99</v>
      </c>
      <c r="NO3" s="884">
        <v>1.97</v>
      </c>
      <c r="NP3" s="884">
        <f t="shared" ref="NP3:NP12" si="1">MIN(NL3,NO3)</f>
        <v>1.97</v>
      </c>
      <c r="NQ3" s="884">
        <v>2.06</v>
      </c>
      <c r="NR3" s="884">
        <f>MIN(NP3,NQ3)</f>
        <v>1.97</v>
      </c>
      <c r="NS3" s="884">
        <v>2.04</v>
      </c>
      <c r="NT3" s="884">
        <v>2.06</v>
      </c>
      <c r="NU3" s="884">
        <v>2.0099999999999998</v>
      </c>
      <c r="NV3" s="884">
        <f>MIN(NR3,NU3)</f>
        <v>1.97</v>
      </c>
      <c r="NW3" s="884">
        <v>2.0099999999999998</v>
      </c>
      <c r="NX3" s="884">
        <v>2</v>
      </c>
      <c r="NY3" s="884">
        <f>MIN(NV3,NX3)</f>
        <v>1.97</v>
      </c>
      <c r="NZ3" s="884">
        <v>2.0499999999999998</v>
      </c>
      <c r="OA3" s="884">
        <v>2</v>
      </c>
      <c r="OB3" s="884">
        <f>MIN(NY3,OA3)</f>
        <v>1.97</v>
      </c>
      <c r="OC3" s="884">
        <v>2.06</v>
      </c>
      <c r="OD3" s="884">
        <v>2.0099999999999998</v>
      </c>
      <c r="OE3" s="884">
        <f>MIN(OB3,OD3)</f>
        <v>1.97</v>
      </c>
      <c r="OF3" s="884"/>
      <c r="OG3" s="884">
        <v>2.11</v>
      </c>
      <c r="OH3" s="884">
        <f>MIN(OE3,OG3)</f>
        <v>1.97</v>
      </c>
      <c r="OI3" s="884">
        <v>2.06</v>
      </c>
      <c r="OJ3" s="884">
        <v>1.82</v>
      </c>
      <c r="OK3" s="884">
        <f>MIN(OH3,OJ3)</f>
        <v>1.82</v>
      </c>
      <c r="OL3" s="884">
        <v>1.83</v>
      </c>
      <c r="OM3" s="884">
        <v>1.82</v>
      </c>
      <c r="ON3" s="884">
        <v>1.84</v>
      </c>
      <c r="OO3" s="884">
        <f>MIN(OK3,ON3)</f>
        <v>1.82</v>
      </c>
      <c r="OP3" s="884">
        <v>1.82</v>
      </c>
      <c r="OQ3" s="56">
        <f>(MIN(OO3,OP3))</f>
        <v>1.82</v>
      </c>
      <c r="OR3" s="884">
        <v>1.8</v>
      </c>
      <c r="OS3" s="56">
        <f>(MIN(OQ3:OR3))</f>
        <v>1.8</v>
      </c>
      <c r="OT3" s="884">
        <v>1.8</v>
      </c>
      <c r="OU3" s="56">
        <v>1.87</v>
      </c>
      <c r="OV3" s="56">
        <f>(MIN(OS3,OU3))</f>
        <v>1.8</v>
      </c>
      <c r="OW3" s="56">
        <v>1.82</v>
      </c>
      <c r="OX3" s="56">
        <f>(MIN(OV3,OW3))</f>
        <v>1.8</v>
      </c>
      <c r="OY3" s="56">
        <v>1.86</v>
      </c>
      <c r="OZ3" s="1042">
        <v>1.8149999999999999</v>
      </c>
      <c r="PA3" s="56">
        <f>MIN(OX3,OZ3)</f>
        <v>1.8</v>
      </c>
      <c r="PB3" s="56">
        <v>1.81</v>
      </c>
      <c r="PC3" s="1042">
        <v>1.86</v>
      </c>
      <c r="PD3" s="56">
        <f>MIN(PA3,PC3)</f>
        <v>1.8</v>
      </c>
      <c r="PE3" s="56">
        <v>1.84</v>
      </c>
      <c r="PF3" s="1042">
        <v>1.82</v>
      </c>
      <c r="PG3" s="56">
        <f>MIN(PD3,PF3)</f>
        <v>1.8</v>
      </c>
      <c r="PH3" s="56">
        <v>1.8240000000000001</v>
      </c>
      <c r="PI3" s="56">
        <v>1.85</v>
      </c>
      <c r="PJ3" s="56">
        <f>MIN(PG3,PI3)</f>
        <v>1.8</v>
      </c>
      <c r="PK3" s="56">
        <v>1.86</v>
      </c>
      <c r="PL3" s="1042">
        <v>1.84</v>
      </c>
      <c r="PM3" s="1042">
        <f t="shared" ref="PM3:PM12" si="2">MIN(PJ3,PL17)</f>
        <v>1.8</v>
      </c>
      <c r="PN3" s="1042">
        <v>1.89</v>
      </c>
      <c r="PO3" s="1042">
        <v>1.84</v>
      </c>
      <c r="PP3" s="1042">
        <f>MIN(PM3,PO3)</f>
        <v>1.8</v>
      </c>
      <c r="PQ3" s="1042">
        <v>1.83</v>
      </c>
      <c r="PR3" s="1051">
        <v>1.85</v>
      </c>
      <c r="PS3" s="1042">
        <f>MIN(PP3,PR3)</f>
        <v>1.8</v>
      </c>
      <c r="PT3" s="1042">
        <v>1.88</v>
      </c>
      <c r="PU3" s="1051">
        <v>1.85</v>
      </c>
      <c r="PV3" s="1042">
        <f>MIN(PU3,PS3)</f>
        <v>1.8</v>
      </c>
      <c r="PW3" s="1042">
        <v>1.82</v>
      </c>
      <c r="PX3" s="1051">
        <v>1.83</v>
      </c>
      <c r="PY3" s="1042">
        <f>MIN(PX3,PV3)</f>
        <v>1.8</v>
      </c>
      <c r="PZ3" s="1042">
        <v>1.83</v>
      </c>
      <c r="QA3" s="1042">
        <f>MIN(PZ3,PY3)</f>
        <v>1.8</v>
      </c>
      <c r="QB3" s="1042"/>
      <c r="QC3" s="7">
        <f>(QB3-QA3)/QA3</f>
        <v>-1</v>
      </c>
      <c r="QD3" s="884">
        <v>1.7609999999999999</v>
      </c>
      <c r="QE3" s="884">
        <v>1.88</v>
      </c>
      <c r="QF3" s="884">
        <f>MIN(QD3,QE3)</f>
        <v>1.7609999999999999</v>
      </c>
      <c r="QG3" s="884"/>
      <c r="QH3" s="884">
        <v>1.89</v>
      </c>
      <c r="QI3" s="884">
        <f>MIN(QF3,QH3)</f>
        <v>1.7609999999999999</v>
      </c>
      <c r="QJ3" s="884">
        <v>1.78</v>
      </c>
      <c r="QK3" s="884">
        <v>1.82</v>
      </c>
      <c r="QL3" s="884">
        <f>MIN(QI3,QK3)</f>
        <v>1.7609999999999999</v>
      </c>
      <c r="QM3" s="884">
        <v>1.8</v>
      </c>
      <c r="QN3" s="884">
        <v>1.75</v>
      </c>
      <c r="QO3" s="884">
        <v>1.79</v>
      </c>
      <c r="QP3" s="884">
        <f>MIN(QL3,QO3)</f>
        <v>1.7609999999999999</v>
      </c>
      <c r="QQ3" s="884">
        <v>1.75</v>
      </c>
      <c r="QR3" s="56">
        <f>(MIN(QP3,QQ3))</f>
        <v>1.75</v>
      </c>
      <c r="QS3" s="56">
        <v>1.79</v>
      </c>
      <c r="QT3" s="56">
        <f>(MIN(QR3,QS3))</f>
        <v>1.75</v>
      </c>
      <c r="QU3" s="56">
        <v>1.78</v>
      </c>
      <c r="QV3" s="56">
        <v>1.76</v>
      </c>
      <c r="QW3" s="56">
        <f>(MIN(QT3,QV3))</f>
        <v>1.75</v>
      </c>
      <c r="QX3" s="56">
        <v>1.78</v>
      </c>
      <c r="QY3" s="1042">
        <v>1.76</v>
      </c>
      <c r="QZ3" s="56">
        <f>MIN(QW3,QY3)</f>
        <v>1.75</v>
      </c>
      <c r="RA3" s="56">
        <v>1.75</v>
      </c>
      <c r="RB3" s="1042">
        <v>1.77</v>
      </c>
      <c r="RC3" s="56">
        <f>MIN(RB3,QZ3)</f>
        <v>1.75</v>
      </c>
      <c r="RD3" s="56">
        <v>1.78</v>
      </c>
      <c r="RE3" s="1042">
        <v>1.79</v>
      </c>
      <c r="RF3" s="56">
        <f>MIN(RE3,RC3)</f>
        <v>1.75</v>
      </c>
      <c r="RG3" s="1042">
        <v>1.76</v>
      </c>
      <c r="RH3" s="1042">
        <f>MIN(RF3,RG3)</f>
        <v>1.75</v>
      </c>
      <c r="RI3" s="1042">
        <v>1.78</v>
      </c>
      <c r="RJ3" s="1042">
        <v>1.756</v>
      </c>
      <c r="RK3" s="1042">
        <f>MIN(RH3,RJ3)</f>
        <v>1.75</v>
      </c>
      <c r="RL3" s="1042">
        <v>1.78</v>
      </c>
      <c r="RM3" s="1042">
        <v>1.78</v>
      </c>
      <c r="RN3" s="1042">
        <f>MIN(RK3,RM3)</f>
        <v>1.75</v>
      </c>
      <c r="RO3" s="1051">
        <v>1.79</v>
      </c>
      <c r="RP3" s="1051">
        <f>MIN(RN3,RO3)</f>
        <v>1.75</v>
      </c>
      <c r="RQ3" s="1051">
        <v>1.79</v>
      </c>
      <c r="RR3" s="1051">
        <v>1.77</v>
      </c>
      <c r="RS3" s="1042">
        <f>MIN(RR3,RP3)</f>
        <v>1.75</v>
      </c>
      <c r="RT3" s="1042">
        <v>1.77</v>
      </c>
      <c r="RU3" s="1042">
        <v>1.78</v>
      </c>
      <c r="RV3" s="1042">
        <f>MIN(RU3,RS3)</f>
        <v>1.75</v>
      </c>
      <c r="RW3" s="1042">
        <v>1.76</v>
      </c>
      <c r="RX3" s="1042">
        <v>1.77</v>
      </c>
      <c r="RY3" s="1042">
        <f>MIN(RX3,RV3)</f>
        <v>1.75</v>
      </c>
      <c r="RZ3" s="1042">
        <v>1.75</v>
      </c>
      <c r="SA3" s="1042">
        <v>1.82</v>
      </c>
      <c r="SB3" s="1042">
        <f>MIN(SA3,RY3)</f>
        <v>1.75</v>
      </c>
      <c r="SC3" s="1051">
        <v>1.86</v>
      </c>
      <c r="SD3" s="1042">
        <f>MIN(SC3,SB3)</f>
        <v>1.75</v>
      </c>
      <c r="SE3" s="1042">
        <v>1.8140000000000001</v>
      </c>
      <c r="SF3" s="1051">
        <v>1.77</v>
      </c>
      <c r="SG3" s="1042">
        <f>MIN(SF3,SD3)</f>
        <v>1.75</v>
      </c>
      <c r="SH3" s="1042">
        <v>1.77</v>
      </c>
      <c r="SI3" s="7">
        <f>(SH3-SG3)/SG3</f>
        <v>1.1428571428571439E-2</v>
      </c>
      <c r="SJ3" s="884">
        <v>1.73</v>
      </c>
      <c r="SK3" s="884">
        <v>1.79</v>
      </c>
      <c r="SL3" s="56">
        <f>(MIN(SJ3,SK3))</f>
        <v>1.73</v>
      </c>
      <c r="SM3" s="56">
        <v>1.81</v>
      </c>
      <c r="SN3" s="56">
        <v>1.81</v>
      </c>
      <c r="SO3" s="56">
        <f>(MIN(SL3:SN3))</f>
        <v>1.73</v>
      </c>
      <c r="SP3" s="56">
        <v>1.77</v>
      </c>
      <c r="SQ3" s="56">
        <v>1.79</v>
      </c>
      <c r="SR3" s="56">
        <f>(MIN(SO3,SQ3))</f>
        <v>1.73</v>
      </c>
      <c r="SS3" s="56">
        <v>1.79</v>
      </c>
      <c r="ST3" s="56">
        <f>(MIN(SR3,SS3))</f>
        <v>1.73</v>
      </c>
      <c r="SU3" s="56">
        <v>1.73</v>
      </c>
      <c r="SV3" s="1042">
        <v>1.79</v>
      </c>
      <c r="SW3" s="56">
        <f>MIN(ST3,SV3)</f>
        <v>1.73</v>
      </c>
      <c r="SX3" s="56">
        <v>1.76</v>
      </c>
      <c r="SY3" s="1042">
        <v>1.76</v>
      </c>
      <c r="SZ3" s="56">
        <f>MIN(SY3,SW3)</f>
        <v>1.73</v>
      </c>
      <c r="TA3" s="56">
        <v>1.77</v>
      </c>
      <c r="TB3" s="1042">
        <v>1.74</v>
      </c>
      <c r="TC3" s="56">
        <f>MIN(TB3,SZ3)</f>
        <v>1.73</v>
      </c>
      <c r="TD3" s="56">
        <v>1.75</v>
      </c>
      <c r="TE3" s="1042">
        <v>1.78</v>
      </c>
      <c r="TF3" s="56">
        <f>MIN(TC3,TE3)</f>
        <v>1.73</v>
      </c>
      <c r="TG3" s="56">
        <v>1.79</v>
      </c>
      <c r="TH3" s="1042">
        <v>1.77</v>
      </c>
      <c r="TI3" s="56">
        <f>MIN(TF3,TH3)</f>
        <v>1.73</v>
      </c>
      <c r="TJ3" s="1042">
        <v>1.8</v>
      </c>
      <c r="TK3" s="1042">
        <f>MIN(TI3,TJ3)</f>
        <v>1.73</v>
      </c>
      <c r="TL3" s="1042">
        <v>1.75</v>
      </c>
      <c r="TM3" s="1042">
        <v>1.78</v>
      </c>
      <c r="TN3" s="1042">
        <f>MIN(TK3,TM3)</f>
        <v>1.73</v>
      </c>
      <c r="TO3" s="1042">
        <v>1.75</v>
      </c>
      <c r="TP3" s="1042">
        <v>1.75</v>
      </c>
      <c r="TQ3" s="1042">
        <f>MIN(TP3,TN3)</f>
        <v>1.73</v>
      </c>
      <c r="TR3" s="1042">
        <v>1.71</v>
      </c>
      <c r="TS3" s="1042">
        <v>1.76</v>
      </c>
      <c r="TT3" s="1042">
        <f>MIN(TS3,TQ3)</f>
        <v>1.73</v>
      </c>
      <c r="TU3" s="1042">
        <v>1.75</v>
      </c>
      <c r="TV3" s="1042">
        <f>MIN(TU3,TT3)</f>
        <v>1.73</v>
      </c>
      <c r="TW3" s="1042">
        <v>1.75</v>
      </c>
      <c r="TX3" s="1042">
        <v>1.77</v>
      </c>
      <c r="TY3" s="1042">
        <f>MIN(TX3,TV3)</f>
        <v>1.73</v>
      </c>
      <c r="TZ3" s="1042">
        <v>1.86</v>
      </c>
      <c r="UA3" s="1051">
        <v>1.74</v>
      </c>
      <c r="UB3" s="1042">
        <f>MIN(UA3,TY3)</f>
        <v>1.73</v>
      </c>
      <c r="UC3" s="1051">
        <v>1.82</v>
      </c>
      <c r="UD3" s="1042">
        <f>MIN(UC3,UB3)</f>
        <v>1.73</v>
      </c>
      <c r="UE3" s="1042">
        <v>1.83</v>
      </c>
      <c r="UF3" s="7">
        <f>(UE3-UD3)/UD3</f>
        <v>5.780346820809254E-2</v>
      </c>
      <c r="UG3" s="884">
        <v>2.0020000000000002</v>
      </c>
      <c r="UH3" s="56">
        <v>1.88</v>
      </c>
      <c r="UI3" s="884">
        <f>(MIN(UG3,UH3))</f>
        <v>1.88</v>
      </c>
      <c r="UJ3" s="56">
        <v>1.85</v>
      </c>
      <c r="UK3" s="1049">
        <v>1.88</v>
      </c>
      <c r="UL3" s="56">
        <f>MIN(UI3,UK3)</f>
        <v>1.88</v>
      </c>
      <c r="UM3" s="56">
        <v>1.88</v>
      </c>
      <c r="UN3" s="56">
        <f>MIN(UL3,UM3)</f>
        <v>1.88</v>
      </c>
      <c r="UO3" s="56">
        <v>1.89</v>
      </c>
      <c r="UP3" s="56">
        <f>MIN(UN3,UO3)</f>
        <v>1.88</v>
      </c>
      <c r="UQ3" s="56">
        <v>1.94</v>
      </c>
      <c r="UR3" s="56">
        <v>1.89</v>
      </c>
      <c r="US3" s="1042">
        <v>1.91</v>
      </c>
      <c r="UT3" s="56">
        <f>MIN(UP3,US3)</f>
        <v>1.88</v>
      </c>
      <c r="UU3" s="56">
        <v>1.91</v>
      </c>
      <c r="UV3" s="56">
        <v>1.91</v>
      </c>
      <c r="UW3" s="56">
        <v>1.9</v>
      </c>
      <c r="UX3" s="1042">
        <v>1.94</v>
      </c>
      <c r="UY3" s="1042">
        <v>1.91</v>
      </c>
      <c r="UZ3" s="56">
        <f>MIN(UX3,UT3)</f>
        <v>1.88</v>
      </c>
      <c r="VA3" s="1042">
        <v>1.88</v>
      </c>
      <c r="VB3" s="1042">
        <v>1.89</v>
      </c>
      <c r="VC3" s="1042">
        <f>MIN(UZ3,VA3)</f>
        <v>1.88</v>
      </c>
      <c r="VD3" s="1042">
        <v>1.88</v>
      </c>
      <c r="VE3" s="1042">
        <v>1.89</v>
      </c>
      <c r="VF3" s="1042">
        <f>MIN(VC3,VD3)</f>
        <v>1.88</v>
      </c>
      <c r="VG3" s="1042">
        <v>1.88</v>
      </c>
      <c r="VH3" s="1042">
        <v>1.89</v>
      </c>
      <c r="VI3" s="1042">
        <f>MIN(VF3,VG3)</f>
        <v>1.88</v>
      </c>
      <c r="VJ3" s="1042">
        <v>1.88</v>
      </c>
      <c r="VK3" s="1042">
        <v>1.89</v>
      </c>
      <c r="VL3" s="1042">
        <v>1.89</v>
      </c>
      <c r="VM3" s="1042">
        <v>1.88</v>
      </c>
      <c r="VN3" s="1042">
        <f>MIN(VI3,VL3)</f>
        <v>1.88</v>
      </c>
      <c r="VO3" s="1042">
        <v>1.9</v>
      </c>
      <c r="VP3" s="1042">
        <v>1.9309999999999998</v>
      </c>
      <c r="VQ3" s="1042">
        <v>1.93</v>
      </c>
      <c r="VR3" s="1042">
        <v>1.9578</v>
      </c>
      <c r="VS3" s="1042">
        <f>MIN(VN3,VQ3)</f>
        <v>1.88</v>
      </c>
      <c r="VT3" s="1042">
        <v>1.89</v>
      </c>
      <c r="VU3" s="1042">
        <f>MIN(VT3,VS3)</f>
        <v>1.88</v>
      </c>
      <c r="VV3" s="1042">
        <v>1.9</v>
      </c>
      <c r="VW3" s="1042">
        <v>1.9049999999999998</v>
      </c>
      <c r="VX3" s="1042">
        <f t="shared" ref="VX3:VX12" si="3">MIN(VV3,VU3)</f>
        <v>1.88</v>
      </c>
      <c r="VY3" s="1042">
        <v>1.89</v>
      </c>
      <c r="VZ3" s="1042">
        <v>1.9</v>
      </c>
      <c r="WA3" s="1042">
        <v>1.91</v>
      </c>
      <c r="WB3" s="1042">
        <v>1.89</v>
      </c>
      <c r="WC3" s="1042">
        <f>MIN(WB3,VX3)</f>
        <v>1.88</v>
      </c>
      <c r="WD3" s="1042">
        <v>1.92</v>
      </c>
      <c r="WE3" s="1042">
        <v>1.89</v>
      </c>
      <c r="WF3" s="1042">
        <f>MIN(WE3,WC3)</f>
        <v>1.88</v>
      </c>
      <c r="WG3" s="1042">
        <v>1.89</v>
      </c>
      <c r="WH3" s="1042">
        <f>MIN(WG3,WF3)</f>
        <v>1.88</v>
      </c>
      <c r="WI3" s="1042"/>
      <c r="WJ3" s="1042">
        <v>1.9</v>
      </c>
      <c r="WK3" s="1042">
        <f>MIN(WJ3,WH3)</f>
        <v>1.88</v>
      </c>
      <c r="WL3" s="1042"/>
      <c r="WM3" s="1051">
        <v>1.92</v>
      </c>
      <c r="WN3" s="1042">
        <f>MIN(WM3,WK3)</f>
        <v>1.88</v>
      </c>
      <c r="WO3" s="1042"/>
      <c r="WP3" s="1042">
        <v>1.91</v>
      </c>
      <c r="WQ3" s="1051">
        <v>1.92</v>
      </c>
      <c r="WR3" s="1051">
        <f>MIN(WQ3,WN3)</f>
        <v>1.88</v>
      </c>
      <c r="WS3" s="1051"/>
      <c r="WT3" s="1051"/>
      <c r="WU3" s="357">
        <f>(WS3-WR3)/WR3</f>
        <v>-1</v>
      </c>
      <c r="WV3" s="357">
        <f>(WT3-WR3)/WR3</f>
        <v>-1</v>
      </c>
      <c r="WW3" s="357">
        <f t="shared" ref="WW3:WW12" si="4">(UW3-UT3)/UT3</f>
        <v>1.0638297872340436E-2</v>
      </c>
      <c r="WX3" s="371">
        <v>1.72</v>
      </c>
      <c r="WY3" s="1052">
        <v>1.78</v>
      </c>
      <c r="WZ3" s="56">
        <v>1.74</v>
      </c>
      <c r="XA3" s="1051">
        <f>MIN(WX3,WZ3)</f>
        <v>1.72</v>
      </c>
      <c r="XB3" s="1051">
        <v>1.78</v>
      </c>
      <c r="XC3" s="1042">
        <v>1.78</v>
      </c>
      <c r="XD3" s="1051">
        <f t="shared" ref="XD3:XD11" si="5">MIN(XC3,XA3)</f>
        <v>1.72</v>
      </c>
      <c r="XE3" s="1042">
        <v>1.74</v>
      </c>
      <c r="XF3" s="1042">
        <f>MIN(XE3,XD3)</f>
        <v>1.72</v>
      </c>
      <c r="XG3" s="1042">
        <v>1.74</v>
      </c>
      <c r="XH3" s="48">
        <f>MIN(XG3,XF3)</f>
        <v>1.72</v>
      </c>
      <c r="XI3" s="1042">
        <v>1.76</v>
      </c>
      <c r="XJ3" s="48">
        <f>MIN(XI3,XH3)</f>
        <v>1.72</v>
      </c>
      <c r="XK3" s="1051">
        <v>1.74</v>
      </c>
      <c r="XL3" s="1042">
        <f>MIN(XK3,XJ3)</f>
        <v>1.72</v>
      </c>
      <c r="XM3" s="1051">
        <v>1.73</v>
      </c>
      <c r="XN3" s="1042">
        <f>MIN(XM3,XL3)</f>
        <v>1.72</v>
      </c>
      <c r="XO3" s="1042">
        <v>1.78</v>
      </c>
      <c r="XP3" s="1051">
        <v>1.73</v>
      </c>
      <c r="XQ3" s="1042">
        <f>MIN(XP3,XN3)</f>
        <v>1.72</v>
      </c>
      <c r="XR3" s="1042">
        <v>1.76</v>
      </c>
      <c r="XS3" s="7">
        <f>(XR3-XQ3)/XQ3</f>
        <v>2.3255813953488393E-2</v>
      </c>
      <c r="XT3" s="38">
        <v>1.47</v>
      </c>
      <c r="XU3" s="38">
        <v>1.49</v>
      </c>
      <c r="XV3" s="38">
        <f>MIN(XT3,XU3)</f>
        <v>1.47</v>
      </c>
      <c r="XW3" s="1042">
        <v>1.53</v>
      </c>
      <c r="XX3" s="1042">
        <f>MIN(XW3,XV3)</f>
        <v>1.47</v>
      </c>
      <c r="XY3" s="1042">
        <v>1.55</v>
      </c>
      <c r="XZ3" s="1042">
        <f>MIN(XY3,XX3)</f>
        <v>1.47</v>
      </c>
      <c r="YA3" s="1042">
        <v>1.52</v>
      </c>
      <c r="YB3" s="1042">
        <f>MIN(YA3,XZ3)</f>
        <v>1.47</v>
      </c>
      <c r="YC3" s="1042">
        <v>1.47</v>
      </c>
      <c r="YD3" s="48">
        <f>MIN(YC3,YB3)</f>
        <v>1.47</v>
      </c>
      <c r="YE3" s="1051">
        <v>1.49</v>
      </c>
      <c r="YF3" s="1042">
        <f>MIN(YE3,YD3)</f>
        <v>1.47</v>
      </c>
      <c r="YG3" s="1042">
        <v>1.482</v>
      </c>
      <c r="YH3" s="1051">
        <v>1.51</v>
      </c>
      <c r="YI3" s="1042">
        <f>MIN(YH3,YF3)</f>
        <v>1.47</v>
      </c>
      <c r="YJ3" s="1042">
        <v>1.48</v>
      </c>
      <c r="YK3" s="1051">
        <v>1.51</v>
      </c>
      <c r="YL3" s="1051">
        <f>MIN(YK3,YI3)</f>
        <v>1.47</v>
      </c>
      <c r="YM3" s="1051">
        <v>1.47</v>
      </c>
      <c r="YN3" s="357">
        <f>(YM3-YL3)/YL3</f>
        <v>0</v>
      </c>
      <c r="YO3" s="56">
        <v>1.88</v>
      </c>
      <c r="YP3" s="56">
        <v>1.89</v>
      </c>
      <c r="YQ3" s="56">
        <v>1.88</v>
      </c>
      <c r="YR3" s="54">
        <v>1.89</v>
      </c>
      <c r="YS3" s="1042">
        <f>MIN(YR3,YO3)</f>
        <v>1.88</v>
      </c>
      <c r="YT3" s="56">
        <v>1.87</v>
      </c>
      <c r="YU3" s="1042">
        <f>MIN(YT3,YS3)</f>
        <v>1.87</v>
      </c>
      <c r="YV3" s="56">
        <v>1.84</v>
      </c>
      <c r="YW3" s="1042">
        <f>MIN(YV3,YU3)</f>
        <v>1.84</v>
      </c>
      <c r="YX3" s="1042">
        <v>1.86</v>
      </c>
      <c r="YY3" s="56">
        <v>1.89</v>
      </c>
      <c r="YZ3" s="1042">
        <f>MIN(YY3,YW3)</f>
        <v>1.84</v>
      </c>
      <c r="ZA3" s="1042">
        <v>1.87</v>
      </c>
      <c r="ZB3" s="56">
        <v>1.85</v>
      </c>
      <c r="ZC3" s="54">
        <f>MIN(ZB3,YZ3)</f>
        <v>1.84</v>
      </c>
      <c r="ZD3" s="48">
        <v>1.87</v>
      </c>
      <c r="ZE3" s="1051">
        <v>1.87</v>
      </c>
      <c r="ZF3" s="913">
        <f>MIN(ZE3,ZC3)</f>
        <v>1.84</v>
      </c>
      <c r="ZG3" s="56">
        <v>1.88</v>
      </c>
      <c r="ZH3" s="1042">
        <f>MIN(ZG3,ZF3)</f>
        <v>1.84</v>
      </c>
      <c r="ZI3" s="56">
        <v>1.88</v>
      </c>
      <c r="ZJ3" s="1051">
        <f>MIN(ZI3,ZH3)</f>
        <v>1.84</v>
      </c>
      <c r="ZK3" s="913">
        <v>1.89</v>
      </c>
      <c r="ZL3" s="357">
        <f>(ZK3-ZJ3)/ZJ3</f>
        <v>2.7173913043478163E-2</v>
      </c>
      <c r="ZM3" s="56">
        <v>1.59</v>
      </c>
      <c r="ZN3" s="56">
        <v>1.59</v>
      </c>
      <c r="ZO3" s="56">
        <v>1.59</v>
      </c>
      <c r="ZP3" s="56">
        <f>ZM3</f>
        <v>1.59</v>
      </c>
      <c r="ZQ3" s="56">
        <v>1.54</v>
      </c>
      <c r="ZR3" s="56">
        <f>MIN(ZQ3,ZP3)</f>
        <v>1.54</v>
      </c>
      <c r="ZS3" s="56">
        <v>1.55</v>
      </c>
      <c r="ZT3" s="56">
        <v>1.621</v>
      </c>
      <c r="ZU3" s="1042">
        <f>MIN(ZT3,ZR3)</f>
        <v>1.54</v>
      </c>
      <c r="ZV3" s="1051">
        <v>1.55</v>
      </c>
      <c r="ZW3" s="48">
        <f>MIN(ZV3,ZU3)</f>
        <v>1.54</v>
      </c>
      <c r="ZX3" s="56"/>
      <c r="ZY3" s="56">
        <v>1.55</v>
      </c>
      <c r="ZZ3" s="1042">
        <f>MIN(ZY3,ZW3)</f>
        <v>1.54</v>
      </c>
      <c r="AAA3" s="1051">
        <v>1.55</v>
      </c>
      <c r="AAB3" s="913">
        <f>MIN(AAA3,ZZ3)</f>
        <v>1.54</v>
      </c>
      <c r="AAC3" s="56">
        <v>1.57</v>
      </c>
      <c r="AAD3" s="1051">
        <v>1.55</v>
      </c>
      <c r="AAE3" s="1051">
        <f>MIN(AAD3,AAB3)</f>
        <v>1.54</v>
      </c>
      <c r="AAF3" s="1051"/>
      <c r="AAG3" s="357">
        <f>(AAF3-AAE3)/AAE3</f>
        <v>-1</v>
      </c>
      <c r="AAH3" s="357">
        <f>(AAF3-AAE3)/AAE3</f>
        <v>-1</v>
      </c>
      <c r="AAI3" s="1042">
        <f t="shared" ref="AAI3:AAI18" si="6">AAH3</f>
        <v>-1</v>
      </c>
      <c r="AAJ3" s="1042">
        <v>1.75</v>
      </c>
      <c r="AAK3" s="1042">
        <v>1.81</v>
      </c>
      <c r="AAL3" s="1042">
        <v>1.73</v>
      </c>
      <c r="AAM3" s="1042">
        <f>AAL3</f>
        <v>1.73</v>
      </c>
      <c r="AAN3" s="1042"/>
      <c r="AAO3" s="357">
        <f>(AAN3-AAM3)/AAM3</f>
        <v>-1</v>
      </c>
      <c r="AAP3" s="1042">
        <v>1.83</v>
      </c>
      <c r="AAQ3" s="1042">
        <f t="shared" ref="AAQ3:AAQ18" si="7">AAP3</f>
        <v>1.83</v>
      </c>
      <c r="AAR3" s="1042">
        <v>1.84</v>
      </c>
      <c r="AAS3" s="1042">
        <v>1.83</v>
      </c>
      <c r="AAT3" s="56">
        <v>2.2909999999999999</v>
      </c>
      <c r="AAU3" s="1042">
        <v>2.31</v>
      </c>
      <c r="AAV3" s="913">
        <v>1.83</v>
      </c>
      <c r="AAW3" s="56">
        <f>AAV3</f>
        <v>1.83</v>
      </c>
      <c r="AAX3" s="1051"/>
      <c r="AAY3" s="357">
        <f>(AAX3-AAW3)/AAW3</f>
        <v>-1</v>
      </c>
      <c r="AAZ3" s="1042">
        <v>1.7</v>
      </c>
      <c r="ABA3" s="1042">
        <f t="shared" ref="ABA3:ABA18" si="8">AAZ3</f>
        <v>1.7</v>
      </c>
      <c r="ABB3" s="1042">
        <v>1.72</v>
      </c>
      <c r="ABC3" s="1042">
        <v>1.7</v>
      </c>
      <c r="ABD3" s="1051">
        <f>ABC3</f>
        <v>1.7</v>
      </c>
      <c r="ABE3" s="1051"/>
      <c r="ABF3" s="357">
        <f>(ABE3-ABD3)/ABD3</f>
        <v>-1</v>
      </c>
      <c r="ABG3" s="56"/>
      <c r="ABH3" s="1051"/>
      <c r="ABI3" s="1051"/>
      <c r="ABJ3" s="33"/>
      <c r="ABK3" s="33" t="str">
        <f t="shared" ref="ABK3:ABK12" si="9">IF(ISBLANK(AZ3),"4.Blocker/Not Executed",IF(AND(AZ3&lt;=0%),"1. Better than baseline ",IF(AND(AZ3&lt;=10%,AZ3&gt;=0%),"2. Within 10% deviation from baseline",IF(AND(AZ3&gt;=10%),"3. Missing baseline"))))</f>
        <v xml:space="preserve">1. Better than baseline </v>
      </c>
      <c r="ABL3" s="33" t="str">
        <f t="shared" ref="ABL3:ABL12" si="10">IF(ISBLANK(BU3),"4.Blocker/Not Executed",IF(AND(BU3&lt;=0%),"1. Better than baseline ",IF(AND(BU3&lt;=10%,BU3&gt;=0%),"2. Within 10% deviation from baseline",IF(AND(BU3&gt;=10%),"3. Missing baseline"))))</f>
        <v xml:space="preserve">1. Better than baseline </v>
      </c>
      <c r="ABM3" s="33" t="str">
        <f t="shared" ref="ABM3:ABM12" si="11">IF(ISBLANK(DP3),"4.Blocker/Not Executed",IF(AND(DP3&lt;=0%),"1. Better than baseline ",IF(AND(DP3&lt;=10%,DP3&gt;=0%),"2. Within 10% deviation from baseline",IF(AND(DP3&gt;=10%),"3. Missing baseline"))))</f>
        <v xml:space="preserve">1. Better than baseline </v>
      </c>
      <c r="ABN3" s="33" t="str">
        <f t="shared" ref="ABN3:ABN12" si="12">IF(ISBLANK(FF3),"4.Blocker/Not Executed",IF(AND(FF3&lt;=0%),"1. Better than baseline ",IF(AND(FF3&lt;=10%,FF3&gt;=0%),"2. Within 10% deviation from baseline",IF(AND(FF3&gt;=10%),"3. Missing baseline"))))</f>
        <v>2. Within 10% deviation from baseline</v>
      </c>
      <c r="ABO3" s="33" t="str">
        <f t="shared" ref="ABO3:ABO12" si="13">IF(ISBLANK(HK3),"4.Blocker/Not Executed",IF(AND(HK3&lt;=0%),"1. Better than baseline ",IF(AND(HK3&lt;=10%,HK3&gt;=0%),"2. Within 10% deviation from baseline",IF(AND(HK3&gt;=10%),"3. Missing baseline"))))</f>
        <v xml:space="preserve">1. Better than baseline </v>
      </c>
      <c r="ABP3" s="33" t="str">
        <f t="shared" ref="ABP3:ABP14" si="14">IF(ISBLANK(KF3),"4.Blocker/Not Executed",IF(AND(KF3&lt;=0%),"1. Better than baseline ",IF(AND(KF3&lt;=10%,KF3&gt;=0%),"2. Within 10% deviation from baseline",IF(AND(KF3&gt;=10%),"3. Missing baseline"))))</f>
        <v xml:space="preserve">1. Better than baseline </v>
      </c>
      <c r="ABQ3" s="33" t="str">
        <f t="shared" ref="ABQ3:ABQ14" si="15">IF(ISBLANK(MZ3),"4.Blocker/Not Executed",IF(AND(MZ3&lt;=0%),"1. Better than baseline ",IF(AND(MZ3&lt;=10%,MZ3&gt;=0%),"2. Within 10% deviation from baseline",IF(AND(MZ3&gt;=10%),"3. Missing baseline"))))</f>
        <v xml:space="preserve">1. Better than baseline </v>
      </c>
      <c r="ABR3" s="33" t="str">
        <f t="shared" ref="ABR3:ABR14" si="16">IF(ISBLANK(QC3),"4.Blocker/Not Executed",IF(AND(QC3&lt;=0%),"1. Better than baseline ",IF(AND(QC3&lt;=10%,QC3&gt;=0%),"2. Within 10% deviation from baseline",IF(AND(QC3&gt;=10%),"3. Missing baseline"))))</f>
        <v xml:space="preserve">1. Better than baseline </v>
      </c>
      <c r="ABS3" s="33" t="str">
        <f t="shared" ref="ABS3:ABS18" si="17">IF(ISBLANK(SI3),"4.Blocker/Not Executed",IF(AND(SI3&lt;=0%),"1. Better than baseline ",IF(AND(SI3&lt;=10%,SI3&gt;=0%),"2. Within 10% deviation from baseline",IF(AND(SI3&gt;=10%),"3. Missing baseline"))))</f>
        <v>2. Within 10% deviation from baseline</v>
      </c>
      <c r="ABT3" s="33" t="str">
        <f t="shared" ref="ABT3:ABT18" si="18">IF(ISBLANK(UF3),"4.Blocker/Not Executed",IF(AND(UF3&lt;=0%),"1. Better than baseline ",IF(AND(UF3&lt;=10%,UF3&gt;=0%),"2. Within 10% deviation from baseline",IF(AND(UF3&gt;=10%),"3. Missing baseline"))))</f>
        <v>2. Within 10% deviation from baseline</v>
      </c>
      <c r="ABU3" s="33" t="str">
        <f t="shared" ref="ABU3:ABU18" si="19">IF(ISBLANK(WV3),"4.Blocker/Not Executed",IF(AND(WV3&lt;=0%),"1. Better than baseline ",IF(AND(WV3&lt;=10%,WV3&gt;=0%),"2. Within 10% deviation from baseline",IF(AND(WV3&gt;=10%),"3. Missing baseline"))))</f>
        <v xml:space="preserve">1. Better than baseline </v>
      </c>
      <c r="ABV3" s="15" t="str">
        <f t="shared" ref="ABV3:ABV18" si="20">IF(ISBLANK(XS3),"4.Blocker/Not Executed",IF(AND(XS3&lt;=0%),"1. Better than baseline ",IF(AND(XS3&lt;=10%,XS3&gt;=0%),"2. Within 10% deviation from baseline",IF(AND(XS3&gt;=10%),"3. Missing baseline"))))</f>
        <v>2. Within 10% deviation from baseline</v>
      </c>
      <c r="ABW3" s="15" t="str">
        <f>IF(ISBLANK(YN3),"4.Blocker/Not Executed",IF(AND(YN3&lt;=0%),"1. Better than baseline ",IF(AND(YN3&lt;=10%,YN3&gt;=0%),"2. Within 10% deviation from baseline",IF(AND(YN3&gt;=10%),"3. Missing baseline"))))</f>
        <v xml:space="preserve">1. Better than baseline </v>
      </c>
      <c r="ABX3" s="15" t="str">
        <f>IF(ISBLANK(ZL3),"4.Blocker/Not Executed",IF(AND(ZL3&lt;=0%),"1. Better than baseline ",IF(AND(ZL3&lt;=10%,ZL3&gt;=0%),"2. Within 10% deviation from baseline",IF(AND(ZL3&gt;=10%),"3. Missing baseline"))))</f>
        <v>2. Within 10% deviation from baseline</v>
      </c>
      <c r="ABY3" s="15" t="str">
        <f>IF(ISBLANK(AAG3),"4.Blocker/Not Executed",IF(AND(AAG3&lt;=0%),"1. Better than baseline ",IF(AND(AAG3&lt;=10%,AAG3&gt;=0%),"2. Within 10% deviation from baseline",IF(AND(AAG3&gt;=10%),"3. Missing baseline"))))</f>
        <v xml:space="preserve">1. Better than baseline </v>
      </c>
    </row>
    <row r="4" spans="1:753" ht="15" thickBot="1" x14ac:dyDescent="0.4">
      <c r="A4" s="176">
        <v>2</v>
      </c>
      <c r="B4" s="176" t="s">
        <v>19</v>
      </c>
      <c r="C4" s="176" t="s">
        <v>1254</v>
      </c>
      <c r="D4" s="83" t="s">
        <v>3084</v>
      </c>
      <c r="E4" s="83" t="s">
        <v>3084</v>
      </c>
      <c r="F4" s="83" t="s">
        <v>3085</v>
      </c>
      <c r="G4" s="84" t="s">
        <v>3085</v>
      </c>
      <c r="H4" s="1049" t="s">
        <v>1502</v>
      </c>
      <c r="I4" s="58">
        <v>2.17</v>
      </c>
      <c r="J4" s="52" t="s">
        <v>1502</v>
      </c>
      <c r="K4" s="52" t="s">
        <v>1502</v>
      </c>
      <c r="L4" s="52" t="s">
        <v>1502</v>
      </c>
      <c r="M4" s="52" t="s">
        <v>1502</v>
      </c>
      <c r="N4" s="58">
        <v>2.11</v>
      </c>
      <c r="O4" s="52" t="s">
        <v>1502</v>
      </c>
      <c r="P4" s="353">
        <v>2.16</v>
      </c>
      <c r="Q4" s="58">
        <v>2.2799999999999998</v>
      </c>
      <c r="R4" s="353">
        <v>2.1800000000000002</v>
      </c>
      <c r="S4" s="58">
        <v>2.33</v>
      </c>
      <c r="T4" s="58">
        <v>2.2799999999999998</v>
      </c>
      <c r="U4" s="353">
        <v>2.8769999999999998</v>
      </c>
      <c r="V4" s="58">
        <v>2.798</v>
      </c>
      <c r="W4" s="58">
        <v>2.31</v>
      </c>
      <c r="X4" s="353">
        <v>2.137</v>
      </c>
      <c r="Y4" s="58">
        <v>2.34</v>
      </c>
      <c r="Z4" s="58">
        <v>2.15</v>
      </c>
      <c r="AA4" s="58">
        <v>2.27</v>
      </c>
      <c r="AB4" s="353">
        <v>2.0630000000000002</v>
      </c>
      <c r="AC4" s="58">
        <v>2.1</v>
      </c>
      <c r="AD4" s="58">
        <v>2.23</v>
      </c>
      <c r="AE4" s="58">
        <v>2.0249999999999999</v>
      </c>
      <c r="AF4" s="58">
        <v>2.11</v>
      </c>
      <c r="AG4" s="58">
        <v>2.2400000000000002</v>
      </c>
      <c r="AH4" s="353">
        <v>2.12</v>
      </c>
      <c r="AI4" s="58">
        <v>2.1800000000000002</v>
      </c>
      <c r="AJ4" s="58">
        <v>2.08</v>
      </c>
      <c r="AK4" s="58">
        <v>2.2999999999999998</v>
      </c>
      <c r="AL4" s="353">
        <v>2.11</v>
      </c>
      <c r="AM4" s="58">
        <v>2.11</v>
      </c>
      <c r="AN4" s="52">
        <v>2.0699999999999998</v>
      </c>
      <c r="AO4" s="353">
        <v>2.0699999999999998</v>
      </c>
      <c r="AP4" s="58">
        <v>2.09</v>
      </c>
      <c r="AQ4" s="52">
        <v>2.27</v>
      </c>
      <c r="AR4" s="92">
        <v>2.1</v>
      </c>
      <c r="AS4" s="52">
        <v>2.06</v>
      </c>
      <c r="AT4" s="52">
        <v>2.2200000000000002</v>
      </c>
      <c r="AU4" s="52">
        <v>2.04</v>
      </c>
      <c r="AV4" s="52">
        <f t="shared" ref="AV4:AV11" si="21">MIN(AR4,AU4)</f>
        <v>2.04</v>
      </c>
      <c r="AW4" s="58">
        <v>2.0299999999999998</v>
      </c>
      <c r="AX4" s="28">
        <f t="shared" ref="AX4:AX11" si="22">(MIN(AV4,AW4))</f>
        <v>2.0299999999999998</v>
      </c>
      <c r="AY4" s="54"/>
      <c r="AZ4" s="887">
        <f t="shared" ref="AZ4:AZ11" si="23">(AY4-AX4)/AX4</f>
        <v>-1</v>
      </c>
      <c r="BA4" s="919" t="s">
        <v>1502</v>
      </c>
      <c r="BB4" s="919" t="s">
        <v>1502</v>
      </c>
      <c r="BC4" s="919" t="s">
        <v>1502</v>
      </c>
      <c r="BD4" s="919" t="s">
        <v>1502</v>
      </c>
      <c r="BE4" s="919" t="s">
        <v>1502</v>
      </c>
      <c r="BF4" s="919" t="s">
        <v>1502</v>
      </c>
      <c r="BG4" s="919" t="s">
        <v>1502</v>
      </c>
      <c r="BH4" s="919">
        <v>2.37</v>
      </c>
      <c r="BI4" s="919">
        <v>2.2599999999999998</v>
      </c>
      <c r="BJ4" s="919" t="s">
        <v>1502</v>
      </c>
      <c r="BK4" s="1095">
        <v>1.8540000000000001</v>
      </c>
      <c r="BL4" s="919">
        <v>1.73</v>
      </c>
      <c r="BM4" s="919">
        <v>1.78</v>
      </c>
      <c r="BN4" s="919">
        <v>1.81</v>
      </c>
      <c r="BO4" s="919">
        <v>1.99</v>
      </c>
      <c r="BP4" s="1095">
        <v>1.8</v>
      </c>
      <c r="BQ4" s="919">
        <v>1.88</v>
      </c>
      <c r="BR4" s="919">
        <v>2.06</v>
      </c>
      <c r="BS4" s="919">
        <f>MIN(BP4,BR4)</f>
        <v>1.8</v>
      </c>
      <c r="BT4" s="919"/>
      <c r="BU4" s="887">
        <f>(BT4-BS4)/BS4</f>
        <v>-1</v>
      </c>
      <c r="BV4" s="919" t="s">
        <v>1502</v>
      </c>
      <c r="BW4" s="919" t="s">
        <v>1502</v>
      </c>
      <c r="BX4" s="919" t="s">
        <v>1502</v>
      </c>
      <c r="BY4" s="919" t="s">
        <v>1502</v>
      </c>
      <c r="BZ4" s="919" t="s">
        <v>1502</v>
      </c>
      <c r="CA4" s="919" t="s">
        <v>1502</v>
      </c>
      <c r="CB4" s="919" t="s">
        <v>1502</v>
      </c>
      <c r="CC4" s="1095">
        <v>1.83</v>
      </c>
      <c r="CD4" s="919">
        <v>1.84</v>
      </c>
      <c r="CE4" s="919" t="s">
        <v>1502</v>
      </c>
      <c r="CF4" s="1095">
        <v>1.77</v>
      </c>
      <c r="CG4" s="919">
        <v>1.77</v>
      </c>
      <c r="CH4" s="919">
        <v>2.02</v>
      </c>
      <c r="CI4" s="919">
        <f>MIN(CF4,CH4)</f>
        <v>1.77</v>
      </c>
      <c r="CJ4" s="919">
        <v>2.09</v>
      </c>
      <c r="CK4" s="1095">
        <v>1.81</v>
      </c>
      <c r="CL4" s="919">
        <v>1.83</v>
      </c>
      <c r="CM4" s="919">
        <v>2.15</v>
      </c>
      <c r="CN4" s="1095">
        <v>2.19</v>
      </c>
      <c r="CO4" s="919">
        <v>1.91</v>
      </c>
      <c r="CP4" s="919">
        <v>2.1800000000000002</v>
      </c>
      <c r="CQ4" s="919">
        <v>1.96</v>
      </c>
      <c r="CR4" s="919">
        <v>1.98</v>
      </c>
      <c r="CS4" s="919">
        <v>2.09</v>
      </c>
      <c r="CT4" s="919">
        <v>1.96</v>
      </c>
      <c r="CU4" s="1095">
        <v>1.99</v>
      </c>
      <c r="CV4" s="919">
        <v>2.0099999999999998</v>
      </c>
      <c r="CW4" s="919">
        <v>2.0099999999999998</v>
      </c>
      <c r="CX4" s="919">
        <v>1.92</v>
      </c>
      <c r="CY4" s="919">
        <v>2.02</v>
      </c>
      <c r="CZ4" s="1095">
        <v>2.0099999999999998</v>
      </c>
      <c r="DA4" s="919">
        <v>1.99</v>
      </c>
      <c r="DB4" s="919">
        <v>2</v>
      </c>
      <c r="DC4" s="919">
        <v>2.0099999999999998</v>
      </c>
      <c r="DD4" s="1095">
        <f>MIN(CZ4,DC4)</f>
        <v>2.0099999999999998</v>
      </c>
      <c r="DE4" s="919">
        <v>2</v>
      </c>
      <c r="DF4" s="919">
        <v>2.04</v>
      </c>
      <c r="DG4" s="1095">
        <v>2.04</v>
      </c>
      <c r="DH4" s="919">
        <v>2.0699999999999998</v>
      </c>
      <c r="DI4" s="919">
        <v>2.02</v>
      </c>
      <c r="DJ4" s="1095">
        <v>1.99</v>
      </c>
      <c r="DK4" s="919">
        <v>1.96</v>
      </c>
      <c r="DL4" s="919">
        <v>1.96</v>
      </c>
      <c r="DM4" s="70">
        <f t="shared" ref="DM4:DM7" si="24">(MIN(DJ4,DL4))</f>
        <v>1.96</v>
      </c>
      <c r="DN4" s="54">
        <v>1.98</v>
      </c>
      <c r="DO4" s="919">
        <v>1.99</v>
      </c>
      <c r="DP4" s="5">
        <f t="shared" ref="DP4:DP7" si="25">(DO4-DM4)/DM4</f>
        <v>1.5306122448979605E-2</v>
      </c>
      <c r="DQ4" s="919" t="s">
        <v>1502</v>
      </c>
      <c r="DR4" s="919" t="s">
        <v>1502</v>
      </c>
      <c r="DS4" s="919" t="s">
        <v>1502</v>
      </c>
      <c r="DT4" s="919" t="s">
        <v>1502</v>
      </c>
      <c r="DU4" s="35">
        <v>1.87</v>
      </c>
      <c r="DV4" s="919">
        <v>2.0350000000000001</v>
      </c>
      <c r="DW4" s="919" t="s">
        <v>1502</v>
      </c>
      <c r="DX4" s="919">
        <v>2</v>
      </c>
      <c r="DY4" s="919" t="s">
        <v>1502</v>
      </c>
      <c r="DZ4" s="1095">
        <v>2.06</v>
      </c>
      <c r="EA4" s="919">
        <v>2.0299999999999998</v>
      </c>
      <c r="EB4" s="919">
        <v>2.13</v>
      </c>
      <c r="EC4" s="919">
        <v>1.89</v>
      </c>
      <c r="ED4" s="919">
        <v>1.91</v>
      </c>
      <c r="EE4" s="919">
        <v>2.0299999999999998</v>
      </c>
      <c r="EF4" s="1095">
        <v>2.15</v>
      </c>
      <c r="EG4" s="919">
        <v>2.1</v>
      </c>
      <c r="EH4" s="919">
        <v>2.0099999999999998</v>
      </c>
      <c r="EI4" s="1095">
        <v>2.08</v>
      </c>
      <c r="EJ4" s="919">
        <v>2.0699999999999998</v>
      </c>
      <c r="EK4" s="919">
        <v>2.04</v>
      </c>
      <c r="EL4" s="1095">
        <v>2.14</v>
      </c>
      <c r="EM4" s="919">
        <v>2.04</v>
      </c>
      <c r="EN4" s="919">
        <v>2.04</v>
      </c>
      <c r="EO4" s="919">
        <f t="shared" ref="EO4:EO11" si="26">MIN(EK4,EN4)</f>
        <v>2.04</v>
      </c>
      <c r="EP4" s="919">
        <v>2.02</v>
      </c>
      <c r="EQ4" s="919">
        <v>2.04</v>
      </c>
      <c r="ER4" s="1095">
        <v>2.0499999999999998</v>
      </c>
      <c r="ES4" s="919">
        <v>2.06</v>
      </c>
      <c r="ET4" s="919">
        <v>1.97</v>
      </c>
      <c r="EU4" s="919">
        <f t="shared" ref="EU4:EU11" si="27">MIN(ER4,ET4)</f>
        <v>1.97</v>
      </c>
      <c r="EV4" s="919">
        <v>2</v>
      </c>
      <c r="EW4" s="1095">
        <v>2.04</v>
      </c>
      <c r="EX4" s="919">
        <v>2.04</v>
      </c>
      <c r="EY4" s="919">
        <v>1.96</v>
      </c>
      <c r="EZ4" s="1095">
        <v>1.968</v>
      </c>
      <c r="FA4" s="919">
        <v>2.06</v>
      </c>
      <c r="FB4" s="919">
        <v>2.2000000000000002</v>
      </c>
      <c r="FC4" s="1095">
        <v>2.0099999999999998</v>
      </c>
      <c r="FD4" s="54">
        <v>2.11</v>
      </c>
      <c r="FE4" s="54">
        <v>2.17</v>
      </c>
      <c r="FF4" s="5">
        <f t="shared" ref="FF4:FF11" si="28">(FE4-FC4)/FC4</f>
        <v>7.9601990049751326E-2</v>
      </c>
      <c r="FG4" s="63" t="s">
        <v>1502</v>
      </c>
      <c r="FH4" s="63" t="s">
        <v>1502</v>
      </c>
      <c r="FI4" s="63" t="s">
        <v>1502</v>
      </c>
      <c r="FJ4" s="63" t="s">
        <v>1502</v>
      </c>
      <c r="FK4" s="63" t="s">
        <v>1502</v>
      </c>
      <c r="FL4" s="63" t="s">
        <v>1502</v>
      </c>
      <c r="FM4" s="63" t="s">
        <v>1502</v>
      </c>
      <c r="FN4" s="63" t="s">
        <v>1502</v>
      </c>
      <c r="FO4" s="63" t="s">
        <v>1502</v>
      </c>
      <c r="FP4" s="63" t="s">
        <v>1502</v>
      </c>
      <c r="FQ4" s="63" t="s">
        <v>1502</v>
      </c>
      <c r="FR4" s="63" t="s">
        <v>1502</v>
      </c>
      <c r="FS4" s="919">
        <v>1.88</v>
      </c>
      <c r="FT4" s="63" t="s">
        <v>1502</v>
      </c>
      <c r="FU4" s="1095">
        <v>2.0099999999999998</v>
      </c>
      <c r="FV4" s="919">
        <v>1.95</v>
      </c>
      <c r="FW4" s="919">
        <v>2.06</v>
      </c>
      <c r="FX4" s="919">
        <v>1.99</v>
      </c>
      <c r="FY4" s="1095">
        <v>2.0499999999999998</v>
      </c>
      <c r="FZ4" s="919">
        <v>1.95</v>
      </c>
      <c r="GA4" s="919">
        <v>1.98</v>
      </c>
      <c r="GB4" s="1095">
        <v>1.89</v>
      </c>
      <c r="GC4" s="919">
        <v>1.97</v>
      </c>
      <c r="GD4" s="919">
        <v>2.1800000000000002</v>
      </c>
      <c r="GE4" s="1096">
        <v>1.992</v>
      </c>
      <c r="GF4" s="919">
        <v>1.92</v>
      </c>
      <c r="GG4" s="919">
        <v>2.04</v>
      </c>
      <c r="GH4" s="919">
        <v>1.99</v>
      </c>
      <c r="GI4" s="919">
        <v>2.04</v>
      </c>
      <c r="GJ4" s="1095">
        <v>1.97</v>
      </c>
      <c r="GK4" s="919">
        <v>1.94</v>
      </c>
      <c r="GL4" s="919">
        <v>1.97</v>
      </c>
      <c r="GM4" s="919">
        <v>2.04</v>
      </c>
      <c r="GN4" s="919">
        <f t="shared" ref="GN4:GN12" si="29">MIN(GJ4,GM4)</f>
        <v>1.97</v>
      </c>
      <c r="GO4" s="919">
        <v>2.0099999999999998</v>
      </c>
      <c r="GP4" s="919">
        <v>2.0299999999999998</v>
      </c>
      <c r="GQ4" s="1095">
        <f t="shared" ref="GQ4:GQ12" si="30">MIN(GN4,GP4)</f>
        <v>1.97</v>
      </c>
      <c r="GR4" s="919">
        <v>2.09</v>
      </c>
      <c r="GS4" s="919">
        <v>2.04</v>
      </c>
      <c r="GT4" s="1095">
        <v>2.0710000000000002</v>
      </c>
      <c r="GU4" s="919">
        <v>2.0499999999999998</v>
      </c>
      <c r="GV4" s="919">
        <v>1.99</v>
      </c>
      <c r="GW4" s="1095">
        <v>1.97</v>
      </c>
      <c r="GX4" s="919">
        <v>2</v>
      </c>
      <c r="GY4" s="919">
        <v>2.0329999999999999</v>
      </c>
      <c r="GZ4" s="1095">
        <v>1.91</v>
      </c>
      <c r="HA4" s="919">
        <v>1.98</v>
      </c>
      <c r="HB4" s="919">
        <v>1.94</v>
      </c>
      <c r="HC4" s="70">
        <v>2.16</v>
      </c>
      <c r="HD4" s="54">
        <v>2.16</v>
      </c>
      <c r="HE4" s="919">
        <v>2.12</v>
      </c>
      <c r="HF4" s="70">
        <f t="shared" ref="HF4:HF12" si="31">(MIN(HC4,HE4))</f>
        <v>2.12</v>
      </c>
      <c r="HG4" s="919">
        <v>2.12</v>
      </c>
      <c r="HH4" s="70">
        <v>2</v>
      </c>
      <c r="HI4" s="70">
        <f t="shared" ref="HI4:HI12" si="32">(MIN(HF4:HH4))</f>
        <v>2</v>
      </c>
      <c r="HJ4" s="54"/>
      <c r="HK4" s="5">
        <f t="shared" ref="HK4:HK12" si="33">(HJ4-HI4)/HI4</f>
        <v>-1</v>
      </c>
      <c r="HL4" s="919" t="s">
        <v>1502</v>
      </c>
      <c r="HM4" s="919" t="s">
        <v>1502</v>
      </c>
      <c r="HN4" s="919" t="s">
        <v>1502</v>
      </c>
      <c r="HO4" s="919" t="s">
        <v>1502</v>
      </c>
      <c r="HP4" s="919" t="s">
        <v>1502</v>
      </c>
      <c r="HQ4" s="919" t="s">
        <v>1502</v>
      </c>
      <c r="HR4" s="919">
        <v>2.5099999999999998</v>
      </c>
      <c r="HS4" s="919" t="s">
        <v>1502</v>
      </c>
      <c r="HT4" s="1095">
        <v>2.4700000000000002</v>
      </c>
      <c r="HU4" s="919">
        <v>2.57</v>
      </c>
      <c r="HV4" s="1095">
        <v>2.4900000000000002</v>
      </c>
      <c r="HW4" s="919">
        <v>2.4</v>
      </c>
      <c r="HX4" s="919">
        <v>2.5099999999999998</v>
      </c>
      <c r="HY4" s="1095">
        <v>2.46</v>
      </c>
      <c r="HZ4" s="919">
        <v>2.3199999999999998</v>
      </c>
      <c r="IA4" s="919">
        <v>2.17</v>
      </c>
      <c r="IB4" s="1095">
        <v>2.19</v>
      </c>
      <c r="IC4" s="919">
        <v>2.35</v>
      </c>
      <c r="ID4" s="919">
        <v>2.25</v>
      </c>
      <c r="IE4" s="919">
        <v>2.3199999999999998</v>
      </c>
      <c r="IF4" s="1095">
        <v>2.25</v>
      </c>
      <c r="IG4" s="919">
        <v>2.2999999999999998</v>
      </c>
      <c r="IH4" s="919">
        <v>2.2200000000000002</v>
      </c>
      <c r="II4" s="919">
        <v>2.2799999999999998</v>
      </c>
      <c r="IJ4" s="1095">
        <v>2.17</v>
      </c>
      <c r="IK4" s="919">
        <v>2.2200000000000002</v>
      </c>
      <c r="IL4" s="919">
        <v>2.2799999999999998</v>
      </c>
      <c r="IM4" s="1095">
        <v>2.17</v>
      </c>
      <c r="IN4" s="919">
        <v>2.25</v>
      </c>
      <c r="IO4" s="919">
        <v>2.2200000000000002</v>
      </c>
      <c r="IP4" s="1095">
        <v>2.17</v>
      </c>
      <c r="IQ4" s="919">
        <v>1.97</v>
      </c>
      <c r="IR4" s="919">
        <v>2.1800000000000002</v>
      </c>
      <c r="IS4" s="1095">
        <v>2.1800000000000002</v>
      </c>
      <c r="IT4" s="919">
        <v>2.14</v>
      </c>
      <c r="IU4" s="919">
        <v>2.19</v>
      </c>
      <c r="IV4" s="1095">
        <v>2.14</v>
      </c>
      <c r="IW4" s="919">
        <v>2.19</v>
      </c>
      <c r="IX4" s="919">
        <v>2.14</v>
      </c>
      <c r="IY4" s="919">
        <v>2.2200000000000002</v>
      </c>
      <c r="IZ4" s="919">
        <f t="shared" ref="IZ4:IZ11" si="34">MIN(IV4,IY4)</f>
        <v>2.14</v>
      </c>
      <c r="JA4" s="919">
        <v>2.19</v>
      </c>
      <c r="JB4" s="70">
        <v>2.34</v>
      </c>
      <c r="JC4" s="919">
        <v>2.5099999999999998</v>
      </c>
      <c r="JD4" s="54">
        <v>2.2999999999999998</v>
      </c>
      <c r="JE4" s="70">
        <f t="shared" ref="JE4:JE11" si="35">(MIN(JB4:JD4))</f>
        <v>2.2999999999999998</v>
      </c>
      <c r="JF4" s="54">
        <v>2.4900000000000002</v>
      </c>
      <c r="JG4" s="70">
        <v>2.3199999999999998</v>
      </c>
      <c r="JH4" s="70">
        <f t="shared" ref="JH4:JH11" si="36">(MIN(JE4,JG4))</f>
        <v>2.2999999999999998</v>
      </c>
      <c r="JI4" s="54">
        <v>2.2999999999999998</v>
      </c>
      <c r="JJ4" s="70">
        <f t="shared" ref="JJ4:JJ11" si="37">(MIN(JH4,JI4))</f>
        <v>2.2999999999999998</v>
      </c>
      <c r="JK4" s="54">
        <v>2.31</v>
      </c>
      <c r="JL4" s="1049">
        <v>2.2799999999999998</v>
      </c>
      <c r="JM4" s="54">
        <f t="shared" ref="JM4:JM11" si="38">MIN(JJ4,JL4)</f>
        <v>2.2799999999999998</v>
      </c>
      <c r="JN4" s="54">
        <v>2.29</v>
      </c>
      <c r="JO4" s="1049">
        <v>2.17</v>
      </c>
      <c r="JP4" s="52">
        <f t="shared" ref="JP4:JP12" si="39">MIN(JO4,JM4)</f>
        <v>2.17</v>
      </c>
      <c r="JQ4" s="54"/>
      <c r="JR4" s="1049">
        <v>2.17</v>
      </c>
      <c r="JS4" s="54">
        <f t="shared" ref="JS4:JS12" si="40">MIN(JR4,JP4)</f>
        <v>2.17</v>
      </c>
      <c r="JT4" s="54">
        <v>2.19</v>
      </c>
      <c r="JU4" s="1049">
        <v>2.2799999999999998</v>
      </c>
      <c r="JV4" s="54">
        <f t="shared" ref="JV4:JV12" si="41">MIN(JS4,JU4)</f>
        <v>2.17</v>
      </c>
      <c r="JW4" s="54">
        <v>2.29</v>
      </c>
      <c r="JX4" s="1049">
        <v>2.11</v>
      </c>
      <c r="JY4" s="1049">
        <f t="shared" ref="JY4:JY12" si="42">MIN(JV4,JX4)</f>
        <v>2.11</v>
      </c>
      <c r="JZ4" s="1049">
        <v>2.2000000000000002</v>
      </c>
      <c r="KA4" s="1049">
        <f t="shared" ref="KA4:KA12" si="43">MIN(JY4,JZ4)</f>
        <v>2.11</v>
      </c>
      <c r="KB4" s="1049">
        <v>2.258</v>
      </c>
      <c r="KC4" s="1049">
        <v>2.13</v>
      </c>
      <c r="KD4" s="1049">
        <f t="shared" ref="KD4:KD11" si="44">MIN(KA4,KC4)</f>
        <v>2.11</v>
      </c>
      <c r="KE4" s="1049"/>
      <c r="KF4" s="5">
        <f t="shared" ref="KF4:KF11" si="45">(KE4-KD4)/KD4</f>
        <v>-1</v>
      </c>
      <c r="KG4" s="919" t="s">
        <v>1502</v>
      </c>
      <c r="KH4" s="919" t="s">
        <v>1502</v>
      </c>
      <c r="KI4" s="919" t="s">
        <v>1502</v>
      </c>
      <c r="KJ4" s="919" t="s">
        <v>1502</v>
      </c>
      <c r="KK4" s="919" t="s">
        <v>1502</v>
      </c>
      <c r="KL4" s="1095">
        <v>2.17</v>
      </c>
      <c r="KM4" s="919">
        <v>2.2599999999999998</v>
      </c>
      <c r="KN4" s="919" t="s">
        <v>1502</v>
      </c>
      <c r="KO4" s="1095">
        <v>2.11</v>
      </c>
      <c r="KP4" s="919">
        <v>2.21</v>
      </c>
      <c r="KQ4" s="919">
        <v>2.2200000000000002</v>
      </c>
      <c r="KR4" s="1095">
        <v>2.11</v>
      </c>
      <c r="KS4" s="919">
        <v>2.23</v>
      </c>
      <c r="KT4" s="919">
        <v>2.1</v>
      </c>
      <c r="KU4" s="1095">
        <v>2.0950000000000002</v>
      </c>
      <c r="KV4" s="919">
        <v>2.13</v>
      </c>
      <c r="KW4" s="919">
        <v>2.08</v>
      </c>
      <c r="KX4" s="1095">
        <v>2.15</v>
      </c>
      <c r="KY4" s="919">
        <v>2.11</v>
      </c>
      <c r="KZ4" s="919">
        <v>2.12</v>
      </c>
      <c r="LA4" s="1095">
        <v>2.2000000000000002</v>
      </c>
      <c r="LB4" s="919">
        <v>2.15</v>
      </c>
      <c r="LC4" s="919">
        <v>2.17</v>
      </c>
      <c r="LD4" s="919">
        <v>2.12</v>
      </c>
      <c r="LE4" s="1095">
        <v>2.23</v>
      </c>
      <c r="LF4" s="919">
        <v>2.19</v>
      </c>
      <c r="LG4" s="919">
        <v>2.15</v>
      </c>
      <c r="LH4" s="1095">
        <v>2.21</v>
      </c>
      <c r="LI4" s="919">
        <v>2.21</v>
      </c>
      <c r="LJ4" s="919">
        <v>2.2000000000000002</v>
      </c>
      <c r="LK4" s="919">
        <v>2.12</v>
      </c>
      <c r="LL4" s="1095">
        <v>2.2599999999999998</v>
      </c>
      <c r="LM4" s="919">
        <v>2.15</v>
      </c>
      <c r="LN4" s="919">
        <v>2.15</v>
      </c>
      <c r="LO4" s="1095">
        <v>2.1800000000000002</v>
      </c>
      <c r="LP4" s="919">
        <v>2.16</v>
      </c>
      <c r="LQ4" s="919">
        <v>2.11</v>
      </c>
      <c r="LR4" s="1095">
        <f t="shared" ref="LR4:LR11" si="46">MIN(LO4,LQ4)</f>
        <v>2.11</v>
      </c>
      <c r="LS4" s="919">
        <v>2.17</v>
      </c>
      <c r="LT4" s="919">
        <v>2.12</v>
      </c>
      <c r="LU4" s="70">
        <v>2.09</v>
      </c>
      <c r="LV4" s="1050">
        <v>2.09</v>
      </c>
      <c r="LW4" s="1050">
        <v>2.1</v>
      </c>
      <c r="LX4" s="54">
        <v>1.94</v>
      </c>
      <c r="LY4" s="70">
        <f t="shared" ref="LY4:LY11" si="47">(MIN(LU4:LX4))</f>
        <v>1.94</v>
      </c>
      <c r="LZ4" s="919">
        <v>2.11</v>
      </c>
      <c r="MA4" s="70">
        <v>2.15</v>
      </c>
      <c r="MB4" s="70">
        <v>1.944</v>
      </c>
      <c r="MC4" s="54">
        <v>2.08</v>
      </c>
      <c r="MD4" s="54">
        <f t="shared" ref="MD4:MD11" si="48">(MIN(MB4,MC4))</f>
        <v>1.944</v>
      </c>
      <c r="ME4" s="54">
        <v>1.96</v>
      </c>
      <c r="MF4" s="1049">
        <v>2.2799999999999998</v>
      </c>
      <c r="MG4" s="54">
        <f t="shared" ref="MG4:MG11" si="49">MIN(MD4,MF4)</f>
        <v>1.944</v>
      </c>
      <c r="MH4" s="54">
        <v>2.1</v>
      </c>
      <c r="MI4" s="1049">
        <v>2.13</v>
      </c>
      <c r="MJ4" s="54">
        <f t="shared" ref="MJ4:MJ12" si="50">MIN(MG4,MI4)</f>
        <v>1.944</v>
      </c>
      <c r="MK4" s="54">
        <v>1.95</v>
      </c>
      <c r="ML4" s="1049">
        <v>2.19</v>
      </c>
      <c r="MM4" s="54">
        <f t="shared" ref="MM4:MM12" si="51">MIN(MJ4,ML4)</f>
        <v>1.944</v>
      </c>
      <c r="MN4" s="54">
        <v>2.06</v>
      </c>
      <c r="MO4" s="1049">
        <v>2.13</v>
      </c>
      <c r="MP4" s="54">
        <f t="shared" ref="MP4:MP12" si="52">MIN(MM4,MO4)</f>
        <v>1.944</v>
      </c>
      <c r="MQ4" s="54">
        <v>1.99</v>
      </c>
      <c r="MR4" s="1049">
        <v>2.12</v>
      </c>
      <c r="MS4" s="1049">
        <f t="shared" ref="MS4:MS12" si="53">MIN(MP4,MR4)</f>
        <v>1.944</v>
      </c>
      <c r="MT4" s="1049">
        <v>2.09</v>
      </c>
      <c r="MU4" s="1049">
        <v>2.27</v>
      </c>
      <c r="MV4" s="1049">
        <f t="shared" ref="MV4:MV12" si="54">MIN(MS4,MU4)</f>
        <v>1.944</v>
      </c>
      <c r="MW4" s="1049">
        <v>2.2000000000000002</v>
      </c>
      <c r="MX4" s="1049">
        <f t="shared" ref="MX4:MX11" si="55">MIN(MV4,MW4)</f>
        <v>1.944</v>
      </c>
      <c r="MY4" s="1049"/>
      <c r="MZ4" s="5">
        <f t="shared" ref="MZ4:MZ11" si="56">(MY4-MX4)/MX4</f>
        <v>-1</v>
      </c>
      <c r="NA4" s="919" t="s">
        <v>1502</v>
      </c>
      <c r="NB4" s="919" t="s">
        <v>1502</v>
      </c>
      <c r="NC4" s="919" t="s">
        <v>1502</v>
      </c>
      <c r="ND4" s="919" t="s">
        <v>1502</v>
      </c>
      <c r="NE4" s="919" t="s">
        <v>1502</v>
      </c>
      <c r="NF4" s="919" t="s">
        <v>1502</v>
      </c>
      <c r="NG4" s="919">
        <v>1.85</v>
      </c>
      <c r="NH4" s="919" t="s">
        <v>1502</v>
      </c>
      <c r="NI4" s="919">
        <v>1.85</v>
      </c>
      <c r="NJ4" s="919">
        <v>1.94</v>
      </c>
      <c r="NK4" s="919" t="s">
        <v>1502</v>
      </c>
      <c r="NL4" s="1095">
        <v>2.02</v>
      </c>
      <c r="NM4" s="919">
        <v>2.09</v>
      </c>
      <c r="NN4" s="919">
        <v>1.81</v>
      </c>
      <c r="NO4" s="919">
        <v>1.79</v>
      </c>
      <c r="NP4" s="919">
        <f t="shared" si="1"/>
        <v>1.79</v>
      </c>
      <c r="NQ4" s="919">
        <v>1.79</v>
      </c>
      <c r="NR4" s="1095">
        <v>1.79</v>
      </c>
      <c r="NS4" s="919">
        <v>1.8120000000000001</v>
      </c>
      <c r="NT4" s="919">
        <v>1.92</v>
      </c>
      <c r="NU4" s="919">
        <v>1.83</v>
      </c>
      <c r="NV4" s="1095">
        <v>1.82</v>
      </c>
      <c r="NW4" s="919">
        <v>1.88</v>
      </c>
      <c r="NX4" s="919">
        <v>1.79</v>
      </c>
      <c r="NY4" s="1095">
        <v>1.79</v>
      </c>
      <c r="NZ4" s="919">
        <v>1.84</v>
      </c>
      <c r="OA4" s="919">
        <v>1.79</v>
      </c>
      <c r="OB4" s="919">
        <f t="shared" ref="OB4:OB12" si="57">MIN(NY4,OA4)</f>
        <v>1.79</v>
      </c>
      <c r="OC4" s="919">
        <v>1.83</v>
      </c>
      <c r="OD4" s="919">
        <v>1.87</v>
      </c>
      <c r="OE4" s="919">
        <f t="shared" ref="OE4:OE12" si="58">MIN(OB4,OD4)</f>
        <v>1.79</v>
      </c>
      <c r="OF4" s="919"/>
      <c r="OG4" s="919">
        <v>1.89</v>
      </c>
      <c r="OH4" s="1095">
        <v>1.8</v>
      </c>
      <c r="OI4" s="919">
        <v>1.9</v>
      </c>
      <c r="OJ4" s="919">
        <v>1.93</v>
      </c>
      <c r="OK4" s="1095">
        <v>1.83</v>
      </c>
      <c r="OL4" s="919">
        <v>1.89</v>
      </c>
      <c r="OM4" s="919">
        <v>1.94</v>
      </c>
      <c r="ON4" s="919">
        <v>1.95</v>
      </c>
      <c r="OO4" s="919">
        <f t="shared" ref="OO4:OO12" si="59">MIN(OK4,ON4)</f>
        <v>1.83</v>
      </c>
      <c r="OP4" s="919">
        <v>1.92</v>
      </c>
      <c r="OQ4" s="70">
        <v>1.86</v>
      </c>
      <c r="OR4" s="919">
        <v>1.99</v>
      </c>
      <c r="OS4" s="70">
        <f t="shared" ref="OS4:OS12" si="60">(MIN(OQ4:OR4))</f>
        <v>1.86</v>
      </c>
      <c r="OT4" s="919">
        <v>1.89</v>
      </c>
      <c r="OU4" s="70">
        <v>2.0299999999999998</v>
      </c>
      <c r="OV4" s="70">
        <f t="shared" ref="OV4:OV12" si="61">(MIN(OS4,OU4))</f>
        <v>1.86</v>
      </c>
      <c r="OW4" s="54">
        <v>1.86</v>
      </c>
      <c r="OX4" s="54">
        <f t="shared" ref="OX4:OX12" si="62">(MIN(OV4,OW4))</f>
        <v>1.86</v>
      </c>
      <c r="OY4" s="54">
        <v>1.87</v>
      </c>
      <c r="OZ4" s="1049">
        <v>1.968</v>
      </c>
      <c r="PA4" s="54">
        <f t="shared" ref="PA4:PA11" si="63">MIN(OX4,OZ4)</f>
        <v>1.86</v>
      </c>
      <c r="PB4" s="54">
        <v>1.86</v>
      </c>
      <c r="PC4" s="1049">
        <v>1.94</v>
      </c>
      <c r="PD4" s="54">
        <f t="shared" ref="PD4:PD12" si="64">MIN(PA4,PC4)</f>
        <v>1.86</v>
      </c>
      <c r="PE4" s="54">
        <v>1.86</v>
      </c>
      <c r="PF4" s="1049">
        <v>1.92</v>
      </c>
      <c r="PG4" s="70">
        <f>MIN(PD4,PF4)</f>
        <v>1.86</v>
      </c>
      <c r="PH4" s="54">
        <v>1.9139999999999999</v>
      </c>
      <c r="PI4" s="54">
        <v>1.91</v>
      </c>
      <c r="PJ4" s="54">
        <f t="shared" ref="PJ4:PJ12" si="65">MIN(PG4,PI4)</f>
        <v>1.86</v>
      </c>
      <c r="PK4" s="54">
        <v>1.9</v>
      </c>
      <c r="PL4" s="1049">
        <v>1.96</v>
      </c>
      <c r="PM4" s="1049">
        <f t="shared" si="2"/>
        <v>1.86</v>
      </c>
      <c r="PN4" s="1049">
        <v>1.93</v>
      </c>
      <c r="PO4" s="1049">
        <v>1.95</v>
      </c>
      <c r="PP4" s="1128">
        <f t="shared" ref="PP4:PP12" si="66">MIN(PM4,PO4)</f>
        <v>1.86</v>
      </c>
      <c r="PQ4" s="1049">
        <v>1.87</v>
      </c>
      <c r="PR4" s="1049">
        <v>1.96</v>
      </c>
      <c r="PS4" s="1128">
        <f>MIN(PO4,PQ4)</f>
        <v>1.87</v>
      </c>
      <c r="PT4" s="1049">
        <v>1.85</v>
      </c>
      <c r="PU4" s="1049">
        <v>1.92</v>
      </c>
      <c r="PV4" s="1128">
        <f t="shared" ref="PV4:PV12" si="67">MIN(PU4,PS4)</f>
        <v>1.87</v>
      </c>
      <c r="PW4" s="1049">
        <v>1.87</v>
      </c>
      <c r="PX4" s="1049">
        <v>1.9</v>
      </c>
      <c r="PY4" s="1049">
        <f t="shared" ref="PY4:PY12" si="68">MIN(PX4,PV4)</f>
        <v>1.87</v>
      </c>
      <c r="PZ4" s="1049">
        <v>1.91</v>
      </c>
      <c r="QA4" s="1049">
        <f t="shared" ref="QA4:QA12" si="69">MIN(PZ4,PY4)</f>
        <v>1.87</v>
      </c>
      <c r="QB4" s="1049"/>
      <c r="QC4" s="5">
        <f t="shared" ref="QC4:QC12" si="70">(QB4-QA4)/QA4</f>
        <v>-1</v>
      </c>
      <c r="QD4" s="919">
        <v>1.76</v>
      </c>
      <c r="QE4" s="919">
        <v>1.79</v>
      </c>
      <c r="QF4" s="919">
        <f t="shared" ref="QF4:QF11" si="71">MIN(QD4,QE4)</f>
        <v>1.76</v>
      </c>
      <c r="QG4" s="919"/>
      <c r="QH4" s="919">
        <v>1.9</v>
      </c>
      <c r="QI4" s="1095">
        <v>1.78</v>
      </c>
      <c r="QJ4" s="919">
        <v>1.81</v>
      </c>
      <c r="QK4" s="919">
        <v>1.93</v>
      </c>
      <c r="QL4" s="1095">
        <v>1.81</v>
      </c>
      <c r="QM4" s="919">
        <v>1.88</v>
      </c>
      <c r="QN4" s="919">
        <v>1.79</v>
      </c>
      <c r="QO4" s="919">
        <v>1.95</v>
      </c>
      <c r="QP4" s="919">
        <f t="shared" ref="QP4:QP11" si="72">MIN(QL4,QO4)</f>
        <v>1.81</v>
      </c>
      <c r="QQ4" s="919">
        <v>1.94</v>
      </c>
      <c r="QR4" s="70">
        <f t="shared" ref="QR4:QR11" si="73">(MIN(QP4,QQ4))</f>
        <v>1.81</v>
      </c>
      <c r="QS4" s="70">
        <v>1.94</v>
      </c>
      <c r="QT4" s="70">
        <f t="shared" ref="QT4:QT11" si="74">(MIN(QR4,QS4))</f>
        <v>1.81</v>
      </c>
      <c r="QU4" s="54">
        <v>1.94</v>
      </c>
      <c r="QV4" s="54">
        <v>1.84</v>
      </c>
      <c r="QW4" s="70">
        <f t="shared" ref="QW4:QW11" si="75">(MIN(QT4,QV4))</f>
        <v>1.81</v>
      </c>
      <c r="QX4" s="54">
        <v>1.823</v>
      </c>
      <c r="QY4" s="1049">
        <v>1.96</v>
      </c>
      <c r="QZ4" s="54">
        <f t="shared" ref="QZ4:QZ11" si="76">MIN(QW4,QY4)</f>
        <v>1.81</v>
      </c>
      <c r="RA4" s="54">
        <v>1.84</v>
      </c>
      <c r="RB4" s="1049">
        <v>1.95</v>
      </c>
      <c r="RC4" s="54">
        <f t="shared" ref="RC4:RC12" si="77">MIN(RB4,QZ4)</f>
        <v>1.81</v>
      </c>
      <c r="RD4" s="54">
        <v>1.84</v>
      </c>
      <c r="RE4" s="1049">
        <v>2.0390000000000001</v>
      </c>
      <c r="RF4" s="54">
        <f t="shared" ref="RF4:RF12" si="78">MIN(RE4,RC4)</f>
        <v>1.81</v>
      </c>
      <c r="RG4" s="1049">
        <v>1.97</v>
      </c>
      <c r="RH4" s="1049">
        <f t="shared" ref="RH4:RH12" si="79">MIN(RF4,RG4)</f>
        <v>1.81</v>
      </c>
      <c r="RI4" s="1049">
        <v>1.86</v>
      </c>
      <c r="RJ4" s="1049">
        <v>1.972</v>
      </c>
      <c r="RK4" s="1049">
        <f t="shared" ref="RK4:RK12" si="80">MIN(RH4,RJ4)</f>
        <v>1.81</v>
      </c>
      <c r="RL4" s="1049">
        <v>1.84</v>
      </c>
      <c r="RM4" s="1049">
        <v>1.93</v>
      </c>
      <c r="RN4" s="1049">
        <f t="shared" ref="RN4:RN12" si="81">MIN(RK4,RM4)</f>
        <v>1.81</v>
      </c>
      <c r="RO4" s="1049">
        <v>1.93</v>
      </c>
      <c r="RP4" s="70">
        <f t="shared" ref="RP4:RP11" si="82">MIN(RN4,RO4)</f>
        <v>1.81</v>
      </c>
      <c r="RQ4" s="1050">
        <v>1.91</v>
      </c>
      <c r="RR4" s="1049">
        <v>1.99</v>
      </c>
      <c r="RS4" s="1128">
        <f>MIN(RR4,RP4)</f>
        <v>1.81</v>
      </c>
      <c r="RT4" s="1049">
        <v>1.88</v>
      </c>
      <c r="RU4" s="1049">
        <v>1.93</v>
      </c>
      <c r="RV4" s="1128">
        <v>1.8</v>
      </c>
      <c r="RW4" s="1049">
        <v>1.83</v>
      </c>
      <c r="RX4" s="1049">
        <v>1.93</v>
      </c>
      <c r="RY4" s="1049">
        <f t="shared" ref="RY4:RY11" si="83">MIN(RX4,RV4)</f>
        <v>1.8</v>
      </c>
      <c r="RZ4" s="1049">
        <v>1.9</v>
      </c>
      <c r="SA4" s="1049">
        <v>1.95</v>
      </c>
      <c r="SB4" s="1049">
        <f t="shared" ref="SB4:SB11" si="84">MIN(SA4,RY4)</f>
        <v>1.8</v>
      </c>
      <c r="SC4" s="1049">
        <v>1.96</v>
      </c>
      <c r="SD4" s="1128">
        <v>1.93</v>
      </c>
      <c r="SE4" s="1049">
        <v>2.4300000000000002</v>
      </c>
      <c r="SF4" s="1049">
        <v>2.4300000000000002</v>
      </c>
      <c r="SG4" s="1128">
        <v>2.81</v>
      </c>
      <c r="SH4" s="1049">
        <v>2.87</v>
      </c>
      <c r="SI4" s="5">
        <f t="shared" ref="SI4:SI17" si="85">(SH4-SG4)/SG4</f>
        <v>2.1352313167259804E-2</v>
      </c>
      <c r="SJ4" s="919">
        <v>2.15</v>
      </c>
      <c r="SK4" s="919">
        <v>2.19</v>
      </c>
      <c r="SL4" s="70">
        <v>2.15</v>
      </c>
      <c r="SM4" s="52">
        <v>2.17</v>
      </c>
      <c r="SN4" s="52">
        <v>2.14</v>
      </c>
      <c r="SO4" s="70">
        <f t="shared" ref="SO4:SO11" si="86">(MIN(SL4:SN4))</f>
        <v>2.14</v>
      </c>
      <c r="SP4" s="52">
        <v>2.09</v>
      </c>
      <c r="SQ4" s="70">
        <v>2.17</v>
      </c>
      <c r="SR4" s="70">
        <v>2.14</v>
      </c>
      <c r="SS4" s="54">
        <v>2.1800000000000002</v>
      </c>
      <c r="ST4" s="70">
        <f t="shared" ref="ST4:ST11" si="87">(MIN(SR4,SS4))</f>
        <v>2.14</v>
      </c>
      <c r="SU4" s="54">
        <v>2.14</v>
      </c>
      <c r="SV4" s="1049">
        <v>2.17</v>
      </c>
      <c r="SW4" s="54">
        <f t="shared" ref="SW4:SW11" si="88">MIN(ST4,SV4)</f>
        <v>2.14</v>
      </c>
      <c r="SX4" s="54">
        <v>2.14</v>
      </c>
      <c r="SY4" s="1049">
        <v>2.17</v>
      </c>
      <c r="SZ4" s="70">
        <f t="shared" ref="SZ4:SZ12" si="89">MIN(SY4,SW4)</f>
        <v>2.14</v>
      </c>
      <c r="TA4" s="54">
        <v>2.19</v>
      </c>
      <c r="TB4" s="1049">
        <v>2.17</v>
      </c>
      <c r="TC4" s="54">
        <f t="shared" ref="TC4:TC12" si="90">MIN(TB4,SZ4)</f>
        <v>2.14</v>
      </c>
      <c r="TD4" s="54">
        <v>2.16</v>
      </c>
      <c r="TE4" s="1049">
        <v>2.15</v>
      </c>
      <c r="TF4" s="54">
        <f t="shared" ref="TF4:TF12" si="91">MIN(TC4,TE4)</f>
        <v>2.14</v>
      </c>
      <c r="TG4" s="54">
        <v>2.17</v>
      </c>
      <c r="TH4" s="1049">
        <v>2.11</v>
      </c>
      <c r="TI4" s="54">
        <f t="shared" ref="TI4:TI12" si="92">MIN(TF4,TH4)</f>
        <v>2.11</v>
      </c>
      <c r="TJ4" s="1049">
        <v>2.14</v>
      </c>
      <c r="TK4" s="1049">
        <f t="shared" ref="TK4:TK12" si="93">MIN(TI4,TJ4)</f>
        <v>2.11</v>
      </c>
      <c r="TL4" s="1049">
        <v>2.14</v>
      </c>
      <c r="TM4" s="1049">
        <v>2.13</v>
      </c>
      <c r="TN4" s="1049">
        <f t="shared" ref="TN4:TN11" si="94">MIN(TK4,TM4)</f>
        <v>2.11</v>
      </c>
      <c r="TO4" s="1049">
        <v>2.11</v>
      </c>
      <c r="TP4" s="1049">
        <v>2.15</v>
      </c>
      <c r="TQ4" s="1128">
        <f t="shared" ref="TQ4:TQ11" si="95">MIN(TP4,TN4)</f>
        <v>2.11</v>
      </c>
      <c r="TR4" s="1049">
        <v>2.14</v>
      </c>
      <c r="TS4" s="1049">
        <v>2.16</v>
      </c>
      <c r="TT4" s="1049">
        <f t="shared" ref="TT4:TT11" si="96">MIN(TS4,TQ4)</f>
        <v>2.11</v>
      </c>
      <c r="TU4" s="1049">
        <v>2.17</v>
      </c>
      <c r="TV4" s="1128">
        <f>MIN(TU4,TT4)</f>
        <v>2.11</v>
      </c>
      <c r="TW4" s="1049">
        <v>2.15</v>
      </c>
      <c r="TX4" s="1049">
        <v>2.12</v>
      </c>
      <c r="TY4" s="1128">
        <f t="shared" ref="TY4:TY11" si="97">MIN(TX4,TV4)</f>
        <v>2.11</v>
      </c>
      <c r="TZ4" s="1049">
        <v>2.25</v>
      </c>
      <c r="UA4" s="1049">
        <v>2.17</v>
      </c>
      <c r="UB4" s="1049">
        <f t="shared" ref="UB4:UB17" si="98">MIN(UA4,TY4)</f>
        <v>2.11</v>
      </c>
      <c r="UC4" s="1049">
        <v>2.89</v>
      </c>
      <c r="UD4" s="1128">
        <v>2.74</v>
      </c>
      <c r="UE4" s="1049">
        <v>2.83</v>
      </c>
      <c r="UF4" s="5">
        <f t="shared" ref="UF4:UF17" si="99">(UE4-UD4)/UD4</f>
        <v>3.2846715328467099E-2</v>
      </c>
      <c r="UG4" s="919">
        <v>2.09</v>
      </c>
      <c r="UH4" s="54">
        <v>1.96</v>
      </c>
      <c r="UI4" s="1095">
        <f t="shared" ref="UI4:UI12" si="100">(MIN(UG4,UH4))</f>
        <v>1.96</v>
      </c>
      <c r="UJ4" s="54">
        <v>1.89</v>
      </c>
      <c r="UK4" s="54">
        <v>1.93</v>
      </c>
      <c r="UL4" s="70">
        <f t="shared" ref="UL4:UL12" si="101">MIN(UI4,UK4)</f>
        <v>1.93</v>
      </c>
      <c r="UM4" s="70">
        <v>1.94</v>
      </c>
      <c r="UN4" s="70">
        <f t="shared" ref="UN4:UN12" si="102">MIN(UL4,UM4)</f>
        <v>1.93</v>
      </c>
      <c r="UO4" s="54">
        <v>1.96</v>
      </c>
      <c r="UP4" s="70">
        <f t="shared" ref="UP4:UP12" si="103">MIN(UN4,UO4)</f>
        <v>1.93</v>
      </c>
      <c r="UQ4" s="54">
        <v>1.93</v>
      </c>
      <c r="UR4" s="54">
        <v>1.95</v>
      </c>
      <c r="US4" s="1049">
        <v>1.93</v>
      </c>
      <c r="UT4" s="54">
        <f t="shared" ref="UT4:UT11" si="104">MIN(UP4,US4)</f>
        <v>1.93</v>
      </c>
      <c r="UU4" s="54">
        <v>1.93</v>
      </c>
      <c r="UV4" s="54">
        <v>1.93</v>
      </c>
      <c r="UW4" s="54">
        <v>1.91</v>
      </c>
      <c r="UX4" s="1049">
        <v>1.93</v>
      </c>
      <c r="UY4" s="1049">
        <v>1.93</v>
      </c>
      <c r="UZ4" s="54">
        <f t="shared" ref="UZ4:UZ12" si="105">MIN(UX4,UT4)</f>
        <v>1.93</v>
      </c>
      <c r="VA4" s="1049">
        <v>2</v>
      </c>
      <c r="VB4" s="1049">
        <v>1.97</v>
      </c>
      <c r="VC4" s="1049">
        <f t="shared" ref="VC4:VC12" si="106">MIN(UZ4,VA4)</f>
        <v>1.93</v>
      </c>
      <c r="VD4" s="1049">
        <v>1.93</v>
      </c>
      <c r="VE4" s="1049">
        <v>1.94</v>
      </c>
      <c r="VF4" s="1049">
        <f t="shared" ref="VF4:VF12" si="107">MIN(VC4,VD4)</f>
        <v>1.93</v>
      </c>
      <c r="VG4" s="1049">
        <v>1.95</v>
      </c>
      <c r="VH4" s="1049">
        <v>1.97</v>
      </c>
      <c r="VI4" s="1049">
        <f t="shared" ref="VI4:VI12" si="108">MIN(VF4,VG4)</f>
        <v>1.93</v>
      </c>
      <c r="VJ4" s="1049">
        <v>1.93</v>
      </c>
      <c r="VK4" s="1049">
        <v>1.96</v>
      </c>
      <c r="VL4" s="1049">
        <v>1.94</v>
      </c>
      <c r="VM4" s="1049">
        <v>1.93</v>
      </c>
      <c r="VN4" s="1049">
        <f t="shared" ref="VN4:VN12" si="109">MIN(VI4,VL4)</f>
        <v>1.93</v>
      </c>
      <c r="VO4" s="1049">
        <v>1.94</v>
      </c>
      <c r="VP4" s="1049">
        <v>1.9709999999999999</v>
      </c>
      <c r="VQ4" s="1049">
        <v>1.97</v>
      </c>
      <c r="VR4" s="1049">
        <v>1.9527999999999999</v>
      </c>
      <c r="VS4" s="1049">
        <f t="shared" ref="VS4:VS12" si="110">MIN(VN4,VQ4)</f>
        <v>1.93</v>
      </c>
      <c r="VT4" s="1049">
        <v>1.9</v>
      </c>
      <c r="VU4" s="1049">
        <f t="shared" ref="VU4:VU12" si="111">MIN(VT4,VS4)</f>
        <v>1.9</v>
      </c>
      <c r="VV4" s="1049">
        <v>1.92</v>
      </c>
      <c r="VW4" s="1049">
        <v>1.9249999999999998</v>
      </c>
      <c r="VX4" s="1049">
        <f t="shared" si="3"/>
        <v>1.9</v>
      </c>
      <c r="VY4" s="1049">
        <v>1.98</v>
      </c>
      <c r="VZ4" s="1049">
        <v>1.99</v>
      </c>
      <c r="WA4" s="1049">
        <v>1.93</v>
      </c>
      <c r="WB4" s="1049">
        <v>1.94</v>
      </c>
      <c r="WC4" s="1049">
        <f t="shared" ref="WC4:WC12" si="112">MIN(WB4,VX4)</f>
        <v>1.9</v>
      </c>
      <c r="WD4" s="1049">
        <v>1.96</v>
      </c>
      <c r="WE4" s="1049">
        <v>1.9</v>
      </c>
      <c r="WF4" s="1049">
        <f t="shared" ref="WF4:WF12" si="113">MIN(WE4,WC4)</f>
        <v>1.9</v>
      </c>
      <c r="WG4" s="1049">
        <v>1.93</v>
      </c>
      <c r="WH4" s="1049">
        <f t="shared" ref="WH4:WH12" si="114">MIN(WG4,WF4)</f>
        <v>1.9</v>
      </c>
      <c r="WI4" s="1049"/>
      <c r="WJ4" s="1049">
        <v>1.94</v>
      </c>
      <c r="WK4" s="1049">
        <f t="shared" ref="WK4:WK18" si="115">MIN(WJ4,WH4)</f>
        <v>1.9</v>
      </c>
      <c r="WL4" s="1049"/>
      <c r="WM4" s="1049">
        <v>1.79</v>
      </c>
      <c r="WN4" s="1049">
        <v>1.8</v>
      </c>
      <c r="WO4" s="1049"/>
      <c r="WP4" s="1049">
        <v>1.87</v>
      </c>
      <c r="WQ4" s="1049">
        <v>1.79</v>
      </c>
      <c r="WR4" s="1049">
        <f t="shared" ref="WR4:WR18" si="116">MIN(WQ4,WN4)</f>
        <v>1.79</v>
      </c>
      <c r="WS4" s="1049"/>
      <c r="WT4" s="1049"/>
      <c r="WU4" s="5">
        <f t="shared" ref="WU4:WU18" si="117">(WS4-WR4)/WR4</f>
        <v>-1</v>
      </c>
      <c r="WV4" s="5">
        <f t="shared" ref="WV4:WV18" si="118">(WT4-WR4)/WR4</f>
        <v>-1</v>
      </c>
      <c r="WW4" s="5">
        <f t="shared" si="4"/>
        <v>-1.0362694300518144E-2</v>
      </c>
      <c r="WX4" s="1307">
        <v>1.63</v>
      </c>
      <c r="WY4" s="46">
        <v>1.7649999999999999</v>
      </c>
      <c r="WZ4" s="54">
        <v>1.64</v>
      </c>
      <c r="XA4" s="46">
        <f t="shared" ref="XA4:XA11" si="119">MIN(WX4,WZ4)</f>
        <v>1.63</v>
      </c>
      <c r="XB4" s="46">
        <v>1.66</v>
      </c>
      <c r="XC4" s="1049">
        <v>1.68</v>
      </c>
      <c r="XD4" s="46">
        <f t="shared" si="5"/>
        <v>1.63</v>
      </c>
      <c r="XE4" s="1049">
        <v>1.68</v>
      </c>
      <c r="XF4" s="46">
        <f t="shared" ref="XF4:XF11" si="120">MIN(XE4,XD4)</f>
        <v>1.63</v>
      </c>
      <c r="XG4" s="1049">
        <v>1.68</v>
      </c>
      <c r="XH4" s="46">
        <f t="shared" ref="XH4:XH11" si="121">MIN(XG4,XF4)</f>
        <v>1.63</v>
      </c>
      <c r="XI4" s="1049">
        <v>1.69</v>
      </c>
      <c r="XJ4" s="46">
        <f t="shared" ref="XJ4:XJ11" si="122">MIN(XI4,XH4)</f>
        <v>1.63</v>
      </c>
      <c r="XK4" s="1049">
        <v>1.65</v>
      </c>
      <c r="XL4" s="1049">
        <f t="shared" ref="XL4:XL17" si="123">MIN(XK4,XJ4)</f>
        <v>1.63</v>
      </c>
      <c r="XM4" s="1049">
        <v>2.4500000000000002</v>
      </c>
      <c r="XN4" s="1049">
        <f t="shared" ref="XN4:XN7" si="124">MIN(XM4,XL4)</f>
        <v>1.63</v>
      </c>
      <c r="XO4" s="1049">
        <v>1.68</v>
      </c>
      <c r="XP4" s="1049">
        <v>2.4500000000000002</v>
      </c>
      <c r="XQ4" s="1128">
        <v>1.62</v>
      </c>
      <c r="XR4" s="1049">
        <v>1.66</v>
      </c>
      <c r="XS4" s="1222">
        <f t="shared" ref="XS4:XS17" si="125">(XR4-XQ4)/XQ4</f>
        <v>2.4691358024691242E-2</v>
      </c>
      <c r="XT4" s="1311">
        <v>1.27</v>
      </c>
      <c r="XU4" s="37">
        <v>1.29</v>
      </c>
      <c r="XV4" s="37">
        <f t="shared" ref="XV4:XV11" si="126">MIN(XT4,XU4)</f>
        <v>1.27</v>
      </c>
      <c r="XW4" s="1049">
        <v>1.33</v>
      </c>
      <c r="XX4" s="37">
        <f t="shared" ref="XX4:XX11" si="127">MIN(XW4,XV4)</f>
        <v>1.27</v>
      </c>
      <c r="XY4" s="1049">
        <v>1.3</v>
      </c>
      <c r="XZ4" s="37">
        <f t="shared" ref="XZ4:XZ11" si="128">MIN(XY4,XX4)</f>
        <v>1.27</v>
      </c>
      <c r="YA4" s="1049">
        <v>1.31</v>
      </c>
      <c r="YB4" s="37">
        <f t="shared" ref="YB4:YB14" si="129">MIN(YA4,XZ4)</f>
        <v>1.27</v>
      </c>
      <c r="YC4" s="1049">
        <v>1.3</v>
      </c>
      <c r="YD4" s="46">
        <f t="shared" ref="YD4:YD14" si="130">MIN(YC4,YB4)</f>
        <v>1.27</v>
      </c>
      <c r="YE4" s="1049">
        <v>1.33</v>
      </c>
      <c r="YF4" s="1128">
        <f>MIN(YE4,YD4)</f>
        <v>1.27</v>
      </c>
      <c r="YG4" s="1049">
        <v>1.48</v>
      </c>
      <c r="YH4" s="1049">
        <v>1.51</v>
      </c>
      <c r="YI4" s="1128">
        <v>1.25</v>
      </c>
      <c r="YJ4" s="1049">
        <v>1.28</v>
      </c>
      <c r="YK4" s="1049">
        <v>1.51</v>
      </c>
      <c r="YL4" s="1049">
        <f t="shared" ref="YL4:YL17" si="131">MIN(YK4,YI4)</f>
        <v>1.25</v>
      </c>
      <c r="YM4" s="1049">
        <v>1.29</v>
      </c>
      <c r="YN4" s="1222">
        <f t="shared" ref="YN4:YN17" si="132">(YM4-YL4)/YL4</f>
        <v>3.2000000000000028E-2</v>
      </c>
      <c r="YO4" s="52">
        <v>1.93</v>
      </c>
      <c r="YP4" s="52">
        <v>1.94</v>
      </c>
      <c r="YQ4" s="54">
        <v>1.98</v>
      </c>
      <c r="YR4" s="54">
        <v>1.95</v>
      </c>
      <c r="YS4" s="54">
        <f t="shared" ref="YS4:YS12" si="133">MIN(YR4,YO4)</f>
        <v>1.93</v>
      </c>
      <c r="YT4" s="52">
        <v>1.94</v>
      </c>
      <c r="YU4" s="54">
        <f t="shared" ref="YU4:YU12" si="134">MIN(YT4,YS4)</f>
        <v>1.93</v>
      </c>
      <c r="YV4" s="52">
        <v>1.92</v>
      </c>
      <c r="YW4" s="70">
        <f t="shared" ref="YW4:YW12" si="135">MIN(YV4,YU4)</f>
        <v>1.92</v>
      </c>
      <c r="YX4" s="54">
        <v>1.91</v>
      </c>
      <c r="YY4" s="52">
        <v>1.92</v>
      </c>
      <c r="YZ4" s="70">
        <f>MIN(YY4,YW4)</f>
        <v>1.92</v>
      </c>
      <c r="ZA4" s="54">
        <v>1.9</v>
      </c>
      <c r="ZB4" s="52">
        <v>1.96</v>
      </c>
      <c r="ZC4" s="70">
        <f>MIN(ZB4,YZ4)</f>
        <v>1.92</v>
      </c>
      <c r="ZD4" s="46">
        <v>1.97</v>
      </c>
      <c r="ZE4" s="52">
        <v>1.98</v>
      </c>
      <c r="ZF4" s="58">
        <f t="shared" ref="ZF4:ZF18" si="136">MIN(ZE4,ZC4)</f>
        <v>1.92</v>
      </c>
      <c r="ZG4" s="54">
        <v>2.38</v>
      </c>
      <c r="ZH4" s="52">
        <f t="shared" ref="ZH4:ZH18" si="137">MIN(ZG4,ZF4)</f>
        <v>1.92</v>
      </c>
      <c r="ZI4" s="54">
        <v>2.38</v>
      </c>
      <c r="ZJ4" s="1049">
        <f t="shared" ref="ZJ4:ZJ18" si="138">MIN(ZI4,ZH4)</f>
        <v>1.92</v>
      </c>
      <c r="ZK4" s="58">
        <v>1.93</v>
      </c>
      <c r="ZL4" s="5">
        <f t="shared" ref="ZL4:ZL18" si="139">(ZK4-ZJ4)/ZJ4</f>
        <v>5.2083333333333382E-3</v>
      </c>
      <c r="ZM4" s="1049">
        <v>1.39</v>
      </c>
      <c r="ZN4" s="1049">
        <v>1.37</v>
      </c>
      <c r="ZO4" s="1049">
        <v>1.38</v>
      </c>
      <c r="ZP4" s="1049">
        <f t="shared" ref="ZP4:ZP12" si="140">ZM4</f>
        <v>1.39</v>
      </c>
      <c r="ZQ4" s="1049">
        <v>1.41</v>
      </c>
      <c r="ZR4" s="1128">
        <f t="shared" ref="ZR4:ZR11" si="141">MIN(ZQ4,ZP4)</f>
        <v>1.39</v>
      </c>
      <c r="ZS4" s="1049">
        <v>1.37</v>
      </c>
      <c r="ZT4" s="1049">
        <v>1.41</v>
      </c>
      <c r="ZU4" s="1049">
        <f t="shared" ref="ZU4:ZU14" si="142">MIN(ZT4,ZR4)</f>
        <v>1.39</v>
      </c>
      <c r="ZV4" s="1049">
        <v>1.39</v>
      </c>
      <c r="ZW4" s="46">
        <f t="shared" ref="ZW4:ZW14" si="143">MIN(ZV4,ZU4)</f>
        <v>1.39</v>
      </c>
      <c r="ZX4" s="52"/>
      <c r="ZY4" s="52">
        <v>1.37</v>
      </c>
      <c r="ZZ4" s="1049">
        <f t="shared" ref="ZZ4:ZZ17" si="144">MIN(ZY4,ZW4)</f>
        <v>1.37</v>
      </c>
      <c r="AAA4" s="1049">
        <v>1.77</v>
      </c>
      <c r="AAB4" s="353">
        <v>1.38</v>
      </c>
      <c r="AAC4" s="40">
        <v>1.39</v>
      </c>
      <c r="AAD4" s="1049">
        <v>1.77</v>
      </c>
      <c r="AAE4" s="1049">
        <f t="shared" ref="AAE4:AAE17" si="145">MIN(AAD4,AAB4)</f>
        <v>1.38</v>
      </c>
      <c r="AAF4" s="1049"/>
      <c r="AAG4" s="1224">
        <f t="shared" ref="AAG4:AAG17" si="146">(AAF4-AAE4)/AAE4</f>
        <v>-1</v>
      </c>
      <c r="AAH4" s="1049">
        <v>1.1200000000000001</v>
      </c>
      <c r="AAI4" s="1128">
        <v>1.1299999999999999</v>
      </c>
      <c r="AAJ4" s="1049">
        <v>1.1499999999999999</v>
      </c>
      <c r="AAK4" s="1049">
        <v>1.1599999999999999</v>
      </c>
      <c r="AAL4" s="1049">
        <v>1.1200000000000001</v>
      </c>
      <c r="AAM4" s="1049">
        <f t="shared" ref="AAM4:AAM18" si="147">AAL4</f>
        <v>1.1200000000000001</v>
      </c>
      <c r="AAN4" s="1049"/>
      <c r="AAO4" s="1224">
        <f t="shared" ref="AAO4:AAO18" si="148">(AAN4-AAM4)/AAM4</f>
        <v>-1</v>
      </c>
      <c r="AAP4" s="1049">
        <v>1.21</v>
      </c>
      <c r="AAQ4" s="1049">
        <f t="shared" si="7"/>
        <v>1.21</v>
      </c>
      <c r="AAR4" s="1049">
        <v>1.23</v>
      </c>
      <c r="AAS4" s="32">
        <v>1.21</v>
      </c>
      <c r="AAT4" s="70">
        <v>1.23</v>
      </c>
      <c r="AAU4" s="1049">
        <v>1.24</v>
      </c>
      <c r="AAV4" s="32">
        <v>1.21</v>
      </c>
      <c r="AAW4" s="52">
        <f t="shared" ref="AAW4:AAW18" si="149">AAV4</f>
        <v>1.21</v>
      </c>
      <c r="AAX4" s="1049"/>
      <c r="AAY4" s="1224">
        <f t="shared" ref="AAY4:AAY18" si="150">(AAX4-AAW4)/AAW4</f>
        <v>-1</v>
      </c>
      <c r="AAZ4" s="9">
        <v>1.1000000000000001</v>
      </c>
      <c r="ABA4" s="1128">
        <v>1.1100000000000001</v>
      </c>
      <c r="ABB4" s="1049">
        <v>1.1299999999999999</v>
      </c>
      <c r="ABC4" s="9">
        <v>1.1000000000000001</v>
      </c>
      <c r="ABD4" s="1049">
        <f t="shared" ref="ABD4:ABD18" si="151">ABC4</f>
        <v>1.1000000000000001</v>
      </c>
      <c r="ABE4" s="1049"/>
      <c r="ABF4" s="1224">
        <f t="shared" ref="ABF4:ABF18" si="152">(ABE4-ABD4)/ABD4</f>
        <v>-1</v>
      </c>
      <c r="ABG4" s="52"/>
      <c r="ABH4" s="54"/>
      <c r="ABI4" s="1050"/>
      <c r="ABJ4" s="14"/>
      <c r="ABK4" s="14" t="str">
        <f t="shared" si="9"/>
        <v xml:space="preserve">1. Better than baseline </v>
      </c>
      <c r="ABL4" s="14" t="str">
        <f t="shared" si="10"/>
        <v xml:space="preserve">1. Better than baseline </v>
      </c>
      <c r="ABM4" s="14" t="str">
        <f t="shared" si="11"/>
        <v>2. Within 10% deviation from baseline</v>
      </c>
      <c r="ABN4" s="14" t="str">
        <f t="shared" si="12"/>
        <v>2. Within 10% deviation from baseline</v>
      </c>
      <c r="ABO4" s="14" t="str">
        <f t="shared" si="13"/>
        <v xml:space="preserve">1. Better than baseline </v>
      </c>
      <c r="ABP4" s="14" t="str">
        <f t="shared" si="14"/>
        <v xml:space="preserve">1. Better than baseline </v>
      </c>
      <c r="ABQ4" s="14" t="str">
        <f t="shared" si="15"/>
        <v xml:space="preserve">1. Better than baseline </v>
      </c>
      <c r="ABR4" s="14" t="str">
        <f t="shared" si="16"/>
        <v xml:space="preserve">1. Better than baseline </v>
      </c>
      <c r="ABS4" s="14" t="str">
        <f t="shared" si="17"/>
        <v>2. Within 10% deviation from baseline</v>
      </c>
      <c r="ABT4" s="14" t="str">
        <f t="shared" si="18"/>
        <v>2. Within 10% deviation from baseline</v>
      </c>
      <c r="ABU4" s="14" t="str">
        <f t="shared" si="19"/>
        <v xml:space="preserve">1. Better than baseline </v>
      </c>
      <c r="ABV4" s="14" t="str">
        <f t="shared" si="20"/>
        <v>2. Within 10% deviation from baseline</v>
      </c>
      <c r="ABW4" s="14" t="str">
        <f t="shared" ref="ABW4:ABW18" si="153">IF(ISBLANK(YN4),"4.Blocker/Not Executed",IF(AND(YN4&lt;=0%),"1. Better than baseline ",IF(AND(YN4&lt;=10%,YN4&gt;=0%),"2. Within 10% deviation from baseline",IF(AND(YN4&gt;=10%),"3. Missing baseline"))))</f>
        <v>2. Within 10% deviation from baseline</v>
      </c>
      <c r="ABX4" s="14" t="str">
        <f t="shared" ref="ABX4:ABX18" si="154">IF(ISBLANK(ZL4),"4.Blocker/Not Executed",IF(AND(ZL4&lt;=0%),"1. Better than baseline ",IF(AND(ZL4&lt;=10%,ZL4&gt;=0%),"2. Within 10% deviation from baseline",IF(AND(ZL4&gt;=10%),"3. Missing baseline"))))</f>
        <v>2. Within 10% deviation from baseline</v>
      </c>
      <c r="ABY4" s="14" t="str">
        <f t="shared" ref="ABY4:ABY18" si="155">IF(ISBLANK(AAG4),"4.Blocker/Not Executed",IF(AND(AAG4&lt;=0%),"1. Better than baseline ",IF(AND(AAG4&lt;=10%,AAG4&gt;=0%),"2. Within 10% deviation from baseline",IF(AND(AAG4&gt;=10%),"3. Missing baseline"))))</f>
        <v xml:space="preserve">1. Better than baseline </v>
      </c>
    </row>
    <row r="5" spans="1:753" ht="15" thickBot="1" x14ac:dyDescent="0.35">
      <c r="A5" s="176">
        <v>3</v>
      </c>
      <c r="B5" s="176" t="s">
        <v>19</v>
      </c>
      <c r="C5" s="176" t="s">
        <v>1254</v>
      </c>
      <c r="D5" s="83" t="s">
        <v>3084</v>
      </c>
      <c r="E5" s="83" t="s">
        <v>3084</v>
      </c>
      <c r="F5" s="83" t="s">
        <v>3086</v>
      </c>
      <c r="G5" s="84" t="s">
        <v>3086</v>
      </c>
      <c r="H5" s="1049" t="s">
        <v>1502</v>
      </c>
      <c r="I5" s="58">
        <v>3.53</v>
      </c>
      <c r="J5" s="52" t="s">
        <v>1502</v>
      </c>
      <c r="K5" s="52" t="s">
        <v>1502</v>
      </c>
      <c r="L5" s="52" t="s">
        <v>1502</v>
      </c>
      <c r="M5" s="52" t="s">
        <v>1502</v>
      </c>
      <c r="N5" s="58">
        <v>3.77</v>
      </c>
      <c r="O5" s="52" t="s">
        <v>1502</v>
      </c>
      <c r="P5" s="353">
        <v>3.71</v>
      </c>
      <c r="Q5" s="58">
        <v>3.63</v>
      </c>
      <c r="R5" s="353">
        <v>3.55</v>
      </c>
      <c r="S5" s="58">
        <v>3.38</v>
      </c>
      <c r="T5" s="58">
        <v>3.67</v>
      </c>
      <c r="U5" s="353">
        <v>3.9980000000000002</v>
      </c>
      <c r="V5" s="58">
        <v>4.056</v>
      </c>
      <c r="W5" s="58">
        <v>3.87</v>
      </c>
      <c r="X5" s="353">
        <v>3.7290000000000001</v>
      </c>
      <c r="Y5" s="58">
        <v>3.83</v>
      </c>
      <c r="Z5" s="58">
        <v>3.73</v>
      </c>
      <c r="AA5" s="58">
        <v>3.69</v>
      </c>
      <c r="AB5" s="353">
        <v>3.63</v>
      </c>
      <c r="AC5" s="58">
        <v>3.64</v>
      </c>
      <c r="AD5" s="58">
        <v>3.84</v>
      </c>
      <c r="AE5" s="58">
        <v>3.6179999999999999</v>
      </c>
      <c r="AF5" s="58">
        <v>3.6</v>
      </c>
      <c r="AG5" s="58">
        <v>4.07</v>
      </c>
      <c r="AH5" s="353">
        <v>3.67</v>
      </c>
      <c r="AI5" s="58">
        <v>3.72</v>
      </c>
      <c r="AJ5" s="58">
        <v>3.7</v>
      </c>
      <c r="AK5" s="58">
        <v>3.93</v>
      </c>
      <c r="AL5" s="353">
        <v>3.83</v>
      </c>
      <c r="AM5" s="58">
        <v>3.89</v>
      </c>
      <c r="AN5" s="52">
        <v>3.76</v>
      </c>
      <c r="AO5" s="353">
        <v>3.71</v>
      </c>
      <c r="AP5" s="58">
        <v>3.69</v>
      </c>
      <c r="AQ5" s="52">
        <v>4.26</v>
      </c>
      <c r="AR5" s="92">
        <v>3.74</v>
      </c>
      <c r="AS5" s="52">
        <v>3.76</v>
      </c>
      <c r="AT5" s="52">
        <v>3.88</v>
      </c>
      <c r="AU5" s="52">
        <v>3.71</v>
      </c>
      <c r="AV5" s="52">
        <f t="shared" si="21"/>
        <v>3.71</v>
      </c>
      <c r="AW5" s="58">
        <v>4.1100000000000003</v>
      </c>
      <c r="AX5" s="58">
        <f t="shared" si="22"/>
        <v>3.71</v>
      </c>
      <c r="AY5" s="52"/>
      <c r="AZ5" s="885">
        <f t="shared" si="23"/>
        <v>-1</v>
      </c>
      <c r="BA5" s="32" t="s">
        <v>1502</v>
      </c>
      <c r="BB5" s="32" t="s">
        <v>1502</v>
      </c>
      <c r="BC5" s="32" t="s">
        <v>1502</v>
      </c>
      <c r="BD5" s="32" t="s">
        <v>1502</v>
      </c>
      <c r="BE5" s="32" t="s">
        <v>1502</v>
      </c>
      <c r="BF5" s="32" t="s">
        <v>1502</v>
      </c>
      <c r="BG5" s="32" t="s">
        <v>1502</v>
      </c>
      <c r="BH5" s="32">
        <v>4.96</v>
      </c>
      <c r="BI5" s="32">
        <v>5.01</v>
      </c>
      <c r="BJ5" s="32" t="s">
        <v>1502</v>
      </c>
      <c r="BK5" s="1094">
        <v>3.6640000000000001</v>
      </c>
      <c r="BL5" s="32">
        <v>3.68</v>
      </c>
      <c r="BM5" s="32">
        <v>3.8149999999999999</v>
      </c>
      <c r="BN5" s="32">
        <v>3.79</v>
      </c>
      <c r="BO5" s="32">
        <v>5.41</v>
      </c>
      <c r="BP5" s="1094">
        <v>5.4</v>
      </c>
      <c r="BQ5" s="32">
        <v>5.38</v>
      </c>
      <c r="BR5" s="32">
        <v>5.41</v>
      </c>
      <c r="BS5" s="32">
        <f>MIN(BP5,BR5)</f>
        <v>5.4</v>
      </c>
      <c r="BT5" s="32"/>
      <c r="BU5" s="885">
        <f>(BT5-BS5)/BS5</f>
        <v>-1</v>
      </c>
      <c r="BV5" s="32" t="s">
        <v>1502</v>
      </c>
      <c r="BW5" s="32" t="s">
        <v>1502</v>
      </c>
      <c r="BX5" s="32" t="s">
        <v>1502</v>
      </c>
      <c r="BY5" s="32" t="s">
        <v>1502</v>
      </c>
      <c r="BZ5" s="32" t="s">
        <v>1502</v>
      </c>
      <c r="CA5" s="32" t="s">
        <v>1502</v>
      </c>
      <c r="CB5" s="32" t="s">
        <v>1502</v>
      </c>
      <c r="CC5" s="1094">
        <v>5.49</v>
      </c>
      <c r="CD5" s="32">
        <v>5.52</v>
      </c>
      <c r="CE5" s="32" t="s">
        <v>1502</v>
      </c>
      <c r="CF5" s="1094">
        <v>3.8980000000000001</v>
      </c>
      <c r="CG5" s="32">
        <v>4.0199999999999996</v>
      </c>
      <c r="CH5" s="32">
        <v>5.15</v>
      </c>
      <c r="CI5" s="32">
        <f>MIN(CF5,CH5)</f>
        <v>3.8980000000000001</v>
      </c>
      <c r="CJ5" s="32">
        <v>4.3</v>
      </c>
      <c r="CK5" s="1094">
        <v>4.01</v>
      </c>
      <c r="CL5" s="32">
        <v>4.16</v>
      </c>
      <c r="CM5" s="32">
        <v>5.46</v>
      </c>
      <c r="CN5" s="1094">
        <v>5.44</v>
      </c>
      <c r="CO5" s="32">
        <v>4.1500000000000004</v>
      </c>
      <c r="CP5" s="32">
        <v>5.43</v>
      </c>
      <c r="CQ5" s="32">
        <v>4.43</v>
      </c>
      <c r="CR5" s="32">
        <v>4.5599999999999996</v>
      </c>
      <c r="CS5" s="32">
        <v>4.6100000000000003</v>
      </c>
      <c r="CT5" s="32">
        <v>4.43</v>
      </c>
      <c r="CU5" s="1094">
        <v>4.4000000000000004</v>
      </c>
      <c r="CV5" s="32">
        <v>4.42</v>
      </c>
      <c r="CW5" s="32">
        <v>4.3899999999999997</v>
      </c>
      <c r="CX5" s="32">
        <v>4.09</v>
      </c>
      <c r="CY5" s="32">
        <v>4.51</v>
      </c>
      <c r="CZ5" s="1094">
        <v>4.32</v>
      </c>
      <c r="DA5" s="32">
        <v>4.5</v>
      </c>
      <c r="DB5" s="32">
        <v>4.234</v>
      </c>
      <c r="DC5" s="32">
        <v>4.3499999999999996</v>
      </c>
      <c r="DD5" s="1094">
        <v>4.08</v>
      </c>
      <c r="DE5" s="32">
        <v>4.0599999999999996</v>
      </c>
      <c r="DF5" s="32">
        <v>4.18</v>
      </c>
      <c r="DG5" s="1094">
        <f>MIN(DD5,DF5)</f>
        <v>4.08</v>
      </c>
      <c r="DH5" s="32">
        <v>4.1100000000000003</v>
      </c>
      <c r="DI5" s="32">
        <v>4.18</v>
      </c>
      <c r="DJ5" s="1094">
        <v>4.08</v>
      </c>
      <c r="DK5" s="32">
        <v>4.01</v>
      </c>
      <c r="DL5" s="32">
        <v>4.28</v>
      </c>
      <c r="DM5" s="92">
        <f t="shared" si="24"/>
        <v>4.08</v>
      </c>
      <c r="DN5" s="52">
        <v>4.29</v>
      </c>
      <c r="DO5" s="32">
        <v>4.33</v>
      </c>
      <c r="DP5" s="6">
        <f t="shared" si="25"/>
        <v>6.1274509803921566E-2</v>
      </c>
      <c r="DQ5" s="32" t="s">
        <v>1502</v>
      </c>
      <c r="DR5" s="32" t="s">
        <v>1502</v>
      </c>
      <c r="DS5" s="32" t="s">
        <v>1502</v>
      </c>
      <c r="DT5" s="32" t="s">
        <v>1502</v>
      </c>
      <c r="DU5" s="29">
        <v>3.52</v>
      </c>
      <c r="DV5" s="32">
        <v>4.1040000000000001</v>
      </c>
      <c r="DW5" s="32" t="s">
        <v>1502</v>
      </c>
      <c r="DX5" s="32">
        <v>4.05</v>
      </c>
      <c r="DY5" s="32" t="s">
        <v>1502</v>
      </c>
      <c r="DZ5" s="1094">
        <v>4.0199999999999996</v>
      </c>
      <c r="EA5" s="32">
        <v>4.0999999999999996</v>
      </c>
      <c r="EB5" s="32">
        <v>4.17</v>
      </c>
      <c r="EC5" s="32">
        <v>3.69</v>
      </c>
      <c r="ED5" s="32">
        <v>3.66</v>
      </c>
      <c r="EE5" s="32">
        <v>3.85</v>
      </c>
      <c r="EF5" s="1094">
        <v>4.33</v>
      </c>
      <c r="EG5" s="32">
        <v>4.3600000000000003</v>
      </c>
      <c r="EH5" s="32">
        <v>3.87</v>
      </c>
      <c r="EI5" s="1094">
        <v>3.9540000000000002</v>
      </c>
      <c r="EJ5" s="32">
        <v>3.98</v>
      </c>
      <c r="EK5" s="32">
        <v>3.94</v>
      </c>
      <c r="EL5" s="1094">
        <v>3.92</v>
      </c>
      <c r="EM5" s="32">
        <v>3.99</v>
      </c>
      <c r="EN5" s="32">
        <v>3.94</v>
      </c>
      <c r="EO5" s="32">
        <f t="shared" si="26"/>
        <v>3.94</v>
      </c>
      <c r="EP5" s="32">
        <v>4.04</v>
      </c>
      <c r="EQ5" s="32">
        <v>3.84</v>
      </c>
      <c r="ER5" s="1094">
        <v>3.92</v>
      </c>
      <c r="ES5" s="32">
        <v>4.1500000000000004</v>
      </c>
      <c r="ET5" s="32">
        <v>3.87</v>
      </c>
      <c r="EU5" s="32">
        <f t="shared" si="27"/>
        <v>3.87</v>
      </c>
      <c r="EV5" s="32">
        <v>3.84</v>
      </c>
      <c r="EW5" s="1094">
        <v>3.7</v>
      </c>
      <c r="EX5" s="32">
        <v>3.77</v>
      </c>
      <c r="EY5" s="32">
        <v>3.58</v>
      </c>
      <c r="EZ5" s="1094">
        <v>3.7</v>
      </c>
      <c r="FA5" s="32">
        <v>3.86</v>
      </c>
      <c r="FB5" s="32">
        <v>3.806</v>
      </c>
      <c r="FC5" s="1094">
        <v>3.71</v>
      </c>
      <c r="FD5" s="52">
        <v>3.91</v>
      </c>
      <c r="FE5" s="52">
        <v>3.87</v>
      </c>
      <c r="FF5" s="6">
        <f t="shared" si="28"/>
        <v>4.3126684636118635E-2</v>
      </c>
      <c r="FG5" s="4" t="s">
        <v>1502</v>
      </c>
      <c r="FH5" s="4" t="s">
        <v>1502</v>
      </c>
      <c r="FI5" s="4" t="s">
        <v>1502</v>
      </c>
      <c r="FJ5" s="4" t="s">
        <v>1502</v>
      </c>
      <c r="FK5" s="4" t="s">
        <v>1502</v>
      </c>
      <c r="FL5" s="4" t="s">
        <v>1502</v>
      </c>
      <c r="FM5" s="4" t="s">
        <v>1502</v>
      </c>
      <c r="FN5" s="4" t="s">
        <v>1502</v>
      </c>
      <c r="FO5" s="4" t="s">
        <v>1502</v>
      </c>
      <c r="FP5" s="4" t="s">
        <v>1502</v>
      </c>
      <c r="FQ5" s="4" t="s">
        <v>1502</v>
      </c>
      <c r="FR5" s="4" t="s">
        <v>1502</v>
      </c>
      <c r="FS5" s="32">
        <v>3.02</v>
      </c>
      <c r="FT5" s="4" t="s">
        <v>1502</v>
      </c>
      <c r="FU5" s="1094">
        <v>3.81</v>
      </c>
      <c r="FV5" s="32">
        <v>3.75</v>
      </c>
      <c r="FW5" s="32">
        <v>3.38</v>
      </c>
      <c r="FX5" s="32">
        <v>3.49</v>
      </c>
      <c r="FY5" s="1094">
        <v>3.78</v>
      </c>
      <c r="FZ5" s="32">
        <v>3.89</v>
      </c>
      <c r="GA5" s="32">
        <v>3.34</v>
      </c>
      <c r="GB5" s="1094">
        <v>3.88</v>
      </c>
      <c r="GC5" s="32">
        <v>3.97</v>
      </c>
      <c r="GD5" s="32">
        <v>4.12</v>
      </c>
      <c r="GE5" s="906">
        <v>3.77</v>
      </c>
      <c r="GF5" s="32">
        <v>3.91</v>
      </c>
      <c r="GG5" s="32">
        <v>3.6</v>
      </c>
      <c r="GH5" s="32">
        <v>3.62</v>
      </c>
      <c r="GI5" s="32">
        <v>4.28</v>
      </c>
      <c r="GJ5" s="1094">
        <v>3.46</v>
      </c>
      <c r="GK5" s="32">
        <v>3.52</v>
      </c>
      <c r="GL5" s="32">
        <v>3.55</v>
      </c>
      <c r="GM5" s="32">
        <v>4.28</v>
      </c>
      <c r="GN5" s="32">
        <f t="shared" si="29"/>
        <v>3.46</v>
      </c>
      <c r="GO5" s="32">
        <v>3.49</v>
      </c>
      <c r="GP5" s="32">
        <v>4.22</v>
      </c>
      <c r="GQ5" s="1094">
        <v>4.09</v>
      </c>
      <c r="GR5" s="32">
        <v>4.1900000000000004</v>
      </c>
      <c r="GS5" s="32">
        <v>4.08</v>
      </c>
      <c r="GT5" s="1094">
        <v>3.98</v>
      </c>
      <c r="GU5" s="32">
        <v>3.94</v>
      </c>
      <c r="GV5" s="32">
        <v>4.2</v>
      </c>
      <c r="GW5" s="1094">
        <v>3.802</v>
      </c>
      <c r="GX5" s="32">
        <v>3.89</v>
      </c>
      <c r="GY5" s="32">
        <v>4.4400000000000004</v>
      </c>
      <c r="GZ5" s="1094">
        <v>3.81</v>
      </c>
      <c r="HA5" s="32">
        <v>3.89</v>
      </c>
      <c r="HB5" s="32">
        <v>4.41</v>
      </c>
      <c r="HC5" s="92">
        <v>4.0359999999999996</v>
      </c>
      <c r="HD5" s="52">
        <v>4.12</v>
      </c>
      <c r="HE5" s="32">
        <v>4.33</v>
      </c>
      <c r="HF5" s="92">
        <v>4.7699999999999996</v>
      </c>
      <c r="HG5" s="32">
        <v>5.13</v>
      </c>
      <c r="HH5" s="92">
        <v>4.49</v>
      </c>
      <c r="HI5" s="92">
        <f t="shared" si="32"/>
        <v>4.49</v>
      </c>
      <c r="HJ5" s="52"/>
      <c r="HK5" s="6">
        <f t="shared" si="33"/>
        <v>-1</v>
      </c>
      <c r="HL5" s="32" t="s">
        <v>1502</v>
      </c>
      <c r="HM5" s="32" t="s">
        <v>1502</v>
      </c>
      <c r="HN5" s="32" t="s">
        <v>1502</v>
      </c>
      <c r="HO5" s="32" t="s">
        <v>1502</v>
      </c>
      <c r="HP5" s="32" t="s">
        <v>1502</v>
      </c>
      <c r="HQ5" s="32" t="s">
        <v>1502</v>
      </c>
      <c r="HR5" s="32">
        <v>3.5</v>
      </c>
      <c r="HS5" s="32" t="s">
        <v>1502</v>
      </c>
      <c r="HT5" s="1094">
        <v>4.84</v>
      </c>
      <c r="HU5" s="32">
        <v>4.71</v>
      </c>
      <c r="HV5" s="1094">
        <v>4.4000000000000004</v>
      </c>
      <c r="HW5" s="32">
        <v>4.3099999999999996</v>
      </c>
      <c r="HX5" s="32">
        <v>4.93</v>
      </c>
      <c r="HY5" s="1094">
        <v>4.43</v>
      </c>
      <c r="HZ5" s="32">
        <v>4.51</v>
      </c>
      <c r="IA5" s="32">
        <v>4.92</v>
      </c>
      <c r="IB5" s="1094">
        <v>4.43</v>
      </c>
      <c r="IC5" s="32">
        <v>4.74</v>
      </c>
      <c r="ID5" s="32">
        <v>4.17</v>
      </c>
      <c r="IE5" s="32">
        <v>4.63</v>
      </c>
      <c r="IF5" s="1094">
        <v>4.71</v>
      </c>
      <c r="IG5" s="32">
        <v>4.4400000000000004</v>
      </c>
      <c r="IH5" s="32">
        <v>4.67</v>
      </c>
      <c r="II5" s="32">
        <v>4.74</v>
      </c>
      <c r="IJ5" s="1094">
        <v>4.67</v>
      </c>
      <c r="IK5" s="32">
        <v>4.6100000000000003</v>
      </c>
      <c r="IL5" s="32">
        <v>4.74</v>
      </c>
      <c r="IM5" s="1094">
        <v>4.58</v>
      </c>
      <c r="IN5" s="32">
        <v>4.5199999999999996</v>
      </c>
      <c r="IO5" s="32">
        <v>4.7300000000000004</v>
      </c>
      <c r="IP5" s="1094">
        <v>4.21</v>
      </c>
      <c r="IQ5" s="32">
        <v>3.91</v>
      </c>
      <c r="IR5" s="32">
        <v>4.43</v>
      </c>
      <c r="IS5" s="1094">
        <v>4.25</v>
      </c>
      <c r="IT5" s="32">
        <v>4.1900000000000004</v>
      </c>
      <c r="IU5" s="32">
        <v>4.45</v>
      </c>
      <c r="IV5" s="1094">
        <v>4.38</v>
      </c>
      <c r="IW5" s="32">
        <v>4.32</v>
      </c>
      <c r="IX5" s="32">
        <v>4.34</v>
      </c>
      <c r="IY5" s="32">
        <v>4.6399999999999997</v>
      </c>
      <c r="IZ5" s="32">
        <f t="shared" si="34"/>
        <v>4.38</v>
      </c>
      <c r="JA5" s="32">
        <v>4.5199999999999996</v>
      </c>
      <c r="JB5" s="92">
        <v>4.38</v>
      </c>
      <c r="JC5" s="32">
        <v>4.49</v>
      </c>
      <c r="JD5" s="52">
        <v>4.41</v>
      </c>
      <c r="JE5" s="92">
        <f t="shared" si="35"/>
        <v>4.38</v>
      </c>
      <c r="JF5" s="52">
        <v>4.4000000000000004</v>
      </c>
      <c r="JG5" s="92">
        <v>5.55</v>
      </c>
      <c r="JH5" s="92">
        <f t="shared" si="36"/>
        <v>4.38</v>
      </c>
      <c r="JI5" s="52">
        <v>4.7</v>
      </c>
      <c r="JJ5" s="92">
        <f t="shared" si="37"/>
        <v>4.38</v>
      </c>
      <c r="JK5" s="52">
        <v>4.71</v>
      </c>
      <c r="JL5" s="1049">
        <v>4.71</v>
      </c>
      <c r="JM5" s="52">
        <f t="shared" si="38"/>
        <v>4.38</v>
      </c>
      <c r="JN5" s="52">
        <v>4.6500000000000004</v>
      </c>
      <c r="JO5" s="1049">
        <v>4.7699999999999996</v>
      </c>
      <c r="JP5" s="52">
        <f t="shared" si="39"/>
        <v>4.38</v>
      </c>
      <c r="JQ5" s="52"/>
      <c r="JR5" s="1049">
        <v>4.58</v>
      </c>
      <c r="JS5" s="52">
        <f t="shared" si="40"/>
        <v>4.38</v>
      </c>
      <c r="JT5" s="52">
        <v>4.55</v>
      </c>
      <c r="JU5" s="1049">
        <v>4.8</v>
      </c>
      <c r="JV5" s="52">
        <f t="shared" si="41"/>
        <v>4.38</v>
      </c>
      <c r="JW5" s="52">
        <v>4.7</v>
      </c>
      <c r="JX5" s="1049">
        <v>4.8</v>
      </c>
      <c r="JY5" s="1049">
        <f t="shared" si="42"/>
        <v>4.38</v>
      </c>
      <c r="JZ5" s="1049">
        <v>4.7300000000000004</v>
      </c>
      <c r="KA5" s="1049">
        <f t="shared" si="43"/>
        <v>4.38</v>
      </c>
      <c r="KB5" s="1049">
        <v>4.74</v>
      </c>
      <c r="KC5" s="1049">
        <v>4.54</v>
      </c>
      <c r="KD5" s="1049">
        <f t="shared" si="44"/>
        <v>4.38</v>
      </c>
      <c r="KE5" s="1049"/>
      <c r="KF5" s="6">
        <f t="shared" si="45"/>
        <v>-1</v>
      </c>
      <c r="KG5" s="32" t="s">
        <v>1502</v>
      </c>
      <c r="KH5" s="32" t="s">
        <v>1502</v>
      </c>
      <c r="KI5" s="32" t="s">
        <v>1502</v>
      </c>
      <c r="KJ5" s="32" t="s">
        <v>1502</v>
      </c>
      <c r="KK5" s="32" t="s">
        <v>1502</v>
      </c>
      <c r="KL5" s="1094">
        <v>3.72</v>
      </c>
      <c r="KM5" s="32">
        <v>3.53</v>
      </c>
      <c r="KN5" s="32" t="s">
        <v>1502</v>
      </c>
      <c r="KO5" s="1094">
        <v>4.79</v>
      </c>
      <c r="KP5" s="32">
        <v>4.84</v>
      </c>
      <c r="KQ5" s="32">
        <v>4.79</v>
      </c>
      <c r="KR5" s="1094">
        <v>4.79</v>
      </c>
      <c r="KS5" s="32">
        <v>4.8099999999999996</v>
      </c>
      <c r="KT5" s="32">
        <v>4.7699999999999996</v>
      </c>
      <c r="KU5" s="1094">
        <v>4.72</v>
      </c>
      <c r="KV5" s="32">
        <v>4.68</v>
      </c>
      <c r="KW5" s="32">
        <v>4.53</v>
      </c>
      <c r="KX5" s="1094">
        <v>4.68</v>
      </c>
      <c r="KY5" s="32">
        <v>4.67</v>
      </c>
      <c r="KZ5" s="32">
        <v>4.9000000000000004</v>
      </c>
      <c r="LA5" s="1094">
        <v>4.49</v>
      </c>
      <c r="LB5" s="32">
        <v>4.83</v>
      </c>
      <c r="LC5" s="32">
        <v>4.53</v>
      </c>
      <c r="LD5" s="32">
        <v>4.9000000000000004</v>
      </c>
      <c r="LE5" s="1094">
        <v>4.4400000000000004</v>
      </c>
      <c r="LF5" s="32">
        <v>4.4400000000000004</v>
      </c>
      <c r="LG5" s="32">
        <v>4.51</v>
      </c>
      <c r="LH5" s="1094">
        <v>4.3</v>
      </c>
      <c r="LI5" s="32">
        <v>3.9209999999999998</v>
      </c>
      <c r="LJ5" s="32">
        <v>4.38</v>
      </c>
      <c r="LK5" s="32">
        <v>4.18</v>
      </c>
      <c r="LL5" s="1094">
        <v>5.61</v>
      </c>
      <c r="LM5" s="32">
        <v>5.63</v>
      </c>
      <c r="LN5" s="32">
        <v>4.25</v>
      </c>
      <c r="LO5" s="1094">
        <v>5.28</v>
      </c>
      <c r="LP5" s="32">
        <v>5.38</v>
      </c>
      <c r="LQ5" s="32">
        <v>4.91</v>
      </c>
      <c r="LR5" s="1094">
        <f t="shared" si="46"/>
        <v>4.91</v>
      </c>
      <c r="LS5" s="32">
        <v>5.15</v>
      </c>
      <c r="LT5" s="32">
        <v>4.97</v>
      </c>
      <c r="LU5" s="92">
        <v>4.8099999999999996</v>
      </c>
      <c r="LV5" s="1049">
        <v>4.68</v>
      </c>
      <c r="LW5" s="1049">
        <v>4.6900000000000004</v>
      </c>
      <c r="LX5" s="52">
        <v>4.67</v>
      </c>
      <c r="LY5" s="92">
        <f t="shared" si="47"/>
        <v>4.67</v>
      </c>
      <c r="LZ5" s="32">
        <v>4.7699999999999996</v>
      </c>
      <c r="MA5" s="92">
        <v>4.66</v>
      </c>
      <c r="MB5" s="92">
        <v>4.66</v>
      </c>
      <c r="MC5" s="52">
        <v>4.827</v>
      </c>
      <c r="MD5" s="52">
        <f t="shared" si="48"/>
        <v>4.66</v>
      </c>
      <c r="ME5" s="52">
        <v>4.7</v>
      </c>
      <c r="MF5" s="1049">
        <v>4.87</v>
      </c>
      <c r="MG5" s="52">
        <f t="shared" si="49"/>
        <v>4.66</v>
      </c>
      <c r="MH5" s="52">
        <v>5.05</v>
      </c>
      <c r="MI5" s="1049">
        <v>4.6900000000000004</v>
      </c>
      <c r="MJ5" s="52">
        <f t="shared" si="50"/>
        <v>4.66</v>
      </c>
      <c r="MK5" s="52">
        <v>4.87</v>
      </c>
      <c r="ML5" s="1049">
        <v>4.57</v>
      </c>
      <c r="MM5" s="52">
        <f t="shared" si="51"/>
        <v>4.57</v>
      </c>
      <c r="MN5" s="52">
        <v>4.63</v>
      </c>
      <c r="MO5" s="1049">
        <v>4.92</v>
      </c>
      <c r="MP5" s="52">
        <f t="shared" si="52"/>
        <v>4.57</v>
      </c>
      <c r="MQ5" s="52">
        <v>4.6100000000000003</v>
      </c>
      <c r="MR5" s="1049">
        <v>4.9000000000000004</v>
      </c>
      <c r="MS5" s="1049">
        <f t="shared" si="53"/>
        <v>4.57</v>
      </c>
      <c r="MT5" s="1049">
        <v>4.59</v>
      </c>
      <c r="MU5" s="1049">
        <v>4.5599999999999996</v>
      </c>
      <c r="MV5" s="1049">
        <f t="shared" si="54"/>
        <v>4.5599999999999996</v>
      </c>
      <c r="MW5" s="1049">
        <v>4.55</v>
      </c>
      <c r="MX5" s="1049">
        <f t="shared" si="55"/>
        <v>4.55</v>
      </c>
      <c r="MY5" s="1049"/>
      <c r="MZ5" s="6">
        <f t="shared" si="56"/>
        <v>-1</v>
      </c>
      <c r="NA5" s="32" t="s">
        <v>1502</v>
      </c>
      <c r="NB5" s="32" t="s">
        <v>1502</v>
      </c>
      <c r="NC5" s="32" t="s">
        <v>1502</v>
      </c>
      <c r="ND5" s="32" t="s">
        <v>1502</v>
      </c>
      <c r="NE5" s="32" t="s">
        <v>1502</v>
      </c>
      <c r="NF5" s="32" t="s">
        <v>1502</v>
      </c>
      <c r="NG5" s="32">
        <v>2.78</v>
      </c>
      <c r="NH5" s="32" t="s">
        <v>1502</v>
      </c>
      <c r="NI5" s="32">
        <v>2.78</v>
      </c>
      <c r="NJ5" s="32">
        <v>2.96</v>
      </c>
      <c r="NK5" s="32" t="s">
        <v>1502</v>
      </c>
      <c r="NL5" s="1094">
        <v>3.32</v>
      </c>
      <c r="NM5" s="32">
        <v>3.36</v>
      </c>
      <c r="NN5" s="32">
        <v>3.73</v>
      </c>
      <c r="NO5" s="32">
        <v>3.7290000000000001</v>
      </c>
      <c r="NP5" s="32">
        <f t="shared" si="1"/>
        <v>3.32</v>
      </c>
      <c r="NQ5" s="32">
        <v>3.97</v>
      </c>
      <c r="NR5" s="1094">
        <v>4.1210000000000004</v>
      </c>
      <c r="NS5" s="32">
        <v>4.03</v>
      </c>
      <c r="NT5" s="32">
        <v>4.04</v>
      </c>
      <c r="NU5" s="32">
        <v>3.64</v>
      </c>
      <c r="NV5" s="1094">
        <v>4.04</v>
      </c>
      <c r="NW5" s="32">
        <v>4.09</v>
      </c>
      <c r="NX5" s="32">
        <v>3.53</v>
      </c>
      <c r="NY5" s="1094">
        <v>3.53</v>
      </c>
      <c r="NZ5" s="32">
        <v>3.68</v>
      </c>
      <c r="OA5" s="32">
        <v>3.53</v>
      </c>
      <c r="OB5" s="32">
        <f t="shared" si="57"/>
        <v>3.53</v>
      </c>
      <c r="OC5" s="32">
        <v>3.63</v>
      </c>
      <c r="OD5" s="32">
        <v>3.65</v>
      </c>
      <c r="OE5" s="32">
        <f t="shared" si="58"/>
        <v>3.53</v>
      </c>
      <c r="OF5" s="32"/>
      <c r="OG5" s="32">
        <v>3.48</v>
      </c>
      <c r="OH5" s="1094">
        <v>3.52</v>
      </c>
      <c r="OI5" s="32">
        <v>3.72</v>
      </c>
      <c r="OJ5" s="32">
        <v>3.5</v>
      </c>
      <c r="OK5" s="1094">
        <v>3.49</v>
      </c>
      <c r="OL5" s="32">
        <v>3.46</v>
      </c>
      <c r="OM5" s="32">
        <v>3.4</v>
      </c>
      <c r="ON5" s="32">
        <v>3.47</v>
      </c>
      <c r="OO5" s="32">
        <f t="shared" si="59"/>
        <v>3.47</v>
      </c>
      <c r="OP5" s="32">
        <v>3.34</v>
      </c>
      <c r="OQ5" s="92">
        <v>3.45</v>
      </c>
      <c r="OR5" s="32">
        <v>3.57</v>
      </c>
      <c r="OS5" s="92">
        <f t="shared" si="60"/>
        <v>3.45</v>
      </c>
      <c r="OT5" s="32">
        <v>3.67</v>
      </c>
      <c r="OU5" s="92">
        <v>4.87</v>
      </c>
      <c r="OV5" s="92">
        <f t="shared" si="61"/>
        <v>3.45</v>
      </c>
      <c r="OW5" s="52">
        <v>3.67</v>
      </c>
      <c r="OX5" s="52">
        <f t="shared" si="62"/>
        <v>3.45</v>
      </c>
      <c r="OY5" s="52">
        <v>3.64</v>
      </c>
      <c r="OZ5" s="1049">
        <v>4.9189999999999996</v>
      </c>
      <c r="PA5" s="52">
        <f t="shared" si="63"/>
        <v>3.45</v>
      </c>
      <c r="PB5" s="52">
        <v>3.49</v>
      </c>
      <c r="PC5" s="1049">
        <v>4.92</v>
      </c>
      <c r="PD5" s="52">
        <f t="shared" si="64"/>
        <v>3.45</v>
      </c>
      <c r="PE5" s="52">
        <v>3.7</v>
      </c>
      <c r="PF5" s="1049">
        <v>4.7699999999999996</v>
      </c>
      <c r="PG5" s="92">
        <v>3.5430000000000001</v>
      </c>
      <c r="PH5" s="52">
        <v>3.63</v>
      </c>
      <c r="PI5" s="52">
        <v>4.55</v>
      </c>
      <c r="PJ5" s="52">
        <f t="shared" si="65"/>
        <v>3.5430000000000001</v>
      </c>
      <c r="PK5" s="52">
        <v>3.71</v>
      </c>
      <c r="PL5" s="1049">
        <v>4.57</v>
      </c>
      <c r="PM5" s="1049">
        <f t="shared" si="2"/>
        <v>3.5430000000000001</v>
      </c>
      <c r="PN5" s="1049">
        <v>3.57</v>
      </c>
      <c r="PO5" s="1049">
        <v>4.6500000000000004</v>
      </c>
      <c r="PP5" s="1128">
        <f t="shared" si="66"/>
        <v>3.5430000000000001</v>
      </c>
      <c r="PQ5" s="1049">
        <v>3.83</v>
      </c>
      <c r="PR5" s="1049">
        <v>4.6100000000000003</v>
      </c>
      <c r="PS5" s="1128">
        <v>4.57</v>
      </c>
      <c r="PT5" s="1049">
        <v>4.55</v>
      </c>
      <c r="PU5" s="1049">
        <v>4.5999999999999996</v>
      </c>
      <c r="PV5" s="1128">
        <f t="shared" si="67"/>
        <v>4.57</v>
      </c>
      <c r="PW5" s="1049">
        <v>4.67</v>
      </c>
      <c r="PX5" s="1049">
        <v>4.59</v>
      </c>
      <c r="PY5" s="1049">
        <f t="shared" si="68"/>
        <v>4.57</v>
      </c>
      <c r="PZ5" s="1049">
        <v>4.53</v>
      </c>
      <c r="QA5" s="1049">
        <f t="shared" si="69"/>
        <v>4.53</v>
      </c>
      <c r="QB5" s="1049"/>
      <c r="QC5" s="6">
        <f t="shared" si="70"/>
        <v>-1</v>
      </c>
      <c r="QD5" s="32">
        <v>4.21</v>
      </c>
      <c r="QE5" s="32">
        <v>4.0599999999999996</v>
      </c>
      <c r="QF5" s="32">
        <f t="shared" si="71"/>
        <v>4.0599999999999996</v>
      </c>
      <c r="QG5" s="32"/>
      <c r="QH5" s="32">
        <v>3.7</v>
      </c>
      <c r="QI5" s="1094">
        <v>3.68</v>
      </c>
      <c r="QJ5" s="32">
        <v>3.72</v>
      </c>
      <c r="QK5" s="32">
        <v>3.5</v>
      </c>
      <c r="QL5" s="1094">
        <v>3.51</v>
      </c>
      <c r="QM5" s="32">
        <v>3.43</v>
      </c>
      <c r="QN5" s="32">
        <v>3.39</v>
      </c>
      <c r="QO5" s="32">
        <v>3.74</v>
      </c>
      <c r="QP5" s="32">
        <f t="shared" si="72"/>
        <v>3.51</v>
      </c>
      <c r="QQ5" s="32">
        <v>3.69</v>
      </c>
      <c r="QR5" s="92">
        <f t="shared" si="73"/>
        <v>3.51</v>
      </c>
      <c r="QS5" s="92">
        <v>3.71</v>
      </c>
      <c r="QT5" s="92">
        <f t="shared" si="74"/>
        <v>3.51</v>
      </c>
      <c r="QU5" s="52">
        <v>3.71</v>
      </c>
      <c r="QV5" s="52">
        <v>3.8</v>
      </c>
      <c r="QW5" s="92">
        <f t="shared" si="75"/>
        <v>3.51</v>
      </c>
      <c r="QX5" s="52">
        <v>3.77</v>
      </c>
      <c r="QY5" s="1049">
        <v>3.74</v>
      </c>
      <c r="QZ5" s="52">
        <f t="shared" si="76"/>
        <v>3.51</v>
      </c>
      <c r="RA5" s="52">
        <v>3.57</v>
      </c>
      <c r="RB5" s="1049">
        <v>3.67</v>
      </c>
      <c r="RC5" s="52">
        <f t="shared" si="77"/>
        <v>3.51</v>
      </c>
      <c r="RD5" s="52">
        <v>3.69</v>
      </c>
      <c r="RE5" s="1049">
        <v>3.69</v>
      </c>
      <c r="RF5" s="52">
        <f t="shared" si="78"/>
        <v>3.51</v>
      </c>
      <c r="RG5" s="1049">
        <v>3.65</v>
      </c>
      <c r="RH5" s="1049">
        <f t="shared" si="79"/>
        <v>3.51</v>
      </c>
      <c r="RI5" s="1049">
        <v>3.7</v>
      </c>
      <c r="RJ5" s="1049">
        <v>3.7749999999999999</v>
      </c>
      <c r="RK5" s="1049">
        <f t="shared" si="80"/>
        <v>3.51</v>
      </c>
      <c r="RL5" s="1049">
        <v>3.55</v>
      </c>
      <c r="RM5" s="1049">
        <v>3.91</v>
      </c>
      <c r="RN5" s="1049">
        <f t="shared" si="81"/>
        <v>3.51</v>
      </c>
      <c r="RO5" s="1049">
        <v>3.66</v>
      </c>
      <c r="RP5" s="92">
        <f t="shared" si="82"/>
        <v>3.51</v>
      </c>
      <c r="RQ5" s="1049">
        <v>3.49</v>
      </c>
      <c r="RR5" s="1049">
        <v>3.65</v>
      </c>
      <c r="RS5" s="1128">
        <v>3.8</v>
      </c>
      <c r="RT5" s="1049">
        <v>4.0999999999999996</v>
      </c>
      <c r="RU5" s="1049">
        <v>3.66</v>
      </c>
      <c r="RV5" s="1128">
        <v>3.68</v>
      </c>
      <c r="RW5" s="1049">
        <v>3.72</v>
      </c>
      <c r="RX5" s="1049">
        <v>3.69</v>
      </c>
      <c r="RY5" s="1049">
        <f t="shared" si="83"/>
        <v>3.68</v>
      </c>
      <c r="RZ5" s="1049">
        <v>3.69</v>
      </c>
      <c r="SA5" s="1049">
        <v>3.73</v>
      </c>
      <c r="SB5" s="1049">
        <f t="shared" si="84"/>
        <v>3.68</v>
      </c>
      <c r="SC5" s="1049">
        <v>3.76</v>
      </c>
      <c r="SD5" s="1128">
        <v>3.65</v>
      </c>
      <c r="SE5" s="1049">
        <v>5.34</v>
      </c>
      <c r="SF5" s="1049">
        <v>5.24</v>
      </c>
      <c r="SG5" s="1128">
        <v>3.63</v>
      </c>
      <c r="SH5" s="1049">
        <v>6.33</v>
      </c>
      <c r="SI5" s="6">
        <f t="shared" si="85"/>
        <v>0.74380165289256206</v>
      </c>
      <c r="SJ5" s="32">
        <v>4.21</v>
      </c>
      <c r="SK5" s="32">
        <v>4.5599999999999996</v>
      </c>
      <c r="SL5" s="92">
        <v>4.66</v>
      </c>
      <c r="SM5" s="52">
        <v>4.8899999999999997</v>
      </c>
      <c r="SN5" s="52">
        <v>4.79</v>
      </c>
      <c r="SO5" s="92">
        <f t="shared" si="86"/>
        <v>4.66</v>
      </c>
      <c r="SP5" s="52">
        <v>4.79</v>
      </c>
      <c r="SQ5" s="92">
        <v>4.51</v>
      </c>
      <c r="SR5" s="92">
        <v>5.6980000000000004</v>
      </c>
      <c r="SS5" s="52">
        <v>5.99</v>
      </c>
      <c r="ST5" s="92">
        <f t="shared" si="87"/>
        <v>5.6980000000000004</v>
      </c>
      <c r="SU5" s="52">
        <v>5.77</v>
      </c>
      <c r="SV5" s="1049">
        <v>4.58</v>
      </c>
      <c r="SW5" s="52">
        <f>MIN(ST5,SV5)</f>
        <v>4.58</v>
      </c>
      <c r="SX5" s="52">
        <v>4.58</v>
      </c>
      <c r="SY5" s="1049">
        <v>4.55</v>
      </c>
      <c r="SZ5" s="92">
        <f t="shared" si="89"/>
        <v>4.55</v>
      </c>
      <c r="TA5" s="52">
        <v>4.6500000000000004</v>
      </c>
      <c r="TB5" s="1049">
        <v>4.34</v>
      </c>
      <c r="TC5" s="52">
        <f t="shared" si="90"/>
        <v>4.34</v>
      </c>
      <c r="TD5" s="52">
        <v>4.34</v>
      </c>
      <c r="TE5" s="1049">
        <v>4.28</v>
      </c>
      <c r="TF5" s="52">
        <f t="shared" si="91"/>
        <v>4.28</v>
      </c>
      <c r="TG5" s="52">
        <v>4.3</v>
      </c>
      <c r="TH5" s="1049">
        <v>4.43</v>
      </c>
      <c r="TI5" s="52">
        <f t="shared" si="92"/>
        <v>4.28</v>
      </c>
      <c r="TJ5" s="1049">
        <v>4.43</v>
      </c>
      <c r="TK5" s="1049">
        <f t="shared" si="93"/>
        <v>4.28</v>
      </c>
      <c r="TL5" s="1049">
        <v>4.29</v>
      </c>
      <c r="TM5" s="1049">
        <v>4.4000000000000004</v>
      </c>
      <c r="TN5" s="1049">
        <f t="shared" si="94"/>
        <v>4.28</v>
      </c>
      <c r="TO5" s="1049">
        <v>4.3</v>
      </c>
      <c r="TP5" s="1049">
        <v>4.4400000000000004</v>
      </c>
      <c r="TQ5" s="1128">
        <f t="shared" si="95"/>
        <v>4.28</v>
      </c>
      <c r="TR5" s="1049">
        <v>4.38</v>
      </c>
      <c r="TS5" s="1049">
        <v>4.1399999999999997</v>
      </c>
      <c r="TT5" s="1049">
        <f t="shared" si="96"/>
        <v>4.1399999999999997</v>
      </c>
      <c r="TU5" s="1049">
        <v>4.16</v>
      </c>
      <c r="TV5" s="1128">
        <f>MIN(TU5,TT5)</f>
        <v>4.1399999999999997</v>
      </c>
      <c r="TW5" s="1049">
        <v>4.3499999999999996</v>
      </c>
      <c r="TX5" s="1049">
        <v>4.18</v>
      </c>
      <c r="TY5" s="1128">
        <f t="shared" si="97"/>
        <v>4.1399999999999997</v>
      </c>
      <c r="TZ5" s="1049">
        <v>4.3499999999999996</v>
      </c>
      <c r="UA5" s="1049">
        <v>4.41</v>
      </c>
      <c r="UB5" s="1049">
        <f t="shared" si="98"/>
        <v>4.1399999999999997</v>
      </c>
      <c r="UC5" s="1049">
        <v>7.98</v>
      </c>
      <c r="UD5" s="1128">
        <v>4.3899999999999997</v>
      </c>
      <c r="UE5" s="1049">
        <v>8.69</v>
      </c>
      <c r="UF5" s="6">
        <f t="shared" si="99"/>
        <v>0.97949886104783601</v>
      </c>
      <c r="UG5" s="32">
        <v>3.8940000000000006</v>
      </c>
      <c r="UH5" s="52">
        <v>4</v>
      </c>
      <c r="UI5" s="1094">
        <f t="shared" si="100"/>
        <v>3.8940000000000006</v>
      </c>
      <c r="UJ5" s="52">
        <v>4.01</v>
      </c>
      <c r="UK5" s="52">
        <v>4.2</v>
      </c>
      <c r="UL5" s="92">
        <f t="shared" si="101"/>
        <v>3.8940000000000006</v>
      </c>
      <c r="UM5" s="92">
        <v>3.88</v>
      </c>
      <c r="UN5" s="92">
        <f t="shared" si="102"/>
        <v>3.88</v>
      </c>
      <c r="UO5" s="52">
        <v>3.91</v>
      </c>
      <c r="UP5" s="92">
        <f t="shared" si="103"/>
        <v>3.88</v>
      </c>
      <c r="UQ5" s="52">
        <v>3.88</v>
      </c>
      <c r="UR5" s="52">
        <v>3.97</v>
      </c>
      <c r="US5" s="1049">
        <v>4.01</v>
      </c>
      <c r="UT5" s="52">
        <f t="shared" si="104"/>
        <v>3.88</v>
      </c>
      <c r="UU5" s="52">
        <v>3.87</v>
      </c>
      <c r="UV5" s="52">
        <v>3.88</v>
      </c>
      <c r="UW5" s="52">
        <v>3.88</v>
      </c>
      <c r="UX5" s="1049">
        <v>4.2300000000000004</v>
      </c>
      <c r="UY5" s="1049">
        <v>4.1100000000000003</v>
      </c>
      <c r="UZ5" s="52">
        <f t="shared" si="105"/>
        <v>3.88</v>
      </c>
      <c r="VA5" s="1049">
        <v>3.89</v>
      </c>
      <c r="VB5" s="1049">
        <v>3.9</v>
      </c>
      <c r="VC5" s="1049">
        <f t="shared" si="106"/>
        <v>3.88</v>
      </c>
      <c r="VD5" s="1049">
        <v>3.9</v>
      </c>
      <c r="VE5" s="1049">
        <v>3.94</v>
      </c>
      <c r="VF5" s="1049">
        <f t="shared" si="107"/>
        <v>3.88</v>
      </c>
      <c r="VG5" s="1049">
        <v>3.9</v>
      </c>
      <c r="VH5" s="1049">
        <v>3.89</v>
      </c>
      <c r="VI5" s="1049">
        <f t="shared" si="108"/>
        <v>3.88</v>
      </c>
      <c r="VJ5" s="1049">
        <v>3.89</v>
      </c>
      <c r="VK5" s="1049">
        <v>3.9</v>
      </c>
      <c r="VL5" s="1049">
        <v>3.89</v>
      </c>
      <c r="VM5" s="1049">
        <v>3.9</v>
      </c>
      <c r="VN5" s="1049">
        <f t="shared" si="109"/>
        <v>3.88</v>
      </c>
      <c r="VO5" s="1049">
        <v>3.89</v>
      </c>
      <c r="VP5" s="1049">
        <v>3.9210000000000003</v>
      </c>
      <c r="VQ5" s="1049">
        <v>3.92</v>
      </c>
      <c r="VR5" s="1049">
        <v>4.18</v>
      </c>
      <c r="VS5" s="1049">
        <f t="shared" si="110"/>
        <v>3.88</v>
      </c>
      <c r="VT5" s="1049">
        <v>3.89</v>
      </c>
      <c r="VU5" s="1049">
        <f t="shared" si="111"/>
        <v>3.88</v>
      </c>
      <c r="VV5" s="1049">
        <v>3.9</v>
      </c>
      <c r="VW5" s="1049">
        <v>3.9049999999999998</v>
      </c>
      <c r="VX5" s="1049">
        <f t="shared" si="3"/>
        <v>3.88</v>
      </c>
      <c r="VY5" s="1049">
        <v>3.9</v>
      </c>
      <c r="VZ5" s="1049">
        <v>3.92</v>
      </c>
      <c r="WA5" s="1049">
        <v>3.91</v>
      </c>
      <c r="WB5" s="1049">
        <v>3.89</v>
      </c>
      <c r="WC5" s="1049">
        <f t="shared" si="112"/>
        <v>3.88</v>
      </c>
      <c r="WD5" s="1049">
        <v>3.92</v>
      </c>
      <c r="WE5" s="1049">
        <v>3.9</v>
      </c>
      <c r="WF5" s="1049">
        <f t="shared" si="113"/>
        <v>3.88</v>
      </c>
      <c r="WG5" s="1049">
        <v>3.77</v>
      </c>
      <c r="WH5" s="1049">
        <f t="shared" si="114"/>
        <v>3.77</v>
      </c>
      <c r="WI5" s="1049"/>
      <c r="WJ5" s="1049">
        <v>3.79</v>
      </c>
      <c r="WK5" s="1049">
        <f t="shared" si="115"/>
        <v>3.77</v>
      </c>
      <c r="WL5" s="1049"/>
      <c r="WM5" s="1049">
        <v>3.08</v>
      </c>
      <c r="WN5" s="1049">
        <v>3.09</v>
      </c>
      <c r="WO5" s="1049"/>
      <c r="WP5" s="1049">
        <v>5.5</v>
      </c>
      <c r="WQ5" s="1049">
        <v>3.08</v>
      </c>
      <c r="WR5" s="1049">
        <f t="shared" si="116"/>
        <v>3.08</v>
      </c>
      <c r="WS5" s="1049"/>
      <c r="WT5" s="1049"/>
      <c r="WU5" s="6">
        <f t="shared" si="117"/>
        <v>-1</v>
      </c>
      <c r="WV5" s="6">
        <f t="shared" si="118"/>
        <v>-1</v>
      </c>
      <c r="WW5" s="6">
        <f t="shared" si="4"/>
        <v>0</v>
      </c>
      <c r="WX5" s="1308">
        <v>3.59</v>
      </c>
      <c r="WY5" s="37">
        <v>3.87</v>
      </c>
      <c r="WZ5" s="52">
        <v>3.6</v>
      </c>
      <c r="XA5" s="37">
        <f t="shared" si="119"/>
        <v>3.59</v>
      </c>
      <c r="XB5" s="37">
        <v>3.63</v>
      </c>
      <c r="XC5" s="1049">
        <v>3.64</v>
      </c>
      <c r="XD5" s="37">
        <f t="shared" si="5"/>
        <v>3.59</v>
      </c>
      <c r="XE5" s="1049">
        <v>3.6</v>
      </c>
      <c r="XF5" s="37">
        <f t="shared" si="120"/>
        <v>3.59</v>
      </c>
      <c r="XG5" s="1049">
        <v>3.6</v>
      </c>
      <c r="XH5" s="37">
        <f t="shared" si="121"/>
        <v>3.59</v>
      </c>
      <c r="XI5" s="1049">
        <v>3.69</v>
      </c>
      <c r="XJ5" s="37">
        <f t="shared" si="122"/>
        <v>3.59</v>
      </c>
      <c r="XK5" s="1049">
        <v>3.62</v>
      </c>
      <c r="XL5" s="1049">
        <f t="shared" si="123"/>
        <v>3.59</v>
      </c>
      <c r="XM5" s="1049">
        <v>4.2</v>
      </c>
      <c r="XN5" s="1049">
        <f t="shared" si="124"/>
        <v>3.59</v>
      </c>
      <c r="XO5" s="1049">
        <v>6.41</v>
      </c>
      <c r="XP5" s="1049">
        <v>4.2</v>
      </c>
      <c r="XQ5" s="1128">
        <v>3.57</v>
      </c>
      <c r="XR5" s="1049">
        <v>3.61</v>
      </c>
      <c r="XS5" s="1224">
        <f t="shared" si="125"/>
        <v>1.1204481792717097E-2</v>
      </c>
      <c r="XT5" s="1315">
        <v>3.08</v>
      </c>
      <c r="XU5" s="37">
        <v>3.1</v>
      </c>
      <c r="XV5" s="37">
        <f t="shared" si="126"/>
        <v>3.08</v>
      </c>
      <c r="XW5" s="1049">
        <v>3.14</v>
      </c>
      <c r="XX5" s="37">
        <f t="shared" si="127"/>
        <v>3.08</v>
      </c>
      <c r="XY5" s="1049">
        <v>3.13</v>
      </c>
      <c r="XZ5" s="37">
        <f t="shared" si="128"/>
        <v>3.08</v>
      </c>
      <c r="YA5" s="1049">
        <v>3.21</v>
      </c>
      <c r="YB5" s="37">
        <f t="shared" si="129"/>
        <v>3.08</v>
      </c>
      <c r="YC5" s="1049">
        <v>3.09</v>
      </c>
      <c r="YD5" s="37">
        <f t="shared" si="130"/>
        <v>3.08</v>
      </c>
      <c r="YE5" s="1049">
        <v>3.17</v>
      </c>
      <c r="YF5" s="1128">
        <v>2.98</v>
      </c>
      <c r="YG5" s="1049">
        <v>3.35</v>
      </c>
      <c r="YH5" s="1049">
        <v>3.4</v>
      </c>
      <c r="YI5" s="1128">
        <v>2.96</v>
      </c>
      <c r="YJ5" s="1049">
        <v>3.01</v>
      </c>
      <c r="YK5" s="1049">
        <v>3.4</v>
      </c>
      <c r="YL5" s="1049">
        <f t="shared" si="131"/>
        <v>2.96</v>
      </c>
      <c r="YM5" s="1049">
        <v>2.92</v>
      </c>
      <c r="YN5" s="1224">
        <f t="shared" si="132"/>
        <v>-1.3513513513513526E-2</v>
      </c>
      <c r="YO5" s="47">
        <v>3.88</v>
      </c>
      <c r="YP5" s="47">
        <v>3.8889999999999998</v>
      </c>
      <c r="YQ5" s="47">
        <v>3.91</v>
      </c>
      <c r="YR5" s="47">
        <v>3.99</v>
      </c>
      <c r="YS5" s="47">
        <f t="shared" si="133"/>
        <v>3.88</v>
      </c>
      <c r="YT5" s="47">
        <v>3.92</v>
      </c>
      <c r="YU5" s="47">
        <f t="shared" si="134"/>
        <v>3.88</v>
      </c>
      <c r="YV5" s="47">
        <v>3.87</v>
      </c>
      <c r="YW5" s="1181">
        <f t="shared" si="135"/>
        <v>3.87</v>
      </c>
      <c r="YX5" s="47">
        <v>3.86</v>
      </c>
      <c r="YY5" s="47">
        <v>3.85</v>
      </c>
      <c r="YZ5" s="1181">
        <f>MIN(YY5,YW5)</f>
        <v>3.85</v>
      </c>
      <c r="ZA5" s="47">
        <v>3.89</v>
      </c>
      <c r="ZB5" s="47">
        <v>3.89</v>
      </c>
      <c r="ZC5" s="1181">
        <f>MIN(ZB5,YZ5)</f>
        <v>3.85</v>
      </c>
      <c r="ZD5" s="37">
        <v>3.89</v>
      </c>
      <c r="ZE5" s="47">
        <v>3.89</v>
      </c>
      <c r="ZF5" s="51">
        <f t="shared" si="136"/>
        <v>3.85</v>
      </c>
      <c r="ZG5" s="52">
        <v>2.75</v>
      </c>
      <c r="ZH5" s="47">
        <f t="shared" si="137"/>
        <v>2.75</v>
      </c>
      <c r="ZI5" s="52">
        <v>2.75</v>
      </c>
      <c r="ZJ5" s="1049">
        <f t="shared" si="138"/>
        <v>2.75</v>
      </c>
      <c r="ZK5" s="51">
        <v>2.83</v>
      </c>
      <c r="ZL5" s="6">
        <f t="shared" si="139"/>
        <v>2.9090909090909115E-2</v>
      </c>
      <c r="ZM5" s="1049">
        <v>3.1</v>
      </c>
      <c r="ZN5" s="1049">
        <v>3.1</v>
      </c>
      <c r="ZO5" s="1049">
        <v>3.08</v>
      </c>
      <c r="ZP5" s="1049">
        <f t="shared" si="140"/>
        <v>3.1</v>
      </c>
      <c r="ZQ5" s="1049">
        <v>3.11</v>
      </c>
      <c r="ZR5" s="1128">
        <f t="shared" si="141"/>
        <v>3.1</v>
      </c>
      <c r="ZS5" s="1049">
        <v>3.13</v>
      </c>
      <c r="ZT5" s="1049">
        <v>3.12</v>
      </c>
      <c r="ZU5" s="1049">
        <f t="shared" si="142"/>
        <v>3.1</v>
      </c>
      <c r="ZV5" s="1049">
        <v>3.14</v>
      </c>
      <c r="ZW5" s="37">
        <f t="shared" si="143"/>
        <v>3.1</v>
      </c>
      <c r="ZX5" s="47"/>
      <c r="ZY5" s="47">
        <v>3.12</v>
      </c>
      <c r="ZZ5" s="77">
        <f t="shared" si="144"/>
        <v>3.1</v>
      </c>
      <c r="AAA5" s="1049">
        <v>3.36</v>
      </c>
      <c r="AAB5" s="1189">
        <f t="shared" ref="AAB5:AAB14" si="156">MIN(AAA5,ZZ5)</f>
        <v>3.1</v>
      </c>
      <c r="AAC5" s="36">
        <v>3.17</v>
      </c>
      <c r="AAD5" s="1049">
        <v>3.36</v>
      </c>
      <c r="AAE5" s="1049">
        <f t="shared" si="145"/>
        <v>3.1</v>
      </c>
      <c r="AAF5" s="1049"/>
      <c r="AAG5" s="1224">
        <f t="shared" si="146"/>
        <v>-1</v>
      </c>
      <c r="AAH5" s="77">
        <v>2.38</v>
      </c>
      <c r="AAI5" s="389">
        <v>2.4</v>
      </c>
      <c r="AAJ5" s="77">
        <v>5.22</v>
      </c>
      <c r="AAK5" s="77">
        <v>2.42</v>
      </c>
      <c r="AAL5" s="77">
        <v>2.38</v>
      </c>
      <c r="AAM5" s="77">
        <f t="shared" si="147"/>
        <v>2.38</v>
      </c>
      <c r="AAN5" s="77"/>
      <c r="AAO5" s="1224">
        <f t="shared" si="148"/>
        <v>-1</v>
      </c>
      <c r="AAP5" s="77">
        <v>2.4500000000000002</v>
      </c>
      <c r="AAQ5" s="77">
        <f t="shared" si="7"/>
        <v>2.4500000000000002</v>
      </c>
      <c r="AAR5" s="77">
        <v>5.32</v>
      </c>
      <c r="AAS5" s="102">
        <v>2.4500000000000002</v>
      </c>
      <c r="AAT5" s="1181">
        <v>2.4700000000000002</v>
      </c>
      <c r="AAU5" s="77">
        <v>2.5099999999999998</v>
      </c>
      <c r="AAV5" s="102">
        <v>2.4500000000000002</v>
      </c>
      <c r="AAW5" s="52">
        <f t="shared" si="149"/>
        <v>2.4500000000000002</v>
      </c>
      <c r="AAX5" s="1049"/>
      <c r="AAY5" s="1224">
        <f t="shared" si="150"/>
        <v>-1</v>
      </c>
      <c r="AAZ5" s="10">
        <v>2.25</v>
      </c>
      <c r="ABA5" s="389">
        <v>2.2799999999999998</v>
      </c>
      <c r="ABB5" s="77">
        <v>2.34</v>
      </c>
      <c r="ABC5" s="10">
        <v>2.25</v>
      </c>
      <c r="ABD5" s="1049">
        <f t="shared" si="151"/>
        <v>2.25</v>
      </c>
      <c r="ABE5" s="1049"/>
      <c r="ABF5" s="1224">
        <f t="shared" si="152"/>
        <v>-1</v>
      </c>
      <c r="ABG5" s="52"/>
      <c r="ABH5" s="680" t="s">
        <v>3087</v>
      </c>
      <c r="ABI5" s="1049"/>
      <c r="ABJ5" s="14"/>
      <c r="ABK5" s="14" t="str">
        <f t="shared" si="9"/>
        <v xml:space="preserve">1. Better than baseline </v>
      </c>
      <c r="ABL5" s="14" t="str">
        <f t="shared" si="10"/>
        <v xml:space="preserve">1. Better than baseline </v>
      </c>
      <c r="ABM5" s="14" t="str">
        <f t="shared" si="11"/>
        <v>2. Within 10% deviation from baseline</v>
      </c>
      <c r="ABN5" s="14" t="str">
        <f t="shared" si="12"/>
        <v>2. Within 10% deviation from baseline</v>
      </c>
      <c r="ABO5" s="14" t="str">
        <f t="shared" si="13"/>
        <v xml:space="preserve">1. Better than baseline </v>
      </c>
      <c r="ABP5" s="14" t="str">
        <f t="shared" si="14"/>
        <v xml:space="preserve">1. Better than baseline </v>
      </c>
      <c r="ABQ5" s="14" t="str">
        <f t="shared" si="15"/>
        <v xml:space="preserve">1. Better than baseline </v>
      </c>
      <c r="ABR5" s="14" t="str">
        <f t="shared" si="16"/>
        <v xml:space="preserve">1. Better than baseline </v>
      </c>
      <c r="ABS5" s="14" t="str">
        <f t="shared" si="17"/>
        <v>3. Missing baseline</v>
      </c>
      <c r="ABT5" s="14" t="str">
        <f t="shared" si="18"/>
        <v>3. Missing baseline</v>
      </c>
      <c r="ABU5" s="14" t="str">
        <f t="shared" si="19"/>
        <v xml:space="preserve">1. Better than baseline </v>
      </c>
      <c r="ABV5" s="14" t="str">
        <f t="shared" si="20"/>
        <v>2. Within 10% deviation from baseline</v>
      </c>
      <c r="ABW5" s="14" t="str">
        <f t="shared" si="153"/>
        <v xml:space="preserve">1. Better than baseline </v>
      </c>
      <c r="ABX5" s="14" t="str">
        <f t="shared" si="154"/>
        <v>2. Within 10% deviation from baseline</v>
      </c>
      <c r="ABY5" s="14" t="str">
        <f t="shared" si="155"/>
        <v xml:space="preserve">1. Better than baseline </v>
      </c>
    </row>
    <row r="6" spans="1:753" ht="22.5" customHeight="1" thickBot="1" x14ac:dyDescent="0.4">
      <c r="A6" s="176">
        <v>4</v>
      </c>
      <c r="B6" s="176" t="s">
        <v>19</v>
      </c>
      <c r="C6" s="176" t="s">
        <v>1254</v>
      </c>
      <c r="D6" s="83" t="s">
        <v>3084</v>
      </c>
      <c r="E6" s="83" t="s">
        <v>3084</v>
      </c>
      <c r="F6" s="83" t="s">
        <v>3088</v>
      </c>
      <c r="G6" s="84" t="s">
        <v>3088</v>
      </c>
      <c r="H6" s="1049" t="s">
        <v>1502</v>
      </c>
      <c r="I6" s="58">
        <v>6.25</v>
      </c>
      <c r="J6" s="52" t="s">
        <v>1502</v>
      </c>
      <c r="K6" s="52" t="s">
        <v>1502</v>
      </c>
      <c r="L6" s="52" t="s">
        <v>1502</v>
      </c>
      <c r="M6" s="52" t="s">
        <v>1502</v>
      </c>
      <c r="N6" s="58">
        <v>6.31</v>
      </c>
      <c r="O6" s="52" t="s">
        <v>1502</v>
      </c>
      <c r="P6" s="353">
        <v>6.31</v>
      </c>
      <c r="Q6" s="58">
        <v>6.34</v>
      </c>
      <c r="R6" s="353">
        <v>6.54</v>
      </c>
      <c r="S6" s="58">
        <v>6.7</v>
      </c>
      <c r="T6" s="58">
        <v>8.67</v>
      </c>
      <c r="U6" s="353">
        <f t="shared" ref="U6:U11" si="157">MIN(R6,T6)</f>
        <v>6.54</v>
      </c>
      <c r="V6" s="58">
        <v>6.444</v>
      </c>
      <c r="W6" s="58">
        <v>8.59</v>
      </c>
      <c r="X6" s="353">
        <v>8.4049999999999994</v>
      </c>
      <c r="Y6" s="58">
        <v>8.14</v>
      </c>
      <c r="Z6" s="58">
        <v>8.4</v>
      </c>
      <c r="AA6" s="58">
        <v>8.65</v>
      </c>
      <c r="AB6" s="353">
        <v>8.18</v>
      </c>
      <c r="AC6" s="58">
        <v>8.36</v>
      </c>
      <c r="AD6" s="58">
        <v>8.3000000000000007</v>
      </c>
      <c r="AE6" s="58">
        <v>7.1470000000000002</v>
      </c>
      <c r="AF6" s="58">
        <v>7.5350000000000001</v>
      </c>
      <c r="AG6" s="58">
        <v>8.83</v>
      </c>
      <c r="AH6" s="353">
        <v>8.67</v>
      </c>
      <c r="AI6" s="58">
        <v>8.56</v>
      </c>
      <c r="AJ6" s="58">
        <v>8.31</v>
      </c>
      <c r="AK6" s="58">
        <v>8.6199999999999992</v>
      </c>
      <c r="AL6" s="353">
        <f t="shared" ref="AL6:AL11" si="158">MIN(AH6,AK6)</f>
        <v>8.6199999999999992</v>
      </c>
      <c r="AM6" s="58">
        <v>8.6</v>
      </c>
      <c r="AN6" s="52">
        <v>7.2</v>
      </c>
      <c r="AO6" s="353">
        <v>7.01</v>
      </c>
      <c r="AP6" s="58">
        <v>6.68</v>
      </c>
      <c r="AQ6" s="52">
        <v>8.6199999999999992</v>
      </c>
      <c r="AR6" s="92">
        <v>7</v>
      </c>
      <c r="AS6" s="52">
        <v>6.6</v>
      </c>
      <c r="AT6" s="52">
        <v>6.82</v>
      </c>
      <c r="AU6" s="52">
        <v>6.46</v>
      </c>
      <c r="AV6" s="52">
        <f t="shared" si="21"/>
        <v>6.46</v>
      </c>
      <c r="AW6" s="58">
        <v>6.54</v>
      </c>
      <c r="AX6" s="58">
        <f t="shared" si="22"/>
        <v>6.46</v>
      </c>
      <c r="AY6" s="52"/>
      <c r="AZ6" s="885">
        <f t="shared" si="23"/>
        <v>-1</v>
      </c>
      <c r="BA6" s="32" t="s">
        <v>1502</v>
      </c>
      <c r="BB6" s="32" t="s">
        <v>1502</v>
      </c>
      <c r="BC6" s="32" t="s">
        <v>1502</v>
      </c>
      <c r="BD6" s="32" t="s">
        <v>1502</v>
      </c>
      <c r="BE6" s="32" t="s">
        <v>1502</v>
      </c>
      <c r="BF6" s="32" t="s">
        <v>1502</v>
      </c>
      <c r="BG6" s="32" t="s">
        <v>1502</v>
      </c>
      <c r="BH6" s="32">
        <v>7.88</v>
      </c>
      <c r="BI6" s="32">
        <v>8.4600000000000009</v>
      </c>
      <c r="BJ6" s="32" t="s">
        <v>1502</v>
      </c>
      <c r="BK6" s="1094">
        <v>5.76</v>
      </c>
      <c r="BL6" s="32">
        <v>5.7</v>
      </c>
      <c r="BM6" s="32">
        <v>6.0460000000000003</v>
      </c>
      <c r="BN6" s="32">
        <v>6.14</v>
      </c>
      <c r="BO6" s="32">
        <v>8.41</v>
      </c>
      <c r="BP6" s="906">
        <v>7.98</v>
      </c>
      <c r="BQ6" s="32">
        <v>8.0120000000000005</v>
      </c>
      <c r="BR6" s="32">
        <v>8.5</v>
      </c>
      <c r="BS6" s="32">
        <f>MIN(BP6,BR6)</f>
        <v>7.98</v>
      </c>
      <c r="BT6" s="32"/>
      <c r="BU6" s="885">
        <f>(BT6-BS6)/BS6</f>
        <v>-1</v>
      </c>
      <c r="BV6" s="32" t="s">
        <v>1502</v>
      </c>
      <c r="BW6" s="32" t="s">
        <v>1502</v>
      </c>
      <c r="BX6" s="32" t="s">
        <v>1502</v>
      </c>
      <c r="BY6" s="32" t="s">
        <v>1502</v>
      </c>
      <c r="BZ6" s="32" t="s">
        <v>1502</v>
      </c>
      <c r="CA6" s="32" t="s">
        <v>1502</v>
      </c>
      <c r="CB6" s="32" t="s">
        <v>1502</v>
      </c>
      <c r="CC6" s="1094">
        <v>8.59</v>
      </c>
      <c r="CD6" s="32">
        <v>8.65</v>
      </c>
      <c r="CE6" s="32" t="s">
        <v>1502</v>
      </c>
      <c r="CF6" s="1094">
        <v>6.36</v>
      </c>
      <c r="CG6" s="32">
        <v>6.61</v>
      </c>
      <c r="CH6" s="32">
        <v>7.51</v>
      </c>
      <c r="CI6" s="32">
        <f>MIN(CF6,CH6)</f>
        <v>6.36</v>
      </c>
      <c r="CJ6" s="32">
        <v>7.99</v>
      </c>
      <c r="CK6" s="1094">
        <v>6.44</v>
      </c>
      <c r="CL6" s="32">
        <v>6.76</v>
      </c>
      <c r="CM6" s="32">
        <v>8.68</v>
      </c>
      <c r="CN6" s="1094">
        <v>8.58</v>
      </c>
      <c r="CO6" s="32">
        <v>6.95</v>
      </c>
      <c r="CP6" s="32">
        <v>8.61</v>
      </c>
      <c r="CQ6" s="32">
        <v>7.74</v>
      </c>
      <c r="CR6" s="32">
        <v>7.74</v>
      </c>
      <c r="CS6" s="32">
        <v>7.5629999999999997</v>
      </c>
      <c r="CT6" s="32">
        <v>7.74</v>
      </c>
      <c r="CU6" s="1094">
        <v>7.43</v>
      </c>
      <c r="CV6" s="32">
        <v>7.36</v>
      </c>
      <c r="CW6" s="32">
        <v>7.31</v>
      </c>
      <c r="CX6" s="32">
        <v>7.28</v>
      </c>
      <c r="CY6" s="32">
        <v>7.84</v>
      </c>
      <c r="CZ6" s="1094">
        <v>7.07</v>
      </c>
      <c r="DA6" s="32">
        <v>7.45</v>
      </c>
      <c r="DB6" s="32">
        <v>6.98</v>
      </c>
      <c r="DC6" s="32">
        <v>7.53</v>
      </c>
      <c r="DD6" s="1094">
        <f>MIN(CZ6,DC6)</f>
        <v>7.07</v>
      </c>
      <c r="DE6" s="32">
        <v>7.08</v>
      </c>
      <c r="DF6" s="32">
        <v>7.45</v>
      </c>
      <c r="DG6" s="1094">
        <v>7.1</v>
      </c>
      <c r="DH6" s="32">
        <v>7.2</v>
      </c>
      <c r="DI6" s="32">
        <v>7.48</v>
      </c>
      <c r="DJ6" s="1094">
        <v>7.1</v>
      </c>
      <c r="DK6" s="32">
        <v>6.89</v>
      </c>
      <c r="DL6" s="32">
        <v>7.55</v>
      </c>
      <c r="DM6" s="92">
        <f t="shared" si="24"/>
        <v>7.1</v>
      </c>
      <c r="DN6" s="52">
        <v>7.21</v>
      </c>
      <c r="DO6" s="32">
        <v>7.45</v>
      </c>
      <c r="DP6" s="6">
        <f t="shared" si="25"/>
        <v>4.9295774647887404E-2</v>
      </c>
      <c r="DQ6" s="32" t="s">
        <v>1502</v>
      </c>
      <c r="DR6" s="32" t="s">
        <v>1502</v>
      </c>
      <c r="DS6" s="32" t="s">
        <v>1502</v>
      </c>
      <c r="DT6" s="32" t="s">
        <v>1502</v>
      </c>
      <c r="DU6" s="29">
        <v>5.25</v>
      </c>
      <c r="DV6" s="32">
        <v>8.91</v>
      </c>
      <c r="DW6" s="32" t="s">
        <v>1502</v>
      </c>
      <c r="DX6" s="32">
        <v>8.84</v>
      </c>
      <c r="DY6" s="32" t="s">
        <v>1502</v>
      </c>
      <c r="DZ6" s="1094">
        <v>7.75</v>
      </c>
      <c r="EA6" s="32">
        <v>7.9</v>
      </c>
      <c r="EB6" s="32">
        <v>6.72</v>
      </c>
      <c r="EC6" s="32">
        <v>6.78</v>
      </c>
      <c r="ED6" s="32">
        <v>6.74</v>
      </c>
      <c r="EE6" s="32">
        <v>6.35</v>
      </c>
      <c r="EF6" s="1094">
        <v>6.51</v>
      </c>
      <c r="EG6" s="32">
        <v>6.92</v>
      </c>
      <c r="EH6" s="32">
        <v>6.5</v>
      </c>
      <c r="EI6" s="1094">
        <v>6.67</v>
      </c>
      <c r="EJ6" s="32">
        <v>6.8</v>
      </c>
      <c r="EK6" s="32">
        <v>6.54</v>
      </c>
      <c r="EL6" s="1094">
        <v>6.75</v>
      </c>
      <c r="EM6" s="32">
        <v>7.05</v>
      </c>
      <c r="EN6" s="32">
        <v>6.54</v>
      </c>
      <c r="EO6" s="32">
        <f t="shared" si="26"/>
        <v>6.54</v>
      </c>
      <c r="EP6" s="32">
        <v>6.47</v>
      </c>
      <c r="EQ6" s="32">
        <v>6.8</v>
      </c>
      <c r="ER6" s="1094">
        <v>6.56</v>
      </c>
      <c r="ES6" s="32">
        <v>6.57</v>
      </c>
      <c r="ET6" s="32">
        <v>6.51</v>
      </c>
      <c r="EU6" s="32">
        <f t="shared" si="27"/>
        <v>6.51</v>
      </c>
      <c r="EV6" s="32">
        <v>6.47</v>
      </c>
      <c r="EW6" s="1094">
        <v>6.4</v>
      </c>
      <c r="EX6" s="32">
        <v>6.33</v>
      </c>
      <c r="EY6" s="32">
        <v>6.25</v>
      </c>
      <c r="EZ6" s="1094">
        <v>6.28</v>
      </c>
      <c r="FA6" s="32">
        <v>6.35</v>
      </c>
      <c r="FB6" s="32">
        <v>8.1999999999999993</v>
      </c>
      <c r="FC6" s="1094">
        <v>6.61</v>
      </c>
      <c r="FD6" s="52">
        <v>6.2910000000000004</v>
      </c>
      <c r="FE6" s="52">
        <v>6.69</v>
      </c>
      <c r="FF6" s="6">
        <f t="shared" si="28"/>
        <v>1.2102874432677772E-2</v>
      </c>
      <c r="FG6" s="4" t="s">
        <v>1502</v>
      </c>
      <c r="FH6" s="4" t="s">
        <v>1502</v>
      </c>
      <c r="FI6" s="4" t="s">
        <v>1502</v>
      </c>
      <c r="FJ6" s="4" t="s">
        <v>1502</v>
      </c>
      <c r="FK6" s="4" t="s">
        <v>1502</v>
      </c>
      <c r="FL6" s="4" t="s">
        <v>1502</v>
      </c>
      <c r="FM6" s="4" t="s">
        <v>1502</v>
      </c>
      <c r="FN6" s="4" t="s">
        <v>1502</v>
      </c>
      <c r="FO6" s="4" t="s">
        <v>1502</v>
      </c>
      <c r="FP6" s="4" t="s">
        <v>1502</v>
      </c>
      <c r="FQ6" s="4" t="s">
        <v>1502</v>
      </c>
      <c r="FR6" s="4" t="s">
        <v>1502</v>
      </c>
      <c r="FS6" s="32">
        <v>5.25</v>
      </c>
      <c r="FT6" s="4" t="s">
        <v>1502</v>
      </c>
      <c r="FU6" s="1094">
        <v>6.35</v>
      </c>
      <c r="FV6" s="32">
        <v>6.34</v>
      </c>
      <c r="FW6" s="32">
        <v>5.89</v>
      </c>
      <c r="FX6" s="32">
        <v>6.07</v>
      </c>
      <c r="FY6" s="1094">
        <v>6.33</v>
      </c>
      <c r="FZ6" s="32">
        <v>6.1</v>
      </c>
      <c r="GA6" s="32">
        <v>6.16</v>
      </c>
      <c r="GB6" s="1094">
        <v>6.01</v>
      </c>
      <c r="GC6" s="32">
        <v>5.95</v>
      </c>
      <c r="GD6" s="32">
        <v>6.66</v>
      </c>
      <c r="GE6" s="906">
        <v>5.81</v>
      </c>
      <c r="GF6" s="32">
        <v>5.78</v>
      </c>
      <c r="GG6" s="32">
        <v>5.62</v>
      </c>
      <c r="GH6" s="32">
        <v>5.98</v>
      </c>
      <c r="GI6" s="32">
        <v>6.58</v>
      </c>
      <c r="GJ6" s="1094">
        <v>6.02</v>
      </c>
      <c r="GK6" s="32">
        <v>5.86</v>
      </c>
      <c r="GL6" s="32">
        <v>6.04</v>
      </c>
      <c r="GM6" s="32">
        <v>6.58</v>
      </c>
      <c r="GN6" s="32">
        <f t="shared" si="29"/>
        <v>6.02</v>
      </c>
      <c r="GO6" s="32">
        <v>5.84</v>
      </c>
      <c r="GP6" s="32">
        <v>6.32</v>
      </c>
      <c r="GQ6" s="1094">
        <v>6.2</v>
      </c>
      <c r="GR6" s="32">
        <v>6.41</v>
      </c>
      <c r="GS6" s="32">
        <v>6.18</v>
      </c>
      <c r="GT6" s="1094">
        <v>6.09</v>
      </c>
      <c r="GU6" s="32">
        <v>6.2229999999999999</v>
      </c>
      <c r="GV6" s="32">
        <v>6.19</v>
      </c>
      <c r="GW6" s="1094">
        <v>5.92</v>
      </c>
      <c r="GX6" s="32">
        <v>5.89</v>
      </c>
      <c r="GY6" s="32">
        <v>6.1890000000000001</v>
      </c>
      <c r="GZ6" s="1094">
        <v>5.92</v>
      </c>
      <c r="HA6" s="32">
        <v>5.91</v>
      </c>
      <c r="HB6" s="32">
        <v>6.11</v>
      </c>
      <c r="HC6" s="92">
        <v>5.98</v>
      </c>
      <c r="HD6" s="52">
        <v>5.97</v>
      </c>
      <c r="HE6" s="32">
        <v>5.99</v>
      </c>
      <c r="HF6" s="92">
        <v>6.22</v>
      </c>
      <c r="HG6" s="32">
        <v>6.65</v>
      </c>
      <c r="HH6" s="92">
        <v>6.09</v>
      </c>
      <c r="HI6" s="92">
        <f t="shared" si="32"/>
        <v>6.09</v>
      </c>
      <c r="HJ6" s="52"/>
      <c r="HK6" s="6">
        <f t="shared" si="33"/>
        <v>-1</v>
      </c>
      <c r="HL6" s="32" t="s">
        <v>1502</v>
      </c>
      <c r="HM6" s="32" t="s">
        <v>1502</v>
      </c>
      <c r="HN6" s="32" t="s">
        <v>1502</v>
      </c>
      <c r="HO6" s="32" t="s">
        <v>1502</v>
      </c>
      <c r="HP6" s="32" t="s">
        <v>1502</v>
      </c>
      <c r="HQ6" s="32" t="s">
        <v>1502</v>
      </c>
      <c r="HR6" s="32">
        <v>7.04</v>
      </c>
      <c r="HS6" s="32" t="s">
        <v>1502</v>
      </c>
      <c r="HT6" s="1094">
        <v>8.6999999999999993</v>
      </c>
      <c r="HU6" s="32">
        <v>8.56</v>
      </c>
      <c r="HV6" s="1094">
        <v>8.2200000000000006</v>
      </c>
      <c r="HW6" s="32">
        <v>8.19</v>
      </c>
      <c r="HX6" s="32">
        <v>8.8800000000000008</v>
      </c>
      <c r="HY6" s="1094">
        <v>7.69</v>
      </c>
      <c r="HZ6" s="32">
        <v>7.69</v>
      </c>
      <c r="IA6" s="32">
        <v>8.3800000000000008</v>
      </c>
      <c r="IB6" s="1094">
        <v>7.73</v>
      </c>
      <c r="IC6" s="32">
        <v>8.36</v>
      </c>
      <c r="ID6" s="32">
        <v>8.1</v>
      </c>
      <c r="IE6" s="32">
        <v>9.9700000000000006</v>
      </c>
      <c r="IF6" s="1094">
        <v>7.73</v>
      </c>
      <c r="IG6" s="32">
        <v>7.91</v>
      </c>
      <c r="IH6" s="32">
        <v>7.39</v>
      </c>
      <c r="II6" s="32">
        <v>9.26</v>
      </c>
      <c r="IJ6" s="1094">
        <v>7.6</v>
      </c>
      <c r="IK6" s="32">
        <v>7.69</v>
      </c>
      <c r="IL6" s="32">
        <v>9.26</v>
      </c>
      <c r="IM6" s="1094">
        <v>7.6</v>
      </c>
      <c r="IN6" s="32">
        <v>7.53</v>
      </c>
      <c r="IO6" s="32">
        <v>8.48</v>
      </c>
      <c r="IP6" s="1094">
        <v>7.21</v>
      </c>
      <c r="IQ6" s="32">
        <v>6.63</v>
      </c>
      <c r="IR6" s="32">
        <v>8.27</v>
      </c>
      <c r="IS6" s="1094">
        <v>7.74</v>
      </c>
      <c r="IT6" s="32">
        <v>7.56</v>
      </c>
      <c r="IU6" s="32">
        <v>8.1999999999999993</v>
      </c>
      <c r="IV6" s="1094">
        <v>7.86</v>
      </c>
      <c r="IW6" s="32">
        <v>8</v>
      </c>
      <c r="IX6" s="32">
        <v>7.96</v>
      </c>
      <c r="IY6" s="32">
        <v>8.11</v>
      </c>
      <c r="IZ6" s="32">
        <f t="shared" si="34"/>
        <v>7.86</v>
      </c>
      <c r="JA6" s="32">
        <v>8.51</v>
      </c>
      <c r="JB6" s="92">
        <v>7.86</v>
      </c>
      <c r="JC6" s="32">
        <v>8.32</v>
      </c>
      <c r="JD6" s="52">
        <v>8.11</v>
      </c>
      <c r="JE6" s="92">
        <f t="shared" si="35"/>
        <v>7.86</v>
      </c>
      <c r="JF6" s="52">
        <v>8.35</v>
      </c>
      <c r="JG6" s="92">
        <v>8.67</v>
      </c>
      <c r="JH6" s="92">
        <f t="shared" si="36"/>
        <v>7.86</v>
      </c>
      <c r="JI6" s="52">
        <v>8.5</v>
      </c>
      <c r="JJ6" s="92">
        <f t="shared" si="37"/>
        <v>7.86</v>
      </c>
      <c r="JK6" s="52">
        <v>8.41</v>
      </c>
      <c r="JL6" s="1049">
        <v>8.73</v>
      </c>
      <c r="JM6" s="52">
        <f t="shared" si="38"/>
        <v>7.86</v>
      </c>
      <c r="JN6" s="52">
        <v>8.08</v>
      </c>
      <c r="JO6" s="1049">
        <v>8.2799999999999994</v>
      </c>
      <c r="JP6" s="52">
        <f t="shared" si="39"/>
        <v>7.86</v>
      </c>
      <c r="JQ6" s="52"/>
      <c r="JR6" s="1049">
        <v>8.1199999999999992</v>
      </c>
      <c r="JS6" s="52">
        <f t="shared" si="40"/>
        <v>7.86</v>
      </c>
      <c r="JT6" s="52">
        <v>8.01</v>
      </c>
      <c r="JU6" s="1049">
        <v>8.1999999999999993</v>
      </c>
      <c r="JV6" s="52">
        <f t="shared" si="41"/>
        <v>7.86</v>
      </c>
      <c r="JW6" s="52">
        <v>8.3000000000000007</v>
      </c>
      <c r="JX6" s="1049">
        <v>8.36</v>
      </c>
      <c r="JY6" s="1049">
        <f t="shared" si="42"/>
        <v>7.86</v>
      </c>
      <c r="JZ6" s="1049">
        <v>8.4700000000000006</v>
      </c>
      <c r="KA6" s="1049">
        <f t="shared" si="43"/>
        <v>7.86</v>
      </c>
      <c r="KB6" s="1049">
        <v>8.4619999999999997</v>
      </c>
      <c r="KC6" s="1049">
        <v>8.48</v>
      </c>
      <c r="KD6" s="1049">
        <f t="shared" si="44"/>
        <v>7.86</v>
      </c>
      <c r="KE6" s="1049"/>
      <c r="KF6" s="6">
        <f t="shared" si="45"/>
        <v>-1</v>
      </c>
      <c r="KG6" s="32" t="s">
        <v>1502</v>
      </c>
      <c r="KH6" s="32" t="s">
        <v>1502</v>
      </c>
      <c r="KI6" s="32" t="s">
        <v>1502</v>
      </c>
      <c r="KJ6" s="32" t="s">
        <v>1502</v>
      </c>
      <c r="KK6" s="32" t="s">
        <v>1502</v>
      </c>
      <c r="KL6" s="1094">
        <v>7.76</v>
      </c>
      <c r="KM6" s="32">
        <v>7.72</v>
      </c>
      <c r="KN6" s="32" t="s">
        <v>1502</v>
      </c>
      <c r="KO6" s="1094">
        <v>7.09</v>
      </c>
      <c r="KP6" s="32">
        <v>6.99</v>
      </c>
      <c r="KQ6" s="32">
        <v>7.46</v>
      </c>
      <c r="KR6" s="1094">
        <v>8.26</v>
      </c>
      <c r="KS6" s="32">
        <v>8.18</v>
      </c>
      <c r="KT6" s="32">
        <v>7.55</v>
      </c>
      <c r="KU6" s="1094">
        <v>8.0440000000000005</v>
      </c>
      <c r="KV6" s="32">
        <v>7.83</v>
      </c>
      <c r="KW6" s="32">
        <v>7.51</v>
      </c>
      <c r="KX6" s="1094">
        <v>7.95</v>
      </c>
      <c r="KY6" s="32">
        <v>7.92</v>
      </c>
      <c r="KZ6" s="32">
        <v>7.87</v>
      </c>
      <c r="LA6" s="1094">
        <v>7.8</v>
      </c>
      <c r="LB6" s="32">
        <v>8.1</v>
      </c>
      <c r="LC6" s="32">
        <v>7.72</v>
      </c>
      <c r="LD6" s="32">
        <v>7.87</v>
      </c>
      <c r="LE6" s="1094">
        <v>7.69</v>
      </c>
      <c r="LF6" s="32">
        <v>7.63</v>
      </c>
      <c r="LG6" s="32">
        <v>7.25</v>
      </c>
      <c r="LH6" s="1094">
        <v>6.96</v>
      </c>
      <c r="LI6" s="32">
        <v>6.96</v>
      </c>
      <c r="LJ6" s="32">
        <v>7.31</v>
      </c>
      <c r="LK6" s="32">
        <v>7.51</v>
      </c>
      <c r="LL6" s="1094">
        <v>8.11</v>
      </c>
      <c r="LM6" s="32">
        <v>8.18</v>
      </c>
      <c r="LN6" s="32">
        <v>7.12</v>
      </c>
      <c r="LO6" s="1094">
        <v>7.9</v>
      </c>
      <c r="LP6" s="32">
        <v>7.98</v>
      </c>
      <c r="LQ6" s="32">
        <v>8.81</v>
      </c>
      <c r="LR6" s="1094">
        <f t="shared" si="46"/>
        <v>7.9</v>
      </c>
      <c r="LS6" s="32">
        <v>7.85</v>
      </c>
      <c r="LT6" s="32">
        <v>7.84</v>
      </c>
      <c r="LU6" s="92">
        <v>6.89</v>
      </c>
      <c r="LV6" s="1049">
        <v>6.42</v>
      </c>
      <c r="LW6" s="1049">
        <v>6.44</v>
      </c>
      <c r="LX6" s="52">
        <v>6.81</v>
      </c>
      <c r="LY6" s="92">
        <f t="shared" si="47"/>
        <v>6.42</v>
      </c>
      <c r="LZ6" s="32">
        <v>6.5</v>
      </c>
      <c r="MA6" s="92">
        <v>7.84</v>
      </c>
      <c r="MB6" s="92">
        <v>7.5410000000000004</v>
      </c>
      <c r="MC6" s="52">
        <v>7.7839999999999998</v>
      </c>
      <c r="MD6" s="52">
        <f t="shared" si="48"/>
        <v>7.5410000000000004</v>
      </c>
      <c r="ME6" s="52">
        <v>7.56</v>
      </c>
      <c r="MF6" s="1049">
        <v>8.01</v>
      </c>
      <c r="MG6" s="52">
        <f t="shared" si="49"/>
        <v>7.5410000000000004</v>
      </c>
      <c r="MH6" s="52">
        <v>8.18</v>
      </c>
      <c r="MI6" s="1049">
        <v>7.87</v>
      </c>
      <c r="MJ6" s="52">
        <f t="shared" si="50"/>
        <v>7.5410000000000004</v>
      </c>
      <c r="MK6" s="52">
        <v>7.87</v>
      </c>
      <c r="ML6" s="1049">
        <v>7.88</v>
      </c>
      <c r="MM6" s="52">
        <f t="shared" si="51"/>
        <v>7.5410000000000004</v>
      </c>
      <c r="MN6" s="52">
        <v>7.8</v>
      </c>
      <c r="MO6" s="1049">
        <v>7.89</v>
      </c>
      <c r="MP6" s="52">
        <f t="shared" si="52"/>
        <v>7.5410000000000004</v>
      </c>
      <c r="MQ6" s="52">
        <v>8.11</v>
      </c>
      <c r="MR6" s="1049">
        <v>7.9</v>
      </c>
      <c r="MS6" s="1049">
        <f t="shared" si="53"/>
        <v>7.5410000000000004</v>
      </c>
      <c r="MT6" s="1049">
        <v>7.59</v>
      </c>
      <c r="MU6" s="1049">
        <v>7.9</v>
      </c>
      <c r="MV6" s="1049">
        <f t="shared" si="54"/>
        <v>7.5410000000000004</v>
      </c>
      <c r="MW6" s="1049">
        <v>7.85</v>
      </c>
      <c r="MX6" s="1049">
        <f t="shared" si="55"/>
        <v>7.5410000000000004</v>
      </c>
      <c r="MY6" s="1049"/>
      <c r="MZ6" s="6">
        <f t="shared" si="56"/>
        <v>-1</v>
      </c>
      <c r="NA6" s="32" t="s">
        <v>1502</v>
      </c>
      <c r="NB6" s="32" t="s">
        <v>1502</v>
      </c>
      <c r="NC6" s="32" t="s">
        <v>1502</v>
      </c>
      <c r="ND6" s="32" t="s">
        <v>1502</v>
      </c>
      <c r="NE6" s="32" t="s">
        <v>1502</v>
      </c>
      <c r="NF6" s="32" t="s">
        <v>1502</v>
      </c>
      <c r="NG6" s="32">
        <v>5.71</v>
      </c>
      <c r="NH6" s="32" t="s">
        <v>1502</v>
      </c>
      <c r="NI6" s="32">
        <v>5.71</v>
      </c>
      <c r="NJ6" s="32">
        <v>5.91</v>
      </c>
      <c r="NK6" s="32" t="s">
        <v>1502</v>
      </c>
      <c r="NL6" s="1094">
        <v>6.72</v>
      </c>
      <c r="NM6" s="32">
        <v>6.73</v>
      </c>
      <c r="NN6" s="32">
        <v>6.57</v>
      </c>
      <c r="NO6" s="32">
        <v>6.36</v>
      </c>
      <c r="NP6" s="32">
        <f t="shared" si="1"/>
        <v>6.36</v>
      </c>
      <c r="NQ6" s="32">
        <v>6.39</v>
      </c>
      <c r="NR6" s="1094">
        <v>6.35</v>
      </c>
      <c r="NS6" s="32">
        <v>6.46</v>
      </c>
      <c r="NT6" s="32">
        <v>6.51</v>
      </c>
      <c r="NU6" s="32">
        <v>5.77</v>
      </c>
      <c r="NV6" s="1094">
        <v>5.77</v>
      </c>
      <c r="NW6" s="32" t="s">
        <v>1159</v>
      </c>
      <c r="NX6" s="32">
        <v>5.84</v>
      </c>
      <c r="NY6" s="1094">
        <v>5.77</v>
      </c>
      <c r="NZ6" s="32">
        <v>5.72</v>
      </c>
      <c r="OA6" s="32">
        <v>5.84</v>
      </c>
      <c r="OB6" s="32">
        <f t="shared" si="57"/>
        <v>5.77</v>
      </c>
      <c r="OC6" s="32">
        <v>5.93</v>
      </c>
      <c r="OD6" s="32">
        <v>5.91</v>
      </c>
      <c r="OE6" s="32">
        <f t="shared" si="58"/>
        <v>5.77</v>
      </c>
      <c r="OF6" s="32"/>
      <c r="OG6" s="32">
        <v>5.53</v>
      </c>
      <c r="OH6" s="1094">
        <v>5.55</v>
      </c>
      <c r="OI6" s="32">
        <v>5.62</v>
      </c>
      <c r="OJ6" s="32">
        <v>5.51</v>
      </c>
      <c r="OK6" s="1094">
        <v>5.52</v>
      </c>
      <c r="OL6" s="32">
        <v>5.58</v>
      </c>
      <c r="OM6" s="32">
        <v>5.42</v>
      </c>
      <c r="ON6" s="32">
        <v>5.52</v>
      </c>
      <c r="OO6" s="32">
        <f t="shared" si="59"/>
        <v>5.52</v>
      </c>
      <c r="OP6" s="32">
        <v>6.51</v>
      </c>
      <c r="OQ6" s="92">
        <v>5.52</v>
      </c>
      <c r="OR6" s="32">
        <v>5.46</v>
      </c>
      <c r="OS6" s="92">
        <f t="shared" si="60"/>
        <v>5.46</v>
      </c>
      <c r="OT6" s="32">
        <v>5.33</v>
      </c>
      <c r="OU6" s="92">
        <v>7.03</v>
      </c>
      <c r="OV6" s="92">
        <f t="shared" si="61"/>
        <v>5.46</v>
      </c>
      <c r="OW6" s="52">
        <v>5.46</v>
      </c>
      <c r="OX6" s="52">
        <f t="shared" si="62"/>
        <v>5.46</v>
      </c>
      <c r="OY6" s="52">
        <v>5.56</v>
      </c>
      <c r="OZ6" s="1049">
        <v>6.7530000000000001</v>
      </c>
      <c r="PA6" s="52">
        <f t="shared" si="63"/>
        <v>5.46</v>
      </c>
      <c r="PB6" s="52">
        <v>5.9</v>
      </c>
      <c r="PC6" s="1049">
        <v>6.98</v>
      </c>
      <c r="PD6" s="52">
        <f t="shared" si="64"/>
        <v>5.46</v>
      </c>
      <c r="PE6" s="52">
        <v>5.46</v>
      </c>
      <c r="PF6" s="1049">
        <v>6.6</v>
      </c>
      <c r="PG6" s="92">
        <v>6.1550000000000002</v>
      </c>
      <c r="PH6" s="52">
        <v>6.16</v>
      </c>
      <c r="PI6" s="52">
        <v>6.6</v>
      </c>
      <c r="PJ6" s="52">
        <f t="shared" si="65"/>
        <v>6.1550000000000002</v>
      </c>
      <c r="PK6" s="52">
        <v>6.18</v>
      </c>
      <c r="PL6" s="1049">
        <v>6.59</v>
      </c>
      <c r="PM6" s="1049">
        <f t="shared" si="2"/>
        <v>6.1550000000000002</v>
      </c>
      <c r="PN6" s="1049">
        <v>6.18</v>
      </c>
      <c r="PO6" s="1049">
        <v>6.55</v>
      </c>
      <c r="PP6" s="1128">
        <f t="shared" si="66"/>
        <v>6.1550000000000002</v>
      </c>
      <c r="PQ6" s="1049">
        <v>6.28</v>
      </c>
      <c r="PR6" s="1049">
        <v>6.57</v>
      </c>
      <c r="PS6" s="1128">
        <v>6.58</v>
      </c>
      <c r="PT6" s="1049">
        <v>6.55</v>
      </c>
      <c r="PU6" s="1049">
        <v>6.6</v>
      </c>
      <c r="PV6" s="1128">
        <f t="shared" si="67"/>
        <v>6.58</v>
      </c>
      <c r="PW6" s="1049">
        <v>6.6</v>
      </c>
      <c r="PX6" s="1049">
        <v>6.58</v>
      </c>
      <c r="PY6" s="1049">
        <f t="shared" si="68"/>
        <v>6.58</v>
      </c>
      <c r="PZ6" s="1049">
        <v>6.47</v>
      </c>
      <c r="QA6" s="1049">
        <f t="shared" si="69"/>
        <v>6.47</v>
      </c>
      <c r="QB6" s="1049"/>
      <c r="QC6" s="6">
        <f t="shared" si="70"/>
        <v>-1</v>
      </c>
      <c r="QD6" s="32">
        <v>5.96</v>
      </c>
      <c r="QE6" s="32">
        <v>5.8</v>
      </c>
      <c r="QF6" s="32">
        <f t="shared" si="71"/>
        <v>5.8</v>
      </c>
      <c r="QG6" s="32"/>
      <c r="QH6" s="32">
        <v>5.73</v>
      </c>
      <c r="QI6" s="1094">
        <f>MIN(QF6,QH6)</f>
        <v>5.73</v>
      </c>
      <c r="QJ6" s="32">
        <v>5.57</v>
      </c>
      <c r="QK6" s="32">
        <v>5.63</v>
      </c>
      <c r="QL6" s="1094">
        <v>5.63</v>
      </c>
      <c r="QM6" s="32">
        <v>5.62</v>
      </c>
      <c r="QN6" s="32">
        <v>5.01</v>
      </c>
      <c r="QO6" s="32">
        <v>5.56</v>
      </c>
      <c r="QP6" s="32">
        <f t="shared" si="72"/>
        <v>5.56</v>
      </c>
      <c r="QQ6" s="32">
        <v>5.39</v>
      </c>
      <c r="QR6" s="92">
        <f t="shared" si="73"/>
        <v>5.39</v>
      </c>
      <c r="QS6" s="92">
        <v>5.49</v>
      </c>
      <c r="QT6" s="92">
        <f t="shared" si="74"/>
        <v>5.39</v>
      </c>
      <c r="QU6" s="52">
        <v>5.55</v>
      </c>
      <c r="QV6" s="52">
        <v>5.9</v>
      </c>
      <c r="QW6" s="92">
        <f t="shared" si="75"/>
        <v>5.39</v>
      </c>
      <c r="QX6" s="52">
        <v>5.4</v>
      </c>
      <c r="QY6" s="1049">
        <v>5.38</v>
      </c>
      <c r="QZ6" s="52">
        <f t="shared" si="76"/>
        <v>5.38</v>
      </c>
      <c r="RA6" s="52">
        <v>5.39</v>
      </c>
      <c r="RB6" s="1049">
        <v>5.72</v>
      </c>
      <c r="RC6" s="52">
        <f t="shared" si="77"/>
        <v>5.38</v>
      </c>
      <c r="RD6" s="52">
        <v>5.51</v>
      </c>
      <c r="RE6" s="1049">
        <v>5.73</v>
      </c>
      <c r="RF6" s="52">
        <f t="shared" si="78"/>
        <v>5.38</v>
      </c>
      <c r="RG6" s="1049">
        <v>5.75</v>
      </c>
      <c r="RH6" s="1049">
        <f t="shared" si="79"/>
        <v>5.38</v>
      </c>
      <c r="RI6" s="1049">
        <v>5.83</v>
      </c>
      <c r="RJ6" s="1049">
        <v>5.7670000000000003</v>
      </c>
      <c r="RK6" s="1049">
        <f t="shared" si="80"/>
        <v>5.38</v>
      </c>
      <c r="RL6" s="1049">
        <v>5.6</v>
      </c>
      <c r="RM6" s="1049">
        <v>5.39</v>
      </c>
      <c r="RN6" s="1049">
        <f t="shared" si="81"/>
        <v>5.38</v>
      </c>
      <c r="RO6" s="1049">
        <v>5.45</v>
      </c>
      <c r="RP6" s="92">
        <f t="shared" si="82"/>
        <v>5.38</v>
      </c>
      <c r="RQ6" s="1049">
        <v>5.43</v>
      </c>
      <c r="RR6" s="1049">
        <v>5.43</v>
      </c>
      <c r="RS6" s="1128">
        <f>MIN(RR6,RP6)</f>
        <v>5.38</v>
      </c>
      <c r="RT6" s="1049">
        <v>5.6</v>
      </c>
      <c r="RU6" s="1049">
        <v>5.43</v>
      </c>
      <c r="RV6" s="1128">
        <v>5.37</v>
      </c>
      <c r="RW6" s="1049">
        <v>5.35</v>
      </c>
      <c r="RX6" s="1049">
        <v>5.46</v>
      </c>
      <c r="RY6" s="1049">
        <f t="shared" si="83"/>
        <v>5.37</v>
      </c>
      <c r="RZ6" s="1049">
        <v>5.4</v>
      </c>
      <c r="SA6" s="1049">
        <v>5.35</v>
      </c>
      <c r="SB6" s="1049">
        <f t="shared" si="84"/>
        <v>5.35</v>
      </c>
      <c r="SC6" s="1049">
        <v>5.3760000000000003</v>
      </c>
      <c r="SD6" s="1128">
        <v>5.37</v>
      </c>
      <c r="SE6" s="1049">
        <v>5.43</v>
      </c>
      <c r="SF6" s="1049">
        <v>5.56</v>
      </c>
      <c r="SG6" s="1128">
        <v>5.31</v>
      </c>
      <c r="SH6" s="1049">
        <v>5.68</v>
      </c>
      <c r="SI6" s="6">
        <f t="shared" si="85"/>
        <v>6.9679849340866309E-2</v>
      </c>
      <c r="SJ6" s="32">
        <v>5.31</v>
      </c>
      <c r="SK6" s="32">
        <v>5.33</v>
      </c>
      <c r="SL6" s="92">
        <v>5.31</v>
      </c>
      <c r="SM6" s="52">
        <v>5.34</v>
      </c>
      <c r="SN6" s="52">
        <v>5.34</v>
      </c>
      <c r="SO6" s="92">
        <f t="shared" si="86"/>
        <v>5.31</v>
      </c>
      <c r="SP6" s="52">
        <v>5.66</v>
      </c>
      <c r="SQ6" s="92">
        <v>5.37</v>
      </c>
      <c r="SR6" s="92">
        <v>5.45</v>
      </c>
      <c r="SS6" s="52">
        <v>5.72</v>
      </c>
      <c r="ST6" s="92">
        <f t="shared" si="87"/>
        <v>5.45</v>
      </c>
      <c r="SU6" s="52">
        <v>5.47</v>
      </c>
      <c r="SV6" s="1049">
        <v>5.59</v>
      </c>
      <c r="SW6" s="52">
        <f t="shared" si="88"/>
        <v>5.45</v>
      </c>
      <c r="SX6" s="52">
        <v>5.51</v>
      </c>
      <c r="SY6" s="1049">
        <v>5.68</v>
      </c>
      <c r="SZ6" s="92">
        <f t="shared" si="89"/>
        <v>5.45</v>
      </c>
      <c r="TA6" s="52">
        <v>5.6</v>
      </c>
      <c r="TB6" s="1049">
        <v>5.75</v>
      </c>
      <c r="TC6" s="52">
        <f t="shared" si="90"/>
        <v>5.45</v>
      </c>
      <c r="TD6" s="52">
        <v>5.63</v>
      </c>
      <c r="TE6" s="1049">
        <v>5.4</v>
      </c>
      <c r="TF6" s="52">
        <f t="shared" si="91"/>
        <v>5.4</v>
      </c>
      <c r="TG6" s="52">
        <v>5.43</v>
      </c>
      <c r="TH6" s="1049">
        <v>5.43</v>
      </c>
      <c r="TI6" s="52">
        <f t="shared" si="92"/>
        <v>5.4</v>
      </c>
      <c r="TJ6" s="1049">
        <v>5.39</v>
      </c>
      <c r="TK6" s="1049">
        <f t="shared" si="93"/>
        <v>5.39</v>
      </c>
      <c r="TL6" s="1049">
        <v>5.44</v>
      </c>
      <c r="TM6" s="1049">
        <v>5.68</v>
      </c>
      <c r="TN6" s="1049">
        <f t="shared" si="94"/>
        <v>5.39</v>
      </c>
      <c r="TO6" s="1049">
        <v>5.4</v>
      </c>
      <c r="TP6" s="1049">
        <v>5.67</v>
      </c>
      <c r="TQ6" s="1128">
        <f t="shared" si="95"/>
        <v>5.39</v>
      </c>
      <c r="TR6" s="1049">
        <v>5.62</v>
      </c>
      <c r="TS6" s="1049">
        <v>5.65</v>
      </c>
      <c r="TT6" s="1049">
        <f t="shared" si="96"/>
        <v>5.39</v>
      </c>
      <c r="TU6" s="1049">
        <v>5.66</v>
      </c>
      <c r="TV6" s="1128">
        <f>MIN(TU6,TT6)</f>
        <v>5.39</v>
      </c>
      <c r="TW6" s="1049">
        <v>5.58</v>
      </c>
      <c r="TX6" s="1049">
        <v>5.62</v>
      </c>
      <c r="TY6" s="1128">
        <f t="shared" si="97"/>
        <v>5.39</v>
      </c>
      <c r="TZ6" s="1049">
        <v>5.46</v>
      </c>
      <c r="UA6" s="1049">
        <v>5.6219999999999999</v>
      </c>
      <c r="UB6" s="1049">
        <f t="shared" si="98"/>
        <v>5.39</v>
      </c>
      <c r="UC6" s="1049">
        <v>5.64</v>
      </c>
      <c r="UD6" s="1128">
        <v>5.37</v>
      </c>
      <c r="UE6" s="1049">
        <v>5.58</v>
      </c>
      <c r="UF6" s="6">
        <f t="shared" si="99"/>
        <v>3.9106145251396641E-2</v>
      </c>
      <c r="UG6" s="32">
        <v>6.2260000000000009</v>
      </c>
      <c r="UH6" s="52">
        <v>5.91</v>
      </c>
      <c r="UI6" s="1094">
        <f t="shared" si="100"/>
        <v>5.91</v>
      </c>
      <c r="UJ6" s="52">
        <v>5.94</v>
      </c>
      <c r="UK6" s="52">
        <v>5.98</v>
      </c>
      <c r="UL6" s="92">
        <f t="shared" si="101"/>
        <v>5.91</v>
      </c>
      <c r="UM6" s="92">
        <v>5.55</v>
      </c>
      <c r="UN6" s="92">
        <f t="shared" si="102"/>
        <v>5.55</v>
      </c>
      <c r="UO6" s="52">
        <v>5.59</v>
      </c>
      <c r="UP6" s="92">
        <f t="shared" si="103"/>
        <v>5.55</v>
      </c>
      <c r="UQ6" s="52">
        <v>5.84</v>
      </c>
      <c r="UR6" s="52">
        <v>5.58</v>
      </c>
      <c r="US6" s="1049">
        <v>5.49</v>
      </c>
      <c r="UT6" s="52">
        <f t="shared" si="104"/>
        <v>5.49</v>
      </c>
      <c r="UU6" s="52">
        <v>5.5</v>
      </c>
      <c r="UV6" s="52">
        <v>5.95</v>
      </c>
      <c r="UW6" s="52">
        <v>5.91</v>
      </c>
      <c r="UX6" s="1049">
        <v>5.54</v>
      </c>
      <c r="UY6" s="1049">
        <v>5.86</v>
      </c>
      <c r="UZ6" s="52">
        <f t="shared" si="105"/>
        <v>5.49</v>
      </c>
      <c r="VA6" s="1049">
        <v>5.54</v>
      </c>
      <c r="VB6" s="1049">
        <v>5.52</v>
      </c>
      <c r="VC6" s="1049">
        <f t="shared" si="106"/>
        <v>5.49</v>
      </c>
      <c r="VD6" s="1049">
        <v>5.52</v>
      </c>
      <c r="VE6" s="1049">
        <v>5.5</v>
      </c>
      <c r="VF6" s="1049">
        <f t="shared" si="107"/>
        <v>5.49</v>
      </c>
      <c r="VG6" s="1049">
        <v>5.63</v>
      </c>
      <c r="VH6" s="1049">
        <v>5.6</v>
      </c>
      <c r="VI6" s="1049">
        <f t="shared" si="108"/>
        <v>5.49</v>
      </c>
      <c r="VJ6" s="1049">
        <v>5.54</v>
      </c>
      <c r="VK6" s="1049">
        <v>5.45</v>
      </c>
      <c r="VL6" s="1049">
        <v>5.81</v>
      </c>
      <c r="VM6" s="1049">
        <v>5.52</v>
      </c>
      <c r="VN6" s="1049">
        <f t="shared" si="109"/>
        <v>5.49</v>
      </c>
      <c r="VO6" s="1049">
        <v>5.7</v>
      </c>
      <c r="VP6" s="1049">
        <v>5.7309999999999999</v>
      </c>
      <c r="VQ6" s="1049">
        <v>5.64</v>
      </c>
      <c r="VR6" s="1049">
        <v>5.5467999999999993</v>
      </c>
      <c r="VS6" s="1049">
        <f t="shared" si="110"/>
        <v>5.49</v>
      </c>
      <c r="VT6" s="1049">
        <v>5.5</v>
      </c>
      <c r="VU6" s="1049">
        <f t="shared" si="111"/>
        <v>5.49</v>
      </c>
      <c r="VV6" s="1049">
        <v>5.52</v>
      </c>
      <c r="VW6" s="1049">
        <v>5.5249999999999995</v>
      </c>
      <c r="VX6" s="1049">
        <f t="shared" si="3"/>
        <v>5.49</v>
      </c>
      <c r="VY6" s="1049">
        <v>5.5</v>
      </c>
      <c r="VZ6" s="1049">
        <v>5.53</v>
      </c>
      <c r="WA6" s="1049">
        <v>5.56</v>
      </c>
      <c r="WB6" s="1049">
        <v>5.51</v>
      </c>
      <c r="WC6" s="1049">
        <f t="shared" si="112"/>
        <v>5.49</v>
      </c>
      <c r="WD6" s="1049">
        <v>5.51</v>
      </c>
      <c r="WE6" s="1049">
        <v>5.47</v>
      </c>
      <c r="WF6" s="1049">
        <f t="shared" si="113"/>
        <v>5.47</v>
      </c>
      <c r="WG6" s="1049">
        <v>5.81</v>
      </c>
      <c r="WH6" s="1049">
        <f t="shared" si="114"/>
        <v>5.47</v>
      </c>
      <c r="WI6" s="1049"/>
      <c r="WJ6" s="1049">
        <v>5.68</v>
      </c>
      <c r="WK6" s="1049">
        <f t="shared" si="115"/>
        <v>5.47</v>
      </c>
      <c r="WL6" s="1049"/>
      <c r="WM6" s="1049">
        <v>5.74</v>
      </c>
      <c r="WN6" s="1049">
        <v>5.49</v>
      </c>
      <c r="WO6" s="1049"/>
      <c r="WP6" s="1049">
        <v>5.56</v>
      </c>
      <c r="WQ6" s="1049">
        <v>5.74</v>
      </c>
      <c r="WR6" s="1049">
        <f t="shared" si="116"/>
        <v>5.49</v>
      </c>
      <c r="WS6" s="1049"/>
      <c r="WT6" s="1049"/>
      <c r="WU6" s="6">
        <f t="shared" si="117"/>
        <v>-1</v>
      </c>
      <c r="WV6" s="6">
        <f t="shared" si="118"/>
        <v>-1</v>
      </c>
      <c r="WW6" s="6">
        <f t="shared" si="4"/>
        <v>7.6502732240437146E-2</v>
      </c>
      <c r="WX6" s="1308">
        <v>3.58</v>
      </c>
      <c r="WY6" s="37">
        <v>3.6</v>
      </c>
      <c r="WZ6" s="52">
        <v>3.6</v>
      </c>
      <c r="XA6" s="37">
        <f t="shared" si="119"/>
        <v>3.58</v>
      </c>
      <c r="XB6" s="37">
        <v>3.64</v>
      </c>
      <c r="XC6" s="1049">
        <v>3.64</v>
      </c>
      <c r="XD6" s="37">
        <f t="shared" si="5"/>
        <v>3.58</v>
      </c>
      <c r="XE6" s="1049">
        <v>3.6</v>
      </c>
      <c r="XF6" s="37">
        <f t="shared" si="120"/>
        <v>3.58</v>
      </c>
      <c r="XG6" s="1049">
        <v>3.6</v>
      </c>
      <c r="XH6" s="37">
        <f t="shared" si="121"/>
        <v>3.58</v>
      </c>
      <c r="XI6" s="1049">
        <v>3.64</v>
      </c>
      <c r="XJ6" s="37">
        <f t="shared" si="122"/>
        <v>3.58</v>
      </c>
      <c r="XK6" s="1049">
        <v>3.63</v>
      </c>
      <c r="XL6" s="1049">
        <f t="shared" si="123"/>
        <v>3.58</v>
      </c>
      <c r="XM6" s="1049">
        <v>3.68</v>
      </c>
      <c r="XN6" s="1049">
        <f t="shared" si="124"/>
        <v>3.58</v>
      </c>
      <c r="XO6" s="1049">
        <v>3.68</v>
      </c>
      <c r="XP6" s="1049">
        <v>3.68</v>
      </c>
      <c r="XQ6" s="1128">
        <v>3.59</v>
      </c>
      <c r="XR6" s="1049">
        <v>3.64</v>
      </c>
      <c r="XS6" s="1224">
        <f t="shared" si="125"/>
        <v>1.3927576601671383E-2</v>
      </c>
      <c r="XT6" s="1315">
        <v>3.36</v>
      </c>
      <c r="XU6" s="37">
        <v>3.4</v>
      </c>
      <c r="XV6" s="37">
        <f t="shared" si="126"/>
        <v>3.36</v>
      </c>
      <c r="XW6" s="1049">
        <v>3.44</v>
      </c>
      <c r="XX6" s="37">
        <f t="shared" si="127"/>
        <v>3.36</v>
      </c>
      <c r="XY6" s="1049">
        <v>3.42</v>
      </c>
      <c r="XZ6" s="37">
        <f t="shared" si="128"/>
        <v>3.36</v>
      </c>
      <c r="YA6" s="1049">
        <v>3.46</v>
      </c>
      <c r="YB6" s="37">
        <f t="shared" si="129"/>
        <v>3.36</v>
      </c>
      <c r="YC6" s="1049">
        <v>3.38</v>
      </c>
      <c r="YD6" s="37">
        <f t="shared" si="130"/>
        <v>3.36</v>
      </c>
      <c r="YE6" s="1049">
        <v>3.41</v>
      </c>
      <c r="YF6" s="1128">
        <v>3.38</v>
      </c>
      <c r="YG6" s="1049">
        <v>3.41</v>
      </c>
      <c r="YH6" s="1049">
        <v>3.48</v>
      </c>
      <c r="YI6" s="1128">
        <v>3.35</v>
      </c>
      <c r="YJ6" s="1049">
        <v>3.41</v>
      </c>
      <c r="YK6" s="1049">
        <v>3.48</v>
      </c>
      <c r="YL6" s="1049">
        <f t="shared" si="131"/>
        <v>3.35</v>
      </c>
      <c r="YM6" s="1049">
        <v>3.27</v>
      </c>
      <c r="YN6" s="1224">
        <f t="shared" si="132"/>
        <v>-2.3880597014925394E-2</v>
      </c>
      <c r="YO6" s="52">
        <v>5.49</v>
      </c>
      <c r="YP6" s="52">
        <v>5.58</v>
      </c>
      <c r="YQ6" s="52">
        <v>5.54</v>
      </c>
      <c r="YR6" s="52">
        <v>5.6</v>
      </c>
      <c r="YS6" s="52">
        <f t="shared" si="133"/>
        <v>5.49</v>
      </c>
      <c r="YT6" s="52">
        <v>5.59</v>
      </c>
      <c r="YU6" s="52">
        <f t="shared" si="134"/>
        <v>5.49</v>
      </c>
      <c r="YV6" s="52">
        <v>5.33</v>
      </c>
      <c r="YW6" s="92">
        <v>5.35</v>
      </c>
      <c r="YX6" s="52">
        <v>5.35</v>
      </c>
      <c r="YY6" s="52">
        <v>5.34</v>
      </c>
      <c r="YZ6" s="92">
        <f>MIN(YY6,YW6)</f>
        <v>5.34</v>
      </c>
      <c r="ZA6" s="52">
        <v>5.37</v>
      </c>
      <c r="ZB6" s="52">
        <v>5.55</v>
      </c>
      <c r="ZC6" s="92">
        <f>MIN(ZB6,YZ6)</f>
        <v>5.34</v>
      </c>
      <c r="ZD6" s="37">
        <v>5.59</v>
      </c>
      <c r="ZE6" s="52">
        <v>5.67</v>
      </c>
      <c r="ZF6" s="58">
        <f t="shared" si="136"/>
        <v>5.34</v>
      </c>
      <c r="ZG6" s="52">
        <v>5.45</v>
      </c>
      <c r="ZH6" s="52">
        <f t="shared" si="137"/>
        <v>5.34</v>
      </c>
      <c r="ZI6" s="52">
        <v>5.45</v>
      </c>
      <c r="ZJ6" s="1049">
        <f t="shared" si="138"/>
        <v>5.34</v>
      </c>
      <c r="ZK6" s="58">
        <v>5.49</v>
      </c>
      <c r="ZL6" s="6">
        <f t="shared" si="139"/>
        <v>2.8089887640449507E-2</v>
      </c>
      <c r="ZM6" s="1049">
        <v>3.56</v>
      </c>
      <c r="ZN6" s="1049">
        <v>3.57</v>
      </c>
      <c r="ZO6" s="1049">
        <v>3.49</v>
      </c>
      <c r="ZP6" s="1049">
        <f t="shared" si="140"/>
        <v>3.56</v>
      </c>
      <c r="ZQ6" s="1049">
        <v>3.52</v>
      </c>
      <c r="ZR6" s="1128">
        <f t="shared" si="141"/>
        <v>3.52</v>
      </c>
      <c r="ZS6" s="1049">
        <v>3.58</v>
      </c>
      <c r="ZT6" s="1049">
        <v>3.66</v>
      </c>
      <c r="ZU6" s="1049">
        <f t="shared" si="142"/>
        <v>3.52</v>
      </c>
      <c r="ZV6" s="1049">
        <v>3.56</v>
      </c>
      <c r="ZW6" s="37">
        <f t="shared" si="143"/>
        <v>3.52</v>
      </c>
      <c r="ZX6" s="52"/>
      <c r="ZY6" s="52">
        <v>3.58</v>
      </c>
      <c r="ZZ6" s="1049">
        <f t="shared" si="144"/>
        <v>3.52</v>
      </c>
      <c r="AAA6" s="1049">
        <v>3.71</v>
      </c>
      <c r="AAB6" s="353">
        <v>3.55</v>
      </c>
      <c r="AAC6" s="36">
        <v>3.67</v>
      </c>
      <c r="AAD6" s="1049">
        <v>3.71</v>
      </c>
      <c r="AAE6" s="1049">
        <f t="shared" si="145"/>
        <v>3.55</v>
      </c>
      <c r="AAF6" s="1049"/>
      <c r="AAG6" s="1224">
        <f t="shared" si="146"/>
        <v>-1</v>
      </c>
      <c r="AAH6" s="1049">
        <v>2.29</v>
      </c>
      <c r="AAI6" s="1128">
        <v>2.31</v>
      </c>
      <c r="AAJ6" s="1049">
        <v>2.31</v>
      </c>
      <c r="AAK6" s="1049">
        <v>2.35</v>
      </c>
      <c r="AAL6" s="1049">
        <v>2.29</v>
      </c>
      <c r="AAM6" s="1049">
        <f t="shared" si="147"/>
        <v>2.29</v>
      </c>
      <c r="AAN6" s="1049"/>
      <c r="AAO6" s="1224">
        <f t="shared" si="148"/>
        <v>-1</v>
      </c>
      <c r="AAP6" s="1049">
        <v>2.25</v>
      </c>
      <c r="AAQ6" s="1049">
        <f t="shared" si="7"/>
        <v>2.25</v>
      </c>
      <c r="AAR6" s="1049">
        <v>2.2799999999999998</v>
      </c>
      <c r="AAS6" s="32">
        <v>2.25</v>
      </c>
      <c r="AAT6" s="92">
        <v>2.27</v>
      </c>
      <c r="AAU6" s="1049">
        <v>2.33</v>
      </c>
      <c r="AAV6" s="32">
        <v>2.25</v>
      </c>
      <c r="AAW6" s="52">
        <f t="shared" si="149"/>
        <v>2.25</v>
      </c>
      <c r="AAX6" s="1049"/>
      <c r="AAY6" s="1224">
        <f t="shared" si="150"/>
        <v>-1</v>
      </c>
      <c r="AAZ6" s="10">
        <v>2.34</v>
      </c>
      <c r="ABA6" s="1128">
        <v>2.39</v>
      </c>
      <c r="ABB6" s="1049">
        <v>2.42</v>
      </c>
      <c r="ABC6" s="10">
        <v>2.34</v>
      </c>
      <c r="ABD6" s="1049">
        <f t="shared" si="151"/>
        <v>2.34</v>
      </c>
      <c r="ABE6" s="1049"/>
      <c r="ABF6" s="1224">
        <f t="shared" si="152"/>
        <v>-1</v>
      </c>
      <c r="ABG6" s="52"/>
      <c r="ABH6" s="52"/>
      <c r="ABI6" s="1049"/>
      <c r="ABJ6" s="37" t="s">
        <v>3089</v>
      </c>
      <c r="ABK6" s="14" t="str">
        <f t="shared" si="9"/>
        <v xml:space="preserve">1. Better than baseline </v>
      </c>
      <c r="ABL6" s="14" t="str">
        <f t="shared" si="10"/>
        <v xml:space="preserve">1. Better than baseline </v>
      </c>
      <c r="ABM6" s="14" t="str">
        <f t="shared" si="11"/>
        <v>2. Within 10% deviation from baseline</v>
      </c>
      <c r="ABN6" s="14" t="str">
        <f t="shared" si="12"/>
        <v>2. Within 10% deviation from baseline</v>
      </c>
      <c r="ABO6" s="14" t="str">
        <f t="shared" si="13"/>
        <v xml:space="preserve">1. Better than baseline </v>
      </c>
      <c r="ABP6" s="14" t="str">
        <f t="shared" si="14"/>
        <v xml:space="preserve">1. Better than baseline </v>
      </c>
      <c r="ABQ6" s="14" t="str">
        <f t="shared" si="15"/>
        <v xml:space="preserve">1. Better than baseline </v>
      </c>
      <c r="ABR6" s="14" t="str">
        <f t="shared" si="16"/>
        <v xml:space="preserve">1. Better than baseline </v>
      </c>
      <c r="ABS6" s="14" t="str">
        <f t="shared" si="17"/>
        <v>2. Within 10% deviation from baseline</v>
      </c>
      <c r="ABT6" s="14" t="str">
        <f t="shared" si="18"/>
        <v>2. Within 10% deviation from baseline</v>
      </c>
      <c r="ABU6" s="14" t="str">
        <f t="shared" si="19"/>
        <v xml:space="preserve">1. Better than baseline </v>
      </c>
      <c r="ABV6" s="14" t="str">
        <f t="shared" si="20"/>
        <v>2. Within 10% deviation from baseline</v>
      </c>
      <c r="ABW6" s="14" t="str">
        <f t="shared" si="153"/>
        <v xml:space="preserve">1. Better than baseline </v>
      </c>
      <c r="ABX6" s="14" t="str">
        <f t="shared" si="154"/>
        <v>2. Within 10% deviation from baseline</v>
      </c>
      <c r="ABY6" s="14" t="str">
        <f t="shared" si="155"/>
        <v xml:space="preserve">1. Better than baseline </v>
      </c>
    </row>
    <row r="7" spans="1:753" ht="15" thickBot="1" x14ac:dyDescent="0.4">
      <c r="A7" s="182">
        <v>5</v>
      </c>
      <c r="B7" s="182" t="s">
        <v>19</v>
      </c>
      <c r="C7" s="182" t="s">
        <v>1254</v>
      </c>
      <c r="D7" s="88" t="s">
        <v>3084</v>
      </c>
      <c r="E7" s="88" t="s">
        <v>3084</v>
      </c>
      <c r="F7" s="88" t="s">
        <v>3090</v>
      </c>
      <c r="G7" s="90" t="s">
        <v>3090</v>
      </c>
      <c r="H7" s="1049" t="s">
        <v>1502</v>
      </c>
      <c r="I7" s="27">
        <v>27.28</v>
      </c>
      <c r="J7" s="52" t="s">
        <v>1502</v>
      </c>
      <c r="K7" s="52" t="s">
        <v>1502</v>
      </c>
      <c r="L7" s="52" t="s">
        <v>1502</v>
      </c>
      <c r="M7" s="52" t="s">
        <v>1502</v>
      </c>
      <c r="N7" s="27">
        <v>28.93</v>
      </c>
      <c r="O7" s="52" t="s">
        <v>1502</v>
      </c>
      <c r="P7" s="354">
        <v>28.12</v>
      </c>
      <c r="Q7" s="27">
        <v>30.39</v>
      </c>
      <c r="R7" s="353">
        <v>15.789</v>
      </c>
      <c r="S7" s="58">
        <v>15.55</v>
      </c>
      <c r="T7" s="58">
        <v>13.02</v>
      </c>
      <c r="U7" s="353">
        <f t="shared" si="157"/>
        <v>13.02</v>
      </c>
      <c r="V7" s="58">
        <v>12.654</v>
      </c>
      <c r="W7" s="58">
        <v>13.8</v>
      </c>
      <c r="X7" s="353">
        <v>11.58</v>
      </c>
      <c r="Y7" s="58">
        <v>13.66</v>
      </c>
      <c r="Z7" s="58">
        <v>11.56</v>
      </c>
      <c r="AA7" s="58">
        <v>13.43</v>
      </c>
      <c r="AB7" s="353">
        <v>12.41</v>
      </c>
      <c r="AC7" s="58">
        <v>12.06</v>
      </c>
      <c r="AD7" s="58">
        <v>12.98</v>
      </c>
      <c r="AE7" s="58">
        <v>12.781000000000001</v>
      </c>
      <c r="AF7" s="58">
        <v>12.97</v>
      </c>
      <c r="AG7" s="58">
        <v>12.02</v>
      </c>
      <c r="AH7" s="353">
        <v>12.87</v>
      </c>
      <c r="AI7" s="58">
        <v>13.02</v>
      </c>
      <c r="AJ7" s="58">
        <v>12.88</v>
      </c>
      <c r="AK7" s="58">
        <v>12.52</v>
      </c>
      <c r="AL7" s="353">
        <v>13.97</v>
      </c>
      <c r="AM7" s="58">
        <v>12.9</v>
      </c>
      <c r="AN7" s="53">
        <v>11.85</v>
      </c>
      <c r="AO7" s="353">
        <v>12.98</v>
      </c>
      <c r="AP7" s="58">
        <v>12.83</v>
      </c>
      <c r="AQ7" s="53">
        <v>13.06</v>
      </c>
      <c r="AR7" s="92">
        <v>12.465</v>
      </c>
      <c r="AS7" s="52">
        <v>12.03</v>
      </c>
      <c r="AT7" s="52">
        <v>11.59</v>
      </c>
      <c r="AU7" s="53">
        <v>6.5</v>
      </c>
      <c r="AV7" s="52">
        <f t="shared" si="21"/>
        <v>6.5</v>
      </c>
      <c r="AW7" s="58">
        <v>7.06</v>
      </c>
      <c r="AX7" s="27">
        <f t="shared" si="22"/>
        <v>6.5</v>
      </c>
      <c r="AY7" s="53"/>
      <c r="AZ7" s="1071">
        <f t="shared" si="23"/>
        <v>-1</v>
      </c>
      <c r="BA7" s="913" t="s">
        <v>1502</v>
      </c>
      <c r="BB7" s="913" t="s">
        <v>1502</v>
      </c>
      <c r="BC7" s="913" t="s">
        <v>1502</v>
      </c>
      <c r="BD7" s="913" t="s">
        <v>1502</v>
      </c>
      <c r="BE7" s="913" t="s">
        <v>1502</v>
      </c>
      <c r="BF7" s="913" t="s">
        <v>1502</v>
      </c>
      <c r="BG7" s="913" t="s">
        <v>1502</v>
      </c>
      <c r="BH7" s="913">
        <v>16.777000000000001</v>
      </c>
      <c r="BI7" s="913">
        <v>14.31</v>
      </c>
      <c r="BJ7" s="913" t="s">
        <v>1502</v>
      </c>
      <c r="BK7" s="1097">
        <v>12.343999999999999</v>
      </c>
      <c r="BL7" s="913">
        <v>12.28</v>
      </c>
      <c r="BM7" s="913">
        <v>14.347</v>
      </c>
      <c r="BN7" s="913">
        <v>13.79</v>
      </c>
      <c r="BO7" s="913">
        <v>13.39</v>
      </c>
      <c r="BP7" s="1097">
        <v>14.012</v>
      </c>
      <c r="BQ7" s="913">
        <v>14.32</v>
      </c>
      <c r="BR7" s="913">
        <v>14.64</v>
      </c>
      <c r="BS7" s="913">
        <f>MIN(BP7,BR7)</f>
        <v>14.012</v>
      </c>
      <c r="BT7" s="913"/>
      <c r="BU7" s="1071">
        <f>(BT7-BS7)/BS7</f>
        <v>-1</v>
      </c>
      <c r="BV7" s="913" t="s">
        <v>1502</v>
      </c>
      <c r="BW7" s="913" t="s">
        <v>1502</v>
      </c>
      <c r="BX7" s="913" t="s">
        <v>1502</v>
      </c>
      <c r="BY7" s="913" t="s">
        <v>1502</v>
      </c>
      <c r="BZ7" s="913" t="s">
        <v>1502</v>
      </c>
      <c r="CA7" s="913" t="s">
        <v>1502</v>
      </c>
      <c r="CB7" s="913" t="s">
        <v>1502</v>
      </c>
      <c r="CC7" s="1097">
        <v>12.45</v>
      </c>
      <c r="CD7" s="913">
        <v>12.65</v>
      </c>
      <c r="CE7" s="913" t="s">
        <v>1502</v>
      </c>
      <c r="CF7" s="1097">
        <v>25.14</v>
      </c>
      <c r="CG7" s="913">
        <v>25.5</v>
      </c>
      <c r="CH7" s="913">
        <v>10.91</v>
      </c>
      <c r="CI7" s="913">
        <f>MIN(CF7,CH7)</f>
        <v>10.91</v>
      </c>
      <c r="CJ7" s="913">
        <v>13.73</v>
      </c>
      <c r="CK7" s="1097">
        <v>25.91</v>
      </c>
      <c r="CL7" s="913">
        <v>25.18</v>
      </c>
      <c r="CM7" s="913">
        <v>12.42</v>
      </c>
      <c r="CN7" s="1097">
        <v>11.7</v>
      </c>
      <c r="CO7" s="913">
        <v>12.69</v>
      </c>
      <c r="CP7" s="913">
        <v>11.96</v>
      </c>
      <c r="CQ7" s="913">
        <v>13.17</v>
      </c>
      <c r="CR7" s="913">
        <v>12.664</v>
      </c>
      <c r="CS7" s="913">
        <v>12.78</v>
      </c>
      <c r="CT7" s="913">
        <v>13.17</v>
      </c>
      <c r="CU7" s="1097">
        <v>14.5</v>
      </c>
      <c r="CV7" s="913">
        <v>14.44</v>
      </c>
      <c r="CW7" s="913">
        <v>14.73</v>
      </c>
      <c r="CX7" s="913">
        <v>14.51</v>
      </c>
      <c r="CY7" s="913">
        <v>13.11</v>
      </c>
      <c r="CZ7" s="1097">
        <v>14.38</v>
      </c>
      <c r="DA7" s="913">
        <v>13.68</v>
      </c>
      <c r="DB7" s="913">
        <v>13.96</v>
      </c>
      <c r="DC7" s="913">
        <v>13.21</v>
      </c>
      <c r="DD7" s="1097">
        <v>12.99</v>
      </c>
      <c r="DE7" s="913">
        <v>12.84</v>
      </c>
      <c r="DF7" s="913">
        <v>12.89</v>
      </c>
      <c r="DG7" s="1097">
        <v>12.76</v>
      </c>
      <c r="DH7" s="913">
        <v>12.47</v>
      </c>
      <c r="DI7" s="913">
        <v>12.843</v>
      </c>
      <c r="DJ7" s="1097">
        <v>12.76</v>
      </c>
      <c r="DK7" s="913">
        <v>12.65</v>
      </c>
      <c r="DL7" s="913">
        <v>12.66</v>
      </c>
      <c r="DM7" s="71">
        <f t="shared" si="24"/>
        <v>12.66</v>
      </c>
      <c r="DN7" s="53">
        <v>12.11</v>
      </c>
      <c r="DO7" s="913">
        <v>13.26</v>
      </c>
      <c r="DP7" s="7">
        <f t="shared" si="25"/>
        <v>4.7393364928909922E-2</v>
      </c>
      <c r="DQ7" s="913" t="s">
        <v>1502</v>
      </c>
      <c r="DR7" s="913" t="s">
        <v>1502</v>
      </c>
      <c r="DS7" s="913" t="s">
        <v>1502</v>
      </c>
      <c r="DT7" s="913" t="s">
        <v>1502</v>
      </c>
      <c r="DU7" s="64">
        <v>25.11</v>
      </c>
      <c r="DV7" s="913">
        <v>13.747999999999999</v>
      </c>
      <c r="DW7" s="913" t="s">
        <v>1502</v>
      </c>
      <c r="DX7" s="913">
        <v>13.47</v>
      </c>
      <c r="DY7" s="913" t="s">
        <v>1502</v>
      </c>
      <c r="DZ7" s="1097">
        <v>15.132</v>
      </c>
      <c r="EA7" s="913">
        <v>14.48</v>
      </c>
      <c r="EB7" s="913">
        <v>13.35</v>
      </c>
      <c r="EC7" s="913">
        <v>12.115</v>
      </c>
      <c r="ED7" s="913">
        <v>12.67</v>
      </c>
      <c r="EE7" s="913">
        <v>13.04</v>
      </c>
      <c r="EF7" s="1097">
        <v>12.31</v>
      </c>
      <c r="EG7" s="913">
        <v>12.46</v>
      </c>
      <c r="EH7" s="913">
        <v>11.88</v>
      </c>
      <c r="EI7" s="1097">
        <v>12.45</v>
      </c>
      <c r="EJ7" s="913">
        <v>12.84</v>
      </c>
      <c r="EK7" s="913">
        <v>11.99</v>
      </c>
      <c r="EL7" s="1097">
        <v>12.45</v>
      </c>
      <c r="EM7" s="913">
        <v>13.11</v>
      </c>
      <c r="EN7" s="913">
        <v>11.99</v>
      </c>
      <c r="EO7" s="913">
        <f t="shared" si="26"/>
        <v>11.99</v>
      </c>
      <c r="EP7" s="913">
        <v>11.6</v>
      </c>
      <c r="EQ7" s="913">
        <v>12.44</v>
      </c>
      <c r="ER7" s="1097">
        <v>12.13</v>
      </c>
      <c r="ES7" s="913">
        <v>12.7</v>
      </c>
      <c r="ET7" s="913">
        <v>11.75</v>
      </c>
      <c r="EU7" s="913">
        <f t="shared" si="27"/>
        <v>11.75</v>
      </c>
      <c r="EV7" s="913">
        <v>12.59</v>
      </c>
      <c r="EW7" s="1097">
        <v>7.01</v>
      </c>
      <c r="EX7" s="913">
        <v>7.19</v>
      </c>
      <c r="EY7" s="913">
        <v>7.73</v>
      </c>
      <c r="EZ7" s="1097">
        <v>12.832000000000001</v>
      </c>
      <c r="FA7" s="913">
        <v>12.04</v>
      </c>
      <c r="FB7" s="913">
        <v>7.8</v>
      </c>
      <c r="FC7" s="1097">
        <v>12.11</v>
      </c>
      <c r="FD7" s="53">
        <v>12.85</v>
      </c>
      <c r="FE7" s="53">
        <v>12.91</v>
      </c>
      <c r="FF7" s="7">
        <f t="shared" si="28"/>
        <v>6.6061106523534335E-2</v>
      </c>
      <c r="FG7" s="104" t="s">
        <v>1502</v>
      </c>
      <c r="FH7" s="104" t="s">
        <v>1502</v>
      </c>
      <c r="FI7" s="104" t="s">
        <v>1502</v>
      </c>
      <c r="FJ7" s="104" t="s">
        <v>1502</v>
      </c>
      <c r="FK7" s="104" t="s">
        <v>1502</v>
      </c>
      <c r="FL7" s="104" t="s">
        <v>1502</v>
      </c>
      <c r="FM7" s="104" t="s">
        <v>1502</v>
      </c>
      <c r="FN7" s="104" t="s">
        <v>1502</v>
      </c>
      <c r="FO7" s="104" t="s">
        <v>1502</v>
      </c>
      <c r="FP7" s="104" t="s">
        <v>1502</v>
      </c>
      <c r="FQ7" s="104" t="s">
        <v>1502</v>
      </c>
      <c r="FR7" s="104" t="s">
        <v>1502</v>
      </c>
      <c r="FS7" s="913">
        <v>21.29</v>
      </c>
      <c r="FT7" s="104" t="s">
        <v>1502</v>
      </c>
      <c r="FU7" s="1097">
        <v>11.121</v>
      </c>
      <c r="FV7" s="913">
        <v>11.87</v>
      </c>
      <c r="FW7" s="913">
        <v>28.93</v>
      </c>
      <c r="FX7" s="913">
        <v>9.4499999999999993</v>
      </c>
      <c r="FY7" s="1097">
        <v>9.76</v>
      </c>
      <c r="FZ7" s="913">
        <v>10.09</v>
      </c>
      <c r="GA7" s="913">
        <v>10.01</v>
      </c>
      <c r="GB7" s="1097">
        <v>11.33</v>
      </c>
      <c r="GC7" s="913">
        <v>11.97</v>
      </c>
      <c r="GD7" s="913">
        <v>9.84</v>
      </c>
      <c r="GE7" s="1098">
        <v>9.3979999999999997</v>
      </c>
      <c r="GF7" s="913">
        <v>9.3000000000000007</v>
      </c>
      <c r="GG7" s="913">
        <v>9.01</v>
      </c>
      <c r="GH7" s="913">
        <v>9.5299999999999994</v>
      </c>
      <c r="GI7" s="913">
        <v>9.7100000000000009</v>
      </c>
      <c r="GJ7" s="1097">
        <v>8.8740000000000006</v>
      </c>
      <c r="GK7" s="913">
        <v>9.91</v>
      </c>
      <c r="GL7" s="913">
        <v>9.2899999999999991</v>
      </c>
      <c r="GM7" s="913">
        <v>9.7100000000000009</v>
      </c>
      <c r="GN7" s="913">
        <f t="shared" si="29"/>
        <v>8.8740000000000006</v>
      </c>
      <c r="GO7" s="913">
        <v>9.15</v>
      </c>
      <c r="GP7" s="913">
        <v>9.6999999999999993</v>
      </c>
      <c r="GQ7" s="1097">
        <v>9.7799999999999994</v>
      </c>
      <c r="GR7" s="913">
        <v>9.82</v>
      </c>
      <c r="GS7" s="913">
        <v>10.02</v>
      </c>
      <c r="GT7" s="1097">
        <f t="shared" ref="GT7:GT12" si="159">MIN(GQ7,GS7)</f>
        <v>9.7799999999999994</v>
      </c>
      <c r="GU7" s="913">
        <v>10.112</v>
      </c>
      <c r="GV7" s="913">
        <v>9.58</v>
      </c>
      <c r="GW7" s="1097">
        <v>9.68</v>
      </c>
      <c r="GX7" s="913">
        <v>9.89</v>
      </c>
      <c r="GY7" s="913">
        <v>9.64</v>
      </c>
      <c r="GZ7" s="1097">
        <v>9.64</v>
      </c>
      <c r="HA7" s="913">
        <v>8.98</v>
      </c>
      <c r="HB7" s="913">
        <v>8.11</v>
      </c>
      <c r="HC7" s="71">
        <v>8.8800000000000008</v>
      </c>
      <c r="HD7" s="53">
        <v>8.98</v>
      </c>
      <c r="HE7" s="913">
        <v>8.89</v>
      </c>
      <c r="HF7" s="71">
        <f t="shared" si="31"/>
        <v>8.8800000000000008</v>
      </c>
      <c r="HG7" s="913">
        <v>8.48</v>
      </c>
      <c r="HH7" s="71">
        <v>7.86</v>
      </c>
      <c r="HI7" s="71">
        <f t="shared" si="32"/>
        <v>7.86</v>
      </c>
      <c r="HJ7" s="53"/>
      <c r="HK7" s="7">
        <f t="shared" si="33"/>
        <v>-1</v>
      </c>
      <c r="HL7" s="913" t="s">
        <v>1502</v>
      </c>
      <c r="HM7" s="913" t="s">
        <v>1502</v>
      </c>
      <c r="HN7" s="913" t="s">
        <v>1502</v>
      </c>
      <c r="HO7" s="913" t="s">
        <v>1502</v>
      </c>
      <c r="HP7" s="913" t="s">
        <v>1502</v>
      </c>
      <c r="HQ7" s="913" t="s">
        <v>1502</v>
      </c>
      <c r="HR7" s="913">
        <v>18.79</v>
      </c>
      <c r="HS7" s="913" t="s">
        <v>1502</v>
      </c>
      <c r="HT7" s="1097">
        <v>16.93</v>
      </c>
      <c r="HU7" s="913">
        <v>16.829999999999998</v>
      </c>
      <c r="HV7" s="1097">
        <v>22.3</v>
      </c>
      <c r="HW7" s="913">
        <v>22.31</v>
      </c>
      <c r="HX7" s="913">
        <v>18.510000000000002</v>
      </c>
      <c r="HY7" s="1097">
        <v>15.365</v>
      </c>
      <c r="HZ7" s="913">
        <v>15.14</v>
      </c>
      <c r="IA7" s="913">
        <v>17.010000000000002</v>
      </c>
      <c r="IB7" s="1097">
        <v>15.365</v>
      </c>
      <c r="IC7" s="1116">
        <v>15.27</v>
      </c>
      <c r="ID7" s="1116">
        <v>14.4</v>
      </c>
      <c r="IE7" s="1116">
        <v>13.7</v>
      </c>
      <c r="IF7" s="1097">
        <v>14.37</v>
      </c>
      <c r="IG7" s="913">
        <v>14.26</v>
      </c>
      <c r="IH7" s="913">
        <v>14.43</v>
      </c>
      <c r="II7" s="913">
        <v>13.98</v>
      </c>
      <c r="IJ7" s="1097">
        <v>14.54</v>
      </c>
      <c r="IK7" s="913">
        <v>15</v>
      </c>
      <c r="IL7" s="913">
        <v>13.98</v>
      </c>
      <c r="IM7" s="1097">
        <v>16.12</v>
      </c>
      <c r="IN7" s="913">
        <v>15.45</v>
      </c>
      <c r="IO7" s="913">
        <v>13.82</v>
      </c>
      <c r="IP7" s="1097">
        <v>16.12</v>
      </c>
      <c r="IQ7" s="913">
        <v>15.83</v>
      </c>
      <c r="IR7" s="913">
        <v>17.25</v>
      </c>
      <c r="IS7" s="1097">
        <v>16.12</v>
      </c>
      <c r="IT7" s="913">
        <v>15.85</v>
      </c>
      <c r="IU7" s="913">
        <v>17.95</v>
      </c>
      <c r="IV7" s="1097">
        <v>16.21</v>
      </c>
      <c r="IW7" s="913">
        <v>16.690000000000001</v>
      </c>
      <c r="IX7" s="913">
        <v>16.45</v>
      </c>
      <c r="IY7" s="1116">
        <v>16.89</v>
      </c>
      <c r="IZ7" s="913">
        <f t="shared" si="34"/>
        <v>16.21</v>
      </c>
      <c r="JA7" s="913">
        <v>16.649999999999999</v>
      </c>
      <c r="JB7" s="71">
        <v>16.21</v>
      </c>
      <c r="JC7" s="913">
        <v>15.32</v>
      </c>
      <c r="JD7" s="53">
        <v>16.88</v>
      </c>
      <c r="JE7" s="71">
        <v>15.42</v>
      </c>
      <c r="JF7" s="53">
        <v>16.821999999999999</v>
      </c>
      <c r="JG7" s="71">
        <v>16.23</v>
      </c>
      <c r="JH7" s="71">
        <f t="shared" si="36"/>
        <v>15.42</v>
      </c>
      <c r="JI7" s="53">
        <v>16.3</v>
      </c>
      <c r="JJ7" s="71">
        <f t="shared" si="37"/>
        <v>15.42</v>
      </c>
      <c r="JK7" s="53">
        <v>16.190000000000001</v>
      </c>
      <c r="JL7" s="1042">
        <v>16.13</v>
      </c>
      <c r="JM7" s="53">
        <f t="shared" si="38"/>
        <v>15.42</v>
      </c>
      <c r="JN7" s="53">
        <v>15.76</v>
      </c>
      <c r="JO7" s="1042">
        <v>15.98</v>
      </c>
      <c r="JP7" s="53">
        <f t="shared" si="39"/>
        <v>15.42</v>
      </c>
      <c r="JQ7" s="53"/>
      <c r="JR7" s="1042">
        <v>16.100000000000001</v>
      </c>
      <c r="JS7" s="53">
        <f t="shared" si="40"/>
        <v>15.42</v>
      </c>
      <c r="JT7" s="53">
        <v>16.11</v>
      </c>
      <c r="JU7" s="1042">
        <v>16.2</v>
      </c>
      <c r="JV7" s="53">
        <f t="shared" si="41"/>
        <v>15.42</v>
      </c>
      <c r="JW7" s="53">
        <v>16.23</v>
      </c>
      <c r="JX7" s="1042">
        <v>15.96</v>
      </c>
      <c r="JY7" s="1042">
        <f t="shared" si="42"/>
        <v>15.42</v>
      </c>
      <c r="JZ7" s="1042">
        <v>16</v>
      </c>
      <c r="KA7" s="1042">
        <f t="shared" si="43"/>
        <v>15.42</v>
      </c>
      <c r="KB7" s="1042">
        <v>16.12</v>
      </c>
      <c r="KC7" s="1042">
        <v>15.99</v>
      </c>
      <c r="KD7" s="1042">
        <f t="shared" si="44"/>
        <v>15.42</v>
      </c>
      <c r="KE7" s="1042"/>
      <c r="KF7" s="7">
        <f t="shared" si="45"/>
        <v>-1</v>
      </c>
      <c r="KG7" s="913" t="s">
        <v>1502</v>
      </c>
      <c r="KH7" s="913" t="s">
        <v>1502</v>
      </c>
      <c r="KI7" s="913" t="s">
        <v>1502</v>
      </c>
      <c r="KJ7" s="913" t="s">
        <v>1502</v>
      </c>
      <c r="KK7" s="913" t="s">
        <v>1502</v>
      </c>
      <c r="KL7" s="1097">
        <v>14.62</v>
      </c>
      <c r="KM7" s="913">
        <v>14.72</v>
      </c>
      <c r="KN7" s="913" t="s">
        <v>1502</v>
      </c>
      <c r="KO7" s="1097">
        <v>12.21</v>
      </c>
      <c r="KP7" s="913">
        <v>12.65</v>
      </c>
      <c r="KQ7" s="913">
        <v>15.27</v>
      </c>
      <c r="KR7" s="1097">
        <v>15.16</v>
      </c>
      <c r="KS7" s="913">
        <v>15.24</v>
      </c>
      <c r="KT7" s="913">
        <v>15.21</v>
      </c>
      <c r="KU7" s="1097">
        <v>15.54</v>
      </c>
      <c r="KV7" s="913">
        <v>15.66</v>
      </c>
      <c r="KW7" s="913">
        <v>15.68</v>
      </c>
      <c r="KX7" s="1097">
        <v>16.98</v>
      </c>
      <c r="KY7" s="913">
        <v>17.059999999999999</v>
      </c>
      <c r="KZ7" s="913">
        <v>15.61</v>
      </c>
      <c r="LA7" s="1097">
        <v>15.6</v>
      </c>
      <c r="LB7" s="913">
        <v>15.48</v>
      </c>
      <c r="LC7" s="913">
        <v>16.71</v>
      </c>
      <c r="LD7" s="913">
        <v>15.61</v>
      </c>
      <c r="LE7" s="1097">
        <v>16.600000000000001</v>
      </c>
      <c r="LF7" s="913">
        <v>16.66</v>
      </c>
      <c r="LG7" s="913">
        <v>16.62</v>
      </c>
      <c r="LH7" s="1097">
        <v>16.12</v>
      </c>
      <c r="LI7" s="913">
        <v>15.12</v>
      </c>
      <c r="LJ7" s="913">
        <v>16.48</v>
      </c>
      <c r="LK7" s="913">
        <v>15.68</v>
      </c>
      <c r="LL7" s="1097">
        <v>15.45</v>
      </c>
      <c r="LM7" s="913">
        <v>15.61</v>
      </c>
      <c r="LN7" s="913">
        <v>15.87</v>
      </c>
      <c r="LO7" s="1097">
        <v>15.88</v>
      </c>
      <c r="LP7" s="913">
        <v>15.97</v>
      </c>
      <c r="LQ7" s="913">
        <v>14.56</v>
      </c>
      <c r="LR7" s="1097">
        <f t="shared" si="46"/>
        <v>14.56</v>
      </c>
      <c r="LS7" s="913">
        <v>15.76</v>
      </c>
      <c r="LT7" s="913">
        <v>15.45</v>
      </c>
      <c r="LU7" s="71">
        <v>14.56</v>
      </c>
      <c r="LV7" s="1042">
        <v>15.01</v>
      </c>
      <c r="LW7" s="1042">
        <v>15.11</v>
      </c>
      <c r="LX7" s="53">
        <v>15.01</v>
      </c>
      <c r="LY7" s="71">
        <f t="shared" si="47"/>
        <v>14.56</v>
      </c>
      <c r="LZ7" s="913">
        <v>14.66</v>
      </c>
      <c r="MA7" s="71">
        <v>15</v>
      </c>
      <c r="MB7" s="71">
        <v>14.36</v>
      </c>
      <c r="MC7" s="53">
        <v>15.23</v>
      </c>
      <c r="MD7" s="53">
        <f>(MIN(MB7,MC7))</f>
        <v>14.36</v>
      </c>
      <c r="ME7" s="53">
        <v>14.41</v>
      </c>
      <c r="MF7" s="1042">
        <v>14.44</v>
      </c>
      <c r="MG7" s="53">
        <f t="shared" si="49"/>
        <v>14.36</v>
      </c>
      <c r="MH7" s="53">
        <v>14.759</v>
      </c>
      <c r="MI7" s="1042">
        <v>14.45</v>
      </c>
      <c r="MJ7" s="53">
        <f t="shared" si="50"/>
        <v>14.36</v>
      </c>
      <c r="MK7" s="53">
        <v>14.54</v>
      </c>
      <c r="ML7" s="1042">
        <v>14.45</v>
      </c>
      <c r="MM7" s="53">
        <f t="shared" si="51"/>
        <v>14.36</v>
      </c>
      <c r="MN7" s="53">
        <v>14.44</v>
      </c>
      <c r="MO7" s="1042">
        <v>14.5</v>
      </c>
      <c r="MP7" s="53">
        <f t="shared" si="52"/>
        <v>14.36</v>
      </c>
      <c r="MQ7" s="53">
        <v>14.72</v>
      </c>
      <c r="MR7" s="1042">
        <v>14.56</v>
      </c>
      <c r="MS7" s="1042">
        <f t="shared" si="53"/>
        <v>14.36</v>
      </c>
      <c r="MT7" s="1042">
        <v>15.58</v>
      </c>
      <c r="MU7" s="1042">
        <v>15.66</v>
      </c>
      <c r="MV7" s="1042">
        <f t="shared" si="54"/>
        <v>14.36</v>
      </c>
      <c r="MW7" s="1042">
        <v>14.83</v>
      </c>
      <c r="MX7" s="1042">
        <f t="shared" si="55"/>
        <v>14.36</v>
      </c>
      <c r="MY7" s="1042"/>
      <c r="MZ7" s="7">
        <f t="shared" si="56"/>
        <v>-1</v>
      </c>
      <c r="NA7" s="913" t="s">
        <v>1502</v>
      </c>
      <c r="NB7" s="913" t="s">
        <v>1502</v>
      </c>
      <c r="NC7" s="913" t="s">
        <v>1502</v>
      </c>
      <c r="ND7" s="913" t="s">
        <v>1502</v>
      </c>
      <c r="NE7" s="913" t="s">
        <v>1502</v>
      </c>
      <c r="NF7" s="913" t="s">
        <v>1502</v>
      </c>
      <c r="NG7" s="913">
        <v>28.03</v>
      </c>
      <c r="NH7" s="913" t="s">
        <v>1502</v>
      </c>
      <c r="NI7" s="1097">
        <v>30.89</v>
      </c>
      <c r="NJ7" s="913">
        <v>31.88</v>
      </c>
      <c r="NK7" s="913" t="s">
        <v>1502</v>
      </c>
      <c r="NL7" s="1097">
        <v>22.32</v>
      </c>
      <c r="NM7" s="913">
        <v>23.3</v>
      </c>
      <c r="NN7" s="913">
        <v>8.93</v>
      </c>
      <c r="NO7" s="913">
        <v>8.27</v>
      </c>
      <c r="NP7" s="913">
        <f t="shared" si="1"/>
        <v>8.27</v>
      </c>
      <c r="NQ7" s="913">
        <v>8.61</v>
      </c>
      <c r="NR7" s="1097">
        <v>8.31</v>
      </c>
      <c r="NS7" s="913">
        <v>8.58</v>
      </c>
      <c r="NT7" s="913">
        <v>8.6</v>
      </c>
      <c r="NU7" s="913">
        <v>8.8000000000000007</v>
      </c>
      <c r="NV7" s="1097">
        <v>8.92</v>
      </c>
      <c r="NW7" s="913">
        <v>8.5299999999999994</v>
      </c>
      <c r="NX7" s="913">
        <v>8.92</v>
      </c>
      <c r="NY7" s="1097">
        <v>8.92</v>
      </c>
      <c r="NZ7" s="913">
        <v>8.77</v>
      </c>
      <c r="OA7" s="913">
        <v>8.92</v>
      </c>
      <c r="OB7" s="913">
        <f t="shared" si="57"/>
        <v>8.92</v>
      </c>
      <c r="OC7" s="913">
        <v>9.01</v>
      </c>
      <c r="OD7" s="913">
        <v>8.8800000000000008</v>
      </c>
      <c r="OE7" s="913">
        <f t="shared" si="58"/>
        <v>8.8800000000000008</v>
      </c>
      <c r="OF7" s="913"/>
      <c r="OG7" s="913">
        <v>8.34</v>
      </c>
      <c r="OH7" s="1097">
        <v>8.41</v>
      </c>
      <c r="OI7" s="913">
        <v>8.5</v>
      </c>
      <c r="OJ7" s="913">
        <v>8.34</v>
      </c>
      <c r="OK7" s="1097">
        <v>8.31</v>
      </c>
      <c r="OL7" s="913">
        <v>8.32</v>
      </c>
      <c r="OM7" s="913">
        <v>8.43</v>
      </c>
      <c r="ON7" s="913">
        <v>8.36</v>
      </c>
      <c r="OO7" s="913">
        <f t="shared" si="59"/>
        <v>8.31</v>
      </c>
      <c r="OP7" s="913">
        <v>8.5500000000000007</v>
      </c>
      <c r="OQ7" s="71">
        <v>8.51</v>
      </c>
      <c r="OR7" s="913">
        <v>8.99</v>
      </c>
      <c r="OS7" s="71">
        <f t="shared" si="60"/>
        <v>8.51</v>
      </c>
      <c r="OT7" s="913">
        <v>8.61</v>
      </c>
      <c r="OU7" s="71">
        <v>9.2200000000000006</v>
      </c>
      <c r="OV7" s="71">
        <f t="shared" si="61"/>
        <v>8.51</v>
      </c>
      <c r="OW7" s="53">
        <v>8.68</v>
      </c>
      <c r="OX7" s="53">
        <f t="shared" si="62"/>
        <v>8.51</v>
      </c>
      <c r="OY7" s="53">
        <v>8.6999999999999993</v>
      </c>
      <c r="OZ7" s="1042">
        <v>8.61</v>
      </c>
      <c r="PA7" s="53">
        <f t="shared" si="63"/>
        <v>8.51</v>
      </c>
      <c r="PB7" s="53">
        <v>9.01</v>
      </c>
      <c r="PC7" s="1042">
        <v>8.7899999999999991</v>
      </c>
      <c r="PD7" s="53">
        <f t="shared" si="64"/>
        <v>8.51</v>
      </c>
      <c r="PE7" s="53">
        <v>8.52</v>
      </c>
      <c r="PF7" s="1042">
        <v>8.6999999999999993</v>
      </c>
      <c r="PG7" s="71">
        <f>MIN(PD7,PF7)</f>
        <v>8.51</v>
      </c>
      <c r="PH7" s="53">
        <v>8.8140000000000001</v>
      </c>
      <c r="PI7" s="53">
        <v>8.81</v>
      </c>
      <c r="PJ7" s="53">
        <f t="shared" si="65"/>
        <v>8.51</v>
      </c>
      <c r="PK7" s="53">
        <v>8.84</v>
      </c>
      <c r="PL7" s="1042">
        <v>8.52</v>
      </c>
      <c r="PM7" s="1042">
        <f t="shared" si="2"/>
        <v>8.51</v>
      </c>
      <c r="PN7" s="1042">
        <v>8.64</v>
      </c>
      <c r="PO7" s="1042">
        <v>8.61</v>
      </c>
      <c r="PP7" s="1164">
        <f t="shared" si="66"/>
        <v>8.51</v>
      </c>
      <c r="PQ7" s="1042">
        <v>8.6300000000000008</v>
      </c>
      <c r="PR7" s="1042">
        <v>8.5500000000000007</v>
      </c>
      <c r="PS7" s="1164">
        <v>8.51</v>
      </c>
      <c r="PT7" s="1042">
        <v>8.57</v>
      </c>
      <c r="PU7" s="1042">
        <v>8.5299999999999994</v>
      </c>
      <c r="PV7" s="1164">
        <f t="shared" si="67"/>
        <v>8.51</v>
      </c>
      <c r="PW7" s="1042">
        <v>8.89</v>
      </c>
      <c r="PX7" s="1042">
        <v>8.52</v>
      </c>
      <c r="PY7" s="1042">
        <f t="shared" si="68"/>
        <v>8.51</v>
      </c>
      <c r="PZ7" s="1042">
        <v>8.7319999999999993</v>
      </c>
      <c r="QA7" s="1042">
        <f t="shared" si="69"/>
        <v>8.51</v>
      </c>
      <c r="QB7" s="1042"/>
      <c r="QC7" s="7">
        <f t="shared" si="70"/>
        <v>-1</v>
      </c>
      <c r="QD7" s="913">
        <v>8.56</v>
      </c>
      <c r="QE7" s="913">
        <v>8.09</v>
      </c>
      <c r="QF7" s="913">
        <f t="shared" si="71"/>
        <v>8.09</v>
      </c>
      <c r="QG7" s="913"/>
      <c r="QH7" s="913">
        <v>8.75</v>
      </c>
      <c r="QI7" s="1097">
        <v>8.11</v>
      </c>
      <c r="QJ7" s="913">
        <v>8.4</v>
      </c>
      <c r="QK7" s="913">
        <v>9.4499999999999993</v>
      </c>
      <c r="QL7" s="1097">
        <v>8.91</v>
      </c>
      <c r="QM7" s="913">
        <v>8.86</v>
      </c>
      <c r="QN7" s="913">
        <v>8.83</v>
      </c>
      <c r="QO7" s="913">
        <v>8.7799999999999994</v>
      </c>
      <c r="QP7" s="913">
        <f t="shared" si="72"/>
        <v>8.7799999999999994</v>
      </c>
      <c r="QQ7" s="913">
        <v>8.8000000000000007</v>
      </c>
      <c r="QR7" s="71">
        <f t="shared" si="73"/>
        <v>8.7799999999999994</v>
      </c>
      <c r="QS7" s="71">
        <v>8.8800000000000008</v>
      </c>
      <c r="QT7" s="71">
        <f t="shared" si="74"/>
        <v>8.7799999999999994</v>
      </c>
      <c r="QU7" s="53">
        <v>8.76</v>
      </c>
      <c r="QV7" s="53">
        <v>8.91</v>
      </c>
      <c r="QW7" s="71">
        <f t="shared" si="75"/>
        <v>8.7799999999999994</v>
      </c>
      <c r="QX7" s="53">
        <v>9.08</v>
      </c>
      <c r="QY7" s="1042">
        <v>8.7799999999999994</v>
      </c>
      <c r="QZ7" s="53">
        <f t="shared" si="76"/>
        <v>8.7799999999999994</v>
      </c>
      <c r="RA7" s="53">
        <v>8.8000000000000007</v>
      </c>
      <c r="RB7" s="1042">
        <v>8.81</v>
      </c>
      <c r="RC7" s="53">
        <f t="shared" si="77"/>
        <v>8.7799999999999994</v>
      </c>
      <c r="RD7" s="53">
        <v>8.84</v>
      </c>
      <c r="RE7" s="1042">
        <v>8.85</v>
      </c>
      <c r="RF7" s="53">
        <f t="shared" si="78"/>
        <v>8.7799999999999994</v>
      </c>
      <c r="RG7" s="1042">
        <v>8.8000000000000007</v>
      </c>
      <c r="RH7" s="1042">
        <f t="shared" si="79"/>
        <v>8.7799999999999994</v>
      </c>
      <c r="RI7" s="1042">
        <v>8.8699999999999992</v>
      </c>
      <c r="RJ7" s="1042">
        <v>8.8249999999999993</v>
      </c>
      <c r="RK7" s="1042">
        <f t="shared" si="80"/>
        <v>8.7799999999999994</v>
      </c>
      <c r="RL7" s="1042">
        <v>8.8699999999999992</v>
      </c>
      <c r="RM7" s="1042">
        <v>8.81</v>
      </c>
      <c r="RN7" s="1042">
        <f t="shared" si="81"/>
        <v>8.7799999999999994</v>
      </c>
      <c r="RO7" s="1042">
        <v>8.86</v>
      </c>
      <c r="RP7" s="71">
        <v>8.81</v>
      </c>
      <c r="RQ7" s="1042">
        <v>9.44</v>
      </c>
      <c r="RR7" s="1042">
        <v>8.7799999999999994</v>
      </c>
      <c r="RS7" s="1164">
        <f t="shared" ref="RS7:RS11" si="160">MIN(RR7,RP7)</f>
        <v>8.7799999999999994</v>
      </c>
      <c r="RT7" s="1042">
        <v>9.91</v>
      </c>
      <c r="RU7" s="1042">
        <v>8.7899999999999991</v>
      </c>
      <c r="RV7" s="1164">
        <v>8.91</v>
      </c>
      <c r="RW7" s="1042">
        <v>10.25</v>
      </c>
      <c r="RX7" s="1042">
        <v>9.35</v>
      </c>
      <c r="RY7" s="1042">
        <f t="shared" si="83"/>
        <v>8.91</v>
      </c>
      <c r="RZ7" s="1042">
        <v>9.1</v>
      </c>
      <c r="SA7" s="1042">
        <v>9.9700000000000006</v>
      </c>
      <c r="SB7" s="1042">
        <f t="shared" si="84"/>
        <v>8.91</v>
      </c>
      <c r="SC7" s="1042">
        <v>8.66</v>
      </c>
      <c r="SD7" s="1164">
        <v>8.68</v>
      </c>
      <c r="SE7" s="1042">
        <v>8.83</v>
      </c>
      <c r="SF7" s="1042">
        <v>8.69</v>
      </c>
      <c r="SG7" s="1164">
        <v>8.7100000000000009</v>
      </c>
      <c r="SH7" s="1042">
        <v>8.8699999999999992</v>
      </c>
      <c r="SI7" s="7">
        <f t="shared" si="85"/>
        <v>1.8369690011480866E-2</v>
      </c>
      <c r="SJ7" s="913">
        <v>9.4499999999999993</v>
      </c>
      <c r="SK7" s="913">
        <v>9.4499999999999993</v>
      </c>
      <c r="SL7" s="71">
        <v>9.4499999999999993</v>
      </c>
      <c r="SM7" s="53">
        <v>9.5299999999999994</v>
      </c>
      <c r="SN7" s="53">
        <v>9.48</v>
      </c>
      <c r="SO7" s="71">
        <f t="shared" si="86"/>
        <v>9.4499999999999993</v>
      </c>
      <c r="SP7" s="53">
        <v>10.119999999999999</v>
      </c>
      <c r="SQ7" s="71">
        <v>9.44</v>
      </c>
      <c r="SR7" s="71">
        <v>9.44</v>
      </c>
      <c r="SS7" s="53">
        <v>9.56</v>
      </c>
      <c r="ST7" s="71">
        <f t="shared" si="87"/>
        <v>9.44</v>
      </c>
      <c r="SU7" s="53">
        <v>9.5500000000000007</v>
      </c>
      <c r="SV7" s="1042">
        <v>9.66</v>
      </c>
      <c r="SW7" s="53">
        <f t="shared" si="88"/>
        <v>9.44</v>
      </c>
      <c r="SX7" s="53">
        <v>9.61</v>
      </c>
      <c r="SY7" s="1042">
        <v>10.02</v>
      </c>
      <c r="SZ7" s="71">
        <f t="shared" si="89"/>
        <v>9.44</v>
      </c>
      <c r="TA7" s="53">
        <v>9.49</v>
      </c>
      <c r="TB7" s="1042">
        <v>9.5500000000000007</v>
      </c>
      <c r="TC7" s="53">
        <f t="shared" si="90"/>
        <v>9.44</v>
      </c>
      <c r="TD7" s="53">
        <v>9.5</v>
      </c>
      <c r="TE7" s="1042">
        <v>9.44</v>
      </c>
      <c r="TF7" s="53">
        <f t="shared" si="91"/>
        <v>9.44</v>
      </c>
      <c r="TG7" s="53">
        <v>9.56</v>
      </c>
      <c r="TH7" s="1042">
        <v>9.44</v>
      </c>
      <c r="TI7" s="53">
        <f t="shared" si="92"/>
        <v>9.44</v>
      </c>
      <c r="TJ7" s="1042">
        <v>9.5</v>
      </c>
      <c r="TK7" s="1042">
        <f t="shared" si="93"/>
        <v>9.44</v>
      </c>
      <c r="TL7" s="1042">
        <v>9.51</v>
      </c>
      <c r="TM7" s="1042">
        <v>9.6</v>
      </c>
      <c r="TN7" s="1042">
        <f t="shared" si="94"/>
        <v>9.44</v>
      </c>
      <c r="TO7" s="1042">
        <v>9.4499999999999993</v>
      </c>
      <c r="TP7" s="1042">
        <v>9.77</v>
      </c>
      <c r="TQ7" s="1164">
        <f t="shared" si="95"/>
        <v>9.44</v>
      </c>
      <c r="TR7" s="1042">
        <v>9.6300000000000008</v>
      </c>
      <c r="TS7" s="1042">
        <v>10.35</v>
      </c>
      <c r="TT7" s="1042">
        <f t="shared" si="96"/>
        <v>9.44</v>
      </c>
      <c r="TU7" s="1042">
        <v>9.08</v>
      </c>
      <c r="TV7" s="1164">
        <f>MIN(TU7,TT7)</f>
        <v>9.08</v>
      </c>
      <c r="TW7" s="1042">
        <v>10.86</v>
      </c>
      <c r="TX7" s="1042">
        <v>9.1199999999999992</v>
      </c>
      <c r="TY7" s="1164">
        <f t="shared" si="97"/>
        <v>9.08</v>
      </c>
      <c r="TZ7" s="1042">
        <v>9.34</v>
      </c>
      <c r="UA7" s="1042">
        <v>9.7799999999999994</v>
      </c>
      <c r="UB7" s="1042">
        <f t="shared" si="98"/>
        <v>9.08</v>
      </c>
      <c r="UC7" s="1042">
        <v>9.26</v>
      </c>
      <c r="UD7" s="1164">
        <v>9.15</v>
      </c>
      <c r="UE7" s="1042">
        <v>9.34</v>
      </c>
      <c r="UF7" s="7">
        <f t="shared" si="99"/>
        <v>2.0765027322404317E-2</v>
      </c>
      <c r="UG7" s="913">
        <v>10.373000000000001</v>
      </c>
      <c r="UH7" s="53">
        <v>9.93</v>
      </c>
      <c r="UI7" s="1097">
        <f t="shared" si="100"/>
        <v>9.93</v>
      </c>
      <c r="UJ7" s="53">
        <v>9.0879999999999992</v>
      </c>
      <c r="UK7" s="53">
        <v>9.5</v>
      </c>
      <c r="UL7" s="71">
        <f t="shared" si="101"/>
        <v>9.5</v>
      </c>
      <c r="UM7" s="71">
        <v>9.66</v>
      </c>
      <c r="UN7" s="71">
        <f t="shared" si="102"/>
        <v>9.5</v>
      </c>
      <c r="UO7" s="53">
        <v>9.49</v>
      </c>
      <c r="UP7" s="71">
        <f t="shared" si="103"/>
        <v>9.49</v>
      </c>
      <c r="UQ7" s="53">
        <v>9.49</v>
      </c>
      <c r="UR7" s="53">
        <v>9.69</v>
      </c>
      <c r="US7" s="1042">
        <v>9.81</v>
      </c>
      <c r="UT7" s="53">
        <f t="shared" si="104"/>
        <v>9.49</v>
      </c>
      <c r="UU7" s="53">
        <v>9.74</v>
      </c>
      <c r="UV7" s="53">
        <v>9.7899999999999991</v>
      </c>
      <c r="UW7" s="53">
        <v>9.7100000000000009</v>
      </c>
      <c r="UX7" s="1042">
        <v>9.5</v>
      </c>
      <c r="UY7" s="1042">
        <v>9.49</v>
      </c>
      <c r="UZ7" s="53">
        <f t="shared" si="105"/>
        <v>9.49</v>
      </c>
      <c r="VA7" s="1042">
        <v>9.43</v>
      </c>
      <c r="VB7" s="1042">
        <v>9.4499999999999993</v>
      </c>
      <c r="VC7" s="1042">
        <f t="shared" si="106"/>
        <v>9.43</v>
      </c>
      <c r="VD7" s="1042">
        <v>9.5</v>
      </c>
      <c r="VE7" s="1042">
        <v>9.5399999999999991</v>
      </c>
      <c r="VF7" s="1042">
        <f t="shared" si="107"/>
        <v>9.43</v>
      </c>
      <c r="VG7" s="1042">
        <v>9.5</v>
      </c>
      <c r="VH7" s="1042">
        <v>9.56</v>
      </c>
      <c r="VI7" s="1042">
        <f t="shared" si="108"/>
        <v>9.43</v>
      </c>
      <c r="VJ7" s="1042">
        <v>9.4499999999999993</v>
      </c>
      <c r="VK7" s="1042">
        <v>9.5399999999999991</v>
      </c>
      <c r="VL7" s="1042">
        <v>9.58</v>
      </c>
      <c r="VM7" s="1042">
        <v>9.5</v>
      </c>
      <c r="VN7" s="1042">
        <f t="shared" si="109"/>
        <v>9.43</v>
      </c>
      <c r="VO7" s="1042">
        <v>9.44</v>
      </c>
      <c r="VP7" s="1042">
        <v>9.4710000000000001</v>
      </c>
      <c r="VQ7" s="1042">
        <v>9.98</v>
      </c>
      <c r="VR7" s="1042">
        <v>9.4641999999999999</v>
      </c>
      <c r="VS7" s="1042">
        <f t="shared" si="110"/>
        <v>9.43</v>
      </c>
      <c r="VT7" s="1042">
        <v>9.35</v>
      </c>
      <c r="VU7" s="1042">
        <f t="shared" si="111"/>
        <v>9.35</v>
      </c>
      <c r="VV7" s="1042">
        <v>9.3699999999999992</v>
      </c>
      <c r="VW7" s="1042">
        <v>9.375</v>
      </c>
      <c r="VX7" s="1042">
        <f t="shared" si="3"/>
        <v>9.35</v>
      </c>
      <c r="VY7" s="1042">
        <v>9.4</v>
      </c>
      <c r="VZ7" s="1042">
        <v>9.4600000000000009</v>
      </c>
      <c r="WA7" s="1042">
        <v>9.35</v>
      </c>
      <c r="WB7" s="1042">
        <v>9.36</v>
      </c>
      <c r="WC7" s="1042">
        <f t="shared" si="112"/>
        <v>9.35</v>
      </c>
      <c r="WD7" s="1042">
        <v>9.52</v>
      </c>
      <c r="WE7" s="1042">
        <v>9.6300000000000008</v>
      </c>
      <c r="WF7" s="1042">
        <f t="shared" si="113"/>
        <v>9.35</v>
      </c>
      <c r="WG7" s="1042">
        <v>9.4499999999999993</v>
      </c>
      <c r="WH7" s="1042">
        <f t="shared" si="114"/>
        <v>9.35</v>
      </c>
      <c r="WI7" s="1042"/>
      <c r="WJ7" s="1042">
        <v>9.42</v>
      </c>
      <c r="WK7" s="1042">
        <f t="shared" si="115"/>
        <v>9.35</v>
      </c>
      <c r="WL7" s="1042"/>
      <c r="WM7" s="1042">
        <v>9.6199999999999992</v>
      </c>
      <c r="WN7" s="1042">
        <v>9.36</v>
      </c>
      <c r="WO7" s="1042"/>
      <c r="WP7" s="1042">
        <v>9.6199999999999992</v>
      </c>
      <c r="WQ7" s="1042">
        <v>9.6199999999999992</v>
      </c>
      <c r="WR7" s="1042">
        <f t="shared" si="116"/>
        <v>9.36</v>
      </c>
      <c r="WS7" s="1042"/>
      <c r="WT7" s="1042"/>
      <c r="WU7" s="7">
        <f t="shared" si="117"/>
        <v>-1</v>
      </c>
      <c r="WV7" s="7">
        <f t="shared" si="118"/>
        <v>-1</v>
      </c>
      <c r="WW7" s="7">
        <f t="shared" si="4"/>
        <v>2.3182297154899962E-2</v>
      </c>
      <c r="WX7" s="1304">
        <v>6.19</v>
      </c>
      <c r="WY7" s="38">
        <v>6.61</v>
      </c>
      <c r="WZ7" s="53">
        <v>6.19</v>
      </c>
      <c r="XA7" s="38">
        <f t="shared" si="119"/>
        <v>6.19</v>
      </c>
      <c r="XB7" s="38">
        <v>6.57</v>
      </c>
      <c r="XC7" s="1042">
        <v>6.23</v>
      </c>
      <c r="XD7" s="38">
        <f t="shared" si="5"/>
        <v>6.19</v>
      </c>
      <c r="XE7" s="1042">
        <v>8.98</v>
      </c>
      <c r="XF7" s="38">
        <f t="shared" si="120"/>
        <v>6.19</v>
      </c>
      <c r="XG7" s="1042">
        <v>8.98</v>
      </c>
      <c r="XH7" s="38">
        <f t="shared" si="121"/>
        <v>6.19</v>
      </c>
      <c r="XI7" s="1042">
        <v>8.4</v>
      </c>
      <c r="XJ7" s="38">
        <f t="shared" si="122"/>
        <v>6.19</v>
      </c>
      <c r="XK7" s="1042">
        <v>8.1999999999999993</v>
      </c>
      <c r="XL7" s="1042">
        <f t="shared" si="123"/>
        <v>6.19</v>
      </c>
      <c r="XM7" s="1042">
        <v>7.8</v>
      </c>
      <c r="XN7" s="1042">
        <f t="shared" si="124"/>
        <v>6.19</v>
      </c>
      <c r="XO7" s="1042">
        <v>6.3</v>
      </c>
      <c r="XP7" s="1042">
        <v>7.8</v>
      </c>
      <c r="XQ7" s="1164">
        <v>6.15</v>
      </c>
      <c r="XR7" s="1042">
        <v>6.45</v>
      </c>
      <c r="XS7" s="1223">
        <f t="shared" si="125"/>
        <v>4.8780487804878016E-2</v>
      </c>
      <c r="XT7" s="1312">
        <v>5.78</v>
      </c>
      <c r="XU7" s="38">
        <v>5.8</v>
      </c>
      <c r="XV7" s="38">
        <f t="shared" si="126"/>
        <v>5.78</v>
      </c>
      <c r="XW7" s="1042">
        <v>5.84</v>
      </c>
      <c r="XX7" s="38">
        <f t="shared" si="127"/>
        <v>5.78</v>
      </c>
      <c r="XY7" s="1042">
        <v>5.77</v>
      </c>
      <c r="XZ7" s="38">
        <f t="shared" si="128"/>
        <v>5.77</v>
      </c>
      <c r="YA7" s="1042">
        <v>5.85</v>
      </c>
      <c r="YB7" s="38">
        <f t="shared" si="129"/>
        <v>5.77</v>
      </c>
      <c r="YC7" s="1042">
        <v>5.8</v>
      </c>
      <c r="YD7" s="38">
        <f t="shared" si="130"/>
        <v>5.77</v>
      </c>
      <c r="YE7" s="1042">
        <v>5.8230000000000004</v>
      </c>
      <c r="YF7" s="1164">
        <v>5.78</v>
      </c>
      <c r="YG7" s="1042">
        <v>5.82</v>
      </c>
      <c r="YH7" s="1042">
        <v>5.88</v>
      </c>
      <c r="YI7" s="1164">
        <v>5.73</v>
      </c>
      <c r="YJ7" s="1042">
        <v>5.85</v>
      </c>
      <c r="YK7" s="1042">
        <v>5.88</v>
      </c>
      <c r="YL7" s="1042">
        <f t="shared" si="131"/>
        <v>5.73</v>
      </c>
      <c r="YM7" s="1042">
        <v>5.8</v>
      </c>
      <c r="YN7" s="1223">
        <f t="shared" si="132"/>
        <v>1.2216404886561848E-2</v>
      </c>
      <c r="YO7" s="53">
        <v>9.43</v>
      </c>
      <c r="YP7" s="53">
        <v>9.65</v>
      </c>
      <c r="YQ7" s="53">
        <v>9.5500000000000007</v>
      </c>
      <c r="YR7" s="52">
        <v>9.56</v>
      </c>
      <c r="YS7" s="53">
        <f t="shared" si="133"/>
        <v>9.43</v>
      </c>
      <c r="YT7" s="52">
        <v>9.44</v>
      </c>
      <c r="YU7" s="53">
        <f t="shared" si="134"/>
        <v>9.43</v>
      </c>
      <c r="YV7" s="52">
        <v>7.44</v>
      </c>
      <c r="YW7" s="71">
        <v>6.7</v>
      </c>
      <c r="YX7" s="53">
        <v>7.8</v>
      </c>
      <c r="YY7" s="52">
        <v>7.71</v>
      </c>
      <c r="YZ7" s="71">
        <v>8.74</v>
      </c>
      <c r="ZA7" s="53">
        <v>8.9</v>
      </c>
      <c r="ZB7" s="52">
        <v>7.95</v>
      </c>
      <c r="ZC7" s="92">
        <f>MIN(ZB7,YZ7)</f>
        <v>7.95</v>
      </c>
      <c r="ZD7" s="38">
        <v>7.99</v>
      </c>
      <c r="ZE7" s="52">
        <v>7.89</v>
      </c>
      <c r="ZF7" s="58">
        <f t="shared" si="136"/>
        <v>7.89</v>
      </c>
      <c r="ZG7" s="52">
        <v>7.68</v>
      </c>
      <c r="ZH7" s="52">
        <f t="shared" si="137"/>
        <v>7.68</v>
      </c>
      <c r="ZI7" s="52">
        <v>7.68</v>
      </c>
      <c r="ZJ7" s="1042">
        <f t="shared" si="138"/>
        <v>7.68</v>
      </c>
      <c r="ZK7" s="58">
        <v>7.87</v>
      </c>
      <c r="ZL7" s="7">
        <f t="shared" si="139"/>
        <v>2.4739583333333384E-2</v>
      </c>
      <c r="ZM7" s="1049">
        <v>6.1</v>
      </c>
      <c r="ZN7" s="1049">
        <v>6.32</v>
      </c>
      <c r="ZO7" s="1049">
        <v>6.11</v>
      </c>
      <c r="ZP7" s="1049">
        <f t="shared" si="140"/>
        <v>6.1</v>
      </c>
      <c r="ZQ7" s="1049">
        <v>6.14</v>
      </c>
      <c r="ZR7" s="1128">
        <f t="shared" si="141"/>
        <v>6.1</v>
      </c>
      <c r="ZS7" s="1049">
        <v>6.29</v>
      </c>
      <c r="ZT7" s="1049">
        <v>6.16</v>
      </c>
      <c r="ZU7" s="1049">
        <f t="shared" si="142"/>
        <v>6.1</v>
      </c>
      <c r="ZV7" s="1049">
        <v>6.23</v>
      </c>
      <c r="ZW7" s="38">
        <f t="shared" si="143"/>
        <v>6.1</v>
      </c>
      <c r="ZX7" s="52"/>
      <c r="ZY7" s="52">
        <v>6.23</v>
      </c>
      <c r="ZZ7" s="1049">
        <f t="shared" si="144"/>
        <v>6.1</v>
      </c>
      <c r="AAA7" s="1049">
        <v>6.61</v>
      </c>
      <c r="AAB7" s="353">
        <v>6.16</v>
      </c>
      <c r="AAC7" s="55">
        <v>6.36</v>
      </c>
      <c r="AAD7" s="1049">
        <v>6.61</v>
      </c>
      <c r="AAE7" s="1042">
        <f t="shared" si="145"/>
        <v>6.16</v>
      </c>
      <c r="AAF7" s="1042"/>
      <c r="AAG7" s="1224">
        <f t="shared" si="146"/>
        <v>-1</v>
      </c>
      <c r="AAH7" s="1049">
        <v>6.32</v>
      </c>
      <c r="AAI7" s="1128">
        <v>6.37</v>
      </c>
      <c r="AAJ7" s="1049">
        <v>6.53</v>
      </c>
      <c r="AAK7" s="1049">
        <v>6.51</v>
      </c>
      <c r="AAL7" s="1049">
        <v>6.32</v>
      </c>
      <c r="AAM7" s="1049">
        <f t="shared" si="147"/>
        <v>6.32</v>
      </c>
      <c r="AAN7" s="1049"/>
      <c r="AAO7" s="1224">
        <f t="shared" si="148"/>
        <v>-1</v>
      </c>
      <c r="AAP7" s="1049">
        <v>6.53</v>
      </c>
      <c r="AAQ7" s="1049">
        <f t="shared" si="7"/>
        <v>6.53</v>
      </c>
      <c r="AAR7" s="1049">
        <v>6.82</v>
      </c>
      <c r="AAS7" s="32">
        <v>6.53</v>
      </c>
      <c r="AAT7" s="71">
        <v>6.67</v>
      </c>
      <c r="AAU7" s="1049">
        <v>6.81</v>
      </c>
      <c r="AAV7" s="32">
        <v>6.53</v>
      </c>
      <c r="AAW7" s="53">
        <f t="shared" si="149"/>
        <v>6.53</v>
      </c>
      <c r="AAX7" s="1042"/>
      <c r="AAY7" s="1224">
        <f t="shared" si="150"/>
        <v>-1</v>
      </c>
      <c r="AAZ7" s="11">
        <v>6.21</v>
      </c>
      <c r="ABA7" s="1128">
        <v>6.25</v>
      </c>
      <c r="ABB7" s="1049">
        <v>6.33</v>
      </c>
      <c r="ABC7" s="11">
        <v>6.21</v>
      </c>
      <c r="ABD7" s="1042">
        <f t="shared" si="151"/>
        <v>6.21</v>
      </c>
      <c r="ABE7" s="1042"/>
      <c r="ABF7" s="1224">
        <f t="shared" si="152"/>
        <v>-1</v>
      </c>
      <c r="ABG7" s="1179" t="s">
        <v>3091</v>
      </c>
      <c r="ABH7" s="1179"/>
      <c r="ABI7" s="1042"/>
      <c r="ABJ7" s="15"/>
      <c r="ABK7" s="15" t="str">
        <f t="shared" si="9"/>
        <v xml:space="preserve">1. Better than baseline </v>
      </c>
      <c r="ABL7" s="15" t="str">
        <f t="shared" si="10"/>
        <v xml:space="preserve">1. Better than baseline </v>
      </c>
      <c r="ABM7" s="15" t="str">
        <f t="shared" si="11"/>
        <v>2. Within 10% deviation from baseline</v>
      </c>
      <c r="ABN7" s="15" t="str">
        <f t="shared" si="12"/>
        <v>2. Within 10% deviation from baseline</v>
      </c>
      <c r="ABO7" s="15" t="str">
        <f t="shared" si="13"/>
        <v xml:space="preserve">1. Better than baseline </v>
      </c>
      <c r="ABP7" s="15" t="str">
        <f t="shared" si="14"/>
        <v xml:space="preserve">1. Better than baseline </v>
      </c>
      <c r="ABQ7" s="15" t="str">
        <f t="shared" si="15"/>
        <v xml:space="preserve">1. Better than baseline </v>
      </c>
      <c r="ABR7" s="15" t="str">
        <f t="shared" si="16"/>
        <v xml:space="preserve">1. Better than baseline </v>
      </c>
      <c r="ABS7" s="15" t="str">
        <f t="shared" si="17"/>
        <v>2. Within 10% deviation from baseline</v>
      </c>
      <c r="ABT7" s="15" t="str">
        <f t="shared" si="18"/>
        <v>2. Within 10% deviation from baseline</v>
      </c>
      <c r="ABU7" s="15" t="str">
        <f t="shared" si="19"/>
        <v xml:space="preserve">1. Better than baseline </v>
      </c>
      <c r="ABV7" s="15" t="str">
        <f t="shared" si="20"/>
        <v>2. Within 10% deviation from baseline</v>
      </c>
      <c r="ABW7" s="15" t="str">
        <f t="shared" si="153"/>
        <v>2. Within 10% deviation from baseline</v>
      </c>
      <c r="ABX7" s="15" t="str">
        <f t="shared" si="154"/>
        <v>2. Within 10% deviation from baseline</v>
      </c>
      <c r="ABY7" s="15" t="str">
        <f t="shared" si="155"/>
        <v xml:space="preserve">1. Better than baseline </v>
      </c>
    </row>
    <row r="8" spans="1:753" ht="15" thickBot="1" x14ac:dyDescent="0.35">
      <c r="A8" s="336">
        <v>6</v>
      </c>
      <c r="B8" s="336" t="s">
        <v>19</v>
      </c>
      <c r="C8" s="336" t="s">
        <v>1254</v>
      </c>
      <c r="D8" s="89" t="s">
        <v>3092</v>
      </c>
      <c r="E8" s="89" t="s">
        <v>3092</v>
      </c>
      <c r="F8" s="89" t="s">
        <v>3093</v>
      </c>
      <c r="G8" s="86" t="s">
        <v>3094</v>
      </c>
      <c r="H8" s="919" t="s">
        <v>1502</v>
      </c>
      <c r="I8" s="28">
        <v>19.53</v>
      </c>
      <c r="J8" s="28" t="s">
        <v>1502</v>
      </c>
      <c r="K8" s="28" t="s">
        <v>1502</v>
      </c>
      <c r="L8" s="28" t="s">
        <v>1502</v>
      </c>
      <c r="M8" s="28" t="s">
        <v>1502</v>
      </c>
      <c r="N8" s="28">
        <v>18.260000000000002</v>
      </c>
      <c r="O8" s="28" t="s">
        <v>1502</v>
      </c>
      <c r="P8" s="28">
        <v>18.260000000000002</v>
      </c>
      <c r="Q8" s="28">
        <v>16.760000000000002</v>
      </c>
      <c r="R8" s="54">
        <v>16.510000000000002</v>
      </c>
      <c r="S8" s="28">
        <v>16.64</v>
      </c>
      <c r="T8" s="28">
        <v>16.34</v>
      </c>
      <c r="U8" s="28">
        <f t="shared" si="157"/>
        <v>16.34</v>
      </c>
      <c r="V8" s="28">
        <v>16.07</v>
      </c>
      <c r="W8" s="28">
        <v>16.5</v>
      </c>
      <c r="X8" s="28">
        <f>MIN(U8,W8)</f>
        <v>16.34</v>
      </c>
      <c r="Y8" s="28">
        <v>16.649999999999999</v>
      </c>
      <c r="Z8" s="28">
        <v>16.59</v>
      </c>
      <c r="AA8" s="28">
        <v>16.52</v>
      </c>
      <c r="AB8" s="28">
        <f>MIN(X8,AA8)</f>
        <v>16.34</v>
      </c>
      <c r="AC8" s="28">
        <v>16.43</v>
      </c>
      <c r="AD8" s="28">
        <v>16.329999999999998</v>
      </c>
      <c r="AE8" s="28">
        <f>MIN(AB8,AD8)</f>
        <v>16.329999999999998</v>
      </c>
      <c r="AF8" s="28">
        <v>16.32</v>
      </c>
      <c r="AG8" s="28">
        <v>16.37</v>
      </c>
      <c r="AH8" s="28">
        <f>MIN(AE8,AG8)</f>
        <v>16.329999999999998</v>
      </c>
      <c r="AI8" s="28">
        <v>16.29</v>
      </c>
      <c r="AJ8" s="28">
        <v>16.34</v>
      </c>
      <c r="AK8" s="28">
        <v>16.28</v>
      </c>
      <c r="AL8" s="28">
        <f t="shared" si="158"/>
        <v>16.28</v>
      </c>
      <c r="AM8" s="28">
        <v>16.29</v>
      </c>
      <c r="AN8" s="48">
        <v>16.23</v>
      </c>
      <c r="AO8" s="28">
        <f>MIN(AL8,AN8)</f>
        <v>16.23</v>
      </c>
      <c r="AP8" s="28">
        <v>16.32</v>
      </c>
      <c r="AQ8" s="48">
        <v>16.3</v>
      </c>
      <c r="AR8" s="48">
        <f>MIN(AO8,AQ8)</f>
        <v>16.23</v>
      </c>
      <c r="AS8" s="48">
        <v>16.28</v>
      </c>
      <c r="AT8" s="48">
        <v>15.88</v>
      </c>
      <c r="AU8" s="48">
        <v>15.67</v>
      </c>
      <c r="AV8" s="48">
        <f t="shared" si="21"/>
        <v>15.67</v>
      </c>
      <c r="AW8" s="57">
        <v>15.74</v>
      </c>
      <c r="AX8" s="28">
        <f t="shared" si="22"/>
        <v>15.67</v>
      </c>
      <c r="AY8" s="48"/>
      <c r="AZ8" s="887">
        <f t="shared" si="23"/>
        <v>-1</v>
      </c>
      <c r="BA8" s="919" t="s">
        <v>1502</v>
      </c>
      <c r="BB8" s="919" t="s">
        <v>1502</v>
      </c>
      <c r="BC8" s="919" t="s">
        <v>1502</v>
      </c>
      <c r="BD8" s="919" t="s">
        <v>1502</v>
      </c>
      <c r="BE8" s="919" t="s">
        <v>1502</v>
      </c>
      <c r="BF8" s="919" t="s">
        <v>1502</v>
      </c>
      <c r="BG8" s="919" t="s">
        <v>1502</v>
      </c>
      <c r="BH8" s="919" t="s">
        <v>1502</v>
      </c>
      <c r="BI8" s="919" t="s">
        <v>1502</v>
      </c>
      <c r="BJ8" s="919" t="s">
        <v>1502</v>
      </c>
      <c r="BK8" s="919" t="s">
        <v>1502</v>
      </c>
      <c r="BL8" s="919" t="s">
        <v>1502</v>
      </c>
      <c r="BM8" s="919" t="s">
        <v>1502</v>
      </c>
      <c r="BN8" s="919" t="s">
        <v>1502</v>
      </c>
      <c r="BO8" s="919" t="s">
        <v>1502</v>
      </c>
      <c r="BP8" s="919" t="s">
        <v>1502</v>
      </c>
      <c r="BQ8" s="919" t="s">
        <v>1502</v>
      </c>
      <c r="BR8" s="919"/>
      <c r="BS8" s="919" t="s">
        <v>1502</v>
      </c>
      <c r="BT8" s="919"/>
      <c r="BU8" s="887"/>
      <c r="BV8" s="919" t="s">
        <v>1502</v>
      </c>
      <c r="BW8" s="919" t="s">
        <v>1502</v>
      </c>
      <c r="BX8" s="919" t="s">
        <v>1502</v>
      </c>
      <c r="BY8" s="919" t="s">
        <v>1502</v>
      </c>
      <c r="BZ8" s="919" t="s">
        <v>1502</v>
      </c>
      <c r="CA8" s="919" t="s">
        <v>1502</v>
      </c>
      <c r="CB8" s="919" t="s">
        <v>1502</v>
      </c>
      <c r="CC8" s="919" t="s">
        <v>1502</v>
      </c>
      <c r="CD8" s="919" t="s">
        <v>1502</v>
      </c>
      <c r="CE8" s="919" t="s">
        <v>1502</v>
      </c>
      <c r="CF8" s="919" t="s">
        <v>1502</v>
      </c>
      <c r="CG8" s="919" t="s">
        <v>1502</v>
      </c>
      <c r="CH8" s="919" t="s">
        <v>1502</v>
      </c>
      <c r="CI8" s="919" t="s">
        <v>1502</v>
      </c>
      <c r="CJ8" s="919" t="s">
        <v>1502</v>
      </c>
      <c r="CK8" s="919" t="s">
        <v>1502</v>
      </c>
      <c r="CL8" s="919" t="s">
        <v>1502</v>
      </c>
      <c r="CM8" s="919" t="s">
        <v>1502</v>
      </c>
      <c r="CN8" s="919" t="s">
        <v>1502</v>
      </c>
      <c r="CO8" s="919"/>
      <c r="CP8" s="919" t="s">
        <v>1502</v>
      </c>
      <c r="CQ8" s="919" t="s">
        <v>1502</v>
      </c>
      <c r="CR8" s="919" t="s">
        <v>1502</v>
      </c>
      <c r="CS8" s="919" t="s">
        <v>1502</v>
      </c>
      <c r="CT8" s="919" t="s">
        <v>1502</v>
      </c>
      <c r="CU8" s="919" t="s">
        <v>1502</v>
      </c>
      <c r="CV8" s="919" t="s">
        <v>1502</v>
      </c>
      <c r="CW8" s="919" t="s">
        <v>1502</v>
      </c>
      <c r="CX8" s="919" t="s">
        <v>1502</v>
      </c>
      <c r="CY8" s="919" t="s">
        <v>1502</v>
      </c>
      <c r="CZ8" s="919" t="s">
        <v>1502</v>
      </c>
      <c r="DA8" s="919" t="s">
        <v>1502</v>
      </c>
      <c r="DB8" s="919" t="s">
        <v>1502</v>
      </c>
      <c r="DC8" s="351" t="s">
        <v>1502</v>
      </c>
      <c r="DD8" s="351" t="s">
        <v>1502</v>
      </c>
      <c r="DE8" s="351" t="s">
        <v>1502</v>
      </c>
      <c r="DF8" s="351" t="s">
        <v>1502</v>
      </c>
      <c r="DG8" s="351" t="s">
        <v>1502</v>
      </c>
      <c r="DH8" s="351" t="s">
        <v>1502</v>
      </c>
      <c r="DI8" s="351" t="s">
        <v>1502</v>
      </c>
      <c r="DJ8" s="351" t="s">
        <v>1502</v>
      </c>
      <c r="DK8" s="351" t="s">
        <v>1502</v>
      </c>
      <c r="DL8" s="351" t="s">
        <v>1502</v>
      </c>
      <c r="DM8" s="54" t="s">
        <v>1502</v>
      </c>
      <c r="DN8" s="48" t="s">
        <v>1502</v>
      </c>
      <c r="DO8" s="48" t="s">
        <v>1502</v>
      </c>
      <c r="DP8" s="5"/>
      <c r="DQ8" s="919" t="s">
        <v>1502</v>
      </c>
      <c r="DR8" s="919" t="s">
        <v>1502</v>
      </c>
      <c r="DS8" s="919" t="s">
        <v>1502</v>
      </c>
      <c r="DT8" s="919" t="s">
        <v>1502</v>
      </c>
      <c r="DU8" s="919" t="s">
        <v>1502</v>
      </c>
      <c r="DV8" s="919">
        <v>17.09</v>
      </c>
      <c r="DW8" s="919">
        <v>17.84</v>
      </c>
      <c r="DX8" s="919">
        <v>17.010000000000002</v>
      </c>
      <c r="DY8" s="919" t="s">
        <v>1502</v>
      </c>
      <c r="DZ8" s="919">
        <v>17.09</v>
      </c>
      <c r="EA8" s="919">
        <v>17.2</v>
      </c>
      <c r="EB8" s="919">
        <v>13.12</v>
      </c>
      <c r="EC8" s="919">
        <f>MIN(DZ8,EB8)</f>
        <v>13.12</v>
      </c>
      <c r="ED8" s="919">
        <v>14.01</v>
      </c>
      <c r="EE8" s="919">
        <v>12.68</v>
      </c>
      <c r="EF8" s="919">
        <f>MIN(EC8,EE8)</f>
        <v>12.68</v>
      </c>
      <c r="EG8" s="919">
        <v>12.78</v>
      </c>
      <c r="EH8" s="919">
        <v>13.01</v>
      </c>
      <c r="EI8" s="919">
        <f>MIN(EF8,EH8)</f>
        <v>12.68</v>
      </c>
      <c r="EJ8" s="919">
        <v>12.79</v>
      </c>
      <c r="EK8" s="919">
        <v>13.01</v>
      </c>
      <c r="EL8" s="919">
        <f>MIN(EI8,EK8)</f>
        <v>12.68</v>
      </c>
      <c r="EM8" s="919">
        <v>13.22</v>
      </c>
      <c r="EN8" s="919">
        <v>13.01</v>
      </c>
      <c r="EO8" s="919">
        <f t="shared" si="26"/>
        <v>13.01</v>
      </c>
      <c r="EP8" s="919">
        <v>14.11</v>
      </c>
      <c r="EQ8" s="919">
        <v>13.12</v>
      </c>
      <c r="ER8" s="919">
        <f>MIN(EO8,EQ8)</f>
        <v>13.01</v>
      </c>
      <c r="ES8" s="919">
        <v>13.94</v>
      </c>
      <c r="ET8" s="351">
        <v>13.12</v>
      </c>
      <c r="EU8" s="919">
        <f t="shared" si="27"/>
        <v>13.01</v>
      </c>
      <c r="EV8" s="351">
        <v>13.12</v>
      </c>
      <c r="EW8" s="351">
        <f>MIN(EU8,EV8)</f>
        <v>13.01</v>
      </c>
      <c r="EX8" s="351">
        <v>13.91</v>
      </c>
      <c r="EY8" s="351">
        <v>13.111000000000001</v>
      </c>
      <c r="EZ8" s="351">
        <f t="shared" ref="EZ8:EZ11" si="161">MIN(EW8,EY8)</f>
        <v>13.01</v>
      </c>
      <c r="FA8" s="351">
        <v>14.11</v>
      </c>
      <c r="FB8" s="351">
        <v>13.12</v>
      </c>
      <c r="FC8" s="919">
        <f t="shared" ref="FC8:FC11" si="162">(MIN(EZ8,FB8))</f>
        <v>13.01</v>
      </c>
      <c r="FD8" s="48">
        <v>12.02</v>
      </c>
      <c r="FE8" s="48">
        <v>14.11</v>
      </c>
      <c r="FF8" s="5">
        <f t="shared" si="28"/>
        <v>8.45503458877786E-2</v>
      </c>
      <c r="FG8" s="63" t="s">
        <v>1502</v>
      </c>
      <c r="FH8" s="63" t="s">
        <v>1502</v>
      </c>
      <c r="FI8" s="63" t="s">
        <v>1502</v>
      </c>
      <c r="FJ8" s="63" t="s">
        <v>1502</v>
      </c>
      <c r="FK8" s="63" t="s">
        <v>1502</v>
      </c>
      <c r="FL8" s="63" t="s">
        <v>1502</v>
      </c>
      <c r="FM8" s="63" t="s">
        <v>1502</v>
      </c>
      <c r="FN8" s="63" t="s">
        <v>1502</v>
      </c>
      <c r="FO8" s="63" t="s">
        <v>1502</v>
      </c>
      <c r="FP8" s="63" t="s">
        <v>1502</v>
      </c>
      <c r="FQ8" s="63" t="s">
        <v>1502</v>
      </c>
      <c r="FR8" s="63" t="s">
        <v>1502</v>
      </c>
      <c r="FS8" s="919">
        <v>14.691599999999999</v>
      </c>
      <c r="FT8" s="63" t="s">
        <v>1502</v>
      </c>
      <c r="FU8" s="919">
        <v>14.691599999999999</v>
      </c>
      <c r="FV8" s="919">
        <v>15.21</v>
      </c>
      <c r="FW8" s="919">
        <v>14.691599999999999</v>
      </c>
      <c r="FX8" s="919">
        <v>15.35</v>
      </c>
      <c r="FY8" s="919">
        <f>MIN(FW8,FX8)</f>
        <v>14.691599999999999</v>
      </c>
      <c r="FZ8" s="919">
        <v>15.85</v>
      </c>
      <c r="GA8" s="919">
        <v>15.02</v>
      </c>
      <c r="GB8" s="919">
        <f>MIN(FY8,GA8)</f>
        <v>14.691599999999999</v>
      </c>
      <c r="GC8" s="919">
        <v>14.9</v>
      </c>
      <c r="GD8" s="919">
        <v>15.17</v>
      </c>
      <c r="GE8" s="919">
        <f>MIN(GB8,GD8)</f>
        <v>14.691599999999999</v>
      </c>
      <c r="GF8" s="919">
        <v>14.31</v>
      </c>
      <c r="GG8" s="919">
        <v>14.44</v>
      </c>
      <c r="GH8" s="919">
        <v>14.74</v>
      </c>
      <c r="GI8" s="919">
        <v>15.07</v>
      </c>
      <c r="GJ8" s="919">
        <f>MIN(GE8,GI8)</f>
        <v>14.691599999999999</v>
      </c>
      <c r="GK8" s="919">
        <v>15.34</v>
      </c>
      <c r="GL8" s="919">
        <v>15.34</v>
      </c>
      <c r="GM8" s="919">
        <v>15.07</v>
      </c>
      <c r="GN8" s="919">
        <f t="shared" si="29"/>
        <v>14.691599999999999</v>
      </c>
      <c r="GO8" s="919">
        <v>15.22</v>
      </c>
      <c r="GP8" s="919">
        <v>15.41</v>
      </c>
      <c r="GQ8" s="919">
        <f t="shared" si="30"/>
        <v>14.691599999999999</v>
      </c>
      <c r="GR8" s="919">
        <v>15.21</v>
      </c>
      <c r="GS8" s="351">
        <v>15.28</v>
      </c>
      <c r="GT8" s="919">
        <f t="shared" si="159"/>
        <v>14.691599999999999</v>
      </c>
      <c r="GU8" s="919">
        <v>15.36</v>
      </c>
      <c r="GV8" s="351">
        <v>15.52</v>
      </c>
      <c r="GW8" s="919">
        <f>MIN(GT8,GV8)</f>
        <v>14.691599999999999</v>
      </c>
      <c r="GX8" s="919">
        <v>15.23</v>
      </c>
      <c r="GY8" s="351">
        <v>15.53</v>
      </c>
      <c r="GZ8" s="351">
        <f t="shared" ref="GZ8:GZ12" si="163">MIN(GW8,GY8)</f>
        <v>14.691599999999999</v>
      </c>
      <c r="HA8" s="351">
        <v>15.89</v>
      </c>
      <c r="HB8" s="351">
        <v>15.91</v>
      </c>
      <c r="HC8" s="54">
        <f t="shared" ref="HC8:HC12" si="164">(MIN(GZ8,HB8))</f>
        <v>14.691599999999999</v>
      </c>
      <c r="HD8" s="48">
        <v>15.76</v>
      </c>
      <c r="HE8" s="351">
        <v>15.64</v>
      </c>
      <c r="HF8" s="48">
        <f t="shared" si="31"/>
        <v>14.691599999999999</v>
      </c>
      <c r="HG8" s="351">
        <v>15.88</v>
      </c>
      <c r="HH8" s="48">
        <v>16.11</v>
      </c>
      <c r="HI8" s="48">
        <f t="shared" si="32"/>
        <v>14.691599999999999</v>
      </c>
      <c r="HJ8" s="48"/>
      <c r="HK8" s="5">
        <f t="shared" si="33"/>
        <v>-1</v>
      </c>
      <c r="HL8" s="919" t="s">
        <v>1502</v>
      </c>
      <c r="HM8" s="919" t="s">
        <v>1502</v>
      </c>
      <c r="HN8" s="919" t="s">
        <v>1502</v>
      </c>
      <c r="HO8" s="919" t="s">
        <v>1502</v>
      </c>
      <c r="HP8" s="919" t="s">
        <v>1502</v>
      </c>
      <c r="HQ8" s="919" t="s">
        <v>1502</v>
      </c>
      <c r="HR8" s="919">
        <v>17.7</v>
      </c>
      <c r="HS8" s="919" t="s">
        <v>1502</v>
      </c>
      <c r="HT8" s="919">
        <v>17.7</v>
      </c>
      <c r="HU8" s="919">
        <v>18.91</v>
      </c>
      <c r="HV8" s="919">
        <v>17.7</v>
      </c>
      <c r="HW8" s="919">
        <v>19.010000000000002</v>
      </c>
      <c r="HX8" s="919">
        <v>19.170000000000002</v>
      </c>
      <c r="HY8" s="919">
        <f t="shared" si="0"/>
        <v>17.7</v>
      </c>
      <c r="HZ8" s="919">
        <v>19.16</v>
      </c>
      <c r="IA8" s="919">
        <v>19.05</v>
      </c>
      <c r="IB8" s="919">
        <f>MIN(HY8,IA8)</f>
        <v>17.7</v>
      </c>
      <c r="IC8" s="1117">
        <v>19.2</v>
      </c>
      <c r="ID8" s="1117">
        <v>18.670000000000002</v>
      </c>
      <c r="IE8" s="1117">
        <v>19.170000000000002</v>
      </c>
      <c r="IF8" s="1117">
        <f>MIN(IB8,IE8)</f>
        <v>17.7</v>
      </c>
      <c r="IG8" s="919">
        <v>18.77</v>
      </c>
      <c r="IH8" s="919">
        <v>17.98</v>
      </c>
      <c r="II8" s="919">
        <v>18.77</v>
      </c>
      <c r="IJ8" s="919">
        <f>MIN(IF8,II8)</f>
        <v>17.7</v>
      </c>
      <c r="IK8" s="919">
        <v>17.649999999999999</v>
      </c>
      <c r="IL8" s="919">
        <v>18.77</v>
      </c>
      <c r="IM8" s="919">
        <f>MIN(IJ8,IL8)</f>
        <v>17.7</v>
      </c>
      <c r="IN8" s="919">
        <v>17.8</v>
      </c>
      <c r="IO8" s="919">
        <v>17.649999999999999</v>
      </c>
      <c r="IP8" s="919">
        <f>MIN(IM8,IO8)</f>
        <v>17.649999999999999</v>
      </c>
      <c r="IQ8" s="919">
        <v>18.36</v>
      </c>
      <c r="IR8" s="351">
        <v>18.03</v>
      </c>
      <c r="IS8" s="919">
        <f>MIN(IP8,IR8)</f>
        <v>17.649999999999999</v>
      </c>
      <c r="IT8" s="919">
        <v>18.54</v>
      </c>
      <c r="IU8" s="351">
        <v>18.55</v>
      </c>
      <c r="IV8" s="351">
        <f>MIN(IS8,IU8)</f>
        <v>17.649999999999999</v>
      </c>
      <c r="IW8" s="351">
        <v>17.98</v>
      </c>
      <c r="IX8" s="351">
        <v>17.989999999999998</v>
      </c>
      <c r="IY8" s="351">
        <v>18.07</v>
      </c>
      <c r="IZ8" s="351">
        <f t="shared" si="34"/>
        <v>17.649999999999999</v>
      </c>
      <c r="JA8" s="351">
        <v>19.010000000000002</v>
      </c>
      <c r="JB8" s="54">
        <f t="shared" ref="JB8:JB11" si="165">(MIN(IZ8,JA8))</f>
        <v>17.649999999999999</v>
      </c>
      <c r="JC8" s="919">
        <v>18.32</v>
      </c>
      <c r="JD8" s="48">
        <v>17.91</v>
      </c>
      <c r="JE8" s="48">
        <f t="shared" si="35"/>
        <v>17.649999999999999</v>
      </c>
      <c r="JF8" s="48">
        <v>17.899999999999999</v>
      </c>
      <c r="JG8" s="48">
        <v>19.010000000000002</v>
      </c>
      <c r="JH8" s="48">
        <f t="shared" si="36"/>
        <v>17.649999999999999</v>
      </c>
      <c r="JI8" s="48">
        <v>19</v>
      </c>
      <c r="JJ8" s="48">
        <f t="shared" si="37"/>
        <v>17.649999999999999</v>
      </c>
      <c r="JK8" s="48">
        <v>18.010000000000002</v>
      </c>
      <c r="JL8" s="77">
        <v>18.11</v>
      </c>
      <c r="JM8" s="48">
        <f t="shared" si="38"/>
        <v>17.649999999999999</v>
      </c>
      <c r="JN8" s="48">
        <v>19.149999999999999</v>
      </c>
      <c r="JO8" s="77">
        <v>19.100000000000001</v>
      </c>
      <c r="JP8" s="47">
        <f t="shared" si="39"/>
        <v>17.649999999999999</v>
      </c>
      <c r="JQ8" s="48"/>
      <c r="JR8" s="77">
        <v>18.12</v>
      </c>
      <c r="JS8" s="48">
        <f t="shared" si="40"/>
        <v>17.649999999999999</v>
      </c>
      <c r="JT8" s="48">
        <v>18.11</v>
      </c>
      <c r="JU8" s="77">
        <v>17.98</v>
      </c>
      <c r="JV8" s="48">
        <f t="shared" si="41"/>
        <v>17.649999999999999</v>
      </c>
      <c r="JW8" s="48">
        <v>18.04</v>
      </c>
      <c r="JX8" s="77">
        <v>18.45</v>
      </c>
      <c r="JY8" s="77">
        <f t="shared" si="42"/>
        <v>17.649999999999999</v>
      </c>
      <c r="JZ8" s="77">
        <v>17.899999999999999</v>
      </c>
      <c r="KA8" s="77">
        <f t="shared" si="43"/>
        <v>17.649999999999999</v>
      </c>
      <c r="KB8" s="77">
        <v>17.86</v>
      </c>
      <c r="KC8" s="77">
        <v>17.989999999999998</v>
      </c>
      <c r="KD8" s="77">
        <f t="shared" si="44"/>
        <v>17.649999999999999</v>
      </c>
      <c r="KE8" s="77"/>
      <c r="KF8" s="5">
        <f t="shared" si="45"/>
        <v>-1</v>
      </c>
      <c r="KG8" s="919" t="s">
        <v>1502</v>
      </c>
      <c r="KH8" s="919" t="s">
        <v>1502</v>
      </c>
      <c r="KI8" s="919" t="s">
        <v>1502</v>
      </c>
      <c r="KJ8" s="919" t="s">
        <v>1502</v>
      </c>
      <c r="KK8" s="919" t="s">
        <v>1502</v>
      </c>
      <c r="KL8" s="919">
        <v>20.04</v>
      </c>
      <c r="KM8" s="919">
        <v>21.54</v>
      </c>
      <c r="KN8" s="919" t="s">
        <v>1502</v>
      </c>
      <c r="KO8" s="919">
        <v>18.78</v>
      </c>
      <c r="KP8" s="919">
        <v>19.23</v>
      </c>
      <c r="KQ8" s="919">
        <v>20.34</v>
      </c>
      <c r="KR8" s="919">
        <f>MIN(KO8,KQ8)</f>
        <v>18.78</v>
      </c>
      <c r="KS8" s="919">
        <v>19.82</v>
      </c>
      <c r="KT8" s="919">
        <v>20.27</v>
      </c>
      <c r="KU8" s="919">
        <f>MIN(KR8,KT8)</f>
        <v>18.78</v>
      </c>
      <c r="KV8" s="919">
        <v>19.53</v>
      </c>
      <c r="KW8" s="919">
        <v>18.850000000000001</v>
      </c>
      <c r="KX8" s="919">
        <f>MIN(KU8,KW8)</f>
        <v>18.78</v>
      </c>
      <c r="KY8" s="919">
        <v>18.21</v>
      </c>
      <c r="KZ8" s="919">
        <v>17.97</v>
      </c>
      <c r="LA8" s="919">
        <f>MIN(KX8,KZ8)</f>
        <v>17.97</v>
      </c>
      <c r="LB8" s="919">
        <v>18.14</v>
      </c>
      <c r="LC8" s="919">
        <v>17.98</v>
      </c>
      <c r="LD8" s="919">
        <v>17.97</v>
      </c>
      <c r="LE8" s="919">
        <f>MIN(LA8,LD8)</f>
        <v>17.97</v>
      </c>
      <c r="LF8" s="919">
        <v>17.510000000000002</v>
      </c>
      <c r="LG8" s="919">
        <v>17.84</v>
      </c>
      <c r="LH8" s="919">
        <f>MIN(LE8,LG8)</f>
        <v>17.84</v>
      </c>
      <c r="LI8" s="919">
        <v>17.86</v>
      </c>
      <c r="LJ8" s="919">
        <v>17.96</v>
      </c>
      <c r="LK8" s="351">
        <v>17.91</v>
      </c>
      <c r="LL8" s="919">
        <f>MIN(LH8,LK8)</f>
        <v>17.84</v>
      </c>
      <c r="LM8" s="919">
        <v>17.100000000000001</v>
      </c>
      <c r="LN8" s="351">
        <v>17.87</v>
      </c>
      <c r="LO8" s="351">
        <f>MIN(LL8,LN8)</f>
        <v>17.84</v>
      </c>
      <c r="LP8" s="351">
        <v>17.95</v>
      </c>
      <c r="LQ8" s="351">
        <v>17.739999999999998</v>
      </c>
      <c r="LR8" s="351">
        <f t="shared" si="46"/>
        <v>17.739999999999998</v>
      </c>
      <c r="LS8" s="351">
        <v>17.84</v>
      </c>
      <c r="LT8" s="351">
        <v>19.100000000000001</v>
      </c>
      <c r="LU8" s="54">
        <f t="shared" ref="LU8:LU11" si="166">(MIN(LR8,LT8))</f>
        <v>17.739999999999998</v>
      </c>
      <c r="LV8" s="919">
        <v>18.010000000000002</v>
      </c>
      <c r="LW8" s="919">
        <v>17.71</v>
      </c>
      <c r="LX8" s="48">
        <v>17.71</v>
      </c>
      <c r="LY8" s="48">
        <f t="shared" si="47"/>
        <v>17.71</v>
      </c>
      <c r="LZ8" s="351">
        <v>17.79</v>
      </c>
      <c r="MA8" s="48">
        <v>19.11</v>
      </c>
      <c r="MB8" s="48">
        <f t="shared" ref="MB8:MB11" si="167">(MIN(LY8,MA8))</f>
        <v>17.71</v>
      </c>
      <c r="MC8" s="48">
        <v>17.978000000000002</v>
      </c>
      <c r="MD8" s="48">
        <f t="shared" si="48"/>
        <v>17.71</v>
      </c>
      <c r="ME8" s="48">
        <v>19</v>
      </c>
      <c r="MF8" s="77">
        <v>19.010000000000002</v>
      </c>
      <c r="MG8" s="48">
        <f t="shared" si="49"/>
        <v>17.71</v>
      </c>
      <c r="MH8" s="48">
        <v>19.04</v>
      </c>
      <c r="MI8" s="77">
        <v>19.239999999999998</v>
      </c>
      <c r="MJ8" s="48">
        <f t="shared" si="50"/>
        <v>17.71</v>
      </c>
      <c r="MK8" s="48">
        <v>18.89</v>
      </c>
      <c r="ML8" s="77">
        <v>18.91</v>
      </c>
      <c r="MM8" s="48">
        <f t="shared" si="51"/>
        <v>17.71</v>
      </c>
      <c r="MN8" s="48">
        <v>19.059999999999999</v>
      </c>
      <c r="MO8" s="77">
        <v>18.14</v>
      </c>
      <c r="MP8" s="48">
        <f t="shared" si="52"/>
        <v>17.71</v>
      </c>
      <c r="MQ8" s="48">
        <v>18.649999999999999</v>
      </c>
      <c r="MR8" s="77">
        <v>19.239999999999998</v>
      </c>
      <c r="MS8" s="77">
        <f t="shared" si="53"/>
        <v>17.71</v>
      </c>
      <c r="MT8" s="77">
        <v>18.71</v>
      </c>
      <c r="MU8" s="77">
        <v>17.850000000000001</v>
      </c>
      <c r="MV8" s="77">
        <f t="shared" si="54"/>
        <v>17.71</v>
      </c>
      <c r="MW8" s="77">
        <v>17.77</v>
      </c>
      <c r="MX8" s="77">
        <f t="shared" si="55"/>
        <v>17.71</v>
      </c>
      <c r="MY8" s="77"/>
      <c r="MZ8" s="5">
        <f t="shared" si="56"/>
        <v>-1</v>
      </c>
      <c r="NA8" s="919" t="s">
        <v>1502</v>
      </c>
      <c r="NB8" s="919" t="s">
        <v>1502</v>
      </c>
      <c r="NC8" s="919" t="s">
        <v>1502</v>
      </c>
      <c r="ND8" s="919" t="s">
        <v>1502</v>
      </c>
      <c r="NE8" s="919" t="s">
        <v>1502</v>
      </c>
      <c r="NF8" s="919" t="s">
        <v>1502</v>
      </c>
      <c r="NG8" s="919">
        <v>15.273</v>
      </c>
      <c r="NH8" s="919" t="s">
        <v>1502</v>
      </c>
      <c r="NI8" s="919">
        <v>15.273</v>
      </c>
      <c r="NJ8" s="919">
        <v>16.14</v>
      </c>
      <c r="NK8" s="919" t="s">
        <v>1502</v>
      </c>
      <c r="NL8" s="919">
        <v>15.273</v>
      </c>
      <c r="NM8" s="919">
        <v>16.3</v>
      </c>
      <c r="NN8" s="919">
        <v>14.83</v>
      </c>
      <c r="NO8" s="919">
        <v>14.83</v>
      </c>
      <c r="NP8" s="919">
        <f t="shared" si="1"/>
        <v>14.83</v>
      </c>
      <c r="NQ8" s="919">
        <v>15.4</v>
      </c>
      <c r="NR8" s="919">
        <f>MIN(NP8,NQ8)</f>
        <v>14.83</v>
      </c>
      <c r="NS8" s="919">
        <v>15.3</v>
      </c>
      <c r="NT8" s="919">
        <v>15.11</v>
      </c>
      <c r="NU8" s="919">
        <v>15.18</v>
      </c>
      <c r="NV8" s="919">
        <f>MIN(NR8,NU8)</f>
        <v>14.83</v>
      </c>
      <c r="NW8" s="919">
        <v>15.22</v>
      </c>
      <c r="NX8" s="919">
        <v>15.22</v>
      </c>
      <c r="NY8" s="919">
        <f>MIN(NV8,NX8)</f>
        <v>14.83</v>
      </c>
      <c r="NZ8" s="919">
        <v>15.26</v>
      </c>
      <c r="OA8" s="919">
        <v>15.22</v>
      </c>
      <c r="OB8" s="919">
        <f t="shared" si="57"/>
        <v>14.83</v>
      </c>
      <c r="OC8" s="919">
        <v>15.33</v>
      </c>
      <c r="OD8" s="919">
        <v>15.31</v>
      </c>
      <c r="OE8" s="919">
        <f t="shared" si="58"/>
        <v>14.83</v>
      </c>
      <c r="OF8" s="919"/>
      <c r="OG8" s="351">
        <v>15.23</v>
      </c>
      <c r="OH8" s="919">
        <f>MIN(OE8,OG8)</f>
        <v>14.83</v>
      </c>
      <c r="OI8" s="919">
        <v>15.13</v>
      </c>
      <c r="OJ8" s="351">
        <v>15.45</v>
      </c>
      <c r="OK8" s="919">
        <f>MIN(OH8,OJ8)</f>
        <v>14.83</v>
      </c>
      <c r="OL8" s="919">
        <v>15.54</v>
      </c>
      <c r="OM8" s="919">
        <v>15.43</v>
      </c>
      <c r="ON8" s="351">
        <v>15.58</v>
      </c>
      <c r="OO8" s="351">
        <f t="shared" si="59"/>
        <v>14.83</v>
      </c>
      <c r="OP8" s="351">
        <v>15.88</v>
      </c>
      <c r="OQ8" s="54">
        <f t="shared" ref="OQ8:OQ12" si="168">(MIN(OO8,OP8))</f>
        <v>14.83</v>
      </c>
      <c r="OR8" s="351">
        <v>15.5</v>
      </c>
      <c r="OS8" s="48">
        <f t="shared" si="60"/>
        <v>14.83</v>
      </c>
      <c r="OT8" s="351">
        <v>15.65</v>
      </c>
      <c r="OU8" s="48">
        <v>16.010000000000002</v>
      </c>
      <c r="OV8" s="48">
        <f t="shared" si="61"/>
        <v>14.83</v>
      </c>
      <c r="OW8" s="48">
        <v>14.87</v>
      </c>
      <c r="OX8" s="48">
        <f t="shared" si="62"/>
        <v>14.83</v>
      </c>
      <c r="OY8" s="48">
        <v>15.1</v>
      </c>
      <c r="OZ8" s="77">
        <v>15.912000000000001</v>
      </c>
      <c r="PA8" s="48">
        <f t="shared" si="63"/>
        <v>14.83</v>
      </c>
      <c r="PB8" s="48">
        <v>15.22</v>
      </c>
      <c r="PC8" s="77">
        <v>16.010000000000002</v>
      </c>
      <c r="PD8" s="48">
        <f t="shared" si="64"/>
        <v>14.83</v>
      </c>
      <c r="PE8" s="48">
        <v>15.56</v>
      </c>
      <c r="PF8" s="77">
        <v>15.6</v>
      </c>
      <c r="PG8" s="48">
        <f t="shared" ref="PG8:PG12" si="169">MIN(PD8,PF8)</f>
        <v>14.83</v>
      </c>
      <c r="PH8" s="48">
        <v>15.781000000000001</v>
      </c>
      <c r="PI8" s="48">
        <v>15.38</v>
      </c>
      <c r="PJ8" s="48">
        <f t="shared" si="65"/>
        <v>14.83</v>
      </c>
      <c r="PK8" s="48">
        <v>14.99</v>
      </c>
      <c r="PL8" s="77">
        <v>15.95</v>
      </c>
      <c r="PM8" s="77">
        <f t="shared" si="2"/>
        <v>14.83</v>
      </c>
      <c r="PN8" s="77">
        <v>15.65</v>
      </c>
      <c r="PO8" s="77">
        <v>15.08</v>
      </c>
      <c r="PP8" s="77">
        <f t="shared" si="66"/>
        <v>14.83</v>
      </c>
      <c r="PQ8" s="77">
        <v>15.54</v>
      </c>
      <c r="PR8" s="77">
        <v>15.03</v>
      </c>
      <c r="PS8" s="77">
        <f t="shared" ref="PS8:PS12" si="170">MIN(PP8,PR8)</f>
        <v>14.83</v>
      </c>
      <c r="PT8" s="77">
        <v>15.88</v>
      </c>
      <c r="PU8" s="77">
        <v>15.49</v>
      </c>
      <c r="PV8" s="77">
        <f t="shared" si="67"/>
        <v>14.83</v>
      </c>
      <c r="PW8" s="77">
        <v>14.96</v>
      </c>
      <c r="PX8" s="77">
        <v>16.059999999999999</v>
      </c>
      <c r="PY8" s="77">
        <f t="shared" si="68"/>
        <v>14.83</v>
      </c>
      <c r="PZ8" s="77">
        <v>15.41</v>
      </c>
      <c r="QA8" s="77">
        <f t="shared" si="69"/>
        <v>14.83</v>
      </c>
      <c r="QB8" s="77"/>
      <c r="QC8" s="5">
        <f t="shared" si="70"/>
        <v>-1</v>
      </c>
      <c r="QD8" s="919">
        <v>14.43</v>
      </c>
      <c r="QE8" s="919">
        <v>15.19</v>
      </c>
      <c r="QF8" s="919">
        <f t="shared" si="71"/>
        <v>14.43</v>
      </c>
      <c r="QG8" s="919"/>
      <c r="QH8" s="351">
        <v>15.17</v>
      </c>
      <c r="QI8" s="919">
        <f>MIN(QF8,QH8)</f>
        <v>14.43</v>
      </c>
      <c r="QJ8" s="919">
        <v>15.17</v>
      </c>
      <c r="QK8" s="351">
        <v>14.36</v>
      </c>
      <c r="QL8" s="919">
        <f>MIN(QI8,QK8)</f>
        <v>14.36</v>
      </c>
      <c r="QM8" s="919">
        <v>15.5</v>
      </c>
      <c r="QN8" s="919">
        <v>15.01</v>
      </c>
      <c r="QO8" s="351">
        <v>15.58</v>
      </c>
      <c r="QP8" s="351">
        <f t="shared" si="72"/>
        <v>14.36</v>
      </c>
      <c r="QQ8" s="351">
        <v>15.532999999999999</v>
      </c>
      <c r="QR8" s="48">
        <f t="shared" si="73"/>
        <v>14.36</v>
      </c>
      <c r="QS8" s="48">
        <v>14.33</v>
      </c>
      <c r="QT8" s="48">
        <f t="shared" si="74"/>
        <v>14.33</v>
      </c>
      <c r="QU8" s="48">
        <v>15.37</v>
      </c>
      <c r="QV8" s="48">
        <v>15.1</v>
      </c>
      <c r="QW8" s="48">
        <f t="shared" si="75"/>
        <v>14.33</v>
      </c>
      <c r="QX8" s="48">
        <v>14.35</v>
      </c>
      <c r="QY8" s="77">
        <v>15</v>
      </c>
      <c r="QZ8" s="48">
        <f t="shared" si="76"/>
        <v>14.33</v>
      </c>
      <c r="RA8" s="48">
        <v>15.17</v>
      </c>
      <c r="RB8" s="77">
        <v>15.57</v>
      </c>
      <c r="RC8" s="48">
        <f t="shared" si="77"/>
        <v>14.33</v>
      </c>
      <c r="RD8" s="48">
        <v>14.7</v>
      </c>
      <c r="RE8" s="77">
        <v>14.88</v>
      </c>
      <c r="RF8" s="48">
        <f t="shared" si="78"/>
        <v>14.33</v>
      </c>
      <c r="RG8" s="77">
        <v>15.44</v>
      </c>
      <c r="RH8" s="77">
        <f t="shared" si="79"/>
        <v>14.33</v>
      </c>
      <c r="RI8" s="77">
        <v>15.49</v>
      </c>
      <c r="RJ8" s="77">
        <v>15.53</v>
      </c>
      <c r="RK8" s="77">
        <f t="shared" si="80"/>
        <v>14.33</v>
      </c>
      <c r="RL8" s="77">
        <v>15.43</v>
      </c>
      <c r="RM8" s="77">
        <v>14.66</v>
      </c>
      <c r="RN8" s="77">
        <f t="shared" si="81"/>
        <v>14.33</v>
      </c>
      <c r="RO8" s="77">
        <v>14.46</v>
      </c>
      <c r="RP8" s="77">
        <f t="shared" si="82"/>
        <v>14.33</v>
      </c>
      <c r="RQ8" s="77">
        <v>14.09</v>
      </c>
      <c r="RR8" s="77">
        <v>15.01</v>
      </c>
      <c r="RS8" s="77">
        <f t="shared" si="160"/>
        <v>14.33</v>
      </c>
      <c r="RT8" s="77">
        <v>15.51</v>
      </c>
      <c r="RU8" s="77">
        <v>14.5</v>
      </c>
      <c r="RV8" s="77">
        <f t="shared" ref="RV8:RV11" si="171">MIN(RU8,RS8)</f>
        <v>14.33</v>
      </c>
      <c r="RW8" s="77">
        <v>15.37</v>
      </c>
      <c r="RX8" s="77">
        <v>14.91</v>
      </c>
      <c r="RY8" s="77">
        <f t="shared" si="83"/>
        <v>14.33</v>
      </c>
      <c r="RZ8" s="77">
        <v>14.45</v>
      </c>
      <c r="SA8" s="77">
        <v>15.41</v>
      </c>
      <c r="SB8" s="77">
        <f t="shared" si="84"/>
        <v>14.33</v>
      </c>
      <c r="SC8" s="77">
        <v>15.42</v>
      </c>
      <c r="SD8" s="77">
        <f t="shared" ref="SD8:SD16" si="172">MIN(SC8,SB8)</f>
        <v>14.33</v>
      </c>
      <c r="SE8" s="77">
        <v>15.18</v>
      </c>
      <c r="SF8" s="77">
        <v>14.97</v>
      </c>
      <c r="SG8" s="77">
        <f t="shared" ref="SG8:SG17" si="173">MIN(SF8,SD8)</f>
        <v>14.33</v>
      </c>
      <c r="SH8" s="77">
        <v>14.92</v>
      </c>
      <c r="SI8" s="5">
        <f t="shared" si="85"/>
        <v>4.1172365666434042E-2</v>
      </c>
      <c r="SJ8" s="351">
        <v>15.28</v>
      </c>
      <c r="SK8" s="351">
        <v>16.98</v>
      </c>
      <c r="SL8" s="54">
        <f t="shared" ref="SL8:SL11" si="174">(MIN(SJ8,SK8))</f>
        <v>15.28</v>
      </c>
      <c r="SM8" s="1049">
        <v>16.829999999999998</v>
      </c>
      <c r="SN8" s="77">
        <v>17.98</v>
      </c>
      <c r="SO8" s="48">
        <f t="shared" si="86"/>
        <v>15.28</v>
      </c>
      <c r="SP8" s="77">
        <v>17.22</v>
      </c>
      <c r="SQ8" s="48">
        <v>17.22</v>
      </c>
      <c r="SR8" s="48">
        <f t="shared" ref="SR8:SR11" si="175">(MIN(SO8,SQ8))</f>
        <v>15.28</v>
      </c>
      <c r="SS8" s="48">
        <v>17.55</v>
      </c>
      <c r="ST8" s="48">
        <f t="shared" si="87"/>
        <v>15.28</v>
      </c>
      <c r="SU8" s="48">
        <v>17.61</v>
      </c>
      <c r="SV8" s="77">
        <v>17.91</v>
      </c>
      <c r="SW8" s="48">
        <f t="shared" si="88"/>
        <v>15.28</v>
      </c>
      <c r="SX8" s="48">
        <v>17.91</v>
      </c>
      <c r="SY8" s="77">
        <v>18</v>
      </c>
      <c r="SZ8" s="48">
        <f t="shared" si="89"/>
        <v>15.28</v>
      </c>
      <c r="TA8" s="48">
        <v>18.05</v>
      </c>
      <c r="TB8" s="77">
        <v>18.850000000000001</v>
      </c>
      <c r="TC8" s="48">
        <f t="shared" si="90"/>
        <v>15.28</v>
      </c>
      <c r="TD8" s="48">
        <v>18.43</v>
      </c>
      <c r="TE8" s="77">
        <v>18.600000000000001</v>
      </c>
      <c r="TF8" s="48">
        <f t="shared" si="91"/>
        <v>15.28</v>
      </c>
      <c r="TG8" s="48">
        <v>18.649999999999999</v>
      </c>
      <c r="TH8" s="77">
        <v>18.670000000000002</v>
      </c>
      <c r="TI8" s="48">
        <f t="shared" si="92"/>
        <v>15.28</v>
      </c>
      <c r="TJ8" s="77">
        <v>15.63</v>
      </c>
      <c r="TK8" s="77">
        <f t="shared" si="93"/>
        <v>15.28</v>
      </c>
      <c r="TL8" s="77">
        <v>15.71</v>
      </c>
      <c r="TM8" s="77">
        <v>15.29</v>
      </c>
      <c r="TN8" s="77">
        <f t="shared" si="94"/>
        <v>15.28</v>
      </c>
      <c r="TO8" s="77">
        <v>16</v>
      </c>
      <c r="TP8" s="77">
        <v>15.85</v>
      </c>
      <c r="TQ8" s="77">
        <f t="shared" si="95"/>
        <v>15.28</v>
      </c>
      <c r="TR8" s="77">
        <v>15.79</v>
      </c>
      <c r="TS8" s="77">
        <v>15.45</v>
      </c>
      <c r="TT8" s="77">
        <f t="shared" si="96"/>
        <v>15.28</v>
      </c>
      <c r="TU8" s="77">
        <v>16.149999999999999</v>
      </c>
      <c r="TV8" s="77">
        <f t="shared" ref="TV8:TV11" si="176">MIN(TU8,TT8)</f>
        <v>15.28</v>
      </c>
      <c r="TW8" s="77">
        <v>16.47</v>
      </c>
      <c r="TX8" s="77">
        <v>16.57</v>
      </c>
      <c r="TY8" s="77">
        <f t="shared" si="97"/>
        <v>15.28</v>
      </c>
      <c r="TZ8" s="77">
        <v>15.37</v>
      </c>
      <c r="UA8" s="77">
        <v>16.29</v>
      </c>
      <c r="UB8" s="77">
        <f t="shared" si="98"/>
        <v>15.28</v>
      </c>
      <c r="UC8" s="77">
        <v>15.97</v>
      </c>
      <c r="UD8" s="77">
        <f t="shared" ref="UD8:UD17" si="177">MIN(UC8,UB8)</f>
        <v>15.28</v>
      </c>
      <c r="UE8" s="77">
        <v>15.56</v>
      </c>
      <c r="UF8" s="5">
        <f t="shared" si="99"/>
        <v>1.8324607329843007E-2</v>
      </c>
      <c r="UG8" s="919">
        <v>15.796000000000001</v>
      </c>
      <c r="UH8" s="48">
        <v>14.65</v>
      </c>
      <c r="UI8" s="919">
        <f t="shared" si="100"/>
        <v>14.65</v>
      </c>
      <c r="UJ8" s="54">
        <v>14.63</v>
      </c>
      <c r="UK8" s="77">
        <v>14.73</v>
      </c>
      <c r="UL8" s="48">
        <f t="shared" si="101"/>
        <v>14.65</v>
      </c>
      <c r="UM8" s="48">
        <v>14.11</v>
      </c>
      <c r="UN8" s="48">
        <f t="shared" si="102"/>
        <v>14.11</v>
      </c>
      <c r="UO8" s="54">
        <v>14.33</v>
      </c>
      <c r="UP8" s="54">
        <f t="shared" si="103"/>
        <v>14.11</v>
      </c>
      <c r="UQ8" s="54">
        <v>14.13</v>
      </c>
      <c r="UR8" s="54">
        <v>14.77</v>
      </c>
      <c r="US8" s="1049">
        <v>15</v>
      </c>
      <c r="UT8" s="54">
        <f t="shared" si="104"/>
        <v>14.11</v>
      </c>
      <c r="UU8" s="54">
        <v>14.04</v>
      </c>
      <c r="UV8" s="54">
        <v>14.46</v>
      </c>
      <c r="UW8" s="54">
        <v>14.09</v>
      </c>
      <c r="UX8" s="1049">
        <v>15.21</v>
      </c>
      <c r="UY8" s="1049">
        <v>14.21</v>
      </c>
      <c r="UZ8" s="54">
        <f t="shared" si="105"/>
        <v>14.11</v>
      </c>
      <c r="VA8" s="1049">
        <v>15.3</v>
      </c>
      <c r="VB8" s="1049">
        <v>14.85</v>
      </c>
      <c r="VC8" s="1049">
        <f t="shared" si="106"/>
        <v>14.11</v>
      </c>
      <c r="VD8" s="1049">
        <v>14.51</v>
      </c>
      <c r="VE8" s="1049">
        <v>14.55</v>
      </c>
      <c r="VF8" s="1049">
        <f t="shared" si="107"/>
        <v>14.11</v>
      </c>
      <c r="VG8" s="1049">
        <v>14.45</v>
      </c>
      <c r="VH8" s="1049">
        <v>14.44</v>
      </c>
      <c r="VI8" s="1049">
        <f t="shared" si="108"/>
        <v>14.11</v>
      </c>
      <c r="VJ8" s="1049">
        <v>15.3</v>
      </c>
      <c r="VK8" s="1049">
        <v>15.03</v>
      </c>
      <c r="VL8" s="1049">
        <v>15.19</v>
      </c>
      <c r="VM8" s="1049">
        <v>14.51</v>
      </c>
      <c r="VN8" s="1049">
        <f t="shared" si="109"/>
        <v>14.11</v>
      </c>
      <c r="VO8" s="1049">
        <v>15.3</v>
      </c>
      <c r="VP8" s="1049">
        <v>15.3</v>
      </c>
      <c r="VQ8" s="1049">
        <v>14.79</v>
      </c>
      <c r="VR8" s="1049">
        <v>14.788599999999999</v>
      </c>
      <c r="VS8" s="1049">
        <f t="shared" si="110"/>
        <v>14.11</v>
      </c>
      <c r="VT8" s="1049">
        <v>14.89</v>
      </c>
      <c r="VU8" s="1049">
        <f t="shared" si="111"/>
        <v>14.11</v>
      </c>
      <c r="VV8" s="1049">
        <v>14.768000000000001</v>
      </c>
      <c r="VW8" s="1049">
        <v>14.773000000000001</v>
      </c>
      <c r="VX8" s="1049">
        <f t="shared" si="3"/>
        <v>14.11</v>
      </c>
      <c r="VY8" s="1049">
        <v>15.3</v>
      </c>
      <c r="VZ8" s="1049">
        <v>15.3</v>
      </c>
      <c r="WA8" s="1049">
        <v>14.61</v>
      </c>
      <c r="WB8" s="1049">
        <v>14.54</v>
      </c>
      <c r="WC8" s="1049">
        <f t="shared" si="112"/>
        <v>14.11</v>
      </c>
      <c r="WD8" s="1049">
        <v>14.52</v>
      </c>
      <c r="WE8" s="1049">
        <v>14.66</v>
      </c>
      <c r="WF8" s="77">
        <f t="shared" si="113"/>
        <v>14.11</v>
      </c>
      <c r="WG8" s="1049">
        <v>15.21</v>
      </c>
      <c r="WH8" s="77">
        <f t="shared" si="114"/>
        <v>14.11</v>
      </c>
      <c r="WI8" s="1049"/>
      <c r="WJ8" s="1049">
        <v>15.19</v>
      </c>
      <c r="WK8" s="1049">
        <f t="shared" si="115"/>
        <v>14.11</v>
      </c>
      <c r="WL8" s="1049"/>
      <c r="WM8" s="77">
        <v>15.04</v>
      </c>
      <c r="WN8" s="77">
        <f t="shared" ref="WN8:WN18" si="178">MIN(WM8,WK8)</f>
        <v>14.11</v>
      </c>
      <c r="WO8" s="77"/>
      <c r="WP8" s="77">
        <v>14.97</v>
      </c>
      <c r="WQ8" s="77">
        <v>15.04</v>
      </c>
      <c r="WR8" s="77">
        <f t="shared" si="116"/>
        <v>14.11</v>
      </c>
      <c r="WS8" s="77"/>
      <c r="WT8" s="77"/>
      <c r="WU8" s="5">
        <f t="shared" si="117"/>
        <v>-1</v>
      </c>
      <c r="WV8" s="5">
        <f t="shared" si="118"/>
        <v>-1</v>
      </c>
      <c r="WW8" s="5">
        <f t="shared" si="4"/>
        <v>-1.4174344436569508E-3</v>
      </c>
      <c r="WX8" s="1310">
        <v>16.88</v>
      </c>
      <c r="WY8" s="37">
        <v>16.88</v>
      </c>
      <c r="WZ8" s="1049">
        <v>16.89</v>
      </c>
      <c r="XA8" s="37">
        <f t="shared" si="119"/>
        <v>16.88</v>
      </c>
      <c r="XB8" s="37">
        <v>16.95</v>
      </c>
      <c r="XC8" s="1049">
        <v>16.93</v>
      </c>
      <c r="XD8" s="37">
        <f t="shared" si="5"/>
        <v>16.88</v>
      </c>
      <c r="XE8" s="1049">
        <v>16.88</v>
      </c>
      <c r="XF8" s="37">
        <f t="shared" si="120"/>
        <v>16.88</v>
      </c>
      <c r="XG8" s="1049">
        <v>16.88</v>
      </c>
      <c r="XH8" s="37">
        <f t="shared" si="121"/>
        <v>16.88</v>
      </c>
      <c r="XI8" s="1049">
        <v>17.95</v>
      </c>
      <c r="XJ8" s="37">
        <f t="shared" si="122"/>
        <v>16.88</v>
      </c>
      <c r="XK8" s="1049">
        <v>18.100000000000001</v>
      </c>
      <c r="XL8" s="1049">
        <f t="shared" si="123"/>
        <v>16.88</v>
      </c>
      <c r="XM8" s="77">
        <v>16.91</v>
      </c>
      <c r="XN8" s="1049">
        <f t="shared" ref="XN8:XN17" si="179">MIN(XM8,XL8)</f>
        <v>16.88</v>
      </c>
      <c r="XO8" s="1049">
        <v>16.920000000000002</v>
      </c>
      <c r="XP8" s="77">
        <v>16.91</v>
      </c>
      <c r="XQ8" s="1049">
        <f t="shared" ref="XQ8:XQ17" si="180">MIN(XP8,XN8)</f>
        <v>16.88</v>
      </c>
      <c r="XR8" s="1049">
        <v>16.940000000000001</v>
      </c>
      <c r="XS8" s="1222">
        <f t="shared" si="125"/>
        <v>3.5545023696683812E-3</v>
      </c>
      <c r="XT8" s="1311">
        <v>16.68</v>
      </c>
      <c r="XU8" s="37">
        <v>16.7</v>
      </c>
      <c r="XV8" s="37">
        <f t="shared" si="126"/>
        <v>16.68</v>
      </c>
      <c r="XW8" s="1049">
        <v>16.739999999999998</v>
      </c>
      <c r="XX8" s="37">
        <f t="shared" si="127"/>
        <v>16.68</v>
      </c>
      <c r="XY8" s="1049">
        <v>16.79</v>
      </c>
      <c r="XZ8" s="37">
        <f t="shared" si="128"/>
        <v>16.68</v>
      </c>
      <c r="YA8" s="1049">
        <v>16.82</v>
      </c>
      <c r="YB8" s="37">
        <f t="shared" si="129"/>
        <v>16.68</v>
      </c>
      <c r="YC8" s="1049">
        <v>16.7</v>
      </c>
      <c r="YD8" s="37">
        <f t="shared" si="130"/>
        <v>16.68</v>
      </c>
      <c r="YE8" s="1049">
        <v>17.829999999999998</v>
      </c>
      <c r="YF8" s="1049">
        <f t="shared" ref="YF8:YF17" si="181">MIN(YE8,YD8)</f>
        <v>16.68</v>
      </c>
      <c r="YG8" s="1049">
        <v>17.12</v>
      </c>
      <c r="YH8" s="77">
        <v>16.82</v>
      </c>
      <c r="YI8" s="77">
        <f t="shared" ref="YI8:YI17" si="182">MIN(YH8,YF8)</f>
        <v>16.68</v>
      </c>
      <c r="YJ8" s="1049">
        <v>16.71</v>
      </c>
      <c r="YK8" s="77">
        <v>16.82</v>
      </c>
      <c r="YL8" s="1049">
        <f t="shared" si="131"/>
        <v>16.68</v>
      </c>
      <c r="YM8" s="1049">
        <v>16.8</v>
      </c>
      <c r="YN8" s="1222">
        <f t="shared" si="132"/>
        <v>7.1942446043166061E-3</v>
      </c>
      <c r="YO8" s="47">
        <v>14.11</v>
      </c>
      <c r="YP8" s="47">
        <v>14.912000000000001</v>
      </c>
      <c r="YQ8" s="47">
        <v>15.11</v>
      </c>
      <c r="YR8" s="48">
        <v>14.54</v>
      </c>
      <c r="YS8" s="47">
        <f t="shared" si="133"/>
        <v>14.11</v>
      </c>
      <c r="YT8" s="48">
        <v>14.14</v>
      </c>
      <c r="YU8" s="47">
        <f t="shared" si="134"/>
        <v>14.11</v>
      </c>
      <c r="YV8" s="48">
        <v>15.26</v>
      </c>
      <c r="YW8" s="47">
        <f t="shared" si="135"/>
        <v>14.11</v>
      </c>
      <c r="YX8" s="47">
        <v>15.12</v>
      </c>
      <c r="YY8" s="48">
        <v>14.61</v>
      </c>
      <c r="YZ8" s="47">
        <f t="shared" ref="YZ8:YZ12" si="183">MIN(YY8,YW8)</f>
        <v>14.11</v>
      </c>
      <c r="ZA8" s="47">
        <v>14.97</v>
      </c>
      <c r="ZB8" s="57">
        <v>15.11</v>
      </c>
      <c r="ZC8" s="48">
        <f t="shared" ref="ZC8:ZC12" si="184">MIN(ZB8,YZ8)</f>
        <v>14.11</v>
      </c>
      <c r="ZD8" s="37">
        <v>15.05</v>
      </c>
      <c r="ZE8" s="48">
        <v>15.21</v>
      </c>
      <c r="ZF8" s="57">
        <f t="shared" si="136"/>
        <v>14.11</v>
      </c>
      <c r="ZG8" s="48">
        <v>14.97</v>
      </c>
      <c r="ZH8" s="48">
        <f t="shared" si="137"/>
        <v>14.11</v>
      </c>
      <c r="ZI8" s="48">
        <v>14.97</v>
      </c>
      <c r="ZJ8" s="1049">
        <f t="shared" si="138"/>
        <v>14.11</v>
      </c>
      <c r="ZK8" s="57">
        <v>15.3</v>
      </c>
      <c r="ZL8" s="6">
        <f t="shared" si="139"/>
        <v>8.4337349397590453E-2</v>
      </c>
      <c r="ZM8" s="1051">
        <v>17.809999999999999</v>
      </c>
      <c r="ZN8" s="1051">
        <v>17.88</v>
      </c>
      <c r="ZO8" s="1051">
        <v>17.82</v>
      </c>
      <c r="ZP8" s="1051">
        <f t="shared" si="140"/>
        <v>17.809999999999999</v>
      </c>
      <c r="ZQ8" s="66">
        <v>17.84</v>
      </c>
      <c r="ZR8" s="54">
        <f t="shared" si="141"/>
        <v>17.809999999999999</v>
      </c>
      <c r="ZS8" s="1050">
        <v>17.89</v>
      </c>
      <c r="ZT8" s="919">
        <v>17.920000000000002</v>
      </c>
      <c r="ZU8" s="54">
        <f t="shared" si="142"/>
        <v>17.809999999999999</v>
      </c>
      <c r="ZV8" s="919">
        <v>17.89</v>
      </c>
      <c r="ZW8" s="40">
        <f t="shared" si="143"/>
        <v>17.809999999999999</v>
      </c>
      <c r="ZX8" s="48"/>
      <c r="ZY8" s="57">
        <v>17.760000000000002</v>
      </c>
      <c r="ZZ8" s="48">
        <f t="shared" si="144"/>
        <v>17.760000000000002</v>
      </c>
      <c r="AAA8" s="48">
        <v>18.52</v>
      </c>
      <c r="AAB8" s="57">
        <f t="shared" si="156"/>
        <v>17.760000000000002</v>
      </c>
      <c r="AAC8" s="59">
        <v>18.12</v>
      </c>
      <c r="AAD8" s="48">
        <v>18.52</v>
      </c>
      <c r="AAE8" s="1049">
        <f t="shared" si="145"/>
        <v>17.760000000000002</v>
      </c>
      <c r="AAF8" s="1049"/>
      <c r="AAG8" s="5">
        <f t="shared" si="146"/>
        <v>-1</v>
      </c>
      <c r="AAH8" s="351">
        <v>14.69</v>
      </c>
      <c r="AAI8" s="57">
        <f t="shared" si="6"/>
        <v>14.69</v>
      </c>
      <c r="AAJ8" s="57">
        <v>14.86</v>
      </c>
      <c r="AAK8" s="57">
        <v>14.82</v>
      </c>
      <c r="AAL8" s="57">
        <v>14.69</v>
      </c>
      <c r="AAM8" s="57">
        <f t="shared" si="147"/>
        <v>14.69</v>
      </c>
      <c r="AAN8" s="57"/>
      <c r="AAO8" s="5">
        <f t="shared" si="148"/>
        <v>-1</v>
      </c>
      <c r="AAP8" s="57">
        <v>14.56</v>
      </c>
      <c r="AAQ8" s="57">
        <f t="shared" si="7"/>
        <v>14.56</v>
      </c>
      <c r="AAR8" s="48">
        <v>14.75</v>
      </c>
      <c r="AAS8" s="57">
        <v>14.56</v>
      </c>
      <c r="AAT8" s="48">
        <f t="shared" ref="AAT8:AAT18" si="185">AAS8</f>
        <v>14.56</v>
      </c>
      <c r="AAU8" s="76">
        <v>14.77</v>
      </c>
      <c r="AAV8" s="57">
        <v>14.56</v>
      </c>
      <c r="AAW8" s="52">
        <f t="shared" si="149"/>
        <v>14.56</v>
      </c>
      <c r="AAX8" s="1049"/>
      <c r="AAY8" s="1222">
        <f t="shared" si="150"/>
        <v>-1</v>
      </c>
      <c r="AAZ8" s="9">
        <v>15.02</v>
      </c>
      <c r="ABA8" s="48">
        <f t="shared" si="8"/>
        <v>15.02</v>
      </c>
      <c r="ABB8" s="48">
        <v>15.24</v>
      </c>
      <c r="ABC8" s="9">
        <v>15.02</v>
      </c>
      <c r="ABD8" s="1049">
        <f t="shared" si="151"/>
        <v>15.02</v>
      </c>
      <c r="ABE8" s="1049"/>
      <c r="ABF8" s="1222">
        <f t="shared" si="152"/>
        <v>-1</v>
      </c>
      <c r="ABG8" s="1206" t="s">
        <v>2995</v>
      </c>
      <c r="ABH8" s="1206"/>
      <c r="ABI8" s="1050"/>
      <c r="ABJ8" s="13"/>
      <c r="ABK8" s="13" t="str">
        <f t="shared" si="9"/>
        <v xml:space="preserve">1. Better than baseline </v>
      </c>
      <c r="ABL8" s="13" t="str">
        <f t="shared" si="10"/>
        <v>4.Blocker/Not Executed</v>
      </c>
      <c r="ABM8" s="13" t="str">
        <f t="shared" si="11"/>
        <v>4.Blocker/Not Executed</v>
      </c>
      <c r="ABN8" s="13" t="str">
        <f t="shared" si="12"/>
        <v>2. Within 10% deviation from baseline</v>
      </c>
      <c r="ABO8" s="13" t="str">
        <f t="shared" si="13"/>
        <v xml:space="preserve">1. Better than baseline </v>
      </c>
      <c r="ABP8" s="13" t="str">
        <f t="shared" si="14"/>
        <v xml:space="preserve">1. Better than baseline </v>
      </c>
      <c r="ABQ8" s="13" t="str">
        <f t="shared" si="15"/>
        <v xml:space="preserve">1. Better than baseline </v>
      </c>
      <c r="ABR8" s="13" t="str">
        <f t="shared" si="16"/>
        <v xml:space="preserve">1. Better than baseline </v>
      </c>
      <c r="ABS8" s="13" t="str">
        <f t="shared" si="17"/>
        <v>2. Within 10% deviation from baseline</v>
      </c>
      <c r="ABT8" s="13" t="str">
        <f t="shared" si="18"/>
        <v>2. Within 10% deviation from baseline</v>
      </c>
      <c r="ABU8" s="13" t="str">
        <f t="shared" si="19"/>
        <v xml:space="preserve">1. Better than baseline </v>
      </c>
      <c r="ABV8" s="14" t="str">
        <f t="shared" si="20"/>
        <v>2. Within 10% deviation from baseline</v>
      </c>
      <c r="ABW8" s="14" t="str">
        <f t="shared" si="153"/>
        <v>2. Within 10% deviation from baseline</v>
      </c>
      <c r="ABX8" s="14" t="str">
        <f t="shared" si="154"/>
        <v>2. Within 10% deviation from baseline</v>
      </c>
      <c r="ABY8" s="14" t="str">
        <f t="shared" si="155"/>
        <v xml:space="preserve">1. Better than baseline </v>
      </c>
    </row>
    <row r="9" spans="1:753" ht="15" thickBot="1" x14ac:dyDescent="0.4">
      <c r="A9" s="176">
        <v>7</v>
      </c>
      <c r="B9" s="176" t="s">
        <v>19</v>
      </c>
      <c r="C9" s="176" t="s">
        <v>1254</v>
      </c>
      <c r="D9" s="83" t="s">
        <v>3092</v>
      </c>
      <c r="E9" s="83" t="s">
        <v>3092</v>
      </c>
      <c r="F9" s="83" t="s">
        <v>3095</v>
      </c>
      <c r="G9" s="84" t="s">
        <v>3096</v>
      </c>
      <c r="H9" s="32" t="s">
        <v>1502</v>
      </c>
      <c r="I9" s="58">
        <v>2.2000000000000002</v>
      </c>
      <c r="J9" s="58" t="s">
        <v>1502</v>
      </c>
      <c r="K9" s="58" t="s">
        <v>1502</v>
      </c>
      <c r="L9" s="58" t="s">
        <v>1502</v>
      </c>
      <c r="M9" s="58" t="s">
        <v>1502</v>
      </c>
      <c r="N9" s="58">
        <v>2.4700000000000002</v>
      </c>
      <c r="O9" s="58" t="s">
        <v>1502</v>
      </c>
      <c r="P9" s="58">
        <v>2.4700000000000002</v>
      </c>
      <c r="Q9" s="58">
        <v>2.4900000000000002</v>
      </c>
      <c r="R9" s="52">
        <v>2.4700000000000002</v>
      </c>
      <c r="S9" s="58">
        <v>2.4900000000000002</v>
      </c>
      <c r="T9" s="58">
        <v>2.37</v>
      </c>
      <c r="U9" s="58">
        <f t="shared" si="157"/>
        <v>2.37</v>
      </c>
      <c r="V9" s="58">
        <v>2.4300000000000002</v>
      </c>
      <c r="W9" s="58">
        <v>2.38</v>
      </c>
      <c r="X9" s="58">
        <f>MIN(U9,W9)</f>
        <v>2.37</v>
      </c>
      <c r="Y9" s="58">
        <v>2.3199999999999998</v>
      </c>
      <c r="Z9" s="58">
        <v>2.34</v>
      </c>
      <c r="AA9" s="58">
        <v>2.34</v>
      </c>
      <c r="AB9" s="58">
        <f>MIN(X9,AA9)</f>
        <v>2.34</v>
      </c>
      <c r="AC9" s="58">
        <v>2.21</v>
      </c>
      <c r="AD9" s="58">
        <v>2.3199999999999998</v>
      </c>
      <c r="AE9" s="58">
        <f>MIN(AB9,AD9)</f>
        <v>2.3199999999999998</v>
      </c>
      <c r="AF9" s="58">
        <v>2.31</v>
      </c>
      <c r="AG9" s="58">
        <v>2.35</v>
      </c>
      <c r="AH9" s="58">
        <f>MIN(AE9,AG9)</f>
        <v>2.3199999999999998</v>
      </c>
      <c r="AI9" s="58">
        <v>2.2200000000000002</v>
      </c>
      <c r="AJ9" s="58">
        <v>2.31</v>
      </c>
      <c r="AK9" s="58">
        <v>2.1800000000000002</v>
      </c>
      <c r="AL9" s="58">
        <f t="shared" si="158"/>
        <v>2.1800000000000002</v>
      </c>
      <c r="AM9" s="58">
        <v>2.19</v>
      </c>
      <c r="AN9" s="47">
        <v>2.2000000000000002</v>
      </c>
      <c r="AO9" s="58">
        <f>MIN(AL9,AN9)</f>
        <v>2.1800000000000002</v>
      </c>
      <c r="AP9" s="58">
        <v>2.2000000000000002</v>
      </c>
      <c r="AQ9" s="47">
        <v>2.1800000000000002</v>
      </c>
      <c r="AR9" s="47">
        <f>MIN(AO9,AQ9)</f>
        <v>2.1800000000000002</v>
      </c>
      <c r="AS9" s="47">
        <v>2.2000000000000002</v>
      </c>
      <c r="AT9" s="47">
        <v>2.2400000000000002</v>
      </c>
      <c r="AU9" s="47">
        <v>2.09</v>
      </c>
      <c r="AV9" s="47">
        <f t="shared" si="21"/>
        <v>2.09</v>
      </c>
      <c r="AW9" s="51">
        <v>2.0099999999999998</v>
      </c>
      <c r="AX9" s="58">
        <f t="shared" si="22"/>
        <v>2.0099999999999998</v>
      </c>
      <c r="AY9" s="47"/>
      <c r="AZ9" s="885">
        <f t="shared" si="23"/>
        <v>-1</v>
      </c>
      <c r="BA9" s="32" t="s">
        <v>1502</v>
      </c>
      <c r="BB9" s="32" t="s">
        <v>1502</v>
      </c>
      <c r="BC9" s="32" t="s">
        <v>1502</v>
      </c>
      <c r="BD9" s="32" t="s">
        <v>1502</v>
      </c>
      <c r="BE9" s="32" t="s">
        <v>1502</v>
      </c>
      <c r="BF9" s="32" t="s">
        <v>1502</v>
      </c>
      <c r="BG9" s="32" t="s">
        <v>1502</v>
      </c>
      <c r="BH9" s="32" t="s">
        <v>1502</v>
      </c>
      <c r="BI9" s="32" t="s">
        <v>1502</v>
      </c>
      <c r="BJ9" s="32" t="s">
        <v>1502</v>
      </c>
      <c r="BK9" s="32" t="s">
        <v>1502</v>
      </c>
      <c r="BL9" s="32" t="s">
        <v>1502</v>
      </c>
      <c r="BM9" s="32" t="s">
        <v>1502</v>
      </c>
      <c r="BN9" s="32" t="s">
        <v>1502</v>
      </c>
      <c r="BO9" s="32" t="s">
        <v>1502</v>
      </c>
      <c r="BP9" s="32" t="s">
        <v>1502</v>
      </c>
      <c r="BQ9" s="32" t="s">
        <v>1502</v>
      </c>
      <c r="BR9" s="32"/>
      <c r="BS9" s="32" t="s">
        <v>1502</v>
      </c>
      <c r="BT9" s="32"/>
      <c r="BU9" s="885"/>
      <c r="BV9" s="32" t="s">
        <v>1502</v>
      </c>
      <c r="BW9" s="32" t="s">
        <v>1502</v>
      </c>
      <c r="BX9" s="32" t="s">
        <v>1502</v>
      </c>
      <c r="BY9" s="32" t="s">
        <v>1502</v>
      </c>
      <c r="BZ9" s="32" t="s">
        <v>1502</v>
      </c>
      <c r="CA9" s="32" t="s">
        <v>1502</v>
      </c>
      <c r="CB9" s="32" t="s">
        <v>1502</v>
      </c>
      <c r="CC9" s="32" t="s">
        <v>1502</v>
      </c>
      <c r="CD9" s="32" t="s">
        <v>1502</v>
      </c>
      <c r="CE9" s="32" t="s">
        <v>1502</v>
      </c>
      <c r="CF9" s="32" t="s">
        <v>1502</v>
      </c>
      <c r="CG9" s="32" t="s">
        <v>1502</v>
      </c>
      <c r="CH9" s="32" t="s">
        <v>1502</v>
      </c>
      <c r="CI9" s="32" t="s">
        <v>1502</v>
      </c>
      <c r="CJ9" s="32" t="s">
        <v>1502</v>
      </c>
      <c r="CK9" s="32" t="s">
        <v>1502</v>
      </c>
      <c r="CL9" s="32" t="s">
        <v>1502</v>
      </c>
      <c r="CM9" s="32" t="s">
        <v>1502</v>
      </c>
      <c r="CN9" s="32" t="s">
        <v>1502</v>
      </c>
      <c r="CO9" s="32"/>
      <c r="CP9" s="32" t="s">
        <v>1502</v>
      </c>
      <c r="CQ9" s="32" t="s">
        <v>1502</v>
      </c>
      <c r="CR9" s="32" t="s">
        <v>1502</v>
      </c>
      <c r="CS9" s="32" t="s">
        <v>1502</v>
      </c>
      <c r="CT9" s="32" t="s">
        <v>1502</v>
      </c>
      <c r="CU9" s="32" t="s">
        <v>1502</v>
      </c>
      <c r="CV9" s="32" t="s">
        <v>1502</v>
      </c>
      <c r="CW9" s="32" t="s">
        <v>1502</v>
      </c>
      <c r="CX9" s="32" t="s">
        <v>1502</v>
      </c>
      <c r="CY9" s="32" t="s">
        <v>1502</v>
      </c>
      <c r="CZ9" s="32" t="s">
        <v>1502</v>
      </c>
      <c r="DA9" s="32" t="s">
        <v>1502</v>
      </c>
      <c r="DB9" s="32" t="s">
        <v>1502</v>
      </c>
      <c r="DC9" s="102" t="s">
        <v>1502</v>
      </c>
      <c r="DD9" s="102" t="s">
        <v>1502</v>
      </c>
      <c r="DE9" s="102" t="s">
        <v>1502</v>
      </c>
      <c r="DF9" s="102" t="s">
        <v>1502</v>
      </c>
      <c r="DG9" s="102" t="s">
        <v>1502</v>
      </c>
      <c r="DH9" s="102" t="s">
        <v>1502</v>
      </c>
      <c r="DI9" s="102" t="s">
        <v>1502</v>
      </c>
      <c r="DJ9" s="102" t="s">
        <v>1502</v>
      </c>
      <c r="DK9" s="102" t="s">
        <v>1502</v>
      </c>
      <c r="DL9" s="102" t="s">
        <v>1502</v>
      </c>
      <c r="DM9" s="52" t="s">
        <v>1502</v>
      </c>
      <c r="DN9" s="47" t="s">
        <v>1502</v>
      </c>
      <c r="DO9" s="47" t="s">
        <v>1502</v>
      </c>
      <c r="DP9" s="6"/>
      <c r="DQ9" s="32" t="s">
        <v>1502</v>
      </c>
      <c r="DR9" s="32" t="s">
        <v>1502</v>
      </c>
      <c r="DS9" s="32" t="s">
        <v>1502</v>
      </c>
      <c r="DT9" s="32" t="s">
        <v>1502</v>
      </c>
      <c r="DU9" s="32" t="s">
        <v>1502</v>
      </c>
      <c r="DV9" s="32">
        <v>2.16</v>
      </c>
      <c r="DW9" s="32">
        <v>2.21</v>
      </c>
      <c r="DX9" s="32">
        <v>2.0099999999999998</v>
      </c>
      <c r="DY9" s="32" t="s">
        <v>1502</v>
      </c>
      <c r="DZ9" s="32">
        <v>2.13</v>
      </c>
      <c r="EA9" s="32">
        <v>2.17</v>
      </c>
      <c r="EB9" s="32">
        <v>2.16</v>
      </c>
      <c r="EC9" s="32">
        <f>MIN(DZ9,EB9)</f>
        <v>2.13</v>
      </c>
      <c r="ED9" s="32">
        <v>1.97</v>
      </c>
      <c r="EE9" s="32">
        <v>2.02</v>
      </c>
      <c r="EF9" s="32">
        <f>MIN(EC9,EE9)</f>
        <v>2.02</v>
      </c>
      <c r="EG9" s="32">
        <v>1.96</v>
      </c>
      <c r="EH9" s="32">
        <v>1.95</v>
      </c>
      <c r="EI9" s="32">
        <f>MIN(EF9,EH9)</f>
        <v>1.95</v>
      </c>
      <c r="EJ9" s="32">
        <v>2.0699999999999998</v>
      </c>
      <c r="EK9" s="32">
        <v>1.95</v>
      </c>
      <c r="EL9" s="32">
        <f>MIN(EI9,EK9)</f>
        <v>1.95</v>
      </c>
      <c r="EM9" s="32">
        <v>2.04</v>
      </c>
      <c r="EN9" s="32">
        <v>1.95</v>
      </c>
      <c r="EO9" s="32">
        <f t="shared" si="26"/>
        <v>1.95</v>
      </c>
      <c r="EP9" s="32">
        <v>1.94</v>
      </c>
      <c r="EQ9" s="32">
        <v>1.96</v>
      </c>
      <c r="ER9" s="32">
        <f>MIN(EO9,EQ9)</f>
        <v>1.95</v>
      </c>
      <c r="ES9" s="32">
        <v>1.96</v>
      </c>
      <c r="ET9" s="102">
        <v>1.95</v>
      </c>
      <c r="EU9" s="32">
        <f t="shared" si="27"/>
        <v>1.95</v>
      </c>
      <c r="EV9" s="102">
        <v>1.96</v>
      </c>
      <c r="EW9" s="102">
        <f>MIN(EU9,EV9)</f>
        <v>1.95</v>
      </c>
      <c r="EX9" s="102">
        <v>1.92</v>
      </c>
      <c r="EY9" s="102">
        <v>1.77</v>
      </c>
      <c r="EZ9" s="102">
        <f t="shared" si="161"/>
        <v>1.77</v>
      </c>
      <c r="FA9" s="102">
        <v>1.92</v>
      </c>
      <c r="FB9" s="102">
        <v>1.78</v>
      </c>
      <c r="FC9" s="32">
        <f t="shared" si="162"/>
        <v>1.77</v>
      </c>
      <c r="FD9" s="47">
        <v>1.82</v>
      </c>
      <c r="FE9" s="47">
        <v>1.89</v>
      </c>
      <c r="FF9" s="6">
        <f t="shared" si="28"/>
        <v>6.7796610169491456E-2</v>
      </c>
      <c r="FG9" s="4" t="s">
        <v>1502</v>
      </c>
      <c r="FH9" s="4" t="s">
        <v>1502</v>
      </c>
      <c r="FI9" s="4" t="s">
        <v>1502</v>
      </c>
      <c r="FJ9" s="4" t="s">
        <v>1502</v>
      </c>
      <c r="FK9" s="4" t="s">
        <v>1502</v>
      </c>
      <c r="FL9" s="4" t="s">
        <v>1502</v>
      </c>
      <c r="FM9" s="4" t="s">
        <v>1502</v>
      </c>
      <c r="FN9" s="4" t="s">
        <v>1502</v>
      </c>
      <c r="FO9" s="4" t="s">
        <v>1502</v>
      </c>
      <c r="FP9" s="4" t="s">
        <v>1502</v>
      </c>
      <c r="FQ9" s="4" t="s">
        <v>1502</v>
      </c>
      <c r="FR9" s="4" t="s">
        <v>1502</v>
      </c>
      <c r="FS9" s="32">
        <v>1.42</v>
      </c>
      <c r="FT9" s="4" t="s">
        <v>1502</v>
      </c>
      <c r="FU9" s="32">
        <v>1.42</v>
      </c>
      <c r="FV9" s="32">
        <v>1.53</v>
      </c>
      <c r="FW9" s="32">
        <v>1.42</v>
      </c>
      <c r="FX9" s="32">
        <v>1.48</v>
      </c>
      <c r="FY9" s="32">
        <f>MIN(FW9,FX9)</f>
        <v>1.42</v>
      </c>
      <c r="FZ9" s="32">
        <v>1.45</v>
      </c>
      <c r="GA9" s="32">
        <v>1.36</v>
      </c>
      <c r="GB9" s="32">
        <f>MIN(FY9,GA9)</f>
        <v>1.36</v>
      </c>
      <c r="GC9" s="32">
        <v>1.45</v>
      </c>
      <c r="GD9" s="32">
        <v>1.37</v>
      </c>
      <c r="GE9" s="32">
        <f>MIN(GB9,GD9)</f>
        <v>1.36</v>
      </c>
      <c r="GF9" s="32">
        <v>1.46</v>
      </c>
      <c r="GG9" s="32">
        <v>1.44</v>
      </c>
      <c r="GH9" s="32">
        <v>1.38</v>
      </c>
      <c r="GI9" s="32">
        <v>1.39</v>
      </c>
      <c r="GJ9" s="32">
        <f>MIN(GE9,GI9)</f>
        <v>1.36</v>
      </c>
      <c r="GK9" s="32">
        <v>1.37</v>
      </c>
      <c r="GL9" s="32">
        <v>1.36</v>
      </c>
      <c r="GM9" s="32">
        <v>1.39</v>
      </c>
      <c r="GN9" s="32">
        <f t="shared" si="29"/>
        <v>1.36</v>
      </c>
      <c r="GO9" s="32">
        <v>1.36</v>
      </c>
      <c r="GP9" s="32">
        <v>1.39</v>
      </c>
      <c r="GQ9" s="32">
        <f t="shared" si="30"/>
        <v>1.36</v>
      </c>
      <c r="GR9" s="32">
        <v>1.36</v>
      </c>
      <c r="GS9" s="102">
        <v>1.33</v>
      </c>
      <c r="GT9" s="32">
        <f t="shared" si="159"/>
        <v>1.33</v>
      </c>
      <c r="GU9" s="32">
        <v>1.35</v>
      </c>
      <c r="GV9" s="102">
        <v>1.37</v>
      </c>
      <c r="GW9" s="32">
        <f>MIN(GT9,GV9)</f>
        <v>1.33</v>
      </c>
      <c r="GX9" s="32">
        <v>1.33</v>
      </c>
      <c r="GY9" s="102">
        <v>1.37</v>
      </c>
      <c r="GZ9" s="102">
        <f t="shared" si="163"/>
        <v>1.33</v>
      </c>
      <c r="HA9" s="102">
        <v>1.37</v>
      </c>
      <c r="HB9" s="102">
        <v>1.37</v>
      </c>
      <c r="HC9" s="52">
        <f t="shared" si="164"/>
        <v>1.33</v>
      </c>
      <c r="HD9" s="47">
        <v>1.41</v>
      </c>
      <c r="HE9" s="102">
        <v>1.4</v>
      </c>
      <c r="HF9" s="47">
        <f t="shared" si="31"/>
        <v>1.33</v>
      </c>
      <c r="HG9" s="102">
        <v>1.32</v>
      </c>
      <c r="HH9" s="47">
        <v>1.31</v>
      </c>
      <c r="HI9" s="47">
        <f t="shared" si="32"/>
        <v>1.31</v>
      </c>
      <c r="HJ9" s="47"/>
      <c r="HK9" s="6">
        <f t="shared" si="33"/>
        <v>-1</v>
      </c>
      <c r="HL9" s="32" t="s">
        <v>1502</v>
      </c>
      <c r="HM9" s="32" t="s">
        <v>1502</v>
      </c>
      <c r="HN9" s="32" t="s">
        <v>1502</v>
      </c>
      <c r="HO9" s="32" t="s">
        <v>1502</v>
      </c>
      <c r="HP9" s="32" t="s">
        <v>1502</v>
      </c>
      <c r="HQ9" s="32" t="s">
        <v>1502</v>
      </c>
      <c r="HR9" s="32">
        <v>1.43</v>
      </c>
      <c r="HS9" s="32" t="s">
        <v>1502</v>
      </c>
      <c r="HT9" s="32">
        <v>1.43</v>
      </c>
      <c r="HU9" s="32">
        <v>1.54</v>
      </c>
      <c r="HV9" s="32">
        <v>1.34</v>
      </c>
      <c r="HW9" s="32">
        <v>1.42</v>
      </c>
      <c r="HX9" s="32">
        <v>1.5</v>
      </c>
      <c r="HY9" s="32">
        <f t="shared" si="0"/>
        <v>1.34</v>
      </c>
      <c r="HZ9" s="32">
        <v>1.45</v>
      </c>
      <c r="IA9" s="32">
        <v>1.44</v>
      </c>
      <c r="IB9" s="32">
        <f>MIN(HY9,IA9)</f>
        <v>1.34</v>
      </c>
      <c r="IC9" s="32">
        <v>1.45</v>
      </c>
      <c r="ID9" s="32">
        <v>1.41</v>
      </c>
      <c r="IE9" s="32">
        <v>1.41</v>
      </c>
      <c r="IF9" s="32">
        <f>MIN(IB9,IE9)</f>
        <v>1.34</v>
      </c>
      <c r="IG9" s="32">
        <v>1.42</v>
      </c>
      <c r="IH9" s="32">
        <v>1.44</v>
      </c>
      <c r="II9" s="32">
        <v>1.42</v>
      </c>
      <c r="IJ9" s="32">
        <f>MIN(IF9,II9)</f>
        <v>1.34</v>
      </c>
      <c r="IK9" s="32">
        <v>1.41</v>
      </c>
      <c r="IL9" s="32">
        <v>1.42</v>
      </c>
      <c r="IM9" s="32">
        <f>MIN(IJ9,IL9)</f>
        <v>1.34</v>
      </c>
      <c r="IN9" s="32">
        <v>1.4</v>
      </c>
      <c r="IO9" s="32">
        <v>1.41</v>
      </c>
      <c r="IP9" s="32">
        <f>MIN(IM9,IO9)</f>
        <v>1.34</v>
      </c>
      <c r="IQ9" s="32">
        <v>1.43</v>
      </c>
      <c r="IR9" s="102">
        <v>1.44</v>
      </c>
      <c r="IS9" s="32">
        <f>MIN(IP9,IR9)</f>
        <v>1.34</v>
      </c>
      <c r="IT9" s="32">
        <v>1.44</v>
      </c>
      <c r="IU9" s="102">
        <v>1.44</v>
      </c>
      <c r="IV9" s="102">
        <f>MIN(IS9,IU9)</f>
        <v>1.34</v>
      </c>
      <c r="IW9" s="102">
        <v>1.39</v>
      </c>
      <c r="IX9" s="102">
        <v>1.38</v>
      </c>
      <c r="IY9" s="102">
        <v>1.45</v>
      </c>
      <c r="IZ9" s="102">
        <f t="shared" si="34"/>
        <v>1.34</v>
      </c>
      <c r="JA9" s="102">
        <v>1.45</v>
      </c>
      <c r="JB9" s="52">
        <f t="shared" si="165"/>
        <v>1.34</v>
      </c>
      <c r="JC9" s="32">
        <v>1.45</v>
      </c>
      <c r="JD9" s="47">
        <v>1.44</v>
      </c>
      <c r="JE9" s="47">
        <f t="shared" si="35"/>
        <v>1.34</v>
      </c>
      <c r="JF9" s="47">
        <v>1.45</v>
      </c>
      <c r="JG9" s="47">
        <v>1.45</v>
      </c>
      <c r="JH9" s="47">
        <f t="shared" si="36"/>
        <v>1.34</v>
      </c>
      <c r="JI9" s="47">
        <v>1.45</v>
      </c>
      <c r="JJ9" s="47">
        <f t="shared" si="37"/>
        <v>1.34</v>
      </c>
      <c r="JK9" s="47">
        <v>1.41</v>
      </c>
      <c r="JL9" s="77">
        <v>1.43</v>
      </c>
      <c r="JM9" s="47">
        <f t="shared" si="38"/>
        <v>1.34</v>
      </c>
      <c r="JN9" s="47">
        <v>1.45</v>
      </c>
      <c r="JO9" s="77">
        <v>1.44</v>
      </c>
      <c r="JP9" s="47">
        <f t="shared" si="39"/>
        <v>1.34</v>
      </c>
      <c r="JQ9" s="47"/>
      <c r="JR9" s="77">
        <v>1.45</v>
      </c>
      <c r="JS9" s="47">
        <f t="shared" si="40"/>
        <v>1.34</v>
      </c>
      <c r="JT9" s="47">
        <v>1.41</v>
      </c>
      <c r="JU9" s="77">
        <v>1.45</v>
      </c>
      <c r="JV9" s="47">
        <f t="shared" si="41"/>
        <v>1.34</v>
      </c>
      <c r="JW9" s="47">
        <v>1.41</v>
      </c>
      <c r="JX9" s="77">
        <v>1.43</v>
      </c>
      <c r="JY9" s="77">
        <f t="shared" si="42"/>
        <v>1.34</v>
      </c>
      <c r="JZ9" s="77">
        <v>1.37</v>
      </c>
      <c r="KA9" s="77">
        <f t="shared" si="43"/>
        <v>1.34</v>
      </c>
      <c r="KB9" s="77">
        <v>1.41</v>
      </c>
      <c r="KC9" s="77">
        <v>1.39</v>
      </c>
      <c r="KD9" s="77">
        <f t="shared" si="44"/>
        <v>1.34</v>
      </c>
      <c r="KE9" s="77"/>
      <c r="KF9" s="6">
        <f t="shared" si="45"/>
        <v>-1</v>
      </c>
      <c r="KG9" s="32" t="s">
        <v>1502</v>
      </c>
      <c r="KH9" s="32" t="s">
        <v>1502</v>
      </c>
      <c r="KI9" s="32" t="s">
        <v>1502</v>
      </c>
      <c r="KJ9" s="32" t="s">
        <v>1502</v>
      </c>
      <c r="KK9" s="32" t="s">
        <v>1502</v>
      </c>
      <c r="KL9" s="32">
        <v>1.46</v>
      </c>
      <c r="KM9" s="32">
        <v>1.45</v>
      </c>
      <c r="KN9" s="32" t="s">
        <v>1502</v>
      </c>
      <c r="KO9" s="32">
        <v>1.46</v>
      </c>
      <c r="KP9" s="32">
        <v>1.5</v>
      </c>
      <c r="KQ9" s="32">
        <v>1.47</v>
      </c>
      <c r="KR9" s="32">
        <f>MIN(KO9,KQ9)</f>
        <v>1.46</v>
      </c>
      <c r="KS9" s="32">
        <v>1.5</v>
      </c>
      <c r="KT9" s="32">
        <v>1.48</v>
      </c>
      <c r="KU9" s="32">
        <f>MIN(KR9,KT9)</f>
        <v>1.46</v>
      </c>
      <c r="KV9" s="32">
        <v>1.51</v>
      </c>
      <c r="KW9" s="32">
        <v>1.43</v>
      </c>
      <c r="KX9" s="32">
        <f>MIN(KU9,KW9)</f>
        <v>1.43</v>
      </c>
      <c r="KY9" s="32">
        <v>1.49</v>
      </c>
      <c r="KZ9" s="32">
        <v>1.45</v>
      </c>
      <c r="LA9" s="32">
        <f>MIN(KX9,KZ9)</f>
        <v>1.43</v>
      </c>
      <c r="LB9" s="32">
        <v>1.43</v>
      </c>
      <c r="LC9" s="32">
        <v>1.45</v>
      </c>
      <c r="LD9" s="32">
        <v>1.45</v>
      </c>
      <c r="LE9" s="32">
        <f>MIN(LA9,LD9)</f>
        <v>1.43</v>
      </c>
      <c r="LF9" s="32">
        <v>1.41</v>
      </c>
      <c r="LG9" s="32">
        <v>1.4</v>
      </c>
      <c r="LH9" s="32">
        <f>MIN(LE9,LG9)</f>
        <v>1.4</v>
      </c>
      <c r="LI9" s="32">
        <v>1.46</v>
      </c>
      <c r="LJ9" s="32">
        <v>1.47</v>
      </c>
      <c r="LK9" s="102">
        <v>1.43</v>
      </c>
      <c r="LL9" s="32">
        <f>MIN(LH9,LK9)</f>
        <v>1.4</v>
      </c>
      <c r="LM9" s="32">
        <v>1.41</v>
      </c>
      <c r="LN9" s="102">
        <v>1.51</v>
      </c>
      <c r="LO9" s="102">
        <f>MIN(LL9,LN9)</f>
        <v>1.4</v>
      </c>
      <c r="LP9" s="102">
        <v>1.51</v>
      </c>
      <c r="LQ9" s="102">
        <v>1.48</v>
      </c>
      <c r="LR9" s="102">
        <f t="shared" si="46"/>
        <v>1.4</v>
      </c>
      <c r="LS9" s="102">
        <v>1.4</v>
      </c>
      <c r="LT9" s="102">
        <v>1.49</v>
      </c>
      <c r="LU9" s="52">
        <f t="shared" si="166"/>
        <v>1.4</v>
      </c>
      <c r="LV9" s="32">
        <v>1.51</v>
      </c>
      <c r="LW9" s="32">
        <v>1.5</v>
      </c>
      <c r="LX9" s="47">
        <v>1.48</v>
      </c>
      <c r="LY9" s="47">
        <f t="shared" si="47"/>
        <v>1.4</v>
      </c>
      <c r="LZ9" s="102">
        <v>1.49</v>
      </c>
      <c r="MA9" s="47">
        <v>1.43</v>
      </c>
      <c r="MB9" s="47">
        <f t="shared" si="167"/>
        <v>1.4</v>
      </c>
      <c r="MC9" s="47">
        <v>1.42</v>
      </c>
      <c r="MD9" s="47">
        <f t="shared" si="48"/>
        <v>1.4</v>
      </c>
      <c r="ME9" s="47">
        <v>1.43</v>
      </c>
      <c r="MF9" s="77">
        <v>1.46</v>
      </c>
      <c r="MG9" s="47">
        <f t="shared" si="49"/>
        <v>1.4</v>
      </c>
      <c r="MH9" s="47">
        <v>1.49</v>
      </c>
      <c r="MI9" s="77">
        <v>1.43</v>
      </c>
      <c r="MJ9" s="47">
        <f t="shared" si="50"/>
        <v>1.4</v>
      </c>
      <c r="MK9" s="47">
        <v>1.47</v>
      </c>
      <c r="ML9" s="77">
        <v>1.44</v>
      </c>
      <c r="MM9" s="47">
        <f t="shared" si="51"/>
        <v>1.4</v>
      </c>
      <c r="MN9" s="47">
        <v>1.45</v>
      </c>
      <c r="MO9" s="77">
        <v>1.49</v>
      </c>
      <c r="MP9" s="47">
        <f t="shared" si="52"/>
        <v>1.4</v>
      </c>
      <c r="MQ9" s="47">
        <v>1.46</v>
      </c>
      <c r="MR9" s="77">
        <v>1.46</v>
      </c>
      <c r="MS9" s="77">
        <f t="shared" si="53"/>
        <v>1.4</v>
      </c>
      <c r="MT9" s="77">
        <v>1.51</v>
      </c>
      <c r="MU9" s="77">
        <v>1.43</v>
      </c>
      <c r="MV9" s="77">
        <f t="shared" si="54"/>
        <v>1.4</v>
      </c>
      <c r="MW9" s="77">
        <v>1.51</v>
      </c>
      <c r="MX9" s="77">
        <f t="shared" si="55"/>
        <v>1.4</v>
      </c>
      <c r="MY9" s="77"/>
      <c r="MZ9" s="6">
        <f t="shared" si="56"/>
        <v>-1</v>
      </c>
      <c r="NA9" s="32" t="s">
        <v>1502</v>
      </c>
      <c r="NB9" s="32" t="s">
        <v>1502</v>
      </c>
      <c r="NC9" s="32" t="s">
        <v>1502</v>
      </c>
      <c r="ND9" s="32" t="s">
        <v>1502</v>
      </c>
      <c r="NE9" s="32" t="s">
        <v>1502</v>
      </c>
      <c r="NF9" s="32" t="s">
        <v>1502</v>
      </c>
      <c r="NG9" s="32">
        <v>1.35</v>
      </c>
      <c r="NH9" s="32" t="s">
        <v>1502</v>
      </c>
      <c r="NI9" s="32">
        <v>1.35</v>
      </c>
      <c r="NJ9" s="32">
        <v>1.4</v>
      </c>
      <c r="NK9" s="32" t="s">
        <v>1502</v>
      </c>
      <c r="NL9" s="32">
        <v>1.3</v>
      </c>
      <c r="NM9" s="32">
        <v>1.41</v>
      </c>
      <c r="NN9" s="32">
        <v>1.36</v>
      </c>
      <c r="NO9" s="32">
        <v>1.35</v>
      </c>
      <c r="NP9" s="32">
        <f t="shared" si="1"/>
        <v>1.3</v>
      </c>
      <c r="NQ9" s="32">
        <v>1.27</v>
      </c>
      <c r="NR9" s="32">
        <f>MIN(NP9,NQ9)</f>
        <v>1.27</v>
      </c>
      <c r="NS9" s="32">
        <v>1.28</v>
      </c>
      <c r="NT9" s="32">
        <v>1.26</v>
      </c>
      <c r="NU9" s="32">
        <v>1.31</v>
      </c>
      <c r="NV9" s="32">
        <f>MIN(NR9,NU9)</f>
        <v>1.27</v>
      </c>
      <c r="NW9" s="32">
        <v>1.29</v>
      </c>
      <c r="NX9" s="32">
        <v>1.34</v>
      </c>
      <c r="NY9" s="32">
        <f>MIN(NV9,NX9)</f>
        <v>1.27</v>
      </c>
      <c r="NZ9" s="32">
        <v>1.27</v>
      </c>
      <c r="OA9" s="32">
        <v>1.34</v>
      </c>
      <c r="OB9" s="32">
        <f t="shared" si="57"/>
        <v>1.27</v>
      </c>
      <c r="OC9" s="32">
        <v>1.34</v>
      </c>
      <c r="OD9" s="32">
        <v>1.31</v>
      </c>
      <c r="OE9" s="32">
        <f t="shared" si="58"/>
        <v>1.27</v>
      </c>
      <c r="OF9" s="32"/>
      <c r="OG9" s="102">
        <v>1.32</v>
      </c>
      <c r="OH9" s="32">
        <f>MIN(OE9,OG9)</f>
        <v>1.27</v>
      </c>
      <c r="OI9" s="32">
        <v>1.32</v>
      </c>
      <c r="OJ9" s="102">
        <v>1.29</v>
      </c>
      <c r="OK9" s="32">
        <f>MIN(OH9,OJ9)</f>
        <v>1.27</v>
      </c>
      <c r="OL9" s="32">
        <v>1.3</v>
      </c>
      <c r="OM9" s="32">
        <v>1.28</v>
      </c>
      <c r="ON9" s="102">
        <v>1.3</v>
      </c>
      <c r="OO9" s="102">
        <f t="shared" si="59"/>
        <v>1.27</v>
      </c>
      <c r="OP9" s="102">
        <v>1.33</v>
      </c>
      <c r="OQ9" s="52">
        <f t="shared" si="168"/>
        <v>1.27</v>
      </c>
      <c r="OR9" s="102">
        <v>1.31</v>
      </c>
      <c r="OS9" s="47">
        <f t="shared" si="60"/>
        <v>1.27</v>
      </c>
      <c r="OT9" s="102">
        <v>1.29</v>
      </c>
      <c r="OU9" s="47">
        <v>1.32</v>
      </c>
      <c r="OV9" s="47">
        <f t="shared" si="61"/>
        <v>1.27</v>
      </c>
      <c r="OW9" s="47">
        <v>1.28</v>
      </c>
      <c r="OX9" s="47">
        <f t="shared" si="62"/>
        <v>1.27</v>
      </c>
      <c r="OY9" s="47">
        <v>1.3</v>
      </c>
      <c r="OZ9" s="77">
        <v>1.3009999999999999</v>
      </c>
      <c r="PA9" s="47">
        <f t="shared" si="63"/>
        <v>1.27</v>
      </c>
      <c r="PB9" s="47">
        <v>1.35</v>
      </c>
      <c r="PC9" s="77">
        <v>1.36</v>
      </c>
      <c r="PD9" s="47">
        <f t="shared" si="64"/>
        <v>1.27</v>
      </c>
      <c r="PE9" s="47">
        <v>1.28</v>
      </c>
      <c r="PF9" s="77">
        <v>1.3</v>
      </c>
      <c r="PG9" s="47">
        <f t="shared" si="169"/>
        <v>1.27</v>
      </c>
      <c r="PH9" s="47">
        <v>1.3</v>
      </c>
      <c r="PI9" s="47">
        <v>1.3</v>
      </c>
      <c r="PJ9" s="47">
        <f t="shared" si="65"/>
        <v>1.27</v>
      </c>
      <c r="PK9" s="47">
        <v>1.29</v>
      </c>
      <c r="PL9" s="77">
        <v>1.28</v>
      </c>
      <c r="PM9" s="77">
        <f t="shared" si="2"/>
        <v>1.27</v>
      </c>
      <c r="PN9" s="77">
        <v>1.33</v>
      </c>
      <c r="PO9" s="77">
        <v>1.28</v>
      </c>
      <c r="PP9" s="77">
        <f t="shared" si="66"/>
        <v>1.27</v>
      </c>
      <c r="PQ9" s="77">
        <v>1.36</v>
      </c>
      <c r="PR9" s="77">
        <v>1.29</v>
      </c>
      <c r="PS9" s="77">
        <f t="shared" si="170"/>
        <v>1.27</v>
      </c>
      <c r="PT9" s="77">
        <v>1.36</v>
      </c>
      <c r="PU9" s="77">
        <v>1.29</v>
      </c>
      <c r="PV9" s="77">
        <f t="shared" si="67"/>
        <v>1.27</v>
      </c>
      <c r="PW9" s="77">
        <v>1.3</v>
      </c>
      <c r="PX9" s="77">
        <v>1.27</v>
      </c>
      <c r="PY9" s="77">
        <f t="shared" si="68"/>
        <v>1.27</v>
      </c>
      <c r="PZ9" s="77">
        <v>1.28</v>
      </c>
      <c r="QA9" s="77">
        <f t="shared" si="69"/>
        <v>1.27</v>
      </c>
      <c r="QB9" s="77"/>
      <c r="QC9" s="6">
        <f t="shared" si="70"/>
        <v>-1</v>
      </c>
      <c r="QD9" s="32">
        <v>1.27</v>
      </c>
      <c r="QE9" s="32">
        <v>1.37</v>
      </c>
      <c r="QF9" s="32">
        <f t="shared" si="71"/>
        <v>1.27</v>
      </c>
      <c r="QG9" s="32"/>
      <c r="QH9" s="102">
        <v>1.37</v>
      </c>
      <c r="QI9" s="32">
        <f>MIN(QF9,QH9)</f>
        <v>1.27</v>
      </c>
      <c r="QJ9" s="32">
        <v>1.31</v>
      </c>
      <c r="QK9" s="102">
        <v>1.24</v>
      </c>
      <c r="QL9" s="32">
        <f>MIN(QI9,QK9)</f>
        <v>1.24</v>
      </c>
      <c r="QM9" s="32">
        <v>1.28</v>
      </c>
      <c r="QN9" s="32">
        <v>1.31</v>
      </c>
      <c r="QO9" s="102">
        <v>1.27</v>
      </c>
      <c r="QP9" s="102">
        <f t="shared" si="72"/>
        <v>1.24</v>
      </c>
      <c r="QQ9" s="102">
        <v>1.256</v>
      </c>
      <c r="QR9" s="47">
        <f t="shared" si="73"/>
        <v>1.24</v>
      </c>
      <c r="QS9" s="47">
        <v>1.31</v>
      </c>
      <c r="QT9" s="47">
        <f t="shared" si="74"/>
        <v>1.24</v>
      </c>
      <c r="QU9" s="47">
        <v>1.3</v>
      </c>
      <c r="QV9" s="47">
        <v>1.34</v>
      </c>
      <c r="QW9" s="47">
        <f t="shared" si="75"/>
        <v>1.24</v>
      </c>
      <c r="QX9" s="47">
        <v>1.3</v>
      </c>
      <c r="QY9" s="77">
        <v>1.32</v>
      </c>
      <c r="QZ9" s="47">
        <f t="shared" si="76"/>
        <v>1.24</v>
      </c>
      <c r="RA9" s="47">
        <v>1.32</v>
      </c>
      <c r="RB9" s="77">
        <v>1.33</v>
      </c>
      <c r="RC9" s="47">
        <f t="shared" si="77"/>
        <v>1.24</v>
      </c>
      <c r="RD9" s="47">
        <v>1.34</v>
      </c>
      <c r="RE9" s="77">
        <v>1.34</v>
      </c>
      <c r="RF9" s="47">
        <f t="shared" si="78"/>
        <v>1.24</v>
      </c>
      <c r="RG9" s="77">
        <v>1.29</v>
      </c>
      <c r="RH9" s="77">
        <f t="shared" si="79"/>
        <v>1.24</v>
      </c>
      <c r="RI9" s="77">
        <v>1.27</v>
      </c>
      <c r="RJ9" s="77">
        <v>1.33</v>
      </c>
      <c r="RK9" s="77">
        <f t="shared" si="80"/>
        <v>1.24</v>
      </c>
      <c r="RL9" s="77">
        <v>1.32</v>
      </c>
      <c r="RM9" s="77">
        <v>1.28</v>
      </c>
      <c r="RN9" s="77">
        <f t="shared" si="81"/>
        <v>1.24</v>
      </c>
      <c r="RO9" s="77">
        <v>1.24</v>
      </c>
      <c r="RP9" s="77">
        <f t="shared" si="82"/>
        <v>1.24</v>
      </c>
      <c r="RQ9" s="77">
        <v>1.31</v>
      </c>
      <c r="RR9" s="77">
        <v>1.28</v>
      </c>
      <c r="RS9" s="77">
        <f t="shared" si="160"/>
        <v>1.24</v>
      </c>
      <c r="RT9" s="77">
        <v>1.28</v>
      </c>
      <c r="RU9" s="77">
        <v>1.26</v>
      </c>
      <c r="RV9" s="77">
        <f t="shared" si="171"/>
        <v>1.24</v>
      </c>
      <c r="RW9" s="77">
        <v>1.27</v>
      </c>
      <c r="RX9" s="77">
        <v>1.28</v>
      </c>
      <c r="RY9" s="77">
        <f t="shared" si="83"/>
        <v>1.24</v>
      </c>
      <c r="RZ9" s="77">
        <v>1.345</v>
      </c>
      <c r="SA9" s="77">
        <v>1.33</v>
      </c>
      <c r="SB9" s="77">
        <f t="shared" si="84"/>
        <v>1.24</v>
      </c>
      <c r="SC9" s="77">
        <v>1.33</v>
      </c>
      <c r="SD9" s="77">
        <f t="shared" si="172"/>
        <v>1.24</v>
      </c>
      <c r="SE9" s="77">
        <v>1.321</v>
      </c>
      <c r="SF9" s="77">
        <v>1.34</v>
      </c>
      <c r="SG9" s="77">
        <f t="shared" si="173"/>
        <v>1.24</v>
      </c>
      <c r="SH9" s="77">
        <v>1.31</v>
      </c>
      <c r="SI9" s="6">
        <f t="shared" si="85"/>
        <v>5.645161290322586E-2</v>
      </c>
      <c r="SJ9" s="102">
        <v>1.31</v>
      </c>
      <c r="SK9" s="102">
        <v>1.44</v>
      </c>
      <c r="SL9" s="52">
        <f t="shared" si="174"/>
        <v>1.31</v>
      </c>
      <c r="SM9" s="1049">
        <v>1.41</v>
      </c>
      <c r="SN9" s="77">
        <v>1.42</v>
      </c>
      <c r="SO9" s="47">
        <f t="shared" si="86"/>
        <v>1.31</v>
      </c>
      <c r="SP9" s="77">
        <v>1.42</v>
      </c>
      <c r="SQ9" s="47">
        <v>1.42</v>
      </c>
      <c r="SR9" s="47">
        <f t="shared" si="175"/>
        <v>1.31</v>
      </c>
      <c r="SS9" s="47">
        <v>1.32</v>
      </c>
      <c r="ST9" s="47">
        <f t="shared" si="87"/>
        <v>1.31</v>
      </c>
      <c r="SU9" s="47">
        <v>1.33</v>
      </c>
      <c r="SV9" s="77">
        <v>1.34</v>
      </c>
      <c r="SW9" s="47">
        <f t="shared" si="88"/>
        <v>1.31</v>
      </c>
      <c r="SX9" s="47">
        <v>1.31</v>
      </c>
      <c r="SY9" s="77">
        <v>1.35</v>
      </c>
      <c r="SZ9" s="47">
        <f t="shared" si="89"/>
        <v>1.31</v>
      </c>
      <c r="TA9" s="47">
        <v>1.34</v>
      </c>
      <c r="TB9" s="77">
        <v>1.35</v>
      </c>
      <c r="TC9" s="47">
        <f t="shared" si="90"/>
        <v>1.31</v>
      </c>
      <c r="TD9" s="47">
        <v>1.36</v>
      </c>
      <c r="TE9" s="77">
        <v>1.38</v>
      </c>
      <c r="TF9" s="47">
        <f t="shared" si="91"/>
        <v>1.31</v>
      </c>
      <c r="TG9" s="47">
        <v>1.39</v>
      </c>
      <c r="TH9" s="77">
        <v>1.35</v>
      </c>
      <c r="TI9" s="47">
        <f t="shared" si="92"/>
        <v>1.31</v>
      </c>
      <c r="TJ9" s="77">
        <v>1.36</v>
      </c>
      <c r="TK9" s="77">
        <f t="shared" si="93"/>
        <v>1.31</v>
      </c>
      <c r="TL9" s="77">
        <v>1.39</v>
      </c>
      <c r="TM9" s="77">
        <v>1.36</v>
      </c>
      <c r="TN9" s="77">
        <f t="shared" si="94"/>
        <v>1.31</v>
      </c>
      <c r="TO9" s="77">
        <v>1.32</v>
      </c>
      <c r="TP9" s="77">
        <v>1.39</v>
      </c>
      <c r="TQ9" s="77">
        <f t="shared" si="95"/>
        <v>1.31</v>
      </c>
      <c r="TR9" s="1049">
        <v>1.37</v>
      </c>
      <c r="TS9" s="77">
        <v>1.35</v>
      </c>
      <c r="TT9" s="1049">
        <f t="shared" si="96"/>
        <v>1.31</v>
      </c>
      <c r="TU9" s="77">
        <v>1.36</v>
      </c>
      <c r="TV9" s="77">
        <f t="shared" si="176"/>
        <v>1.31</v>
      </c>
      <c r="TW9" s="77">
        <v>1.37</v>
      </c>
      <c r="TX9" s="77">
        <v>1.31</v>
      </c>
      <c r="TY9" s="77">
        <f t="shared" si="97"/>
        <v>1.31</v>
      </c>
      <c r="TZ9" s="77">
        <v>1.31</v>
      </c>
      <c r="UA9" s="77">
        <v>1.34</v>
      </c>
      <c r="UB9" s="77">
        <f t="shared" si="98"/>
        <v>1.31</v>
      </c>
      <c r="UC9" s="77">
        <v>1.33</v>
      </c>
      <c r="UD9" s="77">
        <f t="shared" si="177"/>
        <v>1.31</v>
      </c>
      <c r="UE9" s="77">
        <v>1.35</v>
      </c>
      <c r="UF9" s="6">
        <f t="shared" si="99"/>
        <v>3.0534351145038195E-2</v>
      </c>
      <c r="UG9" s="32">
        <v>1.3640000000000001</v>
      </c>
      <c r="UH9" s="47">
        <v>1.34</v>
      </c>
      <c r="UI9" s="32">
        <f t="shared" si="100"/>
        <v>1.34</v>
      </c>
      <c r="UJ9" s="52">
        <v>1.36</v>
      </c>
      <c r="UK9" s="77">
        <v>1.45</v>
      </c>
      <c r="UL9" s="47">
        <f t="shared" si="101"/>
        <v>1.34</v>
      </c>
      <c r="UM9" s="47">
        <v>1.41</v>
      </c>
      <c r="UN9" s="47">
        <f t="shared" si="102"/>
        <v>1.34</v>
      </c>
      <c r="UO9" s="52">
        <v>1.38</v>
      </c>
      <c r="UP9" s="52">
        <f t="shared" si="103"/>
        <v>1.34</v>
      </c>
      <c r="UQ9" s="52">
        <v>1.39</v>
      </c>
      <c r="UR9" s="52">
        <v>1.35</v>
      </c>
      <c r="US9" s="1049">
        <v>1.38</v>
      </c>
      <c r="UT9" s="52">
        <f t="shared" si="104"/>
        <v>1.34</v>
      </c>
      <c r="UU9" s="52">
        <v>1.35</v>
      </c>
      <c r="UV9" s="52">
        <v>1.38</v>
      </c>
      <c r="UW9" s="52">
        <v>1.35</v>
      </c>
      <c r="UX9" s="1049">
        <v>1.38</v>
      </c>
      <c r="UY9" s="1049">
        <v>1.35</v>
      </c>
      <c r="UZ9" s="52">
        <f t="shared" si="105"/>
        <v>1.34</v>
      </c>
      <c r="VA9" s="1049">
        <v>1.37</v>
      </c>
      <c r="VB9" s="1049">
        <v>1.35</v>
      </c>
      <c r="VC9" s="1049">
        <f t="shared" si="106"/>
        <v>1.34</v>
      </c>
      <c r="VD9" s="1049">
        <v>1.42</v>
      </c>
      <c r="VE9" s="1049">
        <v>1.44</v>
      </c>
      <c r="VF9" s="1049">
        <f t="shared" si="107"/>
        <v>1.34</v>
      </c>
      <c r="VG9" s="1049">
        <v>1.34</v>
      </c>
      <c r="VH9" s="1049">
        <v>1.4</v>
      </c>
      <c r="VI9" s="1049">
        <f t="shared" si="108"/>
        <v>1.34</v>
      </c>
      <c r="VJ9" s="1049">
        <v>1.41</v>
      </c>
      <c r="VK9" s="1049">
        <v>1.45</v>
      </c>
      <c r="VL9" s="1049">
        <v>1.36</v>
      </c>
      <c r="VM9" s="1049">
        <v>1.42</v>
      </c>
      <c r="VN9" s="1049">
        <f t="shared" si="109"/>
        <v>1.34</v>
      </c>
      <c r="VO9" s="1049">
        <v>1.35</v>
      </c>
      <c r="VP9" s="1049">
        <v>1.381</v>
      </c>
      <c r="VQ9" s="1049">
        <v>1.36</v>
      </c>
      <c r="VR9" s="1049">
        <v>1.3699999999999999</v>
      </c>
      <c r="VS9" s="1049">
        <f t="shared" si="110"/>
        <v>1.34</v>
      </c>
      <c r="VT9" s="1049">
        <v>1.38</v>
      </c>
      <c r="VU9" s="1049">
        <f t="shared" si="111"/>
        <v>1.34</v>
      </c>
      <c r="VV9" s="1049">
        <v>1.36</v>
      </c>
      <c r="VW9" s="1049">
        <v>1.365</v>
      </c>
      <c r="VX9" s="1049">
        <f t="shared" si="3"/>
        <v>1.34</v>
      </c>
      <c r="VY9" s="1049">
        <v>1.39</v>
      </c>
      <c r="VZ9" s="1049">
        <v>1.4</v>
      </c>
      <c r="WA9" s="1049">
        <v>1.35</v>
      </c>
      <c r="WB9" s="1049">
        <v>1.41</v>
      </c>
      <c r="WC9" s="1049">
        <f t="shared" si="112"/>
        <v>1.34</v>
      </c>
      <c r="WD9" s="1049">
        <v>1.38</v>
      </c>
      <c r="WE9" s="1049">
        <v>1.36</v>
      </c>
      <c r="WF9" s="1049">
        <f t="shared" si="113"/>
        <v>1.34</v>
      </c>
      <c r="WG9" s="1049">
        <v>1.34</v>
      </c>
      <c r="WH9" s="77">
        <f t="shared" si="114"/>
        <v>1.34</v>
      </c>
      <c r="WI9" s="1049"/>
      <c r="WJ9" s="1049">
        <v>1.35</v>
      </c>
      <c r="WK9" s="1049">
        <f t="shared" si="115"/>
        <v>1.34</v>
      </c>
      <c r="WL9" s="1049"/>
      <c r="WM9" s="77">
        <v>1.38</v>
      </c>
      <c r="WN9" s="77">
        <f t="shared" si="178"/>
        <v>1.34</v>
      </c>
      <c r="WO9" s="77"/>
      <c r="WP9" s="77">
        <v>1.39</v>
      </c>
      <c r="WQ9" s="77">
        <v>1.38</v>
      </c>
      <c r="WR9" s="77">
        <f t="shared" si="116"/>
        <v>1.34</v>
      </c>
      <c r="WS9" s="77"/>
      <c r="WT9" s="77"/>
      <c r="WU9" s="6">
        <f t="shared" si="117"/>
        <v>-1</v>
      </c>
      <c r="WV9" s="6">
        <f t="shared" si="118"/>
        <v>-1</v>
      </c>
      <c r="WW9" s="6">
        <f t="shared" si="4"/>
        <v>7.462686567164185E-3</v>
      </c>
      <c r="WX9" s="1308">
        <v>1.41</v>
      </c>
      <c r="WY9" s="37">
        <v>1.43</v>
      </c>
      <c r="WZ9" s="1049">
        <v>1.43</v>
      </c>
      <c r="XA9" s="37">
        <f t="shared" si="119"/>
        <v>1.41</v>
      </c>
      <c r="XB9" s="37">
        <v>1.52</v>
      </c>
      <c r="XC9" s="1049">
        <v>1.47</v>
      </c>
      <c r="XD9" s="37">
        <f t="shared" si="5"/>
        <v>1.41</v>
      </c>
      <c r="XE9" s="1049">
        <v>1.49</v>
      </c>
      <c r="XF9" s="37">
        <f t="shared" si="120"/>
        <v>1.41</v>
      </c>
      <c r="XG9" s="1049">
        <v>1.49</v>
      </c>
      <c r="XH9" s="37">
        <f t="shared" si="121"/>
        <v>1.41</v>
      </c>
      <c r="XI9" s="1049">
        <v>1.51</v>
      </c>
      <c r="XJ9" s="37">
        <f t="shared" si="122"/>
        <v>1.41</v>
      </c>
      <c r="XK9" s="1049">
        <v>1.52</v>
      </c>
      <c r="XL9" s="1049">
        <f t="shared" si="123"/>
        <v>1.41</v>
      </c>
      <c r="XM9" s="77">
        <v>1.45</v>
      </c>
      <c r="XN9" s="1049">
        <f t="shared" si="179"/>
        <v>1.41</v>
      </c>
      <c r="XO9" s="1049">
        <v>1.41</v>
      </c>
      <c r="XP9" s="77">
        <v>1.45</v>
      </c>
      <c r="XQ9" s="1049">
        <f t="shared" si="180"/>
        <v>1.41</v>
      </c>
      <c r="XR9" s="1049">
        <v>1.45</v>
      </c>
      <c r="XS9" s="1224">
        <f t="shared" si="125"/>
        <v>2.8368794326241162E-2</v>
      </c>
      <c r="XT9" s="1315">
        <v>1.4</v>
      </c>
      <c r="XU9" s="37">
        <v>1.45</v>
      </c>
      <c r="XV9" s="37">
        <f t="shared" si="126"/>
        <v>1.4</v>
      </c>
      <c r="XW9" s="1049">
        <v>1.49</v>
      </c>
      <c r="XX9" s="37">
        <f t="shared" si="127"/>
        <v>1.4</v>
      </c>
      <c r="XY9" s="1049">
        <v>1.4</v>
      </c>
      <c r="XZ9" s="37">
        <f t="shared" si="128"/>
        <v>1.4</v>
      </c>
      <c r="YA9" s="1049">
        <v>1.46</v>
      </c>
      <c r="YB9" s="37">
        <f t="shared" si="129"/>
        <v>1.4</v>
      </c>
      <c r="YC9" s="1049">
        <v>1.516</v>
      </c>
      <c r="YD9" s="37">
        <f t="shared" si="130"/>
        <v>1.4</v>
      </c>
      <c r="YE9" s="1049">
        <v>1.47</v>
      </c>
      <c r="YF9" s="1049">
        <f t="shared" si="181"/>
        <v>1.4</v>
      </c>
      <c r="YG9" s="1049">
        <v>1.43</v>
      </c>
      <c r="YH9" s="77">
        <v>1.46</v>
      </c>
      <c r="YI9" s="77">
        <f t="shared" si="182"/>
        <v>1.4</v>
      </c>
      <c r="YJ9" s="1049">
        <v>1.42</v>
      </c>
      <c r="YK9" s="77">
        <v>1.46</v>
      </c>
      <c r="YL9" s="1049">
        <f t="shared" si="131"/>
        <v>1.4</v>
      </c>
      <c r="YM9" s="1049">
        <v>1.38</v>
      </c>
      <c r="YN9" s="1224">
        <f t="shared" si="132"/>
        <v>-1.4285714285714299E-2</v>
      </c>
      <c r="YO9" s="52">
        <v>1.34</v>
      </c>
      <c r="YP9" s="52">
        <v>1.4419999999999999</v>
      </c>
      <c r="YQ9" s="52">
        <v>1.42</v>
      </c>
      <c r="YR9" s="52">
        <v>1.38</v>
      </c>
      <c r="YS9" s="52">
        <f t="shared" si="133"/>
        <v>1.34</v>
      </c>
      <c r="YT9" s="52">
        <v>1.45</v>
      </c>
      <c r="YU9" s="52">
        <f t="shared" si="134"/>
        <v>1.34</v>
      </c>
      <c r="YV9" s="52">
        <v>1.4</v>
      </c>
      <c r="YW9" s="52">
        <f t="shared" si="135"/>
        <v>1.34</v>
      </c>
      <c r="YX9" s="52">
        <v>1.41</v>
      </c>
      <c r="YY9" s="52">
        <v>1.36</v>
      </c>
      <c r="YZ9" s="52">
        <f t="shared" si="183"/>
        <v>1.34</v>
      </c>
      <c r="ZA9" s="52">
        <v>1.37</v>
      </c>
      <c r="ZB9" s="58">
        <v>1.41</v>
      </c>
      <c r="ZC9" s="52">
        <f t="shared" si="184"/>
        <v>1.34</v>
      </c>
      <c r="ZD9" s="37">
        <v>1.4</v>
      </c>
      <c r="ZE9" s="52">
        <v>1.36</v>
      </c>
      <c r="ZF9" s="58">
        <f t="shared" si="136"/>
        <v>1.34</v>
      </c>
      <c r="ZG9" s="47">
        <v>1.35</v>
      </c>
      <c r="ZH9" s="52">
        <f t="shared" si="137"/>
        <v>1.34</v>
      </c>
      <c r="ZI9" s="47">
        <v>1.35</v>
      </c>
      <c r="ZJ9" s="1049">
        <f t="shared" si="138"/>
        <v>1.34</v>
      </c>
      <c r="ZK9" s="58">
        <v>1.34</v>
      </c>
      <c r="ZL9" s="6">
        <f t="shared" si="139"/>
        <v>0</v>
      </c>
      <c r="ZM9" s="1049">
        <v>1.48</v>
      </c>
      <c r="ZN9" s="1049">
        <v>1.49</v>
      </c>
      <c r="ZO9" s="1049">
        <v>1.46</v>
      </c>
      <c r="ZP9" s="1049">
        <f t="shared" si="140"/>
        <v>1.48</v>
      </c>
      <c r="ZQ9" s="58">
        <v>1.52</v>
      </c>
      <c r="ZR9" s="52">
        <f t="shared" si="141"/>
        <v>1.48</v>
      </c>
      <c r="ZS9" s="1049">
        <v>1.51</v>
      </c>
      <c r="ZT9" s="32">
        <v>1.4628000000000001</v>
      </c>
      <c r="ZU9" s="52">
        <f t="shared" si="142"/>
        <v>1.4628000000000001</v>
      </c>
      <c r="ZV9" s="32">
        <v>1.49</v>
      </c>
      <c r="ZW9" s="36">
        <f t="shared" si="143"/>
        <v>1.4628000000000001</v>
      </c>
      <c r="ZX9" s="52"/>
      <c r="ZY9" s="58">
        <v>1.48</v>
      </c>
      <c r="ZZ9" s="52">
        <f t="shared" si="144"/>
        <v>1.4628000000000001</v>
      </c>
      <c r="AAA9" s="47">
        <v>1.48</v>
      </c>
      <c r="AAB9" s="58">
        <f t="shared" si="156"/>
        <v>1.4628000000000001</v>
      </c>
      <c r="AAC9" s="59">
        <v>1.48</v>
      </c>
      <c r="AAD9" s="47">
        <v>1.48</v>
      </c>
      <c r="AAE9" s="1049">
        <f t="shared" si="145"/>
        <v>1.4628000000000001</v>
      </c>
      <c r="AAF9" s="1049"/>
      <c r="AAG9" s="6">
        <f t="shared" si="146"/>
        <v>-1</v>
      </c>
      <c r="AAH9" s="32">
        <v>1.3</v>
      </c>
      <c r="AAI9" s="58">
        <f t="shared" si="6"/>
        <v>1.3</v>
      </c>
      <c r="AAJ9" s="58">
        <v>1.32</v>
      </c>
      <c r="AAK9" s="58">
        <v>1.34</v>
      </c>
      <c r="AAL9" s="58">
        <v>1.3</v>
      </c>
      <c r="AAM9" s="58">
        <f t="shared" si="147"/>
        <v>1.3</v>
      </c>
      <c r="AAN9" s="58"/>
      <c r="AAO9" s="6">
        <f t="shared" si="148"/>
        <v>-1</v>
      </c>
      <c r="AAP9" s="58">
        <v>1.3</v>
      </c>
      <c r="AAQ9" s="58">
        <f t="shared" si="7"/>
        <v>1.3</v>
      </c>
      <c r="AAR9" s="52">
        <v>1.33</v>
      </c>
      <c r="AAS9" s="58">
        <v>1.3</v>
      </c>
      <c r="AAT9" s="52">
        <f t="shared" si="185"/>
        <v>1.3</v>
      </c>
      <c r="AAU9" s="1049">
        <v>1.35</v>
      </c>
      <c r="AAV9" s="58">
        <v>1.3</v>
      </c>
      <c r="AAW9" s="52">
        <f t="shared" si="149"/>
        <v>1.3</v>
      </c>
      <c r="AAX9" s="1049"/>
      <c r="AAY9" s="1224">
        <f t="shared" si="150"/>
        <v>-1</v>
      </c>
      <c r="AAZ9" s="10">
        <v>1.52</v>
      </c>
      <c r="ABA9" s="52">
        <f t="shared" si="8"/>
        <v>1.52</v>
      </c>
      <c r="ABB9" s="52">
        <v>1.54</v>
      </c>
      <c r="ABC9" s="10">
        <v>1.52</v>
      </c>
      <c r="ABD9" s="1049">
        <f t="shared" si="151"/>
        <v>1.52</v>
      </c>
      <c r="ABE9" s="1049"/>
      <c r="ABF9" s="1224">
        <f t="shared" si="152"/>
        <v>-1</v>
      </c>
      <c r="ABG9" s="1520"/>
      <c r="ABH9" s="1520"/>
      <c r="ABI9" s="1049"/>
      <c r="ABJ9" s="14"/>
      <c r="ABK9" s="14" t="str">
        <f t="shared" si="9"/>
        <v xml:space="preserve">1. Better than baseline </v>
      </c>
      <c r="ABL9" s="14" t="str">
        <f t="shared" si="10"/>
        <v>4.Blocker/Not Executed</v>
      </c>
      <c r="ABM9" s="14" t="str">
        <f t="shared" si="11"/>
        <v>4.Blocker/Not Executed</v>
      </c>
      <c r="ABN9" s="14" t="str">
        <f t="shared" si="12"/>
        <v>2. Within 10% deviation from baseline</v>
      </c>
      <c r="ABO9" s="14" t="str">
        <f t="shared" si="13"/>
        <v xml:space="preserve">1. Better than baseline </v>
      </c>
      <c r="ABP9" s="14" t="str">
        <f t="shared" si="14"/>
        <v xml:space="preserve">1. Better than baseline </v>
      </c>
      <c r="ABQ9" s="14" t="str">
        <f t="shared" si="15"/>
        <v xml:space="preserve">1. Better than baseline </v>
      </c>
      <c r="ABR9" s="14" t="str">
        <f t="shared" si="16"/>
        <v xml:space="preserve">1. Better than baseline </v>
      </c>
      <c r="ABS9" s="14" t="str">
        <f t="shared" si="17"/>
        <v>2. Within 10% deviation from baseline</v>
      </c>
      <c r="ABT9" s="14" t="str">
        <f t="shared" si="18"/>
        <v>2. Within 10% deviation from baseline</v>
      </c>
      <c r="ABU9" s="14" t="str">
        <f t="shared" si="19"/>
        <v xml:space="preserve">1. Better than baseline </v>
      </c>
      <c r="ABV9" s="14" t="str">
        <f t="shared" si="20"/>
        <v>2. Within 10% deviation from baseline</v>
      </c>
      <c r="ABW9" s="14" t="str">
        <f t="shared" si="153"/>
        <v xml:space="preserve">1. Better than baseline </v>
      </c>
      <c r="ABX9" s="14" t="str">
        <f t="shared" si="154"/>
        <v xml:space="preserve">1. Better than baseline </v>
      </c>
      <c r="ABY9" s="14" t="str">
        <f t="shared" si="155"/>
        <v xml:space="preserve">1. Better than baseline </v>
      </c>
    </row>
    <row r="10" spans="1:753" ht="15" thickBot="1" x14ac:dyDescent="0.35">
      <c r="A10" s="176">
        <v>8</v>
      </c>
      <c r="B10" s="176" t="s">
        <v>19</v>
      </c>
      <c r="C10" s="176" t="s">
        <v>1254</v>
      </c>
      <c r="D10" s="83" t="s">
        <v>3092</v>
      </c>
      <c r="E10" s="83" t="s">
        <v>3092</v>
      </c>
      <c r="F10" s="83" t="s">
        <v>3097</v>
      </c>
      <c r="G10" s="84" t="s">
        <v>3098</v>
      </c>
      <c r="H10" s="32" t="s">
        <v>1502</v>
      </c>
      <c r="I10" s="58">
        <v>3.24</v>
      </c>
      <c r="J10" s="58" t="s">
        <v>1502</v>
      </c>
      <c r="K10" s="58" t="s">
        <v>1502</v>
      </c>
      <c r="L10" s="58" t="s">
        <v>1502</v>
      </c>
      <c r="M10" s="58" t="s">
        <v>1502</v>
      </c>
      <c r="N10" s="58">
        <v>3.55</v>
      </c>
      <c r="O10" s="58" t="s">
        <v>1502</v>
      </c>
      <c r="P10" s="58">
        <v>3.55</v>
      </c>
      <c r="Q10" s="58">
        <v>3.56</v>
      </c>
      <c r="R10" s="52">
        <v>3.42</v>
      </c>
      <c r="S10" s="58">
        <v>3.6</v>
      </c>
      <c r="T10" s="58">
        <v>3.24</v>
      </c>
      <c r="U10" s="58">
        <f t="shared" si="157"/>
        <v>3.24</v>
      </c>
      <c r="V10" s="58">
        <v>3.31</v>
      </c>
      <c r="W10" s="58">
        <v>3.25</v>
      </c>
      <c r="X10" s="58">
        <f>MIN(U10,W10)</f>
        <v>3.24</v>
      </c>
      <c r="Y10" s="58">
        <v>3.39</v>
      </c>
      <c r="Z10" s="58">
        <v>3.37</v>
      </c>
      <c r="AA10" s="58">
        <v>3.43</v>
      </c>
      <c r="AB10" s="58">
        <f>MIN(X10,AA10)</f>
        <v>3.24</v>
      </c>
      <c r="AC10" s="58">
        <v>3.35</v>
      </c>
      <c r="AD10" s="58">
        <v>3.33</v>
      </c>
      <c r="AE10" s="58">
        <f>MIN(AB10,AD10)</f>
        <v>3.24</v>
      </c>
      <c r="AF10" s="58">
        <v>3.24</v>
      </c>
      <c r="AG10" s="58">
        <v>3.31</v>
      </c>
      <c r="AH10" s="58">
        <f>MIN(AE10,AG10)</f>
        <v>3.24</v>
      </c>
      <c r="AI10" s="58">
        <v>3.4</v>
      </c>
      <c r="AJ10" s="58">
        <v>3.32</v>
      </c>
      <c r="AK10" s="58">
        <v>3.36</v>
      </c>
      <c r="AL10" s="58">
        <f t="shared" si="158"/>
        <v>3.24</v>
      </c>
      <c r="AM10" s="58">
        <v>3.37</v>
      </c>
      <c r="AN10" s="47">
        <v>3.37</v>
      </c>
      <c r="AO10" s="58">
        <f>MIN(AL10,AN10)</f>
        <v>3.24</v>
      </c>
      <c r="AP10" s="58">
        <v>3.3</v>
      </c>
      <c r="AQ10" s="47">
        <v>3.36</v>
      </c>
      <c r="AR10" s="47">
        <f>MIN(AO10,AQ10)</f>
        <v>3.24</v>
      </c>
      <c r="AS10" s="47">
        <v>3.43</v>
      </c>
      <c r="AT10" s="47">
        <v>3.44</v>
      </c>
      <c r="AU10" s="47">
        <v>3.39</v>
      </c>
      <c r="AV10" s="47">
        <f t="shared" si="21"/>
        <v>3.24</v>
      </c>
      <c r="AW10" s="51">
        <v>3.44</v>
      </c>
      <c r="AX10" s="58">
        <f t="shared" si="22"/>
        <v>3.24</v>
      </c>
      <c r="AY10" s="47"/>
      <c r="AZ10" s="885">
        <f t="shared" si="23"/>
        <v>-1</v>
      </c>
      <c r="BA10" s="32" t="s">
        <v>1502</v>
      </c>
      <c r="BB10" s="32" t="s">
        <v>1502</v>
      </c>
      <c r="BC10" s="32" t="s">
        <v>1502</v>
      </c>
      <c r="BD10" s="32" t="s">
        <v>1502</v>
      </c>
      <c r="BE10" s="32" t="s">
        <v>1502</v>
      </c>
      <c r="BF10" s="32" t="s">
        <v>1502</v>
      </c>
      <c r="BG10" s="32" t="s">
        <v>1502</v>
      </c>
      <c r="BH10" s="32" t="s">
        <v>1502</v>
      </c>
      <c r="BI10" s="32" t="s">
        <v>1502</v>
      </c>
      <c r="BJ10" s="32" t="s">
        <v>1502</v>
      </c>
      <c r="BK10" s="32" t="s">
        <v>1502</v>
      </c>
      <c r="BL10" s="32" t="s">
        <v>1502</v>
      </c>
      <c r="BM10" s="32" t="s">
        <v>1502</v>
      </c>
      <c r="BN10" s="32" t="s">
        <v>1502</v>
      </c>
      <c r="BO10" s="32" t="s">
        <v>1502</v>
      </c>
      <c r="BP10" s="32" t="s">
        <v>1502</v>
      </c>
      <c r="BQ10" s="32" t="s">
        <v>1502</v>
      </c>
      <c r="BR10" s="32"/>
      <c r="BS10" s="32" t="s">
        <v>1502</v>
      </c>
      <c r="BT10" s="32"/>
      <c r="BU10" s="885"/>
      <c r="BV10" s="32" t="s">
        <v>1502</v>
      </c>
      <c r="BW10" s="32" t="s">
        <v>1502</v>
      </c>
      <c r="BX10" s="32" t="s">
        <v>1502</v>
      </c>
      <c r="BY10" s="32" t="s">
        <v>1502</v>
      </c>
      <c r="BZ10" s="32" t="s">
        <v>1502</v>
      </c>
      <c r="CA10" s="32" t="s">
        <v>1502</v>
      </c>
      <c r="CB10" s="32" t="s">
        <v>1502</v>
      </c>
      <c r="CC10" s="32" t="s">
        <v>1502</v>
      </c>
      <c r="CD10" s="32" t="s">
        <v>1502</v>
      </c>
      <c r="CE10" s="32" t="s">
        <v>1502</v>
      </c>
      <c r="CF10" s="32" t="s">
        <v>1502</v>
      </c>
      <c r="CG10" s="32" t="s">
        <v>1502</v>
      </c>
      <c r="CH10" s="32" t="s">
        <v>1502</v>
      </c>
      <c r="CI10" s="32" t="s">
        <v>1502</v>
      </c>
      <c r="CJ10" s="32" t="s">
        <v>1502</v>
      </c>
      <c r="CK10" s="32" t="s">
        <v>1502</v>
      </c>
      <c r="CL10" s="32" t="s">
        <v>1502</v>
      </c>
      <c r="CM10" s="32" t="s">
        <v>1502</v>
      </c>
      <c r="CN10" s="32" t="s">
        <v>1502</v>
      </c>
      <c r="CO10" s="32"/>
      <c r="CP10" s="32" t="s">
        <v>1502</v>
      </c>
      <c r="CQ10" s="32" t="s">
        <v>1502</v>
      </c>
      <c r="CR10" s="32" t="s">
        <v>1502</v>
      </c>
      <c r="CS10" s="32" t="s">
        <v>1502</v>
      </c>
      <c r="CT10" s="32" t="s">
        <v>1502</v>
      </c>
      <c r="CU10" s="32" t="s">
        <v>1502</v>
      </c>
      <c r="CV10" s="32" t="s">
        <v>1502</v>
      </c>
      <c r="CW10" s="32" t="s">
        <v>1502</v>
      </c>
      <c r="CX10" s="32" t="s">
        <v>1502</v>
      </c>
      <c r="CY10" s="32" t="s">
        <v>1502</v>
      </c>
      <c r="CZ10" s="32" t="s">
        <v>1502</v>
      </c>
      <c r="DA10" s="32" t="s">
        <v>1502</v>
      </c>
      <c r="DB10" s="32" t="s">
        <v>1502</v>
      </c>
      <c r="DC10" s="102" t="s">
        <v>1502</v>
      </c>
      <c r="DD10" s="102" t="s">
        <v>1502</v>
      </c>
      <c r="DE10" s="102" t="s">
        <v>1502</v>
      </c>
      <c r="DF10" s="102" t="s">
        <v>1502</v>
      </c>
      <c r="DG10" s="102" t="s">
        <v>1502</v>
      </c>
      <c r="DH10" s="102" t="s">
        <v>1502</v>
      </c>
      <c r="DI10" s="102" t="s">
        <v>1502</v>
      </c>
      <c r="DJ10" s="102" t="s">
        <v>1502</v>
      </c>
      <c r="DK10" s="102" t="s">
        <v>1502</v>
      </c>
      <c r="DL10" s="102" t="s">
        <v>1502</v>
      </c>
      <c r="DM10" s="52" t="s">
        <v>1502</v>
      </c>
      <c r="DN10" s="47" t="s">
        <v>1502</v>
      </c>
      <c r="DO10" s="47" t="s">
        <v>1502</v>
      </c>
      <c r="DP10" s="6"/>
      <c r="DQ10" s="32" t="s">
        <v>1502</v>
      </c>
      <c r="DR10" s="32" t="s">
        <v>1502</v>
      </c>
      <c r="DS10" s="32" t="s">
        <v>1502</v>
      </c>
      <c r="DT10" s="32" t="s">
        <v>1502</v>
      </c>
      <c r="DU10" s="32" t="s">
        <v>1502</v>
      </c>
      <c r="DV10" s="32">
        <v>3.28</v>
      </c>
      <c r="DW10" s="32">
        <v>3.24</v>
      </c>
      <c r="DX10" s="32">
        <v>3.41</v>
      </c>
      <c r="DY10" s="32" t="s">
        <v>1502</v>
      </c>
      <c r="DZ10" s="32">
        <v>3.24</v>
      </c>
      <c r="EA10" s="32">
        <v>3.31</v>
      </c>
      <c r="EB10" s="32">
        <v>3.23</v>
      </c>
      <c r="EC10" s="32">
        <f>MIN(DZ10,EB10)</f>
        <v>3.23</v>
      </c>
      <c r="ED10" s="32">
        <v>3.38</v>
      </c>
      <c r="EE10" s="32">
        <v>3.39</v>
      </c>
      <c r="EF10" s="32">
        <f>MIN(EC10,EE10)</f>
        <v>3.23</v>
      </c>
      <c r="EG10" s="32">
        <v>3.43</v>
      </c>
      <c r="EH10" s="32">
        <v>3.36</v>
      </c>
      <c r="EI10" s="32">
        <f>MIN(EF10,EH10)</f>
        <v>3.23</v>
      </c>
      <c r="EJ10" s="32">
        <v>3.25</v>
      </c>
      <c r="EK10" s="32">
        <v>3.35</v>
      </c>
      <c r="EL10" s="32">
        <f>MIN(EI10,EK10)</f>
        <v>3.23</v>
      </c>
      <c r="EM10" s="32">
        <v>3.37</v>
      </c>
      <c r="EN10" s="32">
        <v>3.35</v>
      </c>
      <c r="EO10" s="32">
        <f t="shared" si="26"/>
        <v>3.35</v>
      </c>
      <c r="EP10" s="32">
        <v>3.39</v>
      </c>
      <c r="EQ10" s="32">
        <v>3.39</v>
      </c>
      <c r="ER10" s="32">
        <f>MIN(EO10,EQ10)</f>
        <v>3.35</v>
      </c>
      <c r="ES10" s="32">
        <v>3.48</v>
      </c>
      <c r="ET10" s="102">
        <v>3.23</v>
      </c>
      <c r="EU10" s="32">
        <f t="shared" si="27"/>
        <v>3.23</v>
      </c>
      <c r="EV10" s="102">
        <v>3.29</v>
      </c>
      <c r="EW10" s="102">
        <f>MIN(EU10,EV10)</f>
        <v>3.23</v>
      </c>
      <c r="EX10" s="102">
        <v>3.49</v>
      </c>
      <c r="EY10" s="102">
        <v>3.41</v>
      </c>
      <c r="EZ10" s="102">
        <f t="shared" si="161"/>
        <v>3.23</v>
      </c>
      <c r="FA10" s="102">
        <v>3.5</v>
      </c>
      <c r="FB10" s="102">
        <v>3.48</v>
      </c>
      <c r="FC10" s="32">
        <f t="shared" si="162"/>
        <v>3.23</v>
      </c>
      <c r="FD10" s="47">
        <v>3.31</v>
      </c>
      <c r="FE10" s="47">
        <v>3.33</v>
      </c>
      <c r="FF10" s="6">
        <f t="shared" si="28"/>
        <v>3.0959752321981452E-2</v>
      </c>
      <c r="FG10" s="4" t="s">
        <v>1502</v>
      </c>
      <c r="FH10" s="4" t="s">
        <v>1502</v>
      </c>
      <c r="FI10" s="4" t="s">
        <v>1502</v>
      </c>
      <c r="FJ10" s="4" t="s">
        <v>1502</v>
      </c>
      <c r="FK10" s="4" t="s">
        <v>1502</v>
      </c>
      <c r="FL10" s="4" t="s">
        <v>1502</v>
      </c>
      <c r="FM10" s="4" t="s">
        <v>1502</v>
      </c>
      <c r="FN10" s="4" t="s">
        <v>1502</v>
      </c>
      <c r="FO10" s="4" t="s">
        <v>1502</v>
      </c>
      <c r="FP10" s="4" t="s">
        <v>1502</v>
      </c>
      <c r="FQ10" s="4" t="s">
        <v>1502</v>
      </c>
      <c r="FR10" s="4" t="s">
        <v>1502</v>
      </c>
      <c r="FS10" s="32">
        <v>3.26</v>
      </c>
      <c r="FT10" s="4" t="s">
        <v>1502</v>
      </c>
      <c r="FU10" s="32">
        <v>3.26</v>
      </c>
      <c r="FV10" s="32">
        <v>3.4</v>
      </c>
      <c r="FW10" s="32">
        <v>3.26</v>
      </c>
      <c r="FX10" s="32">
        <v>3.48</v>
      </c>
      <c r="FY10" s="32">
        <f>MIN(FW10,FX10)</f>
        <v>3.26</v>
      </c>
      <c r="FZ10" s="32">
        <v>3.52</v>
      </c>
      <c r="GA10" s="32">
        <v>3.2</v>
      </c>
      <c r="GB10" s="32">
        <f>MIN(FY10,GA10)</f>
        <v>3.2</v>
      </c>
      <c r="GC10" s="32">
        <v>3.27</v>
      </c>
      <c r="GD10" s="32">
        <v>3.19</v>
      </c>
      <c r="GE10" s="32">
        <f>MIN(GB10,GD10)</f>
        <v>3.19</v>
      </c>
      <c r="GF10" s="32">
        <v>3.35</v>
      </c>
      <c r="GG10" s="32">
        <v>3.36</v>
      </c>
      <c r="GH10" s="32">
        <v>3.12</v>
      </c>
      <c r="GI10" s="32">
        <v>3.03</v>
      </c>
      <c r="GJ10" s="32">
        <f>MIN(GE10,GI10)</f>
        <v>3.03</v>
      </c>
      <c r="GK10" s="32">
        <v>3.09</v>
      </c>
      <c r="GL10" s="32">
        <v>3.1</v>
      </c>
      <c r="GM10" s="32">
        <v>3.03</v>
      </c>
      <c r="GN10" s="32">
        <f t="shared" si="29"/>
        <v>3.03</v>
      </c>
      <c r="GO10" s="32">
        <v>3.03</v>
      </c>
      <c r="GP10" s="32">
        <v>3.03</v>
      </c>
      <c r="GQ10" s="32">
        <f t="shared" si="30"/>
        <v>3.03</v>
      </c>
      <c r="GR10" s="32">
        <v>3.07</v>
      </c>
      <c r="GS10" s="102">
        <v>3.05</v>
      </c>
      <c r="GT10" s="32">
        <f t="shared" si="159"/>
        <v>3.03</v>
      </c>
      <c r="GU10" s="32">
        <v>3.05</v>
      </c>
      <c r="GV10" s="102">
        <v>3.0350000000000001</v>
      </c>
      <c r="GW10" s="32">
        <f>MIN(GT10,GV10)</f>
        <v>3.03</v>
      </c>
      <c r="GX10" s="32">
        <v>3.19</v>
      </c>
      <c r="GY10" s="102">
        <v>3.25</v>
      </c>
      <c r="GZ10" s="102">
        <f t="shared" si="163"/>
        <v>3.03</v>
      </c>
      <c r="HA10" s="102">
        <v>3.28</v>
      </c>
      <c r="HB10" s="102">
        <v>3.21</v>
      </c>
      <c r="HC10" s="52">
        <f t="shared" si="164"/>
        <v>3.03</v>
      </c>
      <c r="HD10" s="47">
        <v>3.24</v>
      </c>
      <c r="HE10" s="102">
        <v>3.28</v>
      </c>
      <c r="HF10" s="47">
        <f t="shared" si="31"/>
        <v>3.03</v>
      </c>
      <c r="HG10" s="102">
        <v>3.28</v>
      </c>
      <c r="HH10" s="47">
        <v>3.39</v>
      </c>
      <c r="HI10" s="47">
        <f t="shared" si="32"/>
        <v>3.03</v>
      </c>
      <c r="HJ10" s="47"/>
      <c r="HK10" s="6">
        <f t="shared" si="33"/>
        <v>-1</v>
      </c>
      <c r="HL10" s="32" t="s">
        <v>1502</v>
      </c>
      <c r="HM10" s="32" t="s">
        <v>1502</v>
      </c>
      <c r="HN10" s="32" t="s">
        <v>1502</v>
      </c>
      <c r="HO10" s="32" t="s">
        <v>1502</v>
      </c>
      <c r="HP10" s="32" t="s">
        <v>1502</v>
      </c>
      <c r="HQ10" s="32" t="s">
        <v>1502</v>
      </c>
      <c r="HR10" s="32">
        <v>3.52</v>
      </c>
      <c r="HS10" s="32" t="s">
        <v>1502</v>
      </c>
      <c r="HT10" s="32">
        <v>3.52</v>
      </c>
      <c r="HU10" s="32">
        <v>3.49</v>
      </c>
      <c r="HV10" s="32">
        <v>3.47</v>
      </c>
      <c r="HW10" s="32">
        <v>3.66</v>
      </c>
      <c r="HX10" s="32">
        <v>3.52</v>
      </c>
      <c r="HY10" s="32">
        <f t="shared" si="0"/>
        <v>3.47</v>
      </c>
      <c r="HZ10" s="32">
        <v>3.76</v>
      </c>
      <c r="IA10" s="32">
        <v>3.76</v>
      </c>
      <c r="IB10" s="32">
        <f>MIN(HY10,IA10)</f>
        <v>3.47</v>
      </c>
      <c r="IC10" s="32">
        <v>3.7</v>
      </c>
      <c r="ID10" s="32">
        <v>3.6</v>
      </c>
      <c r="IE10" s="32">
        <v>3.46</v>
      </c>
      <c r="IF10" s="32">
        <f>MIN(IB10,IE10)</f>
        <v>3.46</v>
      </c>
      <c r="IG10" s="32">
        <v>3.63</v>
      </c>
      <c r="IH10" s="32">
        <v>3.74</v>
      </c>
      <c r="II10" s="32">
        <v>3.53</v>
      </c>
      <c r="IJ10" s="32">
        <f>MIN(IF10,II10)</f>
        <v>3.46</v>
      </c>
      <c r="IK10" s="32">
        <v>3.65</v>
      </c>
      <c r="IL10" s="32">
        <v>3.53</v>
      </c>
      <c r="IM10" s="32">
        <f>MIN(IJ10,IL10)</f>
        <v>3.46</v>
      </c>
      <c r="IN10" s="32">
        <v>3.54</v>
      </c>
      <c r="IO10" s="32">
        <v>3.65</v>
      </c>
      <c r="IP10" s="32">
        <f>MIN(IM10,IO10)</f>
        <v>3.46</v>
      </c>
      <c r="IQ10" s="32">
        <v>3.66</v>
      </c>
      <c r="IR10" s="102">
        <v>3.49</v>
      </c>
      <c r="IS10" s="32">
        <f>MIN(IP10,IR10)</f>
        <v>3.46</v>
      </c>
      <c r="IT10" s="32">
        <v>3.48</v>
      </c>
      <c r="IU10" s="102">
        <v>3.55</v>
      </c>
      <c r="IV10" s="102">
        <f>MIN(IS10,IU10)</f>
        <v>3.46</v>
      </c>
      <c r="IW10" s="102">
        <v>3.46</v>
      </c>
      <c r="IX10" s="102">
        <v>3.55</v>
      </c>
      <c r="IY10" s="102">
        <v>3.61</v>
      </c>
      <c r="IZ10" s="102">
        <f t="shared" si="34"/>
        <v>3.46</v>
      </c>
      <c r="JA10" s="102">
        <v>3.71</v>
      </c>
      <c r="JB10" s="52">
        <f t="shared" si="165"/>
        <v>3.46</v>
      </c>
      <c r="JC10" s="32">
        <v>3.72</v>
      </c>
      <c r="JD10" s="47">
        <v>3.75</v>
      </c>
      <c r="JE10" s="47">
        <f t="shared" si="35"/>
        <v>3.46</v>
      </c>
      <c r="JF10" s="47">
        <v>3.7</v>
      </c>
      <c r="JG10" s="47">
        <v>3.71</v>
      </c>
      <c r="JH10" s="47">
        <f t="shared" si="36"/>
        <v>3.46</v>
      </c>
      <c r="JI10" s="47">
        <v>3.6</v>
      </c>
      <c r="JJ10" s="47">
        <f t="shared" si="37"/>
        <v>3.46</v>
      </c>
      <c r="JK10" s="47">
        <v>3.49</v>
      </c>
      <c r="JL10" s="77">
        <v>3.68</v>
      </c>
      <c r="JM10" s="47">
        <f t="shared" si="38"/>
        <v>3.46</v>
      </c>
      <c r="JN10" s="47">
        <v>3.53</v>
      </c>
      <c r="JO10" s="77">
        <v>3.72</v>
      </c>
      <c r="JP10" s="47">
        <f t="shared" si="39"/>
        <v>3.46</v>
      </c>
      <c r="JQ10" s="47"/>
      <c r="JR10" s="77">
        <v>3.73</v>
      </c>
      <c r="JS10" s="47">
        <f t="shared" si="40"/>
        <v>3.46</v>
      </c>
      <c r="JT10" s="47">
        <v>3.44</v>
      </c>
      <c r="JU10" s="77">
        <v>3.56</v>
      </c>
      <c r="JV10" s="47">
        <f t="shared" si="41"/>
        <v>3.46</v>
      </c>
      <c r="JW10" s="47">
        <v>3.6</v>
      </c>
      <c r="JX10" s="77">
        <v>3.49</v>
      </c>
      <c r="JY10" s="77">
        <f t="shared" si="42"/>
        <v>3.46</v>
      </c>
      <c r="JZ10" s="77">
        <v>3.7</v>
      </c>
      <c r="KA10" s="77">
        <f t="shared" si="43"/>
        <v>3.46</v>
      </c>
      <c r="KB10" s="77">
        <v>3.6909999999999998</v>
      </c>
      <c r="KC10" s="77">
        <v>3.72</v>
      </c>
      <c r="KD10" s="77">
        <f t="shared" si="44"/>
        <v>3.46</v>
      </c>
      <c r="KE10" s="77"/>
      <c r="KF10" s="6">
        <f t="shared" si="45"/>
        <v>-1</v>
      </c>
      <c r="KG10" s="32" t="s">
        <v>1502</v>
      </c>
      <c r="KH10" s="32" t="s">
        <v>1502</v>
      </c>
      <c r="KI10" s="32" t="s">
        <v>1502</v>
      </c>
      <c r="KJ10" s="32" t="s">
        <v>1502</v>
      </c>
      <c r="KK10" s="32" t="s">
        <v>1502</v>
      </c>
      <c r="KL10" s="32">
        <v>3.29</v>
      </c>
      <c r="KM10" s="32">
        <v>3.34</v>
      </c>
      <c r="KN10" s="32" t="s">
        <v>1502</v>
      </c>
      <c r="KO10" s="32">
        <v>3.29</v>
      </c>
      <c r="KP10" s="32">
        <v>3.48</v>
      </c>
      <c r="KQ10" s="32">
        <v>3.31</v>
      </c>
      <c r="KR10" s="32">
        <f>MIN(KO10,KQ10)</f>
        <v>3.29</v>
      </c>
      <c r="KS10" s="32">
        <v>3.48</v>
      </c>
      <c r="KT10" s="32">
        <v>3.44</v>
      </c>
      <c r="KU10" s="32">
        <f>MIN(KR10,KT10)</f>
        <v>3.29</v>
      </c>
      <c r="KV10" s="32">
        <v>3.53</v>
      </c>
      <c r="KW10" s="32">
        <v>3.48</v>
      </c>
      <c r="KX10" s="32">
        <f>MIN(KU10,KW10)</f>
        <v>3.29</v>
      </c>
      <c r="KY10" s="32">
        <v>3.52</v>
      </c>
      <c r="KZ10" s="32">
        <v>3.56</v>
      </c>
      <c r="LA10" s="32">
        <f>MIN(KX10,KZ10)</f>
        <v>3.29</v>
      </c>
      <c r="LB10" s="32">
        <v>3.38</v>
      </c>
      <c r="LC10" s="32">
        <v>3.51</v>
      </c>
      <c r="LD10" s="32">
        <v>3.56</v>
      </c>
      <c r="LE10" s="32">
        <f>MIN(LA10,LD10)</f>
        <v>3.29</v>
      </c>
      <c r="LF10" s="32">
        <v>3.5</v>
      </c>
      <c r="LG10" s="32">
        <v>3.53</v>
      </c>
      <c r="LH10" s="32">
        <f>MIN(LE10,LG10)</f>
        <v>3.29</v>
      </c>
      <c r="LI10" s="32">
        <v>3.56</v>
      </c>
      <c r="LJ10" s="32">
        <v>3.56</v>
      </c>
      <c r="LK10" s="102">
        <v>3.54</v>
      </c>
      <c r="LL10" s="32">
        <f>MIN(LH10,LK10)</f>
        <v>3.29</v>
      </c>
      <c r="LM10" s="32">
        <v>3.31</v>
      </c>
      <c r="LN10" s="102">
        <v>3.55</v>
      </c>
      <c r="LO10" s="102">
        <f>MIN(LL10,LN10)</f>
        <v>3.29</v>
      </c>
      <c r="LP10" s="102">
        <v>3.49</v>
      </c>
      <c r="LQ10" s="102">
        <v>3.51</v>
      </c>
      <c r="LR10" s="102">
        <f t="shared" si="46"/>
        <v>3.29</v>
      </c>
      <c r="LS10" s="102">
        <v>3.29</v>
      </c>
      <c r="LT10" s="102">
        <v>3.56</v>
      </c>
      <c r="LU10" s="52">
        <f t="shared" si="166"/>
        <v>3.29</v>
      </c>
      <c r="LV10" s="32">
        <v>3.39</v>
      </c>
      <c r="LW10" s="32">
        <v>3.41</v>
      </c>
      <c r="LX10" s="47">
        <v>3.44</v>
      </c>
      <c r="LY10" s="47">
        <f t="shared" si="47"/>
        <v>3.29</v>
      </c>
      <c r="LZ10" s="102">
        <v>3.49</v>
      </c>
      <c r="MA10" s="47">
        <v>3.56</v>
      </c>
      <c r="MB10" s="47">
        <f t="shared" si="167"/>
        <v>3.29</v>
      </c>
      <c r="MC10" s="47">
        <v>3.4689999999999999</v>
      </c>
      <c r="MD10" s="47">
        <f t="shared" si="48"/>
        <v>3.29</v>
      </c>
      <c r="ME10" s="47">
        <v>3.56</v>
      </c>
      <c r="MF10" s="77">
        <v>3.5</v>
      </c>
      <c r="MG10" s="47">
        <f t="shared" si="49"/>
        <v>3.29</v>
      </c>
      <c r="MH10" s="47">
        <v>3.52</v>
      </c>
      <c r="MI10" s="77">
        <v>3.56</v>
      </c>
      <c r="MJ10" s="47">
        <f t="shared" si="50"/>
        <v>3.29</v>
      </c>
      <c r="MK10" s="47">
        <v>3.55</v>
      </c>
      <c r="ML10" s="77">
        <v>3.51</v>
      </c>
      <c r="MM10" s="47">
        <f t="shared" si="51"/>
        <v>3.29</v>
      </c>
      <c r="MN10" s="47">
        <v>3.5</v>
      </c>
      <c r="MO10" s="77">
        <v>3.45</v>
      </c>
      <c r="MP10" s="47">
        <f t="shared" si="52"/>
        <v>3.29</v>
      </c>
      <c r="MQ10" s="47">
        <v>3.31</v>
      </c>
      <c r="MR10" s="77">
        <v>3.35</v>
      </c>
      <c r="MS10" s="77">
        <f t="shared" si="53"/>
        <v>3.29</v>
      </c>
      <c r="MT10" s="77">
        <v>3.35</v>
      </c>
      <c r="MU10" s="77">
        <v>3.53</v>
      </c>
      <c r="MV10" s="77">
        <f t="shared" si="54"/>
        <v>3.29</v>
      </c>
      <c r="MW10" s="77">
        <v>3.49</v>
      </c>
      <c r="MX10" s="77">
        <f t="shared" si="55"/>
        <v>3.29</v>
      </c>
      <c r="MY10" s="77"/>
      <c r="MZ10" s="6">
        <f t="shared" si="56"/>
        <v>-1</v>
      </c>
      <c r="NA10" s="32" t="s">
        <v>1502</v>
      </c>
      <c r="NB10" s="32" t="s">
        <v>1502</v>
      </c>
      <c r="NC10" s="32" t="s">
        <v>1502</v>
      </c>
      <c r="ND10" s="32" t="s">
        <v>1502</v>
      </c>
      <c r="NE10" s="32" t="s">
        <v>1502</v>
      </c>
      <c r="NF10" s="32" t="s">
        <v>1502</v>
      </c>
      <c r="NG10" s="32">
        <v>3.29</v>
      </c>
      <c r="NH10" s="32" t="s">
        <v>1502</v>
      </c>
      <c r="NI10" s="32">
        <v>3.29</v>
      </c>
      <c r="NJ10" s="32">
        <v>3.31</v>
      </c>
      <c r="NK10" s="32" t="s">
        <v>1502</v>
      </c>
      <c r="NL10" s="32">
        <v>3.25</v>
      </c>
      <c r="NM10" s="32">
        <v>3.24</v>
      </c>
      <c r="NN10" s="32">
        <v>3.26</v>
      </c>
      <c r="NO10" s="32">
        <v>3.25</v>
      </c>
      <c r="NP10" s="32">
        <f t="shared" si="1"/>
        <v>3.25</v>
      </c>
      <c r="NQ10" s="32">
        <v>3.34</v>
      </c>
      <c r="NR10" s="32">
        <f>MIN(NP10,NQ10)</f>
        <v>3.25</v>
      </c>
      <c r="NS10" s="32">
        <v>3.21</v>
      </c>
      <c r="NT10" s="32">
        <v>3.28</v>
      </c>
      <c r="NU10" s="32">
        <v>3.45</v>
      </c>
      <c r="NV10" s="32">
        <f>MIN(NR10,NU10)</f>
        <v>3.25</v>
      </c>
      <c r="NW10" s="32">
        <v>3.19</v>
      </c>
      <c r="NX10" s="32">
        <v>3.14</v>
      </c>
      <c r="NY10" s="32">
        <f>MIN(NV10,NX10)</f>
        <v>3.14</v>
      </c>
      <c r="NZ10" s="32">
        <v>3.18</v>
      </c>
      <c r="OA10" s="32">
        <v>3.14</v>
      </c>
      <c r="OB10" s="32">
        <f t="shared" si="57"/>
        <v>3.14</v>
      </c>
      <c r="OC10" s="32">
        <v>3.32</v>
      </c>
      <c r="OD10" s="32">
        <v>3.15</v>
      </c>
      <c r="OE10" s="32">
        <f t="shared" si="58"/>
        <v>3.14</v>
      </c>
      <c r="OF10" s="32"/>
      <c r="OG10" s="102">
        <v>3.18</v>
      </c>
      <c r="OH10" s="32">
        <f>MIN(OE10,OG10)</f>
        <v>3.14</v>
      </c>
      <c r="OI10" s="32">
        <v>3.27</v>
      </c>
      <c r="OJ10" s="102">
        <v>3.13</v>
      </c>
      <c r="OK10" s="32">
        <f>MIN(OH10,OJ10)</f>
        <v>3.13</v>
      </c>
      <c r="OL10" s="32">
        <v>3.25</v>
      </c>
      <c r="OM10" s="32">
        <v>3.2</v>
      </c>
      <c r="ON10" s="102">
        <v>3.25</v>
      </c>
      <c r="OO10" s="102">
        <f t="shared" si="59"/>
        <v>3.13</v>
      </c>
      <c r="OP10" s="102">
        <v>3.2</v>
      </c>
      <c r="OQ10" s="52">
        <f t="shared" si="168"/>
        <v>3.13</v>
      </c>
      <c r="OR10" s="102">
        <v>3.3559999999999999</v>
      </c>
      <c r="OS10" s="47">
        <f t="shared" si="60"/>
        <v>3.13</v>
      </c>
      <c r="OT10" s="102">
        <v>3.38</v>
      </c>
      <c r="OU10" s="47">
        <v>3.39</v>
      </c>
      <c r="OV10" s="47">
        <f t="shared" si="61"/>
        <v>3.13</v>
      </c>
      <c r="OW10" s="47">
        <v>3.3</v>
      </c>
      <c r="OX10" s="47">
        <f t="shared" si="62"/>
        <v>3.13</v>
      </c>
      <c r="OY10" s="47">
        <v>3.35</v>
      </c>
      <c r="OZ10" s="77">
        <v>3.1269999999999998</v>
      </c>
      <c r="PA10" s="47">
        <f t="shared" si="63"/>
        <v>3.1269999999999998</v>
      </c>
      <c r="PB10" s="47">
        <v>3.15</v>
      </c>
      <c r="PC10" s="77">
        <v>3.34</v>
      </c>
      <c r="PD10" s="47">
        <f t="shared" si="64"/>
        <v>3.1269999999999998</v>
      </c>
      <c r="PE10" s="47">
        <v>3.13</v>
      </c>
      <c r="PF10" s="77">
        <v>3.28</v>
      </c>
      <c r="PG10" s="47">
        <f t="shared" si="169"/>
        <v>3.1269999999999998</v>
      </c>
      <c r="PH10" s="47">
        <v>3.2930000000000001</v>
      </c>
      <c r="PI10" s="47">
        <v>3.13</v>
      </c>
      <c r="PJ10" s="47">
        <f t="shared" si="65"/>
        <v>3.1269999999999998</v>
      </c>
      <c r="PK10" s="47">
        <v>3.32</v>
      </c>
      <c r="PL10" s="77">
        <v>3.38</v>
      </c>
      <c r="PM10" s="77">
        <f t="shared" si="2"/>
        <v>3.1269999999999998</v>
      </c>
      <c r="PN10" s="77">
        <v>3.3</v>
      </c>
      <c r="PO10" s="77">
        <v>3.31</v>
      </c>
      <c r="PP10" s="77">
        <f t="shared" si="66"/>
        <v>3.1269999999999998</v>
      </c>
      <c r="PQ10" s="77">
        <v>3.17</v>
      </c>
      <c r="PR10" s="77">
        <v>3.31</v>
      </c>
      <c r="PS10" s="77">
        <f t="shared" si="170"/>
        <v>3.1269999999999998</v>
      </c>
      <c r="PT10" s="77">
        <v>3.39</v>
      </c>
      <c r="PU10" s="77">
        <v>3.24</v>
      </c>
      <c r="PV10" s="77">
        <f t="shared" si="67"/>
        <v>3.1269999999999998</v>
      </c>
      <c r="PW10" s="77">
        <v>3.3</v>
      </c>
      <c r="PX10" s="77">
        <v>3.25</v>
      </c>
      <c r="PY10" s="77">
        <f t="shared" si="68"/>
        <v>3.1269999999999998</v>
      </c>
      <c r="PZ10" s="77">
        <v>3.21</v>
      </c>
      <c r="QA10" s="77">
        <f t="shared" si="69"/>
        <v>3.1269999999999998</v>
      </c>
      <c r="QB10" s="77"/>
      <c r="QC10" s="6">
        <f t="shared" si="70"/>
        <v>-1</v>
      </c>
      <c r="QD10" s="32">
        <v>3.18</v>
      </c>
      <c r="QE10" s="32">
        <v>3.44</v>
      </c>
      <c r="QF10" s="32">
        <f t="shared" si="71"/>
        <v>3.18</v>
      </c>
      <c r="QG10" s="32"/>
      <c r="QH10" s="102">
        <v>3.23</v>
      </c>
      <c r="QI10" s="32">
        <f>MIN(QF10,QH10)</f>
        <v>3.18</v>
      </c>
      <c r="QJ10" s="32">
        <v>3.14</v>
      </c>
      <c r="QK10" s="102">
        <v>3.23</v>
      </c>
      <c r="QL10" s="32">
        <f>MIN(QI10,QK10)</f>
        <v>3.18</v>
      </c>
      <c r="QM10" s="32">
        <v>3.25</v>
      </c>
      <c r="QN10" s="32">
        <v>3.28</v>
      </c>
      <c r="QO10" s="102">
        <v>3.39</v>
      </c>
      <c r="QP10" s="102">
        <f t="shared" si="72"/>
        <v>3.18</v>
      </c>
      <c r="QQ10" s="102">
        <v>3.19</v>
      </c>
      <c r="QR10" s="47">
        <f t="shared" si="73"/>
        <v>3.18</v>
      </c>
      <c r="QS10" s="47">
        <v>3.32</v>
      </c>
      <c r="QT10" s="47">
        <f t="shared" si="74"/>
        <v>3.18</v>
      </c>
      <c r="QU10" s="47">
        <v>3.31</v>
      </c>
      <c r="QV10" s="47">
        <v>3.45</v>
      </c>
      <c r="QW10" s="47">
        <f t="shared" si="75"/>
        <v>3.18</v>
      </c>
      <c r="QX10" s="47">
        <v>3.19</v>
      </c>
      <c r="QY10" s="77">
        <v>3.44</v>
      </c>
      <c r="QZ10" s="47">
        <f t="shared" si="76"/>
        <v>3.18</v>
      </c>
      <c r="RA10" s="47">
        <v>3.24</v>
      </c>
      <c r="RB10" s="77">
        <v>3.32</v>
      </c>
      <c r="RC10" s="47">
        <f t="shared" si="77"/>
        <v>3.18</v>
      </c>
      <c r="RD10" s="47">
        <v>3.31</v>
      </c>
      <c r="RE10" s="77">
        <v>3.34</v>
      </c>
      <c r="RF10" s="47">
        <f t="shared" si="78"/>
        <v>3.18</v>
      </c>
      <c r="RG10" s="77">
        <v>3.19</v>
      </c>
      <c r="RH10" s="77">
        <f t="shared" si="79"/>
        <v>3.18</v>
      </c>
      <c r="RI10" s="77">
        <v>3.19</v>
      </c>
      <c r="RJ10" s="77">
        <v>3.21</v>
      </c>
      <c r="RK10" s="77">
        <f t="shared" si="80"/>
        <v>3.18</v>
      </c>
      <c r="RL10" s="77">
        <v>3.41</v>
      </c>
      <c r="RM10" s="77">
        <v>3.19</v>
      </c>
      <c r="RN10" s="77">
        <f t="shared" si="81"/>
        <v>3.18</v>
      </c>
      <c r="RO10" s="77">
        <v>3.19</v>
      </c>
      <c r="RP10" s="77">
        <f t="shared" si="82"/>
        <v>3.18</v>
      </c>
      <c r="RQ10" s="77">
        <v>3.12</v>
      </c>
      <c r="RR10" s="77">
        <v>3.19</v>
      </c>
      <c r="RS10" s="77">
        <f t="shared" si="160"/>
        <v>3.18</v>
      </c>
      <c r="RT10" s="77">
        <v>3.12</v>
      </c>
      <c r="RU10" s="77">
        <v>3.14</v>
      </c>
      <c r="RV10" s="77">
        <f t="shared" si="171"/>
        <v>3.14</v>
      </c>
      <c r="RW10" s="77">
        <v>3.16</v>
      </c>
      <c r="RX10" s="77">
        <v>3.18</v>
      </c>
      <c r="RY10" s="77">
        <f t="shared" si="83"/>
        <v>3.14</v>
      </c>
      <c r="RZ10" s="77">
        <v>3.2</v>
      </c>
      <c r="SA10" s="77">
        <v>3.35</v>
      </c>
      <c r="SB10" s="77">
        <f t="shared" si="84"/>
        <v>3.14</v>
      </c>
      <c r="SC10" s="77">
        <v>3.28</v>
      </c>
      <c r="SD10" s="77">
        <f t="shared" si="172"/>
        <v>3.14</v>
      </c>
      <c r="SE10" s="77">
        <v>3.39</v>
      </c>
      <c r="SF10" s="77">
        <v>3.24</v>
      </c>
      <c r="SG10" s="77">
        <f t="shared" si="173"/>
        <v>3.14</v>
      </c>
      <c r="SH10" s="77">
        <v>3.34</v>
      </c>
      <c r="SI10" s="6">
        <f t="shared" si="85"/>
        <v>6.3694267515923483E-2</v>
      </c>
      <c r="SJ10" s="102">
        <v>3.5</v>
      </c>
      <c r="SK10" s="102">
        <v>4.01</v>
      </c>
      <c r="SL10" s="52">
        <f t="shared" si="174"/>
        <v>3.5</v>
      </c>
      <c r="SM10" s="1049">
        <v>4.01</v>
      </c>
      <c r="SN10" s="77">
        <v>4.01</v>
      </c>
      <c r="SO10" s="47">
        <f t="shared" si="86"/>
        <v>3.5</v>
      </c>
      <c r="SP10" s="77">
        <v>4.22</v>
      </c>
      <c r="SQ10" s="47">
        <v>4.87</v>
      </c>
      <c r="SR10" s="47">
        <f t="shared" si="175"/>
        <v>3.5</v>
      </c>
      <c r="SS10" s="47">
        <v>4.47</v>
      </c>
      <c r="ST10" s="47">
        <f t="shared" si="87"/>
        <v>3.5</v>
      </c>
      <c r="SU10" s="47">
        <v>4.45</v>
      </c>
      <c r="SV10" s="77">
        <v>4.51</v>
      </c>
      <c r="SW10" s="47">
        <f t="shared" si="88"/>
        <v>3.5</v>
      </c>
      <c r="SX10" s="47">
        <v>4.41</v>
      </c>
      <c r="SY10" s="77">
        <v>4.5140000000000002</v>
      </c>
      <c r="SZ10" s="47">
        <f t="shared" si="89"/>
        <v>3.5</v>
      </c>
      <c r="TA10" s="47">
        <v>4.45</v>
      </c>
      <c r="TB10" s="77">
        <v>4.58</v>
      </c>
      <c r="TC10" s="47">
        <f t="shared" si="90"/>
        <v>3.5</v>
      </c>
      <c r="TD10" s="47">
        <v>4.5999999999999996</v>
      </c>
      <c r="TE10" s="77">
        <v>4.4000000000000004</v>
      </c>
      <c r="TF10" s="47">
        <f t="shared" si="91"/>
        <v>3.5</v>
      </c>
      <c r="TG10" s="47">
        <v>4.42</v>
      </c>
      <c r="TH10" s="77">
        <v>4.43</v>
      </c>
      <c r="TI10" s="47">
        <f t="shared" si="92"/>
        <v>3.5</v>
      </c>
      <c r="TJ10" s="77">
        <v>3.57</v>
      </c>
      <c r="TK10" s="77">
        <f t="shared" si="93"/>
        <v>3.5</v>
      </c>
      <c r="TL10" s="77">
        <v>3.59</v>
      </c>
      <c r="TM10" s="77">
        <v>3.58</v>
      </c>
      <c r="TN10" s="77">
        <f t="shared" si="94"/>
        <v>3.5</v>
      </c>
      <c r="TO10" s="77">
        <v>3.78</v>
      </c>
      <c r="TP10" s="77">
        <v>3.59</v>
      </c>
      <c r="TQ10" s="77">
        <f t="shared" si="95"/>
        <v>3.5</v>
      </c>
      <c r="TR10" s="77">
        <v>3.58</v>
      </c>
      <c r="TS10" s="77">
        <v>3.46</v>
      </c>
      <c r="TT10" s="77">
        <f t="shared" si="96"/>
        <v>3.46</v>
      </c>
      <c r="TU10" s="77">
        <v>3.61</v>
      </c>
      <c r="TV10" s="77">
        <f t="shared" si="176"/>
        <v>3.46</v>
      </c>
      <c r="TW10" s="77">
        <v>3.64</v>
      </c>
      <c r="TX10" s="77">
        <v>3.67</v>
      </c>
      <c r="TY10" s="77">
        <f t="shared" si="97"/>
        <v>3.46</v>
      </c>
      <c r="TZ10" s="77">
        <v>3.5</v>
      </c>
      <c r="UA10" s="77">
        <v>3.5</v>
      </c>
      <c r="UB10" s="77">
        <f t="shared" si="98"/>
        <v>3.46</v>
      </c>
      <c r="UC10" s="77">
        <v>3.65</v>
      </c>
      <c r="UD10" s="77">
        <f t="shared" si="177"/>
        <v>3.46</v>
      </c>
      <c r="UE10" s="77">
        <v>3.57</v>
      </c>
      <c r="UF10" s="6">
        <f t="shared" si="99"/>
        <v>3.179190751445083E-2</v>
      </c>
      <c r="UG10" s="32">
        <v>3.5530000000000004</v>
      </c>
      <c r="UH10" s="47">
        <v>3.38</v>
      </c>
      <c r="UI10" s="32">
        <f t="shared" si="100"/>
        <v>3.38</v>
      </c>
      <c r="UJ10" s="52">
        <v>3.51</v>
      </c>
      <c r="UK10" s="77">
        <v>3.39</v>
      </c>
      <c r="UL10" s="47">
        <f t="shared" si="101"/>
        <v>3.38</v>
      </c>
      <c r="UM10" s="47">
        <v>3.41</v>
      </c>
      <c r="UN10" s="47">
        <f t="shared" si="102"/>
        <v>3.38</v>
      </c>
      <c r="UO10" s="52">
        <v>3.38</v>
      </c>
      <c r="UP10" s="52">
        <f t="shared" si="103"/>
        <v>3.38</v>
      </c>
      <c r="UQ10" s="52">
        <v>3.66</v>
      </c>
      <c r="UR10" s="52">
        <v>3.66</v>
      </c>
      <c r="US10" s="1049">
        <v>3.39</v>
      </c>
      <c r="UT10" s="52">
        <f t="shared" si="104"/>
        <v>3.38</v>
      </c>
      <c r="UU10" s="52">
        <v>3.5</v>
      </c>
      <c r="UV10" s="52">
        <v>3.55</v>
      </c>
      <c r="UW10" s="52">
        <v>3.51</v>
      </c>
      <c r="UX10" s="1049">
        <v>3.55</v>
      </c>
      <c r="UY10" s="1049">
        <v>3.51</v>
      </c>
      <c r="UZ10" s="52">
        <f t="shared" si="105"/>
        <v>3.38</v>
      </c>
      <c r="VA10" s="1049">
        <v>3.4</v>
      </c>
      <c r="VB10" s="1049">
        <v>3.46</v>
      </c>
      <c r="VC10" s="1049">
        <f t="shared" si="106"/>
        <v>3.38</v>
      </c>
      <c r="VD10" s="1049">
        <v>3.4</v>
      </c>
      <c r="VE10" s="1049">
        <v>3.39</v>
      </c>
      <c r="VF10" s="1049">
        <f t="shared" si="107"/>
        <v>3.38</v>
      </c>
      <c r="VG10" s="1049">
        <v>3.43</v>
      </c>
      <c r="VH10" s="1049">
        <v>3.47</v>
      </c>
      <c r="VI10" s="1049">
        <f t="shared" si="108"/>
        <v>3.38</v>
      </c>
      <c r="VJ10" s="1049">
        <v>3.45</v>
      </c>
      <c r="VK10" s="1049">
        <v>3.45</v>
      </c>
      <c r="VL10" s="1049">
        <v>3.47</v>
      </c>
      <c r="VM10" s="1049">
        <v>3.4</v>
      </c>
      <c r="VN10" s="1049">
        <f t="shared" si="109"/>
        <v>3.38</v>
      </c>
      <c r="VO10" s="1049">
        <v>3.4</v>
      </c>
      <c r="VP10" s="1049">
        <v>3.431</v>
      </c>
      <c r="VQ10" s="1049">
        <v>3.4</v>
      </c>
      <c r="VR10" s="1049">
        <v>3.4661999999999997</v>
      </c>
      <c r="VS10" s="1049">
        <f t="shared" si="110"/>
        <v>3.38</v>
      </c>
      <c r="VT10" s="1049">
        <v>3.4</v>
      </c>
      <c r="VU10" s="1049">
        <f t="shared" si="111"/>
        <v>3.38</v>
      </c>
      <c r="VV10" s="1049">
        <v>3.39</v>
      </c>
      <c r="VW10" s="1049">
        <v>3.395</v>
      </c>
      <c r="VX10" s="1049">
        <f t="shared" si="3"/>
        <v>3.38</v>
      </c>
      <c r="VY10" s="1049">
        <v>3.39</v>
      </c>
      <c r="VZ10" s="1049">
        <v>3.42</v>
      </c>
      <c r="WA10" s="1049">
        <v>3.61</v>
      </c>
      <c r="WB10" s="1049">
        <v>3.56</v>
      </c>
      <c r="WC10" s="1049">
        <f t="shared" si="112"/>
        <v>3.38</v>
      </c>
      <c r="WD10" s="1049">
        <v>3.35</v>
      </c>
      <c r="WE10" s="1049">
        <v>3.4</v>
      </c>
      <c r="WF10" s="77">
        <f t="shared" si="113"/>
        <v>3.38</v>
      </c>
      <c r="WG10" s="1049">
        <v>3.4</v>
      </c>
      <c r="WH10" s="77">
        <f t="shared" si="114"/>
        <v>3.38</v>
      </c>
      <c r="WI10" s="1049"/>
      <c r="WJ10" s="1049">
        <v>3.42</v>
      </c>
      <c r="WK10" s="1049">
        <f t="shared" si="115"/>
        <v>3.38</v>
      </c>
      <c r="WL10" s="1049"/>
      <c r="WM10" s="77">
        <v>3.52</v>
      </c>
      <c r="WN10" s="77">
        <f t="shared" si="178"/>
        <v>3.38</v>
      </c>
      <c r="WO10" s="77"/>
      <c r="WP10" s="77">
        <v>3.55</v>
      </c>
      <c r="WQ10" s="77">
        <v>3.52</v>
      </c>
      <c r="WR10" s="77">
        <f t="shared" si="116"/>
        <v>3.38</v>
      </c>
      <c r="WS10" s="77"/>
      <c r="WT10" s="77"/>
      <c r="WU10" s="6">
        <f t="shared" si="117"/>
        <v>-1</v>
      </c>
      <c r="WV10" s="6">
        <f t="shared" si="118"/>
        <v>-1</v>
      </c>
      <c r="WW10" s="6">
        <f t="shared" si="4"/>
        <v>3.8461538461538429E-2</v>
      </c>
      <c r="WX10" s="1308">
        <v>3.49</v>
      </c>
      <c r="WY10" s="37">
        <v>3.53</v>
      </c>
      <c r="WZ10" s="1049">
        <v>3.51</v>
      </c>
      <c r="XA10" s="37">
        <f t="shared" si="119"/>
        <v>3.49</v>
      </c>
      <c r="XB10" s="37">
        <v>3.74</v>
      </c>
      <c r="XC10" s="1049">
        <v>3.55</v>
      </c>
      <c r="XD10" s="37">
        <f t="shared" si="5"/>
        <v>3.49</v>
      </c>
      <c r="XE10" s="1049">
        <v>3.5</v>
      </c>
      <c r="XF10" s="37">
        <f t="shared" si="120"/>
        <v>3.49</v>
      </c>
      <c r="XG10" s="1049">
        <v>3.5</v>
      </c>
      <c r="XH10" s="37">
        <f t="shared" si="121"/>
        <v>3.49</v>
      </c>
      <c r="XI10" s="1049">
        <v>3.5</v>
      </c>
      <c r="XJ10" s="37">
        <f t="shared" si="122"/>
        <v>3.49</v>
      </c>
      <c r="XK10" s="1049">
        <v>3.65</v>
      </c>
      <c r="XL10" s="1049">
        <f t="shared" si="123"/>
        <v>3.49</v>
      </c>
      <c r="XM10" s="77">
        <v>3.52</v>
      </c>
      <c r="XN10" s="1049">
        <f t="shared" si="179"/>
        <v>3.49</v>
      </c>
      <c r="XO10" s="1049">
        <v>3.67</v>
      </c>
      <c r="XP10" s="77">
        <v>3.52</v>
      </c>
      <c r="XQ10" s="1049">
        <f t="shared" si="180"/>
        <v>3.49</v>
      </c>
      <c r="XR10" s="1049">
        <v>3.65</v>
      </c>
      <c r="XS10" s="1224">
        <f t="shared" si="125"/>
        <v>4.5845272206303633E-2</v>
      </c>
      <c r="XT10" s="1315">
        <v>3.37</v>
      </c>
      <c r="XU10" s="37">
        <v>3.37</v>
      </c>
      <c r="XV10" s="37">
        <f t="shared" si="126"/>
        <v>3.37</v>
      </c>
      <c r="XW10" s="1049">
        <v>3.41</v>
      </c>
      <c r="XX10" s="37">
        <f t="shared" si="127"/>
        <v>3.37</v>
      </c>
      <c r="XY10" s="1049">
        <v>3.38</v>
      </c>
      <c r="XZ10" s="37">
        <f t="shared" si="128"/>
        <v>3.37</v>
      </c>
      <c r="YA10" s="1049">
        <v>3.46</v>
      </c>
      <c r="YB10" s="37">
        <f t="shared" si="129"/>
        <v>3.37</v>
      </c>
      <c r="YC10" s="1049">
        <v>3.36</v>
      </c>
      <c r="YD10" s="37">
        <f t="shared" si="130"/>
        <v>3.36</v>
      </c>
      <c r="YE10" s="1049">
        <v>3.44</v>
      </c>
      <c r="YF10" s="1049">
        <f t="shared" si="181"/>
        <v>3.36</v>
      </c>
      <c r="YG10" s="1049">
        <v>3.38</v>
      </c>
      <c r="YH10" s="77">
        <v>3.54</v>
      </c>
      <c r="YI10" s="77">
        <f t="shared" si="182"/>
        <v>3.36</v>
      </c>
      <c r="YJ10" s="1049">
        <v>3.42</v>
      </c>
      <c r="YK10" s="77">
        <v>3.54</v>
      </c>
      <c r="YL10" s="1049">
        <f t="shared" si="131"/>
        <v>3.36</v>
      </c>
      <c r="YM10" s="1049">
        <v>3.36</v>
      </c>
      <c r="YN10" s="1224">
        <f t="shared" si="132"/>
        <v>0</v>
      </c>
      <c r="YO10" s="52">
        <v>3.38</v>
      </c>
      <c r="YP10" s="52">
        <v>3.57</v>
      </c>
      <c r="YQ10" s="52">
        <v>3.45</v>
      </c>
      <c r="YR10" s="52">
        <v>3.55</v>
      </c>
      <c r="YS10" s="52">
        <f t="shared" si="133"/>
        <v>3.38</v>
      </c>
      <c r="YT10" s="52">
        <v>3.4</v>
      </c>
      <c r="YU10" s="52">
        <f t="shared" si="134"/>
        <v>3.38</v>
      </c>
      <c r="YV10" s="52">
        <v>3.38</v>
      </c>
      <c r="YW10" s="52">
        <f t="shared" si="135"/>
        <v>3.38</v>
      </c>
      <c r="YX10" s="52">
        <v>3.37</v>
      </c>
      <c r="YY10" s="52">
        <v>3.52</v>
      </c>
      <c r="YZ10" s="52">
        <f t="shared" si="183"/>
        <v>3.38</v>
      </c>
      <c r="ZA10" s="52">
        <v>3.53</v>
      </c>
      <c r="ZB10" s="58">
        <v>3.61</v>
      </c>
      <c r="ZC10" s="52">
        <f t="shared" si="184"/>
        <v>3.38</v>
      </c>
      <c r="ZD10" s="37">
        <v>3.57</v>
      </c>
      <c r="ZE10" s="52">
        <v>3.56</v>
      </c>
      <c r="ZF10" s="58">
        <f t="shared" si="136"/>
        <v>3.38</v>
      </c>
      <c r="ZG10" s="47">
        <v>3.42</v>
      </c>
      <c r="ZH10" s="52">
        <f t="shared" si="137"/>
        <v>3.38</v>
      </c>
      <c r="ZI10" s="47">
        <v>3.42</v>
      </c>
      <c r="ZJ10" s="1049">
        <f t="shared" si="138"/>
        <v>3.38</v>
      </c>
      <c r="ZK10" s="58">
        <v>3.61</v>
      </c>
      <c r="ZL10" s="6">
        <f t="shared" si="139"/>
        <v>6.8047337278106509E-2</v>
      </c>
      <c r="ZM10" s="1049">
        <v>3.69</v>
      </c>
      <c r="ZN10" s="1049">
        <v>3.79</v>
      </c>
      <c r="ZO10" s="1049">
        <v>3.65</v>
      </c>
      <c r="ZP10" s="1049">
        <f t="shared" si="140"/>
        <v>3.69</v>
      </c>
      <c r="ZQ10" s="32">
        <v>3.67</v>
      </c>
      <c r="ZR10" s="52">
        <f t="shared" si="141"/>
        <v>3.67</v>
      </c>
      <c r="ZS10" s="1049">
        <v>3.89</v>
      </c>
      <c r="ZT10" s="32">
        <v>3.72</v>
      </c>
      <c r="ZU10" s="52">
        <f t="shared" si="142"/>
        <v>3.67</v>
      </c>
      <c r="ZV10" s="32">
        <v>3.69</v>
      </c>
      <c r="ZW10" s="36">
        <f t="shared" si="143"/>
        <v>3.67</v>
      </c>
      <c r="ZX10" s="52"/>
      <c r="ZY10" s="58">
        <v>3.65</v>
      </c>
      <c r="ZZ10" s="52">
        <f t="shared" si="144"/>
        <v>3.65</v>
      </c>
      <c r="AAA10" s="47">
        <v>3.77</v>
      </c>
      <c r="AAB10" s="58">
        <f t="shared" si="156"/>
        <v>3.65</v>
      </c>
      <c r="AAC10" s="59">
        <v>3.71</v>
      </c>
      <c r="AAD10" s="47">
        <v>3.77</v>
      </c>
      <c r="AAE10" s="1049">
        <f t="shared" si="145"/>
        <v>3.65</v>
      </c>
      <c r="AAF10" s="1049"/>
      <c r="AAG10" s="6">
        <f t="shared" si="146"/>
        <v>-1</v>
      </c>
      <c r="AAH10" s="32">
        <v>3.1</v>
      </c>
      <c r="AAI10" s="58">
        <f t="shared" si="6"/>
        <v>3.1</v>
      </c>
      <c r="AAJ10" s="58">
        <v>3.12</v>
      </c>
      <c r="AAK10" s="58">
        <v>3.13</v>
      </c>
      <c r="AAL10" s="58">
        <v>3.1</v>
      </c>
      <c r="AAM10" s="58">
        <f t="shared" si="147"/>
        <v>3.1</v>
      </c>
      <c r="AAN10" s="58"/>
      <c r="AAO10" s="6">
        <f t="shared" si="148"/>
        <v>-1</v>
      </c>
      <c r="AAP10" s="58">
        <v>3.17</v>
      </c>
      <c r="AAQ10" s="58">
        <f t="shared" si="7"/>
        <v>3.17</v>
      </c>
      <c r="AAR10" s="52">
        <v>3.21</v>
      </c>
      <c r="AAS10" s="58">
        <v>3.17</v>
      </c>
      <c r="AAT10" s="52">
        <f t="shared" si="185"/>
        <v>3.17</v>
      </c>
      <c r="AAU10" s="1049">
        <v>3.26</v>
      </c>
      <c r="AAV10" s="58">
        <v>3.17</v>
      </c>
      <c r="AAW10" s="52">
        <f t="shared" si="149"/>
        <v>3.17</v>
      </c>
      <c r="AAX10" s="1049"/>
      <c r="AAY10" s="1224">
        <f t="shared" si="150"/>
        <v>-1</v>
      </c>
      <c r="AAZ10" s="10">
        <v>3.12</v>
      </c>
      <c r="ABA10" s="52">
        <f t="shared" si="8"/>
        <v>3.12</v>
      </c>
      <c r="ABB10" s="52">
        <v>3.24</v>
      </c>
      <c r="ABC10" s="10">
        <v>3.12</v>
      </c>
      <c r="ABD10" s="1049">
        <f t="shared" si="151"/>
        <v>3.12</v>
      </c>
      <c r="ABE10" s="1049"/>
      <c r="ABF10" s="1224">
        <f t="shared" si="152"/>
        <v>-1</v>
      </c>
      <c r="ABG10" s="1171" t="s">
        <v>2995</v>
      </c>
      <c r="ABH10" s="1171"/>
      <c r="ABI10" s="1049"/>
      <c r="ABJ10" s="14"/>
      <c r="ABK10" s="14" t="str">
        <f t="shared" si="9"/>
        <v xml:space="preserve">1. Better than baseline </v>
      </c>
      <c r="ABL10" s="14" t="str">
        <f t="shared" si="10"/>
        <v>4.Blocker/Not Executed</v>
      </c>
      <c r="ABM10" s="14" t="str">
        <f t="shared" si="11"/>
        <v>4.Blocker/Not Executed</v>
      </c>
      <c r="ABN10" s="14" t="str">
        <f t="shared" si="12"/>
        <v>2. Within 10% deviation from baseline</v>
      </c>
      <c r="ABO10" s="14" t="str">
        <f t="shared" si="13"/>
        <v xml:space="preserve">1. Better than baseline </v>
      </c>
      <c r="ABP10" s="14" t="str">
        <f t="shared" si="14"/>
        <v xml:space="preserve">1. Better than baseline </v>
      </c>
      <c r="ABQ10" s="14" t="str">
        <f t="shared" si="15"/>
        <v xml:space="preserve">1. Better than baseline </v>
      </c>
      <c r="ABR10" s="14" t="str">
        <f t="shared" si="16"/>
        <v xml:space="preserve">1. Better than baseline </v>
      </c>
      <c r="ABS10" s="14" t="str">
        <f t="shared" si="17"/>
        <v>2. Within 10% deviation from baseline</v>
      </c>
      <c r="ABT10" s="14" t="str">
        <f t="shared" si="18"/>
        <v>2. Within 10% deviation from baseline</v>
      </c>
      <c r="ABU10" s="14" t="str">
        <f t="shared" si="19"/>
        <v xml:space="preserve">1. Better than baseline </v>
      </c>
      <c r="ABV10" s="14" t="str">
        <f t="shared" si="20"/>
        <v>2. Within 10% deviation from baseline</v>
      </c>
      <c r="ABW10" s="14" t="str">
        <f t="shared" si="153"/>
        <v xml:space="preserve">1. Better than baseline </v>
      </c>
      <c r="ABX10" s="14" t="str">
        <f t="shared" si="154"/>
        <v>2. Within 10% deviation from baseline</v>
      </c>
      <c r="ABY10" s="14" t="str">
        <f t="shared" si="155"/>
        <v xml:space="preserve">1. Better than baseline </v>
      </c>
    </row>
    <row r="11" spans="1:753" ht="18" customHeight="1" thickBot="1" x14ac:dyDescent="0.35">
      <c r="A11" s="176">
        <v>9</v>
      </c>
      <c r="B11" s="176" t="s">
        <v>19</v>
      </c>
      <c r="C11" s="176" t="s">
        <v>1254</v>
      </c>
      <c r="D11" s="83" t="s">
        <v>3092</v>
      </c>
      <c r="E11" s="83" t="s">
        <v>3092</v>
      </c>
      <c r="F11" s="83" t="s">
        <v>3099</v>
      </c>
      <c r="G11" s="84" t="s">
        <v>3100</v>
      </c>
      <c r="H11" s="32" t="s">
        <v>1502</v>
      </c>
      <c r="I11" s="58">
        <v>1.96</v>
      </c>
      <c r="J11" s="58" t="s">
        <v>1502</v>
      </c>
      <c r="K11" s="58" t="s">
        <v>1502</v>
      </c>
      <c r="L11" s="58" t="s">
        <v>1502</v>
      </c>
      <c r="M11" s="58" t="s">
        <v>1502</v>
      </c>
      <c r="N11" s="58">
        <v>2.06</v>
      </c>
      <c r="O11" s="58" t="s">
        <v>1502</v>
      </c>
      <c r="P11" s="58">
        <v>2.06</v>
      </c>
      <c r="Q11" s="58">
        <v>2.09</v>
      </c>
      <c r="R11" s="52">
        <v>2.06</v>
      </c>
      <c r="S11" s="58">
        <v>2.0699999999999998</v>
      </c>
      <c r="T11" s="58">
        <v>2.12</v>
      </c>
      <c r="U11" s="58">
        <f t="shared" si="157"/>
        <v>2.06</v>
      </c>
      <c r="V11" s="58">
        <v>2.12</v>
      </c>
      <c r="W11" s="58">
        <v>2.2000000000000002</v>
      </c>
      <c r="X11" s="58">
        <f>MIN(U11,W11)</f>
        <v>2.06</v>
      </c>
      <c r="Y11" s="58">
        <v>2.13</v>
      </c>
      <c r="Z11" s="58">
        <v>2.17</v>
      </c>
      <c r="AA11" s="58">
        <v>2.12</v>
      </c>
      <c r="AB11" s="58">
        <f>MIN(X11,AA11)</f>
        <v>2.06</v>
      </c>
      <c r="AC11" s="58">
        <v>2.08</v>
      </c>
      <c r="AD11" s="58">
        <v>1.99</v>
      </c>
      <c r="AE11" s="58">
        <f>MIN(AB11,AD11)</f>
        <v>1.99</v>
      </c>
      <c r="AF11" s="58">
        <v>2.0099999999999998</v>
      </c>
      <c r="AG11" s="58">
        <v>2.0699999999999998</v>
      </c>
      <c r="AH11" s="58">
        <f>MIN(AE11,AG11)</f>
        <v>1.99</v>
      </c>
      <c r="AI11" s="58">
        <v>2.0299999999999998</v>
      </c>
      <c r="AJ11" s="58">
        <v>2.02</v>
      </c>
      <c r="AK11" s="58">
        <v>2.02</v>
      </c>
      <c r="AL11" s="58">
        <f t="shared" si="158"/>
        <v>1.99</v>
      </c>
      <c r="AM11" s="58">
        <v>2.0699999999999998</v>
      </c>
      <c r="AN11" s="47">
        <v>2.0299999999999998</v>
      </c>
      <c r="AO11" s="58">
        <f>MIN(AL11,AN11)</f>
        <v>1.99</v>
      </c>
      <c r="AP11" s="58">
        <v>2.02</v>
      </c>
      <c r="AQ11" s="47">
        <v>2.0499999999999998</v>
      </c>
      <c r="AR11" s="47">
        <f>MIN(AO11,AQ11)</f>
        <v>1.99</v>
      </c>
      <c r="AS11" s="47">
        <v>2.0099999999999998</v>
      </c>
      <c r="AT11" s="47">
        <v>2.0699999999999998</v>
      </c>
      <c r="AU11" s="47">
        <v>2.19</v>
      </c>
      <c r="AV11" s="47">
        <f t="shared" si="21"/>
        <v>1.99</v>
      </c>
      <c r="AW11" s="51">
        <v>2.1800000000000002</v>
      </c>
      <c r="AX11" s="27">
        <f t="shared" si="22"/>
        <v>1.99</v>
      </c>
      <c r="AY11" s="49"/>
      <c r="AZ11" s="1071">
        <f t="shared" si="23"/>
        <v>-1</v>
      </c>
      <c r="BA11" s="913" t="s">
        <v>1502</v>
      </c>
      <c r="BB11" s="913" t="s">
        <v>1502</v>
      </c>
      <c r="BC11" s="913" t="s">
        <v>1502</v>
      </c>
      <c r="BD11" s="913" t="s">
        <v>1502</v>
      </c>
      <c r="BE11" s="913" t="s">
        <v>1502</v>
      </c>
      <c r="BF11" s="913" t="s">
        <v>1502</v>
      </c>
      <c r="BG11" s="913" t="s">
        <v>1502</v>
      </c>
      <c r="BH11" s="913" t="s">
        <v>1502</v>
      </c>
      <c r="BI11" s="913" t="s">
        <v>1502</v>
      </c>
      <c r="BJ11" s="913" t="s">
        <v>1502</v>
      </c>
      <c r="BK11" s="913" t="s">
        <v>1502</v>
      </c>
      <c r="BL11" s="913" t="s">
        <v>1502</v>
      </c>
      <c r="BM11" s="913" t="s">
        <v>1502</v>
      </c>
      <c r="BN11" s="913" t="s">
        <v>1502</v>
      </c>
      <c r="BO11" s="913" t="s">
        <v>1502</v>
      </c>
      <c r="BP11" s="913" t="s">
        <v>1502</v>
      </c>
      <c r="BQ11" s="913" t="s">
        <v>1502</v>
      </c>
      <c r="BR11" s="913"/>
      <c r="BS11" s="913" t="s">
        <v>1502</v>
      </c>
      <c r="BT11" s="913"/>
      <c r="BU11" s="1071"/>
      <c r="BV11" s="913" t="s">
        <v>1502</v>
      </c>
      <c r="BW11" s="913" t="s">
        <v>1502</v>
      </c>
      <c r="BX11" s="913" t="s">
        <v>1502</v>
      </c>
      <c r="BY11" s="913" t="s">
        <v>1502</v>
      </c>
      <c r="BZ11" s="913" t="s">
        <v>1502</v>
      </c>
      <c r="CA11" s="913" t="s">
        <v>1502</v>
      </c>
      <c r="CB11" s="913" t="s">
        <v>1502</v>
      </c>
      <c r="CC11" s="913" t="s">
        <v>1502</v>
      </c>
      <c r="CD11" s="913" t="s">
        <v>1502</v>
      </c>
      <c r="CE11" s="913" t="s">
        <v>1502</v>
      </c>
      <c r="CF11" s="913" t="s">
        <v>1502</v>
      </c>
      <c r="CG11" s="913" t="s">
        <v>1502</v>
      </c>
      <c r="CH11" s="913" t="s">
        <v>1502</v>
      </c>
      <c r="CI11" s="913" t="s">
        <v>1502</v>
      </c>
      <c r="CJ11" s="913" t="s">
        <v>1502</v>
      </c>
      <c r="CK11" s="913" t="s">
        <v>1502</v>
      </c>
      <c r="CL11" s="913" t="s">
        <v>1502</v>
      </c>
      <c r="CM11" s="913" t="s">
        <v>1502</v>
      </c>
      <c r="CN11" s="913" t="s">
        <v>1502</v>
      </c>
      <c r="CO11" s="913"/>
      <c r="CP11" s="913" t="s">
        <v>1502</v>
      </c>
      <c r="CQ11" s="913" t="s">
        <v>1502</v>
      </c>
      <c r="CR11" s="913" t="s">
        <v>1502</v>
      </c>
      <c r="CS11" s="913" t="s">
        <v>1502</v>
      </c>
      <c r="CT11" s="913" t="s">
        <v>1502</v>
      </c>
      <c r="CU11" s="913" t="s">
        <v>1502</v>
      </c>
      <c r="CV11" s="913" t="s">
        <v>1502</v>
      </c>
      <c r="CW11" s="913" t="s">
        <v>1502</v>
      </c>
      <c r="CX11" s="913" t="s">
        <v>1502</v>
      </c>
      <c r="CY11" s="913" t="s">
        <v>1502</v>
      </c>
      <c r="CZ11" s="913" t="s">
        <v>1502</v>
      </c>
      <c r="DA11" s="913" t="s">
        <v>1502</v>
      </c>
      <c r="DB11" s="913" t="s">
        <v>1502</v>
      </c>
      <c r="DC11" s="103" t="s">
        <v>1502</v>
      </c>
      <c r="DD11" s="103" t="s">
        <v>1502</v>
      </c>
      <c r="DE11" s="103" t="s">
        <v>1502</v>
      </c>
      <c r="DF11" s="103" t="s">
        <v>1502</v>
      </c>
      <c r="DG11" s="103" t="s">
        <v>1502</v>
      </c>
      <c r="DH11" s="103" t="s">
        <v>1502</v>
      </c>
      <c r="DI11" s="103" t="s">
        <v>1502</v>
      </c>
      <c r="DJ11" s="103" t="s">
        <v>1502</v>
      </c>
      <c r="DK11" s="103" t="s">
        <v>1502</v>
      </c>
      <c r="DL11" s="103" t="s">
        <v>1502</v>
      </c>
      <c r="DM11" s="53" t="s">
        <v>1502</v>
      </c>
      <c r="DN11" s="49" t="s">
        <v>1502</v>
      </c>
      <c r="DO11" s="49" t="s">
        <v>1502</v>
      </c>
      <c r="DP11" s="7"/>
      <c r="DQ11" s="913" t="s">
        <v>1502</v>
      </c>
      <c r="DR11" s="913" t="s">
        <v>1502</v>
      </c>
      <c r="DS11" s="913" t="s">
        <v>1502</v>
      </c>
      <c r="DT11" s="913" t="s">
        <v>1502</v>
      </c>
      <c r="DU11" s="913" t="s">
        <v>1502</v>
      </c>
      <c r="DV11" s="913">
        <v>2.13</v>
      </c>
      <c r="DW11" s="913">
        <v>2.19</v>
      </c>
      <c r="DX11" s="913">
        <v>2.25</v>
      </c>
      <c r="DY11" s="913" t="s">
        <v>1502</v>
      </c>
      <c r="DZ11" s="913">
        <v>2.13</v>
      </c>
      <c r="EA11" s="913">
        <v>2.17</v>
      </c>
      <c r="EB11" s="913">
        <v>2.2200000000000002</v>
      </c>
      <c r="EC11" s="913">
        <f>MIN(DZ11,EB11)</f>
        <v>2.13</v>
      </c>
      <c r="ED11" s="913">
        <v>2</v>
      </c>
      <c r="EE11" s="913">
        <v>2.11</v>
      </c>
      <c r="EF11" s="913">
        <f>MIN(EC11,EE11)</f>
        <v>2.11</v>
      </c>
      <c r="EG11" s="913">
        <v>2.09</v>
      </c>
      <c r="EH11" s="913">
        <v>2.2000000000000002</v>
      </c>
      <c r="EI11" s="913">
        <f>MIN(EF11,EH11)</f>
        <v>2.11</v>
      </c>
      <c r="EJ11" s="913">
        <v>2.12</v>
      </c>
      <c r="EK11" s="913">
        <v>2.12</v>
      </c>
      <c r="EL11" s="913">
        <f>MIN(EI11,EK11)</f>
        <v>2.11</v>
      </c>
      <c r="EM11" s="913">
        <v>2.15</v>
      </c>
      <c r="EN11" s="913">
        <v>2.12</v>
      </c>
      <c r="EO11" s="913">
        <f t="shared" si="26"/>
        <v>2.12</v>
      </c>
      <c r="EP11" s="913">
        <v>2.12</v>
      </c>
      <c r="EQ11" s="913">
        <v>2.15</v>
      </c>
      <c r="ER11" s="913">
        <f>MIN(EO11,EQ11)</f>
        <v>2.12</v>
      </c>
      <c r="ES11" s="913">
        <v>2.25</v>
      </c>
      <c r="ET11" s="103">
        <v>2.27</v>
      </c>
      <c r="EU11" s="913">
        <f t="shared" si="27"/>
        <v>2.12</v>
      </c>
      <c r="EV11" s="103">
        <v>2.27</v>
      </c>
      <c r="EW11" s="103">
        <f>MIN(EU11,EV11)</f>
        <v>2.12</v>
      </c>
      <c r="EX11" s="103">
        <v>2.21</v>
      </c>
      <c r="EY11" s="103">
        <v>2.2799999999999998</v>
      </c>
      <c r="EZ11" s="103">
        <f t="shared" si="161"/>
        <v>2.12</v>
      </c>
      <c r="FA11" s="103">
        <v>2.25</v>
      </c>
      <c r="FB11" s="103">
        <v>2.15</v>
      </c>
      <c r="FC11" s="913">
        <f t="shared" si="162"/>
        <v>2.12</v>
      </c>
      <c r="FD11" s="49">
        <v>2.2799999999999998</v>
      </c>
      <c r="FE11" s="49">
        <v>2.2000000000000002</v>
      </c>
      <c r="FF11" s="7">
        <f t="shared" si="28"/>
        <v>3.7735849056603807E-2</v>
      </c>
      <c r="FG11" s="104" t="s">
        <v>1502</v>
      </c>
      <c r="FH11" s="104" t="s">
        <v>1502</v>
      </c>
      <c r="FI11" s="104" t="s">
        <v>1502</v>
      </c>
      <c r="FJ11" s="104" t="s">
        <v>1502</v>
      </c>
      <c r="FK11" s="104" t="s">
        <v>1502</v>
      </c>
      <c r="FL11" s="104" t="s">
        <v>1502</v>
      </c>
      <c r="FM11" s="104" t="s">
        <v>1502</v>
      </c>
      <c r="FN11" s="104" t="s">
        <v>1502</v>
      </c>
      <c r="FO11" s="104" t="s">
        <v>1502</v>
      </c>
      <c r="FP11" s="104" t="s">
        <v>1502</v>
      </c>
      <c r="FQ11" s="104" t="s">
        <v>1502</v>
      </c>
      <c r="FR11" s="104" t="s">
        <v>1502</v>
      </c>
      <c r="FS11" s="913">
        <v>3.9704000000000006</v>
      </c>
      <c r="FT11" s="104" t="s">
        <v>1502</v>
      </c>
      <c r="FU11" s="913">
        <v>3.9704000000000006</v>
      </c>
      <c r="FV11" s="913">
        <v>4.29</v>
      </c>
      <c r="FW11" s="913">
        <v>3.88</v>
      </c>
      <c r="FX11" s="913">
        <v>4.0190000000000001</v>
      </c>
      <c r="FY11" s="913">
        <f>MIN(FW11,FX11)</f>
        <v>3.88</v>
      </c>
      <c r="FZ11" s="913">
        <v>4.09</v>
      </c>
      <c r="GA11" s="913">
        <v>4.0599999999999996</v>
      </c>
      <c r="GB11" s="913">
        <f>MIN(FY11,GA11)</f>
        <v>3.88</v>
      </c>
      <c r="GC11" s="913">
        <v>3.94</v>
      </c>
      <c r="GD11" s="913">
        <v>4.08</v>
      </c>
      <c r="GE11" s="913">
        <f>MIN(GB11,GD11)</f>
        <v>3.88</v>
      </c>
      <c r="GF11" s="913">
        <v>4.1900000000000004</v>
      </c>
      <c r="GG11" s="913">
        <v>4.2</v>
      </c>
      <c r="GH11" s="913">
        <v>4.17</v>
      </c>
      <c r="GI11" s="913">
        <v>4.07</v>
      </c>
      <c r="GJ11" s="913">
        <f>MIN(GE11,GI11)</f>
        <v>3.88</v>
      </c>
      <c r="GK11" s="913">
        <v>4.01</v>
      </c>
      <c r="GL11" s="913">
        <v>4.08</v>
      </c>
      <c r="GM11" s="913">
        <v>4.07</v>
      </c>
      <c r="GN11" s="913">
        <f t="shared" si="29"/>
        <v>3.88</v>
      </c>
      <c r="GO11" s="913">
        <v>4.2</v>
      </c>
      <c r="GP11" s="913">
        <v>4.08</v>
      </c>
      <c r="GQ11" s="913">
        <f t="shared" si="30"/>
        <v>3.88</v>
      </c>
      <c r="GR11" s="913">
        <v>4.17</v>
      </c>
      <c r="GS11" s="103">
        <v>4.09</v>
      </c>
      <c r="GT11" s="913">
        <f t="shared" si="159"/>
        <v>3.88</v>
      </c>
      <c r="GU11" s="913">
        <v>4.17</v>
      </c>
      <c r="GV11" s="103">
        <v>4.1500000000000004</v>
      </c>
      <c r="GW11" s="913">
        <f>MIN(GT11,GV11)</f>
        <v>3.88</v>
      </c>
      <c r="GX11" s="913">
        <v>4.2</v>
      </c>
      <c r="GY11" s="103">
        <v>4.1100000000000003</v>
      </c>
      <c r="GZ11" s="103">
        <f t="shared" si="163"/>
        <v>3.88</v>
      </c>
      <c r="HA11" s="103">
        <v>4.18</v>
      </c>
      <c r="HB11" s="103">
        <v>4.2</v>
      </c>
      <c r="HC11" s="53">
        <f t="shared" si="164"/>
        <v>3.88</v>
      </c>
      <c r="HD11" s="49">
        <v>4.13</v>
      </c>
      <c r="HE11" s="103">
        <v>4.24</v>
      </c>
      <c r="HF11" s="49">
        <f t="shared" si="31"/>
        <v>3.88</v>
      </c>
      <c r="HG11" s="103">
        <v>4.24</v>
      </c>
      <c r="HH11" s="49">
        <v>4.21</v>
      </c>
      <c r="HI11" s="49">
        <f t="shared" si="32"/>
        <v>3.88</v>
      </c>
      <c r="HJ11" s="49"/>
      <c r="HK11" s="7">
        <f t="shared" si="33"/>
        <v>-1</v>
      </c>
      <c r="HL11" s="913" t="s">
        <v>1502</v>
      </c>
      <c r="HM11" s="913" t="s">
        <v>1502</v>
      </c>
      <c r="HN11" s="913" t="s">
        <v>1502</v>
      </c>
      <c r="HO11" s="913" t="s">
        <v>1502</v>
      </c>
      <c r="HP11" s="913" t="s">
        <v>1502</v>
      </c>
      <c r="HQ11" s="913" t="s">
        <v>1502</v>
      </c>
      <c r="HR11" s="913">
        <v>2.35</v>
      </c>
      <c r="HS11" s="913" t="s">
        <v>1502</v>
      </c>
      <c r="HT11" s="913">
        <v>2.35</v>
      </c>
      <c r="HU11" s="913">
        <v>2.27</v>
      </c>
      <c r="HV11" s="913">
        <v>2.35</v>
      </c>
      <c r="HW11" s="913">
        <v>2.37</v>
      </c>
      <c r="HX11" s="913">
        <v>2.37</v>
      </c>
      <c r="HY11" s="913">
        <f t="shared" si="0"/>
        <v>2.35</v>
      </c>
      <c r="HZ11" s="913">
        <v>2.4</v>
      </c>
      <c r="IA11" s="913">
        <v>2.41</v>
      </c>
      <c r="IB11" s="913">
        <f>MIN(HY11,IA11)</f>
        <v>2.35</v>
      </c>
      <c r="IC11" s="913">
        <v>2.4700000000000002</v>
      </c>
      <c r="ID11" s="913">
        <v>2.5299999999999998</v>
      </c>
      <c r="IE11" s="913">
        <v>2.5299999999999998</v>
      </c>
      <c r="IF11" s="913">
        <f>MIN(IB11,IE11)</f>
        <v>2.35</v>
      </c>
      <c r="IG11" s="913">
        <v>2.5299999999999998</v>
      </c>
      <c r="IH11" s="913">
        <v>2.5299999999999998</v>
      </c>
      <c r="II11" s="913">
        <v>2.46</v>
      </c>
      <c r="IJ11" s="913">
        <f>MIN(IF11,II11)</f>
        <v>2.35</v>
      </c>
      <c r="IK11" s="913">
        <v>2.48</v>
      </c>
      <c r="IL11" s="913">
        <v>2.46</v>
      </c>
      <c r="IM11" s="913">
        <f>MIN(IJ11,IL11)</f>
        <v>2.35</v>
      </c>
      <c r="IN11" s="913">
        <v>2.41</v>
      </c>
      <c r="IO11" s="913">
        <v>2.42</v>
      </c>
      <c r="IP11" s="913">
        <f>MIN(IM11,IO11)</f>
        <v>2.35</v>
      </c>
      <c r="IQ11" s="913">
        <v>2.4500000000000002</v>
      </c>
      <c r="IR11" s="103">
        <v>2.4</v>
      </c>
      <c r="IS11" s="913">
        <f>MIN(IP11,IR11)</f>
        <v>2.35</v>
      </c>
      <c r="IT11" s="913">
        <v>2.2400000000000002</v>
      </c>
      <c r="IU11" s="103">
        <v>2.5</v>
      </c>
      <c r="IV11" s="103">
        <f>MIN(IS11,IU11)</f>
        <v>2.35</v>
      </c>
      <c r="IW11" s="103">
        <v>2.38</v>
      </c>
      <c r="IX11" s="103">
        <v>2.4</v>
      </c>
      <c r="IY11" s="103">
        <v>2.4500000000000002</v>
      </c>
      <c r="IZ11" s="103">
        <f t="shared" si="34"/>
        <v>2.35</v>
      </c>
      <c r="JA11" s="103">
        <v>2.5299999999999998</v>
      </c>
      <c r="JB11" s="53">
        <f t="shared" si="165"/>
        <v>2.35</v>
      </c>
      <c r="JC11" s="913">
        <v>2.5299999999999998</v>
      </c>
      <c r="JD11" s="49">
        <v>2.54</v>
      </c>
      <c r="JE11" s="49">
        <f t="shared" si="35"/>
        <v>2.35</v>
      </c>
      <c r="JF11" s="49">
        <v>2.35</v>
      </c>
      <c r="JG11" s="49">
        <v>2.5299999999999998</v>
      </c>
      <c r="JH11" s="49">
        <f t="shared" si="36"/>
        <v>2.35</v>
      </c>
      <c r="JI11" s="49">
        <v>2.4500000000000002</v>
      </c>
      <c r="JJ11" s="49">
        <f t="shared" si="37"/>
        <v>2.35</v>
      </c>
      <c r="JK11" s="49">
        <v>2.39</v>
      </c>
      <c r="JL11" s="50">
        <v>2.52</v>
      </c>
      <c r="JM11" s="49">
        <f t="shared" si="38"/>
        <v>2.35</v>
      </c>
      <c r="JN11" s="49">
        <v>2.5</v>
      </c>
      <c r="JO11" s="50">
        <v>2.5</v>
      </c>
      <c r="JP11" s="49">
        <f t="shared" si="39"/>
        <v>2.35</v>
      </c>
      <c r="JQ11" s="49"/>
      <c r="JR11" s="50">
        <v>2.4500000000000002</v>
      </c>
      <c r="JS11" s="49">
        <f t="shared" si="40"/>
        <v>2.35</v>
      </c>
      <c r="JT11" s="49">
        <v>2.42</v>
      </c>
      <c r="JU11" s="50">
        <v>2.37</v>
      </c>
      <c r="JV11" s="49">
        <f t="shared" si="41"/>
        <v>2.35</v>
      </c>
      <c r="JW11" s="49">
        <v>2.4</v>
      </c>
      <c r="JX11" s="50">
        <v>2.54</v>
      </c>
      <c r="JY11" s="50">
        <f t="shared" si="42"/>
        <v>2.35</v>
      </c>
      <c r="JZ11" s="50">
        <v>2.39</v>
      </c>
      <c r="KA11" s="50">
        <f t="shared" si="43"/>
        <v>2.35</v>
      </c>
      <c r="KB11" s="50">
        <v>2.52</v>
      </c>
      <c r="KC11" s="50">
        <v>2.37</v>
      </c>
      <c r="KD11" s="50">
        <f t="shared" si="44"/>
        <v>2.35</v>
      </c>
      <c r="KE11" s="50"/>
      <c r="KF11" s="7">
        <f t="shared" si="45"/>
        <v>-1</v>
      </c>
      <c r="KG11" s="913" t="s">
        <v>1502</v>
      </c>
      <c r="KH11" s="913" t="s">
        <v>1502</v>
      </c>
      <c r="KI11" s="913" t="s">
        <v>1502</v>
      </c>
      <c r="KJ11" s="913" t="s">
        <v>1502</v>
      </c>
      <c r="KK11" s="913" t="s">
        <v>1502</v>
      </c>
      <c r="KL11" s="913">
        <v>1.98</v>
      </c>
      <c r="KM11" s="913">
        <v>2.0099999999999998</v>
      </c>
      <c r="KN11" s="913" t="s">
        <v>1502</v>
      </c>
      <c r="KO11" s="913">
        <v>1.91</v>
      </c>
      <c r="KP11" s="913">
        <v>1.97</v>
      </c>
      <c r="KQ11" s="913">
        <v>2.0299999999999998</v>
      </c>
      <c r="KR11" s="913">
        <f>MIN(KO11,KQ11)</f>
        <v>1.91</v>
      </c>
      <c r="KS11" s="913">
        <v>2.0499999999999998</v>
      </c>
      <c r="KT11" s="913">
        <v>2.0499999999999998</v>
      </c>
      <c r="KU11" s="913">
        <f>MIN(KR11,KT11)</f>
        <v>1.91</v>
      </c>
      <c r="KV11" s="913">
        <v>2.04</v>
      </c>
      <c r="KW11" s="913">
        <v>2.0299999999999998</v>
      </c>
      <c r="KX11" s="913">
        <f>MIN(KU11,KW11)</f>
        <v>1.91</v>
      </c>
      <c r="KY11" s="913">
        <v>2</v>
      </c>
      <c r="KZ11" s="913">
        <v>1.98</v>
      </c>
      <c r="LA11" s="913">
        <f>MIN(KX11,KZ11)</f>
        <v>1.91</v>
      </c>
      <c r="LB11" s="913">
        <v>1.99</v>
      </c>
      <c r="LC11" s="913">
        <v>1.98</v>
      </c>
      <c r="LD11" s="913">
        <v>1.98</v>
      </c>
      <c r="LE11" s="913">
        <f>MIN(LA11,LD11)</f>
        <v>1.91</v>
      </c>
      <c r="LF11" s="913">
        <v>2</v>
      </c>
      <c r="LG11" s="913">
        <v>1.96</v>
      </c>
      <c r="LH11" s="913">
        <f>MIN(LE11,LG11)</f>
        <v>1.91</v>
      </c>
      <c r="LI11" s="913">
        <v>1.96</v>
      </c>
      <c r="LJ11" s="913">
        <v>1.97</v>
      </c>
      <c r="LK11" s="103">
        <v>1.95</v>
      </c>
      <c r="LL11" s="913">
        <f>MIN(LH11,LK11)</f>
        <v>1.91</v>
      </c>
      <c r="LM11" s="913">
        <v>1.9</v>
      </c>
      <c r="LN11" s="103">
        <v>2.04</v>
      </c>
      <c r="LO11" s="103">
        <f>MIN(LL11,LN11)</f>
        <v>1.91</v>
      </c>
      <c r="LP11" s="103">
        <v>2.0499999999999998</v>
      </c>
      <c r="LQ11" s="103">
        <v>2.0099999999999998</v>
      </c>
      <c r="LR11" s="103">
        <f t="shared" si="46"/>
        <v>1.91</v>
      </c>
      <c r="LS11" s="103">
        <v>2.02</v>
      </c>
      <c r="LT11" s="103">
        <v>2.0699999999999998</v>
      </c>
      <c r="LU11" s="53">
        <f t="shared" si="166"/>
        <v>1.91</v>
      </c>
      <c r="LV11" s="913">
        <v>1.99</v>
      </c>
      <c r="LW11" s="913">
        <v>1.98</v>
      </c>
      <c r="LX11" s="49">
        <v>2.0699999999999998</v>
      </c>
      <c r="LY11" s="49">
        <f t="shared" si="47"/>
        <v>1.91</v>
      </c>
      <c r="LZ11" s="103">
        <v>2.0699999999999998</v>
      </c>
      <c r="MA11" s="49">
        <v>2.0699999999999998</v>
      </c>
      <c r="MB11" s="49">
        <f t="shared" si="167"/>
        <v>1.91</v>
      </c>
      <c r="MC11" s="49">
        <v>2.0499999999999998</v>
      </c>
      <c r="MD11" s="49">
        <f t="shared" si="48"/>
        <v>1.91</v>
      </c>
      <c r="ME11" s="49">
        <v>2.0499999999999998</v>
      </c>
      <c r="MF11" s="50">
        <v>2.0699999999999998</v>
      </c>
      <c r="MG11" s="49">
        <f t="shared" si="49"/>
        <v>1.91</v>
      </c>
      <c r="MH11" s="49">
        <v>2.0699999999999998</v>
      </c>
      <c r="MI11" s="50">
        <v>2.0499999999999998</v>
      </c>
      <c r="MJ11" s="49">
        <f t="shared" si="50"/>
        <v>1.91</v>
      </c>
      <c r="MK11" s="49">
        <v>2.0699999999999998</v>
      </c>
      <c r="ML11" s="50">
        <v>2.0099999999999998</v>
      </c>
      <c r="MM11" s="49">
        <f t="shared" si="51"/>
        <v>1.91</v>
      </c>
      <c r="MN11" s="49">
        <v>2.02</v>
      </c>
      <c r="MO11" s="50">
        <v>2.0299999999999998</v>
      </c>
      <c r="MP11" s="49">
        <f t="shared" si="52"/>
        <v>1.91</v>
      </c>
      <c r="MQ11" s="49">
        <v>1.98</v>
      </c>
      <c r="MR11" s="50">
        <v>2.06</v>
      </c>
      <c r="MS11" s="50">
        <f t="shared" si="53"/>
        <v>1.91</v>
      </c>
      <c r="MT11" s="50">
        <v>1.92</v>
      </c>
      <c r="MU11" s="50">
        <v>2.0699999999999998</v>
      </c>
      <c r="MV11" s="50">
        <f t="shared" si="54"/>
        <v>1.91</v>
      </c>
      <c r="MW11" s="50">
        <v>2.0699999999999998</v>
      </c>
      <c r="MX11" s="50">
        <f t="shared" si="55"/>
        <v>1.91</v>
      </c>
      <c r="MY11" s="50"/>
      <c r="MZ11" s="7">
        <f t="shared" si="56"/>
        <v>-1</v>
      </c>
      <c r="NA11" s="913" t="s">
        <v>1502</v>
      </c>
      <c r="NB11" s="913" t="s">
        <v>1502</v>
      </c>
      <c r="NC11" s="913" t="s">
        <v>1502</v>
      </c>
      <c r="ND11" s="913" t="s">
        <v>1502</v>
      </c>
      <c r="NE11" s="913" t="s">
        <v>1502</v>
      </c>
      <c r="NF11" s="913" t="s">
        <v>1502</v>
      </c>
      <c r="NG11" s="913">
        <v>3.62</v>
      </c>
      <c r="NH11" s="913" t="s">
        <v>1502</v>
      </c>
      <c r="NI11" s="913">
        <v>3.62</v>
      </c>
      <c r="NJ11" s="913">
        <v>3.68</v>
      </c>
      <c r="NK11" s="913" t="s">
        <v>1502</v>
      </c>
      <c r="NL11" s="913">
        <v>3.62</v>
      </c>
      <c r="NM11" s="913">
        <v>3.79</v>
      </c>
      <c r="NN11" s="913">
        <v>3.5</v>
      </c>
      <c r="NO11" s="913">
        <v>3.49</v>
      </c>
      <c r="NP11" s="913">
        <f t="shared" si="1"/>
        <v>3.49</v>
      </c>
      <c r="NQ11" s="913">
        <v>3.6</v>
      </c>
      <c r="NR11" s="913">
        <f>MIN(NP11,NQ11)</f>
        <v>3.49</v>
      </c>
      <c r="NS11" s="913">
        <v>3.78</v>
      </c>
      <c r="NT11" s="913">
        <v>3.78</v>
      </c>
      <c r="NU11" s="913">
        <v>3.62</v>
      </c>
      <c r="NV11" s="913">
        <f>MIN(NR11,NU11)</f>
        <v>3.49</v>
      </c>
      <c r="NW11" s="913">
        <v>3.77</v>
      </c>
      <c r="NX11" s="913">
        <v>3.73</v>
      </c>
      <c r="NY11" s="913">
        <f>MIN(NV11,NX11)</f>
        <v>3.49</v>
      </c>
      <c r="NZ11" s="913">
        <v>3.78</v>
      </c>
      <c r="OA11" s="913">
        <v>3.73</v>
      </c>
      <c r="OB11" s="913">
        <f t="shared" si="57"/>
        <v>3.49</v>
      </c>
      <c r="OC11" s="913">
        <v>3.76</v>
      </c>
      <c r="OD11" s="913">
        <v>3.74</v>
      </c>
      <c r="OE11" s="913">
        <f t="shared" si="58"/>
        <v>3.49</v>
      </c>
      <c r="OF11" s="913"/>
      <c r="OG11" s="103">
        <v>5.12</v>
      </c>
      <c r="OH11" s="913">
        <f>MIN(OE11,OG11)</f>
        <v>3.49</v>
      </c>
      <c r="OI11" s="913">
        <v>4.76</v>
      </c>
      <c r="OJ11" s="103">
        <v>4.49</v>
      </c>
      <c r="OK11" s="913">
        <f>MIN(OH11,OJ11)</f>
        <v>3.49</v>
      </c>
      <c r="OL11" s="913">
        <v>4.66</v>
      </c>
      <c r="OM11" s="913">
        <v>4.59</v>
      </c>
      <c r="ON11" s="103">
        <v>4.6500000000000004</v>
      </c>
      <c r="OO11" s="103">
        <f t="shared" si="59"/>
        <v>3.49</v>
      </c>
      <c r="OP11" s="103">
        <v>5.12</v>
      </c>
      <c r="OQ11" s="53">
        <f t="shared" si="168"/>
        <v>3.49</v>
      </c>
      <c r="OR11" s="103">
        <v>5.12</v>
      </c>
      <c r="OS11" s="49">
        <f t="shared" si="60"/>
        <v>3.49</v>
      </c>
      <c r="OT11" s="103">
        <v>3.78</v>
      </c>
      <c r="OU11" s="49">
        <v>5.71</v>
      </c>
      <c r="OV11" s="49">
        <f t="shared" si="61"/>
        <v>3.49</v>
      </c>
      <c r="OW11" s="49">
        <v>5.69</v>
      </c>
      <c r="OX11" s="49">
        <f t="shared" si="62"/>
        <v>3.49</v>
      </c>
      <c r="OY11" s="49">
        <v>5.69</v>
      </c>
      <c r="OZ11" s="50">
        <v>4.43</v>
      </c>
      <c r="PA11" s="49">
        <f t="shared" si="63"/>
        <v>3.49</v>
      </c>
      <c r="PB11" s="49">
        <v>4.4400000000000004</v>
      </c>
      <c r="PC11" s="50">
        <v>4.57</v>
      </c>
      <c r="PD11" s="49">
        <f t="shared" si="64"/>
        <v>3.49</v>
      </c>
      <c r="PE11" s="49">
        <v>4.5999999999999996</v>
      </c>
      <c r="PF11" s="50">
        <v>4.4969999999999999</v>
      </c>
      <c r="PG11" s="49">
        <f t="shared" si="169"/>
        <v>3.49</v>
      </c>
      <c r="PH11" s="49">
        <v>4.5199999999999996</v>
      </c>
      <c r="PI11" s="49">
        <v>5.15</v>
      </c>
      <c r="PJ11" s="49">
        <f t="shared" si="65"/>
        <v>3.49</v>
      </c>
      <c r="PK11" s="49">
        <v>5.2</v>
      </c>
      <c r="PL11" s="50">
        <v>4.7</v>
      </c>
      <c r="PM11" s="50">
        <f t="shared" si="2"/>
        <v>3.49</v>
      </c>
      <c r="PN11" s="50">
        <v>4.7300000000000004</v>
      </c>
      <c r="PO11" s="50">
        <v>4.7699999999999996</v>
      </c>
      <c r="PP11" s="50">
        <f t="shared" si="66"/>
        <v>3.49</v>
      </c>
      <c r="PQ11" s="50">
        <v>4.78</v>
      </c>
      <c r="PR11" s="50">
        <v>4.71</v>
      </c>
      <c r="PS11" s="50">
        <f t="shared" si="170"/>
        <v>3.49</v>
      </c>
      <c r="PT11" s="50">
        <v>4.7699999999999996</v>
      </c>
      <c r="PU11" s="50">
        <v>4.74</v>
      </c>
      <c r="PV11" s="50">
        <f t="shared" si="67"/>
        <v>3.49</v>
      </c>
      <c r="PW11" s="50">
        <v>4.78</v>
      </c>
      <c r="PX11" s="50">
        <v>4.66</v>
      </c>
      <c r="PY11" s="50">
        <f t="shared" si="68"/>
        <v>3.49</v>
      </c>
      <c r="PZ11" s="50">
        <v>4.13</v>
      </c>
      <c r="QA11" s="50">
        <f t="shared" si="69"/>
        <v>3.49</v>
      </c>
      <c r="QB11" s="50"/>
      <c r="QC11" s="7">
        <f t="shared" si="70"/>
        <v>-1</v>
      </c>
      <c r="QD11" s="913">
        <v>2.4</v>
      </c>
      <c r="QE11" s="913">
        <v>5.43</v>
      </c>
      <c r="QF11" s="913">
        <f t="shared" si="71"/>
        <v>2.4</v>
      </c>
      <c r="QG11" s="913"/>
      <c r="QH11" s="103">
        <v>4.3099999999999996</v>
      </c>
      <c r="QI11" s="913">
        <f>MIN(QF11,QH11)</f>
        <v>2.4</v>
      </c>
      <c r="QJ11" s="913">
        <v>4.7699999999999996</v>
      </c>
      <c r="QK11" s="103">
        <v>3.97</v>
      </c>
      <c r="QL11" s="913">
        <f>MIN(QI11,QK11)</f>
        <v>2.4</v>
      </c>
      <c r="QM11" s="913">
        <v>3.85</v>
      </c>
      <c r="QN11" s="913">
        <v>4.01</v>
      </c>
      <c r="QO11" s="103">
        <v>3.95</v>
      </c>
      <c r="QP11" s="103">
        <f t="shared" si="72"/>
        <v>2.4</v>
      </c>
      <c r="QQ11" s="103">
        <v>3.85</v>
      </c>
      <c r="QR11" s="49">
        <f t="shared" si="73"/>
        <v>2.4</v>
      </c>
      <c r="QS11" s="49">
        <v>4.1100000000000003</v>
      </c>
      <c r="QT11" s="49">
        <f t="shared" si="74"/>
        <v>2.4</v>
      </c>
      <c r="QU11" s="49">
        <v>4.0999999999999996</v>
      </c>
      <c r="QV11" s="49">
        <v>4.67</v>
      </c>
      <c r="QW11" s="49">
        <f t="shared" si="75"/>
        <v>2.4</v>
      </c>
      <c r="QX11" s="49">
        <v>4.34</v>
      </c>
      <c r="QY11" s="50">
        <v>3.99</v>
      </c>
      <c r="QZ11" s="49">
        <f t="shared" si="76"/>
        <v>2.4</v>
      </c>
      <c r="RA11" s="49">
        <v>4.34</v>
      </c>
      <c r="RB11" s="50">
        <v>3.43</v>
      </c>
      <c r="RC11" s="49">
        <f t="shared" si="77"/>
        <v>2.4</v>
      </c>
      <c r="RD11" s="49">
        <v>3.43</v>
      </c>
      <c r="RE11" s="50">
        <v>3.44</v>
      </c>
      <c r="RF11" s="49">
        <f t="shared" si="78"/>
        <v>2.4</v>
      </c>
      <c r="RG11" s="50">
        <v>3.44</v>
      </c>
      <c r="RH11" s="50">
        <f t="shared" si="79"/>
        <v>2.4</v>
      </c>
      <c r="RI11" s="50">
        <v>3.13</v>
      </c>
      <c r="RJ11" s="50">
        <v>3.5670000000000002</v>
      </c>
      <c r="RK11" s="50">
        <f t="shared" si="80"/>
        <v>2.4</v>
      </c>
      <c r="RL11" s="50">
        <v>3.55</v>
      </c>
      <c r="RM11" s="50">
        <v>3.67</v>
      </c>
      <c r="RN11" s="50">
        <f t="shared" si="81"/>
        <v>2.4</v>
      </c>
      <c r="RO11" s="50">
        <v>3.45</v>
      </c>
      <c r="RP11" s="50">
        <f t="shared" si="82"/>
        <v>2.4</v>
      </c>
      <c r="RQ11" s="50">
        <v>3.53</v>
      </c>
      <c r="RR11" s="50">
        <v>3.41</v>
      </c>
      <c r="RS11" s="50">
        <f t="shared" si="160"/>
        <v>2.4</v>
      </c>
      <c r="RT11" s="50">
        <v>3.53</v>
      </c>
      <c r="RU11" s="50">
        <v>3.6</v>
      </c>
      <c r="RV11" s="50">
        <f t="shared" si="171"/>
        <v>2.4</v>
      </c>
      <c r="RW11" s="50">
        <v>3.73</v>
      </c>
      <c r="RX11" s="50">
        <v>3.53</v>
      </c>
      <c r="RY11" s="50">
        <f t="shared" si="83"/>
        <v>2.4</v>
      </c>
      <c r="RZ11" s="50">
        <v>4.0999999999999996</v>
      </c>
      <c r="SA11" s="50">
        <v>4.22</v>
      </c>
      <c r="SB11" s="50">
        <f t="shared" si="84"/>
        <v>2.4</v>
      </c>
      <c r="SC11" s="50">
        <v>4.32</v>
      </c>
      <c r="SD11" s="50">
        <f t="shared" si="172"/>
        <v>2.4</v>
      </c>
      <c r="SE11" s="50">
        <v>4.2130000000000001</v>
      </c>
      <c r="SF11" s="50">
        <v>3.56</v>
      </c>
      <c r="SG11" s="50">
        <f t="shared" si="173"/>
        <v>2.4</v>
      </c>
      <c r="SH11" s="50">
        <v>3.55</v>
      </c>
      <c r="SI11" s="7">
        <f t="shared" si="85"/>
        <v>0.47916666666666663</v>
      </c>
      <c r="SJ11" s="103">
        <v>3.97</v>
      </c>
      <c r="SK11" s="103">
        <v>4.59</v>
      </c>
      <c r="SL11" s="53">
        <f t="shared" si="174"/>
        <v>3.97</v>
      </c>
      <c r="SM11" s="1049">
        <v>4.55</v>
      </c>
      <c r="SN11" s="77">
        <v>4.4400000000000004</v>
      </c>
      <c r="SO11" s="49">
        <f t="shared" si="86"/>
        <v>3.97</v>
      </c>
      <c r="SP11" s="77">
        <v>4.55</v>
      </c>
      <c r="SQ11" s="49">
        <v>4.87</v>
      </c>
      <c r="SR11" s="49">
        <f t="shared" si="175"/>
        <v>3.97</v>
      </c>
      <c r="SS11" s="49">
        <v>4.8600000000000003</v>
      </c>
      <c r="ST11" s="49">
        <f t="shared" si="87"/>
        <v>3.97</v>
      </c>
      <c r="SU11" s="49">
        <v>4.8600000000000003</v>
      </c>
      <c r="SV11" s="50">
        <v>4.8899999999999997</v>
      </c>
      <c r="SW11" s="49">
        <f t="shared" si="88"/>
        <v>3.97</v>
      </c>
      <c r="SX11" s="49">
        <v>4.71</v>
      </c>
      <c r="SY11" s="50">
        <v>5.008</v>
      </c>
      <c r="SZ11" s="49">
        <f t="shared" si="89"/>
        <v>3.97</v>
      </c>
      <c r="TA11" s="49">
        <v>5.01</v>
      </c>
      <c r="TB11" s="50">
        <v>5.01</v>
      </c>
      <c r="TC11" s="49">
        <f t="shared" si="90"/>
        <v>3.97</v>
      </c>
      <c r="TD11" s="49">
        <v>5</v>
      </c>
      <c r="TE11" s="50">
        <v>5</v>
      </c>
      <c r="TF11" s="49">
        <f t="shared" si="91"/>
        <v>3.97</v>
      </c>
      <c r="TG11" s="49">
        <v>5.01</v>
      </c>
      <c r="TH11" s="50">
        <v>5.03</v>
      </c>
      <c r="TI11" s="49">
        <f t="shared" si="92"/>
        <v>3.97</v>
      </c>
      <c r="TJ11" s="50">
        <v>4.04</v>
      </c>
      <c r="TK11" s="50">
        <f t="shared" si="93"/>
        <v>3.97</v>
      </c>
      <c r="TL11" s="50">
        <v>4.0999999999999996</v>
      </c>
      <c r="TM11" s="50">
        <v>4.0199999999999996</v>
      </c>
      <c r="TN11" s="50">
        <f t="shared" si="94"/>
        <v>3.97</v>
      </c>
      <c r="TO11" s="50">
        <v>4.22</v>
      </c>
      <c r="TP11" s="50">
        <v>3.99</v>
      </c>
      <c r="TQ11" s="50">
        <f t="shared" si="95"/>
        <v>3.97</v>
      </c>
      <c r="TR11" s="50">
        <v>4.17</v>
      </c>
      <c r="TS11" s="50">
        <v>4.0199999999999996</v>
      </c>
      <c r="TT11" s="50">
        <f t="shared" si="96"/>
        <v>3.97</v>
      </c>
      <c r="TU11" s="50">
        <v>4.0670000000000002</v>
      </c>
      <c r="TV11" s="50">
        <f t="shared" si="176"/>
        <v>3.97</v>
      </c>
      <c r="TW11" s="50">
        <v>4.22</v>
      </c>
      <c r="TX11" s="50">
        <v>4.1100000000000003</v>
      </c>
      <c r="TY11" s="50">
        <f t="shared" si="97"/>
        <v>3.97</v>
      </c>
      <c r="TZ11" s="50">
        <v>4.09</v>
      </c>
      <c r="UA11" s="50">
        <v>4.05</v>
      </c>
      <c r="UB11" s="50">
        <f t="shared" si="98"/>
        <v>3.97</v>
      </c>
      <c r="UC11" s="50">
        <v>3.99</v>
      </c>
      <c r="UD11" s="50">
        <f t="shared" si="177"/>
        <v>3.97</v>
      </c>
      <c r="UE11" s="50">
        <v>4.12</v>
      </c>
      <c r="UF11" s="7">
        <f t="shared" si="99"/>
        <v>3.7783375314861437E-2</v>
      </c>
      <c r="UG11" s="913">
        <v>4.3670000000000009</v>
      </c>
      <c r="UH11" s="49">
        <v>4.43</v>
      </c>
      <c r="UI11" s="913">
        <f t="shared" si="100"/>
        <v>4.3670000000000009</v>
      </c>
      <c r="UJ11" s="53">
        <v>4.41</v>
      </c>
      <c r="UK11" s="77">
        <v>4.45</v>
      </c>
      <c r="UL11" s="49">
        <f t="shared" si="101"/>
        <v>4.3670000000000009</v>
      </c>
      <c r="UM11" s="49">
        <v>4.4400000000000004</v>
      </c>
      <c r="UN11" s="49">
        <f t="shared" si="102"/>
        <v>4.3670000000000009</v>
      </c>
      <c r="UO11" s="53">
        <v>4.3879999999999999</v>
      </c>
      <c r="UP11" s="53">
        <f t="shared" si="103"/>
        <v>4.3670000000000009</v>
      </c>
      <c r="UQ11" s="53">
        <v>4.3899999999999997</v>
      </c>
      <c r="UR11" s="53">
        <v>4.5999999999999996</v>
      </c>
      <c r="US11" s="1042">
        <v>4.42</v>
      </c>
      <c r="UT11" s="53">
        <f t="shared" si="104"/>
        <v>4.3670000000000009</v>
      </c>
      <c r="UU11" s="53">
        <v>4.5599999999999996</v>
      </c>
      <c r="UV11" s="53">
        <v>4.5599999999999996</v>
      </c>
      <c r="UW11" s="53">
        <v>4.51</v>
      </c>
      <c r="UX11" s="1042">
        <v>4.37</v>
      </c>
      <c r="UY11" s="1042">
        <v>4.4000000000000004</v>
      </c>
      <c r="UZ11" s="53">
        <f t="shared" si="105"/>
        <v>4.3670000000000009</v>
      </c>
      <c r="VA11" s="1042">
        <v>4.4000000000000004</v>
      </c>
      <c r="VB11" s="1042">
        <v>4.43</v>
      </c>
      <c r="VC11" s="1042">
        <f t="shared" si="106"/>
        <v>4.3670000000000009</v>
      </c>
      <c r="VD11" s="1042">
        <v>4.4400000000000004</v>
      </c>
      <c r="VE11" s="1042">
        <v>4.54</v>
      </c>
      <c r="VF11" s="1042">
        <f t="shared" si="107"/>
        <v>4.3670000000000009</v>
      </c>
      <c r="VG11" s="1042">
        <v>4.55</v>
      </c>
      <c r="VH11" s="1042">
        <v>4.54</v>
      </c>
      <c r="VI11" s="1042">
        <f t="shared" si="108"/>
        <v>4.3670000000000009</v>
      </c>
      <c r="VJ11" s="1042">
        <v>4.38</v>
      </c>
      <c r="VK11" s="1042">
        <v>4.34</v>
      </c>
      <c r="VL11" s="1042">
        <v>4.41</v>
      </c>
      <c r="VM11" s="1042">
        <v>4.4400000000000004</v>
      </c>
      <c r="VN11" s="1042">
        <f t="shared" si="109"/>
        <v>4.3670000000000009</v>
      </c>
      <c r="VO11" s="1042">
        <v>4.4000000000000004</v>
      </c>
      <c r="VP11" s="1042">
        <v>4.431</v>
      </c>
      <c r="VQ11" s="1042">
        <v>4.4400000000000004</v>
      </c>
      <c r="VR11" s="1042">
        <v>4.4214000000000002</v>
      </c>
      <c r="VS11" s="1042">
        <f t="shared" si="110"/>
        <v>4.3670000000000009</v>
      </c>
      <c r="VT11" s="1042">
        <v>4.6399999999999997</v>
      </c>
      <c r="VU11" s="1042">
        <f t="shared" si="111"/>
        <v>4.3670000000000009</v>
      </c>
      <c r="VV11" s="1042">
        <v>4.59</v>
      </c>
      <c r="VW11" s="1042">
        <v>4.5949999999999998</v>
      </c>
      <c r="VX11" s="1042">
        <f t="shared" si="3"/>
        <v>4.3670000000000009</v>
      </c>
      <c r="VY11" s="1042">
        <v>4.4000000000000004</v>
      </c>
      <c r="VZ11" s="1042">
        <v>4.43</v>
      </c>
      <c r="WA11" s="1042">
        <v>4.45</v>
      </c>
      <c r="WB11" s="1042">
        <v>4.51</v>
      </c>
      <c r="WC11" s="1042">
        <f t="shared" si="112"/>
        <v>4.3670000000000009</v>
      </c>
      <c r="WD11" s="1042">
        <v>4.32</v>
      </c>
      <c r="WE11" s="1042">
        <v>4.38</v>
      </c>
      <c r="WF11" s="50">
        <f t="shared" si="113"/>
        <v>4.3670000000000009</v>
      </c>
      <c r="WG11" s="1042">
        <v>4.41</v>
      </c>
      <c r="WH11" s="50">
        <f t="shared" si="114"/>
        <v>4.3670000000000009</v>
      </c>
      <c r="WI11" s="1042"/>
      <c r="WJ11" s="1042">
        <v>4.45</v>
      </c>
      <c r="WK11" s="1042">
        <f t="shared" si="115"/>
        <v>4.3670000000000009</v>
      </c>
      <c r="WL11" s="1042"/>
      <c r="WM11" s="50">
        <v>4.41</v>
      </c>
      <c r="WN11" s="50">
        <f t="shared" si="178"/>
        <v>4.3670000000000009</v>
      </c>
      <c r="WO11" s="50"/>
      <c r="WP11" s="50">
        <v>4.47</v>
      </c>
      <c r="WQ11" s="50">
        <v>4.41</v>
      </c>
      <c r="WR11" s="50">
        <f t="shared" si="116"/>
        <v>4.3670000000000009</v>
      </c>
      <c r="WS11" s="50"/>
      <c r="WT11" s="50"/>
      <c r="WU11" s="7">
        <f t="shared" si="117"/>
        <v>-1</v>
      </c>
      <c r="WV11" s="7">
        <f t="shared" si="118"/>
        <v>-1</v>
      </c>
      <c r="WW11" s="7">
        <f t="shared" si="4"/>
        <v>3.2745591939546341E-2</v>
      </c>
      <c r="WX11" s="1309">
        <v>3.69</v>
      </c>
      <c r="WY11" s="37">
        <v>3.85</v>
      </c>
      <c r="WZ11" s="1049">
        <v>3.71</v>
      </c>
      <c r="XA11" s="37">
        <f t="shared" si="119"/>
        <v>3.69</v>
      </c>
      <c r="XB11" s="37">
        <v>3.84</v>
      </c>
      <c r="XC11" s="1042">
        <v>3.75</v>
      </c>
      <c r="XD11" s="37">
        <f t="shared" si="5"/>
        <v>3.69</v>
      </c>
      <c r="XE11" s="1042">
        <v>3.74</v>
      </c>
      <c r="XF11" s="37">
        <f t="shared" si="120"/>
        <v>3.69</v>
      </c>
      <c r="XG11" s="1042">
        <v>3.74</v>
      </c>
      <c r="XH11" s="37">
        <f t="shared" si="121"/>
        <v>3.69</v>
      </c>
      <c r="XI11" s="1042">
        <v>3.72</v>
      </c>
      <c r="XJ11" s="37">
        <f t="shared" si="122"/>
        <v>3.69</v>
      </c>
      <c r="XK11" s="1042">
        <v>3.85</v>
      </c>
      <c r="XL11" s="1042">
        <f t="shared" si="123"/>
        <v>3.69</v>
      </c>
      <c r="XM11" s="50">
        <v>3.73</v>
      </c>
      <c r="XN11" s="1042">
        <f t="shared" si="179"/>
        <v>3.69</v>
      </c>
      <c r="XO11" s="1042">
        <v>3.75</v>
      </c>
      <c r="XP11" s="50">
        <v>3.73</v>
      </c>
      <c r="XQ11" s="1042">
        <f t="shared" si="180"/>
        <v>3.69</v>
      </c>
      <c r="XR11" s="1042">
        <v>3.74</v>
      </c>
      <c r="XS11" s="1223">
        <f t="shared" si="125"/>
        <v>1.3550135501355086E-2</v>
      </c>
      <c r="XT11" s="1312">
        <v>3.66</v>
      </c>
      <c r="XU11" s="38">
        <v>3.61</v>
      </c>
      <c r="XV11" s="38">
        <f t="shared" si="126"/>
        <v>3.61</v>
      </c>
      <c r="XW11" s="1042">
        <v>3.67</v>
      </c>
      <c r="XX11" s="38">
        <f t="shared" si="127"/>
        <v>3.61</v>
      </c>
      <c r="XY11" s="1042">
        <v>3.67</v>
      </c>
      <c r="XZ11" s="38">
        <f t="shared" si="128"/>
        <v>3.61</v>
      </c>
      <c r="YA11" s="1042">
        <v>3.72</v>
      </c>
      <c r="YB11" s="38">
        <f t="shared" si="129"/>
        <v>3.61</v>
      </c>
      <c r="YC11" s="1042">
        <v>3.65</v>
      </c>
      <c r="YD11" s="37">
        <f t="shared" si="130"/>
        <v>3.61</v>
      </c>
      <c r="YE11" s="1042">
        <v>3.92</v>
      </c>
      <c r="YF11" s="1042">
        <f t="shared" si="181"/>
        <v>3.61</v>
      </c>
      <c r="YG11" s="1042">
        <v>3.64</v>
      </c>
      <c r="YH11" s="50">
        <v>3.74</v>
      </c>
      <c r="YI11" s="50">
        <f t="shared" si="182"/>
        <v>3.61</v>
      </c>
      <c r="YJ11" s="1042">
        <v>3.63</v>
      </c>
      <c r="YK11" s="50">
        <v>3.74</v>
      </c>
      <c r="YL11" s="1042">
        <f t="shared" si="131"/>
        <v>3.61</v>
      </c>
      <c r="YM11" s="1042">
        <v>3.64</v>
      </c>
      <c r="YN11" s="1223">
        <f t="shared" si="132"/>
        <v>8.3102493074792942E-3</v>
      </c>
      <c r="YO11" s="52">
        <v>4.3670000000000009</v>
      </c>
      <c r="YP11" s="52">
        <v>4.4800000000000004</v>
      </c>
      <c r="YQ11" s="52">
        <v>4.5199999999999996</v>
      </c>
      <c r="YR11" s="52">
        <v>4.5599999999999996</v>
      </c>
      <c r="YS11" s="52">
        <f t="shared" si="133"/>
        <v>4.3670000000000009</v>
      </c>
      <c r="YT11" s="52">
        <v>4.4000000000000004</v>
      </c>
      <c r="YU11" s="52">
        <f t="shared" si="134"/>
        <v>4.3670000000000009</v>
      </c>
      <c r="YV11" s="52">
        <v>4.4800000000000004</v>
      </c>
      <c r="YW11" s="52">
        <f t="shared" si="135"/>
        <v>4.3670000000000009</v>
      </c>
      <c r="YX11" s="52">
        <v>4.4400000000000004</v>
      </c>
      <c r="YY11" s="52">
        <v>4.6100000000000003</v>
      </c>
      <c r="YZ11" s="52">
        <f t="shared" si="183"/>
        <v>4.3670000000000009</v>
      </c>
      <c r="ZA11" s="52">
        <v>4.4400000000000004</v>
      </c>
      <c r="ZB11" s="58">
        <v>4.72</v>
      </c>
      <c r="ZC11" s="52">
        <f t="shared" si="184"/>
        <v>4.3670000000000009</v>
      </c>
      <c r="ZD11" s="37">
        <v>4.57</v>
      </c>
      <c r="ZE11" s="52">
        <v>4.71</v>
      </c>
      <c r="ZF11" s="27">
        <f t="shared" si="136"/>
        <v>4.3670000000000009</v>
      </c>
      <c r="ZG11" s="49">
        <v>4.4800000000000004</v>
      </c>
      <c r="ZH11" s="53">
        <f t="shared" si="137"/>
        <v>4.3670000000000009</v>
      </c>
      <c r="ZI11" s="49">
        <v>4.4800000000000004</v>
      </c>
      <c r="ZJ11" s="1042">
        <f t="shared" si="138"/>
        <v>4.3670000000000009</v>
      </c>
      <c r="ZK11" s="27">
        <v>4.3</v>
      </c>
      <c r="ZL11" s="6">
        <f t="shared" si="139"/>
        <v>-1.5342340279368226E-2</v>
      </c>
      <c r="ZM11" s="1042">
        <v>4.3</v>
      </c>
      <c r="ZN11" s="1042">
        <v>4.33</v>
      </c>
      <c r="ZO11" s="1042">
        <v>4.3600000000000003</v>
      </c>
      <c r="ZP11" s="1042">
        <f t="shared" si="140"/>
        <v>4.3</v>
      </c>
      <c r="ZQ11" s="913">
        <v>4.32</v>
      </c>
      <c r="ZR11" s="53">
        <f t="shared" si="141"/>
        <v>4.3</v>
      </c>
      <c r="ZS11" s="1042">
        <v>4.34</v>
      </c>
      <c r="ZT11" s="913">
        <v>4.3499999999999996</v>
      </c>
      <c r="ZU11" s="53">
        <f t="shared" si="142"/>
        <v>4.3</v>
      </c>
      <c r="ZV11" s="913">
        <v>4.32</v>
      </c>
      <c r="ZW11" s="36">
        <f t="shared" si="143"/>
        <v>4.3</v>
      </c>
      <c r="ZX11" s="52"/>
      <c r="ZY11" s="58">
        <v>4.57</v>
      </c>
      <c r="ZZ11" s="52">
        <f t="shared" si="144"/>
        <v>4.3</v>
      </c>
      <c r="AAA11" s="49">
        <v>4.5199999999999996</v>
      </c>
      <c r="AAB11" s="27">
        <f t="shared" si="156"/>
        <v>4.3</v>
      </c>
      <c r="AAC11" s="59">
        <v>4.49</v>
      </c>
      <c r="AAD11" s="49">
        <v>4.5199999999999996</v>
      </c>
      <c r="AAE11" s="1042">
        <f t="shared" si="145"/>
        <v>4.3</v>
      </c>
      <c r="AAF11" s="1042"/>
      <c r="AAG11" s="7">
        <f t="shared" si="146"/>
        <v>-1</v>
      </c>
      <c r="AAH11" s="32">
        <v>3.88</v>
      </c>
      <c r="AAI11" s="58">
        <f t="shared" si="6"/>
        <v>3.88</v>
      </c>
      <c r="AAJ11" s="58">
        <v>3.99</v>
      </c>
      <c r="AAK11" s="58">
        <v>3.96</v>
      </c>
      <c r="AAL11" s="58">
        <v>3.88</v>
      </c>
      <c r="AAM11" s="58">
        <f t="shared" si="147"/>
        <v>3.88</v>
      </c>
      <c r="AAN11" s="58"/>
      <c r="AAO11" s="7">
        <f t="shared" si="148"/>
        <v>-1</v>
      </c>
      <c r="AAP11" s="58">
        <v>3.98</v>
      </c>
      <c r="AAQ11" s="58">
        <f t="shared" si="7"/>
        <v>3.98</v>
      </c>
      <c r="AAR11" s="53">
        <v>4.1100000000000003</v>
      </c>
      <c r="AAS11" s="58">
        <v>3.98</v>
      </c>
      <c r="AAT11" s="53">
        <f t="shared" si="185"/>
        <v>3.98</v>
      </c>
      <c r="AAU11" s="1042">
        <v>4.21</v>
      </c>
      <c r="AAV11" s="58">
        <v>3.98</v>
      </c>
      <c r="AAW11" s="53">
        <f t="shared" si="149"/>
        <v>3.98</v>
      </c>
      <c r="AAX11" s="1042"/>
      <c r="AAY11" s="1223">
        <f t="shared" si="150"/>
        <v>-1</v>
      </c>
      <c r="AAZ11" s="11">
        <v>3.77</v>
      </c>
      <c r="ABA11" s="53">
        <f t="shared" si="8"/>
        <v>3.77</v>
      </c>
      <c r="ABB11" s="53">
        <v>3.84</v>
      </c>
      <c r="ABC11" s="11">
        <v>3.77</v>
      </c>
      <c r="ABD11" s="1042">
        <f t="shared" si="151"/>
        <v>3.77</v>
      </c>
      <c r="ABE11" s="1042"/>
      <c r="ABF11" s="1223">
        <f t="shared" si="152"/>
        <v>-1</v>
      </c>
      <c r="ABG11" s="1521" t="s">
        <v>3101</v>
      </c>
      <c r="ABH11" s="1521"/>
      <c r="ABI11" s="1118" t="s">
        <v>3102</v>
      </c>
      <c r="ABJ11" s="15"/>
      <c r="ABK11" s="14" t="str">
        <f t="shared" si="9"/>
        <v xml:space="preserve">1. Better than baseline </v>
      </c>
      <c r="ABL11" s="14" t="str">
        <f t="shared" si="10"/>
        <v>4.Blocker/Not Executed</v>
      </c>
      <c r="ABM11" s="14" t="str">
        <f t="shared" si="11"/>
        <v>4.Blocker/Not Executed</v>
      </c>
      <c r="ABN11" s="14" t="str">
        <f t="shared" si="12"/>
        <v>2. Within 10% deviation from baseline</v>
      </c>
      <c r="ABO11" s="14" t="str">
        <f t="shared" si="13"/>
        <v xml:space="preserve">1. Better than baseline </v>
      </c>
      <c r="ABP11" s="14" t="str">
        <f t="shared" si="14"/>
        <v xml:space="preserve">1. Better than baseline </v>
      </c>
      <c r="ABQ11" s="14" t="str">
        <f t="shared" si="15"/>
        <v xml:space="preserve">1. Better than baseline </v>
      </c>
      <c r="ABR11" s="14" t="str">
        <f t="shared" si="16"/>
        <v xml:space="preserve">1. Better than baseline </v>
      </c>
      <c r="ABS11" s="14" t="str">
        <f t="shared" si="17"/>
        <v>3. Missing baseline</v>
      </c>
      <c r="ABT11" s="14" t="str">
        <f t="shared" si="18"/>
        <v>2. Within 10% deviation from baseline</v>
      </c>
      <c r="ABU11" s="14" t="str">
        <f t="shared" si="19"/>
        <v xml:space="preserve">1. Better than baseline </v>
      </c>
      <c r="ABV11" s="15" t="str">
        <f t="shared" si="20"/>
        <v>2. Within 10% deviation from baseline</v>
      </c>
      <c r="ABW11" s="15" t="str">
        <f t="shared" si="153"/>
        <v>2. Within 10% deviation from baseline</v>
      </c>
      <c r="ABX11" s="15" t="str">
        <f t="shared" si="154"/>
        <v xml:space="preserve">1. Better than baseline </v>
      </c>
      <c r="ABY11" s="15" t="str">
        <f t="shared" si="155"/>
        <v xml:space="preserve">1. Better than baseline </v>
      </c>
    </row>
    <row r="12" spans="1:753" ht="15" thickBot="1" x14ac:dyDescent="0.4">
      <c r="A12" s="358">
        <v>10</v>
      </c>
      <c r="B12" s="358" t="s">
        <v>19</v>
      </c>
      <c r="C12" s="358" t="s">
        <v>1254</v>
      </c>
      <c r="D12" s="185" t="s">
        <v>3103</v>
      </c>
      <c r="E12" s="185" t="s">
        <v>3103</v>
      </c>
      <c r="F12" s="185" t="s">
        <v>3104</v>
      </c>
      <c r="G12" s="893" t="s">
        <v>3105</v>
      </c>
      <c r="H12" s="884" t="s">
        <v>1502</v>
      </c>
      <c r="I12" s="66" t="s">
        <v>1502</v>
      </c>
      <c r="J12" s="66" t="s">
        <v>1502</v>
      </c>
      <c r="K12" s="66" t="s">
        <v>1502</v>
      </c>
      <c r="L12" s="66" t="s">
        <v>1502</v>
      </c>
      <c r="M12" s="66" t="s">
        <v>1502</v>
      </c>
      <c r="N12" s="66" t="s">
        <v>1502</v>
      </c>
      <c r="O12" s="66" t="s">
        <v>1502</v>
      </c>
      <c r="P12" s="66" t="s">
        <v>1502</v>
      </c>
      <c r="Q12" s="66" t="s">
        <v>1502</v>
      </c>
      <c r="R12" s="56" t="s">
        <v>1502</v>
      </c>
      <c r="S12" s="66" t="s">
        <v>1502</v>
      </c>
      <c r="T12" s="66" t="s">
        <v>1502</v>
      </c>
      <c r="U12" s="66" t="s">
        <v>1502</v>
      </c>
      <c r="V12" s="66" t="s">
        <v>1502</v>
      </c>
      <c r="W12" s="66" t="s">
        <v>1502</v>
      </c>
      <c r="X12" s="66" t="s">
        <v>1502</v>
      </c>
      <c r="Y12" s="66" t="s">
        <v>1502</v>
      </c>
      <c r="Z12" s="66" t="s">
        <v>1502</v>
      </c>
      <c r="AA12" s="66" t="s">
        <v>1502</v>
      </c>
      <c r="AB12" s="66" t="s">
        <v>1502</v>
      </c>
      <c r="AC12" s="66" t="s">
        <v>1502</v>
      </c>
      <c r="AD12" s="66"/>
      <c r="AE12" s="66" t="s">
        <v>1502</v>
      </c>
      <c r="AF12" s="66" t="s">
        <v>1502</v>
      </c>
      <c r="AG12" s="66" t="s">
        <v>1502</v>
      </c>
      <c r="AH12" s="66" t="s">
        <v>1502</v>
      </c>
      <c r="AI12" s="66" t="s">
        <v>1502</v>
      </c>
      <c r="AJ12" s="66" t="s">
        <v>1502</v>
      </c>
      <c r="AK12" s="66" t="s">
        <v>1502</v>
      </c>
      <c r="AL12" s="66" t="s">
        <v>1502</v>
      </c>
      <c r="AM12" s="66" t="s">
        <v>1502</v>
      </c>
      <c r="AN12" s="41" t="s">
        <v>1502</v>
      </c>
      <c r="AO12" s="41" t="s">
        <v>1502</v>
      </c>
      <c r="AP12" s="66" t="s">
        <v>1502</v>
      </c>
      <c r="AQ12" s="41" t="s">
        <v>1502</v>
      </c>
      <c r="AR12" s="41" t="s">
        <v>1502</v>
      </c>
      <c r="AS12" s="41" t="s">
        <v>1502</v>
      </c>
      <c r="AT12" s="41" t="s">
        <v>1502</v>
      </c>
      <c r="AU12" s="132" t="s">
        <v>1502</v>
      </c>
      <c r="AV12" s="132" t="s">
        <v>1502</v>
      </c>
      <c r="AW12" s="132" t="s">
        <v>1502</v>
      </c>
      <c r="AX12" s="66" t="s">
        <v>1502</v>
      </c>
      <c r="AY12" s="41"/>
      <c r="AZ12" s="888"/>
      <c r="BA12" s="884" t="s">
        <v>1502</v>
      </c>
      <c r="BB12" s="884" t="s">
        <v>1502</v>
      </c>
      <c r="BC12" s="884" t="s">
        <v>1502</v>
      </c>
      <c r="BD12" s="884" t="s">
        <v>1502</v>
      </c>
      <c r="BE12" s="884" t="s">
        <v>1502</v>
      </c>
      <c r="BF12" s="884" t="s">
        <v>1502</v>
      </c>
      <c r="BG12" s="884" t="s">
        <v>1502</v>
      </c>
      <c r="BH12" s="884" t="s">
        <v>1502</v>
      </c>
      <c r="BI12" s="884" t="s">
        <v>1502</v>
      </c>
      <c r="BJ12" s="884" t="s">
        <v>1502</v>
      </c>
      <c r="BK12" s="884" t="s">
        <v>1502</v>
      </c>
      <c r="BL12" s="884" t="s">
        <v>1502</v>
      </c>
      <c r="BM12" s="884" t="s">
        <v>1502</v>
      </c>
      <c r="BN12" s="884" t="s">
        <v>1502</v>
      </c>
      <c r="BO12" s="884" t="s">
        <v>1502</v>
      </c>
      <c r="BP12" s="884" t="s">
        <v>1502</v>
      </c>
      <c r="BQ12" s="884" t="s">
        <v>1502</v>
      </c>
      <c r="BR12" s="884"/>
      <c r="BS12" s="884" t="s">
        <v>1502</v>
      </c>
      <c r="BT12" s="884"/>
      <c r="BU12" s="888"/>
      <c r="BV12" s="884" t="s">
        <v>1502</v>
      </c>
      <c r="BW12" s="884" t="s">
        <v>1502</v>
      </c>
      <c r="BX12" s="884" t="s">
        <v>1502</v>
      </c>
      <c r="BY12" s="884" t="s">
        <v>1502</v>
      </c>
      <c r="BZ12" s="884" t="s">
        <v>1502</v>
      </c>
      <c r="CA12" s="884" t="s">
        <v>1502</v>
      </c>
      <c r="CB12" s="884" t="s">
        <v>1502</v>
      </c>
      <c r="CC12" s="884" t="s">
        <v>1502</v>
      </c>
      <c r="CD12" s="884" t="s">
        <v>1502</v>
      </c>
      <c r="CE12" s="884" t="s">
        <v>1502</v>
      </c>
      <c r="CF12" s="884" t="s">
        <v>1502</v>
      </c>
      <c r="CG12" s="884" t="s">
        <v>1502</v>
      </c>
      <c r="CH12" s="884" t="s">
        <v>1502</v>
      </c>
      <c r="CI12" s="884" t="s">
        <v>1502</v>
      </c>
      <c r="CJ12" s="884" t="s">
        <v>1502</v>
      </c>
      <c r="CK12" s="884" t="s">
        <v>1502</v>
      </c>
      <c r="CL12" s="884" t="s">
        <v>1502</v>
      </c>
      <c r="CM12" s="884" t="s">
        <v>1502</v>
      </c>
      <c r="CN12" s="884" t="s">
        <v>1502</v>
      </c>
      <c r="CO12" s="884"/>
      <c r="CP12" s="884" t="s">
        <v>1502</v>
      </c>
      <c r="CQ12" s="884" t="s">
        <v>1502</v>
      </c>
      <c r="CR12" s="884" t="s">
        <v>1502</v>
      </c>
      <c r="CS12" s="884" t="s">
        <v>1502</v>
      </c>
      <c r="CT12" s="884" t="s">
        <v>1502</v>
      </c>
      <c r="CU12" s="884" t="s">
        <v>1502</v>
      </c>
      <c r="CV12" s="884" t="s">
        <v>1502</v>
      </c>
      <c r="CW12" s="884" t="s">
        <v>1502</v>
      </c>
      <c r="CX12" s="884" t="s">
        <v>1502</v>
      </c>
      <c r="CY12" s="884" t="s">
        <v>1502</v>
      </c>
      <c r="CZ12" s="884" t="s">
        <v>1502</v>
      </c>
      <c r="DA12" s="884" t="s">
        <v>1502</v>
      </c>
      <c r="DB12" s="884" t="s">
        <v>1502</v>
      </c>
      <c r="DC12" s="215" t="s">
        <v>1502</v>
      </c>
      <c r="DD12" s="215" t="s">
        <v>1502</v>
      </c>
      <c r="DE12" s="215" t="s">
        <v>1502</v>
      </c>
      <c r="DF12" s="215" t="s">
        <v>1502</v>
      </c>
      <c r="DG12" s="215" t="s">
        <v>1502</v>
      </c>
      <c r="DH12" s="215" t="s">
        <v>1502</v>
      </c>
      <c r="DI12" s="215" t="s">
        <v>1502</v>
      </c>
      <c r="DJ12" s="215" t="s">
        <v>1502</v>
      </c>
      <c r="DK12" s="215" t="s">
        <v>1502</v>
      </c>
      <c r="DL12" s="215" t="s">
        <v>1502</v>
      </c>
      <c r="DM12" s="56" t="s">
        <v>1502</v>
      </c>
      <c r="DN12" s="41" t="s">
        <v>1502</v>
      </c>
      <c r="DO12" s="41" t="s">
        <v>1502</v>
      </c>
      <c r="DP12" s="357"/>
      <c r="DQ12" s="884" t="s">
        <v>1502</v>
      </c>
      <c r="DR12" s="884" t="s">
        <v>1502</v>
      </c>
      <c r="DS12" s="884" t="s">
        <v>1502</v>
      </c>
      <c r="DT12" s="884" t="s">
        <v>1502</v>
      </c>
      <c r="DU12" s="884" t="s">
        <v>1502</v>
      </c>
      <c r="DV12" s="884" t="s">
        <v>1502</v>
      </c>
      <c r="DW12" s="884" t="s">
        <v>1502</v>
      </c>
      <c r="DX12" s="884" t="s">
        <v>1502</v>
      </c>
      <c r="DY12" s="884" t="s">
        <v>1502</v>
      </c>
      <c r="DZ12" s="884" t="s">
        <v>1502</v>
      </c>
      <c r="EA12" s="884" t="s">
        <v>1502</v>
      </c>
      <c r="EB12" s="884" t="s">
        <v>1502</v>
      </c>
      <c r="EC12" s="884" t="s">
        <v>1502</v>
      </c>
      <c r="ED12" s="884" t="s">
        <v>1502</v>
      </c>
      <c r="EE12" s="884" t="s">
        <v>1502</v>
      </c>
      <c r="EF12" s="884" t="s">
        <v>1502</v>
      </c>
      <c r="EG12" s="884" t="s">
        <v>1502</v>
      </c>
      <c r="EH12" s="884" t="s">
        <v>1502</v>
      </c>
      <c r="EI12" s="884" t="s">
        <v>1502</v>
      </c>
      <c r="EJ12" s="884" t="s">
        <v>1502</v>
      </c>
      <c r="EK12" s="884" t="s">
        <v>1502</v>
      </c>
      <c r="EL12" s="884" t="s">
        <v>1502</v>
      </c>
      <c r="EM12" s="884" t="s">
        <v>1502</v>
      </c>
      <c r="EN12" s="884" t="s">
        <v>1502</v>
      </c>
      <c r="EO12" s="884" t="s">
        <v>1502</v>
      </c>
      <c r="EP12" s="884" t="s">
        <v>1502</v>
      </c>
      <c r="EQ12" s="884" t="s">
        <v>1502</v>
      </c>
      <c r="ER12" s="884" t="s">
        <v>1502</v>
      </c>
      <c r="ES12" s="884" t="s">
        <v>1502</v>
      </c>
      <c r="ET12" s="215" t="s">
        <v>1502</v>
      </c>
      <c r="EU12" s="884" t="s">
        <v>1502</v>
      </c>
      <c r="EV12" s="215" t="s">
        <v>1502</v>
      </c>
      <c r="EW12" s="215" t="s">
        <v>1502</v>
      </c>
      <c r="EX12" s="215"/>
      <c r="EY12" s="215" t="s">
        <v>1502</v>
      </c>
      <c r="EZ12" s="215" t="s">
        <v>1502</v>
      </c>
      <c r="FA12" s="215" t="s">
        <v>1502</v>
      </c>
      <c r="FB12" s="215" t="s">
        <v>1502</v>
      </c>
      <c r="FC12" s="884" t="s">
        <v>1502</v>
      </c>
      <c r="FD12" s="41" t="s">
        <v>1502</v>
      </c>
      <c r="FE12" s="41" t="s">
        <v>1502</v>
      </c>
      <c r="FF12" s="357"/>
      <c r="FG12" s="186" t="s">
        <v>1502</v>
      </c>
      <c r="FH12" s="186" t="s">
        <v>1502</v>
      </c>
      <c r="FI12" s="186" t="s">
        <v>1502</v>
      </c>
      <c r="FJ12" s="186" t="s">
        <v>1502</v>
      </c>
      <c r="FK12" s="186" t="s">
        <v>1502</v>
      </c>
      <c r="FL12" s="186" t="s">
        <v>1502</v>
      </c>
      <c r="FM12" s="186" t="s">
        <v>1502</v>
      </c>
      <c r="FN12" s="186" t="s">
        <v>1502</v>
      </c>
      <c r="FO12" s="186" t="s">
        <v>1502</v>
      </c>
      <c r="FP12" s="186" t="s">
        <v>1502</v>
      </c>
      <c r="FQ12" s="186" t="s">
        <v>1502</v>
      </c>
      <c r="FR12" s="186" t="s">
        <v>1502</v>
      </c>
      <c r="FS12" s="884">
        <v>0.9</v>
      </c>
      <c r="FT12" s="186" t="s">
        <v>1502</v>
      </c>
      <c r="FU12" s="884">
        <v>0.9</v>
      </c>
      <c r="FV12" s="884">
        <v>0.91</v>
      </c>
      <c r="FW12" s="884">
        <v>0.9</v>
      </c>
      <c r="FX12" s="884">
        <v>0.88</v>
      </c>
      <c r="FY12" s="884">
        <f>MIN(FW12,FX12)</f>
        <v>0.88</v>
      </c>
      <c r="FZ12" s="884">
        <v>0.93</v>
      </c>
      <c r="GA12" s="884">
        <v>0.89</v>
      </c>
      <c r="GB12" s="884">
        <f>MIN(FY12,GA12)</f>
        <v>0.88</v>
      </c>
      <c r="GC12" s="884">
        <v>0.9</v>
      </c>
      <c r="GD12" s="884">
        <v>0.84</v>
      </c>
      <c r="GE12" s="884">
        <f>MIN(GB12,GD12)</f>
        <v>0.84</v>
      </c>
      <c r="GF12" s="884">
        <v>0.85</v>
      </c>
      <c r="GG12" s="884">
        <v>0.84</v>
      </c>
      <c r="GH12" s="884">
        <v>0.83</v>
      </c>
      <c r="GI12" s="884">
        <v>0.83</v>
      </c>
      <c r="GJ12" s="884">
        <f>MIN(GE12,GI12)</f>
        <v>0.83</v>
      </c>
      <c r="GK12" s="884">
        <v>0.86</v>
      </c>
      <c r="GL12" s="884">
        <v>0.88</v>
      </c>
      <c r="GM12" s="884">
        <v>0.83</v>
      </c>
      <c r="GN12" s="884">
        <f t="shared" si="29"/>
        <v>0.83</v>
      </c>
      <c r="GO12" s="884">
        <v>0.86</v>
      </c>
      <c r="GP12" s="884">
        <v>0.85</v>
      </c>
      <c r="GQ12" s="884">
        <f t="shared" si="30"/>
        <v>0.83</v>
      </c>
      <c r="GR12" s="884">
        <v>0.83</v>
      </c>
      <c r="GS12" s="215">
        <v>0.84</v>
      </c>
      <c r="GT12" s="884">
        <f t="shared" si="159"/>
        <v>0.83</v>
      </c>
      <c r="GU12" s="884">
        <v>0.89</v>
      </c>
      <c r="GV12" s="215">
        <v>0.86</v>
      </c>
      <c r="GW12" s="884">
        <f>MIN(GT12,GV12)</f>
        <v>0.83</v>
      </c>
      <c r="GX12" s="884">
        <v>0.87</v>
      </c>
      <c r="GY12" s="215">
        <v>0.85</v>
      </c>
      <c r="GZ12" s="215">
        <f t="shared" si="163"/>
        <v>0.83</v>
      </c>
      <c r="HA12" s="215">
        <v>0.76559999999999995</v>
      </c>
      <c r="HB12" s="215">
        <v>0.88</v>
      </c>
      <c r="HC12" s="56">
        <f t="shared" si="164"/>
        <v>0.83</v>
      </c>
      <c r="HD12" s="41">
        <v>0.84</v>
      </c>
      <c r="HE12" s="215">
        <v>0.86</v>
      </c>
      <c r="HF12" s="41">
        <f t="shared" si="31"/>
        <v>0.83</v>
      </c>
      <c r="HG12" s="215">
        <v>0.9</v>
      </c>
      <c r="HH12" s="41">
        <v>0.86</v>
      </c>
      <c r="HI12" s="41">
        <f t="shared" si="32"/>
        <v>0.83</v>
      </c>
      <c r="HJ12" s="41"/>
      <c r="HK12" s="357">
        <f t="shared" si="33"/>
        <v>-1</v>
      </c>
      <c r="HL12" s="884" t="s">
        <v>1502</v>
      </c>
      <c r="HM12" s="884" t="s">
        <v>1502</v>
      </c>
      <c r="HN12" s="884" t="s">
        <v>1502</v>
      </c>
      <c r="HO12" s="884" t="s">
        <v>1502</v>
      </c>
      <c r="HP12" s="884" t="s">
        <v>1502</v>
      </c>
      <c r="HQ12" s="884" t="s">
        <v>1502</v>
      </c>
      <c r="HR12" s="884" t="s">
        <v>1502</v>
      </c>
      <c r="HS12" s="884" t="s">
        <v>1502</v>
      </c>
      <c r="HT12" s="884" t="s">
        <v>1502</v>
      </c>
      <c r="HU12" s="884" t="s">
        <v>1502</v>
      </c>
      <c r="HV12" s="884" t="s">
        <v>1502</v>
      </c>
      <c r="HW12" s="884" t="s">
        <v>1502</v>
      </c>
      <c r="HX12" s="884" t="s">
        <v>1502</v>
      </c>
      <c r="HY12" s="884" t="s">
        <v>1502</v>
      </c>
      <c r="HZ12" s="884" t="s">
        <v>1502</v>
      </c>
      <c r="IA12" s="884" t="s">
        <v>1502</v>
      </c>
      <c r="IB12" s="884" t="s">
        <v>1502</v>
      </c>
      <c r="IC12" s="884"/>
      <c r="ID12" s="884" t="s">
        <v>1502</v>
      </c>
      <c r="IE12" s="884"/>
      <c r="IF12" s="884" t="s">
        <v>1502</v>
      </c>
      <c r="IG12" s="884" t="s">
        <v>1502</v>
      </c>
      <c r="IH12" s="884" t="s">
        <v>1502</v>
      </c>
      <c r="II12" s="884" t="s">
        <v>1502</v>
      </c>
      <c r="IJ12" s="884" t="s">
        <v>1502</v>
      </c>
      <c r="IK12" s="884" t="s">
        <v>1502</v>
      </c>
      <c r="IL12" s="884" t="s">
        <v>1502</v>
      </c>
      <c r="IM12" s="884" t="s">
        <v>1502</v>
      </c>
      <c r="IN12" s="884" t="s">
        <v>1502</v>
      </c>
      <c r="IO12" s="884" t="s">
        <v>1502</v>
      </c>
      <c r="IP12" s="884" t="s">
        <v>1502</v>
      </c>
      <c r="IQ12" s="884" t="s">
        <v>1502</v>
      </c>
      <c r="IR12" s="215" t="s">
        <v>1502</v>
      </c>
      <c r="IS12" s="215" t="s">
        <v>1502</v>
      </c>
      <c r="IT12" s="884" t="s">
        <v>1502</v>
      </c>
      <c r="IU12" s="215" t="s">
        <v>1502</v>
      </c>
      <c r="IV12" s="215" t="s">
        <v>1502</v>
      </c>
      <c r="IW12" s="215" t="s">
        <v>1502</v>
      </c>
      <c r="IX12" s="215" t="s">
        <v>1502</v>
      </c>
      <c r="IY12" s="215" t="s">
        <v>1502</v>
      </c>
      <c r="IZ12" s="215" t="s">
        <v>1502</v>
      </c>
      <c r="JA12" s="215" t="s">
        <v>1502</v>
      </c>
      <c r="JB12" s="56" t="s">
        <v>1502</v>
      </c>
      <c r="JC12" s="884" t="s">
        <v>1502</v>
      </c>
      <c r="JD12" s="41" t="s">
        <v>1502</v>
      </c>
      <c r="JE12" s="41" t="s">
        <v>1502</v>
      </c>
      <c r="JF12" s="41" t="s">
        <v>1502</v>
      </c>
      <c r="JG12" s="41" t="s">
        <v>1502</v>
      </c>
      <c r="JH12" s="41" t="s">
        <v>1502</v>
      </c>
      <c r="JI12" s="41" t="s">
        <v>1502</v>
      </c>
      <c r="JJ12" s="41" t="s">
        <v>1502</v>
      </c>
      <c r="JK12" s="41" t="s">
        <v>1502</v>
      </c>
      <c r="JL12" s="50" t="s">
        <v>1502</v>
      </c>
      <c r="JM12" s="41" t="s">
        <v>1502</v>
      </c>
      <c r="JN12" s="41" t="s">
        <v>1502</v>
      </c>
      <c r="JO12" s="50" t="s">
        <v>1502</v>
      </c>
      <c r="JP12" s="49">
        <f t="shared" si="39"/>
        <v>0</v>
      </c>
      <c r="JQ12" s="41"/>
      <c r="JR12" s="50" t="s">
        <v>1502</v>
      </c>
      <c r="JS12" s="41">
        <f t="shared" si="40"/>
        <v>0</v>
      </c>
      <c r="JT12" s="41" t="s">
        <v>1502</v>
      </c>
      <c r="JU12" s="50" t="s">
        <v>1502</v>
      </c>
      <c r="JV12" s="41">
        <f t="shared" si="41"/>
        <v>0</v>
      </c>
      <c r="JW12" s="50" t="s">
        <v>1502</v>
      </c>
      <c r="JX12" s="50" t="s">
        <v>1502</v>
      </c>
      <c r="JY12" s="50">
        <f t="shared" si="42"/>
        <v>0</v>
      </c>
      <c r="JZ12" s="50" t="s">
        <v>1502</v>
      </c>
      <c r="KA12" s="50">
        <f t="shared" si="43"/>
        <v>0</v>
      </c>
      <c r="KB12" s="50" t="s">
        <v>1502</v>
      </c>
      <c r="KC12" s="50" t="s">
        <v>1502</v>
      </c>
      <c r="KD12" s="50" t="s">
        <v>1502</v>
      </c>
      <c r="KE12" s="50"/>
      <c r="KF12" s="357"/>
      <c r="KG12" s="884" t="s">
        <v>1502</v>
      </c>
      <c r="KH12" s="884" t="s">
        <v>1502</v>
      </c>
      <c r="KI12" s="884" t="s">
        <v>1502</v>
      </c>
      <c r="KJ12" s="884" t="s">
        <v>1502</v>
      </c>
      <c r="KK12" s="884" t="s">
        <v>1502</v>
      </c>
      <c r="KL12" s="884" t="s">
        <v>1502</v>
      </c>
      <c r="KM12" s="884" t="s">
        <v>1502</v>
      </c>
      <c r="KN12" s="884" t="s">
        <v>1502</v>
      </c>
      <c r="KO12" s="884" t="s">
        <v>1502</v>
      </c>
      <c r="KP12" s="884" t="s">
        <v>1502</v>
      </c>
      <c r="KQ12" s="884" t="s">
        <v>1502</v>
      </c>
      <c r="KR12" s="884" t="s">
        <v>1502</v>
      </c>
      <c r="KS12" s="884" t="s">
        <v>1502</v>
      </c>
      <c r="KT12" s="884"/>
      <c r="KU12" s="884" t="s">
        <v>1502</v>
      </c>
      <c r="KV12" s="884" t="s">
        <v>1502</v>
      </c>
      <c r="KW12" s="884"/>
      <c r="KX12" s="884" t="s">
        <v>1502</v>
      </c>
      <c r="KY12" s="884" t="s">
        <v>1502</v>
      </c>
      <c r="KZ12" s="884" t="s">
        <v>1502</v>
      </c>
      <c r="LA12" s="884" t="s">
        <v>1502</v>
      </c>
      <c r="LB12" s="884" t="s">
        <v>1502</v>
      </c>
      <c r="LC12" s="884" t="s">
        <v>1502</v>
      </c>
      <c r="LD12" s="884" t="s">
        <v>1502</v>
      </c>
      <c r="LE12" s="884" t="s">
        <v>1502</v>
      </c>
      <c r="LF12" s="884" t="s">
        <v>1502</v>
      </c>
      <c r="LG12" s="884" t="s">
        <v>1502</v>
      </c>
      <c r="LH12" s="884" t="s">
        <v>1502</v>
      </c>
      <c r="LI12" s="884" t="s">
        <v>1502</v>
      </c>
      <c r="LJ12" s="884" t="s">
        <v>1502</v>
      </c>
      <c r="LK12" s="215" t="s">
        <v>1502</v>
      </c>
      <c r="LL12" s="884" t="s">
        <v>1502</v>
      </c>
      <c r="LM12" s="884" t="s">
        <v>1502</v>
      </c>
      <c r="LN12" s="215" t="s">
        <v>1502</v>
      </c>
      <c r="LO12" s="215" t="s">
        <v>1502</v>
      </c>
      <c r="LP12" s="215" t="s">
        <v>1502</v>
      </c>
      <c r="LQ12" s="215" t="s">
        <v>1502</v>
      </c>
      <c r="LR12" s="215" t="s">
        <v>1502</v>
      </c>
      <c r="LS12" s="215" t="s">
        <v>1502</v>
      </c>
      <c r="LT12" s="215" t="s">
        <v>1502</v>
      </c>
      <c r="LU12" s="56" t="s">
        <v>1502</v>
      </c>
      <c r="LV12" s="884" t="s">
        <v>1502</v>
      </c>
      <c r="LW12" s="884"/>
      <c r="LX12" s="41"/>
      <c r="LY12" s="41" t="s">
        <v>1502</v>
      </c>
      <c r="LZ12" s="215" t="s">
        <v>1502</v>
      </c>
      <c r="MA12" s="41" t="s">
        <v>1502</v>
      </c>
      <c r="MB12" s="41" t="s">
        <v>1502</v>
      </c>
      <c r="MC12" s="41" t="s">
        <v>1502</v>
      </c>
      <c r="MD12" s="41" t="s">
        <v>1502</v>
      </c>
      <c r="ME12" s="41" t="s">
        <v>1502</v>
      </c>
      <c r="MF12" s="50" t="s">
        <v>1502</v>
      </c>
      <c r="MG12" s="41" t="s">
        <v>1502</v>
      </c>
      <c r="MH12" s="41" t="s">
        <v>1502</v>
      </c>
      <c r="MI12" s="50" t="s">
        <v>1502</v>
      </c>
      <c r="MJ12" s="41">
        <f t="shared" si="50"/>
        <v>0</v>
      </c>
      <c r="MK12" s="41" t="s">
        <v>1502</v>
      </c>
      <c r="ML12" s="50" t="s">
        <v>1502</v>
      </c>
      <c r="MM12" s="41">
        <f t="shared" si="51"/>
        <v>0</v>
      </c>
      <c r="MN12" s="41"/>
      <c r="MO12" s="50" t="s">
        <v>1502</v>
      </c>
      <c r="MP12" s="41">
        <f t="shared" si="52"/>
        <v>0</v>
      </c>
      <c r="MQ12" s="41" t="s">
        <v>1502</v>
      </c>
      <c r="MR12" s="50" t="s">
        <v>1502</v>
      </c>
      <c r="MS12" s="50">
        <f t="shared" si="53"/>
        <v>0</v>
      </c>
      <c r="MT12" s="50" t="s">
        <v>1502</v>
      </c>
      <c r="MU12" s="50" t="s">
        <v>1502</v>
      </c>
      <c r="MV12" s="50">
        <f t="shared" si="54"/>
        <v>0</v>
      </c>
      <c r="MW12" s="50" t="s">
        <v>1502</v>
      </c>
      <c r="MX12" s="50" t="s">
        <v>1502</v>
      </c>
      <c r="MY12" s="50"/>
      <c r="MZ12" s="357"/>
      <c r="NA12" s="884" t="s">
        <v>1502</v>
      </c>
      <c r="NB12" s="884" t="s">
        <v>1502</v>
      </c>
      <c r="NC12" s="884" t="s">
        <v>1502</v>
      </c>
      <c r="ND12" s="884" t="s">
        <v>1502</v>
      </c>
      <c r="NE12" s="884" t="s">
        <v>1502</v>
      </c>
      <c r="NF12" s="884" t="s">
        <v>1502</v>
      </c>
      <c r="NG12" s="884">
        <v>0.88</v>
      </c>
      <c r="NH12" s="884" t="s">
        <v>1502</v>
      </c>
      <c r="NI12" s="884">
        <v>0.88</v>
      </c>
      <c r="NJ12" s="215">
        <v>0.87</v>
      </c>
      <c r="NK12" s="884" t="s">
        <v>1502</v>
      </c>
      <c r="NL12" s="215">
        <v>0.88</v>
      </c>
      <c r="NM12" s="215">
        <v>0.89</v>
      </c>
      <c r="NN12" s="215">
        <v>0.86</v>
      </c>
      <c r="NO12" s="215">
        <v>0.83</v>
      </c>
      <c r="NP12" s="215">
        <f t="shared" si="1"/>
        <v>0.83</v>
      </c>
      <c r="NQ12" s="215">
        <v>0.83</v>
      </c>
      <c r="NR12" s="215">
        <f>MIN(NP12,NQ12)</f>
        <v>0.83</v>
      </c>
      <c r="NS12" s="215">
        <v>0.84</v>
      </c>
      <c r="NT12" s="215">
        <v>0.87</v>
      </c>
      <c r="NU12" s="215">
        <v>0.85</v>
      </c>
      <c r="NV12" s="215">
        <f>MIN(NR12,NU12)</f>
        <v>0.83</v>
      </c>
      <c r="NW12" s="215">
        <v>0.85</v>
      </c>
      <c r="NX12" s="215">
        <v>0.85</v>
      </c>
      <c r="NY12" s="215">
        <f>MIN(NV12,NX12)</f>
        <v>0.83</v>
      </c>
      <c r="NZ12" s="215">
        <v>0.85</v>
      </c>
      <c r="OA12" s="215">
        <v>0.85</v>
      </c>
      <c r="OB12" s="215">
        <f t="shared" si="57"/>
        <v>0.83</v>
      </c>
      <c r="OC12" s="215">
        <v>0.88</v>
      </c>
      <c r="OD12" s="215">
        <v>0.87</v>
      </c>
      <c r="OE12" s="215">
        <f t="shared" si="58"/>
        <v>0.83</v>
      </c>
      <c r="OF12" s="215"/>
      <c r="OG12" s="215">
        <v>0.88</v>
      </c>
      <c r="OH12" s="884">
        <f>MIN(OE12,OG12)</f>
        <v>0.83</v>
      </c>
      <c r="OI12" s="884">
        <v>0.87</v>
      </c>
      <c r="OJ12" s="215">
        <v>0.88</v>
      </c>
      <c r="OK12" s="884">
        <f>MIN(OH12,OJ12)</f>
        <v>0.83</v>
      </c>
      <c r="OL12" s="884">
        <v>0.87</v>
      </c>
      <c r="OM12" s="884">
        <v>0.87</v>
      </c>
      <c r="ON12" s="215">
        <v>0.85</v>
      </c>
      <c r="OO12" s="215">
        <f t="shared" si="59"/>
        <v>0.83</v>
      </c>
      <c r="OP12" s="215">
        <v>0.89</v>
      </c>
      <c r="OQ12" s="56">
        <f t="shared" si="168"/>
        <v>0.83</v>
      </c>
      <c r="OR12" s="215">
        <v>0.89</v>
      </c>
      <c r="OS12" s="41">
        <f t="shared" si="60"/>
        <v>0.83</v>
      </c>
      <c r="OT12" s="215">
        <v>0.89</v>
      </c>
      <c r="OU12" s="41">
        <v>0.89</v>
      </c>
      <c r="OV12" s="41">
        <f t="shared" si="61"/>
        <v>0.83</v>
      </c>
      <c r="OW12" s="41">
        <v>0.9</v>
      </c>
      <c r="OX12" s="41">
        <f t="shared" si="62"/>
        <v>0.83</v>
      </c>
      <c r="OY12" s="41" t="s">
        <v>2943</v>
      </c>
      <c r="OZ12" s="50">
        <v>0.88</v>
      </c>
      <c r="PA12" s="41">
        <v>2.6190000000000002</v>
      </c>
      <c r="PB12" s="41">
        <v>2.67</v>
      </c>
      <c r="PC12" s="50">
        <v>2.6539999999999999</v>
      </c>
      <c r="PD12" s="41">
        <f t="shared" si="64"/>
        <v>2.6190000000000002</v>
      </c>
      <c r="PE12" s="41">
        <v>2.25</v>
      </c>
      <c r="PF12" s="50">
        <v>2.65</v>
      </c>
      <c r="PG12" s="41">
        <f t="shared" si="169"/>
        <v>2.6190000000000002</v>
      </c>
      <c r="PH12" s="41">
        <v>2.637</v>
      </c>
      <c r="PI12" s="41">
        <v>2.67</v>
      </c>
      <c r="PJ12" s="41">
        <f t="shared" si="65"/>
        <v>2.6190000000000002</v>
      </c>
      <c r="PK12" s="41">
        <v>2.65</v>
      </c>
      <c r="PL12" s="50">
        <v>2.62</v>
      </c>
      <c r="PM12" s="50">
        <f t="shared" si="2"/>
        <v>2.6190000000000002</v>
      </c>
      <c r="PN12" s="50">
        <v>2.66</v>
      </c>
      <c r="PO12" s="50">
        <v>2.66</v>
      </c>
      <c r="PP12" s="50">
        <f t="shared" si="66"/>
        <v>2.6190000000000002</v>
      </c>
      <c r="PQ12" s="50">
        <v>2.67</v>
      </c>
      <c r="PR12" s="50">
        <v>2.64</v>
      </c>
      <c r="PS12" s="50">
        <f t="shared" si="170"/>
        <v>2.6190000000000002</v>
      </c>
      <c r="PT12" s="50" t="s">
        <v>1159</v>
      </c>
      <c r="PU12" s="50">
        <v>2.7</v>
      </c>
      <c r="PV12" s="50">
        <f t="shared" si="67"/>
        <v>2.6190000000000002</v>
      </c>
      <c r="PW12" s="50">
        <v>2.68</v>
      </c>
      <c r="PX12" s="50">
        <v>2.71</v>
      </c>
      <c r="PY12" s="50">
        <f t="shared" si="68"/>
        <v>2.6190000000000002</v>
      </c>
      <c r="PZ12" s="50">
        <v>2.62</v>
      </c>
      <c r="QA12" s="50">
        <f t="shared" si="69"/>
        <v>2.6190000000000002</v>
      </c>
      <c r="QB12" s="50"/>
      <c r="QC12" s="357">
        <f t="shared" si="70"/>
        <v>-1</v>
      </c>
      <c r="QD12" s="215">
        <v>0.84</v>
      </c>
      <c r="QE12" s="215" t="s">
        <v>1502</v>
      </c>
      <c r="QF12" s="215" t="s">
        <v>1502</v>
      </c>
      <c r="QG12" s="215"/>
      <c r="QH12" s="215" t="s">
        <v>1502</v>
      </c>
      <c r="QI12" s="215" t="s">
        <v>1502</v>
      </c>
      <c r="QJ12" s="884" t="s">
        <v>1502</v>
      </c>
      <c r="QK12" s="215" t="s">
        <v>1502</v>
      </c>
      <c r="QL12" s="215" t="s">
        <v>1502</v>
      </c>
      <c r="QM12" s="215" t="s">
        <v>1502</v>
      </c>
      <c r="QN12" s="215" t="s">
        <v>1502</v>
      </c>
      <c r="QO12" s="215" t="s">
        <v>1502</v>
      </c>
      <c r="QP12" s="215" t="s">
        <v>1502</v>
      </c>
      <c r="QQ12" s="215" t="s">
        <v>1502</v>
      </c>
      <c r="QR12" s="41" t="s">
        <v>1502</v>
      </c>
      <c r="QS12" s="41" t="s">
        <v>1502</v>
      </c>
      <c r="QT12" s="41" t="s">
        <v>1502</v>
      </c>
      <c r="QU12" s="41" t="s">
        <v>1502</v>
      </c>
      <c r="QV12" s="41" t="s">
        <v>1502</v>
      </c>
      <c r="QW12" s="41" t="s">
        <v>1502</v>
      </c>
      <c r="QX12" s="41" t="s">
        <v>1502</v>
      </c>
      <c r="QY12" s="50" t="s">
        <v>1502</v>
      </c>
      <c r="QZ12" s="41" t="s">
        <v>1502</v>
      </c>
      <c r="RA12" s="41" t="s">
        <v>1502</v>
      </c>
      <c r="RB12" s="50" t="s">
        <v>1502</v>
      </c>
      <c r="RC12" s="41">
        <f t="shared" si="77"/>
        <v>0</v>
      </c>
      <c r="RD12" s="41" t="s">
        <v>1502</v>
      </c>
      <c r="RE12" s="50" t="s">
        <v>1502</v>
      </c>
      <c r="RF12" s="41">
        <f t="shared" si="78"/>
        <v>0</v>
      </c>
      <c r="RG12" s="50" t="s">
        <v>1502</v>
      </c>
      <c r="RH12" s="50">
        <f t="shared" si="79"/>
        <v>0</v>
      </c>
      <c r="RI12" s="50" t="s">
        <v>1502</v>
      </c>
      <c r="RJ12" s="50" t="s">
        <v>1502</v>
      </c>
      <c r="RK12" s="50">
        <f t="shared" si="80"/>
        <v>0</v>
      </c>
      <c r="RL12" s="50" t="s">
        <v>1502</v>
      </c>
      <c r="RM12" s="50" t="s">
        <v>1502</v>
      </c>
      <c r="RN12" s="50">
        <f t="shared" si="81"/>
        <v>0</v>
      </c>
      <c r="RO12" s="41" t="s">
        <v>1502</v>
      </c>
      <c r="RP12" s="41" t="s">
        <v>1502</v>
      </c>
      <c r="RQ12" s="41" t="s">
        <v>1502</v>
      </c>
      <c r="RR12" s="41" t="s">
        <v>1502</v>
      </c>
      <c r="RS12" s="50" t="s">
        <v>1502</v>
      </c>
      <c r="RT12" s="50" t="s">
        <v>1502</v>
      </c>
      <c r="RU12" s="50" t="s">
        <v>1502</v>
      </c>
      <c r="RV12" s="50" t="s">
        <v>1502</v>
      </c>
      <c r="RW12" s="50" t="s">
        <v>1502</v>
      </c>
      <c r="RX12" s="50" t="s">
        <v>1502</v>
      </c>
      <c r="RY12" s="50" t="s">
        <v>1502</v>
      </c>
      <c r="RZ12" s="50" t="s">
        <v>1502</v>
      </c>
      <c r="SA12" s="50" t="s">
        <v>1502</v>
      </c>
      <c r="SB12" s="50" t="s">
        <v>1502</v>
      </c>
      <c r="SC12" s="50" t="s">
        <v>1502</v>
      </c>
      <c r="SD12" s="50" t="s">
        <v>1502</v>
      </c>
      <c r="SE12" s="50" t="s">
        <v>1502</v>
      </c>
      <c r="SF12" s="50" t="s">
        <v>1502</v>
      </c>
      <c r="SG12" s="50" t="s">
        <v>1502</v>
      </c>
      <c r="SH12" s="50" t="s">
        <v>1502</v>
      </c>
      <c r="SI12" s="357"/>
      <c r="SJ12" s="215" t="s">
        <v>1502</v>
      </c>
      <c r="SK12" s="215" t="s">
        <v>1502</v>
      </c>
      <c r="SL12" s="56" t="s">
        <v>1502</v>
      </c>
      <c r="SM12" s="1051" t="s">
        <v>1502</v>
      </c>
      <c r="SN12" s="1031" t="s">
        <v>1502</v>
      </c>
      <c r="SO12" s="41" t="s">
        <v>1502</v>
      </c>
      <c r="SP12" s="1031" t="s">
        <v>1502</v>
      </c>
      <c r="SQ12" s="41" t="s">
        <v>1502</v>
      </c>
      <c r="SR12" s="41" t="s">
        <v>1502</v>
      </c>
      <c r="SS12" s="41" t="s">
        <v>1502</v>
      </c>
      <c r="ST12" s="41" t="s">
        <v>1502</v>
      </c>
      <c r="SU12" s="41" t="s">
        <v>1502</v>
      </c>
      <c r="SV12" s="50" t="s">
        <v>1502</v>
      </c>
      <c r="SW12" s="41" t="s">
        <v>1502</v>
      </c>
      <c r="SX12" s="41" t="s">
        <v>1502</v>
      </c>
      <c r="SY12" s="50" t="s">
        <v>1502</v>
      </c>
      <c r="SZ12" s="41">
        <f t="shared" si="89"/>
        <v>0</v>
      </c>
      <c r="TA12" s="50" t="s">
        <v>1502</v>
      </c>
      <c r="TB12" s="50" t="s">
        <v>1502</v>
      </c>
      <c r="TC12" s="50">
        <f t="shared" si="90"/>
        <v>0</v>
      </c>
      <c r="TD12" s="50" t="s">
        <v>1502</v>
      </c>
      <c r="TE12" s="50" t="s">
        <v>1502</v>
      </c>
      <c r="TF12" s="50">
        <f t="shared" si="91"/>
        <v>0</v>
      </c>
      <c r="TG12" s="50" t="s">
        <v>1502</v>
      </c>
      <c r="TH12" s="50" t="s">
        <v>1502</v>
      </c>
      <c r="TI12" s="50">
        <f t="shared" si="92"/>
        <v>0</v>
      </c>
      <c r="TJ12" s="50" t="s">
        <v>1502</v>
      </c>
      <c r="TK12" s="50">
        <f t="shared" si="93"/>
        <v>0</v>
      </c>
      <c r="TL12" s="50" t="s">
        <v>1502</v>
      </c>
      <c r="TM12" s="50" t="s">
        <v>1502</v>
      </c>
      <c r="TN12" s="50" t="s">
        <v>1502</v>
      </c>
      <c r="TO12" s="50" t="s">
        <v>1502</v>
      </c>
      <c r="TP12" s="50" t="s">
        <v>1502</v>
      </c>
      <c r="TQ12" s="50" t="s">
        <v>1502</v>
      </c>
      <c r="TR12" s="50" t="s">
        <v>1502</v>
      </c>
      <c r="TS12" s="50" t="s">
        <v>1502</v>
      </c>
      <c r="TT12" s="50" t="s">
        <v>1502</v>
      </c>
      <c r="TU12" s="50" t="s">
        <v>1502</v>
      </c>
      <c r="TV12" s="50" t="s">
        <v>1502</v>
      </c>
      <c r="TW12" s="50" t="s">
        <v>1502</v>
      </c>
      <c r="TX12" s="50" t="s">
        <v>1502</v>
      </c>
      <c r="TY12" s="50" t="s">
        <v>1502</v>
      </c>
      <c r="TZ12" s="50" t="s">
        <v>1502</v>
      </c>
      <c r="UA12" s="50" t="s">
        <v>1502</v>
      </c>
      <c r="UB12" s="50" t="s">
        <v>1502</v>
      </c>
      <c r="UC12" s="50" t="s">
        <v>1502</v>
      </c>
      <c r="UD12" s="50" t="s">
        <v>1502</v>
      </c>
      <c r="UE12" s="50" t="s">
        <v>1502</v>
      </c>
      <c r="UF12" s="357"/>
      <c r="UG12" s="884">
        <v>0.93500000000000005</v>
      </c>
      <c r="UH12" s="41">
        <v>0.93</v>
      </c>
      <c r="UI12" s="884">
        <f t="shared" si="100"/>
        <v>0.93</v>
      </c>
      <c r="UJ12" s="56">
        <v>0.91</v>
      </c>
      <c r="UK12" s="41">
        <v>0.93</v>
      </c>
      <c r="UL12" s="41">
        <f t="shared" si="101"/>
        <v>0.93</v>
      </c>
      <c r="UM12" s="41">
        <v>0.93</v>
      </c>
      <c r="UN12" s="41">
        <f t="shared" si="102"/>
        <v>0.93</v>
      </c>
      <c r="UO12" s="56">
        <v>0.94</v>
      </c>
      <c r="UP12" s="56">
        <f t="shared" si="103"/>
        <v>0.93</v>
      </c>
      <c r="UQ12" s="56" t="s">
        <v>2943</v>
      </c>
      <c r="UR12" s="56" t="s">
        <v>2943</v>
      </c>
      <c r="US12" s="1042">
        <v>0.92</v>
      </c>
      <c r="UT12" s="56">
        <v>1.54</v>
      </c>
      <c r="UU12" s="56">
        <v>1.54</v>
      </c>
      <c r="UV12" s="56">
        <v>1.55</v>
      </c>
      <c r="UW12" s="56">
        <v>1.57</v>
      </c>
      <c r="UX12" s="1042">
        <v>1.54</v>
      </c>
      <c r="UY12" s="1042">
        <v>1.55</v>
      </c>
      <c r="UZ12" s="56">
        <f t="shared" si="105"/>
        <v>1.54</v>
      </c>
      <c r="VA12" s="1042">
        <v>1.54</v>
      </c>
      <c r="VB12" s="1042">
        <v>1.53</v>
      </c>
      <c r="VC12" s="1042">
        <f t="shared" si="106"/>
        <v>1.54</v>
      </c>
      <c r="VD12" s="1042">
        <v>1.56</v>
      </c>
      <c r="VE12" s="1042">
        <v>1.56</v>
      </c>
      <c r="VF12" s="1042">
        <f t="shared" si="107"/>
        <v>1.54</v>
      </c>
      <c r="VG12" s="1042">
        <v>1.55</v>
      </c>
      <c r="VH12" s="1042">
        <v>1.57</v>
      </c>
      <c r="VI12" s="1042">
        <f t="shared" si="108"/>
        <v>1.54</v>
      </c>
      <c r="VJ12" s="1042">
        <v>1.55</v>
      </c>
      <c r="VK12" s="1042">
        <v>1.59</v>
      </c>
      <c r="VL12" s="1042">
        <v>1.55</v>
      </c>
      <c r="VM12" s="1042">
        <v>1.56</v>
      </c>
      <c r="VN12" s="1042">
        <f t="shared" si="109"/>
        <v>1.54</v>
      </c>
      <c r="VO12" s="1042">
        <v>1.56</v>
      </c>
      <c r="VP12" s="1042">
        <v>1.591</v>
      </c>
      <c r="VQ12" s="1042">
        <v>1.55</v>
      </c>
      <c r="VR12" s="1042">
        <v>1.5648000000000002</v>
      </c>
      <c r="VS12" s="1042">
        <f t="shared" si="110"/>
        <v>1.54</v>
      </c>
      <c r="VT12" s="1042">
        <v>1.64</v>
      </c>
      <c r="VU12" s="1042">
        <f t="shared" si="111"/>
        <v>1.54</v>
      </c>
      <c r="VV12" s="1042">
        <v>1.61</v>
      </c>
      <c r="VW12" s="1042">
        <v>1.615</v>
      </c>
      <c r="VX12" s="1042">
        <f t="shared" si="3"/>
        <v>1.54</v>
      </c>
      <c r="VY12" s="1042">
        <v>1.55</v>
      </c>
      <c r="VZ12" s="1042">
        <v>1.56</v>
      </c>
      <c r="WA12" s="1042">
        <v>1.56</v>
      </c>
      <c r="WB12" s="1042">
        <v>1.59</v>
      </c>
      <c r="WC12" s="1042">
        <f t="shared" si="112"/>
        <v>1.54</v>
      </c>
      <c r="WD12" s="1042">
        <v>1.52</v>
      </c>
      <c r="WE12" s="1042">
        <v>1.55</v>
      </c>
      <c r="WF12" s="50">
        <f t="shared" si="113"/>
        <v>1.54</v>
      </c>
      <c r="WG12" s="1042">
        <v>1.63</v>
      </c>
      <c r="WH12" s="50">
        <f t="shared" si="114"/>
        <v>1.54</v>
      </c>
      <c r="WI12" s="1042"/>
      <c r="WJ12" s="1042">
        <v>1.65</v>
      </c>
      <c r="WK12" s="1042">
        <f t="shared" si="115"/>
        <v>1.54</v>
      </c>
      <c r="WL12" s="1042"/>
      <c r="WM12" s="50">
        <v>2.11</v>
      </c>
      <c r="WN12" s="50">
        <f t="shared" si="178"/>
        <v>1.54</v>
      </c>
      <c r="WO12" s="50"/>
      <c r="WP12" s="50">
        <v>1.66</v>
      </c>
      <c r="WQ12" s="50">
        <v>2.11</v>
      </c>
      <c r="WR12" s="50">
        <f t="shared" si="116"/>
        <v>1.54</v>
      </c>
      <c r="WS12" s="50"/>
      <c r="WT12" s="50"/>
      <c r="WU12" s="357">
        <f t="shared" si="117"/>
        <v>-1</v>
      </c>
      <c r="WV12" s="357">
        <f t="shared" si="118"/>
        <v>-1</v>
      </c>
      <c r="WW12" s="357">
        <f t="shared" si="4"/>
        <v>1.9480519480519497E-2</v>
      </c>
      <c r="WX12" s="371" t="s">
        <v>1502</v>
      </c>
      <c r="WY12" s="1052" t="s">
        <v>1502</v>
      </c>
      <c r="WZ12" s="56" t="s">
        <v>1502</v>
      </c>
      <c r="XA12" s="1052" t="s">
        <v>1502</v>
      </c>
      <c r="XB12" s="1052" t="s">
        <v>1502</v>
      </c>
      <c r="XC12" s="1042" t="s">
        <v>1502</v>
      </c>
      <c r="XD12" s="1052" t="s">
        <v>1502</v>
      </c>
      <c r="XE12" s="1042" t="s">
        <v>1502</v>
      </c>
      <c r="XF12" s="56" t="s">
        <v>1502</v>
      </c>
      <c r="XG12" s="1042" t="s">
        <v>1502</v>
      </c>
      <c r="XH12" s="1052" t="s">
        <v>1502</v>
      </c>
      <c r="XI12" s="1042" t="s">
        <v>1502</v>
      </c>
      <c r="XJ12" s="1052" t="s">
        <v>1502</v>
      </c>
      <c r="XK12" s="1042" t="s">
        <v>1502</v>
      </c>
      <c r="XL12" s="1042" t="s">
        <v>1502</v>
      </c>
      <c r="XM12" s="50" t="s">
        <v>1502</v>
      </c>
      <c r="XN12" s="50" t="s">
        <v>1502</v>
      </c>
      <c r="XO12" s="50" t="s">
        <v>1502</v>
      </c>
      <c r="XP12" s="50" t="s">
        <v>1502</v>
      </c>
      <c r="XQ12" s="50" t="s">
        <v>1502</v>
      </c>
      <c r="XR12" s="50" t="s">
        <v>1502</v>
      </c>
      <c r="XS12" s="357"/>
      <c r="XT12" s="38" t="s">
        <v>1502</v>
      </c>
      <c r="XU12" s="38" t="s">
        <v>1502</v>
      </c>
      <c r="XV12" s="38" t="s">
        <v>1502</v>
      </c>
      <c r="XW12" s="1042" t="s">
        <v>1502</v>
      </c>
      <c r="XX12" s="38" t="s">
        <v>1502</v>
      </c>
      <c r="XY12" s="1042" t="s">
        <v>1502</v>
      </c>
      <c r="XZ12" s="56" t="s">
        <v>1502</v>
      </c>
      <c r="YA12" s="1042" t="s">
        <v>1502</v>
      </c>
      <c r="YB12" s="38" t="s">
        <v>1502</v>
      </c>
      <c r="YC12" s="1042" t="s">
        <v>1502</v>
      </c>
      <c r="YD12" s="1052" t="s">
        <v>1502</v>
      </c>
      <c r="YE12" s="1042" t="s">
        <v>1502</v>
      </c>
      <c r="YF12" s="1042" t="s">
        <v>1502</v>
      </c>
      <c r="YG12" s="1042" t="s">
        <v>1502</v>
      </c>
      <c r="YH12" s="50" t="s">
        <v>1502</v>
      </c>
      <c r="YI12" s="50" t="s">
        <v>1502</v>
      </c>
      <c r="YJ12" s="1042" t="s">
        <v>1502</v>
      </c>
      <c r="YK12" s="50" t="s">
        <v>1502</v>
      </c>
      <c r="YL12" s="1042" t="s">
        <v>1502</v>
      </c>
      <c r="YM12" s="1042" t="s">
        <v>1502</v>
      </c>
      <c r="YN12" s="1229"/>
      <c r="YO12" s="41">
        <v>1.54</v>
      </c>
      <c r="YP12" s="41">
        <v>1.56</v>
      </c>
      <c r="YQ12" s="48">
        <v>1.58</v>
      </c>
      <c r="YR12" s="48">
        <v>1.56</v>
      </c>
      <c r="YS12" s="48">
        <f t="shared" si="133"/>
        <v>1.54</v>
      </c>
      <c r="YT12" s="48">
        <v>1.55</v>
      </c>
      <c r="YU12" s="48">
        <f t="shared" si="134"/>
        <v>1.54</v>
      </c>
      <c r="YV12" s="48">
        <v>1.54</v>
      </c>
      <c r="YW12" s="48">
        <f t="shared" si="135"/>
        <v>1.54</v>
      </c>
      <c r="YX12" s="48">
        <v>1.53</v>
      </c>
      <c r="YY12" s="57">
        <v>1.55</v>
      </c>
      <c r="YZ12" s="48">
        <f t="shared" si="183"/>
        <v>1.54</v>
      </c>
      <c r="ZA12" s="48">
        <v>1.65</v>
      </c>
      <c r="ZB12" s="132">
        <v>1.66</v>
      </c>
      <c r="ZC12" s="41">
        <f t="shared" si="184"/>
        <v>1.54</v>
      </c>
      <c r="ZD12" s="1052">
        <v>1.67</v>
      </c>
      <c r="ZE12" s="132">
        <v>1.63</v>
      </c>
      <c r="ZF12" s="132">
        <f t="shared" si="136"/>
        <v>1.54</v>
      </c>
      <c r="ZG12" s="49">
        <v>1.56</v>
      </c>
      <c r="ZH12" s="132">
        <f t="shared" si="137"/>
        <v>1.54</v>
      </c>
      <c r="ZI12" s="49">
        <v>1.56</v>
      </c>
      <c r="ZJ12" s="1042">
        <f t="shared" si="138"/>
        <v>1.54</v>
      </c>
      <c r="ZK12" s="132">
        <v>1.53</v>
      </c>
      <c r="ZL12" s="5">
        <f t="shared" si="139"/>
        <v>-6.4935064935064991E-3</v>
      </c>
      <c r="ZM12" s="56" t="s">
        <v>1502</v>
      </c>
      <c r="ZN12" s="56" t="s">
        <v>1502</v>
      </c>
      <c r="ZO12" s="56" t="s">
        <v>1502</v>
      </c>
      <c r="ZP12" s="56" t="str">
        <f t="shared" si="140"/>
        <v>NA</v>
      </c>
      <c r="ZQ12" s="56" t="s">
        <v>1502</v>
      </c>
      <c r="ZR12" s="53" t="s">
        <v>1502</v>
      </c>
      <c r="ZS12" s="53" t="s">
        <v>1502</v>
      </c>
      <c r="ZT12" s="53" t="s">
        <v>1502</v>
      </c>
      <c r="ZU12" s="53" t="s">
        <v>1502</v>
      </c>
      <c r="ZV12" s="884" t="s">
        <v>1502</v>
      </c>
      <c r="ZW12" s="371" t="s">
        <v>1502</v>
      </c>
      <c r="ZX12" s="132"/>
      <c r="ZY12" s="132" t="s">
        <v>1502</v>
      </c>
      <c r="ZZ12" s="41" t="s">
        <v>1502</v>
      </c>
      <c r="AAA12" s="50" t="s">
        <v>1502</v>
      </c>
      <c r="AAB12" s="132" t="s">
        <v>1502</v>
      </c>
      <c r="AAC12" s="371" t="s">
        <v>1502</v>
      </c>
      <c r="AAD12" s="50" t="s">
        <v>1502</v>
      </c>
      <c r="AAE12" s="1042" t="s">
        <v>1502</v>
      </c>
      <c r="AAF12" s="1042"/>
      <c r="AAG12" s="7"/>
      <c r="AAH12" s="132">
        <v>2.59</v>
      </c>
      <c r="AAI12" s="132">
        <f t="shared" si="6"/>
        <v>2.59</v>
      </c>
      <c r="AAJ12" s="132">
        <v>2.64</v>
      </c>
      <c r="AAK12" s="41">
        <v>2.66</v>
      </c>
      <c r="AAL12" s="132">
        <v>2.59</v>
      </c>
      <c r="AAM12" s="132">
        <f t="shared" si="147"/>
        <v>2.59</v>
      </c>
      <c r="AAN12" s="132"/>
      <c r="AAO12" s="7">
        <f t="shared" si="148"/>
        <v>-1</v>
      </c>
      <c r="AAP12" s="132">
        <v>2.5499999999999998</v>
      </c>
      <c r="AAQ12" s="132">
        <f t="shared" si="7"/>
        <v>2.5499999999999998</v>
      </c>
      <c r="AAR12" s="109">
        <v>2.56</v>
      </c>
      <c r="AAS12" s="132">
        <v>2.5499999999999998</v>
      </c>
      <c r="AAT12" s="49">
        <f t="shared" si="185"/>
        <v>2.5499999999999998</v>
      </c>
      <c r="AAU12" s="109">
        <v>2.58</v>
      </c>
      <c r="AAV12" s="132">
        <v>2.5499999999999998</v>
      </c>
      <c r="AAW12" s="53">
        <f t="shared" si="149"/>
        <v>2.5499999999999998</v>
      </c>
      <c r="AAX12" s="1042"/>
      <c r="AAY12" s="357">
        <f t="shared" si="150"/>
        <v>-1</v>
      </c>
      <c r="AAZ12" s="61">
        <v>2.5499999999999998</v>
      </c>
      <c r="ABA12" s="49">
        <f t="shared" si="8"/>
        <v>2.5499999999999998</v>
      </c>
      <c r="ABB12" s="49">
        <v>2.58</v>
      </c>
      <c r="ABC12" s="61">
        <v>2.5499999999999998</v>
      </c>
      <c r="ABD12" s="1042">
        <f t="shared" si="151"/>
        <v>2.5499999999999998</v>
      </c>
      <c r="ABE12" s="1042"/>
      <c r="ABF12" s="1223">
        <f t="shared" si="152"/>
        <v>-1</v>
      </c>
      <c r="ABG12" s="1178"/>
      <c r="ABH12" s="1157"/>
      <c r="ABI12" s="1031"/>
      <c r="ABJ12" s="33"/>
      <c r="ABK12" s="33" t="str">
        <f t="shared" si="9"/>
        <v>4.Blocker/Not Executed</v>
      </c>
      <c r="ABL12" s="33" t="str">
        <f t="shared" si="10"/>
        <v>4.Blocker/Not Executed</v>
      </c>
      <c r="ABM12" s="33" t="str">
        <f t="shared" si="11"/>
        <v>4.Blocker/Not Executed</v>
      </c>
      <c r="ABN12" s="33" t="str">
        <f t="shared" si="12"/>
        <v>4.Blocker/Not Executed</v>
      </c>
      <c r="ABO12" s="33" t="str">
        <f t="shared" si="13"/>
        <v xml:space="preserve">1. Better than baseline </v>
      </c>
      <c r="ABP12" s="33" t="str">
        <f t="shared" si="14"/>
        <v>4.Blocker/Not Executed</v>
      </c>
      <c r="ABQ12" s="33" t="str">
        <f t="shared" si="15"/>
        <v>4.Blocker/Not Executed</v>
      </c>
      <c r="ABR12" s="33" t="str">
        <f t="shared" si="16"/>
        <v xml:space="preserve">1. Better than baseline </v>
      </c>
      <c r="ABS12" s="33" t="str">
        <f t="shared" si="17"/>
        <v>4.Blocker/Not Executed</v>
      </c>
      <c r="ABT12" s="33" t="str">
        <f t="shared" si="18"/>
        <v>4.Blocker/Not Executed</v>
      </c>
      <c r="ABU12" s="33" t="str">
        <f t="shared" si="19"/>
        <v xml:space="preserve">1. Better than baseline </v>
      </c>
      <c r="ABV12" s="15" t="str">
        <f t="shared" si="20"/>
        <v>4.Blocker/Not Executed</v>
      </c>
      <c r="ABW12" s="15" t="str">
        <f t="shared" si="153"/>
        <v>4.Blocker/Not Executed</v>
      </c>
      <c r="ABX12" s="15" t="str">
        <f t="shared" si="154"/>
        <v xml:space="preserve">1. Better than baseline </v>
      </c>
      <c r="ABY12" s="15" t="str">
        <f t="shared" si="155"/>
        <v>4.Blocker/Not Executed</v>
      </c>
    </row>
    <row r="13" spans="1:753" ht="15" thickBot="1" x14ac:dyDescent="0.4">
      <c r="A13" s="9">
        <v>22</v>
      </c>
      <c r="B13" s="9" t="s">
        <v>19</v>
      </c>
      <c r="C13" s="9"/>
      <c r="D13" s="9"/>
      <c r="E13" s="730" t="s">
        <v>3054</v>
      </c>
      <c r="F13" s="730" t="s">
        <v>3054</v>
      </c>
      <c r="G13" s="1502" t="s">
        <v>3106</v>
      </c>
      <c r="H13" s="35"/>
      <c r="I13" s="35"/>
      <c r="J13" s="35"/>
      <c r="K13" s="35"/>
      <c r="L13" s="35"/>
      <c r="M13" s="35"/>
      <c r="N13" s="35"/>
      <c r="O13" s="35"/>
      <c r="P13" s="35"/>
      <c r="Q13" s="35"/>
      <c r="R13" s="35"/>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3"/>
      <c r="CG13" s="63"/>
      <c r="CH13" s="63"/>
      <c r="CI13" s="63"/>
      <c r="CJ13" s="63"/>
      <c r="CK13" s="63"/>
      <c r="CL13" s="63"/>
      <c r="CM13" s="63"/>
      <c r="CN13" s="63"/>
      <c r="CO13" s="63"/>
      <c r="CP13" s="63"/>
      <c r="CQ13" s="63"/>
      <c r="CR13" s="63"/>
      <c r="CS13" s="63"/>
      <c r="CT13" s="63"/>
      <c r="CU13" s="63"/>
      <c r="CV13" s="63"/>
      <c r="CW13" s="63"/>
      <c r="CX13" s="63"/>
      <c r="CY13" s="63"/>
      <c r="CZ13" s="63"/>
      <c r="DA13" s="63"/>
      <c r="DB13" s="63"/>
      <c r="DC13" s="63"/>
      <c r="DD13" s="63"/>
      <c r="DE13" s="63"/>
      <c r="DF13" s="63"/>
      <c r="DG13" s="63"/>
      <c r="DH13" s="63"/>
      <c r="DI13" s="35"/>
      <c r="DJ13" s="35"/>
      <c r="DK13" s="35"/>
      <c r="DL13" s="35"/>
      <c r="DM13" s="35"/>
      <c r="DN13" s="35"/>
      <c r="DO13" s="35"/>
      <c r="DP13" s="63"/>
      <c r="DQ13" s="63"/>
      <c r="DR13" s="63"/>
      <c r="DS13" s="63"/>
      <c r="DT13" s="63"/>
      <c r="DU13" s="63"/>
      <c r="DV13" s="63"/>
      <c r="DW13" s="63"/>
      <c r="DX13" s="63"/>
      <c r="DY13" s="63"/>
      <c r="DZ13" s="63"/>
      <c r="EA13" s="63"/>
      <c r="EB13" s="63"/>
      <c r="EC13" s="63"/>
      <c r="ED13" s="63"/>
      <c r="EE13" s="63"/>
      <c r="EF13" s="63"/>
      <c r="EG13" s="63"/>
      <c r="EH13" s="63"/>
      <c r="EI13" s="63"/>
      <c r="EJ13" s="63"/>
      <c r="EK13" s="63"/>
      <c r="EL13" s="63"/>
      <c r="EM13" s="63"/>
      <c r="EN13" s="63"/>
      <c r="EO13" s="63"/>
      <c r="EP13" s="63"/>
      <c r="EQ13" s="63"/>
      <c r="ER13" s="63"/>
      <c r="ES13" s="63"/>
      <c r="ET13" s="63"/>
      <c r="EU13" s="63"/>
      <c r="EV13" s="63"/>
      <c r="EW13" s="63"/>
      <c r="EX13" s="63"/>
      <c r="EY13" s="35"/>
      <c r="EZ13" s="35"/>
      <c r="FA13" s="35"/>
      <c r="FB13" s="35"/>
      <c r="FC13" s="35"/>
      <c r="FD13" s="35"/>
      <c r="FE13" s="35"/>
      <c r="FF13" s="63"/>
      <c r="FG13" s="63"/>
      <c r="FH13" s="63"/>
      <c r="FI13" s="63"/>
      <c r="FJ13" s="63"/>
      <c r="FK13" s="63"/>
      <c r="FL13" s="63"/>
      <c r="FM13" s="63"/>
      <c r="FN13" s="63"/>
      <c r="FO13" s="63"/>
      <c r="FP13" s="63"/>
      <c r="FQ13" s="63"/>
      <c r="FR13" s="63"/>
      <c r="FS13" s="63"/>
      <c r="FT13" s="63"/>
      <c r="FU13" s="63"/>
      <c r="FV13" s="63"/>
      <c r="FW13" s="63"/>
      <c r="FX13" s="63"/>
      <c r="FY13" s="63"/>
      <c r="FZ13" s="63"/>
      <c r="GA13" s="63"/>
      <c r="GB13" s="63"/>
      <c r="GC13" s="63"/>
      <c r="GD13" s="63"/>
      <c r="GE13" s="63"/>
      <c r="GF13" s="63"/>
      <c r="GG13" s="63"/>
      <c r="GH13" s="63"/>
      <c r="GI13" s="63"/>
      <c r="GJ13" s="63"/>
      <c r="GK13" s="63"/>
      <c r="GL13" s="63"/>
      <c r="GM13" s="63"/>
      <c r="GN13" s="63"/>
      <c r="GO13" s="63"/>
      <c r="GP13" s="63"/>
      <c r="GQ13" s="63"/>
      <c r="GR13" s="63"/>
      <c r="GS13" s="63"/>
      <c r="GT13" s="63"/>
      <c r="GU13" s="63"/>
      <c r="GV13" s="63"/>
      <c r="GW13" s="63"/>
      <c r="GX13" s="63"/>
      <c r="GY13" s="35"/>
      <c r="GZ13" s="35"/>
      <c r="HA13" s="35"/>
      <c r="HB13" s="35"/>
      <c r="HC13" s="35"/>
      <c r="HD13" s="35"/>
      <c r="HE13" s="35"/>
      <c r="HF13" s="35"/>
      <c r="HG13" s="35"/>
      <c r="HH13" s="35"/>
      <c r="HI13" s="35"/>
      <c r="HJ13" s="35"/>
      <c r="HK13" s="63"/>
      <c r="HL13" s="63"/>
      <c r="HM13" s="63"/>
      <c r="HN13" s="63"/>
      <c r="HO13" s="63"/>
      <c r="HP13" s="63"/>
      <c r="HQ13" s="63"/>
      <c r="HR13" s="63"/>
      <c r="HS13" s="63"/>
      <c r="HT13" s="63"/>
      <c r="HU13" s="63"/>
      <c r="HV13" s="63"/>
      <c r="HW13" s="63"/>
      <c r="HX13" s="63"/>
      <c r="HY13" s="63"/>
      <c r="HZ13" s="63"/>
      <c r="IA13" s="63"/>
      <c r="IB13" s="63"/>
      <c r="IC13" s="63"/>
      <c r="ID13" s="63"/>
      <c r="IE13" s="63"/>
      <c r="IF13" s="63"/>
      <c r="IG13" s="63"/>
      <c r="IH13" s="63"/>
      <c r="II13" s="63"/>
      <c r="IJ13" s="63"/>
      <c r="IK13" s="63"/>
      <c r="IL13" s="63"/>
      <c r="IM13" s="63"/>
      <c r="IN13" s="63"/>
      <c r="IO13" s="63"/>
      <c r="IP13" s="63"/>
      <c r="IQ13" s="63"/>
      <c r="IR13" s="63"/>
      <c r="IS13" s="63"/>
      <c r="IT13" s="63"/>
      <c r="IU13" s="63"/>
      <c r="IV13" s="63"/>
      <c r="IW13" s="63"/>
      <c r="IX13" s="63"/>
      <c r="IY13" s="35"/>
      <c r="IZ13" s="35"/>
      <c r="JA13" s="35"/>
      <c r="JB13" s="35"/>
      <c r="JC13" s="35"/>
      <c r="JD13" s="35"/>
      <c r="JE13" s="35"/>
      <c r="JF13" s="35"/>
      <c r="JG13" s="35"/>
      <c r="JH13" s="35"/>
      <c r="JI13" s="35"/>
      <c r="JJ13" s="35"/>
      <c r="JK13" s="35"/>
      <c r="JL13" s="35"/>
      <c r="JM13" s="35"/>
      <c r="JN13" s="35"/>
      <c r="JO13" s="35"/>
      <c r="JP13" s="35"/>
      <c r="JQ13" s="35"/>
      <c r="JR13" s="35"/>
      <c r="JS13" s="35"/>
      <c r="JT13" s="35"/>
      <c r="JU13" s="35"/>
      <c r="JV13" s="35"/>
      <c r="JW13" s="35"/>
      <c r="JX13" s="35"/>
      <c r="JY13" s="35"/>
      <c r="JZ13" s="35"/>
      <c r="KA13" s="35"/>
      <c r="KB13" s="35"/>
      <c r="KC13" s="35"/>
      <c r="KD13" s="35"/>
      <c r="KE13" s="35"/>
      <c r="KF13" s="63"/>
      <c r="KG13" s="63"/>
      <c r="KH13" s="63"/>
      <c r="KI13" s="63"/>
      <c r="KJ13" s="63"/>
      <c r="KK13" s="63"/>
      <c r="KL13" s="63"/>
      <c r="KM13" s="63"/>
      <c r="KN13" s="63"/>
      <c r="KO13" s="63"/>
      <c r="KP13" s="63"/>
      <c r="KQ13" s="63"/>
      <c r="KR13" s="63"/>
      <c r="KS13" s="63"/>
      <c r="KT13" s="63"/>
      <c r="KU13" s="63"/>
      <c r="KV13" s="63"/>
      <c r="KW13" s="63"/>
      <c r="KX13" s="63"/>
      <c r="KY13" s="63"/>
      <c r="KZ13" s="63"/>
      <c r="LA13" s="63"/>
      <c r="LB13" s="63"/>
      <c r="LC13" s="63"/>
      <c r="LD13" s="63"/>
      <c r="LE13" s="63"/>
      <c r="LF13" s="63"/>
      <c r="LG13" s="63"/>
      <c r="LH13" s="63"/>
      <c r="LI13" s="63"/>
      <c r="LJ13" s="63"/>
      <c r="LK13" s="63"/>
      <c r="LL13" s="63"/>
      <c r="LM13" s="63"/>
      <c r="LN13" s="63"/>
      <c r="LO13" s="63"/>
      <c r="LP13" s="63"/>
      <c r="LQ13" s="35"/>
      <c r="LR13" s="35"/>
      <c r="LS13" s="35"/>
      <c r="LT13" s="35"/>
      <c r="LU13" s="35"/>
      <c r="LV13" s="35"/>
      <c r="LW13" s="35"/>
      <c r="LX13" s="35"/>
      <c r="LY13" s="35"/>
      <c r="LZ13" s="35"/>
      <c r="MA13" s="35"/>
      <c r="MB13" s="35"/>
      <c r="MC13" s="35"/>
      <c r="MD13" s="35"/>
      <c r="ME13" s="35"/>
      <c r="MF13" s="35"/>
      <c r="MG13" s="35"/>
      <c r="MH13" s="35"/>
      <c r="MI13" s="35"/>
      <c r="MJ13" s="35"/>
      <c r="MK13" s="35"/>
      <c r="ML13" s="35"/>
      <c r="MM13" s="35"/>
      <c r="MN13" s="35"/>
      <c r="MO13" s="35"/>
      <c r="MP13" s="35"/>
      <c r="MQ13" s="35"/>
      <c r="MR13" s="35"/>
      <c r="MS13" s="35"/>
      <c r="MT13" s="35"/>
      <c r="MU13" s="35"/>
      <c r="MV13" s="35"/>
      <c r="MW13" s="35"/>
      <c r="MX13" s="35"/>
      <c r="MY13" s="35"/>
      <c r="MZ13" s="63"/>
      <c r="NA13" s="63"/>
      <c r="NB13" s="63"/>
      <c r="NC13" s="63"/>
      <c r="ND13" s="63"/>
      <c r="NE13" s="63"/>
      <c r="NF13" s="63"/>
      <c r="NG13" s="63"/>
      <c r="NH13" s="63"/>
      <c r="NI13" s="63"/>
      <c r="NJ13" s="63"/>
      <c r="NK13" s="63"/>
      <c r="NL13" s="63"/>
      <c r="NM13" s="63"/>
      <c r="NN13" s="63"/>
      <c r="NO13" s="63"/>
      <c r="NP13" s="63"/>
      <c r="NQ13" s="63"/>
      <c r="NR13" s="63"/>
      <c r="NS13" s="63"/>
      <c r="NT13" s="63"/>
      <c r="NU13" s="63"/>
      <c r="NV13" s="63"/>
      <c r="NW13" s="63"/>
      <c r="NX13" s="63"/>
      <c r="NY13" s="63"/>
      <c r="NZ13" s="63"/>
      <c r="OA13" s="63"/>
      <c r="OB13" s="63"/>
      <c r="OC13" s="63"/>
      <c r="OD13" s="63"/>
      <c r="OE13" s="63"/>
      <c r="OF13" s="63"/>
      <c r="OG13" s="63"/>
      <c r="OH13" s="63"/>
      <c r="OI13" s="63"/>
      <c r="OJ13" s="63"/>
      <c r="OK13" s="63"/>
      <c r="OL13" s="63"/>
      <c r="OM13" s="63"/>
      <c r="ON13" s="35"/>
      <c r="OO13" s="35"/>
      <c r="OP13" s="35"/>
      <c r="OQ13" s="35"/>
      <c r="OR13" s="35"/>
      <c r="OS13" s="35"/>
      <c r="OT13" s="35"/>
      <c r="OU13" s="35"/>
      <c r="OV13" s="35"/>
      <c r="OW13" s="35"/>
      <c r="OX13" s="35"/>
      <c r="OY13" s="35"/>
      <c r="OZ13" s="35"/>
      <c r="PA13" s="35"/>
      <c r="PB13" s="35"/>
      <c r="PC13" s="35"/>
      <c r="PD13" s="35"/>
      <c r="PE13" s="35"/>
      <c r="PF13" s="35"/>
      <c r="PG13" s="35"/>
      <c r="PH13" s="35"/>
      <c r="PI13" s="35"/>
      <c r="PJ13" s="35"/>
      <c r="PK13" s="35"/>
      <c r="PL13" s="35"/>
      <c r="PM13" s="35"/>
      <c r="PN13" s="35"/>
      <c r="PO13" s="35"/>
      <c r="PP13" s="35"/>
      <c r="PQ13" s="35"/>
      <c r="PR13" s="35"/>
      <c r="PS13" s="35"/>
      <c r="PT13" s="35"/>
      <c r="PU13" s="35"/>
      <c r="PV13" s="35"/>
      <c r="PW13" s="35"/>
      <c r="PX13" s="35"/>
      <c r="PY13" s="40" t="s">
        <v>1502</v>
      </c>
      <c r="PZ13" s="40" t="s">
        <v>1502</v>
      </c>
      <c r="QA13" s="40" t="s">
        <v>1502</v>
      </c>
      <c r="QB13" s="40"/>
      <c r="QC13" s="5"/>
      <c r="QD13" s="9"/>
      <c r="QE13" s="9"/>
      <c r="QF13" s="9"/>
      <c r="QG13" s="9"/>
      <c r="QH13" s="9"/>
      <c r="QI13" s="9"/>
      <c r="QJ13" s="9"/>
      <c r="QK13" s="9"/>
      <c r="QL13" s="9"/>
      <c r="QM13" s="9"/>
      <c r="QN13" s="9"/>
      <c r="QO13" s="40"/>
      <c r="QP13" s="40"/>
      <c r="QQ13" s="40"/>
      <c r="QR13" s="40"/>
      <c r="QS13" s="40"/>
      <c r="QT13" s="40"/>
      <c r="QU13" s="40"/>
      <c r="QV13" s="40"/>
      <c r="QW13" s="40"/>
      <c r="QX13" s="40"/>
      <c r="QY13" s="40"/>
      <c r="QZ13" s="40"/>
      <c r="RA13" s="40"/>
      <c r="RB13" s="40"/>
      <c r="RC13" s="40"/>
      <c r="RD13" s="40"/>
      <c r="RE13" s="40"/>
      <c r="RF13" s="40"/>
      <c r="RG13" s="40"/>
      <c r="RH13" s="40"/>
      <c r="RI13" s="40"/>
      <c r="RJ13" s="40"/>
      <c r="RK13" s="40"/>
      <c r="RL13" s="40"/>
      <c r="RM13" s="40"/>
      <c r="RN13" s="40"/>
      <c r="RO13" s="40"/>
      <c r="RP13" s="40"/>
      <c r="RQ13" s="40"/>
      <c r="RR13" s="40"/>
      <c r="RS13" s="40"/>
      <c r="RT13" s="40"/>
      <c r="RU13" s="40"/>
      <c r="RV13" s="40" t="s">
        <v>1502</v>
      </c>
      <c r="RW13" s="40" t="s">
        <v>1502</v>
      </c>
      <c r="RX13" s="40" t="s">
        <v>1502</v>
      </c>
      <c r="RY13" s="40" t="s">
        <v>1502</v>
      </c>
      <c r="RZ13" s="40" t="s">
        <v>1502</v>
      </c>
      <c r="SA13" s="40"/>
      <c r="SB13" s="40" t="s">
        <v>1502</v>
      </c>
      <c r="SC13" s="40" t="s">
        <v>1502</v>
      </c>
      <c r="SD13" s="40" t="s">
        <v>1502</v>
      </c>
      <c r="SE13" s="40" t="s">
        <v>1502</v>
      </c>
      <c r="SF13" s="40" t="s">
        <v>1502</v>
      </c>
      <c r="SG13" s="40" t="s">
        <v>1502</v>
      </c>
      <c r="SH13" s="40" t="s">
        <v>1502</v>
      </c>
      <c r="SI13" s="5"/>
      <c r="SJ13" s="40"/>
      <c r="SK13" s="40"/>
      <c r="SL13" s="40"/>
      <c r="SM13" s="40"/>
      <c r="SN13" s="40"/>
      <c r="SO13" s="40"/>
      <c r="SP13" s="40"/>
      <c r="SQ13" s="40"/>
      <c r="SR13" s="40"/>
      <c r="SS13" s="40"/>
      <c r="ST13" s="40"/>
      <c r="SU13" s="40"/>
      <c r="SV13" s="40"/>
      <c r="SW13" s="40"/>
      <c r="SX13" s="40"/>
      <c r="SY13" s="40"/>
      <c r="SZ13" s="40"/>
      <c r="TA13" s="40"/>
      <c r="TB13" s="40"/>
      <c r="TC13" s="40"/>
      <c r="TD13" s="40"/>
      <c r="TE13" s="40"/>
      <c r="TF13" s="40"/>
      <c r="TG13" s="40"/>
      <c r="TH13" s="40"/>
      <c r="TI13" s="40"/>
      <c r="TJ13" s="40"/>
      <c r="TK13" s="40"/>
      <c r="TL13" s="40"/>
      <c r="TM13" s="40"/>
      <c r="TN13" s="40"/>
      <c r="TO13" s="40"/>
      <c r="TP13" s="40"/>
      <c r="TQ13" s="40"/>
      <c r="TR13" s="40"/>
      <c r="TS13" s="40"/>
      <c r="TT13" s="40" t="s">
        <v>1502</v>
      </c>
      <c r="TU13" s="40" t="s">
        <v>1502</v>
      </c>
      <c r="TV13" s="40" t="s">
        <v>1502</v>
      </c>
      <c r="TW13" s="40"/>
      <c r="TX13" s="40"/>
      <c r="TY13" s="40" t="s">
        <v>1502</v>
      </c>
      <c r="TZ13" s="40" t="s">
        <v>1502</v>
      </c>
      <c r="UA13" s="40" t="s">
        <v>1502</v>
      </c>
      <c r="UB13" s="40" t="s">
        <v>1502</v>
      </c>
      <c r="UC13" s="40" t="s">
        <v>1502</v>
      </c>
      <c r="UD13" s="40" t="s">
        <v>1502</v>
      </c>
      <c r="UE13" s="40" t="s">
        <v>1502</v>
      </c>
      <c r="UF13" s="5"/>
      <c r="UG13" s="40"/>
      <c r="UH13" s="40"/>
      <c r="UI13" s="40"/>
      <c r="UJ13" s="40"/>
      <c r="UK13" s="40"/>
      <c r="UL13" s="40"/>
      <c r="UM13" s="40"/>
      <c r="UN13" s="40"/>
      <c r="UO13" s="40"/>
      <c r="UP13" s="40"/>
      <c r="UQ13" s="40"/>
      <c r="UR13" s="40"/>
      <c r="US13" s="40"/>
      <c r="UT13" s="40"/>
      <c r="UU13" s="40"/>
      <c r="UV13" s="40"/>
      <c r="UW13" s="40"/>
      <c r="UX13" s="40"/>
      <c r="UY13" s="40"/>
      <c r="UZ13" s="40"/>
      <c r="VA13" s="40"/>
      <c r="VB13" s="40"/>
      <c r="VC13" s="40"/>
      <c r="VD13" s="40"/>
      <c r="VE13" s="40"/>
      <c r="VF13" s="40"/>
      <c r="VG13" s="40"/>
      <c r="VH13" s="40"/>
      <c r="VI13" s="40"/>
      <c r="VJ13" s="40"/>
      <c r="VK13" s="40"/>
      <c r="VL13" s="40"/>
      <c r="VM13" s="40"/>
      <c r="VN13" s="40"/>
      <c r="VO13" s="40"/>
      <c r="VP13" s="40"/>
      <c r="VQ13" s="40"/>
      <c r="VR13" s="40"/>
      <c r="VS13" s="40"/>
      <c r="VT13" s="40"/>
      <c r="VU13" s="40"/>
      <c r="VV13" s="40"/>
      <c r="VW13" s="40"/>
      <c r="VX13" s="40"/>
      <c r="VY13" s="40"/>
      <c r="VZ13" s="40"/>
      <c r="WA13" s="40"/>
      <c r="WB13" s="40"/>
      <c r="WC13" s="40" t="s">
        <v>1502</v>
      </c>
      <c r="WD13" s="40" t="s">
        <v>1502</v>
      </c>
      <c r="WE13" s="40" t="s">
        <v>1502</v>
      </c>
      <c r="WF13" s="40" t="s">
        <v>1502</v>
      </c>
      <c r="WG13" s="40" t="s">
        <v>1502</v>
      </c>
      <c r="WH13" s="40" t="s">
        <v>1502</v>
      </c>
      <c r="WI13" s="40"/>
      <c r="WJ13" s="40" t="s">
        <v>1502</v>
      </c>
      <c r="WK13" s="40" t="s">
        <v>1502</v>
      </c>
      <c r="WL13" s="40"/>
      <c r="WM13" s="40" t="s">
        <v>1502</v>
      </c>
      <c r="WN13" s="40" t="s">
        <v>1502</v>
      </c>
      <c r="WO13" s="40"/>
      <c r="WP13" s="40" t="s">
        <v>1502</v>
      </c>
      <c r="WQ13" s="40" t="s">
        <v>1502</v>
      </c>
      <c r="WR13" s="40" t="s">
        <v>1502</v>
      </c>
      <c r="WS13" s="40"/>
      <c r="WT13" s="40"/>
      <c r="WU13" s="5"/>
      <c r="WV13" s="5"/>
      <c r="WW13" s="40"/>
      <c r="WX13" s="40"/>
      <c r="WY13" s="40"/>
      <c r="WZ13" s="40"/>
      <c r="XA13" s="40"/>
      <c r="XB13" s="40"/>
      <c r="XC13" s="40"/>
      <c r="XD13" s="40"/>
      <c r="XE13" s="40"/>
      <c r="XF13" s="40" t="s">
        <v>1502</v>
      </c>
      <c r="XG13" s="40" t="s">
        <v>1502</v>
      </c>
      <c r="XH13" s="40" t="s">
        <v>1502</v>
      </c>
      <c r="XI13" s="40" t="s">
        <v>1502</v>
      </c>
      <c r="XJ13" s="40" t="s">
        <v>1502</v>
      </c>
      <c r="XK13" s="40" t="s">
        <v>1502</v>
      </c>
      <c r="XL13" s="40" t="s">
        <v>1502</v>
      </c>
      <c r="XM13" s="40" t="s">
        <v>1502</v>
      </c>
      <c r="XN13" s="40" t="s">
        <v>1502</v>
      </c>
      <c r="XO13" s="40" t="s">
        <v>1502</v>
      </c>
      <c r="XP13" s="40" t="s">
        <v>1502</v>
      </c>
      <c r="XQ13" s="40" t="s">
        <v>1502</v>
      </c>
      <c r="XR13" s="40" t="s">
        <v>1502</v>
      </c>
      <c r="XS13" s="5"/>
      <c r="XT13" s="40"/>
      <c r="XU13" s="40"/>
      <c r="XV13" s="40"/>
      <c r="XW13" s="40"/>
      <c r="XX13" s="40"/>
      <c r="XY13" s="40"/>
      <c r="XZ13" s="40">
        <v>0.7</v>
      </c>
      <c r="YA13" s="54">
        <v>0.7</v>
      </c>
      <c r="YB13" s="40">
        <f t="shared" si="129"/>
        <v>0.7</v>
      </c>
      <c r="YC13" s="40">
        <v>0.74</v>
      </c>
      <c r="YD13" s="40">
        <f t="shared" si="130"/>
        <v>0.7</v>
      </c>
      <c r="YE13" s="40">
        <v>0.74</v>
      </c>
      <c r="YF13" s="40">
        <f t="shared" si="181"/>
        <v>0.7</v>
      </c>
      <c r="YG13" s="40">
        <v>0.74</v>
      </c>
      <c r="YH13" s="40">
        <v>0.71</v>
      </c>
      <c r="YI13" s="40">
        <f t="shared" si="182"/>
        <v>0.7</v>
      </c>
      <c r="YJ13" s="40">
        <v>0.71</v>
      </c>
      <c r="YK13" s="40">
        <v>0.71</v>
      </c>
      <c r="YL13" s="40">
        <f t="shared" si="131"/>
        <v>0.7</v>
      </c>
      <c r="YM13" s="40">
        <v>0.69</v>
      </c>
      <c r="YN13" s="5">
        <f t="shared" si="132"/>
        <v>-1.4285714285714299E-2</v>
      </c>
      <c r="YO13" s="40"/>
      <c r="YP13" s="40"/>
      <c r="YQ13" s="40"/>
      <c r="YR13" s="40"/>
      <c r="YS13" s="40"/>
      <c r="YT13" s="40"/>
      <c r="YU13" s="40"/>
      <c r="YV13" s="40"/>
      <c r="YW13" s="40"/>
      <c r="YX13" s="40"/>
      <c r="YY13" s="40"/>
      <c r="YZ13" s="40"/>
      <c r="ZA13" s="40"/>
      <c r="ZB13" s="40" t="s">
        <v>1502</v>
      </c>
      <c r="ZC13" s="40" t="s">
        <v>1502</v>
      </c>
      <c r="ZD13" s="40"/>
      <c r="ZE13" s="40" t="s">
        <v>1502</v>
      </c>
      <c r="ZF13" s="69" t="s">
        <v>1502</v>
      </c>
      <c r="ZG13" s="40" t="s">
        <v>1502</v>
      </c>
      <c r="ZH13" s="40" t="s">
        <v>1502</v>
      </c>
      <c r="ZI13" s="40" t="s">
        <v>1502</v>
      </c>
      <c r="ZJ13" s="40" t="s">
        <v>1502</v>
      </c>
      <c r="ZK13" s="69" t="s">
        <v>1502</v>
      </c>
      <c r="ZL13" s="5"/>
      <c r="ZM13" s="40"/>
      <c r="ZN13" s="40"/>
      <c r="ZO13" s="40"/>
      <c r="ZP13" s="40"/>
      <c r="ZQ13" s="40"/>
      <c r="ZR13" s="40">
        <v>0.93</v>
      </c>
      <c r="ZS13" s="40"/>
      <c r="ZT13" s="40">
        <v>0.89</v>
      </c>
      <c r="ZU13" s="46">
        <f t="shared" si="142"/>
        <v>0.89</v>
      </c>
      <c r="ZV13" s="40">
        <v>0.99</v>
      </c>
      <c r="ZW13" s="40">
        <f t="shared" si="143"/>
        <v>0.89</v>
      </c>
      <c r="ZX13" s="40"/>
      <c r="ZY13" s="40">
        <v>0.99</v>
      </c>
      <c r="ZZ13" s="40">
        <f t="shared" si="144"/>
        <v>0.89</v>
      </c>
      <c r="AAA13" s="37">
        <v>0.98</v>
      </c>
      <c r="AAB13" s="58">
        <f t="shared" si="156"/>
        <v>0.89</v>
      </c>
      <c r="AAC13" s="40">
        <v>0.95</v>
      </c>
      <c r="AAD13" s="37">
        <v>0.98</v>
      </c>
      <c r="AAE13" s="40">
        <f t="shared" si="145"/>
        <v>0.89</v>
      </c>
      <c r="AAF13" s="40"/>
      <c r="AAG13" s="1222">
        <f t="shared" si="146"/>
        <v>-1</v>
      </c>
      <c r="AAH13" s="69" t="s">
        <v>1502</v>
      </c>
      <c r="AAI13" s="69" t="str">
        <f t="shared" si="6"/>
        <v>NA</v>
      </c>
      <c r="AAJ13" s="69" t="s">
        <v>1502</v>
      </c>
      <c r="AAK13" s="59" t="s">
        <v>1502</v>
      </c>
      <c r="AAL13" s="69" t="s">
        <v>1502</v>
      </c>
      <c r="AAM13" s="69" t="str">
        <f t="shared" si="147"/>
        <v>NA</v>
      </c>
      <c r="AAN13" s="69"/>
      <c r="AAO13" s="6"/>
      <c r="AAP13" s="69" t="s">
        <v>1502</v>
      </c>
      <c r="AAQ13" s="69" t="str">
        <f t="shared" si="7"/>
        <v>NA</v>
      </c>
      <c r="AAR13" s="69" t="s">
        <v>1502</v>
      </c>
      <c r="AAS13" s="69" t="s">
        <v>1502</v>
      </c>
      <c r="AAT13" s="36" t="str">
        <f t="shared" si="185"/>
        <v>NA</v>
      </c>
      <c r="AAU13" s="59" t="s">
        <v>1502</v>
      </c>
      <c r="AAV13" s="69" t="s">
        <v>1502</v>
      </c>
      <c r="AAW13" s="40" t="str">
        <f t="shared" si="149"/>
        <v>NA</v>
      </c>
      <c r="AAX13" s="40"/>
      <c r="AAY13" s="6"/>
      <c r="AAZ13" s="4" t="s">
        <v>1502</v>
      </c>
      <c r="ABA13" s="40" t="str">
        <f t="shared" si="8"/>
        <v>NA</v>
      </c>
      <c r="ABB13" s="40" t="s">
        <v>1502</v>
      </c>
      <c r="ABC13" s="4" t="s">
        <v>1502</v>
      </c>
      <c r="ABD13" s="40" t="str">
        <f t="shared" si="151"/>
        <v>NA</v>
      </c>
      <c r="ABE13" s="40"/>
      <c r="ABF13" s="1224"/>
      <c r="ABG13" s="40"/>
      <c r="ABH13" s="46"/>
      <c r="ABI13" s="13"/>
      <c r="ABP13" s="55" t="str">
        <f t="shared" si="14"/>
        <v>4.Blocker/Not Executed</v>
      </c>
      <c r="ABQ13" s="55" t="str">
        <f t="shared" si="15"/>
        <v>4.Blocker/Not Executed</v>
      </c>
      <c r="ABR13" s="55" t="str">
        <f t="shared" si="16"/>
        <v>4.Blocker/Not Executed</v>
      </c>
      <c r="ABS13" s="13" t="str">
        <f t="shared" si="17"/>
        <v>4.Blocker/Not Executed</v>
      </c>
      <c r="ABT13" s="13" t="str">
        <f t="shared" si="18"/>
        <v>4.Blocker/Not Executed</v>
      </c>
      <c r="ABU13" s="13" t="str">
        <f t="shared" si="19"/>
        <v>4.Blocker/Not Executed</v>
      </c>
      <c r="ABV13" s="13" t="str">
        <f t="shared" si="20"/>
        <v>4.Blocker/Not Executed</v>
      </c>
      <c r="ABW13" s="13" t="str">
        <f t="shared" si="153"/>
        <v xml:space="preserve">1. Better than baseline </v>
      </c>
      <c r="ABX13" s="13" t="str">
        <f t="shared" si="154"/>
        <v>4.Blocker/Not Executed</v>
      </c>
      <c r="ABY13" s="13" t="str">
        <f t="shared" si="155"/>
        <v xml:space="preserve">1. Better than baseline </v>
      </c>
    </row>
    <row r="14" spans="1:753" ht="15" thickBot="1" x14ac:dyDescent="0.4">
      <c r="A14" s="11">
        <v>23</v>
      </c>
      <c r="B14" s="11" t="s">
        <v>19</v>
      </c>
      <c r="C14" s="11"/>
      <c r="D14" s="11"/>
      <c r="E14" s="696" t="s">
        <v>3054</v>
      </c>
      <c r="F14" s="696" t="s">
        <v>3054</v>
      </c>
      <c r="G14" s="1503" t="s">
        <v>3107</v>
      </c>
      <c r="H14" s="64"/>
      <c r="I14" s="64"/>
      <c r="J14" s="64"/>
      <c r="K14" s="64"/>
      <c r="L14" s="64"/>
      <c r="M14" s="64"/>
      <c r="N14" s="64"/>
      <c r="O14" s="64"/>
      <c r="P14" s="64"/>
      <c r="Q14" s="64"/>
      <c r="R14" s="64"/>
      <c r="S14" s="64"/>
      <c r="T14" s="64"/>
      <c r="U14" s="64"/>
      <c r="V14" s="64"/>
      <c r="W14" s="64"/>
      <c r="X14" s="64"/>
      <c r="Y14" s="64"/>
      <c r="Z14" s="64"/>
      <c r="AA14" s="64"/>
      <c r="AB14" s="64"/>
      <c r="AC14" s="64"/>
      <c r="AD14" s="64"/>
      <c r="AE14" s="64"/>
      <c r="AF14" s="64"/>
      <c r="AG14" s="64"/>
      <c r="AH14" s="64"/>
      <c r="AI14" s="64"/>
      <c r="AJ14" s="64"/>
      <c r="AK14" s="64"/>
      <c r="AL14" s="64"/>
      <c r="AM14" s="64"/>
      <c r="AN14" s="64"/>
      <c r="AO14" s="64"/>
      <c r="AP14" s="64"/>
      <c r="AQ14" s="64"/>
      <c r="AR14" s="64"/>
      <c r="AS14" s="64"/>
      <c r="AT14" s="64"/>
      <c r="AU14" s="64"/>
      <c r="AV14" s="64"/>
      <c r="AW14" s="64"/>
      <c r="AX14" s="64"/>
      <c r="AY14" s="64"/>
      <c r="AZ14" s="64"/>
      <c r="BA14" s="104"/>
      <c r="BB14" s="104"/>
      <c r="BC14" s="104"/>
      <c r="BD14" s="104"/>
      <c r="BE14" s="104"/>
      <c r="BF14" s="104"/>
      <c r="BG14" s="104"/>
      <c r="BH14" s="104"/>
      <c r="BI14" s="104"/>
      <c r="BJ14" s="104"/>
      <c r="BK14" s="104"/>
      <c r="BL14" s="104"/>
      <c r="BM14" s="104"/>
      <c r="BN14" s="104"/>
      <c r="BO14" s="104"/>
      <c r="BP14" s="104"/>
      <c r="BQ14" s="104"/>
      <c r="BR14" s="104"/>
      <c r="BS14" s="104"/>
      <c r="BT14" s="104"/>
      <c r="BU14" s="104"/>
      <c r="BV14" s="104"/>
      <c r="BW14" s="104"/>
      <c r="BX14" s="104"/>
      <c r="BY14" s="104"/>
      <c r="BZ14" s="104"/>
      <c r="CA14" s="104"/>
      <c r="CB14" s="104"/>
      <c r="CC14" s="104"/>
      <c r="CD14" s="104"/>
      <c r="CE14" s="104"/>
      <c r="CF14" s="104"/>
      <c r="CG14" s="104"/>
      <c r="CH14" s="104"/>
      <c r="CI14" s="104"/>
      <c r="CJ14" s="104"/>
      <c r="CK14" s="104"/>
      <c r="CL14" s="104"/>
      <c r="CM14" s="104"/>
      <c r="CN14" s="104"/>
      <c r="CO14" s="104"/>
      <c r="CP14" s="104"/>
      <c r="CQ14" s="104"/>
      <c r="CR14" s="104"/>
      <c r="CS14" s="104"/>
      <c r="CT14" s="104"/>
      <c r="CU14" s="104"/>
      <c r="CV14" s="104"/>
      <c r="CW14" s="104"/>
      <c r="CX14" s="104"/>
      <c r="CY14" s="104"/>
      <c r="CZ14" s="104"/>
      <c r="DA14" s="104"/>
      <c r="DB14" s="104"/>
      <c r="DC14" s="104"/>
      <c r="DD14" s="104"/>
      <c r="DE14" s="104"/>
      <c r="DF14" s="104"/>
      <c r="DG14" s="104"/>
      <c r="DH14" s="104"/>
      <c r="DI14" s="64"/>
      <c r="DJ14" s="64"/>
      <c r="DK14" s="64"/>
      <c r="DL14" s="64"/>
      <c r="DM14" s="64"/>
      <c r="DN14" s="64"/>
      <c r="DO14" s="64"/>
      <c r="DP14" s="104"/>
      <c r="DQ14" s="104"/>
      <c r="DR14" s="104"/>
      <c r="DS14" s="104"/>
      <c r="DT14" s="104"/>
      <c r="DU14" s="104"/>
      <c r="DV14" s="104"/>
      <c r="DW14" s="104"/>
      <c r="DX14" s="104"/>
      <c r="DY14" s="104"/>
      <c r="DZ14" s="104"/>
      <c r="EA14" s="104"/>
      <c r="EB14" s="104"/>
      <c r="EC14" s="104"/>
      <c r="ED14" s="104"/>
      <c r="EE14" s="104"/>
      <c r="EF14" s="104"/>
      <c r="EG14" s="104"/>
      <c r="EH14" s="104"/>
      <c r="EI14" s="104"/>
      <c r="EJ14" s="104"/>
      <c r="EK14" s="104"/>
      <c r="EL14" s="104"/>
      <c r="EM14" s="104"/>
      <c r="EN14" s="104"/>
      <c r="EO14" s="104"/>
      <c r="EP14" s="104"/>
      <c r="EQ14" s="104"/>
      <c r="ER14" s="104"/>
      <c r="ES14" s="104"/>
      <c r="ET14" s="104"/>
      <c r="EU14" s="104"/>
      <c r="EV14" s="104"/>
      <c r="EW14" s="104"/>
      <c r="EX14" s="104"/>
      <c r="EY14" s="64"/>
      <c r="EZ14" s="64"/>
      <c r="FA14" s="64"/>
      <c r="FB14" s="64"/>
      <c r="FC14" s="64"/>
      <c r="FD14" s="64"/>
      <c r="FE14" s="64"/>
      <c r="FF14" s="104"/>
      <c r="FG14" s="104"/>
      <c r="FH14" s="104"/>
      <c r="FI14" s="104"/>
      <c r="FJ14" s="104"/>
      <c r="FK14" s="104"/>
      <c r="FL14" s="104"/>
      <c r="FM14" s="104"/>
      <c r="FN14" s="104"/>
      <c r="FO14" s="104"/>
      <c r="FP14" s="104"/>
      <c r="FQ14" s="104"/>
      <c r="FR14" s="104"/>
      <c r="FS14" s="104"/>
      <c r="FT14" s="104"/>
      <c r="FU14" s="104"/>
      <c r="FV14" s="104"/>
      <c r="FW14" s="104"/>
      <c r="FX14" s="104"/>
      <c r="FY14" s="104"/>
      <c r="FZ14" s="104"/>
      <c r="GA14" s="104"/>
      <c r="GB14" s="104"/>
      <c r="GC14" s="104"/>
      <c r="GD14" s="104"/>
      <c r="GE14" s="104"/>
      <c r="GF14" s="104"/>
      <c r="GG14" s="104"/>
      <c r="GH14" s="104"/>
      <c r="GI14" s="104"/>
      <c r="GJ14" s="104"/>
      <c r="GK14" s="104"/>
      <c r="GL14" s="104"/>
      <c r="GM14" s="104"/>
      <c r="GN14" s="104"/>
      <c r="GO14" s="104"/>
      <c r="GP14" s="104"/>
      <c r="GQ14" s="104"/>
      <c r="GR14" s="104"/>
      <c r="GS14" s="104"/>
      <c r="GT14" s="104"/>
      <c r="GU14" s="104"/>
      <c r="GV14" s="104"/>
      <c r="GW14" s="104"/>
      <c r="GX14" s="104"/>
      <c r="GY14" s="64"/>
      <c r="GZ14" s="64"/>
      <c r="HA14" s="64"/>
      <c r="HB14" s="64"/>
      <c r="HC14" s="64"/>
      <c r="HD14" s="64"/>
      <c r="HE14" s="64"/>
      <c r="HF14" s="64"/>
      <c r="HG14" s="64"/>
      <c r="HH14" s="64"/>
      <c r="HI14" s="64"/>
      <c r="HJ14" s="64"/>
      <c r="HK14" s="104"/>
      <c r="HL14" s="104"/>
      <c r="HM14" s="104"/>
      <c r="HN14" s="104"/>
      <c r="HO14" s="104"/>
      <c r="HP14" s="104"/>
      <c r="HQ14" s="104"/>
      <c r="HR14" s="104"/>
      <c r="HS14" s="104"/>
      <c r="HT14" s="104"/>
      <c r="HU14" s="104"/>
      <c r="HV14" s="104"/>
      <c r="HW14" s="104"/>
      <c r="HX14" s="104"/>
      <c r="HY14" s="104"/>
      <c r="HZ14" s="104"/>
      <c r="IA14" s="104"/>
      <c r="IB14" s="104"/>
      <c r="IC14" s="104"/>
      <c r="ID14" s="104"/>
      <c r="IE14" s="104"/>
      <c r="IF14" s="104"/>
      <c r="IG14" s="104"/>
      <c r="IH14" s="104"/>
      <c r="II14" s="104"/>
      <c r="IJ14" s="104"/>
      <c r="IK14" s="104"/>
      <c r="IL14" s="104"/>
      <c r="IM14" s="104"/>
      <c r="IN14" s="104"/>
      <c r="IO14" s="104"/>
      <c r="IP14" s="104"/>
      <c r="IQ14" s="104"/>
      <c r="IR14" s="104"/>
      <c r="IS14" s="104"/>
      <c r="IT14" s="104"/>
      <c r="IU14" s="104"/>
      <c r="IV14" s="104"/>
      <c r="IW14" s="104"/>
      <c r="IX14" s="104"/>
      <c r="IY14" s="64"/>
      <c r="IZ14" s="64"/>
      <c r="JA14" s="64"/>
      <c r="JB14" s="64"/>
      <c r="JC14" s="64"/>
      <c r="JD14" s="64"/>
      <c r="JE14" s="64"/>
      <c r="JF14" s="64"/>
      <c r="JG14" s="64"/>
      <c r="JH14" s="64"/>
      <c r="JI14" s="64"/>
      <c r="JJ14" s="64"/>
      <c r="JK14" s="64"/>
      <c r="JL14" s="64"/>
      <c r="JM14" s="64"/>
      <c r="JN14" s="64"/>
      <c r="JO14" s="64"/>
      <c r="JP14" s="64"/>
      <c r="JQ14" s="64"/>
      <c r="JR14" s="64"/>
      <c r="JS14" s="64"/>
      <c r="JT14" s="64"/>
      <c r="JU14" s="64"/>
      <c r="JV14" s="64"/>
      <c r="JW14" s="64"/>
      <c r="JX14" s="64"/>
      <c r="JY14" s="64"/>
      <c r="JZ14" s="64"/>
      <c r="KA14" s="64"/>
      <c r="KB14" s="64"/>
      <c r="KC14" s="64"/>
      <c r="KD14" s="64"/>
      <c r="KE14" s="64"/>
      <c r="KF14" s="104"/>
      <c r="KG14" s="104"/>
      <c r="KH14" s="104"/>
      <c r="KI14" s="104"/>
      <c r="KJ14" s="104"/>
      <c r="KK14" s="104"/>
      <c r="KL14" s="104"/>
      <c r="KM14" s="104"/>
      <c r="KN14" s="104"/>
      <c r="KO14" s="104"/>
      <c r="KP14" s="104"/>
      <c r="KQ14" s="104"/>
      <c r="KR14" s="104"/>
      <c r="KS14" s="104"/>
      <c r="KT14" s="104"/>
      <c r="KU14" s="104"/>
      <c r="KV14" s="104"/>
      <c r="KW14" s="104"/>
      <c r="KX14" s="104"/>
      <c r="KY14" s="104"/>
      <c r="KZ14" s="104"/>
      <c r="LA14" s="104"/>
      <c r="LB14" s="104"/>
      <c r="LC14" s="104"/>
      <c r="LD14" s="104"/>
      <c r="LE14" s="104"/>
      <c r="LF14" s="104"/>
      <c r="LG14" s="104"/>
      <c r="LH14" s="104"/>
      <c r="LI14" s="104"/>
      <c r="LJ14" s="104"/>
      <c r="LK14" s="104"/>
      <c r="LL14" s="104"/>
      <c r="LM14" s="104"/>
      <c r="LN14" s="104"/>
      <c r="LO14" s="104"/>
      <c r="LP14" s="104"/>
      <c r="LQ14" s="64"/>
      <c r="LR14" s="64"/>
      <c r="LS14" s="64"/>
      <c r="LT14" s="64"/>
      <c r="LU14" s="64"/>
      <c r="LV14" s="64"/>
      <c r="LW14" s="64"/>
      <c r="LX14" s="64"/>
      <c r="LY14" s="64"/>
      <c r="LZ14" s="64"/>
      <c r="MA14" s="64"/>
      <c r="MB14" s="64"/>
      <c r="MC14" s="64"/>
      <c r="MD14" s="64"/>
      <c r="ME14" s="64"/>
      <c r="MF14" s="64"/>
      <c r="MG14" s="64"/>
      <c r="MH14" s="64"/>
      <c r="MI14" s="64"/>
      <c r="MJ14" s="64"/>
      <c r="MK14" s="64"/>
      <c r="ML14" s="64"/>
      <c r="MM14" s="64"/>
      <c r="MN14" s="64"/>
      <c r="MO14" s="64"/>
      <c r="MP14" s="64"/>
      <c r="MQ14" s="64"/>
      <c r="MR14" s="64"/>
      <c r="MS14" s="64"/>
      <c r="MT14" s="64"/>
      <c r="MU14" s="64"/>
      <c r="MV14" s="64"/>
      <c r="MW14" s="64"/>
      <c r="MX14" s="64"/>
      <c r="MY14" s="64"/>
      <c r="MZ14" s="104"/>
      <c r="NA14" s="104"/>
      <c r="NB14" s="104"/>
      <c r="NC14" s="104"/>
      <c r="ND14" s="104"/>
      <c r="NE14" s="104"/>
      <c r="NF14" s="104"/>
      <c r="NG14" s="104"/>
      <c r="NH14" s="104"/>
      <c r="NI14" s="104"/>
      <c r="NJ14" s="104"/>
      <c r="NK14" s="104"/>
      <c r="NL14" s="104"/>
      <c r="NM14" s="104"/>
      <c r="NN14" s="104"/>
      <c r="NO14" s="104"/>
      <c r="NP14" s="104"/>
      <c r="NQ14" s="104"/>
      <c r="NR14" s="104"/>
      <c r="NS14" s="104"/>
      <c r="NT14" s="104"/>
      <c r="NU14" s="104"/>
      <c r="NV14" s="104"/>
      <c r="NW14" s="104"/>
      <c r="NX14" s="104"/>
      <c r="NY14" s="104"/>
      <c r="NZ14" s="104"/>
      <c r="OA14" s="104"/>
      <c r="OB14" s="104"/>
      <c r="OC14" s="104"/>
      <c r="OD14" s="104"/>
      <c r="OE14" s="104"/>
      <c r="OF14" s="104"/>
      <c r="OG14" s="104"/>
      <c r="OH14" s="104"/>
      <c r="OI14" s="104"/>
      <c r="OJ14" s="104"/>
      <c r="OK14" s="104"/>
      <c r="OL14" s="104"/>
      <c r="OM14" s="104"/>
      <c r="ON14" s="64"/>
      <c r="OO14" s="64"/>
      <c r="OP14" s="64"/>
      <c r="OQ14" s="64"/>
      <c r="OR14" s="64"/>
      <c r="OS14" s="64"/>
      <c r="OT14" s="64"/>
      <c r="OU14" s="64"/>
      <c r="OV14" s="64"/>
      <c r="OW14" s="64"/>
      <c r="OX14" s="64"/>
      <c r="OY14" s="64"/>
      <c r="OZ14" s="64"/>
      <c r="PA14" s="64"/>
      <c r="PB14" s="64"/>
      <c r="PC14" s="64"/>
      <c r="PD14" s="64"/>
      <c r="PE14" s="64"/>
      <c r="PF14" s="64"/>
      <c r="PG14" s="64"/>
      <c r="PH14" s="64"/>
      <c r="PI14" s="64"/>
      <c r="PJ14" s="64"/>
      <c r="PK14" s="64"/>
      <c r="PL14" s="64"/>
      <c r="PM14" s="64"/>
      <c r="PN14" s="64"/>
      <c r="PO14" s="64"/>
      <c r="PP14" s="64"/>
      <c r="PQ14" s="64"/>
      <c r="PR14" s="64"/>
      <c r="PS14" s="64"/>
      <c r="PT14" s="64"/>
      <c r="PU14" s="64"/>
      <c r="PV14" s="64"/>
      <c r="PW14" s="64"/>
      <c r="PX14" s="64"/>
      <c r="PY14" s="55" t="s">
        <v>1502</v>
      </c>
      <c r="PZ14" s="55" t="s">
        <v>1502</v>
      </c>
      <c r="QA14" s="55" t="s">
        <v>1502</v>
      </c>
      <c r="QB14" s="55"/>
      <c r="QC14" s="7"/>
      <c r="QD14" s="11"/>
      <c r="QE14" s="11"/>
      <c r="QF14" s="11"/>
      <c r="QG14" s="11"/>
      <c r="QH14" s="11"/>
      <c r="QI14" s="11"/>
      <c r="QJ14" s="11"/>
      <c r="QK14" s="11"/>
      <c r="QL14" s="11"/>
      <c r="QM14" s="11"/>
      <c r="QN14" s="11"/>
      <c r="QO14" s="55"/>
      <c r="QP14" s="55"/>
      <c r="QQ14" s="55"/>
      <c r="QR14" s="55"/>
      <c r="QS14" s="55"/>
      <c r="QT14" s="55"/>
      <c r="QU14" s="55"/>
      <c r="QV14" s="55"/>
      <c r="QW14" s="55"/>
      <c r="QX14" s="55"/>
      <c r="QY14" s="55"/>
      <c r="QZ14" s="55"/>
      <c r="RA14" s="55"/>
      <c r="RB14" s="55"/>
      <c r="RC14" s="55"/>
      <c r="RD14" s="55"/>
      <c r="RE14" s="55"/>
      <c r="RF14" s="55"/>
      <c r="RG14" s="55"/>
      <c r="RH14" s="55"/>
      <c r="RI14" s="55"/>
      <c r="RJ14" s="55"/>
      <c r="RK14" s="55"/>
      <c r="RL14" s="55"/>
      <c r="RM14" s="55"/>
      <c r="RN14" s="55"/>
      <c r="RO14" s="55"/>
      <c r="RP14" s="55"/>
      <c r="RQ14" s="55"/>
      <c r="RR14" s="55"/>
      <c r="RS14" s="55"/>
      <c r="RT14" s="55"/>
      <c r="RU14" s="55"/>
      <c r="RV14" s="55" t="s">
        <v>1502</v>
      </c>
      <c r="RW14" s="55" t="s">
        <v>1502</v>
      </c>
      <c r="RX14" s="55" t="s">
        <v>1502</v>
      </c>
      <c r="RY14" s="55" t="s">
        <v>1502</v>
      </c>
      <c r="RZ14" s="55" t="s">
        <v>1502</v>
      </c>
      <c r="SA14" s="55"/>
      <c r="SB14" s="55" t="s">
        <v>1502</v>
      </c>
      <c r="SC14" s="36" t="s">
        <v>1502</v>
      </c>
      <c r="SD14" s="36" t="s">
        <v>1502</v>
      </c>
      <c r="SE14" s="36" t="s">
        <v>1502</v>
      </c>
      <c r="SF14" s="36" t="s">
        <v>1502</v>
      </c>
      <c r="SG14" s="36" t="s">
        <v>1502</v>
      </c>
      <c r="SH14" s="36" t="s">
        <v>1502</v>
      </c>
      <c r="SI14" s="7"/>
      <c r="SJ14" s="55"/>
      <c r="SK14" s="55"/>
      <c r="SL14" s="55"/>
      <c r="SM14" s="55"/>
      <c r="SN14" s="55"/>
      <c r="SO14" s="55"/>
      <c r="SP14" s="55"/>
      <c r="SQ14" s="55"/>
      <c r="SR14" s="55"/>
      <c r="SS14" s="55"/>
      <c r="ST14" s="55"/>
      <c r="SU14" s="55"/>
      <c r="SV14" s="55"/>
      <c r="SW14" s="55"/>
      <c r="SX14" s="55"/>
      <c r="SY14" s="55"/>
      <c r="SZ14" s="55"/>
      <c r="TA14" s="55"/>
      <c r="TB14" s="55"/>
      <c r="TC14" s="55"/>
      <c r="TD14" s="55"/>
      <c r="TE14" s="55"/>
      <c r="TF14" s="55"/>
      <c r="TG14" s="55"/>
      <c r="TH14" s="55"/>
      <c r="TI14" s="55"/>
      <c r="TJ14" s="55"/>
      <c r="TK14" s="55"/>
      <c r="TL14" s="55"/>
      <c r="TM14" s="55"/>
      <c r="TN14" s="55"/>
      <c r="TO14" s="55"/>
      <c r="TP14" s="55"/>
      <c r="TQ14" s="55"/>
      <c r="TR14" s="55"/>
      <c r="TS14" s="55"/>
      <c r="TT14" s="55" t="s">
        <v>1502</v>
      </c>
      <c r="TU14" s="55" t="s">
        <v>1502</v>
      </c>
      <c r="TV14" s="55" t="s">
        <v>1502</v>
      </c>
      <c r="TW14" s="55"/>
      <c r="TX14" s="55"/>
      <c r="TY14" s="55" t="s">
        <v>1502</v>
      </c>
      <c r="TZ14" s="55" t="s">
        <v>1502</v>
      </c>
      <c r="UA14" s="36" t="s">
        <v>1502</v>
      </c>
      <c r="UB14" s="36" t="s">
        <v>1502</v>
      </c>
      <c r="UC14" s="55" t="s">
        <v>1502</v>
      </c>
      <c r="UD14" s="36" t="s">
        <v>1502</v>
      </c>
      <c r="UE14" s="55" t="s">
        <v>1502</v>
      </c>
      <c r="UF14" s="7"/>
      <c r="UG14" s="55"/>
      <c r="UH14" s="55"/>
      <c r="UI14" s="55"/>
      <c r="UJ14" s="55"/>
      <c r="UK14" s="55"/>
      <c r="UL14" s="55"/>
      <c r="UM14" s="55"/>
      <c r="UN14" s="55"/>
      <c r="UO14" s="55"/>
      <c r="UP14" s="55"/>
      <c r="UQ14" s="55"/>
      <c r="UR14" s="55"/>
      <c r="US14" s="55"/>
      <c r="UT14" s="55"/>
      <c r="UU14" s="55"/>
      <c r="UV14" s="55"/>
      <c r="UW14" s="55"/>
      <c r="UX14" s="55"/>
      <c r="UY14" s="55"/>
      <c r="UZ14" s="55"/>
      <c r="VA14" s="55"/>
      <c r="VB14" s="55"/>
      <c r="VC14" s="55"/>
      <c r="VD14" s="55"/>
      <c r="VE14" s="55"/>
      <c r="VF14" s="55"/>
      <c r="VG14" s="55"/>
      <c r="VH14" s="55"/>
      <c r="VI14" s="55"/>
      <c r="VJ14" s="55"/>
      <c r="VK14" s="55"/>
      <c r="VL14" s="55"/>
      <c r="VM14" s="55"/>
      <c r="VN14" s="55"/>
      <c r="VO14" s="55"/>
      <c r="VP14" s="55"/>
      <c r="VQ14" s="55"/>
      <c r="VR14" s="55"/>
      <c r="VS14" s="55"/>
      <c r="VT14" s="55"/>
      <c r="VU14" s="55"/>
      <c r="VV14" s="55"/>
      <c r="VW14" s="55"/>
      <c r="VX14" s="55"/>
      <c r="VY14" s="55"/>
      <c r="VZ14" s="55"/>
      <c r="WA14" s="55"/>
      <c r="WB14" s="55"/>
      <c r="WC14" s="55" t="s">
        <v>1502</v>
      </c>
      <c r="WD14" s="55" t="s">
        <v>1502</v>
      </c>
      <c r="WE14" s="55" t="s">
        <v>1502</v>
      </c>
      <c r="WF14" s="55" t="s">
        <v>1502</v>
      </c>
      <c r="WG14" s="55" t="s">
        <v>1502</v>
      </c>
      <c r="WH14" s="55" t="s">
        <v>1502</v>
      </c>
      <c r="WI14" s="36"/>
      <c r="WJ14" s="36" t="s">
        <v>1502</v>
      </c>
      <c r="WK14" s="36" t="s">
        <v>1502</v>
      </c>
      <c r="WL14" s="36"/>
      <c r="WM14" s="36" t="s">
        <v>1502</v>
      </c>
      <c r="WN14" s="36" t="s">
        <v>1502</v>
      </c>
      <c r="WO14" s="36"/>
      <c r="WP14" s="36" t="s">
        <v>1502</v>
      </c>
      <c r="WQ14" s="36" t="s">
        <v>1502</v>
      </c>
      <c r="WR14" s="36" t="s">
        <v>1502</v>
      </c>
      <c r="WS14" s="36"/>
      <c r="WT14" s="36"/>
      <c r="WU14" s="7"/>
      <c r="WV14" s="7"/>
      <c r="WW14" s="55"/>
      <c r="WX14" s="55"/>
      <c r="WY14" s="55"/>
      <c r="WZ14" s="55"/>
      <c r="XA14" s="55"/>
      <c r="XB14" s="55"/>
      <c r="XC14" s="55"/>
      <c r="XD14" s="55"/>
      <c r="XE14" s="55"/>
      <c r="XF14" s="55" t="s">
        <v>1502</v>
      </c>
      <c r="XG14" s="55" t="s">
        <v>1502</v>
      </c>
      <c r="XH14" s="55" t="s">
        <v>1502</v>
      </c>
      <c r="XI14" s="55" t="s">
        <v>1502</v>
      </c>
      <c r="XJ14" s="55" t="s">
        <v>1502</v>
      </c>
      <c r="XK14" s="36" t="s">
        <v>1502</v>
      </c>
      <c r="XL14" s="36" t="s">
        <v>1502</v>
      </c>
      <c r="XM14" s="36" t="s">
        <v>1502</v>
      </c>
      <c r="XN14" s="36" t="s">
        <v>1502</v>
      </c>
      <c r="XO14" s="36" t="s">
        <v>1502</v>
      </c>
      <c r="XP14" s="36" t="s">
        <v>1502</v>
      </c>
      <c r="XQ14" s="36" t="s">
        <v>1502</v>
      </c>
      <c r="XR14" s="36" t="s">
        <v>1502</v>
      </c>
      <c r="XS14" s="7"/>
      <c r="XT14" s="55"/>
      <c r="XU14" s="55"/>
      <c r="XV14" s="55"/>
      <c r="XW14" s="55"/>
      <c r="XX14" s="55"/>
      <c r="XY14" s="55"/>
      <c r="XZ14" s="55">
        <v>0.67</v>
      </c>
      <c r="YA14" s="53">
        <v>0.72499999999999998</v>
      </c>
      <c r="YB14" s="55">
        <f t="shared" si="129"/>
        <v>0.67</v>
      </c>
      <c r="YC14" s="55">
        <v>0.72499999999999998</v>
      </c>
      <c r="YD14" s="55">
        <f t="shared" si="130"/>
        <v>0.67</v>
      </c>
      <c r="YE14" s="36">
        <v>0.72</v>
      </c>
      <c r="YF14" s="36">
        <f t="shared" si="181"/>
        <v>0.67</v>
      </c>
      <c r="YG14" s="36">
        <v>0.7</v>
      </c>
      <c r="YH14" s="36">
        <v>0.72</v>
      </c>
      <c r="YI14" s="36">
        <f t="shared" si="182"/>
        <v>0.67</v>
      </c>
      <c r="YJ14" s="36">
        <v>0.68</v>
      </c>
      <c r="YK14" s="36">
        <v>0.72</v>
      </c>
      <c r="YL14" s="36">
        <f t="shared" si="131"/>
        <v>0.67</v>
      </c>
      <c r="YM14" s="36">
        <v>0.68</v>
      </c>
      <c r="YN14" s="7">
        <f t="shared" si="132"/>
        <v>1.492537313432837E-2</v>
      </c>
      <c r="YO14" s="55"/>
      <c r="YP14" s="55"/>
      <c r="YQ14" s="55"/>
      <c r="YR14" s="55"/>
      <c r="YS14" s="55"/>
      <c r="YT14" s="55"/>
      <c r="YU14" s="55"/>
      <c r="YV14" s="55"/>
      <c r="YW14" s="55"/>
      <c r="YX14" s="55"/>
      <c r="YY14" s="55"/>
      <c r="YZ14" s="55"/>
      <c r="ZA14" s="55"/>
      <c r="ZB14" s="55" t="s">
        <v>1502</v>
      </c>
      <c r="ZC14" s="55" t="s">
        <v>1502</v>
      </c>
      <c r="ZD14" s="55"/>
      <c r="ZE14" s="55" t="s">
        <v>1502</v>
      </c>
      <c r="ZF14" s="1148" t="s">
        <v>1502</v>
      </c>
      <c r="ZG14" s="36" t="s">
        <v>1502</v>
      </c>
      <c r="ZH14" s="36" t="s">
        <v>1502</v>
      </c>
      <c r="ZI14" s="36" t="s">
        <v>1502</v>
      </c>
      <c r="ZJ14" s="36" t="s">
        <v>1502</v>
      </c>
      <c r="ZK14" s="59" t="s">
        <v>1502</v>
      </c>
      <c r="ZL14" s="7"/>
      <c r="ZM14" s="55"/>
      <c r="ZN14" s="55"/>
      <c r="ZO14" s="55"/>
      <c r="ZP14" s="55"/>
      <c r="ZQ14" s="55"/>
      <c r="ZR14" s="55">
        <v>0.99</v>
      </c>
      <c r="ZS14" s="55">
        <v>1.06</v>
      </c>
      <c r="ZT14" s="55">
        <v>1.02</v>
      </c>
      <c r="ZU14" s="55">
        <f t="shared" si="142"/>
        <v>0.99</v>
      </c>
      <c r="ZV14" s="55">
        <v>0.99</v>
      </c>
      <c r="ZW14" s="55">
        <f t="shared" si="143"/>
        <v>0.99</v>
      </c>
      <c r="ZX14" s="36"/>
      <c r="ZY14" s="36">
        <v>1</v>
      </c>
      <c r="ZZ14" s="36">
        <f t="shared" si="144"/>
        <v>0.99</v>
      </c>
      <c r="AAA14" s="36">
        <v>1.06</v>
      </c>
      <c r="AAB14" s="58">
        <f t="shared" si="156"/>
        <v>0.99</v>
      </c>
      <c r="AAC14" s="55">
        <v>1.01</v>
      </c>
      <c r="AAD14" s="36">
        <v>1.06</v>
      </c>
      <c r="AAE14" s="36">
        <f t="shared" si="145"/>
        <v>0.99</v>
      </c>
      <c r="AAF14" s="36"/>
      <c r="AAG14" s="6">
        <f t="shared" si="146"/>
        <v>-1</v>
      </c>
      <c r="AAH14" s="59" t="s">
        <v>1502</v>
      </c>
      <c r="AAI14" s="59" t="str">
        <f t="shared" si="6"/>
        <v>NA</v>
      </c>
      <c r="AAJ14" s="59" t="s">
        <v>1502</v>
      </c>
      <c r="AAK14" s="59" t="s">
        <v>1502</v>
      </c>
      <c r="AAL14" s="59" t="s">
        <v>1502</v>
      </c>
      <c r="AAM14" s="59" t="str">
        <f t="shared" si="147"/>
        <v>NA</v>
      </c>
      <c r="AAN14" s="59"/>
      <c r="AAO14" s="7"/>
      <c r="AAP14" s="59" t="s">
        <v>1502</v>
      </c>
      <c r="AAQ14" s="59" t="str">
        <f t="shared" si="7"/>
        <v>NA</v>
      </c>
      <c r="AAR14" s="1148" t="s">
        <v>1502</v>
      </c>
      <c r="AAS14" s="59" t="s">
        <v>1502</v>
      </c>
      <c r="AAT14" s="55" t="str">
        <f t="shared" si="185"/>
        <v>NA</v>
      </c>
      <c r="AAU14" s="1148" t="s">
        <v>1502</v>
      </c>
      <c r="AAV14" s="59" t="s">
        <v>1502</v>
      </c>
      <c r="AAW14" s="36" t="str">
        <f t="shared" si="149"/>
        <v>NA</v>
      </c>
      <c r="AAX14" s="36"/>
      <c r="AAY14" s="7"/>
      <c r="AAZ14" s="4" t="s">
        <v>1502</v>
      </c>
      <c r="ABA14" s="55" t="str">
        <f t="shared" si="8"/>
        <v>NA</v>
      </c>
      <c r="ABB14" s="36" t="s">
        <v>1502</v>
      </c>
      <c r="ABC14" s="4" t="s">
        <v>1502</v>
      </c>
      <c r="ABD14" s="36" t="str">
        <f t="shared" si="151"/>
        <v>NA</v>
      </c>
      <c r="ABE14" s="36"/>
      <c r="ABF14" s="1223"/>
      <c r="ABG14" s="55"/>
      <c r="ABH14" s="38"/>
      <c r="ABI14" s="15"/>
      <c r="ABP14" s="55" t="str">
        <f t="shared" si="14"/>
        <v>4.Blocker/Not Executed</v>
      </c>
      <c r="ABQ14" s="55" t="str">
        <f t="shared" si="15"/>
        <v>4.Blocker/Not Executed</v>
      </c>
      <c r="ABR14" s="55" t="str">
        <f t="shared" si="16"/>
        <v>4.Blocker/Not Executed</v>
      </c>
      <c r="ABS14" s="15" t="str">
        <f t="shared" si="17"/>
        <v>4.Blocker/Not Executed</v>
      </c>
      <c r="ABT14" s="15" t="str">
        <f t="shared" si="18"/>
        <v>4.Blocker/Not Executed</v>
      </c>
      <c r="ABU14" s="15" t="str">
        <f t="shared" si="19"/>
        <v>4.Blocker/Not Executed</v>
      </c>
      <c r="ABV14" s="15" t="str">
        <f t="shared" si="20"/>
        <v>4.Blocker/Not Executed</v>
      </c>
      <c r="ABW14" s="15" t="str">
        <f t="shared" si="153"/>
        <v>2. Within 10% deviation from baseline</v>
      </c>
      <c r="ABX14" s="15" t="str">
        <f t="shared" si="154"/>
        <v>4.Blocker/Not Executed</v>
      </c>
      <c r="ABY14" s="15" t="str">
        <f t="shared" si="155"/>
        <v xml:space="preserve">1. Better than baseline </v>
      </c>
    </row>
    <row r="15" spans="1:753" ht="15" thickBot="1" x14ac:dyDescent="0.4">
      <c r="A15" s="9">
        <v>24</v>
      </c>
      <c r="B15" s="9" t="s">
        <v>19</v>
      </c>
      <c r="C15" s="1545"/>
      <c r="D15" s="1545"/>
      <c r="E15" s="89" t="s">
        <v>3108</v>
      </c>
      <c r="F15" s="89" t="s">
        <v>3108</v>
      </c>
      <c r="G15" s="1546" t="s">
        <v>3109</v>
      </c>
      <c r="RY15" s="40"/>
      <c r="RZ15" s="46"/>
      <c r="SA15" s="35">
        <v>5.67</v>
      </c>
      <c r="SB15" s="40">
        <v>4.76</v>
      </c>
      <c r="SC15" s="46"/>
      <c r="SD15" s="46">
        <f t="shared" si="172"/>
        <v>4.76</v>
      </c>
      <c r="SE15" s="46">
        <v>5.81</v>
      </c>
      <c r="SF15" s="46">
        <v>5.83</v>
      </c>
      <c r="SG15" s="46">
        <f t="shared" si="173"/>
        <v>4.76</v>
      </c>
      <c r="SH15" s="46">
        <v>5.89</v>
      </c>
      <c r="SI15" s="5">
        <f t="shared" si="85"/>
        <v>0.23739495798319327</v>
      </c>
      <c r="SJ15" s="46"/>
      <c r="SK15" s="46"/>
      <c r="SL15" s="46"/>
      <c r="SM15" s="46"/>
      <c r="SN15" s="46"/>
      <c r="SO15" s="46"/>
      <c r="SP15" s="46"/>
      <c r="SQ15" s="46"/>
      <c r="SR15" s="46"/>
      <c r="SS15" s="46"/>
      <c r="ST15" s="46"/>
      <c r="SU15" s="46"/>
      <c r="SV15" s="46"/>
      <c r="SW15" s="46"/>
      <c r="SX15" s="46"/>
      <c r="SY15" s="46"/>
      <c r="SZ15" s="46"/>
      <c r="TA15" s="46"/>
      <c r="TB15" s="46"/>
      <c r="TC15" s="46"/>
      <c r="TD15" s="46"/>
      <c r="TE15" s="46"/>
      <c r="TF15" s="46"/>
      <c r="TG15" s="46"/>
      <c r="TH15" s="46"/>
      <c r="TI15" s="46"/>
      <c r="TJ15" s="46"/>
      <c r="TK15" s="46"/>
      <c r="TL15" s="46"/>
      <c r="TM15" s="46"/>
      <c r="TN15" s="46"/>
      <c r="TO15" s="46"/>
      <c r="TP15" s="46"/>
      <c r="TQ15" s="46"/>
      <c r="TR15" s="46"/>
      <c r="TS15" s="46"/>
      <c r="TT15" s="46"/>
      <c r="TU15" s="46"/>
      <c r="TV15" s="46"/>
      <c r="TW15" s="46"/>
      <c r="TX15" s="46">
        <v>5.43</v>
      </c>
      <c r="TY15" s="46">
        <v>4.37</v>
      </c>
      <c r="TZ15" s="46">
        <v>5.22</v>
      </c>
      <c r="UA15" s="46">
        <v>5.25</v>
      </c>
      <c r="UB15" s="46">
        <f t="shared" si="98"/>
        <v>4.37</v>
      </c>
      <c r="UC15" s="37">
        <v>5.41</v>
      </c>
      <c r="UD15" s="46">
        <f t="shared" si="177"/>
        <v>4.37</v>
      </c>
      <c r="UE15" s="46">
        <v>5.58</v>
      </c>
      <c r="UF15" s="1222">
        <f t="shared" si="99"/>
        <v>0.27688787185354691</v>
      </c>
      <c r="UG15" s="46"/>
      <c r="UH15" s="46"/>
      <c r="UI15" s="46"/>
      <c r="UJ15" s="46"/>
      <c r="UK15" s="46"/>
      <c r="UL15" s="46"/>
      <c r="UM15" s="46"/>
      <c r="UN15" s="46"/>
      <c r="UO15" s="46"/>
      <c r="UP15" s="46"/>
      <c r="UQ15" s="46"/>
      <c r="UR15" s="46"/>
      <c r="US15" s="46"/>
      <c r="UT15" s="46"/>
      <c r="UU15" s="46"/>
      <c r="UV15" s="46"/>
      <c r="UW15" s="46"/>
      <c r="UX15" s="46"/>
      <c r="UY15" s="46"/>
      <c r="UZ15" s="46"/>
      <c r="VA15" s="46"/>
      <c r="VB15" s="46"/>
      <c r="VC15" s="46"/>
      <c r="VD15" s="46"/>
      <c r="VE15" s="46"/>
      <c r="VF15" s="46"/>
      <c r="VG15" s="46"/>
      <c r="VH15" s="46"/>
      <c r="VI15" s="46"/>
      <c r="VJ15" s="46"/>
      <c r="VK15" s="46"/>
      <c r="VL15" s="46"/>
      <c r="VM15" s="46"/>
      <c r="VN15" s="46"/>
      <c r="VO15" s="46"/>
      <c r="VP15" s="46"/>
      <c r="VQ15" s="46"/>
      <c r="VR15" s="46"/>
      <c r="VS15" s="46"/>
      <c r="VT15" s="46"/>
      <c r="VU15" s="46"/>
      <c r="VV15" s="46"/>
      <c r="VW15" s="46"/>
      <c r="VX15" s="46"/>
      <c r="VY15" s="46"/>
      <c r="VZ15" s="46"/>
      <c r="WA15" s="46"/>
      <c r="WB15" s="46"/>
      <c r="WC15" s="46"/>
      <c r="WD15" s="46"/>
      <c r="WE15" s="46"/>
      <c r="WF15" s="46"/>
      <c r="WG15" s="46">
        <v>9.1199999999999992</v>
      </c>
      <c r="WH15" s="46">
        <v>7.13</v>
      </c>
      <c r="WI15" s="46"/>
      <c r="WJ15" s="46">
        <v>9.18</v>
      </c>
      <c r="WK15" s="46">
        <f t="shared" si="115"/>
        <v>7.13</v>
      </c>
      <c r="WL15" s="46"/>
      <c r="WM15" s="46">
        <v>9.06</v>
      </c>
      <c r="WN15" s="46">
        <f t="shared" si="178"/>
        <v>7.13</v>
      </c>
      <c r="WO15" s="46"/>
      <c r="WP15" s="46">
        <v>8.17</v>
      </c>
      <c r="WQ15" s="46">
        <v>9.06</v>
      </c>
      <c r="WR15" s="46">
        <f t="shared" si="116"/>
        <v>7.13</v>
      </c>
      <c r="WS15" s="46"/>
      <c r="WT15" s="46"/>
      <c r="WU15" s="1222">
        <f t="shared" si="117"/>
        <v>-1</v>
      </c>
      <c r="WV15" s="1222">
        <f t="shared" si="118"/>
        <v>-1</v>
      </c>
      <c r="WW15" s="46"/>
      <c r="WX15" s="46"/>
      <c r="WY15" s="46"/>
      <c r="WZ15" s="46"/>
      <c r="XA15" s="46"/>
      <c r="XB15" s="46"/>
      <c r="XC15" s="46"/>
      <c r="XD15" s="46"/>
      <c r="XE15" s="46"/>
      <c r="XF15" s="46"/>
      <c r="XG15" s="46"/>
      <c r="XH15" s="46"/>
      <c r="XI15" s="46">
        <v>5.34</v>
      </c>
      <c r="XJ15" s="46">
        <v>4.32</v>
      </c>
      <c r="XK15" s="46">
        <v>4.8600000000000003</v>
      </c>
      <c r="XL15" s="46">
        <f t="shared" si="123"/>
        <v>4.32</v>
      </c>
      <c r="XM15" s="46">
        <v>5.31</v>
      </c>
      <c r="XN15" s="46">
        <f t="shared" si="179"/>
        <v>4.32</v>
      </c>
      <c r="XO15" s="46">
        <v>5.23</v>
      </c>
      <c r="XP15" s="46">
        <v>5.31</v>
      </c>
      <c r="XQ15" s="46">
        <f t="shared" si="180"/>
        <v>4.32</v>
      </c>
      <c r="XR15" s="46">
        <v>5.19</v>
      </c>
      <c r="XS15" s="1222">
        <f t="shared" si="125"/>
        <v>0.2013888888888889</v>
      </c>
      <c r="XT15" s="46"/>
      <c r="XU15" s="46"/>
      <c r="XV15" s="46"/>
      <c r="XW15" s="46"/>
      <c r="XX15" s="46"/>
      <c r="XY15" s="46"/>
      <c r="XZ15" s="46"/>
      <c r="YA15" s="46"/>
      <c r="YB15" s="46"/>
      <c r="YC15" s="46">
        <v>3.97</v>
      </c>
      <c r="YD15" s="46">
        <v>3.53</v>
      </c>
      <c r="YE15" s="46">
        <v>3.99</v>
      </c>
      <c r="YF15" s="46">
        <f t="shared" si="181"/>
        <v>3.53</v>
      </c>
      <c r="YG15" s="46">
        <v>3.98</v>
      </c>
      <c r="YH15" s="46">
        <v>3.92</v>
      </c>
      <c r="YI15" s="46">
        <f t="shared" si="182"/>
        <v>3.53</v>
      </c>
      <c r="YJ15" s="46">
        <v>3.91</v>
      </c>
      <c r="YK15" s="46">
        <v>3.92</v>
      </c>
      <c r="YL15" s="46">
        <f t="shared" si="131"/>
        <v>3.53</v>
      </c>
      <c r="YM15" s="46">
        <v>3.94</v>
      </c>
      <c r="YN15" s="1222">
        <f t="shared" si="132"/>
        <v>0.11614730878186974</v>
      </c>
      <c r="YO15" s="46"/>
      <c r="YP15" s="46"/>
      <c r="YQ15" s="46"/>
      <c r="YR15" s="46"/>
      <c r="YS15" s="46"/>
      <c r="YT15" s="46"/>
      <c r="YU15" s="46"/>
      <c r="YV15" s="46"/>
      <c r="YW15" s="46"/>
      <c r="YX15" s="46"/>
      <c r="YY15" s="46"/>
      <c r="YZ15" s="46"/>
      <c r="ZA15" s="46"/>
      <c r="ZB15" s="46">
        <v>9.39</v>
      </c>
      <c r="ZC15" s="46">
        <v>7.26</v>
      </c>
      <c r="ZD15" s="46">
        <v>8.11</v>
      </c>
      <c r="ZE15" s="46">
        <v>8.51</v>
      </c>
      <c r="ZF15" s="35">
        <f t="shared" si="136"/>
        <v>7.26</v>
      </c>
      <c r="ZG15" s="40">
        <v>9.42</v>
      </c>
      <c r="ZH15" s="40">
        <f t="shared" si="137"/>
        <v>7.26</v>
      </c>
      <c r="ZI15" s="40">
        <v>9.42</v>
      </c>
      <c r="ZJ15" s="46">
        <f t="shared" si="138"/>
        <v>7.26</v>
      </c>
      <c r="ZK15" s="69">
        <v>8.9499999999999993</v>
      </c>
      <c r="ZL15" s="5">
        <f t="shared" si="139"/>
        <v>0.23278236914600545</v>
      </c>
      <c r="ZM15" s="46"/>
      <c r="ZN15" s="46"/>
      <c r="ZO15" s="46"/>
      <c r="ZP15" s="46"/>
      <c r="ZQ15" s="46"/>
      <c r="ZR15" s="46"/>
      <c r="ZS15" s="46"/>
      <c r="ZT15" s="46"/>
      <c r="ZU15" s="46"/>
      <c r="ZV15" s="46">
        <v>2.0499999999999998</v>
      </c>
      <c r="ZW15" s="46">
        <v>1.61</v>
      </c>
      <c r="ZX15" s="46"/>
      <c r="ZY15" s="46">
        <v>3.91</v>
      </c>
      <c r="ZZ15" s="46">
        <f t="shared" si="144"/>
        <v>1.61</v>
      </c>
      <c r="AAA15" s="46">
        <v>3.81</v>
      </c>
      <c r="AAB15" s="40">
        <f t="shared" ref="AAB15:AAB17" si="186">MIN(AAA15,ZZ15)</f>
        <v>1.61</v>
      </c>
      <c r="AAC15" s="35">
        <v>3.78</v>
      </c>
      <c r="AAD15" s="40">
        <v>3.81</v>
      </c>
      <c r="AAE15" s="46">
        <f t="shared" si="145"/>
        <v>1.61</v>
      </c>
      <c r="AAF15" s="46"/>
      <c r="AAG15" s="5">
        <f t="shared" si="146"/>
        <v>-1</v>
      </c>
      <c r="AAH15" s="35">
        <v>4.91</v>
      </c>
      <c r="AAI15" s="40">
        <f t="shared" si="6"/>
        <v>4.91</v>
      </c>
      <c r="AAJ15" s="35">
        <v>4.99</v>
      </c>
      <c r="AAK15" s="40">
        <v>4.96</v>
      </c>
      <c r="AAL15" s="35">
        <v>4.91</v>
      </c>
      <c r="AAM15" s="40">
        <f t="shared" si="147"/>
        <v>4.91</v>
      </c>
      <c r="AAN15" s="35"/>
      <c r="AAO15" s="6">
        <f t="shared" si="148"/>
        <v>-1</v>
      </c>
      <c r="AAP15" s="35">
        <v>5.07</v>
      </c>
      <c r="AAQ15" s="40">
        <f t="shared" si="7"/>
        <v>5.07</v>
      </c>
      <c r="AAR15" s="29">
        <v>5.09</v>
      </c>
      <c r="AAS15" s="35">
        <v>5.07</v>
      </c>
      <c r="AAT15" s="36">
        <f t="shared" si="185"/>
        <v>5.07</v>
      </c>
      <c r="AAU15" s="40">
        <v>5.08</v>
      </c>
      <c r="AAV15" s="35">
        <v>5.07</v>
      </c>
      <c r="AAW15" s="40">
        <f t="shared" si="149"/>
        <v>5.07</v>
      </c>
      <c r="AAX15" s="46"/>
      <c r="AAY15" s="6">
        <f t="shared" si="150"/>
        <v>-1</v>
      </c>
      <c r="AAZ15" s="9">
        <v>4.8499999999999996</v>
      </c>
      <c r="ABA15" s="37">
        <f t="shared" si="8"/>
        <v>4.8499999999999996</v>
      </c>
      <c r="ABB15" s="40">
        <v>4.8899999999999997</v>
      </c>
      <c r="ABC15" s="9">
        <v>4.8499999999999996</v>
      </c>
      <c r="ABD15" s="46">
        <f t="shared" si="151"/>
        <v>4.8499999999999996</v>
      </c>
      <c r="ABE15" s="46"/>
      <c r="ABF15" s="5">
        <f t="shared" si="152"/>
        <v>-1</v>
      </c>
      <c r="ABG15" s="1159" t="s">
        <v>3110</v>
      </c>
      <c r="ABH15" s="1159"/>
      <c r="ABI15" s="46"/>
      <c r="ABJ15" s="46"/>
      <c r="ABK15" s="46"/>
      <c r="ABL15" s="46"/>
      <c r="ABM15" s="46"/>
      <c r="ABN15" s="46"/>
      <c r="ABO15" s="46"/>
      <c r="ABP15" s="46"/>
      <c r="ABQ15" s="46"/>
      <c r="ABR15" s="46"/>
      <c r="ABS15" s="46" t="str">
        <f t="shared" si="17"/>
        <v>3. Missing baseline</v>
      </c>
      <c r="ABT15" s="46" t="str">
        <f t="shared" si="18"/>
        <v>3. Missing baseline</v>
      </c>
      <c r="ABU15" s="9" t="str">
        <f t="shared" si="19"/>
        <v xml:space="preserve">1. Better than baseline </v>
      </c>
      <c r="ABV15" s="13" t="str">
        <f t="shared" si="20"/>
        <v>3. Missing baseline</v>
      </c>
      <c r="ABW15" s="13" t="str">
        <f t="shared" si="153"/>
        <v>3. Missing baseline</v>
      </c>
      <c r="ABX15" s="13" t="str">
        <f t="shared" si="154"/>
        <v>3. Missing baseline</v>
      </c>
      <c r="ABY15" s="13" t="str">
        <f t="shared" si="155"/>
        <v xml:space="preserve">1. Better than baseline </v>
      </c>
    </row>
    <row r="16" spans="1:753" ht="15" thickBot="1" x14ac:dyDescent="0.4">
      <c r="A16" s="11">
        <v>25</v>
      </c>
      <c r="B16" s="11" t="s">
        <v>19</v>
      </c>
      <c r="C16" s="1547"/>
      <c r="D16" s="1547"/>
      <c r="E16" s="696" t="s">
        <v>3108</v>
      </c>
      <c r="F16" s="696" t="s">
        <v>3108</v>
      </c>
      <c r="G16" s="1548" t="s">
        <v>3111</v>
      </c>
      <c r="RY16" s="55"/>
      <c r="RZ16" s="38"/>
      <c r="SA16" s="64">
        <v>1.86</v>
      </c>
      <c r="SB16" s="55">
        <v>1.46</v>
      </c>
      <c r="SC16" s="38"/>
      <c r="SD16" s="38">
        <f t="shared" si="172"/>
        <v>1.46</v>
      </c>
      <c r="SE16" s="38">
        <v>1.82</v>
      </c>
      <c r="SF16" s="38">
        <v>1.68</v>
      </c>
      <c r="SG16" s="38">
        <f t="shared" si="173"/>
        <v>1.46</v>
      </c>
      <c r="SH16" s="38">
        <v>1.66</v>
      </c>
      <c r="SI16" s="7">
        <f t="shared" si="85"/>
        <v>0.13698630136986298</v>
      </c>
      <c r="SJ16" s="38"/>
      <c r="SK16" s="38"/>
      <c r="SL16" s="38"/>
      <c r="SM16" s="38"/>
      <c r="SN16" s="38"/>
      <c r="SO16" s="38"/>
      <c r="SP16" s="38"/>
      <c r="SQ16" s="38"/>
      <c r="SR16" s="38"/>
      <c r="SS16" s="38"/>
      <c r="ST16" s="38"/>
      <c r="SU16" s="38"/>
      <c r="SV16" s="38"/>
      <c r="SW16" s="38"/>
      <c r="SX16" s="38"/>
      <c r="SY16" s="38"/>
      <c r="SZ16" s="38"/>
      <c r="TA16" s="38"/>
      <c r="TB16" s="38"/>
      <c r="TC16" s="38"/>
      <c r="TD16" s="38"/>
      <c r="TE16" s="38"/>
      <c r="TF16" s="38"/>
      <c r="TG16" s="38"/>
      <c r="TH16" s="38"/>
      <c r="TI16" s="38"/>
      <c r="TJ16" s="38"/>
      <c r="TK16" s="38"/>
      <c r="TL16" s="38"/>
      <c r="TM16" s="38"/>
      <c r="TN16" s="38"/>
      <c r="TO16" s="38"/>
      <c r="TP16" s="38"/>
      <c r="TQ16" s="38"/>
      <c r="TR16" s="38"/>
      <c r="TS16" s="38"/>
      <c r="TT16" s="38"/>
      <c r="TU16" s="38"/>
      <c r="TV16" s="38"/>
      <c r="TW16" s="38"/>
      <c r="TX16" s="38">
        <v>1.72</v>
      </c>
      <c r="TY16" s="38">
        <v>1.43</v>
      </c>
      <c r="TZ16" s="38">
        <v>2.0499999999999998</v>
      </c>
      <c r="UA16" s="38">
        <v>1.66</v>
      </c>
      <c r="UB16" s="38">
        <f t="shared" si="98"/>
        <v>1.43</v>
      </c>
      <c r="UC16" s="38">
        <v>2.13</v>
      </c>
      <c r="UD16" s="38">
        <f t="shared" si="177"/>
        <v>1.43</v>
      </c>
      <c r="UE16" s="38">
        <v>1.77</v>
      </c>
      <c r="UF16" s="7">
        <f t="shared" si="99"/>
        <v>0.23776223776223782</v>
      </c>
      <c r="UG16" s="38"/>
      <c r="UH16" s="38"/>
      <c r="UI16" s="38"/>
      <c r="UJ16" s="38"/>
      <c r="UK16" s="38"/>
      <c r="UL16" s="38"/>
      <c r="UM16" s="38"/>
      <c r="UN16" s="38"/>
      <c r="UO16" s="38"/>
      <c r="UP16" s="38"/>
      <c r="UQ16" s="38"/>
      <c r="UR16" s="38"/>
      <c r="US16" s="38"/>
      <c r="UT16" s="38"/>
      <c r="UU16" s="38"/>
      <c r="UV16" s="38"/>
      <c r="UW16" s="38"/>
      <c r="UX16" s="38"/>
      <c r="UY16" s="38"/>
      <c r="UZ16" s="38"/>
      <c r="VA16" s="38"/>
      <c r="VB16" s="38"/>
      <c r="VC16" s="38"/>
      <c r="VD16" s="38"/>
      <c r="VE16" s="38"/>
      <c r="VF16" s="38"/>
      <c r="VG16" s="38"/>
      <c r="VH16" s="38"/>
      <c r="VI16" s="38"/>
      <c r="VJ16" s="38"/>
      <c r="VK16" s="38"/>
      <c r="VL16" s="38"/>
      <c r="VM16" s="38"/>
      <c r="VN16" s="38"/>
      <c r="VO16" s="38"/>
      <c r="VP16" s="38"/>
      <c r="VQ16" s="38"/>
      <c r="VR16" s="38"/>
      <c r="VS16" s="38"/>
      <c r="VT16" s="38"/>
      <c r="VU16" s="38"/>
      <c r="VV16" s="38"/>
      <c r="VW16" s="38"/>
      <c r="VX16" s="38"/>
      <c r="VY16" s="38"/>
      <c r="VZ16" s="38"/>
      <c r="WA16" s="38"/>
      <c r="WB16" s="38"/>
      <c r="WC16" s="38"/>
      <c r="WD16" s="38"/>
      <c r="WE16" s="38"/>
      <c r="WF16" s="38"/>
      <c r="WG16" s="38">
        <v>1.48</v>
      </c>
      <c r="WH16" s="38">
        <v>1.1499999999999999</v>
      </c>
      <c r="WI16" s="38"/>
      <c r="WJ16" s="38">
        <v>1.52</v>
      </c>
      <c r="WK16" s="38">
        <f t="shared" si="115"/>
        <v>1.1499999999999999</v>
      </c>
      <c r="WL16" s="38"/>
      <c r="WM16" s="38">
        <v>1.53</v>
      </c>
      <c r="WN16" s="38">
        <f t="shared" si="178"/>
        <v>1.1499999999999999</v>
      </c>
      <c r="WO16" s="38"/>
      <c r="WP16" s="38">
        <v>1.44</v>
      </c>
      <c r="WQ16" s="38">
        <v>1.53</v>
      </c>
      <c r="WR16" s="38">
        <f t="shared" si="116"/>
        <v>1.1499999999999999</v>
      </c>
      <c r="WS16" s="38"/>
      <c r="WT16" s="38"/>
      <c r="WU16" s="7">
        <f t="shared" si="117"/>
        <v>-1</v>
      </c>
      <c r="WV16" s="7">
        <f t="shared" si="118"/>
        <v>-1</v>
      </c>
      <c r="WW16" s="38"/>
      <c r="WX16" s="38"/>
      <c r="WY16" s="38"/>
      <c r="WZ16" s="38"/>
      <c r="XA16" s="38"/>
      <c r="XB16" s="38"/>
      <c r="XC16" s="38"/>
      <c r="XD16" s="38"/>
      <c r="XE16" s="38"/>
      <c r="XF16" s="38"/>
      <c r="XG16" s="38"/>
      <c r="XH16" s="38"/>
      <c r="XI16" s="38">
        <v>1.63</v>
      </c>
      <c r="XJ16" s="38">
        <v>1.32</v>
      </c>
      <c r="XK16" s="38">
        <v>1.64</v>
      </c>
      <c r="XL16" s="38">
        <f t="shared" si="123"/>
        <v>1.32</v>
      </c>
      <c r="XM16" s="38">
        <v>1.86</v>
      </c>
      <c r="XN16" s="38">
        <f t="shared" si="179"/>
        <v>1.32</v>
      </c>
      <c r="XO16" s="38">
        <v>1.64</v>
      </c>
      <c r="XP16" s="38">
        <v>1.86</v>
      </c>
      <c r="XQ16" s="38">
        <f t="shared" si="180"/>
        <v>1.32</v>
      </c>
      <c r="XR16" s="38">
        <v>1.71</v>
      </c>
      <c r="XS16" s="7">
        <f t="shared" si="125"/>
        <v>0.29545454545454536</v>
      </c>
      <c r="XT16" s="38"/>
      <c r="XU16" s="38"/>
      <c r="XV16" s="38"/>
      <c r="XW16" s="38"/>
      <c r="XX16" s="38"/>
      <c r="XY16" s="38"/>
      <c r="XZ16" s="38"/>
      <c r="YA16" s="38"/>
      <c r="YB16" s="38"/>
      <c r="YC16" s="38">
        <v>1.34</v>
      </c>
      <c r="YD16" s="38">
        <v>1.1299999999999999</v>
      </c>
      <c r="YE16" s="38">
        <v>1.36</v>
      </c>
      <c r="YF16" s="38">
        <f t="shared" si="181"/>
        <v>1.1299999999999999</v>
      </c>
      <c r="YG16" s="38">
        <v>1.36</v>
      </c>
      <c r="YH16" s="37">
        <v>1.36</v>
      </c>
      <c r="YI16" s="38">
        <f t="shared" si="182"/>
        <v>1.1299999999999999</v>
      </c>
      <c r="YJ16" s="38">
        <v>1.34</v>
      </c>
      <c r="YK16" s="37">
        <v>1.36</v>
      </c>
      <c r="YL16" s="38">
        <f t="shared" si="131"/>
        <v>1.1299999999999999</v>
      </c>
      <c r="YM16" s="38">
        <v>1.55</v>
      </c>
      <c r="YN16" s="7">
        <f t="shared" si="132"/>
        <v>0.37168141592920373</v>
      </c>
      <c r="YO16" s="38"/>
      <c r="YP16" s="38"/>
      <c r="YQ16" s="38"/>
      <c r="YR16" s="38"/>
      <c r="YS16" s="38"/>
      <c r="YT16" s="38"/>
      <c r="YU16" s="38"/>
      <c r="YV16" s="38"/>
      <c r="YW16" s="38"/>
      <c r="YX16" s="38"/>
      <c r="YY16" s="38"/>
      <c r="YZ16" s="38"/>
      <c r="ZA16" s="38"/>
      <c r="ZB16" s="38">
        <v>1.53</v>
      </c>
      <c r="ZC16" s="38">
        <v>1.17</v>
      </c>
      <c r="ZD16" s="38">
        <v>1.46</v>
      </c>
      <c r="ZE16" s="38">
        <v>1.88</v>
      </c>
      <c r="ZF16" s="64">
        <f t="shared" si="136"/>
        <v>1.17</v>
      </c>
      <c r="ZG16" s="55">
        <v>1.53</v>
      </c>
      <c r="ZH16" s="55">
        <f t="shared" si="137"/>
        <v>1.17</v>
      </c>
      <c r="ZI16" s="55">
        <v>1.53</v>
      </c>
      <c r="ZJ16" s="38">
        <f t="shared" si="138"/>
        <v>1.17</v>
      </c>
      <c r="ZK16" s="1148">
        <v>1.68</v>
      </c>
      <c r="ZL16" s="7">
        <f t="shared" si="139"/>
        <v>0.43589743589743596</v>
      </c>
      <c r="ZM16" s="38"/>
      <c r="ZN16" s="38"/>
      <c r="ZO16" s="38"/>
      <c r="ZP16" s="38"/>
      <c r="ZQ16" s="38"/>
      <c r="ZR16" s="38"/>
      <c r="ZS16" s="38"/>
      <c r="ZT16" s="38"/>
      <c r="ZU16" s="38"/>
      <c r="ZV16" s="38">
        <v>1.37</v>
      </c>
      <c r="ZW16" s="38">
        <v>1.21</v>
      </c>
      <c r="ZX16" s="38"/>
      <c r="ZY16" s="38">
        <v>1.35</v>
      </c>
      <c r="ZZ16" s="38">
        <f t="shared" si="144"/>
        <v>1.21</v>
      </c>
      <c r="AAA16" s="38">
        <v>1.37</v>
      </c>
      <c r="AAB16" s="55">
        <f t="shared" si="186"/>
        <v>1.21</v>
      </c>
      <c r="AAC16" s="64">
        <v>1.36</v>
      </c>
      <c r="AAD16" s="55">
        <v>1.37</v>
      </c>
      <c r="AAE16" s="38">
        <f t="shared" si="145"/>
        <v>1.21</v>
      </c>
      <c r="AAF16" s="38"/>
      <c r="AAG16" s="7">
        <f t="shared" si="146"/>
        <v>-1</v>
      </c>
      <c r="AAH16" s="64">
        <v>1.59</v>
      </c>
      <c r="AAI16" s="55">
        <f t="shared" si="6"/>
        <v>1.59</v>
      </c>
      <c r="AAJ16" s="64">
        <v>1.66</v>
      </c>
      <c r="AAK16" s="55">
        <v>1.67</v>
      </c>
      <c r="AAL16" s="64">
        <v>1.59</v>
      </c>
      <c r="AAM16" s="55">
        <f t="shared" si="147"/>
        <v>1.59</v>
      </c>
      <c r="AAN16" s="64"/>
      <c r="AAO16" s="7">
        <f t="shared" si="148"/>
        <v>-1</v>
      </c>
      <c r="AAP16" s="64">
        <v>1.62</v>
      </c>
      <c r="AAQ16" s="55">
        <f t="shared" si="7"/>
        <v>1.62</v>
      </c>
      <c r="AAR16" s="64">
        <v>1.68</v>
      </c>
      <c r="AAS16" s="64">
        <v>1.62</v>
      </c>
      <c r="AAT16" s="55">
        <f t="shared" si="185"/>
        <v>1.62</v>
      </c>
      <c r="AAU16" s="55">
        <v>1.69</v>
      </c>
      <c r="AAV16" s="64">
        <v>1.62</v>
      </c>
      <c r="AAW16" s="55">
        <f t="shared" si="149"/>
        <v>1.62</v>
      </c>
      <c r="AAX16" s="38"/>
      <c r="AAY16" s="7">
        <f t="shared" si="150"/>
        <v>-1</v>
      </c>
      <c r="AAZ16" s="11">
        <v>1.56</v>
      </c>
      <c r="ABA16" s="38">
        <f t="shared" si="8"/>
        <v>1.56</v>
      </c>
      <c r="ABB16" s="55">
        <v>1.58</v>
      </c>
      <c r="ABC16" s="11">
        <v>1.56</v>
      </c>
      <c r="ABD16" s="38">
        <f t="shared" si="151"/>
        <v>1.56</v>
      </c>
      <c r="ABE16" s="38"/>
      <c r="ABF16" s="7">
        <f t="shared" si="152"/>
        <v>-1</v>
      </c>
      <c r="ABG16" s="1157" t="s">
        <v>3110</v>
      </c>
      <c r="ABH16" s="1157"/>
      <c r="ABI16" s="38"/>
      <c r="ABJ16" s="38"/>
      <c r="ABK16" s="38"/>
      <c r="ABL16" s="38"/>
      <c r="ABM16" s="38"/>
      <c r="ABN16" s="38"/>
      <c r="ABO16" s="38"/>
      <c r="ABP16" s="38"/>
      <c r="ABQ16" s="38"/>
      <c r="ABR16" s="38"/>
      <c r="ABS16" s="38" t="str">
        <f t="shared" si="17"/>
        <v>3. Missing baseline</v>
      </c>
      <c r="ABT16" s="38" t="str">
        <f t="shared" si="18"/>
        <v>3. Missing baseline</v>
      </c>
      <c r="ABU16" s="11" t="str">
        <f t="shared" si="19"/>
        <v xml:space="preserve">1. Better than baseline </v>
      </c>
      <c r="ABV16" s="14" t="str">
        <f t="shared" si="20"/>
        <v>3. Missing baseline</v>
      </c>
      <c r="ABW16" s="15" t="str">
        <f t="shared" si="153"/>
        <v>3. Missing baseline</v>
      </c>
      <c r="ABX16" s="15" t="str">
        <f t="shared" si="154"/>
        <v>3. Missing baseline</v>
      </c>
      <c r="ABY16" s="15" t="str">
        <f t="shared" si="155"/>
        <v xml:space="preserve">1. Better than baseline </v>
      </c>
    </row>
    <row r="17" spans="1:753" ht="15" thickBot="1" x14ac:dyDescent="0.4">
      <c r="A17" s="358">
        <v>26</v>
      </c>
      <c r="B17" s="358" t="s">
        <v>19</v>
      </c>
      <c r="C17" s="358" t="s">
        <v>1254</v>
      </c>
      <c r="D17" s="185" t="s">
        <v>3103</v>
      </c>
      <c r="E17" s="185" t="s">
        <v>3112</v>
      </c>
      <c r="F17" s="185" t="s">
        <v>3113</v>
      </c>
      <c r="G17" s="90" t="s">
        <v>3114</v>
      </c>
      <c r="RY17" s="50"/>
      <c r="RZ17" s="371"/>
      <c r="SA17" s="50" t="s">
        <v>1502</v>
      </c>
      <c r="SB17" s="50" t="s">
        <v>1502</v>
      </c>
      <c r="SC17" s="50" t="s">
        <v>1502</v>
      </c>
      <c r="SD17" s="50">
        <v>2.4</v>
      </c>
      <c r="SE17" s="40">
        <v>3.2</v>
      </c>
      <c r="SF17" s="38">
        <v>3.08</v>
      </c>
      <c r="SG17" s="36">
        <f t="shared" si="173"/>
        <v>2.4</v>
      </c>
      <c r="SH17" s="36">
        <v>2.5499999999999998</v>
      </c>
      <c r="SI17" s="7">
        <f t="shared" si="85"/>
        <v>6.2499999999999965E-2</v>
      </c>
      <c r="SJ17" s="371"/>
      <c r="SK17" s="371"/>
      <c r="SL17" s="371"/>
      <c r="SM17" s="371"/>
      <c r="SN17" s="371"/>
      <c r="SO17" s="371"/>
      <c r="SP17" s="371"/>
      <c r="SQ17" s="371"/>
      <c r="SR17" s="371"/>
      <c r="SS17" s="371"/>
      <c r="ST17" s="371"/>
      <c r="SU17" s="371"/>
      <c r="SV17" s="371"/>
      <c r="SW17" s="371"/>
      <c r="SX17" s="371"/>
      <c r="SY17" s="371"/>
      <c r="SZ17" s="371"/>
      <c r="TA17" s="371"/>
      <c r="TB17" s="371"/>
      <c r="TC17" s="371"/>
      <c r="TD17" s="371"/>
      <c r="TE17" s="371"/>
      <c r="TF17" s="371"/>
      <c r="TG17" s="371"/>
      <c r="TH17" s="371"/>
      <c r="TI17" s="371"/>
      <c r="TJ17" s="371"/>
      <c r="TK17" s="371"/>
      <c r="TL17" s="371"/>
      <c r="TM17" s="371"/>
      <c r="TN17" s="371"/>
      <c r="TO17" s="371"/>
      <c r="TP17" s="371"/>
      <c r="TQ17" s="371"/>
      <c r="TR17" s="371"/>
      <c r="TS17" s="371"/>
      <c r="TT17" s="371"/>
      <c r="TU17" s="371"/>
      <c r="TV17" s="371"/>
      <c r="TW17" s="371"/>
      <c r="TX17" s="371" t="s">
        <v>1502</v>
      </c>
      <c r="TY17" s="371">
        <v>2.48</v>
      </c>
      <c r="TZ17" s="371">
        <v>2.5099999999999998</v>
      </c>
      <c r="UA17" s="50">
        <v>2.5099999999999998</v>
      </c>
      <c r="UB17" s="50">
        <f t="shared" si="98"/>
        <v>2.48</v>
      </c>
      <c r="UC17" s="38">
        <v>2.85</v>
      </c>
      <c r="UD17" s="36">
        <f t="shared" si="177"/>
        <v>2.48</v>
      </c>
      <c r="UE17" s="36">
        <v>2.56</v>
      </c>
      <c r="UF17" s="357">
        <f t="shared" si="99"/>
        <v>3.2258064516129059E-2</v>
      </c>
      <c r="UG17" s="371"/>
      <c r="UH17" s="371"/>
      <c r="UI17" s="371"/>
      <c r="UJ17" s="371"/>
      <c r="UK17" s="371"/>
      <c r="UL17" s="371"/>
      <c r="UM17" s="371"/>
      <c r="UN17" s="371"/>
      <c r="UO17" s="371"/>
      <c r="UP17" s="371"/>
      <c r="UQ17" s="371"/>
      <c r="UR17" s="371"/>
      <c r="US17" s="371"/>
      <c r="UT17" s="371"/>
      <c r="UU17" s="371"/>
      <c r="UV17" s="371"/>
      <c r="UW17" s="371"/>
      <c r="UX17" s="371"/>
      <c r="UY17" s="371"/>
      <c r="UZ17" s="371"/>
      <c r="VA17" s="371"/>
      <c r="VB17" s="371"/>
      <c r="VC17" s="371"/>
      <c r="VD17" s="371"/>
      <c r="VE17" s="371"/>
      <c r="VF17" s="371"/>
      <c r="VG17" s="371"/>
      <c r="VH17" s="371"/>
      <c r="VI17" s="371"/>
      <c r="VJ17" s="371"/>
      <c r="VK17" s="371"/>
      <c r="VL17" s="371"/>
      <c r="VM17" s="371"/>
      <c r="VN17" s="371"/>
      <c r="VO17" s="371"/>
      <c r="VP17" s="371"/>
      <c r="VQ17" s="371"/>
      <c r="VR17" s="371"/>
      <c r="VS17" s="371"/>
      <c r="VT17" s="371"/>
      <c r="VU17" s="371"/>
      <c r="VV17" s="371"/>
      <c r="VW17" s="371"/>
      <c r="VX17" s="371"/>
      <c r="VY17" s="371"/>
      <c r="VZ17" s="371"/>
      <c r="WA17" s="371"/>
      <c r="WB17" s="371"/>
      <c r="WC17" s="371"/>
      <c r="WD17" s="371"/>
      <c r="WE17" s="371"/>
      <c r="WF17" s="371"/>
      <c r="WG17" s="371"/>
      <c r="WH17" s="371">
        <v>1.54</v>
      </c>
      <c r="WI17" s="1051"/>
      <c r="WJ17" s="1051">
        <v>1.64</v>
      </c>
      <c r="WK17" s="1051">
        <f t="shared" si="115"/>
        <v>1.54</v>
      </c>
      <c r="WL17" s="1051"/>
      <c r="WM17" s="1052">
        <v>2.12</v>
      </c>
      <c r="WN17" s="1052">
        <f t="shared" si="178"/>
        <v>1.54</v>
      </c>
      <c r="WO17" s="1052"/>
      <c r="WP17" s="1052">
        <v>1.67</v>
      </c>
      <c r="WQ17" s="1052">
        <v>2.12</v>
      </c>
      <c r="WR17" s="1052">
        <f t="shared" si="116"/>
        <v>1.54</v>
      </c>
      <c r="WS17" s="1052"/>
      <c r="WT17" s="1052"/>
      <c r="WU17" s="1229">
        <f t="shared" si="117"/>
        <v>-1</v>
      </c>
      <c r="WV17" s="1222">
        <f t="shared" si="118"/>
        <v>-1</v>
      </c>
      <c r="WW17" s="371"/>
      <c r="WX17" s="371"/>
      <c r="WY17" s="371"/>
      <c r="WZ17" s="371"/>
      <c r="XA17" s="371"/>
      <c r="XB17" s="371"/>
      <c r="XC17" s="371"/>
      <c r="XD17" s="371"/>
      <c r="XE17" s="371"/>
      <c r="XF17" s="371"/>
      <c r="XG17" s="371"/>
      <c r="XH17" s="371"/>
      <c r="XI17" s="371" t="s">
        <v>1502</v>
      </c>
      <c r="XJ17" s="371" t="s">
        <v>1502</v>
      </c>
      <c r="XK17" s="1042">
        <v>2.5299999999999998</v>
      </c>
      <c r="XL17" s="1049">
        <f t="shared" si="123"/>
        <v>2.5299999999999998</v>
      </c>
      <c r="XM17" s="38">
        <v>2.88</v>
      </c>
      <c r="XN17" s="1049">
        <f t="shared" si="179"/>
        <v>2.5299999999999998</v>
      </c>
      <c r="XO17" s="1049">
        <v>2.61</v>
      </c>
      <c r="XP17" s="38">
        <v>2.88</v>
      </c>
      <c r="XQ17" s="1049">
        <f t="shared" si="180"/>
        <v>2.5299999999999998</v>
      </c>
      <c r="XR17" s="1049">
        <v>2.59</v>
      </c>
      <c r="XS17" s="1222">
        <f t="shared" si="125"/>
        <v>2.3715415019762869E-2</v>
      </c>
      <c r="XT17" s="371"/>
      <c r="XU17" s="371"/>
      <c r="XV17" s="371"/>
      <c r="XW17" s="371"/>
      <c r="XX17" s="371"/>
      <c r="XY17" s="371"/>
      <c r="XZ17" s="371"/>
      <c r="YA17" s="371"/>
      <c r="YB17" s="371"/>
      <c r="YC17" s="371" t="s">
        <v>1502</v>
      </c>
      <c r="YD17" s="371" t="s">
        <v>1502</v>
      </c>
      <c r="YE17" s="1042">
        <v>1.7</v>
      </c>
      <c r="YF17" s="1049">
        <f t="shared" si="181"/>
        <v>1.7</v>
      </c>
      <c r="YG17" s="32">
        <v>2.0099999999999998</v>
      </c>
      <c r="YH17" s="48">
        <v>2.02</v>
      </c>
      <c r="YI17" s="41">
        <f t="shared" si="182"/>
        <v>1.7</v>
      </c>
      <c r="YJ17" s="1051">
        <v>1.81</v>
      </c>
      <c r="YK17" s="48">
        <v>2.02</v>
      </c>
      <c r="YL17" s="1050">
        <f t="shared" si="131"/>
        <v>1.7</v>
      </c>
      <c r="YM17" s="1050">
        <v>1.72</v>
      </c>
      <c r="YN17" s="1222">
        <f t="shared" si="132"/>
        <v>1.1764705882352951E-2</v>
      </c>
      <c r="YO17" s="371"/>
      <c r="YP17" s="371"/>
      <c r="YQ17" s="371"/>
      <c r="YR17" s="371"/>
      <c r="YS17" s="371"/>
      <c r="YT17" s="371"/>
      <c r="YU17" s="371"/>
      <c r="YV17" s="371"/>
      <c r="YW17" s="371"/>
      <c r="YX17" s="371"/>
      <c r="YY17" s="371"/>
      <c r="YZ17" s="371"/>
      <c r="ZA17" s="371"/>
      <c r="ZB17" s="371"/>
      <c r="ZC17" s="371">
        <v>1.54</v>
      </c>
      <c r="ZD17" s="371">
        <v>1.63</v>
      </c>
      <c r="ZE17" s="132">
        <v>1.56</v>
      </c>
      <c r="ZF17" s="132">
        <f t="shared" si="136"/>
        <v>1.54</v>
      </c>
      <c r="ZG17" s="49">
        <v>1.55</v>
      </c>
      <c r="ZH17" s="41">
        <f t="shared" si="137"/>
        <v>1.54</v>
      </c>
      <c r="ZI17" s="49">
        <v>1.55</v>
      </c>
      <c r="ZJ17" s="56">
        <f t="shared" si="138"/>
        <v>1.54</v>
      </c>
      <c r="ZK17" s="132">
        <v>1.53</v>
      </c>
      <c r="ZL17" s="5">
        <f t="shared" si="139"/>
        <v>-6.4935064935064991E-3</v>
      </c>
      <c r="ZM17" s="371"/>
      <c r="ZN17" s="371"/>
      <c r="ZO17" s="371"/>
      <c r="ZP17" s="371"/>
      <c r="ZQ17" s="371"/>
      <c r="ZR17" s="371"/>
      <c r="ZS17" s="371"/>
      <c r="ZT17" s="371"/>
      <c r="ZU17" s="371"/>
      <c r="ZV17" s="371" t="s">
        <v>1502</v>
      </c>
      <c r="ZW17" s="371" t="s">
        <v>1502</v>
      </c>
      <c r="ZX17" s="132"/>
      <c r="ZY17" s="132">
        <v>1.56</v>
      </c>
      <c r="ZZ17" s="132">
        <f t="shared" si="144"/>
        <v>1.56</v>
      </c>
      <c r="AAA17" s="41">
        <v>1.96</v>
      </c>
      <c r="AAB17" s="41">
        <f t="shared" si="186"/>
        <v>1.56</v>
      </c>
      <c r="AAC17" s="371">
        <v>1.58</v>
      </c>
      <c r="AAD17" s="41">
        <v>1.96</v>
      </c>
      <c r="AAE17" s="1050">
        <f t="shared" si="145"/>
        <v>1.56</v>
      </c>
      <c r="AAF17" s="1050"/>
      <c r="AAG17" s="7">
        <f t="shared" si="146"/>
        <v>-1</v>
      </c>
      <c r="AAH17" s="132">
        <v>2.5099999999999998</v>
      </c>
      <c r="AAI17" s="132">
        <f t="shared" si="6"/>
        <v>2.5099999999999998</v>
      </c>
      <c r="AAJ17" s="132">
        <v>2.5299999999999998</v>
      </c>
      <c r="AAK17" s="109">
        <v>2.54</v>
      </c>
      <c r="AAL17" s="132">
        <v>2.5099999999999998</v>
      </c>
      <c r="AAM17" s="132">
        <f t="shared" si="147"/>
        <v>2.5099999999999998</v>
      </c>
      <c r="AAN17" s="132"/>
      <c r="AAO17" s="7">
        <f t="shared" si="148"/>
        <v>-1</v>
      </c>
      <c r="AAP17" s="132">
        <v>2.52</v>
      </c>
      <c r="AAQ17" s="41">
        <f t="shared" si="7"/>
        <v>2.52</v>
      </c>
      <c r="AAR17" s="103">
        <v>2.57</v>
      </c>
      <c r="AAS17" s="132">
        <v>2.52</v>
      </c>
      <c r="AAT17" s="49">
        <f t="shared" si="185"/>
        <v>2.52</v>
      </c>
      <c r="AAU17" s="49">
        <v>2.6</v>
      </c>
      <c r="AAV17" s="132">
        <v>2.52</v>
      </c>
      <c r="AAW17" s="54">
        <f t="shared" si="149"/>
        <v>2.52</v>
      </c>
      <c r="AAX17" s="1050"/>
      <c r="AAY17" s="6">
        <f t="shared" si="150"/>
        <v>-1</v>
      </c>
      <c r="AAZ17" s="61">
        <v>2.54</v>
      </c>
      <c r="ABA17" s="109">
        <f t="shared" si="8"/>
        <v>2.54</v>
      </c>
      <c r="ABB17" s="41">
        <v>2.59</v>
      </c>
      <c r="ABC17" s="61">
        <v>2.54</v>
      </c>
      <c r="ABD17" s="56">
        <f t="shared" si="151"/>
        <v>2.54</v>
      </c>
      <c r="ABE17" s="1051"/>
      <c r="ABF17" s="7">
        <f t="shared" si="152"/>
        <v>-1</v>
      </c>
      <c r="ABG17" s="371"/>
      <c r="ABH17" s="371"/>
      <c r="ABI17" s="371"/>
      <c r="ABJ17" s="371"/>
      <c r="ABK17" s="371"/>
      <c r="ABL17" s="371"/>
      <c r="ABM17" s="371"/>
      <c r="ABN17" s="371"/>
      <c r="ABO17" s="371"/>
      <c r="ABP17" s="371"/>
      <c r="ABQ17" s="371"/>
      <c r="ABR17" s="371"/>
      <c r="ABS17" s="371" t="str">
        <f t="shared" si="17"/>
        <v>2. Within 10% deviation from baseline</v>
      </c>
      <c r="ABT17" s="371" t="str">
        <f t="shared" si="18"/>
        <v>2. Within 10% deviation from baseline</v>
      </c>
      <c r="ABU17" s="61" t="str">
        <f t="shared" si="19"/>
        <v xml:space="preserve">1. Better than baseline </v>
      </c>
      <c r="ABV17" s="33" t="str">
        <f t="shared" si="20"/>
        <v>2. Within 10% deviation from baseline</v>
      </c>
      <c r="ABW17" s="15" t="str">
        <f t="shared" si="153"/>
        <v>2. Within 10% deviation from baseline</v>
      </c>
      <c r="ABX17" s="15" t="str">
        <f t="shared" si="154"/>
        <v xml:space="preserve">1. Better than baseline </v>
      </c>
      <c r="ABY17" s="15" t="str">
        <f t="shared" si="155"/>
        <v xml:space="preserve">1. Better than baseline </v>
      </c>
    </row>
    <row r="18" spans="1:753" ht="15" thickBot="1" x14ac:dyDescent="0.4">
      <c r="A18" s="358">
        <v>27</v>
      </c>
      <c r="B18" s="358" t="s">
        <v>19</v>
      </c>
      <c r="C18" s="358" t="s">
        <v>1254</v>
      </c>
      <c r="D18" s="185" t="s">
        <v>3103</v>
      </c>
      <c r="E18" s="185" t="s">
        <v>3115</v>
      </c>
      <c r="F18" s="185" t="s">
        <v>3116</v>
      </c>
      <c r="G18" s="90" t="s">
        <v>3117</v>
      </c>
      <c r="RY18" s="50"/>
      <c r="RZ18" s="55"/>
      <c r="SA18" s="50" t="s">
        <v>1502</v>
      </c>
      <c r="SB18" s="50" t="s">
        <v>1502</v>
      </c>
      <c r="SC18" s="50" t="s">
        <v>1502</v>
      </c>
      <c r="SD18" s="50" t="s">
        <v>1502</v>
      </c>
      <c r="SE18" s="371" t="s">
        <v>1502</v>
      </c>
      <c r="SF18" s="38" t="s">
        <v>1502</v>
      </c>
      <c r="SG18" s="371" t="s">
        <v>1502</v>
      </c>
      <c r="SH18" s="371" t="s">
        <v>1502</v>
      </c>
      <c r="SI18" s="7"/>
      <c r="SJ18" s="55"/>
      <c r="SK18" s="55"/>
      <c r="SL18" s="55"/>
      <c r="SM18" s="55"/>
      <c r="SN18" s="55"/>
      <c r="SO18" s="55"/>
      <c r="SP18" s="55"/>
      <c r="SQ18" s="55"/>
      <c r="SR18" s="55"/>
      <c r="SS18" s="55"/>
      <c r="ST18" s="55"/>
      <c r="SU18" s="55"/>
      <c r="SV18" s="55"/>
      <c r="SW18" s="55"/>
      <c r="SX18" s="55"/>
      <c r="SY18" s="55"/>
      <c r="SZ18" s="55"/>
      <c r="TA18" s="55"/>
      <c r="TB18" s="55"/>
      <c r="TC18" s="55"/>
      <c r="TD18" s="55"/>
      <c r="TE18" s="55"/>
      <c r="TF18" s="55"/>
      <c r="TG18" s="55"/>
      <c r="TH18" s="55"/>
      <c r="TI18" s="55"/>
      <c r="TJ18" s="55"/>
      <c r="TK18" s="55"/>
      <c r="TL18" s="55"/>
      <c r="TM18" s="55"/>
      <c r="TN18" s="55"/>
      <c r="TO18" s="55"/>
      <c r="TP18" s="55"/>
      <c r="TQ18" s="55"/>
      <c r="TR18" s="55"/>
      <c r="TS18" s="55"/>
      <c r="TT18" s="55"/>
      <c r="TU18" s="55"/>
      <c r="TV18" s="55"/>
      <c r="TW18" s="55"/>
      <c r="TX18" s="55" t="s">
        <v>1502</v>
      </c>
      <c r="TY18" s="55" t="s">
        <v>1502</v>
      </c>
      <c r="TZ18" s="55" t="s">
        <v>1502</v>
      </c>
      <c r="UA18" s="50" t="s">
        <v>1502</v>
      </c>
      <c r="UB18" s="50" t="s">
        <v>1502</v>
      </c>
      <c r="UC18" s="38" t="s">
        <v>1502</v>
      </c>
      <c r="UD18" s="371" t="s">
        <v>1502</v>
      </c>
      <c r="UE18" s="371" t="s">
        <v>1502</v>
      </c>
      <c r="UF18" s="7"/>
      <c r="UG18" s="55"/>
      <c r="UH18" s="55"/>
      <c r="UI18" s="55"/>
      <c r="UJ18" s="55"/>
      <c r="UK18" s="55"/>
      <c r="UL18" s="55"/>
      <c r="UM18" s="55"/>
      <c r="UN18" s="55"/>
      <c r="UO18" s="55"/>
      <c r="UP18" s="55"/>
      <c r="UQ18" s="55"/>
      <c r="UR18" s="55"/>
      <c r="US18" s="55"/>
      <c r="UT18" s="55"/>
      <c r="UU18" s="55"/>
      <c r="UV18" s="55"/>
      <c r="UW18" s="55"/>
      <c r="UX18" s="55"/>
      <c r="UY18" s="55"/>
      <c r="UZ18" s="55"/>
      <c r="VA18" s="55"/>
      <c r="VB18" s="55"/>
      <c r="VC18" s="55"/>
      <c r="VD18" s="55"/>
      <c r="VE18" s="55"/>
      <c r="VF18" s="55"/>
      <c r="VG18" s="55"/>
      <c r="VH18" s="55"/>
      <c r="VI18" s="55"/>
      <c r="VJ18" s="55"/>
      <c r="VK18" s="55"/>
      <c r="VL18" s="55"/>
      <c r="VM18" s="55"/>
      <c r="VN18" s="55"/>
      <c r="VO18" s="55"/>
      <c r="VP18" s="55"/>
      <c r="VQ18" s="55"/>
      <c r="VR18" s="55"/>
      <c r="VS18" s="55"/>
      <c r="VT18" s="55"/>
      <c r="VU18" s="55"/>
      <c r="VV18" s="55"/>
      <c r="VW18" s="55"/>
      <c r="VX18" s="55"/>
      <c r="VY18" s="55"/>
      <c r="VZ18" s="55"/>
      <c r="WA18" s="55"/>
      <c r="WB18" s="55"/>
      <c r="WC18" s="55"/>
      <c r="WD18" s="55"/>
      <c r="WE18" s="55"/>
      <c r="WF18" s="55"/>
      <c r="WG18" s="55"/>
      <c r="WH18" s="55">
        <v>1.54</v>
      </c>
      <c r="WI18" s="1042"/>
      <c r="WJ18" s="1042">
        <v>1.67</v>
      </c>
      <c r="WK18" s="1042">
        <f t="shared" si="115"/>
        <v>1.54</v>
      </c>
      <c r="WL18" s="1042"/>
      <c r="WM18" s="38">
        <v>2.14</v>
      </c>
      <c r="WN18" s="38">
        <f t="shared" si="178"/>
        <v>1.54</v>
      </c>
      <c r="WO18" s="38"/>
      <c r="WP18" s="38">
        <v>1.67</v>
      </c>
      <c r="WQ18" s="38">
        <v>2.14</v>
      </c>
      <c r="WR18" s="38">
        <f t="shared" si="116"/>
        <v>1.54</v>
      </c>
      <c r="WS18" s="38"/>
      <c r="WT18" s="38"/>
      <c r="WU18" s="7">
        <f t="shared" si="117"/>
        <v>-1</v>
      </c>
      <c r="WV18" s="357">
        <f t="shared" si="118"/>
        <v>-1</v>
      </c>
      <c r="WW18" s="55"/>
      <c r="WX18" s="55"/>
      <c r="WY18" s="55"/>
      <c r="WZ18" s="55"/>
      <c r="XA18" s="55"/>
      <c r="XB18" s="55"/>
      <c r="XC18" s="55"/>
      <c r="XD18" s="55"/>
      <c r="XE18" s="55"/>
      <c r="XF18" s="55"/>
      <c r="XG18" s="55"/>
      <c r="XH18" s="55"/>
      <c r="XI18" s="55" t="s">
        <v>1502</v>
      </c>
      <c r="XJ18" s="55" t="s">
        <v>1502</v>
      </c>
      <c r="XK18" s="1042" t="s">
        <v>1502</v>
      </c>
      <c r="XL18" s="56" t="s">
        <v>1502</v>
      </c>
      <c r="XM18" s="38" t="s">
        <v>1502</v>
      </c>
      <c r="XN18" s="1051" t="s">
        <v>1502</v>
      </c>
      <c r="XO18" s="1051" t="s">
        <v>1502</v>
      </c>
      <c r="XP18" s="38" t="s">
        <v>1502</v>
      </c>
      <c r="XQ18" s="1051" t="s">
        <v>1502</v>
      </c>
      <c r="XR18" s="1051" t="s">
        <v>1502</v>
      </c>
      <c r="XS18" s="357"/>
      <c r="XT18" s="55"/>
      <c r="XU18" s="55"/>
      <c r="XV18" s="55"/>
      <c r="XW18" s="55"/>
      <c r="XX18" s="55"/>
      <c r="XY18" s="55"/>
      <c r="XZ18" s="55"/>
      <c r="YA18" s="55"/>
      <c r="YB18" s="55"/>
      <c r="YC18" s="55" t="s">
        <v>1502</v>
      </c>
      <c r="YD18" s="55" t="s">
        <v>1502</v>
      </c>
      <c r="YE18" s="1042" t="s">
        <v>1502</v>
      </c>
      <c r="YF18" s="1042" t="s">
        <v>1502</v>
      </c>
      <c r="YG18" s="913" t="s">
        <v>1502</v>
      </c>
      <c r="YH18" s="49" t="s">
        <v>1502</v>
      </c>
      <c r="YI18" s="50" t="s">
        <v>1502</v>
      </c>
      <c r="YJ18" s="1042" t="s">
        <v>1502</v>
      </c>
      <c r="YK18" s="49" t="s">
        <v>1502</v>
      </c>
      <c r="YL18" s="56" t="s">
        <v>1502</v>
      </c>
      <c r="YM18" s="1051" t="s">
        <v>1502</v>
      </c>
      <c r="YN18" s="357"/>
      <c r="YO18" s="55"/>
      <c r="YP18" s="55"/>
      <c r="YQ18" s="55"/>
      <c r="YR18" s="55"/>
      <c r="YS18" s="55"/>
      <c r="YT18" s="55"/>
      <c r="YU18" s="55"/>
      <c r="YV18" s="55"/>
      <c r="YW18" s="55"/>
      <c r="YX18" s="55"/>
      <c r="YY18" s="55"/>
      <c r="YZ18" s="55"/>
      <c r="ZA18" s="55"/>
      <c r="ZB18" s="55"/>
      <c r="ZC18" s="55">
        <v>1.54</v>
      </c>
      <c r="ZD18" s="55">
        <v>1.63</v>
      </c>
      <c r="ZE18" s="132">
        <v>1.58</v>
      </c>
      <c r="ZF18" s="132">
        <f t="shared" si="136"/>
        <v>1.54</v>
      </c>
      <c r="ZG18" s="49">
        <v>1.56</v>
      </c>
      <c r="ZH18" s="132">
        <f t="shared" si="137"/>
        <v>1.54</v>
      </c>
      <c r="ZI18" s="49">
        <v>1.56</v>
      </c>
      <c r="ZJ18" s="1042">
        <f t="shared" si="138"/>
        <v>1.54</v>
      </c>
      <c r="ZK18" s="132">
        <v>1.54</v>
      </c>
      <c r="ZL18" s="357">
        <f t="shared" si="139"/>
        <v>0</v>
      </c>
      <c r="ZM18" s="55"/>
      <c r="ZN18" s="55"/>
      <c r="ZO18" s="55"/>
      <c r="ZP18" s="55"/>
      <c r="ZQ18" s="55"/>
      <c r="ZR18" s="55"/>
      <c r="ZS18" s="55"/>
      <c r="ZT18" s="55"/>
      <c r="ZU18" s="55"/>
      <c r="ZV18" s="55" t="s">
        <v>1502</v>
      </c>
      <c r="ZW18" s="55" t="s">
        <v>1502</v>
      </c>
      <c r="ZX18" s="132"/>
      <c r="ZY18" s="132" t="s">
        <v>1502</v>
      </c>
      <c r="ZZ18" s="109" t="s">
        <v>1502</v>
      </c>
      <c r="AAA18" s="49" t="s">
        <v>1502</v>
      </c>
      <c r="AAB18" s="132" t="s">
        <v>1502</v>
      </c>
      <c r="AAC18" s="55" t="s">
        <v>1502</v>
      </c>
      <c r="AAD18" s="49" t="s">
        <v>1502</v>
      </c>
      <c r="AAE18" s="56" t="s">
        <v>1502</v>
      </c>
      <c r="AAF18" s="1051"/>
      <c r="AAG18" s="357"/>
      <c r="AAH18" s="109">
        <v>2.5299999999999998</v>
      </c>
      <c r="AAI18" s="109">
        <f t="shared" si="6"/>
        <v>2.5299999999999998</v>
      </c>
      <c r="AAJ18" s="109">
        <v>2.56</v>
      </c>
      <c r="AAK18" s="109">
        <v>2.57</v>
      </c>
      <c r="AAL18" s="109">
        <v>2.5299999999999998</v>
      </c>
      <c r="AAM18" s="109">
        <f t="shared" si="147"/>
        <v>2.5299999999999998</v>
      </c>
      <c r="AAN18" s="109"/>
      <c r="AAO18" s="357">
        <f t="shared" si="148"/>
        <v>-1</v>
      </c>
      <c r="AAP18" s="109">
        <v>2.59</v>
      </c>
      <c r="AAQ18" s="109">
        <f t="shared" si="7"/>
        <v>2.59</v>
      </c>
      <c r="AAR18" s="109">
        <v>2.63</v>
      </c>
      <c r="AAS18" s="109">
        <v>2.59</v>
      </c>
      <c r="AAT18" s="49">
        <f t="shared" si="185"/>
        <v>2.59</v>
      </c>
      <c r="AAU18" s="109">
        <v>2.61</v>
      </c>
      <c r="AAV18" s="109">
        <v>2.59</v>
      </c>
      <c r="AAW18" s="56">
        <f t="shared" si="149"/>
        <v>2.59</v>
      </c>
      <c r="AAX18" s="1051"/>
      <c r="AAY18" s="357">
        <f t="shared" si="150"/>
        <v>-1</v>
      </c>
      <c r="AAZ18" s="11">
        <v>2.52</v>
      </c>
      <c r="ABA18" s="109">
        <f t="shared" si="8"/>
        <v>2.52</v>
      </c>
      <c r="ABB18" s="49">
        <v>2.56</v>
      </c>
      <c r="ABC18" s="11">
        <v>2.52</v>
      </c>
      <c r="ABD18" s="1042">
        <f t="shared" si="151"/>
        <v>2.52</v>
      </c>
      <c r="ABE18" s="1042"/>
      <c r="ABF18" s="7">
        <f t="shared" si="152"/>
        <v>-1</v>
      </c>
      <c r="ABG18" s="55"/>
      <c r="ABH18" s="55"/>
      <c r="ABI18" s="55"/>
      <c r="ABJ18" s="55"/>
      <c r="ABK18" s="55"/>
      <c r="ABL18" s="55"/>
      <c r="ABM18" s="55"/>
      <c r="ABN18" s="55"/>
      <c r="ABO18" s="55"/>
      <c r="ABP18" s="55"/>
      <c r="ABQ18" s="55"/>
      <c r="ABR18" s="55"/>
      <c r="ABS18" s="55" t="str">
        <f t="shared" si="17"/>
        <v>4.Blocker/Not Executed</v>
      </c>
      <c r="ABT18" s="55" t="str">
        <f t="shared" si="18"/>
        <v>4.Blocker/Not Executed</v>
      </c>
      <c r="ABU18" s="11" t="str">
        <f t="shared" si="19"/>
        <v xml:space="preserve">1. Better than baseline </v>
      </c>
      <c r="ABV18" s="15" t="str">
        <f t="shared" si="20"/>
        <v>4.Blocker/Not Executed</v>
      </c>
      <c r="ABW18" s="15" t="str">
        <f t="shared" si="153"/>
        <v>4.Blocker/Not Executed</v>
      </c>
      <c r="ABX18" s="15" t="str">
        <f t="shared" si="154"/>
        <v xml:space="preserve">1. Better than baseline </v>
      </c>
      <c r="ABY18" s="15" t="str">
        <f t="shared" si="155"/>
        <v>4.Blocker/Not Executed</v>
      </c>
    </row>
    <row r="19" spans="1:753" x14ac:dyDescent="0.35">
      <c r="YO19" s="29"/>
      <c r="YP19" s="29"/>
      <c r="YQ19" s="29"/>
      <c r="YR19" s="29"/>
      <c r="YS19" s="29"/>
      <c r="YT19" s="29"/>
      <c r="YU19" s="29"/>
      <c r="YV19" s="29"/>
      <c r="YW19" s="29"/>
      <c r="YX19" s="29"/>
      <c r="YY19" s="29"/>
      <c r="YZ19" s="29"/>
      <c r="ZA19" s="29"/>
      <c r="ZE19" s="29"/>
      <c r="ZF19" s="29"/>
      <c r="ZG19" s="29"/>
      <c r="ZH19" s="29"/>
      <c r="ZI19" s="29"/>
      <c r="ZL19" s="29"/>
      <c r="ZX19" s="29"/>
      <c r="ZY19" s="29"/>
      <c r="ZZ19" s="29"/>
      <c r="AAA19" s="29"/>
      <c r="AAB19" s="29"/>
      <c r="AAD19" s="29"/>
      <c r="AAH19" s="29"/>
      <c r="AAI19" s="29"/>
      <c r="AAJ19" s="29"/>
      <c r="AAK19" s="29"/>
      <c r="AAL19" s="29"/>
      <c r="AAO19" s="29"/>
      <c r="AAP19" s="29"/>
      <c r="AAQ19" s="29"/>
      <c r="AAR19" s="29"/>
      <c r="AAS19" s="29"/>
      <c r="AAT19" s="29"/>
      <c r="AAU19" s="29"/>
      <c r="AAV19" s="29"/>
      <c r="AAY19" s="29"/>
      <c r="AAZ19" s="29"/>
      <c r="ABA19" s="29"/>
      <c r="ABB19" s="29"/>
      <c r="ABC19" s="29"/>
      <c r="ABF19" s="29"/>
    </row>
    <row r="20" spans="1:753" x14ac:dyDescent="0.35">
      <c r="YO20" s="29"/>
      <c r="YP20" s="29"/>
      <c r="YQ20" s="29"/>
      <c r="YR20" s="29"/>
      <c r="YS20" s="29"/>
      <c r="YT20" s="29"/>
      <c r="YU20" s="29"/>
      <c r="YV20" s="29"/>
      <c r="YW20" s="29"/>
      <c r="YX20" s="29"/>
      <c r="YY20" s="29"/>
      <c r="YZ20" s="29"/>
      <c r="ZA20" s="29"/>
      <c r="ZE20" s="29"/>
      <c r="ZF20" s="29"/>
      <c r="ZG20" s="29"/>
      <c r="ZH20" s="29"/>
      <c r="ZI20" s="29"/>
      <c r="ZL20" s="29"/>
      <c r="ZX20" s="29"/>
      <c r="ZY20" s="29"/>
      <c r="ZZ20" s="29"/>
      <c r="AAA20" s="29"/>
      <c r="AAB20" s="29"/>
      <c r="AAD20" s="29"/>
      <c r="AAH20" s="29"/>
      <c r="AAI20" s="29"/>
      <c r="AAJ20" s="29"/>
      <c r="AAK20" s="29"/>
      <c r="AAL20" s="29"/>
      <c r="AAO20" s="29"/>
      <c r="AAP20" s="29"/>
      <c r="AAQ20" s="29"/>
      <c r="AAR20" s="29"/>
      <c r="AAS20" s="29"/>
      <c r="AAT20" s="29"/>
      <c r="AAU20" s="29"/>
      <c r="AAV20" s="29"/>
      <c r="AAY20" s="29"/>
      <c r="AAZ20" s="29"/>
      <c r="ABA20" s="29"/>
      <c r="ABB20" s="29"/>
      <c r="ABC20" s="29"/>
      <c r="ABF20" s="29"/>
    </row>
    <row r="21" spans="1:753" x14ac:dyDescent="0.35">
      <c r="YO21" s="29"/>
      <c r="YP21" s="29"/>
      <c r="YQ21" s="29"/>
      <c r="YR21" s="29"/>
      <c r="YS21" s="29"/>
      <c r="YT21" s="29"/>
      <c r="YU21" s="29"/>
      <c r="YV21" s="29"/>
      <c r="YW21" s="29"/>
      <c r="YX21" s="29"/>
      <c r="YY21" s="29"/>
      <c r="YZ21" s="29"/>
      <c r="ZA21" s="29"/>
      <c r="ZE21" s="29"/>
      <c r="ZF21" s="29"/>
      <c r="ZG21" s="29"/>
      <c r="ZH21" s="29"/>
      <c r="ZI21" s="29"/>
      <c r="ZL21" s="29"/>
      <c r="ZX21" s="29"/>
      <c r="ZY21" s="29"/>
      <c r="ZZ21" s="29"/>
      <c r="AAA21" s="29"/>
      <c r="AAB21" s="29"/>
      <c r="AAD21" s="29"/>
      <c r="AAH21" s="29"/>
      <c r="AAI21" s="29"/>
      <c r="AAJ21" s="29"/>
      <c r="AAK21" s="29"/>
      <c r="AAL21" s="29"/>
      <c r="AAO21" s="29"/>
      <c r="AAP21" s="29"/>
      <c r="AAQ21" s="29"/>
      <c r="AAR21" s="29"/>
      <c r="AAS21" s="29"/>
      <c r="AAT21" s="29"/>
      <c r="AAU21" s="29"/>
      <c r="AAV21" s="29"/>
      <c r="AAY21" s="29"/>
      <c r="AAZ21" s="29"/>
      <c r="ABA21" s="29"/>
      <c r="ABB21" s="29"/>
      <c r="ABC21" s="29"/>
      <c r="ABF21" s="29"/>
    </row>
    <row r="22" spans="1:753" x14ac:dyDescent="0.35">
      <c r="YO22" s="29"/>
      <c r="YP22" s="29"/>
      <c r="YQ22" s="29"/>
      <c r="YR22" s="29"/>
      <c r="YS22" s="29"/>
      <c r="YT22" s="29"/>
      <c r="YU22" s="29"/>
      <c r="YV22" s="29"/>
      <c r="YW22" s="29"/>
      <c r="YX22" s="29"/>
      <c r="YY22" s="29"/>
      <c r="YZ22" s="29"/>
      <c r="ZA22" s="29"/>
      <c r="ZE22" s="29"/>
      <c r="ZF22" s="29"/>
      <c r="ZG22" s="29"/>
      <c r="ZH22" s="29"/>
      <c r="ZI22" s="29"/>
      <c r="ZL22" s="29"/>
      <c r="ZX22" s="29"/>
      <c r="ZY22" s="29"/>
      <c r="ZZ22" s="29"/>
      <c r="AAA22" s="29"/>
      <c r="AAB22" s="29"/>
      <c r="AAD22" s="29"/>
      <c r="AAH22" s="29"/>
      <c r="AAI22" s="29"/>
      <c r="AAJ22" s="29"/>
      <c r="AAK22" s="29"/>
      <c r="AAL22" s="29"/>
      <c r="AAO22" s="29"/>
      <c r="AAP22" s="29"/>
      <c r="AAQ22" s="29"/>
      <c r="AAR22" s="29"/>
      <c r="AAS22" s="29"/>
      <c r="AAT22" s="29"/>
      <c r="AAU22" s="29"/>
      <c r="AAV22" s="29"/>
      <c r="AAY22" s="29"/>
      <c r="AAZ22" s="29"/>
      <c r="ABA22" s="29"/>
      <c r="ABB22" s="29"/>
      <c r="ABC22" s="29"/>
      <c r="ABF22" s="29"/>
    </row>
    <row r="23" spans="1:753" x14ac:dyDescent="0.35">
      <c r="YO23" s="29"/>
      <c r="YP23" s="29"/>
      <c r="YQ23" s="29"/>
      <c r="YR23" s="29"/>
      <c r="YS23" s="29"/>
      <c r="YT23" s="29"/>
      <c r="YU23" s="29"/>
      <c r="YV23" s="29"/>
      <c r="YW23" s="29"/>
      <c r="YX23" s="29"/>
      <c r="YY23" s="29"/>
      <c r="YZ23" s="29"/>
      <c r="ZA23" s="29"/>
      <c r="ZE23" s="29"/>
      <c r="ZF23" s="29"/>
      <c r="ZG23" s="29"/>
      <c r="ZH23" s="29"/>
      <c r="ZI23" s="29"/>
      <c r="ZL23" s="29"/>
      <c r="ZX23" s="29"/>
      <c r="ZY23" s="29"/>
      <c r="ZZ23" s="29"/>
      <c r="AAA23" s="29"/>
      <c r="AAB23" s="29"/>
      <c r="AAD23" s="29"/>
      <c r="AAH23" s="29"/>
      <c r="AAI23" s="29"/>
      <c r="AAJ23" s="29"/>
      <c r="AAK23" s="29"/>
      <c r="AAL23" s="29"/>
      <c r="AAO23" s="29"/>
      <c r="AAP23" s="29"/>
      <c r="AAQ23" s="29"/>
      <c r="AAR23" s="29"/>
      <c r="AAS23" s="29"/>
      <c r="AAT23" s="29"/>
      <c r="AAU23" s="29"/>
      <c r="AAV23" s="29"/>
      <c r="AAY23" s="29"/>
      <c r="AAZ23" s="29"/>
      <c r="ABA23" s="29"/>
      <c r="ABB23" s="29"/>
      <c r="ABC23" s="29"/>
      <c r="ABF23" s="29"/>
    </row>
    <row r="24" spans="1:753" x14ac:dyDescent="0.35">
      <c r="ZE24" s="29"/>
      <c r="ZF24" s="29"/>
      <c r="ZG24" s="29"/>
      <c r="ZH24" s="29"/>
      <c r="ZI24" s="29"/>
      <c r="ZX24" s="29"/>
      <c r="ZY24" s="29"/>
      <c r="ZZ24" s="29"/>
      <c r="AAA24" s="29"/>
      <c r="AAB24" s="29"/>
      <c r="AAD24" s="29"/>
      <c r="AAH24" s="29"/>
      <c r="AAI24" s="29"/>
      <c r="AAJ24" s="29"/>
      <c r="AAK24" s="29"/>
      <c r="AAL24" s="29"/>
      <c r="AAO24" s="29"/>
      <c r="AAP24" s="29"/>
      <c r="AAQ24" s="29"/>
      <c r="AAR24" s="29"/>
      <c r="AAS24" s="29"/>
      <c r="AAT24" s="29"/>
      <c r="AAU24" s="29"/>
      <c r="AAV24" s="29"/>
      <c r="AAY24" s="29"/>
      <c r="AAZ24" s="29"/>
      <c r="ABA24" s="29"/>
      <c r="ABB24" s="29"/>
      <c r="ABC24" s="29"/>
      <c r="ABF24" s="29"/>
    </row>
  </sheetData>
  <mergeCells count="18">
    <mergeCell ref="AAH1:AAO1"/>
    <mergeCell ref="AAP1:AAY1"/>
    <mergeCell ref="AAZ1:ABF1"/>
    <mergeCell ref="ZM1:AAG1"/>
    <mergeCell ref="YO1:ZL1"/>
    <mergeCell ref="XT1:YN1"/>
    <mergeCell ref="WX1:XS1"/>
    <mergeCell ref="H1:AZ1"/>
    <mergeCell ref="BA1:BU1"/>
    <mergeCell ref="BV1:DP1"/>
    <mergeCell ref="DQ1:FF1"/>
    <mergeCell ref="KG1:MZ1"/>
    <mergeCell ref="UG1:WW1"/>
    <mergeCell ref="SJ1:UF1"/>
    <mergeCell ref="QD1:SI1"/>
    <mergeCell ref="NA1:QC1"/>
    <mergeCell ref="FH1:HK1"/>
    <mergeCell ref="HL1:KF1"/>
  </mergeCells>
  <conditionalFormatting sqref="AZ3:AZ12 QC3:QC14 SI3:SI18 UF3:UF18">
    <cfRule type="cellIs" dxfId="455" priority="339" operator="lessThan">
      <formula>0.005</formula>
    </cfRule>
    <cfRule type="cellIs" dxfId="454" priority="338" stopIfTrue="1" operator="greaterThanOrEqual">
      <formula>0.1</formula>
    </cfRule>
    <cfRule type="cellIs" dxfId="453" priority="337" operator="between">
      <formula>0</formula>
      <formula>0.1</formula>
    </cfRule>
  </conditionalFormatting>
  <conditionalFormatting sqref="BU3:BU12">
    <cfRule type="cellIs" dxfId="452" priority="516" operator="between">
      <formula>0</formula>
      <formula>0.1</formula>
    </cfRule>
    <cfRule type="cellIs" dxfId="451" priority="514" operator="lessThanOrEqual">
      <formula>0</formula>
    </cfRule>
    <cfRule type="cellIs" dxfId="450" priority="515" stopIfTrue="1" operator="greaterThanOrEqual">
      <formula>0.1</formula>
    </cfRule>
  </conditionalFormatting>
  <conditionalFormatting sqref="DP3:DP12">
    <cfRule type="cellIs" dxfId="449" priority="275" stopIfTrue="1" operator="greaterThanOrEqual">
      <formula>0.1</formula>
    </cfRule>
    <cfRule type="cellIs" dxfId="448" priority="274" operator="between">
      <formula>0</formula>
      <formula>0.1</formula>
    </cfRule>
    <cfRule type="cellIs" dxfId="447" priority="276" operator="lessThan">
      <formula>0.005</formula>
    </cfRule>
  </conditionalFormatting>
  <conditionalFormatting sqref="FF3:FF12">
    <cfRule type="cellIs" dxfId="446" priority="273" operator="lessThan">
      <formula>0.005</formula>
    </cfRule>
    <cfRule type="cellIs" dxfId="445" priority="272" stopIfTrue="1" operator="greaterThanOrEqual">
      <formula>0.1</formula>
    </cfRule>
    <cfRule type="cellIs" dxfId="444" priority="271" operator="between">
      <formula>0</formula>
      <formula>0.1</formula>
    </cfRule>
  </conditionalFormatting>
  <conditionalFormatting sqref="HK3:HK12">
    <cfRule type="cellIs" dxfId="443" priority="263" stopIfTrue="1" operator="greaterThanOrEqual">
      <formula>0.1</formula>
    </cfRule>
    <cfRule type="cellIs" dxfId="442" priority="262" operator="between">
      <formula>0</formula>
      <formula>0.1</formula>
    </cfRule>
    <cfRule type="cellIs" dxfId="441" priority="264" operator="lessThan">
      <formula>0.005</formula>
    </cfRule>
  </conditionalFormatting>
  <conditionalFormatting sqref="KF3:KF12">
    <cfRule type="cellIs" dxfId="440" priority="222" operator="lessThan">
      <formula>0.005</formula>
    </cfRule>
    <cfRule type="cellIs" dxfId="439" priority="220" operator="between">
      <formula>0</formula>
      <formula>0.1</formula>
    </cfRule>
    <cfRule type="cellIs" dxfId="438" priority="221" stopIfTrue="1" operator="greaterThanOrEqual">
      <formula>0.1</formula>
    </cfRule>
  </conditionalFormatting>
  <conditionalFormatting sqref="MZ3:MZ12">
    <cfRule type="cellIs" dxfId="437" priority="246" operator="lessThan">
      <formula>0.005</formula>
    </cfRule>
    <cfRule type="cellIs" dxfId="436" priority="245" stopIfTrue="1" operator="greaterThanOrEqual">
      <formula>0.1</formula>
    </cfRule>
    <cfRule type="cellIs" dxfId="435" priority="244" operator="between">
      <formula>0</formula>
      <formula>0.1</formula>
    </cfRule>
  </conditionalFormatting>
  <conditionalFormatting sqref="WU13:WV18">
    <cfRule type="cellIs" dxfId="434" priority="57" operator="lessThan">
      <formula>0.005</formula>
    </cfRule>
    <cfRule type="cellIs" dxfId="433" priority="56" stopIfTrue="1" operator="greaterThanOrEqual">
      <formula>0.1</formula>
    </cfRule>
    <cfRule type="cellIs" dxfId="432" priority="55" operator="between">
      <formula>0</formula>
      <formula>0.1</formula>
    </cfRule>
  </conditionalFormatting>
  <conditionalFormatting sqref="WU3:WW12">
    <cfRule type="cellIs" dxfId="431" priority="22" operator="between">
      <formula>0</formula>
      <formula>0.1</formula>
    </cfRule>
    <cfRule type="cellIs" dxfId="430" priority="23" stopIfTrue="1" operator="greaterThanOrEqual">
      <formula>0.1</formula>
    </cfRule>
    <cfRule type="cellIs" dxfId="429" priority="24" operator="lessThan">
      <formula>0.005</formula>
    </cfRule>
  </conditionalFormatting>
  <conditionalFormatting sqref="XS3:XS18">
    <cfRule type="cellIs" dxfId="428" priority="25" operator="between">
      <formula>0</formula>
      <formula>0.1</formula>
    </cfRule>
    <cfRule type="cellIs" dxfId="427" priority="26" stopIfTrue="1" operator="greaterThanOrEqual">
      <formula>0.1</formula>
    </cfRule>
    <cfRule type="cellIs" dxfId="426" priority="27" operator="lessThan">
      <formula>0.005</formula>
    </cfRule>
  </conditionalFormatting>
  <conditionalFormatting sqref="YN3:YN18">
    <cfRule type="cellIs" dxfId="425" priority="12" operator="lessThan">
      <formula>0.005</formula>
    </cfRule>
    <cfRule type="cellIs" dxfId="424" priority="11" stopIfTrue="1" operator="greaterThanOrEqual">
      <formula>0.1</formula>
    </cfRule>
    <cfRule type="cellIs" dxfId="423" priority="10" operator="between">
      <formula>0</formula>
      <formula>0.1</formula>
    </cfRule>
  </conditionalFormatting>
  <conditionalFormatting sqref="ZL3:ZL18">
    <cfRule type="cellIs" dxfId="422" priority="9" operator="lessThan">
      <formula>0.005</formula>
    </cfRule>
    <cfRule type="cellIs" dxfId="421" priority="8" stopIfTrue="1" operator="greaterThanOrEqual">
      <formula>0.1</formula>
    </cfRule>
    <cfRule type="cellIs" dxfId="420" priority="7" operator="between">
      <formula>0</formula>
      <formula>0.1</formula>
    </cfRule>
  </conditionalFormatting>
  <conditionalFormatting sqref="AAG3:AAG18">
    <cfRule type="cellIs" dxfId="419" priority="1" operator="between">
      <formula>0</formula>
      <formula>0.1</formula>
    </cfRule>
    <cfRule type="cellIs" dxfId="418" priority="3" operator="lessThan">
      <formula>0.005</formula>
    </cfRule>
    <cfRule type="cellIs" dxfId="417" priority="2" stopIfTrue="1" operator="greaterThanOrEqual">
      <formula>0.1</formula>
    </cfRule>
  </conditionalFormatting>
  <conditionalFormatting sqref="AAH3">
    <cfRule type="cellIs" dxfId="416" priority="6" operator="lessThan">
      <formula>0.005</formula>
    </cfRule>
    <cfRule type="cellIs" dxfId="415" priority="5" stopIfTrue="1" operator="greaterThanOrEqual">
      <formula>0.1</formula>
    </cfRule>
    <cfRule type="cellIs" dxfId="414" priority="4" operator="between">
      <formula>0</formula>
      <formula>0.1</formula>
    </cfRule>
  </conditionalFormatting>
  <conditionalFormatting sqref="AAO3:AAO18">
    <cfRule type="cellIs" dxfId="413" priority="20" stopIfTrue="1" operator="greaterThanOrEqual">
      <formula>0.1</formula>
    </cfRule>
    <cfRule type="cellIs" dxfId="412" priority="21" operator="lessThan">
      <formula>0.005</formula>
    </cfRule>
    <cfRule type="cellIs" dxfId="411" priority="19" operator="between">
      <formula>0</formula>
      <formula>0.1</formula>
    </cfRule>
  </conditionalFormatting>
  <conditionalFormatting sqref="AAY3:AAY18">
    <cfRule type="cellIs" dxfId="410" priority="17" stopIfTrue="1" operator="greaterThanOrEqual">
      <formula>0.1</formula>
    </cfRule>
    <cfRule type="cellIs" dxfId="409" priority="16" operator="between">
      <formula>0</formula>
      <formula>0.1</formula>
    </cfRule>
    <cfRule type="cellIs" dxfId="408" priority="18" operator="lessThan">
      <formula>0.005</formula>
    </cfRule>
  </conditionalFormatting>
  <conditionalFormatting sqref="ABF3:ABF18">
    <cfRule type="cellIs" dxfId="407" priority="15" operator="lessThan">
      <formula>0.005</formula>
    </cfRule>
    <cfRule type="cellIs" dxfId="406" priority="14" stopIfTrue="1" operator="greaterThanOrEqual">
      <formula>0.1</formula>
    </cfRule>
    <cfRule type="cellIs" dxfId="405" priority="13" operator="between">
      <formula>0</formula>
      <formula>0.1</formula>
    </cfRule>
  </conditionalFormatting>
  <hyperlinks>
    <hyperlink ref="ABI11" r:id="rId1" display="https://issues.labcollab.net/browse/SBR-23653" xr:uid="{00000000-0004-0000-0400-000000000000}"/>
    <hyperlink ref="ABG8" r:id="rId2" display="https://issues.labcollab.net/browse/JFIFTEEN-214" xr:uid="{54BC5D63-7631-4EF3-9540-718BD1EEE05B}"/>
    <hyperlink ref="ABG10" r:id="rId3" display="https://issues.labcollab.net/browse/JFIFTEEN-214" xr:uid="{46E681CB-B120-4D4A-8125-ABC520D866CF}"/>
    <hyperlink ref="ABG7" r:id="rId4" xr:uid="{2376F448-530F-49A4-A316-3BF97D320F95}"/>
    <hyperlink ref="ABG15" r:id="rId5" xr:uid="{E19C2A5E-D40A-4C58-BADD-9061E9376C23}"/>
    <hyperlink ref="ABG16" r:id="rId6" xr:uid="{10CAA0B3-21EE-4A33-A971-36D71CFABD5E}"/>
    <hyperlink ref="ABH5" r:id="rId7" display="https://issues.labcollab.net/browse/SBR-61243" xr:uid="{BBDB5F9F-8ACD-4AC7-8F17-DDE9463823E6}"/>
  </hyperlinks>
  <pageMargins left="0.7" right="0.7" top="0.75" bottom="0.75" header="0.3" footer="0.3"/>
  <pageSetup orientation="portrait"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X40"/>
  <sheetViews>
    <sheetView zoomScaleNormal="100" workbookViewId="0"/>
  </sheetViews>
  <sheetFormatPr defaultRowHeight="14.5" x14ac:dyDescent="0.35"/>
  <cols>
    <col min="2" max="2" width="7" bestFit="1" customWidth="1"/>
    <col min="3" max="3" width="11" customWidth="1"/>
    <col min="4" max="4" width="14.54296875" bestFit="1" customWidth="1"/>
    <col min="5" max="5" width="30.54296875" bestFit="1" customWidth="1"/>
    <col min="6" max="6" width="31.54296875" bestFit="1" customWidth="1"/>
    <col min="7" max="7" width="76.54296875" bestFit="1" customWidth="1"/>
    <col min="8" max="8" width="0" style="4" hidden="1" customWidth="1"/>
    <col min="9" max="9" width="10" style="4" hidden="1" customWidth="1"/>
    <col min="10" max="10" width="10.453125" style="4" hidden="1" customWidth="1"/>
    <col min="11" max="13" width="10.54296875" style="4" hidden="1" customWidth="1"/>
    <col min="14" max="15" width="12.54296875" style="4" hidden="1" customWidth="1"/>
    <col min="16" max="16" width="10.453125" style="4" hidden="1" customWidth="1"/>
    <col min="17" max="17" width="9.54296875" style="4" hidden="1" customWidth="1"/>
    <col min="18" max="18" width="9.453125" style="4" hidden="1" customWidth="1"/>
    <col min="19" max="22" width="12.54296875" style="4" hidden="1" customWidth="1"/>
    <col min="23" max="23" width="0" style="4" hidden="1" customWidth="1"/>
    <col min="24" max="24" width="9.54296875" style="4" hidden="1" customWidth="1"/>
    <col min="25" max="27" width="10.453125" style="4" hidden="1" customWidth="1"/>
    <col min="28" max="31" width="11.54296875" style="4" hidden="1" customWidth="1"/>
    <col min="32" max="35" width="12.54296875" style="4" hidden="1" customWidth="1"/>
    <col min="36" max="37" width="0" style="4" hidden="1" customWidth="1"/>
    <col min="38" max="38" width="9.54296875" style="4" hidden="1" customWidth="1"/>
    <col min="39" max="39" width="9" style="4" hidden="1" customWidth="1"/>
    <col min="40" max="44" width="9.54296875" style="4" hidden="1" customWidth="1"/>
    <col min="45" max="46" width="12.54296875" style="4" hidden="1" customWidth="1"/>
    <col min="47" max="47" width="8.54296875" style="4" hidden="1" customWidth="1"/>
    <col min="48" max="52" width="12.54296875" style="4" hidden="1" customWidth="1"/>
    <col min="53" max="53" width="0" style="4" hidden="1" customWidth="1"/>
    <col min="54" max="54" width="10.453125" hidden="1" customWidth="1"/>
    <col min="55" max="55" width="10.54296875" hidden="1" customWidth="1"/>
    <col min="56" max="56" width="9" hidden="1" customWidth="1"/>
    <col min="57" max="57" width="10.54296875" hidden="1" customWidth="1"/>
    <col min="58" max="59" width="11.453125" hidden="1" customWidth="1"/>
    <col min="60" max="60" width="14.54296875" hidden="1" customWidth="1"/>
    <col min="61" max="70" width="12.54296875" style="4" hidden="1" customWidth="1"/>
    <col min="71" max="71" width="0" hidden="1" customWidth="1"/>
    <col min="72" max="72" width="10.453125" hidden="1" customWidth="1"/>
    <col min="73" max="75" width="10.54296875" hidden="1" customWidth="1"/>
    <col min="76" max="76" width="11.453125" hidden="1" customWidth="1"/>
    <col min="77" max="78" width="12" hidden="1" customWidth="1"/>
    <col min="79" max="83" width="12.54296875" style="4" hidden="1" customWidth="1"/>
    <col min="84" max="84" width="10" style="4" hidden="1" customWidth="1"/>
    <col min="85" max="95" width="12.54296875" style="4" hidden="1" customWidth="1"/>
    <col min="96" max="98" width="10.453125" style="4" hidden="1" customWidth="1"/>
    <col min="99" max="99" width="5" style="4" hidden="1" customWidth="1"/>
    <col min="100" max="100" width="10.453125" style="4" hidden="1" customWidth="1"/>
    <col min="101" max="112" width="12.54296875" style="4" hidden="1" customWidth="1"/>
    <col min="113" max="114" width="0" hidden="1" customWidth="1"/>
    <col min="115" max="115" width="10.54296875" hidden="1" customWidth="1"/>
    <col min="116" max="116" width="8.54296875" hidden="1" customWidth="1"/>
    <col min="117" max="117" width="10.54296875" hidden="1" customWidth="1"/>
    <col min="118" max="118" width="11.54296875" hidden="1" customWidth="1"/>
    <col min="119" max="119" width="11.453125" hidden="1" customWidth="1"/>
    <col min="120" max="120" width="11.54296875" hidden="1" customWidth="1"/>
    <col min="121" max="121" width="11.453125" hidden="1" customWidth="1"/>
    <col min="122" max="122" width="10" style="4" hidden="1" customWidth="1"/>
    <col min="123" max="123" width="9.54296875" style="4" hidden="1" customWidth="1"/>
    <col min="124" max="124" width="11.453125" style="4" hidden="1" customWidth="1"/>
    <col min="125" max="125" width="10" style="4" hidden="1" customWidth="1"/>
    <col min="126" max="126" width="10.54296875" style="4" hidden="1" customWidth="1"/>
    <col min="127" max="127" width="10" style="4" hidden="1" customWidth="1"/>
    <col min="128" max="128" width="9.453125" style="4" hidden="1" customWidth="1"/>
    <col min="129" max="129" width="10" style="4" hidden="1" customWidth="1"/>
    <col min="130" max="130" width="11.453125" style="4" hidden="1" customWidth="1"/>
    <col min="131" max="131" width="10.453125" style="4" hidden="1" customWidth="1"/>
    <col min="132" max="132" width="10" style="4" hidden="1" customWidth="1"/>
    <col min="133" max="133" width="5" style="4" hidden="1" customWidth="1"/>
    <col min="134" max="135" width="10.453125" style="4" hidden="1" customWidth="1"/>
    <col min="136" max="136" width="10" style="4" hidden="1" customWidth="1"/>
    <col min="137" max="138" width="10.453125" style="4" hidden="1" customWidth="1"/>
    <col min="139" max="142" width="12.54296875" style="4" hidden="1" customWidth="1"/>
    <col min="143" max="143" width="9" style="4" hidden="1" customWidth="1"/>
    <col min="144" max="150" width="12.54296875" style="4" hidden="1" customWidth="1"/>
    <col min="151" max="151" width="0" hidden="1" customWidth="1"/>
    <col min="152" max="155" width="10.54296875" hidden="1" customWidth="1"/>
    <col min="156" max="156" width="6.54296875" hidden="1" customWidth="1"/>
    <col min="157" max="157" width="9" hidden="1" customWidth="1"/>
    <col min="158" max="159" width="10.54296875" hidden="1" customWidth="1"/>
    <col min="160" max="162" width="12.54296875" style="4" hidden="1" customWidth="1"/>
    <col min="163" max="163" width="9" style="4" hidden="1" customWidth="1"/>
    <col min="164" max="176" width="12.54296875" style="4" hidden="1" customWidth="1"/>
    <col min="177" max="177" width="11.453125" style="4" hidden="1" customWidth="1"/>
    <col min="178" max="178" width="10.453125" style="4" hidden="1" customWidth="1"/>
    <col min="179" max="179" width="8" style="4" hidden="1" customWidth="1"/>
    <col min="180" max="180" width="12.54296875" style="4" hidden="1" customWidth="1"/>
    <col min="181" max="181" width="10" style="4" hidden="1" customWidth="1"/>
    <col min="182" max="182" width="10.453125" style="4" hidden="1" customWidth="1"/>
    <col min="183" max="183" width="9" style="4" hidden="1" customWidth="1"/>
    <col min="184" max="198" width="12.54296875" style="4" hidden="1" customWidth="1"/>
    <col min="199" max="199" width="12.453125" style="4" hidden="1" customWidth="1"/>
    <col min="200" max="201" width="12.54296875" style="4" hidden="1" customWidth="1"/>
    <col min="202" max="203" width="0" hidden="1" customWidth="1"/>
    <col min="204" max="204" width="10.453125" hidden="1" customWidth="1"/>
    <col min="205" max="205" width="9" hidden="1" customWidth="1"/>
    <col min="206" max="206" width="8.453125" hidden="1" customWidth="1"/>
    <col min="207" max="207" width="6" hidden="1" customWidth="1"/>
    <col min="208" max="208" width="8.453125" hidden="1" customWidth="1"/>
    <col min="209" max="210" width="10.453125" hidden="1" customWidth="1"/>
    <col min="211" max="211" width="11.54296875" hidden="1" customWidth="1"/>
    <col min="212" max="212" width="11.54296875" style="4" hidden="1" customWidth="1"/>
    <col min="213" max="213" width="10.54296875" style="4" hidden="1" customWidth="1"/>
    <col min="214" max="214" width="9" style="4" hidden="1" customWidth="1"/>
    <col min="215" max="215" width="10.54296875" style="4" hidden="1" customWidth="1"/>
    <col min="216" max="216" width="10" style="4" hidden="1" customWidth="1"/>
    <col min="217" max="217" width="11.453125" style="4" hidden="1" customWidth="1"/>
    <col min="218" max="220" width="10.54296875" style="4" hidden="1" customWidth="1"/>
    <col min="221" max="242" width="12.54296875" style="4" hidden="1" customWidth="1"/>
    <col min="243" max="243" width="8.54296875" style="4" hidden="1" customWidth="1"/>
    <col min="244" max="244" width="12.54296875" style="4" hidden="1" customWidth="1"/>
    <col min="245" max="246" width="10" style="4" hidden="1" customWidth="1"/>
    <col min="247" max="247" width="11.54296875" style="4" hidden="1" customWidth="1"/>
    <col min="248" max="248" width="12.54296875" style="4" hidden="1" customWidth="1"/>
    <col min="249" max="249" width="10.453125" style="4" hidden="1" customWidth="1"/>
    <col min="250" max="250" width="10.54296875" style="4" hidden="1" customWidth="1"/>
    <col min="251" max="251" width="16.54296875" style="4" hidden="1" customWidth="1"/>
    <col min="252" max="253" width="12.453125" style="4" hidden="1" customWidth="1"/>
    <col min="254" max="254" width="11.54296875" style="4" hidden="1" customWidth="1"/>
    <col min="255" max="257" width="16.54296875" style="4" hidden="1" customWidth="1"/>
    <col min="258" max="258" width="10.453125" style="4" hidden="1" customWidth="1"/>
    <col min="259" max="260" width="12.54296875" style="4" hidden="1" customWidth="1"/>
    <col min="261" max="261" width="10.453125" hidden="1" customWidth="1"/>
    <col min="262" max="263" width="12.54296875" style="4" hidden="1" customWidth="1"/>
    <col min="264" max="264" width="10.453125" hidden="1" customWidth="1"/>
    <col min="265" max="268" width="12.54296875" style="4" hidden="1" customWidth="1"/>
    <col min="269" max="269" width="0" hidden="1" customWidth="1"/>
    <col min="270" max="270" width="12.54296875" style="4" hidden="1" customWidth="1"/>
    <col min="271" max="271" width="9.453125" style="4" hidden="1" customWidth="1"/>
    <col min="272" max="272" width="12.54296875" style="4" hidden="1" customWidth="1"/>
    <col min="273" max="273" width="10.54296875" style="4" hidden="1" customWidth="1"/>
    <col min="274" max="274" width="8.54296875" style="4" hidden="1" customWidth="1"/>
    <col min="275" max="276" width="9.453125" style="4" hidden="1" customWidth="1"/>
    <col min="277" max="283" width="12.54296875" style="4" hidden="1" customWidth="1"/>
    <col min="284" max="284" width="10.453125" style="4" hidden="1" customWidth="1"/>
    <col min="285" max="286" width="12.54296875" style="4" hidden="1" customWidth="1"/>
    <col min="287" max="287" width="9" style="4" hidden="1" customWidth="1"/>
    <col min="288" max="290" width="12.54296875" style="4" hidden="1" customWidth="1"/>
    <col min="291" max="291" width="9" style="4" hidden="1" customWidth="1"/>
    <col min="292" max="293" width="12.54296875" style="4" hidden="1" customWidth="1"/>
    <col min="294" max="294" width="9" style="4" hidden="1" customWidth="1"/>
    <col min="295" max="296" width="12.54296875" style="4" hidden="1" customWidth="1"/>
    <col min="297" max="297" width="10" style="4" hidden="1" customWidth="1"/>
    <col min="298" max="300" width="12.54296875" style="4" hidden="1" customWidth="1"/>
    <col min="301" max="301" width="10" style="4" hidden="1" customWidth="1"/>
    <col min="302" max="311" width="12.54296875" style="4" hidden="1" customWidth="1"/>
    <col min="312" max="312" width="15.54296875" style="4" hidden="1" customWidth="1"/>
    <col min="313" max="313" width="16" style="4" hidden="1" customWidth="1"/>
    <col min="314" max="314" width="12.54296875" style="4" hidden="1" customWidth="1"/>
    <col min="315" max="315" width="11.453125" style="4" hidden="1" customWidth="1"/>
    <col min="316" max="316" width="12.54296875" style="4" hidden="1" customWidth="1"/>
    <col min="317" max="321" width="11.453125" style="4" hidden="1" customWidth="1"/>
    <col min="322" max="322" width="12.54296875" style="4" hidden="1" customWidth="1"/>
    <col min="323" max="323" width="10.453125" style="4" hidden="1" customWidth="1"/>
    <col min="324" max="324" width="12.453125" style="4" hidden="1" customWidth="1"/>
    <col min="325" max="325" width="8.54296875" style="4" hidden="1" customWidth="1"/>
    <col min="326" max="327" width="12.54296875" style="4" hidden="1" customWidth="1"/>
    <col min="328" max="328" width="10.453125" style="4" hidden="1" customWidth="1"/>
    <col min="329" max="329" width="10" style="4" hidden="1" customWidth="1"/>
    <col min="330" max="330" width="10.453125" style="4" hidden="1" customWidth="1"/>
    <col min="331" max="333" width="12.54296875" style="4" hidden="1" customWidth="1"/>
    <col min="334" max="334" width="11.453125" style="4" hidden="1" customWidth="1"/>
    <col min="335" max="335" width="10" style="4" hidden="1" customWidth="1"/>
    <col min="336" max="337" width="10.453125" style="4" hidden="1" customWidth="1"/>
    <col min="338" max="349" width="12.54296875" style="4" hidden="1" customWidth="1"/>
    <col min="350" max="350" width="10.453125" style="4" hidden="1" customWidth="1"/>
    <col min="351" max="357" width="12.54296875" style="4" hidden="1" customWidth="1"/>
    <col min="358" max="358" width="10.54296875" style="4" hidden="1" customWidth="1"/>
    <col min="359" max="359" width="10.453125" style="4" hidden="1" customWidth="1"/>
    <col min="360" max="367" width="12.54296875" style="4" hidden="1" customWidth="1"/>
    <col min="368" max="375" width="10.453125" style="4" hidden="1" customWidth="1"/>
    <col min="376" max="383" width="11.453125" style="4" hidden="1" customWidth="1"/>
    <col min="384" max="386" width="12.54296875" style="4" hidden="1" customWidth="1"/>
    <col min="387" max="387" width="10.453125" style="4" hidden="1" customWidth="1"/>
    <col min="388" max="388" width="12.54296875" style="4" hidden="1" customWidth="1"/>
    <col min="389" max="389" width="10.453125" style="4" hidden="1" customWidth="1"/>
    <col min="390" max="391" width="12.54296875" style="4" hidden="1" customWidth="1"/>
    <col min="392" max="392" width="14.54296875" style="4" hidden="1" customWidth="1"/>
    <col min="393" max="393" width="10.08984375" style="4" hidden="1" customWidth="1"/>
    <col min="394" max="396" width="11.453125" style="4" hidden="1" customWidth="1"/>
    <col min="397" max="397" width="10.08984375" style="4" hidden="1" customWidth="1"/>
    <col min="398" max="400" width="11.453125" style="4" customWidth="1"/>
    <col min="401" max="401" width="12.453125" style="4" bestFit="1" customWidth="1"/>
    <col min="402" max="402" width="11.54296875" style="4" bestFit="1" customWidth="1"/>
    <col min="403" max="403" width="10.54296875" style="4" hidden="1" customWidth="1"/>
    <col min="404" max="404" width="11.453125" style="4" hidden="1" customWidth="1"/>
    <col min="405" max="405" width="9" style="4" hidden="1" customWidth="1"/>
    <col min="406" max="409" width="12.54296875" style="4" hidden="1" customWidth="1"/>
    <col min="410" max="410" width="10.54296875" style="4" hidden="1" customWidth="1"/>
    <col min="411" max="411" width="10.453125" style="4" hidden="1" customWidth="1"/>
    <col min="412" max="416" width="12.54296875" style="4" hidden="1" customWidth="1"/>
    <col min="417" max="417" width="10.453125" style="4" hidden="1" customWidth="1"/>
    <col min="418" max="419" width="12.54296875" style="4" hidden="1" customWidth="1"/>
    <col min="420" max="420" width="10.08984375" hidden="1" customWidth="1"/>
    <col min="421" max="421" width="10.54296875" hidden="1" customWidth="1"/>
    <col min="422" max="422" width="14.1796875" hidden="1" customWidth="1"/>
    <col min="423" max="423" width="15" hidden="1" customWidth="1"/>
    <col min="424" max="424" width="10.08984375" hidden="1" customWidth="1"/>
    <col min="425" max="426" width="15" customWidth="1"/>
    <col min="427" max="427" width="12.54296875" style="4" customWidth="1"/>
    <col min="428" max="434" width="12.54296875" style="4" hidden="1" customWidth="1"/>
    <col min="435" max="435" width="10.453125" style="4" hidden="1" customWidth="1"/>
    <col min="436" max="439" width="12.54296875" style="4" hidden="1" customWidth="1"/>
    <col min="440" max="440" width="11.453125" style="4" hidden="1" customWidth="1"/>
    <col min="441" max="441" width="10.54296875" style="4" hidden="1" customWidth="1"/>
    <col min="442" max="442" width="13.54296875" style="4" hidden="1" customWidth="1"/>
    <col min="443" max="444" width="12.54296875" hidden="1" customWidth="1"/>
    <col min="445" max="445" width="10.08984375" hidden="1" customWidth="1"/>
    <col min="446" max="447" width="12.54296875" hidden="1" customWidth="1"/>
    <col min="448" max="448" width="10.08984375" hidden="1" customWidth="1"/>
    <col min="449" max="450" width="15" customWidth="1"/>
    <col min="451" max="451" width="9.453125" style="4" customWidth="1"/>
    <col min="452" max="453" width="9" style="4" hidden="1" customWidth="1"/>
    <col min="454" max="454" width="8.453125" style="4" hidden="1" customWidth="1"/>
    <col min="455" max="455" width="11" style="4" hidden="1" customWidth="1"/>
    <col min="456" max="456" width="10.453125" style="4" hidden="1" customWidth="1"/>
    <col min="457" max="457" width="9.453125" style="4" hidden="1" customWidth="1"/>
    <col min="458" max="458" width="10.54296875" style="4" hidden="1" customWidth="1"/>
    <col min="459" max="459" width="11.54296875" style="4" hidden="1" customWidth="1"/>
    <col min="460" max="462" width="9.453125" style="4" hidden="1" customWidth="1"/>
    <col min="463" max="463" width="9.54296875" style="4" hidden="1" customWidth="1"/>
    <col min="464" max="464" width="10.453125" hidden="1" customWidth="1"/>
    <col min="465" max="468" width="12.54296875" hidden="1" customWidth="1"/>
    <col min="469" max="469" width="10.90625" hidden="1" customWidth="1"/>
    <col min="470" max="471" width="12.54296875" hidden="1" customWidth="1"/>
    <col min="472" max="472" width="10.90625" hidden="1" customWidth="1"/>
    <col min="473" max="474" width="15" customWidth="1"/>
    <col min="475" max="475" width="10.54296875" style="4" customWidth="1"/>
    <col min="476" max="477" width="11.453125" hidden="1" customWidth="1"/>
    <col min="478" max="479" width="10.453125" hidden="1" customWidth="1"/>
    <col min="480" max="480" width="11.453125" hidden="1" customWidth="1"/>
    <col min="481" max="481" width="11.1796875" hidden="1" customWidth="1"/>
    <col min="482" max="482" width="10.1796875" hidden="1" customWidth="1"/>
    <col min="483" max="483" width="9" style="4" hidden="1" customWidth="1"/>
    <col min="484" max="484" width="10.1796875" style="4" hidden="1" customWidth="1"/>
    <col min="485" max="486" width="9" hidden="1" customWidth="1"/>
    <col min="487" max="487" width="13.453125" hidden="1" customWidth="1"/>
    <col min="488" max="488" width="10.54296875" hidden="1" customWidth="1"/>
    <col min="489" max="490" width="10.1796875" hidden="1" customWidth="1"/>
    <col min="491" max="491" width="12.08984375" style="4" hidden="1" customWidth="1"/>
    <col min="492" max="493" width="12.54296875" style="4" hidden="1" customWidth="1"/>
    <col min="494" max="494" width="12.08984375" style="4" hidden="1" customWidth="1"/>
    <col min="495" max="496" width="15" customWidth="1"/>
    <col min="497" max="497" width="11.54296875" customWidth="1"/>
    <col min="498" max="498" width="10.08984375" hidden="1" customWidth="1"/>
    <col min="499" max="500" width="11.54296875" hidden="1" customWidth="1"/>
    <col min="501" max="501" width="10.08984375" hidden="1" customWidth="1"/>
    <col min="502" max="503" width="15" customWidth="1"/>
    <col min="504" max="504" width="7.1796875" customWidth="1"/>
    <col min="505" max="505" width="10.08984375" hidden="1" customWidth="1"/>
    <col min="506" max="507" width="11.54296875" hidden="1" customWidth="1"/>
    <col min="508" max="508" width="10.08984375" hidden="1" customWidth="1"/>
    <col min="509" max="510" width="15" customWidth="1"/>
    <col min="511" max="515" width="11.54296875" customWidth="1"/>
    <col min="516" max="516" width="38.54296875" style="4" bestFit="1" customWidth="1"/>
    <col min="517" max="517" width="30.54296875" customWidth="1"/>
  </cols>
  <sheetData>
    <row r="1" spans="1:517" s="584" customFormat="1" ht="15" thickBot="1" x14ac:dyDescent="0.4">
      <c r="H1" s="1756" t="s">
        <v>27</v>
      </c>
      <c r="I1" s="1756"/>
      <c r="J1" s="1756"/>
      <c r="K1" s="1756"/>
      <c r="L1" s="1756"/>
      <c r="M1" s="1756"/>
      <c r="N1" s="1756"/>
      <c r="O1" s="1756"/>
      <c r="P1" s="1756"/>
      <c r="Q1" s="1756"/>
      <c r="R1" s="1756"/>
      <c r="S1" s="1756"/>
      <c r="T1" s="1756"/>
      <c r="U1" s="1756"/>
      <c r="V1" s="1756"/>
      <c r="W1" s="1756"/>
      <c r="X1" s="1740" t="s">
        <v>2</v>
      </c>
      <c r="Y1" s="1741"/>
      <c r="Z1" s="1741"/>
      <c r="AA1" s="1741"/>
      <c r="AB1" s="1741"/>
      <c r="AC1" s="1741"/>
      <c r="AD1" s="1741"/>
      <c r="AE1" s="1741"/>
      <c r="AF1" s="1741"/>
      <c r="AG1" s="1741"/>
      <c r="AH1" s="1741"/>
      <c r="AI1" s="1741"/>
      <c r="AJ1" s="1742"/>
      <c r="AK1" s="1747" t="s">
        <v>3</v>
      </c>
      <c r="AL1" s="1748"/>
      <c r="AM1" s="1748"/>
      <c r="AN1" s="1748"/>
      <c r="AO1" s="1748"/>
      <c r="AP1" s="1748"/>
      <c r="AQ1" s="1748"/>
      <c r="AR1" s="1748"/>
      <c r="AS1" s="1748"/>
      <c r="AT1" s="1748"/>
      <c r="AU1" s="1748"/>
      <c r="AV1" s="1748"/>
      <c r="AW1" s="1748"/>
      <c r="AX1" s="1748"/>
      <c r="AY1" s="1748"/>
      <c r="AZ1" s="1748"/>
      <c r="BA1" s="1749"/>
      <c r="BB1" s="1760" t="s">
        <v>4</v>
      </c>
      <c r="BC1" s="1748"/>
      <c r="BD1" s="1748"/>
      <c r="BE1" s="1748"/>
      <c r="BF1" s="1748"/>
      <c r="BG1" s="1748"/>
      <c r="BH1" s="1748"/>
      <c r="BI1" s="1748"/>
      <c r="BJ1" s="1748"/>
      <c r="BK1" s="1748"/>
      <c r="BL1" s="1748"/>
      <c r="BM1" s="1748"/>
      <c r="BN1" s="1748"/>
      <c r="BO1" s="1748"/>
      <c r="BP1" s="1748"/>
      <c r="BQ1" s="1748"/>
      <c r="BR1" s="1748"/>
      <c r="BS1" s="1749"/>
      <c r="BT1" s="1747" t="s">
        <v>5</v>
      </c>
      <c r="BU1" s="1748"/>
      <c r="BV1" s="1748"/>
      <c r="BW1" s="1748"/>
      <c r="BX1" s="1748"/>
      <c r="BY1" s="1748"/>
      <c r="BZ1" s="1748"/>
      <c r="CA1" s="1748"/>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9"/>
      <c r="DJ1" s="1747" t="s">
        <v>6</v>
      </c>
      <c r="DK1" s="1748"/>
      <c r="DL1" s="1748"/>
      <c r="DM1" s="1748"/>
      <c r="DN1" s="1748"/>
      <c r="DO1" s="1748"/>
      <c r="DP1" s="1748"/>
      <c r="DQ1" s="1748"/>
      <c r="DR1" s="1748"/>
      <c r="DS1" s="1748"/>
      <c r="DT1" s="1748"/>
      <c r="DU1" s="1748"/>
      <c r="DV1" s="1748"/>
      <c r="DW1" s="1748"/>
      <c r="DX1" s="1748"/>
      <c r="DY1" s="1748"/>
      <c r="DZ1" s="1748"/>
      <c r="EA1" s="1748"/>
      <c r="EB1" s="1748"/>
      <c r="EC1" s="1748"/>
      <c r="ED1" s="1748"/>
      <c r="EE1" s="1748"/>
      <c r="EF1" s="1748"/>
      <c r="EG1" s="1748"/>
      <c r="EH1" s="1748"/>
      <c r="EI1" s="1748"/>
      <c r="EJ1" s="1748"/>
      <c r="EK1" s="1748"/>
      <c r="EL1" s="1748"/>
      <c r="EM1" s="1748"/>
      <c r="EN1" s="1748"/>
      <c r="EO1" s="1748"/>
      <c r="EP1" s="1748"/>
      <c r="EQ1" s="1748"/>
      <c r="ER1" s="1748"/>
      <c r="ES1" s="1748"/>
      <c r="ET1" s="1748"/>
      <c r="EU1" s="1749"/>
      <c r="EV1" s="1747" t="s">
        <v>7</v>
      </c>
      <c r="EW1" s="1748"/>
      <c r="EX1" s="1748"/>
      <c r="EY1" s="1748"/>
      <c r="EZ1" s="1748"/>
      <c r="FA1" s="1748"/>
      <c r="FB1" s="1748"/>
      <c r="FC1" s="1748"/>
      <c r="FD1" s="1748"/>
      <c r="FE1" s="1748"/>
      <c r="FF1" s="1748"/>
      <c r="FG1" s="1748"/>
      <c r="FH1" s="1748"/>
      <c r="FI1" s="1748"/>
      <c r="FJ1" s="1748"/>
      <c r="FK1" s="1748"/>
      <c r="FL1" s="1748"/>
      <c r="FM1" s="1748"/>
      <c r="FN1" s="1748"/>
      <c r="FO1" s="1748"/>
      <c r="FP1" s="1748"/>
      <c r="FQ1" s="1748"/>
      <c r="FR1" s="1748"/>
      <c r="FS1" s="1748"/>
      <c r="FT1" s="1748"/>
      <c r="FU1" s="1748"/>
      <c r="FV1" s="1748"/>
      <c r="FW1" s="1748"/>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9"/>
      <c r="GU1" s="1747" t="s">
        <v>8</v>
      </c>
      <c r="GV1" s="1748"/>
      <c r="GW1" s="1748"/>
      <c r="GX1" s="1748"/>
      <c r="GY1" s="1748"/>
      <c r="GZ1" s="1748"/>
      <c r="HA1" s="1748"/>
      <c r="HB1" s="1748"/>
      <c r="HC1" s="1748"/>
      <c r="HD1" s="1748"/>
      <c r="HE1" s="1748"/>
      <c r="HF1" s="1748"/>
      <c r="HG1" s="1748"/>
      <c r="HH1" s="1748"/>
      <c r="HI1" s="1748"/>
      <c r="HJ1" s="1748"/>
      <c r="HK1" s="1748"/>
      <c r="HL1" s="1748"/>
      <c r="HM1" s="1748"/>
      <c r="HN1" s="1748"/>
      <c r="HO1" s="1748"/>
      <c r="HP1" s="1748"/>
      <c r="HQ1" s="1748"/>
      <c r="HR1" s="1748"/>
      <c r="HS1" s="1748"/>
      <c r="HT1" s="1748"/>
      <c r="HU1" s="1748"/>
      <c r="HV1" s="1748"/>
      <c r="HW1" s="1748"/>
      <c r="HX1" s="1748"/>
      <c r="HY1" s="1748"/>
      <c r="HZ1" s="1748"/>
      <c r="IA1" s="1748"/>
      <c r="IB1" s="1748"/>
      <c r="IC1" s="1748"/>
      <c r="ID1" s="1748"/>
      <c r="IE1" s="1748"/>
      <c r="IF1" s="1748"/>
      <c r="IG1" s="1748"/>
      <c r="IH1" s="1748"/>
      <c r="II1" s="1748"/>
      <c r="IJ1" s="1748"/>
      <c r="IK1" s="1748"/>
      <c r="IL1" s="1748"/>
      <c r="IM1" s="1748"/>
      <c r="IN1" s="1748"/>
      <c r="IO1" s="1748"/>
      <c r="IP1" s="1748"/>
      <c r="IQ1" s="1748"/>
      <c r="IR1" s="1748"/>
      <c r="IS1" s="1748"/>
      <c r="IT1" s="1748"/>
      <c r="IU1" s="1748"/>
      <c r="IV1" s="1748"/>
      <c r="IW1" s="1748"/>
      <c r="IX1" s="1748"/>
      <c r="IY1" s="1748"/>
      <c r="IZ1" s="1748"/>
      <c r="JA1" s="1748"/>
      <c r="JB1" s="1748"/>
      <c r="JC1" s="1748"/>
      <c r="JD1" s="1748"/>
      <c r="JE1" s="1748"/>
      <c r="JF1" s="1748"/>
      <c r="JG1" s="1748"/>
      <c r="JH1" s="1748"/>
      <c r="JI1" s="1749"/>
      <c r="JJ1" s="1747" t="s">
        <v>9</v>
      </c>
      <c r="JK1" s="1748"/>
      <c r="JL1" s="1748"/>
      <c r="JM1" s="1748"/>
      <c r="JN1" s="1748"/>
      <c r="JO1" s="1748"/>
      <c r="JP1" s="1748"/>
      <c r="JQ1" s="1748"/>
      <c r="JR1" s="1748"/>
      <c r="JS1" s="1748"/>
      <c r="JT1" s="1748"/>
      <c r="JU1" s="1748"/>
      <c r="JV1" s="1748"/>
      <c r="JW1" s="1748"/>
      <c r="JX1" s="1748"/>
      <c r="JY1" s="1748"/>
      <c r="JZ1" s="1748"/>
      <c r="KA1" s="1748"/>
      <c r="KB1" s="1748"/>
      <c r="KC1" s="1748"/>
      <c r="KD1" s="1748"/>
      <c r="KE1" s="1748"/>
      <c r="KF1" s="1748"/>
      <c r="KG1" s="1748"/>
      <c r="KH1" s="1748"/>
      <c r="KI1" s="1748"/>
      <c r="KJ1" s="1748"/>
      <c r="KK1" s="1748"/>
      <c r="KL1" s="1748"/>
      <c r="KM1" s="1748"/>
      <c r="KN1" s="1748"/>
      <c r="KO1" s="1748"/>
      <c r="KP1" s="1748"/>
      <c r="KQ1" s="1748"/>
      <c r="KR1" s="1748"/>
      <c r="KS1" s="1748"/>
      <c r="KT1" s="1748"/>
      <c r="KU1" s="1748"/>
      <c r="KV1" s="1748"/>
      <c r="KW1" s="1748"/>
      <c r="KX1" s="1748"/>
      <c r="KY1" s="1748"/>
      <c r="KZ1" s="1748"/>
      <c r="LA1" s="1748"/>
      <c r="LB1" s="1748"/>
      <c r="LC1" s="1748"/>
      <c r="LD1" s="1748"/>
      <c r="LE1" s="1748"/>
      <c r="LF1" s="1748"/>
      <c r="LG1" s="1748"/>
      <c r="LH1" s="1748"/>
      <c r="LI1" s="1748"/>
      <c r="LJ1" s="1749"/>
      <c r="LK1" s="1758" t="s">
        <v>10</v>
      </c>
      <c r="LL1" s="1757"/>
      <c r="LM1" s="1757"/>
      <c r="LN1" s="1757"/>
      <c r="LO1" s="1757"/>
      <c r="LP1" s="1757"/>
      <c r="LQ1" s="1757"/>
      <c r="LR1" s="1757" t="s">
        <v>10</v>
      </c>
      <c r="LS1" s="1757"/>
      <c r="LT1" s="1757"/>
      <c r="LU1" s="1757"/>
      <c r="LV1" s="1757"/>
      <c r="LW1" s="1757"/>
      <c r="LX1" s="1757"/>
      <c r="LY1" s="1757"/>
      <c r="LZ1" s="1757"/>
      <c r="MA1" s="1757"/>
      <c r="MB1" s="1757"/>
      <c r="MC1" s="1757"/>
      <c r="MD1" s="1757"/>
      <c r="ME1" s="1757"/>
      <c r="MF1" s="1757"/>
      <c r="MG1" s="1757"/>
      <c r="MH1" s="1757"/>
      <c r="MI1" s="1757"/>
      <c r="MJ1" s="1757"/>
      <c r="MK1" s="1757"/>
      <c r="ML1" s="1757"/>
      <c r="MM1" s="1757"/>
      <c r="MN1" s="1757"/>
      <c r="MO1" s="1757"/>
      <c r="MP1" s="1757"/>
      <c r="MQ1" s="1757"/>
      <c r="MR1" s="1757"/>
      <c r="MS1" s="1757"/>
      <c r="MT1" s="1757"/>
      <c r="MU1" s="1757"/>
      <c r="MV1" s="1757"/>
      <c r="MW1" s="1757"/>
      <c r="MX1" s="1757"/>
      <c r="MY1" s="1757"/>
      <c r="MZ1" s="1757"/>
      <c r="NA1" s="1757"/>
      <c r="NB1" s="1757"/>
      <c r="NC1" s="1757"/>
      <c r="ND1" s="1757"/>
      <c r="NE1" s="1757"/>
      <c r="NF1" s="1757"/>
      <c r="NG1" s="1757"/>
      <c r="NH1" s="1757"/>
      <c r="NI1" s="1757"/>
      <c r="NJ1" s="1757"/>
      <c r="NK1" s="1757"/>
      <c r="NL1" s="1757"/>
      <c r="NM1" s="1757"/>
      <c r="NN1" s="1757"/>
      <c r="NO1" s="1757"/>
      <c r="NP1" s="1757"/>
      <c r="NQ1" s="1757"/>
      <c r="NR1" s="1757"/>
      <c r="NS1" s="1757"/>
      <c r="NT1" s="1757"/>
      <c r="NU1" s="1757"/>
      <c r="NV1" s="1757"/>
      <c r="NW1" s="1757"/>
      <c r="NX1" s="1757"/>
      <c r="NY1" s="1757"/>
      <c r="NZ1" s="1757"/>
      <c r="OA1" s="1757"/>
      <c r="OB1" s="1757"/>
      <c r="OC1" s="1757"/>
      <c r="OD1" s="1757"/>
      <c r="OE1" s="1757"/>
      <c r="OF1" s="1757"/>
      <c r="OG1" s="1757"/>
      <c r="OH1" s="1757"/>
      <c r="OI1" s="1757"/>
      <c r="OJ1" s="1757"/>
      <c r="OK1" s="1757"/>
      <c r="OL1" s="1757"/>
      <c r="OM1" s="1747" t="s">
        <v>11</v>
      </c>
      <c r="ON1" s="1748"/>
      <c r="OO1" s="1748"/>
      <c r="OP1" s="1748"/>
      <c r="OQ1" s="1748"/>
      <c r="OR1" s="1748"/>
      <c r="OS1" s="1748"/>
      <c r="OT1" s="1748"/>
      <c r="OU1" s="1748"/>
      <c r="OV1" s="1748"/>
      <c r="OW1" s="1748"/>
      <c r="OX1" s="1748"/>
      <c r="OY1" s="1748"/>
      <c r="OZ1" s="1748"/>
      <c r="PA1" s="1748"/>
      <c r="PB1" s="1748"/>
      <c r="PC1" s="1748"/>
      <c r="PD1" s="1748"/>
      <c r="PE1" s="1748"/>
      <c r="PF1" s="1748"/>
      <c r="PG1" s="1748"/>
      <c r="PH1" s="1748"/>
      <c r="PI1" s="1748"/>
      <c r="PJ1" s="1748"/>
      <c r="PK1" s="1749"/>
      <c r="PL1" s="1758" t="s">
        <v>12</v>
      </c>
      <c r="PM1" s="1757"/>
      <c r="PN1" s="1757"/>
      <c r="PO1" s="1757"/>
      <c r="PP1" s="1757"/>
      <c r="PQ1" s="1757"/>
      <c r="PR1" s="1757"/>
      <c r="PS1" s="1757"/>
      <c r="PT1" s="1757"/>
      <c r="PU1" s="1757"/>
      <c r="PV1" s="1757"/>
      <c r="PW1" s="1757"/>
      <c r="PX1" s="1757"/>
      <c r="PY1" s="1757"/>
      <c r="PZ1" s="1757"/>
      <c r="QA1" s="1757"/>
      <c r="QB1" s="1757"/>
      <c r="QC1" s="1757"/>
      <c r="QD1" s="1757"/>
      <c r="QE1" s="1757"/>
      <c r="QF1" s="1757"/>
      <c r="QG1" s="1757"/>
      <c r="QH1" s="1757"/>
      <c r="QI1" s="1757"/>
      <c r="QJ1" s="1747" t="s">
        <v>13</v>
      </c>
      <c r="QK1" s="1748"/>
      <c r="QL1" s="1748"/>
      <c r="QM1" s="1748"/>
      <c r="QN1" s="1748"/>
      <c r="QO1" s="1748"/>
      <c r="QP1" s="1748"/>
      <c r="QQ1" s="1748"/>
      <c r="QR1" s="1748"/>
      <c r="QS1" s="1748"/>
      <c r="QT1" s="1748"/>
      <c r="QU1" s="1748"/>
      <c r="QV1" s="1748"/>
      <c r="QW1" s="1748"/>
      <c r="QX1" s="1748"/>
      <c r="QY1" s="1748"/>
      <c r="QZ1" s="1748"/>
      <c r="RA1" s="1748"/>
      <c r="RB1" s="1748"/>
      <c r="RC1" s="1748"/>
      <c r="RD1" s="1748"/>
      <c r="RE1" s="1748"/>
      <c r="RF1" s="1748"/>
      <c r="RG1" s="1749"/>
      <c r="RH1" s="1747" t="s">
        <v>14</v>
      </c>
      <c r="RI1" s="1748"/>
      <c r="RJ1" s="1748"/>
      <c r="RK1" s="1748"/>
      <c r="RL1" s="1748"/>
      <c r="RM1" s="1748"/>
      <c r="RN1" s="1748"/>
      <c r="RO1" s="1748"/>
      <c r="RP1" s="1748"/>
      <c r="RQ1" s="1748"/>
      <c r="RR1" s="1748"/>
      <c r="RS1" s="1748"/>
      <c r="RT1" s="1748"/>
      <c r="RU1" s="1748"/>
      <c r="RV1" s="1748"/>
      <c r="RW1" s="1748"/>
      <c r="RX1" s="1748"/>
      <c r="RY1" s="1748"/>
      <c r="RZ1" s="1748"/>
      <c r="SA1" s="1748"/>
      <c r="SB1" s="1748"/>
      <c r="SC1" s="1749"/>
      <c r="SD1" s="1760" t="s">
        <v>1261</v>
      </c>
      <c r="SE1" s="1761"/>
      <c r="SF1" s="1761"/>
      <c r="SG1" s="1761"/>
      <c r="SH1" s="1761"/>
      <c r="SI1" s="1761"/>
      <c r="SJ1" s="1762"/>
      <c r="SK1" s="1760" t="s">
        <v>1262</v>
      </c>
      <c r="SL1" s="1761"/>
      <c r="SM1" s="1761"/>
      <c r="SN1" s="1761"/>
      <c r="SO1" s="1761"/>
      <c r="SP1" s="1761"/>
      <c r="SQ1" s="1762"/>
      <c r="SR1" s="1760" t="s">
        <v>1263</v>
      </c>
      <c r="SS1" s="1761"/>
      <c r="ST1" s="1761"/>
      <c r="SU1" s="1762"/>
      <c r="SV1" s="115"/>
    </row>
    <row r="2" spans="1:517" ht="73" thickBot="1" x14ac:dyDescent="0.4">
      <c r="A2" s="42" t="s">
        <v>28</v>
      </c>
      <c r="B2" s="42" t="s">
        <v>29</v>
      </c>
      <c r="C2" s="42" t="s">
        <v>30</v>
      </c>
      <c r="D2" s="42" t="s">
        <v>32</v>
      </c>
      <c r="E2" s="42" t="s">
        <v>32</v>
      </c>
      <c r="F2" s="42" t="s">
        <v>1267</v>
      </c>
      <c r="G2" s="42" t="s">
        <v>37</v>
      </c>
      <c r="H2" s="187" t="s">
        <v>47</v>
      </c>
      <c r="I2" s="274" t="s">
        <v>3118</v>
      </c>
      <c r="J2" s="105" t="s">
        <v>1827</v>
      </c>
      <c r="K2" s="187" t="s">
        <v>47</v>
      </c>
      <c r="L2" s="42" t="s">
        <v>3119</v>
      </c>
      <c r="M2" s="187" t="s">
        <v>47</v>
      </c>
      <c r="N2" s="26" t="s">
        <v>2837</v>
      </c>
      <c r="O2" s="105" t="s">
        <v>3120</v>
      </c>
      <c r="P2" s="16" t="s">
        <v>47</v>
      </c>
      <c r="Q2" s="25" t="s">
        <v>3121</v>
      </c>
      <c r="R2" s="79" t="s">
        <v>2400</v>
      </c>
      <c r="S2" s="138" t="s">
        <v>47</v>
      </c>
      <c r="T2" s="138" t="s">
        <v>3122</v>
      </c>
      <c r="U2" s="138"/>
      <c r="V2" s="138"/>
      <c r="W2" s="105" t="s">
        <v>247</v>
      </c>
      <c r="X2" s="205" t="s">
        <v>281</v>
      </c>
      <c r="Y2" s="105" t="s">
        <v>3123</v>
      </c>
      <c r="Z2" s="78" t="s">
        <v>1827</v>
      </c>
      <c r="AA2" s="138" t="s">
        <v>281</v>
      </c>
      <c r="AB2" s="105" t="s">
        <v>2856</v>
      </c>
      <c r="AC2" s="138" t="s">
        <v>281</v>
      </c>
      <c r="AD2" s="105" t="s">
        <v>2858</v>
      </c>
      <c r="AE2" s="105" t="s">
        <v>3124</v>
      </c>
      <c r="AF2" s="138" t="s">
        <v>281</v>
      </c>
      <c r="AG2" s="79" t="s">
        <v>3125</v>
      </c>
      <c r="AH2" s="138" t="s">
        <v>281</v>
      </c>
      <c r="AI2" s="105" t="s">
        <v>1901</v>
      </c>
      <c r="AJ2" s="79" t="s">
        <v>247</v>
      </c>
      <c r="AK2" s="205" t="s">
        <v>340</v>
      </c>
      <c r="AL2" s="105" t="s">
        <v>2472</v>
      </c>
      <c r="AM2" s="105" t="s">
        <v>3126</v>
      </c>
      <c r="AN2" s="205" t="s">
        <v>340</v>
      </c>
      <c r="AO2" s="105" t="s">
        <v>3119</v>
      </c>
      <c r="AP2" s="79" t="s">
        <v>3127</v>
      </c>
      <c r="AQ2" s="205" t="s">
        <v>340</v>
      </c>
      <c r="AR2" s="105" t="s">
        <v>3128</v>
      </c>
      <c r="AS2" s="105" t="s">
        <v>3129</v>
      </c>
      <c r="AT2" s="138" t="s">
        <v>340</v>
      </c>
      <c r="AU2" s="79" t="s">
        <v>2739</v>
      </c>
      <c r="AV2" s="138" t="s">
        <v>340</v>
      </c>
      <c r="AW2" s="62" t="s">
        <v>1834</v>
      </c>
      <c r="AX2" s="138" t="s">
        <v>439</v>
      </c>
      <c r="AY2" s="138" t="s">
        <v>3130</v>
      </c>
      <c r="AZ2" s="138" t="s">
        <v>3131</v>
      </c>
      <c r="BA2" s="105" t="s">
        <v>247</v>
      </c>
      <c r="BB2" s="205" t="s">
        <v>375</v>
      </c>
      <c r="BC2" s="105" t="s">
        <v>1859</v>
      </c>
      <c r="BD2" s="105" t="s">
        <v>3132</v>
      </c>
      <c r="BE2" s="205" t="s">
        <v>375</v>
      </c>
      <c r="BF2" s="105" t="s">
        <v>1861</v>
      </c>
      <c r="BG2" s="205" t="s">
        <v>375</v>
      </c>
      <c r="BH2" s="105" t="s">
        <v>3133</v>
      </c>
      <c r="BI2" s="105" t="s">
        <v>3134</v>
      </c>
      <c r="BJ2" s="138" t="s">
        <v>375</v>
      </c>
      <c r="BK2" s="79" t="s">
        <v>1833</v>
      </c>
      <c r="BL2" s="138" t="s">
        <v>375</v>
      </c>
      <c r="BM2" s="105" t="s">
        <v>397</v>
      </c>
      <c r="BN2" s="138" t="s">
        <v>375</v>
      </c>
      <c r="BO2" s="79" t="s">
        <v>3135</v>
      </c>
      <c r="BP2" s="138" t="s">
        <v>2820</v>
      </c>
      <c r="BQ2" s="138" t="s">
        <v>375</v>
      </c>
      <c r="BR2" s="138" t="s">
        <v>403</v>
      </c>
      <c r="BS2" s="79" t="s">
        <v>247</v>
      </c>
      <c r="BT2" s="205" t="s">
        <v>3136</v>
      </c>
      <c r="BU2" s="105" t="s">
        <v>1790</v>
      </c>
      <c r="BV2" s="105" t="s">
        <v>3137</v>
      </c>
      <c r="BW2" s="205" t="s">
        <v>3136</v>
      </c>
      <c r="BX2" s="105" t="s">
        <v>2421</v>
      </c>
      <c r="BY2" s="79" t="s">
        <v>3136</v>
      </c>
      <c r="BZ2" s="105" t="s">
        <v>3138</v>
      </c>
      <c r="CA2" s="79" t="s">
        <v>3136</v>
      </c>
      <c r="CB2" s="79" t="s">
        <v>3139</v>
      </c>
      <c r="CC2" s="79" t="s">
        <v>3136</v>
      </c>
      <c r="CD2" s="105" t="s">
        <v>3140</v>
      </c>
      <c r="CE2" s="105" t="s">
        <v>3141</v>
      </c>
      <c r="CF2" s="105" t="s">
        <v>2047</v>
      </c>
      <c r="CG2" s="79" t="s">
        <v>3136</v>
      </c>
      <c r="CH2" s="105" t="s">
        <v>3142</v>
      </c>
      <c r="CI2" s="105" t="s">
        <v>3143</v>
      </c>
      <c r="CJ2" s="79" t="s">
        <v>3136</v>
      </c>
      <c r="CK2" s="138" t="s">
        <v>452</v>
      </c>
      <c r="CL2" s="79" t="s">
        <v>3136</v>
      </c>
      <c r="CM2" s="138" t="s">
        <v>3144</v>
      </c>
      <c r="CN2" s="25" t="s">
        <v>3145</v>
      </c>
      <c r="CO2" s="25" t="s">
        <v>3146</v>
      </c>
      <c r="CP2" s="79" t="s">
        <v>3136</v>
      </c>
      <c r="CQ2" s="138" t="s">
        <v>1995</v>
      </c>
      <c r="CR2" s="25" t="s">
        <v>3147</v>
      </c>
      <c r="CS2" s="25" t="s">
        <v>1996</v>
      </c>
      <c r="CT2" s="79" t="s">
        <v>3136</v>
      </c>
      <c r="CU2" s="138" t="s">
        <v>1997</v>
      </c>
      <c r="CV2" s="25" t="s">
        <v>3148</v>
      </c>
      <c r="CW2" s="79" t="s">
        <v>3136</v>
      </c>
      <c r="CX2" s="138" t="s">
        <v>1910</v>
      </c>
      <c r="CY2" s="79" t="s">
        <v>3136</v>
      </c>
      <c r="CZ2" s="138" t="s">
        <v>484</v>
      </c>
      <c r="DA2" s="137" t="s">
        <v>3149</v>
      </c>
      <c r="DB2" s="79" t="s">
        <v>3136</v>
      </c>
      <c r="DC2" s="137" t="s">
        <v>2878</v>
      </c>
      <c r="DD2" s="79" t="s">
        <v>3136</v>
      </c>
      <c r="DE2" s="137" t="s">
        <v>2482</v>
      </c>
      <c r="DF2" s="137" t="s">
        <v>2562</v>
      </c>
      <c r="DG2" s="79" t="s">
        <v>3136</v>
      </c>
      <c r="DH2" s="79" t="s">
        <v>2484</v>
      </c>
      <c r="DI2" s="105" t="s">
        <v>247</v>
      </c>
      <c r="DJ2" s="205" t="s">
        <v>3150</v>
      </c>
      <c r="DK2" s="105" t="s">
        <v>1737</v>
      </c>
      <c r="DL2" s="78" t="s">
        <v>3137</v>
      </c>
      <c r="DM2" s="138" t="s">
        <v>3150</v>
      </c>
      <c r="DN2" s="105" t="s">
        <v>1828</v>
      </c>
      <c r="DO2" s="105" t="s">
        <v>3151</v>
      </c>
      <c r="DP2" s="138" t="s">
        <v>3150</v>
      </c>
      <c r="DQ2" s="105" t="s">
        <v>3152</v>
      </c>
      <c r="DR2" s="138" t="s">
        <v>3150</v>
      </c>
      <c r="DS2" s="79" t="s">
        <v>3153</v>
      </c>
      <c r="DT2" s="105" t="s">
        <v>3154</v>
      </c>
      <c r="DU2" s="138" t="s">
        <v>3150</v>
      </c>
      <c r="DV2" s="138" t="s">
        <v>1992</v>
      </c>
      <c r="DW2" s="138" t="s">
        <v>3150</v>
      </c>
      <c r="DX2" s="138" t="s">
        <v>576</v>
      </c>
      <c r="DY2" s="138" t="s">
        <v>3150</v>
      </c>
      <c r="DZ2" s="138" t="s">
        <v>3155</v>
      </c>
      <c r="EA2" s="25" t="s">
        <v>2478</v>
      </c>
      <c r="EB2" s="138" t="s">
        <v>3150</v>
      </c>
      <c r="EC2" s="138" t="s">
        <v>1995</v>
      </c>
      <c r="ED2" s="78" t="s">
        <v>2024</v>
      </c>
      <c r="EE2" s="78" t="s">
        <v>3147</v>
      </c>
      <c r="EF2" s="138" t="s">
        <v>3150</v>
      </c>
      <c r="EG2" s="42" t="s">
        <v>3156</v>
      </c>
      <c r="EH2" s="25" t="s">
        <v>3157</v>
      </c>
      <c r="EI2" s="138" t="s">
        <v>3150</v>
      </c>
      <c r="EJ2" s="138" t="s">
        <v>3158</v>
      </c>
      <c r="EK2" s="25" t="s">
        <v>482</v>
      </c>
      <c r="EL2" s="138" t="s">
        <v>3150</v>
      </c>
      <c r="EM2" s="137" t="s">
        <v>1912</v>
      </c>
      <c r="EN2" s="138" t="s">
        <v>3150</v>
      </c>
      <c r="EO2" s="79" t="s">
        <v>3159</v>
      </c>
      <c r="EP2" s="137" t="s">
        <v>3160</v>
      </c>
      <c r="EQ2" s="138" t="s">
        <v>3150</v>
      </c>
      <c r="ER2" s="137" t="s">
        <v>3161</v>
      </c>
      <c r="ES2" s="138" t="s">
        <v>3150</v>
      </c>
      <c r="ET2" s="79" t="s">
        <v>2484</v>
      </c>
      <c r="EU2" s="79" t="s">
        <v>247</v>
      </c>
      <c r="EV2" s="205" t="s">
        <v>3162</v>
      </c>
      <c r="EW2" s="105" t="s">
        <v>1893</v>
      </c>
      <c r="EX2" s="105" t="s">
        <v>3163</v>
      </c>
      <c r="EY2" s="205" t="s">
        <v>3162</v>
      </c>
      <c r="EZ2" s="78" t="s">
        <v>3119</v>
      </c>
      <c r="FA2" s="105" t="s">
        <v>3164</v>
      </c>
      <c r="FB2" s="205" t="s">
        <v>3162</v>
      </c>
      <c r="FC2" s="105" t="s">
        <v>3165</v>
      </c>
      <c r="FD2" s="105" t="s">
        <v>3166</v>
      </c>
      <c r="FE2" s="205" t="s">
        <v>3162</v>
      </c>
      <c r="FF2" s="105" t="s">
        <v>3167</v>
      </c>
      <c r="FG2" s="79" t="s">
        <v>3168</v>
      </c>
      <c r="FH2" s="205" t="s">
        <v>3162</v>
      </c>
      <c r="FI2" s="105" t="s">
        <v>2019</v>
      </c>
      <c r="FJ2" s="205" t="s">
        <v>3169</v>
      </c>
      <c r="FK2" s="205" t="s">
        <v>3162</v>
      </c>
      <c r="FL2" s="138" t="s">
        <v>3170</v>
      </c>
      <c r="FM2" s="205" t="s">
        <v>3162</v>
      </c>
      <c r="FN2" s="138" t="s">
        <v>457</v>
      </c>
      <c r="FO2" s="25" t="s">
        <v>2478</v>
      </c>
      <c r="FP2" s="205" t="s">
        <v>3162</v>
      </c>
      <c r="FQ2" s="138" t="s">
        <v>2479</v>
      </c>
      <c r="FR2" s="42" t="s">
        <v>3171</v>
      </c>
      <c r="FS2" s="205" t="s">
        <v>3162</v>
      </c>
      <c r="FT2" s="138" t="s">
        <v>473</v>
      </c>
      <c r="FU2" s="138" t="s">
        <v>3172</v>
      </c>
      <c r="FV2" s="25" t="s">
        <v>3157</v>
      </c>
      <c r="FW2" s="42" t="s">
        <v>3173</v>
      </c>
      <c r="FX2" s="205" t="s">
        <v>3162</v>
      </c>
      <c r="FY2" s="138" t="s">
        <v>480</v>
      </c>
      <c r="FZ2" s="25" t="s">
        <v>3174</v>
      </c>
      <c r="GA2" s="25" t="s">
        <v>482</v>
      </c>
      <c r="GB2" s="205" t="s">
        <v>3162</v>
      </c>
      <c r="GC2" s="138" t="s">
        <v>3175</v>
      </c>
      <c r="GD2" s="137" t="s">
        <v>1912</v>
      </c>
      <c r="GE2" s="16" t="s">
        <v>3162</v>
      </c>
      <c r="GF2" s="137" t="s">
        <v>3176</v>
      </c>
      <c r="GG2" s="16" t="s">
        <v>3162</v>
      </c>
      <c r="GH2" s="137" t="s">
        <v>2509</v>
      </c>
      <c r="GI2" s="25" t="s">
        <v>3177</v>
      </c>
      <c r="GJ2" s="16" t="s">
        <v>3162</v>
      </c>
      <c r="GK2" s="137" t="s">
        <v>3178</v>
      </c>
      <c r="GL2" s="137" t="s">
        <v>3179</v>
      </c>
      <c r="GM2" s="16" t="s">
        <v>3180</v>
      </c>
      <c r="GN2" s="79" t="s">
        <v>3181</v>
      </c>
      <c r="GO2" s="16" t="s">
        <v>3182</v>
      </c>
      <c r="GP2" s="956" t="s">
        <v>3183</v>
      </c>
      <c r="GQ2" s="956" t="s">
        <v>2627</v>
      </c>
      <c r="GR2" s="16" t="s">
        <v>3184</v>
      </c>
      <c r="GS2" s="137" t="s">
        <v>3185</v>
      </c>
      <c r="GT2" s="105" t="s">
        <v>247</v>
      </c>
      <c r="GU2" s="205" t="s">
        <v>3162</v>
      </c>
      <c r="GV2" s="105" t="s">
        <v>1826</v>
      </c>
      <c r="GW2" s="105" t="s">
        <v>3186</v>
      </c>
      <c r="GX2" s="205" t="s">
        <v>3162</v>
      </c>
      <c r="GY2" s="105" t="s">
        <v>3119</v>
      </c>
      <c r="GZ2" s="105" t="s">
        <v>3164</v>
      </c>
      <c r="HA2" s="205" t="s">
        <v>3162</v>
      </c>
      <c r="HB2" s="105" t="s">
        <v>3187</v>
      </c>
      <c r="HC2" s="105" t="s">
        <v>3124</v>
      </c>
      <c r="HD2" s="105" t="s">
        <v>3188</v>
      </c>
      <c r="HE2" s="205" t="s">
        <v>3189</v>
      </c>
      <c r="HF2" s="79" t="s">
        <v>3190</v>
      </c>
      <c r="HG2" s="205" t="s">
        <v>3189</v>
      </c>
      <c r="HH2" s="26" t="s">
        <v>2535</v>
      </c>
      <c r="HI2" s="16" t="s">
        <v>608</v>
      </c>
      <c r="HJ2" s="16" t="s">
        <v>3189</v>
      </c>
      <c r="HK2" s="16" t="s">
        <v>3191</v>
      </c>
      <c r="HL2" s="16" t="s">
        <v>3189</v>
      </c>
      <c r="HM2" s="138" t="s">
        <v>1993</v>
      </c>
      <c r="HN2" s="16" t="s">
        <v>3189</v>
      </c>
      <c r="HO2" s="138" t="s">
        <v>453</v>
      </c>
      <c r="HP2" s="138" t="s">
        <v>2021</v>
      </c>
      <c r="HQ2" s="137" t="s">
        <v>610</v>
      </c>
      <c r="HR2" s="25" t="s">
        <v>3192</v>
      </c>
      <c r="HS2" s="25" t="s">
        <v>2539</v>
      </c>
      <c r="HT2" s="16" t="s">
        <v>3189</v>
      </c>
      <c r="HU2" s="16" t="s">
        <v>3193</v>
      </c>
      <c r="HV2" s="138" t="s">
        <v>2573</v>
      </c>
      <c r="HW2" s="42" t="s">
        <v>3194</v>
      </c>
      <c r="HX2" s="25" t="s">
        <v>2556</v>
      </c>
      <c r="HY2" s="16" t="s">
        <v>3189</v>
      </c>
      <c r="HZ2" s="25" t="s">
        <v>2480</v>
      </c>
      <c r="IA2" s="42" t="s">
        <v>3195</v>
      </c>
      <c r="IB2" s="16" t="s">
        <v>3189</v>
      </c>
      <c r="IC2" s="138" t="s">
        <v>3196</v>
      </c>
      <c r="ID2" s="16" t="s">
        <v>3189</v>
      </c>
      <c r="IE2" s="138" t="s">
        <v>2053</v>
      </c>
      <c r="IF2" s="137" t="s">
        <v>3197</v>
      </c>
      <c r="IG2" s="16" t="s">
        <v>3189</v>
      </c>
      <c r="IH2" s="79" t="s">
        <v>2055</v>
      </c>
      <c r="II2" s="137" t="s">
        <v>3198</v>
      </c>
      <c r="IJ2" s="16" t="s">
        <v>3189</v>
      </c>
      <c r="IK2" s="137" t="s">
        <v>3199</v>
      </c>
      <c r="IL2" s="42" t="s">
        <v>3200</v>
      </c>
      <c r="IM2" s="16" t="s">
        <v>3189</v>
      </c>
      <c r="IN2" s="79" t="s">
        <v>2577</v>
      </c>
      <c r="IO2" s="79" t="s">
        <v>2618</v>
      </c>
      <c r="IP2" s="137" t="s">
        <v>3178</v>
      </c>
      <c r="IQ2" s="16" t="s">
        <v>3201</v>
      </c>
      <c r="IR2" s="105" t="s">
        <v>2635</v>
      </c>
      <c r="IS2" s="105" t="s">
        <v>2185</v>
      </c>
      <c r="IT2" s="1496" t="s">
        <v>623</v>
      </c>
      <c r="IU2" s="16" t="s">
        <v>3202</v>
      </c>
      <c r="IV2" s="105" t="s">
        <v>2635</v>
      </c>
      <c r="IW2" s="105" t="s">
        <v>2185</v>
      </c>
      <c r="IX2" s="1496" t="s">
        <v>623</v>
      </c>
      <c r="IY2" s="16" t="s">
        <v>3203</v>
      </c>
      <c r="IZ2" s="16" t="s">
        <v>641</v>
      </c>
      <c r="JA2" s="79" t="s">
        <v>676</v>
      </c>
      <c r="JB2" s="16" t="s">
        <v>3204</v>
      </c>
      <c r="JC2" s="137" t="s">
        <v>2143</v>
      </c>
      <c r="JD2" s="79" t="s">
        <v>676</v>
      </c>
      <c r="JE2" s="16" t="s">
        <v>3205</v>
      </c>
      <c r="JF2" s="956" t="s">
        <v>3206</v>
      </c>
      <c r="JG2" s="16" t="s">
        <v>3207</v>
      </c>
      <c r="JH2" s="137" t="s">
        <v>3208</v>
      </c>
      <c r="JI2" s="79" t="s">
        <v>247</v>
      </c>
      <c r="JJ2" s="205" t="s">
        <v>3209</v>
      </c>
      <c r="JK2" s="105" t="s">
        <v>3210</v>
      </c>
      <c r="JL2" s="205" t="s">
        <v>3209</v>
      </c>
      <c r="JM2" s="205" t="s">
        <v>2841</v>
      </c>
      <c r="JN2" s="205" t="s">
        <v>3209</v>
      </c>
      <c r="JO2" s="138" t="s">
        <v>710</v>
      </c>
      <c r="JP2" s="138" t="s">
        <v>2861</v>
      </c>
      <c r="JQ2" s="205" t="s">
        <v>3209</v>
      </c>
      <c r="JR2" s="138" t="s">
        <v>712</v>
      </c>
      <c r="JS2" s="25" t="s">
        <v>2539</v>
      </c>
      <c r="JT2" s="205" t="s">
        <v>3209</v>
      </c>
      <c r="JU2" s="138" t="s">
        <v>2821</v>
      </c>
      <c r="JV2" s="138" t="s">
        <v>3211</v>
      </c>
      <c r="JW2" s="42" t="s">
        <v>3194</v>
      </c>
      <c r="JX2" s="25" t="s">
        <v>2556</v>
      </c>
      <c r="JY2" s="205" t="s">
        <v>3209</v>
      </c>
      <c r="JZ2" s="138" t="s">
        <v>474</v>
      </c>
      <c r="KA2" s="42" t="s">
        <v>3212</v>
      </c>
      <c r="KB2" s="138" t="s">
        <v>3209</v>
      </c>
      <c r="KC2" s="138" t="s">
        <v>481</v>
      </c>
      <c r="KD2" s="25" t="s">
        <v>3213</v>
      </c>
      <c r="KE2" s="25" t="s">
        <v>2000</v>
      </c>
      <c r="KF2" s="138" t="s">
        <v>3209</v>
      </c>
      <c r="KG2" s="138" t="s">
        <v>488</v>
      </c>
      <c r="KH2" s="137" t="s">
        <v>2001</v>
      </c>
      <c r="KI2" s="138" t="s">
        <v>3209</v>
      </c>
      <c r="KJ2" s="137" t="s">
        <v>3214</v>
      </c>
      <c r="KK2" s="137" t="s">
        <v>1954</v>
      </c>
      <c r="KL2" s="138" t="s">
        <v>3209</v>
      </c>
      <c r="KM2" s="137" t="s">
        <v>2482</v>
      </c>
      <c r="KN2" s="137" t="s">
        <v>2150</v>
      </c>
      <c r="KO2" s="137" t="s">
        <v>2483</v>
      </c>
      <c r="KP2" s="138" t="s">
        <v>3209</v>
      </c>
      <c r="KQ2" s="137" t="s">
        <v>2004</v>
      </c>
      <c r="KR2" s="137" t="s">
        <v>3215</v>
      </c>
      <c r="KS2" s="16" t="s">
        <v>3216</v>
      </c>
      <c r="KT2" s="105" t="s">
        <v>2635</v>
      </c>
      <c r="KU2" s="105" t="s">
        <v>1592</v>
      </c>
      <c r="KV2" s="137" t="s">
        <v>3217</v>
      </c>
      <c r="KW2" s="16" t="s">
        <v>3218</v>
      </c>
      <c r="KX2" s="105" t="s">
        <v>2635</v>
      </c>
      <c r="KY2" s="105" t="s">
        <v>1592</v>
      </c>
      <c r="KZ2" s="137" t="s">
        <v>3217</v>
      </c>
      <c r="LA2" s="1254" t="s">
        <v>3219</v>
      </c>
      <c r="LB2" s="16" t="s">
        <v>3220</v>
      </c>
      <c r="LC2" s="137" t="s">
        <v>3221</v>
      </c>
      <c r="LD2" s="16" t="s">
        <v>3222</v>
      </c>
      <c r="LE2" s="137" t="s">
        <v>3221</v>
      </c>
      <c r="LF2" s="16" t="s">
        <v>3223</v>
      </c>
      <c r="LG2" s="956" t="s">
        <v>2072</v>
      </c>
      <c r="LH2" s="16" t="s">
        <v>3224</v>
      </c>
      <c r="LI2" s="137" t="s">
        <v>3225</v>
      </c>
      <c r="LJ2" s="42" t="s">
        <v>247</v>
      </c>
      <c r="LK2" s="105" t="s">
        <v>727</v>
      </c>
      <c r="LL2" s="62" t="s">
        <v>3226</v>
      </c>
      <c r="LM2" s="105" t="s">
        <v>2583</v>
      </c>
      <c r="LN2" s="190" t="s">
        <v>3227</v>
      </c>
      <c r="LO2" s="42" t="s">
        <v>730</v>
      </c>
      <c r="LP2" s="190" t="s">
        <v>3227</v>
      </c>
      <c r="LQ2" s="105" t="s">
        <v>1867</v>
      </c>
      <c r="LR2" s="16" t="s">
        <v>3227</v>
      </c>
      <c r="LS2" s="16" t="s">
        <v>3227</v>
      </c>
      <c r="LT2" s="138" t="s">
        <v>448</v>
      </c>
      <c r="LU2" s="16" t="s">
        <v>3227</v>
      </c>
      <c r="LV2" s="138" t="s">
        <v>3228</v>
      </c>
      <c r="LW2" s="137" t="s">
        <v>577</v>
      </c>
      <c r="LX2" s="25" t="s">
        <v>3229</v>
      </c>
      <c r="LY2" s="25" t="s">
        <v>2539</v>
      </c>
      <c r="LZ2" s="16" t="s">
        <v>3227</v>
      </c>
      <c r="MA2" s="138" t="s">
        <v>3230</v>
      </c>
      <c r="MB2" s="138" t="s">
        <v>3231</v>
      </c>
      <c r="MC2" s="25" t="s">
        <v>3232</v>
      </c>
      <c r="MD2" s="42" t="s">
        <v>3233</v>
      </c>
      <c r="ME2" s="16" t="s">
        <v>3227</v>
      </c>
      <c r="MF2" s="79" t="s">
        <v>3234</v>
      </c>
      <c r="MG2" s="79" t="s">
        <v>3235</v>
      </c>
      <c r="MH2" s="25" t="s">
        <v>2088</v>
      </c>
      <c r="MI2" s="25" t="s">
        <v>3236</v>
      </c>
      <c r="MJ2" s="16" t="s">
        <v>3227</v>
      </c>
      <c r="MK2" s="25" t="s">
        <v>3237</v>
      </c>
      <c r="ML2" s="25" t="s">
        <v>3238</v>
      </c>
      <c r="MM2" s="16" t="s">
        <v>3227</v>
      </c>
      <c r="MN2" s="79" t="s">
        <v>3239</v>
      </c>
      <c r="MO2" s="956" t="s">
        <v>3240</v>
      </c>
      <c r="MP2" s="956" t="s">
        <v>3241</v>
      </c>
      <c r="MQ2" s="16" t="s">
        <v>3227</v>
      </c>
      <c r="MR2" s="137" t="s">
        <v>3242</v>
      </c>
      <c r="MS2" s="137" t="s">
        <v>3243</v>
      </c>
      <c r="MT2" s="956" t="s">
        <v>3244</v>
      </c>
      <c r="MU2" s="956" t="s">
        <v>3245</v>
      </c>
      <c r="MV2" s="16" t="s">
        <v>3227</v>
      </c>
      <c r="MW2" s="137" t="s">
        <v>1679</v>
      </c>
      <c r="MX2" s="137" t="s">
        <v>3246</v>
      </c>
      <c r="MY2" s="137" t="s">
        <v>3247</v>
      </c>
      <c r="MZ2" s="42" t="s">
        <v>3248</v>
      </c>
      <c r="NA2" s="25" t="s">
        <v>3249</v>
      </c>
      <c r="NB2" s="42" t="s">
        <v>3250</v>
      </c>
      <c r="NC2" s="42" t="s">
        <v>3251</v>
      </c>
      <c r="ND2" s="16" t="s">
        <v>3227</v>
      </c>
      <c r="NE2" s="137" t="s">
        <v>3252</v>
      </c>
      <c r="NF2" s="137" t="s">
        <v>3253</v>
      </c>
      <c r="NG2" s="16" t="s">
        <v>3254</v>
      </c>
      <c r="NH2" s="137" t="s">
        <v>2901</v>
      </c>
      <c r="NI2" s="25" t="s">
        <v>2902</v>
      </c>
      <c r="NJ2" s="16" t="s">
        <v>3255</v>
      </c>
      <c r="NK2" s="79" t="s">
        <v>3256</v>
      </c>
      <c r="NL2" s="79" t="s">
        <v>3257</v>
      </c>
      <c r="NM2" s="105" t="s">
        <v>3258</v>
      </c>
      <c r="NN2" s="137" t="s">
        <v>3259</v>
      </c>
      <c r="NO2" s="137" t="s">
        <v>3260</v>
      </c>
      <c r="NP2" s="16" t="s">
        <v>3261</v>
      </c>
      <c r="NQ2" s="79" t="s">
        <v>3257</v>
      </c>
      <c r="NR2" s="105" t="s">
        <v>3258</v>
      </c>
      <c r="NS2" s="105" t="s">
        <v>3260</v>
      </c>
      <c r="NT2" s="16" t="s">
        <v>3262</v>
      </c>
      <c r="NU2" s="137" t="s">
        <v>3263</v>
      </c>
      <c r="NV2" s="137" t="s">
        <v>3264</v>
      </c>
      <c r="NW2" s="79" t="s">
        <v>3265</v>
      </c>
      <c r="NX2" s="16" t="s">
        <v>3266</v>
      </c>
      <c r="NY2" s="79" t="s">
        <v>3265</v>
      </c>
      <c r="NZ2" s="16" t="s">
        <v>3267</v>
      </c>
      <c r="OA2" s="137" t="s">
        <v>2127</v>
      </c>
      <c r="OB2" s="137" t="s">
        <v>3268</v>
      </c>
      <c r="OC2" s="137" t="s">
        <v>3269</v>
      </c>
      <c r="OD2" s="16" t="s">
        <v>3224</v>
      </c>
      <c r="OE2" s="137" t="s">
        <v>2956</v>
      </c>
      <c r="OF2" s="137" t="s">
        <v>3270</v>
      </c>
      <c r="OG2" s="137" t="s">
        <v>3269</v>
      </c>
      <c r="OH2" s="138" t="s">
        <v>2958</v>
      </c>
      <c r="OI2" s="137" t="s">
        <v>2959</v>
      </c>
      <c r="OJ2" s="137" t="s">
        <v>4587</v>
      </c>
      <c r="OK2" s="105" t="s">
        <v>2131</v>
      </c>
      <c r="OL2" s="105" t="s">
        <v>2132</v>
      </c>
      <c r="OM2" s="105" t="s">
        <v>999</v>
      </c>
      <c r="ON2" s="137" t="s">
        <v>506</v>
      </c>
      <c r="OO2" s="105" t="s">
        <v>3271</v>
      </c>
      <c r="OP2" s="105" t="s">
        <v>999</v>
      </c>
      <c r="OQ2" s="105" t="s">
        <v>3272</v>
      </c>
      <c r="OR2" s="137" t="s">
        <v>2625</v>
      </c>
      <c r="OS2" s="137" t="s">
        <v>3273</v>
      </c>
      <c r="OT2" s="16" t="s">
        <v>2137</v>
      </c>
      <c r="OU2" s="137" t="s">
        <v>3274</v>
      </c>
      <c r="OV2" s="16" t="s">
        <v>2139</v>
      </c>
      <c r="OW2" s="137" t="s">
        <v>3274</v>
      </c>
      <c r="OX2" s="137" t="s">
        <v>3275</v>
      </c>
      <c r="OY2" s="138" t="s">
        <v>2140</v>
      </c>
      <c r="OZ2" s="79" t="s">
        <v>2567</v>
      </c>
      <c r="PA2" s="79" t="s">
        <v>676</v>
      </c>
      <c r="PB2" s="138" t="s">
        <v>2142</v>
      </c>
      <c r="PC2" s="137" t="s">
        <v>3276</v>
      </c>
      <c r="PD2" s="956" t="s">
        <v>3277</v>
      </c>
      <c r="PE2" s="138" t="s">
        <v>2145</v>
      </c>
      <c r="PF2" s="137" t="s">
        <v>3278</v>
      </c>
      <c r="PG2" s="138" t="s">
        <v>2147</v>
      </c>
      <c r="PH2" s="956" t="s">
        <v>3277</v>
      </c>
      <c r="PI2" s="16" t="s">
        <v>2164</v>
      </c>
      <c r="PJ2" s="137" t="s">
        <v>1610</v>
      </c>
      <c r="PK2" s="1316" t="s">
        <v>2181</v>
      </c>
      <c r="PL2" s="1305" t="s">
        <v>3279</v>
      </c>
      <c r="PM2" s="16" t="s">
        <v>3280</v>
      </c>
      <c r="PN2" s="137" t="s">
        <v>3281</v>
      </c>
      <c r="PO2" s="137" t="s">
        <v>2148</v>
      </c>
      <c r="PP2" s="137" t="s">
        <v>3282</v>
      </c>
      <c r="PQ2" s="137" t="s">
        <v>3273</v>
      </c>
      <c r="PR2" s="16" t="s">
        <v>2152</v>
      </c>
      <c r="PS2" s="137" t="s">
        <v>2062</v>
      </c>
      <c r="PT2" s="16" t="s">
        <v>2154</v>
      </c>
      <c r="PU2" s="956" t="s">
        <v>3283</v>
      </c>
      <c r="PV2" s="137" t="s">
        <v>2868</v>
      </c>
      <c r="PW2" s="16" t="s">
        <v>2157</v>
      </c>
      <c r="PX2" s="137" t="s">
        <v>2868</v>
      </c>
      <c r="PY2" s="137" t="s">
        <v>2913</v>
      </c>
      <c r="PZ2" s="16" t="s">
        <v>2159</v>
      </c>
      <c r="QA2" s="956" t="s">
        <v>2634</v>
      </c>
      <c r="QB2" s="16" t="s">
        <v>2161</v>
      </c>
      <c r="QC2" s="956" t="s">
        <v>3284</v>
      </c>
      <c r="QD2" s="16" t="s">
        <v>2163</v>
      </c>
      <c r="QE2" s="137" t="s">
        <v>3208</v>
      </c>
      <c r="QF2" s="956" t="s">
        <v>3284</v>
      </c>
      <c r="QG2" s="16" t="s">
        <v>2164</v>
      </c>
      <c r="QH2" s="137" t="s">
        <v>1610</v>
      </c>
      <c r="QI2" s="1316" t="s">
        <v>2181</v>
      </c>
      <c r="QJ2" s="1305" t="s">
        <v>1100</v>
      </c>
      <c r="QK2" s="1316" t="s">
        <v>3285</v>
      </c>
      <c r="QL2" s="1316" t="s">
        <v>3286</v>
      </c>
      <c r="QM2" s="1305" t="s">
        <v>2168</v>
      </c>
      <c r="QN2" s="137" t="s">
        <v>3287</v>
      </c>
      <c r="QO2" s="16" t="s">
        <v>2170</v>
      </c>
      <c r="QP2" s="137" t="s">
        <v>2579</v>
      </c>
      <c r="QQ2" s="16" t="s">
        <v>2172</v>
      </c>
      <c r="QR2" s="137" t="s">
        <v>3288</v>
      </c>
      <c r="QS2" s="137" t="s">
        <v>3289</v>
      </c>
      <c r="QT2" s="16" t="s">
        <v>2174</v>
      </c>
      <c r="QU2" s="137" t="s">
        <v>3290</v>
      </c>
      <c r="QV2" s="137" t="s">
        <v>2913</v>
      </c>
      <c r="QW2" s="137" t="s">
        <v>3291</v>
      </c>
      <c r="QX2" s="956" t="s">
        <v>2160</v>
      </c>
      <c r="QY2" s="16" t="s">
        <v>2178</v>
      </c>
      <c r="QZ2" s="956" t="s">
        <v>3292</v>
      </c>
      <c r="RA2" s="956" t="s">
        <v>3293</v>
      </c>
      <c r="RB2" s="16" t="s">
        <v>2179</v>
      </c>
      <c r="RC2" s="956" t="s">
        <v>3292</v>
      </c>
      <c r="RD2" s="956" t="s">
        <v>3293</v>
      </c>
      <c r="RE2" s="16" t="s">
        <v>2164</v>
      </c>
      <c r="RF2" s="137" t="s">
        <v>1610</v>
      </c>
      <c r="RG2" s="1316" t="s">
        <v>2181</v>
      </c>
      <c r="RH2" s="1379" t="s">
        <v>1272</v>
      </c>
      <c r="RI2" s="1305" t="s">
        <v>3294</v>
      </c>
      <c r="RJ2" s="16" t="s">
        <v>2184</v>
      </c>
      <c r="RK2" s="956" t="s">
        <v>2579</v>
      </c>
      <c r="RL2" s="16" t="s">
        <v>2186</v>
      </c>
      <c r="RM2" s="956" t="s">
        <v>633</v>
      </c>
      <c r="RN2" s="16" t="s">
        <v>3288</v>
      </c>
      <c r="RO2" s="16" t="s">
        <v>3295</v>
      </c>
      <c r="RP2" s="16" t="s">
        <v>2187</v>
      </c>
      <c r="RQ2" s="16" t="s">
        <v>3295</v>
      </c>
      <c r="RR2" s="16" t="s">
        <v>2913</v>
      </c>
      <c r="RS2" s="16" t="s">
        <v>2190</v>
      </c>
      <c r="RT2" s="956" t="s">
        <v>2925</v>
      </c>
      <c r="RU2" s="956" t="s">
        <v>3296</v>
      </c>
      <c r="RV2" s="16" t="s">
        <v>2193</v>
      </c>
      <c r="RW2" s="956" t="s">
        <v>3297</v>
      </c>
      <c r="RX2" s="16" t="s">
        <v>2195</v>
      </c>
      <c r="RY2" s="137" t="s">
        <v>2198</v>
      </c>
      <c r="RZ2" s="956" t="s">
        <v>3297</v>
      </c>
      <c r="SA2" s="16" t="s">
        <v>4584</v>
      </c>
      <c r="SB2" s="137" t="s">
        <v>4601</v>
      </c>
      <c r="SC2" s="137" t="s">
        <v>2645</v>
      </c>
      <c r="SD2" s="137" t="s">
        <v>1612</v>
      </c>
      <c r="SE2" s="16" t="s">
        <v>1346</v>
      </c>
      <c r="SF2" s="16" t="s">
        <v>2949</v>
      </c>
      <c r="SG2" s="137" t="s">
        <v>1612</v>
      </c>
      <c r="SH2" s="16" t="s">
        <v>4583</v>
      </c>
      <c r="SI2" s="16" t="s">
        <v>1610</v>
      </c>
      <c r="SJ2" s="1316" t="s">
        <v>2181</v>
      </c>
      <c r="SK2" s="16" t="s">
        <v>1614</v>
      </c>
      <c r="SL2" s="16" t="s">
        <v>1355</v>
      </c>
      <c r="SM2" s="16" t="s">
        <v>2953</v>
      </c>
      <c r="SN2" s="16" t="s">
        <v>1614</v>
      </c>
      <c r="SO2" s="16" t="s">
        <v>4586</v>
      </c>
      <c r="SP2" s="137" t="s">
        <v>1610</v>
      </c>
      <c r="SQ2" s="1316" t="s">
        <v>2181</v>
      </c>
      <c r="SR2" s="16" t="s">
        <v>1358</v>
      </c>
      <c r="SS2" s="16" t="s">
        <v>1361</v>
      </c>
      <c r="ST2" s="16" t="s">
        <v>1610</v>
      </c>
      <c r="SU2" s="1316" t="s">
        <v>2181</v>
      </c>
      <c r="SV2" s="42" t="s">
        <v>1127</v>
      </c>
      <c r="SW2" s="105" t="s">
        <v>2647</v>
      </c>
    </row>
    <row r="3" spans="1:517" ht="15" thickBot="1" x14ac:dyDescent="0.4">
      <c r="A3" s="61">
        <v>1</v>
      </c>
      <c r="B3" s="215" t="s">
        <v>16</v>
      </c>
      <c r="C3" s="132" t="s">
        <v>1254</v>
      </c>
      <c r="D3" s="932" t="s">
        <v>1255</v>
      </c>
      <c r="E3" s="932" t="s">
        <v>3298</v>
      </c>
      <c r="F3" s="932" t="s">
        <v>1494</v>
      </c>
      <c r="G3" s="932" t="s">
        <v>3299</v>
      </c>
      <c r="H3" s="215">
        <v>2.04</v>
      </c>
      <c r="I3" s="61">
        <v>2.2000000000000002</v>
      </c>
      <c r="J3" s="61">
        <v>2.1800000000000002</v>
      </c>
      <c r="K3" s="132">
        <f>MIN(H3,J3)</f>
        <v>2.04</v>
      </c>
      <c r="L3" s="61"/>
      <c r="M3" s="61">
        <v>2.04</v>
      </c>
      <c r="N3" s="186">
        <v>2.17</v>
      </c>
      <c r="O3" s="61">
        <v>2.1800000000000002</v>
      </c>
      <c r="P3" s="61">
        <f>MIN(M3,O3)</f>
        <v>2.04</v>
      </c>
      <c r="Q3" s="215">
        <v>2.2130000000000001</v>
      </c>
      <c r="R3" s="214">
        <v>2.15</v>
      </c>
      <c r="S3" s="56">
        <f t="shared" ref="S3:S12" si="0">(MIN(P3,R3))</f>
        <v>2.04</v>
      </c>
      <c r="T3" s="56">
        <v>2.2000000000000002</v>
      </c>
      <c r="U3" s="56"/>
      <c r="V3" s="56"/>
      <c r="W3" s="357">
        <f t="shared" ref="W3:W12" si="1">(T3-S3)/S3</f>
        <v>7.8431372549019676E-2</v>
      </c>
      <c r="X3" s="186">
        <v>2.17</v>
      </c>
      <c r="Y3" s="186">
        <v>2.35</v>
      </c>
      <c r="Z3" s="186">
        <v>2.2799999999999998</v>
      </c>
      <c r="AA3" s="186">
        <f>MIN(X3,Z3)</f>
        <v>2.17</v>
      </c>
      <c r="AB3" s="186">
        <v>2.2999999999999998</v>
      </c>
      <c r="AC3" s="186">
        <v>2.17</v>
      </c>
      <c r="AD3" s="186">
        <v>2.29</v>
      </c>
      <c r="AE3" s="186">
        <v>2.2999999999999998</v>
      </c>
      <c r="AF3" s="186">
        <f>MIN(AC3,AE3)</f>
        <v>2.17</v>
      </c>
      <c r="AG3" s="186">
        <v>2.35</v>
      </c>
      <c r="AH3" s="884">
        <f>(MIN(AF3,AG3))</f>
        <v>2.17</v>
      </c>
      <c r="AI3" s="61">
        <v>2.29</v>
      </c>
      <c r="AJ3" s="888">
        <f>(AI3-AH3)/AH3</f>
        <v>5.5299539170506964E-2</v>
      </c>
      <c r="AK3" s="186">
        <v>2.04</v>
      </c>
      <c r="AL3" s="186">
        <v>2.15</v>
      </c>
      <c r="AM3" s="186">
        <v>2.1800000000000002</v>
      </c>
      <c r="AN3" s="186">
        <f>MIN(AK3,AM3)</f>
        <v>2.04</v>
      </c>
      <c r="AO3" s="186"/>
      <c r="AP3" s="186">
        <v>2.21</v>
      </c>
      <c r="AQ3" s="186">
        <f>MIN(AN3,AP3)</f>
        <v>2.04</v>
      </c>
      <c r="AR3" s="186">
        <v>2.13</v>
      </c>
      <c r="AS3" s="186">
        <v>2.21</v>
      </c>
      <c r="AT3" s="186">
        <f>MIN(AQ3,AS3)</f>
        <v>2.04</v>
      </c>
      <c r="AU3" s="186">
        <v>2.2130000000000001</v>
      </c>
      <c r="AV3" s="56">
        <f>(MIN(AT3,AU3))</f>
        <v>2.04</v>
      </c>
      <c r="AW3" s="186">
        <v>2.1989999999999998</v>
      </c>
      <c r="AX3" s="61"/>
      <c r="AY3" s="41">
        <v>2.1869999999999998</v>
      </c>
      <c r="AZ3" s="41"/>
      <c r="BA3" s="357">
        <f>(AY3-AV3)/AV3</f>
        <v>7.2058823529411661E-2</v>
      </c>
      <c r="BB3" s="186">
        <v>2.17</v>
      </c>
      <c r="BC3" s="186">
        <v>2.2200000000000002</v>
      </c>
      <c r="BD3" s="186">
        <v>2.2599999999999998</v>
      </c>
      <c r="BE3" s="186">
        <f>MIN(BB3,BD3)</f>
        <v>2.17</v>
      </c>
      <c r="BF3" s="186">
        <v>2.25</v>
      </c>
      <c r="BG3" s="186">
        <v>2.17</v>
      </c>
      <c r="BH3" s="186">
        <v>2.2599999999999998</v>
      </c>
      <c r="BI3" s="186">
        <v>2.21</v>
      </c>
      <c r="BJ3" s="186">
        <f>MIN(BG3,BI3)</f>
        <v>2.17</v>
      </c>
      <c r="BK3" s="186">
        <v>2.3130000000000002</v>
      </c>
      <c r="BL3" s="884">
        <f>(MIN(BJ3,BK3))</f>
        <v>2.17</v>
      </c>
      <c r="BM3" s="214">
        <v>2.3140000000000001</v>
      </c>
      <c r="BN3" s="56">
        <f>(MIN(BL3,BM3))</f>
        <v>2.17</v>
      </c>
      <c r="BO3" s="186">
        <v>2.15</v>
      </c>
      <c r="BP3" s="56">
        <v>2.31</v>
      </c>
      <c r="BQ3" s="56">
        <f>(MIN(BN3:BP3))</f>
        <v>2.15</v>
      </c>
      <c r="BR3" s="56"/>
      <c r="BS3" s="357">
        <f>(BR3-BQ3)/BQ3</f>
        <v>-1</v>
      </c>
      <c r="BT3" s="215">
        <v>2.11</v>
      </c>
      <c r="BU3" s="186">
        <v>2.2799999999999998</v>
      </c>
      <c r="BV3" s="186">
        <v>2.2799999999999998</v>
      </c>
      <c r="BW3" s="215">
        <f>MIN(BT3,BV3)</f>
        <v>2.11</v>
      </c>
      <c r="BX3" s="186">
        <v>2.27</v>
      </c>
      <c r="BY3" s="186">
        <v>2.11</v>
      </c>
      <c r="BZ3" s="186">
        <v>2.2799999999999998</v>
      </c>
      <c r="CA3" s="186">
        <f>MIN(BY3)</f>
        <v>2.11</v>
      </c>
      <c r="CB3" s="186">
        <v>2.2599999999999998</v>
      </c>
      <c r="CC3" s="56">
        <f>(MIN(CA3,CB3))</f>
        <v>2.11</v>
      </c>
      <c r="CD3" s="186">
        <v>2.25</v>
      </c>
      <c r="CE3" s="61"/>
      <c r="CF3" s="61">
        <v>2.21</v>
      </c>
      <c r="CG3" s="56">
        <f>(MIN(CC3:CF3))</f>
        <v>2.11</v>
      </c>
      <c r="CH3" s="61">
        <v>2.21</v>
      </c>
      <c r="CI3" s="61">
        <v>2.2000000000000002</v>
      </c>
      <c r="CJ3" s="56">
        <f>(MIN(CG3,CI3))</f>
        <v>2.11</v>
      </c>
      <c r="CK3" s="61">
        <v>2.21</v>
      </c>
      <c r="CL3" s="56">
        <f>(MIN(CJ3,CK3))</f>
        <v>2.11</v>
      </c>
      <c r="CM3" s="61">
        <v>2.1800000000000002</v>
      </c>
      <c r="CN3" s="1051"/>
      <c r="CO3" s="1051">
        <v>2.2799999999999998</v>
      </c>
      <c r="CP3" s="41">
        <f>MIN(CL3,CO3)</f>
        <v>2.11</v>
      </c>
      <c r="CQ3" s="61"/>
      <c r="CR3" s="1051"/>
      <c r="CS3" s="1051">
        <v>2.23</v>
      </c>
      <c r="CT3" s="1051">
        <f>MIN(CS3,CP3)</f>
        <v>2.11</v>
      </c>
      <c r="CU3" s="61"/>
      <c r="CV3" s="1051">
        <v>2.2850000000000001</v>
      </c>
      <c r="CW3" s="1051">
        <f>MIN(CV3,CT3)</f>
        <v>2.11</v>
      </c>
      <c r="CX3" s="61">
        <v>2.2400000000000002</v>
      </c>
      <c r="CY3" s="41">
        <f>MIN(CW3,CX3)</f>
        <v>2.11</v>
      </c>
      <c r="CZ3" s="41">
        <v>2.2531999999999996</v>
      </c>
      <c r="DA3" s="33">
        <v>2.2799999999999998</v>
      </c>
      <c r="DB3" s="41">
        <f>MIN(CY3,DA3)</f>
        <v>2.11</v>
      </c>
      <c r="DC3" s="33">
        <v>2.12</v>
      </c>
      <c r="DD3" s="41">
        <f>MIN(DB3,DC3)</f>
        <v>2.11</v>
      </c>
      <c r="DE3" s="41">
        <v>2.2799999999999998</v>
      </c>
      <c r="DF3" s="33">
        <v>2.19</v>
      </c>
      <c r="DG3" s="1031">
        <f>MIN(DD3,DF3)</f>
        <v>2.11</v>
      </c>
      <c r="DH3" s="1031"/>
      <c r="DI3" s="357">
        <f>(DH3-DG3)/DG3</f>
        <v>-1</v>
      </c>
      <c r="DJ3" s="186">
        <v>2.09</v>
      </c>
      <c r="DK3" s="186">
        <v>2.2000000000000002</v>
      </c>
      <c r="DL3" s="186">
        <v>2.23</v>
      </c>
      <c r="DM3" s="186">
        <f>MIN(DJ3,DL3)</f>
        <v>2.09</v>
      </c>
      <c r="DN3" s="186">
        <v>2.11</v>
      </c>
      <c r="DO3" s="215">
        <v>2.23</v>
      </c>
      <c r="DP3" s="215">
        <f>MIN(DM3,DO3)</f>
        <v>2.09</v>
      </c>
      <c r="DQ3" s="186">
        <v>2.2000000000000002</v>
      </c>
      <c r="DR3" s="215">
        <f>MIN(DP3)</f>
        <v>2.09</v>
      </c>
      <c r="DS3" s="186">
        <v>2.2400000000000002</v>
      </c>
      <c r="DT3" s="215">
        <v>2.21</v>
      </c>
      <c r="DU3" s="56">
        <f>(MIN(DR3,DT3))</f>
        <v>2.09</v>
      </c>
      <c r="DV3" s="56">
        <v>2.21</v>
      </c>
      <c r="DW3" s="56">
        <f>(MIN(DU3,DV3))</f>
        <v>2.09</v>
      </c>
      <c r="DX3" s="56">
        <v>2.21</v>
      </c>
      <c r="DY3" s="56">
        <f>(MIN(DW3,DX3))</f>
        <v>2.09</v>
      </c>
      <c r="DZ3" s="56">
        <v>2.2400000000000002</v>
      </c>
      <c r="EA3" s="41">
        <v>2.12</v>
      </c>
      <c r="EB3" s="56">
        <f>MIN(DY3,EA3)</f>
        <v>2.09</v>
      </c>
      <c r="EC3" s="56"/>
      <c r="ED3" s="1031">
        <v>2.2669999999999999</v>
      </c>
      <c r="EE3" s="1031"/>
      <c r="EF3" s="1031">
        <f>MIN(ED3,EB3)</f>
        <v>2.09</v>
      </c>
      <c r="EG3" s="1031">
        <v>2.2650000000000001</v>
      </c>
      <c r="EH3" s="1031"/>
      <c r="EI3" s="1031">
        <f>MIN(EG3,EF3)</f>
        <v>2.09</v>
      </c>
      <c r="EJ3" s="56">
        <v>2.2200000000000002</v>
      </c>
      <c r="EK3" s="1031">
        <v>2.1</v>
      </c>
      <c r="EL3" s="56">
        <f>MIN(EI3,EK3)</f>
        <v>2.09</v>
      </c>
      <c r="EM3" s="56">
        <v>2.14</v>
      </c>
      <c r="EN3" s="41">
        <f>MIN(EL3,EM3)</f>
        <v>2.09</v>
      </c>
      <c r="EO3" s="41">
        <v>2.14</v>
      </c>
      <c r="EP3" s="41">
        <v>2.23</v>
      </c>
      <c r="EQ3" s="41">
        <f>MIN(EN3,EP3)</f>
        <v>2.09</v>
      </c>
      <c r="ER3" s="41">
        <v>2.13</v>
      </c>
      <c r="ES3" s="41">
        <f>MIN(EQ3,ER3)</f>
        <v>2.09</v>
      </c>
      <c r="ET3" s="41"/>
      <c r="EU3" s="357">
        <f>(ET3-ES3)/ES3</f>
        <v>-1</v>
      </c>
      <c r="EV3" s="186">
        <v>1.96</v>
      </c>
      <c r="EW3" s="186">
        <v>2.0699999999999998</v>
      </c>
      <c r="EX3" s="186">
        <v>2.06</v>
      </c>
      <c r="EY3" s="186">
        <f>MIN(EV3,EX3)</f>
        <v>1.96</v>
      </c>
      <c r="EZ3" s="186"/>
      <c r="FA3" s="186">
        <v>2.0299999999999998</v>
      </c>
      <c r="FB3" s="186">
        <f>MIN(EY3,FA3)</f>
        <v>1.96</v>
      </c>
      <c r="FC3" s="186"/>
      <c r="FD3" s="186">
        <v>2.02</v>
      </c>
      <c r="FE3" s="186">
        <f>MIN(FB3,FD3)</f>
        <v>1.96</v>
      </c>
      <c r="FF3" s="186">
        <v>1.8</v>
      </c>
      <c r="FG3" s="186">
        <v>1.99</v>
      </c>
      <c r="FH3" s="56">
        <f>(MIN(FE3,FG3))</f>
        <v>1.96</v>
      </c>
      <c r="FI3" s="186">
        <v>2.0299999999999998</v>
      </c>
      <c r="FJ3" s="56">
        <v>1.96</v>
      </c>
      <c r="FK3" s="56">
        <f>(MIN(FH3,FJ3))</f>
        <v>1.96</v>
      </c>
      <c r="FL3" s="56">
        <v>1.97</v>
      </c>
      <c r="FM3" s="56">
        <f>(MIN(FK3,FL3))</f>
        <v>1.96</v>
      </c>
      <c r="FN3" s="56">
        <v>2.032</v>
      </c>
      <c r="FO3" s="1031">
        <v>2.02</v>
      </c>
      <c r="FP3" s="56">
        <f>MIN(FM3,FO3)</f>
        <v>1.96</v>
      </c>
      <c r="FQ3" s="56">
        <v>2.12</v>
      </c>
      <c r="FR3" s="1031">
        <v>2.0699999999999998</v>
      </c>
      <c r="FS3" s="56">
        <f>MIN(FR3,FP3)</f>
        <v>1.96</v>
      </c>
      <c r="FT3" s="56"/>
      <c r="FU3" s="56">
        <v>2.04</v>
      </c>
      <c r="FV3" s="1031"/>
      <c r="FW3" s="1031">
        <v>2</v>
      </c>
      <c r="FX3" s="56">
        <f>MIN(FW3,FS3)</f>
        <v>1.96</v>
      </c>
      <c r="FY3" s="56">
        <v>1.98</v>
      </c>
      <c r="FZ3" s="1031">
        <v>2.0299999999999998</v>
      </c>
      <c r="GA3" s="1031"/>
      <c r="GB3" s="1031">
        <f>MIN(FX3,FZ3)</f>
        <v>1.96</v>
      </c>
      <c r="GC3" s="56">
        <v>2</v>
      </c>
      <c r="GD3" s="1031">
        <v>2.0299999999999998</v>
      </c>
      <c r="GE3" s="41">
        <f>MIN(GB3,GD3)</f>
        <v>1.96</v>
      </c>
      <c r="GF3" s="41">
        <v>2.0299999999999998</v>
      </c>
      <c r="GG3" s="41">
        <f>MIN(GE3,GF3)</f>
        <v>1.96</v>
      </c>
      <c r="GH3" s="41">
        <v>2.0219999999999998</v>
      </c>
      <c r="GI3" s="41">
        <v>2</v>
      </c>
      <c r="GJ3" s="132">
        <f>MIN(GG3,GI3)</f>
        <v>1.96</v>
      </c>
      <c r="GK3" s="61"/>
      <c r="GL3" s="33">
        <v>1.98</v>
      </c>
      <c r="GM3" s="41">
        <f>MIN(GL3,GJ3)</f>
        <v>1.96</v>
      </c>
      <c r="GN3" s="41">
        <v>2.12</v>
      </c>
      <c r="GO3" s="41">
        <f>MIN(GN3,GM3)</f>
        <v>1.96</v>
      </c>
      <c r="GP3" s="41">
        <v>2.0499999999999998</v>
      </c>
      <c r="GQ3" s="41"/>
      <c r="GR3" s="41">
        <f>MIN(GP3,GO3)</f>
        <v>1.96</v>
      </c>
      <c r="GS3" s="41"/>
      <c r="GT3" s="357">
        <f>(GS3-GR3)/GR3</f>
        <v>-1</v>
      </c>
      <c r="GU3" s="186">
        <v>2.08</v>
      </c>
      <c r="GV3" s="186">
        <v>2.21</v>
      </c>
      <c r="GW3" s="186">
        <v>2.2400000000000002</v>
      </c>
      <c r="GX3" s="186">
        <f>MIN(GU3,GW3)</f>
        <v>2.08</v>
      </c>
      <c r="GY3" s="186"/>
      <c r="GZ3" s="215">
        <v>2.11</v>
      </c>
      <c r="HA3" s="215">
        <f>MIN(GX3,GZ3)</f>
        <v>2.08</v>
      </c>
      <c r="HB3" s="215">
        <v>1.84</v>
      </c>
      <c r="HC3" s="215">
        <v>1.96</v>
      </c>
      <c r="HD3" s="215">
        <v>2.08</v>
      </c>
      <c r="HE3" s="215">
        <f>MIN(HA3,HD3)</f>
        <v>2.08</v>
      </c>
      <c r="HF3" s="215">
        <v>2.09</v>
      </c>
      <c r="HG3" s="56">
        <f>(MIN(HE3,HF3))</f>
        <v>2.08</v>
      </c>
      <c r="HH3" s="186">
        <v>2.09</v>
      </c>
      <c r="HI3" s="61"/>
      <c r="HJ3" s="56">
        <f>(MIN(HG3,HI3))</f>
        <v>2.08</v>
      </c>
      <c r="HK3" s="56">
        <v>2.09</v>
      </c>
      <c r="HL3" s="56">
        <f>(MIN(HJ3,HK3))</f>
        <v>2.08</v>
      </c>
      <c r="HM3" s="56">
        <v>2.11</v>
      </c>
      <c r="HN3" s="56">
        <f>(MIN(HL3,HM3))</f>
        <v>2.08</v>
      </c>
      <c r="HO3" s="56">
        <v>2.2000000000000002</v>
      </c>
      <c r="HP3" s="56">
        <v>2.2000000000000002</v>
      </c>
      <c r="HQ3" s="56">
        <v>2.2400000000000002</v>
      </c>
      <c r="HR3" s="1051">
        <v>2.25</v>
      </c>
      <c r="HS3" s="1051"/>
      <c r="HT3" s="56">
        <f>MIN(HN3,HR3)</f>
        <v>2.08</v>
      </c>
      <c r="HU3" s="56"/>
      <c r="HV3" s="884">
        <v>2.16</v>
      </c>
      <c r="HW3" s="56"/>
      <c r="HX3" s="1051">
        <v>2.17</v>
      </c>
      <c r="HY3" s="56">
        <f>MIN(HX3,HT3)</f>
        <v>2.08</v>
      </c>
      <c r="HZ3" s="1051"/>
      <c r="IA3" s="1051">
        <v>2.1</v>
      </c>
      <c r="IB3" s="56">
        <f>MIN(HY3,IA3)</f>
        <v>2.08</v>
      </c>
      <c r="IC3" s="56">
        <v>2.11</v>
      </c>
      <c r="ID3" s="56">
        <f>MIN(IB3,IC3)</f>
        <v>2.08</v>
      </c>
      <c r="IE3" s="56">
        <v>2.09</v>
      </c>
      <c r="IF3" s="1051">
        <v>2.14</v>
      </c>
      <c r="IG3" s="1051">
        <f>MIN(ID3,IF3)</f>
        <v>2.08</v>
      </c>
      <c r="IH3" s="1051">
        <v>2.11</v>
      </c>
      <c r="II3" s="1051">
        <v>2.09</v>
      </c>
      <c r="IJ3" s="1051">
        <f>MIN(IG3,II3)</f>
        <v>2.08</v>
      </c>
      <c r="IK3" s="33">
        <v>2.09</v>
      </c>
      <c r="IL3" s="33"/>
      <c r="IM3" s="1031">
        <f>MIN(IJ3,IK3)</f>
        <v>2.08</v>
      </c>
      <c r="IN3" s="1051">
        <v>2.09</v>
      </c>
      <c r="IO3" s="33">
        <v>2.09</v>
      </c>
      <c r="IP3" s="33"/>
      <c r="IQ3" s="1031">
        <f>MIN(IO3,IM3)</f>
        <v>2.08</v>
      </c>
      <c r="IR3" s="41"/>
      <c r="IS3" s="41">
        <v>2.1</v>
      </c>
      <c r="IT3" s="33">
        <v>2.11</v>
      </c>
      <c r="IU3" s="41">
        <f>MIN(IT3,IQ3)</f>
        <v>2.08</v>
      </c>
      <c r="IV3" s="41"/>
      <c r="IW3" s="41">
        <v>2.1</v>
      </c>
      <c r="IX3" s="33">
        <v>2.11</v>
      </c>
      <c r="IY3" s="1031">
        <f>MIN(IX3,IU3)</f>
        <v>2.08</v>
      </c>
      <c r="IZ3" s="33">
        <v>2.12</v>
      </c>
      <c r="JA3" s="41">
        <v>2.0499999999999998</v>
      </c>
      <c r="JB3" s="41">
        <f>MIN(JA3,IY3)</f>
        <v>2.0499999999999998</v>
      </c>
      <c r="JC3" s="33">
        <v>2.08</v>
      </c>
      <c r="JD3" s="41">
        <v>2.0499999999999998</v>
      </c>
      <c r="JE3" s="41">
        <f>MIN(JD3,JB3)</f>
        <v>2.0499999999999998</v>
      </c>
      <c r="JF3" s="1051">
        <v>2.09</v>
      </c>
      <c r="JG3" s="41">
        <f>MIN(JF3,JE3)</f>
        <v>2.0499999999999998</v>
      </c>
      <c r="JH3" s="33">
        <v>2.11</v>
      </c>
      <c r="JI3" s="357">
        <f>(JH3-JG3)/JG3</f>
        <v>2.9268292682926859E-2</v>
      </c>
      <c r="JJ3" s="215">
        <v>1.65</v>
      </c>
      <c r="JK3" s="215">
        <v>1.77</v>
      </c>
      <c r="JL3" s="56">
        <f>(MIN(JJ3,JK3))</f>
        <v>1.65</v>
      </c>
      <c r="JM3" s="56">
        <v>1.77</v>
      </c>
      <c r="JN3" s="56">
        <f>(MIN(JL3,JM3))</f>
        <v>1.65</v>
      </c>
      <c r="JO3" s="56">
        <v>1.79</v>
      </c>
      <c r="JP3" s="56">
        <v>1.79</v>
      </c>
      <c r="JQ3" s="56">
        <f>(MIN(JN3,JP3))</f>
        <v>1.65</v>
      </c>
      <c r="JR3" s="56">
        <v>1.65</v>
      </c>
      <c r="JS3" s="56">
        <v>1.77</v>
      </c>
      <c r="JT3" s="56">
        <f>MIN(JQ3,JS3)</f>
        <v>1.65</v>
      </c>
      <c r="JU3" s="56">
        <v>1.77</v>
      </c>
      <c r="JV3" s="56">
        <v>1.78</v>
      </c>
      <c r="JW3" s="1051"/>
      <c r="JX3" s="1051">
        <v>1.77</v>
      </c>
      <c r="JY3" s="884">
        <f>MIN(JX3,JT3)</f>
        <v>1.65</v>
      </c>
      <c r="JZ3" s="56">
        <v>1.79</v>
      </c>
      <c r="KA3" s="1051">
        <v>1.77</v>
      </c>
      <c r="KB3" s="56">
        <f>MIN(KA3,JY3)</f>
        <v>1.65</v>
      </c>
      <c r="KC3" s="1051">
        <v>1.74</v>
      </c>
      <c r="KD3" s="1051"/>
      <c r="KE3" s="1051">
        <v>1.75</v>
      </c>
      <c r="KF3" s="1051">
        <f>MIN(KB3,KE3)</f>
        <v>1.65</v>
      </c>
      <c r="KG3" s="1051">
        <v>1.68</v>
      </c>
      <c r="KH3" s="1051">
        <v>1.677</v>
      </c>
      <c r="KI3" s="1051">
        <f>MIN(KF3,KH3)</f>
        <v>1.65</v>
      </c>
      <c r="KJ3" s="1051">
        <v>1.73</v>
      </c>
      <c r="KK3" s="1051">
        <v>1.69</v>
      </c>
      <c r="KL3" s="1051">
        <f>MIN(KI3,KK3)</f>
        <v>1.65</v>
      </c>
      <c r="KM3" s="1051">
        <v>1.68</v>
      </c>
      <c r="KN3" s="1051"/>
      <c r="KO3" s="33">
        <v>1.79</v>
      </c>
      <c r="KP3" s="1031">
        <f>MIN(KL3,KO3)</f>
        <v>1.65</v>
      </c>
      <c r="KQ3" s="33">
        <v>1.79</v>
      </c>
      <c r="KR3" s="33"/>
      <c r="KS3" s="41">
        <f>MIN(KQ3,KP3)</f>
        <v>1.65</v>
      </c>
      <c r="KT3" s="41"/>
      <c r="KU3" s="41">
        <v>1.79</v>
      </c>
      <c r="KV3" s="33">
        <v>1.76</v>
      </c>
      <c r="KW3" s="41">
        <f>MIN(KV3,KS3)</f>
        <v>1.65</v>
      </c>
      <c r="KX3" s="41"/>
      <c r="KY3" s="41">
        <v>1.79</v>
      </c>
      <c r="KZ3" s="33">
        <v>1.76</v>
      </c>
      <c r="LA3" s="33"/>
      <c r="LB3" s="1031">
        <f>MIN(KZ3,KW3)</f>
        <v>1.65</v>
      </c>
      <c r="LC3" s="1031">
        <v>1.79</v>
      </c>
      <c r="LD3" s="1031">
        <f>MIN(LB3,LC3)</f>
        <v>1.65</v>
      </c>
      <c r="LE3" s="1031">
        <v>1.79</v>
      </c>
      <c r="LF3" s="1031">
        <f>MIN(LE3,LD3)</f>
        <v>1.65</v>
      </c>
      <c r="LG3" s="1051">
        <v>1.79</v>
      </c>
      <c r="LH3" s="1031">
        <f>MIN(LG3,LF3)</f>
        <v>1.65</v>
      </c>
      <c r="LI3" s="33">
        <v>1.79</v>
      </c>
      <c r="LJ3" s="357">
        <f>(LI3-LH3)/LH3</f>
        <v>8.4848484848484923E-2</v>
      </c>
      <c r="LK3" s="186">
        <v>2.3210000000000002</v>
      </c>
      <c r="LL3" s="186">
        <v>2.11</v>
      </c>
      <c r="LM3" s="61">
        <v>2.09</v>
      </c>
      <c r="LN3" s="884">
        <f>(MIN(LK3,LM3))</f>
        <v>2.09</v>
      </c>
      <c r="LO3" s="1044">
        <v>2.0699999999999998</v>
      </c>
      <c r="LP3" s="884">
        <f>MIN(LN3,LO3)</f>
        <v>2.0699999999999998</v>
      </c>
      <c r="LQ3" s="61">
        <v>2.08</v>
      </c>
      <c r="LR3" s="56">
        <f>(MIN(LP3,LQ3))</f>
        <v>2.0699999999999998</v>
      </c>
      <c r="LS3" s="56">
        <f>(MIN(LR3,LR3))</f>
        <v>2.0699999999999998</v>
      </c>
      <c r="LT3" s="41">
        <v>2.08</v>
      </c>
      <c r="LU3" s="56">
        <f>(MIN(LS3,LT3))</f>
        <v>2.0699999999999998</v>
      </c>
      <c r="LV3" s="41">
        <v>2.09</v>
      </c>
      <c r="LW3" s="41">
        <v>2.08</v>
      </c>
      <c r="LX3" s="1051">
        <v>2.08</v>
      </c>
      <c r="LY3" s="1051"/>
      <c r="LZ3" s="1051">
        <f>MIN(LU3,LX3)</f>
        <v>2.0699999999999998</v>
      </c>
      <c r="MA3" s="41">
        <v>2.1</v>
      </c>
      <c r="MB3" s="41">
        <v>2.0699999999999998</v>
      </c>
      <c r="MC3" s="1051"/>
      <c r="MD3" s="1051">
        <v>2.0699999999999998</v>
      </c>
      <c r="ME3" s="41">
        <f>MIN(MD3,LZ3)</f>
        <v>2.0699999999999998</v>
      </c>
      <c r="MF3" s="41"/>
      <c r="MG3" s="41"/>
      <c r="MH3" s="1051">
        <v>2.06</v>
      </c>
      <c r="MI3" s="1051">
        <v>2.06</v>
      </c>
      <c r="MJ3" s="41">
        <f>MIN(MH3,ME3)</f>
        <v>2.06</v>
      </c>
      <c r="MK3" s="1051">
        <v>2.0499999999999998</v>
      </c>
      <c r="ML3" s="1051">
        <v>2.06</v>
      </c>
      <c r="MM3" s="1051">
        <f>MIN(MJ3,MK3)</f>
        <v>2.0499999999999998</v>
      </c>
      <c r="MN3" s="1051">
        <v>2.08</v>
      </c>
      <c r="MO3" s="1051">
        <v>2.12</v>
      </c>
      <c r="MP3" s="1051">
        <v>2.13</v>
      </c>
      <c r="MQ3" s="1051">
        <f>MIN(MM3,MO3)</f>
        <v>2.0499999999999998</v>
      </c>
      <c r="MR3" s="1051">
        <v>2.1</v>
      </c>
      <c r="MS3" s="1051">
        <v>2.11</v>
      </c>
      <c r="MT3" s="1051">
        <v>2.0699999999999998</v>
      </c>
      <c r="MU3" s="1051">
        <v>2.09</v>
      </c>
      <c r="MV3" s="1051">
        <f>MIN(MQ3,MT3)</f>
        <v>2.0499999999999998</v>
      </c>
      <c r="MW3" s="1051"/>
      <c r="MX3" s="1051">
        <v>2.08</v>
      </c>
      <c r="MY3" s="1051"/>
      <c r="MZ3" s="33">
        <v>2.06</v>
      </c>
      <c r="NA3" s="33">
        <v>2.0699999999999998</v>
      </c>
      <c r="NB3" s="33"/>
      <c r="NC3" s="33"/>
      <c r="ND3" s="1031">
        <f>MIN(MV3,MZ3)</f>
        <v>2.0499999999999998</v>
      </c>
      <c r="NE3" s="1031">
        <v>2.0799999999999996</v>
      </c>
      <c r="NF3" s="33">
        <v>2.0499999999999998</v>
      </c>
      <c r="NG3" s="1031">
        <f>MIN(NE3,ND3)</f>
        <v>2.0499999999999998</v>
      </c>
      <c r="NH3" s="1031">
        <v>2.0449999999999999</v>
      </c>
      <c r="NI3" s="33">
        <v>2.04</v>
      </c>
      <c r="NJ3" s="1031">
        <f>MIN(NG3,NH3)</f>
        <v>2.0449999999999999</v>
      </c>
      <c r="NK3" s="33"/>
      <c r="NL3" s="33">
        <v>2.06</v>
      </c>
      <c r="NM3" s="33"/>
      <c r="NN3" s="33">
        <v>2.06</v>
      </c>
      <c r="NO3" s="33">
        <v>2.04</v>
      </c>
      <c r="NP3" s="41">
        <f>MIN(NO3,NJ3)</f>
        <v>2.04</v>
      </c>
      <c r="NQ3" s="33">
        <v>2.06</v>
      </c>
      <c r="NR3" s="33"/>
      <c r="NS3" s="33">
        <v>2.04</v>
      </c>
      <c r="NT3" s="41">
        <f>MIN(NS3,NP3)</f>
        <v>2.04</v>
      </c>
      <c r="NU3" s="33">
        <v>2.0749999999999997</v>
      </c>
      <c r="NV3" s="33">
        <v>2.0499999999999998</v>
      </c>
      <c r="NW3" s="33">
        <v>2.06</v>
      </c>
      <c r="NX3" s="1031">
        <f>MIN(NW3,NT3)</f>
        <v>2.04</v>
      </c>
      <c r="NY3" s="33">
        <v>2.06</v>
      </c>
      <c r="NZ3" s="1031">
        <f>MIN(NY3,NX3)</f>
        <v>2.04</v>
      </c>
      <c r="OA3" s="33"/>
      <c r="OB3" s="33">
        <v>2.0699999999999998</v>
      </c>
      <c r="OC3" s="56">
        <v>2.0699999999999998</v>
      </c>
      <c r="OD3" s="1031">
        <f>MIN(OC3,NZ3)</f>
        <v>2.04</v>
      </c>
      <c r="OE3" s="1031"/>
      <c r="OF3" s="1031">
        <v>2.0499999999999998</v>
      </c>
      <c r="OG3" s="1051">
        <v>2.0699999999999998</v>
      </c>
      <c r="OH3" s="56">
        <f>MIN(OG3,OD3)</f>
        <v>2.04</v>
      </c>
      <c r="OI3" s="1051"/>
      <c r="OJ3" s="1051"/>
      <c r="OK3" s="357">
        <f>(OI3-OH3)/OH3</f>
        <v>-1</v>
      </c>
      <c r="OL3" s="357">
        <f>(OJ3-OH3)/OH3</f>
        <v>-1</v>
      </c>
      <c r="OM3" s="371">
        <v>1.69</v>
      </c>
      <c r="ON3" s="1052">
        <v>1.71</v>
      </c>
      <c r="OO3" s="1051">
        <v>1.83</v>
      </c>
      <c r="OP3" s="1051">
        <f>MIN(OM3,OO3)</f>
        <v>1.69</v>
      </c>
      <c r="OQ3" s="1051">
        <v>1.71</v>
      </c>
      <c r="OR3" s="33">
        <v>1.7</v>
      </c>
      <c r="OS3" s="61"/>
      <c r="OT3" s="1031">
        <f>MIN(OR3,OP3)</f>
        <v>1.69</v>
      </c>
      <c r="OU3" s="1051">
        <v>1.7</v>
      </c>
      <c r="OV3" s="41">
        <f>MIN(OU3,OT3)</f>
        <v>1.69</v>
      </c>
      <c r="OW3" s="1051">
        <v>1.7</v>
      </c>
      <c r="OX3" s="884"/>
      <c r="OY3" s="56">
        <f>MIN(OW3,OV3)</f>
        <v>1.69</v>
      </c>
      <c r="OZ3" s="1051">
        <v>1.71</v>
      </c>
      <c r="PA3" s="1051"/>
      <c r="PB3" s="1051">
        <f>MIN(OZ3,OY3)</f>
        <v>1.69</v>
      </c>
      <c r="PC3" s="56">
        <v>1.75</v>
      </c>
      <c r="PD3" s="1051">
        <v>1.69</v>
      </c>
      <c r="PE3" s="1051">
        <f>MIN(PD3,PB3)</f>
        <v>1.69</v>
      </c>
      <c r="PF3" s="1051">
        <v>1.72</v>
      </c>
      <c r="PG3" s="1051">
        <f>MIN(PF3,PE3)</f>
        <v>1.69</v>
      </c>
      <c r="PH3" s="1051">
        <v>1.69</v>
      </c>
      <c r="PI3" s="1051">
        <f>MIN(PH3,PG3)</f>
        <v>1.69</v>
      </c>
      <c r="PJ3" s="1051"/>
      <c r="PK3" s="357">
        <f>(PJ3-PI3)/PI3</f>
        <v>-1</v>
      </c>
      <c r="PL3" s="1052">
        <v>1.61</v>
      </c>
      <c r="PM3" s="1052">
        <v>1.65</v>
      </c>
      <c r="PN3" s="1052"/>
      <c r="PO3" s="1052">
        <f>MIN(PL3,PM3)</f>
        <v>1.61</v>
      </c>
      <c r="PP3" s="1052">
        <v>1.65</v>
      </c>
      <c r="PQ3" s="1052"/>
      <c r="PR3" s="1052">
        <f>MIN(PP3,PO3)</f>
        <v>1.61</v>
      </c>
      <c r="PS3" s="1052">
        <v>1.65</v>
      </c>
      <c r="PT3" s="41">
        <f>MIN(PS3,PR3)</f>
        <v>1.61</v>
      </c>
      <c r="PU3" s="1052">
        <v>1.65</v>
      </c>
      <c r="PV3" s="1052">
        <v>1.67</v>
      </c>
      <c r="PW3" s="884">
        <f>MIN(PV3,PT3)</f>
        <v>1.61</v>
      </c>
      <c r="PX3" s="188">
        <v>1.67</v>
      </c>
      <c r="PY3" s="371"/>
      <c r="PZ3" s="1051">
        <f>MIN(PX3,PW3)</f>
        <v>1.61</v>
      </c>
      <c r="QA3" s="1051">
        <v>1.71</v>
      </c>
      <c r="QB3" s="1051">
        <f>MIN(QA3,PZ3)</f>
        <v>1.61</v>
      </c>
      <c r="QC3" s="1051">
        <v>1.67</v>
      </c>
      <c r="QD3" s="1051">
        <f>MIN(QC3,QB3)</f>
        <v>1.61</v>
      </c>
      <c r="QE3" s="1051">
        <v>1.65</v>
      </c>
      <c r="QF3" s="1051">
        <v>1.67</v>
      </c>
      <c r="QG3" s="1051">
        <f>MIN(QF3,QD3)</f>
        <v>1.61</v>
      </c>
      <c r="QH3" s="1051"/>
      <c r="QI3" s="357">
        <f>(QH3-QG3)/QG3</f>
        <v>-1</v>
      </c>
      <c r="QJ3" s="56">
        <v>2.0499999999999998</v>
      </c>
      <c r="QK3" s="1051">
        <v>2.11</v>
      </c>
      <c r="QL3" s="1051"/>
      <c r="QM3" s="1051">
        <f>MIN(QK3,QJ3)</f>
        <v>2.0499999999999998</v>
      </c>
      <c r="QN3" s="1052">
        <v>2.0699999999999998</v>
      </c>
      <c r="QO3" s="1051">
        <f>MIN(QN3,QM3)</f>
        <v>2.0499999999999998</v>
      </c>
      <c r="QP3" s="1052">
        <v>2.0649999999999999</v>
      </c>
      <c r="QQ3" s="41">
        <f>MIN(QP3,QO3)</f>
        <v>2.0499999999999998</v>
      </c>
      <c r="QR3" s="1052"/>
      <c r="QS3" s="1052">
        <v>2.06</v>
      </c>
      <c r="QT3" s="1051">
        <f>MIN(QS3,QQ3)</f>
        <v>2.0499999999999998</v>
      </c>
      <c r="QU3" s="1051">
        <v>2.0539999999999998</v>
      </c>
      <c r="QV3" s="884"/>
      <c r="QW3" s="56">
        <f>MIN(QU3,QT3)</f>
        <v>2.0499999999999998</v>
      </c>
      <c r="QX3" s="1051">
        <v>2.06</v>
      </c>
      <c r="QY3" s="1051">
        <f>MIN(QX3,QW3)</f>
        <v>2.0499999999999998</v>
      </c>
      <c r="QZ3" s="1051">
        <v>2.0699999999999998</v>
      </c>
      <c r="RA3" s="1051">
        <v>2.06</v>
      </c>
      <c r="RB3" s="1051">
        <f>MIN(RA3,QY3)</f>
        <v>2.0499999999999998</v>
      </c>
      <c r="RC3" s="1051">
        <v>2.0699999999999998</v>
      </c>
      <c r="RD3" s="1051">
        <v>2.06</v>
      </c>
      <c r="RE3" s="1051">
        <f>MIN(RD3,RB3)</f>
        <v>2.0499999999999998</v>
      </c>
      <c r="RF3" s="1051"/>
      <c r="RG3" s="357">
        <f>(RF3-RE3)/RE3</f>
        <v>-1</v>
      </c>
      <c r="RH3" s="1051">
        <v>1.84</v>
      </c>
      <c r="RI3" s="1051">
        <v>1.88</v>
      </c>
      <c r="RJ3" s="1051">
        <f>RH3</f>
        <v>1.84</v>
      </c>
      <c r="RK3" s="1051">
        <v>1.88</v>
      </c>
      <c r="RL3" s="41">
        <f>MIN(RK3,RJ3)</f>
        <v>1.84</v>
      </c>
      <c r="RM3" s="1051">
        <v>1.87</v>
      </c>
      <c r="RN3" s="1051"/>
      <c r="RO3" s="1051">
        <v>1.9</v>
      </c>
      <c r="RP3" s="1051">
        <f>MIN(RO3,RL3)</f>
        <v>1.84</v>
      </c>
      <c r="RQ3" s="1051">
        <v>1.9</v>
      </c>
      <c r="RR3" s="1051"/>
      <c r="RS3" s="1051">
        <f>MIN(RQ3,RP3)</f>
        <v>1.84</v>
      </c>
      <c r="RT3" s="1051"/>
      <c r="RU3" s="1051">
        <v>1.94</v>
      </c>
      <c r="RV3" s="1051">
        <f>MIN(RU3,RS3)</f>
        <v>1.84</v>
      </c>
      <c r="RW3" s="371">
        <v>1.85</v>
      </c>
      <c r="RX3" s="1051">
        <f>MIN(RW3,RV3)</f>
        <v>1.84</v>
      </c>
      <c r="RY3" s="1052">
        <v>1.91</v>
      </c>
      <c r="RZ3" s="371">
        <v>1.85</v>
      </c>
      <c r="SA3" s="1051">
        <f>MIN(RZ3,RX3)</f>
        <v>1.84</v>
      </c>
      <c r="SB3" s="1051">
        <v>1.88</v>
      </c>
      <c r="SC3" s="357">
        <f>(SB3-SA3)/SA3</f>
        <v>2.1739130434782507E-2</v>
      </c>
      <c r="SD3" s="1052">
        <v>1.52</v>
      </c>
      <c r="SE3" s="1052">
        <f>SD3</f>
        <v>1.52</v>
      </c>
      <c r="SF3" s="1052">
        <v>1.31</v>
      </c>
      <c r="SG3" s="1052">
        <v>1.52</v>
      </c>
      <c r="SH3" s="1042">
        <f>SG3</f>
        <v>1.52</v>
      </c>
      <c r="SI3" s="1042"/>
      <c r="SJ3" s="357">
        <f>(SI3-SH3)/SH3</f>
        <v>-1</v>
      </c>
      <c r="SK3" s="1052">
        <v>1.81</v>
      </c>
      <c r="SL3" s="1052">
        <f t="shared" ref="SL3:SM39" si="2">SK3</f>
        <v>1.81</v>
      </c>
      <c r="SM3" s="1052">
        <v>1.65</v>
      </c>
      <c r="SN3" s="1052">
        <v>1.81</v>
      </c>
      <c r="SO3" s="56">
        <f>SN3</f>
        <v>1.81</v>
      </c>
      <c r="SP3" s="1051"/>
      <c r="SQ3" s="357">
        <f>(SP3-SO3)/SO3</f>
        <v>-1</v>
      </c>
      <c r="SR3" s="1052">
        <v>1.44</v>
      </c>
      <c r="SS3" s="1052">
        <f t="shared" ref="SS3:SS39" si="3">SR3</f>
        <v>1.44</v>
      </c>
      <c r="ST3" s="1052"/>
      <c r="SU3" s="1229">
        <f t="shared" ref="SU3:SU39" si="4">(ST3-SS3)/SS3</f>
        <v>-1</v>
      </c>
      <c r="SV3" s="61"/>
      <c r="SW3" s="33"/>
    </row>
    <row r="4" spans="1:517" ht="15" thickBot="1" x14ac:dyDescent="0.4">
      <c r="A4" s="10">
        <v>2</v>
      </c>
      <c r="B4" s="77" t="s">
        <v>18</v>
      </c>
      <c r="C4" s="47" t="s">
        <v>1254</v>
      </c>
      <c r="D4" s="923" t="s">
        <v>3300</v>
      </c>
      <c r="E4" s="923" t="s">
        <v>3301</v>
      </c>
      <c r="F4" s="925" t="s">
        <v>3302</v>
      </c>
      <c r="G4" s="925" t="s">
        <v>3303</v>
      </c>
      <c r="H4" s="4">
        <v>87.77</v>
      </c>
      <c r="I4" s="10">
        <v>122.5</v>
      </c>
      <c r="J4" s="10">
        <v>124.51</v>
      </c>
      <c r="K4" s="12">
        <f t="shared" ref="K4:K12" si="5">MIN(H4,J4)</f>
        <v>87.77</v>
      </c>
      <c r="L4" s="10"/>
      <c r="M4" s="10">
        <v>87.77</v>
      </c>
      <c r="N4" s="4">
        <v>125.89</v>
      </c>
      <c r="O4" s="10">
        <v>124.18</v>
      </c>
      <c r="P4" s="10">
        <f>MIN(M4,O4)</f>
        <v>87.77</v>
      </c>
      <c r="Q4" s="102">
        <v>121.765</v>
      </c>
      <c r="R4" s="12">
        <v>123.767</v>
      </c>
      <c r="S4" s="52">
        <f t="shared" si="0"/>
        <v>87.77</v>
      </c>
      <c r="T4" s="52">
        <v>129.36000000000001</v>
      </c>
      <c r="U4" s="52"/>
      <c r="V4" s="52"/>
      <c r="W4" s="6">
        <f t="shared" si="1"/>
        <v>0.47385211347840972</v>
      </c>
      <c r="X4" s="102">
        <v>84</v>
      </c>
      <c r="Y4" s="4">
        <v>124.21</v>
      </c>
      <c r="Z4" s="4">
        <v>120.69</v>
      </c>
      <c r="AA4" s="4">
        <f t="shared" ref="AA4:AA12" si="6">MIN(X4,Z4)</f>
        <v>84</v>
      </c>
      <c r="AB4" s="4">
        <v>119.76</v>
      </c>
      <c r="AC4" s="4">
        <v>84</v>
      </c>
      <c r="AD4" s="4">
        <v>115.4</v>
      </c>
      <c r="AE4" s="4">
        <v>119.19</v>
      </c>
      <c r="AF4" s="4">
        <f t="shared" ref="AF4:AF12" si="7">MIN(AC4,AE4)</f>
        <v>84</v>
      </c>
      <c r="AG4" s="4">
        <v>121.43</v>
      </c>
      <c r="AH4" s="32">
        <f>(MIN(AF4,AG4))</f>
        <v>84</v>
      </c>
      <c r="AI4" s="10">
        <v>124.92</v>
      </c>
      <c r="AJ4" s="885">
        <f>(AI4-AH4)/AH4</f>
        <v>0.48714285714285716</v>
      </c>
      <c r="AK4" s="102">
        <v>84</v>
      </c>
      <c r="AL4" s="4">
        <v>130.86000000000001</v>
      </c>
      <c r="AM4" s="4">
        <v>131.84</v>
      </c>
      <c r="AN4" s="4">
        <f t="shared" ref="AN4:AN15" si="8">MIN(AK4,AM4)</f>
        <v>84</v>
      </c>
      <c r="AP4" s="4">
        <v>130.24</v>
      </c>
      <c r="AQ4" s="4">
        <f t="shared" ref="AQ4:AQ39" si="9">MIN(AN4,AP4)</f>
        <v>84</v>
      </c>
      <c r="AR4" s="4">
        <v>127.35</v>
      </c>
      <c r="AS4" s="4">
        <v>130.82</v>
      </c>
      <c r="AT4" s="4">
        <f t="shared" ref="AT4:AT39" si="10">MIN(AQ4,AS4)</f>
        <v>84</v>
      </c>
      <c r="AU4" s="4">
        <v>128.48400000000001</v>
      </c>
      <c r="AV4" s="52">
        <f t="shared" ref="AV4:AV39" si="11">(MIN(AT4,AU4))</f>
        <v>84</v>
      </c>
      <c r="AW4" s="4">
        <v>128.21</v>
      </c>
      <c r="AX4" s="10"/>
      <c r="AY4" s="47">
        <v>127.11</v>
      </c>
      <c r="AZ4" s="47"/>
      <c r="BA4" s="6">
        <f t="shared" ref="BA4:BA39" si="12">(AY4-AV4)/AV4</f>
        <v>0.51321428571428573</v>
      </c>
      <c r="BB4" s="102">
        <v>84</v>
      </c>
      <c r="BC4" s="4">
        <v>117.62</v>
      </c>
      <c r="BD4" s="4">
        <v>118.62</v>
      </c>
      <c r="BE4" s="4">
        <f t="shared" ref="BE4:BE12" si="13">MIN(BB4,BD4)</f>
        <v>84</v>
      </c>
      <c r="BF4" s="4">
        <v>116.95</v>
      </c>
      <c r="BG4" s="4">
        <v>84</v>
      </c>
      <c r="BH4" s="4">
        <v>117.58</v>
      </c>
      <c r="BI4" s="4">
        <v>116.01</v>
      </c>
      <c r="BJ4" s="4">
        <f t="shared" ref="BJ4:BJ15" si="14">MIN(BG4,BI4)</f>
        <v>84</v>
      </c>
      <c r="BK4" s="4">
        <v>119.988</v>
      </c>
      <c r="BL4" s="32">
        <f t="shared" ref="BL4:BL39" si="15">(MIN(BJ4,BK4))</f>
        <v>84</v>
      </c>
      <c r="BM4" s="12">
        <v>117.13</v>
      </c>
      <c r="BN4" s="52">
        <f t="shared" ref="BN4:BN39" si="16">(MIN(BL4,BM4))</f>
        <v>84</v>
      </c>
      <c r="BO4" s="4">
        <v>120.8</v>
      </c>
      <c r="BP4" s="52">
        <v>113.97</v>
      </c>
      <c r="BQ4" s="52">
        <f t="shared" ref="BQ4:BQ39" si="17">(MIN(BN4:BP4))</f>
        <v>84</v>
      </c>
      <c r="BR4" s="52"/>
      <c r="BS4" s="6">
        <f t="shared" ref="BS4:BS39" si="18">(BR4-BQ4)/BQ4</f>
        <v>-1</v>
      </c>
      <c r="BT4" s="102">
        <v>84</v>
      </c>
      <c r="BU4" s="4">
        <v>149.49</v>
      </c>
      <c r="BV4" s="4">
        <v>147.49</v>
      </c>
      <c r="BW4" s="102">
        <f t="shared" ref="BW4:BW12" si="19">MIN(BT4,BV4)</f>
        <v>84</v>
      </c>
      <c r="BX4" s="4">
        <v>140.88</v>
      </c>
      <c r="BY4" s="4">
        <v>84</v>
      </c>
      <c r="BZ4" s="4">
        <v>144.87</v>
      </c>
      <c r="CA4" s="4">
        <f t="shared" ref="CA4:CA15" si="20">MIN(BY4)</f>
        <v>84</v>
      </c>
      <c r="CB4" s="4">
        <v>146.49199999999999</v>
      </c>
      <c r="CC4" s="52">
        <f t="shared" ref="CC4:CC39" si="21">(MIN(CA4,CB4))</f>
        <v>84</v>
      </c>
      <c r="CD4" s="4">
        <v>152.87</v>
      </c>
      <c r="CE4" s="10"/>
      <c r="CF4" s="10">
        <v>149.88</v>
      </c>
      <c r="CG4" s="52">
        <f t="shared" ref="CG4:CG39" si="22">(MIN(CC4:CF4))</f>
        <v>84</v>
      </c>
      <c r="CH4" s="10">
        <v>155.34</v>
      </c>
      <c r="CI4" s="10">
        <v>143.41</v>
      </c>
      <c r="CJ4" s="10">
        <f t="shared" ref="CJ4:CJ39" si="23">(MIN(CG4,CI4))</f>
        <v>84</v>
      </c>
      <c r="CK4" s="10">
        <v>141.21</v>
      </c>
      <c r="CL4" s="10">
        <f t="shared" ref="CL4:CL39" si="24">(MIN(CJ4,CK4))</f>
        <v>84</v>
      </c>
      <c r="CM4" s="10">
        <v>149.47999999999999</v>
      </c>
      <c r="CN4" s="1049"/>
      <c r="CO4" s="1049">
        <v>149.66</v>
      </c>
      <c r="CP4" s="10">
        <f t="shared" ref="CP4:CP27" si="25">MIN(CL4,CO4)</f>
        <v>84</v>
      </c>
      <c r="CQ4" s="10"/>
      <c r="CR4" s="1049"/>
      <c r="CS4" s="1049">
        <v>148.52000000000001</v>
      </c>
      <c r="CT4" s="1049">
        <f t="shared" ref="CT4:CT27" si="26">MIN(CS4,CP4)</f>
        <v>84</v>
      </c>
      <c r="CU4" s="10"/>
      <c r="CV4" s="1049">
        <v>154.97999999999999</v>
      </c>
      <c r="CW4" s="10">
        <f t="shared" ref="CW4:CW39" si="27">MIN(CV4,CT4)</f>
        <v>84</v>
      </c>
      <c r="CX4" s="10">
        <v>144.52000000000001</v>
      </c>
      <c r="CY4" s="10">
        <f t="shared" ref="CY4:CY39" si="28">MIN(CW4,CX4)</f>
        <v>84</v>
      </c>
      <c r="CZ4" s="47">
        <v>150.8082</v>
      </c>
      <c r="DA4" s="14">
        <v>149.65</v>
      </c>
      <c r="DB4" s="47">
        <f t="shared" ref="DB4:DB39" si="29">MIN(CY4,DA4)</f>
        <v>84</v>
      </c>
      <c r="DC4" s="14">
        <v>159.5</v>
      </c>
      <c r="DD4" s="47">
        <f t="shared" ref="DD4:DD39" si="30">MIN(DB4,DC4)</f>
        <v>84</v>
      </c>
      <c r="DE4" s="47">
        <v>143.80000000000001</v>
      </c>
      <c r="DF4" s="14">
        <v>157.44999999999999</v>
      </c>
      <c r="DG4" s="14">
        <f t="shared" ref="DG4:DG39" si="31">MIN(DD4,DF4)</f>
        <v>84</v>
      </c>
      <c r="DH4" s="14"/>
      <c r="DI4" s="6">
        <f t="shared" ref="DI4:DI39" si="32">(DH4-DG4)/DG4</f>
        <v>-1</v>
      </c>
      <c r="DJ4" s="102">
        <v>84</v>
      </c>
      <c r="DK4" s="4">
        <v>139.97</v>
      </c>
      <c r="DL4" s="4">
        <v>137.07</v>
      </c>
      <c r="DM4" s="4">
        <f t="shared" ref="DM4:DM12" si="33">MIN(DJ4,DL4)</f>
        <v>84</v>
      </c>
      <c r="DN4" s="4">
        <v>139.41999999999999</v>
      </c>
      <c r="DO4" s="102">
        <v>130.07</v>
      </c>
      <c r="DP4" s="4">
        <f t="shared" ref="DP4:DP39" si="34">MIN(DM4,DO4)</f>
        <v>84</v>
      </c>
      <c r="DQ4" s="4">
        <v>137.33000000000001</v>
      </c>
      <c r="DR4" s="4">
        <f t="shared" ref="DR4:DR15" si="35">MIN(DP4)</f>
        <v>84</v>
      </c>
      <c r="DS4" s="4">
        <v>139.01</v>
      </c>
      <c r="DT4" s="102">
        <v>144.97999999999999</v>
      </c>
      <c r="DU4" s="52">
        <f t="shared" ref="DU4:DU39" si="36">(MIN(DR4,DT4))</f>
        <v>84</v>
      </c>
      <c r="DV4" s="52">
        <v>155.97999999999999</v>
      </c>
      <c r="DW4" s="52">
        <f t="shared" ref="DW4:DW39" si="37">(MIN(DU4,DV4))</f>
        <v>84</v>
      </c>
      <c r="DX4" s="52">
        <v>155.97999999999999</v>
      </c>
      <c r="DY4" s="52">
        <f t="shared" ref="DY4:DY39" si="38">(MIN(DW4,DX4))</f>
        <v>84</v>
      </c>
      <c r="DZ4" s="52">
        <v>142.785</v>
      </c>
      <c r="EA4" s="47">
        <v>142.97</v>
      </c>
      <c r="EB4" s="52">
        <f t="shared" ref="EB4:EB39" si="39">MIN(DY4,EA4)</f>
        <v>84</v>
      </c>
      <c r="EC4" s="52"/>
      <c r="ED4" s="77">
        <v>143.03</v>
      </c>
      <c r="EE4" s="77"/>
      <c r="EF4" s="77">
        <f t="shared" ref="EF4:EF26" si="40">MIN(ED4,EB4)</f>
        <v>84</v>
      </c>
      <c r="EG4" s="77">
        <v>144.27000000000001</v>
      </c>
      <c r="EH4" s="77"/>
      <c r="EI4" s="77">
        <f t="shared" ref="EI4:EI27" si="41">MIN(EG4,EF4)</f>
        <v>84</v>
      </c>
      <c r="EJ4" s="52">
        <v>145.76439999999999</v>
      </c>
      <c r="EK4" s="77">
        <v>143.5</v>
      </c>
      <c r="EL4" s="52">
        <f t="shared" ref="EL4:EL39" si="42">MIN(EI4,EK4)</f>
        <v>84</v>
      </c>
      <c r="EM4" s="52">
        <v>146.47</v>
      </c>
      <c r="EN4" s="47">
        <f t="shared" ref="EN4:EN39" si="43">MIN(EL4,EM4)</f>
        <v>84</v>
      </c>
      <c r="EO4" s="47">
        <v>155.34</v>
      </c>
      <c r="EP4" s="47">
        <v>155.77000000000001</v>
      </c>
      <c r="EQ4" s="47">
        <f t="shared" ref="EQ4:EQ39" si="44">MIN(EN4,EP4)</f>
        <v>84</v>
      </c>
      <c r="ER4" s="47">
        <v>153.22999999999999</v>
      </c>
      <c r="ES4" s="47">
        <f t="shared" ref="ES4:ES39" si="45">MIN(EQ4,ER4)</f>
        <v>84</v>
      </c>
      <c r="ET4" s="47"/>
      <c r="EU4" s="6">
        <f t="shared" ref="EU4:EU39" si="46">(ET4-ES4)/ES4</f>
        <v>-1</v>
      </c>
      <c r="EV4" s="4">
        <v>95.12</v>
      </c>
      <c r="EW4" s="4">
        <v>103.11</v>
      </c>
      <c r="EX4" s="4">
        <v>102.96</v>
      </c>
      <c r="EY4" s="4">
        <f t="shared" ref="EY4:EY12" si="47">MIN(EV4,EX4)</f>
        <v>95.12</v>
      </c>
      <c r="EZ4" s="4"/>
      <c r="FA4" s="4">
        <v>103.19</v>
      </c>
      <c r="FB4" s="4">
        <f t="shared" ref="FB4:FB39" si="48">MIN(EY4,FA4)</f>
        <v>95.12</v>
      </c>
      <c r="FC4" s="4"/>
      <c r="FD4" s="4">
        <v>103.16</v>
      </c>
      <c r="FE4" s="4">
        <f t="shared" ref="FE4:FE15" si="49">MIN(FB4,FD4)</f>
        <v>95.12</v>
      </c>
      <c r="FF4" s="4">
        <v>103.15</v>
      </c>
      <c r="FG4" s="4">
        <v>102.98</v>
      </c>
      <c r="FH4" s="52">
        <f t="shared" ref="FH4:FH39" si="50">(MIN(FE4,FG4))</f>
        <v>95.12</v>
      </c>
      <c r="FI4" s="4">
        <v>103.2</v>
      </c>
      <c r="FJ4" s="52">
        <v>103.1</v>
      </c>
      <c r="FK4" s="52">
        <f t="shared" ref="FK4:FK39" si="51">(MIN(FH4,FJ4))</f>
        <v>95.12</v>
      </c>
      <c r="FL4" s="52">
        <v>102.11</v>
      </c>
      <c r="FM4" s="52">
        <f t="shared" ref="FM4:FM39" si="52">(MIN(FK4,FL4))</f>
        <v>95.12</v>
      </c>
      <c r="FN4" s="52">
        <v>102.46</v>
      </c>
      <c r="FO4" s="77">
        <v>104</v>
      </c>
      <c r="FP4" s="52">
        <f t="shared" ref="FP4:FP39" si="53">MIN(FM4,FO4)</f>
        <v>95.12</v>
      </c>
      <c r="FQ4" s="52">
        <v>103</v>
      </c>
      <c r="FR4" s="77">
        <v>103</v>
      </c>
      <c r="FS4" s="52">
        <f t="shared" ref="FS4:FS39" si="54">MIN(FR4,FP4)</f>
        <v>95.12</v>
      </c>
      <c r="FT4" s="52"/>
      <c r="FU4" s="52">
        <v>103</v>
      </c>
      <c r="FV4" s="77"/>
      <c r="FW4" s="77">
        <v>102.11</v>
      </c>
      <c r="FX4" s="52">
        <f t="shared" ref="FX4:FX39" si="55">MIN(FW4,FS4)</f>
        <v>95.12</v>
      </c>
      <c r="FY4" s="52">
        <v>103.03</v>
      </c>
      <c r="FZ4" s="77">
        <v>103.2</v>
      </c>
      <c r="GA4" s="77"/>
      <c r="GB4" s="77">
        <f t="shared" ref="GB4:GB27" si="56">MIN(FX4,FZ4)</f>
        <v>95.12</v>
      </c>
      <c r="GC4" s="52">
        <v>102.67</v>
      </c>
      <c r="GD4" s="77">
        <v>103.01</v>
      </c>
      <c r="GE4" s="47">
        <f t="shared" ref="GE4:GE39" si="57">MIN(GB4,GD4)</f>
        <v>95.12</v>
      </c>
      <c r="GF4" s="47">
        <v>103.12</v>
      </c>
      <c r="GG4" s="47">
        <f t="shared" ref="GG4:GG39" si="58">MIN(GE4,GF4)</f>
        <v>95.12</v>
      </c>
      <c r="GH4" s="47">
        <v>103.1</v>
      </c>
      <c r="GI4" s="47">
        <v>103.12</v>
      </c>
      <c r="GJ4" s="51">
        <f t="shared" ref="GJ4:GJ39" si="59">MIN(GG4,GI4)</f>
        <v>95.12</v>
      </c>
      <c r="GK4" s="10"/>
      <c r="GL4" s="14">
        <v>103.11</v>
      </c>
      <c r="GM4" s="47">
        <f t="shared" ref="GM4:GM39" si="60">MIN(GL4,GJ4)</f>
        <v>95.12</v>
      </c>
      <c r="GN4" s="47">
        <v>103.2</v>
      </c>
      <c r="GO4" s="47">
        <f t="shared" ref="GO4:GO39" si="61">MIN(GN4,GM4)</f>
        <v>95.12</v>
      </c>
      <c r="GP4" s="47">
        <v>103</v>
      </c>
      <c r="GQ4" s="47"/>
      <c r="GR4" s="47">
        <f t="shared" ref="GR4:GR39" si="62">MIN(GP4,GO4)</f>
        <v>95.12</v>
      </c>
      <c r="GS4" s="47"/>
      <c r="GT4" s="6">
        <f t="shared" ref="GT4:GT39" si="63">(GS4-GR4)/GR4</f>
        <v>-1</v>
      </c>
      <c r="GU4" s="4">
        <v>119.13</v>
      </c>
      <c r="GV4" s="4">
        <v>120.98</v>
      </c>
      <c r="GW4" s="4">
        <v>122.63</v>
      </c>
      <c r="GX4" s="4">
        <f t="shared" ref="GX4:GX12" si="64">MIN(GU4,GW4)</f>
        <v>119.13</v>
      </c>
      <c r="GY4" s="4"/>
      <c r="GZ4" s="4">
        <v>120.51</v>
      </c>
      <c r="HA4" s="4">
        <f t="shared" ref="HA4:HA39" si="65">MIN(GX4,GZ4)</f>
        <v>119.13</v>
      </c>
      <c r="HB4" s="4">
        <v>119.02</v>
      </c>
      <c r="HC4" s="4">
        <v>119.43</v>
      </c>
      <c r="HD4" s="4">
        <v>121.82</v>
      </c>
      <c r="HE4" s="4">
        <f t="shared" ref="HE4:HE39" si="66">MIN(HA4,HD4)</f>
        <v>119.13</v>
      </c>
      <c r="HF4" s="4">
        <v>119.56</v>
      </c>
      <c r="HG4" s="52">
        <f t="shared" ref="HG4:HG39" si="67">(MIN(HE4,HF4))</f>
        <v>119.13</v>
      </c>
      <c r="HH4" s="4">
        <v>122.33</v>
      </c>
      <c r="HI4" s="10"/>
      <c r="HJ4" s="52">
        <f t="shared" ref="HJ4:HJ39" si="68">(MIN(HG4,HI4))</f>
        <v>119.13</v>
      </c>
      <c r="HK4" s="52">
        <v>124</v>
      </c>
      <c r="HL4" s="52">
        <f t="shared" ref="HL4:HL39" si="69">(MIN(HJ4,HK4))</f>
        <v>119.13</v>
      </c>
      <c r="HM4" s="52">
        <v>126.77</v>
      </c>
      <c r="HN4" s="52">
        <f t="shared" ref="HN4:HN39" si="70">(MIN(HL4,HM4))</f>
        <v>119.13</v>
      </c>
      <c r="HO4" s="52">
        <v>129.25</v>
      </c>
      <c r="HP4" s="52">
        <v>128.89599999999999</v>
      </c>
      <c r="HQ4" s="347">
        <v>127.66500000000001</v>
      </c>
      <c r="HR4" s="1049">
        <v>129.11000000000001</v>
      </c>
      <c r="HS4" s="1049"/>
      <c r="HT4" s="347">
        <f t="shared" ref="HT4:HT27" si="71">MIN(HN4,HR4)</f>
        <v>119.13</v>
      </c>
      <c r="HU4" s="47"/>
      <c r="HV4" s="1061">
        <v>129.66</v>
      </c>
      <c r="HW4" s="52"/>
      <c r="HX4" s="1049">
        <v>127.56</v>
      </c>
      <c r="HY4" s="52">
        <f t="shared" ref="HY4:HY27" si="72">MIN(HX4,HT4)</f>
        <v>119.13</v>
      </c>
      <c r="HZ4" s="1049"/>
      <c r="IA4" s="1049">
        <v>128.75299999999999</v>
      </c>
      <c r="IB4" s="52">
        <f t="shared" ref="IB4:IB39" si="73">MIN(HY4,IA4)</f>
        <v>119.13</v>
      </c>
      <c r="IC4" s="347">
        <v>127.09</v>
      </c>
      <c r="ID4" s="347">
        <f t="shared" ref="ID4:ID39" si="74">MIN(IB4,IC4)</f>
        <v>119.13</v>
      </c>
      <c r="IE4" s="347">
        <v>129.1</v>
      </c>
      <c r="IF4" s="346">
        <v>128.84700000000001</v>
      </c>
      <c r="IG4" s="346">
        <f t="shared" ref="IG4:IG39" si="75">MIN(ID4,IF4)</f>
        <v>119.13</v>
      </c>
      <c r="IH4" s="346">
        <v>128</v>
      </c>
      <c r="II4" s="346">
        <v>129.12</v>
      </c>
      <c r="IJ4" s="346">
        <f t="shared" ref="IJ4:IJ39" si="76">MIN(IG4,II4)</f>
        <v>119.13</v>
      </c>
      <c r="IK4" s="14">
        <v>129</v>
      </c>
      <c r="IL4" s="14"/>
      <c r="IM4" s="14">
        <f t="shared" ref="IM4:IM27" si="77">MIN(IJ4,IK4)</f>
        <v>119.13</v>
      </c>
      <c r="IN4" s="346">
        <v>129</v>
      </c>
      <c r="IO4" s="14">
        <v>129</v>
      </c>
      <c r="IP4" s="14"/>
      <c r="IQ4" s="14">
        <f t="shared" ref="IQ4:IQ39" si="78">MIN(IO4,IM4)</f>
        <v>119.13</v>
      </c>
      <c r="IR4" s="47"/>
      <c r="IS4" s="47">
        <v>129</v>
      </c>
      <c r="IT4" s="14">
        <v>129</v>
      </c>
      <c r="IU4" s="14">
        <f t="shared" ref="IU4:IU39" si="79">MIN(IT4,IQ4)</f>
        <v>119.13</v>
      </c>
      <c r="IV4" s="47"/>
      <c r="IW4" s="47">
        <v>129</v>
      </c>
      <c r="IX4" s="14">
        <v>129</v>
      </c>
      <c r="IY4" s="14">
        <f t="shared" ref="IY4:IY39" si="80">MIN(IX4,IU4)</f>
        <v>119.13</v>
      </c>
      <c r="IZ4" s="14">
        <v>129</v>
      </c>
      <c r="JA4" s="10">
        <v>129</v>
      </c>
      <c r="JB4" s="10">
        <f t="shared" ref="JB4:JB39" si="81">MIN(JA4,IY4)</f>
        <v>119.13</v>
      </c>
      <c r="JC4" s="14">
        <v>129</v>
      </c>
      <c r="JD4" s="10">
        <v>129</v>
      </c>
      <c r="JE4" s="10">
        <f t="shared" ref="JE4:JE39" si="82">MIN(JD4,JB4)</f>
        <v>119.13</v>
      </c>
      <c r="JF4" s="14">
        <v>129.24</v>
      </c>
      <c r="JG4" s="10">
        <f t="shared" ref="JG4:JG39" si="83">MIN(JF4,JE4)</f>
        <v>119.13</v>
      </c>
      <c r="JH4" s="14">
        <v>128.19999999999999</v>
      </c>
      <c r="JI4" s="6">
        <f t="shared" ref="JI4:JI39" si="84">(JH4-JG4)/JG4</f>
        <v>7.6135314362461126E-2</v>
      </c>
      <c r="JJ4" s="102">
        <v>118.98</v>
      </c>
      <c r="JK4" s="102">
        <v>119.807</v>
      </c>
      <c r="JL4" s="52">
        <f t="shared" ref="JL4:JL39" si="85">(MIN(JJ4,JK4))</f>
        <v>118.98</v>
      </c>
      <c r="JM4" s="52">
        <v>124.72</v>
      </c>
      <c r="JN4" s="52">
        <f t="shared" ref="JN4:JN39" si="86">(MIN(JL4,JM4))</f>
        <v>118.98</v>
      </c>
      <c r="JO4" s="52">
        <v>129</v>
      </c>
      <c r="JP4" s="52">
        <v>128.13</v>
      </c>
      <c r="JQ4" s="52">
        <f t="shared" ref="JQ4:JQ39" si="87">(MIN(JN4,JP4))</f>
        <v>118.98</v>
      </c>
      <c r="JR4" s="52">
        <v>127.56</v>
      </c>
      <c r="JS4" s="52">
        <v>124.12</v>
      </c>
      <c r="JT4" s="52">
        <f t="shared" ref="JT4:JT39" si="88">MIN(JQ4,JS4)</f>
        <v>118.98</v>
      </c>
      <c r="JU4" s="52">
        <v>126.46</v>
      </c>
      <c r="JV4" s="52">
        <v>128.53</v>
      </c>
      <c r="JW4" s="1049"/>
      <c r="JX4" s="1049">
        <v>128.33000000000001</v>
      </c>
      <c r="JY4" s="32">
        <f t="shared" ref="JY4:JY27" si="89">MIN(JX4,JT4)</f>
        <v>118.98</v>
      </c>
      <c r="JZ4" s="52">
        <v>129.09</v>
      </c>
      <c r="KA4" s="1049">
        <v>128</v>
      </c>
      <c r="KB4" s="52">
        <f t="shared" ref="KB4:KB39" si="90">MIN(KA4,JY4)</f>
        <v>118.98</v>
      </c>
      <c r="KC4" s="1049" t="s">
        <v>2318</v>
      </c>
      <c r="KD4" s="1049"/>
      <c r="KE4" s="1049">
        <v>129.09</v>
      </c>
      <c r="KF4" s="1049">
        <f t="shared" ref="KF4:KF27" si="91">MIN(KB4,KE4)</f>
        <v>118.98</v>
      </c>
      <c r="KG4" s="1049">
        <v>129.03</v>
      </c>
      <c r="KH4" s="1049">
        <v>128.4</v>
      </c>
      <c r="KI4" s="1049">
        <f t="shared" ref="KI4:KI39" si="92">MIN(KF4,KH4)</f>
        <v>118.98</v>
      </c>
      <c r="KJ4" s="1049">
        <v>128.44999999999999</v>
      </c>
      <c r="KK4" s="1049">
        <v>129</v>
      </c>
      <c r="KL4" s="1049">
        <f t="shared" ref="KL4:KL39" si="93">MIN(KI4,KK4)</f>
        <v>118.98</v>
      </c>
      <c r="KM4" s="1049">
        <v>129</v>
      </c>
      <c r="KN4" s="1049"/>
      <c r="KO4" s="14">
        <v>129</v>
      </c>
      <c r="KP4" s="14">
        <f t="shared" ref="KP4:KP39" si="94">MIN(KL4,KO4)</f>
        <v>118.98</v>
      </c>
      <c r="KQ4" s="14">
        <v>129</v>
      </c>
      <c r="KR4" s="14"/>
      <c r="KS4" s="47">
        <f t="shared" ref="KS4:KS39" si="95">MIN(KQ4,KP4)</f>
        <v>118.98</v>
      </c>
      <c r="KT4" s="14"/>
      <c r="KU4" s="14">
        <v>129</v>
      </c>
      <c r="KV4" s="14">
        <v>129</v>
      </c>
      <c r="KW4" s="14">
        <f t="shared" ref="KW4:KW39" si="96">MIN(KV4,KS4)</f>
        <v>118.98</v>
      </c>
      <c r="KX4" s="14"/>
      <c r="KY4" s="14">
        <v>129</v>
      </c>
      <c r="KZ4" s="14">
        <v>129</v>
      </c>
      <c r="LA4" s="14"/>
      <c r="LB4" s="14">
        <f>MIN(KZ4,KW4)</f>
        <v>118.98</v>
      </c>
      <c r="LC4" s="14">
        <v>128.5</v>
      </c>
      <c r="LD4" s="14">
        <f t="shared" ref="LD4:LD39" si="97">MIN(LB4,LC4)</f>
        <v>118.98</v>
      </c>
      <c r="LE4" s="14">
        <v>128.5</v>
      </c>
      <c r="LF4" s="14">
        <f t="shared" ref="LF4:LF39" si="98">MIN(LE4,LD4)</f>
        <v>118.98</v>
      </c>
      <c r="LG4" s="14">
        <v>128.11000000000001</v>
      </c>
      <c r="LH4" s="14">
        <f t="shared" ref="LH4:LH39" si="99">MIN(LG4,LF4)</f>
        <v>118.98</v>
      </c>
      <c r="LI4" s="14">
        <v>128.11000000000001</v>
      </c>
      <c r="LJ4" s="6">
        <f t="shared" ref="LJ4:LJ39" si="100">(LI4-LH4)/LH4</f>
        <v>7.6735585812741716E-2</v>
      </c>
      <c r="LK4" s="4">
        <v>132.56100000000001</v>
      </c>
      <c r="LL4" s="4">
        <v>120.51</v>
      </c>
      <c r="LM4" s="47">
        <v>104.33</v>
      </c>
      <c r="LN4" s="32">
        <f t="shared" ref="LN4:LN39" si="101">(MIN(LK4,LM4))</f>
        <v>104.33</v>
      </c>
      <c r="LO4" s="675">
        <v>103.12</v>
      </c>
      <c r="LP4" s="32">
        <f t="shared" ref="LP4:LP39" si="102">MIN(LN4,LO4)</f>
        <v>103.12</v>
      </c>
      <c r="LQ4" s="10">
        <v>99.32</v>
      </c>
      <c r="LR4" s="52">
        <f t="shared" ref="LR4:LR39" si="103">(MIN(LP4,LQ4))</f>
        <v>99.32</v>
      </c>
      <c r="LS4" s="47">
        <f t="shared" ref="LS4:LS39" si="104">(MIN(LR4,LR4))</f>
        <v>99.32</v>
      </c>
      <c r="LT4" s="47">
        <v>99.1</v>
      </c>
      <c r="LU4" s="47">
        <f t="shared" ref="LU4:LU39" si="105">(MIN(LS4,LT4))</f>
        <v>99.1</v>
      </c>
      <c r="LV4" s="47">
        <v>100.13</v>
      </c>
      <c r="LW4" s="47">
        <v>96.75</v>
      </c>
      <c r="LX4" s="1049">
        <v>100</v>
      </c>
      <c r="LY4" s="1049"/>
      <c r="LZ4" s="1049">
        <f t="shared" ref="LZ4:LZ26" si="106">MIN(LU4,LX4)</f>
        <v>99.1</v>
      </c>
      <c r="MA4" s="47">
        <v>98.23</v>
      </c>
      <c r="MB4" s="47">
        <v>98</v>
      </c>
      <c r="MC4" s="1049"/>
      <c r="MD4" s="1049">
        <v>99</v>
      </c>
      <c r="ME4" s="47">
        <f t="shared" ref="ME4:ME27" si="107">MIN(MD4,LZ4)</f>
        <v>99</v>
      </c>
      <c r="MF4" s="47"/>
      <c r="MG4" s="47"/>
      <c r="MH4" s="1049">
        <v>99.49</v>
      </c>
      <c r="MI4" s="1049">
        <v>99.5</v>
      </c>
      <c r="MJ4" s="47">
        <f t="shared" ref="MJ4:MJ39" si="108">MIN(MH4,ME4)</f>
        <v>99</v>
      </c>
      <c r="MK4" s="1049">
        <v>99.7</v>
      </c>
      <c r="ML4" s="1049">
        <v>99.78</v>
      </c>
      <c r="MM4" s="1049">
        <f t="shared" ref="MM4:MM39" si="109">MIN(MJ4,MK4)</f>
        <v>99</v>
      </c>
      <c r="MN4" s="1049">
        <v>99.32</v>
      </c>
      <c r="MO4" s="1049">
        <v>99.3</v>
      </c>
      <c r="MP4" s="1049">
        <v>99.4</v>
      </c>
      <c r="MQ4" s="1049">
        <f t="shared" ref="MQ4:MQ39" si="110">MIN(MM4,MO4)</f>
        <v>99</v>
      </c>
      <c r="MR4" s="1049">
        <v>99.6</v>
      </c>
      <c r="MS4" s="1049">
        <v>99.77</v>
      </c>
      <c r="MT4" s="1049">
        <v>99.49</v>
      </c>
      <c r="MU4" s="1049">
        <v>99.4</v>
      </c>
      <c r="MV4" s="1049">
        <f t="shared" ref="MV4:MV39" si="111">MIN(MQ4,MT4)</f>
        <v>99</v>
      </c>
      <c r="MW4" s="1049"/>
      <c r="MX4" s="1049">
        <v>99.61</v>
      </c>
      <c r="MY4" s="1049"/>
      <c r="MZ4" s="14">
        <v>98.45</v>
      </c>
      <c r="NA4" s="14">
        <v>98.34</v>
      </c>
      <c r="NB4" s="14"/>
      <c r="NC4" s="14"/>
      <c r="ND4" s="14">
        <f t="shared" ref="ND4:ND39" si="112">MIN(MV4,MZ4)</f>
        <v>98.45</v>
      </c>
      <c r="NE4" s="14">
        <v>98.43</v>
      </c>
      <c r="NF4" s="14">
        <v>98.4</v>
      </c>
      <c r="NG4" s="14">
        <f t="shared" ref="NG4:NG39" si="113">MIN(NE4,ND4)</f>
        <v>98.43</v>
      </c>
      <c r="NH4" s="77">
        <v>98.49499999999999</v>
      </c>
      <c r="NI4" s="14">
        <v>98.49</v>
      </c>
      <c r="NJ4" s="14">
        <f t="shared" ref="NJ4:NJ39" si="114">MIN(NG4,NH4)</f>
        <v>98.43</v>
      </c>
      <c r="NK4" s="14"/>
      <c r="NL4" s="14">
        <v>98.56</v>
      </c>
      <c r="NM4" s="14"/>
      <c r="NN4" s="14">
        <v>99.07</v>
      </c>
      <c r="NO4" s="14">
        <v>98.65</v>
      </c>
      <c r="NP4" s="14">
        <f t="shared" ref="NP4:NP39" si="115">MIN(NO4,NJ4)</f>
        <v>98.43</v>
      </c>
      <c r="NQ4" s="14">
        <v>98.56</v>
      </c>
      <c r="NR4" s="14"/>
      <c r="NS4" s="14">
        <v>98.65</v>
      </c>
      <c r="NT4" s="14">
        <f t="shared" ref="NT4:NT39" si="116">MIN(NS4,NP4)</f>
        <v>98.43</v>
      </c>
      <c r="NU4" s="14">
        <v>101.56500000000001</v>
      </c>
      <c r="NV4" s="14">
        <v>101.54</v>
      </c>
      <c r="NW4" s="14">
        <v>98.89</v>
      </c>
      <c r="NX4" s="14">
        <f t="shared" ref="NX4:NX39" si="117">MIN(NW4,NT4)</f>
        <v>98.43</v>
      </c>
      <c r="NY4" s="14">
        <v>98.89</v>
      </c>
      <c r="NZ4" s="14">
        <f t="shared" ref="NZ4:NZ39" si="118">MIN(NY4,NX4)</f>
        <v>98.43</v>
      </c>
      <c r="OA4" s="14"/>
      <c r="OB4" s="14">
        <v>103.69</v>
      </c>
      <c r="OC4" s="10">
        <v>104.26</v>
      </c>
      <c r="OD4" s="14">
        <f t="shared" ref="OD4:OD39" si="119">MIN(OC4,NZ4)</f>
        <v>98.43</v>
      </c>
      <c r="OE4" s="14"/>
      <c r="OF4" s="14">
        <v>99.12</v>
      </c>
      <c r="OG4" s="14">
        <v>104.26</v>
      </c>
      <c r="OH4" s="10">
        <f t="shared" ref="OH4:OH39" si="120">MIN(OG4,OD4)</f>
        <v>98.43</v>
      </c>
      <c r="OI4" s="14"/>
      <c r="OJ4" s="14"/>
      <c r="OK4" s="6">
        <f t="shared" ref="OK4:OK39" si="121">(OI4-OH4)/OH4</f>
        <v>-1</v>
      </c>
      <c r="OL4" s="6">
        <f t="shared" ref="OL4:OL39" si="122">(OJ4-OH4)/OH4</f>
        <v>-1</v>
      </c>
      <c r="OM4" s="1310">
        <v>133.58000000000001</v>
      </c>
      <c r="ON4" s="37">
        <v>137.21</v>
      </c>
      <c r="OO4" s="1049">
        <v>133.59</v>
      </c>
      <c r="OP4" s="37">
        <f t="shared" ref="OP4:OP39" si="123">MIN(OM4,OO4)</f>
        <v>133.58000000000001</v>
      </c>
      <c r="OQ4" s="37">
        <v>135.21</v>
      </c>
      <c r="OR4" s="14">
        <v>134.1</v>
      </c>
      <c r="OS4" s="10"/>
      <c r="OT4" s="14">
        <f t="shared" ref="OT4:OT39" si="124">MIN(OR4,OP4)</f>
        <v>133.58000000000001</v>
      </c>
      <c r="OU4" s="37">
        <v>133.22</v>
      </c>
      <c r="OV4" s="37">
        <f t="shared" ref="OV4:OV39" si="125">MIN(OU4,OT4)</f>
        <v>133.22</v>
      </c>
      <c r="OW4" s="37">
        <v>133.22</v>
      </c>
      <c r="OX4" s="29"/>
      <c r="OY4" s="36">
        <f t="shared" ref="OY4:OY39" si="126">MIN(OW4,OV4)</f>
        <v>133.22</v>
      </c>
      <c r="OZ4" s="37">
        <v>137.36000000000001</v>
      </c>
      <c r="PA4" s="37"/>
      <c r="PB4" s="37">
        <f t="shared" ref="PB4:PB39" si="127">MIN(OZ4,OY4)</f>
        <v>133.22</v>
      </c>
      <c r="PC4" s="1523">
        <v>139.52160000000001</v>
      </c>
      <c r="PD4" s="37">
        <v>139.18</v>
      </c>
      <c r="PE4" s="37">
        <f t="shared" ref="PE4:PE39" si="128">MIN(PD4,PB4)</f>
        <v>133.22</v>
      </c>
      <c r="PF4" s="1049">
        <v>142.87899999999999</v>
      </c>
      <c r="PG4" s="1049">
        <f t="shared" ref="PG4:PG39" si="129">MIN(PF4,PE4)</f>
        <v>133.22</v>
      </c>
      <c r="PH4" s="37">
        <v>139.18</v>
      </c>
      <c r="PI4" s="1049">
        <f t="shared" ref="PI4:PI39" si="130">MIN(PH4,PG4)</f>
        <v>133.22</v>
      </c>
      <c r="PJ4" s="1049"/>
      <c r="PK4" s="1224">
        <f t="shared" ref="PK4:PK39" si="131">(PJ4-PI4)/PI4</f>
        <v>-1</v>
      </c>
      <c r="PL4" s="1311">
        <v>80.3</v>
      </c>
      <c r="PM4" s="37">
        <v>87</v>
      </c>
      <c r="PN4" s="37"/>
      <c r="PO4" s="37">
        <f t="shared" ref="PO4:PO27" si="132">MIN(PL4,PM4)</f>
        <v>80.3</v>
      </c>
      <c r="PP4" s="37">
        <v>87.12</v>
      </c>
      <c r="PQ4" s="37"/>
      <c r="PR4" s="37">
        <f t="shared" ref="PR4:PR39" si="133">MIN(PP4,PO4)</f>
        <v>80.3</v>
      </c>
      <c r="PS4" s="37">
        <v>86.04</v>
      </c>
      <c r="PT4" s="37">
        <f t="shared" ref="PT4:PT39" si="134">MIN(PS4,PR4)</f>
        <v>80.3</v>
      </c>
      <c r="PU4" s="37">
        <v>87</v>
      </c>
      <c r="PV4" s="37">
        <v>87.06</v>
      </c>
      <c r="PW4" s="29">
        <f t="shared" ref="PW4:PW39" si="135">MIN(PV4,PT4)</f>
        <v>80.3</v>
      </c>
      <c r="PX4" s="59">
        <v>87.06</v>
      </c>
      <c r="PY4" s="36"/>
      <c r="PZ4" s="37">
        <f t="shared" ref="PZ4:PZ27" si="136">MIN(PX4,PW4)</f>
        <v>80.3</v>
      </c>
      <c r="QA4" s="37">
        <v>87.06</v>
      </c>
      <c r="QB4" s="37">
        <f t="shared" ref="QB4:QB39" si="137">MIN(QA4,PZ4)</f>
        <v>80.3</v>
      </c>
      <c r="QC4" s="14">
        <v>86.1</v>
      </c>
      <c r="QD4" s="37">
        <f t="shared" ref="QD4:QD39" si="138">MIN(QC4,QB4)</f>
        <v>80.3</v>
      </c>
      <c r="QE4" s="37">
        <v>87.26</v>
      </c>
      <c r="QF4" s="14">
        <v>86.1</v>
      </c>
      <c r="QG4" s="1049">
        <f t="shared" ref="QG4:QG39" si="139">MIN(QF4,QD4)</f>
        <v>80.3</v>
      </c>
      <c r="QH4" s="1049"/>
      <c r="QI4" s="6">
        <f t="shared" ref="QI4:QI39" si="140">(QH4-QG4)/QG4</f>
        <v>-1</v>
      </c>
      <c r="QJ4" s="52">
        <v>99.09</v>
      </c>
      <c r="QK4" s="1049">
        <v>99.213999999999999</v>
      </c>
      <c r="QL4" s="1049"/>
      <c r="QM4" s="1049">
        <f t="shared" ref="QM4:QM39" si="141">MIN(QK4,QJ4)</f>
        <v>99.09</v>
      </c>
      <c r="QN4" s="37">
        <v>99.12</v>
      </c>
      <c r="QO4" s="37">
        <f t="shared" ref="QO4:QO39" si="142">MIN(QN4,QM4)</f>
        <v>99.09</v>
      </c>
      <c r="QP4" s="37">
        <v>99.23</v>
      </c>
      <c r="QQ4" s="37">
        <f t="shared" ref="QQ4:QQ39" si="143">MIN(QP4,QO4)</f>
        <v>99.09</v>
      </c>
      <c r="QR4" s="37"/>
      <c r="QS4" s="37">
        <v>98.74</v>
      </c>
      <c r="QT4" s="37">
        <f t="shared" ref="QT4:QT39" si="144">MIN(QS4,QQ4)</f>
        <v>98.74</v>
      </c>
      <c r="QU4" s="37">
        <v>98.49</v>
      </c>
      <c r="QV4" s="29"/>
      <c r="QW4" s="36">
        <f t="shared" ref="QW4:QW39" si="145">MIN(QU4,QT4)</f>
        <v>98.49</v>
      </c>
      <c r="QX4" s="37">
        <v>102.49</v>
      </c>
      <c r="QY4" s="37">
        <f t="shared" ref="QY4:QY39" si="146">MIN(QX4,QW4)</f>
        <v>98.49</v>
      </c>
      <c r="QZ4" s="37">
        <v>100.71</v>
      </c>
      <c r="RA4" s="14">
        <v>102.46</v>
      </c>
      <c r="RB4" s="37">
        <f t="shared" ref="RB4:RB39" si="147">MIN(RA4,QY4)</f>
        <v>98.49</v>
      </c>
      <c r="RC4" s="37">
        <v>100.71</v>
      </c>
      <c r="RD4" s="14">
        <v>102.46</v>
      </c>
      <c r="RE4" s="1049">
        <f t="shared" ref="RE4:RE39" si="148">MIN(RD4,RB4)</f>
        <v>98.49</v>
      </c>
      <c r="RF4" s="1049"/>
      <c r="RG4" s="6">
        <f t="shared" ref="RG4:RG39" si="149">(RF4-RE4)/RE4</f>
        <v>-1</v>
      </c>
      <c r="RH4" s="1049">
        <v>82.75</v>
      </c>
      <c r="RI4" s="1049">
        <v>82.5</v>
      </c>
      <c r="RJ4" s="1049">
        <f t="shared" ref="RJ4:RJ39" si="150">RH4</f>
        <v>82.75</v>
      </c>
      <c r="RK4" s="1049">
        <v>83.2</v>
      </c>
      <c r="RL4" s="1049">
        <f t="shared" ref="RL4:RL39" si="151">MIN(RK4,RJ4)</f>
        <v>82.75</v>
      </c>
      <c r="RM4" s="1049">
        <v>82.34</v>
      </c>
      <c r="RN4" s="1049"/>
      <c r="RO4" s="1049">
        <v>83.04</v>
      </c>
      <c r="RP4" s="37">
        <f t="shared" ref="RP4:RP39" si="152">MIN(RO4,RL4)</f>
        <v>82.75</v>
      </c>
      <c r="RQ4" s="37">
        <v>83.04</v>
      </c>
      <c r="RR4" s="37"/>
      <c r="RS4" s="37">
        <f t="shared" ref="RS4:RS39" si="153">MIN(RQ4,RP4)</f>
        <v>82.75</v>
      </c>
      <c r="RT4" s="37"/>
      <c r="RU4" s="37">
        <v>85.38</v>
      </c>
      <c r="RV4" s="37">
        <f t="shared" ref="RV4:RV39" si="154">MIN(RU4,RS4)</f>
        <v>82.75</v>
      </c>
      <c r="RW4" s="36">
        <v>83.1</v>
      </c>
      <c r="RX4" s="37">
        <f t="shared" ref="RX4:RX39" si="155">MIN(RW4,RV4)</f>
        <v>82.75</v>
      </c>
      <c r="RY4" s="37">
        <v>88.8</v>
      </c>
      <c r="RZ4" s="36">
        <v>83.1</v>
      </c>
      <c r="SA4" s="1049">
        <f t="shared" ref="SA4:SA39" si="156">MIN(RZ4,RX4)</f>
        <v>82.75</v>
      </c>
      <c r="SB4" s="1049">
        <v>90.83</v>
      </c>
      <c r="SC4" s="1224">
        <f t="shared" ref="SC4:SC39" si="157">(SB4-SA4)/SA4</f>
        <v>9.7643504531722033E-2</v>
      </c>
      <c r="SD4" s="40">
        <v>79.48</v>
      </c>
      <c r="SE4" s="37">
        <f t="shared" ref="SE4:SF39" si="158">SD4</f>
        <v>79.48</v>
      </c>
      <c r="SF4" s="37">
        <v>79.81</v>
      </c>
      <c r="SG4" s="40">
        <v>79.48</v>
      </c>
      <c r="SH4" s="1049">
        <f t="shared" ref="SH4:SH39" si="159">SG4</f>
        <v>79.48</v>
      </c>
      <c r="SI4" s="1049"/>
      <c r="SJ4" s="1224">
        <f t="shared" ref="SJ4:SJ39" si="160">(SI4-SH4)/SH4</f>
        <v>-1</v>
      </c>
      <c r="SK4" s="40">
        <v>81.260000000000005</v>
      </c>
      <c r="SL4" s="37">
        <f t="shared" si="2"/>
        <v>81.260000000000005</v>
      </c>
      <c r="SM4" s="37">
        <v>80.56</v>
      </c>
      <c r="SN4" s="40">
        <v>81.260000000000005</v>
      </c>
      <c r="SO4" s="1049">
        <f t="shared" ref="SO4:SO39" si="161">SN4</f>
        <v>81.260000000000005</v>
      </c>
      <c r="SP4" s="1049"/>
      <c r="SQ4" s="1224">
        <f t="shared" ref="SQ4:SQ39" si="162">(SP4-SO4)/SO4</f>
        <v>-1</v>
      </c>
      <c r="SR4" s="37">
        <v>77.89</v>
      </c>
      <c r="SS4" s="37">
        <f t="shared" si="3"/>
        <v>77.89</v>
      </c>
      <c r="ST4" s="37"/>
      <c r="SU4" s="1224">
        <f t="shared" si="4"/>
        <v>-1</v>
      </c>
      <c r="SV4" s="886"/>
      <c r="SW4" s="1119" t="s">
        <v>3304</v>
      </c>
    </row>
    <row r="5" spans="1:517" ht="15" thickBot="1" x14ac:dyDescent="0.4">
      <c r="A5" s="10">
        <v>3</v>
      </c>
      <c r="B5" s="77" t="s">
        <v>17</v>
      </c>
      <c r="C5" s="47" t="s">
        <v>1254</v>
      </c>
      <c r="D5" s="923" t="s">
        <v>2980</v>
      </c>
      <c r="E5" s="923" t="s">
        <v>2980</v>
      </c>
      <c r="F5" s="925" t="s">
        <v>3305</v>
      </c>
      <c r="G5" s="925" t="s">
        <v>3306</v>
      </c>
      <c r="H5" s="4">
        <v>3.34</v>
      </c>
      <c r="I5" s="10">
        <v>3.47</v>
      </c>
      <c r="J5" s="10">
        <v>3.39</v>
      </c>
      <c r="K5" s="12">
        <f t="shared" si="5"/>
        <v>3.34</v>
      </c>
      <c r="L5" s="10"/>
      <c r="M5" s="10">
        <v>3.34</v>
      </c>
      <c r="N5" s="4">
        <v>3.5</v>
      </c>
      <c r="O5" s="10">
        <v>3.5</v>
      </c>
      <c r="P5" s="10">
        <f>MIN(M5,O5)</f>
        <v>3.34</v>
      </c>
      <c r="Q5" s="102">
        <v>3.52</v>
      </c>
      <c r="R5" s="12">
        <v>3.62</v>
      </c>
      <c r="S5" s="52">
        <f t="shared" si="0"/>
        <v>3.34</v>
      </c>
      <c r="T5" s="52">
        <v>3.62</v>
      </c>
      <c r="U5" s="52"/>
      <c r="V5" s="52"/>
      <c r="W5" s="6">
        <f t="shared" si="1"/>
        <v>8.3832335329341395E-2</v>
      </c>
      <c r="X5" s="4" t="s">
        <v>1502</v>
      </c>
      <c r="Y5" s="4" t="s">
        <v>1502</v>
      </c>
      <c r="Z5" s="4" t="s">
        <v>1502</v>
      </c>
      <c r="AA5" s="4" t="s">
        <v>1502</v>
      </c>
      <c r="AB5" s="4" t="s">
        <v>1502</v>
      </c>
      <c r="AC5" s="4" t="s">
        <v>1502</v>
      </c>
      <c r="AD5" s="4" t="s">
        <v>1502</v>
      </c>
      <c r="AE5" s="4" t="s">
        <v>1502</v>
      </c>
      <c r="AF5" s="4" t="s">
        <v>1502</v>
      </c>
      <c r="AG5" s="4" t="s">
        <v>1502</v>
      </c>
      <c r="AH5" s="32" t="s">
        <v>1502</v>
      </c>
      <c r="AI5" s="10" t="s">
        <v>1502</v>
      </c>
      <c r="AJ5" s="885"/>
      <c r="AK5" s="4">
        <v>3.35</v>
      </c>
      <c r="AL5" s="4">
        <v>3.39</v>
      </c>
      <c r="AM5" s="102">
        <v>3.3</v>
      </c>
      <c r="AN5" s="4">
        <f t="shared" si="8"/>
        <v>3.3</v>
      </c>
      <c r="AP5" s="102">
        <v>3.4</v>
      </c>
      <c r="AQ5" s="4">
        <f t="shared" si="9"/>
        <v>3.3</v>
      </c>
      <c r="AR5" s="4">
        <v>3.38</v>
      </c>
      <c r="AS5" s="102">
        <v>3.41</v>
      </c>
      <c r="AT5" s="102">
        <f t="shared" si="10"/>
        <v>3.3</v>
      </c>
      <c r="AU5" s="102">
        <v>3.42</v>
      </c>
      <c r="AV5" s="52">
        <f t="shared" si="11"/>
        <v>3.3</v>
      </c>
      <c r="AW5" s="4">
        <v>3.32</v>
      </c>
      <c r="AX5" s="10"/>
      <c r="AY5" s="47">
        <v>3.31</v>
      </c>
      <c r="AZ5" s="47"/>
      <c r="BA5" s="5">
        <f t="shared" si="12"/>
        <v>3.0303030303031006E-3</v>
      </c>
      <c r="BB5" s="4">
        <v>3.24</v>
      </c>
      <c r="BC5" s="4">
        <v>3.28</v>
      </c>
      <c r="BD5" s="4">
        <v>3.35</v>
      </c>
      <c r="BE5" s="4">
        <f t="shared" si="13"/>
        <v>3.24</v>
      </c>
      <c r="BF5" s="4">
        <v>3.29</v>
      </c>
      <c r="BG5" s="4">
        <v>3.24</v>
      </c>
      <c r="BH5" s="4">
        <v>3.35</v>
      </c>
      <c r="BI5" s="4">
        <v>3.34</v>
      </c>
      <c r="BJ5" s="4">
        <f t="shared" si="14"/>
        <v>3.24</v>
      </c>
      <c r="BK5" s="4">
        <v>3.3450000000000002</v>
      </c>
      <c r="BL5" s="32">
        <f t="shared" si="15"/>
        <v>3.24</v>
      </c>
      <c r="BM5" s="12">
        <v>3.45</v>
      </c>
      <c r="BN5" s="52">
        <f t="shared" si="16"/>
        <v>3.24</v>
      </c>
      <c r="BO5" s="4">
        <v>3.48</v>
      </c>
      <c r="BP5" s="52">
        <v>3.41</v>
      </c>
      <c r="BQ5" s="52">
        <f t="shared" si="17"/>
        <v>3.24</v>
      </c>
      <c r="BR5" s="52"/>
      <c r="BS5" s="6">
        <f t="shared" si="18"/>
        <v>-1</v>
      </c>
      <c r="BT5" s="102">
        <v>3.35</v>
      </c>
      <c r="BU5" s="4">
        <v>3.42</v>
      </c>
      <c r="BV5" s="4">
        <v>3.4</v>
      </c>
      <c r="BW5" s="4">
        <f t="shared" si="19"/>
        <v>3.35</v>
      </c>
      <c r="BX5" s="4">
        <v>3.41</v>
      </c>
      <c r="BY5" s="4">
        <v>3.35</v>
      </c>
      <c r="BZ5" s="4">
        <v>3.63</v>
      </c>
      <c r="CA5" s="4">
        <f t="shared" si="20"/>
        <v>3.35</v>
      </c>
      <c r="CB5" s="4">
        <v>3.56</v>
      </c>
      <c r="CC5" s="52">
        <f t="shared" si="21"/>
        <v>3.35</v>
      </c>
      <c r="CD5" s="4">
        <v>3.63</v>
      </c>
      <c r="CE5" s="10"/>
      <c r="CF5" s="10">
        <v>3.6</v>
      </c>
      <c r="CG5" s="52">
        <f t="shared" si="22"/>
        <v>3.35</v>
      </c>
      <c r="CH5" s="10">
        <v>3.63</v>
      </c>
      <c r="CI5" s="10">
        <v>3.57</v>
      </c>
      <c r="CJ5" s="10">
        <f t="shared" si="23"/>
        <v>3.35</v>
      </c>
      <c r="CK5" s="10" t="s">
        <v>1159</v>
      </c>
      <c r="CL5" s="10">
        <f t="shared" si="24"/>
        <v>3.35</v>
      </c>
      <c r="CM5" s="10">
        <v>3.48</v>
      </c>
      <c r="CN5" s="1049"/>
      <c r="CO5" s="1049">
        <v>3.4</v>
      </c>
      <c r="CP5" s="10">
        <f t="shared" si="25"/>
        <v>3.35</v>
      </c>
      <c r="CQ5" s="10"/>
      <c r="CR5" s="1049"/>
      <c r="CS5" s="1049">
        <v>3.46</v>
      </c>
      <c r="CT5" s="1049">
        <f t="shared" si="26"/>
        <v>3.35</v>
      </c>
      <c r="CU5" s="10"/>
      <c r="CV5" s="1049">
        <v>3.5</v>
      </c>
      <c r="CW5" s="10">
        <f t="shared" si="27"/>
        <v>3.35</v>
      </c>
      <c r="CX5" s="10">
        <v>3.49</v>
      </c>
      <c r="CY5" s="10">
        <f t="shared" si="28"/>
        <v>3.35</v>
      </c>
      <c r="CZ5" s="47">
        <v>3.5484</v>
      </c>
      <c r="DA5" s="14">
        <v>3.52</v>
      </c>
      <c r="DB5" s="47">
        <f t="shared" si="29"/>
        <v>3.35</v>
      </c>
      <c r="DC5" s="14">
        <v>3.42</v>
      </c>
      <c r="DD5" s="47">
        <f t="shared" si="30"/>
        <v>3.35</v>
      </c>
      <c r="DE5" s="47">
        <v>3.36</v>
      </c>
      <c r="DF5" s="14">
        <v>3.45</v>
      </c>
      <c r="DG5" s="14">
        <f t="shared" si="31"/>
        <v>3.35</v>
      </c>
      <c r="DH5" s="14"/>
      <c r="DI5" s="6">
        <f t="shared" si="32"/>
        <v>-1</v>
      </c>
      <c r="DJ5" s="4">
        <v>3.23</v>
      </c>
      <c r="DK5" s="4">
        <v>3.43</v>
      </c>
      <c r="DL5" s="4">
        <v>3.39</v>
      </c>
      <c r="DM5" s="4">
        <f t="shared" si="33"/>
        <v>3.23</v>
      </c>
      <c r="DN5" s="4">
        <v>3.45</v>
      </c>
      <c r="DO5" s="102">
        <v>3.41</v>
      </c>
      <c r="DP5" s="4">
        <f t="shared" si="34"/>
        <v>3.23</v>
      </c>
      <c r="DQ5" s="4">
        <v>3.46</v>
      </c>
      <c r="DR5" s="4">
        <f t="shared" si="35"/>
        <v>3.23</v>
      </c>
      <c r="DS5" s="4">
        <v>3.41</v>
      </c>
      <c r="DT5" s="102">
        <v>3.43</v>
      </c>
      <c r="DU5" s="52">
        <f t="shared" si="36"/>
        <v>3.23</v>
      </c>
      <c r="DV5" s="52">
        <v>3.45</v>
      </c>
      <c r="DW5" s="52">
        <f t="shared" si="37"/>
        <v>3.23</v>
      </c>
      <c r="DX5" s="52" t="s">
        <v>1159</v>
      </c>
      <c r="DY5" s="52">
        <f t="shared" si="38"/>
        <v>3.23</v>
      </c>
      <c r="DZ5" s="52">
        <v>3.47</v>
      </c>
      <c r="EA5" s="47">
        <v>3.52</v>
      </c>
      <c r="EB5" s="52">
        <f t="shared" si="39"/>
        <v>3.23</v>
      </c>
      <c r="EC5" s="52"/>
      <c r="ED5" s="77">
        <v>3.48</v>
      </c>
      <c r="EE5" s="77"/>
      <c r="EF5" s="77">
        <f t="shared" si="40"/>
        <v>3.23</v>
      </c>
      <c r="EG5" s="77">
        <v>3.4</v>
      </c>
      <c r="EH5" s="77"/>
      <c r="EI5" s="77">
        <f t="shared" si="41"/>
        <v>3.23</v>
      </c>
      <c r="EJ5" s="52">
        <v>3.4954000000000001</v>
      </c>
      <c r="EK5" s="77">
        <v>3.38</v>
      </c>
      <c r="EL5" s="52">
        <f t="shared" si="42"/>
        <v>3.23</v>
      </c>
      <c r="EM5" s="52">
        <v>3.24</v>
      </c>
      <c r="EN5" s="47">
        <f t="shared" si="43"/>
        <v>3.23</v>
      </c>
      <c r="EO5" s="47">
        <v>3.3</v>
      </c>
      <c r="EP5" s="47">
        <v>3.21</v>
      </c>
      <c r="EQ5" s="47">
        <f t="shared" si="44"/>
        <v>3.21</v>
      </c>
      <c r="ER5" s="47">
        <v>3.19</v>
      </c>
      <c r="ES5" s="47">
        <f t="shared" si="45"/>
        <v>3.19</v>
      </c>
      <c r="ET5" s="47"/>
      <c r="EU5" s="6">
        <f t="shared" si="46"/>
        <v>-1</v>
      </c>
      <c r="EV5" s="4">
        <v>3.35</v>
      </c>
      <c r="EW5" s="4">
        <v>3.39</v>
      </c>
      <c r="EX5" s="4">
        <v>3.42</v>
      </c>
      <c r="EY5" s="4">
        <f t="shared" si="47"/>
        <v>3.35</v>
      </c>
      <c r="EZ5" s="4"/>
      <c r="FA5" s="4">
        <v>3.38</v>
      </c>
      <c r="FB5" s="4">
        <f t="shared" si="48"/>
        <v>3.35</v>
      </c>
      <c r="FC5" s="4"/>
      <c r="FD5" s="4">
        <v>3.4</v>
      </c>
      <c r="FE5" s="4">
        <f t="shared" si="49"/>
        <v>3.35</v>
      </c>
      <c r="FF5" s="4">
        <v>3.39</v>
      </c>
      <c r="FG5" s="4">
        <v>3.62</v>
      </c>
      <c r="FH5" s="52">
        <f t="shared" si="50"/>
        <v>3.35</v>
      </c>
      <c r="FI5" s="4">
        <v>3.6</v>
      </c>
      <c r="FJ5" s="52">
        <v>3.5</v>
      </c>
      <c r="FK5" s="52">
        <f t="shared" si="51"/>
        <v>3.35</v>
      </c>
      <c r="FL5" s="52">
        <v>3.52</v>
      </c>
      <c r="FM5" s="52">
        <f t="shared" si="52"/>
        <v>3.35</v>
      </c>
      <c r="FN5" s="52">
        <v>3.58</v>
      </c>
      <c r="FO5" s="77">
        <v>3.41</v>
      </c>
      <c r="FP5" s="52">
        <f t="shared" si="53"/>
        <v>3.35</v>
      </c>
      <c r="FQ5" s="52">
        <v>3.42</v>
      </c>
      <c r="FR5" s="77">
        <v>3.52</v>
      </c>
      <c r="FS5" s="52">
        <f t="shared" si="54"/>
        <v>3.35</v>
      </c>
      <c r="FT5" s="52"/>
      <c r="FU5" s="52">
        <v>3.5878000000000001</v>
      </c>
      <c r="FV5" s="77"/>
      <c r="FW5" s="77">
        <v>3.55</v>
      </c>
      <c r="FX5" s="52">
        <f t="shared" si="55"/>
        <v>3.35</v>
      </c>
      <c r="FY5" s="52">
        <v>3.51</v>
      </c>
      <c r="FZ5" s="77">
        <v>3.58</v>
      </c>
      <c r="GA5" s="77"/>
      <c r="GB5" s="77">
        <f t="shared" si="56"/>
        <v>3.35</v>
      </c>
      <c r="GC5" s="52">
        <v>3.42</v>
      </c>
      <c r="GD5" s="77">
        <v>3.6</v>
      </c>
      <c r="GE5" s="47">
        <f t="shared" si="57"/>
        <v>3.35</v>
      </c>
      <c r="GF5" s="47">
        <v>3.44</v>
      </c>
      <c r="GG5" s="47">
        <f t="shared" si="58"/>
        <v>3.35</v>
      </c>
      <c r="GH5" s="47">
        <v>3.47</v>
      </c>
      <c r="GI5" s="47">
        <v>3.4</v>
      </c>
      <c r="GJ5" s="51">
        <f t="shared" si="59"/>
        <v>3.35</v>
      </c>
      <c r="GK5" s="10"/>
      <c r="GL5" s="14">
        <v>3.41</v>
      </c>
      <c r="GM5" s="47">
        <f t="shared" si="60"/>
        <v>3.35</v>
      </c>
      <c r="GN5" s="47">
        <v>3.36</v>
      </c>
      <c r="GO5" s="47">
        <f t="shared" si="61"/>
        <v>3.35</v>
      </c>
      <c r="GP5" s="47">
        <v>3.45</v>
      </c>
      <c r="GQ5" s="47"/>
      <c r="GR5" s="47">
        <f t="shared" si="62"/>
        <v>3.35</v>
      </c>
      <c r="GS5" s="47"/>
      <c r="GT5" s="6">
        <f t="shared" si="63"/>
        <v>-1</v>
      </c>
      <c r="GU5" s="4">
        <v>3.3130000000000002</v>
      </c>
      <c r="GV5" s="4">
        <v>3.58</v>
      </c>
      <c r="GW5" s="4">
        <v>3.59</v>
      </c>
      <c r="GX5" s="4">
        <f t="shared" si="64"/>
        <v>3.3130000000000002</v>
      </c>
      <c r="GY5" s="4"/>
      <c r="GZ5" s="4">
        <v>3.21</v>
      </c>
      <c r="HA5" s="4">
        <f t="shared" si="65"/>
        <v>3.21</v>
      </c>
      <c r="HB5" s="4">
        <v>3.41</v>
      </c>
      <c r="HC5" s="4">
        <v>3.476</v>
      </c>
      <c r="HD5" s="4">
        <v>3.43</v>
      </c>
      <c r="HE5" s="4">
        <f t="shared" si="66"/>
        <v>3.21</v>
      </c>
      <c r="HF5" s="4">
        <v>3.45</v>
      </c>
      <c r="HG5" s="52">
        <f t="shared" si="67"/>
        <v>3.21</v>
      </c>
      <c r="HH5" s="4">
        <v>3.39</v>
      </c>
      <c r="HI5" s="10"/>
      <c r="HJ5" s="52">
        <f t="shared" si="68"/>
        <v>3.21</v>
      </c>
      <c r="HK5" s="52">
        <v>3.45</v>
      </c>
      <c r="HL5" s="52">
        <f t="shared" si="69"/>
        <v>3.21</v>
      </c>
      <c r="HM5" s="52">
        <v>3.19</v>
      </c>
      <c r="HN5" s="52">
        <f t="shared" si="70"/>
        <v>3.19</v>
      </c>
      <c r="HO5" s="52">
        <v>3.2</v>
      </c>
      <c r="HP5" s="52">
        <v>3.44</v>
      </c>
      <c r="HQ5" s="52">
        <v>3.3662000000000005</v>
      </c>
      <c r="HR5" s="1049">
        <v>3.38</v>
      </c>
      <c r="HS5" s="1049"/>
      <c r="HT5" s="52">
        <f t="shared" si="71"/>
        <v>3.19</v>
      </c>
      <c r="HU5" s="47"/>
      <c r="HV5" s="32">
        <v>3.44</v>
      </c>
      <c r="HW5" s="52"/>
      <c r="HX5" s="1049">
        <v>3.38</v>
      </c>
      <c r="HY5" s="52">
        <f>MIN(HX5,HT5)</f>
        <v>3.19</v>
      </c>
      <c r="HZ5" s="1049"/>
      <c r="IA5" s="1049">
        <v>3.24</v>
      </c>
      <c r="IB5" s="52">
        <f t="shared" si="73"/>
        <v>3.19</v>
      </c>
      <c r="IC5" s="52">
        <v>3.45</v>
      </c>
      <c r="ID5" s="52">
        <f t="shared" si="74"/>
        <v>3.19</v>
      </c>
      <c r="IE5" s="52">
        <v>3.21</v>
      </c>
      <c r="IF5" s="1049">
        <v>3.42</v>
      </c>
      <c r="IG5" s="1049">
        <f t="shared" si="75"/>
        <v>3.19</v>
      </c>
      <c r="IH5" s="1049">
        <v>3.41</v>
      </c>
      <c r="II5" s="1049">
        <v>3.22</v>
      </c>
      <c r="IJ5" s="1049">
        <f t="shared" si="76"/>
        <v>3.19</v>
      </c>
      <c r="IK5" s="14">
        <v>3.2</v>
      </c>
      <c r="IL5" s="14"/>
      <c r="IM5" s="14">
        <f t="shared" si="77"/>
        <v>3.19</v>
      </c>
      <c r="IN5" s="1049">
        <v>3.23</v>
      </c>
      <c r="IO5" s="14">
        <v>3.2</v>
      </c>
      <c r="IP5" s="14"/>
      <c r="IQ5" s="14">
        <f t="shared" si="78"/>
        <v>3.19</v>
      </c>
      <c r="IR5" s="47"/>
      <c r="IS5" s="47">
        <v>3.21</v>
      </c>
      <c r="IT5" s="14">
        <v>3.25</v>
      </c>
      <c r="IU5" s="14">
        <f t="shared" si="79"/>
        <v>3.19</v>
      </c>
      <c r="IV5" s="47"/>
      <c r="IW5" s="47">
        <v>3.21</v>
      </c>
      <c r="IX5" s="14">
        <v>3.25</v>
      </c>
      <c r="IY5" s="14">
        <f t="shared" si="80"/>
        <v>3.19</v>
      </c>
      <c r="IZ5" s="14">
        <v>3.22</v>
      </c>
      <c r="JA5" s="10">
        <v>3.33</v>
      </c>
      <c r="JB5" s="10">
        <f t="shared" si="81"/>
        <v>3.19</v>
      </c>
      <c r="JC5" s="14">
        <v>3.22</v>
      </c>
      <c r="JD5" s="10">
        <v>3.33</v>
      </c>
      <c r="JE5" s="10">
        <f t="shared" si="82"/>
        <v>3.19</v>
      </c>
      <c r="JF5" s="14">
        <v>3.43</v>
      </c>
      <c r="JG5" s="10">
        <f t="shared" si="83"/>
        <v>3.19</v>
      </c>
      <c r="JH5" s="14">
        <v>3.36</v>
      </c>
      <c r="JI5" s="6">
        <f t="shared" si="84"/>
        <v>5.329153605015672E-2</v>
      </c>
      <c r="JJ5" s="102">
        <v>3.36</v>
      </c>
      <c r="JK5" s="102">
        <v>3.64</v>
      </c>
      <c r="JL5" s="52">
        <f t="shared" si="85"/>
        <v>3.36</v>
      </c>
      <c r="JM5" s="52">
        <v>3.64</v>
      </c>
      <c r="JN5" s="52">
        <f t="shared" si="86"/>
        <v>3.36</v>
      </c>
      <c r="JO5" s="52">
        <v>3.64</v>
      </c>
      <c r="JP5" s="52">
        <v>3.6</v>
      </c>
      <c r="JQ5" s="52">
        <f t="shared" si="87"/>
        <v>3.36</v>
      </c>
      <c r="JR5" s="52">
        <v>3.6</v>
      </c>
      <c r="JS5" s="52">
        <v>3.34</v>
      </c>
      <c r="JT5" s="52">
        <f t="shared" si="88"/>
        <v>3.34</v>
      </c>
      <c r="JU5" s="52">
        <v>3.42</v>
      </c>
      <c r="JV5" s="52">
        <v>3.52</v>
      </c>
      <c r="JW5" s="1049"/>
      <c r="JX5" s="1049">
        <v>3.42</v>
      </c>
      <c r="JY5" s="32">
        <f t="shared" si="89"/>
        <v>3.34</v>
      </c>
      <c r="JZ5" s="52">
        <v>3.4</v>
      </c>
      <c r="KA5" s="1049">
        <v>3.35</v>
      </c>
      <c r="KB5" s="52">
        <f t="shared" si="90"/>
        <v>3.34</v>
      </c>
      <c r="KC5" s="1049">
        <v>3.37</v>
      </c>
      <c r="KD5" s="1049"/>
      <c r="KE5" s="1049">
        <v>3.35</v>
      </c>
      <c r="KF5" s="1049">
        <f t="shared" si="91"/>
        <v>3.34</v>
      </c>
      <c r="KG5" s="1049">
        <v>3.4</v>
      </c>
      <c r="KH5" s="1049">
        <v>3.4</v>
      </c>
      <c r="KI5" s="1049">
        <f t="shared" si="92"/>
        <v>3.34</v>
      </c>
      <c r="KJ5" s="1049">
        <v>3.39</v>
      </c>
      <c r="KK5" s="1049">
        <v>3.36</v>
      </c>
      <c r="KL5" s="1049">
        <f t="shared" si="93"/>
        <v>3.34</v>
      </c>
      <c r="KM5" s="1049">
        <v>3.35</v>
      </c>
      <c r="KN5" s="1049"/>
      <c r="KO5" s="14">
        <v>3.37</v>
      </c>
      <c r="KP5" s="14">
        <f t="shared" si="94"/>
        <v>3.34</v>
      </c>
      <c r="KQ5" s="14">
        <v>3.3</v>
      </c>
      <c r="KR5" s="14"/>
      <c r="KS5" s="47">
        <f t="shared" si="95"/>
        <v>3.3</v>
      </c>
      <c r="KT5" s="47"/>
      <c r="KU5" s="47">
        <v>3.34</v>
      </c>
      <c r="KV5" s="14">
        <v>3.31</v>
      </c>
      <c r="KW5" s="14">
        <f t="shared" si="96"/>
        <v>3.3</v>
      </c>
      <c r="KX5" s="47"/>
      <c r="KY5" s="47">
        <v>3.34</v>
      </c>
      <c r="KZ5" s="14">
        <v>3.31</v>
      </c>
      <c r="LA5" s="14"/>
      <c r="LB5" s="14">
        <f t="shared" ref="LB5:LB39" si="163">MIN(KZ5,KW5)</f>
        <v>3.3</v>
      </c>
      <c r="LC5" s="14">
        <v>3.52</v>
      </c>
      <c r="LD5" s="14">
        <f t="shared" si="97"/>
        <v>3.3</v>
      </c>
      <c r="LE5" s="14">
        <v>3.52</v>
      </c>
      <c r="LF5" s="14">
        <f t="shared" si="98"/>
        <v>3.3</v>
      </c>
      <c r="LG5" s="14">
        <v>3.53</v>
      </c>
      <c r="LH5" s="14">
        <f t="shared" si="99"/>
        <v>3.3</v>
      </c>
      <c r="LI5" s="14">
        <v>3.5</v>
      </c>
      <c r="LJ5" s="6">
        <f t="shared" si="100"/>
        <v>6.0606060606060663E-2</v>
      </c>
      <c r="LK5" s="4">
        <v>3.5310000000000001</v>
      </c>
      <c r="LL5" s="4">
        <v>3.21</v>
      </c>
      <c r="LM5" s="10">
        <v>3.42</v>
      </c>
      <c r="LN5" s="32">
        <f t="shared" si="101"/>
        <v>3.42</v>
      </c>
      <c r="LO5" s="675">
        <v>3.67</v>
      </c>
      <c r="LP5" s="32">
        <f t="shared" si="102"/>
        <v>3.42</v>
      </c>
      <c r="LQ5" s="10">
        <v>3.31</v>
      </c>
      <c r="LR5" s="52">
        <f t="shared" si="103"/>
        <v>3.31</v>
      </c>
      <c r="LS5" s="47">
        <f t="shared" si="104"/>
        <v>3.31</v>
      </c>
      <c r="LT5" s="47">
        <v>3.3</v>
      </c>
      <c r="LU5" s="47">
        <f t="shared" si="105"/>
        <v>3.3</v>
      </c>
      <c r="LV5" s="47">
        <v>3.33</v>
      </c>
      <c r="LW5" s="47">
        <v>3.33</v>
      </c>
      <c r="LX5" s="1049">
        <v>3.33</v>
      </c>
      <c r="LY5" s="1049"/>
      <c r="LZ5" s="1049">
        <f t="shared" si="106"/>
        <v>3.3</v>
      </c>
      <c r="MA5" s="47">
        <v>3.5</v>
      </c>
      <c r="MB5" s="47">
        <v>3.44</v>
      </c>
      <c r="MC5" s="1049"/>
      <c r="MD5" s="1049">
        <v>3.4</v>
      </c>
      <c r="ME5" s="47">
        <f t="shared" si="107"/>
        <v>3.3</v>
      </c>
      <c r="MF5" s="47"/>
      <c r="MG5" s="47"/>
      <c r="MH5" s="1049">
        <v>3.38</v>
      </c>
      <c r="MI5" s="1049">
        <v>3.35</v>
      </c>
      <c r="MJ5" s="47">
        <f t="shared" si="108"/>
        <v>3.3</v>
      </c>
      <c r="MK5" s="1049">
        <v>3.34</v>
      </c>
      <c r="ML5" s="1049">
        <v>3.33</v>
      </c>
      <c r="MM5" s="1049">
        <f t="shared" si="109"/>
        <v>3.3</v>
      </c>
      <c r="MN5" s="1049">
        <v>3.32</v>
      </c>
      <c r="MO5" s="1049">
        <v>3.4</v>
      </c>
      <c r="MP5" s="1049">
        <v>3.36</v>
      </c>
      <c r="MQ5" s="1049">
        <f t="shared" si="110"/>
        <v>3.3</v>
      </c>
      <c r="MR5" s="1049">
        <v>3.4</v>
      </c>
      <c r="MS5" s="1049">
        <v>3.37</v>
      </c>
      <c r="MT5" s="1049">
        <v>3.39</v>
      </c>
      <c r="MU5" s="1049">
        <v>3.44</v>
      </c>
      <c r="MV5" s="1049">
        <f t="shared" si="111"/>
        <v>3.3</v>
      </c>
      <c r="MW5" s="1049"/>
      <c r="MX5" s="1049">
        <v>3.41</v>
      </c>
      <c r="MY5" s="1049"/>
      <c r="MZ5" s="14">
        <v>3.45</v>
      </c>
      <c r="NA5" s="14">
        <v>3.45</v>
      </c>
      <c r="NB5" s="14"/>
      <c r="NC5" s="14"/>
      <c r="ND5" s="14">
        <f t="shared" si="112"/>
        <v>3.3</v>
      </c>
      <c r="NE5" s="14">
        <v>3.48</v>
      </c>
      <c r="NF5" s="14">
        <v>3.45</v>
      </c>
      <c r="NG5" s="14">
        <f t="shared" si="113"/>
        <v>3.3</v>
      </c>
      <c r="NH5" s="77">
        <v>3.4950000000000001</v>
      </c>
      <c r="NI5" s="14">
        <v>3.49</v>
      </c>
      <c r="NJ5" s="14">
        <f t="shared" si="114"/>
        <v>3.3</v>
      </c>
      <c r="NK5" s="14"/>
      <c r="NL5" s="14">
        <v>3.29</v>
      </c>
      <c r="NM5" s="14"/>
      <c r="NN5" s="14">
        <v>3.35</v>
      </c>
      <c r="NO5" s="14">
        <v>3.51</v>
      </c>
      <c r="NP5" s="14">
        <f t="shared" si="115"/>
        <v>3.3</v>
      </c>
      <c r="NQ5" s="14">
        <v>3.29</v>
      </c>
      <c r="NR5" s="14"/>
      <c r="NS5" s="14">
        <v>3.51</v>
      </c>
      <c r="NT5" s="47">
        <f t="shared" si="116"/>
        <v>3.3</v>
      </c>
      <c r="NU5" s="14">
        <v>3.3249999999999997</v>
      </c>
      <c r="NV5" s="14">
        <v>3.3</v>
      </c>
      <c r="NW5" s="14">
        <v>3.3340000000000001</v>
      </c>
      <c r="NX5" s="14">
        <f t="shared" si="117"/>
        <v>3.3</v>
      </c>
      <c r="NY5" s="14">
        <v>3.3340000000000001</v>
      </c>
      <c r="NZ5" s="14">
        <f t="shared" si="118"/>
        <v>3.3</v>
      </c>
      <c r="OA5" s="14"/>
      <c r="OB5" s="14">
        <v>3.37</v>
      </c>
      <c r="OC5" s="10">
        <v>3.45</v>
      </c>
      <c r="OD5" s="14">
        <f t="shared" si="119"/>
        <v>3.3</v>
      </c>
      <c r="OE5" s="14"/>
      <c r="OF5" s="14">
        <v>3.39</v>
      </c>
      <c r="OG5" s="14">
        <v>3.45</v>
      </c>
      <c r="OH5" s="10">
        <f t="shared" si="120"/>
        <v>3.3</v>
      </c>
      <c r="OI5" s="14"/>
      <c r="OJ5" s="14"/>
      <c r="OK5" s="6">
        <f t="shared" si="121"/>
        <v>-1</v>
      </c>
      <c r="OL5" s="6">
        <f t="shared" si="122"/>
        <v>-1</v>
      </c>
      <c r="OM5" s="1308">
        <v>2.78</v>
      </c>
      <c r="ON5" s="37">
        <v>2.81</v>
      </c>
      <c r="OO5" s="1049">
        <v>2.78</v>
      </c>
      <c r="OP5" s="37">
        <f t="shared" si="123"/>
        <v>2.78</v>
      </c>
      <c r="OQ5" s="37">
        <v>2.79</v>
      </c>
      <c r="OR5" s="14">
        <v>2.8</v>
      </c>
      <c r="OS5" s="10"/>
      <c r="OT5" s="14">
        <f t="shared" si="124"/>
        <v>2.78</v>
      </c>
      <c r="OU5" s="37">
        <v>2.76</v>
      </c>
      <c r="OV5" s="37">
        <f t="shared" si="125"/>
        <v>2.76</v>
      </c>
      <c r="OW5" s="37">
        <v>2.76</v>
      </c>
      <c r="OX5" s="29"/>
      <c r="OY5" s="36">
        <f t="shared" si="126"/>
        <v>2.76</v>
      </c>
      <c r="OZ5" s="37">
        <v>2.96</v>
      </c>
      <c r="PA5" s="37"/>
      <c r="PB5" s="37">
        <f t="shared" si="127"/>
        <v>2.76</v>
      </c>
      <c r="PC5" s="1383">
        <v>2.93</v>
      </c>
      <c r="PD5" s="37">
        <v>2.99</v>
      </c>
      <c r="PE5" s="37">
        <f t="shared" si="128"/>
        <v>2.76</v>
      </c>
      <c r="PF5" s="37">
        <v>2.96</v>
      </c>
      <c r="PG5" s="37">
        <f t="shared" si="129"/>
        <v>2.76</v>
      </c>
      <c r="PH5" s="37">
        <v>2.99</v>
      </c>
      <c r="PI5" s="37">
        <f t="shared" si="130"/>
        <v>2.76</v>
      </c>
      <c r="PJ5" s="37"/>
      <c r="PK5" s="1224">
        <f t="shared" si="131"/>
        <v>-1</v>
      </c>
      <c r="PL5" s="1315">
        <v>3.62</v>
      </c>
      <c r="PM5" s="37">
        <v>3.7</v>
      </c>
      <c r="PN5" s="37"/>
      <c r="PO5" s="37">
        <f t="shared" si="132"/>
        <v>3.62</v>
      </c>
      <c r="PP5" s="37">
        <v>3.66</v>
      </c>
      <c r="PQ5" s="37"/>
      <c r="PR5" s="37">
        <f t="shared" si="133"/>
        <v>3.62</v>
      </c>
      <c r="PS5" s="37">
        <v>3.71</v>
      </c>
      <c r="PT5" s="37">
        <f t="shared" si="134"/>
        <v>3.62</v>
      </c>
      <c r="PU5" s="37">
        <v>3.78</v>
      </c>
      <c r="PV5" s="37">
        <v>3.67</v>
      </c>
      <c r="PW5" s="29">
        <f t="shared" si="135"/>
        <v>3.62</v>
      </c>
      <c r="PX5" s="59">
        <v>3.67</v>
      </c>
      <c r="PY5" s="36"/>
      <c r="PZ5" s="37">
        <f t="shared" si="136"/>
        <v>3.62</v>
      </c>
      <c r="QA5" s="37">
        <v>3.64</v>
      </c>
      <c r="QB5" s="37">
        <f t="shared" si="137"/>
        <v>3.62</v>
      </c>
      <c r="QC5" s="14">
        <v>3.79</v>
      </c>
      <c r="QD5" s="37">
        <f t="shared" si="138"/>
        <v>3.62</v>
      </c>
      <c r="QE5" s="37">
        <v>3.74</v>
      </c>
      <c r="QF5" s="14">
        <v>3.79</v>
      </c>
      <c r="QG5" s="37">
        <f t="shared" si="139"/>
        <v>3.62</v>
      </c>
      <c r="QH5" s="37"/>
      <c r="QI5" s="6">
        <f t="shared" si="140"/>
        <v>-1</v>
      </c>
      <c r="QJ5" s="47">
        <v>3.33</v>
      </c>
      <c r="QK5" s="77">
        <v>3.36</v>
      </c>
      <c r="QL5" s="77"/>
      <c r="QM5" s="77">
        <f t="shared" si="141"/>
        <v>3.33</v>
      </c>
      <c r="QN5" s="37">
        <v>3.35</v>
      </c>
      <c r="QO5" s="37">
        <f t="shared" si="142"/>
        <v>3.33</v>
      </c>
      <c r="QP5" s="37">
        <v>3.34</v>
      </c>
      <c r="QQ5" s="37">
        <f t="shared" si="143"/>
        <v>3.33</v>
      </c>
      <c r="QR5" s="37"/>
      <c r="QS5" s="37">
        <v>3.36</v>
      </c>
      <c r="QT5" s="37">
        <f t="shared" si="144"/>
        <v>3.33</v>
      </c>
      <c r="QU5" s="37">
        <v>3.45</v>
      </c>
      <c r="QV5" s="29"/>
      <c r="QW5" s="36">
        <f t="shared" si="145"/>
        <v>3.33</v>
      </c>
      <c r="QX5" s="37">
        <v>3.48</v>
      </c>
      <c r="QY5" s="37">
        <f t="shared" si="146"/>
        <v>3.33</v>
      </c>
      <c r="QZ5" s="37">
        <v>3.33</v>
      </c>
      <c r="RA5" s="14">
        <v>3.49</v>
      </c>
      <c r="RB5" s="37">
        <f t="shared" si="147"/>
        <v>3.33</v>
      </c>
      <c r="RC5" s="37">
        <v>3.33</v>
      </c>
      <c r="RD5" s="14">
        <v>3.49</v>
      </c>
      <c r="RE5" s="37">
        <f t="shared" si="148"/>
        <v>3.33</v>
      </c>
      <c r="RF5" s="37"/>
      <c r="RG5" s="6">
        <f t="shared" si="149"/>
        <v>-1</v>
      </c>
      <c r="RH5" s="1049">
        <v>3.6</v>
      </c>
      <c r="RI5" s="1049">
        <v>3.76</v>
      </c>
      <c r="RJ5" s="1049">
        <f t="shared" si="150"/>
        <v>3.6</v>
      </c>
      <c r="RK5" s="1049">
        <v>3.87</v>
      </c>
      <c r="RL5" s="1049">
        <f t="shared" si="151"/>
        <v>3.6</v>
      </c>
      <c r="RM5" s="1049">
        <v>3.85</v>
      </c>
      <c r="RN5" s="1049"/>
      <c r="RO5" s="1049">
        <v>3.7</v>
      </c>
      <c r="RP5" s="37">
        <f t="shared" si="152"/>
        <v>3.6</v>
      </c>
      <c r="RQ5" s="37">
        <v>3.7</v>
      </c>
      <c r="RR5" s="37"/>
      <c r="RS5" s="37">
        <f t="shared" si="153"/>
        <v>3.6</v>
      </c>
      <c r="RT5" s="37"/>
      <c r="RU5" s="37">
        <v>3.57</v>
      </c>
      <c r="RV5" s="37">
        <f t="shared" si="154"/>
        <v>3.57</v>
      </c>
      <c r="RW5" s="36">
        <v>3.61</v>
      </c>
      <c r="RX5" s="37">
        <f t="shared" si="155"/>
        <v>3.57</v>
      </c>
      <c r="RY5" s="37">
        <v>3.69</v>
      </c>
      <c r="RZ5" s="36">
        <v>3.61</v>
      </c>
      <c r="SA5" s="37">
        <f t="shared" si="156"/>
        <v>3.57</v>
      </c>
      <c r="SB5" s="37">
        <v>3.69</v>
      </c>
      <c r="SC5" s="1224">
        <f t="shared" si="157"/>
        <v>3.3613445378151294E-2</v>
      </c>
      <c r="SD5" s="36">
        <v>2.3199999999999998</v>
      </c>
      <c r="SE5" s="37">
        <f t="shared" si="158"/>
        <v>2.3199999999999998</v>
      </c>
      <c r="SF5" s="37">
        <v>2.2799999999999998</v>
      </c>
      <c r="SG5" s="36">
        <v>2.3199999999999998</v>
      </c>
      <c r="SH5" s="37">
        <f t="shared" si="159"/>
        <v>2.3199999999999998</v>
      </c>
      <c r="SI5" s="37"/>
      <c r="SJ5" s="1224">
        <f t="shared" si="160"/>
        <v>-1</v>
      </c>
      <c r="SK5" s="36">
        <v>2.38</v>
      </c>
      <c r="SL5" s="37">
        <f t="shared" si="2"/>
        <v>2.38</v>
      </c>
      <c r="SM5" s="37">
        <v>2.48</v>
      </c>
      <c r="SN5" s="36">
        <v>2.38</v>
      </c>
      <c r="SO5" s="37">
        <f t="shared" si="161"/>
        <v>2.38</v>
      </c>
      <c r="SP5" s="37"/>
      <c r="SQ5" s="1224">
        <f t="shared" si="162"/>
        <v>-1</v>
      </c>
      <c r="SR5" s="37">
        <v>2.37</v>
      </c>
      <c r="SS5" s="37">
        <f t="shared" si="3"/>
        <v>2.37</v>
      </c>
      <c r="ST5" s="37"/>
      <c r="SU5" s="1224">
        <f t="shared" si="4"/>
        <v>-1</v>
      </c>
      <c r="SV5" s="10"/>
      <c r="SW5" s="14"/>
    </row>
    <row r="6" spans="1:517" ht="15" thickBot="1" x14ac:dyDescent="0.4">
      <c r="A6" s="10">
        <v>4</v>
      </c>
      <c r="B6" s="77" t="s">
        <v>18</v>
      </c>
      <c r="C6" s="47" t="s">
        <v>1254</v>
      </c>
      <c r="D6" s="923" t="s">
        <v>3300</v>
      </c>
      <c r="E6" s="923" t="s">
        <v>3307</v>
      </c>
      <c r="F6" s="925" t="s">
        <v>3308</v>
      </c>
      <c r="G6" s="925" t="s">
        <v>3309</v>
      </c>
      <c r="H6" s="102">
        <v>68.7</v>
      </c>
      <c r="I6" s="10">
        <v>90.13</v>
      </c>
      <c r="J6" s="10">
        <v>89.14</v>
      </c>
      <c r="K6" s="12">
        <f t="shared" si="5"/>
        <v>68.7</v>
      </c>
      <c r="L6" s="10"/>
      <c r="M6" s="10">
        <v>68.7</v>
      </c>
      <c r="N6" s="4">
        <v>88.43</v>
      </c>
      <c r="O6" s="10">
        <v>89.05</v>
      </c>
      <c r="P6" s="10">
        <f>MIN(M6,O6)</f>
        <v>68.7</v>
      </c>
      <c r="Q6" s="102">
        <v>88.933999999999997</v>
      </c>
      <c r="R6" s="12">
        <v>89.76</v>
      </c>
      <c r="S6" s="52">
        <f t="shared" si="0"/>
        <v>68.7</v>
      </c>
      <c r="T6" s="52">
        <v>90.72</v>
      </c>
      <c r="U6" s="52"/>
      <c r="V6" s="52"/>
      <c r="W6" s="6">
        <f t="shared" si="1"/>
        <v>0.32052401746724885</v>
      </c>
      <c r="X6" s="4">
        <v>75.680000000000007</v>
      </c>
      <c r="Y6" s="4">
        <v>89.34</v>
      </c>
      <c r="Z6" s="4">
        <v>88.03</v>
      </c>
      <c r="AA6" s="4">
        <f t="shared" si="6"/>
        <v>75.680000000000007</v>
      </c>
      <c r="AB6" s="4">
        <v>91.27</v>
      </c>
      <c r="AC6" s="4">
        <v>75.680000000000007</v>
      </c>
      <c r="AD6" s="4">
        <v>90.122</v>
      </c>
      <c r="AE6" s="4">
        <v>84.72</v>
      </c>
      <c r="AF6" s="4">
        <f t="shared" si="7"/>
        <v>75.680000000000007</v>
      </c>
      <c r="AG6" s="4">
        <v>89.35</v>
      </c>
      <c r="AH6" s="32">
        <f t="shared" ref="AH6:AH12" si="164">(MIN(AF6,AG6))</f>
        <v>75.680000000000007</v>
      </c>
      <c r="AI6" s="10">
        <v>90.56</v>
      </c>
      <c r="AJ6" s="885">
        <f t="shared" ref="AJ6:AJ12" si="165">(AI6-AH6)/AH6</f>
        <v>0.1966173361522198</v>
      </c>
      <c r="AK6" s="102">
        <v>74.7</v>
      </c>
      <c r="AL6" s="4">
        <v>111.15</v>
      </c>
      <c r="AM6" s="4">
        <v>92.58</v>
      </c>
      <c r="AN6" s="4">
        <f t="shared" si="8"/>
        <v>74.7</v>
      </c>
      <c r="AP6" s="4">
        <v>113.59</v>
      </c>
      <c r="AQ6" s="4">
        <f t="shared" si="9"/>
        <v>74.7</v>
      </c>
      <c r="AR6" s="4">
        <v>110.87</v>
      </c>
      <c r="AS6" s="4">
        <v>114.7</v>
      </c>
      <c r="AT6" s="4">
        <f t="shared" si="10"/>
        <v>74.7</v>
      </c>
      <c r="AU6" s="4">
        <v>111.7</v>
      </c>
      <c r="AV6" s="52">
        <f t="shared" si="11"/>
        <v>74.7</v>
      </c>
      <c r="AW6" s="4">
        <v>88.98</v>
      </c>
      <c r="AX6" s="10"/>
      <c r="AY6" s="47">
        <v>89.11</v>
      </c>
      <c r="AZ6" s="47"/>
      <c r="BA6" s="5">
        <f t="shared" si="12"/>
        <v>0.19290495314591694</v>
      </c>
      <c r="BB6" s="102">
        <v>74.7</v>
      </c>
      <c r="BC6" s="4">
        <v>93.82</v>
      </c>
      <c r="BD6" s="4">
        <v>94.47</v>
      </c>
      <c r="BE6" s="4">
        <f t="shared" si="13"/>
        <v>74.7</v>
      </c>
      <c r="BF6" s="4">
        <v>92.2</v>
      </c>
      <c r="BG6" s="4">
        <v>74.7</v>
      </c>
      <c r="BH6" s="4">
        <v>93.67</v>
      </c>
      <c r="BI6" s="4">
        <v>101.21</v>
      </c>
      <c r="BJ6" s="4">
        <f t="shared" si="14"/>
        <v>74.7</v>
      </c>
      <c r="BK6" s="4">
        <v>101.334</v>
      </c>
      <c r="BL6" s="32">
        <f t="shared" si="15"/>
        <v>74.7</v>
      </c>
      <c r="BM6" s="12">
        <v>98.253</v>
      </c>
      <c r="BN6" s="52">
        <f t="shared" si="16"/>
        <v>74.7</v>
      </c>
      <c r="BO6" s="4">
        <v>86.91</v>
      </c>
      <c r="BP6" s="52">
        <v>87.91</v>
      </c>
      <c r="BQ6" s="52">
        <f t="shared" si="17"/>
        <v>74.7</v>
      </c>
      <c r="BR6" s="52"/>
      <c r="BS6" s="6">
        <f t="shared" si="18"/>
        <v>-1</v>
      </c>
      <c r="BT6" s="102">
        <v>75.680000000000007</v>
      </c>
      <c r="BU6" s="4">
        <v>117.18</v>
      </c>
      <c r="BV6" s="4">
        <v>116.02</v>
      </c>
      <c r="BW6" s="4">
        <f t="shared" si="19"/>
        <v>75.680000000000007</v>
      </c>
      <c r="BX6" s="4">
        <v>108.14</v>
      </c>
      <c r="BY6" s="4">
        <v>75.680000000000007</v>
      </c>
      <c r="BZ6" s="4">
        <v>106.97</v>
      </c>
      <c r="CA6" s="4">
        <f t="shared" si="20"/>
        <v>75.680000000000007</v>
      </c>
      <c r="CB6" s="4">
        <v>115.976</v>
      </c>
      <c r="CC6" s="52">
        <f t="shared" si="21"/>
        <v>75.680000000000007</v>
      </c>
      <c r="CD6" s="4">
        <v>118.78100000000001</v>
      </c>
      <c r="CE6" s="10"/>
      <c r="CF6" s="10">
        <v>119.01</v>
      </c>
      <c r="CG6" s="52">
        <f t="shared" si="22"/>
        <v>75.680000000000007</v>
      </c>
      <c r="CH6" s="10">
        <v>100</v>
      </c>
      <c r="CI6" s="10">
        <v>93.07</v>
      </c>
      <c r="CJ6" s="10">
        <f t="shared" si="23"/>
        <v>75.680000000000007</v>
      </c>
      <c r="CK6" s="10">
        <v>101.11</v>
      </c>
      <c r="CL6" s="10">
        <f t="shared" si="24"/>
        <v>75.680000000000007</v>
      </c>
      <c r="CM6" s="10">
        <v>97.87</v>
      </c>
      <c r="CN6" s="1049"/>
      <c r="CO6" s="1049">
        <v>94.78</v>
      </c>
      <c r="CP6" s="10">
        <f t="shared" si="25"/>
        <v>75.680000000000007</v>
      </c>
      <c r="CQ6" s="10"/>
      <c r="CR6" s="1049"/>
      <c r="CS6" s="1049">
        <v>101.38</v>
      </c>
      <c r="CT6" s="1049">
        <f t="shared" si="26"/>
        <v>75.680000000000007</v>
      </c>
      <c r="CU6" s="10"/>
      <c r="CV6" s="1049">
        <v>109.38</v>
      </c>
      <c r="CW6" s="10">
        <f t="shared" si="27"/>
        <v>75.680000000000007</v>
      </c>
      <c r="CX6" s="10">
        <v>102.11</v>
      </c>
      <c r="CY6" s="10">
        <f t="shared" si="28"/>
        <v>75.680000000000007</v>
      </c>
      <c r="CZ6" s="47">
        <v>109.29</v>
      </c>
      <c r="DA6" s="14">
        <v>109.91</v>
      </c>
      <c r="DB6" s="47">
        <f t="shared" si="29"/>
        <v>75.680000000000007</v>
      </c>
      <c r="DC6" s="14">
        <v>116.88</v>
      </c>
      <c r="DD6" s="47">
        <f t="shared" si="30"/>
        <v>75.680000000000007</v>
      </c>
      <c r="DE6" s="47">
        <v>113.08</v>
      </c>
      <c r="DF6" s="14">
        <v>119.45</v>
      </c>
      <c r="DG6" s="14">
        <f t="shared" si="31"/>
        <v>75.680000000000007</v>
      </c>
      <c r="DH6" s="14"/>
      <c r="DI6" s="6">
        <f t="shared" si="32"/>
        <v>-1</v>
      </c>
      <c r="DJ6" s="4">
        <v>83.27</v>
      </c>
      <c r="DK6" s="4">
        <v>100.96</v>
      </c>
      <c r="DL6" s="102">
        <v>100.12</v>
      </c>
      <c r="DM6" s="4">
        <f t="shared" si="33"/>
        <v>83.27</v>
      </c>
      <c r="DN6" s="4">
        <v>99.87</v>
      </c>
      <c r="DO6" s="102">
        <v>103.94</v>
      </c>
      <c r="DP6" s="4">
        <f t="shared" si="34"/>
        <v>83.27</v>
      </c>
      <c r="DQ6" s="4">
        <v>98.54</v>
      </c>
      <c r="DR6" s="4">
        <f t="shared" si="35"/>
        <v>83.27</v>
      </c>
      <c r="DS6" s="4">
        <v>108.81</v>
      </c>
      <c r="DT6" s="102">
        <v>104.8</v>
      </c>
      <c r="DU6" s="52">
        <f t="shared" si="36"/>
        <v>83.27</v>
      </c>
      <c r="DV6" s="52">
        <v>106.36</v>
      </c>
      <c r="DW6" s="52">
        <f t="shared" si="37"/>
        <v>83.27</v>
      </c>
      <c r="DX6" s="52">
        <v>105.21</v>
      </c>
      <c r="DY6" s="52">
        <f t="shared" si="38"/>
        <v>83.27</v>
      </c>
      <c r="DZ6" s="52">
        <v>93.521000000000001</v>
      </c>
      <c r="EA6" s="47">
        <v>93.521000000000001</v>
      </c>
      <c r="EB6" s="52">
        <f t="shared" si="39"/>
        <v>83.27</v>
      </c>
      <c r="EC6" s="52"/>
      <c r="ED6" s="77">
        <v>95.47</v>
      </c>
      <c r="EE6" s="77"/>
      <c r="EF6" s="77">
        <f t="shared" si="40"/>
        <v>83.27</v>
      </c>
      <c r="EG6" s="77">
        <v>96.13</v>
      </c>
      <c r="EH6" s="77"/>
      <c r="EI6" s="77">
        <f t="shared" si="41"/>
        <v>83.27</v>
      </c>
      <c r="EJ6" s="52">
        <v>97.906199999999998</v>
      </c>
      <c r="EK6" s="77">
        <v>96.65</v>
      </c>
      <c r="EL6" s="52">
        <f t="shared" si="42"/>
        <v>83.27</v>
      </c>
      <c r="EM6" s="52">
        <v>98.62</v>
      </c>
      <c r="EN6" s="47">
        <f t="shared" si="43"/>
        <v>83.27</v>
      </c>
      <c r="EO6" s="47">
        <v>99.9</v>
      </c>
      <c r="EP6" s="47">
        <v>101.53</v>
      </c>
      <c r="EQ6" s="47">
        <f t="shared" si="44"/>
        <v>83.27</v>
      </c>
      <c r="ER6" s="47">
        <v>102.33</v>
      </c>
      <c r="ES6" s="47">
        <f t="shared" si="45"/>
        <v>83.27</v>
      </c>
      <c r="ET6" s="47"/>
      <c r="EU6" s="6">
        <f t="shared" si="46"/>
        <v>-1</v>
      </c>
      <c r="EV6" s="4">
        <v>81.849999999999994</v>
      </c>
      <c r="EW6" s="4">
        <v>88.67</v>
      </c>
      <c r="EX6" s="4">
        <v>84.06</v>
      </c>
      <c r="EY6" s="4">
        <f t="shared" si="47"/>
        <v>81.849999999999994</v>
      </c>
      <c r="EZ6" s="4"/>
      <c r="FA6" s="4">
        <v>88.12</v>
      </c>
      <c r="FB6" s="4">
        <f t="shared" si="48"/>
        <v>81.849999999999994</v>
      </c>
      <c r="FC6" s="4"/>
      <c r="FD6" s="4">
        <v>87.99</v>
      </c>
      <c r="FE6" s="4">
        <f t="shared" si="49"/>
        <v>81.849999999999994</v>
      </c>
      <c r="FF6" s="4">
        <v>88.081000000000003</v>
      </c>
      <c r="FG6" s="4">
        <v>87.123000000000005</v>
      </c>
      <c r="FH6" s="52">
        <f t="shared" si="50"/>
        <v>81.849999999999994</v>
      </c>
      <c r="FI6" s="4">
        <v>85.81</v>
      </c>
      <c r="FJ6" s="52">
        <v>88.1</v>
      </c>
      <c r="FK6" s="52">
        <f t="shared" si="51"/>
        <v>81.849999999999994</v>
      </c>
      <c r="FL6" s="52">
        <v>86.91</v>
      </c>
      <c r="FM6" s="52">
        <f t="shared" si="52"/>
        <v>81.849999999999994</v>
      </c>
      <c r="FN6" s="52">
        <v>87.89</v>
      </c>
      <c r="FO6" s="77">
        <v>87.41</v>
      </c>
      <c r="FP6" s="52">
        <f t="shared" si="53"/>
        <v>81.849999999999994</v>
      </c>
      <c r="FQ6" s="52">
        <v>87.42</v>
      </c>
      <c r="FR6" s="77">
        <v>86.971999999999994</v>
      </c>
      <c r="FS6" s="52">
        <f t="shared" si="54"/>
        <v>81.849999999999994</v>
      </c>
      <c r="FT6" s="52"/>
      <c r="FU6" s="52">
        <v>87.42</v>
      </c>
      <c r="FV6" s="77"/>
      <c r="FW6" s="77">
        <v>85.61</v>
      </c>
      <c r="FX6" s="52">
        <f t="shared" si="55"/>
        <v>81.849999999999994</v>
      </c>
      <c r="FY6" s="52">
        <v>88</v>
      </c>
      <c r="FZ6" s="77">
        <v>88.6</v>
      </c>
      <c r="GA6" s="77"/>
      <c r="GB6" s="77">
        <f t="shared" si="56"/>
        <v>81.849999999999994</v>
      </c>
      <c r="GC6" s="52">
        <v>88.45</v>
      </c>
      <c r="GD6" s="77">
        <v>88.67</v>
      </c>
      <c r="GE6" s="47">
        <f t="shared" si="57"/>
        <v>81.849999999999994</v>
      </c>
      <c r="GF6" s="47">
        <v>87.12</v>
      </c>
      <c r="GG6" s="47">
        <f t="shared" si="58"/>
        <v>81.849999999999994</v>
      </c>
      <c r="GH6" s="47">
        <v>88.76</v>
      </c>
      <c r="GI6" s="47">
        <v>85.61</v>
      </c>
      <c r="GJ6" s="51">
        <f t="shared" si="59"/>
        <v>81.849999999999994</v>
      </c>
      <c r="GK6" s="10"/>
      <c r="GL6" s="14" t="s">
        <v>1159</v>
      </c>
      <c r="GM6" s="47">
        <f t="shared" si="60"/>
        <v>81.849999999999994</v>
      </c>
      <c r="GN6" s="47">
        <v>86.6</v>
      </c>
      <c r="GO6" s="47">
        <f t="shared" si="61"/>
        <v>81.849999999999994</v>
      </c>
      <c r="GP6" s="47">
        <v>84.15</v>
      </c>
      <c r="GQ6" s="47"/>
      <c r="GR6" s="47">
        <f t="shared" si="62"/>
        <v>81.849999999999994</v>
      </c>
      <c r="GS6" s="47"/>
      <c r="GT6" s="6">
        <f t="shared" si="63"/>
        <v>-1</v>
      </c>
      <c r="GU6" s="4">
        <v>91.81</v>
      </c>
      <c r="GV6" s="4">
        <v>97.18</v>
      </c>
      <c r="GW6" s="4">
        <v>93.54</v>
      </c>
      <c r="GX6" s="4">
        <f t="shared" si="64"/>
        <v>91.81</v>
      </c>
      <c r="GY6" s="4"/>
      <c r="GZ6" s="4">
        <v>93.64</v>
      </c>
      <c r="HA6" s="4">
        <f t="shared" si="65"/>
        <v>91.81</v>
      </c>
      <c r="HB6" s="4">
        <v>90.35</v>
      </c>
      <c r="HC6" s="4">
        <v>92.17</v>
      </c>
      <c r="HD6" s="4">
        <v>95.39</v>
      </c>
      <c r="HE6" s="4">
        <f t="shared" si="66"/>
        <v>91.81</v>
      </c>
      <c r="HF6" s="4">
        <v>98.72</v>
      </c>
      <c r="HG6" s="52">
        <f t="shared" si="67"/>
        <v>91.81</v>
      </c>
      <c r="HH6" s="4">
        <v>97.378</v>
      </c>
      <c r="HI6" s="10"/>
      <c r="HJ6" s="52">
        <f t="shared" si="68"/>
        <v>91.81</v>
      </c>
      <c r="HK6" s="52">
        <v>91.35</v>
      </c>
      <c r="HL6" s="52">
        <f t="shared" si="69"/>
        <v>91.35</v>
      </c>
      <c r="HM6" s="52">
        <v>89.4</v>
      </c>
      <c r="HN6" s="52">
        <f t="shared" si="70"/>
        <v>89.4</v>
      </c>
      <c r="HO6" s="52">
        <v>89.6</v>
      </c>
      <c r="HP6" s="52">
        <v>90</v>
      </c>
      <c r="HQ6" s="52">
        <v>90.88</v>
      </c>
      <c r="HR6" s="1049">
        <v>91.44</v>
      </c>
      <c r="HS6" s="1049"/>
      <c r="HT6" s="52">
        <f t="shared" si="71"/>
        <v>89.4</v>
      </c>
      <c r="HU6" s="47"/>
      <c r="HV6" s="32">
        <v>90.43</v>
      </c>
      <c r="HW6" s="52"/>
      <c r="HX6" s="1049">
        <v>90.78</v>
      </c>
      <c r="HY6" s="52">
        <f t="shared" si="72"/>
        <v>89.4</v>
      </c>
      <c r="HZ6" s="1049"/>
      <c r="IA6" s="1049">
        <v>89.8</v>
      </c>
      <c r="IB6" s="52">
        <f t="shared" si="73"/>
        <v>89.4</v>
      </c>
      <c r="IC6" s="52">
        <v>89.76</v>
      </c>
      <c r="ID6" s="52">
        <f t="shared" si="74"/>
        <v>89.4</v>
      </c>
      <c r="IE6" s="52">
        <v>91.15</v>
      </c>
      <c r="IF6" s="1049">
        <v>90.72</v>
      </c>
      <c r="IG6" s="1049">
        <f t="shared" si="75"/>
        <v>89.4</v>
      </c>
      <c r="IH6" s="1049">
        <v>89.61</v>
      </c>
      <c r="II6" s="1049">
        <v>89.91</v>
      </c>
      <c r="IJ6" s="1049">
        <f t="shared" si="76"/>
        <v>89.4</v>
      </c>
      <c r="IK6" s="14">
        <v>89.98</v>
      </c>
      <c r="IL6" s="14"/>
      <c r="IM6" s="14">
        <f t="shared" si="77"/>
        <v>89.4</v>
      </c>
      <c r="IN6" s="1049">
        <v>89.48</v>
      </c>
      <c r="IO6" s="14">
        <v>97.36</v>
      </c>
      <c r="IP6" s="14"/>
      <c r="IQ6" s="14">
        <f t="shared" si="78"/>
        <v>89.4</v>
      </c>
      <c r="IR6" s="47"/>
      <c r="IS6" s="47">
        <v>89.46</v>
      </c>
      <c r="IT6" s="14">
        <v>97.36</v>
      </c>
      <c r="IU6" s="14">
        <f t="shared" si="79"/>
        <v>89.4</v>
      </c>
      <c r="IV6" s="47"/>
      <c r="IW6" s="47">
        <v>89.46</v>
      </c>
      <c r="IX6" s="14">
        <v>97.36</v>
      </c>
      <c r="IY6" s="14">
        <f t="shared" si="80"/>
        <v>89.4</v>
      </c>
      <c r="IZ6" s="14">
        <v>91.72</v>
      </c>
      <c r="JA6" s="10">
        <v>91.15</v>
      </c>
      <c r="JB6" s="10">
        <f t="shared" si="81"/>
        <v>89.4</v>
      </c>
      <c r="JC6" s="14">
        <v>91.24</v>
      </c>
      <c r="JD6" s="10">
        <v>91.15</v>
      </c>
      <c r="JE6" s="10">
        <f t="shared" si="82"/>
        <v>89.4</v>
      </c>
      <c r="JF6" s="14">
        <v>93.64</v>
      </c>
      <c r="JG6" s="10">
        <f t="shared" si="83"/>
        <v>89.4</v>
      </c>
      <c r="JH6" s="14">
        <v>95.04</v>
      </c>
      <c r="JI6" s="6">
        <f t="shared" si="84"/>
        <v>6.3087248322147654E-2</v>
      </c>
      <c r="JJ6" s="102">
        <v>93.676000000000002</v>
      </c>
      <c r="JK6" s="102">
        <v>94.67</v>
      </c>
      <c r="JL6" s="52">
        <f t="shared" si="85"/>
        <v>93.676000000000002</v>
      </c>
      <c r="JM6" s="52">
        <v>93.12</v>
      </c>
      <c r="JN6" s="52">
        <f t="shared" si="86"/>
        <v>93.12</v>
      </c>
      <c r="JO6" s="52">
        <v>95.5</v>
      </c>
      <c r="JP6" s="52">
        <v>93.74</v>
      </c>
      <c r="JQ6" s="52">
        <f t="shared" si="87"/>
        <v>93.12</v>
      </c>
      <c r="JR6" s="52">
        <v>93.3</v>
      </c>
      <c r="JS6" s="52">
        <v>95.11</v>
      </c>
      <c r="JT6" s="52">
        <f t="shared" si="88"/>
        <v>93.12</v>
      </c>
      <c r="JU6" s="52">
        <v>94.12</v>
      </c>
      <c r="JV6" s="52">
        <v>93.31</v>
      </c>
      <c r="JW6" s="1049"/>
      <c r="JX6" s="1049">
        <v>94.38</v>
      </c>
      <c r="JY6" s="32">
        <f t="shared" si="89"/>
        <v>93.12</v>
      </c>
      <c r="JZ6" s="52">
        <v>98.28</v>
      </c>
      <c r="KA6" s="1049">
        <v>93.98</v>
      </c>
      <c r="KB6" s="52">
        <f t="shared" si="90"/>
        <v>93.12</v>
      </c>
      <c r="KC6" s="1049">
        <v>93.8</v>
      </c>
      <c r="KD6" s="1049"/>
      <c r="KE6" s="1049">
        <v>98.23</v>
      </c>
      <c r="KF6" s="1049">
        <f t="shared" si="91"/>
        <v>93.12</v>
      </c>
      <c r="KG6" s="1049">
        <v>94.34</v>
      </c>
      <c r="KH6" s="1049">
        <v>94.44</v>
      </c>
      <c r="KI6" s="1049">
        <f t="shared" si="92"/>
        <v>93.12</v>
      </c>
      <c r="KJ6" s="1049">
        <v>93.42</v>
      </c>
      <c r="KK6" s="1049">
        <v>93.45</v>
      </c>
      <c r="KL6" s="1049">
        <f t="shared" si="93"/>
        <v>93.12</v>
      </c>
      <c r="KM6" s="1049">
        <v>93.33</v>
      </c>
      <c r="KN6" s="1049"/>
      <c r="KO6" s="14">
        <v>93.2</v>
      </c>
      <c r="KP6" s="14">
        <f t="shared" si="94"/>
        <v>93.12</v>
      </c>
      <c r="KQ6" s="14" t="s">
        <v>1159</v>
      </c>
      <c r="KR6" s="14"/>
      <c r="KS6" s="47">
        <f t="shared" si="95"/>
        <v>93.12</v>
      </c>
      <c r="KT6" s="47"/>
      <c r="KU6" s="47">
        <v>93.45</v>
      </c>
      <c r="KV6" s="14">
        <v>94.12</v>
      </c>
      <c r="KW6" s="14">
        <f t="shared" si="96"/>
        <v>93.12</v>
      </c>
      <c r="KX6" s="47"/>
      <c r="KY6" s="47">
        <v>93.45</v>
      </c>
      <c r="KZ6" s="14">
        <v>94.12</v>
      </c>
      <c r="LA6" s="14"/>
      <c r="LB6" s="14">
        <f t="shared" si="163"/>
        <v>93.12</v>
      </c>
      <c r="LC6" s="14">
        <v>94.33</v>
      </c>
      <c r="LD6" s="14">
        <f t="shared" si="97"/>
        <v>93.12</v>
      </c>
      <c r="LE6" s="14">
        <v>94.33</v>
      </c>
      <c r="LF6" s="14">
        <f t="shared" si="98"/>
        <v>93.12</v>
      </c>
      <c r="LG6" s="14">
        <v>100.1</v>
      </c>
      <c r="LH6" s="14">
        <f t="shared" si="99"/>
        <v>93.12</v>
      </c>
      <c r="LI6" s="14">
        <v>99.68</v>
      </c>
      <c r="LJ6" s="6">
        <f t="shared" si="100"/>
        <v>7.0446735395189031E-2</v>
      </c>
      <c r="LK6" s="4">
        <v>103.004</v>
      </c>
      <c r="LL6" s="4">
        <v>93.64</v>
      </c>
      <c r="LM6" s="47">
        <v>75.209999999999994</v>
      </c>
      <c r="LN6" s="32">
        <f t="shared" si="101"/>
        <v>75.209999999999994</v>
      </c>
      <c r="LO6" s="675">
        <v>74.12</v>
      </c>
      <c r="LP6" s="32">
        <f t="shared" si="102"/>
        <v>74.12</v>
      </c>
      <c r="LQ6" s="10">
        <v>72.12</v>
      </c>
      <c r="LR6" s="52">
        <f t="shared" si="103"/>
        <v>72.12</v>
      </c>
      <c r="LS6" s="47">
        <f t="shared" si="104"/>
        <v>72.12</v>
      </c>
      <c r="LT6" s="47">
        <v>71.209999999999994</v>
      </c>
      <c r="LU6" s="47">
        <f t="shared" si="105"/>
        <v>71.209999999999994</v>
      </c>
      <c r="LV6" s="47">
        <v>72</v>
      </c>
      <c r="LW6" s="47">
        <v>72.44</v>
      </c>
      <c r="LX6" s="1049">
        <v>73.349999999999994</v>
      </c>
      <c r="LY6" s="1049"/>
      <c r="LZ6" s="1049">
        <f t="shared" si="106"/>
        <v>71.209999999999994</v>
      </c>
      <c r="MA6" s="47">
        <v>72.453999999999994</v>
      </c>
      <c r="MB6" s="47">
        <v>72.33</v>
      </c>
      <c r="MC6" s="1049"/>
      <c r="MD6" s="1049">
        <v>73.37</v>
      </c>
      <c r="ME6" s="47">
        <f t="shared" si="107"/>
        <v>71.209999999999994</v>
      </c>
      <c r="MF6" s="47"/>
      <c r="MG6" s="47"/>
      <c r="MH6" s="1049">
        <v>73.540000000000006</v>
      </c>
      <c r="MI6" s="1049">
        <v>74.64</v>
      </c>
      <c r="MJ6" s="47">
        <f t="shared" si="108"/>
        <v>71.209999999999994</v>
      </c>
      <c r="MK6" s="1049">
        <v>74.290000000000006</v>
      </c>
      <c r="ML6" s="1049">
        <v>75.84</v>
      </c>
      <c r="MM6" s="1049">
        <f t="shared" si="109"/>
        <v>71.209999999999994</v>
      </c>
      <c r="MN6" s="1049">
        <v>71.59</v>
      </c>
      <c r="MO6" s="1049">
        <v>74.56</v>
      </c>
      <c r="MP6" s="1049">
        <v>73.599999999999994</v>
      </c>
      <c r="MQ6" s="1049">
        <f t="shared" si="110"/>
        <v>71.209999999999994</v>
      </c>
      <c r="MR6" s="1049">
        <v>73.22</v>
      </c>
      <c r="MS6" s="1049">
        <v>73.2</v>
      </c>
      <c r="MT6" s="1049">
        <v>73.36</v>
      </c>
      <c r="MU6" s="1049">
        <v>73.41</v>
      </c>
      <c r="MV6" s="1049">
        <f t="shared" si="111"/>
        <v>71.209999999999994</v>
      </c>
      <c r="MW6" s="1049"/>
      <c r="MX6" s="1049">
        <v>72.91</v>
      </c>
      <c r="MY6" s="1049"/>
      <c r="MZ6" s="14">
        <v>73.400000000000006</v>
      </c>
      <c r="NA6" s="14">
        <v>73.400000000000006</v>
      </c>
      <c r="NB6" s="14"/>
      <c r="NC6" s="14"/>
      <c r="ND6" s="14">
        <f t="shared" si="112"/>
        <v>71.209999999999994</v>
      </c>
      <c r="NE6" s="14">
        <v>71.33</v>
      </c>
      <c r="NF6" s="14">
        <v>71.3</v>
      </c>
      <c r="NG6" s="14">
        <f t="shared" si="113"/>
        <v>71.209999999999994</v>
      </c>
      <c r="NH6" s="77">
        <v>71.324999999999989</v>
      </c>
      <c r="NI6" s="14">
        <v>71.319999999999993</v>
      </c>
      <c r="NJ6" s="14">
        <f t="shared" si="114"/>
        <v>71.209999999999994</v>
      </c>
      <c r="NK6" s="14"/>
      <c r="NL6" s="14">
        <v>72.2</v>
      </c>
      <c r="NM6" s="14"/>
      <c r="NN6" s="14">
        <v>72.3</v>
      </c>
      <c r="NO6" s="14">
        <v>71.650000000000006</v>
      </c>
      <c r="NP6" s="14">
        <f t="shared" si="115"/>
        <v>71.209999999999994</v>
      </c>
      <c r="NQ6" s="14">
        <v>72.2</v>
      </c>
      <c r="NR6" s="14"/>
      <c r="NS6" s="14">
        <v>71.650000000000006</v>
      </c>
      <c r="NT6" s="47">
        <f t="shared" si="116"/>
        <v>71.209999999999994</v>
      </c>
      <c r="NU6" s="14">
        <v>71.325000000000003</v>
      </c>
      <c r="NV6" s="14">
        <v>71.3</v>
      </c>
      <c r="NW6" s="14">
        <v>71.78</v>
      </c>
      <c r="NX6" s="14">
        <f t="shared" si="117"/>
        <v>71.209999999999994</v>
      </c>
      <c r="NY6" s="14">
        <v>71.78</v>
      </c>
      <c r="NZ6" s="14">
        <f t="shared" si="118"/>
        <v>71.209999999999994</v>
      </c>
      <c r="OA6" s="14"/>
      <c r="OB6" s="14">
        <v>72.23</v>
      </c>
      <c r="OC6" s="10">
        <v>72.41</v>
      </c>
      <c r="OD6" s="14">
        <f t="shared" si="119"/>
        <v>71.209999999999994</v>
      </c>
      <c r="OE6" s="14"/>
      <c r="OF6" s="14">
        <v>73.56</v>
      </c>
      <c r="OG6" s="14">
        <v>72.41</v>
      </c>
      <c r="OH6" s="10">
        <f t="shared" si="120"/>
        <v>71.209999999999994</v>
      </c>
      <c r="OI6" s="14"/>
      <c r="OJ6" s="14"/>
      <c r="OK6" s="6">
        <f t="shared" si="121"/>
        <v>-1</v>
      </c>
      <c r="OL6" s="6">
        <f t="shared" si="122"/>
        <v>-1</v>
      </c>
      <c r="OM6" s="1308">
        <v>94.82</v>
      </c>
      <c r="ON6" s="37">
        <v>96.91</v>
      </c>
      <c r="OO6" s="1049">
        <v>95.06</v>
      </c>
      <c r="OP6" s="37">
        <f t="shared" si="123"/>
        <v>94.82</v>
      </c>
      <c r="OQ6" s="37">
        <v>96.12</v>
      </c>
      <c r="OR6" s="14">
        <v>94.85</v>
      </c>
      <c r="OS6" s="10"/>
      <c r="OT6" s="14">
        <f t="shared" si="124"/>
        <v>94.82</v>
      </c>
      <c r="OU6" s="37">
        <v>95.35</v>
      </c>
      <c r="OV6" s="37">
        <f t="shared" si="125"/>
        <v>94.82</v>
      </c>
      <c r="OW6" s="37">
        <v>95.35</v>
      </c>
      <c r="OX6" s="29"/>
      <c r="OY6" s="36">
        <f t="shared" si="126"/>
        <v>94.82</v>
      </c>
      <c r="OZ6" s="37">
        <v>94.69</v>
      </c>
      <c r="PA6" s="37"/>
      <c r="PB6" s="37">
        <f t="shared" si="127"/>
        <v>94.69</v>
      </c>
      <c r="PC6" s="1383">
        <v>94.512</v>
      </c>
      <c r="PD6" s="37">
        <v>96.75</v>
      </c>
      <c r="PE6" s="37">
        <f t="shared" si="128"/>
        <v>94.69</v>
      </c>
      <c r="PF6" s="37">
        <v>96.21</v>
      </c>
      <c r="PG6" s="37">
        <f t="shared" si="129"/>
        <v>94.69</v>
      </c>
      <c r="PH6" s="37">
        <v>96.75</v>
      </c>
      <c r="PI6" s="37">
        <f t="shared" si="130"/>
        <v>94.69</v>
      </c>
      <c r="PJ6" s="37"/>
      <c r="PK6" s="1224">
        <f t="shared" si="131"/>
        <v>-1</v>
      </c>
      <c r="PL6" s="1315">
        <v>62.67</v>
      </c>
      <c r="PM6" s="37">
        <v>62.75</v>
      </c>
      <c r="PN6" s="37"/>
      <c r="PO6" s="37">
        <f t="shared" si="132"/>
        <v>62.67</v>
      </c>
      <c r="PP6" s="37">
        <v>62.54</v>
      </c>
      <c r="PQ6" s="37"/>
      <c r="PR6" s="37">
        <f t="shared" si="133"/>
        <v>62.54</v>
      </c>
      <c r="PS6" s="37">
        <v>65.31</v>
      </c>
      <c r="PT6" s="37">
        <f t="shared" si="134"/>
        <v>62.54</v>
      </c>
      <c r="PU6" s="37">
        <v>63.4</v>
      </c>
      <c r="PV6" s="37">
        <v>64.52</v>
      </c>
      <c r="PW6" s="29">
        <f t="shared" si="135"/>
        <v>62.54</v>
      </c>
      <c r="PX6" s="59">
        <v>64.52</v>
      </c>
      <c r="PY6" s="36"/>
      <c r="PZ6" s="37">
        <f t="shared" si="136"/>
        <v>62.54</v>
      </c>
      <c r="QA6" s="37">
        <v>64.12</v>
      </c>
      <c r="QB6" s="37">
        <f t="shared" si="137"/>
        <v>62.54</v>
      </c>
      <c r="QC6" s="14">
        <v>64.2</v>
      </c>
      <c r="QD6" s="37">
        <f t="shared" si="138"/>
        <v>62.54</v>
      </c>
      <c r="QE6" s="37">
        <v>65.2</v>
      </c>
      <c r="QF6" s="14">
        <v>64.2</v>
      </c>
      <c r="QG6" s="37">
        <f t="shared" si="139"/>
        <v>62.54</v>
      </c>
      <c r="QH6" s="37"/>
      <c r="QI6" s="6">
        <f t="shared" si="140"/>
        <v>-1</v>
      </c>
      <c r="QJ6" s="52">
        <v>73.349999999999994</v>
      </c>
      <c r="QK6" s="1049">
        <v>75.209999999999994</v>
      </c>
      <c r="QL6" s="1049"/>
      <c r="QM6" s="1049">
        <f t="shared" si="141"/>
        <v>73.349999999999994</v>
      </c>
      <c r="QN6" s="37">
        <v>74.12</v>
      </c>
      <c r="QO6" s="37">
        <f t="shared" si="142"/>
        <v>73.349999999999994</v>
      </c>
      <c r="QP6" s="37">
        <v>74.349999999999994</v>
      </c>
      <c r="QQ6" s="37">
        <f t="shared" si="143"/>
        <v>73.349999999999994</v>
      </c>
      <c r="QR6" s="37"/>
      <c r="QS6" s="37">
        <v>74.22</v>
      </c>
      <c r="QT6" s="37">
        <f t="shared" si="144"/>
        <v>73.349999999999994</v>
      </c>
      <c r="QU6" s="37">
        <v>73.45</v>
      </c>
      <c r="QV6" s="29"/>
      <c r="QW6" s="36">
        <f t="shared" si="145"/>
        <v>73.349999999999994</v>
      </c>
      <c r="QX6" s="37">
        <v>73.319999999999993</v>
      </c>
      <c r="QY6" s="37">
        <f t="shared" si="146"/>
        <v>73.319999999999993</v>
      </c>
      <c r="QZ6" s="37">
        <v>74.48</v>
      </c>
      <c r="RA6" s="14">
        <v>74.819999999999993</v>
      </c>
      <c r="RB6" s="37">
        <f t="shared" si="147"/>
        <v>73.319999999999993</v>
      </c>
      <c r="RC6" s="37">
        <v>74.48</v>
      </c>
      <c r="RD6" s="14">
        <v>74.819999999999993</v>
      </c>
      <c r="RE6" s="37">
        <f t="shared" si="148"/>
        <v>73.319999999999993</v>
      </c>
      <c r="RF6" s="37"/>
      <c r="RG6" s="6">
        <f t="shared" si="149"/>
        <v>-1</v>
      </c>
      <c r="RH6" s="1049">
        <v>65.98</v>
      </c>
      <c r="RI6" s="1049">
        <v>66.7</v>
      </c>
      <c r="RJ6" s="1049">
        <f t="shared" si="150"/>
        <v>65.98</v>
      </c>
      <c r="RK6" s="1049">
        <v>67.400000000000006</v>
      </c>
      <c r="RL6" s="1049">
        <f t="shared" si="151"/>
        <v>65.98</v>
      </c>
      <c r="RM6" s="1049">
        <v>67.876000000000005</v>
      </c>
      <c r="RN6" s="1049"/>
      <c r="RO6" s="1049">
        <v>68.400000000000006</v>
      </c>
      <c r="RP6" s="37">
        <f t="shared" si="152"/>
        <v>65.98</v>
      </c>
      <c r="RQ6" s="37">
        <v>68.400000000000006</v>
      </c>
      <c r="RR6" s="37"/>
      <c r="RS6" s="37">
        <f t="shared" si="153"/>
        <v>65.98</v>
      </c>
      <c r="RT6" s="37"/>
      <c r="RU6" s="37">
        <v>67.849999999999994</v>
      </c>
      <c r="RV6" s="37">
        <f t="shared" si="154"/>
        <v>65.98</v>
      </c>
      <c r="RW6" s="36">
        <v>69.8</v>
      </c>
      <c r="RX6" s="37">
        <f t="shared" si="155"/>
        <v>65.98</v>
      </c>
      <c r="RY6" s="37">
        <v>66.319999999999993</v>
      </c>
      <c r="RZ6" s="36">
        <v>69.8</v>
      </c>
      <c r="SA6" s="37">
        <f t="shared" si="156"/>
        <v>65.98</v>
      </c>
      <c r="SB6" s="37">
        <v>65.239999999999995</v>
      </c>
      <c r="SC6" s="1224">
        <f t="shared" si="157"/>
        <v>-1.1215519854501501E-2</v>
      </c>
      <c r="SD6" s="1308">
        <v>54.64</v>
      </c>
      <c r="SE6" s="37">
        <f t="shared" si="158"/>
        <v>54.64</v>
      </c>
      <c r="SF6" s="37">
        <v>54.95</v>
      </c>
      <c r="SG6" s="1308">
        <v>54.64</v>
      </c>
      <c r="SH6" s="37">
        <f t="shared" si="159"/>
        <v>54.64</v>
      </c>
      <c r="SI6" s="37"/>
      <c r="SJ6" s="1224">
        <f t="shared" si="160"/>
        <v>-1</v>
      </c>
      <c r="SK6" s="1308">
        <v>61.82</v>
      </c>
      <c r="SL6" s="37">
        <f t="shared" si="2"/>
        <v>61.82</v>
      </c>
      <c r="SM6" s="37">
        <v>60.7</v>
      </c>
      <c r="SN6" s="1308">
        <v>61.82</v>
      </c>
      <c r="SO6" s="37">
        <f t="shared" si="161"/>
        <v>61.82</v>
      </c>
      <c r="SP6" s="37"/>
      <c r="SQ6" s="1224">
        <f t="shared" si="162"/>
        <v>-1</v>
      </c>
      <c r="SR6" s="37">
        <v>54.98</v>
      </c>
      <c r="SS6" s="37">
        <f t="shared" si="3"/>
        <v>54.98</v>
      </c>
      <c r="ST6" s="37"/>
      <c r="SU6" s="1224">
        <f t="shared" si="4"/>
        <v>-1</v>
      </c>
      <c r="SV6" s="886"/>
      <c r="SW6" s="1119" t="s">
        <v>3310</v>
      </c>
    </row>
    <row r="7" spans="1:517" ht="15" thickBot="1" x14ac:dyDescent="0.4">
      <c r="A7" s="10">
        <v>5</v>
      </c>
      <c r="B7" s="77" t="s">
        <v>18</v>
      </c>
      <c r="C7" s="47" t="s">
        <v>1254</v>
      </c>
      <c r="D7" s="923" t="s">
        <v>2967</v>
      </c>
      <c r="E7" s="923" t="s">
        <v>2967</v>
      </c>
      <c r="F7" s="925" t="s">
        <v>3311</v>
      </c>
      <c r="G7" s="925" t="s">
        <v>3312</v>
      </c>
      <c r="H7" s="4">
        <v>2.0499999999999998</v>
      </c>
      <c r="I7" s="10">
        <v>2.2200000000000002</v>
      </c>
      <c r="J7" s="10">
        <v>2.2000000000000002</v>
      </c>
      <c r="K7" s="12">
        <f t="shared" si="5"/>
        <v>2.0499999999999998</v>
      </c>
      <c r="L7" s="10"/>
      <c r="M7" s="10">
        <v>2.0499999999999998</v>
      </c>
      <c r="N7" s="4">
        <v>2.2000000000000002</v>
      </c>
      <c r="O7" s="10">
        <v>2.2000000000000002</v>
      </c>
      <c r="P7" s="10">
        <f>MIN(M7,O7)</f>
        <v>2.0499999999999998</v>
      </c>
      <c r="Q7" s="102">
        <v>2.21</v>
      </c>
      <c r="R7" s="12">
        <v>2.2200000000000002</v>
      </c>
      <c r="S7" s="52">
        <f t="shared" si="0"/>
        <v>2.0499999999999998</v>
      </c>
      <c r="T7" s="52">
        <v>2.2200000000000002</v>
      </c>
      <c r="U7" s="52"/>
      <c r="V7" s="52"/>
      <c r="W7" s="6">
        <f t="shared" si="1"/>
        <v>8.2926829268292868E-2</v>
      </c>
      <c r="X7" s="4">
        <v>2.27</v>
      </c>
      <c r="Y7" s="4">
        <v>2.54</v>
      </c>
      <c r="Z7" s="4">
        <v>2.61</v>
      </c>
      <c r="AA7" s="4">
        <f t="shared" si="6"/>
        <v>2.27</v>
      </c>
      <c r="AB7" s="4">
        <v>2.63</v>
      </c>
      <c r="AC7" s="4">
        <v>2.27</v>
      </c>
      <c r="AD7" s="4">
        <v>2.6</v>
      </c>
      <c r="AE7" s="4">
        <v>2.64</v>
      </c>
      <c r="AF7" s="4">
        <f t="shared" si="7"/>
        <v>2.27</v>
      </c>
      <c r="AG7" s="4">
        <v>2.5499999999999998</v>
      </c>
      <c r="AH7" s="32">
        <f t="shared" si="164"/>
        <v>2.27</v>
      </c>
      <c r="AI7" s="10">
        <v>2.5499999999999998</v>
      </c>
      <c r="AJ7" s="885">
        <f t="shared" si="165"/>
        <v>0.12334801762114529</v>
      </c>
      <c r="AK7" s="4">
        <v>2.0099999999999998</v>
      </c>
      <c r="AL7" s="4">
        <v>2.1800000000000002</v>
      </c>
      <c r="AM7" s="4">
        <v>2.12</v>
      </c>
      <c r="AN7" s="4">
        <f t="shared" si="8"/>
        <v>2.0099999999999998</v>
      </c>
      <c r="AP7" s="4">
        <v>2.14</v>
      </c>
      <c r="AQ7" s="4">
        <f t="shared" si="9"/>
        <v>2.0099999999999998</v>
      </c>
      <c r="AR7" s="4">
        <v>2.1800000000000002</v>
      </c>
      <c r="AS7" s="4">
        <v>1.75</v>
      </c>
      <c r="AT7" s="4">
        <f t="shared" si="10"/>
        <v>1.75</v>
      </c>
      <c r="AU7" s="4">
        <v>1.89</v>
      </c>
      <c r="AV7" s="52">
        <f t="shared" si="11"/>
        <v>1.75</v>
      </c>
      <c r="AW7" s="4">
        <v>1.84</v>
      </c>
      <c r="AX7" s="10"/>
      <c r="AY7" s="47">
        <v>1.831</v>
      </c>
      <c r="AZ7" s="47"/>
      <c r="BA7" s="5">
        <f t="shared" si="12"/>
        <v>4.6285714285714263E-2</v>
      </c>
      <c r="BB7" s="4">
        <v>2.0099999999999998</v>
      </c>
      <c r="BC7" s="4">
        <v>2.17</v>
      </c>
      <c r="BD7" s="4">
        <v>2.16</v>
      </c>
      <c r="BE7" s="4">
        <f t="shared" si="13"/>
        <v>2.0099999999999998</v>
      </c>
      <c r="BF7" s="4">
        <v>2.17</v>
      </c>
      <c r="BG7" s="4">
        <v>2.0099999999999998</v>
      </c>
      <c r="BH7" s="4">
        <v>2.2000000000000002</v>
      </c>
      <c r="BI7" s="4">
        <v>2.1800000000000002</v>
      </c>
      <c r="BJ7" s="4">
        <f t="shared" si="14"/>
        <v>2.0099999999999998</v>
      </c>
      <c r="BK7" s="4">
        <v>2.1800000000000002</v>
      </c>
      <c r="BL7" s="32">
        <f t="shared" si="15"/>
        <v>2.0099999999999998</v>
      </c>
      <c r="BM7" s="12">
        <v>2.1800000000000002</v>
      </c>
      <c r="BN7" s="52">
        <f t="shared" si="16"/>
        <v>2.0099999999999998</v>
      </c>
      <c r="BO7" s="4">
        <v>2.17</v>
      </c>
      <c r="BP7" s="52">
        <v>2.11</v>
      </c>
      <c r="BQ7" s="52">
        <f t="shared" si="17"/>
        <v>2.0099999999999998</v>
      </c>
      <c r="BR7" s="52"/>
      <c r="BS7" s="6">
        <f t="shared" si="18"/>
        <v>-1</v>
      </c>
      <c r="BT7" s="102">
        <v>2.0699999999999998</v>
      </c>
      <c r="BU7" s="4">
        <v>2.4</v>
      </c>
      <c r="BV7" s="4">
        <v>2.39</v>
      </c>
      <c r="BW7" s="4">
        <f t="shared" si="19"/>
        <v>2.0699999999999998</v>
      </c>
      <c r="BX7" s="4">
        <v>2.4</v>
      </c>
      <c r="BY7" s="4">
        <v>2.0699999999999998</v>
      </c>
      <c r="BZ7" s="102">
        <v>2.3980000000000001</v>
      </c>
      <c r="CA7" s="4">
        <f t="shared" si="20"/>
        <v>2.0699999999999998</v>
      </c>
      <c r="CB7" s="4">
        <v>2.4500000000000002</v>
      </c>
      <c r="CC7" s="52">
        <f t="shared" si="21"/>
        <v>2.0699999999999998</v>
      </c>
      <c r="CD7" s="4">
        <v>2.42</v>
      </c>
      <c r="CE7" s="10"/>
      <c r="CF7" s="10">
        <v>2.4300000000000002</v>
      </c>
      <c r="CG7" s="52">
        <f t="shared" si="22"/>
        <v>2.0699999999999998</v>
      </c>
      <c r="CH7" s="10">
        <v>2.4300000000000002</v>
      </c>
      <c r="CI7" s="10">
        <v>2.19</v>
      </c>
      <c r="CJ7" s="10">
        <f t="shared" si="23"/>
        <v>2.0699999999999998</v>
      </c>
      <c r="CK7" s="10">
        <v>2.16</v>
      </c>
      <c r="CL7" s="10">
        <f t="shared" si="24"/>
        <v>2.0699999999999998</v>
      </c>
      <c r="CM7" s="47">
        <v>2.2069999999999999</v>
      </c>
      <c r="CN7" s="1049"/>
      <c r="CO7" s="1049">
        <v>2.1</v>
      </c>
      <c r="CP7" s="47">
        <f t="shared" si="25"/>
        <v>2.0699999999999998</v>
      </c>
      <c r="CQ7" s="47"/>
      <c r="CR7" s="1049"/>
      <c r="CS7" s="1049">
        <v>2.2000000000000002</v>
      </c>
      <c r="CT7" s="1049">
        <f t="shared" si="26"/>
        <v>2.0699999999999998</v>
      </c>
      <c r="CU7" s="47"/>
      <c r="CV7" s="1049">
        <v>2.2400000000000002</v>
      </c>
      <c r="CW7" s="47">
        <f t="shared" si="27"/>
        <v>2.0699999999999998</v>
      </c>
      <c r="CX7" s="1049">
        <v>2.21</v>
      </c>
      <c r="CY7" s="47">
        <f t="shared" si="28"/>
        <v>2.0699999999999998</v>
      </c>
      <c r="CZ7" s="47">
        <v>2.2400000000000002</v>
      </c>
      <c r="DA7" s="1049">
        <v>2.2450000000000001</v>
      </c>
      <c r="DB7" s="47">
        <f t="shared" si="29"/>
        <v>2.0699999999999998</v>
      </c>
      <c r="DC7" s="1049">
        <v>2.0699999999999998</v>
      </c>
      <c r="DD7" s="47">
        <f t="shared" si="30"/>
        <v>2.0699999999999998</v>
      </c>
      <c r="DE7" s="47">
        <v>2.2400000000000002</v>
      </c>
      <c r="DF7" s="1049">
        <v>2.16</v>
      </c>
      <c r="DG7" s="1049">
        <f t="shared" si="31"/>
        <v>2.0699999999999998</v>
      </c>
      <c r="DH7" s="1049"/>
      <c r="DI7" s="6">
        <f t="shared" si="32"/>
        <v>-1</v>
      </c>
      <c r="DJ7" s="4">
        <v>2.2599999999999998</v>
      </c>
      <c r="DK7" s="4">
        <v>2.34</v>
      </c>
      <c r="DL7" s="4">
        <v>2.4</v>
      </c>
      <c r="DM7" s="4">
        <f t="shared" si="33"/>
        <v>2.2599999999999998</v>
      </c>
      <c r="DN7" s="4">
        <v>2.41</v>
      </c>
      <c r="DO7" s="102">
        <v>2.4</v>
      </c>
      <c r="DP7" s="4">
        <f t="shared" si="34"/>
        <v>2.2599999999999998</v>
      </c>
      <c r="DQ7" s="4">
        <v>2.41</v>
      </c>
      <c r="DR7" s="4">
        <f t="shared" si="35"/>
        <v>2.2599999999999998</v>
      </c>
      <c r="DS7" s="4">
        <v>2.44</v>
      </c>
      <c r="DT7" s="102">
        <v>2.44</v>
      </c>
      <c r="DU7" s="52">
        <f t="shared" si="36"/>
        <v>2.2599999999999998</v>
      </c>
      <c r="DV7" s="52">
        <v>2.44</v>
      </c>
      <c r="DW7" s="52">
        <f t="shared" si="37"/>
        <v>2.2599999999999998</v>
      </c>
      <c r="DX7" s="52">
        <v>2.44</v>
      </c>
      <c r="DY7" s="52">
        <f t="shared" si="38"/>
        <v>2.2599999999999998</v>
      </c>
      <c r="DZ7" s="52">
        <v>2.38</v>
      </c>
      <c r="EA7" s="47">
        <v>2.41</v>
      </c>
      <c r="EB7" s="52">
        <f t="shared" si="39"/>
        <v>2.2599999999999998</v>
      </c>
      <c r="EC7" s="52"/>
      <c r="ED7" s="77">
        <v>2.4500000000000002</v>
      </c>
      <c r="EE7" s="77"/>
      <c r="EF7" s="77">
        <f t="shared" si="40"/>
        <v>2.2599999999999998</v>
      </c>
      <c r="EG7" s="77">
        <v>2.37</v>
      </c>
      <c r="EH7" s="77"/>
      <c r="EI7" s="77">
        <f t="shared" si="41"/>
        <v>2.2599999999999998</v>
      </c>
      <c r="EJ7" s="52">
        <v>2.2799999999999998</v>
      </c>
      <c r="EK7" s="77">
        <v>2.2799999999999998</v>
      </c>
      <c r="EL7" s="52">
        <f t="shared" si="42"/>
        <v>2.2599999999999998</v>
      </c>
      <c r="EM7" s="52">
        <v>2.31</v>
      </c>
      <c r="EN7" s="47">
        <f t="shared" si="43"/>
        <v>2.2599999999999998</v>
      </c>
      <c r="EO7" s="47">
        <v>2.4500000000000002</v>
      </c>
      <c r="EP7" s="47">
        <v>2.4500000000000002</v>
      </c>
      <c r="EQ7" s="47">
        <f t="shared" si="44"/>
        <v>2.2599999999999998</v>
      </c>
      <c r="ER7" s="47">
        <v>2.4</v>
      </c>
      <c r="ES7" s="47">
        <f t="shared" si="45"/>
        <v>2.2599999999999998</v>
      </c>
      <c r="ET7" s="47"/>
      <c r="EU7" s="6">
        <f t="shared" si="46"/>
        <v>-1</v>
      </c>
      <c r="EV7" s="4">
        <v>2.09</v>
      </c>
      <c r="EW7" s="4">
        <v>2.1800000000000002</v>
      </c>
      <c r="EX7" s="4">
        <v>2.25</v>
      </c>
      <c r="EY7" s="4">
        <f t="shared" si="47"/>
        <v>2.09</v>
      </c>
      <c r="EZ7" s="4"/>
      <c r="FA7" s="4">
        <v>2.1800000000000002</v>
      </c>
      <c r="FB7" s="4">
        <f t="shared" si="48"/>
        <v>2.09</v>
      </c>
      <c r="FC7" s="4"/>
      <c r="FD7" s="4">
        <v>2.14</v>
      </c>
      <c r="FE7" s="4">
        <f t="shared" si="49"/>
        <v>2.09</v>
      </c>
      <c r="FF7" s="4">
        <v>2.0299999999999998</v>
      </c>
      <c r="FG7" s="4">
        <v>2.11</v>
      </c>
      <c r="FH7" s="52">
        <f t="shared" si="50"/>
        <v>2.09</v>
      </c>
      <c r="FI7" s="4">
        <v>2.11</v>
      </c>
      <c r="FJ7" s="52">
        <v>2.15</v>
      </c>
      <c r="FK7" s="52">
        <f t="shared" si="51"/>
        <v>2.09</v>
      </c>
      <c r="FL7" s="52">
        <v>2.14</v>
      </c>
      <c r="FM7" s="52">
        <f t="shared" si="52"/>
        <v>2.09</v>
      </c>
      <c r="FN7" s="52">
        <v>2.137</v>
      </c>
      <c r="FO7" s="77">
        <v>2.12</v>
      </c>
      <c r="FP7" s="52">
        <f t="shared" si="53"/>
        <v>2.09</v>
      </c>
      <c r="FQ7" s="52">
        <v>2.14</v>
      </c>
      <c r="FR7" s="77">
        <v>2.12</v>
      </c>
      <c r="FS7" s="52">
        <f t="shared" si="54"/>
        <v>2.09</v>
      </c>
      <c r="FT7" s="52"/>
      <c r="FU7" s="52">
        <v>2.1467999999999998</v>
      </c>
      <c r="FV7" s="77"/>
      <c r="FW7" s="77">
        <v>2.1</v>
      </c>
      <c r="FX7" s="52">
        <f t="shared" si="55"/>
        <v>2.09</v>
      </c>
      <c r="FY7" s="52">
        <v>2.12</v>
      </c>
      <c r="FZ7" s="77">
        <v>2.17</v>
      </c>
      <c r="GA7" s="77"/>
      <c r="GB7" s="77">
        <f t="shared" si="56"/>
        <v>2.09</v>
      </c>
      <c r="GC7" s="52">
        <v>2.17</v>
      </c>
      <c r="GD7" s="77">
        <v>2.12</v>
      </c>
      <c r="GE7" s="47">
        <f t="shared" si="57"/>
        <v>2.09</v>
      </c>
      <c r="GF7" s="47">
        <v>2.2200000000000002</v>
      </c>
      <c r="GG7" s="47">
        <f t="shared" si="58"/>
        <v>2.09</v>
      </c>
      <c r="GH7" s="47">
        <v>2.242</v>
      </c>
      <c r="GI7" s="47">
        <v>2.1</v>
      </c>
      <c r="GJ7" s="51">
        <f t="shared" si="59"/>
        <v>2.09</v>
      </c>
      <c r="GK7" s="52"/>
      <c r="GL7" s="1049">
        <v>2.15</v>
      </c>
      <c r="GM7" s="47">
        <f t="shared" si="60"/>
        <v>2.09</v>
      </c>
      <c r="GN7" s="47">
        <v>2.19</v>
      </c>
      <c r="GO7" s="47">
        <f t="shared" si="61"/>
        <v>2.09</v>
      </c>
      <c r="GP7" s="47">
        <v>2.14</v>
      </c>
      <c r="GQ7" s="47"/>
      <c r="GR7" s="47">
        <f t="shared" si="62"/>
        <v>2.09</v>
      </c>
      <c r="GS7" s="47"/>
      <c r="GT7" s="6">
        <f t="shared" si="63"/>
        <v>-1</v>
      </c>
      <c r="GU7" s="4">
        <v>2.29</v>
      </c>
      <c r="GV7" s="4">
        <v>2.19</v>
      </c>
      <c r="GW7" s="4">
        <v>2.19</v>
      </c>
      <c r="GX7" s="4">
        <f t="shared" si="64"/>
        <v>2.19</v>
      </c>
      <c r="GY7" s="4"/>
      <c r="GZ7" s="4">
        <v>2.2000000000000002</v>
      </c>
      <c r="HA7" s="4">
        <f t="shared" si="65"/>
        <v>2.19</v>
      </c>
      <c r="HB7" s="4">
        <v>2.11</v>
      </c>
      <c r="HC7" s="4">
        <v>2.21</v>
      </c>
      <c r="HD7" s="4">
        <v>2.19</v>
      </c>
      <c r="HE7" s="4">
        <f t="shared" si="66"/>
        <v>2.19</v>
      </c>
      <c r="HF7" s="4">
        <v>2.19</v>
      </c>
      <c r="HG7" s="52">
        <f t="shared" si="67"/>
        <v>2.19</v>
      </c>
      <c r="HH7" s="4">
        <v>2.33</v>
      </c>
      <c r="HI7" s="10"/>
      <c r="HJ7" s="52">
        <f t="shared" si="68"/>
        <v>2.19</v>
      </c>
      <c r="HK7" s="52">
        <v>2.19</v>
      </c>
      <c r="HL7" s="52">
        <f t="shared" si="69"/>
        <v>2.19</v>
      </c>
      <c r="HM7" s="52">
        <v>2.17</v>
      </c>
      <c r="HN7" s="52">
        <f t="shared" si="70"/>
        <v>2.17</v>
      </c>
      <c r="HO7" s="52">
        <v>2.34</v>
      </c>
      <c r="HP7" s="52">
        <v>2.34</v>
      </c>
      <c r="HQ7" s="52">
        <v>2.1709999999999998</v>
      </c>
      <c r="HR7" s="1049">
        <v>2.3199999999999998</v>
      </c>
      <c r="HS7" s="1049"/>
      <c r="HT7" s="52">
        <f t="shared" si="71"/>
        <v>2.17</v>
      </c>
      <c r="HU7" s="47"/>
      <c r="HV7" s="32">
        <v>2.2999999999999998</v>
      </c>
      <c r="HW7" s="52"/>
      <c r="HX7" s="1049">
        <v>2.34</v>
      </c>
      <c r="HY7" s="52">
        <f t="shared" si="72"/>
        <v>2.17</v>
      </c>
      <c r="HZ7" s="1049"/>
      <c r="IA7" s="1049">
        <v>2.2000000000000002</v>
      </c>
      <c r="IB7" s="52">
        <f t="shared" si="73"/>
        <v>2.17</v>
      </c>
      <c r="IC7" s="52">
        <v>2.35</v>
      </c>
      <c r="ID7" s="52">
        <f t="shared" si="74"/>
        <v>2.17</v>
      </c>
      <c r="IE7" s="52">
        <v>2.19</v>
      </c>
      <c r="IF7" s="1049">
        <v>2.36</v>
      </c>
      <c r="IG7" s="1049">
        <f t="shared" si="75"/>
        <v>2.17</v>
      </c>
      <c r="IH7" s="1049">
        <v>2.33</v>
      </c>
      <c r="II7" s="1049">
        <v>2.2000000000000002</v>
      </c>
      <c r="IJ7" s="1049">
        <f t="shared" si="76"/>
        <v>2.17</v>
      </c>
      <c r="IK7" s="1049">
        <v>2.19</v>
      </c>
      <c r="IL7" s="1049"/>
      <c r="IM7" s="1049">
        <f>MIN(IJ7,IK7)</f>
        <v>2.17</v>
      </c>
      <c r="IN7" s="1049">
        <v>2.19</v>
      </c>
      <c r="IO7" s="1049">
        <v>2.19</v>
      </c>
      <c r="IP7" s="1049"/>
      <c r="IQ7" s="1049">
        <f t="shared" si="78"/>
        <v>2.17</v>
      </c>
      <c r="IR7" s="47"/>
      <c r="IS7" s="47">
        <v>2.19</v>
      </c>
      <c r="IT7" s="1049">
        <v>2.21</v>
      </c>
      <c r="IU7" s="1049">
        <f t="shared" si="79"/>
        <v>2.17</v>
      </c>
      <c r="IV7" s="47"/>
      <c r="IW7" s="47">
        <v>2.19</v>
      </c>
      <c r="IX7" s="1049">
        <v>2.21</v>
      </c>
      <c r="IY7" s="1049">
        <f t="shared" si="80"/>
        <v>2.17</v>
      </c>
      <c r="IZ7" s="1049">
        <v>2.33</v>
      </c>
      <c r="JA7" s="52">
        <v>2.21</v>
      </c>
      <c r="JB7" s="52">
        <f t="shared" si="81"/>
        <v>2.17</v>
      </c>
      <c r="JC7" s="1049">
        <v>2.2200000000000002</v>
      </c>
      <c r="JD7" s="52">
        <v>2.21</v>
      </c>
      <c r="JE7" s="52">
        <f t="shared" si="82"/>
        <v>2.17</v>
      </c>
      <c r="JF7" s="1049">
        <v>2.25</v>
      </c>
      <c r="JG7" s="52">
        <f t="shared" si="83"/>
        <v>2.17</v>
      </c>
      <c r="JH7" s="1049">
        <v>2.2799999999999998</v>
      </c>
      <c r="JI7" s="6">
        <f t="shared" si="84"/>
        <v>5.0691244239631283E-2</v>
      </c>
      <c r="JJ7" s="102">
        <v>2.31</v>
      </c>
      <c r="JK7" s="102">
        <v>2.17</v>
      </c>
      <c r="JL7" s="52">
        <f t="shared" si="85"/>
        <v>2.17</v>
      </c>
      <c r="JM7" s="52">
        <v>2.25</v>
      </c>
      <c r="JN7" s="52">
        <f t="shared" si="86"/>
        <v>2.17</v>
      </c>
      <c r="JO7" s="52">
        <v>2.3540000000000001</v>
      </c>
      <c r="JP7" s="52">
        <v>2.35</v>
      </c>
      <c r="JQ7" s="52">
        <f t="shared" si="87"/>
        <v>2.17</v>
      </c>
      <c r="JR7" s="52">
        <v>2.25</v>
      </c>
      <c r="JS7" s="52">
        <v>2.19</v>
      </c>
      <c r="JT7" s="52">
        <f t="shared" si="88"/>
        <v>2.17</v>
      </c>
      <c r="JU7" s="52">
        <v>2.21</v>
      </c>
      <c r="JV7" s="52">
        <v>2.2200000000000002</v>
      </c>
      <c r="JW7" s="1049"/>
      <c r="JX7" s="1049">
        <v>2.21</v>
      </c>
      <c r="JY7" s="32">
        <f t="shared" si="89"/>
        <v>2.17</v>
      </c>
      <c r="JZ7" s="52">
        <v>2.3199999999999998</v>
      </c>
      <c r="KA7" s="1049">
        <v>2.19</v>
      </c>
      <c r="KB7" s="52">
        <f t="shared" si="90"/>
        <v>2.17</v>
      </c>
      <c r="KC7" s="1049">
        <v>2.2000000000000002</v>
      </c>
      <c r="KD7" s="1049"/>
      <c r="KE7" s="1049">
        <v>2.27</v>
      </c>
      <c r="KF7" s="1049">
        <f t="shared" si="91"/>
        <v>2.17</v>
      </c>
      <c r="KG7" s="1049">
        <v>2.2400000000000002</v>
      </c>
      <c r="KH7" s="1049">
        <v>2.19</v>
      </c>
      <c r="KI7" s="1049">
        <f t="shared" si="92"/>
        <v>2.17</v>
      </c>
      <c r="KJ7" s="1049">
        <v>2.19</v>
      </c>
      <c r="KK7" s="1049">
        <v>2.1800000000000002</v>
      </c>
      <c r="KL7" s="1049">
        <f t="shared" si="93"/>
        <v>2.17</v>
      </c>
      <c r="KM7" s="1049">
        <v>2.1800000000000002</v>
      </c>
      <c r="KN7" s="1049"/>
      <c r="KO7" s="1049">
        <v>2.1800000000000002</v>
      </c>
      <c r="KP7" s="1049">
        <f t="shared" si="94"/>
        <v>2.17</v>
      </c>
      <c r="KQ7" s="1049">
        <v>2.2000000000000002</v>
      </c>
      <c r="KR7" s="1049"/>
      <c r="KS7" s="47">
        <f t="shared" si="95"/>
        <v>2.17</v>
      </c>
      <c r="KT7" s="47"/>
      <c r="KU7" s="47">
        <v>2.1800000000000002</v>
      </c>
      <c r="KV7" s="1049">
        <v>2.23</v>
      </c>
      <c r="KW7" s="1049">
        <f t="shared" si="96"/>
        <v>2.17</v>
      </c>
      <c r="KX7" s="47"/>
      <c r="KY7" s="47">
        <v>2.1800000000000002</v>
      </c>
      <c r="KZ7" s="1049">
        <v>2.23</v>
      </c>
      <c r="LA7" s="1049"/>
      <c r="LB7" s="1049">
        <f t="shared" si="163"/>
        <v>2.17</v>
      </c>
      <c r="LC7" s="1049">
        <v>2.2599999999999998</v>
      </c>
      <c r="LD7" s="1049">
        <f t="shared" si="97"/>
        <v>2.17</v>
      </c>
      <c r="LE7" s="1049">
        <v>2.2599999999999998</v>
      </c>
      <c r="LF7" s="1049">
        <f t="shared" si="98"/>
        <v>2.17</v>
      </c>
      <c r="LG7" s="1049">
        <v>2.23</v>
      </c>
      <c r="LH7" s="1049">
        <f t="shared" si="99"/>
        <v>2.17</v>
      </c>
      <c r="LI7" s="1049">
        <v>2.2599999999999998</v>
      </c>
      <c r="LJ7" s="6">
        <f t="shared" si="100"/>
        <v>4.1474654377880123E-2</v>
      </c>
      <c r="LK7" s="4">
        <v>2.4200000000000004</v>
      </c>
      <c r="LL7" s="4">
        <v>2.2000000000000002</v>
      </c>
      <c r="LM7" s="10" t="s">
        <v>1159</v>
      </c>
      <c r="LN7" s="32">
        <f t="shared" si="101"/>
        <v>2.4200000000000004</v>
      </c>
      <c r="LO7" s="675" t="s">
        <v>1159</v>
      </c>
      <c r="LP7" s="32">
        <f t="shared" si="102"/>
        <v>2.4200000000000004</v>
      </c>
      <c r="LQ7" s="10" t="s">
        <v>1159</v>
      </c>
      <c r="LR7" s="52">
        <f t="shared" si="103"/>
        <v>2.4200000000000004</v>
      </c>
      <c r="LS7" s="47">
        <f t="shared" si="104"/>
        <v>2.4200000000000004</v>
      </c>
      <c r="LT7" s="47">
        <v>2.41</v>
      </c>
      <c r="LU7" s="47">
        <f t="shared" si="105"/>
        <v>2.41</v>
      </c>
      <c r="LV7" s="47">
        <v>2.5499999999999998</v>
      </c>
      <c r="LW7" s="47">
        <v>2.4300000000000002</v>
      </c>
      <c r="LX7" s="1049">
        <v>2.41</v>
      </c>
      <c r="LY7" s="1049"/>
      <c r="LZ7" s="1049">
        <f t="shared" si="106"/>
        <v>2.41</v>
      </c>
      <c r="MA7" s="47">
        <v>2.44</v>
      </c>
      <c r="MB7" s="47">
        <v>2.41</v>
      </c>
      <c r="MC7" s="1049"/>
      <c r="MD7" s="1049">
        <v>2.4500000000000002</v>
      </c>
      <c r="ME7" s="47">
        <f t="shared" si="107"/>
        <v>2.41</v>
      </c>
      <c r="MF7" s="47"/>
      <c r="MG7" s="47"/>
      <c r="MH7" s="1049">
        <v>2.5</v>
      </c>
      <c r="MI7" s="1049">
        <v>2.4900000000000002</v>
      </c>
      <c r="MJ7" s="47">
        <f t="shared" si="108"/>
        <v>2.41</v>
      </c>
      <c r="MK7" s="1049">
        <v>2.4300000000000002</v>
      </c>
      <c r="ML7" s="1049">
        <v>2.44</v>
      </c>
      <c r="MM7" s="1049">
        <f t="shared" si="109"/>
        <v>2.41</v>
      </c>
      <c r="MN7" s="1049">
        <v>2.415</v>
      </c>
      <c r="MO7" s="1049">
        <v>2.4500000000000002</v>
      </c>
      <c r="MP7" s="1049">
        <v>2.41</v>
      </c>
      <c r="MQ7" s="1049">
        <f t="shared" si="110"/>
        <v>2.41</v>
      </c>
      <c r="MR7" s="1049">
        <v>2.4500000000000002</v>
      </c>
      <c r="MS7" s="1049">
        <v>2.39</v>
      </c>
      <c r="MT7" s="1049">
        <v>2.46</v>
      </c>
      <c r="MU7" s="1049">
        <v>2.5099999999999998</v>
      </c>
      <c r="MV7" s="1049">
        <f t="shared" si="111"/>
        <v>2.41</v>
      </c>
      <c r="MW7" s="1049"/>
      <c r="MX7" s="1049">
        <v>2.5499999999999998</v>
      </c>
      <c r="MY7" s="1049"/>
      <c r="MZ7" s="1049">
        <v>2.44</v>
      </c>
      <c r="NA7" s="1049">
        <v>2.4500000000000002</v>
      </c>
      <c r="NB7" s="1049"/>
      <c r="NC7" s="1049"/>
      <c r="ND7" s="1049">
        <f t="shared" si="112"/>
        <v>2.41</v>
      </c>
      <c r="NE7" s="1049">
        <v>2.52</v>
      </c>
      <c r="NF7" s="1049">
        <v>2.4900000000000002</v>
      </c>
      <c r="NG7" s="1049">
        <f t="shared" si="113"/>
        <v>2.41</v>
      </c>
      <c r="NH7" s="1049">
        <v>2.5149999999999997</v>
      </c>
      <c r="NI7" s="1049">
        <v>2.5099999999999998</v>
      </c>
      <c r="NJ7" s="1049">
        <f t="shared" si="114"/>
        <v>2.41</v>
      </c>
      <c r="NK7" s="1049"/>
      <c r="NL7" s="1049">
        <v>2.42</v>
      </c>
      <c r="NM7" s="1049"/>
      <c r="NN7" s="1049">
        <v>2.52</v>
      </c>
      <c r="NO7" s="1049">
        <v>2.4500000000000002</v>
      </c>
      <c r="NP7" s="1049">
        <f t="shared" si="115"/>
        <v>2.41</v>
      </c>
      <c r="NQ7" s="1049">
        <v>2.42</v>
      </c>
      <c r="NR7" s="1049"/>
      <c r="NS7" s="1049">
        <v>2.4500000000000002</v>
      </c>
      <c r="NT7" s="47">
        <f t="shared" si="116"/>
        <v>2.41</v>
      </c>
      <c r="NU7" s="1049">
        <v>2.4449999999999998</v>
      </c>
      <c r="NV7" s="1049">
        <v>2.42</v>
      </c>
      <c r="NW7" s="1049">
        <v>2.56</v>
      </c>
      <c r="NX7" s="1049">
        <f t="shared" si="117"/>
        <v>2.41</v>
      </c>
      <c r="NY7" s="1049">
        <v>2.56</v>
      </c>
      <c r="NZ7" s="1049">
        <f t="shared" si="118"/>
        <v>2.41</v>
      </c>
      <c r="OA7" s="1049"/>
      <c r="OB7" s="1049">
        <v>2.42</v>
      </c>
      <c r="OC7" s="52">
        <v>2.4300000000000002</v>
      </c>
      <c r="OD7" s="1049">
        <f t="shared" si="119"/>
        <v>2.41</v>
      </c>
      <c r="OE7" s="1049"/>
      <c r="OF7" s="1049">
        <v>2.48</v>
      </c>
      <c r="OG7" s="1049">
        <v>2.4300000000000002</v>
      </c>
      <c r="OH7" s="52">
        <f t="shared" si="120"/>
        <v>2.41</v>
      </c>
      <c r="OI7" s="1049"/>
      <c r="OJ7" s="1049"/>
      <c r="OK7" s="6">
        <f t="shared" si="121"/>
        <v>-1</v>
      </c>
      <c r="OL7" s="6">
        <f t="shared" si="122"/>
        <v>-1</v>
      </c>
      <c r="OM7" s="1308">
        <v>2.08</v>
      </c>
      <c r="ON7" s="37">
        <v>2.11</v>
      </c>
      <c r="OO7" s="1049">
        <v>2.09</v>
      </c>
      <c r="OP7" s="37">
        <f t="shared" si="123"/>
        <v>2.08</v>
      </c>
      <c r="OQ7" s="37">
        <v>2.12</v>
      </c>
      <c r="OR7" s="1049">
        <v>2.08</v>
      </c>
      <c r="OS7" s="52"/>
      <c r="OT7" s="1049">
        <f t="shared" si="124"/>
        <v>2.08</v>
      </c>
      <c r="OU7" s="37">
        <v>2.02</v>
      </c>
      <c r="OV7" s="37">
        <f t="shared" si="125"/>
        <v>2.02</v>
      </c>
      <c r="OW7" s="37">
        <v>2.02</v>
      </c>
      <c r="OX7" s="29"/>
      <c r="OY7" s="36">
        <f t="shared" si="126"/>
        <v>2.02</v>
      </c>
      <c r="OZ7" s="37">
        <v>2.12</v>
      </c>
      <c r="PA7" s="37"/>
      <c r="PB7" s="37">
        <f t="shared" si="127"/>
        <v>2.02</v>
      </c>
      <c r="PC7" s="1383">
        <v>2.04</v>
      </c>
      <c r="PD7" s="37">
        <v>2.0099999999999998</v>
      </c>
      <c r="PE7" s="37">
        <f t="shared" si="128"/>
        <v>2.0099999999999998</v>
      </c>
      <c r="PF7" s="37">
        <v>2.02</v>
      </c>
      <c r="PG7" s="37">
        <f t="shared" si="129"/>
        <v>2.0099999999999998</v>
      </c>
      <c r="PH7" s="37">
        <v>2.0099999999999998</v>
      </c>
      <c r="PI7" s="37">
        <f t="shared" si="130"/>
        <v>2.0099999999999998</v>
      </c>
      <c r="PJ7" s="37"/>
      <c r="PK7" s="1224">
        <f t="shared" si="131"/>
        <v>-1</v>
      </c>
      <c r="PL7" s="1315">
        <v>1.64</v>
      </c>
      <c r="PM7" s="37">
        <v>1.64</v>
      </c>
      <c r="PN7" s="37"/>
      <c r="PO7" s="37">
        <f t="shared" si="132"/>
        <v>1.64</v>
      </c>
      <c r="PP7" s="37">
        <v>1.67</v>
      </c>
      <c r="PQ7" s="37"/>
      <c r="PR7" s="37">
        <f t="shared" si="133"/>
        <v>1.64</v>
      </c>
      <c r="PS7" s="37">
        <v>1.62</v>
      </c>
      <c r="PT7" s="37">
        <f t="shared" si="134"/>
        <v>1.62</v>
      </c>
      <c r="PU7" s="37">
        <v>1.62</v>
      </c>
      <c r="PV7" s="37">
        <v>1.6</v>
      </c>
      <c r="PW7" s="29">
        <f t="shared" si="135"/>
        <v>1.6</v>
      </c>
      <c r="PX7" s="59">
        <v>1.6</v>
      </c>
      <c r="PY7" s="36"/>
      <c r="PZ7" s="37">
        <f t="shared" si="136"/>
        <v>1.6</v>
      </c>
      <c r="QA7" s="37">
        <v>1.65</v>
      </c>
      <c r="QB7" s="37">
        <f t="shared" si="137"/>
        <v>1.6</v>
      </c>
      <c r="QC7" s="1049">
        <v>1.67</v>
      </c>
      <c r="QD7" s="37">
        <f t="shared" si="138"/>
        <v>1.6</v>
      </c>
      <c r="QE7" s="37">
        <v>1.62</v>
      </c>
      <c r="QF7" s="1049">
        <v>1.67</v>
      </c>
      <c r="QG7" s="37">
        <f t="shared" si="139"/>
        <v>1.6</v>
      </c>
      <c r="QH7" s="37"/>
      <c r="QI7" s="6">
        <f t="shared" si="140"/>
        <v>-1</v>
      </c>
      <c r="QJ7" s="52">
        <v>2.41</v>
      </c>
      <c r="QK7" s="1049">
        <v>2.4500000000000002</v>
      </c>
      <c r="QL7" s="1049"/>
      <c r="QM7" s="1049">
        <f t="shared" si="141"/>
        <v>2.41</v>
      </c>
      <c r="QN7" s="37">
        <v>2.46</v>
      </c>
      <c r="QO7" s="37">
        <f t="shared" si="142"/>
        <v>2.41</v>
      </c>
      <c r="QP7" s="37">
        <v>2.48</v>
      </c>
      <c r="QQ7" s="37">
        <f t="shared" si="143"/>
        <v>2.41</v>
      </c>
      <c r="QR7" s="37"/>
      <c r="QS7" s="37">
        <v>2.41</v>
      </c>
      <c r="QT7" s="37">
        <f t="shared" si="144"/>
        <v>2.41</v>
      </c>
      <c r="QU7" s="37">
        <v>2.4500000000000002</v>
      </c>
      <c r="QV7" s="29"/>
      <c r="QW7" s="36">
        <f t="shared" si="145"/>
        <v>2.41</v>
      </c>
      <c r="QX7" s="37">
        <v>2.2999999999999998</v>
      </c>
      <c r="QY7" s="37">
        <f t="shared" si="146"/>
        <v>2.2999999999999998</v>
      </c>
      <c r="QZ7" s="37">
        <v>2.34</v>
      </c>
      <c r="RA7" s="1049">
        <v>2.3119999999999998</v>
      </c>
      <c r="RB7" s="37">
        <f t="shared" si="147"/>
        <v>2.2999999999999998</v>
      </c>
      <c r="RC7" s="37">
        <v>2.34</v>
      </c>
      <c r="RD7" s="1049">
        <v>2.3119999999999998</v>
      </c>
      <c r="RE7" s="37">
        <f t="shared" si="148"/>
        <v>2.2999999999999998</v>
      </c>
      <c r="RF7" s="37"/>
      <c r="RG7" s="6">
        <f t="shared" si="149"/>
        <v>-1</v>
      </c>
      <c r="RH7" s="1049">
        <v>1.91</v>
      </c>
      <c r="RI7" s="1049">
        <v>1.99</v>
      </c>
      <c r="RJ7" s="1049">
        <f t="shared" si="150"/>
        <v>1.91</v>
      </c>
      <c r="RK7" s="1049">
        <v>1.99</v>
      </c>
      <c r="RL7" s="1049">
        <f t="shared" si="151"/>
        <v>1.91</v>
      </c>
      <c r="RM7" s="1049">
        <v>1.97</v>
      </c>
      <c r="RN7" s="1049"/>
      <c r="RO7" s="1049">
        <v>1.99</v>
      </c>
      <c r="RP7" s="37">
        <f t="shared" si="152"/>
        <v>1.91</v>
      </c>
      <c r="RQ7" s="37">
        <v>1.99</v>
      </c>
      <c r="RR7" s="37"/>
      <c r="RS7" s="37">
        <f t="shared" si="153"/>
        <v>1.91</v>
      </c>
      <c r="RT7" s="37"/>
      <c r="RU7" s="37">
        <v>1.99</v>
      </c>
      <c r="RV7" s="37">
        <f t="shared" si="154"/>
        <v>1.91</v>
      </c>
      <c r="RW7" s="36">
        <v>1.92</v>
      </c>
      <c r="RX7" s="37">
        <f t="shared" si="155"/>
        <v>1.91</v>
      </c>
      <c r="RY7" s="37">
        <v>1.93</v>
      </c>
      <c r="RZ7" s="36">
        <v>1.92</v>
      </c>
      <c r="SA7" s="37">
        <f t="shared" si="156"/>
        <v>1.91</v>
      </c>
      <c r="SB7" s="37">
        <v>1.92</v>
      </c>
      <c r="SC7" s="1224">
        <f t="shared" si="157"/>
        <v>5.2356020942408424E-3</v>
      </c>
      <c r="SD7" s="1308">
        <v>1.59</v>
      </c>
      <c r="SE7" s="37">
        <f t="shared" si="158"/>
        <v>1.59</v>
      </c>
      <c r="SF7" s="37">
        <v>1.36</v>
      </c>
      <c r="SG7" s="1308">
        <v>1.59</v>
      </c>
      <c r="SH7" s="37">
        <f t="shared" si="159"/>
        <v>1.59</v>
      </c>
      <c r="SI7" s="37"/>
      <c r="SJ7" s="1224">
        <f t="shared" si="160"/>
        <v>-1</v>
      </c>
      <c r="SK7" s="1308">
        <v>1.67</v>
      </c>
      <c r="SL7" s="37">
        <f t="shared" si="2"/>
        <v>1.67</v>
      </c>
      <c r="SM7" s="37">
        <v>1.62</v>
      </c>
      <c r="SN7" s="1308">
        <v>1.67</v>
      </c>
      <c r="SO7" s="37">
        <f t="shared" si="161"/>
        <v>1.67</v>
      </c>
      <c r="SP7" s="37"/>
      <c r="SQ7" s="1224">
        <f t="shared" si="162"/>
        <v>-1</v>
      </c>
      <c r="SR7" s="37">
        <v>1.39</v>
      </c>
      <c r="SS7" s="37">
        <f t="shared" si="3"/>
        <v>1.39</v>
      </c>
      <c r="ST7" s="37"/>
      <c r="SU7" s="1224">
        <f t="shared" si="4"/>
        <v>-1</v>
      </c>
      <c r="SV7" s="886"/>
      <c r="SW7" s="1119" t="s">
        <v>1258</v>
      </c>
    </row>
    <row r="8" spans="1:517" ht="15" thickBot="1" x14ac:dyDescent="0.4">
      <c r="A8" s="10">
        <v>6</v>
      </c>
      <c r="B8" s="77" t="s">
        <v>18</v>
      </c>
      <c r="C8" s="47" t="s">
        <v>1254</v>
      </c>
      <c r="D8" s="923" t="s">
        <v>3300</v>
      </c>
      <c r="E8" s="923" t="s">
        <v>3313</v>
      </c>
      <c r="F8" s="925" t="s">
        <v>3314</v>
      </c>
      <c r="G8" s="925" t="s">
        <v>3315</v>
      </c>
      <c r="H8" s="996">
        <v>3.36</v>
      </c>
      <c r="I8" s="10">
        <v>3.39</v>
      </c>
      <c r="J8" s="10">
        <v>3.38</v>
      </c>
      <c r="K8" s="12">
        <f t="shared" si="5"/>
        <v>3.36</v>
      </c>
      <c r="L8" s="10"/>
      <c r="M8" s="980">
        <v>3.39</v>
      </c>
      <c r="N8" s="4">
        <v>3.56</v>
      </c>
      <c r="O8" s="10">
        <v>3.57</v>
      </c>
      <c r="P8" s="980">
        <v>3.42</v>
      </c>
      <c r="Q8" s="102">
        <v>3.657</v>
      </c>
      <c r="R8" s="12">
        <v>3.34</v>
      </c>
      <c r="S8" s="92">
        <f t="shared" si="0"/>
        <v>3.34</v>
      </c>
      <c r="T8" s="52">
        <v>3.34</v>
      </c>
      <c r="U8" s="52"/>
      <c r="V8" s="52"/>
      <c r="W8" s="6">
        <f t="shared" si="1"/>
        <v>0</v>
      </c>
      <c r="X8" s="996">
        <v>3.05</v>
      </c>
      <c r="Y8" s="4">
        <v>3.07</v>
      </c>
      <c r="Z8" s="4">
        <v>3.12</v>
      </c>
      <c r="AA8" s="996">
        <f t="shared" si="6"/>
        <v>3.05</v>
      </c>
      <c r="AB8" s="4">
        <v>3.08</v>
      </c>
      <c r="AC8" s="996">
        <v>3.05</v>
      </c>
      <c r="AD8" s="4">
        <v>3.09</v>
      </c>
      <c r="AE8" s="4">
        <v>3.07</v>
      </c>
      <c r="AF8" s="4">
        <f t="shared" si="7"/>
        <v>3.05</v>
      </c>
      <c r="AG8" s="4">
        <v>3.15</v>
      </c>
      <c r="AH8" s="1094">
        <f t="shared" si="164"/>
        <v>3.05</v>
      </c>
      <c r="AI8" s="10">
        <v>3.19</v>
      </c>
      <c r="AJ8" s="885">
        <f t="shared" si="165"/>
        <v>4.5901639344262342E-2</v>
      </c>
      <c r="AK8" s="4">
        <v>3.24</v>
      </c>
      <c r="AL8" s="4">
        <v>3.29</v>
      </c>
      <c r="AM8" s="4">
        <v>3.24</v>
      </c>
      <c r="AN8" s="4">
        <f t="shared" si="8"/>
        <v>3.24</v>
      </c>
      <c r="AP8" s="4">
        <v>3.17</v>
      </c>
      <c r="AQ8" s="996">
        <v>3.16</v>
      </c>
      <c r="AR8" s="4">
        <v>3.15</v>
      </c>
      <c r="AS8" s="4">
        <v>2.8</v>
      </c>
      <c r="AT8" s="4">
        <f t="shared" si="10"/>
        <v>2.8</v>
      </c>
      <c r="AU8" s="4">
        <v>2.85</v>
      </c>
      <c r="AV8" s="92">
        <f t="shared" si="11"/>
        <v>2.8</v>
      </c>
      <c r="AW8" s="4">
        <v>2.71</v>
      </c>
      <c r="AX8" s="10"/>
      <c r="AY8" s="47">
        <v>2.77</v>
      </c>
      <c r="AZ8" s="47"/>
      <c r="BA8" s="5">
        <f t="shared" si="12"/>
        <v>-1.0714285714285645E-2</v>
      </c>
      <c r="BB8" s="996">
        <v>3.45</v>
      </c>
      <c r="BC8" s="4">
        <v>3.28</v>
      </c>
      <c r="BD8" s="4">
        <v>3.31</v>
      </c>
      <c r="BE8" s="996">
        <f t="shared" si="13"/>
        <v>3.31</v>
      </c>
      <c r="BF8" s="4">
        <v>3.33</v>
      </c>
      <c r="BG8" s="996">
        <v>3.36</v>
      </c>
      <c r="BH8" s="4">
        <v>3.48</v>
      </c>
      <c r="BI8" s="4">
        <v>3.29</v>
      </c>
      <c r="BJ8" s="4">
        <f t="shared" si="14"/>
        <v>3.29</v>
      </c>
      <c r="BK8" s="4">
        <v>3.54</v>
      </c>
      <c r="BL8" s="1094">
        <f t="shared" si="15"/>
        <v>3.29</v>
      </c>
      <c r="BM8" s="12">
        <v>3.25</v>
      </c>
      <c r="BN8" s="52">
        <f t="shared" si="16"/>
        <v>3.25</v>
      </c>
      <c r="BO8" s="4">
        <v>3.19</v>
      </c>
      <c r="BP8" s="52">
        <v>3.31</v>
      </c>
      <c r="BQ8" s="52">
        <f t="shared" si="17"/>
        <v>3.19</v>
      </c>
      <c r="BR8" s="52"/>
      <c r="BS8" s="6">
        <f t="shared" si="18"/>
        <v>-1</v>
      </c>
      <c r="BT8" s="906">
        <v>3.17</v>
      </c>
      <c r="BU8" s="4">
        <v>3.19</v>
      </c>
      <c r="BV8" s="4">
        <v>3.47</v>
      </c>
      <c r="BW8" s="996">
        <v>3.39</v>
      </c>
      <c r="BX8" s="4">
        <v>3.41</v>
      </c>
      <c r="BY8" s="996">
        <v>3.35</v>
      </c>
      <c r="BZ8" s="4">
        <v>3.39</v>
      </c>
      <c r="CA8" s="4">
        <f t="shared" si="20"/>
        <v>3.35</v>
      </c>
      <c r="CB8" s="4">
        <v>3.67</v>
      </c>
      <c r="CC8" s="92">
        <f t="shared" si="21"/>
        <v>3.35</v>
      </c>
      <c r="CD8" s="4">
        <v>3.38</v>
      </c>
      <c r="CE8" s="10"/>
      <c r="CF8" s="10">
        <v>3.41</v>
      </c>
      <c r="CG8" s="52">
        <f t="shared" si="22"/>
        <v>3.35</v>
      </c>
      <c r="CH8" s="10">
        <v>3.4</v>
      </c>
      <c r="CI8" s="10">
        <v>3.51</v>
      </c>
      <c r="CJ8" s="980">
        <f t="shared" si="23"/>
        <v>3.35</v>
      </c>
      <c r="CK8" s="10">
        <v>3.5</v>
      </c>
      <c r="CL8" s="980">
        <f t="shared" si="24"/>
        <v>3.35</v>
      </c>
      <c r="CM8" s="10">
        <v>3.63</v>
      </c>
      <c r="CN8" s="1049"/>
      <c r="CO8" s="1049">
        <v>3.47</v>
      </c>
      <c r="CP8" s="980">
        <f t="shared" si="25"/>
        <v>3.35</v>
      </c>
      <c r="CQ8" s="10"/>
      <c r="CR8" s="1049"/>
      <c r="CS8" s="1049">
        <v>3.48</v>
      </c>
      <c r="CT8" s="1049">
        <f t="shared" si="26"/>
        <v>3.35</v>
      </c>
      <c r="CU8" s="10"/>
      <c r="CV8" s="1049">
        <v>3.5</v>
      </c>
      <c r="CW8" s="10">
        <f t="shared" si="27"/>
        <v>3.35</v>
      </c>
      <c r="CX8" s="1049">
        <v>3.48</v>
      </c>
      <c r="CY8" s="10">
        <f t="shared" si="28"/>
        <v>3.35</v>
      </c>
      <c r="CZ8" s="47">
        <v>3.58</v>
      </c>
      <c r="DA8" s="1049">
        <v>3.74</v>
      </c>
      <c r="DB8" s="47">
        <f t="shared" si="29"/>
        <v>3.35</v>
      </c>
      <c r="DC8" s="1049">
        <v>3.58</v>
      </c>
      <c r="DD8" s="47">
        <f t="shared" si="30"/>
        <v>3.35</v>
      </c>
      <c r="DE8" s="47">
        <v>3.48</v>
      </c>
      <c r="DF8" s="1049">
        <v>3.45</v>
      </c>
      <c r="DG8" s="1049">
        <f t="shared" si="31"/>
        <v>3.35</v>
      </c>
      <c r="DH8" s="1049"/>
      <c r="DI8" s="6">
        <f t="shared" si="32"/>
        <v>-1</v>
      </c>
      <c r="DJ8" s="906">
        <v>3.31</v>
      </c>
      <c r="DK8" s="4">
        <v>3.06</v>
      </c>
      <c r="DL8" s="4">
        <v>3.16</v>
      </c>
      <c r="DM8" s="996">
        <v>3.21</v>
      </c>
      <c r="DN8" s="4">
        <v>3.14</v>
      </c>
      <c r="DO8" s="102">
        <v>3.1120000000000001</v>
      </c>
      <c r="DP8" s="996">
        <f>3.12</f>
        <v>3.12</v>
      </c>
      <c r="DQ8" s="4">
        <v>3.13</v>
      </c>
      <c r="DR8" s="996">
        <f t="shared" si="35"/>
        <v>3.12</v>
      </c>
      <c r="DS8" s="4">
        <v>2.92</v>
      </c>
      <c r="DT8" s="102">
        <v>3.26</v>
      </c>
      <c r="DU8" s="52">
        <f t="shared" si="36"/>
        <v>3.12</v>
      </c>
      <c r="DV8" s="52">
        <v>3.28</v>
      </c>
      <c r="DW8" s="92">
        <f t="shared" si="37"/>
        <v>3.12</v>
      </c>
      <c r="DX8" s="52">
        <v>3.33</v>
      </c>
      <c r="DY8" s="92">
        <f t="shared" si="38"/>
        <v>3.12</v>
      </c>
      <c r="DZ8" s="52">
        <v>3.35</v>
      </c>
      <c r="EA8" s="47">
        <v>3.24</v>
      </c>
      <c r="EB8" s="92">
        <f t="shared" si="39"/>
        <v>3.12</v>
      </c>
      <c r="EC8" s="52"/>
      <c r="ED8" s="77">
        <v>3.1</v>
      </c>
      <c r="EE8" s="77"/>
      <c r="EF8" s="77">
        <f t="shared" si="40"/>
        <v>3.1</v>
      </c>
      <c r="EG8" s="77">
        <v>3.12</v>
      </c>
      <c r="EH8" s="77"/>
      <c r="EI8" s="77">
        <f t="shared" si="41"/>
        <v>3.1</v>
      </c>
      <c r="EJ8" s="52">
        <v>3.3622000000000001</v>
      </c>
      <c r="EK8" s="77">
        <v>3.35</v>
      </c>
      <c r="EL8" s="52">
        <f t="shared" si="42"/>
        <v>3.1</v>
      </c>
      <c r="EM8" s="52">
        <v>3.35</v>
      </c>
      <c r="EN8" s="47">
        <f t="shared" si="43"/>
        <v>3.1</v>
      </c>
      <c r="EO8" s="47">
        <v>3.12</v>
      </c>
      <c r="EP8" s="47">
        <v>3.34</v>
      </c>
      <c r="EQ8" s="47">
        <f t="shared" si="44"/>
        <v>3.1</v>
      </c>
      <c r="ER8" s="47">
        <v>3.19</v>
      </c>
      <c r="ES8" s="47">
        <f t="shared" si="45"/>
        <v>3.1</v>
      </c>
      <c r="ET8" s="47"/>
      <c r="EU8" s="6">
        <f t="shared" si="46"/>
        <v>-1</v>
      </c>
      <c r="EV8" s="4">
        <v>3.23</v>
      </c>
      <c r="EW8" s="4">
        <v>3.03</v>
      </c>
      <c r="EX8" s="4">
        <v>3.2</v>
      </c>
      <c r="EY8" s="4">
        <f t="shared" si="47"/>
        <v>3.2</v>
      </c>
      <c r="EZ8" s="4"/>
      <c r="FA8" s="4">
        <v>3.27</v>
      </c>
      <c r="FB8" s="4">
        <f t="shared" si="48"/>
        <v>3.2</v>
      </c>
      <c r="FC8" s="4"/>
      <c r="FD8" s="4">
        <v>3.05</v>
      </c>
      <c r="FE8" s="996">
        <f t="shared" si="49"/>
        <v>3.05</v>
      </c>
      <c r="FF8" s="4">
        <v>3.14</v>
      </c>
      <c r="FG8" s="4">
        <v>3.09</v>
      </c>
      <c r="FH8" s="52">
        <f t="shared" si="50"/>
        <v>3.05</v>
      </c>
      <c r="FI8" s="4">
        <v>3.07</v>
      </c>
      <c r="FJ8" s="52">
        <v>3.1</v>
      </c>
      <c r="FK8" s="92">
        <f t="shared" si="51"/>
        <v>3.05</v>
      </c>
      <c r="FL8" s="52">
        <v>3.06</v>
      </c>
      <c r="FM8" s="52">
        <f t="shared" si="52"/>
        <v>3.05</v>
      </c>
      <c r="FN8" s="52">
        <v>3.1</v>
      </c>
      <c r="FO8" s="77">
        <v>3.21</v>
      </c>
      <c r="FP8" s="92">
        <f t="shared" si="53"/>
        <v>3.05</v>
      </c>
      <c r="FQ8" s="52">
        <v>3.27</v>
      </c>
      <c r="FR8" s="77">
        <v>3.26</v>
      </c>
      <c r="FS8" s="52">
        <f t="shared" si="54"/>
        <v>3.05</v>
      </c>
      <c r="FT8" s="52"/>
      <c r="FU8" s="52">
        <v>3.2477999999999998</v>
      </c>
      <c r="FV8" s="77"/>
      <c r="FW8" s="77">
        <v>3.19</v>
      </c>
      <c r="FX8" s="52">
        <f t="shared" si="55"/>
        <v>3.05</v>
      </c>
      <c r="FY8" s="52">
        <v>3.29</v>
      </c>
      <c r="FZ8" s="77">
        <v>3.26</v>
      </c>
      <c r="GA8" s="77"/>
      <c r="GB8" s="77">
        <f t="shared" si="56"/>
        <v>3.05</v>
      </c>
      <c r="GC8" s="52">
        <v>3.3</v>
      </c>
      <c r="GD8" s="77">
        <v>3.25</v>
      </c>
      <c r="GE8" s="47">
        <f t="shared" si="57"/>
        <v>3.05</v>
      </c>
      <c r="GF8" s="47">
        <v>3.12</v>
      </c>
      <c r="GG8" s="47">
        <f t="shared" si="58"/>
        <v>3.05</v>
      </c>
      <c r="GH8" s="47">
        <v>3.24</v>
      </c>
      <c r="GI8" s="47">
        <v>3.07</v>
      </c>
      <c r="GJ8" s="51">
        <f t="shared" si="59"/>
        <v>3.05</v>
      </c>
      <c r="GK8" s="52"/>
      <c r="GL8" s="1049">
        <v>3.35</v>
      </c>
      <c r="GM8" s="47">
        <f t="shared" si="60"/>
        <v>3.05</v>
      </c>
      <c r="GN8" s="47">
        <v>3.09</v>
      </c>
      <c r="GO8" s="47">
        <f t="shared" si="61"/>
        <v>3.05</v>
      </c>
      <c r="GP8" s="47">
        <v>3.27</v>
      </c>
      <c r="GQ8" s="47"/>
      <c r="GR8" s="47">
        <f t="shared" si="62"/>
        <v>3.05</v>
      </c>
      <c r="GS8" s="47"/>
      <c r="GT8" s="6">
        <f t="shared" si="63"/>
        <v>-1</v>
      </c>
      <c r="GU8" s="4">
        <v>3.82</v>
      </c>
      <c r="GV8" s="4">
        <v>3.657</v>
      </c>
      <c r="GW8" s="4">
        <v>3.76</v>
      </c>
      <c r="GX8" s="4">
        <f t="shared" si="64"/>
        <v>3.76</v>
      </c>
      <c r="GY8" s="4"/>
      <c r="GZ8" s="4">
        <v>3.75</v>
      </c>
      <c r="HA8" s="996">
        <f t="shared" si="65"/>
        <v>3.75</v>
      </c>
      <c r="HB8" s="4">
        <v>3.49</v>
      </c>
      <c r="HC8" s="4">
        <v>3.77</v>
      </c>
      <c r="HD8" s="4">
        <v>3.75</v>
      </c>
      <c r="HE8" s="4">
        <f t="shared" si="66"/>
        <v>3.75</v>
      </c>
      <c r="HF8" s="4">
        <v>3.86</v>
      </c>
      <c r="HG8" s="92">
        <f t="shared" si="67"/>
        <v>3.75</v>
      </c>
      <c r="HH8" s="4">
        <v>3.87</v>
      </c>
      <c r="HI8" s="10"/>
      <c r="HJ8" s="52">
        <f t="shared" si="68"/>
        <v>3.75</v>
      </c>
      <c r="HK8" s="52">
        <v>3.76</v>
      </c>
      <c r="HL8" s="92">
        <f t="shared" si="69"/>
        <v>3.75</v>
      </c>
      <c r="HM8" s="52">
        <v>3.72</v>
      </c>
      <c r="HN8" s="92">
        <f t="shared" si="70"/>
        <v>3.72</v>
      </c>
      <c r="HO8" s="52">
        <v>3.74</v>
      </c>
      <c r="HP8" s="52">
        <v>3.73</v>
      </c>
      <c r="HQ8" s="52">
        <v>3.7293999999999996</v>
      </c>
      <c r="HR8" s="1049">
        <v>3.75</v>
      </c>
      <c r="HS8" s="1049"/>
      <c r="HT8" s="92">
        <f t="shared" si="71"/>
        <v>3.72</v>
      </c>
      <c r="HU8" s="47"/>
      <c r="HV8" s="32">
        <v>3.72</v>
      </c>
      <c r="HW8" s="52"/>
      <c r="HX8" s="1049">
        <v>3.82</v>
      </c>
      <c r="HY8" s="52">
        <f t="shared" si="72"/>
        <v>3.72</v>
      </c>
      <c r="HZ8" s="1049"/>
      <c r="IA8" s="1049">
        <v>3.75</v>
      </c>
      <c r="IB8" s="52">
        <f t="shared" si="73"/>
        <v>3.72</v>
      </c>
      <c r="IC8" s="52">
        <v>3.89</v>
      </c>
      <c r="ID8" s="52">
        <f t="shared" si="74"/>
        <v>3.72</v>
      </c>
      <c r="IE8" s="52">
        <v>3.78</v>
      </c>
      <c r="IF8" s="1049">
        <v>3.84</v>
      </c>
      <c r="IG8" s="1049">
        <f t="shared" si="75"/>
        <v>3.72</v>
      </c>
      <c r="IH8" s="1049">
        <v>3.73</v>
      </c>
      <c r="II8" s="1049">
        <v>3.75</v>
      </c>
      <c r="IJ8" s="1049">
        <f t="shared" si="76"/>
        <v>3.72</v>
      </c>
      <c r="IK8" s="1049">
        <v>3.75</v>
      </c>
      <c r="IL8" s="1049"/>
      <c r="IM8" s="1128">
        <v>3.79</v>
      </c>
      <c r="IN8" s="1049">
        <v>3.78</v>
      </c>
      <c r="IO8" s="1049">
        <v>3.9</v>
      </c>
      <c r="IP8" s="1049"/>
      <c r="IQ8" s="1128">
        <f t="shared" si="78"/>
        <v>3.79</v>
      </c>
      <c r="IR8" s="47"/>
      <c r="IS8" s="47">
        <v>4.0999999999999996</v>
      </c>
      <c r="IT8" s="1049">
        <v>3.91</v>
      </c>
      <c r="IU8" s="1049">
        <f t="shared" si="79"/>
        <v>3.79</v>
      </c>
      <c r="IV8" s="47"/>
      <c r="IW8" s="47">
        <v>4.0999999999999996</v>
      </c>
      <c r="IX8" s="1049">
        <v>3.91</v>
      </c>
      <c r="IY8" s="1049">
        <f t="shared" si="80"/>
        <v>3.79</v>
      </c>
      <c r="IZ8" s="1049">
        <v>3.9</v>
      </c>
      <c r="JA8" s="52">
        <v>4.01</v>
      </c>
      <c r="JB8" s="92">
        <f t="shared" si="81"/>
        <v>3.79</v>
      </c>
      <c r="JC8" s="1049">
        <v>4.08</v>
      </c>
      <c r="JD8" s="52">
        <v>4.01</v>
      </c>
      <c r="JE8" s="52">
        <f t="shared" si="82"/>
        <v>3.79</v>
      </c>
      <c r="JF8" s="1049">
        <v>3.94</v>
      </c>
      <c r="JG8" s="52">
        <f t="shared" si="83"/>
        <v>3.79</v>
      </c>
      <c r="JH8" s="1049">
        <v>3.95</v>
      </c>
      <c r="JI8" s="6">
        <f t="shared" si="84"/>
        <v>4.2216358839050172E-2</v>
      </c>
      <c r="JJ8" s="102">
        <v>3.31</v>
      </c>
      <c r="JK8" s="102">
        <v>3.35</v>
      </c>
      <c r="JL8" s="52">
        <f t="shared" si="85"/>
        <v>3.31</v>
      </c>
      <c r="JM8" s="52">
        <v>3.62</v>
      </c>
      <c r="JN8" s="92">
        <f t="shared" si="86"/>
        <v>3.31</v>
      </c>
      <c r="JO8" s="52">
        <v>3.36</v>
      </c>
      <c r="JP8" s="52">
        <v>3.38</v>
      </c>
      <c r="JQ8" s="52">
        <f t="shared" si="87"/>
        <v>3.31</v>
      </c>
      <c r="JR8" s="52">
        <v>3.37</v>
      </c>
      <c r="JS8" s="52">
        <v>3.41</v>
      </c>
      <c r="JT8" s="92">
        <f t="shared" si="88"/>
        <v>3.31</v>
      </c>
      <c r="JU8" s="52">
        <v>3.52</v>
      </c>
      <c r="JV8" s="52">
        <v>3.61</v>
      </c>
      <c r="JW8" s="1049"/>
      <c r="JX8" s="1049">
        <v>3.39</v>
      </c>
      <c r="JY8" s="1094">
        <v>3.56</v>
      </c>
      <c r="JZ8" s="52">
        <v>3.86</v>
      </c>
      <c r="KA8" s="1049">
        <v>3.65</v>
      </c>
      <c r="KB8" s="52">
        <f t="shared" si="90"/>
        <v>3.56</v>
      </c>
      <c r="KC8" s="1049">
        <v>3.6</v>
      </c>
      <c r="KD8" s="1049"/>
      <c r="KE8" s="1049">
        <v>3.81</v>
      </c>
      <c r="KF8" s="1049">
        <f t="shared" si="91"/>
        <v>3.56</v>
      </c>
      <c r="KG8" s="1049">
        <v>3.73</v>
      </c>
      <c r="KH8" s="1049">
        <v>3.83</v>
      </c>
      <c r="KI8" s="1049">
        <f t="shared" si="92"/>
        <v>3.56</v>
      </c>
      <c r="KJ8" s="1049">
        <v>3.78</v>
      </c>
      <c r="KK8" s="1049">
        <v>3.74</v>
      </c>
      <c r="KL8" s="1049">
        <f t="shared" si="93"/>
        <v>3.56</v>
      </c>
      <c r="KM8" s="1049">
        <v>3.83</v>
      </c>
      <c r="KN8" s="1049"/>
      <c r="KO8" s="1049">
        <v>3.83</v>
      </c>
      <c r="KP8" s="1049">
        <v>3.88</v>
      </c>
      <c r="KQ8" s="1049">
        <v>3.56</v>
      </c>
      <c r="KR8" s="1049"/>
      <c r="KS8" s="1181">
        <f t="shared" si="95"/>
        <v>3.56</v>
      </c>
      <c r="KT8" s="47"/>
      <c r="KU8" s="47">
        <v>3.8</v>
      </c>
      <c r="KV8" s="1049">
        <v>3.57</v>
      </c>
      <c r="KW8" s="1049">
        <f t="shared" si="96"/>
        <v>3.56</v>
      </c>
      <c r="KX8" s="47"/>
      <c r="KY8" s="47">
        <v>3.8</v>
      </c>
      <c r="KZ8" s="1049">
        <v>3.57</v>
      </c>
      <c r="LA8" s="1049"/>
      <c r="LB8" s="1049">
        <f t="shared" si="163"/>
        <v>3.56</v>
      </c>
      <c r="LC8" s="1049">
        <v>3.68</v>
      </c>
      <c r="LD8" s="1049">
        <f t="shared" si="97"/>
        <v>3.56</v>
      </c>
      <c r="LE8" s="1049">
        <v>3.68</v>
      </c>
      <c r="LF8" s="1049">
        <f t="shared" si="98"/>
        <v>3.56</v>
      </c>
      <c r="LG8" s="1049">
        <v>3.76</v>
      </c>
      <c r="LH8" s="1049">
        <v>3.84</v>
      </c>
      <c r="LI8" s="1049">
        <v>3.86</v>
      </c>
      <c r="LJ8" s="6">
        <f t="shared" si="100"/>
        <v>5.2083333333333382E-3</v>
      </c>
      <c r="LK8" s="4">
        <v>4.125</v>
      </c>
      <c r="LL8" s="4">
        <v>3.75</v>
      </c>
      <c r="LM8" s="52">
        <v>3.31</v>
      </c>
      <c r="LN8" s="32">
        <f t="shared" si="101"/>
        <v>3.31</v>
      </c>
      <c r="LO8" s="675">
        <v>3.43</v>
      </c>
      <c r="LP8" s="1094">
        <v>3.62</v>
      </c>
      <c r="LQ8" s="10">
        <v>3.64</v>
      </c>
      <c r="LR8" s="52">
        <f t="shared" si="103"/>
        <v>3.62</v>
      </c>
      <c r="LS8" s="1181">
        <f t="shared" si="104"/>
        <v>3.62</v>
      </c>
      <c r="LT8" s="47">
        <v>3.71</v>
      </c>
      <c r="LU8" s="1181">
        <f t="shared" si="105"/>
        <v>3.62</v>
      </c>
      <c r="LV8" s="47">
        <v>3.77</v>
      </c>
      <c r="LW8" s="47">
        <v>3.91</v>
      </c>
      <c r="LX8" s="1049">
        <v>4.09</v>
      </c>
      <c r="LY8" s="1049"/>
      <c r="LZ8" s="1128">
        <v>4.03</v>
      </c>
      <c r="MA8" s="47">
        <v>4.3</v>
      </c>
      <c r="MB8" s="47">
        <v>4.2</v>
      </c>
      <c r="MC8" s="1049"/>
      <c r="MD8" s="1049">
        <v>4.0199999999999996</v>
      </c>
      <c r="ME8" s="47">
        <f t="shared" si="107"/>
        <v>4.0199999999999996</v>
      </c>
      <c r="MF8" s="47"/>
      <c r="MG8" s="47"/>
      <c r="MH8" s="1049">
        <v>4.34</v>
      </c>
      <c r="MI8" s="1049">
        <v>4.2300000000000004</v>
      </c>
      <c r="MJ8" s="47">
        <f t="shared" si="108"/>
        <v>4.0199999999999996</v>
      </c>
      <c r="MK8" s="1049">
        <v>4.2</v>
      </c>
      <c r="ML8" s="1049">
        <v>4.18</v>
      </c>
      <c r="MM8" s="1049">
        <f t="shared" si="109"/>
        <v>4.0199999999999996</v>
      </c>
      <c r="MN8" s="1049">
        <v>4.07</v>
      </c>
      <c r="MO8" s="1049">
        <v>4.0999999999999996</v>
      </c>
      <c r="MP8" s="1049">
        <v>4.1100000000000003</v>
      </c>
      <c r="MQ8" s="1049">
        <f t="shared" si="110"/>
        <v>4.0199999999999996</v>
      </c>
      <c r="MR8" s="1049">
        <v>4.1399999999999997</v>
      </c>
      <c r="MS8" s="1049">
        <v>4.13</v>
      </c>
      <c r="MT8" s="1049">
        <v>4.0999999999999996</v>
      </c>
      <c r="MU8" s="1049">
        <v>4.1499999999999995</v>
      </c>
      <c r="MV8" s="1049">
        <f t="shared" si="111"/>
        <v>4.0199999999999996</v>
      </c>
      <c r="MW8" s="1049"/>
      <c r="MX8" s="1049">
        <v>4.12</v>
      </c>
      <c r="MY8" s="1049"/>
      <c r="MZ8" s="1049">
        <v>4.1399999999999997</v>
      </c>
      <c r="NA8" s="1049">
        <v>4.13</v>
      </c>
      <c r="NB8" s="1049"/>
      <c r="NC8" s="1049"/>
      <c r="ND8" s="1049">
        <f t="shared" si="112"/>
        <v>4.0199999999999996</v>
      </c>
      <c r="NE8" s="1049">
        <v>4.33</v>
      </c>
      <c r="NF8" s="1049">
        <v>4.3</v>
      </c>
      <c r="NG8" s="1049">
        <f t="shared" si="113"/>
        <v>4.0199999999999996</v>
      </c>
      <c r="NH8" s="1049">
        <v>4.3650000000000002</v>
      </c>
      <c r="NI8" s="1049">
        <v>4.3600000000000003</v>
      </c>
      <c r="NJ8" s="1049">
        <f t="shared" si="114"/>
        <v>4.0199999999999996</v>
      </c>
      <c r="NK8" s="1049"/>
      <c r="NL8" s="1049">
        <v>4.25</v>
      </c>
      <c r="NM8" s="1049"/>
      <c r="NN8" s="1049">
        <v>4.37</v>
      </c>
      <c r="NO8" s="1049">
        <v>4.3499999999999996</v>
      </c>
      <c r="NP8" s="1049">
        <f t="shared" si="115"/>
        <v>4.0199999999999996</v>
      </c>
      <c r="NQ8" s="1049">
        <v>4.25</v>
      </c>
      <c r="NR8" s="1049"/>
      <c r="NS8" s="1049">
        <v>4.3499999999999996</v>
      </c>
      <c r="NT8" s="47">
        <f t="shared" si="116"/>
        <v>4.0199999999999996</v>
      </c>
      <c r="NU8" s="1049">
        <v>4.2250000000000005</v>
      </c>
      <c r="NV8" s="1049">
        <v>4.2</v>
      </c>
      <c r="NW8" s="1049">
        <v>4.16</v>
      </c>
      <c r="NX8" s="1049">
        <f t="shared" si="117"/>
        <v>4.0199999999999996</v>
      </c>
      <c r="NY8" s="1049">
        <v>4.16</v>
      </c>
      <c r="NZ8" s="1128">
        <v>4.05</v>
      </c>
      <c r="OA8" s="1049"/>
      <c r="OB8" s="1049">
        <v>4.1619999999999999</v>
      </c>
      <c r="OC8" s="52">
        <v>4.24</v>
      </c>
      <c r="OD8" s="1049">
        <f t="shared" si="119"/>
        <v>4.05</v>
      </c>
      <c r="OE8" s="1049"/>
      <c r="OF8" s="1049">
        <v>4.2699999999999996</v>
      </c>
      <c r="OG8" s="1049">
        <v>4.24</v>
      </c>
      <c r="OH8" s="52">
        <f t="shared" si="120"/>
        <v>4.05</v>
      </c>
      <c r="OI8" s="1049"/>
      <c r="OJ8" s="1049"/>
      <c r="OK8" s="6">
        <f t="shared" si="121"/>
        <v>-1</v>
      </c>
      <c r="OL8" s="6">
        <f t="shared" si="122"/>
        <v>-1</v>
      </c>
      <c r="OM8" s="1308">
        <v>3.47</v>
      </c>
      <c r="ON8" s="37">
        <v>3.49</v>
      </c>
      <c r="OO8" s="1049">
        <v>3.71</v>
      </c>
      <c r="OP8" s="1184">
        <f t="shared" si="123"/>
        <v>3.47</v>
      </c>
      <c r="OQ8" s="37">
        <v>3.49</v>
      </c>
      <c r="OR8" s="1049">
        <v>3.49</v>
      </c>
      <c r="OS8" s="52"/>
      <c r="OT8" s="1049">
        <f t="shared" si="124"/>
        <v>3.47</v>
      </c>
      <c r="OU8" s="37">
        <v>3.67</v>
      </c>
      <c r="OV8" s="37">
        <f t="shared" si="125"/>
        <v>3.47</v>
      </c>
      <c r="OW8" s="37">
        <v>3.67</v>
      </c>
      <c r="OX8" s="29"/>
      <c r="OY8" s="36">
        <f t="shared" si="126"/>
        <v>3.47</v>
      </c>
      <c r="OZ8" s="37">
        <v>3.49</v>
      </c>
      <c r="PA8" s="37"/>
      <c r="PB8" s="37">
        <f t="shared" si="127"/>
        <v>3.47</v>
      </c>
      <c r="PC8" s="1383">
        <v>3.569</v>
      </c>
      <c r="PD8" s="37">
        <v>3.53</v>
      </c>
      <c r="PE8" s="37">
        <f t="shared" si="128"/>
        <v>3.47</v>
      </c>
      <c r="PF8" s="37">
        <v>3.57</v>
      </c>
      <c r="PG8" s="37">
        <f t="shared" si="129"/>
        <v>3.47</v>
      </c>
      <c r="PH8" s="37">
        <v>3.53</v>
      </c>
      <c r="PI8" s="37">
        <f t="shared" si="130"/>
        <v>3.47</v>
      </c>
      <c r="PJ8" s="37"/>
      <c r="PK8" s="1224">
        <f t="shared" si="131"/>
        <v>-1</v>
      </c>
      <c r="PL8" s="1315">
        <v>3.77</v>
      </c>
      <c r="PM8" s="37">
        <v>3.8</v>
      </c>
      <c r="PN8" s="37"/>
      <c r="PO8" s="37">
        <f t="shared" si="132"/>
        <v>3.77</v>
      </c>
      <c r="PP8" s="37">
        <v>3.84</v>
      </c>
      <c r="PQ8" s="37"/>
      <c r="PR8" s="37">
        <f t="shared" si="133"/>
        <v>3.77</v>
      </c>
      <c r="PS8" s="37">
        <v>3.81</v>
      </c>
      <c r="PT8" s="1184">
        <f t="shared" si="134"/>
        <v>3.77</v>
      </c>
      <c r="PU8" s="37">
        <v>3.88</v>
      </c>
      <c r="PV8" s="37">
        <v>3.8</v>
      </c>
      <c r="PW8" s="29">
        <f t="shared" si="135"/>
        <v>3.77</v>
      </c>
      <c r="PX8" s="59">
        <v>3.8</v>
      </c>
      <c r="PY8" s="36"/>
      <c r="PZ8" s="37">
        <f t="shared" si="136"/>
        <v>3.77</v>
      </c>
      <c r="QA8" s="37">
        <v>3.82</v>
      </c>
      <c r="QB8" s="37">
        <f t="shared" si="137"/>
        <v>3.77</v>
      </c>
      <c r="QC8" s="1049">
        <v>3.91</v>
      </c>
      <c r="QD8" s="37">
        <f t="shared" si="138"/>
        <v>3.77</v>
      </c>
      <c r="QE8" s="37">
        <v>3.86</v>
      </c>
      <c r="QF8" s="1049">
        <v>3.91</v>
      </c>
      <c r="QG8" s="37">
        <f t="shared" si="139"/>
        <v>3.77</v>
      </c>
      <c r="QH8" s="37"/>
      <c r="QI8" s="6">
        <f t="shared" si="140"/>
        <v>-1</v>
      </c>
      <c r="QJ8" s="47">
        <v>4.2249999999999996</v>
      </c>
      <c r="QK8" s="77">
        <v>4.26</v>
      </c>
      <c r="QL8" s="77"/>
      <c r="QM8" s="77">
        <f t="shared" si="141"/>
        <v>4.2249999999999996</v>
      </c>
      <c r="QN8" s="1049">
        <v>4.1630000000000003</v>
      </c>
      <c r="QO8" s="1049">
        <f t="shared" si="142"/>
        <v>4.1630000000000003</v>
      </c>
      <c r="QP8" s="1049">
        <v>4.17</v>
      </c>
      <c r="QQ8" s="1049">
        <f t="shared" si="143"/>
        <v>4.1630000000000003</v>
      </c>
      <c r="QR8" s="1049"/>
      <c r="QS8" s="1049">
        <v>4.4400000000000004</v>
      </c>
      <c r="QT8" s="1049">
        <f t="shared" si="144"/>
        <v>4.1630000000000003</v>
      </c>
      <c r="QU8" s="1049">
        <v>4.21</v>
      </c>
      <c r="QV8" s="32"/>
      <c r="QW8" s="36">
        <f t="shared" si="145"/>
        <v>4.1630000000000003</v>
      </c>
      <c r="QX8" s="37">
        <v>4.28</v>
      </c>
      <c r="QY8" s="37">
        <f t="shared" si="146"/>
        <v>4.1630000000000003</v>
      </c>
      <c r="QZ8" s="37">
        <v>4.46</v>
      </c>
      <c r="RA8" s="1049">
        <v>4.53</v>
      </c>
      <c r="RB8" s="1184">
        <v>4.22</v>
      </c>
      <c r="RC8" s="37">
        <v>4.46</v>
      </c>
      <c r="RD8" s="1049">
        <v>4.53</v>
      </c>
      <c r="RE8" s="37">
        <f t="shared" si="148"/>
        <v>4.22</v>
      </c>
      <c r="RF8" s="37"/>
      <c r="RG8" s="6">
        <f t="shared" si="149"/>
        <v>-1</v>
      </c>
      <c r="RH8" s="1049">
        <v>3.66</v>
      </c>
      <c r="RI8" s="1049">
        <v>3.67</v>
      </c>
      <c r="RJ8" s="1049">
        <f t="shared" si="150"/>
        <v>3.66</v>
      </c>
      <c r="RK8" s="1049">
        <v>3.68</v>
      </c>
      <c r="RL8" s="1128">
        <f t="shared" si="151"/>
        <v>3.66</v>
      </c>
      <c r="RM8" s="1049">
        <v>3.67</v>
      </c>
      <c r="RN8" s="1049"/>
      <c r="RO8" s="1049">
        <v>3.7</v>
      </c>
      <c r="RP8" s="1049">
        <f t="shared" si="152"/>
        <v>3.66</v>
      </c>
      <c r="RQ8" s="1049">
        <v>3.7</v>
      </c>
      <c r="RR8" s="1049"/>
      <c r="RS8" s="1049">
        <f t="shared" si="153"/>
        <v>3.66</v>
      </c>
      <c r="RT8" s="37"/>
      <c r="RU8" s="37">
        <v>3.74</v>
      </c>
      <c r="RV8" s="37">
        <f t="shared" si="154"/>
        <v>3.66</v>
      </c>
      <c r="RW8" s="52">
        <v>3.66</v>
      </c>
      <c r="RX8" s="1049">
        <f t="shared" si="155"/>
        <v>3.66</v>
      </c>
      <c r="RY8" s="1049">
        <v>3.69</v>
      </c>
      <c r="RZ8" s="52">
        <v>3.66</v>
      </c>
      <c r="SA8" s="1184">
        <v>3.52</v>
      </c>
      <c r="SB8" s="37">
        <v>3.58</v>
      </c>
      <c r="SC8" s="1224">
        <f t="shared" si="157"/>
        <v>1.7045454545454562E-2</v>
      </c>
      <c r="SD8" s="1308">
        <v>3.34</v>
      </c>
      <c r="SE8" s="1049">
        <f t="shared" si="158"/>
        <v>3.34</v>
      </c>
      <c r="SF8" s="1049">
        <v>3.38</v>
      </c>
      <c r="SG8" s="1308">
        <v>3.34</v>
      </c>
      <c r="SH8" s="37">
        <f t="shared" si="159"/>
        <v>3.34</v>
      </c>
      <c r="SI8" s="37"/>
      <c r="SJ8" s="1224">
        <f t="shared" si="160"/>
        <v>-1</v>
      </c>
      <c r="SK8" s="1308">
        <v>3.22</v>
      </c>
      <c r="SL8" s="1049">
        <f t="shared" si="2"/>
        <v>3.22</v>
      </c>
      <c r="SM8" s="1049">
        <v>3.02</v>
      </c>
      <c r="SN8" s="1308">
        <v>3.22</v>
      </c>
      <c r="SO8" s="37">
        <f t="shared" si="161"/>
        <v>3.22</v>
      </c>
      <c r="SP8" s="37"/>
      <c r="SQ8" s="1224">
        <f t="shared" si="162"/>
        <v>-1</v>
      </c>
      <c r="SR8" s="1049">
        <v>3.48</v>
      </c>
      <c r="SS8" s="1049">
        <f t="shared" si="3"/>
        <v>3.48</v>
      </c>
      <c r="ST8" s="1049"/>
      <c r="SU8" s="1224">
        <f t="shared" si="4"/>
        <v>-1</v>
      </c>
      <c r="SV8" s="10"/>
      <c r="SW8" s="14"/>
    </row>
    <row r="9" spans="1:517" ht="15" thickBot="1" x14ac:dyDescent="0.4">
      <c r="A9" s="10">
        <v>7</v>
      </c>
      <c r="B9" s="77" t="s">
        <v>18</v>
      </c>
      <c r="C9" s="47" t="s">
        <v>1254</v>
      </c>
      <c r="D9" s="923" t="s">
        <v>3300</v>
      </c>
      <c r="E9" s="923" t="s">
        <v>3316</v>
      </c>
      <c r="F9" s="925" t="s">
        <v>3317</v>
      </c>
      <c r="G9" s="925" t="s">
        <v>3318</v>
      </c>
      <c r="H9" s="996">
        <v>1.7</v>
      </c>
      <c r="I9" s="10">
        <v>1.81</v>
      </c>
      <c r="J9" s="10">
        <v>1.79</v>
      </c>
      <c r="K9" s="12">
        <f t="shared" si="5"/>
        <v>1.7</v>
      </c>
      <c r="L9" s="10"/>
      <c r="M9" s="980">
        <v>1.76</v>
      </c>
      <c r="N9" s="4">
        <v>1.76</v>
      </c>
      <c r="O9" s="10">
        <v>1.77</v>
      </c>
      <c r="P9" s="980">
        <v>1.86</v>
      </c>
      <c r="Q9" s="102">
        <v>1.899</v>
      </c>
      <c r="R9" s="12">
        <v>1.75</v>
      </c>
      <c r="S9" s="92">
        <f t="shared" si="0"/>
        <v>1.75</v>
      </c>
      <c r="T9" s="52">
        <v>1.86</v>
      </c>
      <c r="U9" s="52"/>
      <c r="V9" s="52"/>
      <c r="W9" s="6">
        <f t="shared" si="1"/>
        <v>6.2857142857142917E-2</v>
      </c>
      <c r="X9" s="996">
        <v>1.81</v>
      </c>
      <c r="Y9" s="4">
        <v>1.91</v>
      </c>
      <c r="Z9" s="4">
        <v>1.99</v>
      </c>
      <c r="AA9" s="996">
        <f t="shared" si="6"/>
        <v>1.81</v>
      </c>
      <c r="AB9" s="4">
        <v>1.93</v>
      </c>
      <c r="AC9" s="996">
        <v>1.81</v>
      </c>
      <c r="AD9" s="4">
        <v>1.81</v>
      </c>
      <c r="AE9" s="4">
        <v>1.84</v>
      </c>
      <c r="AF9" s="4">
        <f t="shared" si="7"/>
        <v>1.81</v>
      </c>
      <c r="AG9" s="4">
        <v>2.0099999999999998</v>
      </c>
      <c r="AH9" s="1094">
        <f t="shared" si="164"/>
        <v>1.81</v>
      </c>
      <c r="AI9" s="10">
        <v>1.76</v>
      </c>
      <c r="AJ9" s="885">
        <f t="shared" si="165"/>
        <v>-2.7624309392265217E-2</v>
      </c>
      <c r="AK9" s="4">
        <v>2.21</v>
      </c>
      <c r="AL9" s="4">
        <v>2.11</v>
      </c>
      <c r="AM9" s="102">
        <v>2.2000000000000002</v>
      </c>
      <c r="AN9" s="4">
        <f t="shared" si="8"/>
        <v>2.2000000000000002</v>
      </c>
      <c r="AP9" s="102">
        <v>2.2200000000000002</v>
      </c>
      <c r="AQ9" s="996">
        <v>2.21</v>
      </c>
      <c r="AR9" s="4">
        <v>2.21</v>
      </c>
      <c r="AS9" s="102">
        <v>2.2000000000000002</v>
      </c>
      <c r="AT9" s="102">
        <f t="shared" si="10"/>
        <v>2.2000000000000002</v>
      </c>
      <c r="AU9" s="102">
        <v>2.21</v>
      </c>
      <c r="AV9" s="92">
        <f t="shared" si="11"/>
        <v>2.2000000000000002</v>
      </c>
      <c r="AW9" s="4">
        <v>2.29</v>
      </c>
      <c r="AX9" s="10"/>
      <c r="AY9" s="47">
        <v>2.19</v>
      </c>
      <c r="AZ9" s="47"/>
      <c r="BA9" s="5">
        <f t="shared" si="12"/>
        <v>-4.5454545454546502E-3</v>
      </c>
      <c r="BB9" s="996">
        <v>1.68</v>
      </c>
      <c r="BC9" s="4">
        <v>1.79</v>
      </c>
      <c r="BD9" s="4">
        <v>1.78</v>
      </c>
      <c r="BE9" s="996">
        <f t="shared" si="13"/>
        <v>1.68</v>
      </c>
      <c r="BF9" s="4">
        <v>1.71</v>
      </c>
      <c r="BG9" s="996">
        <v>1.7</v>
      </c>
      <c r="BH9" s="4">
        <v>1.72</v>
      </c>
      <c r="BI9" s="4">
        <v>1.67</v>
      </c>
      <c r="BJ9" s="4">
        <f t="shared" si="14"/>
        <v>1.67</v>
      </c>
      <c r="BK9" s="4">
        <v>1.67</v>
      </c>
      <c r="BL9" s="1094">
        <f t="shared" si="15"/>
        <v>1.67</v>
      </c>
      <c r="BM9" s="12">
        <v>1.76</v>
      </c>
      <c r="BN9" s="52">
        <f t="shared" si="16"/>
        <v>1.67</v>
      </c>
      <c r="BO9" s="4">
        <v>1.78</v>
      </c>
      <c r="BP9" s="52">
        <v>1.71</v>
      </c>
      <c r="BQ9" s="52">
        <f t="shared" si="17"/>
        <v>1.67</v>
      </c>
      <c r="BR9" s="52"/>
      <c r="BS9" s="6">
        <f t="shared" si="18"/>
        <v>-1</v>
      </c>
      <c r="BT9" s="906">
        <v>2.04</v>
      </c>
      <c r="BU9" s="4">
        <v>2.19</v>
      </c>
      <c r="BV9" s="4">
        <v>2.41</v>
      </c>
      <c r="BW9" s="996">
        <v>2.2000000000000002</v>
      </c>
      <c r="BX9" s="4">
        <v>2.21</v>
      </c>
      <c r="BY9" s="996">
        <v>2.23</v>
      </c>
      <c r="BZ9" s="4">
        <v>2.1800000000000002</v>
      </c>
      <c r="CA9" s="4">
        <f t="shared" si="20"/>
        <v>2.23</v>
      </c>
      <c r="CB9" s="4">
        <v>2.4</v>
      </c>
      <c r="CC9" s="92">
        <f t="shared" si="21"/>
        <v>2.23</v>
      </c>
      <c r="CD9" s="4">
        <v>2.25</v>
      </c>
      <c r="CE9" s="10"/>
      <c r="CF9" s="10">
        <v>2.29</v>
      </c>
      <c r="CG9" s="52">
        <f t="shared" si="22"/>
        <v>2.23</v>
      </c>
      <c r="CH9" s="10">
        <v>2.2599999999999998</v>
      </c>
      <c r="CI9" s="10">
        <v>2.31</v>
      </c>
      <c r="CJ9" s="980">
        <f t="shared" si="23"/>
        <v>2.23</v>
      </c>
      <c r="CK9" s="10">
        <v>2.33</v>
      </c>
      <c r="CL9" s="980">
        <f t="shared" si="24"/>
        <v>2.23</v>
      </c>
      <c r="CM9" s="10">
        <v>2.35</v>
      </c>
      <c r="CN9" s="1049"/>
      <c r="CO9" s="1049">
        <v>2.29</v>
      </c>
      <c r="CP9" s="980">
        <f t="shared" si="25"/>
        <v>2.23</v>
      </c>
      <c r="CQ9" s="10"/>
      <c r="CR9" s="1049"/>
      <c r="CS9" s="1049">
        <v>2.29</v>
      </c>
      <c r="CT9" s="1049">
        <f t="shared" si="26"/>
        <v>2.23</v>
      </c>
      <c r="CU9" s="10"/>
      <c r="CV9" s="1049">
        <v>2.34</v>
      </c>
      <c r="CW9" s="10">
        <f t="shared" si="27"/>
        <v>2.23</v>
      </c>
      <c r="CX9" s="1049">
        <v>2.29</v>
      </c>
      <c r="CY9" s="10">
        <f t="shared" si="28"/>
        <v>2.23</v>
      </c>
      <c r="CZ9" s="47">
        <v>2.302</v>
      </c>
      <c r="DA9" s="1049">
        <v>2.36</v>
      </c>
      <c r="DB9" s="47">
        <f t="shared" si="29"/>
        <v>2.23</v>
      </c>
      <c r="DC9" s="1049">
        <v>2.2999999999999998</v>
      </c>
      <c r="DD9" s="47">
        <f t="shared" si="30"/>
        <v>2.23</v>
      </c>
      <c r="DE9" s="47">
        <v>2.41</v>
      </c>
      <c r="DF9" s="1049">
        <v>2.4500000000000002</v>
      </c>
      <c r="DG9" s="1049">
        <f t="shared" si="31"/>
        <v>2.23</v>
      </c>
      <c r="DH9" s="1049"/>
      <c r="DI9" s="6">
        <f t="shared" si="32"/>
        <v>-1</v>
      </c>
      <c r="DJ9" s="906">
        <v>2.0499999999999998</v>
      </c>
      <c r="DK9" s="4">
        <v>1.94</v>
      </c>
      <c r="DL9" s="4">
        <v>1.97</v>
      </c>
      <c r="DM9" s="996">
        <v>2.06</v>
      </c>
      <c r="DN9" s="4">
        <v>2.0499999999999998</v>
      </c>
      <c r="DO9" s="102">
        <v>2.0099999999999998</v>
      </c>
      <c r="DP9" s="996">
        <v>1.89</v>
      </c>
      <c r="DQ9" s="4">
        <v>1.87</v>
      </c>
      <c r="DR9" s="996">
        <f t="shared" si="35"/>
        <v>1.89</v>
      </c>
      <c r="DS9" s="4">
        <v>1.98</v>
      </c>
      <c r="DT9" s="102">
        <v>1.83</v>
      </c>
      <c r="DU9" s="52">
        <f t="shared" si="36"/>
        <v>1.83</v>
      </c>
      <c r="DV9" s="52">
        <v>1.82</v>
      </c>
      <c r="DW9" s="92">
        <f t="shared" si="37"/>
        <v>1.82</v>
      </c>
      <c r="DX9" s="52">
        <v>1.99</v>
      </c>
      <c r="DY9" s="92">
        <f t="shared" si="38"/>
        <v>1.82</v>
      </c>
      <c r="DZ9" s="52">
        <v>1.81</v>
      </c>
      <c r="EA9" s="47">
        <v>1.81</v>
      </c>
      <c r="EB9" s="92">
        <f t="shared" si="39"/>
        <v>1.81</v>
      </c>
      <c r="EC9" s="52"/>
      <c r="ED9" s="77">
        <v>2.0299999999999998</v>
      </c>
      <c r="EE9" s="77"/>
      <c r="EF9" s="77">
        <f t="shared" si="40"/>
        <v>1.81</v>
      </c>
      <c r="EG9" s="77">
        <v>2.2349999999999999</v>
      </c>
      <c r="EH9" s="77"/>
      <c r="EI9" s="77">
        <f t="shared" si="41"/>
        <v>1.81</v>
      </c>
      <c r="EJ9" s="52">
        <v>1.8492000000000002</v>
      </c>
      <c r="EK9" s="77">
        <v>2.08</v>
      </c>
      <c r="EL9" s="52">
        <v>2.06</v>
      </c>
      <c r="EM9" s="52">
        <v>2.2000000000000002</v>
      </c>
      <c r="EN9" s="47">
        <f t="shared" si="43"/>
        <v>2.06</v>
      </c>
      <c r="EO9" s="47">
        <v>2.17</v>
      </c>
      <c r="EP9" s="47">
        <v>2.14</v>
      </c>
      <c r="EQ9" s="47">
        <f t="shared" si="44"/>
        <v>2.06</v>
      </c>
      <c r="ER9" s="47">
        <v>2.15</v>
      </c>
      <c r="ES9" s="47">
        <f t="shared" si="45"/>
        <v>2.06</v>
      </c>
      <c r="ET9" s="47"/>
      <c r="EU9" s="6">
        <f t="shared" si="46"/>
        <v>-1</v>
      </c>
      <c r="EV9" s="4">
        <v>1.73</v>
      </c>
      <c r="EW9" s="4">
        <v>1.75</v>
      </c>
      <c r="EX9" s="4">
        <v>1.75</v>
      </c>
      <c r="EY9" s="4">
        <f t="shared" si="47"/>
        <v>1.73</v>
      </c>
      <c r="EZ9" s="4"/>
      <c r="FA9" s="4">
        <v>1.73</v>
      </c>
      <c r="FB9" s="4">
        <f t="shared" si="48"/>
        <v>1.73</v>
      </c>
      <c r="FC9" s="4"/>
      <c r="FD9" s="4">
        <v>1.72</v>
      </c>
      <c r="FE9" s="996">
        <f t="shared" si="49"/>
        <v>1.72</v>
      </c>
      <c r="FF9" s="4">
        <v>1.77</v>
      </c>
      <c r="FG9" s="4">
        <v>1.69</v>
      </c>
      <c r="FH9" s="52">
        <f t="shared" si="50"/>
        <v>1.69</v>
      </c>
      <c r="FI9" s="4">
        <v>1.83</v>
      </c>
      <c r="FJ9" s="52">
        <v>1.8</v>
      </c>
      <c r="FK9" s="92">
        <f t="shared" si="51"/>
        <v>1.69</v>
      </c>
      <c r="FL9" s="52">
        <v>1.81</v>
      </c>
      <c r="FM9" s="52">
        <f t="shared" si="52"/>
        <v>1.69</v>
      </c>
      <c r="FN9" s="52">
        <v>1.79</v>
      </c>
      <c r="FO9" s="77">
        <v>1.71</v>
      </c>
      <c r="FP9" s="92">
        <f t="shared" si="53"/>
        <v>1.69</v>
      </c>
      <c r="FQ9" s="52">
        <v>1.78</v>
      </c>
      <c r="FR9" s="77">
        <v>1.73</v>
      </c>
      <c r="FS9" s="52">
        <f t="shared" si="54"/>
        <v>1.69</v>
      </c>
      <c r="FT9" s="52"/>
      <c r="FU9" s="52">
        <v>1.7283999999999999</v>
      </c>
      <c r="FV9" s="77"/>
      <c r="FW9" s="77">
        <v>1.71</v>
      </c>
      <c r="FX9" s="52">
        <f t="shared" si="55"/>
        <v>1.69</v>
      </c>
      <c r="FY9" s="52">
        <v>1.7025999999999999</v>
      </c>
      <c r="FZ9" s="77">
        <v>1.75</v>
      </c>
      <c r="GA9" s="77"/>
      <c r="GB9" s="77">
        <f t="shared" si="56"/>
        <v>1.69</v>
      </c>
      <c r="GC9" s="52">
        <v>1.73</v>
      </c>
      <c r="GD9" s="77">
        <v>1.72</v>
      </c>
      <c r="GE9" s="47">
        <f t="shared" si="57"/>
        <v>1.69</v>
      </c>
      <c r="GF9" s="47">
        <v>1.73</v>
      </c>
      <c r="GG9" s="47">
        <f t="shared" si="58"/>
        <v>1.69</v>
      </c>
      <c r="GH9" s="47">
        <v>1.74</v>
      </c>
      <c r="GI9" s="47">
        <v>1.77</v>
      </c>
      <c r="GJ9" s="51">
        <f t="shared" si="59"/>
        <v>1.69</v>
      </c>
      <c r="GK9" s="52"/>
      <c r="GL9" s="1049">
        <v>1.74</v>
      </c>
      <c r="GM9" s="47">
        <f t="shared" si="60"/>
        <v>1.69</v>
      </c>
      <c r="GN9" s="47">
        <v>1.78</v>
      </c>
      <c r="GO9" s="47">
        <f t="shared" si="61"/>
        <v>1.69</v>
      </c>
      <c r="GP9" s="47">
        <v>1.72</v>
      </c>
      <c r="GQ9" s="47"/>
      <c r="GR9" s="47">
        <f t="shared" si="62"/>
        <v>1.69</v>
      </c>
      <c r="GS9" s="47"/>
      <c r="GT9" s="6">
        <f t="shared" si="63"/>
        <v>-1</v>
      </c>
      <c r="GU9" s="4">
        <v>2.081</v>
      </c>
      <c r="GV9" s="102">
        <v>2</v>
      </c>
      <c r="GW9" s="4">
        <v>1.92</v>
      </c>
      <c r="GX9" s="102">
        <f t="shared" si="64"/>
        <v>1.92</v>
      </c>
      <c r="GY9" s="102"/>
      <c r="GZ9" s="4">
        <v>1.92</v>
      </c>
      <c r="HA9" s="996">
        <f t="shared" si="65"/>
        <v>1.92</v>
      </c>
      <c r="HB9" s="4">
        <v>2.08</v>
      </c>
      <c r="HC9" s="4">
        <v>2.08</v>
      </c>
      <c r="HD9" s="4">
        <v>1.92</v>
      </c>
      <c r="HE9" s="4">
        <f t="shared" si="66"/>
        <v>1.92</v>
      </c>
      <c r="HF9" s="4">
        <v>1.89</v>
      </c>
      <c r="HG9" s="92">
        <f t="shared" si="67"/>
        <v>1.89</v>
      </c>
      <c r="HH9" s="4">
        <v>1.98</v>
      </c>
      <c r="HI9" s="10"/>
      <c r="HJ9" s="52">
        <f t="shared" si="68"/>
        <v>1.89</v>
      </c>
      <c r="HK9" s="52">
        <v>1.88</v>
      </c>
      <c r="HL9" s="92">
        <f t="shared" si="69"/>
        <v>1.88</v>
      </c>
      <c r="HM9" s="52">
        <v>1.99</v>
      </c>
      <c r="HN9" s="92">
        <f t="shared" si="70"/>
        <v>1.88</v>
      </c>
      <c r="HO9" s="52">
        <v>1.9</v>
      </c>
      <c r="HP9" s="52">
        <v>1.89</v>
      </c>
      <c r="HQ9" s="52">
        <v>1.8919999999999999</v>
      </c>
      <c r="HR9" s="1049">
        <v>1.88</v>
      </c>
      <c r="HS9" s="1049"/>
      <c r="HT9" s="92">
        <f t="shared" si="71"/>
        <v>1.88</v>
      </c>
      <c r="HU9" s="1203"/>
      <c r="HV9" s="32">
        <v>1.9</v>
      </c>
      <c r="HW9" s="52"/>
      <c r="HX9" s="1049">
        <v>1.91</v>
      </c>
      <c r="HY9" s="52">
        <f t="shared" si="72"/>
        <v>1.88</v>
      </c>
      <c r="HZ9" s="1049"/>
      <c r="IA9" s="1049">
        <v>1.95</v>
      </c>
      <c r="IB9" s="52">
        <f t="shared" si="73"/>
        <v>1.88</v>
      </c>
      <c r="IC9" s="52">
        <v>2.0299999999999998</v>
      </c>
      <c r="ID9" s="52">
        <f t="shared" si="74"/>
        <v>1.88</v>
      </c>
      <c r="IE9" s="52">
        <v>1.91</v>
      </c>
      <c r="IF9" s="1049">
        <v>2.0099999999999998</v>
      </c>
      <c r="IG9" s="1049">
        <f t="shared" si="75"/>
        <v>1.88</v>
      </c>
      <c r="IH9" s="1049">
        <v>1.96</v>
      </c>
      <c r="II9" s="1049">
        <v>1.89</v>
      </c>
      <c r="IJ9" s="1049">
        <f t="shared" si="76"/>
        <v>1.88</v>
      </c>
      <c r="IK9" s="1049">
        <v>1.98</v>
      </c>
      <c r="IL9" s="1049"/>
      <c r="IM9" s="1128">
        <v>1.91</v>
      </c>
      <c r="IN9" s="1049">
        <v>1.93</v>
      </c>
      <c r="IO9" s="1049">
        <v>2</v>
      </c>
      <c r="IP9" s="1049"/>
      <c r="IQ9" s="1128">
        <f t="shared" si="78"/>
        <v>1.91</v>
      </c>
      <c r="IR9" s="47"/>
      <c r="IS9" s="47">
        <v>1.99</v>
      </c>
      <c r="IT9" s="1049">
        <v>2.0099999999999998</v>
      </c>
      <c r="IU9" s="1049">
        <f t="shared" si="79"/>
        <v>1.91</v>
      </c>
      <c r="IV9" s="47"/>
      <c r="IW9" s="47">
        <v>1.99</v>
      </c>
      <c r="IX9" s="1049">
        <v>2.0099999999999998</v>
      </c>
      <c r="IY9" s="1049">
        <f t="shared" si="80"/>
        <v>1.91</v>
      </c>
      <c r="IZ9" s="1049">
        <v>2.1800000000000002</v>
      </c>
      <c r="JA9" s="52">
        <v>2.1</v>
      </c>
      <c r="JB9" s="92">
        <f t="shared" si="81"/>
        <v>1.91</v>
      </c>
      <c r="JC9" s="1049">
        <v>2.1</v>
      </c>
      <c r="JD9" s="52">
        <v>2.1</v>
      </c>
      <c r="JE9" s="52">
        <f t="shared" si="82"/>
        <v>1.91</v>
      </c>
      <c r="JF9" s="1049">
        <v>2.21</v>
      </c>
      <c r="JG9" s="52">
        <f t="shared" si="83"/>
        <v>1.91</v>
      </c>
      <c r="JH9" s="1049">
        <v>2.04</v>
      </c>
      <c r="JI9" s="6">
        <f t="shared" si="84"/>
        <v>6.8062827225130948E-2</v>
      </c>
      <c r="JJ9" s="102">
        <v>1.82</v>
      </c>
      <c r="JK9" s="102">
        <v>1.87</v>
      </c>
      <c r="JL9" s="52">
        <f t="shared" si="85"/>
        <v>1.82</v>
      </c>
      <c r="JM9" s="52">
        <v>1.81</v>
      </c>
      <c r="JN9" s="92">
        <f t="shared" si="86"/>
        <v>1.81</v>
      </c>
      <c r="JO9" s="52">
        <v>1.87</v>
      </c>
      <c r="JP9" s="52">
        <v>1.89</v>
      </c>
      <c r="JQ9" s="52">
        <f t="shared" si="87"/>
        <v>1.81</v>
      </c>
      <c r="JR9" s="52">
        <v>1.81</v>
      </c>
      <c r="JS9" s="52">
        <v>1.75</v>
      </c>
      <c r="JT9" s="92">
        <f t="shared" si="88"/>
        <v>1.75</v>
      </c>
      <c r="JU9" s="52">
        <v>1.8420000000000001</v>
      </c>
      <c r="JV9" s="52">
        <v>1.84</v>
      </c>
      <c r="JW9" s="1049"/>
      <c r="JX9" s="1049">
        <v>1.81</v>
      </c>
      <c r="JY9" s="1094">
        <f t="shared" si="89"/>
        <v>1.75</v>
      </c>
      <c r="JZ9" s="52">
        <v>1.87</v>
      </c>
      <c r="KA9" s="1049">
        <v>1.84</v>
      </c>
      <c r="KB9" s="52">
        <f t="shared" si="90"/>
        <v>1.75</v>
      </c>
      <c r="KC9" s="1049">
        <v>1.79</v>
      </c>
      <c r="KD9" s="1049"/>
      <c r="KE9" s="1049">
        <v>1.82</v>
      </c>
      <c r="KF9" s="1049">
        <f t="shared" si="91"/>
        <v>1.75</v>
      </c>
      <c r="KG9" s="1049">
        <v>1.78</v>
      </c>
      <c r="KH9" s="1049">
        <v>1.84</v>
      </c>
      <c r="KI9" s="1049">
        <f t="shared" si="92"/>
        <v>1.75</v>
      </c>
      <c r="KJ9" s="1049">
        <v>1.79</v>
      </c>
      <c r="KK9" s="1049">
        <v>1.82</v>
      </c>
      <c r="KL9" s="1049">
        <f t="shared" si="93"/>
        <v>1.75</v>
      </c>
      <c r="KM9" s="1049">
        <v>1.89</v>
      </c>
      <c r="KN9" s="1049"/>
      <c r="KO9" s="1049">
        <v>1.86</v>
      </c>
      <c r="KP9" s="1049">
        <f t="shared" si="94"/>
        <v>1.75</v>
      </c>
      <c r="KQ9" s="1049">
        <v>1.88</v>
      </c>
      <c r="KR9" s="1049"/>
      <c r="KS9" s="1181">
        <f t="shared" si="95"/>
        <v>1.75</v>
      </c>
      <c r="KT9" s="47"/>
      <c r="KU9" s="47">
        <v>1.77</v>
      </c>
      <c r="KV9" s="1049">
        <v>1.86</v>
      </c>
      <c r="KW9" s="1049">
        <f t="shared" si="96"/>
        <v>1.75</v>
      </c>
      <c r="KX9" s="47"/>
      <c r="KY9" s="47">
        <v>1.77</v>
      </c>
      <c r="KZ9" s="1049">
        <v>1.86</v>
      </c>
      <c r="LA9" s="1049"/>
      <c r="LB9" s="1049">
        <f t="shared" si="163"/>
        <v>1.75</v>
      </c>
      <c r="LC9" s="1049">
        <v>1.92</v>
      </c>
      <c r="LD9" s="1049">
        <f t="shared" si="97"/>
        <v>1.75</v>
      </c>
      <c r="LE9" s="1049">
        <v>1.92</v>
      </c>
      <c r="LF9" s="1049">
        <f t="shared" si="98"/>
        <v>1.75</v>
      </c>
      <c r="LG9" s="1049">
        <v>2.13</v>
      </c>
      <c r="LH9" s="1049">
        <v>2.5299999999999998</v>
      </c>
      <c r="LI9" s="1049">
        <v>2.54</v>
      </c>
      <c r="LJ9" s="6">
        <f t="shared" si="100"/>
        <v>3.952569169960566E-3</v>
      </c>
      <c r="LK9" s="4">
        <v>2.1120000000000001</v>
      </c>
      <c r="LL9" s="4">
        <v>1.92</v>
      </c>
      <c r="LM9" s="52">
        <v>1.68</v>
      </c>
      <c r="LN9" s="32">
        <f t="shared" si="101"/>
        <v>1.68</v>
      </c>
      <c r="LO9" s="675">
        <v>1.65</v>
      </c>
      <c r="LP9" s="1094">
        <f>MIN(LN9,LO9)</f>
        <v>1.65</v>
      </c>
      <c r="LQ9" s="10">
        <v>1.76</v>
      </c>
      <c r="LR9" s="52">
        <f t="shared" si="103"/>
        <v>1.65</v>
      </c>
      <c r="LS9" s="1181">
        <f t="shared" si="104"/>
        <v>1.65</v>
      </c>
      <c r="LT9" s="1196" t="s">
        <v>3319</v>
      </c>
      <c r="LU9" s="1198">
        <f t="shared" si="105"/>
        <v>1.65</v>
      </c>
      <c r="LV9" s="1196" t="s">
        <v>3319</v>
      </c>
      <c r="LW9" s="1203">
        <v>1.67</v>
      </c>
      <c r="LX9" s="1049">
        <v>1.69</v>
      </c>
      <c r="LY9" s="1049"/>
      <c r="LZ9" s="1128">
        <f t="shared" si="106"/>
        <v>1.65</v>
      </c>
      <c r="MA9" s="1203">
        <v>1.752</v>
      </c>
      <c r="MB9" s="1203">
        <v>1.76</v>
      </c>
      <c r="MC9" s="1049"/>
      <c r="MD9" s="1049">
        <v>1.66</v>
      </c>
      <c r="ME9" s="1203">
        <f t="shared" si="107"/>
        <v>1.65</v>
      </c>
      <c r="MF9" s="1203"/>
      <c r="MG9" s="1203"/>
      <c r="MH9" s="1049">
        <v>1.78</v>
      </c>
      <c r="MI9" s="1049">
        <v>1.8</v>
      </c>
      <c r="MJ9" s="1203">
        <f t="shared" si="108"/>
        <v>1.65</v>
      </c>
      <c r="MK9" s="1049">
        <v>1.66</v>
      </c>
      <c r="ML9" s="1049">
        <v>1.65</v>
      </c>
      <c r="MM9" s="1049">
        <f t="shared" si="109"/>
        <v>1.65</v>
      </c>
      <c r="MN9" s="1049">
        <v>1.7</v>
      </c>
      <c r="MO9" s="1049">
        <v>1.75</v>
      </c>
      <c r="MP9" s="1049">
        <v>1.79</v>
      </c>
      <c r="MQ9" s="1049">
        <f t="shared" si="110"/>
        <v>1.65</v>
      </c>
      <c r="MR9" s="1049">
        <v>1.68</v>
      </c>
      <c r="MS9" s="1049">
        <v>1.67</v>
      </c>
      <c r="MT9" s="1049">
        <v>1.67</v>
      </c>
      <c r="MU9" s="1049">
        <v>1.72</v>
      </c>
      <c r="MV9" s="1049">
        <f t="shared" si="111"/>
        <v>1.65</v>
      </c>
      <c r="MW9" s="1049"/>
      <c r="MX9" s="1049">
        <v>1.68</v>
      </c>
      <c r="MY9" s="1049"/>
      <c r="MZ9" s="1049">
        <v>1.78</v>
      </c>
      <c r="NA9" s="1049">
        <v>1.79</v>
      </c>
      <c r="NB9" s="1049"/>
      <c r="NC9" s="1049"/>
      <c r="ND9" s="1049">
        <f t="shared" si="112"/>
        <v>1.65</v>
      </c>
      <c r="NE9" s="1049">
        <v>1.79</v>
      </c>
      <c r="NF9" s="1049">
        <v>1.76</v>
      </c>
      <c r="NG9" s="1049">
        <f t="shared" si="113"/>
        <v>1.65</v>
      </c>
      <c r="NH9" s="1049">
        <v>1.7949999999999999</v>
      </c>
      <c r="NI9" s="1049">
        <v>1.79</v>
      </c>
      <c r="NJ9" s="1049">
        <f t="shared" si="114"/>
        <v>1.65</v>
      </c>
      <c r="NK9" s="1049"/>
      <c r="NL9" s="1049">
        <v>1.72</v>
      </c>
      <c r="NM9" s="1049"/>
      <c r="NN9" s="1049">
        <v>1.63</v>
      </c>
      <c r="NO9" s="1049">
        <v>1.71</v>
      </c>
      <c r="NP9" s="1049">
        <f t="shared" si="115"/>
        <v>1.65</v>
      </c>
      <c r="NQ9" s="1049">
        <v>1.72</v>
      </c>
      <c r="NR9" s="1049"/>
      <c r="NS9" s="1049">
        <v>1.71</v>
      </c>
      <c r="NT9" s="47">
        <f t="shared" si="116"/>
        <v>1.65</v>
      </c>
      <c r="NU9" s="1049">
        <v>1.7249999999999999</v>
      </c>
      <c r="NV9" s="1049">
        <v>1.7</v>
      </c>
      <c r="NW9" s="1049">
        <v>1.66</v>
      </c>
      <c r="NX9" s="1049">
        <f t="shared" si="117"/>
        <v>1.65</v>
      </c>
      <c r="NY9" s="1049">
        <v>1.66</v>
      </c>
      <c r="NZ9" s="1128">
        <v>1.68</v>
      </c>
      <c r="OA9" s="1049"/>
      <c r="OB9" s="1049">
        <v>1.76</v>
      </c>
      <c r="OC9" s="52">
        <v>1.67</v>
      </c>
      <c r="OD9" s="1049">
        <f t="shared" si="119"/>
        <v>1.67</v>
      </c>
      <c r="OE9" s="1049"/>
      <c r="OF9" s="1049">
        <v>1.69</v>
      </c>
      <c r="OG9" s="1049">
        <v>1.67</v>
      </c>
      <c r="OH9" s="52">
        <f t="shared" si="120"/>
        <v>1.67</v>
      </c>
      <c r="OI9" s="1049"/>
      <c r="OJ9" s="1049"/>
      <c r="OK9" s="6">
        <f t="shared" si="121"/>
        <v>-1</v>
      </c>
      <c r="OL9" s="6">
        <f t="shared" si="122"/>
        <v>-1</v>
      </c>
      <c r="OM9" s="1308">
        <v>1.56</v>
      </c>
      <c r="ON9" s="37">
        <v>1.59</v>
      </c>
      <c r="OO9" s="1049">
        <v>1.59</v>
      </c>
      <c r="OP9" s="1184">
        <f t="shared" si="123"/>
        <v>1.56</v>
      </c>
      <c r="OQ9" s="37">
        <v>1.58</v>
      </c>
      <c r="OR9" s="1049">
        <v>1.59</v>
      </c>
      <c r="OS9" s="52"/>
      <c r="OT9" s="1049">
        <f t="shared" si="124"/>
        <v>1.56</v>
      </c>
      <c r="OU9" s="37">
        <v>1.58</v>
      </c>
      <c r="OV9" s="37">
        <f t="shared" si="125"/>
        <v>1.56</v>
      </c>
      <c r="OW9" s="37">
        <v>1.58</v>
      </c>
      <c r="OX9" s="29"/>
      <c r="OY9" s="36">
        <f t="shared" si="126"/>
        <v>1.56</v>
      </c>
      <c r="OZ9" s="37">
        <v>1.55</v>
      </c>
      <c r="PA9" s="37"/>
      <c r="PB9" s="37">
        <f t="shared" si="127"/>
        <v>1.55</v>
      </c>
      <c r="PC9" s="1383">
        <v>1.6592</v>
      </c>
      <c r="PD9" s="37">
        <v>1.6</v>
      </c>
      <c r="PE9" s="37">
        <f t="shared" si="128"/>
        <v>1.55</v>
      </c>
      <c r="PF9" s="37">
        <v>1.59</v>
      </c>
      <c r="PG9" s="37">
        <f t="shared" si="129"/>
        <v>1.55</v>
      </c>
      <c r="PH9" s="37">
        <v>1.6</v>
      </c>
      <c r="PI9" s="37">
        <f t="shared" si="130"/>
        <v>1.55</v>
      </c>
      <c r="PJ9" s="37"/>
      <c r="PK9" s="1224">
        <f t="shared" si="131"/>
        <v>-1</v>
      </c>
      <c r="PL9" s="1315">
        <v>1.76</v>
      </c>
      <c r="PM9" s="37">
        <v>1.76</v>
      </c>
      <c r="PN9" s="37"/>
      <c r="PO9" s="37">
        <f t="shared" si="132"/>
        <v>1.76</v>
      </c>
      <c r="PP9" s="37">
        <v>1.81</v>
      </c>
      <c r="PQ9" s="37"/>
      <c r="PR9" s="37">
        <f t="shared" si="133"/>
        <v>1.76</v>
      </c>
      <c r="PS9" s="37">
        <v>1.76</v>
      </c>
      <c r="PT9" s="1184">
        <f t="shared" si="134"/>
        <v>1.76</v>
      </c>
      <c r="PU9" s="37">
        <v>1.76</v>
      </c>
      <c r="PV9" s="37">
        <v>1.75</v>
      </c>
      <c r="PW9" s="29">
        <f t="shared" si="135"/>
        <v>1.75</v>
      </c>
      <c r="PX9" s="59">
        <v>1.75</v>
      </c>
      <c r="PY9" s="36"/>
      <c r="PZ9" s="37">
        <f t="shared" si="136"/>
        <v>1.75</v>
      </c>
      <c r="QA9" s="37">
        <v>1.77</v>
      </c>
      <c r="QB9" s="37">
        <f t="shared" si="137"/>
        <v>1.75</v>
      </c>
      <c r="QC9" s="1049">
        <v>1.81</v>
      </c>
      <c r="QD9" s="37">
        <f t="shared" si="138"/>
        <v>1.75</v>
      </c>
      <c r="QE9" s="37">
        <v>1.78</v>
      </c>
      <c r="QF9" s="1049">
        <v>1.81</v>
      </c>
      <c r="QG9" s="37">
        <f t="shared" si="139"/>
        <v>1.75</v>
      </c>
      <c r="QH9" s="37"/>
      <c r="QI9" s="6">
        <f t="shared" si="140"/>
        <v>-1</v>
      </c>
      <c r="QJ9" s="52">
        <v>1.65</v>
      </c>
      <c r="QK9" s="1049">
        <v>1.63</v>
      </c>
      <c r="QL9" s="1049"/>
      <c r="QM9" s="1049">
        <f t="shared" si="141"/>
        <v>1.63</v>
      </c>
      <c r="QN9" s="37">
        <v>1.64</v>
      </c>
      <c r="QO9" s="37">
        <f t="shared" si="142"/>
        <v>1.63</v>
      </c>
      <c r="QP9" s="37">
        <v>1.66</v>
      </c>
      <c r="QQ9" s="37">
        <f t="shared" si="143"/>
        <v>1.63</v>
      </c>
      <c r="QR9" s="37"/>
      <c r="QS9" s="37">
        <v>1.65</v>
      </c>
      <c r="QT9" s="37">
        <f t="shared" si="144"/>
        <v>1.63</v>
      </c>
      <c r="QU9" s="37">
        <v>1.76</v>
      </c>
      <c r="QV9" s="29"/>
      <c r="QW9" s="36">
        <f t="shared" si="145"/>
        <v>1.63</v>
      </c>
      <c r="QX9" s="37">
        <v>1.87</v>
      </c>
      <c r="QY9" s="37">
        <f t="shared" si="146"/>
        <v>1.63</v>
      </c>
      <c r="QZ9" s="37">
        <v>1.7</v>
      </c>
      <c r="RA9" s="1049">
        <v>1.8620000000000001</v>
      </c>
      <c r="RB9" s="1184">
        <v>1.64</v>
      </c>
      <c r="RC9" s="37">
        <v>1.7</v>
      </c>
      <c r="RD9" s="1049">
        <v>1.8620000000000001</v>
      </c>
      <c r="RE9" s="37">
        <f t="shared" si="148"/>
        <v>1.64</v>
      </c>
      <c r="RF9" s="37"/>
      <c r="RG9" s="6">
        <f t="shared" si="149"/>
        <v>-1</v>
      </c>
      <c r="RH9" s="1049">
        <v>1.86</v>
      </c>
      <c r="RI9" s="1049">
        <v>1.89</v>
      </c>
      <c r="RJ9" s="1049">
        <f t="shared" si="150"/>
        <v>1.86</v>
      </c>
      <c r="RK9" s="1049">
        <v>1.89</v>
      </c>
      <c r="RL9" s="1128">
        <f t="shared" si="151"/>
        <v>1.86</v>
      </c>
      <c r="RM9" s="1049">
        <v>1.99</v>
      </c>
      <c r="RN9" s="1049"/>
      <c r="RO9" s="1049">
        <v>1.87</v>
      </c>
      <c r="RP9" s="37">
        <f t="shared" si="152"/>
        <v>1.86</v>
      </c>
      <c r="RQ9" s="37">
        <v>1.87</v>
      </c>
      <c r="RR9" s="37"/>
      <c r="RS9" s="37">
        <f t="shared" si="153"/>
        <v>1.86</v>
      </c>
      <c r="RT9" s="37"/>
      <c r="RU9" s="37">
        <v>1.86</v>
      </c>
      <c r="RV9" s="37">
        <f t="shared" si="154"/>
        <v>1.86</v>
      </c>
      <c r="RW9" s="36">
        <v>1.88</v>
      </c>
      <c r="RX9" s="37">
        <f t="shared" si="155"/>
        <v>1.86</v>
      </c>
      <c r="RY9" s="37">
        <v>1.89</v>
      </c>
      <c r="RZ9" s="36">
        <v>1.88</v>
      </c>
      <c r="SA9" s="1184">
        <v>1.84</v>
      </c>
      <c r="SB9" s="37">
        <v>1.89</v>
      </c>
      <c r="SC9" s="1224">
        <f t="shared" si="157"/>
        <v>2.7173913043478163E-2</v>
      </c>
      <c r="SD9" s="1308">
        <v>1.49</v>
      </c>
      <c r="SE9" s="37">
        <f t="shared" si="158"/>
        <v>1.49</v>
      </c>
      <c r="SF9" s="37">
        <v>1.33</v>
      </c>
      <c r="SG9" s="1308">
        <v>1.49</v>
      </c>
      <c r="SH9" s="37">
        <f t="shared" si="159"/>
        <v>1.49</v>
      </c>
      <c r="SI9" s="37"/>
      <c r="SJ9" s="1224">
        <f t="shared" si="160"/>
        <v>-1</v>
      </c>
      <c r="SK9" s="1308">
        <v>1.67</v>
      </c>
      <c r="SL9" s="37">
        <f t="shared" si="2"/>
        <v>1.67</v>
      </c>
      <c r="SM9" s="37">
        <v>1.58</v>
      </c>
      <c r="SN9" s="1308">
        <v>1.67</v>
      </c>
      <c r="SO9" s="37">
        <f t="shared" si="161"/>
        <v>1.67</v>
      </c>
      <c r="SP9" s="37"/>
      <c r="SQ9" s="1224">
        <f t="shared" si="162"/>
        <v>-1</v>
      </c>
      <c r="SR9" s="37">
        <v>1.24</v>
      </c>
      <c r="SS9" s="37">
        <f t="shared" si="3"/>
        <v>1.24</v>
      </c>
      <c r="ST9" s="37"/>
      <c r="SU9" s="1224">
        <f t="shared" si="4"/>
        <v>-1</v>
      </c>
      <c r="SV9" s="10" t="s">
        <v>3320</v>
      </c>
      <c r="SW9" s="14"/>
    </row>
    <row r="10" spans="1:517" ht="15" thickBot="1" x14ac:dyDescent="0.4">
      <c r="A10" s="10">
        <v>8</v>
      </c>
      <c r="B10" s="77" t="s">
        <v>19</v>
      </c>
      <c r="C10" s="47" t="s">
        <v>1254</v>
      </c>
      <c r="D10" s="923" t="s">
        <v>1255</v>
      </c>
      <c r="E10" s="923" t="s">
        <v>3321</v>
      </c>
      <c r="F10" s="925" t="s">
        <v>3322</v>
      </c>
      <c r="G10" s="925" t="s">
        <v>3323</v>
      </c>
      <c r="H10" s="4">
        <v>1.87</v>
      </c>
      <c r="I10" s="10">
        <v>1.88</v>
      </c>
      <c r="J10" s="10">
        <v>1.88</v>
      </c>
      <c r="K10" s="12">
        <f t="shared" si="5"/>
        <v>1.87</v>
      </c>
      <c r="L10" s="10"/>
      <c r="M10" s="10">
        <v>1.87</v>
      </c>
      <c r="N10" s="4">
        <v>2</v>
      </c>
      <c r="O10" s="10">
        <v>1.97</v>
      </c>
      <c r="P10" s="10">
        <f>MIN(M10,O10)</f>
        <v>1.87</v>
      </c>
      <c r="Q10" s="102">
        <v>2.028</v>
      </c>
      <c r="R10" s="12">
        <v>2.02</v>
      </c>
      <c r="S10" s="52">
        <f t="shared" si="0"/>
        <v>1.87</v>
      </c>
      <c r="T10" s="52">
        <v>2.02</v>
      </c>
      <c r="U10" s="52"/>
      <c r="V10" s="52"/>
      <c r="W10" s="6">
        <f t="shared" si="1"/>
        <v>8.0213903743315454E-2</v>
      </c>
      <c r="X10" s="4">
        <v>1.84</v>
      </c>
      <c r="Y10" s="4">
        <v>1.99</v>
      </c>
      <c r="Z10" s="4">
        <v>1.93</v>
      </c>
      <c r="AA10" s="4">
        <f t="shared" si="6"/>
        <v>1.84</v>
      </c>
      <c r="AB10" s="4">
        <v>1.98</v>
      </c>
      <c r="AC10" s="4">
        <v>1.84</v>
      </c>
      <c r="AD10" s="4">
        <v>1.97</v>
      </c>
      <c r="AE10" s="4">
        <v>1.87</v>
      </c>
      <c r="AF10" s="4">
        <f t="shared" si="7"/>
        <v>1.84</v>
      </c>
      <c r="AG10" s="4">
        <v>2.09</v>
      </c>
      <c r="AH10" s="32">
        <f t="shared" si="164"/>
        <v>1.84</v>
      </c>
      <c r="AI10" s="10">
        <v>1.99</v>
      </c>
      <c r="AJ10" s="885">
        <f t="shared" si="165"/>
        <v>8.1521739130434728E-2</v>
      </c>
      <c r="AK10" s="4">
        <v>1.98</v>
      </c>
      <c r="AL10" s="4">
        <v>2.04</v>
      </c>
      <c r="AM10" s="4">
        <v>1.96</v>
      </c>
      <c r="AN10" s="4">
        <f t="shared" si="8"/>
        <v>1.96</v>
      </c>
      <c r="AP10" s="4">
        <v>1.95</v>
      </c>
      <c r="AQ10" s="4">
        <f t="shared" si="9"/>
        <v>1.95</v>
      </c>
      <c r="AR10" s="4">
        <v>2.0299999999999998</v>
      </c>
      <c r="AS10" s="4">
        <v>1.92</v>
      </c>
      <c r="AT10" s="4">
        <f t="shared" si="10"/>
        <v>1.92</v>
      </c>
      <c r="AU10" s="4">
        <v>2.0699999999999998</v>
      </c>
      <c r="AV10" s="52">
        <f t="shared" si="11"/>
        <v>1.92</v>
      </c>
      <c r="AW10" s="4">
        <v>2.0499999999999998</v>
      </c>
      <c r="AX10" s="10"/>
      <c r="AY10" s="47">
        <v>1.99</v>
      </c>
      <c r="AZ10" s="47"/>
      <c r="BA10" s="5">
        <f t="shared" si="12"/>
        <v>3.645833333333337E-2</v>
      </c>
      <c r="BB10" s="4">
        <v>1.74</v>
      </c>
      <c r="BC10" s="4">
        <v>1.76</v>
      </c>
      <c r="BD10" s="4">
        <v>1.79</v>
      </c>
      <c r="BE10" s="4">
        <f t="shared" si="13"/>
        <v>1.74</v>
      </c>
      <c r="BF10" s="4" t="s">
        <v>2318</v>
      </c>
      <c r="BG10" s="4">
        <v>1.74</v>
      </c>
      <c r="BH10" s="4">
        <v>1.88</v>
      </c>
      <c r="BI10" s="4">
        <v>1.88</v>
      </c>
      <c r="BJ10" s="4">
        <f t="shared" si="14"/>
        <v>1.74</v>
      </c>
      <c r="BK10" s="4">
        <v>1.88</v>
      </c>
      <c r="BL10" s="32">
        <f t="shared" si="15"/>
        <v>1.74</v>
      </c>
      <c r="BM10" s="12">
        <v>1.88</v>
      </c>
      <c r="BN10" s="52">
        <f t="shared" si="16"/>
        <v>1.74</v>
      </c>
      <c r="BO10" s="4">
        <v>1.87</v>
      </c>
      <c r="BP10" s="52">
        <v>1.88</v>
      </c>
      <c r="BQ10" s="52">
        <f t="shared" si="17"/>
        <v>1.74</v>
      </c>
      <c r="BR10" s="52"/>
      <c r="BS10" s="6">
        <f t="shared" si="18"/>
        <v>-1</v>
      </c>
      <c r="BT10" s="102">
        <v>1.84</v>
      </c>
      <c r="BU10" s="4">
        <v>1.99</v>
      </c>
      <c r="BV10" s="4">
        <v>1.99</v>
      </c>
      <c r="BW10" s="4">
        <f t="shared" si="19"/>
        <v>1.84</v>
      </c>
      <c r="BX10" s="4">
        <v>1.97</v>
      </c>
      <c r="BY10" s="4">
        <v>1.84</v>
      </c>
      <c r="BZ10" s="4">
        <v>1.95</v>
      </c>
      <c r="CA10" s="4">
        <f t="shared" si="20"/>
        <v>1.84</v>
      </c>
      <c r="CB10" s="4">
        <v>1.97</v>
      </c>
      <c r="CC10" s="52">
        <f t="shared" si="21"/>
        <v>1.84</v>
      </c>
      <c r="CD10" s="4">
        <v>1.99</v>
      </c>
      <c r="CE10" s="10"/>
      <c r="CF10" s="10">
        <v>1.98</v>
      </c>
      <c r="CG10" s="52">
        <f t="shared" si="22"/>
        <v>1.84</v>
      </c>
      <c r="CH10" s="10">
        <v>1.92</v>
      </c>
      <c r="CI10" s="10">
        <v>1.98</v>
      </c>
      <c r="CJ10" s="10">
        <f t="shared" si="23"/>
        <v>1.84</v>
      </c>
      <c r="CK10" s="10">
        <v>1.91</v>
      </c>
      <c r="CL10" s="10">
        <f t="shared" si="24"/>
        <v>1.84</v>
      </c>
      <c r="CM10" s="10">
        <v>1.98</v>
      </c>
      <c r="CN10" s="1049"/>
      <c r="CO10" s="1049">
        <v>1.98</v>
      </c>
      <c r="CP10" s="10">
        <f t="shared" si="25"/>
        <v>1.84</v>
      </c>
      <c r="CQ10" s="10"/>
      <c r="CR10" s="1049"/>
      <c r="CS10" s="1049">
        <v>1.91</v>
      </c>
      <c r="CT10" s="1049">
        <f t="shared" si="26"/>
        <v>1.84</v>
      </c>
      <c r="CU10" s="10"/>
      <c r="CV10" s="1049">
        <v>1.91</v>
      </c>
      <c r="CW10" s="10">
        <f t="shared" si="27"/>
        <v>1.84</v>
      </c>
      <c r="CX10" s="1049">
        <v>1.96</v>
      </c>
      <c r="CY10" s="10">
        <f t="shared" si="28"/>
        <v>1.84</v>
      </c>
      <c r="CZ10" s="47">
        <v>1.99</v>
      </c>
      <c r="DA10" s="1049">
        <v>1.97</v>
      </c>
      <c r="DB10" s="47">
        <f t="shared" si="29"/>
        <v>1.84</v>
      </c>
      <c r="DC10" s="1049">
        <v>1.99</v>
      </c>
      <c r="DD10" s="47">
        <f t="shared" si="30"/>
        <v>1.84</v>
      </c>
      <c r="DE10" s="47">
        <v>1.9950000000000001</v>
      </c>
      <c r="DF10" s="1049">
        <v>1.99</v>
      </c>
      <c r="DG10" s="1049">
        <f t="shared" si="31"/>
        <v>1.84</v>
      </c>
      <c r="DH10" s="1049"/>
      <c r="DI10" s="6">
        <f t="shared" si="32"/>
        <v>-1</v>
      </c>
      <c r="DJ10" s="4">
        <v>1.84</v>
      </c>
      <c r="DK10" s="4">
        <v>1.87</v>
      </c>
      <c r="DL10" s="4">
        <v>1.92</v>
      </c>
      <c r="DM10" s="4">
        <f t="shared" si="33"/>
        <v>1.84</v>
      </c>
      <c r="DN10" s="4">
        <v>1.84</v>
      </c>
      <c r="DO10" s="102">
        <v>1.89</v>
      </c>
      <c r="DP10" s="4">
        <f t="shared" si="34"/>
        <v>1.84</v>
      </c>
      <c r="DQ10" s="4">
        <v>1.84</v>
      </c>
      <c r="DR10" s="4">
        <f t="shared" si="35"/>
        <v>1.84</v>
      </c>
      <c r="DS10" s="4">
        <v>1.67</v>
      </c>
      <c r="DT10" s="102">
        <v>1.99</v>
      </c>
      <c r="DU10" s="52">
        <f t="shared" si="36"/>
        <v>1.84</v>
      </c>
      <c r="DV10" s="52">
        <v>1.99</v>
      </c>
      <c r="DW10" s="52">
        <f t="shared" si="37"/>
        <v>1.84</v>
      </c>
      <c r="DX10" s="52">
        <v>1.99</v>
      </c>
      <c r="DY10" s="52">
        <f t="shared" si="38"/>
        <v>1.84</v>
      </c>
      <c r="DZ10" s="52">
        <v>1.956</v>
      </c>
      <c r="EA10" s="47">
        <v>1.99</v>
      </c>
      <c r="EB10" s="52">
        <f t="shared" si="39"/>
        <v>1.84</v>
      </c>
      <c r="EC10" s="52"/>
      <c r="ED10" s="77">
        <v>1.99</v>
      </c>
      <c r="EE10" s="77"/>
      <c r="EF10" s="77">
        <f t="shared" si="40"/>
        <v>1.84</v>
      </c>
      <c r="EG10" s="77">
        <v>1.99</v>
      </c>
      <c r="EH10" s="77"/>
      <c r="EI10" s="77">
        <f t="shared" si="41"/>
        <v>1.84</v>
      </c>
      <c r="EJ10" s="52">
        <v>1.8864000000000001</v>
      </c>
      <c r="EK10" s="77">
        <v>1.99</v>
      </c>
      <c r="EL10" s="52">
        <f t="shared" si="42"/>
        <v>1.84</v>
      </c>
      <c r="EM10" s="52">
        <v>1.99</v>
      </c>
      <c r="EN10" s="47">
        <f t="shared" si="43"/>
        <v>1.84</v>
      </c>
      <c r="EO10" s="47">
        <v>1.94</v>
      </c>
      <c r="EP10" s="47">
        <v>1.99</v>
      </c>
      <c r="EQ10" s="47">
        <f t="shared" si="44"/>
        <v>1.84</v>
      </c>
      <c r="ER10" s="47">
        <v>1.93</v>
      </c>
      <c r="ES10" s="47">
        <f t="shared" si="45"/>
        <v>1.84</v>
      </c>
      <c r="ET10" s="47"/>
      <c r="EU10" s="6">
        <f t="shared" si="46"/>
        <v>-1</v>
      </c>
      <c r="EV10" s="4">
        <v>1.71</v>
      </c>
      <c r="EW10" s="4">
        <v>1.75</v>
      </c>
      <c r="EX10" s="4">
        <v>1.74</v>
      </c>
      <c r="EY10" s="4">
        <f t="shared" si="47"/>
        <v>1.71</v>
      </c>
      <c r="EZ10" s="4"/>
      <c r="FA10" s="4">
        <v>1.84</v>
      </c>
      <c r="FB10" s="4">
        <f t="shared" si="48"/>
        <v>1.71</v>
      </c>
      <c r="FC10" s="4"/>
      <c r="FD10" s="4">
        <v>1.84</v>
      </c>
      <c r="FE10" s="4">
        <f t="shared" si="49"/>
        <v>1.71</v>
      </c>
      <c r="FF10" s="4">
        <v>1.79</v>
      </c>
      <c r="FG10" s="4">
        <v>1.82</v>
      </c>
      <c r="FH10" s="52">
        <f t="shared" si="50"/>
        <v>1.71</v>
      </c>
      <c r="FI10" s="4">
        <v>1.85</v>
      </c>
      <c r="FJ10" s="52">
        <v>1.85</v>
      </c>
      <c r="FK10" s="52">
        <f t="shared" si="51"/>
        <v>1.71</v>
      </c>
      <c r="FL10" s="52">
        <v>1.85</v>
      </c>
      <c r="FM10" s="52">
        <f t="shared" si="52"/>
        <v>1.71</v>
      </c>
      <c r="FN10" s="52">
        <v>1.85</v>
      </c>
      <c r="FO10" s="77">
        <v>1.85</v>
      </c>
      <c r="FP10" s="52">
        <f t="shared" si="53"/>
        <v>1.71</v>
      </c>
      <c r="FQ10" s="52">
        <v>1.85</v>
      </c>
      <c r="FR10" s="77">
        <v>1.85</v>
      </c>
      <c r="FS10" s="52">
        <f t="shared" si="54"/>
        <v>1.71</v>
      </c>
      <c r="FT10" s="52"/>
      <c r="FU10" s="52">
        <v>1.85</v>
      </c>
      <c r="FV10" s="77"/>
      <c r="FW10" s="77">
        <v>1.82</v>
      </c>
      <c r="FX10" s="52">
        <f t="shared" si="55"/>
        <v>1.71</v>
      </c>
      <c r="FY10" s="52">
        <v>1.8082</v>
      </c>
      <c r="FZ10" s="77">
        <v>1.855</v>
      </c>
      <c r="GA10" s="77"/>
      <c r="GB10" s="77">
        <f t="shared" si="56"/>
        <v>1.71</v>
      </c>
      <c r="GC10" s="52">
        <v>1.85</v>
      </c>
      <c r="GD10" s="77">
        <v>1.84</v>
      </c>
      <c r="GE10" s="47">
        <f t="shared" si="57"/>
        <v>1.71</v>
      </c>
      <c r="GF10" s="47">
        <v>1.76</v>
      </c>
      <c r="GG10" s="47">
        <f t="shared" si="58"/>
        <v>1.71</v>
      </c>
      <c r="GH10" s="47">
        <v>1.83</v>
      </c>
      <c r="GI10" s="47">
        <v>1.83</v>
      </c>
      <c r="GJ10" s="51">
        <f t="shared" si="59"/>
        <v>1.71</v>
      </c>
      <c r="GK10" s="52"/>
      <c r="GL10" s="1049">
        <v>1.78</v>
      </c>
      <c r="GM10" s="47">
        <f t="shared" si="60"/>
        <v>1.71</v>
      </c>
      <c r="GN10" s="47">
        <v>1.76</v>
      </c>
      <c r="GO10" s="47">
        <f t="shared" si="61"/>
        <v>1.71</v>
      </c>
      <c r="GP10" s="47">
        <v>1.85</v>
      </c>
      <c r="GQ10" s="47"/>
      <c r="GR10" s="47">
        <f t="shared" si="62"/>
        <v>1.71</v>
      </c>
      <c r="GS10" s="47"/>
      <c r="GT10" s="6">
        <f t="shared" si="63"/>
        <v>-1</v>
      </c>
      <c r="GU10" s="4">
        <v>1.8</v>
      </c>
      <c r="GV10" s="4">
        <v>1.84</v>
      </c>
      <c r="GW10" s="4">
        <v>1.92</v>
      </c>
      <c r="GX10" s="4">
        <f t="shared" si="64"/>
        <v>1.8</v>
      </c>
      <c r="GY10" s="4"/>
      <c r="GZ10" s="4">
        <v>1.92</v>
      </c>
      <c r="HA10" s="4">
        <f t="shared" si="65"/>
        <v>1.8</v>
      </c>
      <c r="HB10" s="4">
        <v>1.83</v>
      </c>
      <c r="HC10" s="4">
        <v>1.84</v>
      </c>
      <c r="HD10" s="4">
        <v>1.93</v>
      </c>
      <c r="HE10" s="4">
        <f t="shared" si="66"/>
        <v>1.8</v>
      </c>
      <c r="HF10" s="4">
        <v>1.69</v>
      </c>
      <c r="HG10" s="52">
        <f t="shared" si="67"/>
        <v>1.69</v>
      </c>
      <c r="HH10" s="4">
        <v>1.76</v>
      </c>
      <c r="HI10" s="10"/>
      <c r="HJ10" s="52">
        <f t="shared" si="68"/>
        <v>1.69</v>
      </c>
      <c r="HK10" s="52">
        <v>1.69</v>
      </c>
      <c r="HL10" s="52">
        <f t="shared" si="69"/>
        <v>1.69</v>
      </c>
      <c r="HM10" s="52">
        <v>1.73</v>
      </c>
      <c r="HN10" s="52">
        <f t="shared" si="70"/>
        <v>1.69</v>
      </c>
      <c r="HO10" s="52">
        <v>1.83</v>
      </c>
      <c r="HP10" s="52">
        <v>1.83</v>
      </c>
      <c r="HQ10" s="52">
        <v>1.81</v>
      </c>
      <c r="HR10" s="1049">
        <v>1.82</v>
      </c>
      <c r="HS10" s="1049"/>
      <c r="HT10" s="52">
        <f t="shared" si="71"/>
        <v>1.69</v>
      </c>
      <c r="HU10" s="47"/>
      <c r="HV10" s="32">
        <v>1.82</v>
      </c>
      <c r="HW10" s="52"/>
      <c r="HX10" s="1049">
        <v>1.76</v>
      </c>
      <c r="HY10" s="52">
        <f t="shared" si="72"/>
        <v>1.69</v>
      </c>
      <c r="HZ10" s="1049"/>
      <c r="IA10" s="1049">
        <v>1.83</v>
      </c>
      <c r="IB10" s="52">
        <f t="shared" si="73"/>
        <v>1.69</v>
      </c>
      <c r="IC10" s="52">
        <v>1.76</v>
      </c>
      <c r="ID10" s="52">
        <f t="shared" si="74"/>
        <v>1.69</v>
      </c>
      <c r="IE10" s="52">
        <v>1.69</v>
      </c>
      <c r="IF10" s="1049">
        <v>1.72</v>
      </c>
      <c r="IG10" s="1049">
        <f t="shared" si="75"/>
        <v>1.69</v>
      </c>
      <c r="IH10" s="1049">
        <v>1.71</v>
      </c>
      <c r="II10" s="1049">
        <v>1.71</v>
      </c>
      <c r="IJ10" s="1049">
        <f t="shared" si="76"/>
        <v>1.69</v>
      </c>
      <c r="IK10" s="1049">
        <v>1.69</v>
      </c>
      <c r="IL10" s="1049"/>
      <c r="IM10" s="1049">
        <f t="shared" si="77"/>
        <v>1.69</v>
      </c>
      <c r="IN10" s="1049">
        <v>1.74</v>
      </c>
      <c r="IO10" s="1049">
        <v>1.77</v>
      </c>
      <c r="IP10" s="1049"/>
      <c r="IQ10" s="1049">
        <f t="shared" si="78"/>
        <v>1.69</v>
      </c>
      <c r="IR10" s="47"/>
      <c r="IS10" s="47">
        <v>1.74</v>
      </c>
      <c r="IT10" s="1049">
        <v>1.78</v>
      </c>
      <c r="IU10" s="1049">
        <f t="shared" si="79"/>
        <v>1.69</v>
      </c>
      <c r="IV10" s="47"/>
      <c r="IW10" s="47">
        <v>1.74</v>
      </c>
      <c r="IX10" s="1049">
        <v>1.78</v>
      </c>
      <c r="IY10" s="1049">
        <f t="shared" si="80"/>
        <v>1.69</v>
      </c>
      <c r="IZ10" s="1049">
        <v>1.8</v>
      </c>
      <c r="JA10" s="52">
        <v>1.67</v>
      </c>
      <c r="JB10" s="52">
        <f t="shared" si="81"/>
        <v>1.67</v>
      </c>
      <c r="JC10" s="1049">
        <v>1.69</v>
      </c>
      <c r="JD10" s="52">
        <v>1.67</v>
      </c>
      <c r="JE10" s="52">
        <f t="shared" si="82"/>
        <v>1.67</v>
      </c>
      <c r="JF10" s="1049">
        <v>1.74</v>
      </c>
      <c r="JG10" s="52">
        <f t="shared" si="83"/>
        <v>1.67</v>
      </c>
      <c r="JH10" s="1049">
        <v>1.8</v>
      </c>
      <c r="JI10" s="6">
        <f t="shared" si="84"/>
        <v>7.7844311377245581E-2</v>
      </c>
      <c r="JJ10" s="102">
        <v>1.89</v>
      </c>
      <c r="JK10" s="102">
        <v>1.84</v>
      </c>
      <c r="JL10" s="52">
        <f t="shared" si="85"/>
        <v>1.84</v>
      </c>
      <c r="JM10" s="52">
        <v>1.85</v>
      </c>
      <c r="JN10" s="52">
        <f t="shared" si="86"/>
        <v>1.84</v>
      </c>
      <c r="JO10" s="52">
        <v>1.99</v>
      </c>
      <c r="JP10" s="52">
        <v>1.99</v>
      </c>
      <c r="JQ10" s="52">
        <f t="shared" si="87"/>
        <v>1.84</v>
      </c>
      <c r="JR10" s="52">
        <v>1.99</v>
      </c>
      <c r="JS10" s="52">
        <v>1.99</v>
      </c>
      <c r="JT10" s="52">
        <f t="shared" si="88"/>
        <v>1.84</v>
      </c>
      <c r="JU10" s="52">
        <v>1.99</v>
      </c>
      <c r="JV10" s="52">
        <v>1.9950000000000001</v>
      </c>
      <c r="JW10" s="1049"/>
      <c r="JX10" s="1049">
        <v>1.996</v>
      </c>
      <c r="JY10" s="32">
        <f t="shared" si="89"/>
        <v>1.84</v>
      </c>
      <c r="JZ10" s="52">
        <v>1.99</v>
      </c>
      <c r="KA10" s="1049">
        <v>2</v>
      </c>
      <c r="KB10" s="52">
        <f t="shared" si="90"/>
        <v>1.84</v>
      </c>
      <c r="KC10" s="1049">
        <v>1.85</v>
      </c>
      <c r="KD10" s="1049"/>
      <c r="KE10" s="1049">
        <v>1.99</v>
      </c>
      <c r="KF10" s="1049">
        <f t="shared" si="91"/>
        <v>1.84</v>
      </c>
      <c r="KG10" s="1049">
        <v>1.87</v>
      </c>
      <c r="KH10" s="1049">
        <v>1.86</v>
      </c>
      <c r="KI10" s="1049">
        <f t="shared" si="92"/>
        <v>1.84</v>
      </c>
      <c r="KJ10" s="1049">
        <v>1.88</v>
      </c>
      <c r="KK10" s="1049">
        <v>1.88</v>
      </c>
      <c r="KL10" s="1049">
        <f t="shared" si="93"/>
        <v>1.84</v>
      </c>
      <c r="KM10" s="1049">
        <v>1.88</v>
      </c>
      <c r="KN10" s="1049"/>
      <c r="KO10" s="1049">
        <v>1.87</v>
      </c>
      <c r="KP10" s="1049">
        <f t="shared" si="94"/>
        <v>1.84</v>
      </c>
      <c r="KQ10" s="1049">
        <v>1.88</v>
      </c>
      <c r="KR10" s="1049"/>
      <c r="KS10" s="47">
        <f t="shared" si="95"/>
        <v>1.84</v>
      </c>
      <c r="KT10" s="47"/>
      <c r="KU10" s="47">
        <v>1.87</v>
      </c>
      <c r="KV10" s="1049">
        <v>1.86</v>
      </c>
      <c r="KW10" s="1049">
        <f t="shared" si="96"/>
        <v>1.84</v>
      </c>
      <c r="KX10" s="47"/>
      <c r="KY10" s="47">
        <v>1.87</v>
      </c>
      <c r="KZ10" s="1049">
        <v>1.86</v>
      </c>
      <c r="LA10" s="1049"/>
      <c r="LB10" s="1049">
        <f t="shared" si="163"/>
        <v>1.84</v>
      </c>
      <c r="LC10" s="1049">
        <v>1.92</v>
      </c>
      <c r="LD10" s="1049">
        <f t="shared" si="97"/>
        <v>1.84</v>
      </c>
      <c r="LE10" s="1049">
        <v>1.92</v>
      </c>
      <c r="LF10" s="1049">
        <f t="shared" si="98"/>
        <v>1.84</v>
      </c>
      <c r="LG10" s="1049">
        <v>1.85</v>
      </c>
      <c r="LH10" s="1049">
        <f t="shared" si="99"/>
        <v>1.84</v>
      </c>
      <c r="LI10" s="1049">
        <v>1.85</v>
      </c>
      <c r="LJ10" s="6">
        <f t="shared" si="100"/>
        <v>5.4347826086956564E-3</v>
      </c>
      <c r="LK10" s="4">
        <v>2.1120000000000001</v>
      </c>
      <c r="LL10" s="4">
        <v>1.92</v>
      </c>
      <c r="LM10" s="47">
        <v>1.93</v>
      </c>
      <c r="LN10" s="32">
        <f t="shared" si="101"/>
        <v>1.93</v>
      </c>
      <c r="LO10" s="675">
        <v>1.99</v>
      </c>
      <c r="LP10" s="32">
        <f t="shared" si="102"/>
        <v>1.93</v>
      </c>
      <c r="LQ10" s="10">
        <v>1.93</v>
      </c>
      <c r="LR10" s="52">
        <f t="shared" si="103"/>
        <v>1.93</v>
      </c>
      <c r="LS10" s="47">
        <f t="shared" si="104"/>
        <v>1.93</v>
      </c>
      <c r="LT10" s="47">
        <v>1.91</v>
      </c>
      <c r="LU10" s="47">
        <f t="shared" si="105"/>
        <v>1.91</v>
      </c>
      <c r="LV10" s="47">
        <v>1.93</v>
      </c>
      <c r="LW10" s="47">
        <v>1.94</v>
      </c>
      <c r="LX10" s="1049">
        <v>1.97</v>
      </c>
      <c r="LY10" s="1049"/>
      <c r="LZ10" s="1049">
        <f t="shared" si="106"/>
        <v>1.91</v>
      </c>
      <c r="MA10" s="47">
        <v>1.96</v>
      </c>
      <c r="MB10" s="47">
        <v>1.94</v>
      </c>
      <c r="MC10" s="1049"/>
      <c r="MD10" s="1049">
        <v>1.94</v>
      </c>
      <c r="ME10" s="47">
        <f t="shared" si="107"/>
        <v>1.91</v>
      </c>
      <c r="MF10" s="47"/>
      <c r="MG10" s="47"/>
      <c r="MH10" s="1049">
        <v>1.93</v>
      </c>
      <c r="MI10" s="1049">
        <v>1.97</v>
      </c>
      <c r="MJ10" s="47">
        <f t="shared" si="108"/>
        <v>1.91</v>
      </c>
      <c r="MK10" s="1049">
        <v>1.98</v>
      </c>
      <c r="ML10" s="1049">
        <v>1.92</v>
      </c>
      <c r="MM10" s="1049">
        <f t="shared" si="109"/>
        <v>1.91</v>
      </c>
      <c r="MN10" s="1049">
        <v>1.91</v>
      </c>
      <c r="MO10" s="1049">
        <v>1.99</v>
      </c>
      <c r="MP10" s="1049">
        <v>1.93</v>
      </c>
      <c r="MQ10" s="1049">
        <f t="shared" si="110"/>
        <v>1.91</v>
      </c>
      <c r="MR10" s="1049">
        <v>1.96</v>
      </c>
      <c r="MS10" s="1049">
        <v>1.91</v>
      </c>
      <c r="MT10" s="1049">
        <v>1.93</v>
      </c>
      <c r="MU10" s="1049">
        <v>1.98</v>
      </c>
      <c r="MV10" s="1049">
        <f t="shared" si="111"/>
        <v>1.91</v>
      </c>
      <c r="MW10" s="1049"/>
      <c r="MX10" s="1049">
        <v>1.95</v>
      </c>
      <c r="MY10" s="1049"/>
      <c r="MZ10" s="1049">
        <v>1.91</v>
      </c>
      <c r="NA10" s="1049">
        <v>1.93</v>
      </c>
      <c r="NB10" s="1049"/>
      <c r="NC10" s="1049"/>
      <c r="ND10" s="1049">
        <f t="shared" si="112"/>
        <v>1.91</v>
      </c>
      <c r="NE10" s="1049">
        <v>1.97</v>
      </c>
      <c r="NF10" s="1049">
        <v>1.94</v>
      </c>
      <c r="NG10" s="1049">
        <f t="shared" si="113"/>
        <v>1.91</v>
      </c>
      <c r="NH10" s="1049">
        <v>1.9249999999999998</v>
      </c>
      <c r="NI10" s="1049">
        <v>1.92</v>
      </c>
      <c r="NJ10" s="1049">
        <f t="shared" si="114"/>
        <v>1.91</v>
      </c>
      <c r="NK10" s="1049"/>
      <c r="NL10" s="1049">
        <v>1.9</v>
      </c>
      <c r="NM10" s="1049"/>
      <c r="NN10" s="1049">
        <v>1.96</v>
      </c>
      <c r="NO10" s="1049">
        <v>1.92</v>
      </c>
      <c r="NP10" s="1049">
        <f t="shared" si="115"/>
        <v>1.91</v>
      </c>
      <c r="NQ10" s="1049">
        <v>1.9</v>
      </c>
      <c r="NR10" s="1049"/>
      <c r="NS10" s="1049">
        <v>1.92</v>
      </c>
      <c r="NT10" s="47">
        <f t="shared" si="116"/>
        <v>1.91</v>
      </c>
      <c r="NU10" s="1049">
        <v>1.9449999999999998</v>
      </c>
      <c r="NV10" s="1049">
        <v>1.92</v>
      </c>
      <c r="NW10" s="1049">
        <v>1.98</v>
      </c>
      <c r="NX10" s="1049">
        <f t="shared" si="117"/>
        <v>1.91</v>
      </c>
      <c r="NY10" s="1049">
        <v>1.98</v>
      </c>
      <c r="NZ10" s="1049">
        <f t="shared" si="118"/>
        <v>1.91</v>
      </c>
      <c r="OA10" s="1049"/>
      <c r="OB10" s="1049">
        <v>1.94</v>
      </c>
      <c r="OC10" s="52">
        <v>1.95</v>
      </c>
      <c r="OD10" s="1049">
        <f t="shared" si="119"/>
        <v>1.91</v>
      </c>
      <c r="OE10" s="1049"/>
      <c r="OF10" s="1049">
        <v>1.92</v>
      </c>
      <c r="OG10" s="1049">
        <v>1.95</v>
      </c>
      <c r="OH10" s="52">
        <f t="shared" si="120"/>
        <v>1.91</v>
      </c>
      <c r="OI10" s="1049"/>
      <c r="OJ10" s="1049"/>
      <c r="OK10" s="6">
        <f t="shared" si="121"/>
        <v>-1</v>
      </c>
      <c r="OL10" s="6">
        <f t="shared" si="122"/>
        <v>-1</v>
      </c>
      <c r="OM10" s="1308">
        <v>1.69</v>
      </c>
      <c r="ON10" s="37">
        <v>1.71</v>
      </c>
      <c r="OO10" s="1049">
        <v>1.81</v>
      </c>
      <c r="OP10" s="37">
        <f t="shared" si="123"/>
        <v>1.69</v>
      </c>
      <c r="OQ10" s="37">
        <v>1.72</v>
      </c>
      <c r="OR10" s="1049">
        <v>1.69</v>
      </c>
      <c r="OS10" s="52"/>
      <c r="OT10" s="1049">
        <f t="shared" si="124"/>
        <v>1.69</v>
      </c>
      <c r="OU10" s="37">
        <v>1.7</v>
      </c>
      <c r="OV10" s="37">
        <f t="shared" si="125"/>
        <v>1.69</v>
      </c>
      <c r="OW10" s="37">
        <v>1.7</v>
      </c>
      <c r="OX10" s="29"/>
      <c r="OY10" s="36">
        <f t="shared" si="126"/>
        <v>1.69</v>
      </c>
      <c r="OZ10" s="37">
        <v>1.71</v>
      </c>
      <c r="PA10" s="37"/>
      <c r="PB10" s="37">
        <f t="shared" si="127"/>
        <v>1.69</v>
      </c>
      <c r="PC10" s="1383">
        <v>1.72</v>
      </c>
      <c r="PD10" s="37">
        <v>1.7</v>
      </c>
      <c r="PE10" s="37">
        <f t="shared" si="128"/>
        <v>1.69</v>
      </c>
      <c r="PF10" s="37">
        <v>1.76</v>
      </c>
      <c r="PG10" s="37">
        <f t="shared" si="129"/>
        <v>1.69</v>
      </c>
      <c r="PH10" s="37">
        <v>1.7</v>
      </c>
      <c r="PI10" s="37">
        <f t="shared" si="130"/>
        <v>1.69</v>
      </c>
      <c r="PJ10" s="37"/>
      <c r="PK10" s="1224">
        <f t="shared" si="131"/>
        <v>-1</v>
      </c>
      <c r="PL10" s="1315">
        <v>1.66</v>
      </c>
      <c r="PM10" s="37">
        <v>1.67</v>
      </c>
      <c r="PN10" s="37"/>
      <c r="PO10" s="37">
        <f t="shared" si="132"/>
        <v>1.66</v>
      </c>
      <c r="PP10" s="37">
        <v>1.66</v>
      </c>
      <c r="PQ10" s="37"/>
      <c r="PR10" s="37">
        <f t="shared" si="133"/>
        <v>1.66</v>
      </c>
      <c r="PS10" s="37">
        <v>1.67</v>
      </c>
      <c r="PT10" s="37">
        <f t="shared" si="134"/>
        <v>1.66</v>
      </c>
      <c r="PU10" s="37">
        <v>1.71</v>
      </c>
      <c r="PV10" s="37">
        <v>1.65</v>
      </c>
      <c r="PW10" s="29">
        <f t="shared" si="135"/>
        <v>1.65</v>
      </c>
      <c r="PX10" s="59">
        <v>1.65</v>
      </c>
      <c r="PY10" s="36"/>
      <c r="PZ10" s="37">
        <f t="shared" si="136"/>
        <v>1.65</v>
      </c>
      <c r="QA10" s="37">
        <v>1.68</v>
      </c>
      <c r="QB10" s="37">
        <f t="shared" si="137"/>
        <v>1.65</v>
      </c>
      <c r="QC10" s="1049">
        <v>1.69</v>
      </c>
      <c r="QD10" s="37">
        <f t="shared" si="138"/>
        <v>1.65</v>
      </c>
      <c r="QE10" s="37">
        <v>1.63</v>
      </c>
      <c r="QF10" s="1049">
        <v>1.69</v>
      </c>
      <c r="QG10" s="37">
        <f t="shared" si="139"/>
        <v>1.65</v>
      </c>
      <c r="QH10" s="37"/>
      <c r="QI10" s="6">
        <f t="shared" si="140"/>
        <v>-1</v>
      </c>
      <c r="QJ10" s="52">
        <v>1.91</v>
      </c>
      <c r="QK10" s="1049">
        <v>1.96</v>
      </c>
      <c r="QL10" s="1049"/>
      <c r="QM10" s="1049">
        <f t="shared" si="141"/>
        <v>1.91</v>
      </c>
      <c r="QN10" s="37">
        <v>1.92</v>
      </c>
      <c r="QO10" s="37">
        <f t="shared" si="142"/>
        <v>1.91</v>
      </c>
      <c r="QP10" s="37">
        <v>1.91</v>
      </c>
      <c r="QQ10" s="37">
        <f t="shared" si="143"/>
        <v>1.91</v>
      </c>
      <c r="QR10" s="37"/>
      <c r="QS10" s="37">
        <v>1.97</v>
      </c>
      <c r="QT10" s="37">
        <f t="shared" si="144"/>
        <v>1.91</v>
      </c>
      <c r="QU10" s="37">
        <v>1.93</v>
      </c>
      <c r="QV10" s="29"/>
      <c r="QW10" s="36">
        <f t="shared" si="145"/>
        <v>1.91</v>
      </c>
      <c r="QX10" s="37">
        <v>1.94</v>
      </c>
      <c r="QY10" s="37">
        <f t="shared" si="146"/>
        <v>1.91</v>
      </c>
      <c r="QZ10" s="37">
        <v>1.94</v>
      </c>
      <c r="RA10" s="1049">
        <v>1.94</v>
      </c>
      <c r="RB10" s="37">
        <f t="shared" si="147"/>
        <v>1.91</v>
      </c>
      <c r="RC10" s="37">
        <v>1.94</v>
      </c>
      <c r="RD10" s="1049">
        <v>1.94</v>
      </c>
      <c r="RE10" s="37">
        <f t="shared" si="148"/>
        <v>1.91</v>
      </c>
      <c r="RF10" s="37"/>
      <c r="RG10" s="6">
        <f t="shared" si="149"/>
        <v>-1</v>
      </c>
      <c r="RH10" s="1049">
        <v>1.98</v>
      </c>
      <c r="RI10" s="1049">
        <v>1.99</v>
      </c>
      <c r="RJ10" s="1049">
        <f t="shared" si="150"/>
        <v>1.98</v>
      </c>
      <c r="RK10" s="1049">
        <v>1.99</v>
      </c>
      <c r="RL10" s="1049">
        <f t="shared" si="151"/>
        <v>1.98</v>
      </c>
      <c r="RM10" s="1049">
        <v>1.98</v>
      </c>
      <c r="RN10" s="1049"/>
      <c r="RO10" s="1049">
        <v>1.98</v>
      </c>
      <c r="RP10" s="37">
        <f t="shared" si="152"/>
        <v>1.98</v>
      </c>
      <c r="RQ10" s="37">
        <v>1.98</v>
      </c>
      <c r="RR10" s="37"/>
      <c r="RS10" s="37">
        <f t="shared" si="153"/>
        <v>1.98</v>
      </c>
      <c r="RT10" s="37"/>
      <c r="RU10" s="37">
        <v>1.97</v>
      </c>
      <c r="RV10" s="37">
        <f t="shared" si="154"/>
        <v>1.97</v>
      </c>
      <c r="RW10" s="36">
        <v>1.97</v>
      </c>
      <c r="RX10" s="37">
        <f t="shared" si="155"/>
        <v>1.97</v>
      </c>
      <c r="RY10" s="37">
        <v>1.95</v>
      </c>
      <c r="RZ10" s="36">
        <v>1.97</v>
      </c>
      <c r="SA10" s="37">
        <f t="shared" si="156"/>
        <v>1.97</v>
      </c>
      <c r="SB10" s="37">
        <v>1.95</v>
      </c>
      <c r="SC10" s="1224">
        <f t="shared" si="157"/>
        <v>-1.01522842639594E-2</v>
      </c>
      <c r="SD10" s="36">
        <v>1.27</v>
      </c>
      <c r="SE10" s="37">
        <f t="shared" si="158"/>
        <v>1.27</v>
      </c>
      <c r="SF10" s="37">
        <v>1.28</v>
      </c>
      <c r="SG10" s="36">
        <v>1.27</v>
      </c>
      <c r="SH10" s="37">
        <f t="shared" si="159"/>
        <v>1.27</v>
      </c>
      <c r="SI10" s="37"/>
      <c r="SJ10" s="1224">
        <f t="shared" si="160"/>
        <v>-1</v>
      </c>
      <c r="SK10" s="36">
        <v>1.27</v>
      </c>
      <c r="SL10" s="37">
        <f t="shared" si="2"/>
        <v>1.27</v>
      </c>
      <c r="SM10" s="37">
        <v>1.1499999999999999</v>
      </c>
      <c r="SN10" s="36">
        <v>1.27</v>
      </c>
      <c r="SO10" s="37">
        <f t="shared" si="161"/>
        <v>1.27</v>
      </c>
      <c r="SP10" s="37"/>
      <c r="SQ10" s="1224">
        <f t="shared" si="162"/>
        <v>-1</v>
      </c>
      <c r="SR10" s="37">
        <v>1.2</v>
      </c>
      <c r="SS10" s="37">
        <f t="shared" si="3"/>
        <v>1.2</v>
      </c>
      <c r="ST10" s="37"/>
      <c r="SU10" s="1224">
        <f t="shared" si="4"/>
        <v>-1</v>
      </c>
      <c r="SV10" s="10"/>
      <c r="SW10" s="14"/>
    </row>
    <row r="11" spans="1:517" ht="15" thickBot="1" x14ac:dyDescent="0.4">
      <c r="A11" s="10">
        <v>9</v>
      </c>
      <c r="B11" s="77" t="s">
        <v>19</v>
      </c>
      <c r="C11" s="47" t="s">
        <v>1254</v>
      </c>
      <c r="D11" s="923" t="s">
        <v>3084</v>
      </c>
      <c r="E11" s="923" t="s">
        <v>3084</v>
      </c>
      <c r="F11" s="925" t="s">
        <v>3324</v>
      </c>
      <c r="G11" s="925" t="s">
        <v>3325</v>
      </c>
      <c r="H11" s="996">
        <v>3.09</v>
      </c>
      <c r="I11" s="10">
        <v>3.22</v>
      </c>
      <c r="J11" s="10">
        <v>3.31</v>
      </c>
      <c r="K11" s="12">
        <f t="shared" si="5"/>
        <v>3.09</v>
      </c>
      <c r="L11" s="10"/>
      <c r="M11" s="980">
        <v>3.19</v>
      </c>
      <c r="N11" s="4">
        <v>3.2</v>
      </c>
      <c r="O11" s="10">
        <v>3.14</v>
      </c>
      <c r="P11" s="980">
        <v>3.2</v>
      </c>
      <c r="Q11" s="102">
        <v>3.38</v>
      </c>
      <c r="R11" s="12">
        <v>3.55</v>
      </c>
      <c r="S11" s="92">
        <f t="shared" si="0"/>
        <v>3.2</v>
      </c>
      <c r="T11" s="52">
        <v>3.22</v>
      </c>
      <c r="U11" s="52"/>
      <c r="V11" s="52"/>
      <c r="W11" s="6">
        <f t="shared" si="1"/>
        <v>6.2500000000000056E-3</v>
      </c>
      <c r="X11" s="996">
        <v>2.75</v>
      </c>
      <c r="Y11" s="4">
        <v>2.79</v>
      </c>
      <c r="Z11" s="4">
        <v>2.78</v>
      </c>
      <c r="AA11" s="996">
        <f t="shared" si="6"/>
        <v>2.75</v>
      </c>
      <c r="AB11" s="4">
        <v>3.52</v>
      </c>
      <c r="AC11" s="996">
        <v>2.75</v>
      </c>
      <c r="AD11" s="4">
        <v>2.88</v>
      </c>
      <c r="AE11" s="4">
        <v>2.89</v>
      </c>
      <c r="AF11" s="4">
        <f t="shared" si="7"/>
        <v>2.75</v>
      </c>
      <c r="AG11" s="4">
        <v>2.79</v>
      </c>
      <c r="AH11" s="1094">
        <f t="shared" si="164"/>
        <v>2.75</v>
      </c>
      <c r="AI11" s="10">
        <v>2.5499999999999998</v>
      </c>
      <c r="AJ11" s="885">
        <f t="shared" si="165"/>
        <v>-7.2727272727272793E-2</v>
      </c>
      <c r="AK11" s="4">
        <v>3.41</v>
      </c>
      <c r="AL11" s="4">
        <v>2.2799999999999998</v>
      </c>
      <c r="AM11" s="4">
        <v>3.11</v>
      </c>
      <c r="AN11" s="4">
        <f t="shared" si="8"/>
        <v>3.11</v>
      </c>
      <c r="AP11" s="4">
        <v>3.11</v>
      </c>
      <c r="AQ11" s="996">
        <v>3.13</v>
      </c>
      <c r="AR11" s="4">
        <v>3.12</v>
      </c>
      <c r="AS11" s="4">
        <v>2.83</v>
      </c>
      <c r="AT11" s="4">
        <f t="shared" si="10"/>
        <v>2.83</v>
      </c>
      <c r="AU11" s="4">
        <v>2.86</v>
      </c>
      <c r="AV11" s="92">
        <f t="shared" si="11"/>
        <v>2.83</v>
      </c>
      <c r="AW11" s="4">
        <v>2.94</v>
      </c>
      <c r="AX11" s="10"/>
      <c r="AY11" s="47">
        <v>2.91</v>
      </c>
      <c r="AZ11" s="47"/>
      <c r="BA11" s="5">
        <f t="shared" si="12"/>
        <v>2.8268551236749141E-2</v>
      </c>
      <c r="BB11" s="996">
        <v>2.0699999999999998</v>
      </c>
      <c r="BC11" s="4">
        <v>2.0499999999999998</v>
      </c>
      <c r="BD11" s="4">
        <v>2.16</v>
      </c>
      <c r="BE11" s="996">
        <f t="shared" si="13"/>
        <v>2.0699999999999998</v>
      </c>
      <c r="BF11" s="4">
        <v>2.08</v>
      </c>
      <c r="BG11" s="996">
        <v>2.08</v>
      </c>
      <c r="BH11" s="4">
        <v>2.09</v>
      </c>
      <c r="BI11" s="4">
        <v>2.12</v>
      </c>
      <c r="BJ11" s="4">
        <f t="shared" si="14"/>
        <v>2.08</v>
      </c>
      <c r="BK11" s="4">
        <v>2.1</v>
      </c>
      <c r="BL11" s="1094">
        <f t="shared" si="15"/>
        <v>2.08</v>
      </c>
      <c r="BM11" s="12">
        <v>2.19</v>
      </c>
      <c r="BN11" s="52">
        <f t="shared" si="16"/>
        <v>2.08</v>
      </c>
      <c r="BO11" s="4">
        <v>2.11</v>
      </c>
      <c r="BP11" s="52">
        <v>2.17</v>
      </c>
      <c r="BQ11" s="52">
        <f t="shared" si="17"/>
        <v>2.08</v>
      </c>
      <c r="BR11" s="52"/>
      <c r="BS11" s="6">
        <f t="shared" si="18"/>
        <v>-1</v>
      </c>
      <c r="BT11" s="906">
        <v>2.1</v>
      </c>
      <c r="BU11" s="4">
        <v>2.27</v>
      </c>
      <c r="BV11" s="4">
        <v>2.64</v>
      </c>
      <c r="BW11" s="906">
        <v>2.54</v>
      </c>
      <c r="BX11" s="4">
        <v>2.5299999999999998</v>
      </c>
      <c r="BY11" s="996">
        <v>2.59</v>
      </c>
      <c r="BZ11" s="4">
        <v>2.58</v>
      </c>
      <c r="CA11" s="4">
        <f t="shared" si="20"/>
        <v>2.59</v>
      </c>
      <c r="CB11" s="4">
        <v>2.62</v>
      </c>
      <c r="CC11" s="92">
        <f t="shared" si="21"/>
        <v>2.59</v>
      </c>
      <c r="CD11" s="4">
        <v>2.56</v>
      </c>
      <c r="CE11" s="10"/>
      <c r="CF11" s="10">
        <v>2.544</v>
      </c>
      <c r="CG11" s="52">
        <f t="shared" si="22"/>
        <v>2.544</v>
      </c>
      <c r="CH11" s="10">
        <v>2.544</v>
      </c>
      <c r="CI11" s="10">
        <v>2.6</v>
      </c>
      <c r="CJ11" s="980">
        <f t="shared" si="23"/>
        <v>2.544</v>
      </c>
      <c r="CK11" s="10">
        <v>2.6110000000000002</v>
      </c>
      <c r="CL11" s="980">
        <f t="shared" si="24"/>
        <v>2.544</v>
      </c>
      <c r="CM11" s="650">
        <v>2.72</v>
      </c>
      <c r="CN11" s="1049"/>
      <c r="CO11" s="1049">
        <v>2.46</v>
      </c>
      <c r="CP11" s="980">
        <f t="shared" si="25"/>
        <v>2.46</v>
      </c>
      <c r="CQ11" s="10"/>
      <c r="CR11" s="1049"/>
      <c r="CS11" s="1049">
        <v>2.4700000000000002</v>
      </c>
      <c r="CT11" s="1049">
        <f t="shared" si="26"/>
        <v>2.46</v>
      </c>
      <c r="CU11" s="10"/>
      <c r="CV11" s="1049">
        <v>2.4700000000000002</v>
      </c>
      <c r="CW11" s="10">
        <f t="shared" si="27"/>
        <v>2.46</v>
      </c>
      <c r="CX11" s="1049">
        <v>2.5099999999999998</v>
      </c>
      <c r="CY11" s="10">
        <f t="shared" si="28"/>
        <v>2.46</v>
      </c>
      <c r="CZ11" s="47">
        <v>2.38</v>
      </c>
      <c r="DA11" s="1049">
        <v>2.65</v>
      </c>
      <c r="DB11" s="47">
        <f t="shared" si="29"/>
        <v>2.46</v>
      </c>
      <c r="DC11" s="1049">
        <v>2.96</v>
      </c>
      <c r="DD11" s="47">
        <f t="shared" si="30"/>
        <v>2.46</v>
      </c>
      <c r="DE11" s="47">
        <v>2.65</v>
      </c>
      <c r="DF11" s="1049">
        <v>2.78</v>
      </c>
      <c r="DG11" s="1049">
        <f t="shared" si="31"/>
        <v>2.46</v>
      </c>
      <c r="DH11" s="1049"/>
      <c r="DI11" s="6">
        <f t="shared" si="32"/>
        <v>-1</v>
      </c>
      <c r="DJ11" s="996">
        <v>2.98</v>
      </c>
      <c r="DK11" s="4">
        <v>2.78</v>
      </c>
      <c r="DL11" s="4">
        <v>3.13</v>
      </c>
      <c r="DM11" s="996">
        <v>3.01</v>
      </c>
      <c r="DN11" s="4">
        <v>2.98</v>
      </c>
      <c r="DO11" s="102">
        <v>3.04</v>
      </c>
      <c r="DP11" s="996">
        <v>2.97</v>
      </c>
      <c r="DQ11" s="4">
        <v>2.95</v>
      </c>
      <c r="DR11" s="996">
        <f t="shared" si="35"/>
        <v>2.97</v>
      </c>
      <c r="DS11" s="4">
        <v>2.91</v>
      </c>
      <c r="DT11" s="102">
        <v>2.79</v>
      </c>
      <c r="DU11" s="52">
        <f t="shared" si="36"/>
        <v>2.79</v>
      </c>
      <c r="DV11" s="52">
        <v>2.91</v>
      </c>
      <c r="DW11" s="92">
        <f t="shared" si="37"/>
        <v>2.79</v>
      </c>
      <c r="DX11" s="52">
        <v>2.91</v>
      </c>
      <c r="DY11" s="92">
        <f t="shared" si="38"/>
        <v>2.79</v>
      </c>
      <c r="DZ11" s="52">
        <v>2.82</v>
      </c>
      <c r="EA11" s="47">
        <v>2.81</v>
      </c>
      <c r="EB11" s="92">
        <f t="shared" si="39"/>
        <v>2.79</v>
      </c>
      <c r="EC11" s="52"/>
      <c r="ED11" s="77">
        <v>2.83</v>
      </c>
      <c r="EE11" s="77"/>
      <c r="EF11" s="77">
        <f t="shared" si="40"/>
        <v>2.79</v>
      </c>
      <c r="EG11" s="77">
        <v>3</v>
      </c>
      <c r="EH11" s="77"/>
      <c r="EI11" s="77">
        <f t="shared" si="41"/>
        <v>2.79</v>
      </c>
      <c r="EJ11" s="52">
        <v>3.02</v>
      </c>
      <c r="EK11" s="77">
        <v>2.9</v>
      </c>
      <c r="EL11" s="52">
        <f t="shared" si="42"/>
        <v>2.79</v>
      </c>
      <c r="EM11" s="52">
        <v>2.9</v>
      </c>
      <c r="EN11" s="47">
        <f t="shared" si="43"/>
        <v>2.79</v>
      </c>
      <c r="EO11" s="47">
        <v>2.8</v>
      </c>
      <c r="EP11" s="47">
        <v>2.8</v>
      </c>
      <c r="EQ11" s="47">
        <f t="shared" si="44"/>
        <v>2.79</v>
      </c>
      <c r="ER11" s="47">
        <v>2.81</v>
      </c>
      <c r="ES11" s="47">
        <f t="shared" si="45"/>
        <v>2.79</v>
      </c>
      <c r="ET11" s="47"/>
      <c r="EU11" s="6">
        <f t="shared" si="46"/>
        <v>-1</v>
      </c>
      <c r="EV11" s="4">
        <v>1.51</v>
      </c>
      <c r="EW11" s="4">
        <v>1.58</v>
      </c>
      <c r="EX11" s="4">
        <v>1.61</v>
      </c>
      <c r="EY11" s="4">
        <f t="shared" si="47"/>
        <v>1.51</v>
      </c>
      <c r="EZ11" s="4"/>
      <c r="FA11" s="4">
        <v>1.6</v>
      </c>
      <c r="FB11" s="4">
        <f t="shared" si="48"/>
        <v>1.51</v>
      </c>
      <c r="FC11" s="4"/>
      <c r="FD11" s="4">
        <v>1.6</v>
      </c>
      <c r="FE11" s="996">
        <f t="shared" si="49"/>
        <v>1.51</v>
      </c>
      <c r="FF11" s="4">
        <v>1.59</v>
      </c>
      <c r="FG11" s="4">
        <v>1.6</v>
      </c>
      <c r="FH11" s="52">
        <f t="shared" si="50"/>
        <v>1.51</v>
      </c>
      <c r="FI11" s="4">
        <v>1.63</v>
      </c>
      <c r="FJ11" s="52">
        <v>1.61</v>
      </c>
      <c r="FK11" s="92">
        <f t="shared" si="51"/>
        <v>1.51</v>
      </c>
      <c r="FL11" s="52">
        <v>1.62</v>
      </c>
      <c r="FM11" s="52">
        <f t="shared" si="52"/>
        <v>1.51</v>
      </c>
      <c r="FN11" s="52">
        <v>1.63</v>
      </c>
      <c r="FO11" s="77">
        <v>1.7</v>
      </c>
      <c r="FP11" s="92">
        <f t="shared" si="53"/>
        <v>1.51</v>
      </c>
      <c r="FQ11" s="52">
        <v>1.57</v>
      </c>
      <c r="FR11" s="77">
        <v>1.62</v>
      </c>
      <c r="FS11" s="52">
        <f t="shared" si="54"/>
        <v>1.51</v>
      </c>
      <c r="FT11" s="52"/>
      <c r="FU11" s="52">
        <v>1.6182000000000001</v>
      </c>
      <c r="FV11" s="77"/>
      <c r="FW11" s="77">
        <v>1.61</v>
      </c>
      <c r="FX11" s="52">
        <f t="shared" si="55"/>
        <v>1.51</v>
      </c>
      <c r="FY11" s="52">
        <v>1.6132000000000002</v>
      </c>
      <c r="FZ11" s="77">
        <v>1.69</v>
      </c>
      <c r="GA11" s="77"/>
      <c r="GB11" s="77">
        <f t="shared" si="56"/>
        <v>1.51</v>
      </c>
      <c r="GC11" s="52">
        <v>1.56</v>
      </c>
      <c r="GD11" s="77">
        <v>1.67</v>
      </c>
      <c r="GE11" s="47">
        <f t="shared" si="57"/>
        <v>1.51</v>
      </c>
      <c r="GF11" s="47">
        <v>1.69</v>
      </c>
      <c r="GG11" s="47">
        <f t="shared" si="58"/>
        <v>1.51</v>
      </c>
      <c r="GH11" s="47">
        <v>1.6220000000000001</v>
      </c>
      <c r="GI11" s="47">
        <v>1.6</v>
      </c>
      <c r="GJ11" s="51">
        <f t="shared" si="59"/>
        <v>1.51</v>
      </c>
      <c r="GK11" s="52"/>
      <c r="GL11" s="1049">
        <v>1.58</v>
      </c>
      <c r="GM11" s="47">
        <f t="shared" si="60"/>
        <v>1.51</v>
      </c>
      <c r="GN11" s="47">
        <v>1.61</v>
      </c>
      <c r="GO11" s="47">
        <f t="shared" si="61"/>
        <v>1.51</v>
      </c>
      <c r="GP11" s="47">
        <v>1.59</v>
      </c>
      <c r="GQ11" s="47"/>
      <c r="GR11" s="47">
        <f t="shared" si="62"/>
        <v>1.51</v>
      </c>
      <c r="GS11" s="47"/>
      <c r="GT11" s="6">
        <f t="shared" si="63"/>
        <v>-1</v>
      </c>
      <c r="GU11" s="4">
        <v>2.16</v>
      </c>
      <c r="GV11" s="4">
        <v>1.92</v>
      </c>
      <c r="GW11" s="4">
        <v>1.68</v>
      </c>
      <c r="GX11" s="4">
        <f t="shared" si="64"/>
        <v>1.68</v>
      </c>
      <c r="GY11" s="4"/>
      <c r="GZ11" s="4">
        <v>1.72</v>
      </c>
      <c r="HA11" s="996">
        <f t="shared" si="65"/>
        <v>1.68</v>
      </c>
      <c r="HB11" s="4">
        <v>1.8</v>
      </c>
      <c r="HC11" s="4">
        <v>1.81</v>
      </c>
      <c r="HD11" s="4">
        <v>1.69</v>
      </c>
      <c r="HE11" s="4">
        <f t="shared" si="66"/>
        <v>1.68</v>
      </c>
      <c r="HF11" s="4">
        <v>1.67</v>
      </c>
      <c r="HG11" s="92">
        <f t="shared" si="67"/>
        <v>1.67</v>
      </c>
      <c r="HH11" s="4">
        <v>1.77</v>
      </c>
      <c r="HI11" s="10"/>
      <c r="HJ11" s="52">
        <f t="shared" si="68"/>
        <v>1.67</v>
      </c>
      <c r="HK11" s="52">
        <v>2.59</v>
      </c>
      <c r="HL11" s="92">
        <f t="shared" si="69"/>
        <v>1.67</v>
      </c>
      <c r="HM11" s="52">
        <v>1.69</v>
      </c>
      <c r="HN11" s="92">
        <v>1.72</v>
      </c>
      <c r="HO11" s="52">
        <v>1.78</v>
      </c>
      <c r="HP11" s="52">
        <v>1.7</v>
      </c>
      <c r="HQ11" s="52">
        <v>1.86</v>
      </c>
      <c r="HR11" s="1049">
        <v>2.5499999999999998</v>
      </c>
      <c r="HS11" s="1049"/>
      <c r="HT11" s="92">
        <v>2.39</v>
      </c>
      <c r="HU11" s="47"/>
      <c r="HV11" s="32">
        <v>2.44</v>
      </c>
      <c r="HW11" s="52"/>
      <c r="HX11" s="1049">
        <v>2.4700000000000002</v>
      </c>
      <c r="HY11" s="52">
        <f t="shared" si="72"/>
        <v>2.39</v>
      </c>
      <c r="HZ11" s="1049"/>
      <c r="IA11" s="1049">
        <v>2.4</v>
      </c>
      <c r="IB11" s="52">
        <f t="shared" si="73"/>
        <v>2.39</v>
      </c>
      <c r="IC11" s="52">
        <v>2.5</v>
      </c>
      <c r="ID11" s="52">
        <f t="shared" si="74"/>
        <v>2.39</v>
      </c>
      <c r="IE11" s="52">
        <v>2.4</v>
      </c>
      <c r="IF11" s="1049">
        <v>2.56</v>
      </c>
      <c r="IG11" s="1049">
        <f t="shared" si="75"/>
        <v>2.39</v>
      </c>
      <c r="IH11" s="1049">
        <v>2.59</v>
      </c>
      <c r="II11" s="1049">
        <v>2.5</v>
      </c>
      <c r="IJ11" s="1049">
        <f t="shared" si="76"/>
        <v>2.39</v>
      </c>
      <c r="IK11" s="1049">
        <v>2.5</v>
      </c>
      <c r="IL11" s="1049"/>
      <c r="IM11" s="1128">
        <v>2.4300000000000002</v>
      </c>
      <c r="IN11" s="1049">
        <v>2.4700000000000002</v>
      </c>
      <c r="IO11" s="1049">
        <v>2.48</v>
      </c>
      <c r="IP11" s="1049"/>
      <c r="IQ11" s="1128">
        <f t="shared" si="78"/>
        <v>2.4300000000000002</v>
      </c>
      <c r="IR11" s="47"/>
      <c r="IS11" s="47">
        <v>2.41</v>
      </c>
      <c r="IT11" s="1049">
        <v>2.4500000000000002</v>
      </c>
      <c r="IU11" s="1049">
        <f t="shared" si="79"/>
        <v>2.4300000000000002</v>
      </c>
      <c r="IV11" s="47"/>
      <c r="IW11" s="47">
        <v>2.41</v>
      </c>
      <c r="IX11" s="1049">
        <v>2.4500000000000002</v>
      </c>
      <c r="IY11" s="1049">
        <f t="shared" si="80"/>
        <v>2.4300000000000002</v>
      </c>
      <c r="IZ11" s="1049">
        <v>2.4500000000000002</v>
      </c>
      <c r="JA11" s="52">
        <v>2.57</v>
      </c>
      <c r="JB11" s="92">
        <f t="shared" si="81"/>
        <v>2.4300000000000002</v>
      </c>
      <c r="JC11" s="1049">
        <v>2.5299999999999998</v>
      </c>
      <c r="JD11" s="52">
        <v>2.57</v>
      </c>
      <c r="JE11" s="52">
        <f t="shared" si="82"/>
        <v>2.4300000000000002</v>
      </c>
      <c r="JF11" s="1049">
        <v>2.54</v>
      </c>
      <c r="JG11" s="52">
        <f t="shared" si="83"/>
        <v>2.4300000000000002</v>
      </c>
      <c r="JH11" s="1049">
        <v>2.57</v>
      </c>
      <c r="JI11" s="6">
        <f t="shared" si="84"/>
        <v>5.7613168724279698E-2</v>
      </c>
      <c r="JJ11" s="102">
        <v>2.17</v>
      </c>
      <c r="JK11" s="102">
        <v>2.15</v>
      </c>
      <c r="JL11" s="52">
        <f t="shared" si="85"/>
        <v>2.15</v>
      </c>
      <c r="JM11" s="52">
        <v>2.2200000000000002</v>
      </c>
      <c r="JN11" s="92">
        <v>2.33</v>
      </c>
      <c r="JO11" s="52">
        <v>2.52</v>
      </c>
      <c r="JP11" s="52">
        <v>2.52</v>
      </c>
      <c r="JQ11" s="52">
        <f t="shared" si="87"/>
        <v>2.33</v>
      </c>
      <c r="JR11" s="52">
        <v>2.33</v>
      </c>
      <c r="JS11" s="52">
        <v>2.4</v>
      </c>
      <c r="JT11" s="92">
        <f t="shared" si="88"/>
        <v>2.33</v>
      </c>
      <c r="JU11" s="52">
        <v>2.48</v>
      </c>
      <c r="JV11" s="52">
        <v>2.5099999999999998</v>
      </c>
      <c r="JW11" s="1049"/>
      <c r="JX11" s="1049">
        <v>2.23</v>
      </c>
      <c r="JY11" s="1094">
        <f t="shared" si="89"/>
        <v>2.23</v>
      </c>
      <c r="JZ11" s="52">
        <v>2.27</v>
      </c>
      <c r="KA11" s="1049">
        <v>2.2999999999999998</v>
      </c>
      <c r="KB11" s="52">
        <f t="shared" si="90"/>
        <v>2.23</v>
      </c>
      <c r="KC11" s="1049">
        <v>2.25</v>
      </c>
      <c r="KD11" s="1049"/>
      <c r="KE11" s="1049">
        <v>2.2200000000000002</v>
      </c>
      <c r="KF11" s="1049">
        <f t="shared" si="91"/>
        <v>2.2200000000000002</v>
      </c>
      <c r="KG11" s="1049">
        <v>2.4</v>
      </c>
      <c r="KH11" s="1049">
        <v>2.4</v>
      </c>
      <c r="KI11" s="1049">
        <f t="shared" si="92"/>
        <v>2.2200000000000002</v>
      </c>
      <c r="KJ11" s="1049">
        <v>2.4</v>
      </c>
      <c r="KK11" s="1049">
        <v>2.4</v>
      </c>
      <c r="KL11" s="1049">
        <f t="shared" si="93"/>
        <v>2.2200000000000002</v>
      </c>
      <c r="KM11" s="1049">
        <v>2.2999999999999998</v>
      </c>
      <c r="KN11" s="1049"/>
      <c r="KO11" s="1049">
        <v>2.2999999999999998</v>
      </c>
      <c r="KP11" s="1049">
        <f t="shared" si="94"/>
        <v>2.2200000000000002</v>
      </c>
      <c r="KQ11" s="1049">
        <v>2.4</v>
      </c>
      <c r="KR11" s="1049"/>
      <c r="KS11" s="1181">
        <f t="shared" si="95"/>
        <v>2.2200000000000002</v>
      </c>
      <c r="KT11" s="47"/>
      <c r="KU11" s="47">
        <v>2.2200000000000002</v>
      </c>
      <c r="KV11" s="1049">
        <v>2.4</v>
      </c>
      <c r="KW11" s="1049">
        <f t="shared" si="96"/>
        <v>2.2200000000000002</v>
      </c>
      <c r="KX11" s="47"/>
      <c r="KY11" s="47">
        <v>2.2200000000000002</v>
      </c>
      <c r="KZ11" s="1049">
        <v>2.4</v>
      </c>
      <c r="LA11" s="1049"/>
      <c r="LB11" s="1049">
        <f t="shared" si="163"/>
        <v>2.2200000000000002</v>
      </c>
      <c r="LC11" s="1049">
        <v>2.31</v>
      </c>
      <c r="LD11" s="1049">
        <f t="shared" si="97"/>
        <v>2.2200000000000002</v>
      </c>
      <c r="LE11" s="1049">
        <v>2.31</v>
      </c>
      <c r="LF11" s="1049">
        <f t="shared" si="98"/>
        <v>2.2200000000000002</v>
      </c>
      <c r="LG11" s="1049">
        <v>2.27</v>
      </c>
      <c r="LH11" s="1049">
        <v>2.25</v>
      </c>
      <c r="LI11" s="1049">
        <v>2.27</v>
      </c>
      <c r="LJ11" s="6">
        <f t="shared" si="100"/>
        <v>8.8888888888888976E-3</v>
      </c>
      <c r="LK11" s="4">
        <v>1.8920000000000001</v>
      </c>
      <c r="LL11" s="4">
        <v>1.72</v>
      </c>
      <c r="LM11" s="47">
        <v>1.69</v>
      </c>
      <c r="LN11" s="32">
        <f t="shared" si="101"/>
        <v>1.69</v>
      </c>
      <c r="LO11" s="675">
        <v>1.65</v>
      </c>
      <c r="LP11" s="1094">
        <f t="shared" si="102"/>
        <v>1.65</v>
      </c>
      <c r="LQ11" s="10">
        <v>1.66</v>
      </c>
      <c r="LR11" s="52">
        <f t="shared" si="103"/>
        <v>1.65</v>
      </c>
      <c r="LS11" s="1181">
        <f t="shared" si="104"/>
        <v>1.65</v>
      </c>
      <c r="LT11" s="47">
        <v>1.71</v>
      </c>
      <c r="LU11" s="1181">
        <f t="shared" si="105"/>
        <v>1.65</v>
      </c>
      <c r="LV11" s="47">
        <v>1.77</v>
      </c>
      <c r="LW11" s="47">
        <v>1.79</v>
      </c>
      <c r="LX11" s="1049">
        <v>1.7</v>
      </c>
      <c r="LY11" s="1049"/>
      <c r="LZ11" s="1128">
        <f t="shared" si="106"/>
        <v>1.65</v>
      </c>
      <c r="MA11" s="47">
        <v>1.78</v>
      </c>
      <c r="MB11" s="47">
        <v>1.76</v>
      </c>
      <c r="MC11" s="1049"/>
      <c r="MD11" s="1049">
        <v>1.68</v>
      </c>
      <c r="ME11" s="47">
        <f t="shared" si="107"/>
        <v>1.65</v>
      </c>
      <c r="MF11" s="47"/>
      <c r="MG11" s="47"/>
      <c r="MH11" s="1049">
        <v>1.8</v>
      </c>
      <c r="MI11" s="1049">
        <v>1.83</v>
      </c>
      <c r="MJ11" s="47">
        <f t="shared" si="108"/>
        <v>1.65</v>
      </c>
      <c r="MK11" s="1049">
        <v>1.8</v>
      </c>
      <c r="ML11" s="1049">
        <v>1.9</v>
      </c>
      <c r="MM11" s="1049">
        <f t="shared" si="109"/>
        <v>1.65</v>
      </c>
      <c r="MN11" s="1049">
        <v>1.66</v>
      </c>
      <c r="MO11" s="1049">
        <v>1.78</v>
      </c>
      <c r="MP11" s="1049">
        <v>1.82</v>
      </c>
      <c r="MQ11" s="1049">
        <f t="shared" si="110"/>
        <v>1.65</v>
      </c>
      <c r="MR11" s="1049">
        <v>1.78</v>
      </c>
      <c r="MS11" s="1049">
        <v>1.77</v>
      </c>
      <c r="MT11" s="1049">
        <v>1.8</v>
      </c>
      <c r="MU11" s="1049">
        <v>1.85</v>
      </c>
      <c r="MV11" s="1049">
        <f t="shared" si="111"/>
        <v>1.65</v>
      </c>
      <c r="MW11" s="1049"/>
      <c r="MX11" s="1049">
        <v>1.76</v>
      </c>
      <c r="MY11" s="1049"/>
      <c r="MZ11" s="1049">
        <v>1.78</v>
      </c>
      <c r="NA11" s="1049">
        <v>1.79</v>
      </c>
      <c r="NB11" s="1049"/>
      <c r="NC11" s="1049"/>
      <c r="ND11" s="1049">
        <f t="shared" si="112"/>
        <v>1.65</v>
      </c>
      <c r="NE11" s="1049">
        <v>1.79</v>
      </c>
      <c r="NF11" s="1049">
        <v>1.79</v>
      </c>
      <c r="NG11" s="1049">
        <f t="shared" si="113"/>
        <v>1.65</v>
      </c>
      <c r="NH11" s="1049">
        <v>1.7949999999999999</v>
      </c>
      <c r="NI11" s="1049">
        <v>1.79</v>
      </c>
      <c r="NJ11" s="1049">
        <f t="shared" si="114"/>
        <v>1.65</v>
      </c>
      <c r="NK11" s="1049"/>
      <c r="NL11" s="1049">
        <v>1.78</v>
      </c>
      <c r="NM11" s="1049"/>
      <c r="NN11" s="1049">
        <v>1.77</v>
      </c>
      <c r="NO11" s="1049">
        <v>1.78</v>
      </c>
      <c r="NP11" s="1049">
        <f t="shared" si="115"/>
        <v>1.65</v>
      </c>
      <c r="NQ11" s="1049">
        <v>1.78</v>
      </c>
      <c r="NR11" s="1049"/>
      <c r="NS11" s="1049">
        <v>1.78</v>
      </c>
      <c r="NT11" s="47">
        <f t="shared" si="116"/>
        <v>1.65</v>
      </c>
      <c r="NU11" s="1049">
        <v>1.8049999999999999</v>
      </c>
      <c r="NV11" s="1049">
        <v>1.78</v>
      </c>
      <c r="NW11" s="1049">
        <v>1.78</v>
      </c>
      <c r="NX11" s="1049">
        <f t="shared" si="117"/>
        <v>1.65</v>
      </c>
      <c r="NY11" s="1049">
        <v>1.78</v>
      </c>
      <c r="NZ11" s="1128">
        <v>1.66</v>
      </c>
      <c r="OA11" s="1049"/>
      <c r="OB11" s="1049">
        <v>1.75</v>
      </c>
      <c r="OC11" s="52">
        <v>1.87</v>
      </c>
      <c r="OD11" s="1049">
        <f t="shared" si="119"/>
        <v>1.66</v>
      </c>
      <c r="OE11" s="1049"/>
      <c r="OF11" s="1049">
        <v>1.72</v>
      </c>
      <c r="OG11" s="1049">
        <v>1.87</v>
      </c>
      <c r="OH11" s="52">
        <f t="shared" si="120"/>
        <v>1.66</v>
      </c>
      <c r="OI11" s="1049"/>
      <c r="OJ11" s="1049"/>
      <c r="OK11" s="6">
        <f t="shared" si="121"/>
        <v>-1</v>
      </c>
      <c r="OL11" s="6">
        <f t="shared" si="122"/>
        <v>-1</v>
      </c>
      <c r="OM11" s="1308">
        <v>2.4900000000000002</v>
      </c>
      <c r="ON11" s="37">
        <v>2.5099999999999998</v>
      </c>
      <c r="OO11" s="1049">
        <v>2.4900000000000002</v>
      </c>
      <c r="OP11" s="1184">
        <f t="shared" si="123"/>
        <v>2.4900000000000002</v>
      </c>
      <c r="OQ11" s="37">
        <v>2.5299999999999998</v>
      </c>
      <c r="OR11" s="1049">
        <v>2.7</v>
      </c>
      <c r="OS11" s="52"/>
      <c r="OT11" s="1049">
        <f t="shared" si="124"/>
        <v>2.4900000000000002</v>
      </c>
      <c r="OU11" s="37">
        <v>2.44</v>
      </c>
      <c r="OV11" s="37">
        <f t="shared" si="125"/>
        <v>2.44</v>
      </c>
      <c r="OW11" s="37">
        <v>2.44</v>
      </c>
      <c r="OX11" s="29"/>
      <c r="OY11" s="36">
        <f t="shared" si="126"/>
        <v>2.44</v>
      </c>
      <c r="OZ11" s="37">
        <v>2.5099999999999998</v>
      </c>
      <c r="PA11" s="37"/>
      <c r="PB11" s="37">
        <f t="shared" si="127"/>
        <v>2.44</v>
      </c>
      <c r="PC11" s="1383">
        <v>2.54</v>
      </c>
      <c r="PD11" s="37">
        <v>2.61</v>
      </c>
      <c r="PE11" s="37">
        <f t="shared" si="128"/>
        <v>2.44</v>
      </c>
      <c r="PF11" s="37">
        <v>2.57</v>
      </c>
      <c r="PG11" s="37">
        <f t="shared" si="129"/>
        <v>2.44</v>
      </c>
      <c r="PH11" s="37">
        <v>2.61</v>
      </c>
      <c r="PI11" s="37">
        <f t="shared" si="130"/>
        <v>2.44</v>
      </c>
      <c r="PJ11" s="37"/>
      <c r="PK11" s="1224">
        <f t="shared" si="131"/>
        <v>-1</v>
      </c>
      <c r="PL11" s="1315">
        <v>1.26</v>
      </c>
      <c r="PM11" s="37">
        <v>1.36</v>
      </c>
      <c r="PN11" s="37"/>
      <c r="PO11" s="37">
        <f t="shared" si="132"/>
        <v>1.26</v>
      </c>
      <c r="PP11" s="37">
        <v>1.2749999999999999</v>
      </c>
      <c r="PQ11" s="37"/>
      <c r="PR11" s="37">
        <f t="shared" si="133"/>
        <v>1.26</v>
      </c>
      <c r="PS11" s="37">
        <v>1.27</v>
      </c>
      <c r="PT11" s="1184">
        <f t="shared" si="134"/>
        <v>1.26</v>
      </c>
      <c r="PU11" s="37">
        <v>1.26</v>
      </c>
      <c r="PV11" s="37">
        <v>1.24</v>
      </c>
      <c r="PW11" s="29">
        <f t="shared" si="135"/>
        <v>1.24</v>
      </c>
      <c r="PX11" s="59">
        <v>1.24</v>
      </c>
      <c r="PY11" s="36"/>
      <c r="PZ11" s="37">
        <f t="shared" si="136"/>
        <v>1.24</v>
      </c>
      <c r="QA11" s="37">
        <v>1.25</v>
      </c>
      <c r="QB11" s="37">
        <f t="shared" si="137"/>
        <v>1.24</v>
      </c>
      <c r="QC11" s="1049">
        <v>1.26</v>
      </c>
      <c r="QD11" s="37">
        <f t="shared" si="138"/>
        <v>1.24</v>
      </c>
      <c r="QE11" s="37">
        <v>1.31</v>
      </c>
      <c r="QF11" s="1049">
        <v>1.26</v>
      </c>
      <c r="QG11" s="37">
        <f t="shared" si="139"/>
        <v>1.24</v>
      </c>
      <c r="QH11" s="37"/>
      <c r="QI11" s="6">
        <f t="shared" si="140"/>
        <v>-1</v>
      </c>
      <c r="QJ11" s="52">
        <v>1.78</v>
      </c>
      <c r="QK11" s="1049">
        <v>1.79</v>
      </c>
      <c r="QL11" s="1049"/>
      <c r="QM11" s="1049">
        <f t="shared" si="141"/>
        <v>1.78</v>
      </c>
      <c r="QN11" s="37">
        <v>1.79</v>
      </c>
      <c r="QO11" s="37">
        <f t="shared" si="142"/>
        <v>1.78</v>
      </c>
      <c r="QP11" s="37">
        <v>1.8</v>
      </c>
      <c r="QQ11" s="37">
        <f t="shared" si="143"/>
        <v>1.78</v>
      </c>
      <c r="QR11" s="37"/>
      <c r="QS11" s="37">
        <v>1.81</v>
      </c>
      <c r="QT11" s="37">
        <f t="shared" si="144"/>
        <v>1.78</v>
      </c>
      <c r="QU11" s="37">
        <v>1.88</v>
      </c>
      <c r="QV11" s="29"/>
      <c r="QW11" s="36">
        <f t="shared" si="145"/>
        <v>1.78</v>
      </c>
      <c r="QX11" s="37">
        <v>1.83</v>
      </c>
      <c r="QY11" s="37">
        <f t="shared" si="146"/>
        <v>1.78</v>
      </c>
      <c r="QZ11" s="37">
        <v>1.79</v>
      </c>
      <c r="RA11" s="1049">
        <v>0.76</v>
      </c>
      <c r="RB11" s="1184">
        <v>1.78</v>
      </c>
      <c r="RC11" s="37">
        <v>1.79</v>
      </c>
      <c r="RD11" s="1049">
        <v>0.76</v>
      </c>
      <c r="RE11" s="37">
        <f t="shared" si="148"/>
        <v>0.76</v>
      </c>
      <c r="RF11" s="37"/>
      <c r="RG11" s="6">
        <f t="shared" si="149"/>
        <v>-1</v>
      </c>
      <c r="RH11" s="1049">
        <v>1.34</v>
      </c>
      <c r="RI11" s="1049">
        <v>1.35</v>
      </c>
      <c r="RJ11" s="1049">
        <f t="shared" si="150"/>
        <v>1.34</v>
      </c>
      <c r="RK11" s="1049">
        <v>1.35</v>
      </c>
      <c r="RL11" s="1128">
        <f t="shared" si="151"/>
        <v>1.34</v>
      </c>
      <c r="RM11" s="1049">
        <v>1.34</v>
      </c>
      <c r="RN11" s="1049"/>
      <c r="RO11" s="1049">
        <v>1.34</v>
      </c>
      <c r="RP11" s="37">
        <f t="shared" si="152"/>
        <v>1.34</v>
      </c>
      <c r="RQ11" s="37">
        <v>1.34</v>
      </c>
      <c r="RR11" s="37"/>
      <c r="RS11" s="37">
        <f t="shared" si="153"/>
        <v>1.34</v>
      </c>
      <c r="RT11" s="37"/>
      <c r="RU11" s="37">
        <v>1.39</v>
      </c>
      <c r="RV11" s="37">
        <f t="shared" si="154"/>
        <v>1.34</v>
      </c>
      <c r="RW11" s="36">
        <v>1.38</v>
      </c>
      <c r="RX11" s="37">
        <f t="shared" si="155"/>
        <v>1.34</v>
      </c>
      <c r="RY11" s="37">
        <v>1.3</v>
      </c>
      <c r="RZ11" s="36">
        <v>1.38</v>
      </c>
      <c r="SA11" s="1184">
        <v>1.33</v>
      </c>
      <c r="SB11" s="37">
        <v>1.37</v>
      </c>
      <c r="SC11" s="1224">
        <f t="shared" si="157"/>
        <v>3.0075187969924838E-2</v>
      </c>
      <c r="SD11" s="36">
        <v>1.06</v>
      </c>
      <c r="SE11" s="37">
        <f t="shared" si="158"/>
        <v>1.06</v>
      </c>
      <c r="SF11" s="37">
        <v>1.05</v>
      </c>
      <c r="SG11" s="36">
        <v>1.06</v>
      </c>
      <c r="SH11" s="37">
        <f t="shared" si="159"/>
        <v>1.06</v>
      </c>
      <c r="SI11" s="37"/>
      <c r="SJ11" s="1224">
        <f t="shared" si="160"/>
        <v>-1</v>
      </c>
      <c r="SK11" s="36">
        <v>1.05</v>
      </c>
      <c r="SL11" s="37">
        <f t="shared" si="2"/>
        <v>1.05</v>
      </c>
      <c r="SM11" s="37">
        <v>1.07</v>
      </c>
      <c r="SN11" s="36">
        <v>1.05</v>
      </c>
      <c r="SO11" s="37">
        <f t="shared" si="161"/>
        <v>1.05</v>
      </c>
      <c r="SP11" s="37"/>
      <c r="SQ11" s="1224">
        <f t="shared" si="162"/>
        <v>-1</v>
      </c>
      <c r="SR11" s="37">
        <v>1.01</v>
      </c>
      <c r="SS11" s="37">
        <f t="shared" si="3"/>
        <v>1.01</v>
      </c>
      <c r="ST11" s="37"/>
      <c r="SU11" s="1224">
        <f t="shared" si="4"/>
        <v>-1</v>
      </c>
      <c r="SV11" s="14"/>
      <c r="SW11" s="14"/>
    </row>
    <row r="12" spans="1:517" ht="15" thickBot="1" x14ac:dyDescent="0.4">
      <c r="A12" s="11">
        <v>10</v>
      </c>
      <c r="B12" s="103" t="s">
        <v>18</v>
      </c>
      <c r="C12" s="109" t="s">
        <v>1144</v>
      </c>
      <c r="D12" s="924" t="s">
        <v>3326</v>
      </c>
      <c r="E12" s="924" t="s">
        <v>1201</v>
      </c>
      <c r="F12" s="924" t="s">
        <v>3327</v>
      </c>
      <c r="G12" s="924" t="s">
        <v>3328</v>
      </c>
      <c r="H12" s="104">
        <v>1.23</v>
      </c>
      <c r="I12" s="11">
        <v>1.1299999999999999</v>
      </c>
      <c r="J12" s="11">
        <v>1.24</v>
      </c>
      <c r="K12" s="82">
        <f t="shared" si="5"/>
        <v>1.23</v>
      </c>
      <c r="L12" s="11"/>
      <c r="M12" s="11">
        <v>1.23</v>
      </c>
      <c r="N12" s="104">
        <v>1.25</v>
      </c>
      <c r="O12" s="11">
        <v>1.23</v>
      </c>
      <c r="P12" s="11">
        <f>MIN(M12,O12)</f>
        <v>1.23</v>
      </c>
      <c r="Q12" s="103">
        <v>1.33</v>
      </c>
      <c r="R12" s="82">
        <v>1.25</v>
      </c>
      <c r="S12" s="53">
        <f t="shared" si="0"/>
        <v>1.23</v>
      </c>
      <c r="T12" s="53">
        <v>1.27</v>
      </c>
      <c r="U12" s="53"/>
      <c r="V12" s="53"/>
      <c r="W12" s="7">
        <f t="shared" si="1"/>
        <v>3.2520325203252064E-2</v>
      </c>
      <c r="X12" s="103">
        <v>1.3</v>
      </c>
      <c r="Y12" s="104">
        <v>1.4</v>
      </c>
      <c r="Z12" s="104">
        <v>1.31</v>
      </c>
      <c r="AA12" s="104">
        <f t="shared" si="6"/>
        <v>1.3</v>
      </c>
      <c r="AB12" s="104">
        <v>1.4</v>
      </c>
      <c r="AC12" s="104">
        <v>1.3</v>
      </c>
      <c r="AD12" s="104">
        <v>1.39</v>
      </c>
      <c r="AE12" s="104">
        <v>1.4</v>
      </c>
      <c r="AF12" s="104">
        <f t="shared" si="7"/>
        <v>1.3</v>
      </c>
      <c r="AG12" s="104">
        <v>1.29</v>
      </c>
      <c r="AH12" s="913">
        <f t="shared" si="164"/>
        <v>1.29</v>
      </c>
      <c r="AI12" s="11">
        <v>1.27</v>
      </c>
      <c r="AJ12" s="1071">
        <f t="shared" si="165"/>
        <v>-1.5503875968992262E-2</v>
      </c>
      <c r="AK12" s="104">
        <v>1.37</v>
      </c>
      <c r="AL12" s="104">
        <v>1.39</v>
      </c>
      <c r="AM12" s="104">
        <v>1.33</v>
      </c>
      <c r="AN12" s="104">
        <f t="shared" si="8"/>
        <v>1.33</v>
      </c>
      <c r="AO12" s="104"/>
      <c r="AP12" s="104">
        <v>1.3</v>
      </c>
      <c r="AQ12" s="104">
        <f t="shared" si="9"/>
        <v>1.3</v>
      </c>
      <c r="AR12" s="104">
        <v>1.35</v>
      </c>
      <c r="AS12" s="104">
        <v>1.34</v>
      </c>
      <c r="AT12" s="104">
        <f t="shared" si="10"/>
        <v>1.3</v>
      </c>
      <c r="AU12" s="104">
        <v>1.31</v>
      </c>
      <c r="AV12" s="53">
        <f t="shared" si="11"/>
        <v>1.3</v>
      </c>
      <c r="AW12" s="104">
        <v>1.35</v>
      </c>
      <c r="AX12" s="11"/>
      <c r="AY12" s="49">
        <v>1.371</v>
      </c>
      <c r="AZ12" s="49"/>
      <c r="BA12" s="5">
        <f t="shared" si="12"/>
        <v>5.461538461538458E-2</v>
      </c>
      <c r="BB12" s="104">
        <v>1.37</v>
      </c>
      <c r="BC12" s="104">
        <v>1.37</v>
      </c>
      <c r="BD12" s="104">
        <v>1.36</v>
      </c>
      <c r="BE12" s="104">
        <f t="shared" si="13"/>
        <v>1.36</v>
      </c>
      <c r="BF12" s="104">
        <v>1.34</v>
      </c>
      <c r="BG12" s="104">
        <v>1.36</v>
      </c>
      <c r="BH12" s="104">
        <v>1.38</v>
      </c>
      <c r="BI12" s="104">
        <v>1.31</v>
      </c>
      <c r="BJ12" s="104">
        <f t="shared" si="14"/>
        <v>1.31</v>
      </c>
      <c r="BK12" s="104">
        <v>1.31</v>
      </c>
      <c r="BL12" s="913">
        <f t="shared" si="15"/>
        <v>1.31</v>
      </c>
      <c r="BM12" s="82">
        <v>1.29</v>
      </c>
      <c r="BN12" s="53">
        <f t="shared" si="16"/>
        <v>1.29</v>
      </c>
      <c r="BO12" s="104">
        <v>1.31</v>
      </c>
      <c r="BP12" s="53">
        <v>1.28</v>
      </c>
      <c r="BQ12" s="53">
        <f t="shared" si="17"/>
        <v>1.28</v>
      </c>
      <c r="BR12" s="53"/>
      <c r="BS12" s="7">
        <f t="shared" si="18"/>
        <v>-1</v>
      </c>
      <c r="BT12" s="103">
        <v>1.3</v>
      </c>
      <c r="BU12" s="104">
        <v>1.39</v>
      </c>
      <c r="BV12" s="104">
        <v>1.3</v>
      </c>
      <c r="BW12" s="103">
        <f t="shared" si="19"/>
        <v>1.3</v>
      </c>
      <c r="BX12" s="104">
        <v>1.37</v>
      </c>
      <c r="BY12" s="104">
        <v>1.3</v>
      </c>
      <c r="BZ12" s="104">
        <v>1.37</v>
      </c>
      <c r="CA12" s="104">
        <f t="shared" si="20"/>
        <v>1.3</v>
      </c>
      <c r="CB12" s="104">
        <v>1.395</v>
      </c>
      <c r="CC12" s="53">
        <f t="shared" si="21"/>
        <v>1.3</v>
      </c>
      <c r="CD12" s="104">
        <v>1.39</v>
      </c>
      <c r="CE12" s="11"/>
      <c r="CF12" s="11">
        <v>1.41</v>
      </c>
      <c r="CG12" s="53">
        <f t="shared" si="22"/>
        <v>1.3</v>
      </c>
      <c r="CH12" s="11">
        <v>1.76</v>
      </c>
      <c r="CI12" s="11">
        <v>1.39</v>
      </c>
      <c r="CJ12" s="11">
        <f t="shared" si="23"/>
        <v>1.3</v>
      </c>
      <c r="CK12" s="11">
        <v>1.401</v>
      </c>
      <c r="CL12" s="11">
        <f t="shared" si="24"/>
        <v>1.3</v>
      </c>
      <c r="CM12" s="453">
        <v>1.3819999999999999</v>
      </c>
      <c r="CN12" s="1042"/>
      <c r="CO12" s="1042">
        <v>1.42</v>
      </c>
      <c r="CP12" s="11">
        <f t="shared" si="25"/>
        <v>1.3</v>
      </c>
      <c r="CQ12" s="11"/>
      <c r="CR12" s="1042"/>
      <c r="CS12" s="1042">
        <v>1.41</v>
      </c>
      <c r="CT12" s="1042">
        <f t="shared" si="26"/>
        <v>1.3</v>
      </c>
      <c r="CU12" s="11"/>
      <c r="CV12" s="1042">
        <v>1.41</v>
      </c>
      <c r="CW12" s="11">
        <f t="shared" si="27"/>
        <v>1.3</v>
      </c>
      <c r="CX12" s="1042">
        <v>1.41</v>
      </c>
      <c r="CY12" s="11">
        <f t="shared" si="28"/>
        <v>1.3</v>
      </c>
      <c r="CZ12" s="49">
        <v>1.3565999999999998</v>
      </c>
      <c r="DA12" s="1042">
        <v>1.37</v>
      </c>
      <c r="DB12" s="49">
        <f t="shared" si="29"/>
        <v>1.3</v>
      </c>
      <c r="DC12" s="1042">
        <v>1.35</v>
      </c>
      <c r="DD12" s="49">
        <f t="shared" si="30"/>
        <v>1.3</v>
      </c>
      <c r="DE12" s="49">
        <v>1.41</v>
      </c>
      <c r="DF12" s="1042">
        <v>1.38</v>
      </c>
      <c r="DG12" s="1042">
        <f t="shared" si="31"/>
        <v>1.3</v>
      </c>
      <c r="DH12" s="1042"/>
      <c r="DI12" s="7">
        <f t="shared" si="32"/>
        <v>-1</v>
      </c>
      <c r="DJ12" s="103">
        <v>1.42</v>
      </c>
      <c r="DK12" s="104">
        <v>1.51</v>
      </c>
      <c r="DL12" s="104">
        <v>1.52</v>
      </c>
      <c r="DM12" s="104">
        <f t="shared" si="33"/>
        <v>1.42</v>
      </c>
      <c r="DN12" s="104">
        <v>1.34</v>
      </c>
      <c r="DO12" s="103">
        <v>1.39</v>
      </c>
      <c r="DP12" s="104">
        <f t="shared" si="34"/>
        <v>1.39</v>
      </c>
      <c r="DQ12" s="104">
        <v>1.39</v>
      </c>
      <c r="DR12" s="104">
        <f t="shared" si="35"/>
        <v>1.39</v>
      </c>
      <c r="DS12" s="104">
        <v>1.29</v>
      </c>
      <c r="DT12" s="103">
        <v>1.49</v>
      </c>
      <c r="DU12" s="53">
        <f t="shared" si="36"/>
        <v>1.39</v>
      </c>
      <c r="DV12" s="53">
        <v>1.5</v>
      </c>
      <c r="DW12" s="53">
        <f t="shared" si="37"/>
        <v>1.39</v>
      </c>
      <c r="DX12" s="53">
        <v>1.49</v>
      </c>
      <c r="DY12" s="53">
        <f t="shared" si="38"/>
        <v>1.39</v>
      </c>
      <c r="DZ12" s="53">
        <v>1.41</v>
      </c>
      <c r="EA12" s="49">
        <v>1.41</v>
      </c>
      <c r="EB12" s="53">
        <f t="shared" si="39"/>
        <v>1.39</v>
      </c>
      <c r="EC12" s="53"/>
      <c r="ED12" s="50">
        <v>1.39</v>
      </c>
      <c r="EE12" s="50"/>
      <c r="EF12" s="50">
        <f t="shared" si="40"/>
        <v>1.39</v>
      </c>
      <c r="EG12" s="50">
        <v>1.39</v>
      </c>
      <c r="EH12" s="50"/>
      <c r="EI12" s="50">
        <f t="shared" si="41"/>
        <v>1.39</v>
      </c>
      <c r="EJ12" s="53">
        <v>1.41</v>
      </c>
      <c r="EK12" s="50">
        <v>1.44</v>
      </c>
      <c r="EL12" s="53">
        <f t="shared" si="42"/>
        <v>1.39</v>
      </c>
      <c r="EM12" s="53">
        <v>1.43</v>
      </c>
      <c r="EN12" s="49">
        <f t="shared" si="43"/>
        <v>1.39</v>
      </c>
      <c r="EO12" s="49">
        <v>1.41</v>
      </c>
      <c r="EP12" s="49">
        <v>1.49</v>
      </c>
      <c r="EQ12" s="49">
        <f t="shared" si="44"/>
        <v>1.39</v>
      </c>
      <c r="ER12" s="49">
        <v>1.51</v>
      </c>
      <c r="ES12" s="49">
        <f t="shared" si="45"/>
        <v>1.39</v>
      </c>
      <c r="ET12" s="49"/>
      <c r="EU12" s="7">
        <f t="shared" si="46"/>
        <v>-1</v>
      </c>
      <c r="EV12" s="104">
        <v>1.37</v>
      </c>
      <c r="EW12" s="104">
        <v>1.47</v>
      </c>
      <c r="EX12" s="104">
        <v>1.44</v>
      </c>
      <c r="EY12" s="104">
        <f t="shared" si="47"/>
        <v>1.37</v>
      </c>
      <c r="EZ12" s="104"/>
      <c r="FA12" s="104">
        <v>1.37</v>
      </c>
      <c r="FB12" s="104">
        <f t="shared" si="48"/>
        <v>1.37</v>
      </c>
      <c r="FC12" s="104"/>
      <c r="FD12" s="104">
        <v>1.32</v>
      </c>
      <c r="FE12" s="104">
        <f t="shared" si="49"/>
        <v>1.32</v>
      </c>
      <c r="FF12" s="104">
        <v>1.29</v>
      </c>
      <c r="FG12" s="104">
        <v>1.06</v>
      </c>
      <c r="FH12" s="53">
        <f t="shared" si="50"/>
        <v>1.06</v>
      </c>
      <c r="FI12" s="104">
        <v>1.1499999999999999</v>
      </c>
      <c r="FJ12" s="53">
        <v>1.1399999999999999</v>
      </c>
      <c r="FK12" s="53">
        <f t="shared" si="51"/>
        <v>1.06</v>
      </c>
      <c r="FL12" s="53">
        <v>1.1399999999999999</v>
      </c>
      <c r="FM12" s="53">
        <f t="shared" si="52"/>
        <v>1.06</v>
      </c>
      <c r="FN12" s="53">
        <v>1.1299999999999999</v>
      </c>
      <c r="FO12" s="50">
        <v>1.0900000000000001</v>
      </c>
      <c r="FP12" s="53">
        <f t="shared" si="53"/>
        <v>1.06</v>
      </c>
      <c r="FQ12" s="53">
        <v>1.0900000000000001</v>
      </c>
      <c r="FR12" s="50">
        <v>1.1000000000000001</v>
      </c>
      <c r="FS12" s="53">
        <f t="shared" si="54"/>
        <v>1.06</v>
      </c>
      <c r="FT12" s="53"/>
      <c r="FU12" s="53">
        <v>1.0851999999999999</v>
      </c>
      <c r="FV12" s="50"/>
      <c r="FW12" s="50">
        <v>1.0900000000000001</v>
      </c>
      <c r="FX12" s="53">
        <f t="shared" si="55"/>
        <v>1.06</v>
      </c>
      <c r="FY12" s="53">
        <v>1.1000000000000001</v>
      </c>
      <c r="FZ12" s="77">
        <v>1.08</v>
      </c>
      <c r="GA12" s="50"/>
      <c r="GB12" s="50">
        <f t="shared" si="56"/>
        <v>1.06</v>
      </c>
      <c r="GC12" s="53">
        <v>1.07</v>
      </c>
      <c r="GD12" s="50">
        <v>1.07</v>
      </c>
      <c r="GE12" s="49">
        <f t="shared" si="57"/>
        <v>1.06</v>
      </c>
      <c r="GF12" s="49">
        <v>1.1100000000000001</v>
      </c>
      <c r="GG12" s="49">
        <f t="shared" si="58"/>
        <v>1.06</v>
      </c>
      <c r="GH12" s="49">
        <v>1.143</v>
      </c>
      <c r="GI12" s="49">
        <v>1.07</v>
      </c>
      <c r="GJ12" s="109">
        <f t="shared" si="59"/>
        <v>1.06</v>
      </c>
      <c r="GK12" s="53"/>
      <c r="GL12" s="1042">
        <v>1.0900000000000001</v>
      </c>
      <c r="GM12" s="49">
        <f t="shared" si="60"/>
        <v>1.06</v>
      </c>
      <c r="GN12" s="49">
        <v>1.0900000000000001</v>
      </c>
      <c r="GO12" s="49">
        <f t="shared" si="61"/>
        <v>1.06</v>
      </c>
      <c r="GP12" s="49">
        <v>1.1499999999999999</v>
      </c>
      <c r="GQ12" s="49"/>
      <c r="GR12" s="49">
        <f t="shared" si="62"/>
        <v>1.06</v>
      </c>
      <c r="GS12" s="49"/>
      <c r="GT12" s="7">
        <f t="shared" si="63"/>
        <v>-1</v>
      </c>
      <c r="GU12" s="104">
        <v>1.51</v>
      </c>
      <c r="GV12" s="104">
        <v>1.45</v>
      </c>
      <c r="GW12" s="104">
        <v>1.48</v>
      </c>
      <c r="GX12" s="104">
        <f t="shared" si="64"/>
        <v>1.48</v>
      </c>
      <c r="GY12" s="104"/>
      <c r="GZ12" s="104">
        <v>1.49</v>
      </c>
      <c r="HA12" s="104">
        <f t="shared" si="65"/>
        <v>1.48</v>
      </c>
      <c r="HB12" s="104">
        <v>1.42</v>
      </c>
      <c r="HC12" s="104">
        <v>1.48</v>
      </c>
      <c r="HD12" s="104">
        <v>1.48</v>
      </c>
      <c r="HE12" s="104">
        <f t="shared" si="66"/>
        <v>1.48</v>
      </c>
      <c r="HF12" s="104">
        <v>1.49</v>
      </c>
      <c r="HG12" s="53">
        <f t="shared" si="67"/>
        <v>1.48</v>
      </c>
      <c r="HH12" s="104">
        <v>1.38</v>
      </c>
      <c r="HI12" s="11"/>
      <c r="HJ12" s="53">
        <f t="shared" si="68"/>
        <v>1.48</v>
      </c>
      <c r="HK12" s="53">
        <v>1.48</v>
      </c>
      <c r="HL12" s="53">
        <f t="shared" si="69"/>
        <v>1.48</v>
      </c>
      <c r="HM12" s="53">
        <v>1.51</v>
      </c>
      <c r="HN12" s="53">
        <f t="shared" si="70"/>
        <v>1.48</v>
      </c>
      <c r="HO12" s="53">
        <v>1.48</v>
      </c>
      <c r="HP12" s="53">
        <v>1.46</v>
      </c>
      <c r="HQ12" s="53">
        <v>1.4831999999999999</v>
      </c>
      <c r="HR12" s="1042">
        <v>1.5</v>
      </c>
      <c r="HS12" s="1042"/>
      <c r="HT12" s="53">
        <f t="shared" si="71"/>
        <v>1.48</v>
      </c>
      <c r="HU12" s="49"/>
      <c r="HV12" s="913">
        <v>1.44</v>
      </c>
      <c r="HW12" s="53"/>
      <c r="HX12" s="1042">
        <v>1.51</v>
      </c>
      <c r="HY12" s="53">
        <f t="shared" si="72"/>
        <v>1.48</v>
      </c>
      <c r="HZ12" s="1042"/>
      <c r="IA12" s="1042">
        <v>1.49</v>
      </c>
      <c r="IB12" s="53">
        <f t="shared" si="73"/>
        <v>1.48</v>
      </c>
      <c r="IC12" s="53">
        <v>1.49</v>
      </c>
      <c r="ID12" s="53">
        <f t="shared" si="74"/>
        <v>1.48</v>
      </c>
      <c r="IE12" s="53">
        <v>1.49</v>
      </c>
      <c r="IF12" s="1042">
        <v>1.49</v>
      </c>
      <c r="IG12" s="1042">
        <f t="shared" si="75"/>
        <v>1.48</v>
      </c>
      <c r="IH12" s="1042">
        <v>1.5</v>
      </c>
      <c r="II12" s="1042">
        <v>1.49</v>
      </c>
      <c r="IJ12" s="1042">
        <f t="shared" si="76"/>
        <v>1.48</v>
      </c>
      <c r="IK12" s="1042">
        <v>1.48</v>
      </c>
      <c r="IL12" s="1042"/>
      <c r="IM12" s="1042">
        <f t="shared" si="77"/>
        <v>1.48</v>
      </c>
      <c r="IN12" s="1042">
        <v>1.49</v>
      </c>
      <c r="IO12" s="1042">
        <v>1.5</v>
      </c>
      <c r="IP12" s="1042"/>
      <c r="IQ12" s="1042">
        <f t="shared" si="78"/>
        <v>1.48</v>
      </c>
      <c r="IR12" s="49"/>
      <c r="IS12" s="49">
        <v>1.48</v>
      </c>
      <c r="IT12" s="1042">
        <v>1.54</v>
      </c>
      <c r="IU12" s="1042">
        <f t="shared" si="79"/>
        <v>1.48</v>
      </c>
      <c r="IV12" s="49"/>
      <c r="IW12" s="49">
        <v>1.48</v>
      </c>
      <c r="IX12" s="1042">
        <v>1.54</v>
      </c>
      <c r="IY12" s="1042">
        <f t="shared" si="80"/>
        <v>1.48</v>
      </c>
      <c r="IZ12" s="1042">
        <v>1.55</v>
      </c>
      <c r="JA12" s="53">
        <v>1.54</v>
      </c>
      <c r="JB12" s="53">
        <f t="shared" si="81"/>
        <v>1.48</v>
      </c>
      <c r="JC12" s="1042">
        <v>1.5</v>
      </c>
      <c r="JD12" s="53">
        <v>1.54</v>
      </c>
      <c r="JE12" s="53">
        <f t="shared" si="82"/>
        <v>1.48</v>
      </c>
      <c r="JF12" s="1042">
        <v>1.56</v>
      </c>
      <c r="JG12" s="53">
        <f t="shared" si="83"/>
        <v>1.48</v>
      </c>
      <c r="JH12" s="1042">
        <v>1.57</v>
      </c>
      <c r="JI12" s="7">
        <f t="shared" si="84"/>
        <v>6.0810810810810863E-2</v>
      </c>
      <c r="JJ12" s="103">
        <v>1.1000000000000001</v>
      </c>
      <c r="JK12" s="103">
        <v>1.08</v>
      </c>
      <c r="JL12" s="53">
        <f t="shared" si="85"/>
        <v>1.08</v>
      </c>
      <c r="JM12" s="53">
        <v>1.1200000000000001</v>
      </c>
      <c r="JN12" s="53">
        <f t="shared" si="86"/>
        <v>1.08</v>
      </c>
      <c r="JO12" s="53">
        <v>1.08</v>
      </c>
      <c r="JP12" s="53">
        <v>1.0900000000000001</v>
      </c>
      <c r="JQ12" s="53">
        <f t="shared" si="87"/>
        <v>1.08</v>
      </c>
      <c r="JR12" s="53">
        <v>1.0900000000000001</v>
      </c>
      <c r="JS12" s="53">
        <v>1.1100000000000001</v>
      </c>
      <c r="JT12" s="53">
        <f t="shared" si="88"/>
        <v>1.08</v>
      </c>
      <c r="JU12" s="53">
        <v>1.1599999999999999</v>
      </c>
      <c r="JV12" s="53">
        <v>1.17</v>
      </c>
      <c r="JW12" s="1042"/>
      <c r="JX12" s="1042">
        <v>1.1100000000000001</v>
      </c>
      <c r="JY12" s="913">
        <f t="shared" si="89"/>
        <v>1.08</v>
      </c>
      <c r="JZ12" s="53">
        <v>1.17</v>
      </c>
      <c r="KA12" s="1042">
        <v>1.17</v>
      </c>
      <c r="KB12" s="53">
        <f t="shared" si="90"/>
        <v>1.08</v>
      </c>
      <c r="KC12" s="1042">
        <v>1.17</v>
      </c>
      <c r="KD12" s="1042"/>
      <c r="KE12" s="1042">
        <v>1.17</v>
      </c>
      <c r="KF12" s="1042">
        <f t="shared" si="91"/>
        <v>1.08</v>
      </c>
      <c r="KG12" s="1042">
        <v>1.0900000000000001</v>
      </c>
      <c r="KH12" s="1042">
        <v>1.1499999999999999</v>
      </c>
      <c r="KI12" s="1042">
        <f t="shared" si="92"/>
        <v>1.08</v>
      </c>
      <c r="KJ12" s="1042">
        <v>1.1499999999999999</v>
      </c>
      <c r="KK12" s="1042">
        <v>1.18</v>
      </c>
      <c r="KL12" s="1042">
        <f t="shared" si="93"/>
        <v>1.08</v>
      </c>
      <c r="KM12" s="1042">
        <v>1.1299999999999999</v>
      </c>
      <c r="KN12" s="1042"/>
      <c r="KO12" s="1042">
        <v>1.17</v>
      </c>
      <c r="KP12" s="1042">
        <f t="shared" si="94"/>
        <v>1.08</v>
      </c>
      <c r="KQ12" s="1042">
        <v>1.1100000000000001</v>
      </c>
      <c r="KR12" s="1042"/>
      <c r="KS12" s="49">
        <f t="shared" si="95"/>
        <v>1.08</v>
      </c>
      <c r="KT12" s="49"/>
      <c r="KU12" s="49">
        <v>1.1599999999999999</v>
      </c>
      <c r="KV12" s="1042">
        <v>1.1499999999999999</v>
      </c>
      <c r="KW12" s="1042">
        <f t="shared" si="96"/>
        <v>1.08</v>
      </c>
      <c r="KX12" s="49"/>
      <c r="KY12" s="49">
        <v>1.1599999999999999</v>
      </c>
      <c r="KZ12" s="1042">
        <v>1.1499999999999999</v>
      </c>
      <c r="LA12" s="1042"/>
      <c r="LB12" s="1042">
        <f t="shared" si="163"/>
        <v>1.08</v>
      </c>
      <c r="LC12" s="1042">
        <v>1.58</v>
      </c>
      <c r="LD12" s="1042">
        <f t="shared" si="97"/>
        <v>1.08</v>
      </c>
      <c r="LE12" s="1042">
        <v>1.58</v>
      </c>
      <c r="LF12" s="1042">
        <f t="shared" si="98"/>
        <v>1.08</v>
      </c>
      <c r="LG12" s="1042">
        <v>1.1599999999999999</v>
      </c>
      <c r="LH12" s="1042">
        <f t="shared" si="99"/>
        <v>1.08</v>
      </c>
      <c r="LI12" s="1042">
        <v>1.1599999999999999</v>
      </c>
      <c r="LJ12" s="7">
        <f t="shared" si="100"/>
        <v>7.4074074074073931E-2</v>
      </c>
      <c r="LK12" s="104">
        <v>1.639</v>
      </c>
      <c r="LL12" s="104">
        <v>1.49</v>
      </c>
      <c r="LM12" s="49">
        <v>1.4</v>
      </c>
      <c r="LN12" s="913">
        <f t="shared" si="101"/>
        <v>1.4</v>
      </c>
      <c r="LO12" s="676">
        <v>1.4</v>
      </c>
      <c r="LP12" s="913">
        <f t="shared" si="102"/>
        <v>1.4</v>
      </c>
      <c r="LQ12" s="11">
        <v>1.38</v>
      </c>
      <c r="LR12" s="53">
        <f t="shared" si="103"/>
        <v>1.38</v>
      </c>
      <c r="LS12" s="49">
        <f t="shared" si="104"/>
        <v>1.38</v>
      </c>
      <c r="LT12" s="49">
        <v>1.38</v>
      </c>
      <c r="LU12" s="49">
        <f t="shared" si="105"/>
        <v>1.38</v>
      </c>
      <c r="LV12" s="49">
        <v>1.41</v>
      </c>
      <c r="LW12" s="49">
        <v>1.39</v>
      </c>
      <c r="LX12" s="1042">
        <v>1.32</v>
      </c>
      <c r="LY12" s="1042"/>
      <c r="LZ12" s="1042">
        <f t="shared" si="106"/>
        <v>1.32</v>
      </c>
      <c r="MA12" s="49">
        <v>1.36</v>
      </c>
      <c r="MB12" s="49">
        <v>1.34</v>
      </c>
      <c r="MC12" s="1042"/>
      <c r="MD12" s="1042">
        <v>1.31</v>
      </c>
      <c r="ME12" s="49">
        <f t="shared" si="107"/>
        <v>1.31</v>
      </c>
      <c r="MF12" s="49"/>
      <c r="MG12" s="49"/>
      <c r="MH12" s="1042">
        <v>1.35</v>
      </c>
      <c r="MI12" s="1042">
        <v>1.37</v>
      </c>
      <c r="MJ12" s="49">
        <f t="shared" si="108"/>
        <v>1.31</v>
      </c>
      <c r="MK12" s="1042">
        <v>1.32</v>
      </c>
      <c r="ML12" s="1042">
        <v>1.33</v>
      </c>
      <c r="MM12" s="1042">
        <f t="shared" si="109"/>
        <v>1.31</v>
      </c>
      <c r="MN12" s="1042">
        <v>1.35</v>
      </c>
      <c r="MO12" s="1042">
        <v>1.33</v>
      </c>
      <c r="MP12" s="1042">
        <v>1.32</v>
      </c>
      <c r="MQ12" s="1042">
        <f t="shared" si="110"/>
        <v>1.31</v>
      </c>
      <c r="MR12" s="1042">
        <v>1.31</v>
      </c>
      <c r="MS12" s="1042">
        <v>1.33</v>
      </c>
      <c r="MT12" s="1042">
        <v>1.36</v>
      </c>
      <c r="MU12" s="1042">
        <v>1.4100000000000001</v>
      </c>
      <c r="MV12" s="1042">
        <f t="shared" si="111"/>
        <v>1.31</v>
      </c>
      <c r="MW12" s="1042"/>
      <c r="MX12" s="1042">
        <v>1.37</v>
      </c>
      <c r="MY12" s="1042"/>
      <c r="MZ12" s="1042">
        <v>1.32</v>
      </c>
      <c r="NA12" s="1042">
        <v>1.33</v>
      </c>
      <c r="NB12" s="1042"/>
      <c r="NC12" s="1042"/>
      <c r="ND12" s="1042">
        <f t="shared" si="112"/>
        <v>1.31</v>
      </c>
      <c r="NE12" s="1042">
        <v>1.34</v>
      </c>
      <c r="NF12" s="1042">
        <v>1.31</v>
      </c>
      <c r="NG12" s="1042">
        <f t="shared" si="113"/>
        <v>1.31</v>
      </c>
      <c r="NH12" s="1042">
        <v>1.355</v>
      </c>
      <c r="NI12" s="1042">
        <v>1.35</v>
      </c>
      <c r="NJ12" s="1042">
        <f t="shared" si="114"/>
        <v>1.31</v>
      </c>
      <c r="NK12" s="1042"/>
      <c r="NL12" s="1042">
        <v>1.36</v>
      </c>
      <c r="NM12" s="1042"/>
      <c r="NN12" s="1042">
        <v>1.34</v>
      </c>
      <c r="NO12" s="1042">
        <v>1.36</v>
      </c>
      <c r="NP12" s="1042">
        <f t="shared" si="115"/>
        <v>1.31</v>
      </c>
      <c r="NQ12" s="1042">
        <v>1.36</v>
      </c>
      <c r="NR12" s="1042"/>
      <c r="NS12" s="1042">
        <v>1.36</v>
      </c>
      <c r="NT12" s="49">
        <f t="shared" si="116"/>
        <v>1.31</v>
      </c>
      <c r="NU12" s="1042">
        <v>1.395</v>
      </c>
      <c r="NV12" s="1042">
        <v>1.37</v>
      </c>
      <c r="NW12" s="1042">
        <v>1.34</v>
      </c>
      <c r="NX12" s="1042">
        <f t="shared" si="117"/>
        <v>1.31</v>
      </c>
      <c r="NY12" s="1042">
        <v>1.34</v>
      </c>
      <c r="NZ12" s="1042">
        <f t="shared" si="118"/>
        <v>1.31</v>
      </c>
      <c r="OA12" s="1042"/>
      <c r="OB12" s="1042">
        <v>1.37</v>
      </c>
      <c r="OC12" s="53">
        <v>1.35</v>
      </c>
      <c r="OD12" s="1042">
        <f t="shared" si="119"/>
        <v>1.31</v>
      </c>
      <c r="OE12" s="1042"/>
      <c r="OF12" s="1042">
        <v>1.34</v>
      </c>
      <c r="OG12" s="1042">
        <v>1.35</v>
      </c>
      <c r="OH12" s="53">
        <f t="shared" si="120"/>
        <v>1.31</v>
      </c>
      <c r="OI12" s="1042"/>
      <c r="OJ12" s="1042"/>
      <c r="OK12" s="7">
        <f t="shared" si="121"/>
        <v>-1</v>
      </c>
      <c r="OL12" s="7">
        <f t="shared" si="122"/>
        <v>-1</v>
      </c>
      <c r="OM12" s="1304">
        <v>1.19</v>
      </c>
      <c r="ON12" s="38">
        <v>1.21</v>
      </c>
      <c r="OO12" s="1042">
        <v>1.19</v>
      </c>
      <c r="OP12" s="38">
        <f t="shared" si="123"/>
        <v>1.19</v>
      </c>
      <c r="OQ12" s="38">
        <v>1.21</v>
      </c>
      <c r="OR12" s="1042">
        <v>1.2</v>
      </c>
      <c r="OS12" s="53"/>
      <c r="OT12" s="1042">
        <f t="shared" si="124"/>
        <v>1.19</v>
      </c>
      <c r="OU12" s="38">
        <v>1.2</v>
      </c>
      <c r="OV12" s="38">
        <f t="shared" si="125"/>
        <v>1.19</v>
      </c>
      <c r="OW12" s="38">
        <v>1.2</v>
      </c>
      <c r="OX12" s="64"/>
      <c r="OY12" s="55">
        <f t="shared" si="126"/>
        <v>1.19</v>
      </c>
      <c r="OZ12" s="38">
        <v>1.38</v>
      </c>
      <c r="PA12" s="38"/>
      <c r="PB12" s="38">
        <f t="shared" si="127"/>
        <v>1.19</v>
      </c>
      <c r="PC12" s="1384">
        <v>1.21</v>
      </c>
      <c r="PD12" s="38">
        <v>1.29</v>
      </c>
      <c r="PE12" s="38">
        <f t="shared" si="128"/>
        <v>1.19</v>
      </c>
      <c r="PF12" s="38">
        <v>1.27</v>
      </c>
      <c r="PG12" s="38">
        <f t="shared" si="129"/>
        <v>1.19</v>
      </c>
      <c r="PH12" s="38">
        <v>1.29</v>
      </c>
      <c r="PI12" s="38">
        <f t="shared" si="130"/>
        <v>1.19</v>
      </c>
      <c r="PJ12" s="38"/>
      <c r="PK12" s="1223">
        <f t="shared" si="131"/>
        <v>-1</v>
      </c>
      <c r="PL12" s="1312">
        <v>1</v>
      </c>
      <c r="PM12" s="38">
        <v>1.04</v>
      </c>
      <c r="PN12" s="38"/>
      <c r="PO12" s="38">
        <f t="shared" si="132"/>
        <v>1</v>
      </c>
      <c r="PP12" s="38">
        <v>1.02</v>
      </c>
      <c r="PQ12" s="38"/>
      <c r="PR12" s="38">
        <f t="shared" si="133"/>
        <v>1</v>
      </c>
      <c r="PS12" s="38">
        <v>0.98</v>
      </c>
      <c r="PT12" s="38">
        <f t="shared" si="134"/>
        <v>0.98</v>
      </c>
      <c r="PU12" s="38">
        <v>0.98</v>
      </c>
      <c r="PV12" s="38">
        <v>0.99</v>
      </c>
      <c r="PW12" s="64">
        <f t="shared" si="135"/>
        <v>0.98</v>
      </c>
      <c r="PX12" s="1148">
        <v>0.99</v>
      </c>
      <c r="PY12" s="55"/>
      <c r="PZ12" s="38">
        <f t="shared" si="136"/>
        <v>0.98</v>
      </c>
      <c r="QA12" s="38">
        <v>1.01</v>
      </c>
      <c r="QB12" s="38">
        <f t="shared" si="137"/>
        <v>0.98</v>
      </c>
      <c r="QC12" s="1042">
        <v>1.03</v>
      </c>
      <c r="QD12" s="38">
        <f t="shared" si="138"/>
        <v>0.98</v>
      </c>
      <c r="QE12" s="38">
        <v>0.93</v>
      </c>
      <c r="QF12" s="1042">
        <v>1.03</v>
      </c>
      <c r="QG12" s="38">
        <f t="shared" si="139"/>
        <v>0.98</v>
      </c>
      <c r="QH12" s="38"/>
      <c r="QI12" s="7">
        <f t="shared" si="140"/>
        <v>-1</v>
      </c>
      <c r="QJ12" s="49">
        <v>1.32</v>
      </c>
      <c r="QK12" s="50">
        <v>1.35</v>
      </c>
      <c r="QL12" s="50"/>
      <c r="QM12" s="50">
        <f t="shared" si="141"/>
        <v>1.32</v>
      </c>
      <c r="QN12" s="38">
        <v>1.31</v>
      </c>
      <c r="QO12" s="38">
        <f t="shared" si="142"/>
        <v>1.31</v>
      </c>
      <c r="QP12" s="38">
        <v>1.31</v>
      </c>
      <c r="QQ12" s="38">
        <f t="shared" si="143"/>
        <v>1.31</v>
      </c>
      <c r="QR12" s="38"/>
      <c r="QS12" s="38">
        <v>1.31</v>
      </c>
      <c r="QT12" s="38">
        <f t="shared" si="144"/>
        <v>1.31</v>
      </c>
      <c r="QU12" s="38">
        <v>1.51</v>
      </c>
      <c r="QV12" s="64"/>
      <c r="QW12" s="55">
        <f t="shared" si="145"/>
        <v>1.31</v>
      </c>
      <c r="QX12" s="38">
        <v>1.36</v>
      </c>
      <c r="QY12" s="38">
        <f t="shared" si="146"/>
        <v>1.31</v>
      </c>
      <c r="QZ12" s="38">
        <v>1.35</v>
      </c>
      <c r="RA12" s="1042">
        <v>1.36</v>
      </c>
      <c r="RB12" s="38">
        <f t="shared" si="147"/>
        <v>1.31</v>
      </c>
      <c r="RC12" s="38">
        <v>1.35</v>
      </c>
      <c r="RD12" s="1042">
        <v>1.36</v>
      </c>
      <c r="RE12" s="38">
        <f t="shared" si="148"/>
        <v>1.31</v>
      </c>
      <c r="RF12" s="38"/>
      <c r="RG12" s="7">
        <f t="shared" si="149"/>
        <v>-1</v>
      </c>
      <c r="RH12" s="53">
        <v>1.22</v>
      </c>
      <c r="RI12" s="53">
        <v>1.23</v>
      </c>
      <c r="RJ12" s="53">
        <f t="shared" si="150"/>
        <v>1.22</v>
      </c>
      <c r="RK12" s="53">
        <v>1.21</v>
      </c>
      <c r="RL12" s="53">
        <f t="shared" si="151"/>
        <v>1.21</v>
      </c>
      <c r="RM12" s="53">
        <v>1.29</v>
      </c>
      <c r="RN12" s="53"/>
      <c r="RO12" s="53">
        <v>1.21</v>
      </c>
      <c r="RP12" s="38">
        <f t="shared" si="152"/>
        <v>1.21</v>
      </c>
      <c r="RQ12" s="38">
        <v>1.21</v>
      </c>
      <c r="RR12" s="38"/>
      <c r="RS12" s="38">
        <f t="shared" si="153"/>
        <v>1.21</v>
      </c>
      <c r="RT12" s="38"/>
      <c r="RU12" s="38">
        <v>1.31</v>
      </c>
      <c r="RV12" s="38">
        <f t="shared" si="154"/>
        <v>1.21</v>
      </c>
      <c r="RW12" s="55">
        <v>1.25</v>
      </c>
      <c r="RX12" s="38">
        <f t="shared" si="155"/>
        <v>1.21</v>
      </c>
      <c r="RY12" s="38">
        <v>1.19</v>
      </c>
      <c r="RZ12" s="55">
        <v>1.25</v>
      </c>
      <c r="SA12" s="38">
        <f t="shared" si="156"/>
        <v>1.21</v>
      </c>
      <c r="SB12" s="38">
        <v>1.19</v>
      </c>
      <c r="SC12" s="1223">
        <f t="shared" si="157"/>
        <v>-1.6528925619834725E-2</v>
      </c>
      <c r="SD12" s="55">
        <v>0.99</v>
      </c>
      <c r="SE12" s="38">
        <f t="shared" si="158"/>
        <v>0.99</v>
      </c>
      <c r="SF12" s="38">
        <v>1</v>
      </c>
      <c r="SG12" s="55">
        <v>0.99</v>
      </c>
      <c r="SH12" s="38">
        <f t="shared" si="159"/>
        <v>0.99</v>
      </c>
      <c r="SI12" s="38"/>
      <c r="SJ12" s="1223">
        <f t="shared" si="160"/>
        <v>-1</v>
      </c>
      <c r="SK12" s="55">
        <v>1.07</v>
      </c>
      <c r="SL12" s="38">
        <f t="shared" si="2"/>
        <v>1.07</v>
      </c>
      <c r="SM12" s="38">
        <v>1.0900000000000001</v>
      </c>
      <c r="SN12" s="55">
        <v>1.07</v>
      </c>
      <c r="SO12" s="38">
        <f t="shared" si="161"/>
        <v>1.07</v>
      </c>
      <c r="SP12" s="38"/>
      <c r="SQ12" s="1223">
        <f t="shared" si="162"/>
        <v>-1</v>
      </c>
      <c r="SR12" s="38">
        <v>1.04</v>
      </c>
      <c r="SS12" s="38">
        <f t="shared" si="3"/>
        <v>1.04</v>
      </c>
      <c r="ST12" s="38"/>
      <c r="SU12" s="1223">
        <f t="shared" si="4"/>
        <v>-1</v>
      </c>
      <c r="SV12" s="15"/>
      <c r="SW12" s="15"/>
    </row>
    <row r="13" spans="1:517" ht="15" thickBot="1" x14ac:dyDescent="0.4">
      <c r="A13" s="10">
        <v>11</v>
      </c>
      <c r="B13" s="102" t="s">
        <v>19</v>
      </c>
      <c r="C13" s="51" t="s">
        <v>1254</v>
      </c>
      <c r="D13" s="922" t="s">
        <v>3329</v>
      </c>
      <c r="E13" s="922" t="s">
        <v>3330</v>
      </c>
      <c r="F13" s="922" t="s">
        <v>3330</v>
      </c>
      <c r="G13" s="1244" t="s">
        <v>3331</v>
      </c>
      <c r="H13" s="81" t="s">
        <v>1502</v>
      </c>
      <c r="I13" s="9" t="s">
        <v>1502</v>
      </c>
      <c r="J13" s="81" t="s">
        <v>1502</v>
      </c>
      <c r="K13" s="81" t="s">
        <v>1502</v>
      </c>
      <c r="L13" s="9"/>
      <c r="M13" s="9" t="s">
        <v>1502</v>
      </c>
      <c r="N13" s="81" t="s">
        <v>1502</v>
      </c>
      <c r="O13" s="81" t="s">
        <v>1502</v>
      </c>
      <c r="P13" s="9" t="s">
        <v>1502</v>
      </c>
      <c r="Q13" s="76" t="s">
        <v>1502</v>
      </c>
      <c r="R13" s="81" t="s">
        <v>1502</v>
      </c>
      <c r="S13" s="81" t="s">
        <v>1502</v>
      </c>
      <c r="T13" s="81" t="s">
        <v>1502</v>
      </c>
      <c r="U13" s="81"/>
      <c r="V13" s="81"/>
      <c r="W13" s="5"/>
      <c r="X13" s="63" t="s">
        <v>1502</v>
      </c>
      <c r="Y13" s="63" t="s">
        <v>1502</v>
      </c>
      <c r="Z13" s="63" t="s">
        <v>1502</v>
      </c>
      <c r="AA13" s="63" t="s">
        <v>1502</v>
      </c>
      <c r="AB13" s="63" t="s">
        <v>1502</v>
      </c>
      <c r="AC13" s="63" t="s">
        <v>1502</v>
      </c>
      <c r="AD13" s="63" t="s">
        <v>1502</v>
      </c>
      <c r="AE13" s="63" t="s">
        <v>1502</v>
      </c>
      <c r="AF13" s="63" t="s">
        <v>1502</v>
      </c>
      <c r="AG13" s="63" t="s">
        <v>1502</v>
      </c>
      <c r="AH13" s="81" t="s">
        <v>1502</v>
      </c>
      <c r="AI13" s="9" t="s">
        <v>1502</v>
      </c>
      <c r="AJ13" s="887"/>
      <c r="AK13" s="63">
        <v>7.06</v>
      </c>
      <c r="AL13" s="63">
        <v>7.4</v>
      </c>
      <c r="AM13" s="63">
        <v>7.45</v>
      </c>
      <c r="AN13" s="63">
        <f t="shared" si="8"/>
        <v>7.06</v>
      </c>
      <c r="AO13" s="63"/>
      <c r="AP13" s="63">
        <v>7.49</v>
      </c>
      <c r="AQ13" s="63">
        <f t="shared" si="9"/>
        <v>7.06</v>
      </c>
      <c r="AR13" s="63">
        <v>7.1</v>
      </c>
      <c r="AS13" s="63">
        <v>7.08</v>
      </c>
      <c r="AT13" s="63">
        <f t="shared" si="10"/>
        <v>7.06</v>
      </c>
      <c r="AU13" s="63">
        <v>7.07</v>
      </c>
      <c r="AV13" s="54">
        <f t="shared" si="11"/>
        <v>7.06</v>
      </c>
      <c r="AW13" s="63">
        <v>7.09</v>
      </c>
      <c r="AX13" s="9"/>
      <c r="AY13" s="48">
        <v>7.09</v>
      </c>
      <c r="AZ13" s="48"/>
      <c r="BA13" s="5">
        <f t="shared" si="12"/>
        <v>4.2492917847025847E-3</v>
      </c>
      <c r="BB13" s="351">
        <v>5.87</v>
      </c>
      <c r="BC13" s="63">
        <v>6.21</v>
      </c>
      <c r="BD13" s="351">
        <v>5.6</v>
      </c>
      <c r="BE13" s="351">
        <v>5.87</v>
      </c>
      <c r="BF13" s="351">
        <v>5.8</v>
      </c>
      <c r="BG13" s="351">
        <v>5.87</v>
      </c>
      <c r="BH13" s="351">
        <v>5.88</v>
      </c>
      <c r="BI13" s="351">
        <v>5.81</v>
      </c>
      <c r="BJ13" s="351">
        <f t="shared" si="14"/>
        <v>5.81</v>
      </c>
      <c r="BK13" s="351">
        <v>6.1440000000000001</v>
      </c>
      <c r="BL13" s="919">
        <f t="shared" si="15"/>
        <v>5.81</v>
      </c>
      <c r="BM13" s="81">
        <v>6.17</v>
      </c>
      <c r="BN13" s="54">
        <f t="shared" si="16"/>
        <v>5.81</v>
      </c>
      <c r="BO13" s="63">
        <v>5.8</v>
      </c>
      <c r="BP13" s="54">
        <v>5.99</v>
      </c>
      <c r="BQ13" s="54">
        <f t="shared" si="17"/>
        <v>5.8</v>
      </c>
      <c r="BR13" s="54"/>
      <c r="BS13" s="5">
        <f t="shared" si="18"/>
        <v>-1</v>
      </c>
      <c r="BT13" s="351">
        <v>6.2</v>
      </c>
      <c r="BU13" s="63">
        <v>6.68</v>
      </c>
      <c r="BV13" s="63">
        <v>6.44</v>
      </c>
      <c r="BW13" s="63">
        <v>6.68</v>
      </c>
      <c r="BX13" s="63">
        <v>6.69</v>
      </c>
      <c r="BY13" s="63">
        <v>6.68</v>
      </c>
      <c r="BZ13" s="63">
        <v>6.62</v>
      </c>
      <c r="CA13" s="63">
        <f t="shared" si="20"/>
        <v>6.68</v>
      </c>
      <c r="CB13" s="63">
        <v>6.7050000000000001</v>
      </c>
      <c r="CC13" s="54">
        <f t="shared" si="21"/>
        <v>6.68</v>
      </c>
      <c r="CD13" s="63">
        <v>6.62</v>
      </c>
      <c r="CE13" s="9"/>
      <c r="CF13" s="9">
        <v>6.66</v>
      </c>
      <c r="CG13" s="54">
        <f t="shared" si="22"/>
        <v>6.62</v>
      </c>
      <c r="CH13" s="9">
        <v>6.66</v>
      </c>
      <c r="CI13" s="9">
        <v>6.65</v>
      </c>
      <c r="CJ13" s="9">
        <f t="shared" si="23"/>
        <v>6.62</v>
      </c>
      <c r="CK13" s="9">
        <v>6.67</v>
      </c>
      <c r="CL13" s="9">
        <f t="shared" si="24"/>
        <v>6.62</v>
      </c>
      <c r="CM13" s="9">
        <v>6.62</v>
      </c>
      <c r="CN13" s="1050"/>
      <c r="CO13" s="13">
        <v>6.59</v>
      </c>
      <c r="CP13" s="9">
        <f t="shared" si="25"/>
        <v>6.59</v>
      </c>
      <c r="CQ13" s="9"/>
      <c r="CR13" s="13"/>
      <c r="CS13" s="13">
        <v>6.67</v>
      </c>
      <c r="CT13" s="9">
        <f t="shared" si="26"/>
        <v>6.59</v>
      </c>
      <c r="CU13" s="9"/>
      <c r="CV13" s="13">
        <v>6.72</v>
      </c>
      <c r="CW13" s="9">
        <f t="shared" si="27"/>
        <v>6.59</v>
      </c>
      <c r="CX13" s="9">
        <v>6.68</v>
      </c>
      <c r="CY13" s="9">
        <f t="shared" si="28"/>
        <v>6.59</v>
      </c>
      <c r="CZ13" s="48">
        <v>6.68</v>
      </c>
      <c r="DA13" s="9">
        <v>7.1269999999999998</v>
      </c>
      <c r="DB13" s="48">
        <f t="shared" si="29"/>
        <v>6.59</v>
      </c>
      <c r="DC13" s="9">
        <v>6.59</v>
      </c>
      <c r="DD13" s="48">
        <f t="shared" si="30"/>
        <v>6.59</v>
      </c>
      <c r="DE13" s="48">
        <v>7.1</v>
      </c>
      <c r="DF13" s="9">
        <v>6.71</v>
      </c>
      <c r="DG13" s="9">
        <f t="shared" si="31"/>
        <v>6.59</v>
      </c>
      <c r="DH13" s="9"/>
      <c r="DI13" s="5">
        <f t="shared" si="32"/>
        <v>-1</v>
      </c>
      <c r="DJ13" s="63">
        <v>6.53</v>
      </c>
      <c r="DK13" s="63">
        <v>7.03</v>
      </c>
      <c r="DL13" s="351">
        <v>7</v>
      </c>
      <c r="DM13" s="351">
        <v>7.08</v>
      </c>
      <c r="DN13" s="63">
        <v>7.05</v>
      </c>
      <c r="DO13" s="63">
        <v>7.06</v>
      </c>
      <c r="DP13" s="63">
        <f t="shared" si="34"/>
        <v>7.06</v>
      </c>
      <c r="DQ13" s="351">
        <v>7.0570000000000004</v>
      </c>
      <c r="DR13" s="63">
        <f t="shared" si="35"/>
        <v>7.06</v>
      </c>
      <c r="DS13" s="63">
        <v>6.91</v>
      </c>
      <c r="DT13" s="63">
        <v>7.09</v>
      </c>
      <c r="DU13" s="54">
        <f t="shared" si="36"/>
        <v>7.06</v>
      </c>
      <c r="DV13" s="54">
        <v>7.25</v>
      </c>
      <c r="DW13" s="54">
        <f t="shared" si="37"/>
        <v>7.06</v>
      </c>
      <c r="DX13" s="9">
        <v>7.15</v>
      </c>
      <c r="DY13" s="9">
        <f t="shared" si="38"/>
        <v>7.06</v>
      </c>
      <c r="DZ13" s="9">
        <v>7.1059999999999999</v>
      </c>
      <c r="EA13" s="13">
        <v>7.1210000000000004</v>
      </c>
      <c r="EB13" s="9">
        <f>MIN(DY13,EA13)</f>
        <v>7.06</v>
      </c>
      <c r="EC13" s="9"/>
      <c r="ED13" s="13">
        <v>7.1109999999999998</v>
      </c>
      <c r="EE13" s="13"/>
      <c r="EF13" s="9">
        <f>MIN(ED13,EB13)</f>
        <v>7.06</v>
      </c>
      <c r="EG13" s="13">
        <v>7.07</v>
      </c>
      <c r="EH13" s="13"/>
      <c r="EI13" s="13">
        <f t="shared" si="41"/>
        <v>7.06</v>
      </c>
      <c r="EJ13" s="9">
        <v>7.5102000000000002</v>
      </c>
      <c r="EK13" s="13">
        <v>7.08</v>
      </c>
      <c r="EL13" s="9">
        <f t="shared" si="42"/>
        <v>7.06</v>
      </c>
      <c r="EM13" s="9">
        <v>7.09</v>
      </c>
      <c r="EN13" s="48">
        <f t="shared" si="43"/>
        <v>7.06</v>
      </c>
      <c r="EO13" s="48">
        <v>7.08</v>
      </c>
      <c r="EP13" s="48">
        <v>7.6</v>
      </c>
      <c r="EQ13" s="48">
        <f t="shared" si="44"/>
        <v>7.06</v>
      </c>
      <c r="ER13" s="48">
        <v>7.61</v>
      </c>
      <c r="ES13" s="48">
        <f t="shared" si="45"/>
        <v>7.06</v>
      </c>
      <c r="ET13" s="48"/>
      <c r="EU13" s="5">
        <f t="shared" si="46"/>
        <v>-1</v>
      </c>
      <c r="EV13" s="63">
        <v>4.87</v>
      </c>
      <c r="EW13" s="63">
        <v>5.18</v>
      </c>
      <c r="EX13" s="63">
        <v>5.2</v>
      </c>
      <c r="EY13" s="351">
        <v>4.9261999999999997</v>
      </c>
      <c r="EZ13" s="63"/>
      <c r="FA13" s="63">
        <v>4.95</v>
      </c>
      <c r="FB13" s="63">
        <f t="shared" si="48"/>
        <v>4.9261999999999997</v>
      </c>
      <c r="FC13" s="63"/>
      <c r="FD13" s="63">
        <v>4.9400000000000004</v>
      </c>
      <c r="FE13" s="63">
        <f t="shared" si="49"/>
        <v>4.9261999999999997</v>
      </c>
      <c r="FF13" s="63">
        <v>4.99</v>
      </c>
      <c r="FG13" s="351">
        <v>5.2309999999999999</v>
      </c>
      <c r="FH13" s="54">
        <f t="shared" si="50"/>
        <v>4.9261999999999997</v>
      </c>
      <c r="FI13" s="63">
        <v>5.03</v>
      </c>
      <c r="FJ13" s="54">
        <v>5.3</v>
      </c>
      <c r="FK13" s="54">
        <f t="shared" si="51"/>
        <v>4.9261999999999997</v>
      </c>
      <c r="FL13" s="54">
        <v>5.34</v>
      </c>
      <c r="FM13" s="54">
        <f t="shared" si="52"/>
        <v>4.9261999999999997</v>
      </c>
      <c r="FN13" s="54">
        <v>5.34</v>
      </c>
      <c r="FO13" s="13">
        <v>4.99</v>
      </c>
      <c r="FP13" s="54">
        <f t="shared" si="53"/>
        <v>4.9261999999999997</v>
      </c>
      <c r="FQ13" s="54">
        <v>5.3</v>
      </c>
      <c r="FR13" s="13">
        <v>5.1710000000000003</v>
      </c>
      <c r="FS13" s="54">
        <f t="shared" si="54"/>
        <v>4.9261999999999997</v>
      </c>
      <c r="FT13" s="54"/>
      <c r="FU13" s="54">
        <v>5.1589999999999998</v>
      </c>
      <c r="FV13" s="13"/>
      <c r="FW13" s="9">
        <v>5.19</v>
      </c>
      <c r="FX13" s="54">
        <f t="shared" si="55"/>
        <v>4.9261999999999997</v>
      </c>
      <c r="FY13" s="54">
        <v>5.0890000000000004</v>
      </c>
      <c r="FZ13" s="9">
        <v>5.34</v>
      </c>
      <c r="GA13" s="13"/>
      <c r="GB13" s="13">
        <f t="shared" si="56"/>
        <v>4.9261999999999997</v>
      </c>
      <c r="GC13" s="54">
        <v>4.95</v>
      </c>
      <c r="GD13" s="13">
        <v>5.05</v>
      </c>
      <c r="GE13" s="48">
        <f t="shared" si="57"/>
        <v>4.9261999999999997</v>
      </c>
      <c r="GF13" s="48">
        <v>5.09</v>
      </c>
      <c r="GG13" s="48">
        <f t="shared" si="58"/>
        <v>4.9261999999999997</v>
      </c>
      <c r="GH13" s="48">
        <v>5.27</v>
      </c>
      <c r="GI13" s="48">
        <v>5</v>
      </c>
      <c r="GJ13" s="57">
        <f t="shared" si="59"/>
        <v>4.9261999999999997</v>
      </c>
      <c r="GK13" s="9"/>
      <c r="GL13" s="13">
        <v>5.2210000000000001</v>
      </c>
      <c r="GM13" s="48">
        <f t="shared" si="60"/>
        <v>4.9261999999999997</v>
      </c>
      <c r="GN13" s="48">
        <v>5.6740000000000004</v>
      </c>
      <c r="GO13" s="48">
        <f t="shared" si="61"/>
        <v>4.9261999999999997</v>
      </c>
      <c r="GP13" s="48">
        <v>5.1559999999999997</v>
      </c>
      <c r="GQ13" s="48"/>
      <c r="GR13" s="48">
        <f t="shared" si="62"/>
        <v>4.9261999999999997</v>
      </c>
      <c r="GS13" s="48"/>
      <c r="GT13" s="5">
        <f t="shared" si="63"/>
        <v>-1</v>
      </c>
      <c r="GU13" s="63">
        <v>6.15</v>
      </c>
      <c r="GV13" s="63">
        <v>5.35</v>
      </c>
      <c r="GW13" s="63">
        <v>5.49</v>
      </c>
      <c r="GX13" s="63">
        <v>6.61</v>
      </c>
      <c r="GY13" s="63"/>
      <c r="GZ13" s="63">
        <v>5.55</v>
      </c>
      <c r="HA13" s="63">
        <f t="shared" si="65"/>
        <v>5.55</v>
      </c>
      <c r="HB13" s="63">
        <v>5.49</v>
      </c>
      <c r="HC13" s="63">
        <v>5.55</v>
      </c>
      <c r="HD13" s="63">
        <v>5.58</v>
      </c>
      <c r="HE13" s="63">
        <f t="shared" si="66"/>
        <v>5.55</v>
      </c>
      <c r="HF13" s="63">
        <v>5.54</v>
      </c>
      <c r="HG13" s="54">
        <f t="shared" si="67"/>
        <v>5.54</v>
      </c>
      <c r="HH13" s="63">
        <v>5.49</v>
      </c>
      <c r="HI13" s="9"/>
      <c r="HJ13" s="54">
        <f t="shared" si="68"/>
        <v>5.54</v>
      </c>
      <c r="HK13" s="54">
        <v>5.54</v>
      </c>
      <c r="HL13" s="54">
        <f t="shared" si="69"/>
        <v>5.54</v>
      </c>
      <c r="HM13" s="54">
        <v>5.51</v>
      </c>
      <c r="HN13" s="54">
        <f t="shared" si="70"/>
        <v>5.51</v>
      </c>
      <c r="HO13" s="54">
        <v>5.57</v>
      </c>
      <c r="HP13" s="54">
        <v>5.52</v>
      </c>
      <c r="HQ13" s="54">
        <v>5.516</v>
      </c>
      <c r="HR13" s="13">
        <v>5.39</v>
      </c>
      <c r="HS13" s="13"/>
      <c r="HT13" s="28">
        <f t="shared" si="71"/>
        <v>5.39</v>
      </c>
      <c r="HU13" s="48"/>
      <c r="HV13" s="28">
        <v>5.4</v>
      </c>
      <c r="HW13" s="9"/>
      <c r="HX13" s="13">
        <v>5.46</v>
      </c>
      <c r="HY13" s="9">
        <f t="shared" si="72"/>
        <v>5.39</v>
      </c>
      <c r="HZ13" s="13"/>
      <c r="IA13" s="13">
        <v>5.4</v>
      </c>
      <c r="IB13" s="63">
        <f t="shared" si="73"/>
        <v>5.39</v>
      </c>
      <c r="IC13" s="54">
        <v>5.42</v>
      </c>
      <c r="ID13" s="54">
        <f t="shared" si="74"/>
        <v>5.39</v>
      </c>
      <c r="IE13" s="54">
        <v>5.43</v>
      </c>
      <c r="IF13" s="1050">
        <v>5.39</v>
      </c>
      <c r="IG13" s="1050">
        <f t="shared" si="75"/>
        <v>5.39</v>
      </c>
      <c r="IH13" s="1050">
        <v>5.4</v>
      </c>
      <c r="II13" s="1050">
        <v>5.44</v>
      </c>
      <c r="IJ13" s="54">
        <f t="shared" si="76"/>
        <v>5.39</v>
      </c>
      <c r="IK13" s="9">
        <v>5.4</v>
      </c>
      <c r="IL13" s="9"/>
      <c r="IM13" s="9">
        <f t="shared" si="77"/>
        <v>5.39</v>
      </c>
      <c r="IN13" s="1050">
        <v>5.42</v>
      </c>
      <c r="IO13" s="13">
        <v>5.4</v>
      </c>
      <c r="IP13" s="13"/>
      <c r="IQ13" s="13">
        <f t="shared" si="78"/>
        <v>5.39</v>
      </c>
      <c r="IR13" s="48"/>
      <c r="IS13" s="48">
        <v>5.42</v>
      </c>
      <c r="IT13" s="13">
        <v>5.42</v>
      </c>
      <c r="IU13" s="13">
        <f t="shared" si="79"/>
        <v>5.39</v>
      </c>
      <c r="IV13" s="48"/>
      <c r="IW13" s="48">
        <v>5.42</v>
      </c>
      <c r="IX13" s="13">
        <v>5.42</v>
      </c>
      <c r="IY13" s="13">
        <f t="shared" si="80"/>
        <v>5.39</v>
      </c>
      <c r="IZ13" s="13">
        <v>5.4</v>
      </c>
      <c r="JA13" s="14">
        <v>5.45</v>
      </c>
      <c r="JB13" s="13">
        <f t="shared" si="81"/>
        <v>5.39</v>
      </c>
      <c r="JC13" s="13">
        <v>5.42</v>
      </c>
      <c r="JD13" s="14">
        <v>5.45</v>
      </c>
      <c r="JE13" s="13">
        <f t="shared" si="82"/>
        <v>5.39</v>
      </c>
      <c r="JF13" s="14">
        <v>5.65</v>
      </c>
      <c r="JG13" s="13">
        <f t="shared" si="83"/>
        <v>5.39</v>
      </c>
      <c r="JH13" s="13">
        <v>5.64</v>
      </c>
      <c r="JI13" s="5">
        <f t="shared" si="84"/>
        <v>4.63821892393321E-2</v>
      </c>
      <c r="JJ13" s="351">
        <v>5.03</v>
      </c>
      <c r="JK13" s="351">
        <v>5.07</v>
      </c>
      <c r="JL13" s="54">
        <f t="shared" si="85"/>
        <v>5.03</v>
      </c>
      <c r="JM13" s="54">
        <v>5.12</v>
      </c>
      <c r="JN13" s="54">
        <f t="shared" si="86"/>
        <v>5.03</v>
      </c>
      <c r="JO13" s="54">
        <v>5.09</v>
      </c>
      <c r="JP13" s="54">
        <v>5.0999999999999996</v>
      </c>
      <c r="JQ13" s="54">
        <f t="shared" si="87"/>
        <v>5.03</v>
      </c>
      <c r="JR13" s="54">
        <v>5.04</v>
      </c>
      <c r="JS13" s="9">
        <v>5.09</v>
      </c>
      <c r="JT13" s="54">
        <f t="shared" si="88"/>
        <v>5.03</v>
      </c>
      <c r="JU13" s="54">
        <v>5.26</v>
      </c>
      <c r="JV13" s="54">
        <v>5.27</v>
      </c>
      <c r="JW13" s="13"/>
      <c r="JX13" s="13">
        <v>5.12</v>
      </c>
      <c r="JY13" s="81">
        <f t="shared" si="89"/>
        <v>5.03</v>
      </c>
      <c r="JZ13" s="54">
        <v>5.09</v>
      </c>
      <c r="KA13" s="13">
        <v>5.03</v>
      </c>
      <c r="KB13" s="1050">
        <f t="shared" si="90"/>
        <v>5.03</v>
      </c>
      <c r="KC13" s="1050">
        <v>5.08</v>
      </c>
      <c r="KD13" s="13"/>
      <c r="KE13" s="13">
        <v>5.04</v>
      </c>
      <c r="KF13" s="13">
        <f t="shared" si="91"/>
        <v>5.03</v>
      </c>
      <c r="KG13" s="1050">
        <v>5.04</v>
      </c>
      <c r="KH13" s="13">
        <v>5.2</v>
      </c>
      <c r="KI13" s="13">
        <f t="shared" si="92"/>
        <v>5.03</v>
      </c>
      <c r="KJ13" s="13">
        <v>5.14</v>
      </c>
      <c r="KK13" s="13">
        <v>5.23</v>
      </c>
      <c r="KL13" s="13">
        <f t="shared" si="93"/>
        <v>5.03</v>
      </c>
      <c r="KM13" s="13">
        <v>5.2</v>
      </c>
      <c r="KN13" s="13"/>
      <c r="KO13" s="9">
        <v>5.04</v>
      </c>
      <c r="KP13" s="13">
        <f t="shared" si="94"/>
        <v>5.03</v>
      </c>
      <c r="KQ13" s="13">
        <v>5.22</v>
      </c>
      <c r="KR13" s="13"/>
      <c r="KS13" s="48">
        <f t="shared" si="95"/>
        <v>5.03</v>
      </c>
      <c r="KT13" s="48"/>
      <c r="KU13" s="48">
        <v>5.22</v>
      </c>
      <c r="KV13" s="14">
        <v>5.19</v>
      </c>
      <c r="KW13" s="9">
        <f t="shared" si="96"/>
        <v>5.03</v>
      </c>
      <c r="KX13" s="47"/>
      <c r="KY13" s="47">
        <v>5.22</v>
      </c>
      <c r="KZ13" s="14">
        <v>5.19</v>
      </c>
      <c r="LA13" s="14"/>
      <c r="LB13" s="13">
        <f t="shared" si="163"/>
        <v>5.03</v>
      </c>
      <c r="LC13" s="13">
        <v>5.21</v>
      </c>
      <c r="LD13" s="13">
        <f t="shared" si="97"/>
        <v>5.03</v>
      </c>
      <c r="LE13" s="13">
        <v>5.21</v>
      </c>
      <c r="LF13" s="13">
        <f t="shared" si="98"/>
        <v>5.03</v>
      </c>
      <c r="LG13" s="14">
        <v>5.26</v>
      </c>
      <c r="LH13" s="13">
        <f t="shared" si="99"/>
        <v>5.03</v>
      </c>
      <c r="LI13" s="13">
        <v>5.23</v>
      </c>
      <c r="LJ13" s="5">
        <f t="shared" si="100"/>
        <v>3.9761431411530851E-2</v>
      </c>
      <c r="LK13" s="63">
        <v>6.1050000000000004</v>
      </c>
      <c r="LL13" s="63">
        <v>5.55</v>
      </c>
      <c r="LM13" s="48">
        <v>4.55</v>
      </c>
      <c r="LN13" s="919">
        <f t="shared" si="101"/>
        <v>4.55</v>
      </c>
      <c r="LO13" s="1145">
        <v>4.5599999999999996</v>
      </c>
      <c r="LP13" s="919">
        <f t="shared" si="102"/>
        <v>4.55</v>
      </c>
      <c r="LQ13" s="9">
        <v>4.67</v>
      </c>
      <c r="LR13" s="54">
        <f t="shared" si="103"/>
        <v>4.55</v>
      </c>
      <c r="LS13" s="48">
        <f t="shared" si="104"/>
        <v>4.55</v>
      </c>
      <c r="LT13" s="48">
        <v>4.54</v>
      </c>
      <c r="LU13" s="48">
        <f t="shared" si="105"/>
        <v>4.54</v>
      </c>
      <c r="LV13" s="48">
        <v>4.55</v>
      </c>
      <c r="LW13" s="48">
        <v>4.5599999999999996</v>
      </c>
      <c r="LX13" s="13">
        <v>4.6500000000000004</v>
      </c>
      <c r="LY13" s="13"/>
      <c r="LZ13" s="13">
        <f t="shared" si="106"/>
        <v>4.54</v>
      </c>
      <c r="MA13" s="48">
        <v>4.7</v>
      </c>
      <c r="MB13" s="48">
        <v>4.97</v>
      </c>
      <c r="MC13" s="1050"/>
      <c r="MD13" s="13">
        <v>4.58</v>
      </c>
      <c r="ME13" s="48">
        <f t="shared" si="107"/>
        <v>4.54</v>
      </c>
      <c r="MF13" s="48"/>
      <c r="MG13" s="48"/>
      <c r="MH13" s="13">
        <v>4.5999999999999996</v>
      </c>
      <c r="MI13" s="13">
        <v>4.5599999999999996</v>
      </c>
      <c r="MJ13" s="48">
        <f t="shared" si="108"/>
        <v>4.54</v>
      </c>
      <c r="MK13" s="13">
        <v>4.55</v>
      </c>
      <c r="ML13" s="13">
        <v>4.59</v>
      </c>
      <c r="MM13" s="13">
        <f t="shared" si="109"/>
        <v>4.54</v>
      </c>
      <c r="MN13" s="13">
        <v>4.5999999999999996</v>
      </c>
      <c r="MO13" s="13">
        <v>4.5999999999999996</v>
      </c>
      <c r="MP13" s="13">
        <v>4.6399999999999997</v>
      </c>
      <c r="MQ13" s="13">
        <f t="shared" si="110"/>
        <v>4.54</v>
      </c>
      <c r="MR13" s="9">
        <v>4.5999999999999996</v>
      </c>
      <c r="MS13" s="13">
        <v>4.66</v>
      </c>
      <c r="MT13" s="13">
        <v>4.5999999999999996</v>
      </c>
      <c r="MU13" s="13">
        <v>4.6499999999999995</v>
      </c>
      <c r="MV13" s="9">
        <f t="shared" si="111"/>
        <v>4.54</v>
      </c>
      <c r="MW13" s="13"/>
      <c r="MX13" s="13">
        <v>4.67</v>
      </c>
      <c r="MY13" s="13"/>
      <c r="MZ13" s="9">
        <v>4.72</v>
      </c>
      <c r="NA13" s="9">
        <v>4.75</v>
      </c>
      <c r="NB13" s="9"/>
      <c r="NC13" s="9"/>
      <c r="ND13" s="9">
        <f t="shared" si="112"/>
        <v>4.54</v>
      </c>
      <c r="NE13" s="9">
        <v>4.74</v>
      </c>
      <c r="NF13" s="9">
        <v>4.71</v>
      </c>
      <c r="NG13" s="9">
        <f t="shared" si="113"/>
        <v>4.54</v>
      </c>
      <c r="NH13" s="48">
        <v>4.7649999999999997</v>
      </c>
      <c r="NI13" s="9">
        <v>4.76</v>
      </c>
      <c r="NJ13" s="9">
        <f t="shared" si="114"/>
        <v>4.54</v>
      </c>
      <c r="NK13" s="9"/>
      <c r="NL13" s="13">
        <v>4.9000000000000004</v>
      </c>
      <c r="NM13" s="13"/>
      <c r="NN13" s="13">
        <v>4.91</v>
      </c>
      <c r="NO13" s="13">
        <v>4.8899999999999997</v>
      </c>
      <c r="NP13" s="13">
        <f t="shared" si="115"/>
        <v>4.54</v>
      </c>
      <c r="NQ13" s="14">
        <v>4.9000000000000004</v>
      </c>
      <c r="NR13" s="14"/>
      <c r="NS13" s="14">
        <v>4.8899999999999997</v>
      </c>
      <c r="NT13" s="48">
        <f t="shared" si="116"/>
        <v>4.54</v>
      </c>
      <c r="NU13" s="13">
        <v>4.625</v>
      </c>
      <c r="NV13" s="13">
        <v>4.5999999999999996</v>
      </c>
      <c r="NW13" s="14">
        <v>4.9000000000000004</v>
      </c>
      <c r="NX13" s="9">
        <f t="shared" si="117"/>
        <v>4.54</v>
      </c>
      <c r="NY13" s="14">
        <v>4.9000000000000004</v>
      </c>
      <c r="NZ13" s="13">
        <f t="shared" si="118"/>
        <v>4.54</v>
      </c>
      <c r="OA13" s="13"/>
      <c r="OB13" s="13">
        <v>4.88</v>
      </c>
      <c r="OC13" s="14">
        <v>4.8899999999999997</v>
      </c>
      <c r="OD13" s="13">
        <f t="shared" si="119"/>
        <v>4.54</v>
      </c>
      <c r="OE13" s="13"/>
      <c r="OF13" s="13">
        <v>4.62</v>
      </c>
      <c r="OG13" s="14">
        <v>4.8899999999999997</v>
      </c>
      <c r="OH13" s="13">
        <f t="shared" si="120"/>
        <v>4.54</v>
      </c>
      <c r="OI13" s="13"/>
      <c r="OJ13" s="13"/>
      <c r="OK13" s="5">
        <f t="shared" si="121"/>
        <v>-1</v>
      </c>
      <c r="OL13" s="5">
        <f t="shared" si="122"/>
        <v>-1</v>
      </c>
      <c r="OM13" s="1307">
        <v>4.72</v>
      </c>
      <c r="ON13" s="46">
        <v>4.79</v>
      </c>
      <c r="OO13" s="46">
        <v>4.7300000000000004</v>
      </c>
      <c r="OP13" s="46">
        <f t="shared" si="123"/>
        <v>4.72</v>
      </c>
      <c r="OQ13" s="40">
        <v>4.75</v>
      </c>
      <c r="OR13" s="13">
        <v>4.74</v>
      </c>
      <c r="OS13" s="9"/>
      <c r="OT13" s="13">
        <f t="shared" si="124"/>
        <v>4.72</v>
      </c>
      <c r="OU13" s="46">
        <v>4.74</v>
      </c>
      <c r="OV13" s="46">
        <f t="shared" si="125"/>
        <v>4.72</v>
      </c>
      <c r="OW13" s="46">
        <v>4.74</v>
      </c>
      <c r="OX13" s="46"/>
      <c r="OY13" s="37">
        <f t="shared" si="126"/>
        <v>4.72</v>
      </c>
      <c r="OZ13" s="37">
        <v>4.88</v>
      </c>
      <c r="PA13" s="37"/>
      <c r="PB13" s="37">
        <f t="shared" si="127"/>
        <v>4.72</v>
      </c>
      <c r="PC13" s="1382">
        <v>4.7716000000000003</v>
      </c>
      <c r="PD13" s="46">
        <v>4.78</v>
      </c>
      <c r="PE13" s="46">
        <f t="shared" si="128"/>
        <v>4.72</v>
      </c>
      <c r="PF13" s="46">
        <v>4.76</v>
      </c>
      <c r="PG13" s="46">
        <f t="shared" si="129"/>
        <v>4.72</v>
      </c>
      <c r="PH13" s="46">
        <v>4.78</v>
      </c>
      <c r="PI13" s="46">
        <f t="shared" si="130"/>
        <v>4.72</v>
      </c>
      <c r="PJ13" s="46"/>
      <c r="PK13" s="5">
        <f t="shared" si="131"/>
        <v>-1</v>
      </c>
      <c r="PL13" s="1497">
        <v>4.2300000000000004</v>
      </c>
      <c r="PM13" s="46">
        <v>4.33</v>
      </c>
      <c r="PN13" s="46"/>
      <c r="PO13" s="46">
        <f t="shared" si="132"/>
        <v>4.2300000000000004</v>
      </c>
      <c r="PP13" s="46">
        <v>4.32</v>
      </c>
      <c r="PQ13" s="46"/>
      <c r="PR13" s="46">
        <f t="shared" si="133"/>
        <v>4.2300000000000004</v>
      </c>
      <c r="PS13" s="37">
        <v>4.3499999999999996</v>
      </c>
      <c r="PT13" s="37">
        <f t="shared" si="134"/>
        <v>4.2300000000000004</v>
      </c>
      <c r="PU13" s="37">
        <v>4.3600000000000003</v>
      </c>
      <c r="PV13" s="37">
        <v>4.34</v>
      </c>
      <c r="PW13" s="37">
        <f t="shared" si="135"/>
        <v>4.2300000000000004</v>
      </c>
      <c r="PX13" s="37">
        <v>4.34</v>
      </c>
      <c r="PY13" s="37"/>
      <c r="PZ13" s="37">
        <f t="shared" si="136"/>
        <v>4.2300000000000004</v>
      </c>
      <c r="QA13" s="46">
        <v>4.3099999999999996</v>
      </c>
      <c r="QB13" s="46">
        <f t="shared" si="137"/>
        <v>4.2300000000000004</v>
      </c>
      <c r="QC13" s="14">
        <v>4.28</v>
      </c>
      <c r="QD13" s="46">
        <f t="shared" si="138"/>
        <v>4.2300000000000004</v>
      </c>
      <c r="QE13" s="46">
        <v>4.29</v>
      </c>
      <c r="QF13" s="14">
        <v>4.28</v>
      </c>
      <c r="QG13" s="46">
        <f t="shared" si="139"/>
        <v>4.2300000000000004</v>
      </c>
      <c r="QH13" s="46"/>
      <c r="QI13" s="5">
        <f t="shared" si="140"/>
        <v>-1</v>
      </c>
      <c r="QJ13" s="48">
        <v>4.55</v>
      </c>
      <c r="QK13" s="76">
        <v>4.72</v>
      </c>
      <c r="QL13" s="76"/>
      <c r="QM13" s="76">
        <f t="shared" si="141"/>
        <v>4.55</v>
      </c>
      <c r="QN13" s="46">
        <v>4.82</v>
      </c>
      <c r="QO13" s="46">
        <f t="shared" si="142"/>
        <v>4.55</v>
      </c>
      <c r="QP13" s="37">
        <v>4.92</v>
      </c>
      <c r="QQ13" s="46">
        <f t="shared" si="143"/>
        <v>4.55</v>
      </c>
      <c r="QR13" s="37"/>
      <c r="QS13" s="37">
        <v>4.67</v>
      </c>
      <c r="QT13" s="46">
        <f t="shared" si="144"/>
        <v>4.55</v>
      </c>
      <c r="QU13" s="37">
        <v>4.91</v>
      </c>
      <c r="QV13" s="46"/>
      <c r="QW13" s="37">
        <f t="shared" si="145"/>
        <v>4.55</v>
      </c>
      <c r="QX13" s="46">
        <v>4.9000000000000004</v>
      </c>
      <c r="QY13" s="40">
        <f t="shared" si="146"/>
        <v>4.55</v>
      </c>
      <c r="QZ13" s="46">
        <v>4.8899999999999997</v>
      </c>
      <c r="RA13" s="14">
        <v>4.8600000000000003</v>
      </c>
      <c r="RB13" s="40">
        <f t="shared" si="147"/>
        <v>4.55</v>
      </c>
      <c r="RC13" s="46">
        <v>4.8899999999999997</v>
      </c>
      <c r="RD13" s="14">
        <v>4.8600000000000003</v>
      </c>
      <c r="RE13" s="46">
        <f t="shared" si="148"/>
        <v>4.55</v>
      </c>
      <c r="RF13" s="46"/>
      <c r="RG13" s="5">
        <f t="shared" si="149"/>
        <v>-1</v>
      </c>
      <c r="RH13" s="1050">
        <v>4.99</v>
      </c>
      <c r="RI13" s="1050">
        <v>5.0199999999999996</v>
      </c>
      <c r="RJ13" s="1050">
        <f t="shared" si="150"/>
        <v>4.99</v>
      </c>
      <c r="RK13" s="1050">
        <v>4.99</v>
      </c>
      <c r="RL13" s="1050">
        <f t="shared" si="151"/>
        <v>4.99</v>
      </c>
      <c r="RM13" s="1050">
        <v>4.99</v>
      </c>
      <c r="RN13" s="1050"/>
      <c r="RO13" s="1050">
        <v>5.01</v>
      </c>
      <c r="RP13" s="46">
        <f t="shared" si="152"/>
        <v>4.99</v>
      </c>
      <c r="RQ13" s="46">
        <v>5.01</v>
      </c>
      <c r="RR13" s="46"/>
      <c r="RS13" s="46">
        <f t="shared" si="153"/>
        <v>4.99</v>
      </c>
      <c r="RT13" s="46"/>
      <c r="RU13" s="40">
        <v>5.03</v>
      </c>
      <c r="RV13" s="40">
        <f t="shared" si="154"/>
        <v>4.99</v>
      </c>
      <c r="RW13" s="40">
        <v>5.21</v>
      </c>
      <c r="RX13" s="46">
        <f t="shared" si="155"/>
        <v>4.99</v>
      </c>
      <c r="RY13" s="46">
        <v>5.15</v>
      </c>
      <c r="RZ13" s="40">
        <v>5.21</v>
      </c>
      <c r="SA13" s="46">
        <f t="shared" si="156"/>
        <v>4.99</v>
      </c>
      <c r="SB13" s="46">
        <v>5.09</v>
      </c>
      <c r="SC13" s="1222">
        <f t="shared" si="157"/>
        <v>2.0040080160320568E-2</v>
      </c>
      <c r="SD13" s="46">
        <v>4.78</v>
      </c>
      <c r="SE13" s="46">
        <f t="shared" si="158"/>
        <v>4.78</v>
      </c>
      <c r="SF13" s="46">
        <v>4.6900000000000004</v>
      </c>
      <c r="SG13" s="46">
        <v>4.78</v>
      </c>
      <c r="SH13" s="46">
        <f t="shared" si="159"/>
        <v>4.78</v>
      </c>
      <c r="SI13" s="46"/>
      <c r="SJ13" s="1222">
        <f t="shared" si="160"/>
        <v>-1</v>
      </c>
      <c r="SK13" s="46">
        <v>4.97</v>
      </c>
      <c r="SL13" s="46">
        <f t="shared" si="2"/>
        <v>4.97</v>
      </c>
      <c r="SM13" s="46">
        <v>4.96</v>
      </c>
      <c r="SN13" s="46">
        <v>4.97</v>
      </c>
      <c r="SO13" s="46">
        <f t="shared" si="161"/>
        <v>4.97</v>
      </c>
      <c r="SP13" s="46"/>
      <c r="SQ13" s="1222">
        <f t="shared" si="162"/>
        <v>-1</v>
      </c>
      <c r="SR13" s="46">
        <v>4.71</v>
      </c>
      <c r="SS13" s="46">
        <f t="shared" si="3"/>
        <v>4.71</v>
      </c>
      <c r="ST13" s="46"/>
      <c r="SU13" s="1222">
        <f t="shared" si="4"/>
        <v>-1</v>
      </c>
      <c r="SV13" s="9"/>
      <c r="SW13" s="13"/>
    </row>
    <row r="14" spans="1:517" ht="15" thickBot="1" x14ac:dyDescent="0.4">
      <c r="A14" s="10">
        <v>12</v>
      </c>
      <c r="B14" s="102" t="s">
        <v>19</v>
      </c>
      <c r="C14" s="51" t="s">
        <v>1254</v>
      </c>
      <c r="D14" s="925" t="s">
        <v>3329</v>
      </c>
      <c r="E14" s="925" t="s">
        <v>3332</v>
      </c>
      <c r="F14" s="925" t="s">
        <v>3332</v>
      </c>
      <c r="G14" s="923" t="s">
        <v>3333</v>
      </c>
      <c r="H14" s="12" t="s">
        <v>1502</v>
      </c>
      <c r="I14" s="10" t="s">
        <v>1502</v>
      </c>
      <c r="J14" s="12" t="s">
        <v>1502</v>
      </c>
      <c r="K14" s="12" t="s">
        <v>1502</v>
      </c>
      <c r="L14" s="10"/>
      <c r="M14" s="10" t="s">
        <v>1502</v>
      </c>
      <c r="N14" s="12" t="s">
        <v>1502</v>
      </c>
      <c r="O14" s="12" t="s">
        <v>1502</v>
      </c>
      <c r="P14" s="10" t="s">
        <v>1502</v>
      </c>
      <c r="Q14" s="77" t="s">
        <v>1502</v>
      </c>
      <c r="R14" s="12" t="s">
        <v>1502</v>
      </c>
      <c r="S14" s="12" t="s">
        <v>1502</v>
      </c>
      <c r="T14" s="12" t="s">
        <v>1502</v>
      </c>
      <c r="U14" s="12"/>
      <c r="V14" s="12"/>
      <c r="W14" s="6"/>
      <c r="X14" s="4" t="s">
        <v>1502</v>
      </c>
      <c r="Y14" s="4" t="s">
        <v>1502</v>
      </c>
      <c r="Z14" s="4" t="s">
        <v>1502</v>
      </c>
      <c r="AA14" s="4" t="s">
        <v>1502</v>
      </c>
      <c r="AB14" s="4" t="s">
        <v>1502</v>
      </c>
      <c r="AC14" s="4" t="s">
        <v>1502</v>
      </c>
      <c r="AD14" s="4" t="s">
        <v>1502</v>
      </c>
      <c r="AE14" s="4" t="s">
        <v>1502</v>
      </c>
      <c r="AF14" s="4" t="s">
        <v>1502</v>
      </c>
      <c r="AG14" s="4" t="s">
        <v>1502</v>
      </c>
      <c r="AH14" s="12" t="s">
        <v>1502</v>
      </c>
      <c r="AI14" s="10" t="s">
        <v>1502</v>
      </c>
      <c r="AJ14" s="885"/>
      <c r="AK14" s="4">
        <v>6.14</v>
      </c>
      <c r="AL14" s="4">
        <v>6.53</v>
      </c>
      <c r="AM14" s="102">
        <v>6.6</v>
      </c>
      <c r="AN14" s="4">
        <f t="shared" si="8"/>
        <v>6.14</v>
      </c>
      <c r="AP14" s="102">
        <v>6.6</v>
      </c>
      <c r="AQ14" s="4">
        <f t="shared" si="9"/>
        <v>6.14</v>
      </c>
      <c r="AR14" s="4">
        <v>6.21</v>
      </c>
      <c r="AS14" s="102">
        <v>6.19</v>
      </c>
      <c r="AT14" s="102">
        <f t="shared" si="10"/>
        <v>6.14</v>
      </c>
      <c r="AU14" s="102">
        <v>6.2</v>
      </c>
      <c r="AV14" s="52">
        <f t="shared" si="11"/>
        <v>6.14</v>
      </c>
      <c r="AW14" s="4">
        <v>6.22</v>
      </c>
      <c r="AX14" s="10"/>
      <c r="AY14" s="47">
        <v>6.24</v>
      </c>
      <c r="AZ14" s="47"/>
      <c r="BA14" s="5">
        <f t="shared" si="12"/>
        <v>1.6286644951140152E-2</v>
      </c>
      <c r="BB14" s="4">
        <v>5.64</v>
      </c>
      <c r="BC14" s="4">
        <v>5.91</v>
      </c>
      <c r="BD14" s="4">
        <v>5.55</v>
      </c>
      <c r="BE14" s="4">
        <v>5.64</v>
      </c>
      <c r="BF14" s="4">
        <v>5.68</v>
      </c>
      <c r="BG14" s="4">
        <v>5.64</v>
      </c>
      <c r="BH14" s="4">
        <v>5.7</v>
      </c>
      <c r="BI14" s="4">
        <v>5.65</v>
      </c>
      <c r="BJ14" s="4">
        <f t="shared" si="14"/>
        <v>5.64</v>
      </c>
      <c r="BK14" s="4">
        <v>6.109</v>
      </c>
      <c r="BL14" s="32">
        <f t="shared" si="15"/>
        <v>5.64</v>
      </c>
      <c r="BM14" s="12">
        <v>6.1</v>
      </c>
      <c r="BN14" s="52">
        <f t="shared" si="16"/>
        <v>5.64</v>
      </c>
      <c r="BO14" s="4">
        <v>5.68</v>
      </c>
      <c r="BP14" s="52">
        <v>5.81</v>
      </c>
      <c r="BQ14" s="52">
        <f t="shared" si="17"/>
        <v>5.64</v>
      </c>
      <c r="BR14" s="52"/>
      <c r="BS14" s="6">
        <f t="shared" si="18"/>
        <v>-1</v>
      </c>
      <c r="BT14" s="4">
        <v>5.73</v>
      </c>
      <c r="BU14" s="4">
        <v>5.97</v>
      </c>
      <c r="BV14" s="4">
        <v>6.08</v>
      </c>
      <c r="BW14" s="4">
        <v>6.09</v>
      </c>
      <c r="BX14" s="4">
        <v>6.1</v>
      </c>
      <c r="BY14" s="4">
        <v>6.09</v>
      </c>
      <c r="BZ14" s="4">
        <v>5.98</v>
      </c>
      <c r="CA14" s="4">
        <f t="shared" si="20"/>
        <v>6.09</v>
      </c>
      <c r="CB14" s="4">
        <v>6.4139999999999997</v>
      </c>
      <c r="CC14" s="52">
        <f t="shared" si="21"/>
        <v>6.09</v>
      </c>
      <c r="CD14" s="4">
        <v>5.98</v>
      </c>
      <c r="CE14" s="10"/>
      <c r="CF14" s="10">
        <v>5.99</v>
      </c>
      <c r="CG14" s="52">
        <f t="shared" si="22"/>
        <v>5.98</v>
      </c>
      <c r="CH14" s="10">
        <v>6.03</v>
      </c>
      <c r="CI14" s="10">
        <v>6.5</v>
      </c>
      <c r="CJ14" s="10">
        <f t="shared" si="23"/>
        <v>5.98</v>
      </c>
      <c r="CK14" s="10">
        <v>6.48</v>
      </c>
      <c r="CL14" s="10">
        <f t="shared" si="24"/>
        <v>5.98</v>
      </c>
      <c r="CM14" s="47">
        <v>6.4829999999999997</v>
      </c>
      <c r="CN14" s="1049"/>
      <c r="CO14" s="14">
        <v>6.26</v>
      </c>
      <c r="CP14" s="47">
        <f t="shared" si="25"/>
        <v>5.98</v>
      </c>
      <c r="CQ14" s="47"/>
      <c r="CR14" s="14"/>
      <c r="CS14" s="14">
        <v>6.34</v>
      </c>
      <c r="CT14" s="10">
        <f t="shared" si="26"/>
        <v>5.98</v>
      </c>
      <c r="CU14" s="47"/>
      <c r="CV14" s="14">
        <v>6.5250000000000004</v>
      </c>
      <c r="CW14" s="47">
        <f t="shared" si="27"/>
        <v>5.98</v>
      </c>
      <c r="CX14" s="10">
        <v>6.35</v>
      </c>
      <c r="CY14" s="47">
        <f t="shared" si="28"/>
        <v>5.98</v>
      </c>
      <c r="CZ14" s="47">
        <v>6.51</v>
      </c>
      <c r="DA14" s="10">
        <v>6.5789999999999997</v>
      </c>
      <c r="DB14" s="47">
        <f t="shared" si="29"/>
        <v>5.98</v>
      </c>
      <c r="DC14" s="10">
        <v>6.14</v>
      </c>
      <c r="DD14" s="47">
        <f t="shared" si="30"/>
        <v>5.98</v>
      </c>
      <c r="DE14" s="47">
        <v>6.46</v>
      </c>
      <c r="DF14" s="10">
        <v>6.6</v>
      </c>
      <c r="DG14" s="10">
        <f t="shared" si="31"/>
        <v>5.98</v>
      </c>
      <c r="DH14" s="10"/>
      <c r="DI14" s="6">
        <f t="shared" si="32"/>
        <v>-1</v>
      </c>
      <c r="DJ14" s="4">
        <v>6.34</v>
      </c>
      <c r="DK14" s="4">
        <v>6.54</v>
      </c>
      <c r="DL14" s="4">
        <v>6.53</v>
      </c>
      <c r="DM14" s="4">
        <v>7.05</v>
      </c>
      <c r="DN14" s="4">
        <v>6.63</v>
      </c>
      <c r="DO14" s="4">
        <v>7.01</v>
      </c>
      <c r="DP14" s="4">
        <f t="shared" si="34"/>
        <v>7.01</v>
      </c>
      <c r="DQ14" s="4">
        <v>7.01</v>
      </c>
      <c r="DR14" s="4">
        <f t="shared" si="35"/>
        <v>7.01</v>
      </c>
      <c r="DS14" s="4">
        <v>6.87</v>
      </c>
      <c r="DT14" s="4">
        <v>6.55</v>
      </c>
      <c r="DU14" s="52">
        <f t="shared" si="36"/>
        <v>6.55</v>
      </c>
      <c r="DV14" s="52">
        <v>6.72</v>
      </c>
      <c r="DW14" s="52">
        <f t="shared" si="37"/>
        <v>6.55</v>
      </c>
      <c r="DX14" s="10">
        <v>6.79</v>
      </c>
      <c r="DY14" s="10">
        <f t="shared" si="38"/>
        <v>6.55</v>
      </c>
      <c r="DZ14" s="10">
        <v>6.7</v>
      </c>
      <c r="EA14" s="14">
        <v>6.87</v>
      </c>
      <c r="EB14" s="10">
        <f t="shared" si="39"/>
        <v>6.55</v>
      </c>
      <c r="EC14" s="10"/>
      <c r="ED14" s="14">
        <v>6.98</v>
      </c>
      <c r="EE14" s="14"/>
      <c r="EF14" s="10">
        <f t="shared" si="40"/>
        <v>6.55</v>
      </c>
      <c r="EG14" s="14">
        <v>6.6</v>
      </c>
      <c r="EH14" s="14"/>
      <c r="EI14" s="14">
        <f t="shared" si="41"/>
        <v>6.55</v>
      </c>
      <c r="EJ14" s="10">
        <v>7.1</v>
      </c>
      <c r="EK14" s="14">
        <v>6.95</v>
      </c>
      <c r="EL14" s="10">
        <f t="shared" si="42"/>
        <v>6.55</v>
      </c>
      <c r="EM14" s="10">
        <v>6.73</v>
      </c>
      <c r="EN14" s="47">
        <f t="shared" si="43"/>
        <v>6.55</v>
      </c>
      <c r="EO14" s="47">
        <v>6.73</v>
      </c>
      <c r="EP14" s="47">
        <v>7.09</v>
      </c>
      <c r="EQ14" s="47">
        <f t="shared" si="44"/>
        <v>6.55</v>
      </c>
      <c r="ER14" s="47">
        <v>7.1</v>
      </c>
      <c r="ES14" s="47">
        <f t="shared" si="45"/>
        <v>6.55</v>
      </c>
      <c r="ET14" s="47"/>
      <c r="EU14" s="6">
        <f t="shared" si="46"/>
        <v>-1</v>
      </c>
      <c r="EV14" s="4">
        <v>4.59</v>
      </c>
      <c r="EW14" s="4">
        <v>4.8</v>
      </c>
      <c r="EX14" s="4">
        <v>4.8899999999999997</v>
      </c>
      <c r="EY14" s="102">
        <v>4.5939999999999994</v>
      </c>
      <c r="EZ14" s="4"/>
      <c r="FA14" s="4">
        <v>4.76</v>
      </c>
      <c r="FB14" s="4">
        <f t="shared" si="48"/>
        <v>4.5939999999999994</v>
      </c>
      <c r="FC14" s="4"/>
      <c r="FD14" s="4">
        <v>4.79</v>
      </c>
      <c r="FE14" s="4">
        <f t="shared" si="49"/>
        <v>4.5939999999999994</v>
      </c>
      <c r="FF14" s="4">
        <v>4.8499999999999996</v>
      </c>
      <c r="FG14" s="4">
        <v>4.87</v>
      </c>
      <c r="FH14" s="52">
        <f t="shared" si="50"/>
        <v>4.5939999999999994</v>
      </c>
      <c r="FI14" s="4">
        <v>4.5999999999999996</v>
      </c>
      <c r="FJ14" s="52">
        <v>4.9000000000000004</v>
      </c>
      <c r="FK14" s="52">
        <f t="shared" si="51"/>
        <v>4.5939999999999994</v>
      </c>
      <c r="FL14" s="52">
        <v>4.91</v>
      </c>
      <c r="FM14" s="52">
        <f t="shared" si="52"/>
        <v>4.5939999999999994</v>
      </c>
      <c r="FN14" s="52">
        <v>4.87</v>
      </c>
      <c r="FO14" s="14">
        <v>4.8600000000000003</v>
      </c>
      <c r="FP14" s="52">
        <f t="shared" si="53"/>
        <v>4.5939999999999994</v>
      </c>
      <c r="FQ14" s="52">
        <v>4.92</v>
      </c>
      <c r="FR14" s="14">
        <v>4.87</v>
      </c>
      <c r="FS14" s="52">
        <f t="shared" si="54"/>
        <v>4.5939999999999994</v>
      </c>
      <c r="FT14" s="52"/>
      <c r="FU14" s="52">
        <v>4.96</v>
      </c>
      <c r="FV14" s="14"/>
      <c r="FW14" s="10">
        <v>4.8899999999999997</v>
      </c>
      <c r="FX14" s="52">
        <f t="shared" si="55"/>
        <v>4.5939999999999994</v>
      </c>
      <c r="FY14" s="52">
        <v>4.8099999999999996</v>
      </c>
      <c r="FZ14" s="10">
        <v>4.9800000000000004</v>
      </c>
      <c r="GA14" s="14"/>
      <c r="GB14" s="14">
        <f t="shared" si="56"/>
        <v>4.5939999999999994</v>
      </c>
      <c r="GC14" s="52">
        <v>4.9800000000000004</v>
      </c>
      <c r="GD14" s="14">
        <v>4.91</v>
      </c>
      <c r="GE14" s="47">
        <f t="shared" si="57"/>
        <v>4.5939999999999994</v>
      </c>
      <c r="GF14" s="47">
        <v>4.91</v>
      </c>
      <c r="GG14" s="47">
        <f t="shared" si="58"/>
        <v>4.5939999999999994</v>
      </c>
      <c r="GH14" s="47">
        <v>4.92</v>
      </c>
      <c r="GI14" s="47">
        <v>4.6399999999999997</v>
      </c>
      <c r="GJ14" s="51">
        <f t="shared" si="59"/>
        <v>4.5939999999999994</v>
      </c>
      <c r="GK14" s="10"/>
      <c r="GL14" s="14">
        <v>4.8559999999999999</v>
      </c>
      <c r="GM14" s="47">
        <f t="shared" si="60"/>
        <v>4.5939999999999994</v>
      </c>
      <c r="GN14" s="47">
        <v>5.5449999999999999</v>
      </c>
      <c r="GO14" s="47">
        <f t="shared" si="61"/>
        <v>4.5939999999999994</v>
      </c>
      <c r="GP14" s="47">
        <v>4.8410000000000002</v>
      </c>
      <c r="GQ14" s="47"/>
      <c r="GR14" s="47">
        <f t="shared" si="62"/>
        <v>4.5939999999999994</v>
      </c>
      <c r="GS14" s="47"/>
      <c r="GT14" s="6">
        <f t="shared" si="63"/>
        <v>-1</v>
      </c>
      <c r="GU14" s="4">
        <v>5.8</v>
      </c>
      <c r="GV14" s="4">
        <v>5.21</v>
      </c>
      <c r="GW14" s="4">
        <v>5.41</v>
      </c>
      <c r="GX14" s="4">
        <v>6.3209999999999997</v>
      </c>
      <c r="GY14" s="4"/>
      <c r="GZ14" s="4">
        <v>5.43</v>
      </c>
      <c r="HA14" s="4">
        <f t="shared" si="65"/>
        <v>5.43</v>
      </c>
      <c r="HB14" s="4">
        <v>5.44</v>
      </c>
      <c r="HC14" s="4">
        <v>5.46</v>
      </c>
      <c r="HD14" s="4">
        <v>5.48</v>
      </c>
      <c r="HE14" s="4">
        <f t="shared" si="66"/>
        <v>5.43</v>
      </c>
      <c r="HF14" s="4">
        <v>5.45</v>
      </c>
      <c r="HG14" s="52">
        <f t="shared" si="67"/>
        <v>5.43</v>
      </c>
      <c r="HH14" s="4">
        <v>5.35</v>
      </c>
      <c r="HI14" s="10"/>
      <c r="HJ14" s="52">
        <f t="shared" si="68"/>
        <v>5.43</v>
      </c>
      <c r="HK14" s="52">
        <v>5.39</v>
      </c>
      <c r="HL14" s="52">
        <f t="shared" si="69"/>
        <v>5.39</v>
      </c>
      <c r="HM14" s="52">
        <v>5.4</v>
      </c>
      <c r="HN14" s="52">
        <f t="shared" si="70"/>
        <v>5.39</v>
      </c>
      <c r="HO14" s="52">
        <v>5.46</v>
      </c>
      <c r="HP14" s="52">
        <v>5.39</v>
      </c>
      <c r="HQ14" s="52">
        <v>5.43</v>
      </c>
      <c r="HR14" s="14">
        <v>5.36</v>
      </c>
      <c r="HS14" s="14"/>
      <c r="HT14" s="58">
        <f t="shared" si="71"/>
        <v>5.36</v>
      </c>
      <c r="HU14" s="47"/>
      <c r="HV14" s="58">
        <v>5.51</v>
      </c>
      <c r="HW14" s="10"/>
      <c r="HX14" s="14">
        <v>5.42</v>
      </c>
      <c r="HY14" s="10">
        <f t="shared" si="72"/>
        <v>5.36</v>
      </c>
      <c r="HZ14" s="14"/>
      <c r="IA14" s="14">
        <v>5.37</v>
      </c>
      <c r="IB14" s="4">
        <f t="shared" si="73"/>
        <v>5.36</v>
      </c>
      <c r="IC14" s="52">
        <v>5.38</v>
      </c>
      <c r="ID14" s="52">
        <f t="shared" si="74"/>
        <v>5.36</v>
      </c>
      <c r="IE14" s="52">
        <v>5.43</v>
      </c>
      <c r="IF14" s="1049">
        <v>5.39</v>
      </c>
      <c r="IG14" s="1049">
        <f t="shared" si="75"/>
        <v>5.36</v>
      </c>
      <c r="IH14" s="1049">
        <v>5.4</v>
      </c>
      <c r="II14" s="1049">
        <v>5.39</v>
      </c>
      <c r="IJ14" s="52">
        <f t="shared" si="76"/>
        <v>5.36</v>
      </c>
      <c r="IK14" s="10">
        <v>5.37</v>
      </c>
      <c r="IL14" s="10"/>
      <c r="IM14" s="10">
        <f t="shared" si="77"/>
        <v>5.36</v>
      </c>
      <c r="IN14" s="1049">
        <v>5.37</v>
      </c>
      <c r="IO14" s="14">
        <v>5.4</v>
      </c>
      <c r="IP14" s="14"/>
      <c r="IQ14" s="14">
        <f t="shared" si="78"/>
        <v>5.36</v>
      </c>
      <c r="IR14" s="47"/>
      <c r="IS14" s="47">
        <v>5.37</v>
      </c>
      <c r="IT14" s="14">
        <v>5.43</v>
      </c>
      <c r="IU14" s="14">
        <f t="shared" si="79"/>
        <v>5.36</v>
      </c>
      <c r="IV14" s="47"/>
      <c r="IW14" s="47">
        <v>5.37</v>
      </c>
      <c r="IX14" s="14">
        <v>5.43</v>
      </c>
      <c r="IY14" s="14">
        <f t="shared" si="80"/>
        <v>5.36</v>
      </c>
      <c r="IZ14" s="14">
        <v>5.38</v>
      </c>
      <c r="JA14" s="14">
        <v>5.43</v>
      </c>
      <c r="JB14" s="14">
        <f t="shared" si="81"/>
        <v>5.36</v>
      </c>
      <c r="JC14" s="14">
        <v>5.46</v>
      </c>
      <c r="JD14" s="14">
        <v>5.43</v>
      </c>
      <c r="JE14" s="14">
        <f t="shared" si="82"/>
        <v>5.36</v>
      </c>
      <c r="JF14" s="14">
        <v>5.62</v>
      </c>
      <c r="JG14" s="14">
        <f t="shared" si="83"/>
        <v>5.36</v>
      </c>
      <c r="JH14" s="14">
        <v>5.61</v>
      </c>
      <c r="JI14" s="6">
        <f t="shared" si="84"/>
        <v>4.6641791044776115E-2</v>
      </c>
      <c r="JJ14" s="102">
        <v>5.16</v>
      </c>
      <c r="JK14" s="102">
        <v>5.12</v>
      </c>
      <c r="JL14" s="52">
        <f t="shared" si="85"/>
        <v>5.12</v>
      </c>
      <c r="JM14" s="52">
        <v>5.15</v>
      </c>
      <c r="JN14" s="52">
        <f t="shared" si="86"/>
        <v>5.12</v>
      </c>
      <c r="JO14" s="52">
        <v>5.14</v>
      </c>
      <c r="JP14" s="52">
        <v>5.15</v>
      </c>
      <c r="JQ14" s="52">
        <f t="shared" si="87"/>
        <v>5.12</v>
      </c>
      <c r="JR14" s="52">
        <v>5.14</v>
      </c>
      <c r="JS14" s="10">
        <v>5.19</v>
      </c>
      <c r="JT14" s="52">
        <f t="shared" si="88"/>
        <v>5.12</v>
      </c>
      <c r="JU14" s="52">
        <v>5.32</v>
      </c>
      <c r="JV14" s="52">
        <v>5.28</v>
      </c>
      <c r="JW14" s="14"/>
      <c r="JX14" s="14">
        <v>5.21</v>
      </c>
      <c r="JY14" s="12">
        <f t="shared" si="89"/>
        <v>5.12</v>
      </c>
      <c r="JZ14" s="52">
        <v>5.2299999999999995</v>
      </c>
      <c r="KA14" s="14">
        <v>5.24</v>
      </c>
      <c r="KB14" s="1049">
        <f t="shared" si="90"/>
        <v>5.12</v>
      </c>
      <c r="KC14" s="1049">
        <v>5.18</v>
      </c>
      <c r="KD14" s="14"/>
      <c r="KE14" s="14">
        <v>5.18</v>
      </c>
      <c r="KF14" s="14">
        <f t="shared" si="91"/>
        <v>5.12</v>
      </c>
      <c r="KG14" s="1049">
        <v>5.21</v>
      </c>
      <c r="KH14" s="14">
        <v>5.21</v>
      </c>
      <c r="KI14" s="14">
        <f t="shared" si="92"/>
        <v>5.12</v>
      </c>
      <c r="KJ14" s="14">
        <v>5.25</v>
      </c>
      <c r="KK14" s="14">
        <v>5.3</v>
      </c>
      <c r="KL14" s="14">
        <f t="shared" si="93"/>
        <v>5.12</v>
      </c>
      <c r="KM14" s="14">
        <v>5.2</v>
      </c>
      <c r="KN14" s="14"/>
      <c r="KO14" s="10">
        <v>5.13</v>
      </c>
      <c r="KP14" s="14">
        <f t="shared" si="94"/>
        <v>5.12</v>
      </c>
      <c r="KQ14" s="14">
        <v>5.29</v>
      </c>
      <c r="KR14" s="14"/>
      <c r="KS14" s="47">
        <f t="shared" si="95"/>
        <v>5.12</v>
      </c>
      <c r="KT14" s="47"/>
      <c r="KU14" s="47">
        <v>5.12</v>
      </c>
      <c r="KV14" s="14">
        <v>5.22</v>
      </c>
      <c r="KW14" s="10">
        <f t="shared" si="96"/>
        <v>5.12</v>
      </c>
      <c r="KX14" s="47"/>
      <c r="KY14" s="47">
        <v>5.12</v>
      </c>
      <c r="KZ14" s="14">
        <v>5.22</v>
      </c>
      <c r="LA14" s="14"/>
      <c r="LB14" s="14">
        <f t="shared" si="163"/>
        <v>5.12</v>
      </c>
      <c r="LC14" s="14">
        <v>5.32</v>
      </c>
      <c r="LD14" s="14">
        <f t="shared" si="97"/>
        <v>5.12</v>
      </c>
      <c r="LE14" s="14">
        <v>5.32</v>
      </c>
      <c r="LF14" s="14">
        <f t="shared" si="98"/>
        <v>5.12</v>
      </c>
      <c r="LG14" s="14">
        <v>5.34</v>
      </c>
      <c r="LH14" s="14">
        <f t="shared" si="99"/>
        <v>5.12</v>
      </c>
      <c r="LI14" s="14">
        <v>5.31</v>
      </c>
      <c r="LJ14" s="6">
        <f t="shared" si="100"/>
        <v>3.7109374999999903E-2</v>
      </c>
      <c r="LK14" s="4">
        <v>5.9729999999999999</v>
      </c>
      <c r="LL14" s="4">
        <v>5.43</v>
      </c>
      <c r="LM14" s="47">
        <v>4.6100000000000003</v>
      </c>
      <c r="LN14" s="32">
        <f t="shared" si="101"/>
        <v>4.6100000000000003</v>
      </c>
      <c r="LO14" s="675">
        <v>4.6500000000000004</v>
      </c>
      <c r="LP14" s="32">
        <f t="shared" si="102"/>
        <v>4.6100000000000003</v>
      </c>
      <c r="LQ14" s="10">
        <v>4.78</v>
      </c>
      <c r="LR14" s="52">
        <f t="shared" si="103"/>
        <v>4.6100000000000003</v>
      </c>
      <c r="LS14" s="47">
        <f t="shared" si="104"/>
        <v>4.6100000000000003</v>
      </c>
      <c r="LT14" s="47">
        <v>4.58</v>
      </c>
      <c r="LU14" s="47">
        <f t="shared" si="105"/>
        <v>4.58</v>
      </c>
      <c r="LV14" s="47">
        <v>4.59</v>
      </c>
      <c r="LW14" s="47">
        <v>4.5999999999999996</v>
      </c>
      <c r="LX14" s="14">
        <v>4.67</v>
      </c>
      <c r="LY14" s="14"/>
      <c r="LZ14" s="14">
        <f t="shared" si="106"/>
        <v>4.58</v>
      </c>
      <c r="MA14" s="47">
        <v>4.67</v>
      </c>
      <c r="MB14" s="47">
        <v>4.66</v>
      </c>
      <c r="MC14" s="1049"/>
      <c r="MD14" s="14">
        <v>4.63</v>
      </c>
      <c r="ME14" s="47">
        <f t="shared" si="107"/>
        <v>4.58</v>
      </c>
      <c r="MF14" s="47"/>
      <c r="MG14" s="47"/>
      <c r="MH14" s="14">
        <v>4.8</v>
      </c>
      <c r="MI14" s="14">
        <v>4.8600000000000003</v>
      </c>
      <c r="MJ14" s="47">
        <f t="shared" si="108"/>
        <v>4.58</v>
      </c>
      <c r="MK14" s="14">
        <v>4.63</v>
      </c>
      <c r="ML14" s="14">
        <v>4.62</v>
      </c>
      <c r="MM14" s="14">
        <f t="shared" si="109"/>
        <v>4.58</v>
      </c>
      <c r="MN14" s="14">
        <v>4.9400000000000004</v>
      </c>
      <c r="MO14" s="14">
        <v>4.78</v>
      </c>
      <c r="MP14" s="14">
        <v>4.8499999999999996</v>
      </c>
      <c r="MQ14" s="14">
        <f t="shared" si="110"/>
        <v>4.58</v>
      </c>
      <c r="MR14" s="10">
        <v>4.76</v>
      </c>
      <c r="MS14" s="14">
        <v>4.8899999999999997</v>
      </c>
      <c r="MT14" s="14">
        <v>4.63</v>
      </c>
      <c r="MU14" s="14">
        <v>4.68</v>
      </c>
      <c r="MV14" s="10">
        <f t="shared" si="111"/>
        <v>4.58</v>
      </c>
      <c r="MW14" s="14"/>
      <c r="MX14" s="14">
        <v>4.68</v>
      </c>
      <c r="MY14" s="14"/>
      <c r="MZ14" s="10">
        <v>4.62</v>
      </c>
      <c r="NA14" s="10">
        <v>4.6399999999999997</v>
      </c>
      <c r="NB14" s="10"/>
      <c r="NC14" s="10"/>
      <c r="ND14" s="10">
        <f t="shared" si="112"/>
        <v>4.58</v>
      </c>
      <c r="NE14" s="10">
        <v>4.95</v>
      </c>
      <c r="NF14" s="10">
        <v>4.95</v>
      </c>
      <c r="NG14" s="10">
        <f t="shared" si="113"/>
        <v>4.58</v>
      </c>
      <c r="NH14" s="47">
        <v>4.6849999999999996</v>
      </c>
      <c r="NI14" s="10">
        <v>4.68</v>
      </c>
      <c r="NJ14" s="10">
        <f t="shared" si="114"/>
        <v>4.58</v>
      </c>
      <c r="NK14" s="10"/>
      <c r="NL14" s="14">
        <v>4.91</v>
      </c>
      <c r="NM14" s="14"/>
      <c r="NN14" s="14">
        <v>4.92</v>
      </c>
      <c r="NO14" s="14">
        <v>4.91</v>
      </c>
      <c r="NP14" s="14">
        <f t="shared" si="115"/>
        <v>4.58</v>
      </c>
      <c r="NQ14" s="14">
        <v>4.91</v>
      </c>
      <c r="NR14" s="14"/>
      <c r="NS14" s="14">
        <v>4.91</v>
      </c>
      <c r="NT14" s="47">
        <f t="shared" si="116"/>
        <v>4.58</v>
      </c>
      <c r="NU14" s="14">
        <v>4.625</v>
      </c>
      <c r="NV14" s="14">
        <v>4.5999999999999996</v>
      </c>
      <c r="NW14" s="14">
        <v>5</v>
      </c>
      <c r="NX14" s="10">
        <f t="shared" si="117"/>
        <v>4.58</v>
      </c>
      <c r="NY14" s="14">
        <v>5</v>
      </c>
      <c r="NZ14" s="14">
        <f t="shared" si="118"/>
        <v>4.58</v>
      </c>
      <c r="OA14" s="14"/>
      <c r="OB14" s="14">
        <v>4.95</v>
      </c>
      <c r="OC14" s="14">
        <v>4.8600000000000003</v>
      </c>
      <c r="OD14" s="14">
        <f t="shared" si="119"/>
        <v>4.58</v>
      </c>
      <c r="OE14" s="14"/>
      <c r="OF14" s="14">
        <v>4.71</v>
      </c>
      <c r="OG14" s="14">
        <v>4.8600000000000003</v>
      </c>
      <c r="OH14" s="14">
        <f t="shared" si="120"/>
        <v>4.58</v>
      </c>
      <c r="OI14" s="14"/>
      <c r="OJ14" s="14"/>
      <c r="OK14" s="6">
        <f t="shared" si="121"/>
        <v>-1</v>
      </c>
      <c r="OL14" s="6">
        <f t="shared" si="122"/>
        <v>-1</v>
      </c>
      <c r="OM14" s="1308">
        <v>4.6900000000000004</v>
      </c>
      <c r="ON14" s="37">
        <v>4.72</v>
      </c>
      <c r="OO14" s="37">
        <v>4.71</v>
      </c>
      <c r="OP14" s="37">
        <f t="shared" si="123"/>
        <v>4.6900000000000004</v>
      </c>
      <c r="OQ14" s="36">
        <v>4.7300000000000004</v>
      </c>
      <c r="OR14" s="14">
        <v>4.7300000000000004</v>
      </c>
      <c r="OS14" s="10"/>
      <c r="OT14" s="14">
        <f t="shared" si="124"/>
        <v>4.6900000000000004</v>
      </c>
      <c r="OU14" s="37">
        <v>4.46</v>
      </c>
      <c r="OV14" s="37">
        <f t="shared" si="125"/>
        <v>4.46</v>
      </c>
      <c r="OW14" s="37">
        <v>4.67</v>
      </c>
      <c r="OX14" s="37"/>
      <c r="OY14" s="37">
        <f t="shared" si="126"/>
        <v>4.46</v>
      </c>
      <c r="OZ14" s="37">
        <v>4.72</v>
      </c>
      <c r="PA14" s="37"/>
      <c r="PB14" s="37">
        <f t="shared" si="127"/>
        <v>4.46</v>
      </c>
      <c r="PC14" s="1383">
        <v>4.6627999999999998</v>
      </c>
      <c r="PD14" s="37">
        <v>4.68</v>
      </c>
      <c r="PE14" s="37">
        <f t="shared" si="128"/>
        <v>4.46</v>
      </c>
      <c r="PF14" s="37">
        <v>4.66</v>
      </c>
      <c r="PG14" s="37">
        <f t="shared" si="129"/>
        <v>4.46</v>
      </c>
      <c r="PH14" s="37">
        <v>4.68</v>
      </c>
      <c r="PI14" s="37">
        <f t="shared" si="130"/>
        <v>4.46</v>
      </c>
      <c r="PJ14" s="37"/>
      <c r="PK14" s="6">
        <f t="shared" si="131"/>
        <v>-1</v>
      </c>
      <c r="PL14" s="1315">
        <v>4.28</v>
      </c>
      <c r="PM14" s="37">
        <v>4.37</v>
      </c>
      <c r="PN14" s="37"/>
      <c r="PO14" s="37">
        <f t="shared" si="132"/>
        <v>4.28</v>
      </c>
      <c r="PP14" s="37">
        <v>4.34</v>
      </c>
      <c r="PQ14" s="37"/>
      <c r="PR14" s="37">
        <f t="shared" si="133"/>
        <v>4.28</v>
      </c>
      <c r="PS14" s="37">
        <v>4.33</v>
      </c>
      <c r="PT14" s="37">
        <f t="shared" si="134"/>
        <v>4.28</v>
      </c>
      <c r="PU14" s="37">
        <v>4.37</v>
      </c>
      <c r="PV14" s="37">
        <v>4.3099999999999996</v>
      </c>
      <c r="PW14" s="37">
        <f t="shared" si="135"/>
        <v>4.28</v>
      </c>
      <c r="PX14" s="37">
        <v>4.3099999999999996</v>
      </c>
      <c r="PY14" s="37"/>
      <c r="PZ14" s="37">
        <f t="shared" si="136"/>
        <v>4.28</v>
      </c>
      <c r="QA14" s="37">
        <v>4.32</v>
      </c>
      <c r="QB14" s="37">
        <f t="shared" si="137"/>
        <v>4.28</v>
      </c>
      <c r="QC14" s="14">
        <v>4.3499999999999996</v>
      </c>
      <c r="QD14" s="37">
        <f t="shared" si="138"/>
        <v>4.28</v>
      </c>
      <c r="QE14" s="37">
        <v>4.3600000000000003</v>
      </c>
      <c r="QF14" s="14">
        <v>4.3499999999999996</v>
      </c>
      <c r="QG14" s="37">
        <f t="shared" si="139"/>
        <v>4.28</v>
      </c>
      <c r="QH14" s="37"/>
      <c r="QI14" s="6">
        <f t="shared" si="140"/>
        <v>-1</v>
      </c>
      <c r="QJ14" s="47">
        <v>4.6100000000000003</v>
      </c>
      <c r="QK14" s="77">
        <v>4.74</v>
      </c>
      <c r="QL14" s="77"/>
      <c r="QM14" s="77">
        <f t="shared" si="141"/>
        <v>4.6100000000000003</v>
      </c>
      <c r="QN14" s="37">
        <v>4.75</v>
      </c>
      <c r="QO14" s="37">
        <f t="shared" si="142"/>
        <v>4.6100000000000003</v>
      </c>
      <c r="QP14" s="37">
        <v>4.82</v>
      </c>
      <c r="QQ14" s="37">
        <f t="shared" si="143"/>
        <v>4.6100000000000003</v>
      </c>
      <c r="QR14" s="37"/>
      <c r="QS14" s="37">
        <v>4.8099999999999996</v>
      </c>
      <c r="QT14" s="37">
        <f t="shared" si="144"/>
        <v>4.6100000000000003</v>
      </c>
      <c r="QU14" s="37">
        <v>4.68</v>
      </c>
      <c r="QV14" s="37"/>
      <c r="QW14" s="37">
        <f t="shared" si="145"/>
        <v>4.6100000000000003</v>
      </c>
      <c r="QX14" s="37">
        <v>4.8499999999999996</v>
      </c>
      <c r="QY14" s="36">
        <f t="shared" si="146"/>
        <v>4.6100000000000003</v>
      </c>
      <c r="QZ14" s="37">
        <v>4.84</v>
      </c>
      <c r="RA14" s="14">
        <v>4.8099999999999996</v>
      </c>
      <c r="RB14" s="36">
        <f t="shared" si="147"/>
        <v>4.6100000000000003</v>
      </c>
      <c r="RC14" s="37">
        <v>4.84</v>
      </c>
      <c r="RD14" s="14">
        <v>4.8099999999999996</v>
      </c>
      <c r="RE14" s="37">
        <f t="shared" si="148"/>
        <v>4.6100000000000003</v>
      </c>
      <c r="RF14" s="37"/>
      <c r="RG14" s="6">
        <f t="shared" si="149"/>
        <v>-1</v>
      </c>
      <c r="RH14" s="1049">
        <v>5.07</v>
      </c>
      <c r="RI14" s="1049">
        <v>5.05</v>
      </c>
      <c r="RJ14" s="1049">
        <f t="shared" si="150"/>
        <v>5.07</v>
      </c>
      <c r="RK14" s="1049">
        <v>5.04</v>
      </c>
      <c r="RL14" s="1049">
        <f t="shared" si="151"/>
        <v>5.04</v>
      </c>
      <c r="RM14" s="1049">
        <v>5.12</v>
      </c>
      <c r="RN14" s="1049"/>
      <c r="RO14" s="1049">
        <v>5.05</v>
      </c>
      <c r="RP14" s="37">
        <f t="shared" si="152"/>
        <v>5.04</v>
      </c>
      <c r="RQ14" s="37">
        <v>5.05</v>
      </c>
      <c r="RR14" s="37"/>
      <c r="RS14" s="37">
        <f t="shared" si="153"/>
        <v>5.04</v>
      </c>
      <c r="RT14" s="37"/>
      <c r="RU14" s="36">
        <v>4.74</v>
      </c>
      <c r="RV14" s="36">
        <f t="shared" si="154"/>
        <v>4.74</v>
      </c>
      <c r="RW14" s="36">
        <v>4.74</v>
      </c>
      <c r="RX14" s="37">
        <f t="shared" si="155"/>
        <v>4.74</v>
      </c>
      <c r="RY14" s="37">
        <v>4.8600000000000003</v>
      </c>
      <c r="RZ14" s="36">
        <v>4.74</v>
      </c>
      <c r="SA14" s="37">
        <f t="shared" si="156"/>
        <v>4.74</v>
      </c>
      <c r="SB14" s="37">
        <v>4.8099999999999996</v>
      </c>
      <c r="SC14" s="1224">
        <f t="shared" si="157"/>
        <v>1.4767932489451348E-2</v>
      </c>
      <c r="SD14" s="37">
        <v>4.51</v>
      </c>
      <c r="SE14" s="37">
        <f t="shared" si="158"/>
        <v>4.51</v>
      </c>
      <c r="SF14" s="37">
        <v>4.47</v>
      </c>
      <c r="SG14" s="37">
        <v>4.51</v>
      </c>
      <c r="SH14" s="37">
        <f t="shared" si="159"/>
        <v>4.51</v>
      </c>
      <c r="SI14" s="37"/>
      <c r="SJ14" s="1224">
        <f t="shared" si="160"/>
        <v>-1</v>
      </c>
      <c r="SK14" s="37">
        <v>4.7</v>
      </c>
      <c r="SL14" s="37">
        <f t="shared" si="2"/>
        <v>4.7</v>
      </c>
      <c r="SM14" s="37">
        <v>4.7</v>
      </c>
      <c r="SN14" s="37">
        <v>4.7</v>
      </c>
      <c r="SO14" s="37">
        <f t="shared" si="161"/>
        <v>4.7</v>
      </c>
      <c r="SP14" s="37"/>
      <c r="SQ14" s="1224">
        <f t="shared" si="162"/>
        <v>-1</v>
      </c>
      <c r="SR14" s="37">
        <v>4.5</v>
      </c>
      <c r="SS14" s="37">
        <f t="shared" si="3"/>
        <v>4.5</v>
      </c>
      <c r="ST14" s="37"/>
      <c r="SU14" s="1224">
        <f t="shared" si="4"/>
        <v>-1</v>
      </c>
      <c r="SV14" s="10"/>
      <c r="SW14" s="14"/>
    </row>
    <row r="15" spans="1:517" ht="15" thickBot="1" x14ac:dyDescent="0.4">
      <c r="A15" s="10">
        <v>13</v>
      </c>
      <c r="B15" s="102" t="s">
        <v>19</v>
      </c>
      <c r="C15" s="51" t="s">
        <v>1254</v>
      </c>
      <c r="D15" s="925" t="s">
        <v>3329</v>
      </c>
      <c r="E15" s="925" t="s">
        <v>3334</v>
      </c>
      <c r="F15" s="925" t="s">
        <v>3334</v>
      </c>
      <c r="G15" s="923" t="s">
        <v>3335</v>
      </c>
      <c r="H15" s="12" t="s">
        <v>1502</v>
      </c>
      <c r="I15" s="10" t="s">
        <v>1502</v>
      </c>
      <c r="J15" s="12" t="s">
        <v>1502</v>
      </c>
      <c r="K15" s="12" t="s">
        <v>1502</v>
      </c>
      <c r="L15" s="10"/>
      <c r="M15" s="10" t="s">
        <v>1502</v>
      </c>
      <c r="N15" s="12" t="s">
        <v>1502</v>
      </c>
      <c r="O15" s="12" t="s">
        <v>1502</v>
      </c>
      <c r="P15" s="10" t="s">
        <v>1502</v>
      </c>
      <c r="Q15" s="77" t="s">
        <v>1502</v>
      </c>
      <c r="R15" s="12" t="s">
        <v>1502</v>
      </c>
      <c r="S15" s="12" t="s">
        <v>1502</v>
      </c>
      <c r="T15" s="12" t="s">
        <v>1502</v>
      </c>
      <c r="U15" s="12"/>
      <c r="V15" s="12"/>
      <c r="W15" s="6"/>
      <c r="X15" s="4" t="s">
        <v>1502</v>
      </c>
      <c r="Y15" s="4" t="s">
        <v>1502</v>
      </c>
      <c r="Z15" s="4" t="s">
        <v>1502</v>
      </c>
      <c r="AA15" s="4" t="s">
        <v>1502</v>
      </c>
      <c r="AB15" s="4" t="s">
        <v>1502</v>
      </c>
      <c r="AC15" s="4" t="s">
        <v>1502</v>
      </c>
      <c r="AD15" s="4" t="s">
        <v>1502</v>
      </c>
      <c r="AE15" s="4" t="s">
        <v>1502</v>
      </c>
      <c r="AF15" s="4" t="s">
        <v>1502</v>
      </c>
      <c r="AG15" s="4" t="s">
        <v>1502</v>
      </c>
      <c r="AH15" s="12" t="s">
        <v>1502</v>
      </c>
      <c r="AI15" s="10" t="s">
        <v>1502</v>
      </c>
      <c r="AJ15" s="885"/>
      <c r="AK15" s="4">
        <v>7.72</v>
      </c>
      <c r="AL15" s="4">
        <v>7.95</v>
      </c>
      <c r="AM15" s="4">
        <v>7.88</v>
      </c>
      <c r="AN15" s="4">
        <f t="shared" si="8"/>
        <v>7.72</v>
      </c>
      <c r="AP15" s="4">
        <v>7.99</v>
      </c>
      <c r="AQ15" s="4">
        <f t="shared" si="9"/>
        <v>7.72</v>
      </c>
      <c r="AR15" s="4">
        <v>7.73</v>
      </c>
      <c r="AS15" s="4">
        <v>7.77</v>
      </c>
      <c r="AT15" s="4">
        <f t="shared" si="10"/>
        <v>7.72</v>
      </c>
      <c r="AU15" s="4">
        <v>7.75</v>
      </c>
      <c r="AV15" s="52">
        <f t="shared" si="11"/>
        <v>7.72</v>
      </c>
      <c r="AW15" s="4">
        <v>7.88</v>
      </c>
      <c r="AX15" s="10"/>
      <c r="AY15" s="47">
        <v>7.89</v>
      </c>
      <c r="AZ15" s="47"/>
      <c r="BA15" s="5">
        <f t="shared" si="12"/>
        <v>2.2020725388601028E-2</v>
      </c>
      <c r="BB15" s="4">
        <v>5.94</v>
      </c>
      <c r="BC15" s="4">
        <v>6.25</v>
      </c>
      <c r="BD15" s="4">
        <v>5.97</v>
      </c>
      <c r="BE15" s="4">
        <v>5.94</v>
      </c>
      <c r="BF15" s="4">
        <v>5.97</v>
      </c>
      <c r="BG15" s="4">
        <v>5.94</v>
      </c>
      <c r="BH15" s="4">
        <v>5.98</v>
      </c>
      <c r="BI15" s="4">
        <v>5.99</v>
      </c>
      <c r="BJ15" s="4">
        <f t="shared" si="14"/>
        <v>5.94</v>
      </c>
      <c r="BK15" s="4">
        <v>6.38</v>
      </c>
      <c r="BL15" s="32">
        <f t="shared" si="15"/>
        <v>5.94</v>
      </c>
      <c r="BM15" s="12">
        <v>6.35</v>
      </c>
      <c r="BN15" s="52">
        <f t="shared" si="16"/>
        <v>5.94</v>
      </c>
      <c r="BO15" s="4">
        <v>5.91</v>
      </c>
      <c r="BP15" s="52">
        <v>6.11</v>
      </c>
      <c r="BQ15" s="52">
        <f t="shared" si="17"/>
        <v>5.91</v>
      </c>
      <c r="BR15" s="52"/>
      <c r="BS15" s="6">
        <f t="shared" si="18"/>
        <v>-1</v>
      </c>
      <c r="BT15" s="4">
        <v>5.87</v>
      </c>
      <c r="BU15" s="4">
        <v>6.35</v>
      </c>
      <c r="BV15" s="4">
        <v>6.33</v>
      </c>
      <c r="BW15" s="4">
        <v>5.98</v>
      </c>
      <c r="BX15" s="4">
        <v>6.35</v>
      </c>
      <c r="BY15" s="4">
        <v>5.98</v>
      </c>
      <c r="BZ15" s="4">
        <v>6.31</v>
      </c>
      <c r="CA15" s="4">
        <f t="shared" si="20"/>
        <v>5.98</v>
      </c>
      <c r="CB15" s="4">
        <v>6.47</v>
      </c>
      <c r="CC15" s="52">
        <f t="shared" si="21"/>
        <v>5.98</v>
      </c>
      <c r="CD15" s="4">
        <v>6.31</v>
      </c>
      <c r="CE15" s="10"/>
      <c r="CF15" s="10">
        <v>6.33</v>
      </c>
      <c r="CG15" s="52">
        <f t="shared" si="22"/>
        <v>5.98</v>
      </c>
      <c r="CH15" s="10">
        <v>6.33</v>
      </c>
      <c r="CI15" s="10">
        <v>6.48</v>
      </c>
      <c r="CJ15" s="10">
        <f t="shared" si="23"/>
        <v>5.98</v>
      </c>
      <c r="CK15" s="10">
        <v>6.45</v>
      </c>
      <c r="CL15" s="10">
        <f t="shared" si="24"/>
        <v>5.98</v>
      </c>
      <c r="CM15" s="10">
        <v>6.42</v>
      </c>
      <c r="CN15" s="1049"/>
      <c r="CO15" s="14">
        <v>6.48</v>
      </c>
      <c r="CP15" s="10">
        <f t="shared" si="25"/>
        <v>5.98</v>
      </c>
      <c r="CQ15" s="10"/>
      <c r="CR15" s="14"/>
      <c r="CS15" s="14">
        <v>6.26</v>
      </c>
      <c r="CT15" s="10">
        <f t="shared" si="26"/>
        <v>5.98</v>
      </c>
      <c r="CU15" s="10"/>
      <c r="CV15" s="14">
        <v>6.48</v>
      </c>
      <c r="CW15" s="10">
        <f t="shared" si="27"/>
        <v>5.98</v>
      </c>
      <c r="CX15" s="10">
        <v>6.29</v>
      </c>
      <c r="CY15" s="10">
        <f t="shared" si="28"/>
        <v>5.98</v>
      </c>
      <c r="CZ15" s="47">
        <v>6.48</v>
      </c>
      <c r="DA15" s="10">
        <v>6.4560000000000004</v>
      </c>
      <c r="DB15" s="47">
        <f t="shared" si="29"/>
        <v>5.98</v>
      </c>
      <c r="DC15" s="10">
        <v>6.47</v>
      </c>
      <c r="DD15" s="47">
        <f t="shared" si="30"/>
        <v>5.98</v>
      </c>
      <c r="DE15" s="47">
        <v>6.46</v>
      </c>
      <c r="DF15" s="10">
        <v>6.45</v>
      </c>
      <c r="DG15" s="10">
        <f t="shared" si="31"/>
        <v>5.98</v>
      </c>
      <c r="DH15" s="10"/>
      <c r="DI15" s="6">
        <f t="shared" si="32"/>
        <v>-1</v>
      </c>
      <c r="DJ15" s="4">
        <v>6.56</v>
      </c>
      <c r="DK15" s="4">
        <v>6.67</v>
      </c>
      <c r="DL15" s="4">
        <v>7.08</v>
      </c>
      <c r="DM15" s="4">
        <v>6.68</v>
      </c>
      <c r="DN15" s="4">
        <v>6.91</v>
      </c>
      <c r="DO15" s="4">
        <v>7.18</v>
      </c>
      <c r="DP15" s="4">
        <f t="shared" si="34"/>
        <v>6.68</v>
      </c>
      <c r="DQ15" s="4">
        <v>7.02</v>
      </c>
      <c r="DR15" s="4">
        <f t="shared" si="35"/>
        <v>6.68</v>
      </c>
      <c r="DS15" s="4">
        <v>6.88</v>
      </c>
      <c r="DT15" s="4">
        <v>6.63</v>
      </c>
      <c r="DU15" s="52">
        <f t="shared" si="36"/>
        <v>6.63</v>
      </c>
      <c r="DV15" s="52">
        <v>7.11</v>
      </c>
      <c r="DW15" s="52">
        <f t="shared" si="37"/>
        <v>6.63</v>
      </c>
      <c r="DX15" s="10">
        <v>7.12</v>
      </c>
      <c r="DY15" s="10">
        <f t="shared" si="38"/>
        <v>6.63</v>
      </c>
      <c r="DZ15" s="10">
        <v>7.19</v>
      </c>
      <c r="EA15" s="14">
        <v>7.19</v>
      </c>
      <c r="EB15" s="10">
        <f t="shared" si="39"/>
        <v>6.63</v>
      </c>
      <c r="EC15" s="10"/>
      <c r="ED15" s="14">
        <v>7.19</v>
      </c>
      <c r="EE15" s="14"/>
      <c r="EF15" s="10">
        <f t="shared" si="40"/>
        <v>6.63</v>
      </c>
      <c r="EG15" s="14">
        <v>6.69</v>
      </c>
      <c r="EH15" s="14"/>
      <c r="EI15" s="14">
        <f t="shared" si="41"/>
        <v>6.63</v>
      </c>
      <c r="EJ15" s="10">
        <v>7.16</v>
      </c>
      <c r="EK15" s="14">
        <v>7.1</v>
      </c>
      <c r="EL15" s="10">
        <f t="shared" si="42"/>
        <v>6.63</v>
      </c>
      <c r="EM15" s="10">
        <v>7.09</v>
      </c>
      <c r="EN15" s="47">
        <f t="shared" si="43"/>
        <v>6.63</v>
      </c>
      <c r="EO15" s="47">
        <v>6.85</v>
      </c>
      <c r="EP15" s="47">
        <v>7.17</v>
      </c>
      <c r="EQ15" s="47">
        <f t="shared" si="44"/>
        <v>6.63</v>
      </c>
      <c r="ER15" s="47">
        <v>7.16</v>
      </c>
      <c r="ES15" s="47">
        <f t="shared" si="45"/>
        <v>6.63</v>
      </c>
      <c r="ET15" s="47"/>
      <c r="EU15" s="6">
        <f t="shared" si="46"/>
        <v>-1</v>
      </c>
      <c r="EV15" s="4">
        <v>4.6100000000000003</v>
      </c>
      <c r="EW15" s="4">
        <v>4.91</v>
      </c>
      <c r="EX15" s="4">
        <v>4.99</v>
      </c>
      <c r="EY15" s="102">
        <v>4.6079999999999997</v>
      </c>
      <c r="EZ15" s="4"/>
      <c r="FA15" s="4">
        <v>4.9800000000000004</v>
      </c>
      <c r="FB15" s="4">
        <f t="shared" si="48"/>
        <v>4.6079999999999997</v>
      </c>
      <c r="FC15" s="4"/>
      <c r="FD15" s="4">
        <v>4.97</v>
      </c>
      <c r="FE15" s="4">
        <f t="shared" si="49"/>
        <v>4.6079999999999997</v>
      </c>
      <c r="FF15" s="4">
        <v>4.7720000000000002</v>
      </c>
      <c r="FG15" s="4">
        <v>4.8899999999999997</v>
      </c>
      <c r="FH15" s="52">
        <f t="shared" si="50"/>
        <v>4.6079999999999997</v>
      </c>
      <c r="FI15" s="4">
        <v>4.62</v>
      </c>
      <c r="FJ15" s="52">
        <v>4.87</v>
      </c>
      <c r="FK15" s="52">
        <f t="shared" si="51"/>
        <v>4.6079999999999997</v>
      </c>
      <c r="FL15" s="52">
        <v>4.8899999999999997</v>
      </c>
      <c r="FM15" s="52">
        <f t="shared" si="52"/>
        <v>4.6079999999999997</v>
      </c>
      <c r="FN15" s="52">
        <v>4.82</v>
      </c>
      <c r="FO15" s="14">
        <v>4.84</v>
      </c>
      <c r="FP15" s="52">
        <f t="shared" si="53"/>
        <v>4.6079999999999997</v>
      </c>
      <c r="FQ15" s="52">
        <v>4.8899999999999997</v>
      </c>
      <c r="FR15" s="14">
        <v>4.84</v>
      </c>
      <c r="FS15" s="52">
        <f t="shared" si="54"/>
        <v>4.6079999999999997</v>
      </c>
      <c r="FT15" s="52"/>
      <c r="FU15" s="52">
        <v>4.92</v>
      </c>
      <c r="FV15" s="14"/>
      <c r="FW15" s="10">
        <v>4.88</v>
      </c>
      <c r="FX15" s="52">
        <f t="shared" si="55"/>
        <v>4.6079999999999997</v>
      </c>
      <c r="FY15" s="52">
        <v>4.97</v>
      </c>
      <c r="FZ15" s="10">
        <v>4.9800000000000004</v>
      </c>
      <c r="GA15" s="14"/>
      <c r="GB15" s="14">
        <f t="shared" si="56"/>
        <v>4.6079999999999997</v>
      </c>
      <c r="GC15" s="52">
        <v>4.9850000000000003</v>
      </c>
      <c r="GD15" s="14">
        <v>4.9800000000000004</v>
      </c>
      <c r="GE15" s="47">
        <f t="shared" si="57"/>
        <v>4.6079999999999997</v>
      </c>
      <c r="GF15" s="47">
        <v>4.9000000000000004</v>
      </c>
      <c r="GG15" s="47">
        <f t="shared" si="58"/>
        <v>4.6079999999999997</v>
      </c>
      <c r="GH15" s="47">
        <v>4.9619999999999997</v>
      </c>
      <c r="GI15" s="47">
        <v>4.9800000000000004</v>
      </c>
      <c r="GJ15" s="51">
        <f t="shared" si="59"/>
        <v>4.6079999999999997</v>
      </c>
      <c r="GK15" s="10"/>
      <c r="GL15" s="14">
        <v>4.96</v>
      </c>
      <c r="GM15" s="47">
        <f t="shared" si="60"/>
        <v>4.6079999999999997</v>
      </c>
      <c r="GN15" s="47">
        <v>5.9450000000000003</v>
      </c>
      <c r="GO15" s="47">
        <f t="shared" si="61"/>
        <v>4.6079999999999997</v>
      </c>
      <c r="GP15" s="47">
        <v>4.9509999999999996</v>
      </c>
      <c r="GQ15" s="47"/>
      <c r="GR15" s="47">
        <f t="shared" si="62"/>
        <v>4.6079999999999997</v>
      </c>
      <c r="GS15" s="47"/>
      <c r="GT15" s="6">
        <f t="shared" si="63"/>
        <v>-1</v>
      </c>
      <c r="GU15" s="4">
        <v>5.1100000000000003</v>
      </c>
      <c r="GV15" s="4">
        <v>5.33</v>
      </c>
      <c r="GW15" s="4">
        <v>5.25</v>
      </c>
      <c r="GX15" s="4">
        <v>5.08</v>
      </c>
      <c r="GY15" s="4"/>
      <c r="GZ15" s="4">
        <v>5.12</v>
      </c>
      <c r="HA15" s="4">
        <f t="shared" si="65"/>
        <v>5.08</v>
      </c>
      <c r="HB15" s="4">
        <v>5.1100000000000003</v>
      </c>
      <c r="HC15" s="4">
        <v>5.14</v>
      </c>
      <c r="HD15" s="4">
        <v>5.12</v>
      </c>
      <c r="HE15" s="4">
        <f t="shared" si="66"/>
        <v>5.08</v>
      </c>
      <c r="HF15" s="4">
        <v>5.22</v>
      </c>
      <c r="HG15" s="52">
        <f t="shared" si="67"/>
        <v>5.08</v>
      </c>
      <c r="HH15" s="4">
        <v>5.18</v>
      </c>
      <c r="HI15" s="10"/>
      <c r="HJ15" s="52">
        <f t="shared" si="68"/>
        <v>5.08</v>
      </c>
      <c r="HK15" s="52">
        <v>5.1100000000000003</v>
      </c>
      <c r="HL15" s="52">
        <f t="shared" si="69"/>
        <v>5.08</v>
      </c>
      <c r="HM15" s="52">
        <v>5.15</v>
      </c>
      <c r="HN15" s="52">
        <f t="shared" si="70"/>
        <v>5.08</v>
      </c>
      <c r="HO15" s="52">
        <v>5.0999999999999996</v>
      </c>
      <c r="HP15" s="52">
        <v>5.22</v>
      </c>
      <c r="HQ15" s="52">
        <v>5.14</v>
      </c>
      <c r="HR15" s="14">
        <v>5.12</v>
      </c>
      <c r="HS15" s="14"/>
      <c r="HT15" s="58">
        <f t="shared" si="71"/>
        <v>5.08</v>
      </c>
      <c r="HU15" s="47"/>
      <c r="HV15" s="58">
        <v>5.23</v>
      </c>
      <c r="HW15" s="10"/>
      <c r="HX15" s="14">
        <v>5.13</v>
      </c>
      <c r="HY15" s="10">
        <f t="shared" si="72"/>
        <v>5.08</v>
      </c>
      <c r="HZ15" s="14"/>
      <c r="IA15" s="14">
        <v>5.09</v>
      </c>
      <c r="IB15" s="4">
        <f t="shared" si="73"/>
        <v>5.08</v>
      </c>
      <c r="IC15" s="52">
        <v>5.0999999999999996</v>
      </c>
      <c r="ID15" s="52">
        <f t="shared" si="74"/>
        <v>5.08</v>
      </c>
      <c r="IE15" s="52">
        <v>5.31</v>
      </c>
      <c r="IF15" s="1049">
        <v>5.09</v>
      </c>
      <c r="IG15" s="1049">
        <f t="shared" si="75"/>
        <v>5.08</v>
      </c>
      <c r="IH15" s="1049">
        <v>5.15</v>
      </c>
      <c r="II15" s="1049">
        <v>5.1100000000000003</v>
      </c>
      <c r="IJ15" s="52">
        <f t="shared" si="76"/>
        <v>5.08</v>
      </c>
      <c r="IK15" s="10">
        <v>5.09</v>
      </c>
      <c r="IL15" s="10"/>
      <c r="IM15" s="10">
        <f t="shared" si="77"/>
        <v>5.08</v>
      </c>
      <c r="IN15" s="1049">
        <v>5.09</v>
      </c>
      <c r="IO15" s="14">
        <v>5.09</v>
      </c>
      <c r="IP15" s="14"/>
      <c r="IQ15" s="14">
        <f t="shared" si="78"/>
        <v>5.08</v>
      </c>
      <c r="IR15" s="47"/>
      <c r="IS15" s="47">
        <v>5.08</v>
      </c>
      <c r="IT15" s="14">
        <v>5.14</v>
      </c>
      <c r="IU15" s="14">
        <f t="shared" si="79"/>
        <v>5.08</v>
      </c>
      <c r="IV15" s="47"/>
      <c r="IW15" s="47">
        <v>5.08</v>
      </c>
      <c r="IX15" s="14">
        <v>5.14</v>
      </c>
      <c r="IY15" s="14">
        <f t="shared" si="80"/>
        <v>5.08</v>
      </c>
      <c r="IZ15" s="14">
        <v>5.31</v>
      </c>
      <c r="JA15" s="14">
        <v>5.23</v>
      </c>
      <c r="JB15" s="14">
        <f t="shared" si="81"/>
        <v>5.08</v>
      </c>
      <c r="JC15" s="14">
        <v>5.35</v>
      </c>
      <c r="JD15" s="14">
        <v>5.23</v>
      </c>
      <c r="JE15" s="14">
        <f t="shared" si="82"/>
        <v>5.08</v>
      </c>
      <c r="JF15" s="14">
        <v>5.42</v>
      </c>
      <c r="JG15" s="14">
        <f t="shared" si="83"/>
        <v>5.08</v>
      </c>
      <c r="JH15" s="14">
        <v>5.43</v>
      </c>
      <c r="JI15" s="6">
        <f t="shared" si="84"/>
        <v>6.8897637795275524E-2</v>
      </c>
      <c r="JJ15" s="102">
        <v>5.57</v>
      </c>
      <c r="JK15" s="102">
        <v>5.48</v>
      </c>
      <c r="JL15" s="52">
        <f t="shared" si="85"/>
        <v>5.48</v>
      </c>
      <c r="JM15" s="52">
        <v>5.51</v>
      </c>
      <c r="JN15" s="52">
        <f t="shared" si="86"/>
        <v>5.48</v>
      </c>
      <c r="JO15" s="52">
        <v>5.5</v>
      </c>
      <c r="JP15" s="52">
        <v>5.6</v>
      </c>
      <c r="JQ15" s="52">
        <f t="shared" si="87"/>
        <v>5.48</v>
      </c>
      <c r="JR15" s="52">
        <v>5.49</v>
      </c>
      <c r="JS15" s="10">
        <v>5.41</v>
      </c>
      <c r="JT15" s="52">
        <f t="shared" si="88"/>
        <v>5.41</v>
      </c>
      <c r="JU15" s="52">
        <v>5.47</v>
      </c>
      <c r="JV15" s="52">
        <v>5.46</v>
      </c>
      <c r="JW15" s="14"/>
      <c r="JX15" s="14">
        <v>5.44</v>
      </c>
      <c r="JY15" s="12">
        <f t="shared" si="89"/>
        <v>5.41</v>
      </c>
      <c r="JZ15" s="52">
        <v>5.49</v>
      </c>
      <c r="KA15" s="14">
        <v>5.42</v>
      </c>
      <c r="KB15" s="1049">
        <f t="shared" si="90"/>
        <v>5.41</v>
      </c>
      <c r="KC15" s="1049">
        <v>5.44</v>
      </c>
      <c r="KD15" s="14"/>
      <c r="KE15" s="14">
        <v>5.44</v>
      </c>
      <c r="KF15" s="14">
        <f t="shared" si="91"/>
        <v>5.41</v>
      </c>
      <c r="KG15" s="1049">
        <v>5.55</v>
      </c>
      <c r="KH15" s="14">
        <v>5.44</v>
      </c>
      <c r="KI15" s="14">
        <f t="shared" si="92"/>
        <v>5.41</v>
      </c>
      <c r="KJ15" s="14">
        <v>5.45</v>
      </c>
      <c r="KK15" s="14">
        <v>5.59</v>
      </c>
      <c r="KL15" s="14">
        <f t="shared" si="93"/>
        <v>5.41</v>
      </c>
      <c r="KM15" s="14">
        <v>5.5</v>
      </c>
      <c r="KN15" s="14"/>
      <c r="KO15" s="10">
        <v>5.51</v>
      </c>
      <c r="KP15" s="14">
        <f t="shared" si="94"/>
        <v>5.41</v>
      </c>
      <c r="KQ15" s="14">
        <v>5.55</v>
      </c>
      <c r="KR15" s="14"/>
      <c r="KS15" s="47">
        <f t="shared" si="95"/>
        <v>5.41</v>
      </c>
      <c r="KT15" s="47"/>
      <c r="KU15" s="47">
        <v>5.44</v>
      </c>
      <c r="KV15" s="14">
        <v>5.48</v>
      </c>
      <c r="KW15" s="10">
        <f t="shared" si="96"/>
        <v>5.41</v>
      </c>
      <c r="KX15" s="47"/>
      <c r="KY15" s="47">
        <v>5.44</v>
      </c>
      <c r="KZ15" s="14">
        <v>5.48</v>
      </c>
      <c r="LA15" s="14"/>
      <c r="LB15" s="14">
        <f t="shared" si="163"/>
        <v>5.41</v>
      </c>
      <c r="LC15" s="14">
        <v>5.61</v>
      </c>
      <c r="LD15" s="14">
        <f t="shared" si="97"/>
        <v>5.41</v>
      </c>
      <c r="LE15" s="14">
        <v>5.61</v>
      </c>
      <c r="LF15" s="14">
        <f t="shared" si="98"/>
        <v>5.41</v>
      </c>
      <c r="LG15" s="14">
        <v>5.61</v>
      </c>
      <c r="LH15" s="14">
        <f t="shared" si="99"/>
        <v>5.41</v>
      </c>
      <c r="LI15" s="14">
        <v>5.59</v>
      </c>
      <c r="LJ15" s="6">
        <f t="shared" si="100"/>
        <v>3.3271719038816955E-2</v>
      </c>
      <c r="LK15" s="4">
        <v>5.6320000000000006</v>
      </c>
      <c r="LL15" s="4">
        <v>5.12</v>
      </c>
      <c r="LM15" s="10">
        <v>5.35</v>
      </c>
      <c r="LN15" s="32">
        <f t="shared" si="101"/>
        <v>5.35</v>
      </c>
      <c r="LO15" s="675">
        <v>5.33</v>
      </c>
      <c r="LP15" s="32">
        <f t="shared" si="102"/>
        <v>5.33</v>
      </c>
      <c r="LQ15" s="10">
        <v>5.34</v>
      </c>
      <c r="LR15" s="52">
        <f t="shared" si="103"/>
        <v>5.33</v>
      </c>
      <c r="LS15" s="47">
        <f t="shared" si="104"/>
        <v>5.33</v>
      </c>
      <c r="LT15" s="47">
        <v>5.31</v>
      </c>
      <c r="LU15" s="47">
        <f t="shared" si="105"/>
        <v>5.31</v>
      </c>
      <c r="LV15" s="47">
        <v>5.33</v>
      </c>
      <c r="LW15" s="47">
        <v>5.29</v>
      </c>
      <c r="LX15" s="14">
        <v>5.22</v>
      </c>
      <c r="LY15" s="14"/>
      <c r="LZ15" s="14">
        <f t="shared" si="106"/>
        <v>5.22</v>
      </c>
      <c r="MA15" s="47">
        <v>5.2220000000000004</v>
      </c>
      <c r="MB15" s="47">
        <v>5.24</v>
      </c>
      <c r="MC15" s="1049"/>
      <c r="MD15" s="14">
        <v>5.38</v>
      </c>
      <c r="ME15" s="47">
        <f t="shared" si="107"/>
        <v>5.22</v>
      </c>
      <c r="MF15" s="47"/>
      <c r="MG15" s="47"/>
      <c r="MH15" s="14">
        <v>5.2</v>
      </c>
      <c r="MI15" s="14">
        <v>5.29</v>
      </c>
      <c r="MJ15" s="47">
        <f t="shared" si="108"/>
        <v>5.2</v>
      </c>
      <c r="MK15" s="14">
        <v>5.2</v>
      </c>
      <c r="ML15" s="14">
        <v>5.2</v>
      </c>
      <c r="MM15" s="14">
        <f t="shared" si="109"/>
        <v>5.2</v>
      </c>
      <c r="MN15" s="14">
        <v>5.23</v>
      </c>
      <c r="MO15" s="14">
        <v>5.23</v>
      </c>
      <c r="MP15" s="14">
        <v>5.25</v>
      </c>
      <c r="MQ15" s="14">
        <f t="shared" si="110"/>
        <v>5.2</v>
      </c>
      <c r="MR15" s="10">
        <v>5.2</v>
      </c>
      <c r="MS15" s="14">
        <v>5.23</v>
      </c>
      <c r="MT15" s="14">
        <v>5.23</v>
      </c>
      <c r="MU15" s="14">
        <v>5.28</v>
      </c>
      <c r="MV15" s="10">
        <f t="shared" si="111"/>
        <v>5.2</v>
      </c>
      <c r="MW15" s="14"/>
      <c r="MX15" s="14">
        <v>5.24</v>
      </c>
      <c r="MY15" s="14"/>
      <c r="MZ15" s="10">
        <v>5.23</v>
      </c>
      <c r="NA15" s="10">
        <v>5.26</v>
      </c>
      <c r="NB15" s="10"/>
      <c r="NC15" s="10"/>
      <c r="ND15" s="10">
        <f t="shared" si="112"/>
        <v>5.2</v>
      </c>
      <c r="NE15" s="10">
        <v>5.3900000000000006</v>
      </c>
      <c r="NF15" s="10">
        <v>5.36</v>
      </c>
      <c r="NG15" s="10">
        <f t="shared" si="113"/>
        <v>5.2</v>
      </c>
      <c r="NH15" s="47" t="s">
        <v>1502</v>
      </c>
      <c r="NI15" s="14" t="s">
        <v>1502</v>
      </c>
      <c r="NJ15" s="14">
        <f t="shared" si="114"/>
        <v>5.2</v>
      </c>
      <c r="NK15" s="14"/>
      <c r="NL15" s="14" t="s">
        <v>1502</v>
      </c>
      <c r="NM15" s="14"/>
      <c r="NN15" s="14" t="s">
        <v>1502</v>
      </c>
      <c r="NO15" s="14" t="s">
        <v>1502</v>
      </c>
      <c r="NP15" s="14">
        <f t="shared" si="115"/>
        <v>5.2</v>
      </c>
      <c r="NQ15" s="14" t="s">
        <v>1502</v>
      </c>
      <c r="NR15" s="14"/>
      <c r="NS15" s="14" t="s">
        <v>1502</v>
      </c>
      <c r="NT15" s="47">
        <f t="shared" si="116"/>
        <v>5.2</v>
      </c>
      <c r="NU15" s="14" t="s">
        <v>1502</v>
      </c>
      <c r="NV15" s="14" t="s">
        <v>1502</v>
      </c>
      <c r="NW15" s="14" t="s">
        <v>1502</v>
      </c>
      <c r="NX15" s="10">
        <f t="shared" si="117"/>
        <v>5.2</v>
      </c>
      <c r="NY15" s="14" t="s">
        <v>1502</v>
      </c>
      <c r="NZ15" s="14">
        <f t="shared" si="118"/>
        <v>5.2</v>
      </c>
      <c r="OA15" s="14"/>
      <c r="OB15" s="14" t="s">
        <v>1502</v>
      </c>
      <c r="OC15" s="14" t="s">
        <v>1159</v>
      </c>
      <c r="OD15" s="14">
        <f t="shared" si="119"/>
        <v>5.2</v>
      </c>
      <c r="OE15" s="14"/>
      <c r="OF15" s="14" t="s">
        <v>1159</v>
      </c>
      <c r="OG15" s="14" t="s">
        <v>1159</v>
      </c>
      <c r="OH15" s="14">
        <f t="shared" si="120"/>
        <v>5.2</v>
      </c>
      <c r="OI15" s="14"/>
      <c r="OJ15" s="14"/>
      <c r="OK15" s="6">
        <f t="shared" si="121"/>
        <v>-1</v>
      </c>
      <c r="OL15" s="6">
        <f t="shared" si="122"/>
        <v>-1</v>
      </c>
      <c r="OM15" s="1308">
        <v>4.7699999999999996</v>
      </c>
      <c r="ON15" s="37">
        <v>4.82</v>
      </c>
      <c r="OO15" s="37">
        <v>4.8</v>
      </c>
      <c r="OP15" s="37">
        <f t="shared" si="123"/>
        <v>4.7699999999999996</v>
      </c>
      <c r="OQ15" s="36">
        <v>4.7300000000000004</v>
      </c>
      <c r="OR15" s="14">
        <v>4.78</v>
      </c>
      <c r="OS15" s="10"/>
      <c r="OT15" s="14">
        <f t="shared" si="124"/>
        <v>4.7699999999999996</v>
      </c>
      <c r="OU15" s="37">
        <v>4.8899999999999997</v>
      </c>
      <c r="OV15" s="37">
        <f t="shared" si="125"/>
        <v>4.7699999999999996</v>
      </c>
      <c r="OW15" s="37">
        <v>4.8899999999999997</v>
      </c>
      <c r="OX15" s="37"/>
      <c r="OY15" s="37">
        <f t="shared" si="126"/>
        <v>4.7699999999999996</v>
      </c>
      <c r="OZ15" s="37">
        <v>4.8600000000000003</v>
      </c>
      <c r="PA15" s="37"/>
      <c r="PB15" s="37">
        <f t="shared" si="127"/>
        <v>4.7699999999999996</v>
      </c>
      <c r="PC15" s="1383">
        <v>4.9454000000000002</v>
      </c>
      <c r="PD15" s="37">
        <v>5.09</v>
      </c>
      <c r="PE15" s="37">
        <f t="shared" si="128"/>
        <v>4.7699999999999996</v>
      </c>
      <c r="PF15" s="37">
        <v>5.05</v>
      </c>
      <c r="PG15" s="37">
        <f t="shared" si="129"/>
        <v>4.7699999999999996</v>
      </c>
      <c r="PH15" s="37">
        <v>5.09</v>
      </c>
      <c r="PI15" s="37">
        <f t="shared" si="130"/>
        <v>4.7699999999999996</v>
      </c>
      <c r="PJ15" s="37"/>
      <c r="PK15" s="6">
        <f t="shared" si="131"/>
        <v>-1</v>
      </c>
      <c r="PL15" s="1315">
        <v>4.79</v>
      </c>
      <c r="PM15" s="37">
        <v>4.8</v>
      </c>
      <c r="PN15" s="37"/>
      <c r="PO15" s="37">
        <f t="shared" si="132"/>
        <v>4.79</v>
      </c>
      <c r="PP15" s="37">
        <v>4.82</v>
      </c>
      <c r="PQ15" s="37"/>
      <c r="PR15" s="37">
        <f t="shared" si="133"/>
        <v>4.79</v>
      </c>
      <c r="PS15" s="37">
        <v>4.8</v>
      </c>
      <c r="PT15" s="37">
        <f t="shared" si="134"/>
        <v>4.79</v>
      </c>
      <c r="PU15" s="37">
        <v>4.84</v>
      </c>
      <c r="PV15" s="37">
        <v>4.8099999999999996</v>
      </c>
      <c r="PW15" s="37">
        <f t="shared" si="135"/>
        <v>4.79</v>
      </c>
      <c r="PX15" s="37">
        <v>4.8099999999999996</v>
      </c>
      <c r="PY15" s="37"/>
      <c r="PZ15" s="37">
        <f t="shared" si="136"/>
        <v>4.79</v>
      </c>
      <c r="QA15" s="37">
        <v>4.8499999999999996</v>
      </c>
      <c r="QB15" s="37">
        <f t="shared" si="137"/>
        <v>4.79</v>
      </c>
      <c r="QC15" s="14">
        <v>4.93</v>
      </c>
      <c r="QD15" s="37">
        <f t="shared" si="138"/>
        <v>4.79</v>
      </c>
      <c r="QE15" s="37">
        <v>4.88</v>
      </c>
      <c r="QF15" s="14">
        <v>4.93</v>
      </c>
      <c r="QG15" s="37">
        <f t="shared" si="139"/>
        <v>4.79</v>
      </c>
      <c r="QH15" s="37"/>
      <c r="QI15" s="6">
        <f t="shared" si="140"/>
        <v>-1</v>
      </c>
      <c r="QJ15" s="47">
        <v>5.2</v>
      </c>
      <c r="QK15" s="77" t="s">
        <v>1502</v>
      </c>
      <c r="QL15" s="77"/>
      <c r="QM15" s="77" t="s">
        <v>1502</v>
      </c>
      <c r="QN15" s="37" t="s">
        <v>1502</v>
      </c>
      <c r="QO15" s="37" t="s">
        <v>1502</v>
      </c>
      <c r="QP15" s="37" t="s">
        <v>1502</v>
      </c>
      <c r="QQ15" s="37" t="s">
        <v>1502</v>
      </c>
      <c r="QR15" s="37"/>
      <c r="QS15" s="37" t="s">
        <v>1502</v>
      </c>
      <c r="QT15" s="37" t="s">
        <v>1502</v>
      </c>
      <c r="QU15" s="37" t="s">
        <v>1502</v>
      </c>
      <c r="QV15" s="37"/>
      <c r="QW15" s="37" t="s">
        <v>1502</v>
      </c>
      <c r="QX15" s="37" t="s">
        <v>1502</v>
      </c>
      <c r="QY15" s="36" t="s">
        <v>1502</v>
      </c>
      <c r="QZ15" s="37" t="s">
        <v>1502</v>
      </c>
      <c r="RA15" s="14" t="s">
        <v>1502</v>
      </c>
      <c r="RB15" s="36" t="s">
        <v>1502</v>
      </c>
      <c r="RC15" s="37" t="s">
        <v>1502</v>
      </c>
      <c r="RD15" s="14" t="s">
        <v>1502</v>
      </c>
      <c r="RE15" s="37" t="s">
        <v>1502</v>
      </c>
      <c r="RF15" s="37"/>
      <c r="RG15" s="6"/>
      <c r="RH15" s="1049">
        <v>4.99</v>
      </c>
      <c r="RI15" s="1049" t="s">
        <v>1159</v>
      </c>
      <c r="RJ15" s="1049">
        <f t="shared" si="150"/>
        <v>4.99</v>
      </c>
      <c r="RK15" s="1049" t="s">
        <v>1159</v>
      </c>
      <c r="RL15" s="1049">
        <f t="shared" si="151"/>
        <v>4.99</v>
      </c>
      <c r="RM15" s="1049" t="s">
        <v>1159</v>
      </c>
      <c r="RN15" s="1049"/>
      <c r="RO15" s="1049" t="s">
        <v>1159</v>
      </c>
      <c r="RP15" s="37">
        <f t="shared" si="152"/>
        <v>4.99</v>
      </c>
      <c r="RQ15" s="37" t="s">
        <v>1159</v>
      </c>
      <c r="RR15" s="37"/>
      <c r="RS15" s="37">
        <f t="shared" si="153"/>
        <v>4.99</v>
      </c>
      <c r="RT15" s="37"/>
      <c r="RU15" s="52" t="s">
        <v>1159</v>
      </c>
      <c r="RV15" s="52">
        <f t="shared" si="154"/>
        <v>4.99</v>
      </c>
      <c r="RW15" s="36" t="s">
        <v>1502</v>
      </c>
      <c r="RX15" s="37">
        <f t="shared" si="155"/>
        <v>4.99</v>
      </c>
      <c r="RY15" s="37" t="s">
        <v>1502</v>
      </c>
      <c r="RZ15" s="36" t="s">
        <v>1502</v>
      </c>
      <c r="SA15" s="37">
        <f t="shared" si="156"/>
        <v>4.99</v>
      </c>
      <c r="SB15" s="37" t="s">
        <v>1502</v>
      </c>
      <c r="SC15" s="1224"/>
      <c r="SD15" s="37" t="s">
        <v>1159</v>
      </c>
      <c r="SE15" s="37" t="str">
        <f t="shared" si="158"/>
        <v>Blocked</v>
      </c>
      <c r="SF15" s="37" t="str">
        <f t="shared" si="158"/>
        <v>Blocked</v>
      </c>
      <c r="SG15" s="37" t="s">
        <v>1159</v>
      </c>
      <c r="SH15" s="37" t="str">
        <f t="shared" si="159"/>
        <v>Blocked</v>
      </c>
      <c r="SI15" s="37"/>
      <c r="SJ15" s="1224"/>
      <c r="SK15" s="37" t="s">
        <v>1159</v>
      </c>
      <c r="SL15" s="37" t="str">
        <f t="shared" si="2"/>
        <v>Blocked</v>
      </c>
      <c r="SM15" s="37" t="str">
        <f t="shared" si="2"/>
        <v>Blocked</v>
      </c>
      <c r="SN15" s="37" t="s">
        <v>1159</v>
      </c>
      <c r="SO15" s="37" t="str">
        <f t="shared" si="161"/>
        <v>Blocked</v>
      </c>
      <c r="SP15" s="37"/>
      <c r="SQ15" s="1224"/>
      <c r="SR15" s="37" t="s">
        <v>1159</v>
      </c>
      <c r="SS15" s="37" t="str">
        <f t="shared" si="3"/>
        <v>Blocked</v>
      </c>
      <c r="ST15" s="37"/>
      <c r="SU15" s="1224"/>
      <c r="SV15" s="10"/>
      <c r="SW15" s="14"/>
    </row>
    <row r="16" spans="1:517" ht="15" thickBot="1" x14ac:dyDescent="0.4">
      <c r="A16" s="10">
        <v>18</v>
      </c>
      <c r="B16" s="102" t="s">
        <v>19</v>
      </c>
      <c r="C16" s="51" t="s">
        <v>1254</v>
      </c>
      <c r="D16" s="925" t="s">
        <v>3329</v>
      </c>
      <c r="E16" s="925" t="s">
        <v>3336</v>
      </c>
      <c r="F16" s="925" t="s">
        <v>3336</v>
      </c>
      <c r="G16" s="923" t="s">
        <v>3331</v>
      </c>
      <c r="H16" s="12" t="s">
        <v>1502</v>
      </c>
      <c r="I16" s="10" t="s">
        <v>1502</v>
      </c>
      <c r="J16" s="12" t="s">
        <v>1502</v>
      </c>
      <c r="K16" s="12" t="s">
        <v>1502</v>
      </c>
      <c r="L16" s="10"/>
      <c r="M16" s="10" t="s">
        <v>1502</v>
      </c>
      <c r="N16" s="12" t="s">
        <v>1502</v>
      </c>
      <c r="O16" s="12" t="s">
        <v>1502</v>
      </c>
      <c r="P16" s="10" t="s">
        <v>1502</v>
      </c>
      <c r="Q16" s="77" t="s">
        <v>1502</v>
      </c>
      <c r="R16" s="12" t="s">
        <v>1502</v>
      </c>
      <c r="S16" s="12" t="s">
        <v>1502</v>
      </c>
      <c r="T16" s="12" t="s">
        <v>1502</v>
      </c>
      <c r="U16" s="12"/>
      <c r="V16" s="12"/>
      <c r="W16" s="6"/>
      <c r="X16" s="4" t="s">
        <v>1502</v>
      </c>
      <c r="Y16" s="4" t="s">
        <v>1502</v>
      </c>
      <c r="Z16" s="4" t="s">
        <v>1502</v>
      </c>
      <c r="AA16" s="4" t="s">
        <v>1502</v>
      </c>
      <c r="AB16" s="4" t="s">
        <v>1502</v>
      </c>
      <c r="AC16" s="4" t="s">
        <v>1502</v>
      </c>
      <c r="AD16" s="4" t="s">
        <v>1502</v>
      </c>
      <c r="AE16" s="4" t="s">
        <v>1502</v>
      </c>
      <c r="AF16" s="4" t="s">
        <v>1502</v>
      </c>
      <c r="AG16" s="4" t="s">
        <v>1502</v>
      </c>
      <c r="AH16" s="12" t="s">
        <v>1502</v>
      </c>
      <c r="AI16" s="10" t="s">
        <v>1502</v>
      </c>
      <c r="AJ16" s="885"/>
      <c r="AK16" s="4">
        <v>7.29</v>
      </c>
      <c r="AL16" s="4">
        <v>7.74</v>
      </c>
      <c r="AM16" s="102">
        <v>7.8</v>
      </c>
      <c r="AN16" s="4">
        <f>MIN(AK16,AM16)</f>
        <v>7.29</v>
      </c>
      <c r="AP16" s="102">
        <v>7.79</v>
      </c>
      <c r="AQ16" s="4">
        <f t="shared" si="9"/>
        <v>7.29</v>
      </c>
      <c r="AR16" s="4">
        <v>7.29</v>
      </c>
      <c r="AS16" s="102">
        <v>7.31</v>
      </c>
      <c r="AT16" s="102">
        <f t="shared" si="10"/>
        <v>7.29</v>
      </c>
      <c r="AU16" s="102">
        <v>7.31</v>
      </c>
      <c r="AV16" s="52">
        <f t="shared" si="11"/>
        <v>7.29</v>
      </c>
      <c r="AW16" s="4">
        <v>7.33</v>
      </c>
      <c r="AX16" s="10"/>
      <c r="AY16" s="47">
        <v>7.34</v>
      </c>
      <c r="AZ16" s="47"/>
      <c r="BA16" s="5">
        <f t="shared" si="12"/>
        <v>6.8587105624142415E-3</v>
      </c>
      <c r="BB16" s="4">
        <v>6.36</v>
      </c>
      <c r="BC16" s="4">
        <v>6.73</v>
      </c>
      <c r="BD16" s="4">
        <v>6.13</v>
      </c>
      <c r="BE16" s="4">
        <v>6.36</v>
      </c>
      <c r="BF16" s="4">
        <v>6.36</v>
      </c>
      <c r="BG16" s="4">
        <v>6.36</v>
      </c>
      <c r="BH16" s="4">
        <v>6.36</v>
      </c>
      <c r="BI16" s="4">
        <v>6.33</v>
      </c>
      <c r="BJ16" s="4">
        <f>MIN(BG16,BI16)</f>
        <v>6.33</v>
      </c>
      <c r="BK16" s="4">
        <v>6.8369999999999997</v>
      </c>
      <c r="BL16" s="32">
        <f t="shared" si="15"/>
        <v>6.33</v>
      </c>
      <c r="BM16" s="12">
        <v>6.77</v>
      </c>
      <c r="BN16" s="52">
        <f t="shared" si="16"/>
        <v>6.33</v>
      </c>
      <c r="BO16" s="4">
        <v>6.71</v>
      </c>
      <c r="BP16" s="52">
        <v>6.31</v>
      </c>
      <c r="BQ16" s="52">
        <f t="shared" si="17"/>
        <v>6.31</v>
      </c>
      <c r="BR16" s="52"/>
      <c r="BS16" s="6">
        <f t="shared" si="18"/>
        <v>-1</v>
      </c>
      <c r="BT16" s="4">
        <v>6.5510000000000002</v>
      </c>
      <c r="BU16" s="4">
        <v>7</v>
      </c>
      <c r="BV16" s="4">
        <v>6.59</v>
      </c>
      <c r="BW16" s="4">
        <v>6.83</v>
      </c>
      <c r="BX16" s="4">
        <v>6.84</v>
      </c>
      <c r="BY16" s="4">
        <v>6.83</v>
      </c>
      <c r="BZ16" s="4">
        <v>6.81</v>
      </c>
      <c r="CA16" s="4">
        <f>MIN(BY16)</f>
        <v>6.83</v>
      </c>
      <c r="CB16" s="4">
        <v>7.2889999999999997</v>
      </c>
      <c r="CC16" s="52">
        <f t="shared" si="21"/>
        <v>6.83</v>
      </c>
      <c r="CD16" s="4">
        <v>6.81</v>
      </c>
      <c r="CE16" s="10"/>
      <c r="CF16" s="10">
        <v>6.8</v>
      </c>
      <c r="CG16" s="52">
        <f t="shared" si="22"/>
        <v>6.8</v>
      </c>
      <c r="CH16" s="10">
        <v>6.83</v>
      </c>
      <c r="CI16" s="10">
        <v>7.21</v>
      </c>
      <c r="CJ16" s="10">
        <f t="shared" si="23"/>
        <v>6.8</v>
      </c>
      <c r="CK16" s="10">
        <v>7.17</v>
      </c>
      <c r="CL16" s="10">
        <f t="shared" si="24"/>
        <v>6.8</v>
      </c>
      <c r="CM16" s="10">
        <v>6.92</v>
      </c>
      <c r="CN16" s="1049"/>
      <c r="CO16" s="14">
        <v>6.7</v>
      </c>
      <c r="CP16" s="10">
        <f t="shared" si="25"/>
        <v>6.7</v>
      </c>
      <c r="CQ16" s="10"/>
      <c r="CR16" s="14"/>
      <c r="CS16" s="14">
        <v>6.71</v>
      </c>
      <c r="CT16" s="10">
        <f t="shared" si="26"/>
        <v>6.7</v>
      </c>
      <c r="CU16" s="10"/>
      <c r="CV16" s="14">
        <v>7.19</v>
      </c>
      <c r="CW16" s="10">
        <f t="shared" si="27"/>
        <v>6.7</v>
      </c>
      <c r="CX16" s="10">
        <v>6.71</v>
      </c>
      <c r="CY16" s="10">
        <f t="shared" si="28"/>
        <v>6.7</v>
      </c>
      <c r="CZ16" s="47">
        <v>7.02</v>
      </c>
      <c r="DA16" s="10">
        <v>7.23</v>
      </c>
      <c r="DB16" s="47">
        <f t="shared" si="29"/>
        <v>6.7</v>
      </c>
      <c r="DC16" s="10">
        <v>6.68</v>
      </c>
      <c r="DD16" s="47">
        <f t="shared" si="30"/>
        <v>6.68</v>
      </c>
      <c r="DE16" s="47">
        <v>6.9</v>
      </c>
      <c r="DF16" s="10">
        <v>7.24</v>
      </c>
      <c r="DG16" s="10">
        <f t="shared" si="31"/>
        <v>6.68</v>
      </c>
      <c r="DH16" s="10"/>
      <c r="DI16" s="6">
        <f t="shared" si="32"/>
        <v>-1</v>
      </c>
      <c r="DJ16" s="4">
        <v>6.94</v>
      </c>
      <c r="DK16" s="4">
        <v>7.29</v>
      </c>
      <c r="DL16" s="102">
        <v>7.3</v>
      </c>
      <c r="DM16" s="102">
        <v>7.39</v>
      </c>
      <c r="DN16" s="4">
        <v>7.28</v>
      </c>
      <c r="DO16" s="102">
        <v>7.3</v>
      </c>
      <c r="DP16" s="4">
        <f t="shared" si="34"/>
        <v>7.3</v>
      </c>
      <c r="DQ16" s="4">
        <v>7.33</v>
      </c>
      <c r="DR16" s="4">
        <f>MIN(DP16)</f>
        <v>7.3</v>
      </c>
      <c r="DS16" s="4">
        <v>7.01</v>
      </c>
      <c r="DT16" s="102">
        <v>7.33</v>
      </c>
      <c r="DU16" s="52">
        <f t="shared" si="36"/>
        <v>7.3</v>
      </c>
      <c r="DV16" s="52">
        <v>7.51</v>
      </c>
      <c r="DW16" s="52">
        <f t="shared" si="37"/>
        <v>7.3</v>
      </c>
      <c r="DX16" s="47">
        <v>7.56</v>
      </c>
      <c r="DY16" s="47">
        <f t="shared" si="38"/>
        <v>7.3</v>
      </c>
      <c r="DZ16" s="47">
        <v>7.29</v>
      </c>
      <c r="EA16" s="77">
        <v>7.22</v>
      </c>
      <c r="EB16" s="47">
        <f t="shared" si="39"/>
        <v>7.22</v>
      </c>
      <c r="EC16" s="47"/>
      <c r="ED16" s="77">
        <v>7.24</v>
      </c>
      <c r="EE16" s="77"/>
      <c r="EF16" s="47">
        <f t="shared" si="40"/>
        <v>7.22</v>
      </c>
      <c r="EG16" s="77">
        <v>7.3</v>
      </c>
      <c r="EH16" s="77"/>
      <c r="EI16" s="77">
        <f t="shared" si="41"/>
        <v>7.22</v>
      </c>
      <c r="EJ16" s="47">
        <v>7.82</v>
      </c>
      <c r="EK16" s="77">
        <v>7.28</v>
      </c>
      <c r="EL16" s="47">
        <f t="shared" si="42"/>
        <v>7.22</v>
      </c>
      <c r="EM16" s="47">
        <v>7.31</v>
      </c>
      <c r="EN16" s="47">
        <f t="shared" si="43"/>
        <v>7.22</v>
      </c>
      <c r="EO16" s="47">
        <v>7.39</v>
      </c>
      <c r="EP16" s="47">
        <v>7.8</v>
      </c>
      <c r="EQ16" s="47">
        <f t="shared" si="44"/>
        <v>7.22</v>
      </c>
      <c r="ER16" s="47">
        <v>7.77</v>
      </c>
      <c r="ES16" s="47">
        <f t="shared" si="45"/>
        <v>7.22</v>
      </c>
      <c r="ET16" s="47"/>
      <c r="EU16" s="6">
        <f t="shared" si="46"/>
        <v>-1</v>
      </c>
      <c r="EV16" s="4">
        <v>5.16</v>
      </c>
      <c r="EW16" s="4">
        <v>5.56</v>
      </c>
      <c r="EX16" s="4">
        <v>5.44</v>
      </c>
      <c r="EY16" s="102">
        <v>5.1629999999999994</v>
      </c>
      <c r="EZ16" s="4"/>
      <c r="FA16" s="4">
        <v>5.39</v>
      </c>
      <c r="FB16" s="4">
        <f t="shared" si="48"/>
        <v>5.1629999999999994</v>
      </c>
      <c r="FC16" s="4"/>
      <c r="FD16" s="4">
        <v>5.48</v>
      </c>
      <c r="FE16" s="4">
        <f>MIN(FB16,FD16)</f>
        <v>5.1629999999999994</v>
      </c>
      <c r="FF16" s="4">
        <v>5.5</v>
      </c>
      <c r="FG16" s="102">
        <v>5.4569999999999999</v>
      </c>
      <c r="FH16" s="52">
        <f t="shared" si="50"/>
        <v>5.1629999999999994</v>
      </c>
      <c r="FI16" s="4">
        <v>5.2</v>
      </c>
      <c r="FJ16" s="52">
        <v>5.5</v>
      </c>
      <c r="FK16" s="52">
        <f t="shared" si="51"/>
        <v>5.1629999999999994</v>
      </c>
      <c r="FL16" s="52">
        <v>5.17</v>
      </c>
      <c r="FM16" s="52">
        <f t="shared" si="52"/>
        <v>5.1629999999999994</v>
      </c>
      <c r="FN16" s="52">
        <v>5.43</v>
      </c>
      <c r="FO16" s="77">
        <v>5.55</v>
      </c>
      <c r="FP16" s="52">
        <f t="shared" si="53"/>
        <v>5.1629999999999994</v>
      </c>
      <c r="FQ16" s="52">
        <v>5.59</v>
      </c>
      <c r="FR16" s="77">
        <v>5.56</v>
      </c>
      <c r="FS16" s="52">
        <f t="shared" si="54"/>
        <v>5.1629999999999994</v>
      </c>
      <c r="FT16" s="52"/>
      <c r="FU16" s="52">
        <v>5.49</v>
      </c>
      <c r="FV16" s="77"/>
      <c r="FW16" s="47">
        <v>5.6</v>
      </c>
      <c r="FX16" s="52">
        <f t="shared" si="55"/>
        <v>5.1629999999999994</v>
      </c>
      <c r="FY16" s="52">
        <v>5.5149999999999997</v>
      </c>
      <c r="FZ16" s="47">
        <v>5.6</v>
      </c>
      <c r="GA16" s="77"/>
      <c r="GB16" s="77">
        <f t="shared" si="56"/>
        <v>5.1629999999999994</v>
      </c>
      <c r="GC16" s="52">
        <v>5.6</v>
      </c>
      <c r="GD16" s="77">
        <v>5.56</v>
      </c>
      <c r="GE16" s="47">
        <f t="shared" si="57"/>
        <v>5.1629999999999994</v>
      </c>
      <c r="GF16" s="47">
        <v>5.56</v>
      </c>
      <c r="GG16" s="47">
        <f t="shared" si="58"/>
        <v>5.1629999999999994</v>
      </c>
      <c r="GH16" s="47">
        <v>5.5209999999999999</v>
      </c>
      <c r="GI16" s="47">
        <v>5.4</v>
      </c>
      <c r="GJ16" s="51">
        <f t="shared" si="59"/>
        <v>5.1629999999999994</v>
      </c>
      <c r="GK16" s="10"/>
      <c r="GL16" s="14">
        <v>5.4119999999999999</v>
      </c>
      <c r="GM16" s="47">
        <f t="shared" si="60"/>
        <v>5.1629999999999994</v>
      </c>
      <c r="GN16" s="47">
        <v>6.3659999999999997</v>
      </c>
      <c r="GO16" s="47">
        <f t="shared" si="61"/>
        <v>5.1629999999999994</v>
      </c>
      <c r="GP16" s="47">
        <v>5.46</v>
      </c>
      <c r="GQ16" s="47"/>
      <c r="GR16" s="47">
        <f t="shared" si="62"/>
        <v>5.1629999999999994</v>
      </c>
      <c r="GS16" s="47"/>
      <c r="GT16" s="6">
        <f t="shared" si="63"/>
        <v>-1</v>
      </c>
      <c r="GU16" s="4">
        <v>5.39</v>
      </c>
      <c r="GV16" s="4">
        <v>5.39</v>
      </c>
      <c r="GW16" s="4">
        <v>5.57</v>
      </c>
      <c r="GX16" s="102">
        <v>5.32</v>
      </c>
      <c r="GY16" s="4"/>
      <c r="GZ16" s="4">
        <v>5.67</v>
      </c>
      <c r="HA16" s="4">
        <f t="shared" si="65"/>
        <v>5.32</v>
      </c>
      <c r="HB16" s="4">
        <v>5.42</v>
      </c>
      <c r="HC16" s="4">
        <v>5.44</v>
      </c>
      <c r="HD16" s="4">
        <v>5.69</v>
      </c>
      <c r="HE16" s="4">
        <f t="shared" si="66"/>
        <v>5.32</v>
      </c>
      <c r="HF16" s="4">
        <v>5.57</v>
      </c>
      <c r="HG16" s="52">
        <f t="shared" si="67"/>
        <v>5.32</v>
      </c>
      <c r="HH16" s="4">
        <v>5.57</v>
      </c>
      <c r="HI16" s="10"/>
      <c r="HJ16" s="52">
        <f t="shared" si="68"/>
        <v>5.32</v>
      </c>
      <c r="HK16" s="52">
        <v>5.48</v>
      </c>
      <c r="HL16" s="52">
        <f t="shared" si="69"/>
        <v>5.32</v>
      </c>
      <c r="HM16" s="52">
        <v>5.49</v>
      </c>
      <c r="HN16" s="52">
        <f t="shared" si="70"/>
        <v>5.32</v>
      </c>
      <c r="HO16" s="52">
        <v>5.45</v>
      </c>
      <c r="HP16" s="52">
        <v>5.33</v>
      </c>
      <c r="HQ16" s="52">
        <v>5.4702000000000002</v>
      </c>
      <c r="HR16" s="14">
        <v>5.48</v>
      </c>
      <c r="HS16" s="14"/>
      <c r="HT16" s="58">
        <f t="shared" si="71"/>
        <v>5.32</v>
      </c>
      <c r="HU16" s="47"/>
      <c r="HV16" s="58">
        <v>5.59</v>
      </c>
      <c r="HW16" s="10"/>
      <c r="HX16" s="14">
        <v>5.52</v>
      </c>
      <c r="HY16" s="10">
        <f t="shared" si="72"/>
        <v>5.32</v>
      </c>
      <c r="HZ16" s="14"/>
      <c r="IA16" s="14">
        <v>5.4</v>
      </c>
      <c r="IB16" s="4">
        <f t="shared" si="73"/>
        <v>5.32</v>
      </c>
      <c r="IC16" s="52">
        <v>5.34</v>
      </c>
      <c r="ID16" s="52">
        <f t="shared" si="74"/>
        <v>5.32</v>
      </c>
      <c r="IE16" s="52">
        <v>5.35</v>
      </c>
      <c r="IF16" s="1049">
        <v>5.32</v>
      </c>
      <c r="IG16" s="1049">
        <f t="shared" si="75"/>
        <v>5.32</v>
      </c>
      <c r="IH16" s="1049">
        <v>5.44</v>
      </c>
      <c r="II16" s="1049">
        <v>5.48</v>
      </c>
      <c r="IJ16" s="52">
        <f t="shared" si="76"/>
        <v>5.32</v>
      </c>
      <c r="IK16" s="10">
        <v>5.32</v>
      </c>
      <c r="IL16" s="10"/>
      <c r="IM16" s="10">
        <f t="shared" si="77"/>
        <v>5.32</v>
      </c>
      <c r="IN16" s="1049">
        <v>5.35</v>
      </c>
      <c r="IO16" s="14">
        <v>5.32</v>
      </c>
      <c r="IP16" s="14"/>
      <c r="IQ16" s="14">
        <f t="shared" si="78"/>
        <v>5.32</v>
      </c>
      <c r="IR16" s="47"/>
      <c r="IS16" s="47">
        <v>5.44</v>
      </c>
      <c r="IT16" s="14">
        <v>5.34</v>
      </c>
      <c r="IU16" s="14">
        <f t="shared" si="79"/>
        <v>5.32</v>
      </c>
      <c r="IV16" s="47"/>
      <c r="IW16" s="47">
        <v>5.44</v>
      </c>
      <c r="IX16" s="14">
        <v>5.34</v>
      </c>
      <c r="IY16" s="14">
        <f t="shared" si="80"/>
        <v>5.32</v>
      </c>
      <c r="IZ16" s="14">
        <v>5.39</v>
      </c>
      <c r="JA16" s="14">
        <v>5.65</v>
      </c>
      <c r="JB16" s="14">
        <f t="shared" si="81"/>
        <v>5.32</v>
      </c>
      <c r="JC16" s="14">
        <v>5.46</v>
      </c>
      <c r="JD16" s="14">
        <v>5.65</v>
      </c>
      <c r="JE16" s="14">
        <f t="shared" si="82"/>
        <v>5.32</v>
      </c>
      <c r="JF16" s="14">
        <v>5.59</v>
      </c>
      <c r="JG16" s="14">
        <f t="shared" si="83"/>
        <v>5.32</v>
      </c>
      <c r="JH16" s="14">
        <v>5.51</v>
      </c>
      <c r="JI16" s="6">
        <f t="shared" si="84"/>
        <v>3.5714285714285622E-2</v>
      </c>
      <c r="JJ16" s="102">
        <v>5.49</v>
      </c>
      <c r="JK16" s="102">
        <v>5.43</v>
      </c>
      <c r="JL16" s="52">
        <f t="shared" si="85"/>
        <v>5.43</v>
      </c>
      <c r="JM16" s="52">
        <v>5.55</v>
      </c>
      <c r="JN16" s="52">
        <f t="shared" si="86"/>
        <v>5.43</v>
      </c>
      <c r="JO16" s="52">
        <v>5.45</v>
      </c>
      <c r="JP16" s="52">
        <v>5.53</v>
      </c>
      <c r="JQ16" s="52">
        <f t="shared" si="87"/>
        <v>5.43</v>
      </c>
      <c r="JR16" s="52">
        <v>5.45</v>
      </c>
      <c r="JS16" s="10">
        <v>5.52</v>
      </c>
      <c r="JT16" s="52">
        <f t="shared" si="88"/>
        <v>5.43</v>
      </c>
      <c r="JU16" s="52">
        <v>5.47</v>
      </c>
      <c r="JV16" s="52">
        <v>5.52</v>
      </c>
      <c r="JW16" s="14"/>
      <c r="JX16" s="14">
        <v>5.53</v>
      </c>
      <c r="JY16" s="12">
        <f t="shared" si="89"/>
        <v>5.43</v>
      </c>
      <c r="JZ16" s="52">
        <v>5.49</v>
      </c>
      <c r="KA16" s="14">
        <v>5.49</v>
      </c>
      <c r="KB16" s="1049">
        <f t="shared" si="90"/>
        <v>5.43</v>
      </c>
      <c r="KC16" s="1049">
        <v>5.48</v>
      </c>
      <c r="KD16" s="14"/>
      <c r="KE16" s="14">
        <v>5.44</v>
      </c>
      <c r="KF16" s="14">
        <f t="shared" si="91"/>
        <v>5.43</v>
      </c>
      <c r="KG16" s="1049">
        <v>5.45</v>
      </c>
      <c r="KH16" s="14">
        <v>5.57</v>
      </c>
      <c r="KI16" s="14">
        <f t="shared" si="92"/>
        <v>5.43</v>
      </c>
      <c r="KJ16" s="14">
        <v>5.64</v>
      </c>
      <c r="KK16" s="14">
        <v>5.77</v>
      </c>
      <c r="KL16" s="14">
        <f t="shared" si="93"/>
        <v>5.43</v>
      </c>
      <c r="KM16" s="14">
        <v>5.6</v>
      </c>
      <c r="KN16" s="14"/>
      <c r="KO16" s="10">
        <v>5.45</v>
      </c>
      <c r="KP16" s="14">
        <f t="shared" si="94"/>
        <v>5.43</v>
      </c>
      <c r="KQ16" s="14">
        <v>5.72</v>
      </c>
      <c r="KR16" s="14"/>
      <c r="KS16" s="47">
        <f t="shared" si="95"/>
        <v>5.43</v>
      </c>
      <c r="KT16" s="47"/>
      <c r="KU16" s="47">
        <v>5.43</v>
      </c>
      <c r="KV16" s="14">
        <v>5.75</v>
      </c>
      <c r="KW16" s="10">
        <f t="shared" si="96"/>
        <v>5.43</v>
      </c>
      <c r="KX16" s="47"/>
      <c r="KY16" s="47">
        <v>5.43</v>
      </c>
      <c r="KZ16" s="14">
        <v>5.75</v>
      </c>
      <c r="LA16" s="14"/>
      <c r="LB16" s="14">
        <f t="shared" si="163"/>
        <v>5.43</v>
      </c>
      <c r="LC16" s="14">
        <v>5.55</v>
      </c>
      <c r="LD16" s="14">
        <f t="shared" si="97"/>
        <v>5.43</v>
      </c>
      <c r="LE16" s="14">
        <v>5.55</v>
      </c>
      <c r="LF16" s="14">
        <f t="shared" si="98"/>
        <v>5.43</v>
      </c>
      <c r="LG16" s="14">
        <v>5.55</v>
      </c>
      <c r="LH16" s="14">
        <f t="shared" si="99"/>
        <v>5.43</v>
      </c>
      <c r="LI16" s="14">
        <v>5.63</v>
      </c>
      <c r="LJ16" s="6">
        <f t="shared" si="100"/>
        <v>3.6832412523020296E-2</v>
      </c>
      <c r="LK16" s="4">
        <v>6.2370000000000001</v>
      </c>
      <c r="LL16" s="4">
        <v>5.67</v>
      </c>
      <c r="LM16" s="47">
        <v>5.26</v>
      </c>
      <c r="LN16" s="32">
        <f t="shared" si="101"/>
        <v>5.26</v>
      </c>
      <c r="LO16" s="675">
        <v>5.27</v>
      </c>
      <c r="LP16" s="32">
        <f t="shared" si="102"/>
        <v>5.26</v>
      </c>
      <c r="LQ16" s="10">
        <v>5.27</v>
      </c>
      <c r="LR16" s="52">
        <f t="shared" si="103"/>
        <v>5.26</v>
      </c>
      <c r="LS16" s="47">
        <f t="shared" si="104"/>
        <v>5.26</v>
      </c>
      <c r="LT16" s="47">
        <v>5.28</v>
      </c>
      <c r="LU16" s="47">
        <f t="shared" si="105"/>
        <v>5.26</v>
      </c>
      <c r="LV16" s="47">
        <v>5.29</v>
      </c>
      <c r="LW16" s="47">
        <v>5.29</v>
      </c>
      <c r="LX16" s="14">
        <v>5.29</v>
      </c>
      <c r="LY16" s="14"/>
      <c r="LZ16" s="14">
        <f t="shared" si="106"/>
        <v>5.26</v>
      </c>
      <c r="MA16" s="47">
        <v>5.3</v>
      </c>
      <c r="MB16" s="47">
        <v>5.3449999999999998</v>
      </c>
      <c r="MC16" s="1049"/>
      <c r="MD16" s="14">
        <v>5.3</v>
      </c>
      <c r="ME16" s="47">
        <f t="shared" si="107"/>
        <v>5.26</v>
      </c>
      <c r="MF16" s="47"/>
      <c r="MG16" s="47"/>
      <c r="MH16" s="14">
        <v>5.23</v>
      </c>
      <c r="MI16" s="14">
        <v>5.5</v>
      </c>
      <c r="MJ16" s="47">
        <f t="shared" si="108"/>
        <v>5.23</v>
      </c>
      <c r="MK16" s="14">
        <v>5.27</v>
      </c>
      <c r="ML16" s="14">
        <v>5.28</v>
      </c>
      <c r="MM16" s="14">
        <f t="shared" si="109"/>
        <v>5.23</v>
      </c>
      <c r="MN16" s="14">
        <v>5.24</v>
      </c>
      <c r="MO16" s="14">
        <v>5.3</v>
      </c>
      <c r="MP16" s="14">
        <v>5.25</v>
      </c>
      <c r="MQ16" s="14">
        <f t="shared" si="110"/>
        <v>5.23</v>
      </c>
      <c r="MR16" s="10">
        <v>5.39</v>
      </c>
      <c r="MS16" s="14">
        <v>5.41</v>
      </c>
      <c r="MT16" s="14">
        <v>5.25</v>
      </c>
      <c r="MU16" s="14">
        <v>5.3</v>
      </c>
      <c r="MV16" s="10">
        <f t="shared" si="111"/>
        <v>5.23</v>
      </c>
      <c r="MW16" s="14"/>
      <c r="MX16" s="14">
        <v>5.31</v>
      </c>
      <c r="MY16" s="14"/>
      <c r="MZ16" s="10">
        <v>5.25</v>
      </c>
      <c r="NA16" s="10">
        <v>5.34</v>
      </c>
      <c r="NB16" s="10"/>
      <c r="NC16" s="10"/>
      <c r="ND16" s="10">
        <f t="shared" si="112"/>
        <v>5.23</v>
      </c>
      <c r="NE16" s="10">
        <v>5.44</v>
      </c>
      <c r="NF16" s="10">
        <v>5.41</v>
      </c>
      <c r="NG16" s="10">
        <f t="shared" si="113"/>
        <v>5.23</v>
      </c>
      <c r="NH16" s="47">
        <v>5.2249999999999996</v>
      </c>
      <c r="NI16" s="10">
        <v>5.22</v>
      </c>
      <c r="NJ16" s="10">
        <f t="shared" si="114"/>
        <v>5.2249999999999996</v>
      </c>
      <c r="NK16" s="10"/>
      <c r="NL16" s="14">
        <v>5.28</v>
      </c>
      <c r="NM16" s="14"/>
      <c r="NN16" s="14">
        <v>5.3559999999999999</v>
      </c>
      <c r="NO16" s="14">
        <v>5.3680000000000003</v>
      </c>
      <c r="NP16" s="14">
        <f t="shared" si="115"/>
        <v>5.2249999999999996</v>
      </c>
      <c r="NQ16" s="14">
        <v>5.28</v>
      </c>
      <c r="NR16" s="14"/>
      <c r="NS16" s="14">
        <v>5.3680000000000003</v>
      </c>
      <c r="NT16" s="47">
        <f t="shared" si="116"/>
        <v>5.2249999999999996</v>
      </c>
      <c r="NU16" s="14">
        <v>5.3250000000000002</v>
      </c>
      <c r="NV16" s="14">
        <v>5.3</v>
      </c>
      <c r="NW16" s="14">
        <v>5.24</v>
      </c>
      <c r="NX16" s="10">
        <f t="shared" si="117"/>
        <v>5.2249999999999996</v>
      </c>
      <c r="NY16" s="14">
        <v>5.24</v>
      </c>
      <c r="NZ16" s="77">
        <f t="shared" si="118"/>
        <v>5.2249999999999996</v>
      </c>
      <c r="OA16" s="14"/>
      <c r="OB16" s="77">
        <v>5.532</v>
      </c>
      <c r="OC16" s="14">
        <v>5.47</v>
      </c>
      <c r="OD16" s="14">
        <f t="shared" si="119"/>
        <v>5.2249999999999996</v>
      </c>
      <c r="OE16" s="14"/>
      <c r="OF16" s="14">
        <v>5.29</v>
      </c>
      <c r="OG16" s="14">
        <v>5.47</v>
      </c>
      <c r="OH16" s="14">
        <f t="shared" si="120"/>
        <v>5.2249999999999996</v>
      </c>
      <c r="OI16" s="14"/>
      <c r="OJ16" s="14"/>
      <c r="OK16" s="6">
        <f t="shared" si="121"/>
        <v>-1</v>
      </c>
      <c r="OL16" s="6">
        <f t="shared" si="122"/>
        <v>-1</v>
      </c>
      <c r="OM16" s="1308">
        <v>4.9400000000000004</v>
      </c>
      <c r="ON16" s="37">
        <v>4.97</v>
      </c>
      <c r="OO16" s="14">
        <v>4.99</v>
      </c>
      <c r="OP16" s="37">
        <f t="shared" si="123"/>
        <v>4.9400000000000004</v>
      </c>
      <c r="OQ16" s="36">
        <v>4.96</v>
      </c>
      <c r="OR16" s="14">
        <v>4.95</v>
      </c>
      <c r="OS16" s="10"/>
      <c r="OT16" s="14">
        <f t="shared" si="124"/>
        <v>4.9400000000000004</v>
      </c>
      <c r="OU16" s="37">
        <v>4.9000000000000004</v>
      </c>
      <c r="OV16" s="37">
        <f t="shared" si="125"/>
        <v>4.9000000000000004</v>
      </c>
      <c r="OW16" s="37">
        <v>4.9000000000000004</v>
      </c>
      <c r="OX16" s="37"/>
      <c r="OY16" s="37">
        <f t="shared" si="126"/>
        <v>4.9000000000000004</v>
      </c>
      <c r="OZ16" s="37">
        <v>5.25</v>
      </c>
      <c r="PA16" s="37"/>
      <c r="PB16" s="37">
        <f t="shared" si="127"/>
        <v>4.9000000000000004</v>
      </c>
      <c r="PC16" s="1383">
        <v>5.1824000000000003</v>
      </c>
      <c r="PD16" s="37">
        <v>5.03</v>
      </c>
      <c r="PE16" s="37">
        <f t="shared" si="128"/>
        <v>4.9000000000000004</v>
      </c>
      <c r="PF16" s="37">
        <v>5.01</v>
      </c>
      <c r="PG16" s="37">
        <f t="shared" si="129"/>
        <v>4.9000000000000004</v>
      </c>
      <c r="PH16" s="37">
        <v>5.03</v>
      </c>
      <c r="PI16" s="37">
        <f t="shared" si="130"/>
        <v>4.9000000000000004</v>
      </c>
      <c r="PJ16" s="37"/>
      <c r="PK16" s="6">
        <f t="shared" si="131"/>
        <v>-1</v>
      </c>
      <c r="PL16" s="1315">
        <v>4.42</v>
      </c>
      <c r="PM16" s="37">
        <v>4.53</v>
      </c>
      <c r="PN16" s="37"/>
      <c r="PO16" s="37">
        <f t="shared" si="132"/>
        <v>4.42</v>
      </c>
      <c r="PP16" s="37">
        <v>4.53</v>
      </c>
      <c r="PQ16" s="37"/>
      <c r="PR16" s="37">
        <f t="shared" si="133"/>
        <v>4.42</v>
      </c>
      <c r="PS16" s="37">
        <v>4.45</v>
      </c>
      <c r="PT16" s="37">
        <f t="shared" si="134"/>
        <v>4.42</v>
      </c>
      <c r="PU16" s="37">
        <v>4.46</v>
      </c>
      <c r="PV16" s="37">
        <v>4.47</v>
      </c>
      <c r="PW16" s="37">
        <f t="shared" si="135"/>
        <v>4.42</v>
      </c>
      <c r="PX16" s="37">
        <v>4.47</v>
      </c>
      <c r="PY16" s="37"/>
      <c r="PZ16" s="37">
        <f t="shared" si="136"/>
        <v>4.42</v>
      </c>
      <c r="QA16" s="37">
        <v>4.47</v>
      </c>
      <c r="QB16" s="37">
        <f t="shared" si="137"/>
        <v>4.42</v>
      </c>
      <c r="QC16" s="14">
        <v>4.67</v>
      </c>
      <c r="QD16" s="37">
        <f t="shared" si="138"/>
        <v>4.42</v>
      </c>
      <c r="QE16" s="37">
        <v>4.6500000000000004</v>
      </c>
      <c r="QF16" s="14">
        <v>4.67</v>
      </c>
      <c r="QG16" s="37">
        <f t="shared" si="139"/>
        <v>4.42</v>
      </c>
      <c r="QH16" s="37"/>
      <c r="QI16" s="6">
        <f t="shared" si="140"/>
        <v>-1</v>
      </c>
      <c r="QJ16" s="1235">
        <v>5.23</v>
      </c>
      <c r="QK16" s="1284">
        <v>5.27</v>
      </c>
      <c r="QL16" s="1284"/>
      <c r="QM16" s="1284">
        <f t="shared" si="141"/>
        <v>5.23</v>
      </c>
      <c r="QN16" s="37">
        <v>5.24</v>
      </c>
      <c r="QO16" s="37">
        <f t="shared" si="142"/>
        <v>5.23</v>
      </c>
      <c r="QP16" s="37">
        <v>5.26</v>
      </c>
      <c r="QQ16" s="37">
        <f t="shared" si="143"/>
        <v>5.23</v>
      </c>
      <c r="QR16" s="37"/>
      <c r="QS16" s="37">
        <v>5</v>
      </c>
      <c r="QT16" s="37">
        <f t="shared" si="144"/>
        <v>5</v>
      </c>
      <c r="QU16" s="37">
        <v>5.27</v>
      </c>
      <c r="QV16" s="37"/>
      <c r="QW16" s="37">
        <f t="shared" si="145"/>
        <v>5</v>
      </c>
      <c r="QX16" s="37">
        <v>5.14</v>
      </c>
      <c r="QY16" s="36">
        <f t="shared" si="146"/>
        <v>5</v>
      </c>
      <c r="QZ16" s="37">
        <v>5.26</v>
      </c>
      <c r="RA16" s="14">
        <v>5.25</v>
      </c>
      <c r="RB16" s="36">
        <f t="shared" si="147"/>
        <v>5</v>
      </c>
      <c r="RC16" s="37">
        <v>5.26</v>
      </c>
      <c r="RD16" s="14">
        <v>5.25</v>
      </c>
      <c r="RE16" s="37">
        <f t="shared" si="148"/>
        <v>5</v>
      </c>
      <c r="RF16" s="37"/>
      <c r="RG16" s="6">
        <f t="shared" si="149"/>
        <v>-1</v>
      </c>
      <c r="RH16" s="1049">
        <v>5.05</v>
      </c>
      <c r="RI16" s="1049">
        <v>5.39</v>
      </c>
      <c r="RJ16" s="1049">
        <f t="shared" si="150"/>
        <v>5.05</v>
      </c>
      <c r="RK16" s="1049">
        <v>5.3</v>
      </c>
      <c r="RL16" s="1049">
        <f t="shared" si="151"/>
        <v>5.05</v>
      </c>
      <c r="RM16" s="1049">
        <v>5.05</v>
      </c>
      <c r="RN16" s="1049"/>
      <c r="RO16" s="1049">
        <v>5.07</v>
      </c>
      <c r="RP16" s="37">
        <f t="shared" si="152"/>
        <v>5.05</v>
      </c>
      <c r="RQ16" s="37">
        <v>5.07</v>
      </c>
      <c r="RR16" s="37"/>
      <c r="RS16" s="37">
        <f t="shared" si="153"/>
        <v>5.05</v>
      </c>
      <c r="RT16" s="37"/>
      <c r="RU16" s="36">
        <v>4.99</v>
      </c>
      <c r="RV16" s="36">
        <f t="shared" si="154"/>
        <v>4.99</v>
      </c>
      <c r="RW16" s="36">
        <v>5.31</v>
      </c>
      <c r="RX16" s="37">
        <f t="shared" si="155"/>
        <v>4.99</v>
      </c>
      <c r="RY16" s="37">
        <v>5.17</v>
      </c>
      <c r="RZ16" s="36">
        <v>5.31</v>
      </c>
      <c r="SA16" s="37">
        <f t="shared" si="156"/>
        <v>4.99</v>
      </c>
      <c r="SB16" s="37">
        <v>5.25</v>
      </c>
      <c r="SC16" s="1224">
        <f t="shared" si="157"/>
        <v>5.2104208416833622E-2</v>
      </c>
      <c r="SD16" s="37">
        <v>4.83</v>
      </c>
      <c r="SE16" s="37">
        <f t="shared" si="158"/>
        <v>4.83</v>
      </c>
      <c r="SF16" s="37">
        <v>4.7300000000000004</v>
      </c>
      <c r="SG16" s="37">
        <v>4.83</v>
      </c>
      <c r="SH16" s="37">
        <f t="shared" si="159"/>
        <v>4.83</v>
      </c>
      <c r="SI16" s="37"/>
      <c r="SJ16" s="1224">
        <f t="shared" si="160"/>
        <v>-1</v>
      </c>
      <c r="SK16" s="37">
        <v>4.9800000000000004</v>
      </c>
      <c r="SL16" s="37">
        <f t="shared" si="2"/>
        <v>4.9800000000000004</v>
      </c>
      <c r="SM16" s="37">
        <v>4.95</v>
      </c>
      <c r="SN16" s="37">
        <v>4.9800000000000004</v>
      </c>
      <c r="SO16" s="37">
        <f t="shared" si="161"/>
        <v>4.9800000000000004</v>
      </c>
      <c r="SP16" s="37"/>
      <c r="SQ16" s="1224">
        <f t="shared" si="162"/>
        <v>-1</v>
      </c>
      <c r="SR16" s="37">
        <v>4.8499999999999996</v>
      </c>
      <c r="SS16" s="37">
        <f t="shared" si="3"/>
        <v>4.8499999999999996</v>
      </c>
      <c r="ST16" s="37"/>
      <c r="SU16" s="1224">
        <f t="shared" si="4"/>
        <v>-1</v>
      </c>
      <c r="SV16" s="14"/>
      <c r="SW16" s="14"/>
    </row>
    <row r="17" spans="1:518" ht="15" thickBot="1" x14ac:dyDescent="0.4">
      <c r="A17" s="10">
        <v>19</v>
      </c>
      <c r="B17" s="102" t="s">
        <v>19</v>
      </c>
      <c r="C17" s="51" t="s">
        <v>1254</v>
      </c>
      <c r="D17" s="925" t="s">
        <v>3329</v>
      </c>
      <c r="E17" s="925" t="s">
        <v>3337</v>
      </c>
      <c r="F17" s="925" t="s">
        <v>3337</v>
      </c>
      <c r="G17" s="923" t="s">
        <v>3333</v>
      </c>
      <c r="H17" s="12" t="s">
        <v>1502</v>
      </c>
      <c r="I17" s="10" t="s">
        <v>1502</v>
      </c>
      <c r="J17" s="12" t="s">
        <v>1502</v>
      </c>
      <c r="K17" s="12" t="s">
        <v>1502</v>
      </c>
      <c r="L17" s="10"/>
      <c r="M17" s="10" t="s">
        <v>1502</v>
      </c>
      <c r="N17" s="12" t="s">
        <v>1502</v>
      </c>
      <c r="O17" s="12" t="s">
        <v>1502</v>
      </c>
      <c r="P17" s="10" t="s">
        <v>1502</v>
      </c>
      <c r="Q17" s="77" t="s">
        <v>1502</v>
      </c>
      <c r="R17" s="12" t="s">
        <v>1502</v>
      </c>
      <c r="S17" s="12" t="s">
        <v>1502</v>
      </c>
      <c r="T17" s="12" t="s">
        <v>1502</v>
      </c>
      <c r="U17" s="12"/>
      <c r="V17" s="12"/>
      <c r="W17" s="6"/>
      <c r="X17" s="4" t="s">
        <v>1502</v>
      </c>
      <c r="Y17" s="4" t="s">
        <v>1502</v>
      </c>
      <c r="Z17" s="4" t="s">
        <v>1502</v>
      </c>
      <c r="AA17" s="4" t="s">
        <v>1502</v>
      </c>
      <c r="AB17" s="4" t="s">
        <v>1502</v>
      </c>
      <c r="AC17" s="4" t="s">
        <v>1502</v>
      </c>
      <c r="AD17" s="4" t="s">
        <v>1502</v>
      </c>
      <c r="AE17" s="4" t="s">
        <v>1502</v>
      </c>
      <c r="AF17" s="4" t="s">
        <v>1502</v>
      </c>
      <c r="AG17" s="4" t="s">
        <v>1502</v>
      </c>
      <c r="AH17" s="12" t="s">
        <v>1502</v>
      </c>
      <c r="AI17" s="10" t="s">
        <v>1502</v>
      </c>
      <c r="AJ17" s="885"/>
      <c r="AK17" s="4">
        <v>6.78</v>
      </c>
      <c r="AL17" s="4">
        <v>7.03</v>
      </c>
      <c r="AM17" s="4">
        <v>6.87</v>
      </c>
      <c r="AN17" s="4">
        <f>MIN(AK17,AM17)</f>
        <v>6.78</v>
      </c>
      <c r="AP17" s="4">
        <v>6.91</v>
      </c>
      <c r="AQ17" s="4">
        <f t="shared" si="9"/>
        <v>6.78</v>
      </c>
      <c r="AR17" s="4">
        <v>6.87</v>
      </c>
      <c r="AS17" s="4">
        <v>6.84</v>
      </c>
      <c r="AT17" s="4">
        <f t="shared" si="10"/>
        <v>6.78</v>
      </c>
      <c r="AU17" s="4">
        <v>6.89</v>
      </c>
      <c r="AV17" s="52">
        <f t="shared" si="11"/>
        <v>6.78</v>
      </c>
      <c r="AW17" s="4">
        <v>6.88</v>
      </c>
      <c r="AX17" s="10"/>
      <c r="AY17" s="47">
        <v>6.89</v>
      </c>
      <c r="AZ17" s="47"/>
      <c r="BA17" s="5">
        <f t="shared" si="12"/>
        <v>1.6224188790560388E-2</v>
      </c>
      <c r="BB17" s="4">
        <v>6.15</v>
      </c>
      <c r="BC17" s="4">
        <v>6.12</v>
      </c>
      <c r="BD17" s="102">
        <v>6.1</v>
      </c>
      <c r="BE17" s="102">
        <v>6.15</v>
      </c>
      <c r="BF17" s="102">
        <v>6.23</v>
      </c>
      <c r="BG17" s="102">
        <v>6.15</v>
      </c>
      <c r="BH17" s="102">
        <v>6.25</v>
      </c>
      <c r="BI17" s="102">
        <v>6.22</v>
      </c>
      <c r="BJ17" s="102">
        <f>MIN(BG17,BI17)</f>
        <v>6.15</v>
      </c>
      <c r="BK17" s="102">
        <v>6.6529999999999996</v>
      </c>
      <c r="BL17" s="32">
        <f t="shared" si="15"/>
        <v>6.15</v>
      </c>
      <c r="BM17" s="12">
        <v>6.65</v>
      </c>
      <c r="BN17" s="52">
        <f t="shared" si="16"/>
        <v>6.15</v>
      </c>
      <c r="BO17" s="4">
        <v>6.66</v>
      </c>
      <c r="BP17" s="52">
        <v>6.21</v>
      </c>
      <c r="BQ17" s="52">
        <f t="shared" si="17"/>
        <v>6.15</v>
      </c>
      <c r="BR17" s="52"/>
      <c r="BS17" s="6">
        <f t="shared" si="18"/>
        <v>-1</v>
      </c>
      <c r="BT17" s="4">
        <v>6.19</v>
      </c>
      <c r="BU17" s="4">
        <v>6.55</v>
      </c>
      <c r="BV17" s="4">
        <v>6.25</v>
      </c>
      <c r="BW17" s="4">
        <v>6.32</v>
      </c>
      <c r="BX17" s="4">
        <v>6.33</v>
      </c>
      <c r="BY17" s="4">
        <v>6.32</v>
      </c>
      <c r="BZ17" s="4">
        <v>6.28</v>
      </c>
      <c r="CA17" s="4">
        <f>MIN(BY17)</f>
        <v>6.32</v>
      </c>
      <c r="CB17" s="4">
        <v>6.7469999999999999</v>
      </c>
      <c r="CC17" s="52">
        <f t="shared" si="21"/>
        <v>6.32</v>
      </c>
      <c r="CD17" s="4">
        <v>6.28</v>
      </c>
      <c r="CE17" s="10"/>
      <c r="CF17" s="10">
        <v>6.29</v>
      </c>
      <c r="CG17" s="52">
        <f t="shared" si="22"/>
        <v>6.28</v>
      </c>
      <c r="CH17" s="10">
        <v>6.32</v>
      </c>
      <c r="CI17" s="10">
        <v>6.81</v>
      </c>
      <c r="CJ17" s="10">
        <f t="shared" si="23"/>
        <v>6.28</v>
      </c>
      <c r="CK17" s="10">
        <v>6.8</v>
      </c>
      <c r="CL17" s="10">
        <f t="shared" si="24"/>
        <v>6.28</v>
      </c>
      <c r="CM17" s="10">
        <v>6.66</v>
      </c>
      <c r="CN17" s="1049"/>
      <c r="CO17" s="14">
        <v>6.61</v>
      </c>
      <c r="CP17" s="10">
        <f t="shared" si="25"/>
        <v>6.28</v>
      </c>
      <c r="CQ17" s="10"/>
      <c r="CR17" s="14"/>
      <c r="CS17" s="14">
        <v>6.69</v>
      </c>
      <c r="CT17" s="10">
        <f t="shared" si="26"/>
        <v>6.28</v>
      </c>
      <c r="CU17" s="10"/>
      <c r="CV17" s="14">
        <v>6.85</v>
      </c>
      <c r="CW17" s="10">
        <f t="shared" si="27"/>
        <v>6.28</v>
      </c>
      <c r="CX17" s="10">
        <v>6.69</v>
      </c>
      <c r="CY17" s="10">
        <f t="shared" si="28"/>
        <v>6.28</v>
      </c>
      <c r="CZ17" s="47">
        <v>6.73</v>
      </c>
      <c r="DA17" s="10">
        <v>6.85</v>
      </c>
      <c r="DB17" s="47">
        <f t="shared" si="29"/>
        <v>6.28</v>
      </c>
      <c r="DC17" s="10">
        <v>6.38</v>
      </c>
      <c r="DD17" s="47">
        <f t="shared" si="30"/>
        <v>6.28</v>
      </c>
      <c r="DE17" s="47">
        <v>6.8</v>
      </c>
      <c r="DF17" s="10">
        <v>6.89</v>
      </c>
      <c r="DG17" s="10">
        <f t="shared" si="31"/>
        <v>6.28</v>
      </c>
      <c r="DH17" s="10"/>
      <c r="DI17" s="6">
        <f t="shared" si="32"/>
        <v>-1</v>
      </c>
      <c r="DJ17" s="4">
        <v>6.52</v>
      </c>
      <c r="DK17" s="4">
        <v>6.65</v>
      </c>
      <c r="DL17" s="4">
        <v>6.83</v>
      </c>
      <c r="DM17" s="4">
        <v>7.16</v>
      </c>
      <c r="DN17" s="4">
        <v>7.03</v>
      </c>
      <c r="DO17" s="102">
        <v>7.13</v>
      </c>
      <c r="DP17" s="4">
        <f t="shared" si="34"/>
        <v>7.13</v>
      </c>
      <c r="DQ17" s="4">
        <v>7.15</v>
      </c>
      <c r="DR17" s="4">
        <f>MIN(DP17)</f>
        <v>7.13</v>
      </c>
      <c r="DS17" s="4">
        <v>6.98</v>
      </c>
      <c r="DT17" s="102">
        <v>6.67</v>
      </c>
      <c r="DU17" s="52">
        <f t="shared" si="36"/>
        <v>6.67</v>
      </c>
      <c r="DV17" s="52">
        <v>6.78</v>
      </c>
      <c r="DW17" s="52">
        <f t="shared" si="37"/>
        <v>6.67</v>
      </c>
      <c r="DX17" s="47">
        <v>7.11</v>
      </c>
      <c r="DY17" s="47">
        <f t="shared" si="38"/>
        <v>6.67</v>
      </c>
      <c r="DZ17" s="47">
        <v>6.74</v>
      </c>
      <c r="EA17" s="77">
        <v>6.98</v>
      </c>
      <c r="EB17" s="47">
        <f t="shared" si="39"/>
        <v>6.67</v>
      </c>
      <c r="EC17" s="47"/>
      <c r="ED17" s="77">
        <v>7.23</v>
      </c>
      <c r="EE17" s="77"/>
      <c r="EF17" s="47">
        <f t="shared" si="40"/>
        <v>6.67</v>
      </c>
      <c r="EG17" s="77">
        <v>6.78</v>
      </c>
      <c r="EH17" s="77"/>
      <c r="EI17" s="77">
        <f t="shared" si="41"/>
        <v>6.67</v>
      </c>
      <c r="EJ17" s="47">
        <v>7.22</v>
      </c>
      <c r="EK17" s="77">
        <v>7.2</v>
      </c>
      <c r="EL17" s="47">
        <f t="shared" si="42"/>
        <v>6.67</v>
      </c>
      <c r="EM17" s="47">
        <v>7.15</v>
      </c>
      <c r="EN17" s="47">
        <f t="shared" si="43"/>
        <v>6.67</v>
      </c>
      <c r="EO17" s="47">
        <v>7.02</v>
      </c>
      <c r="EP17" s="47">
        <v>7.23</v>
      </c>
      <c r="EQ17" s="47">
        <f t="shared" si="44"/>
        <v>6.67</v>
      </c>
      <c r="ER17" s="47">
        <v>7.21</v>
      </c>
      <c r="ES17" s="47">
        <f t="shared" si="45"/>
        <v>6.67</v>
      </c>
      <c r="ET17" s="47"/>
      <c r="EU17" s="6">
        <f t="shared" si="46"/>
        <v>-1</v>
      </c>
      <c r="EV17" s="4">
        <v>5.0199999999999996</v>
      </c>
      <c r="EW17" s="4">
        <v>5.21</v>
      </c>
      <c r="EX17" s="4">
        <v>5.31</v>
      </c>
      <c r="EY17" s="102">
        <v>5.0602</v>
      </c>
      <c r="EZ17" s="4"/>
      <c r="FA17" s="4">
        <v>5.0999999999999996</v>
      </c>
      <c r="FB17" s="4">
        <f t="shared" si="48"/>
        <v>5.0602</v>
      </c>
      <c r="FC17" s="4"/>
      <c r="FD17" s="4">
        <v>5.17</v>
      </c>
      <c r="FE17" s="4">
        <f>MIN(FB17,FD17)</f>
        <v>5.0602</v>
      </c>
      <c r="FF17" s="4">
        <v>5.29</v>
      </c>
      <c r="FG17" s="102">
        <v>5.19</v>
      </c>
      <c r="FH17" s="52">
        <f t="shared" si="50"/>
        <v>5.0602</v>
      </c>
      <c r="FI17" s="4">
        <v>5.0999999999999996</v>
      </c>
      <c r="FJ17" s="52">
        <v>5.13</v>
      </c>
      <c r="FK17" s="52">
        <f t="shared" si="51"/>
        <v>5.0602</v>
      </c>
      <c r="FL17" s="52">
        <v>5.07</v>
      </c>
      <c r="FM17" s="52">
        <f t="shared" si="52"/>
        <v>5.0602</v>
      </c>
      <c r="FN17" s="52">
        <v>5.28</v>
      </c>
      <c r="FO17" s="77">
        <v>5.13</v>
      </c>
      <c r="FP17" s="52">
        <f t="shared" si="53"/>
        <v>5.0602</v>
      </c>
      <c r="FQ17" s="52">
        <v>5.39</v>
      </c>
      <c r="FR17" s="77">
        <v>5.49</v>
      </c>
      <c r="FS17" s="52">
        <f t="shared" si="54"/>
        <v>5.0602</v>
      </c>
      <c r="FT17" s="52"/>
      <c r="FU17" s="52">
        <v>5.48</v>
      </c>
      <c r="FV17" s="77"/>
      <c r="FW17" s="47">
        <v>5.48</v>
      </c>
      <c r="FX17" s="52">
        <f t="shared" si="55"/>
        <v>5.0602</v>
      </c>
      <c r="FY17" s="52">
        <v>5.33</v>
      </c>
      <c r="FZ17" s="47">
        <v>5.49</v>
      </c>
      <c r="GA17" s="77"/>
      <c r="GB17" s="77">
        <f t="shared" si="56"/>
        <v>5.0602</v>
      </c>
      <c r="GC17" s="52">
        <v>5.49</v>
      </c>
      <c r="GD17" s="77">
        <v>5.47</v>
      </c>
      <c r="GE17" s="47">
        <f t="shared" si="57"/>
        <v>5.0602</v>
      </c>
      <c r="GF17" s="47">
        <v>5.14</v>
      </c>
      <c r="GG17" s="47">
        <f t="shared" si="58"/>
        <v>5.0602</v>
      </c>
      <c r="GH17" s="47">
        <v>5.4359999999999999</v>
      </c>
      <c r="GI17" s="47">
        <v>5.18</v>
      </c>
      <c r="GJ17" s="51">
        <f t="shared" si="59"/>
        <v>5.0602</v>
      </c>
      <c r="GK17" s="10"/>
      <c r="GL17" s="14">
        <v>5.19</v>
      </c>
      <c r="GM17" s="47">
        <f t="shared" si="60"/>
        <v>5.0602</v>
      </c>
      <c r="GN17" s="47">
        <v>6.1520000000000001</v>
      </c>
      <c r="GO17" s="47">
        <f t="shared" si="61"/>
        <v>5.0602</v>
      </c>
      <c r="GP17" s="47">
        <v>5.2</v>
      </c>
      <c r="GQ17" s="47"/>
      <c r="GR17" s="47">
        <f t="shared" si="62"/>
        <v>5.0602</v>
      </c>
      <c r="GS17" s="47"/>
      <c r="GT17" s="6">
        <f t="shared" si="63"/>
        <v>-1</v>
      </c>
      <c r="GU17" s="4">
        <v>5.3620000000000001</v>
      </c>
      <c r="GV17" s="4">
        <v>5.38</v>
      </c>
      <c r="GW17" s="4">
        <v>5.22</v>
      </c>
      <c r="GX17" s="102">
        <v>5.34</v>
      </c>
      <c r="GY17" s="4"/>
      <c r="GZ17" s="4">
        <v>5.65</v>
      </c>
      <c r="HA17" s="4">
        <f t="shared" si="65"/>
        <v>5.34</v>
      </c>
      <c r="HB17" s="4">
        <v>5.38</v>
      </c>
      <c r="HC17" s="4">
        <v>5.42</v>
      </c>
      <c r="HD17" s="4">
        <v>5.64</v>
      </c>
      <c r="HE17" s="4">
        <f t="shared" si="66"/>
        <v>5.34</v>
      </c>
      <c r="HF17" s="4">
        <v>5.48</v>
      </c>
      <c r="HG17" s="52">
        <f t="shared" si="67"/>
        <v>5.34</v>
      </c>
      <c r="HH17" s="4">
        <v>5.39</v>
      </c>
      <c r="HI17" s="10"/>
      <c r="HJ17" s="52">
        <f t="shared" si="68"/>
        <v>5.34</v>
      </c>
      <c r="HK17" s="52">
        <v>5.3</v>
      </c>
      <c r="HL17" s="52">
        <f t="shared" si="69"/>
        <v>5.3</v>
      </c>
      <c r="HM17" s="52">
        <v>5.33</v>
      </c>
      <c r="HN17" s="52">
        <f t="shared" si="70"/>
        <v>5.3</v>
      </c>
      <c r="HO17" s="52">
        <v>5.32</v>
      </c>
      <c r="HP17" s="52">
        <v>5.3</v>
      </c>
      <c r="HQ17" s="52">
        <v>5.3386000000000005</v>
      </c>
      <c r="HR17" s="14">
        <v>5.41</v>
      </c>
      <c r="HS17" s="14"/>
      <c r="HT17" s="58">
        <f t="shared" si="71"/>
        <v>5.3</v>
      </c>
      <c r="HU17" s="47"/>
      <c r="HV17" s="58">
        <v>5.49</v>
      </c>
      <c r="HW17" s="10"/>
      <c r="HX17" s="14">
        <v>5.42</v>
      </c>
      <c r="HY17" s="10">
        <f t="shared" si="72"/>
        <v>5.3</v>
      </c>
      <c r="HZ17" s="14"/>
      <c r="IA17" s="14">
        <v>5.3</v>
      </c>
      <c r="IB17" s="4">
        <f t="shared" si="73"/>
        <v>5.3</v>
      </c>
      <c r="IC17" s="52">
        <v>5.31</v>
      </c>
      <c r="ID17" s="52">
        <f t="shared" si="74"/>
        <v>5.3</v>
      </c>
      <c r="IE17" s="52">
        <v>5.36</v>
      </c>
      <c r="IF17" s="1049">
        <v>5.4619999999999997</v>
      </c>
      <c r="IG17" s="1049">
        <f t="shared" si="75"/>
        <v>5.3</v>
      </c>
      <c r="IH17" s="1049">
        <v>5.51</v>
      </c>
      <c r="II17" s="1049">
        <v>5.4</v>
      </c>
      <c r="IJ17" s="52">
        <f t="shared" si="76"/>
        <v>5.3</v>
      </c>
      <c r="IK17" s="10">
        <v>5.31</v>
      </c>
      <c r="IL17" s="10"/>
      <c r="IM17" s="10">
        <f t="shared" si="77"/>
        <v>5.3</v>
      </c>
      <c r="IN17" s="1049">
        <v>5.34</v>
      </c>
      <c r="IO17" s="14">
        <v>5.4</v>
      </c>
      <c r="IP17" s="14"/>
      <c r="IQ17" s="14">
        <f t="shared" si="78"/>
        <v>5.3</v>
      </c>
      <c r="IR17" s="47"/>
      <c r="IS17" s="47">
        <v>5.41</v>
      </c>
      <c r="IT17" s="14">
        <v>5.46</v>
      </c>
      <c r="IU17" s="14">
        <f t="shared" si="79"/>
        <v>5.3</v>
      </c>
      <c r="IV17" s="47"/>
      <c r="IW17" s="47">
        <v>5.41</v>
      </c>
      <c r="IX17" s="14">
        <v>5.46</v>
      </c>
      <c r="IY17" s="14">
        <f t="shared" si="80"/>
        <v>5.3</v>
      </c>
      <c r="IZ17" s="14">
        <v>5.45</v>
      </c>
      <c r="JA17" s="14">
        <v>5.48</v>
      </c>
      <c r="JB17" s="14">
        <f t="shared" si="81"/>
        <v>5.3</v>
      </c>
      <c r="JC17" s="14">
        <v>5.37</v>
      </c>
      <c r="JD17" s="14">
        <v>5.48</v>
      </c>
      <c r="JE17" s="14">
        <f t="shared" si="82"/>
        <v>5.3</v>
      </c>
      <c r="JF17" s="14">
        <v>5.68</v>
      </c>
      <c r="JG17" s="14">
        <f t="shared" si="83"/>
        <v>5.3</v>
      </c>
      <c r="JH17" s="14">
        <v>5.61</v>
      </c>
      <c r="JI17" s="6">
        <f t="shared" si="84"/>
        <v>5.8490566037735947E-2</v>
      </c>
      <c r="JJ17" s="102">
        <v>5.35</v>
      </c>
      <c r="JK17" s="102">
        <v>5.39</v>
      </c>
      <c r="JL17" s="52">
        <f t="shared" si="85"/>
        <v>5.35</v>
      </c>
      <c r="JM17" s="52">
        <v>5.41</v>
      </c>
      <c r="JN17" s="52">
        <f t="shared" si="86"/>
        <v>5.35</v>
      </c>
      <c r="JO17" s="52">
        <v>5.37</v>
      </c>
      <c r="JP17" s="52">
        <v>5.4</v>
      </c>
      <c r="JQ17" s="52">
        <f t="shared" si="87"/>
        <v>5.35</v>
      </c>
      <c r="JR17" s="52">
        <v>5.35</v>
      </c>
      <c r="JS17" s="10">
        <v>5.45</v>
      </c>
      <c r="JT17" s="52">
        <f t="shared" si="88"/>
        <v>5.35</v>
      </c>
      <c r="JU17" s="52">
        <v>5.39</v>
      </c>
      <c r="JV17" s="52">
        <v>5.47</v>
      </c>
      <c r="JW17" s="14"/>
      <c r="JX17" s="14">
        <v>5.35</v>
      </c>
      <c r="JY17" s="12">
        <f t="shared" si="89"/>
        <v>5.35</v>
      </c>
      <c r="JZ17" s="52">
        <v>5.4</v>
      </c>
      <c r="KA17" s="14">
        <v>5.56</v>
      </c>
      <c r="KB17" s="1049">
        <f t="shared" si="90"/>
        <v>5.35</v>
      </c>
      <c r="KC17" s="1049">
        <v>5.4</v>
      </c>
      <c r="KD17" s="14"/>
      <c r="KE17" s="14">
        <v>5.35</v>
      </c>
      <c r="KF17" s="14">
        <f t="shared" si="91"/>
        <v>5.35</v>
      </c>
      <c r="KG17" s="1049">
        <v>5.54</v>
      </c>
      <c r="KH17" s="14">
        <v>5.36</v>
      </c>
      <c r="KI17" s="14">
        <f t="shared" si="92"/>
        <v>5.35</v>
      </c>
      <c r="KJ17" s="14">
        <v>5.37</v>
      </c>
      <c r="KK17" s="14">
        <v>5.45</v>
      </c>
      <c r="KL17" s="14">
        <f t="shared" si="93"/>
        <v>5.35</v>
      </c>
      <c r="KM17" s="14">
        <v>5.4</v>
      </c>
      <c r="KN17" s="14"/>
      <c r="KO17" s="10">
        <v>5.37</v>
      </c>
      <c r="KP17" s="14">
        <f t="shared" si="94"/>
        <v>5.35</v>
      </c>
      <c r="KQ17" s="14">
        <v>5.47</v>
      </c>
      <c r="KR17" s="14"/>
      <c r="KS17" s="47">
        <f t="shared" si="95"/>
        <v>5.35</v>
      </c>
      <c r="KT17" s="47"/>
      <c r="KU17" s="47">
        <v>5.43</v>
      </c>
      <c r="KV17" s="14">
        <v>5.48</v>
      </c>
      <c r="KW17" s="10">
        <f t="shared" si="96"/>
        <v>5.35</v>
      </c>
      <c r="KX17" s="47"/>
      <c r="KY17" s="47">
        <v>5.43</v>
      </c>
      <c r="KZ17" s="14">
        <v>5.48</v>
      </c>
      <c r="LA17" s="14"/>
      <c r="LB17" s="14">
        <f t="shared" si="163"/>
        <v>5.35</v>
      </c>
      <c r="LC17" s="14">
        <v>5.48</v>
      </c>
      <c r="LD17" s="14">
        <f t="shared" si="97"/>
        <v>5.35</v>
      </c>
      <c r="LE17" s="14">
        <v>5.48</v>
      </c>
      <c r="LF17" s="14">
        <f t="shared" si="98"/>
        <v>5.35</v>
      </c>
      <c r="LG17" s="14">
        <v>5.5</v>
      </c>
      <c r="LH17" s="14">
        <f t="shared" si="99"/>
        <v>5.35</v>
      </c>
      <c r="LI17" s="14">
        <v>5.56</v>
      </c>
      <c r="LJ17" s="6">
        <f t="shared" si="100"/>
        <v>3.925233644859813E-2</v>
      </c>
      <c r="LK17" s="4">
        <v>6.2150000000000007</v>
      </c>
      <c r="LL17" s="4">
        <v>5.65</v>
      </c>
      <c r="LM17" s="10">
        <v>4.99</v>
      </c>
      <c r="LN17" s="32">
        <f t="shared" si="101"/>
        <v>4.99</v>
      </c>
      <c r="LO17" s="675">
        <v>4.99</v>
      </c>
      <c r="LP17" s="32">
        <f t="shared" si="102"/>
        <v>4.99</v>
      </c>
      <c r="LQ17" s="10">
        <v>5.23</v>
      </c>
      <c r="LR17" s="52">
        <f t="shared" si="103"/>
        <v>4.99</v>
      </c>
      <c r="LS17" s="47">
        <f t="shared" si="104"/>
        <v>4.99</v>
      </c>
      <c r="LT17" s="47">
        <v>4.99</v>
      </c>
      <c r="LU17" s="47">
        <f t="shared" si="105"/>
        <v>4.99</v>
      </c>
      <c r="LV17" s="47">
        <v>5</v>
      </c>
      <c r="LW17" s="47">
        <v>5.0199999999999996</v>
      </c>
      <c r="LX17" s="14">
        <v>5.0199999999999996</v>
      </c>
      <c r="LY17" s="14"/>
      <c r="LZ17" s="14">
        <f t="shared" si="106"/>
        <v>4.99</v>
      </c>
      <c r="MA17" s="47">
        <v>5.09</v>
      </c>
      <c r="MB17" s="47">
        <v>5.04</v>
      </c>
      <c r="MC17" s="1049"/>
      <c r="MD17" s="14">
        <v>5.08</v>
      </c>
      <c r="ME17" s="47">
        <f t="shared" si="107"/>
        <v>4.99</v>
      </c>
      <c r="MF17" s="47"/>
      <c r="MG17" s="47"/>
      <c r="MH17" s="14">
        <v>5.09</v>
      </c>
      <c r="MI17" s="14">
        <v>5</v>
      </c>
      <c r="MJ17" s="47">
        <f t="shared" si="108"/>
        <v>4.99</v>
      </c>
      <c r="MK17" s="14">
        <v>5.09</v>
      </c>
      <c r="ML17" s="14">
        <v>5.0199999999999996</v>
      </c>
      <c r="MM17" s="14">
        <f t="shared" si="109"/>
        <v>4.99</v>
      </c>
      <c r="MN17" s="14">
        <v>5.05</v>
      </c>
      <c r="MO17" s="14">
        <v>5.0999999999999996</v>
      </c>
      <c r="MP17" s="14">
        <v>5.0010000000000003</v>
      </c>
      <c r="MQ17" s="14">
        <f t="shared" si="110"/>
        <v>4.99</v>
      </c>
      <c r="MR17" s="10">
        <v>5.16</v>
      </c>
      <c r="MS17" s="14">
        <v>5.0999999999999996</v>
      </c>
      <c r="MT17" s="14">
        <v>5</v>
      </c>
      <c r="MU17" s="14">
        <v>5.05</v>
      </c>
      <c r="MV17" s="10">
        <f t="shared" si="111"/>
        <v>4.99</v>
      </c>
      <c r="MW17" s="14"/>
      <c r="MX17" s="14">
        <v>4.9800000000000004</v>
      </c>
      <c r="MY17" s="14"/>
      <c r="MZ17" s="10">
        <v>4.99</v>
      </c>
      <c r="NA17" s="10">
        <v>5.03</v>
      </c>
      <c r="NB17" s="10"/>
      <c r="NC17" s="10"/>
      <c r="ND17" s="10">
        <f t="shared" si="112"/>
        <v>4.99</v>
      </c>
      <c r="NE17" s="10">
        <v>5.23</v>
      </c>
      <c r="NF17" s="10">
        <v>5.2</v>
      </c>
      <c r="NG17" s="10">
        <f t="shared" si="113"/>
        <v>4.99</v>
      </c>
      <c r="NH17" s="47">
        <v>5.1950000000000003</v>
      </c>
      <c r="NI17" s="10">
        <v>5.19</v>
      </c>
      <c r="NJ17" s="10">
        <f t="shared" si="114"/>
        <v>4.99</v>
      </c>
      <c r="NK17" s="10"/>
      <c r="NL17" s="14">
        <v>5.0599999999999996</v>
      </c>
      <c r="NM17" s="14"/>
      <c r="NN17" s="14">
        <v>5.25</v>
      </c>
      <c r="NO17" s="14">
        <v>5.29</v>
      </c>
      <c r="NP17" s="14">
        <f t="shared" si="115"/>
        <v>4.99</v>
      </c>
      <c r="NQ17" s="14">
        <v>5.0599999999999996</v>
      </c>
      <c r="NR17" s="14"/>
      <c r="NS17" s="14">
        <v>5.29</v>
      </c>
      <c r="NT17" s="47">
        <f t="shared" si="116"/>
        <v>4.99</v>
      </c>
      <c r="NU17" s="14">
        <v>5.0250000000000004</v>
      </c>
      <c r="NV17" s="14">
        <v>5</v>
      </c>
      <c r="NW17" s="14">
        <v>5.15</v>
      </c>
      <c r="NX17" s="10">
        <f t="shared" si="117"/>
        <v>4.99</v>
      </c>
      <c r="NY17" s="14">
        <v>5.15</v>
      </c>
      <c r="NZ17" s="14">
        <f t="shared" si="118"/>
        <v>4.99</v>
      </c>
      <c r="OA17" s="14"/>
      <c r="OB17" s="14">
        <v>5.32</v>
      </c>
      <c r="OC17" s="14">
        <v>5.32</v>
      </c>
      <c r="OD17" s="14">
        <f t="shared" si="119"/>
        <v>4.99</v>
      </c>
      <c r="OE17" s="14"/>
      <c r="OF17" s="14">
        <v>5.15</v>
      </c>
      <c r="OG17" s="14">
        <v>5.32</v>
      </c>
      <c r="OH17" s="14">
        <f t="shared" si="120"/>
        <v>4.99</v>
      </c>
      <c r="OI17" s="14"/>
      <c r="OJ17" s="14"/>
      <c r="OK17" s="6">
        <f t="shared" si="121"/>
        <v>-1</v>
      </c>
      <c r="OL17" s="6">
        <f t="shared" si="122"/>
        <v>-1</v>
      </c>
      <c r="OM17" s="1308">
        <v>4.8899999999999997</v>
      </c>
      <c r="ON17" s="37">
        <v>4.91</v>
      </c>
      <c r="OO17" s="14">
        <v>4.96</v>
      </c>
      <c r="OP17" s="37">
        <f t="shared" si="123"/>
        <v>4.8899999999999997</v>
      </c>
      <c r="OQ17" s="36">
        <v>4.93</v>
      </c>
      <c r="OR17" s="14">
        <v>4.9000000000000004</v>
      </c>
      <c r="OS17" s="10"/>
      <c r="OT17" s="14">
        <f t="shared" si="124"/>
        <v>4.8899999999999997</v>
      </c>
      <c r="OU17" s="37">
        <v>4.5999999999999996</v>
      </c>
      <c r="OV17" s="37">
        <f t="shared" si="125"/>
        <v>4.5999999999999996</v>
      </c>
      <c r="OW17" s="37">
        <v>4.9000000000000004</v>
      </c>
      <c r="OX17" s="37"/>
      <c r="OY17" s="37">
        <f t="shared" si="126"/>
        <v>4.5999999999999996</v>
      </c>
      <c r="OZ17" s="37">
        <v>4.99</v>
      </c>
      <c r="PA17" s="37"/>
      <c r="PB17" s="37">
        <f t="shared" si="127"/>
        <v>4.5999999999999996</v>
      </c>
      <c r="PC17" s="1383">
        <v>4.6711999999999998</v>
      </c>
      <c r="PD17" s="37">
        <v>4.97</v>
      </c>
      <c r="PE17" s="37">
        <f t="shared" si="128"/>
        <v>4.5999999999999996</v>
      </c>
      <c r="PF17" s="37">
        <v>4.93</v>
      </c>
      <c r="PG17" s="37">
        <f t="shared" si="129"/>
        <v>4.5999999999999996</v>
      </c>
      <c r="PH17" s="37">
        <v>4.97</v>
      </c>
      <c r="PI17" s="37">
        <f t="shared" si="130"/>
        <v>4.5999999999999996</v>
      </c>
      <c r="PJ17" s="37"/>
      <c r="PK17" s="6">
        <f t="shared" si="131"/>
        <v>-1</v>
      </c>
      <c r="PL17" s="1315">
        <v>4.4000000000000004</v>
      </c>
      <c r="PM17" s="37">
        <v>4.49</v>
      </c>
      <c r="PN17" s="37"/>
      <c r="PO17" s="37">
        <f t="shared" si="132"/>
        <v>4.4000000000000004</v>
      </c>
      <c r="PP17" s="37">
        <v>4.45</v>
      </c>
      <c r="PQ17" s="37"/>
      <c r="PR17" s="37">
        <f t="shared" si="133"/>
        <v>4.4000000000000004</v>
      </c>
      <c r="PS17" s="37">
        <v>4.46</v>
      </c>
      <c r="PT17" s="37">
        <f t="shared" si="134"/>
        <v>4.4000000000000004</v>
      </c>
      <c r="PU17" s="37">
        <v>4.6500000000000004</v>
      </c>
      <c r="PV17" s="37">
        <v>4.47</v>
      </c>
      <c r="PW17" s="37">
        <f t="shared" si="135"/>
        <v>4.4000000000000004</v>
      </c>
      <c r="PX17" s="37">
        <v>4.47</v>
      </c>
      <c r="PY17" s="37"/>
      <c r="PZ17" s="37">
        <f t="shared" si="136"/>
        <v>4.4000000000000004</v>
      </c>
      <c r="QA17" s="37">
        <v>4.46</v>
      </c>
      <c r="QB17" s="37">
        <f t="shared" si="137"/>
        <v>4.4000000000000004</v>
      </c>
      <c r="QC17" s="14">
        <v>4.54</v>
      </c>
      <c r="QD17" s="37">
        <f t="shared" si="138"/>
        <v>4.4000000000000004</v>
      </c>
      <c r="QE17" s="37">
        <v>4.6399999999999997</v>
      </c>
      <c r="QF17" s="14">
        <v>4.54</v>
      </c>
      <c r="QG17" s="37">
        <f t="shared" si="139"/>
        <v>4.4000000000000004</v>
      </c>
      <c r="QH17" s="37"/>
      <c r="QI17" s="6">
        <f t="shared" si="140"/>
        <v>-1</v>
      </c>
      <c r="QJ17" s="1235">
        <v>4.99</v>
      </c>
      <c r="QK17" s="1284">
        <v>5.101</v>
      </c>
      <c r="QL17" s="1284"/>
      <c r="QM17" s="1284">
        <f t="shared" si="141"/>
        <v>4.99</v>
      </c>
      <c r="QN17" s="1049">
        <v>5.15</v>
      </c>
      <c r="QO17" s="1049">
        <f t="shared" si="142"/>
        <v>4.99</v>
      </c>
      <c r="QP17" s="37">
        <v>5.16</v>
      </c>
      <c r="QQ17" s="1049">
        <f t="shared" si="143"/>
        <v>4.99</v>
      </c>
      <c r="QR17" s="37"/>
      <c r="QS17" s="37">
        <v>4.8099999999999996</v>
      </c>
      <c r="QT17" s="1049">
        <f t="shared" si="144"/>
        <v>4.8099999999999996</v>
      </c>
      <c r="QU17" s="37">
        <v>4.82</v>
      </c>
      <c r="QV17" s="37"/>
      <c r="QW17" s="37">
        <f t="shared" si="145"/>
        <v>4.8099999999999996</v>
      </c>
      <c r="QX17" s="37">
        <v>4.88</v>
      </c>
      <c r="QY17" s="36">
        <f t="shared" si="146"/>
        <v>4.8099999999999996</v>
      </c>
      <c r="QZ17" s="37">
        <v>5.0599999999999996</v>
      </c>
      <c r="RA17" s="14">
        <v>4.91</v>
      </c>
      <c r="RB17" s="36">
        <f t="shared" si="147"/>
        <v>4.8099999999999996</v>
      </c>
      <c r="RC17" s="37">
        <v>5.0599999999999996</v>
      </c>
      <c r="RD17" s="14">
        <v>4.91</v>
      </c>
      <c r="RE17" s="37">
        <f t="shared" si="148"/>
        <v>4.8099999999999996</v>
      </c>
      <c r="RF17" s="37"/>
      <c r="RG17" s="6">
        <f t="shared" si="149"/>
        <v>-1</v>
      </c>
      <c r="RH17" s="1049">
        <v>4.8499999999999996</v>
      </c>
      <c r="RI17" s="1049">
        <v>5.2</v>
      </c>
      <c r="RJ17" s="1049">
        <f t="shared" si="150"/>
        <v>4.8499999999999996</v>
      </c>
      <c r="RK17" s="1049">
        <v>4.99</v>
      </c>
      <c r="RL17" s="1049">
        <f t="shared" si="151"/>
        <v>4.8499999999999996</v>
      </c>
      <c r="RM17" s="1049">
        <v>5.16</v>
      </c>
      <c r="RN17" s="1049"/>
      <c r="RO17" s="1049">
        <v>4.8499999999999996</v>
      </c>
      <c r="RP17" s="1049">
        <f t="shared" si="152"/>
        <v>4.8499999999999996</v>
      </c>
      <c r="RQ17" s="1049">
        <v>4.8499999999999996</v>
      </c>
      <c r="RR17" s="1049"/>
      <c r="RS17" s="1049">
        <f t="shared" si="153"/>
        <v>4.8499999999999996</v>
      </c>
      <c r="RT17" s="37"/>
      <c r="RU17" s="36">
        <v>4.87</v>
      </c>
      <c r="RV17" s="36">
        <f t="shared" si="154"/>
        <v>4.8499999999999996</v>
      </c>
      <c r="RW17" s="52">
        <v>5.12</v>
      </c>
      <c r="RX17" s="1049">
        <f t="shared" si="155"/>
        <v>4.8499999999999996</v>
      </c>
      <c r="RY17" s="1049">
        <v>4.88</v>
      </c>
      <c r="RZ17" s="52">
        <v>5.12</v>
      </c>
      <c r="SA17" s="37">
        <f t="shared" si="156"/>
        <v>4.8499999999999996</v>
      </c>
      <c r="SB17" s="37">
        <v>5.1100000000000003</v>
      </c>
      <c r="SC17" s="1224">
        <f t="shared" si="157"/>
        <v>5.3608247422680555E-2</v>
      </c>
      <c r="SD17" s="1049">
        <v>4.6900000000000004</v>
      </c>
      <c r="SE17" s="1049">
        <f t="shared" si="158"/>
        <v>4.6900000000000004</v>
      </c>
      <c r="SF17" s="1049">
        <v>4.71</v>
      </c>
      <c r="SG17" s="1049">
        <v>4.6900000000000004</v>
      </c>
      <c r="SH17" s="37">
        <f t="shared" si="159"/>
        <v>4.6900000000000004</v>
      </c>
      <c r="SI17" s="37"/>
      <c r="SJ17" s="1224">
        <f t="shared" si="160"/>
        <v>-1</v>
      </c>
      <c r="SK17" s="1049">
        <v>4.76</v>
      </c>
      <c r="SL17" s="1049">
        <f t="shared" si="2"/>
        <v>4.76</v>
      </c>
      <c r="SM17" s="1049">
        <v>4.72</v>
      </c>
      <c r="SN17" s="1049">
        <v>4.76</v>
      </c>
      <c r="SO17" s="37">
        <f t="shared" si="161"/>
        <v>4.76</v>
      </c>
      <c r="SP17" s="37"/>
      <c r="SQ17" s="1224">
        <f t="shared" si="162"/>
        <v>-1</v>
      </c>
      <c r="SR17" s="1049">
        <v>4.71</v>
      </c>
      <c r="SS17" s="1049">
        <f t="shared" si="3"/>
        <v>4.71</v>
      </c>
      <c r="ST17" s="1049"/>
      <c r="SU17" s="1224">
        <f t="shared" si="4"/>
        <v>-1</v>
      </c>
      <c r="SV17" s="10"/>
      <c r="SW17" s="14"/>
    </row>
    <row r="18" spans="1:518" ht="15" thickBot="1" x14ac:dyDescent="0.4">
      <c r="A18" s="10">
        <v>20</v>
      </c>
      <c r="B18" s="102" t="s">
        <v>19</v>
      </c>
      <c r="C18" s="51" t="s">
        <v>1254</v>
      </c>
      <c r="D18" s="924" t="s">
        <v>3329</v>
      </c>
      <c r="E18" s="924" t="s">
        <v>3338</v>
      </c>
      <c r="F18" s="924" t="s">
        <v>3338</v>
      </c>
      <c r="G18" s="930" t="s">
        <v>3335</v>
      </c>
      <c r="H18" s="82" t="s">
        <v>1502</v>
      </c>
      <c r="I18" s="11" t="s">
        <v>1502</v>
      </c>
      <c r="J18" s="82" t="s">
        <v>1502</v>
      </c>
      <c r="K18" s="82" t="s">
        <v>1502</v>
      </c>
      <c r="L18" s="11"/>
      <c r="M18" s="11" t="s">
        <v>1502</v>
      </c>
      <c r="N18" s="82" t="s">
        <v>1502</v>
      </c>
      <c r="O18" s="82" t="s">
        <v>1502</v>
      </c>
      <c r="P18" s="11" t="s">
        <v>1502</v>
      </c>
      <c r="Q18" s="50" t="s">
        <v>1502</v>
      </c>
      <c r="R18" s="82" t="s">
        <v>1502</v>
      </c>
      <c r="S18" s="82" t="s">
        <v>1502</v>
      </c>
      <c r="T18" s="82" t="s">
        <v>1502</v>
      </c>
      <c r="U18" s="82"/>
      <c r="V18" s="82"/>
      <c r="W18" s="7"/>
      <c r="X18" s="104" t="s">
        <v>1502</v>
      </c>
      <c r="Y18" s="104" t="s">
        <v>1502</v>
      </c>
      <c r="Z18" s="104" t="s">
        <v>1502</v>
      </c>
      <c r="AA18" s="104" t="s">
        <v>1502</v>
      </c>
      <c r="AB18" s="104" t="s">
        <v>1502</v>
      </c>
      <c r="AC18" s="104" t="s">
        <v>1502</v>
      </c>
      <c r="AD18" s="104" t="s">
        <v>1502</v>
      </c>
      <c r="AE18" s="104" t="s">
        <v>1502</v>
      </c>
      <c r="AF18" s="104" t="s">
        <v>1502</v>
      </c>
      <c r="AG18" s="104" t="s">
        <v>1502</v>
      </c>
      <c r="AH18" s="82" t="s">
        <v>1502</v>
      </c>
      <c r="AI18" s="11" t="s">
        <v>1502</v>
      </c>
      <c r="AJ18" s="1071"/>
      <c r="AK18" s="104">
        <v>7.78</v>
      </c>
      <c r="AL18" s="104">
        <v>8.1199999999999992</v>
      </c>
      <c r="AM18" s="103">
        <v>8.1</v>
      </c>
      <c r="AN18" s="104">
        <f>MIN(AK18,AM18)</f>
        <v>7.78</v>
      </c>
      <c r="AO18" s="104"/>
      <c r="AP18" s="103">
        <v>8.11</v>
      </c>
      <c r="AQ18" s="104">
        <f t="shared" si="9"/>
        <v>7.78</v>
      </c>
      <c r="AR18" s="104">
        <v>7.98</v>
      </c>
      <c r="AS18" s="103">
        <v>7.91</v>
      </c>
      <c r="AT18" s="103">
        <f t="shared" si="10"/>
        <v>7.78</v>
      </c>
      <c r="AU18" s="103">
        <v>7.88</v>
      </c>
      <c r="AV18" s="53">
        <f t="shared" si="11"/>
        <v>7.78</v>
      </c>
      <c r="AW18" s="104">
        <v>7.95</v>
      </c>
      <c r="AX18" s="11"/>
      <c r="AY18" s="49">
        <v>7.96</v>
      </c>
      <c r="AZ18" s="49"/>
      <c r="BA18" s="357">
        <f t="shared" si="12"/>
        <v>2.3136246786632352E-2</v>
      </c>
      <c r="BB18" s="104">
        <v>6.76</v>
      </c>
      <c r="BC18" s="104">
        <v>6.95</v>
      </c>
      <c r="BD18" s="104">
        <v>6.61</v>
      </c>
      <c r="BE18" s="104">
        <v>6.76</v>
      </c>
      <c r="BF18" s="104">
        <v>6.62</v>
      </c>
      <c r="BG18" s="104">
        <v>6.76</v>
      </c>
      <c r="BH18" s="104">
        <v>6.76</v>
      </c>
      <c r="BI18" s="104">
        <v>6.66</v>
      </c>
      <c r="BJ18" s="104">
        <f>MIN(BG18,BI18)</f>
        <v>6.66</v>
      </c>
      <c r="BK18" s="104">
        <v>6.87</v>
      </c>
      <c r="BL18" s="913">
        <f t="shared" si="15"/>
        <v>6.66</v>
      </c>
      <c r="BM18" s="82">
        <v>6.81</v>
      </c>
      <c r="BN18" s="53">
        <f t="shared" si="16"/>
        <v>6.66</v>
      </c>
      <c r="BO18" s="104">
        <v>6.59</v>
      </c>
      <c r="BP18" s="53">
        <v>6.71</v>
      </c>
      <c r="BQ18" s="53">
        <f t="shared" si="17"/>
        <v>6.59</v>
      </c>
      <c r="BR18" s="53"/>
      <c r="BS18" s="7">
        <f t="shared" si="18"/>
        <v>-1</v>
      </c>
      <c r="BT18" s="104">
        <v>5.95</v>
      </c>
      <c r="BU18" s="104">
        <v>6.44</v>
      </c>
      <c r="BV18" s="104">
        <v>6.45</v>
      </c>
      <c r="BW18" s="104">
        <v>6.01</v>
      </c>
      <c r="BX18" s="104">
        <v>6.48</v>
      </c>
      <c r="BY18" s="104">
        <v>6.01</v>
      </c>
      <c r="BZ18" s="104">
        <v>6.42</v>
      </c>
      <c r="CA18" s="104">
        <f>MIN(BY18)</f>
        <v>6.01</v>
      </c>
      <c r="CB18" s="104">
        <v>6.52</v>
      </c>
      <c r="CC18" s="53">
        <f t="shared" si="21"/>
        <v>6.01</v>
      </c>
      <c r="CD18" s="104">
        <v>6.42</v>
      </c>
      <c r="CE18" s="11"/>
      <c r="CF18" s="11">
        <v>6.44</v>
      </c>
      <c r="CG18" s="53">
        <f t="shared" si="22"/>
        <v>6.01</v>
      </c>
      <c r="CH18" s="11">
        <v>6.4</v>
      </c>
      <c r="CI18" s="11">
        <v>6.51</v>
      </c>
      <c r="CJ18" s="11">
        <f t="shared" si="23"/>
        <v>6.01</v>
      </c>
      <c r="CK18" s="11">
        <v>6.5</v>
      </c>
      <c r="CL18" s="11">
        <f t="shared" si="24"/>
        <v>6.01</v>
      </c>
      <c r="CM18" s="11">
        <v>6.48</v>
      </c>
      <c r="CN18" s="1042"/>
      <c r="CO18" s="15">
        <v>6.52</v>
      </c>
      <c r="CP18" s="11">
        <f t="shared" si="25"/>
        <v>6.01</v>
      </c>
      <c r="CQ18" s="11"/>
      <c r="CR18" s="15"/>
      <c r="CS18" s="15">
        <v>6.51</v>
      </c>
      <c r="CT18" s="11">
        <f t="shared" si="26"/>
        <v>6.01</v>
      </c>
      <c r="CU18" s="11"/>
      <c r="CV18" s="15">
        <v>6.52</v>
      </c>
      <c r="CW18" s="11">
        <f t="shared" si="27"/>
        <v>6.01</v>
      </c>
      <c r="CX18" s="11">
        <v>6.55</v>
      </c>
      <c r="CY18" s="11">
        <f t="shared" si="28"/>
        <v>6.01</v>
      </c>
      <c r="CZ18" s="49">
        <v>6.5</v>
      </c>
      <c r="DA18" s="11">
        <v>6.52</v>
      </c>
      <c r="DB18" s="49">
        <f t="shared" si="29"/>
        <v>6.01</v>
      </c>
      <c r="DC18" s="11">
        <v>6.52</v>
      </c>
      <c r="DD18" s="49">
        <f t="shared" si="30"/>
        <v>6.01</v>
      </c>
      <c r="DE18" s="49">
        <v>6.52</v>
      </c>
      <c r="DF18" s="11">
        <v>6.5</v>
      </c>
      <c r="DG18" s="11">
        <f t="shared" si="31"/>
        <v>6.01</v>
      </c>
      <c r="DH18" s="11"/>
      <c r="DI18" s="7">
        <f t="shared" si="32"/>
        <v>-1</v>
      </c>
      <c r="DJ18" s="104">
        <v>6.77</v>
      </c>
      <c r="DK18" s="104">
        <v>7.05</v>
      </c>
      <c r="DL18" s="104">
        <v>7.12</v>
      </c>
      <c r="DM18" s="104">
        <v>7.08</v>
      </c>
      <c r="DN18" s="104">
        <v>7.18</v>
      </c>
      <c r="DO18" s="103">
        <v>7.4</v>
      </c>
      <c r="DP18" s="104">
        <f t="shared" si="34"/>
        <v>7.08</v>
      </c>
      <c r="DQ18" s="104">
        <v>7.39</v>
      </c>
      <c r="DR18" s="104">
        <f>MIN(DP18)</f>
        <v>7.08</v>
      </c>
      <c r="DS18" s="104">
        <v>6.98</v>
      </c>
      <c r="DT18" s="103">
        <v>7.09</v>
      </c>
      <c r="DU18" s="53">
        <f t="shared" si="36"/>
        <v>7.08</v>
      </c>
      <c r="DV18" s="53">
        <v>7.22</v>
      </c>
      <c r="DW18" s="53">
        <f t="shared" si="37"/>
        <v>7.08</v>
      </c>
      <c r="DX18" s="49">
        <v>7.68</v>
      </c>
      <c r="DY18" s="49">
        <f t="shared" si="38"/>
        <v>7.08</v>
      </c>
      <c r="DZ18" s="49">
        <v>7.65</v>
      </c>
      <c r="EA18" s="50">
        <v>7.64</v>
      </c>
      <c r="EB18" s="49">
        <f t="shared" si="39"/>
        <v>7.08</v>
      </c>
      <c r="EC18" s="49"/>
      <c r="ED18" s="50">
        <v>7.64</v>
      </c>
      <c r="EE18" s="50"/>
      <c r="EF18" s="49">
        <f t="shared" si="40"/>
        <v>7.08</v>
      </c>
      <c r="EG18" s="50">
        <v>7.1</v>
      </c>
      <c r="EH18" s="50"/>
      <c r="EI18" s="50">
        <f t="shared" si="41"/>
        <v>7.08</v>
      </c>
      <c r="EJ18" s="49">
        <v>7.66</v>
      </c>
      <c r="EK18" s="50">
        <v>7.6</v>
      </c>
      <c r="EL18" s="49">
        <f t="shared" si="42"/>
        <v>7.08</v>
      </c>
      <c r="EM18" s="49">
        <v>7.5</v>
      </c>
      <c r="EN18" s="49">
        <f t="shared" si="43"/>
        <v>7.08</v>
      </c>
      <c r="EO18" s="49">
        <v>7.48</v>
      </c>
      <c r="EP18" s="49">
        <v>7.56</v>
      </c>
      <c r="EQ18" s="49">
        <f t="shared" si="44"/>
        <v>7.08</v>
      </c>
      <c r="ER18" s="49">
        <v>7.5</v>
      </c>
      <c r="ES18" s="49">
        <f t="shared" si="45"/>
        <v>7.08</v>
      </c>
      <c r="ET18" s="49"/>
      <c r="EU18" s="7">
        <f t="shared" si="46"/>
        <v>-1</v>
      </c>
      <c r="EV18" s="104">
        <v>4.91</v>
      </c>
      <c r="EW18" s="104">
        <v>5.31</v>
      </c>
      <c r="EX18" s="104">
        <v>5.21</v>
      </c>
      <c r="EY18" s="103">
        <v>4.9130000000000003</v>
      </c>
      <c r="EZ18" s="104"/>
      <c r="FA18" s="104">
        <v>5.23</v>
      </c>
      <c r="FB18" s="104">
        <f t="shared" si="48"/>
        <v>4.9130000000000003</v>
      </c>
      <c r="FC18" s="104"/>
      <c r="FD18" s="104">
        <v>5.3</v>
      </c>
      <c r="FE18" s="104">
        <f>MIN(FB18,FD18)</f>
        <v>4.9130000000000003</v>
      </c>
      <c r="FF18" s="104">
        <v>5.31</v>
      </c>
      <c r="FG18" s="103">
        <v>5.0119999999999996</v>
      </c>
      <c r="FH18" s="53">
        <f t="shared" si="50"/>
        <v>4.9130000000000003</v>
      </c>
      <c r="FI18" s="104">
        <v>5</v>
      </c>
      <c r="FJ18" s="53">
        <v>5.09</v>
      </c>
      <c r="FK18" s="53">
        <f t="shared" si="51"/>
        <v>4.9130000000000003</v>
      </c>
      <c r="FL18" s="53">
        <v>4.93</v>
      </c>
      <c r="FM18" s="53">
        <f t="shared" si="52"/>
        <v>4.9130000000000003</v>
      </c>
      <c r="FN18" s="53">
        <v>5.0999999999999996</v>
      </c>
      <c r="FO18" s="50">
        <v>5.0599999999999996</v>
      </c>
      <c r="FP18" s="53">
        <f t="shared" si="53"/>
        <v>4.9130000000000003</v>
      </c>
      <c r="FQ18" s="53">
        <v>5.22</v>
      </c>
      <c r="FR18" s="50">
        <v>5.08</v>
      </c>
      <c r="FS18" s="53">
        <f t="shared" si="54"/>
        <v>4.9130000000000003</v>
      </c>
      <c r="FT18" s="53"/>
      <c r="FU18" s="53">
        <v>5.33</v>
      </c>
      <c r="FV18" s="50"/>
      <c r="FW18" s="49">
        <v>5.0999999999999996</v>
      </c>
      <c r="FX18" s="53">
        <f t="shared" si="55"/>
        <v>4.9130000000000003</v>
      </c>
      <c r="FY18" s="53">
        <v>5.33</v>
      </c>
      <c r="FZ18" s="49">
        <v>5.33</v>
      </c>
      <c r="GA18" s="50"/>
      <c r="GB18" s="50">
        <f t="shared" si="56"/>
        <v>4.9130000000000003</v>
      </c>
      <c r="GC18" s="53">
        <v>5.3</v>
      </c>
      <c r="GD18" s="50">
        <v>5.31</v>
      </c>
      <c r="GE18" s="49">
        <f t="shared" si="57"/>
        <v>4.9130000000000003</v>
      </c>
      <c r="GF18" s="49">
        <v>5.33</v>
      </c>
      <c r="GG18" s="49">
        <f t="shared" si="58"/>
        <v>4.9130000000000003</v>
      </c>
      <c r="GH18" s="49">
        <v>5.3209999999999997</v>
      </c>
      <c r="GI18" s="49">
        <v>5.3</v>
      </c>
      <c r="GJ18" s="109">
        <f t="shared" si="59"/>
        <v>4.9130000000000003</v>
      </c>
      <c r="GK18" s="11"/>
      <c r="GL18" s="15">
        <v>5.33</v>
      </c>
      <c r="GM18" s="49">
        <f t="shared" si="60"/>
        <v>4.9130000000000003</v>
      </c>
      <c r="GN18" s="49">
        <v>6.3529999999999998</v>
      </c>
      <c r="GO18" s="49">
        <f t="shared" si="61"/>
        <v>4.9130000000000003</v>
      </c>
      <c r="GP18" s="49">
        <v>5.31</v>
      </c>
      <c r="GQ18" s="49"/>
      <c r="GR18" s="49">
        <f t="shared" si="62"/>
        <v>4.9130000000000003</v>
      </c>
      <c r="GS18" s="49"/>
      <c r="GT18" s="7">
        <f t="shared" si="63"/>
        <v>-1</v>
      </c>
      <c r="GU18" s="104">
        <v>5.1980000000000004</v>
      </c>
      <c r="GV18" s="104">
        <v>5.39</v>
      </c>
      <c r="GW18" s="104">
        <v>5.46</v>
      </c>
      <c r="GX18" s="103">
        <v>5.1980000000000004</v>
      </c>
      <c r="GY18" s="104"/>
      <c r="GZ18" s="104">
        <v>5.39</v>
      </c>
      <c r="HA18" s="104">
        <f t="shared" si="65"/>
        <v>5.1980000000000004</v>
      </c>
      <c r="HB18" s="104">
        <v>5.12</v>
      </c>
      <c r="HC18" s="104">
        <v>5.4</v>
      </c>
      <c r="HD18" s="104">
        <v>5.38</v>
      </c>
      <c r="HE18" s="104">
        <f t="shared" si="66"/>
        <v>5.1980000000000004</v>
      </c>
      <c r="HF18" s="104">
        <v>5.41</v>
      </c>
      <c r="HG18" s="53">
        <f t="shared" si="67"/>
        <v>5.1980000000000004</v>
      </c>
      <c r="HH18" s="104">
        <v>5.44</v>
      </c>
      <c r="HI18" s="11"/>
      <c r="HJ18" s="53">
        <f t="shared" si="68"/>
        <v>5.1980000000000004</v>
      </c>
      <c r="HK18" s="53">
        <v>5.2</v>
      </c>
      <c r="HL18" s="53">
        <f t="shared" si="69"/>
        <v>5.1980000000000004</v>
      </c>
      <c r="HM18" s="53">
        <v>5.28</v>
      </c>
      <c r="HN18" s="53">
        <f t="shared" si="70"/>
        <v>5.1980000000000004</v>
      </c>
      <c r="HO18" s="53">
        <v>5.3</v>
      </c>
      <c r="HP18" s="53">
        <v>5.35</v>
      </c>
      <c r="HQ18" s="53">
        <v>5.2371999999999996</v>
      </c>
      <c r="HR18" s="15">
        <v>5.33</v>
      </c>
      <c r="HS18" s="15"/>
      <c r="HT18" s="27">
        <f t="shared" si="71"/>
        <v>5.1980000000000004</v>
      </c>
      <c r="HU18" s="49"/>
      <c r="HV18" s="27">
        <v>5.23</v>
      </c>
      <c r="HW18" s="11"/>
      <c r="HX18" s="15">
        <v>5.34</v>
      </c>
      <c r="HY18" s="11">
        <f t="shared" si="72"/>
        <v>5.1980000000000004</v>
      </c>
      <c r="HZ18" s="15"/>
      <c r="IA18" s="15">
        <v>5.2</v>
      </c>
      <c r="IB18" s="104">
        <f t="shared" si="73"/>
        <v>5.1980000000000004</v>
      </c>
      <c r="IC18" s="53">
        <v>5.24</v>
      </c>
      <c r="ID18" s="53">
        <f t="shared" si="74"/>
        <v>5.1980000000000004</v>
      </c>
      <c r="IE18" s="53">
        <v>5.26</v>
      </c>
      <c r="IF18" s="1042">
        <v>5.43</v>
      </c>
      <c r="IG18" s="1042">
        <f t="shared" si="75"/>
        <v>5.1980000000000004</v>
      </c>
      <c r="IH18" s="1042">
        <v>5.53</v>
      </c>
      <c r="II18" s="1042">
        <v>5.48</v>
      </c>
      <c r="IJ18" s="53">
        <f t="shared" si="76"/>
        <v>5.1980000000000004</v>
      </c>
      <c r="IK18" s="11">
        <v>5.45</v>
      </c>
      <c r="IL18" s="11"/>
      <c r="IM18" s="11">
        <f t="shared" si="77"/>
        <v>5.1980000000000004</v>
      </c>
      <c r="IN18" s="1042">
        <v>5.2</v>
      </c>
      <c r="IO18" s="15">
        <v>5.4</v>
      </c>
      <c r="IP18" s="15"/>
      <c r="IQ18" s="15">
        <f t="shared" si="78"/>
        <v>5.1980000000000004</v>
      </c>
      <c r="IR18" s="49"/>
      <c r="IS18" s="49">
        <v>5.2</v>
      </c>
      <c r="IT18" s="15">
        <v>5.45</v>
      </c>
      <c r="IU18" s="15">
        <f t="shared" si="79"/>
        <v>5.1980000000000004</v>
      </c>
      <c r="IV18" s="47"/>
      <c r="IW18" s="47">
        <v>5.2</v>
      </c>
      <c r="IX18" s="15">
        <v>5.45</v>
      </c>
      <c r="IY18" s="15">
        <f t="shared" si="80"/>
        <v>5.1980000000000004</v>
      </c>
      <c r="IZ18" s="15">
        <v>5.41</v>
      </c>
      <c r="JA18" s="14">
        <v>5.55</v>
      </c>
      <c r="JB18" s="15">
        <f t="shared" si="81"/>
        <v>5.1980000000000004</v>
      </c>
      <c r="JC18" s="15">
        <v>5.21</v>
      </c>
      <c r="JD18" s="14">
        <v>5.55</v>
      </c>
      <c r="JE18" s="15">
        <f t="shared" si="82"/>
        <v>5.1980000000000004</v>
      </c>
      <c r="JF18" s="14">
        <v>5.54</v>
      </c>
      <c r="JG18" s="15">
        <f t="shared" si="83"/>
        <v>5.1980000000000004</v>
      </c>
      <c r="JH18" s="15">
        <v>5.47</v>
      </c>
      <c r="JI18" s="7">
        <f t="shared" si="84"/>
        <v>5.2327818391688985E-2</v>
      </c>
      <c r="JJ18" s="103">
        <v>5.71</v>
      </c>
      <c r="JK18" s="103">
        <v>5.73</v>
      </c>
      <c r="JL18" s="53">
        <f t="shared" si="85"/>
        <v>5.71</v>
      </c>
      <c r="JM18" s="53">
        <v>5.77</v>
      </c>
      <c r="JN18" s="53">
        <f t="shared" si="86"/>
        <v>5.71</v>
      </c>
      <c r="JO18" s="53">
        <v>5.75</v>
      </c>
      <c r="JP18" s="53">
        <v>5.8</v>
      </c>
      <c r="JQ18" s="53">
        <f t="shared" si="87"/>
        <v>5.71</v>
      </c>
      <c r="JR18" s="53">
        <v>5.71</v>
      </c>
      <c r="JS18" s="11">
        <v>5.7</v>
      </c>
      <c r="JT18" s="53">
        <f t="shared" si="88"/>
        <v>5.7</v>
      </c>
      <c r="JU18" s="53">
        <v>5.73</v>
      </c>
      <c r="JV18" s="53">
        <v>5.7</v>
      </c>
      <c r="JW18" s="15"/>
      <c r="JX18" s="15">
        <v>5.7</v>
      </c>
      <c r="JY18" s="82">
        <f t="shared" si="89"/>
        <v>5.7</v>
      </c>
      <c r="JZ18" s="53">
        <v>5.75</v>
      </c>
      <c r="KA18" s="15">
        <v>5.8</v>
      </c>
      <c r="KB18" s="1042">
        <f t="shared" si="90"/>
        <v>5.7</v>
      </c>
      <c r="KC18" s="1042">
        <v>5.7</v>
      </c>
      <c r="KD18" s="15"/>
      <c r="KE18" s="15">
        <v>5.7</v>
      </c>
      <c r="KF18" s="15">
        <f t="shared" si="91"/>
        <v>5.7</v>
      </c>
      <c r="KG18" s="1042">
        <v>5.71</v>
      </c>
      <c r="KH18" s="15">
        <v>5.71</v>
      </c>
      <c r="KI18" s="15">
        <f t="shared" si="92"/>
        <v>5.7</v>
      </c>
      <c r="KJ18" s="15">
        <v>5.77</v>
      </c>
      <c r="KK18" s="15">
        <v>5.83</v>
      </c>
      <c r="KL18" s="15">
        <f t="shared" si="93"/>
        <v>5.7</v>
      </c>
      <c r="KM18" s="15">
        <v>5.74</v>
      </c>
      <c r="KN18" s="15"/>
      <c r="KO18" s="11">
        <v>5.78</v>
      </c>
      <c r="KP18" s="15">
        <f t="shared" si="94"/>
        <v>5.7</v>
      </c>
      <c r="KQ18" s="50">
        <v>5.6989999999999998</v>
      </c>
      <c r="KR18" s="50"/>
      <c r="KS18" s="49">
        <f t="shared" si="95"/>
        <v>5.6989999999999998</v>
      </c>
      <c r="KT18" s="49"/>
      <c r="KU18" s="49">
        <v>5.77</v>
      </c>
      <c r="KV18" s="77">
        <v>5.71</v>
      </c>
      <c r="KW18" s="49">
        <f t="shared" si="96"/>
        <v>5.6989999999999998</v>
      </c>
      <c r="KX18" s="47"/>
      <c r="KY18" s="47">
        <v>5.77</v>
      </c>
      <c r="KZ18" s="77">
        <v>5.71</v>
      </c>
      <c r="LA18" s="77"/>
      <c r="LB18" s="15">
        <f t="shared" si="163"/>
        <v>5.6989999999999998</v>
      </c>
      <c r="LC18" s="15">
        <v>5.82</v>
      </c>
      <c r="LD18" s="15">
        <f t="shared" si="97"/>
        <v>5.6989999999999998</v>
      </c>
      <c r="LE18" s="15">
        <v>5.82</v>
      </c>
      <c r="LF18" s="15">
        <f t="shared" si="98"/>
        <v>5.6989999999999998</v>
      </c>
      <c r="LG18" s="14">
        <v>5.86</v>
      </c>
      <c r="LH18" s="15">
        <f t="shared" si="99"/>
        <v>5.6989999999999998</v>
      </c>
      <c r="LI18" s="15">
        <v>5.85</v>
      </c>
      <c r="LJ18" s="7">
        <f t="shared" si="100"/>
        <v>2.6495876469556028E-2</v>
      </c>
      <c r="LK18" s="104">
        <v>5.9290000000000003</v>
      </c>
      <c r="LL18" s="104">
        <v>5.39</v>
      </c>
      <c r="LM18" s="11">
        <v>5.63</v>
      </c>
      <c r="LN18" s="913">
        <f t="shared" si="101"/>
        <v>5.63</v>
      </c>
      <c r="LO18" s="676">
        <v>5.61</v>
      </c>
      <c r="LP18" s="913">
        <f t="shared" si="102"/>
        <v>5.61</v>
      </c>
      <c r="LQ18" s="11">
        <v>5.71</v>
      </c>
      <c r="LR18" s="53">
        <f t="shared" si="103"/>
        <v>5.61</v>
      </c>
      <c r="LS18" s="49">
        <f t="shared" si="104"/>
        <v>5.61</v>
      </c>
      <c r="LT18" s="49">
        <v>5.71</v>
      </c>
      <c r="LU18" s="49">
        <f t="shared" si="105"/>
        <v>5.61</v>
      </c>
      <c r="LV18" s="49">
        <v>5.73</v>
      </c>
      <c r="LW18" s="49">
        <v>5.76</v>
      </c>
      <c r="LX18" s="15">
        <v>5.76</v>
      </c>
      <c r="LY18" s="15"/>
      <c r="LZ18" s="15">
        <f t="shared" si="106"/>
        <v>5.61</v>
      </c>
      <c r="MA18" s="49">
        <v>5.79</v>
      </c>
      <c r="MB18" s="49">
        <v>5.77</v>
      </c>
      <c r="MC18" s="1042"/>
      <c r="MD18" s="15">
        <v>5.64</v>
      </c>
      <c r="ME18" s="49">
        <f t="shared" si="107"/>
        <v>5.61</v>
      </c>
      <c r="MF18" s="49"/>
      <c r="MG18" s="49"/>
      <c r="MH18" s="15">
        <v>5.7</v>
      </c>
      <c r="MI18" s="15">
        <v>5.74</v>
      </c>
      <c r="MJ18" s="49">
        <f t="shared" si="108"/>
        <v>5.61</v>
      </c>
      <c r="MK18" s="15">
        <v>5.7</v>
      </c>
      <c r="ML18" s="15">
        <v>5.71</v>
      </c>
      <c r="MM18" s="15">
        <f t="shared" si="109"/>
        <v>5.61</v>
      </c>
      <c r="MN18" s="15">
        <v>5.7</v>
      </c>
      <c r="MO18" s="15">
        <v>5.68</v>
      </c>
      <c r="MP18" s="15">
        <v>5.72</v>
      </c>
      <c r="MQ18" s="15">
        <f t="shared" si="110"/>
        <v>5.61</v>
      </c>
      <c r="MR18" s="11">
        <v>5.69</v>
      </c>
      <c r="MS18" s="15">
        <v>5.66</v>
      </c>
      <c r="MT18" s="15">
        <v>5.68</v>
      </c>
      <c r="MU18" s="15">
        <v>5.7299999999999995</v>
      </c>
      <c r="MV18" s="11">
        <f t="shared" si="111"/>
        <v>5.61</v>
      </c>
      <c r="MW18" s="15"/>
      <c r="MX18" s="15">
        <v>5.69</v>
      </c>
      <c r="MY18" s="15"/>
      <c r="MZ18" s="11">
        <v>5.67</v>
      </c>
      <c r="NA18" s="11">
        <v>5.69</v>
      </c>
      <c r="NB18" s="11"/>
      <c r="NC18" s="11"/>
      <c r="ND18" s="11">
        <f t="shared" si="112"/>
        <v>5.61</v>
      </c>
      <c r="NE18" s="11">
        <v>5.69</v>
      </c>
      <c r="NF18" s="11">
        <v>5.66</v>
      </c>
      <c r="NG18" s="11">
        <f t="shared" si="113"/>
        <v>5.61</v>
      </c>
      <c r="NH18" s="49" t="s">
        <v>1502</v>
      </c>
      <c r="NI18" s="15" t="s">
        <v>1502</v>
      </c>
      <c r="NJ18" s="15">
        <f t="shared" si="114"/>
        <v>5.61</v>
      </c>
      <c r="NK18" s="15"/>
      <c r="NL18" s="15" t="s">
        <v>1502</v>
      </c>
      <c r="NM18" s="15"/>
      <c r="NN18" s="15" t="s">
        <v>1502</v>
      </c>
      <c r="NO18" s="15" t="s">
        <v>1502</v>
      </c>
      <c r="NP18" s="15">
        <f t="shared" si="115"/>
        <v>5.61</v>
      </c>
      <c r="NQ18" s="14" t="s">
        <v>1502</v>
      </c>
      <c r="NR18" s="14"/>
      <c r="NS18" s="14" t="s">
        <v>1502</v>
      </c>
      <c r="NT18" s="47">
        <f t="shared" si="116"/>
        <v>5.61</v>
      </c>
      <c r="NU18" s="14" t="s">
        <v>1502</v>
      </c>
      <c r="NV18" s="14" t="s">
        <v>1502</v>
      </c>
      <c r="NW18" s="14" t="s">
        <v>1502</v>
      </c>
      <c r="NX18" s="11">
        <f t="shared" si="117"/>
        <v>5.61</v>
      </c>
      <c r="NY18" s="14" t="s">
        <v>1502</v>
      </c>
      <c r="NZ18" s="15">
        <f t="shared" si="118"/>
        <v>5.61</v>
      </c>
      <c r="OA18" s="15"/>
      <c r="OB18" s="15" t="s">
        <v>1502</v>
      </c>
      <c r="OC18" s="14" t="s">
        <v>1159</v>
      </c>
      <c r="OD18" s="15">
        <f t="shared" si="119"/>
        <v>5.61</v>
      </c>
      <c r="OE18" s="15"/>
      <c r="OF18" s="15" t="s">
        <v>1159</v>
      </c>
      <c r="OG18" s="14" t="s">
        <v>1159</v>
      </c>
      <c r="OH18" s="15">
        <f t="shared" si="120"/>
        <v>5.61</v>
      </c>
      <c r="OI18" s="15"/>
      <c r="OJ18" s="15"/>
      <c r="OK18" s="7">
        <f t="shared" si="121"/>
        <v>-1</v>
      </c>
      <c r="OL18" s="7">
        <f t="shared" si="122"/>
        <v>-1</v>
      </c>
      <c r="OM18" s="1304">
        <v>4.9800000000000004</v>
      </c>
      <c r="ON18" s="38">
        <v>4.99</v>
      </c>
      <c r="OO18" s="15">
        <v>5.0599999999999996</v>
      </c>
      <c r="OP18" s="38">
        <f t="shared" si="123"/>
        <v>4.9800000000000004</v>
      </c>
      <c r="OQ18" s="55">
        <v>5.03</v>
      </c>
      <c r="OR18" s="15">
        <v>4.99</v>
      </c>
      <c r="OS18" s="11"/>
      <c r="OT18" s="15">
        <f t="shared" si="124"/>
        <v>4.9800000000000004</v>
      </c>
      <c r="OU18" s="38">
        <v>5.13</v>
      </c>
      <c r="OV18" s="38">
        <f t="shared" si="125"/>
        <v>4.9800000000000004</v>
      </c>
      <c r="OW18" s="38">
        <v>5.13</v>
      </c>
      <c r="OX18" s="37"/>
      <c r="OY18" s="38">
        <f t="shared" si="126"/>
        <v>4.9800000000000004</v>
      </c>
      <c r="OZ18" s="38">
        <v>5.3</v>
      </c>
      <c r="PA18" s="38"/>
      <c r="PB18" s="38">
        <f t="shared" si="127"/>
        <v>4.9800000000000004</v>
      </c>
      <c r="PC18" s="1384">
        <v>5.3071999999999999</v>
      </c>
      <c r="PD18" s="38">
        <v>5.32</v>
      </c>
      <c r="PE18" s="38">
        <f t="shared" si="128"/>
        <v>4.9800000000000004</v>
      </c>
      <c r="PF18" s="38">
        <v>5.34</v>
      </c>
      <c r="PG18" s="38">
        <f t="shared" si="129"/>
        <v>4.9800000000000004</v>
      </c>
      <c r="PH18" s="38">
        <v>5.32</v>
      </c>
      <c r="PI18" s="38">
        <f t="shared" si="130"/>
        <v>4.9800000000000004</v>
      </c>
      <c r="PJ18" s="38"/>
      <c r="PK18" s="7">
        <f t="shared" si="131"/>
        <v>-1</v>
      </c>
      <c r="PL18" s="1312">
        <v>4.83</v>
      </c>
      <c r="PM18" s="38">
        <v>4.87</v>
      </c>
      <c r="PN18" s="38"/>
      <c r="PO18" s="38">
        <f t="shared" si="132"/>
        <v>4.83</v>
      </c>
      <c r="PP18" s="38">
        <v>4.851</v>
      </c>
      <c r="PQ18" s="38"/>
      <c r="PR18" s="38">
        <f t="shared" si="133"/>
        <v>4.83</v>
      </c>
      <c r="PS18" s="38">
        <v>4.8600000000000003</v>
      </c>
      <c r="PT18" s="38">
        <f t="shared" si="134"/>
        <v>4.83</v>
      </c>
      <c r="PU18" s="38">
        <v>4.88</v>
      </c>
      <c r="PV18" s="55">
        <v>4.8499999999999996</v>
      </c>
      <c r="PW18" s="38">
        <f t="shared" si="135"/>
        <v>4.83</v>
      </c>
      <c r="PX18" s="55">
        <v>4.8499999999999996</v>
      </c>
      <c r="PY18" s="55"/>
      <c r="PZ18" s="38">
        <f t="shared" si="136"/>
        <v>4.83</v>
      </c>
      <c r="QA18" s="38">
        <v>4.88</v>
      </c>
      <c r="QB18" s="38">
        <f t="shared" si="137"/>
        <v>4.83</v>
      </c>
      <c r="QC18" s="14">
        <v>4.8600000000000003</v>
      </c>
      <c r="QD18" s="38">
        <f t="shared" si="138"/>
        <v>4.83</v>
      </c>
      <c r="QE18" s="38">
        <v>4.78</v>
      </c>
      <c r="QF18" s="14">
        <v>4.8600000000000003</v>
      </c>
      <c r="QG18" s="38">
        <f t="shared" si="139"/>
        <v>4.83</v>
      </c>
      <c r="QH18" s="38"/>
      <c r="QI18" s="7">
        <f t="shared" si="140"/>
        <v>-1</v>
      </c>
      <c r="QJ18" s="1255">
        <v>5.61</v>
      </c>
      <c r="QK18" s="1447" t="s">
        <v>1502</v>
      </c>
      <c r="QL18" s="1447"/>
      <c r="QM18" s="1447" t="s">
        <v>1502</v>
      </c>
      <c r="QN18" s="1447" t="s">
        <v>1502</v>
      </c>
      <c r="QO18" s="1284" t="s">
        <v>1502</v>
      </c>
      <c r="QP18" s="37" t="s">
        <v>1502</v>
      </c>
      <c r="QQ18" s="37" t="s">
        <v>1502</v>
      </c>
      <c r="QR18" s="37"/>
      <c r="QS18" s="37" t="s">
        <v>1502</v>
      </c>
      <c r="QT18" s="37" t="s">
        <v>1502</v>
      </c>
      <c r="QU18" s="37" t="s">
        <v>1502</v>
      </c>
      <c r="QV18" s="38"/>
      <c r="QW18" s="38" t="s">
        <v>1502</v>
      </c>
      <c r="QX18" s="38" t="s">
        <v>1502</v>
      </c>
      <c r="QY18" s="55" t="s">
        <v>1502</v>
      </c>
      <c r="QZ18" s="38" t="s">
        <v>1502</v>
      </c>
      <c r="RA18" s="14" t="s">
        <v>1502</v>
      </c>
      <c r="RB18" s="55" t="s">
        <v>1502</v>
      </c>
      <c r="RC18" s="38" t="s">
        <v>1502</v>
      </c>
      <c r="RD18" s="14" t="s">
        <v>1502</v>
      </c>
      <c r="RE18" s="38" t="s">
        <v>1502</v>
      </c>
      <c r="RF18" s="38"/>
      <c r="RG18" s="7"/>
      <c r="RH18" s="1042">
        <v>5.19</v>
      </c>
      <c r="RI18" s="1042" t="s">
        <v>1159</v>
      </c>
      <c r="RJ18" s="1042">
        <f t="shared" si="150"/>
        <v>5.19</v>
      </c>
      <c r="RK18" s="53" t="s">
        <v>1159</v>
      </c>
      <c r="RL18" s="1042">
        <f t="shared" si="151"/>
        <v>5.19</v>
      </c>
      <c r="RM18" s="53" t="s">
        <v>1159</v>
      </c>
      <c r="RN18" s="1042"/>
      <c r="RO18" s="53" t="s">
        <v>1159</v>
      </c>
      <c r="RP18" s="38">
        <f t="shared" si="152"/>
        <v>5.19</v>
      </c>
      <c r="RQ18" s="38" t="s">
        <v>1159</v>
      </c>
      <c r="RR18" s="38"/>
      <c r="RS18" s="38">
        <f t="shared" si="153"/>
        <v>5.19</v>
      </c>
      <c r="RT18" s="38"/>
      <c r="RU18" s="53" t="s">
        <v>1159</v>
      </c>
      <c r="RV18" s="53">
        <f t="shared" si="154"/>
        <v>5.19</v>
      </c>
      <c r="RW18" s="55" t="s">
        <v>1502</v>
      </c>
      <c r="RX18" s="38">
        <f t="shared" si="155"/>
        <v>5.19</v>
      </c>
      <c r="RY18" s="38" t="s">
        <v>1502</v>
      </c>
      <c r="RZ18" s="55" t="s">
        <v>1502</v>
      </c>
      <c r="SA18" s="38">
        <f t="shared" si="156"/>
        <v>5.19</v>
      </c>
      <c r="SB18" s="38" t="s">
        <v>1502</v>
      </c>
      <c r="SC18" s="1223"/>
      <c r="SD18" s="38" t="s">
        <v>1159</v>
      </c>
      <c r="SE18" s="38" t="str">
        <f t="shared" si="158"/>
        <v>Blocked</v>
      </c>
      <c r="SF18" s="37" t="str">
        <f t="shared" si="158"/>
        <v>Blocked</v>
      </c>
      <c r="SG18" s="38" t="s">
        <v>1159</v>
      </c>
      <c r="SH18" s="38" t="str">
        <f t="shared" si="159"/>
        <v>Blocked</v>
      </c>
      <c r="SI18" s="38"/>
      <c r="SJ18" s="1223"/>
      <c r="SK18" s="38" t="s">
        <v>1159</v>
      </c>
      <c r="SL18" s="38" t="str">
        <f t="shared" si="2"/>
        <v>Blocked</v>
      </c>
      <c r="SM18" s="37" t="str">
        <f t="shared" si="2"/>
        <v>Blocked</v>
      </c>
      <c r="SN18" s="38" t="s">
        <v>1159</v>
      </c>
      <c r="SO18" s="38" t="str">
        <f t="shared" si="161"/>
        <v>Blocked</v>
      </c>
      <c r="SP18" s="38"/>
      <c r="SQ18" s="1223"/>
      <c r="SR18" s="38" t="s">
        <v>1159</v>
      </c>
      <c r="SS18" s="38" t="str">
        <f t="shared" si="3"/>
        <v>Blocked</v>
      </c>
      <c r="ST18" s="38"/>
      <c r="SU18" s="1223"/>
      <c r="SV18" s="11"/>
      <c r="SW18" s="15"/>
    </row>
    <row r="19" spans="1:518" ht="15" thickBot="1" x14ac:dyDescent="0.4">
      <c r="A19" s="9">
        <v>25</v>
      </c>
      <c r="B19" s="351" t="s">
        <v>19</v>
      </c>
      <c r="C19" s="57" t="s">
        <v>1254</v>
      </c>
      <c r="D19" s="925" t="s">
        <v>3339</v>
      </c>
      <c r="E19" s="925" t="s">
        <v>3340</v>
      </c>
      <c r="F19" s="925" t="s">
        <v>3341</v>
      </c>
      <c r="G19" s="923" t="s">
        <v>3342</v>
      </c>
      <c r="H19" s="12" t="s">
        <v>1502</v>
      </c>
      <c r="I19" s="10" t="s">
        <v>1502</v>
      </c>
      <c r="J19" s="12" t="s">
        <v>1502</v>
      </c>
      <c r="K19" s="12" t="s">
        <v>1502</v>
      </c>
      <c r="L19" s="10"/>
      <c r="M19" s="10" t="s">
        <v>1502</v>
      </c>
      <c r="N19" s="12" t="s">
        <v>1502</v>
      </c>
      <c r="O19" s="12" t="s">
        <v>1502</v>
      </c>
      <c r="P19" s="10" t="s">
        <v>1502</v>
      </c>
      <c r="Q19" s="77" t="s">
        <v>1502</v>
      </c>
      <c r="R19" s="12" t="s">
        <v>1502</v>
      </c>
      <c r="S19" s="12" t="s">
        <v>1502</v>
      </c>
      <c r="T19" s="12" t="s">
        <v>1502</v>
      </c>
      <c r="U19" s="12"/>
      <c r="V19" s="12"/>
      <c r="W19" s="6"/>
      <c r="X19" s="4" t="s">
        <v>1502</v>
      </c>
      <c r="Y19" s="4" t="s">
        <v>1502</v>
      </c>
      <c r="Z19" s="4" t="s">
        <v>1502</v>
      </c>
      <c r="AA19" s="4" t="s">
        <v>1502</v>
      </c>
      <c r="AB19" s="4" t="s">
        <v>1502</v>
      </c>
      <c r="AC19" s="4" t="s">
        <v>1502</v>
      </c>
      <c r="AD19" s="4" t="s">
        <v>1502</v>
      </c>
      <c r="AE19" s="4" t="s">
        <v>1502</v>
      </c>
      <c r="AF19" s="4" t="s">
        <v>1502</v>
      </c>
      <c r="AG19" s="4" t="s">
        <v>1502</v>
      </c>
      <c r="AH19" s="12" t="s">
        <v>1502</v>
      </c>
      <c r="AI19" s="10" t="s">
        <v>1502</v>
      </c>
      <c r="AJ19" s="885"/>
      <c r="AK19" s="4">
        <v>1.59</v>
      </c>
      <c r="AL19" s="4">
        <v>1.7</v>
      </c>
      <c r="AM19" s="4">
        <v>2.39</v>
      </c>
      <c r="AN19" s="4">
        <f t="shared" ref="AN19:AN27" si="166">MIN(AK19,AM19)</f>
        <v>1.59</v>
      </c>
      <c r="AP19" s="4">
        <v>1.65</v>
      </c>
      <c r="AQ19" s="4">
        <f t="shared" si="9"/>
        <v>1.59</v>
      </c>
      <c r="AR19" s="102">
        <v>1.6</v>
      </c>
      <c r="AS19" s="4">
        <v>1.6</v>
      </c>
      <c r="AT19" s="4">
        <f t="shared" si="10"/>
        <v>1.59</v>
      </c>
      <c r="AU19" s="4">
        <v>1.72</v>
      </c>
      <c r="AV19" s="52">
        <f t="shared" si="11"/>
        <v>1.59</v>
      </c>
      <c r="AW19" s="4">
        <v>1.7210000000000001</v>
      </c>
      <c r="AX19" s="10"/>
      <c r="AY19" s="47">
        <v>1.7230000000000001</v>
      </c>
      <c r="AZ19" s="47"/>
      <c r="BA19" s="6">
        <f t="shared" si="12"/>
        <v>8.364779874213836E-2</v>
      </c>
      <c r="BB19" s="4">
        <v>1.57</v>
      </c>
      <c r="BC19" s="4">
        <v>1.56</v>
      </c>
      <c r="BD19" s="4">
        <v>2.15</v>
      </c>
      <c r="BE19" s="4">
        <v>1.66</v>
      </c>
      <c r="BF19" s="4">
        <v>1.6559999999999999</v>
      </c>
      <c r="BG19" s="4">
        <v>1.66</v>
      </c>
      <c r="BH19" s="4">
        <v>1.79</v>
      </c>
      <c r="BI19" s="4">
        <v>1.65</v>
      </c>
      <c r="BJ19" s="4">
        <f t="shared" ref="BJ19:BJ39" si="167">MIN(BG19,BI19)</f>
        <v>1.65</v>
      </c>
      <c r="BK19" s="4">
        <v>1.74</v>
      </c>
      <c r="BL19" s="32">
        <f t="shared" si="15"/>
        <v>1.65</v>
      </c>
      <c r="BM19" s="12">
        <v>1.75</v>
      </c>
      <c r="BN19" s="52">
        <f t="shared" si="16"/>
        <v>1.65</v>
      </c>
      <c r="BO19" s="4">
        <v>1.62</v>
      </c>
      <c r="BP19" s="52">
        <v>1.62</v>
      </c>
      <c r="BQ19" s="52">
        <f t="shared" si="17"/>
        <v>1.62</v>
      </c>
      <c r="BR19" s="52"/>
      <c r="BS19" s="6">
        <f t="shared" si="18"/>
        <v>-1</v>
      </c>
      <c r="BT19" s="102">
        <v>1.89</v>
      </c>
      <c r="BU19" s="4">
        <v>2.02</v>
      </c>
      <c r="BV19" s="4">
        <v>1.89</v>
      </c>
      <c r="BW19" s="4">
        <v>2.06</v>
      </c>
      <c r="BX19" s="4">
        <v>2.0699999999999998</v>
      </c>
      <c r="BY19" s="4">
        <v>2.06</v>
      </c>
      <c r="BZ19" s="4">
        <v>2.11</v>
      </c>
      <c r="CA19" s="4">
        <f t="shared" ref="CA19:CA39" si="168">MIN(BY19)</f>
        <v>2.06</v>
      </c>
      <c r="CB19" s="4">
        <v>2.2229999999999999</v>
      </c>
      <c r="CC19" s="52">
        <f t="shared" si="21"/>
        <v>2.06</v>
      </c>
      <c r="CD19" s="4">
        <v>2.11</v>
      </c>
      <c r="CE19" s="10"/>
      <c r="CF19" s="10">
        <v>2.1</v>
      </c>
      <c r="CG19" s="52">
        <f t="shared" si="22"/>
        <v>2.06</v>
      </c>
      <c r="CH19" s="10">
        <v>2.2200000000000002</v>
      </c>
      <c r="CI19" s="10">
        <v>2.21</v>
      </c>
      <c r="CJ19" s="10">
        <f t="shared" si="23"/>
        <v>2.06</v>
      </c>
      <c r="CK19" s="10">
        <v>2.21</v>
      </c>
      <c r="CL19" s="10">
        <f t="shared" si="24"/>
        <v>2.06</v>
      </c>
      <c r="CM19" s="10">
        <v>2.1800000000000002</v>
      </c>
      <c r="CN19" s="1049"/>
      <c r="CO19" s="14">
        <v>2.08</v>
      </c>
      <c r="CP19" s="10">
        <f t="shared" si="25"/>
        <v>2.06</v>
      </c>
      <c r="CQ19" s="10"/>
      <c r="CR19" s="14"/>
      <c r="CS19" s="14">
        <v>2.09</v>
      </c>
      <c r="CT19" s="10">
        <f t="shared" si="26"/>
        <v>2.06</v>
      </c>
      <c r="CU19" s="10"/>
      <c r="CV19" s="14">
        <v>2.2200000000000002</v>
      </c>
      <c r="CW19" s="10">
        <f t="shared" si="27"/>
        <v>2.06</v>
      </c>
      <c r="CX19" s="14">
        <v>2.1</v>
      </c>
      <c r="CY19" s="10">
        <f t="shared" si="28"/>
        <v>2.06</v>
      </c>
      <c r="CZ19" s="47">
        <v>2.21</v>
      </c>
      <c r="DA19" s="10">
        <v>2.19</v>
      </c>
      <c r="DB19" s="47">
        <f t="shared" si="29"/>
        <v>2.06</v>
      </c>
      <c r="DC19" s="14">
        <v>2.11</v>
      </c>
      <c r="DD19" s="47">
        <f t="shared" si="30"/>
        <v>2.06</v>
      </c>
      <c r="DE19" s="47">
        <v>2.2200000000000002</v>
      </c>
      <c r="DF19" s="14">
        <v>2.09</v>
      </c>
      <c r="DG19" s="14">
        <f t="shared" si="31"/>
        <v>2.06</v>
      </c>
      <c r="DH19" s="14"/>
      <c r="DI19" s="6">
        <f t="shared" si="32"/>
        <v>-1</v>
      </c>
      <c r="DJ19" s="4">
        <v>1.84</v>
      </c>
      <c r="DK19" s="4">
        <v>1.89</v>
      </c>
      <c r="DL19" s="4">
        <v>1.87</v>
      </c>
      <c r="DM19" s="4">
        <v>1.85</v>
      </c>
      <c r="DN19" s="4">
        <v>2</v>
      </c>
      <c r="DO19" s="4">
        <v>1.91</v>
      </c>
      <c r="DP19" s="4">
        <f t="shared" si="34"/>
        <v>1.85</v>
      </c>
      <c r="DQ19" s="4">
        <v>1.93</v>
      </c>
      <c r="DR19" s="4">
        <f t="shared" ref="DR19:DR39" si="169">MIN(DP19)</f>
        <v>1.85</v>
      </c>
      <c r="DS19" s="4">
        <v>1.91</v>
      </c>
      <c r="DT19" s="4">
        <v>1.9</v>
      </c>
      <c r="DU19" s="52">
        <f t="shared" si="36"/>
        <v>1.85</v>
      </c>
      <c r="DV19" s="52">
        <v>1.92</v>
      </c>
      <c r="DW19" s="52">
        <f t="shared" si="37"/>
        <v>1.85</v>
      </c>
      <c r="DX19" s="10">
        <v>1.93</v>
      </c>
      <c r="DY19" s="10">
        <f t="shared" si="38"/>
        <v>1.85</v>
      </c>
      <c r="DZ19" s="47">
        <v>1.901</v>
      </c>
      <c r="EA19" s="14">
        <v>1.91</v>
      </c>
      <c r="EB19" s="47">
        <f t="shared" si="39"/>
        <v>1.85</v>
      </c>
      <c r="EC19" s="47"/>
      <c r="ED19" s="14">
        <v>1.96</v>
      </c>
      <c r="EE19" s="14"/>
      <c r="EF19" s="14">
        <f t="shared" si="40"/>
        <v>1.85</v>
      </c>
      <c r="EG19" s="14">
        <v>1.99</v>
      </c>
      <c r="EH19" s="14"/>
      <c r="EI19" s="14">
        <f t="shared" si="41"/>
        <v>1.85</v>
      </c>
      <c r="EJ19" s="47">
        <v>1.88</v>
      </c>
      <c r="EK19" s="14">
        <v>1.97</v>
      </c>
      <c r="EL19" s="47">
        <f t="shared" si="42"/>
        <v>1.85</v>
      </c>
      <c r="EM19" s="47">
        <v>1.97</v>
      </c>
      <c r="EN19" s="51">
        <f t="shared" si="43"/>
        <v>1.85</v>
      </c>
      <c r="EO19" s="51">
        <v>2</v>
      </c>
      <c r="EP19" s="51">
        <v>2</v>
      </c>
      <c r="EQ19" s="51">
        <f t="shared" si="44"/>
        <v>1.85</v>
      </c>
      <c r="ER19" s="51">
        <v>1.99</v>
      </c>
      <c r="ES19" s="51">
        <f t="shared" si="45"/>
        <v>1.85</v>
      </c>
      <c r="ET19" s="51"/>
      <c r="EU19" s="6">
        <f t="shared" si="46"/>
        <v>-1</v>
      </c>
      <c r="EV19" s="4">
        <v>1.55</v>
      </c>
      <c r="EW19" s="4">
        <v>1.56</v>
      </c>
      <c r="EX19" s="4">
        <v>1.65</v>
      </c>
      <c r="EY19" s="4">
        <v>1.57</v>
      </c>
      <c r="EZ19" s="4"/>
      <c r="FA19" s="4">
        <v>1.61</v>
      </c>
      <c r="FB19" s="4">
        <f t="shared" si="48"/>
        <v>1.57</v>
      </c>
      <c r="FC19" s="4"/>
      <c r="FD19" s="4">
        <v>1.6</v>
      </c>
      <c r="FE19" s="4">
        <f t="shared" ref="FE19:FE39" si="170">MIN(FB19,FD19)</f>
        <v>1.57</v>
      </c>
      <c r="FF19" s="4">
        <v>1.63</v>
      </c>
      <c r="FG19" s="4">
        <v>1.67</v>
      </c>
      <c r="FH19" s="52">
        <f t="shared" si="50"/>
        <v>1.57</v>
      </c>
      <c r="FI19" s="4">
        <v>1.7</v>
      </c>
      <c r="FJ19" s="52">
        <v>1.68</v>
      </c>
      <c r="FK19" s="52">
        <f t="shared" si="51"/>
        <v>1.57</v>
      </c>
      <c r="FL19" s="52">
        <v>1.69</v>
      </c>
      <c r="FM19" s="52">
        <f t="shared" si="52"/>
        <v>1.57</v>
      </c>
      <c r="FN19" s="52">
        <v>1.69</v>
      </c>
      <c r="FO19" s="14">
        <v>1.59</v>
      </c>
      <c r="FP19" s="52">
        <f t="shared" si="53"/>
        <v>1.57</v>
      </c>
      <c r="FQ19" s="52">
        <v>1.5892000000000002</v>
      </c>
      <c r="FR19" s="14">
        <v>1.61</v>
      </c>
      <c r="FS19" s="52">
        <f t="shared" si="54"/>
        <v>1.57</v>
      </c>
      <c r="FT19" s="52"/>
      <c r="FU19" s="52">
        <v>1.6648000000000001</v>
      </c>
      <c r="FV19" s="14"/>
      <c r="FW19" s="14">
        <v>1.6</v>
      </c>
      <c r="FX19" s="52">
        <f t="shared" si="55"/>
        <v>1.57</v>
      </c>
      <c r="FY19" s="52">
        <v>1.655</v>
      </c>
      <c r="FZ19" s="14">
        <v>1.68</v>
      </c>
      <c r="GA19" s="14"/>
      <c r="GB19" s="14">
        <f t="shared" si="56"/>
        <v>1.57</v>
      </c>
      <c r="GC19" s="52">
        <v>1.62</v>
      </c>
      <c r="GD19" s="14">
        <v>1.68</v>
      </c>
      <c r="GE19" s="51">
        <f t="shared" si="57"/>
        <v>1.57</v>
      </c>
      <c r="GF19" s="51">
        <v>1.6</v>
      </c>
      <c r="GG19" s="51">
        <f t="shared" si="58"/>
        <v>1.57</v>
      </c>
      <c r="GH19" s="51">
        <v>1.6</v>
      </c>
      <c r="GI19" s="51">
        <v>1.61</v>
      </c>
      <c r="GJ19" s="51">
        <f t="shared" si="59"/>
        <v>1.57</v>
      </c>
      <c r="GK19" s="10"/>
      <c r="GL19" s="14">
        <v>1.59</v>
      </c>
      <c r="GM19" s="51">
        <f t="shared" si="60"/>
        <v>1.57</v>
      </c>
      <c r="GN19" s="51">
        <v>3.6557000000000004</v>
      </c>
      <c r="GO19" s="51">
        <f t="shared" si="61"/>
        <v>1.57</v>
      </c>
      <c r="GP19" s="51">
        <v>2.65</v>
      </c>
      <c r="GQ19" s="51"/>
      <c r="GR19" s="51">
        <f t="shared" si="62"/>
        <v>1.57</v>
      </c>
      <c r="GS19" s="51"/>
      <c r="GT19" s="6">
        <f t="shared" si="63"/>
        <v>-1</v>
      </c>
      <c r="GU19" s="4">
        <v>1.59</v>
      </c>
      <c r="GV19" s="4">
        <v>1.54</v>
      </c>
      <c r="GW19" s="4">
        <v>1.59</v>
      </c>
      <c r="GX19" s="4">
        <v>1.57</v>
      </c>
      <c r="GY19" s="4"/>
      <c r="GZ19" s="4">
        <v>1.61</v>
      </c>
      <c r="HA19" s="4">
        <f t="shared" si="65"/>
        <v>1.57</v>
      </c>
      <c r="HB19" s="4">
        <v>1.63</v>
      </c>
      <c r="HC19" s="4">
        <v>1.65</v>
      </c>
      <c r="HD19" s="4">
        <v>1.6</v>
      </c>
      <c r="HE19" s="4">
        <f t="shared" si="66"/>
        <v>1.57</v>
      </c>
      <c r="HF19" s="4">
        <v>1.63</v>
      </c>
      <c r="HG19" s="52">
        <f t="shared" si="67"/>
        <v>1.57</v>
      </c>
      <c r="HH19" s="4">
        <v>1.63</v>
      </c>
      <c r="HI19" s="10"/>
      <c r="HJ19" s="52">
        <f t="shared" si="68"/>
        <v>1.57</v>
      </c>
      <c r="HK19" s="52">
        <v>1.58</v>
      </c>
      <c r="HL19" s="52">
        <f t="shared" si="69"/>
        <v>1.57</v>
      </c>
      <c r="HM19" s="52">
        <v>1.59</v>
      </c>
      <c r="HN19" s="52">
        <f t="shared" si="70"/>
        <v>1.57</v>
      </c>
      <c r="HO19" s="52">
        <v>1.61</v>
      </c>
      <c r="HP19" s="52">
        <v>1.6</v>
      </c>
      <c r="HQ19" s="52">
        <v>1.64</v>
      </c>
      <c r="HR19" s="14">
        <v>1.58</v>
      </c>
      <c r="HS19" s="14"/>
      <c r="HT19" s="58">
        <f t="shared" si="71"/>
        <v>1.57</v>
      </c>
      <c r="HU19" s="47"/>
      <c r="HV19" s="58">
        <v>1.63</v>
      </c>
      <c r="HW19" s="10"/>
      <c r="HX19" s="14">
        <v>1.61</v>
      </c>
      <c r="HY19" s="10">
        <f t="shared" si="72"/>
        <v>1.57</v>
      </c>
      <c r="HZ19" s="14"/>
      <c r="IA19" s="14">
        <v>1.63</v>
      </c>
      <c r="IB19" s="4">
        <f t="shared" si="73"/>
        <v>1.57</v>
      </c>
      <c r="IC19" s="52">
        <v>1.62</v>
      </c>
      <c r="ID19" s="52">
        <f t="shared" si="74"/>
        <v>1.57</v>
      </c>
      <c r="IE19" s="52">
        <v>1.58</v>
      </c>
      <c r="IF19" s="1049">
        <v>1.63</v>
      </c>
      <c r="IG19" s="52">
        <f t="shared" si="75"/>
        <v>1.57</v>
      </c>
      <c r="IH19" s="1049">
        <v>1.59</v>
      </c>
      <c r="II19" s="1049">
        <v>1.54</v>
      </c>
      <c r="IJ19" s="52">
        <f t="shared" si="76"/>
        <v>1.54</v>
      </c>
      <c r="IK19" s="14">
        <v>1.55</v>
      </c>
      <c r="IL19" s="14"/>
      <c r="IM19" s="14">
        <f t="shared" si="77"/>
        <v>1.54</v>
      </c>
      <c r="IN19" s="1049">
        <v>1.66</v>
      </c>
      <c r="IO19" s="14">
        <v>1.59</v>
      </c>
      <c r="IP19" s="14"/>
      <c r="IQ19" s="4">
        <f t="shared" si="78"/>
        <v>1.54</v>
      </c>
      <c r="IR19" s="51"/>
      <c r="IS19" s="51">
        <v>1.66</v>
      </c>
      <c r="IT19" s="10">
        <v>1.59</v>
      </c>
      <c r="IU19" s="9">
        <f t="shared" si="79"/>
        <v>1.54</v>
      </c>
      <c r="IV19" s="51"/>
      <c r="IW19" s="51">
        <v>1.66</v>
      </c>
      <c r="IX19" s="10">
        <v>1.59</v>
      </c>
      <c r="IY19" s="13">
        <f t="shared" si="80"/>
        <v>1.54</v>
      </c>
      <c r="IZ19" s="13">
        <v>1.59</v>
      </c>
      <c r="JA19" s="13">
        <v>1.58</v>
      </c>
      <c r="JB19" s="14">
        <f t="shared" si="81"/>
        <v>1.54</v>
      </c>
      <c r="JC19" s="14">
        <v>1.59</v>
      </c>
      <c r="JD19" s="13">
        <v>1.58</v>
      </c>
      <c r="JE19" s="14">
        <f t="shared" si="82"/>
        <v>1.54</v>
      </c>
      <c r="JF19" s="13">
        <v>1.59</v>
      </c>
      <c r="JG19" s="14">
        <f t="shared" si="83"/>
        <v>1.54</v>
      </c>
      <c r="JH19" s="14">
        <v>1.63</v>
      </c>
      <c r="JI19" s="6">
        <f t="shared" si="84"/>
        <v>5.844155844155835E-2</v>
      </c>
      <c r="JJ19" s="102">
        <v>1.91</v>
      </c>
      <c r="JK19" s="102">
        <v>2.0499999999999998</v>
      </c>
      <c r="JL19" s="52">
        <f t="shared" si="85"/>
        <v>1.91</v>
      </c>
      <c r="JM19" s="52">
        <v>2.0699999999999998</v>
      </c>
      <c r="JN19" s="52">
        <f t="shared" si="86"/>
        <v>1.91</v>
      </c>
      <c r="JO19" s="52">
        <v>1.99</v>
      </c>
      <c r="JP19" s="52">
        <v>2</v>
      </c>
      <c r="JQ19" s="52">
        <f t="shared" si="87"/>
        <v>1.91</v>
      </c>
      <c r="JR19" s="52">
        <v>2</v>
      </c>
      <c r="JS19" s="10">
        <v>2.02</v>
      </c>
      <c r="JT19" s="52">
        <f t="shared" si="88"/>
        <v>1.91</v>
      </c>
      <c r="JU19" s="52">
        <v>1.9545999999999999</v>
      </c>
      <c r="JV19" s="52">
        <v>1.95</v>
      </c>
      <c r="JW19" s="14"/>
      <c r="JX19" s="14">
        <v>2.0099999999999998</v>
      </c>
      <c r="JY19" s="4">
        <f t="shared" si="89"/>
        <v>1.91</v>
      </c>
      <c r="JZ19" s="52">
        <v>2.0099999999999998</v>
      </c>
      <c r="KA19" s="14">
        <v>1.99</v>
      </c>
      <c r="KB19" s="1049">
        <f t="shared" si="90"/>
        <v>1.91</v>
      </c>
      <c r="KC19" s="1049">
        <v>1.91</v>
      </c>
      <c r="KD19" s="14"/>
      <c r="KE19" s="14">
        <v>1.96</v>
      </c>
      <c r="KF19" s="14">
        <f t="shared" si="91"/>
        <v>1.91</v>
      </c>
      <c r="KG19" s="1049">
        <v>1.99</v>
      </c>
      <c r="KH19" s="14">
        <v>1.94</v>
      </c>
      <c r="KI19" s="14">
        <f t="shared" si="92"/>
        <v>1.91</v>
      </c>
      <c r="KJ19" s="14">
        <v>1.95</v>
      </c>
      <c r="KK19" s="14">
        <v>1.93</v>
      </c>
      <c r="KL19" s="14">
        <f t="shared" si="93"/>
        <v>1.91</v>
      </c>
      <c r="KM19" s="14">
        <v>1.92</v>
      </c>
      <c r="KN19" s="14"/>
      <c r="KO19" s="14">
        <v>1.91</v>
      </c>
      <c r="KP19" s="14">
        <f t="shared" si="94"/>
        <v>1.91</v>
      </c>
      <c r="KQ19" s="14">
        <v>2.0699999999999998</v>
      </c>
      <c r="KR19" s="14"/>
      <c r="KS19" s="51">
        <f t="shared" si="95"/>
        <v>1.91</v>
      </c>
      <c r="KT19" s="10"/>
      <c r="KU19" s="10">
        <v>2.0099999999999998</v>
      </c>
      <c r="KV19" s="13">
        <v>2.06</v>
      </c>
      <c r="KW19" s="14">
        <f t="shared" si="96"/>
        <v>1.91</v>
      </c>
      <c r="KX19" s="9"/>
      <c r="KY19" s="9">
        <v>2.0099999999999998</v>
      </c>
      <c r="KZ19" s="13">
        <v>2.06</v>
      </c>
      <c r="LA19" s="9"/>
      <c r="LB19" s="13">
        <f t="shared" si="163"/>
        <v>1.91</v>
      </c>
      <c r="LC19" s="13">
        <v>2.0499999999999998</v>
      </c>
      <c r="LD19" s="13">
        <f t="shared" si="97"/>
        <v>1.91</v>
      </c>
      <c r="LE19" s="13">
        <v>2.0499999999999998</v>
      </c>
      <c r="LF19" s="14">
        <f t="shared" si="98"/>
        <v>1.91</v>
      </c>
      <c r="LG19" s="13">
        <v>2.0699999999999998</v>
      </c>
      <c r="LH19" s="14">
        <f t="shared" si="99"/>
        <v>1.91</v>
      </c>
      <c r="LI19" s="14">
        <v>2.04</v>
      </c>
      <c r="LJ19" s="6">
        <f t="shared" si="100"/>
        <v>6.8062827225130948E-2</v>
      </c>
      <c r="LK19" s="4">
        <v>1.7710000000000004</v>
      </c>
      <c r="LL19" s="4">
        <v>1.61</v>
      </c>
      <c r="LM19" s="47">
        <v>1.61</v>
      </c>
      <c r="LN19" s="32">
        <f t="shared" si="101"/>
        <v>1.61</v>
      </c>
      <c r="LO19" s="675">
        <v>1.6</v>
      </c>
      <c r="LP19" s="32">
        <f t="shared" si="102"/>
        <v>1.6</v>
      </c>
      <c r="LQ19" s="10">
        <v>1.62</v>
      </c>
      <c r="LR19" s="52">
        <f t="shared" si="103"/>
        <v>1.6</v>
      </c>
      <c r="LS19" s="47">
        <f t="shared" si="104"/>
        <v>1.6</v>
      </c>
      <c r="LT19" s="47">
        <v>1.59</v>
      </c>
      <c r="LU19" s="47">
        <f t="shared" si="105"/>
        <v>1.59</v>
      </c>
      <c r="LV19" s="47">
        <v>1.61</v>
      </c>
      <c r="LW19" s="47">
        <v>1.59</v>
      </c>
      <c r="LX19" s="14">
        <v>1.59</v>
      </c>
      <c r="LY19" s="14"/>
      <c r="LZ19" s="10">
        <f t="shared" si="106"/>
        <v>1.59</v>
      </c>
      <c r="MA19" s="47">
        <v>1.62</v>
      </c>
      <c r="MB19" s="47">
        <v>1.6</v>
      </c>
      <c r="MC19" s="1049"/>
      <c r="MD19" s="14">
        <v>1.6</v>
      </c>
      <c r="ME19" s="47">
        <f t="shared" si="107"/>
        <v>1.59</v>
      </c>
      <c r="MF19" s="47"/>
      <c r="MG19" s="47"/>
      <c r="MH19" s="14">
        <v>1.6</v>
      </c>
      <c r="MI19" s="14">
        <v>1.64</v>
      </c>
      <c r="MJ19" s="47">
        <f t="shared" si="108"/>
        <v>1.59</v>
      </c>
      <c r="MK19" s="14">
        <v>1.71</v>
      </c>
      <c r="ML19" s="14">
        <v>1.72</v>
      </c>
      <c r="MM19" s="14">
        <f t="shared" si="109"/>
        <v>1.59</v>
      </c>
      <c r="MN19" s="14">
        <v>1.59</v>
      </c>
      <c r="MO19" s="14">
        <v>1.61</v>
      </c>
      <c r="MP19" s="14">
        <v>1.6</v>
      </c>
      <c r="MQ19" s="14">
        <f t="shared" si="110"/>
        <v>1.59</v>
      </c>
      <c r="MR19" s="14">
        <v>1.62</v>
      </c>
      <c r="MS19" s="14">
        <v>1.63</v>
      </c>
      <c r="MT19" s="14">
        <v>1.62</v>
      </c>
      <c r="MU19" s="14">
        <v>1.63</v>
      </c>
      <c r="MV19" s="14">
        <f t="shared" si="111"/>
        <v>1.59</v>
      </c>
      <c r="MW19" s="14"/>
      <c r="MX19" s="14">
        <v>1.64</v>
      </c>
      <c r="MY19" s="14"/>
      <c r="MZ19" s="14">
        <v>1.7</v>
      </c>
      <c r="NA19" s="14">
        <v>1.73</v>
      </c>
      <c r="NB19" s="14"/>
      <c r="NC19" s="14"/>
      <c r="ND19" s="14">
        <f t="shared" si="112"/>
        <v>1.59</v>
      </c>
      <c r="NE19" s="10">
        <v>1.6300000000000001</v>
      </c>
      <c r="NF19" s="14">
        <v>1.61</v>
      </c>
      <c r="NG19" s="14">
        <f t="shared" si="113"/>
        <v>1.59</v>
      </c>
      <c r="NH19" s="77">
        <v>1.6349999999999998</v>
      </c>
      <c r="NI19" s="14">
        <v>1.63</v>
      </c>
      <c r="NJ19" s="14">
        <f t="shared" si="114"/>
        <v>1.59</v>
      </c>
      <c r="NK19" s="14"/>
      <c r="NL19" s="14">
        <v>1.72</v>
      </c>
      <c r="NM19" s="14"/>
      <c r="NN19" s="14">
        <v>1.7</v>
      </c>
      <c r="NO19" s="14">
        <v>1.71</v>
      </c>
      <c r="NP19" s="14">
        <f t="shared" si="115"/>
        <v>1.59</v>
      </c>
      <c r="NQ19" s="13">
        <v>1.72</v>
      </c>
      <c r="NR19" s="13"/>
      <c r="NS19" s="9">
        <v>1.71</v>
      </c>
      <c r="NT19" s="9">
        <f t="shared" si="116"/>
        <v>1.59</v>
      </c>
      <c r="NU19" s="13">
        <v>1.625</v>
      </c>
      <c r="NV19" s="13">
        <v>1.6</v>
      </c>
      <c r="NW19" s="13">
        <v>1.66</v>
      </c>
      <c r="NX19" s="14">
        <f t="shared" si="117"/>
        <v>1.59</v>
      </c>
      <c r="NY19" s="13">
        <v>1.66</v>
      </c>
      <c r="NZ19" s="14">
        <f t="shared" si="118"/>
        <v>1.59</v>
      </c>
      <c r="OA19" s="14"/>
      <c r="OB19" s="14">
        <v>1.68</v>
      </c>
      <c r="OC19" s="13">
        <v>1.67</v>
      </c>
      <c r="OD19" s="14">
        <f t="shared" si="119"/>
        <v>1.59</v>
      </c>
      <c r="OE19" s="14"/>
      <c r="OF19" s="14">
        <v>1.63</v>
      </c>
      <c r="OG19" s="13">
        <v>1.67</v>
      </c>
      <c r="OH19" s="14">
        <f t="shared" si="120"/>
        <v>1.59</v>
      </c>
      <c r="OI19" s="14"/>
      <c r="OJ19" s="14"/>
      <c r="OK19" s="6">
        <f t="shared" si="121"/>
        <v>-1</v>
      </c>
      <c r="OL19" s="6">
        <f t="shared" si="122"/>
        <v>-1</v>
      </c>
      <c r="OM19" s="1310">
        <v>1.45</v>
      </c>
      <c r="ON19" s="37">
        <v>1.49</v>
      </c>
      <c r="OO19" s="36">
        <v>1.49</v>
      </c>
      <c r="OP19" s="37">
        <f t="shared" si="123"/>
        <v>1.45</v>
      </c>
      <c r="OQ19" s="36">
        <v>1.47</v>
      </c>
      <c r="OR19" s="14">
        <v>1.46</v>
      </c>
      <c r="OT19" s="10">
        <f t="shared" si="124"/>
        <v>1.45</v>
      </c>
      <c r="OU19" s="37">
        <v>1.47</v>
      </c>
      <c r="OV19" s="37">
        <f t="shared" si="125"/>
        <v>1.45</v>
      </c>
      <c r="OW19" s="37">
        <v>1.47</v>
      </c>
      <c r="OX19" s="40"/>
      <c r="OY19" s="37">
        <f t="shared" si="126"/>
        <v>1.45</v>
      </c>
      <c r="OZ19" s="37">
        <v>1.52</v>
      </c>
      <c r="PA19" s="37"/>
      <c r="PB19" s="37">
        <f t="shared" si="127"/>
        <v>1.45</v>
      </c>
      <c r="PC19" s="1382">
        <v>1.44</v>
      </c>
      <c r="PD19" s="37">
        <v>1.45</v>
      </c>
      <c r="PE19" s="37">
        <f t="shared" si="128"/>
        <v>1.45</v>
      </c>
      <c r="PF19" s="37">
        <v>1.48</v>
      </c>
      <c r="PG19" s="37">
        <f t="shared" si="129"/>
        <v>1.45</v>
      </c>
      <c r="PH19" s="37">
        <v>1.45</v>
      </c>
      <c r="PI19" s="37">
        <f t="shared" si="130"/>
        <v>1.45</v>
      </c>
      <c r="PJ19" s="37"/>
      <c r="PK19" s="6">
        <f t="shared" si="131"/>
        <v>-1</v>
      </c>
      <c r="PL19" s="1311">
        <v>1.28</v>
      </c>
      <c r="PM19" s="37">
        <v>1.3</v>
      </c>
      <c r="PN19" s="37"/>
      <c r="PO19" s="37">
        <f t="shared" si="132"/>
        <v>1.28</v>
      </c>
      <c r="PP19" s="37">
        <v>1.33</v>
      </c>
      <c r="PQ19" s="37"/>
      <c r="PR19" s="37">
        <f t="shared" si="133"/>
        <v>1.28</v>
      </c>
      <c r="PS19" s="37">
        <v>1.33</v>
      </c>
      <c r="PT19" s="37">
        <f t="shared" si="134"/>
        <v>1.28</v>
      </c>
      <c r="PU19" s="37">
        <v>1.34</v>
      </c>
      <c r="PV19" s="37">
        <v>1.36</v>
      </c>
      <c r="PW19" s="37">
        <f t="shared" si="135"/>
        <v>1.28</v>
      </c>
      <c r="PX19" s="37">
        <v>1.36</v>
      </c>
      <c r="PY19" s="37"/>
      <c r="PZ19" s="37">
        <f t="shared" si="136"/>
        <v>1.28</v>
      </c>
      <c r="QA19" s="37">
        <v>1.33</v>
      </c>
      <c r="QB19" s="37">
        <f t="shared" si="137"/>
        <v>1.28</v>
      </c>
      <c r="QC19" s="13">
        <v>1.32</v>
      </c>
      <c r="QD19" s="37">
        <f t="shared" si="138"/>
        <v>1.28</v>
      </c>
      <c r="QE19" s="37">
        <v>1.34</v>
      </c>
      <c r="QF19" s="13">
        <v>1.32</v>
      </c>
      <c r="QG19" s="37">
        <f t="shared" si="139"/>
        <v>1.28</v>
      </c>
      <c r="QH19" s="37"/>
      <c r="QI19" s="6">
        <f t="shared" si="140"/>
        <v>-1</v>
      </c>
      <c r="QJ19" s="47">
        <v>1.59</v>
      </c>
      <c r="QK19" s="77">
        <v>1.62</v>
      </c>
      <c r="QL19" s="77"/>
      <c r="QM19" s="77">
        <f t="shared" si="141"/>
        <v>1.59</v>
      </c>
      <c r="QN19" s="36">
        <v>1.61</v>
      </c>
      <c r="QO19" s="40">
        <f t="shared" si="142"/>
        <v>1.59</v>
      </c>
      <c r="QP19" s="40">
        <v>1.62</v>
      </c>
      <c r="QQ19" s="40">
        <f t="shared" si="143"/>
        <v>1.59</v>
      </c>
      <c r="QR19" s="40"/>
      <c r="QS19" s="40">
        <v>1.62</v>
      </c>
      <c r="QT19" s="40">
        <f t="shared" si="144"/>
        <v>1.59</v>
      </c>
      <c r="QU19" s="40">
        <v>1.59</v>
      </c>
      <c r="QV19" s="37"/>
      <c r="QW19" s="37">
        <f t="shared" si="145"/>
        <v>1.59</v>
      </c>
      <c r="QX19" s="37">
        <v>1.68</v>
      </c>
      <c r="QY19" s="37">
        <f t="shared" si="146"/>
        <v>1.59</v>
      </c>
      <c r="QZ19" s="37">
        <v>1.61</v>
      </c>
      <c r="RA19" s="13">
        <v>1.68</v>
      </c>
      <c r="RB19" s="37">
        <f t="shared" si="147"/>
        <v>1.59</v>
      </c>
      <c r="RC19" s="37">
        <v>1.61</v>
      </c>
      <c r="RD19" s="13">
        <v>1.68</v>
      </c>
      <c r="RE19" s="37">
        <f t="shared" si="148"/>
        <v>1.59</v>
      </c>
      <c r="RF19" s="37"/>
      <c r="RG19" s="6">
        <f t="shared" si="149"/>
        <v>-1</v>
      </c>
      <c r="RH19" s="1049">
        <v>1.49</v>
      </c>
      <c r="RI19" s="1049">
        <v>1.5</v>
      </c>
      <c r="RJ19" s="1049">
        <f t="shared" si="150"/>
        <v>1.49</v>
      </c>
      <c r="RK19" s="1049">
        <v>1.55</v>
      </c>
      <c r="RL19" s="1049">
        <f t="shared" si="151"/>
        <v>1.49</v>
      </c>
      <c r="RM19" s="1049">
        <v>1.51</v>
      </c>
      <c r="RN19" s="1049"/>
      <c r="RO19" s="1049">
        <v>1.52</v>
      </c>
      <c r="RP19" s="36">
        <f t="shared" si="152"/>
        <v>1.49</v>
      </c>
      <c r="RQ19" s="36">
        <v>1.52</v>
      </c>
      <c r="RR19" s="36"/>
      <c r="RS19" s="36">
        <f t="shared" si="153"/>
        <v>1.49</v>
      </c>
      <c r="RT19" s="37"/>
      <c r="RU19" s="37">
        <v>1.55</v>
      </c>
      <c r="RV19" s="37">
        <f t="shared" si="154"/>
        <v>1.49</v>
      </c>
      <c r="RW19" s="36">
        <v>1.46</v>
      </c>
      <c r="RX19" s="37">
        <f t="shared" si="155"/>
        <v>1.46</v>
      </c>
      <c r="RY19" s="37">
        <v>1.49</v>
      </c>
      <c r="RZ19" s="36">
        <v>1.46</v>
      </c>
      <c r="SA19" s="37">
        <f t="shared" si="156"/>
        <v>1.46</v>
      </c>
      <c r="SB19" s="37">
        <v>1.48</v>
      </c>
      <c r="SC19" s="1224">
        <f t="shared" si="157"/>
        <v>1.3698630136986314E-2</v>
      </c>
      <c r="SD19" s="37">
        <v>1.21</v>
      </c>
      <c r="SE19" s="37">
        <f t="shared" si="158"/>
        <v>1.21</v>
      </c>
      <c r="SF19" s="40">
        <v>1.24</v>
      </c>
      <c r="SG19" s="37">
        <v>1.21</v>
      </c>
      <c r="SH19" s="37">
        <f t="shared" si="159"/>
        <v>1.21</v>
      </c>
      <c r="SI19" s="37"/>
      <c r="SJ19" s="1224">
        <f t="shared" si="160"/>
        <v>-1</v>
      </c>
      <c r="SK19" s="37">
        <v>1.64</v>
      </c>
      <c r="SL19" s="37">
        <f t="shared" si="2"/>
        <v>1.64</v>
      </c>
      <c r="SM19" s="40">
        <v>1.61</v>
      </c>
      <c r="SN19" s="37">
        <v>1.64</v>
      </c>
      <c r="SO19" s="37">
        <f t="shared" si="161"/>
        <v>1.64</v>
      </c>
      <c r="SP19" s="37"/>
      <c r="SQ19" s="1224">
        <f t="shared" si="162"/>
        <v>-1</v>
      </c>
      <c r="SR19" s="37">
        <v>1.31</v>
      </c>
      <c r="SS19" s="37">
        <f t="shared" si="3"/>
        <v>1.31</v>
      </c>
      <c r="ST19" s="37"/>
      <c r="SU19" s="1224">
        <f t="shared" si="4"/>
        <v>-1</v>
      </c>
      <c r="SV19" s="14"/>
      <c r="SW19" s="14"/>
    </row>
    <row r="20" spans="1:518" ht="15" thickBot="1" x14ac:dyDescent="0.4">
      <c r="A20" s="10">
        <v>25</v>
      </c>
      <c r="B20" s="102" t="s">
        <v>19</v>
      </c>
      <c r="C20" s="51" t="s">
        <v>1254</v>
      </c>
      <c r="D20" s="925" t="s">
        <v>3339</v>
      </c>
      <c r="E20" s="925" t="s">
        <v>3340</v>
      </c>
      <c r="F20" s="925" t="s">
        <v>3341</v>
      </c>
      <c r="G20" s="923" t="s">
        <v>3343</v>
      </c>
      <c r="H20" s="12" t="s">
        <v>1502</v>
      </c>
      <c r="I20" s="10" t="s">
        <v>1502</v>
      </c>
      <c r="J20" s="12" t="s">
        <v>1502</v>
      </c>
      <c r="K20" s="12" t="s">
        <v>1502</v>
      </c>
      <c r="L20" s="10"/>
      <c r="M20" s="10" t="s">
        <v>1502</v>
      </c>
      <c r="N20" s="12" t="s">
        <v>1502</v>
      </c>
      <c r="O20" s="12" t="s">
        <v>1502</v>
      </c>
      <c r="P20" s="10" t="s">
        <v>1502</v>
      </c>
      <c r="Q20" s="77" t="s">
        <v>1502</v>
      </c>
      <c r="R20" s="12" t="s">
        <v>1502</v>
      </c>
      <c r="S20" s="12" t="s">
        <v>1502</v>
      </c>
      <c r="T20" s="12" t="s">
        <v>1502</v>
      </c>
      <c r="U20" s="12"/>
      <c r="V20" s="12"/>
      <c r="W20" s="6"/>
      <c r="X20" s="4" t="s">
        <v>1502</v>
      </c>
      <c r="Y20" s="4" t="s">
        <v>1502</v>
      </c>
      <c r="Z20" s="4" t="s">
        <v>1502</v>
      </c>
      <c r="AA20" s="4" t="s">
        <v>1502</v>
      </c>
      <c r="AB20" s="4" t="s">
        <v>1502</v>
      </c>
      <c r="AC20" s="4" t="s">
        <v>1502</v>
      </c>
      <c r="AD20" s="4" t="s">
        <v>1502</v>
      </c>
      <c r="AE20" s="4" t="s">
        <v>1502</v>
      </c>
      <c r="AF20" s="4" t="s">
        <v>1502</v>
      </c>
      <c r="AG20" s="4" t="s">
        <v>1502</v>
      </c>
      <c r="AH20" s="12" t="s">
        <v>1502</v>
      </c>
      <c r="AI20" s="10" t="s">
        <v>1502</v>
      </c>
      <c r="AJ20" s="885"/>
      <c r="AK20" s="4">
        <v>1.59</v>
      </c>
      <c r="AL20" s="4">
        <v>1.71</v>
      </c>
      <c r="AM20" s="4">
        <v>2.58</v>
      </c>
      <c r="AN20" s="4">
        <f t="shared" si="166"/>
        <v>1.59</v>
      </c>
      <c r="AP20" s="4">
        <v>1.64</v>
      </c>
      <c r="AQ20" s="4">
        <f t="shared" si="9"/>
        <v>1.59</v>
      </c>
      <c r="AR20" s="102">
        <v>1.6</v>
      </c>
      <c r="AS20" s="4">
        <v>1.59</v>
      </c>
      <c r="AT20" s="4">
        <f t="shared" si="10"/>
        <v>1.59</v>
      </c>
      <c r="AU20" s="4">
        <v>1.71</v>
      </c>
      <c r="AV20" s="52">
        <f t="shared" si="11"/>
        <v>1.59</v>
      </c>
      <c r="AW20" s="4">
        <v>1.72</v>
      </c>
      <c r="AX20" s="10"/>
      <c r="AY20" s="47">
        <v>1.7110000000000001</v>
      </c>
      <c r="AZ20" s="47"/>
      <c r="BA20" s="5">
        <f t="shared" si="12"/>
        <v>7.6100628930817607E-2</v>
      </c>
      <c r="BB20" s="4">
        <v>1.54</v>
      </c>
      <c r="BC20" s="4">
        <v>1.55</v>
      </c>
      <c r="BD20" s="4">
        <v>2.13</v>
      </c>
      <c r="BE20" s="4">
        <v>1.66</v>
      </c>
      <c r="BF20" s="4">
        <v>1.64</v>
      </c>
      <c r="BG20" s="4">
        <v>1.66</v>
      </c>
      <c r="BH20" s="4">
        <v>1.77</v>
      </c>
      <c r="BI20" s="4">
        <v>1.63</v>
      </c>
      <c r="BJ20" s="4">
        <f t="shared" si="167"/>
        <v>1.63</v>
      </c>
      <c r="BK20" s="4">
        <v>1.73</v>
      </c>
      <c r="BL20" s="32">
        <f t="shared" si="15"/>
        <v>1.63</v>
      </c>
      <c r="BM20" s="12">
        <v>1.73</v>
      </c>
      <c r="BN20" s="52">
        <f t="shared" si="16"/>
        <v>1.63</v>
      </c>
      <c r="BO20" s="4">
        <v>1.61</v>
      </c>
      <c r="BP20" s="52">
        <v>1.61</v>
      </c>
      <c r="BQ20" s="52">
        <f t="shared" si="17"/>
        <v>1.61</v>
      </c>
      <c r="BR20" s="52"/>
      <c r="BS20" s="6">
        <f t="shared" si="18"/>
        <v>-1</v>
      </c>
      <c r="BT20" s="102">
        <v>1.84</v>
      </c>
      <c r="BU20" s="4">
        <v>1.97</v>
      </c>
      <c r="BV20" s="4">
        <v>1.85</v>
      </c>
      <c r="BW20" s="4">
        <v>2.04</v>
      </c>
      <c r="BX20" s="4">
        <v>2.0499999999999998</v>
      </c>
      <c r="BY20" s="4">
        <v>2.04</v>
      </c>
      <c r="BZ20" s="4">
        <v>2.09</v>
      </c>
      <c r="CA20" s="4">
        <f t="shared" si="168"/>
        <v>2.04</v>
      </c>
      <c r="CB20" s="4">
        <v>2.19</v>
      </c>
      <c r="CC20" s="52">
        <f t="shared" si="21"/>
        <v>2.04</v>
      </c>
      <c r="CD20" s="4">
        <v>2.09</v>
      </c>
      <c r="CE20" s="10"/>
      <c r="CF20" s="10">
        <v>2.09</v>
      </c>
      <c r="CG20" s="52">
        <f t="shared" si="22"/>
        <v>2.04</v>
      </c>
      <c r="CH20" s="10">
        <v>2.21</v>
      </c>
      <c r="CI20" s="10">
        <v>2.21</v>
      </c>
      <c r="CJ20" s="10">
        <f t="shared" si="23"/>
        <v>2.04</v>
      </c>
      <c r="CK20" s="10">
        <v>2.21</v>
      </c>
      <c r="CL20" s="10">
        <f t="shared" si="24"/>
        <v>2.04</v>
      </c>
      <c r="CM20" s="10">
        <v>2.15</v>
      </c>
      <c r="CN20" s="1049"/>
      <c r="CO20" s="14">
        <v>2.0499999999999998</v>
      </c>
      <c r="CP20" s="10">
        <f t="shared" si="25"/>
        <v>2.04</v>
      </c>
      <c r="CQ20" s="10"/>
      <c r="CR20" s="14"/>
      <c r="CS20" s="14">
        <v>2.06</v>
      </c>
      <c r="CT20" s="10">
        <f t="shared" si="26"/>
        <v>2.04</v>
      </c>
      <c r="CU20" s="10"/>
      <c r="CV20" s="14">
        <v>2.2000000000000002</v>
      </c>
      <c r="CW20" s="10">
        <f t="shared" si="27"/>
        <v>2.04</v>
      </c>
      <c r="CX20" s="14">
        <v>2.0699999999999998</v>
      </c>
      <c r="CY20" s="10">
        <f t="shared" si="28"/>
        <v>2.04</v>
      </c>
      <c r="CZ20" s="47">
        <v>2.19</v>
      </c>
      <c r="DA20" s="10">
        <v>2.1800000000000002</v>
      </c>
      <c r="DB20" s="47">
        <f t="shared" si="29"/>
        <v>2.04</v>
      </c>
      <c r="DC20" s="14">
        <v>2.08</v>
      </c>
      <c r="DD20" s="47">
        <f t="shared" si="30"/>
        <v>2.04</v>
      </c>
      <c r="DE20" s="47">
        <v>2.2000000000000002</v>
      </c>
      <c r="DF20" s="14">
        <v>2.08</v>
      </c>
      <c r="DG20" s="14">
        <f t="shared" si="31"/>
        <v>2.04</v>
      </c>
      <c r="DH20" s="14"/>
      <c r="DI20" s="6">
        <f t="shared" si="32"/>
        <v>-1</v>
      </c>
      <c r="DJ20" s="4">
        <v>1.79</v>
      </c>
      <c r="DK20" s="4">
        <v>1.86</v>
      </c>
      <c r="DL20" s="4">
        <v>1.84</v>
      </c>
      <c r="DM20" s="4">
        <v>1.79</v>
      </c>
      <c r="DN20" s="4">
        <v>1.94</v>
      </c>
      <c r="DO20" s="4">
        <v>1.9</v>
      </c>
      <c r="DP20" s="4">
        <f t="shared" si="34"/>
        <v>1.79</v>
      </c>
      <c r="DQ20" s="4">
        <v>1.9</v>
      </c>
      <c r="DR20" s="4">
        <f t="shared" si="169"/>
        <v>1.79</v>
      </c>
      <c r="DS20" s="4">
        <v>1.9</v>
      </c>
      <c r="DT20" s="4">
        <v>1.87</v>
      </c>
      <c r="DU20" s="52">
        <f t="shared" si="36"/>
        <v>1.79</v>
      </c>
      <c r="DV20" s="52">
        <v>1.91</v>
      </c>
      <c r="DW20" s="52">
        <f t="shared" si="37"/>
        <v>1.79</v>
      </c>
      <c r="DX20" s="10">
        <v>1.9</v>
      </c>
      <c r="DY20" s="10">
        <f t="shared" si="38"/>
        <v>1.79</v>
      </c>
      <c r="DZ20" s="10">
        <v>1.89</v>
      </c>
      <c r="EA20" s="14">
        <v>1.89</v>
      </c>
      <c r="EB20" s="10">
        <f t="shared" si="39"/>
        <v>1.79</v>
      </c>
      <c r="EC20" s="10"/>
      <c r="ED20" s="14">
        <v>1.92</v>
      </c>
      <c r="EE20" s="14"/>
      <c r="EF20" s="14">
        <f t="shared" si="40"/>
        <v>1.79</v>
      </c>
      <c r="EG20" s="14">
        <v>1.94</v>
      </c>
      <c r="EH20" s="14"/>
      <c r="EI20" s="14">
        <f t="shared" si="41"/>
        <v>1.79</v>
      </c>
      <c r="EJ20" s="10">
        <v>1.8029999999999999</v>
      </c>
      <c r="EK20" s="14">
        <v>1.93</v>
      </c>
      <c r="EL20" s="10">
        <f t="shared" si="42"/>
        <v>1.79</v>
      </c>
      <c r="EM20" s="10">
        <v>1.94</v>
      </c>
      <c r="EN20" s="51">
        <f t="shared" si="43"/>
        <v>1.79</v>
      </c>
      <c r="EO20" s="51">
        <v>1.94</v>
      </c>
      <c r="EP20" s="51">
        <v>1.93</v>
      </c>
      <c r="EQ20" s="51">
        <f t="shared" si="44"/>
        <v>1.79</v>
      </c>
      <c r="ER20" s="51">
        <v>1.93</v>
      </c>
      <c r="ES20" s="51">
        <f t="shared" si="45"/>
        <v>1.79</v>
      </c>
      <c r="ET20" s="51"/>
      <c r="EU20" s="6">
        <f t="shared" si="46"/>
        <v>-1</v>
      </c>
      <c r="EV20" s="4">
        <v>1.51</v>
      </c>
      <c r="EW20" s="4">
        <v>1.53</v>
      </c>
      <c r="EX20" s="4">
        <v>1.6</v>
      </c>
      <c r="EY20" s="4">
        <v>1.54</v>
      </c>
      <c r="EZ20" s="4"/>
      <c r="FA20" s="4">
        <v>1.59</v>
      </c>
      <c r="FB20" s="4">
        <f t="shared" si="48"/>
        <v>1.54</v>
      </c>
      <c r="FC20" s="4"/>
      <c r="FD20" s="4">
        <v>1.58</v>
      </c>
      <c r="FE20" s="4">
        <f t="shared" si="170"/>
        <v>1.54</v>
      </c>
      <c r="FF20" s="4">
        <v>1.57</v>
      </c>
      <c r="FG20" s="4">
        <v>1.66</v>
      </c>
      <c r="FH20" s="52">
        <f t="shared" si="50"/>
        <v>1.54</v>
      </c>
      <c r="FI20" s="4">
        <v>1.66</v>
      </c>
      <c r="FJ20" s="52">
        <v>1.65</v>
      </c>
      <c r="FK20" s="52">
        <f t="shared" si="51"/>
        <v>1.54</v>
      </c>
      <c r="FL20" s="52">
        <v>1.61</v>
      </c>
      <c r="FM20" s="52">
        <f t="shared" si="52"/>
        <v>1.54</v>
      </c>
      <c r="FN20" s="52">
        <v>1.63</v>
      </c>
      <c r="FO20" s="14">
        <v>1.54</v>
      </c>
      <c r="FP20" s="52">
        <f t="shared" si="53"/>
        <v>1.54</v>
      </c>
      <c r="FQ20" s="52">
        <v>1.5634000000000001</v>
      </c>
      <c r="FR20" s="14">
        <v>1.57</v>
      </c>
      <c r="FS20" s="52">
        <f t="shared" si="54"/>
        <v>1.54</v>
      </c>
      <c r="FT20" s="52"/>
      <c r="FU20" s="52">
        <v>1.6415999999999999</v>
      </c>
      <c r="FV20" s="14"/>
      <c r="FW20" s="14">
        <v>1.6</v>
      </c>
      <c r="FX20" s="52">
        <f t="shared" si="55"/>
        <v>1.54</v>
      </c>
      <c r="FY20" s="52">
        <v>1.61</v>
      </c>
      <c r="FZ20" s="14">
        <v>1.68</v>
      </c>
      <c r="GA20" s="14"/>
      <c r="GB20" s="14">
        <f t="shared" si="56"/>
        <v>1.54</v>
      </c>
      <c r="GC20" s="52">
        <v>1.59</v>
      </c>
      <c r="GD20" s="14">
        <v>1.66</v>
      </c>
      <c r="GE20" s="51">
        <f t="shared" si="57"/>
        <v>1.54</v>
      </c>
      <c r="GF20" s="51">
        <v>1.56</v>
      </c>
      <c r="GG20" s="51">
        <f t="shared" si="58"/>
        <v>1.54</v>
      </c>
      <c r="GH20" s="51">
        <v>1.58</v>
      </c>
      <c r="GI20" s="51">
        <v>1.58</v>
      </c>
      <c r="GJ20" s="51">
        <f t="shared" si="59"/>
        <v>1.54</v>
      </c>
      <c r="GK20" s="10"/>
      <c r="GL20" s="14">
        <v>1.56</v>
      </c>
      <c r="GM20" s="51">
        <f t="shared" si="60"/>
        <v>1.54</v>
      </c>
      <c r="GN20" s="51">
        <v>2.6320000000000001</v>
      </c>
      <c r="GO20" s="51">
        <f t="shared" si="61"/>
        <v>1.54</v>
      </c>
      <c r="GP20" s="51">
        <v>2.31</v>
      </c>
      <c r="GQ20" s="51"/>
      <c r="GR20" s="51">
        <f t="shared" si="62"/>
        <v>1.54</v>
      </c>
      <c r="GS20" s="51"/>
      <c r="GT20" s="6">
        <f t="shared" si="63"/>
        <v>-1</v>
      </c>
      <c r="GU20" s="4">
        <v>1.571</v>
      </c>
      <c r="GV20" s="4">
        <v>1.56</v>
      </c>
      <c r="GW20" s="4">
        <v>1.65</v>
      </c>
      <c r="GX20" s="4">
        <v>1.61</v>
      </c>
      <c r="GY20" s="4"/>
      <c r="GZ20" s="4">
        <v>1.6</v>
      </c>
      <c r="HA20" s="4">
        <f t="shared" si="65"/>
        <v>1.6</v>
      </c>
      <c r="HB20" s="4">
        <v>1.61</v>
      </c>
      <c r="HC20" s="4">
        <v>1.63</v>
      </c>
      <c r="HD20" s="4">
        <v>1.59</v>
      </c>
      <c r="HE20" s="4">
        <f t="shared" si="66"/>
        <v>1.59</v>
      </c>
      <c r="HF20" s="4">
        <v>1.63</v>
      </c>
      <c r="HG20" s="52">
        <f t="shared" si="67"/>
        <v>1.59</v>
      </c>
      <c r="HH20" s="4">
        <v>1.63</v>
      </c>
      <c r="HI20" s="10"/>
      <c r="HJ20" s="52">
        <f t="shared" si="68"/>
        <v>1.59</v>
      </c>
      <c r="HK20" s="52">
        <v>1.59</v>
      </c>
      <c r="HL20" s="52">
        <f t="shared" si="69"/>
        <v>1.59</v>
      </c>
      <c r="HM20" s="52">
        <v>1.59</v>
      </c>
      <c r="HN20" s="52">
        <f t="shared" si="70"/>
        <v>1.59</v>
      </c>
      <c r="HO20" s="52">
        <v>1.6</v>
      </c>
      <c r="HP20" s="52">
        <v>1.59</v>
      </c>
      <c r="HQ20" s="52">
        <v>1.62</v>
      </c>
      <c r="HR20" s="14">
        <v>1.57</v>
      </c>
      <c r="HS20" s="14"/>
      <c r="HT20" s="58">
        <f t="shared" si="71"/>
        <v>1.57</v>
      </c>
      <c r="HU20" s="47"/>
      <c r="HV20" s="58">
        <v>1.61</v>
      </c>
      <c r="HW20" s="10"/>
      <c r="HX20" s="14">
        <v>1.6</v>
      </c>
      <c r="HY20" s="10">
        <f t="shared" si="72"/>
        <v>1.57</v>
      </c>
      <c r="HZ20" s="14"/>
      <c r="IA20" s="14">
        <v>1.62</v>
      </c>
      <c r="IB20" s="4">
        <f t="shared" si="73"/>
        <v>1.57</v>
      </c>
      <c r="IC20" s="52">
        <v>1.6</v>
      </c>
      <c r="ID20" s="52">
        <f t="shared" si="74"/>
        <v>1.57</v>
      </c>
      <c r="IE20" s="52">
        <v>1.59</v>
      </c>
      <c r="IF20" s="1049">
        <v>1.66</v>
      </c>
      <c r="IG20" s="52">
        <f t="shared" si="75"/>
        <v>1.57</v>
      </c>
      <c r="IH20" s="1049">
        <v>1.58</v>
      </c>
      <c r="II20" s="1049">
        <v>1.6</v>
      </c>
      <c r="IJ20" s="52">
        <f t="shared" si="76"/>
        <v>1.57</v>
      </c>
      <c r="IK20" s="14">
        <v>1.6</v>
      </c>
      <c r="IL20" s="14"/>
      <c r="IM20" s="14">
        <f t="shared" si="77"/>
        <v>1.57</v>
      </c>
      <c r="IN20" s="1049">
        <v>1.65</v>
      </c>
      <c r="IO20" s="14">
        <v>1.57</v>
      </c>
      <c r="IP20" s="14"/>
      <c r="IQ20" s="4">
        <f t="shared" si="78"/>
        <v>1.57</v>
      </c>
      <c r="IR20" s="51"/>
      <c r="IS20" s="51">
        <v>1.65</v>
      </c>
      <c r="IT20" s="10">
        <v>1.57</v>
      </c>
      <c r="IU20" s="47">
        <f t="shared" si="79"/>
        <v>1.57</v>
      </c>
      <c r="IV20" s="51"/>
      <c r="IW20" s="51">
        <v>1.65</v>
      </c>
      <c r="IX20" s="10">
        <v>1.57</v>
      </c>
      <c r="IY20" s="77">
        <f t="shared" si="80"/>
        <v>1.57</v>
      </c>
      <c r="IZ20" s="77">
        <v>1.62</v>
      </c>
      <c r="JA20" s="14">
        <v>1.57</v>
      </c>
      <c r="JB20" s="77">
        <f t="shared" si="81"/>
        <v>1.57</v>
      </c>
      <c r="JC20" s="77">
        <v>1.58</v>
      </c>
      <c r="JD20" s="14">
        <v>1.57</v>
      </c>
      <c r="JE20" s="77">
        <f t="shared" si="82"/>
        <v>1.57</v>
      </c>
      <c r="JF20" s="14">
        <v>1.59</v>
      </c>
      <c r="JG20" s="77">
        <f t="shared" si="83"/>
        <v>1.57</v>
      </c>
      <c r="JH20" s="77">
        <v>1.67</v>
      </c>
      <c r="JI20" s="6">
        <f t="shared" si="84"/>
        <v>6.3694267515923483E-2</v>
      </c>
      <c r="JJ20" s="102">
        <v>1.9</v>
      </c>
      <c r="JK20" s="102">
        <v>2.0299999999999998</v>
      </c>
      <c r="JL20" s="52">
        <f t="shared" si="85"/>
        <v>1.9</v>
      </c>
      <c r="JM20" s="52">
        <v>1.9</v>
      </c>
      <c r="JN20" s="52">
        <f t="shared" si="86"/>
        <v>1.9</v>
      </c>
      <c r="JO20" s="52">
        <v>1.95</v>
      </c>
      <c r="JP20" s="52">
        <v>1.98</v>
      </c>
      <c r="JQ20" s="52">
        <f t="shared" si="87"/>
        <v>1.9</v>
      </c>
      <c r="JR20" s="52">
        <v>1.98</v>
      </c>
      <c r="JS20" s="10">
        <v>1.99</v>
      </c>
      <c r="JT20" s="52">
        <f t="shared" si="88"/>
        <v>1.9</v>
      </c>
      <c r="JU20" s="52">
        <v>1.9239999999999999</v>
      </c>
      <c r="JV20" s="52">
        <v>1.94</v>
      </c>
      <c r="JW20" s="14"/>
      <c r="JX20" s="14">
        <v>1.97</v>
      </c>
      <c r="JY20" s="4">
        <f t="shared" si="89"/>
        <v>1.9</v>
      </c>
      <c r="JZ20" s="52">
        <v>1.96</v>
      </c>
      <c r="KA20" s="14">
        <v>1.97</v>
      </c>
      <c r="KB20" s="1049">
        <f t="shared" si="90"/>
        <v>1.9</v>
      </c>
      <c r="KC20" s="1049">
        <v>1.9</v>
      </c>
      <c r="KD20" s="14"/>
      <c r="KE20" s="14">
        <v>1.91</v>
      </c>
      <c r="KF20" s="14">
        <f t="shared" si="91"/>
        <v>1.9</v>
      </c>
      <c r="KG20" s="1049">
        <v>1.93</v>
      </c>
      <c r="KH20" s="14">
        <v>1.93</v>
      </c>
      <c r="KI20" s="14">
        <f t="shared" si="92"/>
        <v>1.9</v>
      </c>
      <c r="KJ20" s="14">
        <v>1.94</v>
      </c>
      <c r="KK20" s="14">
        <v>1.92</v>
      </c>
      <c r="KL20" s="14">
        <f t="shared" si="93"/>
        <v>1.9</v>
      </c>
      <c r="KM20" s="14">
        <v>1.91</v>
      </c>
      <c r="KN20" s="14"/>
      <c r="KO20" s="14">
        <v>1.9</v>
      </c>
      <c r="KP20" s="14">
        <f t="shared" si="94"/>
        <v>1.9</v>
      </c>
      <c r="KQ20" s="14">
        <v>2.0499999999999998</v>
      </c>
      <c r="KR20" s="14"/>
      <c r="KS20" s="51">
        <f t="shared" si="95"/>
        <v>1.9</v>
      </c>
      <c r="KT20" s="10"/>
      <c r="KU20" s="10">
        <v>1.99</v>
      </c>
      <c r="KV20" s="14">
        <v>2.0299999999999998</v>
      </c>
      <c r="KW20" s="14">
        <f t="shared" si="96"/>
        <v>1.9</v>
      </c>
      <c r="KX20" s="10"/>
      <c r="KY20" s="10">
        <v>1.99</v>
      </c>
      <c r="KZ20" s="14">
        <v>2.0299999999999998</v>
      </c>
      <c r="LA20" s="10"/>
      <c r="LB20" s="77">
        <f t="shared" si="163"/>
        <v>1.9</v>
      </c>
      <c r="LC20" s="77">
        <v>2.0499999999999998</v>
      </c>
      <c r="LD20" s="77">
        <f t="shared" si="97"/>
        <v>1.9</v>
      </c>
      <c r="LE20" s="77">
        <v>2.0499999999999998</v>
      </c>
      <c r="LF20" s="77">
        <f t="shared" si="98"/>
        <v>1.9</v>
      </c>
      <c r="LG20" s="14">
        <v>2.0099999999999998</v>
      </c>
      <c r="LH20" s="77">
        <f t="shared" si="99"/>
        <v>1.9</v>
      </c>
      <c r="LI20" s="77">
        <v>2.0099999999999998</v>
      </c>
      <c r="LJ20" s="6">
        <f t="shared" si="100"/>
        <v>5.78947368421052E-2</v>
      </c>
      <c r="LK20" s="4">
        <v>1.7600000000000002</v>
      </c>
      <c r="LL20" s="4">
        <v>1.6</v>
      </c>
      <c r="LM20" s="47">
        <v>1.5880000000000001</v>
      </c>
      <c r="LN20" s="32">
        <f t="shared" si="101"/>
        <v>1.5880000000000001</v>
      </c>
      <c r="LO20" s="675">
        <v>1.59</v>
      </c>
      <c r="LP20" s="32">
        <f t="shared" si="102"/>
        <v>1.5880000000000001</v>
      </c>
      <c r="LQ20" s="10">
        <v>1.63</v>
      </c>
      <c r="LR20" s="52">
        <f t="shared" si="103"/>
        <v>1.5880000000000001</v>
      </c>
      <c r="LS20" s="47">
        <f t="shared" si="104"/>
        <v>1.5880000000000001</v>
      </c>
      <c r="LT20" s="47">
        <v>1.57</v>
      </c>
      <c r="LU20" s="47">
        <f t="shared" si="105"/>
        <v>1.57</v>
      </c>
      <c r="LV20" s="47">
        <v>1.59</v>
      </c>
      <c r="LW20" s="47">
        <v>1.57</v>
      </c>
      <c r="LX20" s="14">
        <v>1.58</v>
      </c>
      <c r="LY20" s="14"/>
      <c r="LZ20" s="10">
        <f t="shared" si="106"/>
        <v>1.57</v>
      </c>
      <c r="MA20" s="47">
        <v>1.6</v>
      </c>
      <c r="MB20" s="47">
        <v>1.59</v>
      </c>
      <c r="MC20" s="1049"/>
      <c r="MD20" s="14">
        <v>1.58</v>
      </c>
      <c r="ME20" s="47">
        <f t="shared" si="107"/>
        <v>1.57</v>
      </c>
      <c r="MF20" s="47"/>
      <c r="MG20" s="47"/>
      <c r="MH20" s="14">
        <v>1.58</v>
      </c>
      <c r="MI20" s="14">
        <v>1.6</v>
      </c>
      <c r="MJ20" s="47">
        <f t="shared" si="108"/>
        <v>1.57</v>
      </c>
      <c r="MK20" s="14">
        <v>1.7</v>
      </c>
      <c r="ML20" s="14">
        <v>1.71</v>
      </c>
      <c r="MM20" s="14">
        <f t="shared" si="109"/>
        <v>1.57</v>
      </c>
      <c r="MN20" s="14">
        <v>1.57</v>
      </c>
      <c r="MO20" s="14">
        <v>1.59</v>
      </c>
      <c r="MP20" s="14">
        <v>1.59</v>
      </c>
      <c r="MQ20" s="14">
        <f t="shared" si="110"/>
        <v>1.57</v>
      </c>
      <c r="MR20" s="14">
        <v>1.59</v>
      </c>
      <c r="MS20" s="14">
        <v>1.59</v>
      </c>
      <c r="MT20" s="14">
        <v>1.6</v>
      </c>
      <c r="MU20" s="14">
        <v>1.6</v>
      </c>
      <c r="MV20" s="14">
        <f t="shared" si="111"/>
        <v>1.57</v>
      </c>
      <c r="MW20" s="14"/>
      <c r="MX20" s="14">
        <v>1.61</v>
      </c>
      <c r="MY20" s="14"/>
      <c r="MZ20" s="14">
        <v>1.69</v>
      </c>
      <c r="NA20" s="14">
        <v>1.71</v>
      </c>
      <c r="NB20" s="14"/>
      <c r="NC20" s="14"/>
      <c r="ND20" s="14">
        <f t="shared" si="112"/>
        <v>1.57</v>
      </c>
      <c r="NE20" s="10">
        <v>1.61</v>
      </c>
      <c r="NF20" s="14">
        <v>1.59</v>
      </c>
      <c r="NG20" s="14">
        <f t="shared" si="113"/>
        <v>1.57</v>
      </c>
      <c r="NH20" s="77">
        <v>1.615</v>
      </c>
      <c r="NI20" s="14">
        <v>1.61</v>
      </c>
      <c r="NJ20" s="14">
        <f t="shared" si="114"/>
        <v>1.57</v>
      </c>
      <c r="NK20" s="14"/>
      <c r="NL20" s="14">
        <v>1.66</v>
      </c>
      <c r="NM20" s="14"/>
      <c r="NN20" s="14">
        <v>1.69</v>
      </c>
      <c r="NO20" s="14">
        <v>1.68</v>
      </c>
      <c r="NP20" s="14">
        <f t="shared" si="115"/>
        <v>1.57</v>
      </c>
      <c r="NQ20" s="14">
        <v>1.66</v>
      </c>
      <c r="NR20" s="14"/>
      <c r="NS20" s="10">
        <v>1.68</v>
      </c>
      <c r="NT20" s="10">
        <f t="shared" si="116"/>
        <v>1.57</v>
      </c>
      <c r="NU20" s="77">
        <v>1.625</v>
      </c>
      <c r="NV20" s="77">
        <v>1.6</v>
      </c>
      <c r="NW20" s="14">
        <v>1.65</v>
      </c>
      <c r="NX20" s="77">
        <f t="shared" si="117"/>
        <v>1.57</v>
      </c>
      <c r="NY20" s="14">
        <v>1.65</v>
      </c>
      <c r="NZ20" s="77">
        <f t="shared" si="118"/>
        <v>1.57</v>
      </c>
      <c r="OA20" s="77"/>
      <c r="OB20" s="77">
        <v>1.66</v>
      </c>
      <c r="OC20" s="14">
        <v>1.65</v>
      </c>
      <c r="OD20" s="77">
        <f t="shared" si="119"/>
        <v>1.57</v>
      </c>
      <c r="OE20" s="77"/>
      <c r="OF20" s="77">
        <v>1.62</v>
      </c>
      <c r="OG20" s="14">
        <v>1.65</v>
      </c>
      <c r="OH20" s="77">
        <f t="shared" si="120"/>
        <v>1.57</v>
      </c>
      <c r="OI20" s="77"/>
      <c r="OJ20" s="77"/>
      <c r="OK20" s="6">
        <f t="shared" si="121"/>
        <v>-1</v>
      </c>
      <c r="OL20" s="6">
        <f t="shared" si="122"/>
        <v>-1</v>
      </c>
      <c r="OM20" s="1308">
        <v>1.41</v>
      </c>
      <c r="ON20" s="37">
        <v>1.45</v>
      </c>
      <c r="OO20" s="36">
        <v>1.47</v>
      </c>
      <c r="OP20" s="37">
        <f t="shared" si="123"/>
        <v>1.41</v>
      </c>
      <c r="OQ20" s="36">
        <v>1.43</v>
      </c>
      <c r="OR20" s="14">
        <v>1.43</v>
      </c>
      <c r="OT20" s="10">
        <f t="shared" si="124"/>
        <v>1.41</v>
      </c>
      <c r="OU20" s="37">
        <v>1.45</v>
      </c>
      <c r="OV20" s="37">
        <f t="shared" si="125"/>
        <v>1.41</v>
      </c>
      <c r="OW20" s="37">
        <v>1.45</v>
      </c>
      <c r="OX20" s="36"/>
      <c r="OY20" s="37">
        <f t="shared" si="126"/>
        <v>1.41</v>
      </c>
      <c r="OZ20" s="37">
        <v>1.49</v>
      </c>
      <c r="PA20" s="37"/>
      <c r="PB20" s="37">
        <f t="shared" si="127"/>
        <v>1.41</v>
      </c>
      <c r="PC20" s="1383">
        <v>1.42</v>
      </c>
      <c r="PD20" s="37">
        <v>1.43</v>
      </c>
      <c r="PE20" s="37">
        <f t="shared" si="128"/>
        <v>1.41</v>
      </c>
      <c r="PF20" s="37">
        <v>1.44</v>
      </c>
      <c r="PG20" s="37">
        <f t="shared" si="129"/>
        <v>1.41</v>
      </c>
      <c r="PH20" s="37">
        <v>1.43</v>
      </c>
      <c r="PI20" s="37">
        <f t="shared" si="130"/>
        <v>1.41</v>
      </c>
      <c r="PJ20" s="37"/>
      <c r="PK20" s="6">
        <f t="shared" si="131"/>
        <v>-1</v>
      </c>
      <c r="PL20" s="1315">
        <v>1.29</v>
      </c>
      <c r="PM20" s="37">
        <v>1.3</v>
      </c>
      <c r="PN20" s="37"/>
      <c r="PO20" s="37">
        <f t="shared" si="132"/>
        <v>1.29</v>
      </c>
      <c r="PP20" s="37">
        <v>1.32</v>
      </c>
      <c r="PQ20" s="37"/>
      <c r="PR20" s="37">
        <f t="shared" si="133"/>
        <v>1.29</v>
      </c>
      <c r="PS20" s="37">
        <v>1.33</v>
      </c>
      <c r="PT20" s="37">
        <f t="shared" si="134"/>
        <v>1.29</v>
      </c>
      <c r="PU20" s="37">
        <v>1.33</v>
      </c>
      <c r="PV20" s="37">
        <v>1.35</v>
      </c>
      <c r="PW20" s="37">
        <f t="shared" si="135"/>
        <v>1.29</v>
      </c>
      <c r="PX20" s="37">
        <v>1.35</v>
      </c>
      <c r="PY20" s="37"/>
      <c r="PZ20" s="37">
        <f t="shared" si="136"/>
        <v>1.29</v>
      </c>
      <c r="QA20" s="1049">
        <v>1.3512</v>
      </c>
      <c r="QB20" s="1049">
        <f t="shared" si="137"/>
        <v>1.29</v>
      </c>
      <c r="QC20" s="14">
        <v>1.3</v>
      </c>
      <c r="QD20" s="1049">
        <f t="shared" si="138"/>
        <v>1.29</v>
      </c>
      <c r="QE20" s="1049">
        <v>1.29</v>
      </c>
      <c r="QF20" s="14">
        <v>1.3</v>
      </c>
      <c r="QG20" s="37">
        <f t="shared" si="139"/>
        <v>1.29</v>
      </c>
      <c r="QH20" s="37"/>
      <c r="QI20" s="6">
        <f t="shared" si="140"/>
        <v>-1</v>
      </c>
      <c r="QJ20" s="1235">
        <v>1.58</v>
      </c>
      <c r="QK20" s="1284">
        <v>1.59</v>
      </c>
      <c r="QL20" s="1284"/>
      <c r="QM20" s="1284">
        <f t="shared" si="141"/>
        <v>1.58</v>
      </c>
      <c r="QN20" s="37">
        <v>1.59</v>
      </c>
      <c r="QO20" s="36">
        <f t="shared" si="142"/>
        <v>1.58</v>
      </c>
      <c r="QP20" s="37">
        <v>1.63</v>
      </c>
      <c r="QQ20" s="37">
        <f t="shared" si="143"/>
        <v>1.58</v>
      </c>
      <c r="QR20" s="37"/>
      <c r="QS20" s="37">
        <v>1.6</v>
      </c>
      <c r="QT20" s="37">
        <f t="shared" si="144"/>
        <v>1.58</v>
      </c>
      <c r="QU20" s="37">
        <v>1.57</v>
      </c>
      <c r="QV20" s="37"/>
      <c r="QW20" s="37">
        <f t="shared" si="145"/>
        <v>1.57</v>
      </c>
      <c r="QX20" s="37">
        <v>1.66</v>
      </c>
      <c r="QY20" s="37">
        <f t="shared" si="146"/>
        <v>1.57</v>
      </c>
      <c r="QZ20" s="37">
        <v>1.6</v>
      </c>
      <c r="RA20" s="14">
        <v>1.64</v>
      </c>
      <c r="RB20" s="37">
        <f t="shared" si="147"/>
        <v>1.57</v>
      </c>
      <c r="RC20" s="37">
        <v>1.6</v>
      </c>
      <c r="RD20" s="14">
        <v>1.64</v>
      </c>
      <c r="RE20" s="37">
        <f t="shared" si="148"/>
        <v>1.57</v>
      </c>
      <c r="RF20" s="37"/>
      <c r="RG20" s="6">
        <f t="shared" si="149"/>
        <v>-1</v>
      </c>
      <c r="RH20" s="1049">
        <v>1.45</v>
      </c>
      <c r="RI20" s="1049">
        <v>1.48</v>
      </c>
      <c r="RJ20" s="1049">
        <f t="shared" si="150"/>
        <v>1.45</v>
      </c>
      <c r="RK20" s="1049">
        <v>1.53</v>
      </c>
      <c r="RL20" s="1049">
        <f t="shared" si="151"/>
        <v>1.45</v>
      </c>
      <c r="RM20" s="1049">
        <v>1.52</v>
      </c>
      <c r="RN20" s="1049"/>
      <c r="RO20" s="1049">
        <v>1.48</v>
      </c>
      <c r="RP20" s="37">
        <f t="shared" si="152"/>
        <v>1.45</v>
      </c>
      <c r="RQ20" s="37">
        <v>1.48</v>
      </c>
      <c r="RR20" s="37"/>
      <c r="RS20" s="37">
        <f t="shared" si="153"/>
        <v>1.45</v>
      </c>
      <c r="RT20" s="37"/>
      <c r="RU20" s="37">
        <v>1.49</v>
      </c>
      <c r="RV20" s="37">
        <f t="shared" si="154"/>
        <v>1.45</v>
      </c>
      <c r="RW20" s="36">
        <v>1.49</v>
      </c>
      <c r="RX20" s="37">
        <f t="shared" si="155"/>
        <v>1.45</v>
      </c>
      <c r="RY20" s="37">
        <v>1.47</v>
      </c>
      <c r="RZ20" s="36">
        <v>1.49</v>
      </c>
      <c r="SA20" s="37">
        <f t="shared" si="156"/>
        <v>1.45</v>
      </c>
      <c r="SB20" s="37">
        <v>1.47</v>
      </c>
      <c r="SC20" s="1224">
        <f t="shared" si="157"/>
        <v>1.3793103448275874E-2</v>
      </c>
      <c r="SD20" s="37">
        <v>1.19</v>
      </c>
      <c r="SE20" s="37">
        <f t="shared" si="158"/>
        <v>1.19</v>
      </c>
      <c r="SF20" s="37">
        <v>1.21</v>
      </c>
      <c r="SG20" s="37">
        <v>1.19</v>
      </c>
      <c r="SH20" s="37">
        <f t="shared" si="159"/>
        <v>1.19</v>
      </c>
      <c r="SI20" s="37"/>
      <c r="SJ20" s="1224">
        <f t="shared" si="160"/>
        <v>-1</v>
      </c>
      <c r="SK20" s="37">
        <v>1.65</v>
      </c>
      <c r="SL20" s="37">
        <f t="shared" si="2"/>
        <v>1.65</v>
      </c>
      <c r="SM20" s="37">
        <v>1.6</v>
      </c>
      <c r="SN20" s="37">
        <v>1.65</v>
      </c>
      <c r="SO20" s="37">
        <f t="shared" si="161"/>
        <v>1.65</v>
      </c>
      <c r="SP20" s="37"/>
      <c r="SQ20" s="1224">
        <f t="shared" si="162"/>
        <v>-1</v>
      </c>
      <c r="SR20" s="37">
        <v>1.27</v>
      </c>
      <c r="SS20" s="37">
        <f t="shared" si="3"/>
        <v>1.27</v>
      </c>
      <c r="ST20" s="37"/>
      <c r="SU20" s="1224">
        <f t="shared" si="4"/>
        <v>-1</v>
      </c>
      <c r="SV20" s="14"/>
      <c r="SW20" s="14"/>
    </row>
    <row r="21" spans="1:518" ht="15" thickBot="1" x14ac:dyDescent="0.4">
      <c r="A21" s="10">
        <v>25</v>
      </c>
      <c r="B21" s="102" t="s">
        <v>19</v>
      </c>
      <c r="C21" s="51" t="s">
        <v>1254</v>
      </c>
      <c r="D21" s="925" t="s">
        <v>3339</v>
      </c>
      <c r="E21" s="925" t="s">
        <v>3340</v>
      </c>
      <c r="F21" s="925" t="s">
        <v>3341</v>
      </c>
      <c r="G21" s="923" t="s">
        <v>3344</v>
      </c>
      <c r="H21" s="12" t="s">
        <v>1502</v>
      </c>
      <c r="I21" s="10" t="s">
        <v>1502</v>
      </c>
      <c r="J21" s="12" t="s">
        <v>1502</v>
      </c>
      <c r="K21" s="12" t="s">
        <v>1502</v>
      </c>
      <c r="L21" s="10"/>
      <c r="M21" s="10" t="s">
        <v>1502</v>
      </c>
      <c r="N21" s="12" t="s">
        <v>1502</v>
      </c>
      <c r="O21" s="12" t="s">
        <v>1502</v>
      </c>
      <c r="P21" s="10" t="s">
        <v>1502</v>
      </c>
      <c r="Q21" s="77" t="s">
        <v>1502</v>
      </c>
      <c r="R21" s="12" t="s">
        <v>1502</v>
      </c>
      <c r="S21" s="12" t="s">
        <v>1502</v>
      </c>
      <c r="T21" s="12" t="s">
        <v>1502</v>
      </c>
      <c r="U21" s="12"/>
      <c r="V21" s="12"/>
      <c r="W21" s="6"/>
      <c r="X21" s="4" t="s">
        <v>1502</v>
      </c>
      <c r="Y21" s="4" t="s">
        <v>1502</v>
      </c>
      <c r="Z21" s="4" t="s">
        <v>1502</v>
      </c>
      <c r="AA21" s="4" t="s">
        <v>1502</v>
      </c>
      <c r="AB21" s="4" t="s">
        <v>1502</v>
      </c>
      <c r="AC21" s="4" t="s">
        <v>1502</v>
      </c>
      <c r="AD21" s="4" t="s">
        <v>1502</v>
      </c>
      <c r="AE21" s="4" t="s">
        <v>1502</v>
      </c>
      <c r="AF21" s="4" t="s">
        <v>1502</v>
      </c>
      <c r="AG21" s="4" t="s">
        <v>1502</v>
      </c>
      <c r="AH21" s="12" t="s">
        <v>1502</v>
      </c>
      <c r="AI21" s="10" t="s">
        <v>1502</v>
      </c>
      <c r="AJ21" s="885"/>
      <c r="AK21" s="4">
        <v>1.55</v>
      </c>
      <c r="AL21" s="4">
        <v>1.66</v>
      </c>
      <c r="AM21" s="4">
        <v>2.71</v>
      </c>
      <c r="AN21" s="4">
        <f t="shared" si="166"/>
        <v>1.55</v>
      </c>
      <c r="AP21" s="4">
        <v>1.63</v>
      </c>
      <c r="AQ21" s="4">
        <f t="shared" si="9"/>
        <v>1.55</v>
      </c>
      <c r="AR21" s="102">
        <v>1.59</v>
      </c>
      <c r="AS21" s="4">
        <v>1.57</v>
      </c>
      <c r="AT21" s="4">
        <f t="shared" si="10"/>
        <v>1.55</v>
      </c>
      <c r="AU21" s="4">
        <v>1.68</v>
      </c>
      <c r="AV21" s="52">
        <f t="shared" si="11"/>
        <v>1.55</v>
      </c>
      <c r="AW21" s="4">
        <v>1.681</v>
      </c>
      <c r="AX21" s="10"/>
      <c r="AY21" s="47">
        <v>1.68</v>
      </c>
      <c r="AZ21" s="47"/>
      <c r="BA21" s="5">
        <f t="shared" si="12"/>
        <v>8.3870967741935407E-2</v>
      </c>
      <c r="BB21" s="4">
        <v>1.51</v>
      </c>
      <c r="BC21" s="4">
        <v>1.5</v>
      </c>
      <c r="BD21" s="4">
        <v>2.12</v>
      </c>
      <c r="BE21" s="4">
        <v>1.65</v>
      </c>
      <c r="BF21" s="4">
        <v>1.63</v>
      </c>
      <c r="BG21" s="4">
        <v>1.65</v>
      </c>
      <c r="BH21" s="4">
        <v>1.766</v>
      </c>
      <c r="BI21" s="4">
        <v>1.61</v>
      </c>
      <c r="BJ21" s="4">
        <f t="shared" si="167"/>
        <v>1.61</v>
      </c>
      <c r="BK21" s="4">
        <v>1.72</v>
      </c>
      <c r="BL21" s="32">
        <f t="shared" si="15"/>
        <v>1.61</v>
      </c>
      <c r="BM21" s="12">
        <v>1.71</v>
      </c>
      <c r="BN21" s="52">
        <f t="shared" si="16"/>
        <v>1.61</v>
      </c>
      <c r="BO21" s="4">
        <v>1.59</v>
      </c>
      <c r="BP21" s="52">
        <v>1.59</v>
      </c>
      <c r="BQ21" s="52">
        <f t="shared" si="17"/>
        <v>1.59</v>
      </c>
      <c r="BR21" s="52"/>
      <c r="BS21" s="6">
        <f t="shared" si="18"/>
        <v>-1</v>
      </c>
      <c r="BT21" s="102">
        <v>1.75</v>
      </c>
      <c r="BU21" s="4">
        <v>1.89</v>
      </c>
      <c r="BV21" s="4">
        <v>1.76</v>
      </c>
      <c r="BW21" s="4">
        <v>1.99</v>
      </c>
      <c r="BX21" s="4">
        <v>2</v>
      </c>
      <c r="BY21" s="4">
        <v>1.99</v>
      </c>
      <c r="BZ21" s="4">
        <v>2.0299999999999998</v>
      </c>
      <c r="CA21" s="4">
        <f t="shared" si="168"/>
        <v>1.99</v>
      </c>
      <c r="CB21" s="4">
        <v>2.14</v>
      </c>
      <c r="CC21" s="52">
        <f t="shared" si="21"/>
        <v>1.99</v>
      </c>
      <c r="CD21" s="4">
        <v>2.0499999999999998</v>
      </c>
      <c r="CE21" s="10"/>
      <c r="CF21" s="10">
        <v>2.0699999999999998</v>
      </c>
      <c r="CG21" s="52">
        <f t="shared" si="22"/>
        <v>1.99</v>
      </c>
      <c r="CH21" s="10">
        <v>2.15</v>
      </c>
      <c r="CI21" s="10">
        <v>2.15</v>
      </c>
      <c r="CJ21" s="10">
        <f t="shared" si="23"/>
        <v>1.99</v>
      </c>
      <c r="CK21" s="10">
        <v>2.15</v>
      </c>
      <c r="CL21" s="10">
        <f t="shared" si="24"/>
        <v>1.99</v>
      </c>
      <c r="CM21" s="10">
        <v>2.14</v>
      </c>
      <c r="CN21" s="1049"/>
      <c r="CO21" s="14">
        <v>2</v>
      </c>
      <c r="CP21" s="10">
        <f t="shared" si="25"/>
        <v>1.99</v>
      </c>
      <c r="CQ21" s="10"/>
      <c r="CR21" s="14"/>
      <c r="CS21" s="14">
        <v>2.0099999999999998</v>
      </c>
      <c r="CT21" s="10">
        <f t="shared" si="26"/>
        <v>1.99</v>
      </c>
      <c r="CU21" s="10"/>
      <c r="CV21" s="14">
        <v>2.15</v>
      </c>
      <c r="CW21" s="10">
        <f t="shared" si="27"/>
        <v>1.99</v>
      </c>
      <c r="CX21" s="14">
        <v>2.02</v>
      </c>
      <c r="CY21" s="10">
        <f t="shared" si="28"/>
        <v>1.99</v>
      </c>
      <c r="CZ21" s="47">
        <v>2.11</v>
      </c>
      <c r="DA21" s="10">
        <v>2.1549999999999998</v>
      </c>
      <c r="DB21" s="47">
        <f t="shared" si="29"/>
        <v>1.99</v>
      </c>
      <c r="DC21" s="14">
        <v>2.04</v>
      </c>
      <c r="DD21" s="47">
        <f t="shared" si="30"/>
        <v>1.99</v>
      </c>
      <c r="DE21" s="47">
        <v>2.15</v>
      </c>
      <c r="DF21" s="14">
        <v>2.06</v>
      </c>
      <c r="DG21" s="14">
        <f t="shared" si="31"/>
        <v>1.99</v>
      </c>
      <c r="DH21" s="14"/>
      <c r="DI21" s="6">
        <f t="shared" si="32"/>
        <v>-1</v>
      </c>
      <c r="DJ21" s="4">
        <v>1.74</v>
      </c>
      <c r="DK21" s="4">
        <v>1.85</v>
      </c>
      <c r="DL21" s="4">
        <v>1.8</v>
      </c>
      <c r="DM21" s="4">
        <v>1.74</v>
      </c>
      <c r="DN21" s="4">
        <v>1.88</v>
      </c>
      <c r="DO21" s="4">
        <v>1.87</v>
      </c>
      <c r="DP21" s="4">
        <f t="shared" si="34"/>
        <v>1.74</v>
      </c>
      <c r="DQ21" s="4">
        <v>1.84</v>
      </c>
      <c r="DR21" s="4">
        <f t="shared" si="169"/>
        <v>1.74</v>
      </c>
      <c r="DS21" s="4">
        <v>1.88</v>
      </c>
      <c r="DT21" s="4">
        <v>1.85</v>
      </c>
      <c r="DU21" s="52">
        <f t="shared" si="36"/>
        <v>1.74</v>
      </c>
      <c r="DV21" s="52">
        <v>1.88</v>
      </c>
      <c r="DW21" s="52">
        <f t="shared" si="37"/>
        <v>1.74</v>
      </c>
      <c r="DX21" s="10">
        <v>1.87</v>
      </c>
      <c r="DY21" s="10">
        <f t="shared" si="38"/>
        <v>1.74</v>
      </c>
      <c r="DZ21" s="10">
        <v>1.87</v>
      </c>
      <c r="EA21" s="14">
        <v>1.85</v>
      </c>
      <c r="EB21" s="10">
        <f t="shared" si="39"/>
        <v>1.74</v>
      </c>
      <c r="EC21" s="10"/>
      <c r="ED21" s="14">
        <v>1.88</v>
      </c>
      <c r="EE21" s="14"/>
      <c r="EF21" s="14">
        <f t="shared" si="40"/>
        <v>1.74</v>
      </c>
      <c r="EG21" s="14">
        <v>1.887</v>
      </c>
      <c r="EH21" s="14"/>
      <c r="EI21" s="14">
        <f t="shared" si="41"/>
        <v>1.74</v>
      </c>
      <c r="EJ21" s="10">
        <v>1.8</v>
      </c>
      <c r="EK21" s="14">
        <v>1.88</v>
      </c>
      <c r="EL21" s="10">
        <f t="shared" si="42"/>
        <v>1.74</v>
      </c>
      <c r="EM21" s="10">
        <v>1.88</v>
      </c>
      <c r="EN21" s="51">
        <f t="shared" si="43"/>
        <v>1.74</v>
      </c>
      <c r="EO21" s="51">
        <v>1.88</v>
      </c>
      <c r="EP21" s="51">
        <v>1.8839999999999999</v>
      </c>
      <c r="EQ21" s="51">
        <f t="shared" si="44"/>
        <v>1.74</v>
      </c>
      <c r="ER21" s="51">
        <v>1.86</v>
      </c>
      <c r="ES21" s="51">
        <f t="shared" si="45"/>
        <v>1.74</v>
      </c>
      <c r="ET21" s="51"/>
      <c r="EU21" s="6">
        <f t="shared" si="46"/>
        <v>-1</v>
      </c>
      <c r="EV21" s="4">
        <v>1.51</v>
      </c>
      <c r="EW21" s="4">
        <v>1.51</v>
      </c>
      <c r="EX21" s="4">
        <v>1.61</v>
      </c>
      <c r="EY21" s="4">
        <v>1.51</v>
      </c>
      <c r="EZ21" s="4"/>
      <c r="FA21" s="4">
        <v>1.57</v>
      </c>
      <c r="FB21" s="4">
        <f t="shared" si="48"/>
        <v>1.51</v>
      </c>
      <c r="FC21" s="4"/>
      <c r="FD21" s="4">
        <v>1.56</v>
      </c>
      <c r="FE21" s="4">
        <f t="shared" si="170"/>
        <v>1.51</v>
      </c>
      <c r="FF21" s="4">
        <v>1.56</v>
      </c>
      <c r="FG21" s="4">
        <v>1.63</v>
      </c>
      <c r="FH21" s="52">
        <f t="shared" si="50"/>
        <v>1.51</v>
      </c>
      <c r="FI21" s="4">
        <v>1.6359999999999999</v>
      </c>
      <c r="FJ21" s="52">
        <v>1.63</v>
      </c>
      <c r="FK21" s="52">
        <f t="shared" si="51"/>
        <v>1.51</v>
      </c>
      <c r="FL21" s="52">
        <v>1.6</v>
      </c>
      <c r="FM21" s="52">
        <f t="shared" si="52"/>
        <v>1.51</v>
      </c>
      <c r="FN21" s="52">
        <v>1.5629999999999999</v>
      </c>
      <c r="FO21" s="14">
        <v>1.54</v>
      </c>
      <c r="FP21" s="52">
        <f t="shared" si="53"/>
        <v>1.51</v>
      </c>
      <c r="FQ21" s="52">
        <v>1.5448</v>
      </c>
      <c r="FR21" s="14">
        <v>1.55</v>
      </c>
      <c r="FS21" s="52">
        <f t="shared" si="54"/>
        <v>1.51</v>
      </c>
      <c r="FT21" s="52"/>
      <c r="FU21" s="52">
        <v>1.607</v>
      </c>
      <c r="FV21" s="14"/>
      <c r="FW21" s="14">
        <v>1.59</v>
      </c>
      <c r="FX21" s="52">
        <f t="shared" si="55"/>
        <v>1.51</v>
      </c>
      <c r="FY21" s="52">
        <v>1.6</v>
      </c>
      <c r="FZ21" s="14">
        <v>1.63</v>
      </c>
      <c r="GA21" s="14"/>
      <c r="GB21" s="14">
        <f t="shared" si="56"/>
        <v>1.51</v>
      </c>
      <c r="GC21" s="52">
        <v>1.54</v>
      </c>
      <c r="GD21" s="14">
        <v>1.63</v>
      </c>
      <c r="GE21" s="51">
        <f t="shared" si="57"/>
        <v>1.51</v>
      </c>
      <c r="GF21" s="51">
        <v>1.55</v>
      </c>
      <c r="GG21" s="51">
        <f t="shared" si="58"/>
        <v>1.51</v>
      </c>
      <c r="GH21" s="51">
        <v>1.57</v>
      </c>
      <c r="GI21" s="51">
        <v>1.52</v>
      </c>
      <c r="GJ21" s="51">
        <f t="shared" si="59"/>
        <v>1.51</v>
      </c>
      <c r="GK21" s="10"/>
      <c r="GL21" s="14">
        <v>1.56</v>
      </c>
      <c r="GM21" s="51">
        <f t="shared" si="60"/>
        <v>1.51</v>
      </c>
      <c r="GN21" s="51">
        <v>2.8063999999999996</v>
      </c>
      <c r="GO21" s="51">
        <f t="shared" si="61"/>
        <v>1.51</v>
      </c>
      <c r="GP21" s="51">
        <v>2.14</v>
      </c>
      <c r="GQ21" s="51"/>
      <c r="GR21" s="51">
        <f t="shared" si="62"/>
        <v>1.51</v>
      </c>
      <c r="GS21" s="51"/>
      <c r="GT21" s="6">
        <f t="shared" si="63"/>
        <v>-1</v>
      </c>
      <c r="GU21" s="4">
        <v>1.53</v>
      </c>
      <c r="GV21" s="4">
        <v>1.63</v>
      </c>
      <c r="GW21" s="4">
        <v>1.65</v>
      </c>
      <c r="GX21" s="4">
        <v>1.62</v>
      </c>
      <c r="GY21" s="4"/>
      <c r="GZ21" s="4">
        <v>1.6</v>
      </c>
      <c r="HA21" s="4">
        <f t="shared" si="65"/>
        <v>1.6</v>
      </c>
      <c r="HB21" s="4">
        <v>1.59</v>
      </c>
      <c r="HC21" s="4">
        <v>1.62</v>
      </c>
      <c r="HD21" s="4">
        <v>1.53</v>
      </c>
      <c r="HE21" s="4">
        <f t="shared" si="66"/>
        <v>1.53</v>
      </c>
      <c r="HF21" s="4">
        <v>1.62</v>
      </c>
      <c r="HG21" s="52">
        <f t="shared" si="67"/>
        <v>1.53</v>
      </c>
      <c r="HH21" s="4">
        <v>1.62</v>
      </c>
      <c r="HI21" s="10"/>
      <c r="HJ21" s="52">
        <f t="shared" si="68"/>
        <v>1.53</v>
      </c>
      <c r="HK21" s="52">
        <v>1.57</v>
      </c>
      <c r="HL21" s="52">
        <f t="shared" si="69"/>
        <v>1.53</v>
      </c>
      <c r="HM21" s="52">
        <v>1.55</v>
      </c>
      <c r="HN21" s="52">
        <f t="shared" si="70"/>
        <v>1.53</v>
      </c>
      <c r="HO21" s="52">
        <v>1.58</v>
      </c>
      <c r="HP21" s="52">
        <v>1.58</v>
      </c>
      <c r="HQ21" s="52">
        <v>1.59</v>
      </c>
      <c r="HR21" s="14">
        <v>1.56</v>
      </c>
      <c r="HS21" s="14"/>
      <c r="HT21" s="58">
        <f t="shared" si="71"/>
        <v>1.53</v>
      </c>
      <c r="HU21" s="47"/>
      <c r="HV21" s="58">
        <v>1.6</v>
      </c>
      <c r="HW21" s="10"/>
      <c r="HX21" s="14">
        <v>1.58</v>
      </c>
      <c r="HY21" s="10">
        <f t="shared" si="72"/>
        <v>1.53</v>
      </c>
      <c r="HZ21" s="14"/>
      <c r="IA21" s="14">
        <v>1.61</v>
      </c>
      <c r="IB21" s="4">
        <f t="shared" si="73"/>
        <v>1.53</v>
      </c>
      <c r="IC21" s="52">
        <v>1.6</v>
      </c>
      <c r="ID21" s="52">
        <f t="shared" si="74"/>
        <v>1.53</v>
      </c>
      <c r="IE21" s="52">
        <v>1.54</v>
      </c>
      <c r="IF21" s="1049">
        <v>1.62</v>
      </c>
      <c r="IG21" s="52">
        <f t="shared" si="75"/>
        <v>1.53</v>
      </c>
      <c r="IH21" s="1049">
        <v>1.56</v>
      </c>
      <c r="II21" s="1049">
        <v>1.55</v>
      </c>
      <c r="IJ21" s="52">
        <f t="shared" si="76"/>
        <v>1.53</v>
      </c>
      <c r="IK21" s="14">
        <v>1.56</v>
      </c>
      <c r="IL21" s="14"/>
      <c r="IM21" s="14">
        <f t="shared" si="77"/>
        <v>1.53</v>
      </c>
      <c r="IN21" s="1049">
        <v>1.64</v>
      </c>
      <c r="IO21" s="14">
        <v>1.56</v>
      </c>
      <c r="IP21" s="14"/>
      <c r="IQ21" s="4">
        <f t="shared" si="78"/>
        <v>1.53</v>
      </c>
      <c r="IR21" s="51"/>
      <c r="IS21" s="51">
        <v>1.64</v>
      </c>
      <c r="IT21" s="10">
        <v>1.56</v>
      </c>
      <c r="IU21" s="47">
        <f t="shared" si="79"/>
        <v>1.53</v>
      </c>
      <c r="IV21" s="51"/>
      <c r="IW21" s="51">
        <v>1.64</v>
      </c>
      <c r="IX21" s="10">
        <v>1.56</v>
      </c>
      <c r="IY21" s="77">
        <f t="shared" si="80"/>
        <v>1.53</v>
      </c>
      <c r="IZ21" s="77">
        <v>1.61</v>
      </c>
      <c r="JA21" s="14">
        <v>1.55</v>
      </c>
      <c r="JB21" s="77">
        <f t="shared" si="81"/>
        <v>1.53</v>
      </c>
      <c r="JC21" s="77">
        <v>1.56</v>
      </c>
      <c r="JD21" s="14">
        <v>1.55</v>
      </c>
      <c r="JE21" s="77">
        <f t="shared" si="82"/>
        <v>1.53</v>
      </c>
      <c r="JF21" s="14">
        <v>1.58</v>
      </c>
      <c r="JG21" s="77">
        <f t="shared" si="83"/>
        <v>1.53</v>
      </c>
      <c r="JH21" s="77">
        <v>1.65</v>
      </c>
      <c r="JI21" s="6">
        <f t="shared" si="84"/>
        <v>7.8431372549019537E-2</v>
      </c>
      <c r="JJ21" s="102">
        <v>1.87</v>
      </c>
      <c r="JK21" s="102">
        <v>2.0099999999999998</v>
      </c>
      <c r="JL21" s="52">
        <f t="shared" si="85"/>
        <v>1.87</v>
      </c>
      <c r="JM21" s="52">
        <v>1.91</v>
      </c>
      <c r="JN21" s="52">
        <f t="shared" si="86"/>
        <v>1.87</v>
      </c>
      <c r="JO21" s="52">
        <v>1.92</v>
      </c>
      <c r="JP21" s="52">
        <v>1.97</v>
      </c>
      <c r="JQ21" s="52">
        <f t="shared" si="87"/>
        <v>1.87</v>
      </c>
      <c r="JR21" s="52">
        <v>1.98</v>
      </c>
      <c r="JS21" s="10">
        <v>1.91</v>
      </c>
      <c r="JT21" s="52">
        <f t="shared" si="88"/>
        <v>1.87</v>
      </c>
      <c r="JU21" s="52">
        <v>1.8862000000000001</v>
      </c>
      <c r="JV21" s="52">
        <v>1.88</v>
      </c>
      <c r="JW21" s="14"/>
      <c r="JX21" s="14">
        <v>1.93</v>
      </c>
      <c r="JY21" s="4">
        <f t="shared" si="89"/>
        <v>1.87</v>
      </c>
      <c r="JZ21" s="52">
        <v>1.93</v>
      </c>
      <c r="KA21" s="14">
        <v>1.94</v>
      </c>
      <c r="KB21" s="1049">
        <f t="shared" si="90"/>
        <v>1.87</v>
      </c>
      <c r="KC21" s="1049">
        <v>1.89</v>
      </c>
      <c r="KD21" s="14"/>
      <c r="KE21" s="14">
        <v>1.88</v>
      </c>
      <c r="KF21" s="14">
        <f t="shared" si="91"/>
        <v>1.87</v>
      </c>
      <c r="KG21" s="1049">
        <v>1.9</v>
      </c>
      <c r="KH21" s="14">
        <v>1.9</v>
      </c>
      <c r="KI21" s="14">
        <f t="shared" si="92"/>
        <v>1.87</v>
      </c>
      <c r="KJ21" s="14">
        <v>1.93</v>
      </c>
      <c r="KK21" s="14">
        <v>1.9</v>
      </c>
      <c r="KL21" s="14">
        <f t="shared" si="93"/>
        <v>1.87</v>
      </c>
      <c r="KM21" s="14">
        <v>1.9</v>
      </c>
      <c r="KN21" s="14"/>
      <c r="KO21" s="14">
        <v>1.89</v>
      </c>
      <c r="KP21" s="14">
        <f t="shared" si="94"/>
        <v>1.87</v>
      </c>
      <c r="KQ21" s="14">
        <v>2.0099999999999998</v>
      </c>
      <c r="KR21" s="14"/>
      <c r="KS21" s="51">
        <f t="shared" si="95"/>
        <v>1.87</v>
      </c>
      <c r="KT21" s="10"/>
      <c r="KU21" s="10">
        <v>1.97</v>
      </c>
      <c r="KV21" s="14">
        <v>2.0099999999999998</v>
      </c>
      <c r="KW21" s="14">
        <f t="shared" si="96"/>
        <v>1.87</v>
      </c>
      <c r="KX21" s="10"/>
      <c r="KY21" s="10">
        <v>1.97</v>
      </c>
      <c r="KZ21" s="14">
        <v>2.0099999999999998</v>
      </c>
      <c r="LA21" s="10"/>
      <c r="LB21" s="77">
        <f t="shared" si="163"/>
        <v>1.87</v>
      </c>
      <c r="LC21" s="77">
        <v>2.02</v>
      </c>
      <c r="LD21" s="77">
        <f t="shared" si="97"/>
        <v>1.87</v>
      </c>
      <c r="LE21" s="77">
        <v>2.02</v>
      </c>
      <c r="LF21" s="77">
        <f t="shared" si="98"/>
        <v>1.87</v>
      </c>
      <c r="LG21" s="14">
        <v>2.02</v>
      </c>
      <c r="LH21" s="77">
        <f t="shared" si="99"/>
        <v>1.87</v>
      </c>
      <c r="LI21" s="77">
        <v>2.0099999999999998</v>
      </c>
      <c r="LJ21" s="6">
        <f t="shared" si="100"/>
        <v>7.4866310160427635E-2</v>
      </c>
      <c r="LK21" s="4">
        <v>1.7600000000000002</v>
      </c>
      <c r="LL21" s="4">
        <v>1.6</v>
      </c>
      <c r="LM21" s="47">
        <v>1.5569999999999999</v>
      </c>
      <c r="LN21" s="32">
        <f t="shared" si="101"/>
        <v>1.5569999999999999</v>
      </c>
      <c r="LO21" s="675">
        <v>1.57</v>
      </c>
      <c r="LP21" s="32">
        <f t="shared" si="102"/>
        <v>1.5569999999999999</v>
      </c>
      <c r="LQ21" s="10">
        <v>1.64</v>
      </c>
      <c r="LR21" s="52">
        <f t="shared" si="103"/>
        <v>1.5569999999999999</v>
      </c>
      <c r="LS21" s="47">
        <f t="shared" si="104"/>
        <v>1.5569999999999999</v>
      </c>
      <c r="LT21" s="47">
        <v>1.5409999999999999</v>
      </c>
      <c r="LU21" s="47">
        <f t="shared" si="105"/>
        <v>1.5409999999999999</v>
      </c>
      <c r="LV21" s="47">
        <v>1.55</v>
      </c>
      <c r="LW21" s="47">
        <v>1.56</v>
      </c>
      <c r="LX21" s="14">
        <v>1.55</v>
      </c>
      <c r="LY21" s="14"/>
      <c r="LZ21" s="10">
        <f t="shared" si="106"/>
        <v>1.5409999999999999</v>
      </c>
      <c r="MA21" s="47">
        <v>1.59</v>
      </c>
      <c r="MB21" s="47">
        <v>1.57</v>
      </c>
      <c r="MC21" s="1049"/>
      <c r="MD21" s="14">
        <v>1.55</v>
      </c>
      <c r="ME21" s="47">
        <f t="shared" si="107"/>
        <v>1.5409999999999999</v>
      </c>
      <c r="MF21" s="47"/>
      <c r="MG21" s="47"/>
      <c r="MH21" s="14">
        <v>1.56</v>
      </c>
      <c r="MI21" s="14">
        <v>1.58</v>
      </c>
      <c r="MJ21" s="47">
        <f t="shared" si="108"/>
        <v>1.5409999999999999</v>
      </c>
      <c r="MK21" s="14">
        <v>1.68</v>
      </c>
      <c r="ML21" s="14">
        <v>1.68</v>
      </c>
      <c r="MM21" s="14">
        <f t="shared" si="109"/>
        <v>1.5409999999999999</v>
      </c>
      <c r="MN21" s="14">
        <v>1.55</v>
      </c>
      <c r="MO21" s="14">
        <v>1.56</v>
      </c>
      <c r="MP21" s="14">
        <v>1.57</v>
      </c>
      <c r="MQ21" s="14">
        <f t="shared" si="110"/>
        <v>1.5409999999999999</v>
      </c>
      <c r="MR21" s="14">
        <v>1.58</v>
      </c>
      <c r="MS21" s="14">
        <v>1.59</v>
      </c>
      <c r="MT21" s="14">
        <v>1.59</v>
      </c>
      <c r="MU21" s="14">
        <v>1.59</v>
      </c>
      <c r="MV21" s="14">
        <f t="shared" si="111"/>
        <v>1.5409999999999999</v>
      </c>
      <c r="MW21" s="14"/>
      <c r="MX21" s="14">
        <v>1.6</v>
      </c>
      <c r="MY21" s="14"/>
      <c r="MZ21" s="14">
        <v>1.68</v>
      </c>
      <c r="NA21" s="14">
        <v>1.68</v>
      </c>
      <c r="NB21" s="14"/>
      <c r="NC21" s="14"/>
      <c r="ND21" s="14">
        <f t="shared" si="112"/>
        <v>1.5409999999999999</v>
      </c>
      <c r="NE21" s="10">
        <v>1.6</v>
      </c>
      <c r="NF21" s="14">
        <v>1.58</v>
      </c>
      <c r="NG21" s="14">
        <f t="shared" si="113"/>
        <v>1.5409999999999999</v>
      </c>
      <c r="NH21" s="77">
        <v>1.585</v>
      </c>
      <c r="NI21" s="14">
        <v>1.58</v>
      </c>
      <c r="NJ21" s="14">
        <f t="shared" si="114"/>
        <v>1.5409999999999999</v>
      </c>
      <c r="NK21" s="14"/>
      <c r="NL21" s="14">
        <v>1.65</v>
      </c>
      <c r="NM21" s="14"/>
      <c r="NN21" s="14">
        <v>1.64</v>
      </c>
      <c r="NO21" s="14">
        <v>1.65</v>
      </c>
      <c r="NP21" s="14">
        <f t="shared" si="115"/>
        <v>1.5409999999999999</v>
      </c>
      <c r="NQ21" s="14">
        <v>1.65</v>
      </c>
      <c r="NR21" s="14"/>
      <c r="NS21" s="10">
        <v>1.65</v>
      </c>
      <c r="NT21" s="10">
        <f t="shared" si="116"/>
        <v>1.5409999999999999</v>
      </c>
      <c r="NU21" s="77">
        <v>1.575</v>
      </c>
      <c r="NV21" s="77">
        <v>1.55</v>
      </c>
      <c r="NW21" s="14">
        <v>1.63</v>
      </c>
      <c r="NX21" s="77">
        <f t="shared" si="117"/>
        <v>1.5409999999999999</v>
      </c>
      <c r="NY21" s="14">
        <v>1.63</v>
      </c>
      <c r="NZ21" s="77">
        <f t="shared" si="118"/>
        <v>1.5409999999999999</v>
      </c>
      <c r="OA21" s="77"/>
      <c r="OB21" s="77">
        <v>1.61</v>
      </c>
      <c r="OC21" s="14">
        <v>1.63</v>
      </c>
      <c r="OD21" s="77">
        <f t="shared" si="119"/>
        <v>1.5409999999999999</v>
      </c>
      <c r="OE21" s="77"/>
      <c r="OF21" s="77">
        <v>1.61</v>
      </c>
      <c r="OG21" s="14">
        <v>1.63</v>
      </c>
      <c r="OH21" s="77">
        <f t="shared" si="120"/>
        <v>1.5409999999999999</v>
      </c>
      <c r="OI21" s="77"/>
      <c r="OJ21" s="77"/>
      <c r="OK21" s="6">
        <f t="shared" si="121"/>
        <v>-1</v>
      </c>
      <c r="OL21" s="6">
        <f t="shared" si="122"/>
        <v>-1</v>
      </c>
      <c r="OM21" s="1308">
        <v>1.39</v>
      </c>
      <c r="ON21" s="37">
        <v>1.41</v>
      </c>
      <c r="OO21" s="36">
        <v>1.41</v>
      </c>
      <c r="OP21" s="37">
        <f t="shared" si="123"/>
        <v>1.39</v>
      </c>
      <c r="OQ21" s="36">
        <v>1.41</v>
      </c>
      <c r="OR21" s="14">
        <v>1.4</v>
      </c>
      <c r="OT21" s="10">
        <f t="shared" si="124"/>
        <v>1.39</v>
      </c>
      <c r="OU21" s="37">
        <v>1.44</v>
      </c>
      <c r="OV21" s="37">
        <f t="shared" si="125"/>
        <v>1.39</v>
      </c>
      <c r="OW21" s="37">
        <v>1.44</v>
      </c>
      <c r="OX21" s="36"/>
      <c r="OY21" s="37">
        <f t="shared" si="126"/>
        <v>1.39</v>
      </c>
      <c r="OZ21" s="37">
        <v>1.45</v>
      </c>
      <c r="PA21" s="37"/>
      <c r="PB21" s="37">
        <f t="shared" si="127"/>
        <v>1.39</v>
      </c>
      <c r="PC21" s="1383">
        <v>1.41</v>
      </c>
      <c r="PD21" s="37">
        <v>1.39</v>
      </c>
      <c r="PE21" s="37">
        <f t="shared" si="128"/>
        <v>1.39</v>
      </c>
      <c r="PF21" s="37">
        <v>1.43</v>
      </c>
      <c r="PG21" s="37">
        <f t="shared" si="129"/>
        <v>1.39</v>
      </c>
      <c r="PH21" s="37">
        <v>1.39</v>
      </c>
      <c r="PI21" s="37">
        <f t="shared" si="130"/>
        <v>1.39</v>
      </c>
      <c r="PJ21" s="37"/>
      <c r="PK21" s="6">
        <f t="shared" si="131"/>
        <v>-1</v>
      </c>
      <c r="PL21" s="1315">
        <v>1.25</v>
      </c>
      <c r="PM21" s="37">
        <v>1.29</v>
      </c>
      <c r="PN21" s="37"/>
      <c r="PO21" s="37">
        <f t="shared" si="132"/>
        <v>1.25</v>
      </c>
      <c r="PP21" s="37">
        <v>1.34</v>
      </c>
      <c r="PQ21" s="37"/>
      <c r="PR21" s="37">
        <f t="shared" si="133"/>
        <v>1.25</v>
      </c>
      <c r="PS21" s="37">
        <v>1.35</v>
      </c>
      <c r="PT21" s="37">
        <f t="shared" si="134"/>
        <v>1.25</v>
      </c>
      <c r="PU21" s="37">
        <v>1.32</v>
      </c>
      <c r="PV21" s="37">
        <v>1.33</v>
      </c>
      <c r="PW21" s="37">
        <f t="shared" si="135"/>
        <v>1.25</v>
      </c>
      <c r="PX21" s="37">
        <v>1.33</v>
      </c>
      <c r="PY21" s="37"/>
      <c r="PZ21" s="37">
        <f t="shared" si="136"/>
        <v>1.25</v>
      </c>
      <c r="QA21" s="1049">
        <v>1.3363999999999998</v>
      </c>
      <c r="QB21" s="1049">
        <f t="shared" si="137"/>
        <v>1.25</v>
      </c>
      <c r="QC21" s="14">
        <v>1.31</v>
      </c>
      <c r="QD21" s="1049">
        <f t="shared" si="138"/>
        <v>1.25</v>
      </c>
      <c r="QE21" s="1049">
        <v>1.31</v>
      </c>
      <c r="QF21" s="14">
        <v>1.31</v>
      </c>
      <c r="QG21" s="37">
        <f t="shared" si="139"/>
        <v>1.25</v>
      </c>
      <c r="QH21" s="37"/>
      <c r="QI21" s="6">
        <f t="shared" si="140"/>
        <v>-1</v>
      </c>
      <c r="QJ21" s="1235">
        <v>1.55</v>
      </c>
      <c r="QK21" s="1284">
        <v>1.61</v>
      </c>
      <c r="QL21" s="1284"/>
      <c r="QM21" s="1284">
        <f t="shared" si="141"/>
        <v>1.55</v>
      </c>
      <c r="QN21" s="37">
        <v>1.54</v>
      </c>
      <c r="QO21" s="36">
        <f t="shared" si="142"/>
        <v>1.54</v>
      </c>
      <c r="QP21" s="37">
        <v>1.56</v>
      </c>
      <c r="QQ21" s="37">
        <f t="shared" si="143"/>
        <v>1.54</v>
      </c>
      <c r="QR21" s="37"/>
      <c r="QS21" s="37">
        <v>1.59</v>
      </c>
      <c r="QT21" s="37">
        <f t="shared" si="144"/>
        <v>1.54</v>
      </c>
      <c r="QU21" s="37">
        <v>1.55</v>
      </c>
      <c r="QV21" s="37"/>
      <c r="QW21" s="37">
        <f t="shared" si="145"/>
        <v>1.54</v>
      </c>
      <c r="QX21" s="37">
        <v>1.66</v>
      </c>
      <c r="QY21" s="37">
        <f t="shared" si="146"/>
        <v>1.54</v>
      </c>
      <c r="QZ21" s="37">
        <v>1.6</v>
      </c>
      <c r="RA21" s="14">
        <v>1.62</v>
      </c>
      <c r="RB21" s="37">
        <f t="shared" si="147"/>
        <v>1.54</v>
      </c>
      <c r="RC21" s="37">
        <v>1.6</v>
      </c>
      <c r="RD21" s="14">
        <v>1.62</v>
      </c>
      <c r="RE21" s="37">
        <f t="shared" si="148"/>
        <v>1.54</v>
      </c>
      <c r="RF21" s="37"/>
      <c r="RG21" s="6">
        <f t="shared" si="149"/>
        <v>-1</v>
      </c>
      <c r="RH21" s="1049">
        <v>1.44</v>
      </c>
      <c r="RI21" s="1049">
        <v>1.45</v>
      </c>
      <c r="RJ21" s="1049">
        <f t="shared" si="150"/>
        <v>1.44</v>
      </c>
      <c r="RK21" s="1049">
        <v>1.5</v>
      </c>
      <c r="RL21" s="1049">
        <f t="shared" si="151"/>
        <v>1.44</v>
      </c>
      <c r="RM21" s="1049">
        <v>1.5</v>
      </c>
      <c r="RN21" s="1049"/>
      <c r="RO21" s="1049">
        <v>1.47</v>
      </c>
      <c r="RP21" s="37">
        <f t="shared" si="152"/>
        <v>1.44</v>
      </c>
      <c r="RQ21" s="37">
        <v>1.47</v>
      </c>
      <c r="RR21" s="37"/>
      <c r="RS21" s="37">
        <f t="shared" si="153"/>
        <v>1.44</v>
      </c>
      <c r="RT21" s="37"/>
      <c r="RU21" s="37">
        <v>1.48</v>
      </c>
      <c r="RV21" s="37">
        <f t="shared" si="154"/>
        <v>1.44</v>
      </c>
      <c r="RW21" s="36">
        <v>1.45</v>
      </c>
      <c r="RX21" s="37">
        <f t="shared" si="155"/>
        <v>1.44</v>
      </c>
      <c r="RY21" s="37">
        <v>1.45</v>
      </c>
      <c r="RZ21" s="36">
        <v>1.45</v>
      </c>
      <c r="SA21" s="37">
        <f t="shared" si="156"/>
        <v>1.44</v>
      </c>
      <c r="SB21" s="37">
        <v>1.45</v>
      </c>
      <c r="SC21" s="1224">
        <f t="shared" si="157"/>
        <v>6.944444444444451E-3</v>
      </c>
      <c r="SD21" s="37">
        <v>1.18</v>
      </c>
      <c r="SE21" s="37">
        <f t="shared" si="158"/>
        <v>1.18</v>
      </c>
      <c r="SF21" s="37">
        <v>1.19</v>
      </c>
      <c r="SG21" s="37">
        <v>1.18</v>
      </c>
      <c r="SH21" s="37">
        <f t="shared" si="159"/>
        <v>1.18</v>
      </c>
      <c r="SI21" s="37"/>
      <c r="SJ21" s="1224">
        <f t="shared" si="160"/>
        <v>-1</v>
      </c>
      <c r="SK21" s="37">
        <v>1.64</v>
      </c>
      <c r="SL21" s="37">
        <f t="shared" si="2"/>
        <v>1.64</v>
      </c>
      <c r="SM21" s="37">
        <v>1.58</v>
      </c>
      <c r="SN21" s="37">
        <v>1.64</v>
      </c>
      <c r="SO21" s="37">
        <f t="shared" si="161"/>
        <v>1.64</v>
      </c>
      <c r="SP21" s="37"/>
      <c r="SQ21" s="1224">
        <f t="shared" si="162"/>
        <v>-1</v>
      </c>
      <c r="SR21" s="37">
        <v>1.22</v>
      </c>
      <c r="SS21" s="37">
        <f t="shared" si="3"/>
        <v>1.22</v>
      </c>
      <c r="ST21" s="37"/>
      <c r="SU21" s="1224">
        <f t="shared" si="4"/>
        <v>-1</v>
      </c>
      <c r="SV21" s="14"/>
      <c r="SW21" s="14"/>
    </row>
    <row r="22" spans="1:518" ht="15" thickBot="1" x14ac:dyDescent="0.4">
      <c r="A22" s="10">
        <v>26</v>
      </c>
      <c r="B22" s="102" t="s">
        <v>19</v>
      </c>
      <c r="C22" s="51" t="s">
        <v>1254</v>
      </c>
      <c r="D22" s="925" t="s">
        <v>3339</v>
      </c>
      <c r="E22" s="925" t="s">
        <v>3345</v>
      </c>
      <c r="F22" s="925" t="s">
        <v>3341</v>
      </c>
      <c r="G22" s="923" t="s">
        <v>3346</v>
      </c>
      <c r="H22" s="12" t="s">
        <v>1502</v>
      </c>
      <c r="I22" s="10" t="s">
        <v>1502</v>
      </c>
      <c r="J22" s="12" t="s">
        <v>1502</v>
      </c>
      <c r="K22" s="12" t="s">
        <v>1502</v>
      </c>
      <c r="L22" s="10"/>
      <c r="M22" s="10" t="s">
        <v>1502</v>
      </c>
      <c r="N22" s="12" t="s">
        <v>1502</v>
      </c>
      <c r="O22" s="12" t="s">
        <v>1502</v>
      </c>
      <c r="P22" s="10" t="s">
        <v>1502</v>
      </c>
      <c r="Q22" s="77" t="s">
        <v>1502</v>
      </c>
      <c r="R22" s="12" t="s">
        <v>1502</v>
      </c>
      <c r="S22" s="12" t="s">
        <v>1502</v>
      </c>
      <c r="T22" s="12" t="s">
        <v>1502</v>
      </c>
      <c r="U22" s="12"/>
      <c r="V22" s="12"/>
      <c r="W22" s="6"/>
      <c r="X22" s="4" t="s">
        <v>1502</v>
      </c>
      <c r="Y22" s="4" t="s">
        <v>1502</v>
      </c>
      <c r="Z22" s="4" t="s">
        <v>1502</v>
      </c>
      <c r="AA22" s="4" t="s">
        <v>1502</v>
      </c>
      <c r="AB22" s="4" t="s">
        <v>1502</v>
      </c>
      <c r="AC22" s="4" t="s">
        <v>1502</v>
      </c>
      <c r="AD22" s="4" t="s">
        <v>1502</v>
      </c>
      <c r="AE22" s="4" t="s">
        <v>1502</v>
      </c>
      <c r="AF22" s="4" t="s">
        <v>1502</v>
      </c>
      <c r="AG22" s="4" t="s">
        <v>1502</v>
      </c>
      <c r="AH22" s="12" t="s">
        <v>1502</v>
      </c>
      <c r="AI22" s="10" t="s">
        <v>1502</v>
      </c>
      <c r="AJ22" s="885"/>
      <c r="AK22" s="4">
        <v>3.01</v>
      </c>
      <c r="AL22" s="4">
        <v>3.21</v>
      </c>
      <c r="AM22" s="4">
        <v>3.18</v>
      </c>
      <c r="AN22" s="4">
        <f t="shared" si="166"/>
        <v>3.01</v>
      </c>
      <c r="AP22" s="4">
        <v>3.21</v>
      </c>
      <c r="AQ22" s="4">
        <f t="shared" si="9"/>
        <v>3.01</v>
      </c>
      <c r="AR22" s="102">
        <v>3.11</v>
      </c>
      <c r="AS22" s="4">
        <v>3.08</v>
      </c>
      <c r="AT22" s="4">
        <f t="shared" si="10"/>
        <v>3.01</v>
      </c>
      <c r="AU22" s="4">
        <v>3.09</v>
      </c>
      <c r="AV22" s="52">
        <f t="shared" si="11"/>
        <v>3.01</v>
      </c>
      <c r="AW22" s="4">
        <v>3.0710000000000002</v>
      </c>
      <c r="AX22" s="10"/>
      <c r="AY22" s="47">
        <v>3.08</v>
      </c>
      <c r="AZ22" s="47"/>
      <c r="BA22" s="5">
        <f t="shared" si="12"/>
        <v>2.3255813953488469E-2</v>
      </c>
      <c r="BB22" s="4">
        <v>2.4500000000000002</v>
      </c>
      <c r="BC22" s="4">
        <v>2.79</v>
      </c>
      <c r="BD22" s="4">
        <v>2.82</v>
      </c>
      <c r="BE22" s="4">
        <v>2.79</v>
      </c>
      <c r="BF22" s="4">
        <v>2.7850000000000001</v>
      </c>
      <c r="BG22" s="4">
        <v>2.79</v>
      </c>
      <c r="BH22" s="4">
        <v>2.8</v>
      </c>
      <c r="BI22" s="4">
        <v>2.73</v>
      </c>
      <c r="BJ22" s="4">
        <f t="shared" si="167"/>
        <v>2.73</v>
      </c>
      <c r="BK22" s="4">
        <v>2.75</v>
      </c>
      <c r="BL22" s="32">
        <f t="shared" si="15"/>
        <v>2.73</v>
      </c>
      <c r="BM22" s="12">
        <v>2.74</v>
      </c>
      <c r="BN22" s="52">
        <f t="shared" si="16"/>
        <v>2.73</v>
      </c>
      <c r="BO22" s="4">
        <v>2.76</v>
      </c>
      <c r="BP22" s="52">
        <v>2.74</v>
      </c>
      <c r="BQ22" s="52">
        <f t="shared" si="17"/>
        <v>2.73</v>
      </c>
      <c r="BR22" s="52"/>
      <c r="BS22" s="6">
        <f t="shared" si="18"/>
        <v>-1</v>
      </c>
      <c r="BT22" s="102">
        <v>2.76</v>
      </c>
      <c r="BU22" s="4">
        <v>3.2</v>
      </c>
      <c r="BV22" s="4">
        <v>3.2</v>
      </c>
      <c r="BW22" s="4">
        <v>2.76</v>
      </c>
      <c r="BX22" s="4">
        <v>2.94</v>
      </c>
      <c r="BY22" s="4">
        <v>2.76</v>
      </c>
      <c r="BZ22" s="4">
        <v>2.94</v>
      </c>
      <c r="CA22" s="4">
        <f t="shared" si="168"/>
        <v>2.76</v>
      </c>
      <c r="CB22" s="4">
        <v>2.94</v>
      </c>
      <c r="CC22" s="52">
        <f t="shared" si="21"/>
        <v>2.76</v>
      </c>
      <c r="CD22" s="4">
        <v>2.94</v>
      </c>
      <c r="CE22" s="10"/>
      <c r="CF22" s="10">
        <v>2.95</v>
      </c>
      <c r="CG22" s="52">
        <f t="shared" si="22"/>
        <v>2.76</v>
      </c>
      <c r="CH22" s="10">
        <v>2.99</v>
      </c>
      <c r="CI22" s="10">
        <v>2.93</v>
      </c>
      <c r="CJ22" s="10">
        <f t="shared" si="23"/>
        <v>2.76</v>
      </c>
      <c r="CK22" s="10">
        <v>2.93</v>
      </c>
      <c r="CL22" s="10">
        <f t="shared" si="24"/>
        <v>2.76</v>
      </c>
      <c r="CM22" s="10">
        <v>2.9</v>
      </c>
      <c r="CN22" s="1049"/>
      <c r="CO22" s="14">
        <v>2.77</v>
      </c>
      <c r="CP22" s="10">
        <f t="shared" si="25"/>
        <v>2.76</v>
      </c>
      <c r="CQ22" s="10"/>
      <c r="CR22" s="14"/>
      <c r="CS22" s="14">
        <v>2.79</v>
      </c>
      <c r="CT22" s="10">
        <f t="shared" si="26"/>
        <v>2.76</v>
      </c>
      <c r="CU22" s="10"/>
      <c r="CV22" s="14">
        <v>2.9940000000000002</v>
      </c>
      <c r="CW22" s="10">
        <f t="shared" si="27"/>
        <v>2.76</v>
      </c>
      <c r="CX22" s="14">
        <v>2.8</v>
      </c>
      <c r="CY22" s="10">
        <f t="shared" si="28"/>
        <v>2.76</v>
      </c>
      <c r="CZ22" s="47">
        <v>2.99</v>
      </c>
      <c r="DA22" s="10">
        <v>2.93</v>
      </c>
      <c r="DB22" s="47">
        <f t="shared" si="29"/>
        <v>2.76</v>
      </c>
      <c r="DC22" s="14">
        <v>2.83</v>
      </c>
      <c r="DD22" s="47">
        <f t="shared" si="30"/>
        <v>2.76</v>
      </c>
      <c r="DE22" s="47">
        <v>2.99</v>
      </c>
      <c r="DF22" s="14">
        <v>2.98</v>
      </c>
      <c r="DG22" s="14">
        <f t="shared" si="31"/>
        <v>2.76</v>
      </c>
      <c r="DH22" s="14"/>
      <c r="DI22" s="6">
        <f t="shared" si="32"/>
        <v>-1</v>
      </c>
      <c r="DJ22" s="4">
        <v>3.37</v>
      </c>
      <c r="DK22" s="4">
        <v>3.58</v>
      </c>
      <c r="DL22" s="4">
        <v>3.43</v>
      </c>
      <c r="DM22" s="4">
        <v>3.81</v>
      </c>
      <c r="DN22" s="4">
        <v>3.82</v>
      </c>
      <c r="DO22" s="4">
        <v>3.83</v>
      </c>
      <c r="DP22" s="4">
        <f t="shared" si="34"/>
        <v>3.81</v>
      </c>
      <c r="DQ22" s="4">
        <v>3.82</v>
      </c>
      <c r="DR22" s="4">
        <f t="shared" si="169"/>
        <v>3.81</v>
      </c>
      <c r="DS22" s="4">
        <v>3.83</v>
      </c>
      <c r="DT22" s="4">
        <v>3.6</v>
      </c>
      <c r="DU22" s="52">
        <f t="shared" si="36"/>
        <v>3.6</v>
      </c>
      <c r="DV22" s="52">
        <v>3.59</v>
      </c>
      <c r="DW22" s="52">
        <f t="shared" si="37"/>
        <v>3.59</v>
      </c>
      <c r="DX22" s="10">
        <v>3.65</v>
      </c>
      <c r="DY22" s="10">
        <f t="shared" si="38"/>
        <v>3.59</v>
      </c>
      <c r="DZ22" s="10">
        <v>3.66</v>
      </c>
      <c r="EA22" s="14">
        <v>3.69</v>
      </c>
      <c r="EB22" s="10">
        <f t="shared" si="39"/>
        <v>3.59</v>
      </c>
      <c r="EC22" s="10"/>
      <c r="ED22" s="14">
        <v>3.74</v>
      </c>
      <c r="EE22" s="14"/>
      <c r="EF22" s="14">
        <f t="shared" si="40"/>
        <v>3.59</v>
      </c>
      <c r="EG22" s="14">
        <v>3.64</v>
      </c>
      <c r="EH22" s="14"/>
      <c r="EI22" s="14">
        <f t="shared" si="41"/>
        <v>3.59</v>
      </c>
      <c r="EJ22" s="10">
        <v>3.75</v>
      </c>
      <c r="EK22" s="14">
        <v>3.63</v>
      </c>
      <c r="EL22" s="10">
        <f t="shared" si="42"/>
        <v>3.59</v>
      </c>
      <c r="EM22" s="10">
        <v>3.59</v>
      </c>
      <c r="EN22" s="51">
        <f t="shared" si="43"/>
        <v>3.59</v>
      </c>
      <c r="EO22" s="51">
        <v>3.59</v>
      </c>
      <c r="EP22" s="51">
        <v>3.6</v>
      </c>
      <c r="EQ22" s="51">
        <f t="shared" si="44"/>
        <v>3.59</v>
      </c>
      <c r="ER22" s="51">
        <v>3.6</v>
      </c>
      <c r="ES22" s="51">
        <f t="shared" si="45"/>
        <v>3.59</v>
      </c>
      <c r="ET22" s="51"/>
      <c r="EU22" s="6">
        <f t="shared" si="46"/>
        <v>-1</v>
      </c>
      <c r="EV22" s="4">
        <v>2.5499999999999998</v>
      </c>
      <c r="EW22" s="4">
        <v>2.73</v>
      </c>
      <c r="EX22" s="4">
        <v>2.62</v>
      </c>
      <c r="EY22" s="4">
        <v>2.71</v>
      </c>
      <c r="EZ22" s="4"/>
      <c r="FA22" s="4">
        <v>2.71</v>
      </c>
      <c r="FB22" s="4">
        <f t="shared" si="48"/>
        <v>2.71</v>
      </c>
      <c r="FC22" s="4"/>
      <c r="FD22" s="4">
        <v>2.72</v>
      </c>
      <c r="FE22" s="4">
        <f t="shared" si="170"/>
        <v>2.71</v>
      </c>
      <c r="FF22" s="4">
        <v>2.54</v>
      </c>
      <c r="FG22" s="4">
        <v>2.79</v>
      </c>
      <c r="FH22" s="52">
        <f t="shared" si="50"/>
        <v>2.71</v>
      </c>
      <c r="FI22" s="4">
        <v>2.71</v>
      </c>
      <c r="FJ22" s="52">
        <v>2.79</v>
      </c>
      <c r="FK22" s="52">
        <f t="shared" si="51"/>
        <v>2.71</v>
      </c>
      <c r="FL22" s="52">
        <v>2.8</v>
      </c>
      <c r="FM22" s="52">
        <f t="shared" si="52"/>
        <v>2.71</v>
      </c>
      <c r="FN22" s="52">
        <v>2.84</v>
      </c>
      <c r="FO22" s="14">
        <v>2.72</v>
      </c>
      <c r="FP22" s="52">
        <f t="shared" si="53"/>
        <v>2.71</v>
      </c>
      <c r="FQ22" s="52">
        <v>2.7496</v>
      </c>
      <c r="FR22" s="14">
        <v>2.74</v>
      </c>
      <c r="FS22" s="52">
        <f t="shared" si="54"/>
        <v>2.71</v>
      </c>
      <c r="FT22" s="52"/>
      <c r="FU22" s="52">
        <v>2.7728000000000002</v>
      </c>
      <c r="FV22" s="14"/>
      <c r="FW22" s="14">
        <v>2.76</v>
      </c>
      <c r="FX22" s="52">
        <f t="shared" si="55"/>
        <v>2.71</v>
      </c>
      <c r="FY22" s="52">
        <v>2.895</v>
      </c>
      <c r="FZ22" s="14">
        <v>2.73</v>
      </c>
      <c r="GA22" s="14"/>
      <c r="GB22" s="14">
        <f t="shared" si="56"/>
        <v>2.71</v>
      </c>
      <c r="GC22" s="52">
        <v>2.78</v>
      </c>
      <c r="GD22" s="14">
        <v>2.74</v>
      </c>
      <c r="GE22" s="51">
        <f t="shared" si="57"/>
        <v>2.71</v>
      </c>
      <c r="GF22" s="51">
        <v>2.77</v>
      </c>
      <c r="GG22" s="51">
        <f t="shared" si="58"/>
        <v>2.71</v>
      </c>
      <c r="GH22" s="51">
        <v>2.75</v>
      </c>
      <c r="GI22" s="51">
        <v>2.75</v>
      </c>
      <c r="GJ22" s="51">
        <f t="shared" si="59"/>
        <v>2.71</v>
      </c>
      <c r="GK22" s="10"/>
      <c r="GL22" s="14">
        <v>2.75</v>
      </c>
      <c r="GM22" s="51">
        <f t="shared" si="60"/>
        <v>2.71</v>
      </c>
      <c r="GN22" s="51">
        <v>2.74</v>
      </c>
      <c r="GO22" s="51">
        <f t="shared" si="61"/>
        <v>2.71</v>
      </c>
      <c r="GP22" s="51">
        <v>2.74</v>
      </c>
      <c r="GQ22" s="51"/>
      <c r="GR22" s="51">
        <f t="shared" si="62"/>
        <v>2.71</v>
      </c>
      <c r="GS22" s="51"/>
      <c r="GT22" s="6">
        <f t="shared" si="63"/>
        <v>-1</v>
      </c>
      <c r="GU22" s="4">
        <v>2.31</v>
      </c>
      <c r="GV22" s="4">
        <v>2.4900000000000002</v>
      </c>
      <c r="GW22" s="4">
        <v>2.44</v>
      </c>
      <c r="GX22" s="4">
        <v>2.5099999999999998</v>
      </c>
      <c r="GY22" s="4"/>
      <c r="GZ22" s="4">
        <v>2.39</v>
      </c>
      <c r="HA22" s="4">
        <f t="shared" si="65"/>
        <v>2.39</v>
      </c>
      <c r="HB22" s="4">
        <v>2.44</v>
      </c>
      <c r="HC22" s="4">
        <v>2.39</v>
      </c>
      <c r="HD22" s="4">
        <v>2.23</v>
      </c>
      <c r="HE22" s="4">
        <f t="shared" si="66"/>
        <v>2.23</v>
      </c>
      <c r="HF22" s="4">
        <v>2.38</v>
      </c>
      <c r="HG22" s="52">
        <f t="shared" si="67"/>
        <v>2.23</v>
      </c>
      <c r="HH22" s="4">
        <v>2.38</v>
      </c>
      <c r="HI22" s="10"/>
      <c r="HJ22" s="52">
        <f t="shared" si="68"/>
        <v>2.23</v>
      </c>
      <c r="HK22" s="52">
        <v>2.2799999999999998</v>
      </c>
      <c r="HL22" s="52">
        <f t="shared" si="69"/>
        <v>2.23</v>
      </c>
      <c r="HM22" s="52">
        <v>2.29</v>
      </c>
      <c r="HN22" s="52">
        <f t="shared" si="70"/>
        <v>2.23</v>
      </c>
      <c r="HO22" s="52">
        <v>2.2799999999999998</v>
      </c>
      <c r="HP22" s="52">
        <v>2.31</v>
      </c>
      <c r="HQ22" s="52">
        <v>2.2999999999999998</v>
      </c>
      <c r="HR22" s="14">
        <v>2.23</v>
      </c>
      <c r="HS22" s="14"/>
      <c r="HT22" s="58">
        <f t="shared" si="71"/>
        <v>2.23</v>
      </c>
      <c r="HU22" s="47"/>
      <c r="HV22" s="58">
        <v>2.2599999999999998</v>
      </c>
      <c r="HW22" s="10"/>
      <c r="HX22" s="14">
        <v>2.29</v>
      </c>
      <c r="HY22" s="10">
        <f t="shared" si="72"/>
        <v>2.23</v>
      </c>
      <c r="HZ22" s="14"/>
      <c r="IA22" s="14">
        <v>2.2799999999999998</v>
      </c>
      <c r="IB22" s="4">
        <f t="shared" si="73"/>
        <v>2.23</v>
      </c>
      <c r="IC22" s="52">
        <v>2.2400000000000002</v>
      </c>
      <c r="ID22" s="52">
        <f t="shared" si="74"/>
        <v>2.23</v>
      </c>
      <c r="IE22" s="52">
        <v>2.2599999999999998</v>
      </c>
      <c r="IF22" s="1049">
        <v>2.34</v>
      </c>
      <c r="IG22" s="52">
        <f t="shared" si="75"/>
        <v>2.23</v>
      </c>
      <c r="IH22" s="1049">
        <v>2.2400000000000002</v>
      </c>
      <c r="II22" s="1049">
        <v>2.27</v>
      </c>
      <c r="IJ22" s="52">
        <f t="shared" si="76"/>
        <v>2.23</v>
      </c>
      <c r="IK22" s="14">
        <v>2.2400000000000002</v>
      </c>
      <c r="IL22" s="14"/>
      <c r="IM22" s="14">
        <f t="shared" si="77"/>
        <v>2.23</v>
      </c>
      <c r="IN22" s="1049">
        <v>2.27</v>
      </c>
      <c r="IO22" s="14">
        <v>2.25</v>
      </c>
      <c r="IP22" s="14"/>
      <c r="IQ22" s="4">
        <f t="shared" si="78"/>
        <v>2.23</v>
      </c>
      <c r="IR22" s="51"/>
      <c r="IS22" s="51">
        <v>2.25</v>
      </c>
      <c r="IT22" s="10">
        <v>2.2599999999999998</v>
      </c>
      <c r="IU22" s="1162">
        <f t="shared" si="79"/>
        <v>2.23</v>
      </c>
      <c r="IV22" s="51"/>
      <c r="IW22" s="51">
        <v>2.25</v>
      </c>
      <c r="IX22" s="10">
        <v>2.2599999999999998</v>
      </c>
      <c r="IY22" s="1271">
        <f t="shared" si="80"/>
        <v>2.23</v>
      </c>
      <c r="IZ22" s="1271">
        <v>2.36</v>
      </c>
      <c r="JA22" s="14">
        <v>2.2200000000000002</v>
      </c>
      <c r="JB22" s="1271">
        <f t="shared" si="81"/>
        <v>2.2200000000000002</v>
      </c>
      <c r="JC22" s="1271">
        <v>2.2599999999999998</v>
      </c>
      <c r="JD22" s="14">
        <v>2.2200000000000002</v>
      </c>
      <c r="JE22" s="1271">
        <f t="shared" si="82"/>
        <v>2.2200000000000002</v>
      </c>
      <c r="JF22" s="14">
        <v>2.48</v>
      </c>
      <c r="JG22" s="1271">
        <f t="shared" si="83"/>
        <v>2.2200000000000002</v>
      </c>
      <c r="JH22" s="1271">
        <v>2.37</v>
      </c>
      <c r="JI22" s="6">
        <f t="shared" si="84"/>
        <v>6.7567567567567516E-2</v>
      </c>
      <c r="JJ22" s="102">
        <v>2.52</v>
      </c>
      <c r="JK22" s="102">
        <v>2.33</v>
      </c>
      <c r="JL22" s="52">
        <f t="shared" si="85"/>
        <v>2.33</v>
      </c>
      <c r="JM22" s="52">
        <v>2.33</v>
      </c>
      <c r="JN22" s="52">
        <f t="shared" si="86"/>
        <v>2.33</v>
      </c>
      <c r="JO22" s="52">
        <v>2.34</v>
      </c>
      <c r="JP22" s="52">
        <v>2.39</v>
      </c>
      <c r="JQ22" s="52">
        <f t="shared" si="87"/>
        <v>2.33</v>
      </c>
      <c r="JR22" s="52">
        <v>2.34</v>
      </c>
      <c r="JS22" s="10">
        <v>2.36</v>
      </c>
      <c r="JT22" s="52">
        <f t="shared" si="88"/>
        <v>2.33</v>
      </c>
      <c r="JU22" s="52">
        <v>2.3424</v>
      </c>
      <c r="JV22" s="52">
        <v>2.39</v>
      </c>
      <c r="JW22" s="14"/>
      <c r="JX22" s="14">
        <v>2.41</v>
      </c>
      <c r="JY22" s="4">
        <f t="shared" si="89"/>
        <v>2.33</v>
      </c>
      <c r="JZ22" s="52">
        <v>2.4099999999999997</v>
      </c>
      <c r="KA22" s="14">
        <v>2.5</v>
      </c>
      <c r="KB22" s="1049">
        <f t="shared" si="90"/>
        <v>2.33</v>
      </c>
      <c r="KC22" s="1049">
        <v>2.33</v>
      </c>
      <c r="KD22" s="14"/>
      <c r="KE22" s="14">
        <v>2.36</v>
      </c>
      <c r="KF22" s="14">
        <f t="shared" si="91"/>
        <v>2.33</v>
      </c>
      <c r="KG22" s="1049">
        <v>2.36</v>
      </c>
      <c r="KH22" s="14">
        <v>2.48</v>
      </c>
      <c r="KI22" s="14">
        <f t="shared" si="92"/>
        <v>2.33</v>
      </c>
      <c r="KJ22" s="14">
        <v>2.4500000000000002</v>
      </c>
      <c r="KK22" s="14">
        <v>2.37</v>
      </c>
      <c r="KL22" s="14">
        <f t="shared" si="93"/>
        <v>2.33</v>
      </c>
      <c r="KM22" s="14">
        <v>2.34</v>
      </c>
      <c r="KN22" s="14"/>
      <c r="KO22" s="14">
        <v>2.4300000000000002</v>
      </c>
      <c r="KP22" s="14">
        <f t="shared" si="94"/>
        <v>2.33</v>
      </c>
      <c r="KQ22" s="14">
        <v>2.37</v>
      </c>
      <c r="KR22" s="14"/>
      <c r="KS22" s="51">
        <f t="shared" si="95"/>
        <v>2.33</v>
      </c>
      <c r="KT22" s="10"/>
      <c r="KU22" s="10">
        <v>2.37</v>
      </c>
      <c r="KV22" s="14">
        <v>2.35</v>
      </c>
      <c r="KW22" s="14">
        <f t="shared" si="96"/>
        <v>2.33</v>
      </c>
      <c r="KX22" s="10"/>
      <c r="KY22" s="10">
        <v>2.37</v>
      </c>
      <c r="KZ22" s="14">
        <v>2.35</v>
      </c>
      <c r="LA22" s="10"/>
      <c r="LB22" s="1271">
        <f t="shared" si="163"/>
        <v>2.33</v>
      </c>
      <c r="LC22" s="1271">
        <v>2.39</v>
      </c>
      <c r="LD22" s="1271">
        <f t="shared" si="97"/>
        <v>2.33</v>
      </c>
      <c r="LE22" s="1271">
        <v>2.39</v>
      </c>
      <c r="LF22" s="1271">
        <f t="shared" si="98"/>
        <v>2.33</v>
      </c>
      <c r="LG22" s="14">
        <v>3.24</v>
      </c>
      <c r="LH22" s="1271">
        <f t="shared" si="99"/>
        <v>2.33</v>
      </c>
      <c r="LI22" s="1271">
        <v>2.44</v>
      </c>
      <c r="LJ22" s="6">
        <f t="shared" si="100"/>
        <v>4.7210300429184497E-2</v>
      </c>
      <c r="LK22" s="4">
        <v>2.6290000000000004</v>
      </c>
      <c r="LL22" s="4">
        <v>2.39</v>
      </c>
      <c r="LM22" s="47">
        <v>1.788</v>
      </c>
      <c r="LN22" s="32">
        <f t="shared" si="101"/>
        <v>1.788</v>
      </c>
      <c r="LO22" s="675">
        <v>1.81</v>
      </c>
      <c r="LP22" s="32">
        <f t="shared" si="102"/>
        <v>1.788</v>
      </c>
      <c r="LQ22" s="10">
        <v>1.81</v>
      </c>
      <c r="LR22" s="52">
        <f t="shared" si="103"/>
        <v>1.788</v>
      </c>
      <c r="LS22" s="47">
        <f t="shared" si="104"/>
        <v>1.788</v>
      </c>
      <c r="LT22" s="47">
        <v>1.78</v>
      </c>
      <c r="LU22" s="47">
        <f t="shared" si="105"/>
        <v>1.78</v>
      </c>
      <c r="LV22" s="47">
        <v>1.8</v>
      </c>
      <c r="LW22" s="47">
        <v>1.78</v>
      </c>
      <c r="LX22" s="14">
        <v>1.82</v>
      </c>
      <c r="LY22" s="14"/>
      <c r="LZ22" s="10">
        <f t="shared" si="106"/>
        <v>1.78</v>
      </c>
      <c r="MA22" s="47">
        <v>1.7889999999999999</v>
      </c>
      <c r="MB22" s="47">
        <v>1.78</v>
      </c>
      <c r="MC22" s="1049"/>
      <c r="MD22" s="14">
        <v>1.79</v>
      </c>
      <c r="ME22" s="47">
        <f t="shared" si="107"/>
        <v>1.78</v>
      </c>
      <c r="MF22" s="47"/>
      <c r="MG22" s="47"/>
      <c r="MH22" s="14">
        <v>1.78</v>
      </c>
      <c r="MI22" s="14">
        <v>1.78</v>
      </c>
      <c r="MJ22" s="47">
        <f t="shared" si="108"/>
        <v>1.78</v>
      </c>
      <c r="MK22" s="14">
        <v>1.79</v>
      </c>
      <c r="ML22" s="14">
        <v>1.79</v>
      </c>
      <c r="MM22" s="14">
        <f t="shared" si="109"/>
        <v>1.78</v>
      </c>
      <c r="MN22" s="14">
        <v>1.78</v>
      </c>
      <c r="MO22" s="14">
        <v>1.79</v>
      </c>
      <c r="MP22" s="14">
        <v>1.82</v>
      </c>
      <c r="MQ22" s="14">
        <f t="shared" si="110"/>
        <v>1.78</v>
      </c>
      <c r="MR22" s="14">
        <v>1.92</v>
      </c>
      <c r="MS22" s="14">
        <v>1.91</v>
      </c>
      <c r="MT22" s="14">
        <v>1.83</v>
      </c>
      <c r="MU22" s="14">
        <v>1.84</v>
      </c>
      <c r="MV22" s="14">
        <f t="shared" si="111"/>
        <v>1.78</v>
      </c>
      <c r="MW22" s="14"/>
      <c r="MX22" s="14">
        <v>1.82</v>
      </c>
      <c r="MY22" s="14"/>
      <c r="MZ22" s="14">
        <v>1.83</v>
      </c>
      <c r="NA22" s="14">
        <v>1.85</v>
      </c>
      <c r="NB22" s="14"/>
      <c r="NC22" s="14"/>
      <c r="ND22" s="14">
        <f t="shared" si="112"/>
        <v>1.78</v>
      </c>
      <c r="NE22" s="10">
        <v>1.87</v>
      </c>
      <c r="NF22" s="14">
        <v>1.85</v>
      </c>
      <c r="NG22" s="14">
        <f t="shared" si="113"/>
        <v>1.78</v>
      </c>
      <c r="NH22" s="77">
        <v>1.855</v>
      </c>
      <c r="NI22" s="14">
        <v>1.85</v>
      </c>
      <c r="NJ22" s="14">
        <f t="shared" si="114"/>
        <v>1.78</v>
      </c>
      <c r="NK22" s="14"/>
      <c r="NL22" s="14">
        <v>1.89</v>
      </c>
      <c r="NM22" s="14"/>
      <c r="NN22" s="14">
        <v>1.89</v>
      </c>
      <c r="NO22" s="14">
        <v>1.9</v>
      </c>
      <c r="NP22" s="14">
        <f t="shared" si="115"/>
        <v>1.78</v>
      </c>
      <c r="NQ22" s="14">
        <v>1.89</v>
      </c>
      <c r="NR22" s="14"/>
      <c r="NS22" s="10">
        <v>1.9</v>
      </c>
      <c r="NT22" s="10">
        <f t="shared" si="116"/>
        <v>1.78</v>
      </c>
      <c r="NU22" s="77">
        <v>1.93</v>
      </c>
      <c r="NV22" s="77">
        <v>1.93</v>
      </c>
      <c r="NW22" s="14">
        <v>1.86</v>
      </c>
      <c r="NX22" s="77">
        <f t="shared" si="117"/>
        <v>1.78</v>
      </c>
      <c r="NY22" s="14">
        <v>1.86</v>
      </c>
      <c r="NZ22" s="77">
        <f t="shared" si="118"/>
        <v>1.78</v>
      </c>
      <c r="OA22" s="77"/>
      <c r="OB22" s="77">
        <v>2.14</v>
      </c>
      <c r="OC22" s="14">
        <v>2.16</v>
      </c>
      <c r="OD22" s="1271">
        <f t="shared" si="119"/>
        <v>1.78</v>
      </c>
      <c r="OE22" s="1271"/>
      <c r="OF22" s="1271">
        <v>1.86</v>
      </c>
      <c r="OG22" s="14">
        <v>2.16</v>
      </c>
      <c r="OH22" s="1271">
        <f t="shared" si="120"/>
        <v>1.78</v>
      </c>
      <c r="OI22" s="1271"/>
      <c r="OJ22" s="1271"/>
      <c r="OK22" s="6">
        <f t="shared" si="121"/>
        <v>-1</v>
      </c>
      <c r="OL22" s="6">
        <f t="shared" si="122"/>
        <v>-1</v>
      </c>
      <c r="OM22" s="1308">
        <v>1.97</v>
      </c>
      <c r="ON22" s="37">
        <v>1.99</v>
      </c>
      <c r="OO22" s="36">
        <v>1.99</v>
      </c>
      <c r="OP22" s="37">
        <f t="shared" si="123"/>
        <v>1.97</v>
      </c>
      <c r="OQ22" s="36">
        <v>1.98</v>
      </c>
      <c r="OR22" s="14">
        <v>1.98</v>
      </c>
      <c r="OT22" s="10">
        <f t="shared" si="124"/>
        <v>1.97</v>
      </c>
      <c r="OU22" s="37">
        <v>2.11</v>
      </c>
      <c r="OV22" s="37">
        <f t="shared" si="125"/>
        <v>1.97</v>
      </c>
      <c r="OW22" s="37">
        <v>2.11</v>
      </c>
      <c r="OX22" s="36"/>
      <c r="OY22" s="37">
        <f t="shared" si="126"/>
        <v>1.97</v>
      </c>
      <c r="OZ22" s="37">
        <v>2.0499999999999998</v>
      </c>
      <c r="PA22" s="37"/>
      <c r="PB22" s="37">
        <f t="shared" si="127"/>
        <v>1.97</v>
      </c>
      <c r="PC22" s="1383">
        <v>1.98</v>
      </c>
      <c r="PD22" s="37">
        <v>2.04</v>
      </c>
      <c r="PE22" s="37">
        <f t="shared" si="128"/>
        <v>1.97</v>
      </c>
      <c r="PF22" s="37">
        <v>2.59</v>
      </c>
      <c r="PG22" s="37">
        <f t="shared" si="129"/>
        <v>1.97</v>
      </c>
      <c r="PH22" s="37">
        <v>2.04</v>
      </c>
      <c r="PI22" s="37">
        <f t="shared" si="130"/>
        <v>1.97</v>
      </c>
      <c r="PJ22" s="37"/>
      <c r="PK22" s="6">
        <f t="shared" si="131"/>
        <v>-1</v>
      </c>
      <c r="PL22" s="1315">
        <v>1.58</v>
      </c>
      <c r="PM22" s="37">
        <v>1.58</v>
      </c>
      <c r="PN22" s="37"/>
      <c r="PO22" s="37">
        <f t="shared" si="132"/>
        <v>1.58</v>
      </c>
      <c r="PP22" s="37">
        <v>1.57</v>
      </c>
      <c r="PQ22" s="37"/>
      <c r="PR22" s="37">
        <f t="shared" si="133"/>
        <v>1.57</v>
      </c>
      <c r="PS22" s="37">
        <v>1.54</v>
      </c>
      <c r="PT22" s="37">
        <f t="shared" si="134"/>
        <v>1.54</v>
      </c>
      <c r="PU22" s="37">
        <v>1.55</v>
      </c>
      <c r="PV22" s="37">
        <v>1.62</v>
      </c>
      <c r="PW22" s="37">
        <f t="shared" si="135"/>
        <v>1.54</v>
      </c>
      <c r="PX22" s="37">
        <v>1.62</v>
      </c>
      <c r="PY22" s="37"/>
      <c r="PZ22" s="37">
        <f t="shared" si="136"/>
        <v>1.54</v>
      </c>
      <c r="QA22" s="1049">
        <v>1.6335999999999999</v>
      </c>
      <c r="QB22" s="1049">
        <f t="shared" si="137"/>
        <v>1.54</v>
      </c>
      <c r="QC22" s="14">
        <v>1.81</v>
      </c>
      <c r="QD22" s="1049">
        <f t="shared" si="138"/>
        <v>1.54</v>
      </c>
      <c r="QE22" s="1049">
        <v>1.53</v>
      </c>
      <c r="QF22" s="14">
        <v>1.81</v>
      </c>
      <c r="QG22" s="37">
        <f t="shared" si="139"/>
        <v>1.54</v>
      </c>
      <c r="QH22" s="37"/>
      <c r="QI22" s="6">
        <f t="shared" si="140"/>
        <v>-1</v>
      </c>
      <c r="QJ22" s="47">
        <v>1.78</v>
      </c>
      <c r="QK22" s="77">
        <v>1.88</v>
      </c>
      <c r="QL22" s="77"/>
      <c r="QM22" s="77">
        <f t="shared" si="141"/>
        <v>1.78</v>
      </c>
      <c r="QN22" s="37">
        <v>1.89</v>
      </c>
      <c r="QO22" s="36">
        <f t="shared" si="142"/>
        <v>1.78</v>
      </c>
      <c r="QP22" s="37">
        <v>1.88</v>
      </c>
      <c r="QQ22" s="37">
        <f t="shared" si="143"/>
        <v>1.78</v>
      </c>
      <c r="QR22" s="37"/>
      <c r="QS22" s="37">
        <v>1.86</v>
      </c>
      <c r="QT22" s="37">
        <f t="shared" si="144"/>
        <v>1.78</v>
      </c>
      <c r="QU22" s="37">
        <v>1.78</v>
      </c>
      <c r="QV22" s="37"/>
      <c r="QW22" s="37">
        <f t="shared" si="145"/>
        <v>1.78</v>
      </c>
      <c r="QX22" s="37">
        <v>1.89</v>
      </c>
      <c r="QY22" s="37">
        <f t="shared" si="146"/>
        <v>1.78</v>
      </c>
      <c r="QZ22" s="37">
        <v>2.21</v>
      </c>
      <c r="RA22" s="14">
        <v>2.3199999999999998</v>
      </c>
      <c r="RB22" s="37">
        <f t="shared" si="147"/>
        <v>1.78</v>
      </c>
      <c r="RC22" s="37">
        <v>2.21</v>
      </c>
      <c r="RD22" s="14">
        <v>2.3199999999999998</v>
      </c>
      <c r="RE22" s="37">
        <f t="shared" si="148"/>
        <v>1.78</v>
      </c>
      <c r="RF22" s="37"/>
      <c r="RG22" s="6">
        <f t="shared" si="149"/>
        <v>-1</v>
      </c>
      <c r="RH22" s="1049">
        <v>1.87</v>
      </c>
      <c r="RI22" s="1049">
        <v>1.89</v>
      </c>
      <c r="RJ22" s="1049">
        <f t="shared" si="150"/>
        <v>1.87</v>
      </c>
      <c r="RK22" s="1049">
        <v>1.89</v>
      </c>
      <c r="RL22" s="1049">
        <f t="shared" si="151"/>
        <v>1.87</v>
      </c>
      <c r="RM22" s="1049">
        <v>1.89</v>
      </c>
      <c r="RN22" s="1049"/>
      <c r="RO22" s="1049">
        <v>1.88</v>
      </c>
      <c r="RP22" s="37">
        <f t="shared" si="152"/>
        <v>1.87</v>
      </c>
      <c r="RQ22" s="37">
        <v>1.88</v>
      </c>
      <c r="RR22" s="37"/>
      <c r="RS22" s="37">
        <f t="shared" si="153"/>
        <v>1.87</v>
      </c>
      <c r="RT22" s="37"/>
      <c r="RU22" s="37">
        <v>1.88</v>
      </c>
      <c r="RV22" s="37">
        <f t="shared" si="154"/>
        <v>1.87</v>
      </c>
      <c r="RW22" s="36">
        <v>2.14</v>
      </c>
      <c r="RX22" s="37">
        <f t="shared" si="155"/>
        <v>1.87</v>
      </c>
      <c r="RY22" s="37">
        <v>1.85</v>
      </c>
      <c r="RZ22" s="36">
        <v>2.14</v>
      </c>
      <c r="SA22" s="37">
        <f t="shared" si="156"/>
        <v>1.87</v>
      </c>
      <c r="SB22" s="37">
        <v>1.93</v>
      </c>
      <c r="SC22" s="1224">
        <f t="shared" si="157"/>
        <v>3.2085561497326109E-2</v>
      </c>
      <c r="SD22" s="37">
        <v>3.59</v>
      </c>
      <c r="SE22" s="37">
        <f t="shared" si="158"/>
        <v>3.59</v>
      </c>
      <c r="SF22" s="37">
        <v>3.25</v>
      </c>
      <c r="SG22" s="37">
        <v>3.59</v>
      </c>
      <c r="SH22" s="37">
        <f t="shared" si="159"/>
        <v>3.59</v>
      </c>
      <c r="SI22" s="37"/>
      <c r="SJ22" s="1224">
        <f t="shared" si="160"/>
        <v>-1</v>
      </c>
      <c r="SK22" s="37">
        <v>3.41</v>
      </c>
      <c r="SL22" s="37">
        <f t="shared" si="2"/>
        <v>3.41</v>
      </c>
      <c r="SM22" s="37">
        <v>3.31</v>
      </c>
      <c r="SN22" s="37">
        <v>3.41</v>
      </c>
      <c r="SO22" s="37">
        <f t="shared" si="161"/>
        <v>3.41</v>
      </c>
      <c r="SP22" s="37"/>
      <c r="SQ22" s="1224">
        <f t="shared" si="162"/>
        <v>-1</v>
      </c>
      <c r="SR22" s="37">
        <v>3.46</v>
      </c>
      <c r="SS22" s="37">
        <f t="shared" si="3"/>
        <v>3.46</v>
      </c>
      <c r="ST22" s="37"/>
      <c r="SU22" s="1224">
        <f t="shared" si="4"/>
        <v>-1</v>
      </c>
      <c r="SV22" s="14"/>
      <c r="SW22" s="14"/>
    </row>
    <row r="23" spans="1:518" ht="15" thickBot="1" x14ac:dyDescent="0.4">
      <c r="A23" s="10">
        <v>26</v>
      </c>
      <c r="B23" s="102" t="s">
        <v>19</v>
      </c>
      <c r="C23" s="51" t="s">
        <v>1254</v>
      </c>
      <c r="D23" s="925" t="s">
        <v>3339</v>
      </c>
      <c r="E23" s="925" t="s">
        <v>3345</v>
      </c>
      <c r="F23" s="925" t="s">
        <v>3341</v>
      </c>
      <c r="G23" s="923" t="s">
        <v>3347</v>
      </c>
      <c r="H23" s="12" t="s">
        <v>1502</v>
      </c>
      <c r="I23" s="10" t="s">
        <v>1502</v>
      </c>
      <c r="J23" s="12" t="s">
        <v>1502</v>
      </c>
      <c r="K23" s="12" t="s">
        <v>1502</v>
      </c>
      <c r="L23" s="10"/>
      <c r="M23" s="10" t="s">
        <v>1502</v>
      </c>
      <c r="N23" s="12" t="s">
        <v>1502</v>
      </c>
      <c r="O23" s="12" t="s">
        <v>1502</v>
      </c>
      <c r="P23" s="10" t="s">
        <v>1502</v>
      </c>
      <c r="Q23" s="77" t="s">
        <v>1502</v>
      </c>
      <c r="R23" s="12" t="s">
        <v>1502</v>
      </c>
      <c r="S23" s="12" t="s">
        <v>1502</v>
      </c>
      <c r="T23" s="12" t="s">
        <v>1502</v>
      </c>
      <c r="U23" s="12"/>
      <c r="V23" s="12"/>
      <c r="W23" s="6"/>
      <c r="X23" s="4" t="s">
        <v>1502</v>
      </c>
      <c r="Y23" s="4" t="s">
        <v>1502</v>
      </c>
      <c r="Z23" s="4" t="s">
        <v>1502</v>
      </c>
      <c r="AA23" s="4" t="s">
        <v>1502</v>
      </c>
      <c r="AB23" s="4" t="s">
        <v>1502</v>
      </c>
      <c r="AC23" s="4" t="s">
        <v>1502</v>
      </c>
      <c r="AD23" s="4" t="s">
        <v>1502</v>
      </c>
      <c r="AE23" s="4" t="s">
        <v>1502</v>
      </c>
      <c r="AF23" s="4" t="s">
        <v>1502</v>
      </c>
      <c r="AG23" s="4" t="s">
        <v>1502</v>
      </c>
      <c r="AH23" s="12" t="s">
        <v>1502</v>
      </c>
      <c r="AI23" s="10" t="s">
        <v>1502</v>
      </c>
      <c r="AJ23" s="885"/>
      <c r="AK23" s="4">
        <v>2.96</v>
      </c>
      <c r="AL23" s="4">
        <v>3.16</v>
      </c>
      <c r="AM23" s="4">
        <v>3.13</v>
      </c>
      <c r="AN23" s="4">
        <f t="shared" si="166"/>
        <v>2.96</v>
      </c>
      <c r="AP23" s="4">
        <v>3.18</v>
      </c>
      <c r="AQ23" s="4">
        <f t="shared" si="9"/>
        <v>2.96</v>
      </c>
      <c r="AR23" s="102">
        <v>3.07</v>
      </c>
      <c r="AS23" s="4">
        <v>3.01</v>
      </c>
      <c r="AT23" s="4">
        <f t="shared" si="10"/>
        <v>2.96</v>
      </c>
      <c r="AU23" s="4">
        <v>3.07</v>
      </c>
      <c r="AV23" s="52">
        <f t="shared" si="11"/>
        <v>2.96</v>
      </c>
      <c r="AW23" s="4">
        <v>3.052</v>
      </c>
      <c r="AX23" s="10"/>
      <c r="AY23" s="47">
        <v>3.0510000000000002</v>
      </c>
      <c r="AZ23" s="47"/>
      <c r="BA23" s="5">
        <f t="shared" si="12"/>
        <v>3.0743243243243307E-2</v>
      </c>
      <c r="BB23" s="4">
        <v>2.4300000000000002</v>
      </c>
      <c r="BC23" s="4">
        <v>2.76</v>
      </c>
      <c r="BD23" s="4">
        <v>2.79</v>
      </c>
      <c r="BE23" s="4">
        <v>2.61</v>
      </c>
      <c r="BF23" s="4">
        <v>2.62</v>
      </c>
      <c r="BG23" s="4">
        <v>2.61</v>
      </c>
      <c r="BH23" s="4">
        <v>2.62</v>
      </c>
      <c r="BI23" s="4">
        <v>2.65</v>
      </c>
      <c r="BJ23" s="4">
        <f t="shared" si="167"/>
        <v>2.61</v>
      </c>
      <c r="BK23" s="4">
        <v>2.66</v>
      </c>
      <c r="BL23" s="32">
        <f t="shared" si="15"/>
        <v>2.61</v>
      </c>
      <c r="BM23" s="12">
        <v>2.67</v>
      </c>
      <c r="BN23" s="52">
        <f t="shared" si="16"/>
        <v>2.61</v>
      </c>
      <c r="BO23" s="4">
        <v>2.75</v>
      </c>
      <c r="BP23" s="52">
        <v>2.7</v>
      </c>
      <c r="BQ23" s="52">
        <f t="shared" si="17"/>
        <v>2.61</v>
      </c>
      <c r="BR23" s="52"/>
      <c r="BS23" s="6">
        <f t="shared" si="18"/>
        <v>-1</v>
      </c>
      <c r="BT23" s="102">
        <v>2.69</v>
      </c>
      <c r="BU23" s="4">
        <v>3.04</v>
      </c>
      <c r="BV23" s="4">
        <v>3.04</v>
      </c>
      <c r="BW23" s="4">
        <v>2.72</v>
      </c>
      <c r="BX23" s="4">
        <v>2.92</v>
      </c>
      <c r="BY23" s="4">
        <v>2.72</v>
      </c>
      <c r="BZ23" s="4">
        <v>2.92</v>
      </c>
      <c r="CA23" s="4">
        <f t="shared" si="168"/>
        <v>2.72</v>
      </c>
      <c r="CB23" s="4">
        <v>2.93</v>
      </c>
      <c r="CC23" s="52">
        <f t="shared" si="21"/>
        <v>2.72</v>
      </c>
      <c r="CD23" s="4">
        <v>2.92</v>
      </c>
      <c r="CE23" s="10"/>
      <c r="CF23" s="10">
        <v>2.93</v>
      </c>
      <c r="CG23" s="52">
        <f t="shared" si="22"/>
        <v>2.72</v>
      </c>
      <c r="CH23" s="10">
        <v>2.95</v>
      </c>
      <c r="CI23" s="10">
        <v>2.92</v>
      </c>
      <c r="CJ23" s="10">
        <f t="shared" si="23"/>
        <v>2.72</v>
      </c>
      <c r="CK23" s="10">
        <v>2.92</v>
      </c>
      <c r="CL23" s="10">
        <f t="shared" si="24"/>
        <v>2.72</v>
      </c>
      <c r="CM23" s="10">
        <v>2.88</v>
      </c>
      <c r="CN23" s="1049"/>
      <c r="CO23" s="14">
        <v>2.82</v>
      </c>
      <c r="CP23" s="10">
        <f t="shared" si="25"/>
        <v>2.72</v>
      </c>
      <c r="CQ23" s="10"/>
      <c r="CR23" s="14"/>
      <c r="CS23" s="14">
        <v>2.78</v>
      </c>
      <c r="CT23" s="10">
        <f t="shared" si="26"/>
        <v>2.72</v>
      </c>
      <c r="CU23" s="10"/>
      <c r="CV23" s="14">
        <v>2.95</v>
      </c>
      <c r="CW23" s="10">
        <f t="shared" si="27"/>
        <v>2.72</v>
      </c>
      <c r="CX23" s="14">
        <v>2.78</v>
      </c>
      <c r="CY23" s="10">
        <f t="shared" si="28"/>
        <v>2.72</v>
      </c>
      <c r="CZ23" s="47">
        <v>2.93</v>
      </c>
      <c r="DA23" s="10">
        <v>2.9</v>
      </c>
      <c r="DB23" s="47">
        <f t="shared" si="29"/>
        <v>2.72</v>
      </c>
      <c r="DC23" s="14">
        <v>2.8</v>
      </c>
      <c r="DD23" s="47">
        <f t="shared" si="30"/>
        <v>2.72</v>
      </c>
      <c r="DE23" s="47">
        <v>2.95</v>
      </c>
      <c r="DF23" s="14">
        <v>2.9</v>
      </c>
      <c r="DG23" s="14">
        <f t="shared" si="31"/>
        <v>2.72</v>
      </c>
      <c r="DH23" s="14"/>
      <c r="DI23" s="6">
        <f t="shared" si="32"/>
        <v>-1</v>
      </c>
      <c r="DJ23" s="4">
        <v>3.37</v>
      </c>
      <c r="DK23" s="4">
        <v>3.42</v>
      </c>
      <c r="DL23" s="4">
        <v>3.415</v>
      </c>
      <c r="DM23" s="4">
        <v>3.66</v>
      </c>
      <c r="DN23" s="4">
        <v>3.65</v>
      </c>
      <c r="DO23" s="4">
        <v>3.62</v>
      </c>
      <c r="DP23" s="4">
        <f t="shared" si="34"/>
        <v>3.62</v>
      </c>
      <c r="DQ23" s="4">
        <v>3.62</v>
      </c>
      <c r="DR23" s="4">
        <f t="shared" si="169"/>
        <v>3.62</v>
      </c>
      <c r="DS23" s="4">
        <v>3.82</v>
      </c>
      <c r="DT23" s="4">
        <v>3.45</v>
      </c>
      <c r="DU23" s="52">
        <f t="shared" si="36"/>
        <v>3.45</v>
      </c>
      <c r="DV23" s="52">
        <v>3.55</v>
      </c>
      <c r="DW23" s="52">
        <f t="shared" si="37"/>
        <v>3.45</v>
      </c>
      <c r="DX23" s="10">
        <v>3.49</v>
      </c>
      <c r="DY23" s="10">
        <f t="shared" si="38"/>
        <v>3.45</v>
      </c>
      <c r="DZ23" s="10">
        <v>3.56</v>
      </c>
      <c r="EA23" s="14">
        <v>3.59</v>
      </c>
      <c r="EB23" s="10">
        <f t="shared" si="39"/>
        <v>3.45</v>
      </c>
      <c r="EC23" s="10"/>
      <c r="ED23" s="14">
        <v>3.68</v>
      </c>
      <c r="EE23" s="14"/>
      <c r="EF23" s="14">
        <f t="shared" si="40"/>
        <v>3.45</v>
      </c>
      <c r="EG23" s="14">
        <v>3.63</v>
      </c>
      <c r="EH23" s="14"/>
      <c r="EI23" s="14">
        <f t="shared" si="41"/>
        <v>3.45</v>
      </c>
      <c r="EJ23" s="10">
        <v>3.67</v>
      </c>
      <c r="EK23" s="14">
        <v>3.48</v>
      </c>
      <c r="EL23" s="10">
        <f t="shared" si="42"/>
        <v>3.45</v>
      </c>
      <c r="EM23" s="10">
        <v>3.5</v>
      </c>
      <c r="EN23" s="51">
        <f t="shared" si="43"/>
        <v>3.45</v>
      </c>
      <c r="EO23" s="51">
        <v>3.46</v>
      </c>
      <c r="EP23" s="51">
        <v>3.47</v>
      </c>
      <c r="EQ23" s="51">
        <f t="shared" si="44"/>
        <v>3.45</v>
      </c>
      <c r="ER23" s="51">
        <v>3.49</v>
      </c>
      <c r="ES23" s="51">
        <f t="shared" si="45"/>
        <v>3.45</v>
      </c>
      <c r="ET23" s="51"/>
      <c r="EU23" s="6">
        <f t="shared" si="46"/>
        <v>-1</v>
      </c>
      <c r="EV23" s="4">
        <v>2.46</v>
      </c>
      <c r="EW23" s="4">
        <v>2.66</v>
      </c>
      <c r="EX23" s="4">
        <v>2.57</v>
      </c>
      <c r="EY23" s="4">
        <v>2.68</v>
      </c>
      <c r="EZ23" s="4"/>
      <c r="FA23" s="4">
        <v>2.69</v>
      </c>
      <c r="FB23" s="4">
        <f t="shared" si="48"/>
        <v>2.68</v>
      </c>
      <c r="FC23" s="4"/>
      <c r="FD23" s="4">
        <v>2.68</v>
      </c>
      <c r="FE23" s="4">
        <f t="shared" si="170"/>
        <v>2.68</v>
      </c>
      <c r="FF23" s="4">
        <v>2.46</v>
      </c>
      <c r="FG23" s="4">
        <v>2.78</v>
      </c>
      <c r="FH23" s="52">
        <f t="shared" si="50"/>
        <v>2.68</v>
      </c>
      <c r="FI23" s="4">
        <v>2.7</v>
      </c>
      <c r="FJ23" s="52">
        <v>2.76</v>
      </c>
      <c r="FK23" s="52">
        <f t="shared" si="51"/>
        <v>2.68</v>
      </c>
      <c r="FL23" s="52">
        <v>2.76</v>
      </c>
      <c r="FM23" s="52">
        <f t="shared" si="52"/>
        <v>2.68</v>
      </c>
      <c r="FN23" s="52">
        <v>2.81</v>
      </c>
      <c r="FO23" s="14">
        <v>2.68</v>
      </c>
      <c r="FP23" s="52">
        <f t="shared" si="53"/>
        <v>2.68</v>
      </c>
      <c r="FQ23" s="52">
        <v>2.6846000000000005</v>
      </c>
      <c r="FR23" s="14">
        <v>2.71</v>
      </c>
      <c r="FS23" s="52">
        <f t="shared" si="54"/>
        <v>2.68</v>
      </c>
      <c r="FT23" s="52"/>
      <c r="FU23" s="52">
        <v>2.7542</v>
      </c>
      <c r="FV23" s="14"/>
      <c r="FW23" s="14">
        <v>2.74</v>
      </c>
      <c r="FX23" s="52">
        <f t="shared" si="55"/>
        <v>2.68</v>
      </c>
      <c r="FY23" s="52">
        <v>2.6960000000000002</v>
      </c>
      <c r="FZ23" s="14">
        <v>2.7</v>
      </c>
      <c r="GA23" s="14"/>
      <c r="GB23" s="14">
        <f t="shared" si="56"/>
        <v>2.68</v>
      </c>
      <c r="GC23" s="52">
        <v>2.7</v>
      </c>
      <c r="GD23" s="14">
        <v>2.71</v>
      </c>
      <c r="GE23" s="51">
        <f t="shared" si="57"/>
        <v>2.68</v>
      </c>
      <c r="GF23" s="51">
        <v>2.69</v>
      </c>
      <c r="GG23" s="51">
        <f t="shared" si="58"/>
        <v>2.68</v>
      </c>
      <c r="GH23" s="51">
        <v>2.72</v>
      </c>
      <c r="GI23" s="51">
        <v>2.73</v>
      </c>
      <c r="GJ23" s="51">
        <f t="shared" si="59"/>
        <v>2.68</v>
      </c>
      <c r="GK23" s="10"/>
      <c r="GL23" s="14">
        <v>2.74</v>
      </c>
      <c r="GM23" s="51">
        <f t="shared" si="60"/>
        <v>2.68</v>
      </c>
      <c r="GN23" s="51">
        <v>2.75</v>
      </c>
      <c r="GO23" s="51">
        <f t="shared" si="61"/>
        <v>2.68</v>
      </c>
      <c r="GP23" s="51">
        <v>2.72</v>
      </c>
      <c r="GQ23" s="51"/>
      <c r="GR23" s="51">
        <f t="shared" si="62"/>
        <v>2.68</v>
      </c>
      <c r="GS23" s="51"/>
      <c r="GT23" s="6">
        <f t="shared" si="63"/>
        <v>-1</v>
      </c>
      <c r="GU23" s="4">
        <v>2.2869999999999999</v>
      </c>
      <c r="GV23" s="4">
        <v>2.4</v>
      </c>
      <c r="GW23" s="4">
        <v>2.46</v>
      </c>
      <c r="GX23" s="4">
        <v>2.52</v>
      </c>
      <c r="GY23" s="4"/>
      <c r="GZ23" s="4">
        <v>2.31</v>
      </c>
      <c r="HA23" s="4">
        <f t="shared" si="65"/>
        <v>2.31</v>
      </c>
      <c r="HB23" s="4">
        <v>2.37</v>
      </c>
      <c r="HC23" s="4">
        <v>2.33</v>
      </c>
      <c r="HD23" s="4">
        <v>2.2200000000000002</v>
      </c>
      <c r="HE23" s="4">
        <f t="shared" si="66"/>
        <v>2.2200000000000002</v>
      </c>
      <c r="HF23" s="4">
        <v>2.33</v>
      </c>
      <c r="HG23" s="52">
        <f t="shared" si="67"/>
        <v>2.2200000000000002</v>
      </c>
      <c r="HH23" s="4">
        <v>2.33</v>
      </c>
      <c r="HI23" s="10"/>
      <c r="HJ23" s="52">
        <f t="shared" si="68"/>
        <v>2.2200000000000002</v>
      </c>
      <c r="HK23" s="52">
        <v>2.29</v>
      </c>
      <c r="HL23" s="52">
        <f t="shared" si="69"/>
        <v>2.2200000000000002</v>
      </c>
      <c r="HM23" s="52">
        <v>2.2799999999999998</v>
      </c>
      <c r="HN23" s="52">
        <f t="shared" si="70"/>
        <v>2.2200000000000002</v>
      </c>
      <c r="HO23" s="52">
        <v>2.2799999999999998</v>
      </c>
      <c r="HP23" s="52">
        <v>2.2999999999999998</v>
      </c>
      <c r="HQ23" s="52">
        <v>2.29</v>
      </c>
      <c r="HR23" s="14">
        <v>2.2200000000000002</v>
      </c>
      <c r="HS23" s="14"/>
      <c r="HT23" s="58">
        <f t="shared" si="71"/>
        <v>2.2200000000000002</v>
      </c>
      <c r="HU23" s="47"/>
      <c r="HV23" s="58">
        <v>2.25</v>
      </c>
      <c r="HW23" s="10"/>
      <c r="HX23" s="14">
        <v>2.2799999999999998</v>
      </c>
      <c r="HY23" s="10">
        <f t="shared" si="72"/>
        <v>2.2200000000000002</v>
      </c>
      <c r="HZ23" s="14"/>
      <c r="IA23" s="14">
        <v>2.2000000000000002</v>
      </c>
      <c r="IB23" s="4">
        <f t="shared" si="73"/>
        <v>2.2000000000000002</v>
      </c>
      <c r="IC23" s="52">
        <v>2.23</v>
      </c>
      <c r="ID23" s="52">
        <f t="shared" si="74"/>
        <v>2.2000000000000002</v>
      </c>
      <c r="IE23" s="52">
        <v>2.23</v>
      </c>
      <c r="IF23" s="1049">
        <v>2.2999999999999998</v>
      </c>
      <c r="IG23" s="52">
        <f t="shared" si="75"/>
        <v>2.2000000000000002</v>
      </c>
      <c r="IH23" s="1049">
        <v>2.23</v>
      </c>
      <c r="II23" s="1049">
        <v>2.25</v>
      </c>
      <c r="IJ23" s="52">
        <f t="shared" si="76"/>
        <v>2.2000000000000002</v>
      </c>
      <c r="IK23" s="14">
        <v>2.23</v>
      </c>
      <c r="IL23" s="14"/>
      <c r="IM23" s="14">
        <f t="shared" si="77"/>
        <v>2.2000000000000002</v>
      </c>
      <c r="IN23" s="1049">
        <v>2.2599999999999998</v>
      </c>
      <c r="IO23" s="14">
        <v>2.2400000000000002</v>
      </c>
      <c r="IP23" s="14"/>
      <c r="IQ23" s="4">
        <f t="shared" si="78"/>
        <v>2.2000000000000002</v>
      </c>
      <c r="IR23" s="51"/>
      <c r="IS23" s="51">
        <v>2.21</v>
      </c>
      <c r="IT23" s="10">
        <v>2.25</v>
      </c>
      <c r="IU23" s="47">
        <f t="shared" si="79"/>
        <v>2.2000000000000002</v>
      </c>
      <c r="IV23" s="51"/>
      <c r="IW23" s="51">
        <v>2.21</v>
      </c>
      <c r="IX23" s="10">
        <v>2.25</v>
      </c>
      <c r="IY23" s="77">
        <f t="shared" si="80"/>
        <v>2.2000000000000002</v>
      </c>
      <c r="IZ23" s="77">
        <v>2.35</v>
      </c>
      <c r="JA23" s="14">
        <v>2.21</v>
      </c>
      <c r="JB23" s="77">
        <f t="shared" si="81"/>
        <v>2.2000000000000002</v>
      </c>
      <c r="JC23" s="77">
        <v>2.2599999999999998</v>
      </c>
      <c r="JD23" s="14">
        <v>2.21</v>
      </c>
      <c r="JE23" s="77">
        <f t="shared" si="82"/>
        <v>2.2000000000000002</v>
      </c>
      <c r="JF23" s="14">
        <v>2.46</v>
      </c>
      <c r="JG23" s="77">
        <f t="shared" si="83"/>
        <v>2.2000000000000002</v>
      </c>
      <c r="JH23" s="77">
        <v>2.37</v>
      </c>
      <c r="JI23" s="6">
        <f t="shared" si="84"/>
        <v>7.7272727272727229E-2</v>
      </c>
      <c r="JJ23" s="102">
        <v>2.5</v>
      </c>
      <c r="JK23" s="102">
        <v>2.3199999999999998</v>
      </c>
      <c r="JL23" s="52">
        <f t="shared" si="85"/>
        <v>2.3199999999999998</v>
      </c>
      <c r="JM23" s="52">
        <v>2.31</v>
      </c>
      <c r="JN23" s="52">
        <f t="shared" si="86"/>
        <v>2.31</v>
      </c>
      <c r="JO23" s="52">
        <v>2.31</v>
      </c>
      <c r="JP23" s="52">
        <v>2.38</v>
      </c>
      <c r="JQ23" s="52">
        <f t="shared" si="87"/>
        <v>2.31</v>
      </c>
      <c r="JR23" s="52">
        <v>2.37</v>
      </c>
      <c r="JS23" s="10">
        <v>2.34</v>
      </c>
      <c r="JT23" s="52">
        <f t="shared" si="88"/>
        <v>2.31</v>
      </c>
      <c r="JU23" s="52">
        <v>2.3289999999999997</v>
      </c>
      <c r="JV23" s="52">
        <v>2.36</v>
      </c>
      <c r="JW23" s="14"/>
      <c r="JX23" s="14">
        <v>2.39</v>
      </c>
      <c r="JY23" s="4">
        <f t="shared" si="89"/>
        <v>2.31</v>
      </c>
      <c r="JZ23" s="52">
        <v>2.4</v>
      </c>
      <c r="KA23" s="14">
        <v>2.44</v>
      </c>
      <c r="KB23" s="1049">
        <f t="shared" si="90"/>
        <v>2.31</v>
      </c>
      <c r="KC23" s="1049">
        <v>2.3199999999999998</v>
      </c>
      <c r="KD23" s="14"/>
      <c r="KE23" s="14">
        <v>2.35</v>
      </c>
      <c r="KF23" s="14">
        <f t="shared" si="91"/>
        <v>2.31</v>
      </c>
      <c r="KG23" s="1049">
        <v>2.36</v>
      </c>
      <c r="KH23" s="14">
        <v>2.4</v>
      </c>
      <c r="KI23" s="14">
        <f t="shared" si="92"/>
        <v>2.31</v>
      </c>
      <c r="KJ23" s="14">
        <v>2.4300000000000002</v>
      </c>
      <c r="KK23" s="14">
        <v>2.3199999999999998</v>
      </c>
      <c r="KL23" s="14">
        <f t="shared" si="93"/>
        <v>2.31</v>
      </c>
      <c r="KM23" s="14">
        <v>2.33</v>
      </c>
      <c r="KN23" s="14"/>
      <c r="KO23" s="14">
        <v>2.41</v>
      </c>
      <c r="KP23" s="14">
        <f t="shared" si="94"/>
        <v>2.31</v>
      </c>
      <c r="KQ23" s="14">
        <v>2.35</v>
      </c>
      <c r="KR23" s="14"/>
      <c r="KS23" s="51">
        <f t="shared" si="95"/>
        <v>2.31</v>
      </c>
      <c r="KT23" s="10"/>
      <c r="KU23" s="10">
        <v>2.35</v>
      </c>
      <c r="KV23" s="14">
        <v>2.34</v>
      </c>
      <c r="KW23" s="14">
        <f t="shared" si="96"/>
        <v>2.31</v>
      </c>
      <c r="KX23" s="10"/>
      <c r="KY23" s="10">
        <v>2.35</v>
      </c>
      <c r="KZ23" s="14">
        <v>2.34</v>
      </c>
      <c r="LA23" s="10"/>
      <c r="LB23" s="77">
        <f t="shared" si="163"/>
        <v>2.31</v>
      </c>
      <c r="LC23" s="77">
        <v>2.4500000000000002</v>
      </c>
      <c r="LD23" s="77">
        <f t="shared" si="97"/>
        <v>2.31</v>
      </c>
      <c r="LE23" s="77">
        <v>2.4500000000000002</v>
      </c>
      <c r="LF23" s="77">
        <f t="shared" si="98"/>
        <v>2.31</v>
      </c>
      <c r="LG23" s="14">
        <v>3.14</v>
      </c>
      <c r="LH23" s="77">
        <f t="shared" si="99"/>
        <v>2.31</v>
      </c>
      <c r="LI23" s="77">
        <v>2.42</v>
      </c>
      <c r="LJ23" s="6">
        <f t="shared" si="100"/>
        <v>4.7619047619047561E-2</v>
      </c>
      <c r="LK23" s="4">
        <v>2.5410000000000004</v>
      </c>
      <c r="LL23" s="4">
        <v>2.31</v>
      </c>
      <c r="LM23" s="47">
        <v>1.77</v>
      </c>
      <c r="LN23" s="32">
        <f t="shared" si="101"/>
        <v>1.77</v>
      </c>
      <c r="LO23" s="675">
        <v>1.8</v>
      </c>
      <c r="LP23" s="32">
        <f t="shared" si="102"/>
        <v>1.77</v>
      </c>
      <c r="LQ23" s="10">
        <v>1.82</v>
      </c>
      <c r="LR23" s="52">
        <f t="shared" si="103"/>
        <v>1.77</v>
      </c>
      <c r="LS23" s="47">
        <f t="shared" si="104"/>
        <v>1.77</v>
      </c>
      <c r="LT23" s="47">
        <v>1.76</v>
      </c>
      <c r="LU23" s="47">
        <f t="shared" si="105"/>
        <v>1.76</v>
      </c>
      <c r="LV23" s="47">
        <v>1.79</v>
      </c>
      <c r="LW23" s="47">
        <v>1.77</v>
      </c>
      <c r="LX23" s="14">
        <v>1.83</v>
      </c>
      <c r="LY23" s="14"/>
      <c r="LZ23" s="10">
        <f t="shared" si="106"/>
        <v>1.76</v>
      </c>
      <c r="MA23" s="47">
        <v>1.78</v>
      </c>
      <c r="MB23" s="47">
        <v>1.77</v>
      </c>
      <c r="MC23" s="1049"/>
      <c r="MD23" s="14">
        <v>1.78</v>
      </c>
      <c r="ME23" s="47">
        <f t="shared" si="107"/>
        <v>1.76</v>
      </c>
      <c r="MF23" s="47"/>
      <c r="MG23" s="47"/>
      <c r="MH23" s="14">
        <v>1.78</v>
      </c>
      <c r="MI23" s="14">
        <v>1.78</v>
      </c>
      <c r="MJ23" s="47">
        <f t="shared" si="108"/>
        <v>1.76</v>
      </c>
      <c r="MK23" s="14">
        <v>1.78</v>
      </c>
      <c r="ML23" s="14">
        <v>1.79</v>
      </c>
      <c r="MM23" s="14">
        <f t="shared" si="109"/>
        <v>1.76</v>
      </c>
      <c r="MN23" s="14">
        <v>1.76</v>
      </c>
      <c r="MO23" s="14">
        <v>1.77</v>
      </c>
      <c r="MP23" s="14">
        <v>1.8</v>
      </c>
      <c r="MQ23" s="14">
        <f t="shared" si="110"/>
        <v>1.76</v>
      </c>
      <c r="MR23" s="14">
        <v>1.89</v>
      </c>
      <c r="MS23" s="14">
        <v>1.89</v>
      </c>
      <c r="MT23" s="14">
        <v>1.82</v>
      </c>
      <c r="MU23" s="14">
        <v>1.83</v>
      </c>
      <c r="MV23" s="14">
        <f t="shared" si="111"/>
        <v>1.76</v>
      </c>
      <c r="MW23" s="14"/>
      <c r="MX23" s="14">
        <v>1.8</v>
      </c>
      <c r="MY23" s="14"/>
      <c r="MZ23" s="14">
        <v>1.82</v>
      </c>
      <c r="NA23" s="14">
        <v>1.83</v>
      </c>
      <c r="NB23" s="14"/>
      <c r="NC23" s="14"/>
      <c r="ND23" s="14">
        <f t="shared" si="112"/>
        <v>1.76</v>
      </c>
      <c r="NE23" s="10">
        <v>1.84</v>
      </c>
      <c r="NF23" s="14">
        <v>1.82</v>
      </c>
      <c r="NG23" s="14">
        <f t="shared" si="113"/>
        <v>1.76</v>
      </c>
      <c r="NH23" s="77">
        <v>1.835</v>
      </c>
      <c r="NI23" s="14">
        <v>1.83</v>
      </c>
      <c r="NJ23" s="14">
        <f t="shared" si="114"/>
        <v>1.76</v>
      </c>
      <c r="NK23" s="14"/>
      <c r="NL23" s="14">
        <v>1.88</v>
      </c>
      <c r="NM23" s="14"/>
      <c r="NN23" s="14">
        <v>1.87</v>
      </c>
      <c r="NO23" s="14">
        <v>1.88</v>
      </c>
      <c r="NP23" s="14">
        <f t="shared" si="115"/>
        <v>1.76</v>
      </c>
      <c r="NQ23" s="14">
        <v>1.88</v>
      </c>
      <c r="NR23" s="14"/>
      <c r="NS23" s="10">
        <v>1.88</v>
      </c>
      <c r="NT23" s="10">
        <f t="shared" si="116"/>
        <v>1.76</v>
      </c>
      <c r="NU23" s="77">
        <v>1.9</v>
      </c>
      <c r="NV23" s="77">
        <v>1.9</v>
      </c>
      <c r="NW23" s="14">
        <v>1.92</v>
      </c>
      <c r="NX23" s="77">
        <f t="shared" si="117"/>
        <v>1.76</v>
      </c>
      <c r="NY23" s="14">
        <v>1.92</v>
      </c>
      <c r="NZ23" s="77">
        <f t="shared" si="118"/>
        <v>1.76</v>
      </c>
      <c r="OA23" s="77"/>
      <c r="OB23" s="77">
        <v>2.12</v>
      </c>
      <c r="OC23" s="14">
        <v>2.15</v>
      </c>
      <c r="OD23" s="77">
        <f t="shared" si="119"/>
        <v>1.76</v>
      </c>
      <c r="OE23" s="77"/>
      <c r="OF23" s="77">
        <v>1.85</v>
      </c>
      <c r="OG23" s="14">
        <v>2.15</v>
      </c>
      <c r="OH23" s="77">
        <f t="shared" si="120"/>
        <v>1.76</v>
      </c>
      <c r="OI23" s="77"/>
      <c r="OJ23" s="77"/>
      <c r="OK23" s="6">
        <f t="shared" si="121"/>
        <v>-1</v>
      </c>
      <c r="OL23" s="6">
        <f t="shared" si="122"/>
        <v>-1</v>
      </c>
      <c r="OM23" s="1308">
        <v>1.94</v>
      </c>
      <c r="ON23" s="37">
        <v>1.97</v>
      </c>
      <c r="OO23" s="36">
        <v>1.95</v>
      </c>
      <c r="OP23" s="37">
        <f t="shared" si="123"/>
        <v>1.94</v>
      </c>
      <c r="OQ23" s="36">
        <v>1.96</v>
      </c>
      <c r="OR23" s="14">
        <v>1.96</v>
      </c>
      <c r="OT23" s="10">
        <f t="shared" si="124"/>
        <v>1.94</v>
      </c>
      <c r="OU23" s="37">
        <v>2.0699999999999998</v>
      </c>
      <c r="OV23" s="37">
        <f t="shared" si="125"/>
        <v>1.94</v>
      </c>
      <c r="OW23" s="37">
        <v>2.0699999999999998</v>
      </c>
      <c r="OX23" s="36"/>
      <c r="OY23" s="37">
        <f t="shared" si="126"/>
        <v>1.94</v>
      </c>
      <c r="OZ23" s="37">
        <v>2.0099999999999998</v>
      </c>
      <c r="PA23" s="37"/>
      <c r="PB23" s="37">
        <f t="shared" si="127"/>
        <v>1.94</v>
      </c>
      <c r="PC23" s="1383">
        <v>1.96</v>
      </c>
      <c r="PD23" s="37">
        <v>1.96</v>
      </c>
      <c r="PE23" s="37">
        <f t="shared" si="128"/>
        <v>1.94</v>
      </c>
      <c r="PF23" s="37">
        <v>2.58</v>
      </c>
      <c r="PG23" s="37">
        <f t="shared" si="129"/>
        <v>1.94</v>
      </c>
      <c r="PH23" s="37">
        <v>1.96</v>
      </c>
      <c r="PI23" s="37">
        <f t="shared" si="130"/>
        <v>1.94</v>
      </c>
      <c r="PJ23" s="37"/>
      <c r="PK23" s="6">
        <f t="shared" si="131"/>
        <v>-1</v>
      </c>
      <c r="PL23" s="1315">
        <v>1.57</v>
      </c>
      <c r="PM23" s="37">
        <v>1.58</v>
      </c>
      <c r="PN23" s="37"/>
      <c r="PO23" s="37">
        <f t="shared" si="132"/>
        <v>1.57</v>
      </c>
      <c r="PP23" s="37">
        <v>1.56</v>
      </c>
      <c r="PQ23" s="37"/>
      <c r="PR23" s="37">
        <f t="shared" si="133"/>
        <v>1.56</v>
      </c>
      <c r="PS23" s="37">
        <v>1.56</v>
      </c>
      <c r="PT23" s="37">
        <f t="shared" si="134"/>
        <v>1.56</v>
      </c>
      <c r="PU23" s="37">
        <v>1.56</v>
      </c>
      <c r="PV23" s="37">
        <v>1.6</v>
      </c>
      <c r="PW23" s="37">
        <f t="shared" si="135"/>
        <v>1.56</v>
      </c>
      <c r="PX23" s="37">
        <v>1.6</v>
      </c>
      <c r="PY23" s="37"/>
      <c r="PZ23" s="37">
        <f t="shared" si="136"/>
        <v>1.56</v>
      </c>
      <c r="QA23" s="1049">
        <v>1.6349999999999998</v>
      </c>
      <c r="QB23" s="1049">
        <f t="shared" si="137"/>
        <v>1.56</v>
      </c>
      <c r="QC23" s="14">
        <v>1.78</v>
      </c>
      <c r="QD23" s="1049">
        <f t="shared" si="138"/>
        <v>1.56</v>
      </c>
      <c r="QE23" s="1049">
        <v>1.55</v>
      </c>
      <c r="QF23" s="14">
        <v>1.78</v>
      </c>
      <c r="QG23" s="37">
        <f t="shared" si="139"/>
        <v>1.56</v>
      </c>
      <c r="QH23" s="37"/>
      <c r="QI23" s="6">
        <f t="shared" si="140"/>
        <v>-1</v>
      </c>
      <c r="QJ23" s="52">
        <v>1.77</v>
      </c>
      <c r="QK23" s="1049">
        <v>1.82</v>
      </c>
      <c r="QL23" s="1049"/>
      <c r="QM23" s="1049">
        <f t="shared" si="141"/>
        <v>1.77</v>
      </c>
      <c r="QN23" s="37">
        <v>1.86</v>
      </c>
      <c r="QO23" s="36">
        <f t="shared" si="142"/>
        <v>1.77</v>
      </c>
      <c r="QP23" s="37">
        <v>1.87</v>
      </c>
      <c r="QQ23" s="37">
        <f t="shared" si="143"/>
        <v>1.77</v>
      </c>
      <c r="QR23" s="37"/>
      <c r="QS23" s="37">
        <v>1.83</v>
      </c>
      <c r="QT23" s="37">
        <f t="shared" si="144"/>
        <v>1.77</v>
      </c>
      <c r="QU23" s="37">
        <v>1.78</v>
      </c>
      <c r="QV23" s="37"/>
      <c r="QW23" s="37">
        <f t="shared" si="145"/>
        <v>1.77</v>
      </c>
      <c r="QX23" s="37">
        <v>1.88</v>
      </c>
      <c r="QY23" s="37">
        <f t="shared" si="146"/>
        <v>1.77</v>
      </c>
      <c r="QZ23" s="37">
        <v>2.19</v>
      </c>
      <c r="RA23" s="14">
        <v>2.2799999999999998</v>
      </c>
      <c r="RB23" s="37">
        <f t="shared" si="147"/>
        <v>1.77</v>
      </c>
      <c r="RC23" s="37">
        <v>2.19</v>
      </c>
      <c r="RD23" s="14">
        <v>2.2799999999999998</v>
      </c>
      <c r="RE23" s="37">
        <f t="shared" si="148"/>
        <v>1.77</v>
      </c>
      <c r="RF23" s="37"/>
      <c r="RG23" s="6">
        <f t="shared" si="149"/>
        <v>-1</v>
      </c>
      <c r="RH23" s="1049">
        <v>1.87</v>
      </c>
      <c r="RI23" s="1049">
        <v>1.88</v>
      </c>
      <c r="RJ23" s="1049">
        <f t="shared" si="150"/>
        <v>1.87</v>
      </c>
      <c r="RK23" s="1049">
        <v>1.87</v>
      </c>
      <c r="RL23" s="1049">
        <f t="shared" si="151"/>
        <v>1.87</v>
      </c>
      <c r="RM23" s="1049">
        <v>1.88</v>
      </c>
      <c r="RN23" s="1049"/>
      <c r="RO23" s="1049">
        <v>1.87</v>
      </c>
      <c r="RP23" s="37">
        <f t="shared" si="152"/>
        <v>1.87</v>
      </c>
      <c r="RQ23" s="37">
        <v>1.87</v>
      </c>
      <c r="RR23" s="37"/>
      <c r="RS23" s="37">
        <f t="shared" si="153"/>
        <v>1.87</v>
      </c>
      <c r="RT23" s="37"/>
      <c r="RU23" s="37">
        <v>1.87</v>
      </c>
      <c r="RV23" s="37">
        <f t="shared" si="154"/>
        <v>1.87</v>
      </c>
      <c r="RW23" s="36">
        <v>2.13</v>
      </c>
      <c r="RX23" s="37">
        <f t="shared" si="155"/>
        <v>1.87</v>
      </c>
      <c r="RY23" s="37">
        <v>1.84</v>
      </c>
      <c r="RZ23" s="36">
        <v>2.13</v>
      </c>
      <c r="SA23" s="37">
        <f t="shared" si="156"/>
        <v>1.87</v>
      </c>
      <c r="SB23" s="37">
        <v>1.92</v>
      </c>
      <c r="SC23" s="1224">
        <f t="shared" si="157"/>
        <v>2.6737967914438405E-2</v>
      </c>
      <c r="SD23" s="37">
        <v>3.51</v>
      </c>
      <c r="SE23" s="37">
        <f t="shared" si="158"/>
        <v>3.51</v>
      </c>
      <c r="SF23" s="37">
        <v>3.23</v>
      </c>
      <c r="SG23" s="37">
        <v>3.51</v>
      </c>
      <c r="SH23" s="37">
        <f t="shared" si="159"/>
        <v>3.51</v>
      </c>
      <c r="SI23" s="37"/>
      <c r="SJ23" s="1224">
        <f t="shared" si="160"/>
        <v>-1</v>
      </c>
      <c r="SK23" s="37">
        <v>3.32</v>
      </c>
      <c r="SL23" s="37">
        <f t="shared" si="2"/>
        <v>3.32</v>
      </c>
      <c r="SM23" s="37">
        <v>3.29</v>
      </c>
      <c r="SN23" s="37">
        <v>3.32</v>
      </c>
      <c r="SO23" s="37">
        <f t="shared" si="161"/>
        <v>3.32</v>
      </c>
      <c r="SP23" s="37"/>
      <c r="SQ23" s="1224">
        <f t="shared" si="162"/>
        <v>-1</v>
      </c>
      <c r="SR23" s="37">
        <v>3.47</v>
      </c>
      <c r="SS23" s="37">
        <f t="shared" si="3"/>
        <v>3.47</v>
      </c>
      <c r="ST23" s="37"/>
      <c r="SU23" s="1224">
        <f t="shared" si="4"/>
        <v>-1</v>
      </c>
      <c r="SV23" s="14"/>
      <c r="SW23" s="14"/>
    </row>
    <row r="24" spans="1:518" ht="15" thickBot="1" x14ac:dyDescent="0.4">
      <c r="A24" s="10">
        <v>26</v>
      </c>
      <c r="B24" s="102" t="s">
        <v>19</v>
      </c>
      <c r="C24" s="51" t="s">
        <v>1254</v>
      </c>
      <c r="D24" s="925" t="s">
        <v>3339</v>
      </c>
      <c r="E24" s="925" t="s">
        <v>3345</v>
      </c>
      <c r="F24" s="925" t="s">
        <v>3341</v>
      </c>
      <c r="G24" s="923" t="s">
        <v>3348</v>
      </c>
      <c r="H24" s="12" t="s">
        <v>1502</v>
      </c>
      <c r="I24" s="10" t="s">
        <v>1502</v>
      </c>
      <c r="J24" s="12" t="s">
        <v>1502</v>
      </c>
      <c r="K24" s="12" t="s">
        <v>1502</v>
      </c>
      <c r="L24" s="10"/>
      <c r="M24" s="10" t="s">
        <v>1502</v>
      </c>
      <c r="N24" s="12" t="s">
        <v>1502</v>
      </c>
      <c r="O24" s="12" t="s">
        <v>1502</v>
      </c>
      <c r="P24" s="10" t="s">
        <v>1502</v>
      </c>
      <c r="Q24" s="77" t="s">
        <v>1502</v>
      </c>
      <c r="R24" s="12" t="s">
        <v>1502</v>
      </c>
      <c r="S24" s="12" t="s">
        <v>1502</v>
      </c>
      <c r="T24" s="12" t="s">
        <v>1502</v>
      </c>
      <c r="U24" s="12"/>
      <c r="V24" s="12"/>
      <c r="W24" s="6"/>
      <c r="X24" s="4" t="s">
        <v>1502</v>
      </c>
      <c r="Y24" s="4" t="s">
        <v>1502</v>
      </c>
      <c r="Z24" s="4" t="s">
        <v>1502</v>
      </c>
      <c r="AA24" s="4" t="s">
        <v>1502</v>
      </c>
      <c r="AB24" s="4" t="s">
        <v>1502</v>
      </c>
      <c r="AC24" s="4" t="s">
        <v>1502</v>
      </c>
      <c r="AD24" s="4" t="s">
        <v>1502</v>
      </c>
      <c r="AE24" s="4" t="s">
        <v>1502</v>
      </c>
      <c r="AF24" s="4" t="s">
        <v>1502</v>
      </c>
      <c r="AG24" s="4" t="s">
        <v>1502</v>
      </c>
      <c r="AH24" s="12" t="s">
        <v>1502</v>
      </c>
      <c r="AI24" s="10" t="s">
        <v>1502</v>
      </c>
      <c r="AJ24" s="885"/>
      <c r="AK24" s="4">
        <v>2.96</v>
      </c>
      <c r="AL24" s="4">
        <v>3.15</v>
      </c>
      <c r="AM24" s="4">
        <v>3.13</v>
      </c>
      <c r="AN24" s="4">
        <f t="shared" si="166"/>
        <v>2.96</v>
      </c>
      <c r="AP24" s="4">
        <v>3.15</v>
      </c>
      <c r="AQ24" s="4">
        <f t="shared" si="9"/>
        <v>2.96</v>
      </c>
      <c r="AR24" s="102">
        <v>2.99</v>
      </c>
      <c r="AS24" s="4">
        <v>2.96</v>
      </c>
      <c r="AT24" s="4">
        <f t="shared" si="10"/>
        <v>2.96</v>
      </c>
      <c r="AU24" s="4">
        <v>3.06</v>
      </c>
      <c r="AV24" s="52">
        <f t="shared" si="11"/>
        <v>2.96</v>
      </c>
      <c r="AW24" s="4">
        <v>3.0409999999999999</v>
      </c>
      <c r="AX24" s="10"/>
      <c r="AY24" s="47">
        <v>3.0390000000000001</v>
      </c>
      <c r="AZ24" s="47"/>
      <c r="BA24" s="5">
        <f t="shared" si="12"/>
        <v>2.668918918918925E-2</v>
      </c>
      <c r="BB24" s="4">
        <v>2.4300000000000002</v>
      </c>
      <c r="BC24" s="4">
        <v>2.75</v>
      </c>
      <c r="BD24" s="4">
        <v>2.77</v>
      </c>
      <c r="BE24" s="4">
        <v>2.59</v>
      </c>
      <c r="BF24" s="4">
        <v>2.6</v>
      </c>
      <c r="BG24" s="4">
        <v>2.59</v>
      </c>
      <c r="BH24" s="4">
        <v>2.6</v>
      </c>
      <c r="BI24" s="4">
        <v>2.62</v>
      </c>
      <c r="BJ24" s="4">
        <f t="shared" si="167"/>
        <v>2.59</v>
      </c>
      <c r="BK24" s="4">
        <v>2.63</v>
      </c>
      <c r="BL24" s="32">
        <f t="shared" si="15"/>
        <v>2.59</v>
      </c>
      <c r="BM24" s="12">
        <v>2.64</v>
      </c>
      <c r="BN24" s="52">
        <f t="shared" si="16"/>
        <v>2.59</v>
      </c>
      <c r="BO24" s="4">
        <v>2.61</v>
      </c>
      <c r="BP24" s="52">
        <v>2.69</v>
      </c>
      <c r="BQ24" s="52">
        <f t="shared" si="17"/>
        <v>2.59</v>
      </c>
      <c r="BR24" s="52"/>
      <c r="BS24" s="6">
        <f t="shared" si="18"/>
        <v>-1</v>
      </c>
      <c r="BT24" s="102">
        <v>2.66</v>
      </c>
      <c r="BU24" s="4">
        <v>3.02</v>
      </c>
      <c r="BV24" s="4">
        <v>3.03</v>
      </c>
      <c r="BW24" s="4">
        <v>2.71</v>
      </c>
      <c r="BX24" s="4">
        <v>2.9</v>
      </c>
      <c r="BY24" s="4">
        <v>2.71</v>
      </c>
      <c r="BZ24" s="4">
        <v>2.91</v>
      </c>
      <c r="CA24" s="4">
        <f t="shared" si="168"/>
        <v>2.71</v>
      </c>
      <c r="CB24" s="4">
        <v>2.92</v>
      </c>
      <c r="CC24" s="52">
        <f t="shared" si="21"/>
        <v>2.71</v>
      </c>
      <c r="CD24" s="4">
        <v>2.91</v>
      </c>
      <c r="CE24" s="10"/>
      <c r="CF24" s="10">
        <v>2.92</v>
      </c>
      <c r="CG24" s="52">
        <f t="shared" si="22"/>
        <v>2.71</v>
      </c>
      <c r="CH24" s="10">
        <v>2.93</v>
      </c>
      <c r="CI24" s="10">
        <v>2.91</v>
      </c>
      <c r="CJ24" s="10">
        <f t="shared" si="23"/>
        <v>2.71</v>
      </c>
      <c r="CK24" s="10">
        <v>2.91</v>
      </c>
      <c r="CL24" s="10">
        <f t="shared" si="24"/>
        <v>2.71</v>
      </c>
      <c r="CM24" s="47">
        <v>2.8450000000000002</v>
      </c>
      <c r="CN24" s="1049"/>
      <c r="CO24" s="14">
        <v>2.82</v>
      </c>
      <c r="CP24" s="47">
        <f t="shared" si="25"/>
        <v>2.71</v>
      </c>
      <c r="CQ24" s="47"/>
      <c r="CR24" s="14"/>
      <c r="CS24" s="14">
        <v>2.75</v>
      </c>
      <c r="CT24" s="10">
        <f t="shared" si="26"/>
        <v>2.71</v>
      </c>
      <c r="CU24" s="47"/>
      <c r="CV24" s="14">
        <v>2.94</v>
      </c>
      <c r="CW24" s="47">
        <f t="shared" si="27"/>
        <v>2.71</v>
      </c>
      <c r="CX24" s="14">
        <v>2.77</v>
      </c>
      <c r="CY24" s="47">
        <f t="shared" si="28"/>
        <v>2.71</v>
      </c>
      <c r="CZ24" s="47">
        <v>2.9138000000000002</v>
      </c>
      <c r="DA24" s="10">
        <v>2.88</v>
      </c>
      <c r="DB24" s="47">
        <f t="shared" si="29"/>
        <v>2.71</v>
      </c>
      <c r="DC24" s="14">
        <v>2.77</v>
      </c>
      <c r="DD24" s="47">
        <f t="shared" si="30"/>
        <v>2.71</v>
      </c>
      <c r="DE24" s="47">
        <v>2.94</v>
      </c>
      <c r="DF24" s="14">
        <v>2.9</v>
      </c>
      <c r="DG24" s="14">
        <f t="shared" si="31"/>
        <v>2.71</v>
      </c>
      <c r="DH24" s="14"/>
      <c r="DI24" s="6">
        <f t="shared" si="32"/>
        <v>-1</v>
      </c>
      <c r="DJ24" s="4">
        <v>3.28</v>
      </c>
      <c r="DK24" s="4">
        <v>3.39</v>
      </c>
      <c r="DL24" s="4">
        <v>3.3</v>
      </c>
      <c r="DM24" s="4">
        <v>3.42</v>
      </c>
      <c r="DN24" s="4">
        <v>3.51</v>
      </c>
      <c r="DO24" s="4">
        <v>3.5</v>
      </c>
      <c r="DP24" s="4">
        <f t="shared" si="34"/>
        <v>3.42</v>
      </c>
      <c r="DQ24" s="4">
        <v>3.5</v>
      </c>
      <c r="DR24" s="4">
        <f t="shared" si="169"/>
        <v>3.42</v>
      </c>
      <c r="DS24" s="4">
        <v>3.7</v>
      </c>
      <c r="DT24" s="4">
        <v>3.4</v>
      </c>
      <c r="DU24" s="52">
        <f t="shared" si="36"/>
        <v>3.4</v>
      </c>
      <c r="DV24" s="52">
        <v>3.46</v>
      </c>
      <c r="DW24" s="52">
        <f t="shared" si="37"/>
        <v>3.4</v>
      </c>
      <c r="DX24" s="10">
        <v>3.45</v>
      </c>
      <c r="DY24" s="10">
        <f t="shared" si="38"/>
        <v>3.4</v>
      </c>
      <c r="DZ24" s="10">
        <v>3.52</v>
      </c>
      <c r="EA24" s="14">
        <v>3.52</v>
      </c>
      <c r="EB24" s="10">
        <f t="shared" si="39"/>
        <v>3.4</v>
      </c>
      <c r="EC24" s="10"/>
      <c r="ED24" s="14">
        <v>3.65</v>
      </c>
      <c r="EE24" s="14"/>
      <c r="EF24" s="14">
        <f t="shared" si="40"/>
        <v>3.4</v>
      </c>
      <c r="EG24" s="14">
        <v>3.62</v>
      </c>
      <c r="EH24" s="14"/>
      <c r="EI24" s="14">
        <f t="shared" si="41"/>
        <v>3.4</v>
      </c>
      <c r="EJ24" s="10">
        <v>3.55</v>
      </c>
      <c r="EK24" s="14">
        <v>3.43</v>
      </c>
      <c r="EL24" s="10">
        <f t="shared" si="42"/>
        <v>3.4</v>
      </c>
      <c r="EM24" s="10">
        <v>3.45</v>
      </c>
      <c r="EN24" s="51">
        <f t="shared" si="43"/>
        <v>3.4</v>
      </c>
      <c r="EO24" s="51">
        <v>3.4</v>
      </c>
      <c r="EP24" s="51">
        <v>3.45</v>
      </c>
      <c r="EQ24" s="51">
        <f t="shared" si="44"/>
        <v>3.4</v>
      </c>
      <c r="ER24" s="51">
        <v>3.49</v>
      </c>
      <c r="ES24" s="51">
        <f t="shared" si="45"/>
        <v>3.4</v>
      </c>
      <c r="ET24" s="51"/>
      <c r="EU24" s="6">
        <f t="shared" si="46"/>
        <v>-1</v>
      </c>
      <c r="EV24" s="4">
        <v>2.46</v>
      </c>
      <c r="EW24" s="4">
        <v>2.65</v>
      </c>
      <c r="EX24" s="4">
        <v>2.57</v>
      </c>
      <c r="EY24" s="4">
        <v>2.68</v>
      </c>
      <c r="EZ24" s="4"/>
      <c r="FA24" s="4">
        <v>2.68</v>
      </c>
      <c r="FB24" s="4">
        <f t="shared" si="48"/>
        <v>2.68</v>
      </c>
      <c r="FC24" s="4"/>
      <c r="FD24" s="4">
        <v>2.67</v>
      </c>
      <c r="FE24" s="4">
        <f t="shared" si="170"/>
        <v>2.67</v>
      </c>
      <c r="FF24" s="4">
        <v>2.42</v>
      </c>
      <c r="FG24" s="4">
        <v>2.75</v>
      </c>
      <c r="FH24" s="52">
        <f t="shared" si="50"/>
        <v>2.67</v>
      </c>
      <c r="FI24" s="4">
        <v>2.69</v>
      </c>
      <c r="FJ24" s="52">
        <v>2.7</v>
      </c>
      <c r="FK24" s="52">
        <f t="shared" si="51"/>
        <v>2.67</v>
      </c>
      <c r="FL24" s="52">
        <v>2.7109999999999999</v>
      </c>
      <c r="FM24" s="52">
        <f t="shared" si="52"/>
        <v>2.67</v>
      </c>
      <c r="FN24" s="52">
        <v>2.79</v>
      </c>
      <c r="FO24" s="14">
        <v>2.67</v>
      </c>
      <c r="FP24" s="52">
        <f t="shared" si="53"/>
        <v>2.67</v>
      </c>
      <c r="FQ24" s="52">
        <v>2.6741999999999999</v>
      </c>
      <c r="FR24" s="14">
        <v>2.7</v>
      </c>
      <c r="FS24" s="52">
        <f t="shared" si="54"/>
        <v>2.67</v>
      </c>
      <c r="FT24" s="52"/>
      <c r="FU24" s="52">
        <v>2.7429999999999999</v>
      </c>
      <c r="FV24" s="14"/>
      <c r="FW24" s="14">
        <v>2.74</v>
      </c>
      <c r="FX24" s="52">
        <f t="shared" si="55"/>
        <v>2.67</v>
      </c>
      <c r="FY24" s="52">
        <v>2.69</v>
      </c>
      <c r="FZ24" s="14">
        <v>2.69</v>
      </c>
      <c r="GA24" s="14"/>
      <c r="GB24" s="14">
        <f t="shared" si="56"/>
        <v>2.67</v>
      </c>
      <c r="GC24" s="52">
        <v>2.68</v>
      </c>
      <c r="GD24" s="14">
        <v>2.67</v>
      </c>
      <c r="GE24" s="51">
        <f t="shared" si="57"/>
        <v>2.67</v>
      </c>
      <c r="GF24" s="51">
        <v>2.68</v>
      </c>
      <c r="GG24" s="51">
        <f t="shared" si="58"/>
        <v>2.67</v>
      </c>
      <c r="GH24" s="51">
        <v>2.68</v>
      </c>
      <c r="GI24" s="51">
        <v>2.7</v>
      </c>
      <c r="GJ24" s="51">
        <f t="shared" si="59"/>
        <v>2.67</v>
      </c>
      <c r="GK24" s="10"/>
      <c r="GL24" s="14">
        <v>2.71</v>
      </c>
      <c r="GM24" s="51">
        <f t="shared" si="60"/>
        <v>2.67</v>
      </c>
      <c r="GN24" s="51">
        <v>2.73</v>
      </c>
      <c r="GO24" s="51">
        <f t="shared" si="61"/>
        <v>2.67</v>
      </c>
      <c r="GP24" s="51">
        <v>2.76</v>
      </c>
      <c r="GQ24" s="51"/>
      <c r="GR24" s="51">
        <f t="shared" si="62"/>
        <v>2.67</v>
      </c>
      <c r="GS24" s="51"/>
      <c r="GT24" s="6">
        <f t="shared" si="63"/>
        <v>-1</v>
      </c>
      <c r="GU24" s="4">
        <v>2.29</v>
      </c>
      <c r="GV24" s="4">
        <v>2.4500000000000002</v>
      </c>
      <c r="GW24" s="4">
        <v>2.4</v>
      </c>
      <c r="GX24" s="4">
        <v>2.5499999999999998</v>
      </c>
      <c r="GY24" s="4"/>
      <c r="GZ24" s="4">
        <v>2.31</v>
      </c>
      <c r="HA24" s="4">
        <f t="shared" si="65"/>
        <v>2.31</v>
      </c>
      <c r="HB24" s="4">
        <v>2.2999999999999998</v>
      </c>
      <c r="HC24" s="4">
        <v>2.3199999999999998</v>
      </c>
      <c r="HD24" s="4">
        <v>2.21</v>
      </c>
      <c r="HE24" s="4">
        <f t="shared" si="66"/>
        <v>2.21</v>
      </c>
      <c r="HF24" s="4">
        <v>2.3199999999999998</v>
      </c>
      <c r="HG24" s="52">
        <f t="shared" si="67"/>
        <v>2.21</v>
      </c>
      <c r="HH24" s="4">
        <v>2.3199999999999998</v>
      </c>
      <c r="HI24" s="10"/>
      <c r="HJ24" s="52">
        <f t="shared" si="68"/>
        <v>2.21</v>
      </c>
      <c r="HK24" s="52">
        <v>2.33</v>
      </c>
      <c r="HL24" s="52">
        <f t="shared" si="69"/>
        <v>2.21</v>
      </c>
      <c r="HM24" s="52">
        <v>2.21</v>
      </c>
      <c r="HN24" s="52">
        <f t="shared" si="70"/>
        <v>2.21</v>
      </c>
      <c r="HO24" s="52">
        <v>2.27</v>
      </c>
      <c r="HP24" s="52">
        <v>2.29</v>
      </c>
      <c r="HQ24" s="52">
        <v>2.2799999999999998</v>
      </c>
      <c r="HR24" s="14">
        <v>2.2000000000000002</v>
      </c>
      <c r="HS24" s="14"/>
      <c r="HT24" s="58">
        <f t="shared" si="71"/>
        <v>2.2000000000000002</v>
      </c>
      <c r="HU24" s="47"/>
      <c r="HV24" s="58">
        <v>2.2000000000000002</v>
      </c>
      <c r="HW24" s="10"/>
      <c r="HX24" s="14">
        <v>2.21</v>
      </c>
      <c r="HY24" s="10">
        <f t="shared" si="72"/>
        <v>2.2000000000000002</v>
      </c>
      <c r="HZ24" s="14"/>
      <c r="IA24" s="14">
        <v>2.19</v>
      </c>
      <c r="IB24" s="4">
        <f t="shared" si="73"/>
        <v>2.19</v>
      </c>
      <c r="IC24" s="52">
        <v>2.21</v>
      </c>
      <c r="ID24" s="52">
        <f t="shared" si="74"/>
        <v>2.19</v>
      </c>
      <c r="IE24" s="52">
        <v>2.19</v>
      </c>
      <c r="IF24" s="1049">
        <v>2.29</v>
      </c>
      <c r="IG24" s="52">
        <f t="shared" si="75"/>
        <v>2.19</v>
      </c>
      <c r="IH24" s="1049">
        <v>2.2200000000000002</v>
      </c>
      <c r="II24" s="1049">
        <v>2.2200000000000002</v>
      </c>
      <c r="IJ24" s="52">
        <f t="shared" si="76"/>
        <v>2.19</v>
      </c>
      <c r="IK24" s="14">
        <v>2.2200000000000002</v>
      </c>
      <c r="IL24" s="14"/>
      <c r="IM24" s="14">
        <f t="shared" si="77"/>
        <v>2.19</v>
      </c>
      <c r="IN24" s="1049">
        <v>2.25</v>
      </c>
      <c r="IO24" s="14">
        <v>2.23</v>
      </c>
      <c r="IP24" s="14"/>
      <c r="IQ24" s="4">
        <f t="shared" si="78"/>
        <v>2.19</v>
      </c>
      <c r="IR24" s="51"/>
      <c r="IS24" s="51">
        <v>2.2000000000000002</v>
      </c>
      <c r="IT24" s="10">
        <v>2.23</v>
      </c>
      <c r="IU24" s="47">
        <f t="shared" si="79"/>
        <v>2.19</v>
      </c>
      <c r="IV24" s="51"/>
      <c r="IW24" s="51">
        <v>2.2000000000000002</v>
      </c>
      <c r="IX24" s="10">
        <v>2.23</v>
      </c>
      <c r="IY24" s="77">
        <f t="shared" si="80"/>
        <v>2.19</v>
      </c>
      <c r="IZ24" s="77">
        <v>2.2799999999999998</v>
      </c>
      <c r="JA24" s="14">
        <v>2.31</v>
      </c>
      <c r="JB24" s="77">
        <f t="shared" si="81"/>
        <v>2.19</v>
      </c>
      <c r="JC24" s="77">
        <v>2.25</v>
      </c>
      <c r="JD24" s="14">
        <v>2.31</v>
      </c>
      <c r="JE24" s="77">
        <f t="shared" si="82"/>
        <v>2.19</v>
      </c>
      <c r="JF24" s="14">
        <v>2.44</v>
      </c>
      <c r="JG24" s="77">
        <f t="shared" si="83"/>
        <v>2.19</v>
      </c>
      <c r="JH24" s="77">
        <v>2.35</v>
      </c>
      <c r="JI24" s="6">
        <f t="shared" si="84"/>
        <v>7.3059360730593673E-2</v>
      </c>
      <c r="JJ24" s="102">
        <v>2.4900000000000002</v>
      </c>
      <c r="JK24" s="102">
        <v>2.36</v>
      </c>
      <c r="JL24" s="52">
        <f t="shared" si="85"/>
        <v>2.36</v>
      </c>
      <c r="JM24" s="52">
        <v>2.37</v>
      </c>
      <c r="JN24" s="52">
        <f t="shared" si="86"/>
        <v>2.36</v>
      </c>
      <c r="JO24" s="52">
        <v>2.37</v>
      </c>
      <c r="JP24" s="52">
        <v>2.37</v>
      </c>
      <c r="JQ24" s="52">
        <f t="shared" si="87"/>
        <v>2.36</v>
      </c>
      <c r="JR24" s="52">
        <v>2.36</v>
      </c>
      <c r="JS24" s="10">
        <v>2.31</v>
      </c>
      <c r="JT24" s="52">
        <f t="shared" si="88"/>
        <v>2.31</v>
      </c>
      <c r="JU24" s="52">
        <v>2.3102</v>
      </c>
      <c r="JV24" s="52">
        <v>2.3199999999999998</v>
      </c>
      <c r="JW24" s="14"/>
      <c r="JX24" s="14">
        <v>2.38</v>
      </c>
      <c r="JY24" s="4">
        <f t="shared" si="89"/>
        <v>2.31</v>
      </c>
      <c r="JZ24" s="52">
        <v>2.3899999999999997</v>
      </c>
      <c r="KA24" s="14">
        <v>2.4</v>
      </c>
      <c r="KB24" s="1049">
        <f t="shared" si="90"/>
        <v>2.31</v>
      </c>
      <c r="KC24" s="1049">
        <v>2.31</v>
      </c>
      <c r="KD24" s="14"/>
      <c r="KE24" s="14">
        <v>2.34</v>
      </c>
      <c r="KF24" s="14">
        <f t="shared" si="91"/>
        <v>2.31</v>
      </c>
      <c r="KG24" s="1049">
        <v>2.3199999999999998</v>
      </c>
      <c r="KH24" s="14">
        <v>2.35</v>
      </c>
      <c r="KI24" s="14">
        <f t="shared" si="92"/>
        <v>2.31</v>
      </c>
      <c r="KJ24" s="14">
        <v>2.42</v>
      </c>
      <c r="KK24" s="14">
        <v>2.3199999999999998</v>
      </c>
      <c r="KL24" s="14">
        <f t="shared" si="93"/>
        <v>2.31</v>
      </c>
      <c r="KM24" s="14">
        <v>2.3199999999999998</v>
      </c>
      <c r="KN24" s="14"/>
      <c r="KO24" s="14">
        <v>2.4</v>
      </c>
      <c r="KP24" s="14">
        <f t="shared" si="94"/>
        <v>2.31</v>
      </c>
      <c r="KQ24" s="14">
        <v>2.3199999999999998</v>
      </c>
      <c r="KR24" s="14"/>
      <c r="KS24" s="51">
        <f t="shared" si="95"/>
        <v>2.31</v>
      </c>
      <c r="KT24" s="10"/>
      <c r="KU24" s="10">
        <v>2.3199999999999998</v>
      </c>
      <c r="KV24" s="14">
        <v>2.33</v>
      </c>
      <c r="KW24" s="14">
        <f t="shared" si="96"/>
        <v>2.31</v>
      </c>
      <c r="KX24" s="10"/>
      <c r="KY24" s="10">
        <v>2.3199999999999998</v>
      </c>
      <c r="KZ24" s="14">
        <v>2.33</v>
      </c>
      <c r="LA24" s="10"/>
      <c r="LB24" s="77">
        <f t="shared" si="163"/>
        <v>2.31</v>
      </c>
      <c r="LC24" s="77">
        <v>2.41</v>
      </c>
      <c r="LD24" s="77">
        <f t="shared" si="97"/>
        <v>2.31</v>
      </c>
      <c r="LE24" s="77">
        <v>2.41</v>
      </c>
      <c r="LF24" s="77">
        <f t="shared" si="98"/>
        <v>2.31</v>
      </c>
      <c r="LG24" s="14">
        <v>3.14</v>
      </c>
      <c r="LH24" s="77">
        <f t="shared" si="99"/>
        <v>2.31</v>
      </c>
      <c r="LI24" s="77">
        <v>2.46</v>
      </c>
      <c r="LJ24" s="6">
        <f t="shared" si="100"/>
        <v>6.4935064935064901E-2</v>
      </c>
      <c r="LK24" s="4">
        <v>2.5410000000000004</v>
      </c>
      <c r="LL24" s="4">
        <v>2.31</v>
      </c>
      <c r="LM24" s="47">
        <v>1.7410000000000001</v>
      </c>
      <c r="LN24" s="32">
        <f t="shared" si="101"/>
        <v>1.7410000000000001</v>
      </c>
      <c r="LO24" s="675">
        <v>1.79</v>
      </c>
      <c r="LP24" s="32">
        <f t="shared" si="102"/>
        <v>1.7410000000000001</v>
      </c>
      <c r="LQ24" s="10">
        <v>1.83</v>
      </c>
      <c r="LR24" s="52">
        <f t="shared" si="103"/>
        <v>1.7410000000000001</v>
      </c>
      <c r="LS24" s="47">
        <f t="shared" si="104"/>
        <v>1.7410000000000001</v>
      </c>
      <c r="LT24" s="47">
        <v>1.75</v>
      </c>
      <c r="LU24" s="47">
        <f t="shared" si="105"/>
        <v>1.7410000000000001</v>
      </c>
      <c r="LV24" s="47">
        <v>1.77</v>
      </c>
      <c r="LW24" s="47">
        <v>1.75</v>
      </c>
      <c r="LX24" s="14">
        <v>1.8</v>
      </c>
      <c r="LY24" s="14"/>
      <c r="LZ24" s="10">
        <f t="shared" si="106"/>
        <v>1.7410000000000001</v>
      </c>
      <c r="MA24" s="47">
        <v>1.76</v>
      </c>
      <c r="MB24" s="47">
        <v>1.76</v>
      </c>
      <c r="MC24" s="1049"/>
      <c r="MD24" s="14">
        <v>1.88</v>
      </c>
      <c r="ME24" s="47">
        <f t="shared" si="107"/>
        <v>1.7410000000000001</v>
      </c>
      <c r="MF24" s="47"/>
      <c r="MG24" s="47"/>
      <c r="MH24" s="14">
        <v>1.77</v>
      </c>
      <c r="MI24" s="14">
        <v>1.77</v>
      </c>
      <c r="MJ24" s="47">
        <f t="shared" si="108"/>
        <v>1.7410000000000001</v>
      </c>
      <c r="MK24" s="14">
        <v>1.78</v>
      </c>
      <c r="ML24" s="14">
        <v>1.78</v>
      </c>
      <c r="MM24" s="14">
        <f t="shared" si="109"/>
        <v>1.7410000000000001</v>
      </c>
      <c r="MN24" s="14">
        <v>1.75</v>
      </c>
      <c r="MO24" s="14">
        <v>1.75</v>
      </c>
      <c r="MP24" s="14">
        <v>1.79</v>
      </c>
      <c r="MQ24" s="14">
        <f t="shared" si="110"/>
        <v>1.7410000000000001</v>
      </c>
      <c r="MR24" s="14">
        <v>1.86</v>
      </c>
      <c r="MS24" s="14">
        <v>1.87</v>
      </c>
      <c r="MT24" s="14">
        <v>1.8</v>
      </c>
      <c r="MU24" s="14">
        <v>1.82</v>
      </c>
      <c r="MV24" s="14">
        <f t="shared" si="111"/>
        <v>1.7410000000000001</v>
      </c>
      <c r="MW24" s="14"/>
      <c r="MX24" s="14">
        <v>1.79</v>
      </c>
      <c r="MY24" s="14"/>
      <c r="MZ24" s="14">
        <v>1.81</v>
      </c>
      <c r="NA24" s="14">
        <v>1.8</v>
      </c>
      <c r="NB24" s="14"/>
      <c r="NC24" s="14"/>
      <c r="ND24" s="14">
        <f t="shared" si="112"/>
        <v>1.7410000000000001</v>
      </c>
      <c r="NE24" s="10">
        <v>1.8</v>
      </c>
      <c r="NF24" s="14">
        <v>1.78</v>
      </c>
      <c r="NG24" s="14">
        <f t="shared" si="113"/>
        <v>1.7410000000000001</v>
      </c>
      <c r="NH24" s="77">
        <v>1.7949999999999999</v>
      </c>
      <c r="NI24" s="14">
        <v>1.79</v>
      </c>
      <c r="NJ24" s="14">
        <f t="shared" si="114"/>
        <v>1.7410000000000001</v>
      </c>
      <c r="NK24" s="14"/>
      <c r="NL24" s="14">
        <v>1.87</v>
      </c>
      <c r="NM24" s="14"/>
      <c r="NN24" s="77">
        <v>1.8120000000000001</v>
      </c>
      <c r="NO24" s="77">
        <v>1.83</v>
      </c>
      <c r="NP24" s="77">
        <f t="shared" si="115"/>
        <v>1.7410000000000001</v>
      </c>
      <c r="NQ24" s="14">
        <v>1.87</v>
      </c>
      <c r="NR24" s="14"/>
      <c r="NS24" s="10">
        <v>1.83</v>
      </c>
      <c r="NT24" s="10">
        <f t="shared" si="116"/>
        <v>1.7410000000000001</v>
      </c>
      <c r="NU24" s="77">
        <v>1.88</v>
      </c>
      <c r="NV24" s="77">
        <v>1.88</v>
      </c>
      <c r="NW24" s="77">
        <v>1.88</v>
      </c>
      <c r="NX24" s="77">
        <f t="shared" si="117"/>
        <v>1.7410000000000001</v>
      </c>
      <c r="NY24" s="77">
        <v>1.88</v>
      </c>
      <c r="NZ24" s="77">
        <f t="shared" si="118"/>
        <v>1.7410000000000001</v>
      </c>
      <c r="OA24" s="77"/>
      <c r="OB24" s="77">
        <v>2.17</v>
      </c>
      <c r="OC24" s="14">
        <v>2.14</v>
      </c>
      <c r="OD24" s="77">
        <f t="shared" si="119"/>
        <v>1.7410000000000001</v>
      </c>
      <c r="OE24" s="77"/>
      <c r="OF24" s="77">
        <v>1.83</v>
      </c>
      <c r="OG24" s="14">
        <v>2.14</v>
      </c>
      <c r="OH24" s="77">
        <f t="shared" si="120"/>
        <v>1.7410000000000001</v>
      </c>
      <c r="OI24" s="77"/>
      <c r="OJ24" s="77"/>
      <c r="OK24" s="6">
        <f t="shared" si="121"/>
        <v>-1</v>
      </c>
      <c r="OL24" s="6">
        <f t="shared" si="122"/>
        <v>-1</v>
      </c>
      <c r="OM24" s="1308">
        <v>1.91</v>
      </c>
      <c r="ON24" s="37">
        <v>1.92</v>
      </c>
      <c r="OO24" s="36">
        <v>1.92</v>
      </c>
      <c r="OP24" s="37">
        <f t="shared" si="123"/>
        <v>1.91</v>
      </c>
      <c r="OQ24" s="36">
        <v>1.93</v>
      </c>
      <c r="OR24" s="14">
        <v>1.95</v>
      </c>
      <c r="OT24" s="10">
        <f t="shared" si="124"/>
        <v>1.91</v>
      </c>
      <c r="OU24" s="37">
        <v>2.0499999999999998</v>
      </c>
      <c r="OV24" s="37">
        <f t="shared" si="125"/>
        <v>1.91</v>
      </c>
      <c r="OW24" s="37">
        <v>2.0499999999999998</v>
      </c>
      <c r="OX24" s="36"/>
      <c r="OY24" s="37">
        <f t="shared" si="126"/>
        <v>1.91</v>
      </c>
      <c r="OZ24" s="37">
        <v>1.97</v>
      </c>
      <c r="PA24" s="37"/>
      <c r="PB24" s="37">
        <f t="shared" si="127"/>
        <v>1.91</v>
      </c>
      <c r="PC24" s="1383">
        <v>1.94</v>
      </c>
      <c r="PD24" s="37">
        <v>1.94</v>
      </c>
      <c r="PE24" s="37">
        <f t="shared" si="128"/>
        <v>1.91</v>
      </c>
      <c r="PF24" s="37">
        <v>2.5299999999999998</v>
      </c>
      <c r="PG24" s="37">
        <f t="shared" si="129"/>
        <v>1.91</v>
      </c>
      <c r="PH24" s="37">
        <v>1.94</v>
      </c>
      <c r="PI24" s="37">
        <f t="shared" si="130"/>
        <v>1.91</v>
      </c>
      <c r="PJ24" s="37"/>
      <c r="PK24" s="6">
        <f t="shared" si="131"/>
        <v>-1</v>
      </c>
      <c r="PL24" s="1315">
        <v>1.55</v>
      </c>
      <c r="PM24" s="37">
        <v>1.58</v>
      </c>
      <c r="PN24" s="37"/>
      <c r="PO24" s="37">
        <f t="shared" si="132"/>
        <v>1.55</v>
      </c>
      <c r="PP24" s="37">
        <v>1.57</v>
      </c>
      <c r="PQ24" s="37"/>
      <c r="PR24" s="37">
        <f t="shared" si="133"/>
        <v>1.55</v>
      </c>
      <c r="PS24" s="37">
        <v>1.59</v>
      </c>
      <c r="PT24" s="37">
        <f t="shared" si="134"/>
        <v>1.55</v>
      </c>
      <c r="PU24" s="37">
        <v>1.57</v>
      </c>
      <c r="PV24" s="37">
        <v>1.59</v>
      </c>
      <c r="PW24" s="37">
        <f t="shared" si="135"/>
        <v>1.55</v>
      </c>
      <c r="PX24" s="37">
        <v>1.59</v>
      </c>
      <c r="PY24" s="37"/>
      <c r="PZ24" s="37">
        <f t="shared" si="136"/>
        <v>1.55</v>
      </c>
      <c r="QA24" s="1049">
        <v>1.6217999999999999</v>
      </c>
      <c r="QB24" s="1049">
        <f t="shared" si="137"/>
        <v>1.55</v>
      </c>
      <c r="QC24" s="14">
        <v>1.76</v>
      </c>
      <c r="QD24" s="1049">
        <f t="shared" si="138"/>
        <v>1.55</v>
      </c>
      <c r="QE24" s="1049">
        <v>1.49</v>
      </c>
      <c r="QF24" s="14">
        <v>1.76</v>
      </c>
      <c r="QG24" s="37">
        <f t="shared" si="139"/>
        <v>1.55</v>
      </c>
      <c r="QH24" s="37"/>
      <c r="QI24" s="6">
        <f t="shared" si="140"/>
        <v>-1</v>
      </c>
      <c r="QJ24" s="47">
        <v>1.7410000000000001</v>
      </c>
      <c r="QK24" s="77">
        <v>1.78</v>
      </c>
      <c r="QL24" s="77"/>
      <c r="QM24" s="77">
        <f t="shared" si="141"/>
        <v>1.7410000000000001</v>
      </c>
      <c r="QN24" s="37">
        <v>1.84</v>
      </c>
      <c r="QO24" s="36">
        <f t="shared" si="142"/>
        <v>1.7410000000000001</v>
      </c>
      <c r="QP24" s="37">
        <v>1.83</v>
      </c>
      <c r="QQ24" s="37">
        <f t="shared" si="143"/>
        <v>1.7410000000000001</v>
      </c>
      <c r="QR24" s="37"/>
      <c r="QS24" s="37">
        <v>1.81</v>
      </c>
      <c r="QT24" s="37">
        <f t="shared" si="144"/>
        <v>1.7410000000000001</v>
      </c>
      <c r="QU24" s="37">
        <v>1.76</v>
      </c>
      <c r="QV24" s="37"/>
      <c r="QW24" s="37">
        <f t="shared" si="145"/>
        <v>1.7410000000000001</v>
      </c>
      <c r="QX24" s="37">
        <v>1.87</v>
      </c>
      <c r="QY24" s="37">
        <f t="shared" si="146"/>
        <v>1.7410000000000001</v>
      </c>
      <c r="QZ24" s="37">
        <v>2.13</v>
      </c>
      <c r="RA24" s="14">
        <v>2.27</v>
      </c>
      <c r="RB24" s="37">
        <f t="shared" si="147"/>
        <v>1.7410000000000001</v>
      </c>
      <c r="RC24" s="37">
        <v>2.13</v>
      </c>
      <c r="RD24" s="14">
        <v>2.27</v>
      </c>
      <c r="RE24" s="37">
        <f t="shared" si="148"/>
        <v>1.7410000000000001</v>
      </c>
      <c r="RF24" s="37"/>
      <c r="RG24" s="6">
        <f t="shared" si="149"/>
        <v>-1</v>
      </c>
      <c r="RH24" s="1049">
        <v>1.84</v>
      </c>
      <c r="RI24" s="1049">
        <v>1.87</v>
      </c>
      <c r="RJ24" s="1049">
        <f t="shared" si="150"/>
        <v>1.84</v>
      </c>
      <c r="RK24" s="1049">
        <v>1.85</v>
      </c>
      <c r="RL24" s="1049">
        <f t="shared" si="151"/>
        <v>1.84</v>
      </c>
      <c r="RM24" s="1049">
        <v>1.86</v>
      </c>
      <c r="RN24" s="1049"/>
      <c r="RO24" s="1049">
        <v>1.86</v>
      </c>
      <c r="RP24" s="37">
        <f t="shared" si="152"/>
        <v>1.84</v>
      </c>
      <c r="RQ24" s="37">
        <v>1.86</v>
      </c>
      <c r="RR24" s="37"/>
      <c r="RS24" s="37">
        <f t="shared" si="153"/>
        <v>1.84</v>
      </c>
      <c r="RT24" s="37"/>
      <c r="RU24" s="37">
        <v>1.87</v>
      </c>
      <c r="RV24" s="37">
        <f t="shared" si="154"/>
        <v>1.84</v>
      </c>
      <c r="RW24" s="36">
        <v>2.11</v>
      </c>
      <c r="RX24" s="37">
        <f t="shared" si="155"/>
        <v>1.84</v>
      </c>
      <c r="RY24" s="37">
        <v>1.82</v>
      </c>
      <c r="RZ24" s="36">
        <v>2.11</v>
      </c>
      <c r="SA24" s="37">
        <f t="shared" si="156"/>
        <v>1.84</v>
      </c>
      <c r="SB24" s="37">
        <v>1.89</v>
      </c>
      <c r="SC24" s="1224">
        <f t="shared" si="157"/>
        <v>2.7173913043478163E-2</v>
      </c>
      <c r="SD24" s="37">
        <v>3.44</v>
      </c>
      <c r="SE24" s="37">
        <f t="shared" si="158"/>
        <v>3.44</v>
      </c>
      <c r="SF24" s="37">
        <v>3.21</v>
      </c>
      <c r="SG24" s="37">
        <v>3.44</v>
      </c>
      <c r="SH24" s="37">
        <f t="shared" si="159"/>
        <v>3.44</v>
      </c>
      <c r="SI24" s="37"/>
      <c r="SJ24" s="1224">
        <f t="shared" si="160"/>
        <v>-1</v>
      </c>
      <c r="SK24" s="37">
        <v>3.34</v>
      </c>
      <c r="SL24" s="37">
        <f t="shared" si="2"/>
        <v>3.34</v>
      </c>
      <c r="SM24" s="37">
        <v>3.28</v>
      </c>
      <c r="SN24" s="37">
        <v>3.34</v>
      </c>
      <c r="SO24" s="37">
        <f t="shared" si="161"/>
        <v>3.34</v>
      </c>
      <c r="SP24" s="37"/>
      <c r="SQ24" s="1224">
        <f t="shared" si="162"/>
        <v>-1</v>
      </c>
      <c r="SR24" s="37">
        <v>3.42</v>
      </c>
      <c r="SS24" s="37">
        <f t="shared" si="3"/>
        <v>3.42</v>
      </c>
      <c r="ST24" s="37"/>
      <c r="SU24" s="1224">
        <f t="shared" si="4"/>
        <v>-1</v>
      </c>
      <c r="SV24" s="10"/>
      <c r="SW24" s="14"/>
    </row>
    <row r="25" spans="1:518" ht="15" thickBot="1" x14ac:dyDescent="0.4">
      <c r="A25" s="10">
        <v>27</v>
      </c>
      <c r="B25" s="102" t="s">
        <v>19</v>
      </c>
      <c r="C25" s="51" t="s">
        <v>1254</v>
      </c>
      <c r="D25" s="925" t="s">
        <v>3339</v>
      </c>
      <c r="E25" s="925" t="s">
        <v>3349</v>
      </c>
      <c r="F25" s="925" t="s">
        <v>3341</v>
      </c>
      <c r="G25" s="923" t="s">
        <v>3350</v>
      </c>
      <c r="H25" s="12" t="s">
        <v>1502</v>
      </c>
      <c r="I25" s="10" t="s">
        <v>1502</v>
      </c>
      <c r="J25" s="12" t="s">
        <v>1502</v>
      </c>
      <c r="K25" s="12" t="s">
        <v>1502</v>
      </c>
      <c r="L25" s="10"/>
      <c r="M25" s="10" t="s">
        <v>1502</v>
      </c>
      <c r="N25" s="12" t="s">
        <v>1502</v>
      </c>
      <c r="O25" s="12" t="s">
        <v>1502</v>
      </c>
      <c r="P25" s="10" t="s">
        <v>1502</v>
      </c>
      <c r="Q25" s="77" t="s">
        <v>1502</v>
      </c>
      <c r="R25" s="12" t="s">
        <v>1502</v>
      </c>
      <c r="S25" s="12" t="s">
        <v>1502</v>
      </c>
      <c r="T25" s="12" t="s">
        <v>1502</v>
      </c>
      <c r="U25" s="12"/>
      <c r="V25" s="12"/>
      <c r="W25" s="6"/>
      <c r="X25" s="4" t="s">
        <v>1502</v>
      </c>
      <c r="Y25" s="4" t="s">
        <v>1502</v>
      </c>
      <c r="Z25" s="4" t="s">
        <v>1502</v>
      </c>
      <c r="AA25" s="4" t="s">
        <v>1502</v>
      </c>
      <c r="AB25" s="4" t="s">
        <v>1502</v>
      </c>
      <c r="AC25" s="4" t="s">
        <v>1502</v>
      </c>
      <c r="AD25" s="4" t="s">
        <v>1502</v>
      </c>
      <c r="AE25" s="4" t="s">
        <v>1502</v>
      </c>
      <c r="AF25" s="4" t="s">
        <v>1502</v>
      </c>
      <c r="AG25" s="4" t="s">
        <v>1502</v>
      </c>
      <c r="AH25" s="12" t="s">
        <v>1502</v>
      </c>
      <c r="AI25" s="10" t="s">
        <v>1502</v>
      </c>
      <c r="AJ25" s="885"/>
      <c r="AK25" s="4">
        <v>1.93</v>
      </c>
      <c r="AL25" s="4">
        <v>2.0699999999999998</v>
      </c>
      <c r="AM25" s="4">
        <v>1.94</v>
      </c>
      <c r="AN25" s="4">
        <f t="shared" si="166"/>
        <v>1.93</v>
      </c>
      <c r="AP25" s="4">
        <v>2.0099999999999998</v>
      </c>
      <c r="AQ25" s="4">
        <f t="shared" si="9"/>
        <v>1.93</v>
      </c>
      <c r="AR25" s="102">
        <v>1.966</v>
      </c>
      <c r="AS25" s="4">
        <v>1.94</v>
      </c>
      <c r="AT25" s="4">
        <f t="shared" si="10"/>
        <v>1.93</v>
      </c>
      <c r="AU25" s="4">
        <v>2.09</v>
      </c>
      <c r="AV25" s="52">
        <f t="shared" si="11"/>
        <v>1.93</v>
      </c>
      <c r="AW25" s="4">
        <v>1.9490000000000001</v>
      </c>
      <c r="AX25" s="10"/>
      <c r="AY25" s="47">
        <v>1.95</v>
      </c>
      <c r="AZ25" s="47"/>
      <c r="BA25" s="5">
        <f t="shared" si="12"/>
        <v>1.0362694300518144E-2</v>
      </c>
      <c r="BB25" s="4">
        <v>1.55</v>
      </c>
      <c r="BC25" s="4">
        <v>2.02</v>
      </c>
      <c r="BD25" s="4">
        <v>1.73</v>
      </c>
      <c r="BE25" s="4">
        <v>1.87</v>
      </c>
      <c r="BF25" s="4">
        <v>1.92</v>
      </c>
      <c r="BG25" s="4">
        <v>1.87</v>
      </c>
      <c r="BH25" s="4">
        <v>2.0099999999999998</v>
      </c>
      <c r="BI25" s="4">
        <v>1.91</v>
      </c>
      <c r="BJ25" s="4">
        <f t="shared" si="167"/>
        <v>1.87</v>
      </c>
      <c r="BK25" s="4">
        <v>1.97</v>
      </c>
      <c r="BL25" s="32">
        <f t="shared" si="15"/>
        <v>1.87</v>
      </c>
      <c r="BM25" s="12">
        <v>1.98</v>
      </c>
      <c r="BN25" s="52">
        <f t="shared" si="16"/>
        <v>1.87</v>
      </c>
      <c r="BO25" s="4">
        <v>1.91</v>
      </c>
      <c r="BP25" s="52">
        <v>1.95</v>
      </c>
      <c r="BQ25" s="52">
        <f t="shared" si="17"/>
        <v>1.87</v>
      </c>
      <c r="BR25" s="52"/>
      <c r="BS25" s="6">
        <f t="shared" si="18"/>
        <v>-1</v>
      </c>
      <c r="BT25" s="102">
        <v>1.7</v>
      </c>
      <c r="BU25" s="4">
        <v>2.16</v>
      </c>
      <c r="BV25" s="4">
        <v>2.04</v>
      </c>
      <c r="BW25" s="4">
        <v>2.06</v>
      </c>
      <c r="BX25" s="4">
        <v>2.08</v>
      </c>
      <c r="BY25" s="4">
        <v>2.06</v>
      </c>
      <c r="BZ25" s="4">
        <v>2.11</v>
      </c>
      <c r="CA25" s="4">
        <f t="shared" si="168"/>
        <v>2.06</v>
      </c>
      <c r="CB25" s="4">
        <v>2.19</v>
      </c>
      <c r="CC25" s="52">
        <f t="shared" si="21"/>
        <v>2.06</v>
      </c>
      <c r="CD25" s="4">
        <v>2.11</v>
      </c>
      <c r="CE25" s="10"/>
      <c r="CF25" s="10">
        <v>2.13</v>
      </c>
      <c r="CG25" s="52">
        <f t="shared" si="22"/>
        <v>2.06</v>
      </c>
      <c r="CH25" s="10">
        <v>2.23</v>
      </c>
      <c r="CI25" s="10">
        <v>2.21</v>
      </c>
      <c r="CJ25" s="10">
        <f t="shared" si="23"/>
        <v>2.06</v>
      </c>
      <c r="CK25" s="10">
        <v>2.21</v>
      </c>
      <c r="CL25" s="10">
        <f t="shared" si="24"/>
        <v>2.06</v>
      </c>
      <c r="CM25" s="10">
        <v>2.1800000000000002</v>
      </c>
      <c r="CN25" s="1049"/>
      <c r="CO25" s="14">
        <v>2.23</v>
      </c>
      <c r="CP25" s="10">
        <f t="shared" si="25"/>
        <v>2.06</v>
      </c>
      <c r="CQ25" s="10"/>
      <c r="CR25" s="14"/>
      <c r="CS25" s="14">
        <v>2.19</v>
      </c>
      <c r="CT25" s="10">
        <f t="shared" si="26"/>
        <v>2.06</v>
      </c>
      <c r="CU25" s="10"/>
      <c r="CV25" s="14">
        <v>2.23</v>
      </c>
      <c r="CW25" s="10">
        <f t="shared" si="27"/>
        <v>2.06</v>
      </c>
      <c r="CX25" s="14">
        <v>2.2000000000000002</v>
      </c>
      <c r="CY25" s="10">
        <f t="shared" si="28"/>
        <v>2.06</v>
      </c>
      <c r="CZ25" s="47">
        <v>2.2119999999999997</v>
      </c>
      <c r="DA25" s="10">
        <v>2.1800000000000002</v>
      </c>
      <c r="DB25" s="47">
        <f t="shared" si="29"/>
        <v>2.06</v>
      </c>
      <c r="DC25" s="14">
        <v>2.11</v>
      </c>
      <c r="DD25" s="47">
        <f t="shared" si="30"/>
        <v>2.06</v>
      </c>
      <c r="DE25" s="47">
        <v>2.2200000000000002</v>
      </c>
      <c r="DF25" s="14">
        <v>2.2000000000000002</v>
      </c>
      <c r="DG25" s="14">
        <f t="shared" si="31"/>
        <v>2.06</v>
      </c>
      <c r="DH25" s="14"/>
      <c r="DI25" s="6">
        <f t="shared" si="32"/>
        <v>-1</v>
      </c>
      <c r="DJ25" s="4">
        <v>1.7</v>
      </c>
      <c r="DK25" s="4">
        <v>1.84</v>
      </c>
      <c r="DL25" s="4">
        <v>1.84</v>
      </c>
      <c r="DM25" s="4">
        <v>1.7</v>
      </c>
      <c r="DN25" s="4">
        <v>1.84</v>
      </c>
      <c r="DO25" s="4">
        <v>1.84</v>
      </c>
      <c r="DP25" s="4">
        <f t="shared" si="34"/>
        <v>1.7</v>
      </c>
      <c r="DQ25" s="4">
        <v>1.84</v>
      </c>
      <c r="DR25" s="4">
        <f t="shared" si="169"/>
        <v>1.7</v>
      </c>
      <c r="DS25" s="4">
        <v>1.8</v>
      </c>
      <c r="DT25" s="4">
        <v>1.84</v>
      </c>
      <c r="DU25" s="52">
        <f t="shared" si="36"/>
        <v>1.7</v>
      </c>
      <c r="DV25" s="52">
        <v>1.84</v>
      </c>
      <c r="DW25" s="52">
        <f t="shared" si="37"/>
        <v>1.7</v>
      </c>
      <c r="DX25" s="10">
        <v>1.84</v>
      </c>
      <c r="DY25" s="10">
        <f t="shared" si="38"/>
        <v>1.7</v>
      </c>
      <c r="DZ25" s="10">
        <v>1.84</v>
      </c>
      <c r="EA25" s="14">
        <v>1.84</v>
      </c>
      <c r="EB25" s="10">
        <f t="shared" si="39"/>
        <v>1.7</v>
      </c>
      <c r="EC25" s="10"/>
      <c r="ED25" s="14">
        <v>1.84</v>
      </c>
      <c r="EE25" s="14"/>
      <c r="EF25" s="14">
        <f t="shared" si="40"/>
        <v>1.7</v>
      </c>
      <c r="EG25" s="14">
        <v>1.8440000000000001</v>
      </c>
      <c r="EH25" s="14"/>
      <c r="EI25" s="14">
        <f t="shared" si="41"/>
        <v>1.7</v>
      </c>
      <c r="EJ25" s="10">
        <v>1.76</v>
      </c>
      <c r="EK25" s="14">
        <v>1.77</v>
      </c>
      <c r="EL25" s="10">
        <f t="shared" si="42"/>
        <v>1.7</v>
      </c>
      <c r="EM25" s="10">
        <v>1.84</v>
      </c>
      <c r="EN25" s="51">
        <f t="shared" si="43"/>
        <v>1.7</v>
      </c>
      <c r="EO25" s="51">
        <v>1.84</v>
      </c>
      <c r="EP25" s="51">
        <v>1.84</v>
      </c>
      <c r="EQ25" s="51">
        <f t="shared" si="44"/>
        <v>1.7</v>
      </c>
      <c r="ER25" s="51">
        <v>1.82</v>
      </c>
      <c r="ES25" s="51">
        <f t="shared" si="45"/>
        <v>1.7</v>
      </c>
      <c r="ET25" s="51"/>
      <c r="EU25" s="6">
        <f t="shared" si="46"/>
        <v>-1</v>
      </c>
      <c r="EV25" s="4">
        <v>1.57</v>
      </c>
      <c r="EW25" s="4">
        <v>1.73</v>
      </c>
      <c r="EX25" s="4">
        <v>1.56</v>
      </c>
      <c r="EY25" s="4">
        <v>1.57</v>
      </c>
      <c r="EZ25" s="4"/>
      <c r="FA25" s="4">
        <v>1.66</v>
      </c>
      <c r="FB25" s="4">
        <f t="shared" si="48"/>
        <v>1.57</v>
      </c>
      <c r="FC25" s="4"/>
      <c r="FD25" s="4">
        <v>1.64</v>
      </c>
      <c r="FE25" s="4">
        <f t="shared" si="170"/>
        <v>1.57</v>
      </c>
      <c r="FF25" s="4">
        <v>1.57</v>
      </c>
      <c r="FG25" s="4">
        <v>1.67</v>
      </c>
      <c r="FH25" s="52">
        <f t="shared" si="50"/>
        <v>1.57</v>
      </c>
      <c r="FI25" s="4">
        <v>1.702</v>
      </c>
      <c r="FJ25" s="52">
        <v>1.69</v>
      </c>
      <c r="FK25" s="52">
        <f t="shared" si="51"/>
        <v>1.57</v>
      </c>
      <c r="FL25" s="52">
        <v>1.7</v>
      </c>
      <c r="FM25" s="52">
        <f t="shared" si="52"/>
        <v>1.57</v>
      </c>
      <c r="FN25" s="52">
        <v>1.68</v>
      </c>
      <c r="FO25" s="14">
        <v>1.58</v>
      </c>
      <c r="FP25" s="52">
        <f t="shared" si="53"/>
        <v>1.57</v>
      </c>
      <c r="FQ25" s="52">
        <v>1.5775999999999999</v>
      </c>
      <c r="FR25" s="14">
        <v>1.6</v>
      </c>
      <c r="FS25" s="52">
        <f t="shared" si="54"/>
        <v>1.57</v>
      </c>
      <c r="FT25" s="52"/>
      <c r="FU25" s="52">
        <v>1.68</v>
      </c>
      <c r="FV25" s="14"/>
      <c r="FW25" s="14">
        <v>1.64</v>
      </c>
      <c r="FX25" s="52">
        <f t="shared" si="55"/>
        <v>1.57</v>
      </c>
      <c r="FY25" s="52">
        <v>1.65</v>
      </c>
      <c r="FZ25" s="14">
        <v>1.7</v>
      </c>
      <c r="GA25" s="14"/>
      <c r="GB25" s="14">
        <f t="shared" si="56"/>
        <v>1.57</v>
      </c>
      <c r="GC25" s="52">
        <v>1.61</v>
      </c>
      <c r="GD25" s="14">
        <v>1.67</v>
      </c>
      <c r="GE25" s="51">
        <f t="shared" si="57"/>
        <v>1.57</v>
      </c>
      <c r="GF25" s="51">
        <v>1.58</v>
      </c>
      <c r="GG25" s="51">
        <f t="shared" si="58"/>
        <v>1.57</v>
      </c>
      <c r="GH25" s="51">
        <v>1.6919999999999999</v>
      </c>
      <c r="GI25" s="51">
        <v>1.69</v>
      </c>
      <c r="GJ25" s="51">
        <f t="shared" si="59"/>
        <v>1.57</v>
      </c>
      <c r="GK25" s="10"/>
      <c r="GL25" s="14">
        <v>1.6950000000000001</v>
      </c>
      <c r="GM25" s="51">
        <f t="shared" si="60"/>
        <v>1.57</v>
      </c>
      <c r="GN25" s="51">
        <v>1.696</v>
      </c>
      <c r="GO25" s="51">
        <f t="shared" si="61"/>
        <v>1.57</v>
      </c>
      <c r="GP25" s="51">
        <v>1.68</v>
      </c>
      <c r="GQ25" s="51"/>
      <c r="GR25" s="51">
        <f t="shared" si="62"/>
        <v>1.57</v>
      </c>
      <c r="GS25" s="51"/>
      <c r="GT25" s="6">
        <f t="shared" si="63"/>
        <v>-1</v>
      </c>
      <c r="GU25" s="4">
        <v>1.73</v>
      </c>
      <c r="GV25" s="4">
        <v>1.64</v>
      </c>
      <c r="GW25" s="4">
        <v>1.71</v>
      </c>
      <c r="GX25" s="4">
        <v>1.78</v>
      </c>
      <c r="GY25" s="4"/>
      <c r="GZ25" s="4">
        <v>1.78</v>
      </c>
      <c r="HA25" s="4">
        <f t="shared" si="65"/>
        <v>1.78</v>
      </c>
      <c r="HB25" s="4">
        <v>1.8</v>
      </c>
      <c r="HC25" s="4">
        <v>1.81</v>
      </c>
      <c r="HD25" s="4">
        <v>1.76</v>
      </c>
      <c r="HE25" s="4">
        <f t="shared" si="66"/>
        <v>1.76</v>
      </c>
      <c r="HF25" s="4">
        <v>1.81</v>
      </c>
      <c r="HG25" s="52">
        <f t="shared" si="67"/>
        <v>1.76</v>
      </c>
      <c r="HH25" s="4">
        <v>1.81</v>
      </c>
      <c r="HI25" s="10"/>
      <c r="HJ25" s="52">
        <f t="shared" si="68"/>
        <v>1.76</v>
      </c>
      <c r="HK25" s="52">
        <v>1.77</v>
      </c>
      <c r="HL25" s="52">
        <f t="shared" si="69"/>
        <v>1.76</v>
      </c>
      <c r="HM25" s="52">
        <v>1.75</v>
      </c>
      <c r="HN25" s="52">
        <f t="shared" si="70"/>
        <v>1.75</v>
      </c>
      <c r="HO25" s="52">
        <v>1.79</v>
      </c>
      <c r="HP25" s="52">
        <v>1.89</v>
      </c>
      <c r="HQ25" s="52">
        <v>1.87</v>
      </c>
      <c r="HR25" s="14">
        <v>1.78</v>
      </c>
      <c r="HS25" s="14"/>
      <c r="HT25" s="58">
        <f t="shared" si="71"/>
        <v>1.75</v>
      </c>
      <c r="HU25" s="47"/>
      <c r="HV25" s="58">
        <v>1.83</v>
      </c>
      <c r="HW25" s="10"/>
      <c r="HX25" s="14">
        <v>1.83</v>
      </c>
      <c r="HY25" s="10">
        <f t="shared" si="72"/>
        <v>1.75</v>
      </c>
      <c r="HZ25" s="14"/>
      <c r="IA25" s="14">
        <v>1.8</v>
      </c>
      <c r="IB25" s="4">
        <f t="shared" si="73"/>
        <v>1.75</v>
      </c>
      <c r="IC25" s="52">
        <v>1.83</v>
      </c>
      <c r="ID25" s="52">
        <f t="shared" si="74"/>
        <v>1.75</v>
      </c>
      <c r="IE25" s="52">
        <v>1.77</v>
      </c>
      <c r="IF25" s="1049">
        <v>1.82</v>
      </c>
      <c r="IG25" s="52">
        <f t="shared" si="75"/>
        <v>1.75</v>
      </c>
      <c r="IH25" s="1049">
        <v>1.78</v>
      </c>
      <c r="II25" s="1049">
        <v>1.79</v>
      </c>
      <c r="IJ25" s="52">
        <f t="shared" si="76"/>
        <v>1.75</v>
      </c>
      <c r="IK25" s="14">
        <v>1.78</v>
      </c>
      <c r="IL25" s="14"/>
      <c r="IM25" s="14">
        <f t="shared" si="77"/>
        <v>1.75</v>
      </c>
      <c r="IN25" s="1049">
        <v>1.78</v>
      </c>
      <c r="IO25" s="14">
        <v>1.87</v>
      </c>
      <c r="IP25" s="14"/>
      <c r="IQ25" s="4">
        <f t="shared" si="78"/>
        <v>1.75</v>
      </c>
      <c r="IR25" s="51"/>
      <c r="IS25" s="51">
        <v>1.76</v>
      </c>
      <c r="IT25" s="10">
        <v>1.89</v>
      </c>
      <c r="IU25" s="47">
        <f t="shared" si="79"/>
        <v>1.75</v>
      </c>
      <c r="IV25" s="51"/>
      <c r="IW25" s="51">
        <v>1.76</v>
      </c>
      <c r="IX25" s="10">
        <v>1.89</v>
      </c>
      <c r="IY25" s="77">
        <f t="shared" si="80"/>
        <v>1.75</v>
      </c>
      <c r="IZ25" s="77">
        <v>1.87</v>
      </c>
      <c r="JA25" s="14">
        <v>1.89</v>
      </c>
      <c r="JB25" s="77">
        <f t="shared" si="81"/>
        <v>1.75</v>
      </c>
      <c r="JC25" s="77">
        <v>1.83</v>
      </c>
      <c r="JD25" s="14">
        <v>1.89</v>
      </c>
      <c r="JE25" s="77">
        <f t="shared" si="82"/>
        <v>1.75</v>
      </c>
      <c r="JF25" s="14">
        <v>1.86</v>
      </c>
      <c r="JG25" s="77">
        <f t="shared" si="83"/>
        <v>1.75</v>
      </c>
      <c r="JH25" s="77">
        <v>2.4500000000000002</v>
      </c>
      <c r="JI25" s="6">
        <f t="shared" si="84"/>
        <v>0.40000000000000008</v>
      </c>
      <c r="JJ25" s="102">
        <v>1.84</v>
      </c>
      <c r="JK25" s="102">
        <v>1.99</v>
      </c>
      <c r="JL25" s="52">
        <f t="shared" si="85"/>
        <v>1.84</v>
      </c>
      <c r="JM25" s="52">
        <v>1.99</v>
      </c>
      <c r="JN25" s="52">
        <f t="shared" si="86"/>
        <v>1.84</v>
      </c>
      <c r="JO25" s="52">
        <v>1.99</v>
      </c>
      <c r="JP25" s="52">
        <v>1.99</v>
      </c>
      <c r="JQ25" s="52">
        <f t="shared" si="87"/>
        <v>1.84</v>
      </c>
      <c r="JR25" s="52">
        <v>1.9</v>
      </c>
      <c r="JS25" s="10">
        <v>1.99</v>
      </c>
      <c r="JT25" s="52">
        <f t="shared" si="88"/>
        <v>1.84</v>
      </c>
      <c r="JU25" s="52">
        <v>1.8638000000000001</v>
      </c>
      <c r="JV25" s="52">
        <v>1.87</v>
      </c>
      <c r="JW25" s="14"/>
      <c r="JX25" s="14">
        <v>1.99</v>
      </c>
      <c r="JY25" s="4">
        <f t="shared" si="89"/>
        <v>1.84</v>
      </c>
      <c r="JZ25" s="52">
        <v>1.98</v>
      </c>
      <c r="KA25" s="14">
        <v>1.99</v>
      </c>
      <c r="KB25" s="1049">
        <f t="shared" si="90"/>
        <v>1.84</v>
      </c>
      <c r="KC25" s="1049">
        <v>1.89</v>
      </c>
      <c r="KD25" s="14"/>
      <c r="KE25" s="14">
        <v>1.93</v>
      </c>
      <c r="KF25" s="14">
        <f t="shared" si="91"/>
        <v>1.84</v>
      </c>
      <c r="KG25" s="1049">
        <v>1.95</v>
      </c>
      <c r="KH25" s="14">
        <v>1.92</v>
      </c>
      <c r="KI25" s="14">
        <f t="shared" si="92"/>
        <v>1.84</v>
      </c>
      <c r="KJ25" s="14">
        <v>1.93</v>
      </c>
      <c r="KK25" s="14">
        <v>1.85</v>
      </c>
      <c r="KL25" s="14">
        <f t="shared" si="93"/>
        <v>1.84</v>
      </c>
      <c r="KM25" s="14">
        <v>1.85</v>
      </c>
      <c r="KN25" s="14"/>
      <c r="KO25" s="14">
        <v>1.93</v>
      </c>
      <c r="KP25" s="14">
        <f t="shared" si="94"/>
        <v>1.84</v>
      </c>
      <c r="KQ25" s="14">
        <v>1.85</v>
      </c>
      <c r="KR25" s="14"/>
      <c r="KS25" s="51">
        <f t="shared" si="95"/>
        <v>1.84</v>
      </c>
      <c r="KT25" s="47"/>
      <c r="KU25" s="47">
        <v>1.85</v>
      </c>
      <c r="KV25" s="14">
        <v>1.86</v>
      </c>
      <c r="KW25" s="14">
        <f t="shared" si="96"/>
        <v>1.84</v>
      </c>
      <c r="KX25" s="47"/>
      <c r="KY25" s="47">
        <v>1.85</v>
      </c>
      <c r="KZ25" s="14">
        <v>1.86</v>
      </c>
      <c r="LA25" s="10"/>
      <c r="LB25" s="77">
        <f t="shared" si="163"/>
        <v>1.84</v>
      </c>
      <c r="LC25" s="77">
        <v>1.94</v>
      </c>
      <c r="LD25" s="77">
        <f t="shared" si="97"/>
        <v>1.84</v>
      </c>
      <c r="LE25" s="77">
        <v>1.94</v>
      </c>
      <c r="LF25" s="77">
        <f t="shared" si="98"/>
        <v>1.84</v>
      </c>
      <c r="LG25" s="14">
        <v>1.95</v>
      </c>
      <c r="LH25" s="77">
        <f t="shared" si="99"/>
        <v>1.84</v>
      </c>
      <c r="LI25" s="77">
        <v>2.89</v>
      </c>
      <c r="LJ25" s="6">
        <f t="shared" si="100"/>
        <v>0.57065217391304346</v>
      </c>
      <c r="LK25" s="4">
        <v>1.9580000000000002</v>
      </c>
      <c r="LL25" s="4">
        <v>1.78</v>
      </c>
      <c r="LM25" s="47">
        <v>1.891</v>
      </c>
      <c r="LN25" s="32">
        <f t="shared" si="101"/>
        <v>1.891</v>
      </c>
      <c r="LO25" s="675">
        <v>1.89</v>
      </c>
      <c r="LP25" s="32">
        <f t="shared" si="102"/>
        <v>1.89</v>
      </c>
      <c r="LQ25" s="10">
        <v>2.0499999999999998</v>
      </c>
      <c r="LR25" s="52">
        <f t="shared" si="103"/>
        <v>1.89</v>
      </c>
      <c r="LS25" s="47">
        <f t="shared" si="104"/>
        <v>1.89</v>
      </c>
      <c r="LT25" s="47">
        <v>1.9</v>
      </c>
      <c r="LU25" s="47">
        <f t="shared" si="105"/>
        <v>1.89</v>
      </c>
      <c r="LV25" s="47">
        <v>1.91</v>
      </c>
      <c r="LW25" s="47">
        <v>1.88</v>
      </c>
      <c r="LX25" s="14">
        <v>1.79</v>
      </c>
      <c r="LY25" s="14"/>
      <c r="LZ25" s="10">
        <f t="shared" si="106"/>
        <v>1.79</v>
      </c>
      <c r="MA25" s="47">
        <v>1.85</v>
      </c>
      <c r="MB25" s="47">
        <v>1.83</v>
      </c>
      <c r="MC25" s="1049"/>
      <c r="MD25" s="14">
        <v>1.89</v>
      </c>
      <c r="ME25" s="47">
        <f t="shared" si="107"/>
        <v>1.79</v>
      </c>
      <c r="MF25" s="47"/>
      <c r="MG25" s="47"/>
      <c r="MH25" s="14">
        <v>1.79</v>
      </c>
      <c r="MI25" s="14">
        <v>1.8</v>
      </c>
      <c r="MJ25" s="47">
        <f t="shared" si="108"/>
        <v>1.79</v>
      </c>
      <c r="MK25" s="14">
        <v>1.79</v>
      </c>
      <c r="ML25" s="14">
        <v>1.78</v>
      </c>
      <c r="MM25" s="14">
        <f t="shared" si="109"/>
        <v>1.79</v>
      </c>
      <c r="MN25" s="14">
        <v>1.85</v>
      </c>
      <c r="MO25" s="14">
        <v>1.83</v>
      </c>
      <c r="MP25" s="14">
        <v>1.85</v>
      </c>
      <c r="MQ25" s="14">
        <f t="shared" si="110"/>
        <v>1.79</v>
      </c>
      <c r="MR25" s="14">
        <v>1.79</v>
      </c>
      <c r="MS25" s="14">
        <v>1.79</v>
      </c>
      <c r="MT25" s="14">
        <v>1.86</v>
      </c>
      <c r="MU25" s="14">
        <v>1.86</v>
      </c>
      <c r="MV25" s="14">
        <f t="shared" si="111"/>
        <v>1.79</v>
      </c>
      <c r="MW25" s="14"/>
      <c r="MX25" s="14">
        <v>1.9</v>
      </c>
      <c r="MY25" s="14"/>
      <c r="MZ25" s="14">
        <v>1.87</v>
      </c>
      <c r="NA25" s="14">
        <v>1.88</v>
      </c>
      <c r="NB25" s="14"/>
      <c r="NC25" s="14"/>
      <c r="ND25" s="14">
        <f t="shared" si="112"/>
        <v>1.79</v>
      </c>
      <c r="NE25" s="10">
        <v>1.9350000000000001</v>
      </c>
      <c r="NF25" s="14">
        <v>1.9350000000000001</v>
      </c>
      <c r="NG25" s="14">
        <f t="shared" si="113"/>
        <v>1.79</v>
      </c>
      <c r="NH25" s="77">
        <v>1.9349999999999998</v>
      </c>
      <c r="NI25" s="14">
        <v>1.93</v>
      </c>
      <c r="NJ25" s="14">
        <f t="shared" si="114"/>
        <v>1.79</v>
      </c>
      <c r="NK25" s="14"/>
      <c r="NL25" s="14">
        <v>1.93</v>
      </c>
      <c r="NM25" s="14"/>
      <c r="NN25" s="14">
        <v>1.91</v>
      </c>
      <c r="NO25" s="14">
        <v>1.92</v>
      </c>
      <c r="NP25" s="14">
        <f t="shared" si="115"/>
        <v>1.79</v>
      </c>
      <c r="NQ25" s="14">
        <v>1.93</v>
      </c>
      <c r="NR25" s="14"/>
      <c r="NS25" s="10">
        <v>1.92</v>
      </c>
      <c r="NT25" s="47">
        <f t="shared" si="116"/>
        <v>1.79</v>
      </c>
      <c r="NU25" s="77">
        <v>1.94</v>
      </c>
      <c r="NV25" s="77">
        <v>1.94</v>
      </c>
      <c r="NW25" s="14">
        <v>1.87</v>
      </c>
      <c r="NX25" s="77">
        <f t="shared" si="117"/>
        <v>1.79</v>
      </c>
      <c r="NY25" s="14">
        <v>1.87</v>
      </c>
      <c r="NZ25" s="77">
        <f t="shared" si="118"/>
        <v>1.79</v>
      </c>
      <c r="OA25" s="77"/>
      <c r="OB25" s="77">
        <v>1.91</v>
      </c>
      <c r="OC25" s="14">
        <v>1.93</v>
      </c>
      <c r="OD25" s="77">
        <f t="shared" si="119"/>
        <v>1.79</v>
      </c>
      <c r="OE25" s="77"/>
      <c r="OF25" s="77">
        <v>1.87</v>
      </c>
      <c r="OG25" s="14">
        <v>1.93</v>
      </c>
      <c r="OH25" s="77">
        <f t="shared" si="120"/>
        <v>1.79</v>
      </c>
      <c r="OI25" s="77"/>
      <c r="OJ25" s="77"/>
      <c r="OK25" s="6">
        <f t="shared" si="121"/>
        <v>-1</v>
      </c>
      <c r="OL25" s="6">
        <f t="shared" si="122"/>
        <v>-1</v>
      </c>
      <c r="OM25" s="1308">
        <v>1.61</v>
      </c>
      <c r="ON25" s="37">
        <v>1.65</v>
      </c>
      <c r="OO25" s="14">
        <v>1.65</v>
      </c>
      <c r="OP25" s="37">
        <f t="shared" si="123"/>
        <v>1.61</v>
      </c>
      <c r="OQ25" s="36">
        <v>1.68</v>
      </c>
      <c r="OR25" s="14">
        <v>1.67</v>
      </c>
      <c r="OT25" s="10">
        <f t="shared" si="124"/>
        <v>1.61</v>
      </c>
      <c r="OU25" s="37">
        <v>1.72</v>
      </c>
      <c r="OV25" s="37">
        <f t="shared" si="125"/>
        <v>1.61</v>
      </c>
      <c r="OW25" s="37">
        <v>1.72</v>
      </c>
      <c r="OX25" s="36"/>
      <c r="OY25" s="37">
        <f t="shared" si="126"/>
        <v>1.61</v>
      </c>
      <c r="OZ25" s="37">
        <v>1.66</v>
      </c>
      <c r="PA25" s="37"/>
      <c r="PB25" s="37">
        <f t="shared" si="127"/>
        <v>1.61</v>
      </c>
      <c r="PC25" s="1383">
        <v>1.6508</v>
      </c>
      <c r="PD25" s="37">
        <v>1.66</v>
      </c>
      <c r="PE25" s="37">
        <f t="shared" si="128"/>
        <v>1.61</v>
      </c>
      <c r="PF25" s="37">
        <v>1.69</v>
      </c>
      <c r="PG25" s="37">
        <f t="shared" si="129"/>
        <v>1.61</v>
      </c>
      <c r="PH25" s="37">
        <v>1.66</v>
      </c>
      <c r="PI25" s="37">
        <f t="shared" si="130"/>
        <v>1.61</v>
      </c>
      <c r="PJ25" s="37"/>
      <c r="PK25" s="6">
        <f t="shared" si="131"/>
        <v>-1</v>
      </c>
      <c r="PL25" s="1315">
        <v>1.38</v>
      </c>
      <c r="PM25" s="37">
        <v>1.38</v>
      </c>
      <c r="PN25" s="37"/>
      <c r="PO25" s="37">
        <f t="shared" si="132"/>
        <v>1.38</v>
      </c>
      <c r="PP25" s="37">
        <v>1.39</v>
      </c>
      <c r="PQ25" s="37"/>
      <c r="PR25" s="37">
        <f t="shared" si="133"/>
        <v>1.38</v>
      </c>
      <c r="PS25" s="37">
        <v>1.41</v>
      </c>
      <c r="PT25" s="37">
        <f t="shared" si="134"/>
        <v>1.38</v>
      </c>
      <c r="PU25" s="37">
        <v>1.38</v>
      </c>
      <c r="PV25" s="37">
        <v>1.42</v>
      </c>
      <c r="PW25" s="37">
        <f t="shared" si="135"/>
        <v>1.38</v>
      </c>
      <c r="PX25" s="37">
        <v>1.42</v>
      </c>
      <c r="PY25" s="37"/>
      <c r="PZ25" s="37">
        <f t="shared" si="136"/>
        <v>1.38</v>
      </c>
      <c r="QA25" s="1049">
        <v>1.4458</v>
      </c>
      <c r="QB25" s="1049">
        <f t="shared" si="137"/>
        <v>1.38</v>
      </c>
      <c r="QC25" s="14">
        <v>1.44</v>
      </c>
      <c r="QD25" s="1049">
        <f t="shared" si="138"/>
        <v>1.38</v>
      </c>
      <c r="QE25" s="1049">
        <v>1.72</v>
      </c>
      <c r="QF25" s="14">
        <v>1.44</v>
      </c>
      <c r="QG25" s="37">
        <f t="shared" si="139"/>
        <v>1.38</v>
      </c>
      <c r="QH25" s="37"/>
      <c r="QI25" s="6">
        <f t="shared" si="140"/>
        <v>-1</v>
      </c>
      <c r="QJ25" s="47">
        <v>1.78</v>
      </c>
      <c r="QK25" s="77">
        <v>1.81</v>
      </c>
      <c r="QL25" s="77"/>
      <c r="QM25" s="77">
        <f t="shared" si="141"/>
        <v>1.78</v>
      </c>
      <c r="QN25" s="37">
        <v>1.92</v>
      </c>
      <c r="QO25" s="36">
        <f t="shared" si="142"/>
        <v>1.78</v>
      </c>
      <c r="QP25" s="37">
        <v>1.91</v>
      </c>
      <c r="QQ25" s="37">
        <f t="shared" si="143"/>
        <v>1.78</v>
      </c>
      <c r="QR25" s="37"/>
      <c r="QS25" s="37">
        <v>1.89</v>
      </c>
      <c r="QT25" s="37">
        <f t="shared" si="144"/>
        <v>1.78</v>
      </c>
      <c r="QU25" s="37">
        <v>1.81</v>
      </c>
      <c r="QV25" s="37"/>
      <c r="QW25" s="37">
        <f t="shared" si="145"/>
        <v>1.78</v>
      </c>
      <c r="QX25" s="37">
        <v>1.88</v>
      </c>
      <c r="QY25" s="37">
        <f t="shared" si="146"/>
        <v>1.78</v>
      </c>
      <c r="QZ25" s="37">
        <v>1.79</v>
      </c>
      <c r="RA25" s="14">
        <v>1.87</v>
      </c>
      <c r="RB25" s="37">
        <f t="shared" si="147"/>
        <v>1.78</v>
      </c>
      <c r="RC25" s="37">
        <v>1.79</v>
      </c>
      <c r="RD25" s="14">
        <v>1.87</v>
      </c>
      <c r="RE25" s="37">
        <f t="shared" si="148"/>
        <v>1.78</v>
      </c>
      <c r="RF25" s="37"/>
      <c r="RG25" s="6">
        <f t="shared" si="149"/>
        <v>-1</v>
      </c>
      <c r="RH25" s="1049">
        <v>1.39</v>
      </c>
      <c r="RI25" s="1049">
        <v>1.46</v>
      </c>
      <c r="RJ25" s="1049">
        <f t="shared" si="150"/>
        <v>1.39</v>
      </c>
      <c r="RK25" s="1049">
        <v>1.4</v>
      </c>
      <c r="RL25" s="1049">
        <f t="shared" si="151"/>
        <v>1.39</v>
      </c>
      <c r="RM25" s="1049">
        <v>1.44</v>
      </c>
      <c r="RN25" s="1049"/>
      <c r="RO25" s="1049">
        <v>1.41</v>
      </c>
      <c r="RP25" s="37">
        <f t="shared" si="152"/>
        <v>1.39</v>
      </c>
      <c r="RQ25" s="37">
        <v>1.41</v>
      </c>
      <c r="RR25" s="37"/>
      <c r="RS25" s="37">
        <f t="shared" si="153"/>
        <v>1.39</v>
      </c>
      <c r="RT25" s="37"/>
      <c r="RU25" s="37">
        <v>1.41</v>
      </c>
      <c r="RV25" s="37">
        <f t="shared" si="154"/>
        <v>1.39</v>
      </c>
      <c r="RW25" s="36">
        <v>1.4</v>
      </c>
      <c r="RX25" s="37">
        <f t="shared" si="155"/>
        <v>1.39</v>
      </c>
      <c r="RY25" s="37">
        <v>1.69</v>
      </c>
      <c r="RZ25" s="36">
        <v>1.4</v>
      </c>
      <c r="SA25" s="37">
        <f t="shared" si="156"/>
        <v>1.39</v>
      </c>
      <c r="SB25" s="37">
        <v>1.62</v>
      </c>
      <c r="SC25" s="1224">
        <f t="shared" si="157"/>
        <v>0.16546762589928074</v>
      </c>
      <c r="SD25" s="37">
        <v>1.41</v>
      </c>
      <c r="SE25" s="37">
        <f t="shared" si="158"/>
        <v>1.41</v>
      </c>
      <c r="SF25" s="37">
        <v>1.42</v>
      </c>
      <c r="SG25" s="37">
        <v>1.41</v>
      </c>
      <c r="SH25" s="37">
        <f t="shared" si="159"/>
        <v>1.41</v>
      </c>
      <c r="SI25" s="37"/>
      <c r="SJ25" s="1224">
        <f t="shared" si="160"/>
        <v>-1</v>
      </c>
      <c r="SK25" s="37">
        <v>1.4</v>
      </c>
      <c r="SL25" s="37">
        <f t="shared" si="2"/>
        <v>1.4</v>
      </c>
      <c r="SM25" s="37">
        <v>1.4</v>
      </c>
      <c r="SN25" s="37">
        <v>1.4</v>
      </c>
      <c r="SO25" s="37">
        <f t="shared" si="161"/>
        <v>1.4</v>
      </c>
      <c r="SP25" s="37"/>
      <c r="SQ25" s="1224">
        <f t="shared" si="162"/>
        <v>-1</v>
      </c>
      <c r="SR25" s="37">
        <v>1.36</v>
      </c>
      <c r="SS25" s="37">
        <f t="shared" si="3"/>
        <v>1.36</v>
      </c>
      <c r="ST25" s="37"/>
      <c r="SU25" s="1224">
        <f t="shared" si="4"/>
        <v>-1</v>
      </c>
      <c r="SV25" s="391" t="s">
        <v>3351</v>
      </c>
      <c r="SW25" s="14"/>
    </row>
    <row r="26" spans="1:518" ht="15" thickBot="1" x14ac:dyDescent="0.4">
      <c r="A26" s="10">
        <v>27</v>
      </c>
      <c r="B26" s="102" t="s">
        <v>19</v>
      </c>
      <c r="C26" s="51" t="s">
        <v>1254</v>
      </c>
      <c r="D26" s="925" t="s">
        <v>3339</v>
      </c>
      <c r="E26" s="925" t="s">
        <v>3349</v>
      </c>
      <c r="F26" s="925" t="s">
        <v>3341</v>
      </c>
      <c r="G26" s="923" t="s">
        <v>3352</v>
      </c>
      <c r="H26" s="12" t="s">
        <v>1502</v>
      </c>
      <c r="I26" s="10" t="s">
        <v>1502</v>
      </c>
      <c r="J26" s="12" t="s">
        <v>1502</v>
      </c>
      <c r="K26" s="12" t="s">
        <v>1502</v>
      </c>
      <c r="L26" s="10"/>
      <c r="M26" s="10" t="s">
        <v>1502</v>
      </c>
      <c r="N26" s="12" t="s">
        <v>1502</v>
      </c>
      <c r="O26" s="12" t="s">
        <v>1502</v>
      </c>
      <c r="P26" s="10" t="s">
        <v>1502</v>
      </c>
      <c r="Q26" s="77" t="s">
        <v>1502</v>
      </c>
      <c r="R26" s="12" t="s">
        <v>1502</v>
      </c>
      <c r="S26" s="12" t="s">
        <v>1502</v>
      </c>
      <c r="T26" s="12" t="s">
        <v>1502</v>
      </c>
      <c r="U26" s="12"/>
      <c r="V26" s="12"/>
      <c r="W26" s="6"/>
      <c r="X26" s="4" t="s">
        <v>1502</v>
      </c>
      <c r="Y26" s="4" t="s">
        <v>1502</v>
      </c>
      <c r="Z26" s="4" t="s">
        <v>1502</v>
      </c>
      <c r="AA26" s="4" t="s">
        <v>1502</v>
      </c>
      <c r="AB26" s="4" t="s">
        <v>1502</v>
      </c>
      <c r="AC26" s="4" t="s">
        <v>1502</v>
      </c>
      <c r="AD26" s="4" t="s">
        <v>1502</v>
      </c>
      <c r="AE26" s="4" t="s">
        <v>1502</v>
      </c>
      <c r="AF26" s="4" t="s">
        <v>1502</v>
      </c>
      <c r="AG26" s="4" t="s">
        <v>1502</v>
      </c>
      <c r="AH26" s="12" t="s">
        <v>1502</v>
      </c>
      <c r="AI26" s="10" t="s">
        <v>1502</v>
      </c>
      <c r="AJ26" s="885"/>
      <c r="AK26" s="4">
        <v>1.88</v>
      </c>
      <c r="AL26" s="4">
        <v>2.0299999999999998</v>
      </c>
      <c r="AM26" s="4">
        <v>1.92</v>
      </c>
      <c r="AN26" s="4">
        <f t="shared" si="166"/>
        <v>1.88</v>
      </c>
      <c r="AP26" s="4">
        <v>1.98</v>
      </c>
      <c r="AQ26" s="4">
        <f t="shared" si="9"/>
        <v>1.88</v>
      </c>
      <c r="AR26" s="102">
        <v>1.89</v>
      </c>
      <c r="AS26" s="4">
        <v>1.89</v>
      </c>
      <c r="AT26" s="4">
        <f t="shared" si="10"/>
        <v>1.88</v>
      </c>
      <c r="AU26" s="4">
        <v>2.0299999999999998</v>
      </c>
      <c r="AV26" s="52">
        <f t="shared" si="11"/>
        <v>1.88</v>
      </c>
      <c r="AW26" s="4">
        <v>1.9119999999999999</v>
      </c>
      <c r="AX26" s="10"/>
      <c r="AY26" s="47">
        <v>1.9219999999999999</v>
      </c>
      <c r="AZ26" s="47"/>
      <c r="BA26" s="5">
        <f t="shared" si="12"/>
        <v>2.2340425531914915E-2</v>
      </c>
      <c r="BB26" s="4">
        <v>1.52</v>
      </c>
      <c r="BC26" s="4">
        <v>1.99</v>
      </c>
      <c r="BD26" s="4">
        <v>1.71</v>
      </c>
      <c r="BE26" s="4">
        <v>1.82</v>
      </c>
      <c r="BF26" s="4">
        <v>1.87</v>
      </c>
      <c r="BG26" s="4">
        <v>1.82</v>
      </c>
      <c r="BH26" s="4">
        <v>1.89</v>
      </c>
      <c r="BI26" s="4">
        <v>1.87</v>
      </c>
      <c r="BJ26" s="4">
        <f t="shared" si="167"/>
        <v>1.82</v>
      </c>
      <c r="BK26" s="4">
        <v>1.96</v>
      </c>
      <c r="BL26" s="32">
        <f t="shared" si="15"/>
        <v>1.82</v>
      </c>
      <c r="BM26" s="12">
        <v>1.96</v>
      </c>
      <c r="BN26" s="52">
        <f t="shared" si="16"/>
        <v>1.82</v>
      </c>
      <c r="BO26" s="4">
        <v>1.86</v>
      </c>
      <c r="BP26" s="52">
        <v>1.93</v>
      </c>
      <c r="BQ26" s="52">
        <f t="shared" si="17"/>
        <v>1.82</v>
      </c>
      <c r="BR26" s="52"/>
      <c r="BS26" s="6">
        <f t="shared" si="18"/>
        <v>-1</v>
      </c>
      <c r="BT26" s="102">
        <v>1.76</v>
      </c>
      <c r="BU26" s="4">
        <v>2.13</v>
      </c>
      <c r="BV26" s="4">
        <v>2.0299999999999998</v>
      </c>
      <c r="BW26" s="4">
        <v>2.0499999999999998</v>
      </c>
      <c r="BX26" s="4">
        <v>2.06</v>
      </c>
      <c r="BY26" s="4">
        <v>2.0499999999999998</v>
      </c>
      <c r="BZ26" s="4">
        <v>2.09</v>
      </c>
      <c r="CA26" s="4">
        <f t="shared" si="168"/>
        <v>2.0499999999999998</v>
      </c>
      <c r="CB26" s="4">
        <v>2.1800000000000002</v>
      </c>
      <c r="CC26" s="52">
        <f t="shared" si="21"/>
        <v>2.0499999999999998</v>
      </c>
      <c r="CD26" s="4">
        <v>2.09</v>
      </c>
      <c r="CE26" s="10"/>
      <c r="CF26" s="10">
        <v>2.08</v>
      </c>
      <c r="CG26" s="52">
        <f t="shared" si="22"/>
        <v>2.0499999999999998</v>
      </c>
      <c r="CH26" s="10">
        <v>2.2200000000000002</v>
      </c>
      <c r="CI26" s="10">
        <v>2.19</v>
      </c>
      <c r="CJ26" s="10">
        <f t="shared" si="23"/>
        <v>2.0499999999999998</v>
      </c>
      <c r="CK26" s="10">
        <v>2.19</v>
      </c>
      <c r="CL26" s="10">
        <f t="shared" si="24"/>
        <v>2.0499999999999998</v>
      </c>
      <c r="CM26" s="10">
        <v>2.15</v>
      </c>
      <c r="CN26" s="1049"/>
      <c r="CO26" s="14">
        <v>2.2000000000000002</v>
      </c>
      <c r="CP26" s="10">
        <f t="shared" si="25"/>
        <v>2.0499999999999998</v>
      </c>
      <c r="CQ26" s="10"/>
      <c r="CR26" s="14"/>
      <c r="CS26" s="14">
        <v>2.16</v>
      </c>
      <c r="CT26" s="10">
        <f t="shared" si="26"/>
        <v>2.0499999999999998</v>
      </c>
      <c r="CU26" s="10"/>
      <c r="CV26" s="14">
        <v>2.2200000000000002</v>
      </c>
      <c r="CW26" s="10">
        <f t="shared" si="27"/>
        <v>2.0499999999999998</v>
      </c>
      <c r="CX26" s="14">
        <v>2.16</v>
      </c>
      <c r="CY26" s="10">
        <f t="shared" si="28"/>
        <v>2.0499999999999998</v>
      </c>
      <c r="CZ26" s="47">
        <v>2.1671999999999998</v>
      </c>
      <c r="DA26" s="10">
        <v>2.1800000000000002</v>
      </c>
      <c r="DB26" s="47">
        <f t="shared" si="29"/>
        <v>2.0499999999999998</v>
      </c>
      <c r="DC26" s="14">
        <v>2.09</v>
      </c>
      <c r="DD26" s="47">
        <f t="shared" si="30"/>
        <v>2.0499999999999998</v>
      </c>
      <c r="DE26" s="47">
        <v>2.21</v>
      </c>
      <c r="DF26" s="14">
        <v>2.19</v>
      </c>
      <c r="DG26" s="14">
        <f t="shared" si="31"/>
        <v>2.0499999999999998</v>
      </c>
      <c r="DH26" s="14"/>
      <c r="DI26" s="6">
        <f t="shared" si="32"/>
        <v>-1</v>
      </c>
      <c r="DJ26" s="4">
        <v>1.69</v>
      </c>
      <c r="DK26" s="4">
        <v>1.83</v>
      </c>
      <c r="DL26" s="4">
        <v>1.76</v>
      </c>
      <c r="DM26" s="4">
        <v>1.69</v>
      </c>
      <c r="DN26" s="4">
        <v>1.83</v>
      </c>
      <c r="DO26" s="4">
        <v>1.83</v>
      </c>
      <c r="DP26" s="4">
        <f t="shared" si="34"/>
        <v>1.69</v>
      </c>
      <c r="DQ26" s="4">
        <v>1.83</v>
      </c>
      <c r="DR26" s="4">
        <f t="shared" si="169"/>
        <v>1.69</v>
      </c>
      <c r="DS26" s="4">
        <v>1.79</v>
      </c>
      <c r="DT26" s="4">
        <v>1.83</v>
      </c>
      <c r="DU26" s="52">
        <f t="shared" si="36"/>
        <v>1.69</v>
      </c>
      <c r="DV26" s="52">
        <v>1.83</v>
      </c>
      <c r="DW26" s="52">
        <f t="shared" si="37"/>
        <v>1.69</v>
      </c>
      <c r="DX26" s="10">
        <v>1.83</v>
      </c>
      <c r="DY26" s="10">
        <f t="shared" si="38"/>
        <v>1.69</v>
      </c>
      <c r="DZ26" s="10">
        <v>1.83</v>
      </c>
      <c r="EA26" s="14">
        <v>1.83</v>
      </c>
      <c r="EB26" s="10">
        <f t="shared" si="39"/>
        <v>1.69</v>
      </c>
      <c r="EC26" s="10"/>
      <c r="ED26" s="14">
        <v>1.83</v>
      </c>
      <c r="EE26" s="14"/>
      <c r="EF26" s="14">
        <f t="shared" si="40"/>
        <v>1.69</v>
      </c>
      <c r="EG26" s="14">
        <v>1.831</v>
      </c>
      <c r="EH26" s="14"/>
      <c r="EI26" s="14">
        <f t="shared" si="41"/>
        <v>1.69</v>
      </c>
      <c r="EJ26" s="10">
        <v>1.72</v>
      </c>
      <c r="EK26" s="14">
        <v>1.75</v>
      </c>
      <c r="EL26" s="10">
        <f t="shared" si="42"/>
        <v>1.69</v>
      </c>
      <c r="EM26" s="10">
        <v>1.83</v>
      </c>
      <c r="EN26" s="51">
        <f t="shared" si="43"/>
        <v>1.69</v>
      </c>
      <c r="EO26" s="51">
        <v>1.83</v>
      </c>
      <c r="EP26" s="51">
        <v>1.833</v>
      </c>
      <c r="EQ26" s="51">
        <f t="shared" si="44"/>
        <v>1.69</v>
      </c>
      <c r="ER26" s="51">
        <v>1.81</v>
      </c>
      <c r="ES26" s="51">
        <f t="shared" si="45"/>
        <v>1.69</v>
      </c>
      <c r="ET26" s="51"/>
      <c r="EU26" s="6">
        <f t="shared" si="46"/>
        <v>-1</v>
      </c>
      <c r="EV26" s="4">
        <v>1.54</v>
      </c>
      <c r="EW26" s="4">
        <v>1.72</v>
      </c>
      <c r="EX26" s="4">
        <v>1.54</v>
      </c>
      <c r="EY26" s="4">
        <v>1.54</v>
      </c>
      <c r="EZ26" s="4"/>
      <c r="FA26" s="4">
        <v>1.63</v>
      </c>
      <c r="FB26" s="4">
        <f t="shared" si="48"/>
        <v>1.54</v>
      </c>
      <c r="FC26" s="4"/>
      <c r="FD26" s="4">
        <v>1.63</v>
      </c>
      <c r="FE26" s="4">
        <f t="shared" si="170"/>
        <v>1.54</v>
      </c>
      <c r="FF26" s="4">
        <v>1.54</v>
      </c>
      <c r="FG26" s="4">
        <v>1.65</v>
      </c>
      <c r="FH26" s="52">
        <f t="shared" si="50"/>
        <v>1.54</v>
      </c>
      <c r="FI26" s="4">
        <v>1.67</v>
      </c>
      <c r="FJ26" s="52">
        <v>1.65</v>
      </c>
      <c r="FK26" s="52">
        <f t="shared" si="51"/>
        <v>1.54</v>
      </c>
      <c r="FL26" s="52">
        <v>1.66</v>
      </c>
      <c r="FM26" s="52">
        <f t="shared" si="52"/>
        <v>1.54</v>
      </c>
      <c r="FN26" s="52">
        <v>1.64</v>
      </c>
      <c r="FO26" s="14">
        <v>1.57</v>
      </c>
      <c r="FP26" s="52">
        <f t="shared" si="53"/>
        <v>1.54</v>
      </c>
      <c r="FQ26" s="52">
        <v>1.5661999999999998</v>
      </c>
      <c r="FR26" s="14">
        <v>1.57</v>
      </c>
      <c r="FS26" s="52">
        <f t="shared" si="54"/>
        <v>1.54</v>
      </c>
      <c r="FT26" s="52"/>
      <c r="FU26" s="52">
        <v>1.6180000000000001</v>
      </c>
      <c r="FV26" s="14"/>
      <c r="FW26" s="14">
        <v>1.61</v>
      </c>
      <c r="FX26" s="52">
        <f t="shared" si="55"/>
        <v>1.54</v>
      </c>
      <c r="FY26" s="52">
        <v>1.65</v>
      </c>
      <c r="FZ26" s="14">
        <v>1.67</v>
      </c>
      <c r="GA26" s="14"/>
      <c r="GB26" s="14">
        <f t="shared" si="56"/>
        <v>1.54</v>
      </c>
      <c r="GC26" s="52">
        <v>1.58</v>
      </c>
      <c r="GD26" s="14">
        <v>1.66</v>
      </c>
      <c r="GE26" s="51">
        <f t="shared" si="57"/>
        <v>1.54</v>
      </c>
      <c r="GF26" s="51">
        <v>1.57</v>
      </c>
      <c r="GG26" s="51">
        <f t="shared" si="58"/>
        <v>1.54</v>
      </c>
      <c r="GH26" s="51">
        <v>1.6559999999999999</v>
      </c>
      <c r="GI26" s="51">
        <v>1.67</v>
      </c>
      <c r="GJ26" s="51">
        <f t="shared" si="59"/>
        <v>1.54</v>
      </c>
      <c r="GK26" s="10"/>
      <c r="GL26" s="14">
        <v>1.6619999999999999</v>
      </c>
      <c r="GM26" s="51">
        <f t="shared" si="60"/>
        <v>1.54</v>
      </c>
      <c r="GN26" s="51">
        <v>1.67</v>
      </c>
      <c r="GO26" s="51">
        <f t="shared" si="61"/>
        <v>1.54</v>
      </c>
      <c r="GP26" s="51">
        <v>1.65</v>
      </c>
      <c r="GQ26" s="51"/>
      <c r="GR26" s="51">
        <f t="shared" si="62"/>
        <v>1.54</v>
      </c>
      <c r="GS26" s="51"/>
      <c r="GT26" s="6">
        <f t="shared" si="63"/>
        <v>-1</v>
      </c>
      <c r="GU26" s="4">
        <v>1.69</v>
      </c>
      <c r="GV26" s="4">
        <v>1.66</v>
      </c>
      <c r="GW26" s="4">
        <v>1.61</v>
      </c>
      <c r="GX26" s="4">
        <v>1.71</v>
      </c>
      <c r="GY26" s="4"/>
      <c r="GZ26" s="4">
        <v>1.75</v>
      </c>
      <c r="HA26" s="4">
        <f t="shared" si="65"/>
        <v>1.71</v>
      </c>
      <c r="HB26" s="4">
        <v>1.75</v>
      </c>
      <c r="HC26" s="4">
        <v>1.76</v>
      </c>
      <c r="HD26" s="4">
        <v>1.75</v>
      </c>
      <c r="HE26" s="4">
        <f t="shared" si="66"/>
        <v>1.71</v>
      </c>
      <c r="HF26" s="4">
        <v>1.77</v>
      </c>
      <c r="HG26" s="52">
        <f t="shared" si="67"/>
        <v>1.71</v>
      </c>
      <c r="HH26" s="4">
        <v>1.77</v>
      </c>
      <c r="HI26" s="10"/>
      <c r="HJ26" s="52">
        <f t="shared" si="68"/>
        <v>1.71</v>
      </c>
      <c r="HK26" s="52">
        <v>1.76</v>
      </c>
      <c r="HL26" s="52">
        <f t="shared" si="69"/>
        <v>1.71</v>
      </c>
      <c r="HM26" s="52">
        <v>1.75</v>
      </c>
      <c r="HN26" s="52">
        <f t="shared" si="70"/>
        <v>1.71</v>
      </c>
      <c r="HO26" s="52">
        <v>1.78</v>
      </c>
      <c r="HP26" s="52">
        <v>1.85</v>
      </c>
      <c r="HQ26" s="52">
        <v>1.85</v>
      </c>
      <c r="HR26" s="14">
        <v>1.77</v>
      </c>
      <c r="HS26" s="14"/>
      <c r="HT26" s="58">
        <f t="shared" si="71"/>
        <v>1.71</v>
      </c>
      <c r="HU26" s="47"/>
      <c r="HV26" s="58">
        <v>1.81</v>
      </c>
      <c r="HW26" s="10"/>
      <c r="HX26" s="14">
        <v>1.81</v>
      </c>
      <c r="HY26" s="10">
        <f t="shared" si="72"/>
        <v>1.71</v>
      </c>
      <c r="HZ26" s="14"/>
      <c r="IA26" s="14">
        <v>1.79</v>
      </c>
      <c r="IB26" s="4">
        <f t="shared" si="73"/>
        <v>1.71</v>
      </c>
      <c r="IC26" s="52">
        <v>1.82</v>
      </c>
      <c r="ID26" s="52">
        <f t="shared" si="74"/>
        <v>1.71</v>
      </c>
      <c r="IE26" s="52">
        <v>1.76</v>
      </c>
      <c r="IF26" s="1049">
        <v>1.8</v>
      </c>
      <c r="IG26" s="52">
        <f t="shared" si="75"/>
        <v>1.71</v>
      </c>
      <c r="IH26" s="1049">
        <v>1.77</v>
      </c>
      <c r="II26" s="1049">
        <v>1.77</v>
      </c>
      <c r="IJ26" s="52">
        <f t="shared" si="76"/>
        <v>1.71</v>
      </c>
      <c r="IK26" s="14">
        <v>1.77</v>
      </c>
      <c r="IL26" s="14"/>
      <c r="IM26" s="14">
        <f t="shared" si="77"/>
        <v>1.71</v>
      </c>
      <c r="IN26" s="1049">
        <v>1.77</v>
      </c>
      <c r="IO26" s="14">
        <v>1.75</v>
      </c>
      <c r="IP26" s="14"/>
      <c r="IQ26" s="4">
        <f t="shared" si="78"/>
        <v>1.71</v>
      </c>
      <c r="IR26" s="51"/>
      <c r="IS26" s="51">
        <v>1.75</v>
      </c>
      <c r="IT26" s="10">
        <v>1.87</v>
      </c>
      <c r="IU26" s="47">
        <f t="shared" si="79"/>
        <v>1.71</v>
      </c>
      <c r="IV26" s="51"/>
      <c r="IW26" s="51">
        <v>1.75</v>
      </c>
      <c r="IX26" s="10">
        <v>1.87</v>
      </c>
      <c r="IY26" s="77">
        <f t="shared" si="80"/>
        <v>1.71</v>
      </c>
      <c r="IZ26" s="77">
        <v>1.85</v>
      </c>
      <c r="JA26" s="14">
        <v>1.86</v>
      </c>
      <c r="JB26" s="77">
        <f t="shared" si="81"/>
        <v>1.71</v>
      </c>
      <c r="JC26" s="77">
        <v>1.82</v>
      </c>
      <c r="JD26" s="14">
        <v>1.86</v>
      </c>
      <c r="JE26" s="77">
        <f t="shared" si="82"/>
        <v>1.71</v>
      </c>
      <c r="JF26" s="14">
        <v>1.84</v>
      </c>
      <c r="JG26" s="77">
        <f t="shared" si="83"/>
        <v>1.71</v>
      </c>
      <c r="JH26" s="77">
        <v>2.41</v>
      </c>
      <c r="JI26" s="6">
        <f t="shared" si="84"/>
        <v>0.40935672514619892</v>
      </c>
      <c r="JJ26" s="102">
        <v>1.83</v>
      </c>
      <c r="JK26" s="102">
        <v>1.95</v>
      </c>
      <c r="JL26" s="52">
        <f t="shared" si="85"/>
        <v>1.83</v>
      </c>
      <c r="JM26" s="52">
        <v>1.95</v>
      </c>
      <c r="JN26" s="52">
        <f t="shared" si="86"/>
        <v>1.83</v>
      </c>
      <c r="JO26" s="52">
        <v>1.97</v>
      </c>
      <c r="JP26" s="52">
        <v>1.98</v>
      </c>
      <c r="JQ26" s="52">
        <f t="shared" si="87"/>
        <v>1.83</v>
      </c>
      <c r="JR26" s="52">
        <v>1.87</v>
      </c>
      <c r="JS26" s="10">
        <v>1.95</v>
      </c>
      <c r="JT26" s="52">
        <f t="shared" si="88"/>
        <v>1.83</v>
      </c>
      <c r="JU26" s="52">
        <v>1.8451999999999997</v>
      </c>
      <c r="JV26" s="52">
        <v>1.85</v>
      </c>
      <c r="JW26" s="14"/>
      <c r="JX26" s="14">
        <v>1.94</v>
      </c>
      <c r="JY26" s="4">
        <f t="shared" si="89"/>
        <v>1.83</v>
      </c>
      <c r="JZ26" s="52">
        <v>1.98</v>
      </c>
      <c r="KA26" s="14">
        <v>1.97</v>
      </c>
      <c r="KB26" s="1049">
        <f t="shared" si="90"/>
        <v>1.83</v>
      </c>
      <c r="KC26" s="1049">
        <v>1.88</v>
      </c>
      <c r="KD26" s="14"/>
      <c r="KE26" s="14">
        <v>1.93</v>
      </c>
      <c r="KF26" s="14">
        <f t="shared" si="91"/>
        <v>1.83</v>
      </c>
      <c r="KG26" s="1049">
        <v>1.93</v>
      </c>
      <c r="KH26" s="14">
        <v>1.85</v>
      </c>
      <c r="KI26" s="14">
        <f t="shared" si="92"/>
        <v>1.83</v>
      </c>
      <c r="KJ26" s="14">
        <v>1.92</v>
      </c>
      <c r="KK26" s="14">
        <v>1.83</v>
      </c>
      <c r="KL26" s="14">
        <f t="shared" si="93"/>
        <v>1.83</v>
      </c>
      <c r="KM26" s="14">
        <v>1.84</v>
      </c>
      <c r="KN26" s="14"/>
      <c r="KO26" s="14">
        <v>1.88</v>
      </c>
      <c r="KP26" s="14">
        <f t="shared" si="94"/>
        <v>1.83</v>
      </c>
      <c r="KQ26" s="14">
        <v>1.83</v>
      </c>
      <c r="KR26" s="14"/>
      <c r="KS26" s="51">
        <f t="shared" si="95"/>
        <v>1.83</v>
      </c>
      <c r="KT26" s="47"/>
      <c r="KU26" s="47">
        <v>1.83</v>
      </c>
      <c r="KV26" s="14">
        <v>1.84</v>
      </c>
      <c r="KW26" s="14">
        <f t="shared" si="96"/>
        <v>1.83</v>
      </c>
      <c r="KX26" s="47"/>
      <c r="KY26" s="47">
        <v>1.83</v>
      </c>
      <c r="KZ26" s="14">
        <v>1.84</v>
      </c>
      <c r="LA26" s="10"/>
      <c r="LB26" s="77">
        <f t="shared" si="163"/>
        <v>1.83</v>
      </c>
      <c r="LC26" s="77">
        <v>1.92</v>
      </c>
      <c r="LD26" s="77">
        <f t="shared" si="97"/>
        <v>1.83</v>
      </c>
      <c r="LE26" s="77">
        <v>1.92</v>
      </c>
      <c r="LF26" s="77">
        <f t="shared" si="98"/>
        <v>1.83</v>
      </c>
      <c r="LG26" s="14">
        <v>1.96</v>
      </c>
      <c r="LH26" s="77">
        <f t="shared" si="99"/>
        <v>1.83</v>
      </c>
      <c r="LI26" s="77">
        <v>2.9</v>
      </c>
      <c r="LJ26" s="6">
        <f t="shared" si="100"/>
        <v>0.58469945355191244</v>
      </c>
      <c r="LK26" s="4">
        <v>1.9250000000000003</v>
      </c>
      <c r="LL26" s="4">
        <v>1.75</v>
      </c>
      <c r="LM26" s="47">
        <v>1.861</v>
      </c>
      <c r="LN26" s="32">
        <f t="shared" si="101"/>
        <v>1.861</v>
      </c>
      <c r="LO26" s="675">
        <v>1.88</v>
      </c>
      <c r="LP26" s="32">
        <f t="shared" si="102"/>
        <v>1.861</v>
      </c>
      <c r="LQ26" s="10">
        <v>2.0299999999999998</v>
      </c>
      <c r="LR26" s="52">
        <f t="shared" si="103"/>
        <v>1.861</v>
      </c>
      <c r="LS26" s="47">
        <f t="shared" si="104"/>
        <v>1.861</v>
      </c>
      <c r="LT26" s="47">
        <v>1.89</v>
      </c>
      <c r="LU26" s="47">
        <f t="shared" si="105"/>
        <v>1.861</v>
      </c>
      <c r="LV26" s="47">
        <v>1.9</v>
      </c>
      <c r="LW26" s="47">
        <v>1.88</v>
      </c>
      <c r="LX26" s="14">
        <v>1.78</v>
      </c>
      <c r="LY26" s="14"/>
      <c r="LZ26" s="10">
        <f t="shared" si="106"/>
        <v>1.78</v>
      </c>
      <c r="MA26" s="47">
        <v>1.83</v>
      </c>
      <c r="MB26" s="47">
        <v>1.8</v>
      </c>
      <c r="MC26" s="1049"/>
      <c r="MD26" s="14">
        <v>1.85</v>
      </c>
      <c r="ME26" s="47">
        <f t="shared" si="107"/>
        <v>1.78</v>
      </c>
      <c r="MF26" s="47"/>
      <c r="MG26" s="47"/>
      <c r="MH26" s="14">
        <v>1.76</v>
      </c>
      <c r="MI26" s="14">
        <v>1.76</v>
      </c>
      <c r="MJ26" s="47">
        <f t="shared" si="108"/>
        <v>1.76</v>
      </c>
      <c r="MK26" s="14">
        <v>1.78</v>
      </c>
      <c r="ML26" s="14">
        <v>1.78</v>
      </c>
      <c r="MM26" s="14">
        <f t="shared" si="109"/>
        <v>1.76</v>
      </c>
      <c r="MN26" s="14">
        <v>1.84</v>
      </c>
      <c r="MO26" s="14">
        <v>1.8</v>
      </c>
      <c r="MP26" s="14">
        <v>1.84</v>
      </c>
      <c r="MQ26" s="14">
        <f t="shared" si="110"/>
        <v>1.76</v>
      </c>
      <c r="MR26" s="14">
        <v>1.77</v>
      </c>
      <c r="MS26" s="14">
        <v>1.77</v>
      </c>
      <c r="MT26" s="14">
        <v>1.85</v>
      </c>
      <c r="MU26" s="14">
        <v>1.85</v>
      </c>
      <c r="MV26" s="14">
        <f t="shared" si="111"/>
        <v>1.76</v>
      </c>
      <c r="MW26" s="14"/>
      <c r="MX26" s="14">
        <v>1.87</v>
      </c>
      <c r="MY26" s="14"/>
      <c r="MZ26" s="14">
        <v>1.86</v>
      </c>
      <c r="NA26" s="14">
        <v>1.87</v>
      </c>
      <c r="NB26" s="14"/>
      <c r="NC26" s="14"/>
      <c r="ND26" s="14">
        <f t="shared" si="112"/>
        <v>1.76</v>
      </c>
      <c r="NE26" s="10">
        <v>1.9</v>
      </c>
      <c r="NF26" s="14">
        <v>1.9</v>
      </c>
      <c r="NG26" s="14">
        <f t="shared" si="113"/>
        <v>1.76</v>
      </c>
      <c r="NH26" s="77">
        <v>1.8949999999999998</v>
      </c>
      <c r="NI26" s="14">
        <v>1.89</v>
      </c>
      <c r="NJ26" s="14">
        <f t="shared" si="114"/>
        <v>1.76</v>
      </c>
      <c r="NK26" s="14"/>
      <c r="NL26" s="14">
        <v>1.88</v>
      </c>
      <c r="NM26" s="14"/>
      <c r="NN26" s="14">
        <v>1.89</v>
      </c>
      <c r="NO26" s="14">
        <v>1.87</v>
      </c>
      <c r="NP26" s="14">
        <f t="shared" si="115"/>
        <v>1.76</v>
      </c>
      <c r="NQ26" s="14">
        <v>1.88</v>
      </c>
      <c r="NR26" s="14"/>
      <c r="NS26" s="10">
        <v>1.87</v>
      </c>
      <c r="NT26" s="47">
        <f t="shared" si="116"/>
        <v>1.76</v>
      </c>
      <c r="NU26" s="77">
        <v>1.9</v>
      </c>
      <c r="NV26" s="77">
        <v>1.9</v>
      </c>
      <c r="NW26" s="14">
        <v>1.8</v>
      </c>
      <c r="NX26" s="77">
        <f t="shared" si="117"/>
        <v>1.76</v>
      </c>
      <c r="NY26" s="14">
        <v>1.8</v>
      </c>
      <c r="NZ26" s="77">
        <f t="shared" si="118"/>
        <v>1.76</v>
      </c>
      <c r="OA26" s="77"/>
      <c r="OB26" s="77">
        <v>1.83</v>
      </c>
      <c r="OC26" s="14">
        <v>1.88</v>
      </c>
      <c r="OD26" s="77">
        <f t="shared" si="119"/>
        <v>1.76</v>
      </c>
      <c r="OE26" s="77"/>
      <c r="OF26" s="77">
        <v>1.82</v>
      </c>
      <c r="OG26" s="14">
        <v>1.88</v>
      </c>
      <c r="OH26" s="77">
        <f t="shared" si="120"/>
        <v>1.76</v>
      </c>
      <c r="OI26" s="77"/>
      <c r="OJ26" s="77"/>
      <c r="OK26" s="6">
        <f t="shared" si="121"/>
        <v>-1</v>
      </c>
      <c r="OL26" s="6">
        <f t="shared" si="122"/>
        <v>-1</v>
      </c>
      <c r="OM26" s="1308">
        <v>1.6</v>
      </c>
      <c r="ON26" s="37">
        <v>1.63</v>
      </c>
      <c r="OO26" s="14">
        <v>1.63</v>
      </c>
      <c r="OP26" s="37">
        <f t="shared" si="123"/>
        <v>1.6</v>
      </c>
      <c r="OQ26" s="36">
        <v>1.67</v>
      </c>
      <c r="OR26" s="14">
        <v>1.66</v>
      </c>
      <c r="OT26" s="10">
        <f t="shared" si="124"/>
        <v>1.6</v>
      </c>
      <c r="OU26" s="37">
        <v>1.7</v>
      </c>
      <c r="OV26" s="37">
        <f t="shared" si="125"/>
        <v>1.6</v>
      </c>
      <c r="OW26" s="37">
        <v>1.7</v>
      </c>
      <c r="OX26" s="36"/>
      <c r="OY26" s="37">
        <f t="shared" si="126"/>
        <v>1.6</v>
      </c>
      <c r="OZ26" s="37">
        <v>1.68</v>
      </c>
      <c r="PA26" s="37"/>
      <c r="PB26" s="37">
        <f t="shared" si="127"/>
        <v>1.6</v>
      </c>
      <c r="PC26" s="1383">
        <v>1.6488</v>
      </c>
      <c r="PD26" s="37">
        <v>1.64</v>
      </c>
      <c r="PE26" s="37">
        <f t="shared" si="128"/>
        <v>1.6</v>
      </c>
      <c r="PF26" s="37">
        <v>1.67</v>
      </c>
      <c r="PG26" s="37">
        <f t="shared" si="129"/>
        <v>1.6</v>
      </c>
      <c r="PH26" s="37">
        <v>1.64</v>
      </c>
      <c r="PI26" s="37">
        <f t="shared" si="130"/>
        <v>1.6</v>
      </c>
      <c r="PJ26" s="37"/>
      <c r="PK26" s="6">
        <f t="shared" si="131"/>
        <v>-1</v>
      </c>
      <c r="PL26" s="1315">
        <v>1.36</v>
      </c>
      <c r="PM26" s="37">
        <v>1.38</v>
      </c>
      <c r="PN26" s="37"/>
      <c r="PO26" s="37">
        <f t="shared" si="132"/>
        <v>1.36</v>
      </c>
      <c r="PP26" s="37">
        <v>1.37</v>
      </c>
      <c r="PQ26" s="37"/>
      <c r="PR26" s="37">
        <f t="shared" si="133"/>
        <v>1.36</v>
      </c>
      <c r="PS26" s="37">
        <v>1.41</v>
      </c>
      <c r="PT26" s="37">
        <f t="shared" si="134"/>
        <v>1.36</v>
      </c>
      <c r="PU26" s="37">
        <v>1.37</v>
      </c>
      <c r="PV26" s="37">
        <v>1.41</v>
      </c>
      <c r="PW26" s="37">
        <f t="shared" si="135"/>
        <v>1.36</v>
      </c>
      <c r="PX26" s="37">
        <v>1.41</v>
      </c>
      <c r="PY26" s="37"/>
      <c r="PZ26" s="37">
        <f t="shared" si="136"/>
        <v>1.36</v>
      </c>
      <c r="QA26" s="1049">
        <v>1.4403999999999999</v>
      </c>
      <c r="QB26" s="1049">
        <f t="shared" si="137"/>
        <v>1.36</v>
      </c>
      <c r="QC26" s="14">
        <v>1.41</v>
      </c>
      <c r="QD26" s="1049">
        <f t="shared" si="138"/>
        <v>1.36</v>
      </c>
      <c r="QE26" s="1049">
        <v>1.71</v>
      </c>
      <c r="QF26" s="14">
        <v>1.41</v>
      </c>
      <c r="QG26" s="37">
        <f t="shared" si="139"/>
        <v>1.36</v>
      </c>
      <c r="QH26" s="37"/>
      <c r="QI26" s="6">
        <f t="shared" si="140"/>
        <v>-1</v>
      </c>
      <c r="QJ26" s="47">
        <v>1.75</v>
      </c>
      <c r="QK26" s="77">
        <v>1.79</v>
      </c>
      <c r="QL26" s="77"/>
      <c r="QM26" s="77">
        <f t="shared" si="141"/>
        <v>1.75</v>
      </c>
      <c r="QN26" s="1049">
        <v>1.879</v>
      </c>
      <c r="QO26" s="52">
        <f t="shared" si="142"/>
        <v>1.75</v>
      </c>
      <c r="QP26" s="1049">
        <v>1.89</v>
      </c>
      <c r="QQ26" s="1049">
        <f t="shared" si="143"/>
        <v>1.75</v>
      </c>
      <c r="QR26" s="1049"/>
      <c r="QS26" s="1049">
        <v>1.85</v>
      </c>
      <c r="QT26" s="1049">
        <f t="shared" si="144"/>
        <v>1.75</v>
      </c>
      <c r="QU26" s="1049">
        <v>1.79</v>
      </c>
      <c r="QV26" s="37"/>
      <c r="QW26" s="37">
        <f t="shared" si="145"/>
        <v>1.75</v>
      </c>
      <c r="QX26" s="37">
        <v>1.85</v>
      </c>
      <c r="QY26" s="37">
        <f t="shared" si="146"/>
        <v>1.75</v>
      </c>
      <c r="QZ26" s="37">
        <v>1.77</v>
      </c>
      <c r="RA26" s="14">
        <v>1.84</v>
      </c>
      <c r="RB26" s="37">
        <f t="shared" si="147"/>
        <v>1.75</v>
      </c>
      <c r="RC26" s="37">
        <v>1.77</v>
      </c>
      <c r="RD26" s="14">
        <v>1.84</v>
      </c>
      <c r="RE26" s="37">
        <f t="shared" si="148"/>
        <v>1.75</v>
      </c>
      <c r="RF26" s="37"/>
      <c r="RG26" s="6">
        <f t="shared" si="149"/>
        <v>-1</v>
      </c>
      <c r="RH26" s="1049">
        <v>1.35</v>
      </c>
      <c r="RI26" s="1049">
        <v>1.45</v>
      </c>
      <c r="RJ26" s="1049">
        <f t="shared" si="150"/>
        <v>1.35</v>
      </c>
      <c r="RK26" s="1049">
        <v>1.39</v>
      </c>
      <c r="RL26" s="1049">
        <f t="shared" si="151"/>
        <v>1.35</v>
      </c>
      <c r="RM26" s="1049">
        <v>1.38</v>
      </c>
      <c r="RN26" s="1049"/>
      <c r="RO26" s="1049">
        <v>1.4</v>
      </c>
      <c r="RP26" s="1049">
        <f t="shared" si="152"/>
        <v>1.35</v>
      </c>
      <c r="RQ26" s="1049">
        <v>1.4</v>
      </c>
      <c r="RR26" s="1049"/>
      <c r="RS26" s="1049">
        <f t="shared" si="153"/>
        <v>1.35</v>
      </c>
      <c r="RT26" s="37"/>
      <c r="RU26" s="37">
        <v>1.38</v>
      </c>
      <c r="RV26" s="37">
        <f t="shared" si="154"/>
        <v>1.35</v>
      </c>
      <c r="RW26" s="52">
        <v>1.36</v>
      </c>
      <c r="RX26" s="1049">
        <f t="shared" si="155"/>
        <v>1.35</v>
      </c>
      <c r="RY26" s="1049">
        <v>1.68</v>
      </c>
      <c r="RZ26" s="52">
        <v>1.36</v>
      </c>
      <c r="SA26" s="37">
        <f t="shared" si="156"/>
        <v>1.35</v>
      </c>
      <c r="SB26" s="37">
        <v>1.61</v>
      </c>
      <c r="SC26" s="1224">
        <f t="shared" si="157"/>
        <v>0.19259259259259259</v>
      </c>
      <c r="SD26" s="1049">
        <v>1.4</v>
      </c>
      <c r="SE26" s="1049">
        <f t="shared" si="158"/>
        <v>1.4</v>
      </c>
      <c r="SF26" s="1049">
        <v>1.41</v>
      </c>
      <c r="SG26" s="1049">
        <v>1.4</v>
      </c>
      <c r="SH26" s="37">
        <f t="shared" si="159"/>
        <v>1.4</v>
      </c>
      <c r="SI26" s="37"/>
      <c r="SJ26" s="1224">
        <f t="shared" si="160"/>
        <v>-1</v>
      </c>
      <c r="SK26" s="1049">
        <v>1.38</v>
      </c>
      <c r="SL26" s="1049">
        <f t="shared" si="2"/>
        <v>1.38</v>
      </c>
      <c r="SM26" s="1049">
        <v>1.4</v>
      </c>
      <c r="SN26" s="1049">
        <v>1.38</v>
      </c>
      <c r="SO26" s="37">
        <f t="shared" si="161"/>
        <v>1.38</v>
      </c>
      <c r="SP26" s="37"/>
      <c r="SQ26" s="1224">
        <f t="shared" si="162"/>
        <v>-1</v>
      </c>
      <c r="SR26" s="1049">
        <v>1.34</v>
      </c>
      <c r="SS26" s="1049">
        <f t="shared" si="3"/>
        <v>1.34</v>
      </c>
      <c r="ST26" s="1049"/>
      <c r="SU26" s="1224">
        <f t="shared" si="4"/>
        <v>-1</v>
      </c>
      <c r="SV26" s="391" t="s">
        <v>3351</v>
      </c>
      <c r="SW26" s="14"/>
      <c r="SX26" s="1123"/>
    </row>
    <row r="27" spans="1:518" ht="15" thickBot="1" x14ac:dyDescent="0.4">
      <c r="A27" s="10">
        <v>27</v>
      </c>
      <c r="B27" s="103" t="s">
        <v>19</v>
      </c>
      <c r="C27" s="109" t="s">
        <v>1254</v>
      </c>
      <c r="D27" s="924" t="s">
        <v>3339</v>
      </c>
      <c r="E27" s="924" t="s">
        <v>3349</v>
      </c>
      <c r="F27" s="924" t="s">
        <v>3341</v>
      </c>
      <c r="G27" s="930" t="s">
        <v>3353</v>
      </c>
      <c r="H27" s="82" t="s">
        <v>1502</v>
      </c>
      <c r="I27" s="11" t="s">
        <v>1502</v>
      </c>
      <c r="J27" s="82" t="s">
        <v>1502</v>
      </c>
      <c r="K27" s="82" t="s">
        <v>1502</v>
      </c>
      <c r="L27" s="11"/>
      <c r="M27" s="11" t="s">
        <v>1502</v>
      </c>
      <c r="N27" s="82" t="s">
        <v>1502</v>
      </c>
      <c r="O27" s="82" t="s">
        <v>1502</v>
      </c>
      <c r="P27" s="11" t="s">
        <v>1502</v>
      </c>
      <c r="Q27" s="50" t="s">
        <v>1502</v>
      </c>
      <c r="R27" s="82" t="s">
        <v>1502</v>
      </c>
      <c r="S27" s="82" t="s">
        <v>1502</v>
      </c>
      <c r="T27" s="82" t="s">
        <v>1502</v>
      </c>
      <c r="U27" s="82"/>
      <c r="V27" s="82"/>
      <c r="W27" s="7"/>
      <c r="X27" s="104" t="s">
        <v>1502</v>
      </c>
      <c r="Y27" s="104" t="s">
        <v>1502</v>
      </c>
      <c r="Z27" s="104" t="s">
        <v>1502</v>
      </c>
      <c r="AA27" s="104" t="s">
        <v>1502</v>
      </c>
      <c r="AB27" s="104" t="s">
        <v>1502</v>
      </c>
      <c r="AC27" s="104" t="s">
        <v>1502</v>
      </c>
      <c r="AD27" s="104" t="s">
        <v>1502</v>
      </c>
      <c r="AE27" s="104" t="s">
        <v>1502</v>
      </c>
      <c r="AF27" s="104" t="s">
        <v>1502</v>
      </c>
      <c r="AG27" s="104" t="s">
        <v>1502</v>
      </c>
      <c r="AH27" s="82" t="s">
        <v>1502</v>
      </c>
      <c r="AI27" s="11" t="s">
        <v>1502</v>
      </c>
      <c r="AJ27" s="1071"/>
      <c r="AK27" s="104">
        <v>1.83</v>
      </c>
      <c r="AL27" s="104">
        <v>1.96</v>
      </c>
      <c r="AM27" s="103">
        <v>1.9</v>
      </c>
      <c r="AN27" s="104">
        <f t="shared" si="166"/>
        <v>1.83</v>
      </c>
      <c r="AO27" s="104"/>
      <c r="AP27" s="103">
        <v>1.95</v>
      </c>
      <c r="AQ27" s="104">
        <f t="shared" si="9"/>
        <v>1.83</v>
      </c>
      <c r="AR27" s="103">
        <v>1.8879999999999999</v>
      </c>
      <c r="AS27" s="103">
        <v>1.85</v>
      </c>
      <c r="AT27" s="103">
        <f t="shared" si="10"/>
        <v>1.83</v>
      </c>
      <c r="AU27" s="103">
        <v>1.98</v>
      </c>
      <c r="AV27" s="53">
        <f t="shared" si="11"/>
        <v>1.83</v>
      </c>
      <c r="AW27" s="104">
        <v>1.891</v>
      </c>
      <c r="AX27" s="11"/>
      <c r="AY27" s="49">
        <v>1.9</v>
      </c>
      <c r="AZ27" s="49"/>
      <c r="BA27" s="357">
        <f t="shared" si="12"/>
        <v>3.825136612021849E-2</v>
      </c>
      <c r="BB27" s="104">
        <v>1.49</v>
      </c>
      <c r="BC27" s="104">
        <v>1.96</v>
      </c>
      <c r="BD27" s="104">
        <v>1.69</v>
      </c>
      <c r="BE27" s="104">
        <v>1.81</v>
      </c>
      <c r="BF27" s="104">
        <v>1.85</v>
      </c>
      <c r="BG27" s="104">
        <v>1.81</v>
      </c>
      <c r="BH27" s="104">
        <v>1.88</v>
      </c>
      <c r="BI27" s="104">
        <v>1.86</v>
      </c>
      <c r="BJ27" s="104">
        <f t="shared" si="167"/>
        <v>1.81</v>
      </c>
      <c r="BK27" s="104">
        <v>1.95</v>
      </c>
      <c r="BL27" s="913">
        <f t="shared" si="15"/>
        <v>1.81</v>
      </c>
      <c r="BM27" s="82">
        <v>1.95</v>
      </c>
      <c r="BN27" s="53">
        <f t="shared" si="16"/>
        <v>1.81</v>
      </c>
      <c r="BO27" s="104">
        <v>1.78</v>
      </c>
      <c r="BP27" s="53">
        <v>1.93</v>
      </c>
      <c r="BQ27" s="53">
        <f t="shared" si="17"/>
        <v>1.78</v>
      </c>
      <c r="BR27" s="53"/>
      <c r="BS27" s="7">
        <f t="shared" si="18"/>
        <v>-1</v>
      </c>
      <c r="BT27" s="103">
        <v>1.73</v>
      </c>
      <c r="BU27" s="104">
        <v>2.1</v>
      </c>
      <c r="BV27" s="104">
        <v>1.97</v>
      </c>
      <c r="BW27" s="104">
        <v>2.04</v>
      </c>
      <c r="BX27" s="104">
        <v>2.0499999999999998</v>
      </c>
      <c r="BY27" s="104">
        <v>2.04</v>
      </c>
      <c r="BZ27" s="104">
        <v>2.0699999999999998</v>
      </c>
      <c r="CA27" s="104">
        <f t="shared" si="168"/>
        <v>2.04</v>
      </c>
      <c r="CB27" s="104">
        <v>2.17</v>
      </c>
      <c r="CC27" s="53">
        <f t="shared" si="21"/>
        <v>2.04</v>
      </c>
      <c r="CD27" s="104">
        <v>2.0699999999999998</v>
      </c>
      <c r="CE27" s="11"/>
      <c r="CF27" s="11">
        <v>2.0499999999999998</v>
      </c>
      <c r="CG27" s="53">
        <f t="shared" si="22"/>
        <v>2.04</v>
      </c>
      <c r="CH27" s="11">
        <v>2.21</v>
      </c>
      <c r="CI27" s="11">
        <v>2.17</v>
      </c>
      <c r="CJ27" s="11">
        <f t="shared" si="23"/>
        <v>2.04</v>
      </c>
      <c r="CK27" s="11">
        <v>2.17</v>
      </c>
      <c r="CL27" s="11">
        <f t="shared" si="24"/>
        <v>2.04</v>
      </c>
      <c r="CM27" s="11">
        <v>2.12</v>
      </c>
      <c r="CN27" s="1042"/>
      <c r="CO27" s="15">
        <v>2.21</v>
      </c>
      <c r="CP27" s="11">
        <f t="shared" si="25"/>
        <v>2.04</v>
      </c>
      <c r="CQ27" s="11"/>
      <c r="CR27" s="15"/>
      <c r="CS27" s="15">
        <v>2.11</v>
      </c>
      <c r="CT27" s="11">
        <f t="shared" si="26"/>
        <v>2.04</v>
      </c>
      <c r="CU27" s="11"/>
      <c r="CV27" s="15">
        <v>2.21</v>
      </c>
      <c r="CW27" s="11">
        <f t="shared" si="27"/>
        <v>2.04</v>
      </c>
      <c r="CX27" s="15">
        <v>2.1</v>
      </c>
      <c r="CY27" s="11">
        <f t="shared" si="28"/>
        <v>2.04</v>
      </c>
      <c r="CZ27" s="49">
        <v>2.1382000000000003</v>
      </c>
      <c r="DA27" s="11">
        <v>2.17</v>
      </c>
      <c r="DB27" s="49">
        <f t="shared" si="29"/>
        <v>2.04</v>
      </c>
      <c r="DC27" s="15">
        <v>2.0699999999999998</v>
      </c>
      <c r="DD27" s="49">
        <f t="shared" si="30"/>
        <v>2.04</v>
      </c>
      <c r="DE27" s="49">
        <v>2.21</v>
      </c>
      <c r="DF27" s="15">
        <v>2.16</v>
      </c>
      <c r="DG27" s="15">
        <f t="shared" si="31"/>
        <v>2.04</v>
      </c>
      <c r="DH27" s="15"/>
      <c r="DI27" s="7">
        <f t="shared" si="32"/>
        <v>-1</v>
      </c>
      <c r="DJ27" s="104">
        <v>1.69</v>
      </c>
      <c r="DK27" s="104">
        <v>1.79</v>
      </c>
      <c r="DL27" s="104">
        <v>1.69</v>
      </c>
      <c r="DM27" s="104">
        <v>1.69</v>
      </c>
      <c r="DN27" s="104">
        <v>1.8</v>
      </c>
      <c r="DO27" s="104">
        <v>1.8</v>
      </c>
      <c r="DP27" s="104">
        <f t="shared" si="34"/>
        <v>1.69</v>
      </c>
      <c r="DQ27" s="104">
        <v>1.83</v>
      </c>
      <c r="DR27" s="104">
        <f t="shared" si="169"/>
        <v>1.69</v>
      </c>
      <c r="DS27" s="104">
        <v>1.7809999999999999</v>
      </c>
      <c r="DT27" s="104">
        <v>1.79</v>
      </c>
      <c r="DU27" s="53">
        <f t="shared" si="36"/>
        <v>1.69</v>
      </c>
      <c r="DV27" s="53">
        <v>1.8</v>
      </c>
      <c r="DW27" s="53">
        <f t="shared" si="37"/>
        <v>1.69</v>
      </c>
      <c r="DX27" s="11">
        <v>1.79</v>
      </c>
      <c r="DY27" s="11">
        <f t="shared" si="38"/>
        <v>1.69</v>
      </c>
      <c r="DZ27" s="11">
        <v>1.81</v>
      </c>
      <c r="EA27" s="15">
        <v>1.81</v>
      </c>
      <c r="EB27" s="11">
        <f t="shared" si="39"/>
        <v>1.69</v>
      </c>
      <c r="EC27" s="11"/>
      <c r="ED27" s="15">
        <v>1.81</v>
      </c>
      <c r="EE27" s="15"/>
      <c r="EF27" s="15">
        <f>MIN(ED27,EB27)</f>
        <v>1.69</v>
      </c>
      <c r="EG27" s="15">
        <v>1.83</v>
      </c>
      <c r="EH27" s="15"/>
      <c r="EI27" s="15">
        <f t="shared" si="41"/>
        <v>1.69</v>
      </c>
      <c r="EJ27" s="11">
        <v>1.71</v>
      </c>
      <c r="EK27" s="15">
        <v>1.73</v>
      </c>
      <c r="EL27" s="11">
        <f t="shared" si="42"/>
        <v>1.69</v>
      </c>
      <c r="EM27" s="11">
        <v>1.83</v>
      </c>
      <c r="EN27" s="109">
        <f t="shared" si="43"/>
        <v>1.69</v>
      </c>
      <c r="EO27" s="109">
        <v>1.83</v>
      </c>
      <c r="EP27" s="109">
        <v>1.83</v>
      </c>
      <c r="EQ27" s="109">
        <f t="shared" si="44"/>
        <v>1.69</v>
      </c>
      <c r="ER27" s="109">
        <v>1.81</v>
      </c>
      <c r="ES27" s="109">
        <f t="shared" si="45"/>
        <v>1.69</v>
      </c>
      <c r="ET27" s="109"/>
      <c r="EU27" s="7">
        <f t="shared" si="46"/>
        <v>-1</v>
      </c>
      <c r="EV27" s="104">
        <v>1.49</v>
      </c>
      <c r="EW27" s="104">
        <v>1.64</v>
      </c>
      <c r="EX27" s="104">
        <v>1.53</v>
      </c>
      <c r="EY27" s="104">
        <v>1.49</v>
      </c>
      <c r="EZ27" s="104"/>
      <c r="FA27" s="104">
        <v>1.6</v>
      </c>
      <c r="FB27" s="104">
        <f t="shared" si="48"/>
        <v>1.49</v>
      </c>
      <c r="FC27" s="104"/>
      <c r="FD27" s="104">
        <v>1.61</v>
      </c>
      <c r="FE27" s="104">
        <f t="shared" si="170"/>
        <v>1.49</v>
      </c>
      <c r="FF27" s="104">
        <v>1.49</v>
      </c>
      <c r="FG27" s="104">
        <v>1.61</v>
      </c>
      <c r="FH27" s="53">
        <f t="shared" si="50"/>
        <v>1.49</v>
      </c>
      <c r="FI27" s="104">
        <v>1.61</v>
      </c>
      <c r="FJ27" s="53">
        <v>1.61</v>
      </c>
      <c r="FK27" s="53">
        <f t="shared" si="51"/>
        <v>1.49</v>
      </c>
      <c r="FL27" s="53">
        <v>1.6</v>
      </c>
      <c r="FM27" s="53">
        <f t="shared" si="52"/>
        <v>1.49</v>
      </c>
      <c r="FN27" s="53">
        <v>1.57</v>
      </c>
      <c r="FO27" s="15">
        <v>1.53</v>
      </c>
      <c r="FP27" s="53">
        <f t="shared" si="53"/>
        <v>1.49</v>
      </c>
      <c r="FQ27" s="53">
        <v>1.5517999999999998</v>
      </c>
      <c r="FR27" s="15">
        <v>1.54</v>
      </c>
      <c r="FS27" s="53">
        <f t="shared" si="54"/>
        <v>1.49</v>
      </c>
      <c r="FT27" s="53"/>
      <c r="FU27" s="53">
        <v>1.6</v>
      </c>
      <c r="FV27" s="15"/>
      <c r="FW27" s="15">
        <v>1.6</v>
      </c>
      <c r="FX27" s="53">
        <f t="shared" si="55"/>
        <v>1.49</v>
      </c>
      <c r="FY27" s="53">
        <v>1.6</v>
      </c>
      <c r="FZ27" s="15">
        <v>1.615</v>
      </c>
      <c r="GA27" s="15"/>
      <c r="GB27" s="15">
        <f t="shared" si="56"/>
        <v>1.49</v>
      </c>
      <c r="GC27" s="53">
        <v>1.54</v>
      </c>
      <c r="GD27" s="15">
        <v>1.6</v>
      </c>
      <c r="GE27" s="109">
        <f t="shared" si="57"/>
        <v>1.49</v>
      </c>
      <c r="GF27" s="109">
        <v>1.55</v>
      </c>
      <c r="GG27" s="109">
        <f t="shared" si="58"/>
        <v>1.49</v>
      </c>
      <c r="GH27" s="109">
        <v>1.61</v>
      </c>
      <c r="GI27" s="109">
        <v>1.615</v>
      </c>
      <c r="GJ27" s="109">
        <f t="shared" si="59"/>
        <v>1.49</v>
      </c>
      <c r="GK27" s="11"/>
      <c r="GL27" s="15">
        <v>1.6140000000000001</v>
      </c>
      <c r="GM27" s="109">
        <f t="shared" si="60"/>
        <v>1.49</v>
      </c>
      <c r="GN27" s="109">
        <v>1.6140000000000001</v>
      </c>
      <c r="GO27" s="109">
        <f t="shared" si="61"/>
        <v>1.49</v>
      </c>
      <c r="GP27" s="109">
        <v>1.6120000000000001</v>
      </c>
      <c r="GQ27" s="109"/>
      <c r="GR27" s="109">
        <f t="shared" si="62"/>
        <v>1.49</v>
      </c>
      <c r="GS27" s="109"/>
      <c r="GT27" s="7">
        <f t="shared" si="63"/>
        <v>-1</v>
      </c>
      <c r="GU27" s="104">
        <v>1.64</v>
      </c>
      <c r="GV27" s="104">
        <v>1.63</v>
      </c>
      <c r="GW27" s="104">
        <v>1.71</v>
      </c>
      <c r="GX27" s="104">
        <v>1.73</v>
      </c>
      <c r="GY27" s="104"/>
      <c r="GZ27" s="104">
        <v>1.72</v>
      </c>
      <c r="HA27" s="104">
        <f t="shared" si="65"/>
        <v>1.72</v>
      </c>
      <c r="HB27" s="104">
        <v>1.72</v>
      </c>
      <c r="HC27" s="104">
        <v>1.73</v>
      </c>
      <c r="HD27" s="104">
        <v>1.74</v>
      </c>
      <c r="HE27" s="104">
        <f t="shared" si="66"/>
        <v>1.72</v>
      </c>
      <c r="HF27" s="104">
        <v>1.73</v>
      </c>
      <c r="HG27" s="53">
        <f t="shared" si="67"/>
        <v>1.72</v>
      </c>
      <c r="HH27" s="104">
        <v>1.73</v>
      </c>
      <c r="HI27" s="11"/>
      <c r="HJ27" s="53">
        <f t="shared" si="68"/>
        <v>1.72</v>
      </c>
      <c r="HK27" s="53">
        <v>1.74</v>
      </c>
      <c r="HL27" s="53">
        <f t="shared" si="69"/>
        <v>1.72</v>
      </c>
      <c r="HM27" s="53">
        <v>1.72</v>
      </c>
      <c r="HN27" s="53">
        <f t="shared" si="70"/>
        <v>1.72</v>
      </c>
      <c r="HO27" s="53">
        <v>1.77</v>
      </c>
      <c r="HP27" s="53">
        <v>1.84</v>
      </c>
      <c r="HQ27" s="53">
        <v>1.83</v>
      </c>
      <c r="HR27" s="15">
        <v>1.75</v>
      </c>
      <c r="HS27" s="15"/>
      <c r="HT27" s="27">
        <f t="shared" si="71"/>
        <v>1.72</v>
      </c>
      <c r="HU27" s="49"/>
      <c r="HV27" s="27">
        <v>1.79</v>
      </c>
      <c r="HW27" s="11"/>
      <c r="HX27" s="15">
        <v>1.79</v>
      </c>
      <c r="HY27" s="11">
        <f t="shared" si="72"/>
        <v>1.72</v>
      </c>
      <c r="HZ27" s="15"/>
      <c r="IA27" s="15">
        <v>1.78</v>
      </c>
      <c r="IB27" s="4">
        <f t="shared" si="73"/>
        <v>1.72</v>
      </c>
      <c r="IC27" s="53">
        <v>1.8</v>
      </c>
      <c r="ID27" s="53">
        <f t="shared" si="74"/>
        <v>1.72</v>
      </c>
      <c r="IE27" s="53">
        <v>1.73</v>
      </c>
      <c r="IF27" s="1042">
        <v>1.8</v>
      </c>
      <c r="IG27" s="53">
        <f t="shared" si="75"/>
        <v>1.72</v>
      </c>
      <c r="IH27" s="1042">
        <v>1.76</v>
      </c>
      <c r="II27" s="1042">
        <v>1.75</v>
      </c>
      <c r="IJ27" s="53">
        <f t="shared" si="76"/>
        <v>1.72</v>
      </c>
      <c r="IK27" s="15">
        <v>1.75</v>
      </c>
      <c r="IL27" s="15"/>
      <c r="IM27" s="15">
        <f t="shared" si="77"/>
        <v>1.72</v>
      </c>
      <c r="IN27" s="1042">
        <v>1.76</v>
      </c>
      <c r="IO27" s="15">
        <v>1.73</v>
      </c>
      <c r="IP27" s="15"/>
      <c r="IQ27" s="104">
        <f t="shared" si="78"/>
        <v>1.72</v>
      </c>
      <c r="IR27" s="109"/>
      <c r="IS27" s="109">
        <v>1.73</v>
      </c>
      <c r="IT27" s="11">
        <v>1.84</v>
      </c>
      <c r="IU27" s="49">
        <f t="shared" si="79"/>
        <v>1.72</v>
      </c>
      <c r="IV27" s="109"/>
      <c r="IW27" s="109">
        <v>1.73</v>
      </c>
      <c r="IX27" s="11">
        <v>1.84</v>
      </c>
      <c r="IY27" s="50">
        <f t="shared" si="80"/>
        <v>1.72</v>
      </c>
      <c r="IZ27" s="50">
        <v>1.84</v>
      </c>
      <c r="JA27" s="15">
        <v>1.84</v>
      </c>
      <c r="JB27" s="50">
        <f t="shared" si="81"/>
        <v>1.72</v>
      </c>
      <c r="JC27" s="50">
        <v>1.82</v>
      </c>
      <c r="JD27" s="15">
        <v>1.84</v>
      </c>
      <c r="JE27" s="50">
        <f t="shared" si="82"/>
        <v>1.72</v>
      </c>
      <c r="JF27" s="15">
        <v>1.82</v>
      </c>
      <c r="JG27" s="50">
        <f t="shared" si="83"/>
        <v>1.72</v>
      </c>
      <c r="JH27" s="50">
        <v>2.42</v>
      </c>
      <c r="JI27" s="7">
        <f t="shared" si="84"/>
        <v>0.40697674418604651</v>
      </c>
      <c r="JJ27" s="103">
        <v>1.8</v>
      </c>
      <c r="JK27" s="103">
        <v>1.94</v>
      </c>
      <c r="JL27" s="53">
        <f t="shared" si="85"/>
        <v>1.8</v>
      </c>
      <c r="JM27" s="53">
        <v>1.93</v>
      </c>
      <c r="JN27" s="53">
        <f t="shared" si="86"/>
        <v>1.8</v>
      </c>
      <c r="JO27" s="53">
        <v>1.94</v>
      </c>
      <c r="JP27" s="53">
        <v>1.95</v>
      </c>
      <c r="JQ27" s="53">
        <f t="shared" si="87"/>
        <v>1.8</v>
      </c>
      <c r="JR27" s="53">
        <v>1.85</v>
      </c>
      <c r="JS27" s="11">
        <v>1.93</v>
      </c>
      <c r="JT27" s="53">
        <f t="shared" si="88"/>
        <v>1.8</v>
      </c>
      <c r="JU27" s="53">
        <v>1.8242</v>
      </c>
      <c r="JV27" s="53">
        <v>1.83</v>
      </c>
      <c r="JW27" s="15"/>
      <c r="JX27" s="15">
        <v>1.93</v>
      </c>
      <c r="JY27" s="104">
        <f t="shared" si="89"/>
        <v>1.8</v>
      </c>
      <c r="JZ27" s="53">
        <v>1.95</v>
      </c>
      <c r="KA27" s="15">
        <v>1.96</v>
      </c>
      <c r="KB27" s="1042">
        <f t="shared" si="90"/>
        <v>1.8</v>
      </c>
      <c r="KC27" s="1042">
        <v>1.87</v>
      </c>
      <c r="KD27" s="15"/>
      <c r="KE27" s="15">
        <v>1.9</v>
      </c>
      <c r="KF27" s="15">
        <f t="shared" si="91"/>
        <v>1.8</v>
      </c>
      <c r="KG27" s="1042">
        <v>1.9</v>
      </c>
      <c r="KH27" s="15">
        <v>1.81</v>
      </c>
      <c r="KI27" s="15">
        <f t="shared" si="92"/>
        <v>1.8</v>
      </c>
      <c r="KJ27" s="15">
        <v>1.9</v>
      </c>
      <c r="KK27" s="15">
        <v>1.82</v>
      </c>
      <c r="KL27" s="15">
        <f t="shared" si="93"/>
        <v>1.8</v>
      </c>
      <c r="KM27" s="15">
        <v>1.83</v>
      </c>
      <c r="KN27" s="15"/>
      <c r="KO27" s="15">
        <v>1.9</v>
      </c>
      <c r="KP27" s="15">
        <f t="shared" si="94"/>
        <v>1.8</v>
      </c>
      <c r="KQ27" s="15">
        <v>1.82</v>
      </c>
      <c r="KR27" s="15"/>
      <c r="KS27" s="109">
        <f t="shared" si="95"/>
        <v>1.8</v>
      </c>
      <c r="KT27" s="49"/>
      <c r="KU27" s="49">
        <v>1.81</v>
      </c>
      <c r="KV27" s="15">
        <v>1.82</v>
      </c>
      <c r="KW27" s="15">
        <f t="shared" si="96"/>
        <v>1.8</v>
      </c>
      <c r="KX27" s="49"/>
      <c r="KY27" s="49">
        <v>1.81</v>
      </c>
      <c r="KZ27" s="15">
        <v>1.82</v>
      </c>
      <c r="LA27" s="11"/>
      <c r="LB27" s="50">
        <f t="shared" si="163"/>
        <v>1.8</v>
      </c>
      <c r="LC27" s="50">
        <v>1.89</v>
      </c>
      <c r="LD27" s="50">
        <f t="shared" si="97"/>
        <v>1.8</v>
      </c>
      <c r="LE27" s="50">
        <v>1.89</v>
      </c>
      <c r="LF27" s="50">
        <f t="shared" si="98"/>
        <v>1.8</v>
      </c>
      <c r="LG27" s="15">
        <v>1.85</v>
      </c>
      <c r="LH27" s="50">
        <f t="shared" si="99"/>
        <v>1.8</v>
      </c>
      <c r="LI27" s="50">
        <v>2.85</v>
      </c>
      <c r="LJ27" s="7">
        <f t="shared" si="100"/>
        <v>0.58333333333333337</v>
      </c>
      <c r="LK27" s="104">
        <v>1.8920000000000001</v>
      </c>
      <c r="LL27" s="104">
        <v>1.72</v>
      </c>
      <c r="LM27" s="49">
        <v>1.8109999999999999</v>
      </c>
      <c r="LN27" s="913">
        <f t="shared" si="101"/>
        <v>1.8109999999999999</v>
      </c>
      <c r="LO27" s="676">
        <v>1.85</v>
      </c>
      <c r="LP27" s="913">
        <f t="shared" si="102"/>
        <v>1.8109999999999999</v>
      </c>
      <c r="LQ27" s="11">
        <v>1.98</v>
      </c>
      <c r="LR27" s="53">
        <f t="shared" si="103"/>
        <v>1.8109999999999999</v>
      </c>
      <c r="LS27" s="49">
        <f t="shared" si="104"/>
        <v>1.8109999999999999</v>
      </c>
      <c r="LT27" s="49">
        <v>1.83</v>
      </c>
      <c r="LU27" s="49">
        <f t="shared" si="105"/>
        <v>1.8109999999999999</v>
      </c>
      <c r="LV27" s="49">
        <v>1.88</v>
      </c>
      <c r="LW27" s="49">
        <v>1.86</v>
      </c>
      <c r="LX27" s="15">
        <v>1.75</v>
      </c>
      <c r="LY27" s="15"/>
      <c r="LZ27" s="49">
        <f>MIN(LU27,LX27)</f>
        <v>1.75</v>
      </c>
      <c r="MA27" s="49">
        <v>1.8</v>
      </c>
      <c r="MB27" s="49">
        <v>1.82</v>
      </c>
      <c r="MC27" s="1042"/>
      <c r="MD27" s="15">
        <v>1.74</v>
      </c>
      <c r="ME27" s="49">
        <f t="shared" si="107"/>
        <v>1.74</v>
      </c>
      <c r="MF27" s="49"/>
      <c r="MG27" s="49"/>
      <c r="MH27" s="15">
        <v>1.75</v>
      </c>
      <c r="MI27" s="15">
        <v>1.74</v>
      </c>
      <c r="MJ27" s="49">
        <f t="shared" si="108"/>
        <v>1.74</v>
      </c>
      <c r="MK27" s="15">
        <v>1.77</v>
      </c>
      <c r="ML27" s="15">
        <v>1.77</v>
      </c>
      <c r="MM27" s="15">
        <f t="shared" si="109"/>
        <v>1.74</v>
      </c>
      <c r="MN27" s="15">
        <v>1.78</v>
      </c>
      <c r="MO27" s="15">
        <v>1.76</v>
      </c>
      <c r="MP27" s="15">
        <v>1.83</v>
      </c>
      <c r="MQ27" s="15">
        <f t="shared" si="110"/>
        <v>1.74</v>
      </c>
      <c r="MR27" s="15">
        <v>1.76</v>
      </c>
      <c r="MS27" s="15">
        <v>1.76</v>
      </c>
      <c r="MT27" s="15">
        <v>1.84</v>
      </c>
      <c r="MU27" s="15">
        <v>1.84</v>
      </c>
      <c r="MV27" s="15">
        <f t="shared" si="111"/>
        <v>1.74</v>
      </c>
      <c r="MW27" s="15"/>
      <c r="MX27" s="15">
        <v>1.83</v>
      </c>
      <c r="MY27" s="15"/>
      <c r="MZ27" s="15">
        <v>1.85</v>
      </c>
      <c r="NA27" s="15">
        <v>1.85</v>
      </c>
      <c r="NB27" s="15"/>
      <c r="NC27" s="15"/>
      <c r="ND27" s="15">
        <f t="shared" si="112"/>
        <v>1.74</v>
      </c>
      <c r="NE27" s="11">
        <v>1.88</v>
      </c>
      <c r="NF27" s="15">
        <v>1.88</v>
      </c>
      <c r="NG27" s="15">
        <f t="shared" si="113"/>
        <v>1.74</v>
      </c>
      <c r="NH27" s="50">
        <v>1.875</v>
      </c>
      <c r="NI27" s="15">
        <v>1.87</v>
      </c>
      <c r="NJ27" s="15">
        <f t="shared" si="114"/>
        <v>1.74</v>
      </c>
      <c r="NK27" s="15"/>
      <c r="NL27" s="15">
        <v>1.86</v>
      </c>
      <c r="NM27" s="15"/>
      <c r="NN27" s="15">
        <v>1.84</v>
      </c>
      <c r="NO27" s="15">
        <v>1.85</v>
      </c>
      <c r="NP27" s="15">
        <f t="shared" si="115"/>
        <v>1.74</v>
      </c>
      <c r="NQ27" s="15">
        <v>1.86</v>
      </c>
      <c r="NR27" s="15"/>
      <c r="NS27" s="11">
        <v>1.85</v>
      </c>
      <c r="NT27" s="49">
        <f t="shared" si="116"/>
        <v>1.74</v>
      </c>
      <c r="NU27" s="50">
        <v>1.88</v>
      </c>
      <c r="NV27" s="50">
        <v>1.88</v>
      </c>
      <c r="NW27" s="15">
        <v>1.72</v>
      </c>
      <c r="NX27" s="50">
        <f t="shared" si="117"/>
        <v>1.72</v>
      </c>
      <c r="NY27" s="15">
        <v>1.72</v>
      </c>
      <c r="NZ27" s="50">
        <f t="shared" si="118"/>
        <v>1.72</v>
      </c>
      <c r="OA27" s="50"/>
      <c r="OB27" s="50">
        <v>1.84</v>
      </c>
      <c r="OC27" s="15">
        <v>1.84</v>
      </c>
      <c r="OD27" s="50">
        <f t="shared" si="119"/>
        <v>1.72</v>
      </c>
      <c r="OE27" s="50"/>
      <c r="OF27" s="50">
        <v>1.81</v>
      </c>
      <c r="OG27" s="15">
        <v>1.84</v>
      </c>
      <c r="OH27" s="50">
        <f t="shared" si="120"/>
        <v>1.72</v>
      </c>
      <c r="OI27" s="50"/>
      <c r="OJ27" s="50"/>
      <c r="OK27" s="7">
        <f t="shared" si="121"/>
        <v>-1</v>
      </c>
      <c r="OL27" s="7">
        <f t="shared" si="122"/>
        <v>-1</v>
      </c>
      <c r="OM27" s="1304">
        <v>1.59</v>
      </c>
      <c r="ON27" s="55">
        <v>1.6</v>
      </c>
      <c r="OO27" s="15">
        <v>1.63</v>
      </c>
      <c r="OP27" s="55">
        <f t="shared" si="123"/>
        <v>1.59</v>
      </c>
      <c r="OQ27" s="55">
        <v>1.64</v>
      </c>
      <c r="OR27" s="14">
        <v>1.62</v>
      </c>
      <c r="OT27" s="10">
        <f t="shared" si="124"/>
        <v>1.59</v>
      </c>
      <c r="OU27" s="55">
        <v>1.6</v>
      </c>
      <c r="OV27" s="55">
        <f t="shared" si="125"/>
        <v>1.59</v>
      </c>
      <c r="OW27" s="55">
        <v>1.6</v>
      </c>
      <c r="OX27" s="55"/>
      <c r="OY27" s="55">
        <f t="shared" si="126"/>
        <v>1.59</v>
      </c>
      <c r="OZ27" s="55">
        <v>1.69</v>
      </c>
      <c r="PA27" s="55"/>
      <c r="PB27" s="55">
        <f t="shared" si="127"/>
        <v>1.59</v>
      </c>
      <c r="PC27" s="1384">
        <v>1.6759999999999999</v>
      </c>
      <c r="PD27" s="55">
        <v>1.68</v>
      </c>
      <c r="PE27" s="55">
        <f t="shared" si="128"/>
        <v>1.59</v>
      </c>
      <c r="PF27" s="55">
        <v>1.66</v>
      </c>
      <c r="PG27" s="55">
        <f t="shared" si="129"/>
        <v>1.59</v>
      </c>
      <c r="PH27" s="55">
        <v>1.68</v>
      </c>
      <c r="PI27" s="55">
        <f t="shared" si="130"/>
        <v>1.59</v>
      </c>
      <c r="PJ27" s="55"/>
      <c r="PK27" s="7">
        <f t="shared" si="131"/>
        <v>-1</v>
      </c>
      <c r="PL27" s="1312">
        <v>1.34</v>
      </c>
      <c r="PM27" s="38">
        <v>1.36</v>
      </c>
      <c r="PN27" s="38"/>
      <c r="PO27" s="38">
        <f t="shared" si="132"/>
        <v>1.34</v>
      </c>
      <c r="PP27" s="38">
        <v>1.36</v>
      </c>
      <c r="PQ27" s="38"/>
      <c r="PR27" s="38">
        <f t="shared" si="133"/>
        <v>1.34</v>
      </c>
      <c r="PS27" s="38">
        <v>1.38</v>
      </c>
      <c r="PT27" s="37">
        <f t="shared" si="134"/>
        <v>1.34</v>
      </c>
      <c r="PU27" s="37">
        <v>1.36</v>
      </c>
      <c r="PV27" s="38">
        <v>1.38</v>
      </c>
      <c r="PW27" s="37">
        <f t="shared" si="135"/>
        <v>1.34</v>
      </c>
      <c r="PX27" s="38">
        <v>1.38</v>
      </c>
      <c r="PY27" s="37"/>
      <c r="PZ27" s="37">
        <f t="shared" si="136"/>
        <v>1.34</v>
      </c>
      <c r="QA27" s="53">
        <v>1.4416</v>
      </c>
      <c r="QB27" s="52">
        <f t="shared" si="137"/>
        <v>1.34</v>
      </c>
      <c r="QC27" s="15">
        <v>1.38</v>
      </c>
      <c r="QD27" s="52">
        <f t="shared" si="138"/>
        <v>1.34</v>
      </c>
      <c r="QE27" s="52">
        <v>1.73</v>
      </c>
      <c r="QF27" s="15">
        <v>1.38</v>
      </c>
      <c r="QG27" s="55">
        <f t="shared" si="139"/>
        <v>1.34</v>
      </c>
      <c r="QH27" s="55"/>
      <c r="QI27" s="6">
        <f t="shared" si="140"/>
        <v>-1</v>
      </c>
      <c r="QJ27" s="49">
        <v>1.72</v>
      </c>
      <c r="QK27" s="50">
        <v>1.78</v>
      </c>
      <c r="QL27" s="50"/>
      <c r="QM27" s="50">
        <f t="shared" si="141"/>
        <v>1.72</v>
      </c>
      <c r="QN27" s="1042">
        <v>1.8620000000000001</v>
      </c>
      <c r="QO27" s="53">
        <f t="shared" si="142"/>
        <v>1.72</v>
      </c>
      <c r="QP27" s="1042">
        <v>1.85</v>
      </c>
      <c r="QQ27" s="1042">
        <f t="shared" si="143"/>
        <v>1.72</v>
      </c>
      <c r="QR27" s="1042"/>
      <c r="QS27" s="1042">
        <v>1.83</v>
      </c>
      <c r="QT27" s="1042">
        <f t="shared" si="144"/>
        <v>1.72</v>
      </c>
      <c r="QU27" s="1042">
        <v>1.76</v>
      </c>
      <c r="QV27" s="55"/>
      <c r="QW27" s="55">
        <f t="shared" si="145"/>
        <v>1.72</v>
      </c>
      <c r="QX27" s="55">
        <v>1.84</v>
      </c>
      <c r="QY27" s="55">
        <f t="shared" si="146"/>
        <v>1.72</v>
      </c>
      <c r="QZ27" s="55">
        <v>1.75</v>
      </c>
      <c r="RA27" s="15">
        <v>1.83</v>
      </c>
      <c r="RB27" s="55">
        <f t="shared" si="147"/>
        <v>1.72</v>
      </c>
      <c r="RC27" s="55">
        <v>1.75</v>
      </c>
      <c r="RD27" s="15">
        <v>1.83</v>
      </c>
      <c r="RE27" s="55">
        <f t="shared" si="148"/>
        <v>1.72</v>
      </c>
      <c r="RF27" s="55"/>
      <c r="RG27" s="7">
        <f t="shared" si="149"/>
        <v>-1</v>
      </c>
      <c r="RH27" s="53">
        <v>1.32</v>
      </c>
      <c r="RI27" s="53">
        <v>1.43</v>
      </c>
      <c r="RJ27" s="53">
        <f t="shared" si="150"/>
        <v>1.32</v>
      </c>
      <c r="RK27" s="53">
        <v>1.35</v>
      </c>
      <c r="RL27" s="53">
        <f t="shared" si="151"/>
        <v>1.32</v>
      </c>
      <c r="RM27" s="53">
        <v>1.37</v>
      </c>
      <c r="RN27" s="53"/>
      <c r="RO27" s="53">
        <v>1.39</v>
      </c>
      <c r="RP27" s="1042">
        <f t="shared" si="152"/>
        <v>1.32</v>
      </c>
      <c r="RQ27" s="1042">
        <v>1.39</v>
      </c>
      <c r="RR27" s="1042"/>
      <c r="RS27" s="1042">
        <f t="shared" si="153"/>
        <v>1.32</v>
      </c>
      <c r="RT27" s="55"/>
      <c r="RU27" s="55">
        <v>1.35</v>
      </c>
      <c r="RV27" s="55">
        <f t="shared" si="154"/>
        <v>1.32</v>
      </c>
      <c r="RW27" s="53">
        <v>1.35</v>
      </c>
      <c r="RX27" s="1042">
        <f t="shared" si="155"/>
        <v>1.32</v>
      </c>
      <c r="RY27" s="1042">
        <v>1.65</v>
      </c>
      <c r="RZ27" s="53">
        <v>1.35</v>
      </c>
      <c r="SA27" s="55">
        <f t="shared" si="156"/>
        <v>1.32</v>
      </c>
      <c r="SB27" s="55">
        <v>1.59</v>
      </c>
      <c r="SC27" s="1223">
        <f t="shared" si="157"/>
        <v>0.20454545454545456</v>
      </c>
      <c r="SD27" s="1042">
        <v>1.39</v>
      </c>
      <c r="SE27" s="1042">
        <f t="shared" si="158"/>
        <v>1.39</v>
      </c>
      <c r="SF27" s="1042">
        <v>1.42</v>
      </c>
      <c r="SG27" s="1042">
        <v>1.39</v>
      </c>
      <c r="SH27" s="55">
        <f t="shared" si="159"/>
        <v>1.39</v>
      </c>
      <c r="SI27" s="55"/>
      <c r="SJ27" s="1223">
        <f t="shared" si="160"/>
        <v>-1</v>
      </c>
      <c r="SK27" s="1042">
        <v>1.36</v>
      </c>
      <c r="SL27" s="1042">
        <f t="shared" si="2"/>
        <v>1.36</v>
      </c>
      <c r="SM27" s="1042">
        <v>1.38</v>
      </c>
      <c r="SN27" s="1042">
        <v>1.36</v>
      </c>
      <c r="SO27" s="55">
        <f t="shared" si="161"/>
        <v>1.36</v>
      </c>
      <c r="SP27" s="55"/>
      <c r="SQ27" s="1223">
        <f t="shared" si="162"/>
        <v>-1</v>
      </c>
      <c r="SR27" s="1042">
        <v>1.31</v>
      </c>
      <c r="SS27" s="1042">
        <f t="shared" si="3"/>
        <v>1.31</v>
      </c>
      <c r="ST27" s="1042"/>
      <c r="SU27" s="1223">
        <f t="shared" si="4"/>
        <v>-1</v>
      </c>
      <c r="SV27" s="391" t="s">
        <v>3351</v>
      </c>
      <c r="SW27" s="11"/>
    </row>
    <row r="28" spans="1:518" ht="15" thickBot="1" x14ac:dyDescent="0.4">
      <c r="A28" s="40">
        <v>28</v>
      </c>
      <c r="B28" s="926" t="s">
        <v>19</v>
      </c>
      <c r="C28" s="29" t="s">
        <v>1144</v>
      </c>
      <c r="D28" s="925" t="s">
        <v>3339</v>
      </c>
      <c r="E28" s="923" t="s">
        <v>3341</v>
      </c>
      <c r="F28" s="927" t="s">
        <v>3341</v>
      </c>
      <c r="G28" s="928" t="s">
        <v>3354</v>
      </c>
      <c r="H28" s="12"/>
      <c r="I28" s="10"/>
      <c r="J28" s="12"/>
      <c r="K28" s="12"/>
      <c r="L28" s="10"/>
      <c r="M28" s="10" t="s">
        <v>1502</v>
      </c>
      <c r="N28" s="12" t="s">
        <v>1502</v>
      </c>
      <c r="O28" s="10" t="s">
        <v>1502</v>
      </c>
      <c r="P28" s="10" t="s">
        <v>1502</v>
      </c>
      <c r="Q28" s="77" t="s">
        <v>1502</v>
      </c>
      <c r="R28" s="12" t="s">
        <v>1502</v>
      </c>
      <c r="S28" s="12" t="s">
        <v>1502</v>
      </c>
      <c r="T28" s="12" t="s">
        <v>1502</v>
      </c>
      <c r="U28" s="12"/>
      <c r="V28" s="12"/>
      <c r="W28" s="6"/>
      <c r="AC28" s="4" t="s">
        <v>1502</v>
      </c>
      <c r="AD28" s="4" t="s">
        <v>1502</v>
      </c>
      <c r="AE28" s="4" t="s">
        <v>1502</v>
      </c>
      <c r="AF28" s="4" t="s">
        <v>1502</v>
      </c>
      <c r="AG28" s="4" t="s">
        <v>1502</v>
      </c>
      <c r="AH28" s="12" t="s">
        <v>1502</v>
      </c>
      <c r="AI28" s="10" t="s">
        <v>1502</v>
      </c>
      <c r="AJ28" s="885"/>
      <c r="AM28" s="102"/>
      <c r="AP28" s="102"/>
      <c r="AQ28" s="102">
        <v>1.1399999999999999</v>
      </c>
      <c r="AS28" s="102"/>
      <c r="AT28" s="102">
        <f t="shared" si="10"/>
        <v>1.1399999999999999</v>
      </c>
      <c r="AU28" s="102"/>
      <c r="AV28" s="52">
        <f t="shared" si="11"/>
        <v>1.1399999999999999</v>
      </c>
      <c r="AX28" s="52">
        <v>1.4510000000000001</v>
      </c>
      <c r="AY28" s="32"/>
      <c r="AZ28" s="52">
        <v>1.577</v>
      </c>
      <c r="BA28" s="6">
        <f>(AZ28-AV28)/AV28</f>
        <v>0.38333333333333341</v>
      </c>
      <c r="BB28" s="4"/>
      <c r="BC28" s="4"/>
      <c r="BD28" s="4"/>
      <c r="BE28" s="4"/>
      <c r="BF28" s="4"/>
      <c r="BG28" s="4">
        <v>1.07</v>
      </c>
      <c r="BH28" s="4"/>
      <c r="BJ28" s="4">
        <f t="shared" si="167"/>
        <v>1.07</v>
      </c>
      <c r="BL28" s="32">
        <f t="shared" si="15"/>
        <v>1.07</v>
      </c>
      <c r="BM28" s="51">
        <v>1.194</v>
      </c>
      <c r="BN28" s="52">
        <f t="shared" si="16"/>
        <v>1.07</v>
      </c>
      <c r="BO28" s="102">
        <v>1.4330000000000001</v>
      </c>
      <c r="BP28" s="52"/>
      <c r="BQ28" s="52">
        <f t="shared" si="17"/>
        <v>1.07</v>
      </c>
      <c r="BR28" s="52"/>
      <c r="BS28" s="6">
        <f t="shared" si="18"/>
        <v>-1</v>
      </c>
      <c r="BT28" s="102"/>
      <c r="BU28" s="4"/>
      <c r="BV28" s="4"/>
      <c r="BW28" s="4"/>
      <c r="BX28" s="4"/>
      <c r="BY28" s="4">
        <v>1.29</v>
      </c>
      <c r="BZ28" s="4"/>
      <c r="CA28" s="4">
        <f t="shared" si="168"/>
        <v>1.29</v>
      </c>
      <c r="CC28" s="52">
        <f t="shared" si="21"/>
        <v>1.29</v>
      </c>
      <c r="CE28" s="47">
        <v>1.4370000000000001</v>
      </c>
      <c r="CF28" s="52">
        <v>1.4630000000000001</v>
      </c>
      <c r="CG28" s="52">
        <f t="shared" si="22"/>
        <v>1.29</v>
      </c>
      <c r="CH28" s="52">
        <v>1.5309999999999999</v>
      </c>
      <c r="CI28" s="52"/>
      <c r="CJ28" s="52">
        <f t="shared" si="23"/>
        <v>1.29</v>
      </c>
      <c r="CK28" s="52"/>
      <c r="CL28" s="52">
        <f t="shared" si="24"/>
        <v>1.29</v>
      </c>
      <c r="CM28" s="52"/>
      <c r="CN28" s="1049">
        <v>1.43</v>
      </c>
      <c r="CO28" s="14"/>
      <c r="CP28" s="52">
        <f>MIN(CL28,CN28)</f>
        <v>1.29</v>
      </c>
      <c r="CQ28" s="52"/>
      <c r="CR28" s="77">
        <v>1.5589999999999999</v>
      </c>
      <c r="CS28" s="14"/>
      <c r="CT28" s="47">
        <f>MIN(CR28,CP28)</f>
        <v>1.29</v>
      </c>
      <c r="CU28" s="52"/>
      <c r="CV28" s="14"/>
      <c r="CW28" s="52">
        <f t="shared" si="27"/>
        <v>1.29</v>
      </c>
      <c r="CX28" s="14"/>
      <c r="CY28" s="52">
        <f t="shared" si="28"/>
        <v>1.29</v>
      </c>
      <c r="CZ28" s="52"/>
      <c r="DA28" s="14"/>
      <c r="DB28" s="347">
        <f t="shared" si="29"/>
        <v>1.29</v>
      </c>
      <c r="DC28" s="14"/>
      <c r="DD28" s="347">
        <f t="shared" si="30"/>
        <v>1.29</v>
      </c>
      <c r="DE28" s="347"/>
      <c r="DF28" s="14"/>
      <c r="DG28" s="14">
        <f t="shared" si="31"/>
        <v>1.29</v>
      </c>
      <c r="DH28" s="14"/>
      <c r="DI28" s="6">
        <f t="shared" si="32"/>
        <v>-1</v>
      </c>
      <c r="DJ28" s="4"/>
      <c r="DK28" s="4"/>
      <c r="DL28" s="4"/>
      <c r="DM28" s="4"/>
      <c r="DN28" s="4"/>
      <c r="DO28" s="102">
        <v>1.28</v>
      </c>
      <c r="DP28" s="4">
        <v>1.03</v>
      </c>
      <c r="DQ28" s="102">
        <v>1.264</v>
      </c>
      <c r="DR28" s="4">
        <f t="shared" si="169"/>
        <v>1.03</v>
      </c>
      <c r="DT28" s="102">
        <v>1.409</v>
      </c>
      <c r="DU28" s="52">
        <f t="shared" si="36"/>
        <v>1.03</v>
      </c>
      <c r="DV28" s="52">
        <v>1.41</v>
      </c>
      <c r="DW28" s="52">
        <f t="shared" si="37"/>
        <v>1.03</v>
      </c>
      <c r="DX28" s="52"/>
      <c r="DY28" s="52">
        <f t="shared" si="38"/>
        <v>1.03</v>
      </c>
      <c r="DZ28" s="52"/>
      <c r="EA28" s="47"/>
      <c r="EB28" s="52">
        <f t="shared" si="39"/>
        <v>1.03</v>
      </c>
      <c r="EC28" s="52"/>
      <c r="ED28" s="77"/>
      <c r="EE28" s="77">
        <v>1.5389999999999999</v>
      </c>
      <c r="EF28" s="47">
        <f>MIN(EE28,EB28)</f>
        <v>1.03</v>
      </c>
      <c r="EG28" s="77"/>
      <c r="EH28" s="77">
        <v>1.5640000000000001</v>
      </c>
      <c r="EI28" s="77">
        <f>MIN(EH28,EF28)</f>
        <v>1.03</v>
      </c>
      <c r="EJ28" s="52"/>
      <c r="EK28" s="77"/>
      <c r="EL28" s="52">
        <f t="shared" si="42"/>
        <v>1.03</v>
      </c>
      <c r="EM28" s="52"/>
      <c r="EN28" s="347">
        <f t="shared" si="43"/>
        <v>1.03</v>
      </c>
      <c r="EO28" s="347"/>
      <c r="EP28" s="347"/>
      <c r="EQ28" s="347">
        <f t="shared" si="44"/>
        <v>1.03</v>
      </c>
      <c r="ER28" s="347"/>
      <c r="ES28" s="347">
        <f t="shared" si="45"/>
        <v>1.03</v>
      </c>
      <c r="ET28" s="347"/>
      <c r="EU28" s="6">
        <f t="shared" si="46"/>
        <v>-1</v>
      </c>
      <c r="EV28" s="4"/>
      <c r="EW28" s="4"/>
      <c r="EX28" s="4"/>
      <c r="EY28" s="4"/>
      <c r="EZ28" s="4"/>
      <c r="FA28" s="4">
        <v>1.03</v>
      </c>
      <c r="FB28" s="4">
        <v>0.97</v>
      </c>
      <c r="FC28" s="4"/>
      <c r="FE28" s="4">
        <f t="shared" si="170"/>
        <v>0.97</v>
      </c>
      <c r="FH28" s="52">
        <f t="shared" si="50"/>
        <v>0.97</v>
      </c>
      <c r="FI28" s="102">
        <v>1.2070000000000001</v>
      </c>
      <c r="FJ28" s="52"/>
      <c r="FK28" s="52">
        <f t="shared" si="51"/>
        <v>0.97</v>
      </c>
      <c r="FL28" s="52"/>
      <c r="FM28" s="52">
        <f t="shared" si="52"/>
        <v>0.97</v>
      </c>
      <c r="FN28" s="52"/>
      <c r="FO28" s="77">
        <v>1.1890000000000001</v>
      </c>
      <c r="FP28" s="52">
        <f t="shared" si="53"/>
        <v>0.97</v>
      </c>
      <c r="FQ28" s="52"/>
      <c r="FR28" s="77">
        <v>1.224</v>
      </c>
      <c r="FS28" s="52">
        <f t="shared" si="54"/>
        <v>0.97</v>
      </c>
      <c r="FT28" s="52">
        <v>1.1639999999999999</v>
      </c>
      <c r="FU28" s="52"/>
      <c r="FV28" s="77">
        <v>1.3240000000000001</v>
      </c>
      <c r="FW28" s="77"/>
      <c r="FX28" s="52">
        <f>MIN(FV28,FS28)</f>
        <v>0.97</v>
      </c>
      <c r="FY28" s="52">
        <v>1.1719999999999999</v>
      </c>
      <c r="FZ28" s="77"/>
      <c r="GA28" s="77">
        <v>1.206</v>
      </c>
      <c r="GB28" s="77">
        <f>MIN(FY28,GA28)</f>
        <v>1.1719999999999999</v>
      </c>
      <c r="GC28" s="52"/>
      <c r="GD28" s="77"/>
      <c r="GE28" s="347">
        <f t="shared" si="57"/>
        <v>1.1719999999999999</v>
      </c>
      <c r="GF28" s="347"/>
      <c r="GG28" s="347">
        <f t="shared" si="58"/>
        <v>1.1719999999999999</v>
      </c>
      <c r="GH28" s="347"/>
      <c r="GI28" s="347"/>
      <c r="GJ28" s="1111">
        <f t="shared" si="59"/>
        <v>1.1719999999999999</v>
      </c>
      <c r="GK28" s="47">
        <v>1.341</v>
      </c>
      <c r="GL28" s="14"/>
      <c r="GM28" s="347">
        <f>MIN(GK28,GJ28)</f>
        <v>1.1719999999999999</v>
      </c>
      <c r="GN28" s="347"/>
      <c r="GO28" s="347">
        <f t="shared" si="61"/>
        <v>1.1719999999999999</v>
      </c>
      <c r="GP28" s="347"/>
      <c r="GQ28" s="347">
        <v>1.26</v>
      </c>
      <c r="GR28" s="347">
        <f>MIN(GQ28,GO28)</f>
        <v>1.1719999999999999</v>
      </c>
      <c r="GS28" s="347"/>
      <c r="GT28" s="5">
        <f t="shared" si="63"/>
        <v>-1</v>
      </c>
      <c r="GU28" s="63"/>
      <c r="GV28" s="63"/>
      <c r="GW28" s="63"/>
      <c r="GX28" s="63"/>
      <c r="GY28" s="63"/>
      <c r="GZ28" s="63">
        <v>1.1499999999999999</v>
      </c>
      <c r="HA28" s="351">
        <v>1.085</v>
      </c>
      <c r="HB28" s="63">
        <v>1.17</v>
      </c>
      <c r="HC28" s="63"/>
      <c r="HD28" s="63">
        <v>1.21</v>
      </c>
      <c r="HE28" s="63">
        <f t="shared" si="66"/>
        <v>1.085</v>
      </c>
      <c r="HF28" s="63"/>
      <c r="HG28" s="54">
        <f t="shared" si="67"/>
        <v>1.085</v>
      </c>
      <c r="HH28" s="63"/>
      <c r="HI28" s="54">
        <v>1.1240000000000001</v>
      </c>
      <c r="HJ28" s="52">
        <f t="shared" si="68"/>
        <v>1.085</v>
      </c>
      <c r="HK28" s="52"/>
      <c r="HL28" s="52">
        <f t="shared" si="69"/>
        <v>1.085</v>
      </c>
      <c r="HM28" s="52"/>
      <c r="HN28" s="52">
        <f t="shared" si="70"/>
        <v>1.085</v>
      </c>
      <c r="HO28" s="52"/>
      <c r="HP28" s="52"/>
      <c r="HQ28" s="52"/>
      <c r="HR28" s="14"/>
      <c r="HS28" s="14">
        <v>1.1970000000000001</v>
      </c>
      <c r="HT28" s="58">
        <f>MIN(HN28,HS28)</f>
        <v>1.085</v>
      </c>
      <c r="HU28" s="54">
        <v>1.242</v>
      </c>
      <c r="HV28" s="58"/>
      <c r="HW28" s="10">
        <v>1.2130000000000001</v>
      </c>
      <c r="HY28" s="48">
        <f>MIN(HW28,HT28)</f>
        <v>1.085</v>
      </c>
      <c r="HZ28" s="77">
        <v>1.2330000000000001</v>
      </c>
      <c r="IB28" s="48">
        <f>MIN(HY28,HZ28)</f>
        <v>1.085</v>
      </c>
      <c r="IC28" s="52"/>
      <c r="ID28" s="52">
        <f t="shared" si="74"/>
        <v>1.085</v>
      </c>
      <c r="IE28" s="52"/>
      <c r="IF28" s="1049"/>
      <c r="IG28" s="1049">
        <f t="shared" si="75"/>
        <v>1.085</v>
      </c>
      <c r="IH28" s="1049"/>
      <c r="II28" s="1050"/>
      <c r="IJ28" s="1049">
        <f t="shared" si="76"/>
        <v>1.085</v>
      </c>
      <c r="IK28" s="14"/>
      <c r="IL28" s="14">
        <v>1.51</v>
      </c>
      <c r="IM28" s="48">
        <f>MIN(IJ28,IL28)</f>
        <v>1.085</v>
      </c>
      <c r="IN28" s="1049"/>
      <c r="IO28" s="14"/>
      <c r="IP28" s="77">
        <v>1.548</v>
      </c>
      <c r="IQ28" s="77">
        <f>MIN(IP28,IM28)</f>
        <v>1.085</v>
      </c>
      <c r="IR28" s="347">
        <v>1.413</v>
      </c>
      <c r="IS28" s="347"/>
      <c r="IT28" s="76">
        <v>1.56</v>
      </c>
      <c r="IU28" s="77">
        <f t="shared" si="79"/>
        <v>1.085</v>
      </c>
      <c r="IV28" s="347">
        <v>1.413</v>
      </c>
      <c r="IW28" s="347"/>
      <c r="IX28" s="76">
        <v>1.56</v>
      </c>
      <c r="IY28" s="77">
        <f t="shared" si="80"/>
        <v>1.085</v>
      </c>
      <c r="IZ28" s="77"/>
      <c r="JA28" s="76"/>
      <c r="JB28" s="77">
        <f t="shared" si="81"/>
        <v>1.085</v>
      </c>
      <c r="JC28" s="77"/>
      <c r="JD28" s="76"/>
      <c r="JE28" s="77">
        <f t="shared" si="82"/>
        <v>1.085</v>
      </c>
      <c r="JF28" s="76"/>
      <c r="JG28" s="77">
        <f t="shared" si="83"/>
        <v>1.085</v>
      </c>
      <c r="JH28" s="77"/>
      <c r="JI28" s="5">
        <f t="shared" si="84"/>
        <v>-1</v>
      </c>
      <c r="JJ28" s="351">
        <v>1.244</v>
      </c>
      <c r="JK28" s="351">
        <v>1.222</v>
      </c>
      <c r="JL28" s="52">
        <f t="shared" si="85"/>
        <v>1.222</v>
      </c>
      <c r="JM28" s="52"/>
      <c r="JN28" s="52">
        <f t="shared" si="86"/>
        <v>1.222</v>
      </c>
      <c r="JO28" s="52"/>
      <c r="JP28" s="52"/>
      <c r="JQ28" s="52">
        <f t="shared" si="87"/>
        <v>1.222</v>
      </c>
      <c r="JR28" s="52"/>
      <c r="JS28" s="47">
        <v>1.2470000000000001</v>
      </c>
      <c r="JT28" s="52">
        <f t="shared" si="88"/>
        <v>1.222</v>
      </c>
      <c r="JU28" s="52"/>
      <c r="JV28" s="52"/>
      <c r="JW28" s="77">
        <v>1.2769999999999999</v>
      </c>
      <c r="JX28" s="77"/>
      <c r="JY28" s="77">
        <f>MIN(JW28,JT28)</f>
        <v>1.222</v>
      </c>
      <c r="JZ28" s="77">
        <v>1.3220000000000001</v>
      </c>
      <c r="KA28" s="77">
        <v>1.3089999999999999</v>
      </c>
      <c r="KB28" s="77">
        <f t="shared" si="90"/>
        <v>1.222</v>
      </c>
      <c r="KC28" s="77"/>
      <c r="KD28" s="77">
        <v>1.3320000000000001</v>
      </c>
      <c r="KE28" s="48"/>
      <c r="KF28" s="76">
        <f>MIN(KB28,KD28)</f>
        <v>1.222</v>
      </c>
      <c r="KG28" s="76"/>
      <c r="KH28" s="77"/>
      <c r="KI28" s="77">
        <f t="shared" si="92"/>
        <v>1.222</v>
      </c>
      <c r="KJ28" s="77"/>
      <c r="KK28" s="77"/>
      <c r="KL28" s="77">
        <f t="shared" si="93"/>
        <v>1.222</v>
      </c>
      <c r="KM28" s="77"/>
      <c r="KN28" s="77">
        <v>1.6020000000000001</v>
      </c>
      <c r="KO28" s="14"/>
      <c r="KP28" s="48">
        <f t="shared" si="94"/>
        <v>1.222</v>
      </c>
      <c r="KQ28" s="14"/>
      <c r="KR28" s="77">
        <v>1.583</v>
      </c>
      <c r="KS28" s="347">
        <f>MIN(KR28,KP28)</f>
        <v>1.222</v>
      </c>
      <c r="KT28" s="347">
        <v>1.4730000000000001</v>
      </c>
      <c r="KU28" s="347">
        <v>30.4</v>
      </c>
      <c r="KV28" s="77">
        <v>1.5369999999999999</v>
      </c>
      <c r="KW28" s="77">
        <f t="shared" si="96"/>
        <v>1.222</v>
      </c>
      <c r="KX28" s="347">
        <v>1.4730000000000001</v>
      </c>
      <c r="KY28" s="347">
        <v>30.4</v>
      </c>
      <c r="KZ28" s="77"/>
      <c r="LA28" s="77">
        <v>1.5369999999999999</v>
      </c>
      <c r="LB28" s="77">
        <f>MIN(LA28,KW28)</f>
        <v>1.222</v>
      </c>
      <c r="LC28" s="77"/>
      <c r="LD28" s="77">
        <f t="shared" si="97"/>
        <v>1.222</v>
      </c>
      <c r="LE28" s="77"/>
      <c r="LF28" s="77">
        <f t="shared" si="98"/>
        <v>1.222</v>
      </c>
      <c r="LG28" s="76"/>
      <c r="LH28" s="77">
        <f t="shared" si="99"/>
        <v>1.222</v>
      </c>
      <c r="LI28" s="77"/>
      <c r="LJ28" s="5">
        <f t="shared" si="100"/>
        <v>-1</v>
      </c>
      <c r="LK28" s="63">
        <v>1.2649999999999999</v>
      </c>
      <c r="LL28" s="63">
        <v>1.1499999999999999</v>
      </c>
      <c r="LM28" s="48">
        <v>0.95</v>
      </c>
      <c r="LN28" s="919">
        <f t="shared" si="101"/>
        <v>0.95</v>
      </c>
      <c r="LO28" s="48">
        <v>0.97599999999999998</v>
      </c>
      <c r="LP28" s="919">
        <f t="shared" si="102"/>
        <v>0.95</v>
      </c>
      <c r="LQ28" s="54">
        <v>0.99199999999999999</v>
      </c>
      <c r="LR28" s="52">
        <f t="shared" si="103"/>
        <v>0.95</v>
      </c>
      <c r="LS28" s="54">
        <f t="shared" si="104"/>
        <v>0.95</v>
      </c>
      <c r="LT28" s="54"/>
      <c r="LU28" s="54">
        <f t="shared" si="105"/>
        <v>0.95</v>
      </c>
      <c r="LV28" s="54"/>
      <c r="LW28" s="54"/>
      <c r="LX28" s="14"/>
      <c r="LY28" s="14">
        <v>0.99</v>
      </c>
      <c r="LZ28" s="77">
        <f>MIN(LU28,LY28)</f>
        <v>0.95</v>
      </c>
      <c r="MA28" s="54">
        <v>0.97499999999999998</v>
      </c>
      <c r="MB28" s="54">
        <v>0.998</v>
      </c>
      <c r="MC28" s="1049">
        <v>1.0009999999999999</v>
      </c>
      <c r="MD28" s="14"/>
      <c r="ME28" s="54">
        <f>MIN(MC28,LZ28)</f>
        <v>0.95</v>
      </c>
      <c r="MF28" s="54"/>
      <c r="MG28" s="54"/>
      <c r="MH28" s="77">
        <v>0.996</v>
      </c>
      <c r="MI28" s="77">
        <v>1.004</v>
      </c>
      <c r="MJ28" s="54">
        <f t="shared" si="108"/>
        <v>0.95</v>
      </c>
      <c r="MK28" s="77"/>
      <c r="ML28" s="77"/>
      <c r="MM28" s="77">
        <f t="shared" si="109"/>
        <v>0.95</v>
      </c>
      <c r="MN28" s="77">
        <v>1.0169999999999999</v>
      </c>
      <c r="MO28" s="77"/>
      <c r="MP28" s="77"/>
      <c r="MQ28" s="77">
        <f t="shared" si="110"/>
        <v>0.95</v>
      </c>
      <c r="MR28" s="77"/>
      <c r="MS28" s="77"/>
      <c r="MT28" s="77"/>
      <c r="MU28" s="77"/>
      <c r="MV28" s="77">
        <f t="shared" si="111"/>
        <v>0.95</v>
      </c>
      <c r="MW28" s="77"/>
      <c r="MX28" s="77"/>
      <c r="MY28" s="77">
        <v>1.4830000000000001</v>
      </c>
      <c r="MZ28" s="14"/>
      <c r="NA28" s="14"/>
      <c r="NB28" s="14">
        <v>1.08</v>
      </c>
      <c r="NC28" s="14">
        <v>1.0900000000000001</v>
      </c>
      <c r="ND28" s="14">
        <f t="shared" si="112"/>
        <v>0.95</v>
      </c>
      <c r="NE28" s="77">
        <v>1.149</v>
      </c>
      <c r="NF28" s="77">
        <v>1.1679999999999999</v>
      </c>
      <c r="NG28" s="14">
        <f t="shared" si="113"/>
        <v>0.95</v>
      </c>
      <c r="NH28" s="77">
        <v>1.1870000000000001</v>
      </c>
      <c r="NI28" s="77">
        <v>1.167</v>
      </c>
      <c r="NJ28" s="77">
        <f t="shared" si="114"/>
        <v>0.95</v>
      </c>
      <c r="NK28" s="77"/>
      <c r="NL28" s="77"/>
      <c r="NM28" s="77">
        <v>1.198</v>
      </c>
      <c r="NN28" s="77"/>
      <c r="NO28" s="77"/>
      <c r="NP28" s="77">
        <f t="shared" si="115"/>
        <v>0.95</v>
      </c>
      <c r="NQ28" s="77"/>
      <c r="NR28" s="77">
        <v>1.198</v>
      </c>
      <c r="NS28" s="77"/>
      <c r="NT28" s="347">
        <f>MIN(NR28,NP28)</f>
        <v>0.95</v>
      </c>
      <c r="NU28" s="77"/>
      <c r="NV28" s="77"/>
      <c r="NW28" s="48"/>
      <c r="NX28" s="77">
        <f t="shared" si="117"/>
        <v>0.95</v>
      </c>
      <c r="NY28" s="48"/>
      <c r="NZ28" s="77">
        <f t="shared" si="118"/>
        <v>0.95</v>
      </c>
      <c r="OA28" s="77"/>
      <c r="OB28" s="77"/>
      <c r="OC28" s="76"/>
      <c r="OD28" s="77">
        <f t="shared" si="119"/>
        <v>0.95</v>
      </c>
      <c r="OE28" s="77"/>
      <c r="OF28" s="77"/>
      <c r="OG28" s="76"/>
      <c r="OH28" s="77">
        <f t="shared" si="120"/>
        <v>0.95</v>
      </c>
      <c r="OI28" s="77"/>
      <c r="OJ28" s="77"/>
      <c r="OK28" s="5">
        <f t="shared" si="121"/>
        <v>-1</v>
      </c>
      <c r="OL28" s="5">
        <f t="shared" si="122"/>
        <v>-1</v>
      </c>
      <c r="OM28" s="1307">
        <v>1.3</v>
      </c>
      <c r="ON28" s="54">
        <v>1.516</v>
      </c>
      <c r="OO28" s="77"/>
      <c r="OP28" s="54">
        <f t="shared" si="123"/>
        <v>1.3</v>
      </c>
      <c r="OQ28" s="54"/>
      <c r="OR28" s="13"/>
      <c r="OS28" s="351">
        <v>1.3460000000000001</v>
      </c>
      <c r="OT28" s="48">
        <f>MIN(OS28,OP28)</f>
        <v>1.3</v>
      </c>
      <c r="OU28" s="54">
        <v>1.4410000000000001</v>
      </c>
      <c r="OV28" s="54">
        <f t="shared" si="125"/>
        <v>1.3</v>
      </c>
      <c r="OW28" s="1050"/>
      <c r="OX28" s="54">
        <v>1.4410000000000001</v>
      </c>
      <c r="OY28" s="54">
        <f>MIN(OX28,OV28)</f>
        <v>1.3</v>
      </c>
      <c r="OZ28" s="1050"/>
      <c r="PA28" s="1050">
        <v>1.38</v>
      </c>
      <c r="PB28" s="1050">
        <f>MIN(PA28,OY28)</f>
        <v>1.3</v>
      </c>
      <c r="PC28" s="1565"/>
      <c r="PD28" s="1050"/>
      <c r="PE28" s="1050">
        <f t="shared" si="128"/>
        <v>1.3</v>
      </c>
      <c r="PF28" s="1050"/>
      <c r="PG28" s="1050">
        <f t="shared" si="129"/>
        <v>1.3</v>
      </c>
      <c r="PH28" s="1050"/>
      <c r="PI28" s="1050">
        <f t="shared" si="130"/>
        <v>1.3</v>
      </c>
      <c r="PJ28" s="1050"/>
      <c r="PK28" s="5">
        <f t="shared" si="131"/>
        <v>-1</v>
      </c>
      <c r="PL28" s="1317">
        <v>0.71099999999999997</v>
      </c>
      <c r="PM28" s="32"/>
      <c r="PN28" s="54">
        <v>0.83099999999999996</v>
      </c>
      <c r="PO28" s="54">
        <f>MIN(PL28,PN28)</f>
        <v>0.71099999999999997</v>
      </c>
      <c r="PP28" s="54"/>
      <c r="PQ28" s="54">
        <v>0.73199999999999998</v>
      </c>
      <c r="PR28" s="54">
        <f>MIN(PQ28,PO28)</f>
        <v>0.71099999999999997</v>
      </c>
      <c r="PS28" s="54">
        <v>0.76</v>
      </c>
      <c r="PT28" s="54">
        <f t="shared" si="134"/>
        <v>0.71099999999999997</v>
      </c>
      <c r="PU28" s="1050"/>
      <c r="PV28" s="1050">
        <v>0.77300000000000002</v>
      </c>
      <c r="PW28" s="1050">
        <f t="shared" si="135"/>
        <v>0.71099999999999997</v>
      </c>
      <c r="PX28" s="1050">
        <v>0.77300000000000002</v>
      </c>
      <c r="PY28" s="1050">
        <v>0.77</v>
      </c>
      <c r="PZ28" s="1050">
        <f>MIN(PY28,PW28)</f>
        <v>0.71099999999999997</v>
      </c>
      <c r="QA28" s="1050"/>
      <c r="QB28" s="1050">
        <f t="shared" si="137"/>
        <v>0.71099999999999997</v>
      </c>
      <c r="QC28" s="76"/>
      <c r="QD28" s="1050">
        <f t="shared" si="138"/>
        <v>0.71099999999999997</v>
      </c>
      <c r="QE28" s="1050"/>
      <c r="QF28" s="76"/>
      <c r="QG28" s="1050">
        <f t="shared" si="139"/>
        <v>0.71099999999999997</v>
      </c>
      <c r="QH28" s="1050"/>
      <c r="QI28" s="5">
        <f t="shared" si="140"/>
        <v>-1</v>
      </c>
      <c r="QJ28" s="47">
        <v>0.95</v>
      </c>
      <c r="QK28" s="51"/>
      <c r="QL28" s="51">
        <v>1.266</v>
      </c>
      <c r="QM28" s="51">
        <f>MIN(QL28,QJ28)</f>
        <v>0.95</v>
      </c>
      <c r="QN28" s="28">
        <v>1.147</v>
      </c>
      <c r="QO28" s="58">
        <f t="shared" si="142"/>
        <v>0.95</v>
      </c>
      <c r="QP28" s="58">
        <v>1.306</v>
      </c>
      <c r="QQ28" s="58">
        <f t="shared" si="143"/>
        <v>0.95</v>
      </c>
      <c r="QR28" s="58">
        <v>1.3240000000000001</v>
      </c>
      <c r="QS28" s="58"/>
      <c r="QT28" s="58">
        <f>MIN(QR28,QQ28)</f>
        <v>0.95</v>
      </c>
      <c r="QU28" s="58"/>
      <c r="QV28" s="54">
        <v>1.32</v>
      </c>
      <c r="QW28" s="1050">
        <f>MIN(QV28,QT28)</f>
        <v>0.95</v>
      </c>
      <c r="QX28" s="1050"/>
      <c r="QY28" s="1049">
        <f t="shared" si="146"/>
        <v>0.95</v>
      </c>
      <c r="QZ28" s="1049"/>
      <c r="RA28" s="76"/>
      <c r="RB28" s="1049">
        <f t="shared" si="147"/>
        <v>0.95</v>
      </c>
      <c r="RC28" s="1049"/>
      <c r="RD28" s="76"/>
      <c r="RE28" s="1050">
        <f t="shared" si="148"/>
        <v>0.95</v>
      </c>
      <c r="RF28" s="1050"/>
      <c r="RG28" s="6">
        <f t="shared" si="149"/>
        <v>-1</v>
      </c>
      <c r="RH28" s="1049">
        <v>0.80800000000000005</v>
      </c>
      <c r="RI28" s="1049">
        <v>0.78800000000000003</v>
      </c>
      <c r="RJ28" s="1049">
        <f t="shared" si="150"/>
        <v>0.80800000000000005</v>
      </c>
      <c r="RK28" s="1049">
        <v>0.8</v>
      </c>
      <c r="RL28" s="1049">
        <f t="shared" si="151"/>
        <v>0.8</v>
      </c>
      <c r="RM28" s="1050"/>
      <c r="RN28" s="1049">
        <v>0.80100000000000005</v>
      </c>
      <c r="RO28" s="1049"/>
      <c r="RP28" s="58">
        <f>MIN(RN28,RL28)</f>
        <v>0.8</v>
      </c>
      <c r="RQ28" s="58"/>
      <c r="RR28" s="58">
        <v>0.95</v>
      </c>
      <c r="RS28" s="58">
        <f>MIN(RR28,RP28)</f>
        <v>0.8</v>
      </c>
      <c r="RT28" s="54"/>
      <c r="RU28" s="1049"/>
      <c r="RV28" s="1049">
        <f t="shared" si="154"/>
        <v>0.8</v>
      </c>
      <c r="RW28" s="52"/>
      <c r="RX28" s="1049">
        <f t="shared" si="155"/>
        <v>0.8</v>
      </c>
      <c r="RY28" s="1049"/>
      <c r="RZ28" s="52"/>
      <c r="SA28" s="1050">
        <f t="shared" si="156"/>
        <v>0.8</v>
      </c>
      <c r="SB28" s="1050"/>
      <c r="SC28" s="1224">
        <f t="shared" si="157"/>
        <v>-1</v>
      </c>
      <c r="SD28" s="1049">
        <v>0.75</v>
      </c>
      <c r="SE28" s="1049">
        <f t="shared" si="158"/>
        <v>0.75</v>
      </c>
      <c r="SF28" s="1049"/>
      <c r="SG28" s="1049">
        <v>0.75</v>
      </c>
      <c r="SH28" s="1050">
        <f t="shared" si="159"/>
        <v>0.75</v>
      </c>
      <c r="SI28" s="1050"/>
      <c r="SJ28" s="1224">
        <f t="shared" si="160"/>
        <v>-1</v>
      </c>
      <c r="SK28" s="1049">
        <v>0.93</v>
      </c>
      <c r="SL28" s="1049">
        <f t="shared" si="2"/>
        <v>0.93</v>
      </c>
      <c r="SM28" s="1049"/>
      <c r="SN28" s="1049">
        <v>0.93</v>
      </c>
      <c r="SO28" s="1050">
        <f t="shared" si="161"/>
        <v>0.93</v>
      </c>
      <c r="SP28" s="1050"/>
      <c r="SQ28" s="1224">
        <f t="shared" si="162"/>
        <v>-1</v>
      </c>
      <c r="SR28" s="1049">
        <v>0.75</v>
      </c>
      <c r="SS28" s="1049">
        <f t="shared" si="3"/>
        <v>0.75</v>
      </c>
      <c r="ST28" s="1049"/>
      <c r="SU28" s="1224">
        <f t="shared" si="4"/>
        <v>-1</v>
      </c>
      <c r="SV28" s="1171" t="s">
        <v>3355</v>
      </c>
      <c r="SW28" s="1158" t="s">
        <v>3356</v>
      </c>
    </row>
    <row r="29" spans="1:518" ht="15" thickBot="1" x14ac:dyDescent="0.4">
      <c r="A29" s="36">
        <v>28</v>
      </c>
      <c r="B29" s="926" t="s">
        <v>19</v>
      </c>
      <c r="C29" s="29" t="s">
        <v>1144</v>
      </c>
      <c r="D29" s="925" t="s">
        <v>3339</v>
      </c>
      <c r="E29" s="923" t="s">
        <v>3341</v>
      </c>
      <c r="F29" s="927" t="s">
        <v>3341</v>
      </c>
      <c r="G29" s="928" t="s">
        <v>3357</v>
      </c>
      <c r="H29" s="12"/>
      <c r="I29" s="10"/>
      <c r="J29" s="12"/>
      <c r="K29" s="12"/>
      <c r="L29" s="10"/>
      <c r="M29" s="10" t="s">
        <v>1502</v>
      </c>
      <c r="N29" s="12" t="s">
        <v>1502</v>
      </c>
      <c r="O29" s="10" t="s">
        <v>1502</v>
      </c>
      <c r="P29" s="10" t="s">
        <v>1502</v>
      </c>
      <c r="Q29" s="77" t="s">
        <v>1502</v>
      </c>
      <c r="R29" s="12" t="s">
        <v>1502</v>
      </c>
      <c r="S29" s="12" t="s">
        <v>1502</v>
      </c>
      <c r="T29" s="12" t="s">
        <v>1502</v>
      </c>
      <c r="U29" s="12"/>
      <c r="V29" s="12"/>
      <c r="W29" s="6"/>
      <c r="AC29" s="4" t="s">
        <v>1502</v>
      </c>
      <c r="AD29" s="4" t="s">
        <v>1502</v>
      </c>
      <c r="AE29" s="4" t="s">
        <v>1502</v>
      </c>
      <c r="AF29" s="4" t="s">
        <v>1502</v>
      </c>
      <c r="AG29" s="4" t="s">
        <v>1502</v>
      </c>
      <c r="AH29" s="12" t="s">
        <v>1502</v>
      </c>
      <c r="AI29" s="10" t="s">
        <v>1502</v>
      </c>
      <c r="AJ29" s="885"/>
      <c r="AM29" s="102"/>
      <c r="AP29" s="102"/>
      <c r="AQ29" s="102">
        <v>1.1299999999999999</v>
      </c>
      <c r="AS29" s="102"/>
      <c r="AT29" s="102">
        <f t="shared" si="10"/>
        <v>1.1299999999999999</v>
      </c>
      <c r="AU29" s="102"/>
      <c r="AV29" s="52">
        <f t="shared" si="11"/>
        <v>1.1299999999999999</v>
      </c>
      <c r="AX29" s="52">
        <v>1.4750000000000001</v>
      </c>
      <c r="AY29" s="32"/>
      <c r="AZ29" s="52">
        <v>1.587</v>
      </c>
      <c r="BA29" s="5">
        <f t="shared" ref="BA29:BA36" si="171">(AZ29-AV29)/AV29</f>
        <v>0.40442477876106203</v>
      </c>
      <c r="BB29" s="4"/>
      <c r="BC29" s="4"/>
      <c r="BD29" s="4"/>
      <c r="BE29" s="4"/>
      <c r="BF29" s="4"/>
      <c r="BG29" s="4">
        <v>1.04</v>
      </c>
      <c r="BH29" s="4"/>
      <c r="BJ29" s="4">
        <f t="shared" si="167"/>
        <v>1.04</v>
      </c>
      <c r="BL29" s="32">
        <f t="shared" si="15"/>
        <v>1.04</v>
      </c>
      <c r="BM29" s="51">
        <v>1.206</v>
      </c>
      <c r="BN29" s="52">
        <f t="shared" si="16"/>
        <v>1.04</v>
      </c>
      <c r="BO29" s="102">
        <v>1.425</v>
      </c>
      <c r="BP29" s="52"/>
      <c r="BQ29" s="52">
        <f t="shared" si="17"/>
        <v>1.04</v>
      </c>
      <c r="BR29" s="52"/>
      <c r="BS29" s="6">
        <f t="shared" si="18"/>
        <v>-1</v>
      </c>
      <c r="BT29" s="102"/>
      <c r="BU29" s="4"/>
      <c r="BV29" s="4"/>
      <c r="BW29" s="4"/>
      <c r="BX29" s="4"/>
      <c r="BY29" s="4">
        <v>1.23</v>
      </c>
      <c r="BZ29" s="4"/>
      <c r="CA29" s="4">
        <f t="shared" si="168"/>
        <v>1.23</v>
      </c>
      <c r="CC29" s="52">
        <f t="shared" si="21"/>
        <v>1.23</v>
      </c>
      <c r="CE29" s="47">
        <v>1.393</v>
      </c>
      <c r="CF29" s="52">
        <v>1.4239999999999999</v>
      </c>
      <c r="CG29" s="52">
        <f t="shared" si="22"/>
        <v>1.23</v>
      </c>
      <c r="CH29" s="52">
        <v>1.5149999999999999</v>
      </c>
      <c r="CI29" s="52"/>
      <c r="CJ29" s="52">
        <f t="shared" si="23"/>
        <v>1.23</v>
      </c>
      <c r="CK29" s="52"/>
      <c r="CL29" s="52">
        <f t="shared" si="24"/>
        <v>1.23</v>
      </c>
      <c r="CM29" s="52"/>
      <c r="CN29" s="1049">
        <v>1.4079999999999999</v>
      </c>
      <c r="CO29" s="14"/>
      <c r="CP29" s="52">
        <f t="shared" ref="CP29:CP36" si="172">MIN(CL29,CN29)</f>
        <v>1.23</v>
      </c>
      <c r="CQ29" s="52"/>
      <c r="CR29" s="77">
        <v>1.5149999999999999</v>
      </c>
      <c r="CS29" s="14"/>
      <c r="CT29" s="10">
        <f t="shared" ref="CT29:CT36" si="173">MIN(CR29,CP29)</f>
        <v>1.23</v>
      </c>
      <c r="CU29" s="52"/>
      <c r="CV29" s="14"/>
      <c r="CW29" s="52">
        <f t="shared" si="27"/>
        <v>1.23</v>
      </c>
      <c r="CX29" s="14"/>
      <c r="CY29" s="52">
        <f t="shared" si="28"/>
        <v>1.23</v>
      </c>
      <c r="CZ29" s="52"/>
      <c r="DA29" s="14"/>
      <c r="DB29" s="347">
        <f t="shared" si="29"/>
        <v>1.23</v>
      </c>
      <c r="DC29" s="14"/>
      <c r="DD29" s="347">
        <f t="shared" si="30"/>
        <v>1.23</v>
      </c>
      <c r="DE29" s="347"/>
      <c r="DF29" s="14"/>
      <c r="DG29" s="14">
        <f t="shared" si="31"/>
        <v>1.23</v>
      </c>
      <c r="DH29" s="14"/>
      <c r="DI29" s="6">
        <f t="shared" si="32"/>
        <v>-1</v>
      </c>
      <c r="DJ29" s="4"/>
      <c r="DK29" s="4"/>
      <c r="DL29" s="4"/>
      <c r="DM29" s="4"/>
      <c r="DN29" s="4"/>
      <c r="DO29" s="102">
        <v>1.27</v>
      </c>
      <c r="DP29" s="4">
        <v>1.04</v>
      </c>
      <c r="DQ29" s="102">
        <v>1.262</v>
      </c>
      <c r="DR29" s="4">
        <f t="shared" si="169"/>
        <v>1.04</v>
      </c>
      <c r="DT29" s="102">
        <v>1.4</v>
      </c>
      <c r="DU29" s="52">
        <f t="shared" si="36"/>
        <v>1.04</v>
      </c>
      <c r="DV29" s="52">
        <v>1.3979999999999999</v>
      </c>
      <c r="DW29" s="52">
        <f t="shared" si="37"/>
        <v>1.04</v>
      </c>
      <c r="DX29" s="52"/>
      <c r="DY29" s="52">
        <f t="shared" si="38"/>
        <v>1.04</v>
      </c>
      <c r="DZ29" s="52"/>
      <c r="EA29" s="47"/>
      <c r="EB29" s="52">
        <f t="shared" si="39"/>
        <v>1.04</v>
      </c>
      <c r="EC29" s="52"/>
      <c r="ED29" s="77"/>
      <c r="EE29" s="77">
        <v>1.522</v>
      </c>
      <c r="EF29" s="47">
        <f t="shared" ref="EF29:EF36" si="174">MIN(EE29,EB29)</f>
        <v>1.04</v>
      </c>
      <c r="EG29" s="77"/>
      <c r="EH29" s="77">
        <v>1.554</v>
      </c>
      <c r="EI29" s="77">
        <f t="shared" ref="EI29:EI36" si="175">MIN(EH29,EF29)</f>
        <v>1.04</v>
      </c>
      <c r="EJ29" s="52"/>
      <c r="EK29" s="77"/>
      <c r="EL29" s="52">
        <f t="shared" si="42"/>
        <v>1.04</v>
      </c>
      <c r="EM29" s="52"/>
      <c r="EN29" s="347">
        <f t="shared" si="43"/>
        <v>1.04</v>
      </c>
      <c r="EO29" s="347"/>
      <c r="EP29" s="347"/>
      <c r="EQ29" s="347">
        <f t="shared" si="44"/>
        <v>1.04</v>
      </c>
      <c r="ER29" s="347"/>
      <c r="ES29" s="347">
        <f t="shared" si="45"/>
        <v>1.04</v>
      </c>
      <c r="ET29" s="347"/>
      <c r="EU29" s="6">
        <f t="shared" si="46"/>
        <v>-1</v>
      </c>
      <c r="EV29" s="4"/>
      <c r="EW29" s="4"/>
      <c r="EX29" s="4"/>
      <c r="EY29" s="4"/>
      <c r="EZ29" s="4"/>
      <c r="FA29" s="4">
        <v>1.02</v>
      </c>
      <c r="FB29" s="4">
        <v>0.93</v>
      </c>
      <c r="FC29" s="4"/>
      <c r="FE29" s="4">
        <f t="shared" si="170"/>
        <v>0.93</v>
      </c>
      <c r="FH29" s="52">
        <f t="shared" si="50"/>
        <v>0.93</v>
      </c>
      <c r="FI29" s="102">
        <v>1.216</v>
      </c>
      <c r="FJ29" s="52"/>
      <c r="FK29" s="52">
        <f t="shared" si="51"/>
        <v>0.93</v>
      </c>
      <c r="FL29" s="52"/>
      <c r="FM29" s="52">
        <f t="shared" si="52"/>
        <v>0.93</v>
      </c>
      <c r="FN29" s="52"/>
      <c r="FO29" s="77">
        <v>1.2010000000000001</v>
      </c>
      <c r="FP29" s="52">
        <f t="shared" si="53"/>
        <v>0.93</v>
      </c>
      <c r="FQ29" s="52"/>
      <c r="FR29" s="77">
        <v>1.2290000000000001</v>
      </c>
      <c r="FS29" s="52">
        <f t="shared" si="54"/>
        <v>0.93</v>
      </c>
      <c r="FT29" s="107">
        <v>1.161</v>
      </c>
      <c r="FU29" s="52"/>
      <c r="FV29" s="77">
        <v>1.33</v>
      </c>
      <c r="FW29" s="77"/>
      <c r="FX29" s="52">
        <f t="shared" ref="FX29:FX36" si="176">MIN(FV29,FS29)</f>
        <v>0.93</v>
      </c>
      <c r="FY29" s="52">
        <v>1.163</v>
      </c>
      <c r="FZ29" s="77"/>
      <c r="GA29" s="77">
        <v>1.2070000000000001</v>
      </c>
      <c r="GB29" s="77">
        <f t="shared" ref="GB29:GB36" si="177">MIN(FY29,GA29)</f>
        <v>1.163</v>
      </c>
      <c r="GC29" s="52"/>
      <c r="GD29" s="77"/>
      <c r="GE29" s="347">
        <f t="shared" si="57"/>
        <v>1.163</v>
      </c>
      <c r="GF29" s="347"/>
      <c r="GG29" s="347">
        <f t="shared" si="58"/>
        <v>1.163</v>
      </c>
      <c r="GH29" s="347"/>
      <c r="GI29" s="347"/>
      <c r="GJ29" s="1111">
        <f t="shared" si="59"/>
        <v>1.163</v>
      </c>
      <c r="GK29" s="47">
        <v>1.359</v>
      </c>
      <c r="GL29" s="14"/>
      <c r="GM29" s="347">
        <f t="shared" ref="GM29:GM36" si="178">MIN(GK29,GJ29)</f>
        <v>1.163</v>
      </c>
      <c r="GN29" s="347"/>
      <c r="GO29" s="347">
        <f t="shared" si="61"/>
        <v>1.163</v>
      </c>
      <c r="GP29" s="347"/>
      <c r="GQ29" s="347">
        <v>1.266</v>
      </c>
      <c r="GR29" s="347">
        <f t="shared" ref="GR29:GR36" si="179">MIN(GQ29,GO29)</f>
        <v>1.163</v>
      </c>
      <c r="GS29" s="347"/>
      <c r="GT29" s="6">
        <f t="shared" si="63"/>
        <v>-1</v>
      </c>
      <c r="GU29" s="4"/>
      <c r="GV29" s="4"/>
      <c r="GW29" s="4"/>
      <c r="GX29" s="4"/>
      <c r="GY29" s="4"/>
      <c r="GZ29" s="4">
        <v>1.17</v>
      </c>
      <c r="HA29" s="102">
        <v>1.089</v>
      </c>
      <c r="HB29" s="102">
        <v>1.1950000000000001</v>
      </c>
      <c r="HC29" s="102"/>
      <c r="HD29" s="102">
        <v>1.2</v>
      </c>
      <c r="HE29" s="102">
        <f t="shared" si="66"/>
        <v>1.089</v>
      </c>
      <c r="HF29" s="102"/>
      <c r="HG29" s="52">
        <f t="shared" si="67"/>
        <v>1.089</v>
      </c>
      <c r="HI29" s="52">
        <v>1.169</v>
      </c>
      <c r="HJ29" s="52">
        <f t="shared" si="68"/>
        <v>1.089</v>
      </c>
      <c r="HK29" s="52"/>
      <c r="HL29" s="52">
        <f t="shared" si="69"/>
        <v>1.089</v>
      </c>
      <c r="HM29" s="52"/>
      <c r="HN29" s="52">
        <f t="shared" si="70"/>
        <v>1.089</v>
      </c>
      <c r="HO29" s="52"/>
      <c r="HP29" s="52"/>
      <c r="HQ29" s="52"/>
      <c r="HR29" s="14"/>
      <c r="HS29" s="14">
        <v>1.2190000000000001</v>
      </c>
      <c r="HT29" s="58">
        <f t="shared" ref="HT29:HT36" si="180">MIN(HN29,HS29)</f>
        <v>1.089</v>
      </c>
      <c r="HU29" s="107">
        <v>1.23</v>
      </c>
      <c r="HV29" s="58"/>
      <c r="HW29" s="10">
        <v>1.2330000000000001</v>
      </c>
      <c r="HX29" s="14"/>
      <c r="HY29" s="10">
        <f t="shared" ref="HY29:HY36" si="181">MIN(HW29,HT29)</f>
        <v>1.089</v>
      </c>
      <c r="HZ29" s="77">
        <v>1.26</v>
      </c>
      <c r="IB29" s="10">
        <f t="shared" ref="IB29:IB36" si="182">MIN(HY29,HZ29)</f>
        <v>1.089</v>
      </c>
      <c r="IC29" s="52"/>
      <c r="ID29" s="52">
        <f t="shared" si="74"/>
        <v>1.089</v>
      </c>
      <c r="IE29" s="52"/>
      <c r="IF29" s="1049"/>
      <c r="IG29" s="1049">
        <f t="shared" si="75"/>
        <v>1.089</v>
      </c>
      <c r="IH29" s="1049"/>
      <c r="II29" s="1049"/>
      <c r="IJ29" s="1049">
        <f t="shared" si="76"/>
        <v>1.089</v>
      </c>
      <c r="IK29" s="14"/>
      <c r="IL29" s="14">
        <v>1.53</v>
      </c>
      <c r="IM29" s="47">
        <f t="shared" ref="IM29:IM36" si="183">MIN(IJ29,IL29)</f>
        <v>1.089</v>
      </c>
      <c r="IN29" s="1049"/>
      <c r="IO29" s="14"/>
      <c r="IP29" s="77">
        <v>1.5509999999999999</v>
      </c>
      <c r="IQ29" s="77">
        <f t="shared" ref="IQ29:IQ36" si="184">MIN(IP29,IM29)</f>
        <v>1.089</v>
      </c>
      <c r="IR29" s="347">
        <v>1.397</v>
      </c>
      <c r="IS29" s="347"/>
      <c r="IT29" s="77">
        <v>1.571</v>
      </c>
      <c r="IU29" s="14">
        <f t="shared" si="79"/>
        <v>1.089</v>
      </c>
      <c r="IV29" s="347">
        <v>1.397</v>
      </c>
      <c r="IW29" s="347"/>
      <c r="IX29" s="77">
        <v>1.571</v>
      </c>
      <c r="IY29" s="14">
        <f t="shared" si="80"/>
        <v>1.089</v>
      </c>
      <c r="IZ29" s="14"/>
      <c r="JA29" s="77"/>
      <c r="JB29" s="14">
        <f t="shared" si="81"/>
        <v>1.089</v>
      </c>
      <c r="JC29" s="14"/>
      <c r="JD29" s="77"/>
      <c r="JE29" s="14">
        <f t="shared" si="82"/>
        <v>1.089</v>
      </c>
      <c r="JF29" s="77"/>
      <c r="JG29" s="14">
        <f t="shared" si="83"/>
        <v>1.089</v>
      </c>
      <c r="JH29" s="14"/>
      <c r="JI29" s="6">
        <f t="shared" si="84"/>
        <v>-1</v>
      </c>
      <c r="JJ29" s="102">
        <v>1.2450000000000001</v>
      </c>
      <c r="JK29" s="102">
        <v>1.238</v>
      </c>
      <c r="JL29" s="52">
        <f t="shared" si="85"/>
        <v>1.238</v>
      </c>
      <c r="JM29" s="52"/>
      <c r="JN29" s="52">
        <f t="shared" si="86"/>
        <v>1.238</v>
      </c>
      <c r="JO29" s="52"/>
      <c r="JP29" s="52"/>
      <c r="JQ29" s="52">
        <f t="shared" si="87"/>
        <v>1.238</v>
      </c>
      <c r="JR29" s="52"/>
      <c r="JS29" s="47">
        <v>1.2689999999999999</v>
      </c>
      <c r="JT29" s="52">
        <f t="shared" si="88"/>
        <v>1.238</v>
      </c>
      <c r="JU29" s="52"/>
      <c r="JV29" s="52"/>
      <c r="JW29" s="77">
        <v>1.3009999999999999</v>
      </c>
      <c r="JX29" s="77"/>
      <c r="JY29" s="77">
        <f t="shared" ref="JY29:JY36" si="185">MIN(JW29,JT29)</f>
        <v>1.238</v>
      </c>
      <c r="JZ29" s="77">
        <v>1.335</v>
      </c>
      <c r="KA29" s="77">
        <v>1.3260000000000001</v>
      </c>
      <c r="KB29" s="77">
        <f t="shared" si="90"/>
        <v>1.238</v>
      </c>
      <c r="KC29" s="77"/>
      <c r="KD29" s="1271">
        <v>1.3420000000000001</v>
      </c>
      <c r="KE29" s="77"/>
      <c r="KF29" s="77">
        <f t="shared" ref="KF29:KF36" si="186">MIN(KB29,KD29)</f>
        <v>1.238</v>
      </c>
      <c r="KG29" s="77"/>
      <c r="KH29" s="77"/>
      <c r="KI29" s="77">
        <f t="shared" si="92"/>
        <v>1.238</v>
      </c>
      <c r="KJ29" s="77"/>
      <c r="KK29" s="77"/>
      <c r="KL29" s="77">
        <f t="shared" si="93"/>
        <v>1.238</v>
      </c>
      <c r="KM29" s="77"/>
      <c r="KN29" s="77">
        <v>1.6339999999999999</v>
      </c>
      <c r="KO29" s="14"/>
      <c r="KP29" s="47">
        <f t="shared" si="94"/>
        <v>1.238</v>
      </c>
      <c r="KQ29" s="14"/>
      <c r="KR29" s="77">
        <v>1.5349999999999999</v>
      </c>
      <c r="KS29" s="347">
        <f t="shared" ref="KS29:KS36" si="187">MIN(KR29,KP29)</f>
        <v>1.238</v>
      </c>
      <c r="KT29" s="347">
        <v>1.4750000000000001</v>
      </c>
      <c r="KU29" s="347">
        <v>3.6</v>
      </c>
      <c r="KV29" s="77">
        <v>1.5369999999999999</v>
      </c>
      <c r="KW29" s="77">
        <f t="shared" si="96"/>
        <v>1.238</v>
      </c>
      <c r="KX29" s="347">
        <v>1.4750000000000001</v>
      </c>
      <c r="KY29" s="347">
        <v>3.6</v>
      </c>
      <c r="KZ29" s="77"/>
      <c r="LA29" s="77">
        <v>1.5369999999999999</v>
      </c>
      <c r="LB29" s="14">
        <f t="shared" ref="LB29:LB36" si="188">MIN(LA29,KW29)</f>
        <v>1.238</v>
      </c>
      <c r="LC29" s="14"/>
      <c r="LD29" s="14">
        <f t="shared" si="97"/>
        <v>1.238</v>
      </c>
      <c r="LE29" s="14"/>
      <c r="LF29" s="14">
        <f t="shared" si="98"/>
        <v>1.238</v>
      </c>
      <c r="LG29" s="77"/>
      <c r="LH29" s="14">
        <f t="shared" si="99"/>
        <v>1.238</v>
      </c>
      <c r="LI29" s="14"/>
      <c r="LJ29" s="6">
        <f t="shared" si="100"/>
        <v>-1</v>
      </c>
      <c r="LK29" s="4">
        <v>1.2869999999999999</v>
      </c>
      <c r="LL29" s="4">
        <v>1.17</v>
      </c>
      <c r="LM29" s="47">
        <v>0.96</v>
      </c>
      <c r="LN29" s="32">
        <f t="shared" si="101"/>
        <v>0.96</v>
      </c>
      <c r="LO29" s="47">
        <v>0.98799999999999999</v>
      </c>
      <c r="LP29" s="32">
        <f t="shared" si="102"/>
        <v>0.96</v>
      </c>
      <c r="LQ29" s="52">
        <v>1.024</v>
      </c>
      <c r="LR29" s="52">
        <f t="shared" si="103"/>
        <v>0.96</v>
      </c>
      <c r="LS29" s="52">
        <f t="shared" si="104"/>
        <v>0.96</v>
      </c>
      <c r="LT29" s="52"/>
      <c r="LU29" s="52">
        <f t="shared" si="105"/>
        <v>0.96</v>
      </c>
      <c r="LV29" s="52"/>
      <c r="LW29" s="52"/>
      <c r="LX29" s="14"/>
      <c r="LY29" s="14">
        <v>1.008</v>
      </c>
      <c r="LZ29" s="14">
        <f t="shared" ref="LZ29:LZ36" si="189">MIN(LU29,LY29)</f>
        <v>0.96</v>
      </c>
      <c r="MA29" s="52">
        <v>1.008</v>
      </c>
      <c r="MB29" s="52">
        <v>1.0149999999999999</v>
      </c>
      <c r="MC29" s="1049">
        <v>1.02</v>
      </c>
      <c r="MD29" s="14"/>
      <c r="ME29" s="52">
        <f t="shared" ref="ME29:ME36" si="190">MIN(MC29,LZ29)</f>
        <v>0.96</v>
      </c>
      <c r="MF29" s="52"/>
      <c r="MG29" s="52"/>
      <c r="MH29" s="77">
        <v>1.018</v>
      </c>
      <c r="MI29" s="77">
        <v>1.034</v>
      </c>
      <c r="MJ29" s="52">
        <f t="shared" si="108"/>
        <v>0.96</v>
      </c>
      <c r="MK29" s="77"/>
      <c r="ML29" s="77"/>
      <c r="MM29" s="77">
        <f t="shared" si="109"/>
        <v>0.96</v>
      </c>
      <c r="MN29" s="77">
        <v>1.032</v>
      </c>
      <c r="MO29" s="77"/>
      <c r="MP29" s="77"/>
      <c r="MQ29" s="77">
        <f t="shared" si="110"/>
        <v>0.96</v>
      </c>
      <c r="MR29" s="77"/>
      <c r="MS29" s="77"/>
      <c r="MT29" s="77"/>
      <c r="MU29" s="77"/>
      <c r="MV29" s="77">
        <f t="shared" si="111"/>
        <v>0.96</v>
      </c>
      <c r="MW29" s="77"/>
      <c r="MX29" s="77"/>
      <c r="MY29" s="77">
        <v>1.492</v>
      </c>
      <c r="MZ29" s="14"/>
      <c r="NA29" s="14"/>
      <c r="NB29" s="14">
        <v>1.0900000000000001</v>
      </c>
      <c r="NC29" s="14">
        <v>1.1000000000000001</v>
      </c>
      <c r="ND29" s="14">
        <f t="shared" si="112"/>
        <v>0.96</v>
      </c>
      <c r="NE29" s="77">
        <v>1.1890000000000001</v>
      </c>
      <c r="NF29" s="77">
        <v>1.1599999999999999</v>
      </c>
      <c r="NG29" s="14">
        <f t="shared" si="113"/>
        <v>0.96</v>
      </c>
      <c r="NH29" s="77">
        <v>1.171</v>
      </c>
      <c r="NI29" s="77">
        <v>1.198</v>
      </c>
      <c r="NJ29" s="77">
        <f t="shared" si="114"/>
        <v>0.96</v>
      </c>
      <c r="NK29" s="77"/>
      <c r="NL29" s="77"/>
      <c r="NM29" s="77">
        <v>1.2</v>
      </c>
      <c r="NN29" s="77"/>
      <c r="NO29" s="77"/>
      <c r="NP29" s="77">
        <f t="shared" si="115"/>
        <v>0.96</v>
      </c>
      <c r="NQ29" s="77"/>
      <c r="NR29" s="77">
        <v>1.2</v>
      </c>
      <c r="NS29" s="77"/>
      <c r="NT29" s="347">
        <f t="shared" ref="NT29:NT36" si="191">MIN(NR29,NP29)</f>
        <v>0.96</v>
      </c>
      <c r="NU29" s="14"/>
      <c r="NV29" s="14"/>
      <c r="NW29" s="47"/>
      <c r="NX29" s="14">
        <f t="shared" si="117"/>
        <v>0.96</v>
      </c>
      <c r="NY29" s="47"/>
      <c r="NZ29" s="14">
        <f t="shared" si="118"/>
        <v>0.96</v>
      </c>
      <c r="OA29" s="14"/>
      <c r="OB29" s="14"/>
      <c r="OC29" s="77"/>
      <c r="OD29" s="14">
        <f t="shared" si="119"/>
        <v>0.96</v>
      </c>
      <c r="OE29" s="14"/>
      <c r="OF29" s="14"/>
      <c r="OG29" s="77"/>
      <c r="OH29" s="14">
        <f t="shared" si="120"/>
        <v>0.96</v>
      </c>
      <c r="OI29" s="14"/>
      <c r="OJ29" s="14"/>
      <c r="OK29" s="6">
        <f t="shared" si="121"/>
        <v>-1</v>
      </c>
      <c r="OL29" s="6">
        <f t="shared" si="122"/>
        <v>-1</v>
      </c>
      <c r="OM29" s="1308">
        <v>1.31</v>
      </c>
      <c r="ON29" s="52">
        <v>1.52</v>
      </c>
      <c r="OO29" s="77"/>
      <c r="OP29" s="52">
        <f t="shared" si="123"/>
        <v>1.31</v>
      </c>
      <c r="OQ29" s="52"/>
      <c r="OR29" s="14"/>
      <c r="OS29" s="102">
        <v>1.323</v>
      </c>
      <c r="OT29" s="47">
        <f t="shared" ref="OT29:OT36" si="192">MIN(OS29,OP29)</f>
        <v>1.31</v>
      </c>
      <c r="OU29" s="52">
        <v>1.47</v>
      </c>
      <c r="OV29" s="52">
        <f t="shared" si="125"/>
        <v>1.31</v>
      </c>
      <c r="OW29" s="1049"/>
      <c r="OX29" s="52">
        <v>1.47</v>
      </c>
      <c r="OY29" s="52">
        <f t="shared" ref="OY29:OY36" si="193">MIN(OX29,OV29)</f>
        <v>1.31</v>
      </c>
      <c r="OZ29" s="1049"/>
      <c r="PA29" s="1049">
        <v>1.4</v>
      </c>
      <c r="PB29" s="1049">
        <f t="shared" ref="PB29:PB36" si="194">MIN(PA29,OY29)</f>
        <v>1.31</v>
      </c>
      <c r="PC29" s="1564"/>
      <c r="PD29" s="1049"/>
      <c r="PE29" s="1049">
        <f t="shared" si="128"/>
        <v>1.31</v>
      </c>
      <c r="PF29" s="1049"/>
      <c r="PG29" s="1049">
        <f t="shared" si="129"/>
        <v>1.31</v>
      </c>
      <c r="PH29" s="1049"/>
      <c r="PI29" s="1049">
        <f t="shared" si="130"/>
        <v>1.31</v>
      </c>
      <c r="PJ29" s="1049"/>
      <c r="PK29" s="6">
        <f t="shared" si="131"/>
        <v>-1</v>
      </c>
      <c r="PL29" s="1318">
        <v>0.71599999999999997</v>
      </c>
      <c r="PM29" s="32"/>
      <c r="PN29" s="52">
        <v>0.83299999999999996</v>
      </c>
      <c r="PO29" s="52">
        <f t="shared" ref="PO29:PO36" si="195">MIN(PL29,PN29)</f>
        <v>0.71599999999999997</v>
      </c>
      <c r="PP29" s="52"/>
      <c r="PQ29" s="52">
        <v>0.74399999999999999</v>
      </c>
      <c r="PR29" s="52">
        <f t="shared" ref="PR29:PR36" si="196">MIN(PQ29,PO29)</f>
        <v>0.71599999999999997</v>
      </c>
      <c r="PS29" s="52">
        <v>0.752</v>
      </c>
      <c r="PT29" s="52">
        <f t="shared" si="134"/>
        <v>0.71599999999999997</v>
      </c>
      <c r="PU29" s="1049"/>
      <c r="PV29" s="1049">
        <v>0.78400000000000003</v>
      </c>
      <c r="PW29" s="1049">
        <f t="shared" si="135"/>
        <v>0.71599999999999997</v>
      </c>
      <c r="PX29" s="1049">
        <v>0.78400000000000003</v>
      </c>
      <c r="PY29" s="1049">
        <v>0.78</v>
      </c>
      <c r="PZ29" s="1049">
        <f t="shared" ref="PZ29:PZ36" si="197">MIN(PY29,PW29)</f>
        <v>0.71599999999999997</v>
      </c>
      <c r="QA29" s="1049"/>
      <c r="QB29" s="1049">
        <f t="shared" si="137"/>
        <v>0.71599999999999997</v>
      </c>
      <c r="QC29" s="77"/>
      <c r="QD29" s="1049">
        <f t="shared" si="138"/>
        <v>0.71599999999999997</v>
      </c>
      <c r="QE29" s="1049"/>
      <c r="QF29" s="77"/>
      <c r="QG29" s="1049">
        <f t="shared" si="139"/>
        <v>0.71599999999999997</v>
      </c>
      <c r="QH29" s="1049"/>
      <c r="QI29" s="6">
        <f t="shared" si="140"/>
        <v>-1</v>
      </c>
      <c r="QJ29" s="10">
        <v>0.96</v>
      </c>
      <c r="QK29" s="12"/>
      <c r="QL29" s="12">
        <v>1.2869999999999999</v>
      </c>
      <c r="QM29" s="12">
        <f t="shared" ref="QM29:QM36" si="198">MIN(QL29,QJ29)</f>
        <v>0.96</v>
      </c>
      <c r="QN29" s="58">
        <v>1.169</v>
      </c>
      <c r="QO29" s="58">
        <f t="shared" si="142"/>
        <v>0.96</v>
      </c>
      <c r="QP29" s="1498">
        <v>1.298</v>
      </c>
      <c r="QQ29" s="58">
        <f t="shared" si="143"/>
        <v>0.96</v>
      </c>
      <c r="QR29" s="58">
        <v>1.3140000000000001</v>
      </c>
      <c r="QS29" s="58"/>
      <c r="QT29" s="58">
        <f t="shared" ref="QT29:QT36" si="199">MIN(QR29,QQ29)</f>
        <v>0.96</v>
      </c>
      <c r="QU29" s="58"/>
      <c r="QV29" s="52">
        <v>1.33</v>
      </c>
      <c r="QW29" s="1049">
        <f t="shared" ref="QW29:QW36" si="200">MIN(QV29,QT29)</f>
        <v>0.96</v>
      </c>
      <c r="QX29" s="1049"/>
      <c r="QY29" s="1049">
        <f t="shared" si="146"/>
        <v>0.96</v>
      </c>
      <c r="QZ29" s="1049"/>
      <c r="RA29" s="77"/>
      <c r="RB29" s="1049">
        <f t="shared" si="147"/>
        <v>0.96</v>
      </c>
      <c r="RC29" s="1049"/>
      <c r="RD29" s="77"/>
      <c r="RE29" s="1049">
        <f t="shared" si="148"/>
        <v>0.96</v>
      </c>
      <c r="RF29" s="1049"/>
      <c r="RG29" s="6">
        <f t="shared" si="149"/>
        <v>-1</v>
      </c>
      <c r="RH29" s="1049">
        <v>0.80300000000000005</v>
      </c>
      <c r="RI29" s="1049">
        <v>0.81200000000000006</v>
      </c>
      <c r="RJ29" s="1049">
        <f t="shared" si="150"/>
        <v>0.80300000000000005</v>
      </c>
      <c r="RK29" s="1049">
        <v>0.81899999999999995</v>
      </c>
      <c r="RL29" s="1049">
        <f t="shared" si="151"/>
        <v>0.80300000000000005</v>
      </c>
      <c r="RM29" s="1042"/>
      <c r="RN29" s="1049">
        <v>0.82099999999999995</v>
      </c>
      <c r="RO29" s="1049"/>
      <c r="RP29" s="58">
        <f t="shared" ref="RP29:RP36" si="201">MIN(RN29,RL29)</f>
        <v>0.80300000000000005</v>
      </c>
      <c r="RQ29" s="58"/>
      <c r="RR29" s="58">
        <v>0.96</v>
      </c>
      <c r="RS29" s="58">
        <f t="shared" ref="RS29:RS36" si="202">MIN(RR29,RP29)</f>
        <v>0.80300000000000005</v>
      </c>
      <c r="RT29" s="52"/>
      <c r="RU29" s="1049"/>
      <c r="RV29" s="1049">
        <f t="shared" si="154"/>
        <v>0.80300000000000005</v>
      </c>
      <c r="RW29" s="52"/>
      <c r="RX29" s="1049">
        <f t="shared" si="155"/>
        <v>0.80300000000000005</v>
      </c>
      <c r="RY29" s="1049"/>
      <c r="RZ29" s="52"/>
      <c r="SA29" s="1049">
        <f t="shared" si="156"/>
        <v>0.80300000000000005</v>
      </c>
      <c r="SB29" s="1049"/>
      <c r="SC29" s="1224">
        <f t="shared" si="157"/>
        <v>-1</v>
      </c>
      <c r="SD29" s="1049">
        <v>0.75</v>
      </c>
      <c r="SE29" s="1049">
        <f t="shared" si="158"/>
        <v>0.75</v>
      </c>
      <c r="SF29" s="1049"/>
      <c r="SG29" s="1049">
        <v>0.75</v>
      </c>
      <c r="SH29" s="1049">
        <f t="shared" si="159"/>
        <v>0.75</v>
      </c>
      <c r="SI29" s="1049"/>
      <c r="SJ29" s="1224">
        <f t="shared" si="160"/>
        <v>-1</v>
      </c>
      <c r="SK29" s="1049">
        <v>0.96</v>
      </c>
      <c r="SL29" s="1049">
        <f t="shared" si="2"/>
        <v>0.96</v>
      </c>
      <c r="SM29" s="1049"/>
      <c r="SN29" s="1049">
        <v>0.96</v>
      </c>
      <c r="SO29" s="1049">
        <f t="shared" si="161"/>
        <v>0.96</v>
      </c>
      <c r="SP29" s="1049"/>
      <c r="SQ29" s="1224">
        <f t="shared" si="162"/>
        <v>-1</v>
      </c>
      <c r="SR29" s="1049">
        <v>0.76</v>
      </c>
      <c r="SS29" s="1049">
        <f t="shared" si="3"/>
        <v>0.76</v>
      </c>
      <c r="ST29" s="1049"/>
      <c r="SU29" s="1224">
        <f t="shared" si="4"/>
        <v>-1</v>
      </c>
      <c r="SV29" s="1171" t="s">
        <v>3355</v>
      </c>
      <c r="SW29" s="680" t="s">
        <v>3356</v>
      </c>
    </row>
    <row r="30" spans="1:518" ht="15" thickBot="1" x14ac:dyDescent="0.4">
      <c r="A30" s="36">
        <v>28</v>
      </c>
      <c r="B30" s="926" t="s">
        <v>19</v>
      </c>
      <c r="C30" s="29" t="s">
        <v>1144</v>
      </c>
      <c r="D30" s="925" t="s">
        <v>3339</v>
      </c>
      <c r="E30" s="923" t="s">
        <v>3341</v>
      </c>
      <c r="F30" s="927" t="s">
        <v>3341</v>
      </c>
      <c r="G30" s="928" t="s">
        <v>3358</v>
      </c>
      <c r="H30" s="12"/>
      <c r="I30" s="10"/>
      <c r="J30" s="12"/>
      <c r="K30" s="12"/>
      <c r="L30" s="10"/>
      <c r="M30" s="10" t="s">
        <v>1502</v>
      </c>
      <c r="N30" s="12" t="s">
        <v>1502</v>
      </c>
      <c r="O30" s="10" t="s">
        <v>1502</v>
      </c>
      <c r="P30" s="10" t="s">
        <v>1502</v>
      </c>
      <c r="Q30" s="77" t="s">
        <v>1502</v>
      </c>
      <c r="R30" s="12" t="s">
        <v>1502</v>
      </c>
      <c r="S30" s="12" t="s">
        <v>1502</v>
      </c>
      <c r="T30" s="12" t="s">
        <v>1502</v>
      </c>
      <c r="U30" s="12"/>
      <c r="V30" s="12"/>
      <c r="W30" s="6"/>
      <c r="AC30" s="4" t="s">
        <v>1502</v>
      </c>
      <c r="AD30" s="4" t="s">
        <v>1502</v>
      </c>
      <c r="AE30" s="4" t="s">
        <v>1502</v>
      </c>
      <c r="AF30" s="4" t="s">
        <v>1502</v>
      </c>
      <c r="AG30" s="4" t="s">
        <v>1502</v>
      </c>
      <c r="AH30" s="12" t="s">
        <v>1502</v>
      </c>
      <c r="AI30" s="10" t="s">
        <v>1502</v>
      </c>
      <c r="AJ30" s="885"/>
      <c r="AM30" s="102"/>
      <c r="AP30" s="102"/>
      <c r="AQ30" s="102">
        <v>1.1000000000000001</v>
      </c>
      <c r="AS30" s="102"/>
      <c r="AT30" s="102">
        <f t="shared" si="10"/>
        <v>1.1000000000000001</v>
      </c>
      <c r="AU30" s="102"/>
      <c r="AV30" s="52">
        <f t="shared" si="11"/>
        <v>1.1000000000000001</v>
      </c>
      <c r="AX30" s="52">
        <v>1.46</v>
      </c>
      <c r="AY30" s="32"/>
      <c r="AZ30" s="52">
        <v>1.5860000000000001</v>
      </c>
      <c r="BA30" s="5">
        <f t="shared" si="171"/>
        <v>0.44181818181818178</v>
      </c>
      <c r="BB30" s="4"/>
      <c r="BC30" s="4"/>
      <c r="BD30" s="4"/>
      <c r="BE30" s="4"/>
      <c r="BF30" s="4"/>
      <c r="BG30" s="4">
        <v>1.05</v>
      </c>
      <c r="BH30" s="4"/>
      <c r="BJ30" s="4">
        <f t="shared" si="167"/>
        <v>1.05</v>
      </c>
      <c r="BL30" s="32">
        <f t="shared" si="15"/>
        <v>1.05</v>
      </c>
      <c r="BM30" s="51">
        <v>1.181</v>
      </c>
      <c r="BN30" s="52">
        <f t="shared" si="16"/>
        <v>1.05</v>
      </c>
      <c r="BO30" s="102">
        <v>1.4550000000000001</v>
      </c>
      <c r="BP30" s="52"/>
      <c r="BQ30" s="52">
        <f t="shared" si="17"/>
        <v>1.05</v>
      </c>
      <c r="BR30" s="52"/>
      <c r="BS30" s="6">
        <f t="shared" si="18"/>
        <v>-1</v>
      </c>
      <c r="BT30" s="102"/>
      <c r="BU30" s="4"/>
      <c r="BV30" s="4"/>
      <c r="BW30" s="4"/>
      <c r="BX30" s="4"/>
      <c r="BY30" s="102">
        <v>1.27</v>
      </c>
      <c r="BZ30" s="4"/>
      <c r="CA30" s="4">
        <f t="shared" si="168"/>
        <v>1.27</v>
      </c>
      <c r="CC30" s="52">
        <f t="shared" si="21"/>
        <v>1.27</v>
      </c>
      <c r="CE30" s="47">
        <v>1.407</v>
      </c>
      <c r="CF30" s="52">
        <v>1.44</v>
      </c>
      <c r="CG30" s="52">
        <f t="shared" si="22"/>
        <v>1.27</v>
      </c>
      <c r="CH30" s="52">
        <v>1.5509999999999999</v>
      </c>
      <c r="CI30" s="52"/>
      <c r="CJ30" s="52">
        <f t="shared" si="23"/>
        <v>1.27</v>
      </c>
      <c r="CK30" s="52"/>
      <c r="CL30" s="52">
        <f t="shared" si="24"/>
        <v>1.27</v>
      </c>
      <c r="CM30" s="52"/>
      <c r="CN30" s="1049">
        <v>1.4410000000000001</v>
      </c>
      <c r="CO30" s="14"/>
      <c r="CP30" s="52">
        <f t="shared" si="172"/>
        <v>1.27</v>
      </c>
      <c r="CQ30" s="52"/>
      <c r="CR30" s="77">
        <v>1.5660000000000001</v>
      </c>
      <c r="CS30" s="14"/>
      <c r="CT30" s="10">
        <f t="shared" si="173"/>
        <v>1.27</v>
      </c>
      <c r="CU30" s="52"/>
      <c r="CV30" s="14"/>
      <c r="CW30" s="52">
        <f t="shared" si="27"/>
        <v>1.27</v>
      </c>
      <c r="CX30" s="14"/>
      <c r="CY30" s="52">
        <f t="shared" si="28"/>
        <v>1.27</v>
      </c>
      <c r="CZ30" s="52"/>
      <c r="DA30" s="14"/>
      <c r="DB30" s="347">
        <f t="shared" si="29"/>
        <v>1.27</v>
      </c>
      <c r="DC30" s="14"/>
      <c r="DD30" s="347">
        <f t="shared" si="30"/>
        <v>1.27</v>
      </c>
      <c r="DE30" s="347"/>
      <c r="DF30" s="14"/>
      <c r="DG30" s="14">
        <f t="shared" si="31"/>
        <v>1.27</v>
      </c>
      <c r="DH30" s="14"/>
      <c r="DI30" s="6">
        <f t="shared" si="32"/>
        <v>-1</v>
      </c>
      <c r="DJ30" s="4"/>
      <c r="DK30" s="4"/>
      <c r="DL30" s="4"/>
      <c r="DM30" s="4"/>
      <c r="DN30" s="4"/>
      <c r="DO30" s="102">
        <v>1.278</v>
      </c>
      <c r="DP30" s="4">
        <v>1.04</v>
      </c>
      <c r="DQ30" s="102">
        <v>1.26</v>
      </c>
      <c r="DR30" s="4">
        <f t="shared" si="169"/>
        <v>1.04</v>
      </c>
      <c r="DT30" s="102">
        <v>1.393</v>
      </c>
      <c r="DU30" s="52">
        <f t="shared" si="36"/>
        <v>1.04</v>
      </c>
      <c r="DV30" s="52">
        <v>1.399</v>
      </c>
      <c r="DW30" s="52">
        <f t="shared" si="37"/>
        <v>1.04</v>
      </c>
      <c r="DX30" s="52"/>
      <c r="DY30" s="52">
        <f t="shared" si="38"/>
        <v>1.04</v>
      </c>
      <c r="DZ30" s="52"/>
      <c r="EA30" s="47"/>
      <c r="EB30" s="52">
        <f t="shared" si="39"/>
        <v>1.04</v>
      </c>
      <c r="EC30" s="52"/>
      <c r="ED30" s="77"/>
      <c r="EE30" s="77">
        <v>1.58</v>
      </c>
      <c r="EF30" s="47">
        <f t="shared" si="174"/>
        <v>1.04</v>
      </c>
      <c r="EG30" s="77"/>
      <c r="EH30" s="77">
        <v>1.5449999999999999</v>
      </c>
      <c r="EI30" s="77">
        <f t="shared" si="175"/>
        <v>1.04</v>
      </c>
      <c r="EJ30" s="52"/>
      <c r="EK30" s="77"/>
      <c r="EL30" s="52">
        <f t="shared" si="42"/>
        <v>1.04</v>
      </c>
      <c r="EM30" s="52"/>
      <c r="EN30" s="347">
        <f t="shared" si="43"/>
        <v>1.04</v>
      </c>
      <c r="EO30" s="347"/>
      <c r="EP30" s="347"/>
      <c r="EQ30" s="347">
        <f t="shared" si="44"/>
        <v>1.04</v>
      </c>
      <c r="ER30" s="347"/>
      <c r="ES30" s="347">
        <f t="shared" si="45"/>
        <v>1.04</v>
      </c>
      <c r="ET30" s="347"/>
      <c r="EU30" s="6">
        <f t="shared" si="46"/>
        <v>-1</v>
      </c>
      <c r="EV30" s="4"/>
      <c r="EW30" s="4"/>
      <c r="EX30" s="4"/>
      <c r="EY30" s="4"/>
      <c r="EZ30" s="4"/>
      <c r="FA30" s="4">
        <v>1.02</v>
      </c>
      <c r="FB30" s="4">
        <v>0.95</v>
      </c>
      <c r="FC30" s="4"/>
      <c r="FE30" s="4">
        <f t="shared" si="170"/>
        <v>0.95</v>
      </c>
      <c r="FH30" s="52">
        <f t="shared" si="50"/>
        <v>0.95</v>
      </c>
      <c r="FI30" s="102">
        <v>1.242</v>
      </c>
      <c r="FJ30" s="52"/>
      <c r="FK30" s="52">
        <f t="shared" si="51"/>
        <v>0.95</v>
      </c>
      <c r="FL30" s="52"/>
      <c r="FM30" s="52">
        <f t="shared" si="52"/>
        <v>0.95</v>
      </c>
      <c r="FN30" s="52"/>
      <c r="FO30" s="77">
        <v>1.206</v>
      </c>
      <c r="FP30" s="52">
        <f t="shared" si="53"/>
        <v>0.95</v>
      </c>
      <c r="FQ30" s="52"/>
      <c r="FR30" s="77">
        <v>1.244</v>
      </c>
      <c r="FS30" s="52">
        <f t="shared" si="54"/>
        <v>0.95</v>
      </c>
      <c r="FT30" s="52">
        <v>1.1839999999999999</v>
      </c>
      <c r="FU30" s="52"/>
      <c r="FV30" s="77">
        <v>1.3120000000000001</v>
      </c>
      <c r="FW30" s="77"/>
      <c r="FX30" s="52">
        <f t="shared" si="176"/>
        <v>0.95</v>
      </c>
      <c r="FY30" s="52">
        <v>1.194</v>
      </c>
      <c r="FZ30" s="77"/>
      <c r="GA30" s="77">
        <v>1.2110000000000001</v>
      </c>
      <c r="GB30" s="77">
        <f t="shared" si="177"/>
        <v>1.194</v>
      </c>
      <c r="GC30" s="52"/>
      <c r="GD30" s="77"/>
      <c r="GE30" s="347">
        <f t="shared" si="57"/>
        <v>1.194</v>
      </c>
      <c r="GF30" s="347"/>
      <c r="GG30" s="347">
        <f t="shared" si="58"/>
        <v>1.194</v>
      </c>
      <c r="GH30" s="347"/>
      <c r="GI30" s="347"/>
      <c r="GJ30" s="1111">
        <f t="shared" si="59"/>
        <v>1.194</v>
      </c>
      <c r="GK30" s="47">
        <v>1.3660000000000001</v>
      </c>
      <c r="GL30" s="14"/>
      <c r="GM30" s="347">
        <f t="shared" si="178"/>
        <v>1.194</v>
      </c>
      <c r="GN30" s="347"/>
      <c r="GO30" s="347">
        <f t="shared" si="61"/>
        <v>1.194</v>
      </c>
      <c r="GP30" s="347"/>
      <c r="GQ30" s="347">
        <v>1.3240000000000001</v>
      </c>
      <c r="GR30" s="347">
        <f t="shared" si="179"/>
        <v>1.194</v>
      </c>
      <c r="GS30" s="347"/>
      <c r="GT30" s="6">
        <f t="shared" si="63"/>
        <v>-1</v>
      </c>
      <c r="GU30" s="4"/>
      <c r="GV30" s="4"/>
      <c r="GW30" s="4"/>
      <c r="GX30" s="4"/>
      <c r="GY30" s="4"/>
      <c r="GZ30" s="4">
        <v>1.1299999999999999</v>
      </c>
      <c r="HA30" s="102">
        <v>1.087</v>
      </c>
      <c r="HB30" s="4">
        <v>1.18</v>
      </c>
      <c r="HC30" s="4"/>
      <c r="HD30" s="4">
        <v>1.21</v>
      </c>
      <c r="HE30" s="4">
        <f t="shared" si="66"/>
        <v>1.087</v>
      </c>
      <c r="HG30" s="52">
        <f t="shared" si="67"/>
        <v>1.087</v>
      </c>
      <c r="HI30" s="52">
        <v>1.151</v>
      </c>
      <c r="HJ30" s="52">
        <f t="shared" si="68"/>
        <v>1.087</v>
      </c>
      <c r="HK30" s="52"/>
      <c r="HL30" s="52">
        <f t="shared" si="69"/>
        <v>1.087</v>
      </c>
      <c r="HM30" s="52"/>
      <c r="HN30" s="52">
        <f t="shared" si="70"/>
        <v>1.087</v>
      </c>
      <c r="HO30" s="52"/>
      <c r="HP30" s="52"/>
      <c r="HQ30" s="52"/>
      <c r="HR30" s="14"/>
      <c r="HS30" s="14">
        <v>1.22</v>
      </c>
      <c r="HT30" s="58">
        <f t="shared" si="180"/>
        <v>1.087</v>
      </c>
      <c r="HU30" s="107">
        <v>1.2529999999999999</v>
      </c>
      <c r="HV30" s="58"/>
      <c r="HW30" s="10">
        <v>1.218</v>
      </c>
      <c r="HX30" s="14"/>
      <c r="HY30" s="10">
        <f t="shared" si="181"/>
        <v>1.087</v>
      </c>
      <c r="HZ30" s="77">
        <v>1.2529999999999999</v>
      </c>
      <c r="IB30" s="10">
        <f t="shared" si="182"/>
        <v>1.087</v>
      </c>
      <c r="IC30" s="52"/>
      <c r="ID30" s="52">
        <f t="shared" si="74"/>
        <v>1.087</v>
      </c>
      <c r="IE30" s="52"/>
      <c r="IF30" s="1049"/>
      <c r="IG30" s="1049">
        <f t="shared" si="75"/>
        <v>1.087</v>
      </c>
      <c r="IH30" s="1049"/>
      <c r="II30" s="1049"/>
      <c r="IJ30" s="1049">
        <f t="shared" si="76"/>
        <v>1.087</v>
      </c>
      <c r="IK30" s="14"/>
      <c r="IL30" s="14">
        <v>1.55</v>
      </c>
      <c r="IM30" s="47">
        <f t="shared" si="183"/>
        <v>1.087</v>
      </c>
      <c r="IN30" s="1049"/>
      <c r="IO30" s="14"/>
      <c r="IP30" s="77">
        <v>1.5209999999999999</v>
      </c>
      <c r="IQ30" s="77">
        <f t="shared" si="184"/>
        <v>1.087</v>
      </c>
      <c r="IR30" s="347">
        <v>1.425</v>
      </c>
      <c r="IS30" s="347"/>
      <c r="IT30" s="1271">
        <v>1.56</v>
      </c>
      <c r="IU30" s="14">
        <f t="shared" si="79"/>
        <v>1.087</v>
      </c>
      <c r="IV30" s="347">
        <v>1.425</v>
      </c>
      <c r="IW30" s="347"/>
      <c r="IX30" s="1271">
        <v>1.56</v>
      </c>
      <c r="IY30" s="14">
        <f t="shared" si="80"/>
        <v>1.087</v>
      </c>
      <c r="IZ30" s="14"/>
      <c r="JA30" s="1271"/>
      <c r="JB30" s="14">
        <f t="shared" si="81"/>
        <v>1.087</v>
      </c>
      <c r="JC30" s="14"/>
      <c r="JD30" s="1271"/>
      <c r="JE30" s="14">
        <f t="shared" si="82"/>
        <v>1.087</v>
      </c>
      <c r="JF30" s="1271"/>
      <c r="JG30" s="14">
        <f t="shared" si="83"/>
        <v>1.087</v>
      </c>
      <c r="JH30" s="14"/>
      <c r="JI30" s="6">
        <f t="shared" si="84"/>
        <v>-1</v>
      </c>
      <c r="JJ30" s="102">
        <v>1.2569999999999999</v>
      </c>
      <c r="JK30" s="102">
        <v>1.26</v>
      </c>
      <c r="JL30" s="52">
        <f t="shared" si="85"/>
        <v>1.2569999999999999</v>
      </c>
      <c r="JM30" s="52"/>
      <c r="JN30" s="52">
        <f t="shared" si="86"/>
        <v>1.2569999999999999</v>
      </c>
      <c r="JO30" s="52"/>
      <c r="JP30" s="52"/>
      <c r="JQ30" s="52">
        <f t="shared" si="87"/>
        <v>1.2569999999999999</v>
      </c>
      <c r="JR30" s="52"/>
      <c r="JS30" s="47">
        <v>1.3149999999999999</v>
      </c>
      <c r="JT30" s="52">
        <f t="shared" si="88"/>
        <v>1.2569999999999999</v>
      </c>
      <c r="JU30" s="52"/>
      <c r="JV30" s="52"/>
      <c r="JW30" s="77">
        <v>1.3280000000000001</v>
      </c>
      <c r="JX30" s="77"/>
      <c r="JY30" s="77">
        <f t="shared" si="185"/>
        <v>1.2569999999999999</v>
      </c>
      <c r="JZ30" s="77">
        <v>1.349</v>
      </c>
      <c r="KA30" s="77">
        <v>1.333</v>
      </c>
      <c r="KB30" s="77">
        <f t="shared" si="90"/>
        <v>1.2569999999999999</v>
      </c>
      <c r="KC30" s="77"/>
      <c r="KD30" s="77">
        <v>1.351</v>
      </c>
      <c r="KE30" s="77"/>
      <c r="KF30" s="77">
        <f t="shared" si="186"/>
        <v>1.2569999999999999</v>
      </c>
      <c r="KG30" s="77"/>
      <c r="KH30" s="77"/>
      <c r="KI30" s="77">
        <f t="shared" si="92"/>
        <v>1.2569999999999999</v>
      </c>
      <c r="KJ30" s="77"/>
      <c r="KK30" s="77"/>
      <c r="KL30" s="77">
        <f t="shared" si="93"/>
        <v>1.2569999999999999</v>
      </c>
      <c r="KM30" s="77"/>
      <c r="KN30" s="77">
        <v>1.641</v>
      </c>
      <c r="KO30" s="14"/>
      <c r="KP30" s="47">
        <f t="shared" si="94"/>
        <v>1.2569999999999999</v>
      </c>
      <c r="KQ30" s="14"/>
      <c r="KR30" s="77">
        <v>1.538</v>
      </c>
      <c r="KS30" s="347">
        <f t="shared" si="187"/>
        <v>1.2569999999999999</v>
      </c>
      <c r="KT30" s="347">
        <v>1.476</v>
      </c>
      <c r="KU30" s="347">
        <v>2.35</v>
      </c>
      <c r="KV30" s="77">
        <v>1.5029999999999999</v>
      </c>
      <c r="KW30" s="77">
        <f t="shared" si="96"/>
        <v>1.2569999999999999</v>
      </c>
      <c r="KX30" s="347">
        <v>1.476</v>
      </c>
      <c r="KY30" s="347">
        <v>2.35</v>
      </c>
      <c r="KZ30" s="77"/>
      <c r="LA30" s="77">
        <v>1.5029999999999999</v>
      </c>
      <c r="LB30" s="14">
        <f t="shared" si="188"/>
        <v>1.2569999999999999</v>
      </c>
      <c r="LC30" s="14"/>
      <c r="LD30" s="14">
        <f t="shared" si="97"/>
        <v>1.2569999999999999</v>
      </c>
      <c r="LE30" s="14"/>
      <c r="LF30" s="14">
        <f t="shared" si="98"/>
        <v>1.2569999999999999</v>
      </c>
      <c r="LG30" s="1271"/>
      <c r="LH30" s="14">
        <f t="shared" si="99"/>
        <v>1.2569999999999999</v>
      </c>
      <c r="LI30" s="14"/>
      <c r="LJ30" s="6">
        <f t="shared" si="100"/>
        <v>-1</v>
      </c>
      <c r="LK30" s="4">
        <v>1.2429999999999999</v>
      </c>
      <c r="LL30" s="4">
        <v>1.1299999999999999</v>
      </c>
      <c r="LM30" s="47">
        <v>0.97</v>
      </c>
      <c r="LN30" s="32">
        <f t="shared" si="101"/>
        <v>0.97</v>
      </c>
      <c r="LO30" s="47">
        <v>0.98099999999999998</v>
      </c>
      <c r="LP30" s="32">
        <f t="shared" si="102"/>
        <v>0.97</v>
      </c>
      <c r="LQ30" s="52">
        <v>1.0309999999999999</v>
      </c>
      <c r="LR30" s="52">
        <f t="shared" si="103"/>
        <v>0.97</v>
      </c>
      <c r="LS30" s="52">
        <f t="shared" si="104"/>
        <v>0.97</v>
      </c>
      <c r="LT30" s="52"/>
      <c r="LU30" s="52">
        <f t="shared" si="105"/>
        <v>0.97</v>
      </c>
      <c r="LV30" s="52"/>
      <c r="LW30" s="52"/>
      <c r="LX30" s="14"/>
      <c r="LY30" s="14">
        <v>1.03</v>
      </c>
      <c r="LZ30" s="14">
        <f t="shared" si="189"/>
        <v>0.97</v>
      </c>
      <c r="MA30" s="52">
        <v>1.0029999999999999</v>
      </c>
      <c r="MB30" s="52">
        <v>1.0329999999999999</v>
      </c>
      <c r="MC30" s="1049">
        <v>1.0309999999999999</v>
      </c>
      <c r="MD30" s="14"/>
      <c r="ME30" s="52">
        <f t="shared" si="190"/>
        <v>0.97</v>
      </c>
      <c r="MF30" s="52"/>
      <c r="MG30" s="52"/>
      <c r="MH30" s="77">
        <v>1.0369999999999999</v>
      </c>
      <c r="MI30" s="77">
        <v>1.0189999999999999</v>
      </c>
      <c r="MJ30" s="52">
        <f t="shared" si="108"/>
        <v>0.97</v>
      </c>
      <c r="MK30" s="77"/>
      <c r="ML30" s="77"/>
      <c r="MM30" s="77">
        <f t="shared" si="109"/>
        <v>0.97</v>
      </c>
      <c r="MN30" s="77">
        <v>1.042</v>
      </c>
      <c r="MO30" s="77"/>
      <c r="MP30" s="77"/>
      <c r="MQ30" s="77">
        <f t="shared" si="110"/>
        <v>0.97</v>
      </c>
      <c r="MR30" s="77"/>
      <c r="MS30" s="77"/>
      <c r="MT30" s="77"/>
      <c r="MU30" s="77"/>
      <c r="MV30" s="77">
        <f t="shared" si="111"/>
        <v>0.97</v>
      </c>
      <c r="MW30" s="77"/>
      <c r="MX30" s="77"/>
      <c r="MY30" s="77">
        <v>1.5</v>
      </c>
      <c r="MZ30" s="14"/>
      <c r="NA30" s="14"/>
      <c r="NB30" s="14">
        <v>1.1100000000000001</v>
      </c>
      <c r="NC30" s="14">
        <v>1.1299999999999999</v>
      </c>
      <c r="ND30" s="14">
        <f t="shared" si="112"/>
        <v>0.97</v>
      </c>
      <c r="NE30" s="77">
        <v>1.1839999999999999</v>
      </c>
      <c r="NF30" s="77">
        <v>1.1819999999999999</v>
      </c>
      <c r="NG30" s="14">
        <f t="shared" si="113"/>
        <v>0.97</v>
      </c>
      <c r="NH30" s="77">
        <v>1.179</v>
      </c>
      <c r="NI30" s="77">
        <v>1.196</v>
      </c>
      <c r="NJ30" s="77">
        <f t="shared" si="114"/>
        <v>0.97</v>
      </c>
      <c r="NK30" s="77"/>
      <c r="NL30" s="77"/>
      <c r="NM30" s="77">
        <v>1.23</v>
      </c>
      <c r="NN30" s="77"/>
      <c r="NO30" s="77"/>
      <c r="NP30" s="77">
        <f t="shared" si="115"/>
        <v>0.97</v>
      </c>
      <c r="NQ30" s="77"/>
      <c r="NR30" s="77">
        <v>1.23</v>
      </c>
      <c r="NS30" s="77"/>
      <c r="NT30" s="347">
        <f t="shared" si="191"/>
        <v>0.97</v>
      </c>
      <c r="NU30" s="14"/>
      <c r="NV30" s="14"/>
      <c r="NW30" s="47"/>
      <c r="NX30" s="14">
        <f t="shared" si="117"/>
        <v>0.97</v>
      </c>
      <c r="NY30" s="47"/>
      <c r="NZ30" s="14">
        <f t="shared" si="118"/>
        <v>0.97</v>
      </c>
      <c r="OA30" s="14"/>
      <c r="OB30" s="14"/>
      <c r="OC30" s="1271"/>
      <c r="OD30" s="14">
        <f t="shared" si="119"/>
        <v>0.97</v>
      </c>
      <c r="OE30" s="14"/>
      <c r="OF30" s="14"/>
      <c r="OG30" s="1271"/>
      <c r="OH30" s="14">
        <f t="shared" si="120"/>
        <v>0.97</v>
      </c>
      <c r="OI30" s="14"/>
      <c r="OJ30" s="14"/>
      <c r="OK30" s="6">
        <f t="shared" si="121"/>
        <v>-1</v>
      </c>
      <c r="OL30" s="6">
        <f t="shared" si="122"/>
        <v>-1</v>
      </c>
      <c r="OM30" s="1308">
        <v>1.29</v>
      </c>
      <c r="ON30" s="52">
        <v>1.54</v>
      </c>
      <c r="OO30" s="77"/>
      <c r="OP30" s="52">
        <f t="shared" si="123"/>
        <v>1.29</v>
      </c>
      <c r="OQ30" s="52"/>
      <c r="OR30" s="14"/>
      <c r="OS30" s="102">
        <v>1.3360000000000001</v>
      </c>
      <c r="OT30" s="47">
        <f t="shared" si="192"/>
        <v>1.29</v>
      </c>
      <c r="OU30" s="52">
        <v>1.4610000000000001</v>
      </c>
      <c r="OV30" s="52">
        <f t="shared" si="125"/>
        <v>1.29</v>
      </c>
      <c r="OW30" s="1049"/>
      <c r="OX30" s="52">
        <v>1.4610000000000001</v>
      </c>
      <c r="OY30" s="52">
        <f t="shared" si="193"/>
        <v>1.29</v>
      </c>
      <c r="OZ30" s="1049"/>
      <c r="PA30" s="1049">
        <v>1.37</v>
      </c>
      <c r="PB30" s="1049">
        <f t="shared" si="194"/>
        <v>1.29</v>
      </c>
      <c r="PC30" s="1564"/>
      <c r="PD30" s="1049"/>
      <c r="PE30" s="1049">
        <f t="shared" si="128"/>
        <v>1.29</v>
      </c>
      <c r="PF30" s="1049"/>
      <c r="PG30" s="1049">
        <f t="shared" si="129"/>
        <v>1.29</v>
      </c>
      <c r="PH30" s="1049"/>
      <c r="PI30" s="1049">
        <f t="shared" si="130"/>
        <v>1.29</v>
      </c>
      <c r="PJ30" s="1049"/>
      <c r="PK30" s="6">
        <f t="shared" si="131"/>
        <v>-1</v>
      </c>
      <c r="PL30" s="1318">
        <v>0.74</v>
      </c>
      <c r="PM30" s="32"/>
      <c r="PN30" s="52">
        <v>0.85699999999999998</v>
      </c>
      <c r="PO30" s="52">
        <f t="shared" si="195"/>
        <v>0.74</v>
      </c>
      <c r="PP30" s="52"/>
      <c r="PQ30" s="52">
        <v>0.753</v>
      </c>
      <c r="PR30" s="52">
        <f t="shared" si="196"/>
        <v>0.74</v>
      </c>
      <c r="PS30" s="52">
        <v>0.77100000000000002</v>
      </c>
      <c r="PT30" s="52">
        <f t="shared" si="134"/>
        <v>0.74</v>
      </c>
      <c r="PU30" s="1049"/>
      <c r="PV30" s="1049">
        <v>0.80900000000000005</v>
      </c>
      <c r="PW30" s="1049">
        <f t="shared" si="135"/>
        <v>0.74</v>
      </c>
      <c r="PX30" s="1049">
        <v>0.80900000000000005</v>
      </c>
      <c r="PY30" s="1049">
        <v>0.8</v>
      </c>
      <c r="PZ30" s="1049">
        <f t="shared" si="197"/>
        <v>0.74</v>
      </c>
      <c r="QA30" s="1049"/>
      <c r="QB30" s="1049">
        <f t="shared" si="137"/>
        <v>0.74</v>
      </c>
      <c r="QC30" s="1271"/>
      <c r="QD30" s="1049">
        <f t="shared" si="138"/>
        <v>0.74</v>
      </c>
      <c r="QE30" s="1049"/>
      <c r="QF30" s="1271"/>
      <c r="QG30" s="1049">
        <f t="shared" si="139"/>
        <v>0.74</v>
      </c>
      <c r="QH30" s="1049"/>
      <c r="QI30" s="6">
        <f t="shared" si="140"/>
        <v>-1</v>
      </c>
      <c r="QJ30" s="10">
        <v>0.97</v>
      </c>
      <c r="QK30" s="12"/>
      <c r="QL30" s="12">
        <v>1.3080000000000001</v>
      </c>
      <c r="QM30" s="12">
        <f t="shared" si="198"/>
        <v>0.97</v>
      </c>
      <c r="QN30" s="58">
        <v>1.1830000000000001</v>
      </c>
      <c r="QO30" s="58">
        <f t="shared" si="142"/>
        <v>0.97</v>
      </c>
      <c r="QP30" s="58">
        <v>1.3089999999999999</v>
      </c>
      <c r="QQ30" s="58">
        <f t="shared" si="143"/>
        <v>0.97</v>
      </c>
      <c r="QR30" s="58">
        <v>1.3140000000000001</v>
      </c>
      <c r="QS30" s="58"/>
      <c r="QT30" s="58">
        <f t="shared" si="199"/>
        <v>0.97</v>
      </c>
      <c r="QU30" s="58"/>
      <c r="QV30" s="52">
        <v>1.34</v>
      </c>
      <c r="QW30" s="1049">
        <f t="shared" si="200"/>
        <v>0.97</v>
      </c>
      <c r="QX30" s="1049"/>
      <c r="QY30" s="1049">
        <f t="shared" si="146"/>
        <v>0.97</v>
      </c>
      <c r="QZ30" s="1049"/>
      <c r="RA30" s="1271"/>
      <c r="RB30" s="1049">
        <f t="shared" si="147"/>
        <v>0.97</v>
      </c>
      <c r="RC30" s="1049"/>
      <c r="RD30" s="1271"/>
      <c r="RE30" s="1049">
        <f t="shared" si="148"/>
        <v>0.97</v>
      </c>
      <c r="RF30" s="1049"/>
      <c r="RG30" s="6">
        <f t="shared" si="149"/>
        <v>-1</v>
      </c>
      <c r="RH30" s="1049">
        <v>0.84699999999999998</v>
      </c>
      <c r="RI30" s="1049">
        <v>0.84399999999999997</v>
      </c>
      <c r="RJ30" s="1049">
        <f t="shared" si="150"/>
        <v>0.84699999999999998</v>
      </c>
      <c r="RK30" s="1049">
        <v>0.83499999999999996</v>
      </c>
      <c r="RL30" s="1049">
        <f t="shared" si="151"/>
        <v>0.83499999999999996</v>
      </c>
      <c r="RM30" s="1042"/>
      <c r="RN30" s="1049">
        <v>0.82499999999999996</v>
      </c>
      <c r="RO30" s="1049"/>
      <c r="RP30" s="58">
        <f t="shared" si="201"/>
        <v>0.82499999999999996</v>
      </c>
      <c r="RQ30" s="58"/>
      <c r="RR30" s="58">
        <v>0.98</v>
      </c>
      <c r="RS30" s="58">
        <f t="shared" si="202"/>
        <v>0.82499999999999996</v>
      </c>
      <c r="RT30" s="52"/>
      <c r="RU30" s="1049"/>
      <c r="RV30" s="1049">
        <f t="shared" si="154"/>
        <v>0.82499999999999996</v>
      </c>
      <c r="RW30" s="52"/>
      <c r="RX30" s="1049">
        <f t="shared" si="155"/>
        <v>0.82499999999999996</v>
      </c>
      <c r="RY30" s="1049"/>
      <c r="RZ30" s="52"/>
      <c r="SA30" s="1049">
        <f t="shared" si="156"/>
        <v>0.82499999999999996</v>
      </c>
      <c r="SB30" s="1049"/>
      <c r="SC30" s="1224">
        <f t="shared" si="157"/>
        <v>-1</v>
      </c>
      <c r="SD30" s="1049">
        <v>0.76</v>
      </c>
      <c r="SE30" s="1049">
        <f t="shared" si="158"/>
        <v>0.76</v>
      </c>
      <c r="SF30" s="1049"/>
      <c r="SG30" s="1049">
        <v>0.76</v>
      </c>
      <c r="SH30" s="1049">
        <f t="shared" si="159"/>
        <v>0.76</v>
      </c>
      <c r="SI30" s="1049"/>
      <c r="SJ30" s="1224">
        <f t="shared" si="160"/>
        <v>-1</v>
      </c>
      <c r="SK30" s="1049">
        <v>0.94</v>
      </c>
      <c r="SL30" s="1049">
        <f t="shared" si="2"/>
        <v>0.94</v>
      </c>
      <c r="SM30" s="1049"/>
      <c r="SN30" s="1049">
        <v>0.94</v>
      </c>
      <c r="SO30" s="1049">
        <f t="shared" si="161"/>
        <v>0.94</v>
      </c>
      <c r="SP30" s="1049"/>
      <c r="SQ30" s="1224">
        <f t="shared" si="162"/>
        <v>-1</v>
      </c>
      <c r="SR30" s="1049">
        <v>0.77</v>
      </c>
      <c r="SS30" s="1049">
        <f t="shared" si="3"/>
        <v>0.77</v>
      </c>
      <c r="ST30" s="1049"/>
      <c r="SU30" s="1224">
        <f t="shared" si="4"/>
        <v>-1</v>
      </c>
      <c r="SV30" s="680" t="s">
        <v>3355</v>
      </c>
      <c r="SW30" s="680" t="s">
        <v>3356</v>
      </c>
    </row>
    <row r="31" spans="1:518" ht="15" thickBot="1" x14ac:dyDescent="0.4">
      <c r="A31" s="36">
        <v>29</v>
      </c>
      <c r="B31" s="926" t="s">
        <v>19</v>
      </c>
      <c r="C31" s="29" t="s">
        <v>1144</v>
      </c>
      <c r="D31" s="925" t="s">
        <v>3339</v>
      </c>
      <c r="E31" s="923" t="s">
        <v>3341</v>
      </c>
      <c r="F31" s="927" t="s">
        <v>3341</v>
      </c>
      <c r="G31" s="928" t="s">
        <v>3359</v>
      </c>
      <c r="H31" s="12"/>
      <c r="I31" s="10"/>
      <c r="J31" s="12"/>
      <c r="K31" s="12"/>
      <c r="L31" s="10"/>
      <c r="M31" s="10" t="s">
        <v>1502</v>
      </c>
      <c r="N31" s="12" t="s">
        <v>1502</v>
      </c>
      <c r="O31" s="10" t="s">
        <v>1502</v>
      </c>
      <c r="P31" s="10" t="s">
        <v>1502</v>
      </c>
      <c r="Q31" s="77" t="s">
        <v>1502</v>
      </c>
      <c r="R31" s="12" t="s">
        <v>1502</v>
      </c>
      <c r="S31" s="12" t="s">
        <v>1502</v>
      </c>
      <c r="T31" s="12" t="s">
        <v>1502</v>
      </c>
      <c r="U31" s="12"/>
      <c r="V31" s="12"/>
      <c r="W31" s="6"/>
      <c r="AC31" s="4" t="s">
        <v>1502</v>
      </c>
      <c r="AD31" s="4" t="s">
        <v>1502</v>
      </c>
      <c r="AE31" s="4" t="s">
        <v>1502</v>
      </c>
      <c r="AF31" s="4" t="s">
        <v>1502</v>
      </c>
      <c r="AG31" s="4" t="s">
        <v>1502</v>
      </c>
      <c r="AH31" s="12" t="s">
        <v>1502</v>
      </c>
      <c r="AI31" s="10" t="s">
        <v>1502</v>
      </c>
      <c r="AJ31" s="885"/>
      <c r="AM31" s="102"/>
      <c r="AP31" s="102"/>
      <c r="AQ31" s="102">
        <v>0.58799999999999997</v>
      </c>
      <c r="AS31" s="102"/>
      <c r="AT31" s="102">
        <f t="shared" si="10"/>
        <v>0.58799999999999997</v>
      </c>
      <c r="AU31" s="102"/>
      <c r="AV31" s="52">
        <f t="shared" si="11"/>
        <v>0.58799999999999997</v>
      </c>
      <c r="AX31" s="52">
        <v>0.63300000000000001</v>
      </c>
      <c r="AY31" s="32"/>
      <c r="AZ31" s="52">
        <v>0.629</v>
      </c>
      <c r="BA31" s="5">
        <f t="shared" si="171"/>
        <v>6.9727891156462649E-2</v>
      </c>
      <c r="BB31" s="4"/>
      <c r="BC31" s="4"/>
      <c r="BD31" s="4"/>
      <c r="BE31" s="4"/>
      <c r="BF31" s="4"/>
      <c r="BG31" s="102">
        <v>0.504</v>
      </c>
      <c r="BH31" s="4"/>
      <c r="BJ31" s="4">
        <f t="shared" si="167"/>
        <v>0.504</v>
      </c>
      <c r="BL31" s="32">
        <f t="shared" si="15"/>
        <v>0.504</v>
      </c>
      <c r="BM31" s="51">
        <v>0.52600000000000002</v>
      </c>
      <c r="BN31" s="52">
        <f t="shared" si="16"/>
        <v>0.504</v>
      </c>
      <c r="BO31" s="102">
        <v>0.53200000000000003</v>
      </c>
      <c r="BP31" s="52"/>
      <c r="BQ31" s="52">
        <f t="shared" si="17"/>
        <v>0.504</v>
      </c>
      <c r="BR31" s="52"/>
      <c r="BS31" s="6">
        <f t="shared" si="18"/>
        <v>-1</v>
      </c>
      <c r="BT31" s="102"/>
      <c r="BU31" s="4"/>
      <c r="BV31" s="4"/>
      <c r="BW31" s="4"/>
      <c r="BX31" s="4"/>
      <c r="BY31" s="102">
        <v>0.58699999999999997</v>
      </c>
      <c r="BZ31" s="4"/>
      <c r="CA31" s="4">
        <f t="shared" si="168"/>
        <v>0.58699999999999997</v>
      </c>
      <c r="CC31" s="52">
        <f t="shared" si="21"/>
        <v>0.58699999999999997</v>
      </c>
      <c r="CE31" s="47">
        <v>0.628</v>
      </c>
      <c r="CF31" s="52">
        <v>0.63500000000000001</v>
      </c>
      <c r="CG31" s="52">
        <f t="shared" si="22"/>
        <v>0.58699999999999997</v>
      </c>
      <c r="CH31" s="52">
        <v>0.62</v>
      </c>
      <c r="CI31" s="52"/>
      <c r="CJ31" s="52">
        <f t="shared" si="23"/>
        <v>0.58699999999999997</v>
      </c>
      <c r="CK31" s="52"/>
      <c r="CL31" s="52">
        <f t="shared" si="24"/>
        <v>0.58699999999999997</v>
      </c>
      <c r="CM31" s="52"/>
      <c r="CN31" s="1049">
        <v>0.6</v>
      </c>
      <c r="CO31" s="14"/>
      <c r="CP31" s="52">
        <f t="shared" si="172"/>
        <v>0.58699999999999997</v>
      </c>
      <c r="CQ31" s="52"/>
      <c r="CR31" s="77">
        <v>0.6</v>
      </c>
      <c r="CS31" s="14"/>
      <c r="CT31" s="47">
        <f t="shared" si="173"/>
        <v>0.58699999999999997</v>
      </c>
      <c r="CU31" s="52"/>
      <c r="CV31" s="14"/>
      <c r="CW31" s="52">
        <f t="shared" si="27"/>
        <v>0.58699999999999997</v>
      </c>
      <c r="CX31" s="14"/>
      <c r="CY31" s="52">
        <f t="shared" si="28"/>
        <v>0.58699999999999997</v>
      </c>
      <c r="CZ31" s="52"/>
      <c r="DA31" s="14"/>
      <c r="DB31" s="347">
        <f t="shared" si="29"/>
        <v>0.58699999999999997</v>
      </c>
      <c r="DC31" s="14"/>
      <c r="DD31" s="347">
        <f t="shared" si="30"/>
        <v>0.58699999999999997</v>
      </c>
      <c r="DE31" s="347"/>
      <c r="DF31" s="14"/>
      <c r="DG31" s="14">
        <f t="shared" si="31"/>
        <v>0.58699999999999997</v>
      </c>
      <c r="DH31" s="14"/>
      <c r="DI31" s="6">
        <f t="shared" si="32"/>
        <v>-1</v>
      </c>
      <c r="DJ31" s="4"/>
      <c r="DK31" s="4"/>
      <c r="DL31" s="4"/>
      <c r="DM31" s="4"/>
      <c r="DN31" s="4"/>
      <c r="DO31" s="102">
        <v>0.56000000000000005</v>
      </c>
      <c r="DP31" s="102">
        <v>0.55600000000000005</v>
      </c>
      <c r="DQ31" s="102">
        <v>0.54700000000000004</v>
      </c>
      <c r="DR31" s="4">
        <f t="shared" si="169"/>
        <v>0.55600000000000005</v>
      </c>
      <c r="DT31" s="102">
        <v>0.55100000000000005</v>
      </c>
      <c r="DU31" s="52">
        <f t="shared" si="36"/>
        <v>0.55100000000000005</v>
      </c>
      <c r="DV31" s="52">
        <v>0.58399999999999996</v>
      </c>
      <c r="DW31" s="52">
        <f t="shared" si="37"/>
        <v>0.55100000000000005</v>
      </c>
      <c r="DX31" s="52"/>
      <c r="DY31" s="52">
        <f t="shared" si="38"/>
        <v>0.55100000000000005</v>
      </c>
      <c r="DZ31" s="52"/>
      <c r="EA31" s="47"/>
      <c r="EB31" s="52">
        <f t="shared" si="39"/>
        <v>0.55100000000000005</v>
      </c>
      <c r="EC31" s="52"/>
      <c r="ED31" s="77"/>
      <c r="EE31" s="77">
        <v>0.56399999999999995</v>
      </c>
      <c r="EF31" s="47">
        <f t="shared" si="174"/>
        <v>0.55100000000000005</v>
      </c>
      <c r="EG31" s="77"/>
      <c r="EH31" s="77">
        <v>0.58299999999999996</v>
      </c>
      <c r="EI31" s="77">
        <f t="shared" si="175"/>
        <v>0.55100000000000005</v>
      </c>
      <c r="EJ31" s="52"/>
      <c r="EK31" s="77"/>
      <c r="EL31" s="52">
        <f t="shared" si="42"/>
        <v>0.55100000000000005</v>
      </c>
      <c r="EM31" s="52"/>
      <c r="EN31" s="347">
        <f t="shared" si="43"/>
        <v>0.55100000000000005</v>
      </c>
      <c r="EO31" s="347"/>
      <c r="EP31" s="347"/>
      <c r="EQ31" s="347">
        <f t="shared" si="44"/>
        <v>0.55100000000000005</v>
      </c>
      <c r="ER31" s="347"/>
      <c r="ES31" s="347">
        <f t="shared" si="45"/>
        <v>0.55100000000000005</v>
      </c>
      <c r="ET31" s="347"/>
      <c r="EU31" s="6">
        <f t="shared" si="46"/>
        <v>-1</v>
      </c>
      <c r="EV31" s="4"/>
      <c r="EW31" s="4"/>
      <c r="EX31" s="4"/>
      <c r="EY31" s="4"/>
      <c r="EZ31" s="4"/>
      <c r="FA31" s="4">
        <v>0.44</v>
      </c>
      <c r="FB31" s="4">
        <v>0.44</v>
      </c>
      <c r="FC31" s="4"/>
      <c r="FE31" s="4">
        <f t="shared" si="170"/>
        <v>0.44</v>
      </c>
      <c r="FH31" s="52">
        <f t="shared" si="50"/>
        <v>0.44</v>
      </c>
      <c r="FI31" s="102">
        <v>0.45300000000000001</v>
      </c>
      <c r="FJ31" s="52"/>
      <c r="FK31" s="52">
        <f t="shared" si="51"/>
        <v>0.44</v>
      </c>
      <c r="FL31" s="52"/>
      <c r="FM31" s="52">
        <f t="shared" si="52"/>
        <v>0.44</v>
      </c>
      <c r="FN31" s="52"/>
      <c r="FO31" s="77">
        <v>0.44900000000000001</v>
      </c>
      <c r="FP31" s="52">
        <f t="shared" si="53"/>
        <v>0.44</v>
      </c>
      <c r="FQ31" s="52"/>
      <c r="FR31" s="77">
        <v>0.45400000000000001</v>
      </c>
      <c r="FS31" s="52">
        <f t="shared" si="54"/>
        <v>0.44</v>
      </c>
      <c r="FT31" s="107">
        <v>0.46600000000000003</v>
      </c>
      <c r="FU31" s="52"/>
      <c r="FV31" s="77">
        <v>0.46300000000000002</v>
      </c>
      <c r="FW31" s="77"/>
      <c r="FX31" s="52">
        <f t="shared" si="176"/>
        <v>0.44</v>
      </c>
      <c r="FY31" s="52">
        <v>0.44400000000000001</v>
      </c>
      <c r="FZ31" s="77"/>
      <c r="GA31" s="77">
        <v>0.44900000000000001</v>
      </c>
      <c r="GB31" s="77">
        <f t="shared" si="177"/>
        <v>0.44400000000000001</v>
      </c>
      <c r="GC31" s="52"/>
      <c r="GD31" s="77"/>
      <c r="GE31" s="347">
        <f t="shared" si="57"/>
        <v>0.44400000000000001</v>
      </c>
      <c r="GF31" s="347"/>
      <c r="GG31" s="347">
        <f t="shared" si="58"/>
        <v>0.44400000000000001</v>
      </c>
      <c r="GH31" s="347"/>
      <c r="GI31" s="347"/>
      <c r="GJ31" s="1111">
        <f t="shared" si="59"/>
        <v>0.44400000000000001</v>
      </c>
      <c r="GK31" s="47">
        <v>0.439</v>
      </c>
      <c r="GL31" s="14"/>
      <c r="GM31" s="347">
        <f t="shared" si="178"/>
        <v>0.439</v>
      </c>
      <c r="GN31" s="347"/>
      <c r="GO31" s="347">
        <f t="shared" si="61"/>
        <v>0.439</v>
      </c>
      <c r="GP31" s="347"/>
      <c r="GQ31" s="347">
        <v>0.442</v>
      </c>
      <c r="GR31" s="347">
        <f t="shared" si="179"/>
        <v>0.439</v>
      </c>
      <c r="GS31" s="347"/>
      <c r="GT31" s="6">
        <f t="shared" si="63"/>
        <v>-1</v>
      </c>
      <c r="GU31" s="4"/>
      <c r="GV31" s="4"/>
      <c r="GW31" s="4"/>
      <c r="GX31" s="4"/>
      <c r="GY31" s="4"/>
      <c r="GZ31" s="4">
        <v>0.36</v>
      </c>
      <c r="HA31" s="4">
        <v>0.37</v>
      </c>
      <c r="HB31" s="4">
        <v>0.37</v>
      </c>
      <c r="HC31" s="4"/>
      <c r="HD31" s="102">
        <v>0.37</v>
      </c>
      <c r="HE31" s="102">
        <f t="shared" si="66"/>
        <v>0.37</v>
      </c>
      <c r="HF31" s="102"/>
      <c r="HG31" s="52">
        <f t="shared" si="67"/>
        <v>0.37</v>
      </c>
      <c r="HI31" s="52">
        <v>0.40500000000000003</v>
      </c>
      <c r="HJ31" s="52">
        <f t="shared" si="68"/>
        <v>0.37</v>
      </c>
      <c r="HK31" s="52"/>
      <c r="HL31" s="52">
        <f t="shared" si="69"/>
        <v>0.37</v>
      </c>
      <c r="HM31" s="52"/>
      <c r="HN31" s="52">
        <f t="shared" si="70"/>
        <v>0.37</v>
      </c>
      <c r="HO31" s="52"/>
      <c r="HP31" s="52"/>
      <c r="HQ31" s="52"/>
      <c r="HR31" s="14"/>
      <c r="HS31" s="14">
        <v>0.38900000000000001</v>
      </c>
      <c r="HT31" s="58">
        <f t="shared" si="180"/>
        <v>0.37</v>
      </c>
      <c r="HU31" s="52">
        <v>0.38900000000000001</v>
      </c>
      <c r="HV31" s="58"/>
      <c r="HW31" s="10">
        <v>0.376</v>
      </c>
      <c r="HX31" s="14"/>
      <c r="HY31" s="10">
        <f t="shared" si="181"/>
        <v>0.37</v>
      </c>
      <c r="HZ31" s="77">
        <v>0.39300000000000002</v>
      </c>
      <c r="IB31" s="10">
        <f t="shared" si="182"/>
        <v>0.37</v>
      </c>
      <c r="IC31" s="52"/>
      <c r="ID31" s="52">
        <f t="shared" si="74"/>
        <v>0.37</v>
      </c>
      <c r="IE31" s="52"/>
      <c r="IF31" s="1049"/>
      <c r="IG31" s="1049">
        <f t="shared" si="75"/>
        <v>0.37</v>
      </c>
      <c r="IH31" s="1049"/>
      <c r="II31" s="1049"/>
      <c r="IJ31" s="1049">
        <f t="shared" si="76"/>
        <v>0.37</v>
      </c>
      <c r="IK31" s="14"/>
      <c r="IL31" s="14">
        <v>0.36</v>
      </c>
      <c r="IM31" s="47">
        <f t="shared" si="183"/>
        <v>0.36</v>
      </c>
      <c r="IN31" s="1049"/>
      <c r="IO31" s="14"/>
      <c r="IP31" s="77">
        <v>0.35899999999999999</v>
      </c>
      <c r="IQ31" s="77">
        <f t="shared" si="184"/>
        <v>0.35899999999999999</v>
      </c>
      <c r="IR31" s="347">
        <v>0.373</v>
      </c>
      <c r="IS31" s="347"/>
      <c r="IT31" s="77">
        <v>0.36099999999999999</v>
      </c>
      <c r="IU31" s="1049">
        <f t="shared" si="79"/>
        <v>0.35899999999999999</v>
      </c>
      <c r="IV31" s="347">
        <v>0.373</v>
      </c>
      <c r="IW31" s="347"/>
      <c r="IX31" s="77">
        <v>0.36099999999999999</v>
      </c>
      <c r="IY31" s="1049">
        <f t="shared" si="80"/>
        <v>0.35899999999999999</v>
      </c>
      <c r="IZ31" s="1049"/>
      <c r="JA31" s="77"/>
      <c r="JB31" s="1049">
        <f t="shared" si="81"/>
        <v>0.35899999999999999</v>
      </c>
      <c r="JC31" s="1049"/>
      <c r="JD31" s="77"/>
      <c r="JE31" s="1049">
        <f t="shared" si="82"/>
        <v>0.35899999999999999</v>
      </c>
      <c r="JF31" s="77"/>
      <c r="JG31" s="1049">
        <f t="shared" si="83"/>
        <v>0.35899999999999999</v>
      </c>
      <c r="JH31" s="1049"/>
      <c r="JI31" s="6">
        <f t="shared" si="84"/>
        <v>-1</v>
      </c>
      <c r="JJ31" s="102">
        <v>0.442</v>
      </c>
      <c r="JK31" s="102">
        <v>0.42899999999999999</v>
      </c>
      <c r="JL31" s="52">
        <f t="shared" si="85"/>
        <v>0.42899999999999999</v>
      </c>
      <c r="JM31" s="52"/>
      <c r="JN31" s="52">
        <f t="shared" si="86"/>
        <v>0.42899999999999999</v>
      </c>
      <c r="JO31" s="52"/>
      <c r="JP31" s="52"/>
      <c r="JQ31" s="52">
        <f t="shared" si="87"/>
        <v>0.42899999999999999</v>
      </c>
      <c r="JR31" s="52"/>
      <c r="JS31" s="47">
        <v>0.44900000000000001</v>
      </c>
      <c r="JT31" s="52">
        <f t="shared" si="88"/>
        <v>0.42899999999999999</v>
      </c>
      <c r="JU31" s="52"/>
      <c r="JV31" s="52"/>
      <c r="JW31" s="77">
        <v>0.45</v>
      </c>
      <c r="JX31" s="77"/>
      <c r="JY31" s="77">
        <f t="shared" si="185"/>
        <v>0.42899999999999999</v>
      </c>
      <c r="JZ31" s="77">
        <v>0.46100000000000002</v>
      </c>
      <c r="KA31" s="77">
        <v>0.45800000000000002</v>
      </c>
      <c r="KB31" s="77">
        <f t="shared" si="90"/>
        <v>0.42899999999999999</v>
      </c>
      <c r="KC31" s="77"/>
      <c r="KD31" s="77">
        <v>0.45800000000000002</v>
      </c>
      <c r="KE31" s="77"/>
      <c r="KF31" s="77">
        <f t="shared" si="186"/>
        <v>0.42899999999999999</v>
      </c>
      <c r="KG31" s="77"/>
      <c r="KH31" s="77"/>
      <c r="KI31" s="77">
        <f t="shared" si="92"/>
        <v>0.42899999999999999</v>
      </c>
      <c r="KJ31" s="77"/>
      <c r="KK31" s="77"/>
      <c r="KL31" s="77">
        <f t="shared" si="93"/>
        <v>0.42899999999999999</v>
      </c>
      <c r="KM31" s="77"/>
      <c r="KN31" s="77">
        <v>0.42699999999999999</v>
      </c>
      <c r="KO31" s="14"/>
      <c r="KP31" s="47">
        <f t="shared" si="94"/>
        <v>0.42899999999999999</v>
      </c>
      <c r="KQ31" s="14"/>
      <c r="KR31" s="77">
        <v>0.42</v>
      </c>
      <c r="KS31" s="347">
        <f t="shared" si="187"/>
        <v>0.42</v>
      </c>
      <c r="KT31" s="347">
        <v>0.437</v>
      </c>
      <c r="KU31" s="347"/>
      <c r="KV31" s="77">
        <v>0.44</v>
      </c>
      <c r="KW31" s="77">
        <f t="shared" si="96"/>
        <v>0.42</v>
      </c>
      <c r="KX31" s="347">
        <v>0.437</v>
      </c>
      <c r="KY31" s="347"/>
      <c r="KZ31" s="77"/>
      <c r="LA31" s="77">
        <v>0.44</v>
      </c>
      <c r="LB31" s="1049">
        <f t="shared" si="188"/>
        <v>0.42</v>
      </c>
      <c r="LC31" s="1049"/>
      <c r="LD31" s="1049">
        <f t="shared" si="97"/>
        <v>0.42</v>
      </c>
      <c r="LE31" s="1049"/>
      <c r="LF31" s="1049">
        <f t="shared" si="98"/>
        <v>0.42</v>
      </c>
      <c r="LG31" s="77"/>
      <c r="LH31" s="1049">
        <f t="shared" si="99"/>
        <v>0.42</v>
      </c>
      <c r="LI31" s="1049"/>
      <c r="LJ31" s="6">
        <f t="shared" si="100"/>
        <v>-1</v>
      </c>
      <c r="LK31" s="4">
        <v>0.39600000000000002</v>
      </c>
      <c r="LL31" s="4">
        <v>0.36</v>
      </c>
      <c r="LM31" s="47">
        <v>0.379</v>
      </c>
      <c r="LN31" s="32">
        <f t="shared" si="101"/>
        <v>0.379</v>
      </c>
      <c r="LO31" s="47">
        <v>0.38100000000000001</v>
      </c>
      <c r="LP31" s="32">
        <f t="shared" si="102"/>
        <v>0.379</v>
      </c>
      <c r="LQ31" s="52">
        <v>0.38</v>
      </c>
      <c r="LR31" s="52">
        <f t="shared" si="103"/>
        <v>0.379</v>
      </c>
      <c r="LS31" s="52">
        <f t="shared" si="104"/>
        <v>0.379</v>
      </c>
      <c r="LT31" s="52"/>
      <c r="LU31" s="52">
        <f t="shared" si="105"/>
        <v>0.379</v>
      </c>
      <c r="LV31" s="52"/>
      <c r="LW31" s="52"/>
      <c r="LX31" s="14"/>
      <c r="LY31" s="14">
        <v>0.36799999999999999</v>
      </c>
      <c r="LZ31" s="77">
        <f t="shared" si="189"/>
        <v>0.36799999999999999</v>
      </c>
      <c r="MA31" s="52">
        <v>0.379</v>
      </c>
      <c r="MB31" s="52">
        <v>0.38200000000000001</v>
      </c>
      <c r="MC31" s="1049">
        <v>0.37</v>
      </c>
      <c r="MD31" s="14"/>
      <c r="ME31" s="52">
        <f t="shared" si="190"/>
        <v>0.36799999999999999</v>
      </c>
      <c r="MF31" s="52"/>
      <c r="MG31" s="52"/>
      <c r="MH31" s="77">
        <v>0.378</v>
      </c>
      <c r="MI31" s="77">
        <v>0.39</v>
      </c>
      <c r="MJ31" s="52">
        <f t="shared" si="108"/>
        <v>0.36799999999999999</v>
      </c>
      <c r="MK31" s="77"/>
      <c r="ML31" s="77"/>
      <c r="MM31" s="77">
        <f t="shared" si="109"/>
        <v>0.36799999999999999</v>
      </c>
      <c r="MN31" s="77">
        <v>0.39</v>
      </c>
      <c r="MO31" s="77"/>
      <c r="MP31" s="77"/>
      <c r="MQ31" s="77">
        <f t="shared" si="110"/>
        <v>0.36799999999999999</v>
      </c>
      <c r="MR31" s="77"/>
      <c r="MS31" s="77"/>
      <c r="MT31" s="77"/>
      <c r="MU31" s="77"/>
      <c r="MV31" s="77">
        <f t="shared" si="111"/>
        <v>0.36799999999999999</v>
      </c>
      <c r="MW31" s="77"/>
      <c r="MX31" s="77"/>
      <c r="MY31" s="77">
        <v>0.39800000000000002</v>
      </c>
      <c r="MZ31" s="14"/>
      <c r="NA31" s="14"/>
      <c r="NB31" s="14">
        <v>0.4</v>
      </c>
      <c r="NC31" s="14">
        <v>0.4</v>
      </c>
      <c r="ND31" s="14">
        <f t="shared" si="112"/>
        <v>0.36799999999999999</v>
      </c>
      <c r="NE31" s="77">
        <v>0.39300000000000002</v>
      </c>
      <c r="NF31" s="77">
        <v>0.4</v>
      </c>
      <c r="NG31" s="14">
        <f t="shared" si="113"/>
        <v>0.36799999999999999</v>
      </c>
      <c r="NH31" s="77">
        <v>0.4</v>
      </c>
      <c r="NI31" s="77">
        <v>0.4</v>
      </c>
      <c r="NJ31" s="77">
        <f t="shared" si="114"/>
        <v>0.36799999999999999</v>
      </c>
      <c r="NK31" s="77"/>
      <c r="NL31" s="77"/>
      <c r="NM31" s="77">
        <v>0.41399999999999998</v>
      </c>
      <c r="NN31" s="77"/>
      <c r="NO31" s="77"/>
      <c r="NP31" s="77">
        <f t="shared" si="115"/>
        <v>0.36799999999999999</v>
      </c>
      <c r="NQ31" s="77"/>
      <c r="NR31" s="77">
        <v>0.41399999999999998</v>
      </c>
      <c r="NS31" s="77"/>
      <c r="NT31" s="347">
        <f t="shared" si="191"/>
        <v>0.36799999999999999</v>
      </c>
      <c r="NU31" s="1049"/>
      <c r="NV31" s="1049"/>
      <c r="NW31" s="47"/>
      <c r="NX31" s="1049">
        <f t="shared" si="117"/>
        <v>0.36799999999999999</v>
      </c>
      <c r="NY31" s="47"/>
      <c r="NZ31" s="1049">
        <f t="shared" si="118"/>
        <v>0.36799999999999999</v>
      </c>
      <c r="OA31" s="1049"/>
      <c r="OB31" s="1049"/>
      <c r="OC31" s="77"/>
      <c r="OD31" s="1049">
        <f t="shared" si="119"/>
        <v>0.36799999999999999</v>
      </c>
      <c r="OE31" s="1049"/>
      <c r="OF31" s="1049"/>
      <c r="OG31" s="77"/>
      <c r="OH31" s="1049">
        <f t="shared" si="120"/>
        <v>0.36799999999999999</v>
      </c>
      <c r="OI31" s="1049"/>
      <c r="OJ31" s="1049"/>
      <c r="OK31" s="6">
        <f t="shared" si="121"/>
        <v>-1</v>
      </c>
      <c r="OL31" s="6">
        <f t="shared" si="122"/>
        <v>-1</v>
      </c>
      <c r="OM31" s="1308">
        <v>0.38</v>
      </c>
      <c r="ON31" s="52">
        <v>0.36399999999999999</v>
      </c>
      <c r="OO31" s="77"/>
      <c r="OP31" s="52">
        <f t="shared" si="123"/>
        <v>0.38</v>
      </c>
      <c r="OQ31" s="52"/>
      <c r="OR31" s="14"/>
      <c r="OS31" s="102">
        <v>0.38200000000000001</v>
      </c>
      <c r="OT31" s="47">
        <f t="shared" si="192"/>
        <v>0.38</v>
      </c>
      <c r="OU31" s="52">
        <v>0.36299999999999999</v>
      </c>
      <c r="OV31" s="52">
        <f t="shared" si="125"/>
        <v>0.36299999999999999</v>
      </c>
      <c r="OW31" s="1049"/>
      <c r="OX31" s="52">
        <v>0.36299999999999999</v>
      </c>
      <c r="OY31" s="52">
        <f t="shared" si="193"/>
        <v>0.36299999999999999</v>
      </c>
      <c r="OZ31" s="1049"/>
      <c r="PA31" s="1049">
        <v>0.37</v>
      </c>
      <c r="PB31" s="1049">
        <f t="shared" si="194"/>
        <v>0.36299999999999999</v>
      </c>
      <c r="PC31" s="52"/>
      <c r="PD31" s="1049"/>
      <c r="PE31" s="1049">
        <f t="shared" si="128"/>
        <v>0.36299999999999999</v>
      </c>
      <c r="PF31" s="1049"/>
      <c r="PG31" s="1049">
        <f t="shared" si="129"/>
        <v>0.36299999999999999</v>
      </c>
      <c r="PH31" s="1049"/>
      <c r="PI31" s="1049">
        <f t="shared" si="130"/>
        <v>0.36299999999999999</v>
      </c>
      <c r="PJ31" s="1049"/>
      <c r="PK31" s="6">
        <f t="shared" si="131"/>
        <v>-1</v>
      </c>
      <c r="PL31" s="1318">
        <v>0.26</v>
      </c>
      <c r="PM31" s="32"/>
      <c r="PN31" s="52">
        <v>0.25700000000000001</v>
      </c>
      <c r="PO31" s="52">
        <f t="shared" si="195"/>
        <v>0.25700000000000001</v>
      </c>
      <c r="PP31" s="52"/>
      <c r="PQ31" s="52">
        <v>0.25900000000000001</v>
      </c>
      <c r="PR31" s="52">
        <f t="shared" si="196"/>
        <v>0.25700000000000001</v>
      </c>
      <c r="PS31" s="52">
        <v>0.28000000000000003</v>
      </c>
      <c r="PT31" s="52">
        <f t="shared" si="134"/>
        <v>0.25700000000000001</v>
      </c>
      <c r="PU31" s="1049"/>
      <c r="PV31" s="1049">
        <v>0.27300000000000002</v>
      </c>
      <c r="PW31" s="1049">
        <f t="shared" si="135"/>
        <v>0.25700000000000001</v>
      </c>
      <c r="PX31" s="1049">
        <v>0.27300000000000002</v>
      </c>
      <c r="PY31" s="1049">
        <v>0.28000000000000003</v>
      </c>
      <c r="PZ31" s="1049">
        <f t="shared" si="197"/>
        <v>0.25700000000000001</v>
      </c>
      <c r="QA31" s="1049"/>
      <c r="QB31" s="1049">
        <f t="shared" si="137"/>
        <v>0.25700000000000001</v>
      </c>
      <c r="QC31" s="77"/>
      <c r="QD31" s="1049">
        <f t="shared" si="138"/>
        <v>0.25700000000000001</v>
      </c>
      <c r="QE31" s="1049"/>
      <c r="QF31" s="77"/>
      <c r="QG31" s="1049">
        <f t="shared" si="139"/>
        <v>0.25700000000000001</v>
      </c>
      <c r="QH31" s="1049"/>
      <c r="QI31" s="6">
        <f t="shared" si="140"/>
        <v>-1</v>
      </c>
      <c r="QJ31" s="10">
        <v>0.36799999999999999</v>
      </c>
      <c r="QK31" s="12"/>
      <c r="QL31" s="12">
        <v>0.42399999999999999</v>
      </c>
      <c r="QM31" s="12">
        <f t="shared" si="198"/>
        <v>0.36799999999999999</v>
      </c>
      <c r="QN31" s="58">
        <v>0.42799999999999999</v>
      </c>
      <c r="QO31" s="58">
        <f t="shared" si="142"/>
        <v>0.36799999999999999</v>
      </c>
      <c r="QP31" s="58">
        <v>0.41799999999999998</v>
      </c>
      <c r="QQ31" s="58">
        <f t="shared" si="143"/>
        <v>0.36799999999999999</v>
      </c>
      <c r="QR31" s="58">
        <v>0.42499999999999999</v>
      </c>
      <c r="QS31" s="58"/>
      <c r="QT31" s="58">
        <f t="shared" si="199"/>
        <v>0.36799999999999999</v>
      </c>
      <c r="QU31" s="58"/>
      <c r="QV31" s="52">
        <v>0.44</v>
      </c>
      <c r="QW31" s="1049">
        <f t="shared" si="200"/>
        <v>0.36799999999999999</v>
      </c>
      <c r="QX31" s="1049"/>
      <c r="QY31" s="1049">
        <f t="shared" si="146"/>
        <v>0.36799999999999999</v>
      </c>
      <c r="QZ31" s="1049"/>
      <c r="RA31" s="77"/>
      <c r="RB31" s="1049">
        <f t="shared" si="147"/>
        <v>0.36799999999999999</v>
      </c>
      <c r="RC31" s="1049"/>
      <c r="RD31" s="77"/>
      <c r="RE31" s="1049">
        <f t="shared" si="148"/>
        <v>0.36799999999999999</v>
      </c>
      <c r="RF31" s="1049"/>
      <c r="RG31" s="6">
        <f t="shared" si="149"/>
        <v>-1</v>
      </c>
      <c r="RH31" s="1049">
        <v>0.308</v>
      </c>
      <c r="RI31" s="1049">
        <v>0.29899999999999999</v>
      </c>
      <c r="RJ31" s="1049">
        <f t="shared" si="150"/>
        <v>0.308</v>
      </c>
      <c r="RK31" s="1049">
        <v>0.315</v>
      </c>
      <c r="RL31" s="1049">
        <f t="shared" si="151"/>
        <v>0.308</v>
      </c>
      <c r="RM31" s="1049"/>
      <c r="RN31" s="1049">
        <v>0.312</v>
      </c>
      <c r="RO31" s="1049"/>
      <c r="RP31" s="58">
        <f t="shared" si="201"/>
        <v>0.308</v>
      </c>
      <c r="RQ31" s="58"/>
      <c r="RR31" s="58">
        <v>0.39</v>
      </c>
      <c r="RS31" s="58">
        <f t="shared" si="202"/>
        <v>0.308</v>
      </c>
      <c r="RT31" s="52"/>
      <c r="RU31" s="1049"/>
      <c r="RV31" s="1049">
        <f t="shared" si="154"/>
        <v>0.308</v>
      </c>
      <c r="RW31" s="52"/>
      <c r="RX31" s="1049">
        <f t="shared" si="155"/>
        <v>0.308</v>
      </c>
      <c r="RY31" s="1049"/>
      <c r="RZ31" s="52"/>
      <c r="SA31" s="1049">
        <f t="shared" si="156"/>
        <v>0.308</v>
      </c>
      <c r="SB31" s="1049"/>
      <c r="SC31" s="1224">
        <f t="shared" si="157"/>
        <v>-1</v>
      </c>
      <c r="SD31" s="1049">
        <v>0.28999999999999998</v>
      </c>
      <c r="SE31" s="1049">
        <f t="shared" si="158"/>
        <v>0.28999999999999998</v>
      </c>
      <c r="SF31" s="1049"/>
      <c r="SG31" s="1049">
        <v>0.28999999999999998</v>
      </c>
      <c r="SH31" s="1049">
        <f t="shared" si="159"/>
        <v>0.28999999999999998</v>
      </c>
      <c r="SI31" s="1049"/>
      <c r="SJ31" s="1224">
        <f t="shared" si="160"/>
        <v>-1</v>
      </c>
      <c r="SK31" s="1049">
        <v>0.34</v>
      </c>
      <c r="SL31" s="1049">
        <f t="shared" si="2"/>
        <v>0.34</v>
      </c>
      <c r="SM31" s="1049"/>
      <c r="SN31" s="1049">
        <v>0.34</v>
      </c>
      <c r="SO31" s="1049">
        <f t="shared" si="161"/>
        <v>0.34</v>
      </c>
      <c r="SP31" s="1049"/>
      <c r="SQ31" s="1224">
        <f t="shared" si="162"/>
        <v>-1</v>
      </c>
      <c r="SR31" s="1049">
        <v>0.28999999999999998</v>
      </c>
      <c r="SS31" s="1049">
        <f t="shared" si="3"/>
        <v>0.28999999999999998</v>
      </c>
      <c r="ST31" s="1049"/>
      <c r="SU31" s="1224">
        <f t="shared" si="4"/>
        <v>-1</v>
      </c>
      <c r="SV31" s="391" t="s">
        <v>1214</v>
      </c>
      <c r="SW31" s="10"/>
    </row>
    <row r="32" spans="1:518" ht="15" thickBot="1" x14ac:dyDescent="0.4">
      <c r="A32" s="36">
        <v>29</v>
      </c>
      <c r="B32" s="926" t="s">
        <v>19</v>
      </c>
      <c r="C32" s="29" t="s">
        <v>1144</v>
      </c>
      <c r="D32" s="925" t="s">
        <v>3339</v>
      </c>
      <c r="E32" s="923" t="s">
        <v>3341</v>
      </c>
      <c r="F32" s="927" t="s">
        <v>3341</v>
      </c>
      <c r="G32" s="928" t="s">
        <v>3360</v>
      </c>
      <c r="H32" s="12"/>
      <c r="I32" s="10"/>
      <c r="J32" s="12"/>
      <c r="K32" s="12"/>
      <c r="L32" s="10"/>
      <c r="M32" s="10" t="s">
        <v>1502</v>
      </c>
      <c r="N32" s="12" t="s">
        <v>1502</v>
      </c>
      <c r="O32" s="10" t="s">
        <v>1502</v>
      </c>
      <c r="P32" s="10" t="s">
        <v>1502</v>
      </c>
      <c r="Q32" s="77" t="s">
        <v>1502</v>
      </c>
      <c r="R32" s="12" t="s">
        <v>1502</v>
      </c>
      <c r="S32" s="12" t="s">
        <v>1502</v>
      </c>
      <c r="T32" s="12" t="s">
        <v>1502</v>
      </c>
      <c r="U32" s="12"/>
      <c r="V32" s="12"/>
      <c r="W32" s="6"/>
      <c r="AC32" s="4" t="s">
        <v>1502</v>
      </c>
      <c r="AD32" s="4" t="s">
        <v>1502</v>
      </c>
      <c r="AE32" s="4" t="s">
        <v>1502</v>
      </c>
      <c r="AF32" s="4" t="s">
        <v>1502</v>
      </c>
      <c r="AG32" s="4" t="s">
        <v>1502</v>
      </c>
      <c r="AH32" s="12" t="s">
        <v>1502</v>
      </c>
      <c r="AI32" s="10" t="s">
        <v>1502</v>
      </c>
      <c r="AJ32" s="885"/>
      <c r="AM32" s="102"/>
      <c r="AP32" s="102"/>
      <c r="AQ32" s="102">
        <v>0.59199999999999997</v>
      </c>
      <c r="AS32" s="102"/>
      <c r="AT32" s="102">
        <f t="shared" si="10"/>
        <v>0.59199999999999997</v>
      </c>
      <c r="AU32" s="102"/>
      <c r="AV32" s="52">
        <f t="shared" si="11"/>
        <v>0.59199999999999997</v>
      </c>
      <c r="AX32" s="52">
        <v>0.63400000000000001</v>
      </c>
      <c r="AY32" s="32"/>
      <c r="AZ32" s="52">
        <v>0.626</v>
      </c>
      <c r="BA32" s="5">
        <f t="shared" si="171"/>
        <v>5.7432432432432484E-2</v>
      </c>
      <c r="BB32" s="4"/>
      <c r="BC32" s="4"/>
      <c r="BD32" s="4"/>
      <c r="BE32" s="4"/>
      <c r="BF32" s="4"/>
      <c r="BG32" s="102">
        <v>0.49199999999999999</v>
      </c>
      <c r="BH32" s="4"/>
      <c r="BJ32" s="4">
        <f t="shared" si="167"/>
        <v>0.49199999999999999</v>
      </c>
      <c r="BL32" s="32">
        <f t="shared" si="15"/>
        <v>0.49199999999999999</v>
      </c>
      <c r="BM32" s="51">
        <v>0.52400000000000002</v>
      </c>
      <c r="BN32" s="52">
        <f t="shared" si="16"/>
        <v>0.49199999999999999</v>
      </c>
      <c r="BO32" s="102">
        <v>0.53700000000000003</v>
      </c>
      <c r="BP32" s="52"/>
      <c r="BQ32" s="52">
        <f t="shared" si="17"/>
        <v>0.49199999999999999</v>
      </c>
      <c r="BR32" s="52"/>
      <c r="BS32" s="6">
        <f t="shared" si="18"/>
        <v>-1</v>
      </c>
      <c r="BT32" s="102"/>
      <c r="BU32" s="4"/>
      <c r="BV32" s="4"/>
      <c r="BW32" s="4"/>
      <c r="BX32" s="4"/>
      <c r="BY32" s="102">
        <v>0.58099999999999996</v>
      </c>
      <c r="BZ32" s="4"/>
      <c r="CA32" s="4">
        <f t="shared" si="168"/>
        <v>0.58099999999999996</v>
      </c>
      <c r="CC32" s="52">
        <f t="shared" si="21"/>
        <v>0.58099999999999996</v>
      </c>
      <c r="CE32" s="47">
        <v>0.623</v>
      </c>
      <c r="CF32" s="52">
        <v>0.63100000000000001</v>
      </c>
      <c r="CG32" s="52">
        <f t="shared" si="22"/>
        <v>0.58099999999999996</v>
      </c>
      <c r="CH32" s="52">
        <v>0.62</v>
      </c>
      <c r="CI32" s="52"/>
      <c r="CJ32" s="52">
        <f t="shared" si="23"/>
        <v>0.58099999999999996</v>
      </c>
      <c r="CK32" s="52"/>
      <c r="CL32" s="52">
        <f t="shared" si="24"/>
        <v>0.58099999999999996</v>
      </c>
      <c r="CM32" s="52"/>
      <c r="CN32" s="1049">
        <v>0.59799999999999998</v>
      </c>
      <c r="CO32" s="14"/>
      <c r="CP32" s="52">
        <f t="shared" si="172"/>
        <v>0.58099999999999996</v>
      </c>
      <c r="CQ32" s="52"/>
      <c r="CR32" s="77">
        <v>0.59799999999999998</v>
      </c>
      <c r="CS32" s="14"/>
      <c r="CT32" s="47">
        <f t="shared" si="173"/>
        <v>0.58099999999999996</v>
      </c>
      <c r="CU32" s="52"/>
      <c r="CV32" s="14"/>
      <c r="CW32" s="52">
        <f t="shared" si="27"/>
        <v>0.58099999999999996</v>
      </c>
      <c r="CX32" s="14"/>
      <c r="CY32" s="52">
        <f t="shared" si="28"/>
        <v>0.58099999999999996</v>
      </c>
      <c r="CZ32" s="52"/>
      <c r="DA32" s="14"/>
      <c r="DB32" s="347">
        <f t="shared" si="29"/>
        <v>0.58099999999999996</v>
      </c>
      <c r="DC32" s="14"/>
      <c r="DD32" s="347">
        <f t="shared" si="30"/>
        <v>0.58099999999999996</v>
      </c>
      <c r="DE32" s="347"/>
      <c r="DF32" s="14"/>
      <c r="DG32" s="14">
        <f t="shared" si="31"/>
        <v>0.58099999999999996</v>
      </c>
      <c r="DH32" s="14"/>
      <c r="DI32" s="6">
        <f t="shared" si="32"/>
        <v>-1</v>
      </c>
      <c r="DJ32" s="4"/>
      <c r="DK32" s="4"/>
      <c r="DL32" s="4"/>
      <c r="DM32" s="4"/>
      <c r="DN32" s="4"/>
      <c r="DO32" s="102">
        <v>0.54</v>
      </c>
      <c r="DP32" s="102">
        <v>0.54300000000000004</v>
      </c>
      <c r="DQ32" s="102">
        <v>0.54500000000000004</v>
      </c>
      <c r="DR32" s="4">
        <f t="shared" si="169"/>
        <v>0.54300000000000004</v>
      </c>
      <c r="DT32" s="102">
        <v>0.54700000000000004</v>
      </c>
      <c r="DU32" s="52">
        <f t="shared" si="36"/>
        <v>0.54300000000000004</v>
      </c>
      <c r="DV32" s="52">
        <v>0.59299999999999997</v>
      </c>
      <c r="DW32" s="52">
        <f t="shared" si="37"/>
        <v>0.54300000000000004</v>
      </c>
      <c r="DX32" s="52"/>
      <c r="DY32" s="52">
        <f t="shared" si="38"/>
        <v>0.54300000000000004</v>
      </c>
      <c r="DZ32" s="52"/>
      <c r="EA32" s="47"/>
      <c r="EB32" s="52">
        <f t="shared" si="39"/>
        <v>0.54300000000000004</v>
      </c>
      <c r="EC32" s="52"/>
      <c r="ED32" s="77"/>
      <c r="EE32" s="77">
        <v>0.56499999999999995</v>
      </c>
      <c r="EF32" s="47">
        <f t="shared" si="174"/>
        <v>0.54300000000000004</v>
      </c>
      <c r="EG32" s="77"/>
      <c r="EH32" s="77">
        <v>0.57399999999999995</v>
      </c>
      <c r="EI32" s="77">
        <f t="shared" si="175"/>
        <v>0.54300000000000004</v>
      </c>
      <c r="EJ32" s="52"/>
      <c r="EK32" s="77"/>
      <c r="EL32" s="52">
        <f t="shared" si="42"/>
        <v>0.54300000000000004</v>
      </c>
      <c r="EM32" s="52"/>
      <c r="EN32" s="347">
        <f t="shared" si="43"/>
        <v>0.54300000000000004</v>
      </c>
      <c r="EO32" s="347"/>
      <c r="EP32" s="347"/>
      <c r="EQ32" s="347">
        <f t="shared" si="44"/>
        <v>0.54300000000000004</v>
      </c>
      <c r="ER32" s="347"/>
      <c r="ES32" s="347">
        <f t="shared" si="45"/>
        <v>0.54300000000000004</v>
      </c>
      <c r="ET32" s="347"/>
      <c r="EU32" s="6">
        <f t="shared" si="46"/>
        <v>-1</v>
      </c>
      <c r="EV32" s="4"/>
      <c r="EW32" s="4"/>
      <c r="EX32" s="4"/>
      <c r="EY32" s="4"/>
      <c r="EZ32" s="4"/>
      <c r="FA32" s="4">
        <v>0.42</v>
      </c>
      <c r="FB32" s="4">
        <v>0.42</v>
      </c>
      <c r="FC32" s="4"/>
      <c r="FE32" s="4">
        <f t="shared" si="170"/>
        <v>0.42</v>
      </c>
      <c r="FH32" s="52">
        <f t="shared" si="50"/>
        <v>0.42</v>
      </c>
      <c r="FI32" s="102">
        <v>0.45400000000000001</v>
      </c>
      <c r="FJ32" s="52"/>
      <c r="FK32" s="52">
        <f t="shared" si="51"/>
        <v>0.42</v>
      </c>
      <c r="FL32" s="52"/>
      <c r="FM32" s="52">
        <f t="shared" si="52"/>
        <v>0.42</v>
      </c>
      <c r="FN32" s="52"/>
      <c r="FO32" s="77">
        <v>0.44500000000000001</v>
      </c>
      <c r="FP32" s="52">
        <f t="shared" si="53"/>
        <v>0.42</v>
      </c>
      <c r="FQ32" s="52"/>
      <c r="FR32" s="77">
        <v>0.45800000000000002</v>
      </c>
      <c r="FS32" s="52">
        <f t="shared" si="54"/>
        <v>0.42</v>
      </c>
      <c r="FT32" s="52">
        <v>0.45600000000000002</v>
      </c>
      <c r="FU32" s="52"/>
      <c r="FV32" s="77">
        <v>0.45100000000000001</v>
      </c>
      <c r="FW32" s="77"/>
      <c r="FX32" s="52">
        <f t="shared" si="176"/>
        <v>0.42</v>
      </c>
      <c r="FY32" s="52">
        <v>0.44600000000000001</v>
      </c>
      <c r="FZ32" s="77"/>
      <c r="GA32" s="77">
        <v>0.44400000000000001</v>
      </c>
      <c r="GB32" s="77">
        <f t="shared" si="177"/>
        <v>0.44400000000000001</v>
      </c>
      <c r="GC32" s="52"/>
      <c r="GD32" s="77"/>
      <c r="GE32" s="347">
        <f t="shared" si="57"/>
        <v>0.44400000000000001</v>
      </c>
      <c r="GF32" s="347"/>
      <c r="GG32" s="347">
        <f t="shared" si="58"/>
        <v>0.44400000000000001</v>
      </c>
      <c r="GH32" s="347"/>
      <c r="GI32" s="347"/>
      <c r="GJ32" s="1111">
        <f t="shared" si="59"/>
        <v>0.44400000000000001</v>
      </c>
      <c r="GK32" s="47">
        <v>0.441</v>
      </c>
      <c r="GL32" s="14"/>
      <c r="GM32" s="347">
        <f t="shared" si="178"/>
        <v>0.441</v>
      </c>
      <c r="GN32" s="347"/>
      <c r="GO32" s="347">
        <f t="shared" si="61"/>
        <v>0.441</v>
      </c>
      <c r="GP32" s="347"/>
      <c r="GQ32" s="347">
        <v>0.44</v>
      </c>
      <c r="GR32" s="347">
        <f t="shared" si="179"/>
        <v>0.44</v>
      </c>
      <c r="GS32" s="347"/>
      <c r="GT32" s="6">
        <f t="shared" si="63"/>
        <v>-1</v>
      </c>
      <c r="GU32" s="4"/>
      <c r="GV32" s="4"/>
      <c r="GW32" s="4"/>
      <c r="GX32" s="4"/>
      <c r="GY32" s="4"/>
      <c r="GZ32" s="4">
        <v>0.37</v>
      </c>
      <c r="HA32" s="4">
        <v>0.37</v>
      </c>
      <c r="HB32" s="4">
        <v>0.37</v>
      </c>
      <c r="HC32" s="4"/>
      <c r="HD32" s="4">
        <v>0.37</v>
      </c>
      <c r="HE32" s="4">
        <f t="shared" si="66"/>
        <v>0.37</v>
      </c>
      <c r="HG32" s="52">
        <f t="shared" si="67"/>
        <v>0.37</v>
      </c>
      <c r="HI32" s="52">
        <v>0.40100000000000002</v>
      </c>
      <c r="HJ32" s="52">
        <f t="shared" si="68"/>
        <v>0.37</v>
      </c>
      <c r="HK32" s="52"/>
      <c r="HL32" s="52">
        <f t="shared" si="69"/>
        <v>0.37</v>
      </c>
      <c r="HM32" s="52"/>
      <c r="HN32" s="52">
        <f t="shared" si="70"/>
        <v>0.37</v>
      </c>
      <c r="HO32" s="52"/>
      <c r="HP32" s="52"/>
      <c r="HQ32" s="52"/>
      <c r="HR32" s="14"/>
      <c r="HS32" s="14">
        <v>0.38300000000000001</v>
      </c>
      <c r="HT32" s="58">
        <f t="shared" si="180"/>
        <v>0.37</v>
      </c>
      <c r="HU32" s="52">
        <v>0.40300000000000002</v>
      </c>
      <c r="HV32" s="58"/>
      <c r="HW32" s="10">
        <v>0.38</v>
      </c>
      <c r="HX32" s="14"/>
      <c r="HY32" s="10">
        <f t="shared" si="181"/>
        <v>0.37</v>
      </c>
      <c r="HZ32" s="77">
        <v>0.4</v>
      </c>
      <c r="IB32" s="10">
        <f t="shared" si="182"/>
        <v>0.37</v>
      </c>
      <c r="IC32" s="52"/>
      <c r="ID32" s="52">
        <f t="shared" si="74"/>
        <v>0.37</v>
      </c>
      <c r="IE32" s="52"/>
      <c r="IF32" s="1049"/>
      <c r="IG32" s="1049">
        <f t="shared" si="75"/>
        <v>0.37</v>
      </c>
      <c r="IH32" s="1049"/>
      <c r="II32" s="1049"/>
      <c r="IJ32" s="1049">
        <f t="shared" si="76"/>
        <v>0.37</v>
      </c>
      <c r="IK32" s="14"/>
      <c r="IL32" s="14">
        <v>0.39</v>
      </c>
      <c r="IM32" s="47">
        <f t="shared" si="183"/>
        <v>0.37</v>
      </c>
      <c r="IN32" s="1049"/>
      <c r="IO32" s="14"/>
      <c r="IP32" s="77">
        <v>0.36099999999999999</v>
      </c>
      <c r="IQ32" s="77">
        <f t="shared" si="184"/>
        <v>0.36099999999999999</v>
      </c>
      <c r="IR32" s="347">
        <v>0.36399999999999999</v>
      </c>
      <c r="IS32" s="347"/>
      <c r="IT32" s="77">
        <v>0.371</v>
      </c>
      <c r="IU32" s="347">
        <f t="shared" si="79"/>
        <v>0.36099999999999999</v>
      </c>
      <c r="IV32" s="347">
        <v>0.36399999999999999</v>
      </c>
      <c r="IW32" s="347"/>
      <c r="IX32" s="77">
        <v>0.371</v>
      </c>
      <c r="IY32" s="347">
        <f t="shared" si="80"/>
        <v>0.36099999999999999</v>
      </c>
      <c r="IZ32" s="347"/>
      <c r="JA32" s="77"/>
      <c r="JB32" s="347">
        <f t="shared" si="81"/>
        <v>0.36099999999999999</v>
      </c>
      <c r="JC32" s="347"/>
      <c r="JD32" s="77"/>
      <c r="JE32" s="347">
        <f t="shared" si="82"/>
        <v>0.36099999999999999</v>
      </c>
      <c r="JF32" s="77"/>
      <c r="JG32" s="347">
        <f t="shared" si="83"/>
        <v>0.36099999999999999</v>
      </c>
      <c r="JH32" s="347"/>
      <c r="JI32" s="6">
        <f t="shared" si="84"/>
        <v>-1</v>
      </c>
      <c r="JJ32" s="102">
        <v>0.44500000000000001</v>
      </c>
      <c r="JK32" s="102">
        <v>0.43099999999999999</v>
      </c>
      <c r="JL32" s="52">
        <f t="shared" si="85"/>
        <v>0.43099999999999999</v>
      </c>
      <c r="JM32" s="52"/>
      <c r="JN32" s="52">
        <f t="shared" si="86"/>
        <v>0.43099999999999999</v>
      </c>
      <c r="JO32" s="52"/>
      <c r="JP32" s="52"/>
      <c r="JQ32" s="52">
        <f t="shared" si="87"/>
        <v>0.43099999999999999</v>
      </c>
      <c r="JR32" s="52"/>
      <c r="JS32" s="47">
        <v>0.45400000000000001</v>
      </c>
      <c r="JT32" s="52">
        <f t="shared" si="88"/>
        <v>0.43099999999999999</v>
      </c>
      <c r="JU32" s="52"/>
      <c r="JV32" s="52"/>
      <c r="JW32" s="77">
        <v>0.45300000000000001</v>
      </c>
      <c r="JX32" s="77"/>
      <c r="JY32" s="77">
        <f t="shared" si="185"/>
        <v>0.43099999999999999</v>
      </c>
      <c r="JZ32" s="77">
        <v>0.46600000000000003</v>
      </c>
      <c r="KA32" s="77">
        <v>0.45800000000000002</v>
      </c>
      <c r="KB32" s="77">
        <f t="shared" si="90"/>
        <v>0.43099999999999999</v>
      </c>
      <c r="KC32" s="77"/>
      <c r="KD32" s="77">
        <v>0.46</v>
      </c>
      <c r="KE32" s="77"/>
      <c r="KF32" s="77">
        <f t="shared" si="186"/>
        <v>0.43099999999999999</v>
      </c>
      <c r="KG32" s="77"/>
      <c r="KH32" s="77"/>
      <c r="KI32" s="77">
        <f t="shared" si="92"/>
        <v>0.43099999999999999</v>
      </c>
      <c r="KJ32" s="77"/>
      <c r="KK32" s="77"/>
      <c r="KL32" s="77">
        <f t="shared" si="93"/>
        <v>0.43099999999999999</v>
      </c>
      <c r="KM32" s="77"/>
      <c r="KN32" s="77">
        <v>0.42399999999999999</v>
      </c>
      <c r="KO32" s="14"/>
      <c r="KP32" s="47">
        <f t="shared" si="94"/>
        <v>0.43099999999999999</v>
      </c>
      <c r="KQ32" s="14"/>
      <c r="KR32" s="77">
        <v>0.42399999999999999</v>
      </c>
      <c r="KS32" s="347">
        <f t="shared" si="187"/>
        <v>0.42399999999999999</v>
      </c>
      <c r="KT32" s="347">
        <v>0.432</v>
      </c>
      <c r="KU32" s="347"/>
      <c r="KV32" s="77">
        <v>0.43</v>
      </c>
      <c r="KW32" s="77">
        <f t="shared" si="96"/>
        <v>0.42399999999999999</v>
      </c>
      <c r="KX32" s="347">
        <v>0.432</v>
      </c>
      <c r="KY32" s="347"/>
      <c r="KZ32" s="77"/>
      <c r="LA32" s="77">
        <v>0.43</v>
      </c>
      <c r="LB32" s="347">
        <f t="shared" si="188"/>
        <v>0.42399999999999999</v>
      </c>
      <c r="LC32" s="347"/>
      <c r="LD32" s="347">
        <f t="shared" si="97"/>
        <v>0.42399999999999999</v>
      </c>
      <c r="LE32" s="347"/>
      <c r="LF32" s="347">
        <f t="shared" si="98"/>
        <v>0.42399999999999999</v>
      </c>
      <c r="LG32" s="77"/>
      <c r="LH32" s="347">
        <f t="shared" si="99"/>
        <v>0.42399999999999999</v>
      </c>
      <c r="LI32" s="347"/>
      <c r="LJ32" s="6">
        <f t="shared" si="100"/>
        <v>-1</v>
      </c>
      <c r="LK32" s="4">
        <v>0.40700000000000003</v>
      </c>
      <c r="LL32" s="4">
        <v>0.37</v>
      </c>
      <c r="LM32" s="47">
        <v>0.376</v>
      </c>
      <c r="LN32" s="32">
        <f t="shared" si="101"/>
        <v>0.376</v>
      </c>
      <c r="LO32" s="47">
        <v>0.4</v>
      </c>
      <c r="LP32" s="32">
        <f t="shared" si="102"/>
        <v>0.376</v>
      </c>
      <c r="LQ32" s="52">
        <v>0.39100000000000001</v>
      </c>
      <c r="LR32" s="52">
        <f t="shared" si="103"/>
        <v>0.376</v>
      </c>
      <c r="LS32" s="52">
        <f t="shared" si="104"/>
        <v>0.376</v>
      </c>
      <c r="LT32" s="52"/>
      <c r="LU32" s="52">
        <f t="shared" si="105"/>
        <v>0.376</v>
      </c>
      <c r="LV32" s="52"/>
      <c r="LW32" s="52"/>
      <c r="LX32" s="14"/>
      <c r="LY32" s="14">
        <v>0.38100000000000001</v>
      </c>
      <c r="LZ32" s="77">
        <f t="shared" si="189"/>
        <v>0.376</v>
      </c>
      <c r="MA32" s="52">
        <v>0.40100000000000002</v>
      </c>
      <c r="MB32" s="52">
        <v>0.38800000000000001</v>
      </c>
      <c r="MC32" s="1049">
        <v>0.373</v>
      </c>
      <c r="MD32" s="14"/>
      <c r="ME32" s="52">
        <f t="shared" si="190"/>
        <v>0.373</v>
      </c>
      <c r="MF32" s="52"/>
      <c r="MG32" s="52"/>
      <c r="MH32" s="77">
        <v>0.38900000000000001</v>
      </c>
      <c r="MI32" s="77">
        <v>0.39600000000000002</v>
      </c>
      <c r="MJ32" s="52">
        <f t="shared" si="108"/>
        <v>0.373</v>
      </c>
      <c r="MK32" s="77"/>
      <c r="ML32" s="77"/>
      <c r="MM32" s="77">
        <f t="shared" si="109"/>
        <v>0.373</v>
      </c>
      <c r="MN32" s="77">
        <v>0.38900000000000001</v>
      </c>
      <c r="MO32" s="77"/>
      <c r="MP32" s="77"/>
      <c r="MQ32" s="77">
        <f t="shared" si="110"/>
        <v>0.373</v>
      </c>
      <c r="MR32" s="77"/>
      <c r="MS32" s="77"/>
      <c r="MT32" s="77"/>
      <c r="MU32" s="77"/>
      <c r="MV32" s="77">
        <f t="shared" si="111"/>
        <v>0.373</v>
      </c>
      <c r="MW32" s="77"/>
      <c r="MX32" s="77"/>
      <c r="MY32" s="77">
        <v>0.38900000000000001</v>
      </c>
      <c r="MZ32" s="14"/>
      <c r="NA32" s="14"/>
      <c r="NB32" s="14">
        <v>0.4</v>
      </c>
      <c r="NC32" s="14">
        <v>0.4</v>
      </c>
      <c r="ND32" s="14">
        <f t="shared" si="112"/>
        <v>0.373</v>
      </c>
      <c r="NE32" s="77">
        <v>0.41</v>
      </c>
      <c r="NF32" s="77">
        <v>0.41</v>
      </c>
      <c r="NG32" s="14">
        <f t="shared" si="113"/>
        <v>0.373</v>
      </c>
      <c r="NH32" s="77">
        <v>0.41499999999999998</v>
      </c>
      <c r="NI32" s="77">
        <v>0.41499999999999998</v>
      </c>
      <c r="NJ32" s="77">
        <f t="shared" si="114"/>
        <v>0.373</v>
      </c>
      <c r="NK32" s="77"/>
      <c r="NL32" s="77"/>
      <c r="NM32" s="77">
        <v>0.41899999999999998</v>
      </c>
      <c r="NN32" s="77"/>
      <c r="NO32" s="77"/>
      <c r="NP32" s="77">
        <f t="shared" si="115"/>
        <v>0.373</v>
      </c>
      <c r="NQ32" s="77"/>
      <c r="NR32" s="77">
        <v>0.41899999999999998</v>
      </c>
      <c r="NS32" s="77"/>
      <c r="NT32" s="347">
        <f t="shared" si="191"/>
        <v>0.373</v>
      </c>
      <c r="NU32" s="347"/>
      <c r="NV32" s="347"/>
      <c r="NW32" s="47"/>
      <c r="NX32" s="347">
        <f t="shared" si="117"/>
        <v>0.373</v>
      </c>
      <c r="NY32" s="47"/>
      <c r="NZ32" s="347">
        <f t="shared" si="118"/>
        <v>0.373</v>
      </c>
      <c r="OA32" s="347"/>
      <c r="OB32" s="347"/>
      <c r="OC32" s="77"/>
      <c r="OD32" s="347">
        <f t="shared" si="119"/>
        <v>0.373</v>
      </c>
      <c r="OE32" s="347"/>
      <c r="OF32" s="347"/>
      <c r="OG32" s="77"/>
      <c r="OH32" s="347">
        <f t="shared" si="120"/>
        <v>0.373</v>
      </c>
      <c r="OI32" s="347"/>
      <c r="OJ32" s="347"/>
      <c r="OK32" s="6">
        <f t="shared" si="121"/>
        <v>-1</v>
      </c>
      <c r="OL32" s="6">
        <f t="shared" si="122"/>
        <v>-1</v>
      </c>
      <c r="OM32" s="1308">
        <v>0.39</v>
      </c>
      <c r="ON32" s="52">
        <v>0.35799999999999998</v>
      </c>
      <c r="OO32" s="77"/>
      <c r="OP32" s="52">
        <f t="shared" si="123"/>
        <v>0.39</v>
      </c>
      <c r="OQ32" s="52"/>
      <c r="OR32" s="14"/>
      <c r="OS32" s="102">
        <v>0.38500000000000001</v>
      </c>
      <c r="OT32" s="47">
        <f t="shared" si="192"/>
        <v>0.38500000000000001</v>
      </c>
      <c r="OU32" s="52">
        <v>0.374</v>
      </c>
      <c r="OV32" s="52">
        <f t="shared" si="125"/>
        <v>0.374</v>
      </c>
      <c r="OW32" s="1049"/>
      <c r="OX32" s="52">
        <v>0.374</v>
      </c>
      <c r="OY32" s="52">
        <f t="shared" si="193"/>
        <v>0.374</v>
      </c>
      <c r="OZ32" s="1049"/>
      <c r="PA32" s="1049">
        <v>0.37</v>
      </c>
      <c r="PB32" s="1049">
        <f t="shared" si="194"/>
        <v>0.37</v>
      </c>
      <c r="PC32" s="52"/>
      <c r="PD32" s="1049"/>
      <c r="PE32" s="1049">
        <f t="shared" si="128"/>
        <v>0.37</v>
      </c>
      <c r="PF32" s="1049"/>
      <c r="PG32" s="1049">
        <f t="shared" si="129"/>
        <v>0.37</v>
      </c>
      <c r="PH32" s="1049"/>
      <c r="PI32" s="1049">
        <f t="shared" si="130"/>
        <v>0.37</v>
      </c>
      <c r="PJ32" s="1049"/>
      <c r="PK32" s="6">
        <f t="shared" si="131"/>
        <v>-1</v>
      </c>
      <c r="PL32" s="1318">
        <v>0.25700000000000001</v>
      </c>
      <c r="PM32" s="32"/>
      <c r="PN32" s="52">
        <v>0.26700000000000002</v>
      </c>
      <c r="PO32" s="52">
        <f t="shared" si="195"/>
        <v>0.25700000000000001</v>
      </c>
      <c r="PP32" s="52"/>
      <c r="PQ32" s="52">
        <v>0.26300000000000001</v>
      </c>
      <c r="PR32" s="52">
        <f t="shared" si="196"/>
        <v>0.25700000000000001</v>
      </c>
      <c r="PS32" s="52">
        <v>0.27900000000000003</v>
      </c>
      <c r="PT32" s="52">
        <f t="shared" si="134"/>
        <v>0.25700000000000001</v>
      </c>
      <c r="PU32" s="1049"/>
      <c r="PV32" s="1049">
        <v>0.28000000000000003</v>
      </c>
      <c r="PW32" s="1049">
        <f t="shared" si="135"/>
        <v>0.25700000000000001</v>
      </c>
      <c r="PX32" s="1049">
        <v>0.28000000000000003</v>
      </c>
      <c r="PY32" s="1049">
        <v>0.28000000000000003</v>
      </c>
      <c r="PZ32" s="1049">
        <f t="shared" si="197"/>
        <v>0.25700000000000001</v>
      </c>
      <c r="QA32" s="1049"/>
      <c r="QB32" s="1049">
        <f t="shared" si="137"/>
        <v>0.25700000000000001</v>
      </c>
      <c r="QC32" s="77"/>
      <c r="QD32" s="1049">
        <f t="shared" si="138"/>
        <v>0.25700000000000001</v>
      </c>
      <c r="QE32" s="1049"/>
      <c r="QF32" s="77"/>
      <c r="QG32" s="1049">
        <f t="shared" si="139"/>
        <v>0.25700000000000001</v>
      </c>
      <c r="QH32" s="1049"/>
      <c r="QI32" s="6">
        <f t="shared" si="140"/>
        <v>-1</v>
      </c>
      <c r="QJ32" s="10">
        <v>0.376</v>
      </c>
      <c r="QK32" s="12"/>
      <c r="QL32" s="12">
        <v>0.42799999999999999</v>
      </c>
      <c r="QM32" s="12">
        <f t="shared" si="198"/>
        <v>0.376</v>
      </c>
      <c r="QN32" s="58">
        <v>0.44400000000000001</v>
      </c>
      <c r="QO32" s="58">
        <f t="shared" si="142"/>
        <v>0.376</v>
      </c>
      <c r="QP32" s="58">
        <v>0.432</v>
      </c>
      <c r="QQ32" s="58">
        <f t="shared" si="143"/>
        <v>0.376</v>
      </c>
      <c r="QR32" s="58">
        <v>0.443</v>
      </c>
      <c r="QS32" s="58"/>
      <c r="QT32" s="58">
        <f t="shared" si="199"/>
        <v>0.376</v>
      </c>
      <c r="QU32" s="58"/>
      <c r="QV32" s="52">
        <v>0.43</v>
      </c>
      <c r="QW32" s="1049">
        <f t="shared" si="200"/>
        <v>0.376</v>
      </c>
      <c r="QX32" s="1049"/>
      <c r="QY32" s="1049">
        <f t="shared" si="146"/>
        <v>0.376</v>
      </c>
      <c r="QZ32" s="1049"/>
      <c r="RA32" s="77"/>
      <c r="RB32" s="1049">
        <f t="shared" si="147"/>
        <v>0.376</v>
      </c>
      <c r="RC32" s="1049"/>
      <c r="RD32" s="77"/>
      <c r="RE32" s="1049">
        <f t="shared" si="148"/>
        <v>0.376</v>
      </c>
      <c r="RF32" s="1049"/>
      <c r="RG32" s="6">
        <f t="shared" si="149"/>
        <v>-1</v>
      </c>
      <c r="RH32" s="1049">
        <v>0.311</v>
      </c>
      <c r="RI32" s="1049">
        <v>0.315</v>
      </c>
      <c r="RJ32" s="1049">
        <f t="shared" si="150"/>
        <v>0.311</v>
      </c>
      <c r="RK32" s="1049">
        <v>0.318</v>
      </c>
      <c r="RL32" s="1049">
        <f t="shared" si="151"/>
        <v>0.311</v>
      </c>
      <c r="RM32" s="1049"/>
      <c r="RN32" s="1049">
        <v>0.309</v>
      </c>
      <c r="RO32" s="1049"/>
      <c r="RP32" s="58">
        <f t="shared" si="201"/>
        <v>0.309</v>
      </c>
      <c r="RQ32" s="58"/>
      <c r="RR32" s="58">
        <v>0.4</v>
      </c>
      <c r="RS32" s="58">
        <f t="shared" si="202"/>
        <v>0.309</v>
      </c>
      <c r="RT32" s="52"/>
      <c r="RU32" s="1049"/>
      <c r="RV32" s="1049">
        <f t="shared" si="154"/>
        <v>0.309</v>
      </c>
      <c r="RW32" s="52"/>
      <c r="RX32" s="1049">
        <f t="shared" si="155"/>
        <v>0.309</v>
      </c>
      <c r="RY32" s="1049"/>
      <c r="RZ32" s="52"/>
      <c r="SA32" s="1049">
        <f t="shared" si="156"/>
        <v>0.309</v>
      </c>
      <c r="SB32" s="1049"/>
      <c r="SC32" s="1224">
        <f t="shared" si="157"/>
        <v>-1</v>
      </c>
      <c r="SD32" s="1049">
        <v>0.3</v>
      </c>
      <c r="SE32" s="1049">
        <f t="shared" si="158"/>
        <v>0.3</v>
      </c>
      <c r="SF32" s="1049"/>
      <c r="SG32" s="1049">
        <v>0.3</v>
      </c>
      <c r="SH32" s="1049">
        <f t="shared" si="159"/>
        <v>0.3</v>
      </c>
      <c r="SI32" s="1049"/>
      <c r="SJ32" s="1224">
        <f t="shared" si="160"/>
        <v>-1</v>
      </c>
      <c r="SK32" s="1049">
        <v>0.34</v>
      </c>
      <c r="SL32" s="1049">
        <f t="shared" si="2"/>
        <v>0.34</v>
      </c>
      <c r="SM32" s="1049"/>
      <c r="SN32" s="1049">
        <v>0.34</v>
      </c>
      <c r="SO32" s="1049">
        <f t="shared" si="161"/>
        <v>0.34</v>
      </c>
      <c r="SP32" s="1049"/>
      <c r="SQ32" s="1224">
        <f t="shared" si="162"/>
        <v>-1</v>
      </c>
      <c r="SR32" s="1049">
        <v>0.28000000000000003</v>
      </c>
      <c r="SS32" s="1049">
        <f t="shared" si="3"/>
        <v>0.28000000000000003</v>
      </c>
      <c r="ST32" s="1049"/>
      <c r="SU32" s="1224">
        <f t="shared" si="4"/>
        <v>-1</v>
      </c>
      <c r="SV32" s="391" t="s">
        <v>1214</v>
      </c>
      <c r="SW32" s="10"/>
    </row>
    <row r="33" spans="1:517" ht="15" thickBot="1" x14ac:dyDescent="0.4">
      <c r="A33" s="36">
        <v>29</v>
      </c>
      <c r="B33" s="926" t="s">
        <v>19</v>
      </c>
      <c r="C33" s="29" t="s">
        <v>1144</v>
      </c>
      <c r="D33" s="925" t="s">
        <v>3339</v>
      </c>
      <c r="E33" s="923" t="s">
        <v>3341</v>
      </c>
      <c r="F33" s="927" t="s">
        <v>3341</v>
      </c>
      <c r="G33" s="928" t="s">
        <v>3361</v>
      </c>
      <c r="H33" s="12"/>
      <c r="I33" s="10"/>
      <c r="J33" s="12"/>
      <c r="K33" s="12"/>
      <c r="L33" s="10"/>
      <c r="M33" s="10" t="s">
        <v>1502</v>
      </c>
      <c r="N33" s="12" t="s">
        <v>1502</v>
      </c>
      <c r="O33" s="10" t="s">
        <v>1502</v>
      </c>
      <c r="P33" s="10" t="s">
        <v>1502</v>
      </c>
      <c r="Q33" s="77" t="s">
        <v>1502</v>
      </c>
      <c r="R33" s="12" t="s">
        <v>1502</v>
      </c>
      <c r="S33" s="12" t="s">
        <v>1502</v>
      </c>
      <c r="T33" s="12" t="s">
        <v>1502</v>
      </c>
      <c r="U33" s="12"/>
      <c r="V33" s="12"/>
      <c r="W33" s="6"/>
      <c r="AC33" s="4" t="s">
        <v>1502</v>
      </c>
      <c r="AD33" s="4" t="s">
        <v>1502</v>
      </c>
      <c r="AE33" s="4" t="s">
        <v>1502</v>
      </c>
      <c r="AF33" s="4" t="s">
        <v>1502</v>
      </c>
      <c r="AG33" s="4" t="s">
        <v>1502</v>
      </c>
      <c r="AH33" s="12" t="s">
        <v>1502</v>
      </c>
      <c r="AI33" s="10" t="s">
        <v>1502</v>
      </c>
      <c r="AJ33" s="885"/>
      <c r="AM33" s="102"/>
      <c r="AP33" s="102"/>
      <c r="AQ33" s="102">
        <v>0.58699999999999997</v>
      </c>
      <c r="AS33" s="102"/>
      <c r="AT33" s="102">
        <f t="shared" si="10"/>
        <v>0.58699999999999997</v>
      </c>
      <c r="AU33" s="102"/>
      <c r="AV33" s="52">
        <f t="shared" si="11"/>
        <v>0.58699999999999997</v>
      </c>
      <c r="AX33" s="52">
        <v>0.63500000000000001</v>
      </c>
      <c r="AY33" s="32"/>
      <c r="AZ33" s="52">
        <v>0.628</v>
      </c>
      <c r="BA33" s="5">
        <f t="shared" si="171"/>
        <v>6.9846678023850153E-2</v>
      </c>
      <c r="BB33" s="4"/>
      <c r="BC33" s="4"/>
      <c r="BD33" s="4"/>
      <c r="BE33" s="4"/>
      <c r="BF33" s="4"/>
      <c r="BG33" s="4">
        <v>0.51</v>
      </c>
      <c r="BH33" s="4"/>
      <c r="BJ33" s="4">
        <f t="shared" si="167"/>
        <v>0.51</v>
      </c>
      <c r="BL33" s="32">
        <f t="shared" si="15"/>
        <v>0.51</v>
      </c>
      <c r="BM33" s="51">
        <v>0.52900000000000003</v>
      </c>
      <c r="BN33" s="52">
        <f t="shared" si="16"/>
        <v>0.51</v>
      </c>
      <c r="BO33" s="102">
        <v>0.53</v>
      </c>
      <c r="BP33" s="52"/>
      <c r="BQ33" s="52">
        <f t="shared" si="17"/>
        <v>0.51</v>
      </c>
      <c r="BR33" s="52"/>
      <c r="BS33" s="6">
        <f t="shared" si="18"/>
        <v>-1</v>
      </c>
      <c r="BT33" s="102"/>
      <c r="BU33" s="4"/>
      <c r="BV33" s="4"/>
      <c r="BW33" s="4"/>
      <c r="BX33" s="4"/>
      <c r="BY33" s="102">
        <v>0.58399999999999996</v>
      </c>
      <c r="BZ33" s="4"/>
      <c r="CA33" s="4">
        <f t="shared" si="168"/>
        <v>0.58399999999999996</v>
      </c>
      <c r="CC33" s="52">
        <f t="shared" si="21"/>
        <v>0.58399999999999996</v>
      </c>
      <c r="CE33" s="47">
        <v>0.62</v>
      </c>
      <c r="CF33" s="52">
        <v>0.63800000000000001</v>
      </c>
      <c r="CG33" s="52">
        <f t="shared" si="22"/>
        <v>0.58399999999999996</v>
      </c>
      <c r="CH33" s="52">
        <v>0.621</v>
      </c>
      <c r="CI33" s="52"/>
      <c r="CJ33" s="52">
        <f t="shared" si="23"/>
        <v>0.58399999999999996</v>
      </c>
      <c r="CK33" s="52"/>
      <c r="CL33" s="52">
        <f t="shared" si="24"/>
        <v>0.58399999999999996</v>
      </c>
      <c r="CM33" s="52"/>
      <c r="CN33" s="1049">
        <v>0.59799999999999998</v>
      </c>
      <c r="CO33" s="14"/>
      <c r="CP33" s="52">
        <f t="shared" si="172"/>
        <v>0.58399999999999996</v>
      </c>
      <c r="CQ33" s="52"/>
      <c r="CR33" s="77">
        <v>0.59799999999999998</v>
      </c>
      <c r="CS33" s="14"/>
      <c r="CT33" s="47">
        <f t="shared" si="173"/>
        <v>0.58399999999999996</v>
      </c>
      <c r="CU33" s="52"/>
      <c r="CV33" s="14"/>
      <c r="CW33" s="52">
        <f t="shared" si="27"/>
        <v>0.58399999999999996</v>
      </c>
      <c r="CX33" s="14"/>
      <c r="CY33" s="52">
        <f t="shared" si="28"/>
        <v>0.58399999999999996</v>
      </c>
      <c r="CZ33" s="52"/>
      <c r="DA33" s="14"/>
      <c r="DB33" s="347">
        <f t="shared" si="29"/>
        <v>0.58399999999999996</v>
      </c>
      <c r="DC33" s="14"/>
      <c r="DD33" s="347">
        <f t="shared" si="30"/>
        <v>0.58399999999999996</v>
      </c>
      <c r="DE33" s="347"/>
      <c r="DF33" s="14"/>
      <c r="DG33" s="14">
        <f t="shared" si="31"/>
        <v>0.58399999999999996</v>
      </c>
      <c r="DH33" s="14"/>
      <c r="DI33" s="6">
        <f t="shared" si="32"/>
        <v>-1</v>
      </c>
      <c r="DJ33" s="4"/>
      <c r="DK33" s="4"/>
      <c r="DL33" s="4"/>
      <c r="DM33" s="4"/>
      <c r="DN33" s="4"/>
      <c r="DO33" s="102">
        <v>0.54</v>
      </c>
      <c r="DP33" s="102">
        <v>0.54</v>
      </c>
      <c r="DQ33" s="102">
        <v>0.55200000000000005</v>
      </c>
      <c r="DR33" s="4">
        <f t="shared" si="169"/>
        <v>0.54</v>
      </c>
      <c r="DT33" s="102">
        <v>0.54500000000000004</v>
      </c>
      <c r="DU33" s="52">
        <f t="shared" si="36"/>
        <v>0.54</v>
      </c>
      <c r="DV33" s="52">
        <v>0.58599999999999997</v>
      </c>
      <c r="DW33" s="52">
        <f t="shared" si="37"/>
        <v>0.54</v>
      </c>
      <c r="DX33" s="52"/>
      <c r="DY33" s="52">
        <f t="shared" si="38"/>
        <v>0.54</v>
      </c>
      <c r="DZ33" s="52"/>
      <c r="EA33" s="47"/>
      <c r="EB33" s="52">
        <f t="shared" si="39"/>
        <v>0.54</v>
      </c>
      <c r="EC33" s="52"/>
      <c r="ED33" s="77"/>
      <c r="EE33" s="77">
        <v>0.55900000000000005</v>
      </c>
      <c r="EF33" s="47">
        <f t="shared" si="174"/>
        <v>0.54</v>
      </c>
      <c r="EG33" s="77"/>
      <c r="EH33" s="77">
        <v>0.56699999999999995</v>
      </c>
      <c r="EI33" s="77">
        <f t="shared" si="175"/>
        <v>0.54</v>
      </c>
      <c r="EJ33" s="52"/>
      <c r="EK33" s="77"/>
      <c r="EL33" s="52">
        <f t="shared" si="42"/>
        <v>0.54</v>
      </c>
      <c r="EM33" s="52"/>
      <c r="EN33" s="347">
        <f t="shared" si="43"/>
        <v>0.54</v>
      </c>
      <c r="EO33" s="347"/>
      <c r="EP33" s="347"/>
      <c r="EQ33" s="347">
        <f t="shared" si="44"/>
        <v>0.54</v>
      </c>
      <c r="ER33" s="347"/>
      <c r="ES33" s="347">
        <f t="shared" si="45"/>
        <v>0.54</v>
      </c>
      <c r="ET33" s="347"/>
      <c r="EU33" s="6">
        <f t="shared" si="46"/>
        <v>-1</v>
      </c>
      <c r="EV33" s="4"/>
      <c r="EW33" s="4"/>
      <c r="EX33" s="4"/>
      <c r="EY33" s="4"/>
      <c r="EZ33" s="4"/>
      <c r="FA33" s="4">
        <v>0.43</v>
      </c>
      <c r="FB33" s="4">
        <v>0.43</v>
      </c>
      <c r="FC33" s="4"/>
      <c r="FE33" s="4">
        <f t="shared" si="170"/>
        <v>0.43</v>
      </c>
      <c r="FH33" s="52">
        <f t="shared" si="50"/>
        <v>0.43</v>
      </c>
      <c r="FI33" s="102">
        <v>0.45100000000000001</v>
      </c>
      <c r="FJ33" s="52"/>
      <c r="FK33" s="52">
        <f t="shared" si="51"/>
        <v>0.43</v>
      </c>
      <c r="FL33" s="52"/>
      <c r="FM33" s="52">
        <f t="shared" si="52"/>
        <v>0.43</v>
      </c>
      <c r="FN33" s="52"/>
      <c r="FO33" s="77">
        <v>0.45500000000000002</v>
      </c>
      <c r="FP33" s="52">
        <f t="shared" si="53"/>
        <v>0.43</v>
      </c>
      <c r="FQ33" s="52"/>
      <c r="FR33" s="77">
        <v>0.46</v>
      </c>
      <c r="FS33" s="52">
        <f t="shared" si="54"/>
        <v>0.43</v>
      </c>
      <c r="FT33" s="52">
        <v>0.45200000000000001</v>
      </c>
      <c r="FU33" s="52"/>
      <c r="FV33" s="77">
        <v>0.45400000000000001</v>
      </c>
      <c r="FW33" s="77"/>
      <c r="FX33" s="52">
        <f t="shared" si="176"/>
        <v>0.43</v>
      </c>
      <c r="FY33" s="52">
        <v>0.44400000000000001</v>
      </c>
      <c r="FZ33" s="77"/>
      <c r="GA33" s="77">
        <v>0.443</v>
      </c>
      <c r="GB33" s="77">
        <f t="shared" si="177"/>
        <v>0.443</v>
      </c>
      <c r="GC33" s="52"/>
      <c r="GD33" s="77"/>
      <c r="GE33" s="347">
        <f t="shared" si="57"/>
        <v>0.443</v>
      </c>
      <c r="GF33" s="347"/>
      <c r="GG33" s="347">
        <f t="shared" si="58"/>
        <v>0.443</v>
      </c>
      <c r="GH33" s="347"/>
      <c r="GI33" s="347"/>
      <c r="GJ33" s="1111">
        <f t="shared" si="59"/>
        <v>0.443</v>
      </c>
      <c r="GK33" s="47">
        <v>0.42899999999999999</v>
      </c>
      <c r="GL33" s="14"/>
      <c r="GM33" s="347">
        <f t="shared" si="178"/>
        <v>0.42899999999999999</v>
      </c>
      <c r="GN33" s="347"/>
      <c r="GO33" s="347">
        <f t="shared" si="61"/>
        <v>0.42899999999999999</v>
      </c>
      <c r="GP33" s="347"/>
      <c r="GQ33" s="347">
        <v>0.441</v>
      </c>
      <c r="GR33" s="347">
        <f t="shared" si="179"/>
        <v>0.42899999999999999</v>
      </c>
      <c r="GS33" s="347"/>
      <c r="GT33" s="6">
        <f t="shared" si="63"/>
        <v>-1</v>
      </c>
      <c r="GU33" s="4"/>
      <c r="GV33" s="4"/>
      <c r="GW33" s="4"/>
      <c r="GX33" s="4"/>
      <c r="GY33" s="4"/>
      <c r="GZ33" s="4">
        <v>0.37</v>
      </c>
      <c r="HA33" s="4">
        <v>0.37</v>
      </c>
      <c r="HB33" s="4">
        <v>0.37</v>
      </c>
      <c r="HC33" s="4"/>
      <c r="HD33" s="4">
        <v>0.37</v>
      </c>
      <c r="HE33" s="4">
        <f t="shared" si="66"/>
        <v>0.37</v>
      </c>
      <c r="HG33" s="52">
        <f t="shared" si="67"/>
        <v>0.37</v>
      </c>
      <c r="HI33" s="52">
        <v>0.40400000000000003</v>
      </c>
      <c r="HJ33" s="52">
        <f t="shared" si="68"/>
        <v>0.37</v>
      </c>
      <c r="HK33" s="52"/>
      <c r="HL33" s="52">
        <f t="shared" si="69"/>
        <v>0.37</v>
      </c>
      <c r="HM33" s="52"/>
      <c r="HN33" s="52">
        <f t="shared" si="70"/>
        <v>0.37</v>
      </c>
      <c r="HO33" s="52"/>
      <c r="HP33" s="52"/>
      <c r="HQ33" s="52"/>
      <c r="HR33" s="14"/>
      <c r="HS33" s="14">
        <v>0.38700000000000001</v>
      </c>
      <c r="HT33" s="58">
        <f t="shared" si="180"/>
        <v>0.37</v>
      </c>
      <c r="HU33" s="52">
        <v>0.39400000000000002</v>
      </c>
      <c r="HV33" s="58"/>
      <c r="HW33" s="10">
        <v>0.38400000000000001</v>
      </c>
      <c r="HX33" s="14"/>
      <c r="HY33" s="10">
        <f t="shared" si="181"/>
        <v>0.37</v>
      </c>
      <c r="HZ33" s="77">
        <v>0.39500000000000002</v>
      </c>
      <c r="IB33" s="10">
        <f t="shared" si="182"/>
        <v>0.37</v>
      </c>
      <c r="IC33" s="52"/>
      <c r="ID33" s="52">
        <f t="shared" si="74"/>
        <v>0.37</v>
      </c>
      <c r="IE33" s="52"/>
      <c r="IF33" s="1049"/>
      <c r="IG33" s="1049">
        <f t="shared" si="75"/>
        <v>0.37</v>
      </c>
      <c r="IH33" s="1049"/>
      <c r="II33" s="1049"/>
      <c r="IJ33" s="1049">
        <f t="shared" si="76"/>
        <v>0.37</v>
      </c>
      <c r="IK33" s="14"/>
      <c r="IL33" s="14">
        <v>0.37</v>
      </c>
      <c r="IM33" s="47">
        <f t="shared" si="183"/>
        <v>0.37</v>
      </c>
      <c r="IN33" s="1049"/>
      <c r="IO33" s="14"/>
      <c r="IP33" s="77">
        <v>0.36099999999999999</v>
      </c>
      <c r="IQ33" s="77">
        <f t="shared" si="184"/>
        <v>0.36099999999999999</v>
      </c>
      <c r="IR33" s="347">
        <v>0.37</v>
      </c>
      <c r="IS33" s="347"/>
      <c r="IT33" s="77">
        <v>0.36699999999999999</v>
      </c>
      <c r="IU33" s="347">
        <f t="shared" si="79"/>
        <v>0.36099999999999999</v>
      </c>
      <c r="IV33" s="347">
        <v>0.37</v>
      </c>
      <c r="IW33" s="347"/>
      <c r="IX33" s="77">
        <v>0.36699999999999999</v>
      </c>
      <c r="IY33" s="347">
        <f t="shared" si="80"/>
        <v>0.36099999999999999</v>
      </c>
      <c r="IZ33" s="347"/>
      <c r="JA33" s="77"/>
      <c r="JB33" s="347">
        <f t="shared" si="81"/>
        <v>0.36099999999999999</v>
      </c>
      <c r="JC33" s="347"/>
      <c r="JD33" s="77"/>
      <c r="JE33" s="347">
        <f t="shared" si="82"/>
        <v>0.36099999999999999</v>
      </c>
      <c r="JF33" s="77"/>
      <c r="JG33" s="347">
        <f t="shared" si="83"/>
        <v>0.36099999999999999</v>
      </c>
      <c r="JH33" s="347"/>
      <c r="JI33" s="6">
        <f t="shared" si="84"/>
        <v>-1</v>
      </c>
      <c r="JJ33" s="102">
        <v>0.43099999999999999</v>
      </c>
      <c r="JK33" s="102">
        <v>0.434</v>
      </c>
      <c r="JL33" s="52">
        <f t="shared" si="85"/>
        <v>0.43099999999999999</v>
      </c>
      <c r="JM33" s="52"/>
      <c r="JN33" s="52">
        <f t="shared" si="86"/>
        <v>0.43099999999999999</v>
      </c>
      <c r="JO33" s="52"/>
      <c r="JP33" s="52"/>
      <c r="JQ33" s="52">
        <f t="shared" si="87"/>
        <v>0.43099999999999999</v>
      </c>
      <c r="JR33" s="52"/>
      <c r="JS33" s="47">
        <v>0.45800000000000002</v>
      </c>
      <c r="JT33" s="52">
        <f t="shared" si="88"/>
        <v>0.43099999999999999</v>
      </c>
      <c r="JU33" s="52"/>
      <c r="JV33" s="52"/>
      <c r="JW33" s="77">
        <v>0.45300000000000001</v>
      </c>
      <c r="JX33" s="77"/>
      <c r="JY33" s="77">
        <f t="shared" si="185"/>
        <v>0.43099999999999999</v>
      </c>
      <c r="JZ33" s="77">
        <v>0.46400000000000002</v>
      </c>
      <c r="KA33" s="77">
        <v>0.45900000000000002</v>
      </c>
      <c r="KB33" s="77">
        <f t="shared" si="90"/>
        <v>0.43099999999999999</v>
      </c>
      <c r="KC33" s="77"/>
      <c r="KD33" s="77">
        <v>0.45900000000000002</v>
      </c>
      <c r="KE33" s="77"/>
      <c r="KF33" s="77">
        <f t="shared" si="186"/>
        <v>0.43099999999999999</v>
      </c>
      <c r="KG33" s="77"/>
      <c r="KH33" s="77"/>
      <c r="KI33" s="77">
        <f t="shared" si="92"/>
        <v>0.43099999999999999</v>
      </c>
      <c r="KJ33" s="77"/>
      <c r="KK33" s="77"/>
      <c r="KL33" s="77">
        <f t="shared" si="93"/>
        <v>0.43099999999999999</v>
      </c>
      <c r="KM33" s="77"/>
      <c r="KN33" s="77">
        <v>0.42299999999999999</v>
      </c>
      <c r="KO33" s="14"/>
      <c r="KP33" s="47">
        <f t="shared" si="94"/>
        <v>0.43099999999999999</v>
      </c>
      <c r="KQ33" s="14"/>
      <c r="KR33" s="77">
        <v>0.42099999999999999</v>
      </c>
      <c r="KS33" s="347">
        <f t="shared" si="187"/>
        <v>0.42099999999999999</v>
      </c>
      <c r="KT33" s="347">
        <v>0.435</v>
      </c>
      <c r="KU33" s="347"/>
      <c r="KV33" s="77">
        <v>0.438</v>
      </c>
      <c r="KW33" s="77">
        <f t="shared" si="96"/>
        <v>0.42099999999999999</v>
      </c>
      <c r="KX33" s="347">
        <v>0.435</v>
      </c>
      <c r="KY33" s="347"/>
      <c r="KZ33" s="77"/>
      <c r="LA33" s="77">
        <v>0.438</v>
      </c>
      <c r="LB33" s="347">
        <f t="shared" si="188"/>
        <v>0.42099999999999999</v>
      </c>
      <c r="LC33" s="347"/>
      <c r="LD33" s="347">
        <f t="shared" si="97"/>
        <v>0.42099999999999999</v>
      </c>
      <c r="LE33" s="347"/>
      <c r="LF33" s="347">
        <f t="shared" si="98"/>
        <v>0.42099999999999999</v>
      </c>
      <c r="LG33" s="77"/>
      <c r="LH33" s="347">
        <f t="shared" si="99"/>
        <v>0.42099999999999999</v>
      </c>
      <c r="LI33" s="347"/>
      <c r="LJ33" s="6">
        <f t="shared" si="100"/>
        <v>-1</v>
      </c>
      <c r="LK33" s="4">
        <v>0.40700000000000003</v>
      </c>
      <c r="LL33" s="4">
        <v>0.37</v>
      </c>
      <c r="LM33" s="47">
        <v>0.38500000000000001</v>
      </c>
      <c r="LN33" s="32">
        <f t="shared" si="101"/>
        <v>0.38500000000000001</v>
      </c>
      <c r="LO33" s="47">
        <v>0.39</v>
      </c>
      <c r="LP33" s="32">
        <f t="shared" si="102"/>
        <v>0.38500000000000001</v>
      </c>
      <c r="LQ33" s="52">
        <v>0.38700000000000001</v>
      </c>
      <c r="LR33" s="52">
        <f t="shared" si="103"/>
        <v>0.38500000000000001</v>
      </c>
      <c r="LS33" s="52">
        <f t="shared" si="104"/>
        <v>0.38500000000000001</v>
      </c>
      <c r="LT33" s="52"/>
      <c r="LU33" s="52">
        <f t="shared" si="105"/>
        <v>0.38500000000000001</v>
      </c>
      <c r="LV33" s="52"/>
      <c r="LW33" s="52"/>
      <c r="LX33" s="14"/>
      <c r="LY33" s="14">
        <v>0.379</v>
      </c>
      <c r="LZ33" s="77">
        <f t="shared" si="189"/>
        <v>0.379</v>
      </c>
      <c r="MA33" s="52">
        <v>0.39400000000000002</v>
      </c>
      <c r="MB33" s="52">
        <v>0.38700000000000001</v>
      </c>
      <c r="MC33" s="1049">
        <v>0.372</v>
      </c>
      <c r="MD33" s="14"/>
      <c r="ME33" s="52">
        <f t="shared" si="190"/>
        <v>0.372</v>
      </c>
      <c r="MF33" s="52"/>
      <c r="MG33" s="52"/>
      <c r="MH33" s="77">
        <v>0.38700000000000001</v>
      </c>
      <c r="MI33" s="77">
        <v>0.39500000000000002</v>
      </c>
      <c r="MJ33" s="52">
        <f t="shared" si="108"/>
        <v>0.372</v>
      </c>
      <c r="MK33" s="77"/>
      <c r="ML33" s="77"/>
      <c r="MM33" s="77">
        <f t="shared" si="109"/>
        <v>0.372</v>
      </c>
      <c r="MN33" s="77">
        <v>0.40200000000000002</v>
      </c>
      <c r="MO33" s="77"/>
      <c r="MP33" s="77"/>
      <c r="MQ33" s="77">
        <f t="shared" si="110"/>
        <v>0.372</v>
      </c>
      <c r="MR33" s="77"/>
      <c r="MS33" s="77"/>
      <c r="MT33" s="77"/>
      <c r="MU33" s="77"/>
      <c r="MV33" s="77">
        <f t="shared" si="111"/>
        <v>0.372</v>
      </c>
      <c r="MW33" s="77"/>
      <c r="MX33" s="77"/>
      <c r="MY33" s="77">
        <v>0.40100000000000002</v>
      </c>
      <c r="MZ33" s="14"/>
      <c r="NA33" s="14"/>
      <c r="NB33" s="14">
        <v>0.41</v>
      </c>
      <c r="NC33" s="14">
        <v>0.4</v>
      </c>
      <c r="ND33" s="14">
        <f t="shared" si="112"/>
        <v>0.372</v>
      </c>
      <c r="NE33" s="77">
        <v>0.41</v>
      </c>
      <c r="NF33" s="77">
        <v>0.41</v>
      </c>
      <c r="NG33" s="14">
        <f t="shared" si="113"/>
        <v>0.372</v>
      </c>
      <c r="NH33" s="77">
        <v>0.41399999999999998</v>
      </c>
      <c r="NI33" s="77">
        <v>0.41499999999999998</v>
      </c>
      <c r="NJ33" s="77">
        <f t="shared" si="114"/>
        <v>0.372</v>
      </c>
      <c r="NK33" s="77"/>
      <c r="NL33" s="77"/>
      <c r="NM33" s="77">
        <v>0.41499999999999998</v>
      </c>
      <c r="NN33" s="77"/>
      <c r="NO33" s="77"/>
      <c r="NP33" s="77">
        <f t="shared" si="115"/>
        <v>0.372</v>
      </c>
      <c r="NQ33" s="77"/>
      <c r="NR33" s="77">
        <v>0.41499999999999998</v>
      </c>
      <c r="NS33" s="77"/>
      <c r="NT33" s="347">
        <f t="shared" si="191"/>
        <v>0.372</v>
      </c>
      <c r="NU33" s="347"/>
      <c r="NV33" s="347"/>
      <c r="NW33" s="47"/>
      <c r="NX33" s="347">
        <f t="shared" si="117"/>
        <v>0.372</v>
      </c>
      <c r="NY33" s="47"/>
      <c r="NZ33" s="347">
        <f t="shared" si="118"/>
        <v>0.372</v>
      </c>
      <c r="OA33" s="347"/>
      <c r="OB33" s="347"/>
      <c r="OC33" s="77"/>
      <c r="OD33" s="347">
        <f t="shared" si="119"/>
        <v>0.372</v>
      </c>
      <c r="OE33" s="347"/>
      <c r="OF33" s="347"/>
      <c r="OG33" s="77"/>
      <c r="OH33" s="347">
        <f t="shared" si="120"/>
        <v>0.372</v>
      </c>
      <c r="OI33" s="347"/>
      <c r="OJ33" s="347"/>
      <c r="OK33" s="6">
        <f t="shared" si="121"/>
        <v>-1</v>
      </c>
      <c r="OL33" s="6">
        <f t="shared" si="122"/>
        <v>-1</v>
      </c>
      <c r="OM33" s="1308">
        <v>0.39</v>
      </c>
      <c r="ON33" s="52">
        <v>0.36</v>
      </c>
      <c r="OO33" s="77"/>
      <c r="OP33" s="52">
        <f t="shared" si="123"/>
        <v>0.39</v>
      </c>
      <c r="OQ33" s="52"/>
      <c r="OR33" s="14"/>
      <c r="OS33" s="102">
        <v>0.38600000000000001</v>
      </c>
      <c r="OT33" s="47">
        <f t="shared" si="192"/>
        <v>0.38600000000000001</v>
      </c>
      <c r="OU33" s="52">
        <v>0.372</v>
      </c>
      <c r="OV33" s="52">
        <f t="shared" si="125"/>
        <v>0.372</v>
      </c>
      <c r="OW33" s="1049"/>
      <c r="OX33" s="52">
        <v>0.372</v>
      </c>
      <c r="OY33" s="52">
        <f t="shared" si="193"/>
        <v>0.372</v>
      </c>
      <c r="OZ33" s="1049"/>
      <c r="PA33" s="1049">
        <v>0.37</v>
      </c>
      <c r="PB33" s="1049">
        <f t="shared" si="194"/>
        <v>0.37</v>
      </c>
      <c r="PC33" s="52"/>
      <c r="PD33" s="1049"/>
      <c r="PE33" s="1049">
        <f t="shared" si="128"/>
        <v>0.37</v>
      </c>
      <c r="PF33" s="1049"/>
      <c r="PG33" s="1049">
        <f t="shared" si="129"/>
        <v>0.37</v>
      </c>
      <c r="PH33" s="1049"/>
      <c r="PI33" s="1049">
        <f t="shared" si="130"/>
        <v>0.37</v>
      </c>
      <c r="PJ33" s="1049"/>
      <c r="PK33" s="6">
        <f t="shared" si="131"/>
        <v>-1</v>
      </c>
      <c r="PL33" s="1318">
        <v>0.26400000000000001</v>
      </c>
      <c r="PM33" s="32"/>
      <c r="PN33" s="52">
        <v>0.26900000000000002</v>
      </c>
      <c r="PO33" s="52">
        <f t="shared" si="195"/>
        <v>0.26400000000000001</v>
      </c>
      <c r="PP33" s="52"/>
      <c r="PQ33" s="52">
        <v>0.26600000000000001</v>
      </c>
      <c r="PR33" s="52">
        <f t="shared" si="196"/>
        <v>0.26400000000000001</v>
      </c>
      <c r="PS33" s="52">
        <v>0.28799999999999998</v>
      </c>
      <c r="PT33" s="52">
        <f t="shared" si="134"/>
        <v>0.26400000000000001</v>
      </c>
      <c r="PU33" s="1049"/>
      <c r="PV33" s="1049">
        <v>0.28499999999999998</v>
      </c>
      <c r="PW33" s="1049">
        <f t="shared" si="135"/>
        <v>0.26400000000000001</v>
      </c>
      <c r="PX33" s="1049">
        <v>0.28499999999999998</v>
      </c>
      <c r="PY33" s="1049">
        <v>0.28999999999999998</v>
      </c>
      <c r="PZ33" s="1049">
        <f t="shared" si="197"/>
        <v>0.26400000000000001</v>
      </c>
      <c r="QA33" s="1049"/>
      <c r="QB33" s="1049">
        <f t="shared" si="137"/>
        <v>0.26400000000000001</v>
      </c>
      <c r="QC33" s="77"/>
      <c r="QD33" s="1049">
        <f t="shared" si="138"/>
        <v>0.26400000000000001</v>
      </c>
      <c r="QE33" s="1049"/>
      <c r="QF33" s="77"/>
      <c r="QG33" s="1049">
        <f t="shared" si="139"/>
        <v>0.26400000000000001</v>
      </c>
      <c r="QH33" s="1049"/>
      <c r="QI33" s="6">
        <f t="shared" si="140"/>
        <v>-1</v>
      </c>
      <c r="QJ33" s="10">
        <v>0.379</v>
      </c>
      <c r="QK33" s="12"/>
      <c r="QL33" s="12">
        <v>0.42699999999999999</v>
      </c>
      <c r="QM33" s="12">
        <f t="shared" si="198"/>
        <v>0.379</v>
      </c>
      <c r="QN33" s="58">
        <v>0.43099999999999999</v>
      </c>
      <c r="QO33" s="58">
        <f t="shared" si="142"/>
        <v>0.379</v>
      </c>
      <c r="QP33" s="58">
        <v>0.42799999999999999</v>
      </c>
      <c r="QQ33" s="58">
        <f t="shared" si="143"/>
        <v>0.379</v>
      </c>
      <c r="QR33" s="58">
        <v>0.42699999999999999</v>
      </c>
      <c r="QS33" s="58"/>
      <c r="QT33" s="58">
        <f t="shared" si="199"/>
        <v>0.379</v>
      </c>
      <c r="QU33" s="58"/>
      <c r="QV33" s="52">
        <v>0.44</v>
      </c>
      <c r="QW33" s="1049">
        <f t="shared" si="200"/>
        <v>0.379</v>
      </c>
      <c r="QX33" s="1049"/>
      <c r="QY33" s="1049">
        <f t="shared" si="146"/>
        <v>0.379</v>
      </c>
      <c r="QZ33" s="1049"/>
      <c r="RA33" s="77"/>
      <c r="RB33" s="1049">
        <f t="shared" si="147"/>
        <v>0.379</v>
      </c>
      <c r="RC33" s="1049"/>
      <c r="RD33" s="77"/>
      <c r="RE33" s="1049">
        <f t="shared" si="148"/>
        <v>0.379</v>
      </c>
      <c r="RF33" s="1049"/>
      <c r="RG33" s="6">
        <f t="shared" si="149"/>
        <v>-1</v>
      </c>
      <c r="RH33" s="1049">
        <v>0.315</v>
      </c>
      <c r="RI33" s="1049">
        <v>0.32200000000000001</v>
      </c>
      <c r="RJ33" s="1049">
        <f t="shared" si="150"/>
        <v>0.315</v>
      </c>
      <c r="RK33" s="1049">
        <v>0.32400000000000001</v>
      </c>
      <c r="RL33" s="1049">
        <f t="shared" si="151"/>
        <v>0.315</v>
      </c>
      <c r="RM33" s="1049"/>
      <c r="RN33" s="1049">
        <v>0.309</v>
      </c>
      <c r="RO33" s="1049"/>
      <c r="RP33" s="58">
        <f t="shared" si="201"/>
        <v>0.309</v>
      </c>
      <c r="RQ33" s="58"/>
      <c r="RR33" s="58">
        <v>0.41</v>
      </c>
      <c r="RS33" s="58">
        <f t="shared" si="202"/>
        <v>0.309</v>
      </c>
      <c r="RT33" s="52"/>
      <c r="RU33" s="1049"/>
      <c r="RV33" s="1049">
        <f t="shared" si="154"/>
        <v>0.309</v>
      </c>
      <c r="RW33" s="52"/>
      <c r="RX33" s="1049">
        <f t="shared" si="155"/>
        <v>0.309</v>
      </c>
      <c r="RY33" s="1049"/>
      <c r="RZ33" s="52"/>
      <c r="SA33" s="1049">
        <f t="shared" si="156"/>
        <v>0.309</v>
      </c>
      <c r="SB33" s="1049"/>
      <c r="SC33" s="1224">
        <f t="shared" si="157"/>
        <v>-1</v>
      </c>
      <c r="SD33" s="1049">
        <v>0.28999999999999998</v>
      </c>
      <c r="SE33" s="1049">
        <f t="shared" si="158"/>
        <v>0.28999999999999998</v>
      </c>
      <c r="SF33" s="1049"/>
      <c r="SG33" s="1049">
        <v>0.28999999999999998</v>
      </c>
      <c r="SH33" s="1049">
        <f t="shared" si="159"/>
        <v>0.28999999999999998</v>
      </c>
      <c r="SI33" s="1049"/>
      <c r="SJ33" s="1224">
        <f t="shared" si="160"/>
        <v>-1</v>
      </c>
      <c r="SK33" s="1049">
        <v>0.34</v>
      </c>
      <c r="SL33" s="1049">
        <f t="shared" si="2"/>
        <v>0.34</v>
      </c>
      <c r="SM33" s="1049"/>
      <c r="SN33" s="1049">
        <v>0.34</v>
      </c>
      <c r="SO33" s="1049">
        <f t="shared" si="161"/>
        <v>0.34</v>
      </c>
      <c r="SP33" s="1049"/>
      <c r="SQ33" s="1224">
        <f t="shared" si="162"/>
        <v>-1</v>
      </c>
      <c r="SR33" s="1049">
        <v>0.28999999999999998</v>
      </c>
      <c r="SS33" s="1049">
        <f t="shared" si="3"/>
        <v>0.28999999999999998</v>
      </c>
      <c r="ST33" s="1049"/>
      <c r="SU33" s="1224">
        <f t="shared" si="4"/>
        <v>-1</v>
      </c>
      <c r="SV33" s="391" t="s">
        <v>1214</v>
      </c>
      <c r="SW33" s="10"/>
    </row>
    <row r="34" spans="1:517" ht="15" thickBot="1" x14ac:dyDescent="0.4">
      <c r="A34" s="36">
        <v>30</v>
      </c>
      <c r="B34" s="926" t="s">
        <v>19</v>
      </c>
      <c r="C34" s="29" t="s">
        <v>1144</v>
      </c>
      <c r="D34" s="925" t="s">
        <v>3339</v>
      </c>
      <c r="E34" s="923" t="s">
        <v>3341</v>
      </c>
      <c r="F34" s="927" t="s">
        <v>3341</v>
      </c>
      <c r="G34" s="928" t="s">
        <v>3362</v>
      </c>
      <c r="H34" s="12"/>
      <c r="I34" s="10"/>
      <c r="J34" s="12"/>
      <c r="K34" s="12"/>
      <c r="L34" s="10"/>
      <c r="M34" s="10" t="s">
        <v>1502</v>
      </c>
      <c r="N34" s="12" t="s">
        <v>1502</v>
      </c>
      <c r="O34" s="10" t="s">
        <v>1502</v>
      </c>
      <c r="P34" s="10" t="s">
        <v>1502</v>
      </c>
      <c r="Q34" s="77" t="s">
        <v>1502</v>
      </c>
      <c r="R34" s="12" t="s">
        <v>1502</v>
      </c>
      <c r="S34" s="12" t="s">
        <v>1502</v>
      </c>
      <c r="T34" s="12" t="s">
        <v>1502</v>
      </c>
      <c r="U34" s="12"/>
      <c r="V34" s="12"/>
      <c r="W34" s="6"/>
      <c r="AC34" s="4" t="s">
        <v>1502</v>
      </c>
      <c r="AD34" s="4" t="s">
        <v>1502</v>
      </c>
      <c r="AE34" s="4" t="s">
        <v>1502</v>
      </c>
      <c r="AF34" s="4" t="s">
        <v>1502</v>
      </c>
      <c r="AG34" s="4" t="s">
        <v>1502</v>
      </c>
      <c r="AH34" s="12" t="s">
        <v>1502</v>
      </c>
      <c r="AI34" s="10" t="s">
        <v>1502</v>
      </c>
      <c r="AJ34" s="885"/>
      <c r="AM34" s="102"/>
      <c r="AP34" s="102"/>
      <c r="AQ34" s="102">
        <v>1.06</v>
      </c>
      <c r="AS34" s="102"/>
      <c r="AT34" s="102">
        <f t="shared" si="10"/>
        <v>1.06</v>
      </c>
      <c r="AU34" s="102"/>
      <c r="AV34" s="52">
        <f t="shared" si="11"/>
        <v>1.06</v>
      </c>
      <c r="AX34" s="52">
        <v>1.1319999999999999</v>
      </c>
      <c r="AY34" s="32"/>
      <c r="AZ34" s="52">
        <v>1.2789999999999999</v>
      </c>
      <c r="BA34" s="5">
        <f t="shared" si="171"/>
        <v>0.20660377358490553</v>
      </c>
      <c r="BB34" s="4"/>
      <c r="BC34" s="4"/>
      <c r="BD34" s="4"/>
      <c r="BE34" s="4"/>
      <c r="BF34" s="4"/>
      <c r="BG34" s="102">
        <v>0.98599999999999999</v>
      </c>
      <c r="BH34" s="4"/>
      <c r="BJ34" s="4">
        <f t="shared" si="167"/>
        <v>0.98599999999999999</v>
      </c>
      <c r="BL34" s="32">
        <f t="shared" si="15"/>
        <v>0.98599999999999999</v>
      </c>
      <c r="BM34" s="51">
        <v>1.022</v>
      </c>
      <c r="BN34" s="52">
        <f t="shared" si="16"/>
        <v>0.98599999999999999</v>
      </c>
      <c r="BO34" s="102">
        <v>1.095</v>
      </c>
      <c r="BP34" s="52"/>
      <c r="BQ34" s="52">
        <f t="shared" si="17"/>
        <v>0.98599999999999999</v>
      </c>
      <c r="BR34" s="52"/>
      <c r="BS34" s="6">
        <f t="shared" si="18"/>
        <v>-1</v>
      </c>
      <c r="BT34" s="102"/>
      <c r="BU34" s="4"/>
      <c r="BV34" s="4"/>
      <c r="BW34" s="4"/>
      <c r="BX34" s="4"/>
      <c r="BY34" s="102">
        <v>1.1439999999999999</v>
      </c>
      <c r="BZ34" s="4"/>
      <c r="CA34" s="4">
        <f t="shared" si="168"/>
        <v>1.1439999999999999</v>
      </c>
      <c r="CC34" s="52">
        <f t="shared" si="21"/>
        <v>1.1439999999999999</v>
      </c>
      <c r="CE34" s="47">
        <v>1.216</v>
      </c>
      <c r="CF34" s="52">
        <v>1.2170000000000001</v>
      </c>
      <c r="CG34" s="52">
        <f t="shared" si="22"/>
        <v>1.1439999999999999</v>
      </c>
      <c r="CH34" s="52">
        <v>1.2509999999999999</v>
      </c>
      <c r="CI34" s="52"/>
      <c r="CJ34" s="52">
        <f t="shared" si="23"/>
        <v>1.1439999999999999</v>
      </c>
      <c r="CK34" s="52"/>
      <c r="CL34" s="52">
        <f t="shared" si="24"/>
        <v>1.1439999999999999</v>
      </c>
      <c r="CM34" s="52"/>
      <c r="CN34" s="1049">
        <v>1.306</v>
      </c>
      <c r="CO34" s="14"/>
      <c r="CP34" s="52">
        <f t="shared" si="172"/>
        <v>1.1439999999999999</v>
      </c>
      <c r="CQ34" s="52"/>
      <c r="CR34" s="77">
        <v>1.276</v>
      </c>
      <c r="CS34" s="14"/>
      <c r="CT34" s="47">
        <f t="shared" si="173"/>
        <v>1.1439999999999999</v>
      </c>
      <c r="CU34" s="52"/>
      <c r="CV34" s="14"/>
      <c r="CW34" s="52">
        <f t="shared" si="27"/>
        <v>1.1439999999999999</v>
      </c>
      <c r="CX34" s="14"/>
      <c r="CY34" s="52">
        <f t="shared" si="28"/>
        <v>1.1439999999999999</v>
      </c>
      <c r="CZ34" s="52"/>
      <c r="DA34" s="14"/>
      <c r="DB34" s="347">
        <f t="shared" si="29"/>
        <v>1.1439999999999999</v>
      </c>
      <c r="DC34" s="14"/>
      <c r="DD34" s="347">
        <f t="shared" si="30"/>
        <v>1.1439999999999999</v>
      </c>
      <c r="DE34" s="347"/>
      <c r="DF34" s="14"/>
      <c r="DG34" s="14">
        <f t="shared" si="31"/>
        <v>1.1439999999999999</v>
      </c>
      <c r="DH34" s="14"/>
      <c r="DI34" s="6">
        <f t="shared" si="32"/>
        <v>-1</v>
      </c>
      <c r="DJ34" s="4"/>
      <c r="DK34" s="4"/>
      <c r="DL34" s="4"/>
      <c r="DM34" s="4"/>
      <c r="DN34" s="4"/>
      <c r="DO34" s="102">
        <v>1.1160000000000001</v>
      </c>
      <c r="DP34" s="102">
        <v>1.1160000000000001</v>
      </c>
      <c r="DQ34" s="102">
        <v>1.1100000000000001</v>
      </c>
      <c r="DR34" s="4">
        <f t="shared" si="169"/>
        <v>1.1160000000000001</v>
      </c>
      <c r="DT34" s="102">
        <v>1.1599999999999999</v>
      </c>
      <c r="DU34" s="52">
        <f t="shared" si="36"/>
        <v>1.1160000000000001</v>
      </c>
      <c r="DV34" s="52">
        <v>1.355</v>
      </c>
      <c r="DW34" s="52">
        <f t="shared" si="37"/>
        <v>1.1160000000000001</v>
      </c>
      <c r="DX34" s="52"/>
      <c r="DY34" s="52">
        <f t="shared" si="38"/>
        <v>1.1160000000000001</v>
      </c>
      <c r="DZ34" s="52"/>
      <c r="EA34" s="47"/>
      <c r="EB34" s="52">
        <f t="shared" si="39"/>
        <v>1.1160000000000001</v>
      </c>
      <c r="EC34" s="52"/>
      <c r="ED34" s="77"/>
      <c r="EE34" s="77">
        <v>1.2410000000000001</v>
      </c>
      <c r="EF34" s="47">
        <f t="shared" si="174"/>
        <v>1.1160000000000001</v>
      </c>
      <c r="EG34" s="77"/>
      <c r="EH34" s="77">
        <v>1.27</v>
      </c>
      <c r="EI34" s="77">
        <f t="shared" si="175"/>
        <v>1.1160000000000001</v>
      </c>
      <c r="EJ34" s="52"/>
      <c r="EK34" s="77"/>
      <c r="EL34" s="52">
        <f t="shared" si="42"/>
        <v>1.1160000000000001</v>
      </c>
      <c r="EM34" s="52"/>
      <c r="EN34" s="347">
        <f t="shared" si="43"/>
        <v>1.1160000000000001</v>
      </c>
      <c r="EO34" s="347"/>
      <c r="EP34" s="347"/>
      <c r="EQ34" s="347">
        <f t="shared" si="44"/>
        <v>1.1160000000000001</v>
      </c>
      <c r="ER34" s="347"/>
      <c r="ES34" s="347">
        <f t="shared" si="45"/>
        <v>1.1160000000000001</v>
      </c>
      <c r="ET34" s="347"/>
      <c r="EU34" s="6">
        <f t="shared" si="46"/>
        <v>-1</v>
      </c>
      <c r="EV34" s="4"/>
      <c r="EW34" s="4"/>
      <c r="EX34" s="4"/>
      <c r="EY34" s="4"/>
      <c r="EZ34" s="4"/>
      <c r="FA34" s="4">
        <v>0.86</v>
      </c>
      <c r="FB34" s="102">
        <v>0.87</v>
      </c>
      <c r="FC34" s="4"/>
      <c r="FE34" s="4">
        <f t="shared" si="170"/>
        <v>0.87</v>
      </c>
      <c r="FH34" s="52">
        <f t="shared" si="50"/>
        <v>0.87</v>
      </c>
      <c r="FI34" s="102">
        <v>0.95</v>
      </c>
      <c r="FJ34" s="52"/>
      <c r="FK34" s="52">
        <f t="shared" si="51"/>
        <v>0.87</v>
      </c>
      <c r="FL34" s="52"/>
      <c r="FM34" s="52">
        <f t="shared" si="52"/>
        <v>0.87</v>
      </c>
      <c r="FN34" s="52"/>
      <c r="FO34" s="77">
        <v>0.95099999999999996</v>
      </c>
      <c r="FP34" s="52">
        <f t="shared" si="53"/>
        <v>0.87</v>
      </c>
      <c r="FQ34" s="52"/>
      <c r="FR34" s="77">
        <v>0.95099999999999996</v>
      </c>
      <c r="FS34" s="52">
        <f t="shared" si="54"/>
        <v>0.87</v>
      </c>
      <c r="FT34" s="107">
        <v>0.98</v>
      </c>
      <c r="FU34" s="52"/>
      <c r="FV34" s="77">
        <v>0.95899999999999996</v>
      </c>
      <c r="FW34" s="77"/>
      <c r="FX34" s="52">
        <f t="shared" si="176"/>
        <v>0.87</v>
      </c>
      <c r="FY34" s="52">
        <v>0.98899999999999999</v>
      </c>
      <c r="FZ34" s="77"/>
      <c r="GA34" s="77">
        <v>0.97199999999999998</v>
      </c>
      <c r="GB34" s="77">
        <f t="shared" si="177"/>
        <v>0.97199999999999998</v>
      </c>
      <c r="GC34" s="52"/>
      <c r="GD34" s="77"/>
      <c r="GE34" s="347">
        <f t="shared" si="57"/>
        <v>0.97199999999999998</v>
      </c>
      <c r="GF34" s="347"/>
      <c r="GG34" s="347">
        <f t="shared" si="58"/>
        <v>0.97199999999999998</v>
      </c>
      <c r="GH34" s="347"/>
      <c r="GI34" s="347"/>
      <c r="GJ34" s="1111">
        <f t="shared" si="59"/>
        <v>0.97199999999999998</v>
      </c>
      <c r="GK34" s="47">
        <v>0.91900000000000004</v>
      </c>
      <c r="GL34" s="14"/>
      <c r="GM34" s="347">
        <f t="shared" si="178"/>
        <v>0.91900000000000004</v>
      </c>
      <c r="GN34" s="347"/>
      <c r="GO34" s="347">
        <f t="shared" si="61"/>
        <v>0.91900000000000004</v>
      </c>
      <c r="GP34" s="347"/>
      <c r="GQ34" s="347">
        <v>0.91</v>
      </c>
      <c r="GR34" s="347">
        <f t="shared" si="179"/>
        <v>0.91</v>
      </c>
      <c r="GS34" s="347"/>
      <c r="GT34" s="6">
        <f t="shared" si="63"/>
        <v>-1</v>
      </c>
      <c r="GU34" s="4"/>
      <c r="GV34" s="4"/>
      <c r="GW34" s="4"/>
      <c r="GX34" s="4"/>
      <c r="GY34" s="4"/>
      <c r="GZ34" s="4">
        <v>0.85</v>
      </c>
      <c r="HA34" s="102">
        <v>0.86899999999999999</v>
      </c>
      <c r="HB34" s="4">
        <v>0.88</v>
      </c>
      <c r="HC34" s="4"/>
      <c r="HD34" s="4">
        <v>0.87</v>
      </c>
      <c r="HE34" s="4">
        <f t="shared" si="66"/>
        <v>0.86899999999999999</v>
      </c>
      <c r="HG34" s="52">
        <f t="shared" si="67"/>
        <v>0.86899999999999999</v>
      </c>
      <c r="HI34" s="52">
        <v>0.998</v>
      </c>
      <c r="HJ34" s="52">
        <f t="shared" si="68"/>
        <v>0.86899999999999999</v>
      </c>
      <c r="HK34" s="52"/>
      <c r="HL34" s="52">
        <f t="shared" si="69"/>
        <v>0.86899999999999999</v>
      </c>
      <c r="HM34" s="52"/>
      <c r="HN34" s="52">
        <f t="shared" si="70"/>
        <v>0.86899999999999999</v>
      </c>
      <c r="HO34" s="52"/>
      <c r="HP34" s="52"/>
      <c r="HQ34" s="52"/>
      <c r="HR34" s="14"/>
      <c r="HS34" s="14">
        <v>0.94699999999999995</v>
      </c>
      <c r="HT34" s="58">
        <f t="shared" si="180"/>
        <v>0.86899999999999999</v>
      </c>
      <c r="HU34" s="107">
        <v>0.94499999999999995</v>
      </c>
      <c r="HV34" s="58"/>
      <c r="HW34" s="10">
        <v>0.93600000000000005</v>
      </c>
      <c r="HX34" s="14"/>
      <c r="HY34" s="10">
        <f t="shared" si="181"/>
        <v>0.86899999999999999</v>
      </c>
      <c r="HZ34" s="77">
        <v>0.96599999999999997</v>
      </c>
      <c r="IB34" s="10">
        <f t="shared" si="182"/>
        <v>0.86899999999999999</v>
      </c>
      <c r="IC34" s="52"/>
      <c r="ID34" s="52">
        <f t="shared" si="74"/>
        <v>0.86899999999999999</v>
      </c>
      <c r="IE34" s="52"/>
      <c r="IF34" s="1049"/>
      <c r="IG34" s="1049">
        <f t="shared" si="75"/>
        <v>0.86899999999999999</v>
      </c>
      <c r="IH34" s="1049"/>
      <c r="II34" s="1049"/>
      <c r="IJ34" s="1049">
        <f t="shared" si="76"/>
        <v>0.86899999999999999</v>
      </c>
      <c r="IK34" s="14"/>
      <c r="IL34" s="14">
        <v>0.9</v>
      </c>
      <c r="IM34" s="47">
        <f t="shared" si="183"/>
        <v>0.86899999999999999</v>
      </c>
      <c r="IN34" s="1049"/>
      <c r="IO34" s="14"/>
      <c r="IP34" s="77">
        <v>0.91400000000000003</v>
      </c>
      <c r="IQ34" s="77">
        <f t="shared" si="184"/>
        <v>0.86899999999999999</v>
      </c>
      <c r="IR34" s="347">
        <v>0.877</v>
      </c>
      <c r="IS34" s="347"/>
      <c r="IT34" s="77">
        <v>0.872</v>
      </c>
      <c r="IU34" s="347">
        <f t="shared" si="79"/>
        <v>0.86899999999999999</v>
      </c>
      <c r="IV34" s="347">
        <v>0.877</v>
      </c>
      <c r="IW34" s="347"/>
      <c r="IX34" s="77">
        <v>0.872</v>
      </c>
      <c r="IY34" s="347">
        <f t="shared" si="80"/>
        <v>0.86899999999999999</v>
      </c>
      <c r="IZ34" s="347"/>
      <c r="JA34" s="77"/>
      <c r="JB34" s="347">
        <f t="shared" si="81"/>
        <v>0.86899999999999999</v>
      </c>
      <c r="JC34" s="347"/>
      <c r="JD34" s="77"/>
      <c r="JE34" s="347">
        <f t="shared" si="82"/>
        <v>0.86899999999999999</v>
      </c>
      <c r="JF34" s="77"/>
      <c r="JG34" s="347">
        <f t="shared" si="83"/>
        <v>0.86899999999999999</v>
      </c>
      <c r="JH34" s="347"/>
      <c r="JI34" s="6">
        <f t="shared" si="84"/>
        <v>-1</v>
      </c>
      <c r="JJ34" s="102">
        <v>0.95799999999999996</v>
      </c>
      <c r="JK34" s="102">
        <v>0.97399999999999998</v>
      </c>
      <c r="JL34" s="52">
        <f t="shared" si="85"/>
        <v>0.95799999999999996</v>
      </c>
      <c r="JM34" s="52"/>
      <c r="JN34" s="52">
        <f t="shared" si="86"/>
        <v>0.95799999999999996</v>
      </c>
      <c r="JO34" s="52"/>
      <c r="JP34" s="52"/>
      <c r="JQ34" s="52">
        <f t="shared" si="87"/>
        <v>0.95799999999999996</v>
      </c>
      <c r="JR34" s="52"/>
      <c r="JS34" s="47">
        <v>1.0429999999999999</v>
      </c>
      <c r="JT34" s="52">
        <f t="shared" si="88"/>
        <v>0.95799999999999996</v>
      </c>
      <c r="JU34" s="52"/>
      <c r="JV34" s="52"/>
      <c r="JW34" s="77">
        <v>1.0349999999999999</v>
      </c>
      <c r="JX34" s="77"/>
      <c r="JY34" s="77">
        <f t="shared" si="185"/>
        <v>0.95799999999999996</v>
      </c>
      <c r="JZ34" s="77">
        <v>1.095</v>
      </c>
      <c r="KA34" s="77">
        <v>1.0740000000000001</v>
      </c>
      <c r="KB34" s="77">
        <f t="shared" si="90"/>
        <v>0.95799999999999996</v>
      </c>
      <c r="KC34" s="77"/>
      <c r="KD34" s="77">
        <v>1.0880000000000001</v>
      </c>
      <c r="KE34" s="77"/>
      <c r="KF34" s="77">
        <f t="shared" si="186"/>
        <v>0.95799999999999996</v>
      </c>
      <c r="KG34" s="77"/>
      <c r="KH34" s="77"/>
      <c r="KI34" s="77">
        <f t="shared" si="92"/>
        <v>0.95799999999999996</v>
      </c>
      <c r="KJ34" s="77"/>
      <c r="KK34" s="77"/>
      <c r="KL34" s="77">
        <f t="shared" si="93"/>
        <v>0.95799999999999996</v>
      </c>
      <c r="KM34" s="77"/>
      <c r="KN34" s="77">
        <v>1.0169999999999999</v>
      </c>
      <c r="KO34" s="14"/>
      <c r="KP34" s="47">
        <f t="shared" si="94"/>
        <v>0.95799999999999996</v>
      </c>
      <c r="KQ34" s="14"/>
      <c r="KR34" s="77">
        <v>1.0169999999999999</v>
      </c>
      <c r="KS34" s="347">
        <f t="shared" si="187"/>
        <v>0.95799999999999996</v>
      </c>
      <c r="KT34" s="347">
        <v>0.98799999999999999</v>
      </c>
      <c r="KU34" s="347"/>
      <c r="KV34" s="77">
        <v>0.98299999999999998</v>
      </c>
      <c r="KW34" s="77">
        <f t="shared" si="96"/>
        <v>0.95799999999999996</v>
      </c>
      <c r="KX34" s="347">
        <v>0.98799999999999999</v>
      </c>
      <c r="KY34" s="347"/>
      <c r="KZ34" s="77"/>
      <c r="LA34" s="77">
        <v>0.98299999999999998</v>
      </c>
      <c r="LB34" s="347">
        <f t="shared" si="188"/>
        <v>0.95799999999999996</v>
      </c>
      <c r="LC34" s="347"/>
      <c r="LD34" s="347">
        <f t="shared" si="97"/>
        <v>0.95799999999999996</v>
      </c>
      <c r="LE34" s="347"/>
      <c r="LF34" s="347">
        <f t="shared" si="98"/>
        <v>0.95799999999999996</v>
      </c>
      <c r="LG34" s="77"/>
      <c r="LH34" s="347">
        <f t="shared" si="99"/>
        <v>0.95799999999999996</v>
      </c>
      <c r="LI34" s="347"/>
      <c r="LJ34" s="6">
        <f t="shared" si="100"/>
        <v>-1</v>
      </c>
      <c r="LK34" s="4">
        <v>0.95700000000000007</v>
      </c>
      <c r="LL34" s="4">
        <v>0.87</v>
      </c>
      <c r="LM34" s="47">
        <v>0.749</v>
      </c>
      <c r="LN34" s="32">
        <f t="shared" si="101"/>
        <v>0.749</v>
      </c>
      <c r="LO34" s="47">
        <v>0.78800000000000003</v>
      </c>
      <c r="LP34" s="32">
        <f t="shared" si="102"/>
        <v>0.749</v>
      </c>
      <c r="LQ34" s="52">
        <v>0.75700000000000001</v>
      </c>
      <c r="LR34" s="52">
        <f t="shared" si="103"/>
        <v>0.749</v>
      </c>
      <c r="LS34" s="52">
        <f t="shared" si="104"/>
        <v>0.749</v>
      </c>
      <c r="LT34" s="52"/>
      <c r="LU34" s="52">
        <f t="shared" si="105"/>
        <v>0.749</v>
      </c>
      <c r="LV34" s="52"/>
      <c r="LW34" s="52"/>
      <c r="LX34" s="14"/>
      <c r="LY34" s="14">
        <v>0.75700000000000001</v>
      </c>
      <c r="LZ34" s="77">
        <f t="shared" si="189"/>
        <v>0.749</v>
      </c>
      <c r="MA34" s="52">
        <v>0.78400000000000003</v>
      </c>
      <c r="MB34" s="52">
        <v>0.76700000000000002</v>
      </c>
      <c r="MC34" s="1049">
        <v>0.75600000000000001</v>
      </c>
      <c r="MD34" s="14"/>
      <c r="ME34" s="52">
        <f t="shared" si="190"/>
        <v>0.749</v>
      </c>
      <c r="MF34" s="52"/>
      <c r="MG34" s="52"/>
      <c r="MH34" s="77">
        <v>0.78300000000000003</v>
      </c>
      <c r="MI34" s="77">
        <v>0.77500000000000002</v>
      </c>
      <c r="MJ34" s="52">
        <f t="shared" si="108"/>
        <v>0.749</v>
      </c>
      <c r="MK34" s="77"/>
      <c r="ML34" s="77"/>
      <c r="MM34" s="77">
        <f t="shared" si="109"/>
        <v>0.749</v>
      </c>
      <c r="MN34" s="77">
        <v>0.77300000000000002</v>
      </c>
      <c r="MO34" s="77"/>
      <c r="MP34" s="77"/>
      <c r="MQ34" s="77">
        <f t="shared" si="110"/>
        <v>0.749</v>
      </c>
      <c r="MR34" s="77"/>
      <c r="MS34" s="77"/>
      <c r="MT34" s="77"/>
      <c r="MU34" s="77"/>
      <c r="MV34" s="77">
        <f t="shared" si="111"/>
        <v>0.749</v>
      </c>
      <c r="MW34" s="77"/>
      <c r="MX34" s="77"/>
      <c r="MY34" s="77">
        <v>0.76700000000000002</v>
      </c>
      <c r="MZ34" s="14"/>
      <c r="NA34" s="14"/>
      <c r="NB34" s="14">
        <v>0.77</v>
      </c>
      <c r="NC34" s="14">
        <v>0.76</v>
      </c>
      <c r="ND34" s="14">
        <f t="shared" si="112"/>
        <v>0.749</v>
      </c>
      <c r="NE34" s="77">
        <v>0.76800000000000002</v>
      </c>
      <c r="NF34" s="77">
        <v>0.76600000000000001</v>
      </c>
      <c r="NG34" s="14">
        <f t="shared" si="113"/>
        <v>0.749</v>
      </c>
      <c r="NH34" s="77">
        <v>0.77500000000000002</v>
      </c>
      <c r="NI34" s="77">
        <v>0.78</v>
      </c>
      <c r="NJ34" s="77">
        <f t="shared" si="114"/>
        <v>0.749</v>
      </c>
      <c r="NK34" s="77"/>
      <c r="NL34" s="77"/>
      <c r="NM34" s="77">
        <v>0.78500000000000003</v>
      </c>
      <c r="NN34" s="77"/>
      <c r="NO34" s="77"/>
      <c r="NP34" s="77">
        <f t="shared" si="115"/>
        <v>0.749</v>
      </c>
      <c r="NQ34" s="77"/>
      <c r="NR34" s="77">
        <v>0.78500000000000003</v>
      </c>
      <c r="NS34" s="77"/>
      <c r="NT34" s="347">
        <f t="shared" si="191"/>
        <v>0.749</v>
      </c>
      <c r="NU34" s="347"/>
      <c r="NV34" s="347"/>
      <c r="NW34" s="47"/>
      <c r="NX34" s="347">
        <f t="shared" si="117"/>
        <v>0.749</v>
      </c>
      <c r="NY34" s="47"/>
      <c r="NZ34" s="347">
        <f t="shared" si="118"/>
        <v>0.749</v>
      </c>
      <c r="OA34" s="347"/>
      <c r="OB34" s="347"/>
      <c r="OC34" s="77"/>
      <c r="OD34" s="347">
        <f t="shared" si="119"/>
        <v>0.749</v>
      </c>
      <c r="OE34" s="347"/>
      <c r="OF34" s="347"/>
      <c r="OG34" s="77"/>
      <c r="OH34" s="347">
        <f t="shared" si="120"/>
        <v>0.749</v>
      </c>
      <c r="OI34" s="347"/>
      <c r="OJ34" s="347"/>
      <c r="OK34" s="6">
        <f t="shared" si="121"/>
        <v>-1</v>
      </c>
      <c r="OL34" s="6">
        <f t="shared" si="122"/>
        <v>-1</v>
      </c>
      <c r="OM34" s="1308">
        <v>1.07</v>
      </c>
      <c r="ON34" s="52">
        <v>0.93899999999999995</v>
      </c>
      <c r="OO34" s="77"/>
      <c r="OP34" s="52">
        <f t="shared" si="123"/>
        <v>1.07</v>
      </c>
      <c r="OQ34" s="52"/>
      <c r="OR34" s="14"/>
      <c r="OS34" s="102">
        <v>1.0089999999999999</v>
      </c>
      <c r="OT34" s="47">
        <f t="shared" si="192"/>
        <v>1.0089999999999999</v>
      </c>
      <c r="OU34" s="52">
        <v>0.96299999999999997</v>
      </c>
      <c r="OV34" s="52">
        <f t="shared" si="125"/>
        <v>0.96299999999999997</v>
      </c>
      <c r="OW34" s="1049"/>
      <c r="OX34" s="52">
        <v>0.96299999999999997</v>
      </c>
      <c r="OY34" s="52">
        <f t="shared" si="193"/>
        <v>0.96299999999999997</v>
      </c>
      <c r="OZ34" s="1049"/>
      <c r="PA34" s="1049">
        <v>0.96</v>
      </c>
      <c r="PB34" s="1049">
        <f t="shared" si="194"/>
        <v>0.96</v>
      </c>
      <c r="PC34" s="52"/>
      <c r="PD34" s="1049"/>
      <c r="PE34" s="1049">
        <f t="shared" si="128"/>
        <v>0.96</v>
      </c>
      <c r="PF34" s="1049"/>
      <c r="PG34" s="1049">
        <f t="shared" si="129"/>
        <v>0.96</v>
      </c>
      <c r="PH34" s="1049"/>
      <c r="PI34" s="1049">
        <f t="shared" si="130"/>
        <v>0.96</v>
      </c>
      <c r="PJ34" s="1049"/>
      <c r="PK34" s="6">
        <f t="shared" si="131"/>
        <v>-1</v>
      </c>
      <c r="PL34" s="1318">
        <v>0.64900000000000002</v>
      </c>
      <c r="PM34" s="32"/>
      <c r="PN34" s="52">
        <v>0.64200000000000002</v>
      </c>
      <c r="PO34" s="52">
        <f t="shared" si="195"/>
        <v>0.64200000000000002</v>
      </c>
      <c r="PP34" s="52"/>
      <c r="PQ34" s="52">
        <v>0.64500000000000002</v>
      </c>
      <c r="PR34" s="52">
        <f t="shared" si="196"/>
        <v>0.64200000000000002</v>
      </c>
      <c r="PS34" s="52">
        <v>0.66100000000000003</v>
      </c>
      <c r="PT34" s="52">
        <f t="shared" si="134"/>
        <v>0.64200000000000002</v>
      </c>
      <c r="PU34" s="1049"/>
      <c r="PV34" s="1049">
        <v>0.61599999999999999</v>
      </c>
      <c r="PW34" s="1049">
        <f t="shared" si="135"/>
        <v>0.61599999999999999</v>
      </c>
      <c r="PX34" s="1049">
        <v>0.61599999999999999</v>
      </c>
      <c r="PY34" s="1049">
        <v>0.63</v>
      </c>
      <c r="PZ34" s="1049">
        <f t="shared" si="197"/>
        <v>0.61599999999999999</v>
      </c>
      <c r="QA34" s="1049"/>
      <c r="QB34" s="1049">
        <f t="shared" si="137"/>
        <v>0.61599999999999999</v>
      </c>
      <c r="QC34" s="77"/>
      <c r="QD34" s="1049">
        <f t="shared" si="138"/>
        <v>0.61599999999999999</v>
      </c>
      <c r="QE34" s="1049"/>
      <c r="QF34" s="77"/>
      <c r="QG34" s="1049">
        <f t="shared" si="139"/>
        <v>0.61599999999999999</v>
      </c>
      <c r="QH34" s="1049"/>
      <c r="QI34" s="6">
        <f t="shared" si="140"/>
        <v>-1</v>
      </c>
      <c r="QJ34" s="10">
        <v>0.747</v>
      </c>
      <c r="QK34" s="12"/>
      <c r="QL34" s="12">
        <v>0.77200000000000002</v>
      </c>
      <c r="QM34" s="12">
        <f t="shared" si="198"/>
        <v>0.747</v>
      </c>
      <c r="QN34" s="58">
        <v>0.78200000000000003</v>
      </c>
      <c r="QO34" s="58">
        <f t="shared" si="142"/>
        <v>0.747</v>
      </c>
      <c r="QP34" s="58">
        <v>0.77500000000000002</v>
      </c>
      <c r="QQ34" s="58">
        <f t="shared" si="143"/>
        <v>0.747</v>
      </c>
      <c r="QR34" s="58">
        <v>0.79500000000000004</v>
      </c>
      <c r="QS34" s="58"/>
      <c r="QT34" s="58">
        <f t="shared" si="199"/>
        <v>0.747</v>
      </c>
      <c r="QU34" s="58"/>
      <c r="QV34" s="52">
        <v>0.82</v>
      </c>
      <c r="QW34" s="1049">
        <f t="shared" si="200"/>
        <v>0.747</v>
      </c>
      <c r="QX34" s="1049"/>
      <c r="QY34" s="1049">
        <f t="shared" si="146"/>
        <v>0.747</v>
      </c>
      <c r="QZ34" s="1049"/>
      <c r="RA34" s="77"/>
      <c r="RB34" s="1049">
        <f t="shared" si="147"/>
        <v>0.747</v>
      </c>
      <c r="RC34" s="1049"/>
      <c r="RD34" s="77"/>
      <c r="RE34" s="1049">
        <f t="shared" si="148"/>
        <v>0.747</v>
      </c>
      <c r="RF34" s="1049"/>
      <c r="RG34" s="6">
        <f t="shared" si="149"/>
        <v>-1</v>
      </c>
      <c r="RH34" s="1049">
        <v>0.89700000000000002</v>
      </c>
      <c r="RI34" s="1049">
        <v>0.88800000000000001</v>
      </c>
      <c r="RJ34" s="1049">
        <f t="shared" si="150"/>
        <v>0.89700000000000002</v>
      </c>
      <c r="RK34" s="1049">
        <v>0.88500000000000001</v>
      </c>
      <c r="RL34" s="1049">
        <f t="shared" si="151"/>
        <v>0.88500000000000001</v>
      </c>
      <c r="RM34" s="1049"/>
      <c r="RN34" s="1049">
        <v>0.82099999999999995</v>
      </c>
      <c r="RO34" s="1049"/>
      <c r="RP34" s="58">
        <f t="shared" si="201"/>
        <v>0.82099999999999995</v>
      </c>
      <c r="RQ34" s="58"/>
      <c r="RR34" s="58">
        <v>0.85</v>
      </c>
      <c r="RS34" s="58">
        <f t="shared" si="202"/>
        <v>0.82099999999999995</v>
      </c>
      <c r="RT34" s="52"/>
      <c r="RU34" s="1049"/>
      <c r="RV34" s="1049">
        <f t="shared" si="154"/>
        <v>0.82099999999999995</v>
      </c>
      <c r="RW34" s="52"/>
      <c r="RX34" s="1049">
        <f t="shared" si="155"/>
        <v>0.82099999999999995</v>
      </c>
      <c r="RY34" s="1049"/>
      <c r="RZ34" s="52"/>
      <c r="SA34" s="1049">
        <f t="shared" si="156"/>
        <v>0.82099999999999995</v>
      </c>
      <c r="SB34" s="1049"/>
      <c r="SC34" s="1224">
        <f t="shared" si="157"/>
        <v>-1</v>
      </c>
      <c r="SD34" s="1049">
        <v>0.76</v>
      </c>
      <c r="SE34" s="1049">
        <f t="shared" si="158"/>
        <v>0.76</v>
      </c>
      <c r="SF34" s="1049"/>
      <c r="SG34" s="1049">
        <v>0.76</v>
      </c>
      <c r="SH34" s="1049">
        <f t="shared" si="159"/>
        <v>0.76</v>
      </c>
      <c r="SI34" s="1049"/>
      <c r="SJ34" s="1224">
        <f t="shared" si="160"/>
        <v>-1</v>
      </c>
      <c r="SK34" s="1049">
        <v>0.88</v>
      </c>
      <c r="SL34" s="1049">
        <f t="shared" si="2"/>
        <v>0.88</v>
      </c>
      <c r="SM34" s="1049"/>
      <c r="SN34" s="1049">
        <v>0.88</v>
      </c>
      <c r="SO34" s="1049">
        <f t="shared" si="161"/>
        <v>0.88</v>
      </c>
      <c r="SP34" s="1049"/>
      <c r="SQ34" s="1224">
        <f t="shared" si="162"/>
        <v>-1</v>
      </c>
      <c r="SR34" s="1049">
        <v>0.78</v>
      </c>
      <c r="SS34" s="1049">
        <f t="shared" si="3"/>
        <v>0.78</v>
      </c>
      <c r="ST34" s="1049"/>
      <c r="SU34" s="1224">
        <f t="shared" si="4"/>
        <v>-1</v>
      </c>
      <c r="SV34" s="680" t="s">
        <v>3363</v>
      </c>
      <c r="SW34" s="680" t="s">
        <v>3363</v>
      </c>
    </row>
    <row r="35" spans="1:517" ht="15" thickBot="1" x14ac:dyDescent="0.4">
      <c r="A35" s="36">
        <v>30</v>
      </c>
      <c r="B35" s="926" t="s">
        <v>19</v>
      </c>
      <c r="C35" s="29" t="s">
        <v>1144</v>
      </c>
      <c r="D35" s="925" t="s">
        <v>3339</v>
      </c>
      <c r="E35" s="923" t="s">
        <v>3341</v>
      </c>
      <c r="F35" s="927" t="s">
        <v>3341</v>
      </c>
      <c r="G35" s="928" t="s">
        <v>3364</v>
      </c>
      <c r="H35" s="12"/>
      <c r="I35" s="10"/>
      <c r="J35" s="12"/>
      <c r="K35" s="12"/>
      <c r="L35" s="10"/>
      <c r="M35" s="10" t="s">
        <v>1502</v>
      </c>
      <c r="N35" s="12" t="s">
        <v>1502</v>
      </c>
      <c r="O35" s="10" t="s">
        <v>1502</v>
      </c>
      <c r="P35" s="10" t="s">
        <v>1502</v>
      </c>
      <c r="Q35" s="77" t="s">
        <v>1502</v>
      </c>
      <c r="R35" s="12" t="s">
        <v>1502</v>
      </c>
      <c r="S35" s="12" t="s">
        <v>1502</v>
      </c>
      <c r="T35" s="12" t="s">
        <v>1502</v>
      </c>
      <c r="U35" s="12"/>
      <c r="V35" s="12"/>
      <c r="W35" s="6"/>
      <c r="AC35" s="4" t="s">
        <v>1502</v>
      </c>
      <c r="AD35" s="4" t="s">
        <v>1502</v>
      </c>
      <c r="AE35" s="4" t="s">
        <v>1502</v>
      </c>
      <c r="AF35" s="4" t="s">
        <v>1502</v>
      </c>
      <c r="AG35" s="4" t="s">
        <v>1502</v>
      </c>
      <c r="AH35" s="12" t="s">
        <v>1502</v>
      </c>
      <c r="AI35" s="10" t="s">
        <v>1502</v>
      </c>
      <c r="AJ35" s="885"/>
      <c r="AM35" s="102"/>
      <c r="AP35" s="102"/>
      <c r="AQ35" s="102">
        <v>1.05</v>
      </c>
      <c r="AS35" s="102"/>
      <c r="AT35" s="102">
        <f t="shared" si="10"/>
        <v>1.05</v>
      </c>
      <c r="AU35" s="102"/>
      <c r="AV35" s="52">
        <f t="shared" si="11"/>
        <v>1.05</v>
      </c>
      <c r="AX35" s="52">
        <v>1.145</v>
      </c>
      <c r="AY35" s="32"/>
      <c r="AZ35" s="52">
        <v>1.2669999999999999</v>
      </c>
      <c r="BA35" s="5">
        <f t="shared" si="171"/>
        <v>0.20666666666666653</v>
      </c>
      <c r="BB35" s="4"/>
      <c r="BC35" s="4"/>
      <c r="BD35" s="4"/>
      <c r="BE35" s="4"/>
      <c r="BF35" s="4"/>
      <c r="BG35" s="102">
        <v>0.996</v>
      </c>
      <c r="BH35" s="4"/>
      <c r="BJ35" s="4">
        <f t="shared" si="167"/>
        <v>0.996</v>
      </c>
      <c r="BL35" s="32">
        <f t="shared" si="15"/>
        <v>0.996</v>
      </c>
      <c r="BM35" s="51">
        <v>1.042</v>
      </c>
      <c r="BN35" s="52">
        <f t="shared" si="16"/>
        <v>0.996</v>
      </c>
      <c r="BO35" s="102">
        <v>1.099</v>
      </c>
      <c r="BP35" s="52"/>
      <c r="BQ35" s="52">
        <f t="shared" si="17"/>
        <v>0.996</v>
      </c>
      <c r="BR35" s="52"/>
      <c r="BS35" s="6">
        <f t="shared" si="18"/>
        <v>-1</v>
      </c>
      <c r="BT35" s="102"/>
      <c r="BU35" s="4"/>
      <c r="BV35" s="4"/>
      <c r="BW35" s="4"/>
      <c r="BX35" s="4"/>
      <c r="BY35" s="102">
        <v>1.111</v>
      </c>
      <c r="BZ35" s="4"/>
      <c r="CA35" s="4">
        <f t="shared" si="168"/>
        <v>1.111</v>
      </c>
      <c r="CC35" s="52">
        <f t="shared" si="21"/>
        <v>1.111</v>
      </c>
      <c r="CE35" s="47">
        <v>1.216</v>
      </c>
      <c r="CF35" s="52">
        <v>1.21</v>
      </c>
      <c r="CG35" s="52">
        <f t="shared" si="22"/>
        <v>1.111</v>
      </c>
      <c r="CH35" s="52">
        <v>1.258</v>
      </c>
      <c r="CI35" s="52"/>
      <c r="CJ35" s="52">
        <f t="shared" si="23"/>
        <v>1.111</v>
      </c>
      <c r="CK35" s="52"/>
      <c r="CL35" s="52">
        <f t="shared" si="24"/>
        <v>1.111</v>
      </c>
      <c r="CM35" s="52"/>
      <c r="CN35" s="1049">
        <v>1.3</v>
      </c>
      <c r="CO35" s="14"/>
      <c r="CP35" s="52">
        <f t="shared" si="172"/>
        <v>1.111</v>
      </c>
      <c r="CQ35" s="52"/>
      <c r="CR35" s="77">
        <v>1.2509999999999999</v>
      </c>
      <c r="CS35" s="14"/>
      <c r="CT35" s="47">
        <f t="shared" si="173"/>
        <v>1.111</v>
      </c>
      <c r="CU35" s="52"/>
      <c r="CV35" s="14"/>
      <c r="CW35" s="52">
        <f t="shared" si="27"/>
        <v>1.111</v>
      </c>
      <c r="CX35" s="14"/>
      <c r="CY35" s="52">
        <f t="shared" si="28"/>
        <v>1.111</v>
      </c>
      <c r="CZ35" s="52"/>
      <c r="DA35" s="14"/>
      <c r="DB35" s="347">
        <f t="shared" si="29"/>
        <v>1.111</v>
      </c>
      <c r="DC35" s="14"/>
      <c r="DD35" s="347">
        <f t="shared" si="30"/>
        <v>1.111</v>
      </c>
      <c r="DE35" s="347"/>
      <c r="DF35" s="14"/>
      <c r="DG35" s="14">
        <f t="shared" si="31"/>
        <v>1.111</v>
      </c>
      <c r="DH35" s="14"/>
      <c r="DI35" s="6">
        <f t="shared" si="32"/>
        <v>-1</v>
      </c>
      <c r="DJ35" s="4"/>
      <c r="DK35" s="4"/>
      <c r="DL35" s="4"/>
      <c r="DM35" s="4"/>
      <c r="DN35" s="4"/>
      <c r="DO35" s="102">
        <v>1.0840000000000001</v>
      </c>
      <c r="DP35" s="102">
        <v>1.0840000000000001</v>
      </c>
      <c r="DQ35" s="102">
        <v>1.1060000000000001</v>
      </c>
      <c r="DR35" s="4">
        <f t="shared" si="169"/>
        <v>1.0840000000000001</v>
      </c>
      <c r="DT35" s="102">
        <v>1.161</v>
      </c>
      <c r="DU35" s="52">
        <f t="shared" si="36"/>
        <v>1.0840000000000001</v>
      </c>
      <c r="DV35" s="52">
        <v>1.391</v>
      </c>
      <c r="DW35" s="52">
        <f t="shared" si="37"/>
        <v>1.0840000000000001</v>
      </c>
      <c r="DX35" s="52"/>
      <c r="DY35" s="52">
        <f t="shared" si="38"/>
        <v>1.0840000000000001</v>
      </c>
      <c r="DZ35" s="52"/>
      <c r="EA35" s="47"/>
      <c r="EB35" s="52">
        <f t="shared" si="39"/>
        <v>1.0840000000000001</v>
      </c>
      <c r="EC35" s="52"/>
      <c r="ED35" s="77"/>
      <c r="EE35" s="77">
        <v>1.248</v>
      </c>
      <c r="EF35" s="47">
        <f t="shared" si="174"/>
        <v>1.0840000000000001</v>
      </c>
      <c r="EG35" s="77"/>
      <c r="EH35" s="77">
        <v>1.282</v>
      </c>
      <c r="EI35" s="77">
        <f t="shared" si="175"/>
        <v>1.0840000000000001</v>
      </c>
      <c r="EJ35" s="52"/>
      <c r="EK35" s="77"/>
      <c r="EL35" s="52">
        <f t="shared" si="42"/>
        <v>1.0840000000000001</v>
      </c>
      <c r="EM35" s="52"/>
      <c r="EN35" s="347">
        <f t="shared" si="43"/>
        <v>1.0840000000000001</v>
      </c>
      <c r="EO35" s="347"/>
      <c r="EP35" s="347"/>
      <c r="EQ35" s="347">
        <f t="shared" si="44"/>
        <v>1.0840000000000001</v>
      </c>
      <c r="ER35" s="347"/>
      <c r="ES35" s="347">
        <f t="shared" si="45"/>
        <v>1.0840000000000001</v>
      </c>
      <c r="ET35" s="347"/>
      <c r="EU35" s="6">
        <f t="shared" si="46"/>
        <v>-1</v>
      </c>
      <c r="EV35" s="4"/>
      <c r="EW35" s="4"/>
      <c r="EX35" s="4"/>
      <c r="EY35" s="4"/>
      <c r="EZ35" s="4"/>
      <c r="FA35" s="4">
        <v>0.86</v>
      </c>
      <c r="FB35" s="102">
        <v>0.88500000000000001</v>
      </c>
      <c r="FC35" s="4"/>
      <c r="FE35" s="4">
        <f t="shared" si="170"/>
        <v>0.88500000000000001</v>
      </c>
      <c r="FH35" s="52">
        <f t="shared" si="50"/>
        <v>0.88500000000000001</v>
      </c>
      <c r="FI35" s="102">
        <v>0.95299999999999996</v>
      </c>
      <c r="FJ35" s="52"/>
      <c r="FK35" s="52">
        <f t="shared" si="51"/>
        <v>0.88500000000000001</v>
      </c>
      <c r="FL35" s="52"/>
      <c r="FM35" s="52">
        <f t="shared" si="52"/>
        <v>0.88500000000000001</v>
      </c>
      <c r="FN35" s="52"/>
      <c r="FO35" s="77">
        <v>0.96799999999999997</v>
      </c>
      <c r="FP35" s="52">
        <f t="shared" si="53"/>
        <v>0.88500000000000001</v>
      </c>
      <c r="FQ35" s="52"/>
      <c r="FR35" s="77">
        <v>0.96899999999999997</v>
      </c>
      <c r="FS35" s="52">
        <f t="shared" si="54"/>
        <v>0.88500000000000001</v>
      </c>
      <c r="FT35" s="107">
        <v>0.97499999999999998</v>
      </c>
      <c r="FU35" s="52"/>
      <c r="FV35" s="77">
        <v>0.98</v>
      </c>
      <c r="FW35" s="77"/>
      <c r="FX35" s="52">
        <f t="shared" si="176"/>
        <v>0.88500000000000001</v>
      </c>
      <c r="FY35" s="52">
        <v>0.98199999999999998</v>
      </c>
      <c r="FZ35" s="77"/>
      <c r="GA35" s="77">
        <v>0.99099999999999999</v>
      </c>
      <c r="GB35" s="77">
        <f t="shared" si="177"/>
        <v>0.98199999999999998</v>
      </c>
      <c r="GC35" s="52"/>
      <c r="GD35" s="77"/>
      <c r="GE35" s="347">
        <f t="shared" si="57"/>
        <v>0.98199999999999998</v>
      </c>
      <c r="GF35" s="347"/>
      <c r="GG35" s="347">
        <f t="shared" si="58"/>
        <v>0.98199999999999998</v>
      </c>
      <c r="GH35" s="347"/>
      <c r="GI35" s="347"/>
      <c r="GJ35" s="1111">
        <f t="shared" si="59"/>
        <v>0.98199999999999998</v>
      </c>
      <c r="GK35" s="47">
        <v>0.91200000000000003</v>
      </c>
      <c r="GL35" s="14"/>
      <c r="GM35" s="347">
        <f t="shared" si="178"/>
        <v>0.91200000000000003</v>
      </c>
      <c r="GN35" s="347"/>
      <c r="GO35" s="347">
        <f t="shared" si="61"/>
        <v>0.91200000000000003</v>
      </c>
      <c r="GP35" s="347"/>
      <c r="GQ35" s="347">
        <v>0.90800000000000003</v>
      </c>
      <c r="GR35" s="347">
        <f t="shared" si="179"/>
        <v>0.90800000000000003</v>
      </c>
      <c r="GS35" s="347"/>
      <c r="GT35" s="6">
        <f t="shared" si="63"/>
        <v>-1</v>
      </c>
      <c r="GU35" s="4"/>
      <c r="GV35" s="4"/>
      <c r="GW35" s="4"/>
      <c r="GX35" s="4"/>
      <c r="GY35" s="4"/>
      <c r="GZ35" s="4">
        <v>0.85</v>
      </c>
      <c r="HA35" s="102">
        <v>0.86899999999999999</v>
      </c>
      <c r="HB35" s="4">
        <v>0.88</v>
      </c>
      <c r="HC35" s="4"/>
      <c r="HD35" s="4">
        <v>0.89</v>
      </c>
      <c r="HE35" s="4">
        <f t="shared" si="66"/>
        <v>0.86899999999999999</v>
      </c>
      <c r="HG35" s="52">
        <f t="shared" si="67"/>
        <v>0.86899999999999999</v>
      </c>
      <c r="HI35" s="52">
        <v>0.998</v>
      </c>
      <c r="HJ35" s="52">
        <f t="shared" si="68"/>
        <v>0.86899999999999999</v>
      </c>
      <c r="HK35" s="52"/>
      <c r="HL35" s="52">
        <f t="shared" si="69"/>
        <v>0.86899999999999999</v>
      </c>
      <c r="HM35" s="52"/>
      <c r="HN35" s="52">
        <f t="shared" si="70"/>
        <v>0.86899999999999999</v>
      </c>
      <c r="HO35" s="52"/>
      <c r="HP35" s="52"/>
      <c r="HQ35" s="52"/>
      <c r="HR35" s="14"/>
      <c r="HS35" s="14">
        <v>0.94799999999999995</v>
      </c>
      <c r="HT35" s="58">
        <f t="shared" si="180"/>
        <v>0.86899999999999999</v>
      </c>
      <c r="HU35" s="107">
        <v>0.95</v>
      </c>
      <c r="HV35" s="58"/>
      <c r="HW35" s="10">
        <v>0.93500000000000005</v>
      </c>
      <c r="HX35" s="14"/>
      <c r="HY35" s="10">
        <f t="shared" si="181"/>
        <v>0.86899999999999999</v>
      </c>
      <c r="HZ35" s="77">
        <v>0.96599999999999997</v>
      </c>
      <c r="IB35" s="10">
        <f t="shared" si="182"/>
        <v>0.86899999999999999</v>
      </c>
      <c r="IC35" s="52"/>
      <c r="ID35" s="52">
        <f t="shared" si="74"/>
        <v>0.86899999999999999</v>
      </c>
      <c r="IE35" s="52"/>
      <c r="IF35" s="1049"/>
      <c r="IG35" s="1049">
        <f t="shared" si="75"/>
        <v>0.86899999999999999</v>
      </c>
      <c r="IH35" s="1049"/>
      <c r="II35" s="1049"/>
      <c r="IJ35" s="1049">
        <f t="shared" si="76"/>
        <v>0.86899999999999999</v>
      </c>
      <c r="IK35" s="14"/>
      <c r="IL35" s="14">
        <v>0.9</v>
      </c>
      <c r="IM35" s="47">
        <f t="shared" si="183"/>
        <v>0.86899999999999999</v>
      </c>
      <c r="IN35" s="1049"/>
      <c r="IO35" s="14"/>
      <c r="IP35" s="77">
        <v>0.91100000000000003</v>
      </c>
      <c r="IQ35" s="77">
        <f t="shared" si="184"/>
        <v>0.86899999999999999</v>
      </c>
      <c r="IR35" s="347">
        <v>0.88900000000000001</v>
      </c>
      <c r="IS35" s="347"/>
      <c r="IT35" s="77">
        <v>0.85599999999999998</v>
      </c>
      <c r="IU35" s="347">
        <f t="shared" si="79"/>
        <v>0.85599999999999998</v>
      </c>
      <c r="IV35" s="347">
        <v>0.88900000000000001</v>
      </c>
      <c r="IW35" s="347"/>
      <c r="IX35" s="77">
        <v>0.85599999999999998</v>
      </c>
      <c r="IY35" s="347">
        <f t="shared" si="80"/>
        <v>0.85599999999999998</v>
      </c>
      <c r="IZ35" s="347"/>
      <c r="JA35" s="77"/>
      <c r="JB35" s="347">
        <f t="shared" si="81"/>
        <v>0.85599999999999998</v>
      </c>
      <c r="JC35" s="347"/>
      <c r="JD35" s="77"/>
      <c r="JE35" s="347">
        <f t="shared" si="82"/>
        <v>0.85599999999999998</v>
      </c>
      <c r="JF35" s="77"/>
      <c r="JG35" s="347">
        <f t="shared" si="83"/>
        <v>0.85599999999999998</v>
      </c>
      <c r="JH35" s="347"/>
      <c r="JI35" s="6">
        <f t="shared" si="84"/>
        <v>-1</v>
      </c>
      <c r="JJ35" s="102">
        <v>0.95899999999999996</v>
      </c>
      <c r="JK35" s="102">
        <v>0.97199999999999998</v>
      </c>
      <c r="JL35" s="52">
        <f t="shared" si="85"/>
        <v>0.95899999999999996</v>
      </c>
      <c r="JM35" s="52"/>
      <c r="JN35" s="52">
        <f t="shared" si="86"/>
        <v>0.95899999999999996</v>
      </c>
      <c r="JO35" s="52"/>
      <c r="JP35" s="52"/>
      <c r="JQ35" s="52">
        <f t="shared" si="87"/>
        <v>0.95899999999999996</v>
      </c>
      <c r="JR35" s="52"/>
      <c r="JS35" s="47">
        <v>1.0449999999999999</v>
      </c>
      <c r="JT35" s="52">
        <f t="shared" si="88"/>
        <v>0.95899999999999996</v>
      </c>
      <c r="JU35" s="52"/>
      <c r="JV35" s="52"/>
      <c r="JW35" s="77">
        <v>1.0209999999999999</v>
      </c>
      <c r="JX35" s="77"/>
      <c r="JY35" s="77">
        <f t="shared" si="185"/>
        <v>0.95899999999999996</v>
      </c>
      <c r="JZ35" s="77">
        <v>1.0820000000000001</v>
      </c>
      <c r="KA35" s="77">
        <v>1.0549999999999999</v>
      </c>
      <c r="KB35" s="77">
        <f t="shared" si="90"/>
        <v>0.95899999999999996</v>
      </c>
      <c r="KC35" s="77"/>
      <c r="KD35" s="77">
        <v>1.085</v>
      </c>
      <c r="KE35" s="77"/>
      <c r="KF35" s="77">
        <f t="shared" si="186"/>
        <v>0.95899999999999996</v>
      </c>
      <c r="KG35" s="77"/>
      <c r="KH35" s="77"/>
      <c r="KI35" s="77">
        <f t="shared" si="92"/>
        <v>0.95899999999999996</v>
      </c>
      <c r="KJ35" s="77"/>
      <c r="KK35" s="77"/>
      <c r="KL35" s="77">
        <f t="shared" si="93"/>
        <v>0.95899999999999996</v>
      </c>
      <c r="KM35" s="77"/>
      <c r="KN35" s="77">
        <v>1.0269999999999999</v>
      </c>
      <c r="KO35" s="14"/>
      <c r="KP35" s="47">
        <f t="shared" si="94"/>
        <v>0.95899999999999996</v>
      </c>
      <c r="KQ35" s="14"/>
      <c r="KR35" s="77">
        <v>1.004</v>
      </c>
      <c r="KS35" s="347">
        <f t="shared" si="187"/>
        <v>0.95899999999999996</v>
      </c>
      <c r="KT35" s="347">
        <v>0.99099999999999999</v>
      </c>
      <c r="KU35" s="347"/>
      <c r="KV35" s="77">
        <v>0.98599999999999999</v>
      </c>
      <c r="KW35" s="77">
        <f t="shared" si="96"/>
        <v>0.95899999999999996</v>
      </c>
      <c r="KX35" s="347">
        <v>0.99099999999999999</v>
      </c>
      <c r="KY35" s="347"/>
      <c r="KZ35" s="77"/>
      <c r="LA35" s="1271">
        <v>0.98599999999999999</v>
      </c>
      <c r="LB35" s="347">
        <f t="shared" si="188"/>
        <v>0.95899999999999996</v>
      </c>
      <c r="LC35" s="347"/>
      <c r="LD35" s="347">
        <f t="shared" si="97"/>
        <v>0.95899999999999996</v>
      </c>
      <c r="LE35" s="347"/>
      <c r="LF35" s="347">
        <f t="shared" si="98"/>
        <v>0.95899999999999996</v>
      </c>
      <c r="LG35" s="77"/>
      <c r="LH35" s="347">
        <f t="shared" si="99"/>
        <v>0.95899999999999996</v>
      </c>
      <c r="LI35" s="347"/>
      <c r="LJ35" s="6">
        <f t="shared" si="100"/>
        <v>-1</v>
      </c>
      <c r="LK35" s="4">
        <v>0.95700000000000007</v>
      </c>
      <c r="LL35" s="4">
        <v>0.87</v>
      </c>
      <c r="LM35" s="47">
        <v>0.76800000000000002</v>
      </c>
      <c r="LN35" s="32">
        <f t="shared" si="101"/>
        <v>0.76800000000000002</v>
      </c>
      <c r="LO35" s="47">
        <v>0.79800000000000004</v>
      </c>
      <c r="LP35" s="32">
        <f t="shared" si="102"/>
        <v>0.76800000000000002</v>
      </c>
      <c r="LQ35" s="52">
        <v>0.78200000000000003</v>
      </c>
      <c r="LR35" s="52">
        <f t="shared" si="103"/>
        <v>0.76800000000000002</v>
      </c>
      <c r="LS35" s="52">
        <f t="shared" si="104"/>
        <v>0.76800000000000002</v>
      </c>
      <c r="LT35" s="52"/>
      <c r="LU35" s="52">
        <f t="shared" si="105"/>
        <v>0.76800000000000002</v>
      </c>
      <c r="LV35" s="52"/>
      <c r="LW35" s="52"/>
      <c r="LX35" s="14"/>
      <c r="LY35" s="14">
        <v>0.77900000000000003</v>
      </c>
      <c r="LZ35" s="77">
        <f t="shared" si="189"/>
        <v>0.76800000000000002</v>
      </c>
      <c r="MA35" s="52">
        <v>0.78100000000000003</v>
      </c>
      <c r="MB35" s="52">
        <v>0.77500000000000002</v>
      </c>
      <c r="MC35" s="1049">
        <v>0.749</v>
      </c>
      <c r="MD35" s="14"/>
      <c r="ME35" s="52">
        <f t="shared" si="190"/>
        <v>0.749</v>
      </c>
      <c r="MF35" s="52"/>
      <c r="MG35" s="52"/>
      <c r="MH35" s="77">
        <v>0.77200000000000002</v>
      </c>
      <c r="MI35" s="77">
        <v>0.77800000000000002</v>
      </c>
      <c r="MJ35" s="52">
        <f t="shared" si="108"/>
        <v>0.749</v>
      </c>
      <c r="MK35" s="77"/>
      <c r="ML35" s="77"/>
      <c r="MM35" s="77">
        <f t="shared" si="109"/>
        <v>0.749</v>
      </c>
      <c r="MN35" s="77">
        <v>0.78100000000000003</v>
      </c>
      <c r="MO35" s="77"/>
      <c r="MP35" s="77"/>
      <c r="MQ35" s="77">
        <f t="shared" si="110"/>
        <v>0.749</v>
      </c>
      <c r="MR35" s="77"/>
      <c r="MS35" s="77"/>
      <c r="MT35" s="77"/>
      <c r="MU35" s="77"/>
      <c r="MV35" s="77">
        <f t="shared" si="111"/>
        <v>0.749</v>
      </c>
      <c r="MW35" s="77"/>
      <c r="MX35" s="77"/>
      <c r="MY35" s="77">
        <v>0.76800000000000002</v>
      </c>
      <c r="MZ35" s="14"/>
      <c r="NA35" s="14"/>
      <c r="NB35" s="14">
        <v>0.78</v>
      </c>
      <c r="NC35" s="14">
        <v>0.75</v>
      </c>
      <c r="ND35" s="14">
        <f t="shared" si="112"/>
        <v>0.749</v>
      </c>
      <c r="NE35" s="77">
        <v>0.77200000000000002</v>
      </c>
      <c r="NF35" s="77">
        <v>0.76700000000000002</v>
      </c>
      <c r="NG35" s="14">
        <f t="shared" si="113"/>
        <v>0.749</v>
      </c>
      <c r="NH35" s="77">
        <v>0.77500000000000002</v>
      </c>
      <c r="NI35" s="77">
        <v>0.78200000000000003</v>
      </c>
      <c r="NJ35" s="77">
        <f t="shared" si="114"/>
        <v>0.749</v>
      </c>
      <c r="NK35" s="77"/>
      <c r="NL35" s="77"/>
      <c r="NM35" s="77">
        <v>0.78600000000000003</v>
      </c>
      <c r="NN35" s="77"/>
      <c r="NO35" s="77"/>
      <c r="NP35" s="77">
        <f t="shared" si="115"/>
        <v>0.749</v>
      </c>
      <c r="NQ35" s="77"/>
      <c r="NR35" s="77">
        <v>0.78600000000000003</v>
      </c>
      <c r="NS35" s="77"/>
      <c r="NT35" s="347">
        <f t="shared" si="191"/>
        <v>0.749</v>
      </c>
      <c r="NU35" s="347"/>
      <c r="NV35" s="347"/>
      <c r="NW35" s="47"/>
      <c r="NX35" s="347">
        <f t="shared" si="117"/>
        <v>0.749</v>
      </c>
      <c r="NY35" s="47"/>
      <c r="NZ35" s="347">
        <f t="shared" si="118"/>
        <v>0.749</v>
      </c>
      <c r="OA35" s="347"/>
      <c r="OB35" s="347"/>
      <c r="OC35" s="77"/>
      <c r="OD35" s="347">
        <f t="shared" si="119"/>
        <v>0.749</v>
      </c>
      <c r="OE35" s="347"/>
      <c r="OF35" s="347"/>
      <c r="OG35" s="77"/>
      <c r="OH35" s="347">
        <f t="shared" si="120"/>
        <v>0.749</v>
      </c>
      <c r="OI35" s="347"/>
      <c r="OJ35" s="347"/>
      <c r="OK35" s="6">
        <f t="shared" si="121"/>
        <v>-1</v>
      </c>
      <c r="OL35" s="6">
        <f t="shared" si="122"/>
        <v>-1</v>
      </c>
      <c r="OM35" s="1308">
        <v>1.08</v>
      </c>
      <c r="ON35" s="52">
        <v>0.92600000000000005</v>
      </c>
      <c r="OO35" s="77"/>
      <c r="OP35" s="52">
        <f t="shared" si="123"/>
        <v>1.08</v>
      </c>
      <c r="OQ35" s="52"/>
      <c r="OR35" s="14"/>
      <c r="OS35" s="102">
        <v>1.026</v>
      </c>
      <c r="OT35" s="47">
        <f t="shared" si="192"/>
        <v>1.026</v>
      </c>
      <c r="OU35" s="52">
        <v>0.98</v>
      </c>
      <c r="OV35" s="52">
        <f t="shared" si="125"/>
        <v>0.98</v>
      </c>
      <c r="OW35" s="1049"/>
      <c r="OX35" s="52">
        <v>0.98</v>
      </c>
      <c r="OY35" s="52">
        <f t="shared" si="193"/>
        <v>0.98</v>
      </c>
      <c r="OZ35" s="1049"/>
      <c r="PA35" s="1049">
        <v>0.95</v>
      </c>
      <c r="PB35" s="1049">
        <f t="shared" si="194"/>
        <v>0.95</v>
      </c>
      <c r="PC35" s="52"/>
      <c r="PD35" s="1049"/>
      <c r="PE35" s="1049">
        <f t="shared" si="128"/>
        <v>0.95</v>
      </c>
      <c r="PF35" s="1049"/>
      <c r="PG35" s="1049">
        <f t="shared" si="129"/>
        <v>0.95</v>
      </c>
      <c r="PH35" s="1049"/>
      <c r="PI35" s="1049">
        <f t="shared" si="130"/>
        <v>0.95</v>
      </c>
      <c r="PJ35" s="1049"/>
      <c r="PK35" s="6">
        <f t="shared" si="131"/>
        <v>-1</v>
      </c>
      <c r="PL35" s="1318">
        <v>0.65400000000000003</v>
      </c>
      <c r="PM35" s="32"/>
      <c r="PN35" s="52">
        <v>0.63300000000000001</v>
      </c>
      <c r="PO35" s="52">
        <f t="shared" si="195"/>
        <v>0.63300000000000001</v>
      </c>
      <c r="PP35" s="52"/>
      <c r="PQ35" s="52">
        <v>0.65900000000000003</v>
      </c>
      <c r="PR35" s="52">
        <f t="shared" si="196"/>
        <v>0.63300000000000001</v>
      </c>
      <c r="PS35" s="52">
        <v>0.67</v>
      </c>
      <c r="PT35" s="52">
        <f t="shared" si="134"/>
        <v>0.63300000000000001</v>
      </c>
      <c r="PU35" s="1049"/>
      <c r="PV35" s="1049">
        <v>0.624</v>
      </c>
      <c r="PW35" s="1049">
        <f t="shared" si="135"/>
        <v>0.624</v>
      </c>
      <c r="PX35" s="1049">
        <v>0.624</v>
      </c>
      <c r="PY35" s="1049">
        <v>0.64</v>
      </c>
      <c r="PZ35" s="1049">
        <f t="shared" si="197"/>
        <v>0.624</v>
      </c>
      <c r="QA35" s="1049"/>
      <c r="QB35" s="1049">
        <f t="shared" si="137"/>
        <v>0.624</v>
      </c>
      <c r="QC35" s="77"/>
      <c r="QD35" s="1049">
        <f t="shared" si="138"/>
        <v>0.624</v>
      </c>
      <c r="QE35" s="1049"/>
      <c r="QF35" s="77"/>
      <c r="QG35" s="1049">
        <f t="shared" si="139"/>
        <v>0.624</v>
      </c>
      <c r="QH35" s="1049"/>
      <c r="QI35" s="6">
        <f t="shared" si="140"/>
        <v>-1</v>
      </c>
      <c r="QJ35" s="10">
        <v>0.76800000000000002</v>
      </c>
      <c r="QK35" s="12"/>
      <c r="QL35" s="12">
        <v>0.76800000000000002</v>
      </c>
      <c r="QM35" s="12">
        <f t="shared" si="198"/>
        <v>0.76800000000000002</v>
      </c>
      <c r="QN35" s="58">
        <v>0.77800000000000002</v>
      </c>
      <c r="QO35" s="58">
        <f t="shared" si="142"/>
        <v>0.76800000000000002</v>
      </c>
      <c r="QP35" s="58">
        <v>0.77600000000000002</v>
      </c>
      <c r="QQ35" s="58">
        <f t="shared" si="143"/>
        <v>0.76800000000000002</v>
      </c>
      <c r="QR35" s="58">
        <v>0.79500000000000004</v>
      </c>
      <c r="QS35" s="58"/>
      <c r="QT35" s="58">
        <f t="shared" si="199"/>
        <v>0.76800000000000002</v>
      </c>
      <c r="QU35" s="58"/>
      <c r="QV35" s="52">
        <v>0.82</v>
      </c>
      <c r="QW35" s="1049">
        <f t="shared" si="200"/>
        <v>0.76800000000000002</v>
      </c>
      <c r="QX35" s="1049"/>
      <c r="QY35" s="1049">
        <f t="shared" si="146"/>
        <v>0.76800000000000002</v>
      </c>
      <c r="QZ35" s="1049"/>
      <c r="RA35" s="77"/>
      <c r="RB35" s="1049">
        <f t="shared" si="147"/>
        <v>0.76800000000000002</v>
      </c>
      <c r="RC35" s="1049"/>
      <c r="RD35" s="77"/>
      <c r="RE35" s="1049">
        <f t="shared" si="148"/>
        <v>0.76800000000000002</v>
      </c>
      <c r="RF35" s="1049"/>
      <c r="RG35" s="6">
        <f t="shared" si="149"/>
        <v>-1</v>
      </c>
      <c r="RH35" s="1049">
        <v>0.89600000000000002</v>
      </c>
      <c r="RI35" s="1049">
        <v>0.90400000000000003</v>
      </c>
      <c r="RJ35" s="1049">
        <f t="shared" si="150"/>
        <v>0.89600000000000002</v>
      </c>
      <c r="RK35" s="1049">
        <v>0.91200000000000003</v>
      </c>
      <c r="RL35" s="1049">
        <f t="shared" si="151"/>
        <v>0.89600000000000002</v>
      </c>
      <c r="RM35" s="1049"/>
      <c r="RN35" s="1049">
        <v>0.82099999999999995</v>
      </c>
      <c r="RO35" s="1049"/>
      <c r="RP35" s="58">
        <f t="shared" si="201"/>
        <v>0.82099999999999995</v>
      </c>
      <c r="RQ35" s="58"/>
      <c r="RR35" s="58">
        <v>0.83</v>
      </c>
      <c r="RS35" s="58">
        <f t="shared" si="202"/>
        <v>0.82099999999999995</v>
      </c>
      <c r="RT35" s="52"/>
      <c r="RU35" s="1049"/>
      <c r="RV35" s="1049">
        <f t="shared" si="154"/>
        <v>0.82099999999999995</v>
      </c>
      <c r="RW35" s="52"/>
      <c r="RX35" s="1049">
        <f t="shared" si="155"/>
        <v>0.82099999999999995</v>
      </c>
      <c r="RY35" s="1049"/>
      <c r="RZ35" s="52"/>
      <c r="SA35" s="1049">
        <f t="shared" si="156"/>
        <v>0.82099999999999995</v>
      </c>
      <c r="SB35" s="1049"/>
      <c r="SC35" s="1224">
        <f t="shared" si="157"/>
        <v>-1</v>
      </c>
      <c r="SD35" s="1049">
        <v>0.79</v>
      </c>
      <c r="SE35" s="1049">
        <f t="shared" si="158"/>
        <v>0.79</v>
      </c>
      <c r="SF35" s="1049"/>
      <c r="SG35" s="1049">
        <v>0.79</v>
      </c>
      <c r="SH35" s="1049">
        <f t="shared" si="159"/>
        <v>0.79</v>
      </c>
      <c r="SI35" s="1049"/>
      <c r="SJ35" s="1224">
        <f t="shared" si="160"/>
        <v>-1</v>
      </c>
      <c r="SK35" s="1049">
        <v>0.88</v>
      </c>
      <c r="SL35" s="1049">
        <f t="shared" si="2"/>
        <v>0.88</v>
      </c>
      <c r="SM35" s="1049"/>
      <c r="SN35" s="1049">
        <v>0.88</v>
      </c>
      <c r="SO35" s="1049">
        <f t="shared" si="161"/>
        <v>0.88</v>
      </c>
      <c r="SP35" s="1049"/>
      <c r="SQ35" s="1224">
        <f t="shared" si="162"/>
        <v>-1</v>
      </c>
      <c r="SR35" s="1049">
        <v>0.79</v>
      </c>
      <c r="SS35" s="1049">
        <f t="shared" si="3"/>
        <v>0.79</v>
      </c>
      <c r="ST35" s="1049"/>
      <c r="SU35" s="1224">
        <f t="shared" si="4"/>
        <v>-1</v>
      </c>
      <c r="SV35" s="680" t="s">
        <v>3363</v>
      </c>
      <c r="SW35" s="680" t="s">
        <v>3363</v>
      </c>
    </row>
    <row r="36" spans="1:517" ht="15" thickBot="1" x14ac:dyDescent="0.4">
      <c r="A36" s="55">
        <v>30</v>
      </c>
      <c r="B36" s="929" t="s">
        <v>19</v>
      </c>
      <c r="C36" s="64" t="s">
        <v>1144</v>
      </c>
      <c r="D36" s="924" t="s">
        <v>3339</v>
      </c>
      <c r="E36" s="930" t="s">
        <v>3341</v>
      </c>
      <c r="F36" s="927" t="s">
        <v>3341</v>
      </c>
      <c r="G36" s="928" t="s">
        <v>3365</v>
      </c>
      <c r="H36" s="12"/>
      <c r="I36" s="10"/>
      <c r="J36" s="12"/>
      <c r="K36" s="12"/>
      <c r="L36" s="10"/>
      <c r="M36" s="10" t="s">
        <v>1502</v>
      </c>
      <c r="N36" s="12" t="s">
        <v>1502</v>
      </c>
      <c r="O36" s="11" t="s">
        <v>1502</v>
      </c>
      <c r="P36" s="11" t="s">
        <v>1502</v>
      </c>
      <c r="Q36" s="77" t="s">
        <v>1502</v>
      </c>
      <c r="R36" s="82" t="s">
        <v>1502</v>
      </c>
      <c r="S36" s="82" t="s">
        <v>1502</v>
      </c>
      <c r="T36" s="82" t="s">
        <v>1502</v>
      </c>
      <c r="U36" s="82"/>
      <c r="V36" s="82"/>
      <c r="W36" s="7"/>
      <c r="X36" s="104"/>
      <c r="Y36" s="104"/>
      <c r="Z36" s="104"/>
      <c r="AA36" s="104"/>
      <c r="AB36" s="104"/>
      <c r="AC36" s="104" t="s">
        <v>1502</v>
      </c>
      <c r="AD36" s="104" t="s">
        <v>1502</v>
      </c>
      <c r="AE36" s="104" t="s">
        <v>1502</v>
      </c>
      <c r="AF36" s="104" t="s">
        <v>1502</v>
      </c>
      <c r="AG36" s="104" t="s">
        <v>1502</v>
      </c>
      <c r="AH36" s="82" t="s">
        <v>1502</v>
      </c>
      <c r="AI36" s="11" t="s">
        <v>1502</v>
      </c>
      <c r="AJ36" s="1071"/>
      <c r="AK36" s="104"/>
      <c r="AL36" s="104"/>
      <c r="AM36" s="103"/>
      <c r="AN36" s="104"/>
      <c r="AO36" s="104"/>
      <c r="AP36" s="103"/>
      <c r="AQ36" s="103">
        <v>1.08</v>
      </c>
      <c r="AR36" s="104"/>
      <c r="AS36" s="103"/>
      <c r="AT36" s="103">
        <f t="shared" si="10"/>
        <v>1.08</v>
      </c>
      <c r="AU36" s="103"/>
      <c r="AV36" s="53">
        <f t="shared" si="11"/>
        <v>1.08</v>
      </c>
      <c r="AW36" s="104"/>
      <c r="AX36" s="53">
        <v>1.1759999999999999</v>
      </c>
      <c r="AY36" s="913"/>
      <c r="AZ36" s="108">
        <v>1.333</v>
      </c>
      <c r="BA36" s="5">
        <f t="shared" si="171"/>
        <v>0.23425925925925914</v>
      </c>
      <c r="BB36" s="104"/>
      <c r="BC36" s="104"/>
      <c r="BD36" s="104"/>
      <c r="BE36" s="104"/>
      <c r="BF36" s="104"/>
      <c r="BG36" s="103">
        <v>0.98299999999999998</v>
      </c>
      <c r="BH36" s="104"/>
      <c r="BI36" s="104"/>
      <c r="BJ36" s="104">
        <f t="shared" si="167"/>
        <v>0.98299999999999998</v>
      </c>
      <c r="BK36" s="104"/>
      <c r="BL36" s="913">
        <f t="shared" si="15"/>
        <v>0.98299999999999998</v>
      </c>
      <c r="BM36" s="109">
        <v>1.04</v>
      </c>
      <c r="BN36" s="52">
        <f t="shared" si="16"/>
        <v>0.98299999999999998</v>
      </c>
      <c r="BO36" s="103">
        <v>1.1120000000000001</v>
      </c>
      <c r="BP36" s="52"/>
      <c r="BQ36" s="52">
        <f t="shared" si="17"/>
        <v>0.98299999999999998</v>
      </c>
      <c r="BR36" s="52"/>
      <c r="BS36" s="7">
        <f t="shared" si="18"/>
        <v>-1</v>
      </c>
      <c r="BT36" s="103"/>
      <c r="BU36" s="104"/>
      <c r="BV36" s="104"/>
      <c r="BW36" s="104"/>
      <c r="BX36" s="104"/>
      <c r="BY36" s="103">
        <v>1.117</v>
      </c>
      <c r="BZ36" s="104"/>
      <c r="CA36" s="104">
        <f t="shared" si="168"/>
        <v>1.117</v>
      </c>
      <c r="CB36" s="104"/>
      <c r="CC36" s="53">
        <f t="shared" si="21"/>
        <v>1.117</v>
      </c>
      <c r="CD36" s="104"/>
      <c r="CE36" s="49">
        <v>1.218</v>
      </c>
      <c r="CF36" s="53">
        <v>1.2130000000000001</v>
      </c>
      <c r="CG36" s="52">
        <f t="shared" si="22"/>
        <v>1.117</v>
      </c>
      <c r="CH36" s="53">
        <v>1.2709999999999999</v>
      </c>
      <c r="CI36" s="53"/>
      <c r="CJ36" s="53">
        <f t="shared" si="23"/>
        <v>1.117</v>
      </c>
      <c r="CK36" s="53"/>
      <c r="CL36" s="53">
        <f t="shared" si="24"/>
        <v>1.117</v>
      </c>
      <c r="CM36" s="53"/>
      <c r="CN36" s="1042">
        <v>1.3109999999999999</v>
      </c>
      <c r="CO36" s="15"/>
      <c r="CP36" s="53">
        <f t="shared" si="172"/>
        <v>1.117</v>
      </c>
      <c r="CQ36" s="53"/>
      <c r="CR36" s="50">
        <v>1.254</v>
      </c>
      <c r="CS36" s="15"/>
      <c r="CT36" s="49">
        <f t="shared" si="173"/>
        <v>1.117</v>
      </c>
      <c r="CU36" s="53"/>
      <c r="CV36" s="15"/>
      <c r="CW36" s="53">
        <f t="shared" si="27"/>
        <v>1.117</v>
      </c>
      <c r="CX36" s="15"/>
      <c r="CY36" s="53">
        <f t="shared" si="28"/>
        <v>1.117</v>
      </c>
      <c r="CZ36" s="53"/>
      <c r="DA36" s="15"/>
      <c r="DB36" s="347">
        <f t="shared" si="29"/>
        <v>1.117</v>
      </c>
      <c r="DC36" s="15"/>
      <c r="DD36" s="347">
        <f t="shared" si="30"/>
        <v>1.117</v>
      </c>
      <c r="DE36" s="347"/>
      <c r="DF36" s="15"/>
      <c r="DG36" s="15">
        <f t="shared" si="31"/>
        <v>1.117</v>
      </c>
      <c r="DH36" s="15"/>
      <c r="DI36" s="7">
        <f t="shared" si="32"/>
        <v>-1</v>
      </c>
      <c r="DJ36" s="104"/>
      <c r="DK36" s="104"/>
      <c r="DL36" s="104"/>
      <c r="DM36" s="104"/>
      <c r="DN36" s="104"/>
      <c r="DO36" s="103">
        <v>1.0900000000000001</v>
      </c>
      <c r="DP36" s="103">
        <v>1.0900000000000001</v>
      </c>
      <c r="DQ36" s="103">
        <v>1.1120000000000001</v>
      </c>
      <c r="DR36" s="104">
        <f t="shared" si="169"/>
        <v>1.0900000000000001</v>
      </c>
      <c r="DS36" s="104"/>
      <c r="DT36" s="103">
        <v>1.161</v>
      </c>
      <c r="DU36" s="52">
        <f t="shared" si="36"/>
        <v>1.0900000000000001</v>
      </c>
      <c r="DV36" s="52">
        <v>1.359</v>
      </c>
      <c r="DW36" s="52">
        <f t="shared" si="37"/>
        <v>1.0900000000000001</v>
      </c>
      <c r="DX36" s="52"/>
      <c r="DY36" s="52">
        <f t="shared" si="38"/>
        <v>1.0900000000000001</v>
      </c>
      <c r="DZ36" s="52"/>
      <c r="EA36" s="49"/>
      <c r="EB36" s="52">
        <f t="shared" si="39"/>
        <v>1.0900000000000001</v>
      </c>
      <c r="EC36" s="52"/>
      <c r="ED36" s="50"/>
      <c r="EE36" s="50">
        <v>1.2410000000000001</v>
      </c>
      <c r="EF36" s="49">
        <f t="shared" si="174"/>
        <v>1.0900000000000001</v>
      </c>
      <c r="EG36" s="50"/>
      <c r="EH36" s="50">
        <v>1.274</v>
      </c>
      <c r="EI36" s="77">
        <f t="shared" si="175"/>
        <v>1.0900000000000001</v>
      </c>
      <c r="EJ36" s="52"/>
      <c r="EK36" s="50"/>
      <c r="EL36" s="52">
        <f t="shared" si="42"/>
        <v>1.0900000000000001</v>
      </c>
      <c r="EM36" s="52"/>
      <c r="EN36" s="347">
        <f t="shared" si="43"/>
        <v>1.0900000000000001</v>
      </c>
      <c r="EO36" s="347"/>
      <c r="EP36" s="347"/>
      <c r="EQ36" s="347">
        <f t="shared" si="44"/>
        <v>1.0900000000000001</v>
      </c>
      <c r="ER36" s="347"/>
      <c r="ES36" s="347">
        <f t="shared" si="45"/>
        <v>1.0900000000000001</v>
      </c>
      <c r="ET36" s="347"/>
      <c r="EU36" s="7">
        <f t="shared" si="46"/>
        <v>-1</v>
      </c>
      <c r="EV36" s="104"/>
      <c r="EW36" s="104"/>
      <c r="EX36" s="104"/>
      <c r="EY36" s="104"/>
      <c r="EZ36" s="104"/>
      <c r="FA36" s="104">
        <v>0.86</v>
      </c>
      <c r="FB36" s="103">
        <v>0.873</v>
      </c>
      <c r="FC36" s="104"/>
      <c r="FD36" s="104"/>
      <c r="FE36" s="104">
        <f t="shared" si="170"/>
        <v>0.873</v>
      </c>
      <c r="FF36" s="104"/>
      <c r="FG36" s="104"/>
      <c r="FH36" s="52">
        <f t="shared" si="50"/>
        <v>0.873</v>
      </c>
      <c r="FI36" s="50">
        <v>0.95099999999999996</v>
      </c>
      <c r="FJ36" s="52"/>
      <c r="FK36" s="52">
        <f t="shared" si="51"/>
        <v>0.873</v>
      </c>
      <c r="FL36" s="52"/>
      <c r="FM36" s="52">
        <f t="shared" si="52"/>
        <v>0.873</v>
      </c>
      <c r="FN36" s="52"/>
      <c r="FO36" s="50">
        <v>0.95499999999999996</v>
      </c>
      <c r="FP36" s="52">
        <f t="shared" si="53"/>
        <v>0.873</v>
      </c>
      <c r="FQ36" s="52"/>
      <c r="FR36" s="50">
        <v>0.95499999999999996</v>
      </c>
      <c r="FS36" s="52">
        <f t="shared" si="54"/>
        <v>0.873</v>
      </c>
      <c r="FT36" s="53">
        <v>0.98</v>
      </c>
      <c r="FU36" s="52"/>
      <c r="FV36" s="50">
        <v>0.96099999999999997</v>
      </c>
      <c r="FW36" s="50"/>
      <c r="FX36" s="52">
        <f t="shared" si="176"/>
        <v>0.873</v>
      </c>
      <c r="FY36" s="53">
        <v>0.98</v>
      </c>
      <c r="FZ36" s="50"/>
      <c r="GA36" s="77">
        <v>0.98599999999999999</v>
      </c>
      <c r="GB36" s="77">
        <f t="shared" si="177"/>
        <v>0.98</v>
      </c>
      <c r="GC36" s="53"/>
      <c r="GD36" s="77"/>
      <c r="GE36" s="347">
        <f t="shared" si="57"/>
        <v>0.98</v>
      </c>
      <c r="GF36" s="347"/>
      <c r="GG36" s="347">
        <f t="shared" si="58"/>
        <v>0.98</v>
      </c>
      <c r="GH36" s="347"/>
      <c r="GI36" s="347"/>
      <c r="GJ36" s="1111">
        <f t="shared" si="59"/>
        <v>0.98</v>
      </c>
      <c r="GK36" s="49">
        <v>0.90900000000000003</v>
      </c>
      <c r="GL36" s="15"/>
      <c r="GM36" s="347">
        <f t="shared" si="178"/>
        <v>0.90900000000000003</v>
      </c>
      <c r="GN36" s="347"/>
      <c r="GO36" s="347">
        <f t="shared" si="61"/>
        <v>0.90900000000000003</v>
      </c>
      <c r="GP36" s="347"/>
      <c r="GQ36" s="347">
        <v>0.90200000000000002</v>
      </c>
      <c r="GR36" s="347">
        <f t="shared" si="179"/>
        <v>0.90200000000000002</v>
      </c>
      <c r="GS36" s="347"/>
      <c r="GT36" s="7">
        <f t="shared" si="63"/>
        <v>-1</v>
      </c>
      <c r="GU36" s="104"/>
      <c r="GV36" s="104"/>
      <c r="GW36" s="104"/>
      <c r="GX36" s="104"/>
      <c r="GY36" s="104"/>
      <c r="GZ36" s="104">
        <v>0.86</v>
      </c>
      <c r="HA36" s="103">
        <v>0.86299999999999999</v>
      </c>
      <c r="HB36" s="104">
        <v>0.86</v>
      </c>
      <c r="HC36" s="104"/>
      <c r="HD36" s="104">
        <v>0.88</v>
      </c>
      <c r="HE36" s="104">
        <f t="shared" si="66"/>
        <v>0.86299999999999999</v>
      </c>
      <c r="HF36" s="104"/>
      <c r="HG36" s="53">
        <f t="shared" si="67"/>
        <v>0.86299999999999999</v>
      </c>
      <c r="HH36" s="104"/>
      <c r="HI36" s="53">
        <v>0.995</v>
      </c>
      <c r="HJ36" s="52">
        <f t="shared" si="68"/>
        <v>0.86299999999999999</v>
      </c>
      <c r="HK36" s="52"/>
      <c r="HL36" s="52">
        <f t="shared" si="69"/>
        <v>0.86299999999999999</v>
      </c>
      <c r="HM36" s="52"/>
      <c r="HN36" s="52">
        <f t="shared" si="70"/>
        <v>0.86299999999999999</v>
      </c>
      <c r="HO36" s="52"/>
      <c r="HP36" s="52"/>
      <c r="HQ36" s="52"/>
      <c r="HR36" s="15"/>
      <c r="HS36" s="15">
        <v>0.94299999999999995</v>
      </c>
      <c r="HT36" s="58">
        <f t="shared" si="180"/>
        <v>0.86299999999999999</v>
      </c>
      <c r="HU36" s="108">
        <v>0.94</v>
      </c>
      <c r="HV36" s="58"/>
      <c r="HW36" s="11">
        <v>0.92300000000000004</v>
      </c>
      <c r="HX36" s="15"/>
      <c r="HY36" s="11">
        <f t="shared" si="181"/>
        <v>0.86299999999999999</v>
      </c>
      <c r="HZ36" s="50">
        <v>0.95399999999999996</v>
      </c>
      <c r="IA36" s="104"/>
      <c r="IB36" s="11">
        <f t="shared" si="182"/>
        <v>0.86299999999999999</v>
      </c>
      <c r="IC36" s="52"/>
      <c r="ID36" s="52">
        <f t="shared" si="74"/>
        <v>0.86299999999999999</v>
      </c>
      <c r="IE36" s="52"/>
      <c r="IF36" s="1049"/>
      <c r="IG36" s="1049">
        <f t="shared" si="75"/>
        <v>0.86299999999999999</v>
      </c>
      <c r="IH36" s="1049"/>
      <c r="II36" s="1042"/>
      <c r="IJ36" s="1049">
        <f t="shared" si="76"/>
        <v>0.86299999999999999</v>
      </c>
      <c r="IK36" s="15"/>
      <c r="IL36" s="15">
        <v>0.91</v>
      </c>
      <c r="IM36" s="49">
        <f t="shared" si="183"/>
        <v>0.86299999999999999</v>
      </c>
      <c r="IN36" s="1049"/>
      <c r="IO36" s="15"/>
      <c r="IP36" s="50">
        <v>0.92800000000000005</v>
      </c>
      <c r="IQ36" s="77">
        <f t="shared" si="184"/>
        <v>0.86299999999999999</v>
      </c>
      <c r="IR36" s="347">
        <v>0.88100000000000001</v>
      </c>
      <c r="IS36" s="347"/>
      <c r="IT36" s="50">
        <v>0.89</v>
      </c>
      <c r="IU36" s="347">
        <f t="shared" si="79"/>
        <v>0.86299999999999999</v>
      </c>
      <c r="IV36" s="347">
        <v>0.88100000000000001</v>
      </c>
      <c r="IW36" s="347"/>
      <c r="IX36" s="50">
        <v>0.89</v>
      </c>
      <c r="IY36" s="347">
        <f t="shared" si="80"/>
        <v>0.86299999999999999</v>
      </c>
      <c r="IZ36" s="347"/>
      <c r="JA36" s="50"/>
      <c r="JB36" s="347">
        <f t="shared" si="81"/>
        <v>0.86299999999999999</v>
      </c>
      <c r="JC36" s="347"/>
      <c r="JD36" s="50"/>
      <c r="JE36" s="347">
        <f t="shared" si="82"/>
        <v>0.86299999999999999</v>
      </c>
      <c r="JF36" s="50"/>
      <c r="JG36" s="347">
        <f t="shared" si="83"/>
        <v>0.86299999999999999</v>
      </c>
      <c r="JH36" s="347"/>
      <c r="JI36" s="7">
        <f t="shared" si="84"/>
        <v>-1</v>
      </c>
      <c r="JJ36" s="103">
        <v>0.95099999999999996</v>
      </c>
      <c r="JK36" s="103">
        <v>0.97699999999999998</v>
      </c>
      <c r="JL36" s="52">
        <f t="shared" si="85"/>
        <v>0.95099999999999996</v>
      </c>
      <c r="JM36" s="52"/>
      <c r="JN36" s="52">
        <f t="shared" si="86"/>
        <v>0.95099999999999996</v>
      </c>
      <c r="JO36" s="52"/>
      <c r="JP36" s="52"/>
      <c r="JQ36" s="52">
        <f t="shared" si="87"/>
        <v>0.95099999999999996</v>
      </c>
      <c r="JR36" s="52"/>
      <c r="JS36" s="49">
        <v>1.0409999999999999</v>
      </c>
      <c r="JT36" s="52">
        <f t="shared" si="88"/>
        <v>0.95099999999999996</v>
      </c>
      <c r="JU36" s="52"/>
      <c r="JV36" s="52"/>
      <c r="JW36" s="50">
        <v>1.0249999999999999</v>
      </c>
      <c r="JX36" s="50"/>
      <c r="JY36" s="77">
        <f t="shared" si="185"/>
        <v>0.95099999999999996</v>
      </c>
      <c r="JZ36" s="50">
        <v>1.0920000000000001</v>
      </c>
      <c r="KA36" s="50">
        <v>1.0620000000000001</v>
      </c>
      <c r="KB36" s="50">
        <f t="shared" si="90"/>
        <v>0.95099999999999996</v>
      </c>
      <c r="KC36" s="50"/>
      <c r="KD36" s="77">
        <v>1.0980000000000001</v>
      </c>
      <c r="KE36" s="50"/>
      <c r="KF36" s="50">
        <f t="shared" si="186"/>
        <v>0.95099999999999996</v>
      </c>
      <c r="KG36" s="50"/>
      <c r="KH36" s="50"/>
      <c r="KI36" s="50">
        <f t="shared" si="92"/>
        <v>0.95099999999999996</v>
      </c>
      <c r="KJ36" s="50"/>
      <c r="KK36" s="50"/>
      <c r="KL36" s="50">
        <f t="shared" si="93"/>
        <v>0.95099999999999996</v>
      </c>
      <c r="KM36" s="50"/>
      <c r="KN36" s="50">
        <v>1.022</v>
      </c>
      <c r="KO36" s="15"/>
      <c r="KP36" s="49">
        <f t="shared" si="94"/>
        <v>0.95099999999999996</v>
      </c>
      <c r="KQ36" s="15"/>
      <c r="KR36" s="50">
        <v>1.022</v>
      </c>
      <c r="KS36" s="347">
        <f t="shared" si="187"/>
        <v>0.95099999999999996</v>
      </c>
      <c r="KT36" s="347">
        <v>0.98499999999999999</v>
      </c>
      <c r="KU36" s="347"/>
      <c r="KV36" s="77">
        <v>0.995</v>
      </c>
      <c r="KW36" s="77">
        <f t="shared" si="96"/>
        <v>0.95099999999999996</v>
      </c>
      <c r="KX36" s="347">
        <v>0.98499999999999999</v>
      </c>
      <c r="KY36" s="347"/>
      <c r="KZ36" s="77"/>
      <c r="LA36" s="1271">
        <v>0.995</v>
      </c>
      <c r="LB36" s="347">
        <f t="shared" si="188"/>
        <v>0.95099999999999996</v>
      </c>
      <c r="LC36" s="347"/>
      <c r="LD36" s="347">
        <f t="shared" si="97"/>
        <v>0.95099999999999996</v>
      </c>
      <c r="LE36" s="347"/>
      <c r="LF36" s="347">
        <f t="shared" si="98"/>
        <v>0.95099999999999996</v>
      </c>
      <c r="LG36" s="50"/>
      <c r="LH36" s="347">
        <f t="shared" si="99"/>
        <v>0.95099999999999996</v>
      </c>
      <c r="LI36" s="347"/>
      <c r="LJ36" s="7">
        <f t="shared" si="100"/>
        <v>-1</v>
      </c>
      <c r="LK36" s="104">
        <v>0.94600000000000006</v>
      </c>
      <c r="LL36" s="104">
        <v>0.86</v>
      </c>
      <c r="LM36" s="49">
        <v>0.75600000000000001</v>
      </c>
      <c r="LN36" s="913">
        <f t="shared" si="101"/>
        <v>0.75600000000000001</v>
      </c>
      <c r="LO36" s="49">
        <v>0.79200000000000004</v>
      </c>
      <c r="LP36" s="913">
        <f t="shared" si="102"/>
        <v>0.75600000000000001</v>
      </c>
      <c r="LQ36" s="53">
        <v>0.77600000000000002</v>
      </c>
      <c r="LR36" s="52">
        <f t="shared" si="103"/>
        <v>0.75600000000000001</v>
      </c>
      <c r="LS36" s="53">
        <f t="shared" si="104"/>
        <v>0.75600000000000001</v>
      </c>
      <c r="LT36" s="53"/>
      <c r="LU36" s="53">
        <f t="shared" si="105"/>
        <v>0.75600000000000001</v>
      </c>
      <c r="LV36" s="53"/>
      <c r="LW36" s="53"/>
      <c r="LX36" s="15"/>
      <c r="LY36" s="15">
        <v>0.77300000000000002</v>
      </c>
      <c r="LZ36" s="50">
        <f t="shared" si="189"/>
        <v>0.75600000000000001</v>
      </c>
      <c r="MA36" s="53">
        <v>0.78400000000000003</v>
      </c>
      <c r="MB36" s="53">
        <v>0.77800000000000002</v>
      </c>
      <c r="MC36" s="1042">
        <v>0.76400000000000001</v>
      </c>
      <c r="MD36" s="15"/>
      <c r="ME36" s="53">
        <f t="shared" si="190"/>
        <v>0.75600000000000001</v>
      </c>
      <c r="MF36" s="53"/>
      <c r="MG36" s="53"/>
      <c r="MH36" s="50">
        <v>0.78400000000000003</v>
      </c>
      <c r="MI36" s="50">
        <v>0.77100000000000002</v>
      </c>
      <c r="MJ36" s="53">
        <f t="shared" si="108"/>
        <v>0.75600000000000001</v>
      </c>
      <c r="MK36" s="50"/>
      <c r="ML36" s="50"/>
      <c r="MM36" s="50">
        <f t="shared" si="109"/>
        <v>0.75600000000000001</v>
      </c>
      <c r="MN36" s="50">
        <v>0.77900000000000003</v>
      </c>
      <c r="MO36" s="50"/>
      <c r="MP36" s="50"/>
      <c r="MQ36" s="50">
        <f t="shared" si="110"/>
        <v>0.75600000000000001</v>
      </c>
      <c r="MR36" s="50"/>
      <c r="MS36" s="50"/>
      <c r="MT36" s="50"/>
      <c r="MU36" s="50"/>
      <c r="MV36" s="50">
        <f t="shared" si="111"/>
        <v>0.75600000000000001</v>
      </c>
      <c r="MW36" s="50"/>
      <c r="MX36" s="50"/>
      <c r="MY36" s="50">
        <v>0.78600000000000003</v>
      </c>
      <c r="MZ36" s="15"/>
      <c r="NA36" s="15"/>
      <c r="NB36" s="15">
        <v>0.78</v>
      </c>
      <c r="NC36" s="15">
        <v>0.75</v>
      </c>
      <c r="ND36" s="15">
        <f t="shared" si="112"/>
        <v>0.75600000000000001</v>
      </c>
      <c r="NE36" s="49">
        <v>0.76900000000000002</v>
      </c>
      <c r="NF36" s="50">
        <v>0.79</v>
      </c>
      <c r="NG36" s="15">
        <f t="shared" si="113"/>
        <v>0.75600000000000001</v>
      </c>
      <c r="NH36" s="50">
        <v>0.76900000000000002</v>
      </c>
      <c r="NI36" s="50">
        <v>0.78400000000000003</v>
      </c>
      <c r="NJ36" s="50">
        <f t="shared" si="114"/>
        <v>0.75600000000000001</v>
      </c>
      <c r="NK36" s="50"/>
      <c r="NL36" s="77"/>
      <c r="NM36" s="77">
        <v>0.77600000000000002</v>
      </c>
      <c r="NN36" s="77"/>
      <c r="NO36" s="77"/>
      <c r="NP36" s="77">
        <f t="shared" si="115"/>
        <v>0.75600000000000001</v>
      </c>
      <c r="NQ36" s="77"/>
      <c r="NR36" s="77">
        <v>0.77600000000000002</v>
      </c>
      <c r="NS36" s="77"/>
      <c r="NT36" s="347">
        <f t="shared" si="191"/>
        <v>0.75600000000000001</v>
      </c>
      <c r="NU36" s="347"/>
      <c r="NV36" s="347"/>
      <c r="NW36" s="49"/>
      <c r="NX36" s="347">
        <f t="shared" si="117"/>
        <v>0.75600000000000001</v>
      </c>
      <c r="NY36" s="49"/>
      <c r="NZ36" s="347">
        <f t="shared" si="118"/>
        <v>0.75600000000000001</v>
      </c>
      <c r="OA36" s="347"/>
      <c r="OB36" s="347"/>
      <c r="OC36" s="50"/>
      <c r="OD36" s="347">
        <f t="shared" si="119"/>
        <v>0.75600000000000001</v>
      </c>
      <c r="OE36" s="347"/>
      <c r="OF36" s="347"/>
      <c r="OG36" s="50"/>
      <c r="OH36" s="347">
        <f t="shared" si="120"/>
        <v>0.75600000000000001</v>
      </c>
      <c r="OI36" s="347"/>
      <c r="OJ36" s="347"/>
      <c r="OK36" s="7">
        <f t="shared" si="121"/>
        <v>-1</v>
      </c>
      <c r="OL36" s="7">
        <f t="shared" si="122"/>
        <v>-1</v>
      </c>
      <c r="OM36" s="1304">
        <v>1.08</v>
      </c>
      <c r="ON36" s="53">
        <v>0.94099999999999995</v>
      </c>
      <c r="OO36" s="50"/>
      <c r="OP36" s="53">
        <f t="shared" si="123"/>
        <v>1.08</v>
      </c>
      <c r="OQ36" s="52"/>
      <c r="OR36" s="14"/>
      <c r="OS36" s="102">
        <v>1.0069999999999999</v>
      </c>
      <c r="OT36" s="47">
        <f t="shared" si="192"/>
        <v>1.0069999999999999</v>
      </c>
      <c r="OU36" s="53">
        <v>0.97199999999999998</v>
      </c>
      <c r="OV36" s="53">
        <f t="shared" si="125"/>
        <v>0.97199999999999998</v>
      </c>
      <c r="OW36" s="1049"/>
      <c r="OX36" s="53">
        <v>0.97199999999999998</v>
      </c>
      <c r="OY36" s="53">
        <f t="shared" si="193"/>
        <v>0.97199999999999998</v>
      </c>
      <c r="OZ36" s="1049"/>
      <c r="PA36" s="1049">
        <v>0.95</v>
      </c>
      <c r="PB36" s="1049">
        <f t="shared" si="194"/>
        <v>0.95</v>
      </c>
      <c r="PC36" s="53"/>
      <c r="PD36" s="1049"/>
      <c r="PE36" s="1049">
        <f t="shared" si="128"/>
        <v>0.95</v>
      </c>
      <c r="PF36" s="1049"/>
      <c r="PG36" s="1049">
        <f t="shared" si="129"/>
        <v>0.95</v>
      </c>
      <c r="PH36" s="1049"/>
      <c r="PI36" s="1049">
        <f t="shared" si="130"/>
        <v>0.95</v>
      </c>
      <c r="PJ36" s="1049"/>
      <c r="PK36" s="7">
        <f t="shared" si="131"/>
        <v>-1</v>
      </c>
      <c r="PL36" s="1319">
        <v>0.67400000000000004</v>
      </c>
      <c r="PM36" s="913"/>
      <c r="PN36" s="53">
        <v>0.63100000000000001</v>
      </c>
      <c r="PO36" s="52">
        <f t="shared" si="195"/>
        <v>0.63100000000000001</v>
      </c>
      <c r="PP36" s="52"/>
      <c r="PQ36" s="52">
        <v>0.66300000000000003</v>
      </c>
      <c r="PR36" s="52">
        <f t="shared" si="196"/>
        <v>0.63100000000000001</v>
      </c>
      <c r="PS36" s="53">
        <v>0.67300000000000004</v>
      </c>
      <c r="PT36" s="53">
        <f t="shared" si="134"/>
        <v>0.63100000000000001</v>
      </c>
      <c r="PU36" s="1042"/>
      <c r="PV36" s="1049">
        <v>0.628</v>
      </c>
      <c r="PW36" s="1042">
        <f t="shared" si="135"/>
        <v>0.628</v>
      </c>
      <c r="PX36" s="1049">
        <v>0.628</v>
      </c>
      <c r="PY36" s="1042">
        <v>0.64</v>
      </c>
      <c r="PZ36" s="1042">
        <f t="shared" si="197"/>
        <v>0.628</v>
      </c>
      <c r="QA36" s="1049"/>
      <c r="QB36" s="1049">
        <f t="shared" si="137"/>
        <v>0.628</v>
      </c>
      <c r="QC36" s="50"/>
      <c r="QD36" s="1049">
        <f t="shared" si="138"/>
        <v>0.628</v>
      </c>
      <c r="QE36" s="1049"/>
      <c r="QF36" s="50"/>
      <c r="QG36" s="1049">
        <f t="shared" si="139"/>
        <v>0.628</v>
      </c>
      <c r="QH36" s="1049"/>
      <c r="QI36" s="6">
        <f t="shared" si="140"/>
        <v>-1</v>
      </c>
      <c r="QJ36" s="10">
        <v>0.75600000000000001</v>
      </c>
      <c r="QK36" s="12"/>
      <c r="QL36" s="12">
        <v>0.77700000000000002</v>
      </c>
      <c r="QM36" s="12">
        <f t="shared" si="198"/>
        <v>0.75600000000000001</v>
      </c>
      <c r="QN36" s="58">
        <v>0.78200000000000003</v>
      </c>
      <c r="QO36" s="58">
        <f t="shared" si="142"/>
        <v>0.75600000000000001</v>
      </c>
      <c r="QP36" s="58">
        <v>0.78200000000000003</v>
      </c>
      <c r="QQ36" s="58">
        <f t="shared" si="143"/>
        <v>0.75600000000000001</v>
      </c>
      <c r="QR36" s="58">
        <v>0.79800000000000004</v>
      </c>
      <c r="QS36" s="58"/>
      <c r="QT36" s="58">
        <f t="shared" si="199"/>
        <v>0.75600000000000001</v>
      </c>
      <c r="QU36" s="58"/>
      <c r="QV36" s="53">
        <v>0.81</v>
      </c>
      <c r="QW36" s="1049">
        <f t="shared" si="200"/>
        <v>0.75600000000000001</v>
      </c>
      <c r="QX36" s="1049"/>
      <c r="QY36" s="1049">
        <f t="shared" si="146"/>
        <v>0.75600000000000001</v>
      </c>
      <c r="QZ36" s="1049"/>
      <c r="RA36" s="50"/>
      <c r="RB36" s="1049">
        <f t="shared" si="147"/>
        <v>0.75600000000000001</v>
      </c>
      <c r="RC36" s="1049"/>
      <c r="RD36" s="50"/>
      <c r="RE36" s="1049">
        <f t="shared" si="148"/>
        <v>0.75600000000000001</v>
      </c>
      <c r="RF36" s="1049"/>
      <c r="RG36" s="6">
        <f t="shared" si="149"/>
        <v>-1</v>
      </c>
      <c r="RH36" s="52">
        <v>0.879</v>
      </c>
      <c r="RI36" s="1049">
        <v>0.90100000000000002</v>
      </c>
      <c r="RJ36" s="1049">
        <f t="shared" si="150"/>
        <v>0.879</v>
      </c>
      <c r="RK36" s="1049">
        <v>0.91500000000000004</v>
      </c>
      <c r="RL36" s="1049">
        <f t="shared" si="151"/>
        <v>0.879</v>
      </c>
      <c r="RM36" s="1049"/>
      <c r="RN36" s="1049">
        <v>0.82299999999999995</v>
      </c>
      <c r="RO36" s="1049"/>
      <c r="RP36" s="58">
        <f t="shared" si="201"/>
        <v>0.82299999999999995</v>
      </c>
      <c r="RQ36" s="58"/>
      <c r="RR36" s="58">
        <v>0.83</v>
      </c>
      <c r="RS36" s="58">
        <f t="shared" si="202"/>
        <v>0.82299999999999995</v>
      </c>
      <c r="RT36" s="52"/>
      <c r="RU36" s="1049"/>
      <c r="RV36" s="1049">
        <f t="shared" si="154"/>
        <v>0.82299999999999995</v>
      </c>
      <c r="RW36" s="52"/>
      <c r="RX36" s="1049">
        <f t="shared" si="155"/>
        <v>0.82299999999999995</v>
      </c>
      <c r="RY36" s="1049"/>
      <c r="RZ36" s="52"/>
      <c r="SA36" s="1049">
        <f t="shared" si="156"/>
        <v>0.82299999999999995</v>
      </c>
      <c r="SB36" s="1049"/>
      <c r="SC36" s="1224">
        <f t="shared" si="157"/>
        <v>-1</v>
      </c>
      <c r="SD36" s="1049">
        <v>0.79</v>
      </c>
      <c r="SE36" s="1049">
        <f t="shared" si="158"/>
        <v>0.79</v>
      </c>
      <c r="SF36" s="1049"/>
      <c r="SG36" s="1049">
        <v>0.79</v>
      </c>
      <c r="SH36" s="1049">
        <f t="shared" si="159"/>
        <v>0.79</v>
      </c>
      <c r="SI36" s="1049"/>
      <c r="SJ36" s="1224">
        <f t="shared" si="160"/>
        <v>-1</v>
      </c>
      <c r="SK36" s="1049">
        <v>0.88</v>
      </c>
      <c r="SL36" s="1049">
        <f t="shared" si="2"/>
        <v>0.88</v>
      </c>
      <c r="SM36" s="1049"/>
      <c r="SN36" s="1049">
        <v>0.88</v>
      </c>
      <c r="SO36" s="1049">
        <f t="shared" si="161"/>
        <v>0.88</v>
      </c>
      <c r="SP36" s="1049"/>
      <c r="SQ36" s="1224">
        <f t="shared" si="162"/>
        <v>-1</v>
      </c>
      <c r="SR36" s="1049">
        <v>0.78</v>
      </c>
      <c r="SS36" s="1049">
        <f t="shared" si="3"/>
        <v>0.78</v>
      </c>
      <c r="ST36" s="1049"/>
      <c r="SU36" s="1224">
        <f t="shared" si="4"/>
        <v>-1</v>
      </c>
      <c r="SV36" s="1161" t="s">
        <v>3363</v>
      </c>
      <c r="SW36" s="1161" t="s">
        <v>3363</v>
      </c>
    </row>
    <row r="37" spans="1:517" ht="15" thickBot="1" x14ac:dyDescent="0.4">
      <c r="A37" s="40">
        <v>28</v>
      </c>
      <c r="B37" s="926" t="s">
        <v>19</v>
      </c>
      <c r="C37" s="29" t="s">
        <v>1254</v>
      </c>
      <c r="D37" s="925" t="s">
        <v>3366</v>
      </c>
      <c r="E37" s="923" t="s">
        <v>3367</v>
      </c>
      <c r="F37" s="922" t="s">
        <v>3368</v>
      </c>
      <c r="G37" s="936" t="s">
        <v>3369</v>
      </c>
      <c r="H37" s="81" t="s">
        <v>1502</v>
      </c>
      <c r="I37" s="9" t="s">
        <v>1502</v>
      </c>
      <c r="J37" s="81" t="s">
        <v>1502</v>
      </c>
      <c r="K37" s="81" t="s">
        <v>1502</v>
      </c>
      <c r="L37" s="9"/>
      <c r="M37" s="9" t="s">
        <v>1502</v>
      </c>
      <c r="N37" s="81" t="s">
        <v>1502</v>
      </c>
      <c r="O37" s="81" t="s">
        <v>1502</v>
      </c>
      <c r="P37" s="9" t="s">
        <v>1502</v>
      </c>
      <c r="Q37" s="76" t="s">
        <v>1502</v>
      </c>
      <c r="R37" s="81" t="s">
        <v>1502</v>
      </c>
      <c r="S37" s="81" t="s">
        <v>1502</v>
      </c>
      <c r="T37" s="81" t="s">
        <v>1502</v>
      </c>
      <c r="U37" s="81"/>
      <c r="V37" s="81"/>
      <c r="W37" s="5"/>
      <c r="X37" s="63" t="s">
        <v>1502</v>
      </c>
      <c r="Y37" s="63" t="s">
        <v>1502</v>
      </c>
      <c r="Z37" s="63" t="s">
        <v>1502</v>
      </c>
      <c r="AA37" s="63" t="s">
        <v>1502</v>
      </c>
      <c r="AB37" s="63" t="s">
        <v>1502</v>
      </c>
      <c r="AC37" s="63" t="s">
        <v>1502</v>
      </c>
      <c r="AD37" s="63" t="s">
        <v>1502</v>
      </c>
      <c r="AE37" s="63" t="s">
        <v>1502</v>
      </c>
      <c r="AF37" s="63" t="s">
        <v>1502</v>
      </c>
      <c r="AG37" s="63" t="s">
        <v>1502</v>
      </c>
      <c r="AH37" s="81" t="s">
        <v>1502</v>
      </c>
      <c r="AI37" s="9" t="s">
        <v>1502</v>
      </c>
      <c r="AJ37" s="887"/>
      <c r="AK37" s="63" t="s">
        <v>1502</v>
      </c>
      <c r="AL37" s="63" t="s">
        <v>1502</v>
      </c>
      <c r="AM37" s="63" t="s">
        <v>1502</v>
      </c>
      <c r="AN37" s="63" t="s">
        <v>1502</v>
      </c>
      <c r="AO37" s="63"/>
      <c r="AP37" s="63" t="s">
        <v>1502</v>
      </c>
      <c r="AQ37" s="63" t="s">
        <v>1502</v>
      </c>
      <c r="AR37" s="63" t="s">
        <v>1502</v>
      </c>
      <c r="AS37" s="63">
        <v>37.67</v>
      </c>
      <c r="AT37" s="63">
        <f t="shared" si="10"/>
        <v>37.67</v>
      </c>
      <c r="AU37" s="63">
        <v>37.67</v>
      </c>
      <c r="AV37" s="54">
        <f t="shared" si="11"/>
        <v>37.67</v>
      </c>
      <c r="AW37" s="63">
        <v>35</v>
      </c>
      <c r="AX37" s="9"/>
      <c r="AY37" s="57">
        <v>36</v>
      </c>
      <c r="AZ37" s="48"/>
      <c r="BA37" s="5">
        <f t="shared" si="12"/>
        <v>-4.4332359968144455E-2</v>
      </c>
      <c r="BB37" s="63">
        <v>45</v>
      </c>
      <c r="BC37" s="63">
        <v>37</v>
      </c>
      <c r="BD37" s="63">
        <v>37.33</v>
      </c>
      <c r="BE37" s="63">
        <f>MIN(BB37,BD37)</f>
        <v>37.33</v>
      </c>
      <c r="BF37" s="63">
        <v>37</v>
      </c>
      <c r="BG37" s="63">
        <v>37.33</v>
      </c>
      <c r="BH37" s="63">
        <v>37.67</v>
      </c>
      <c r="BI37" s="63">
        <v>37.18</v>
      </c>
      <c r="BJ37" s="63">
        <f t="shared" si="167"/>
        <v>37.18</v>
      </c>
      <c r="BK37" s="63">
        <v>39.450000000000003</v>
      </c>
      <c r="BL37" s="919">
        <f t="shared" si="15"/>
        <v>37.18</v>
      </c>
      <c r="BM37" s="81">
        <v>39</v>
      </c>
      <c r="BN37" s="54">
        <f t="shared" si="16"/>
        <v>37.18</v>
      </c>
      <c r="BO37" s="63">
        <v>38.33</v>
      </c>
      <c r="BP37" s="54">
        <v>38.67</v>
      </c>
      <c r="BQ37" s="54">
        <f t="shared" si="17"/>
        <v>37.18</v>
      </c>
      <c r="BR37" s="54"/>
      <c r="BS37" s="5">
        <f t="shared" si="18"/>
        <v>-1</v>
      </c>
      <c r="BT37" s="351">
        <v>40.67</v>
      </c>
      <c r="BU37" s="63">
        <v>44</v>
      </c>
      <c r="BV37" s="63">
        <v>43</v>
      </c>
      <c r="BW37" s="63">
        <f>MIN(BT37,BV37)</f>
        <v>40.67</v>
      </c>
      <c r="BX37" s="63">
        <v>41.21</v>
      </c>
      <c r="BY37" s="63">
        <v>40.67</v>
      </c>
      <c r="BZ37" s="63">
        <v>43.6</v>
      </c>
      <c r="CA37" s="63">
        <f t="shared" si="168"/>
        <v>40.67</v>
      </c>
      <c r="CB37" s="63">
        <v>42</v>
      </c>
      <c r="CC37" s="54">
        <f t="shared" si="21"/>
        <v>40.67</v>
      </c>
      <c r="CD37" s="63">
        <v>42.6</v>
      </c>
      <c r="CE37" s="9"/>
      <c r="CF37" s="9">
        <v>41.97</v>
      </c>
      <c r="CG37" s="54">
        <f t="shared" si="22"/>
        <v>40.67</v>
      </c>
      <c r="CH37" s="9">
        <v>40.67</v>
      </c>
      <c r="CI37" s="9">
        <v>41.21</v>
      </c>
      <c r="CJ37" s="9">
        <f t="shared" si="23"/>
        <v>40.67</v>
      </c>
      <c r="CK37" s="9">
        <v>43.1</v>
      </c>
      <c r="CL37" s="9">
        <f t="shared" si="24"/>
        <v>40.67</v>
      </c>
      <c r="CM37" s="9">
        <v>44</v>
      </c>
      <c r="CN37" s="1049"/>
      <c r="CO37" s="14">
        <v>44</v>
      </c>
      <c r="CP37" s="9">
        <f>MIN(CL37,CO37)</f>
        <v>40.67</v>
      </c>
      <c r="CQ37" s="9"/>
      <c r="CR37" s="14"/>
      <c r="CS37" s="14">
        <v>44</v>
      </c>
      <c r="CT37" s="10">
        <f>MIN(CS37,CP37)</f>
        <v>40.67</v>
      </c>
      <c r="CU37" s="9"/>
      <c r="CV37" s="14">
        <v>44</v>
      </c>
      <c r="CW37" s="9">
        <f t="shared" si="27"/>
        <v>40.67</v>
      </c>
      <c r="CX37" s="14">
        <v>43</v>
      </c>
      <c r="CY37" s="9">
        <f t="shared" si="28"/>
        <v>40.67</v>
      </c>
      <c r="CZ37" s="48">
        <v>43.56</v>
      </c>
      <c r="DA37" s="14">
        <v>44</v>
      </c>
      <c r="DB37" s="348">
        <f t="shared" si="29"/>
        <v>40.67</v>
      </c>
      <c r="DC37" s="14">
        <v>42</v>
      </c>
      <c r="DD37" s="348">
        <f t="shared" si="30"/>
        <v>40.67</v>
      </c>
      <c r="DE37" s="348">
        <v>43.67</v>
      </c>
      <c r="DF37" s="14">
        <v>44</v>
      </c>
      <c r="DG37" s="14">
        <f t="shared" si="31"/>
        <v>40.67</v>
      </c>
      <c r="DH37" s="14"/>
      <c r="DI37" s="5">
        <f t="shared" si="32"/>
        <v>-1</v>
      </c>
      <c r="DJ37" s="63">
        <v>42</v>
      </c>
      <c r="DK37" s="63">
        <v>43.33</v>
      </c>
      <c r="DL37" s="63">
        <v>44</v>
      </c>
      <c r="DM37" s="63">
        <f>MIN(DJ37,DL37)</f>
        <v>42</v>
      </c>
      <c r="DN37" s="63">
        <v>43</v>
      </c>
      <c r="DO37" s="351">
        <v>42</v>
      </c>
      <c r="DP37" s="63">
        <f t="shared" si="34"/>
        <v>42</v>
      </c>
      <c r="DQ37" s="63">
        <v>43</v>
      </c>
      <c r="DR37" s="63">
        <f t="shared" si="169"/>
        <v>42</v>
      </c>
      <c r="DS37" s="63">
        <v>44</v>
      </c>
      <c r="DT37" s="351">
        <v>43.78</v>
      </c>
      <c r="DU37" s="54">
        <f t="shared" si="36"/>
        <v>42</v>
      </c>
      <c r="DV37" s="54">
        <v>45</v>
      </c>
      <c r="DW37" s="54">
        <f t="shared" si="37"/>
        <v>42</v>
      </c>
      <c r="DX37" s="54"/>
      <c r="DY37" s="54">
        <f t="shared" si="38"/>
        <v>42</v>
      </c>
      <c r="DZ37" s="54">
        <v>44.3</v>
      </c>
      <c r="EA37" s="47">
        <v>44</v>
      </c>
      <c r="EB37" s="54">
        <f t="shared" si="39"/>
        <v>42</v>
      </c>
      <c r="EC37" s="54"/>
      <c r="ED37" s="77">
        <v>44</v>
      </c>
      <c r="EE37" s="77"/>
      <c r="EF37" s="77">
        <f>MIN(ED37,EB37)</f>
        <v>42</v>
      </c>
      <c r="EG37" s="77">
        <v>43</v>
      </c>
      <c r="EH37" s="77"/>
      <c r="EI37" s="48">
        <f>MIN(EG37,EF37)</f>
        <v>42</v>
      </c>
      <c r="EJ37" s="54">
        <v>45</v>
      </c>
      <c r="EK37" s="77">
        <v>45</v>
      </c>
      <c r="EL37" s="54">
        <f t="shared" si="42"/>
        <v>42</v>
      </c>
      <c r="EM37" s="54">
        <v>42.33</v>
      </c>
      <c r="EN37" s="348">
        <f t="shared" si="43"/>
        <v>42</v>
      </c>
      <c r="EO37" s="348">
        <v>42.33</v>
      </c>
      <c r="EP37" s="348">
        <v>42.67</v>
      </c>
      <c r="EQ37" s="348">
        <f t="shared" si="44"/>
        <v>42</v>
      </c>
      <c r="ER37" s="348">
        <v>42.7</v>
      </c>
      <c r="ES37" s="348">
        <f t="shared" si="45"/>
        <v>42</v>
      </c>
      <c r="ET37" s="348"/>
      <c r="EU37" s="5">
        <f t="shared" si="46"/>
        <v>-1</v>
      </c>
      <c r="EV37" s="63">
        <v>41</v>
      </c>
      <c r="EW37" s="63">
        <v>37.58</v>
      </c>
      <c r="EX37" s="63">
        <v>37.33</v>
      </c>
      <c r="EY37" s="63">
        <f>MIN(EV37,EX37)</f>
        <v>37.33</v>
      </c>
      <c r="EZ37" s="63"/>
      <c r="FA37" s="63">
        <v>37.44</v>
      </c>
      <c r="FB37" s="63">
        <f t="shared" si="48"/>
        <v>37.33</v>
      </c>
      <c r="FC37" s="63"/>
      <c r="FD37" s="63">
        <v>36.67</v>
      </c>
      <c r="FE37" s="63">
        <f t="shared" si="170"/>
        <v>36.67</v>
      </c>
      <c r="FF37" s="63">
        <v>39.4</v>
      </c>
      <c r="FG37" s="63">
        <v>38.450000000000003</v>
      </c>
      <c r="FH37" s="54">
        <f t="shared" si="50"/>
        <v>36.67</v>
      </c>
      <c r="FI37" s="63">
        <v>38.67</v>
      </c>
      <c r="FJ37" s="54">
        <v>39.21</v>
      </c>
      <c r="FK37" s="54">
        <f t="shared" si="51"/>
        <v>36.67</v>
      </c>
      <c r="FL37" s="54">
        <v>37.11</v>
      </c>
      <c r="FM37" s="54">
        <f t="shared" si="52"/>
        <v>36.67</v>
      </c>
      <c r="FN37" s="54">
        <v>37.380000000000003</v>
      </c>
      <c r="FO37" s="77">
        <v>39.549999999999997</v>
      </c>
      <c r="FP37" s="54">
        <f t="shared" si="53"/>
        <v>36.67</v>
      </c>
      <c r="FQ37" s="54">
        <v>38.6</v>
      </c>
      <c r="FR37" s="77">
        <v>38</v>
      </c>
      <c r="FS37" s="54">
        <f t="shared" si="54"/>
        <v>36.67</v>
      </c>
      <c r="FT37" s="54"/>
      <c r="FU37" s="54">
        <v>39.33</v>
      </c>
      <c r="FV37" s="77"/>
      <c r="FW37" s="77">
        <v>39.700000000000003</v>
      </c>
      <c r="FX37" s="54">
        <f t="shared" si="55"/>
        <v>36.67</v>
      </c>
      <c r="FY37" s="54">
        <v>39.44</v>
      </c>
      <c r="FZ37" s="77">
        <v>38.82</v>
      </c>
      <c r="GA37" s="76"/>
      <c r="GB37" s="76">
        <f>MIN(FX37,FZ37)</f>
        <v>36.67</v>
      </c>
      <c r="GC37" s="54">
        <v>38.67</v>
      </c>
      <c r="GD37" s="76">
        <v>39</v>
      </c>
      <c r="GE37" s="348">
        <f t="shared" si="57"/>
        <v>36.67</v>
      </c>
      <c r="GF37" s="348">
        <v>39.11</v>
      </c>
      <c r="GG37" s="348">
        <f t="shared" si="58"/>
        <v>36.67</v>
      </c>
      <c r="GH37" s="348">
        <v>38.67</v>
      </c>
      <c r="GI37" s="348">
        <v>38.67</v>
      </c>
      <c r="GJ37" s="1450">
        <f t="shared" si="59"/>
        <v>36.67</v>
      </c>
      <c r="GK37" s="10"/>
      <c r="GL37" s="14">
        <v>39.200000000000003</v>
      </c>
      <c r="GM37" s="348">
        <f t="shared" si="60"/>
        <v>36.67</v>
      </c>
      <c r="GN37" s="348">
        <v>39</v>
      </c>
      <c r="GO37" s="348">
        <f t="shared" si="61"/>
        <v>36.67</v>
      </c>
      <c r="GP37" s="348">
        <v>39.67</v>
      </c>
      <c r="GQ37" s="348"/>
      <c r="GR37" s="348">
        <f t="shared" si="62"/>
        <v>36.67</v>
      </c>
      <c r="GS37" s="348"/>
      <c r="GT37" s="5">
        <f t="shared" si="63"/>
        <v>-1</v>
      </c>
      <c r="GU37" s="63">
        <v>37.133000000000003</v>
      </c>
      <c r="GV37" s="63">
        <v>33.85</v>
      </c>
      <c r="GW37" s="63">
        <v>33.58</v>
      </c>
      <c r="GX37" s="63">
        <f>MIN(GU37,GW37)</f>
        <v>33.58</v>
      </c>
      <c r="GY37" s="63"/>
      <c r="GZ37" s="63">
        <v>34</v>
      </c>
      <c r="HA37" s="63">
        <f t="shared" si="65"/>
        <v>33.58</v>
      </c>
      <c r="HB37" s="63">
        <v>35</v>
      </c>
      <c r="HC37" s="63">
        <v>35</v>
      </c>
      <c r="HD37" s="63">
        <v>33.58</v>
      </c>
      <c r="HE37" s="63">
        <f t="shared" si="66"/>
        <v>33.58</v>
      </c>
      <c r="HF37" s="63">
        <v>31.6</v>
      </c>
      <c r="HG37" s="54">
        <f t="shared" si="67"/>
        <v>31.6</v>
      </c>
      <c r="HH37" s="63">
        <v>30.87</v>
      </c>
      <c r="HI37" s="9"/>
      <c r="HJ37" s="54">
        <f t="shared" si="68"/>
        <v>31.6</v>
      </c>
      <c r="HK37" s="54">
        <v>31.33</v>
      </c>
      <c r="HL37" s="54">
        <f t="shared" si="69"/>
        <v>31.33</v>
      </c>
      <c r="HM37" s="54">
        <v>31</v>
      </c>
      <c r="HN37" s="54">
        <f t="shared" si="70"/>
        <v>31</v>
      </c>
      <c r="HO37" s="54">
        <v>33.33</v>
      </c>
      <c r="HP37" s="54">
        <v>33.54</v>
      </c>
      <c r="HQ37" s="54">
        <v>33</v>
      </c>
      <c r="HR37" s="14">
        <v>33.79</v>
      </c>
      <c r="HS37" s="14"/>
      <c r="HT37" s="28">
        <f>MIN(HN37,HR37)</f>
        <v>31</v>
      </c>
      <c r="HU37" s="28"/>
      <c r="HV37" s="28">
        <v>33</v>
      </c>
      <c r="HW37" s="10"/>
      <c r="HX37" s="14">
        <v>33.799999999999997</v>
      </c>
      <c r="HY37" s="9">
        <f>MIN(HX37,HT37)</f>
        <v>31</v>
      </c>
      <c r="HZ37" s="14"/>
      <c r="IA37" s="14">
        <v>32</v>
      </c>
      <c r="IB37" s="4">
        <f t="shared" si="73"/>
        <v>31</v>
      </c>
      <c r="IC37" s="54">
        <v>31.33</v>
      </c>
      <c r="ID37" s="54">
        <f t="shared" si="74"/>
        <v>31</v>
      </c>
      <c r="IE37" s="54">
        <v>31.33</v>
      </c>
      <c r="IF37" s="1050">
        <v>32</v>
      </c>
      <c r="IG37" s="1050">
        <f t="shared" si="75"/>
        <v>31</v>
      </c>
      <c r="IH37" s="1050">
        <v>31.33</v>
      </c>
      <c r="II37" s="1049">
        <v>32.67</v>
      </c>
      <c r="IJ37" s="1050">
        <f t="shared" si="76"/>
        <v>31</v>
      </c>
      <c r="IK37" s="14">
        <v>31.4</v>
      </c>
      <c r="IL37" s="14"/>
      <c r="IM37" s="77">
        <f>MIN(IJ37,IK37)</f>
        <v>31</v>
      </c>
      <c r="IN37" s="48">
        <v>33.4</v>
      </c>
      <c r="IO37" s="14">
        <v>31.67</v>
      </c>
      <c r="IP37" s="14"/>
      <c r="IQ37" s="9">
        <f t="shared" si="78"/>
        <v>31</v>
      </c>
      <c r="IR37" s="348"/>
      <c r="IS37" s="348">
        <v>32</v>
      </c>
      <c r="IT37" s="14">
        <v>31.75</v>
      </c>
      <c r="IU37" s="348">
        <f t="shared" si="79"/>
        <v>31</v>
      </c>
      <c r="IV37" s="348"/>
      <c r="IW37" s="348">
        <v>32</v>
      </c>
      <c r="IX37" s="14">
        <v>31.75</v>
      </c>
      <c r="IY37" s="348">
        <f t="shared" si="80"/>
        <v>31</v>
      </c>
      <c r="IZ37" s="348">
        <v>32.67</v>
      </c>
      <c r="JA37" s="14">
        <v>33.799999999999997</v>
      </c>
      <c r="JB37" s="348">
        <f t="shared" si="81"/>
        <v>31</v>
      </c>
      <c r="JC37" s="348">
        <v>32.5</v>
      </c>
      <c r="JD37" s="14">
        <v>33.799999999999997</v>
      </c>
      <c r="JE37" s="348">
        <f t="shared" si="82"/>
        <v>31</v>
      </c>
      <c r="JF37" s="14">
        <v>33.67</v>
      </c>
      <c r="JG37" s="348">
        <f t="shared" si="83"/>
        <v>31</v>
      </c>
      <c r="JH37" s="348">
        <v>46.82</v>
      </c>
      <c r="JI37" s="5">
        <f t="shared" si="84"/>
        <v>0.51032258064516134</v>
      </c>
      <c r="JJ37" s="351">
        <v>31</v>
      </c>
      <c r="JK37" s="1120">
        <v>33</v>
      </c>
      <c r="JL37" s="54">
        <f t="shared" si="85"/>
        <v>31</v>
      </c>
      <c r="JM37" s="54">
        <v>31</v>
      </c>
      <c r="JN37" s="54">
        <f t="shared" si="86"/>
        <v>31</v>
      </c>
      <c r="JO37" s="54">
        <v>31</v>
      </c>
      <c r="JP37" s="54">
        <v>32</v>
      </c>
      <c r="JQ37" s="54">
        <f t="shared" si="87"/>
        <v>31</v>
      </c>
      <c r="JR37" s="54">
        <v>33</v>
      </c>
      <c r="JS37" s="10">
        <v>33</v>
      </c>
      <c r="JT37" s="54">
        <f t="shared" si="88"/>
        <v>31</v>
      </c>
      <c r="JU37" s="54">
        <v>31</v>
      </c>
      <c r="JV37" s="54">
        <v>31</v>
      </c>
      <c r="JW37" s="14"/>
      <c r="JX37" s="14">
        <v>33</v>
      </c>
      <c r="JY37" s="9">
        <f>MIN(JX37,JT37)</f>
        <v>31</v>
      </c>
      <c r="JZ37" s="54">
        <v>33.33</v>
      </c>
      <c r="KA37" s="14">
        <v>31</v>
      </c>
      <c r="KB37" s="54">
        <f t="shared" si="90"/>
        <v>31</v>
      </c>
      <c r="KC37" s="48">
        <v>31.67</v>
      </c>
      <c r="KD37" s="9"/>
      <c r="KE37" s="48">
        <v>32</v>
      </c>
      <c r="KF37" s="48">
        <f>MIN(KB37,KE37)</f>
        <v>31</v>
      </c>
      <c r="KG37" s="48">
        <v>31</v>
      </c>
      <c r="KH37" s="77">
        <v>32.299999999999997</v>
      </c>
      <c r="KI37" s="77">
        <f t="shared" si="92"/>
        <v>31</v>
      </c>
      <c r="KJ37" s="77">
        <v>32.450000000000003</v>
      </c>
      <c r="KK37" s="77">
        <v>33.4</v>
      </c>
      <c r="KL37" s="77">
        <f t="shared" si="93"/>
        <v>31</v>
      </c>
      <c r="KM37" s="77">
        <v>31</v>
      </c>
      <c r="KN37" s="77"/>
      <c r="KO37" s="14">
        <v>31.67</v>
      </c>
      <c r="KP37" s="77">
        <f t="shared" si="94"/>
        <v>31</v>
      </c>
      <c r="KQ37" s="14">
        <v>33.25</v>
      </c>
      <c r="KR37" s="14"/>
      <c r="KS37" s="348">
        <f t="shared" si="95"/>
        <v>31</v>
      </c>
      <c r="KT37" s="348"/>
      <c r="KU37" s="348">
        <v>31.4</v>
      </c>
      <c r="KV37" s="13">
        <v>33.229999999999997</v>
      </c>
      <c r="KW37" s="13">
        <f t="shared" si="96"/>
        <v>31</v>
      </c>
      <c r="KX37" s="348"/>
      <c r="KY37" s="348">
        <v>31.4</v>
      </c>
      <c r="KZ37" s="13">
        <v>33.229999999999997</v>
      </c>
      <c r="LA37" s="13"/>
      <c r="LB37" s="348">
        <f t="shared" si="163"/>
        <v>31</v>
      </c>
      <c r="LC37" s="348">
        <v>33.56</v>
      </c>
      <c r="LD37" s="348">
        <f t="shared" si="97"/>
        <v>31</v>
      </c>
      <c r="LE37" s="348">
        <v>33.56</v>
      </c>
      <c r="LF37" s="348">
        <f t="shared" si="98"/>
        <v>31</v>
      </c>
      <c r="LG37" s="14">
        <v>33</v>
      </c>
      <c r="LH37" s="348">
        <f t="shared" si="99"/>
        <v>31</v>
      </c>
      <c r="LI37" s="348">
        <v>31.8</v>
      </c>
      <c r="LJ37" s="5">
        <f t="shared" si="100"/>
        <v>2.580645161290325E-2</v>
      </c>
      <c r="LK37" s="63">
        <v>37.400000000000006</v>
      </c>
      <c r="LL37" s="63">
        <v>34</v>
      </c>
      <c r="LM37" s="9">
        <v>27.11</v>
      </c>
      <c r="LN37" s="919">
        <f t="shared" si="101"/>
        <v>27.11</v>
      </c>
      <c r="LO37" s="1145">
        <v>27.33</v>
      </c>
      <c r="LP37" s="919">
        <f t="shared" si="102"/>
        <v>27.11</v>
      </c>
      <c r="LQ37" s="9">
        <v>26.47</v>
      </c>
      <c r="LR37" s="54">
        <f t="shared" si="103"/>
        <v>26.47</v>
      </c>
      <c r="LS37" s="48">
        <f t="shared" si="104"/>
        <v>26.47</v>
      </c>
      <c r="LT37" s="48" t="s">
        <v>1159</v>
      </c>
      <c r="LU37" s="48">
        <f t="shared" si="105"/>
        <v>26.47</v>
      </c>
      <c r="LV37" s="9">
        <v>27</v>
      </c>
      <c r="LW37" s="9">
        <v>28</v>
      </c>
      <c r="LX37" s="14">
        <v>26.77</v>
      </c>
      <c r="LY37" s="14"/>
      <c r="LZ37" s="14">
        <f>MIN(LU37,LX37)</f>
        <v>26.47</v>
      </c>
      <c r="MA37" s="9">
        <v>27.35</v>
      </c>
      <c r="MB37" s="54">
        <v>28</v>
      </c>
      <c r="MC37" s="77"/>
      <c r="MD37" s="14">
        <v>28</v>
      </c>
      <c r="ME37" s="54">
        <f>MIN(MD37,LZ37)</f>
        <v>26.47</v>
      </c>
      <c r="MF37" s="54"/>
      <c r="MG37" s="54"/>
      <c r="MH37" s="14">
        <v>28.56</v>
      </c>
      <c r="MI37" s="14">
        <v>26.9</v>
      </c>
      <c r="MJ37" s="54">
        <f t="shared" si="108"/>
        <v>26.47</v>
      </c>
      <c r="MK37" s="48">
        <v>29</v>
      </c>
      <c r="ML37" s="76">
        <v>29</v>
      </c>
      <c r="MM37" s="76">
        <f t="shared" si="109"/>
        <v>26.47</v>
      </c>
      <c r="MN37" s="76">
        <v>28.67</v>
      </c>
      <c r="MO37" s="77">
        <v>26.95</v>
      </c>
      <c r="MP37" s="77">
        <v>27.4</v>
      </c>
      <c r="MQ37" s="77">
        <f t="shared" si="110"/>
        <v>26.47</v>
      </c>
      <c r="MR37" s="77">
        <v>27.98</v>
      </c>
      <c r="MS37" s="77">
        <v>27.91</v>
      </c>
      <c r="MT37" s="77">
        <v>29</v>
      </c>
      <c r="MU37" s="77">
        <v>29</v>
      </c>
      <c r="MV37" s="77">
        <f t="shared" si="111"/>
        <v>26.47</v>
      </c>
      <c r="MW37" s="77"/>
      <c r="MX37" s="77">
        <v>28</v>
      </c>
      <c r="MY37" s="77"/>
      <c r="MZ37" s="14">
        <v>29</v>
      </c>
      <c r="NA37" s="14">
        <v>28</v>
      </c>
      <c r="NB37" s="14"/>
      <c r="NC37" s="14"/>
      <c r="ND37" s="14">
        <f t="shared" si="112"/>
        <v>26.47</v>
      </c>
      <c r="NE37" s="14">
        <v>28.33</v>
      </c>
      <c r="NF37" s="14">
        <v>28</v>
      </c>
      <c r="NG37" s="14">
        <f t="shared" si="113"/>
        <v>26.47</v>
      </c>
      <c r="NH37" s="77">
        <v>30.675000000000001</v>
      </c>
      <c r="NI37" s="14">
        <v>30.67</v>
      </c>
      <c r="NJ37" s="14">
        <f t="shared" si="114"/>
        <v>26.47</v>
      </c>
      <c r="NK37" s="14"/>
      <c r="NL37" s="9">
        <v>31</v>
      </c>
      <c r="NM37" s="9"/>
      <c r="NN37" s="9">
        <v>24.5</v>
      </c>
      <c r="NO37" s="9">
        <v>25.1</v>
      </c>
      <c r="NP37" s="9">
        <f t="shared" si="115"/>
        <v>25.1</v>
      </c>
      <c r="NQ37" s="9">
        <v>31</v>
      </c>
      <c r="NR37" s="9"/>
      <c r="NS37" s="9">
        <v>25.1</v>
      </c>
      <c r="NT37" s="348">
        <f t="shared" si="116"/>
        <v>25.1</v>
      </c>
      <c r="NU37" s="1524">
        <v>30.805</v>
      </c>
      <c r="NV37" s="1524">
        <v>30.78</v>
      </c>
      <c r="NW37" s="48">
        <v>25.33</v>
      </c>
      <c r="NX37" s="1524">
        <f t="shared" si="117"/>
        <v>25.1</v>
      </c>
      <c r="NY37" s="48">
        <v>25.33</v>
      </c>
      <c r="NZ37" s="1524">
        <f t="shared" si="118"/>
        <v>25.1</v>
      </c>
      <c r="OA37" s="1524"/>
      <c r="OB37" s="1524">
        <v>30.95</v>
      </c>
      <c r="OC37" s="14">
        <v>30.44</v>
      </c>
      <c r="OD37" s="348">
        <f t="shared" si="119"/>
        <v>25.1</v>
      </c>
      <c r="OE37" s="348"/>
      <c r="OF37" s="348">
        <v>31.67</v>
      </c>
      <c r="OG37" s="14">
        <v>30.44</v>
      </c>
      <c r="OH37" s="348">
        <f t="shared" si="120"/>
        <v>25.1</v>
      </c>
      <c r="OI37" s="348"/>
      <c r="OJ37" s="348"/>
      <c r="OK37" s="5">
        <f t="shared" si="121"/>
        <v>-1</v>
      </c>
      <c r="OL37" s="5">
        <f t="shared" si="122"/>
        <v>-1</v>
      </c>
      <c r="OM37" s="1307">
        <v>44</v>
      </c>
      <c r="ON37" s="46">
        <v>45</v>
      </c>
      <c r="OO37" s="48">
        <v>44</v>
      </c>
      <c r="OP37" s="46">
        <f t="shared" si="123"/>
        <v>44</v>
      </c>
      <c r="OQ37" s="40">
        <v>45</v>
      </c>
      <c r="OR37" s="13">
        <v>44</v>
      </c>
      <c r="OS37" s="63"/>
      <c r="OT37" s="9">
        <f t="shared" si="124"/>
        <v>44</v>
      </c>
      <c r="OU37" s="46">
        <v>45</v>
      </c>
      <c r="OV37" s="46">
        <f t="shared" si="125"/>
        <v>44</v>
      </c>
      <c r="OW37" s="46">
        <v>45</v>
      </c>
      <c r="OX37" s="46"/>
      <c r="OY37" s="46">
        <f t="shared" si="126"/>
        <v>44</v>
      </c>
      <c r="OZ37" s="40">
        <v>44</v>
      </c>
      <c r="PA37" s="46"/>
      <c r="PB37" s="46">
        <f t="shared" si="127"/>
        <v>44</v>
      </c>
      <c r="PC37" s="1564">
        <v>46.57</v>
      </c>
      <c r="PD37" s="46">
        <v>44</v>
      </c>
      <c r="PE37" s="46">
        <f t="shared" si="128"/>
        <v>44</v>
      </c>
      <c r="PF37" s="46">
        <v>44</v>
      </c>
      <c r="PG37" s="46">
        <f t="shared" si="129"/>
        <v>44</v>
      </c>
      <c r="PH37" s="46">
        <v>44</v>
      </c>
      <c r="PI37" s="46">
        <f t="shared" si="130"/>
        <v>44</v>
      </c>
      <c r="PJ37" s="46"/>
      <c r="PK37" s="5">
        <f t="shared" si="131"/>
        <v>-1</v>
      </c>
      <c r="PL37" s="1311">
        <v>32</v>
      </c>
      <c r="PM37" s="37">
        <v>32</v>
      </c>
      <c r="PN37" s="37"/>
      <c r="PO37" s="40">
        <f>MIN(PL37,PM37)</f>
        <v>32</v>
      </c>
      <c r="PP37" s="40">
        <v>32</v>
      </c>
      <c r="PQ37" s="40"/>
      <c r="PR37" s="40">
        <f t="shared" si="133"/>
        <v>32</v>
      </c>
      <c r="PS37" s="40">
        <v>32</v>
      </c>
      <c r="PT37" s="36">
        <f t="shared" si="134"/>
        <v>32</v>
      </c>
      <c r="PU37" s="36">
        <v>32</v>
      </c>
      <c r="PV37" s="40">
        <v>32</v>
      </c>
      <c r="PW37" s="36">
        <f t="shared" si="135"/>
        <v>32</v>
      </c>
      <c r="PX37" s="40">
        <v>32</v>
      </c>
      <c r="PY37" s="36"/>
      <c r="PZ37" s="36">
        <f>MIN(PX37,PW37)</f>
        <v>32</v>
      </c>
      <c r="QA37" s="46">
        <v>32</v>
      </c>
      <c r="QB37" s="40">
        <f t="shared" si="137"/>
        <v>32</v>
      </c>
      <c r="QC37" s="14">
        <v>34</v>
      </c>
      <c r="QD37" s="40">
        <f t="shared" si="138"/>
        <v>32</v>
      </c>
      <c r="QE37" s="46">
        <v>32</v>
      </c>
      <c r="QF37" s="14">
        <v>34</v>
      </c>
      <c r="QG37" s="46">
        <f t="shared" si="139"/>
        <v>32</v>
      </c>
      <c r="QH37" s="46"/>
      <c r="QI37" s="5">
        <f t="shared" si="140"/>
        <v>-1</v>
      </c>
      <c r="QJ37" s="9">
        <v>26.77</v>
      </c>
      <c r="QK37" s="13">
        <v>29</v>
      </c>
      <c r="QL37" s="13"/>
      <c r="QM37" s="13">
        <f t="shared" si="141"/>
        <v>26.77</v>
      </c>
      <c r="QN37" s="46">
        <v>31</v>
      </c>
      <c r="QO37" s="46">
        <f t="shared" si="142"/>
        <v>26.77</v>
      </c>
      <c r="QP37" s="46">
        <v>31.4</v>
      </c>
      <c r="QQ37" s="46">
        <f t="shared" si="143"/>
        <v>26.77</v>
      </c>
      <c r="QR37" s="46"/>
      <c r="QS37" s="46">
        <v>30</v>
      </c>
      <c r="QT37" s="46">
        <f t="shared" si="144"/>
        <v>26.77</v>
      </c>
      <c r="QU37" s="46">
        <v>34.25</v>
      </c>
      <c r="QV37" s="46"/>
      <c r="QW37" s="46">
        <f t="shared" si="145"/>
        <v>26.77</v>
      </c>
      <c r="QX37" s="46">
        <v>30</v>
      </c>
      <c r="QY37" s="46">
        <f t="shared" si="146"/>
        <v>26.77</v>
      </c>
      <c r="QZ37" s="46">
        <v>31</v>
      </c>
      <c r="RA37" s="14">
        <v>31.2</v>
      </c>
      <c r="RB37" s="46">
        <f t="shared" si="147"/>
        <v>26.77</v>
      </c>
      <c r="RC37" s="46">
        <v>31</v>
      </c>
      <c r="RD37" s="14">
        <v>31.2</v>
      </c>
      <c r="RE37" s="46">
        <f t="shared" si="148"/>
        <v>26.77</v>
      </c>
      <c r="RF37" s="46"/>
      <c r="RG37" s="5">
        <f t="shared" si="149"/>
        <v>-1</v>
      </c>
      <c r="RH37" s="54">
        <v>28.33</v>
      </c>
      <c r="RI37" s="1050">
        <v>28.67</v>
      </c>
      <c r="RJ37" s="1050">
        <f t="shared" si="150"/>
        <v>28.33</v>
      </c>
      <c r="RK37" s="1050">
        <v>28.9</v>
      </c>
      <c r="RL37" s="1050">
        <f t="shared" si="151"/>
        <v>28.33</v>
      </c>
      <c r="RM37" s="1050">
        <v>27.88</v>
      </c>
      <c r="RN37" s="1050"/>
      <c r="RO37" s="54">
        <v>28.67</v>
      </c>
      <c r="RP37" s="46">
        <f t="shared" si="152"/>
        <v>28.33</v>
      </c>
      <c r="RQ37" s="46">
        <v>28.67</v>
      </c>
      <c r="RR37" s="46"/>
      <c r="RS37" s="35">
        <f t="shared" si="153"/>
        <v>28.33</v>
      </c>
      <c r="RT37" s="40"/>
      <c r="RU37" s="46">
        <v>28.33</v>
      </c>
      <c r="RV37" s="46">
        <f t="shared" si="154"/>
        <v>28.33</v>
      </c>
      <c r="RW37" s="40">
        <v>28.33</v>
      </c>
      <c r="RX37" s="46">
        <f t="shared" si="155"/>
        <v>28.33</v>
      </c>
      <c r="RY37" s="46">
        <v>28.33</v>
      </c>
      <c r="RZ37" s="40">
        <v>28.33</v>
      </c>
      <c r="SA37" s="46">
        <f t="shared" si="156"/>
        <v>28.33</v>
      </c>
      <c r="SB37" s="46">
        <v>29</v>
      </c>
      <c r="SC37" s="1222">
        <f t="shared" si="157"/>
        <v>2.3649841157783329E-2</v>
      </c>
      <c r="SD37" s="46">
        <v>22</v>
      </c>
      <c r="SE37" s="46">
        <f t="shared" si="158"/>
        <v>22</v>
      </c>
      <c r="SF37" s="46">
        <v>22</v>
      </c>
      <c r="SG37" s="46">
        <v>22</v>
      </c>
      <c r="SH37" s="46">
        <f t="shared" si="159"/>
        <v>22</v>
      </c>
      <c r="SI37" s="46"/>
      <c r="SJ37" s="1222">
        <f t="shared" si="160"/>
        <v>-1</v>
      </c>
      <c r="SK37" s="46">
        <v>22.68</v>
      </c>
      <c r="SL37" s="46">
        <f t="shared" si="2"/>
        <v>22.68</v>
      </c>
      <c r="SM37" s="46">
        <v>22.89</v>
      </c>
      <c r="SN37" s="46">
        <v>22.68</v>
      </c>
      <c r="SO37" s="46">
        <f t="shared" si="161"/>
        <v>22.68</v>
      </c>
      <c r="SP37" s="46"/>
      <c r="SQ37" s="1222">
        <f t="shared" si="162"/>
        <v>-1</v>
      </c>
      <c r="SR37" s="46">
        <v>23.33</v>
      </c>
      <c r="SS37" s="46">
        <f t="shared" si="3"/>
        <v>23.33</v>
      </c>
      <c r="ST37" s="46"/>
      <c r="SU37" s="1222">
        <f t="shared" si="4"/>
        <v>-1</v>
      </c>
      <c r="SV37" s="1185" t="s">
        <v>3370</v>
      </c>
      <c r="SW37" s="1170"/>
    </row>
    <row r="38" spans="1:517" ht="15" thickBot="1" x14ac:dyDescent="0.4">
      <c r="A38" s="36">
        <v>29</v>
      </c>
      <c r="B38" s="926" t="s">
        <v>19</v>
      </c>
      <c r="C38" s="29" t="s">
        <v>1254</v>
      </c>
      <c r="D38" s="925" t="s">
        <v>3366</v>
      </c>
      <c r="E38" s="923" t="s">
        <v>3371</v>
      </c>
      <c r="F38" s="924" t="s">
        <v>3372</v>
      </c>
      <c r="G38" s="937" t="s">
        <v>3373</v>
      </c>
      <c r="H38" s="82" t="s">
        <v>1502</v>
      </c>
      <c r="I38" s="11" t="s">
        <v>1502</v>
      </c>
      <c r="J38" s="82" t="s">
        <v>1502</v>
      </c>
      <c r="K38" s="82" t="s">
        <v>1502</v>
      </c>
      <c r="L38" s="11"/>
      <c r="M38" s="11" t="s">
        <v>1502</v>
      </c>
      <c r="N38" s="82" t="s">
        <v>1502</v>
      </c>
      <c r="O38" s="82" t="s">
        <v>1502</v>
      </c>
      <c r="P38" s="11" t="s">
        <v>1502</v>
      </c>
      <c r="Q38" s="50" t="s">
        <v>1502</v>
      </c>
      <c r="R38" s="82" t="s">
        <v>1502</v>
      </c>
      <c r="S38" s="82" t="s">
        <v>1502</v>
      </c>
      <c r="T38" s="82" t="s">
        <v>1502</v>
      </c>
      <c r="U38" s="82"/>
      <c r="V38" s="82"/>
      <c r="W38" s="7"/>
      <c r="X38" s="104" t="s">
        <v>1502</v>
      </c>
      <c r="Y38" s="104" t="s">
        <v>1502</v>
      </c>
      <c r="Z38" s="104" t="s">
        <v>1502</v>
      </c>
      <c r="AA38" s="104" t="s">
        <v>1502</v>
      </c>
      <c r="AB38" s="104" t="s">
        <v>1502</v>
      </c>
      <c r="AC38" s="104" t="s">
        <v>1502</v>
      </c>
      <c r="AD38" s="104" t="s">
        <v>1502</v>
      </c>
      <c r="AE38" s="104" t="s">
        <v>1502</v>
      </c>
      <c r="AF38" s="104" t="s">
        <v>1502</v>
      </c>
      <c r="AG38" s="104" t="s">
        <v>1502</v>
      </c>
      <c r="AH38" s="82" t="s">
        <v>1502</v>
      </c>
      <c r="AI38" s="11" t="s">
        <v>1502</v>
      </c>
      <c r="AJ38" s="1071"/>
      <c r="AK38" s="104" t="s">
        <v>1502</v>
      </c>
      <c r="AL38" s="104" t="s">
        <v>1502</v>
      </c>
      <c r="AM38" s="104" t="s">
        <v>1502</v>
      </c>
      <c r="AN38" s="104" t="s">
        <v>1502</v>
      </c>
      <c r="AO38" s="104"/>
      <c r="AP38" s="104" t="s">
        <v>1502</v>
      </c>
      <c r="AQ38" s="104" t="s">
        <v>1502</v>
      </c>
      <c r="AR38" s="104" t="s">
        <v>1502</v>
      </c>
      <c r="AS38" s="104">
        <v>9.33</v>
      </c>
      <c r="AT38" s="104">
        <f t="shared" si="10"/>
        <v>9.33</v>
      </c>
      <c r="AU38" s="104">
        <v>10</v>
      </c>
      <c r="AV38" s="53">
        <f t="shared" si="11"/>
        <v>9.33</v>
      </c>
      <c r="AW38" s="104">
        <v>9</v>
      </c>
      <c r="AX38" s="11"/>
      <c r="AY38" s="109">
        <v>9</v>
      </c>
      <c r="AZ38" s="49"/>
      <c r="BA38" s="5">
        <f t="shared" si="12"/>
        <v>-3.5369774919614155E-2</v>
      </c>
      <c r="BB38" s="104">
        <v>8</v>
      </c>
      <c r="BC38" s="104">
        <v>7</v>
      </c>
      <c r="BD38" s="104">
        <v>7.33</v>
      </c>
      <c r="BE38" s="104">
        <f>MIN(BB38,BD38)</f>
        <v>7.33</v>
      </c>
      <c r="BF38" s="104">
        <v>7.33</v>
      </c>
      <c r="BG38" s="104">
        <v>7.33</v>
      </c>
      <c r="BH38" s="104">
        <v>7.33</v>
      </c>
      <c r="BI38" s="104">
        <v>7</v>
      </c>
      <c r="BJ38" s="104">
        <f t="shared" si="167"/>
        <v>7</v>
      </c>
      <c r="BK38" s="104">
        <v>7</v>
      </c>
      <c r="BL38" s="913">
        <f t="shared" si="15"/>
        <v>7</v>
      </c>
      <c r="BM38" s="82">
        <v>7.33</v>
      </c>
      <c r="BN38" s="53">
        <f t="shared" si="16"/>
        <v>7</v>
      </c>
      <c r="BO38" s="104">
        <v>7.11</v>
      </c>
      <c r="BP38" s="53">
        <v>6.67</v>
      </c>
      <c r="BQ38" s="53">
        <f t="shared" si="17"/>
        <v>6.67</v>
      </c>
      <c r="BR38" s="53"/>
      <c r="BS38" s="7">
        <f t="shared" si="18"/>
        <v>-1</v>
      </c>
      <c r="BT38" s="103">
        <v>6.67</v>
      </c>
      <c r="BU38" s="104">
        <v>7.2</v>
      </c>
      <c r="BV38" s="104">
        <v>7</v>
      </c>
      <c r="BW38" s="104">
        <f>MIN(BT38,BV38)</f>
        <v>6.67</v>
      </c>
      <c r="BX38" s="104">
        <v>7</v>
      </c>
      <c r="BY38" s="104">
        <v>6.67</v>
      </c>
      <c r="BZ38" s="104">
        <v>7.21</v>
      </c>
      <c r="CA38" s="104">
        <f t="shared" si="168"/>
        <v>6.67</v>
      </c>
      <c r="CB38" s="104">
        <v>7</v>
      </c>
      <c r="CC38" s="53">
        <f t="shared" si="21"/>
        <v>6.67</v>
      </c>
      <c r="CD38" s="104">
        <v>7.21</v>
      </c>
      <c r="CE38" s="11"/>
      <c r="CF38" s="11">
        <v>7.01</v>
      </c>
      <c r="CG38" s="53">
        <f t="shared" si="22"/>
        <v>6.67</v>
      </c>
      <c r="CH38" s="11">
        <v>6.67</v>
      </c>
      <c r="CI38" s="11">
        <v>7</v>
      </c>
      <c r="CJ38" s="11">
        <f t="shared" si="23"/>
        <v>6.67</v>
      </c>
      <c r="CK38" s="11">
        <v>7</v>
      </c>
      <c r="CL38" s="11">
        <f t="shared" si="24"/>
        <v>6.67</v>
      </c>
      <c r="CM38" s="11">
        <v>7.2</v>
      </c>
      <c r="CN38" s="1042"/>
      <c r="CO38" s="15">
        <v>7</v>
      </c>
      <c r="CP38" s="11">
        <f>MIN(CL38,CO38)</f>
        <v>6.67</v>
      </c>
      <c r="CQ38" s="11"/>
      <c r="CR38" s="15"/>
      <c r="CS38" s="15">
        <v>7</v>
      </c>
      <c r="CT38" s="11">
        <f>MIN(CS38,CP38)</f>
        <v>6.67</v>
      </c>
      <c r="CU38" s="11"/>
      <c r="CV38" s="15">
        <v>7</v>
      </c>
      <c r="CW38" s="11">
        <f t="shared" si="27"/>
        <v>6.67</v>
      </c>
      <c r="CX38" s="15">
        <v>7</v>
      </c>
      <c r="CY38" s="11">
        <f t="shared" si="28"/>
        <v>6.67</v>
      </c>
      <c r="CZ38" s="49">
        <v>7.22</v>
      </c>
      <c r="DA38" s="15">
        <v>7</v>
      </c>
      <c r="DB38" s="1297">
        <f t="shared" si="29"/>
        <v>6.67</v>
      </c>
      <c r="DC38" s="15">
        <v>6.69</v>
      </c>
      <c r="DD38" s="1297">
        <f t="shared" si="30"/>
        <v>6.67</v>
      </c>
      <c r="DE38" s="1297">
        <v>7</v>
      </c>
      <c r="DF38" s="15">
        <v>7</v>
      </c>
      <c r="DG38" s="15">
        <f t="shared" si="31"/>
        <v>6.67</v>
      </c>
      <c r="DH38" s="15"/>
      <c r="DI38" s="7">
        <f t="shared" si="32"/>
        <v>-1</v>
      </c>
      <c r="DJ38" s="104">
        <v>13</v>
      </c>
      <c r="DK38" s="104">
        <v>8.57</v>
      </c>
      <c r="DL38" s="104">
        <v>9.67</v>
      </c>
      <c r="DM38" s="104">
        <f>MIN(DJ38,DL38)</f>
        <v>9.67</v>
      </c>
      <c r="DN38" s="104">
        <v>10.48</v>
      </c>
      <c r="DO38" s="103">
        <v>10.48</v>
      </c>
      <c r="DP38" s="104">
        <f t="shared" si="34"/>
        <v>9.67</v>
      </c>
      <c r="DQ38" s="104">
        <v>10.33</v>
      </c>
      <c r="DR38" s="104">
        <f t="shared" si="169"/>
        <v>9.67</v>
      </c>
      <c r="DS38" s="104">
        <v>10.1</v>
      </c>
      <c r="DT38" s="103">
        <v>8.99</v>
      </c>
      <c r="DU38" s="53">
        <f t="shared" si="36"/>
        <v>8.99</v>
      </c>
      <c r="DV38" s="53">
        <v>9</v>
      </c>
      <c r="DW38" s="53">
        <f t="shared" si="37"/>
        <v>8.99</v>
      </c>
      <c r="DX38" s="53"/>
      <c r="DY38" s="53">
        <f t="shared" si="38"/>
        <v>8.99</v>
      </c>
      <c r="DZ38" s="53">
        <v>9.67</v>
      </c>
      <c r="EA38" s="49">
        <v>9.6999999999999993</v>
      </c>
      <c r="EB38" s="53">
        <f t="shared" si="39"/>
        <v>8.99</v>
      </c>
      <c r="EC38" s="53"/>
      <c r="ED38" s="50">
        <v>9.75</v>
      </c>
      <c r="EE38" s="50"/>
      <c r="EF38" s="50">
        <f>MIN(ED38,EB38)</f>
        <v>8.99</v>
      </c>
      <c r="EG38" s="50">
        <v>9.66</v>
      </c>
      <c r="EH38" s="50"/>
      <c r="EI38" s="49">
        <f>MIN(EG38,EF38)</f>
        <v>8.99</v>
      </c>
      <c r="EJ38" s="53">
        <v>9.69</v>
      </c>
      <c r="EK38" s="50">
        <v>9</v>
      </c>
      <c r="EL38" s="53">
        <f t="shared" si="42"/>
        <v>8.99</v>
      </c>
      <c r="EM38" s="53">
        <v>9</v>
      </c>
      <c r="EN38" s="1297">
        <f t="shared" si="43"/>
        <v>8.99</v>
      </c>
      <c r="EO38" s="1297">
        <v>9.33</v>
      </c>
      <c r="EP38" s="1297">
        <v>9.67</v>
      </c>
      <c r="EQ38" s="1297">
        <f t="shared" si="44"/>
        <v>8.99</v>
      </c>
      <c r="ER38" s="1297">
        <v>9</v>
      </c>
      <c r="ES38" s="1297">
        <f t="shared" si="45"/>
        <v>8.99</v>
      </c>
      <c r="ET38" s="1297"/>
      <c r="EU38" s="7">
        <f t="shared" si="46"/>
        <v>-1</v>
      </c>
      <c r="EV38" s="104">
        <v>7</v>
      </c>
      <c r="EW38" s="104">
        <v>7</v>
      </c>
      <c r="EX38" s="104">
        <v>7</v>
      </c>
      <c r="EY38" s="104">
        <f>MIN(EV38,EX38)</f>
        <v>7</v>
      </c>
      <c r="EZ38" s="104"/>
      <c r="FA38" s="104">
        <v>7</v>
      </c>
      <c r="FB38" s="104">
        <f t="shared" si="48"/>
        <v>7</v>
      </c>
      <c r="FC38" s="104"/>
      <c r="FD38" s="104">
        <v>7</v>
      </c>
      <c r="FE38" s="104">
        <f t="shared" si="170"/>
        <v>7</v>
      </c>
      <c r="FF38" s="104">
        <v>6</v>
      </c>
      <c r="FG38" s="104">
        <v>6.67</v>
      </c>
      <c r="FH38" s="53">
        <f t="shared" si="50"/>
        <v>6.67</v>
      </c>
      <c r="FI38" s="104">
        <v>6.67</v>
      </c>
      <c r="FJ38" s="53">
        <v>6.7</v>
      </c>
      <c r="FK38" s="53">
        <f t="shared" si="51"/>
        <v>6.67</v>
      </c>
      <c r="FL38" s="53">
        <v>6.71</v>
      </c>
      <c r="FM38" s="53">
        <f t="shared" si="52"/>
        <v>6.67</v>
      </c>
      <c r="FN38" s="53">
        <v>7</v>
      </c>
      <c r="FO38" s="50">
        <v>7</v>
      </c>
      <c r="FP38" s="53">
        <f t="shared" si="53"/>
        <v>6.67</v>
      </c>
      <c r="FQ38" s="53">
        <v>6.67</v>
      </c>
      <c r="FR38" s="50">
        <v>7</v>
      </c>
      <c r="FS38" s="53">
        <f t="shared" si="54"/>
        <v>6.67</v>
      </c>
      <c r="FT38" s="53"/>
      <c r="FU38" s="53">
        <v>7</v>
      </c>
      <c r="FV38" s="50"/>
      <c r="FW38" s="50">
        <v>6.77</v>
      </c>
      <c r="FX38" s="53">
        <f t="shared" si="55"/>
        <v>6.67</v>
      </c>
      <c r="FY38" s="53">
        <v>7.2</v>
      </c>
      <c r="FZ38" s="50">
        <v>7</v>
      </c>
      <c r="GA38" s="50"/>
      <c r="GB38" s="50">
        <f>MIN(FX38,FZ38)</f>
        <v>6.67</v>
      </c>
      <c r="GC38" s="53">
        <v>6.67</v>
      </c>
      <c r="GD38" s="50">
        <v>6.7</v>
      </c>
      <c r="GE38" s="1297">
        <f t="shared" si="57"/>
        <v>6.67</v>
      </c>
      <c r="GF38" s="1297">
        <v>7.11</v>
      </c>
      <c r="GG38" s="1297">
        <f t="shared" si="58"/>
        <v>6.67</v>
      </c>
      <c r="GH38" s="1297">
        <v>7.18</v>
      </c>
      <c r="GI38" s="1297">
        <v>6.7</v>
      </c>
      <c r="GJ38" s="1451">
        <f t="shared" si="59"/>
        <v>6.67</v>
      </c>
      <c r="GK38" s="11"/>
      <c r="GL38" s="15">
        <v>6.75</v>
      </c>
      <c r="GM38" s="1297">
        <f t="shared" si="60"/>
        <v>6.67</v>
      </c>
      <c r="GN38" s="1297">
        <v>7</v>
      </c>
      <c r="GO38" s="1297">
        <f t="shared" si="61"/>
        <v>6.67</v>
      </c>
      <c r="GP38" s="1297">
        <v>7</v>
      </c>
      <c r="GQ38" s="1297"/>
      <c r="GR38" s="1297">
        <f t="shared" si="62"/>
        <v>6.67</v>
      </c>
      <c r="GS38" s="1297"/>
      <c r="GT38" s="7">
        <f t="shared" si="63"/>
        <v>-1</v>
      </c>
      <c r="GU38" s="104">
        <v>2</v>
      </c>
      <c r="GV38" s="104">
        <v>2</v>
      </c>
      <c r="GW38" s="104">
        <v>2</v>
      </c>
      <c r="GX38" s="104">
        <f>MIN(GU38,GW38)</f>
        <v>2</v>
      </c>
      <c r="GY38" s="104"/>
      <c r="GZ38" s="104">
        <v>2</v>
      </c>
      <c r="HA38" s="104">
        <f t="shared" si="65"/>
        <v>2</v>
      </c>
      <c r="HB38" s="104">
        <v>2</v>
      </c>
      <c r="HC38" s="104">
        <v>2</v>
      </c>
      <c r="HD38" s="104">
        <v>2</v>
      </c>
      <c r="HE38" s="104">
        <f t="shared" si="66"/>
        <v>2</v>
      </c>
      <c r="HF38" s="104">
        <v>2.06</v>
      </c>
      <c r="HG38" s="53">
        <f t="shared" si="67"/>
        <v>2</v>
      </c>
      <c r="HH38" s="104">
        <v>2</v>
      </c>
      <c r="HI38" s="11"/>
      <c r="HJ38" s="53">
        <f t="shared" si="68"/>
        <v>2</v>
      </c>
      <c r="HK38" s="53">
        <v>2</v>
      </c>
      <c r="HL38" s="53">
        <f t="shared" si="69"/>
        <v>2</v>
      </c>
      <c r="HM38" s="53">
        <v>2</v>
      </c>
      <c r="HN38" s="53">
        <f t="shared" si="70"/>
        <v>2</v>
      </c>
      <c r="HO38" s="53">
        <v>2</v>
      </c>
      <c r="HP38" s="53">
        <v>2</v>
      </c>
      <c r="HQ38" s="53">
        <v>2</v>
      </c>
      <c r="HR38" s="15">
        <v>2</v>
      </c>
      <c r="HS38" s="15"/>
      <c r="HT38" s="27">
        <f>MIN(HN38,HR38)</f>
        <v>2</v>
      </c>
      <c r="HU38" s="27"/>
      <c r="HV38" s="27">
        <v>2</v>
      </c>
      <c r="HW38" s="11"/>
      <c r="HX38" s="15">
        <v>2</v>
      </c>
      <c r="HY38" s="11">
        <f>MIN(HX38,HT38)</f>
        <v>2</v>
      </c>
      <c r="HZ38" s="15"/>
      <c r="IA38" s="15">
        <v>2</v>
      </c>
      <c r="IB38" s="104">
        <f t="shared" si="73"/>
        <v>2</v>
      </c>
      <c r="IC38" s="53">
        <v>2</v>
      </c>
      <c r="ID38" s="53">
        <f t="shared" si="74"/>
        <v>2</v>
      </c>
      <c r="IE38" s="53">
        <v>2</v>
      </c>
      <c r="IF38" s="1042">
        <v>2</v>
      </c>
      <c r="IG38" s="1042">
        <f t="shared" si="75"/>
        <v>2</v>
      </c>
      <c r="IH38" s="1042">
        <v>2</v>
      </c>
      <c r="II38" s="1042">
        <v>2</v>
      </c>
      <c r="IJ38" s="1042">
        <f t="shared" si="76"/>
        <v>2</v>
      </c>
      <c r="IK38" s="15">
        <v>2</v>
      </c>
      <c r="IL38" s="15"/>
      <c r="IM38" s="15">
        <f>MIN(IJ38,IK38)</f>
        <v>2</v>
      </c>
      <c r="IN38" s="11">
        <v>2</v>
      </c>
      <c r="IO38" s="15">
        <v>2</v>
      </c>
      <c r="IP38" s="15"/>
      <c r="IQ38" s="11">
        <f t="shared" si="78"/>
        <v>2</v>
      </c>
      <c r="IR38" s="1297"/>
      <c r="IS38" s="1297">
        <v>2</v>
      </c>
      <c r="IT38" s="15">
        <v>2</v>
      </c>
      <c r="IU38" s="1297">
        <f t="shared" si="79"/>
        <v>2</v>
      </c>
      <c r="IV38" s="1297"/>
      <c r="IW38" s="1297">
        <v>2</v>
      </c>
      <c r="IX38" s="15">
        <v>2</v>
      </c>
      <c r="IY38" s="1297">
        <f t="shared" si="80"/>
        <v>2</v>
      </c>
      <c r="IZ38" s="1297">
        <v>2</v>
      </c>
      <c r="JA38" s="15">
        <v>2</v>
      </c>
      <c r="JB38" s="1297">
        <f t="shared" si="81"/>
        <v>2</v>
      </c>
      <c r="JC38" s="1297">
        <v>2</v>
      </c>
      <c r="JD38" s="15">
        <v>2</v>
      </c>
      <c r="JE38" s="1297">
        <f t="shared" si="82"/>
        <v>2</v>
      </c>
      <c r="JF38" s="15">
        <v>2</v>
      </c>
      <c r="JG38" s="1297">
        <f t="shared" si="83"/>
        <v>2</v>
      </c>
      <c r="JH38" s="1297">
        <v>2</v>
      </c>
      <c r="JI38" s="7">
        <f t="shared" si="84"/>
        <v>0</v>
      </c>
      <c r="JJ38" s="103">
        <v>3</v>
      </c>
      <c r="JK38" s="1121">
        <v>3</v>
      </c>
      <c r="JL38" s="53">
        <f t="shared" si="85"/>
        <v>3</v>
      </c>
      <c r="JM38" s="53">
        <v>3</v>
      </c>
      <c r="JN38" s="53">
        <f t="shared" si="86"/>
        <v>3</v>
      </c>
      <c r="JO38" s="53">
        <v>3</v>
      </c>
      <c r="JP38" s="53">
        <v>3</v>
      </c>
      <c r="JQ38" s="53">
        <f t="shared" si="87"/>
        <v>3</v>
      </c>
      <c r="JR38" s="53">
        <v>3</v>
      </c>
      <c r="JS38" s="11">
        <v>3</v>
      </c>
      <c r="JT38" s="53">
        <f t="shared" si="88"/>
        <v>3</v>
      </c>
      <c r="JU38" s="53">
        <v>3</v>
      </c>
      <c r="JV38" s="53">
        <v>3</v>
      </c>
      <c r="JW38" s="15"/>
      <c r="JX38" s="15">
        <v>3</v>
      </c>
      <c r="JY38" s="11">
        <f>MIN(JX38,JT38)</f>
        <v>3</v>
      </c>
      <c r="JZ38" s="53">
        <v>3</v>
      </c>
      <c r="KA38" s="15">
        <v>3</v>
      </c>
      <c r="KB38" s="53">
        <f t="shared" si="90"/>
        <v>3</v>
      </c>
      <c r="KC38" s="49">
        <v>3</v>
      </c>
      <c r="KD38" s="11"/>
      <c r="KE38" s="49">
        <v>3</v>
      </c>
      <c r="KF38" s="49">
        <f>MIN(KB38,KE38)</f>
        <v>3</v>
      </c>
      <c r="KG38" s="49">
        <v>3</v>
      </c>
      <c r="KH38" s="50">
        <v>3</v>
      </c>
      <c r="KI38" s="50">
        <f t="shared" si="92"/>
        <v>3</v>
      </c>
      <c r="KJ38" s="50">
        <v>3</v>
      </c>
      <c r="KK38" s="50">
        <v>3.25</v>
      </c>
      <c r="KL38" s="50">
        <f t="shared" si="93"/>
        <v>3</v>
      </c>
      <c r="KM38" s="50">
        <v>3</v>
      </c>
      <c r="KN38" s="50"/>
      <c r="KO38" s="15">
        <v>3</v>
      </c>
      <c r="KP38" s="15">
        <f t="shared" si="94"/>
        <v>3</v>
      </c>
      <c r="KQ38" s="15">
        <v>3</v>
      </c>
      <c r="KR38" s="15"/>
      <c r="KS38" s="1297">
        <f t="shared" si="95"/>
        <v>3</v>
      </c>
      <c r="KT38" s="1297"/>
      <c r="KU38" s="1297">
        <v>3</v>
      </c>
      <c r="KV38" s="15">
        <v>3.2</v>
      </c>
      <c r="KW38" s="15">
        <f t="shared" si="96"/>
        <v>3</v>
      </c>
      <c r="KX38" s="1297"/>
      <c r="KY38" s="1297">
        <v>3</v>
      </c>
      <c r="KZ38" s="15">
        <v>3.2</v>
      </c>
      <c r="LA38" s="15"/>
      <c r="LB38" s="1297">
        <f t="shared" si="163"/>
        <v>3</v>
      </c>
      <c r="LC38" s="1297">
        <v>3</v>
      </c>
      <c r="LD38" s="1297">
        <f t="shared" si="97"/>
        <v>3</v>
      </c>
      <c r="LE38" s="1297">
        <v>3</v>
      </c>
      <c r="LF38" s="1297">
        <f t="shared" si="98"/>
        <v>3</v>
      </c>
      <c r="LG38" s="15">
        <v>3</v>
      </c>
      <c r="LH38" s="1297">
        <f t="shared" si="99"/>
        <v>3</v>
      </c>
      <c r="LI38" s="1297">
        <v>3</v>
      </c>
      <c r="LJ38" s="7">
        <f t="shared" si="100"/>
        <v>0</v>
      </c>
      <c r="LK38" s="104">
        <v>2.2000000000000002</v>
      </c>
      <c r="LL38" s="104">
        <v>2</v>
      </c>
      <c r="LM38" s="11">
        <v>1</v>
      </c>
      <c r="LN38" s="913">
        <f t="shared" si="101"/>
        <v>1</v>
      </c>
      <c r="LO38" s="676">
        <v>1</v>
      </c>
      <c r="LP38" s="913">
        <f t="shared" si="102"/>
        <v>1</v>
      </c>
      <c r="LQ38" s="11">
        <v>1</v>
      </c>
      <c r="LR38" s="53">
        <f t="shared" si="103"/>
        <v>1</v>
      </c>
      <c r="LS38" s="49">
        <f t="shared" si="104"/>
        <v>1</v>
      </c>
      <c r="LT38" s="49" t="s">
        <v>1159</v>
      </c>
      <c r="LU38" s="49">
        <f t="shared" si="105"/>
        <v>1</v>
      </c>
      <c r="LV38" s="11">
        <v>1</v>
      </c>
      <c r="LW38" s="11">
        <v>1</v>
      </c>
      <c r="LX38" s="15">
        <v>1</v>
      </c>
      <c r="LY38" s="15"/>
      <c r="LZ38" s="15">
        <f>MIN(LU38,LX38)</f>
        <v>1</v>
      </c>
      <c r="MA38" s="11">
        <v>1</v>
      </c>
      <c r="MB38" s="340">
        <v>1</v>
      </c>
      <c r="MC38" s="15"/>
      <c r="MD38" s="15">
        <v>1</v>
      </c>
      <c r="ME38" s="340">
        <f>MIN(MD38,LZ38)</f>
        <v>1</v>
      </c>
      <c r="MF38" s="340"/>
      <c r="MG38" s="340"/>
      <c r="MH38" s="15">
        <v>1</v>
      </c>
      <c r="MI38" s="15">
        <v>1</v>
      </c>
      <c r="MJ38" s="340">
        <f t="shared" si="108"/>
        <v>1</v>
      </c>
      <c r="MK38" s="49">
        <v>1</v>
      </c>
      <c r="ML38" s="50">
        <v>1</v>
      </c>
      <c r="MM38" s="50">
        <f t="shared" si="109"/>
        <v>1</v>
      </c>
      <c r="MN38" s="50">
        <v>1</v>
      </c>
      <c r="MO38" s="50">
        <v>1</v>
      </c>
      <c r="MP38" s="50">
        <v>1</v>
      </c>
      <c r="MQ38" s="50">
        <f t="shared" si="110"/>
        <v>1</v>
      </c>
      <c r="MR38" s="50">
        <v>1</v>
      </c>
      <c r="MS38" s="50">
        <v>1</v>
      </c>
      <c r="MT38" s="50">
        <v>1</v>
      </c>
      <c r="MU38" s="50">
        <v>1.05</v>
      </c>
      <c r="MV38" s="50">
        <f t="shared" si="111"/>
        <v>1</v>
      </c>
      <c r="MW38" s="50"/>
      <c r="MX38" s="50">
        <v>1</v>
      </c>
      <c r="MY38" s="50"/>
      <c r="MZ38" s="15">
        <v>1</v>
      </c>
      <c r="NA38" s="15">
        <v>1</v>
      </c>
      <c r="NB38" s="15"/>
      <c r="NC38" s="15"/>
      <c r="ND38" s="15">
        <f t="shared" si="112"/>
        <v>1</v>
      </c>
      <c r="NE38" s="15">
        <v>1</v>
      </c>
      <c r="NF38" s="15">
        <v>1</v>
      </c>
      <c r="NG38" s="15">
        <f t="shared" si="113"/>
        <v>1</v>
      </c>
      <c r="NH38" s="50">
        <v>2.0049999999999999</v>
      </c>
      <c r="NI38" s="15">
        <v>2</v>
      </c>
      <c r="NJ38" s="15">
        <f t="shared" si="114"/>
        <v>1</v>
      </c>
      <c r="NK38" s="15"/>
      <c r="NL38" s="11">
        <v>2</v>
      </c>
      <c r="NM38" s="11"/>
      <c r="NN38" s="11">
        <v>1</v>
      </c>
      <c r="NO38" s="11">
        <v>2</v>
      </c>
      <c r="NP38" s="11">
        <f t="shared" si="115"/>
        <v>1</v>
      </c>
      <c r="NQ38" s="11">
        <v>2</v>
      </c>
      <c r="NR38" s="11"/>
      <c r="NS38" s="11">
        <v>2</v>
      </c>
      <c r="NT38" s="1297">
        <f t="shared" si="116"/>
        <v>1</v>
      </c>
      <c r="NU38" s="1525">
        <v>2</v>
      </c>
      <c r="NV38" s="1525">
        <v>2</v>
      </c>
      <c r="NW38" s="49">
        <v>2</v>
      </c>
      <c r="NX38" s="1525">
        <f t="shared" si="117"/>
        <v>1</v>
      </c>
      <c r="NY38" s="49">
        <v>2</v>
      </c>
      <c r="NZ38" s="1525">
        <f t="shared" si="118"/>
        <v>1</v>
      </c>
      <c r="OA38" s="1525"/>
      <c r="OB38" s="1525">
        <v>2</v>
      </c>
      <c r="OC38" s="15">
        <v>2</v>
      </c>
      <c r="OD38" s="1297">
        <f t="shared" si="119"/>
        <v>1</v>
      </c>
      <c r="OE38" s="1297"/>
      <c r="OF38" s="1297">
        <v>2</v>
      </c>
      <c r="OG38" s="15">
        <v>2</v>
      </c>
      <c r="OH38" s="1297">
        <f t="shared" si="120"/>
        <v>1</v>
      </c>
      <c r="OI38" s="1297"/>
      <c r="OJ38" s="1297"/>
      <c r="OK38" s="7">
        <f t="shared" si="121"/>
        <v>-1</v>
      </c>
      <c r="OL38" s="7">
        <f t="shared" si="122"/>
        <v>-1</v>
      </c>
      <c r="OM38" s="1304">
        <v>4</v>
      </c>
      <c r="ON38" s="38">
        <v>4</v>
      </c>
      <c r="OO38" s="49">
        <v>4</v>
      </c>
      <c r="OP38" s="38">
        <f t="shared" si="123"/>
        <v>4</v>
      </c>
      <c r="OQ38" s="55">
        <v>4</v>
      </c>
      <c r="OR38" s="15">
        <v>4</v>
      </c>
      <c r="OS38" s="104"/>
      <c r="OT38" s="11">
        <f t="shared" si="124"/>
        <v>4</v>
      </c>
      <c r="OU38" s="38">
        <v>4</v>
      </c>
      <c r="OV38" s="38">
        <f t="shared" si="125"/>
        <v>4</v>
      </c>
      <c r="OW38" s="38">
        <v>4</v>
      </c>
      <c r="OX38" s="38"/>
      <c r="OY38" s="38">
        <f t="shared" si="126"/>
        <v>4</v>
      </c>
      <c r="OZ38" s="55">
        <v>4</v>
      </c>
      <c r="PA38" s="38"/>
      <c r="PB38" s="38">
        <f t="shared" si="127"/>
        <v>4</v>
      </c>
      <c r="PC38" s="1566">
        <v>4</v>
      </c>
      <c r="PD38" s="38">
        <v>4</v>
      </c>
      <c r="PE38" s="38">
        <f t="shared" si="128"/>
        <v>4</v>
      </c>
      <c r="PF38" s="38">
        <v>4</v>
      </c>
      <c r="PG38" s="38">
        <f t="shared" si="129"/>
        <v>4</v>
      </c>
      <c r="PH38" s="38">
        <v>4</v>
      </c>
      <c r="PI38" s="38">
        <f t="shared" si="130"/>
        <v>4</v>
      </c>
      <c r="PJ38" s="38"/>
      <c r="PK38" s="7">
        <f t="shared" si="131"/>
        <v>-1</v>
      </c>
      <c r="PL38" s="1312">
        <v>2</v>
      </c>
      <c r="PM38" s="38">
        <v>2</v>
      </c>
      <c r="PN38" s="38"/>
      <c r="PO38" s="55">
        <f>MIN(PL38,PM38)</f>
        <v>2</v>
      </c>
      <c r="PP38" s="55">
        <v>2</v>
      </c>
      <c r="PQ38" s="55"/>
      <c r="PR38" s="55">
        <f t="shared" si="133"/>
        <v>2</v>
      </c>
      <c r="PS38" s="55">
        <v>2</v>
      </c>
      <c r="PT38" s="55">
        <f t="shared" si="134"/>
        <v>2</v>
      </c>
      <c r="PU38" s="55">
        <v>2</v>
      </c>
      <c r="PV38" s="55">
        <v>2</v>
      </c>
      <c r="PW38" s="55">
        <f t="shared" si="135"/>
        <v>2</v>
      </c>
      <c r="PX38" s="55">
        <v>2</v>
      </c>
      <c r="PY38" s="55"/>
      <c r="PZ38" s="55">
        <f>MIN(PX38,PW38)</f>
        <v>2</v>
      </c>
      <c r="QA38" s="38">
        <v>2</v>
      </c>
      <c r="QB38" s="55">
        <f t="shared" si="137"/>
        <v>2</v>
      </c>
      <c r="QC38" s="15">
        <v>2</v>
      </c>
      <c r="QD38" s="55">
        <f t="shared" si="138"/>
        <v>2</v>
      </c>
      <c r="QE38" s="38">
        <v>2</v>
      </c>
      <c r="QF38" s="15">
        <v>2</v>
      </c>
      <c r="QG38" s="38">
        <f t="shared" si="139"/>
        <v>2</v>
      </c>
      <c r="QH38" s="38"/>
      <c r="QI38" s="7">
        <f t="shared" si="140"/>
        <v>-1</v>
      </c>
      <c r="QJ38" s="11">
        <v>1</v>
      </c>
      <c r="QK38" s="15">
        <v>2</v>
      </c>
      <c r="QL38" s="15"/>
      <c r="QM38" s="15">
        <f t="shared" si="141"/>
        <v>1</v>
      </c>
      <c r="QN38" s="38">
        <v>2</v>
      </c>
      <c r="QO38" s="38">
        <f t="shared" si="142"/>
        <v>1</v>
      </c>
      <c r="QP38" s="38">
        <v>2</v>
      </c>
      <c r="QQ38" s="38">
        <f t="shared" si="143"/>
        <v>1</v>
      </c>
      <c r="QR38" s="38"/>
      <c r="QS38" s="38">
        <v>2</v>
      </c>
      <c r="QT38" s="38">
        <f t="shared" si="144"/>
        <v>1</v>
      </c>
      <c r="QU38" s="38">
        <v>2</v>
      </c>
      <c r="QV38" s="38"/>
      <c r="QW38" s="38">
        <f t="shared" si="145"/>
        <v>1</v>
      </c>
      <c r="QX38" s="38">
        <v>2</v>
      </c>
      <c r="QY38" s="38">
        <f t="shared" si="146"/>
        <v>1</v>
      </c>
      <c r="QZ38" s="38">
        <v>2</v>
      </c>
      <c r="RA38" s="15">
        <v>2</v>
      </c>
      <c r="RB38" s="38">
        <f t="shared" si="147"/>
        <v>1</v>
      </c>
      <c r="RC38" s="38">
        <v>2</v>
      </c>
      <c r="RD38" s="15">
        <v>2</v>
      </c>
      <c r="RE38" s="38">
        <f t="shared" si="148"/>
        <v>1</v>
      </c>
      <c r="RF38" s="38"/>
      <c r="RG38" s="7">
        <f t="shared" si="149"/>
        <v>-1</v>
      </c>
      <c r="RH38" s="53">
        <v>2.1</v>
      </c>
      <c r="RI38" s="1042">
        <v>2.1800000000000002</v>
      </c>
      <c r="RJ38" s="1042">
        <f t="shared" si="150"/>
        <v>2.1</v>
      </c>
      <c r="RK38" s="1042">
        <v>2.1</v>
      </c>
      <c r="RL38" s="1042">
        <f t="shared" si="151"/>
        <v>2.1</v>
      </c>
      <c r="RM38" s="1042">
        <v>2</v>
      </c>
      <c r="RN38" s="1042"/>
      <c r="RO38" s="53">
        <v>3</v>
      </c>
      <c r="RP38" s="38">
        <f t="shared" si="152"/>
        <v>2.1</v>
      </c>
      <c r="RQ38" s="38">
        <v>3</v>
      </c>
      <c r="RR38" s="38"/>
      <c r="RS38" s="64">
        <f t="shared" si="153"/>
        <v>2.1</v>
      </c>
      <c r="RT38" s="55"/>
      <c r="RU38" s="38">
        <v>2</v>
      </c>
      <c r="RV38" s="38">
        <f t="shared" si="154"/>
        <v>2</v>
      </c>
      <c r="RW38" s="55">
        <v>2</v>
      </c>
      <c r="RX38" s="38">
        <f t="shared" si="155"/>
        <v>2</v>
      </c>
      <c r="RY38" s="38">
        <v>3</v>
      </c>
      <c r="RZ38" s="55">
        <v>2</v>
      </c>
      <c r="SA38" s="38">
        <f t="shared" si="156"/>
        <v>2</v>
      </c>
      <c r="SB38" s="38">
        <v>2</v>
      </c>
      <c r="SC38" s="1223">
        <f t="shared" si="157"/>
        <v>0</v>
      </c>
      <c r="SD38" s="38">
        <v>2</v>
      </c>
      <c r="SE38" s="38">
        <f t="shared" si="158"/>
        <v>2</v>
      </c>
      <c r="SF38" s="38">
        <v>2</v>
      </c>
      <c r="SG38" s="38">
        <v>2</v>
      </c>
      <c r="SH38" s="38">
        <f t="shared" si="159"/>
        <v>2</v>
      </c>
      <c r="SI38" s="38"/>
      <c r="SJ38" s="1223">
        <f t="shared" si="160"/>
        <v>-1</v>
      </c>
      <c r="SK38" s="38">
        <v>2</v>
      </c>
      <c r="SL38" s="38">
        <f t="shared" si="2"/>
        <v>2</v>
      </c>
      <c r="SM38" s="38">
        <v>2</v>
      </c>
      <c r="SN38" s="38">
        <v>2</v>
      </c>
      <c r="SO38" s="38">
        <f t="shared" si="161"/>
        <v>2</v>
      </c>
      <c r="SP38" s="38"/>
      <c r="SQ38" s="1223">
        <f t="shared" si="162"/>
        <v>-1</v>
      </c>
      <c r="SR38" s="38">
        <v>1</v>
      </c>
      <c r="SS38" s="38">
        <f t="shared" si="3"/>
        <v>1</v>
      </c>
      <c r="ST38" s="38"/>
      <c r="SU38" s="1223">
        <f t="shared" si="4"/>
        <v>-1</v>
      </c>
      <c r="SV38" s="1183" t="s">
        <v>3370</v>
      </c>
      <c r="SW38" s="1147"/>
    </row>
    <row r="39" spans="1:517" ht="15" thickBot="1" x14ac:dyDescent="0.4">
      <c r="A39" s="371">
        <v>30</v>
      </c>
      <c r="B39" s="931" t="s">
        <v>17</v>
      </c>
      <c r="C39" s="136" t="s">
        <v>1254</v>
      </c>
      <c r="D39" s="932" t="s">
        <v>3374</v>
      </c>
      <c r="E39" s="933" t="s">
        <v>3374</v>
      </c>
      <c r="F39" s="934" t="s">
        <v>3375</v>
      </c>
      <c r="G39" s="935" t="s">
        <v>3376</v>
      </c>
      <c r="H39" s="214">
        <v>5.53</v>
      </c>
      <c r="I39" s="61">
        <v>3.36</v>
      </c>
      <c r="J39" s="61">
        <v>3.15</v>
      </c>
      <c r="K39" s="214">
        <f>MIN(H39,J39)</f>
        <v>3.15</v>
      </c>
      <c r="L39" s="61"/>
      <c r="M39" s="61">
        <v>3.15</v>
      </c>
      <c r="N39" s="186">
        <v>3.15</v>
      </c>
      <c r="O39" s="15">
        <v>2.95</v>
      </c>
      <c r="P39" s="11">
        <f>MIN(M39,O39)</f>
        <v>2.95</v>
      </c>
      <c r="Q39" s="215">
        <v>2.95</v>
      </c>
      <c r="R39" s="214">
        <v>3.09</v>
      </c>
      <c r="S39" s="56">
        <f>(MIN(P39,R39))</f>
        <v>2.95</v>
      </c>
      <c r="T39" s="56">
        <v>3.15</v>
      </c>
      <c r="U39" s="56"/>
      <c r="V39" s="56"/>
      <c r="W39" s="357">
        <f>(T39-S39)/S39</f>
        <v>6.7796610169491428E-2</v>
      </c>
      <c r="X39" s="186">
        <v>4.8499999999999996</v>
      </c>
      <c r="Y39" s="186">
        <v>3.09</v>
      </c>
      <c r="Z39" s="186">
        <v>3.96</v>
      </c>
      <c r="AA39" s="186">
        <f>MIN(X39,Z39)</f>
        <v>3.96</v>
      </c>
      <c r="AB39" s="186">
        <v>3.98</v>
      </c>
      <c r="AC39" s="186">
        <v>3.96</v>
      </c>
      <c r="AD39" s="186">
        <v>3.42</v>
      </c>
      <c r="AE39" s="186">
        <v>3.44</v>
      </c>
      <c r="AF39" s="186">
        <f>AC39</f>
        <v>3.96</v>
      </c>
      <c r="AG39" s="186">
        <v>3.82</v>
      </c>
      <c r="AH39" s="884">
        <f>(MIN(AF39,AG39))</f>
        <v>3.82</v>
      </c>
      <c r="AI39" s="61">
        <v>3.83</v>
      </c>
      <c r="AJ39" s="888">
        <f>(AI39-AH39)/AH39</f>
        <v>2.6178010471204793E-3</v>
      </c>
      <c r="AK39" s="186">
        <v>4.13</v>
      </c>
      <c r="AL39" s="186">
        <v>3.67</v>
      </c>
      <c r="AM39" s="186">
        <v>3.16</v>
      </c>
      <c r="AN39" s="186">
        <f>MIN(AK39,AM39)</f>
        <v>3.16</v>
      </c>
      <c r="AO39" s="186"/>
      <c r="AP39" s="186">
        <v>3.18</v>
      </c>
      <c r="AQ39" s="186">
        <f t="shared" si="9"/>
        <v>3.16</v>
      </c>
      <c r="AR39" s="186">
        <v>3.16</v>
      </c>
      <c r="AS39" s="186">
        <v>3.17</v>
      </c>
      <c r="AT39" s="186">
        <f t="shared" si="10"/>
        <v>3.16</v>
      </c>
      <c r="AU39" s="186">
        <v>3.16</v>
      </c>
      <c r="AV39" s="56">
        <f t="shared" si="11"/>
        <v>3.16</v>
      </c>
      <c r="AW39" s="186">
        <v>3.31</v>
      </c>
      <c r="AX39" s="61"/>
      <c r="AY39" s="132">
        <v>3.3</v>
      </c>
      <c r="AZ39" s="41"/>
      <c r="BA39" s="357">
        <f t="shared" si="12"/>
        <v>4.4303797468354326E-2</v>
      </c>
      <c r="BB39" s="186">
        <v>4.13</v>
      </c>
      <c r="BC39" s="186">
        <v>2.5099999999999998</v>
      </c>
      <c r="BD39" s="186">
        <v>2.52</v>
      </c>
      <c r="BE39" s="186">
        <f>MIN(BB39,BD39)</f>
        <v>2.52</v>
      </c>
      <c r="BF39" s="186">
        <v>2.42</v>
      </c>
      <c r="BG39" s="186">
        <v>2.52</v>
      </c>
      <c r="BH39" s="186">
        <v>2.5099999999999998</v>
      </c>
      <c r="BI39" s="186">
        <v>2.4900000000000002</v>
      </c>
      <c r="BJ39" s="186">
        <f t="shared" si="167"/>
        <v>2.4900000000000002</v>
      </c>
      <c r="BK39" s="186">
        <v>2.4900000000000002</v>
      </c>
      <c r="BL39" s="884">
        <f t="shared" si="15"/>
        <v>2.4900000000000002</v>
      </c>
      <c r="BM39" s="214">
        <v>2.4500000000000002</v>
      </c>
      <c r="BN39" s="53">
        <f t="shared" si="16"/>
        <v>2.4500000000000002</v>
      </c>
      <c r="BO39" s="186">
        <v>2.5099999999999998</v>
      </c>
      <c r="BP39" s="53">
        <v>2.31</v>
      </c>
      <c r="BQ39" s="53">
        <f t="shared" si="17"/>
        <v>2.31</v>
      </c>
      <c r="BR39" s="53"/>
      <c r="BS39" s="357">
        <f t="shared" si="18"/>
        <v>-1</v>
      </c>
      <c r="BT39" s="215">
        <v>2.95</v>
      </c>
      <c r="BU39" s="186">
        <v>3.16</v>
      </c>
      <c r="BV39" s="215">
        <v>3.165</v>
      </c>
      <c r="BW39" s="215">
        <f>MIN(BT39,BV39)</f>
        <v>2.95</v>
      </c>
      <c r="BX39" s="215">
        <v>3.01</v>
      </c>
      <c r="BY39" s="215">
        <v>2.95</v>
      </c>
      <c r="BZ39" s="215">
        <v>3.19</v>
      </c>
      <c r="CA39" s="186">
        <f t="shared" si="168"/>
        <v>2.95</v>
      </c>
      <c r="CB39" s="215">
        <v>3.17</v>
      </c>
      <c r="CC39" s="56">
        <f t="shared" si="21"/>
        <v>2.95</v>
      </c>
      <c r="CD39" s="186">
        <v>3.19</v>
      </c>
      <c r="CE39" s="61"/>
      <c r="CF39" s="61">
        <v>3.2</v>
      </c>
      <c r="CG39" s="53">
        <f t="shared" si="22"/>
        <v>2.95</v>
      </c>
      <c r="CH39" s="61">
        <v>2.97</v>
      </c>
      <c r="CI39" s="61">
        <v>3.09</v>
      </c>
      <c r="CJ39" s="61">
        <f t="shared" si="23"/>
        <v>2.95</v>
      </c>
      <c r="CK39" s="61">
        <v>2.98</v>
      </c>
      <c r="CL39" s="61">
        <f t="shared" si="24"/>
        <v>2.95</v>
      </c>
      <c r="CM39" s="61">
        <v>2.96</v>
      </c>
      <c r="CN39" s="1042"/>
      <c r="CO39" s="1042">
        <v>3.12</v>
      </c>
      <c r="CP39" s="61">
        <f>MIN(CL39,CO39)</f>
        <v>2.95</v>
      </c>
      <c r="CQ39" s="61"/>
      <c r="CR39" s="1042"/>
      <c r="CS39" s="1042">
        <v>3.15</v>
      </c>
      <c r="CT39" s="53">
        <f>MIN(CS39,CP39)</f>
        <v>2.95</v>
      </c>
      <c r="CU39" s="61"/>
      <c r="CV39" s="1042">
        <v>3.26</v>
      </c>
      <c r="CW39" s="61">
        <f t="shared" si="27"/>
        <v>2.95</v>
      </c>
      <c r="CX39" s="1042">
        <v>3.18</v>
      </c>
      <c r="CY39" s="61">
        <f t="shared" si="28"/>
        <v>2.95</v>
      </c>
      <c r="CZ39" s="41">
        <v>3.14</v>
      </c>
      <c r="DA39" s="1042">
        <v>3.09</v>
      </c>
      <c r="DB39" s="630">
        <f t="shared" si="29"/>
        <v>2.95</v>
      </c>
      <c r="DC39" s="1042">
        <v>3.09</v>
      </c>
      <c r="DD39" s="630">
        <f t="shared" si="30"/>
        <v>2.95</v>
      </c>
      <c r="DE39" s="1297">
        <v>3.2</v>
      </c>
      <c r="DF39" s="1042">
        <v>3.09</v>
      </c>
      <c r="DG39" s="1042">
        <f t="shared" si="31"/>
        <v>2.95</v>
      </c>
      <c r="DH39" s="1042"/>
      <c r="DI39" s="357">
        <f t="shared" si="32"/>
        <v>-1</v>
      </c>
      <c r="DJ39" s="186">
        <v>6.34</v>
      </c>
      <c r="DK39" s="186">
        <v>3.24</v>
      </c>
      <c r="DL39" s="186">
        <v>3.26</v>
      </c>
      <c r="DM39" s="186">
        <f>MIN(DJ39,DL39)</f>
        <v>3.26</v>
      </c>
      <c r="DN39" s="186">
        <v>3.21</v>
      </c>
      <c r="DO39" s="215">
        <v>3.21</v>
      </c>
      <c r="DP39" s="186">
        <f t="shared" si="34"/>
        <v>3.21</v>
      </c>
      <c r="DQ39" s="186">
        <v>3.21</v>
      </c>
      <c r="DR39" s="186">
        <f t="shared" si="169"/>
        <v>3.21</v>
      </c>
      <c r="DS39" s="186">
        <v>2.66</v>
      </c>
      <c r="DT39" s="215">
        <v>3.2</v>
      </c>
      <c r="DU39" s="53">
        <f t="shared" si="36"/>
        <v>3.2</v>
      </c>
      <c r="DV39" s="53">
        <v>3.4</v>
      </c>
      <c r="DW39" s="53">
        <f t="shared" si="37"/>
        <v>3.2</v>
      </c>
      <c r="DX39" s="53"/>
      <c r="DY39" s="53">
        <f t="shared" si="38"/>
        <v>3.2</v>
      </c>
      <c r="DZ39" s="53">
        <v>3.22</v>
      </c>
      <c r="EA39" s="49">
        <v>3.21</v>
      </c>
      <c r="EB39" s="53">
        <f t="shared" si="39"/>
        <v>3.2</v>
      </c>
      <c r="EC39" s="53"/>
      <c r="ED39" s="50">
        <v>3.2</v>
      </c>
      <c r="EE39" s="50"/>
      <c r="EF39" s="50">
        <f>MIN(ED39,EB39)</f>
        <v>3.2</v>
      </c>
      <c r="EG39" s="50">
        <v>3.43</v>
      </c>
      <c r="EH39" s="50"/>
      <c r="EI39" s="49">
        <f>MIN(EG39,EF39)</f>
        <v>3.2</v>
      </c>
      <c r="EJ39" s="53">
        <v>3.2810000000000001</v>
      </c>
      <c r="EK39" s="50">
        <v>3.46</v>
      </c>
      <c r="EL39" s="53">
        <f t="shared" si="42"/>
        <v>3.2</v>
      </c>
      <c r="EM39" s="56">
        <v>3.43</v>
      </c>
      <c r="EN39" s="630">
        <f t="shared" si="43"/>
        <v>3.2</v>
      </c>
      <c r="EO39" s="630">
        <v>3.24</v>
      </c>
      <c r="EP39" s="630">
        <v>3.2</v>
      </c>
      <c r="EQ39" s="630">
        <f t="shared" si="44"/>
        <v>3.2</v>
      </c>
      <c r="ER39" s="630">
        <v>3.21</v>
      </c>
      <c r="ES39" s="630">
        <f t="shared" si="45"/>
        <v>3.2</v>
      </c>
      <c r="ET39" s="630"/>
      <c r="EU39" s="357">
        <f t="shared" si="46"/>
        <v>-1</v>
      </c>
      <c r="EV39" s="186">
        <v>2.79</v>
      </c>
      <c r="EW39" s="186">
        <v>2.56</v>
      </c>
      <c r="EX39" s="186">
        <v>2.58</v>
      </c>
      <c r="EY39" s="186">
        <f>MIN(EV39,EX39)</f>
        <v>2.58</v>
      </c>
      <c r="EZ39" s="186"/>
      <c r="FA39" s="186">
        <v>2.4900000000000002</v>
      </c>
      <c r="FB39" s="186">
        <f t="shared" si="48"/>
        <v>2.4900000000000002</v>
      </c>
      <c r="FC39" s="186"/>
      <c r="FD39" s="186">
        <v>2.4</v>
      </c>
      <c r="FE39" s="186">
        <f t="shared" si="170"/>
        <v>2.4</v>
      </c>
      <c r="FF39" s="186">
        <v>1.94</v>
      </c>
      <c r="FG39" s="186">
        <v>2.5499999999999998</v>
      </c>
      <c r="FH39" s="53">
        <f t="shared" si="50"/>
        <v>2.4</v>
      </c>
      <c r="FI39" s="186">
        <v>2.4</v>
      </c>
      <c r="FJ39" s="53">
        <v>2.4900000000000002</v>
      </c>
      <c r="FK39" s="53">
        <f t="shared" si="51"/>
        <v>2.4</v>
      </c>
      <c r="FL39" s="53">
        <v>2.5099999999999998</v>
      </c>
      <c r="FM39" s="53">
        <f t="shared" si="52"/>
        <v>2.4</v>
      </c>
      <c r="FN39" s="53">
        <v>2.52</v>
      </c>
      <c r="FO39" s="50">
        <v>2.44</v>
      </c>
      <c r="FP39" s="53">
        <f t="shared" si="53"/>
        <v>2.4</v>
      </c>
      <c r="FQ39" s="53">
        <v>2.48</v>
      </c>
      <c r="FR39" s="50">
        <v>2.46</v>
      </c>
      <c r="FS39" s="53">
        <f t="shared" si="54"/>
        <v>2.4</v>
      </c>
      <c r="FT39" s="53"/>
      <c r="FU39" s="53">
        <v>2.4700000000000002</v>
      </c>
      <c r="FV39" s="50"/>
      <c r="FW39" s="50">
        <v>2.48</v>
      </c>
      <c r="FX39" s="53">
        <f t="shared" si="55"/>
        <v>2.4</v>
      </c>
      <c r="FY39" s="53">
        <v>2.46</v>
      </c>
      <c r="FZ39" s="50">
        <v>2.4</v>
      </c>
      <c r="GA39" s="50"/>
      <c r="GB39" s="50">
        <f>MIN(FX39,FZ39)</f>
        <v>2.4</v>
      </c>
      <c r="GC39" s="53">
        <v>2.4300000000000002</v>
      </c>
      <c r="GD39" s="50">
        <v>2.44</v>
      </c>
      <c r="GE39" s="630">
        <f t="shared" si="57"/>
        <v>2.4</v>
      </c>
      <c r="GF39" s="630">
        <v>2.46</v>
      </c>
      <c r="GG39" s="630">
        <f t="shared" si="58"/>
        <v>2.4</v>
      </c>
      <c r="GH39" s="630">
        <v>2.5569999999999999</v>
      </c>
      <c r="GI39" s="630">
        <v>2.4</v>
      </c>
      <c r="GJ39" s="1452">
        <f t="shared" si="59"/>
        <v>2.4</v>
      </c>
      <c r="GK39" s="53"/>
      <c r="GL39" s="1042">
        <v>2.4500000000000002</v>
      </c>
      <c r="GM39" s="630">
        <f t="shared" si="60"/>
        <v>2.4</v>
      </c>
      <c r="GN39" s="630">
        <v>2.56</v>
      </c>
      <c r="GO39" s="630">
        <f t="shared" si="61"/>
        <v>2.4</v>
      </c>
      <c r="GP39" s="630">
        <v>2.46</v>
      </c>
      <c r="GQ39" s="630"/>
      <c r="GR39" s="630">
        <f t="shared" si="62"/>
        <v>2.4</v>
      </c>
      <c r="GS39" s="630"/>
      <c r="GT39" s="357">
        <f t="shared" si="63"/>
        <v>-1</v>
      </c>
      <c r="GU39" s="186">
        <v>2.44</v>
      </c>
      <c r="GV39" s="186">
        <v>2.33</v>
      </c>
      <c r="GW39" s="186">
        <v>2.5</v>
      </c>
      <c r="GX39" s="186">
        <f>MIN(GU39,GW39)</f>
        <v>2.44</v>
      </c>
      <c r="GY39" s="186"/>
      <c r="GZ39" s="186">
        <v>2.57</v>
      </c>
      <c r="HA39" s="186">
        <f t="shared" si="65"/>
        <v>2.44</v>
      </c>
      <c r="HB39" s="186">
        <v>2.4700000000000002</v>
      </c>
      <c r="HC39" s="186">
        <v>2.4900000000000002</v>
      </c>
      <c r="HD39" s="186">
        <v>2.48</v>
      </c>
      <c r="HE39" s="186">
        <f t="shared" si="66"/>
        <v>2.44</v>
      </c>
      <c r="HF39" s="186">
        <v>2.44</v>
      </c>
      <c r="HG39" s="56">
        <f t="shared" si="67"/>
        <v>2.44</v>
      </c>
      <c r="HH39" s="186">
        <v>2.36</v>
      </c>
      <c r="HI39" s="61"/>
      <c r="HJ39" s="53">
        <f t="shared" si="68"/>
        <v>2.44</v>
      </c>
      <c r="HK39" s="53">
        <v>2.44</v>
      </c>
      <c r="HL39" s="53">
        <f t="shared" si="69"/>
        <v>2.44</v>
      </c>
      <c r="HM39" s="53">
        <v>2.44</v>
      </c>
      <c r="HN39" s="53">
        <f t="shared" si="70"/>
        <v>2.44</v>
      </c>
      <c r="HO39" s="53">
        <v>2.42</v>
      </c>
      <c r="HP39" s="53">
        <v>2.42</v>
      </c>
      <c r="HQ39" s="53">
        <v>2.4596</v>
      </c>
      <c r="HR39" s="1042">
        <v>2.4700000000000002</v>
      </c>
      <c r="HS39" s="1042"/>
      <c r="HT39" s="27">
        <f>MIN(HN39,HR39)</f>
        <v>2.44</v>
      </c>
      <c r="HU39" s="27"/>
      <c r="HV39" s="27">
        <v>2.4</v>
      </c>
      <c r="HW39" s="53"/>
      <c r="HX39" s="1042">
        <v>2.4900000000000002</v>
      </c>
      <c r="HY39" s="53">
        <f>MIN(HX39,HT39)</f>
        <v>2.44</v>
      </c>
      <c r="HZ39" s="1042"/>
      <c r="IA39" s="1042">
        <v>2.39</v>
      </c>
      <c r="IB39" s="913">
        <f t="shared" si="73"/>
        <v>2.39</v>
      </c>
      <c r="IC39" s="53">
        <v>2.46</v>
      </c>
      <c r="ID39" s="53">
        <f t="shared" si="74"/>
        <v>2.39</v>
      </c>
      <c r="IE39" s="53">
        <v>2.37</v>
      </c>
      <c r="IF39" s="1042">
        <v>2.42</v>
      </c>
      <c r="IG39" s="1042">
        <f t="shared" si="75"/>
        <v>2.39</v>
      </c>
      <c r="IH39" s="1042">
        <v>2.4</v>
      </c>
      <c r="II39" s="1042">
        <v>2.4300000000000002</v>
      </c>
      <c r="IJ39" s="1042">
        <f t="shared" si="76"/>
        <v>2.39</v>
      </c>
      <c r="IK39" s="1042">
        <v>2.39</v>
      </c>
      <c r="IL39" s="1042"/>
      <c r="IM39" s="1042">
        <f>MIN(IJ39,IK39)</f>
        <v>2.39</v>
      </c>
      <c r="IN39" s="1042">
        <v>2.4300000000000002</v>
      </c>
      <c r="IO39" s="1042">
        <v>2.4</v>
      </c>
      <c r="IP39" s="1042"/>
      <c r="IQ39" s="1042">
        <f t="shared" si="78"/>
        <v>2.39</v>
      </c>
      <c r="IR39" s="1042"/>
      <c r="IS39" s="630">
        <v>2.39</v>
      </c>
      <c r="IT39" s="1042">
        <v>2.44</v>
      </c>
      <c r="IU39" s="630">
        <f t="shared" si="79"/>
        <v>2.39</v>
      </c>
      <c r="IV39" s="1042"/>
      <c r="IW39" s="630">
        <v>2.39</v>
      </c>
      <c r="IX39" s="1042">
        <v>2.44</v>
      </c>
      <c r="IY39" s="630">
        <f t="shared" si="80"/>
        <v>2.39</v>
      </c>
      <c r="IZ39" s="630">
        <v>2.42</v>
      </c>
      <c r="JA39" s="1042">
        <v>2.41</v>
      </c>
      <c r="JB39" s="630">
        <f t="shared" si="81"/>
        <v>2.39</v>
      </c>
      <c r="JC39" s="630">
        <v>2.4500000000000002</v>
      </c>
      <c r="JD39" s="1042">
        <v>2.41</v>
      </c>
      <c r="JE39" s="630">
        <f t="shared" si="82"/>
        <v>2.39</v>
      </c>
      <c r="JF39" s="1042">
        <v>2.67</v>
      </c>
      <c r="JG39" s="630">
        <f t="shared" si="83"/>
        <v>2.39</v>
      </c>
      <c r="JH39" s="630">
        <v>2.58</v>
      </c>
      <c r="JI39" s="357">
        <f t="shared" si="84"/>
        <v>7.9497907949790766E-2</v>
      </c>
      <c r="JJ39" s="215">
        <v>2.4</v>
      </c>
      <c r="JK39" s="215">
        <v>2.39</v>
      </c>
      <c r="JL39" s="53">
        <f t="shared" si="85"/>
        <v>2.39</v>
      </c>
      <c r="JM39" s="53">
        <v>2.39</v>
      </c>
      <c r="JN39" s="53">
        <f t="shared" si="86"/>
        <v>2.39</v>
      </c>
      <c r="JO39" s="53">
        <v>2.5070000000000001</v>
      </c>
      <c r="JP39" s="53">
        <v>2.4</v>
      </c>
      <c r="JQ39" s="53">
        <f t="shared" si="87"/>
        <v>2.39</v>
      </c>
      <c r="JR39" s="53">
        <v>2.4</v>
      </c>
      <c r="JS39" s="53">
        <v>2.4</v>
      </c>
      <c r="JT39" s="53">
        <f t="shared" si="88"/>
        <v>2.39</v>
      </c>
      <c r="JU39" s="53">
        <v>2.41</v>
      </c>
      <c r="JV39" s="56">
        <v>2.4300000000000002</v>
      </c>
      <c r="JW39" s="1042"/>
      <c r="JX39" s="1042">
        <v>2.41</v>
      </c>
      <c r="JY39" s="1042">
        <f>MIN(JX39,JT39)</f>
        <v>2.39</v>
      </c>
      <c r="JZ39" s="56">
        <v>2.44</v>
      </c>
      <c r="KA39" s="1042">
        <v>2.5499999999999998</v>
      </c>
      <c r="KB39" s="56">
        <f t="shared" si="90"/>
        <v>2.39</v>
      </c>
      <c r="KC39" s="49">
        <v>2.39</v>
      </c>
      <c r="KD39" s="53"/>
      <c r="KE39" s="49">
        <v>2.39</v>
      </c>
      <c r="KF39" s="49">
        <f>MIN(KB39,KE39)</f>
        <v>2.39</v>
      </c>
      <c r="KG39" s="49">
        <v>2.5</v>
      </c>
      <c r="KH39" s="50">
        <v>2.5</v>
      </c>
      <c r="KI39" s="50">
        <f t="shared" si="92"/>
        <v>2.39</v>
      </c>
      <c r="KJ39" s="50">
        <v>2.4</v>
      </c>
      <c r="KK39" s="50">
        <v>2.4300000000000002</v>
      </c>
      <c r="KL39" s="50">
        <f t="shared" si="93"/>
        <v>2.39</v>
      </c>
      <c r="KM39" s="50">
        <v>2.4</v>
      </c>
      <c r="KN39" s="50"/>
      <c r="KO39" s="1042">
        <v>2.39</v>
      </c>
      <c r="KP39" s="1042">
        <f t="shared" si="94"/>
        <v>2.39</v>
      </c>
      <c r="KQ39" s="1042">
        <v>2.37</v>
      </c>
      <c r="KR39" s="1042"/>
      <c r="KS39" s="630">
        <f t="shared" si="95"/>
        <v>2.37</v>
      </c>
      <c r="KT39" s="630"/>
      <c r="KU39" s="630">
        <v>2.35</v>
      </c>
      <c r="KV39" s="1042">
        <v>2.38</v>
      </c>
      <c r="KW39" s="1042">
        <f t="shared" si="96"/>
        <v>2.37</v>
      </c>
      <c r="KX39" s="630"/>
      <c r="KY39" s="630">
        <v>2.35</v>
      </c>
      <c r="KZ39" s="1042">
        <v>2.38</v>
      </c>
      <c r="LA39" s="1042"/>
      <c r="LB39" s="630">
        <f t="shared" si="163"/>
        <v>2.37</v>
      </c>
      <c r="LC39" s="630">
        <v>2.4500000000000002</v>
      </c>
      <c r="LD39" s="630">
        <f t="shared" si="97"/>
        <v>2.37</v>
      </c>
      <c r="LE39" s="630">
        <v>2.4500000000000002</v>
      </c>
      <c r="LF39" s="630">
        <f t="shared" si="98"/>
        <v>2.37</v>
      </c>
      <c r="LG39" s="1042">
        <v>3.18</v>
      </c>
      <c r="LH39" s="630">
        <f t="shared" si="99"/>
        <v>2.37</v>
      </c>
      <c r="LI39" s="630">
        <v>2.54</v>
      </c>
      <c r="LJ39" s="357">
        <f t="shared" si="100"/>
        <v>7.1729957805907144E-2</v>
      </c>
      <c r="LK39" s="186">
        <v>2.827</v>
      </c>
      <c r="LL39" s="186">
        <v>2.57</v>
      </c>
      <c r="LM39" s="61">
        <v>1.99</v>
      </c>
      <c r="LN39" s="884">
        <f t="shared" si="101"/>
        <v>1.99</v>
      </c>
      <c r="LO39" s="629">
        <v>1.95</v>
      </c>
      <c r="LP39" s="884">
        <f t="shared" si="102"/>
        <v>1.95</v>
      </c>
      <c r="LQ39" s="61">
        <v>1.98</v>
      </c>
      <c r="LR39" s="53">
        <f t="shared" si="103"/>
        <v>1.95</v>
      </c>
      <c r="LS39" s="41">
        <f t="shared" si="104"/>
        <v>1.95</v>
      </c>
      <c r="LT39" s="41">
        <v>1.95</v>
      </c>
      <c r="LU39" s="41">
        <f t="shared" si="105"/>
        <v>1.95</v>
      </c>
      <c r="LV39" s="41">
        <v>1.97</v>
      </c>
      <c r="LW39" s="41">
        <v>1.99</v>
      </c>
      <c r="LX39" s="1042">
        <v>1.99</v>
      </c>
      <c r="LY39" s="1042"/>
      <c r="LZ39" s="1042">
        <f>MIN(LU39,LX39)</f>
        <v>1.95</v>
      </c>
      <c r="MA39" s="41">
        <v>1.95</v>
      </c>
      <c r="MB39" s="56">
        <v>1.95</v>
      </c>
      <c r="MC39" s="1042"/>
      <c r="MD39" s="1042">
        <v>1.95</v>
      </c>
      <c r="ME39" s="56">
        <f>MIN(MD39,LZ39)</f>
        <v>1.95</v>
      </c>
      <c r="MF39" s="56"/>
      <c r="MG39" s="56"/>
      <c r="MH39" s="1042">
        <v>1.97</v>
      </c>
      <c r="MI39" s="1042">
        <v>1.99</v>
      </c>
      <c r="MJ39" s="56">
        <f t="shared" si="108"/>
        <v>1.95</v>
      </c>
      <c r="MK39" s="49">
        <v>2.1</v>
      </c>
      <c r="ML39" s="50">
        <v>1.98</v>
      </c>
      <c r="MM39" s="50">
        <f t="shared" si="109"/>
        <v>1.95</v>
      </c>
      <c r="MN39" s="50">
        <v>1.98</v>
      </c>
      <c r="MO39" s="50">
        <v>1.97</v>
      </c>
      <c r="MP39" s="50">
        <v>1.99</v>
      </c>
      <c r="MQ39" s="50">
        <f t="shared" si="110"/>
        <v>1.95</v>
      </c>
      <c r="MR39" s="50">
        <v>1.98</v>
      </c>
      <c r="MS39" s="50">
        <v>1.98</v>
      </c>
      <c r="MT39" s="50">
        <v>1.96</v>
      </c>
      <c r="MU39" s="50">
        <v>2.0099999999999998</v>
      </c>
      <c r="MV39" s="50">
        <f t="shared" si="111"/>
        <v>1.95</v>
      </c>
      <c r="MW39" s="50"/>
      <c r="MX39" s="50">
        <v>1.82</v>
      </c>
      <c r="MY39" s="50"/>
      <c r="MZ39" s="1042">
        <v>1.99</v>
      </c>
      <c r="NA39" s="1042">
        <v>1.98</v>
      </c>
      <c r="NB39" s="1042"/>
      <c r="NC39" s="1042"/>
      <c r="ND39" s="1042">
        <f t="shared" si="112"/>
        <v>1.95</v>
      </c>
      <c r="NE39" s="1042">
        <v>2.0099999999999998</v>
      </c>
      <c r="NF39" s="1042">
        <v>2.02</v>
      </c>
      <c r="NG39" s="1042">
        <f t="shared" si="113"/>
        <v>1.95</v>
      </c>
      <c r="NH39" s="1042">
        <v>2.0449999999999999</v>
      </c>
      <c r="NI39" s="1042">
        <v>2.04</v>
      </c>
      <c r="NJ39" s="1042">
        <f t="shared" si="114"/>
        <v>1.95</v>
      </c>
      <c r="NK39" s="1042"/>
      <c r="NL39" s="1042">
        <v>1.98</v>
      </c>
      <c r="NM39" s="1042"/>
      <c r="NN39" s="1042">
        <v>1.98</v>
      </c>
      <c r="NO39" s="1042">
        <v>1.97</v>
      </c>
      <c r="NP39" s="1042">
        <f t="shared" si="115"/>
        <v>1.95</v>
      </c>
      <c r="NQ39" s="1042">
        <v>1.98</v>
      </c>
      <c r="NR39" s="1042"/>
      <c r="NS39" s="1042">
        <v>1.97</v>
      </c>
      <c r="NT39" s="630">
        <f t="shared" si="116"/>
        <v>1.95</v>
      </c>
      <c r="NU39" s="630">
        <v>1.9849999999999999</v>
      </c>
      <c r="NV39" s="630">
        <v>1.96</v>
      </c>
      <c r="NW39" s="41">
        <v>1.95</v>
      </c>
      <c r="NX39" s="630">
        <f t="shared" si="117"/>
        <v>1.95</v>
      </c>
      <c r="NY39" s="41">
        <v>1.95</v>
      </c>
      <c r="NZ39" s="630">
        <f t="shared" si="118"/>
        <v>1.95</v>
      </c>
      <c r="OA39" s="630"/>
      <c r="OB39" s="630">
        <v>2.19</v>
      </c>
      <c r="OC39" s="1042">
        <v>2.1800000000000002</v>
      </c>
      <c r="OD39" s="630">
        <f t="shared" si="119"/>
        <v>1.95</v>
      </c>
      <c r="OE39" s="630"/>
      <c r="OF39" s="630">
        <v>1.96</v>
      </c>
      <c r="OG39" s="1042">
        <v>2.1800000000000002</v>
      </c>
      <c r="OH39" s="630">
        <f t="shared" si="120"/>
        <v>1.95</v>
      </c>
      <c r="OI39" s="630"/>
      <c r="OJ39" s="630"/>
      <c r="OK39" s="357">
        <f t="shared" si="121"/>
        <v>-1</v>
      </c>
      <c r="OL39" s="357">
        <f t="shared" si="122"/>
        <v>-1</v>
      </c>
      <c r="OM39" s="371">
        <v>1.77</v>
      </c>
      <c r="ON39" s="1052">
        <v>1.79</v>
      </c>
      <c r="OO39" s="41">
        <v>1.84</v>
      </c>
      <c r="OP39" s="1052">
        <f t="shared" si="123"/>
        <v>1.77</v>
      </c>
      <c r="OQ39" s="371">
        <v>1.78</v>
      </c>
      <c r="OR39" s="1042">
        <v>1.9</v>
      </c>
      <c r="OS39" s="913"/>
      <c r="OT39" s="53">
        <f t="shared" si="124"/>
        <v>1.77</v>
      </c>
      <c r="OU39" s="1052">
        <v>1.89</v>
      </c>
      <c r="OV39" s="1052">
        <f t="shared" si="125"/>
        <v>1.77</v>
      </c>
      <c r="OW39" s="1052">
        <v>1.89</v>
      </c>
      <c r="OX39" s="1052"/>
      <c r="OY39" s="1052">
        <f t="shared" si="126"/>
        <v>1.77</v>
      </c>
      <c r="OZ39" s="38">
        <v>1.82</v>
      </c>
      <c r="PA39" s="38"/>
      <c r="PB39" s="38">
        <f t="shared" si="127"/>
        <v>1.77</v>
      </c>
      <c r="PC39" s="56">
        <v>1.78</v>
      </c>
      <c r="PD39" s="38">
        <v>1.79</v>
      </c>
      <c r="PE39" s="38">
        <f t="shared" si="128"/>
        <v>1.77</v>
      </c>
      <c r="PF39" s="38">
        <v>2.5099999999999998</v>
      </c>
      <c r="PG39" s="38">
        <f t="shared" si="129"/>
        <v>1.77</v>
      </c>
      <c r="PH39" s="38">
        <v>1.79</v>
      </c>
      <c r="PI39" s="38">
        <f t="shared" si="130"/>
        <v>1.77</v>
      </c>
      <c r="PJ39" s="38"/>
      <c r="PK39" s="357">
        <f t="shared" si="131"/>
        <v>-1</v>
      </c>
      <c r="PL39" s="38">
        <v>1.56</v>
      </c>
      <c r="PM39" s="38">
        <v>1.6</v>
      </c>
      <c r="PN39" s="38"/>
      <c r="PO39" s="38">
        <f>MIN(PL39,PM39)</f>
        <v>1.56</v>
      </c>
      <c r="PP39" s="38">
        <v>1.56</v>
      </c>
      <c r="PQ39" s="38"/>
      <c r="PR39" s="38">
        <f t="shared" si="133"/>
        <v>1.56</v>
      </c>
      <c r="PS39" s="371">
        <v>1.56</v>
      </c>
      <c r="PT39" s="371">
        <f t="shared" si="134"/>
        <v>1.56</v>
      </c>
      <c r="PU39" s="371">
        <v>1.57</v>
      </c>
      <c r="PV39" s="371">
        <v>1.58</v>
      </c>
      <c r="PW39" s="371">
        <f t="shared" si="135"/>
        <v>1.56</v>
      </c>
      <c r="PX39" s="371">
        <v>1.58</v>
      </c>
      <c r="PY39" s="371"/>
      <c r="PZ39" s="371">
        <f>MIN(PX39,PW39)</f>
        <v>1.56</v>
      </c>
      <c r="QA39" s="1042">
        <v>1.5948</v>
      </c>
      <c r="QB39" s="53">
        <f t="shared" si="137"/>
        <v>1.56</v>
      </c>
      <c r="QC39" s="1042">
        <v>1.81</v>
      </c>
      <c r="QD39" s="1042">
        <f t="shared" si="138"/>
        <v>1.56</v>
      </c>
      <c r="QE39" s="1042">
        <v>1.6739999999999999</v>
      </c>
      <c r="QF39" s="1042">
        <v>1.81</v>
      </c>
      <c r="QG39" s="38">
        <f t="shared" si="139"/>
        <v>1.56</v>
      </c>
      <c r="QH39" s="38"/>
      <c r="QI39" s="357">
        <f t="shared" si="140"/>
        <v>-1</v>
      </c>
      <c r="QJ39" s="11">
        <v>1.95</v>
      </c>
      <c r="QK39" s="15">
        <v>1.93</v>
      </c>
      <c r="QL39" s="15"/>
      <c r="QM39" s="15">
        <f t="shared" si="141"/>
        <v>1.93</v>
      </c>
      <c r="QN39" s="38">
        <v>1.92</v>
      </c>
      <c r="QO39" s="38">
        <f t="shared" si="142"/>
        <v>1.92</v>
      </c>
      <c r="QP39" s="38">
        <v>1.95</v>
      </c>
      <c r="QQ39" s="38">
        <f t="shared" si="143"/>
        <v>1.92</v>
      </c>
      <c r="QR39" s="38"/>
      <c r="QS39" s="38">
        <v>1.98</v>
      </c>
      <c r="QT39" s="38">
        <f t="shared" si="144"/>
        <v>1.92</v>
      </c>
      <c r="QU39" s="38">
        <v>1.98</v>
      </c>
      <c r="QV39" s="38"/>
      <c r="QW39" s="38">
        <f t="shared" si="145"/>
        <v>1.92</v>
      </c>
      <c r="QX39" s="38">
        <v>1.89</v>
      </c>
      <c r="QY39" s="38">
        <f t="shared" si="146"/>
        <v>1.89</v>
      </c>
      <c r="QZ39" s="38">
        <v>2.3199999999999998</v>
      </c>
      <c r="RA39" s="1042">
        <v>2.23</v>
      </c>
      <c r="RB39" s="38">
        <f t="shared" si="147"/>
        <v>1.89</v>
      </c>
      <c r="RC39" s="38">
        <v>2.3199999999999998</v>
      </c>
      <c r="RD39" s="1042">
        <v>2.23</v>
      </c>
      <c r="RE39" s="38">
        <f t="shared" si="148"/>
        <v>1.89</v>
      </c>
      <c r="RF39" s="38"/>
      <c r="RG39" s="357">
        <f t="shared" si="149"/>
        <v>-1</v>
      </c>
      <c r="RH39" s="1042">
        <v>1.79</v>
      </c>
      <c r="RI39" s="1042">
        <v>1.88</v>
      </c>
      <c r="RJ39" s="1042">
        <f t="shared" si="150"/>
        <v>1.79</v>
      </c>
      <c r="RK39" s="1042">
        <v>1.82</v>
      </c>
      <c r="RL39" s="1042">
        <f t="shared" si="151"/>
        <v>1.79</v>
      </c>
      <c r="RM39" s="1042">
        <v>1.85</v>
      </c>
      <c r="RN39" s="1042"/>
      <c r="RO39" s="56">
        <v>1.79</v>
      </c>
      <c r="RP39" s="38">
        <f t="shared" si="152"/>
        <v>1.79</v>
      </c>
      <c r="RQ39" s="56">
        <v>1.79</v>
      </c>
      <c r="RR39" s="56"/>
      <c r="RS39" s="53">
        <f t="shared" si="153"/>
        <v>1.79</v>
      </c>
      <c r="RT39" s="38"/>
      <c r="RU39" s="38">
        <v>1.79</v>
      </c>
      <c r="RV39" s="38">
        <f t="shared" si="154"/>
        <v>1.79</v>
      </c>
      <c r="RW39" s="55">
        <v>2.09</v>
      </c>
      <c r="RX39" s="38">
        <f t="shared" si="155"/>
        <v>1.79</v>
      </c>
      <c r="RY39" s="38">
        <v>1.81</v>
      </c>
      <c r="RZ39" s="55">
        <v>2.09</v>
      </c>
      <c r="SA39" s="38">
        <f t="shared" si="156"/>
        <v>1.79</v>
      </c>
      <c r="SB39" s="38">
        <v>1.81</v>
      </c>
      <c r="SC39" s="1229">
        <f t="shared" si="157"/>
        <v>1.1173184357541908E-2</v>
      </c>
      <c r="SD39" s="38">
        <v>3.19</v>
      </c>
      <c r="SE39" s="38">
        <f t="shared" si="158"/>
        <v>3.19</v>
      </c>
      <c r="SF39" s="38">
        <v>3.11</v>
      </c>
      <c r="SG39" s="38">
        <v>3.19</v>
      </c>
      <c r="SH39" s="38">
        <f t="shared" si="159"/>
        <v>3.19</v>
      </c>
      <c r="SI39" s="38"/>
      <c r="SJ39" s="1223">
        <f t="shared" si="160"/>
        <v>-1</v>
      </c>
      <c r="SK39" s="38">
        <v>3.15</v>
      </c>
      <c r="SL39" s="38">
        <f t="shared" si="2"/>
        <v>3.15</v>
      </c>
      <c r="SM39" s="38">
        <v>2.96</v>
      </c>
      <c r="SN39" s="38">
        <v>3.15</v>
      </c>
      <c r="SO39" s="38">
        <f t="shared" si="161"/>
        <v>3.15</v>
      </c>
      <c r="SP39" s="38"/>
      <c r="SQ39" s="1223">
        <f t="shared" si="162"/>
        <v>-1</v>
      </c>
      <c r="SR39" s="38">
        <v>3.11</v>
      </c>
      <c r="SS39" s="38">
        <f t="shared" si="3"/>
        <v>3.11</v>
      </c>
      <c r="ST39" s="38"/>
      <c r="SU39" s="1223">
        <f t="shared" si="4"/>
        <v>-1</v>
      </c>
      <c r="SV39" s="11"/>
      <c r="SW39" s="61"/>
    </row>
    <row r="40" spans="1:517" x14ac:dyDescent="0.35">
      <c r="A40" s="59"/>
      <c r="B40" s="938"/>
      <c r="C40" s="35"/>
      <c r="D40" s="939"/>
      <c r="E40" s="939"/>
      <c r="F40" s="939"/>
      <c r="G40" s="940"/>
      <c r="M40" s="63"/>
      <c r="JA40" s="4"/>
      <c r="JD40" s="4"/>
      <c r="LS40" s="102"/>
      <c r="LT40" s="102"/>
      <c r="LU40" s="102"/>
      <c r="LV40" s="102"/>
      <c r="LW40" s="102"/>
      <c r="LX40" s="102"/>
      <c r="LY40" s="102"/>
      <c r="LZ40" s="102"/>
      <c r="MA40" s="102"/>
      <c r="MB40" s="102"/>
      <c r="MC40" s="102"/>
      <c r="MD40" s="102"/>
      <c r="ME40" s="102"/>
      <c r="MF40" s="102"/>
      <c r="MG40" s="102"/>
      <c r="MH40" s="102"/>
      <c r="MI40" s="102"/>
      <c r="MJ40" s="102"/>
      <c r="MK40" s="102"/>
      <c r="ML40" s="102"/>
      <c r="MM40" s="102"/>
      <c r="MN40" s="102"/>
      <c r="MO40" s="102"/>
      <c r="MP40" s="102"/>
      <c r="MQ40" s="102"/>
      <c r="MR40" s="102"/>
      <c r="MS40" s="102"/>
      <c r="MT40" s="102"/>
      <c r="MU40" s="102"/>
      <c r="MV40" s="102"/>
      <c r="MW40" s="102"/>
      <c r="MX40" s="102"/>
      <c r="MY40" s="102"/>
      <c r="MZ40" s="102"/>
      <c r="NA40" s="102"/>
      <c r="NB40" s="102"/>
      <c r="NC40" s="102"/>
      <c r="ND40" s="102"/>
      <c r="NE40" s="102"/>
      <c r="NF40" s="102"/>
      <c r="NG40" s="102"/>
      <c r="NH40" s="102"/>
      <c r="NI40" s="102"/>
      <c r="NJ40" s="102"/>
      <c r="NK40" s="102"/>
      <c r="NL40" s="102"/>
      <c r="NM40" s="102"/>
      <c r="NN40" s="102"/>
      <c r="NO40" s="102"/>
      <c r="NP40" s="102"/>
      <c r="NQ40" s="102"/>
      <c r="NR40" s="102"/>
      <c r="NS40" s="102"/>
      <c r="OK40" s="102"/>
      <c r="PD40" s="4"/>
      <c r="PE40" s="4"/>
      <c r="PF40" s="4"/>
      <c r="PG40" s="4"/>
      <c r="PH40" s="4"/>
      <c r="PI40" s="4"/>
      <c r="PJ40" s="4"/>
      <c r="QA40" s="4"/>
      <c r="QB40" s="4"/>
      <c r="QC40" s="4"/>
      <c r="QD40" s="4"/>
      <c r="QE40" s="4"/>
      <c r="QF40" s="4"/>
      <c r="QG40" s="4"/>
      <c r="QH40" s="4"/>
      <c r="QV40" s="4"/>
      <c r="QW40" s="4"/>
      <c r="QX40" s="4"/>
      <c r="QY40" s="4"/>
      <c r="QZ40" s="4"/>
      <c r="RA40" s="4"/>
      <c r="RB40" s="4"/>
      <c r="RC40" s="4"/>
      <c r="RD40" s="4"/>
      <c r="RE40" s="4"/>
      <c r="RF40" s="4"/>
      <c r="RH40" s="4"/>
      <c r="RI40" s="4"/>
      <c r="RJ40" s="4"/>
      <c r="RK40" s="4"/>
      <c r="RL40" s="4"/>
      <c r="RM40" s="4"/>
      <c r="RN40" s="4"/>
      <c r="RQ40" s="4"/>
      <c r="RR40" s="4"/>
      <c r="RS40" s="4"/>
      <c r="RT40" s="4"/>
      <c r="RU40" s="4"/>
      <c r="RV40" s="4"/>
      <c r="SA40" s="4"/>
      <c r="SB40" s="4"/>
      <c r="SH40" s="4"/>
      <c r="SI40" s="4"/>
      <c r="SO40" s="4"/>
      <c r="SP40" s="4"/>
    </row>
  </sheetData>
  <mergeCells count="18">
    <mergeCell ref="SD1:SJ1"/>
    <mergeCell ref="SK1:SQ1"/>
    <mergeCell ref="SR1:SU1"/>
    <mergeCell ref="RH1:SC1"/>
    <mergeCell ref="QJ1:RG1"/>
    <mergeCell ref="PL1:QI1"/>
    <mergeCell ref="OM1:PK1"/>
    <mergeCell ref="DJ1:EU1"/>
    <mergeCell ref="LR1:OL1"/>
    <mergeCell ref="LK1:LQ1"/>
    <mergeCell ref="JJ1:LJ1"/>
    <mergeCell ref="GU1:JI1"/>
    <mergeCell ref="EV1:GT1"/>
    <mergeCell ref="H1:W1"/>
    <mergeCell ref="X1:AJ1"/>
    <mergeCell ref="AK1:BA1"/>
    <mergeCell ref="BB1:BS1"/>
    <mergeCell ref="BT1:DI1"/>
  </mergeCells>
  <conditionalFormatting sqref="W3:W39">
    <cfRule type="cellIs" dxfId="404" priority="174" operator="between">
      <formula>0</formula>
      <formula>0.1</formula>
    </cfRule>
    <cfRule type="cellIs" dxfId="403" priority="173" stopIfTrue="1" operator="greaterThanOrEqual">
      <formula>0.1</formula>
    </cfRule>
    <cfRule type="cellIs" dxfId="402" priority="172" operator="lessThanOrEqual">
      <formula>0</formula>
    </cfRule>
  </conditionalFormatting>
  <conditionalFormatting sqref="AJ3:AJ39 BA3:BA39 BS3:BS39 GT3:GT39 SU3:SU39">
    <cfRule type="cellIs" dxfId="401" priority="216" operator="lessThan">
      <formula>0.005</formula>
    </cfRule>
    <cfRule type="cellIs" dxfId="400" priority="215" stopIfTrue="1" operator="greaterThanOrEqual">
      <formula>0.1</formula>
    </cfRule>
    <cfRule type="cellIs" dxfId="399" priority="214" operator="between">
      <formula>0</formula>
      <formula>0.1</formula>
    </cfRule>
  </conditionalFormatting>
  <conditionalFormatting sqref="DI3:DI39">
    <cfRule type="cellIs" dxfId="398" priority="153" operator="lessThan">
      <formula>0.005</formula>
    </cfRule>
    <cfRule type="cellIs" dxfId="397" priority="152" stopIfTrue="1" operator="greaterThanOrEqual">
      <formula>0.1</formula>
    </cfRule>
    <cfRule type="cellIs" dxfId="396" priority="151" operator="between">
      <formula>0</formula>
      <formula>0.1</formula>
    </cfRule>
  </conditionalFormatting>
  <conditionalFormatting sqref="EU3:EU39">
    <cfRule type="cellIs" dxfId="395" priority="150" operator="lessThan">
      <formula>0.005</formula>
    </cfRule>
    <cfRule type="cellIs" dxfId="394" priority="149" stopIfTrue="1" operator="greaterThanOrEqual">
      <formula>0.1</formula>
    </cfRule>
    <cfRule type="cellIs" dxfId="393" priority="148" operator="between">
      <formula>0</formula>
      <formula>0.1</formula>
    </cfRule>
  </conditionalFormatting>
  <conditionalFormatting sqref="JI3:JI39">
    <cfRule type="cellIs" dxfId="392" priority="48" operator="lessThan">
      <formula>0.005</formula>
    </cfRule>
    <cfRule type="cellIs" dxfId="391" priority="47" stopIfTrue="1" operator="greaterThanOrEqual">
      <formula>0.1</formula>
    </cfRule>
    <cfRule type="cellIs" dxfId="390" priority="46" operator="between">
      <formula>0</formula>
      <formula>0.1</formula>
    </cfRule>
  </conditionalFormatting>
  <conditionalFormatting sqref="LJ3:LJ39">
    <cfRule type="cellIs" dxfId="389" priority="27" operator="lessThan">
      <formula>0.005</formula>
    </cfRule>
    <cfRule type="cellIs" dxfId="388" priority="26" stopIfTrue="1" operator="greaterThanOrEqual">
      <formula>0.1</formula>
    </cfRule>
    <cfRule type="cellIs" dxfId="387" priority="25" operator="between">
      <formula>0</formula>
      <formula>0.1</formula>
    </cfRule>
  </conditionalFormatting>
  <conditionalFormatting sqref="OK3:OL39">
    <cfRule type="cellIs" dxfId="386" priority="19" operator="between">
      <formula>0</formula>
      <formula>0.1</formula>
    </cfRule>
    <cfRule type="cellIs" dxfId="385" priority="20" stopIfTrue="1" operator="greaterThanOrEqual">
      <formula>0.1</formula>
    </cfRule>
    <cfRule type="cellIs" dxfId="384" priority="21" operator="lessThan">
      <formula>0.005</formula>
    </cfRule>
  </conditionalFormatting>
  <conditionalFormatting sqref="PK3:PK39">
    <cfRule type="cellIs" dxfId="383" priority="12" operator="lessThan">
      <formula>0.005</formula>
    </cfRule>
    <cfRule type="cellIs" dxfId="382" priority="11" stopIfTrue="1" operator="greaterThanOrEqual">
      <formula>0.1</formula>
    </cfRule>
    <cfRule type="cellIs" dxfId="381" priority="10" operator="between">
      <formula>0</formula>
      <formula>0.1</formula>
    </cfRule>
  </conditionalFormatting>
  <conditionalFormatting sqref="QI3:QI39">
    <cfRule type="cellIs" dxfId="380" priority="9" operator="lessThan">
      <formula>0.005</formula>
    </cfRule>
    <cfRule type="cellIs" dxfId="379" priority="8" stopIfTrue="1" operator="greaterThanOrEqual">
      <formula>0.1</formula>
    </cfRule>
    <cfRule type="cellIs" dxfId="378" priority="7" operator="between">
      <formula>0</formula>
      <formula>0.1</formula>
    </cfRule>
  </conditionalFormatting>
  <conditionalFormatting sqref="RG3:RG39">
    <cfRule type="cellIs" dxfId="377" priority="6" operator="lessThan">
      <formula>0.005</formula>
    </cfRule>
    <cfRule type="cellIs" dxfId="376" priority="5" stopIfTrue="1" operator="greaterThanOrEqual">
      <formula>0.1</formula>
    </cfRule>
    <cfRule type="cellIs" dxfId="375" priority="4" operator="between">
      <formula>0</formula>
      <formula>0.1</formula>
    </cfRule>
  </conditionalFormatting>
  <conditionalFormatting sqref="SC3:SC39">
    <cfRule type="cellIs" dxfId="374" priority="3" operator="lessThan">
      <formula>0.005</formula>
    </cfRule>
    <cfRule type="cellIs" dxfId="373" priority="2" stopIfTrue="1" operator="greaterThanOrEqual">
      <formula>0.1</formula>
    </cfRule>
    <cfRule type="cellIs" dxfId="372" priority="1" operator="between">
      <formula>0</formula>
      <formula>0.1</formula>
    </cfRule>
  </conditionalFormatting>
  <conditionalFormatting sqref="SJ3:SJ39">
    <cfRule type="cellIs" dxfId="371" priority="15" operator="lessThan">
      <formula>0.005</formula>
    </cfRule>
    <cfRule type="cellIs" dxfId="370" priority="14" stopIfTrue="1" operator="greaterThanOrEqual">
      <formula>0.1</formula>
    </cfRule>
    <cfRule type="cellIs" dxfId="369" priority="13" operator="between">
      <formula>0</formula>
      <formula>0.1</formula>
    </cfRule>
  </conditionalFormatting>
  <conditionalFormatting sqref="SQ3:SQ39">
    <cfRule type="cellIs" dxfId="368" priority="18" operator="lessThan">
      <formula>0.005</formula>
    </cfRule>
    <cfRule type="cellIs" dxfId="367" priority="17" stopIfTrue="1" operator="greaterThanOrEqual">
      <formula>0.1</formula>
    </cfRule>
    <cfRule type="cellIs" dxfId="366" priority="16" operator="between">
      <formula>0</formula>
      <formula>0.1</formula>
    </cfRule>
  </conditionalFormatting>
  <hyperlinks>
    <hyperlink ref="SW4" r:id="rId1" display="https://issues.labcollab.net/browse/SIDKCK-411" xr:uid="{29F9BD85-1D0B-4B06-B0BD-B65213FEDAC3}"/>
    <hyperlink ref="SW6" r:id="rId2" display="https://issues.labcollab.net/browse/JNINE-1895" xr:uid="{2EF91569-E5BB-4F1E-BB4C-00CAB4700095}"/>
    <hyperlink ref="SW28" r:id="rId3" display="https://issues.labcollab.net/browse/SBR-19944" xr:uid="{50CFA892-2DE9-41CC-A226-598414E7DB41}"/>
    <hyperlink ref="SW34" r:id="rId4" display="https://issues.labcollab.net/browse/SBR-31631" xr:uid="{16BB30A7-F560-4A47-8CB2-BDC77BC1AD97}"/>
    <hyperlink ref="SW35" r:id="rId5" display="https://issues.labcollab.net/browse/SBR-31631" xr:uid="{14ACBC77-FB78-4895-975A-B022342EE050}"/>
    <hyperlink ref="SW36" r:id="rId6" display="https://issues.labcollab.net/browse/SBR-31631" xr:uid="{7166428C-05F4-4EDE-81B9-92C1A7D232B7}"/>
    <hyperlink ref="SV34" r:id="rId7" display="https://issues.labcollab.net/browse/SBR-31631" xr:uid="{101ABF0A-C646-44F1-94AF-C3DA0F8C62BA}"/>
    <hyperlink ref="SV35" r:id="rId8" display="https://issues.labcollab.net/browse/SBR-31631" xr:uid="{A7C8CEDD-F6D8-4F22-83A8-B91263E56B7D}"/>
    <hyperlink ref="SV36" r:id="rId9" display="https://issues.labcollab.net/browse/SBR-31631" xr:uid="{7379695E-7BBC-42D2-BC3D-BBD6D42F2518}"/>
    <hyperlink ref="SV31" r:id="rId10" xr:uid="{6F613391-A9E9-4F38-AA64-FB3F5EE1BE94}"/>
    <hyperlink ref="SV32" r:id="rId11" xr:uid="{CB6E5E6E-D25D-40ED-83F9-134951675715}"/>
    <hyperlink ref="SV33" r:id="rId12" xr:uid="{0DC79F28-D1EF-4CC3-B251-CF330C3CB725}"/>
    <hyperlink ref="SV28" r:id="rId13" display="https://issues.labcollab.net/browse/SBR-33462" xr:uid="{2BF22B6B-369B-4DA6-860F-E8933181265B}"/>
    <hyperlink ref="SV29" r:id="rId14" display="https://issues.labcollab.net/browse/SBR-33462" xr:uid="{E58BA86C-4DCD-400E-9E52-096DE1FBF045}"/>
    <hyperlink ref="SV30" r:id="rId15" display="https://issues.labcollab.net/browse/SBR-33462" xr:uid="{60BBCA63-E77E-4E47-9BC1-B94DA3A37D2E}"/>
    <hyperlink ref="SV37" r:id="rId16" xr:uid="{6668BF92-8229-4BC8-83D7-C6802978EB03}"/>
    <hyperlink ref="SV38" r:id="rId17" xr:uid="{DA3EE7A4-DFDC-4347-9C3D-BDB8F924B868}"/>
    <hyperlink ref="SV25" r:id="rId18" xr:uid="{70889A4A-F1C0-476E-B5BF-39EDB47129EE}"/>
    <hyperlink ref="SV26" r:id="rId19" xr:uid="{C09A5D3C-EE83-43E0-9B7D-C928F62E5475}"/>
    <hyperlink ref="SV27" r:id="rId20" xr:uid="{5387BBA9-251A-4F37-9EA1-99E6F9605FD2}"/>
  </hyperlinks>
  <pageMargins left="0.7" right="0.7" top="0.75" bottom="0.75" header="0.3" footer="0.3"/>
  <pageSetup orientation="portrait" r:id="rId21"/>
  <legacyDrawing r:id="rId2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pageSetUpPr fitToPage="1"/>
  </sheetPr>
  <dimension ref="A1:CHD692"/>
  <sheetViews>
    <sheetView topLeftCell="D1" zoomScale="70" zoomScaleNormal="70" workbookViewId="0">
      <selection activeCell="D1" sqref="D1"/>
    </sheetView>
  </sheetViews>
  <sheetFormatPr defaultColWidth="0" defaultRowHeight="14.5" x14ac:dyDescent="0.35"/>
  <cols>
    <col min="1" max="1" width="34.54296875" style="29" hidden="1" customWidth="1"/>
    <col min="2" max="2" width="18.453125" style="29" hidden="1" customWidth="1"/>
    <col min="3" max="3" width="25.453125" style="29" hidden="1" customWidth="1"/>
    <col min="4" max="4" width="10.453125" style="29" customWidth="1"/>
    <col min="5" max="5" width="18.54296875" style="29" customWidth="1"/>
    <col min="6" max="6" width="40.453125" style="111" customWidth="1"/>
    <col min="7" max="7" width="11.54296875" style="29" bestFit="1" customWidth="1"/>
    <col min="8" max="8" width="8.54296875" style="29" customWidth="1"/>
    <col min="9" max="9" width="43.54296875" style="111" bestFit="1" customWidth="1"/>
    <col min="10" max="10" width="62" style="139" bestFit="1" customWidth="1"/>
    <col min="11" max="11" width="19.453125" style="29" hidden="1" customWidth="1"/>
    <col min="12" max="12" width="27.54296875" style="75" hidden="1" customWidth="1"/>
    <col min="13" max="13" width="20.54296875" style="75" hidden="1" customWidth="1"/>
    <col min="14" max="15" width="20.453125" style="75" hidden="1" customWidth="1"/>
    <col min="16" max="17" width="20.54296875" style="75" hidden="1" customWidth="1"/>
    <col min="18" max="18" width="23.453125" style="75" hidden="1" customWidth="1"/>
    <col min="19" max="20" width="20.453125" style="75" hidden="1" customWidth="1"/>
    <col min="21" max="22" width="28.54296875" style="75" hidden="1" customWidth="1"/>
    <col min="23" max="23" width="20.453125" style="75" hidden="1" customWidth="1"/>
    <col min="24" max="25" width="28.54296875" style="75" hidden="1" customWidth="1"/>
    <col min="26" max="26" width="28.453125" style="75" hidden="1" customWidth="1"/>
    <col min="27" max="27" width="82.54296875" style="75" hidden="1" customWidth="1"/>
    <col min="28" max="28" width="18.54296875" style="75" hidden="1" customWidth="1"/>
    <col min="29" max="33" width="18.54296875" style="209" hidden="1" customWidth="1"/>
    <col min="34" max="34" width="15.453125" style="209" hidden="1" customWidth="1"/>
    <col min="35" max="36" width="17.54296875" style="209" hidden="1" customWidth="1"/>
    <col min="37" max="39" width="20.54296875" style="209" hidden="1" customWidth="1"/>
    <col min="40" max="40" width="42.453125" style="209" hidden="1" customWidth="1"/>
    <col min="41" max="41" width="14.453125" style="209" hidden="1" customWidth="1"/>
    <col min="42" max="43" width="14.54296875" style="209" hidden="1" customWidth="1"/>
    <col min="44" max="45" width="13.453125" style="209" hidden="1" customWidth="1"/>
    <col min="46" max="46" width="17.54296875" style="209" hidden="1" customWidth="1"/>
    <col min="47" max="48" width="17.453125" style="209" hidden="1" customWidth="1"/>
    <col min="49" max="49" width="15.453125" style="209" hidden="1" customWidth="1"/>
    <col min="50" max="57" width="13.453125" style="209" hidden="1" customWidth="1"/>
    <col min="58" max="60" width="14.54296875" style="209" hidden="1" customWidth="1"/>
    <col min="61" max="80" width="13.453125" style="209" hidden="1" customWidth="1"/>
    <col min="81" max="81" width="17.54296875" style="209" hidden="1" customWidth="1"/>
    <col min="82" max="82" width="13.453125" style="209" hidden="1" customWidth="1"/>
    <col min="83" max="84" width="14.453125" style="209" hidden="1" customWidth="1"/>
    <col min="85" max="88" width="13.453125" style="209" hidden="1" customWidth="1"/>
    <col min="89" max="89" width="15.453125" style="209" hidden="1" customWidth="1"/>
    <col min="90" max="90" width="17.453125" style="209" hidden="1" customWidth="1"/>
    <col min="91" max="91" width="17.54296875" style="209" hidden="1" customWidth="1"/>
    <col min="92" max="99" width="16.54296875" style="209" hidden="1" customWidth="1"/>
    <col min="100" max="100" width="15" style="209" hidden="1" customWidth="1"/>
    <col min="101" max="109" width="13.453125" style="209" hidden="1" customWidth="1"/>
    <col min="110" max="110" width="16.54296875" style="209" hidden="1" customWidth="1"/>
    <col min="111" max="126" width="13.453125" style="209" hidden="1" customWidth="1"/>
    <col min="127" max="129" width="14.54296875" style="209" hidden="1" customWidth="1"/>
    <col min="130" max="130" width="19" style="209" hidden="1" customWidth="1"/>
    <col min="131" max="131" width="14.54296875" style="209" hidden="1" customWidth="1"/>
    <col min="132" max="140" width="13.453125" style="209" hidden="1" customWidth="1"/>
    <col min="141" max="142" width="15.54296875" style="209" hidden="1" customWidth="1"/>
    <col min="143" max="144" width="19.453125" style="209" hidden="1" customWidth="1"/>
    <col min="145" max="146" width="15.54296875" style="209" hidden="1" customWidth="1"/>
    <col min="147" max="151" width="11.453125" style="209" hidden="1" customWidth="1"/>
    <col min="152" max="154" width="15.54296875" style="209" hidden="1" customWidth="1"/>
    <col min="155" max="156" width="11.453125" style="209" hidden="1" customWidth="1"/>
    <col min="157" max="168" width="11.54296875" style="209" hidden="1" customWidth="1"/>
    <col min="169" max="169" width="13.453125" style="209" hidden="1" customWidth="1"/>
    <col min="170" max="174" width="11.54296875" style="209" hidden="1" customWidth="1"/>
    <col min="175" max="175" width="12.453125" style="209" hidden="1" customWidth="1"/>
    <col min="176" max="189" width="11.54296875" style="209" hidden="1" customWidth="1"/>
    <col min="190" max="190" width="8.54296875" style="29" hidden="1" customWidth="1"/>
    <col min="191" max="191" width="20.453125" style="29" hidden="1" customWidth="1"/>
    <col min="192" max="196" width="14.54296875" style="29" hidden="1" customWidth="1"/>
    <col min="197" max="197" width="15.453125" style="29" hidden="1" customWidth="1"/>
    <col min="198" max="199" width="13.453125" style="29" hidden="1" customWidth="1"/>
    <col min="200" max="208" width="18.54296875" style="29" hidden="1" customWidth="1"/>
    <col min="209" max="214" width="14.54296875" style="29" hidden="1" customWidth="1"/>
    <col min="215" max="216" width="15.453125" style="29" hidden="1" customWidth="1"/>
    <col min="217" max="217" width="18" style="29" hidden="1" customWidth="1"/>
    <col min="218" max="218" width="25.54296875" style="29" hidden="1" customWidth="1"/>
    <col min="219" max="224" width="14.54296875" style="29" hidden="1" customWidth="1"/>
    <col min="225" max="226" width="20.453125" style="29" hidden="1" customWidth="1"/>
    <col min="227" max="227" width="22.453125" style="29" hidden="1" customWidth="1"/>
    <col min="228" max="236" width="14.54296875" style="29" hidden="1" customWidth="1"/>
    <col min="237" max="237" width="13.453125" style="29" hidden="1" customWidth="1"/>
    <col min="238" max="258" width="14.54296875" style="29" hidden="1" customWidth="1"/>
    <col min="259" max="259" width="10.54296875" style="29" hidden="1" customWidth="1"/>
    <col min="260" max="260" width="20.453125" style="29" hidden="1" customWidth="1"/>
    <col min="261" max="267" width="13.54296875" style="29" hidden="1" customWidth="1"/>
    <col min="268" max="268" width="15.453125" style="29" hidden="1" customWidth="1"/>
    <col min="269" max="270" width="13.453125" style="29" hidden="1" customWidth="1"/>
    <col min="271" max="274" width="14.453125" style="29" hidden="1" customWidth="1"/>
    <col min="275" max="275" width="9.54296875" style="29" hidden="1" customWidth="1"/>
    <col min="276" max="280" width="14.453125" style="29" hidden="1" customWidth="1"/>
    <col min="281" max="281" width="18.54296875" style="29" hidden="1" customWidth="1"/>
    <col min="282" max="282" width="14.453125" style="29" hidden="1" customWidth="1"/>
    <col min="283" max="283" width="12.453125" style="29" hidden="1" customWidth="1"/>
    <col min="284" max="286" width="11.453125" style="29" hidden="1" customWidth="1"/>
    <col min="287" max="289" width="20.54296875" style="29" hidden="1" customWidth="1"/>
    <col min="290" max="290" width="14.453125" style="29" hidden="1" customWidth="1"/>
    <col min="291" max="296" width="11.453125" style="29" hidden="1" customWidth="1"/>
    <col min="297" max="298" width="19.54296875" style="29" hidden="1" customWidth="1"/>
    <col min="299" max="299" width="25.453125" style="29" hidden="1" customWidth="1"/>
    <col min="300" max="307" width="11.453125" style="29" hidden="1" customWidth="1"/>
    <col min="308" max="309" width="16.54296875" style="29" hidden="1" customWidth="1"/>
    <col min="310" max="310" width="11.453125" style="29" hidden="1" customWidth="1"/>
    <col min="311" max="325" width="13.453125" style="29" hidden="1" customWidth="1"/>
    <col min="326" max="326" width="8.453125" style="29" hidden="1" customWidth="1"/>
    <col min="327" max="329" width="13.453125" style="29" hidden="1" customWidth="1"/>
    <col min="330" max="330" width="18.453125" style="29" hidden="1" customWidth="1"/>
    <col min="331" max="331" width="13.54296875" style="29" hidden="1" customWidth="1"/>
    <col min="332" max="332" width="14.54296875" style="29" hidden="1" customWidth="1"/>
    <col min="333" max="333" width="14.453125" style="29" hidden="1" customWidth="1"/>
    <col min="334" max="334" width="14.54296875" style="29" hidden="1" customWidth="1"/>
    <col min="335" max="365" width="16.54296875" style="29" hidden="1" customWidth="1"/>
    <col min="366" max="378" width="13.453125" style="29" hidden="1" customWidth="1"/>
    <col min="379" max="379" width="17" style="29" hidden="1" customWidth="1"/>
    <col min="380" max="384" width="14.54296875" style="29" hidden="1" customWidth="1"/>
    <col min="385" max="396" width="13.453125" style="29" hidden="1" customWidth="1"/>
    <col min="397" max="399" width="16.54296875" style="29" hidden="1" customWidth="1"/>
    <col min="400" max="418" width="11.453125" style="29" hidden="1" customWidth="1"/>
    <col min="419" max="443" width="11.54296875" style="209" hidden="1" customWidth="1"/>
    <col min="444" max="444" width="7.453125" style="29" hidden="1" customWidth="1"/>
    <col min="445" max="445" width="23.453125" style="29" hidden="1" customWidth="1"/>
    <col min="446" max="446" width="26.54296875" style="29" hidden="1" customWidth="1"/>
    <col min="447" max="449" width="20.453125" style="29" hidden="1" customWidth="1"/>
    <col min="450" max="450" width="20.54296875" style="29" hidden="1" customWidth="1"/>
    <col min="451" max="451" width="20.453125" style="29" hidden="1" customWidth="1"/>
    <col min="452" max="452" width="23.453125" style="29" hidden="1" customWidth="1"/>
    <col min="453" max="454" width="20.453125" style="29" hidden="1" customWidth="1"/>
    <col min="455" max="458" width="28.54296875" style="29" hidden="1" customWidth="1"/>
    <col min="459" max="459" width="28.453125" style="29" hidden="1" customWidth="1"/>
    <col min="460" max="460" width="27.54296875" style="29" hidden="1" customWidth="1"/>
    <col min="461" max="461" width="28.54296875" style="209" hidden="1" customWidth="1"/>
    <col min="462" max="462" width="21.54296875" style="209" hidden="1" customWidth="1"/>
    <col min="463" max="463" width="28.453125" style="209" hidden="1" customWidth="1"/>
    <col min="464" max="464" width="28.54296875" style="209" hidden="1" customWidth="1"/>
    <col min="465" max="465" width="23.453125" style="209" hidden="1" customWidth="1"/>
    <col min="466" max="466" width="27.453125" style="209" hidden="1" customWidth="1"/>
    <col min="467" max="467" width="21.453125" style="209" hidden="1" customWidth="1"/>
    <col min="468" max="468" width="27.453125" style="209" hidden="1" customWidth="1"/>
    <col min="469" max="469" width="26.54296875" style="209" hidden="1" customWidth="1"/>
    <col min="470" max="471" width="20.54296875" style="209" hidden="1" customWidth="1"/>
    <col min="472" max="478" width="13.54296875" style="209" hidden="1" customWidth="1"/>
    <col min="479" max="480" width="17.453125" style="209" hidden="1" customWidth="1"/>
    <col min="481" max="481" width="27.453125" style="209" hidden="1" customWidth="1"/>
    <col min="482" max="485" width="13.54296875" style="209" hidden="1" customWidth="1"/>
    <col min="486" max="489" width="21.453125" style="209" hidden="1" customWidth="1"/>
    <col min="490" max="490" width="13.54296875" style="209" hidden="1" customWidth="1"/>
    <col min="491" max="491" width="13.453125" style="209" hidden="1" customWidth="1"/>
    <col min="492" max="505" width="13.54296875" style="209" hidden="1" customWidth="1"/>
    <col min="506" max="506" width="13.453125" style="209" hidden="1" customWidth="1"/>
    <col min="507" max="507" width="8.453125" style="209" hidden="1" customWidth="1"/>
    <col min="508" max="511" width="13.453125" style="209" hidden="1" customWidth="1"/>
    <col min="512" max="512" width="17" style="209" hidden="1" customWidth="1"/>
    <col min="513" max="513" width="13.453125" style="209" hidden="1" customWidth="1"/>
    <col min="514" max="515" width="14.453125" style="209" hidden="1" customWidth="1"/>
    <col min="516" max="544" width="13.54296875" style="209" hidden="1" customWidth="1"/>
    <col min="545" max="545" width="17" style="209" hidden="1" customWidth="1"/>
    <col min="546" max="548" width="14.453125" style="209" hidden="1" customWidth="1"/>
    <col min="549" max="563" width="13.54296875" style="209" hidden="1" customWidth="1"/>
    <col min="564" max="591" width="12.453125" style="209" hidden="1" customWidth="1"/>
    <col min="592" max="598" width="12.453125" style="29" hidden="1" customWidth="1"/>
    <col min="599" max="621" width="11.54296875" style="209" hidden="1" customWidth="1"/>
    <col min="622" max="622" width="11" style="29" hidden="1" customWidth="1"/>
    <col min="623" max="623" width="20.453125" style="29" hidden="1" customWidth="1"/>
    <col min="624" max="624" width="24" style="29" hidden="1" customWidth="1"/>
    <col min="625" max="625" width="17.54296875" style="29" hidden="1" customWidth="1"/>
    <col min="626" max="629" width="16.54296875" style="29" hidden="1" customWidth="1"/>
    <col min="630" max="630" width="21.453125" style="29" hidden="1" customWidth="1"/>
    <col min="631" max="632" width="13.453125" style="29" hidden="1" customWidth="1"/>
    <col min="633" max="633" width="25.54296875" style="29" hidden="1" customWidth="1"/>
    <col min="634" max="637" width="18.54296875" style="29" hidden="1" customWidth="1"/>
    <col min="638" max="638" width="18.453125" style="29" hidden="1" customWidth="1"/>
    <col min="639" max="639" width="18.54296875" style="29" hidden="1" customWidth="1"/>
    <col min="640" max="641" width="18.453125" style="29" hidden="1" customWidth="1"/>
    <col min="642" max="642" width="19.453125" style="29" hidden="1" customWidth="1"/>
    <col min="643" max="643" width="15.453125" style="29" hidden="1" customWidth="1"/>
    <col min="644" max="646" width="18" style="29" hidden="1" customWidth="1"/>
    <col min="647" max="648" width="18.54296875" style="29" hidden="1" customWidth="1"/>
    <col min="649" max="650" width="25.54296875" style="29" hidden="1" customWidth="1"/>
    <col min="651" max="657" width="15.54296875" style="29" hidden="1" customWidth="1"/>
    <col min="658" max="658" width="17.54296875" style="29" hidden="1" customWidth="1"/>
    <col min="659" max="659" width="22.54296875" style="29" hidden="1" customWidth="1"/>
    <col min="660" max="671" width="15.54296875" style="29" hidden="1" customWidth="1"/>
    <col min="672" max="678" width="13.453125" style="29" hidden="1" customWidth="1"/>
    <col min="679" max="679" width="16.54296875" style="29" hidden="1" customWidth="1"/>
    <col min="680" max="680" width="13.453125" style="29" hidden="1" customWidth="1"/>
    <col min="681" max="681" width="13.54296875" style="29" hidden="1" customWidth="1"/>
    <col min="682" max="687" width="13.453125" style="29" hidden="1" customWidth="1"/>
    <col min="688" max="689" width="8.453125" style="29" hidden="1" customWidth="1"/>
    <col min="690" max="722" width="13.453125" style="29" hidden="1" customWidth="1"/>
    <col min="723" max="724" width="16.54296875" style="29" hidden="1" customWidth="1"/>
    <col min="725" max="740" width="13.453125" style="29" hidden="1" customWidth="1"/>
    <col min="741" max="744" width="14.54296875" style="29" hidden="1" customWidth="1"/>
    <col min="745" max="755" width="13.453125" style="29" hidden="1" customWidth="1"/>
    <col min="756" max="758" width="16.54296875" style="29" hidden="1" customWidth="1"/>
    <col min="759" max="766" width="12.453125" style="29" hidden="1" customWidth="1"/>
    <col min="767" max="773" width="15.54296875" style="29" hidden="1" customWidth="1"/>
    <col min="774" max="778" width="16.453125" style="29" hidden="1" customWidth="1"/>
    <col min="779" max="779" width="17" style="209" hidden="1" customWidth="1"/>
    <col min="780" max="780" width="17.54296875" style="209" hidden="1" customWidth="1"/>
    <col min="781" max="781" width="16.54296875" style="209" hidden="1" customWidth="1"/>
    <col min="782" max="784" width="16.453125" style="209" hidden="1" customWidth="1"/>
    <col min="785" max="785" width="26.54296875" style="209" hidden="1" customWidth="1"/>
    <col min="786" max="786" width="27.453125" style="209" hidden="1" customWidth="1"/>
    <col min="787" max="799" width="11.54296875" style="209" hidden="1" customWidth="1"/>
    <col min="800" max="800" width="23.54296875" style="209" hidden="1" customWidth="1"/>
    <col min="801" max="801" width="21.453125" style="209" hidden="1" customWidth="1"/>
    <col min="802" max="802" width="26.54296875" style="209" hidden="1" customWidth="1"/>
    <col min="803" max="803" width="27.453125" style="209" hidden="1" customWidth="1"/>
    <col min="804" max="805" width="11.54296875" style="209" hidden="1" customWidth="1"/>
    <col min="806" max="806" width="10.453125" style="29" hidden="1" customWidth="1"/>
    <col min="807" max="807" width="17.453125" style="29" hidden="1" customWidth="1"/>
    <col min="808" max="808" width="16.54296875" style="29" hidden="1" customWidth="1"/>
    <col min="809" max="812" width="13.453125" style="29" hidden="1" customWidth="1"/>
    <col min="813" max="813" width="15.453125" style="29" hidden="1" customWidth="1"/>
    <col min="814" max="815" width="13.453125" style="29" hidden="1" customWidth="1"/>
    <col min="816" max="816" width="13.54296875" style="29" hidden="1" customWidth="1"/>
    <col min="817" max="821" width="18.54296875" style="29" hidden="1" customWidth="1"/>
    <col min="822" max="822" width="12.453125" style="29" hidden="1" customWidth="1"/>
    <col min="823" max="823" width="18.54296875" style="29" hidden="1" customWidth="1"/>
    <col min="824" max="825" width="12.453125" style="29" hidden="1" customWidth="1"/>
    <col min="826" max="826" width="18.54296875" style="29" hidden="1" customWidth="1"/>
    <col min="827" max="827" width="15.453125" style="29" hidden="1" customWidth="1"/>
    <col min="828" max="829" width="13.453125" style="29" hidden="1" customWidth="1"/>
    <col min="830" max="832" width="17.54296875" style="29" hidden="1" customWidth="1"/>
    <col min="833" max="833" width="15.453125" style="29" hidden="1" customWidth="1"/>
    <col min="834" max="835" width="13.453125" style="29" hidden="1" customWidth="1"/>
    <col min="836" max="836" width="16.54296875" style="29" hidden="1" customWidth="1"/>
    <col min="837" max="841" width="13.453125" style="29" hidden="1" customWidth="1"/>
    <col min="842" max="842" width="13" style="29" hidden="1" customWidth="1"/>
    <col min="843" max="844" width="17.453125" style="29" hidden="1" customWidth="1"/>
    <col min="845" max="845" width="15.453125" style="29" hidden="1" customWidth="1"/>
    <col min="846" max="846" width="13.54296875" style="29" hidden="1" customWidth="1"/>
    <col min="847" max="854" width="13.453125" style="29" hidden="1" customWidth="1"/>
    <col min="855" max="855" width="16.54296875" style="29" hidden="1" customWidth="1"/>
    <col min="856" max="858" width="13.453125" style="29" hidden="1" customWidth="1"/>
    <col min="859" max="859" width="15.453125" style="29" hidden="1" customWidth="1"/>
    <col min="860" max="864" width="13.453125" style="29" hidden="1" customWidth="1"/>
    <col min="865" max="865" width="15.453125" style="29" hidden="1" customWidth="1"/>
    <col min="866" max="866" width="13.453125" style="29" hidden="1" customWidth="1"/>
    <col min="867" max="867" width="13.54296875" style="29" hidden="1" customWidth="1"/>
    <col min="868" max="876" width="13.453125" style="29" hidden="1" customWidth="1"/>
    <col min="877" max="877" width="16.54296875" style="29" hidden="1" customWidth="1"/>
    <col min="878" max="878" width="13.453125" style="29" hidden="1" customWidth="1"/>
    <col min="879" max="880" width="14.453125" style="29" hidden="1" customWidth="1"/>
    <col min="881" max="881" width="17.453125" style="29" hidden="1" customWidth="1"/>
    <col min="882" max="885" width="17.54296875" style="29" hidden="1" customWidth="1"/>
    <col min="886" max="908" width="16.54296875" style="29" hidden="1" customWidth="1"/>
    <col min="909" max="935" width="13.453125" style="29" hidden="1" customWidth="1"/>
    <col min="936" max="940" width="16.54296875" style="29" hidden="1" customWidth="1"/>
    <col min="941" max="941" width="15.54296875" style="29" hidden="1" customWidth="1"/>
    <col min="942" max="942" width="16.54296875" style="29" hidden="1" customWidth="1"/>
    <col min="943" max="958" width="11.453125" style="29" hidden="1" customWidth="1"/>
    <col min="959" max="964" width="12.453125" style="29" hidden="1" customWidth="1"/>
    <col min="965" max="970" width="11.54296875" style="209" hidden="1" customWidth="1"/>
    <col min="971" max="971" width="17.453125" style="209" hidden="1" customWidth="1"/>
    <col min="972" max="972" width="17.54296875" style="209" hidden="1" customWidth="1"/>
    <col min="973" max="990" width="11.54296875" style="209" hidden="1" customWidth="1"/>
    <col min="991" max="991" width="21.453125" style="209" hidden="1" customWidth="1"/>
    <col min="992" max="992" width="20.54296875" style="209" hidden="1" customWidth="1"/>
    <col min="993" max="993" width="16.54296875" style="209" hidden="1" customWidth="1"/>
    <col min="994" max="997" width="13.54296875" style="209" hidden="1" customWidth="1"/>
    <col min="998" max="1009" width="11.54296875" style="209" hidden="1" customWidth="1"/>
    <col min="1010" max="1010" width="14.54296875" style="209" hidden="1" customWidth="1"/>
    <col min="1011" max="1032" width="11.54296875" style="209" hidden="1" customWidth="1"/>
    <col min="1033" max="1033" width="15.54296875" style="209" hidden="1" customWidth="1"/>
    <col min="1034" max="1041" width="11.54296875" style="209" hidden="1" customWidth="1"/>
    <col min="1042" max="1042" width="9.54296875" style="29" hidden="1" customWidth="1"/>
    <col min="1043" max="1043" width="13.54296875" style="29" hidden="1" customWidth="1"/>
    <col min="1044" max="1044" width="17" style="29" hidden="1" customWidth="1"/>
    <col min="1045" max="1047" width="13.54296875" style="29" hidden="1" customWidth="1"/>
    <col min="1048" max="1050" width="13.453125" style="29" hidden="1" customWidth="1"/>
    <col min="1051" max="1051" width="21.453125" style="29" hidden="1" customWidth="1"/>
    <col min="1052" max="1053" width="13.453125" style="29" hidden="1" customWidth="1"/>
    <col min="1054" max="1059" width="18.54296875" style="29" hidden="1" customWidth="1"/>
    <col min="1060" max="1060" width="18.453125" style="29" hidden="1" customWidth="1"/>
    <col min="1061" max="1064" width="18.54296875" style="29" hidden="1" customWidth="1"/>
    <col min="1065" max="1067" width="13.54296875" style="29" hidden="1" customWidth="1"/>
    <col min="1068" max="1070" width="20.54296875" style="29" hidden="1" customWidth="1"/>
    <col min="1071" max="1072" width="28.453125" style="29" hidden="1" customWidth="1"/>
    <col min="1073" max="1073" width="25.54296875" style="29" hidden="1" customWidth="1"/>
    <col min="1074" max="1080" width="13.54296875" style="29" hidden="1" customWidth="1"/>
    <col min="1081" max="1082" width="17.453125" style="29" hidden="1" customWidth="1"/>
    <col min="1083" max="1083" width="21.453125" style="29" hidden="1" customWidth="1"/>
    <col min="1084" max="1094" width="13.54296875" style="29" hidden="1" customWidth="1"/>
    <col min="1095" max="1112" width="13.453125" style="29" hidden="1" customWidth="1"/>
    <col min="1113" max="1113" width="18.453125" style="29" hidden="1" customWidth="1"/>
    <col min="1114" max="1114" width="13.453125" style="29" hidden="1" customWidth="1"/>
    <col min="1115" max="1115" width="8.453125" style="29" hidden="1" customWidth="1"/>
    <col min="1116" max="1118" width="13.453125" style="29" hidden="1" customWidth="1"/>
    <col min="1119" max="1143" width="16" style="29" hidden="1" customWidth="1"/>
    <col min="1144" max="1144" width="2.453125" style="29" hidden="1" customWidth="1"/>
    <col min="1145" max="1149" width="16" style="29" hidden="1" customWidth="1"/>
    <col min="1150" max="1162" width="13.453125" style="29" hidden="1" customWidth="1"/>
    <col min="1163" max="1163" width="14.54296875" style="29" hidden="1" customWidth="1"/>
    <col min="1164" max="1176" width="13.453125" style="29" hidden="1" customWidth="1"/>
    <col min="1177" max="1177" width="22.453125" style="29" hidden="1" customWidth="1"/>
    <col min="1178" max="1178" width="21.453125" style="29" hidden="1" customWidth="1"/>
    <col min="1179" max="1188" width="11.453125" style="29" hidden="1" customWidth="1"/>
    <col min="1189" max="1195" width="15.54296875" style="29" hidden="1" customWidth="1"/>
    <col min="1196" max="1198" width="13.54296875" style="29" hidden="1" customWidth="1"/>
    <col min="1199" max="1199" width="11.54296875" style="209" hidden="1" customWidth="1"/>
    <col min="1200" max="1200" width="17.54296875" style="209" hidden="1" customWidth="1"/>
    <col min="1201" max="1201" width="18.453125" style="209" hidden="1" customWidth="1"/>
    <col min="1202" max="1203" width="16.453125" style="209" hidden="1" customWidth="1"/>
    <col min="1204" max="1204" width="24.54296875" style="209" hidden="1" customWidth="1"/>
    <col min="1205" max="1205" width="18.54296875" style="209" hidden="1" customWidth="1"/>
    <col min="1206" max="1225" width="11.54296875" style="209" hidden="1" customWidth="1"/>
    <col min="1226" max="1226" width="18.54296875" style="209" hidden="1" customWidth="1"/>
    <col min="1227" max="1243" width="11.54296875" style="209" hidden="1" customWidth="1"/>
    <col min="1244" max="1247" width="14.54296875" style="209" hidden="1" customWidth="1"/>
    <col min="1248" max="1248" width="17.54296875" style="209" hidden="1" customWidth="1"/>
    <col min="1249" max="1249" width="18.453125" style="209" hidden="1" customWidth="1"/>
    <col min="1250" max="1250" width="14.54296875" style="209" hidden="1" customWidth="1"/>
    <col min="1251" max="1251" width="15.54296875" style="209" hidden="1" customWidth="1"/>
    <col min="1252" max="1252" width="17.54296875" style="209" hidden="1" customWidth="1"/>
    <col min="1253" max="1253" width="18.453125" style="209" hidden="1" customWidth="1"/>
    <col min="1254" max="1256" width="14.54296875" style="209" hidden="1" customWidth="1"/>
    <col min="1257" max="1278" width="11.54296875" style="209" hidden="1" customWidth="1"/>
    <col min="1279" max="1279" width="10.453125" style="29" hidden="1" customWidth="1"/>
    <col min="1280" max="1280" width="20.54296875" style="29" hidden="1" customWidth="1"/>
    <col min="1281" max="1281" width="14.54296875" style="29" hidden="1" customWidth="1"/>
    <col min="1282" max="1285" width="12.54296875" style="29" hidden="1" customWidth="1"/>
    <col min="1286" max="1286" width="13.453125" style="29" hidden="1" customWidth="1"/>
    <col min="1287" max="1287" width="18.54296875" style="29" hidden="1" customWidth="1"/>
    <col min="1288" max="1289" width="13.453125" style="29" hidden="1" customWidth="1"/>
    <col min="1290" max="1292" width="18.54296875" style="29" hidden="1" customWidth="1"/>
    <col min="1293" max="1294" width="14.453125" style="29" hidden="1" customWidth="1"/>
    <col min="1295" max="1295" width="12.453125" style="29" hidden="1" customWidth="1"/>
    <col min="1296" max="1296" width="18.54296875" style="29" hidden="1" customWidth="1"/>
    <col min="1297" max="1298" width="13.453125" style="29" hidden="1" customWidth="1"/>
    <col min="1299" max="1299" width="14.453125" style="29" hidden="1" customWidth="1"/>
    <col min="1300" max="1300" width="17.54296875" style="29" hidden="1" customWidth="1"/>
    <col min="1301" max="1304" width="12.54296875" style="29" hidden="1" customWidth="1"/>
    <col min="1305" max="1308" width="20.54296875" style="29" hidden="1" customWidth="1"/>
    <col min="1309" max="1309" width="14.54296875" style="29" hidden="1" customWidth="1"/>
    <col min="1310" max="1315" width="12.54296875" style="29" hidden="1" customWidth="1"/>
    <col min="1316" max="1317" width="17.453125" style="29" hidden="1" customWidth="1"/>
    <col min="1318" max="1318" width="18.54296875" style="29" hidden="1" customWidth="1"/>
    <col min="1319" max="1319" width="13" style="29" hidden="1" customWidth="1"/>
    <col min="1320" max="1326" width="13.453125" style="29" hidden="1" customWidth="1"/>
    <col min="1327" max="1327" width="15" style="29" hidden="1" customWidth="1"/>
    <col min="1328" max="1330" width="15.453125" style="29" hidden="1" customWidth="1"/>
    <col min="1331" max="1334" width="13.453125" style="29" hidden="1" customWidth="1"/>
    <col min="1335" max="1336" width="13.54296875" style="29" hidden="1" customWidth="1"/>
    <col min="1337" max="1337" width="19.54296875" style="29" hidden="1" customWidth="1"/>
    <col min="1338" max="1339" width="13.54296875" style="29" hidden="1" customWidth="1"/>
    <col min="1340" max="1348" width="13.453125" style="29" hidden="1" customWidth="1"/>
    <col min="1349" max="1349" width="15.54296875" style="29" hidden="1" customWidth="1"/>
    <col min="1350" max="1351" width="13.54296875" style="29" hidden="1" customWidth="1"/>
    <col min="1352" max="1352" width="14.54296875" style="29" hidden="1" customWidth="1"/>
    <col min="1353" max="1360" width="13.453125" style="29" hidden="1" customWidth="1"/>
    <col min="1361" max="1361" width="17.54296875" style="29" hidden="1" customWidth="1"/>
    <col min="1362" max="1370" width="13.453125" style="29" hidden="1" customWidth="1"/>
    <col min="1371" max="1371" width="20.54296875" style="29" hidden="1" customWidth="1"/>
    <col min="1372" max="1381" width="16.54296875" style="29" hidden="1" customWidth="1"/>
    <col min="1382" max="1382" width="15.54296875" style="29" hidden="1" customWidth="1"/>
    <col min="1383" max="1393" width="13.453125" style="29" hidden="1" customWidth="1"/>
    <col min="1394" max="1394" width="15.54296875" style="29" hidden="1" customWidth="1"/>
    <col min="1395" max="1407" width="13.453125" style="29" hidden="1" customWidth="1"/>
    <col min="1408" max="1408" width="14.54296875" style="29" hidden="1" customWidth="1"/>
    <col min="1409" max="1411" width="13.453125" style="29" hidden="1" customWidth="1"/>
    <col min="1412" max="1412" width="11.54296875" style="29" hidden="1" customWidth="1"/>
    <col min="1413" max="1414" width="13.453125" style="29" hidden="1" customWidth="1"/>
    <col min="1415" max="1424" width="11.453125" style="29" hidden="1" customWidth="1"/>
    <col min="1425" max="1433" width="12.54296875" style="29" hidden="1" customWidth="1"/>
    <col min="1434" max="1435" width="16.453125" style="29" hidden="1" customWidth="1"/>
    <col min="1436" max="1436" width="23.54296875" style="209" hidden="1" customWidth="1"/>
    <col min="1437" max="1437" width="17.54296875" style="209" hidden="1" customWidth="1"/>
    <col min="1438" max="1438" width="16.54296875" style="209" hidden="1" customWidth="1"/>
    <col min="1439" max="1440" width="16.453125" style="209" hidden="1" customWidth="1"/>
    <col min="1441" max="1441" width="24.54296875" style="209" hidden="1" customWidth="1"/>
    <col min="1442" max="1442" width="35.453125" style="209" hidden="1" customWidth="1"/>
    <col min="1443" max="1443" width="17.54296875" style="209" hidden="1" customWidth="1"/>
    <col min="1444" max="1444" width="12.453125" style="209" hidden="1" customWidth="1"/>
    <col min="1445" max="1460" width="11.54296875" style="209" hidden="1" customWidth="1"/>
    <col min="1461" max="1461" width="35.453125" style="209" hidden="1" customWidth="1"/>
    <col min="1462" max="1463" width="14.54296875" style="209" hidden="1" customWidth="1"/>
    <col min="1464" max="1475" width="12.453125" style="209" hidden="1" customWidth="1"/>
    <col min="1476" max="1476" width="17.54296875" style="209" hidden="1" customWidth="1"/>
    <col min="1477" max="1477" width="16.54296875" style="209" hidden="1" customWidth="1"/>
    <col min="1478" max="1481" width="14.54296875" style="209" hidden="1" customWidth="1"/>
    <col min="1482" max="1483" width="20.54296875" style="209" hidden="1" customWidth="1"/>
    <col min="1484" max="1484" width="14.54296875" style="209" hidden="1" customWidth="1"/>
    <col min="1485" max="1485" width="17.54296875" style="209" hidden="1" customWidth="1"/>
    <col min="1486" max="1486" width="16.54296875" style="209" hidden="1" customWidth="1"/>
    <col min="1487" max="1489" width="14.54296875" style="209" hidden="1" customWidth="1"/>
    <col min="1490" max="1513" width="12.453125" style="209" hidden="1" customWidth="1"/>
    <col min="1514" max="1514" width="15.453125" style="209" hidden="1" customWidth="1"/>
    <col min="1515" max="1516" width="12.453125" style="209" hidden="1" customWidth="1"/>
    <col min="1517" max="1517" width="14.54296875" style="209" hidden="1" customWidth="1"/>
    <col min="1518" max="1519" width="12.453125" style="209" hidden="1" customWidth="1"/>
    <col min="1520" max="1520" width="14.54296875" style="209" hidden="1" customWidth="1"/>
    <col min="1521" max="1524" width="12.453125" style="209" hidden="1" customWidth="1"/>
    <col min="1525" max="1525" width="10.453125" style="29" hidden="1" customWidth="1"/>
    <col min="1526" max="1528" width="13.54296875" style="29" hidden="1" customWidth="1"/>
    <col min="1529" max="1530" width="17.453125" style="29" hidden="1" customWidth="1"/>
    <col min="1531" max="1532" width="16.54296875" style="29" hidden="1" customWidth="1"/>
    <col min="1533" max="1546" width="13.54296875" style="29" hidden="1" customWidth="1"/>
    <col min="1547" max="1547" width="15.453125" style="29" hidden="1" customWidth="1"/>
    <col min="1548" max="1552" width="14.54296875" style="29" hidden="1" customWidth="1"/>
    <col min="1553" max="1558" width="15.54296875" style="29" hidden="1" customWidth="1"/>
    <col min="1559" max="1559" width="13.54296875" style="29" hidden="1" customWidth="1"/>
    <col min="1560" max="1560" width="13.54296875" style="1021" hidden="1" customWidth="1"/>
    <col min="1561" max="1563" width="13.54296875" style="29" hidden="1" customWidth="1"/>
    <col min="1564" max="1566" width="15.54296875" style="29" hidden="1" customWidth="1"/>
    <col min="1567" max="1567" width="13.54296875" style="29" hidden="1" customWidth="1"/>
    <col min="1568" max="1586" width="12.453125" style="29" hidden="1" customWidth="1"/>
    <col min="1587" max="1591" width="11.54296875" style="209" hidden="1" customWidth="1"/>
    <col min="1592" max="1592" width="21.54296875" style="209" hidden="1" customWidth="1"/>
    <col min="1593" max="1593" width="34.453125" style="209" hidden="1" customWidth="1"/>
    <col min="1594" max="1594" width="18.453125" style="209" hidden="1" customWidth="1"/>
    <col min="1595" max="1611" width="11.54296875" style="209" hidden="1" customWidth="1"/>
    <col min="1612" max="1612" width="16.54296875" style="209" hidden="1" customWidth="1"/>
    <col min="1613" max="1613" width="15.54296875" style="209" hidden="1" customWidth="1"/>
    <col min="1614" max="1642" width="11.54296875" style="209" hidden="1" customWidth="1"/>
    <col min="1643" max="1643" width="14.54296875" style="209" hidden="1" customWidth="1"/>
    <col min="1644" max="1697" width="11.54296875" style="209" hidden="1" customWidth="1"/>
    <col min="1698" max="1698" width="9.54296875" style="29" hidden="1" customWidth="1"/>
    <col min="1699" max="1700" width="11.54296875" style="209" hidden="1" customWidth="1"/>
    <col min="1701" max="1702" width="24.54296875" style="209" hidden="1" customWidth="1"/>
    <col min="1703" max="1703" width="21" style="209" hidden="1" customWidth="1"/>
    <col min="1704" max="1704" width="23.453125" style="209" hidden="1" customWidth="1"/>
    <col min="1705" max="1707" width="23.54296875" style="209" hidden="1" customWidth="1"/>
    <col min="1708" max="1708" width="23.453125" style="209" hidden="1" customWidth="1"/>
    <col min="1709" max="1710" width="23.54296875" style="209" hidden="1" customWidth="1"/>
    <col min="1711" max="1711" width="23.453125" style="209" hidden="1" customWidth="1"/>
    <col min="1712" max="1719" width="23.54296875" style="209" hidden="1" customWidth="1"/>
    <col min="1720" max="1720" width="11.54296875" style="209" hidden="1" customWidth="1"/>
    <col min="1721" max="1721" width="16.453125" style="209" hidden="1" customWidth="1"/>
    <col min="1722" max="1722" width="14.453125" style="209" hidden="1" customWidth="1"/>
    <col min="1723" max="1723" width="14.54296875" style="209" hidden="1" customWidth="1"/>
    <col min="1724" max="1794" width="13.54296875" style="209" hidden="1" customWidth="1"/>
    <col min="1795" max="1795" width="9.54296875" style="29" hidden="1" customWidth="1"/>
    <col min="1796" max="1796" width="25.54296875" style="29" hidden="1" customWidth="1"/>
    <col min="1797" max="1797" width="29.453125" style="29" hidden="1" customWidth="1"/>
    <col min="1798" max="1798" width="22.54296875" style="29" hidden="1" customWidth="1"/>
    <col min="1799" max="1804" width="15.54296875" style="29" hidden="1" customWidth="1"/>
    <col min="1805" max="1805" width="15.453125" style="29" hidden="1" customWidth="1"/>
    <col min="1806" max="1811" width="15.54296875" style="29" hidden="1" customWidth="1"/>
    <col min="1812" max="1814" width="16" style="29" hidden="1" customWidth="1"/>
    <col min="1815" max="1815" width="15.54296875" style="29" hidden="1" customWidth="1"/>
    <col min="1816" max="1816" width="28.453125" style="29" hidden="1" customWidth="1"/>
    <col min="1817" max="1817" width="19.54296875" style="29" hidden="1" customWidth="1"/>
    <col min="1818" max="1818" width="17.453125" style="29" hidden="1" customWidth="1"/>
    <col min="1819" max="1819" width="15.453125" style="29" hidden="1" customWidth="1"/>
    <col min="1820" max="1824" width="13.54296875" style="29" hidden="1" customWidth="1"/>
    <col min="1825" max="1825" width="24.453125" style="29" hidden="1" customWidth="1"/>
    <col min="1826" max="1826" width="19.453125" style="29" hidden="1" customWidth="1"/>
    <col min="1827" max="1827" width="16.54296875" style="29" hidden="1" customWidth="1"/>
    <col min="1828" max="1881" width="13.54296875" style="29" hidden="1" customWidth="1"/>
    <col min="1882" max="1882" width="16.54296875" style="29" hidden="1" customWidth="1"/>
    <col min="1883" max="1883" width="15.453125" style="29" hidden="1" customWidth="1"/>
    <col min="1884" max="1884" width="17" style="29" hidden="1" customWidth="1"/>
    <col min="1885" max="1912" width="16.54296875" style="29" hidden="1" customWidth="1"/>
    <col min="1913" max="1913" width="16.6328125" style="29" hidden="1" customWidth="1"/>
    <col min="1914" max="1918" width="16.54296875" style="29" hidden="1" customWidth="1"/>
    <col min="1919" max="1921" width="16.54296875" style="29" customWidth="1"/>
    <col min="1922" max="1922" width="16" style="29" bestFit="1" customWidth="1"/>
    <col min="1923" max="1923" width="15.453125" style="29" bestFit="1" customWidth="1"/>
    <col min="1924" max="1924" width="15.453125" style="29" hidden="1" customWidth="1"/>
    <col min="1925" max="1925" width="15.54296875" style="29" hidden="1" customWidth="1"/>
    <col min="1926" max="1954" width="13.453125" style="29" hidden="1" customWidth="1"/>
    <col min="1955" max="1957" width="13.453125" style="29" customWidth="1"/>
    <col min="1958" max="1958" width="11.54296875" style="29" customWidth="1"/>
    <col min="1959" max="1960" width="11.54296875" style="29" hidden="1" customWidth="1"/>
    <col min="1961" max="1961" width="15.453125" style="29" hidden="1" customWidth="1"/>
    <col min="1962" max="1962" width="16.54296875" style="29" hidden="1" customWidth="1"/>
    <col min="1963" max="1963" width="15.54296875" style="29" hidden="1" customWidth="1"/>
    <col min="1964" max="1964" width="15.453125" style="29" hidden="1" customWidth="1"/>
    <col min="1965" max="1965" width="14.54296875" style="29" hidden="1" customWidth="1"/>
    <col min="1966" max="1966" width="19.453125" style="29" hidden="1" customWidth="1"/>
    <col min="1967" max="1967" width="14.453125" style="29" hidden="1" customWidth="1"/>
    <col min="1968" max="1968" width="14.54296875" style="29" hidden="1" customWidth="1"/>
    <col min="1969" max="1973" width="15.54296875" style="29" hidden="1" customWidth="1"/>
    <col min="1974" max="1974" width="11.54296875" style="29" hidden="1" customWidth="1"/>
    <col min="1975" max="1975" width="15.453125" style="29" hidden="1" customWidth="1"/>
    <col min="1976" max="1977" width="15.54296875" style="29" hidden="1" customWidth="1"/>
    <col min="1978" max="1978" width="15.453125" style="29" hidden="1" customWidth="1"/>
    <col min="1979" max="1980" width="15.54296875" style="29" hidden="1" customWidth="1"/>
    <col min="1981" max="1984" width="11.54296875" style="29" hidden="1" customWidth="1"/>
    <col min="1985" max="1985" width="14.54296875" style="29" hidden="1" customWidth="1"/>
    <col min="1986" max="1986" width="15.54296875" style="29" hidden="1" customWidth="1"/>
    <col min="1987" max="1988" width="11.54296875" style="29" hidden="1" customWidth="1"/>
    <col min="1989" max="1989" width="15.54296875" style="29" hidden="1" customWidth="1"/>
    <col min="1990" max="1991" width="11.54296875" style="29" hidden="1" customWidth="1"/>
    <col min="1992" max="1992" width="15.54296875" style="29" customWidth="1"/>
    <col min="1993" max="1993" width="11.54296875" style="29" customWidth="1"/>
    <col min="1994" max="1994" width="13.453125" style="29" customWidth="1"/>
    <col min="1995" max="1995" width="11.54296875" style="29" customWidth="1"/>
    <col min="1996" max="1996" width="13.54296875" style="4" hidden="1" customWidth="1"/>
    <col min="1997" max="2008" width="15.54296875" style="4" hidden="1" customWidth="1"/>
    <col min="2009" max="2009" width="15.453125" style="4" hidden="1" customWidth="1"/>
    <col min="2010" max="2014" width="15.54296875" style="4" hidden="1" customWidth="1"/>
    <col min="2015" max="2015" width="15.453125" style="4" hidden="1" customWidth="1"/>
    <col min="2016" max="2016" width="15.54296875" style="4" hidden="1" customWidth="1"/>
    <col min="2017" max="2017" width="13.54296875" style="4" hidden="1" customWidth="1"/>
    <col min="2018" max="2018" width="15.453125" style="4" hidden="1" customWidth="1"/>
    <col min="2019" max="2020" width="15.54296875" style="4" hidden="1" customWidth="1"/>
    <col min="2021" max="2021" width="15.453125" style="4" customWidth="1"/>
    <col min="2022" max="2022" width="15.54296875" style="4" customWidth="1"/>
    <col min="2023" max="2023" width="13.453125" style="29" customWidth="1"/>
    <col min="2024" max="2024" width="9.54296875" style="4" customWidth="1"/>
    <col min="2025" max="2033" width="11.453125" style="29" hidden="1" customWidth="1"/>
    <col min="2034" max="2034" width="14.453125" style="29" hidden="1" customWidth="1"/>
    <col min="2035" max="2038" width="12" style="29" hidden="1" customWidth="1"/>
    <col min="2039" max="2039" width="11.453125" style="29" hidden="1" customWidth="1"/>
    <col min="2040" max="2041" width="14.453125" style="29" hidden="1" customWidth="1"/>
    <col min="2042" max="2042" width="11.453125" style="29" hidden="1" customWidth="1"/>
    <col min="2043" max="2044" width="14.453125" style="29" hidden="1" customWidth="1"/>
    <col min="2045" max="2045" width="11.453125" style="29" customWidth="1"/>
    <col min="2046" max="2046" width="14.453125" style="29" bestFit="1" customWidth="1"/>
    <col min="2047" max="2047" width="13.453125" style="29" customWidth="1"/>
    <col min="2048" max="2048" width="12.54296875" style="4" customWidth="1"/>
    <col min="2049" max="2049" width="10.453125" style="29" hidden="1" customWidth="1"/>
    <col min="2050" max="2050" width="10.453125" style="29" customWidth="1"/>
    <col min="2051" max="2051" width="13.453125" style="29" customWidth="1"/>
    <col min="2052" max="2052" width="10.453125" style="29" customWidth="1"/>
    <col min="2053" max="2053" width="10.453125" style="29" hidden="1" customWidth="1"/>
    <col min="2054" max="2054" width="10.453125" style="29" customWidth="1"/>
    <col min="2055" max="2055" width="13.453125" style="29" customWidth="1"/>
    <col min="2056" max="2056" width="10.453125" style="29" customWidth="1"/>
    <col min="2057" max="2057" width="10.453125" style="29" hidden="1" customWidth="1"/>
    <col min="2058" max="2058" width="10.453125" style="29" customWidth="1"/>
    <col min="2059" max="2059" width="13.453125" style="29" customWidth="1"/>
    <col min="2060" max="2060" width="10.453125" style="29" customWidth="1"/>
    <col min="2061" max="2063" width="20.54296875" style="29" customWidth="1"/>
    <col min="2064" max="2064" width="30.54296875" style="29" hidden="1" customWidth="1"/>
    <col min="2065" max="2071" width="22.453125" style="29" hidden="1" customWidth="1"/>
    <col min="2072" max="2072" width="19.453125" style="29" customWidth="1"/>
    <col min="2073" max="2073" width="24.453125" style="29" customWidth="1"/>
    <col min="2074" max="2074" width="22.54296875" style="29" bestFit="1" customWidth="1"/>
    <col min="2075" max="2075" width="23.453125" style="29" customWidth="1"/>
    <col min="2076" max="2076" width="24.453125" style="29" customWidth="1"/>
    <col min="2077" max="2077" width="26.453125" style="29" customWidth="1"/>
    <col min="2078" max="2078" width="23.453125" style="29" customWidth="1"/>
    <col min="2079" max="2102" width="9.453125" style="29" customWidth="1"/>
    <col min="2103" max="2103" width="15.453125" style="29" customWidth="1"/>
    <col min="2104" max="2104" width="45.453125" style="29" customWidth="1"/>
    <col min="2105" max="2105" width="11.54296875" style="29" customWidth="1"/>
    <col min="2106" max="2107" width="16.54296875" style="29" hidden="1" customWidth="1"/>
    <col min="2108" max="2112" width="12.54296875" style="29" hidden="1" customWidth="1"/>
    <col min="2113" max="2117" width="0" style="29" hidden="1" customWidth="1"/>
    <col min="2118" max="2118" width="13.54296875" style="29" hidden="1" customWidth="1"/>
    <col min="2119" max="2120" width="0" style="29" hidden="1" customWidth="1"/>
    <col min="2121" max="2123" width="9.453125" style="29" bestFit="1" customWidth="1"/>
    <col min="2124" max="2124" width="9.453125" style="29" customWidth="1"/>
    <col min="2125" max="2126" width="16.54296875" style="29" hidden="1"/>
    <col min="2127" max="2134" width="12.54296875" style="29" hidden="1"/>
    <col min="2135" max="2137" width="0" style="29" hidden="1"/>
    <col min="2138" max="2138" width="13.54296875" style="29" hidden="1"/>
    <col min="2139" max="2140" width="0" style="29" hidden="1"/>
    <col min="2141" max="2141" width="23.54296875" style="29" hidden="1"/>
    <col min="2142" max="2142" width="14.453125" style="29" hidden="1"/>
    <col min="2143" max="2144" width="0" style="29" hidden="1"/>
    <col min="2145" max="2146" width="16.54296875" style="29" hidden="1"/>
    <col min="2147" max="2157" width="12.54296875" style="29" hidden="1"/>
    <col min="2158" max="2159" width="0" style="29" hidden="1"/>
    <col min="2160" max="2160" width="23.54296875" style="29" hidden="1"/>
    <col min="2161" max="2161" width="14.453125" style="29" hidden="1"/>
    <col min="2162" max="2163" width="0" style="29" hidden="1"/>
    <col min="2164" max="2165" width="16.54296875" style="29" hidden="1"/>
    <col min="2166" max="2181" width="12.54296875" style="29" hidden="1"/>
    <col min="2182" max="2183" width="16.54296875" style="29" hidden="1"/>
    <col min="2184" max="2239" width="12.54296875" style="29" hidden="1"/>
    <col min="2240" max="2240" width="12.54296875" style="29" hidden="1" customWidth="1"/>
    <col min="2241" max="2241" width="21.453125" style="29" customWidth="1"/>
    <col min="2242" max="2242" width="18.453125" style="29" customWidth="1"/>
    <col min="2243" max="2243" width="8.54296875" style="29" bestFit="1" customWidth="1"/>
    <col min="2244" max="2244" width="4.453125" style="29" bestFit="1" customWidth="1"/>
    <col min="2245" max="2245" width="22.54296875" style="29" customWidth="1"/>
    <col min="2246" max="2246" width="52.54296875" style="29" bestFit="1" customWidth="1"/>
    <col min="2247" max="2247" width="106.453125" style="29" bestFit="1" customWidth="1"/>
    <col min="2248" max="2287" width="0" style="29" hidden="1" customWidth="1"/>
    <col min="2288" max="2289" width="27.54296875" style="29" bestFit="1" customWidth="1"/>
    <col min="2290" max="2290" width="39.54296875" style="29" bestFit="1" customWidth="1"/>
    <col min="2291" max="2291" width="34.453125" style="29" bestFit="1" customWidth="1"/>
    <col min="2292" max="2292" width="16.54296875" style="29" bestFit="1" customWidth="1"/>
    <col min="2293" max="2293" width="28.54296875" style="29" bestFit="1" customWidth="1"/>
    <col min="2294" max="2294" width="21.453125" style="29" customWidth="1"/>
    <col min="2295" max="2295" width="22.453125" style="29" bestFit="1" customWidth="1"/>
    <col min="2296" max="2297" width="22.453125" style="29" customWidth="1"/>
    <col min="2298" max="2298" width="7.453125" style="29" bestFit="1" customWidth="1"/>
    <col min="2299" max="2299" width="15.453125" style="29" bestFit="1" customWidth="1"/>
    <col min="2300" max="2300" width="20.54296875" style="29" bestFit="1" customWidth="1"/>
    <col min="2301" max="2301" width="25.54296875" style="29" bestFit="1" customWidth="1"/>
    <col min="2302" max="2304" width="20.54296875" style="29" bestFit="1" customWidth="1"/>
    <col min="2305" max="2307" width="20.54296875" style="29" customWidth="1"/>
    <col min="2308" max="2309" width="19.453125" style="29" customWidth="1"/>
    <col min="2310" max="2310" width="39.453125" style="29" bestFit="1" customWidth="1"/>
    <col min="2311" max="2311" width="13.54296875" style="29" bestFit="1" customWidth="1"/>
    <col min="2312" max="2314" width="11.54296875" style="29" customWidth="1"/>
    <col min="2315" max="2315" width="47.54296875" style="29" customWidth="1"/>
    <col min="2316" max="2358" width="9.453125" style="29" customWidth="1"/>
    <col min="2359" max="2359" width="15.453125" style="29" customWidth="1"/>
    <col min="2360" max="2360" width="45.453125" style="29" customWidth="1"/>
    <col min="2361" max="2361" width="11.54296875" style="29" customWidth="1"/>
    <col min="2362" max="2376" width="0" style="29" hidden="1" customWidth="1"/>
    <col min="2377" max="2379" width="9.453125" style="29" bestFit="1" customWidth="1"/>
    <col min="2380" max="2380" width="9.453125" style="29" customWidth="1"/>
    <col min="2381" max="2495" width="0" style="29" hidden="1"/>
    <col min="2496" max="2496" width="0" style="29" hidden="1" customWidth="1"/>
    <col min="2497" max="2497" width="21.453125" style="29" customWidth="1"/>
    <col min="2498" max="2498" width="18.453125" style="29" customWidth="1"/>
    <col min="2499" max="2499" width="8.54296875" style="29" bestFit="1" customWidth="1"/>
    <col min="2500" max="2500" width="4.453125" style="29" bestFit="1" customWidth="1"/>
    <col min="2501" max="2501" width="22.54296875" style="29" customWidth="1"/>
    <col min="2502" max="2502" width="52.54296875" style="29" bestFit="1" customWidth="1"/>
    <col min="2503" max="2503" width="106.453125" style="29" bestFit="1" customWidth="1"/>
    <col min="2504" max="2543" width="0" style="29" hidden="1" customWidth="1"/>
    <col min="2544" max="2545" width="27.54296875" style="29" bestFit="1" customWidth="1"/>
    <col min="2546" max="2546" width="39.54296875" style="29" bestFit="1" customWidth="1"/>
    <col min="2547" max="2547" width="34.453125" style="29" bestFit="1" customWidth="1"/>
    <col min="2548" max="2548" width="16.54296875" style="29" bestFit="1" customWidth="1"/>
    <col min="2549" max="2549" width="28.54296875" style="29" bestFit="1" customWidth="1"/>
    <col min="2550" max="2550" width="21.453125" style="29" customWidth="1"/>
    <col min="2551" max="2551" width="22.453125" style="29" bestFit="1" customWidth="1"/>
    <col min="2552" max="2553" width="22.453125" style="29" customWidth="1"/>
    <col min="2554" max="2554" width="7.453125" style="29" bestFit="1" customWidth="1"/>
    <col min="2555" max="2555" width="15.453125" style="29" bestFit="1" customWidth="1"/>
    <col min="2556" max="2556" width="20.54296875" style="29" bestFit="1" customWidth="1"/>
    <col min="2557" max="2557" width="25.54296875" style="29" bestFit="1" customWidth="1"/>
    <col min="2558" max="2560" width="20.54296875" style="29" bestFit="1" customWidth="1"/>
    <col min="2561" max="2563" width="20.54296875" style="29" customWidth="1"/>
    <col min="2564" max="2565" width="19.453125" style="29" customWidth="1"/>
    <col min="2566" max="2566" width="39.453125" style="29" bestFit="1" customWidth="1"/>
    <col min="2567" max="2567" width="13.54296875" style="29" bestFit="1" customWidth="1"/>
    <col min="2568" max="2570" width="11.54296875" style="29" customWidth="1"/>
    <col min="2571" max="2571" width="47.54296875" style="29" customWidth="1"/>
    <col min="2572" max="2614" width="9.453125" style="29" customWidth="1"/>
    <col min="2615" max="2615" width="15.453125" style="29" customWidth="1"/>
    <col min="2616" max="2616" width="45.453125" style="29" customWidth="1"/>
    <col min="2617" max="2617" width="11.54296875" style="29" customWidth="1"/>
    <col min="2618" max="2632" width="0" style="29" hidden="1" customWidth="1"/>
    <col min="2633" max="2635" width="9.453125" style="29" bestFit="1" customWidth="1"/>
    <col min="2636" max="2636" width="9.453125" style="29" customWidth="1"/>
    <col min="2637" max="2751" width="0" style="29" hidden="1"/>
    <col min="2752" max="2752" width="0" style="29" hidden="1" customWidth="1"/>
    <col min="2753" max="2753" width="21.453125" style="29" customWidth="1"/>
    <col min="2754" max="2754" width="18.453125" style="29" customWidth="1"/>
    <col min="2755" max="2755" width="8.54296875" style="29" bestFit="1" customWidth="1"/>
    <col min="2756" max="2756" width="4.453125" style="29" bestFit="1" customWidth="1"/>
    <col min="2757" max="2757" width="22.54296875" style="29" customWidth="1"/>
    <col min="2758" max="2758" width="52.54296875" style="29" bestFit="1" customWidth="1"/>
    <col min="2759" max="2759" width="106.453125" style="29" bestFit="1" customWidth="1"/>
    <col min="2760" max="2799" width="0" style="29" hidden="1" customWidth="1"/>
    <col min="2800" max="2801" width="27.54296875" style="29" bestFit="1" customWidth="1"/>
    <col min="2802" max="2802" width="39.54296875" style="29" bestFit="1" customWidth="1"/>
    <col min="2803" max="2803" width="34.453125" style="29" bestFit="1" customWidth="1"/>
    <col min="2804" max="2804" width="16.54296875" style="29" bestFit="1" customWidth="1"/>
    <col min="2805" max="2805" width="28.54296875" style="29" bestFit="1" customWidth="1"/>
    <col min="2806" max="2806" width="21.453125" style="29" customWidth="1"/>
    <col min="2807" max="2807" width="22.453125" style="29" bestFit="1" customWidth="1"/>
    <col min="2808" max="2809" width="22.453125" style="29" customWidth="1"/>
    <col min="2810" max="2810" width="7.453125" style="29" bestFit="1" customWidth="1"/>
    <col min="2811" max="2811" width="15.453125" style="29" bestFit="1" customWidth="1"/>
    <col min="2812" max="2812" width="20.54296875" style="29" bestFit="1" customWidth="1"/>
    <col min="2813" max="2813" width="25.54296875" style="29" bestFit="1" customWidth="1"/>
    <col min="2814" max="2816" width="20.54296875" style="29" bestFit="1" customWidth="1"/>
    <col min="2817" max="2819" width="20.54296875" style="29" customWidth="1"/>
    <col min="2820" max="2821" width="19.453125" style="29" customWidth="1"/>
    <col min="2822" max="2822" width="39.453125" style="29" bestFit="1" customWidth="1"/>
    <col min="2823" max="2823" width="13.54296875" style="29" bestFit="1" customWidth="1"/>
    <col min="2824" max="2826" width="11.54296875" style="29" customWidth="1"/>
    <col min="2827" max="2827" width="47.54296875" style="29" customWidth="1"/>
    <col min="2828" max="2870" width="9.453125" style="29" customWidth="1"/>
    <col min="2871" max="2871" width="15.453125" style="29" customWidth="1"/>
    <col min="2872" max="2872" width="45.453125" style="29" customWidth="1"/>
    <col min="2873" max="2873" width="11.54296875" style="29" customWidth="1"/>
    <col min="2874" max="2888" width="0" style="29" hidden="1" customWidth="1"/>
    <col min="2889" max="2891" width="9.453125" style="29" bestFit="1" customWidth="1"/>
    <col min="2892" max="2892" width="9.453125" style="29" customWidth="1"/>
    <col min="2893" max="3007" width="0" style="29" hidden="1"/>
    <col min="3008" max="3008" width="0" style="29" hidden="1" customWidth="1"/>
    <col min="3009" max="3009" width="21.453125" style="29" customWidth="1"/>
    <col min="3010" max="3010" width="18.453125" style="29" customWidth="1"/>
    <col min="3011" max="3011" width="8.54296875" style="29" bestFit="1" customWidth="1"/>
    <col min="3012" max="3012" width="4.453125" style="29" bestFit="1" customWidth="1"/>
    <col min="3013" max="3013" width="22.54296875" style="29" customWidth="1"/>
    <col min="3014" max="3014" width="52.54296875" style="29" bestFit="1" customWidth="1"/>
    <col min="3015" max="3015" width="106.453125" style="29" bestFit="1" customWidth="1"/>
    <col min="3016" max="3055" width="0" style="29" hidden="1" customWidth="1"/>
    <col min="3056" max="3057" width="27.54296875" style="29" bestFit="1" customWidth="1"/>
    <col min="3058" max="3058" width="39.54296875" style="29" bestFit="1" customWidth="1"/>
    <col min="3059" max="3059" width="34.453125" style="29" bestFit="1" customWidth="1"/>
    <col min="3060" max="3060" width="16.54296875" style="29" bestFit="1" customWidth="1"/>
    <col min="3061" max="3061" width="28.54296875" style="29" bestFit="1" customWidth="1"/>
    <col min="3062" max="3062" width="21.453125" style="29" customWidth="1"/>
    <col min="3063" max="3063" width="22.453125" style="29" bestFit="1" customWidth="1"/>
    <col min="3064" max="3065" width="22.453125" style="29" customWidth="1"/>
    <col min="3066" max="3066" width="7.453125" style="29" bestFit="1" customWidth="1"/>
    <col min="3067" max="3067" width="15.453125" style="29" bestFit="1" customWidth="1"/>
    <col min="3068" max="3068" width="20.54296875" style="29" bestFit="1" customWidth="1"/>
    <col min="3069" max="3069" width="25.54296875" style="29" bestFit="1" customWidth="1"/>
    <col min="3070" max="3072" width="20.54296875" style="29" bestFit="1" customWidth="1"/>
    <col min="3073" max="3075" width="20.54296875" style="29" customWidth="1"/>
    <col min="3076" max="3077" width="19.453125" style="29" customWidth="1"/>
    <col min="3078" max="3078" width="39.453125" style="29" bestFit="1" customWidth="1"/>
    <col min="3079" max="3079" width="13.54296875" style="29" bestFit="1" customWidth="1"/>
    <col min="3080" max="3082" width="11.54296875" style="29" customWidth="1"/>
    <col min="3083" max="3083" width="47.54296875" style="29" customWidth="1"/>
    <col min="3084" max="3126" width="9.453125" style="29" customWidth="1"/>
    <col min="3127" max="3127" width="15.453125" style="29" customWidth="1"/>
    <col min="3128" max="3128" width="45.453125" style="29" customWidth="1"/>
    <col min="3129" max="3129" width="11.54296875" style="29" customWidth="1"/>
    <col min="3130" max="3144" width="0" style="29" hidden="1" customWidth="1"/>
    <col min="3145" max="3147" width="9.453125" style="29" bestFit="1" customWidth="1"/>
    <col min="3148" max="3148" width="9.453125" style="29" customWidth="1"/>
    <col min="3149" max="3263" width="0" style="29" hidden="1"/>
    <col min="3264" max="3264" width="0" style="29" hidden="1" customWidth="1"/>
    <col min="3265" max="3265" width="21.453125" style="29" customWidth="1"/>
    <col min="3266" max="3266" width="18.453125" style="29" customWidth="1"/>
    <col min="3267" max="3267" width="8.54296875" style="29" bestFit="1" customWidth="1"/>
    <col min="3268" max="3268" width="4.453125" style="29" bestFit="1" customWidth="1"/>
    <col min="3269" max="3269" width="22.54296875" style="29" customWidth="1"/>
    <col min="3270" max="3270" width="52.54296875" style="29" bestFit="1" customWidth="1"/>
    <col min="3271" max="3271" width="106.453125" style="29" bestFit="1" customWidth="1"/>
    <col min="3272" max="3311" width="0" style="29" hidden="1" customWidth="1"/>
    <col min="3312" max="3313" width="27.54296875" style="29" bestFit="1" customWidth="1"/>
    <col min="3314" max="3314" width="39.54296875" style="29" bestFit="1" customWidth="1"/>
    <col min="3315" max="3315" width="34.453125" style="29" bestFit="1" customWidth="1"/>
    <col min="3316" max="3316" width="16.54296875" style="29" bestFit="1" customWidth="1"/>
    <col min="3317" max="3317" width="28.54296875" style="29" bestFit="1" customWidth="1"/>
    <col min="3318" max="3318" width="21.453125" style="29" customWidth="1"/>
    <col min="3319" max="3319" width="22.453125" style="29" bestFit="1" customWidth="1"/>
    <col min="3320" max="3321" width="22.453125" style="29" customWidth="1"/>
    <col min="3322" max="3322" width="7.453125" style="29" bestFit="1" customWidth="1"/>
    <col min="3323" max="3323" width="15.453125" style="29" bestFit="1" customWidth="1"/>
    <col min="3324" max="3324" width="20.54296875" style="29" bestFit="1" customWidth="1"/>
    <col min="3325" max="3325" width="25.54296875" style="29" bestFit="1" customWidth="1"/>
    <col min="3326" max="3328" width="20.54296875" style="29" bestFit="1" customWidth="1"/>
    <col min="3329" max="3331" width="20.54296875" style="29" customWidth="1"/>
    <col min="3332" max="3333" width="19.453125" style="29" customWidth="1"/>
    <col min="3334" max="3334" width="39.453125" style="29" bestFit="1" customWidth="1"/>
    <col min="3335" max="3335" width="13.54296875" style="29" bestFit="1" customWidth="1"/>
    <col min="3336" max="3338" width="11.54296875" style="29" customWidth="1"/>
    <col min="3339" max="3339" width="47.54296875" style="29" customWidth="1"/>
    <col min="3340" max="3382" width="9.453125" style="29" customWidth="1"/>
    <col min="3383" max="3383" width="15.453125" style="29" customWidth="1"/>
    <col min="3384" max="3384" width="45.453125" style="29" customWidth="1"/>
    <col min="3385" max="3385" width="11.54296875" style="29" customWidth="1"/>
    <col min="3386" max="3400" width="0" style="29" hidden="1" customWidth="1"/>
    <col min="3401" max="3403" width="9.453125" style="29" bestFit="1" customWidth="1"/>
    <col min="3404" max="3404" width="9.453125" style="29" customWidth="1"/>
    <col min="3405" max="3519" width="0" style="29" hidden="1"/>
    <col min="3520" max="3520" width="0" style="29" hidden="1" customWidth="1"/>
    <col min="3521" max="3521" width="21.453125" style="29" customWidth="1"/>
    <col min="3522" max="3522" width="18.453125" style="29" customWidth="1"/>
    <col min="3523" max="3523" width="8.54296875" style="29" bestFit="1" customWidth="1"/>
    <col min="3524" max="3524" width="4.453125" style="29" bestFit="1" customWidth="1"/>
    <col min="3525" max="3525" width="22.54296875" style="29" customWidth="1"/>
    <col min="3526" max="3526" width="52.54296875" style="29" bestFit="1" customWidth="1"/>
    <col min="3527" max="3527" width="106.453125" style="29" bestFit="1" customWidth="1"/>
    <col min="3528" max="3567" width="0" style="29" hidden="1" customWidth="1"/>
    <col min="3568" max="3569" width="27.54296875" style="29" bestFit="1" customWidth="1"/>
    <col min="3570" max="3570" width="39.54296875" style="29" bestFit="1" customWidth="1"/>
    <col min="3571" max="3571" width="34.453125" style="29" bestFit="1" customWidth="1"/>
    <col min="3572" max="3572" width="16.54296875" style="29" bestFit="1" customWidth="1"/>
    <col min="3573" max="3573" width="28.54296875" style="29" bestFit="1" customWidth="1"/>
    <col min="3574" max="3574" width="21.453125" style="29" customWidth="1"/>
    <col min="3575" max="3575" width="22.453125" style="29" bestFit="1" customWidth="1"/>
    <col min="3576" max="3577" width="22.453125" style="29" customWidth="1"/>
    <col min="3578" max="3578" width="7.453125" style="29" bestFit="1" customWidth="1"/>
    <col min="3579" max="3579" width="15.453125" style="29" bestFit="1" customWidth="1"/>
    <col min="3580" max="3580" width="20.54296875" style="29" bestFit="1" customWidth="1"/>
    <col min="3581" max="3581" width="25.54296875" style="29" bestFit="1" customWidth="1"/>
    <col min="3582" max="3584" width="20.54296875" style="29" bestFit="1" customWidth="1"/>
    <col min="3585" max="3587" width="20.54296875" style="29" customWidth="1"/>
    <col min="3588" max="3589" width="19.453125" style="29" customWidth="1"/>
    <col min="3590" max="3590" width="39.453125" style="29" bestFit="1" customWidth="1"/>
    <col min="3591" max="3591" width="13.54296875" style="29" bestFit="1" customWidth="1"/>
    <col min="3592" max="3594" width="11.54296875" style="29" customWidth="1"/>
    <col min="3595" max="3595" width="47.54296875" style="29" customWidth="1"/>
    <col min="3596" max="3638" width="9.453125" style="29" customWidth="1"/>
    <col min="3639" max="3639" width="15.453125" style="29" customWidth="1"/>
    <col min="3640" max="3640" width="45.453125" style="29" customWidth="1"/>
    <col min="3641" max="3641" width="11.54296875" style="29" customWidth="1"/>
    <col min="3642" max="3656" width="0" style="29" hidden="1" customWidth="1"/>
    <col min="3657" max="3659" width="9.453125" style="29" bestFit="1" customWidth="1"/>
    <col min="3660" max="3660" width="9.453125" style="29" customWidth="1"/>
    <col min="3661" max="3775" width="0" style="29" hidden="1"/>
    <col min="3776" max="3776" width="0" style="29" hidden="1" customWidth="1"/>
    <col min="3777" max="3777" width="21.453125" style="29" customWidth="1"/>
    <col min="3778" max="3778" width="18.453125" style="29" customWidth="1"/>
    <col min="3779" max="3779" width="8.54296875" style="29" bestFit="1" customWidth="1"/>
    <col min="3780" max="3780" width="4.453125" style="29" bestFit="1" customWidth="1"/>
    <col min="3781" max="3781" width="22.54296875" style="29" customWidth="1"/>
    <col min="3782" max="3782" width="52.54296875" style="29" bestFit="1" customWidth="1"/>
    <col min="3783" max="3783" width="106.453125" style="29" bestFit="1" customWidth="1"/>
    <col min="3784" max="3823" width="0" style="29" hidden="1" customWidth="1"/>
    <col min="3824" max="3825" width="27.54296875" style="29" bestFit="1" customWidth="1"/>
    <col min="3826" max="3826" width="39.54296875" style="29" bestFit="1" customWidth="1"/>
    <col min="3827" max="3827" width="34.453125" style="29" bestFit="1" customWidth="1"/>
    <col min="3828" max="3828" width="16.54296875" style="29" bestFit="1" customWidth="1"/>
    <col min="3829" max="3829" width="28.54296875" style="29" bestFit="1" customWidth="1"/>
    <col min="3830" max="3830" width="21.453125" style="29" customWidth="1"/>
    <col min="3831" max="3831" width="22.453125" style="29" bestFit="1" customWidth="1"/>
    <col min="3832" max="3833" width="22.453125" style="29" customWidth="1"/>
    <col min="3834" max="3834" width="7.453125" style="29" bestFit="1" customWidth="1"/>
    <col min="3835" max="3835" width="15.453125" style="29" bestFit="1" customWidth="1"/>
    <col min="3836" max="3836" width="20.54296875" style="29" bestFit="1" customWidth="1"/>
    <col min="3837" max="3837" width="25.54296875" style="29" bestFit="1" customWidth="1"/>
    <col min="3838" max="3840" width="20.54296875" style="29" bestFit="1" customWidth="1"/>
    <col min="3841" max="3843" width="20.54296875" style="29" customWidth="1"/>
    <col min="3844" max="3845" width="19.453125" style="29" customWidth="1"/>
    <col min="3846" max="3846" width="39.453125" style="29" bestFit="1" customWidth="1"/>
    <col min="3847" max="3847" width="13.54296875" style="29" bestFit="1" customWidth="1"/>
    <col min="3848" max="3850" width="11.54296875" style="29" customWidth="1"/>
    <col min="3851" max="3851" width="47.54296875" style="29" customWidth="1"/>
    <col min="3852" max="3894" width="9.453125" style="29" customWidth="1"/>
    <col min="3895" max="3895" width="15.453125" style="29" customWidth="1"/>
    <col min="3896" max="3896" width="45.453125" style="29" customWidth="1"/>
    <col min="3897" max="3897" width="11.54296875" style="29" customWidth="1"/>
    <col min="3898" max="3912" width="0" style="29" hidden="1" customWidth="1"/>
    <col min="3913" max="3915" width="9.453125" style="29" bestFit="1" customWidth="1"/>
    <col min="3916" max="3916" width="9.453125" style="29" customWidth="1"/>
    <col min="3917" max="4031" width="0" style="29" hidden="1"/>
    <col min="4032" max="4032" width="0" style="29" hidden="1" customWidth="1"/>
    <col min="4033" max="4033" width="21.453125" style="29" customWidth="1"/>
    <col min="4034" max="4034" width="18.453125" style="29" customWidth="1"/>
    <col min="4035" max="4035" width="8.54296875" style="29" bestFit="1" customWidth="1"/>
    <col min="4036" max="4036" width="4.453125" style="29" bestFit="1" customWidth="1"/>
    <col min="4037" max="4037" width="22.54296875" style="29" customWidth="1"/>
    <col min="4038" max="4038" width="52.54296875" style="29" bestFit="1" customWidth="1"/>
    <col min="4039" max="4039" width="106.453125" style="29" bestFit="1" customWidth="1"/>
    <col min="4040" max="4079" width="0" style="29" hidden="1" customWidth="1"/>
    <col min="4080" max="4081" width="27.54296875" style="29" bestFit="1" customWidth="1"/>
    <col min="4082" max="4082" width="39.54296875" style="29" bestFit="1" customWidth="1"/>
    <col min="4083" max="4083" width="34.453125" style="29" bestFit="1" customWidth="1"/>
    <col min="4084" max="4084" width="16.54296875" style="29" bestFit="1" customWidth="1"/>
    <col min="4085" max="4085" width="28.54296875" style="29" bestFit="1" customWidth="1"/>
    <col min="4086" max="4086" width="21.453125" style="29" customWidth="1"/>
    <col min="4087" max="4087" width="22.453125" style="29" bestFit="1" customWidth="1"/>
    <col min="4088" max="4089" width="22.453125" style="29" customWidth="1"/>
    <col min="4090" max="4090" width="7.453125" style="29" bestFit="1" customWidth="1"/>
    <col min="4091" max="4091" width="15.453125" style="29" bestFit="1" customWidth="1"/>
    <col min="4092" max="4092" width="20.54296875" style="29" bestFit="1" customWidth="1"/>
    <col min="4093" max="4093" width="25.54296875" style="29" bestFit="1" customWidth="1"/>
    <col min="4094" max="4096" width="20.54296875" style="29" bestFit="1" customWidth="1"/>
    <col min="4097" max="4099" width="20.54296875" style="29" customWidth="1"/>
    <col min="4100" max="4101" width="19.453125" style="29" customWidth="1"/>
    <col min="4102" max="4102" width="39.453125" style="29" bestFit="1" customWidth="1"/>
    <col min="4103" max="4103" width="13.54296875" style="29" bestFit="1" customWidth="1"/>
    <col min="4104" max="4106" width="11.54296875" style="29" customWidth="1"/>
    <col min="4107" max="4107" width="47.54296875" style="29" customWidth="1"/>
    <col min="4108" max="4150" width="9.453125" style="29" customWidth="1"/>
    <col min="4151" max="4151" width="15.453125" style="29" customWidth="1"/>
    <col min="4152" max="4152" width="45.453125" style="29" customWidth="1"/>
    <col min="4153" max="4153" width="11.54296875" style="29" customWidth="1"/>
    <col min="4154" max="4168" width="0" style="29" hidden="1" customWidth="1"/>
    <col min="4169" max="4171" width="9.453125" style="29" bestFit="1" customWidth="1"/>
    <col min="4172" max="4172" width="9.453125" style="29" customWidth="1"/>
    <col min="4173" max="4287" width="0" style="29" hidden="1"/>
    <col min="4288" max="4288" width="0" style="29" hidden="1" customWidth="1"/>
    <col min="4289" max="4289" width="21.453125" style="29" customWidth="1"/>
    <col min="4290" max="4290" width="18.453125" style="29" customWidth="1"/>
    <col min="4291" max="4291" width="8.54296875" style="29" bestFit="1" customWidth="1"/>
    <col min="4292" max="4292" width="4.453125" style="29" bestFit="1" customWidth="1"/>
    <col min="4293" max="4293" width="22.54296875" style="29" customWidth="1"/>
    <col min="4294" max="4294" width="52.54296875" style="29" bestFit="1" customWidth="1"/>
    <col min="4295" max="4295" width="106.453125" style="29" bestFit="1" customWidth="1"/>
    <col min="4296" max="4335" width="0" style="29" hidden="1" customWidth="1"/>
    <col min="4336" max="4337" width="27.54296875" style="29" bestFit="1" customWidth="1"/>
    <col min="4338" max="4338" width="39.54296875" style="29" bestFit="1" customWidth="1"/>
    <col min="4339" max="4339" width="34.453125" style="29" bestFit="1" customWidth="1"/>
    <col min="4340" max="4340" width="16.54296875" style="29" bestFit="1" customWidth="1"/>
    <col min="4341" max="4341" width="28.54296875" style="29" bestFit="1" customWidth="1"/>
    <col min="4342" max="4342" width="21.453125" style="29" customWidth="1"/>
    <col min="4343" max="4343" width="22.453125" style="29" bestFit="1" customWidth="1"/>
    <col min="4344" max="4345" width="22.453125" style="29" customWidth="1"/>
    <col min="4346" max="4346" width="7.453125" style="29" bestFit="1" customWidth="1"/>
    <col min="4347" max="4347" width="15.453125" style="29" bestFit="1" customWidth="1"/>
    <col min="4348" max="4348" width="20.54296875" style="29" bestFit="1" customWidth="1"/>
    <col min="4349" max="4349" width="25.54296875" style="29" bestFit="1" customWidth="1"/>
    <col min="4350" max="4352" width="20.54296875" style="29" bestFit="1" customWidth="1"/>
    <col min="4353" max="4355" width="20.54296875" style="29" customWidth="1"/>
    <col min="4356" max="4357" width="19.453125" style="29" customWidth="1"/>
    <col min="4358" max="4358" width="39.453125" style="29" bestFit="1" customWidth="1"/>
    <col min="4359" max="4359" width="13.54296875" style="29" bestFit="1" customWidth="1"/>
    <col min="4360" max="4362" width="11.54296875" style="29" customWidth="1"/>
    <col min="4363" max="4363" width="47.54296875" style="29" customWidth="1"/>
    <col min="4364" max="4406" width="9.453125" style="29" customWidth="1"/>
    <col min="4407" max="4407" width="15.453125" style="29" customWidth="1"/>
    <col min="4408" max="4408" width="45.453125" style="29" customWidth="1"/>
    <col min="4409" max="4409" width="11.54296875" style="29" customWidth="1"/>
    <col min="4410" max="4424" width="0" style="29" hidden="1" customWidth="1"/>
    <col min="4425" max="4427" width="9.453125" style="29" bestFit="1" customWidth="1"/>
    <col min="4428" max="4428" width="9.453125" style="29" customWidth="1"/>
    <col min="4429" max="4543" width="0" style="29" hidden="1"/>
    <col min="4544" max="4544" width="0" style="29" hidden="1" customWidth="1"/>
    <col min="4545" max="4545" width="21.453125" style="29" customWidth="1"/>
    <col min="4546" max="4546" width="18.453125" style="29" customWidth="1"/>
    <col min="4547" max="4547" width="8.54296875" style="29" bestFit="1" customWidth="1"/>
    <col min="4548" max="4548" width="4.453125" style="29" bestFit="1" customWidth="1"/>
    <col min="4549" max="4549" width="22.54296875" style="29" customWidth="1"/>
    <col min="4550" max="4550" width="52.54296875" style="29" bestFit="1" customWidth="1"/>
    <col min="4551" max="4551" width="106.453125" style="29" bestFit="1" customWidth="1"/>
    <col min="4552" max="4591" width="0" style="29" hidden="1" customWidth="1"/>
    <col min="4592" max="4593" width="27.54296875" style="29" bestFit="1" customWidth="1"/>
    <col min="4594" max="4594" width="39.54296875" style="29" bestFit="1" customWidth="1"/>
    <col min="4595" max="4595" width="34.453125" style="29" bestFit="1" customWidth="1"/>
    <col min="4596" max="4596" width="16.54296875" style="29" bestFit="1" customWidth="1"/>
    <col min="4597" max="4597" width="28.54296875" style="29" bestFit="1" customWidth="1"/>
    <col min="4598" max="4598" width="21.453125" style="29" customWidth="1"/>
    <col min="4599" max="4599" width="22.453125" style="29" bestFit="1" customWidth="1"/>
    <col min="4600" max="4601" width="22.453125" style="29" customWidth="1"/>
    <col min="4602" max="4602" width="7.453125" style="29" bestFit="1" customWidth="1"/>
    <col min="4603" max="4603" width="15.453125" style="29" bestFit="1" customWidth="1"/>
    <col min="4604" max="4604" width="20.54296875" style="29" bestFit="1" customWidth="1"/>
    <col min="4605" max="4605" width="25.54296875" style="29" bestFit="1" customWidth="1"/>
    <col min="4606" max="4608" width="20.54296875" style="29" bestFit="1" customWidth="1"/>
    <col min="4609" max="4611" width="20.54296875" style="29" customWidth="1"/>
    <col min="4612" max="4613" width="19.453125" style="29" customWidth="1"/>
    <col min="4614" max="4614" width="39.453125" style="29" bestFit="1" customWidth="1"/>
    <col min="4615" max="4615" width="13.54296875" style="29" bestFit="1" customWidth="1"/>
    <col min="4616" max="4618" width="11.54296875" style="29" customWidth="1"/>
    <col min="4619" max="4619" width="47.54296875" style="29" customWidth="1"/>
    <col min="4620" max="4662" width="9.453125" style="29" customWidth="1"/>
    <col min="4663" max="4663" width="15.453125" style="29" customWidth="1"/>
    <col min="4664" max="4664" width="45.453125" style="29" customWidth="1"/>
    <col min="4665" max="4665" width="11.54296875" style="29" customWidth="1"/>
    <col min="4666" max="4680" width="0" style="29" hidden="1" customWidth="1"/>
    <col min="4681" max="4683" width="9.453125" style="29" bestFit="1" customWidth="1"/>
    <col min="4684" max="4684" width="9.453125" style="29" customWidth="1"/>
    <col min="4685" max="4799" width="0" style="29" hidden="1"/>
    <col min="4800" max="4800" width="0" style="29" hidden="1" customWidth="1"/>
    <col min="4801" max="4801" width="21.453125" style="29" customWidth="1"/>
    <col min="4802" max="4802" width="18.453125" style="29" customWidth="1"/>
    <col min="4803" max="4803" width="8.54296875" style="29" bestFit="1" customWidth="1"/>
    <col min="4804" max="4804" width="4.453125" style="29" bestFit="1" customWidth="1"/>
    <col min="4805" max="4805" width="22.54296875" style="29" customWidth="1"/>
    <col min="4806" max="4806" width="52.54296875" style="29" bestFit="1" customWidth="1"/>
    <col min="4807" max="4807" width="106.453125" style="29" bestFit="1" customWidth="1"/>
    <col min="4808" max="4847" width="0" style="29" hidden="1" customWidth="1"/>
    <col min="4848" max="4849" width="27.54296875" style="29" bestFit="1" customWidth="1"/>
    <col min="4850" max="4850" width="39.54296875" style="29" bestFit="1" customWidth="1"/>
    <col min="4851" max="4851" width="34.453125" style="29" bestFit="1" customWidth="1"/>
    <col min="4852" max="4852" width="16.54296875" style="29" bestFit="1" customWidth="1"/>
    <col min="4853" max="4853" width="28.54296875" style="29" bestFit="1" customWidth="1"/>
    <col min="4854" max="4854" width="21.453125" style="29" customWidth="1"/>
    <col min="4855" max="4855" width="22.453125" style="29" bestFit="1" customWidth="1"/>
    <col min="4856" max="4857" width="22.453125" style="29" customWidth="1"/>
    <col min="4858" max="4858" width="7.453125" style="29" bestFit="1" customWidth="1"/>
    <col min="4859" max="4859" width="15.453125" style="29" bestFit="1" customWidth="1"/>
    <col min="4860" max="4860" width="20.54296875" style="29" bestFit="1" customWidth="1"/>
    <col min="4861" max="4861" width="25.54296875" style="29" bestFit="1" customWidth="1"/>
    <col min="4862" max="4864" width="20.54296875" style="29" bestFit="1" customWidth="1"/>
    <col min="4865" max="4867" width="20.54296875" style="29" customWidth="1"/>
    <col min="4868" max="4869" width="19.453125" style="29" customWidth="1"/>
    <col min="4870" max="4870" width="39.453125" style="29" bestFit="1" customWidth="1"/>
    <col min="4871" max="4871" width="13.54296875" style="29" bestFit="1" customWidth="1"/>
    <col min="4872" max="4874" width="11.54296875" style="29" customWidth="1"/>
    <col min="4875" max="4875" width="47.54296875" style="29" customWidth="1"/>
    <col min="4876" max="4918" width="9.453125" style="29" customWidth="1"/>
    <col min="4919" max="4919" width="15.453125" style="29" customWidth="1"/>
    <col min="4920" max="4920" width="45.453125" style="29" customWidth="1"/>
    <col min="4921" max="4921" width="11.54296875" style="29" customWidth="1"/>
    <col min="4922" max="4936" width="0" style="29" hidden="1" customWidth="1"/>
    <col min="4937" max="4939" width="9.453125" style="29" bestFit="1" customWidth="1"/>
    <col min="4940" max="4940" width="9.453125" style="29" customWidth="1"/>
    <col min="4941" max="5055" width="0" style="29" hidden="1"/>
    <col min="5056" max="5056" width="0" style="29" hidden="1" customWidth="1"/>
    <col min="5057" max="5057" width="21.453125" style="29" customWidth="1"/>
    <col min="5058" max="5058" width="18.453125" style="29" customWidth="1"/>
    <col min="5059" max="5059" width="8.54296875" style="29" bestFit="1" customWidth="1"/>
    <col min="5060" max="5060" width="4.453125" style="29" bestFit="1" customWidth="1"/>
    <col min="5061" max="5061" width="22.54296875" style="29" customWidth="1"/>
    <col min="5062" max="5062" width="52.54296875" style="29" bestFit="1" customWidth="1"/>
    <col min="5063" max="5063" width="106.453125" style="29" bestFit="1" customWidth="1"/>
    <col min="5064" max="5103" width="0" style="29" hidden="1" customWidth="1"/>
    <col min="5104" max="5105" width="27.54296875" style="29" bestFit="1" customWidth="1"/>
    <col min="5106" max="5106" width="39.54296875" style="29" bestFit="1" customWidth="1"/>
    <col min="5107" max="5107" width="34.453125" style="29" bestFit="1" customWidth="1"/>
    <col min="5108" max="5108" width="16.54296875" style="29" bestFit="1" customWidth="1"/>
    <col min="5109" max="5109" width="28.54296875" style="29" bestFit="1" customWidth="1"/>
    <col min="5110" max="5110" width="21.453125" style="29" customWidth="1"/>
    <col min="5111" max="5111" width="22.453125" style="29" bestFit="1" customWidth="1"/>
    <col min="5112" max="5113" width="22.453125" style="29" customWidth="1"/>
    <col min="5114" max="5114" width="7.453125" style="29" bestFit="1" customWidth="1"/>
    <col min="5115" max="5115" width="15.453125" style="29" bestFit="1" customWidth="1"/>
    <col min="5116" max="5116" width="20.54296875" style="29" bestFit="1" customWidth="1"/>
    <col min="5117" max="5117" width="25.54296875" style="29" bestFit="1" customWidth="1"/>
    <col min="5118" max="5120" width="20.54296875" style="29" bestFit="1" customWidth="1"/>
    <col min="5121" max="5123" width="20.54296875" style="29" customWidth="1"/>
    <col min="5124" max="5125" width="19.453125" style="29" customWidth="1"/>
    <col min="5126" max="5126" width="39.453125" style="29" bestFit="1" customWidth="1"/>
    <col min="5127" max="5127" width="13.54296875" style="29" bestFit="1" customWidth="1"/>
    <col min="5128" max="5130" width="11.54296875" style="29" customWidth="1"/>
    <col min="5131" max="5131" width="47.54296875" style="29" customWidth="1"/>
    <col min="5132" max="5174" width="9.453125" style="29" customWidth="1"/>
    <col min="5175" max="5175" width="15.453125" style="29" customWidth="1"/>
    <col min="5176" max="5176" width="45.453125" style="29" customWidth="1"/>
    <col min="5177" max="5177" width="11.54296875" style="29" customWidth="1"/>
    <col min="5178" max="5192" width="0" style="29" hidden="1" customWidth="1"/>
    <col min="5193" max="5195" width="9.453125" style="29" bestFit="1" customWidth="1"/>
    <col min="5196" max="5196" width="9.453125" style="29" customWidth="1"/>
    <col min="5197" max="5311" width="0" style="29" hidden="1"/>
    <col min="5312" max="5312" width="0" style="29" hidden="1" customWidth="1"/>
    <col min="5313" max="5313" width="21.453125" style="29" customWidth="1"/>
    <col min="5314" max="5314" width="18.453125" style="29" customWidth="1"/>
    <col min="5315" max="5315" width="8.54296875" style="29" bestFit="1" customWidth="1"/>
    <col min="5316" max="5316" width="4.453125" style="29" bestFit="1" customWidth="1"/>
    <col min="5317" max="5317" width="22.54296875" style="29" customWidth="1"/>
    <col min="5318" max="5318" width="52.54296875" style="29" bestFit="1" customWidth="1"/>
    <col min="5319" max="5319" width="106.453125" style="29" bestFit="1" customWidth="1"/>
    <col min="5320" max="5359" width="0" style="29" hidden="1" customWidth="1"/>
    <col min="5360" max="5361" width="27.54296875" style="29" bestFit="1" customWidth="1"/>
    <col min="5362" max="5362" width="39.54296875" style="29" bestFit="1" customWidth="1"/>
    <col min="5363" max="5363" width="34.453125" style="29" bestFit="1" customWidth="1"/>
    <col min="5364" max="5364" width="16.54296875" style="29" bestFit="1" customWidth="1"/>
    <col min="5365" max="5365" width="28.54296875" style="29" bestFit="1" customWidth="1"/>
    <col min="5366" max="5366" width="21.453125" style="29" customWidth="1"/>
    <col min="5367" max="5367" width="22.453125" style="29" bestFit="1" customWidth="1"/>
    <col min="5368" max="5369" width="22.453125" style="29" customWidth="1"/>
    <col min="5370" max="5370" width="7.453125" style="29" bestFit="1" customWidth="1"/>
    <col min="5371" max="5371" width="15.453125" style="29" bestFit="1" customWidth="1"/>
    <col min="5372" max="5372" width="20.54296875" style="29" bestFit="1" customWidth="1"/>
    <col min="5373" max="5373" width="25.54296875" style="29" bestFit="1" customWidth="1"/>
    <col min="5374" max="5376" width="20.54296875" style="29" bestFit="1" customWidth="1"/>
    <col min="5377" max="5379" width="20.54296875" style="29" customWidth="1"/>
    <col min="5380" max="5381" width="19.453125" style="29" customWidth="1"/>
    <col min="5382" max="5382" width="39.453125" style="29" bestFit="1" customWidth="1"/>
    <col min="5383" max="5383" width="13.54296875" style="29" bestFit="1" customWidth="1"/>
    <col min="5384" max="5386" width="11.54296875" style="29" customWidth="1"/>
    <col min="5387" max="5387" width="47.54296875" style="29" customWidth="1"/>
    <col min="5388" max="5430" width="9.453125" style="29" customWidth="1"/>
    <col min="5431" max="5431" width="15.453125" style="29" customWidth="1"/>
    <col min="5432" max="5432" width="45.453125" style="29" customWidth="1"/>
    <col min="5433" max="5433" width="11.54296875" style="29" customWidth="1"/>
    <col min="5434" max="5448" width="0" style="29" hidden="1" customWidth="1"/>
    <col min="5449" max="5451" width="9.453125" style="29" bestFit="1" customWidth="1"/>
    <col min="5452" max="5452" width="9.453125" style="29" customWidth="1"/>
    <col min="5453" max="5567" width="0" style="29" hidden="1"/>
    <col min="5568" max="5568" width="0" style="29" hidden="1" customWidth="1"/>
    <col min="5569" max="5569" width="21.453125" style="29" customWidth="1"/>
    <col min="5570" max="5570" width="18.453125" style="29" customWidth="1"/>
    <col min="5571" max="5571" width="8.54296875" style="29" bestFit="1" customWidth="1"/>
    <col min="5572" max="5572" width="4.453125" style="29" bestFit="1" customWidth="1"/>
    <col min="5573" max="5573" width="22.54296875" style="29" customWidth="1"/>
    <col min="5574" max="5574" width="52.54296875" style="29" bestFit="1" customWidth="1"/>
    <col min="5575" max="5575" width="106.453125" style="29" bestFit="1" customWidth="1"/>
    <col min="5576" max="5615" width="0" style="29" hidden="1" customWidth="1"/>
    <col min="5616" max="5617" width="27.54296875" style="29" bestFit="1" customWidth="1"/>
    <col min="5618" max="5618" width="39.54296875" style="29" bestFit="1" customWidth="1"/>
    <col min="5619" max="5619" width="34.453125" style="29" bestFit="1" customWidth="1"/>
    <col min="5620" max="5620" width="16.54296875" style="29" bestFit="1" customWidth="1"/>
    <col min="5621" max="5621" width="28.54296875" style="29" bestFit="1" customWidth="1"/>
    <col min="5622" max="5622" width="21.453125" style="29" customWidth="1"/>
    <col min="5623" max="5623" width="22.453125" style="29" bestFit="1" customWidth="1"/>
    <col min="5624" max="5625" width="22.453125" style="29" customWidth="1"/>
    <col min="5626" max="5626" width="7.453125" style="29" bestFit="1" customWidth="1"/>
    <col min="5627" max="5627" width="15.453125" style="29" bestFit="1" customWidth="1"/>
    <col min="5628" max="5628" width="20.54296875" style="29" bestFit="1" customWidth="1"/>
    <col min="5629" max="5629" width="25.54296875" style="29" bestFit="1" customWidth="1"/>
    <col min="5630" max="5632" width="20.54296875" style="29" bestFit="1" customWidth="1"/>
    <col min="5633" max="5635" width="20.54296875" style="29" customWidth="1"/>
    <col min="5636" max="5637" width="19.453125" style="29" customWidth="1"/>
    <col min="5638" max="5638" width="39.453125" style="29" bestFit="1" customWidth="1"/>
    <col min="5639" max="5639" width="13.54296875" style="29" bestFit="1" customWidth="1"/>
    <col min="5640" max="5642" width="11.54296875" style="29" customWidth="1"/>
    <col min="5643" max="5643" width="47.54296875" style="29" customWidth="1"/>
    <col min="5644" max="5686" width="9.453125" style="29" customWidth="1"/>
    <col min="5687" max="5687" width="15.453125" style="29" customWidth="1"/>
    <col min="5688" max="5688" width="45.453125" style="29" customWidth="1"/>
    <col min="5689" max="5689" width="11.54296875" style="29" customWidth="1"/>
    <col min="5690" max="5704" width="0" style="29" hidden="1" customWidth="1"/>
    <col min="5705" max="5707" width="9.453125" style="29" bestFit="1" customWidth="1"/>
    <col min="5708" max="5708" width="9.453125" style="29" customWidth="1"/>
    <col min="5709" max="5823" width="0" style="29" hidden="1"/>
    <col min="5824" max="5824" width="0" style="29" hidden="1" customWidth="1"/>
    <col min="5825" max="5825" width="21.453125" style="29" customWidth="1"/>
    <col min="5826" max="5826" width="18.453125" style="29" customWidth="1"/>
    <col min="5827" max="5827" width="8.54296875" style="29" bestFit="1" customWidth="1"/>
    <col min="5828" max="5828" width="4.453125" style="29" bestFit="1" customWidth="1"/>
    <col min="5829" max="5829" width="22.54296875" style="29" customWidth="1"/>
    <col min="5830" max="5830" width="52.54296875" style="29" bestFit="1" customWidth="1"/>
    <col min="5831" max="5831" width="106.453125" style="29" bestFit="1" customWidth="1"/>
    <col min="5832" max="5871" width="0" style="29" hidden="1" customWidth="1"/>
    <col min="5872" max="5873" width="27.54296875" style="29" bestFit="1" customWidth="1"/>
    <col min="5874" max="5874" width="39.54296875" style="29" bestFit="1" customWidth="1"/>
    <col min="5875" max="5875" width="34.453125" style="29" bestFit="1" customWidth="1"/>
    <col min="5876" max="5876" width="16.54296875" style="29" bestFit="1" customWidth="1"/>
    <col min="5877" max="5877" width="28.54296875" style="29" bestFit="1" customWidth="1"/>
    <col min="5878" max="5878" width="21.453125" style="29" customWidth="1"/>
    <col min="5879" max="5879" width="22.453125" style="29" bestFit="1" customWidth="1"/>
    <col min="5880" max="5881" width="22.453125" style="29" customWidth="1"/>
    <col min="5882" max="5882" width="7.453125" style="29" bestFit="1" customWidth="1"/>
    <col min="5883" max="5883" width="15.453125" style="29" bestFit="1" customWidth="1"/>
    <col min="5884" max="5884" width="20.54296875" style="29" bestFit="1" customWidth="1"/>
    <col min="5885" max="5885" width="25.54296875" style="29" bestFit="1" customWidth="1"/>
    <col min="5886" max="5888" width="20.54296875" style="29" bestFit="1" customWidth="1"/>
    <col min="5889" max="5891" width="20.54296875" style="29" customWidth="1"/>
    <col min="5892" max="5893" width="19.453125" style="29" customWidth="1"/>
    <col min="5894" max="5894" width="39.453125" style="29" bestFit="1" customWidth="1"/>
    <col min="5895" max="5895" width="13.54296875" style="29" bestFit="1" customWidth="1"/>
    <col min="5896" max="5898" width="11.54296875" style="29" customWidth="1"/>
    <col min="5899" max="5899" width="47.54296875" style="29" customWidth="1"/>
    <col min="5900" max="5942" width="9.453125" style="29" customWidth="1"/>
    <col min="5943" max="5943" width="15.453125" style="29" customWidth="1"/>
    <col min="5944" max="5944" width="45.453125" style="29" customWidth="1"/>
    <col min="5945" max="5945" width="11.54296875" style="29" customWidth="1"/>
    <col min="5946" max="5960" width="0" style="29" hidden="1" customWidth="1"/>
    <col min="5961" max="5963" width="9.453125" style="29" bestFit="1" customWidth="1"/>
    <col min="5964" max="5964" width="9.453125" style="29" customWidth="1"/>
    <col min="5965" max="6079" width="0" style="29" hidden="1"/>
    <col min="6080" max="6080" width="0" style="29" hidden="1" customWidth="1"/>
    <col min="6081" max="6081" width="21.453125" style="29" customWidth="1"/>
    <col min="6082" max="6082" width="18.453125" style="29" customWidth="1"/>
    <col min="6083" max="6083" width="8.54296875" style="29" bestFit="1" customWidth="1"/>
    <col min="6084" max="6084" width="4.453125" style="29" bestFit="1" customWidth="1"/>
    <col min="6085" max="6085" width="22.54296875" style="29" customWidth="1"/>
    <col min="6086" max="6086" width="52.54296875" style="29" bestFit="1" customWidth="1"/>
    <col min="6087" max="6087" width="106.453125" style="29" bestFit="1" customWidth="1"/>
    <col min="6088" max="6127" width="0" style="29" hidden="1" customWidth="1"/>
    <col min="6128" max="6129" width="27.54296875" style="29" bestFit="1" customWidth="1"/>
    <col min="6130" max="6130" width="39.54296875" style="29" bestFit="1" customWidth="1"/>
    <col min="6131" max="6131" width="34.453125" style="29" bestFit="1" customWidth="1"/>
    <col min="6132" max="6132" width="16.54296875" style="29" bestFit="1" customWidth="1"/>
    <col min="6133" max="6133" width="28.54296875" style="29" bestFit="1" customWidth="1"/>
    <col min="6134" max="6134" width="21.453125" style="29" customWidth="1"/>
    <col min="6135" max="6135" width="22.453125" style="29" bestFit="1" customWidth="1"/>
    <col min="6136" max="6137" width="22.453125" style="29" customWidth="1"/>
    <col min="6138" max="6138" width="7.453125" style="29" bestFit="1" customWidth="1"/>
    <col min="6139" max="6139" width="15.453125" style="29" bestFit="1" customWidth="1"/>
    <col min="6140" max="6140" width="20.54296875" style="29" bestFit="1" customWidth="1"/>
    <col min="6141" max="6141" width="25.54296875" style="29" bestFit="1" customWidth="1"/>
    <col min="6142" max="6144" width="20.54296875" style="29" bestFit="1" customWidth="1"/>
    <col min="6145" max="6147" width="20.54296875" style="29" customWidth="1"/>
    <col min="6148" max="6149" width="19.453125" style="29" customWidth="1"/>
    <col min="6150" max="6150" width="39.453125" style="29" bestFit="1" customWidth="1"/>
    <col min="6151" max="6151" width="13.54296875" style="29" bestFit="1" customWidth="1"/>
    <col min="6152" max="6154" width="11.54296875" style="29" customWidth="1"/>
    <col min="6155" max="6155" width="47.54296875" style="29" customWidth="1"/>
    <col min="6156" max="6198" width="9.453125" style="29" customWidth="1"/>
    <col min="6199" max="6199" width="15.453125" style="29" customWidth="1"/>
    <col min="6200" max="6200" width="45.453125" style="29" customWidth="1"/>
    <col min="6201" max="6201" width="11.54296875" style="29" customWidth="1"/>
    <col min="6202" max="6216" width="0" style="29" hidden="1" customWidth="1"/>
    <col min="6217" max="6219" width="9.453125" style="29" bestFit="1" customWidth="1"/>
    <col min="6220" max="6220" width="9.453125" style="29" customWidth="1"/>
    <col min="6221" max="6335" width="0" style="29" hidden="1"/>
    <col min="6336" max="6336" width="0" style="29" hidden="1" customWidth="1"/>
    <col min="6337" max="6337" width="21.453125" style="29" customWidth="1"/>
    <col min="6338" max="6338" width="18.453125" style="29" customWidth="1"/>
    <col min="6339" max="6339" width="8.54296875" style="29" bestFit="1" customWidth="1"/>
    <col min="6340" max="6340" width="4.453125" style="29" bestFit="1" customWidth="1"/>
    <col min="6341" max="6341" width="22.54296875" style="29" customWidth="1"/>
    <col min="6342" max="6342" width="52.54296875" style="29" bestFit="1" customWidth="1"/>
    <col min="6343" max="6343" width="106.453125" style="29" bestFit="1" customWidth="1"/>
    <col min="6344" max="6383" width="0" style="29" hidden="1" customWidth="1"/>
    <col min="6384" max="6385" width="27.54296875" style="29" bestFit="1" customWidth="1"/>
    <col min="6386" max="6386" width="39.54296875" style="29" bestFit="1" customWidth="1"/>
    <col min="6387" max="6387" width="34.453125" style="29" bestFit="1" customWidth="1"/>
    <col min="6388" max="6388" width="16.54296875" style="29" bestFit="1" customWidth="1"/>
    <col min="6389" max="6389" width="28.54296875" style="29" bestFit="1" customWidth="1"/>
    <col min="6390" max="6390" width="21.453125" style="29" customWidth="1"/>
    <col min="6391" max="6391" width="22.453125" style="29" bestFit="1" customWidth="1"/>
    <col min="6392" max="6393" width="22.453125" style="29" customWidth="1"/>
    <col min="6394" max="6394" width="7.453125" style="29" bestFit="1" customWidth="1"/>
    <col min="6395" max="6395" width="15.453125" style="29" bestFit="1" customWidth="1"/>
    <col min="6396" max="6396" width="20.54296875" style="29" bestFit="1" customWidth="1"/>
    <col min="6397" max="6397" width="25.54296875" style="29" bestFit="1" customWidth="1"/>
    <col min="6398" max="6400" width="20.54296875" style="29" bestFit="1" customWidth="1"/>
    <col min="6401" max="6403" width="20.54296875" style="29" customWidth="1"/>
    <col min="6404" max="6405" width="19.453125" style="29" customWidth="1"/>
    <col min="6406" max="6406" width="39.453125" style="29" bestFit="1" customWidth="1"/>
    <col min="6407" max="6407" width="13.54296875" style="29" bestFit="1" customWidth="1"/>
    <col min="6408" max="6410" width="11.54296875" style="29" customWidth="1"/>
    <col min="6411" max="6411" width="47.54296875" style="29" customWidth="1"/>
    <col min="6412" max="6454" width="9.453125" style="29" customWidth="1"/>
    <col min="6455" max="6455" width="15.453125" style="29" customWidth="1"/>
    <col min="6456" max="6456" width="45.453125" style="29" customWidth="1"/>
    <col min="6457" max="6457" width="11.54296875" style="29" customWidth="1"/>
    <col min="6458" max="6472" width="0" style="29" hidden="1" customWidth="1"/>
    <col min="6473" max="6475" width="9.453125" style="29" bestFit="1" customWidth="1"/>
    <col min="6476" max="6476" width="9.453125" style="29" customWidth="1"/>
    <col min="6477" max="6591" width="0" style="29" hidden="1"/>
    <col min="6592" max="6592" width="0" style="29" hidden="1" customWidth="1"/>
    <col min="6593" max="6593" width="21.453125" style="29" customWidth="1"/>
    <col min="6594" max="6594" width="18.453125" style="29" customWidth="1"/>
    <col min="6595" max="6595" width="8.54296875" style="29" bestFit="1" customWidth="1"/>
    <col min="6596" max="6596" width="4.453125" style="29" bestFit="1" customWidth="1"/>
    <col min="6597" max="6597" width="22.54296875" style="29" customWidth="1"/>
    <col min="6598" max="6598" width="52.54296875" style="29" bestFit="1" customWidth="1"/>
    <col min="6599" max="6599" width="106.453125" style="29" bestFit="1" customWidth="1"/>
    <col min="6600" max="6639" width="0" style="29" hidden="1" customWidth="1"/>
    <col min="6640" max="6641" width="27.54296875" style="29" bestFit="1" customWidth="1"/>
    <col min="6642" max="6642" width="39.54296875" style="29" bestFit="1" customWidth="1"/>
    <col min="6643" max="6643" width="34.453125" style="29" bestFit="1" customWidth="1"/>
    <col min="6644" max="6644" width="16.54296875" style="29" bestFit="1" customWidth="1"/>
    <col min="6645" max="6645" width="28.54296875" style="29" bestFit="1" customWidth="1"/>
    <col min="6646" max="6646" width="21.453125" style="29" customWidth="1"/>
    <col min="6647" max="6647" width="22.453125" style="29" bestFit="1" customWidth="1"/>
    <col min="6648" max="6649" width="22.453125" style="29" customWidth="1"/>
    <col min="6650" max="6650" width="7.453125" style="29" bestFit="1" customWidth="1"/>
    <col min="6651" max="6651" width="15.453125" style="29" bestFit="1" customWidth="1"/>
    <col min="6652" max="6652" width="20.54296875" style="29" bestFit="1" customWidth="1"/>
    <col min="6653" max="6653" width="25.54296875" style="29" bestFit="1" customWidth="1"/>
    <col min="6654" max="6656" width="20.54296875" style="29" bestFit="1" customWidth="1"/>
    <col min="6657" max="6659" width="20.54296875" style="29" customWidth="1"/>
    <col min="6660" max="6661" width="19.453125" style="29" customWidth="1"/>
    <col min="6662" max="6662" width="39.453125" style="29" bestFit="1" customWidth="1"/>
    <col min="6663" max="6663" width="13.54296875" style="29" bestFit="1" customWidth="1"/>
    <col min="6664" max="6666" width="11.54296875" style="29" customWidth="1"/>
    <col min="6667" max="6667" width="47.54296875" style="29" customWidth="1"/>
    <col min="6668" max="6710" width="9.453125" style="29" customWidth="1"/>
    <col min="6711" max="6711" width="15.453125" style="29" customWidth="1"/>
    <col min="6712" max="6712" width="45.453125" style="29" customWidth="1"/>
    <col min="6713" max="6713" width="11.54296875" style="29" customWidth="1"/>
    <col min="6714" max="6728" width="0" style="29" hidden="1" customWidth="1"/>
    <col min="6729" max="6731" width="9.453125" style="29" bestFit="1" customWidth="1"/>
    <col min="6732" max="6732" width="9.453125" style="29" customWidth="1"/>
    <col min="6733" max="6847" width="0" style="29" hidden="1"/>
    <col min="6848" max="6848" width="0" style="29" hidden="1" customWidth="1"/>
    <col min="6849" max="6849" width="21.453125" style="29" customWidth="1"/>
    <col min="6850" max="6850" width="18.453125" style="29" customWidth="1"/>
    <col min="6851" max="6851" width="8.54296875" style="29" bestFit="1" customWidth="1"/>
    <col min="6852" max="6852" width="4.453125" style="29" bestFit="1" customWidth="1"/>
    <col min="6853" max="6853" width="22.54296875" style="29" customWidth="1"/>
    <col min="6854" max="6854" width="52.54296875" style="29" bestFit="1" customWidth="1"/>
    <col min="6855" max="6855" width="106.453125" style="29" bestFit="1" customWidth="1"/>
    <col min="6856" max="6895" width="0" style="29" hidden="1" customWidth="1"/>
    <col min="6896" max="6897" width="27.54296875" style="29" bestFit="1" customWidth="1"/>
    <col min="6898" max="6898" width="39.54296875" style="29" bestFit="1" customWidth="1"/>
    <col min="6899" max="6899" width="34.453125" style="29" bestFit="1" customWidth="1"/>
    <col min="6900" max="6900" width="16.54296875" style="29" bestFit="1" customWidth="1"/>
    <col min="6901" max="6901" width="28.54296875" style="29" bestFit="1" customWidth="1"/>
    <col min="6902" max="6902" width="21.453125" style="29" customWidth="1"/>
    <col min="6903" max="6903" width="22.453125" style="29" bestFit="1" customWidth="1"/>
    <col min="6904" max="6905" width="22.453125" style="29" customWidth="1"/>
    <col min="6906" max="6906" width="7.453125" style="29" bestFit="1" customWidth="1"/>
    <col min="6907" max="6907" width="15.453125" style="29" bestFit="1" customWidth="1"/>
    <col min="6908" max="6908" width="20.54296875" style="29" bestFit="1" customWidth="1"/>
    <col min="6909" max="6909" width="25.54296875" style="29" bestFit="1" customWidth="1"/>
    <col min="6910" max="6912" width="20.54296875" style="29" bestFit="1" customWidth="1"/>
    <col min="6913" max="6915" width="20.54296875" style="29" customWidth="1"/>
    <col min="6916" max="6917" width="19.453125" style="29" customWidth="1"/>
    <col min="6918" max="6918" width="39.453125" style="29" bestFit="1" customWidth="1"/>
    <col min="6919" max="6919" width="13.54296875" style="29" bestFit="1" customWidth="1"/>
    <col min="6920" max="6922" width="11.54296875" style="29" customWidth="1"/>
    <col min="6923" max="6923" width="47.54296875" style="29" customWidth="1"/>
    <col min="6924" max="6966" width="9.453125" style="29" customWidth="1"/>
    <col min="6967" max="6967" width="15.453125" style="29" customWidth="1"/>
    <col min="6968" max="6968" width="45.453125" style="29" customWidth="1"/>
    <col min="6969" max="6969" width="11.54296875" style="29" customWidth="1"/>
    <col min="6970" max="6984" width="0" style="29" hidden="1" customWidth="1"/>
    <col min="6985" max="6987" width="9.453125" style="29" bestFit="1" customWidth="1"/>
    <col min="6988" max="6988" width="9.453125" style="29" customWidth="1"/>
    <col min="6989" max="7103" width="0" style="29" hidden="1"/>
    <col min="7104" max="7104" width="0" style="29" hidden="1" customWidth="1"/>
    <col min="7105" max="7105" width="21.453125" style="29" customWidth="1"/>
    <col min="7106" max="7106" width="18.453125" style="29" customWidth="1"/>
    <col min="7107" max="7107" width="8.54296875" style="29" bestFit="1" customWidth="1"/>
    <col min="7108" max="7108" width="4.453125" style="29" bestFit="1" customWidth="1"/>
    <col min="7109" max="7109" width="22.54296875" style="29" customWidth="1"/>
    <col min="7110" max="7110" width="52.54296875" style="29" bestFit="1" customWidth="1"/>
    <col min="7111" max="7111" width="106.453125" style="29" bestFit="1" customWidth="1"/>
    <col min="7112" max="7151" width="0" style="29" hidden="1" customWidth="1"/>
    <col min="7152" max="7153" width="27.54296875" style="29" bestFit="1" customWidth="1"/>
    <col min="7154" max="7154" width="39.54296875" style="29" bestFit="1" customWidth="1"/>
    <col min="7155" max="7155" width="34.453125" style="29" bestFit="1" customWidth="1"/>
    <col min="7156" max="7156" width="16.54296875" style="29" bestFit="1" customWidth="1"/>
    <col min="7157" max="7157" width="28.54296875" style="29" bestFit="1" customWidth="1"/>
    <col min="7158" max="7158" width="21.453125" style="29" customWidth="1"/>
    <col min="7159" max="7159" width="22.453125" style="29" bestFit="1" customWidth="1"/>
    <col min="7160" max="7161" width="22.453125" style="29" customWidth="1"/>
    <col min="7162" max="7162" width="7.453125" style="29" bestFit="1" customWidth="1"/>
    <col min="7163" max="7163" width="15.453125" style="29" bestFit="1" customWidth="1"/>
    <col min="7164" max="7164" width="20.54296875" style="29" bestFit="1" customWidth="1"/>
    <col min="7165" max="7165" width="25.54296875" style="29" bestFit="1" customWidth="1"/>
    <col min="7166" max="7168" width="20.54296875" style="29" bestFit="1" customWidth="1"/>
    <col min="7169" max="7171" width="20.54296875" style="29" customWidth="1"/>
    <col min="7172" max="7173" width="19.453125" style="29" customWidth="1"/>
    <col min="7174" max="7174" width="39.453125" style="29" bestFit="1" customWidth="1"/>
    <col min="7175" max="7175" width="13.54296875" style="29" bestFit="1" customWidth="1"/>
    <col min="7176" max="7178" width="11.54296875" style="29" customWidth="1"/>
    <col min="7179" max="7179" width="47.54296875" style="29" customWidth="1"/>
    <col min="7180" max="7222" width="9.453125" style="29" customWidth="1"/>
    <col min="7223" max="7223" width="15.453125" style="29" customWidth="1"/>
    <col min="7224" max="7224" width="45.453125" style="29" customWidth="1"/>
    <col min="7225" max="7225" width="11.54296875" style="29" customWidth="1"/>
    <col min="7226" max="7240" width="0" style="29" hidden="1" customWidth="1"/>
    <col min="7241" max="7243" width="9.453125" style="29" bestFit="1" customWidth="1"/>
    <col min="7244" max="7244" width="9.453125" style="29" customWidth="1"/>
    <col min="7245" max="7359" width="0" style="29" hidden="1"/>
    <col min="7360" max="7360" width="0" style="29" hidden="1" customWidth="1"/>
    <col min="7361" max="7361" width="21.453125" style="29" customWidth="1"/>
    <col min="7362" max="7362" width="18.453125" style="29" customWidth="1"/>
    <col min="7363" max="7363" width="8.54296875" style="29" bestFit="1" customWidth="1"/>
    <col min="7364" max="7364" width="4.453125" style="29" bestFit="1" customWidth="1"/>
    <col min="7365" max="7365" width="22.54296875" style="29" customWidth="1"/>
    <col min="7366" max="7366" width="52.54296875" style="29" bestFit="1" customWidth="1"/>
    <col min="7367" max="7367" width="106.453125" style="29" bestFit="1" customWidth="1"/>
    <col min="7368" max="7407" width="0" style="29" hidden="1" customWidth="1"/>
    <col min="7408" max="7409" width="27.54296875" style="29" bestFit="1" customWidth="1"/>
    <col min="7410" max="7410" width="39.54296875" style="29" bestFit="1" customWidth="1"/>
    <col min="7411" max="7411" width="34.453125" style="29" bestFit="1" customWidth="1"/>
    <col min="7412" max="7412" width="16.54296875" style="29" bestFit="1" customWidth="1"/>
    <col min="7413" max="7413" width="28.54296875" style="29" bestFit="1" customWidth="1"/>
    <col min="7414" max="7414" width="21.453125" style="29" customWidth="1"/>
    <col min="7415" max="7415" width="22.453125" style="29" bestFit="1" customWidth="1"/>
    <col min="7416" max="7417" width="22.453125" style="29" customWidth="1"/>
    <col min="7418" max="7418" width="7.453125" style="29" bestFit="1" customWidth="1"/>
    <col min="7419" max="7419" width="15.453125" style="29" bestFit="1" customWidth="1"/>
    <col min="7420" max="7420" width="20.54296875" style="29" bestFit="1" customWidth="1"/>
    <col min="7421" max="7421" width="25.54296875" style="29" bestFit="1" customWidth="1"/>
    <col min="7422" max="7424" width="20.54296875" style="29" bestFit="1" customWidth="1"/>
    <col min="7425" max="7427" width="20.54296875" style="29" customWidth="1"/>
    <col min="7428" max="7429" width="19.453125" style="29" customWidth="1"/>
    <col min="7430" max="7430" width="39.453125" style="29" bestFit="1" customWidth="1"/>
    <col min="7431" max="7431" width="13.54296875" style="29" bestFit="1" customWidth="1"/>
    <col min="7432" max="7434" width="11.54296875" style="29" customWidth="1"/>
    <col min="7435" max="7435" width="47.54296875" style="29" customWidth="1"/>
    <col min="7436" max="7478" width="9.453125" style="29" customWidth="1"/>
    <col min="7479" max="7479" width="15.453125" style="29" customWidth="1"/>
    <col min="7480" max="7480" width="45.453125" style="29" customWidth="1"/>
    <col min="7481" max="7481" width="11.54296875" style="29" customWidth="1"/>
    <col min="7482" max="7496" width="0" style="29" hidden="1" customWidth="1"/>
    <col min="7497" max="7499" width="9.453125" style="29" bestFit="1" customWidth="1"/>
    <col min="7500" max="7500" width="9.453125" style="29" customWidth="1"/>
    <col min="7501" max="7615" width="0" style="29" hidden="1"/>
    <col min="7616" max="7616" width="0" style="29" hidden="1" customWidth="1"/>
    <col min="7617" max="7617" width="21.453125" style="29" customWidth="1"/>
    <col min="7618" max="7618" width="18.453125" style="29" customWidth="1"/>
    <col min="7619" max="7619" width="8.54296875" style="29" bestFit="1" customWidth="1"/>
    <col min="7620" max="7620" width="4.453125" style="29" bestFit="1" customWidth="1"/>
    <col min="7621" max="7621" width="22.54296875" style="29" customWidth="1"/>
    <col min="7622" max="7622" width="52.54296875" style="29" bestFit="1" customWidth="1"/>
    <col min="7623" max="7623" width="106.453125" style="29" bestFit="1" customWidth="1"/>
    <col min="7624" max="7663" width="0" style="29" hidden="1" customWidth="1"/>
    <col min="7664" max="7665" width="27.54296875" style="29" bestFit="1" customWidth="1"/>
    <col min="7666" max="7666" width="39.54296875" style="29" bestFit="1" customWidth="1"/>
    <col min="7667" max="7667" width="34.453125" style="29" bestFit="1" customWidth="1"/>
    <col min="7668" max="7668" width="16.54296875" style="29" bestFit="1" customWidth="1"/>
    <col min="7669" max="7669" width="28.54296875" style="29" bestFit="1" customWidth="1"/>
    <col min="7670" max="7670" width="21.453125" style="29" customWidth="1"/>
    <col min="7671" max="7671" width="22.453125" style="29" bestFit="1" customWidth="1"/>
    <col min="7672" max="7673" width="22.453125" style="29" customWidth="1"/>
    <col min="7674" max="7674" width="7.453125" style="29" bestFit="1" customWidth="1"/>
    <col min="7675" max="7675" width="15.453125" style="29" bestFit="1" customWidth="1"/>
    <col min="7676" max="7676" width="20.54296875" style="29" bestFit="1" customWidth="1"/>
    <col min="7677" max="7677" width="25.54296875" style="29" bestFit="1" customWidth="1"/>
    <col min="7678" max="7680" width="20.54296875" style="29" bestFit="1" customWidth="1"/>
    <col min="7681" max="7683" width="20.54296875" style="29" customWidth="1"/>
    <col min="7684" max="7685" width="19.453125" style="29" customWidth="1"/>
    <col min="7686" max="7686" width="39.453125" style="29" bestFit="1" customWidth="1"/>
    <col min="7687" max="7687" width="13.54296875" style="29" bestFit="1" customWidth="1"/>
    <col min="7688" max="7690" width="11.54296875" style="29" customWidth="1"/>
    <col min="7691" max="7691" width="47.54296875" style="29" customWidth="1"/>
    <col min="7692" max="7734" width="9.453125" style="29" customWidth="1"/>
    <col min="7735" max="7735" width="15.453125" style="29" customWidth="1"/>
    <col min="7736" max="7736" width="45.453125" style="29" customWidth="1"/>
    <col min="7737" max="7737" width="11.54296875" style="29" customWidth="1"/>
    <col min="7738" max="7752" width="0" style="29" hidden="1" customWidth="1"/>
    <col min="7753" max="7755" width="9.453125" style="29" bestFit="1" customWidth="1"/>
    <col min="7756" max="7756" width="9.453125" style="29" customWidth="1"/>
    <col min="7757" max="7871" width="0" style="29" hidden="1"/>
    <col min="7872" max="7872" width="0" style="29" hidden="1" customWidth="1"/>
    <col min="7873" max="7873" width="21.453125" style="29" customWidth="1"/>
    <col min="7874" max="7874" width="18.453125" style="29" customWidth="1"/>
    <col min="7875" max="7875" width="8.54296875" style="29" bestFit="1" customWidth="1"/>
    <col min="7876" max="7876" width="4.453125" style="29" bestFit="1" customWidth="1"/>
    <col min="7877" max="7877" width="22.54296875" style="29" customWidth="1"/>
    <col min="7878" max="7878" width="52.54296875" style="29" bestFit="1" customWidth="1"/>
    <col min="7879" max="7879" width="106.453125" style="29" bestFit="1" customWidth="1"/>
    <col min="7880" max="7919" width="0" style="29" hidden="1" customWidth="1"/>
    <col min="7920" max="7921" width="27.54296875" style="29" bestFit="1" customWidth="1"/>
    <col min="7922" max="7922" width="39.54296875" style="29" bestFit="1" customWidth="1"/>
    <col min="7923" max="7923" width="34.453125" style="29" bestFit="1" customWidth="1"/>
    <col min="7924" max="7924" width="16.54296875" style="29" bestFit="1" customWidth="1"/>
    <col min="7925" max="7925" width="28.54296875" style="29" bestFit="1" customWidth="1"/>
    <col min="7926" max="7926" width="21.453125" style="29" customWidth="1"/>
    <col min="7927" max="7927" width="22.453125" style="29" bestFit="1" customWidth="1"/>
    <col min="7928" max="7929" width="22.453125" style="29" customWidth="1"/>
    <col min="7930" max="7930" width="7.453125" style="29" bestFit="1" customWidth="1"/>
    <col min="7931" max="7931" width="15.453125" style="29" bestFit="1" customWidth="1"/>
    <col min="7932" max="7932" width="20.54296875" style="29" bestFit="1" customWidth="1"/>
    <col min="7933" max="7933" width="25.54296875" style="29" bestFit="1" customWidth="1"/>
    <col min="7934" max="7936" width="20.54296875" style="29" bestFit="1" customWidth="1"/>
    <col min="7937" max="7939" width="20.54296875" style="29" customWidth="1"/>
    <col min="7940" max="7941" width="19.453125" style="29" customWidth="1"/>
    <col min="7942" max="7942" width="39.453125" style="29" bestFit="1" customWidth="1"/>
    <col min="7943" max="7943" width="13.54296875" style="29" bestFit="1" customWidth="1"/>
    <col min="7944" max="7946" width="11.54296875" style="29" customWidth="1"/>
    <col min="7947" max="7947" width="47.54296875" style="29" customWidth="1"/>
    <col min="7948" max="7990" width="9.453125" style="29" customWidth="1"/>
    <col min="7991" max="7991" width="15.453125" style="29" customWidth="1"/>
    <col min="7992" max="7992" width="45.453125" style="29" customWidth="1"/>
    <col min="7993" max="7993" width="11.54296875" style="29" customWidth="1"/>
    <col min="7994" max="8008" width="0" style="29" hidden="1" customWidth="1"/>
    <col min="8009" max="8011" width="9.453125" style="29" bestFit="1" customWidth="1"/>
    <col min="8012" max="8012" width="9.453125" style="29" customWidth="1"/>
    <col min="8013" max="8127" width="0" style="29" hidden="1"/>
    <col min="8128" max="8128" width="0" style="29" hidden="1" customWidth="1"/>
    <col min="8129" max="8129" width="21.453125" style="29" customWidth="1"/>
    <col min="8130" max="8130" width="18.453125" style="29" customWidth="1"/>
    <col min="8131" max="8131" width="8.54296875" style="29" bestFit="1" customWidth="1"/>
    <col min="8132" max="8132" width="4.453125" style="29" bestFit="1" customWidth="1"/>
    <col min="8133" max="8133" width="22.54296875" style="29" customWidth="1"/>
    <col min="8134" max="8134" width="52.54296875" style="29" bestFit="1" customWidth="1"/>
    <col min="8135" max="8135" width="106.453125" style="29" bestFit="1" customWidth="1"/>
    <col min="8136" max="8175" width="0" style="29" hidden="1" customWidth="1"/>
    <col min="8176" max="8177" width="27.54296875" style="29" bestFit="1" customWidth="1"/>
    <col min="8178" max="8178" width="39.54296875" style="29" bestFit="1" customWidth="1"/>
    <col min="8179" max="8179" width="34.453125" style="29" bestFit="1" customWidth="1"/>
    <col min="8180" max="8180" width="16.54296875" style="29" bestFit="1" customWidth="1"/>
    <col min="8181" max="8181" width="28.54296875" style="29" bestFit="1" customWidth="1"/>
    <col min="8182" max="8182" width="21.453125" style="29" customWidth="1"/>
    <col min="8183" max="8183" width="22.453125" style="29" bestFit="1" customWidth="1"/>
    <col min="8184" max="8185" width="22.453125" style="29" customWidth="1"/>
    <col min="8186" max="8186" width="7.453125" style="29" bestFit="1" customWidth="1"/>
    <col min="8187" max="8187" width="15.453125" style="29" bestFit="1" customWidth="1"/>
    <col min="8188" max="8188" width="20.54296875" style="29" bestFit="1" customWidth="1"/>
    <col min="8189" max="8189" width="25.54296875" style="29" bestFit="1" customWidth="1"/>
    <col min="8190" max="8192" width="20.54296875" style="29" bestFit="1" customWidth="1"/>
    <col min="8193" max="8195" width="20.54296875" style="29" customWidth="1"/>
    <col min="8196" max="8197" width="19.453125" style="29" customWidth="1"/>
    <col min="8198" max="8198" width="39.453125" style="29" bestFit="1" customWidth="1"/>
    <col min="8199" max="8199" width="13.54296875" style="29" bestFit="1" customWidth="1"/>
    <col min="8200" max="8202" width="11.54296875" style="29" customWidth="1"/>
    <col min="8203" max="8203" width="47.54296875" style="29" customWidth="1"/>
    <col min="8204" max="8246" width="9.453125" style="29" customWidth="1"/>
    <col min="8247" max="8247" width="15.453125" style="29" customWidth="1"/>
    <col min="8248" max="8248" width="45.453125" style="29" customWidth="1"/>
    <col min="8249" max="8249" width="11.54296875" style="29" customWidth="1"/>
    <col min="8250" max="8264" width="0" style="29" hidden="1" customWidth="1"/>
    <col min="8265" max="8267" width="9.453125" style="29" bestFit="1" customWidth="1"/>
    <col min="8268" max="8268" width="9.453125" style="29" customWidth="1"/>
    <col min="8269" max="8383" width="0" style="29" hidden="1"/>
    <col min="8384" max="8384" width="0" style="29" hidden="1" customWidth="1"/>
    <col min="8385" max="8385" width="21.453125" style="29" customWidth="1"/>
    <col min="8386" max="8386" width="18.453125" style="29" customWidth="1"/>
    <col min="8387" max="8387" width="8.54296875" style="29" bestFit="1" customWidth="1"/>
    <col min="8388" max="8388" width="4.453125" style="29" bestFit="1" customWidth="1"/>
    <col min="8389" max="8389" width="22.54296875" style="29" customWidth="1"/>
    <col min="8390" max="8390" width="52.54296875" style="29" bestFit="1" customWidth="1"/>
    <col min="8391" max="8391" width="106.453125" style="29" bestFit="1" customWidth="1"/>
    <col min="8392" max="8431" width="0" style="29" hidden="1" customWidth="1"/>
    <col min="8432" max="8433" width="27.54296875" style="29" bestFit="1" customWidth="1"/>
    <col min="8434" max="8434" width="39.54296875" style="29" bestFit="1" customWidth="1"/>
    <col min="8435" max="8435" width="34.453125" style="29" bestFit="1" customWidth="1"/>
    <col min="8436" max="8436" width="16.54296875" style="29" bestFit="1" customWidth="1"/>
    <col min="8437" max="8437" width="28.54296875" style="29" bestFit="1" customWidth="1"/>
    <col min="8438" max="8438" width="21.453125" style="29" customWidth="1"/>
    <col min="8439" max="8439" width="22.453125" style="29" bestFit="1" customWidth="1"/>
    <col min="8440" max="8441" width="22.453125" style="29" customWidth="1"/>
    <col min="8442" max="8442" width="7.453125" style="29" bestFit="1" customWidth="1"/>
    <col min="8443" max="8443" width="15.453125" style="29" bestFit="1" customWidth="1"/>
    <col min="8444" max="8444" width="20.54296875" style="29" bestFit="1" customWidth="1"/>
    <col min="8445" max="8445" width="25.54296875" style="29" bestFit="1" customWidth="1"/>
    <col min="8446" max="8448" width="20.54296875" style="29" bestFit="1" customWidth="1"/>
    <col min="8449" max="8451" width="20.54296875" style="29" customWidth="1"/>
    <col min="8452" max="8453" width="19.453125" style="29" customWidth="1"/>
    <col min="8454" max="8454" width="39.453125" style="29" bestFit="1" customWidth="1"/>
    <col min="8455" max="8455" width="13.54296875" style="29" bestFit="1" customWidth="1"/>
    <col min="8456" max="8458" width="11.54296875" style="29" customWidth="1"/>
    <col min="8459" max="8459" width="47.54296875" style="29" customWidth="1"/>
    <col min="8460" max="8502" width="9.453125" style="29" customWidth="1"/>
    <col min="8503" max="8503" width="15.453125" style="29" customWidth="1"/>
    <col min="8504" max="8504" width="45.453125" style="29" customWidth="1"/>
    <col min="8505" max="8505" width="11.54296875" style="29" customWidth="1"/>
    <col min="8506" max="8520" width="0" style="29" hidden="1" customWidth="1"/>
    <col min="8521" max="8523" width="9.453125" style="29" bestFit="1" customWidth="1"/>
    <col min="8524" max="8524" width="9.453125" style="29" customWidth="1"/>
    <col min="8525" max="8639" width="0" style="29" hidden="1"/>
    <col min="8640" max="8640" width="0" style="29" hidden="1" customWidth="1"/>
    <col min="8641" max="8641" width="21.453125" style="29" customWidth="1"/>
    <col min="8642" max="8642" width="18.453125" style="29" customWidth="1"/>
    <col min="8643" max="8643" width="8.54296875" style="29" bestFit="1" customWidth="1"/>
    <col min="8644" max="8644" width="4.453125" style="29" bestFit="1" customWidth="1"/>
    <col min="8645" max="8645" width="22.54296875" style="29" customWidth="1"/>
    <col min="8646" max="8646" width="52.54296875" style="29" bestFit="1" customWidth="1"/>
    <col min="8647" max="8647" width="106.453125" style="29" bestFit="1" customWidth="1"/>
    <col min="8648" max="8687" width="0" style="29" hidden="1" customWidth="1"/>
    <col min="8688" max="8689" width="27.54296875" style="29" bestFit="1" customWidth="1"/>
    <col min="8690" max="8690" width="39.54296875" style="29" bestFit="1" customWidth="1"/>
    <col min="8691" max="8691" width="34.453125" style="29" bestFit="1" customWidth="1"/>
    <col min="8692" max="8692" width="16.54296875" style="29" bestFit="1" customWidth="1"/>
    <col min="8693" max="8693" width="28.54296875" style="29" bestFit="1" customWidth="1"/>
    <col min="8694" max="8694" width="21.453125" style="29" customWidth="1"/>
    <col min="8695" max="8695" width="22.453125" style="29" bestFit="1" customWidth="1"/>
    <col min="8696" max="8697" width="22.453125" style="29" customWidth="1"/>
    <col min="8698" max="8698" width="7.453125" style="29" bestFit="1" customWidth="1"/>
    <col min="8699" max="8699" width="15.453125" style="29" bestFit="1" customWidth="1"/>
    <col min="8700" max="8700" width="20.54296875" style="29" bestFit="1" customWidth="1"/>
    <col min="8701" max="8701" width="25.54296875" style="29" bestFit="1" customWidth="1"/>
    <col min="8702" max="8704" width="20.54296875" style="29" bestFit="1" customWidth="1"/>
    <col min="8705" max="8707" width="20.54296875" style="29" customWidth="1"/>
    <col min="8708" max="8709" width="19.453125" style="29" customWidth="1"/>
    <col min="8710" max="8710" width="39.453125" style="29" bestFit="1" customWidth="1"/>
    <col min="8711" max="8711" width="13.54296875" style="29" bestFit="1" customWidth="1"/>
    <col min="8712" max="8714" width="11.54296875" style="29" customWidth="1"/>
    <col min="8715" max="8715" width="47.54296875" style="29" customWidth="1"/>
    <col min="8716" max="8758" width="9.453125" style="29" customWidth="1"/>
    <col min="8759" max="8759" width="15.453125" style="29" customWidth="1"/>
    <col min="8760" max="8760" width="45.453125" style="29" customWidth="1"/>
    <col min="8761" max="8761" width="11.54296875" style="29" customWidth="1"/>
    <col min="8762" max="8776" width="0" style="29" hidden="1" customWidth="1"/>
    <col min="8777" max="8779" width="9.453125" style="29" bestFit="1" customWidth="1"/>
    <col min="8780" max="8780" width="9.453125" style="29" customWidth="1"/>
    <col min="8781" max="8895" width="0" style="29" hidden="1"/>
    <col min="8896" max="8896" width="0" style="29" hidden="1" customWidth="1"/>
    <col min="8897" max="8897" width="21.453125" style="29" customWidth="1"/>
    <col min="8898" max="8898" width="18.453125" style="29" customWidth="1"/>
    <col min="8899" max="8899" width="8.54296875" style="29" bestFit="1" customWidth="1"/>
    <col min="8900" max="8900" width="4.453125" style="29" bestFit="1" customWidth="1"/>
    <col min="8901" max="8901" width="22.54296875" style="29" customWidth="1"/>
    <col min="8902" max="8902" width="52.54296875" style="29" bestFit="1" customWidth="1"/>
    <col min="8903" max="8903" width="106.453125" style="29" bestFit="1" customWidth="1"/>
    <col min="8904" max="8943" width="0" style="29" hidden="1" customWidth="1"/>
    <col min="8944" max="8945" width="27.54296875" style="29" bestFit="1" customWidth="1"/>
    <col min="8946" max="8946" width="39.54296875" style="29" bestFit="1" customWidth="1"/>
    <col min="8947" max="8947" width="34.453125" style="29" bestFit="1" customWidth="1"/>
    <col min="8948" max="8948" width="16.54296875" style="29" bestFit="1" customWidth="1"/>
    <col min="8949" max="8949" width="28.54296875" style="29" bestFit="1" customWidth="1"/>
    <col min="8950" max="8950" width="21.453125" style="29" customWidth="1"/>
    <col min="8951" max="8951" width="22.453125" style="29" bestFit="1" customWidth="1"/>
    <col min="8952" max="8953" width="22.453125" style="29" customWidth="1"/>
    <col min="8954" max="8954" width="7.453125" style="29" bestFit="1" customWidth="1"/>
    <col min="8955" max="8955" width="15.453125" style="29" bestFit="1" customWidth="1"/>
    <col min="8956" max="8956" width="20.54296875" style="29" bestFit="1" customWidth="1"/>
    <col min="8957" max="8957" width="25.54296875" style="29" bestFit="1" customWidth="1"/>
    <col min="8958" max="8960" width="20.54296875" style="29" bestFit="1" customWidth="1"/>
    <col min="8961" max="8963" width="20.54296875" style="29" customWidth="1"/>
    <col min="8964" max="8965" width="19.453125" style="29" customWidth="1"/>
    <col min="8966" max="8966" width="39.453125" style="29" bestFit="1" customWidth="1"/>
    <col min="8967" max="8967" width="13.54296875" style="29" bestFit="1" customWidth="1"/>
    <col min="8968" max="8970" width="11.54296875" style="29" customWidth="1"/>
    <col min="8971" max="8971" width="47.54296875" style="29" customWidth="1"/>
    <col min="8972" max="9014" width="9.453125" style="29" customWidth="1"/>
    <col min="9015" max="9015" width="15.453125" style="29" customWidth="1"/>
    <col min="9016" max="9016" width="45.453125" style="29" customWidth="1"/>
    <col min="9017" max="9017" width="11.54296875" style="29" customWidth="1"/>
    <col min="9018" max="9032" width="0" style="29" hidden="1" customWidth="1"/>
    <col min="9033" max="9035" width="9.453125" style="29" bestFit="1" customWidth="1"/>
    <col min="9036" max="9036" width="9.453125" style="29" customWidth="1"/>
    <col min="9037" max="9151" width="0" style="29" hidden="1"/>
    <col min="9152" max="9152" width="0" style="29" hidden="1" customWidth="1"/>
    <col min="9153" max="9153" width="21.453125" style="29" customWidth="1"/>
    <col min="9154" max="9154" width="18.453125" style="29" customWidth="1"/>
    <col min="9155" max="9155" width="8.54296875" style="29" bestFit="1" customWidth="1"/>
    <col min="9156" max="9156" width="4.453125" style="29" bestFit="1" customWidth="1"/>
    <col min="9157" max="9157" width="22.54296875" style="29" customWidth="1"/>
    <col min="9158" max="9158" width="52.54296875" style="29" bestFit="1" customWidth="1"/>
    <col min="9159" max="9159" width="106.453125" style="29" bestFit="1" customWidth="1"/>
    <col min="9160" max="9199" width="0" style="29" hidden="1" customWidth="1"/>
    <col min="9200" max="9201" width="27.54296875" style="29" bestFit="1" customWidth="1"/>
    <col min="9202" max="9202" width="39.54296875" style="29" bestFit="1" customWidth="1"/>
    <col min="9203" max="9203" width="34.453125" style="29" bestFit="1" customWidth="1"/>
    <col min="9204" max="9204" width="16.54296875" style="29" bestFit="1" customWidth="1"/>
    <col min="9205" max="9205" width="28.54296875" style="29" bestFit="1" customWidth="1"/>
    <col min="9206" max="9206" width="21.453125" style="29" customWidth="1"/>
    <col min="9207" max="9207" width="22.453125" style="29" bestFit="1" customWidth="1"/>
    <col min="9208" max="9209" width="22.453125" style="29" customWidth="1"/>
    <col min="9210" max="9210" width="7.453125" style="29" bestFit="1" customWidth="1"/>
    <col min="9211" max="9211" width="15.453125" style="29" bestFit="1" customWidth="1"/>
    <col min="9212" max="9212" width="20.54296875" style="29" bestFit="1" customWidth="1"/>
    <col min="9213" max="9213" width="25.54296875" style="29" bestFit="1" customWidth="1"/>
    <col min="9214" max="9216" width="20.54296875" style="29" bestFit="1" customWidth="1"/>
    <col min="9217" max="9219" width="20.54296875" style="29" customWidth="1"/>
    <col min="9220" max="9221" width="19.453125" style="29" customWidth="1"/>
    <col min="9222" max="9222" width="39.453125" style="29" bestFit="1" customWidth="1"/>
    <col min="9223" max="9223" width="13.54296875" style="29" bestFit="1" customWidth="1"/>
    <col min="9224" max="9226" width="11.54296875" style="29" customWidth="1"/>
    <col min="9227" max="9227" width="47.54296875" style="29" customWidth="1"/>
    <col min="9228" max="9270" width="9.453125" style="29" customWidth="1"/>
    <col min="9271" max="9271" width="15.453125" style="29" customWidth="1"/>
    <col min="9272" max="9272" width="45.453125" style="29" customWidth="1"/>
    <col min="9273" max="9273" width="11.54296875" style="29" customWidth="1"/>
    <col min="9274" max="9288" width="0" style="29" hidden="1" customWidth="1"/>
    <col min="9289" max="9291" width="9.453125" style="29" bestFit="1" customWidth="1"/>
    <col min="9292" max="9292" width="9.453125" style="29" customWidth="1"/>
    <col min="9293" max="9407" width="0" style="29" hidden="1"/>
    <col min="9408" max="9408" width="0" style="29" hidden="1" customWidth="1"/>
    <col min="9409" max="9409" width="21.453125" style="29" customWidth="1"/>
    <col min="9410" max="9410" width="18.453125" style="29" customWidth="1"/>
    <col min="9411" max="9411" width="8.54296875" style="29" bestFit="1" customWidth="1"/>
    <col min="9412" max="9412" width="4.453125" style="29" bestFit="1" customWidth="1"/>
    <col min="9413" max="9413" width="22.54296875" style="29" customWidth="1"/>
    <col min="9414" max="9414" width="52.54296875" style="29" bestFit="1" customWidth="1"/>
    <col min="9415" max="9415" width="106.453125" style="29" bestFit="1" customWidth="1"/>
    <col min="9416" max="9455" width="0" style="29" hidden="1" customWidth="1"/>
    <col min="9456" max="9457" width="27.54296875" style="29" bestFit="1" customWidth="1"/>
    <col min="9458" max="9458" width="39.54296875" style="29" bestFit="1" customWidth="1"/>
    <col min="9459" max="9459" width="34.453125" style="29" bestFit="1" customWidth="1"/>
    <col min="9460" max="9460" width="16.54296875" style="29" bestFit="1" customWidth="1"/>
    <col min="9461" max="9461" width="28.54296875" style="29" bestFit="1" customWidth="1"/>
    <col min="9462" max="9462" width="21.453125" style="29" customWidth="1"/>
    <col min="9463" max="9463" width="22.453125" style="29" bestFit="1" customWidth="1"/>
    <col min="9464" max="9465" width="22.453125" style="29" customWidth="1"/>
    <col min="9466" max="9466" width="7.453125" style="29" bestFit="1" customWidth="1"/>
    <col min="9467" max="9467" width="15.453125" style="29" bestFit="1" customWidth="1"/>
    <col min="9468" max="9468" width="20.54296875" style="29" bestFit="1" customWidth="1"/>
    <col min="9469" max="9469" width="25.54296875" style="29" bestFit="1" customWidth="1"/>
    <col min="9470" max="9472" width="20.54296875" style="29" bestFit="1" customWidth="1"/>
    <col min="9473" max="9475" width="20.54296875" style="29" customWidth="1"/>
    <col min="9476" max="9477" width="19.453125" style="29" customWidth="1"/>
    <col min="9478" max="9478" width="39.453125" style="29" bestFit="1" customWidth="1"/>
    <col min="9479" max="9479" width="13.54296875" style="29" bestFit="1" customWidth="1"/>
    <col min="9480" max="9482" width="11.54296875" style="29" customWidth="1"/>
    <col min="9483" max="9483" width="47.54296875" style="29" customWidth="1"/>
    <col min="9484" max="9526" width="9.453125" style="29" customWidth="1"/>
    <col min="9527" max="9527" width="15.453125" style="29" customWidth="1"/>
    <col min="9528" max="9528" width="45.453125" style="29" customWidth="1"/>
    <col min="9529" max="9529" width="11.54296875" style="29" customWidth="1"/>
    <col min="9530" max="9544" width="0" style="29" hidden="1" customWidth="1"/>
    <col min="9545" max="9547" width="9.453125" style="29" bestFit="1" customWidth="1"/>
    <col min="9548" max="9548" width="9.453125" style="29" customWidth="1"/>
    <col min="9549" max="9663" width="0" style="29" hidden="1"/>
    <col min="9664" max="9664" width="0" style="29" hidden="1" customWidth="1"/>
    <col min="9665" max="9665" width="21.453125" style="29" customWidth="1"/>
    <col min="9666" max="9666" width="18.453125" style="29" customWidth="1"/>
    <col min="9667" max="9667" width="8.54296875" style="29" bestFit="1" customWidth="1"/>
    <col min="9668" max="9668" width="4.453125" style="29" bestFit="1" customWidth="1"/>
    <col min="9669" max="9669" width="22.54296875" style="29" customWidth="1"/>
    <col min="9670" max="9670" width="52.54296875" style="29" bestFit="1" customWidth="1"/>
    <col min="9671" max="9671" width="106.453125" style="29" bestFit="1" customWidth="1"/>
    <col min="9672" max="9711" width="0" style="29" hidden="1" customWidth="1"/>
    <col min="9712" max="9713" width="27.54296875" style="29" bestFit="1" customWidth="1"/>
    <col min="9714" max="9714" width="39.54296875" style="29" bestFit="1" customWidth="1"/>
    <col min="9715" max="9715" width="34.453125" style="29" bestFit="1" customWidth="1"/>
    <col min="9716" max="9716" width="16.54296875" style="29" bestFit="1" customWidth="1"/>
    <col min="9717" max="9717" width="28.54296875" style="29" bestFit="1" customWidth="1"/>
    <col min="9718" max="9718" width="21.453125" style="29" customWidth="1"/>
    <col min="9719" max="9719" width="22.453125" style="29" bestFit="1" customWidth="1"/>
    <col min="9720" max="9721" width="22.453125" style="29" customWidth="1"/>
    <col min="9722" max="9722" width="7.453125" style="29" bestFit="1" customWidth="1"/>
    <col min="9723" max="9723" width="15.453125" style="29" bestFit="1" customWidth="1"/>
    <col min="9724" max="9724" width="20.54296875" style="29" bestFit="1" customWidth="1"/>
    <col min="9725" max="9725" width="25.54296875" style="29" bestFit="1" customWidth="1"/>
    <col min="9726" max="9728" width="20.54296875" style="29" bestFit="1" customWidth="1"/>
    <col min="9729" max="9731" width="20.54296875" style="29" customWidth="1"/>
    <col min="9732" max="9733" width="19.453125" style="29" customWidth="1"/>
    <col min="9734" max="9734" width="39.453125" style="29" bestFit="1" customWidth="1"/>
    <col min="9735" max="9735" width="13.54296875" style="29" bestFit="1" customWidth="1"/>
    <col min="9736" max="9738" width="11.54296875" style="29" customWidth="1"/>
    <col min="9739" max="9739" width="47.54296875" style="29" customWidth="1"/>
    <col min="9740" max="9782" width="9.453125" style="29" customWidth="1"/>
    <col min="9783" max="9783" width="15.453125" style="29" customWidth="1"/>
    <col min="9784" max="9784" width="45.453125" style="29" customWidth="1"/>
    <col min="9785" max="9785" width="11.54296875" style="29" customWidth="1"/>
    <col min="9786" max="9800" width="0" style="29" hidden="1" customWidth="1"/>
    <col min="9801" max="9803" width="9.453125" style="29" bestFit="1" customWidth="1"/>
    <col min="9804" max="9804" width="9.453125" style="29" customWidth="1"/>
    <col min="9805" max="9919" width="0" style="29" hidden="1"/>
    <col min="9920" max="9920" width="0" style="29" hidden="1" customWidth="1"/>
    <col min="9921" max="9921" width="21.453125" style="29" customWidth="1"/>
    <col min="9922" max="9922" width="18.453125" style="29" customWidth="1"/>
    <col min="9923" max="9923" width="8.54296875" style="29" bestFit="1" customWidth="1"/>
    <col min="9924" max="9924" width="4.453125" style="29" bestFit="1" customWidth="1"/>
    <col min="9925" max="9925" width="22.54296875" style="29" customWidth="1"/>
    <col min="9926" max="9926" width="52.54296875" style="29" bestFit="1" customWidth="1"/>
    <col min="9927" max="9927" width="106.453125" style="29" bestFit="1" customWidth="1"/>
    <col min="9928" max="9967" width="0" style="29" hidden="1" customWidth="1"/>
    <col min="9968" max="9969" width="27.54296875" style="29" bestFit="1" customWidth="1"/>
    <col min="9970" max="9970" width="39.54296875" style="29" bestFit="1" customWidth="1"/>
    <col min="9971" max="9971" width="34.453125" style="29" bestFit="1" customWidth="1"/>
    <col min="9972" max="9972" width="16.54296875" style="29" bestFit="1" customWidth="1"/>
    <col min="9973" max="9973" width="28.54296875" style="29" bestFit="1" customWidth="1"/>
    <col min="9974" max="9974" width="21.453125" style="29" customWidth="1"/>
    <col min="9975" max="9975" width="22.453125" style="29" bestFit="1" customWidth="1"/>
    <col min="9976" max="9977" width="22.453125" style="29" customWidth="1"/>
    <col min="9978" max="9978" width="7.453125" style="29" bestFit="1" customWidth="1"/>
    <col min="9979" max="9979" width="15.453125" style="29" bestFit="1" customWidth="1"/>
    <col min="9980" max="9980" width="20.54296875" style="29" bestFit="1" customWidth="1"/>
    <col min="9981" max="9981" width="25.54296875" style="29" bestFit="1" customWidth="1"/>
    <col min="9982" max="9984" width="20.54296875" style="29" bestFit="1" customWidth="1"/>
    <col min="9985" max="9987" width="20.54296875" style="29" customWidth="1"/>
    <col min="9988" max="9989" width="19.453125" style="29" customWidth="1"/>
    <col min="9990" max="9990" width="39.453125" style="29" bestFit="1" customWidth="1"/>
    <col min="9991" max="9991" width="13.54296875" style="29" bestFit="1" customWidth="1"/>
    <col min="9992" max="9994" width="11.54296875" style="29" customWidth="1"/>
    <col min="9995" max="9995" width="47.54296875" style="29" customWidth="1"/>
    <col min="9996" max="10038" width="9.453125" style="29" customWidth="1"/>
    <col min="10039" max="10039" width="15.453125" style="29" customWidth="1"/>
    <col min="10040" max="10040" width="45.453125" style="29" customWidth="1"/>
    <col min="10041" max="10041" width="11.54296875" style="29" customWidth="1"/>
    <col min="10042" max="10056" width="0" style="29" hidden="1" customWidth="1"/>
    <col min="10057" max="10059" width="9.453125" style="29" bestFit="1" customWidth="1"/>
    <col min="10060" max="10060" width="9.453125" style="29" customWidth="1"/>
    <col min="10061" max="10175" width="0" style="29" hidden="1"/>
    <col min="10176" max="10176" width="0" style="29" hidden="1" customWidth="1"/>
    <col min="10177" max="10177" width="21.453125" style="29" customWidth="1"/>
    <col min="10178" max="10178" width="18.453125" style="29" customWidth="1"/>
    <col min="10179" max="10179" width="8.54296875" style="29" bestFit="1" customWidth="1"/>
    <col min="10180" max="10180" width="4.453125" style="29" bestFit="1" customWidth="1"/>
    <col min="10181" max="10181" width="22.54296875" style="29" customWidth="1"/>
    <col min="10182" max="10182" width="52.54296875" style="29" bestFit="1" customWidth="1"/>
    <col min="10183" max="10183" width="106.453125" style="29" bestFit="1" customWidth="1"/>
    <col min="10184" max="10223" width="0" style="29" hidden="1" customWidth="1"/>
    <col min="10224" max="10225" width="27.54296875" style="29" bestFit="1" customWidth="1"/>
    <col min="10226" max="10226" width="39.54296875" style="29" bestFit="1" customWidth="1"/>
    <col min="10227" max="10227" width="34.453125" style="29" bestFit="1" customWidth="1"/>
    <col min="10228" max="10228" width="16.54296875" style="29" bestFit="1" customWidth="1"/>
    <col min="10229" max="10229" width="28.54296875" style="29" bestFit="1" customWidth="1"/>
    <col min="10230" max="10230" width="21.453125" style="29" customWidth="1"/>
    <col min="10231" max="10231" width="22.453125" style="29" bestFit="1" customWidth="1"/>
    <col min="10232" max="10233" width="22.453125" style="29" customWidth="1"/>
    <col min="10234" max="10234" width="7.453125" style="29" bestFit="1" customWidth="1"/>
    <col min="10235" max="10235" width="15.453125" style="29" bestFit="1" customWidth="1"/>
    <col min="10236" max="10236" width="20.54296875" style="29" bestFit="1" customWidth="1"/>
    <col min="10237" max="10237" width="25.54296875" style="29" bestFit="1" customWidth="1"/>
    <col min="10238" max="10240" width="20.54296875" style="29" bestFit="1" customWidth="1"/>
    <col min="10241" max="10243" width="20.54296875" style="29" customWidth="1"/>
    <col min="10244" max="10245" width="19.453125" style="29" customWidth="1"/>
    <col min="10246" max="10246" width="39.453125" style="29" bestFit="1" customWidth="1"/>
    <col min="10247" max="10247" width="13.54296875" style="29" bestFit="1" customWidth="1"/>
    <col min="10248" max="10250" width="11.54296875" style="29" customWidth="1"/>
    <col min="10251" max="10251" width="47.54296875" style="29" customWidth="1"/>
    <col min="10252" max="10294" width="9.453125" style="29" customWidth="1"/>
    <col min="10295" max="10295" width="15.453125" style="29" customWidth="1"/>
    <col min="10296" max="10296" width="45.453125" style="29" customWidth="1"/>
    <col min="10297" max="10297" width="11.54296875" style="29" customWidth="1"/>
    <col min="10298" max="10312" width="0" style="29" hidden="1" customWidth="1"/>
    <col min="10313" max="10315" width="9.453125" style="29" bestFit="1" customWidth="1"/>
    <col min="10316" max="10316" width="9.453125" style="29" customWidth="1"/>
    <col min="10317" max="10431" width="0" style="29" hidden="1"/>
    <col min="10432" max="10432" width="0" style="29" hidden="1" customWidth="1"/>
    <col min="10433" max="10433" width="21.453125" style="29" customWidth="1"/>
    <col min="10434" max="10434" width="18.453125" style="29" customWidth="1"/>
    <col min="10435" max="10435" width="8.54296875" style="29" bestFit="1" customWidth="1"/>
    <col min="10436" max="10436" width="4.453125" style="29" bestFit="1" customWidth="1"/>
    <col min="10437" max="10437" width="22.54296875" style="29" customWidth="1"/>
    <col min="10438" max="10438" width="52.54296875" style="29" bestFit="1" customWidth="1"/>
    <col min="10439" max="10439" width="106.453125" style="29" bestFit="1" customWidth="1"/>
    <col min="10440" max="10479" width="0" style="29" hidden="1" customWidth="1"/>
    <col min="10480" max="10481" width="27.54296875" style="29" bestFit="1" customWidth="1"/>
    <col min="10482" max="10482" width="39.54296875" style="29" bestFit="1" customWidth="1"/>
    <col min="10483" max="10483" width="34.453125" style="29" bestFit="1" customWidth="1"/>
    <col min="10484" max="10484" width="16.54296875" style="29" bestFit="1" customWidth="1"/>
    <col min="10485" max="10485" width="28.54296875" style="29" bestFit="1" customWidth="1"/>
    <col min="10486" max="10486" width="21.453125" style="29" customWidth="1"/>
    <col min="10487" max="10487" width="22.453125" style="29" bestFit="1" customWidth="1"/>
    <col min="10488" max="10489" width="22.453125" style="29" customWidth="1"/>
    <col min="10490" max="10490" width="7.453125" style="29" bestFit="1" customWidth="1"/>
    <col min="10491" max="10491" width="15.453125" style="29" bestFit="1" customWidth="1"/>
    <col min="10492" max="10492" width="20.54296875" style="29" bestFit="1" customWidth="1"/>
    <col min="10493" max="10493" width="25.54296875" style="29" bestFit="1" customWidth="1"/>
    <col min="10494" max="10496" width="20.54296875" style="29" bestFit="1" customWidth="1"/>
    <col min="10497" max="10499" width="20.54296875" style="29" customWidth="1"/>
    <col min="10500" max="10501" width="19.453125" style="29" customWidth="1"/>
    <col min="10502" max="10502" width="39.453125" style="29" bestFit="1" customWidth="1"/>
    <col min="10503" max="10503" width="13.54296875" style="29" bestFit="1" customWidth="1"/>
    <col min="10504" max="10506" width="11.54296875" style="29" customWidth="1"/>
    <col min="10507" max="10507" width="47.54296875" style="29" customWidth="1"/>
    <col min="10508" max="10550" width="9.453125" style="29" customWidth="1"/>
    <col min="10551" max="10551" width="15.453125" style="29" customWidth="1"/>
    <col min="10552" max="10552" width="45.453125" style="29" customWidth="1"/>
    <col min="10553" max="10553" width="11.54296875" style="29" customWidth="1"/>
    <col min="10554" max="10568" width="0" style="29" hidden="1" customWidth="1"/>
    <col min="10569" max="10571" width="9.453125" style="29" bestFit="1" customWidth="1"/>
    <col min="10572" max="10572" width="9.453125" style="29" customWidth="1"/>
    <col min="10573" max="10687" width="0" style="29" hidden="1"/>
    <col min="10688" max="10688" width="0" style="29" hidden="1" customWidth="1"/>
    <col min="10689" max="10689" width="21.453125" style="29" customWidth="1"/>
    <col min="10690" max="10690" width="18.453125" style="29" customWidth="1"/>
    <col min="10691" max="10691" width="8.54296875" style="29" bestFit="1" customWidth="1"/>
    <col min="10692" max="10692" width="4.453125" style="29" bestFit="1" customWidth="1"/>
    <col min="10693" max="10693" width="22.54296875" style="29" customWidth="1"/>
    <col min="10694" max="10694" width="52.54296875" style="29" bestFit="1" customWidth="1"/>
    <col min="10695" max="10695" width="106.453125" style="29" bestFit="1" customWidth="1"/>
    <col min="10696" max="10735" width="0" style="29" hidden="1" customWidth="1"/>
    <col min="10736" max="10737" width="27.54296875" style="29" bestFit="1" customWidth="1"/>
    <col min="10738" max="10738" width="39.54296875" style="29" bestFit="1" customWidth="1"/>
    <col min="10739" max="10739" width="34.453125" style="29" bestFit="1" customWidth="1"/>
    <col min="10740" max="10740" width="16.54296875" style="29" bestFit="1" customWidth="1"/>
    <col min="10741" max="10741" width="28.54296875" style="29" bestFit="1" customWidth="1"/>
    <col min="10742" max="10742" width="21.453125" style="29" customWidth="1"/>
    <col min="10743" max="10743" width="22.453125" style="29" bestFit="1" customWidth="1"/>
    <col min="10744" max="10745" width="22.453125" style="29" customWidth="1"/>
    <col min="10746" max="10746" width="7.453125" style="29" bestFit="1" customWidth="1"/>
    <col min="10747" max="10747" width="15.453125" style="29" bestFit="1" customWidth="1"/>
    <col min="10748" max="10748" width="20.54296875" style="29" bestFit="1" customWidth="1"/>
    <col min="10749" max="10749" width="25.54296875" style="29" bestFit="1" customWidth="1"/>
    <col min="10750" max="10752" width="20.54296875" style="29" bestFit="1" customWidth="1"/>
    <col min="10753" max="10755" width="20.54296875" style="29" customWidth="1"/>
    <col min="10756" max="10757" width="19.453125" style="29" customWidth="1"/>
    <col min="10758" max="10758" width="39.453125" style="29" bestFit="1" customWidth="1"/>
    <col min="10759" max="10759" width="13.54296875" style="29" bestFit="1" customWidth="1"/>
    <col min="10760" max="10762" width="11.54296875" style="29" customWidth="1"/>
    <col min="10763" max="10763" width="47.54296875" style="29" customWidth="1"/>
    <col min="10764" max="10806" width="9.453125" style="29" customWidth="1"/>
    <col min="10807" max="10807" width="15.453125" style="29" customWidth="1"/>
    <col min="10808" max="10808" width="45.453125" style="29" customWidth="1"/>
    <col min="10809" max="10809" width="11.54296875" style="29" customWidth="1"/>
    <col min="10810" max="10824" width="0" style="29" hidden="1" customWidth="1"/>
    <col min="10825" max="10827" width="9.453125" style="29" bestFit="1" customWidth="1"/>
    <col min="10828" max="10828" width="9.453125" style="29" customWidth="1"/>
    <col min="10829" max="10943" width="0" style="29" hidden="1"/>
    <col min="10944" max="10944" width="0" style="29" hidden="1" customWidth="1"/>
    <col min="10945" max="10945" width="21.453125" style="29" customWidth="1"/>
    <col min="10946" max="10946" width="18.453125" style="29" customWidth="1"/>
    <col min="10947" max="10947" width="8.54296875" style="29" bestFit="1" customWidth="1"/>
    <col min="10948" max="10948" width="4.453125" style="29" bestFit="1" customWidth="1"/>
    <col min="10949" max="10949" width="22.54296875" style="29" customWidth="1"/>
    <col min="10950" max="10950" width="52.54296875" style="29" bestFit="1" customWidth="1"/>
    <col min="10951" max="10951" width="106.453125" style="29" bestFit="1" customWidth="1"/>
    <col min="10952" max="10991" width="0" style="29" hidden="1" customWidth="1"/>
    <col min="10992" max="10993" width="27.54296875" style="29" bestFit="1" customWidth="1"/>
    <col min="10994" max="10994" width="39.54296875" style="29" bestFit="1" customWidth="1"/>
    <col min="10995" max="10995" width="34.453125" style="29" bestFit="1" customWidth="1"/>
    <col min="10996" max="10996" width="16.54296875" style="29" bestFit="1" customWidth="1"/>
    <col min="10997" max="10997" width="28.54296875" style="29" bestFit="1" customWidth="1"/>
    <col min="10998" max="10998" width="21.453125" style="29" customWidth="1"/>
    <col min="10999" max="10999" width="22.453125" style="29" bestFit="1" customWidth="1"/>
    <col min="11000" max="11001" width="22.453125" style="29" customWidth="1"/>
    <col min="11002" max="11002" width="7.453125" style="29" bestFit="1" customWidth="1"/>
    <col min="11003" max="11003" width="15.453125" style="29" bestFit="1" customWidth="1"/>
    <col min="11004" max="11004" width="20.54296875" style="29" bestFit="1" customWidth="1"/>
    <col min="11005" max="11005" width="25.54296875" style="29" bestFit="1" customWidth="1"/>
    <col min="11006" max="11008" width="20.54296875" style="29" bestFit="1" customWidth="1"/>
    <col min="11009" max="11011" width="20.54296875" style="29" customWidth="1"/>
    <col min="11012" max="11013" width="19.453125" style="29" customWidth="1"/>
    <col min="11014" max="11014" width="39.453125" style="29" bestFit="1" customWidth="1"/>
    <col min="11015" max="11015" width="13.54296875" style="29" bestFit="1" customWidth="1"/>
    <col min="11016" max="11018" width="11.54296875" style="29" customWidth="1"/>
    <col min="11019" max="11019" width="47.54296875" style="29" customWidth="1"/>
    <col min="11020" max="11062" width="9.453125" style="29" customWidth="1"/>
    <col min="11063" max="11063" width="15.453125" style="29" customWidth="1"/>
    <col min="11064" max="11064" width="45.453125" style="29" customWidth="1"/>
    <col min="11065" max="11065" width="11.54296875" style="29" customWidth="1"/>
    <col min="11066" max="11080" width="0" style="29" hidden="1" customWidth="1"/>
    <col min="11081" max="11083" width="9.453125" style="29" bestFit="1" customWidth="1"/>
    <col min="11084" max="11084" width="9.453125" style="29" customWidth="1"/>
    <col min="11085" max="11199" width="0" style="29" hidden="1"/>
    <col min="11200" max="11200" width="0" style="29" hidden="1" customWidth="1"/>
    <col min="11201" max="11201" width="21.453125" style="29" customWidth="1"/>
    <col min="11202" max="11202" width="18.453125" style="29" customWidth="1"/>
    <col min="11203" max="11203" width="8.54296875" style="29" bestFit="1" customWidth="1"/>
    <col min="11204" max="11204" width="4.453125" style="29" bestFit="1" customWidth="1"/>
    <col min="11205" max="11205" width="22.54296875" style="29" customWidth="1"/>
    <col min="11206" max="11206" width="52.54296875" style="29" bestFit="1" customWidth="1"/>
    <col min="11207" max="11207" width="106.453125" style="29" bestFit="1" customWidth="1"/>
    <col min="11208" max="11247" width="0" style="29" hidden="1" customWidth="1"/>
    <col min="11248" max="11249" width="27.54296875" style="29" bestFit="1" customWidth="1"/>
    <col min="11250" max="11250" width="39.54296875" style="29" bestFit="1" customWidth="1"/>
    <col min="11251" max="11251" width="34.453125" style="29" bestFit="1" customWidth="1"/>
    <col min="11252" max="11252" width="16.54296875" style="29" bestFit="1" customWidth="1"/>
    <col min="11253" max="11253" width="28.54296875" style="29" bestFit="1" customWidth="1"/>
    <col min="11254" max="11254" width="21.453125" style="29" customWidth="1"/>
    <col min="11255" max="11255" width="22.453125" style="29" bestFit="1" customWidth="1"/>
    <col min="11256" max="11257" width="22.453125" style="29" customWidth="1"/>
    <col min="11258" max="11258" width="7.453125" style="29" bestFit="1" customWidth="1"/>
    <col min="11259" max="11259" width="15.453125" style="29" bestFit="1" customWidth="1"/>
    <col min="11260" max="11260" width="20.54296875" style="29" bestFit="1" customWidth="1"/>
    <col min="11261" max="11261" width="25.54296875" style="29" bestFit="1" customWidth="1"/>
    <col min="11262" max="11264" width="20.54296875" style="29" bestFit="1" customWidth="1"/>
    <col min="11265" max="11267" width="20.54296875" style="29" customWidth="1"/>
    <col min="11268" max="11269" width="19.453125" style="29" customWidth="1"/>
    <col min="11270" max="11270" width="39.453125" style="29" bestFit="1" customWidth="1"/>
    <col min="11271" max="11271" width="13.54296875" style="29" bestFit="1" customWidth="1"/>
    <col min="11272" max="11274" width="11.54296875" style="29" customWidth="1"/>
    <col min="11275" max="11275" width="47.54296875" style="29" customWidth="1"/>
    <col min="11276" max="11318" width="9.453125" style="29" customWidth="1"/>
    <col min="11319" max="11319" width="15.453125" style="29" customWidth="1"/>
    <col min="11320" max="11320" width="45.453125" style="29" customWidth="1"/>
    <col min="11321" max="11321" width="11.54296875" style="29" customWidth="1"/>
    <col min="11322" max="11336" width="0" style="29" hidden="1" customWidth="1"/>
    <col min="11337" max="11339" width="9.453125" style="29" bestFit="1" customWidth="1"/>
    <col min="11340" max="11340" width="9.453125" style="29" customWidth="1"/>
    <col min="11341" max="11455" width="0" style="29" hidden="1"/>
    <col min="11456" max="11456" width="0" style="29" hidden="1" customWidth="1"/>
    <col min="11457" max="11457" width="21.453125" style="29" customWidth="1"/>
    <col min="11458" max="11458" width="18.453125" style="29" customWidth="1"/>
    <col min="11459" max="11459" width="8.54296875" style="29" bestFit="1" customWidth="1"/>
    <col min="11460" max="11460" width="4.453125" style="29" bestFit="1" customWidth="1"/>
    <col min="11461" max="11461" width="22.54296875" style="29" customWidth="1"/>
    <col min="11462" max="11462" width="52.54296875" style="29" bestFit="1" customWidth="1"/>
    <col min="11463" max="11463" width="106.453125" style="29" bestFit="1" customWidth="1"/>
    <col min="11464" max="11503" width="0" style="29" hidden="1" customWidth="1"/>
    <col min="11504" max="11505" width="27.54296875" style="29" bestFit="1" customWidth="1"/>
    <col min="11506" max="11506" width="39.54296875" style="29" bestFit="1" customWidth="1"/>
    <col min="11507" max="11507" width="34.453125" style="29" bestFit="1" customWidth="1"/>
    <col min="11508" max="11508" width="16.54296875" style="29" bestFit="1" customWidth="1"/>
    <col min="11509" max="11509" width="28.54296875" style="29" bestFit="1" customWidth="1"/>
    <col min="11510" max="11510" width="21.453125" style="29" customWidth="1"/>
    <col min="11511" max="11511" width="22.453125" style="29" bestFit="1" customWidth="1"/>
    <col min="11512" max="11513" width="22.453125" style="29" customWidth="1"/>
    <col min="11514" max="11514" width="7.453125" style="29" bestFit="1" customWidth="1"/>
    <col min="11515" max="11515" width="15.453125" style="29" bestFit="1" customWidth="1"/>
    <col min="11516" max="11516" width="20.54296875" style="29" bestFit="1" customWidth="1"/>
    <col min="11517" max="11517" width="25.54296875" style="29" bestFit="1" customWidth="1"/>
    <col min="11518" max="11520" width="20.54296875" style="29" bestFit="1" customWidth="1"/>
    <col min="11521" max="11523" width="20.54296875" style="29" customWidth="1"/>
    <col min="11524" max="11525" width="19.453125" style="29" customWidth="1"/>
    <col min="11526" max="11526" width="39.453125" style="29" bestFit="1" customWidth="1"/>
    <col min="11527" max="11527" width="13.54296875" style="29" bestFit="1" customWidth="1"/>
    <col min="11528" max="11530" width="11.54296875" style="29" customWidth="1"/>
    <col min="11531" max="11531" width="47.54296875" style="29" customWidth="1"/>
    <col min="11532" max="11574" width="9.453125" style="29" customWidth="1"/>
    <col min="11575" max="11575" width="15.453125" style="29" customWidth="1"/>
    <col min="11576" max="11576" width="45.453125" style="29" customWidth="1"/>
    <col min="11577" max="11577" width="11.54296875" style="29" customWidth="1"/>
    <col min="11578" max="11592" width="0" style="29" hidden="1" customWidth="1"/>
    <col min="11593" max="11595" width="9.453125" style="29" bestFit="1" customWidth="1"/>
    <col min="11596" max="11596" width="9.453125" style="29" customWidth="1"/>
    <col min="11597" max="11711" width="0" style="29" hidden="1"/>
    <col min="11712" max="11712" width="0" style="29" hidden="1" customWidth="1"/>
    <col min="11713" max="11713" width="21.453125" style="29" customWidth="1"/>
    <col min="11714" max="11714" width="18.453125" style="29" customWidth="1"/>
    <col min="11715" max="11715" width="8.54296875" style="29" bestFit="1" customWidth="1"/>
    <col min="11716" max="11716" width="4.453125" style="29" bestFit="1" customWidth="1"/>
    <col min="11717" max="11717" width="22.54296875" style="29" customWidth="1"/>
    <col min="11718" max="11718" width="52.54296875" style="29" bestFit="1" customWidth="1"/>
    <col min="11719" max="11719" width="106.453125" style="29" bestFit="1" customWidth="1"/>
    <col min="11720" max="11759" width="0" style="29" hidden="1" customWidth="1"/>
    <col min="11760" max="11761" width="27.54296875" style="29" bestFit="1" customWidth="1"/>
    <col min="11762" max="11762" width="39.54296875" style="29" bestFit="1" customWidth="1"/>
    <col min="11763" max="11763" width="34.453125" style="29" bestFit="1" customWidth="1"/>
    <col min="11764" max="11764" width="16.54296875" style="29" bestFit="1" customWidth="1"/>
    <col min="11765" max="11765" width="28.54296875" style="29" bestFit="1" customWidth="1"/>
    <col min="11766" max="11766" width="21.453125" style="29" customWidth="1"/>
    <col min="11767" max="11767" width="22.453125" style="29" bestFit="1" customWidth="1"/>
    <col min="11768" max="11769" width="22.453125" style="29" customWidth="1"/>
    <col min="11770" max="11770" width="7.453125" style="29" bestFit="1" customWidth="1"/>
    <col min="11771" max="11771" width="15.453125" style="29" bestFit="1" customWidth="1"/>
    <col min="11772" max="11772" width="20.54296875" style="29" bestFit="1" customWidth="1"/>
    <col min="11773" max="11773" width="25.54296875" style="29" bestFit="1" customWidth="1"/>
    <col min="11774" max="11776" width="20.54296875" style="29" bestFit="1" customWidth="1"/>
    <col min="11777" max="11779" width="20.54296875" style="29" customWidth="1"/>
    <col min="11780" max="11781" width="19.453125" style="29" customWidth="1"/>
    <col min="11782" max="11782" width="39.453125" style="29" bestFit="1" customWidth="1"/>
    <col min="11783" max="11783" width="13.54296875" style="29" bestFit="1" customWidth="1"/>
    <col min="11784" max="11786" width="11.54296875" style="29" customWidth="1"/>
    <col min="11787" max="11787" width="47.54296875" style="29" customWidth="1"/>
    <col min="11788" max="11830" width="9.453125" style="29" customWidth="1"/>
    <col min="11831" max="11831" width="15.453125" style="29" customWidth="1"/>
    <col min="11832" max="11832" width="45.453125" style="29" customWidth="1"/>
    <col min="11833" max="11833" width="11.54296875" style="29" customWidth="1"/>
    <col min="11834" max="11848" width="0" style="29" hidden="1" customWidth="1"/>
    <col min="11849" max="11851" width="9.453125" style="29" bestFit="1" customWidth="1"/>
    <col min="11852" max="11852" width="9.453125" style="29" customWidth="1"/>
    <col min="11853" max="11967" width="0" style="29" hidden="1"/>
    <col min="11968" max="11968" width="0" style="29" hidden="1" customWidth="1"/>
    <col min="11969" max="11969" width="21.453125" style="29" customWidth="1"/>
    <col min="11970" max="11970" width="18.453125" style="29" customWidth="1"/>
    <col min="11971" max="11971" width="8.54296875" style="29" bestFit="1" customWidth="1"/>
    <col min="11972" max="11972" width="4.453125" style="29" bestFit="1" customWidth="1"/>
    <col min="11973" max="11973" width="22.54296875" style="29" customWidth="1"/>
    <col min="11974" max="11974" width="52.54296875" style="29" bestFit="1" customWidth="1"/>
    <col min="11975" max="11975" width="106.453125" style="29" bestFit="1" customWidth="1"/>
    <col min="11976" max="12015" width="0" style="29" hidden="1" customWidth="1"/>
    <col min="12016" max="12017" width="27.54296875" style="29" bestFit="1" customWidth="1"/>
    <col min="12018" max="12018" width="39.54296875" style="29" bestFit="1" customWidth="1"/>
    <col min="12019" max="12019" width="34.453125" style="29" bestFit="1" customWidth="1"/>
    <col min="12020" max="12020" width="16.54296875" style="29" bestFit="1" customWidth="1"/>
    <col min="12021" max="12021" width="28.54296875" style="29" bestFit="1" customWidth="1"/>
    <col min="12022" max="12022" width="21.453125" style="29" customWidth="1"/>
    <col min="12023" max="12023" width="22.453125" style="29" bestFit="1" customWidth="1"/>
    <col min="12024" max="12025" width="22.453125" style="29" customWidth="1"/>
    <col min="12026" max="12026" width="7.453125" style="29" bestFit="1" customWidth="1"/>
    <col min="12027" max="12027" width="15.453125" style="29" bestFit="1" customWidth="1"/>
    <col min="12028" max="12028" width="20.54296875" style="29" bestFit="1" customWidth="1"/>
    <col min="12029" max="12029" width="25.54296875" style="29" bestFit="1" customWidth="1"/>
    <col min="12030" max="12032" width="20.54296875" style="29" bestFit="1" customWidth="1"/>
    <col min="12033" max="12035" width="20.54296875" style="29" customWidth="1"/>
    <col min="12036" max="12037" width="19.453125" style="29" customWidth="1"/>
    <col min="12038" max="12038" width="39.453125" style="29" bestFit="1" customWidth="1"/>
    <col min="12039" max="12039" width="13.54296875" style="29" bestFit="1" customWidth="1"/>
    <col min="12040" max="12042" width="11.54296875" style="29" customWidth="1"/>
    <col min="12043" max="12043" width="47.54296875" style="29" customWidth="1"/>
    <col min="12044" max="12086" width="9.453125" style="29" customWidth="1"/>
    <col min="12087" max="12087" width="15.453125" style="29" customWidth="1"/>
    <col min="12088" max="12088" width="45.453125" style="29" customWidth="1"/>
    <col min="12089" max="12089" width="11.54296875" style="29" customWidth="1"/>
    <col min="12090" max="12104" width="0" style="29" hidden="1" customWidth="1"/>
    <col min="12105" max="12107" width="9.453125" style="29" bestFit="1" customWidth="1"/>
    <col min="12108" max="12108" width="9.453125" style="29" customWidth="1"/>
    <col min="12109" max="12223" width="0" style="29" hidden="1"/>
    <col min="12224" max="12224" width="0" style="29" hidden="1" customWidth="1"/>
    <col min="12225" max="12225" width="21.453125" style="29" customWidth="1"/>
    <col min="12226" max="12226" width="18.453125" style="29" customWidth="1"/>
    <col min="12227" max="12227" width="8.54296875" style="29" bestFit="1" customWidth="1"/>
    <col min="12228" max="12228" width="4.453125" style="29" bestFit="1" customWidth="1"/>
    <col min="12229" max="12229" width="22.54296875" style="29" customWidth="1"/>
    <col min="12230" max="12230" width="52.54296875" style="29" bestFit="1" customWidth="1"/>
    <col min="12231" max="12231" width="106.453125" style="29" bestFit="1" customWidth="1"/>
    <col min="12232" max="12271" width="0" style="29" hidden="1" customWidth="1"/>
    <col min="12272" max="12273" width="27.54296875" style="29" bestFit="1" customWidth="1"/>
    <col min="12274" max="12274" width="39.54296875" style="29" bestFit="1" customWidth="1"/>
    <col min="12275" max="12275" width="34.453125" style="29" bestFit="1" customWidth="1"/>
    <col min="12276" max="12276" width="16.54296875" style="29" bestFit="1" customWidth="1"/>
    <col min="12277" max="12277" width="28.54296875" style="29" bestFit="1" customWidth="1"/>
    <col min="12278" max="12278" width="21.453125" style="29" customWidth="1"/>
    <col min="12279" max="12279" width="22.453125" style="29" bestFit="1" customWidth="1"/>
    <col min="12280" max="12281" width="22.453125" style="29" customWidth="1"/>
    <col min="12282" max="12282" width="7.453125" style="29" bestFit="1" customWidth="1"/>
    <col min="12283" max="12283" width="15.453125" style="29" bestFit="1" customWidth="1"/>
    <col min="12284" max="12284" width="20.54296875" style="29" bestFit="1" customWidth="1"/>
    <col min="12285" max="12285" width="25.54296875" style="29" bestFit="1" customWidth="1"/>
    <col min="12286" max="12288" width="20.54296875" style="29" bestFit="1" customWidth="1"/>
    <col min="12289" max="12291" width="20.54296875" style="29" customWidth="1"/>
    <col min="12292" max="12293" width="19.453125" style="29" customWidth="1"/>
    <col min="12294" max="12294" width="39.453125" style="29" bestFit="1" customWidth="1"/>
    <col min="12295" max="12295" width="13.54296875" style="29" bestFit="1" customWidth="1"/>
    <col min="12296" max="12298" width="11.54296875" style="29" customWidth="1"/>
    <col min="12299" max="12299" width="47.54296875" style="29" customWidth="1"/>
    <col min="12300" max="12342" width="9.453125" style="29" customWidth="1"/>
    <col min="12343" max="12343" width="15.453125" style="29" customWidth="1"/>
    <col min="12344" max="12344" width="45.453125" style="29" customWidth="1"/>
    <col min="12345" max="12345" width="11.54296875" style="29" customWidth="1"/>
    <col min="12346" max="12360" width="0" style="29" hidden="1" customWidth="1"/>
    <col min="12361" max="12363" width="9.453125" style="29" bestFit="1" customWidth="1"/>
    <col min="12364" max="12364" width="9.453125" style="29" customWidth="1"/>
    <col min="12365" max="12479" width="0" style="29" hidden="1"/>
    <col min="12480" max="12480" width="0" style="29" hidden="1" customWidth="1"/>
    <col min="12481" max="12481" width="21.453125" style="29" customWidth="1"/>
    <col min="12482" max="12482" width="18.453125" style="29" customWidth="1"/>
    <col min="12483" max="12483" width="8.54296875" style="29" bestFit="1" customWidth="1"/>
    <col min="12484" max="12484" width="4.453125" style="29" bestFit="1" customWidth="1"/>
    <col min="12485" max="12485" width="22.54296875" style="29" customWidth="1"/>
    <col min="12486" max="12486" width="52.54296875" style="29" bestFit="1" customWidth="1"/>
    <col min="12487" max="12487" width="106.453125" style="29" bestFit="1" customWidth="1"/>
    <col min="12488" max="12527" width="0" style="29" hidden="1" customWidth="1"/>
    <col min="12528" max="12529" width="27.54296875" style="29" bestFit="1" customWidth="1"/>
    <col min="12530" max="12530" width="39.54296875" style="29" bestFit="1" customWidth="1"/>
    <col min="12531" max="12531" width="34.453125" style="29" bestFit="1" customWidth="1"/>
    <col min="12532" max="12532" width="16.54296875" style="29" bestFit="1" customWidth="1"/>
    <col min="12533" max="12533" width="28.54296875" style="29" bestFit="1" customWidth="1"/>
    <col min="12534" max="12534" width="21.453125" style="29" customWidth="1"/>
    <col min="12535" max="12535" width="22.453125" style="29" bestFit="1" customWidth="1"/>
    <col min="12536" max="12537" width="22.453125" style="29" customWidth="1"/>
    <col min="12538" max="12538" width="7.453125" style="29" bestFit="1" customWidth="1"/>
    <col min="12539" max="12539" width="15.453125" style="29" bestFit="1" customWidth="1"/>
    <col min="12540" max="12540" width="20.54296875" style="29" bestFit="1" customWidth="1"/>
    <col min="12541" max="12541" width="25.54296875" style="29" bestFit="1" customWidth="1"/>
    <col min="12542" max="12544" width="20.54296875" style="29" bestFit="1" customWidth="1"/>
    <col min="12545" max="12547" width="20.54296875" style="29" customWidth="1"/>
    <col min="12548" max="12549" width="19.453125" style="29" customWidth="1"/>
    <col min="12550" max="12550" width="39.453125" style="29" bestFit="1" customWidth="1"/>
    <col min="12551" max="12551" width="13.54296875" style="29" bestFit="1" customWidth="1"/>
    <col min="12552" max="12554" width="11.54296875" style="29" customWidth="1"/>
    <col min="12555" max="12555" width="47.54296875" style="29" customWidth="1"/>
    <col min="12556" max="12598" width="9.453125" style="29" customWidth="1"/>
    <col min="12599" max="12599" width="15.453125" style="29" customWidth="1"/>
    <col min="12600" max="12600" width="45.453125" style="29" customWidth="1"/>
    <col min="12601" max="12601" width="11.54296875" style="29" customWidth="1"/>
    <col min="12602" max="12616" width="0" style="29" hidden="1" customWidth="1"/>
    <col min="12617" max="12619" width="9.453125" style="29" bestFit="1" customWidth="1"/>
    <col min="12620" max="12620" width="9.453125" style="29" customWidth="1"/>
    <col min="12621" max="12735" width="0" style="29" hidden="1"/>
    <col min="12736" max="12736" width="0" style="29" hidden="1" customWidth="1"/>
    <col min="12737" max="12737" width="21.453125" style="29" customWidth="1"/>
    <col min="12738" max="12738" width="18.453125" style="29" customWidth="1"/>
    <col min="12739" max="12739" width="8.54296875" style="29" bestFit="1" customWidth="1"/>
    <col min="12740" max="12740" width="4.453125" style="29" bestFit="1" customWidth="1"/>
    <col min="12741" max="12741" width="22.54296875" style="29" customWidth="1"/>
    <col min="12742" max="12742" width="52.54296875" style="29" bestFit="1" customWidth="1"/>
    <col min="12743" max="12743" width="106.453125" style="29" bestFit="1" customWidth="1"/>
    <col min="12744" max="12783" width="0" style="29" hidden="1" customWidth="1"/>
    <col min="12784" max="12785" width="27.54296875" style="29" bestFit="1" customWidth="1"/>
    <col min="12786" max="12786" width="39.54296875" style="29" bestFit="1" customWidth="1"/>
    <col min="12787" max="12787" width="34.453125" style="29" bestFit="1" customWidth="1"/>
    <col min="12788" max="12788" width="16.54296875" style="29" bestFit="1" customWidth="1"/>
    <col min="12789" max="12789" width="28.54296875" style="29" bestFit="1" customWidth="1"/>
    <col min="12790" max="12790" width="21.453125" style="29" customWidth="1"/>
    <col min="12791" max="12791" width="22.453125" style="29" bestFit="1" customWidth="1"/>
    <col min="12792" max="12793" width="22.453125" style="29" customWidth="1"/>
    <col min="12794" max="12794" width="7.453125" style="29" bestFit="1" customWidth="1"/>
    <col min="12795" max="12795" width="15.453125" style="29" bestFit="1" customWidth="1"/>
    <col min="12796" max="12796" width="20.54296875" style="29" bestFit="1" customWidth="1"/>
    <col min="12797" max="12797" width="25.54296875" style="29" bestFit="1" customWidth="1"/>
    <col min="12798" max="12800" width="20.54296875" style="29" bestFit="1" customWidth="1"/>
    <col min="12801" max="12803" width="20.54296875" style="29" customWidth="1"/>
    <col min="12804" max="12805" width="19.453125" style="29" customWidth="1"/>
    <col min="12806" max="12806" width="39.453125" style="29" bestFit="1" customWidth="1"/>
    <col min="12807" max="12807" width="13.54296875" style="29" bestFit="1" customWidth="1"/>
    <col min="12808" max="12810" width="11.54296875" style="29" customWidth="1"/>
    <col min="12811" max="12811" width="47.54296875" style="29" customWidth="1"/>
    <col min="12812" max="12854" width="9.453125" style="29" customWidth="1"/>
    <col min="12855" max="12855" width="15.453125" style="29" customWidth="1"/>
    <col min="12856" max="12856" width="45.453125" style="29" customWidth="1"/>
    <col min="12857" max="12857" width="11.54296875" style="29" customWidth="1"/>
    <col min="12858" max="12872" width="0" style="29" hidden="1" customWidth="1"/>
    <col min="12873" max="12875" width="9.453125" style="29" bestFit="1" customWidth="1"/>
    <col min="12876" max="12876" width="9.453125" style="29" customWidth="1"/>
    <col min="12877" max="12991" width="0" style="29" hidden="1"/>
    <col min="12992" max="12992" width="0" style="29" hidden="1" customWidth="1"/>
    <col min="12993" max="12993" width="21.453125" style="29" customWidth="1"/>
    <col min="12994" max="12994" width="18.453125" style="29" customWidth="1"/>
    <col min="12995" max="12995" width="8.54296875" style="29" bestFit="1" customWidth="1"/>
    <col min="12996" max="12996" width="4.453125" style="29" bestFit="1" customWidth="1"/>
    <col min="12997" max="12997" width="22.54296875" style="29" customWidth="1"/>
    <col min="12998" max="12998" width="52.54296875" style="29" bestFit="1" customWidth="1"/>
    <col min="12999" max="12999" width="106.453125" style="29" bestFit="1" customWidth="1"/>
    <col min="13000" max="13039" width="0" style="29" hidden="1" customWidth="1"/>
    <col min="13040" max="13041" width="27.54296875" style="29" bestFit="1" customWidth="1"/>
    <col min="13042" max="13042" width="39.54296875" style="29" bestFit="1" customWidth="1"/>
    <col min="13043" max="13043" width="34.453125" style="29" bestFit="1" customWidth="1"/>
    <col min="13044" max="13044" width="16.54296875" style="29" bestFit="1" customWidth="1"/>
    <col min="13045" max="13045" width="28.54296875" style="29" bestFit="1" customWidth="1"/>
    <col min="13046" max="13046" width="21.453125" style="29" customWidth="1"/>
    <col min="13047" max="13047" width="22.453125" style="29" bestFit="1" customWidth="1"/>
    <col min="13048" max="13049" width="22.453125" style="29" customWidth="1"/>
    <col min="13050" max="13050" width="7.453125" style="29" bestFit="1" customWidth="1"/>
    <col min="13051" max="13051" width="15.453125" style="29" bestFit="1" customWidth="1"/>
    <col min="13052" max="13052" width="20.54296875" style="29" bestFit="1" customWidth="1"/>
    <col min="13053" max="13053" width="25.54296875" style="29" bestFit="1" customWidth="1"/>
    <col min="13054" max="13056" width="20.54296875" style="29" bestFit="1" customWidth="1"/>
    <col min="13057" max="13059" width="20.54296875" style="29" customWidth="1"/>
    <col min="13060" max="13061" width="19.453125" style="29" customWidth="1"/>
    <col min="13062" max="13062" width="39.453125" style="29" bestFit="1" customWidth="1"/>
    <col min="13063" max="13063" width="13.54296875" style="29" bestFit="1" customWidth="1"/>
    <col min="13064" max="13066" width="11.54296875" style="29" customWidth="1"/>
    <col min="13067" max="13067" width="47.54296875" style="29" customWidth="1"/>
    <col min="13068" max="13110" width="9.453125" style="29" customWidth="1"/>
    <col min="13111" max="13111" width="15.453125" style="29" customWidth="1"/>
    <col min="13112" max="13112" width="45.453125" style="29" customWidth="1"/>
    <col min="13113" max="13113" width="11.54296875" style="29" customWidth="1"/>
    <col min="13114" max="13128" width="0" style="29" hidden="1" customWidth="1"/>
    <col min="13129" max="13131" width="9.453125" style="29" bestFit="1" customWidth="1"/>
    <col min="13132" max="13132" width="9.453125" style="29" customWidth="1"/>
    <col min="13133" max="13247" width="0" style="29" hidden="1"/>
    <col min="13248" max="13248" width="0" style="29" hidden="1" customWidth="1"/>
    <col min="13249" max="13249" width="21.453125" style="29" customWidth="1"/>
    <col min="13250" max="13250" width="18.453125" style="29" customWidth="1"/>
    <col min="13251" max="13251" width="8.54296875" style="29" bestFit="1" customWidth="1"/>
    <col min="13252" max="13252" width="4.453125" style="29" bestFit="1" customWidth="1"/>
    <col min="13253" max="13253" width="22.54296875" style="29" customWidth="1"/>
    <col min="13254" max="13254" width="52.54296875" style="29" bestFit="1" customWidth="1"/>
    <col min="13255" max="13255" width="106.453125" style="29" bestFit="1" customWidth="1"/>
    <col min="13256" max="13295" width="0" style="29" hidden="1" customWidth="1"/>
    <col min="13296" max="13297" width="27.54296875" style="29" bestFit="1" customWidth="1"/>
    <col min="13298" max="13298" width="39.54296875" style="29" bestFit="1" customWidth="1"/>
    <col min="13299" max="13299" width="34.453125" style="29" bestFit="1" customWidth="1"/>
    <col min="13300" max="13300" width="16.54296875" style="29" bestFit="1" customWidth="1"/>
    <col min="13301" max="13301" width="28.54296875" style="29" bestFit="1" customWidth="1"/>
    <col min="13302" max="13302" width="21.453125" style="29" customWidth="1"/>
    <col min="13303" max="13303" width="22.453125" style="29" bestFit="1" customWidth="1"/>
    <col min="13304" max="13305" width="22.453125" style="29" customWidth="1"/>
    <col min="13306" max="13306" width="7.453125" style="29" bestFit="1" customWidth="1"/>
    <col min="13307" max="13307" width="15.453125" style="29" bestFit="1" customWidth="1"/>
    <col min="13308" max="13308" width="20.54296875" style="29" bestFit="1" customWidth="1"/>
    <col min="13309" max="13309" width="25.54296875" style="29" bestFit="1" customWidth="1"/>
    <col min="13310" max="13312" width="20.54296875" style="29" bestFit="1" customWidth="1"/>
    <col min="13313" max="13315" width="20.54296875" style="29" customWidth="1"/>
    <col min="13316" max="13317" width="19.453125" style="29" customWidth="1"/>
    <col min="13318" max="13318" width="39.453125" style="29" bestFit="1" customWidth="1"/>
    <col min="13319" max="13319" width="13.54296875" style="29" bestFit="1" customWidth="1"/>
    <col min="13320" max="13322" width="11.54296875" style="29" customWidth="1"/>
    <col min="13323" max="13323" width="47.54296875" style="29" customWidth="1"/>
    <col min="13324" max="13366" width="9.453125" style="29" customWidth="1"/>
    <col min="13367" max="13367" width="15.453125" style="29" customWidth="1"/>
    <col min="13368" max="13368" width="45.453125" style="29" customWidth="1"/>
    <col min="13369" max="13369" width="11.54296875" style="29" customWidth="1"/>
    <col min="13370" max="13384" width="0" style="29" hidden="1" customWidth="1"/>
    <col min="13385" max="13387" width="9.453125" style="29" bestFit="1" customWidth="1"/>
    <col min="13388" max="13388" width="9.453125" style="29" customWidth="1"/>
    <col min="13389" max="13503" width="0" style="29" hidden="1"/>
    <col min="13504" max="13504" width="0" style="29" hidden="1" customWidth="1"/>
    <col min="13505" max="13505" width="21.453125" style="29" customWidth="1"/>
    <col min="13506" max="13506" width="18.453125" style="29" customWidth="1"/>
    <col min="13507" max="13507" width="8.54296875" style="29" bestFit="1" customWidth="1"/>
    <col min="13508" max="13508" width="4.453125" style="29" bestFit="1" customWidth="1"/>
    <col min="13509" max="13509" width="22.54296875" style="29" customWidth="1"/>
    <col min="13510" max="13510" width="52.54296875" style="29" bestFit="1" customWidth="1"/>
    <col min="13511" max="13511" width="106.453125" style="29" bestFit="1" customWidth="1"/>
    <col min="13512" max="13551" width="0" style="29" hidden="1" customWidth="1"/>
    <col min="13552" max="13553" width="27.54296875" style="29" bestFit="1" customWidth="1"/>
    <col min="13554" max="13554" width="39.54296875" style="29" bestFit="1" customWidth="1"/>
    <col min="13555" max="13555" width="34.453125" style="29" bestFit="1" customWidth="1"/>
    <col min="13556" max="13556" width="16.54296875" style="29" bestFit="1" customWidth="1"/>
    <col min="13557" max="13557" width="28.54296875" style="29" bestFit="1" customWidth="1"/>
    <col min="13558" max="13558" width="21.453125" style="29" customWidth="1"/>
    <col min="13559" max="13559" width="22.453125" style="29" bestFit="1" customWidth="1"/>
    <col min="13560" max="13561" width="22.453125" style="29" customWidth="1"/>
    <col min="13562" max="13562" width="7.453125" style="29" bestFit="1" customWidth="1"/>
    <col min="13563" max="13563" width="15.453125" style="29" bestFit="1" customWidth="1"/>
    <col min="13564" max="13564" width="20.54296875" style="29" bestFit="1" customWidth="1"/>
    <col min="13565" max="13565" width="25.54296875" style="29" bestFit="1" customWidth="1"/>
    <col min="13566" max="13568" width="20.54296875" style="29" bestFit="1" customWidth="1"/>
    <col min="13569" max="13571" width="20.54296875" style="29" customWidth="1"/>
    <col min="13572" max="13573" width="19.453125" style="29" customWidth="1"/>
    <col min="13574" max="13574" width="39.453125" style="29" bestFit="1" customWidth="1"/>
    <col min="13575" max="13575" width="13.54296875" style="29" bestFit="1" customWidth="1"/>
    <col min="13576" max="13578" width="11.54296875" style="29" customWidth="1"/>
    <col min="13579" max="13579" width="47.54296875" style="29" customWidth="1"/>
    <col min="13580" max="13622" width="9.453125" style="29" customWidth="1"/>
    <col min="13623" max="13623" width="15.453125" style="29" customWidth="1"/>
    <col min="13624" max="13624" width="45.453125" style="29" customWidth="1"/>
    <col min="13625" max="13625" width="11.54296875" style="29" customWidth="1"/>
    <col min="13626" max="13640" width="0" style="29" hidden="1" customWidth="1"/>
    <col min="13641" max="13643" width="9.453125" style="29" bestFit="1" customWidth="1"/>
    <col min="13644" max="13644" width="9.453125" style="29" customWidth="1"/>
    <col min="13645" max="13759" width="0" style="29" hidden="1"/>
    <col min="13760" max="13760" width="0" style="29" hidden="1" customWidth="1"/>
    <col min="13761" max="13761" width="21.453125" style="29" customWidth="1"/>
    <col min="13762" max="13762" width="18.453125" style="29" customWidth="1"/>
    <col min="13763" max="13763" width="8.54296875" style="29" bestFit="1" customWidth="1"/>
    <col min="13764" max="13764" width="4.453125" style="29" bestFit="1" customWidth="1"/>
    <col min="13765" max="13765" width="22.54296875" style="29" customWidth="1"/>
    <col min="13766" max="13766" width="52.54296875" style="29" bestFit="1" customWidth="1"/>
    <col min="13767" max="13767" width="106.453125" style="29" bestFit="1" customWidth="1"/>
    <col min="13768" max="13807" width="0" style="29" hidden="1" customWidth="1"/>
    <col min="13808" max="13809" width="27.54296875" style="29" bestFit="1" customWidth="1"/>
    <col min="13810" max="13810" width="39.54296875" style="29" bestFit="1" customWidth="1"/>
    <col min="13811" max="13811" width="34.453125" style="29" bestFit="1" customWidth="1"/>
    <col min="13812" max="13812" width="16.54296875" style="29" bestFit="1" customWidth="1"/>
    <col min="13813" max="13813" width="28.54296875" style="29" bestFit="1" customWidth="1"/>
    <col min="13814" max="13814" width="21.453125" style="29" customWidth="1"/>
    <col min="13815" max="13815" width="22.453125" style="29" bestFit="1" customWidth="1"/>
    <col min="13816" max="13817" width="22.453125" style="29" customWidth="1"/>
    <col min="13818" max="13818" width="7.453125" style="29" bestFit="1" customWidth="1"/>
    <col min="13819" max="13819" width="15.453125" style="29" bestFit="1" customWidth="1"/>
    <col min="13820" max="13820" width="20.54296875" style="29" bestFit="1" customWidth="1"/>
    <col min="13821" max="13821" width="25.54296875" style="29" bestFit="1" customWidth="1"/>
    <col min="13822" max="13824" width="20.54296875" style="29" bestFit="1" customWidth="1"/>
    <col min="13825" max="13827" width="20.54296875" style="29" customWidth="1"/>
    <col min="13828" max="13829" width="19.453125" style="29" customWidth="1"/>
    <col min="13830" max="13830" width="39.453125" style="29" bestFit="1" customWidth="1"/>
    <col min="13831" max="13831" width="13.54296875" style="29" bestFit="1" customWidth="1"/>
    <col min="13832" max="13834" width="11.54296875" style="29" customWidth="1"/>
    <col min="13835" max="13835" width="47.54296875" style="29" customWidth="1"/>
    <col min="13836" max="13878" width="9.453125" style="29" customWidth="1"/>
    <col min="13879" max="13879" width="15.453125" style="29" customWidth="1"/>
    <col min="13880" max="13880" width="45.453125" style="29" customWidth="1"/>
    <col min="13881" max="13881" width="11.54296875" style="29" customWidth="1"/>
    <col min="13882" max="13896" width="0" style="29" hidden="1" customWidth="1"/>
    <col min="13897" max="13899" width="9.453125" style="29" bestFit="1" customWidth="1"/>
    <col min="13900" max="13900" width="9.453125" style="29" customWidth="1"/>
    <col min="13901" max="14015" width="0" style="29" hidden="1"/>
    <col min="14016" max="14016" width="0" style="29" hidden="1" customWidth="1"/>
    <col min="14017" max="14017" width="21.453125" style="29" customWidth="1"/>
    <col min="14018" max="14018" width="18.453125" style="29" customWidth="1"/>
    <col min="14019" max="14019" width="8.54296875" style="29" bestFit="1" customWidth="1"/>
    <col min="14020" max="14020" width="4.453125" style="29" bestFit="1" customWidth="1"/>
    <col min="14021" max="14021" width="22.54296875" style="29" customWidth="1"/>
    <col min="14022" max="14022" width="52.54296875" style="29" bestFit="1" customWidth="1"/>
    <col min="14023" max="14023" width="106.453125" style="29" bestFit="1" customWidth="1"/>
    <col min="14024" max="14063" width="0" style="29" hidden="1" customWidth="1"/>
    <col min="14064" max="14065" width="27.54296875" style="29" bestFit="1" customWidth="1"/>
    <col min="14066" max="14066" width="39.54296875" style="29" bestFit="1" customWidth="1"/>
    <col min="14067" max="14067" width="34.453125" style="29" bestFit="1" customWidth="1"/>
    <col min="14068" max="14068" width="16.54296875" style="29" bestFit="1" customWidth="1"/>
    <col min="14069" max="14069" width="28.54296875" style="29" bestFit="1" customWidth="1"/>
    <col min="14070" max="14070" width="21.453125" style="29" customWidth="1"/>
    <col min="14071" max="14071" width="22.453125" style="29" bestFit="1" customWidth="1"/>
    <col min="14072" max="14073" width="22.453125" style="29" customWidth="1"/>
    <col min="14074" max="14074" width="7.453125" style="29" bestFit="1" customWidth="1"/>
    <col min="14075" max="14075" width="15.453125" style="29" bestFit="1" customWidth="1"/>
    <col min="14076" max="14076" width="20.54296875" style="29" bestFit="1" customWidth="1"/>
    <col min="14077" max="14077" width="25.54296875" style="29" bestFit="1" customWidth="1"/>
    <col min="14078" max="14080" width="20.54296875" style="29" bestFit="1" customWidth="1"/>
    <col min="14081" max="14083" width="20.54296875" style="29" customWidth="1"/>
    <col min="14084" max="14085" width="19.453125" style="29" customWidth="1"/>
    <col min="14086" max="14086" width="39.453125" style="29" bestFit="1" customWidth="1"/>
    <col min="14087" max="14087" width="13.54296875" style="29" bestFit="1" customWidth="1"/>
    <col min="14088" max="14090" width="11.54296875" style="29" customWidth="1"/>
    <col min="14091" max="14091" width="47.54296875" style="29" customWidth="1"/>
    <col min="14092" max="14134" width="9.453125" style="29" customWidth="1"/>
    <col min="14135" max="14135" width="15.453125" style="29" customWidth="1"/>
    <col min="14136" max="14136" width="45.453125" style="29" customWidth="1"/>
    <col min="14137" max="14137" width="11.54296875" style="29" customWidth="1"/>
    <col min="14138" max="14152" width="0" style="29" hidden="1" customWidth="1"/>
    <col min="14153" max="14155" width="9.453125" style="29" bestFit="1" customWidth="1"/>
    <col min="14156" max="14156" width="9.453125" style="29" customWidth="1"/>
    <col min="14157" max="14271" width="0" style="29" hidden="1"/>
    <col min="14272" max="14272" width="0" style="29" hidden="1" customWidth="1"/>
    <col min="14273" max="14273" width="21.453125" style="29" customWidth="1"/>
    <col min="14274" max="14274" width="18.453125" style="29" customWidth="1"/>
    <col min="14275" max="14275" width="8.54296875" style="29" bestFit="1" customWidth="1"/>
    <col min="14276" max="14276" width="4.453125" style="29" bestFit="1" customWidth="1"/>
    <col min="14277" max="14277" width="22.54296875" style="29" customWidth="1"/>
    <col min="14278" max="14278" width="52.54296875" style="29" bestFit="1" customWidth="1"/>
    <col min="14279" max="14279" width="106.453125" style="29" bestFit="1" customWidth="1"/>
    <col min="14280" max="14319" width="0" style="29" hidden="1" customWidth="1"/>
    <col min="14320" max="14321" width="27.54296875" style="29" bestFit="1" customWidth="1"/>
    <col min="14322" max="14322" width="39.54296875" style="29" bestFit="1" customWidth="1"/>
    <col min="14323" max="14323" width="34.453125" style="29" bestFit="1" customWidth="1"/>
    <col min="14324" max="14324" width="16.54296875" style="29" bestFit="1" customWidth="1"/>
    <col min="14325" max="14325" width="28.54296875" style="29" bestFit="1" customWidth="1"/>
    <col min="14326" max="14326" width="21.453125" style="29" customWidth="1"/>
    <col min="14327" max="14327" width="22.453125" style="29" bestFit="1" customWidth="1"/>
    <col min="14328" max="14329" width="22.453125" style="29" customWidth="1"/>
    <col min="14330" max="14330" width="7.453125" style="29" bestFit="1" customWidth="1"/>
    <col min="14331" max="14331" width="15.453125" style="29" bestFit="1" customWidth="1"/>
    <col min="14332" max="14332" width="20.54296875" style="29" bestFit="1" customWidth="1"/>
    <col min="14333" max="14333" width="25.54296875" style="29" bestFit="1" customWidth="1"/>
    <col min="14334" max="14336" width="20.54296875" style="29" bestFit="1" customWidth="1"/>
    <col min="14337" max="14339" width="20.54296875" style="29" customWidth="1"/>
    <col min="14340" max="14341" width="19.453125" style="29" customWidth="1"/>
    <col min="14342" max="14342" width="39.453125" style="29" bestFit="1" customWidth="1"/>
    <col min="14343" max="14343" width="13.54296875" style="29" bestFit="1" customWidth="1"/>
    <col min="14344" max="14346" width="11.54296875" style="29" customWidth="1"/>
    <col min="14347" max="14347" width="47.54296875" style="29" customWidth="1"/>
    <col min="14348" max="14390" width="9.453125" style="29" customWidth="1"/>
    <col min="14391" max="14391" width="15.453125" style="29" customWidth="1"/>
    <col min="14392" max="14392" width="45.453125" style="29" customWidth="1"/>
    <col min="14393" max="14393" width="11.54296875" style="29" customWidth="1"/>
    <col min="14394" max="14408" width="0" style="29" hidden="1" customWidth="1"/>
    <col min="14409" max="14411" width="9.453125" style="29" bestFit="1" customWidth="1"/>
    <col min="14412" max="14412" width="9.453125" style="29" customWidth="1"/>
    <col min="14413" max="14527" width="0" style="29" hidden="1"/>
    <col min="14528" max="14528" width="0" style="29" hidden="1" customWidth="1"/>
    <col min="14529" max="14529" width="21.453125" style="29" customWidth="1"/>
    <col min="14530" max="14530" width="18.453125" style="29" customWidth="1"/>
    <col min="14531" max="14531" width="8.54296875" style="29" bestFit="1" customWidth="1"/>
    <col min="14532" max="14532" width="4.453125" style="29" bestFit="1" customWidth="1"/>
    <col min="14533" max="14533" width="22.54296875" style="29" customWidth="1"/>
    <col min="14534" max="14534" width="52.54296875" style="29" bestFit="1" customWidth="1"/>
    <col min="14535" max="14535" width="106.453125" style="29" bestFit="1" customWidth="1"/>
    <col min="14536" max="14575" width="0" style="29" hidden="1" customWidth="1"/>
    <col min="14576" max="14577" width="27.54296875" style="29" bestFit="1" customWidth="1"/>
    <col min="14578" max="14578" width="39.54296875" style="29" bestFit="1" customWidth="1"/>
    <col min="14579" max="14579" width="34.453125" style="29" bestFit="1" customWidth="1"/>
    <col min="14580" max="14580" width="16.54296875" style="29" bestFit="1" customWidth="1"/>
    <col min="14581" max="14581" width="28.54296875" style="29" bestFit="1" customWidth="1"/>
    <col min="14582" max="14582" width="21.453125" style="29" customWidth="1"/>
    <col min="14583" max="14583" width="22.453125" style="29" bestFit="1" customWidth="1"/>
    <col min="14584" max="14585" width="22.453125" style="29" customWidth="1"/>
    <col min="14586" max="14586" width="7.453125" style="29" bestFit="1" customWidth="1"/>
    <col min="14587" max="14587" width="15.453125" style="29" bestFit="1" customWidth="1"/>
    <col min="14588" max="14588" width="20.54296875" style="29" bestFit="1" customWidth="1"/>
    <col min="14589" max="14589" width="25.54296875" style="29" bestFit="1" customWidth="1"/>
    <col min="14590" max="14592" width="20.54296875" style="29" bestFit="1" customWidth="1"/>
    <col min="14593" max="14595" width="20.54296875" style="29" customWidth="1"/>
    <col min="14596" max="14597" width="19.453125" style="29" customWidth="1"/>
    <col min="14598" max="14598" width="39.453125" style="29" bestFit="1" customWidth="1"/>
    <col min="14599" max="14599" width="13.54296875" style="29" bestFit="1" customWidth="1"/>
    <col min="14600" max="14602" width="11.54296875" style="29" customWidth="1"/>
    <col min="14603" max="14603" width="47.54296875" style="29" customWidth="1"/>
    <col min="14604" max="14646" width="9.453125" style="29" customWidth="1"/>
    <col min="14647" max="14647" width="15.453125" style="29" customWidth="1"/>
    <col min="14648" max="14648" width="45.453125" style="29" customWidth="1"/>
    <col min="14649" max="14649" width="11.54296875" style="29" customWidth="1"/>
    <col min="14650" max="14664" width="0" style="29" hidden="1" customWidth="1"/>
    <col min="14665" max="14667" width="9.453125" style="29" bestFit="1" customWidth="1"/>
    <col min="14668" max="14668" width="9.453125" style="29" customWidth="1"/>
    <col min="14669" max="14783" width="0" style="29" hidden="1"/>
    <col min="14784" max="14784" width="0" style="29" hidden="1" customWidth="1"/>
    <col min="14785" max="14785" width="21.453125" style="29" customWidth="1"/>
    <col min="14786" max="14786" width="18.453125" style="29" customWidth="1"/>
    <col min="14787" max="14787" width="8.54296875" style="29" bestFit="1" customWidth="1"/>
    <col min="14788" max="14788" width="4.453125" style="29" bestFit="1" customWidth="1"/>
    <col min="14789" max="14789" width="22.54296875" style="29" customWidth="1"/>
    <col min="14790" max="14790" width="52.54296875" style="29" bestFit="1" customWidth="1"/>
    <col min="14791" max="14791" width="106.453125" style="29" bestFit="1" customWidth="1"/>
    <col min="14792" max="14831" width="0" style="29" hidden="1" customWidth="1"/>
    <col min="14832" max="14833" width="27.54296875" style="29" bestFit="1" customWidth="1"/>
    <col min="14834" max="14834" width="39.54296875" style="29" bestFit="1" customWidth="1"/>
    <col min="14835" max="14835" width="34.453125" style="29" bestFit="1" customWidth="1"/>
    <col min="14836" max="14836" width="16.54296875" style="29" bestFit="1" customWidth="1"/>
    <col min="14837" max="14837" width="28.54296875" style="29" bestFit="1" customWidth="1"/>
    <col min="14838" max="14838" width="21.453125" style="29" customWidth="1"/>
    <col min="14839" max="14839" width="22.453125" style="29" bestFit="1" customWidth="1"/>
    <col min="14840" max="14841" width="22.453125" style="29" customWidth="1"/>
    <col min="14842" max="14842" width="7.453125" style="29" bestFit="1" customWidth="1"/>
    <col min="14843" max="14843" width="15.453125" style="29" bestFit="1" customWidth="1"/>
    <col min="14844" max="14844" width="20.54296875" style="29" bestFit="1" customWidth="1"/>
    <col min="14845" max="14845" width="25.54296875" style="29" bestFit="1" customWidth="1"/>
    <col min="14846" max="14848" width="20.54296875" style="29" bestFit="1" customWidth="1"/>
    <col min="14849" max="14851" width="20.54296875" style="29" customWidth="1"/>
    <col min="14852" max="14853" width="19.453125" style="29" customWidth="1"/>
    <col min="14854" max="14854" width="39.453125" style="29" bestFit="1" customWidth="1"/>
    <col min="14855" max="14855" width="13.54296875" style="29" bestFit="1" customWidth="1"/>
    <col min="14856" max="14858" width="11.54296875" style="29" customWidth="1"/>
    <col min="14859" max="14859" width="47.54296875" style="29" customWidth="1"/>
    <col min="14860" max="14902" width="9.453125" style="29" customWidth="1"/>
    <col min="14903" max="14903" width="15.453125" style="29" customWidth="1"/>
    <col min="14904" max="14904" width="45.453125" style="29" customWidth="1"/>
    <col min="14905" max="14905" width="11.54296875" style="29" customWidth="1"/>
    <col min="14906" max="14920" width="0" style="29" hidden="1" customWidth="1"/>
    <col min="14921" max="14923" width="9.453125" style="29" bestFit="1" customWidth="1"/>
    <col min="14924" max="14924" width="9.453125" style="29" customWidth="1"/>
    <col min="14925" max="15039" width="0" style="29" hidden="1"/>
    <col min="15040" max="15040" width="0" style="29" hidden="1" customWidth="1"/>
    <col min="15041" max="15041" width="21.453125" style="29" customWidth="1"/>
    <col min="15042" max="15042" width="18.453125" style="29" customWidth="1"/>
    <col min="15043" max="15043" width="8.54296875" style="29" bestFit="1" customWidth="1"/>
    <col min="15044" max="15044" width="4.453125" style="29" bestFit="1" customWidth="1"/>
    <col min="15045" max="15045" width="22.54296875" style="29" customWidth="1"/>
    <col min="15046" max="15046" width="52.54296875" style="29" bestFit="1" customWidth="1"/>
    <col min="15047" max="15047" width="106.453125" style="29" bestFit="1" customWidth="1"/>
    <col min="15048" max="15087" width="0" style="29" hidden="1" customWidth="1"/>
    <col min="15088" max="15089" width="27.54296875" style="29" bestFit="1" customWidth="1"/>
    <col min="15090" max="15090" width="39.54296875" style="29" bestFit="1" customWidth="1"/>
    <col min="15091" max="15091" width="34.453125" style="29" bestFit="1" customWidth="1"/>
    <col min="15092" max="15092" width="16.54296875" style="29" bestFit="1" customWidth="1"/>
    <col min="15093" max="15093" width="28.54296875" style="29" bestFit="1" customWidth="1"/>
    <col min="15094" max="15094" width="21.453125" style="29" customWidth="1"/>
    <col min="15095" max="15095" width="22.453125" style="29" bestFit="1" customWidth="1"/>
    <col min="15096" max="15097" width="22.453125" style="29" customWidth="1"/>
    <col min="15098" max="15098" width="7.453125" style="29" bestFit="1" customWidth="1"/>
    <col min="15099" max="15099" width="15.453125" style="29" bestFit="1" customWidth="1"/>
    <col min="15100" max="15100" width="20.54296875" style="29" bestFit="1" customWidth="1"/>
    <col min="15101" max="15101" width="25.54296875" style="29" bestFit="1" customWidth="1"/>
    <col min="15102" max="15104" width="20.54296875" style="29" bestFit="1" customWidth="1"/>
    <col min="15105" max="15107" width="20.54296875" style="29" customWidth="1"/>
    <col min="15108" max="15109" width="19.453125" style="29" customWidth="1"/>
    <col min="15110" max="15110" width="39.453125" style="29" bestFit="1" customWidth="1"/>
    <col min="15111" max="15111" width="13.54296875" style="29" bestFit="1" customWidth="1"/>
    <col min="15112" max="15114" width="11.54296875" style="29" customWidth="1"/>
    <col min="15115" max="15115" width="47.54296875" style="29" customWidth="1"/>
    <col min="15116" max="15158" width="9.453125" style="29" customWidth="1"/>
    <col min="15159" max="15159" width="15.453125" style="29" customWidth="1"/>
    <col min="15160" max="15160" width="45.453125" style="29" customWidth="1"/>
    <col min="15161" max="15161" width="11.54296875" style="29" customWidth="1"/>
    <col min="15162" max="15176" width="0" style="29" hidden="1" customWidth="1"/>
    <col min="15177" max="15179" width="9.453125" style="29" bestFit="1" customWidth="1"/>
    <col min="15180" max="15180" width="9.453125" style="29" customWidth="1"/>
    <col min="15181" max="15295" width="0" style="29" hidden="1"/>
    <col min="15296" max="15296" width="0" style="29" hidden="1" customWidth="1"/>
    <col min="15297" max="15297" width="21.453125" style="29" customWidth="1"/>
    <col min="15298" max="15298" width="18.453125" style="29" customWidth="1"/>
    <col min="15299" max="15299" width="8.54296875" style="29" bestFit="1" customWidth="1"/>
    <col min="15300" max="15300" width="4.453125" style="29" bestFit="1" customWidth="1"/>
    <col min="15301" max="15301" width="22.54296875" style="29" customWidth="1"/>
    <col min="15302" max="15302" width="52.54296875" style="29" bestFit="1" customWidth="1"/>
    <col min="15303" max="15303" width="106.453125" style="29" bestFit="1" customWidth="1"/>
    <col min="15304" max="15343" width="0" style="29" hidden="1" customWidth="1"/>
    <col min="15344" max="15345" width="27.54296875" style="29" bestFit="1" customWidth="1"/>
    <col min="15346" max="15346" width="39.54296875" style="29" bestFit="1" customWidth="1"/>
    <col min="15347" max="15347" width="34.453125" style="29" bestFit="1" customWidth="1"/>
    <col min="15348" max="15348" width="16.54296875" style="29" bestFit="1" customWidth="1"/>
    <col min="15349" max="15349" width="28.54296875" style="29" bestFit="1" customWidth="1"/>
    <col min="15350" max="15350" width="21.453125" style="29" customWidth="1"/>
    <col min="15351" max="15351" width="22.453125" style="29" bestFit="1" customWidth="1"/>
    <col min="15352" max="15353" width="22.453125" style="29" customWidth="1"/>
    <col min="15354" max="15354" width="7.453125" style="29" bestFit="1" customWidth="1"/>
    <col min="15355" max="15355" width="15.453125" style="29" bestFit="1" customWidth="1"/>
    <col min="15356" max="15356" width="20.54296875" style="29" bestFit="1" customWidth="1"/>
    <col min="15357" max="15357" width="25.54296875" style="29" bestFit="1" customWidth="1"/>
    <col min="15358" max="15360" width="20.54296875" style="29" bestFit="1" customWidth="1"/>
    <col min="15361" max="15363" width="20.54296875" style="29" customWidth="1"/>
    <col min="15364" max="15365" width="19.453125" style="29" customWidth="1"/>
    <col min="15366" max="15366" width="39.453125" style="29" bestFit="1" customWidth="1"/>
    <col min="15367" max="15367" width="13.54296875" style="29" bestFit="1" customWidth="1"/>
    <col min="15368" max="15370" width="11.54296875" style="29" customWidth="1"/>
    <col min="15371" max="15371" width="47.54296875" style="29" customWidth="1"/>
    <col min="15372" max="15414" width="9.453125" style="29" customWidth="1"/>
    <col min="15415" max="15415" width="15.453125" style="29" customWidth="1"/>
    <col min="15416" max="15416" width="45.453125" style="29" customWidth="1"/>
    <col min="15417" max="15417" width="11.54296875" style="29" customWidth="1"/>
    <col min="15418" max="15432" width="0" style="29" hidden="1" customWidth="1"/>
    <col min="15433" max="15435" width="9.453125" style="29" bestFit="1" customWidth="1"/>
    <col min="15436" max="15436" width="9.453125" style="29" customWidth="1"/>
    <col min="15437" max="15551" width="0" style="29" hidden="1"/>
    <col min="15552" max="15552" width="0" style="29" hidden="1" customWidth="1"/>
    <col min="15553" max="15553" width="21.453125" style="29" customWidth="1"/>
    <col min="15554" max="15554" width="18.453125" style="29" customWidth="1"/>
    <col min="15555" max="15555" width="8.54296875" style="29" bestFit="1" customWidth="1"/>
    <col min="15556" max="15556" width="4.453125" style="29" bestFit="1" customWidth="1"/>
    <col min="15557" max="15557" width="22.54296875" style="29" customWidth="1"/>
    <col min="15558" max="15558" width="52.54296875" style="29" bestFit="1" customWidth="1"/>
    <col min="15559" max="15559" width="106.453125" style="29" bestFit="1" customWidth="1"/>
    <col min="15560" max="15599" width="0" style="29" hidden="1" customWidth="1"/>
    <col min="15600" max="15601" width="27.54296875" style="29" bestFit="1" customWidth="1"/>
    <col min="15602" max="15602" width="39.54296875" style="29" bestFit="1" customWidth="1"/>
    <col min="15603" max="15603" width="34.453125" style="29" bestFit="1" customWidth="1"/>
    <col min="15604" max="15604" width="16.54296875" style="29" bestFit="1" customWidth="1"/>
    <col min="15605" max="15605" width="28.54296875" style="29" bestFit="1" customWidth="1"/>
    <col min="15606" max="15606" width="21.453125" style="29" customWidth="1"/>
    <col min="15607" max="15607" width="22.453125" style="29" bestFit="1" customWidth="1"/>
    <col min="15608" max="15609" width="22.453125" style="29" customWidth="1"/>
    <col min="15610" max="15610" width="7.453125" style="29" bestFit="1" customWidth="1"/>
    <col min="15611" max="15611" width="15.453125" style="29" bestFit="1" customWidth="1"/>
    <col min="15612" max="15612" width="20.54296875" style="29" bestFit="1" customWidth="1"/>
    <col min="15613" max="15613" width="25.54296875" style="29" bestFit="1" customWidth="1"/>
    <col min="15614" max="15616" width="20.54296875" style="29" bestFit="1" customWidth="1"/>
    <col min="15617" max="15619" width="20.54296875" style="29" customWidth="1"/>
    <col min="15620" max="15621" width="19.453125" style="29" customWidth="1"/>
    <col min="15622" max="15622" width="39.453125" style="29" bestFit="1" customWidth="1"/>
    <col min="15623" max="15623" width="13.54296875" style="29" bestFit="1" customWidth="1"/>
    <col min="15624" max="15626" width="11.54296875" style="29" customWidth="1"/>
    <col min="15627" max="15627" width="47.54296875" style="29" customWidth="1"/>
    <col min="15628" max="15670" width="9.453125" style="29" customWidth="1"/>
    <col min="15671" max="15671" width="15.453125" style="29" customWidth="1"/>
    <col min="15672" max="15672" width="45.453125" style="29" customWidth="1"/>
    <col min="15673" max="15673" width="11.54296875" style="29" customWidth="1"/>
    <col min="15674" max="15688" width="0" style="29" hidden="1" customWidth="1"/>
    <col min="15689" max="15691" width="9.453125" style="29" bestFit="1" customWidth="1"/>
    <col min="15692" max="15692" width="9.453125" style="29" customWidth="1"/>
    <col min="15693" max="15807" width="0" style="29" hidden="1"/>
    <col min="15808" max="15808" width="0" style="29" hidden="1" customWidth="1"/>
    <col min="15809" max="15809" width="21.453125" style="29" customWidth="1"/>
    <col min="15810" max="15810" width="18.453125" style="29" customWidth="1"/>
    <col min="15811" max="15811" width="8.54296875" style="29" bestFit="1" customWidth="1"/>
    <col min="15812" max="15812" width="4.453125" style="29" bestFit="1" customWidth="1"/>
    <col min="15813" max="15813" width="22.54296875" style="29" customWidth="1"/>
    <col min="15814" max="15814" width="52.54296875" style="29" bestFit="1" customWidth="1"/>
    <col min="15815" max="15815" width="106.453125" style="29" bestFit="1" customWidth="1"/>
    <col min="15816" max="15855" width="0" style="29" hidden="1" customWidth="1"/>
    <col min="15856" max="15857" width="27.54296875" style="29" bestFit="1" customWidth="1"/>
    <col min="15858" max="15858" width="39.54296875" style="29" bestFit="1" customWidth="1"/>
    <col min="15859" max="15859" width="34.453125" style="29" bestFit="1" customWidth="1"/>
    <col min="15860" max="15860" width="16.54296875" style="29" bestFit="1" customWidth="1"/>
    <col min="15861" max="15861" width="28.54296875" style="29" bestFit="1" customWidth="1"/>
    <col min="15862" max="15862" width="21.453125" style="29" customWidth="1"/>
    <col min="15863" max="15863" width="22.453125" style="29" bestFit="1" customWidth="1"/>
    <col min="15864" max="15865" width="22.453125" style="29" customWidth="1"/>
    <col min="15866" max="15866" width="7.453125" style="29" bestFit="1" customWidth="1"/>
    <col min="15867" max="15867" width="15.453125" style="29" bestFit="1" customWidth="1"/>
    <col min="15868" max="15868" width="20.54296875" style="29" bestFit="1" customWidth="1"/>
    <col min="15869" max="15869" width="25.54296875" style="29" bestFit="1" customWidth="1"/>
    <col min="15870" max="15872" width="20.54296875" style="29" bestFit="1" customWidth="1"/>
    <col min="15873" max="15875" width="20.54296875" style="29" customWidth="1"/>
    <col min="15876" max="15877" width="19.453125" style="29" customWidth="1"/>
    <col min="15878" max="15878" width="39.453125" style="29" bestFit="1" customWidth="1"/>
    <col min="15879" max="15879" width="13.54296875" style="29" bestFit="1" customWidth="1"/>
    <col min="15880" max="15882" width="11.54296875" style="29" customWidth="1"/>
    <col min="15883" max="15883" width="47.54296875" style="29" customWidth="1"/>
    <col min="15884" max="15926" width="9.453125" style="29" customWidth="1"/>
    <col min="15927" max="15927" width="15.453125" style="29" customWidth="1"/>
    <col min="15928" max="15928" width="45.453125" style="29" customWidth="1"/>
    <col min="15929" max="15929" width="11.54296875" style="29" customWidth="1"/>
    <col min="15930" max="15944" width="0" style="29" hidden="1" customWidth="1"/>
    <col min="15945" max="15947" width="9.453125" style="29" bestFit="1" customWidth="1"/>
    <col min="15948" max="15948" width="9.453125" style="29" customWidth="1"/>
    <col min="15949" max="16063" width="0" style="29" hidden="1"/>
    <col min="16064" max="16064" width="0" style="29" hidden="1" customWidth="1"/>
    <col min="16065" max="16065" width="21.453125" style="29" customWidth="1"/>
    <col min="16066" max="16066" width="18.453125" style="29" customWidth="1"/>
    <col min="16067" max="16067" width="8.54296875" style="29" bestFit="1" customWidth="1"/>
    <col min="16068" max="16068" width="4.453125" style="29" bestFit="1" customWidth="1"/>
    <col min="16069" max="16069" width="22.54296875" style="29" customWidth="1"/>
    <col min="16070" max="16070" width="52.54296875" style="29" bestFit="1" customWidth="1"/>
    <col min="16071" max="16071" width="106.453125" style="29" bestFit="1" customWidth="1"/>
    <col min="16072" max="16111" width="0" style="29" hidden="1" customWidth="1"/>
    <col min="16112" max="16113" width="27.54296875" style="29" bestFit="1" customWidth="1"/>
    <col min="16114" max="16114" width="39.54296875" style="29" bestFit="1" customWidth="1"/>
    <col min="16115" max="16115" width="34.453125" style="29" bestFit="1" customWidth="1"/>
    <col min="16116" max="16116" width="16.54296875" style="29" bestFit="1" customWidth="1"/>
    <col min="16117" max="16117" width="28.54296875" style="29" bestFit="1" customWidth="1"/>
    <col min="16118" max="16118" width="21.453125" style="29" customWidth="1"/>
    <col min="16119" max="16119" width="22.453125" style="29" bestFit="1" customWidth="1"/>
    <col min="16120" max="16121" width="22.453125" style="29" customWidth="1"/>
    <col min="16122" max="16122" width="7.453125" style="29" bestFit="1" customWidth="1"/>
    <col min="16123" max="16123" width="15.453125" style="29" bestFit="1" customWidth="1"/>
    <col min="16124" max="16124" width="20.54296875" style="29" bestFit="1" customWidth="1"/>
    <col min="16125" max="16125" width="25.54296875" style="29" bestFit="1" customWidth="1"/>
    <col min="16126" max="16128" width="20.54296875" style="29" bestFit="1" customWidth="1"/>
    <col min="16129" max="16131" width="20.54296875" style="29" customWidth="1"/>
    <col min="16132" max="16133" width="19.453125" style="29" customWidth="1"/>
    <col min="16134" max="16134" width="39.453125" style="29" bestFit="1" customWidth="1"/>
    <col min="16135" max="16135" width="13.54296875" style="29" bestFit="1" customWidth="1"/>
    <col min="16136" max="16138" width="11.54296875" style="29" customWidth="1"/>
    <col min="16139" max="16139" width="47.54296875" style="29" customWidth="1"/>
    <col min="16140" max="16182" width="9.453125" style="29" customWidth="1"/>
    <col min="16183" max="16183" width="15.453125" style="29" customWidth="1"/>
    <col min="16184" max="16184" width="45.453125" style="29" customWidth="1"/>
    <col min="16185" max="16185" width="11.54296875" style="29" customWidth="1"/>
    <col min="16186" max="16200" width="0" style="29" hidden="1" customWidth="1"/>
    <col min="16201" max="16203" width="9.453125" style="29" bestFit="1" customWidth="1"/>
    <col min="16204" max="16204" width="9.453125" style="29" customWidth="1"/>
    <col min="16205" max="16319" width="0" style="29" hidden="1"/>
    <col min="16320" max="16320" width="0" style="29" hidden="1" customWidth="1"/>
    <col min="16321" max="16321" width="21.453125" style="29" customWidth="1"/>
    <col min="16322" max="16322" width="18.453125" style="29" customWidth="1"/>
    <col min="16323" max="16323" width="8.54296875" style="29" bestFit="1" customWidth="1"/>
    <col min="16324" max="16324" width="4.453125" style="29" bestFit="1" customWidth="1"/>
    <col min="16325" max="16325" width="22.54296875" style="29" customWidth="1"/>
    <col min="16326" max="16326" width="52.54296875" style="29" bestFit="1" customWidth="1"/>
    <col min="16327" max="16327" width="106.453125" style="29" bestFit="1" customWidth="1"/>
    <col min="16328" max="16367" width="0" style="29" hidden="1" customWidth="1"/>
    <col min="16368" max="16369" width="27.54296875" style="29" bestFit="1" customWidth="1"/>
    <col min="16370" max="16370" width="39.54296875" style="29" bestFit="1" customWidth="1"/>
    <col min="16371" max="16371" width="34.453125" style="29" bestFit="1" customWidth="1"/>
    <col min="16372" max="16372" width="16.54296875" style="29" bestFit="1" customWidth="1"/>
    <col min="16373" max="16373" width="28.54296875" style="29" bestFit="1" customWidth="1"/>
    <col min="16374" max="16374" width="21.453125" style="29" customWidth="1"/>
    <col min="16375" max="16375" width="22.453125" style="29" bestFit="1" customWidth="1"/>
    <col min="16376" max="16377" width="22.453125" style="29" customWidth="1"/>
    <col min="16378" max="16378" width="7.453125" style="29" bestFit="1" customWidth="1"/>
    <col min="16379" max="16379" width="15.453125" style="29" bestFit="1" customWidth="1"/>
    <col min="16380" max="16380" width="20.54296875" style="29" bestFit="1" customWidth="1"/>
    <col min="16381" max="16381" width="25.54296875" style="29" bestFit="1" customWidth="1"/>
    <col min="16382" max="16383" width="20.54296875" style="29" bestFit="1" customWidth="1"/>
    <col min="16384" max="16384" width="20.54296875" style="29" customWidth="1"/>
  </cols>
  <sheetData>
    <row r="1" spans="1:2237" ht="15" thickBot="1" x14ac:dyDescent="0.4">
      <c r="A1" s="34"/>
      <c r="B1" s="34"/>
      <c r="C1" s="34"/>
      <c r="D1" s="1577" t="s">
        <v>3377</v>
      </c>
      <c r="E1" s="1573"/>
      <c r="F1" s="1578"/>
      <c r="G1" s="1573"/>
      <c r="H1" s="1573"/>
      <c r="I1" s="1578"/>
      <c r="J1" s="1579"/>
      <c r="K1" s="1760" t="s">
        <v>27</v>
      </c>
      <c r="L1" s="1761"/>
      <c r="M1" s="1761"/>
      <c r="N1" s="1761"/>
      <c r="O1" s="1761"/>
      <c r="P1" s="1761"/>
      <c r="Q1" s="1761"/>
      <c r="R1" s="1761"/>
      <c r="S1" s="1761"/>
      <c r="T1" s="1761"/>
      <c r="U1" s="1761"/>
      <c r="V1" s="1761"/>
      <c r="W1" s="1761"/>
      <c r="X1" s="1761"/>
      <c r="Y1" s="1761"/>
      <c r="Z1" s="1761"/>
      <c r="AA1" s="1761"/>
      <c r="AB1" s="1761"/>
      <c r="AC1" s="1761"/>
      <c r="AD1" s="1761"/>
      <c r="AE1" s="1761"/>
      <c r="AF1" s="1761"/>
      <c r="AG1" s="1761"/>
      <c r="AH1" s="1761"/>
      <c r="AI1" s="1761"/>
      <c r="AJ1" s="1761"/>
      <c r="AK1" s="1761"/>
      <c r="AL1" s="1761"/>
      <c r="AM1" s="1761"/>
      <c r="AN1" s="1761"/>
      <c r="AO1" s="1761"/>
      <c r="AP1" s="1761"/>
      <c r="AQ1" s="1761"/>
      <c r="AR1" s="1761"/>
      <c r="AS1" s="1761"/>
      <c r="AT1" s="1761"/>
      <c r="AU1" s="1761"/>
      <c r="AV1" s="1761"/>
      <c r="AW1" s="1761"/>
      <c r="AX1" s="1761"/>
      <c r="AY1" s="1761"/>
      <c r="AZ1" s="1761"/>
      <c r="BA1" s="1761"/>
      <c r="BB1" s="1761"/>
      <c r="BC1" s="1761"/>
      <c r="BD1" s="1761"/>
      <c r="BE1" s="1761"/>
      <c r="BF1" s="1761"/>
      <c r="BG1" s="1761"/>
      <c r="BH1" s="1761"/>
      <c r="BI1" s="1761"/>
      <c r="BJ1" s="1761"/>
      <c r="BK1" s="1761"/>
      <c r="BL1" s="1761"/>
      <c r="BM1" s="1761"/>
      <c r="BN1" s="1761"/>
      <c r="BO1" s="1761"/>
      <c r="BP1" s="1761"/>
      <c r="BQ1" s="1761"/>
      <c r="BR1" s="1761"/>
      <c r="BS1" s="1761"/>
      <c r="BT1" s="1761"/>
      <c r="BU1" s="1761"/>
      <c r="BV1" s="1761"/>
      <c r="BW1" s="1761"/>
      <c r="BX1" s="1761"/>
      <c r="BY1" s="1761"/>
      <c r="BZ1" s="1761"/>
      <c r="CA1" s="1761"/>
      <c r="CB1" s="1761"/>
      <c r="CC1" s="1761"/>
      <c r="CD1" s="1761"/>
      <c r="CE1" s="1761"/>
      <c r="CF1" s="1761"/>
      <c r="CG1" s="1761"/>
      <c r="CH1" s="1761"/>
      <c r="CI1" s="1761"/>
      <c r="CJ1" s="1761"/>
      <c r="CK1" s="1761"/>
      <c r="CL1" s="1761"/>
      <c r="CM1" s="1761"/>
      <c r="CN1" s="1761"/>
      <c r="CO1" s="1761"/>
      <c r="CP1" s="1761"/>
      <c r="CQ1" s="1761"/>
      <c r="CR1" s="1761"/>
      <c r="CS1" s="1761"/>
      <c r="CT1" s="1761"/>
      <c r="CU1" s="1761"/>
      <c r="CV1" s="1761"/>
      <c r="CW1" s="1761"/>
      <c r="CX1" s="1761"/>
      <c r="CY1" s="1761"/>
      <c r="CZ1" s="1761"/>
      <c r="DA1" s="1761"/>
      <c r="DB1" s="1761"/>
      <c r="DC1" s="1761"/>
      <c r="DD1" s="1761"/>
      <c r="DE1" s="1761"/>
      <c r="DF1" s="1761"/>
      <c r="DG1" s="1761"/>
      <c r="DH1" s="1761"/>
      <c r="DI1" s="1761"/>
      <c r="DJ1" s="1761"/>
      <c r="DK1" s="1761"/>
      <c r="DL1" s="1761"/>
      <c r="DM1" s="1761"/>
      <c r="DN1" s="1761"/>
      <c r="DO1" s="1761"/>
      <c r="DP1" s="1761"/>
      <c r="DQ1" s="1761"/>
      <c r="DR1" s="1761"/>
      <c r="DS1" s="1761"/>
      <c r="DT1" s="1761"/>
      <c r="DU1" s="1761"/>
      <c r="DV1" s="1761"/>
      <c r="DW1" s="1761"/>
      <c r="DX1" s="1761"/>
      <c r="DY1" s="1761"/>
      <c r="DZ1" s="1761"/>
      <c r="EA1" s="1761"/>
      <c r="EB1" s="1761"/>
      <c r="EC1" s="1761"/>
      <c r="ED1" s="1761"/>
      <c r="EE1" s="1761"/>
      <c r="EF1" s="1761"/>
      <c r="EG1" s="1761"/>
      <c r="EH1" s="1761"/>
      <c r="EI1" s="1761"/>
      <c r="EJ1" s="1761"/>
      <c r="EK1" s="1761"/>
      <c r="EL1" s="1761"/>
      <c r="EM1" s="1761"/>
      <c r="EN1" s="1761"/>
      <c r="EO1" s="1761"/>
      <c r="EP1" s="1761"/>
      <c r="EQ1" s="1761"/>
      <c r="ER1" s="1761"/>
      <c r="ES1" s="1761"/>
      <c r="ET1" s="1761"/>
      <c r="EU1" s="1761"/>
      <c r="EV1" s="1761"/>
      <c r="EW1" s="1761"/>
      <c r="EX1" s="1761"/>
      <c r="EY1" s="1761"/>
      <c r="EZ1" s="1761"/>
      <c r="FA1" s="1761"/>
      <c r="FB1" s="1761"/>
      <c r="FC1" s="1761"/>
      <c r="FD1" s="1761"/>
      <c r="FE1" s="1761"/>
      <c r="FF1" s="1761"/>
      <c r="FG1" s="1761"/>
      <c r="FH1" s="1761"/>
      <c r="FI1" s="1761"/>
      <c r="FJ1" s="1761"/>
      <c r="FK1" s="1761"/>
      <c r="FL1" s="1761"/>
      <c r="FM1" s="1761"/>
      <c r="FN1" s="1761"/>
      <c r="FO1" s="1761"/>
      <c r="FP1" s="1761"/>
      <c r="FQ1" s="1761"/>
      <c r="FR1" s="1761"/>
      <c r="FS1" s="1761"/>
      <c r="FT1" s="1761"/>
      <c r="FU1" s="1761"/>
      <c r="FV1" s="1761"/>
      <c r="FW1" s="1761"/>
      <c r="FX1" s="1761"/>
      <c r="FY1" s="1761"/>
      <c r="FZ1" s="1761"/>
      <c r="GA1" s="1761"/>
      <c r="GB1" s="1761"/>
      <c r="GC1" s="1761"/>
      <c r="GD1" s="1761"/>
      <c r="GE1" s="1761"/>
      <c r="GF1" s="1761"/>
      <c r="GG1" s="1761"/>
      <c r="GH1" s="1762"/>
      <c r="GI1" s="1760" t="s">
        <v>1</v>
      </c>
      <c r="GJ1" s="1761"/>
      <c r="GK1" s="1761"/>
      <c r="GL1" s="1761"/>
      <c r="GM1" s="1761"/>
      <c r="GN1" s="1761"/>
      <c r="GO1" s="1761"/>
      <c r="GP1" s="1761"/>
      <c r="GQ1" s="1764"/>
      <c r="GR1" s="1761"/>
      <c r="GS1" s="1761"/>
      <c r="GT1" s="1761"/>
      <c r="GU1" s="1761"/>
      <c r="GV1" s="1761"/>
      <c r="GW1" s="1764"/>
      <c r="GX1" s="1761"/>
      <c r="GY1" s="1761"/>
      <c r="GZ1" s="1761"/>
      <c r="HA1" s="1761"/>
      <c r="HB1" s="1761"/>
      <c r="HC1" s="1761"/>
      <c r="HD1" s="1761"/>
      <c r="HE1" s="1761"/>
      <c r="HF1" s="1761"/>
      <c r="HG1" s="1761"/>
      <c r="HH1" s="1761"/>
      <c r="HI1" s="1761"/>
      <c r="HJ1" s="1761"/>
      <c r="HK1" s="1761"/>
      <c r="HL1" s="1761"/>
      <c r="HM1" s="1761"/>
      <c r="HN1" s="1761"/>
      <c r="HO1" s="1761"/>
      <c r="HP1" s="1761"/>
      <c r="HQ1" s="1761"/>
      <c r="HR1" s="1761"/>
      <c r="HS1" s="1761"/>
      <c r="HT1" s="1761"/>
      <c r="HU1" s="1761"/>
      <c r="HV1" s="1761"/>
      <c r="HW1" s="1761"/>
      <c r="HX1" s="1761"/>
      <c r="HY1" s="1761"/>
      <c r="HZ1" s="1761"/>
      <c r="IA1" s="1761"/>
      <c r="IB1" s="1761"/>
      <c r="IC1" s="1761"/>
      <c r="ID1" s="1761"/>
      <c r="IE1" s="1761"/>
      <c r="IF1" s="1761"/>
      <c r="IG1" s="1761"/>
      <c r="IH1" s="1761"/>
      <c r="II1" s="1761"/>
      <c r="IJ1" s="1761"/>
      <c r="IK1" s="1761"/>
      <c r="IL1" s="1761"/>
      <c r="IM1" s="1761"/>
      <c r="IN1" s="1761"/>
      <c r="IO1" s="1761"/>
      <c r="IP1" s="1761"/>
      <c r="IQ1" s="1761"/>
      <c r="IR1" s="1761"/>
      <c r="IS1" s="1761"/>
      <c r="IT1" s="1761"/>
      <c r="IU1" s="1761"/>
      <c r="IV1" s="1761"/>
      <c r="IW1" s="1761"/>
      <c r="IX1" s="1761"/>
      <c r="IY1" s="1762"/>
      <c r="IZ1" s="1761" t="s">
        <v>2</v>
      </c>
      <c r="JA1" s="1761"/>
      <c r="JB1" s="1761"/>
      <c r="JC1" s="1761"/>
      <c r="JD1" s="1761"/>
      <c r="JE1" s="1761"/>
      <c r="JF1" s="1761"/>
      <c r="JG1" s="1761"/>
      <c r="JH1" s="1764"/>
      <c r="JI1" s="1764"/>
      <c r="JJ1" s="1761"/>
      <c r="JK1" s="1761"/>
      <c r="JL1" s="1761"/>
      <c r="JM1" s="1761"/>
      <c r="JN1" s="1761"/>
      <c r="JO1" s="1764"/>
      <c r="JP1" s="1761"/>
      <c r="JQ1" s="1761"/>
      <c r="JR1" s="1761"/>
      <c r="JS1" s="1761"/>
      <c r="JT1" s="1761"/>
      <c r="JU1" s="1761"/>
      <c r="JV1" s="1761"/>
      <c r="JW1" s="1761"/>
      <c r="JX1" s="1761"/>
      <c r="JY1" s="1761"/>
      <c r="JZ1" s="1761"/>
      <c r="KA1" s="1761"/>
      <c r="KB1" s="1761"/>
      <c r="KC1" s="1761"/>
      <c r="KD1" s="1761"/>
      <c r="KE1" s="1761"/>
      <c r="KF1" s="1761"/>
      <c r="KG1" s="1761"/>
      <c r="KH1" s="1761"/>
      <c r="KI1" s="1761"/>
      <c r="KJ1" s="1761"/>
      <c r="KK1" s="1761"/>
      <c r="KL1" s="1761"/>
      <c r="KM1" s="1761"/>
      <c r="KN1" s="1761"/>
      <c r="KO1" s="1761"/>
      <c r="KP1" s="1761"/>
      <c r="KQ1" s="1761"/>
      <c r="KR1" s="1761"/>
      <c r="KS1" s="1761"/>
      <c r="KT1" s="1761"/>
      <c r="KU1" s="1761"/>
      <c r="KV1" s="1761"/>
      <c r="KW1" s="1761"/>
      <c r="KX1" s="1761"/>
      <c r="KY1" s="1761"/>
      <c r="KZ1" s="1761"/>
      <c r="LA1" s="1761"/>
      <c r="LB1" s="1761"/>
      <c r="LC1" s="1761"/>
      <c r="LD1" s="1761"/>
      <c r="LE1" s="1761"/>
      <c r="LF1" s="1761"/>
      <c r="LG1" s="1761"/>
      <c r="LH1" s="1761"/>
      <c r="LI1" s="1761"/>
      <c r="LJ1" s="1761"/>
      <c r="LK1" s="1761"/>
      <c r="LL1" s="1761"/>
      <c r="LM1" s="1761"/>
      <c r="LN1" s="1761"/>
      <c r="LO1" s="1761"/>
      <c r="LP1" s="1761"/>
      <c r="LQ1" s="1761"/>
      <c r="LR1" s="1761"/>
      <c r="LS1" s="1761"/>
      <c r="LT1" s="1761"/>
      <c r="LU1" s="1761"/>
      <c r="LV1" s="1761"/>
      <c r="LW1" s="1761"/>
      <c r="LX1" s="1761"/>
      <c r="LY1" s="1761"/>
      <c r="LZ1" s="1761"/>
      <c r="MA1" s="1761"/>
      <c r="MB1" s="1761"/>
      <c r="MC1" s="1761"/>
      <c r="MD1" s="1761"/>
      <c r="ME1" s="1761"/>
      <c r="MF1" s="1761"/>
      <c r="MG1" s="1761"/>
      <c r="MH1" s="1761"/>
      <c r="MI1" s="1761"/>
      <c r="MJ1" s="1761"/>
      <c r="MK1" s="1761"/>
      <c r="ML1" s="1761"/>
      <c r="MM1" s="1761"/>
      <c r="MN1" s="1761"/>
      <c r="MO1" s="1761"/>
      <c r="MP1" s="1761"/>
      <c r="MQ1" s="1761"/>
      <c r="MR1" s="1761"/>
      <c r="MS1" s="1761"/>
      <c r="MT1" s="1761"/>
      <c r="MU1" s="1761"/>
      <c r="MV1" s="1761"/>
      <c r="MW1" s="1761"/>
      <c r="MX1" s="1761"/>
      <c r="MY1" s="1761"/>
      <c r="MZ1" s="1761"/>
      <c r="NA1" s="1761"/>
      <c r="NB1" s="1761"/>
      <c r="NC1" s="1761"/>
      <c r="ND1" s="1761"/>
      <c r="NE1" s="1761"/>
      <c r="NF1" s="1761"/>
      <c r="NG1" s="1761"/>
      <c r="NH1" s="1761"/>
      <c r="NI1" s="1761"/>
      <c r="NJ1" s="1761"/>
      <c r="NK1" s="1761"/>
      <c r="NL1" s="1761"/>
      <c r="NM1" s="1761"/>
      <c r="NN1" s="1761"/>
      <c r="NO1" s="1761"/>
      <c r="NP1" s="1761"/>
      <c r="NQ1" s="1761"/>
      <c r="NR1" s="1761"/>
      <c r="NS1" s="1761"/>
      <c r="NT1" s="1761"/>
      <c r="NU1" s="1761"/>
      <c r="NV1" s="1761"/>
      <c r="NW1" s="1761"/>
      <c r="NX1" s="1761"/>
      <c r="NY1" s="1761"/>
      <c r="NZ1" s="1761"/>
      <c r="OA1" s="1761"/>
      <c r="OB1" s="1761"/>
      <c r="OC1" s="1761"/>
      <c r="OD1" s="1761"/>
      <c r="OE1" s="1761"/>
      <c r="OF1" s="1761"/>
      <c r="OG1" s="1761"/>
      <c r="OH1" s="1761"/>
      <c r="OI1" s="1761"/>
      <c r="OJ1" s="1761"/>
      <c r="OK1" s="1761"/>
      <c r="OL1" s="1761"/>
      <c r="OM1" s="1761"/>
      <c r="ON1" s="1761"/>
      <c r="OO1" s="1761"/>
      <c r="OP1" s="1761"/>
      <c r="OQ1" s="1761"/>
      <c r="OR1" s="1761"/>
      <c r="OS1" s="1761"/>
      <c r="OT1" s="1761"/>
      <c r="OU1" s="1761"/>
      <c r="OV1" s="1761"/>
      <c r="OW1" s="1761"/>
      <c r="OX1" s="1761"/>
      <c r="OY1" s="1761"/>
      <c r="OZ1" s="1761"/>
      <c r="PA1" s="1761"/>
      <c r="PB1" s="1761"/>
      <c r="PC1" s="1761"/>
      <c r="PD1" s="1761"/>
      <c r="PE1" s="1761"/>
      <c r="PF1" s="1761"/>
      <c r="PG1" s="1761"/>
      <c r="PH1" s="1761"/>
      <c r="PI1" s="1761"/>
      <c r="PJ1" s="1761"/>
      <c r="PK1" s="1761"/>
      <c r="PL1" s="1761"/>
      <c r="PM1" s="1761"/>
      <c r="PN1" s="1761"/>
      <c r="PO1" s="1761"/>
      <c r="PP1" s="1761"/>
      <c r="PQ1" s="1761"/>
      <c r="PR1" s="1761"/>
      <c r="PS1" s="1761"/>
      <c r="PT1" s="1761"/>
      <c r="PU1" s="1761"/>
      <c r="PV1" s="1761"/>
      <c r="PW1" s="1761"/>
      <c r="PX1" s="1761"/>
      <c r="PY1" s="1761"/>
      <c r="PZ1" s="1761"/>
      <c r="QA1" s="1761"/>
      <c r="QB1" s="1761"/>
      <c r="QC1" s="1760" t="s">
        <v>3</v>
      </c>
      <c r="QD1" s="1761"/>
      <c r="QE1" s="1761"/>
      <c r="QF1" s="1761"/>
      <c r="QG1" s="1761"/>
      <c r="QH1" s="1761"/>
      <c r="QI1" s="1761"/>
      <c r="QJ1" s="1761"/>
      <c r="QK1" s="1761"/>
      <c r="QL1" s="1761"/>
      <c r="QM1" s="1761"/>
      <c r="QN1" s="1761"/>
      <c r="QO1" s="1761"/>
      <c r="QP1" s="1761"/>
      <c r="QQ1" s="1761"/>
      <c r="QR1" s="1761"/>
      <c r="QS1" s="1761"/>
      <c r="QT1" s="1761"/>
      <c r="QU1" s="1761"/>
      <c r="QV1" s="1761"/>
      <c r="QW1" s="1761"/>
      <c r="QX1" s="1761"/>
      <c r="QY1" s="1761"/>
      <c r="QZ1" s="1761"/>
      <c r="RA1" s="1761"/>
      <c r="RB1" s="1761"/>
      <c r="RC1" s="1761"/>
      <c r="RD1" s="1761"/>
      <c r="RE1" s="1761"/>
      <c r="RF1" s="1761"/>
      <c r="RG1" s="1761"/>
      <c r="RH1" s="1761"/>
      <c r="RI1" s="1761"/>
      <c r="RJ1" s="1761"/>
      <c r="RK1" s="1761"/>
      <c r="RL1" s="1761"/>
      <c r="RM1" s="1761"/>
      <c r="RN1" s="1761"/>
      <c r="RO1" s="1761"/>
      <c r="RP1" s="1761"/>
      <c r="RQ1" s="1761"/>
      <c r="RR1" s="1761"/>
      <c r="RS1" s="1761"/>
      <c r="RT1" s="1761"/>
      <c r="RU1" s="1761"/>
      <c r="RV1" s="1761"/>
      <c r="RW1" s="1761"/>
      <c r="RX1" s="1761"/>
      <c r="RY1" s="1761"/>
      <c r="RZ1" s="1761"/>
      <c r="SA1" s="1761"/>
      <c r="SB1" s="1761"/>
      <c r="SC1" s="1761"/>
      <c r="SD1" s="1761"/>
      <c r="SE1" s="1761"/>
      <c r="SF1" s="1761"/>
      <c r="SG1" s="1761"/>
      <c r="SH1" s="1761"/>
      <c r="SI1" s="1761"/>
      <c r="SJ1" s="1761"/>
      <c r="SK1" s="1761"/>
      <c r="SL1" s="1761"/>
      <c r="SM1" s="1761"/>
      <c r="SN1" s="1761"/>
      <c r="SO1" s="1761"/>
      <c r="SP1" s="1761"/>
      <c r="SQ1" s="1761"/>
      <c r="SR1" s="1761"/>
      <c r="SS1" s="1761"/>
      <c r="ST1" s="1761"/>
      <c r="SU1" s="1761"/>
      <c r="SV1" s="1761"/>
      <c r="SW1" s="1761"/>
      <c r="SX1" s="1761"/>
      <c r="SY1" s="1761"/>
      <c r="SZ1" s="1761"/>
      <c r="TA1" s="1761"/>
      <c r="TB1" s="1761"/>
      <c r="TC1" s="1761"/>
      <c r="TD1" s="1761"/>
      <c r="TE1" s="1761"/>
      <c r="TF1" s="1761"/>
      <c r="TG1" s="1761"/>
      <c r="TH1" s="1761"/>
      <c r="TI1" s="1761"/>
      <c r="TJ1" s="1761"/>
      <c r="TK1" s="1761"/>
      <c r="TL1" s="1761"/>
      <c r="TM1" s="1761"/>
      <c r="TN1" s="1761"/>
      <c r="TO1" s="1761"/>
      <c r="TP1" s="1761"/>
      <c r="TQ1" s="1761"/>
      <c r="TR1" s="1761"/>
      <c r="TS1" s="1761"/>
      <c r="TT1" s="1761"/>
      <c r="TU1" s="1761"/>
      <c r="TV1" s="1761"/>
      <c r="TW1" s="1761"/>
      <c r="TX1" s="1761"/>
      <c r="TY1" s="1761"/>
      <c r="TZ1" s="1761"/>
      <c r="UA1" s="1761"/>
      <c r="UB1" s="1761"/>
      <c r="UC1" s="1761"/>
      <c r="UD1" s="1761"/>
      <c r="UE1" s="1761"/>
      <c r="UF1" s="1761"/>
      <c r="UG1" s="1761"/>
      <c r="UH1" s="1761"/>
      <c r="UI1" s="1761"/>
      <c r="UJ1" s="1761"/>
      <c r="UK1" s="1761"/>
      <c r="UL1" s="1761"/>
      <c r="UM1" s="1761"/>
      <c r="UN1" s="1761"/>
      <c r="UO1" s="1761"/>
      <c r="UP1" s="1761"/>
      <c r="UQ1" s="1761"/>
      <c r="UR1" s="1761"/>
      <c r="US1" s="1761"/>
      <c r="UT1" s="1761"/>
      <c r="UU1" s="1761"/>
      <c r="UV1" s="1761"/>
      <c r="UW1" s="1761"/>
      <c r="UX1" s="1761"/>
      <c r="UY1" s="1761"/>
      <c r="UZ1" s="1761"/>
      <c r="VA1" s="1761"/>
      <c r="VB1" s="1761"/>
      <c r="VC1" s="1761"/>
      <c r="VD1" s="1761"/>
      <c r="VE1" s="1761"/>
      <c r="VF1" s="1761"/>
      <c r="VG1" s="1761"/>
      <c r="VH1" s="1761"/>
      <c r="VI1" s="1761"/>
      <c r="VJ1" s="1761"/>
      <c r="VK1" s="1761"/>
      <c r="VL1" s="1761"/>
      <c r="VM1" s="1761"/>
      <c r="VN1" s="1761"/>
      <c r="VO1" s="1761"/>
      <c r="VP1" s="1761"/>
      <c r="VQ1" s="1761"/>
      <c r="VR1" s="1761"/>
      <c r="VS1" s="1761"/>
      <c r="VT1" s="1761"/>
      <c r="VU1" s="1761"/>
      <c r="VV1" s="1761"/>
      <c r="VW1" s="1761"/>
      <c r="VX1" s="1761"/>
      <c r="VY1" s="1761"/>
      <c r="VZ1" s="1761"/>
      <c r="WA1" s="1761"/>
      <c r="WB1" s="1761"/>
      <c r="WC1" s="1761"/>
      <c r="WD1" s="1761"/>
      <c r="WE1" s="1761"/>
      <c r="WF1" s="1761"/>
      <c r="WG1" s="1761"/>
      <c r="WH1" s="1761"/>
      <c r="WI1" s="1761"/>
      <c r="WJ1" s="1761"/>
      <c r="WK1" s="1761"/>
      <c r="WL1" s="1761"/>
      <c r="WM1" s="1761"/>
      <c r="WN1" s="1761"/>
      <c r="WO1" s="1761"/>
      <c r="WP1" s="1761"/>
      <c r="WQ1" s="1761"/>
      <c r="WR1" s="1761"/>
      <c r="WS1" s="1761"/>
      <c r="WT1" s="1761"/>
      <c r="WU1" s="1761"/>
      <c r="WV1" s="1761"/>
      <c r="WW1" s="1761"/>
      <c r="WX1" s="1762"/>
      <c r="WY1" s="1761" t="s">
        <v>4</v>
      </c>
      <c r="WZ1" s="1761"/>
      <c r="XA1" s="1761"/>
      <c r="XB1" s="1761"/>
      <c r="XC1" s="1761"/>
      <c r="XD1" s="1761"/>
      <c r="XE1" s="1761"/>
      <c r="XF1" s="1761"/>
      <c r="XG1" s="1764"/>
      <c r="XH1" s="1761"/>
      <c r="XI1" s="1761"/>
      <c r="XJ1" s="1761"/>
      <c r="XK1" s="1761"/>
      <c r="XL1" s="1761"/>
      <c r="XM1" s="1761"/>
      <c r="XN1" s="1761"/>
      <c r="XO1" s="1761"/>
      <c r="XP1" s="1761"/>
      <c r="XQ1" s="1761"/>
      <c r="XR1" s="1761"/>
      <c r="XS1" s="1761"/>
      <c r="XT1" s="1761"/>
      <c r="XU1" s="1761"/>
      <c r="XV1" s="1761"/>
      <c r="XW1" s="1761"/>
      <c r="XX1" s="1761"/>
      <c r="XY1" s="1761"/>
      <c r="XZ1" s="1761"/>
      <c r="YA1" s="1761"/>
      <c r="YB1" s="1761"/>
      <c r="YC1" s="1761"/>
      <c r="YD1" s="1761"/>
      <c r="YE1" s="1761"/>
      <c r="YF1" s="1761"/>
      <c r="YG1" s="1761"/>
      <c r="YH1" s="1761"/>
      <c r="YI1" s="1761"/>
      <c r="YJ1" s="1761"/>
      <c r="YK1" s="1761"/>
      <c r="YL1" s="1761"/>
      <c r="YM1" s="1761"/>
      <c r="YN1" s="1761"/>
      <c r="YO1" s="1761"/>
      <c r="YP1" s="1761"/>
      <c r="YQ1" s="1761"/>
      <c r="YR1" s="1761"/>
      <c r="YS1" s="1761"/>
      <c r="YT1" s="1761"/>
      <c r="YU1" s="1761"/>
      <c r="YV1" s="1761"/>
      <c r="YW1" s="1761"/>
      <c r="YX1" s="1761"/>
      <c r="YY1" s="1761"/>
      <c r="YZ1" s="1761"/>
      <c r="ZA1" s="1761"/>
      <c r="ZB1" s="1761"/>
      <c r="ZC1" s="1761"/>
      <c r="ZD1" s="1761"/>
      <c r="ZE1" s="1761"/>
      <c r="ZF1" s="1761"/>
      <c r="ZG1" s="1761"/>
      <c r="ZH1" s="1761"/>
      <c r="ZI1" s="1761"/>
      <c r="ZJ1" s="1761"/>
      <c r="ZK1" s="1761"/>
      <c r="ZL1" s="1761"/>
      <c r="ZM1" s="1761"/>
      <c r="ZN1" s="1761"/>
      <c r="ZO1" s="1761"/>
      <c r="ZP1" s="1761"/>
      <c r="ZQ1" s="1761"/>
      <c r="ZR1" s="1761"/>
      <c r="ZS1" s="1761"/>
      <c r="ZT1" s="1761"/>
      <c r="ZU1" s="1761"/>
      <c r="ZV1" s="1761"/>
      <c r="ZW1" s="1761"/>
      <c r="ZX1" s="1761"/>
      <c r="ZY1" s="1761"/>
      <c r="ZZ1" s="1761"/>
      <c r="AAA1" s="1761"/>
      <c r="AAB1" s="1761"/>
      <c r="AAC1" s="1761"/>
      <c r="AAD1" s="1761"/>
      <c r="AAE1" s="1761"/>
      <c r="AAF1" s="1761"/>
      <c r="AAG1" s="1761"/>
      <c r="AAH1" s="1761"/>
      <c r="AAI1" s="1761"/>
      <c r="AAJ1" s="1761"/>
      <c r="AAK1" s="1761"/>
      <c r="AAL1" s="1761"/>
      <c r="AAM1" s="1761"/>
      <c r="AAN1" s="1761"/>
      <c r="AAO1" s="1761"/>
      <c r="AAP1" s="1761"/>
      <c r="AAQ1" s="1761"/>
      <c r="AAR1" s="1761"/>
      <c r="AAS1" s="1761"/>
      <c r="AAT1" s="1761"/>
      <c r="AAU1" s="1761"/>
      <c r="AAV1" s="1761"/>
      <c r="AAW1" s="1761"/>
      <c r="AAX1" s="1761"/>
      <c r="AAY1" s="1761"/>
      <c r="AAZ1" s="1761"/>
      <c r="ABA1" s="1761"/>
      <c r="ABB1" s="1761"/>
      <c r="ABC1" s="1761"/>
      <c r="ABD1" s="1761"/>
      <c r="ABE1" s="1761"/>
      <c r="ABF1" s="1761"/>
      <c r="ABG1" s="1761"/>
      <c r="ABH1" s="1761"/>
      <c r="ABI1" s="1761"/>
      <c r="ABJ1" s="1761"/>
      <c r="ABK1" s="1761"/>
      <c r="ABL1" s="1761"/>
      <c r="ABM1" s="1761"/>
      <c r="ABN1" s="1761"/>
      <c r="ABO1" s="1761"/>
      <c r="ABP1" s="1761"/>
      <c r="ABQ1" s="1761"/>
      <c r="ABR1" s="1761"/>
      <c r="ABS1" s="1761"/>
      <c r="ABT1" s="1761"/>
      <c r="ABU1" s="1761"/>
      <c r="ABV1" s="1761"/>
      <c r="ABW1" s="1761"/>
      <c r="ABX1" s="1761"/>
      <c r="ABY1" s="1761"/>
      <c r="ABZ1" s="1761"/>
      <c r="ACA1" s="1761"/>
      <c r="ACB1" s="1761"/>
      <c r="ACC1" s="1761"/>
      <c r="ACD1" s="1761"/>
      <c r="ACE1" s="1761"/>
      <c r="ACF1" s="1761"/>
      <c r="ACG1" s="1761"/>
      <c r="ACH1" s="1761"/>
      <c r="ACI1" s="1761"/>
      <c r="ACJ1" s="1761"/>
      <c r="ACK1" s="1761"/>
      <c r="ACL1" s="1761"/>
      <c r="ACM1" s="1761"/>
      <c r="ACN1" s="1761"/>
      <c r="ACO1" s="1761"/>
      <c r="ACP1" s="1761"/>
      <c r="ACQ1" s="1761"/>
      <c r="ACR1" s="1761"/>
      <c r="ACS1" s="1761"/>
      <c r="ACT1" s="1761"/>
      <c r="ACU1" s="1761"/>
      <c r="ACV1" s="1761"/>
      <c r="ACW1" s="1761"/>
      <c r="ACX1" s="1761"/>
      <c r="ACY1" s="1761"/>
      <c r="ACZ1" s="1761"/>
      <c r="ADA1" s="1761"/>
      <c r="ADB1" s="1761"/>
      <c r="ADC1" s="1761"/>
      <c r="ADD1" s="1761"/>
      <c r="ADE1" s="1761"/>
      <c r="ADF1" s="1761"/>
      <c r="ADG1" s="1761"/>
      <c r="ADH1" s="1761"/>
      <c r="ADI1" s="1761"/>
      <c r="ADJ1" s="1761"/>
      <c r="ADK1" s="1761"/>
      <c r="ADL1" s="1761"/>
      <c r="ADM1" s="1761"/>
      <c r="ADN1" s="1761"/>
      <c r="ADO1" s="1761"/>
      <c r="ADP1" s="1761"/>
      <c r="ADQ1" s="1761"/>
      <c r="ADR1" s="1761"/>
      <c r="ADS1" s="1761"/>
      <c r="ADT1" s="1761"/>
      <c r="ADU1" s="1761"/>
      <c r="ADV1" s="1761"/>
      <c r="ADW1" s="1761"/>
      <c r="ADX1" s="1761"/>
      <c r="ADY1" s="1761"/>
      <c r="ADZ1" s="1761"/>
      <c r="AEA1" s="1760" t="s">
        <v>5</v>
      </c>
      <c r="AEB1" s="1761"/>
      <c r="AEC1" s="1761"/>
      <c r="AED1" s="1761"/>
      <c r="AEE1" s="1761"/>
      <c r="AEF1" s="1761"/>
      <c r="AEG1" s="1761"/>
      <c r="AEH1" s="1761"/>
      <c r="AEI1" s="1761"/>
      <c r="AEJ1" s="1761"/>
      <c r="AEK1" s="1761"/>
      <c r="AEL1" s="1761"/>
      <c r="AEM1" s="1761"/>
      <c r="AEN1" s="1761"/>
      <c r="AEO1" s="1761"/>
      <c r="AEP1" s="1761"/>
      <c r="AEQ1" s="1761"/>
      <c r="AER1" s="1761"/>
      <c r="AES1" s="1761"/>
      <c r="AET1" s="1761"/>
      <c r="AEU1" s="1761"/>
      <c r="AEV1" s="1761"/>
      <c r="AEW1" s="1761"/>
      <c r="AEX1" s="1761"/>
      <c r="AEY1" s="1761"/>
      <c r="AEZ1" s="1761"/>
      <c r="AFA1" s="1761"/>
      <c r="AFB1" s="1761"/>
      <c r="AFC1" s="1761"/>
      <c r="AFD1" s="1761"/>
      <c r="AFE1" s="1761"/>
      <c r="AFF1" s="1761"/>
      <c r="AFG1" s="1761"/>
      <c r="AFH1" s="1761"/>
      <c r="AFI1" s="1761"/>
      <c r="AFJ1" s="1761"/>
      <c r="AFK1" s="1761"/>
      <c r="AFL1" s="1761"/>
      <c r="AFM1" s="1761"/>
      <c r="AFN1" s="1761"/>
      <c r="AFO1" s="1761"/>
      <c r="AFP1" s="1761"/>
      <c r="AFQ1" s="1761"/>
      <c r="AFR1" s="1761"/>
      <c r="AFS1" s="1761"/>
      <c r="AFT1" s="1761"/>
      <c r="AFU1" s="1761"/>
      <c r="AFV1" s="1761"/>
      <c r="AFW1" s="1761"/>
      <c r="AFX1" s="1761"/>
      <c r="AFY1" s="1761"/>
      <c r="AFZ1" s="1761"/>
      <c r="AGA1" s="1761"/>
      <c r="AGB1" s="1761"/>
      <c r="AGC1" s="1761"/>
      <c r="AGD1" s="1761"/>
      <c r="AGE1" s="1761"/>
      <c r="AGF1" s="1761"/>
      <c r="AGG1" s="1761"/>
      <c r="AGH1" s="1761"/>
      <c r="AGI1" s="1761"/>
      <c r="AGJ1" s="1761"/>
      <c r="AGK1" s="1761"/>
      <c r="AGL1" s="1761"/>
      <c r="AGM1" s="1761"/>
      <c r="AGN1" s="1761"/>
      <c r="AGO1" s="1761"/>
      <c r="AGP1" s="1761"/>
      <c r="AGQ1" s="1761"/>
      <c r="AGR1" s="1761"/>
      <c r="AGS1" s="1761"/>
      <c r="AGT1" s="1761"/>
      <c r="AGU1" s="1761"/>
      <c r="AGV1" s="1761"/>
      <c r="AGW1" s="1761"/>
      <c r="AGX1" s="1761"/>
      <c r="AGY1" s="1761"/>
      <c r="AGZ1" s="1761"/>
      <c r="AHA1" s="1761"/>
      <c r="AHB1" s="1761"/>
      <c r="AHC1" s="1761"/>
      <c r="AHD1" s="1761"/>
      <c r="AHE1" s="1761"/>
      <c r="AHF1" s="1761"/>
      <c r="AHG1" s="1761"/>
      <c r="AHH1" s="1761"/>
      <c r="AHI1" s="1761"/>
      <c r="AHJ1" s="1761"/>
      <c r="AHK1" s="1761"/>
      <c r="AHL1" s="1761"/>
      <c r="AHM1" s="1761"/>
      <c r="AHN1" s="1761"/>
      <c r="AHO1" s="1761"/>
      <c r="AHP1" s="1761"/>
      <c r="AHQ1" s="1761"/>
      <c r="AHR1" s="1761"/>
      <c r="AHS1" s="1761"/>
      <c r="AHT1" s="1761"/>
      <c r="AHU1" s="1761"/>
      <c r="AHV1" s="1761"/>
      <c r="AHW1" s="1761"/>
      <c r="AHX1" s="1761"/>
      <c r="AHY1" s="1761"/>
      <c r="AHZ1" s="1761"/>
      <c r="AIA1" s="1761"/>
      <c r="AIB1" s="1761"/>
      <c r="AIC1" s="1761"/>
      <c r="AID1" s="1761"/>
      <c r="AIE1" s="1761"/>
      <c r="AIF1" s="1761"/>
      <c r="AIG1" s="1761"/>
      <c r="AIH1" s="1761"/>
      <c r="AII1" s="1761"/>
      <c r="AIJ1" s="1761"/>
      <c r="AIK1" s="1761"/>
      <c r="AIL1" s="1761"/>
      <c r="AIM1" s="1761"/>
      <c r="AIN1" s="1761"/>
      <c r="AIO1" s="1761"/>
      <c r="AIP1" s="1761"/>
      <c r="AIQ1" s="1761"/>
      <c r="AIR1" s="1761"/>
      <c r="AIS1" s="1761"/>
      <c r="AIT1" s="1761"/>
      <c r="AIU1" s="1761"/>
      <c r="AIV1" s="1761"/>
      <c r="AIW1" s="1761"/>
      <c r="AIX1" s="1761"/>
      <c r="AIY1" s="1761"/>
      <c r="AIZ1" s="1761"/>
      <c r="AJA1" s="1761"/>
      <c r="AJB1" s="1761"/>
      <c r="AJC1" s="1761"/>
      <c r="AJD1" s="1761"/>
      <c r="AJE1" s="1761"/>
      <c r="AJF1" s="1761"/>
      <c r="AJG1" s="1761"/>
      <c r="AJH1" s="1761"/>
      <c r="AJI1" s="1761"/>
      <c r="AJJ1" s="1761"/>
      <c r="AJK1" s="1761"/>
      <c r="AJL1" s="1761"/>
      <c r="AJM1" s="1761"/>
      <c r="AJN1" s="1761"/>
      <c r="AJO1" s="1761"/>
      <c r="AJP1" s="1761"/>
      <c r="AJQ1" s="1761"/>
      <c r="AJR1" s="1761"/>
      <c r="AJS1" s="1761"/>
      <c r="AJT1" s="1761"/>
      <c r="AJU1" s="1761"/>
      <c r="AJV1" s="1761"/>
      <c r="AJW1" s="1761"/>
      <c r="AJX1" s="1761"/>
      <c r="AJY1" s="1761"/>
      <c r="AJZ1" s="1761"/>
      <c r="AKA1" s="1761"/>
      <c r="AKB1" s="1761"/>
      <c r="AKC1" s="1761"/>
      <c r="AKD1" s="1761"/>
      <c r="AKE1" s="1761"/>
      <c r="AKF1" s="1761"/>
      <c r="AKG1" s="1761"/>
      <c r="AKH1" s="1761"/>
      <c r="AKI1" s="1761"/>
      <c r="AKJ1" s="1761"/>
      <c r="AKK1" s="1761"/>
      <c r="AKL1" s="1761"/>
      <c r="AKM1" s="1761"/>
      <c r="AKN1" s="1761"/>
      <c r="AKO1" s="1761"/>
      <c r="AKP1" s="1761"/>
      <c r="AKQ1" s="1761"/>
      <c r="AKR1" s="1761"/>
      <c r="AKS1" s="1761"/>
      <c r="AKT1" s="1761"/>
      <c r="AKU1" s="1761"/>
      <c r="AKV1" s="1761"/>
      <c r="AKW1" s="1761"/>
      <c r="AKX1" s="1761"/>
      <c r="AKY1" s="1761"/>
      <c r="AKZ1" s="1761"/>
      <c r="ALA1" s="1761"/>
      <c r="ALB1" s="1761"/>
      <c r="ALC1" s="1761"/>
      <c r="ALD1" s="1761"/>
      <c r="ALE1" s="1761"/>
      <c r="ALF1" s="1761"/>
      <c r="ALG1" s="1761"/>
      <c r="ALH1" s="1761"/>
      <c r="ALI1" s="1761"/>
      <c r="ALJ1" s="1761"/>
      <c r="ALK1" s="1761"/>
      <c r="ALL1" s="1761"/>
      <c r="ALM1" s="1761"/>
      <c r="ALN1" s="1761"/>
      <c r="ALO1" s="1761"/>
      <c r="ALP1" s="1761"/>
      <c r="ALQ1" s="1761"/>
      <c r="ALR1" s="1761"/>
      <c r="ALS1" s="1761"/>
      <c r="ALT1" s="1761"/>
      <c r="ALU1" s="1761"/>
      <c r="ALV1" s="1761"/>
      <c r="ALW1" s="1761"/>
      <c r="ALX1" s="1761"/>
      <c r="ALY1" s="1761"/>
      <c r="ALZ1" s="1761"/>
      <c r="AMA1" s="1761"/>
      <c r="AMB1" s="1761"/>
      <c r="AMC1" s="1761"/>
      <c r="AMD1" s="1761"/>
      <c r="AME1" s="1761"/>
      <c r="AMF1" s="1761"/>
      <c r="AMG1" s="1761"/>
      <c r="AMH1" s="1761"/>
      <c r="AMI1" s="1761"/>
      <c r="AMJ1" s="1761"/>
      <c r="AMK1" s="1761"/>
      <c r="AML1" s="1761"/>
      <c r="AMM1" s="1761"/>
      <c r="AMN1" s="1761"/>
      <c r="AMO1" s="1761"/>
      <c r="AMP1" s="1761"/>
      <c r="AMQ1" s="1761"/>
      <c r="AMR1" s="1761"/>
      <c r="AMS1" s="1761"/>
      <c r="AMT1" s="1761"/>
      <c r="AMU1" s="1761"/>
      <c r="AMV1" s="1761"/>
      <c r="AMW1" s="1761"/>
      <c r="AMX1" s="1761"/>
      <c r="AMY1" s="1761"/>
      <c r="AMZ1" s="1761"/>
      <c r="ANA1" s="1761"/>
      <c r="ANB1" s="1762"/>
      <c r="ANC1" s="1760" t="s">
        <v>6</v>
      </c>
      <c r="AND1" s="1761"/>
      <c r="ANE1" s="1761"/>
      <c r="ANF1" s="1761"/>
      <c r="ANG1" s="1761"/>
      <c r="ANH1" s="1761"/>
      <c r="ANI1" s="1761"/>
      <c r="ANJ1" s="1761"/>
      <c r="ANK1" s="1761"/>
      <c r="ANL1" s="1761"/>
      <c r="ANM1" s="1761"/>
      <c r="ANN1" s="1761"/>
      <c r="ANO1" s="1761"/>
      <c r="ANP1" s="1761"/>
      <c r="ANQ1" s="1761"/>
      <c r="ANR1" s="1761"/>
      <c r="ANS1" s="1761"/>
      <c r="ANT1" s="1761"/>
      <c r="ANU1" s="1761"/>
      <c r="ANV1" s="1761"/>
      <c r="ANW1" s="1761"/>
      <c r="ANX1" s="1761"/>
      <c r="ANY1" s="1761"/>
      <c r="ANZ1" s="1761"/>
      <c r="AOA1" s="1761"/>
      <c r="AOB1" s="1761"/>
      <c r="AOC1" s="1761"/>
      <c r="AOD1" s="1761"/>
      <c r="AOE1" s="1761"/>
      <c r="AOF1" s="1761"/>
      <c r="AOG1" s="1761"/>
      <c r="AOH1" s="1761"/>
      <c r="AOI1" s="1761"/>
      <c r="AOJ1" s="1761"/>
      <c r="AOK1" s="1761"/>
      <c r="AOL1" s="1761"/>
      <c r="AOM1" s="1761"/>
      <c r="AON1" s="1761"/>
      <c r="AOO1" s="1761"/>
      <c r="AOP1" s="1761"/>
      <c r="AOQ1" s="1761"/>
      <c r="AOR1" s="1761"/>
      <c r="AOS1" s="1761"/>
      <c r="AOT1" s="1761"/>
      <c r="AOU1" s="1761"/>
      <c r="AOV1" s="1761"/>
      <c r="AOW1" s="1761"/>
      <c r="AOX1" s="1761"/>
      <c r="AOY1" s="1761"/>
      <c r="AOZ1" s="1761"/>
      <c r="APA1" s="1761"/>
      <c r="APB1" s="1761"/>
      <c r="APC1" s="1761"/>
      <c r="APD1" s="1761"/>
      <c r="APE1" s="1761"/>
      <c r="APF1" s="1761"/>
      <c r="APG1" s="1761"/>
      <c r="APH1" s="1761"/>
      <c r="API1" s="1761"/>
      <c r="APJ1" s="1761"/>
      <c r="APK1" s="1761"/>
      <c r="APL1" s="1761"/>
      <c r="APM1" s="1761"/>
      <c r="APN1" s="1761"/>
      <c r="APO1" s="1761"/>
      <c r="APP1" s="1761"/>
      <c r="APQ1" s="1761"/>
      <c r="APR1" s="1761"/>
      <c r="APS1" s="1761"/>
      <c r="APT1" s="1761"/>
      <c r="APU1" s="1761"/>
      <c r="APV1" s="1761"/>
      <c r="APW1" s="1761"/>
      <c r="APX1" s="1761"/>
      <c r="APY1" s="1761"/>
      <c r="APZ1" s="1761"/>
      <c r="AQA1" s="1761"/>
      <c r="AQB1" s="1761"/>
      <c r="AQC1" s="1761"/>
      <c r="AQD1" s="1761"/>
      <c r="AQE1" s="1761"/>
      <c r="AQF1" s="1761"/>
      <c r="AQG1" s="1761"/>
      <c r="AQH1" s="1761"/>
      <c r="AQI1" s="1761"/>
      <c r="AQJ1" s="1761"/>
      <c r="AQK1" s="1761"/>
      <c r="AQL1" s="1761"/>
      <c r="AQM1" s="1761"/>
      <c r="AQN1" s="1761"/>
      <c r="AQO1" s="1761"/>
      <c r="AQP1" s="1761"/>
      <c r="AQQ1" s="1761"/>
      <c r="AQR1" s="1761"/>
      <c r="AQS1" s="1761"/>
      <c r="AQT1" s="1761"/>
      <c r="AQU1" s="1761"/>
      <c r="AQV1" s="1761"/>
      <c r="AQW1" s="1761"/>
      <c r="AQX1" s="1761"/>
      <c r="AQY1" s="1761"/>
      <c r="AQZ1" s="1761"/>
      <c r="ARA1" s="1761"/>
      <c r="ARB1" s="1761"/>
      <c r="ARC1" s="1761"/>
      <c r="ARD1" s="1761"/>
      <c r="ARE1" s="1761"/>
      <c r="ARF1" s="1761"/>
      <c r="ARG1" s="1761"/>
      <c r="ARH1" s="1761"/>
      <c r="ARI1" s="1761"/>
      <c r="ARJ1" s="1761"/>
      <c r="ARK1" s="1761"/>
      <c r="ARL1" s="1761"/>
      <c r="ARM1" s="1761"/>
      <c r="ARN1" s="1761"/>
      <c r="ARO1" s="1761"/>
      <c r="ARP1" s="1761"/>
      <c r="ARQ1" s="1761"/>
      <c r="ARR1" s="1761"/>
      <c r="ARS1" s="1761"/>
      <c r="ART1" s="1761"/>
      <c r="ARU1" s="1761"/>
      <c r="ARV1" s="1761"/>
      <c r="ARW1" s="1761"/>
      <c r="ARX1" s="1761"/>
      <c r="ARY1" s="1761"/>
      <c r="ARZ1" s="1761"/>
      <c r="ASA1" s="1761"/>
      <c r="ASB1" s="1761"/>
      <c r="ASC1" s="1761"/>
      <c r="ASD1" s="1761"/>
      <c r="ASE1" s="1761"/>
      <c r="ASF1" s="1761"/>
      <c r="ASG1" s="1761"/>
      <c r="ASH1" s="1761"/>
      <c r="ASI1" s="1761"/>
      <c r="ASJ1" s="1761"/>
      <c r="ASK1" s="1761"/>
      <c r="ASL1" s="1761"/>
      <c r="ASM1" s="1761"/>
      <c r="ASN1" s="1761"/>
      <c r="ASO1" s="1761"/>
      <c r="ASP1" s="1761"/>
      <c r="ASQ1" s="1761"/>
      <c r="ASR1" s="1761"/>
      <c r="ASS1" s="1761"/>
      <c r="AST1" s="1761"/>
      <c r="ASU1" s="1761"/>
      <c r="ASV1" s="1761"/>
      <c r="ASW1" s="1761"/>
      <c r="ASX1" s="1761"/>
      <c r="ASY1" s="1761"/>
      <c r="ASZ1" s="1761"/>
      <c r="ATA1" s="1761"/>
      <c r="ATB1" s="1761"/>
      <c r="ATC1" s="1761"/>
      <c r="ATD1" s="1761"/>
      <c r="ATE1" s="1761"/>
      <c r="ATF1" s="1761"/>
      <c r="ATG1" s="1761"/>
      <c r="ATH1" s="1761"/>
      <c r="ATI1" s="1761"/>
      <c r="ATJ1" s="1761"/>
      <c r="ATK1" s="1761"/>
      <c r="ATL1" s="1761"/>
      <c r="ATM1" s="1761"/>
      <c r="ATN1" s="1761"/>
      <c r="ATO1" s="1761"/>
      <c r="ATP1" s="1761"/>
      <c r="ATQ1" s="1761"/>
      <c r="ATR1" s="1761"/>
      <c r="ATS1" s="1761"/>
      <c r="ATT1" s="1761"/>
      <c r="ATU1" s="1761"/>
      <c r="ATV1" s="1761"/>
      <c r="ATW1" s="1761"/>
      <c r="ATX1" s="1761"/>
      <c r="ATY1" s="1761"/>
      <c r="ATZ1" s="1761"/>
      <c r="AUA1" s="1761"/>
      <c r="AUB1" s="1761"/>
      <c r="AUC1" s="1761"/>
      <c r="AUD1" s="1761"/>
      <c r="AUE1" s="1761"/>
      <c r="AUF1" s="1761"/>
      <c r="AUG1" s="1761"/>
      <c r="AUH1" s="1761"/>
      <c r="AUI1" s="1761"/>
      <c r="AUJ1" s="1761"/>
      <c r="AUK1" s="1761"/>
      <c r="AUL1" s="1761"/>
      <c r="AUM1" s="1761"/>
      <c r="AUN1" s="1761"/>
      <c r="AUO1" s="1761"/>
      <c r="AUP1" s="1761"/>
      <c r="AUQ1" s="1761"/>
      <c r="AUR1" s="1761"/>
      <c r="AUS1" s="1761"/>
      <c r="AUT1" s="1761"/>
      <c r="AUU1" s="1761"/>
      <c r="AUV1" s="1761"/>
      <c r="AUW1" s="1761"/>
      <c r="AUX1" s="1761"/>
      <c r="AUY1" s="1761"/>
      <c r="AUZ1" s="1761"/>
      <c r="AVA1" s="1761"/>
      <c r="AVB1" s="1761"/>
      <c r="AVC1" s="1761"/>
      <c r="AVD1" s="1761"/>
      <c r="AVE1" s="1761"/>
      <c r="AVF1" s="1761"/>
      <c r="AVG1" s="1761"/>
      <c r="AVH1" s="1761"/>
      <c r="AVI1" s="1761"/>
      <c r="AVJ1" s="1761"/>
      <c r="AVK1" s="1761"/>
      <c r="AVL1" s="1761"/>
      <c r="AVM1" s="1761"/>
      <c r="AVN1" s="1761"/>
      <c r="AVO1" s="1761"/>
      <c r="AVP1" s="1761"/>
      <c r="AVQ1" s="1761"/>
      <c r="AVR1" s="1761"/>
      <c r="AVS1" s="1761"/>
      <c r="AVT1" s="1761"/>
      <c r="AVU1" s="1761"/>
      <c r="AVV1" s="1761"/>
      <c r="AVW1" s="1761"/>
      <c r="AVX1" s="1761"/>
      <c r="AVY1" s="1761"/>
      <c r="AVZ1" s="1761"/>
      <c r="AWA1" s="1761"/>
      <c r="AWB1" s="1761"/>
      <c r="AWC1" s="1761"/>
      <c r="AWD1" s="1761"/>
      <c r="AWE1" s="1762"/>
      <c r="AWF1" s="1760" t="s">
        <v>7</v>
      </c>
      <c r="AWG1" s="1761"/>
      <c r="AWH1" s="1761"/>
      <c r="AWI1" s="1761"/>
      <c r="AWJ1" s="1761"/>
      <c r="AWK1" s="1761"/>
      <c r="AWL1" s="1761"/>
      <c r="AWM1" s="1761"/>
      <c r="AWN1" s="1761"/>
      <c r="AWO1" s="1761"/>
      <c r="AWP1" s="1761"/>
      <c r="AWQ1" s="1761"/>
      <c r="AWR1" s="1761"/>
      <c r="AWS1" s="1761"/>
      <c r="AWT1" s="1761"/>
      <c r="AWU1" s="1761"/>
      <c r="AWV1" s="1761"/>
      <c r="AWW1" s="1761"/>
      <c r="AWX1" s="1761"/>
      <c r="AWY1" s="1761"/>
      <c r="AWZ1" s="1761"/>
      <c r="AXA1" s="1761"/>
      <c r="AXB1" s="1761"/>
      <c r="AXC1" s="1761"/>
      <c r="AXD1" s="1761"/>
      <c r="AXE1" s="1761"/>
      <c r="AXF1" s="1761"/>
      <c r="AXG1" s="1761"/>
      <c r="AXH1" s="1761"/>
      <c r="AXI1" s="1761"/>
      <c r="AXJ1" s="1761"/>
      <c r="AXK1" s="1761"/>
      <c r="AXL1" s="1761"/>
      <c r="AXM1" s="1761"/>
      <c r="AXN1" s="1761"/>
      <c r="AXO1" s="1761"/>
      <c r="AXP1" s="1761"/>
      <c r="AXQ1" s="1761"/>
      <c r="AXR1" s="1761"/>
      <c r="AXS1" s="1761"/>
      <c r="AXT1" s="1761"/>
      <c r="AXU1" s="1761"/>
      <c r="AXV1" s="1761"/>
      <c r="AXW1" s="1761"/>
      <c r="AXX1" s="1761"/>
      <c r="AXY1" s="1761"/>
      <c r="AXZ1" s="1761"/>
      <c r="AYA1" s="1761"/>
      <c r="AYB1" s="1761"/>
      <c r="AYC1" s="1761"/>
      <c r="AYD1" s="1761"/>
      <c r="AYE1" s="1761"/>
      <c r="AYF1" s="1761"/>
      <c r="AYG1" s="1761"/>
      <c r="AYH1" s="1761"/>
      <c r="AYI1" s="1761"/>
      <c r="AYJ1" s="1761"/>
      <c r="AYK1" s="1761"/>
      <c r="AYL1" s="1761"/>
      <c r="AYM1" s="1761"/>
      <c r="AYN1" s="1761"/>
      <c r="AYO1" s="1761"/>
      <c r="AYP1" s="1761"/>
      <c r="AYQ1" s="1761"/>
      <c r="AYR1" s="1761"/>
      <c r="AYS1" s="1761"/>
      <c r="AYT1" s="1761"/>
      <c r="AYU1" s="1761"/>
      <c r="AYV1" s="1761"/>
      <c r="AYW1" s="1761"/>
      <c r="AYX1" s="1761"/>
      <c r="AYY1" s="1761"/>
      <c r="AYZ1" s="1761"/>
      <c r="AZA1" s="1761"/>
      <c r="AZB1" s="1761"/>
      <c r="AZC1" s="1761"/>
      <c r="AZD1" s="1761"/>
      <c r="AZE1" s="1761"/>
      <c r="AZF1" s="1761"/>
      <c r="AZG1" s="1761"/>
      <c r="AZH1" s="1761"/>
      <c r="AZI1" s="1761"/>
      <c r="AZJ1" s="1761"/>
      <c r="AZK1" s="1761"/>
      <c r="AZL1" s="1761"/>
      <c r="AZM1" s="1761"/>
      <c r="AZN1" s="1761"/>
      <c r="AZO1" s="1761"/>
      <c r="AZP1" s="1761"/>
      <c r="AZQ1" s="1761"/>
      <c r="AZR1" s="1761"/>
      <c r="AZS1" s="1761"/>
      <c r="AZT1" s="1761"/>
      <c r="AZU1" s="1761"/>
      <c r="AZV1" s="1761"/>
      <c r="AZW1" s="1761"/>
      <c r="AZX1" s="1761"/>
      <c r="AZY1" s="1761"/>
      <c r="AZZ1" s="1761"/>
      <c r="BAA1" s="1761"/>
      <c r="BAB1" s="1761"/>
      <c r="BAC1" s="1761"/>
      <c r="BAD1" s="1761"/>
      <c r="BAE1" s="1761"/>
      <c r="BAF1" s="1761"/>
      <c r="BAG1" s="1761"/>
      <c r="BAH1" s="1761"/>
      <c r="BAI1" s="1761"/>
      <c r="BAJ1" s="1761"/>
      <c r="BAK1" s="1761"/>
      <c r="BAL1" s="1761"/>
      <c r="BAM1" s="1761"/>
      <c r="BAN1" s="1761"/>
      <c r="BAO1" s="1761"/>
      <c r="BAP1" s="1761"/>
      <c r="BAQ1" s="1761"/>
      <c r="BAR1" s="1761"/>
      <c r="BAS1" s="1761"/>
      <c r="BAT1" s="1761"/>
      <c r="BAU1" s="1761"/>
      <c r="BAV1" s="1761"/>
      <c r="BAW1" s="1761"/>
      <c r="BAX1" s="1761"/>
      <c r="BAY1" s="1761"/>
      <c r="BAZ1" s="1761"/>
      <c r="BBA1" s="1761"/>
      <c r="BBB1" s="1761"/>
      <c r="BBC1" s="1761"/>
      <c r="BBD1" s="1761"/>
      <c r="BBE1" s="1761"/>
      <c r="BBF1" s="1761"/>
      <c r="BBG1" s="1761"/>
      <c r="BBH1" s="1761"/>
      <c r="BBI1" s="1761"/>
      <c r="BBJ1" s="1761"/>
      <c r="BBK1" s="1761"/>
      <c r="BBL1" s="1761"/>
      <c r="BBM1" s="1761"/>
      <c r="BBN1" s="1761"/>
      <c r="BBO1" s="1761"/>
      <c r="BBP1" s="1761"/>
      <c r="BBQ1" s="1761"/>
      <c r="BBR1" s="1761"/>
      <c r="BBS1" s="1761"/>
      <c r="BBT1" s="1761"/>
      <c r="BBU1" s="1761"/>
      <c r="BBV1" s="1761"/>
      <c r="BBW1" s="1761"/>
      <c r="BBX1" s="1761"/>
      <c r="BBY1" s="1761"/>
      <c r="BBZ1" s="1761"/>
      <c r="BCA1" s="1761"/>
      <c r="BCB1" s="1761"/>
      <c r="BCC1" s="1761"/>
      <c r="BCD1" s="1761"/>
      <c r="BCE1" s="1761"/>
      <c r="BCF1" s="1761"/>
      <c r="BCG1" s="1761"/>
      <c r="BCH1" s="1761"/>
      <c r="BCI1" s="1761"/>
      <c r="BCJ1" s="1761"/>
      <c r="BCK1" s="1761"/>
      <c r="BCL1" s="1761"/>
      <c r="BCM1" s="1761"/>
      <c r="BCN1" s="1761"/>
      <c r="BCO1" s="1761"/>
      <c r="BCP1" s="1761"/>
      <c r="BCQ1" s="1761"/>
      <c r="BCR1" s="1761"/>
      <c r="BCS1" s="1761"/>
      <c r="BCT1" s="1761"/>
      <c r="BCU1" s="1761"/>
      <c r="BCV1" s="1761"/>
      <c r="BCW1" s="1761"/>
      <c r="BCX1" s="1761"/>
      <c r="BCY1" s="1761"/>
      <c r="BCZ1" s="1761"/>
      <c r="BDA1" s="1761"/>
      <c r="BDB1" s="1761"/>
      <c r="BDC1" s="1761"/>
      <c r="BDD1" s="1761"/>
      <c r="BDE1" s="1761"/>
      <c r="BDF1" s="1761"/>
      <c r="BDG1" s="1761"/>
      <c r="BDH1" s="1761"/>
      <c r="BDI1" s="1761"/>
      <c r="BDJ1" s="1761"/>
      <c r="BDK1" s="1761"/>
      <c r="BDL1" s="1761"/>
      <c r="BDM1" s="1761"/>
      <c r="BDN1" s="1761"/>
      <c r="BDO1" s="1761"/>
      <c r="BDP1" s="1761"/>
      <c r="BDQ1" s="1761"/>
      <c r="BDR1" s="1761"/>
      <c r="BDS1" s="1761"/>
      <c r="BDT1" s="1761"/>
      <c r="BDU1" s="1761"/>
      <c r="BDV1" s="1761"/>
      <c r="BDW1" s="1761"/>
      <c r="BDX1" s="1761"/>
      <c r="BDY1" s="1761"/>
      <c r="BDZ1" s="1761"/>
      <c r="BEA1" s="1761"/>
      <c r="BEB1" s="1761"/>
      <c r="BEC1" s="1761"/>
      <c r="BED1" s="1761"/>
      <c r="BEE1" s="1761"/>
      <c r="BEF1" s="1761"/>
      <c r="BEG1" s="1761"/>
      <c r="BEH1" s="1761"/>
      <c r="BEI1" s="1761"/>
      <c r="BEJ1" s="1761"/>
      <c r="BEK1" s="1761"/>
      <c r="BEL1" s="1761"/>
      <c r="BEM1" s="1761"/>
      <c r="BEN1" s="1761"/>
      <c r="BEO1" s="1761"/>
      <c r="BEP1" s="1761"/>
      <c r="BEQ1" s="1761"/>
      <c r="BER1" s="1761"/>
      <c r="BES1" s="1761"/>
      <c r="BET1" s="1761"/>
      <c r="BEU1" s="1761"/>
      <c r="BEV1" s="1761"/>
      <c r="BEW1" s="1761"/>
      <c r="BEX1" s="1761"/>
      <c r="BEY1" s="1761"/>
      <c r="BEZ1" s="1761"/>
      <c r="BFA1" s="1761"/>
      <c r="BFB1" s="1761"/>
      <c r="BFC1" s="1761"/>
      <c r="BFD1" s="1761"/>
      <c r="BFE1" s="1761"/>
      <c r="BFF1" s="1761"/>
      <c r="BFG1" s="1761"/>
      <c r="BFH1" s="1761"/>
      <c r="BFI1" s="1761"/>
      <c r="BFJ1" s="1761"/>
      <c r="BFK1" s="1761"/>
      <c r="BFL1" s="1761"/>
      <c r="BFM1" s="1761"/>
      <c r="BFN1" s="1761"/>
      <c r="BFO1" s="1761"/>
      <c r="BFP1" s="1761"/>
      <c r="BFQ1" s="1762"/>
      <c r="BFR1" s="1760" t="s">
        <v>3378</v>
      </c>
      <c r="BFS1" s="1761"/>
      <c r="BFT1" s="1761"/>
      <c r="BFU1" s="1761"/>
      <c r="BFV1" s="1761"/>
      <c r="BFW1" s="1761"/>
      <c r="BFX1" s="1761"/>
      <c r="BFY1" s="1761"/>
      <c r="BFZ1" s="1761"/>
      <c r="BGA1" s="1761"/>
      <c r="BGB1" s="1761"/>
      <c r="BGC1" s="1761"/>
      <c r="BGD1" s="1761"/>
      <c r="BGE1" s="1761"/>
      <c r="BGF1" s="1761"/>
      <c r="BGG1" s="1761"/>
      <c r="BGH1" s="1761"/>
      <c r="BGI1" s="1761"/>
      <c r="BGJ1" s="1761"/>
      <c r="BGK1" s="1761"/>
      <c r="BGL1" s="1761"/>
      <c r="BGM1" s="1761"/>
      <c r="BGN1" s="1761"/>
      <c r="BGO1" s="1761"/>
      <c r="BGP1" s="1761"/>
      <c r="BGQ1" s="1761"/>
      <c r="BGR1" s="1761"/>
      <c r="BGS1" s="1761"/>
      <c r="BGT1" s="1761"/>
      <c r="BGU1" s="1761"/>
      <c r="BGV1" s="1761"/>
      <c r="BGW1" s="1761"/>
      <c r="BGX1" s="1761"/>
      <c r="BGY1" s="1761"/>
      <c r="BGZ1" s="1761"/>
      <c r="BHA1" s="1761"/>
      <c r="BHB1" s="1761"/>
      <c r="BHC1" s="1761"/>
      <c r="BHD1" s="1761"/>
      <c r="BHE1" s="1761"/>
      <c r="BHF1" s="1761"/>
      <c r="BHG1" s="1761"/>
      <c r="BHH1" s="1761"/>
      <c r="BHI1" s="1761"/>
      <c r="BHJ1" s="1761"/>
      <c r="BHK1" s="1761"/>
      <c r="BHL1" s="1761"/>
      <c r="BHM1" s="1761"/>
      <c r="BHN1" s="1761"/>
      <c r="BHO1" s="1761"/>
      <c r="BHP1" s="1761"/>
      <c r="BHQ1" s="1761"/>
      <c r="BHR1" s="1761"/>
      <c r="BHS1" s="1761"/>
      <c r="BHT1" s="1761"/>
      <c r="BHU1" s="1761"/>
      <c r="BHV1" s="1761"/>
      <c r="BHW1" s="1761"/>
      <c r="BHX1" s="1761"/>
      <c r="BHY1" s="1761"/>
      <c r="BHZ1" s="1761"/>
      <c r="BIA1" s="1761"/>
      <c r="BIB1" s="1761"/>
      <c r="BIC1" s="1761"/>
      <c r="BID1" s="1761"/>
      <c r="BIE1" s="1761"/>
      <c r="BIF1" s="1761"/>
      <c r="BIG1" s="1761"/>
      <c r="BIH1" s="1761"/>
      <c r="BII1" s="1761"/>
      <c r="BIJ1" s="1761"/>
      <c r="BIK1" s="1761"/>
      <c r="BIL1" s="1761"/>
      <c r="BIM1" s="1761"/>
      <c r="BIN1" s="1761"/>
      <c r="BIO1" s="1761"/>
      <c r="BIP1" s="1761"/>
      <c r="BIQ1" s="1761"/>
      <c r="BIR1" s="1761"/>
      <c r="BIS1" s="1761"/>
      <c r="BIT1" s="1761"/>
      <c r="BIU1" s="1761"/>
      <c r="BIV1" s="1761"/>
      <c r="BIW1" s="1761"/>
      <c r="BIX1" s="1761"/>
      <c r="BIY1" s="1761"/>
      <c r="BIZ1" s="1761"/>
      <c r="BJA1" s="1761"/>
      <c r="BJB1" s="1761"/>
      <c r="BJC1" s="1761"/>
      <c r="BJD1" s="1761"/>
      <c r="BJE1" s="1761"/>
      <c r="BJF1" s="1761"/>
      <c r="BJG1" s="1761"/>
      <c r="BJH1" s="1761"/>
      <c r="BJI1" s="1761"/>
      <c r="BJJ1" s="1761"/>
      <c r="BJK1" s="1761"/>
      <c r="BJL1" s="1761"/>
      <c r="BJM1" s="1761"/>
      <c r="BJN1" s="1761"/>
      <c r="BJO1" s="1761"/>
      <c r="BJP1" s="1761"/>
      <c r="BJQ1" s="1761"/>
      <c r="BJR1" s="1761"/>
      <c r="BJS1" s="1761"/>
      <c r="BJT1" s="1761"/>
      <c r="BJU1" s="1761"/>
      <c r="BJV1" s="1761"/>
      <c r="BJW1" s="1761"/>
      <c r="BJX1" s="1761"/>
      <c r="BJY1" s="1761"/>
      <c r="BJZ1" s="1761"/>
      <c r="BKA1" s="1761"/>
      <c r="BKB1" s="1761"/>
      <c r="BKC1" s="1761"/>
      <c r="BKD1" s="1761"/>
      <c r="BKE1" s="1761"/>
      <c r="BKF1" s="1761"/>
      <c r="BKG1" s="1761"/>
      <c r="BKH1" s="1761"/>
      <c r="BKI1" s="1761"/>
      <c r="BKJ1" s="1761"/>
      <c r="BKK1" s="1761"/>
      <c r="BKL1" s="1761"/>
      <c r="BKM1" s="1761"/>
      <c r="BKN1" s="1761"/>
      <c r="BKO1" s="1761"/>
      <c r="BKP1" s="1761"/>
      <c r="BKQ1" s="1761"/>
      <c r="BKR1" s="1761"/>
      <c r="BKS1" s="1761"/>
      <c r="BKT1" s="1761"/>
      <c r="BKU1" s="1761"/>
      <c r="BKV1" s="1761"/>
      <c r="BKW1" s="1761"/>
      <c r="BKX1" s="1761"/>
      <c r="BKY1" s="1761"/>
      <c r="BKZ1" s="1761"/>
      <c r="BLA1" s="1761"/>
      <c r="BLB1" s="1761"/>
      <c r="BLC1" s="1761"/>
      <c r="BLD1" s="1761"/>
      <c r="BLE1" s="1761"/>
      <c r="BLF1" s="1761"/>
      <c r="BLG1" s="1761"/>
      <c r="BLH1" s="1761"/>
      <c r="BLI1" s="1761"/>
      <c r="BLJ1" s="1761"/>
      <c r="BLK1" s="1761"/>
      <c r="BLL1" s="1761"/>
      <c r="BLM1" s="1761"/>
      <c r="BLN1" s="1761"/>
      <c r="BLO1" s="1761"/>
      <c r="BLP1" s="1761"/>
      <c r="BLQ1" s="1761"/>
      <c r="BLR1" s="1761"/>
      <c r="BLS1" s="1761"/>
      <c r="BLT1" s="1761"/>
      <c r="BLU1" s="1761"/>
      <c r="BLV1" s="1761"/>
      <c r="BLW1" s="1761"/>
      <c r="BLX1" s="1761"/>
      <c r="BLY1" s="1761"/>
      <c r="BLZ1" s="1761"/>
      <c r="BMA1" s="1761"/>
      <c r="BMB1" s="1761"/>
      <c r="BMC1" s="1761"/>
      <c r="BMD1" s="1761"/>
      <c r="BME1" s="1761"/>
      <c r="BMF1" s="1761"/>
      <c r="BMG1" s="1761"/>
      <c r="BMH1" s="1761"/>
      <c r="BMI1" s="1760" t="s">
        <v>3379</v>
      </c>
      <c r="BMJ1" s="1761"/>
      <c r="BMK1" s="1761"/>
      <c r="BML1" s="1761"/>
      <c r="BMM1" s="1761"/>
      <c r="BMN1" s="1761"/>
      <c r="BMO1" s="1761"/>
      <c r="BMP1" s="1761"/>
      <c r="BMQ1" s="1761"/>
      <c r="BMR1" s="1761"/>
      <c r="BMS1" s="1761"/>
      <c r="BMT1" s="1761"/>
      <c r="BMU1" s="1761"/>
      <c r="BMV1" s="1761"/>
      <c r="BMW1" s="1761"/>
      <c r="BMX1" s="1761"/>
      <c r="BMY1" s="1761"/>
      <c r="BMZ1" s="1761"/>
      <c r="BNA1" s="1761"/>
      <c r="BNB1" s="1761"/>
      <c r="BNC1" s="1761"/>
      <c r="BND1" s="1761"/>
      <c r="BNE1" s="1761"/>
      <c r="BNF1" s="1761"/>
      <c r="BNG1" s="1761"/>
      <c r="BNH1" s="1761"/>
      <c r="BNI1" s="1761"/>
      <c r="BNJ1" s="1761"/>
      <c r="BNK1" s="1761"/>
      <c r="BNL1" s="1761"/>
      <c r="BNM1" s="1761"/>
      <c r="BNN1" s="1761"/>
      <c r="BNO1" s="1761"/>
      <c r="BNP1" s="1761"/>
      <c r="BNQ1" s="1761"/>
      <c r="BNR1" s="1761"/>
      <c r="BNS1" s="1761"/>
      <c r="BNT1" s="1761"/>
      <c r="BNU1" s="1761"/>
      <c r="BNV1" s="1761"/>
      <c r="BNW1" s="1761"/>
      <c r="BNX1" s="1761"/>
      <c r="BNY1" s="1761"/>
      <c r="BNZ1" s="1761"/>
      <c r="BOA1" s="1761"/>
      <c r="BOB1" s="1761"/>
      <c r="BOC1" s="1761"/>
      <c r="BOD1" s="1761"/>
      <c r="BOE1" s="1761"/>
      <c r="BOF1" s="1761"/>
      <c r="BOG1" s="1761"/>
      <c r="BOH1" s="1761"/>
      <c r="BOI1" s="1761"/>
      <c r="BOJ1" s="1761"/>
      <c r="BOK1" s="1761"/>
      <c r="BOL1" s="1761"/>
      <c r="BOM1" s="1761"/>
      <c r="BON1" s="1761"/>
      <c r="BOO1" s="1761"/>
      <c r="BOP1" s="1761"/>
      <c r="BOQ1" s="1761"/>
      <c r="BOR1" s="1761"/>
      <c r="BOS1" s="1761"/>
      <c r="BOT1" s="1761"/>
      <c r="BOU1" s="1761"/>
      <c r="BOV1" s="1761"/>
      <c r="BOW1" s="1761"/>
      <c r="BOX1" s="1761"/>
      <c r="BOY1" s="1761"/>
      <c r="BOZ1" s="1761"/>
      <c r="BPA1" s="1761"/>
      <c r="BPB1" s="1761"/>
      <c r="BPC1" s="1761"/>
      <c r="BPD1" s="1761"/>
      <c r="BPE1" s="1761"/>
      <c r="BPF1" s="1761"/>
      <c r="BPG1" s="1761"/>
      <c r="BPH1" s="1761"/>
      <c r="BPI1" s="1761"/>
      <c r="BPJ1" s="1761"/>
      <c r="BPK1" s="1761"/>
      <c r="BPL1" s="1761"/>
      <c r="BPM1" s="1761"/>
      <c r="BPN1" s="1761"/>
      <c r="BPO1" s="1761"/>
      <c r="BPP1" s="1761"/>
      <c r="BPQ1" s="1761"/>
      <c r="BPR1" s="1761"/>
      <c r="BPS1" s="1761"/>
      <c r="BPT1" s="1761"/>
      <c r="BPU1" s="1761"/>
      <c r="BPV1" s="1761"/>
      <c r="BPW1" s="1761"/>
      <c r="BPX1" s="1761"/>
      <c r="BPY1" s="1761"/>
      <c r="BPZ1" s="1761"/>
      <c r="BQA1" s="1762"/>
      <c r="BQB1" s="1760" t="s">
        <v>10</v>
      </c>
      <c r="BQC1" s="1761"/>
      <c r="BQD1" s="1761"/>
      <c r="BQE1" s="1761"/>
      <c r="BQF1" s="1762"/>
      <c r="BQG1" s="1130"/>
      <c r="BQH1" s="1130"/>
      <c r="BQI1" s="1130"/>
      <c r="BQJ1" s="1130"/>
      <c r="BQK1" s="1760" t="s">
        <v>3380</v>
      </c>
      <c r="BQL1" s="1761"/>
      <c r="BQM1" s="1761"/>
      <c r="BQN1" s="1761"/>
      <c r="BQO1" s="1761"/>
      <c r="BQP1" s="1761"/>
      <c r="BQQ1" s="1761"/>
      <c r="BQR1" s="1761"/>
      <c r="BQS1" s="1761"/>
      <c r="BQT1" s="1761"/>
      <c r="BQU1" s="1761"/>
      <c r="BQV1" s="1761"/>
      <c r="BQW1" s="1761"/>
      <c r="BQX1" s="1761"/>
      <c r="BQY1" s="1761"/>
      <c r="BQZ1" s="1761"/>
      <c r="BRA1" s="1761"/>
      <c r="BRB1" s="1761"/>
      <c r="BRC1" s="1761"/>
      <c r="BRD1" s="1761"/>
      <c r="BRE1" s="1761"/>
      <c r="BRF1" s="1761"/>
      <c r="BRG1" s="1761"/>
      <c r="BRH1" s="1761"/>
      <c r="BRI1" s="1761"/>
      <c r="BRJ1" s="1761"/>
      <c r="BRK1" s="1761"/>
      <c r="BRL1" s="1761"/>
      <c r="BRM1" s="1761"/>
      <c r="BRN1" s="1761"/>
      <c r="BRO1" s="1761"/>
      <c r="BRP1" s="1761"/>
      <c r="BRQ1" s="1761"/>
      <c r="BRR1" s="1761"/>
      <c r="BRS1" s="1761"/>
      <c r="BRT1" s="1761"/>
      <c r="BRU1" s="1761"/>
      <c r="BRV1" s="1761"/>
      <c r="BRW1" s="1761"/>
      <c r="BRX1" s="1761"/>
      <c r="BRY1" s="1761"/>
      <c r="BRZ1" s="1761"/>
      <c r="BSA1" s="1761"/>
      <c r="BSB1" s="1761"/>
      <c r="BSC1" s="1761"/>
      <c r="BSD1" s="1761"/>
      <c r="BSE1" s="1761"/>
      <c r="BSF1" s="1761"/>
      <c r="BSG1" s="1761"/>
      <c r="BSH1" s="1761"/>
      <c r="BSI1" s="1761"/>
      <c r="BSJ1" s="1761"/>
      <c r="BSK1" s="1761"/>
      <c r="BSL1" s="1761"/>
      <c r="BSM1" s="1761"/>
      <c r="BSN1" s="1761"/>
      <c r="BSO1" s="1761"/>
      <c r="BSP1" s="1761"/>
      <c r="BSQ1" s="1761"/>
      <c r="BSR1" s="1761"/>
      <c r="BSS1" s="1761"/>
      <c r="BST1" s="1761"/>
      <c r="BSU1" s="1761"/>
      <c r="BSV1" s="1761"/>
      <c r="BSW1" s="1761"/>
      <c r="BSX1" s="1761"/>
      <c r="BSY1" s="1761"/>
      <c r="BSZ1" s="1761"/>
      <c r="BTA1" s="1761"/>
      <c r="BTB1" s="1761"/>
      <c r="BTC1" s="1761"/>
      <c r="BTD1" s="1761"/>
      <c r="BTE1" s="1761"/>
      <c r="BTF1" s="1761"/>
      <c r="BTG1" s="1761"/>
      <c r="BTH1" s="1761"/>
      <c r="BTI1" s="1761"/>
      <c r="BTJ1" s="1761"/>
      <c r="BTK1" s="1761"/>
      <c r="BTL1" s="1761"/>
      <c r="BTM1" s="1761"/>
      <c r="BTN1" s="1761"/>
      <c r="BTO1" s="1761"/>
      <c r="BTP1" s="1761"/>
      <c r="BTQ1" s="1761"/>
      <c r="BTR1" s="1761"/>
      <c r="BTS1" s="1761"/>
      <c r="BTT1" s="1761"/>
      <c r="BTU1" s="1761"/>
      <c r="BTV1" s="1761"/>
      <c r="BTW1" s="1761"/>
      <c r="BTX1" s="1761"/>
      <c r="BTY1" s="1761"/>
      <c r="BTZ1" s="1761"/>
      <c r="BUA1" s="1761"/>
      <c r="BUB1" s="1761"/>
      <c r="BUC1" s="1761"/>
      <c r="BUD1" s="1761"/>
      <c r="BUE1" s="1761"/>
      <c r="BUF1" s="1761"/>
      <c r="BUG1" s="1761"/>
      <c r="BUH1" s="1761"/>
      <c r="BUI1" s="1761"/>
      <c r="BUJ1" s="1761"/>
      <c r="BUK1" s="1761"/>
      <c r="BUL1" s="1761"/>
      <c r="BUM1" s="1761"/>
      <c r="BUN1" s="1761"/>
      <c r="BUO1" s="1761"/>
      <c r="BUP1" s="1761"/>
      <c r="BUQ1" s="1761"/>
      <c r="BUR1" s="1761"/>
      <c r="BUS1" s="1761"/>
      <c r="BUT1" s="1761"/>
      <c r="BUU1" s="1761"/>
      <c r="BUV1" s="1761"/>
      <c r="BUW1" s="1761"/>
      <c r="BUX1" s="1761"/>
      <c r="BUY1" s="1762"/>
      <c r="BUZ1" s="1760" t="s">
        <v>11</v>
      </c>
      <c r="BVA1" s="1761"/>
      <c r="BVB1" s="1761"/>
      <c r="BVC1" s="1761"/>
      <c r="BVD1" s="1761"/>
      <c r="BVE1" s="1761"/>
      <c r="BVF1" s="1761"/>
      <c r="BVG1" s="1761"/>
      <c r="BVH1" s="1761"/>
      <c r="BVI1" s="1761"/>
      <c r="BVJ1" s="1761"/>
      <c r="BVK1" s="1761"/>
      <c r="BVL1" s="1761"/>
      <c r="BVM1" s="1761"/>
      <c r="BVN1" s="1761"/>
      <c r="BVO1" s="1761"/>
      <c r="BVP1" s="1761"/>
      <c r="BVQ1" s="1761"/>
      <c r="BVR1" s="1761"/>
      <c r="BVS1" s="1761"/>
      <c r="BVT1" s="1761"/>
      <c r="BVU1" s="1761"/>
      <c r="BVV1" s="1761"/>
      <c r="BVW1" s="1761"/>
      <c r="BVX1" s="1761"/>
      <c r="BVY1" s="1761"/>
      <c r="BVZ1" s="1761"/>
      <c r="BWA1" s="1761"/>
      <c r="BWB1" s="1761"/>
      <c r="BWC1" s="1761"/>
      <c r="BWD1" s="1761"/>
      <c r="BWE1" s="1761"/>
      <c r="BWF1" s="1761"/>
      <c r="BWG1" s="1761"/>
      <c r="BWH1" s="1762"/>
      <c r="BWI1" s="1760" t="s">
        <v>12</v>
      </c>
      <c r="BWJ1" s="1761"/>
      <c r="BWK1" s="1761"/>
      <c r="BWL1" s="1761"/>
      <c r="BWM1" s="1761"/>
      <c r="BWN1" s="1761"/>
      <c r="BWO1" s="1761"/>
      <c r="BWP1" s="1761"/>
      <c r="BWQ1" s="1761"/>
      <c r="BWR1" s="1761"/>
      <c r="BWS1" s="1761"/>
      <c r="BWT1" s="1761"/>
      <c r="BWU1" s="1761"/>
      <c r="BWV1" s="1761"/>
      <c r="BWW1" s="1761"/>
      <c r="BWX1" s="1761"/>
      <c r="BWY1" s="1761"/>
      <c r="BWZ1" s="1761"/>
      <c r="BXA1" s="1761"/>
      <c r="BXB1" s="1761"/>
      <c r="BXC1" s="1761"/>
      <c r="BXD1" s="1761"/>
      <c r="BXE1" s="1761"/>
      <c r="BXF1" s="1761"/>
      <c r="BXG1" s="1761"/>
      <c r="BXH1" s="1761"/>
      <c r="BXI1" s="1761"/>
      <c r="BXJ1" s="1761"/>
      <c r="BXK1" s="1761"/>
      <c r="BXL1" s="1761"/>
      <c r="BXM1" s="1761"/>
      <c r="BXN1" s="1761"/>
      <c r="BXO1" s="1761"/>
      <c r="BXP1" s="1761"/>
      <c r="BXQ1" s="1761"/>
      <c r="BXR1" s="1761"/>
      <c r="BXS1" s="1762"/>
      <c r="BXT1" s="1747" t="s">
        <v>13</v>
      </c>
      <c r="BXU1" s="1748"/>
      <c r="BXV1" s="1748"/>
      <c r="BXW1" s="1748"/>
      <c r="BXX1" s="1748"/>
      <c r="BXY1" s="1748"/>
      <c r="BXZ1" s="1748"/>
      <c r="BYA1" s="1748"/>
      <c r="BYB1" s="1748"/>
      <c r="BYC1" s="1748"/>
      <c r="BYD1" s="1748"/>
      <c r="BYE1" s="1748"/>
      <c r="BYF1" s="1748"/>
      <c r="BYG1" s="1748"/>
      <c r="BYH1" s="1748"/>
      <c r="BYI1" s="1748"/>
      <c r="BYJ1" s="1748"/>
      <c r="BYK1" s="1748"/>
      <c r="BYL1" s="1748"/>
      <c r="BYM1" s="1748"/>
      <c r="BYN1" s="1748"/>
      <c r="BYO1" s="1748"/>
      <c r="BYP1" s="1748"/>
      <c r="BYQ1" s="1748"/>
      <c r="BYR1" s="1748"/>
      <c r="BYS1" s="1748"/>
      <c r="BYT1" s="1748"/>
      <c r="BYU1" s="1748"/>
      <c r="BYV1" s="1749"/>
      <c r="BYW1" s="1747" t="s">
        <v>14</v>
      </c>
      <c r="BYX1" s="1748"/>
      <c r="BYY1" s="1748"/>
      <c r="BYZ1" s="1748"/>
      <c r="BZA1" s="1748"/>
      <c r="BZB1" s="1748"/>
      <c r="BZC1" s="1748"/>
      <c r="BZD1" s="1748"/>
      <c r="BZE1" s="1748"/>
      <c r="BZF1" s="1748"/>
      <c r="BZG1" s="1748"/>
      <c r="BZH1" s="1748"/>
      <c r="BZI1" s="1748"/>
      <c r="BZJ1" s="1748"/>
      <c r="BZK1" s="1748"/>
      <c r="BZL1" s="1748"/>
      <c r="BZM1" s="1748"/>
      <c r="BZN1" s="1748"/>
      <c r="BZO1" s="1748"/>
      <c r="BZP1" s="1748"/>
      <c r="BZQ1" s="1748"/>
      <c r="BZR1" s="1748"/>
      <c r="BZS1" s="1748"/>
      <c r="BZT1" s="1749"/>
      <c r="BZU1" s="1758" t="s">
        <v>4588</v>
      </c>
      <c r="BZV1" s="1757"/>
      <c r="BZW1" s="1757"/>
      <c r="BZX1" s="1757"/>
      <c r="BZY1" s="1757" t="s">
        <v>4589</v>
      </c>
      <c r="BZZ1" s="1757"/>
      <c r="CAA1" s="1757"/>
      <c r="CAB1" s="1757"/>
      <c r="CAC1" s="1757" t="s">
        <v>4590</v>
      </c>
      <c r="CAD1" s="1757"/>
      <c r="CAE1" s="1757"/>
      <c r="CAF1" s="1757"/>
      <c r="CAG1" s="1045"/>
      <c r="CAH1" s="1580"/>
      <c r="CAI1" s="1580"/>
      <c r="CAJ1" s="35"/>
      <c r="CAK1" s="35"/>
      <c r="CAL1" s="35"/>
      <c r="CAM1" s="35"/>
      <c r="CAN1" s="35"/>
      <c r="CAO1" s="35"/>
      <c r="CAP1" s="35"/>
      <c r="CAQ1" s="35"/>
      <c r="CAR1" s="35"/>
      <c r="CAS1" s="35"/>
      <c r="CAT1" s="35"/>
      <c r="CAU1" s="35"/>
      <c r="CAV1" s="35"/>
      <c r="CAW1" s="35"/>
      <c r="CAX1" s="46"/>
    </row>
    <row r="2" spans="1:2237" ht="57" customHeight="1" thickBot="1" x14ac:dyDescent="0.4">
      <c r="A2" s="105" t="s">
        <v>3381</v>
      </c>
      <c r="B2" s="105" t="s">
        <v>1656</v>
      </c>
      <c r="C2" s="1576" t="s">
        <v>31</v>
      </c>
      <c r="D2" s="39" t="s">
        <v>3382</v>
      </c>
      <c r="E2" s="39" t="s">
        <v>32</v>
      </c>
      <c r="F2" s="39" t="s">
        <v>1267</v>
      </c>
      <c r="G2" s="39" t="s">
        <v>29</v>
      </c>
      <c r="H2" s="39" t="s">
        <v>3383</v>
      </c>
      <c r="I2" s="105" t="s">
        <v>36</v>
      </c>
      <c r="J2" s="105" t="s">
        <v>37</v>
      </c>
      <c r="K2" s="105" t="s">
        <v>3384</v>
      </c>
      <c r="L2" s="105" t="s">
        <v>3385</v>
      </c>
      <c r="M2" s="138" t="s">
        <v>3386</v>
      </c>
      <c r="N2" s="138" t="s">
        <v>3387</v>
      </c>
      <c r="O2" s="138" t="s">
        <v>3388</v>
      </c>
      <c r="P2" s="138" t="s">
        <v>3389</v>
      </c>
      <c r="Q2" s="138" t="s">
        <v>3390</v>
      </c>
      <c r="R2" s="138" t="s">
        <v>3391</v>
      </c>
      <c r="S2" s="138" t="s">
        <v>3392</v>
      </c>
      <c r="T2" s="138" t="s">
        <v>3393</v>
      </c>
      <c r="U2" s="138" t="s">
        <v>3394</v>
      </c>
      <c r="V2" s="138" t="s">
        <v>63</v>
      </c>
      <c r="W2" s="138" t="s">
        <v>3395</v>
      </c>
      <c r="X2" s="205" t="s">
        <v>257</v>
      </c>
      <c r="Y2" s="138" t="s">
        <v>3396</v>
      </c>
      <c r="Z2" s="190" t="s">
        <v>3397</v>
      </c>
      <c r="AA2" s="138" t="s">
        <v>2378</v>
      </c>
      <c r="AB2" s="138" t="s">
        <v>68</v>
      </c>
      <c r="AC2" s="207" t="s">
        <v>69</v>
      </c>
      <c r="AD2" s="212" t="s">
        <v>3398</v>
      </c>
      <c r="AE2" s="212" t="s">
        <v>3399</v>
      </c>
      <c r="AF2" s="212" t="s">
        <v>73</v>
      </c>
      <c r="AG2" s="207" t="s">
        <v>3400</v>
      </c>
      <c r="AH2" s="219" t="s">
        <v>3401</v>
      </c>
      <c r="AI2" s="212" t="s">
        <v>3402</v>
      </c>
      <c r="AJ2" s="212" t="s">
        <v>3403</v>
      </c>
      <c r="AK2" s="212" t="s">
        <v>3404</v>
      </c>
      <c r="AL2" s="212" t="s">
        <v>3405</v>
      </c>
      <c r="AM2" s="212" t="s">
        <v>3406</v>
      </c>
      <c r="AN2" s="212" t="s">
        <v>3407</v>
      </c>
      <c r="AO2" s="212" t="s">
        <v>3385</v>
      </c>
      <c r="AP2" s="212" t="s">
        <v>3408</v>
      </c>
      <c r="AQ2" s="212" t="s">
        <v>3409</v>
      </c>
      <c r="AR2" s="212" t="s">
        <v>3410</v>
      </c>
      <c r="AS2" s="207" t="s">
        <v>3411</v>
      </c>
      <c r="AT2" s="212" t="s">
        <v>3412</v>
      </c>
      <c r="AU2" s="212" t="s">
        <v>3413</v>
      </c>
      <c r="AV2" s="212" t="s">
        <v>3414</v>
      </c>
      <c r="AW2" s="212" t="s">
        <v>3415</v>
      </c>
      <c r="AX2" s="212" t="s">
        <v>3416</v>
      </c>
      <c r="AY2" s="212" t="s">
        <v>3417</v>
      </c>
      <c r="AZ2" s="212" t="s">
        <v>3418</v>
      </c>
      <c r="BA2" s="1172" t="s">
        <v>3419</v>
      </c>
      <c r="BB2" s="964" t="s">
        <v>3420</v>
      </c>
      <c r="BC2" s="373" t="s">
        <v>3421</v>
      </c>
      <c r="BD2" s="373" t="s">
        <v>3422</v>
      </c>
      <c r="BE2" s="373" t="s">
        <v>3423</v>
      </c>
      <c r="BF2" s="373" t="s">
        <v>3385</v>
      </c>
      <c r="BG2" s="373" t="s">
        <v>3424</v>
      </c>
      <c r="BH2" s="373" t="s">
        <v>3425</v>
      </c>
      <c r="BI2" s="373" t="s">
        <v>3426</v>
      </c>
      <c r="BJ2" s="1173" t="s">
        <v>3427</v>
      </c>
      <c r="BK2" s="1174" t="s">
        <v>3428</v>
      </c>
      <c r="BL2" s="964" t="s">
        <v>3429</v>
      </c>
      <c r="BM2" s="964" t="s">
        <v>3430</v>
      </c>
      <c r="BN2" s="964" t="s">
        <v>3431</v>
      </c>
      <c r="BO2" s="964" t="s">
        <v>3432</v>
      </c>
      <c r="BP2" s="373" t="s">
        <v>3385</v>
      </c>
      <c r="BQ2" s="964" t="s">
        <v>3433</v>
      </c>
      <c r="BR2" s="373" t="s">
        <v>2830</v>
      </c>
      <c r="BS2" s="373" t="s">
        <v>3434</v>
      </c>
      <c r="BT2" s="373" t="s">
        <v>3435</v>
      </c>
      <c r="BU2" s="373" t="s">
        <v>3436</v>
      </c>
      <c r="BV2" s="373" t="s">
        <v>351</v>
      </c>
      <c r="BW2" s="373" t="s">
        <v>3437</v>
      </c>
      <c r="BX2" s="373" t="s">
        <v>3438</v>
      </c>
      <c r="BY2" s="373" t="s">
        <v>3439</v>
      </c>
      <c r="BZ2" s="1173" t="s">
        <v>3440</v>
      </c>
      <c r="CA2" s="1173" t="s">
        <v>3441</v>
      </c>
      <c r="CB2" s="1173" t="s">
        <v>1727</v>
      </c>
      <c r="CC2" s="1174" t="s">
        <v>3385</v>
      </c>
      <c r="CD2" s="105" t="s">
        <v>3442</v>
      </c>
      <c r="CE2" s="105" t="s">
        <v>3443</v>
      </c>
      <c r="CF2" s="78" t="s">
        <v>385</v>
      </c>
      <c r="CG2" s="78" t="s">
        <v>3444</v>
      </c>
      <c r="CH2" s="78" t="s">
        <v>3445</v>
      </c>
      <c r="CI2" s="78" t="s">
        <v>3446</v>
      </c>
      <c r="CJ2" s="78" t="s">
        <v>3447</v>
      </c>
      <c r="CK2" s="42" t="s">
        <v>3448</v>
      </c>
      <c r="CL2" s="42" t="s">
        <v>3449</v>
      </c>
      <c r="CM2" s="42" t="s">
        <v>3385</v>
      </c>
      <c r="CN2" s="42" t="s">
        <v>3450</v>
      </c>
      <c r="CO2" s="969" t="s">
        <v>3451</v>
      </c>
      <c r="CP2" s="374" t="s">
        <v>3452</v>
      </c>
      <c r="CQ2" s="42" t="s">
        <v>159</v>
      </c>
      <c r="CR2" s="42" t="s">
        <v>3453</v>
      </c>
      <c r="CS2" s="42" t="s">
        <v>3454</v>
      </c>
      <c r="CT2" s="42" t="s">
        <v>3455</v>
      </c>
      <c r="CU2" s="42" t="s">
        <v>3456</v>
      </c>
      <c r="CV2" s="42" t="s">
        <v>3385</v>
      </c>
      <c r="CW2" s="42" t="s">
        <v>3457</v>
      </c>
      <c r="CX2" s="1053" t="s">
        <v>3458</v>
      </c>
      <c r="CY2" s="1053" t="s">
        <v>3459</v>
      </c>
      <c r="CZ2" s="1053" t="s">
        <v>3460</v>
      </c>
      <c r="DA2" s="1053" t="s">
        <v>3461</v>
      </c>
      <c r="DB2" s="1053" t="s">
        <v>3462</v>
      </c>
      <c r="DC2" s="1053" t="s">
        <v>3463</v>
      </c>
      <c r="DD2" s="1053" t="s">
        <v>3464</v>
      </c>
      <c r="DE2" s="1053" t="s">
        <v>3465</v>
      </c>
      <c r="DF2" s="1053" t="s">
        <v>3466</v>
      </c>
      <c r="DG2" s="42" t="s">
        <v>3385</v>
      </c>
      <c r="DH2" s="1053" t="s">
        <v>309</v>
      </c>
      <c r="DI2" s="42" t="s">
        <v>175</v>
      </c>
      <c r="DJ2" s="42" t="s">
        <v>3467</v>
      </c>
      <c r="DK2" s="42" t="s">
        <v>3468</v>
      </c>
      <c r="DL2" s="42" t="s">
        <v>3469</v>
      </c>
      <c r="DM2" s="42" t="s">
        <v>3470</v>
      </c>
      <c r="DN2" s="42" t="s">
        <v>3471</v>
      </c>
      <c r="DO2" s="42" t="s">
        <v>3472</v>
      </c>
      <c r="DP2" s="42" t="s">
        <v>3473</v>
      </c>
      <c r="DQ2" s="42" t="s">
        <v>3474</v>
      </c>
      <c r="DR2" s="42" t="s">
        <v>3474</v>
      </c>
      <c r="DS2" s="42" t="s">
        <v>3475</v>
      </c>
      <c r="DT2" s="42" t="s">
        <v>3476</v>
      </c>
      <c r="DU2" s="42" t="s">
        <v>3477</v>
      </c>
      <c r="DV2" s="42" t="s">
        <v>3385</v>
      </c>
      <c r="DW2" s="25" t="s">
        <v>3478</v>
      </c>
      <c r="DX2" s="25" t="s">
        <v>3479</v>
      </c>
      <c r="DY2" s="25" t="s">
        <v>3480</v>
      </c>
      <c r="DZ2" s="25" t="s">
        <v>3481</v>
      </c>
      <c r="EA2" s="25" t="s">
        <v>3482</v>
      </c>
      <c r="EB2" s="79" t="s">
        <v>3483</v>
      </c>
      <c r="EC2" s="42" t="s">
        <v>3484</v>
      </c>
      <c r="ED2" s="42" t="s">
        <v>3485</v>
      </c>
      <c r="EE2" s="42" t="s">
        <v>3486</v>
      </c>
      <c r="EF2" s="42" t="s">
        <v>3487</v>
      </c>
      <c r="EG2" s="42" t="s">
        <v>3488</v>
      </c>
      <c r="EH2" s="105" t="s">
        <v>3384</v>
      </c>
      <c r="EI2" s="42" t="s">
        <v>3489</v>
      </c>
      <c r="EJ2" s="42" t="s">
        <v>3385</v>
      </c>
      <c r="EK2" s="105" t="s">
        <v>3490</v>
      </c>
      <c r="EL2" s="42" t="s">
        <v>3491</v>
      </c>
      <c r="EM2" s="105" t="s">
        <v>3492</v>
      </c>
      <c r="EN2" s="105" t="s">
        <v>3493</v>
      </c>
      <c r="EO2" s="42" t="s">
        <v>3494</v>
      </c>
      <c r="EP2" s="42" t="s">
        <v>2765</v>
      </c>
      <c r="EQ2" s="42" t="s">
        <v>3495</v>
      </c>
      <c r="ER2" s="42" t="s">
        <v>3496</v>
      </c>
      <c r="ES2" s="42" t="s">
        <v>2816</v>
      </c>
      <c r="ET2" s="42" t="s">
        <v>3497</v>
      </c>
      <c r="EU2" s="42" t="s">
        <v>3498</v>
      </c>
      <c r="EV2" s="42" t="s">
        <v>3499</v>
      </c>
      <c r="EW2" s="42" t="s">
        <v>3500</v>
      </c>
      <c r="EX2" s="42" t="s">
        <v>3501</v>
      </c>
      <c r="EY2" s="42" t="s">
        <v>3502</v>
      </c>
      <c r="EZ2" s="42" t="s">
        <v>3503</v>
      </c>
      <c r="FA2" s="42" t="s">
        <v>3504</v>
      </c>
      <c r="FB2" s="42" t="s">
        <v>3505</v>
      </c>
      <c r="FC2" s="42" t="s">
        <v>3506</v>
      </c>
      <c r="FD2" s="42" t="s">
        <v>3507</v>
      </c>
      <c r="FE2" s="42" t="s">
        <v>3508</v>
      </c>
      <c r="FF2" s="42" t="s">
        <v>3509</v>
      </c>
      <c r="FG2" s="42" t="s">
        <v>3510</v>
      </c>
      <c r="FH2" s="42" t="s">
        <v>3511</v>
      </c>
      <c r="FI2" s="42" t="s">
        <v>3512</v>
      </c>
      <c r="FJ2" s="105" t="s">
        <v>3513</v>
      </c>
      <c r="FK2" s="42" t="s">
        <v>3514</v>
      </c>
      <c r="FL2" s="42" t="s">
        <v>3515</v>
      </c>
      <c r="FM2" s="105" t="s">
        <v>3384</v>
      </c>
      <c r="FN2" s="42" t="s">
        <v>3489</v>
      </c>
      <c r="FO2" s="42" t="s">
        <v>3385</v>
      </c>
      <c r="FP2" s="42" t="s">
        <v>3516</v>
      </c>
      <c r="FQ2" s="42" t="s">
        <v>3517</v>
      </c>
      <c r="FR2" s="42" t="s">
        <v>3518</v>
      </c>
      <c r="FS2" s="105" t="s">
        <v>3384</v>
      </c>
      <c r="FT2" s="42" t="s">
        <v>3489</v>
      </c>
      <c r="FU2" s="42" t="s">
        <v>3385</v>
      </c>
      <c r="FV2" s="42" t="s">
        <v>3519</v>
      </c>
      <c r="FW2" s="42" t="s">
        <v>3141</v>
      </c>
      <c r="FX2" s="42" t="s">
        <v>3520</v>
      </c>
      <c r="FY2" s="42" t="s">
        <v>3521</v>
      </c>
      <c r="FZ2" s="42" t="s">
        <v>237</v>
      </c>
      <c r="GA2" s="42" t="s">
        <v>439</v>
      </c>
      <c r="GB2" s="42" t="s">
        <v>3522</v>
      </c>
      <c r="GC2" s="42" t="s">
        <v>3523</v>
      </c>
      <c r="GD2" s="42" t="s">
        <v>3524</v>
      </c>
      <c r="GE2" s="42" t="s">
        <v>441</v>
      </c>
      <c r="GF2" s="42" t="s">
        <v>3131</v>
      </c>
      <c r="GG2" s="42" t="s">
        <v>608</v>
      </c>
      <c r="GH2" s="42" t="s">
        <v>247</v>
      </c>
      <c r="GI2" s="25" t="s">
        <v>3525</v>
      </c>
      <c r="GJ2" s="25" t="s">
        <v>3526</v>
      </c>
      <c r="GK2" s="16" t="s">
        <v>3387</v>
      </c>
      <c r="GL2" s="16" t="s">
        <v>3388</v>
      </c>
      <c r="GM2" s="16" t="s">
        <v>3389</v>
      </c>
      <c r="GN2" s="16" t="s">
        <v>3527</v>
      </c>
      <c r="GO2" s="16" t="s">
        <v>3391</v>
      </c>
      <c r="GP2" s="187" t="s">
        <v>3392</v>
      </c>
      <c r="GQ2" s="16" t="s">
        <v>3393</v>
      </c>
      <c r="GR2" s="16" t="s">
        <v>3528</v>
      </c>
      <c r="GS2" s="16" t="s">
        <v>3529</v>
      </c>
      <c r="GT2" s="187" t="s">
        <v>3530</v>
      </c>
      <c r="GU2" s="187" t="s">
        <v>3396</v>
      </c>
      <c r="GV2" s="187" t="s">
        <v>3397</v>
      </c>
      <c r="GW2" s="16" t="s">
        <v>260</v>
      </c>
      <c r="GX2" s="16" t="s">
        <v>69</v>
      </c>
      <c r="GY2" s="16" t="s">
        <v>3531</v>
      </c>
      <c r="GZ2" s="16" t="s">
        <v>3400</v>
      </c>
      <c r="HA2" s="16" t="s">
        <v>3401</v>
      </c>
      <c r="HB2" s="946" t="s">
        <v>3402</v>
      </c>
      <c r="HC2" s="946" t="s">
        <v>3532</v>
      </c>
      <c r="HD2" s="946" t="s">
        <v>3533</v>
      </c>
      <c r="HE2" s="948" t="s">
        <v>3534</v>
      </c>
      <c r="HF2" s="946" t="s">
        <v>3535</v>
      </c>
      <c r="HG2" s="946" t="s">
        <v>3536</v>
      </c>
      <c r="HH2" s="946" t="s">
        <v>3537</v>
      </c>
      <c r="HI2" s="946" t="s">
        <v>3538</v>
      </c>
      <c r="HJ2" s="946" t="s">
        <v>3539</v>
      </c>
      <c r="HK2" s="946" t="s">
        <v>3526</v>
      </c>
      <c r="HL2" s="946" t="s">
        <v>3409</v>
      </c>
      <c r="HM2" s="946" t="s">
        <v>3410</v>
      </c>
      <c r="HN2" s="946" t="s">
        <v>3411</v>
      </c>
      <c r="HO2" s="946" t="s">
        <v>3540</v>
      </c>
      <c r="HP2" s="946" t="s">
        <v>3541</v>
      </c>
      <c r="HQ2" s="946" t="s">
        <v>3542</v>
      </c>
      <c r="HR2" s="946" t="s">
        <v>3414</v>
      </c>
      <c r="HS2" s="946" t="s">
        <v>3526</v>
      </c>
      <c r="HT2" s="946" t="s">
        <v>3416</v>
      </c>
      <c r="HU2" s="946" t="s">
        <v>3417</v>
      </c>
      <c r="HV2" s="946" t="s">
        <v>3418</v>
      </c>
      <c r="HW2" s="965" t="s">
        <v>3420</v>
      </c>
      <c r="HX2" s="948" t="s">
        <v>3543</v>
      </c>
      <c r="HY2" s="951" t="s">
        <v>3421</v>
      </c>
      <c r="HZ2" s="961" t="s">
        <v>3422</v>
      </c>
      <c r="IA2" s="961" t="s">
        <v>3423</v>
      </c>
      <c r="IB2" s="961" t="s">
        <v>3526</v>
      </c>
      <c r="IC2" s="961" t="s">
        <v>3424</v>
      </c>
      <c r="ID2" s="961" t="s">
        <v>3425</v>
      </c>
      <c r="IE2" s="961" t="s">
        <v>3426</v>
      </c>
      <c r="IF2" s="961" t="s">
        <v>3544</v>
      </c>
      <c r="IG2" s="961" t="s">
        <v>3429</v>
      </c>
      <c r="IH2" s="961" t="s">
        <v>3545</v>
      </c>
      <c r="II2" s="964" t="s">
        <v>3431</v>
      </c>
      <c r="IJ2" s="964" t="s">
        <v>3432</v>
      </c>
      <c r="IK2" s="964" t="s">
        <v>3526</v>
      </c>
      <c r="IL2" s="964" t="s">
        <v>3433</v>
      </c>
      <c r="IM2" s="964" t="s">
        <v>2830</v>
      </c>
      <c r="IN2" s="964" t="s">
        <v>3434</v>
      </c>
      <c r="IO2" s="964" t="s">
        <v>3435</v>
      </c>
      <c r="IP2" s="955" t="s">
        <v>3546</v>
      </c>
      <c r="IQ2" s="964" t="s">
        <v>3436</v>
      </c>
      <c r="IR2" s="953" t="s">
        <v>351</v>
      </c>
      <c r="IS2" s="965" t="s">
        <v>3437</v>
      </c>
      <c r="IT2" s="965" t="s">
        <v>3438</v>
      </c>
      <c r="IU2" s="965" t="s">
        <v>3439</v>
      </c>
      <c r="IV2" s="965" t="s">
        <v>3526</v>
      </c>
      <c r="IW2" s="42" t="s">
        <v>3442</v>
      </c>
      <c r="IX2" s="42" t="s">
        <v>3547</v>
      </c>
      <c r="IY2" s="42" t="s">
        <v>247</v>
      </c>
      <c r="IZ2" s="42" t="s">
        <v>3548</v>
      </c>
      <c r="JA2" s="25" t="s">
        <v>3549</v>
      </c>
      <c r="JB2" s="16" t="s">
        <v>3550</v>
      </c>
      <c r="JC2" s="16" t="s">
        <v>3387</v>
      </c>
      <c r="JD2" s="16" t="s">
        <v>3388</v>
      </c>
      <c r="JE2" s="16" t="s">
        <v>3389</v>
      </c>
      <c r="JF2" s="16" t="s">
        <v>3551</v>
      </c>
      <c r="JG2" s="187" t="s">
        <v>3527</v>
      </c>
      <c r="JH2" s="16" t="s">
        <v>3391</v>
      </c>
      <c r="JI2" s="16" t="s">
        <v>3392</v>
      </c>
      <c r="JJ2" s="206" t="s">
        <v>3393</v>
      </c>
      <c r="JK2" s="16" t="s">
        <v>3528</v>
      </c>
      <c r="JL2" s="206" t="s">
        <v>3552</v>
      </c>
      <c r="JM2" s="16" t="s">
        <v>257</v>
      </c>
      <c r="JN2" s="16" t="s">
        <v>3396</v>
      </c>
      <c r="JO2" s="16" t="s">
        <v>63</v>
      </c>
      <c r="JP2" s="206" t="s">
        <v>3553</v>
      </c>
      <c r="JQ2" s="16" t="s">
        <v>68</v>
      </c>
      <c r="JR2" s="16" t="s">
        <v>69</v>
      </c>
      <c r="JS2" s="16" t="s">
        <v>3554</v>
      </c>
      <c r="JT2" s="16" t="s">
        <v>3555</v>
      </c>
      <c r="JU2" s="16" t="s">
        <v>3556</v>
      </c>
      <c r="JV2" s="16" t="s">
        <v>3400</v>
      </c>
      <c r="JW2" s="16" t="s">
        <v>3401</v>
      </c>
      <c r="JX2" s="946" t="s">
        <v>3402</v>
      </c>
      <c r="JY2" s="16" t="s">
        <v>3403</v>
      </c>
      <c r="JZ2" s="16" t="s">
        <v>3404</v>
      </c>
      <c r="KA2" s="16" t="s">
        <v>3557</v>
      </c>
      <c r="KB2" s="949" t="s">
        <v>3558</v>
      </c>
      <c r="KC2" s="16" t="s">
        <v>3559</v>
      </c>
      <c r="KD2" s="206" t="s">
        <v>3549</v>
      </c>
      <c r="KE2" s="946" t="s">
        <v>3409</v>
      </c>
      <c r="KF2" s="946" t="s">
        <v>3410</v>
      </c>
      <c r="KG2" s="946" t="s">
        <v>3411</v>
      </c>
      <c r="KH2" s="946" t="s">
        <v>3540</v>
      </c>
      <c r="KI2" s="946" t="s">
        <v>3541</v>
      </c>
      <c r="KJ2" s="946" t="s">
        <v>3542</v>
      </c>
      <c r="KK2" s="946" t="s">
        <v>3560</v>
      </c>
      <c r="KL2" s="946" t="s">
        <v>3561</v>
      </c>
      <c r="KM2" s="946" t="s">
        <v>3549</v>
      </c>
      <c r="KN2" s="946" t="s">
        <v>3416</v>
      </c>
      <c r="KO2" s="948" t="s">
        <v>3562</v>
      </c>
      <c r="KP2" s="946" t="s">
        <v>3417</v>
      </c>
      <c r="KQ2" s="946" t="s">
        <v>3418</v>
      </c>
      <c r="KR2" s="965" t="s">
        <v>3420</v>
      </c>
      <c r="KS2" s="965" t="s">
        <v>3421</v>
      </c>
      <c r="KT2" s="965" t="s">
        <v>3422</v>
      </c>
      <c r="KU2" s="965" t="s">
        <v>3423</v>
      </c>
      <c r="KV2" s="965" t="s">
        <v>3549</v>
      </c>
      <c r="KW2" s="965" t="s">
        <v>3424</v>
      </c>
      <c r="KX2" s="965" t="s">
        <v>3425</v>
      </c>
      <c r="KY2" s="965" t="s">
        <v>3426</v>
      </c>
      <c r="KZ2" s="965" t="s">
        <v>3563</v>
      </c>
      <c r="LA2" s="954" t="s">
        <v>3564</v>
      </c>
      <c r="LB2" s="964" t="s">
        <v>3430</v>
      </c>
      <c r="LC2" s="964" t="s">
        <v>3431</v>
      </c>
      <c r="LD2" s="964" t="s">
        <v>3432</v>
      </c>
      <c r="LE2" s="964" t="s">
        <v>3549</v>
      </c>
      <c r="LF2" s="964" t="s">
        <v>3433</v>
      </c>
      <c r="LG2" s="964" t="s">
        <v>2830</v>
      </c>
      <c r="LH2" s="964" t="s">
        <v>3565</v>
      </c>
      <c r="LI2" s="954" t="s">
        <v>3566</v>
      </c>
      <c r="LJ2" s="953" t="s">
        <v>3435</v>
      </c>
      <c r="LK2" s="964" t="s">
        <v>3436</v>
      </c>
      <c r="LL2" s="964" t="s">
        <v>3567</v>
      </c>
      <c r="LM2" s="964" t="s">
        <v>3437</v>
      </c>
      <c r="LN2" s="964" t="s">
        <v>3438</v>
      </c>
      <c r="LO2" s="964" t="s">
        <v>3439</v>
      </c>
      <c r="LP2" s="953" t="s">
        <v>3441</v>
      </c>
      <c r="LQ2" s="965" t="s">
        <v>1727</v>
      </c>
      <c r="LR2" s="964" t="s">
        <v>3549</v>
      </c>
      <c r="LS2" s="25" t="s">
        <v>3568</v>
      </c>
      <c r="LT2" s="42" t="s">
        <v>3569</v>
      </c>
      <c r="LU2" s="26" t="s">
        <v>385</v>
      </c>
      <c r="LV2" s="952" t="s">
        <v>2392</v>
      </c>
      <c r="LW2" s="206" t="s">
        <v>3444</v>
      </c>
      <c r="LX2" s="16" t="s">
        <v>3445</v>
      </c>
      <c r="LY2" s="16" t="s">
        <v>3446</v>
      </c>
      <c r="LZ2" s="16" t="s">
        <v>3447</v>
      </c>
      <c r="MA2" s="969" t="s">
        <v>3570</v>
      </c>
      <c r="MB2" s="374" t="s">
        <v>3449</v>
      </c>
      <c r="MC2" s="42" t="s">
        <v>3549</v>
      </c>
      <c r="MD2" s="958" t="s">
        <v>3571</v>
      </c>
      <c r="ME2" s="374" t="s">
        <v>3450</v>
      </c>
      <c r="MF2" s="42" t="s">
        <v>3451</v>
      </c>
      <c r="MG2" s="42" t="s">
        <v>3452</v>
      </c>
      <c r="MH2" s="42" t="s">
        <v>159</v>
      </c>
      <c r="MI2" s="42" t="s">
        <v>3453</v>
      </c>
      <c r="MJ2" s="969" t="s">
        <v>3572</v>
      </c>
      <c r="MK2" s="374" t="s">
        <v>3454</v>
      </c>
      <c r="ML2" s="42" t="s">
        <v>3455</v>
      </c>
      <c r="MM2" s="42" t="s">
        <v>3573</v>
      </c>
      <c r="MN2" s="42" t="s">
        <v>3456</v>
      </c>
      <c r="MO2" s="42" t="s">
        <v>3549</v>
      </c>
      <c r="MP2" s="42" t="s">
        <v>3457</v>
      </c>
      <c r="MQ2" s="42" t="s">
        <v>3458</v>
      </c>
      <c r="MR2" s="42" t="s">
        <v>3459</v>
      </c>
      <c r="MS2" s="42" t="s">
        <v>3460</v>
      </c>
      <c r="MT2" s="42" t="s">
        <v>3574</v>
      </c>
      <c r="MU2" s="42" t="s">
        <v>3463</v>
      </c>
      <c r="MV2" s="42" t="s">
        <v>3575</v>
      </c>
      <c r="MW2" s="42" t="s">
        <v>3464</v>
      </c>
      <c r="MX2" s="42" t="s">
        <v>1823</v>
      </c>
      <c r="MY2" s="42" t="s">
        <v>3465</v>
      </c>
      <c r="MZ2" s="42" t="s">
        <v>3466</v>
      </c>
      <c r="NA2" s="42" t="s">
        <v>3549</v>
      </c>
      <c r="NB2" s="42" t="s">
        <v>175</v>
      </c>
      <c r="NC2" s="42" t="s">
        <v>2394</v>
      </c>
      <c r="ND2" s="1053" t="s">
        <v>3467</v>
      </c>
      <c r="NE2" s="1053" t="s">
        <v>3469</v>
      </c>
      <c r="NF2" s="42" t="s">
        <v>3470</v>
      </c>
      <c r="NG2" s="42" t="s">
        <v>3471</v>
      </c>
      <c r="NH2" s="42" t="s">
        <v>3472</v>
      </c>
      <c r="NI2" s="42" t="s">
        <v>3473</v>
      </c>
      <c r="NJ2" s="42" t="s">
        <v>3474</v>
      </c>
      <c r="NK2" s="42" t="s">
        <v>3475</v>
      </c>
      <c r="NL2" s="42" t="s">
        <v>3476</v>
      </c>
      <c r="NM2" s="42" t="s">
        <v>3576</v>
      </c>
      <c r="NN2" s="42" t="s">
        <v>3477</v>
      </c>
      <c r="NO2" s="42" t="s">
        <v>3549</v>
      </c>
      <c r="NP2" s="42" t="s">
        <v>3478</v>
      </c>
      <c r="NQ2" s="42" t="s">
        <v>3577</v>
      </c>
      <c r="NR2" s="42" t="s">
        <v>3480</v>
      </c>
      <c r="NS2" s="25" t="s">
        <v>391</v>
      </c>
      <c r="NT2" s="25" t="s">
        <v>3578</v>
      </c>
      <c r="NU2" s="25" t="s">
        <v>3482</v>
      </c>
      <c r="NV2" s="25" t="s">
        <v>3483</v>
      </c>
      <c r="NW2" s="25" t="s">
        <v>3579</v>
      </c>
      <c r="NX2" s="42" t="s">
        <v>3580</v>
      </c>
      <c r="NY2" s="42" t="s">
        <v>3486</v>
      </c>
      <c r="NZ2" s="42" t="s">
        <v>3487</v>
      </c>
      <c r="OA2" s="26" t="s">
        <v>3488</v>
      </c>
      <c r="OB2" s="42" t="s">
        <v>3548</v>
      </c>
      <c r="OC2" s="42" t="s">
        <v>3489</v>
      </c>
      <c r="OD2" s="42" t="s">
        <v>3549</v>
      </c>
      <c r="OE2" s="42" t="s">
        <v>3490</v>
      </c>
      <c r="OF2" s="42" t="s">
        <v>3492</v>
      </c>
      <c r="OG2" s="42" t="s">
        <v>3493</v>
      </c>
      <c r="OH2" s="42" t="s">
        <v>3494</v>
      </c>
      <c r="OI2" s="42" t="s">
        <v>2765</v>
      </c>
      <c r="OJ2" s="42" t="s">
        <v>3495</v>
      </c>
      <c r="OK2" s="42" t="s">
        <v>2816</v>
      </c>
      <c r="OL2" s="42" t="s">
        <v>3497</v>
      </c>
      <c r="OM2" s="42" t="s">
        <v>3581</v>
      </c>
      <c r="ON2" s="42" t="s">
        <v>3498</v>
      </c>
      <c r="OO2" s="42" t="s">
        <v>3499</v>
      </c>
      <c r="OP2" s="42" t="s">
        <v>3500</v>
      </c>
      <c r="OQ2" s="42" t="s">
        <v>3501</v>
      </c>
      <c r="OR2" s="42" t="s">
        <v>3502</v>
      </c>
      <c r="OS2" s="42" t="s">
        <v>3503</v>
      </c>
      <c r="OT2" s="42" t="s">
        <v>3504</v>
      </c>
      <c r="OU2" s="42" t="s">
        <v>3505</v>
      </c>
      <c r="OV2" s="42" t="s">
        <v>3506</v>
      </c>
      <c r="OW2" s="42" t="s">
        <v>3507</v>
      </c>
      <c r="OX2" s="42" t="s">
        <v>3509</v>
      </c>
      <c r="OY2" s="42" t="s">
        <v>3510</v>
      </c>
      <c r="OZ2" s="42" t="s">
        <v>3512</v>
      </c>
      <c r="PA2" s="42" t="s">
        <v>3514</v>
      </c>
      <c r="PB2" s="42" t="s">
        <v>3515</v>
      </c>
      <c r="PC2" s="42" t="s">
        <v>3548</v>
      </c>
      <c r="PD2" s="42" t="s">
        <v>3489</v>
      </c>
      <c r="PE2" s="42" t="s">
        <v>3549</v>
      </c>
      <c r="PF2" s="42" t="s">
        <v>3516</v>
      </c>
      <c r="PG2" s="42" t="s">
        <v>3517</v>
      </c>
      <c r="PH2" s="42" t="s">
        <v>3518</v>
      </c>
      <c r="PI2" s="42" t="s">
        <v>3582</v>
      </c>
      <c r="PJ2" s="42" t="s">
        <v>3548</v>
      </c>
      <c r="PK2" s="42" t="s">
        <v>3489</v>
      </c>
      <c r="PL2" s="42" t="s">
        <v>3549</v>
      </c>
      <c r="PM2" s="42" t="s">
        <v>3519</v>
      </c>
      <c r="PN2" s="42" t="s">
        <v>3141</v>
      </c>
      <c r="PO2" s="42" t="s">
        <v>709</v>
      </c>
      <c r="PP2" s="42" t="s">
        <v>235</v>
      </c>
      <c r="PQ2" s="42" t="s">
        <v>3521</v>
      </c>
      <c r="PR2" s="42" t="s">
        <v>237</v>
      </c>
      <c r="PS2" s="42" t="s">
        <v>237</v>
      </c>
      <c r="PT2" s="42" t="s">
        <v>439</v>
      </c>
      <c r="PU2" s="42" t="s">
        <v>3522</v>
      </c>
      <c r="PV2" s="42" t="s">
        <v>3523</v>
      </c>
      <c r="PW2" s="42" t="s">
        <v>241</v>
      </c>
      <c r="PX2" s="42" t="s">
        <v>3524</v>
      </c>
      <c r="PY2" s="42" t="s">
        <v>441</v>
      </c>
      <c r="PZ2" s="42" t="s">
        <v>3131</v>
      </c>
      <c r="QA2" s="42" t="s">
        <v>608</v>
      </c>
      <c r="QB2" s="42" t="s">
        <v>247</v>
      </c>
      <c r="QC2" s="42" t="s">
        <v>3525</v>
      </c>
      <c r="QD2" s="25" t="s">
        <v>3549</v>
      </c>
      <c r="QE2" s="16" t="s">
        <v>3387</v>
      </c>
      <c r="QF2" s="16" t="s">
        <v>3583</v>
      </c>
      <c r="QG2" s="16" t="s">
        <v>3388</v>
      </c>
      <c r="QH2" s="16" t="s">
        <v>3389</v>
      </c>
      <c r="QI2" s="16" t="s">
        <v>3527</v>
      </c>
      <c r="QJ2" s="16" t="s">
        <v>3584</v>
      </c>
      <c r="QK2" s="16" t="s">
        <v>3392</v>
      </c>
      <c r="QL2" s="187" t="s">
        <v>3393</v>
      </c>
      <c r="QM2" s="16" t="s">
        <v>3528</v>
      </c>
      <c r="QN2" s="16" t="s">
        <v>3552</v>
      </c>
      <c r="QO2" s="16" t="s">
        <v>257</v>
      </c>
      <c r="QP2" s="187" t="s">
        <v>3396</v>
      </c>
      <c r="QQ2" s="16" t="s">
        <v>3397</v>
      </c>
      <c r="QR2" s="16" t="s">
        <v>3585</v>
      </c>
      <c r="QS2" s="961" t="s">
        <v>261</v>
      </c>
      <c r="QT2" s="187" t="s">
        <v>3586</v>
      </c>
      <c r="QU2" s="16" t="s">
        <v>3587</v>
      </c>
      <c r="QV2" s="16" t="s">
        <v>3400</v>
      </c>
      <c r="QW2" s="16" t="s">
        <v>3401</v>
      </c>
      <c r="QX2" s="946" t="s">
        <v>3402</v>
      </c>
      <c r="QY2" s="948" t="s">
        <v>1961</v>
      </c>
      <c r="QZ2" s="946" t="s">
        <v>3533</v>
      </c>
      <c r="RA2" s="946" t="s">
        <v>3535</v>
      </c>
      <c r="RB2" s="946" t="s">
        <v>3588</v>
      </c>
      <c r="RC2" s="952" t="s">
        <v>3559</v>
      </c>
      <c r="RD2" s="946" t="s">
        <v>3549</v>
      </c>
      <c r="RE2" s="946" t="s">
        <v>3589</v>
      </c>
      <c r="RF2" s="946" t="s">
        <v>3409</v>
      </c>
      <c r="RG2" s="946" t="s">
        <v>3410</v>
      </c>
      <c r="RH2" s="946" t="s">
        <v>3411</v>
      </c>
      <c r="RI2" s="946" t="s">
        <v>3540</v>
      </c>
      <c r="RJ2" s="946" t="s">
        <v>3541</v>
      </c>
      <c r="RK2" s="946" t="s">
        <v>3413</v>
      </c>
      <c r="RL2" s="946" t="s">
        <v>3561</v>
      </c>
      <c r="RM2" s="946" t="s">
        <v>3549</v>
      </c>
      <c r="RN2" s="946" t="s">
        <v>3416</v>
      </c>
      <c r="RO2" s="948" t="s">
        <v>3562</v>
      </c>
      <c r="RP2" s="946" t="s">
        <v>3417</v>
      </c>
      <c r="RQ2" s="946" t="s">
        <v>3418</v>
      </c>
      <c r="RR2" s="965" t="s">
        <v>3420</v>
      </c>
      <c r="RS2" s="965" t="s">
        <v>3421</v>
      </c>
      <c r="RT2" s="965" t="s">
        <v>3422</v>
      </c>
      <c r="RU2" s="965" t="s">
        <v>3423</v>
      </c>
      <c r="RV2" s="965" t="s">
        <v>3549</v>
      </c>
      <c r="RW2" s="965" t="s">
        <v>3424</v>
      </c>
      <c r="RX2" s="965" t="s">
        <v>3425</v>
      </c>
      <c r="RY2" s="965" t="s">
        <v>3426</v>
      </c>
      <c r="RZ2" s="954" t="s">
        <v>3590</v>
      </c>
      <c r="SA2" s="951" t="s">
        <v>3563</v>
      </c>
      <c r="SB2" s="961" t="s">
        <v>3429</v>
      </c>
      <c r="SC2" s="964" t="s">
        <v>3430</v>
      </c>
      <c r="SD2" s="964" t="s">
        <v>3431</v>
      </c>
      <c r="SE2" s="964" t="s">
        <v>3432</v>
      </c>
      <c r="SF2" s="964" t="s">
        <v>3549</v>
      </c>
      <c r="SG2" s="964" t="s">
        <v>3433</v>
      </c>
      <c r="SH2" s="964" t="s">
        <v>2830</v>
      </c>
      <c r="SI2" s="964" t="s">
        <v>3565</v>
      </c>
      <c r="SJ2" s="964" t="s">
        <v>3435</v>
      </c>
      <c r="SK2" s="964" t="s">
        <v>3436</v>
      </c>
      <c r="SL2" s="964" t="s">
        <v>3567</v>
      </c>
      <c r="SM2" s="964" t="s">
        <v>3437</v>
      </c>
      <c r="SN2" s="964" t="s">
        <v>3438</v>
      </c>
      <c r="SO2" s="964" t="s">
        <v>3439</v>
      </c>
      <c r="SP2" s="953" t="s">
        <v>3441</v>
      </c>
      <c r="SQ2" s="954" t="s">
        <v>1727</v>
      </c>
      <c r="SR2" s="964" t="s">
        <v>3549</v>
      </c>
      <c r="SS2" s="42" t="s">
        <v>3442</v>
      </c>
      <c r="ST2" s="42" t="s">
        <v>3591</v>
      </c>
      <c r="SU2" s="26" t="s">
        <v>385</v>
      </c>
      <c r="SV2" s="952" t="s">
        <v>2392</v>
      </c>
      <c r="SW2" s="206" t="s">
        <v>3444</v>
      </c>
      <c r="SX2" s="16" t="s">
        <v>3445</v>
      </c>
      <c r="SY2" s="16" t="s">
        <v>3446</v>
      </c>
      <c r="SZ2" s="42" t="s">
        <v>3447</v>
      </c>
      <c r="TA2" s="42" t="s">
        <v>3592</v>
      </c>
      <c r="TB2" s="42" t="s">
        <v>3449</v>
      </c>
      <c r="TC2" s="42" t="s">
        <v>3549</v>
      </c>
      <c r="TD2" s="374" t="s">
        <v>3450</v>
      </c>
      <c r="TE2" s="42" t="s">
        <v>3451</v>
      </c>
      <c r="TF2" s="42" t="s">
        <v>3452</v>
      </c>
      <c r="TG2" s="958" t="s">
        <v>159</v>
      </c>
      <c r="TH2" s="42" t="s">
        <v>3453</v>
      </c>
      <c r="TI2" s="42" t="s">
        <v>3454</v>
      </c>
      <c r="TJ2" s="42" t="s">
        <v>3455</v>
      </c>
      <c r="TK2" s="42" t="s">
        <v>3573</v>
      </c>
      <c r="TL2" s="970" t="s">
        <v>3456</v>
      </c>
      <c r="TM2" s="970" t="s">
        <v>3549</v>
      </c>
      <c r="TN2" s="970" t="s">
        <v>3457</v>
      </c>
      <c r="TO2" s="970" t="s">
        <v>3458</v>
      </c>
      <c r="TP2" s="970" t="s">
        <v>3459</v>
      </c>
      <c r="TQ2" s="970" t="s">
        <v>3460</v>
      </c>
      <c r="TR2" s="970" t="s">
        <v>3462</v>
      </c>
      <c r="TS2" s="1053" t="s">
        <v>3463</v>
      </c>
      <c r="TT2" s="1053" t="s">
        <v>3464</v>
      </c>
      <c r="TU2" s="1053" t="s">
        <v>1823</v>
      </c>
      <c r="TV2" s="1053" t="s">
        <v>3465</v>
      </c>
      <c r="TW2" s="1053" t="s">
        <v>3466</v>
      </c>
      <c r="TX2" s="1053" t="s">
        <v>3593</v>
      </c>
      <c r="TY2" s="1053" t="s">
        <v>3549</v>
      </c>
      <c r="TZ2" s="42" t="s">
        <v>175</v>
      </c>
      <c r="UA2" s="42" t="s">
        <v>3467</v>
      </c>
      <c r="UB2" s="42" t="s">
        <v>3469</v>
      </c>
      <c r="UC2" s="42" t="s">
        <v>3470</v>
      </c>
      <c r="UD2" s="42" t="s">
        <v>3471</v>
      </c>
      <c r="UE2" s="42" t="s">
        <v>3472</v>
      </c>
      <c r="UF2" s="42" t="s">
        <v>3473</v>
      </c>
      <c r="UG2" s="42" t="s">
        <v>1859</v>
      </c>
      <c r="UH2" s="42" t="s">
        <v>3474</v>
      </c>
      <c r="UI2" s="42" t="s">
        <v>3475</v>
      </c>
      <c r="UJ2" s="42" t="s">
        <v>3476</v>
      </c>
      <c r="UK2" s="42" t="s">
        <v>3477</v>
      </c>
      <c r="UL2" s="1053" t="s">
        <v>3549</v>
      </c>
      <c r="UM2" s="42" t="s">
        <v>3478</v>
      </c>
      <c r="UN2" s="42" t="s">
        <v>3479</v>
      </c>
      <c r="UO2" s="42" t="s">
        <v>3480</v>
      </c>
      <c r="UP2" s="42" t="s">
        <v>3481</v>
      </c>
      <c r="UQ2" s="42" t="s">
        <v>3482</v>
      </c>
      <c r="UR2" s="42" t="s">
        <v>3483</v>
      </c>
      <c r="US2" s="42" t="s">
        <v>3484</v>
      </c>
      <c r="UT2" s="42" t="s">
        <v>3594</v>
      </c>
      <c r="UU2" s="42" t="s">
        <v>3486</v>
      </c>
      <c r="UV2" s="42" t="s">
        <v>3487</v>
      </c>
      <c r="UW2" s="42" t="s">
        <v>3488</v>
      </c>
      <c r="UX2" s="42" t="s">
        <v>3525</v>
      </c>
      <c r="UY2" s="42" t="s">
        <v>3489</v>
      </c>
      <c r="UZ2" s="1053" t="s">
        <v>3549</v>
      </c>
      <c r="VA2" s="42" t="s">
        <v>3490</v>
      </c>
      <c r="VB2" s="42" t="s">
        <v>3492</v>
      </c>
      <c r="VC2" s="42" t="s">
        <v>3493</v>
      </c>
      <c r="VD2" s="42" t="s">
        <v>3494</v>
      </c>
      <c r="VE2" s="42" t="s">
        <v>3595</v>
      </c>
      <c r="VF2" s="42" t="s">
        <v>3495</v>
      </c>
      <c r="VG2" s="42" t="s">
        <v>3496</v>
      </c>
      <c r="VH2" s="42" t="s">
        <v>2816</v>
      </c>
      <c r="VI2" s="42" t="s">
        <v>3497</v>
      </c>
      <c r="VJ2" s="42" t="s">
        <v>3596</v>
      </c>
      <c r="VK2" s="42" t="s">
        <v>3498</v>
      </c>
      <c r="VL2" s="42" t="s">
        <v>3499</v>
      </c>
      <c r="VM2" s="42" t="s">
        <v>3500</v>
      </c>
      <c r="VN2" s="42" t="s">
        <v>3501</v>
      </c>
      <c r="VO2" s="42" t="s">
        <v>3502</v>
      </c>
      <c r="VP2" s="42" t="s">
        <v>3503</v>
      </c>
      <c r="VQ2" s="42" t="s">
        <v>3504</v>
      </c>
      <c r="VR2" s="42" t="s">
        <v>3505</v>
      </c>
      <c r="VS2" s="42" t="s">
        <v>3506</v>
      </c>
      <c r="VT2" s="42" t="s">
        <v>3507</v>
      </c>
      <c r="VU2" s="42" t="s">
        <v>3597</v>
      </c>
      <c r="VV2" s="42" t="s">
        <v>3510</v>
      </c>
      <c r="VW2" s="42" t="s">
        <v>3512</v>
      </c>
      <c r="VX2" s="42" t="s">
        <v>3514</v>
      </c>
      <c r="VY2" s="42" t="s">
        <v>3515</v>
      </c>
      <c r="VZ2" s="42" t="s">
        <v>3598</v>
      </c>
      <c r="WA2" s="42" t="s">
        <v>3525</v>
      </c>
      <c r="WB2" s="42" t="s">
        <v>3489</v>
      </c>
      <c r="WC2" s="1053" t="s">
        <v>3549</v>
      </c>
      <c r="WD2" s="1053" t="s">
        <v>3516</v>
      </c>
      <c r="WE2" s="42" t="s">
        <v>2738</v>
      </c>
      <c r="WF2" s="42" t="s">
        <v>3517</v>
      </c>
      <c r="WG2" s="42" t="s">
        <v>3518</v>
      </c>
      <c r="WH2" s="42" t="s">
        <v>3525</v>
      </c>
      <c r="WI2" s="42" t="s">
        <v>3489</v>
      </c>
      <c r="WJ2" s="1053" t="s">
        <v>3549</v>
      </c>
      <c r="WK2" s="42" t="s">
        <v>3519</v>
      </c>
      <c r="WL2" s="42" t="s">
        <v>3141</v>
      </c>
      <c r="WM2" s="42" t="s">
        <v>235</v>
      </c>
      <c r="WN2" s="42" t="s">
        <v>3521</v>
      </c>
      <c r="WO2" s="42" t="s">
        <v>237</v>
      </c>
      <c r="WP2" s="42" t="s">
        <v>237</v>
      </c>
      <c r="WQ2" s="42" t="s">
        <v>439</v>
      </c>
      <c r="WR2" s="42" t="s">
        <v>3522</v>
      </c>
      <c r="WS2" s="42" t="s">
        <v>3523</v>
      </c>
      <c r="WT2" s="42" t="s">
        <v>3524</v>
      </c>
      <c r="WU2" s="42" t="s">
        <v>441</v>
      </c>
      <c r="WV2" s="42" t="s">
        <v>3131</v>
      </c>
      <c r="WW2" s="42" t="s">
        <v>608</v>
      </c>
      <c r="WX2" s="42" t="s">
        <v>247</v>
      </c>
      <c r="WY2" s="25" t="s">
        <v>3525</v>
      </c>
      <c r="WZ2" s="25" t="s">
        <v>3599</v>
      </c>
      <c r="XA2" s="16" t="s">
        <v>3600</v>
      </c>
      <c r="XB2" s="16" t="s">
        <v>3387</v>
      </c>
      <c r="XC2" s="187" t="s">
        <v>3388</v>
      </c>
      <c r="XD2" s="16" t="s">
        <v>3389</v>
      </c>
      <c r="XE2" s="16" t="s">
        <v>3527</v>
      </c>
      <c r="XF2" s="16" t="s">
        <v>3599</v>
      </c>
      <c r="XG2" s="956" t="s">
        <v>3392</v>
      </c>
      <c r="XH2" s="206" t="s">
        <v>3601</v>
      </c>
      <c r="XI2" s="16" t="s">
        <v>3602</v>
      </c>
      <c r="XJ2" s="16" t="s">
        <v>3552</v>
      </c>
      <c r="XK2" s="16" t="s">
        <v>3603</v>
      </c>
      <c r="XL2" s="16" t="s">
        <v>66</v>
      </c>
      <c r="XM2" s="16" t="s">
        <v>3553</v>
      </c>
      <c r="XN2" s="16" t="s">
        <v>3585</v>
      </c>
      <c r="XO2" s="16" t="s">
        <v>69</v>
      </c>
      <c r="XP2" s="16" t="s">
        <v>3604</v>
      </c>
      <c r="XQ2" s="16" t="s">
        <v>3605</v>
      </c>
      <c r="XR2" s="16" t="s">
        <v>3400</v>
      </c>
      <c r="XS2" s="16" t="s">
        <v>3401</v>
      </c>
      <c r="XT2" s="946" t="s">
        <v>3402</v>
      </c>
      <c r="XU2" s="946" t="s">
        <v>3403</v>
      </c>
      <c r="XV2" s="946" t="s">
        <v>3404</v>
      </c>
      <c r="XW2" s="946" t="s">
        <v>3606</v>
      </c>
      <c r="XX2" s="946" t="s">
        <v>3607</v>
      </c>
      <c r="XY2" s="946" t="s">
        <v>3608</v>
      </c>
      <c r="XZ2" s="946" t="s">
        <v>3609</v>
      </c>
      <c r="YA2" s="946" t="s">
        <v>3526</v>
      </c>
      <c r="YB2" s="946" t="s">
        <v>3610</v>
      </c>
      <c r="YC2" s="946" t="s">
        <v>3611</v>
      </c>
      <c r="YD2" s="946" t="s">
        <v>3612</v>
      </c>
      <c r="YE2" s="946" t="s">
        <v>3613</v>
      </c>
      <c r="YF2" s="946" t="s">
        <v>3614</v>
      </c>
      <c r="YG2" s="946" t="s">
        <v>3615</v>
      </c>
      <c r="YH2" s="946" t="s">
        <v>3616</v>
      </c>
      <c r="YI2" s="946" t="s">
        <v>3526</v>
      </c>
      <c r="YJ2" s="946" t="s">
        <v>3617</v>
      </c>
      <c r="YK2" s="946" t="s">
        <v>3618</v>
      </c>
      <c r="YL2" s="946" t="s">
        <v>3619</v>
      </c>
      <c r="YM2" s="946" t="s">
        <v>3620</v>
      </c>
      <c r="YN2" s="948" t="s">
        <v>3621</v>
      </c>
      <c r="YO2" s="951" t="s">
        <v>3622</v>
      </c>
      <c r="YP2" s="961" t="s">
        <v>3623</v>
      </c>
      <c r="YQ2" s="961" t="s">
        <v>3624</v>
      </c>
      <c r="YR2" s="961" t="s">
        <v>3625</v>
      </c>
      <c r="YS2" s="961" t="s">
        <v>3526</v>
      </c>
      <c r="YT2" s="961" t="s">
        <v>3626</v>
      </c>
      <c r="YU2" s="961" t="s">
        <v>3627</v>
      </c>
      <c r="YV2" s="961" t="s">
        <v>3426</v>
      </c>
      <c r="YW2" s="961" t="s">
        <v>3563</v>
      </c>
      <c r="YX2" s="961" t="s">
        <v>3429</v>
      </c>
      <c r="YY2" s="964" t="s">
        <v>3430</v>
      </c>
      <c r="YZ2" s="964" t="s">
        <v>3431</v>
      </c>
      <c r="ZA2" s="964" t="s">
        <v>3628</v>
      </c>
      <c r="ZB2" s="964" t="s">
        <v>3432</v>
      </c>
      <c r="ZC2" s="964" t="s">
        <v>3629</v>
      </c>
      <c r="ZD2" s="964" t="s">
        <v>3433</v>
      </c>
      <c r="ZE2" s="964" t="s">
        <v>2830</v>
      </c>
      <c r="ZF2" s="964" t="s">
        <v>3565</v>
      </c>
      <c r="ZG2" s="964" t="s">
        <v>3435</v>
      </c>
      <c r="ZH2" s="964" t="s">
        <v>3436</v>
      </c>
      <c r="ZI2" s="964" t="s">
        <v>3567</v>
      </c>
      <c r="ZJ2" s="964" t="s">
        <v>3437</v>
      </c>
      <c r="ZK2" s="964" t="s">
        <v>3438</v>
      </c>
      <c r="ZL2" s="964" t="s">
        <v>3439</v>
      </c>
      <c r="ZM2" s="964" t="s">
        <v>3441</v>
      </c>
      <c r="ZN2" s="953" t="s">
        <v>3526</v>
      </c>
      <c r="ZO2" s="42" t="s">
        <v>3442</v>
      </c>
      <c r="ZP2" s="42" t="s">
        <v>3630</v>
      </c>
      <c r="ZQ2" s="42" t="s">
        <v>3591</v>
      </c>
      <c r="ZR2" s="42" t="s">
        <v>3631</v>
      </c>
      <c r="ZS2" s="26" t="s">
        <v>385</v>
      </c>
      <c r="ZT2" s="26" t="s">
        <v>3444</v>
      </c>
      <c r="ZU2" s="26" t="s">
        <v>3632</v>
      </c>
      <c r="ZV2" s="26" t="s">
        <v>3445</v>
      </c>
      <c r="ZW2" s="42" t="s">
        <v>3446</v>
      </c>
      <c r="ZX2" s="26" t="s">
        <v>3447</v>
      </c>
      <c r="ZY2" s="26" t="s">
        <v>3592</v>
      </c>
      <c r="ZZ2" s="26" t="s">
        <v>3449</v>
      </c>
      <c r="AAA2" s="964" t="s">
        <v>3526</v>
      </c>
      <c r="AAB2" s="374" t="s">
        <v>3450</v>
      </c>
      <c r="AAC2" s="42" t="s">
        <v>3451</v>
      </c>
      <c r="AAD2" s="42" t="s">
        <v>3452</v>
      </c>
      <c r="AAE2" s="42" t="s">
        <v>159</v>
      </c>
      <c r="AAF2" s="42" t="s">
        <v>3453</v>
      </c>
      <c r="AAG2" s="969" t="s">
        <v>3633</v>
      </c>
      <c r="AAH2" s="374" t="s">
        <v>3454</v>
      </c>
      <c r="AAI2" s="42" t="s">
        <v>3455</v>
      </c>
      <c r="AAJ2" s="42" t="s">
        <v>3456</v>
      </c>
      <c r="AAK2" s="42" t="s">
        <v>164</v>
      </c>
      <c r="AAL2" s="42" t="s">
        <v>3526</v>
      </c>
      <c r="AAM2" s="970" t="s">
        <v>3457</v>
      </c>
      <c r="AAN2" s="970" t="s">
        <v>3458</v>
      </c>
      <c r="AAO2" s="970" t="s">
        <v>3459</v>
      </c>
      <c r="AAP2" s="1053" t="s">
        <v>3460</v>
      </c>
      <c r="AAQ2" s="1053" t="s">
        <v>3462</v>
      </c>
      <c r="AAR2" s="1053" t="s">
        <v>3463</v>
      </c>
      <c r="AAS2" s="1053" t="s">
        <v>3634</v>
      </c>
      <c r="AAT2" s="1053" t="s">
        <v>3464</v>
      </c>
      <c r="AAU2" s="1053" t="s">
        <v>3465</v>
      </c>
      <c r="AAV2" s="1053" t="s">
        <v>3635</v>
      </c>
      <c r="AAW2" s="1053" t="s">
        <v>3526</v>
      </c>
      <c r="AAX2" s="1053" t="s">
        <v>309</v>
      </c>
      <c r="AAY2" s="42" t="s">
        <v>175</v>
      </c>
      <c r="AAZ2" s="42" t="s">
        <v>3467</v>
      </c>
      <c r="ABA2" s="42" t="s">
        <v>3469</v>
      </c>
      <c r="ABB2" s="42" t="s">
        <v>3470</v>
      </c>
      <c r="ABC2" s="42" t="s">
        <v>3471</v>
      </c>
      <c r="ABD2" s="42" t="s">
        <v>3472</v>
      </c>
      <c r="ABE2" s="42" t="s">
        <v>3473</v>
      </c>
      <c r="ABF2" s="42" t="s">
        <v>1859</v>
      </c>
      <c r="ABG2" s="42" t="s">
        <v>3474</v>
      </c>
      <c r="ABH2" s="42" t="s">
        <v>3475</v>
      </c>
      <c r="ABI2" s="42" t="s">
        <v>3476</v>
      </c>
      <c r="ABJ2" s="42" t="s">
        <v>3477</v>
      </c>
      <c r="ABK2" s="1053" t="s">
        <v>3526</v>
      </c>
      <c r="ABL2" s="42" t="s">
        <v>3478</v>
      </c>
      <c r="ABM2" s="42" t="s">
        <v>3479</v>
      </c>
      <c r="ABN2" s="42" t="s">
        <v>3480</v>
      </c>
      <c r="ABO2" s="42" t="s">
        <v>3481</v>
      </c>
      <c r="ABP2" s="42" t="s">
        <v>3482</v>
      </c>
      <c r="ABQ2" s="42" t="s">
        <v>3483</v>
      </c>
      <c r="ABR2" s="42" t="s">
        <v>2447</v>
      </c>
      <c r="ABS2" s="42" t="s">
        <v>3485</v>
      </c>
      <c r="ABT2" s="42" t="s">
        <v>3486</v>
      </c>
      <c r="ABU2" s="42" t="s">
        <v>3487</v>
      </c>
      <c r="ABV2" s="26" t="s">
        <v>3488</v>
      </c>
      <c r="ABW2" s="42" t="s">
        <v>3525</v>
      </c>
      <c r="ABX2" s="42" t="s">
        <v>3489</v>
      </c>
      <c r="ABY2" s="1053" t="s">
        <v>3526</v>
      </c>
      <c r="ABZ2" s="42" t="s">
        <v>3490</v>
      </c>
      <c r="ACA2" s="42" t="s">
        <v>3492</v>
      </c>
      <c r="ACB2" s="42" t="s">
        <v>3493</v>
      </c>
      <c r="ACC2" s="42" t="s">
        <v>3494</v>
      </c>
      <c r="ACD2" s="42" t="s">
        <v>3595</v>
      </c>
      <c r="ACE2" s="42" t="s">
        <v>3495</v>
      </c>
      <c r="ACF2" s="42" t="s">
        <v>2816</v>
      </c>
      <c r="ACG2" s="42" t="s">
        <v>3497</v>
      </c>
      <c r="ACH2" s="42" t="s">
        <v>3636</v>
      </c>
      <c r="ACI2" s="42" t="s">
        <v>3498</v>
      </c>
      <c r="ACJ2" s="42" t="s">
        <v>3499</v>
      </c>
      <c r="ACK2" s="42" t="s">
        <v>3500</v>
      </c>
      <c r="ACL2" s="42" t="s">
        <v>3501</v>
      </c>
      <c r="ACM2" s="42" t="s">
        <v>3502</v>
      </c>
      <c r="ACN2" s="42" t="s">
        <v>3503</v>
      </c>
      <c r="ACO2" s="42" t="s">
        <v>3504</v>
      </c>
      <c r="ACP2" s="42" t="s">
        <v>3505</v>
      </c>
      <c r="ACQ2" s="42" t="s">
        <v>3506</v>
      </c>
      <c r="ACR2" s="42" t="s">
        <v>3507</v>
      </c>
      <c r="ACS2" s="42" t="s">
        <v>3597</v>
      </c>
      <c r="ACT2" s="42" t="s">
        <v>3510</v>
      </c>
      <c r="ACU2" s="42" t="s">
        <v>3512</v>
      </c>
      <c r="ACV2" s="105" t="s">
        <v>3637</v>
      </c>
      <c r="ACW2" s="42" t="s">
        <v>3514</v>
      </c>
      <c r="ACX2" s="42" t="s">
        <v>3515</v>
      </c>
      <c r="ACY2" s="42" t="s">
        <v>3525</v>
      </c>
      <c r="ACZ2" s="42" t="s">
        <v>3489</v>
      </c>
      <c r="ADA2" s="1053" t="s">
        <v>3526</v>
      </c>
      <c r="ADB2" s="1053" t="s">
        <v>3516</v>
      </c>
      <c r="ADC2" s="1053" t="s">
        <v>3638</v>
      </c>
      <c r="ADD2" s="42" t="s">
        <v>3518</v>
      </c>
      <c r="ADE2" s="42" t="s">
        <v>3525</v>
      </c>
      <c r="ADF2" s="42" t="s">
        <v>3489</v>
      </c>
      <c r="ADG2" s="1053" t="s">
        <v>3526</v>
      </c>
      <c r="ADH2" s="42" t="s">
        <v>3519</v>
      </c>
      <c r="ADI2" s="42" t="s">
        <v>3141</v>
      </c>
      <c r="ADJ2" s="42" t="s">
        <v>235</v>
      </c>
      <c r="ADK2" s="42" t="s">
        <v>3521</v>
      </c>
      <c r="ADL2" s="42" t="s">
        <v>237</v>
      </c>
      <c r="ADM2" s="42" t="s">
        <v>439</v>
      </c>
      <c r="ADN2" s="42" t="s">
        <v>3522</v>
      </c>
      <c r="ADO2" s="42" t="s">
        <v>3523</v>
      </c>
      <c r="ADP2" s="42" t="s">
        <v>3524</v>
      </c>
      <c r="ADQ2" s="42" t="s">
        <v>441</v>
      </c>
      <c r="ADR2" s="42" t="s">
        <v>3131</v>
      </c>
      <c r="ADS2" s="42" t="s">
        <v>608</v>
      </c>
      <c r="ADT2" s="42" t="s">
        <v>3639</v>
      </c>
      <c r="ADU2" s="25" t="s">
        <v>3640</v>
      </c>
      <c r="ADV2" s="42" t="s">
        <v>3525</v>
      </c>
      <c r="ADW2" s="42" t="s">
        <v>3489</v>
      </c>
      <c r="ADX2" s="1053" t="s">
        <v>3526</v>
      </c>
      <c r="ADY2" s="42" t="s">
        <v>403</v>
      </c>
      <c r="ADZ2" s="105" t="s">
        <v>3641</v>
      </c>
      <c r="AEA2" s="42" t="s">
        <v>3642</v>
      </c>
      <c r="AEB2" s="25" t="s">
        <v>3526</v>
      </c>
      <c r="AEC2" s="16" t="s">
        <v>3387</v>
      </c>
      <c r="AED2" s="16" t="s">
        <v>3388</v>
      </c>
      <c r="AEE2" s="16" t="s">
        <v>3389</v>
      </c>
      <c r="AEF2" s="16" t="s">
        <v>3527</v>
      </c>
      <c r="AEG2" s="16" t="s">
        <v>3391</v>
      </c>
      <c r="AEH2" s="16" t="s">
        <v>3392</v>
      </c>
      <c r="AEI2" s="16" t="s">
        <v>3643</v>
      </c>
      <c r="AEJ2" s="187" t="s">
        <v>3644</v>
      </c>
      <c r="AEK2" s="16" t="s">
        <v>3528</v>
      </c>
      <c r="AEL2" s="16" t="s">
        <v>3552</v>
      </c>
      <c r="AEM2" s="16" t="s">
        <v>257</v>
      </c>
      <c r="AEN2" s="16" t="s">
        <v>3396</v>
      </c>
      <c r="AEO2" s="16" t="s">
        <v>3397</v>
      </c>
      <c r="AEP2" s="16" t="s">
        <v>3645</v>
      </c>
      <c r="AEQ2" s="16" t="s">
        <v>69</v>
      </c>
      <c r="AER2" s="16" t="s">
        <v>3587</v>
      </c>
      <c r="AES2" s="16" t="s">
        <v>3605</v>
      </c>
      <c r="AET2" s="16" t="s">
        <v>3400</v>
      </c>
      <c r="AEU2" s="16" t="s">
        <v>3401</v>
      </c>
      <c r="AEV2" s="946" t="s">
        <v>3402</v>
      </c>
      <c r="AEW2" s="946" t="s">
        <v>3533</v>
      </c>
      <c r="AEX2" s="946" t="s">
        <v>3535</v>
      </c>
      <c r="AEY2" s="946" t="s">
        <v>3646</v>
      </c>
      <c r="AEZ2" s="946" t="s">
        <v>3647</v>
      </c>
      <c r="AFA2" s="946" t="s">
        <v>3606</v>
      </c>
      <c r="AFB2" s="946" t="s">
        <v>3648</v>
      </c>
      <c r="AFC2" s="946" t="s">
        <v>3649</v>
      </c>
      <c r="AFD2" s="946" t="s">
        <v>3526</v>
      </c>
      <c r="AFE2" s="946" t="s">
        <v>3650</v>
      </c>
      <c r="AFF2" s="946" t="s">
        <v>3409</v>
      </c>
      <c r="AFG2" s="946" t="s">
        <v>3410</v>
      </c>
      <c r="AFH2" s="946" t="s">
        <v>3651</v>
      </c>
      <c r="AFI2" s="946" t="s">
        <v>3411</v>
      </c>
      <c r="AFJ2" s="961" t="s">
        <v>3614</v>
      </c>
      <c r="AFK2" s="961" t="s">
        <v>3413</v>
      </c>
      <c r="AFL2" s="946" t="s">
        <v>3414</v>
      </c>
      <c r="AFM2" s="946" t="s">
        <v>3415</v>
      </c>
      <c r="AFN2" s="961" t="s">
        <v>3652</v>
      </c>
      <c r="AFO2" s="961" t="s">
        <v>3617</v>
      </c>
      <c r="AFP2" s="946" t="s">
        <v>3417</v>
      </c>
      <c r="AFQ2" s="946" t="s">
        <v>3620</v>
      </c>
      <c r="AFR2" s="965" t="s">
        <v>3622</v>
      </c>
      <c r="AFS2" s="947" t="s">
        <v>3653</v>
      </c>
      <c r="AFT2" s="961" t="s">
        <v>3623</v>
      </c>
      <c r="AFU2" s="961" t="s">
        <v>3422</v>
      </c>
      <c r="AFV2" s="961" t="s">
        <v>3423</v>
      </c>
      <c r="AFW2" s="946" t="s">
        <v>3526</v>
      </c>
      <c r="AFX2" s="961" t="s">
        <v>3626</v>
      </c>
      <c r="AFY2" s="961" t="s">
        <v>3425</v>
      </c>
      <c r="AFZ2" s="961" t="s">
        <v>3426</v>
      </c>
      <c r="AGA2" s="961" t="s">
        <v>3563</v>
      </c>
      <c r="AGB2" s="961" t="s">
        <v>3429</v>
      </c>
      <c r="AGC2" s="950" t="s">
        <v>3654</v>
      </c>
      <c r="AGD2" s="964" t="s">
        <v>3431</v>
      </c>
      <c r="AGE2" s="954" t="s">
        <v>3628</v>
      </c>
      <c r="AGF2" s="965" t="s">
        <v>3432</v>
      </c>
      <c r="AGG2" s="964" t="s">
        <v>3629</v>
      </c>
      <c r="AGH2" s="964" t="s">
        <v>3433</v>
      </c>
      <c r="AGI2" s="964" t="s">
        <v>2830</v>
      </c>
      <c r="AGJ2" s="964" t="s">
        <v>3434</v>
      </c>
      <c r="AGK2" s="953" t="s">
        <v>3566</v>
      </c>
      <c r="AGL2" s="964" t="s">
        <v>3435</v>
      </c>
      <c r="AGM2" s="964" t="s">
        <v>3436</v>
      </c>
      <c r="AGN2" s="964" t="s">
        <v>3567</v>
      </c>
      <c r="AGO2" s="964" t="s">
        <v>3437</v>
      </c>
      <c r="AGP2" s="964" t="s">
        <v>3438</v>
      </c>
      <c r="AGQ2" s="964" t="s">
        <v>3439</v>
      </c>
      <c r="AGR2" s="964" t="s">
        <v>3441</v>
      </c>
      <c r="AGS2" s="964" t="s">
        <v>3526</v>
      </c>
      <c r="AGT2" s="42" t="s">
        <v>3442</v>
      </c>
      <c r="AGU2" s="42" t="s">
        <v>3591</v>
      </c>
      <c r="AGV2" s="26" t="s">
        <v>385</v>
      </c>
      <c r="AGW2" s="26" t="s">
        <v>3444</v>
      </c>
      <c r="AGX2" s="26" t="s">
        <v>3445</v>
      </c>
      <c r="AGY2" s="42" t="s">
        <v>3446</v>
      </c>
      <c r="AGZ2" s="42" t="s">
        <v>3447</v>
      </c>
      <c r="AHA2" s="42" t="s">
        <v>3592</v>
      </c>
      <c r="AHB2" s="42" t="s">
        <v>3449</v>
      </c>
      <c r="AHC2" s="42" t="s">
        <v>3526</v>
      </c>
      <c r="AHD2" s="374" t="s">
        <v>3450</v>
      </c>
      <c r="AHE2" s="42" t="s">
        <v>3451</v>
      </c>
      <c r="AHF2" s="42" t="s">
        <v>3452</v>
      </c>
      <c r="AHG2" s="42" t="s">
        <v>159</v>
      </c>
      <c r="AHH2" s="42" t="s">
        <v>3453</v>
      </c>
      <c r="AHI2" s="42" t="s">
        <v>3572</v>
      </c>
      <c r="AHJ2" s="42" t="s">
        <v>3454</v>
      </c>
      <c r="AHK2" s="42" t="s">
        <v>3455</v>
      </c>
      <c r="AHL2" s="42" t="s">
        <v>3573</v>
      </c>
      <c r="AHM2" s="970" t="s">
        <v>3456</v>
      </c>
      <c r="AHN2" s="42" t="s">
        <v>164</v>
      </c>
      <c r="AHO2" s="42" t="s">
        <v>3526</v>
      </c>
      <c r="AHP2" s="970" t="s">
        <v>3457</v>
      </c>
      <c r="AHQ2" s="970" t="s">
        <v>3458</v>
      </c>
      <c r="AHR2" s="970" t="s">
        <v>3459</v>
      </c>
      <c r="AHS2" s="970" t="s">
        <v>3460</v>
      </c>
      <c r="AHT2" s="1053" t="s">
        <v>3462</v>
      </c>
      <c r="AHU2" s="1053" t="s">
        <v>3463</v>
      </c>
      <c r="AHV2" s="1053" t="s">
        <v>3464</v>
      </c>
      <c r="AHW2" s="1053" t="s">
        <v>3465</v>
      </c>
      <c r="AHX2" s="1053" t="s">
        <v>3466</v>
      </c>
      <c r="AHY2" s="1053" t="s">
        <v>3526</v>
      </c>
      <c r="AHZ2" s="42" t="s">
        <v>175</v>
      </c>
      <c r="AIA2" s="42" t="s">
        <v>3467</v>
      </c>
      <c r="AIB2" s="42" t="s">
        <v>3469</v>
      </c>
      <c r="AIC2" s="42" t="s">
        <v>3470</v>
      </c>
      <c r="AID2" s="42" t="s">
        <v>3471</v>
      </c>
      <c r="AIE2" s="42" t="s">
        <v>3472</v>
      </c>
      <c r="AIF2" s="42" t="s">
        <v>3473</v>
      </c>
      <c r="AIG2" s="42" t="s">
        <v>3474</v>
      </c>
      <c r="AIH2" s="42" t="s">
        <v>3475</v>
      </c>
      <c r="AII2" s="42" t="s">
        <v>3476</v>
      </c>
      <c r="AIJ2" s="42" t="s">
        <v>3477</v>
      </c>
      <c r="AIK2" s="1053" t="s">
        <v>3526</v>
      </c>
      <c r="AIL2" s="42" t="s">
        <v>3478</v>
      </c>
      <c r="AIM2" s="25" t="s">
        <v>3479</v>
      </c>
      <c r="AIN2" s="25" t="s">
        <v>3480</v>
      </c>
      <c r="AIO2" s="25" t="s">
        <v>3481</v>
      </c>
      <c r="AIP2" s="25" t="s">
        <v>3482</v>
      </c>
      <c r="AIQ2" s="25" t="s">
        <v>3483</v>
      </c>
      <c r="AIR2" s="42" t="s">
        <v>3484</v>
      </c>
      <c r="AIS2" s="42" t="s">
        <v>3579</v>
      </c>
      <c r="AIT2" s="42" t="s">
        <v>3486</v>
      </c>
      <c r="AIU2" s="42" t="s">
        <v>3487</v>
      </c>
      <c r="AIV2" s="42" t="s">
        <v>3488</v>
      </c>
      <c r="AIW2" s="42" t="s">
        <v>3642</v>
      </c>
      <c r="AIX2" s="42" t="s">
        <v>3489</v>
      </c>
      <c r="AIY2" s="1053" t="s">
        <v>3526</v>
      </c>
      <c r="AIZ2" s="42" t="s">
        <v>3490</v>
      </c>
      <c r="AJA2" s="42" t="s">
        <v>3655</v>
      </c>
      <c r="AJB2" s="42" t="s">
        <v>3492</v>
      </c>
      <c r="AJC2" s="42" t="s">
        <v>3493</v>
      </c>
      <c r="AJD2" s="42" t="s">
        <v>3656</v>
      </c>
      <c r="AJE2" s="42" t="s">
        <v>3494</v>
      </c>
      <c r="AJF2" s="42" t="s">
        <v>3595</v>
      </c>
      <c r="AJG2" s="79" t="s">
        <v>3495</v>
      </c>
      <c r="AJH2" s="79" t="s">
        <v>2816</v>
      </c>
      <c r="AJI2" s="79" t="s">
        <v>3497</v>
      </c>
      <c r="AJJ2" s="42" t="s">
        <v>3636</v>
      </c>
      <c r="AJK2" s="42" t="s">
        <v>3498</v>
      </c>
      <c r="AJL2" s="42" t="s">
        <v>3499</v>
      </c>
      <c r="AJM2" s="42" t="s">
        <v>3500</v>
      </c>
      <c r="AJN2" s="42" t="s">
        <v>3501</v>
      </c>
      <c r="AJO2" s="42" t="s">
        <v>3657</v>
      </c>
      <c r="AJP2" s="42" t="s">
        <v>3502</v>
      </c>
      <c r="AJQ2" s="42" t="s">
        <v>3503</v>
      </c>
      <c r="AJR2" s="42" t="s">
        <v>3504</v>
      </c>
      <c r="AJS2" s="42" t="s">
        <v>3505</v>
      </c>
      <c r="AJT2" s="42" t="s">
        <v>3506</v>
      </c>
      <c r="AJU2" s="42" t="s">
        <v>3507</v>
      </c>
      <c r="AJV2" s="42" t="s">
        <v>3597</v>
      </c>
      <c r="AJW2" s="42" t="s">
        <v>3510</v>
      </c>
      <c r="AJX2" s="42" t="s">
        <v>3512</v>
      </c>
      <c r="AJY2" s="105" t="s">
        <v>3637</v>
      </c>
      <c r="AJZ2" s="42" t="s">
        <v>3514</v>
      </c>
      <c r="AKA2" s="42" t="s">
        <v>3515</v>
      </c>
      <c r="AKB2" s="105" t="s">
        <v>3598</v>
      </c>
      <c r="AKC2" s="42" t="s">
        <v>3642</v>
      </c>
      <c r="AKD2" s="42" t="s">
        <v>3489</v>
      </c>
      <c r="AKE2" s="1053" t="s">
        <v>3526</v>
      </c>
      <c r="AKF2" s="1053" t="s">
        <v>3516</v>
      </c>
      <c r="AKG2" s="1053" t="s">
        <v>3517</v>
      </c>
      <c r="AKH2" s="42" t="s">
        <v>3518</v>
      </c>
      <c r="AKI2" s="42" t="s">
        <v>3642</v>
      </c>
      <c r="AKJ2" s="42" t="s">
        <v>3489</v>
      </c>
      <c r="AKK2" s="1053" t="s">
        <v>3526</v>
      </c>
      <c r="AKL2" s="42" t="s">
        <v>3519</v>
      </c>
      <c r="AKM2" s="42" t="s">
        <v>3141</v>
      </c>
      <c r="AKN2" s="42" t="s">
        <v>709</v>
      </c>
      <c r="AKO2" s="42" t="s">
        <v>235</v>
      </c>
      <c r="AKP2" s="42" t="s">
        <v>3521</v>
      </c>
      <c r="AKQ2" s="42" t="s">
        <v>237</v>
      </c>
      <c r="AKR2" s="42" t="s">
        <v>439</v>
      </c>
      <c r="AKS2" s="42" t="s">
        <v>3522</v>
      </c>
      <c r="AKT2" s="42" t="s">
        <v>3523</v>
      </c>
      <c r="AKU2" s="42" t="s">
        <v>440</v>
      </c>
      <c r="AKV2" s="42" t="s">
        <v>441</v>
      </c>
      <c r="AKW2" s="42" t="s">
        <v>3131</v>
      </c>
      <c r="AKX2" s="42" t="s">
        <v>608</v>
      </c>
      <c r="AKY2" s="42" t="s">
        <v>399</v>
      </c>
      <c r="AKZ2" s="42" t="s">
        <v>3658</v>
      </c>
      <c r="ALA2" s="42" t="s">
        <v>3659</v>
      </c>
      <c r="ALB2" s="42" t="s">
        <v>444</v>
      </c>
      <c r="ALC2" s="42" t="s">
        <v>3642</v>
      </c>
      <c r="ALD2" s="42" t="s">
        <v>3489</v>
      </c>
      <c r="ALE2" s="1053" t="s">
        <v>3526</v>
      </c>
      <c r="ALF2" s="42" t="s">
        <v>2872</v>
      </c>
      <c r="ALG2" s="42" t="s">
        <v>733</v>
      </c>
      <c r="ALH2" s="42" t="s">
        <v>3660</v>
      </c>
      <c r="ALI2" s="42" t="s">
        <v>3661</v>
      </c>
      <c r="ALJ2" s="42" t="s">
        <v>3489</v>
      </c>
      <c r="ALK2" s="1053" t="s">
        <v>3526</v>
      </c>
      <c r="ALL2" s="16" t="s">
        <v>3662</v>
      </c>
      <c r="ALM2" s="138" t="s">
        <v>711</v>
      </c>
      <c r="ALN2" s="138" t="s">
        <v>3663</v>
      </c>
      <c r="ALO2" s="16" t="s">
        <v>610</v>
      </c>
      <c r="ALP2" s="16" t="s">
        <v>712</v>
      </c>
      <c r="ALQ2" s="42" t="s">
        <v>3489</v>
      </c>
      <c r="ALR2" s="1053" t="s">
        <v>3526</v>
      </c>
      <c r="ALS2" s="138" t="s">
        <v>2573</v>
      </c>
      <c r="ALT2" s="138" t="s">
        <v>3664</v>
      </c>
      <c r="ALU2" s="16" t="s">
        <v>468</v>
      </c>
      <c r="ALV2" s="138" t="s">
        <v>3665</v>
      </c>
      <c r="ALW2" s="105" t="s">
        <v>3489</v>
      </c>
      <c r="ALX2" s="1254" t="s">
        <v>3526</v>
      </c>
      <c r="ALY2" s="138" t="s">
        <v>2052</v>
      </c>
      <c r="ALZ2" s="105" t="s">
        <v>3489</v>
      </c>
      <c r="AMA2" s="1254" t="s">
        <v>3526</v>
      </c>
      <c r="AMB2" s="105" t="s">
        <v>2846</v>
      </c>
      <c r="AMC2" s="42" t="s">
        <v>480</v>
      </c>
      <c r="AMD2" s="42" t="s">
        <v>2559</v>
      </c>
      <c r="AME2" s="105" t="s">
        <v>3489</v>
      </c>
      <c r="AMF2" s="1254" t="s">
        <v>3526</v>
      </c>
      <c r="AMG2" s="42" t="s">
        <v>486</v>
      </c>
      <c r="AMH2" s="42" t="s">
        <v>2481</v>
      </c>
      <c r="AMI2" s="105" t="s">
        <v>3666</v>
      </c>
      <c r="AMJ2" s="138" t="s">
        <v>3197</v>
      </c>
      <c r="AMK2" s="105" t="s">
        <v>3489</v>
      </c>
      <c r="AML2" s="1254" t="s">
        <v>3526</v>
      </c>
      <c r="AMM2" s="1254" t="s">
        <v>3667</v>
      </c>
      <c r="AMN2" s="138" t="s">
        <v>3668</v>
      </c>
      <c r="AMO2" s="138" t="s">
        <v>3669</v>
      </c>
      <c r="AMP2" s="138" t="s">
        <v>3670</v>
      </c>
      <c r="AMQ2" s="105" t="s">
        <v>3489</v>
      </c>
      <c r="AMR2" s="1254" t="s">
        <v>3526</v>
      </c>
      <c r="AMS2" s="1254" t="s">
        <v>3671</v>
      </c>
      <c r="AMT2" s="105" t="s">
        <v>3489</v>
      </c>
      <c r="AMU2" s="1254" t="s">
        <v>3526</v>
      </c>
      <c r="AMV2" s="1254" t="s">
        <v>3672</v>
      </c>
      <c r="AMW2" s="1254" t="s">
        <v>3673</v>
      </c>
      <c r="AMX2" s="1254" t="s">
        <v>3674</v>
      </c>
      <c r="AMY2" s="1254" t="s">
        <v>3675</v>
      </c>
      <c r="AMZ2" s="1254" t="s">
        <v>3676</v>
      </c>
      <c r="ANA2" s="1254" t="s">
        <v>3677</v>
      </c>
      <c r="ANB2" s="105" t="s">
        <v>3641</v>
      </c>
      <c r="ANC2" s="105" t="s">
        <v>3678</v>
      </c>
      <c r="AND2" s="79" t="s">
        <v>3679</v>
      </c>
      <c r="ANE2" s="138" t="s">
        <v>3387</v>
      </c>
      <c r="ANF2" s="138" t="s">
        <v>3583</v>
      </c>
      <c r="ANG2" s="138" t="s">
        <v>3388</v>
      </c>
      <c r="ANH2" s="138" t="s">
        <v>3680</v>
      </c>
      <c r="ANI2" s="138" t="s">
        <v>3390</v>
      </c>
      <c r="ANJ2" s="205" t="s">
        <v>3527</v>
      </c>
      <c r="ANK2" s="138" t="s">
        <v>3681</v>
      </c>
      <c r="ANL2" s="138" t="s">
        <v>3392</v>
      </c>
      <c r="ANM2" s="138" t="s">
        <v>3601</v>
      </c>
      <c r="ANN2" s="138" t="s">
        <v>3528</v>
      </c>
      <c r="ANO2" s="138" t="s">
        <v>64</v>
      </c>
      <c r="ANP2" s="138" t="s">
        <v>3552</v>
      </c>
      <c r="ANQ2" s="138" t="s">
        <v>3682</v>
      </c>
      <c r="ANR2" s="138" t="s">
        <v>3396</v>
      </c>
      <c r="ANS2" s="138" t="s">
        <v>3553</v>
      </c>
      <c r="ANT2" s="138" t="s">
        <v>3683</v>
      </c>
      <c r="ANU2" s="138" t="s">
        <v>69</v>
      </c>
      <c r="ANV2" s="138" t="s">
        <v>3684</v>
      </c>
      <c r="ANW2" s="138" t="s">
        <v>3685</v>
      </c>
      <c r="ANX2" s="138" t="s">
        <v>73</v>
      </c>
      <c r="ANY2" s="138" t="s">
        <v>3686</v>
      </c>
      <c r="ANZ2" s="212" t="s">
        <v>3402</v>
      </c>
      <c r="AOA2" s="212" t="s">
        <v>3533</v>
      </c>
      <c r="AOB2" s="212" t="s">
        <v>3535</v>
      </c>
      <c r="AOC2" s="212" t="s">
        <v>3687</v>
      </c>
      <c r="AOD2" s="212" t="s">
        <v>3557</v>
      </c>
      <c r="AOE2" s="212" t="s">
        <v>3688</v>
      </c>
      <c r="AOF2" s="212" t="s">
        <v>3538</v>
      </c>
      <c r="AOG2" s="212" t="s">
        <v>3689</v>
      </c>
      <c r="AOH2" s="212" t="s">
        <v>3690</v>
      </c>
      <c r="AOI2" s="212" t="s">
        <v>3409</v>
      </c>
      <c r="AOJ2" s="212" t="s">
        <v>3410</v>
      </c>
      <c r="AOK2" s="212" t="s">
        <v>3411</v>
      </c>
      <c r="AOL2" s="212" t="s">
        <v>3540</v>
      </c>
      <c r="AOM2" s="212" t="s">
        <v>3614</v>
      </c>
      <c r="AON2" s="212" t="s">
        <v>3413</v>
      </c>
      <c r="AOO2" s="212" t="s">
        <v>3691</v>
      </c>
      <c r="AOP2" s="212" t="s">
        <v>3414</v>
      </c>
      <c r="AOQ2" s="212" t="s">
        <v>3692</v>
      </c>
      <c r="AOR2" s="212" t="s">
        <v>3617</v>
      </c>
      <c r="AOS2" s="212" t="s">
        <v>3417</v>
      </c>
      <c r="AOT2" s="1256" t="s">
        <v>3693</v>
      </c>
      <c r="AOU2" s="219" t="s">
        <v>3620</v>
      </c>
      <c r="AOV2" s="1257" t="s">
        <v>3622</v>
      </c>
      <c r="AOW2" s="1257" t="s">
        <v>3623</v>
      </c>
      <c r="AOX2" s="1257" t="s">
        <v>3422</v>
      </c>
      <c r="AOY2" s="1257" t="s">
        <v>3423</v>
      </c>
      <c r="AOZ2" s="1257" t="s">
        <v>3690</v>
      </c>
      <c r="APA2" s="1257" t="s">
        <v>3626</v>
      </c>
      <c r="APB2" s="1257" t="s">
        <v>3425</v>
      </c>
      <c r="APC2" s="1257" t="s">
        <v>3426</v>
      </c>
      <c r="APD2" s="1257" t="s">
        <v>3563</v>
      </c>
      <c r="APE2" s="1258" t="s">
        <v>3429</v>
      </c>
      <c r="APF2" s="1257" t="s">
        <v>3430</v>
      </c>
      <c r="APG2" s="1257" t="s">
        <v>3431</v>
      </c>
      <c r="APH2" s="1257" t="s">
        <v>3432</v>
      </c>
      <c r="API2" s="207" t="s">
        <v>3694</v>
      </c>
      <c r="APJ2" s="1257" t="s">
        <v>2347</v>
      </c>
      <c r="APK2" s="1257" t="s">
        <v>2830</v>
      </c>
      <c r="APL2" s="1257" t="s">
        <v>3434</v>
      </c>
      <c r="APM2" s="1257" t="s">
        <v>3435</v>
      </c>
      <c r="APN2" s="1257" t="s">
        <v>3436</v>
      </c>
      <c r="APO2" s="1257" t="s">
        <v>3567</v>
      </c>
      <c r="APP2" s="1257" t="s">
        <v>3437</v>
      </c>
      <c r="APQ2" s="1257" t="s">
        <v>3438</v>
      </c>
      <c r="APR2" s="1257" t="s">
        <v>3439</v>
      </c>
      <c r="APS2" s="1259" t="s">
        <v>3440</v>
      </c>
      <c r="APT2" s="1174" t="s">
        <v>3441</v>
      </c>
      <c r="APU2" s="1257" t="s">
        <v>3690</v>
      </c>
      <c r="APV2" s="105" t="s">
        <v>3442</v>
      </c>
      <c r="APW2" s="105" t="s">
        <v>3591</v>
      </c>
      <c r="APX2" s="78" t="s">
        <v>385</v>
      </c>
      <c r="APY2" s="78" t="s">
        <v>3444</v>
      </c>
      <c r="APZ2" s="78" t="s">
        <v>3445</v>
      </c>
      <c r="AQA2" s="216" t="s">
        <v>3695</v>
      </c>
      <c r="AQB2" s="105" t="s">
        <v>3446</v>
      </c>
      <c r="AQC2" s="105" t="s">
        <v>3447</v>
      </c>
      <c r="AQD2" s="105" t="s">
        <v>3592</v>
      </c>
      <c r="AQE2" s="105" t="s">
        <v>3449</v>
      </c>
      <c r="AQF2" s="105" t="s">
        <v>3690</v>
      </c>
      <c r="AQG2" s="62" t="s">
        <v>3450</v>
      </c>
      <c r="AQH2" s="105" t="s">
        <v>3451</v>
      </c>
      <c r="AQI2" s="105" t="s">
        <v>3452</v>
      </c>
      <c r="AQJ2" s="105" t="s">
        <v>159</v>
      </c>
      <c r="AQK2" s="105" t="s">
        <v>3453</v>
      </c>
      <c r="AQL2" s="1260" t="s">
        <v>3633</v>
      </c>
      <c r="AQM2" s="62" t="s">
        <v>3454</v>
      </c>
      <c r="AQN2" s="105" t="s">
        <v>3455</v>
      </c>
      <c r="AQO2" s="105" t="s">
        <v>3456</v>
      </c>
      <c r="AQP2" s="105" t="s">
        <v>3690</v>
      </c>
      <c r="AQQ2" s="1261" t="s">
        <v>3457</v>
      </c>
      <c r="AQR2" s="1261" t="s">
        <v>3458</v>
      </c>
      <c r="AQS2" s="1261" t="s">
        <v>3459</v>
      </c>
      <c r="AQT2" s="1261" t="s">
        <v>3460</v>
      </c>
      <c r="AQU2" s="1254" t="s">
        <v>3462</v>
      </c>
      <c r="AQV2" s="1254" t="s">
        <v>3463</v>
      </c>
      <c r="AQW2" s="1254" t="s">
        <v>3464</v>
      </c>
      <c r="AQX2" s="1254" t="s">
        <v>3465</v>
      </c>
      <c r="AQY2" s="1254" t="s">
        <v>3466</v>
      </c>
      <c r="AQZ2" s="1254" t="s">
        <v>3593</v>
      </c>
      <c r="ARA2" s="105" t="s">
        <v>3690</v>
      </c>
      <c r="ARB2" s="1254" t="s">
        <v>309</v>
      </c>
      <c r="ARC2" s="105" t="s">
        <v>175</v>
      </c>
      <c r="ARD2" s="105" t="s">
        <v>3467</v>
      </c>
      <c r="ARE2" s="105" t="s">
        <v>3469</v>
      </c>
      <c r="ARF2" s="105" t="s">
        <v>3470</v>
      </c>
      <c r="ARG2" s="105" t="s">
        <v>3471</v>
      </c>
      <c r="ARH2" s="105" t="s">
        <v>3472</v>
      </c>
      <c r="ARI2" s="105" t="s">
        <v>3473</v>
      </c>
      <c r="ARJ2" s="105" t="s">
        <v>3474</v>
      </c>
      <c r="ARK2" s="105" t="s">
        <v>3475</v>
      </c>
      <c r="ARL2" s="105" t="s">
        <v>3476</v>
      </c>
      <c r="ARM2" s="105" t="s">
        <v>390</v>
      </c>
      <c r="ARN2" s="105" t="s">
        <v>1737</v>
      </c>
      <c r="ARO2" s="105" t="s">
        <v>3690</v>
      </c>
      <c r="ARP2" s="105" t="s">
        <v>3478</v>
      </c>
      <c r="ARQ2" s="105" t="s">
        <v>3479</v>
      </c>
      <c r="ARR2" s="105" t="s">
        <v>3480</v>
      </c>
      <c r="ARS2" s="105" t="s">
        <v>3481</v>
      </c>
      <c r="ART2" s="105" t="s">
        <v>3482</v>
      </c>
      <c r="ARU2" s="105" t="s">
        <v>3483</v>
      </c>
      <c r="ARV2" s="105" t="s">
        <v>3696</v>
      </c>
      <c r="ARW2" s="105" t="s">
        <v>3580</v>
      </c>
      <c r="ARX2" s="105" t="s">
        <v>3486</v>
      </c>
      <c r="ARY2" s="105" t="s">
        <v>3487</v>
      </c>
      <c r="ARZ2" s="105" t="s">
        <v>3488</v>
      </c>
      <c r="ASA2" s="105" t="s">
        <v>3678</v>
      </c>
      <c r="ASB2" s="105" t="s">
        <v>3489</v>
      </c>
      <c r="ASC2" s="105" t="s">
        <v>3690</v>
      </c>
      <c r="ASD2" s="105" t="s">
        <v>3490</v>
      </c>
      <c r="ASE2" s="105" t="s">
        <v>3492</v>
      </c>
      <c r="ASF2" s="105" t="s">
        <v>3493</v>
      </c>
      <c r="ASG2" s="105" t="s">
        <v>3697</v>
      </c>
      <c r="ASH2" s="105" t="s">
        <v>3595</v>
      </c>
      <c r="ASI2" s="79" t="s">
        <v>3495</v>
      </c>
      <c r="ASJ2" s="105" t="s">
        <v>3496</v>
      </c>
      <c r="ASK2" s="79" t="s">
        <v>2816</v>
      </c>
      <c r="ASL2" s="79" t="s">
        <v>3497</v>
      </c>
      <c r="ASM2" s="105" t="s">
        <v>3498</v>
      </c>
      <c r="ASN2" s="105" t="s">
        <v>3499</v>
      </c>
      <c r="ASO2" s="105" t="s">
        <v>3500</v>
      </c>
      <c r="ASP2" s="105" t="s">
        <v>3501</v>
      </c>
      <c r="ASQ2" s="105" t="s">
        <v>3502</v>
      </c>
      <c r="ASR2" s="105" t="s">
        <v>3503</v>
      </c>
      <c r="ASS2" s="105" t="s">
        <v>3698</v>
      </c>
      <c r="AST2" s="105" t="s">
        <v>3504</v>
      </c>
      <c r="ASU2" s="105" t="s">
        <v>3505</v>
      </c>
      <c r="ASV2" s="105" t="s">
        <v>3506</v>
      </c>
      <c r="ASW2" s="105" t="s">
        <v>3507</v>
      </c>
      <c r="ASX2" s="105" t="s">
        <v>3597</v>
      </c>
      <c r="ASY2" s="105" t="s">
        <v>3699</v>
      </c>
      <c r="ASZ2" s="105" t="s">
        <v>3512</v>
      </c>
      <c r="ATA2" s="105" t="s">
        <v>3514</v>
      </c>
      <c r="ATB2" s="105" t="s">
        <v>3515</v>
      </c>
      <c r="ATC2" s="105" t="s">
        <v>3678</v>
      </c>
      <c r="ATD2" s="105" t="s">
        <v>3489</v>
      </c>
      <c r="ATE2" s="105" t="s">
        <v>3690</v>
      </c>
      <c r="ATF2" s="105" t="s">
        <v>3516</v>
      </c>
      <c r="ATG2" s="105" t="s">
        <v>3517</v>
      </c>
      <c r="ATH2" s="105" t="s">
        <v>3518</v>
      </c>
      <c r="ATI2" s="105" t="s">
        <v>3678</v>
      </c>
      <c r="ATJ2" s="105" t="s">
        <v>3489</v>
      </c>
      <c r="ATK2" s="105" t="s">
        <v>3690</v>
      </c>
      <c r="ATL2" s="105" t="s">
        <v>3519</v>
      </c>
      <c r="ATM2" s="105" t="s">
        <v>3141</v>
      </c>
      <c r="ATN2" s="105" t="s">
        <v>3520</v>
      </c>
      <c r="ATO2" s="105" t="s">
        <v>3521</v>
      </c>
      <c r="ATP2" s="105" t="s">
        <v>237</v>
      </c>
      <c r="ATQ2" s="105" t="s">
        <v>237</v>
      </c>
      <c r="ATR2" s="105" t="s">
        <v>439</v>
      </c>
      <c r="ATS2" s="105" t="s">
        <v>3522</v>
      </c>
      <c r="ATT2" s="105" t="s">
        <v>3523</v>
      </c>
      <c r="ATU2" s="105" t="s">
        <v>241</v>
      </c>
      <c r="ATV2" s="105" t="s">
        <v>3524</v>
      </c>
      <c r="ATW2" s="105" t="s">
        <v>441</v>
      </c>
      <c r="ATX2" s="105" t="s">
        <v>3131</v>
      </c>
      <c r="ATY2" s="105" t="s">
        <v>608</v>
      </c>
      <c r="ATZ2" s="105" t="s">
        <v>3639</v>
      </c>
      <c r="AUA2" s="105" t="s">
        <v>3658</v>
      </c>
      <c r="AUB2" s="105" t="s">
        <v>3659</v>
      </c>
      <c r="AUC2" s="105" t="s">
        <v>444</v>
      </c>
      <c r="AUD2" s="105" t="s">
        <v>3678</v>
      </c>
      <c r="AUE2" s="105" t="s">
        <v>3489</v>
      </c>
      <c r="AUF2" s="105" t="s">
        <v>3690</v>
      </c>
      <c r="AUG2" s="105" t="s">
        <v>2872</v>
      </c>
      <c r="AUH2" s="105" t="s">
        <v>733</v>
      </c>
      <c r="AUI2" s="105" t="s">
        <v>3660</v>
      </c>
      <c r="AUJ2" s="105" t="s">
        <v>3661</v>
      </c>
      <c r="AUK2" s="105" t="s">
        <v>3700</v>
      </c>
      <c r="AUL2" s="105" t="s">
        <v>3489</v>
      </c>
      <c r="AUM2" s="105" t="s">
        <v>3690</v>
      </c>
      <c r="AUN2" s="138" t="s">
        <v>3662</v>
      </c>
      <c r="AUO2" s="138" t="s">
        <v>711</v>
      </c>
      <c r="AUP2" s="138" t="s">
        <v>2021</v>
      </c>
      <c r="AUQ2" s="138" t="s">
        <v>610</v>
      </c>
      <c r="AUR2" s="138" t="s">
        <v>712</v>
      </c>
      <c r="AUS2" s="105" t="s">
        <v>3489</v>
      </c>
      <c r="AUT2" s="105" t="s">
        <v>3690</v>
      </c>
      <c r="AUU2" s="138" t="s">
        <v>2573</v>
      </c>
      <c r="AUV2" s="138" t="s">
        <v>3664</v>
      </c>
      <c r="AUW2" s="138" t="s">
        <v>468</v>
      </c>
      <c r="AUX2" s="138" t="s">
        <v>1947</v>
      </c>
      <c r="AUY2" s="138" t="s">
        <v>3665</v>
      </c>
      <c r="AUZ2" s="105" t="s">
        <v>3489</v>
      </c>
      <c r="AVA2" s="105" t="s">
        <v>3690</v>
      </c>
      <c r="AVB2" s="138" t="s">
        <v>2052</v>
      </c>
      <c r="AVC2" s="138" t="s">
        <v>2541</v>
      </c>
      <c r="AVD2" s="105" t="s">
        <v>3489</v>
      </c>
      <c r="AVE2" s="105" t="s">
        <v>3690</v>
      </c>
      <c r="AVF2" s="105" t="s">
        <v>2846</v>
      </c>
      <c r="AVG2" s="42" t="s">
        <v>480</v>
      </c>
      <c r="AVH2" s="42" t="s">
        <v>2559</v>
      </c>
      <c r="AVI2" s="105" t="s">
        <v>3489</v>
      </c>
      <c r="AVJ2" s="105" t="s">
        <v>3690</v>
      </c>
      <c r="AVK2" s="42" t="s">
        <v>486</v>
      </c>
      <c r="AVL2" s="42" t="s">
        <v>2481</v>
      </c>
      <c r="AVM2" s="138" t="s">
        <v>3197</v>
      </c>
      <c r="AVN2" s="105" t="s">
        <v>3489</v>
      </c>
      <c r="AVO2" s="105" t="s">
        <v>3690</v>
      </c>
      <c r="AVP2" s="1254" t="s">
        <v>3667</v>
      </c>
      <c r="AVQ2" s="138" t="s">
        <v>3668</v>
      </c>
      <c r="AVR2" s="138" t="s">
        <v>3669</v>
      </c>
      <c r="AVS2" s="138" t="s">
        <v>3670</v>
      </c>
      <c r="AVT2" s="105" t="s">
        <v>3489</v>
      </c>
      <c r="AVU2" s="105" t="s">
        <v>3690</v>
      </c>
      <c r="AVV2" s="1254" t="s">
        <v>3671</v>
      </c>
      <c r="AVW2" s="105" t="s">
        <v>3489</v>
      </c>
      <c r="AVX2" s="105" t="s">
        <v>3690</v>
      </c>
      <c r="AVY2" s="1254" t="s">
        <v>3672</v>
      </c>
      <c r="AVZ2" s="1254" t="s">
        <v>3673</v>
      </c>
      <c r="AWA2" s="1254" t="s">
        <v>3674</v>
      </c>
      <c r="AWB2" s="1254" t="s">
        <v>3675</v>
      </c>
      <c r="AWC2" s="1254" t="s">
        <v>3676</v>
      </c>
      <c r="AWD2" s="1254" t="s">
        <v>3677</v>
      </c>
      <c r="AWE2" s="105" t="s">
        <v>3641</v>
      </c>
      <c r="AWF2" s="105" t="s">
        <v>3701</v>
      </c>
      <c r="AWG2" s="79" t="s">
        <v>3702</v>
      </c>
      <c r="AWH2" s="138" t="s">
        <v>3387</v>
      </c>
      <c r="AWI2" s="137" t="s">
        <v>3388</v>
      </c>
      <c r="AWJ2" s="137" t="s">
        <v>3703</v>
      </c>
      <c r="AWK2" s="137" t="s">
        <v>3389</v>
      </c>
      <c r="AWL2" s="137" t="s">
        <v>3527</v>
      </c>
      <c r="AWM2" s="137" t="s">
        <v>3704</v>
      </c>
      <c r="AWN2" s="137" t="s">
        <v>3392</v>
      </c>
      <c r="AWO2" s="190" t="s">
        <v>3601</v>
      </c>
      <c r="AWP2" s="138" t="s">
        <v>3528</v>
      </c>
      <c r="AWQ2" s="138" t="s">
        <v>64</v>
      </c>
      <c r="AWR2" s="138" t="s">
        <v>3682</v>
      </c>
      <c r="AWS2" s="138" t="s">
        <v>3705</v>
      </c>
      <c r="AWT2" s="190" t="s">
        <v>3397</v>
      </c>
      <c r="AWU2" s="138" t="s">
        <v>3585</v>
      </c>
      <c r="AWV2" s="138" t="s">
        <v>261</v>
      </c>
      <c r="AWW2" s="137" t="s">
        <v>3706</v>
      </c>
      <c r="AWX2" s="137" t="s">
        <v>3707</v>
      </c>
      <c r="AWY2" s="137" t="s">
        <v>3400</v>
      </c>
      <c r="AWZ2" s="137" t="s">
        <v>3708</v>
      </c>
      <c r="AXA2" s="207" t="s">
        <v>3402</v>
      </c>
      <c r="AXB2" s="1262" t="s">
        <v>3709</v>
      </c>
      <c r="AXC2" s="1262" t="s">
        <v>3403</v>
      </c>
      <c r="AXD2" s="1256" t="s">
        <v>3710</v>
      </c>
      <c r="AXE2" s="1262" t="s">
        <v>3404</v>
      </c>
      <c r="AXF2" s="1262" t="s">
        <v>3646</v>
      </c>
      <c r="AXG2" s="207" t="s">
        <v>3711</v>
      </c>
      <c r="AXH2" s="1262" t="s">
        <v>3712</v>
      </c>
      <c r="AXI2" s="1262" t="s">
        <v>3713</v>
      </c>
      <c r="AXJ2" s="207" t="s">
        <v>3714</v>
      </c>
      <c r="AXK2" s="1262" t="s">
        <v>3409</v>
      </c>
      <c r="AXL2" s="1262" t="s">
        <v>3410</v>
      </c>
      <c r="AXM2" s="1262" t="s">
        <v>3715</v>
      </c>
      <c r="AXN2" s="1262" t="s">
        <v>3411</v>
      </c>
      <c r="AXO2" s="1262" t="s">
        <v>3614</v>
      </c>
      <c r="AXP2" s="1262" t="s">
        <v>3413</v>
      </c>
      <c r="AXQ2" s="219" t="s">
        <v>3414</v>
      </c>
      <c r="AXR2" s="219" t="s">
        <v>3713</v>
      </c>
      <c r="AXS2" s="1256" t="s">
        <v>3716</v>
      </c>
      <c r="AXT2" s="219" t="s">
        <v>3617</v>
      </c>
      <c r="AXU2" s="212" t="s">
        <v>3417</v>
      </c>
      <c r="AXV2" s="212" t="s">
        <v>3620</v>
      </c>
      <c r="AXW2" s="373" t="s">
        <v>3622</v>
      </c>
      <c r="AXX2" s="1257" t="s">
        <v>3623</v>
      </c>
      <c r="AXY2" s="1257" t="s">
        <v>3422</v>
      </c>
      <c r="AXZ2" s="1257" t="s">
        <v>3423</v>
      </c>
      <c r="AYA2" s="138" t="s">
        <v>2520</v>
      </c>
      <c r="AYB2" s="1257" t="s">
        <v>3713</v>
      </c>
      <c r="AYC2" s="1257" t="s">
        <v>3626</v>
      </c>
      <c r="AYD2" s="1257" t="s">
        <v>3717</v>
      </c>
      <c r="AYE2" s="1257" t="s">
        <v>3426</v>
      </c>
      <c r="AYF2" s="1257" t="s">
        <v>3563</v>
      </c>
      <c r="AYG2" s="1257" t="s">
        <v>3429</v>
      </c>
      <c r="AYH2" s="1257" t="s">
        <v>3430</v>
      </c>
      <c r="AYI2" s="1257" t="s">
        <v>3431</v>
      </c>
      <c r="AYJ2" s="1257" t="s">
        <v>3432</v>
      </c>
      <c r="AYK2" s="1257" t="s">
        <v>3718</v>
      </c>
      <c r="AYL2" s="1257" t="s">
        <v>2347</v>
      </c>
      <c r="AYM2" s="1257" t="s">
        <v>2830</v>
      </c>
      <c r="AYN2" s="1257" t="s">
        <v>3565</v>
      </c>
      <c r="AYO2" s="1257" t="s">
        <v>3435</v>
      </c>
      <c r="AYP2" s="1263" t="s">
        <v>3719</v>
      </c>
      <c r="AYQ2" s="1257" t="s">
        <v>3436</v>
      </c>
      <c r="AYR2" s="1257" t="s">
        <v>3567</v>
      </c>
      <c r="AYS2" s="1257" t="s">
        <v>3437</v>
      </c>
      <c r="AYT2" s="1257" t="s">
        <v>3438</v>
      </c>
      <c r="AYU2" s="1257" t="s">
        <v>3439</v>
      </c>
      <c r="AYV2" s="1174" t="s">
        <v>3441</v>
      </c>
      <c r="AYW2" s="138" t="s">
        <v>3713</v>
      </c>
      <c r="AYX2" s="105" t="s">
        <v>3442</v>
      </c>
      <c r="AYY2" s="105" t="s">
        <v>3442</v>
      </c>
      <c r="AYZ2" s="105" t="s">
        <v>3591</v>
      </c>
      <c r="AZA2" s="78" t="s">
        <v>385</v>
      </c>
      <c r="AZB2" s="78" t="s">
        <v>3444</v>
      </c>
      <c r="AZC2" s="80" t="s">
        <v>3632</v>
      </c>
      <c r="AZD2" s="62" t="s">
        <v>3445</v>
      </c>
      <c r="AZE2" s="105" t="s">
        <v>3446</v>
      </c>
      <c r="AZF2" s="105" t="s">
        <v>3447</v>
      </c>
      <c r="AZG2" s="105" t="s">
        <v>3592</v>
      </c>
      <c r="AZH2" s="105" t="s">
        <v>3449</v>
      </c>
      <c r="AZI2" s="105" t="s">
        <v>3713</v>
      </c>
      <c r="AZJ2" s="62" t="s">
        <v>3450</v>
      </c>
      <c r="AZK2" s="105" t="s">
        <v>3451</v>
      </c>
      <c r="AZL2" s="105" t="s">
        <v>3452</v>
      </c>
      <c r="AZM2" s="105" t="s">
        <v>159</v>
      </c>
      <c r="AZN2" s="105" t="s">
        <v>3453</v>
      </c>
      <c r="AZO2" s="105" t="s">
        <v>3454</v>
      </c>
      <c r="AZP2" s="105" t="s">
        <v>3455</v>
      </c>
      <c r="AZQ2" s="78" t="s">
        <v>3456</v>
      </c>
      <c r="AZR2" s="216" t="s">
        <v>3720</v>
      </c>
      <c r="AZS2" s="105" t="s">
        <v>3713</v>
      </c>
      <c r="AZT2" s="1261" t="s">
        <v>3457</v>
      </c>
      <c r="AZU2" s="1261" t="s">
        <v>3458</v>
      </c>
      <c r="AZV2" s="1261" t="s">
        <v>3459</v>
      </c>
      <c r="AZW2" s="1261" t="s">
        <v>3460</v>
      </c>
      <c r="AZX2" s="1261" t="s">
        <v>3461</v>
      </c>
      <c r="AZY2" s="1254" t="s">
        <v>3462</v>
      </c>
      <c r="AZZ2" s="1254" t="s">
        <v>3463</v>
      </c>
      <c r="BAA2" s="1254" t="s">
        <v>3464</v>
      </c>
      <c r="BAB2" s="1254" t="s">
        <v>3465</v>
      </c>
      <c r="BAC2" s="1254" t="s">
        <v>3466</v>
      </c>
      <c r="BAD2" s="1254" t="s">
        <v>3713</v>
      </c>
      <c r="BAE2" s="105" t="s">
        <v>175</v>
      </c>
      <c r="BAF2" s="105" t="s">
        <v>3467</v>
      </c>
      <c r="BAG2" s="105" t="s">
        <v>3469</v>
      </c>
      <c r="BAH2" s="105" t="s">
        <v>3470</v>
      </c>
      <c r="BAI2" s="105" t="s">
        <v>3471</v>
      </c>
      <c r="BAJ2" s="105" t="s">
        <v>3472</v>
      </c>
      <c r="BAK2" s="105" t="s">
        <v>3473</v>
      </c>
      <c r="BAL2" s="105" t="s">
        <v>3474</v>
      </c>
      <c r="BAM2" s="105" t="s">
        <v>3475</v>
      </c>
      <c r="BAN2" s="105" t="s">
        <v>3476</v>
      </c>
      <c r="BAO2" s="105" t="s">
        <v>3477</v>
      </c>
      <c r="BAP2" s="1254" t="s">
        <v>3713</v>
      </c>
      <c r="BAQ2" s="105" t="s">
        <v>3478</v>
      </c>
      <c r="BAR2" s="105" t="s">
        <v>3479</v>
      </c>
      <c r="BAS2" s="105" t="s">
        <v>3480</v>
      </c>
      <c r="BAT2" s="105" t="s">
        <v>3481</v>
      </c>
      <c r="BAU2" s="105" t="s">
        <v>3482</v>
      </c>
      <c r="BAV2" s="79" t="s">
        <v>430</v>
      </c>
      <c r="BAW2" s="79" t="s">
        <v>3483</v>
      </c>
      <c r="BAX2" s="79" t="s">
        <v>3721</v>
      </c>
      <c r="BAY2" s="79" t="s">
        <v>3486</v>
      </c>
      <c r="BAZ2" s="79" t="s">
        <v>3487</v>
      </c>
      <c r="BBA2" s="79" t="s">
        <v>3488</v>
      </c>
      <c r="BBB2" s="105" t="s">
        <v>3701</v>
      </c>
      <c r="BBC2" s="105" t="s">
        <v>3489</v>
      </c>
      <c r="BBD2" s="1254" t="s">
        <v>3713</v>
      </c>
      <c r="BBE2" s="105" t="s">
        <v>3490</v>
      </c>
      <c r="BBF2" s="105" t="s">
        <v>3492</v>
      </c>
      <c r="BBG2" s="105" t="s">
        <v>3493</v>
      </c>
      <c r="BBH2" s="105" t="s">
        <v>3494</v>
      </c>
      <c r="BBI2" s="105" t="s">
        <v>3595</v>
      </c>
      <c r="BBJ2" s="105" t="s">
        <v>3722</v>
      </c>
      <c r="BBK2" s="79" t="s">
        <v>3495</v>
      </c>
      <c r="BBL2" s="105" t="s">
        <v>3723</v>
      </c>
      <c r="BBM2" s="79" t="s">
        <v>2816</v>
      </c>
      <c r="BBN2" s="79" t="s">
        <v>3497</v>
      </c>
      <c r="BBO2" s="105" t="s">
        <v>3498</v>
      </c>
      <c r="BBP2" s="105" t="s">
        <v>3499</v>
      </c>
      <c r="BBQ2" s="105" t="s">
        <v>3500</v>
      </c>
      <c r="BBR2" s="105" t="s">
        <v>3501</v>
      </c>
      <c r="BBS2" s="105" t="s">
        <v>3502</v>
      </c>
      <c r="BBT2" s="105" t="s">
        <v>3503</v>
      </c>
      <c r="BBU2" s="105" t="s">
        <v>3724</v>
      </c>
      <c r="BBV2" s="105" t="s">
        <v>3725</v>
      </c>
      <c r="BBW2" s="105" t="s">
        <v>3726</v>
      </c>
      <c r="BBX2" s="105" t="s">
        <v>3727</v>
      </c>
      <c r="BBY2" s="105" t="s">
        <v>3728</v>
      </c>
      <c r="BBZ2" s="105" t="s">
        <v>3508</v>
      </c>
      <c r="BCA2" s="105" t="s">
        <v>3509</v>
      </c>
      <c r="BCB2" s="105" t="s">
        <v>3510</v>
      </c>
      <c r="BCC2" s="105" t="s">
        <v>3512</v>
      </c>
      <c r="BCD2" s="105" t="s">
        <v>3514</v>
      </c>
      <c r="BCE2" s="105" t="s">
        <v>3515</v>
      </c>
      <c r="BCF2" s="105" t="s">
        <v>3701</v>
      </c>
      <c r="BCG2" s="105" t="s">
        <v>3489</v>
      </c>
      <c r="BCH2" s="1254" t="s">
        <v>3713</v>
      </c>
      <c r="BCI2" s="1254" t="s">
        <v>3516</v>
      </c>
      <c r="BCJ2" s="1254" t="s">
        <v>3638</v>
      </c>
      <c r="BCK2" s="105" t="s">
        <v>3518</v>
      </c>
      <c r="BCL2" s="105" t="s">
        <v>3701</v>
      </c>
      <c r="BCM2" s="105" t="s">
        <v>3489</v>
      </c>
      <c r="BCN2" s="1254" t="s">
        <v>3713</v>
      </c>
      <c r="BCO2" s="105" t="s">
        <v>3519</v>
      </c>
      <c r="BCP2" s="105" t="s">
        <v>3141</v>
      </c>
      <c r="BCQ2" s="105" t="s">
        <v>235</v>
      </c>
      <c r="BCR2" s="105" t="s">
        <v>3521</v>
      </c>
      <c r="BCS2" s="105" t="s">
        <v>237</v>
      </c>
      <c r="BCT2" s="105" t="s">
        <v>439</v>
      </c>
      <c r="BCU2" s="105" t="s">
        <v>3522</v>
      </c>
      <c r="BCV2" s="105" t="s">
        <v>3523</v>
      </c>
      <c r="BCW2" s="105" t="s">
        <v>3524</v>
      </c>
      <c r="BCX2" s="105" t="s">
        <v>441</v>
      </c>
      <c r="BCY2" s="105" t="s">
        <v>3131</v>
      </c>
      <c r="BCZ2" s="105" t="s">
        <v>608</v>
      </c>
      <c r="BDA2" s="105" t="s">
        <v>3639</v>
      </c>
      <c r="BDB2" s="105" t="s">
        <v>3640</v>
      </c>
      <c r="BDC2" s="105" t="s">
        <v>3659</v>
      </c>
      <c r="BDD2" s="105" t="s">
        <v>444</v>
      </c>
      <c r="BDE2" s="105" t="s">
        <v>3701</v>
      </c>
      <c r="BDF2" s="105" t="s">
        <v>3489</v>
      </c>
      <c r="BDG2" s="1254" t="s">
        <v>3713</v>
      </c>
      <c r="BDH2" s="105" t="s">
        <v>2872</v>
      </c>
      <c r="BDI2" s="105" t="s">
        <v>1993</v>
      </c>
      <c r="BDJ2" s="105" t="s">
        <v>3660</v>
      </c>
      <c r="BDK2" s="105" t="s">
        <v>3661</v>
      </c>
      <c r="BDL2" s="105" t="s">
        <v>2861</v>
      </c>
      <c r="BDM2" s="105" t="s">
        <v>3489</v>
      </c>
      <c r="BDN2" s="1254" t="s">
        <v>3713</v>
      </c>
      <c r="BDO2" s="138" t="s">
        <v>3662</v>
      </c>
      <c r="BDP2" s="138" t="s">
        <v>711</v>
      </c>
      <c r="BDQ2" s="138" t="s">
        <v>2021</v>
      </c>
      <c r="BDR2" s="138" t="s">
        <v>610</v>
      </c>
      <c r="BDS2" s="138" t="s">
        <v>712</v>
      </c>
      <c r="BDT2" s="105" t="s">
        <v>3489</v>
      </c>
      <c r="BDU2" s="1254" t="s">
        <v>3713</v>
      </c>
      <c r="BDV2" s="138" t="s">
        <v>2573</v>
      </c>
      <c r="BDW2" s="138" t="s">
        <v>3664</v>
      </c>
      <c r="BDX2" s="138" t="s">
        <v>468</v>
      </c>
      <c r="BDY2" s="138" t="s">
        <v>3665</v>
      </c>
      <c r="BDZ2" s="105" t="s">
        <v>3489</v>
      </c>
      <c r="BEA2" s="1254" t="s">
        <v>3713</v>
      </c>
      <c r="BEB2" s="138" t="s">
        <v>2052</v>
      </c>
      <c r="BEC2" s="105" t="s">
        <v>3489</v>
      </c>
      <c r="BED2" s="1254" t="s">
        <v>3713</v>
      </c>
      <c r="BEE2" s="105" t="s">
        <v>2846</v>
      </c>
      <c r="BEF2" s="42" t="s">
        <v>480</v>
      </c>
      <c r="BEG2" s="42" t="s">
        <v>2559</v>
      </c>
      <c r="BEH2" s="105" t="s">
        <v>3489</v>
      </c>
      <c r="BEI2" s="1254" t="s">
        <v>3713</v>
      </c>
      <c r="BEJ2" s="42" t="s">
        <v>486</v>
      </c>
      <c r="BEK2" s="42" t="s">
        <v>2481</v>
      </c>
      <c r="BEL2" s="42" t="s">
        <v>3729</v>
      </c>
      <c r="BEM2" s="138" t="s">
        <v>3197</v>
      </c>
      <c r="BEN2" s="105" t="s">
        <v>3489</v>
      </c>
      <c r="BEO2" s="1254" t="s">
        <v>3713</v>
      </c>
      <c r="BEP2" s="1254" t="s">
        <v>3667</v>
      </c>
      <c r="BEQ2" s="138" t="s">
        <v>3668</v>
      </c>
      <c r="BER2" s="138" t="s">
        <v>3669</v>
      </c>
      <c r="BES2" s="138" t="s">
        <v>3670</v>
      </c>
      <c r="BET2" s="105" t="s">
        <v>3489</v>
      </c>
      <c r="BEU2" s="1254" t="s">
        <v>3713</v>
      </c>
      <c r="BEV2" s="1254" t="s">
        <v>3671</v>
      </c>
      <c r="BEW2" s="105" t="s">
        <v>3489</v>
      </c>
      <c r="BEX2" s="1254" t="s">
        <v>3713</v>
      </c>
      <c r="BEY2" s="1254" t="s">
        <v>3730</v>
      </c>
      <c r="BEZ2" s="1254" t="s">
        <v>3673</v>
      </c>
      <c r="BFA2" s="1254" t="s">
        <v>3674</v>
      </c>
      <c r="BFB2" s="1254" t="s">
        <v>3675</v>
      </c>
      <c r="BFC2" s="1254" t="s">
        <v>3676</v>
      </c>
      <c r="BFD2" s="1254" t="s">
        <v>3677</v>
      </c>
      <c r="BFE2" s="105" t="s">
        <v>3489</v>
      </c>
      <c r="BFF2" s="1254" t="s">
        <v>3713</v>
      </c>
      <c r="BFG2" s="1254" t="s">
        <v>2635</v>
      </c>
      <c r="BFH2" s="105" t="s">
        <v>3489</v>
      </c>
      <c r="BFI2" s="1254" t="s">
        <v>3713</v>
      </c>
      <c r="BFJ2" s="1254" t="s">
        <v>3731</v>
      </c>
      <c r="BFK2" s="105" t="s">
        <v>3489</v>
      </c>
      <c r="BFL2" s="1254" t="s">
        <v>3713</v>
      </c>
      <c r="BFM2" s="138" t="s">
        <v>643</v>
      </c>
      <c r="BFN2" s="138" t="s">
        <v>3732</v>
      </c>
      <c r="BFO2" s="138" t="s">
        <v>3733</v>
      </c>
      <c r="BFP2" s="138" t="s">
        <v>3734</v>
      </c>
      <c r="BFQ2" s="1316" t="s">
        <v>3641</v>
      </c>
      <c r="BFR2" s="42" t="s">
        <v>3735</v>
      </c>
      <c r="BFS2" s="42" t="s">
        <v>3736</v>
      </c>
      <c r="BFT2" s="42" t="s">
        <v>3737</v>
      </c>
      <c r="BFU2" s="42" t="s">
        <v>3738</v>
      </c>
      <c r="BFV2" s="42" t="s">
        <v>3739</v>
      </c>
      <c r="BFW2" s="1053" t="s">
        <v>3464</v>
      </c>
      <c r="BFX2" s="1053" t="s">
        <v>3465</v>
      </c>
      <c r="BFY2" s="1053" t="s">
        <v>3466</v>
      </c>
      <c r="BFZ2" s="1053" t="s">
        <v>3737</v>
      </c>
      <c r="BGA2" s="42" t="s">
        <v>175</v>
      </c>
      <c r="BGB2" s="42" t="s">
        <v>3467</v>
      </c>
      <c r="BGC2" s="16" t="s">
        <v>3740</v>
      </c>
      <c r="BGD2" s="964" t="s">
        <v>3469</v>
      </c>
      <c r="BGE2" s="42" t="s">
        <v>3470</v>
      </c>
      <c r="BGF2" s="42" t="s">
        <v>3471</v>
      </c>
      <c r="BGG2" s="42" t="s">
        <v>3472</v>
      </c>
      <c r="BGH2" s="42" t="s">
        <v>3473</v>
      </c>
      <c r="BGI2" s="42" t="s">
        <v>3474</v>
      </c>
      <c r="BGJ2" s="42" t="s">
        <v>3475</v>
      </c>
      <c r="BGK2" s="42" t="s">
        <v>3476</v>
      </c>
      <c r="BGL2" s="42" t="s">
        <v>3477</v>
      </c>
      <c r="BGM2" s="1053" t="s">
        <v>3737</v>
      </c>
      <c r="BGN2" s="42" t="s">
        <v>3478</v>
      </c>
      <c r="BGO2" s="42" t="s">
        <v>3479</v>
      </c>
      <c r="BGP2" s="42" t="s">
        <v>3480</v>
      </c>
      <c r="BGQ2" s="42" t="s">
        <v>3481</v>
      </c>
      <c r="BGR2" s="42" t="s">
        <v>3482</v>
      </c>
      <c r="BGS2" s="42" t="s">
        <v>3483</v>
      </c>
      <c r="BGT2" s="42" t="s">
        <v>3485</v>
      </c>
      <c r="BGU2" s="25" t="s">
        <v>2856</v>
      </c>
      <c r="BGV2" s="42" t="s">
        <v>3486</v>
      </c>
      <c r="BGW2" s="42" t="s">
        <v>3487</v>
      </c>
      <c r="BGX2" s="42" t="s">
        <v>3741</v>
      </c>
      <c r="BGY2" s="42" t="s">
        <v>3735</v>
      </c>
      <c r="BGZ2" s="1053" t="s">
        <v>3736</v>
      </c>
      <c r="BHA2" s="1053" t="s">
        <v>3737</v>
      </c>
      <c r="BHB2" s="42" t="s">
        <v>3490</v>
      </c>
      <c r="BHC2" s="42" t="s">
        <v>3492</v>
      </c>
      <c r="BHD2" s="42" t="s">
        <v>3493</v>
      </c>
      <c r="BHE2" s="42" t="s">
        <v>3494</v>
      </c>
      <c r="BHF2" s="42" t="s">
        <v>3595</v>
      </c>
      <c r="BHG2" s="42" t="s">
        <v>3742</v>
      </c>
      <c r="BHH2" s="42" t="s">
        <v>2816</v>
      </c>
      <c r="BHI2" s="42" t="s">
        <v>3497</v>
      </c>
      <c r="BHJ2" s="42" t="s">
        <v>3498</v>
      </c>
      <c r="BHK2" s="42" t="s">
        <v>3499</v>
      </c>
      <c r="BHL2" s="42" t="s">
        <v>3500</v>
      </c>
      <c r="BHM2" s="42" t="s">
        <v>3501</v>
      </c>
      <c r="BHN2" s="42" t="s">
        <v>3502</v>
      </c>
      <c r="BHO2" s="42" t="s">
        <v>3503</v>
      </c>
      <c r="BHP2" s="42" t="s">
        <v>3725</v>
      </c>
      <c r="BHQ2" s="42" t="s">
        <v>3726</v>
      </c>
      <c r="BHR2" s="42" t="s">
        <v>3727</v>
      </c>
      <c r="BHS2" s="42" t="s">
        <v>3728</v>
      </c>
      <c r="BHT2" s="42" t="s">
        <v>3509</v>
      </c>
      <c r="BHU2" s="42" t="s">
        <v>3510</v>
      </c>
      <c r="BHV2" s="42" t="s">
        <v>3512</v>
      </c>
      <c r="BHW2" s="42" t="s">
        <v>3637</v>
      </c>
      <c r="BHX2" s="42" t="s">
        <v>3514</v>
      </c>
      <c r="BHY2" s="42" t="s">
        <v>3515</v>
      </c>
      <c r="BHZ2" s="42" t="s">
        <v>3743</v>
      </c>
      <c r="BIA2" s="42" t="s">
        <v>3735</v>
      </c>
      <c r="BIB2" s="1053" t="s">
        <v>3736</v>
      </c>
      <c r="BIC2" s="1053" t="s">
        <v>3737</v>
      </c>
      <c r="BID2" s="1053" t="s">
        <v>3516</v>
      </c>
      <c r="BIE2" s="1053" t="s">
        <v>3517</v>
      </c>
      <c r="BIF2" s="42" t="s">
        <v>3518</v>
      </c>
      <c r="BIG2" s="42" t="s">
        <v>3735</v>
      </c>
      <c r="BIH2" s="1053" t="s">
        <v>3736</v>
      </c>
      <c r="BII2" s="1053" t="s">
        <v>3737</v>
      </c>
      <c r="BIJ2" s="42" t="s">
        <v>3519</v>
      </c>
      <c r="BIK2" s="42" t="s">
        <v>3141</v>
      </c>
      <c r="BIL2" s="42" t="s">
        <v>3520</v>
      </c>
      <c r="BIM2" s="42" t="s">
        <v>3521</v>
      </c>
      <c r="BIN2" s="42" t="s">
        <v>237</v>
      </c>
      <c r="BIO2" s="42" t="s">
        <v>439</v>
      </c>
      <c r="BIP2" s="42" t="s">
        <v>3522</v>
      </c>
      <c r="BIQ2" s="42" t="s">
        <v>3523</v>
      </c>
      <c r="BIR2" s="42" t="s">
        <v>3524</v>
      </c>
      <c r="BIS2" s="42" t="s">
        <v>441</v>
      </c>
      <c r="BIT2" s="42" t="s">
        <v>3131</v>
      </c>
      <c r="BIU2" s="42" t="s">
        <v>608</v>
      </c>
      <c r="BIV2" s="42" t="s">
        <v>3639</v>
      </c>
      <c r="BIW2" s="42" t="s">
        <v>3658</v>
      </c>
      <c r="BIX2" s="42" t="s">
        <v>3659</v>
      </c>
      <c r="BIY2" s="42" t="s">
        <v>444</v>
      </c>
      <c r="BIZ2" s="42" t="s">
        <v>3735</v>
      </c>
      <c r="BJA2" s="1053" t="s">
        <v>3736</v>
      </c>
      <c r="BJB2" s="1053" t="s">
        <v>3737</v>
      </c>
      <c r="BJC2" s="42" t="s">
        <v>2872</v>
      </c>
      <c r="BJD2" s="42" t="s">
        <v>733</v>
      </c>
      <c r="BJE2" s="42" t="s">
        <v>3660</v>
      </c>
      <c r="BJF2" s="42" t="s">
        <v>3661</v>
      </c>
      <c r="BJG2" s="42" t="s">
        <v>3735</v>
      </c>
      <c r="BJH2" s="1053" t="s">
        <v>3736</v>
      </c>
      <c r="BJI2" s="1053" t="s">
        <v>3737</v>
      </c>
      <c r="BJJ2" s="16" t="s">
        <v>3662</v>
      </c>
      <c r="BJK2" s="16" t="s">
        <v>711</v>
      </c>
      <c r="BJL2" s="16" t="s">
        <v>2021</v>
      </c>
      <c r="BJM2" s="16" t="s">
        <v>610</v>
      </c>
      <c r="BJN2" s="16" t="s">
        <v>712</v>
      </c>
      <c r="BJO2" s="42" t="s">
        <v>3735</v>
      </c>
      <c r="BJP2" s="1053" t="s">
        <v>3736</v>
      </c>
      <c r="BJQ2" s="1053" t="s">
        <v>3737</v>
      </c>
      <c r="BJR2" s="138" t="s">
        <v>2573</v>
      </c>
      <c r="BJS2" s="138" t="s">
        <v>3664</v>
      </c>
      <c r="BJT2" s="1053" t="s">
        <v>468</v>
      </c>
      <c r="BJU2" s="138" t="s">
        <v>1947</v>
      </c>
      <c r="BJV2" s="138" t="s">
        <v>3665</v>
      </c>
      <c r="BJW2" s="42" t="s">
        <v>3735</v>
      </c>
      <c r="BJX2" s="1053" t="s">
        <v>3736</v>
      </c>
      <c r="BJY2" s="1053" t="s">
        <v>3737</v>
      </c>
      <c r="BJZ2" s="16" t="s">
        <v>2052</v>
      </c>
      <c r="BKA2" s="42" t="s">
        <v>3735</v>
      </c>
      <c r="BKB2" s="1053" t="s">
        <v>3736</v>
      </c>
      <c r="BKC2" s="1053" t="s">
        <v>3737</v>
      </c>
      <c r="BKD2" s="42" t="s">
        <v>2846</v>
      </c>
      <c r="BKE2" s="42" t="s">
        <v>480</v>
      </c>
      <c r="BKF2" s="42" t="s">
        <v>2559</v>
      </c>
      <c r="BKG2" s="42" t="s">
        <v>3735</v>
      </c>
      <c r="BKH2" s="1053" t="s">
        <v>3736</v>
      </c>
      <c r="BKI2" s="1053" t="s">
        <v>3737</v>
      </c>
      <c r="BKJ2" s="42" t="s">
        <v>486</v>
      </c>
      <c r="BKK2" s="42" t="s">
        <v>2481</v>
      </c>
      <c r="BKL2" s="16" t="s">
        <v>3744</v>
      </c>
      <c r="BKM2" s="42" t="s">
        <v>3735</v>
      </c>
      <c r="BKN2" s="1053" t="s">
        <v>3736</v>
      </c>
      <c r="BKO2" s="1053" t="s">
        <v>3737</v>
      </c>
      <c r="BKP2" s="1254" t="s">
        <v>3667</v>
      </c>
      <c r="BKQ2" s="138" t="s">
        <v>3668</v>
      </c>
      <c r="BKR2" s="138" t="s">
        <v>3669</v>
      </c>
      <c r="BKS2" s="138" t="s">
        <v>3670</v>
      </c>
      <c r="BKT2" s="42" t="s">
        <v>3735</v>
      </c>
      <c r="BKU2" s="1053" t="s">
        <v>3736</v>
      </c>
      <c r="BKV2" s="1053" t="s">
        <v>3737</v>
      </c>
      <c r="BKW2" s="1254" t="s">
        <v>3671</v>
      </c>
      <c r="BKX2" s="42" t="s">
        <v>3735</v>
      </c>
      <c r="BKY2" s="1053" t="s">
        <v>3736</v>
      </c>
      <c r="BKZ2" s="1053" t="s">
        <v>3737</v>
      </c>
      <c r="BLA2" s="1254" t="s">
        <v>3672</v>
      </c>
      <c r="BLB2" s="1254" t="s">
        <v>3673</v>
      </c>
      <c r="BLC2" s="1254" t="s">
        <v>3745</v>
      </c>
      <c r="BLD2" s="1254" t="s">
        <v>3675</v>
      </c>
      <c r="BLE2" s="1254" t="s">
        <v>3676</v>
      </c>
      <c r="BLF2" s="1254" t="s">
        <v>3677</v>
      </c>
      <c r="BLG2" s="42" t="s">
        <v>3735</v>
      </c>
      <c r="BLH2" s="1053" t="s">
        <v>3736</v>
      </c>
      <c r="BLI2" s="1053" t="s">
        <v>3737</v>
      </c>
      <c r="BLJ2" s="1254" t="s">
        <v>2635</v>
      </c>
      <c r="BLK2" s="42" t="s">
        <v>3735</v>
      </c>
      <c r="BLL2" s="1053" t="s">
        <v>3736</v>
      </c>
      <c r="BLM2" s="1053" t="s">
        <v>3737</v>
      </c>
      <c r="BLN2" s="1254" t="s">
        <v>3731</v>
      </c>
      <c r="BLO2" s="42" t="s">
        <v>3735</v>
      </c>
      <c r="BLP2" s="1053" t="s">
        <v>3736</v>
      </c>
      <c r="BLQ2" s="1053" t="s">
        <v>3737</v>
      </c>
      <c r="BLR2" s="138" t="s">
        <v>643</v>
      </c>
      <c r="BLS2" s="138" t="s">
        <v>3732</v>
      </c>
      <c r="BLT2" s="138" t="s">
        <v>3746</v>
      </c>
      <c r="BLU2" s="42" t="s">
        <v>3735</v>
      </c>
      <c r="BLV2" s="1053" t="s">
        <v>3736</v>
      </c>
      <c r="BLW2" s="1053" t="s">
        <v>3737</v>
      </c>
      <c r="BLX2" s="138" t="s">
        <v>3747</v>
      </c>
      <c r="BLY2" s="138" t="s">
        <v>3748</v>
      </c>
      <c r="BLZ2" s="42" t="s">
        <v>3735</v>
      </c>
      <c r="BMA2" s="1053" t="s">
        <v>3736</v>
      </c>
      <c r="BMB2" s="1053" t="s">
        <v>3737</v>
      </c>
      <c r="BMC2" s="138" t="s">
        <v>1070</v>
      </c>
      <c r="BMD2" s="42" t="s">
        <v>3735</v>
      </c>
      <c r="BME2" s="1053" t="s">
        <v>3736</v>
      </c>
      <c r="BMF2" s="1053" t="s">
        <v>3737</v>
      </c>
      <c r="BMG2" s="137" t="s">
        <v>3749</v>
      </c>
      <c r="BMH2" s="1316" t="s">
        <v>3750</v>
      </c>
      <c r="BMI2" s="42" t="s">
        <v>3751</v>
      </c>
      <c r="BMJ2" s="1053" t="s">
        <v>3737</v>
      </c>
      <c r="BMK2" s="1053" t="s">
        <v>3517</v>
      </c>
      <c r="BML2" s="42" t="s">
        <v>3518</v>
      </c>
      <c r="BMM2" s="42" t="s">
        <v>3751</v>
      </c>
      <c r="BMN2" s="1053" t="s">
        <v>3737</v>
      </c>
      <c r="BMO2" s="42" t="s">
        <v>3519</v>
      </c>
      <c r="BMP2" s="42" t="s">
        <v>3141</v>
      </c>
      <c r="BMQ2" s="42" t="s">
        <v>3520</v>
      </c>
      <c r="BMR2" s="42" t="s">
        <v>3521</v>
      </c>
      <c r="BMS2" s="42" t="s">
        <v>237</v>
      </c>
      <c r="BMT2" s="42" t="s">
        <v>439</v>
      </c>
      <c r="BMU2" s="42" t="s">
        <v>3522</v>
      </c>
      <c r="BMV2" s="42" t="s">
        <v>3523</v>
      </c>
      <c r="BMW2" s="42" t="s">
        <v>3524</v>
      </c>
      <c r="BMX2" s="42" t="s">
        <v>441</v>
      </c>
      <c r="BMY2" s="42" t="s">
        <v>3131</v>
      </c>
      <c r="BMZ2" s="42" t="s">
        <v>608</v>
      </c>
      <c r="BNA2" s="42" t="s">
        <v>3639</v>
      </c>
      <c r="BNB2" s="42" t="s">
        <v>3658</v>
      </c>
      <c r="BNC2" s="42" t="s">
        <v>3659</v>
      </c>
      <c r="BND2" s="42" t="s">
        <v>444</v>
      </c>
      <c r="BNE2" s="42" t="s">
        <v>3751</v>
      </c>
      <c r="BNF2" s="1053" t="s">
        <v>3737</v>
      </c>
      <c r="BNG2" s="42" t="s">
        <v>2872</v>
      </c>
      <c r="BNH2" s="42" t="s">
        <v>733</v>
      </c>
      <c r="BNI2" s="42" t="s">
        <v>3660</v>
      </c>
      <c r="BNJ2" s="42" t="s">
        <v>3661</v>
      </c>
      <c r="BNK2" s="42" t="s">
        <v>576</v>
      </c>
      <c r="BNL2" s="42" t="s">
        <v>3700</v>
      </c>
      <c r="BNM2" s="42" t="s">
        <v>3751</v>
      </c>
      <c r="BNN2" s="1053" t="s">
        <v>3737</v>
      </c>
      <c r="BNO2" s="16" t="s">
        <v>3662</v>
      </c>
      <c r="BNP2" s="16" t="s">
        <v>711</v>
      </c>
      <c r="BNQ2" s="16" t="s">
        <v>2021</v>
      </c>
      <c r="BNR2" s="16" t="s">
        <v>610</v>
      </c>
      <c r="BNS2" s="16" t="s">
        <v>712</v>
      </c>
      <c r="BNT2" s="42" t="s">
        <v>3751</v>
      </c>
      <c r="BNU2" s="1053" t="s">
        <v>3737</v>
      </c>
      <c r="BNV2" s="138" t="s">
        <v>2573</v>
      </c>
      <c r="BNW2" s="138" t="s">
        <v>3664</v>
      </c>
      <c r="BNX2" s="138" t="s">
        <v>468</v>
      </c>
      <c r="BNY2" s="138" t="s">
        <v>3665</v>
      </c>
      <c r="BNZ2" s="42" t="s">
        <v>3751</v>
      </c>
      <c r="BOA2" s="1053" t="s">
        <v>3737</v>
      </c>
      <c r="BOB2" s="16" t="s">
        <v>2052</v>
      </c>
      <c r="BOC2" s="16" t="s">
        <v>3752</v>
      </c>
      <c r="BOD2" s="42" t="s">
        <v>3751</v>
      </c>
      <c r="BOE2" s="1053" t="s">
        <v>3737</v>
      </c>
      <c r="BOF2" s="42" t="s">
        <v>2846</v>
      </c>
      <c r="BOG2" s="42" t="s">
        <v>480</v>
      </c>
      <c r="BOH2" s="42" t="s">
        <v>2574</v>
      </c>
      <c r="BOI2" s="42" t="s">
        <v>3751</v>
      </c>
      <c r="BOJ2" s="1053" t="s">
        <v>3737</v>
      </c>
      <c r="BOK2" s="42" t="s">
        <v>486</v>
      </c>
      <c r="BOL2" s="42" t="s">
        <v>2481</v>
      </c>
      <c r="BOM2" s="105" t="s">
        <v>2560</v>
      </c>
      <c r="BON2" s="138" t="s">
        <v>3197</v>
      </c>
      <c r="BOO2" s="42" t="s">
        <v>3751</v>
      </c>
      <c r="BOP2" s="1053" t="s">
        <v>3737</v>
      </c>
      <c r="BOQ2" s="1254" t="s">
        <v>3667</v>
      </c>
      <c r="BOR2" s="138" t="s">
        <v>3668</v>
      </c>
      <c r="BOS2" s="16" t="s">
        <v>3669</v>
      </c>
      <c r="BOT2" s="16" t="s">
        <v>3670</v>
      </c>
      <c r="BOU2" s="42" t="s">
        <v>3751</v>
      </c>
      <c r="BOV2" s="1053" t="s">
        <v>3737</v>
      </c>
      <c r="BOW2" s="1254" t="s">
        <v>3671</v>
      </c>
      <c r="BOX2" s="42" t="s">
        <v>3751</v>
      </c>
      <c r="BOY2" s="1053" t="s">
        <v>3737</v>
      </c>
      <c r="BOZ2" s="1254" t="s">
        <v>3672</v>
      </c>
      <c r="BPA2" s="1254" t="s">
        <v>3673</v>
      </c>
      <c r="BPB2" s="1254" t="s">
        <v>3674</v>
      </c>
      <c r="BPC2" s="1254" t="s">
        <v>3675</v>
      </c>
      <c r="BPD2" s="1254" t="s">
        <v>3676</v>
      </c>
      <c r="BPE2" s="1254" t="s">
        <v>3677</v>
      </c>
      <c r="BPF2" s="42" t="s">
        <v>3751</v>
      </c>
      <c r="BPG2" s="1053" t="s">
        <v>3737</v>
      </c>
      <c r="BPH2" s="1254" t="s">
        <v>2635</v>
      </c>
      <c r="BPI2" s="42" t="s">
        <v>3751</v>
      </c>
      <c r="BPJ2" s="1053" t="s">
        <v>3737</v>
      </c>
      <c r="BPK2" s="1254" t="s">
        <v>3731</v>
      </c>
      <c r="BPL2" s="42" t="s">
        <v>3751</v>
      </c>
      <c r="BPM2" s="1053" t="s">
        <v>3737</v>
      </c>
      <c r="BPN2" s="1053" t="s">
        <v>1601</v>
      </c>
      <c r="BPO2" s="138" t="s">
        <v>3732</v>
      </c>
      <c r="BPP2" s="138" t="s">
        <v>3734</v>
      </c>
      <c r="BPQ2" s="42" t="s">
        <v>3751</v>
      </c>
      <c r="BPR2" s="1053" t="s">
        <v>3737</v>
      </c>
      <c r="BPS2" s="138" t="s">
        <v>3747</v>
      </c>
      <c r="BPT2" s="138" t="s">
        <v>3748</v>
      </c>
      <c r="BPU2" s="42" t="s">
        <v>3751</v>
      </c>
      <c r="BPV2" s="1053" t="s">
        <v>3737</v>
      </c>
      <c r="BPW2" s="138" t="s">
        <v>1070</v>
      </c>
      <c r="BPX2" s="42" t="s">
        <v>3751</v>
      </c>
      <c r="BPY2" s="1053" t="s">
        <v>3737</v>
      </c>
      <c r="BPZ2" s="137" t="s">
        <v>3749</v>
      </c>
      <c r="BQA2" s="1316" t="s">
        <v>3750</v>
      </c>
      <c r="BQB2" s="26" t="s">
        <v>3753</v>
      </c>
      <c r="BQC2" s="42" t="s">
        <v>727</v>
      </c>
      <c r="BQD2" s="26" t="s">
        <v>3226</v>
      </c>
      <c r="BQE2" s="42" t="s">
        <v>3519</v>
      </c>
      <c r="BQF2" s="42" t="s">
        <v>3141</v>
      </c>
      <c r="BQG2" s="42" t="s">
        <v>3520</v>
      </c>
      <c r="BQH2" s="42" t="s">
        <v>3521</v>
      </c>
      <c r="BQI2" s="42" t="s">
        <v>237</v>
      </c>
      <c r="BQJ2" s="42" t="s">
        <v>439</v>
      </c>
      <c r="BQK2" s="42" t="s">
        <v>3754</v>
      </c>
      <c r="BQL2" s="42" t="s">
        <v>3522</v>
      </c>
      <c r="BQM2" s="42" t="s">
        <v>3523</v>
      </c>
      <c r="BQN2" s="42" t="s">
        <v>3524</v>
      </c>
      <c r="BQO2" s="42" t="s">
        <v>441</v>
      </c>
      <c r="BQP2" s="42" t="s">
        <v>3131</v>
      </c>
      <c r="BQQ2" s="42" t="s">
        <v>608</v>
      </c>
      <c r="BQR2" s="42" t="s">
        <v>3639</v>
      </c>
      <c r="BQS2" s="42" t="s">
        <v>3658</v>
      </c>
      <c r="BQT2" s="42" t="s">
        <v>3659</v>
      </c>
      <c r="BQU2" s="42" t="s">
        <v>444</v>
      </c>
      <c r="BQV2" s="26" t="s">
        <v>3753</v>
      </c>
      <c r="BQW2" s="42" t="s">
        <v>727</v>
      </c>
      <c r="BQX2" s="26" t="s">
        <v>3226</v>
      </c>
      <c r="BQY2" s="42" t="s">
        <v>3754</v>
      </c>
      <c r="BQZ2" s="42" t="s">
        <v>733</v>
      </c>
      <c r="BRA2" s="42" t="s">
        <v>3660</v>
      </c>
      <c r="BRB2" s="42" t="s">
        <v>3661</v>
      </c>
      <c r="BRC2" s="42" t="s">
        <v>576</v>
      </c>
      <c r="BRD2" s="42" t="s">
        <v>3700</v>
      </c>
      <c r="BRE2" s="26" t="s">
        <v>3753</v>
      </c>
      <c r="BRF2" s="42" t="s">
        <v>727</v>
      </c>
      <c r="BRG2" s="26" t="s">
        <v>3226</v>
      </c>
      <c r="BRH2" s="42" t="s">
        <v>3754</v>
      </c>
      <c r="BRI2" s="16" t="s">
        <v>3662</v>
      </c>
      <c r="BRJ2" s="16" t="s">
        <v>711</v>
      </c>
      <c r="BRK2" s="16" t="s">
        <v>2021</v>
      </c>
      <c r="BRL2" s="16" t="s">
        <v>610</v>
      </c>
      <c r="BRM2" s="16" t="s">
        <v>712</v>
      </c>
      <c r="BRN2" s="26" t="s">
        <v>3753</v>
      </c>
      <c r="BRO2" s="42" t="s">
        <v>727</v>
      </c>
      <c r="BRP2" s="26" t="s">
        <v>3226</v>
      </c>
      <c r="BRQ2" s="42" t="s">
        <v>3754</v>
      </c>
      <c r="BRR2" s="138" t="s">
        <v>2573</v>
      </c>
      <c r="BRS2" s="138" t="s">
        <v>3755</v>
      </c>
      <c r="BRT2" s="138" t="s">
        <v>3756</v>
      </c>
      <c r="BRU2" s="138" t="s">
        <v>3757</v>
      </c>
      <c r="BRV2" s="138" t="s">
        <v>2084</v>
      </c>
      <c r="BRW2" s="138" t="s">
        <v>3758</v>
      </c>
      <c r="BRX2" s="138" t="s">
        <v>3759</v>
      </c>
      <c r="BRY2" s="138" t="s">
        <v>3760</v>
      </c>
      <c r="BRZ2" s="26" t="s">
        <v>3226</v>
      </c>
      <c r="BSA2" s="42" t="s">
        <v>3754</v>
      </c>
      <c r="BSB2" s="138" t="s">
        <v>3761</v>
      </c>
      <c r="BSC2" s="138" t="s">
        <v>3762</v>
      </c>
      <c r="BSD2" s="26" t="s">
        <v>3226</v>
      </c>
      <c r="BSE2" s="42" t="s">
        <v>3754</v>
      </c>
      <c r="BSF2" s="42" t="s">
        <v>3763</v>
      </c>
      <c r="BSG2" s="42" t="s">
        <v>3764</v>
      </c>
      <c r="BSH2" s="42" t="s">
        <v>768</v>
      </c>
      <c r="BSI2" s="42" t="s">
        <v>3765</v>
      </c>
      <c r="BSJ2" s="42" t="s">
        <v>3766</v>
      </c>
      <c r="BSK2" s="42" t="s">
        <v>3767</v>
      </c>
      <c r="BSL2" s="26" t="s">
        <v>3226</v>
      </c>
      <c r="BSM2" s="42" t="s">
        <v>3754</v>
      </c>
      <c r="BSN2" s="42" t="s">
        <v>3768</v>
      </c>
      <c r="BSO2" s="42" t="s">
        <v>3769</v>
      </c>
      <c r="BSP2" s="42" t="s">
        <v>3770</v>
      </c>
      <c r="BSQ2" s="42" t="s">
        <v>3771</v>
      </c>
      <c r="BSR2" s="42" t="s">
        <v>3772</v>
      </c>
      <c r="BSS2" s="42" t="s">
        <v>3773</v>
      </c>
      <c r="BST2" s="138" t="s">
        <v>3774</v>
      </c>
      <c r="BSU2" s="138" t="s">
        <v>3775</v>
      </c>
      <c r="BSV2" s="26" t="s">
        <v>3226</v>
      </c>
      <c r="BSW2" s="42" t="s">
        <v>3754</v>
      </c>
      <c r="BSX2" s="42" t="s">
        <v>3776</v>
      </c>
      <c r="BSY2" s="42" t="s">
        <v>3777</v>
      </c>
      <c r="BSZ2" s="138" t="s">
        <v>3778</v>
      </c>
      <c r="BTA2" s="138" t="s">
        <v>3779</v>
      </c>
      <c r="BTB2" s="1053" t="s">
        <v>3780</v>
      </c>
      <c r="BTC2" s="1053" t="s">
        <v>3781</v>
      </c>
      <c r="BTD2" s="1053" t="s">
        <v>3782</v>
      </c>
      <c r="BTE2" s="1053" t="s">
        <v>3783</v>
      </c>
      <c r="BTF2" s="26" t="s">
        <v>3226</v>
      </c>
      <c r="BTG2" s="42" t="s">
        <v>3754</v>
      </c>
      <c r="BTH2" s="1053" t="s">
        <v>3784</v>
      </c>
      <c r="BTI2" s="1254" t="s">
        <v>3785</v>
      </c>
      <c r="BTJ2" s="26" t="s">
        <v>3226</v>
      </c>
      <c r="BTK2" s="42" t="s">
        <v>3754</v>
      </c>
      <c r="BTL2" s="42" t="s">
        <v>3786</v>
      </c>
      <c r="BTM2" s="1053" t="s">
        <v>3787</v>
      </c>
      <c r="BTN2" s="42" t="s">
        <v>3788</v>
      </c>
      <c r="BTO2" s="1053" t="s">
        <v>3789</v>
      </c>
      <c r="BTP2" s="42" t="s">
        <v>3790</v>
      </c>
      <c r="BTQ2" s="1053" t="s">
        <v>3791</v>
      </c>
      <c r="BTR2" s="42" t="s">
        <v>3792</v>
      </c>
      <c r="BTS2" s="1053" t="s">
        <v>3793</v>
      </c>
      <c r="BTT2" s="42" t="s">
        <v>3794</v>
      </c>
      <c r="BTU2" s="1053" t="s">
        <v>3795</v>
      </c>
      <c r="BTV2" s="42" t="s">
        <v>3796</v>
      </c>
      <c r="BTW2" s="1053" t="s">
        <v>3797</v>
      </c>
      <c r="BTX2" s="42" t="s">
        <v>3798</v>
      </c>
      <c r="BTY2" s="1053" t="s">
        <v>3799</v>
      </c>
      <c r="BTZ2" s="26" t="s">
        <v>3226</v>
      </c>
      <c r="BUA2" s="42" t="s">
        <v>3754</v>
      </c>
      <c r="BUB2" s="1254" t="s">
        <v>3800</v>
      </c>
      <c r="BUC2" s="1254" t="s">
        <v>3801</v>
      </c>
      <c r="BUD2" s="42" t="s">
        <v>3754</v>
      </c>
      <c r="BUE2" s="1254" t="s">
        <v>3802</v>
      </c>
      <c r="BUF2" s="1254" t="s">
        <v>3803</v>
      </c>
      <c r="BUG2" s="42" t="s">
        <v>3754</v>
      </c>
      <c r="BUH2" s="42" t="s">
        <v>3804</v>
      </c>
      <c r="BUI2" s="42" t="s">
        <v>3805</v>
      </c>
      <c r="BUJ2" s="42" t="s">
        <v>3806</v>
      </c>
      <c r="BUK2" s="42" t="s">
        <v>3807</v>
      </c>
      <c r="BUL2" s="42" t="s">
        <v>3808</v>
      </c>
      <c r="BUM2" s="42" t="s">
        <v>3809</v>
      </c>
      <c r="BUN2" s="42" t="s">
        <v>3810</v>
      </c>
      <c r="BUO2" s="42" t="s">
        <v>3754</v>
      </c>
      <c r="BUP2" s="79" t="s">
        <v>966</v>
      </c>
      <c r="BUQ2" s="79" t="s">
        <v>967</v>
      </c>
      <c r="BUR2" s="42" t="s">
        <v>3754</v>
      </c>
      <c r="BUS2" s="137" t="s">
        <v>3811</v>
      </c>
      <c r="BUT2" s="137" t="s">
        <v>3812</v>
      </c>
      <c r="BUU2" s="42" t="s">
        <v>3754</v>
      </c>
      <c r="BUV2" s="137" t="s">
        <v>2959</v>
      </c>
      <c r="BUW2" s="137" t="s">
        <v>4587</v>
      </c>
      <c r="BUX2" s="1316" t="s">
        <v>3813</v>
      </c>
      <c r="BUY2" s="1316" t="s">
        <v>3814</v>
      </c>
      <c r="BUZ2" s="42" t="s">
        <v>3815</v>
      </c>
      <c r="BVA2" s="1254" t="s">
        <v>3671</v>
      </c>
      <c r="BVB2" s="42" t="s">
        <v>3815</v>
      </c>
      <c r="BVC2" s="1254" t="s">
        <v>3672</v>
      </c>
      <c r="BVD2" s="1254" t="s">
        <v>1080</v>
      </c>
      <c r="BVE2" s="1254" t="s">
        <v>3816</v>
      </c>
      <c r="BVF2" s="1254" t="s">
        <v>3817</v>
      </c>
      <c r="BVG2" s="1254" t="s">
        <v>3818</v>
      </c>
      <c r="BVH2" s="1254" t="s">
        <v>3819</v>
      </c>
      <c r="BVI2" s="42" t="s">
        <v>3820</v>
      </c>
      <c r="BVJ2" s="42" t="s">
        <v>3815</v>
      </c>
      <c r="BVK2" s="1254" t="s">
        <v>2635</v>
      </c>
      <c r="BVL2" s="42" t="s">
        <v>3820</v>
      </c>
      <c r="BVM2" s="42" t="s">
        <v>3815</v>
      </c>
      <c r="BVN2" s="1254" t="s">
        <v>3731</v>
      </c>
      <c r="BVO2" s="42" t="s">
        <v>3820</v>
      </c>
      <c r="BVP2" s="42" t="s">
        <v>3815</v>
      </c>
      <c r="BVQ2" s="42" t="s">
        <v>1601</v>
      </c>
      <c r="BVR2" s="42" t="s">
        <v>3821</v>
      </c>
      <c r="BVS2" s="42" t="s">
        <v>3821</v>
      </c>
      <c r="BVT2" s="42" t="s">
        <v>3822</v>
      </c>
      <c r="BVU2" s="42" t="s">
        <v>3820</v>
      </c>
      <c r="BVV2" s="42" t="s">
        <v>3815</v>
      </c>
      <c r="BVW2" s="138" t="s">
        <v>3747</v>
      </c>
      <c r="BVX2" s="138" t="s">
        <v>3748</v>
      </c>
      <c r="BVY2" s="42" t="s">
        <v>3820</v>
      </c>
      <c r="BVZ2" s="42" t="s">
        <v>3815</v>
      </c>
      <c r="BWA2" s="138" t="s">
        <v>1070</v>
      </c>
      <c r="BWB2" s="42" t="s">
        <v>3820</v>
      </c>
      <c r="BWC2" s="42" t="s">
        <v>3815</v>
      </c>
      <c r="BWD2" s="137" t="s">
        <v>3749</v>
      </c>
      <c r="BWE2" s="42" t="s">
        <v>3820</v>
      </c>
      <c r="BWF2" s="42" t="s">
        <v>3815</v>
      </c>
      <c r="BWG2" s="79" t="s">
        <v>1610</v>
      </c>
      <c r="BWH2" s="1316" t="s">
        <v>3823</v>
      </c>
      <c r="BWI2" s="16" t="s">
        <v>3824</v>
      </c>
      <c r="BWJ2" s="16" t="s">
        <v>3825</v>
      </c>
      <c r="BWK2" s="1314" t="s">
        <v>3826</v>
      </c>
      <c r="BWL2" s="1314" t="s">
        <v>3827</v>
      </c>
      <c r="BWM2" s="1254" t="s">
        <v>3671</v>
      </c>
      <c r="BWN2" s="16" t="s">
        <v>3824</v>
      </c>
      <c r="BWO2" s="16" t="s">
        <v>3825</v>
      </c>
      <c r="BWP2" s="1314" t="s">
        <v>3826</v>
      </c>
      <c r="BWQ2" s="1314" t="s">
        <v>3828</v>
      </c>
      <c r="BWR2" s="1053" t="s">
        <v>3672</v>
      </c>
      <c r="BWS2" s="1314" t="s">
        <v>1080</v>
      </c>
      <c r="BWT2" s="1254" t="s">
        <v>3816</v>
      </c>
      <c r="BWU2" s="1254" t="s">
        <v>3817</v>
      </c>
      <c r="BWV2" s="1254" t="s">
        <v>3818</v>
      </c>
      <c r="BWW2" s="1254" t="s">
        <v>3829</v>
      </c>
      <c r="BWX2" s="42" t="s">
        <v>3830</v>
      </c>
      <c r="BWY2" s="42" t="s">
        <v>3831</v>
      </c>
      <c r="BWZ2" s="1254" t="s">
        <v>2635</v>
      </c>
      <c r="BXA2" s="42" t="s">
        <v>3830</v>
      </c>
      <c r="BXB2" s="42" t="s">
        <v>3831</v>
      </c>
      <c r="BXC2" s="1254" t="s">
        <v>3731</v>
      </c>
      <c r="BXD2" s="1254" t="s">
        <v>3830</v>
      </c>
      <c r="BXE2" s="42" t="s">
        <v>3831</v>
      </c>
      <c r="BXF2" s="42" t="s">
        <v>1601</v>
      </c>
      <c r="BXG2" s="42" t="s">
        <v>3821</v>
      </c>
      <c r="BXH2" s="42" t="s">
        <v>645</v>
      </c>
      <c r="BXI2" s="42" t="s">
        <v>3822</v>
      </c>
      <c r="BXJ2" s="1254" t="s">
        <v>3830</v>
      </c>
      <c r="BXK2" s="42" t="s">
        <v>3831</v>
      </c>
      <c r="BXL2" s="79" t="s">
        <v>1070</v>
      </c>
      <c r="BXM2" s="1254" t="s">
        <v>3830</v>
      </c>
      <c r="BXN2" s="42" t="s">
        <v>3831</v>
      </c>
      <c r="BXO2" s="16" t="s">
        <v>3749</v>
      </c>
      <c r="BXP2" s="1254" t="s">
        <v>3830</v>
      </c>
      <c r="BXQ2" s="42" t="s">
        <v>3831</v>
      </c>
      <c r="BXR2" s="79" t="s">
        <v>1610</v>
      </c>
      <c r="BXS2" s="1316" t="s">
        <v>3823</v>
      </c>
      <c r="BXT2" s="1305" t="s">
        <v>1100</v>
      </c>
      <c r="BXU2" s="1305" t="s">
        <v>3832</v>
      </c>
      <c r="BXV2" s="1305" t="s">
        <v>3730</v>
      </c>
      <c r="BXW2" s="1314" t="s">
        <v>1080</v>
      </c>
      <c r="BXX2" s="1254" t="s">
        <v>3816</v>
      </c>
      <c r="BXY2" s="1254" t="s">
        <v>3676</v>
      </c>
      <c r="BXZ2" s="1254" t="s">
        <v>3677</v>
      </c>
      <c r="BYA2" s="1305" t="s">
        <v>3833</v>
      </c>
      <c r="BYB2" s="42" t="s">
        <v>3834</v>
      </c>
      <c r="BYC2" s="1254" t="s">
        <v>2635</v>
      </c>
      <c r="BYD2" s="1305" t="s">
        <v>3833</v>
      </c>
      <c r="BYE2" s="42" t="s">
        <v>3834</v>
      </c>
      <c r="BYF2" s="1254" t="s">
        <v>632</v>
      </c>
      <c r="BYG2" s="1305" t="s">
        <v>3833</v>
      </c>
      <c r="BYH2" s="42" t="s">
        <v>3834</v>
      </c>
      <c r="BYI2" s="42" t="s">
        <v>643</v>
      </c>
      <c r="BYJ2" s="42" t="s">
        <v>3732</v>
      </c>
      <c r="BYK2" s="42" t="s">
        <v>3732</v>
      </c>
      <c r="BYL2" s="42" t="s">
        <v>3734</v>
      </c>
      <c r="BYM2" s="1305" t="s">
        <v>3833</v>
      </c>
      <c r="BYN2" s="42" t="s">
        <v>3834</v>
      </c>
      <c r="BYO2" s="79" t="s">
        <v>1070</v>
      </c>
      <c r="BYP2" s="1305" t="s">
        <v>3833</v>
      </c>
      <c r="BYQ2" s="42" t="s">
        <v>3834</v>
      </c>
      <c r="BYR2" s="16" t="s">
        <v>3749</v>
      </c>
      <c r="BYS2" s="1305" t="s">
        <v>3833</v>
      </c>
      <c r="BYT2" s="42" t="s">
        <v>3834</v>
      </c>
      <c r="BYU2" s="79" t="s">
        <v>1610</v>
      </c>
      <c r="BYV2" s="1316" t="s">
        <v>2181</v>
      </c>
      <c r="BYW2" s="1367" t="s">
        <v>3835</v>
      </c>
      <c r="BYX2" s="1367" t="s">
        <v>3836</v>
      </c>
      <c r="BYY2" s="1254" t="s">
        <v>1025</v>
      </c>
      <c r="BYZ2" s="1254" t="s">
        <v>3837</v>
      </c>
      <c r="BZA2" s="1367" t="s">
        <v>3836</v>
      </c>
      <c r="BZB2" s="1254" t="s">
        <v>3838</v>
      </c>
      <c r="BZC2" s="1367" t="s">
        <v>3836</v>
      </c>
      <c r="BZD2" s="1254" t="s">
        <v>3731</v>
      </c>
      <c r="BZE2" s="1254" t="s">
        <v>3839</v>
      </c>
      <c r="BZF2" s="1314" t="s">
        <v>3840</v>
      </c>
      <c r="BZG2" s="1314" t="s">
        <v>643</v>
      </c>
      <c r="BZH2" s="1314" t="s">
        <v>3732</v>
      </c>
      <c r="BZI2" s="1314" t="s">
        <v>3733</v>
      </c>
      <c r="BZJ2" s="1314" t="s">
        <v>3734</v>
      </c>
      <c r="BZK2" s="1254" t="s">
        <v>3839</v>
      </c>
      <c r="BZL2" s="1314" t="s">
        <v>3840</v>
      </c>
      <c r="BZM2" s="1316" t="s">
        <v>1070</v>
      </c>
      <c r="BZN2" s="1254" t="s">
        <v>3839</v>
      </c>
      <c r="BZO2" s="1314" t="s">
        <v>3840</v>
      </c>
      <c r="BZP2" s="16" t="s">
        <v>3749</v>
      </c>
      <c r="BZQ2" s="1254" t="s">
        <v>3839</v>
      </c>
      <c r="BZR2" s="1314" t="s">
        <v>3840</v>
      </c>
      <c r="BZS2" s="79" t="s">
        <v>1610</v>
      </c>
      <c r="BZT2" s="1316" t="s">
        <v>3823</v>
      </c>
      <c r="BZU2" s="16" t="s">
        <v>4591</v>
      </c>
      <c r="BZV2" s="16" t="s">
        <v>4595</v>
      </c>
      <c r="BZW2" s="79" t="s">
        <v>1610</v>
      </c>
      <c r="BZX2" s="1305" t="s">
        <v>2181</v>
      </c>
      <c r="BZY2" s="16" t="s">
        <v>4592</v>
      </c>
      <c r="BZZ2" s="16" t="s">
        <v>4596</v>
      </c>
      <c r="CAA2" s="79" t="s">
        <v>1610</v>
      </c>
      <c r="CAB2" s="1305" t="s">
        <v>2181</v>
      </c>
      <c r="CAC2" s="16" t="s">
        <v>4593</v>
      </c>
      <c r="CAD2" s="16" t="s">
        <v>4594</v>
      </c>
      <c r="CAE2" s="79" t="s">
        <v>1610</v>
      </c>
      <c r="CAF2" s="1305" t="s">
        <v>2181</v>
      </c>
      <c r="CAG2" s="42" t="s">
        <v>1128</v>
      </c>
      <c r="CAH2" s="105" t="s">
        <v>3841</v>
      </c>
      <c r="CAI2" s="25" t="s">
        <v>1127</v>
      </c>
      <c r="CAJ2" s="42" t="s">
        <v>2199</v>
      </c>
      <c r="CAK2" s="42" t="s">
        <v>2200</v>
      </c>
      <c r="CAL2" s="42" t="s">
        <v>2201</v>
      </c>
      <c r="CAM2" s="42" t="s">
        <v>2202</v>
      </c>
      <c r="CAN2" s="42" t="s">
        <v>2203</v>
      </c>
      <c r="CAO2" s="42" t="s">
        <v>1136</v>
      </c>
      <c r="CAP2" s="42" t="s">
        <v>1137</v>
      </c>
      <c r="CAQ2" s="105" t="s">
        <v>1138</v>
      </c>
      <c r="CAR2" s="105" t="s">
        <v>1139</v>
      </c>
      <c r="CAS2" s="105" t="s">
        <v>1140</v>
      </c>
      <c r="CAT2" s="105" t="s">
        <v>1141</v>
      </c>
      <c r="CAU2" s="42" t="s">
        <v>1142</v>
      </c>
      <c r="CAV2" s="25" t="s">
        <v>1143</v>
      </c>
      <c r="CAW2" s="25" t="s">
        <v>2205</v>
      </c>
      <c r="CAX2" s="25" t="s">
        <v>2206</v>
      </c>
    </row>
    <row r="3" spans="1:2237" ht="29.5" thickBot="1" x14ac:dyDescent="0.4">
      <c r="A3" s="112" t="s">
        <v>3842</v>
      </c>
      <c r="B3" s="112"/>
      <c r="C3" s="124" t="s">
        <v>3842</v>
      </c>
      <c r="D3" s="339">
        <v>1</v>
      </c>
      <c r="E3" s="54" t="s">
        <v>1232</v>
      </c>
      <c r="F3" s="117" t="s">
        <v>3843</v>
      </c>
      <c r="G3" s="112" t="s">
        <v>17</v>
      </c>
      <c r="H3" s="116" t="s">
        <v>17</v>
      </c>
      <c r="I3" s="117" t="s">
        <v>3843</v>
      </c>
      <c r="J3" s="345" t="s">
        <v>3844</v>
      </c>
      <c r="K3" s="54">
        <v>1.17</v>
      </c>
      <c r="L3" s="54">
        <v>0.73</v>
      </c>
      <c r="M3" s="54">
        <v>0.73299999999999998</v>
      </c>
      <c r="N3" s="54">
        <v>0.74299999999999999</v>
      </c>
      <c r="O3" s="54">
        <v>0.74299999999999999</v>
      </c>
      <c r="P3" s="54">
        <v>0.72199999999999998</v>
      </c>
      <c r="Q3" s="54">
        <v>0.74199999999999999</v>
      </c>
      <c r="R3" s="54">
        <v>0.71899999999999997</v>
      </c>
      <c r="S3" s="54">
        <v>0.72799999999999998</v>
      </c>
      <c r="T3" s="54">
        <v>0.72799999999999998</v>
      </c>
      <c r="U3" s="54">
        <v>0.73</v>
      </c>
      <c r="V3" s="1050"/>
      <c r="W3" s="919"/>
      <c r="X3" s="919">
        <v>0.72299999999999998</v>
      </c>
      <c r="Y3" s="54">
        <v>0.72299999999999998</v>
      </c>
      <c r="Z3" s="919">
        <v>0.74299999999999999</v>
      </c>
      <c r="AA3" s="54"/>
      <c r="AB3" s="54">
        <v>0.74</v>
      </c>
      <c r="AC3" s="208">
        <v>0.745</v>
      </c>
      <c r="AD3" s="213">
        <v>0.73399999999999999</v>
      </c>
      <c r="AE3" s="213">
        <v>0.73799999999999999</v>
      </c>
      <c r="AF3" s="213">
        <v>0.753</v>
      </c>
      <c r="AG3" s="208">
        <v>0.73699999999999999</v>
      </c>
      <c r="AH3" s="54">
        <f t="shared" ref="AH3:AH11" si="0">MIN(AG3,R3)</f>
        <v>0.71899999999999997</v>
      </c>
      <c r="AI3" s="54">
        <v>0.73699999999999999</v>
      </c>
      <c r="AJ3" s="54">
        <v>0.75800000000000001</v>
      </c>
      <c r="AK3" s="54">
        <v>0.753</v>
      </c>
      <c r="AL3" s="54"/>
      <c r="AM3" s="54"/>
      <c r="AN3" s="54">
        <v>0.71899999999999997</v>
      </c>
      <c r="AO3" s="54">
        <v>0.71899999999999997</v>
      </c>
      <c r="AP3" s="54">
        <v>0.74199999999999999</v>
      </c>
      <c r="AQ3" s="54">
        <v>0.74</v>
      </c>
      <c r="AR3" s="28">
        <v>0.74</v>
      </c>
      <c r="AS3" s="54">
        <v>0.72</v>
      </c>
      <c r="AT3" s="54">
        <v>0.74399999999999999</v>
      </c>
      <c r="AU3" s="54">
        <v>0.751</v>
      </c>
      <c r="AV3" s="54">
        <v>0.749</v>
      </c>
      <c r="AW3" s="54">
        <v>0.71899999999999997</v>
      </c>
      <c r="AX3" s="54">
        <v>0.72599999999999998</v>
      </c>
      <c r="AY3" s="28">
        <v>0.75800000000000001</v>
      </c>
      <c r="AZ3" s="28">
        <v>0.75800000000000001</v>
      </c>
      <c r="BA3" s="220"/>
      <c r="BB3" s="28">
        <v>0.748</v>
      </c>
      <c r="BC3" s="28">
        <v>0.755</v>
      </c>
      <c r="BD3" s="28">
        <v>0.76100000000000001</v>
      </c>
      <c r="BE3" s="28">
        <v>0.75600000000000001</v>
      </c>
      <c r="BF3" s="28">
        <v>0.71899999999999997</v>
      </c>
      <c r="BG3" s="28">
        <v>0.754</v>
      </c>
      <c r="BH3" s="28">
        <v>0.748</v>
      </c>
      <c r="BI3" s="54">
        <v>0.754</v>
      </c>
      <c r="BJ3" s="54"/>
      <c r="BK3" s="28">
        <v>0.73399999999999999</v>
      </c>
      <c r="BL3" s="28">
        <v>0.74399999999999999</v>
      </c>
      <c r="BM3" s="28">
        <v>0.748</v>
      </c>
      <c r="BN3" s="28">
        <v>0.752</v>
      </c>
      <c r="BO3" s="28">
        <v>0.75600000000000001</v>
      </c>
      <c r="BP3" s="54">
        <v>0.71899999999999997</v>
      </c>
      <c r="BQ3" s="54">
        <v>0.753</v>
      </c>
      <c r="BR3" s="28">
        <v>0.74</v>
      </c>
      <c r="BS3" s="28">
        <v>0.74399999999999999</v>
      </c>
      <c r="BT3" s="28">
        <v>0.748</v>
      </c>
      <c r="BU3" s="28">
        <v>0.75600000000000001</v>
      </c>
      <c r="BV3" s="28">
        <v>0.747</v>
      </c>
      <c r="BW3" s="28">
        <v>0.76300000000000001</v>
      </c>
      <c r="BX3" s="28">
        <v>0.75</v>
      </c>
      <c r="BY3" s="28">
        <v>0.745</v>
      </c>
      <c r="BZ3" s="28"/>
      <c r="CA3" s="898">
        <v>0.75800000000000001</v>
      </c>
      <c r="CB3" s="28"/>
      <c r="CC3" s="28">
        <v>0.71899999999999997</v>
      </c>
      <c r="CD3" s="28">
        <v>0.74099999999999999</v>
      </c>
      <c r="CE3" s="28">
        <v>0.748</v>
      </c>
      <c r="CF3" s="28">
        <v>0.752</v>
      </c>
      <c r="CG3" s="28">
        <v>0.75700000000000001</v>
      </c>
      <c r="CH3" s="28">
        <v>0.75600000000000001</v>
      </c>
      <c r="CI3" s="28">
        <v>0.73899999999999999</v>
      </c>
      <c r="CJ3" s="28">
        <v>0.75700000000000001</v>
      </c>
      <c r="CK3" s="52">
        <v>0.73099999999999998</v>
      </c>
      <c r="CL3" s="52">
        <v>0.749</v>
      </c>
      <c r="CM3" s="52">
        <v>0.71899999999999997</v>
      </c>
      <c r="CN3" s="52">
        <v>0.72499999999999998</v>
      </c>
      <c r="CO3" s="52">
        <v>0.73899999999999999</v>
      </c>
      <c r="CP3" s="58">
        <v>0.746</v>
      </c>
      <c r="CQ3" s="58">
        <v>0.751</v>
      </c>
      <c r="CR3" s="52">
        <v>0.754</v>
      </c>
      <c r="CS3" s="52">
        <v>0.73</v>
      </c>
      <c r="CT3" s="52">
        <v>0.73299999999999998</v>
      </c>
      <c r="CU3" s="54">
        <v>0.73599999999999999</v>
      </c>
      <c r="CV3" s="54">
        <v>0.71899999999999997</v>
      </c>
      <c r="CW3" s="54">
        <v>0.76300000000000001</v>
      </c>
      <c r="CX3" s="54"/>
      <c r="CY3" s="54"/>
      <c r="CZ3" s="54"/>
      <c r="DA3" s="52"/>
      <c r="DB3" s="52">
        <v>0.78800000000000003</v>
      </c>
      <c r="DC3" s="52">
        <v>0.78400000000000003</v>
      </c>
      <c r="DD3" s="52">
        <v>0.76900000000000002</v>
      </c>
      <c r="DE3" s="52">
        <v>0.78100000000000003</v>
      </c>
      <c r="DF3" s="52"/>
      <c r="DG3" s="52">
        <v>0.71899999999999997</v>
      </c>
      <c r="DH3" s="872">
        <v>1.1399999999999999</v>
      </c>
      <c r="DI3" s="54">
        <v>0.77900000000000003</v>
      </c>
      <c r="DJ3" s="54"/>
      <c r="DK3" s="54"/>
      <c r="DL3" s="54"/>
      <c r="DM3" s="52">
        <v>0.78400000000000003</v>
      </c>
      <c r="DN3" s="52">
        <v>0.77</v>
      </c>
      <c r="DO3" s="52">
        <v>0.78800000000000003</v>
      </c>
      <c r="DP3" s="52"/>
      <c r="DQ3" s="907">
        <v>1.1100000000000001</v>
      </c>
      <c r="DR3" s="28">
        <v>0.76600000000000001</v>
      </c>
      <c r="DS3" s="28">
        <v>0.77200000000000002</v>
      </c>
      <c r="DT3" s="28"/>
      <c r="DU3" s="28">
        <v>0.77700000000000002</v>
      </c>
      <c r="DV3" s="52">
        <v>0.71899999999999997</v>
      </c>
      <c r="DW3" s="28">
        <v>0.77500000000000002</v>
      </c>
      <c r="DX3" s="28">
        <v>0.78800000000000003</v>
      </c>
      <c r="DY3" s="28">
        <v>0.77100000000000002</v>
      </c>
      <c r="DZ3" s="28">
        <v>0.78</v>
      </c>
      <c r="EA3" s="28">
        <v>0.79</v>
      </c>
      <c r="EB3" s="28">
        <v>0.77800000000000002</v>
      </c>
      <c r="EC3" s="28"/>
      <c r="ED3" s="28"/>
      <c r="EE3" s="907">
        <v>1.1200000000000001</v>
      </c>
      <c r="EF3" s="907"/>
      <c r="EG3" s="28">
        <v>0.78500000000000003</v>
      </c>
      <c r="EH3" s="54">
        <v>1.17</v>
      </c>
      <c r="EI3" s="1129">
        <v>0.82</v>
      </c>
      <c r="EJ3" s="52">
        <v>0.71899999999999997</v>
      </c>
      <c r="EK3" s="28">
        <v>0.78600000000000003</v>
      </c>
      <c r="EL3" s="1048"/>
      <c r="EM3" s="28">
        <v>0.78100000000000003</v>
      </c>
      <c r="EN3" s="28">
        <v>0.78600000000000003</v>
      </c>
      <c r="EO3" s="58"/>
      <c r="EP3" s="52">
        <v>0.79</v>
      </c>
      <c r="EQ3" s="54">
        <v>0.78900000000000003</v>
      </c>
      <c r="ER3" s="1054"/>
      <c r="ES3" s="54"/>
      <c r="ET3" s="54"/>
      <c r="EU3" s="52"/>
      <c r="EV3" s="1054">
        <v>0.81</v>
      </c>
      <c r="EW3" s="1054"/>
      <c r="EX3" s="52">
        <v>0.78800000000000003</v>
      </c>
      <c r="EY3" s="52"/>
      <c r="EZ3" s="54">
        <v>0.78600000000000003</v>
      </c>
      <c r="FA3" s="54">
        <v>0.78800000000000003</v>
      </c>
      <c r="FB3" s="54"/>
      <c r="FC3" s="54"/>
      <c r="FD3" s="54">
        <v>0.79</v>
      </c>
      <c r="FE3" s="1036">
        <v>0.81</v>
      </c>
      <c r="FF3" s="54"/>
      <c r="FG3" s="54">
        <v>0.77700000000000002</v>
      </c>
      <c r="FH3" s="1036">
        <v>0.82</v>
      </c>
      <c r="FI3" s="1027"/>
      <c r="FJ3" s="1036">
        <v>0.86</v>
      </c>
      <c r="FK3" s="54"/>
      <c r="FL3" s="54"/>
      <c r="FM3" s="54">
        <v>1.17</v>
      </c>
      <c r="FN3" s="1129">
        <v>0.82</v>
      </c>
      <c r="FO3" s="52">
        <v>0.71899999999999997</v>
      </c>
      <c r="FP3" s="54"/>
      <c r="FQ3" s="54"/>
      <c r="FR3" s="54"/>
      <c r="FS3" s="54">
        <v>1.17</v>
      </c>
      <c r="FT3" s="1129">
        <v>0.82</v>
      </c>
      <c r="FU3" s="52">
        <v>0.71899999999999997</v>
      </c>
      <c r="FV3" s="54"/>
      <c r="FW3" s="54"/>
      <c r="FX3" s="54"/>
      <c r="FY3" s="54"/>
      <c r="FZ3" s="52"/>
      <c r="GA3" s="52"/>
      <c r="GB3" s="52"/>
      <c r="GC3" s="52"/>
      <c r="GD3" s="52"/>
      <c r="GE3" s="52"/>
      <c r="GF3" s="52"/>
      <c r="GG3" s="52"/>
      <c r="GH3" s="1160">
        <f>(GG3-FU3)/FU3</f>
        <v>-1</v>
      </c>
      <c r="GI3" s="1050">
        <v>1.1100000000000001</v>
      </c>
      <c r="GJ3" s="919">
        <v>0.85</v>
      </c>
      <c r="GK3" s="919">
        <v>0.85399999999999998</v>
      </c>
      <c r="GL3" s="919">
        <v>0.86299999999999999</v>
      </c>
      <c r="GM3" s="919">
        <v>0.86599999999999999</v>
      </c>
      <c r="GN3" s="919">
        <v>0.87</v>
      </c>
      <c r="GO3" s="54">
        <v>0.84799999999999998</v>
      </c>
      <c r="GP3" s="919">
        <v>0.86799999999999999</v>
      </c>
      <c r="GQ3" s="54">
        <v>0.86799999999999999</v>
      </c>
      <c r="GR3" s="54">
        <v>0.85499999999999998</v>
      </c>
      <c r="GS3" s="54">
        <v>0.85099999999999998</v>
      </c>
      <c r="GT3" s="28">
        <v>0.85499999999999998</v>
      </c>
      <c r="GU3" s="28">
        <f>VLOOKUP(I3,[4]consolidated!$B$2:$C$202,2,FALSE)/1000</f>
        <v>0.84799999999999998</v>
      </c>
      <c r="GV3" s="28">
        <v>0.86499999999999999</v>
      </c>
      <c r="GW3" s="54"/>
      <c r="GX3" s="54">
        <v>0.85499999999999998</v>
      </c>
      <c r="GY3" s="54">
        <v>0.85899999999999999</v>
      </c>
      <c r="GZ3" s="54">
        <v>0.85399999999999998</v>
      </c>
      <c r="HA3" s="54">
        <f>MIN(GZ3,GO3)</f>
        <v>0.84799999999999998</v>
      </c>
      <c r="HB3" s="54">
        <v>0.86699999999999999</v>
      </c>
      <c r="HC3" s="54"/>
      <c r="HD3" s="54">
        <v>0.871</v>
      </c>
      <c r="HE3" s="54"/>
      <c r="HF3" s="54">
        <v>0.86699999999999999</v>
      </c>
      <c r="HG3" s="54">
        <v>0.84799999999999998</v>
      </c>
      <c r="HH3" s="54"/>
      <c r="HI3" s="54">
        <v>1.06</v>
      </c>
      <c r="HJ3" s="54"/>
      <c r="HK3" s="54">
        <v>0.84799999999999998</v>
      </c>
      <c r="HL3" s="54">
        <v>0.85299999999999998</v>
      </c>
      <c r="HM3" s="54">
        <v>0.85399999999999998</v>
      </c>
      <c r="HN3" s="54">
        <v>0.86099999999999999</v>
      </c>
      <c r="HO3" s="54"/>
      <c r="HP3" s="54">
        <v>0.86599999999999999</v>
      </c>
      <c r="HQ3" s="54">
        <v>0.871</v>
      </c>
      <c r="HR3" s="54">
        <v>0.86299999999999999</v>
      </c>
      <c r="HS3" s="54">
        <v>0.84799999999999998</v>
      </c>
      <c r="HT3" s="54">
        <v>0.87</v>
      </c>
      <c r="HU3" s="54">
        <v>0.85099999999999998</v>
      </c>
      <c r="HV3" s="28">
        <v>0.84199999999999997</v>
      </c>
      <c r="HW3" s="28">
        <v>0.85399999999999998</v>
      </c>
      <c r="HX3" s="28"/>
      <c r="HY3" s="28">
        <v>0.88</v>
      </c>
      <c r="HZ3" s="54">
        <v>0.86399999999999999</v>
      </c>
      <c r="IA3" s="28">
        <v>0.87</v>
      </c>
      <c r="IB3" s="28">
        <v>0.84799999999999998</v>
      </c>
      <c r="IC3" s="54">
        <v>0.86199999999999999</v>
      </c>
      <c r="ID3" s="28">
        <v>0.872</v>
      </c>
      <c r="IE3" s="28">
        <v>0.86799999999999999</v>
      </c>
      <c r="IF3" s="28">
        <v>0.85599999999999998</v>
      </c>
      <c r="IG3" s="28">
        <v>0.85399999999999998</v>
      </c>
      <c r="IH3" s="28">
        <v>0.86499999999999999</v>
      </c>
      <c r="II3" s="28">
        <v>0.86299999999999999</v>
      </c>
      <c r="IJ3" s="28">
        <v>0.86399999999999999</v>
      </c>
      <c r="IK3" s="54">
        <v>0.84799999999999998</v>
      </c>
      <c r="IL3" s="28">
        <v>0.86099999999999999</v>
      </c>
      <c r="IM3" s="28">
        <v>0.84499999999999997</v>
      </c>
      <c r="IN3" s="28">
        <v>0.86499999999999999</v>
      </c>
      <c r="IO3" s="28">
        <v>0.86</v>
      </c>
      <c r="IP3" s="28"/>
      <c r="IQ3" s="28">
        <v>0.86299999999999999</v>
      </c>
      <c r="IR3" s="28">
        <v>0.86499999999999999</v>
      </c>
      <c r="IS3" s="28">
        <v>0.86299999999999999</v>
      </c>
      <c r="IT3" s="28">
        <v>0.85799999999999998</v>
      </c>
      <c r="IU3" s="28">
        <v>0.86499999999999999</v>
      </c>
      <c r="IV3" s="1050">
        <v>0.84799999999999998</v>
      </c>
      <c r="IW3" s="1050">
        <v>0.86699999999999999</v>
      </c>
      <c r="IX3" s="1050"/>
      <c r="IY3" s="1160">
        <f>(IW3-IV3)/IV3</f>
        <v>2.240566037735851E-2</v>
      </c>
      <c r="IZ3" s="1050">
        <v>1.0900000000000001</v>
      </c>
      <c r="JA3" s="919">
        <v>0.82</v>
      </c>
      <c r="JB3" s="919"/>
      <c r="JC3" s="919">
        <v>0.83299999999999996</v>
      </c>
      <c r="JD3" s="919">
        <v>0.82499999999999996</v>
      </c>
      <c r="JE3" s="919"/>
      <c r="JF3" s="919">
        <v>0.83299999999999996</v>
      </c>
      <c r="JG3" s="919">
        <v>0.83</v>
      </c>
      <c r="JH3" s="54">
        <v>0.82499999999999996</v>
      </c>
      <c r="JI3" s="54">
        <v>0.82799999999999996</v>
      </c>
      <c r="JJ3" s="919">
        <v>0.82799999999999996</v>
      </c>
      <c r="JK3" s="54">
        <v>0.81499999999999995</v>
      </c>
      <c r="JL3" s="919">
        <v>0.82599999999999996</v>
      </c>
      <c r="JM3" s="54">
        <v>0.83599999999999997</v>
      </c>
      <c r="JN3" s="54">
        <v>0.82699999999999996</v>
      </c>
      <c r="JO3" s="54"/>
      <c r="JP3" s="919">
        <v>0.82899999999999996</v>
      </c>
      <c r="JQ3" s="54">
        <v>0.81499999999999995</v>
      </c>
      <c r="JR3" s="54">
        <v>0.83499999999999996</v>
      </c>
      <c r="JS3" s="54">
        <v>0.83099999999999996</v>
      </c>
      <c r="JT3" s="54">
        <v>0.82099999999999995</v>
      </c>
      <c r="JU3" s="54">
        <v>0.83099999999999996</v>
      </c>
      <c r="JV3" s="54">
        <v>0.82699999999999996</v>
      </c>
      <c r="JW3" s="54">
        <f>MIN(JH3,JV3)</f>
        <v>0.82499999999999996</v>
      </c>
      <c r="JX3" s="54">
        <v>0.86699999999999999</v>
      </c>
      <c r="JY3" s="54">
        <v>0.83899999999999997</v>
      </c>
      <c r="JZ3" s="54">
        <v>0.84499999999999997</v>
      </c>
      <c r="KA3" s="54"/>
      <c r="KB3" s="54"/>
      <c r="KC3" s="54">
        <v>0.84299999999999997</v>
      </c>
      <c r="KD3" s="54">
        <v>0.82499999999999996</v>
      </c>
      <c r="KE3" s="54">
        <v>0.83299999999999996</v>
      </c>
      <c r="KF3" s="54">
        <v>0.83</v>
      </c>
      <c r="KG3" s="54">
        <v>0.82899999999999996</v>
      </c>
      <c r="KH3" s="54">
        <v>0.82399999999999995</v>
      </c>
      <c r="KI3" s="54">
        <v>0.83</v>
      </c>
      <c r="KJ3" s="54">
        <v>0.83199999999999996</v>
      </c>
      <c r="KK3" s="54"/>
      <c r="KL3" s="54">
        <v>0.83699999999999997</v>
      </c>
      <c r="KM3" s="54">
        <v>0.82499999999999996</v>
      </c>
      <c r="KN3" s="54">
        <v>0.84</v>
      </c>
      <c r="KO3" s="54"/>
      <c r="KP3" s="54">
        <v>0.84199999999999997</v>
      </c>
      <c r="KQ3" s="28">
        <v>0.83499999999999996</v>
      </c>
      <c r="KR3" s="28">
        <v>0.83799999999999997</v>
      </c>
      <c r="KS3" s="28">
        <v>0.84599999999999997</v>
      </c>
      <c r="KT3" s="28">
        <v>0.84</v>
      </c>
      <c r="KU3" s="28">
        <v>0.83599999999999997</v>
      </c>
      <c r="KV3" s="28">
        <v>0.82499999999999996</v>
      </c>
      <c r="KW3" s="54">
        <v>0.84799999999999998</v>
      </c>
      <c r="KX3" s="28">
        <v>0.83799999999999997</v>
      </c>
      <c r="KY3" s="54">
        <v>0.84399999999999997</v>
      </c>
      <c r="KZ3" s="28">
        <v>0.84099999999999997</v>
      </c>
      <c r="LA3" s="28">
        <f>VLOOKUP(I3,[5]consolidated!$B$1:$C$29,2,FALSE)/1000</f>
        <v>0.84199999999999997</v>
      </c>
      <c r="LB3" s="28">
        <v>0.84199999999999997</v>
      </c>
      <c r="LC3" s="28">
        <v>0.84899999999999998</v>
      </c>
      <c r="LD3" s="28">
        <v>0.84099999999999997</v>
      </c>
      <c r="LE3" s="54">
        <v>0.82499999999999996</v>
      </c>
      <c r="LF3" s="28">
        <v>0.83599999999999997</v>
      </c>
      <c r="LG3" s="28">
        <v>0.83399999999999996</v>
      </c>
      <c r="LH3" s="28">
        <v>0.85</v>
      </c>
      <c r="LI3" s="28"/>
      <c r="LJ3" s="28">
        <v>0.84799999999999998</v>
      </c>
      <c r="LK3" s="28">
        <v>0.84099999999999997</v>
      </c>
      <c r="LL3" s="28">
        <v>0.84099999999999997</v>
      </c>
      <c r="LM3" s="28">
        <v>0.83899999999999997</v>
      </c>
      <c r="LN3" s="28">
        <v>0.83599999999999997</v>
      </c>
      <c r="LO3" s="28">
        <v>0.82</v>
      </c>
      <c r="LP3" s="28">
        <v>0.82799999999999996</v>
      </c>
      <c r="LQ3" s="28"/>
      <c r="LR3" s="54">
        <v>0.82499999999999996</v>
      </c>
      <c r="LS3" s="54">
        <v>0.83099999999999996</v>
      </c>
      <c r="LT3" s="919">
        <v>0.82699999999999996</v>
      </c>
      <c r="LU3" s="54">
        <v>0.83199999999999996</v>
      </c>
      <c r="LV3" s="54"/>
      <c r="LW3" s="54">
        <v>0.82399999999999995</v>
      </c>
      <c r="LX3" s="54">
        <v>0.84799999999999998</v>
      </c>
      <c r="LY3" s="54">
        <v>0.83399999999999996</v>
      </c>
      <c r="LZ3" s="54">
        <v>0.83599999999999997</v>
      </c>
      <c r="MA3" s="54">
        <v>0.83399999999999996</v>
      </c>
      <c r="MB3" s="28">
        <v>0.84199999999999997</v>
      </c>
      <c r="MC3" s="54">
        <v>0.82499999999999996</v>
      </c>
      <c r="MD3" s="1050"/>
      <c r="ME3" s="919">
        <v>0.84299999999999997</v>
      </c>
      <c r="MF3" s="54">
        <v>0.84099999999999997</v>
      </c>
      <c r="MG3" s="54">
        <v>0.83499999999999996</v>
      </c>
      <c r="MH3" s="28">
        <v>0.83199999999999996</v>
      </c>
      <c r="MI3" s="54">
        <v>0.83299999999999996</v>
      </c>
      <c r="MJ3" s="28"/>
      <c r="MK3" s="28">
        <v>0.83699999999999997</v>
      </c>
      <c r="ML3" s="54">
        <v>0.82899999999999996</v>
      </c>
      <c r="MM3" s="28"/>
      <c r="MN3" s="54">
        <v>0.83299999999999996</v>
      </c>
      <c r="MO3" s="54">
        <v>0.82499999999999996</v>
      </c>
      <c r="MP3" s="54">
        <v>0.83499999999999996</v>
      </c>
      <c r="MQ3" s="54">
        <v>0.88200000000000001</v>
      </c>
      <c r="MR3" s="54">
        <v>0.877</v>
      </c>
      <c r="MS3" s="54">
        <v>0.86799999999999999</v>
      </c>
      <c r="MT3" s="54">
        <v>0.876</v>
      </c>
      <c r="MU3" s="54">
        <v>0.86799999999999999</v>
      </c>
      <c r="MV3" s="54"/>
      <c r="MW3" s="54">
        <v>0.877</v>
      </c>
      <c r="MX3" s="54"/>
      <c r="MY3" s="54">
        <v>0.86499999999999999</v>
      </c>
      <c r="MZ3" s="54">
        <v>0.86199999999999999</v>
      </c>
      <c r="NA3" s="54">
        <v>0.82499999999999996</v>
      </c>
      <c r="NB3" s="54">
        <v>0.876</v>
      </c>
      <c r="NC3" s="871"/>
      <c r="ND3" s="1027"/>
      <c r="NE3" s="1027"/>
      <c r="NF3" s="54">
        <v>0.86699999999999999</v>
      </c>
      <c r="NG3" s="54">
        <v>0.85799999999999998</v>
      </c>
      <c r="NH3" s="54">
        <v>0.877</v>
      </c>
      <c r="NI3" s="54">
        <v>0.86699999999999999</v>
      </c>
      <c r="NJ3" s="54">
        <v>0.86099999999999999</v>
      </c>
      <c r="NK3" s="54">
        <v>0.86499999999999999</v>
      </c>
      <c r="NL3" s="54">
        <v>0.86699999999999999</v>
      </c>
      <c r="NM3" s="54"/>
      <c r="NN3" s="54">
        <v>0.86699999999999999</v>
      </c>
      <c r="NO3" s="54">
        <v>0.82499999999999996</v>
      </c>
      <c r="NP3" s="54">
        <v>0.873</v>
      </c>
      <c r="NQ3" s="54">
        <v>0.86599999999999999</v>
      </c>
      <c r="NR3" s="54">
        <v>0.878</v>
      </c>
      <c r="NS3" s="54"/>
      <c r="NT3" s="54">
        <v>0.86299999999999999</v>
      </c>
      <c r="NU3" s="54">
        <v>0.871</v>
      </c>
      <c r="NV3" s="54">
        <v>0.88100000000000001</v>
      </c>
      <c r="NW3" s="54">
        <v>0.86699999999999999</v>
      </c>
      <c r="NX3" s="909"/>
      <c r="NY3" s="54">
        <v>0.86799999999999999</v>
      </c>
      <c r="NZ3" s="54">
        <v>0.878</v>
      </c>
      <c r="OA3" s="28">
        <v>0.87</v>
      </c>
      <c r="OB3" s="54">
        <v>1.0900000000000001</v>
      </c>
      <c r="OC3" s="1054"/>
      <c r="OD3" s="54">
        <v>0.82499999999999996</v>
      </c>
      <c r="OE3" s="54">
        <v>0.877</v>
      </c>
      <c r="OF3" s="54">
        <v>0.88600000000000001</v>
      </c>
      <c r="OG3" s="54">
        <v>0.88</v>
      </c>
      <c r="OH3" s="898">
        <v>0.90200000000000002</v>
      </c>
      <c r="OI3" s="54">
        <v>0.89500000000000002</v>
      </c>
      <c r="OJ3" s="54">
        <v>0.90500000000000003</v>
      </c>
      <c r="OK3" s="54">
        <v>0.89300000000000002</v>
      </c>
      <c r="OL3" s="54">
        <v>0.89</v>
      </c>
      <c r="OM3" s="1054"/>
      <c r="ON3" s="52">
        <v>0.9</v>
      </c>
      <c r="OO3" s="52">
        <v>0.89900000000000002</v>
      </c>
      <c r="OP3" s="52">
        <v>0.90200000000000002</v>
      </c>
      <c r="OQ3" s="52">
        <v>0.88800000000000001</v>
      </c>
      <c r="OR3" s="52">
        <v>0.88400000000000001</v>
      </c>
      <c r="OS3" s="54">
        <v>0.88100000000000001</v>
      </c>
      <c r="OT3" s="54">
        <v>0.89400000000000002</v>
      </c>
      <c r="OU3" s="54">
        <v>0.876</v>
      </c>
      <c r="OV3" s="54">
        <v>0.88600000000000001</v>
      </c>
      <c r="OW3" s="54">
        <v>0.85499999999999998</v>
      </c>
      <c r="OX3" s="54">
        <v>0.88900000000000001</v>
      </c>
      <c r="OY3" s="54">
        <v>0.88600000000000001</v>
      </c>
      <c r="OZ3" s="54"/>
      <c r="PA3" s="54"/>
      <c r="PB3" s="54"/>
      <c r="PC3" s="54">
        <v>1.0900000000000001</v>
      </c>
      <c r="PD3" s="1129">
        <v>1.2</v>
      </c>
      <c r="PE3" s="54">
        <v>0.82499999999999996</v>
      </c>
      <c r="PF3" s="1129">
        <v>1.17</v>
      </c>
      <c r="PG3" s="54"/>
      <c r="PH3" s="54"/>
      <c r="PI3" s="1129">
        <v>1.21</v>
      </c>
      <c r="PJ3" s="54">
        <v>1.0900000000000001</v>
      </c>
      <c r="PK3" s="1129">
        <v>1.2</v>
      </c>
      <c r="PL3" s="54">
        <v>0.82499999999999996</v>
      </c>
      <c r="PM3" s="54"/>
      <c r="PN3" s="54"/>
      <c r="PO3" s="1129">
        <v>1.21</v>
      </c>
      <c r="PP3" s="54"/>
      <c r="PQ3" s="54"/>
      <c r="PR3" s="1134">
        <v>1.24</v>
      </c>
      <c r="PS3" s="52"/>
      <c r="PT3" s="52"/>
      <c r="PU3" s="52"/>
      <c r="PV3" s="52"/>
      <c r="PW3" s="1129">
        <v>1.2</v>
      </c>
      <c r="PX3" s="52"/>
      <c r="PY3" s="52"/>
      <c r="PZ3" s="1129">
        <v>1.27</v>
      </c>
      <c r="QA3" s="1129"/>
      <c r="QB3" s="1160">
        <f>(QA3-PL3)/PL3</f>
        <v>-1</v>
      </c>
      <c r="QC3" s="54">
        <v>1.1599999999999999</v>
      </c>
      <c r="QD3" s="919">
        <v>0.83</v>
      </c>
      <c r="QE3" s="919">
        <v>0.83299999999999996</v>
      </c>
      <c r="QF3" s="919">
        <v>0.83699999999999997</v>
      </c>
      <c r="QG3" s="919">
        <v>0.83099999999999996</v>
      </c>
      <c r="QH3" s="919">
        <v>0.82899999999999996</v>
      </c>
      <c r="QI3" s="919">
        <v>0.84299999999999997</v>
      </c>
      <c r="QJ3" s="1043">
        <v>0.82399999999999995</v>
      </c>
      <c r="QK3" s="1043">
        <v>0.82699999999999996</v>
      </c>
      <c r="QL3" s="1043">
        <v>0.82699999999999996</v>
      </c>
      <c r="QM3" s="1027">
        <v>0.83299999999999996</v>
      </c>
      <c r="QN3" s="1027">
        <v>0.82599999999999996</v>
      </c>
      <c r="QO3" s="1027">
        <v>0.83399999999999996</v>
      </c>
      <c r="QP3" s="898">
        <v>0.84599999999999997</v>
      </c>
      <c r="QQ3" s="1027">
        <v>0.82199999999999995</v>
      </c>
      <c r="QR3" s="1027">
        <v>0.82</v>
      </c>
      <c r="QS3" s="208">
        <v>0.83599999999999997</v>
      </c>
      <c r="QT3" s="210"/>
      <c r="QU3" s="208">
        <v>0.83699999999999997</v>
      </c>
      <c r="QV3" s="208">
        <v>0.83099999999999996</v>
      </c>
      <c r="QW3" s="54">
        <f>MIN(QJ3,QV3)</f>
        <v>0.82399999999999995</v>
      </c>
      <c r="QX3" s="54">
        <v>0.84199999999999997</v>
      </c>
      <c r="QY3" s="54"/>
      <c r="QZ3" s="54">
        <v>0.84299999999999997</v>
      </c>
      <c r="RA3" s="54">
        <v>0.84099999999999997</v>
      </c>
      <c r="RB3" s="54">
        <v>0.83399999999999996</v>
      </c>
      <c r="RC3" s="54"/>
      <c r="RD3" s="54">
        <v>0.82399999999999995</v>
      </c>
      <c r="RE3" s="54"/>
      <c r="RF3" s="54">
        <v>0.82599999999999996</v>
      </c>
      <c r="RG3" s="54">
        <v>0.83199999999999996</v>
      </c>
      <c r="RH3" s="54">
        <v>0.84199999999999997</v>
      </c>
      <c r="RI3" s="54"/>
      <c r="RJ3" s="54">
        <v>0.83199999999999996</v>
      </c>
      <c r="RK3" s="54">
        <v>0.83099999999999996</v>
      </c>
      <c r="RL3" s="54">
        <v>0.84099999999999997</v>
      </c>
      <c r="RM3" s="54">
        <v>0.82399999999999995</v>
      </c>
      <c r="RN3" s="54">
        <v>0.84</v>
      </c>
      <c r="RO3" s="54"/>
      <c r="RP3" s="54">
        <v>0.84</v>
      </c>
      <c r="RQ3" s="28">
        <v>0.85699999999999998</v>
      </c>
      <c r="RR3" s="28">
        <v>0.84199999999999997</v>
      </c>
      <c r="RS3" s="28">
        <v>0.83699999999999997</v>
      </c>
      <c r="RT3" s="28">
        <v>0.85099999999999998</v>
      </c>
      <c r="RU3" s="28">
        <v>0.84099999999999997</v>
      </c>
      <c r="RV3" s="28">
        <v>0.82399999999999995</v>
      </c>
      <c r="RW3" s="54">
        <v>0.83899999999999997</v>
      </c>
      <c r="RX3" s="28">
        <v>0.85</v>
      </c>
      <c r="RY3" s="28">
        <v>0.85</v>
      </c>
      <c r="RZ3" s="220"/>
      <c r="SA3" s="28">
        <v>0.84799999999999998</v>
      </c>
      <c r="SB3" s="28">
        <v>0.84099999999999997</v>
      </c>
      <c r="SC3" s="28">
        <v>0.84</v>
      </c>
      <c r="SD3" s="28">
        <v>0.83899999999999997</v>
      </c>
      <c r="SE3" s="28">
        <v>0.84199999999999997</v>
      </c>
      <c r="SF3" s="54">
        <v>0.82399999999999995</v>
      </c>
      <c r="SG3" s="28">
        <v>0.85499999999999998</v>
      </c>
      <c r="SH3" s="28">
        <v>0.83799999999999997</v>
      </c>
      <c r="SI3" s="28">
        <v>0.84899999999999998</v>
      </c>
      <c r="SJ3" s="28">
        <v>0.85399999999999998</v>
      </c>
      <c r="SK3" s="28">
        <v>0.84799999999999998</v>
      </c>
      <c r="SL3" s="28">
        <v>0.84399999999999997</v>
      </c>
      <c r="SM3" s="28">
        <v>0.84499999999999997</v>
      </c>
      <c r="SN3" s="28">
        <v>0.85099999999999998</v>
      </c>
      <c r="SO3" s="28">
        <v>0.84599999999999997</v>
      </c>
      <c r="SP3" s="28">
        <v>0.84599999999999997</v>
      </c>
      <c r="SQ3" s="28"/>
      <c r="SR3" s="54">
        <v>0.82399999999999995</v>
      </c>
      <c r="SS3" s="28">
        <v>0.84499999999999997</v>
      </c>
      <c r="ST3" s="28">
        <v>0.83299999999999996</v>
      </c>
      <c r="SU3" s="28">
        <v>0.84</v>
      </c>
      <c r="SV3" s="28"/>
      <c r="SW3" s="28">
        <v>0.83299999999999996</v>
      </c>
      <c r="SX3" s="28">
        <v>0.83499999999999996</v>
      </c>
      <c r="SY3" s="28">
        <v>0.84499999999999997</v>
      </c>
      <c r="SZ3" s="28">
        <v>0.84399999999999997</v>
      </c>
      <c r="TA3" s="54">
        <v>0.84199999999999997</v>
      </c>
      <c r="TB3" s="54">
        <v>0.84</v>
      </c>
      <c r="TC3" s="54">
        <v>0.82399999999999995</v>
      </c>
      <c r="TD3" s="28">
        <v>0.84699999999999998</v>
      </c>
      <c r="TE3" s="54">
        <v>0.85099999999999998</v>
      </c>
      <c r="TF3" s="54">
        <v>0.83799999999999997</v>
      </c>
      <c r="TG3" s="54">
        <v>0.85</v>
      </c>
      <c r="TH3" s="54">
        <v>0.84099999999999997</v>
      </c>
      <c r="TI3" s="54">
        <v>0.85399999999999998</v>
      </c>
      <c r="TJ3" s="54">
        <v>0.84899999999999998</v>
      </c>
      <c r="TK3" s="54"/>
      <c r="TL3" s="208">
        <v>0.83</v>
      </c>
      <c r="TM3" s="54">
        <v>0.82399999999999995</v>
      </c>
      <c r="TN3" s="54">
        <v>0.85</v>
      </c>
      <c r="TO3" s="54">
        <v>0.89700000000000002</v>
      </c>
      <c r="TP3" s="54">
        <v>0.89100000000000001</v>
      </c>
      <c r="TQ3" s="54">
        <v>0.89100000000000001</v>
      </c>
      <c r="TR3" s="54">
        <v>0.877</v>
      </c>
      <c r="TS3" s="54">
        <v>0.86499999999999999</v>
      </c>
      <c r="TT3" s="54">
        <v>0.86699999999999999</v>
      </c>
      <c r="TU3" s="54"/>
      <c r="TV3" s="54">
        <v>0.86299999999999999</v>
      </c>
      <c r="TW3" s="54">
        <v>0.86299999999999999</v>
      </c>
      <c r="TX3" s="871"/>
      <c r="TY3" s="54">
        <v>0.82399999999999995</v>
      </c>
      <c r="TZ3" s="54">
        <v>0.879</v>
      </c>
      <c r="UA3" s="54"/>
      <c r="UB3" s="54"/>
      <c r="UC3" s="54">
        <v>0.86599999999999999</v>
      </c>
      <c r="UD3" s="54">
        <v>0.85899999999999999</v>
      </c>
      <c r="UE3" s="54">
        <v>0.86799999999999999</v>
      </c>
      <c r="UF3" s="54">
        <v>0.86399999999999999</v>
      </c>
      <c r="UG3" s="909"/>
      <c r="UH3" s="54">
        <v>0.87</v>
      </c>
      <c r="UI3" s="54">
        <v>0.86299999999999999</v>
      </c>
      <c r="UJ3" s="54">
        <v>0.88900000000000001</v>
      </c>
      <c r="UK3" s="54">
        <v>0.88</v>
      </c>
      <c r="UL3" s="54">
        <v>0.82399999999999995</v>
      </c>
      <c r="UM3" s="54">
        <v>0.874</v>
      </c>
      <c r="UN3" s="54">
        <v>0.872</v>
      </c>
      <c r="UO3" s="54">
        <v>0.86299999999999999</v>
      </c>
      <c r="UP3" s="54">
        <v>0.86899999999999999</v>
      </c>
      <c r="UQ3" s="54">
        <v>0.87</v>
      </c>
      <c r="UR3" s="54">
        <v>0.90100000000000002</v>
      </c>
      <c r="US3" s="54"/>
      <c r="UT3" s="54">
        <v>0.88700000000000001</v>
      </c>
      <c r="UU3" s="54">
        <v>0.87</v>
      </c>
      <c r="UV3" s="54">
        <v>0.88400000000000001</v>
      </c>
      <c r="UW3" s="54">
        <v>0.875</v>
      </c>
      <c r="UX3" s="54">
        <v>1.1599999999999999</v>
      </c>
      <c r="UY3" s="1129">
        <v>0.95399999999999996</v>
      </c>
      <c r="UZ3" s="54">
        <v>0.82399999999999995</v>
      </c>
      <c r="VA3" s="54">
        <v>0.872</v>
      </c>
      <c r="VB3" s="54">
        <v>0.90100000000000002</v>
      </c>
      <c r="VC3" s="28">
        <v>0.878</v>
      </c>
      <c r="VD3" s="28">
        <v>0.88200000000000001</v>
      </c>
      <c r="VE3" s="54">
        <v>0.89800000000000002</v>
      </c>
      <c r="VF3" s="54">
        <v>0.9</v>
      </c>
      <c r="VG3" s="1054"/>
      <c r="VH3" s="54">
        <v>0.9</v>
      </c>
      <c r="VI3" s="54"/>
      <c r="VJ3" s="1054">
        <v>0.95</v>
      </c>
      <c r="VK3" s="52">
        <v>0.89100000000000001</v>
      </c>
      <c r="VL3" s="52">
        <v>0.90500000000000003</v>
      </c>
      <c r="VM3" s="52">
        <v>0.9</v>
      </c>
      <c r="VN3" s="52">
        <v>0.89800000000000002</v>
      </c>
      <c r="VO3" s="52">
        <v>0.89</v>
      </c>
      <c r="VP3" s="54">
        <v>0.89</v>
      </c>
      <c r="VQ3" s="54">
        <v>0.9</v>
      </c>
      <c r="VR3" s="54">
        <v>0.89600000000000002</v>
      </c>
      <c r="VS3" s="54">
        <v>0.9</v>
      </c>
      <c r="VT3" s="54">
        <v>0.89500000000000002</v>
      </c>
      <c r="VU3" s="54">
        <v>0.89800000000000002</v>
      </c>
      <c r="VV3" s="54">
        <v>0.89400000000000002</v>
      </c>
      <c r="VW3" s="54"/>
      <c r="VX3" s="54"/>
      <c r="VY3" s="54"/>
      <c r="VZ3" s="1129">
        <v>1.0349999999999999</v>
      </c>
      <c r="WA3" s="54">
        <v>1.1599999999999999</v>
      </c>
      <c r="WB3" s="1129">
        <v>0.95399999999999996</v>
      </c>
      <c r="WC3" s="54">
        <v>0.82399999999999995</v>
      </c>
      <c r="WD3" s="54"/>
      <c r="WE3" s="1129">
        <v>1.0349999999999999</v>
      </c>
      <c r="WF3" s="52"/>
      <c r="WG3" s="54"/>
      <c r="WH3" s="54">
        <v>1.1599999999999999</v>
      </c>
      <c r="WI3" s="1129">
        <v>0.95399999999999996</v>
      </c>
      <c r="WJ3" s="54">
        <v>0.82399999999999995</v>
      </c>
      <c r="WK3" s="54"/>
      <c r="WL3" s="54"/>
      <c r="WM3" s="54"/>
      <c r="WN3" s="54"/>
      <c r="WO3" s="1134">
        <v>1.04</v>
      </c>
      <c r="WP3" s="52"/>
      <c r="WQ3" s="52"/>
      <c r="WR3" s="52"/>
      <c r="WS3" s="52"/>
      <c r="WT3" s="52"/>
      <c r="WU3" s="52"/>
      <c r="WV3" s="52"/>
      <c r="WW3" s="52"/>
      <c r="WX3" s="1160">
        <f>(WW3-WJ3)/WJ3</f>
        <v>-1</v>
      </c>
      <c r="WY3" s="1050">
        <v>1.1599999999999999</v>
      </c>
      <c r="WZ3" s="919">
        <v>0.79</v>
      </c>
      <c r="XA3" s="919"/>
      <c r="XB3" s="919"/>
      <c r="XC3" s="919"/>
      <c r="XD3" s="54"/>
      <c r="XE3" s="54"/>
      <c r="XF3" s="54">
        <v>0.80600000000000005</v>
      </c>
      <c r="XG3" s="73"/>
      <c r="XH3" s="1043"/>
      <c r="XI3" s="54">
        <v>0.85299999999999998</v>
      </c>
      <c r="XJ3" s="54">
        <v>0.83</v>
      </c>
      <c r="XK3" s="54">
        <v>0.82199999999999995</v>
      </c>
      <c r="XL3" s="54">
        <v>0.80300000000000005</v>
      </c>
      <c r="XM3" s="54">
        <v>0.81200000000000006</v>
      </c>
      <c r="XN3" s="54">
        <v>0.81599999999999995</v>
      </c>
      <c r="XO3" s="54">
        <v>0.81699999999999995</v>
      </c>
      <c r="XP3" s="54">
        <v>0.80600000000000005</v>
      </c>
      <c r="XQ3" s="54">
        <v>0.83099999999999996</v>
      </c>
      <c r="XR3" s="1027">
        <v>0.80800000000000005</v>
      </c>
      <c r="XS3" s="1027">
        <f>MIN(XF3,XR3)</f>
        <v>0.80600000000000005</v>
      </c>
      <c r="XT3" s="54">
        <v>0.82599999999999996</v>
      </c>
      <c r="XU3" s="54">
        <v>0.81699999999999995</v>
      </c>
      <c r="XV3" s="54">
        <v>0.83099999999999996</v>
      </c>
      <c r="XW3" s="54">
        <v>0.80600000000000005</v>
      </c>
      <c r="XX3" s="54"/>
      <c r="XY3" s="54">
        <v>0.83299999999999996</v>
      </c>
      <c r="XZ3" s="54"/>
      <c r="YA3" s="54">
        <v>0.80600000000000005</v>
      </c>
      <c r="YB3" s="54">
        <v>0.82199999999999995</v>
      </c>
      <c r="YC3" s="54">
        <v>0.81499999999999995</v>
      </c>
      <c r="YD3" s="54">
        <v>0.81499999999999995</v>
      </c>
      <c r="YE3" s="54">
        <v>0.82299999999999995</v>
      </c>
      <c r="YF3" s="54">
        <v>0.81699999999999995</v>
      </c>
      <c r="YG3" s="54">
        <v>0.81899999999999995</v>
      </c>
      <c r="YH3" s="54">
        <v>0.82399999999999995</v>
      </c>
      <c r="YI3" s="54">
        <v>0.80600000000000005</v>
      </c>
      <c r="YJ3" s="54">
        <v>0.83</v>
      </c>
      <c r="YK3" s="54">
        <v>0.82</v>
      </c>
      <c r="YL3" s="54"/>
      <c r="YM3" s="28">
        <v>0.82799999999999996</v>
      </c>
      <c r="YN3" s="54"/>
      <c r="YO3" s="28">
        <v>0.83</v>
      </c>
      <c r="YP3" s="54">
        <v>0.81899999999999995</v>
      </c>
      <c r="YQ3" s="54">
        <v>0.82799999999999996</v>
      </c>
      <c r="YR3" s="54">
        <v>0.83</v>
      </c>
      <c r="YS3" s="28">
        <v>0.80600000000000005</v>
      </c>
      <c r="YT3" s="28">
        <v>0.82299999999999995</v>
      </c>
      <c r="YU3" s="28">
        <v>0.82699999999999996</v>
      </c>
      <c r="YV3" s="54">
        <v>0.84299999999999997</v>
      </c>
      <c r="YW3" s="28">
        <v>0.84899999999999998</v>
      </c>
      <c r="YX3" s="28">
        <v>0.85099999999999998</v>
      </c>
      <c r="YY3" s="28">
        <v>0.84799999999999998</v>
      </c>
      <c r="YZ3" s="28">
        <v>0.84199999999999997</v>
      </c>
      <c r="ZA3" s="28"/>
      <c r="ZB3" s="28">
        <v>0.84</v>
      </c>
      <c r="ZC3" s="54">
        <v>0.80600000000000005</v>
      </c>
      <c r="ZD3" s="28">
        <v>0.85599999999999998</v>
      </c>
      <c r="ZE3" s="28">
        <v>0.84799999999999998</v>
      </c>
      <c r="ZF3" s="28">
        <v>0.85599999999999998</v>
      </c>
      <c r="ZG3" s="28">
        <v>0.85099999999999998</v>
      </c>
      <c r="ZH3" s="28">
        <v>0.85799999999999998</v>
      </c>
      <c r="ZI3" s="28">
        <v>0.871</v>
      </c>
      <c r="ZJ3" s="28">
        <v>0.85699999999999998</v>
      </c>
      <c r="ZK3" s="28">
        <v>0.84799999999999998</v>
      </c>
      <c r="ZL3" s="54"/>
      <c r="ZM3" s="1050"/>
      <c r="ZN3" s="1050">
        <v>0.80600000000000005</v>
      </c>
      <c r="ZO3" s="28"/>
      <c r="ZP3" s="384">
        <v>1.1299999999999999</v>
      </c>
      <c r="ZQ3" s="28">
        <v>0.83799999999999997</v>
      </c>
      <c r="ZR3" s="28"/>
      <c r="ZS3" s="28">
        <v>0.83499999999999996</v>
      </c>
      <c r="ZT3" s="28">
        <v>0.83399999999999996</v>
      </c>
      <c r="ZU3" s="28"/>
      <c r="ZV3" s="28">
        <v>0.86499999999999999</v>
      </c>
      <c r="ZW3" s="28">
        <v>0.84399999999999997</v>
      </c>
      <c r="ZX3" s="28">
        <v>0.84699999999999998</v>
      </c>
      <c r="ZY3" s="28">
        <v>0.84499999999999997</v>
      </c>
      <c r="ZZ3" s="28">
        <v>0.84499999999999997</v>
      </c>
      <c r="AAA3" s="54">
        <v>0.80600000000000005</v>
      </c>
      <c r="AAB3" s="28">
        <v>0.84299999999999997</v>
      </c>
      <c r="AAC3" s="28">
        <v>0.85299999999999998</v>
      </c>
      <c r="AAD3" s="54">
        <v>0.84499999999999997</v>
      </c>
      <c r="AAE3" s="28">
        <v>0.83799999999999997</v>
      </c>
      <c r="AAF3" s="54">
        <v>0.85099999999999998</v>
      </c>
      <c r="AAG3" s="54"/>
      <c r="AAH3" s="54">
        <v>0.85099999999999998</v>
      </c>
      <c r="AAI3" s="54">
        <v>0.83299999999999996</v>
      </c>
      <c r="AAJ3" s="54">
        <v>0.85</v>
      </c>
      <c r="AAK3" s="54"/>
      <c r="AAL3" s="54">
        <v>0.80600000000000005</v>
      </c>
      <c r="AAM3" s="54">
        <v>0.83899999999999997</v>
      </c>
      <c r="AAN3" s="54"/>
      <c r="AAO3" s="54"/>
      <c r="AAP3" s="54">
        <v>0.873</v>
      </c>
      <c r="AAQ3" s="54">
        <v>0.88200000000000001</v>
      </c>
      <c r="AAR3" s="54">
        <v>0.88</v>
      </c>
      <c r="AAS3" s="54"/>
      <c r="AAT3" s="54">
        <v>0.88300000000000001</v>
      </c>
      <c r="AAU3" s="54">
        <v>0.878</v>
      </c>
      <c r="AAV3" s="54">
        <v>0.878</v>
      </c>
      <c r="AAW3" s="54">
        <v>0.80600000000000005</v>
      </c>
      <c r="AAX3" s="54"/>
      <c r="AAY3" s="54">
        <v>0.877</v>
      </c>
      <c r="AAZ3" s="54"/>
      <c r="ABA3" s="54"/>
      <c r="ABB3" s="54">
        <v>0.87</v>
      </c>
      <c r="ABC3" s="54">
        <v>0.873</v>
      </c>
      <c r="ABD3" s="54">
        <v>0.874</v>
      </c>
      <c r="ABE3" s="54">
        <v>0.878</v>
      </c>
      <c r="ABF3" s="909"/>
      <c r="ABG3" s="54">
        <v>0.879</v>
      </c>
      <c r="ABH3" s="54">
        <v>0.875</v>
      </c>
      <c r="ABI3" s="54"/>
      <c r="ABJ3" s="54">
        <v>0.879</v>
      </c>
      <c r="ABK3" s="54">
        <v>0.80600000000000005</v>
      </c>
      <c r="ABL3" s="54"/>
      <c r="ABM3" s="54">
        <v>0.88600000000000001</v>
      </c>
      <c r="ABN3" s="54"/>
      <c r="ABO3" s="54"/>
      <c r="ABP3" s="54"/>
      <c r="ABQ3" s="54"/>
      <c r="ABR3" s="909">
        <v>1.18</v>
      </c>
      <c r="ABS3" s="54"/>
      <c r="ABT3" s="54"/>
      <c r="ABU3" s="54"/>
      <c r="ABV3" s="907">
        <v>1.1599999999999999</v>
      </c>
      <c r="ABW3" s="54">
        <v>1.1599999999999999</v>
      </c>
      <c r="ABX3" s="1054">
        <v>0.93</v>
      </c>
      <c r="ABY3" s="54">
        <v>0.80600000000000005</v>
      </c>
      <c r="ABZ3" s="54">
        <v>0.878</v>
      </c>
      <c r="ACA3" s="54">
        <v>0.88500000000000001</v>
      </c>
      <c r="ACB3" s="28">
        <v>0.88</v>
      </c>
      <c r="ACC3" s="28">
        <v>0.88100000000000001</v>
      </c>
      <c r="ACD3" s="54"/>
      <c r="ACE3" s="54">
        <v>0.88500000000000001</v>
      </c>
      <c r="ACF3" s="54"/>
      <c r="ACG3" s="54"/>
      <c r="ACH3" s="1054">
        <v>0.93</v>
      </c>
      <c r="ACI3" s="52">
        <v>0.88600000000000001</v>
      </c>
      <c r="ACJ3" s="52"/>
      <c r="ACK3" s="52"/>
      <c r="ACL3" s="52"/>
      <c r="ACM3" s="52"/>
      <c r="ACN3" s="54"/>
      <c r="ACO3" s="54"/>
      <c r="ACP3" s="54"/>
      <c r="ACQ3" s="54">
        <v>0.88</v>
      </c>
      <c r="ACR3" s="54">
        <v>0.878</v>
      </c>
      <c r="ACS3" s="54">
        <v>0.88500000000000001</v>
      </c>
      <c r="ACT3" s="54"/>
      <c r="ACU3" s="54"/>
      <c r="ACV3" s="1136">
        <v>0.97</v>
      </c>
      <c r="ACW3" s="54"/>
      <c r="ACX3" s="54"/>
      <c r="ACY3" s="54">
        <v>1.1599999999999999</v>
      </c>
      <c r="ACZ3" s="1054">
        <v>0.93</v>
      </c>
      <c r="ADA3" s="54">
        <v>0.80600000000000005</v>
      </c>
      <c r="ADB3" s="54"/>
      <c r="ADC3" s="54"/>
      <c r="ADD3" s="54"/>
      <c r="ADE3" s="54">
        <v>1.1599999999999999</v>
      </c>
      <c r="ADF3" s="1054">
        <v>0.93</v>
      </c>
      <c r="ADG3" s="54">
        <v>0.80600000000000005</v>
      </c>
      <c r="ADH3" s="54"/>
      <c r="ADI3" s="54"/>
      <c r="ADJ3" s="1054">
        <v>1.01</v>
      </c>
      <c r="ADK3" s="54"/>
      <c r="ADL3" s="54"/>
      <c r="ADM3" s="52"/>
      <c r="ADN3" s="52"/>
      <c r="ADO3" s="52"/>
      <c r="ADP3" s="52"/>
      <c r="ADQ3" s="52"/>
      <c r="ADR3" s="52"/>
      <c r="ADS3" s="52"/>
      <c r="ADT3" s="52"/>
      <c r="ADU3" s="32"/>
      <c r="ADV3" s="54">
        <v>1.1599999999999999</v>
      </c>
      <c r="ADW3" s="1054">
        <v>0.93</v>
      </c>
      <c r="ADX3" s="54">
        <v>0.80600000000000005</v>
      </c>
      <c r="ADY3" s="28"/>
      <c r="ADZ3" s="1160">
        <f>(ADY3-ADX3)/ADX3</f>
        <v>-1</v>
      </c>
      <c r="AEA3" s="1050">
        <v>1.0900000000000001</v>
      </c>
      <c r="AEB3" s="919">
        <v>0.82399999999999995</v>
      </c>
      <c r="AEC3" s="919">
        <v>0.86399999999999999</v>
      </c>
      <c r="AED3" s="919">
        <v>0.86099999999999999</v>
      </c>
      <c r="AEE3" s="919">
        <v>0.85599999999999998</v>
      </c>
      <c r="AEF3" s="919">
        <v>0.87</v>
      </c>
      <c r="AEG3" s="919">
        <v>0.85</v>
      </c>
      <c r="AEH3" s="919">
        <v>0.86099999999999999</v>
      </c>
      <c r="AEI3" s="919">
        <v>0.86099999999999999</v>
      </c>
      <c r="AEJ3" s="919"/>
      <c r="AEK3" s="54">
        <v>0.85299999999999998</v>
      </c>
      <c r="AEL3" s="54">
        <v>0.84799999999999998</v>
      </c>
      <c r="AEM3" s="54">
        <v>0.84799999999999998</v>
      </c>
      <c r="AEN3" s="54">
        <v>0.86299999999999999</v>
      </c>
      <c r="AEO3" s="54">
        <v>0.85699999999999998</v>
      </c>
      <c r="AEP3" s="54">
        <v>0.84699999999999998</v>
      </c>
      <c r="AEQ3" s="54">
        <v>0.85299999999999998</v>
      </c>
      <c r="AER3" s="54">
        <v>0.86199999999999999</v>
      </c>
      <c r="AES3" s="54">
        <v>0.86599999999999999</v>
      </c>
      <c r="AET3" s="54">
        <v>0.85199999999999998</v>
      </c>
      <c r="AEU3" s="54">
        <f>MIN(AEG3,AET3)</f>
        <v>0.85</v>
      </c>
      <c r="AEV3" s="54">
        <v>0.87</v>
      </c>
      <c r="AEW3" s="54">
        <v>0.871</v>
      </c>
      <c r="AEX3" s="54">
        <v>0.86699999999999999</v>
      </c>
      <c r="AEY3" s="54"/>
      <c r="AEZ3" s="54">
        <v>0.86</v>
      </c>
      <c r="AFA3" s="54">
        <v>0.85</v>
      </c>
      <c r="AFB3" s="54"/>
      <c r="AFC3" s="54"/>
      <c r="AFD3" s="54">
        <v>0.85</v>
      </c>
      <c r="AFE3" s="54">
        <v>0.85299999999999998</v>
      </c>
      <c r="AFF3" s="54">
        <v>0.85</v>
      </c>
      <c r="AFG3" s="54">
        <v>0.85</v>
      </c>
      <c r="AFH3" s="54"/>
      <c r="AFI3" s="28">
        <v>0.85499999999999998</v>
      </c>
      <c r="AFJ3" s="54">
        <v>0.86</v>
      </c>
      <c r="AFK3" s="54">
        <v>0.86099999999999999</v>
      </c>
      <c r="AFL3" s="54">
        <v>0.86799999999999999</v>
      </c>
      <c r="AFM3" s="54">
        <v>0.85</v>
      </c>
      <c r="AFN3" s="54"/>
      <c r="AFO3" s="54">
        <v>0.87</v>
      </c>
      <c r="AFP3" s="54">
        <v>0.86499999999999999</v>
      </c>
      <c r="AFQ3" s="28">
        <v>0.876</v>
      </c>
      <c r="AFR3" s="28">
        <v>0.871</v>
      </c>
      <c r="AFS3" s="28"/>
      <c r="AFT3" s="28">
        <v>0.874</v>
      </c>
      <c r="AFU3" s="54">
        <v>0.86499999999999999</v>
      </c>
      <c r="AFV3" s="54">
        <v>0.879</v>
      </c>
      <c r="AFW3" s="28">
        <v>0.85</v>
      </c>
      <c r="AFX3" s="54">
        <v>0.878</v>
      </c>
      <c r="AFY3" s="28">
        <v>0.876</v>
      </c>
      <c r="AFZ3" s="54">
        <v>0.876</v>
      </c>
      <c r="AGA3" s="28">
        <v>0.86299999999999999</v>
      </c>
      <c r="AGB3" s="54">
        <v>0.877</v>
      </c>
      <c r="AGC3" s="54">
        <v>0.873</v>
      </c>
      <c r="AGD3" s="54">
        <v>0.874</v>
      </c>
      <c r="AGE3" s="54"/>
      <c r="AGF3" s="919">
        <v>0.88500000000000001</v>
      </c>
      <c r="AGG3" s="54">
        <v>0.85</v>
      </c>
      <c r="AGH3" s="54">
        <v>0.879</v>
      </c>
      <c r="AGI3" s="54">
        <v>0.875</v>
      </c>
      <c r="AGJ3" s="54">
        <v>0.874</v>
      </c>
      <c r="AGK3" s="919"/>
      <c r="AGL3" s="54">
        <v>0.875</v>
      </c>
      <c r="AGM3" s="54">
        <v>0.89100000000000001</v>
      </c>
      <c r="AGN3" s="54">
        <v>0.873</v>
      </c>
      <c r="AGO3" s="54">
        <v>0.871</v>
      </c>
      <c r="AGP3" s="54">
        <v>0.86899999999999999</v>
      </c>
      <c r="AGQ3" s="54">
        <v>0.86599999999999999</v>
      </c>
      <c r="AGR3" s="54">
        <v>0.86399999999999999</v>
      </c>
      <c r="AGS3" s="54">
        <v>0.85</v>
      </c>
      <c r="AGT3" s="28">
        <v>0.86799999999999999</v>
      </c>
      <c r="AGU3" s="28">
        <v>0.86799999999999999</v>
      </c>
      <c r="AGV3" s="28">
        <v>0.873</v>
      </c>
      <c r="AGW3" s="28">
        <v>0.88100000000000001</v>
      </c>
      <c r="AGX3" s="28">
        <v>0.876</v>
      </c>
      <c r="AGY3" s="28">
        <v>0.86799999999999999</v>
      </c>
      <c r="AGZ3" s="28">
        <v>0.86799999999999999</v>
      </c>
      <c r="AHA3" s="28">
        <v>0.86199999999999999</v>
      </c>
      <c r="AHB3" s="28">
        <v>0.88</v>
      </c>
      <c r="AHC3" s="28">
        <v>0.85</v>
      </c>
      <c r="AHD3" s="28">
        <v>0.876</v>
      </c>
      <c r="AHE3" s="28">
        <v>0.88</v>
      </c>
      <c r="AHF3" s="54">
        <v>0.877</v>
      </c>
      <c r="AHG3" s="28">
        <v>0.88400000000000001</v>
      </c>
      <c r="AHH3" s="54">
        <v>0.876</v>
      </c>
      <c r="AHI3" s="28"/>
      <c r="AHJ3" s="54">
        <v>0.88300000000000001</v>
      </c>
      <c r="AHK3" s="54">
        <v>0.86099999999999999</v>
      </c>
      <c r="AHL3" s="54"/>
      <c r="AHM3" s="208">
        <v>0.9</v>
      </c>
      <c r="AHN3" s="54"/>
      <c r="AHO3" s="54">
        <v>0.85</v>
      </c>
      <c r="AHP3" s="54">
        <v>0.86099999999999999</v>
      </c>
      <c r="AHQ3" s="54">
        <v>0.91900000000000004</v>
      </c>
      <c r="AHR3" s="54">
        <v>0.91500000000000004</v>
      </c>
      <c r="AHS3" s="54">
        <v>0.89800000000000002</v>
      </c>
      <c r="AHT3" s="54">
        <v>0.90700000000000003</v>
      </c>
      <c r="AHU3" s="54">
        <v>0.89700000000000002</v>
      </c>
      <c r="AHV3" s="54">
        <v>0.89</v>
      </c>
      <c r="AHW3" s="54">
        <v>0.91100000000000003</v>
      </c>
      <c r="AHX3" s="54">
        <v>0.90500000000000003</v>
      </c>
      <c r="AHY3" s="54">
        <v>0.85</v>
      </c>
      <c r="AHZ3" s="54">
        <v>0.89200000000000002</v>
      </c>
      <c r="AIA3" s="54"/>
      <c r="AIB3" s="54"/>
      <c r="AIC3" s="54">
        <v>0.91300000000000003</v>
      </c>
      <c r="AID3" s="54">
        <v>0.88600000000000001</v>
      </c>
      <c r="AIE3" s="54">
        <v>0.89900000000000002</v>
      </c>
      <c r="AIF3" s="54">
        <v>0.89100000000000001</v>
      </c>
      <c r="AIG3" s="54">
        <v>0.90200000000000002</v>
      </c>
      <c r="AIH3" s="54">
        <v>0.89700000000000002</v>
      </c>
      <c r="AII3" s="54">
        <v>0.90400000000000003</v>
      </c>
      <c r="AIJ3" s="54">
        <v>0.90400000000000003</v>
      </c>
      <c r="AIK3" s="54">
        <v>0.85</v>
      </c>
      <c r="AIL3" s="54">
        <v>0.91300000000000003</v>
      </c>
      <c r="AIM3" s="54">
        <v>0.90800000000000003</v>
      </c>
      <c r="AIN3" s="54">
        <v>0.91600000000000004</v>
      </c>
      <c r="AIO3" s="54">
        <v>0.92300000000000004</v>
      </c>
      <c r="AIP3" s="54">
        <v>0.92400000000000004</v>
      </c>
      <c r="AIQ3" s="54">
        <v>0.92400000000000004</v>
      </c>
      <c r="AIR3" s="909"/>
      <c r="AIS3" s="54">
        <v>0.92</v>
      </c>
      <c r="AIT3" s="54">
        <v>0.90300000000000002</v>
      </c>
      <c r="AIU3" s="54">
        <v>0.90400000000000003</v>
      </c>
      <c r="AIV3" s="54">
        <v>0.89800000000000002</v>
      </c>
      <c r="AIW3" s="54">
        <v>1.0900000000000001</v>
      </c>
      <c r="AIX3" s="1054">
        <v>1.19</v>
      </c>
      <c r="AIY3" s="54">
        <v>0.85</v>
      </c>
      <c r="AIZ3" s="54">
        <v>0.90600000000000003</v>
      </c>
      <c r="AJA3" s="1054"/>
      <c r="AJB3" s="54">
        <v>0.90700000000000003</v>
      </c>
      <c r="AJC3" s="28">
        <v>0.91</v>
      </c>
      <c r="AJD3" s="1048"/>
      <c r="AJE3" s="28">
        <v>0.92</v>
      </c>
      <c r="AJF3" s="54">
        <v>0.93</v>
      </c>
      <c r="AJG3" s="54">
        <v>0.90800000000000003</v>
      </c>
      <c r="AJH3" s="54"/>
      <c r="AJI3" s="54">
        <v>0.92700000000000005</v>
      </c>
      <c r="AJJ3" s="1054">
        <v>1.18</v>
      </c>
      <c r="AJK3" s="54">
        <v>0.91</v>
      </c>
      <c r="AJL3" s="54">
        <v>0.92</v>
      </c>
      <c r="AJM3" s="54">
        <v>0.92400000000000004</v>
      </c>
      <c r="AJN3" s="54">
        <v>0.91</v>
      </c>
      <c r="AJO3" s="54"/>
      <c r="AJP3" s="54">
        <v>0.90400000000000003</v>
      </c>
      <c r="AJQ3" s="54">
        <v>0.92</v>
      </c>
      <c r="AJR3" s="54">
        <v>0.93</v>
      </c>
      <c r="AJS3" s="54">
        <v>0.92</v>
      </c>
      <c r="AJT3" s="54">
        <v>0.92</v>
      </c>
      <c r="AJU3" s="54">
        <v>0.92</v>
      </c>
      <c r="AJV3" s="54">
        <v>0.93</v>
      </c>
      <c r="AJW3" s="54">
        <v>0.92400000000000004</v>
      </c>
      <c r="AJX3" s="54"/>
      <c r="AJY3" s="1136"/>
      <c r="AJZ3" s="54"/>
      <c r="AKA3" s="54"/>
      <c r="AKB3" s="1054">
        <v>1.2</v>
      </c>
      <c r="AKC3" s="54">
        <v>1.0900000000000001</v>
      </c>
      <c r="AKD3" s="1054">
        <v>1.19</v>
      </c>
      <c r="AKE3" s="54">
        <v>0.85</v>
      </c>
      <c r="AKF3" s="54"/>
      <c r="AKG3" s="54"/>
      <c r="AKH3" s="54"/>
      <c r="AKI3" s="54">
        <v>1.0900000000000001</v>
      </c>
      <c r="AKJ3" s="1054">
        <v>1.19</v>
      </c>
      <c r="AKK3" s="54">
        <v>0.85</v>
      </c>
      <c r="AKL3" s="54"/>
      <c r="AKM3" s="54"/>
      <c r="AKN3" s="1054">
        <v>1.21</v>
      </c>
      <c r="AKO3" s="54"/>
      <c r="AKP3" s="54"/>
      <c r="AKQ3" s="54"/>
      <c r="AKR3" s="52"/>
      <c r="AKS3" s="52"/>
      <c r="AKT3" s="1035">
        <v>1.27</v>
      </c>
      <c r="AKU3" s="1035"/>
      <c r="AKV3" s="1035"/>
      <c r="AKW3" s="1035"/>
      <c r="AKX3" s="52"/>
      <c r="AKY3" s="52"/>
      <c r="AKZ3" s="52"/>
      <c r="ALA3" s="52"/>
      <c r="ALB3" s="52"/>
      <c r="ALC3" s="54">
        <v>1.0900000000000001</v>
      </c>
      <c r="ALD3" s="1054">
        <v>1.19</v>
      </c>
      <c r="ALE3" s="54">
        <v>0.85</v>
      </c>
      <c r="ALF3" s="54"/>
      <c r="ALG3" s="54"/>
      <c r="ALH3" s="54"/>
      <c r="ALI3" s="54"/>
      <c r="ALJ3" s="1054">
        <v>1.19</v>
      </c>
      <c r="ALK3" s="54">
        <v>0.85</v>
      </c>
      <c r="ALL3" s="52"/>
      <c r="ALM3" s="54"/>
      <c r="ALN3" s="54"/>
      <c r="ALO3" s="52"/>
      <c r="ALP3" s="52"/>
      <c r="ALQ3" s="1054">
        <v>1.19</v>
      </c>
      <c r="ALR3" s="54">
        <v>0.85</v>
      </c>
      <c r="ALS3" s="54"/>
      <c r="ALT3" s="54"/>
      <c r="ALU3" s="52"/>
      <c r="ALV3" s="54"/>
      <c r="ALW3" s="1156">
        <v>1.19</v>
      </c>
      <c r="ALX3" s="56">
        <v>0.85</v>
      </c>
      <c r="ALY3" s="66"/>
      <c r="ALZ3" s="1054">
        <v>1.19</v>
      </c>
      <c r="AMA3" s="54">
        <v>0.85</v>
      </c>
      <c r="AMB3" s="54"/>
      <c r="AMC3" s="52"/>
      <c r="AMD3" s="52"/>
      <c r="AME3" s="1054">
        <v>1.19</v>
      </c>
      <c r="AMF3" s="54">
        <v>0.85</v>
      </c>
      <c r="AMG3" s="54"/>
      <c r="AMH3" s="58"/>
      <c r="AMI3" s="909">
        <v>1.19</v>
      </c>
      <c r="AMJ3" s="909">
        <v>1.23</v>
      </c>
      <c r="AMK3" s="1054">
        <v>1.19</v>
      </c>
      <c r="AML3" s="54">
        <v>0.85</v>
      </c>
      <c r="AMM3" s="54">
        <v>1.389</v>
      </c>
      <c r="AMN3" s="54">
        <v>1.264</v>
      </c>
      <c r="AMO3" s="54">
        <v>1.351</v>
      </c>
      <c r="AMP3" s="54"/>
      <c r="AMQ3" s="1054">
        <v>1.19</v>
      </c>
      <c r="AMR3" s="54">
        <v>0.85</v>
      </c>
      <c r="AMS3" s="54">
        <v>1.3939999999999999</v>
      </c>
      <c r="AMT3" s="1054">
        <v>1.19</v>
      </c>
      <c r="AMU3" s="54">
        <v>0.85</v>
      </c>
      <c r="AMV3" s="54">
        <v>1.403</v>
      </c>
      <c r="AMW3" s="54">
        <v>1.417</v>
      </c>
      <c r="AMX3" s="54">
        <v>1.411</v>
      </c>
      <c r="AMY3" s="54">
        <v>1.4319999999999999</v>
      </c>
      <c r="AMZ3" s="54">
        <v>1.4219999999999999</v>
      </c>
      <c r="ANA3" s="54">
        <v>1.411</v>
      </c>
      <c r="ANB3" s="1222">
        <f>(ANA3-AMU3)/AMU3</f>
        <v>0.66</v>
      </c>
      <c r="ANC3" s="73"/>
      <c r="AND3" s="54">
        <v>0.87</v>
      </c>
      <c r="ANE3" s="54">
        <v>0.77700000000000002</v>
      </c>
      <c r="ANF3" s="54"/>
      <c r="ANG3" s="54">
        <v>0.77800000000000002</v>
      </c>
      <c r="ANH3" s="54">
        <v>0.77200000000000002</v>
      </c>
      <c r="ANI3" s="54"/>
      <c r="ANJ3" s="54">
        <v>0.78300000000000003</v>
      </c>
      <c r="ANK3" s="1027">
        <v>0.82499999999999996</v>
      </c>
      <c r="ANL3" s="1027">
        <v>0.77100000000000002</v>
      </c>
      <c r="ANM3" s="1027">
        <v>0.77100000000000002</v>
      </c>
      <c r="ANN3" s="1027">
        <v>0.77900000000000003</v>
      </c>
      <c r="ANO3" s="1027">
        <v>0.86399999999999999</v>
      </c>
      <c r="ANP3" s="1027">
        <v>0.78600000000000003</v>
      </c>
      <c r="ANQ3" s="54">
        <v>0.79500000000000004</v>
      </c>
      <c r="ANR3" s="54">
        <v>0.78700000000000003</v>
      </c>
      <c r="ANS3" s="54">
        <v>0.78700000000000003</v>
      </c>
      <c r="ANT3" s="54">
        <v>0.78400000000000003</v>
      </c>
      <c r="ANU3" s="54"/>
      <c r="ANV3" s="54">
        <v>0.78300000000000003</v>
      </c>
      <c r="ANW3" s="54">
        <v>0.78500000000000003</v>
      </c>
      <c r="ANX3" s="54"/>
      <c r="ANY3" s="54">
        <v>0.78</v>
      </c>
      <c r="ANZ3" s="54">
        <v>0.79600000000000004</v>
      </c>
      <c r="AOA3" s="54">
        <v>0.80100000000000005</v>
      </c>
      <c r="AOB3" s="54">
        <v>0.79</v>
      </c>
      <c r="AOC3" s="54"/>
      <c r="AOD3" s="54">
        <v>0.79500000000000004</v>
      </c>
      <c r="AOE3" s="54">
        <v>0.78</v>
      </c>
      <c r="AOF3" s="54"/>
      <c r="AOG3" s="54"/>
      <c r="AOH3" s="54">
        <v>0.78</v>
      </c>
      <c r="AOI3" s="54">
        <v>0.78400000000000003</v>
      </c>
      <c r="AOJ3" s="54">
        <v>0.78600000000000003</v>
      </c>
      <c r="AOK3" s="54">
        <v>0.72</v>
      </c>
      <c r="AOL3" s="54"/>
      <c r="AOM3" s="54">
        <v>0.79100000000000004</v>
      </c>
      <c r="AON3" s="54">
        <v>0.79500000000000004</v>
      </c>
      <c r="AOO3" s="54">
        <v>0.79400000000000004</v>
      </c>
      <c r="AOP3" s="54">
        <v>0.79600000000000004</v>
      </c>
      <c r="AOQ3" s="54">
        <v>0.78</v>
      </c>
      <c r="AOR3" s="54">
        <v>0.8</v>
      </c>
      <c r="AOS3" s="54">
        <v>0.8</v>
      </c>
      <c r="AOT3" s="54"/>
      <c r="AOU3" s="54">
        <v>0.80200000000000005</v>
      </c>
      <c r="AOV3" s="54">
        <v>0.81</v>
      </c>
      <c r="AOW3" s="54">
        <v>0.80100000000000005</v>
      </c>
      <c r="AOX3" s="54">
        <v>0.80800000000000005</v>
      </c>
      <c r="AOY3" s="54">
        <v>0.80800000000000005</v>
      </c>
      <c r="AOZ3" s="54">
        <v>0.78</v>
      </c>
      <c r="APA3" s="54">
        <v>0.80500000000000005</v>
      </c>
      <c r="APB3" s="54">
        <v>0.80700000000000005</v>
      </c>
      <c r="APC3" s="54">
        <v>0.80800000000000005</v>
      </c>
      <c r="APD3" s="54">
        <v>0.80300000000000005</v>
      </c>
      <c r="APE3" s="54">
        <v>0.80900000000000005</v>
      </c>
      <c r="APF3" s="54">
        <v>0.80900000000000005</v>
      </c>
      <c r="APG3" s="54">
        <v>0.80600000000000005</v>
      </c>
      <c r="APH3" s="54">
        <v>0.80400000000000005</v>
      </c>
      <c r="API3" s="208">
        <v>0.78</v>
      </c>
      <c r="APJ3" s="54">
        <v>0.80500000000000005</v>
      </c>
      <c r="APK3" s="54">
        <v>0.81699999999999995</v>
      </c>
      <c r="APL3" s="54">
        <v>0.80900000000000005</v>
      </c>
      <c r="APM3" s="54">
        <v>0.79800000000000004</v>
      </c>
      <c r="APN3" s="54">
        <v>0.80700000000000005</v>
      </c>
      <c r="APO3" s="54">
        <v>0.79400000000000004</v>
      </c>
      <c r="APP3" s="54">
        <v>0.80300000000000005</v>
      </c>
      <c r="APQ3" s="54">
        <v>0.80300000000000005</v>
      </c>
      <c r="APR3" s="54">
        <v>0.81</v>
      </c>
      <c r="APS3" s="54"/>
      <c r="APT3" s="54">
        <v>0.80100000000000005</v>
      </c>
      <c r="APU3" s="54">
        <v>0.78</v>
      </c>
      <c r="APV3" s="54">
        <v>0.80300000000000005</v>
      </c>
      <c r="APW3" s="54">
        <v>0.80500000000000005</v>
      </c>
      <c r="APX3" s="54">
        <v>0.80500000000000005</v>
      </c>
      <c r="APY3" s="54">
        <v>0.81200000000000006</v>
      </c>
      <c r="APZ3" s="54">
        <v>0.79800000000000004</v>
      </c>
      <c r="AQA3" s="54"/>
      <c r="AQB3" s="54">
        <v>0.80300000000000005</v>
      </c>
      <c r="AQC3" s="54">
        <v>0.80100000000000005</v>
      </c>
      <c r="AQD3" s="54">
        <v>0.80600000000000005</v>
      </c>
      <c r="AQE3" s="54">
        <v>0.80900000000000005</v>
      </c>
      <c r="AQF3" s="54">
        <v>0.78</v>
      </c>
      <c r="AQG3" s="54">
        <v>0.80300000000000005</v>
      </c>
      <c r="AQH3" s="54">
        <v>0.79100000000000004</v>
      </c>
      <c r="AQI3" s="54">
        <v>0.8</v>
      </c>
      <c r="AQJ3" s="54">
        <v>0.79900000000000004</v>
      </c>
      <c r="AQK3" s="54">
        <v>0.81100000000000005</v>
      </c>
      <c r="AQL3" s="54"/>
      <c r="AQM3" s="54">
        <v>0.81399999999999995</v>
      </c>
      <c r="AQN3" s="54">
        <v>0.79500000000000004</v>
      </c>
      <c r="AQO3" s="54">
        <v>0.81</v>
      </c>
      <c r="AQP3" s="54">
        <v>0.78</v>
      </c>
      <c r="AQQ3" s="54">
        <v>0.79700000000000004</v>
      </c>
      <c r="AQR3" s="54"/>
      <c r="AQS3" s="54">
        <v>0.83799999999999997</v>
      </c>
      <c r="AQT3" s="54">
        <v>0.85699999999999998</v>
      </c>
      <c r="AQU3" s="54">
        <v>0.84</v>
      </c>
      <c r="AQV3" s="54">
        <v>0.84</v>
      </c>
      <c r="AQW3" s="54">
        <v>0.81799999999999995</v>
      </c>
      <c r="AQX3" s="54">
        <v>0.82699999999999996</v>
      </c>
      <c r="AQY3" s="54">
        <v>0.83699999999999997</v>
      </c>
      <c r="AQZ3" s="54"/>
      <c r="ARA3" s="54">
        <v>0.78</v>
      </c>
      <c r="ARB3" s="54"/>
      <c r="ARC3" s="54">
        <v>0.83599999999999997</v>
      </c>
      <c r="ARD3" s="54"/>
      <c r="ARE3" s="54"/>
      <c r="ARF3" s="54">
        <v>0.83899999999999997</v>
      </c>
      <c r="ARG3" s="54">
        <v>0.83099999999999996</v>
      </c>
      <c r="ARH3" s="54">
        <v>0.83599999999999997</v>
      </c>
      <c r="ARI3" s="54">
        <v>0.83899999999999997</v>
      </c>
      <c r="ARJ3" s="54">
        <v>0.82699999999999996</v>
      </c>
      <c r="ARK3" s="54">
        <v>0.83599999999999997</v>
      </c>
      <c r="ARL3" s="54">
        <v>0.83599999999999997</v>
      </c>
      <c r="ARM3" s="909"/>
      <c r="ARN3" s="54">
        <v>0.83299999999999996</v>
      </c>
      <c r="ARO3" s="54">
        <v>0.78</v>
      </c>
      <c r="ARP3" s="54">
        <v>0.83199999999999996</v>
      </c>
      <c r="ARQ3" s="54">
        <v>0.83099999999999996</v>
      </c>
      <c r="ARR3" s="54">
        <v>0.84299999999999997</v>
      </c>
      <c r="ARS3" s="54">
        <v>0.83299999999999996</v>
      </c>
      <c r="ART3" s="54">
        <v>0.82899999999999996</v>
      </c>
      <c r="ARU3" s="54">
        <v>0.85499999999999998</v>
      </c>
      <c r="ARV3" s="54">
        <v>0.84899999999999998</v>
      </c>
      <c r="ARW3" s="909"/>
      <c r="ARX3" s="54">
        <v>0.83299999999999996</v>
      </c>
      <c r="ARY3" s="54">
        <v>0.84299999999999997</v>
      </c>
      <c r="ARZ3" s="54">
        <v>0.85</v>
      </c>
      <c r="ASA3" s="1027"/>
      <c r="ASB3" s="1054"/>
      <c r="ASC3" s="54">
        <v>0.78</v>
      </c>
      <c r="ASD3" s="54">
        <v>0.83699999999999997</v>
      </c>
      <c r="ASE3" s="54">
        <v>0.83599999999999997</v>
      </c>
      <c r="ASF3" s="54">
        <v>0.83899999999999997</v>
      </c>
      <c r="ASG3" s="54">
        <v>0.83699999999999997</v>
      </c>
      <c r="ASH3" s="54">
        <v>0.85599999999999998</v>
      </c>
      <c r="ASI3" s="48">
        <v>0.85499999999999998</v>
      </c>
      <c r="ASJ3" s="992"/>
      <c r="ASK3" s="48">
        <v>0.85399999999999998</v>
      </c>
      <c r="ASL3" s="48">
        <v>0.84199999999999997</v>
      </c>
      <c r="ASM3" s="54">
        <v>0.83</v>
      </c>
      <c r="ASN3" s="54">
        <v>0.85399999999999998</v>
      </c>
      <c r="ASO3" s="54">
        <v>0.83699999999999997</v>
      </c>
      <c r="ASP3" s="54">
        <v>0.84599999999999997</v>
      </c>
      <c r="ASQ3" s="54">
        <v>0.85</v>
      </c>
      <c r="ASR3" s="54">
        <v>0.84599999999999997</v>
      </c>
      <c r="ASS3" s="1136"/>
      <c r="AST3" s="54">
        <v>0.84</v>
      </c>
      <c r="ASU3" s="54">
        <v>0.84299999999999997</v>
      </c>
      <c r="ASV3" s="54">
        <v>0.84599999999999997</v>
      </c>
      <c r="ASW3" s="54">
        <v>0.84699999999999998</v>
      </c>
      <c r="ASX3" s="54">
        <v>0.85299999999999998</v>
      </c>
      <c r="ASY3" s="54">
        <v>0.84</v>
      </c>
      <c r="ASZ3" s="54"/>
      <c r="ATA3" s="54"/>
      <c r="ATB3" s="54"/>
      <c r="ATC3" s="1027"/>
      <c r="ATD3" s="1054">
        <v>1</v>
      </c>
      <c r="ATE3" s="54">
        <v>0.78</v>
      </c>
      <c r="ATF3" s="1054">
        <v>1</v>
      </c>
      <c r="ATG3" s="1054"/>
      <c r="ATH3" s="54"/>
      <c r="ATI3" s="1027"/>
      <c r="ATJ3" s="1054">
        <v>1</v>
      </c>
      <c r="ATK3" s="54">
        <v>0.78</v>
      </c>
      <c r="ATL3" s="54"/>
      <c r="ATM3" s="1054">
        <v>1.04</v>
      </c>
      <c r="ATN3" s="54"/>
      <c r="ATO3" s="54"/>
      <c r="ATP3" s="1136">
        <v>1.02</v>
      </c>
      <c r="ATQ3" s="54"/>
      <c r="ATR3" s="54"/>
      <c r="ATS3" s="54"/>
      <c r="ATT3" s="54"/>
      <c r="ATU3" s="1036">
        <v>1</v>
      </c>
      <c r="ATV3" s="1036"/>
      <c r="ATW3" s="1036"/>
      <c r="ATX3" s="1036"/>
      <c r="ATY3" s="1036"/>
      <c r="ATZ3" s="1036"/>
      <c r="AUA3" s="1036"/>
      <c r="AUB3" s="54"/>
      <c r="AUC3" s="54"/>
      <c r="AUD3" s="1027"/>
      <c r="AUE3" s="1054">
        <v>1</v>
      </c>
      <c r="AUF3" s="54">
        <v>0.78</v>
      </c>
      <c r="AUG3" s="54"/>
      <c r="AUH3" s="54"/>
      <c r="AUI3" s="54"/>
      <c r="AUJ3" s="54"/>
      <c r="AUK3" s="54"/>
      <c r="AUL3" s="1054">
        <v>1</v>
      </c>
      <c r="AUM3" s="54">
        <v>0.78</v>
      </c>
      <c r="AUN3" s="54"/>
      <c r="AUO3" s="54"/>
      <c r="AUP3" s="54"/>
      <c r="AUQ3" s="54"/>
      <c r="AUR3" s="54"/>
      <c r="AUS3" s="1054">
        <v>1</v>
      </c>
      <c r="AUT3" s="54">
        <v>0.78</v>
      </c>
      <c r="AUU3" s="54"/>
      <c r="AUV3" s="54"/>
      <c r="AUW3" s="54"/>
      <c r="AUX3" s="1054">
        <v>1.1499999999999999</v>
      </c>
      <c r="AUY3" s="54"/>
      <c r="AUZ3" s="1054">
        <v>1</v>
      </c>
      <c r="AVA3" s="54">
        <v>0.78</v>
      </c>
      <c r="AVB3" s="54">
        <v>0.98</v>
      </c>
      <c r="AVC3" s="1054">
        <v>0.98</v>
      </c>
      <c r="AVD3" s="1054">
        <v>1</v>
      </c>
      <c r="AVE3" s="54">
        <v>0.78</v>
      </c>
      <c r="AVF3" s="54"/>
      <c r="AVG3" s="52"/>
      <c r="AVH3" s="52"/>
      <c r="AVI3" s="1054">
        <v>1</v>
      </c>
      <c r="AVJ3" s="54">
        <v>0.78</v>
      </c>
      <c r="AVK3" s="54"/>
      <c r="AVL3" s="52"/>
      <c r="AVM3" s="54"/>
      <c r="AVN3" s="1054">
        <v>1</v>
      </c>
      <c r="AVO3" s="54">
        <v>0.78</v>
      </c>
      <c r="AVP3" s="54">
        <v>1.3720000000000001</v>
      </c>
      <c r="AVQ3" s="54">
        <v>0.99</v>
      </c>
      <c r="AVR3" s="1054">
        <v>1.3819999999999999</v>
      </c>
      <c r="AVS3" s="1054"/>
      <c r="AVT3" s="1054">
        <v>1</v>
      </c>
      <c r="AVU3" s="54">
        <v>0.78</v>
      </c>
      <c r="AVV3" s="54">
        <v>1.37</v>
      </c>
      <c r="AVW3" s="1054">
        <v>1</v>
      </c>
      <c r="AVX3" s="54">
        <v>0.78</v>
      </c>
      <c r="AVY3" s="54">
        <v>1.3660000000000001</v>
      </c>
      <c r="AVZ3" s="54">
        <v>1.409</v>
      </c>
      <c r="AWA3" s="54">
        <v>1.4019999999999999</v>
      </c>
      <c r="AWB3" s="54">
        <v>1.411</v>
      </c>
      <c r="AWC3" s="54">
        <v>1.4</v>
      </c>
      <c r="AWD3" s="54">
        <v>1.411</v>
      </c>
      <c r="AWE3" s="1222">
        <f>(AWD3-AVX3)/AVX3</f>
        <v>0.80897435897435899</v>
      </c>
      <c r="AWF3" s="54">
        <v>1.1599999999999999</v>
      </c>
      <c r="AWG3" s="54">
        <v>0.71000000000000008</v>
      </c>
      <c r="AWH3" s="54">
        <v>0.70399999999999996</v>
      </c>
      <c r="AWI3" s="54">
        <v>0.71</v>
      </c>
      <c r="AWJ3" s="54"/>
      <c r="AWK3" s="54">
        <v>0.71099999999999997</v>
      </c>
      <c r="AWL3" s="54">
        <v>0.71</v>
      </c>
      <c r="AWM3" s="54">
        <v>0.69899999999999995</v>
      </c>
      <c r="AWN3" s="54">
        <v>0.72799999999999998</v>
      </c>
      <c r="AWO3" s="54">
        <v>0.69899999999999995</v>
      </c>
      <c r="AWP3" s="54">
        <v>0.69799999999999995</v>
      </c>
      <c r="AWQ3" s="54"/>
      <c r="AWR3" s="54">
        <v>0.70899999999999996</v>
      </c>
      <c r="AWS3" s="54">
        <v>0.71299999999999997</v>
      </c>
      <c r="AWT3" s="54">
        <v>0.71499999999999997</v>
      </c>
      <c r="AWU3" s="54">
        <v>0.70499999999999996</v>
      </c>
      <c r="AWV3" s="54">
        <v>0.72799999999999998</v>
      </c>
      <c r="AWW3" s="54">
        <v>0.71099999999999997</v>
      </c>
      <c r="AWX3" s="54">
        <v>0.71499999999999997</v>
      </c>
      <c r="AWY3" s="54">
        <v>0.70799999999999996</v>
      </c>
      <c r="AWZ3" s="54">
        <f>MIN(AWM3,AWY3)</f>
        <v>0.69899999999999995</v>
      </c>
      <c r="AXA3" s="54">
        <v>0.72899999999999998</v>
      </c>
      <c r="AXB3" s="54">
        <v>0.71899999999999997</v>
      </c>
      <c r="AXC3" s="54">
        <v>0.72</v>
      </c>
      <c r="AXD3" s="54"/>
      <c r="AXE3" s="54">
        <v>0.71799999999999997</v>
      </c>
      <c r="AXF3" s="54"/>
      <c r="AXG3" s="54"/>
      <c r="AXH3" s="54"/>
      <c r="AXI3" s="54">
        <v>0.69899999999999995</v>
      </c>
      <c r="AXJ3" s="54"/>
      <c r="AXK3" s="54">
        <v>0.71899999999999997</v>
      </c>
      <c r="AXL3" s="54">
        <v>0.74</v>
      </c>
      <c r="AXM3" s="54"/>
      <c r="AXN3" s="54">
        <v>0.71399999999999997</v>
      </c>
      <c r="AXO3" s="54">
        <v>0.73499999999999999</v>
      </c>
      <c r="AXP3" s="54">
        <v>0.71899999999999997</v>
      </c>
      <c r="AXQ3" s="54">
        <v>0.71799999999999997</v>
      </c>
      <c r="AXR3" s="54">
        <v>0.69899999999999995</v>
      </c>
      <c r="AXS3" s="54"/>
      <c r="AXT3" s="54">
        <v>0.73</v>
      </c>
      <c r="AXU3" s="54">
        <v>0.72099999999999997</v>
      </c>
      <c r="AXV3" s="54">
        <v>0.71699999999999997</v>
      </c>
      <c r="AXW3" s="54">
        <v>0.72099999999999997</v>
      </c>
      <c r="AXX3" s="54">
        <v>0.72099999999999997</v>
      </c>
      <c r="AXY3" s="54">
        <v>0.71599999999999997</v>
      </c>
      <c r="AXZ3" s="54">
        <v>0.72699999999999998</v>
      </c>
      <c r="AYA3" s="54">
        <v>0.72299999999999998</v>
      </c>
      <c r="AYB3" s="54">
        <f>MIN(AYA3,AXR3)</f>
        <v>0.69899999999999995</v>
      </c>
      <c r="AYC3" s="54">
        <v>0.70499999999999996</v>
      </c>
      <c r="AYD3" s="54">
        <v>0.72899999999999998</v>
      </c>
      <c r="AYE3" s="54">
        <v>0.74299999999999999</v>
      </c>
      <c r="AYF3" s="54">
        <v>0.74299999999999999</v>
      </c>
      <c r="AYG3" s="54">
        <v>0.74399999999999999</v>
      </c>
      <c r="AYH3" s="54">
        <v>0.73699999999999999</v>
      </c>
      <c r="AYI3" s="54">
        <v>0.748</v>
      </c>
      <c r="AYJ3" s="54">
        <v>0.73899999999999999</v>
      </c>
      <c r="AYK3" s="54">
        <v>0.69899999999999995</v>
      </c>
      <c r="AYL3" s="54">
        <v>0.74399999999999999</v>
      </c>
      <c r="AYM3" s="54">
        <v>0.747</v>
      </c>
      <c r="AYN3" s="54">
        <v>0.75700000000000001</v>
      </c>
      <c r="AYO3" s="54">
        <v>0.753</v>
      </c>
      <c r="AYP3" s="54"/>
      <c r="AYQ3" s="54">
        <v>0.75800000000000001</v>
      </c>
      <c r="AYR3" s="54">
        <v>0.754</v>
      </c>
      <c r="AYS3" s="54">
        <v>0.747</v>
      </c>
      <c r="AYT3" s="54">
        <v>0.73699999999999999</v>
      </c>
      <c r="AYU3" s="54">
        <v>0.73499999999999999</v>
      </c>
      <c r="AYV3" s="54">
        <v>0.753</v>
      </c>
      <c r="AYW3" s="54">
        <v>0.69899999999999995</v>
      </c>
      <c r="AYX3" s="54">
        <v>0.747</v>
      </c>
      <c r="AYY3" s="54"/>
      <c r="AYZ3" s="54">
        <v>0.74099999999999999</v>
      </c>
      <c r="AZA3" s="54">
        <v>0.74099999999999999</v>
      </c>
      <c r="AZB3" s="54">
        <v>0.747</v>
      </c>
      <c r="AZC3" s="54"/>
      <c r="AZD3" s="54">
        <v>0.75</v>
      </c>
      <c r="AZE3" s="54">
        <v>0.74</v>
      </c>
      <c r="AZF3" s="54">
        <v>0.746</v>
      </c>
      <c r="AZG3" s="54">
        <v>0.746</v>
      </c>
      <c r="AZH3" s="54">
        <v>0.73699999999999999</v>
      </c>
      <c r="AZI3" s="54">
        <v>0.69899999999999995</v>
      </c>
      <c r="AZJ3" s="54">
        <v>0.75700000000000001</v>
      </c>
      <c r="AZK3" s="54">
        <v>0.74</v>
      </c>
      <c r="AZL3" s="54">
        <v>0.74099999999999999</v>
      </c>
      <c r="AZM3" s="54">
        <v>0.74299999999999999</v>
      </c>
      <c r="AZN3" s="54">
        <v>0.747</v>
      </c>
      <c r="AZO3" s="54">
        <v>0.73699999999999999</v>
      </c>
      <c r="AZP3" s="54">
        <v>0.72599999999999998</v>
      </c>
      <c r="AZQ3" s="54">
        <v>0.74</v>
      </c>
      <c r="AZR3" s="54"/>
      <c r="AZS3" s="54">
        <v>0.69899999999999995</v>
      </c>
      <c r="AZT3" s="54">
        <v>0.73199999999999998</v>
      </c>
      <c r="AZU3" s="54"/>
      <c r="AZV3" s="54"/>
      <c r="AZW3" s="54"/>
      <c r="AZX3" s="184">
        <v>1.2</v>
      </c>
      <c r="AZY3" s="54"/>
      <c r="AZZ3" s="54"/>
      <c r="BAA3" s="54"/>
      <c r="BAB3" s="54"/>
      <c r="BAC3" s="54"/>
      <c r="BAD3" s="54">
        <v>0.69899999999999995</v>
      </c>
      <c r="BAE3" s="54">
        <v>0.76600000000000001</v>
      </c>
      <c r="BAF3" s="54"/>
      <c r="BAG3" s="54"/>
      <c r="BAH3" s="54"/>
      <c r="BAI3" s="54"/>
      <c r="BAJ3" s="909">
        <v>1.17</v>
      </c>
      <c r="BAK3" s="909"/>
      <c r="BAL3" s="54">
        <v>0.76800000000000002</v>
      </c>
      <c r="BAM3" s="54"/>
      <c r="BAN3" s="54"/>
      <c r="BAO3" s="54"/>
      <c r="BAP3" s="54">
        <v>0.69899999999999995</v>
      </c>
      <c r="BAQ3" s="54">
        <v>0.76400000000000001</v>
      </c>
      <c r="BAR3" s="54"/>
      <c r="BAS3" s="54"/>
      <c r="BAT3" s="54"/>
      <c r="BAU3" s="54"/>
      <c r="BAV3" s="909">
        <v>1.155</v>
      </c>
      <c r="BAW3" s="54"/>
      <c r="BAX3" s="54"/>
      <c r="BAY3" s="909">
        <v>1.1599999999999999</v>
      </c>
      <c r="BAZ3" s="909"/>
      <c r="BBA3" s="909"/>
      <c r="BBB3" s="54">
        <v>1.1599999999999999</v>
      </c>
      <c r="BBC3" s="1054">
        <v>0.84</v>
      </c>
      <c r="BBD3" s="54">
        <v>0.69899999999999995</v>
      </c>
      <c r="BBE3" s="909"/>
      <c r="BBF3" s="54"/>
      <c r="BBG3" s="54"/>
      <c r="BBH3" s="54"/>
      <c r="BBI3" s="54"/>
      <c r="BBJ3" s="1054">
        <v>0.82</v>
      </c>
      <c r="BBK3" s="48"/>
      <c r="BBL3" s="992">
        <v>0.83</v>
      </c>
      <c r="BBM3" s="48"/>
      <c r="BBN3" s="48"/>
      <c r="BBO3" s="54"/>
      <c r="BBP3" s="54"/>
      <c r="BBQ3" s="54"/>
      <c r="BBR3" s="54"/>
      <c r="BBS3" s="54"/>
      <c r="BBT3" s="54"/>
      <c r="BBU3" s="1136">
        <v>0.85</v>
      </c>
      <c r="BBV3" s="54"/>
      <c r="BBW3" s="54"/>
      <c r="BBX3" s="54"/>
      <c r="BBY3" s="54"/>
      <c r="BBZ3" s="1054">
        <v>0.83499999999999996</v>
      </c>
      <c r="BCA3" s="54"/>
      <c r="BCB3" s="54"/>
      <c r="BCC3" s="54"/>
      <c r="BCD3" s="54"/>
      <c r="BCE3" s="54"/>
      <c r="BCF3" s="54">
        <v>1.1599999999999999</v>
      </c>
      <c r="BCG3" s="1054">
        <v>0.84</v>
      </c>
      <c r="BCH3" s="54">
        <v>0.69899999999999995</v>
      </c>
      <c r="BCI3" s="54"/>
      <c r="BCJ3" s="54"/>
      <c r="BCK3" s="1054">
        <v>0.91500000000000004</v>
      </c>
      <c r="BCL3" s="54">
        <v>1.1599999999999999</v>
      </c>
      <c r="BCM3" s="1054">
        <v>0.84</v>
      </c>
      <c r="BCN3" s="54">
        <v>0.69899999999999995</v>
      </c>
      <c r="BCO3" s="1054"/>
      <c r="BCP3" s="1054"/>
      <c r="BCQ3" s="1054">
        <v>0.9</v>
      </c>
      <c r="BCR3" s="54"/>
      <c r="BCS3" s="1054">
        <v>0.91</v>
      </c>
      <c r="BCT3" s="54"/>
      <c r="BCU3" s="54"/>
      <c r="BCV3" s="54"/>
      <c r="BCW3" s="54"/>
      <c r="BCX3" s="54"/>
      <c r="BCY3" s="1054">
        <v>0.91</v>
      </c>
      <c r="BCZ3" s="1054"/>
      <c r="BDA3" s="1054"/>
      <c r="BDB3" s="1054"/>
      <c r="BDC3" s="54">
        <v>1.1200000000000001</v>
      </c>
      <c r="BDD3" s="54"/>
      <c r="BDE3" s="54">
        <v>1.1599999999999999</v>
      </c>
      <c r="BDF3" s="1054">
        <v>0.84</v>
      </c>
      <c r="BDG3" s="54">
        <v>0.69899999999999995</v>
      </c>
      <c r="BDH3" s="54"/>
      <c r="BDI3" s="54"/>
      <c r="BDJ3" s="54"/>
      <c r="BDK3" s="54"/>
      <c r="BDL3" s="1054">
        <v>1.0900000000000001</v>
      </c>
      <c r="BDM3" s="1054">
        <v>0.84</v>
      </c>
      <c r="BDN3" s="54">
        <v>0.69899999999999995</v>
      </c>
      <c r="BDO3" s="54"/>
      <c r="BDP3" s="54"/>
      <c r="BDQ3" s="54"/>
      <c r="BDR3" s="54"/>
      <c r="BDS3" s="54"/>
      <c r="BDT3" s="1054">
        <v>0.84</v>
      </c>
      <c r="BDU3" s="54">
        <v>0.69899999999999995</v>
      </c>
      <c r="BDV3" s="54"/>
      <c r="BDW3" s="54"/>
      <c r="BDX3" s="54"/>
      <c r="BDY3" s="54"/>
      <c r="BDZ3" s="1054">
        <v>0.84</v>
      </c>
      <c r="BEA3" s="54">
        <v>0.69899999999999995</v>
      </c>
      <c r="BEB3" s="54"/>
      <c r="BEC3" s="1054">
        <v>0.84</v>
      </c>
      <c r="BED3" s="54">
        <v>0.69899999999999995</v>
      </c>
      <c r="BEE3" s="54"/>
      <c r="BEF3" s="52"/>
      <c r="BEG3" s="52"/>
      <c r="BEH3" s="1054">
        <v>0.84</v>
      </c>
      <c r="BEI3" s="54">
        <v>0.69899999999999995</v>
      </c>
      <c r="BEJ3" s="54"/>
      <c r="BEK3" s="52"/>
      <c r="BEL3" s="909">
        <v>1.22</v>
      </c>
      <c r="BEM3" s="909">
        <v>1.08</v>
      </c>
      <c r="BEN3" s="1054">
        <v>0.84</v>
      </c>
      <c r="BEO3" s="54">
        <v>0.69899999999999995</v>
      </c>
      <c r="BEP3" s="54">
        <v>1.2709999999999999</v>
      </c>
      <c r="BEQ3" s="54">
        <v>1.125</v>
      </c>
      <c r="BER3" s="1054">
        <v>1.2709999999999999</v>
      </c>
      <c r="BES3" s="54"/>
      <c r="BET3" s="1054">
        <v>0.84</v>
      </c>
      <c r="BEU3" s="54">
        <v>0.69899999999999995</v>
      </c>
      <c r="BEV3" s="54">
        <v>1.254</v>
      </c>
      <c r="BEW3" s="1054">
        <v>0.84</v>
      </c>
      <c r="BEX3" s="54">
        <v>0.69899999999999995</v>
      </c>
      <c r="BEY3" s="54">
        <v>1.272</v>
      </c>
      <c r="BEZ3" s="54">
        <v>1.262</v>
      </c>
      <c r="BFA3" s="54">
        <v>1.2709999999999999</v>
      </c>
      <c r="BFB3" s="54">
        <v>1.2829999999999999</v>
      </c>
      <c r="BFC3" s="54">
        <v>1.29</v>
      </c>
      <c r="BFD3" s="54">
        <v>1.282</v>
      </c>
      <c r="BFE3" s="1054">
        <v>0.84</v>
      </c>
      <c r="BFF3" s="54">
        <v>0.69899999999999995</v>
      </c>
      <c r="BFG3" s="54">
        <v>1.2709999999999999</v>
      </c>
      <c r="BFH3" s="1054">
        <v>0.84</v>
      </c>
      <c r="BFI3" s="54">
        <v>0.69899999999999995</v>
      </c>
      <c r="BFJ3" s="54">
        <v>1.2829999999999999</v>
      </c>
      <c r="BFK3" s="1054">
        <v>0.84</v>
      </c>
      <c r="BFL3" s="54">
        <v>0.69899999999999995</v>
      </c>
      <c r="BFM3" s="54">
        <v>1.107</v>
      </c>
      <c r="BFN3" s="54">
        <v>1.0820000000000001</v>
      </c>
      <c r="BFO3" s="1530">
        <v>1.085</v>
      </c>
      <c r="BFP3" s="54">
        <v>1.0820000000000001</v>
      </c>
      <c r="BFQ3" s="5">
        <f t="shared" ref="BFQ3:BFQ32" si="1">(BFP3-BFL3)/BFL3</f>
        <v>0.54792560801144508</v>
      </c>
      <c r="BFR3" s="1283">
        <v>0.92</v>
      </c>
      <c r="BFS3" s="971">
        <v>0.79</v>
      </c>
      <c r="BFT3" s="1049">
        <v>0.71199999999999997</v>
      </c>
      <c r="BFU3" s="1049">
        <v>0.71599999999999997</v>
      </c>
      <c r="BFV3" s="1049">
        <v>0.71599999999999997</v>
      </c>
      <c r="BFW3" s="1049">
        <v>0.77500000000000002</v>
      </c>
      <c r="BFX3" s="1049"/>
      <c r="BFY3" s="1049"/>
      <c r="BFZ3" s="1049">
        <v>0.71199999999999997</v>
      </c>
      <c r="BGA3" s="1049"/>
      <c r="BGB3" s="1049"/>
      <c r="BGC3" s="1034">
        <v>0.75600000000000001</v>
      </c>
      <c r="BGD3" s="1024"/>
      <c r="BGE3" s="1049"/>
      <c r="BGF3" s="1049">
        <v>0.77700000000000002</v>
      </c>
      <c r="BGG3" s="1049">
        <v>0.75800000000000001</v>
      </c>
      <c r="BGH3" s="1049">
        <v>0.77800000000000002</v>
      </c>
      <c r="BGI3" s="1049">
        <v>0.77200000000000002</v>
      </c>
      <c r="BGJ3" s="1049">
        <v>0.77</v>
      </c>
      <c r="BGK3" s="1049"/>
      <c r="BGL3" s="1049">
        <v>0.78300000000000003</v>
      </c>
      <c r="BGM3" s="1049">
        <v>0.71199999999999997</v>
      </c>
      <c r="BGN3" s="1049">
        <v>0.77400000000000002</v>
      </c>
      <c r="BGO3" s="1049">
        <v>0.78</v>
      </c>
      <c r="BGP3" s="1049">
        <v>0.75700000000000001</v>
      </c>
      <c r="BGQ3" s="1049">
        <v>0.75900000000000001</v>
      </c>
      <c r="BGR3" s="1049">
        <v>0.77300000000000002</v>
      </c>
      <c r="BGS3" s="1049"/>
      <c r="BGT3" s="1049"/>
      <c r="BGU3" s="890">
        <v>0.8</v>
      </c>
      <c r="BGV3" s="1049"/>
      <c r="BGW3" s="1049"/>
      <c r="BGX3" s="1049"/>
      <c r="BGY3" s="1015">
        <v>0.92</v>
      </c>
      <c r="BGZ3" s="1015">
        <v>0.79</v>
      </c>
      <c r="BHA3" s="1049">
        <v>0.71199999999999997</v>
      </c>
      <c r="BHB3" s="1049">
        <v>0.77500000000000002</v>
      </c>
      <c r="BHC3" s="1049">
        <v>0.77</v>
      </c>
      <c r="BHD3" s="1049"/>
      <c r="BHE3" s="1024"/>
      <c r="BHF3" s="52">
        <v>0.77</v>
      </c>
      <c r="BHG3" s="52"/>
      <c r="BHH3" s="52">
        <v>0.78100000000000003</v>
      </c>
      <c r="BHI3" s="52">
        <v>0.77600000000000002</v>
      </c>
      <c r="BHJ3" s="52"/>
      <c r="BHK3" s="52"/>
      <c r="BHL3" s="52"/>
      <c r="BHM3" s="52"/>
      <c r="BHN3" s="52"/>
      <c r="BHO3" s="52"/>
      <c r="BHP3" s="52"/>
      <c r="BHQ3" s="1035">
        <v>0.79</v>
      </c>
      <c r="BHR3" s="52">
        <v>0.77200000000000002</v>
      </c>
      <c r="BHS3" s="52">
        <v>0.78300000000000003</v>
      </c>
      <c r="BHT3" s="52"/>
      <c r="BHU3" s="52">
        <v>0.76700000000000002</v>
      </c>
      <c r="BHV3" s="52"/>
      <c r="BHW3" s="1134"/>
      <c r="BHX3" s="52"/>
      <c r="BHY3" s="52"/>
      <c r="BHZ3" s="1134">
        <v>0.94</v>
      </c>
      <c r="BIA3" s="1015">
        <v>0.92</v>
      </c>
      <c r="BIB3" s="1015">
        <v>0.79</v>
      </c>
      <c r="BIC3" s="1049">
        <v>0.71199999999999997</v>
      </c>
      <c r="BID3" s="1049"/>
      <c r="BIE3" s="1049"/>
      <c r="BIF3" s="52"/>
      <c r="BIG3" s="1015">
        <v>0.92</v>
      </c>
      <c r="BIH3" s="1015">
        <v>0.79</v>
      </c>
      <c r="BII3" s="1049">
        <v>0.71199999999999997</v>
      </c>
      <c r="BIJ3" s="52"/>
      <c r="BIK3" s="52"/>
      <c r="BIL3" s="52"/>
      <c r="BIM3" s="52"/>
      <c r="BIN3" s="52"/>
      <c r="BIO3" s="52"/>
      <c r="BIP3" s="52"/>
      <c r="BIQ3" s="52"/>
      <c r="BIR3" s="52"/>
      <c r="BIS3" s="52"/>
      <c r="BIT3" s="52"/>
      <c r="BIU3" s="52"/>
      <c r="BIV3" s="52"/>
      <c r="BIW3" s="52"/>
      <c r="BIX3" s="52"/>
      <c r="BIY3" s="52"/>
      <c r="BIZ3" s="1015">
        <v>0.92</v>
      </c>
      <c r="BJA3" s="1015">
        <v>0.79</v>
      </c>
      <c r="BJB3" s="1049">
        <v>0.71199999999999997</v>
      </c>
      <c r="BJC3" s="52"/>
      <c r="BJD3" s="52"/>
      <c r="BJE3" s="52"/>
      <c r="BJF3" s="1049"/>
      <c r="BJG3" s="1015">
        <v>0.92</v>
      </c>
      <c r="BJH3" s="1015">
        <v>0.79</v>
      </c>
      <c r="BJI3" s="1049">
        <v>0.71199999999999997</v>
      </c>
      <c r="BJJ3" s="52"/>
      <c r="BJK3" s="52"/>
      <c r="BJL3" s="52"/>
      <c r="BJM3" s="52"/>
      <c r="BJN3" s="52"/>
      <c r="BJO3" s="1225">
        <v>0.92</v>
      </c>
      <c r="BJP3" s="1225">
        <v>0.79</v>
      </c>
      <c r="BJQ3" s="1049">
        <v>0.71199999999999997</v>
      </c>
      <c r="BJR3" s="54"/>
      <c r="BJS3" s="54"/>
      <c r="BJT3" s="54"/>
      <c r="BJU3" s="1054">
        <v>0.93</v>
      </c>
      <c r="BJV3" s="54"/>
      <c r="BJW3" s="1225">
        <v>0.92</v>
      </c>
      <c r="BJX3" s="1225">
        <v>0.79</v>
      </c>
      <c r="BJY3" s="1049">
        <v>0.71199999999999997</v>
      </c>
      <c r="BJZ3" s="54"/>
      <c r="BKA3" s="1225">
        <v>0.92</v>
      </c>
      <c r="BKB3" s="1225">
        <v>0.79</v>
      </c>
      <c r="BKC3" s="1049">
        <v>0.71199999999999997</v>
      </c>
      <c r="BKD3" s="52"/>
      <c r="BKE3" s="52"/>
      <c r="BKF3" s="52"/>
      <c r="BKG3" s="1225">
        <v>0.92</v>
      </c>
      <c r="BKH3" s="1225">
        <v>0.79</v>
      </c>
      <c r="BKI3" s="1049">
        <v>0.71199999999999997</v>
      </c>
      <c r="BKJ3" s="1049"/>
      <c r="BKK3" s="52"/>
      <c r="BKL3" s="944">
        <v>0.98</v>
      </c>
      <c r="BKM3" s="1225">
        <v>0.92</v>
      </c>
      <c r="BKN3" s="1225">
        <v>0.79</v>
      </c>
      <c r="BKO3" s="1049">
        <v>0.71199999999999997</v>
      </c>
      <c r="BKP3" s="54">
        <v>1.234</v>
      </c>
      <c r="BKQ3" s="54">
        <v>1.034</v>
      </c>
      <c r="BKR3" s="54">
        <v>1.2370000000000001</v>
      </c>
      <c r="BKS3" s="54"/>
      <c r="BKT3" s="1225">
        <v>0.92</v>
      </c>
      <c r="BKU3" s="1225">
        <v>0.79</v>
      </c>
      <c r="BKV3" s="54">
        <v>0.71199999999999997</v>
      </c>
      <c r="BKW3" s="54">
        <v>1.2290000000000001</v>
      </c>
      <c r="BKX3" s="1225">
        <v>0.92</v>
      </c>
      <c r="BKY3" s="1225">
        <v>0.79</v>
      </c>
      <c r="BKZ3" s="54">
        <v>0.71199999999999997</v>
      </c>
      <c r="BLA3" s="54">
        <v>1.2190000000000001</v>
      </c>
      <c r="BLB3" s="54">
        <v>1.2250000000000001</v>
      </c>
      <c r="BLC3" s="54">
        <v>1.232</v>
      </c>
      <c r="BLD3" s="54">
        <v>1.2529999999999999</v>
      </c>
      <c r="BLE3" s="54">
        <v>1.2350000000000001</v>
      </c>
      <c r="BLF3" s="54">
        <v>1.2370000000000001</v>
      </c>
      <c r="BLG3" s="1225">
        <v>0.92</v>
      </c>
      <c r="BLH3" s="1225">
        <v>0.79</v>
      </c>
      <c r="BLI3" s="54">
        <v>0.71199999999999997</v>
      </c>
      <c r="BLJ3" s="54">
        <v>1.22</v>
      </c>
      <c r="BLK3" s="1225">
        <v>0.92</v>
      </c>
      <c r="BLL3" s="1225">
        <v>0.79</v>
      </c>
      <c r="BLM3" s="54">
        <v>0.71199999999999997</v>
      </c>
      <c r="BLN3" s="1050">
        <v>1.2310000000000001</v>
      </c>
      <c r="BLO3" s="1225">
        <v>0.92</v>
      </c>
      <c r="BLP3" s="1225">
        <v>0.79</v>
      </c>
      <c r="BLQ3" s="54">
        <v>0.71199999999999997</v>
      </c>
      <c r="BLR3" s="54">
        <v>1.081</v>
      </c>
      <c r="BLS3" s="54">
        <v>1.077</v>
      </c>
      <c r="BLT3" s="54">
        <v>1.089</v>
      </c>
      <c r="BLU3" s="1225">
        <v>0.92</v>
      </c>
      <c r="BLV3" s="1225">
        <v>0.79</v>
      </c>
      <c r="BLW3" s="54">
        <v>0.71199999999999997</v>
      </c>
      <c r="BLX3" s="54">
        <v>1.1279999999999999</v>
      </c>
      <c r="BLY3" s="54">
        <v>1.248</v>
      </c>
      <c r="BLZ3" s="1225">
        <v>0.92</v>
      </c>
      <c r="BMA3" s="1225">
        <v>0.79</v>
      </c>
      <c r="BMB3" s="54">
        <v>0.71199999999999997</v>
      </c>
      <c r="BMC3" s="28">
        <v>1.2470000000000001</v>
      </c>
      <c r="BMD3" s="1225">
        <v>0.92</v>
      </c>
      <c r="BME3" s="1225">
        <v>0.79</v>
      </c>
      <c r="BMF3" s="54">
        <v>0.71199999999999997</v>
      </c>
      <c r="BMG3" s="1377">
        <v>1.0920000000000001</v>
      </c>
      <c r="BMH3" s="5">
        <f>(BMG3-BMF3)/BMF3</f>
        <v>0.53370786516853952</v>
      </c>
      <c r="BMI3" s="1022"/>
      <c r="BMJ3" s="52">
        <v>0.83699999999999997</v>
      </c>
      <c r="BMK3" s="52"/>
      <c r="BML3" s="52"/>
      <c r="BMM3" s="1022"/>
      <c r="BMN3" s="52">
        <v>0.83699999999999997</v>
      </c>
      <c r="BMO3" s="52"/>
      <c r="BMP3" s="52"/>
      <c r="BMQ3" s="52"/>
      <c r="BMR3" s="52"/>
      <c r="BMS3" s="52"/>
      <c r="BMT3" s="52"/>
      <c r="BMU3" s="52"/>
      <c r="BMV3" s="52"/>
      <c r="BMW3" s="52"/>
      <c r="BMX3" s="52"/>
      <c r="BMY3" s="52"/>
      <c r="BMZ3" s="52"/>
      <c r="BNA3" s="52"/>
      <c r="BNB3" s="52"/>
      <c r="BNC3" s="52"/>
      <c r="BND3" s="52"/>
      <c r="BNE3" s="1035">
        <v>0.95</v>
      </c>
      <c r="BNF3" s="52">
        <v>0.83699999999999997</v>
      </c>
      <c r="BNG3" s="52"/>
      <c r="BNH3" s="52"/>
      <c r="BNI3" s="58"/>
      <c r="BNJ3" s="52"/>
      <c r="BNK3" s="1035">
        <v>0.995</v>
      </c>
      <c r="BNL3" s="52"/>
      <c r="BNM3" s="1035">
        <v>0.95</v>
      </c>
      <c r="BNN3" s="52">
        <v>0.83699999999999997</v>
      </c>
      <c r="BNO3" s="52"/>
      <c r="BNP3" s="52"/>
      <c r="BNQ3" s="52"/>
      <c r="BNR3" s="52"/>
      <c r="BNS3" s="52"/>
      <c r="BNT3" s="1129">
        <v>0.95</v>
      </c>
      <c r="BNU3" s="52">
        <v>0.83699999999999997</v>
      </c>
      <c r="BNV3" s="54"/>
      <c r="BNW3" s="54"/>
      <c r="BNX3" s="54"/>
      <c r="BNY3" s="54"/>
      <c r="BNZ3" s="1129">
        <v>0.95</v>
      </c>
      <c r="BOA3" s="52">
        <v>0.83699999999999997</v>
      </c>
      <c r="BOB3" s="54"/>
      <c r="BOC3" s="1129">
        <v>0.95</v>
      </c>
      <c r="BOD3" s="1129">
        <v>0.95</v>
      </c>
      <c r="BOE3" s="52">
        <v>0.83699999999999997</v>
      </c>
      <c r="BOF3" s="52"/>
      <c r="BOG3" s="52"/>
      <c r="BOH3" s="52"/>
      <c r="BOI3" s="1129">
        <v>0.95</v>
      </c>
      <c r="BOJ3" s="52">
        <v>0.83699999999999997</v>
      </c>
      <c r="BOK3" s="52"/>
      <c r="BOL3" s="58"/>
      <c r="BOM3" s="909">
        <v>1.03</v>
      </c>
      <c r="BON3" s="54"/>
      <c r="BOO3" s="1129">
        <v>0.95</v>
      </c>
      <c r="BOP3" s="52">
        <v>0.83699999999999997</v>
      </c>
      <c r="BOQ3" s="54">
        <v>1.3080000000000001</v>
      </c>
      <c r="BOR3" s="54">
        <v>1.05</v>
      </c>
      <c r="BOS3" s="52">
        <v>1.3140000000000001</v>
      </c>
      <c r="BOT3" s="52"/>
      <c r="BOU3" s="1129">
        <v>0.95</v>
      </c>
      <c r="BOV3" s="52">
        <v>0.83699999999999997</v>
      </c>
      <c r="BOW3" s="54">
        <v>1.2909999999999999</v>
      </c>
      <c r="BOX3" s="1129">
        <v>0.95</v>
      </c>
      <c r="BOY3" s="54">
        <v>0.83699999999999997</v>
      </c>
      <c r="BOZ3" s="54">
        <v>1.3160000000000001</v>
      </c>
      <c r="BPA3" s="54">
        <v>1.4350000000000001</v>
      </c>
      <c r="BPB3" s="54">
        <v>1.321</v>
      </c>
      <c r="BPC3" s="54">
        <v>1.351</v>
      </c>
      <c r="BPD3" s="54">
        <v>1.341</v>
      </c>
      <c r="BPE3" s="54">
        <v>1.3260000000000001</v>
      </c>
      <c r="BPF3" s="1129">
        <v>0.95</v>
      </c>
      <c r="BPG3" s="54">
        <v>0.83699999999999997</v>
      </c>
      <c r="BPH3" s="54">
        <v>1.31</v>
      </c>
      <c r="BPI3" s="1129">
        <v>0.95</v>
      </c>
      <c r="BPJ3" s="54">
        <v>0.83699999999999997</v>
      </c>
      <c r="BPK3" s="1050">
        <v>1.3009999999999999</v>
      </c>
      <c r="BPL3" s="1129">
        <v>0.95</v>
      </c>
      <c r="BPM3" s="54">
        <v>0.83699999999999997</v>
      </c>
      <c r="BPN3" s="54">
        <v>1.147</v>
      </c>
      <c r="BPO3" s="54">
        <v>1.147</v>
      </c>
      <c r="BPP3" s="54">
        <v>1.163</v>
      </c>
      <c r="BPQ3" s="1129">
        <v>0.95</v>
      </c>
      <c r="BPR3" s="54">
        <v>0.83699999999999997</v>
      </c>
      <c r="BPS3" s="54">
        <v>1.181</v>
      </c>
      <c r="BPT3" s="54">
        <v>1.2889999999999999</v>
      </c>
      <c r="BPU3" s="1129">
        <v>0.95</v>
      </c>
      <c r="BPV3" s="54">
        <v>0.83699999999999997</v>
      </c>
      <c r="BPW3" s="28">
        <v>1.3520000000000001</v>
      </c>
      <c r="BPX3" s="1129">
        <v>0.95</v>
      </c>
      <c r="BPY3" s="54">
        <v>0.83699999999999997</v>
      </c>
      <c r="BPZ3" s="1377">
        <v>1.1100000000000001</v>
      </c>
      <c r="BQA3" s="5">
        <f>(BPZ3-BPY3)/BPY3</f>
        <v>0.32616487455197152</v>
      </c>
      <c r="BQB3" s="1084">
        <v>0.78</v>
      </c>
      <c r="BQC3" s="1085">
        <f t="shared" ref="BQC3:BQC32" si="2">BQB3*1.1</f>
        <v>0.8580000000000001</v>
      </c>
      <c r="BQD3" s="52">
        <f t="shared" ref="BQD3:BQD32" si="3">BQB3</f>
        <v>0.78</v>
      </c>
      <c r="BQE3" s="52"/>
      <c r="BQF3" s="52"/>
      <c r="BQG3" s="52"/>
      <c r="BQH3" s="52"/>
      <c r="BQI3" s="52"/>
      <c r="BQJ3" s="52"/>
      <c r="BQK3" s="52">
        <v>0.8580000000000001</v>
      </c>
      <c r="BQL3" s="52"/>
      <c r="BQM3" s="52"/>
      <c r="BQN3" s="52"/>
      <c r="BQO3" s="52"/>
      <c r="BQP3" s="52"/>
      <c r="BQQ3" s="52"/>
      <c r="BQR3" s="52"/>
      <c r="BQS3" s="52"/>
      <c r="BQT3" s="52"/>
      <c r="BQU3" s="52"/>
      <c r="BQV3" s="1084">
        <v>0.78</v>
      </c>
      <c r="BQW3" s="1085">
        <f>BQV3*1.1</f>
        <v>0.8580000000000001</v>
      </c>
      <c r="BQX3" s="52">
        <f>BQV3</f>
        <v>0.78</v>
      </c>
      <c r="BQY3" s="52">
        <v>0.8580000000000001</v>
      </c>
      <c r="BQZ3" s="52"/>
      <c r="BRA3" s="52"/>
      <c r="BRB3" s="52"/>
      <c r="BRC3" s="1035">
        <v>0.91</v>
      </c>
      <c r="BRD3" s="52"/>
      <c r="BRE3" s="1084">
        <v>0.78</v>
      </c>
      <c r="BRF3" s="1085">
        <f>BRE3*1.1</f>
        <v>0.8580000000000001</v>
      </c>
      <c r="BRG3" s="52">
        <f>BRE3</f>
        <v>0.78</v>
      </c>
      <c r="BRH3" s="52">
        <v>0.85799999999999998</v>
      </c>
      <c r="BRI3" s="52"/>
      <c r="BRJ3" s="52"/>
      <c r="BRK3" s="52"/>
      <c r="BRL3" s="52"/>
      <c r="BRM3" s="52"/>
      <c r="BRN3" s="1084">
        <v>0.78</v>
      </c>
      <c r="BRO3" s="1085">
        <f>BRN3*1.1</f>
        <v>0.8580000000000001</v>
      </c>
      <c r="BRP3" s="52">
        <f>BRM3</f>
        <v>0</v>
      </c>
      <c r="BRQ3" s="52">
        <v>0.85799999999999998</v>
      </c>
      <c r="BRR3" s="54"/>
      <c r="BRS3" s="54"/>
      <c r="BRT3" s="54"/>
      <c r="BRU3" s="54"/>
      <c r="BRV3" s="54"/>
      <c r="BRW3" s="1054">
        <v>0.91</v>
      </c>
      <c r="BRX3" s="1054">
        <v>0.93</v>
      </c>
      <c r="BRY3" s="1054"/>
      <c r="BRZ3" s="52">
        <f>BRW3</f>
        <v>0.91</v>
      </c>
      <c r="BSA3" s="52">
        <v>0.85799999999999998</v>
      </c>
      <c r="BSB3" s="54"/>
      <c r="BSC3" s="54"/>
      <c r="BSD3" s="52">
        <f>BRZ3</f>
        <v>0.91</v>
      </c>
      <c r="BSE3" s="52">
        <v>0.85799999999999998</v>
      </c>
      <c r="BSF3" s="52"/>
      <c r="BSG3" s="52"/>
      <c r="BSH3" s="52"/>
      <c r="BSI3" s="52"/>
      <c r="BSJ3" s="52"/>
      <c r="BSK3" s="52"/>
      <c r="BSL3" s="52">
        <f>BSD3</f>
        <v>0.91</v>
      </c>
      <c r="BSM3" s="52">
        <v>0.85799999999999998</v>
      </c>
      <c r="BSN3" s="52"/>
      <c r="BSO3" s="52"/>
      <c r="BSP3" s="52"/>
      <c r="BSQ3" s="52"/>
      <c r="BSR3" s="944">
        <v>0.92</v>
      </c>
      <c r="BSS3" s="944">
        <v>0.91</v>
      </c>
      <c r="BST3" s="909">
        <v>0.9</v>
      </c>
      <c r="BSU3" s="54"/>
      <c r="BSV3" s="52">
        <f>BSN3</f>
        <v>0</v>
      </c>
      <c r="BSW3" s="52">
        <v>0.85799999999999998</v>
      </c>
      <c r="BSX3" s="52">
        <v>0.997</v>
      </c>
      <c r="BSY3" s="52">
        <v>0.99099999999999999</v>
      </c>
      <c r="BSZ3" s="52">
        <v>1.02</v>
      </c>
      <c r="BTA3" s="52">
        <v>1.018</v>
      </c>
      <c r="BTB3" s="52">
        <v>0.98199999999999998</v>
      </c>
      <c r="BTC3" s="52">
        <v>0.99399999999999999</v>
      </c>
      <c r="BTD3" s="52"/>
      <c r="BTE3" s="52"/>
      <c r="BTF3" s="52">
        <f>BSX3</f>
        <v>0.997</v>
      </c>
      <c r="BTG3" s="52">
        <v>0.85799999999999998</v>
      </c>
      <c r="BTH3" s="52">
        <v>0.99199999999999999</v>
      </c>
      <c r="BTI3" s="54">
        <v>0.996</v>
      </c>
      <c r="BTJ3" s="52">
        <f>BTF3</f>
        <v>0.997</v>
      </c>
      <c r="BTK3" s="52">
        <v>0.85799999999999998</v>
      </c>
      <c r="BTL3" s="52">
        <v>0.98299999999999998</v>
      </c>
      <c r="BTM3" s="52">
        <v>1.0029999999999999</v>
      </c>
      <c r="BTN3" s="52">
        <v>0.98199999999999998</v>
      </c>
      <c r="BTO3" s="52">
        <v>0.999</v>
      </c>
      <c r="BTP3" s="54">
        <v>1.02</v>
      </c>
      <c r="BTQ3" s="54">
        <v>1.012</v>
      </c>
      <c r="BTR3" s="54">
        <v>0.98499999999999999</v>
      </c>
      <c r="BTS3" s="54">
        <v>1.012</v>
      </c>
      <c r="BTT3" s="54">
        <v>0.99199999999999999</v>
      </c>
      <c r="BTU3" s="54">
        <v>1.032</v>
      </c>
      <c r="BTV3" s="54">
        <v>1.0129999999999999</v>
      </c>
      <c r="BTW3" s="54">
        <v>1.03</v>
      </c>
      <c r="BTX3" s="54">
        <v>1.0189999999999999</v>
      </c>
      <c r="BTY3" s="54">
        <v>1.03</v>
      </c>
      <c r="BTZ3" s="52">
        <f>BTV3</f>
        <v>1.0129999999999999</v>
      </c>
      <c r="BUA3" s="52">
        <v>0.85799999999999998</v>
      </c>
      <c r="BUB3" s="54">
        <v>1.024</v>
      </c>
      <c r="BUC3" s="54">
        <v>1.0289999999999999</v>
      </c>
      <c r="BUD3" s="52">
        <v>0.85799999999999998</v>
      </c>
      <c r="BUE3" s="52">
        <v>1.038</v>
      </c>
      <c r="BUF3" s="52">
        <v>1.0449999999999999</v>
      </c>
      <c r="BUG3" s="54">
        <v>0.99299999999999999</v>
      </c>
      <c r="BUH3" s="54">
        <v>0.85299999999999998</v>
      </c>
      <c r="BUI3" s="54">
        <v>0.84199999999999997</v>
      </c>
      <c r="BUJ3" s="54">
        <v>0.82899999999999996</v>
      </c>
      <c r="BUK3" s="54">
        <v>0.85299999999999998</v>
      </c>
      <c r="BUL3" s="1050"/>
      <c r="BUM3" s="54">
        <v>0.81599999999999995</v>
      </c>
      <c r="BUN3" s="54">
        <v>0.83</v>
      </c>
      <c r="BUO3" s="54">
        <v>0.99299999999999999</v>
      </c>
      <c r="BUP3" s="54">
        <v>0.97499999999999998</v>
      </c>
      <c r="BUQ3" s="54">
        <v>0.98799999999999999</v>
      </c>
      <c r="BUR3" s="54">
        <v>0.99299999999999999</v>
      </c>
      <c r="BUS3" s="54">
        <v>0.78700000000000003</v>
      </c>
      <c r="BUT3" s="54">
        <v>0.80200000000000005</v>
      </c>
      <c r="BUU3" s="54">
        <v>0.99299999999999999</v>
      </c>
      <c r="BUV3" s="54"/>
      <c r="BUW3" s="54"/>
      <c r="BUX3" s="357">
        <f>(BUV3-BUU3)/BUU3</f>
        <v>-1</v>
      </c>
      <c r="BUY3" s="357">
        <f>(BUW3-BUU3)/BUU3</f>
        <v>-1</v>
      </c>
      <c r="BUZ3" s="1307">
        <v>0.93</v>
      </c>
      <c r="BVA3" s="54">
        <v>1.236</v>
      </c>
      <c r="BVB3" s="1307">
        <v>0.93</v>
      </c>
      <c r="BVC3" s="1382">
        <v>1.1970000000000001</v>
      </c>
      <c r="BVD3" s="54">
        <v>1.232</v>
      </c>
      <c r="BVE3" s="1382">
        <v>1.224</v>
      </c>
      <c r="BVF3" s="54">
        <v>1.0089999999999999</v>
      </c>
      <c r="BVG3" s="54">
        <v>1.198</v>
      </c>
      <c r="BVH3" s="54">
        <v>1.2310000000000001</v>
      </c>
      <c r="BVI3" s="909">
        <v>0.86</v>
      </c>
      <c r="BVJ3" s="1307">
        <v>0.93</v>
      </c>
      <c r="BVK3" s="54">
        <v>1.2609999999999999</v>
      </c>
      <c r="BVL3" s="909">
        <v>0.86</v>
      </c>
      <c r="BVM3" s="1307">
        <v>0.93</v>
      </c>
      <c r="BVN3" s="1385">
        <v>1.236</v>
      </c>
      <c r="BVO3" s="909">
        <v>0.86</v>
      </c>
      <c r="BVP3" s="1307">
        <v>0.97</v>
      </c>
      <c r="BVQ3" s="1382">
        <v>1.0429999999999999</v>
      </c>
      <c r="BVR3" s="1382">
        <v>1.0529999999999999</v>
      </c>
      <c r="BVS3" s="1050"/>
      <c r="BVT3" s="1382">
        <v>1.0669999999999999</v>
      </c>
      <c r="BVU3" s="909">
        <v>0.86</v>
      </c>
      <c r="BVV3" s="1307">
        <v>0.97</v>
      </c>
      <c r="BVW3" s="54">
        <v>1.093</v>
      </c>
      <c r="BVX3" s="54">
        <v>1.1779999999999999</v>
      </c>
      <c r="BVY3" s="909">
        <v>0.86</v>
      </c>
      <c r="BVZ3" s="1307">
        <v>0.97</v>
      </c>
      <c r="BWA3" s="28">
        <v>1.228</v>
      </c>
      <c r="BWB3" s="909">
        <v>0.86</v>
      </c>
      <c r="BWC3" s="1307">
        <v>0.97</v>
      </c>
      <c r="BWD3" s="1377">
        <v>1.1379999999999999</v>
      </c>
      <c r="BWE3" s="909">
        <v>0.86</v>
      </c>
      <c r="BWF3" s="1307">
        <v>0.97</v>
      </c>
      <c r="BWG3" s="40"/>
      <c r="BWH3" s="5">
        <f t="shared" ref="BWH3:BWH46" si="4">(BWG3-BWF3)/BWF3</f>
        <v>-1</v>
      </c>
      <c r="BWI3" s="944"/>
      <c r="BWJ3" s="52">
        <v>1.0209999999999999</v>
      </c>
      <c r="BWK3" s="1049"/>
      <c r="BWL3" s="52">
        <v>0.65600000000000003</v>
      </c>
      <c r="BWM3" s="54">
        <v>0.754</v>
      </c>
      <c r="BWN3" s="944"/>
      <c r="BWO3" s="52">
        <v>1.0209999999999999</v>
      </c>
      <c r="BWP3" s="1049"/>
      <c r="BWQ3" s="52">
        <v>0.65600000000000003</v>
      </c>
      <c r="BWR3" s="52">
        <v>0.755</v>
      </c>
      <c r="BWS3" s="54">
        <v>0.75900000000000001</v>
      </c>
      <c r="BWT3" s="54">
        <v>0.76200000000000001</v>
      </c>
      <c r="BWU3" s="54">
        <v>0.76400000000000001</v>
      </c>
      <c r="BWV3" s="54">
        <v>0.752</v>
      </c>
      <c r="BWW3" s="54">
        <v>0.76</v>
      </c>
      <c r="BWX3" s="1526">
        <v>0.63</v>
      </c>
      <c r="BWY3" s="1307">
        <v>0.65600000000000003</v>
      </c>
      <c r="BWZ3" s="54">
        <v>0.75600000000000001</v>
      </c>
      <c r="BXA3" s="1526">
        <v>0.63</v>
      </c>
      <c r="BXB3" s="1307">
        <v>0.65600000000000003</v>
      </c>
      <c r="BXC3" s="54">
        <v>0.75900000000000001</v>
      </c>
      <c r="BXD3" s="909">
        <v>0.63</v>
      </c>
      <c r="BXE3" s="1382">
        <v>0.64</v>
      </c>
      <c r="BXF3" s="1382">
        <v>0.88900000000000001</v>
      </c>
      <c r="BXG3" s="1382">
        <v>0.88</v>
      </c>
      <c r="BXH3" s="1530">
        <v>0.67</v>
      </c>
      <c r="BXI3" s="1382">
        <v>0.88300000000000001</v>
      </c>
      <c r="BXJ3" s="909">
        <v>0.63</v>
      </c>
      <c r="BXK3" s="1382">
        <v>0.64</v>
      </c>
      <c r="BXL3" s="54">
        <v>0.98</v>
      </c>
      <c r="BXM3" s="909">
        <v>0.63</v>
      </c>
      <c r="BXN3" s="1382">
        <v>0.64</v>
      </c>
      <c r="BXO3" s="1377">
        <v>0.86499999999999999</v>
      </c>
      <c r="BXP3" s="909">
        <v>0.63</v>
      </c>
      <c r="BXQ3" s="1382">
        <v>0.64</v>
      </c>
      <c r="BXR3" s="40"/>
      <c r="BXS3" s="5">
        <f t="shared" ref="BXS3:BXS46" si="5">(BXR3-BXQ3)/BXQ3</f>
        <v>-1</v>
      </c>
      <c r="BXT3" s="1050">
        <v>0.85799999999999998</v>
      </c>
      <c r="BXU3" s="54">
        <v>1.0389999999999999</v>
      </c>
      <c r="BXV3" s="54">
        <v>1.0609999999999999</v>
      </c>
      <c r="BXW3" s="54">
        <v>1.0820000000000001</v>
      </c>
      <c r="BXX3" s="54">
        <v>1.0549999999999999</v>
      </c>
      <c r="BXY3" s="54">
        <v>1.03</v>
      </c>
      <c r="BXZ3" s="54">
        <v>1.0580000000000001</v>
      </c>
      <c r="BYA3" s="909">
        <v>0.94</v>
      </c>
      <c r="BYB3" s="1307">
        <v>0.85799999999999998</v>
      </c>
      <c r="BYC3" s="54">
        <v>1.0980000000000001</v>
      </c>
      <c r="BYD3" s="909">
        <v>0.94</v>
      </c>
      <c r="BYE3" s="1382">
        <v>1.087</v>
      </c>
      <c r="BYF3" s="1382">
        <v>1.0880000000000001</v>
      </c>
      <c r="BYG3" s="909">
        <v>0.94</v>
      </c>
      <c r="BYH3" s="1382">
        <v>1.087</v>
      </c>
      <c r="BYI3" s="1382">
        <v>0.90900000000000003</v>
      </c>
      <c r="BYJ3" s="1382">
        <v>0.89400000000000002</v>
      </c>
      <c r="BYK3" s="909"/>
      <c r="BYL3" s="1382">
        <v>0.871</v>
      </c>
      <c r="BYM3" s="909">
        <v>0.94</v>
      </c>
      <c r="BYN3" s="1382">
        <v>1.087</v>
      </c>
      <c r="BYO3" s="54">
        <v>0.999</v>
      </c>
      <c r="BYP3" s="909">
        <v>0.94</v>
      </c>
      <c r="BYQ3" s="1382">
        <v>1.087</v>
      </c>
      <c r="BYR3" s="1377">
        <v>0.84399999999999997</v>
      </c>
      <c r="BYS3" s="909">
        <v>0.94</v>
      </c>
      <c r="BYT3" s="1382">
        <v>1.087</v>
      </c>
      <c r="BYU3" s="40"/>
      <c r="BYV3" s="5">
        <f t="shared" ref="BYV3:BYV46" si="6">(BYU3-BYT3)/BYT3</f>
        <v>-1</v>
      </c>
      <c r="BYW3" s="1377">
        <v>1.052</v>
      </c>
      <c r="BYX3" s="1378">
        <v>0.95</v>
      </c>
      <c r="BYY3" s="1377">
        <v>1.0720000000000001</v>
      </c>
      <c r="BYZ3" s="1377">
        <v>1.0469999999999999</v>
      </c>
      <c r="BZA3" s="1378">
        <v>0.95</v>
      </c>
      <c r="BZB3" s="54">
        <v>1.0209999999999999</v>
      </c>
      <c r="BZC3" s="1378">
        <v>0.95</v>
      </c>
      <c r="BZD3" s="1382">
        <v>0.91500000000000004</v>
      </c>
      <c r="BZE3" s="1526">
        <v>0.95</v>
      </c>
      <c r="BZF3" s="1377">
        <v>1.0389999999999999</v>
      </c>
      <c r="BZG3" s="1377">
        <v>1.133</v>
      </c>
      <c r="BZH3" s="1377">
        <v>1.1140000000000001</v>
      </c>
      <c r="BZI3" s="1536"/>
      <c r="BZJ3" s="1377">
        <v>1.117</v>
      </c>
      <c r="BZK3" s="1526">
        <v>0.95</v>
      </c>
      <c r="BZL3" s="1377">
        <v>1.0389999999999999</v>
      </c>
      <c r="BZM3" s="106">
        <v>1.236</v>
      </c>
      <c r="BZN3" s="1526">
        <v>0.95</v>
      </c>
      <c r="BZO3" s="1377">
        <v>1.0389999999999999</v>
      </c>
      <c r="BZP3" s="1377">
        <v>1.137</v>
      </c>
      <c r="BZQ3" s="1526">
        <v>0.95</v>
      </c>
      <c r="BZR3" s="1377">
        <v>1.0389999999999999</v>
      </c>
      <c r="BZS3" s="40"/>
      <c r="BZT3" s="1735">
        <f>(BZS3-BZR3)/BZR3</f>
        <v>-1</v>
      </c>
      <c r="BZU3" s="52">
        <v>0.59699999999999998</v>
      </c>
      <c r="BZV3" s="52">
        <f>BZU3</f>
        <v>0.59699999999999998</v>
      </c>
      <c r="BZW3" s="40"/>
      <c r="BZX3" s="1735">
        <f>(BZW3-BZV3)/BZV3</f>
        <v>-1</v>
      </c>
      <c r="BZY3" s="52">
        <v>0.83399999999999996</v>
      </c>
      <c r="BZZ3" s="54">
        <f>BZY3</f>
        <v>0.83399999999999996</v>
      </c>
      <c r="CAA3" s="40"/>
      <c r="CAB3" s="1735">
        <f>(CAA3-BZZ3)/BZZ3</f>
        <v>-1</v>
      </c>
      <c r="CAC3" s="52">
        <v>0.59599999999999997</v>
      </c>
      <c r="CAD3" s="54">
        <f>CAC3</f>
        <v>0.59599999999999997</v>
      </c>
      <c r="CAE3" s="40"/>
      <c r="CAF3" s="1160">
        <f>(CAE3-CAD3)/CAD3</f>
        <v>-1</v>
      </c>
      <c r="CAG3" s="1049"/>
      <c r="CAH3" s="54"/>
      <c r="CAI3" s="350" t="s">
        <v>3845</v>
      </c>
      <c r="CAJ3" s="52" t="str">
        <f t="shared" ref="CAJ3:CAJ32" si="7">IF(ISBLANK(GH3),"4.Blocker/Not Executed",IF(AND(GH3&lt;=0%),"1. Better than baseline",IF(AND(GH3&lt;=10%,GH3&gt;=0%),"2. Within 10% deviation from baseline",IF(AND(GH3&gt;=10%),"3. Missing baseline"))))</f>
        <v>1. Better than baseline</v>
      </c>
      <c r="CAK3" s="52" t="str">
        <f t="shared" ref="CAK3:CAK32" si="8">IF(ISBLANK(IY3),"4.Blocker/Not Executed",IF(AND(IY3&lt;=0%),"1. Better than baseline ",IF(AND(IY3&lt;=10%,IY3&gt;=0%),"2. Within 10% deviation from baseline",IF(AND(IY3&gt;=10%),"3. Missing baseline"))))</f>
        <v>2. Within 10% deviation from baseline</v>
      </c>
      <c r="CAL3" s="52" t="str">
        <f t="shared" ref="CAL3:CAL32" si="9">IF(ISBLANK(QB3),"4.Blocker/Not Executed",IF(AND(QB3&lt;=0%),"1. Better than baseline ",IF(AND(QB3&lt;=10%,QB3&gt;=0%),"2. Within 10% deviation from baseline",IF(AND(QB3&gt;=10%),"3. Missing baseline"))))</f>
        <v xml:space="preserve">1. Better than baseline </v>
      </c>
      <c r="CAM3" s="52" t="str">
        <f t="shared" ref="CAM3:CAM32" si="10">IF(ISBLANK(WX3),"4.Blocker/Not Executed",IF(AND(WX3&lt;=0%),"1. Better than baseline ",IF(AND(WX3&lt;=10%,WX3&gt;=0%),"2. Within 10% deviation from baseline",IF(AND(WX3&gt;=10%),"3. Missing baseline"))))</f>
        <v xml:space="preserve">1. Better than baseline </v>
      </c>
      <c r="CAN3" s="52" t="str">
        <f t="shared" ref="CAN3:CAN32" si="11">IF(ISBLANK(ADZ3),"4.Blocker/Not Executed",IF(AND(ADZ3&lt;=0%),"1. Better than baseline ",IF(AND(ADZ3&lt;=10%,ADZ3&gt;=0%),"2. Within 10% deviation from baseline",IF(AND(ADZ3&gt;=10%),"3. Missing baseline"))))</f>
        <v xml:space="preserve">1. Better than baseline </v>
      </c>
      <c r="CAO3" s="52" t="str">
        <f t="shared" ref="CAO3:CAO32" si="12">IF(ISBLANK(ANB3),"4.Blocker/Not Executed",IF(AND(ANB3&lt;=0%),"1. Better than baseline ",IF(AND(ANB3&lt;=10%,ANB3&gt;=0%),"2. Within 10% deviation from baseline",IF(AND(ANB3&gt;=10%),"3. Missing baseline"))))</f>
        <v>3. Missing baseline</v>
      </c>
      <c r="CAP3" s="52" t="str">
        <f t="shared" ref="CAP3:CAP32" si="13">IF(ISBLANK(AWE3),"4.Blocker/Not Executed",IF(AND(AWE3&lt;=0%),"1. Better than baseline ",IF(AND(AWE3&lt;=10%,AWE3&gt;=0%),"2. Within 10% deviation from baseline",IF(AND(AWE3&gt;=10%),"3. Missing baseline"))))</f>
        <v>3. Missing baseline</v>
      </c>
      <c r="CAQ3" s="28" t="str">
        <f t="shared" ref="CAQ3:CAQ32" si="14">IF(ISBLANK(BFQ3),"4.Blocker/Not Executed",IF(AND(BFQ3&lt;=0%),"1. Better than baseline ",IF(AND(BFQ3&lt;=10%,BFQ3&gt;=0%),"2. Within 10% deviation from baseline",IF(AND(BFQ3&gt;=10%),"3. Missing baseline"))))</f>
        <v>3. Missing baseline</v>
      </c>
      <c r="CAR3" s="54" t="str">
        <f t="shared" ref="CAR3:CAR32" si="15">IF(ISBLANK(BMH3),"4.Blocker/Not Executed",IF(AND(BMH3&lt;=0%),"1. Better than baseline ",IF(AND(BMH3&lt;=10%,BMH3&gt;=0%),"2. Within 10% deviation from baseline",IF(AND(BFR3&gt;=10%),"3. Missing baseline"))))</f>
        <v>3. Missing baseline</v>
      </c>
      <c r="CAS3" s="54" t="str">
        <f t="shared" ref="CAS3:CAS32" si="16">IF(ISBLANK(BQA3),"4.Blocker/Not Executed",IF(AND(BQA3&lt;=0%),"1. Better than baseline ",IF(AND(BQA3&lt;=10%,BQA3&gt;=0%),"2. Within 10% deviation from baseline",IF(AND(BQA3&gt;=10%),"3. Missing baseline"))))</f>
        <v>3. Missing baseline</v>
      </c>
      <c r="CAT3" s="54" t="str">
        <f t="shared" ref="CAT3:CAT32" si="17">IF(ISBLANK(BUY3),"4.Blocker/Not Executed",IF(AND(BUY3&lt;=0%),"1. Better than baseline ",IF(AND(BUY3&lt;=10%,BUY3&gt;=0%),"2. Within 10% deviation from baseline",IF(AND(BUY3&gt;=10%),"3. Missing baseline"))))</f>
        <v xml:space="preserve">1. Better than baseline </v>
      </c>
      <c r="CAU3" s="1382" t="str">
        <f t="shared" ref="CAU3:CAU32" si="18">IF(ISBLANK(BWH3),"4.Blocker/Not Executed",IF(AND(BWH3&lt;=0%),"1. Better than baseline ",IF(AND(BWH3&lt;=10%,BWH3&gt;=0%),"2. Within 10% deviation from baseline",IF(AND(BWH3&gt;=10%),"3. Missing baseline"))))</f>
        <v xml:space="preserve">1. Better than baseline </v>
      </c>
      <c r="CAV3" s="1382" t="str">
        <f t="shared" ref="CAV3:CAV32" si="19">IF(ISBLANK(BXS3),"4.Blocker/Not Executed",IF(AND(BXS3&lt;=0%),"1. Better than baseline ",IF(AND(BXS3&lt;=10%,BXS3&gt;=0%),"2. Within 10% deviation from baseline",IF(AND(BXS3&gt;=10%),"3. Missing baseline"))))</f>
        <v xml:space="preserve">1. Better than baseline </v>
      </c>
      <c r="CAW3" s="1382" t="str">
        <f t="shared" ref="CAW3:CAW32" si="20">IF(ISBLANK(BYV3),"4.Blocker/Not Executed",IF(AND(BYV3&lt;=0%),"1. Better than baseline ",IF(AND(BYV3&lt;=10%,BYV3&gt;=0%),"2. Within 10% deviation from baseline",IF(AND(BYV3&gt;=10%),"3. Missing baseline"))))</f>
        <v xml:space="preserve">1. Better than baseline </v>
      </c>
      <c r="CAX3" s="1382" t="str">
        <f t="shared" ref="CAX3:CAX32" si="21">IF(ISBLANK(BZT3),"4.Blocker/Not Executed",IF(AND(BZT3&lt;=0%),"1. Better than baseline ",IF(AND(BZT3&lt;=10%,BZT3&gt;=0%),"2. Within 10% deviation from baseline",IF(AND(BZT3&gt;=10%),"3. Missing baseline"))))</f>
        <v xml:space="preserve">1. Better than baseline </v>
      </c>
    </row>
    <row r="4" spans="1:2237" ht="29.5" thickBot="1" x14ac:dyDescent="0.4">
      <c r="A4" s="118" t="s">
        <v>3842</v>
      </c>
      <c r="B4" s="118"/>
      <c r="C4" s="126" t="s">
        <v>3842</v>
      </c>
      <c r="D4" s="340">
        <v>2</v>
      </c>
      <c r="E4" s="52" t="s">
        <v>1232</v>
      </c>
      <c r="F4" s="120" t="s">
        <v>3846</v>
      </c>
      <c r="G4" s="118" t="s">
        <v>17</v>
      </c>
      <c r="H4" s="119" t="s">
        <v>17</v>
      </c>
      <c r="I4" s="120" t="s">
        <v>3846</v>
      </c>
      <c r="J4" s="8" t="s">
        <v>3847</v>
      </c>
      <c r="K4" s="52">
        <v>0.98</v>
      </c>
      <c r="L4" s="52">
        <v>0.84</v>
      </c>
      <c r="M4" s="52">
        <v>0.84499999999999997</v>
      </c>
      <c r="N4" s="52">
        <v>0.84699999999999998</v>
      </c>
      <c r="O4" s="52">
        <v>0.84699999999999998</v>
      </c>
      <c r="P4" s="52">
        <v>0.84599999999999997</v>
      </c>
      <c r="Q4" s="52">
        <v>0.84899999999999998</v>
      </c>
      <c r="R4" s="52">
        <v>0.84</v>
      </c>
      <c r="S4" s="52">
        <v>0.85099999999999998</v>
      </c>
      <c r="T4" s="52">
        <v>0.85099999999999998</v>
      </c>
      <c r="U4" s="52">
        <v>0.85</v>
      </c>
      <c r="V4" s="1049"/>
      <c r="W4" s="32"/>
      <c r="X4" s="32">
        <v>0.84399999999999997</v>
      </c>
      <c r="Y4" s="52">
        <v>0.84399999999999997</v>
      </c>
      <c r="Z4" s="32">
        <v>0.84699999999999998</v>
      </c>
      <c r="AA4" s="52"/>
      <c r="AB4" s="52">
        <v>0.84899999999999998</v>
      </c>
      <c r="AC4" s="959">
        <v>0.84599999999999997</v>
      </c>
      <c r="AD4" s="960">
        <v>0.84299999999999997</v>
      </c>
      <c r="AE4" s="960">
        <v>0.84399999999999997</v>
      </c>
      <c r="AF4" s="960">
        <v>0.83899999999999997</v>
      </c>
      <c r="AG4" s="959">
        <v>0.84699999999999998</v>
      </c>
      <c r="AH4" s="52">
        <f t="shared" si="0"/>
        <v>0.84</v>
      </c>
      <c r="AI4" s="52">
        <v>0.85399999999999998</v>
      </c>
      <c r="AJ4" s="52">
        <v>0.84699999999999998</v>
      </c>
      <c r="AK4" s="52">
        <v>0.84199999999999997</v>
      </c>
      <c r="AL4" s="52"/>
      <c r="AM4" s="52"/>
      <c r="AN4" s="52">
        <v>0.84</v>
      </c>
      <c r="AO4" s="52">
        <v>0.84</v>
      </c>
      <c r="AP4" s="52">
        <v>0.84599999999999997</v>
      </c>
      <c r="AQ4" s="52">
        <v>0.84799999999999998</v>
      </c>
      <c r="AR4" s="58">
        <v>0.84399999999999997</v>
      </c>
      <c r="AS4" s="52">
        <v>0.85199999999999998</v>
      </c>
      <c r="AT4" s="52">
        <v>0.84499999999999997</v>
      </c>
      <c r="AU4" s="52">
        <v>0.84799999999999998</v>
      </c>
      <c r="AV4" s="52">
        <v>0.84799999999999998</v>
      </c>
      <c r="AW4" s="52">
        <v>0.84</v>
      </c>
      <c r="AX4" s="52">
        <v>0.85099999999999998</v>
      </c>
      <c r="AY4" s="58">
        <v>0.84799999999999998</v>
      </c>
      <c r="AZ4" s="58">
        <v>0.84699999999999998</v>
      </c>
      <c r="BA4" s="962"/>
      <c r="BB4" s="58">
        <v>0.84799999999999998</v>
      </c>
      <c r="BC4" s="58">
        <v>0.84599999999999997</v>
      </c>
      <c r="BD4" s="58">
        <v>0.84799999999999998</v>
      </c>
      <c r="BE4" s="58">
        <v>0.84699999999999998</v>
      </c>
      <c r="BF4" s="58">
        <v>0.84</v>
      </c>
      <c r="BG4" s="58">
        <v>0.84599999999999997</v>
      </c>
      <c r="BH4" s="58">
        <v>0.84499999999999997</v>
      </c>
      <c r="BI4" s="52">
        <v>0.84599999999999997</v>
      </c>
      <c r="BJ4" s="52"/>
      <c r="BK4" s="58">
        <v>0.85</v>
      </c>
      <c r="BL4" s="58">
        <v>0.84699999999999998</v>
      </c>
      <c r="BM4" s="58">
        <v>0.84499999999999997</v>
      </c>
      <c r="BN4" s="58">
        <v>0.84799999999999998</v>
      </c>
      <c r="BO4" s="58">
        <v>0.84799999999999998</v>
      </c>
      <c r="BP4" s="52">
        <v>0.84</v>
      </c>
      <c r="BQ4" s="58">
        <v>0.84699999999999998</v>
      </c>
      <c r="BR4" s="58">
        <v>0.84699999999999998</v>
      </c>
      <c r="BS4" s="58">
        <v>0.84599999999999997</v>
      </c>
      <c r="BT4" s="58">
        <v>0.84499999999999997</v>
      </c>
      <c r="BU4" s="58">
        <v>0.84499999999999997</v>
      </c>
      <c r="BV4" s="58">
        <v>0.85</v>
      </c>
      <c r="BW4" s="58">
        <v>0.84699999999999998</v>
      </c>
      <c r="BX4" s="58">
        <v>0.84899999999999998</v>
      </c>
      <c r="BY4" s="58">
        <v>0.84899999999999998</v>
      </c>
      <c r="BZ4" s="58"/>
      <c r="CA4" s="899">
        <v>0.84699999999999998</v>
      </c>
      <c r="CB4" s="58"/>
      <c r="CC4" s="58">
        <v>0.84</v>
      </c>
      <c r="CD4" s="58">
        <v>0.85199999999999998</v>
      </c>
      <c r="CE4" s="58">
        <v>0.84899999999999998</v>
      </c>
      <c r="CF4" s="58">
        <v>0.85</v>
      </c>
      <c r="CG4" s="58">
        <v>0.85</v>
      </c>
      <c r="CH4" s="58">
        <v>0.85099999999999998</v>
      </c>
      <c r="CI4" s="58">
        <v>0.84599999999999997</v>
      </c>
      <c r="CJ4" s="58">
        <v>0.84599999999999997</v>
      </c>
      <c r="CK4" s="52">
        <v>0.85</v>
      </c>
      <c r="CL4" s="52">
        <v>0.84499999999999997</v>
      </c>
      <c r="CM4" s="52">
        <v>0.84</v>
      </c>
      <c r="CN4" s="52">
        <v>0.85099999999999998</v>
      </c>
      <c r="CO4" s="52">
        <v>0.84899999999999998</v>
      </c>
      <c r="CP4" s="58">
        <v>0.85299999999999998</v>
      </c>
      <c r="CQ4" s="58">
        <v>0.85099999999999998</v>
      </c>
      <c r="CR4" s="52">
        <v>0.84699999999999998</v>
      </c>
      <c r="CS4" s="52">
        <v>0.85199999999999998</v>
      </c>
      <c r="CT4" s="52">
        <v>0.85399999999999998</v>
      </c>
      <c r="CU4" s="52">
        <v>0.85099999999999998</v>
      </c>
      <c r="CV4" s="52">
        <v>0.84</v>
      </c>
      <c r="CW4" s="52">
        <v>0.85199999999999998</v>
      </c>
      <c r="CX4" s="52">
        <v>0.85499999999999998</v>
      </c>
      <c r="CY4" s="52">
        <v>0.85599999999999998</v>
      </c>
      <c r="CZ4" s="52">
        <v>0.85299999999999998</v>
      </c>
      <c r="DA4" s="52"/>
      <c r="DB4" s="52">
        <v>0.84299999999999997</v>
      </c>
      <c r="DC4" s="52">
        <v>0.85099999999999998</v>
      </c>
      <c r="DD4" s="52">
        <v>0.85399999999999998</v>
      </c>
      <c r="DE4" s="52">
        <v>0.84899999999999998</v>
      </c>
      <c r="DF4" s="52">
        <v>0.85199999999999998</v>
      </c>
      <c r="DG4" s="52">
        <v>0.84</v>
      </c>
      <c r="DH4" s="872"/>
      <c r="DI4" s="52">
        <v>0.84499999999999997</v>
      </c>
      <c r="DJ4" s="52"/>
      <c r="DK4" s="52"/>
      <c r="DL4" s="52"/>
      <c r="DM4" s="52">
        <v>0.85199999999999998</v>
      </c>
      <c r="DN4" s="52">
        <v>0.84799999999999998</v>
      </c>
      <c r="DO4" s="52">
        <v>0.84899999999999998</v>
      </c>
      <c r="DP4" s="52">
        <v>0.84499999999999997</v>
      </c>
      <c r="DQ4" s="944"/>
      <c r="DR4" s="52">
        <v>0.85099999999999998</v>
      </c>
      <c r="DS4" s="52">
        <v>0.85</v>
      </c>
      <c r="DT4" s="52">
        <v>0.84599999999999997</v>
      </c>
      <c r="DU4" s="52">
        <v>0.84599999999999997</v>
      </c>
      <c r="DV4" s="52">
        <v>0.84</v>
      </c>
      <c r="DW4" s="52">
        <v>0.84699999999999998</v>
      </c>
      <c r="DX4" s="52">
        <v>0.84599999999999997</v>
      </c>
      <c r="DY4" s="52">
        <v>0.85099999999999998</v>
      </c>
      <c r="DZ4" s="52">
        <v>0.84699999999999998</v>
      </c>
      <c r="EA4" s="52">
        <v>0.85</v>
      </c>
      <c r="EB4" s="52">
        <v>0.85099999999999998</v>
      </c>
      <c r="EC4" s="52"/>
      <c r="ED4" s="52">
        <v>0.85099999999999998</v>
      </c>
      <c r="EE4" s="52">
        <v>0.85099999999999998</v>
      </c>
      <c r="EF4" s="52">
        <v>0.85099999999999998</v>
      </c>
      <c r="EG4" s="52">
        <v>0.85099999999999998</v>
      </c>
      <c r="EH4" s="52">
        <v>0.98</v>
      </c>
      <c r="EI4" s="1129"/>
      <c r="EJ4" s="52">
        <v>0.84</v>
      </c>
      <c r="EK4" s="52">
        <v>0.84899999999999998</v>
      </c>
      <c r="EL4" s="1129"/>
      <c r="EM4" s="52">
        <v>0.85099999999999998</v>
      </c>
      <c r="EN4" s="52">
        <v>0.85</v>
      </c>
      <c r="EO4" s="58">
        <v>0.84699999999999998</v>
      </c>
      <c r="EP4" s="52">
        <v>0.84599999999999997</v>
      </c>
      <c r="EQ4" s="52">
        <v>0.84899999999999998</v>
      </c>
      <c r="ER4" s="1129"/>
      <c r="ES4" s="52">
        <v>0.85</v>
      </c>
      <c r="ET4" s="52">
        <v>0.84799999999999998</v>
      </c>
      <c r="EU4" s="52">
        <v>0.85099999999999998</v>
      </c>
      <c r="EV4" s="52">
        <v>0.85</v>
      </c>
      <c r="EW4" s="52">
        <v>0.85</v>
      </c>
      <c r="EX4" s="52">
        <v>0.85099999999999998</v>
      </c>
      <c r="EY4" s="52">
        <v>0.85099999999999998</v>
      </c>
      <c r="EZ4" s="52">
        <v>0.85199999999999998</v>
      </c>
      <c r="FA4" s="52">
        <v>0.84799999999999998</v>
      </c>
      <c r="FB4" s="52">
        <v>0.85</v>
      </c>
      <c r="FC4" s="52">
        <v>0.85199999999999998</v>
      </c>
      <c r="FD4" s="52">
        <v>0.85</v>
      </c>
      <c r="FE4" s="1035"/>
      <c r="FF4" s="52">
        <v>0.84699999999999998</v>
      </c>
      <c r="FG4" s="52">
        <v>0.85</v>
      </c>
      <c r="FH4" s="1035"/>
      <c r="FI4" s="1023">
        <v>0.84799999999999998</v>
      </c>
      <c r="FJ4" s="1035"/>
      <c r="FK4" s="52">
        <v>0.85</v>
      </c>
      <c r="FL4" s="52">
        <v>0.85199999999999998</v>
      </c>
      <c r="FM4" s="52">
        <v>0.98</v>
      </c>
      <c r="FN4" s="1129"/>
      <c r="FO4" s="52">
        <v>0.84</v>
      </c>
      <c r="FP4" s="52">
        <v>0.85199999999999998</v>
      </c>
      <c r="FQ4" s="52">
        <v>0.84699999999999998</v>
      </c>
      <c r="FR4" s="52">
        <v>0.85199999999999998</v>
      </c>
      <c r="FS4" s="52">
        <v>0.98</v>
      </c>
      <c r="FT4" s="1129"/>
      <c r="FU4" s="52">
        <v>0.84</v>
      </c>
      <c r="FV4" s="52">
        <v>0.84599999999999997</v>
      </c>
      <c r="FW4" s="52">
        <v>0.85199999999999998</v>
      </c>
      <c r="FX4" s="52">
        <v>0.84699999999999998</v>
      </c>
      <c r="FY4" s="52">
        <v>0.84599999999999997</v>
      </c>
      <c r="FZ4" s="52">
        <v>0.85299999999999998</v>
      </c>
      <c r="GA4" s="52">
        <v>0.85099999999999998</v>
      </c>
      <c r="GB4" s="52">
        <v>0.84499999999999997</v>
      </c>
      <c r="GC4" s="52">
        <v>0.85499999999999998</v>
      </c>
      <c r="GD4" s="52">
        <v>0.84899999999999998</v>
      </c>
      <c r="GE4" s="52">
        <v>0.85299999999999998</v>
      </c>
      <c r="GF4" s="52">
        <v>0.84899999999999998</v>
      </c>
      <c r="GG4" s="52">
        <v>0.85099999999999998</v>
      </c>
      <c r="GH4" s="1160">
        <f t="shared" ref="GH4:GH32" si="22">(GG4-FU4)/FU4</f>
        <v>1.3095238095238108E-2</v>
      </c>
      <c r="GI4" s="1049">
        <v>1.1200000000000001</v>
      </c>
      <c r="GJ4" s="32">
        <v>0.89</v>
      </c>
      <c r="GK4" s="32">
        <v>0.9</v>
      </c>
      <c r="GL4" s="32">
        <v>0.90900000000000003</v>
      </c>
      <c r="GM4" s="32">
        <v>0.91</v>
      </c>
      <c r="GN4" s="32">
        <v>0.91</v>
      </c>
      <c r="GO4" s="52">
        <v>0.91</v>
      </c>
      <c r="GP4" s="32">
        <v>0.91100000000000003</v>
      </c>
      <c r="GQ4" s="52">
        <v>0.91100000000000003</v>
      </c>
      <c r="GR4" s="52">
        <v>0.91</v>
      </c>
      <c r="GS4" s="52">
        <v>0.90900000000000003</v>
      </c>
      <c r="GT4" s="58">
        <v>0.91</v>
      </c>
      <c r="GU4" s="58">
        <f>VLOOKUP(I4,[4]consolidated!$B$2:$C$202,2,FALSE)/1000</f>
        <v>0.90900000000000003</v>
      </c>
      <c r="GV4" s="58">
        <v>0.91700000000000004</v>
      </c>
      <c r="GW4" s="52"/>
      <c r="GX4" s="52">
        <v>0.91100000000000003</v>
      </c>
      <c r="GY4" s="52">
        <v>0.91900000000000004</v>
      </c>
      <c r="GZ4" s="52">
        <v>0.91200000000000003</v>
      </c>
      <c r="HA4" s="52">
        <f>MIN(GZ4,GO4)</f>
        <v>0.91</v>
      </c>
      <c r="HB4" s="52">
        <v>0.90200000000000002</v>
      </c>
      <c r="HC4" s="52"/>
      <c r="HD4" s="52">
        <v>0.90300000000000002</v>
      </c>
      <c r="HE4" s="52"/>
      <c r="HF4" s="52">
        <v>0.90200000000000002</v>
      </c>
      <c r="HG4" s="52">
        <v>0.91</v>
      </c>
      <c r="HH4" s="52"/>
      <c r="HI4" s="52">
        <v>1.03</v>
      </c>
      <c r="HJ4" s="52"/>
      <c r="HK4" s="52">
        <v>0.91</v>
      </c>
      <c r="HL4" s="52">
        <v>0.90900000000000003</v>
      </c>
      <c r="HM4" s="52">
        <v>0.90600000000000003</v>
      </c>
      <c r="HN4" s="52">
        <v>0.91</v>
      </c>
      <c r="HO4" s="52"/>
      <c r="HP4" s="52">
        <v>0.91200000000000003</v>
      </c>
      <c r="HQ4" s="52">
        <v>0.90700000000000003</v>
      </c>
      <c r="HR4" s="52">
        <v>0.90700000000000003</v>
      </c>
      <c r="HS4" s="52">
        <v>0.91</v>
      </c>
      <c r="HT4" s="52">
        <v>0.91</v>
      </c>
      <c r="HU4" s="52">
        <v>0.87</v>
      </c>
      <c r="HV4" s="58">
        <v>0.86799999999999999</v>
      </c>
      <c r="HW4" s="58">
        <v>0.91</v>
      </c>
      <c r="HX4" s="58"/>
      <c r="HY4" s="58">
        <v>0.91</v>
      </c>
      <c r="HZ4" s="52">
        <v>0.91100000000000003</v>
      </c>
      <c r="IA4" s="58">
        <v>0.91</v>
      </c>
      <c r="IB4" s="58">
        <v>0.91</v>
      </c>
      <c r="IC4" s="52">
        <v>0.90800000000000003</v>
      </c>
      <c r="ID4" s="58">
        <v>0.91</v>
      </c>
      <c r="IE4" s="58">
        <v>0.90800000000000003</v>
      </c>
      <c r="IF4" s="58">
        <v>0.86899999999999999</v>
      </c>
      <c r="IG4" s="58">
        <v>0.90500000000000003</v>
      </c>
      <c r="IH4" s="58">
        <v>0.90700000000000003</v>
      </c>
      <c r="II4" s="58">
        <v>0.91100000000000003</v>
      </c>
      <c r="IJ4" s="58">
        <v>0.91100000000000003</v>
      </c>
      <c r="IK4" s="52">
        <v>0.91</v>
      </c>
      <c r="IL4" s="58">
        <v>0.90900000000000003</v>
      </c>
      <c r="IM4" s="58">
        <v>0.86699999999999999</v>
      </c>
      <c r="IN4" s="58">
        <v>0.90600000000000003</v>
      </c>
      <c r="IO4" s="58">
        <v>0.90600000000000003</v>
      </c>
      <c r="IP4" s="58"/>
      <c r="IQ4" s="58">
        <v>0.90600000000000003</v>
      </c>
      <c r="IR4" s="58">
        <v>0.90600000000000003</v>
      </c>
      <c r="IS4" s="58">
        <v>0.90700000000000003</v>
      </c>
      <c r="IT4" s="58">
        <v>0.90800000000000003</v>
      </c>
      <c r="IU4" s="58">
        <v>0.9</v>
      </c>
      <c r="IV4" s="1049">
        <v>0.91</v>
      </c>
      <c r="IW4" s="1049">
        <v>0.91</v>
      </c>
      <c r="IX4" s="1049"/>
      <c r="IY4" s="966">
        <f>(IW4-IV4)/IV4</f>
        <v>0</v>
      </c>
      <c r="IZ4" s="1049">
        <v>1.0900000000000001</v>
      </c>
      <c r="JA4" s="32">
        <v>0.86</v>
      </c>
      <c r="JB4" s="32"/>
      <c r="JC4" s="32">
        <v>0.877</v>
      </c>
      <c r="JD4" s="32">
        <v>0.871</v>
      </c>
      <c r="JE4" s="32"/>
      <c r="JF4" s="32">
        <v>0.875</v>
      </c>
      <c r="JG4" s="32">
        <v>0.875</v>
      </c>
      <c r="JH4" s="52">
        <v>0.86599999999999999</v>
      </c>
      <c r="JI4" s="52">
        <v>0.877</v>
      </c>
      <c r="JJ4" s="32">
        <v>0.877</v>
      </c>
      <c r="JK4" s="52">
        <v>0.872</v>
      </c>
      <c r="JL4" s="32">
        <v>0.879</v>
      </c>
      <c r="JM4" s="52">
        <v>0.875</v>
      </c>
      <c r="JN4" s="52">
        <v>0.877</v>
      </c>
      <c r="JO4" s="52"/>
      <c r="JP4" s="32">
        <v>0.876</v>
      </c>
      <c r="JQ4" s="52">
        <v>0.877</v>
      </c>
      <c r="JR4" s="52">
        <v>0.88</v>
      </c>
      <c r="JS4" s="52">
        <v>0.879</v>
      </c>
      <c r="JT4" s="52">
        <v>0.874</v>
      </c>
      <c r="JU4" s="52">
        <v>0.874</v>
      </c>
      <c r="JV4" s="52">
        <v>0.873</v>
      </c>
      <c r="JW4" s="52">
        <f>MIN(JH4,JV4)</f>
        <v>0.86599999999999999</v>
      </c>
      <c r="JX4" s="52">
        <v>0.90200000000000002</v>
      </c>
      <c r="JY4" s="52">
        <v>0.873</v>
      </c>
      <c r="JZ4" s="52">
        <v>0.874</v>
      </c>
      <c r="KA4" s="52"/>
      <c r="KB4" s="52"/>
      <c r="KC4" s="52">
        <v>0.871</v>
      </c>
      <c r="KD4" s="52">
        <v>0.86599999999999999</v>
      </c>
      <c r="KE4" s="52">
        <v>0.86499999999999999</v>
      </c>
      <c r="KF4" s="52">
        <v>0.871</v>
      </c>
      <c r="KG4" s="52">
        <v>0.87</v>
      </c>
      <c r="KH4" s="52">
        <v>0.86499999999999999</v>
      </c>
      <c r="KI4" s="52">
        <v>0.86799999999999999</v>
      </c>
      <c r="KJ4" s="52">
        <v>0.86499999999999999</v>
      </c>
      <c r="KK4" s="52"/>
      <c r="KL4" s="52">
        <v>0.86499999999999999</v>
      </c>
      <c r="KM4" s="52">
        <v>0.86599999999999999</v>
      </c>
      <c r="KN4" s="52">
        <v>0.87</v>
      </c>
      <c r="KO4" s="52"/>
      <c r="KP4" s="52">
        <v>0.875</v>
      </c>
      <c r="KQ4" s="58">
        <v>0.876</v>
      </c>
      <c r="KR4" s="58">
        <v>0.86799999999999999</v>
      </c>
      <c r="KS4" s="58">
        <v>0.86499999999999999</v>
      </c>
      <c r="KT4" s="58">
        <v>0.86799999999999999</v>
      </c>
      <c r="KU4" s="58">
        <v>0.86499999999999999</v>
      </c>
      <c r="KV4" s="58">
        <v>0.86599999999999999</v>
      </c>
      <c r="KW4" s="52">
        <v>0.86499999999999999</v>
      </c>
      <c r="KX4" s="58">
        <v>0.86499999999999999</v>
      </c>
      <c r="KY4" s="52">
        <v>0.871</v>
      </c>
      <c r="KZ4" s="58">
        <v>0.876</v>
      </c>
      <c r="LA4" s="58">
        <f>VLOOKUP(I4,[5]consolidated!$B$1:$C$29,2,FALSE)/1000</f>
        <v>0.874</v>
      </c>
      <c r="LB4" s="58">
        <v>0.874</v>
      </c>
      <c r="LC4" s="58">
        <v>0.86899999999999999</v>
      </c>
      <c r="LD4" s="58">
        <v>0.876</v>
      </c>
      <c r="LE4" s="52">
        <v>0.86599999999999999</v>
      </c>
      <c r="LF4" s="58">
        <v>0.86499999999999999</v>
      </c>
      <c r="LG4" s="58">
        <v>0.872</v>
      </c>
      <c r="LH4" s="58">
        <v>0.86599999999999999</v>
      </c>
      <c r="LI4" s="58"/>
      <c r="LJ4" s="58">
        <v>0.86499999999999999</v>
      </c>
      <c r="LK4" s="58">
        <v>0.86399999999999999</v>
      </c>
      <c r="LL4" s="58">
        <v>0.86499999999999999</v>
      </c>
      <c r="LM4" s="58">
        <v>0.86399999999999999</v>
      </c>
      <c r="LN4" s="58">
        <v>0.87</v>
      </c>
      <c r="LO4" s="58">
        <v>0.871</v>
      </c>
      <c r="LP4" s="58">
        <v>0.871</v>
      </c>
      <c r="LQ4" s="58"/>
      <c r="LR4" s="52">
        <v>0.86599999999999999</v>
      </c>
      <c r="LS4" s="52">
        <v>0.87</v>
      </c>
      <c r="LT4" s="32">
        <v>0.873</v>
      </c>
      <c r="LU4" s="52">
        <v>0.87</v>
      </c>
      <c r="LV4" s="52"/>
      <c r="LW4" s="52">
        <v>0.872</v>
      </c>
      <c r="LX4" s="52">
        <v>0.876</v>
      </c>
      <c r="LY4" s="52">
        <v>0.879</v>
      </c>
      <c r="LZ4" s="52">
        <v>0.88</v>
      </c>
      <c r="MA4" s="52">
        <v>0.874</v>
      </c>
      <c r="MB4" s="58">
        <v>0.876</v>
      </c>
      <c r="MC4" s="52">
        <v>0.86599999999999999</v>
      </c>
      <c r="MD4" s="1049"/>
      <c r="ME4" s="32">
        <v>0.875</v>
      </c>
      <c r="MF4" s="52">
        <v>0.874</v>
      </c>
      <c r="MG4" s="52">
        <v>0.878</v>
      </c>
      <c r="MH4" s="58">
        <v>0.875</v>
      </c>
      <c r="MI4" s="52">
        <v>0.88100000000000001</v>
      </c>
      <c r="MJ4" s="58"/>
      <c r="MK4" s="58">
        <v>0.874</v>
      </c>
      <c r="ML4" s="52">
        <v>0.877</v>
      </c>
      <c r="MM4" s="58"/>
      <c r="MN4" s="52">
        <v>0.871</v>
      </c>
      <c r="MO4" s="52">
        <v>0.86599999999999999</v>
      </c>
      <c r="MP4" s="52">
        <v>0.878</v>
      </c>
      <c r="MQ4" s="52">
        <v>0.86399999999999999</v>
      </c>
      <c r="MR4" s="52">
        <v>0.86799999999999999</v>
      </c>
      <c r="MS4" s="52">
        <v>0.876</v>
      </c>
      <c r="MT4" s="52">
        <v>0.88</v>
      </c>
      <c r="MU4" s="52">
        <v>0.874</v>
      </c>
      <c r="MV4" s="52"/>
      <c r="MW4" s="52">
        <v>0.88100000000000001</v>
      </c>
      <c r="MX4" s="52"/>
      <c r="MY4" s="52">
        <v>0.873</v>
      </c>
      <c r="MZ4" s="52">
        <v>0.876</v>
      </c>
      <c r="NA4" s="52">
        <v>0.86599999999999999</v>
      </c>
      <c r="NB4" s="52">
        <v>0.874</v>
      </c>
      <c r="NC4" s="872"/>
      <c r="ND4" s="1023"/>
      <c r="NE4" s="1023"/>
      <c r="NF4" s="52">
        <v>0.877</v>
      </c>
      <c r="NG4" s="52">
        <v>0.88</v>
      </c>
      <c r="NH4" s="52">
        <v>0.872</v>
      </c>
      <c r="NI4" s="52">
        <v>0.86099999999999999</v>
      </c>
      <c r="NJ4" s="52">
        <v>0.86799999999999999</v>
      </c>
      <c r="NK4" s="52">
        <v>0.86599999999999999</v>
      </c>
      <c r="NL4" s="52">
        <v>0.86699999999999999</v>
      </c>
      <c r="NM4" s="52"/>
      <c r="NN4" s="52">
        <v>0.86399999999999999</v>
      </c>
      <c r="NO4" s="52">
        <v>0.86599999999999999</v>
      </c>
      <c r="NP4" s="52">
        <v>0.86799999999999999</v>
      </c>
      <c r="NQ4" s="52">
        <v>0.86499999999999999</v>
      </c>
      <c r="NR4" s="52">
        <v>0.86699999999999999</v>
      </c>
      <c r="NS4" s="52"/>
      <c r="NT4" s="52">
        <v>0.86899999999999999</v>
      </c>
      <c r="NU4" s="52">
        <v>0.86399999999999999</v>
      </c>
      <c r="NV4" s="52">
        <v>0.86299999999999999</v>
      </c>
      <c r="NW4" s="52">
        <v>0.86599999999999999</v>
      </c>
      <c r="NX4" s="944"/>
      <c r="NY4" s="52">
        <v>0.86699999999999999</v>
      </c>
      <c r="NZ4" s="52">
        <v>0.86799999999999999</v>
      </c>
      <c r="OA4" s="58">
        <v>0.86399999999999999</v>
      </c>
      <c r="OB4" s="52">
        <v>1.0900000000000001</v>
      </c>
      <c r="OC4" s="1129"/>
      <c r="OD4" s="52">
        <v>0.86599999999999999</v>
      </c>
      <c r="OE4" s="52">
        <v>0.87</v>
      </c>
      <c r="OF4" s="52">
        <v>0.87</v>
      </c>
      <c r="OG4" s="52">
        <v>0.87</v>
      </c>
      <c r="OH4" s="899">
        <v>0.86899999999999999</v>
      </c>
      <c r="OI4" s="52">
        <v>0.874</v>
      </c>
      <c r="OJ4" s="52">
        <v>0.86799999999999999</v>
      </c>
      <c r="OK4" s="52">
        <v>0.86899999999999999</v>
      </c>
      <c r="OL4" s="52">
        <v>0.86599999999999999</v>
      </c>
      <c r="OM4" s="1129"/>
      <c r="ON4" s="52">
        <v>0.87</v>
      </c>
      <c r="OO4" s="52">
        <v>0.86599999999999999</v>
      </c>
      <c r="OP4" s="52">
        <v>0.86799999999999999</v>
      </c>
      <c r="OQ4" s="52">
        <v>0.86799999999999999</v>
      </c>
      <c r="OR4" s="52">
        <v>0.86899999999999999</v>
      </c>
      <c r="OS4" s="52">
        <v>0.86699999999999999</v>
      </c>
      <c r="OT4" s="52">
        <v>0.872</v>
      </c>
      <c r="OU4" s="52">
        <v>0.86899999999999999</v>
      </c>
      <c r="OV4" s="52">
        <v>0.86399999999999999</v>
      </c>
      <c r="OW4" s="52">
        <v>0.86299999999999999</v>
      </c>
      <c r="OX4" s="52">
        <v>0.86599999999999999</v>
      </c>
      <c r="OY4" s="52">
        <v>0.86099999999999999</v>
      </c>
      <c r="OZ4" s="52">
        <v>0.86599999999999999</v>
      </c>
      <c r="PA4" s="52">
        <v>0.872</v>
      </c>
      <c r="PB4" s="52">
        <v>0.873</v>
      </c>
      <c r="PC4" s="52">
        <v>1.0900000000000001</v>
      </c>
      <c r="PD4" s="1129"/>
      <c r="PE4" s="52">
        <v>0.86599999999999999</v>
      </c>
      <c r="PF4" s="52">
        <v>0.873</v>
      </c>
      <c r="PG4" s="52">
        <v>0.876</v>
      </c>
      <c r="PH4" s="52">
        <v>0.87</v>
      </c>
      <c r="PI4" s="1129"/>
      <c r="PJ4" s="52">
        <v>1.0900000000000001</v>
      </c>
      <c r="PK4" s="1129"/>
      <c r="PL4" s="52">
        <v>0.86599999999999999</v>
      </c>
      <c r="PM4" s="52">
        <v>0.875</v>
      </c>
      <c r="PN4" s="52">
        <v>0.871</v>
      </c>
      <c r="PO4" s="52"/>
      <c r="PP4" s="52">
        <v>0.85899999999999999</v>
      </c>
      <c r="PQ4" s="52">
        <v>0.875</v>
      </c>
      <c r="PR4" s="1134"/>
      <c r="PS4" s="52">
        <v>0.87</v>
      </c>
      <c r="PT4" s="52">
        <v>0.86599999999999999</v>
      </c>
      <c r="PU4" s="52">
        <v>0.86799999999999999</v>
      </c>
      <c r="PV4" s="52">
        <v>0.87</v>
      </c>
      <c r="PW4" s="1129"/>
      <c r="PX4" s="52">
        <v>0.86399999999999999</v>
      </c>
      <c r="PY4" s="52">
        <v>0.86399999999999999</v>
      </c>
      <c r="PZ4" s="52">
        <v>0.86399999999999999</v>
      </c>
      <c r="QA4" s="52">
        <v>0.86399999999999999</v>
      </c>
      <c r="QB4" s="1160">
        <f t="shared" ref="QB4:QB32" si="23">(QA4-PL4)/PL4</f>
        <v>-2.3094688221709028E-3</v>
      </c>
      <c r="QC4" s="52">
        <v>1.07</v>
      </c>
      <c r="QD4" s="32">
        <v>0.85</v>
      </c>
      <c r="QE4" s="32">
        <v>0.85199999999999998</v>
      </c>
      <c r="QF4" s="32">
        <v>0.84899999999999998</v>
      </c>
      <c r="QG4" s="32">
        <v>0.85199999999999998</v>
      </c>
      <c r="QH4" s="32">
        <v>0.85</v>
      </c>
      <c r="QI4" s="32">
        <v>0.84699999999999998</v>
      </c>
      <c r="QJ4" s="65">
        <v>0.85</v>
      </c>
      <c r="QK4" s="65">
        <v>0.85899999999999999</v>
      </c>
      <c r="QL4" s="65">
        <v>0.85899999999999999</v>
      </c>
      <c r="QM4" s="1023">
        <v>0.85099999999999998</v>
      </c>
      <c r="QN4" s="1023">
        <v>0.879</v>
      </c>
      <c r="QO4" s="1023">
        <v>0.84099999999999997</v>
      </c>
      <c r="QP4" s="899">
        <v>0.84499999999999997</v>
      </c>
      <c r="QQ4" s="1023">
        <v>0.85599999999999998</v>
      </c>
      <c r="QR4" s="1023">
        <v>0.84899999999999998</v>
      </c>
      <c r="QS4" s="959">
        <v>0.84099999999999997</v>
      </c>
      <c r="QT4" s="211"/>
      <c r="QU4" s="959">
        <v>0.84199999999999997</v>
      </c>
      <c r="QV4" s="959">
        <v>0.85399999999999998</v>
      </c>
      <c r="QW4" s="52">
        <f>MIN(QJ4,QV4)</f>
        <v>0.85</v>
      </c>
      <c r="QX4" s="52">
        <v>0.84199999999999997</v>
      </c>
      <c r="QY4" s="52"/>
      <c r="QZ4" s="52">
        <v>0.84299999999999997</v>
      </c>
      <c r="RA4" s="52">
        <v>0.84099999999999997</v>
      </c>
      <c r="RB4" s="52">
        <v>0.86</v>
      </c>
      <c r="RC4" s="52"/>
      <c r="RD4" s="52">
        <v>0.85</v>
      </c>
      <c r="RE4" s="52"/>
      <c r="RF4" s="52">
        <v>0.85</v>
      </c>
      <c r="RG4" s="52">
        <v>0.85599999999999998</v>
      </c>
      <c r="RH4" s="52">
        <v>0.85399999999999998</v>
      </c>
      <c r="RI4" s="52"/>
      <c r="RJ4" s="52">
        <v>0.85499999999999998</v>
      </c>
      <c r="RK4" s="52">
        <v>0.85799999999999998</v>
      </c>
      <c r="RL4" s="52">
        <v>0.85499999999999998</v>
      </c>
      <c r="RM4" s="52">
        <v>0.85</v>
      </c>
      <c r="RN4" s="52">
        <v>0.86</v>
      </c>
      <c r="RO4" s="52"/>
      <c r="RP4" s="52">
        <v>0.85499999999999998</v>
      </c>
      <c r="RQ4" s="58">
        <v>0.85699999999999998</v>
      </c>
      <c r="RR4" s="58">
        <v>0.85499999999999998</v>
      </c>
      <c r="RS4" s="58">
        <v>0.84899999999999998</v>
      </c>
      <c r="RT4" s="58">
        <v>0.85299999999999998</v>
      </c>
      <c r="RU4" s="58">
        <v>0.85599999999999998</v>
      </c>
      <c r="RV4" s="58">
        <v>0.85</v>
      </c>
      <c r="RW4" s="52">
        <v>0.85599999999999998</v>
      </c>
      <c r="RX4" s="58">
        <v>0.85399999999999998</v>
      </c>
      <c r="RY4" s="58">
        <v>0.85499999999999998</v>
      </c>
      <c r="RZ4" s="962"/>
      <c r="SA4" s="58">
        <v>0.85</v>
      </c>
      <c r="SB4" s="58">
        <v>0.85499999999999998</v>
      </c>
      <c r="SC4" s="58">
        <v>0.85399999999999998</v>
      </c>
      <c r="SD4" s="58">
        <v>0.85499999999999998</v>
      </c>
      <c r="SE4" s="58">
        <v>0.84899999999999998</v>
      </c>
      <c r="SF4" s="52">
        <v>0.85</v>
      </c>
      <c r="SG4" s="58">
        <v>0.85099999999999998</v>
      </c>
      <c r="SH4" s="58">
        <v>0.85</v>
      </c>
      <c r="SI4" s="58">
        <v>0.85</v>
      </c>
      <c r="SJ4" s="58">
        <v>0.85199999999999998</v>
      </c>
      <c r="SK4" s="58">
        <v>0.85</v>
      </c>
      <c r="SL4" s="58">
        <v>0.85799999999999998</v>
      </c>
      <c r="SM4" s="58">
        <v>0.85399999999999998</v>
      </c>
      <c r="SN4" s="58">
        <v>0.84899999999999998</v>
      </c>
      <c r="SO4" s="58">
        <v>0.85</v>
      </c>
      <c r="SP4" s="58">
        <v>0.85499999999999998</v>
      </c>
      <c r="SQ4" s="58"/>
      <c r="SR4" s="52">
        <v>0.85</v>
      </c>
      <c r="SS4" s="58">
        <v>0.84699999999999998</v>
      </c>
      <c r="ST4" s="58">
        <v>0.85799999999999998</v>
      </c>
      <c r="SU4" s="58">
        <v>0.85199999999999998</v>
      </c>
      <c r="SV4" s="58"/>
      <c r="SW4" s="58">
        <v>0.85099999999999998</v>
      </c>
      <c r="SX4" s="58">
        <v>0.85899999999999999</v>
      </c>
      <c r="SY4" s="58">
        <v>0.85899999999999999</v>
      </c>
      <c r="SZ4" s="58">
        <v>0.86</v>
      </c>
      <c r="TA4" s="52">
        <v>0.86</v>
      </c>
      <c r="TB4" s="52">
        <v>0.86</v>
      </c>
      <c r="TC4" s="52">
        <v>0.85</v>
      </c>
      <c r="TD4" s="58">
        <v>0.85599999999999998</v>
      </c>
      <c r="TE4" s="52">
        <v>0.86</v>
      </c>
      <c r="TF4" s="52">
        <v>0.86</v>
      </c>
      <c r="TG4" s="52">
        <v>0.86</v>
      </c>
      <c r="TH4" s="52">
        <v>0.85499999999999998</v>
      </c>
      <c r="TI4" s="52">
        <v>0.85799999999999998</v>
      </c>
      <c r="TJ4" s="52">
        <v>0.85799999999999998</v>
      </c>
      <c r="TK4" s="52"/>
      <c r="TL4" s="959">
        <v>0.86</v>
      </c>
      <c r="TM4" s="52">
        <v>0.85</v>
      </c>
      <c r="TN4" s="52">
        <v>0.85799999999999998</v>
      </c>
      <c r="TO4" s="52">
        <v>0.85299999999999998</v>
      </c>
      <c r="TP4" s="52">
        <v>0.85499999999999998</v>
      </c>
      <c r="TQ4" s="52">
        <v>0.85599999999999998</v>
      </c>
      <c r="TR4" s="52">
        <v>0.85499999999999998</v>
      </c>
      <c r="TS4" s="52">
        <v>0.86</v>
      </c>
      <c r="TT4" s="52">
        <v>0.85799999999999998</v>
      </c>
      <c r="TU4" s="52"/>
      <c r="TV4" s="52">
        <v>0.86</v>
      </c>
      <c r="TW4" s="52">
        <v>0.85899999999999999</v>
      </c>
      <c r="TX4" s="872"/>
      <c r="TY4" s="52">
        <v>0.85</v>
      </c>
      <c r="TZ4" s="52">
        <v>0.85899999999999999</v>
      </c>
      <c r="UA4" s="52"/>
      <c r="UB4" s="52"/>
      <c r="UC4" s="52">
        <v>0.85599999999999998</v>
      </c>
      <c r="UD4" s="52">
        <v>0.86</v>
      </c>
      <c r="UE4" s="52">
        <v>0.86</v>
      </c>
      <c r="UF4" s="52">
        <v>0.85699999999999998</v>
      </c>
      <c r="UG4" s="944"/>
      <c r="UH4" s="52">
        <v>0.86</v>
      </c>
      <c r="UI4" s="52">
        <v>0.85899999999999999</v>
      </c>
      <c r="UJ4" s="52">
        <v>0.86099999999999999</v>
      </c>
      <c r="UK4" s="52">
        <v>0.86</v>
      </c>
      <c r="UL4" s="52">
        <v>0.85</v>
      </c>
      <c r="UM4" s="52">
        <v>0.86</v>
      </c>
      <c r="UN4" s="52">
        <v>0.86</v>
      </c>
      <c r="UO4" s="52">
        <v>0.85899999999999999</v>
      </c>
      <c r="UP4" s="52">
        <v>0.86099999999999999</v>
      </c>
      <c r="UQ4" s="52">
        <v>0.85799999999999998</v>
      </c>
      <c r="UR4" s="52">
        <v>0.85799999999999998</v>
      </c>
      <c r="US4" s="52"/>
      <c r="UT4" s="52">
        <v>0.86</v>
      </c>
      <c r="UU4" s="52">
        <v>0.85899999999999999</v>
      </c>
      <c r="UV4" s="52">
        <v>0.86099999999999999</v>
      </c>
      <c r="UW4" s="52">
        <v>0.85699999999999998</v>
      </c>
      <c r="UX4" s="52">
        <v>1.07</v>
      </c>
      <c r="UY4" s="1129"/>
      <c r="UZ4" s="52">
        <v>0.85</v>
      </c>
      <c r="VA4" s="52">
        <v>0.85799999999999998</v>
      </c>
      <c r="VB4" s="52">
        <v>0.85799999999999998</v>
      </c>
      <c r="VC4" s="52">
        <v>0.85499999999999998</v>
      </c>
      <c r="VD4" s="58">
        <v>0.85</v>
      </c>
      <c r="VE4" s="52">
        <v>0.85799999999999998</v>
      </c>
      <c r="VF4" s="52">
        <v>0.86</v>
      </c>
      <c r="VG4" s="1129"/>
      <c r="VH4" s="52">
        <v>0.86099999999999999</v>
      </c>
      <c r="VI4" s="52">
        <v>0.86</v>
      </c>
      <c r="VJ4" s="1129"/>
      <c r="VK4" s="52">
        <v>0.85599999999999998</v>
      </c>
      <c r="VL4" s="52">
        <v>0.86</v>
      </c>
      <c r="VM4" s="52">
        <v>0.85</v>
      </c>
      <c r="VN4" s="52">
        <v>0.86</v>
      </c>
      <c r="VO4" s="52">
        <v>0.86</v>
      </c>
      <c r="VP4" s="52">
        <v>0.86</v>
      </c>
      <c r="VQ4" s="52">
        <v>0.85699999999999998</v>
      </c>
      <c r="VR4" s="52">
        <v>0.85399999999999998</v>
      </c>
      <c r="VS4" s="52">
        <v>0.86</v>
      </c>
      <c r="VT4" s="52">
        <v>0.86099999999999999</v>
      </c>
      <c r="VU4" s="52">
        <v>0.86</v>
      </c>
      <c r="VV4" s="52">
        <v>0.85499999999999998</v>
      </c>
      <c r="VW4" s="52">
        <v>0.85499999999999998</v>
      </c>
      <c r="VX4" s="52">
        <v>0.86</v>
      </c>
      <c r="VY4" s="52">
        <v>0.85899999999999999</v>
      </c>
      <c r="VZ4" s="1129"/>
      <c r="WA4" s="52">
        <v>1.07</v>
      </c>
      <c r="WB4" s="1129"/>
      <c r="WC4" s="52">
        <v>0.85</v>
      </c>
      <c r="WD4" s="52">
        <v>0.85599999999999998</v>
      </c>
      <c r="WE4" s="1129"/>
      <c r="WF4" s="52">
        <v>0.85899999999999999</v>
      </c>
      <c r="WG4" s="52">
        <v>0.85799999999999998</v>
      </c>
      <c r="WH4" s="52">
        <v>1.07</v>
      </c>
      <c r="WI4" s="1129"/>
      <c r="WJ4" s="52">
        <v>0.85</v>
      </c>
      <c r="WK4" s="52">
        <v>0.85899999999999999</v>
      </c>
      <c r="WL4" s="52">
        <v>0.85599999999999998</v>
      </c>
      <c r="WM4" s="52">
        <v>0.85899999999999999</v>
      </c>
      <c r="WN4" s="52">
        <v>0.85899999999999999</v>
      </c>
      <c r="WO4" s="1134"/>
      <c r="WP4" s="52">
        <v>0.85899999999999999</v>
      </c>
      <c r="WQ4" s="52">
        <v>0.85499999999999998</v>
      </c>
      <c r="WR4" s="52">
        <v>0.85899999999999999</v>
      </c>
      <c r="WS4" s="52">
        <v>0.85199999999999998</v>
      </c>
      <c r="WT4" s="52">
        <v>0.85899999999999999</v>
      </c>
      <c r="WU4" s="52">
        <v>0.85499999999999998</v>
      </c>
      <c r="WV4" s="52">
        <v>0.85899999999999999</v>
      </c>
      <c r="WW4" s="52">
        <v>0.85199999999999998</v>
      </c>
      <c r="WX4" s="1160">
        <f t="shared" ref="WX4:WX32" si="24">(WW4-WJ4)/WJ4</f>
        <v>2.3529411764705902E-3</v>
      </c>
      <c r="WY4" s="1049">
        <v>1.07</v>
      </c>
      <c r="WZ4" s="32">
        <v>0.64</v>
      </c>
      <c r="XA4" s="32"/>
      <c r="XB4" s="32"/>
      <c r="XC4" s="32"/>
      <c r="XD4" s="52"/>
      <c r="XE4" s="52"/>
      <c r="XF4" s="52">
        <v>0.63700000000000001</v>
      </c>
      <c r="XG4" s="1024"/>
      <c r="XH4" s="65"/>
      <c r="XI4" s="52"/>
      <c r="XJ4" s="52">
        <v>0.63900000000000001</v>
      </c>
      <c r="XK4" s="52">
        <v>0.65500000000000003</v>
      </c>
      <c r="XL4" s="52"/>
      <c r="XM4" s="52">
        <v>0.65</v>
      </c>
      <c r="XN4" s="52">
        <v>0.65</v>
      </c>
      <c r="XO4" s="52">
        <v>0.65100000000000002</v>
      </c>
      <c r="XP4" s="52">
        <v>0.7</v>
      </c>
      <c r="XQ4" s="52">
        <v>0.70199999999999996</v>
      </c>
      <c r="XR4" s="1023">
        <v>0.65200000000000002</v>
      </c>
      <c r="XS4" s="1023">
        <f>MIN(XF4,XR4)</f>
        <v>0.63700000000000001</v>
      </c>
      <c r="XT4" s="52"/>
      <c r="XU4" s="52"/>
      <c r="XV4" s="52">
        <v>0.64900000000000002</v>
      </c>
      <c r="XW4" s="52">
        <v>0.63700000000000001</v>
      </c>
      <c r="XX4" s="52"/>
      <c r="XY4" s="52">
        <v>0.66900000000000004</v>
      </c>
      <c r="XZ4" s="52"/>
      <c r="YA4" s="52">
        <v>0.63700000000000001</v>
      </c>
      <c r="YB4" s="52">
        <v>0.65200000000000002</v>
      </c>
      <c r="YC4" s="52">
        <v>0.65200000000000002</v>
      </c>
      <c r="YD4" s="52">
        <v>0.65300000000000002</v>
      </c>
      <c r="YE4" s="52">
        <v>0.65300000000000002</v>
      </c>
      <c r="YF4" s="52">
        <v>0.65700000000000003</v>
      </c>
      <c r="YG4" s="52">
        <v>0.65500000000000003</v>
      </c>
      <c r="YH4" s="52">
        <v>0.65</v>
      </c>
      <c r="YI4" s="52">
        <v>0.63700000000000001</v>
      </c>
      <c r="YJ4" s="52">
        <v>0.66</v>
      </c>
      <c r="YK4" s="52">
        <v>0.65400000000000003</v>
      </c>
      <c r="YL4" s="52"/>
      <c r="YM4" s="58">
        <v>0.65700000000000003</v>
      </c>
      <c r="YN4" s="52"/>
      <c r="YO4" s="58">
        <v>0.65500000000000003</v>
      </c>
      <c r="YP4" s="52">
        <v>0.65900000000000003</v>
      </c>
      <c r="YQ4" s="52">
        <v>0.65400000000000003</v>
      </c>
      <c r="YR4" s="52">
        <v>0.65500000000000003</v>
      </c>
      <c r="YS4" s="58">
        <v>0.63700000000000001</v>
      </c>
      <c r="YT4" s="58">
        <v>0.65400000000000003</v>
      </c>
      <c r="YU4" s="58">
        <v>0.65400000000000003</v>
      </c>
      <c r="YV4" s="52">
        <v>0.67900000000000005</v>
      </c>
      <c r="YW4" s="58">
        <v>0.67600000000000005</v>
      </c>
      <c r="YX4" s="58">
        <v>0.67700000000000005</v>
      </c>
      <c r="YY4" s="58">
        <v>0.66900000000000004</v>
      </c>
      <c r="YZ4" s="58">
        <v>0.67600000000000005</v>
      </c>
      <c r="ZA4" s="58"/>
      <c r="ZB4" s="58">
        <v>0.67700000000000005</v>
      </c>
      <c r="ZC4" s="52">
        <v>0.63700000000000001</v>
      </c>
      <c r="ZD4" s="58">
        <v>0.67200000000000004</v>
      </c>
      <c r="ZE4" s="58">
        <v>0.67</v>
      </c>
      <c r="ZF4" s="58">
        <v>0.67900000000000005</v>
      </c>
      <c r="ZG4" s="58">
        <v>0.66800000000000004</v>
      </c>
      <c r="ZH4" s="58">
        <v>0.68600000000000005</v>
      </c>
      <c r="ZI4" s="58">
        <v>0.68600000000000005</v>
      </c>
      <c r="ZJ4" s="58">
        <v>0.67300000000000004</v>
      </c>
      <c r="ZK4" s="58">
        <v>0.67900000000000005</v>
      </c>
      <c r="ZL4" s="52"/>
      <c r="ZM4" s="1049"/>
      <c r="ZN4" s="1049">
        <v>0.63700000000000001</v>
      </c>
      <c r="ZO4" s="58"/>
      <c r="ZP4" s="967">
        <v>1.01</v>
      </c>
      <c r="ZQ4" s="58">
        <v>0.67</v>
      </c>
      <c r="ZR4" s="58"/>
      <c r="ZS4" s="58">
        <v>0.66600000000000004</v>
      </c>
      <c r="ZT4" s="58">
        <v>0.66800000000000004</v>
      </c>
      <c r="ZU4" s="58"/>
      <c r="ZV4" s="58">
        <v>0.68400000000000005</v>
      </c>
      <c r="ZW4" s="58">
        <v>0.67200000000000004</v>
      </c>
      <c r="ZX4" s="58">
        <v>0.67700000000000005</v>
      </c>
      <c r="ZY4" s="58">
        <v>0.68400000000000005</v>
      </c>
      <c r="ZZ4" s="58">
        <v>0.67300000000000004</v>
      </c>
      <c r="AAA4" s="52">
        <v>0.63700000000000001</v>
      </c>
      <c r="AAB4" s="58"/>
      <c r="AAC4" s="58">
        <v>0.67500000000000004</v>
      </c>
      <c r="AAD4" s="52">
        <v>0.67600000000000005</v>
      </c>
      <c r="AAE4" s="58">
        <v>0.67800000000000005</v>
      </c>
      <c r="AAF4" s="52">
        <v>0.69099999999999995</v>
      </c>
      <c r="AAG4" s="52"/>
      <c r="AAH4" s="52">
        <v>0.67</v>
      </c>
      <c r="AAI4" s="52">
        <v>0.66200000000000003</v>
      </c>
      <c r="AAJ4" s="52">
        <v>0.67</v>
      </c>
      <c r="AAK4" s="52"/>
      <c r="AAL4" s="52">
        <v>0.63700000000000001</v>
      </c>
      <c r="AAM4" s="52">
        <v>0.68</v>
      </c>
      <c r="AAN4" s="52">
        <v>0.67200000000000004</v>
      </c>
      <c r="AAO4" s="52">
        <v>0.67300000000000004</v>
      </c>
      <c r="AAP4" s="52">
        <v>0.66800000000000004</v>
      </c>
      <c r="AAQ4" s="52">
        <v>0.66900000000000004</v>
      </c>
      <c r="AAR4" s="52">
        <v>0.67700000000000005</v>
      </c>
      <c r="AAS4" s="52"/>
      <c r="AAT4" s="52">
        <v>0.66500000000000004</v>
      </c>
      <c r="AAU4" s="52">
        <v>0.66700000000000004</v>
      </c>
      <c r="AAV4" s="52">
        <v>0.66800000000000004</v>
      </c>
      <c r="AAW4" s="52">
        <v>0.63700000000000001</v>
      </c>
      <c r="AAX4" s="52"/>
      <c r="AAY4" s="52">
        <v>0.67</v>
      </c>
      <c r="AAZ4" s="52"/>
      <c r="ABA4" s="52"/>
      <c r="ABB4" s="52">
        <v>0.66600000000000004</v>
      </c>
      <c r="ABC4" s="52">
        <v>0.66400000000000003</v>
      </c>
      <c r="ABD4" s="52">
        <v>0.66600000000000004</v>
      </c>
      <c r="ABE4" s="52">
        <v>0.67200000000000004</v>
      </c>
      <c r="ABF4" s="944"/>
      <c r="ABG4" s="52">
        <v>0.67800000000000005</v>
      </c>
      <c r="ABH4" s="52">
        <v>0.67500000000000004</v>
      </c>
      <c r="ABI4" s="52">
        <v>0.68200000000000005</v>
      </c>
      <c r="ABJ4" s="52">
        <v>0.67700000000000005</v>
      </c>
      <c r="ABK4" s="52">
        <v>0.63700000000000001</v>
      </c>
      <c r="ABL4" s="52">
        <v>0.67600000000000005</v>
      </c>
      <c r="ABM4" s="52">
        <v>0.67300000000000004</v>
      </c>
      <c r="ABN4" s="52">
        <v>0.68700000000000006</v>
      </c>
      <c r="ABO4" s="52">
        <v>0.68600000000000005</v>
      </c>
      <c r="ABP4" s="52">
        <v>0.68100000000000005</v>
      </c>
      <c r="ABQ4" s="52">
        <v>0.66800000000000004</v>
      </c>
      <c r="ABR4" s="52"/>
      <c r="ABS4" s="52">
        <v>0.68</v>
      </c>
      <c r="ABT4" s="52">
        <v>0.68300000000000005</v>
      </c>
      <c r="ABU4" s="52">
        <v>0.68100000000000005</v>
      </c>
      <c r="ABV4" s="58">
        <v>0.68600000000000005</v>
      </c>
      <c r="ABW4" s="52">
        <v>1.07</v>
      </c>
      <c r="ABX4" s="1129"/>
      <c r="ABY4" s="52">
        <v>0.63700000000000001</v>
      </c>
      <c r="ABZ4" s="52">
        <v>0.67200000000000004</v>
      </c>
      <c r="ACA4" s="52">
        <v>0.67500000000000004</v>
      </c>
      <c r="ACB4" s="52">
        <v>0.67900000000000005</v>
      </c>
      <c r="ACC4" s="58">
        <v>0.66300000000000003</v>
      </c>
      <c r="ACD4" s="52">
        <v>0.68300000000000005</v>
      </c>
      <c r="ACE4" s="52">
        <v>0.69299999999999995</v>
      </c>
      <c r="ACF4" s="52">
        <v>0.68899999999999995</v>
      </c>
      <c r="ACG4" s="52">
        <v>0.67600000000000005</v>
      </c>
      <c r="ACH4" s="1129"/>
      <c r="ACI4" s="52">
        <v>0.69199999999999995</v>
      </c>
      <c r="ACJ4" s="52">
        <v>0.67300000000000004</v>
      </c>
      <c r="ACK4" s="52">
        <v>0.68300000000000005</v>
      </c>
      <c r="ACL4" s="52">
        <v>0.69</v>
      </c>
      <c r="ACM4" s="52">
        <v>0.67300000000000004</v>
      </c>
      <c r="ACN4" s="52">
        <v>0.69499999999999995</v>
      </c>
      <c r="ACO4" s="52">
        <v>0.7</v>
      </c>
      <c r="ACP4" s="52">
        <v>0.69</v>
      </c>
      <c r="ACQ4" s="52">
        <v>0.68700000000000006</v>
      </c>
      <c r="ACR4" s="52">
        <v>0.66400000000000003</v>
      </c>
      <c r="ACS4" s="52">
        <v>0.69099999999999995</v>
      </c>
      <c r="ACT4" s="52">
        <v>0.69099999999999995</v>
      </c>
      <c r="ACU4" s="52">
        <v>0.68</v>
      </c>
      <c r="ACV4" s="1134"/>
      <c r="ACW4" s="52">
        <v>0.69099999999999995</v>
      </c>
      <c r="ACX4" s="52">
        <v>0.68100000000000005</v>
      </c>
      <c r="ACY4" s="52">
        <v>1.07</v>
      </c>
      <c r="ACZ4" s="1129"/>
      <c r="ADA4" s="52">
        <v>0.63700000000000001</v>
      </c>
      <c r="ADB4" s="52">
        <v>0.68</v>
      </c>
      <c r="ADC4" s="52">
        <v>0.66400000000000003</v>
      </c>
      <c r="ADD4" s="52">
        <v>0.68</v>
      </c>
      <c r="ADE4" s="52">
        <v>1.07</v>
      </c>
      <c r="ADF4" s="1129"/>
      <c r="ADG4" s="52">
        <v>0.63700000000000001</v>
      </c>
      <c r="ADH4" s="52">
        <v>0.67600000000000005</v>
      </c>
      <c r="ADI4" s="52">
        <v>0.68200000000000005</v>
      </c>
      <c r="ADJ4" s="52">
        <v>0.69499999999999995</v>
      </c>
      <c r="ADK4" s="52">
        <v>0.69699999999999995</v>
      </c>
      <c r="ADL4" s="52">
        <v>0.68200000000000005</v>
      </c>
      <c r="ADM4" s="52">
        <v>0.69599999999999995</v>
      </c>
      <c r="ADN4" s="52">
        <v>0.67900000000000005</v>
      </c>
      <c r="ADO4" s="52">
        <v>0.67700000000000005</v>
      </c>
      <c r="ADP4" s="52"/>
      <c r="ADQ4" s="52"/>
      <c r="ADR4" s="52"/>
      <c r="ADS4" s="52"/>
      <c r="ADT4" s="52"/>
      <c r="ADU4" s="32"/>
      <c r="ADV4" s="52">
        <v>1.07</v>
      </c>
      <c r="ADW4" s="1129"/>
      <c r="ADX4" s="52">
        <v>0.63700000000000001</v>
      </c>
      <c r="ADY4" s="58"/>
      <c r="ADZ4" s="966">
        <f t="shared" ref="ADZ4:ADZ32" si="25">(ADY4-ADX4)/ADX4</f>
        <v>-1</v>
      </c>
      <c r="AEA4" s="1049">
        <v>1.0900000000000001</v>
      </c>
      <c r="AEB4" s="32">
        <v>0.85899999999999999</v>
      </c>
      <c r="AEC4" s="32">
        <v>0.85099999999999998</v>
      </c>
      <c r="AED4" s="32">
        <v>0.85</v>
      </c>
      <c r="AEE4" s="32">
        <v>0.85099999999999998</v>
      </c>
      <c r="AEF4" s="32">
        <v>0.85099999999999998</v>
      </c>
      <c r="AEG4" s="32">
        <v>0.85099999999999998</v>
      </c>
      <c r="AEH4" s="32">
        <v>0.85199999999999998</v>
      </c>
      <c r="AEI4" s="32">
        <v>0.85199999999999998</v>
      </c>
      <c r="AEJ4" s="32"/>
      <c r="AEK4" s="52">
        <v>0.85099999999999998</v>
      </c>
      <c r="AEL4" s="52">
        <v>0.85199999999999998</v>
      </c>
      <c r="AEM4" s="52">
        <v>0.85099999999999998</v>
      </c>
      <c r="AEN4" s="52">
        <v>0.86299999999999999</v>
      </c>
      <c r="AEO4" s="52">
        <v>0.86299999999999999</v>
      </c>
      <c r="AEP4" s="52">
        <v>0.86299999999999999</v>
      </c>
      <c r="AEQ4" s="52">
        <v>0.86299999999999999</v>
      </c>
      <c r="AER4" s="52">
        <v>0.86299999999999999</v>
      </c>
      <c r="AES4" s="52">
        <v>0.86299999999999999</v>
      </c>
      <c r="AET4" s="52">
        <v>0.86299999999999999</v>
      </c>
      <c r="AEU4" s="52">
        <f t="shared" ref="AEU4:AEU11" si="26">MIN(AEG4,AET4)</f>
        <v>0.85099999999999998</v>
      </c>
      <c r="AEV4" s="52">
        <v>0.86299999999999999</v>
      </c>
      <c r="AEW4" s="52">
        <v>0.86399999999999999</v>
      </c>
      <c r="AEX4" s="52">
        <v>0.86299999999999999</v>
      </c>
      <c r="AEY4" s="52"/>
      <c r="AEZ4" s="52">
        <v>0.86399999999999999</v>
      </c>
      <c r="AFA4" s="52">
        <v>0.85099999999999998</v>
      </c>
      <c r="AFB4" s="52"/>
      <c r="AFC4" s="52"/>
      <c r="AFD4" s="52">
        <v>0.85099999999999998</v>
      </c>
      <c r="AFE4" s="52">
        <v>0.86299999999999999</v>
      </c>
      <c r="AFF4" s="52">
        <v>0.86299999999999999</v>
      </c>
      <c r="AFG4" s="52">
        <v>0.86299999999999999</v>
      </c>
      <c r="AFH4" s="52"/>
      <c r="AFI4" s="58">
        <v>0.86299999999999999</v>
      </c>
      <c r="AFJ4" s="52">
        <v>0.86299999999999999</v>
      </c>
      <c r="AFK4" s="52">
        <v>0.86299999999999999</v>
      </c>
      <c r="AFL4" s="52">
        <v>0.86299999999999999</v>
      </c>
      <c r="AFM4" s="52">
        <v>0.85099999999999998</v>
      </c>
      <c r="AFN4" s="52"/>
      <c r="AFO4" s="52">
        <v>0.86</v>
      </c>
      <c r="AFP4" s="52">
        <v>0.86299999999999999</v>
      </c>
      <c r="AFQ4" s="58">
        <v>0.86299999999999999</v>
      </c>
      <c r="AFR4" s="58">
        <v>0.86299999999999999</v>
      </c>
      <c r="AFS4" s="58"/>
      <c r="AFT4" s="58">
        <v>0.86299999999999999</v>
      </c>
      <c r="AFU4" s="52">
        <v>0.86299999999999999</v>
      </c>
      <c r="AFV4" s="52">
        <v>0.86299999999999999</v>
      </c>
      <c r="AFW4" s="58">
        <v>0.85099999999999998</v>
      </c>
      <c r="AFX4" s="52">
        <v>0.86299999999999999</v>
      </c>
      <c r="AFY4" s="58">
        <v>0.86299999999999999</v>
      </c>
      <c r="AFZ4" s="52">
        <v>0.86299999999999999</v>
      </c>
      <c r="AGA4" s="58">
        <v>0.86299999999999999</v>
      </c>
      <c r="AGB4" s="52">
        <v>0.86299999999999999</v>
      </c>
      <c r="AGC4" s="52">
        <v>0.86299999999999999</v>
      </c>
      <c r="AGD4" s="52">
        <v>0.86299999999999999</v>
      </c>
      <c r="AGE4" s="52"/>
      <c r="AGF4" s="32">
        <v>0.86299999999999999</v>
      </c>
      <c r="AGG4" s="52">
        <v>0.85099999999999998</v>
      </c>
      <c r="AGH4" s="52">
        <v>0.86299999999999999</v>
      </c>
      <c r="AGI4" s="52">
        <v>0.86299999999999999</v>
      </c>
      <c r="AGJ4" s="52">
        <v>0.86399999999999999</v>
      </c>
      <c r="AGK4" s="32"/>
      <c r="AGL4" s="52">
        <v>0.86299999999999999</v>
      </c>
      <c r="AGM4" s="52">
        <v>0.86299999999999999</v>
      </c>
      <c r="AGN4" s="52">
        <v>0.86299999999999999</v>
      </c>
      <c r="AGO4" s="52">
        <v>0.86299999999999999</v>
      </c>
      <c r="AGP4" s="52">
        <v>0.86299999999999999</v>
      </c>
      <c r="AGQ4" s="52">
        <v>0.86299999999999999</v>
      </c>
      <c r="AGR4" s="52">
        <v>0.86299999999999999</v>
      </c>
      <c r="AGS4" s="52">
        <v>0.85099999999999998</v>
      </c>
      <c r="AGT4" s="58">
        <v>0.86299999999999999</v>
      </c>
      <c r="AGU4" s="58">
        <v>0.86299999999999999</v>
      </c>
      <c r="AGV4" s="58">
        <v>0.86299999999999999</v>
      </c>
      <c r="AGW4" s="58">
        <v>0.86299999999999999</v>
      </c>
      <c r="AGX4" s="58">
        <v>0.86299999999999999</v>
      </c>
      <c r="AGY4" s="58">
        <v>0.86299999999999999</v>
      </c>
      <c r="AGZ4" s="58">
        <v>0.86299999999999999</v>
      </c>
      <c r="AHA4" s="58">
        <v>0.86399999999999999</v>
      </c>
      <c r="AHB4" s="58">
        <v>0.86299999999999999</v>
      </c>
      <c r="AHC4" s="58">
        <v>0.85099999999999998</v>
      </c>
      <c r="AHD4" s="58">
        <v>0.86299999999999999</v>
      </c>
      <c r="AHE4" s="58">
        <v>0.86299999999999999</v>
      </c>
      <c r="AHF4" s="52">
        <v>0.86299999999999999</v>
      </c>
      <c r="AHG4" s="58">
        <v>0.86299999999999999</v>
      </c>
      <c r="AHH4" s="52">
        <v>0.86299999999999999</v>
      </c>
      <c r="AHI4" s="58"/>
      <c r="AHJ4" s="52">
        <v>0.86299999999999999</v>
      </c>
      <c r="AHK4" s="52">
        <v>0.86299999999999999</v>
      </c>
      <c r="AHL4" s="52"/>
      <c r="AHM4" s="959">
        <v>0.86</v>
      </c>
      <c r="AHN4" s="52"/>
      <c r="AHO4" s="52">
        <v>0.85099999999999998</v>
      </c>
      <c r="AHP4" s="52">
        <v>0.86399999999999999</v>
      </c>
      <c r="AHQ4" s="52">
        <v>0.86299999999999999</v>
      </c>
      <c r="AHR4" s="52">
        <v>0.86399999999999999</v>
      </c>
      <c r="AHS4" s="52">
        <v>0.86299999999999999</v>
      </c>
      <c r="AHT4" s="52">
        <v>0.86299999999999999</v>
      </c>
      <c r="AHU4" s="52">
        <v>0.86299999999999999</v>
      </c>
      <c r="AHV4" s="52">
        <v>0.86299999999999999</v>
      </c>
      <c r="AHW4" s="52">
        <v>0.86299999999999999</v>
      </c>
      <c r="AHX4" s="52">
        <v>0.86299999999999999</v>
      </c>
      <c r="AHY4" s="52">
        <v>0.85099999999999998</v>
      </c>
      <c r="AHZ4" s="52">
        <v>0.86299999999999999</v>
      </c>
      <c r="AIA4" s="52"/>
      <c r="AIB4" s="52"/>
      <c r="AIC4" s="52">
        <v>0.86299999999999999</v>
      </c>
      <c r="AID4" s="52">
        <v>0.86299999999999999</v>
      </c>
      <c r="AIE4" s="52">
        <v>0.86299999999999999</v>
      </c>
      <c r="AIF4" s="52">
        <v>0.86299999999999999</v>
      </c>
      <c r="AIG4" s="52">
        <v>0.86299999999999999</v>
      </c>
      <c r="AIH4" s="52">
        <v>0.86099999999999999</v>
      </c>
      <c r="AII4" s="52">
        <v>0.86299999999999999</v>
      </c>
      <c r="AIJ4" s="52">
        <v>0.86299999999999999</v>
      </c>
      <c r="AIK4" s="52">
        <v>0.85099999999999998</v>
      </c>
      <c r="AIL4" s="52">
        <v>0.86299999999999999</v>
      </c>
      <c r="AIM4" s="52">
        <v>0.86299999999999999</v>
      </c>
      <c r="AIN4" s="52">
        <v>0.86299999999999999</v>
      </c>
      <c r="AIO4" s="52">
        <v>0.86299999999999999</v>
      </c>
      <c r="AIP4" s="52">
        <v>0.86299999999999999</v>
      </c>
      <c r="AIQ4" s="52">
        <v>0.86299999999999999</v>
      </c>
      <c r="AIR4" s="944"/>
      <c r="AIS4" s="52">
        <v>0.86299999999999999</v>
      </c>
      <c r="AIT4" s="52">
        <v>0.86299999999999999</v>
      </c>
      <c r="AIU4" s="52">
        <v>0.86299999999999999</v>
      </c>
      <c r="AIV4" s="52">
        <v>0.86299999999999999</v>
      </c>
      <c r="AIW4" s="52">
        <v>1.0900000000000001</v>
      </c>
      <c r="AIX4" s="1129"/>
      <c r="AIY4" s="52">
        <v>0.85099999999999998</v>
      </c>
      <c r="AIZ4" s="52">
        <v>0.86299999999999999</v>
      </c>
      <c r="AJA4" s="1129"/>
      <c r="AJB4" s="52">
        <v>0.86299999999999999</v>
      </c>
      <c r="AJC4" s="52">
        <v>0.86299999999999999</v>
      </c>
      <c r="AJD4" s="985"/>
      <c r="AJE4" s="58">
        <v>0.86299999999999999</v>
      </c>
      <c r="AJF4" s="52">
        <v>0.86299999999999999</v>
      </c>
      <c r="AJG4" s="52">
        <v>0.86299999999999999</v>
      </c>
      <c r="AJH4" s="52">
        <v>0.86299999999999999</v>
      </c>
      <c r="AJI4" s="52">
        <v>0.86299999999999999</v>
      </c>
      <c r="AJJ4" s="1129"/>
      <c r="AJK4" s="52">
        <v>0.86399999999999999</v>
      </c>
      <c r="AJL4" s="52">
        <v>0.86399999999999999</v>
      </c>
      <c r="AJM4" s="52">
        <v>0.86299999999999999</v>
      </c>
      <c r="AJN4" s="52">
        <v>0.86299999999999999</v>
      </c>
      <c r="AJO4" s="52"/>
      <c r="AJP4" s="52">
        <v>0.86299999999999999</v>
      </c>
      <c r="AJQ4" s="52">
        <v>0.86199999999999999</v>
      </c>
      <c r="AJR4" s="52">
        <v>0.86</v>
      </c>
      <c r="AJS4" s="52">
        <v>0.86299999999999999</v>
      </c>
      <c r="AJT4" s="52">
        <v>0.86</v>
      </c>
      <c r="AJU4" s="52">
        <v>0.86299999999999999</v>
      </c>
      <c r="AJV4" s="52">
        <v>0.86299999999999999</v>
      </c>
      <c r="AJW4" s="52">
        <v>0.86299999999999999</v>
      </c>
      <c r="AJX4" s="52">
        <v>0.86</v>
      </c>
      <c r="AJY4" s="1134"/>
      <c r="AJZ4" s="52">
        <v>0.86299999999999999</v>
      </c>
      <c r="AKA4" s="52">
        <v>0.86499999999999999</v>
      </c>
      <c r="AKB4" s="1129"/>
      <c r="AKC4" s="52">
        <v>1.0900000000000001</v>
      </c>
      <c r="AKD4" s="1129"/>
      <c r="AKE4" s="52">
        <v>0.85099999999999998</v>
      </c>
      <c r="AKF4" s="52">
        <v>0.86299999999999999</v>
      </c>
      <c r="AKG4" s="52">
        <v>0.86399999999999999</v>
      </c>
      <c r="AKH4" s="52">
        <v>0.86299999999999999</v>
      </c>
      <c r="AKI4" s="52">
        <v>1.0900000000000001</v>
      </c>
      <c r="AKJ4" s="1129"/>
      <c r="AKK4" s="52">
        <v>0.85099999999999998</v>
      </c>
      <c r="AKL4" s="52">
        <v>0.86299999999999999</v>
      </c>
      <c r="AKM4" s="52">
        <v>0.86299999999999999</v>
      </c>
      <c r="AKN4" s="1129"/>
      <c r="AKO4" s="52">
        <v>0.86299999999999999</v>
      </c>
      <c r="AKP4" s="52">
        <v>0.86299999999999999</v>
      </c>
      <c r="AKQ4" s="52">
        <v>0.86499999999999999</v>
      </c>
      <c r="AKR4" s="52">
        <v>0.86299999999999999</v>
      </c>
      <c r="AKS4" s="52">
        <v>0.86299999999999999</v>
      </c>
      <c r="AKT4" s="52">
        <v>0.86299999999999999</v>
      </c>
      <c r="AKU4" s="52">
        <v>0.86299999999999999</v>
      </c>
      <c r="AKV4" s="52">
        <v>0.86299999999999999</v>
      </c>
      <c r="AKW4" s="52">
        <v>0.86299999999999999</v>
      </c>
      <c r="AKX4" s="52">
        <v>0.86299999999999999</v>
      </c>
      <c r="AKY4" s="52">
        <v>0.86299999999999999</v>
      </c>
      <c r="AKZ4" s="52">
        <v>0.86399999999999999</v>
      </c>
      <c r="ALA4" s="52">
        <v>0.86399999999999999</v>
      </c>
      <c r="ALB4" s="52">
        <v>0.86399999999999999</v>
      </c>
      <c r="ALC4" s="52">
        <v>1.0900000000000001</v>
      </c>
      <c r="ALD4" s="1129"/>
      <c r="ALE4" s="52">
        <v>0.85099999999999998</v>
      </c>
      <c r="ALF4" s="52">
        <v>0.86299999999999999</v>
      </c>
      <c r="ALG4" s="52">
        <v>0.86299999999999999</v>
      </c>
      <c r="ALH4" s="52">
        <v>0.875</v>
      </c>
      <c r="ALI4" s="52">
        <v>0.86299999999999999</v>
      </c>
      <c r="ALJ4" s="1129"/>
      <c r="ALK4" s="52">
        <v>0.85099999999999998</v>
      </c>
      <c r="ALL4" s="52">
        <v>0.86299999999999999</v>
      </c>
      <c r="ALM4" s="52">
        <v>0.872</v>
      </c>
      <c r="ALN4" s="52">
        <v>0.871</v>
      </c>
      <c r="ALO4" s="52">
        <v>0.875</v>
      </c>
      <c r="ALP4" s="52">
        <v>0.875</v>
      </c>
      <c r="ALQ4" s="1129"/>
      <c r="ALR4" s="52">
        <v>0.85099999999999998</v>
      </c>
      <c r="ALS4" s="52">
        <v>0.873</v>
      </c>
      <c r="ALT4" s="52">
        <v>0.875</v>
      </c>
      <c r="ALU4" s="52">
        <v>0.874</v>
      </c>
      <c r="ALV4" s="52">
        <v>0.873</v>
      </c>
      <c r="ALW4" s="1129"/>
      <c r="ALX4" s="52">
        <v>0.85099999999999998</v>
      </c>
      <c r="ALY4" s="52">
        <v>0.874</v>
      </c>
      <c r="ALZ4" s="1129"/>
      <c r="AMA4" s="52">
        <v>0.85099999999999998</v>
      </c>
      <c r="AMB4" s="52">
        <v>0.871</v>
      </c>
      <c r="AMC4" s="52">
        <v>0.875</v>
      </c>
      <c r="AMD4" s="52">
        <v>0.874</v>
      </c>
      <c r="AME4" s="1129"/>
      <c r="AMF4" s="52">
        <v>0.85099999999999998</v>
      </c>
      <c r="AMG4" s="52">
        <v>0.875</v>
      </c>
      <c r="AMH4" s="58">
        <v>0.875</v>
      </c>
      <c r="AMI4" s="944"/>
      <c r="AMJ4" s="52">
        <v>0.875</v>
      </c>
      <c r="AMK4" s="1129"/>
      <c r="AML4" s="52">
        <v>0.85099999999999998</v>
      </c>
      <c r="AMM4" s="52">
        <v>0.86699999999999999</v>
      </c>
      <c r="AMN4" s="52">
        <v>0.875</v>
      </c>
      <c r="AMO4" s="52">
        <v>0.86299999999999999</v>
      </c>
      <c r="AMP4" s="52">
        <v>0.88</v>
      </c>
      <c r="AMQ4" s="1129"/>
      <c r="AMR4" s="52">
        <v>0.85099999999999998</v>
      </c>
      <c r="AMS4" s="52">
        <v>0.86599999999999999</v>
      </c>
      <c r="AMT4" s="1129"/>
      <c r="AMU4" s="52">
        <v>0.85099999999999998</v>
      </c>
      <c r="AMV4" s="52">
        <v>0.86299999999999999</v>
      </c>
      <c r="AMW4" s="52">
        <v>0.86399999999999999</v>
      </c>
      <c r="AMX4" s="52">
        <v>0.86299999999999999</v>
      </c>
      <c r="AMY4" s="52">
        <v>0.86499999999999999</v>
      </c>
      <c r="AMZ4" s="52">
        <v>0.86399999999999999</v>
      </c>
      <c r="ANA4" s="52">
        <v>0.86299999999999999</v>
      </c>
      <c r="ANB4" s="1224">
        <f t="shared" ref="ANB4:ANB32" si="27">(ANA4-AMU4)/AMU4</f>
        <v>1.4101057579318461E-2</v>
      </c>
      <c r="ANC4" s="65" t="s">
        <v>1189</v>
      </c>
      <c r="AND4" s="32">
        <v>0.85</v>
      </c>
      <c r="ANE4" s="32">
        <v>0.873</v>
      </c>
      <c r="ANF4" s="32">
        <v>1.26</v>
      </c>
      <c r="ANG4" s="32">
        <v>0.87</v>
      </c>
      <c r="ANH4" s="32">
        <v>0.878</v>
      </c>
      <c r="ANI4" s="32"/>
      <c r="ANJ4" s="32">
        <v>0.874</v>
      </c>
      <c r="ANK4" s="1023">
        <v>0.86599999999999999</v>
      </c>
      <c r="ANL4" s="1023">
        <v>0.88</v>
      </c>
      <c r="ANM4" s="1023">
        <v>0.88</v>
      </c>
      <c r="ANN4" s="1023">
        <v>0.874</v>
      </c>
      <c r="ANO4" s="1023">
        <v>0.874</v>
      </c>
      <c r="ANP4" s="1023">
        <v>0.875</v>
      </c>
      <c r="ANQ4" s="52">
        <v>0.876</v>
      </c>
      <c r="ANR4" s="52">
        <v>0.878</v>
      </c>
      <c r="ANS4" s="52">
        <v>0.877</v>
      </c>
      <c r="ANT4" s="52">
        <v>0.878</v>
      </c>
      <c r="ANU4" s="52"/>
      <c r="ANV4" s="52">
        <v>0.878</v>
      </c>
      <c r="ANW4" s="52">
        <v>0.88200000000000001</v>
      </c>
      <c r="ANX4" s="52"/>
      <c r="ANY4" s="52">
        <v>0.86599999999999999</v>
      </c>
      <c r="ANZ4" s="52">
        <v>0.88400000000000001</v>
      </c>
      <c r="AOA4" s="52">
        <v>0.878</v>
      </c>
      <c r="AOB4" s="52">
        <v>0.88400000000000001</v>
      </c>
      <c r="AOC4" s="52"/>
      <c r="AOD4" s="52">
        <v>0.88200000000000001</v>
      </c>
      <c r="AOE4" s="52">
        <v>0.86599999999999999</v>
      </c>
      <c r="AOF4" s="52"/>
      <c r="AOG4" s="52"/>
      <c r="AOH4" s="52">
        <v>0.86599999999999999</v>
      </c>
      <c r="AOI4" s="52">
        <v>0.88</v>
      </c>
      <c r="AOJ4" s="52">
        <v>0.879</v>
      </c>
      <c r="AOK4" s="52">
        <v>0.85199999999999998</v>
      </c>
      <c r="AOL4" s="52"/>
      <c r="AOM4" s="52">
        <v>0.88</v>
      </c>
      <c r="AON4" s="52">
        <v>0.88100000000000001</v>
      </c>
      <c r="AOO4" s="52">
        <v>0.88</v>
      </c>
      <c r="AOP4" s="52">
        <v>0.88100000000000001</v>
      </c>
      <c r="AOQ4" s="52">
        <v>0.86599999999999999</v>
      </c>
      <c r="AOR4" s="52">
        <v>0.88</v>
      </c>
      <c r="AOS4" s="52">
        <v>0.88400000000000001</v>
      </c>
      <c r="AOT4" s="52"/>
      <c r="AOU4" s="58">
        <v>0.88400000000000001</v>
      </c>
      <c r="AOV4" s="58">
        <v>0.88800000000000001</v>
      </c>
      <c r="AOW4" s="58">
        <v>0.88800000000000001</v>
      </c>
      <c r="AOX4" s="58">
        <v>0.88500000000000001</v>
      </c>
      <c r="AOY4" s="58">
        <v>0.88600000000000001</v>
      </c>
      <c r="AOZ4" s="58">
        <v>0.86599999999999999</v>
      </c>
      <c r="APA4" s="52">
        <v>0.88400000000000001</v>
      </c>
      <c r="APB4" s="58">
        <v>0.88500000000000001</v>
      </c>
      <c r="APC4" s="52">
        <v>0.88800000000000001</v>
      </c>
      <c r="APD4" s="58">
        <v>0.88700000000000001</v>
      </c>
      <c r="APE4" s="58">
        <v>0.88600000000000001</v>
      </c>
      <c r="APF4" s="58">
        <v>0.88600000000000001</v>
      </c>
      <c r="APG4" s="58">
        <v>0.88800000000000001</v>
      </c>
      <c r="APH4" s="58">
        <v>0.88500000000000001</v>
      </c>
      <c r="API4" s="960">
        <v>0.86599999999999999</v>
      </c>
      <c r="APJ4" s="58">
        <v>0.88700000000000001</v>
      </c>
      <c r="APK4" s="58">
        <v>0.89</v>
      </c>
      <c r="APL4" s="58">
        <v>0.88700000000000001</v>
      </c>
      <c r="APM4" s="58">
        <v>0.88400000000000001</v>
      </c>
      <c r="APN4" s="58">
        <v>0.88600000000000001</v>
      </c>
      <c r="APO4" s="58">
        <v>0.88900000000000001</v>
      </c>
      <c r="APP4" s="58">
        <v>0.88500000000000001</v>
      </c>
      <c r="APQ4" s="58">
        <v>0.88700000000000001</v>
      </c>
      <c r="APR4" s="52">
        <v>0.88800000000000001</v>
      </c>
      <c r="APS4" s="52"/>
      <c r="APT4" s="32">
        <v>0.88900000000000001</v>
      </c>
      <c r="APU4" s="52">
        <v>0.86599999999999999</v>
      </c>
      <c r="APV4" s="52">
        <v>0.88700000000000001</v>
      </c>
      <c r="APW4" s="52">
        <v>0.88700000000000001</v>
      </c>
      <c r="APX4" s="52">
        <v>0.88600000000000001</v>
      </c>
      <c r="APY4" s="52">
        <v>0.88600000000000001</v>
      </c>
      <c r="APZ4" s="52">
        <v>0.88800000000000001</v>
      </c>
      <c r="AQA4" s="52"/>
      <c r="AQB4" s="52">
        <v>0.88700000000000001</v>
      </c>
      <c r="AQC4" s="52">
        <v>0.88700000000000001</v>
      </c>
      <c r="AQD4" s="52">
        <v>0.88400000000000001</v>
      </c>
      <c r="AQE4" s="52">
        <v>0.89100000000000001</v>
      </c>
      <c r="AQF4" s="52">
        <v>0.86599999999999999</v>
      </c>
      <c r="AQG4" s="58">
        <v>0.88100000000000001</v>
      </c>
      <c r="AQH4" s="52">
        <v>0.89100000000000001</v>
      </c>
      <c r="AQI4" s="52">
        <v>0.89</v>
      </c>
      <c r="AQJ4" s="58">
        <v>0.88900000000000001</v>
      </c>
      <c r="AQK4" s="52">
        <v>0.88400000000000001</v>
      </c>
      <c r="AQL4" s="58"/>
      <c r="AQM4" s="52">
        <v>0.88400000000000001</v>
      </c>
      <c r="AQN4" s="52">
        <v>0.88200000000000001</v>
      </c>
      <c r="AQO4" s="52">
        <v>0.89</v>
      </c>
      <c r="AQP4" s="52">
        <v>0.86599999999999999</v>
      </c>
      <c r="AQQ4" s="52">
        <v>0.89100000000000001</v>
      </c>
      <c r="AQR4" s="52">
        <v>0.88900000000000001</v>
      </c>
      <c r="AQS4" s="52">
        <v>0.88900000000000001</v>
      </c>
      <c r="AQT4" s="52">
        <v>0.88900000000000001</v>
      </c>
      <c r="AQU4" s="52">
        <v>0.89</v>
      </c>
      <c r="AQV4" s="52">
        <v>0.88800000000000001</v>
      </c>
      <c r="AQW4" s="52">
        <v>0.88400000000000001</v>
      </c>
      <c r="AQX4" s="52">
        <v>0.88400000000000001</v>
      </c>
      <c r="AQY4" s="52">
        <v>0.88900000000000001</v>
      </c>
      <c r="AQZ4" s="52"/>
      <c r="ARA4" s="52">
        <v>0.86599999999999999</v>
      </c>
      <c r="ARB4" s="52"/>
      <c r="ARC4" s="52">
        <v>0.88900000000000001</v>
      </c>
      <c r="ARD4" s="52"/>
      <c r="ARE4" s="52"/>
      <c r="ARF4" s="52">
        <v>0.89200000000000002</v>
      </c>
      <c r="ARG4" s="52">
        <v>0.88700000000000001</v>
      </c>
      <c r="ARH4" s="52">
        <v>0.88500000000000001</v>
      </c>
      <c r="ARI4" s="52">
        <v>0.88700000000000001</v>
      </c>
      <c r="ARJ4" s="52">
        <v>0.88500000000000001</v>
      </c>
      <c r="ARK4" s="52">
        <v>0.88600000000000001</v>
      </c>
      <c r="ARL4" s="52">
        <v>0.88600000000000001</v>
      </c>
      <c r="ARM4" s="944"/>
      <c r="ARN4" s="52">
        <v>0.88900000000000001</v>
      </c>
      <c r="ARO4" s="52">
        <v>0.86599999999999999</v>
      </c>
      <c r="ARP4" s="52">
        <v>0.88900000000000001</v>
      </c>
      <c r="ARQ4" s="52">
        <v>0.88500000000000001</v>
      </c>
      <c r="ARR4" s="52">
        <v>0.88900000000000001</v>
      </c>
      <c r="ARS4" s="52">
        <v>0.88300000000000001</v>
      </c>
      <c r="ART4" s="52">
        <v>0.88900000000000001</v>
      </c>
      <c r="ARU4" s="52">
        <v>0.89</v>
      </c>
      <c r="ARV4" s="52">
        <v>0.88400000000000001</v>
      </c>
      <c r="ARW4" s="944"/>
      <c r="ARX4" s="52">
        <v>0.88400000000000001</v>
      </c>
      <c r="ARY4" s="52">
        <v>0.89</v>
      </c>
      <c r="ARZ4" s="52">
        <v>0.88200000000000001</v>
      </c>
      <c r="ASA4" s="65" t="s">
        <v>1189</v>
      </c>
      <c r="ASB4" s="1129"/>
      <c r="ASC4" s="52">
        <v>0.86599999999999999</v>
      </c>
      <c r="ASD4" s="52">
        <v>0.88900000000000001</v>
      </c>
      <c r="ASE4" s="52">
        <v>0.88</v>
      </c>
      <c r="ASF4" s="52">
        <v>0.88800000000000001</v>
      </c>
      <c r="ASG4" s="58">
        <v>0.88700000000000001</v>
      </c>
      <c r="ASH4" s="52">
        <v>0.88400000000000001</v>
      </c>
      <c r="ASI4" s="47">
        <v>0.89100000000000001</v>
      </c>
      <c r="ASJ4" s="993"/>
      <c r="ASK4" s="47">
        <v>0.88300000000000001</v>
      </c>
      <c r="ASL4" s="47">
        <v>0.88800000000000001</v>
      </c>
      <c r="ASM4" s="52">
        <v>0.89</v>
      </c>
      <c r="ASN4" s="52">
        <v>0.88800000000000001</v>
      </c>
      <c r="ASO4" s="52">
        <v>0.88800000000000001</v>
      </c>
      <c r="ASP4" s="52">
        <v>0.88600000000000001</v>
      </c>
      <c r="ASQ4" s="52">
        <v>0.88500000000000001</v>
      </c>
      <c r="ASR4" s="52">
        <v>0.89</v>
      </c>
      <c r="ASS4" s="1134"/>
      <c r="AST4" s="52">
        <v>0.89</v>
      </c>
      <c r="ASU4" s="52">
        <v>0.88500000000000001</v>
      </c>
      <c r="ASV4" s="52">
        <v>0.89200000000000002</v>
      </c>
      <c r="ASW4" s="52">
        <v>0.88800000000000001</v>
      </c>
      <c r="ASX4" s="52">
        <v>0.89300000000000002</v>
      </c>
      <c r="ASY4" s="52">
        <v>0.88700000000000001</v>
      </c>
      <c r="ASZ4" s="52">
        <v>0.88500000000000001</v>
      </c>
      <c r="ATA4" s="52">
        <v>0.88900000000000001</v>
      </c>
      <c r="ATB4" s="52">
        <v>0.88500000000000001</v>
      </c>
      <c r="ATC4" s="65" t="s">
        <v>1189</v>
      </c>
      <c r="ATD4" s="1129"/>
      <c r="ATE4" s="52">
        <v>0.86599999999999999</v>
      </c>
      <c r="ATF4" s="52">
        <v>0.89100000000000001</v>
      </c>
      <c r="ATG4" s="52">
        <v>0.88900000000000001</v>
      </c>
      <c r="ATH4" s="52">
        <v>0.89</v>
      </c>
      <c r="ATI4" s="65" t="s">
        <v>1189</v>
      </c>
      <c r="ATJ4" s="1129"/>
      <c r="ATK4" s="52">
        <v>0.86599999999999999</v>
      </c>
      <c r="ATL4" s="52">
        <v>0.88700000000000001</v>
      </c>
      <c r="ATM4" s="52">
        <v>0.88800000000000001</v>
      </c>
      <c r="ATN4" s="52">
        <v>0.88500000000000001</v>
      </c>
      <c r="ATO4" s="52">
        <v>0.88300000000000001</v>
      </c>
      <c r="ATP4" s="1134"/>
      <c r="ATQ4" s="52">
        <v>0.88100000000000001</v>
      </c>
      <c r="ATR4" s="52">
        <v>0.88500000000000001</v>
      </c>
      <c r="ATS4" s="52">
        <v>0.88700000000000001</v>
      </c>
      <c r="ATT4" s="52">
        <v>0.88800000000000001</v>
      </c>
      <c r="ATU4" s="52"/>
      <c r="ATV4" s="52">
        <v>0.88600000000000001</v>
      </c>
      <c r="ATW4" s="52">
        <v>0.89</v>
      </c>
      <c r="ATX4" s="52">
        <v>0.88900000000000001</v>
      </c>
      <c r="ATY4" s="52">
        <v>0.88900000000000001</v>
      </c>
      <c r="ATZ4" s="52">
        <v>0.88800000000000001</v>
      </c>
      <c r="AUA4" s="52">
        <v>0.88300000000000001</v>
      </c>
      <c r="AUB4" s="52">
        <v>0.88400000000000001</v>
      </c>
      <c r="AUC4" s="52">
        <v>0.88500000000000001</v>
      </c>
      <c r="AUD4" s="65" t="s">
        <v>1189</v>
      </c>
      <c r="AUE4" s="1129"/>
      <c r="AUF4" s="52">
        <v>0.86599999999999999</v>
      </c>
      <c r="AUG4" s="52">
        <v>0.88600000000000001</v>
      </c>
      <c r="AUH4" s="52">
        <v>0.88700000000000001</v>
      </c>
      <c r="AUI4" s="52">
        <v>0.88900000000000001</v>
      </c>
      <c r="AUJ4" s="52">
        <v>0.88100000000000001</v>
      </c>
      <c r="AUK4" s="52">
        <v>0.89100000000000001</v>
      </c>
      <c r="AUL4" s="1129"/>
      <c r="AUM4" s="52">
        <v>0.86599999999999999</v>
      </c>
      <c r="AUN4" s="52">
        <v>0.89100000000000001</v>
      </c>
      <c r="AUO4" s="52">
        <v>0.88300000000000001</v>
      </c>
      <c r="AUP4" s="52">
        <v>0.88500000000000001</v>
      </c>
      <c r="AUQ4" s="52">
        <v>0.88900000000000001</v>
      </c>
      <c r="AUR4" s="52">
        <v>0.878</v>
      </c>
      <c r="AUS4" s="1129"/>
      <c r="AUT4" s="52">
        <v>0.86599999999999999</v>
      </c>
      <c r="AUU4" s="52">
        <v>0.88</v>
      </c>
      <c r="AUV4" s="52">
        <v>0.89400000000000002</v>
      </c>
      <c r="AUW4" s="52">
        <v>0.89</v>
      </c>
      <c r="AUX4" s="1129"/>
      <c r="AUY4" s="52">
        <v>0.88</v>
      </c>
      <c r="AUZ4" s="1129"/>
      <c r="AVA4" s="52">
        <v>0.86599999999999999</v>
      </c>
      <c r="AVB4" s="52">
        <v>0.88500000000000001</v>
      </c>
      <c r="AVC4" s="52"/>
      <c r="AVD4" s="1129"/>
      <c r="AVE4" s="52">
        <v>0.86599999999999999</v>
      </c>
      <c r="AVF4" s="52">
        <v>0.88600000000000001</v>
      </c>
      <c r="AVG4" s="52">
        <v>0.88900000000000001</v>
      </c>
      <c r="AVH4" s="52">
        <v>0.89</v>
      </c>
      <c r="AVI4" s="1129"/>
      <c r="AVJ4" s="52">
        <v>0.86599999999999999</v>
      </c>
      <c r="AVK4" s="52">
        <v>0.88400000000000001</v>
      </c>
      <c r="AVL4" s="52">
        <v>0.89300000000000002</v>
      </c>
      <c r="AVM4" s="52">
        <v>0.88600000000000001</v>
      </c>
      <c r="AVN4" s="1129"/>
      <c r="AVO4" s="52">
        <v>0.86599999999999999</v>
      </c>
      <c r="AVP4" s="52">
        <v>0.88900000000000001</v>
      </c>
      <c r="AVQ4" s="52">
        <v>0.88300000000000001</v>
      </c>
      <c r="AVR4" s="1129">
        <v>0.88300000000000001</v>
      </c>
      <c r="AVS4" s="1129">
        <v>0.88900000000000001</v>
      </c>
      <c r="AVT4" s="1129"/>
      <c r="AVU4" s="52">
        <v>0.86599999999999999</v>
      </c>
      <c r="AVV4" s="52">
        <v>0.88700000000000001</v>
      </c>
      <c r="AVW4" s="1129"/>
      <c r="AVX4" s="52">
        <v>0.86599999999999999</v>
      </c>
      <c r="AVY4" s="52">
        <v>0.88900000000000001</v>
      </c>
      <c r="AVZ4" s="52">
        <v>0.88900000000000001</v>
      </c>
      <c r="AWA4" s="52">
        <v>0.88600000000000001</v>
      </c>
      <c r="AWB4" s="52">
        <v>0.89100000000000001</v>
      </c>
      <c r="AWC4" s="52">
        <v>0.88500000000000001</v>
      </c>
      <c r="AWD4" s="52">
        <v>0.88700000000000001</v>
      </c>
      <c r="AWE4" s="1224">
        <f t="shared" ref="AWE4:AWE32" si="28">(AWD4-AVX4)/AVX4</f>
        <v>2.424942263279448E-2</v>
      </c>
      <c r="AWF4" s="52">
        <v>1.07</v>
      </c>
      <c r="AWG4" s="32">
        <v>0.63800000000000001</v>
      </c>
      <c r="AWH4" s="32">
        <v>0.63700000000000001</v>
      </c>
      <c r="AWI4" s="32">
        <v>0.63800000000000001</v>
      </c>
      <c r="AWJ4" s="32"/>
      <c r="AWK4" s="32">
        <v>0.64</v>
      </c>
      <c r="AWL4" s="32">
        <v>0.63900000000000001</v>
      </c>
      <c r="AWM4" s="32">
        <v>0.63900000000000001</v>
      </c>
      <c r="AWN4" s="32">
        <v>0.64200000000000002</v>
      </c>
      <c r="AWO4" s="32">
        <v>0.63900000000000001</v>
      </c>
      <c r="AWP4" s="52">
        <v>0.64400000000000002</v>
      </c>
      <c r="AWQ4" s="52"/>
      <c r="AWR4" s="52">
        <v>0.65100000000000002</v>
      </c>
      <c r="AWS4" s="52">
        <v>0.65200000000000002</v>
      </c>
      <c r="AWT4" s="32"/>
      <c r="AWU4" s="52">
        <v>0.68400000000000005</v>
      </c>
      <c r="AWV4" s="52">
        <v>0.65600000000000003</v>
      </c>
      <c r="AWW4" s="52">
        <v>0.65500000000000003</v>
      </c>
      <c r="AWX4" s="52"/>
      <c r="AWY4" s="52">
        <v>0.65200000000000002</v>
      </c>
      <c r="AWZ4" s="52">
        <f t="shared" ref="AWZ4:AWZ11" si="29">MIN(AWM4,AWY4)</f>
        <v>0.63900000000000001</v>
      </c>
      <c r="AXA4" s="52">
        <v>0.65100000000000002</v>
      </c>
      <c r="AXB4" s="52">
        <v>0.67500000000000004</v>
      </c>
      <c r="AXC4" s="52">
        <v>0.65100000000000002</v>
      </c>
      <c r="AXD4" s="52"/>
      <c r="AXE4" s="52">
        <v>0.64900000000000002</v>
      </c>
      <c r="AXF4" s="52"/>
      <c r="AXG4" s="52"/>
      <c r="AXH4" s="52"/>
      <c r="AXI4" s="52">
        <v>0.63900000000000001</v>
      </c>
      <c r="AXJ4" s="52"/>
      <c r="AXK4" s="52">
        <v>0.65300000000000002</v>
      </c>
      <c r="AXL4" s="52">
        <v>0.66500000000000004</v>
      </c>
      <c r="AXM4" s="52"/>
      <c r="AXN4" s="52">
        <v>0.65400000000000003</v>
      </c>
      <c r="AXO4" s="52">
        <v>0.66</v>
      </c>
      <c r="AXP4" s="52">
        <v>0.65200000000000002</v>
      </c>
      <c r="AXQ4" s="52">
        <v>0.65100000000000002</v>
      </c>
      <c r="AXR4" s="52">
        <v>0.63900000000000001</v>
      </c>
      <c r="AXS4" s="52"/>
      <c r="AXT4" s="52">
        <v>0.65</v>
      </c>
      <c r="AXU4" s="52">
        <v>0.65200000000000002</v>
      </c>
      <c r="AXV4" s="58">
        <v>0.65800000000000003</v>
      </c>
      <c r="AXW4" s="58">
        <v>0.65700000000000003</v>
      </c>
      <c r="AXX4" s="52">
        <v>0.65400000000000003</v>
      </c>
      <c r="AXY4" s="52">
        <v>0.65400000000000003</v>
      </c>
      <c r="AXZ4" s="52">
        <v>0.65600000000000003</v>
      </c>
      <c r="AYA4" s="52">
        <v>0.57999999999999996</v>
      </c>
      <c r="AYB4" s="52">
        <f t="shared" ref="AYB4:AYB32" si="30">MIN(AYA4,AXR4)</f>
        <v>0.57999999999999996</v>
      </c>
      <c r="AYC4" s="58">
        <v>0.66100000000000003</v>
      </c>
      <c r="AYD4" s="52">
        <v>0.65900000000000003</v>
      </c>
      <c r="AYE4" s="52">
        <v>0.59499999999999997</v>
      </c>
      <c r="AYF4" s="58">
        <v>0.60099999999999998</v>
      </c>
      <c r="AYG4" s="58">
        <v>0.59199999999999997</v>
      </c>
      <c r="AYH4" s="58">
        <v>0.60199999999999998</v>
      </c>
      <c r="AYI4" s="58">
        <v>0.59399999999999997</v>
      </c>
      <c r="AYJ4" s="58">
        <v>0.60299999999999998</v>
      </c>
      <c r="AYK4" s="58">
        <v>0.57999999999999996</v>
      </c>
      <c r="AYL4" s="58">
        <v>0.60499999999999998</v>
      </c>
      <c r="AYM4" s="58">
        <v>0.58899999999999997</v>
      </c>
      <c r="AYN4" s="58">
        <v>0.61599999999999999</v>
      </c>
      <c r="AYO4" s="58">
        <v>0.59899999999999998</v>
      </c>
      <c r="AYP4" s="58"/>
      <c r="AYQ4" s="58">
        <v>0.61299999999999999</v>
      </c>
      <c r="AYR4" s="58">
        <v>0.61599999999999999</v>
      </c>
      <c r="AYS4" s="58">
        <v>0.61</v>
      </c>
      <c r="AYT4" s="58">
        <v>0.59899999999999998</v>
      </c>
      <c r="AYU4" s="58">
        <v>0.59899999999999998</v>
      </c>
      <c r="AYV4" s="58">
        <v>0.60699999999999998</v>
      </c>
      <c r="AYW4" s="58">
        <v>0.57999999999999996</v>
      </c>
      <c r="AYX4" s="58">
        <v>0.60599999999999998</v>
      </c>
      <c r="AYY4" s="58"/>
      <c r="AYZ4" s="58">
        <v>0.60299999999999998</v>
      </c>
      <c r="AZA4" s="58">
        <v>0.60399999999999998</v>
      </c>
      <c r="AZB4" s="58">
        <v>0.60799999999999998</v>
      </c>
      <c r="AZC4" s="58"/>
      <c r="AZD4" s="58">
        <v>0.60899999999999999</v>
      </c>
      <c r="AZE4" s="52">
        <v>0.60599999999999998</v>
      </c>
      <c r="AZF4" s="52">
        <v>0.60299999999999998</v>
      </c>
      <c r="AZG4" s="52">
        <v>0.60899999999999999</v>
      </c>
      <c r="AZH4" s="52">
        <v>0.60499999999999998</v>
      </c>
      <c r="AZI4" s="52">
        <v>0.57999999999999996</v>
      </c>
      <c r="AZJ4" s="58">
        <v>0.61</v>
      </c>
      <c r="AZK4" s="52">
        <v>0.60499999999999998</v>
      </c>
      <c r="AZL4" s="52">
        <v>0.59899999999999998</v>
      </c>
      <c r="AZM4" s="58">
        <v>0.60499999999999998</v>
      </c>
      <c r="AZN4" s="52">
        <v>0.59299999999999997</v>
      </c>
      <c r="AZO4" s="52">
        <v>0.59</v>
      </c>
      <c r="AZP4" s="52">
        <v>0.56100000000000005</v>
      </c>
      <c r="AZQ4" s="52">
        <v>0.61</v>
      </c>
      <c r="AZR4" s="58"/>
      <c r="AZS4" s="52">
        <v>0.57999999999999996</v>
      </c>
      <c r="AZT4" s="52">
        <v>0.58299999999999996</v>
      </c>
      <c r="AZU4" s="52">
        <v>0.60399999999999998</v>
      </c>
      <c r="AZV4" s="52">
        <v>0.60099999999999998</v>
      </c>
      <c r="AZW4" s="52">
        <v>0.59499999999999997</v>
      </c>
      <c r="AZX4" s="52"/>
      <c r="AZY4" s="52">
        <v>0.59599999999999997</v>
      </c>
      <c r="AZZ4" s="52">
        <v>0.59899999999999998</v>
      </c>
      <c r="BAA4" s="52">
        <v>0.59599999999999997</v>
      </c>
      <c r="BAB4" s="52">
        <v>0.58299999999999996</v>
      </c>
      <c r="BAC4" s="52">
        <v>0.60399999999999998</v>
      </c>
      <c r="BAD4" s="52">
        <v>0.57999999999999996</v>
      </c>
      <c r="BAE4" s="52">
        <v>0.59</v>
      </c>
      <c r="BAF4" s="52"/>
      <c r="BAG4" s="52"/>
      <c r="BAH4" s="52">
        <v>0.58899999999999997</v>
      </c>
      <c r="BAI4" s="52">
        <v>0.57399999999999995</v>
      </c>
      <c r="BAJ4" s="52">
        <v>0.59799999999999998</v>
      </c>
      <c r="BAK4" s="52">
        <v>0.59199999999999997</v>
      </c>
      <c r="BAL4" s="52">
        <v>0.61</v>
      </c>
      <c r="BAM4" s="52">
        <v>0.60699999999999998</v>
      </c>
      <c r="BAN4" s="52">
        <v>0.58599999999999997</v>
      </c>
      <c r="BAO4" s="52">
        <v>0.59699999999999998</v>
      </c>
      <c r="BAP4" s="52">
        <v>0.57999999999999996</v>
      </c>
      <c r="BAQ4" s="52">
        <v>0.58699999999999997</v>
      </c>
      <c r="BAR4" s="52">
        <v>0.59599999999999997</v>
      </c>
      <c r="BAS4" s="52">
        <v>0.6</v>
      </c>
      <c r="BAT4" s="52">
        <v>0.61599999999999999</v>
      </c>
      <c r="BAU4" s="52">
        <v>0.61299999999999999</v>
      </c>
      <c r="BAV4" s="944"/>
      <c r="BAW4" s="52">
        <v>0.6</v>
      </c>
      <c r="BAX4" s="52">
        <v>0.60699999999999998</v>
      </c>
      <c r="BAY4" s="52">
        <v>0.59699999999999998</v>
      </c>
      <c r="BAZ4" s="52">
        <v>0.60599999999999998</v>
      </c>
      <c r="BBA4" s="52">
        <v>0.58499999999999996</v>
      </c>
      <c r="BBB4" s="52">
        <v>1.07</v>
      </c>
      <c r="BBC4" s="1129"/>
      <c r="BBD4" s="52">
        <v>0.57999999999999996</v>
      </c>
      <c r="BBE4" s="52">
        <v>0.59399999999999997</v>
      </c>
      <c r="BBF4" s="52">
        <v>0.61599999999999999</v>
      </c>
      <c r="BBG4" s="52">
        <v>0.61099999999999999</v>
      </c>
      <c r="BBH4" s="58">
        <v>0.58099999999999996</v>
      </c>
      <c r="BBI4" s="52">
        <v>0.61799999999999999</v>
      </c>
      <c r="BBJ4" s="1129"/>
      <c r="BBK4" s="47">
        <v>0.60899999999999999</v>
      </c>
      <c r="BBL4" s="993"/>
      <c r="BBM4" s="47">
        <v>0.61299999999999999</v>
      </c>
      <c r="BBN4" s="47">
        <v>0.63</v>
      </c>
      <c r="BBO4" s="52">
        <v>0.61</v>
      </c>
      <c r="BBP4" s="52">
        <v>0.60799999999999998</v>
      </c>
      <c r="BBQ4" s="52">
        <v>0.61899999999999999</v>
      </c>
      <c r="BBR4" s="52">
        <v>0.61499999999999999</v>
      </c>
      <c r="BBS4" s="52">
        <v>0.63100000000000001</v>
      </c>
      <c r="BBT4" s="52">
        <v>0.61299999999999999</v>
      </c>
      <c r="BBU4" s="1134"/>
      <c r="BBV4" s="52">
        <v>0.61</v>
      </c>
      <c r="BBW4" s="52">
        <v>0.61799999999999999</v>
      </c>
      <c r="BBX4" s="52">
        <v>0.60299999999999998</v>
      </c>
      <c r="BBY4" s="52">
        <v>0.57599999999999996</v>
      </c>
      <c r="BBZ4" s="1129"/>
      <c r="BCA4" s="52">
        <v>0.60599999999999998</v>
      </c>
      <c r="BCB4" s="52">
        <v>0.59799999999999998</v>
      </c>
      <c r="BCC4" s="52">
        <v>0.59799999999999998</v>
      </c>
      <c r="BCD4" s="52">
        <v>0.60399999999999998</v>
      </c>
      <c r="BCE4" s="52">
        <v>0.61299999999999999</v>
      </c>
      <c r="BCF4" s="52" t="s">
        <v>3848</v>
      </c>
      <c r="BCG4" s="1129"/>
      <c r="BCH4" s="52">
        <v>0.57999999999999996</v>
      </c>
      <c r="BCI4" s="52">
        <v>0.60899999999999999</v>
      </c>
      <c r="BCJ4" s="52">
        <v>0.58799999999999997</v>
      </c>
      <c r="BCK4" s="52">
        <v>0.61499999999999999</v>
      </c>
      <c r="BCL4" s="52">
        <v>1.67</v>
      </c>
      <c r="BCM4" s="1129"/>
      <c r="BCN4" s="52">
        <v>0.57999999999999996</v>
      </c>
      <c r="BCO4" s="52">
        <v>0.61</v>
      </c>
      <c r="BCP4" s="52">
        <v>0.62</v>
      </c>
      <c r="BCQ4" s="52">
        <v>0.61799999999999999</v>
      </c>
      <c r="BCR4" s="52">
        <v>0.61899999999999999</v>
      </c>
      <c r="BCS4" s="52">
        <v>0.625</v>
      </c>
      <c r="BCT4" s="52">
        <v>0.61499999999999999</v>
      </c>
      <c r="BCU4" s="52">
        <v>0.628</v>
      </c>
      <c r="BCV4" s="52">
        <v>0.627</v>
      </c>
      <c r="BCW4" s="52"/>
      <c r="BCX4" s="52">
        <v>0.61499999999999999</v>
      </c>
      <c r="BCY4" s="52">
        <v>0.63300000000000001</v>
      </c>
      <c r="BCZ4" s="52"/>
      <c r="BDA4" s="52"/>
      <c r="BDB4" s="52"/>
      <c r="BDC4" s="52">
        <v>0.63500000000000001</v>
      </c>
      <c r="BDD4" s="52"/>
      <c r="BDE4" s="52">
        <v>1.67</v>
      </c>
      <c r="BDF4" s="1129">
        <v>0.89</v>
      </c>
      <c r="BDG4" s="52">
        <v>0.57999999999999996</v>
      </c>
      <c r="BDH4" s="52">
        <v>0.63</v>
      </c>
      <c r="BDI4" s="52"/>
      <c r="BDJ4" s="52">
        <v>0.63700000000000001</v>
      </c>
      <c r="BDK4" s="52"/>
      <c r="BDL4" s="1129">
        <v>0.88</v>
      </c>
      <c r="BDM4" s="1129">
        <v>0.89</v>
      </c>
      <c r="BDN4" s="52">
        <v>0.57999999999999996</v>
      </c>
      <c r="BDO4" s="52">
        <v>0.63600000000000001</v>
      </c>
      <c r="BDP4" s="52"/>
      <c r="BDQ4" s="52">
        <v>0.63500000000000001</v>
      </c>
      <c r="BDR4" s="52"/>
      <c r="BDS4" s="52">
        <v>0.63100000000000001</v>
      </c>
      <c r="BDT4" s="1129">
        <v>0.89</v>
      </c>
      <c r="BDU4" s="52">
        <v>0.57999999999999996</v>
      </c>
      <c r="BDV4" s="52">
        <v>0.63500000000000001</v>
      </c>
      <c r="BDW4" s="52">
        <v>0.63400000000000001</v>
      </c>
      <c r="BDX4" s="52">
        <v>0.63500000000000001</v>
      </c>
      <c r="BDY4" s="52"/>
      <c r="BDZ4" s="1129">
        <v>0.89</v>
      </c>
      <c r="BEA4" s="52">
        <v>0.57999999999999996</v>
      </c>
      <c r="BEB4" s="52"/>
      <c r="BEC4" s="1129">
        <v>0.89</v>
      </c>
      <c r="BED4" s="52">
        <v>0.57999999999999996</v>
      </c>
      <c r="BEE4" s="52"/>
      <c r="BEF4" s="52"/>
      <c r="BEG4" s="52"/>
      <c r="BEH4" s="1129">
        <v>0.89</v>
      </c>
      <c r="BEI4" s="52">
        <v>0.57999999999999996</v>
      </c>
      <c r="BEJ4" s="52"/>
      <c r="BEK4" s="52"/>
      <c r="BEL4" s="944">
        <v>1.06</v>
      </c>
      <c r="BEM4" s="944">
        <v>0.88</v>
      </c>
      <c r="BEN4" s="1129">
        <v>0.89</v>
      </c>
      <c r="BEO4" s="52">
        <v>0.57999999999999996</v>
      </c>
      <c r="BEP4" s="52">
        <v>0.54700000000000004</v>
      </c>
      <c r="BEQ4" s="52">
        <v>0.64700000000000002</v>
      </c>
      <c r="BER4" s="1129">
        <v>0.54100000000000004</v>
      </c>
      <c r="BES4" s="52"/>
      <c r="BET4" s="1129">
        <v>0.89</v>
      </c>
      <c r="BEU4" s="52">
        <v>0.57999999999999996</v>
      </c>
      <c r="BEV4" s="52">
        <v>0.52300000000000002</v>
      </c>
      <c r="BEW4" s="1129">
        <v>0.89</v>
      </c>
      <c r="BEX4" s="52">
        <v>0.57999999999999996</v>
      </c>
      <c r="BEY4" s="52">
        <v>0.55700000000000005</v>
      </c>
      <c r="BEZ4" s="52">
        <v>0.55900000000000005</v>
      </c>
      <c r="BFA4" s="52">
        <v>0.53800000000000003</v>
      </c>
      <c r="BFB4" s="52">
        <v>0.55400000000000005</v>
      </c>
      <c r="BFC4" s="52">
        <v>0.55200000000000005</v>
      </c>
      <c r="BFD4" s="52">
        <v>0.55100000000000005</v>
      </c>
      <c r="BFE4" s="1129">
        <v>0.89</v>
      </c>
      <c r="BFF4" s="52">
        <v>0.57999999999999996</v>
      </c>
      <c r="BFG4" s="52">
        <v>0.55900000000000005</v>
      </c>
      <c r="BFH4" s="1129">
        <v>0.89</v>
      </c>
      <c r="BFI4" s="52">
        <v>0.57999999999999996</v>
      </c>
      <c r="BFJ4" s="52">
        <v>0.55600000000000005</v>
      </c>
      <c r="BFK4" s="1129">
        <v>0.89</v>
      </c>
      <c r="BFL4" s="106">
        <f>MIN(BFI4:BFK4)</f>
        <v>0.55600000000000005</v>
      </c>
      <c r="BFM4" s="52">
        <v>0.96899999999999997</v>
      </c>
      <c r="BFN4" s="52">
        <v>0.96</v>
      </c>
      <c r="BFO4" s="1581">
        <v>0.92</v>
      </c>
      <c r="BFP4" s="52">
        <v>0.96799999999999997</v>
      </c>
      <c r="BFQ4" s="6">
        <f t="shared" si="1"/>
        <v>0.74100719424460415</v>
      </c>
      <c r="BFR4" s="1049">
        <v>0.86</v>
      </c>
      <c r="BFS4" s="52">
        <v>0.75</v>
      </c>
      <c r="BFT4" s="1049">
        <v>0.59499999999999997</v>
      </c>
      <c r="BFU4" s="1049">
        <v>0.60799999999999998</v>
      </c>
      <c r="BFV4" s="1049">
        <v>0.60699999999999998</v>
      </c>
      <c r="BFW4" s="1049">
        <v>0.60599999999999998</v>
      </c>
      <c r="BFX4" s="1049">
        <v>0.61899999999999999</v>
      </c>
      <c r="BFY4" s="1049">
        <v>0.60199999999999998</v>
      </c>
      <c r="BFZ4" s="1049">
        <v>0.59499999999999997</v>
      </c>
      <c r="BGA4" s="1049">
        <v>0.61199999999999999</v>
      </c>
      <c r="BGB4" s="1049"/>
      <c r="BGC4" s="1034"/>
      <c r="BGD4" s="1024"/>
      <c r="BGE4" s="1049">
        <v>0.60699999999999998</v>
      </c>
      <c r="BGF4" s="1049">
        <v>0.60799999999999998</v>
      </c>
      <c r="BGG4" s="1049">
        <v>0.61699999999999999</v>
      </c>
      <c r="BGH4" s="1049">
        <v>0.60199999999999998</v>
      </c>
      <c r="BGI4" s="1049">
        <v>0.60799999999999998</v>
      </c>
      <c r="BGJ4" s="1049">
        <v>0.60599999999999998</v>
      </c>
      <c r="BGK4" s="1049">
        <v>0.60099999999999998</v>
      </c>
      <c r="BGL4" s="1049">
        <v>0.60599999999999998</v>
      </c>
      <c r="BGM4" s="1049">
        <v>0.59499999999999997</v>
      </c>
      <c r="BGN4" s="1049">
        <v>0.60699999999999998</v>
      </c>
      <c r="BGO4" s="1049">
        <v>0.61099999999999999</v>
      </c>
      <c r="BGP4" s="1049">
        <v>0.60699999999999998</v>
      </c>
      <c r="BGQ4" s="1049">
        <v>0.60599999999999998</v>
      </c>
      <c r="BGR4" s="1049">
        <v>0.60799999999999998</v>
      </c>
      <c r="BGS4" s="1049">
        <v>0.60599999999999998</v>
      </c>
      <c r="BGT4" s="1049">
        <v>0.60599999999999998</v>
      </c>
      <c r="BGU4" s="890"/>
      <c r="BGV4" s="1049">
        <v>0.60799999999999998</v>
      </c>
      <c r="BGW4" s="1049">
        <v>0.61</v>
      </c>
      <c r="BGX4" s="1049">
        <v>0.60299999999999998</v>
      </c>
      <c r="BGY4" s="1035">
        <v>0.86</v>
      </c>
      <c r="BGZ4" s="1035">
        <v>0.75</v>
      </c>
      <c r="BHA4" s="1049">
        <v>0.59499999999999997</v>
      </c>
      <c r="BHB4" s="1049">
        <v>0.60499999999999998</v>
      </c>
      <c r="BHC4" s="1049">
        <v>0.60799999999999998</v>
      </c>
      <c r="BHD4" s="1049">
        <v>0.62</v>
      </c>
      <c r="BHE4" s="1024">
        <v>0.624</v>
      </c>
      <c r="BHF4" s="52">
        <v>0.61</v>
      </c>
      <c r="BHG4" s="52">
        <v>0.60699999999999998</v>
      </c>
      <c r="BHH4" s="52">
        <v>0.61</v>
      </c>
      <c r="BHI4" s="52">
        <v>0.61</v>
      </c>
      <c r="BHJ4" s="52">
        <v>0.63700000000000001</v>
      </c>
      <c r="BHK4" s="52">
        <v>0.64</v>
      </c>
      <c r="BHL4" s="52">
        <v>0.65</v>
      </c>
      <c r="BHM4" s="52">
        <v>0.64</v>
      </c>
      <c r="BHN4" s="52">
        <v>0.65</v>
      </c>
      <c r="BHO4" s="52">
        <v>0.63</v>
      </c>
      <c r="BHP4" s="52">
        <v>0.63</v>
      </c>
      <c r="BHQ4" s="52">
        <v>0.626</v>
      </c>
      <c r="BHR4" s="52">
        <v>0.60799999999999998</v>
      </c>
      <c r="BHS4" s="52">
        <v>0.61299999999999999</v>
      </c>
      <c r="BHT4" s="52">
        <v>0.624</v>
      </c>
      <c r="BHU4" s="52">
        <v>0.60699999999999998</v>
      </c>
      <c r="BHV4" s="52">
        <v>0.628</v>
      </c>
      <c r="BHW4" s="1134"/>
      <c r="BHX4" s="52">
        <v>0.61699999999999999</v>
      </c>
      <c r="BHY4" s="52">
        <v>0.63300000000000001</v>
      </c>
      <c r="BHZ4" s="1134"/>
      <c r="BIA4" s="1035">
        <v>0.86</v>
      </c>
      <c r="BIB4" s="1035">
        <v>0.75</v>
      </c>
      <c r="BIC4" s="1049">
        <v>0.59499999999999997</v>
      </c>
      <c r="BID4" s="1049">
        <v>0.61299999999999999</v>
      </c>
      <c r="BIE4" s="1049">
        <v>0.60899999999999999</v>
      </c>
      <c r="BIF4" s="52">
        <v>0.64300000000000002</v>
      </c>
      <c r="BIG4" s="1035">
        <v>0.86</v>
      </c>
      <c r="BIH4" s="1035">
        <v>0.75</v>
      </c>
      <c r="BII4" s="1049">
        <v>0.59499999999999997</v>
      </c>
      <c r="BIJ4" s="52">
        <v>0.61</v>
      </c>
      <c r="BIK4" s="52">
        <v>0.624</v>
      </c>
      <c r="BIL4" s="52">
        <v>0.60699999999999998</v>
      </c>
      <c r="BIM4" s="52">
        <v>0.623</v>
      </c>
      <c r="BIN4" s="52">
        <v>0.626</v>
      </c>
      <c r="BIO4" s="52">
        <v>0.628</v>
      </c>
      <c r="BIP4" s="52">
        <v>0.61499999999999999</v>
      </c>
      <c r="BIQ4" s="52"/>
      <c r="BIR4" s="52"/>
      <c r="BIS4" s="52"/>
      <c r="BIT4" s="52">
        <v>0.64100000000000001</v>
      </c>
      <c r="BIU4" s="52">
        <v>0.64900000000000002</v>
      </c>
      <c r="BIV4" s="52">
        <v>0.63100000000000001</v>
      </c>
      <c r="BIW4" s="52"/>
      <c r="BIX4" s="52"/>
      <c r="BIY4" s="52"/>
      <c r="BIZ4" s="1035">
        <v>0.86</v>
      </c>
      <c r="BJA4" s="1035">
        <v>0.75</v>
      </c>
      <c r="BJB4" s="1049">
        <v>0.59499999999999997</v>
      </c>
      <c r="BJC4" s="52">
        <v>0.63</v>
      </c>
      <c r="BJD4" s="52">
        <v>0.64200000000000002</v>
      </c>
      <c r="BJE4" s="52">
        <v>0.63500000000000001</v>
      </c>
      <c r="BJF4" s="1049">
        <v>0.64100000000000001</v>
      </c>
      <c r="BJG4" s="1035">
        <v>0.86</v>
      </c>
      <c r="BJH4" s="1035">
        <v>0.75</v>
      </c>
      <c r="BJI4" s="1049">
        <v>0.59499999999999997</v>
      </c>
      <c r="BJJ4" s="52">
        <v>0.622</v>
      </c>
      <c r="BJK4" s="52">
        <v>0.63300000000000001</v>
      </c>
      <c r="BJL4" s="52">
        <v>0.63800000000000001</v>
      </c>
      <c r="BJM4" s="52">
        <v>0.63800000000000001</v>
      </c>
      <c r="BJN4" s="52">
        <v>0.63100000000000001</v>
      </c>
      <c r="BJO4" s="1129">
        <v>0.86</v>
      </c>
      <c r="BJP4" s="1129">
        <v>0.75</v>
      </c>
      <c r="BJQ4" s="1049">
        <v>0.59499999999999997</v>
      </c>
      <c r="BJR4" s="52">
        <v>0.65</v>
      </c>
      <c r="BJS4" s="52"/>
      <c r="BJT4" s="52"/>
      <c r="BJU4" s="1129"/>
      <c r="BJV4" s="52">
        <v>0.65300000000000002</v>
      </c>
      <c r="BJW4" s="1129">
        <v>0.86</v>
      </c>
      <c r="BJX4" s="1129">
        <v>0.75</v>
      </c>
      <c r="BJY4" s="1049">
        <v>0.59499999999999997</v>
      </c>
      <c r="BJZ4" s="52"/>
      <c r="BKA4" s="1129">
        <v>0.86</v>
      </c>
      <c r="BKB4" s="1129">
        <v>0.75</v>
      </c>
      <c r="BKC4" s="1049">
        <v>0.59499999999999997</v>
      </c>
      <c r="BKD4" s="52">
        <v>0.65200000000000002</v>
      </c>
      <c r="BKE4" s="52"/>
      <c r="BKF4" s="52">
        <v>0.64900000000000002</v>
      </c>
      <c r="BKG4" s="1129">
        <v>0.86</v>
      </c>
      <c r="BKH4" s="1129">
        <v>0.75</v>
      </c>
      <c r="BKI4" s="1049">
        <v>0.59499999999999997</v>
      </c>
      <c r="BKJ4" s="1049"/>
      <c r="BKK4" s="52"/>
      <c r="BKL4" s="52">
        <v>0.66500000000000004</v>
      </c>
      <c r="BKM4" s="1129">
        <v>0.86</v>
      </c>
      <c r="BKN4" s="1129">
        <v>0.75</v>
      </c>
      <c r="BKO4" s="1049">
        <v>0.59499999999999997</v>
      </c>
      <c r="BKP4" s="52">
        <v>0.61399999999999999</v>
      </c>
      <c r="BKQ4" s="52">
        <v>0.66100000000000003</v>
      </c>
      <c r="BKR4" s="52">
        <v>0.60899999999999999</v>
      </c>
      <c r="BKS4" s="52">
        <v>0.65300000000000002</v>
      </c>
      <c r="BKT4" s="1129">
        <v>0.86</v>
      </c>
      <c r="BKU4" s="1129">
        <v>0.75</v>
      </c>
      <c r="BKV4" s="52">
        <v>0.59499999999999997</v>
      </c>
      <c r="BKW4" s="52">
        <v>0.61399999999999999</v>
      </c>
      <c r="BKX4" s="1129">
        <v>0.86</v>
      </c>
      <c r="BKY4" s="1129">
        <v>0.75</v>
      </c>
      <c r="BKZ4" s="52">
        <v>0.59499999999999997</v>
      </c>
      <c r="BLA4" s="52">
        <v>0.61</v>
      </c>
      <c r="BLB4" s="52">
        <v>0.61599999999999999</v>
      </c>
      <c r="BLC4" s="52">
        <v>0.61399999999999999</v>
      </c>
      <c r="BLD4" s="52">
        <v>0.61699999999999999</v>
      </c>
      <c r="BLE4" s="52">
        <v>0.623</v>
      </c>
      <c r="BLF4" s="52">
        <v>0.627</v>
      </c>
      <c r="BLG4" s="1129">
        <v>0.86</v>
      </c>
      <c r="BLH4" s="1129">
        <v>0.75</v>
      </c>
      <c r="BLI4" s="52">
        <v>0.59499999999999997</v>
      </c>
      <c r="BLJ4" s="52">
        <v>0.60799999999999998</v>
      </c>
      <c r="BLK4" s="1129">
        <v>0.86</v>
      </c>
      <c r="BLL4" s="1129">
        <v>0.75</v>
      </c>
      <c r="BLM4" s="52">
        <v>0.59499999999999997</v>
      </c>
      <c r="BLN4" s="1049">
        <v>0.61</v>
      </c>
      <c r="BLO4" s="1129">
        <v>0.86</v>
      </c>
      <c r="BLP4" s="1129">
        <v>0.75</v>
      </c>
      <c r="BLQ4" s="52">
        <v>0.61</v>
      </c>
      <c r="BLR4" s="52">
        <v>0.877</v>
      </c>
      <c r="BLS4" s="52">
        <v>0.877</v>
      </c>
      <c r="BLT4" s="52">
        <v>0.88900000000000001</v>
      </c>
      <c r="BLU4" s="1129">
        <v>0.86</v>
      </c>
      <c r="BLV4" s="1129">
        <v>0.75</v>
      </c>
      <c r="BLW4" s="52">
        <v>0.61</v>
      </c>
      <c r="BLX4" s="52">
        <v>0.94299999999999995</v>
      </c>
      <c r="BLY4" s="52">
        <v>0.96499999999999997</v>
      </c>
      <c r="BLZ4" s="1129">
        <v>0.86</v>
      </c>
      <c r="BMA4" s="1129">
        <v>0.75</v>
      </c>
      <c r="BMB4" s="52">
        <v>0.61</v>
      </c>
      <c r="BMC4" s="58">
        <v>1.0229999999999999</v>
      </c>
      <c r="BMD4" s="1129">
        <v>0.86</v>
      </c>
      <c r="BME4" s="1129">
        <v>0.75</v>
      </c>
      <c r="BMF4" s="52">
        <v>0.61</v>
      </c>
      <c r="BMG4" s="1383">
        <v>0.67600000000000005</v>
      </c>
      <c r="BMH4" s="6">
        <f t="shared" ref="BMH4:BMH32" si="31">(BMG4-BMF4)/BMF4</f>
        <v>0.10819672131147551</v>
      </c>
      <c r="BMI4" s="1022"/>
      <c r="BMJ4" s="52">
        <v>0.77800000000000002</v>
      </c>
      <c r="BMK4" s="52">
        <v>0.78</v>
      </c>
      <c r="BML4" s="52">
        <v>0.78300000000000003</v>
      </c>
      <c r="BMM4" s="1022"/>
      <c r="BMN4" s="52">
        <v>0.77800000000000002</v>
      </c>
      <c r="BMO4" s="52">
        <v>0.78100000000000003</v>
      </c>
      <c r="BMP4" s="52">
        <v>0.77900000000000003</v>
      </c>
      <c r="BMQ4" s="52">
        <v>0.77800000000000002</v>
      </c>
      <c r="BMR4" s="52">
        <v>0.77800000000000002</v>
      </c>
      <c r="BMS4" s="52">
        <v>0.78100000000000003</v>
      </c>
      <c r="BMT4" s="52">
        <v>0.78</v>
      </c>
      <c r="BMU4" s="52">
        <v>0.77900000000000003</v>
      </c>
      <c r="BMV4" s="52">
        <v>0.77600000000000002</v>
      </c>
      <c r="BMW4" s="52">
        <v>0.78500000000000003</v>
      </c>
      <c r="BMX4" s="52">
        <v>0.78400000000000003</v>
      </c>
      <c r="BMY4" s="52">
        <v>0.77600000000000002</v>
      </c>
      <c r="BMZ4" s="52">
        <v>0.78300000000000003</v>
      </c>
      <c r="BNA4" s="52">
        <v>0.78</v>
      </c>
      <c r="BNB4" s="52">
        <v>0.77100000000000002</v>
      </c>
      <c r="BNC4" s="52">
        <v>0.78</v>
      </c>
      <c r="BND4" s="52">
        <v>0.77500000000000002</v>
      </c>
      <c r="BNE4" s="1022"/>
      <c r="BNF4" s="52">
        <v>0.77800000000000002</v>
      </c>
      <c r="BNG4" s="52">
        <v>0.77600000000000002</v>
      </c>
      <c r="BNH4" s="52">
        <v>0.77500000000000002</v>
      </c>
      <c r="BNI4" s="58">
        <v>0.77500000000000002</v>
      </c>
      <c r="BNJ4" s="52">
        <v>0.77400000000000002</v>
      </c>
      <c r="BNK4" s="1022"/>
      <c r="BNL4" s="52">
        <v>0.78</v>
      </c>
      <c r="BNM4" s="1022"/>
      <c r="BNN4" s="52">
        <v>0.77800000000000002</v>
      </c>
      <c r="BNO4" s="52">
        <v>0.77600000000000002</v>
      </c>
      <c r="BNP4" s="52">
        <v>0.77700000000000002</v>
      </c>
      <c r="BNQ4" s="52">
        <v>0.77400000000000002</v>
      </c>
      <c r="BNR4" s="52">
        <v>0.78</v>
      </c>
      <c r="BNS4" s="52">
        <v>0.78</v>
      </c>
      <c r="BNT4" s="1129"/>
      <c r="BNU4" s="52">
        <v>0.77800000000000002</v>
      </c>
      <c r="BNV4" s="52">
        <v>0.77400000000000002</v>
      </c>
      <c r="BNW4" s="52">
        <v>0.78600000000000003</v>
      </c>
      <c r="BNX4" s="52">
        <v>0.77600000000000002</v>
      </c>
      <c r="BNY4" s="52">
        <v>0.78</v>
      </c>
      <c r="BNZ4" s="1129"/>
      <c r="BOA4" s="52">
        <v>0.77800000000000002</v>
      </c>
      <c r="BOB4" s="52">
        <v>0.77100000000000002</v>
      </c>
      <c r="BOC4" s="52"/>
      <c r="BOD4" s="1129"/>
      <c r="BOE4" s="52">
        <v>0.77800000000000002</v>
      </c>
      <c r="BOF4" s="52">
        <v>0.77200000000000002</v>
      </c>
      <c r="BOG4" s="52">
        <v>0.77700000000000002</v>
      </c>
      <c r="BOH4" s="52">
        <v>0.77700000000000002</v>
      </c>
      <c r="BOI4" s="1129"/>
      <c r="BOJ4" s="52">
        <v>0.77800000000000002</v>
      </c>
      <c r="BOK4" s="52">
        <v>0.77400000000000002</v>
      </c>
      <c r="BOL4" s="58">
        <v>0.77200000000000002</v>
      </c>
      <c r="BOM4" s="944"/>
      <c r="BON4" s="52">
        <v>0.77400000000000002</v>
      </c>
      <c r="BOO4" s="1129"/>
      <c r="BOP4" s="52">
        <v>0.77800000000000002</v>
      </c>
      <c r="BOQ4" s="52">
        <v>0.78100000000000003</v>
      </c>
      <c r="BOR4" s="52">
        <v>0.77100000000000002</v>
      </c>
      <c r="BOS4" s="52">
        <v>0.79</v>
      </c>
      <c r="BOT4" s="52">
        <v>0.77300000000000002</v>
      </c>
      <c r="BOU4" s="1129"/>
      <c r="BOV4" s="52">
        <v>0.77800000000000002</v>
      </c>
      <c r="BOW4" s="52">
        <v>0.77800000000000002</v>
      </c>
      <c r="BOX4" s="1129"/>
      <c r="BOY4" s="52">
        <v>0.77800000000000002</v>
      </c>
      <c r="BOZ4" s="52">
        <v>0.77500000000000002</v>
      </c>
      <c r="BPA4" s="52">
        <v>0.79</v>
      </c>
      <c r="BPB4" s="52">
        <v>0.77600000000000002</v>
      </c>
      <c r="BPC4" s="52">
        <v>0.77600000000000002</v>
      </c>
      <c r="BPD4" s="52">
        <v>0.77600000000000002</v>
      </c>
      <c r="BPE4" s="52">
        <v>0.77600000000000002</v>
      </c>
      <c r="BPF4" s="1129"/>
      <c r="BPG4" s="52">
        <v>0.77800000000000002</v>
      </c>
      <c r="BPH4" s="52">
        <v>0.77300000000000002</v>
      </c>
      <c r="BPI4" s="1129"/>
      <c r="BPJ4" s="52">
        <v>0.77800000000000002</v>
      </c>
      <c r="BPK4" s="1049">
        <v>0.77400000000000002</v>
      </c>
      <c r="BPL4" s="1129"/>
      <c r="BPM4" s="52">
        <v>0.78</v>
      </c>
      <c r="BPN4" s="52">
        <v>1.0049999999999999</v>
      </c>
      <c r="BPO4" s="52">
        <v>1.0189999999999999</v>
      </c>
      <c r="BPP4" s="52">
        <v>1.0169999999999999</v>
      </c>
      <c r="BPQ4" s="1129"/>
      <c r="BPR4" s="52">
        <v>0.78</v>
      </c>
      <c r="BPS4" s="52">
        <v>1.056</v>
      </c>
      <c r="BPT4" s="52">
        <v>1.083</v>
      </c>
      <c r="BPU4" s="1129"/>
      <c r="BPV4" s="52">
        <v>0.78</v>
      </c>
      <c r="BPW4" s="58">
        <v>0.72</v>
      </c>
      <c r="BPX4" s="1129"/>
      <c r="BPY4" s="52">
        <v>0.78</v>
      </c>
      <c r="BPZ4" s="1383">
        <v>0.753</v>
      </c>
      <c r="BQA4" s="6">
        <f t="shared" ref="BQA4:BQA32" si="32">(BPZ4-BPY4)/BPY4</f>
        <v>-3.4615384615384645E-2</v>
      </c>
      <c r="BQB4" s="1084">
        <v>0.64</v>
      </c>
      <c r="BQC4" s="1085">
        <f t="shared" si="2"/>
        <v>0.70400000000000007</v>
      </c>
      <c r="BQD4" s="52">
        <f t="shared" si="3"/>
        <v>0.64</v>
      </c>
      <c r="BQE4" s="52">
        <v>0.58599999999999997</v>
      </c>
      <c r="BQF4" s="52">
        <v>0.58499999999999996</v>
      </c>
      <c r="BQG4" s="52">
        <v>0.58499999999999996</v>
      </c>
      <c r="BQH4" s="52">
        <v>0.58399999999999996</v>
      </c>
      <c r="BQI4" s="52">
        <v>0.57899999999999996</v>
      </c>
      <c r="BQJ4" s="52">
        <v>0.58499999999999996</v>
      </c>
      <c r="BQK4" s="52">
        <v>0.57999999999999996</v>
      </c>
      <c r="BQL4" s="52">
        <v>0.57899999999999996</v>
      </c>
      <c r="BQM4" s="52">
        <v>0.58299999999999996</v>
      </c>
      <c r="BQN4" s="52">
        <v>0.58299999999999996</v>
      </c>
      <c r="BQO4" s="52">
        <v>0.58299999999999996</v>
      </c>
      <c r="BQP4" s="52">
        <v>0.58599999999999997</v>
      </c>
      <c r="BQQ4" s="52">
        <v>0.58399999999999996</v>
      </c>
      <c r="BQR4" s="52">
        <v>0.58499999999999996</v>
      </c>
      <c r="BQS4" s="52">
        <v>0.58399999999999996</v>
      </c>
      <c r="BQT4" s="52">
        <v>0.58599999999999997</v>
      </c>
      <c r="BQU4" s="52">
        <v>0.57899999999999996</v>
      </c>
      <c r="BQV4" s="1084">
        <v>0.64</v>
      </c>
      <c r="BQW4" s="1085">
        <f t="shared" ref="BQW4:BQW32" si="33">BQV4*1.1</f>
        <v>0.70400000000000007</v>
      </c>
      <c r="BQX4" s="52">
        <f t="shared" ref="BQX4:BQX32" si="34">BQV4</f>
        <v>0.64</v>
      </c>
      <c r="BQY4" s="52">
        <v>0.57999999999999996</v>
      </c>
      <c r="BQZ4" s="52">
        <v>0.57799999999999996</v>
      </c>
      <c r="BRA4" s="52">
        <v>0.58699999999999997</v>
      </c>
      <c r="BRB4" s="52">
        <v>0.58499999999999996</v>
      </c>
      <c r="BRC4" s="1022"/>
      <c r="BRD4" s="52">
        <v>0.58699999999999997</v>
      </c>
      <c r="BRE4" s="1084">
        <v>0.64</v>
      </c>
      <c r="BRF4" s="1085">
        <f t="shared" ref="BRF4:BRF32" si="35">BRE4*1.1</f>
        <v>0.70400000000000007</v>
      </c>
      <c r="BRG4" s="52">
        <f t="shared" ref="BRG4:BRG32" si="36">BRE4</f>
        <v>0.64</v>
      </c>
      <c r="BRH4" s="52">
        <v>0.57999999999999996</v>
      </c>
      <c r="BRI4" s="52">
        <v>0.58599999999999997</v>
      </c>
      <c r="BRJ4" s="52">
        <v>0.6</v>
      </c>
      <c r="BRK4" s="52">
        <v>0.58599999999999997</v>
      </c>
      <c r="BRL4" s="52">
        <v>0.58599999999999997</v>
      </c>
      <c r="BRM4" s="52">
        <v>0.58199999999999996</v>
      </c>
      <c r="BRN4" s="1084">
        <v>0.64</v>
      </c>
      <c r="BRO4" s="1085">
        <f t="shared" ref="BRO4:BRO32" si="37">BRN4*1.1</f>
        <v>0.70400000000000007</v>
      </c>
      <c r="BRP4" s="52">
        <f t="shared" ref="BRP4:BRP32" si="38">BRM4</f>
        <v>0.58199999999999996</v>
      </c>
      <c r="BRQ4" s="52">
        <v>0.57999999999999996</v>
      </c>
      <c r="BRR4" s="52">
        <v>0.58199999999999996</v>
      </c>
      <c r="BRS4" s="52">
        <v>0.58399999999999996</v>
      </c>
      <c r="BRT4" s="52">
        <v>0.58199999999999996</v>
      </c>
      <c r="BRU4" s="52">
        <v>0.58299999999999996</v>
      </c>
      <c r="BRV4" s="52">
        <v>0.58299999999999996</v>
      </c>
      <c r="BRW4" s="52">
        <v>0.57899999999999996</v>
      </c>
      <c r="BRX4" s="52">
        <v>0.57899999999999996</v>
      </c>
      <c r="BRY4" s="52">
        <v>0.57999999999999996</v>
      </c>
      <c r="BRZ4" s="52">
        <f t="shared" ref="BRZ4:BRZ32" si="39">BRW4</f>
        <v>0.57899999999999996</v>
      </c>
      <c r="BSA4" s="52">
        <v>0.57999999999999996</v>
      </c>
      <c r="BSB4" s="52">
        <v>0.59199999999999997</v>
      </c>
      <c r="BSC4" s="52">
        <v>0.58199999999999996</v>
      </c>
      <c r="BSD4" s="52">
        <f t="shared" ref="BSD4:BSD32" si="40">BRZ4</f>
        <v>0.57899999999999996</v>
      </c>
      <c r="BSE4" s="52">
        <v>0.57999999999999996</v>
      </c>
      <c r="BSF4" s="52">
        <v>0.57999999999999996</v>
      </c>
      <c r="BSG4" s="52">
        <v>0.58499999999999996</v>
      </c>
      <c r="BSH4" s="52">
        <v>0.57899999999999996</v>
      </c>
      <c r="BSI4" s="52">
        <v>0.58099999999999996</v>
      </c>
      <c r="BSJ4" s="52">
        <v>0.58199999999999996</v>
      </c>
      <c r="BSK4" s="52">
        <v>0.58499999999999996</v>
      </c>
      <c r="BSL4" s="52">
        <f t="shared" ref="BSL4:BSL32" si="41">BSD4</f>
        <v>0.57899999999999996</v>
      </c>
      <c r="BSM4" s="52">
        <v>0.57999999999999996</v>
      </c>
      <c r="BSN4" s="52">
        <v>0.57699999999999996</v>
      </c>
      <c r="BSO4" s="52">
        <v>0.57699999999999996</v>
      </c>
      <c r="BSP4" s="52">
        <v>0.58199999999999996</v>
      </c>
      <c r="BSQ4" s="52">
        <v>0.58099999999999996</v>
      </c>
      <c r="BSR4" s="944"/>
      <c r="BSS4" s="944"/>
      <c r="BST4" s="52">
        <v>0.58299999999999996</v>
      </c>
      <c r="BSU4" s="52">
        <v>0.58299999999999996</v>
      </c>
      <c r="BSV4" s="52">
        <f t="shared" ref="BSV4:BSV14" si="42">BSN4</f>
        <v>0.57699999999999996</v>
      </c>
      <c r="BSW4" s="52">
        <v>0.57999999999999996</v>
      </c>
      <c r="BSX4" s="52">
        <v>0.58199999999999996</v>
      </c>
      <c r="BSY4" s="52">
        <v>0.58599999999999997</v>
      </c>
      <c r="BSZ4" s="52">
        <v>0.57999999999999996</v>
      </c>
      <c r="BTA4" s="52">
        <v>0.58399999999999996</v>
      </c>
      <c r="BTB4" s="52">
        <v>0.58499999999999996</v>
      </c>
      <c r="BTC4" s="52">
        <v>0.57799999999999996</v>
      </c>
      <c r="BTD4" s="52">
        <v>0.58199999999999996</v>
      </c>
      <c r="BTE4" s="52">
        <v>0.58099999999999996</v>
      </c>
      <c r="BTF4" s="52">
        <f t="shared" ref="BTF4:BTF14" si="43">BSX4</f>
        <v>0.58199999999999996</v>
      </c>
      <c r="BTG4" s="52">
        <v>0.57999999999999996</v>
      </c>
      <c r="BTH4" s="52">
        <v>0.58499999999999996</v>
      </c>
      <c r="BTI4" s="52">
        <v>0.58699999999999997</v>
      </c>
      <c r="BTJ4" s="52">
        <f t="shared" ref="BTJ4:BTJ32" si="44">BTF4</f>
        <v>0.58199999999999996</v>
      </c>
      <c r="BTK4" s="52">
        <v>0.57999999999999996</v>
      </c>
      <c r="BTL4" s="52">
        <v>0.58399999999999996</v>
      </c>
      <c r="BTM4" s="52">
        <v>0.58599999999999997</v>
      </c>
      <c r="BTN4" s="52">
        <v>0.58399999999999996</v>
      </c>
      <c r="BTO4" s="52">
        <v>0.58499999999999996</v>
      </c>
      <c r="BTP4" s="52">
        <v>0.57799999999999996</v>
      </c>
      <c r="BTQ4" s="52">
        <v>0.58399999999999996</v>
      </c>
      <c r="BTR4" s="52">
        <v>0.58499999999999996</v>
      </c>
      <c r="BTS4" s="52">
        <v>0.57899999999999996</v>
      </c>
      <c r="BTT4" s="52">
        <v>0.58399999999999996</v>
      </c>
      <c r="BTU4" s="52">
        <v>0.58599999999999997</v>
      </c>
      <c r="BTV4" s="52">
        <v>0.58499999999999996</v>
      </c>
      <c r="BTW4" s="52">
        <v>0.58499999999999996</v>
      </c>
      <c r="BTX4" s="52">
        <v>0.58499999999999996</v>
      </c>
      <c r="BTY4" s="52">
        <v>0.58499999999999996</v>
      </c>
      <c r="BTZ4" s="52">
        <f t="shared" ref="BTZ4:BTZ32" si="45">BTV4</f>
        <v>0.58499999999999996</v>
      </c>
      <c r="BUA4" s="52">
        <v>0.57999999999999996</v>
      </c>
      <c r="BUB4" s="52">
        <v>0.58399999999999996</v>
      </c>
      <c r="BUC4" s="52">
        <v>0.58399999999999996</v>
      </c>
      <c r="BUD4" s="52">
        <v>0.57999999999999996</v>
      </c>
      <c r="BUE4" s="52">
        <v>0.58399999999999996</v>
      </c>
      <c r="BUF4" s="52">
        <v>0.58499999999999996</v>
      </c>
      <c r="BUG4" s="52">
        <v>0.57999999999999996</v>
      </c>
      <c r="BUH4" s="52">
        <v>0.81799999999999995</v>
      </c>
      <c r="BUI4" s="52">
        <v>0.85299999999999998</v>
      </c>
      <c r="BUJ4" s="52">
        <v>0.85099999999999998</v>
      </c>
      <c r="BUK4" s="52">
        <v>0.83299999999999996</v>
      </c>
      <c r="BUL4" s="890">
        <v>0.79</v>
      </c>
      <c r="BUM4" s="52">
        <v>0.83899999999999997</v>
      </c>
      <c r="BUN4" s="52">
        <v>0.84199999999999997</v>
      </c>
      <c r="BUO4" s="52">
        <v>0.57999999999999996</v>
      </c>
      <c r="BUP4" s="52">
        <v>0.878</v>
      </c>
      <c r="BUQ4" s="52">
        <v>0.89300000000000002</v>
      </c>
      <c r="BUR4" s="52">
        <v>0.57999999999999996</v>
      </c>
      <c r="BUS4" s="52">
        <v>0.64200000000000002</v>
      </c>
      <c r="BUT4" s="52">
        <v>0.66600000000000004</v>
      </c>
      <c r="BUU4" s="52">
        <v>0.57999999999999996</v>
      </c>
      <c r="BUV4" s="52"/>
      <c r="BUW4" s="52"/>
      <c r="BUX4" s="6">
        <f t="shared" ref="BUX4:BUX32" si="46">(BUV4-BUU4)/BUU4</f>
        <v>-1</v>
      </c>
      <c r="BUY4" s="6">
        <f t="shared" ref="BUY4:BUY32" si="47">(BUW4-BUU4)/BUU4</f>
        <v>-1</v>
      </c>
      <c r="BUZ4" s="1308">
        <v>0.6</v>
      </c>
      <c r="BVA4" s="52">
        <v>0.61</v>
      </c>
      <c r="BVB4" s="1308">
        <v>0.6</v>
      </c>
      <c r="BVC4" s="1383">
        <v>0.60699999999999998</v>
      </c>
      <c r="BVD4" s="52">
        <v>0.63</v>
      </c>
      <c r="BVE4" s="1383">
        <v>0.60799999999999998</v>
      </c>
      <c r="BVF4" s="52">
        <v>0.67700000000000005</v>
      </c>
      <c r="BVG4" s="52">
        <v>0.60599999999999998</v>
      </c>
      <c r="BVH4" s="52">
        <v>0.61399999999999999</v>
      </c>
      <c r="BVI4" s="944">
        <v>0.6</v>
      </c>
      <c r="BVJ4" s="1308">
        <v>0.6</v>
      </c>
      <c r="BVK4" s="52">
        <v>0.60899999999999999</v>
      </c>
      <c r="BVL4" s="944">
        <v>0.6</v>
      </c>
      <c r="BVM4" s="1308">
        <v>0.6</v>
      </c>
      <c r="BVN4" s="1049">
        <v>0.60899999999999999</v>
      </c>
      <c r="BVO4" s="944">
        <v>0.6</v>
      </c>
      <c r="BVP4" s="1308">
        <v>0.6</v>
      </c>
      <c r="BVQ4" s="1383">
        <v>0.82299999999999995</v>
      </c>
      <c r="BVR4" s="1383">
        <v>0.81899999999999995</v>
      </c>
      <c r="BVS4" s="890">
        <v>0.82</v>
      </c>
      <c r="BVT4" s="1383">
        <v>0.83299999999999996</v>
      </c>
      <c r="BVU4" s="944">
        <v>0.6</v>
      </c>
      <c r="BVV4" s="1308">
        <v>0.6</v>
      </c>
      <c r="BVW4" s="52">
        <v>0.88400000000000001</v>
      </c>
      <c r="BVX4" s="52">
        <v>0.89200000000000002</v>
      </c>
      <c r="BVY4" s="944">
        <v>0.6</v>
      </c>
      <c r="BVZ4" s="1308">
        <v>0.6</v>
      </c>
      <c r="BWA4" s="58">
        <v>0.63900000000000001</v>
      </c>
      <c r="BWB4" s="944">
        <v>0.6</v>
      </c>
      <c r="BWC4" s="1308">
        <v>0.6</v>
      </c>
      <c r="BWD4" s="1383">
        <v>0.65800000000000003</v>
      </c>
      <c r="BWE4" s="944">
        <v>0.6</v>
      </c>
      <c r="BWF4" s="1308">
        <v>0.6</v>
      </c>
      <c r="BWG4" s="36"/>
      <c r="BWH4" s="6">
        <f t="shared" si="4"/>
        <v>-1</v>
      </c>
      <c r="BWI4" s="944"/>
      <c r="BWJ4" s="52">
        <v>0.65500000000000003</v>
      </c>
      <c r="BWK4" s="1049"/>
      <c r="BWL4" s="52">
        <v>0.38700000000000001</v>
      </c>
      <c r="BWM4" s="52">
        <v>0.36099999999999999</v>
      </c>
      <c r="BWN4" s="944"/>
      <c r="BWO4" s="52">
        <v>0.65500000000000003</v>
      </c>
      <c r="BWP4" s="1049"/>
      <c r="BWQ4" s="52">
        <v>0.38700000000000001</v>
      </c>
      <c r="BWR4" s="52">
        <v>0.36299999999999999</v>
      </c>
      <c r="BWS4" s="52">
        <v>0.36299999999999999</v>
      </c>
      <c r="BWT4" s="52">
        <v>0.36399999999999999</v>
      </c>
      <c r="BWU4" s="52">
        <v>0.36399999999999999</v>
      </c>
      <c r="BWV4" s="52">
        <v>0.36399999999999999</v>
      </c>
      <c r="BWW4" s="52">
        <v>0.36199999999999999</v>
      </c>
      <c r="BWX4" s="1320">
        <v>0.375</v>
      </c>
      <c r="BWY4" s="1308">
        <v>0.38700000000000001</v>
      </c>
      <c r="BWZ4" s="52">
        <v>0.36299999999999999</v>
      </c>
      <c r="BXA4" s="1320">
        <v>0.375</v>
      </c>
      <c r="BXB4" s="1308">
        <v>0.38700000000000001</v>
      </c>
      <c r="BXC4" s="52">
        <v>0.36499999999999999</v>
      </c>
      <c r="BXD4" s="944">
        <v>0.375</v>
      </c>
      <c r="BXE4" s="1383">
        <v>0.38700000000000001</v>
      </c>
      <c r="BXF4" s="1383">
        <v>0.59099999999999997</v>
      </c>
      <c r="BXG4" s="1383">
        <v>0.6</v>
      </c>
      <c r="BXH4" s="1581">
        <v>0.54</v>
      </c>
      <c r="BXI4" s="1383">
        <v>0.59799999999999998</v>
      </c>
      <c r="BXJ4" s="944">
        <v>0.375</v>
      </c>
      <c r="BXK4" s="1383">
        <v>0.38700000000000001</v>
      </c>
      <c r="BXL4" s="52">
        <v>0.67300000000000004</v>
      </c>
      <c r="BXM4" s="944">
        <v>0.375</v>
      </c>
      <c r="BXN4" s="1383">
        <v>0.38700000000000001</v>
      </c>
      <c r="BXO4" s="1383">
        <v>0.46</v>
      </c>
      <c r="BXP4" s="944">
        <v>0.375</v>
      </c>
      <c r="BXQ4" s="1383">
        <v>0.38700000000000001</v>
      </c>
      <c r="BXR4" s="36"/>
      <c r="BXS4" s="6">
        <f t="shared" si="5"/>
        <v>-1</v>
      </c>
      <c r="BXT4" s="1049">
        <v>0.57899999999999996</v>
      </c>
      <c r="BXU4" s="52">
        <v>0.58799999999999997</v>
      </c>
      <c r="BXV4" s="52">
        <v>0.59399999999999997</v>
      </c>
      <c r="BXW4" s="52">
        <v>0.58299999999999996</v>
      </c>
      <c r="BXX4" s="52">
        <v>0.58599999999999997</v>
      </c>
      <c r="BXY4" s="52">
        <v>0.58699999999999997</v>
      </c>
      <c r="BXZ4" s="52">
        <v>0.58499999999999996</v>
      </c>
      <c r="BYA4" s="944">
        <v>0.69</v>
      </c>
      <c r="BYB4" s="1308">
        <v>0.57899999999999996</v>
      </c>
      <c r="BYC4" s="52">
        <v>0.58799999999999997</v>
      </c>
      <c r="BYD4" s="944">
        <v>0.69</v>
      </c>
      <c r="BYE4" s="1383">
        <v>0.57899999999999996</v>
      </c>
      <c r="BYF4" s="1383">
        <v>0.58499999999999996</v>
      </c>
      <c r="BYG4" s="944">
        <v>0.69</v>
      </c>
      <c r="BYH4" s="1383">
        <v>0.57899999999999996</v>
      </c>
      <c r="BYI4" s="1383">
        <v>0.85199999999999998</v>
      </c>
      <c r="BYJ4" s="1383">
        <v>0.84799999999999998</v>
      </c>
      <c r="BYK4" s="944">
        <v>0.82</v>
      </c>
      <c r="BYL4" s="1383">
        <v>0.86899999999999999</v>
      </c>
      <c r="BYM4" s="944">
        <v>0.69</v>
      </c>
      <c r="BYN4" s="1383">
        <v>0.57899999999999996</v>
      </c>
      <c r="BYO4" s="52">
        <v>0.97899999999999998</v>
      </c>
      <c r="BYP4" s="944">
        <v>0.69</v>
      </c>
      <c r="BYQ4" s="1383">
        <v>0.57899999999999996</v>
      </c>
      <c r="BYR4" s="1383">
        <v>0.67</v>
      </c>
      <c r="BYS4" s="944">
        <v>0.69</v>
      </c>
      <c r="BYT4" s="1383">
        <v>0.57899999999999996</v>
      </c>
      <c r="BYU4" s="36"/>
      <c r="BYV4" s="6">
        <f t="shared" si="6"/>
        <v>-1</v>
      </c>
      <c r="BYW4" s="1370">
        <v>0.70799999999999996</v>
      </c>
      <c r="BYX4" s="1370">
        <v>0.71599999999999997</v>
      </c>
      <c r="BYY4" s="1370">
        <v>0.71699999999999997</v>
      </c>
      <c r="BYZ4" s="1370">
        <v>0.70799999999999996</v>
      </c>
      <c r="BZA4" s="1370">
        <v>0.71599999999999997</v>
      </c>
      <c r="BZB4" s="52">
        <v>0.71199999999999997</v>
      </c>
      <c r="BZC4" s="1370">
        <v>0.71599999999999997</v>
      </c>
      <c r="BZD4" s="1383">
        <v>0.57699999999999996</v>
      </c>
      <c r="BZE4" s="1320">
        <v>0.72</v>
      </c>
      <c r="BZF4" s="1383">
        <v>0.71599999999999997</v>
      </c>
      <c r="BZG4" s="1383">
        <v>0.89500000000000002</v>
      </c>
      <c r="BZH4" s="1383">
        <v>0.90700000000000003</v>
      </c>
      <c r="BZI4" s="1581">
        <v>0.86</v>
      </c>
      <c r="BZJ4" s="1383">
        <v>0.91600000000000004</v>
      </c>
      <c r="BZK4" s="1320">
        <v>0.72</v>
      </c>
      <c r="BZL4" s="1383">
        <v>0.71599999999999997</v>
      </c>
      <c r="BZM4" s="52">
        <v>0.85099999999999998</v>
      </c>
      <c r="BZN4" s="1320">
        <v>0.72</v>
      </c>
      <c r="BZO4" s="1383">
        <v>0.71599999999999997</v>
      </c>
      <c r="BZP4" s="1383">
        <v>0.73899999999999999</v>
      </c>
      <c r="BZQ4" s="1320">
        <v>0.72</v>
      </c>
      <c r="BZR4" s="1383">
        <v>0.71599999999999997</v>
      </c>
      <c r="BZS4" s="36"/>
      <c r="BZT4" s="6">
        <f t="shared" ref="BZT4:BZT46" si="48">(BZS4-BZR4)/BZR4</f>
        <v>-1</v>
      </c>
      <c r="BZU4" s="52">
        <v>0.48799999999999999</v>
      </c>
      <c r="BZV4" s="52">
        <f t="shared" ref="BZV4:BZV46" si="49">BZU4</f>
        <v>0.48799999999999999</v>
      </c>
      <c r="BZW4" s="36"/>
      <c r="BZX4" s="1736">
        <f t="shared" ref="BZX4:BZX46" si="50">(BZW4-BZV4)/BZV4</f>
        <v>-1</v>
      </c>
      <c r="BZY4" s="52">
        <v>0.80400000000000005</v>
      </c>
      <c r="BZZ4" s="52">
        <f t="shared" ref="BZZ4:BZZ46" si="51">BZY4</f>
        <v>0.80400000000000005</v>
      </c>
      <c r="CAA4" s="36"/>
      <c r="CAB4" s="1736">
        <f t="shared" ref="CAB4:CAB46" si="52">(CAA4-BZZ4)/BZZ4</f>
        <v>-1</v>
      </c>
      <c r="CAC4" s="52">
        <v>0.48699999999999999</v>
      </c>
      <c r="CAD4" s="52">
        <f t="shared" ref="CAD4:CAD46" si="53">CAC4</f>
        <v>0.48699999999999999</v>
      </c>
      <c r="CAE4" s="36"/>
      <c r="CAF4" s="966">
        <f t="shared" ref="CAF4:CAF46" si="54">(CAE4-CAD4)/CAD4</f>
        <v>-1</v>
      </c>
      <c r="CAG4" s="1049"/>
      <c r="CAH4" s="391" t="s">
        <v>3849</v>
      </c>
      <c r="CAI4" s="350" t="s">
        <v>3845</v>
      </c>
      <c r="CAJ4" s="52" t="str">
        <f t="shared" si="7"/>
        <v>2. Within 10% deviation from baseline</v>
      </c>
      <c r="CAK4" s="52" t="str">
        <f t="shared" si="8"/>
        <v xml:space="preserve">1. Better than baseline </v>
      </c>
      <c r="CAL4" s="52" t="str">
        <f t="shared" si="9"/>
        <v xml:space="preserve">1. Better than baseline </v>
      </c>
      <c r="CAM4" s="52" t="str">
        <f t="shared" si="10"/>
        <v>2. Within 10% deviation from baseline</v>
      </c>
      <c r="CAN4" s="52" t="str">
        <f t="shared" si="11"/>
        <v xml:space="preserve">1. Better than baseline </v>
      </c>
      <c r="CAO4" s="52" t="str">
        <f t="shared" si="12"/>
        <v>2. Within 10% deviation from baseline</v>
      </c>
      <c r="CAP4" s="52" t="str">
        <f t="shared" si="13"/>
        <v>2. Within 10% deviation from baseline</v>
      </c>
      <c r="CAQ4" s="58" t="str">
        <f t="shared" si="14"/>
        <v>3. Missing baseline</v>
      </c>
      <c r="CAR4" s="52" t="str">
        <f t="shared" si="15"/>
        <v>3. Missing baseline</v>
      </c>
      <c r="CAS4" s="52" t="str">
        <f t="shared" si="16"/>
        <v xml:space="preserve">1. Better than baseline </v>
      </c>
      <c r="CAT4" s="52" t="str">
        <f t="shared" si="17"/>
        <v xml:space="preserve">1. Better than baseline </v>
      </c>
      <c r="CAU4" s="1383" t="str">
        <f t="shared" si="18"/>
        <v xml:space="preserve">1. Better than baseline </v>
      </c>
      <c r="CAV4" s="1383" t="str">
        <f t="shared" si="19"/>
        <v xml:space="preserve">1. Better than baseline </v>
      </c>
      <c r="CAW4" s="1383" t="str">
        <f t="shared" si="20"/>
        <v xml:space="preserve">1. Better than baseline </v>
      </c>
      <c r="CAX4" s="1383" t="str">
        <f t="shared" si="21"/>
        <v xml:space="preserve">1. Better than baseline </v>
      </c>
    </row>
    <row r="5" spans="1:2237" ht="44" thickBot="1" x14ac:dyDescent="0.4">
      <c r="A5" s="118" t="s">
        <v>3842</v>
      </c>
      <c r="B5" s="118"/>
      <c r="C5" s="126" t="s">
        <v>3842</v>
      </c>
      <c r="D5" s="340">
        <v>3</v>
      </c>
      <c r="E5" s="52" t="s">
        <v>1232</v>
      </c>
      <c r="F5" s="120" t="s">
        <v>3850</v>
      </c>
      <c r="G5" s="118" t="s">
        <v>17</v>
      </c>
      <c r="H5" s="119" t="s">
        <v>17</v>
      </c>
      <c r="I5" s="120" t="s">
        <v>3850</v>
      </c>
      <c r="J5" s="8" t="s">
        <v>3851</v>
      </c>
      <c r="K5" s="52">
        <v>0.97</v>
      </c>
      <c r="L5" s="52">
        <v>0.84</v>
      </c>
      <c r="M5" s="52">
        <v>0.84599999999999997</v>
      </c>
      <c r="N5" s="52">
        <v>0.84499999999999997</v>
      </c>
      <c r="O5" s="52">
        <v>0.84499999999999997</v>
      </c>
      <c r="P5" s="52">
        <v>0.84099999999999997</v>
      </c>
      <c r="Q5" s="52">
        <v>0.84499999999999997</v>
      </c>
      <c r="R5" s="52">
        <v>0.83799999999999997</v>
      </c>
      <c r="S5" s="52">
        <v>0.84699999999999998</v>
      </c>
      <c r="T5" s="52">
        <v>0.84699999999999998</v>
      </c>
      <c r="U5" s="52">
        <v>0.84599999999999997</v>
      </c>
      <c r="V5" s="1049"/>
      <c r="W5" s="32"/>
      <c r="X5" s="32">
        <v>0.84399999999999997</v>
      </c>
      <c r="Y5" s="52">
        <v>0.84399999999999997</v>
      </c>
      <c r="Z5" s="32">
        <v>0.84599999999999997</v>
      </c>
      <c r="AA5" s="52"/>
      <c r="AB5" s="52">
        <v>0.84599999999999997</v>
      </c>
      <c r="AC5" s="959">
        <v>0.84399999999999997</v>
      </c>
      <c r="AD5" s="960">
        <v>0.84799999999999998</v>
      </c>
      <c r="AE5" s="960">
        <v>0.84899999999999998</v>
      </c>
      <c r="AF5" s="960">
        <v>0.85299999999999998</v>
      </c>
      <c r="AG5" s="959">
        <v>0.84199999999999997</v>
      </c>
      <c r="AH5" s="52">
        <f t="shared" si="0"/>
        <v>0.83799999999999997</v>
      </c>
      <c r="AI5" s="52">
        <v>0.84</v>
      </c>
      <c r="AJ5" s="52">
        <v>0.84699999999999998</v>
      </c>
      <c r="AK5" s="52">
        <v>0.84699999999999998</v>
      </c>
      <c r="AL5" s="52"/>
      <c r="AM5" s="52"/>
      <c r="AN5" s="52">
        <v>0.83799999999999997</v>
      </c>
      <c r="AO5" s="52">
        <v>0.83799999999999997</v>
      </c>
      <c r="AP5" s="52">
        <v>0.84699999999999998</v>
      </c>
      <c r="AQ5" s="52">
        <v>0.84899999999999998</v>
      </c>
      <c r="AR5" s="58">
        <v>0.84599999999999997</v>
      </c>
      <c r="AS5" s="52">
        <v>0.85199999999999998</v>
      </c>
      <c r="AT5" s="52">
        <v>0.84799999999999998</v>
      </c>
      <c r="AU5" s="52">
        <v>0.84699999999999998</v>
      </c>
      <c r="AV5" s="52">
        <v>0.84699999999999998</v>
      </c>
      <c r="AW5" s="52">
        <v>0.83799999999999997</v>
      </c>
      <c r="AX5" s="52">
        <v>0.84899999999999998</v>
      </c>
      <c r="AY5" s="58">
        <v>0.84699999999999998</v>
      </c>
      <c r="AZ5" s="58">
        <v>0.84799999999999998</v>
      </c>
      <c r="BA5" s="962"/>
      <c r="BB5" s="58">
        <v>0.84699999999999998</v>
      </c>
      <c r="BC5" s="58">
        <v>0.84599999999999997</v>
      </c>
      <c r="BD5" s="58">
        <v>0.84699999999999998</v>
      </c>
      <c r="BE5" s="58">
        <v>0.84799999999999998</v>
      </c>
      <c r="BF5" s="58">
        <v>0.83799999999999997</v>
      </c>
      <c r="BG5" s="58">
        <v>0.84599999999999997</v>
      </c>
      <c r="BH5" s="58">
        <v>0.84799999999999998</v>
      </c>
      <c r="BI5" s="52">
        <v>0.84599999999999997</v>
      </c>
      <c r="BJ5" s="52"/>
      <c r="BK5" s="58">
        <v>0.84899999999999998</v>
      </c>
      <c r="BL5" s="58">
        <v>0.84699999999999998</v>
      </c>
      <c r="BM5" s="58">
        <v>0.84699999999999998</v>
      </c>
      <c r="BN5" s="58">
        <v>0.84699999999999998</v>
      </c>
      <c r="BO5" s="58">
        <v>0.84799999999999998</v>
      </c>
      <c r="BP5" s="52">
        <v>0.83799999999999997</v>
      </c>
      <c r="BQ5" s="53">
        <v>0.84599999999999997</v>
      </c>
      <c r="BR5" s="58">
        <v>0.84899999999999998</v>
      </c>
      <c r="BS5" s="58">
        <v>0.84699999999999998</v>
      </c>
      <c r="BT5" s="58">
        <v>0.84599999999999997</v>
      </c>
      <c r="BU5" s="58">
        <v>0.84799999999999998</v>
      </c>
      <c r="BV5" s="58">
        <v>0.85</v>
      </c>
      <c r="BW5" s="58">
        <v>0.84499999999999997</v>
      </c>
      <c r="BX5" s="58">
        <v>0.84799999999999998</v>
      </c>
      <c r="BY5" s="58">
        <v>0.84799999999999998</v>
      </c>
      <c r="BZ5" s="58"/>
      <c r="CA5" s="899">
        <v>0.84799999999999998</v>
      </c>
      <c r="CB5" s="58"/>
      <c r="CC5" s="58">
        <v>0.83799999999999997</v>
      </c>
      <c r="CD5" s="58">
        <v>0.85299999999999998</v>
      </c>
      <c r="CE5" s="58">
        <v>0.85</v>
      </c>
      <c r="CF5" s="58">
        <v>0.84699999999999998</v>
      </c>
      <c r="CG5" s="58">
        <v>0.84799999999999998</v>
      </c>
      <c r="CH5" s="58">
        <v>0.85</v>
      </c>
      <c r="CI5" s="58">
        <v>0.84799999999999998</v>
      </c>
      <c r="CJ5" s="58">
        <v>0.84799999999999998</v>
      </c>
      <c r="CK5" s="52">
        <v>0.85199999999999998</v>
      </c>
      <c r="CL5" s="52">
        <v>0.84599999999999997</v>
      </c>
      <c r="CM5" s="52">
        <v>0.83799999999999997</v>
      </c>
      <c r="CN5" s="52">
        <v>0.84699999999999998</v>
      </c>
      <c r="CO5" s="52">
        <v>0.85</v>
      </c>
      <c r="CP5" s="58">
        <v>0.85099999999999998</v>
      </c>
      <c r="CQ5" s="58">
        <v>0.84899999999999998</v>
      </c>
      <c r="CR5" s="52">
        <v>0.84799999999999998</v>
      </c>
      <c r="CS5" s="52">
        <v>0.85299999999999998</v>
      </c>
      <c r="CT5" s="52">
        <v>0.85199999999999998</v>
      </c>
      <c r="CU5" s="52">
        <v>0.84499999999999997</v>
      </c>
      <c r="CV5" s="52">
        <v>0.83799999999999997</v>
      </c>
      <c r="CW5" s="52">
        <v>0.84599999999999997</v>
      </c>
      <c r="CX5" s="52">
        <v>0.85099999999999998</v>
      </c>
      <c r="CY5" s="52">
        <v>0.85399999999999998</v>
      </c>
      <c r="CZ5" s="52">
        <v>0.85399999999999998</v>
      </c>
      <c r="DA5" s="52"/>
      <c r="DB5" s="52">
        <v>0.85</v>
      </c>
      <c r="DC5" s="52">
        <v>0.84899999999999998</v>
      </c>
      <c r="DD5" s="52">
        <v>0.85</v>
      </c>
      <c r="DE5" s="52">
        <v>0.85099999999999998</v>
      </c>
      <c r="DF5" s="52">
        <v>0.85099999999999998</v>
      </c>
      <c r="DG5" s="52">
        <v>0.83799999999999997</v>
      </c>
      <c r="DH5" s="872"/>
      <c r="DI5" s="52">
        <v>0.85199999999999998</v>
      </c>
      <c r="DJ5" s="52"/>
      <c r="DK5" s="52"/>
      <c r="DL5" s="52"/>
      <c r="DM5" s="52">
        <v>0.85199999999999998</v>
      </c>
      <c r="DN5" s="52">
        <v>0.85099999999999998</v>
      </c>
      <c r="DO5" s="52">
        <v>0.85</v>
      </c>
      <c r="DP5" s="52">
        <v>0.84599999999999997</v>
      </c>
      <c r="DQ5" s="944"/>
      <c r="DR5" s="52">
        <v>0.85199999999999998</v>
      </c>
      <c r="DS5" s="52">
        <v>0.84799999999999998</v>
      </c>
      <c r="DT5" s="52">
        <v>0.84599999999999997</v>
      </c>
      <c r="DU5" s="52">
        <v>0.84599999999999997</v>
      </c>
      <c r="DV5" s="52">
        <v>0.83799999999999997</v>
      </c>
      <c r="DW5" s="52">
        <v>0.84399999999999997</v>
      </c>
      <c r="DX5" s="52">
        <v>0.84799999999999998</v>
      </c>
      <c r="DY5" s="52">
        <v>0.85299999999999998</v>
      </c>
      <c r="DZ5" s="52">
        <v>0.85199999999999998</v>
      </c>
      <c r="EA5" s="52">
        <v>0.84599999999999997</v>
      </c>
      <c r="EB5" s="52">
        <v>0.85299999999999998</v>
      </c>
      <c r="EC5" s="52"/>
      <c r="ED5" s="52">
        <v>0.84899999999999998</v>
      </c>
      <c r="EE5" s="52">
        <v>0.84799999999999998</v>
      </c>
      <c r="EF5" s="52">
        <v>0.85</v>
      </c>
      <c r="EG5" s="52">
        <v>0.85299999999999998</v>
      </c>
      <c r="EH5" s="52">
        <v>0.97</v>
      </c>
      <c r="EI5" s="1129"/>
      <c r="EJ5" s="52">
        <v>0.83799999999999997</v>
      </c>
      <c r="EK5" s="52">
        <v>0.84599999999999997</v>
      </c>
      <c r="EL5" s="1129"/>
      <c r="EM5" s="52">
        <v>0.85</v>
      </c>
      <c r="EN5" s="52">
        <v>0.85099999999999998</v>
      </c>
      <c r="EO5" s="58">
        <v>0.85099999999999998</v>
      </c>
      <c r="EP5" s="52">
        <v>0.85199999999999998</v>
      </c>
      <c r="EQ5" s="53">
        <v>0.85099999999999998</v>
      </c>
      <c r="ER5" s="1047"/>
      <c r="ES5" s="53">
        <v>0.84799999999999998</v>
      </c>
      <c r="ET5" s="53">
        <v>0.85399999999999998</v>
      </c>
      <c r="EU5" s="52">
        <v>0.85099999999999998</v>
      </c>
      <c r="EV5" s="53">
        <v>0.85099999999999998</v>
      </c>
      <c r="EW5" s="53">
        <v>0.84599999999999997</v>
      </c>
      <c r="EX5" s="53">
        <v>0.85199999999999998</v>
      </c>
      <c r="EY5" s="53">
        <v>0.85399999999999998</v>
      </c>
      <c r="EZ5" s="53">
        <v>0.85099999999999998</v>
      </c>
      <c r="FA5" s="53">
        <v>0.84499999999999997</v>
      </c>
      <c r="FB5" s="53">
        <v>0.85</v>
      </c>
      <c r="FC5" s="53">
        <v>0.85099999999999998</v>
      </c>
      <c r="FD5" s="53">
        <v>0.85</v>
      </c>
      <c r="FE5" s="1037"/>
      <c r="FF5" s="53">
        <v>0.85199999999999998</v>
      </c>
      <c r="FG5" s="53">
        <v>0.85199999999999998</v>
      </c>
      <c r="FH5" s="1037"/>
      <c r="FI5" s="1025">
        <v>0.85099999999999998</v>
      </c>
      <c r="FJ5" s="1037"/>
      <c r="FK5" s="53">
        <v>0.85399999999999998</v>
      </c>
      <c r="FL5" s="53">
        <v>0.84799999999999998</v>
      </c>
      <c r="FM5" s="52">
        <v>0.97</v>
      </c>
      <c r="FN5" s="1129"/>
      <c r="FO5" s="52">
        <v>0.83799999999999997</v>
      </c>
      <c r="FP5" s="53">
        <v>0.85299999999999998</v>
      </c>
      <c r="FQ5" s="53">
        <v>0.85</v>
      </c>
      <c r="FR5" s="53">
        <v>0.84799999999999998</v>
      </c>
      <c r="FS5" s="52">
        <v>0.97</v>
      </c>
      <c r="FT5" s="1129"/>
      <c r="FU5" s="52">
        <v>0.83799999999999997</v>
      </c>
      <c r="FV5" s="53">
        <v>0.84699999999999998</v>
      </c>
      <c r="FW5" s="53">
        <v>0.85099999999999998</v>
      </c>
      <c r="FX5" s="53">
        <v>0.85</v>
      </c>
      <c r="FY5" s="53">
        <v>0.85</v>
      </c>
      <c r="FZ5" s="52">
        <v>0.85199999999999998</v>
      </c>
      <c r="GA5" s="52">
        <v>0.85099999999999998</v>
      </c>
      <c r="GB5" s="52">
        <v>0.85099999999999998</v>
      </c>
      <c r="GC5" s="52">
        <v>0.84799999999999998</v>
      </c>
      <c r="GD5" s="52">
        <v>0.84599999999999997</v>
      </c>
      <c r="GE5" s="52">
        <v>0.85</v>
      </c>
      <c r="GF5" s="52">
        <v>0.84599999999999997</v>
      </c>
      <c r="GG5" s="52">
        <v>0.85099999999999998</v>
      </c>
      <c r="GH5" s="1160">
        <f t="shared" si="22"/>
        <v>1.5513126491646793E-2</v>
      </c>
      <c r="GI5" s="1042">
        <v>1.17</v>
      </c>
      <c r="GJ5" s="913">
        <v>0.9</v>
      </c>
      <c r="GK5" s="913">
        <v>0.90400000000000003</v>
      </c>
      <c r="GL5" s="913">
        <v>0.90800000000000003</v>
      </c>
      <c r="GM5" s="913">
        <v>0.90400000000000003</v>
      </c>
      <c r="GN5" s="913">
        <v>0.91100000000000003</v>
      </c>
      <c r="GO5" s="53">
        <v>0.90900000000000003</v>
      </c>
      <c r="GP5" s="913">
        <v>0.91</v>
      </c>
      <c r="GQ5" s="53">
        <v>0.91</v>
      </c>
      <c r="GR5" s="53">
        <v>0.90900000000000003</v>
      </c>
      <c r="GS5" s="53">
        <v>0.91</v>
      </c>
      <c r="GT5" s="27">
        <v>0.90900000000000003</v>
      </c>
      <c r="GU5" s="27">
        <f>VLOOKUP(I5,[4]consolidated!$B$2:$C$202,2,FALSE)/1000</f>
        <v>0.90800000000000003</v>
      </c>
      <c r="GV5" s="27">
        <v>0.91700000000000004</v>
      </c>
      <c r="GW5" s="53"/>
      <c r="GX5" s="53">
        <v>0.91</v>
      </c>
      <c r="GY5" s="53">
        <v>0.91600000000000004</v>
      </c>
      <c r="GZ5" s="53">
        <v>0.91600000000000004</v>
      </c>
      <c r="HA5" s="53">
        <f>MIN(GZ5,GO5)</f>
        <v>0.90900000000000003</v>
      </c>
      <c r="HB5" s="53">
        <v>0.90500000000000003</v>
      </c>
      <c r="HC5" s="53"/>
      <c r="HD5" s="53">
        <v>0.89600000000000002</v>
      </c>
      <c r="HE5" s="53"/>
      <c r="HF5" s="53">
        <v>0.90200000000000002</v>
      </c>
      <c r="HG5" s="53">
        <v>0.90900000000000003</v>
      </c>
      <c r="HH5" s="53"/>
      <c r="HI5" s="53">
        <v>1.1000000000000001</v>
      </c>
      <c r="HJ5" s="53"/>
      <c r="HK5" s="53">
        <v>0.90900000000000003</v>
      </c>
      <c r="HL5" s="53">
        <v>0.91</v>
      </c>
      <c r="HM5" s="53">
        <v>0.90600000000000003</v>
      </c>
      <c r="HN5" s="53">
        <v>0.91</v>
      </c>
      <c r="HO5" s="53"/>
      <c r="HP5" s="53">
        <v>0.91200000000000003</v>
      </c>
      <c r="HQ5" s="53">
        <v>0.90800000000000003</v>
      </c>
      <c r="HR5" s="53">
        <v>0.90600000000000003</v>
      </c>
      <c r="HS5" s="53">
        <v>0.90900000000000003</v>
      </c>
      <c r="HT5" s="53">
        <v>0.91</v>
      </c>
      <c r="HU5" s="53">
        <v>0.86899999999999999</v>
      </c>
      <c r="HV5" s="27">
        <v>0.87</v>
      </c>
      <c r="HW5" s="27">
        <v>0.90800000000000003</v>
      </c>
      <c r="HX5" s="27"/>
      <c r="HY5" s="27">
        <v>0.91</v>
      </c>
      <c r="HZ5" s="53">
        <v>0.91100000000000003</v>
      </c>
      <c r="IA5" s="27">
        <v>0.91</v>
      </c>
      <c r="IB5" s="27">
        <v>0.90900000000000003</v>
      </c>
      <c r="IC5" s="53">
        <v>0.90600000000000003</v>
      </c>
      <c r="ID5" s="27">
        <v>0.91</v>
      </c>
      <c r="IE5" s="27">
        <v>0.91200000000000003</v>
      </c>
      <c r="IF5" s="27">
        <v>0.86899999999999999</v>
      </c>
      <c r="IG5" s="27">
        <v>0.90700000000000003</v>
      </c>
      <c r="IH5" s="27">
        <v>0.90700000000000003</v>
      </c>
      <c r="II5" s="27">
        <v>0.91</v>
      </c>
      <c r="IJ5" s="27">
        <v>0.90700000000000003</v>
      </c>
      <c r="IK5" s="53">
        <v>0.90900000000000003</v>
      </c>
      <c r="IL5" s="27">
        <v>0.90600000000000003</v>
      </c>
      <c r="IM5" s="27">
        <v>0.86799999999999999</v>
      </c>
      <c r="IN5" s="53">
        <v>0.90600000000000003</v>
      </c>
      <c r="IO5" s="53">
        <v>0.90700000000000003</v>
      </c>
      <c r="IP5" s="53"/>
      <c r="IQ5" s="53">
        <v>0.90600000000000003</v>
      </c>
      <c r="IR5" s="53">
        <v>0.90600000000000003</v>
      </c>
      <c r="IS5" s="53">
        <v>0.90600000000000003</v>
      </c>
      <c r="IT5" s="53">
        <v>0.91</v>
      </c>
      <c r="IU5" s="53">
        <v>0.90700000000000003</v>
      </c>
      <c r="IV5" s="1042">
        <v>0.90900000000000003</v>
      </c>
      <c r="IW5" s="1042">
        <v>0.90600000000000003</v>
      </c>
      <c r="IX5" s="1042"/>
      <c r="IY5" s="380">
        <f>(IW5-IV5)/IV5</f>
        <v>-3.300330033003303E-3</v>
      </c>
      <c r="IZ5" s="1042">
        <v>1.07</v>
      </c>
      <c r="JA5" s="913">
        <v>0.86</v>
      </c>
      <c r="JB5" s="913"/>
      <c r="JC5" s="913">
        <v>0.879</v>
      </c>
      <c r="JD5" s="913">
        <v>0.86899999999999999</v>
      </c>
      <c r="JE5" s="913"/>
      <c r="JF5" s="913">
        <v>0.876</v>
      </c>
      <c r="JG5" s="913">
        <v>0.872</v>
      </c>
      <c r="JH5" s="53">
        <v>0.86499999999999999</v>
      </c>
      <c r="JI5" s="53">
        <v>0.877</v>
      </c>
      <c r="JJ5" s="913">
        <v>0.877</v>
      </c>
      <c r="JK5" s="53">
        <v>0.875</v>
      </c>
      <c r="JL5" s="913">
        <v>0.877</v>
      </c>
      <c r="JM5" s="53">
        <v>0.874</v>
      </c>
      <c r="JN5" s="53">
        <v>0.876</v>
      </c>
      <c r="JO5" s="53"/>
      <c r="JP5" s="913">
        <v>0.88</v>
      </c>
      <c r="JQ5" s="53">
        <v>0.876</v>
      </c>
      <c r="JR5" s="53">
        <v>0.873</v>
      </c>
      <c r="JS5" s="53">
        <v>0.875</v>
      </c>
      <c r="JT5" s="53">
        <v>0.876</v>
      </c>
      <c r="JU5" s="53">
        <v>0.871</v>
      </c>
      <c r="JV5" s="53">
        <v>0.874</v>
      </c>
      <c r="JW5" s="53">
        <f>MIN(JH5,JV5)</f>
        <v>0.86499999999999999</v>
      </c>
      <c r="JX5" s="53">
        <v>0.90500000000000003</v>
      </c>
      <c r="JY5" s="53">
        <v>0.876</v>
      </c>
      <c r="JZ5" s="53">
        <v>0.874</v>
      </c>
      <c r="KA5" s="53"/>
      <c r="KB5" s="53"/>
      <c r="KC5" s="53">
        <v>0.87</v>
      </c>
      <c r="KD5" s="53">
        <v>0.86499999999999999</v>
      </c>
      <c r="KE5" s="53">
        <v>0.86499999999999999</v>
      </c>
      <c r="KF5" s="53">
        <v>0.871</v>
      </c>
      <c r="KG5" s="53">
        <v>0.871</v>
      </c>
      <c r="KH5" s="53">
        <v>0.86399999999999999</v>
      </c>
      <c r="KI5" s="53">
        <v>0.86699999999999999</v>
      </c>
      <c r="KJ5" s="53">
        <v>0.86499999999999999</v>
      </c>
      <c r="KK5" s="53"/>
      <c r="KL5" s="53">
        <v>0.86399999999999999</v>
      </c>
      <c r="KM5" s="53">
        <v>0.86499999999999999</v>
      </c>
      <c r="KN5" s="53">
        <v>0.87</v>
      </c>
      <c r="KO5" s="53"/>
      <c r="KP5" s="53">
        <v>0.877</v>
      </c>
      <c r="KQ5" s="27">
        <v>0.873</v>
      </c>
      <c r="KR5" s="27">
        <v>0.87</v>
      </c>
      <c r="KS5" s="27">
        <v>0.86499999999999999</v>
      </c>
      <c r="KT5" s="27">
        <v>0.87</v>
      </c>
      <c r="KU5" s="27">
        <v>0.86499999999999999</v>
      </c>
      <c r="KV5" s="27">
        <v>0.86499999999999999</v>
      </c>
      <c r="KW5" s="53">
        <v>0.86399999999999999</v>
      </c>
      <c r="KX5" s="27">
        <v>0.86499999999999999</v>
      </c>
      <c r="KY5" s="53">
        <v>0.87</v>
      </c>
      <c r="KZ5" s="27">
        <v>0.877</v>
      </c>
      <c r="LA5" s="27">
        <f>VLOOKUP(I5,[5]consolidated!$B$1:$C$29,2,FALSE)/1000</f>
        <v>0.876</v>
      </c>
      <c r="LB5" s="27">
        <v>0.876</v>
      </c>
      <c r="LC5" s="27">
        <v>0.86899999999999999</v>
      </c>
      <c r="LD5" s="27">
        <v>0.876</v>
      </c>
      <c r="LE5" s="53">
        <v>0.86499999999999999</v>
      </c>
      <c r="LF5" s="27">
        <v>0.86299999999999999</v>
      </c>
      <c r="LG5" s="27">
        <v>0.871</v>
      </c>
      <c r="LH5" s="27">
        <v>0.86499999999999999</v>
      </c>
      <c r="LI5" s="27"/>
      <c r="LJ5" s="27">
        <v>0.86499999999999999</v>
      </c>
      <c r="LK5" s="27">
        <v>0.86499999999999999</v>
      </c>
      <c r="LL5" s="27">
        <v>0.86499999999999999</v>
      </c>
      <c r="LM5" s="27">
        <v>0.86399999999999999</v>
      </c>
      <c r="LN5" s="27">
        <v>0.87</v>
      </c>
      <c r="LO5" s="27">
        <v>0.871</v>
      </c>
      <c r="LP5" s="27">
        <v>0.872</v>
      </c>
      <c r="LQ5" s="27"/>
      <c r="LR5" s="53">
        <v>0.86499999999999999</v>
      </c>
      <c r="LS5" s="53">
        <v>0.871</v>
      </c>
      <c r="LT5" s="913">
        <v>0.873</v>
      </c>
      <c r="LU5" s="53">
        <v>0.86899999999999999</v>
      </c>
      <c r="LV5" s="53"/>
      <c r="LW5" s="53">
        <v>0.872</v>
      </c>
      <c r="LX5" s="53">
        <v>0.877</v>
      </c>
      <c r="LY5" s="53">
        <v>0.88</v>
      </c>
      <c r="LZ5" s="53">
        <v>0.876</v>
      </c>
      <c r="MA5" s="53">
        <v>0.878</v>
      </c>
      <c r="MB5" s="27">
        <v>0.878</v>
      </c>
      <c r="MC5" s="53">
        <v>0.86499999999999999</v>
      </c>
      <c r="MD5" s="1042"/>
      <c r="ME5" s="913">
        <v>0.877</v>
      </c>
      <c r="MF5" s="53">
        <v>0.875</v>
      </c>
      <c r="MG5" s="53">
        <v>0.88</v>
      </c>
      <c r="MH5" s="27">
        <v>0.88</v>
      </c>
      <c r="MI5" s="53">
        <v>0.876</v>
      </c>
      <c r="MJ5" s="27"/>
      <c r="MK5" s="27">
        <v>0.878</v>
      </c>
      <c r="ML5" s="53">
        <v>0.871</v>
      </c>
      <c r="MM5" s="27"/>
      <c r="MN5" s="53">
        <v>0.872</v>
      </c>
      <c r="MO5" s="53">
        <v>0.86499999999999999</v>
      </c>
      <c r="MP5" s="53">
        <v>0.875</v>
      </c>
      <c r="MQ5" s="53">
        <v>0.86499999999999999</v>
      </c>
      <c r="MR5" s="53">
        <v>0.86699999999999999</v>
      </c>
      <c r="MS5" s="53">
        <v>0.88</v>
      </c>
      <c r="MT5" s="53">
        <v>0.877</v>
      </c>
      <c r="MU5" s="53">
        <v>0.876</v>
      </c>
      <c r="MV5" s="53"/>
      <c r="MW5" s="53">
        <v>0.877</v>
      </c>
      <c r="MX5" s="53"/>
      <c r="MY5" s="53">
        <v>0.874</v>
      </c>
      <c r="MZ5" s="53">
        <v>0.874</v>
      </c>
      <c r="NA5" s="53">
        <v>0.86499999999999999</v>
      </c>
      <c r="NB5" s="53">
        <v>0.872</v>
      </c>
      <c r="NC5" s="875"/>
      <c r="ND5" s="1025"/>
      <c r="NE5" s="1025"/>
      <c r="NF5" s="53">
        <v>0.873</v>
      </c>
      <c r="NG5" s="53">
        <v>0.876</v>
      </c>
      <c r="NH5" s="53">
        <v>0.872</v>
      </c>
      <c r="NI5" s="53">
        <v>0.86099999999999999</v>
      </c>
      <c r="NJ5" s="53">
        <v>0.86699999999999999</v>
      </c>
      <c r="NK5" s="53">
        <v>0.87</v>
      </c>
      <c r="NL5" s="53">
        <v>0.86699999999999999</v>
      </c>
      <c r="NM5" s="53"/>
      <c r="NN5" s="53">
        <v>0.86299999999999999</v>
      </c>
      <c r="NO5" s="53">
        <v>0.86499999999999999</v>
      </c>
      <c r="NP5" s="53">
        <v>0.86499999999999999</v>
      </c>
      <c r="NQ5" s="53">
        <v>0.86799999999999999</v>
      </c>
      <c r="NR5" s="53">
        <v>0.86699999999999999</v>
      </c>
      <c r="NS5" s="53"/>
      <c r="NT5" s="53">
        <v>0.86799999999999999</v>
      </c>
      <c r="NU5" s="53">
        <v>0.86799999999999999</v>
      </c>
      <c r="NV5" s="53">
        <v>0.86599999999999999</v>
      </c>
      <c r="NW5" s="53">
        <v>0.86599999999999999</v>
      </c>
      <c r="NX5" s="896"/>
      <c r="NY5" s="53">
        <v>0.86499999999999999</v>
      </c>
      <c r="NZ5" s="53">
        <v>0.87</v>
      </c>
      <c r="OA5" s="27">
        <v>0.86399999999999999</v>
      </c>
      <c r="OB5" s="53">
        <v>1.07</v>
      </c>
      <c r="OC5" s="1047"/>
      <c r="OD5" s="53">
        <v>0.86499999999999999</v>
      </c>
      <c r="OE5" s="53">
        <v>0.86499999999999999</v>
      </c>
      <c r="OF5" s="53">
        <v>0.86599999999999999</v>
      </c>
      <c r="OG5" s="53">
        <v>0.87</v>
      </c>
      <c r="OH5" s="390">
        <v>0.86699999999999999</v>
      </c>
      <c r="OI5" s="53">
        <v>0.872</v>
      </c>
      <c r="OJ5" s="53">
        <v>0.875</v>
      </c>
      <c r="OK5" s="53">
        <v>0.86699999999999999</v>
      </c>
      <c r="OL5" s="53">
        <v>0.86599999999999999</v>
      </c>
      <c r="OM5" s="1047"/>
      <c r="ON5" s="52">
        <v>0.87</v>
      </c>
      <c r="OO5" s="52">
        <v>0.86399999999999999</v>
      </c>
      <c r="OP5" s="52">
        <v>0.86699999999999999</v>
      </c>
      <c r="OQ5" s="52">
        <v>0.86899999999999999</v>
      </c>
      <c r="OR5" s="53">
        <v>0.86799999999999999</v>
      </c>
      <c r="OS5" s="53">
        <v>0.86699999999999999</v>
      </c>
      <c r="OT5" s="53">
        <v>0.86699999999999999</v>
      </c>
      <c r="OU5" s="53">
        <v>0.86399999999999999</v>
      </c>
      <c r="OV5" s="53">
        <v>0.86499999999999999</v>
      </c>
      <c r="OW5" s="53">
        <v>0.86499999999999999</v>
      </c>
      <c r="OX5" s="53">
        <v>0.86599999999999999</v>
      </c>
      <c r="OY5" s="53">
        <v>0.87</v>
      </c>
      <c r="OZ5" s="53">
        <v>0.86499999999999999</v>
      </c>
      <c r="PA5" s="53">
        <v>0.872</v>
      </c>
      <c r="PB5" s="53">
        <v>0.873</v>
      </c>
      <c r="PC5" s="53">
        <v>1.07</v>
      </c>
      <c r="PD5" s="1047"/>
      <c r="PE5" s="53">
        <v>0.86499999999999999</v>
      </c>
      <c r="PF5" s="53">
        <v>0.87</v>
      </c>
      <c r="PG5" s="53">
        <v>0.871</v>
      </c>
      <c r="PH5" s="53">
        <v>0.87</v>
      </c>
      <c r="PI5" s="1047"/>
      <c r="PJ5" s="53">
        <v>1.07</v>
      </c>
      <c r="PK5" s="1047"/>
      <c r="PL5" s="53">
        <v>0.86499999999999999</v>
      </c>
      <c r="PM5" s="53">
        <v>0.872</v>
      </c>
      <c r="PN5" s="53">
        <v>0.871</v>
      </c>
      <c r="PO5" s="53"/>
      <c r="PP5" s="53">
        <v>0.86199999999999999</v>
      </c>
      <c r="PQ5" s="53">
        <v>0.871</v>
      </c>
      <c r="PR5" s="1134"/>
      <c r="PS5" s="52">
        <v>0.871</v>
      </c>
      <c r="PT5" s="52">
        <v>0.87</v>
      </c>
      <c r="PU5" s="52">
        <v>0.86699999999999999</v>
      </c>
      <c r="PV5" s="52">
        <v>0.87</v>
      </c>
      <c r="PW5" s="1047"/>
      <c r="PX5" s="53">
        <v>0.86299999999999999</v>
      </c>
      <c r="PY5" s="53">
        <v>0.86199999999999999</v>
      </c>
      <c r="PZ5" s="53">
        <v>0.86599999999999999</v>
      </c>
      <c r="QA5" s="53">
        <v>0.86599999999999999</v>
      </c>
      <c r="QB5" s="1160">
        <f t="shared" si="23"/>
        <v>1.1560693641618507E-3</v>
      </c>
      <c r="QC5" s="53">
        <v>1.1000000000000001</v>
      </c>
      <c r="QD5" s="913">
        <v>0.85</v>
      </c>
      <c r="QE5" s="913">
        <v>0.85199999999999998</v>
      </c>
      <c r="QF5" s="913">
        <v>0.85899999999999999</v>
      </c>
      <c r="QG5" s="913">
        <v>0.85299999999999998</v>
      </c>
      <c r="QH5" s="913">
        <v>0.84499999999999997</v>
      </c>
      <c r="QI5" s="913">
        <v>0.84299999999999997</v>
      </c>
      <c r="QJ5" s="204">
        <v>0.84399999999999997</v>
      </c>
      <c r="QK5" s="204">
        <v>0.85799999999999998</v>
      </c>
      <c r="QL5" s="204">
        <v>0.85799999999999998</v>
      </c>
      <c r="QM5" s="1025">
        <v>0.84699999999999998</v>
      </c>
      <c r="QN5" s="1025">
        <v>0.877</v>
      </c>
      <c r="QO5" s="1025">
        <v>0.84199999999999997</v>
      </c>
      <c r="QP5" s="390">
        <v>0.84099999999999997</v>
      </c>
      <c r="QQ5" s="1025">
        <v>0.85899999999999999</v>
      </c>
      <c r="QR5" s="1025">
        <v>0.84899999999999998</v>
      </c>
      <c r="QS5" s="376">
        <v>0.85</v>
      </c>
      <c r="QT5" s="626"/>
      <c r="QU5" s="376">
        <v>0.84099999999999997</v>
      </c>
      <c r="QV5" s="376">
        <v>0.86</v>
      </c>
      <c r="QW5" s="53">
        <f>MIN(QJ5,QV5)</f>
        <v>0.84399999999999997</v>
      </c>
      <c r="QX5" s="53">
        <v>0.85199999999999998</v>
      </c>
      <c r="QY5" s="53"/>
      <c r="QZ5" s="53">
        <v>0.84899999999999998</v>
      </c>
      <c r="RA5" s="53">
        <v>0.84099999999999997</v>
      </c>
      <c r="RB5" s="53">
        <v>0.86</v>
      </c>
      <c r="RC5" s="53"/>
      <c r="RD5" s="53">
        <v>0.84399999999999997</v>
      </c>
      <c r="RE5" s="53"/>
      <c r="RF5" s="53">
        <v>0.85199999999999998</v>
      </c>
      <c r="RG5" s="53">
        <v>0.85399999999999998</v>
      </c>
      <c r="RH5" s="53">
        <v>0.85399999999999998</v>
      </c>
      <c r="RI5" s="53"/>
      <c r="RJ5" s="53">
        <v>0.85199999999999998</v>
      </c>
      <c r="RK5" s="53">
        <v>0.85399999999999998</v>
      </c>
      <c r="RL5" s="53">
        <v>0.85399999999999998</v>
      </c>
      <c r="RM5" s="53">
        <v>0.84399999999999997</v>
      </c>
      <c r="RN5" s="53">
        <v>0.86</v>
      </c>
      <c r="RO5" s="53"/>
      <c r="RP5" s="53">
        <v>0.85899999999999999</v>
      </c>
      <c r="RQ5" s="27">
        <v>0.85599999999999998</v>
      </c>
      <c r="RR5" s="27">
        <v>0.85499999999999998</v>
      </c>
      <c r="RS5" s="27">
        <v>0.85</v>
      </c>
      <c r="RT5" s="27">
        <v>0.85399999999999998</v>
      </c>
      <c r="RU5" s="27">
        <v>0.85399999999999998</v>
      </c>
      <c r="RV5" s="27">
        <v>0.84399999999999997</v>
      </c>
      <c r="RW5" s="53">
        <v>0.85499999999999998</v>
      </c>
      <c r="RX5" s="27">
        <v>0.85099999999999998</v>
      </c>
      <c r="RY5" s="27">
        <v>0.85599999999999998</v>
      </c>
      <c r="RZ5" s="221"/>
      <c r="SA5" s="27">
        <v>0.85299999999999998</v>
      </c>
      <c r="SB5" s="27">
        <v>0.85399999999999998</v>
      </c>
      <c r="SC5" s="27">
        <v>0.85699999999999998</v>
      </c>
      <c r="SD5" s="27">
        <v>0.85399999999999998</v>
      </c>
      <c r="SE5" s="27">
        <v>0.84899999999999998</v>
      </c>
      <c r="SF5" s="53">
        <v>0.84399999999999997</v>
      </c>
      <c r="SG5" s="27">
        <v>0.85</v>
      </c>
      <c r="SH5" s="27">
        <v>0.85499999999999998</v>
      </c>
      <c r="SI5" s="27">
        <v>0.85</v>
      </c>
      <c r="SJ5" s="27">
        <v>0.84799999999999998</v>
      </c>
      <c r="SK5" s="27">
        <v>0.85</v>
      </c>
      <c r="SL5" s="27">
        <v>0.85799999999999998</v>
      </c>
      <c r="SM5" s="27">
        <v>0.85199999999999998</v>
      </c>
      <c r="SN5" s="27">
        <v>0.85199999999999998</v>
      </c>
      <c r="SO5" s="27">
        <v>0.84899999999999998</v>
      </c>
      <c r="SP5" s="27">
        <v>0.85399999999999998</v>
      </c>
      <c r="SQ5" s="27"/>
      <c r="SR5" s="53">
        <v>0.84399999999999997</v>
      </c>
      <c r="SS5" s="27">
        <v>0.85099999999999998</v>
      </c>
      <c r="ST5" s="27">
        <v>0.85499999999999998</v>
      </c>
      <c r="SU5" s="27">
        <v>0.84899999999999998</v>
      </c>
      <c r="SV5" s="27"/>
      <c r="SW5" s="27">
        <v>0.85299999999999998</v>
      </c>
      <c r="SX5" s="27">
        <v>0.85699999999999998</v>
      </c>
      <c r="SY5" s="27">
        <v>0.86</v>
      </c>
      <c r="SZ5" s="27">
        <v>0.86</v>
      </c>
      <c r="TA5" s="53">
        <v>0.86099999999999999</v>
      </c>
      <c r="TB5" s="53">
        <v>0.86</v>
      </c>
      <c r="TC5" s="53">
        <v>0.84399999999999997</v>
      </c>
      <c r="TD5" s="27">
        <v>0.85299999999999998</v>
      </c>
      <c r="TE5" s="53">
        <v>0.86</v>
      </c>
      <c r="TF5" s="53">
        <v>0.86</v>
      </c>
      <c r="TG5" s="53">
        <v>0.85899999999999999</v>
      </c>
      <c r="TH5" s="53">
        <v>0.85599999999999998</v>
      </c>
      <c r="TI5" s="53">
        <v>0.85899999999999999</v>
      </c>
      <c r="TJ5" s="53">
        <v>0.85499999999999998</v>
      </c>
      <c r="TK5" s="53"/>
      <c r="TL5" s="376">
        <v>0.86</v>
      </c>
      <c r="TM5" s="53">
        <v>0.84399999999999997</v>
      </c>
      <c r="TN5" s="53">
        <v>0.85799999999999998</v>
      </c>
      <c r="TO5" s="53">
        <v>0.85399999999999998</v>
      </c>
      <c r="TP5" s="53">
        <v>0.84799999999999998</v>
      </c>
      <c r="TQ5" s="53">
        <v>0.85899999999999999</v>
      </c>
      <c r="TR5" s="53">
        <v>0.85599999999999998</v>
      </c>
      <c r="TS5" s="53">
        <v>0.85799999999999998</v>
      </c>
      <c r="TT5" s="53">
        <v>0.86</v>
      </c>
      <c r="TU5" s="53"/>
      <c r="TV5" s="53">
        <v>0.86</v>
      </c>
      <c r="TW5" s="53">
        <v>0.86</v>
      </c>
      <c r="TX5" s="875"/>
      <c r="TY5" s="53">
        <v>0.84399999999999997</v>
      </c>
      <c r="TZ5" s="53">
        <v>0.86</v>
      </c>
      <c r="UA5" s="53"/>
      <c r="UB5" s="53"/>
      <c r="UC5" s="53">
        <v>0.86</v>
      </c>
      <c r="UD5" s="53">
        <v>0.85899999999999999</v>
      </c>
      <c r="UE5" s="53">
        <v>0.86</v>
      </c>
      <c r="UF5" s="53">
        <v>0.85899999999999999</v>
      </c>
      <c r="UG5" s="896"/>
      <c r="UH5" s="53">
        <v>0.86</v>
      </c>
      <c r="UI5" s="53">
        <v>0.85899999999999999</v>
      </c>
      <c r="UJ5" s="53">
        <v>0.86099999999999999</v>
      </c>
      <c r="UK5" s="53">
        <v>0.86</v>
      </c>
      <c r="UL5" s="53">
        <v>0.84399999999999997</v>
      </c>
      <c r="UM5" s="53">
        <v>0.85399999999999998</v>
      </c>
      <c r="UN5" s="53">
        <v>0.86</v>
      </c>
      <c r="UO5" s="53">
        <v>0.86</v>
      </c>
      <c r="UP5" s="53">
        <v>0.86099999999999999</v>
      </c>
      <c r="UQ5" s="53">
        <v>0.85899999999999999</v>
      </c>
      <c r="UR5" s="53">
        <v>0.85399999999999998</v>
      </c>
      <c r="US5" s="53"/>
      <c r="UT5" s="53">
        <v>0.85699999999999998</v>
      </c>
      <c r="UU5" s="53">
        <v>0.85899999999999999</v>
      </c>
      <c r="UV5" s="53">
        <v>0.86099999999999999</v>
      </c>
      <c r="UW5" s="53">
        <v>0.85499999999999998</v>
      </c>
      <c r="UX5" s="53">
        <v>1.1000000000000001</v>
      </c>
      <c r="UY5" s="1047"/>
      <c r="UZ5" s="53">
        <v>0.84399999999999997</v>
      </c>
      <c r="VA5" s="53">
        <v>0.85299999999999998</v>
      </c>
      <c r="VB5" s="53">
        <v>0.85699999999999998</v>
      </c>
      <c r="VC5" s="53">
        <v>0.86</v>
      </c>
      <c r="VD5" s="27">
        <v>0.85</v>
      </c>
      <c r="VE5" s="53">
        <v>0.85899999999999999</v>
      </c>
      <c r="VF5" s="53">
        <v>0.85699999999999998</v>
      </c>
      <c r="VG5" s="1047"/>
      <c r="VH5" s="53">
        <v>0.86</v>
      </c>
      <c r="VI5" s="53">
        <v>0.86</v>
      </c>
      <c r="VJ5" s="1047"/>
      <c r="VK5" s="52">
        <v>0.85499999999999998</v>
      </c>
      <c r="VL5" s="52">
        <v>0.86</v>
      </c>
      <c r="VM5" s="52">
        <v>0.86</v>
      </c>
      <c r="VN5" s="52">
        <v>0.85899999999999999</v>
      </c>
      <c r="VO5" s="53">
        <v>0.86</v>
      </c>
      <c r="VP5" s="53">
        <v>0.85399999999999998</v>
      </c>
      <c r="VQ5" s="53">
        <v>0.85599999999999998</v>
      </c>
      <c r="VR5" s="53">
        <v>0.85499999999999998</v>
      </c>
      <c r="VS5" s="53">
        <v>0.86</v>
      </c>
      <c r="VT5" s="53">
        <v>0.86</v>
      </c>
      <c r="VU5" s="53">
        <v>0.85799999999999998</v>
      </c>
      <c r="VV5" s="52">
        <v>0.85099999999999998</v>
      </c>
      <c r="VW5" s="52">
        <v>0.86</v>
      </c>
      <c r="VX5" s="53">
        <v>0.85499999999999998</v>
      </c>
      <c r="VY5" s="53">
        <v>0.85599999999999998</v>
      </c>
      <c r="VZ5" s="1047"/>
      <c r="WA5" s="53">
        <v>1.1000000000000001</v>
      </c>
      <c r="WB5" s="1047"/>
      <c r="WC5" s="53">
        <v>0.84399999999999997</v>
      </c>
      <c r="WD5" s="53">
        <v>0.85399999999999998</v>
      </c>
      <c r="WE5" s="1047"/>
      <c r="WF5" s="53">
        <v>0.85899999999999999</v>
      </c>
      <c r="WG5" s="53">
        <v>0.85899999999999999</v>
      </c>
      <c r="WH5" s="53">
        <v>1.1000000000000001</v>
      </c>
      <c r="WI5" s="1047"/>
      <c r="WJ5" s="53">
        <v>0.84399999999999997</v>
      </c>
      <c r="WK5" s="53">
        <v>0.86</v>
      </c>
      <c r="WL5" s="53">
        <v>0.85799999999999998</v>
      </c>
      <c r="WM5" s="53">
        <v>0.85599999999999998</v>
      </c>
      <c r="WN5" s="53">
        <v>0.85199999999999998</v>
      </c>
      <c r="WO5" s="1038"/>
      <c r="WP5" s="52">
        <v>0.85199999999999998</v>
      </c>
      <c r="WQ5" s="52">
        <v>0.86</v>
      </c>
      <c r="WR5" s="52">
        <v>0.85799999999999998</v>
      </c>
      <c r="WS5" s="52">
        <v>0.85399999999999998</v>
      </c>
      <c r="WT5" s="52">
        <v>0.85899999999999999</v>
      </c>
      <c r="WU5" s="52">
        <v>0.85399999999999998</v>
      </c>
      <c r="WV5" s="52">
        <v>0.85899999999999999</v>
      </c>
      <c r="WW5" s="52">
        <v>0.85799999999999998</v>
      </c>
      <c r="WX5" s="1160">
        <f t="shared" si="24"/>
        <v>1.6587677725118499E-2</v>
      </c>
      <c r="WY5" s="1042">
        <v>1.1000000000000001</v>
      </c>
      <c r="WZ5" s="913">
        <v>0.64</v>
      </c>
      <c r="XA5" s="913"/>
      <c r="XB5" s="913"/>
      <c r="XC5" s="913"/>
      <c r="XD5" s="53"/>
      <c r="XE5" s="53"/>
      <c r="XF5" s="53">
        <v>0.63800000000000001</v>
      </c>
      <c r="XG5" s="74"/>
      <c r="XH5" s="204"/>
      <c r="XI5" s="53"/>
      <c r="XJ5" s="53">
        <v>0.63900000000000001</v>
      </c>
      <c r="XK5" s="53">
        <v>0.65500000000000003</v>
      </c>
      <c r="XL5" s="53">
        <v>0.65</v>
      </c>
      <c r="XM5" s="53">
        <v>0.65200000000000002</v>
      </c>
      <c r="XN5" s="53"/>
      <c r="XO5" s="53">
        <v>0.64900000000000002</v>
      </c>
      <c r="XP5" s="53">
        <v>0.65300000000000002</v>
      </c>
      <c r="XQ5" s="53">
        <v>0.65</v>
      </c>
      <c r="XR5" s="1025">
        <v>0.65400000000000003</v>
      </c>
      <c r="XS5" s="1025">
        <f>MIN(XF5,XR5)</f>
        <v>0.63800000000000001</v>
      </c>
      <c r="XT5" s="53">
        <v>0.65</v>
      </c>
      <c r="XU5" s="53">
        <v>0.65</v>
      </c>
      <c r="XV5" s="53">
        <v>0.78700000000000003</v>
      </c>
      <c r="XW5" s="53">
        <v>0.63800000000000001</v>
      </c>
      <c r="XX5" s="53"/>
      <c r="XY5" s="53">
        <v>0.66200000000000003</v>
      </c>
      <c r="XZ5" s="53"/>
      <c r="YA5" s="53">
        <v>0.63800000000000001</v>
      </c>
      <c r="YB5" s="53">
        <v>0.65100000000000002</v>
      </c>
      <c r="YC5" s="53">
        <v>0.65400000000000003</v>
      </c>
      <c r="YD5" s="53">
        <v>0.65300000000000002</v>
      </c>
      <c r="YE5" s="53">
        <v>0.65600000000000003</v>
      </c>
      <c r="YF5" s="53">
        <v>0.66400000000000003</v>
      </c>
      <c r="YG5" s="53">
        <v>0.65700000000000003</v>
      </c>
      <c r="YH5" s="53">
        <v>0.65</v>
      </c>
      <c r="YI5" s="53">
        <v>0.63800000000000001</v>
      </c>
      <c r="YJ5" s="53">
        <v>0.66</v>
      </c>
      <c r="YK5" s="53">
        <v>0.65700000000000003</v>
      </c>
      <c r="YL5" s="53"/>
      <c r="YM5" s="27">
        <v>0.65700000000000003</v>
      </c>
      <c r="YN5" s="53"/>
      <c r="YO5" s="27">
        <v>0.66200000000000003</v>
      </c>
      <c r="YP5" s="53">
        <v>0.66100000000000003</v>
      </c>
      <c r="YQ5" s="53">
        <v>0.65400000000000003</v>
      </c>
      <c r="YR5" s="53">
        <v>0.65700000000000003</v>
      </c>
      <c r="YS5" s="27">
        <v>0.63800000000000001</v>
      </c>
      <c r="YT5" s="27">
        <v>0.65300000000000002</v>
      </c>
      <c r="YU5" s="27">
        <v>0.65500000000000003</v>
      </c>
      <c r="YV5" s="53">
        <v>0.66900000000000004</v>
      </c>
      <c r="YW5" s="27">
        <v>0.67400000000000004</v>
      </c>
      <c r="YX5" s="27">
        <v>0.67100000000000004</v>
      </c>
      <c r="YY5" s="27">
        <v>0.67200000000000004</v>
      </c>
      <c r="YZ5" s="27">
        <v>0.67200000000000004</v>
      </c>
      <c r="ZA5" s="27"/>
      <c r="ZB5" s="27">
        <v>0.67500000000000004</v>
      </c>
      <c r="ZC5" s="53">
        <v>0.63800000000000001</v>
      </c>
      <c r="ZD5" s="27">
        <v>0.67400000000000004</v>
      </c>
      <c r="ZE5" s="27">
        <v>0.67500000000000004</v>
      </c>
      <c r="ZF5" s="27">
        <v>0.67700000000000005</v>
      </c>
      <c r="ZG5" s="27">
        <v>0.66500000000000004</v>
      </c>
      <c r="ZH5" s="27">
        <v>0.68</v>
      </c>
      <c r="ZI5" s="27">
        <v>0.68300000000000005</v>
      </c>
      <c r="ZJ5" s="27">
        <v>0.67800000000000005</v>
      </c>
      <c r="ZK5" s="27">
        <v>0.67500000000000004</v>
      </c>
      <c r="ZL5" s="53"/>
      <c r="ZM5" s="1042"/>
      <c r="ZN5" s="1042">
        <v>0.63800000000000001</v>
      </c>
      <c r="ZO5" s="27"/>
      <c r="ZP5" s="972">
        <v>1.03</v>
      </c>
      <c r="ZQ5" s="27">
        <v>0.66600000000000004</v>
      </c>
      <c r="ZR5" s="27"/>
      <c r="ZS5" s="27">
        <v>0.66800000000000004</v>
      </c>
      <c r="ZT5" s="27">
        <v>0.66700000000000004</v>
      </c>
      <c r="ZU5" s="27"/>
      <c r="ZV5" s="27">
        <v>0.68200000000000005</v>
      </c>
      <c r="ZW5" s="27">
        <v>0.67300000000000004</v>
      </c>
      <c r="ZX5" s="27">
        <v>0.68200000000000005</v>
      </c>
      <c r="ZY5" s="27">
        <v>0.67900000000000005</v>
      </c>
      <c r="ZZ5" s="27">
        <v>0.67700000000000005</v>
      </c>
      <c r="AAA5" s="53">
        <v>0.63800000000000001</v>
      </c>
      <c r="AAB5" s="27">
        <v>0.67400000000000004</v>
      </c>
      <c r="AAC5" s="27">
        <v>0.68</v>
      </c>
      <c r="AAD5" s="53">
        <v>0.68400000000000005</v>
      </c>
      <c r="AAE5" s="27">
        <v>0.68300000000000005</v>
      </c>
      <c r="AAF5" s="53">
        <v>0.68200000000000005</v>
      </c>
      <c r="AAG5" s="53"/>
      <c r="AAH5" s="53">
        <v>0.67</v>
      </c>
      <c r="AAI5" s="53">
        <v>0.66400000000000003</v>
      </c>
      <c r="AAJ5" s="53">
        <v>0.68</v>
      </c>
      <c r="AAK5" s="53"/>
      <c r="AAL5" s="53">
        <v>0.63800000000000001</v>
      </c>
      <c r="AAM5" s="53">
        <v>0.67</v>
      </c>
      <c r="AAN5" s="53">
        <v>0.67200000000000004</v>
      </c>
      <c r="AAO5" s="53">
        <v>0.66800000000000004</v>
      </c>
      <c r="AAP5" s="53">
        <v>0.66300000000000003</v>
      </c>
      <c r="AAQ5" s="53">
        <v>0.66500000000000004</v>
      </c>
      <c r="AAR5" s="53">
        <v>0.67</v>
      </c>
      <c r="AAS5" s="53"/>
      <c r="AAT5" s="53">
        <v>0.66900000000000004</v>
      </c>
      <c r="AAU5" s="53">
        <v>0.66500000000000004</v>
      </c>
      <c r="AAV5" s="53">
        <v>0.68500000000000005</v>
      </c>
      <c r="AAW5" s="53">
        <v>0.63800000000000001</v>
      </c>
      <c r="AAX5" s="53"/>
      <c r="AAY5" s="53">
        <v>0.66700000000000004</v>
      </c>
      <c r="AAZ5" s="53"/>
      <c r="ABA5" s="53"/>
      <c r="ABB5" s="53">
        <v>0.67</v>
      </c>
      <c r="ABC5" s="53">
        <v>0.66300000000000003</v>
      </c>
      <c r="ABD5" s="53">
        <v>0.66900000000000004</v>
      </c>
      <c r="ABE5" s="53">
        <v>0.66700000000000004</v>
      </c>
      <c r="ABF5" s="896"/>
      <c r="ABG5" s="53">
        <v>0.67400000000000004</v>
      </c>
      <c r="ABH5" s="53">
        <v>0.66600000000000004</v>
      </c>
      <c r="ABI5" s="53">
        <v>0.68899999999999995</v>
      </c>
      <c r="ABJ5" s="53">
        <v>0.66800000000000004</v>
      </c>
      <c r="ABK5" s="53">
        <v>0.63800000000000001</v>
      </c>
      <c r="ABL5" s="53">
        <v>0.67700000000000005</v>
      </c>
      <c r="ABM5" s="53">
        <v>0.67100000000000004</v>
      </c>
      <c r="ABN5" s="53">
        <v>0.67900000000000005</v>
      </c>
      <c r="ABO5" s="53">
        <v>0.67900000000000005</v>
      </c>
      <c r="ABP5" s="53">
        <v>0.67800000000000005</v>
      </c>
      <c r="ABQ5" s="53">
        <v>0.68799999999999994</v>
      </c>
      <c r="ABR5" s="53"/>
      <c r="ABS5" s="53">
        <v>0.67900000000000005</v>
      </c>
      <c r="ABT5" s="53">
        <v>0.67200000000000004</v>
      </c>
      <c r="ABU5" s="53">
        <v>0.67</v>
      </c>
      <c r="ABV5" s="27">
        <v>0.68600000000000005</v>
      </c>
      <c r="ABW5" s="53">
        <v>1.1000000000000001</v>
      </c>
      <c r="ABX5" s="1047"/>
      <c r="ABY5" s="53">
        <v>0.63800000000000001</v>
      </c>
      <c r="ABZ5" s="53">
        <v>0.67200000000000004</v>
      </c>
      <c r="ACA5" s="53">
        <v>0.67600000000000005</v>
      </c>
      <c r="ACB5" s="53">
        <v>0.67500000000000004</v>
      </c>
      <c r="ACC5" s="27">
        <v>0.66300000000000003</v>
      </c>
      <c r="ACD5" s="53">
        <v>0.69099999999999995</v>
      </c>
      <c r="ACE5" s="53">
        <v>0.69199999999999995</v>
      </c>
      <c r="ACF5" s="53">
        <v>0.68400000000000005</v>
      </c>
      <c r="ACG5" s="53">
        <v>0.67400000000000004</v>
      </c>
      <c r="ACH5" s="1129"/>
      <c r="ACI5" s="52">
        <v>0.68700000000000006</v>
      </c>
      <c r="ACJ5" s="52">
        <v>0.68400000000000005</v>
      </c>
      <c r="ACK5" s="52">
        <v>0.67600000000000005</v>
      </c>
      <c r="ACL5" s="52">
        <v>0.69</v>
      </c>
      <c r="ACM5" s="53">
        <v>0.68</v>
      </c>
      <c r="ACN5" s="53">
        <v>0.68400000000000005</v>
      </c>
      <c r="ACO5" s="53">
        <v>0.68899999999999995</v>
      </c>
      <c r="ACP5" s="53">
        <v>0.69</v>
      </c>
      <c r="ACQ5" s="53">
        <v>0.68</v>
      </c>
      <c r="ACR5" s="53">
        <v>0.66300000000000003</v>
      </c>
      <c r="ACS5" s="53">
        <v>0.67100000000000004</v>
      </c>
      <c r="ACT5" s="53">
        <v>0.67200000000000004</v>
      </c>
      <c r="ACU5" s="53">
        <v>0.68300000000000005</v>
      </c>
      <c r="ACV5" s="1038"/>
      <c r="ACW5" s="53">
        <v>0.68799999999999994</v>
      </c>
      <c r="ACX5" s="53">
        <v>0.68200000000000005</v>
      </c>
      <c r="ACY5" s="53">
        <v>1.1000000000000001</v>
      </c>
      <c r="ACZ5" s="1047"/>
      <c r="ADA5" s="53">
        <v>0.63800000000000001</v>
      </c>
      <c r="ADB5" s="53">
        <v>0.69299999999999995</v>
      </c>
      <c r="ADC5" s="53">
        <v>0.66400000000000003</v>
      </c>
      <c r="ADD5" s="53">
        <v>0.67700000000000005</v>
      </c>
      <c r="ADE5" s="53">
        <v>1.1000000000000001</v>
      </c>
      <c r="ADF5" s="1047"/>
      <c r="ADG5" s="53">
        <v>0.63800000000000001</v>
      </c>
      <c r="ADH5" s="53">
        <v>0.68100000000000005</v>
      </c>
      <c r="ADI5" s="53">
        <v>0.67200000000000004</v>
      </c>
      <c r="ADJ5" s="53">
        <v>0.68400000000000005</v>
      </c>
      <c r="ADK5" s="53">
        <v>0.69299999999999995</v>
      </c>
      <c r="ADL5" s="53">
        <v>0.67600000000000005</v>
      </c>
      <c r="ADM5" s="52">
        <v>0.68799999999999994</v>
      </c>
      <c r="ADN5" s="52">
        <v>0.68400000000000005</v>
      </c>
      <c r="ADO5" s="52">
        <v>0.68700000000000006</v>
      </c>
      <c r="ADP5" s="52"/>
      <c r="ADQ5" s="52"/>
      <c r="ADR5" s="52"/>
      <c r="ADS5" s="52"/>
      <c r="ADT5" s="52"/>
      <c r="ADU5" s="32"/>
      <c r="ADV5" s="53">
        <v>1.1000000000000001</v>
      </c>
      <c r="ADW5" s="1047"/>
      <c r="ADX5" s="53">
        <v>0.63800000000000001</v>
      </c>
      <c r="ADY5" s="27"/>
      <c r="ADZ5" s="966">
        <f t="shared" si="25"/>
        <v>-1</v>
      </c>
      <c r="AEA5" s="1042">
        <v>1.07</v>
      </c>
      <c r="AEB5" s="913">
        <v>0.85899999999999999</v>
      </c>
      <c r="AEC5" s="913">
        <v>0.85199999999999998</v>
      </c>
      <c r="AED5" s="913">
        <v>0.85</v>
      </c>
      <c r="AEE5" s="913">
        <v>0.85099999999999998</v>
      </c>
      <c r="AEF5" s="913">
        <v>0.85099999999999998</v>
      </c>
      <c r="AEG5" s="913">
        <v>0.85</v>
      </c>
      <c r="AEH5" s="913">
        <v>0.85099999999999998</v>
      </c>
      <c r="AEI5" s="913">
        <v>0.85099999999999998</v>
      </c>
      <c r="AEJ5" s="913"/>
      <c r="AEK5" s="53">
        <v>0.85099999999999998</v>
      </c>
      <c r="AEL5" s="53">
        <v>0.85099999999999998</v>
      </c>
      <c r="AEM5" s="53">
        <v>0.85099999999999998</v>
      </c>
      <c r="AEN5" s="53">
        <v>0.86299999999999999</v>
      </c>
      <c r="AEO5" s="53">
        <v>0.86299999999999999</v>
      </c>
      <c r="AEP5" s="53">
        <v>0.86299999999999999</v>
      </c>
      <c r="AEQ5" s="53">
        <v>0.86299999999999999</v>
      </c>
      <c r="AER5" s="53">
        <v>0.86299999999999999</v>
      </c>
      <c r="AES5" s="53">
        <v>0.86299999999999999</v>
      </c>
      <c r="AET5" s="53">
        <v>0.86199999999999999</v>
      </c>
      <c r="AEU5" s="53">
        <f t="shared" si="26"/>
        <v>0.85</v>
      </c>
      <c r="AEV5" s="53">
        <v>0.86299999999999999</v>
      </c>
      <c r="AEW5" s="53">
        <v>0.86299999999999999</v>
      </c>
      <c r="AEX5" s="53">
        <v>0.86299999999999999</v>
      </c>
      <c r="AEY5" s="53"/>
      <c r="AEZ5" s="53">
        <v>0.86299999999999999</v>
      </c>
      <c r="AFA5" s="53">
        <v>0.85</v>
      </c>
      <c r="AFB5" s="53"/>
      <c r="AFC5" s="53"/>
      <c r="AFD5" s="53">
        <v>0.85</v>
      </c>
      <c r="AFE5" s="53">
        <v>0.86299999999999999</v>
      </c>
      <c r="AFF5" s="53">
        <v>0.86299999999999999</v>
      </c>
      <c r="AFG5" s="53">
        <v>0.86299999999999999</v>
      </c>
      <c r="AFH5" s="53"/>
      <c r="AFI5" s="27">
        <v>0.86299999999999999</v>
      </c>
      <c r="AFJ5" s="53">
        <v>0.86299999999999999</v>
      </c>
      <c r="AFK5" s="53">
        <v>0.86299999999999999</v>
      </c>
      <c r="AFL5" s="53">
        <v>0.86299999999999999</v>
      </c>
      <c r="AFM5" s="53">
        <v>0.85</v>
      </c>
      <c r="AFN5" s="53"/>
      <c r="AFO5" s="53">
        <v>0.86</v>
      </c>
      <c r="AFP5" s="53">
        <v>0.86299999999999999</v>
      </c>
      <c r="AFQ5" s="27">
        <v>0.86299999999999999</v>
      </c>
      <c r="AFR5" s="27">
        <v>0.86399999999999999</v>
      </c>
      <c r="AFS5" s="27"/>
      <c r="AFT5" s="27">
        <v>0.86299999999999999</v>
      </c>
      <c r="AFU5" s="53">
        <v>0.86299999999999999</v>
      </c>
      <c r="AFV5" s="53">
        <v>0.86299999999999999</v>
      </c>
      <c r="AFW5" s="27">
        <v>0.85</v>
      </c>
      <c r="AFX5" s="53">
        <v>0.86299999999999999</v>
      </c>
      <c r="AFY5" s="27">
        <v>0.86299999999999999</v>
      </c>
      <c r="AFZ5" s="53">
        <v>0.86299999999999999</v>
      </c>
      <c r="AGA5" s="27">
        <v>0.86299999999999999</v>
      </c>
      <c r="AGB5" s="53">
        <v>0.86299999999999999</v>
      </c>
      <c r="AGC5" s="53">
        <v>0.86299999999999999</v>
      </c>
      <c r="AGD5" s="53">
        <v>0.86299999999999999</v>
      </c>
      <c r="AGE5" s="53"/>
      <c r="AGF5" s="913">
        <v>0.86299999999999999</v>
      </c>
      <c r="AGG5" s="53">
        <v>0.85</v>
      </c>
      <c r="AGH5" s="53">
        <v>0.86399999999999999</v>
      </c>
      <c r="AGI5" s="53">
        <v>0.86299999999999999</v>
      </c>
      <c r="AGJ5" s="53">
        <v>0.86299999999999999</v>
      </c>
      <c r="AGK5" s="913"/>
      <c r="AGL5" s="53">
        <v>0.86299999999999999</v>
      </c>
      <c r="AGM5" s="53">
        <v>0.86299999999999999</v>
      </c>
      <c r="AGN5" s="53">
        <v>0.86299999999999999</v>
      </c>
      <c r="AGO5" s="53">
        <v>0.86299999999999999</v>
      </c>
      <c r="AGP5" s="53">
        <v>0.86299999999999999</v>
      </c>
      <c r="AGQ5" s="53">
        <v>0.86299999999999999</v>
      </c>
      <c r="AGR5" s="53">
        <v>0.86299999999999999</v>
      </c>
      <c r="AGS5" s="53">
        <v>0.85</v>
      </c>
      <c r="AGT5" s="27">
        <v>0.86299999999999999</v>
      </c>
      <c r="AGU5" s="27">
        <v>0.86299999999999999</v>
      </c>
      <c r="AGV5" s="27">
        <v>0.86299999999999999</v>
      </c>
      <c r="AGW5" s="27">
        <v>0.86299999999999999</v>
      </c>
      <c r="AGX5" s="27">
        <v>0.86299999999999999</v>
      </c>
      <c r="AGY5" s="27">
        <v>0.86299999999999999</v>
      </c>
      <c r="AGZ5" s="27">
        <v>0.86299999999999999</v>
      </c>
      <c r="AHA5" s="27">
        <v>0.86299999999999999</v>
      </c>
      <c r="AHB5" s="27">
        <v>0.86299999999999999</v>
      </c>
      <c r="AHC5" s="27">
        <v>0.85</v>
      </c>
      <c r="AHD5" s="27">
        <v>0.86299999999999999</v>
      </c>
      <c r="AHE5" s="27">
        <v>0.86399999999999999</v>
      </c>
      <c r="AHF5" s="53">
        <v>0.86299999999999999</v>
      </c>
      <c r="AHG5" s="27">
        <v>0.86299999999999999</v>
      </c>
      <c r="AHH5" s="53">
        <v>0.86299999999999999</v>
      </c>
      <c r="AHI5" s="27"/>
      <c r="AHJ5" s="53">
        <v>0.86299999999999999</v>
      </c>
      <c r="AHK5" s="53">
        <v>0.86599999999999999</v>
      </c>
      <c r="AHL5" s="53"/>
      <c r="AHM5" s="376">
        <v>0.86</v>
      </c>
      <c r="AHN5" s="53"/>
      <c r="AHO5" s="53">
        <v>0.85</v>
      </c>
      <c r="AHP5" s="53">
        <v>0.86299999999999999</v>
      </c>
      <c r="AHQ5" s="53">
        <v>0.86299999999999999</v>
      </c>
      <c r="AHR5" s="53">
        <v>0.86299999999999999</v>
      </c>
      <c r="AHS5" s="53">
        <v>0.86299999999999999</v>
      </c>
      <c r="AHT5" s="53">
        <v>0.86299999999999999</v>
      </c>
      <c r="AHU5" s="53">
        <v>0.86399999999999999</v>
      </c>
      <c r="AHV5" s="53">
        <v>0.86299999999999999</v>
      </c>
      <c r="AHW5" s="53">
        <v>0.86299999999999999</v>
      </c>
      <c r="AHX5" s="53">
        <v>0.86299999999999999</v>
      </c>
      <c r="AHY5" s="53">
        <v>0.85</v>
      </c>
      <c r="AHZ5" s="53">
        <v>0.86299999999999999</v>
      </c>
      <c r="AIA5" s="53"/>
      <c r="AIB5" s="53"/>
      <c r="AIC5" s="53">
        <v>0.86399999999999999</v>
      </c>
      <c r="AID5" s="53">
        <v>0.86299999999999999</v>
      </c>
      <c r="AIE5" s="53">
        <v>0.86299999999999999</v>
      </c>
      <c r="AIF5" s="53">
        <v>0.86299999999999999</v>
      </c>
      <c r="AIG5" s="53">
        <v>0.86299999999999999</v>
      </c>
      <c r="AIH5" s="53">
        <v>0.86299999999999999</v>
      </c>
      <c r="AII5" s="53">
        <v>0.86299999999999999</v>
      </c>
      <c r="AIJ5" s="53">
        <v>0.86299999999999999</v>
      </c>
      <c r="AIK5" s="53">
        <v>0.85</v>
      </c>
      <c r="AIL5" s="53">
        <v>0.86299999999999999</v>
      </c>
      <c r="AIM5" s="53">
        <v>0.86199999999999999</v>
      </c>
      <c r="AIN5" s="53">
        <v>0.86299999999999999</v>
      </c>
      <c r="AIO5" s="53">
        <v>0.86299999999999999</v>
      </c>
      <c r="AIP5" s="53">
        <v>0.86299999999999999</v>
      </c>
      <c r="AIQ5" s="53">
        <v>0.86299999999999999</v>
      </c>
      <c r="AIR5" s="896"/>
      <c r="AIS5" s="53">
        <v>0.86299999999999999</v>
      </c>
      <c r="AIT5" s="53">
        <v>0.86299999999999999</v>
      </c>
      <c r="AIU5" s="53">
        <v>0.86599999999999999</v>
      </c>
      <c r="AIV5" s="53">
        <v>0.86299999999999999</v>
      </c>
      <c r="AIW5" s="53">
        <v>1.07</v>
      </c>
      <c r="AIX5" s="1047"/>
      <c r="AIY5" s="53">
        <v>0.85</v>
      </c>
      <c r="AIZ5" s="53">
        <v>0.86299999999999999</v>
      </c>
      <c r="AJA5" s="1047"/>
      <c r="AJB5" s="53">
        <v>0.86299999999999999</v>
      </c>
      <c r="AJC5" s="53">
        <v>0.86299999999999999</v>
      </c>
      <c r="AJD5" s="984"/>
      <c r="AJE5" s="27">
        <v>0.86299999999999999</v>
      </c>
      <c r="AJF5" s="53">
        <v>0.86299999999999999</v>
      </c>
      <c r="AJG5" s="53">
        <v>0.86299999999999999</v>
      </c>
      <c r="AJH5" s="53">
        <v>0.86</v>
      </c>
      <c r="AJI5" s="53">
        <v>0.86199999999999999</v>
      </c>
      <c r="AJJ5" s="1047"/>
      <c r="AJK5" s="53">
        <v>0.86299999999999999</v>
      </c>
      <c r="AJL5" s="53">
        <v>0.86299999999999999</v>
      </c>
      <c r="AJM5" s="53">
        <v>0.86299999999999999</v>
      </c>
      <c r="AJN5" s="53">
        <v>0.86299999999999999</v>
      </c>
      <c r="AJO5" s="53"/>
      <c r="AJP5" s="53">
        <v>0.86499999999999999</v>
      </c>
      <c r="AJQ5" s="53">
        <v>0.86199999999999999</v>
      </c>
      <c r="AJR5" s="53">
        <v>0.86</v>
      </c>
      <c r="AJS5" s="53">
        <v>0.86299999999999999</v>
      </c>
      <c r="AJT5" s="53">
        <v>0.86</v>
      </c>
      <c r="AJU5" s="53">
        <v>0.86299999999999999</v>
      </c>
      <c r="AJV5" s="53">
        <v>0.86299999999999999</v>
      </c>
      <c r="AJW5" s="53">
        <v>0.86499999999999999</v>
      </c>
      <c r="AJX5" s="53">
        <v>0.86</v>
      </c>
      <c r="AJY5" s="1038"/>
      <c r="AJZ5" s="53">
        <v>0.86299999999999999</v>
      </c>
      <c r="AKA5" s="53">
        <v>0.86299999999999999</v>
      </c>
      <c r="AKB5" s="1047"/>
      <c r="AKC5" s="53">
        <v>1.07</v>
      </c>
      <c r="AKD5" s="1047"/>
      <c r="AKE5" s="53">
        <v>0.85</v>
      </c>
      <c r="AKF5" s="53">
        <v>0.86399999999999999</v>
      </c>
      <c r="AKG5" s="53">
        <v>0.86299999999999999</v>
      </c>
      <c r="AKH5" s="53">
        <v>0.86299999999999999</v>
      </c>
      <c r="AKI5" s="53">
        <v>1.07</v>
      </c>
      <c r="AKJ5" s="1047"/>
      <c r="AKK5" s="53">
        <v>0.85</v>
      </c>
      <c r="AKL5" s="53">
        <v>0.86299999999999999</v>
      </c>
      <c r="AKM5" s="53">
        <v>0.86299999999999999</v>
      </c>
      <c r="AKN5" s="1047"/>
      <c r="AKO5" s="53">
        <v>0.86399999999999999</v>
      </c>
      <c r="AKP5" s="53">
        <v>0.86299999999999999</v>
      </c>
      <c r="AKQ5" s="53">
        <v>0.86399999999999999</v>
      </c>
      <c r="AKR5" s="52">
        <v>0.86299999999999999</v>
      </c>
      <c r="AKS5" s="52">
        <v>0.86299999999999999</v>
      </c>
      <c r="AKT5" s="52">
        <v>0.86299999999999999</v>
      </c>
      <c r="AKU5" s="52">
        <v>0.86299999999999999</v>
      </c>
      <c r="AKV5" s="52">
        <v>0.86299999999999999</v>
      </c>
      <c r="AKW5" s="52">
        <v>0.86299999999999999</v>
      </c>
      <c r="AKX5" s="52">
        <v>0.86299999999999999</v>
      </c>
      <c r="AKY5" s="52">
        <v>0.86299999999999999</v>
      </c>
      <c r="AKZ5" s="52">
        <v>0.86299999999999999</v>
      </c>
      <c r="ALA5" s="53">
        <v>0.86299999999999999</v>
      </c>
      <c r="ALB5" s="53">
        <v>0.86599999999999999</v>
      </c>
      <c r="ALC5" s="53">
        <v>1.07</v>
      </c>
      <c r="ALD5" s="1047"/>
      <c r="ALE5" s="53">
        <v>0.85</v>
      </c>
      <c r="ALF5" s="53">
        <v>0.86699999999999999</v>
      </c>
      <c r="ALG5" s="53">
        <v>0.86299999999999999</v>
      </c>
      <c r="ALH5" s="53">
        <v>0.871</v>
      </c>
      <c r="ALI5" s="53">
        <v>0.86299999999999999</v>
      </c>
      <c r="ALJ5" s="1047"/>
      <c r="ALK5" s="53">
        <v>0.85</v>
      </c>
      <c r="ALL5" s="53">
        <v>0.86299999999999999</v>
      </c>
      <c r="ALM5" s="53">
        <v>0.875</v>
      </c>
      <c r="ALN5" s="53">
        <v>0.872</v>
      </c>
      <c r="ALO5" s="53">
        <v>0.86699999999999999</v>
      </c>
      <c r="ALP5" s="52">
        <v>0.876</v>
      </c>
      <c r="ALQ5" s="1047"/>
      <c r="ALR5" s="53">
        <v>0.85</v>
      </c>
      <c r="ALS5" s="53">
        <v>0.86899999999999999</v>
      </c>
      <c r="ALT5" s="53">
        <v>0.875</v>
      </c>
      <c r="ALU5" s="52">
        <v>0.875</v>
      </c>
      <c r="ALV5" s="53">
        <v>0.875</v>
      </c>
      <c r="ALW5" s="1129"/>
      <c r="ALX5" s="52">
        <v>0.85</v>
      </c>
      <c r="ALY5" s="52">
        <v>0.875</v>
      </c>
      <c r="ALZ5" s="1129"/>
      <c r="AMA5" s="52">
        <v>0.85</v>
      </c>
      <c r="AMB5" s="52">
        <v>0.875</v>
      </c>
      <c r="AMC5" s="52">
        <v>0.873</v>
      </c>
      <c r="AMD5" s="52">
        <v>0.875</v>
      </c>
      <c r="AME5" s="1129"/>
      <c r="AMF5" s="52">
        <v>0.85</v>
      </c>
      <c r="AMG5" s="52">
        <v>0.875</v>
      </c>
      <c r="AMH5" s="58">
        <v>0.873</v>
      </c>
      <c r="AMI5" s="896"/>
      <c r="AMJ5" s="52">
        <v>0.875</v>
      </c>
      <c r="AMK5" s="1129"/>
      <c r="AML5" s="52">
        <v>0.85</v>
      </c>
      <c r="AMM5" s="52">
        <v>0.86299999999999999</v>
      </c>
      <c r="AMN5" s="52">
        <v>0.875</v>
      </c>
      <c r="AMO5" s="52">
        <v>0.86399999999999999</v>
      </c>
      <c r="AMP5" s="52">
        <v>0.875</v>
      </c>
      <c r="AMQ5" s="1129"/>
      <c r="AMR5" s="52">
        <v>0.85</v>
      </c>
      <c r="AMS5" s="52">
        <v>0.86299999999999999</v>
      </c>
      <c r="AMT5" s="1129"/>
      <c r="AMU5" s="52">
        <v>0.85</v>
      </c>
      <c r="AMV5" s="52">
        <v>0.86299999999999999</v>
      </c>
      <c r="AMW5" s="52">
        <v>0.86299999999999999</v>
      </c>
      <c r="AMX5" s="52">
        <v>0.86199999999999999</v>
      </c>
      <c r="AMY5" s="52">
        <v>0.86399999999999999</v>
      </c>
      <c r="AMZ5" s="52">
        <v>0.86299999999999999</v>
      </c>
      <c r="ANA5" s="52">
        <v>0.86299999999999999</v>
      </c>
      <c r="ANB5" s="1224">
        <f t="shared" si="27"/>
        <v>1.5294117647058838E-2</v>
      </c>
      <c r="ANC5" s="65"/>
      <c r="AND5" s="32">
        <v>0.85</v>
      </c>
      <c r="ANE5" s="32">
        <v>0.873</v>
      </c>
      <c r="ANF5" s="32">
        <v>0.52500000000000002</v>
      </c>
      <c r="ANG5" s="32">
        <v>0.875</v>
      </c>
      <c r="ANH5" s="32">
        <v>0.877</v>
      </c>
      <c r="ANI5" s="32"/>
      <c r="ANJ5" s="32">
        <v>0.874</v>
      </c>
      <c r="ANK5" s="1023">
        <v>0.86499999999999999</v>
      </c>
      <c r="ANL5" s="1023">
        <v>0.878</v>
      </c>
      <c r="ANM5" s="1023">
        <v>0.878</v>
      </c>
      <c r="ANN5" s="1023">
        <v>0.876</v>
      </c>
      <c r="ANO5" s="1023">
        <v>0.872</v>
      </c>
      <c r="ANP5" s="1023">
        <v>0.872</v>
      </c>
      <c r="ANQ5" s="52">
        <v>0.874</v>
      </c>
      <c r="ANR5" s="52">
        <v>0.88300000000000001</v>
      </c>
      <c r="ANS5" s="52">
        <v>0.88500000000000001</v>
      </c>
      <c r="ANT5" s="52">
        <v>0.89100000000000001</v>
      </c>
      <c r="ANU5" s="52"/>
      <c r="ANV5" s="52">
        <v>0.89</v>
      </c>
      <c r="ANW5" s="52">
        <v>0.88700000000000001</v>
      </c>
      <c r="ANX5" s="52"/>
      <c r="ANY5" s="52">
        <v>0.86499999999999999</v>
      </c>
      <c r="ANZ5" s="52">
        <v>0.88700000000000001</v>
      </c>
      <c r="AOA5" s="52">
        <v>0.88500000000000001</v>
      </c>
      <c r="AOB5" s="52">
        <v>0.88700000000000001</v>
      </c>
      <c r="AOC5" s="52"/>
      <c r="AOD5" s="52">
        <v>0.88800000000000001</v>
      </c>
      <c r="AOE5" s="52">
        <v>0.86499999999999999</v>
      </c>
      <c r="AOF5" s="52"/>
      <c r="AOG5" s="52"/>
      <c r="AOH5" s="52">
        <v>0.86499999999999999</v>
      </c>
      <c r="AOI5" s="52">
        <v>0.88700000000000001</v>
      </c>
      <c r="AOJ5" s="52">
        <v>0.88400000000000001</v>
      </c>
      <c r="AOK5" s="52">
        <v>0.85199999999999998</v>
      </c>
      <c r="AOL5" s="52"/>
      <c r="AOM5" s="52">
        <v>0.88400000000000001</v>
      </c>
      <c r="AON5" s="52">
        <v>0.88600000000000001</v>
      </c>
      <c r="AOO5" s="52">
        <v>0.88300000000000001</v>
      </c>
      <c r="AOP5" s="52">
        <v>0.88300000000000001</v>
      </c>
      <c r="AOQ5" s="52">
        <v>0.86499999999999999</v>
      </c>
      <c r="AOR5" s="52">
        <v>0.89</v>
      </c>
      <c r="AOS5" s="52">
        <v>0.88500000000000001</v>
      </c>
      <c r="AOT5" s="52"/>
      <c r="AOU5" s="58">
        <v>0.88500000000000001</v>
      </c>
      <c r="AOV5" s="58">
        <v>0.88500000000000001</v>
      </c>
      <c r="AOW5" s="58">
        <v>0.88800000000000001</v>
      </c>
      <c r="AOX5" s="58">
        <v>0.88400000000000001</v>
      </c>
      <c r="AOY5" s="58">
        <v>0.88600000000000001</v>
      </c>
      <c r="AOZ5" s="58">
        <v>0.86499999999999999</v>
      </c>
      <c r="APA5" s="52">
        <v>0.88500000000000001</v>
      </c>
      <c r="APB5" s="58">
        <v>0.88500000000000001</v>
      </c>
      <c r="APC5" s="52">
        <v>0.88700000000000001</v>
      </c>
      <c r="APD5" s="58">
        <v>0.88200000000000001</v>
      </c>
      <c r="APE5" s="58">
        <v>0.88800000000000001</v>
      </c>
      <c r="APF5" s="58">
        <v>0.88800000000000001</v>
      </c>
      <c r="APG5" s="58">
        <v>0.88700000000000001</v>
      </c>
      <c r="APH5" s="58">
        <v>0.88400000000000001</v>
      </c>
      <c r="API5" s="960">
        <v>0.86499999999999999</v>
      </c>
      <c r="APJ5" s="58">
        <v>0.88600000000000001</v>
      </c>
      <c r="APK5" s="58">
        <v>0.88800000000000001</v>
      </c>
      <c r="APL5" s="58">
        <v>0.88800000000000001</v>
      </c>
      <c r="APM5" s="58">
        <v>0.88700000000000001</v>
      </c>
      <c r="APN5" s="58">
        <v>0.88600000000000001</v>
      </c>
      <c r="APO5" s="58">
        <v>0.88900000000000001</v>
      </c>
      <c r="APP5" s="58">
        <v>0.88300000000000001</v>
      </c>
      <c r="APQ5" s="58">
        <v>0.88800000000000001</v>
      </c>
      <c r="APR5" s="52">
        <v>0.88700000000000001</v>
      </c>
      <c r="APS5" s="52"/>
      <c r="APT5" s="32">
        <v>0.89</v>
      </c>
      <c r="APU5" s="52">
        <v>0.86499999999999999</v>
      </c>
      <c r="APV5" s="52">
        <v>0.88900000000000001</v>
      </c>
      <c r="APW5" s="52">
        <v>0.88700000000000001</v>
      </c>
      <c r="APX5" s="52">
        <v>0.88800000000000001</v>
      </c>
      <c r="APY5" s="52">
        <v>0.88500000000000001</v>
      </c>
      <c r="APZ5" s="52">
        <v>0.88600000000000001</v>
      </c>
      <c r="AQA5" s="52"/>
      <c r="AQB5" s="52">
        <v>0.88700000000000001</v>
      </c>
      <c r="AQC5" s="52">
        <v>0.88300000000000001</v>
      </c>
      <c r="AQD5" s="52">
        <v>0.88500000000000001</v>
      </c>
      <c r="AQE5" s="52">
        <v>0.89</v>
      </c>
      <c r="AQF5" s="52">
        <v>0.86499999999999999</v>
      </c>
      <c r="AQG5" s="58">
        <v>0.88500000000000001</v>
      </c>
      <c r="AQH5" s="52">
        <v>0.89200000000000002</v>
      </c>
      <c r="AQI5" s="52">
        <v>0.89</v>
      </c>
      <c r="AQJ5" s="58">
        <v>0.88900000000000001</v>
      </c>
      <c r="AQK5" s="52">
        <v>0.88200000000000001</v>
      </c>
      <c r="AQL5" s="58"/>
      <c r="AQM5" s="52">
        <v>0.88600000000000001</v>
      </c>
      <c r="AQN5" s="52">
        <v>0.88400000000000001</v>
      </c>
      <c r="AQO5" s="52">
        <v>0.89</v>
      </c>
      <c r="AQP5" s="52">
        <v>0.86499999999999999</v>
      </c>
      <c r="AQQ5" s="52">
        <v>0.88400000000000001</v>
      </c>
      <c r="AQR5" s="52">
        <v>0.88700000000000001</v>
      </c>
      <c r="AQS5" s="52">
        <v>0.88500000000000001</v>
      </c>
      <c r="AQT5" s="52">
        <v>0.88500000000000001</v>
      </c>
      <c r="AQU5" s="52">
        <v>0.88800000000000001</v>
      </c>
      <c r="AQV5" s="52">
        <v>0.88700000000000001</v>
      </c>
      <c r="AQW5" s="52">
        <v>0.88800000000000001</v>
      </c>
      <c r="AQX5" s="52">
        <v>0.88500000000000001</v>
      </c>
      <c r="AQY5" s="52">
        <v>0.89100000000000001</v>
      </c>
      <c r="AQZ5" s="52"/>
      <c r="ARA5" s="52">
        <v>0.86499999999999999</v>
      </c>
      <c r="ARB5" s="52"/>
      <c r="ARC5" s="52">
        <v>0.88600000000000001</v>
      </c>
      <c r="ARD5" s="52"/>
      <c r="ARE5" s="52"/>
      <c r="ARF5" s="52">
        <v>0.88700000000000001</v>
      </c>
      <c r="ARG5" s="52">
        <v>0.88500000000000001</v>
      </c>
      <c r="ARH5" s="52">
        <v>0.88500000000000001</v>
      </c>
      <c r="ARI5" s="52">
        <v>0.88100000000000001</v>
      </c>
      <c r="ARJ5" s="52">
        <v>0.88700000000000001</v>
      </c>
      <c r="ARK5" s="52">
        <v>0.88400000000000001</v>
      </c>
      <c r="ARL5" s="52">
        <v>0.89</v>
      </c>
      <c r="ARM5" s="944"/>
      <c r="ARN5" s="52">
        <v>0.88700000000000001</v>
      </c>
      <c r="ARO5" s="52">
        <v>0.86499999999999999</v>
      </c>
      <c r="ARP5" s="52">
        <v>0.88800000000000001</v>
      </c>
      <c r="ARQ5" s="52">
        <v>0.88600000000000001</v>
      </c>
      <c r="ARR5" s="52">
        <v>0.88800000000000001</v>
      </c>
      <c r="ARS5" s="52">
        <v>0.88600000000000001</v>
      </c>
      <c r="ART5" s="52">
        <v>0.88900000000000001</v>
      </c>
      <c r="ARU5" s="52">
        <v>0.88600000000000001</v>
      </c>
      <c r="ARV5" s="52">
        <v>0.88600000000000001</v>
      </c>
      <c r="ARW5" s="944"/>
      <c r="ARX5" s="52">
        <v>0.88600000000000001</v>
      </c>
      <c r="ARY5" s="52">
        <v>0.88900000000000001</v>
      </c>
      <c r="ARZ5" s="52">
        <v>0.89</v>
      </c>
      <c r="ASA5" s="65"/>
      <c r="ASB5" s="1129"/>
      <c r="ASC5" s="52">
        <v>0.86499999999999999</v>
      </c>
      <c r="ASD5" s="52">
        <v>0.88600000000000001</v>
      </c>
      <c r="ASE5" s="52">
        <v>0.88100000000000001</v>
      </c>
      <c r="ASF5" s="52">
        <v>0.88700000000000001</v>
      </c>
      <c r="ASG5" s="58">
        <v>0.88800000000000001</v>
      </c>
      <c r="ASH5" s="52">
        <v>0.88500000000000001</v>
      </c>
      <c r="ASI5" s="47">
        <v>0.88800000000000001</v>
      </c>
      <c r="ASJ5" s="993"/>
      <c r="ASK5" s="47">
        <v>0.89</v>
      </c>
      <c r="ASL5" s="47">
        <v>0.88400000000000001</v>
      </c>
      <c r="ASM5" s="52">
        <v>0.89</v>
      </c>
      <c r="ASN5" s="52">
        <v>0.88800000000000001</v>
      </c>
      <c r="ASO5" s="52">
        <v>0.88900000000000001</v>
      </c>
      <c r="ASP5" s="52">
        <v>0.88700000000000001</v>
      </c>
      <c r="ASQ5" s="52">
        <v>0.89</v>
      </c>
      <c r="ASR5" s="52">
        <v>0.88500000000000001</v>
      </c>
      <c r="ASS5" s="1134"/>
      <c r="AST5" s="52">
        <v>0.88</v>
      </c>
      <c r="ASU5" s="52">
        <v>0.88900000000000001</v>
      </c>
      <c r="ASV5" s="52">
        <v>0.88800000000000001</v>
      </c>
      <c r="ASW5" s="52">
        <v>0.88500000000000001</v>
      </c>
      <c r="ASX5" s="52">
        <v>0.88900000000000001</v>
      </c>
      <c r="ASY5" s="52">
        <v>0.89200000000000002</v>
      </c>
      <c r="ASZ5" s="52">
        <v>0.88800000000000001</v>
      </c>
      <c r="ATA5" s="52">
        <v>0.88600000000000001</v>
      </c>
      <c r="ATB5" s="52">
        <v>0.88700000000000001</v>
      </c>
      <c r="ATC5" s="65"/>
      <c r="ATD5" s="1129"/>
      <c r="ATE5" s="52">
        <v>0.86499999999999999</v>
      </c>
      <c r="ATF5" s="52">
        <v>0.89</v>
      </c>
      <c r="ATG5" s="52">
        <v>0.88</v>
      </c>
      <c r="ATH5" s="52">
        <v>0.88900000000000001</v>
      </c>
      <c r="ATI5" s="65"/>
      <c r="ATJ5" s="1129"/>
      <c r="ATK5" s="52">
        <v>0.86499999999999999</v>
      </c>
      <c r="ATL5" s="52">
        <v>0.89</v>
      </c>
      <c r="ATM5" s="52">
        <v>0.88900000000000001</v>
      </c>
      <c r="ATN5" s="52">
        <v>0.88600000000000001</v>
      </c>
      <c r="ATO5" s="52">
        <v>0.88300000000000001</v>
      </c>
      <c r="ATP5" s="1134"/>
      <c r="ATQ5" s="52">
        <v>0.89</v>
      </c>
      <c r="ATR5" s="52">
        <v>0.88300000000000001</v>
      </c>
      <c r="ATS5" s="52">
        <v>0.88</v>
      </c>
      <c r="ATT5" s="52">
        <v>0.877</v>
      </c>
      <c r="ATU5" s="52"/>
      <c r="ATV5" s="52">
        <v>0.88700000000000001</v>
      </c>
      <c r="ATW5" s="52">
        <v>0.88600000000000001</v>
      </c>
      <c r="ATX5" s="52">
        <v>0.89</v>
      </c>
      <c r="ATY5" s="52">
        <v>0.88500000000000001</v>
      </c>
      <c r="ATZ5" s="52">
        <v>0.88900000000000001</v>
      </c>
      <c r="AUA5" s="52">
        <v>0.88600000000000001</v>
      </c>
      <c r="AUB5" s="52">
        <v>0.88500000000000001</v>
      </c>
      <c r="AUC5" s="52">
        <v>0.89100000000000001</v>
      </c>
      <c r="AUD5" s="65"/>
      <c r="AUE5" s="1129"/>
      <c r="AUF5" s="52">
        <v>0.86499999999999999</v>
      </c>
      <c r="AUG5" s="52">
        <v>0.88400000000000001</v>
      </c>
      <c r="AUH5" s="52">
        <v>0.88300000000000001</v>
      </c>
      <c r="AUI5" s="52">
        <v>0.88500000000000001</v>
      </c>
      <c r="AUJ5" s="52">
        <v>0.88400000000000001</v>
      </c>
      <c r="AUK5" s="52">
        <v>0.89100000000000001</v>
      </c>
      <c r="AUL5" s="1129"/>
      <c r="AUM5" s="52">
        <v>0.86499999999999999</v>
      </c>
      <c r="AUN5" s="52">
        <v>0.88800000000000001</v>
      </c>
      <c r="AUO5" s="52">
        <v>0.89100000000000001</v>
      </c>
      <c r="AUP5" s="52">
        <v>0.88600000000000001</v>
      </c>
      <c r="AUQ5" s="52">
        <v>0.88600000000000001</v>
      </c>
      <c r="AUR5" s="52">
        <v>0.88600000000000001</v>
      </c>
      <c r="AUS5" s="1129"/>
      <c r="AUT5" s="52">
        <v>0.86499999999999999</v>
      </c>
      <c r="AUU5" s="52">
        <v>0.879</v>
      </c>
      <c r="AUV5" s="52">
        <v>0.89400000000000002</v>
      </c>
      <c r="AUW5" s="52">
        <v>0.89100000000000001</v>
      </c>
      <c r="AUX5" s="1129"/>
      <c r="AUY5" s="52">
        <v>0.88100000000000001</v>
      </c>
      <c r="AUZ5" s="1129"/>
      <c r="AVA5" s="52">
        <v>0.86499999999999999</v>
      </c>
      <c r="AVB5" s="52">
        <v>0.88500000000000001</v>
      </c>
      <c r="AVC5" s="52"/>
      <c r="AVD5" s="1129"/>
      <c r="AVE5" s="52">
        <v>0.86499999999999999</v>
      </c>
      <c r="AVF5" s="52">
        <v>0.88300000000000001</v>
      </c>
      <c r="AVG5" s="52">
        <v>0.88900000000000001</v>
      </c>
      <c r="AVH5" s="52">
        <v>0.89</v>
      </c>
      <c r="AVI5" s="1129"/>
      <c r="AVJ5" s="52">
        <v>0.86499999999999999</v>
      </c>
      <c r="AVK5" s="52">
        <v>0.89100000000000001</v>
      </c>
      <c r="AVL5" s="52">
        <v>0.88200000000000001</v>
      </c>
      <c r="AVM5" s="52">
        <v>0.88600000000000001</v>
      </c>
      <c r="AVN5" s="1129"/>
      <c r="AVO5" s="52">
        <v>0.86499999999999999</v>
      </c>
      <c r="AVP5" s="52">
        <v>0.88500000000000001</v>
      </c>
      <c r="AVQ5" s="52">
        <v>0.88900000000000001</v>
      </c>
      <c r="AVR5" s="1129">
        <v>0.88600000000000001</v>
      </c>
      <c r="AVS5" s="1129">
        <v>0.88400000000000001</v>
      </c>
      <c r="AVT5" s="1129"/>
      <c r="AVU5" s="52">
        <v>0.86499999999999999</v>
      </c>
      <c r="AVV5" s="52">
        <v>0.89100000000000001</v>
      </c>
      <c r="AVW5" s="1129"/>
      <c r="AVX5" s="52">
        <v>0.86499999999999999</v>
      </c>
      <c r="AVY5" s="52">
        <v>0.89100000000000001</v>
      </c>
      <c r="AVZ5" s="52">
        <v>0.88600000000000001</v>
      </c>
      <c r="AWA5" s="52">
        <v>0.88300000000000001</v>
      </c>
      <c r="AWB5" s="52">
        <v>0.88700000000000001</v>
      </c>
      <c r="AWC5" s="52">
        <v>0.88500000000000001</v>
      </c>
      <c r="AWD5" s="52">
        <v>0.88600000000000001</v>
      </c>
      <c r="AWE5" s="1224">
        <f t="shared" si="28"/>
        <v>2.4277456647398866E-2</v>
      </c>
      <c r="AWF5" s="52">
        <v>1.1000000000000001</v>
      </c>
      <c r="AWG5" s="32">
        <v>0.63700000000000001</v>
      </c>
      <c r="AWH5" s="32">
        <v>0.64200000000000002</v>
      </c>
      <c r="AWI5" s="32">
        <v>0.63900000000000001</v>
      </c>
      <c r="AWJ5" s="32"/>
      <c r="AWK5" s="32">
        <v>0.64100000000000001</v>
      </c>
      <c r="AWL5" s="32">
        <v>0.63800000000000001</v>
      </c>
      <c r="AWM5" s="32">
        <v>0.63900000000000001</v>
      </c>
      <c r="AWN5" s="32">
        <v>0.64400000000000002</v>
      </c>
      <c r="AWO5" s="32">
        <v>0.64</v>
      </c>
      <c r="AWP5" s="52">
        <v>0.63700000000000001</v>
      </c>
      <c r="AWQ5" s="52"/>
      <c r="AWR5" s="52"/>
      <c r="AWS5" s="52"/>
      <c r="AWT5" s="32"/>
      <c r="AWU5" s="52">
        <v>0.65</v>
      </c>
      <c r="AWV5" s="52">
        <v>0.65300000000000002</v>
      </c>
      <c r="AWW5" s="52">
        <v>0.65</v>
      </c>
      <c r="AWX5" s="52">
        <v>0.64800000000000002</v>
      </c>
      <c r="AWY5" s="52">
        <v>0.64700000000000002</v>
      </c>
      <c r="AWZ5" s="52">
        <f t="shared" si="29"/>
        <v>0.63900000000000001</v>
      </c>
      <c r="AXA5" s="52">
        <v>0.65100000000000002</v>
      </c>
      <c r="AXB5" s="52">
        <v>0.67600000000000005</v>
      </c>
      <c r="AXC5" s="52"/>
      <c r="AXD5" s="52"/>
      <c r="AXE5" s="52"/>
      <c r="AXF5" s="52"/>
      <c r="AXG5" s="52"/>
      <c r="AXH5" s="52"/>
      <c r="AXI5" s="52">
        <v>0.63900000000000001</v>
      </c>
      <c r="AXJ5" s="52"/>
      <c r="AXK5" s="52">
        <v>0.65200000000000002</v>
      </c>
      <c r="AXL5" s="52">
        <v>0.66800000000000004</v>
      </c>
      <c r="AXM5" s="52"/>
      <c r="AXN5" s="52">
        <v>0.65100000000000002</v>
      </c>
      <c r="AXO5" s="52">
        <v>0.66200000000000003</v>
      </c>
      <c r="AXP5" s="52">
        <v>0.65400000000000003</v>
      </c>
      <c r="AXQ5" s="52">
        <v>0.65200000000000002</v>
      </c>
      <c r="AXR5" s="52">
        <v>0.63900000000000001</v>
      </c>
      <c r="AXS5" s="52"/>
      <c r="AXT5" s="52">
        <v>0.65</v>
      </c>
      <c r="AXU5" s="52">
        <v>0.65600000000000003</v>
      </c>
      <c r="AXV5" s="58">
        <v>0.65700000000000003</v>
      </c>
      <c r="AXW5" s="58">
        <v>0.66100000000000003</v>
      </c>
      <c r="AXX5" s="52">
        <v>0.65900000000000003</v>
      </c>
      <c r="AXY5" s="52">
        <v>0.65900000000000003</v>
      </c>
      <c r="AXZ5" s="52">
        <v>0.65600000000000003</v>
      </c>
      <c r="AYA5" s="52">
        <v>0.57999999999999996</v>
      </c>
      <c r="AYB5" s="52">
        <f t="shared" si="30"/>
        <v>0.57999999999999996</v>
      </c>
      <c r="AYC5" s="58">
        <v>0.65700000000000003</v>
      </c>
      <c r="AYD5" s="52">
        <v>0.66300000000000003</v>
      </c>
      <c r="AYE5" s="52">
        <v>0.60199999999999998</v>
      </c>
      <c r="AYF5" s="58">
        <v>0.59599999999999997</v>
      </c>
      <c r="AYG5" s="58">
        <v>0.59699999999999998</v>
      </c>
      <c r="AYH5" s="58">
        <v>0.59799999999999998</v>
      </c>
      <c r="AYI5" s="58">
        <v>0.60299999999999998</v>
      </c>
      <c r="AYJ5" s="58">
        <v>0.6</v>
      </c>
      <c r="AYK5" s="58">
        <v>0.57999999999999996</v>
      </c>
      <c r="AYL5" s="58">
        <v>0.60199999999999998</v>
      </c>
      <c r="AYM5" s="58">
        <v>0.59499999999999997</v>
      </c>
      <c r="AYN5" s="58">
        <v>0.60299999999999998</v>
      </c>
      <c r="AYO5" s="58">
        <v>0.60499999999999998</v>
      </c>
      <c r="AYP5" s="52"/>
      <c r="AYQ5" s="52">
        <v>0.61199999999999999</v>
      </c>
      <c r="AYR5" s="52">
        <v>0.61099999999999999</v>
      </c>
      <c r="AYS5" s="52">
        <v>0.60799999999999998</v>
      </c>
      <c r="AYT5" s="52">
        <v>0.60599999999999998</v>
      </c>
      <c r="AYU5" s="52">
        <v>0.6</v>
      </c>
      <c r="AYV5" s="52">
        <v>0.60599999999999998</v>
      </c>
      <c r="AYW5" s="58">
        <v>0.57999999999999996</v>
      </c>
      <c r="AYX5" s="58">
        <v>0.60299999999999998</v>
      </c>
      <c r="AYY5" s="58"/>
      <c r="AYZ5" s="58">
        <v>0.59899999999999998</v>
      </c>
      <c r="AZA5" s="58">
        <v>0.60199999999999998</v>
      </c>
      <c r="AZB5" s="58">
        <v>0.60299999999999998</v>
      </c>
      <c r="AZC5" s="58"/>
      <c r="AZD5" s="58">
        <v>0.60699999999999998</v>
      </c>
      <c r="AZE5" s="52">
        <v>0.60499999999999998</v>
      </c>
      <c r="AZF5" s="52">
        <v>0.60799999999999998</v>
      </c>
      <c r="AZG5" s="52">
        <v>0.60499999999999998</v>
      </c>
      <c r="AZH5" s="52">
        <v>0.61099999999999999</v>
      </c>
      <c r="AZI5" s="52">
        <v>0.57999999999999996</v>
      </c>
      <c r="AZJ5" s="58">
        <v>0.60699999999999998</v>
      </c>
      <c r="AZK5" s="52">
        <v>0.61099999999999999</v>
      </c>
      <c r="AZL5" s="52">
        <v>0.59399999999999997</v>
      </c>
      <c r="AZM5" s="58">
        <v>0.59599999999999997</v>
      </c>
      <c r="AZN5" s="52">
        <v>0.6</v>
      </c>
      <c r="AZO5" s="52">
        <v>0.59799999999999998</v>
      </c>
      <c r="AZP5" s="52">
        <v>0.55900000000000005</v>
      </c>
      <c r="AZQ5" s="52">
        <v>0.61</v>
      </c>
      <c r="AZR5" s="58"/>
      <c r="AZS5" s="52">
        <v>0.57999999999999996</v>
      </c>
      <c r="AZT5" s="52">
        <v>0.59399999999999997</v>
      </c>
      <c r="AZU5" s="52"/>
      <c r="AZV5" s="52"/>
      <c r="AZW5" s="52">
        <v>0.58599999999999997</v>
      </c>
      <c r="AZX5" s="957">
        <v>1.08</v>
      </c>
      <c r="AZY5" s="52">
        <v>0.60599999999999998</v>
      </c>
      <c r="AZZ5" s="52">
        <v>0.60399999999999998</v>
      </c>
      <c r="BAA5" s="52">
        <v>0.59399999999999997</v>
      </c>
      <c r="BAB5" s="52">
        <v>0.58699999999999997</v>
      </c>
      <c r="BAC5" s="52">
        <v>0.59299999999999997</v>
      </c>
      <c r="BAD5" s="52">
        <v>0.57999999999999996</v>
      </c>
      <c r="BAE5" s="52">
        <v>0.59299999999999997</v>
      </c>
      <c r="BAF5" s="52"/>
      <c r="BAG5" s="52"/>
      <c r="BAH5" s="52">
        <v>0.59599999999999997</v>
      </c>
      <c r="BAI5" s="52">
        <v>0.56299999999999994</v>
      </c>
      <c r="BAJ5" s="52">
        <v>0.60199999999999998</v>
      </c>
      <c r="BAK5" s="52">
        <v>0.59699999999999998</v>
      </c>
      <c r="BAL5" s="52">
        <v>0.59</v>
      </c>
      <c r="BAM5" s="52">
        <v>0.59399999999999997</v>
      </c>
      <c r="BAN5" s="52">
        <v>0.59299999999999997</v>
      </c>
      <c r="BAO5" s="52">
        <v>0.59399999999999997</v>
      </c>
      <c r="BAP5" s="52">
        <v>0.57999999999999996</v>
      </c>
      <c r="BAQ5" s="52">
        <v>0.58499999999999996</v>
      </c>
      <c r="BAR5" s="52">
        <v>0.59299999999999997</v>
      </c>
      <c r="BAS5" s="52">
        <v>0.59899999999999998</v>
      </c>
      <c r="BAT5" s="52">
        <v>0.60799999999999998</v>
      </c>
      <c r="BAU5" s="52">
        <v>0.60899999999999999</v>
      </c>
      <c r="BAV5" s="944"/>
      <c r="BAW5" s="52">
        <v>0.60699999999999998</v>
      </c>
      <c r="BAX5" s="52">
        <v>0.61299999999999999</v>
      </c>
      <c r="BAY5" s="52">
        <v>0.58799999999999997</v>
      </c>
      <c r="BAZ5" s="52">
        <v>0.60099999999999998</v>
      </c>
      <c r="BBA5" s="52">
        <v>0.60199999999999998</v>
      </c>
      <c r="BBB5" s="52">
        <v>1.1000000000000001</v>
      </c>
      <c r="BBC5" s="1129"/>
      <c r="BBD5" s="52">
        <v>0.57999999999999996</v>
      </c>
      <c r="BBE5" s="52">
        <v>0.59599999999999997</v>
      </c>
      <c r="BBF5" s="52">
        <v>0.60399999999999998</v>
      </c>
      <c r="BBG5" s="52">
        <v>0.60299999999999998</v>
      </c>
      <c r="BBH5" s="58">
        <v>0.56899999999999995</v>
      </c>
      <c r="BBI5" s="52">
        <v>0.621</v>
      </c>
      <c r="BBJ5" s="1129"/>
      <c r="BBK5" s="47">
        <v>0.624</v>
      </c>
      <c r="BBL5" s="993"/>
      <c r="BBM5" s="47">
        <v>0.62</v>
      </c>
      <c r="BBN5" s="47">
        <v>0.63300000000000001</v>
      </c>
      <c r="BBO5" s="52">
        <v>0.62</v>
      </c>
      <c r="BBP5" s="52">
        <v>0.628</v>
      </c>
      <c r="BBQ5" s="52">
        <v>0.622</v>
      </c>
      <c r="BBR5" s="52">
        <v>0.60899999999999999</v>
      </c>
      <c r="BBS5" s="52">
        <v>0.61499999999999999</v>
      </c>
      <c r="BBT5" s="52">
        <v>0.61499999999999999</v>
      </c>
      <c r="BBU5" s="1134"/>
      <c r="BBV5" s="52">
        <v>0.61</v>
      </c>
      <c r="BBW5" s="52">
        <v>0.60399999999999998</v>
      </c>
      <c r="BBX5" s="52">
        <v>0.61399999999999999</v>
      </c>
      <c r="BBY5" s="52">
        <v>0.57699999999999996</v>
      </c>
      <c r="BBZ5" s="1129"/>
      <c r="BCA5" s="52">
        <v>0.61499999999999999</v>
      </c>
      <c r="BCB5" s="52">
        <v>0.61099999999999999</v>
      </c>
      <c r="BCC5" s="52">
        <v>0.60399999999999998</v>
      </c>
      <c r="BCD5" s="52">
        <v>0.60499999999999998</v>
      </c>
      <c r="BCE5" s="52">
        <v>0.61399999999999999</v>
      </c>
      <c r="BCF5" s="52">
        <v>1.1000000000000001</v>
      </c>
      <c r="BCG5" s="1129"/>
      <c r="BCH5" s="52">
        <v>0.57999999999999996</v>
      </c>
      <c r="BCI5" s="52">
        <v>0.624</v>
      </c>
      <c r="BCJ5" s="52">
        <v>0.58099999999999996</v>
      </c>
      <c r="BCK5" s="52">
        <v>0.61099999999999999</v>
      </c>
      <c r="BCL5" s="52">
        <v>1.1000000000000001</v>
      </c>
      <c r="BCM5" s="1129"/>
      <c r="BCN5" s="52">
        <v>0.57999999999999996</v>
      </c>
      <c r="BCO5" s="52">
        <v>0.61</v>
      </c>
      <c r="BCP5" s="52">
        <v>0.61699999999999999</v>
      </c>
      <c r="BCQ5" s="52">
        <v>0.624</v>
      </c>
      <c r="BCR5" s="52">
        <v>0.60899999999999999</v>
      </c>
      <c r="BCS5" s="52">
        <v>0.61399999999999999</v>
      </c>
      <c r="BCT5" s="52">
        <v>0.61899999999999999</v>
      </c>
      <c r="BCU5" s="52">
        <v>0.61699999999999999</v>
      </c>
      <c r="BCV5" s="52">
        <v>0.63300000000000001</v>
      </c>
      <c r="BCW5" s="52"/>
      <c r="BCX5" s="52">
        <v>0.624</v>
      </c>
      <c r="BCY5" s="52">
        <v>0.63600000000000001</v>
      </c>
      <c r="BCZ5" s="52">
        <v>0.63400000000000001</v>
      </c>
      <c r="BDA5" s="52">
        <v>0.63500000000000001</v>
      </c>
      <c r="BDB5" s="52"/>
      <c r="BDC5" s="52">
        <v>0.64100000000000001</v>
      </c>
      <c r="BDD5" s="52"/>
      <c r="BDE5" s="52">
        <v>1.1000000000000001</v>
      </c>
      <c r="BDF5" s="1129">
        <v>0.89</v>
      </c>
      <c r="BDG5" s="52">
        <v>0.57999999999999996</v>
      </c>
      <c r="BDH5" s="52">
        <v>0.63500000000000001</v>
      </c>
      <c r="BDI5" s="52"/>
      <c r="BDJ5" s="52">
        <v>0.63800000000000001</v>
      </c>
      <c r="BDK5" s="52"/>
      <c r="BDL5" s="1129">
        <v>0.88</v>
      </c>
      <c r="BDM5" s="1129">
        <v>0.89</v>
      </c>
      <c r="BDN5" s="52">
        <v>0.57999999999999996</v>
      </c>
      <c r="BDO5" s="52"/>
      <c r="BDP5" s="52"/>
      <c r="BDQ5" s="52"/>
      <c r="BDR5" s="52">
        <v>0.63800000000000001</v>
      </c>
      <c r="BDS5" s="52">
        <v>0.63300000000000001</v>
      </c>
      <c r="BDT5" s="1129">
        <v>0.89</v>
      </c>
      <c r="BDU5" s="52">
        <v>0.57999999999999996</v>
      </c>
      <c r="BDV5" s="52">
        <v>0.63400000000000001</v>
      </c>
      <c r="BDW5" s="52">
        <v>0.63200000000000001</v>
      </c>
      <c r="BDX5" s="52">
        <v>0.63500000000000001</v>
      </c>
      <c r="BDY5" s="52"/>
      <c r="BDZ5" s="1129">
        <v>0.89</v>
      </c>
      <c r="BEA5" s="52">
        <v>0.57999999999999996</v>
      </c>
      <c r="BEB5" s="52"/>
      <c r="BEC5" s="1129">
        <v>0.89</v>
      </c>
      <c r="BED5" s="52">
        <v>0.57999999999999996</v>
      </c>
      <c r="BEE5" s="52"/>
      <c r="BEF5" s="52"/>
      <c r="BEG5" s="52"/>
      <c r="BEH5" s="1129">
        <v>0.89</v>
      </c>
      <c r="BEI5" s="52">
        <v>0.57999999999999996</v>
      </c>
      <c r="BEJ5" s="52"/>
      <c r="BEK5" s="52"/>
      <c r="BEL5" s="896">
        <v>1.06</v>
      </c>
      <c r="BEM5" s="944">
        <v>0.89</v>
      </c>
      <c r="BEN5" s="1129">
        <v>0.89</v>
      </c>
      <c r="BEO5" s="52">
        <v>0.57999999999999996</v>
      </c>
      <c r="BEP5" s="52">
        <v>0.55500000000000005</v>
      </c>
      <c r="BEQ5" s="52">
        <v>0.66</v>
      </c>
      <c r="BER5" s="1129">
        <v>0.54300000000000004</v>
      </c>
      <c r="BES5" s="52"/>
      <c r="BET5" s="1129">
        <v>0.89</v>
      </c>
      <c r="BEU5" s="52">
        <v>0.57999999999999996</v>
      </c>
      <c r="BEV5" s="52">
        <v>0.52400000000000002</v>
      </c>
      <c r="BEW5" s="1129">
        <v>0.89</v>
      </c>
      <c r="BEX5" s="52">
        <v>0.57999999999999996</v>
      </c>
      <c r="BEY5" s="52">
        <v>0.55000000000000004</v>
      </c>
      <c r="BEZ5" s="52">
        <v>0.55800000000000005</v>
      </c>
      <c r="BFA5" s="52">
        <v>0.54600000000000004</v>
      </c>
      <c r="BFB5" s="52">
        <v>0.55800000000000005</v>
      </c>
      <c r="BFC5" s="52">
        <v>0.55200000000000005</v>
      </c>
      <c r="BFD5" s="52">
        <v>0.55800000000000005</v>
      </c>
      <c r="BFE5" s="1129">
        <v>0.89</v>
      </c>
      <c r="BFF5" s="52">
        <v>0.57999999999999996</v>
      </c>
      <c r="BFG5" s="52">
        <v>0.54600000000000004</v>
      </c>
      <c r="BFH5" s="1129">
        <v>0.89</v>
      </c>
      <c r="BFI5" s="52">
        <v>0.57999999999999996</v>
      </c>
      <c r="BFJ5" s="52">
        <v>0.55700000000000005</v>
      </c>
      <c r="BFK5" s="1129">
        <v>0.89</v>
      </c>
      <c r="BFL5" s="106">
        <f>MIN(BFI5:BFK5)</f>
        <v>0.55700000000000005</v>
      </c>
      <c r="BFM5" s="52">
        <v>0.93799999999999994</v>
      </c>
      <c r="BFN5" s="52">
        <v>0.94199999999999995</v>
      </c>
      <c r="BFO5" s="1581">
        <v>0.91</v>
      </c>
      <c r="BFP5" s="52">
        <v>0.93500000000000005</v>
      </c>
      <c r="BFQ5" s="6">
        <f t="shared" si="1"/>
        <v>0.67863554757630151</v>
      </c>
      <c r="BFR5" s="1049">
        <v>0.86</v>
      </c>
      <c r="BFS5" s="52">
        <v>0.75</v>
      </c>
      <c r="BFT5" s="1049">
        <v>0.59699999999999998</v>
      </c>
      <c r="BFU5" s="1049">
        <v>0.60499999999999998</v>
      </c>
      <c r="BFV5" s="1049">
        <v>0.60799999999999998</v>
      </c>
      <c r="BFW5" s="1049">
        <v>0.60199999999999998</v>
      </c>
      <c r="BFX5" s="1049"/>
      <c r="BFY5" s="1049">
        <v>0.60399999999999998</v>
      </c>
      <c r="BFZ5" s="1049">
        <v>0.59699999999999998</v>
      </c>
      <c r="BGA5" s="1049">
        <v>0.61399999999999999</v>
      </c>
      <c r="BGB5" s="1049"/>
      <c r="BGC5" s="1034"/>
      <c r="BGD5" s="1024"/>
      <c r="BGE5" s="1049">
        <v>0.61299999999999999</v>
      </c>
      <c r="BGF5" s="1049">
        <v>0.61199999999999999</v>
      </c>
      <c r="BGG5" s="1049">
        <v>0.60599999999999998</v>
      </c>
      <c r="BGH5" s="1049">
        <v>0.60499999999999998</v>
      </c>
      <c r="BGI5" s="1049">
        <v>0.60199999999999998</v>
      </c>
      <c r="BGJ5" s="1049">
        <v>0.60199999999999998</v>
      </c>
      <c r="BGK5" s="1049">
        <v>0.60099999999999998</v>
      </c>
      <c r="BGL5" s="1049">
        <v>0.6</v>
      </c>
      <c r="BGM5" s="1049">
        <v>0.59699999999999998</v>
      </c>
      <c r="BGN5" s="1049">
        <v>0.60399999999999998</v>
      </c>
      <c r="BGO5" s="1049">
        <v>0.60599999999999998</v>
      </c>
      <c r="BGP5" s="1049">
        <v>0.60599999999999998</v>
      </c>
      <c r="BGQ5" s="1049">
        <v>0.60799999999999998</v>
      </c>
      <c r="BGR5" s="1049">
        <v>0.60399999999999998</v>
      </c>
      <c r="BGS5" s="1049">
        <v>0.59899999999999998</v>
      </c>
      <c r="BGT5" s="1049">
        <v>0.60599999999999998</v>
      </c>
      <c r="BGU5" s="890"/>
      <c r="BGV5" s="1049">
        <v>0.60299999999999998</v>
      </c>
      <c r="BGW5" s="1049">
        <v>0.60299999999999998</v>
      </c>
      <c r="BGX5" s="1049">
        <v>0.60499999999999998</v>
      </c>
      <c r="BGY5" s="1035">
        <v>0.86</v>
      </c>
      <c r="BGZ5" s="1035">
        <v>0.75</v>
      </c>
      <c r="BHA5" s="1049">
        <v>0.59699999999999998</v>
      </c>
      <c r="BHB5" s="1049">
        <v>0.60299999999999998</v>
      </c>
      <c r="BHC5" s="1049">
        <v>0.60399999999999998</v>
      </c>
      <c r="BHD5" s="1049">
        <v>0.60499999999999998</v>
      </c>
      <c r="BHE5" s="1024"/>
      <c r="BHF5" s="1129">
        <v>0.73</v>
      </c>
      <c r="BHG5" s="52">
        <v>0.6</v>
      </c>
      <c r="BHH5" s="52">
        <v>0.60199999999999998</v>
      </c>
      <c r="BHI5" s="52">
        <v>0.61399999999999999</v>
      </c>
      <c r="BHJ5" s="52"/>
      <c r="BHK5" s="52"/>
      <c r="BHL5" s="52">
        <v>0.61</v>
      </c>
      <c r="BHM5" s="52"/>
      <c r="BHN5" s="52">
        <v>0.60499999999999998</v>
      </c>
      <c r="BHO5" s="52"/>
      <c r="BHP5" s="52">
        <v>0.61199999999999999</v>
      </c>
      <c r="BHQ5" s="52"/>
      <c r="BHR5" s="52">
        <v>0.60499999999999998</v>
      </c>
      <c r="BHS5" s="52">
        <v>0.60499999999999998</v>
      </c>
      <c r="BHT5" s="52">
        <v>0.61399999999999999</v>
      </c>
      <c r="BHU5" s="52">
        <v>0.60199999999999998</v>
      </c>
      <c r="BHV5" s="52">
        <v>0.6</v>
      </c>
      <c r="BHW5" s="1134"/>
      <c r="BHX5" s="52"/>
      <c r="BHY5" s="52"/>
      <c r="BHZ5" s="1134">
        <v>0.6</v>
      </c>
      <c r="BIA5" s="1035">
        <v>0.86</v>
      </c>
      <c r="BIB5" s="1035">
        <v>0.75</v>
      </c>
      <c r="BIC5" s="1049">
        <v>0.59699999999999998</v>
      </c>
      <c r="BID5" s="1049"/>
      <c r="BIE5" s="1049">
        <v>0.61499999999999999</v>
      </c>
      <c r="BIF5" s="52">
        <v>0.61299999999999999</v>
      </c>
      <c r="BIG5" s="1035">
        <v>0.86</v>
      </c>
      <c r="BIH5" s="1035">
        <v>0.75</v>
      </c>
      <c r="BII5" s="1049">
        <v>0.59699999999999998</v>
      </c>
      <c r="BIJ5" s="52">
        <v>0.60399999999999998</v>
      </c>
      <c r="BIK5" s="52">
        <v>0.61899999999999999</v>
      </c>
      <c r="BIL5" s="52">
        <v>0.60899999999999999</v>
      </c>
      <c r="BIM5" s="52"/>
      <c r="BIN5" s="52"/>
      <c r="BIO5" s="52"/>
      <c r="BIP5" s="52">
        <v>0.61299999999999999</v>
      </c>
      <c r="BIQ5" s="52"/>
      <c r="BIR5" s="52"/>
      <c r="BIS5" s="52"/>
      <c r="BIT5" s="52">
        <v>0.65100000000000002</v>
      </c>
      <c r="BIU5" s="52"/>
      <c r="BIV5" s="52">
        <v>0.64200000000000002</v>
      </c>
      <c r="BIW5" s="52"/>
      <c r="BIX5" s="52"/>
      <c r="BIY5" s="52"/>
      <c r="BIZ5" s="1035">
        <v>0.86</v>
      </c>
      <c r="BJA5" s="1035">
        <v>0.75</v>
      </c>
      <c r="BJB5" s="1049">
        <v>0.59699999999999998</v>
      </c>
      <c r="BJC5" s="52">
        <v>0.64</v>
      </c>
      <c r="BJD5" s="52">
        <v>0.63700000000000001</v>
      </c>
      <c r="BJE5" s="52">
        <v>0.63600000000000001</v>
      </c>
      <c r="BJF5" s="1049">
        <v>0.64800000000000002</v>
      </c>
      <c r="BJG5" s="1035">
        <v>0.86</v>
      </c>
      <c r="BJH5" s="1035">
        <v>0.75</v>
      </c>
      <c r="BJI5" s="1049">
        <v>0.59699999999999998</v>
      </c>
      <c r="BJJ5" s="52">
        <v>0.61699999999999999</v>
      </c>
      <c r="BJK5" s="52">
        <v>0.63400000000000001</v>
      </c>
      <c r="BJL5" s="52">
        <v>0.64800000000000002</v>
      </c>
      <c r="BJM5" s="52">
        <v>0.64500000000000002</v>
      </c>
      <c r="BJN5" s="52">
        <v>0.63700000000000001</v>
      </c>
      <c r="BJO5" s="1129">
        <v>0.86</v>
      </c>
      <c r="BJP5" s="1129">
        <v>0.75</v>
      </c>
      <c r="BJQ5" s="1049">
        <v>0.59699999999999998</v>
      </c>
      <c r="BJR5" s="53">
        <v>0.65300000000000002</v>
      </c>
      <c r="BJS5" s="53"/>
      <c r="BJT5" s="52"/>
      <c r="BJU5" s="1129">
        <v>0.72</v>
      </c>
      <c r="BJV5" s="53"/>
      <c r="BJW5" s="1129">
        <v>0.86</v>
      </c>
      <c r="BJX5" s="1129">
        <v>0.75</v>
      </c>
      <c r="BJY5" s="1049">
        <v>0.59699999999999998</v>
      </c>
      <c r="BJZ5" s="53"/>
      <c r="BKA5" s="1129">
        <v>0.86</v>
      </c>
      <c r="BKB5" s="1129">
        <v>0.75</v>
      </c>
      <c r="BKC5" s="1049">
        <v>0.59699999999999998</v>
      </c>
      <c r="BKD5" s="52"/>
      <c r="BKE5" s="52"/>
      <c r="BKF5" s="52"/>
      <c r="BKG5" s="1129">
        <v>0.86</v>
      </c>
      <c r="BKH5" s="1129">
        <v>0.75</v>
      </c>
      <c r="BKI5" s="1049">
        <v>0.59699999999999998</v>
      </c>
      <c r="BKJ5" s="1049"/>
      <c r="BKK5" s="52"/>
      <c r="BKL5" s="944">
        <v>0.85</v>
      </c>
      <c r="BKM5" s="1129">
        <v>0.86</v>
      </c>
      <c r="BKN5" s="1129">
        <v>0.75</v>
      </c>
      <c r="BKO5" s="1049">
        <v>0.59699999999999998</v>
      </c>
      <c r="BKP5" s="52">
        <v>0.60599999999999998</v>
      </c>
      <c r="BKQ5" s="52">
        <v>0.66100000000000003</v>
      </c>
      <c r="BKR5" s="52">
        <v>0.60599999999999998</v>
      </c>
      <c r="BKS5" s="52"/>
      <c r="BKT5" s="1129">
        <v>0.86</v>
      </c>
      <c r="BKU5" s="1129">
        <v>0.75</v>
      </c>
      <c r="BKV5" s="52">
        <v>0.59699999999999998</v>
      </c>
      <c r="BKW5" s="52">
        <v>0.61</v>
      </c>
      <c r="BKX5" s="1129">
        <v>0.86</v>
      </c>
      <c r="BKY5" s="1129">
        <v>0.75</v>
      </c>
      <c r="BKZ5" s="52">
        <v>0.59699999999999998</v>
      </c>
      <c r="BLA5" s="52">
        <v>0.61199999999999999</v>
      </c>
      <c r="BLB5" s="52">
        <v>0.61699999999999999</v>
      </c>
      <c r="BLC5" s="52">
        <v>0.621</v>
      </c>
      <c r="BLD5" s="52">
        <v>0.625</v>
      </c>
      <c r="BLE5" s="52">
        <v>0.61499999999999999</v>
      </c>
      <c r="BLF5" s="52">
        <v>0.623</v>
      </c>
      <c r="BLG5" s="1129">
        <v>0.86</v>
      </c>
      <c r="BLH5" s="1129">
        <v>0.75</v>
      </c>
      <c r="BLI5" s="52">
        <v>0.59699999999999998</v>
      </c>
      <c r="BLJ5" s="52">
        <v>0.61299999999999999</v>
      </c>
      <c r="BLK5" s="1129">
        <v>0.86</v>
      </c>
      <c r="BLL5" s="1129">
        <v>0.75</v>
      </c>
      <c r="BLM5" s="52">
        <v>0.59699999999999998</v>
      </c>
      <c r="BLN5" s="1049">
        <v>0.61399999999999999</v>
      </c>
      <c r="BLO5" s="1129">
        <v>0.86</v>
      </c>
      <c r="BLP5" s="1129">
        <v>0.75</v>
      </c>
      <c r="BLQ5" s="52">
        <v>0.61</v>
      </c>
      <c r="BLR5" s="52">
        <v>0.878</v>
      </c>
      <c r="BLS5" s="52">
        <v>0.89300000000000002</v>
      </c>
      <c r="BLT5" s="52">
        <v>0.9</v>
      </c>
      <c r="BLU5" s="1129">
        <v>0.86</v>
      </c>
      <c r="BLV5" s="1129">
        <v>0.75</v>
      </c>
      <c r="BLW5" s="52">
        <v>0.61</v>
      </c>
      <c r="BLX5" s="52">
        <v>0.92200000000000004</v>
      </c>
      <c r="BLY5" s="52">
        <v>0.95799999999999996</v>
      </c>
      <c r="BLZ5" s="1129">
        <v>0.86</v>
      </c>
      <c r="BMA5" s="1129">
        <v>0.75</v>
      </c>
      <c r="BMB5" s="52">
        <v>0.61</v>
      </c>
      <c r="BMC5" s="58">
        <v>0.96499999999999997</v>
      </c>
      <c r="BMD5" s="1129">
        <v>0.86</v>
      </c>
      <c r="BME5" s="1129">
        <v>0.75</v>
      </c>
      <c r="BMF5" s="52">
        <v>0.61</v>
      </c>
      <c r="BMG5" s="1384">
        <v>0.64200000000000002</v>
      </c>
      <c r="BMH5" s="6">
        <f t="shared" si="31"/>
        <v>5.2459016393442671E-2</v>
      </c>
      <c r="BMI5" s="1022"/>
      <c r="BMJ5" s="52">
        <v>0.77400000000000002</v>
      </c>
      <c r="BMK5" s="52">
        <v>0.77100000000000002</v>
      </c>
      <c r="BML5" s="52">
        <v>0.77700000000000002</v>
      </c>
      <c r="BMM5" s="1022"/>
      <c r="BMN5" s="52">
        <v>0.77400000000000002</v>
      </c>
      <c r="BMO5" s="52">
        <v>0.77900000000000003</v>
      </c>
      <c r="BMP5" s="52">
        <v>0.78</v>
      </c>
      <c r="BMQ5" s="52">
        <v>0.77300000000000002</v>
      </c>
      <c r="BMR5" s="52">
        <v>0.77500000000000002</v>
      </c>
      <c r="BMS5" s="52">
        <v>0.78100000000000003</v>
      </c>
      <c r="BMT5" s="52">
        <v>0.76900000000000002</v>
      </c>
      <c r="BMU5" s="52">
        <v>0.77600000000000002</v>
      </c>
      <c r="BMV5" s="52">
        <v>0.78400000000000003</v>
      </c>
      <c r="BMW5" s="52">
        <v>0.77700000000000002</v>
      </c>
      <c r="BMX5" s="52">
        <v>0.77700000000000002</v>
      </c>
      <c r="BMY5" s="52">
        <v>0.77500000000000002</v>
      </c>
      <c r="BMZ5" s="52">
        <v>0.78300000000000003</v>
      </c>
      <c r="BNA5" s="52">
        <v>0.77600000000000002</v>
      </c>
      <c r="BNB5" s="52">
        <v>0.77500000000000002</v>
      </c>
      <c r="BNC5" s="52">
        <v>0.78</v>
      </c>
      <c r="BND5" s="52">
        <v>0.77900000000000003</v>
      </c>
      <c r="BNE5" s="1022"/>
      <c r="BNF5" s="52">
        <v>0.77400000000000002</v>
      </c>
      <c r="BNG5" s="52">
        <v>0.77200000000000002</v>
      </c>
      <c r="BNH5" s="52">
        <v>0.77500000000000002</v>
      </c>
      <c r="BNI5" s="58">
        <v>0.77400000000000002</v>
      </c>
      <c r="BNJ5" s="52">
        <v>0.77</v>
      </c>
      <c r="BNK5" s="1022"/>
      <c r="BNL5" s="52">
        <v>0.77400000000000002</v>
      </c>
      <c r="BNM5" s="1022"/>
      <c r="BNN5" s="52">
        <v>0.77400000000000002</v>
      </c>
      <c r="BNO5" s="52">
        <v>0.77800000000000002</v>
      </c>
      <c r="BNP5" s="52">
        <v>0.77900000000000003</v>
      </c>
      <c r="BNQ5" s="52">
        <v>0.77500000000000002</v>
      </c>
      <c r="BNR5" s="52">
        <v>0.77900000000000003</v>
      </c>
      <c r="BNS5" s="52">
        <v>0.77700000000000002</v>
      </c>
      <c r="BNT5" s="1129"/>
      <c r="BNU5" s="52">
        <v>0.77400000000000002</v>
      </c>
      <c r="BNV5" s="53">
        <v>0.77300000000000002</v>
      </c>
      <c r="BNW5" s="53">
        <v>0.78400000000000003</v>
      </c>
      <c r="BNX5" s="53">
        <v>0.77800000000000002</v>
      </c>
      <c r="BNY5" s="53">
        <v>0.77600000000000002</v>
      </c>
      <c r="BNZ5" s="1129"/>
      <c r="BOA5" s="52">
        <v>0.77400000000000002</v>
      </c>
      <c r="BOB5" s="53">
        <v>0.77600000000000002</v>
      </c>
      <c r="BOC5" s="52"/>
      <c r="BOD5" s="1129"/>
      <c r="BOE5" s="52">
        <v>0.77400000000000002</v>
      </c>
      <c r="BOF5" s="52">
        <v>0.76900000000000002</v>
      </c>
      <c r="BOG5" s="52">
        <v>0.77</v>
      </c>
      <c r="BOH5" s="52">
        <v>0.77100000000000002</v>
      </c>
      <c r="BOI5" s="1129"/>
      <c r="BOJ5" s="52">
        <v>0.77400000000000002</v>
      </c>
      <c r="BOK5" s="52">
        <v>0.77500000000000002</v>
      </c>
      <c r="BOL5" s="58">
        <v>0.77100000000000002</v>
      </c>
      <c r="BOM5" s="896"/>
      <c r="BON5" s="52">
        <v>0.78</v>
      </c>
      <c r="BOO5" s="1129"/>
      <c r="BOP5" s="52">
        <v>0.77400000000000002</v>
      </c>
      <c r="BOQ5" s="52">
        <v>0.77300000000000002</v>
      </c>
      <c r="BOR5" s="52">
        <v>0.76800000000000002</v>
      </c>
      <c r="BOS5" s="52">
        <v>0.77400000000000002</v>
      </c>
      <c r="BOT5" s="52">
        <v>0.77</v>
      </c>
      <c r="BOU5" s="1129"/>
      <c r="BOV5" s="52">
        <v>0.77400000000000002</v>
      </c>
      <c r="BOW5" s="52">
        <v>0.77400000000000002</v>
      </c>
      <c r="BOX5" s="1129"/>
      <c r="BOY5" s="52">
        <v>0.77400000000000002</v>
      </c>
      <c r="BOZ5" s="52">
        <v>0.77200000000000002</v>
      </c>
      <c r="BPA5" s="52">
        <v>0.78200000000000003</v>
      </c>
      <c r="BPB5" s="52">
        <v>0.77100000000000002</v>
      </c>
      <c r="BPC5" s="52">
        <v>0.77200000000000002</v>
      </c>
      <c r="BPD5" s="52">
        <v>0.78</v>
      </c>
      <c r="BPE5" s="52">
        <v>0.78100000000000003</v>
      </c>
      <c r="BPF5" s="1129"/>
      <c r="BPG5" s="52">
        <v>0.77400000000000002</v>
      </c>
      <c r="BPH5" s="52">
        <v>0.77400000000000002</v>
      </c>
      <c r="BPI5" s="1129"/>
      <c r="BPJ5" s="52">
        <v>0.77400000000000002</v>
      </c>
      <c r="BPK5" s="1049">
        <v>0.77200000000000002</v>
      </c>
      <c r="BPL5" s="1129"/>
      <c r="BPM5" s="52">
        <v>0.77</v>
      </c>
      <c r="BPN5" s="52">
        <v>1.0309999999999999</v>
      </c>
      <c r="BPO5" s="52">
        <v>1.034</v>
      </c>
      <c r="BPP5" s="52">
        <v>1.0389999999999999</v>
      </c>
      <c r="BPQ5" s="1129"/>
      <c r="BPR5" s="52">
        <v>0.77</v>
      </c>
      <c r="BPS5" s="52">
        <v>1.0649999999999999</v>
      </c>
      <c r="BPT5" s="52">
        <v>1.0860000000000001</v>
      </c>
      <c r="BPU5" s="1129"/>
      <c r="BPV5" s="52">
        <v>0.77</v>
      </c>
      <c r="BPW5" s="58">
        <v>1.004</v>
      </c>
      <c r="BPX5" s="1129"/>
      <c r="BPY5" s="52">
        <v>0.77</v>
      </c>
      <c r="BPZ5" s="1384">
        <v>0.73699999999999999</v>
      </c>
      <c r="BQA5" s="6">
        <f t="shared" si="32"/>
        <v>-4.2857142857142892E-2</v>
      </c>
      <c r="BQB5" s="1084">
        <v>0.62</v>
      </c>
      <c r="BQC5" s="1085">
        <f t="shared" si="2"/>
        <v>0.68200000000000005</v>
      </c>
      <c r="BQD5" s="52">
        <f t="shared" si="3"/>
        <v>0.62</v>
      </c>
      <c r="BQE5" s="52">
        <v>0.58399999999999996</v>
      </c>
      <c r="BQF5" s="52">
        <v>0.58599999999999997</v>
      </c>
      <c r="BQG5" s="52">
        <v>0.58499999999999996</v>
      </c>
      <c r="BQH5" s="52">
        <v>0.58299999999999996</v>
      </c>
      <c r="BQI5" s="52">
        <v>0.57999999999999996</v>
      </c>
      <c r="BQJ5" s="52">
        <v>0.58699999999999997</v>
      </c>
      <c r="BQK5" s="52">
        <v>0.58499999999999996</v>
      </c>
      <c r="BQL5" s="52">
        <v>0.57699999999999996</v>
      </c>
      <c r="BQM5" s="52">
        <v>0.58599999999999997</v>
      </c>
      <c r="BQN5" s="52">
        <v>0.58399999999999996</v>
      </c>
      <c r="BQO5" s="52">
        <v>0.58399999999999996</v>
      </c>
      <c r="BQP5" s="52">
        <v>0.58299999999999996</v>
      </c>
      <c r="BQQ5" s="52">
        <v>0.58399999999999996</v>
      </c>
      <c r="BQR5" s="52">
        <v>0.58399999999999996</v>
      </c>
      <c r="BQS5" s="52">
        <v>0.58599999999999997</v>
      </c>
      <c r="BQT5" s="52">
        <v>0.58499999999999996</v>
      </c>
      <c r="BQU5" s="52">
        <v>0.57799999999999996</v>
      </c>
      <c r="BQV5" s="1084">
        <v>0.62</v>
      </c>
      <c r="BQW5" s="1085">
        <f t="shared" si="33"/>
        <v>0.68200000000000005</v>
      </c>
      <c r="BQX5" s="52">
        <f t="shared" si="34"/>
        <v>0.62</v>
      </c>
      <c r="BQY5" s="52">
        <v>0.58499999999999996</v>
      </c>
      <c r="BQZ5" s="52">
        <v>0.58099999999999996</v>
      </c>
      <c r="BRA5" s="52">
        <v>0.58699999999999997</v>
      </c>
      <c r="BRB5" s="52">
        <v>0.58499999999999996</v>
      </c>
      <c r="BRC5" s="1022"/>
      <c r="BRD5" s="52">
        <v>0.58599999999999997</v>
      </c>
      <c r="BRE5" s="1084">
        <v>0.62</v>
      </c>
      <c r="BRF5" s="1085">
        <f t="shared" si="35"/>
        <v>0.68200000000000005</v>
      </c>
      <c r="BRG5" s="52">
        <f t="shared" si="36"/>
        <v>0.62</v>
      </c>
      <c r="BRH5" s="52">
        <v>0.58499999999999996</v>
      </c>
      <c r="BRI5" s="52">
        <v>0.58499999999999996</v>
      </c>
      <c r="BRJ5" s="52">
        <v>0.61</v>
      </c>
      <c r="BRK5" s="52">
        <v>0.57899999999999996</v>
      </c>
      <c r="BRL5" s="52">
        <v>0.58899999999999997</v>
      </c>
      <c r="BRM5" s="52">
        <v>0.58399999999999996</v>
      </c>
      <c r="BRN5" s="1084">
        <v>0.62</v>
      </c>
      <c r="BRO5" s="1085">
        <f t="shared" si="37"/>
        <v>0.68200000000000005</v>
      </c>
      <c r="BRP5" s="52">
        <f t="shared" si="38"/>
        <v>0.58399999999999996</v>
      </c>
      <c r="BRQ5" s="52">
        <v>0.58499999999999996</v>
      </c>
      <c r="BRR5" s="53">
        <v>0.58299999999999996</v>
      </c>
      <c r="BRS5" s="53">
        <v>0.58299999999999996</v>
      </c>
      <c r="BRT5" s="53">
        <v>0.58499999999999996</v>
      </c>
      <c r="BRU5" s="53">
        <v>0.58399999999999996</v>
      </c>
      <c r="BRV5" s="53">
        <v>0.58499999999999996</v>
      </c>
      <c r="BRW5" s="53">
        <v>0.57899999999999996</v>
      </c>
      <c r="BRX5" s="53">
        <v>0.57599999999999996</v>
      </c>
      <c r="BRY5" s="53">
        <v>0.58399999999999996</v>
      </c>
      <c r="BRZ5" s="52">
        <f t="shared" si="39"/>
        <v>0.57899999999999996</v>
      </c>
      <c r="BSA5" s="52">
        <v>0.58499999999999996</v>
      </c>
      <c r="BSB5" s="53">
        <v>0.58199999999999996</v>
      </c>
      <c r="BSC5" s="53">
        <v>0.58399999999999996</v>
      </c>
      <c r="BSD5" s="52">
        <f t="shared" si="40"/>
        <v>0.57899999999999996</v>
      </c>
      <c r="BSE5" s="52">
        <v>0.58499999999999996</v>
      </c>
      <c r="BSF5" s="52">
        <v>0.58299999999999996</v>
      </c>
      <c r="BSG5" s="52">
        <v>0.58599999999999997</v>
      </c>
      <c r="BSH5" s="52">
        <v>0.57699999999999996</v>
      </c>
      <c r="BSI5" s="52">
        <v>0.58499999999999996</v>
      </c>
      <c r="BSJ5" s="52">
        <v>0.58299999999999996</v>
      </c>
      <c r="BSK5" s="52">
        <v>0.58699999999999997</v>
      </c>
      <c r="BSL5" s="52">
        <f t="shared" si="41"/>
        <v>0.57899999999999996</v>
      </c>
      <c r="BSM5" s="52">
        <v>0.58499999999999996</v>
      </c>
      <c r="BSN5" s="52">
        <v>0.57699999999999996</v>
      </c>
      <c r="BSO5" s="52">
        <v>0.57899999999999996</v>
      </c>
      <c r="BSP5" s="52">
        <v>0.58599999999999997</v>
      </c>
      <c r="BSQ5" s="52">
        <v>0.58599999999999997</v>
      </c>
      <c r="BSR5" s="944"/>
      <c r="BSS5" s="944"/>
      <c r="BST5" s="52">
        <v>0.58299999999999996</v>
      </c>
      <c r="BSU5" s="52">
        <v>0.58399999999999996</v>
      </c>
      <c r="BSV5" s="52">
        <f t="shared" si="42"/>
        <v>0.57699999999999996</v>
      </c>
      <c r="BSW5" s="52">
        <v>0.58499999999999996</v>
      </c>
      <c r="BSX5" s="52">
        <v>0.58499999999999996</v>
      </c>
      <c r="BSY5" s="52">
        <v>0.58399999999999996</v>
      </c>
      <c r="BSZ5" s="52">
        <v>0.58299999999999996</v>
      </c>
      <c r="BTA5" s="52">
        <v>0.58399999999999996</v>
      </c>
      <c r="BTB5" s="52">
        <v>0.59</v>
      </c>
      <c r="BTC5" s="52">
        <v>0.58299999999999996</v>
      </c>
      <c r="BTD5" s="52">
        <v>0.58399999999999996</v>
      </c>
      <c r="BTE5" s="52">
        <v>0.58399999999999996</v>
      </c>
      <c r="BTF5" s="52">
        <f t="shared" si="43"/>
        <v>0.58499999999999996</v>
      </c>
      <c r="BTG5" s="52">
        <v>0.58499999999999996</v>
      </c>
      <c r="BTH5" s="52">
        <v>0.58699999999999997</v>
      </c>
      <c r="BTI5" s="52">
        <v>0.58299999999999996</v>
      </c>
      <c r="BTJ5" s="52">
        <f t="shared" si="44"/>
        <v>0.58499999999999996</v>
      </c>
      <c r="BTK5" s="52">
        <v>0.58499999999999996</v>
      </c>
      <c r="BTL5" s="52">
        <v>0.58199999999999996</v>
      </c>
      <c r="BTM5" s="52">
        <v>0.58499999999999996</v>
      </c>
      <c r="BTN5" s="52">
        <v>0.58599999999999997</v>
      </c>
      <c r="BTO5" s="52">
        <v>0.58399999999999996</v>
      </c>
      <c r="BTP5" s="52">
        <v>0.57899999999999996</v>
      </c>
      <c r="BTQ5" s="52">
        <v>0.59499999999999997</v>
      </c>
      <c r="BTR5" s="52">
        <v>0.58199999999999996</v>
      </c>
      <c r="BTS5" s="52">
        <v>0.57899999999999996</v>
      </c>
      <c r="BTT5" s="52">
        <v>0.58299999999999996</v>
      </c>
      <c r="BTU5" s="52">
        <v>0.58399999999999996</v>
      </c>
      <c r="BTV5" s="52">
        <v>0.58499999999999996</v>
      </c>
      <c r="BTW5" s="52">
        <v>0.58399999999999996</v>
      </c>
      <c r="BTX5" s="52">
        <v>0.58499999999999996</v>
      </c>
      <c r="BTY5" s="52">
        <v>0.58399999999999996</v>
      </c>
      <c r="BTZ5" s="52">
        <f t="shared" si="45"/>
        <v>0.58499999999999996</v>
      </c>
      <c r="BUA5" s="52">
        <v>0.58499999999999996</v>
      </c>
      <c r="BUB5" s="52">
        <v>0.58299999999999996</v>
      </c>
      <c r="BUC5" s="52">
        <v>0.58699999999999997</v>
      </c>
      <c r="BUD5" s="52">
        <v>0.58499999999999996</v>
      </c>
      <c r="BUE5" s="52">
        <v>0.58299999999999996</v>
      </c>
      <c r="BUF5" s="52">
        <v>0.58399999999999996</v>
      </c>
      <c r="BUG5" s="52">
        <v>0.58499999999999996</v>
      </c>
      <c r="BUH5" s="52">
        <v>0.86899999999999999</v>
      </c>
      <c r="BUI5" s="52">
        <v>0.86799999999999999</v>
      </c>
      <c r="BUJ5" s="52">
        <v>0.85899999999999999</v>
      </c>
      <c r="BUK5" s="52">
        <v>0.88200000000000001</v>
      </c>
      <c r="BUL5" s="890">
        <v>0.78</v>
      </c>
      <c r="BUM5" s="52">
        <v>0.85899999999999999</v>
      </c>
      <c r="BUN5" s="52">
        <v>0.878</v>
      </c>
      <c r="BUO5" s="52">
        <v>0.58499999999999996</v>
      </c>
      <c r="BUP5" s="52">
        <v>0.90400000000000003</v>
      </c>
      <c r="BUQ5" s="52">
        <v>0.91300000000000003</v>
      </c>
      <c r="BUR5" s="52">
        <v>0.58499999999999996</v>
      </c>
      <c r="BUS5" s="52">
        <v>0.66700000000000004</v>
      </c>
      <c r="BUT5" s="52">
        <v>0.66600000000000004</v>
      </c>
      <c r="BUU5" s="52">
        <v>0.58499999999999996</v>
      </c>
      <c r="BUV5" s="52"/>
      <c r="BUW5" s="52"/>
      <c r="BUX5" s="6">
        <f t="shared" si="46"/>
        <v>-1</v>
      </c>
      <c r="BUY5" s="6">
        <f t="shared" si="47"/>
        <v>-1</v>
      </c>
      <c r="BUZ5" s="1304">
        <v>0.6</v>
      </c>
      <c r="BVA5" s="52">
        <v>0.60399999999999998</v>
      </c>
      <c r="BVB5" s="1304">
        <v>0.6</v>
      </c>
      <c r="BVC5" s="1384">
        <v>0.60499999999999998</v>
      </c>
      <c r="BVD5" s="52">
        <v>0.60599999999999998</v>
      </c>
      <c r="BVE5" s="1384">
        <v>0.61</v>
      </c>
      <c r="BVF5" s="52">
        <v>0.67200000000000004</v>
      </c>
      <c r="BVG5" s="52">
        <v>0.6</v>
      </c>
      <c r="BVH5" s="52">
        <v>0.62</v>
      </c>
      <c r="BVI5" s="944">
        <v>0.59</v>
      </c>
      <c r="BVJ5" s="1304">
        <v>0.6</v>
      </c>
      <c r="BVK5" s="52">
        <v>0.60799999999999998</v>
      </c>
      <c r="BVL5" s="944">
        <v>0.59</v>
      </c>
      <c r="BVM5" s="1304">
        <v>0.6</v>
      </c>
      <c r="BVN5" s="1049">
        <v>0.61099999999999999</v>
      </c>
      <c r="BVO5" s="944">
        <v>0.59</v>
      </c>
      <c r="BVP5" s="1304">
        <v>0.6</v>
      </c>
      <c r="BVQ5" s="1384">
        <v>0.83899999999999997</v>
      </c>
      <c r="BVR5" s="1384">
        <v>0.85299999999999998</v>
      </c>
      <c r="BVS5" s="890">
        <v>0.79</v>
      </c>
      <c r="BVT5" s="1384">
        <v>0.84199999999999997</v>
      </c>
      <c r="BVU5" s="944">
        <v>0.59</v>
      </c>
      <c r="BVV5" s="1304">
        <v>0.6</v>
      </c>
      <c r="BVW5" s="52">
        <v>0.88800000000000001</v>
      </c>
      <c r="BVX5" s="52">
        <v>0.89400000000000002</v>
      </c>
      <c r="BVY5" s="944">
        <v>0.59</v>
      </c>
      <c r="BVZ5" s="1304">
        <v>0.6</v>
      </c>
      <c r="BWA5" s="58">
        <v>0.94199999999999995</v>
      </c>
      <c r="BWB5" s="944">
        <v>0.59</v>
      </c>
      <c r="BWC5" s="1304">
        <v>0.6</v>
      </c>
      <c r="BWD5" s="1384">
        <v>0.66400000000000003</v>
      </c>
      <c r="BWE5" s="944">
        <v>0.59</v>
      </c>
      <c r="BWF5" s="1304">
        <v>0.6</v>
      </c>
      <c r="BWG5" s="36"/>
      <c r="BWH5" s="6">
        <f t="shared" si="4"/>
        <v>-1</v>
      </c>
      <c r="BWI5" s="944">
        <v>1.2</v>
      </c>
      <c r="BWJ5" s="52">
        <v>0.65900000000000003</v>
      </c>
      <c r="BWK5" s="1049"/>
      <c r="BWL5" s="52">
        <v>0.39700000000000002</v>
      </c>
      <c r="BWM5" s="52">
        <v>0.36499999999999999</v>
      </c>
      <c r="BWN5" s="944">
        <v>1.2</v>
      </c>
      <c r="BWO5" s="52">
        <v>0.65900000000000003</v>
      </c>
      <c r="BWP5" s="1049"/>
      <c r="BWQ5" s="52">
        <v>0.39700000000000002</v>
      </c>
      <c r="BWR5" s="52">
        <v>0.36499999999999999</v>
      </c>
      <c r="BWS5" s="52">
        <v>0.36299999999999999</v>
      </c>
      <c r="BWT5" s="52">
        <v>0.36399999999999999</v>
      </c>
      <c r="BWU5" s="52">
        <v>0.36399999999999999</v>
      </c>
      <c r="BWV5" s="52">
        <v>0.36499999999999999</v>
      </c>
      <c r="BWW5" s="52">
        <v>0.36399999999999999</v>
      </c>
      <c r="BWX5" s="1321">
        <v>0.37</v>
      </c>
      <c r="BWY5" s="1304">
        <v>0.39700000000000002</v>
      </c>
      <c r="BWZ5" s="52">
        <v>0.36399999999999999</v>
      </c>
      <c r="BXA5" s="1321">
        <v>0.37</v>
      </c>
      <c r="BXB5" s="1304">
        <v>0.39700000000000002</v>
      </c>
      <c r="BXC5" s="52">
        <v>0.36299999999999999</v>
      </c>
      <c r="BXD5" s="944">
        <v>0.37</v>
      </c>
      <c r="BXE5" s="1384">
        <v>0.39700000000000002</v>
      </c>
      <c r="BXF5" s="1384">
        <v>0.61099999999999999</v>
      </c>
      <c r="BXG5" s="1384">
        <v>0.60499999999999998</v>
      </c>
      <c r="BXH5" s="1581">
        <v>0.51</v>
      </c>
      <c r="BXI5" s="1384">
        <v>0.61199999999999999</v>
      </c>
      <c r="BXJ5" s="944">
        <v>0.37</v>
      </c>
      <c r="BXK5" s="1384">
        <v>0.39700000000000002</v>
      </c>
      <c r="BXL5" s="52">
        <v>0.64600000000000002</v>
      </c>
      <c r="BXM5" s="944">
        <v>0.37</v>
      </c>
      <c r="BXN5" s="1384">
        <v>0.39700000000000002</v>
      </c>
      <c r="BXO5" s="1384">
        <v>0.44500000000000001</v>
      </c>
      <c r="BXP5" s="944">
        <v>0.37</v>
      </c>
      <c r="BXQ5" s="1384">
        <v>0.39700000000000002</v>
      </c>
      <c r="BXR5" s="36"/>
      <c r="BXS5" s="6">
        <f t="shared" si="5"/>
        <v>-1</v>
      </c>
      <c r="BXT5" s="1049">
        <v>0.58499999999999996</v>
      </c>
      <c r="BXU5" s="52">
        <v>0.58599999999999997</v>
      </c>
      <c r="BXV5" s="52">
        <v>0.58499999999999996</v>
      </c>
      <c r="BXW5" s="52">
        <v>0.58299999999999996</v>
      </c>
      <c r="BXX5" s="52">
        <v>0.59499999999999997</v>
      </c>
      <c r="BXY5" s="52">
        <v>0.58699999999999997</v>
      </c>
      <c r="BXZ5" s="52">
        <v>0.58399999999999996</v>
      </c>
      <c r="BYA5" s="944">
        <v>0.69</v>
      </c>
      <c r="BYB5" s="1304">
        <v>0.58499999999999996</v>
      </c>
      <c r="BYC5" s="52">
        <v>0.58699999999999997</v>
      </c>
      <c r="BYD5" s="944">
        <v>0.69</v>
      </c>
      <c r="BYE5" s="1384">
        <v>0.58499999999999996</v>
      </c>
      <c r="BYF5" s="1384">
        <v>0.58499999999999996</v>
      </c>
      <c r="BYG5" s="944">
        <v>0.69</v>
      </c>
      <c r="BYH5" s="1384">
        <v>0.58499999999999996</v>
      </c>
      <c r="BYI5" s="1522">
        <v>0.88100000000000001</v>
      </c>
      <c r="BYJ5" s="1522">
        <v>0.89200000000000002</v>
      </c>
      <c r="BYK5" s="944">
        <v>0.79</v>
      </c>
      <c r="BYL5" s="1522">
        <v>0.88900000000000001</v>
      </c>
      <c r="BYM5" s="944">
        <v>0.69</v>
      </c>
      <c r="BYN5" s="1384">
        <v>0.58499999999999996</v>
      </c>
      <c r="BYO5" s="52">
        <v>0.95</v>
      </c>
      <c r="BYP5" s="944">
        <v>0.69</v>
      </c>
      <c r="BYQ5" s="1384">
        <v>0.58499999999999996</v>
      </c>
      <c r="BYR5" s="1384">
        <v>0.70899999999999996</v>
      </c>
      <c r="BYS5" s="944">
        <v>0.69</v>
      </c>
      <c r="BYT5" s="1384">
        <v>0.58499999999999996</v>
      </c>
      <c r="BYU5" s="36"/>
      <c r="BYV5" s="6">
        <f t="shared" si="6"/>
        <v>-1</v>
      </c>
      <c r="BYW5" s="1372">
        <v>0.71199999999999997</v>
      </c>
      <c r="BYX5" s="1372">
        <v>0.72599999999999998</v>
      </c>
      <c r="BYY5" s="1372">
        <v>0.73699999999999999</v>
      </c>
      <c r="BYZ5" s="1372">
        <v>0.71499999999999997</v>
      </c>
      <c r="BZA5" s="1372">
        <v>0.72599999999999998</v>
      </c>
      <c r="BZB5" s="52">
        <v>0.71199999999999997</v>
      </c>
      <c r="BZC5" s="1372">
        <v>0.72599999999999998</v>
      </c>
      <c r="BZD5" s="1384">
        <v>0.58199999999999996</v>
      </c>
      <c r="BZE5" s="1321">
        <v>0.73</v>
      </c>
      <c r="BZF5" s="1384">
        <v>0.72599999999999998</v>
      </c>
      <c r="BZG5" s="1384">
        <v>0.83599999999999997</v>
      </c>
      <c r="BZH5" s="1384">
        <v>0.81899999999999995</v>
      </c>
      <c r="BZI5" s="1581">
        <v>0.84</v>
      </c>
      <c r="BZJ5" s="1384">
        <v>0.83</v>
      </c>
      <c r="BZK5" s="1321">
        <v>0.73</v>
      </c>
      <c r="BZL5" s="1384">
        <v>0.72599999999999998</v>
      </c>
      <c r="BZM5" s="52">
        <v>0.82799999999999996</v>
      </c>
      <c r="BZN5" s="1321">
        <v>0.73</v>
      </c>
      <c r="BZO5" s="1384">
        <v>0.72599999999999998</v>
      </c>
      <c r="BZP5" s="1384">
        <v>0.77400000000000002</v>
      </c>
      <c r="BZQ5" s="1321">
        <v>0.73</v>
      </c>
      <c r="BZR5" s="1384">
        <v>0.72599999999999998</v>
      </c>
      <c r="BZS5" s="36"/>
      <c r="BZT5" s="6">
        <f t="shared" si="48"/>
        <v>-1</v>
      </c>
      <c r="BZU5" s="52">
        <v>0.66700000000000004</v>
      </c>
      <c r="BZV5" s="52">
        <f t="shared" si="49"/>
        <v>0.66700000000000004</v>
      </c>
      <c r="BZW5" s="36"/>
      <c r="BZX5" s="1737">
        <f t="shared" si="50"/>
        <v>-1</v>
      </c>
      <c r="BZY5" s="52">
        <v>0.93200000000000005</v>
      </c>
      <c r="BZZ5" s="53">
        <f t="shared" si="51"/>
        <v>0.93200000000000005</v>
      </c>
      <c r="CAA5" s="36"/>
      <c r="CAB5" s="1737">
        <f t="shared" si="52"/>
        <v>-1</v>
      </c>
      <c r="CAC5" s="52">
        <v>0.67</v>
      </c>
      <c r="CAD5" s="53">
        <f t="shared" si="53"/>
        <v>0.67</v>
      </c>
      <c r="CAE5" s="36"/>
      <c r="CAF5" s="380">
        <f t="shared" si="54"/>
        <v>-1</v>
      </c>
      <c r="CAG5" s="1049"/>
      <c r="CAH5" s="1147" t="s">
        <v>3849</v>
      </c>
      <c r="CAI5" s="350" t="s">
        <v>3845</v>
      </c>
      <c r="CAJ5" s="52" t="str">
        <f t="shared" si="7"/>
        <v>2. Within 10% deviation from baseline</v>
      </c>
      <c r="CAK5" s="52" t="str">
        <f t="shared" si="8"/>
        <v xml:space="preserve">1. Better than baseline </v>
      </c>
      <c r="CAL5" s="52" t="str">
        <f t="shared" si="9"/>
        <v>2. Within 10% deviation from baseline</v>
      </c>
      <c r="CAM5" s="52" t="str">
        <f t="shared" si="10"/>
        <v>2. Within 10% deviation from baseline</v>
      </c>
      <c r="CAN5" s="52" t="str">
        <f t="shared" si="11"/>
        <v xml:space="preserve">1. Better than baseline </v>
      </c>
      <c r="CAO5" s="52" t="str">
        <f t="shared" si="12"/>
        <v>2. Within 10% deviation from baseline</v>
      </c>
      <c r="CAP5" s="52" t="str">
        <f t="shared" si="13"/>
        <v>2. Within 10% deviation from baseline</v>
      </c>
      <c r="CAQ5" s="58" t="str">
        <f t="shared" si="14"/>
        <v>3. Missing baseline</v>
      </c>
      <c r="CAR5" s="53" t="str">
        <f t="shared" si="15"/>
        <v>2. Within 10% deviation from baseline</v>
      </c>
      <c r="CAS5" s="53" t="str">
        <f t="shared" si="16"/>
        <v xml:space="preserve">1. Better than baseline </v>
      </c>
      <c r="CAT5" s="53" t="str">
        <f t="shared" si="17"/>
        <v xml:space="preserve">1. Better than baseline </v>
      </c>
      <c r="CAU5" s="1522" t="str">
        <f t="shared" si="18"/>
        <v xml:space="preserve">1. Better than baseline </v>
      </c>
      <c r="CAV5" s="1522" t="str">
        <f t="shared" si="19"/>
        <v xml:space="preserve">1. Better than baseline </v>
      </c>
      <c r="CAW5" s="1522" t="str">
        <f t="shared" si="20"/>
        <v xml:space="preserve">1. Better than baseline </v>
      </c>
      <c r="CAX5" s="1522" t="str">
        <f t="shared" si="21"/>
        <v xml:space="preserve">1. Better than baseline </v>
      </c>
    </row>
    <row r="6" spans="1:2237" ht="29.5" thickBot="1" x14ac:dyDescent="0.4">
      <c r="A6" s="118" t="s">
        <v>3852</v>
      </c>
      <c r="B6" s="118"/>
      <c r="C6" s="126" t="s">
        <v>3853</v>
      </c>
      <c r="D6" s="339"/>
      <c r="E6" s="54" t="s">
        <v>3853</v>
      </c>
      <c r="F6" s="125" t="s">
        <v>3854</v>
      </c>
      <c r="G6" s="112" t="s">
        <v>17</v>
      </c>
      <c r="H6" s="112" t="s">
        <v>17</v>
      </c>
      <c r="I6" s="125" t="s">
        <v>3854</v>
      </c>
      <c r="J6" s="345" t="s">
        <v>3855</v>
      </c>
      <c r="K6" s="54">
        <v>1.5056</v>
      </c>
      <c r="L6" s="54">
        <v>1.0900000000000001</v>
      </c>
      <c r="M6" s="54">
        <v>1.07</v>
      </c>
      <c r="N6" s="54">
        <v>1.1299999999999999</v>
      </c>
      <c r="O6" s="54">
        <v>1.1299999999999999</v>
      </c>
      <c r="P6" s="54">
        <v>1.0940000000000001</v>
      </c>
      <c r="Q6" s="54">
        <v>1.171</v>
      </c>
      <c r="R6" s="54">
        <v>1.089</v>
      </c>
      <c r="S6" s="54">
        <v>1.204</v>
      </c>
      <c r="T6" s="54"/>
      <c r="U6" s="54"/>
      <c r="V6" s="1050"/>
      <c r="W6" s="919"/>
      <c r="X6" s="919">
        <v>1.17</v>
      </c>
      <c r="Y6" s="54">
        <v>1.17</v>
      </c>
      <c r="Z6" s="919"/>
      <c r="AA6" s="54"/>
      <c r="AB6" s="54">
        <v>1.177</v>
      </c>
      <c r="AC6" s="208"/>
      <c r="AD6" s="213">
        <v>1.1879999999999999</v>
      </c>
      <c r="AE6" s="213"/>
      <c r="AF6" s="213"/>
      <c r="AG6" s="208"/>
      <c r="AH6" s="54">
        <f t="shared" si="0"/>
        <v>1.089</v>
      </c>
      <c r="AI6" s="54"/>
      <c r="AJ6" s="54"/>
      <c r="AK6" s="54"/>
      <c r="AL6" s="54"/>
      <c r="AM6" s="54"/>
      <c r="AN6" s="54"/>
      <c r="AO6" s="54">
        <v>1.089</v>
      </c>
      <c r="AP6" s="54">
        <v>1.175</v>
      </c>
      <c r="AQ6" s="54">
        <v>1.147</v>
      </c>
      <c r="AR6" s="28"/>
      <c r="AS6" s="54">
        <v>1.1319999999999999</v>
      </c>
      <c r="AT6" s="54">
        <v>1.179</v>
      </c>
      <c r="AU6" s="54">
        <v>1.159</v>
      </c>
      <c r="AV6" s="54">
        <v>1.1759999999999999</v>
      </c>
      <c r="AW6" s="54">
        <v>1.089</v>
      </c>
      <c r="AX6" s="54">
        <v>1.1379999999999999</v>
      </c>
      <c r="AY6" s="28">
        <v>1.175</v>
      </c>
      <c r="AZ6" s="28"/>
      <c r="BA6" s="220">
        <v>1.45</v>
      </c>
      <c r="BB6" s="28">
        <v>1.179</v>
      </c>
      <c r="BC6" s="28">
        <v>1.18</v>
      </c>
      <c r="BD6" s="28">
        <v>1.157</v>
      </c>
      <c r="BE6" s="28">
        <v>1.165</v>
      </c>
      <c r="BF6" s="28">
        <v>1.089</v>
      </c>
      <c r="BG6" s="28">
        <v>1.167</v>
      </c>
      <c r="BH6" s="28">
        <v>1.165</v>
      </c>
      <c r="BI6" s="54">
        <v>1.167</v>
      </c>
      <c r="BJ6" s="54"/>
      <c r="BK6" s="28">
        <v>1.121</v>
      </c>
      <c r="BL6" s="28"/>
      <c r="BM6" s="28"/>
      <c r="BN6" s="28"/>
      <c r="BO6" s="28"/>
      <c r="BP6" s="54">
        <v>1.089</v>
      </c>
      <c r="BQ6" s="28"/>
      <c r="BR6" s="28">
        <v>1.1419999999999999</v>
      </c>
      <c r="BS6" s="28">
        <v>1.169</v>
      </c>
      <c r="BT6" s="28">
        <v>1.157</v>
      </c>
      <c r="BU6" s="28">
        <v>1.165</v>
      </c>
      <c r="BV6" s="28">
        <v>1.1539999999999999</v>
      </c>
      <c r="BW6" s="28">
        <v>1.173</v>
      </c>
      <c r="BX6" s="28">
        <v>1.175</v>
      </c>
      <c r="BY6" s="28">
        <v>1.169</v>
      </c>
      <c r="BZ6" s="28"/>
      <c r="CA6" s="898">
        <v>1.173</v>
      </c>
      <c r="CB6" s="28"/>
      <c r="CC6" s="28">
        <v>1.089</v>
      </c>
      <c r="CD6" s="28">
        <v>1.133</v>
      </c>
      <c r="CE6" s="28">
        <v>1.1870000000000001</v>
      </c>
      <c r="CF6" s="28">
        <v>1.175</v>
      </c>
      <c r="CG6" s="28">
        <v>1.1850000000000001</v>
      </c>
      <c r="CH6" s="28"/>
      <c r="CI6" s="28"/>
      <c r="CJ6" s="28"/>
      <c r="CK6" s="220">
        <v>1.58</v>
      </c>
      <c r="CL6" s="220"/>
      <c r="CM6" s="28">
        <v>1.089</v>
      </c>
      <c r="CN6" s="220"/>
      <c r="CO6" s="220">
        <v>1.58</v>
      </c>
      <c r="CP6" s="220"/>
      <c r="CQ6" s="220"/>
      <c r="CR6" s="28"/>
      <c r="CS6" s="28"/>
      <c r="CT6" s="28"/>
      <c r="CU6" s="28"/>
      <c r="CV6" s="54">
        <v>1.089</v>
      </c>
      <c r="CW6" s="54"/>
      <c r="CX6" s="54"/>
      <c r="CY6" s="54"/>
      <c r="CZ6" s="54"/>
      <c r="DA6" s="54"/>
      <c r="DB6" s="54"/>
      <c r="DC6" s="54"/>
      <c r="DD6" s="54"/>
      <c r="DE6" s="54"/>
      <c r="DF6" s="54"/>
      <c r="DG6" s="54">
        <v>1.089</v>
      </c>
      <c r="DH6" s="871">
        <v>1.6</v>
      </c>
      <c r="DI6" s="54"/>
      <c r="DJ6" s="54"/>
      <c r="DK6" s="871">
        <v>1.59</v>
      </c>
      <c r="DL6" s="54"/>
      <c r="DM6" s="54"/>
      <c r="DN6" s="54"/>
      <c r="DO6" s="54"/>
      <c r="DP6" s="54"/>
      <c r="DQ6" s="907">
        <v>1.61</v>
      </c>
      <c r="DR6" s="28"/>
      <c r="DS6" s="28"/>
      <c r="DT6" s="28"/>
      <c r="DU6" s="907">
        <v>1.61</v>
      </c>
      <c r="DV6" s="54">
        <v>1.089</v>
      </c>
      <c r="DW6" s="907"/>
      <c r="DX6" s="907"/>
      <c r="DY6" s="907"/>
      <c r="DZ6" s="907"/>
      <c r="EA6" s="907"/>
      <c r="EB6" s="898"/>
      <c r="EC6" s="907">
        <v>1.59</v>
      </c>
      <c r="ED6" s="907"/>
      <c r="EE6" s="907">
        <v>1.55</v>
      </c>
      <c r="EF6" s="907"/>
      <c r="EG6" s="28"/>
      <c r="EH6" s="54">
        <v>1.5056</v>
      </c>
      <c r="EI6" s="1054">
        <v>1.36</v>
      </c>
      <c r="EJ6" s="54">
        <v>1.089</v>
      </c>
      <c r="EK6" s="28"/>
      <c r="EL6" s="1048">
        <v>1.37</v>
      </c>
      <c r="EM6" s="28"/>
      <c r="EN6" s="28"/>
      <c r="EO6" s="28"/>
      <c r="EP6" s="54"/>
      <c r="EQ6" s="52"/>
      <c r="ER6" s="1129">
        <v>1.35</v>
      </c>
      <c r="ES6" s="52"/>
      <c r="ET6" s="872"/>
      <c r="EU6" s="54"/>
      <c r="EV6" s="1129">
        <v>1.36</v>
      </c>
      <c r="EW6" s="1129"/>
      <c r="EX6" s="1129"/>
      <c r="EY6" s="1129"/>
      <c r="EZ6" s="1129"/>
      <c r="FA6" s="1129"/>
      <c r="FB6" s="1129"/>
      <c r="FC6" s="1129"/>
      <c r="FD6" s="52"/>
      <c r="FE6" s="1035">
        <v>1.35</v>
      </c>
      <c r="FF6" s="52"/>
      <c r="FG6" s="52"/>
      <c r="FH6" s="1035">
        <v>1.36</v>
      </c>
      <c r="FI6" s="1023"/>
      <c r="FJ6" s="1035">
        <v>1.36</v>
      </c>
      <c r="FK6" s="52"/>
      <c r="FL6" s="52"/>
      <c r="FM6" s="54">
        <v>1.5056</v>
      </c>
      <c r="FN6" s="1054">
        <v>1.36</v>
      </c>
      <c r="FO6" s="54">
        <v>1.089</v>
      </c>
      <c r="FP6" s="52"/>
      <c r="FQ6" s="52"/>
      <c r="FR6" s="52"/>
      <c r="FS6" s="54">
        <v>1.5056</v>
      </c>
      <c r="FT6" s="1054">
        <v>1.36</v>
      </c>
      <c r="FU6" s="54">
        <v>1.089</v>
      </c>
      <c r="FV6" s="52"/>
      <c r="FW6" s="52"/>
      <c r="FX6" s="52"/>
      <c r="FY6" s="52"/>
      <c r="FZ6" s="54"/>
      <c r="GA6" s="54"/>
      <c r="GB6" s="54"/>
      <c r="GC6" s="54"/>
      <c r="GD6" s="54"/>
      <c r="GE6" s="54"/>
      <c r="GF6" s="54"/>
      <c r="GG6" s="54"/>
      <c r="GH6" s="1160">
        <f t="shared" si="22"/>
        <v>-1</v>
      </c>
      <c r="GI6" s="1049">
        <v>1.42</v>
      </c>
      <c r="GJ6" s="32">
        <v>0.89</v>
      </c>
      <c r="GK6" s="32"/>
      <c r="GL6" s="32"/>
      <c r="GM6" s="32"/>
      <c r="GN6" s="32"/>
      <c r="GO6" s="52">
        <v>1.137</v>
      </c>
      <c r="GP6" s="32">
        <v>1.2230000000000001</v>
      </c>
      <c r="GQ6" s="52">
        <v>1.2230000000000001</v>
      </c>
      <c r="GR6" s="52"/>
      <c r="GS6" s="52"/>
      <c r="GT6" s="58"/>
      <c r="GU6" s="58"/>
      <c r="GV6" s="58"/>
      <c r="GW6" s="52"/>
      <c r="GX6" s="52"/>
      <c r="GY6" s="52"/>
      <c r="GZ6" s="52"/>
      <c r="HA6" s="52">
        <f>MIN(GZ6,GO6)</f>
        <v>1.137</v>
      </c>
      <c r="HB6" s="52"/>
      <c r="HC6" s="52"/>
      <c r="HD6" s="52"/>
      <c r="HE6" s="52">
        <v>1.44</v>
      </c>
      <c r="HF6" s="52"/>
      <c r="HG6" s="52">
        <v>1.137</v>
      </c>
      <c r="HH6" s="52"/>
      <c r="HI6" s="52">
        <v>1.34</v>
      </c>
      <c r="HJ6" s="52"/>
      <c r="HK6" s="52">
        <v>1.137</v>
      </c>
      <c r="HL6" s="52">
        <v>1.2110000000000001</v>
      </c>
      <c r="HM6" s="52">
        <v>1.2110000000000001</v>
      </c>
      <c r="HN6" s="52">
        <v>1.2150000000000001</v>
      </c>
      <c r="HO6" s="52"/>
      <c r="HP6" s="52">
        <v>1.212</v>
      </c>
      <c r="HQ6" s="52">
        <v>1.2270000000000001</v>
      </c>
      <c r="HR6" s="52">
        <v>1.23</v>
      </c>
      <c r="HS6" s="52">
        <v>1.137</v>
      </c>
      <c r="HT6" s="52">
        <v>1.22</v>
      </c>
      <c r="HU6" s="52"/>
      <c r="HV6" s="58"/>
      <c r="HW6" s="58">
        <v>1.2270000000000001</v>
      </c>
      <c r="HX6" s="58"/>
      <c r="HY6" s="58">
        <v>1.2310000000000001</v>
      </c>
      <c r="HZ6" s="52">
        <v>1.2030000000000001</v>
      </c>
      <c r="IA6" s="58">
        <v>1.2130000000000001</v>
      </c>
      <c r="IB6" s="58">
        <v>1.137</v>
      </c>
      <c r="IC6" s="52">
        <v>1.212</v>
      </c>
      <c r="ID6" s="58">
        <v>1.2110000000000001</v>
      </c>
      <c r="IE6" s="58">
        <v>1.2170000000000001</v>
      </c>
      <c r="IF6" s="58"/>
      <c r="IG6" s="58"/>
      <c r="IH6" s="962">
        <v>1.43</v>
      </c>
      <c r="II6" s="962"/>
      <c r="IJ6" s="962"/>
      <c r="IK6" s="52">
        <v>1.137</v>
      </c>
      <c r="IL6" s="962"/>
      <c r="IM6" s="962"/>
      <c r="IN6" s="58">
        <v>1.2150000000000001</v>
      </c>
      <c r="IO6" s="58">
        <v>1.2070000000000001</v>
      </c>
      <c r="IP6" s="58"/>
      <c r="IQ6" s="58">
        <v>1.2130000000000001</v>
      </c>
      <c r="IR6" s="58">
        <v>1.208</v>
      </c>
      <c r="IS6" s="58">
        <v>1.2190000000000001</v>
      </c>
      <c r="IT6" s="58">
        <v>1.216</v>
      </c>
      <c r="IU6" s="58">
        <v>1.2170000000000001</v>
      </c>
      <c r="IV6" s="1049">
        <v>1.137</v>
      </c>
      <c r="IW6" s="1049">
        <v>1.2290000000000001</v>
      </c>
      <c r="IX6" s="1049"/>
      <c r="IY6" s="966">
        <f>(IW6-IV6)/IV6</f>
        <v>8.0914687774846158E-2</v>
      </c>
      <c r="IZ6" s="1049">
        <v>1.51</v>
      </c>
      <c r="JA6" s="32">
        <v>0.89</v>
      </c>
      <c r="JB6" s="32"/>
      <c r="JC6" s="32">
        <v>1.127</v>
      </c>
      <c r="JD6" s="32"/>
      <c r="JE6" s="32"/>
      <c r="JF6" s="32"/>
      <c r="JG6" s="32"/>
      <c r="JH6" s="52">
        <v>1.107</v>
      </c>
      <c r="JI6" s="52">
        <v>1.2749999999999999</v>
      </c>
      <c r="JJ6" s="32">
        <v>1.2749999999999999</v>
      </c>
      <c r="JK6" s="52"/>
      <c r="JL6" s="32"/>
      <c r="JM6" s="52"/>
      <c r="JN6" s="52"/>
      <c r="JO6" s="52"/>
      <c r="JP6" s="32"/>
      <c r="JQ6" s="52"/>
      <c r="JR6" s="52"/>
      <c r="JS6" s="52"/>
      <c r="JT6" s="957">
        <v>1.45</v>
      </c>
      <c r="JU6" s="52"/>
      <c r="JV6" s="52"/>
      <c r="JW6" s="52">
        <f>MIN(JH6,JV6)</f>
        <v>1.107</v>
      </c>
      <c r="JX6" s="52"/>
      <c r="JY6" s="52"/>
      <c r="JZ6" s="52"/>
      <c r="KA6" s="52"/>
      <c r="KB6" s="52"/>
      <c r="KC6" s="52"/>
      <c r="KD6" s="52">
        <v>1.107</v>
      </c>
      <c r="KE6" s="52">
        <v>1.1850000000000001</v>
      </c>
      <c r="KF6" s="52">
        <v>1.2010000000000001</v>
      </c>
      <c r="KG6" s="52">
        <v>1.1890000000000001</v>
      </c>
      <c r="KH6" s="52">
        <v>1.19</v>
      </c>
      <c r="KI6" s="52">
        <v>1.19</v>
      </c>
      <c r="KJ6" s="52">
        <v>1.19</v>
      </c>
      <c r="KK6" s="52"/>
      <c r="KL6" s="52">
        <v>1.1919999999999999</v>
      </c>
      <c r="KM6" s="52">
        <v>1.107</v>
      </c>
      <c r="KN6" s="52">
        <v>1.2</v>
      </c>
      <c r="KO6" s="52"/>
      <c r="KP6" s="52">
        <v>1.2</v>
      </c>
      <c r="KQ6" s="58"/>
      <c r="KR6" s="58">
        <v>1.202</v>
      </c>
      <c r="KS6" s="58">
        <v>1.216</v>
      </c>
      <c r="KT6" s="58">
        <v>1.194</v>
      </c>
      <c r="KU6" s="58">
        <v>1.18</v>
      </c>
      <c r="KV6" s="58">
        <v>1.107</v>
      </c>
      <c r="KW6" s="52">
        <v>1.179</v>
      </c>
      <c r="KX6" s="58">
        <v>1.1830000000000001</v>
      </c>
      <c r="KY6" s="52">
        <v>1.181</v>
      </c>
      <c r="KZ6" s="58">
        <v>1.1819999999999999</v>
      </c>
      <c r="LA6" s="58">
        <f>VLOOKUP(I6,[5]consolidated!$B$1:$C$29,2,FALSE)/1000</f>
        <v>1.1850000000000001</v>
      </c>
      <c r="LB6" s="58">
        <v>1.1850000000000001</v>
      </c>
      <c r="LC6" s="58"/>
      <c r="LD6" s="58">
        <v>1.194</v>
      </c>
      <c r="LE6" s="52">
        <v>1.107</v>
      </c>
      <c r="LF6" s="58"/>
      <c r="LG6" s="58">
        <v>1.196</v>
      </c>
      <c r="LH6" s="58">
        <v>1.1970000000000001</v>
      </c>
      <c r="LI6" s="58"/>
      <c r="LJ6" s="58">
        <v>1.1850000000000001</v>
      </c>
      <c r="LK6" s="58">
        <v>1.1950000000000001</v>
      </c>
      <c r="LL6" s="58">
        <v>1.2010000000000001</v>
      </c>
      <c r="LM6" s="58">
        <v>1.2010000000000001</v>
      </c>
      <c r="LN6" s="58">
        <v>1.2090000000000001</v>
      </c>
      <c r="LO6" s="58">
        <v>1.2050000000000001</v>
      </c>
      <c r="LP6" s="58">
        <v>1.2030000000000001</v>
      </c>
      <c r="LQ6" s="58"/>
      <c r="LR6" s="52">
        <v>1.107</v>
      </c>
      <c r="LS6" s="52">
        <v>1.2030000000000001</v>
      </c>
      <c r="LT6" s="32">
        <v>1.198</v>
      </c>
      <c r="LU6" s="52">
        <v>1.206</v>
      </c>
      <c r="LV6" s="52"/>
      <c r="LW6" s="52">
        <v>1.1910000000000001</v>
      </c>
      <c r="LX6" s="52"/>
      <c r="LY6" s="52"/>
      <c r="LZ6" s="52"/>
      <c r="MA6" s="52"/>
      <c r="MB6" s="58"/>
      <c r="MC6" s="52">
        <v>1.107</v>
      </c>
      <c r="MD6" s="957">
        <v>1.5</v>
      </c>
      <c r="ME6" s="962"/>
      <c r="MF6" s="957"/>
      <c r="MG6" s="957"/>
      <c r="MH6" s="58"/>
      <c r="MI6" s="58"/>
      <c r="MJ6" s="962">
        <v>1.53</v>
      </c>
      <c r="MK6" s="58"/>
      <c r="ML6" s="58"/>
      <c r="MM6" s="58"/>
      <c r="MN6" s="52"/>
      <c r="MO6" s="52">
        <v>1.107</v>
      </c>
      <c r="MP6" s="957">
        <v>1.61</v>
      </c>
      <c r="MQ6" s="52"/>
      <c r="MR6" s="52"/>
      <c r="MS6" s="52"/>
      <c r="MT6" s="52"/>
      <c r="MU6" s="52"/>
      <c r="MV6" s="872">
        <v>1.63</v>
      </c>
      <c r="MW6" s="52"/>
      <c r="MX6" s="52"/>
      <c r="MY6" s="52"/>
      <c r="MZ6" s="52"/>
      <c r="NA6" s="52">
        <v>1.107</v>
      </c>
      <c r="NB6" s="52"/>
      <c r="NC6" s="872"/>
      <c r="ND6" s="1023"/>
      <c r="NE6" s="1023"/>
      <c r="NF6" s="52"/>
      <c r="NG6" s="52"/>
      <c r="NH6" s="52"/>
      <c r="NI6" s="52"/>
      <c r="NJ6" s="52"/>
      <c r="NK6" s="908">
        <v>1.62</v>
      </c>
      <c r="NL6" s="908"/>
      <c r="NM6" s="908">
        <v>1.63</v>
      </c>
      <c r="NN6" s="908"/>
      <c r="NO6" s="52">
        <v>1.107</v>
      </c>
      <c r="NP6" s="908">
        <v>1.63</v>
      </c>
      <c r="NQ6" s="908"/>
      <c r="NR6" s="908"/>
      <c r="NS6" s="908">
        <v>1.62</v>
      </c>
      <c r="NT6" s="908"/>
      <c r="NU6" s="908"/>
      <c r="NV6" s="908"/>
      <c r="NW6" s="908"/>
      <c r="NX6" s="908">
        <v>1.63</v>
      </c>
      <c r="NY6" s="58"/>
      <c r="NZ6" s="58"/>
      <c r="OA6" s="58"/>
      <c r="OB6" s="52">
        <v>1.51</v>
      </c>
      <c r="OC6" s="1129">
        <v>1.54</v>
      </c>
      <c r="OD6" s="52">
        <v>1.107</v>
      </c>
      <c r="OE6" s="52"/>
      <c r="OF6" s="52"/>
      <c r="OG6" s="1129">
        <v>1.54</v>
      </c>
      <c r="OH6" s="899"/>
      <c r="OI6" s="52"/>
      <c r="OJ6" s="52"/>
      <c r="OK6" s="52"/>
      <c r="OL6" s="52"/>
      <c r="OM6" s="1129">
        <v>1.5</v>
      </c>
      <c r="ON6" s="54"/>
      <c r="OO6" s="54"/>
      <c r="OP6" s="54"/>
      <c r="OQ6" s="54"/>
      <c r="OR6" s="1129"/>
      <c r="OS6" s="1129"/>
      <c r="OT6" s="52"/>
      <c r="OU6" s="1134">
        <v>1.53</v>
      </c>
      <c r="OV6" s="1134"/>
      <c r="OW6" s="1134"/>
      <c r="OX6" s="1134"/>
      <c r="OY6" s="1134"/>
      <c r="OZ6" s="1134"/>
      <c r="PA6" s="52"/>
      <c r="PB6" s="52"/>
      <c r="PC6" s="52">
        <v>1.51</v>
      </c>
      <c r="PD6" s="1129">
        <v>1.54</v>
      </c>
      <c r="PE6" s="52">
        <v>1.107</v>
      </c>
      <c r="PF6" s="1129">
        <v>1.6</v>
      </c>
      <c r="PG6" s="52"/>
      <c r="PH6" s="52"/>
      <c r="PI6" s="1129">
        <v>1.55</v>
      </c>
      <c r="PJ6" s="52">
        <v>1.51</v>
      </c>
      <c r="PK6" s="1129">
        <v>1.54</v>
      </c>
      <c r="PL6" s="58">
        <v>1.107</v>
      </c>
      <c r="PM6" s="54"/>
      <c r="PN6" s="54"/>
      <c r="PO6" s="1029">
        <v>1.68</v>
      </c>
      <c r="PP6" s="52"/>
      <c r="PQ6" s="52"/>
      <c r="PR6" s="1136">
        <v>1.62</v>
      </c>
      <c r="PS6" s="54"/>
      <c r="PT6" s="54"/>
      <c r="PU6" s="54"/>
      <c r="PV6" s="54"/>
      <c r="PW6" s="1129">
        <v>1.93</v>
      </c>
      <c r="PX6" s="52"/>
      <c r="PY6" s="52"/>
      <c r="PZ6" s="1129">
        <v>1.91</v>
      </c>
      <c r="QA6" s="1129"/>
      <c r="QB6" s="1160">
        <f t="shared" si="23"/>
        <v>-1</v>
      </c>
      <c r="QC6" s="52">
        <v>1.42</v>
      </c>
      <c r="QD6" s="32">
        <v>0.89</v>
      </c>
      <c r="QE6" s="32"/>
      <c r="QF6" s="32"/>
      <c r="QG6" s="32"/>
      <c r="QH6" s="32"/>
      <c r="QI6" s="32"/>
      <c r="QJ6" s="65">
        <v>1.155</v>
      </c>
      <c r="QK6" s="65">
        <v>1.2210000000000001</v>
      </c>
      <c r="QL6" s="65">
        <v>1.2210000000000001</v>
      </c>
      <c r="QM6" s="1023"/>
      <c r="QN6" s="1023"/>
      <c r="QO6" s="1023"/>
      <c r="QP6" s="899"/>
      <c r="QQ6" s="1023"/>
      <c r="QR6" s="1023"/>
      <c r="QS6" s="959"/>
      <c r="QT6" s="211"/>
      <c r="QU6" s="959">
        <v>1.2370000000000001</v>
      </c>
      <c r="QV6" s="959">
        <v>1.2070000000000001</v>
      </c>
      <c r="QW6" s="52">
        <f>MIN(QJ6,QV6)</f>
        <v>1.155</v>
      </c>
      <c r="QX6" s="52">
        <v>1.2509999999999999</v>
      </c>
      <c r="QY6" s="52"/>
      <c r="QZ6" s="52">
        <v>1.208</v>
      </c>
      <c r="RA6" s="52">
        <v>1.2290000000000001</v>
      </c>
      <c r="RB6" s="52">
        <v>1.256</v>
      </c>
      <c r="RC6" s="52"/>
      <c r="RD6" s="52">
        <v>1.155</v>
      </c>
      <c r="RE6" s="52"/>
      <c r="RF6" s="52">
        <v>1.196</v>
      </c>
      <c r="RG6" s="52">
        <v>1.22</v>
      </c>
      <c r="RH6" s="52">
        <v>1.206</v>
      </c>
      <c r="RI6" s="52"/>
      <c r="RJ6" s="52">
        <v>1.2190000000000001</v>
      </c>
      <c r="RK6" s="52">
        <v>1.2090000000000001</v>
      </c>
      <c r="RL6" s="52">
        <v>1.2050000000000001</v>
      </c>
      <c r="RM6" s="52">
        <v>1.155</v>
      </c>
      <c r="RN6" s="52"/>
      <c r="RO6" s="52"/>
      <c r="RP6" s="52">
        <v>1.202</v>
      </c>
      <c r="RQ6" s="58">
        <v>1.1950000000000001</v>
      </c>
      <c r="RR6" s="58">
        <v>1.1990000000000001</v>
      </c>
      <c r="RS6" s="58">
        <v>1.2050000000000001</v>
      </c>
      <c r="RT6" s="58">
        <v>1.1879999999999999</v>
      </c>
      <c r="RU6" s="58">
        <v>1.171</v>
      </c>
      <c r="RV6" s="58">
        <v>1.155</v>
      </c>
      <c r="RW6" s="52">
        <v>1.194</v>
      </c>
      <c r="RX6" s="58">
        <v>1.1779999999999999</v>
      </c>
      <c r="RY6" s="58">
        <v>1.18</v>
      </c>
      <c r="RZ6" s="962"/>
      <c r="SA6" s="58">
        <v>1.1819999999999999</v>
      </c>
      <c r="SB6" s="58">
        <v>1.1910000000000001</v>
      </c>
      <c r="SC6" s="58"/>
      <c r="SD6" s="58">
        <v>1.1819999999999999</v>
      </c>
      <c r="SE6" s="58">
        <v>1.19</v>
      </c>
      <c r="SF6" s="52">
        <v>1.155</v>
      </c>
      <c r="SG6" s="58"/>
      <c r="SH6" s="58">
        <v>1.2050000000000001</v>
      </c>
      <c r="SI6" s="58">
        <v>1.2090000000000001</v>
      </c>
      <c r="SJ6" s="58">
        <v>1.2</v>
      </c>
      <c r="SK6" s="58">
        <v>1.2</v>
      </c>
      <c r="SL6" s="58">
        <v>1.2</v>
      </c>
      <c r="SM6" s="58">
        <v>1.1990000000000001</v>
      </c>
      <c r="SN6" s="58">
        <v>1.206</v>
      </c>
      <c r="SO6" s="52">
        <v>1.208</v>
      </c>
      <c r="SP6" s="1049">
        <v>1.2030000000000001</v>
      </c>
      <c r="SQ6" s="1049"/>
      <c r="SR6" s="1049">
        <v>1.155</v>
      </c>
      <c r="SS6" s="58">
        <v>1.216</v>
      </c>
      <c r="ST6" s="58">
        <v>1.2</v>
      </c>
      <c r="SU6" s="58">
        <v>1.208</v>
      </c>
      <c r="SV6" s="962"/>
      <c r="SW6" s="58">
        <v>1.2070000000000001</v>
      </c>
      <c r="SX6" s="58"/>
      <c r="SY6" s="962">
        <v>1.5</v>
      </c>
      <c r="SZ6" s="58"/>
      <c r="TA6" s="52"/>
      <c r="TB6" s="52"/>
      <c r="TC6" s="52">
        <v>1.155</v>
      </c>
      <c r="TD6" s="58"/>
      <c r="TE6" s="52"/>
      <c r="TF6" s="52"/>
      <c r="TG6" s="52"/>
      <c r="TH6" s="58"/>
      <c r="TI6" s="52"/>
      <c r="TJ6" s="58"/>
      <c r="TK6" s="957">
        <v>1.41</v>
      </c>
      <c r="TL6" s="959"/>
      <c r="TM6" s="52">
        <v>1.155</v>
      </c>
      <c r="TN6" s="52"/>
      <c r="TO6" s="52"/>
      <c r="TP6" s="52"/>
      <c r="TQ6" s="52"/>
      <c r="TR6" s="52"/>
      <c r="TS6" s="52"/>
      <c r="TT6" s="52"/>
      <c r="TU6" s="872">
        <v>1.51</v>
      </c>
      <c r="TV6" s="52"/>
      <c r="TW6" s="52"/>
      <c r="TX6" s="872"/>
      <c r="TY6" s="52">
        <v>1.155</v>
      </c>
      <c r="TZ6" s="52"/>
      <c r="UA6" s="52"/>
      <c r="UB6" s="52"/>
      <c r="UC6" s="908">
        <v>1.53</v>
      </c>
      <c r="UD6" s="908"/>
      <c r="UE6" s="908"/>
      <c r="UF6" s="908"/>
      <c r="UG6" s="908">
        <v>1.43</v>
      </c>
      <c r="UH6" s="58"/>
      <c r="UI6" s="908">
        <v>1.51</v>
      </c>
      <c r="UJ6" s="908"/>
      <c r="UK6" s="908"/>
      <c r="UL6" s="52">
        <v>1.155</v>
      </c>
      <c r="UM6" s="899"/>
      <c r="UN6" s="899"/>
      <c r="UO6" s="899"/>
      <c r="UP6" s="899"/>
      <c r="UQ6" s="899"/>
      <c r="UR6" s="899"/>
      <c r="US6" s="908">
        <v>1.54</v>
      </c>
      <c r="UT6" s="58"/>
      <c r="UU6" s="58"/>
      <c r="UV6" s="58"/>
      <c r="UW6" s="908">
        <v>1.54</v>
      </c>
      <c r="UX6" s="52">
        <v>1.42</v>
      </c>
      <c r="UY6" s="1129">
        <v>1.52</v>
      </c>
      <c r="UZ6" s="52">
        <v>1.155</v>
      </c>
      <c r="VA6" s="908"/>
      <c r="VB6" s="58"/>
      <c r="VC6" s="58"/>
      <c r="VD6" s="58"/>
      <c r="VE6" s="52"/>
      <c r="VF6" s="52"/>
      <c r="VG6" s="1129">
        <v>1.51</v>
      </c>
      <c r="VH6" s="52"/>
      <c r="VI6" s="52"/>
      <c r="VJ6" s="1129">
        <v>1.53</v>
      </c>
      <c r="VK6" s="54"/>
      <c r="VL6" s="54"/>
      <c r="VM6" s="54"/>
      <c r="VN6" s="54"/>
      <c r="VO6" s="1129"/>
      <c r="VP6" s="1129"/>
      <c r="VQ6" s="52"/>
      <c r="VR6" s="52"/>
      <c r="VS6" s="52"/>
      <c r="VT6" s="58"/>
      <c r="VU6" s="1054">
        <v>1.52</v>
      </c>
      <c r="VV6" s="1029"/>
      <c r="VW6" s="1029"/>
      <c r="VX6" s="52"/>
      <c r="VY6" s="52"/>
      <c r="VZ6" s="1129">
        <v>1.53</v>
      </c>
      <c r="WA6" s="52">
        <v>1.42</v>
      </c>
      <c r="WB6" s="1129">
        <v>1.52</v>
      </c>
      <c r="WC6" s="52">
        <v>1.155</v>
      </c>
      <c r="WD6" s="52"/>
      <c r="WE6" s="1129">
        <v>1.52</v>
      </c>
      <c r="WF6" s="52"/>
      <c r="WG6" s="52"/>
      <c r="WH6" s="52">
        <v>1.42</v>
      </c>
      <c r="WI6" s="1129">
        <v>1.52</v>
      </c>
      <c r="WJ6" s="52">
        <v>1.155</v>
      </c>
      <c r="WK6" s="52"/>
      <c r="WL6" s="52"/>
      <c r="WM6" s="52"/>
      <c r="WN6" s="52"/>
      <c r="WO6" s="1136">
        <v>1.63</v>
      </c>
      <c r="WP6" s="54"/>
      <c r="WQ6" s="54"/>
      <c r="WR6" s="54"/>
      <c r="WS6" s="54"/>
      <c r="WT6" s="54"/>
      <c r="WU6" s="54"/>
      <c r="WV6" s="54"/>
      <c r="WW6" s="54"/>
      <c r="WX6" s="1160">
        <f t="shared" si="24"/>
        <v>-1</v>
      </c>
      <c r="WY6" s="1049">
        <v>1.42</v>
      </c>
      <c r="WZ6" s="32">
        <v>0.89</v>
      </c>
      <c r="XB6" s="32">
        <v>1.0029999999999999</v>
      </c>
      <c r="XC6" s="32"/>
      <c r="XD6" s="52"/>
      <c r="XE6" s="52"/>
      <c r="XF6" s="52">
        <v>1.081</v>
      </c>
      <c r="XG6" s="1024">
        <v>1.1459999999999999</v>
      </c>
      <c r="XH6" s="65">
        <v>1.1459999999999999</v>
      </c>
      <c r="XI6" s="52"/>
      <c r="XJ6" s="52"/>
      <c r="XK6" s="52"/>
      <c r="XL6" s="52"/>
      <c r="XM6" s="52"/>
      <c r="XN6" s="52"/>
      <c r="XO6" s="52">
        <v>1.1859999999999999</v>
      </c>
      <c r="XP6" s="52"/>
      <c r="XQ6" s="52"/>
      <c r="XR6" s="1023">
        <v>1.1459999999999999</v>
      </c>
      <c r="XS6" s="1023">
        <f>MIN(XF6,XR6)</f>
        <v>1.081</v>
      </c>
      <c r="XT6" s="52">
        <v>1.1819999999999999</v>
      </c>
      <c r="XU6" s="52"/>
      <c r="XV6" s="52">
        <v>1.1919999999999999</v>
      </c>
      <c r="XW6" s="52">
        <v>1.081</v>
      </c>
      <c r="XX6" s="52"/>
      <c r="XY6" s="52">
        <v>1.1739999999999999</v>
      </c>
      <c r="XZ6" s="52"/>
      <c r="YA6" s="52">
        <v>1.081</v>
      </c>
      <c r="YB6" s="52">
        <v>1.135</v>
      </c>
      <c r="YC6" s="52">
        <v>1.1140000000000001</v>
      </c>
      <c r="YD6" s="52">
        <v>1.107</v>
      </c>
      <c r="YE6" s="52">
        <v>1.107</v>
      </c>
      <c r="YF6" s="52">
        <v>1.149</v>
      </c>
      <c r="YG6" s="52">
        <v>1.129</v>
      </c>
      <c r="YH6" s="52">
        <v>1.129</v>
      </c>
      <c r="YI6" s="52">
        <v>1.081</v>
      </c>
      <c r="YJ6" s="52"/>
      <c r="YK6" s="52">
        <v>1.1359999999999999</v>
      </c>
      <c r="YL6" s="52"/>
      <c r="YM6" s="58">
        <v>1.1299999999999999</v>
      </c>
      <c r="YN6" s="52"/>
      <c r="YO6" s="58">
        <v>1.1319999999999999</v>
      </c>
      <c r="YP6" s="52"/>
      <c r="YQ6" s="52">
        <v>1.1279999999999999</v>
      </c>
      <c r="YR6" s="52">
        <v>1.123</v>
      </c>
      <c r="YS6" s="58">
        <v>1.081</v>
      </c>
      <c r="YT6" s="58">
        <v>1.1100000000000001</v>
      </c>
      <c r="YU6" s="58">
        <v>1.1080000000000001</v>
      </c>
      <c r="YV6" s="52">
        <v>1.1359999999999999</v>
      </c>
      <c r="YW6" s="58">
        <v>1.137</v>
      </c>
      <c r="YX6" s="58">
        <v>1.143</v>
      </c>
      <c r="YY6" s="58">
        <v>1.143</v>
      </c>
      <c r="YZ6" s="58">
        <v>1.1419999999999999</v>
      </c>
      <c r="ZA6" s="58"/>
      <c r="ZB6" s="58">
        <v>1.1299999999999999</v>
      </c>
      <c r="ZC6" s="52">
        <v>1.081</v>
      </c>
      <c r="ZD6" s="58">
        <v>1.1279999999999999</v>
      </c>
      <c r="ZE6" s="58">
        <v>1.1559999999999999</v>
      </c>
      <c r="ZF6" s="58">
        <v>1.1519999999999999</v>
      </c>
      <c r="ZG6" s="58">
        <v>1.1619999999999999</v>
      </c>
      <c r="ZH6" s="58">
        <v>1.153</v>
      </c>
      <c r="ZI6" s="58">
        <v>1.1479999999999999</v>
      </c>
      <c r="ZJ6" s="58">
        <v>1.1579999999999999</v>
      </c>
      <c r="ZK6" s="58">
        <v>1.1439999999999999</v>
      </c>
      <c r="ZL6" s="52">
        <v>1.149</v>
      </c>
      <c r="ZM6" s="1049">
        <v>1.1659999999999999</v>
      </c>
      <c r="ZN6" s="1049">
        <v>1.081</v>
      </c>
      <c r="ZO6" s="58">
        <v>1.1619999999999999</v>
      </c>
      <c r="ZP6" s="58"/>
      <c r="ZQ6" s="58">
        <v>1.169</v>
      </c>
      <c r="ZR6" s="58"/>
      <c r="ZS6" s="58">
        <v>1.151</v>
      </c>
      <c r="ZT6" s="58">
        <v>1.1499999999999999</v>
      </c>
      <c r="ZU6" s="58"/>
      <c r="ZV6" s="58"/>
      <c r="ZW6" s="58"/>
      <c r="ZX6" s="58"/>
      <c r="ZY6" s="58"/>
      <c r="ZZ6" s="58"/>
      <c r="AAA6" s="52">
        <v>1.081</v>
      </c>
      <c r="AAB6" s="58"/>
      <c r="AAC6" s="58"/>
      <c r="AAD6" s="52"/>
      <c r="AAE6" s="957">
        <v>1.41</v>
      </c>
      <c r="AAF6" s="58"/>
      <c r="AAG6" s="52"/>
      <c r="AAH6" s="58"/>
      <c r="AAI6" s="58"/>
      <c r="AAJ6" s="58"/>
      <c r="AAK6" s="58"/>
      <c r="AAL6" s="52">
        <v>1.081</v>
      </c>
      <c r="AAM6" s="52"/>
      <c r="AAN6" s="52"/>
      <c r="AAO6" s="52"/>
      <c r="AAP6" s="52"/>
      <c r="AAQ6" s="52"/>
      <c r="AAR6" s="52"/>
      <c r="AAS6" s="52"/>
      <c r="AAT6" s="52"/>
      <c r="AAU6" s="52"/>
      <c r="AAV6" s="52"/>
      <c r="AAW6" s="52">
        <v>1.081</v>
      </c>
      <c r="AAX6" s="52"/>
      <c r="AAY6" s="52"/>
      <c r="AAZ6" s="52"/>
      <c r="ABA6" s="52"/>
      <c r="ABB6" s="52"/>
      <c r="ABC6" s="52"/>
      <c r="ABD6" s="52"/>
      <c r="ABE6" s="52"/>
      <c r="ABF6" s="944">
        <v>1.44</v>
      </c>
      <c r="ABG6" s="52"/>
      <c r="ABH6" s="908">
        <v>1.38</v>
      </c>
      <c r="ABI6" s="908"/>
      <c r="ABJ6" s="908"/>
      <c r="ABK6" s="52">
        <v>1.081</v>
      </c>
      <c r="ABL6" s="899"/>
      <c r="ABM6" s="899"/>
      <c r="ABN6" s="899"/>
      <c r="ABO6" s="899"/>
      <c r="ABP6" s="899"/>
      <c r="ABQ6" s="899"/>
      <c r="ABR6" s="908">
        <v>1.51</v>
      </c>
      <c r="ABS6" s="58"/>
      <c r="ABT6" s="58"/>
      <c r="ABU6" s="58"/>
      <c r="ABV6" s="908">
        <v>1.48</v>
      </c>
      <c r="ABW6" s="52">
        <v>1.42</v>
      </c>
      <c r="ABX6" s="1129">
        <v>1.35</v>
      </c>
      <c r="ABY6" s="52">
        <v>1.081</v>
      </c>
      <c r="ABZ6" s="52"/>
      <c r="ACA6" s="52"/>
      <c r="ACB6" s="58"/>
      <c r="ACC6" s="985">
        <v>1.33</v>
      </c>
      <c r="ACD6" s="52"/>
      <c r="ACE6" s="52"/>
      <c r="ACF6" s="52"/>
      <c r="ACG6" s="52"/>
      <c r="ACH6" s="1054">
        <v>1.31</v>
      </c>
      <c r="ACI6" s="54"/>
      <c r="ACJ6" s="54"/>
      <c r="ACK6" s="54"/>
      <c r="ACL6" s="54"/>
      <c r="ACM6" s="1129"/>
      <c r="ACN6" s="1129"/>
      <c r="ACO6" s="52"/>
      <c r="ACP6" s="52"/>
      <c r="ACQ6" s="52"/>
      <c r="ACR6" s="52"/>
      <c r="ACS6" s="52"/>
      <c r="ACT6" s="52"/>
      <c r="ACU6" s="52"/>
      <c r="ACV6" s="1134">
        <v>1.34</v>
      </c>
      <c r="ACW6" s="52"/>
      <c r="ACX6" s="52"/>
      <c r="ACY6" s="52">
        <v>1.42</v>
      </c>
      <c r="ACZ6" s="1129">
        <v>1.35</v>
      </c>
      <c r="ADA6" s="52">
        <v>1.081</v>
      </c>
      <c r="ADB6" s="52"/>
      <c r="ADC6" s="52"/>
      <c r="ADD6" s="52"/>
      <c r="ADE6" s="52">
        <v>1.42</v>
      </c>
      <c r="ADF6" s="1129">
        <v>1.35</v>
      </c>
      <c r="ADG6" s="52">
        <v>1.081</v>
      </c>
      <c r="ADH6" s="52"/>
      <c r="ADI6" s="52"/>
      <c r="ADJ6" s="1035">
        <v>1.35</v>
      </c>
      <c r="ADK6" s="52"/>
      <c r="ADL6" s="52"/>
      <c r="ADM6" s="54"/>
      <c r="ADN6" s="54"/>
      <c r="ADO6" s="54"/>
      <c r="ADP6" s="54"/>
      <c r="ADQ6" s="54"/>
      <c r="ADR6" s="54"/>
      <c r="ADS6" s="54"/>
      <c r="ADT6" s="54"/>
      <c r="ADU6" s="919"/>
      <c r="ADV6" s="52">
        <v>1.42</v>
      </c>
      <c r="ADW6" s="1129">
        <v>1.35</v>
      </c>
      <c r="ADX6" s="52">
        <v>1.081</v>
      </c>
      <c r="ADY6" s="58"/>
      <c r="ADZ6" s="1160">
        <f t="shared" si="25"/>
        <v>-1</v>
      </c>
      <c r="AEA6" s="1049">
        <v>1.42</v>
      </c>
      <c r="AEB6" s="32">
        <v>0.89</v>
      </c>
      <c r="AEC6" s="32"/>
      <c r="AED6" s="32"/>
      <c r="AEE6" s="32"/>
      <c r="AEF6" s="32"/>
      <c r="AEG6" s="32">
        <v>1.2150000000000001</v>
      </c>
      <c r="AEH6" s="32">
        <v>1.3680000000000001</v>
      </c>
      <c r="AEI6" s="32">
        <v>1.3680000000000001</v>
      </c>
      <c r="AEJ6" s="32"/>
      <c r="AEK6" s="52"/>
      <c r="AEL6" s="52"/>
      <c r="AEM6" s="52"/>
      <c r="AEN6" s="52">
        <v>1.4</v>
      </c>
      <c r="AEO6" s="52"/>
      <c r="AEP6" s="52"/>
      <c r="AEQ6" s="52"/>
      <c r="AER6" s="52"/>
      <c r="AES6" s="52"/>
      <c r="AET6" s="52"/>
      <c r="AEU6" s="52">
        <f t="shared" si="26"/>
        <v>1.2150000000000001</v>
      </c>
      <c r="AEV6" s="52">
        <v>1.3260000000000001</v>
      </c>
      <c r="AEW6" s="52">
        <v>1.3109999999999999</v>
      </c>
      <c r="AEX6" s="52">
        <v>1.3049999999999999</v>
      </c>
      <c r="AEY6" s="52"/>
      <c r="AEZ6" s="52"/>
      <c r="AFA6" s="52">
        <v>1.2150000000000001</v>
      </c>
      <c r="AFB6" s="52"/>
      <c r="AFC6" s="52"/>
      <c r="AFD6" s="52">
        <v>1.2150000000000001</v>
      </c>
      <c r="AFE6" s="52">
        <v>1.2949999999999999</v>
      </c>
      <c r="AFF6" s="52">
        <v>1.29</v>
      </c>
      <c r="AFG6" s="52">
        <v>1.296</v>
      </c>
      <c r="AFH6" s="52"/>
      <c r="AFI6" s="58">
        <v>1.2949999999999999</v>
      </c>
      <c r="AFJ6" s="52">
        <v>1.31</v>
      </c>
      <c r="AFK6" s="52">
        <v>1.3109999999999999</v>
      </c>
      <c r="AFL6" s="52">
        <v>1.325</v>
      </c>
      <c r="AFM6" s="52">
        <v>1.2150000000000001</v>
      </c>
      <c r="AFN6" s="52"/>
      <c r="AFO6" s="52">
        <v>1.3</v>
      </c>
      <c r="AFP6" s="52">
        <v>1.31</v>
      </c>
      <c r="AFQ6" s="58">
        <v>1.31</v>
      </c>
      <c r="AFR6" s="58">
        <v>1.31</v>
      </c>
      <c r="AFS6" s="58"/>
      <c r="AFT6" s="58">
        <v>1.3180000000000001</v>
      </c>
      <c r="AFU6" s="52">
        <v>1.29</v>
      </c>
      <c r="AFV6" s="52">
        <v>1.286</v>
      </c>
      <c r="AFW6" s="58">
        <v>1.2150000000000001</v>
      </c>
      <c r="AFX6" s="52">
        <v>1.2929999999999999</v>
      </c>
      <c r="AFY6" s="58">
        <v>1.2909999999999999</v>
      </c>
      <c r="AFZ6" s="52">
        <v>1.2869999999999999</v>
      </c>
      <c r="AGA6" s="58">
        <v>1.288</v>
      </c>
      <c r="AGB6" s="52">
        <v>1.2909999999999999</v>
      </c>
      <c r="AGC6" s="52">
        <v>1.3</v>
      </c>
      <c r="AGD6" s="52">
        <v>1.296</v>
      </c>
      <c r="AGE6" s="52"/>
      <c r="AGF6" s="32">
        <v>1.3009999999999999</v>
      </c>
      <c r="AGG6" s="52">
        <v>1.2150000000000001</v>
      </c>
      <c r="AGH6" s="52">
        <v>1.2829999999999999</v>
      </c>
      <c r="AGI6" s="52">
        <v>1.3080000000000001</v>
      </c>
      <c r="AGJ6" s="52">
        <v>1.3069999999999999</v>
      </c>
      <c r="AGK6" s="32"/>
      <c r="AGL6" s="52">
        <v>1.296</v>
      </c>
      <c r="AGM6" s="52">
        <v>1.3089999999999999</v>
      </c>
      <c r="AGN6" s="52">
        <v>1.282</v>
      </c>
      <c r="AGO6" s="52">
        <v>1.304</v>
      </c>
      <c r="AGP6" s="52">
        <v>1.3</v>
      </c>
      <c r="AGQ6" s="52">
        <v>1.294</v>
      </c>
      <c r="AGR6" s="52">
        <v>1.3069999999999999</v>
      </c>
      <c r="AGS6" s="52">
        <v>1.2150000000000001</v>
      </c>
      <c r="AGT6" s="58">
        <v>1.3089999999999999</v>
      </c>
      <c r="AGU6" s="58">
        <v>1.3069999999999999</v>
      </c>
      <c r="AGV6" s="58">
        <v>1.3129999999999999</v>
      </c>
      <c r="AGW6" s="58">
        <v>1.321</v>
      </c>
      <c r="AGX6" s="58"/>
      <c r="AGY6" s="58"/>
      <c r="AGZ6" s="58"/>
      <c r="AHA6" s="58"/>
      <c r="AHB6" s="58"/>
      <c r="AHC6" s="58">
        <v>1.2150000000000001</v>
      </c>
      <c r="AHD6" s="58"/>
      <c r="AHE6" s="58"/>
      <c r="AHF6" s="52"/>
      <c r="AHG6" s="58"/>
      <c r="AHH6" s="58"/>
      <c r="AHI6" s="962">
        <v>1.51</v>
      </c>
      <c r="AHJ6" s="58"/>
      <c r="AHK6" s="58"/>
      <c r="AHL6" s="58"/>
      <c r="AHM6" s="960"/>
      <c r="AHN6" s="962">
        <v>1.52</v>
      </c>
      <c r="AHO6" s="52">
        <v>1.2150000000000001</v>
      </c>
      <c r="AHP6" s="52"/>
      <c r="AHQ6" s="52"/>
      <c r="AHR6" s="52"/>
      <c r="AHS6" s="52"/>
      <c r="AHT6" s="52"/>
      <c r="AHU6" s="52"/>
      <c r="AHV6" s="52"/>
      <c r="AHW6" s="872">
        <v>1.54</v>
      </c>
      <c r="AHX6" s="872"/>
      <c r="AHY6" s="52">
        <v>1.2150000000000001</v>
      </c>
      <c r="AHZ6" s="872"/>
      <c r="AIA6" s="872"/>
      <c r="AIB6" s="52"/>
      <c r="AIC6" s="52"/>
      <c r="AID6" s="52"/>
      <c r="AIE6" s="52"/>
      <c r="AIF6" s="52"/>
      <c r="AIG6" s="908">
        <v>1.38</v>
      </c>
      <c r="AIH6" s="908"/>
      <c r="AII6" s="908"/>
      <c r="AIJ6" s="908"/>
      <c r="AIK6" s="52">
        <v>1.2150000000000001</v>
      </c>
      <c r="AIL6" s="899"/>
      <c r="AIM6" s="899"/>
      <c r="AIN6" s="899"/>
      <c r="AIO6" s="899"/>
      <c r="AIP6" s="899"/>
      <c r="AIQ6" s="899"/>
      <c r="AIR6" s="908">
        <v>1.54</v>
      </c>
      <c r="AIS6" s="58"/>
      <c r="AIT6" s="944">
        <v>1.36</v>
      </c>
      <c r="AIU6" s="944"/>
      <c r="AIV6" s="908">
        <v>1.54</v>
      </c>
      <c r="AIW6" s="52">
        <v>1.42</v>
      </c>
      <c r="AIX6" s="1129">
        <v>1.67</v>
      </c>
      <c r="AIY6" s="52">
        <v>1.2150000000000001</v>
      </c>
      <c r="AIZ6" s="908"/>
      <c r="AJA6" s="985">
        <v>1.68</v>
      </c>
      <c r="AJB6" s="58"/>
      <c r="AJC6" s="58"/>
      <c r="AJD6" s="1129">
        <v>1.65</v>
      </c>
      <c r="AJE6" s="32"/>
      <c r="AJF6" s="52"/>
      <c r="AJG6" s="52"/>
      <c r="AJH6" s="52"/>
      <c r="AJI6" s="52"/>
      <c r="AJJ6" s="1129">
        <v>1.74</v>
      </c>
      <c r="AJK6" s="52"/>
      <c r="AJL6" s="52"/>
      <c r="AJM6" s="52"/>
      <c r="AJN6" s="58"/>
      <c r="AJO6" s="1129">
        <v>1.66</v>
      </c>
      <c r="AJP6" s="1028"/>
      <c r="AJQ6" s="1028"/>
      <c r="AJR6" s="52"/>
      <c r="AJS6" s="52"/>
      <c r="AJT6" s="52"/>
      <c r="AJU6" s="52"/>
      <c r="AJV6" s="52"/>
      <c r="AJW6" s="52"/>
      <c r="AJX6" s="52"/>
      <c r="AJY6" s="1134">
        <v>1.77</v>
      </c>
      <c r="AJZ6" s="52"/>
      <c r="AKA6" s="52"/>
      <c r="AKB6" s="1129">
        <v>1.75</v>
      </c>
      <c r="AKC6" s="52">
        <v>1.42</v>
      </c>
      <c r="AKD6" s="1129">
        <v>1.67</v>
      </c>
      <c r="AKE6" s="52">
        <v>1.2150000000000001</v>
      </c>
      <c r="AKF6" s="52"/>
      <c r="AKG6" s="52"/>
      <c r="AKH6" s="52"/>
      <c r="AKI6" s="52">
        <v>1.42</v>
      </c>
      <c r="AKJ6" s="1129">
        <v>1.67</v>
      </c>
      <c r="AKK6" s="52">
        <v>1.2150000000000001</v>
      </c>
      <c r="AKL6" s="52"/>
      <c r="AKM6" s="52"/>
      <c r="AKN6" s="1129">
        <v>1.82</v>
      </c>
      <c r="AKO6" s="52"/>
      <c r="AKP6" s="52"/>
      <c r="AKQ6" s="52"/>
      <c r="AKR6" s="54"/>
      <c r="AKS6" s="54"/>
      <c r="AKT6" s="1036">
        <v>2.5</v>
      </c>
      <c r="AKU6" s="1036"/>
      <c r="AKV6" s="1036"/>
      <c r="AKW6" s="1036"/>
      <c r="AKX6" s="54"/>
      <c r="AKY6" s="54"/>
      <c r="AKZ6" s="54"/>
      <c r="ALA6" s="52"/>
      <c r="ALB6" s="52"/>
      <c r="ALC6" s="52">
        <v>1.42</v>
      </c>
      <c r="ALD6" s="1129">
        <v>1.67</v>
      </c>
      <c r="ALE6" s="52">
        <v>1.2150000000000001</v>
      </c>
      <c r="ALF6" s="52"/>
      <c r="ALG6" s="52"/>
      <c r="ALH6" s="52"/>
      <c r="ALI6" s="52"/>
      <c r="ALJ6" s="1129">
        <v>1.67</v>
      </c>
      <c r="ALK6" s="52">
        <v>1.2150000000000001</v>
      </c>
      <c r="ALL6" s="52"/>
      <c r="ALM6" s="52"/>
      <c r="ALN6" s="52"/>
      <c r="ALO6" s="52"/>
      <c r="ALP6" s="54"/>
      <c r="ALQ6" s="1129">
        <v>1.67</v>
      </c>
      <c r="ALR6" s="52">
        <v>1.2150000000000001</v>
      </c>
      <c r="ALS6" s="52"/>
      <c r="ALT6" s="52"/>
      <c r="ALU6" s="54"/>
      <c r="ALV6" s="52"/>
      <c r="ALW6" s="1156">
        <v>1.67</v>
      </c>
      <c r="ALX6" s="56">
        <v>1.2150000000000001</v>
      </c>
      <c r="ALY6" s="66"/>
      <c r="ALZ6" s="1054">
        <v>1.67</v>
      </c>
      <c r="AMA6" s="54">
        <v>1.2150000000000001</v>
      </c>
      <c r="AMB6" s="54"/>
      <c r="AMC6" s="54"/>
      <c r="AMD6" s="54"/>
      <c r="AME6" s="1054">
        <v>1.67</v>
      </c>
      <c r="AMF6" s="54">
        <v>1.2150000000000001</v>
      </c>
      <c r="AMG6" s="54"/>
      <c r="AMH6" s="54"/>
      <c r="AMI6" s="944">
        <v>1.87</v>
      </c>
      <c r="AMJ6" s="944">
        <v>1.87</v>
      </c>
      <c r="AMK6" s="1054">
        <v>1.67</v>
      </c>
      <c r="AML6" s="54">
        <v>1.2150000000000001</v>
      </c>
      <c r="AMM6" s="54">
        <v>1.837</v>
      </c>
      <c r="AMN6" s="54">
        <v>1.675</v>
      </c>
      <c r="AMO6" s="54">
        <v>2.0379999999999998</v>
      </c>
      <c r="AMP6" s="54"/>
      <c r="AMQ6" s="1054">
        <v>1.67</v>
      </c>
      <c r="AMR6" s="54">
        <v>1.2150000000000001</v>
      </c>
      <c r="AMS6" s="54">
        <v>2.673</v>
      </c>
      <c r="AMT6" s="1054">
        <v>1.67</v>
      </c>
      <c r="AMU6" s="54">
        <v>1.2150000000000001</v>
      </c>
      <c r="AMV6" s="54">
        <v>2.1320000000000001</v>
      </c>
      <c r="AMW6" s="54">
        <v>1.8859999999999999</v>
      </c>
      <c r="AMX6" s="54">
        <v>1.9570000000000001</v>
      </c>
      <c r="AMY6" s="54">
        <v>1.4890000000000001</v>
      </c>
      <c r="AMZ6" s="54">
        <v>2.5089999999999999</v>
      </c>
      <c r="ANA6" s="54">
        <v>1.3</v>
      </c>
      <c r="ANB6" s="1222">
        <f t="shared" si="27"/>
        <v>6.9958847736625487E-2</v>
      </c>
      <c r="ANC6" s="73">
        <v>1.32</v>
      </c>
      <c r="AND6" s="54">
        <v>1.53</v>
      </c>
      <c r="ANE6" s="54">
        <v>1.1759999999999999</v>
      </c>
      <c r="ANF6" s="54"/>
      <c r="ANG6" s="54">
        <v>1.171</v>
      </c>
      <c r="ANH6" s="54">
        <v>1.3560000000000001</v>
      </c>
      <c r="ANI6" s="54"/>
      <c r="ANJ6" s="54">
        <v>1.2569999999999999</v>
      </c>
      <c r="ANK6" s="1027">
        <v>1.107</v>
      </c>
      <c r="ANL6" s="1027">
        <v>1.262</v>
      </c>
      <c r="ANM6" s="1027">
        <v>1.262</v>
      </c>
      <c r="ANN6" s="1027">
        <v>1.3240000000000001</v>
      </c>
      <c r="ANO6" s="1027">
        <v>1.2909999999999999</v>
      </c>
      <c r="ANP6" s="1027">
        <v>1.341</v>
      </c>
      <c r="ANQ6" s="54">
        <v>1.3129999999999999</v>
      </c>
      <c r="ANR6" s="54">
        <v>1.3480000000000001</v>
      </c>
      <c r="ANS6" s="54">
        <v>1.2769999999999999</v>
      </c>
      <c r="ANT6" s="54">
        <v>1.3069999999999999</v>
      </c>
      <c r="ANU6" s="54"/>
      <c r="ANV6" s="54">
        <v>1.35</v>
      </c>
      <c r="ANW6" s="54"/>
      <c r="ANX6" s="54"/>
      <c r="ANY6" s="54">
        <v>1.107</v>
      </c>
      <c r="ANZ6" s="54"/>
      <c r="AOA6" s="54"/>
      <c r="AOB6" s="54"/>
      <c r="AOC6" s="54"/>
      <c r="AOD6" s="54">
        <v>1.36</v>
      </c>
      <c r="AOE6" s="54">
        <v>1.107</v>
      </c>
      <c r="AOF6" s="54"/>
      <c r="AOG6" s="54"/>
      <c r="AOH6" s="54">
        <v>1.107</v>
      </c>
      <c r="AOI6" s="54"/>
      <c r="AOJ6" s="54"/>
      <c r="AOK6" s="54">
        <v>1.1319999999999999</v>
      </c>
      <c r="AOL6" s="54"/>
      <c r="AOM6" s="54"/>
      <c r="AON6" s="54"/>
      <c r="AOO6" s="54">
        <v>1.38</v>
      </c>
      <c r="AOP6" s="54"/>
      <c r="AOQ6" s="54">
        <v>1.107</v>
      </c>
      <c r="AOR6" s="54"/>
      <c r="AOS6" s="54"/>
      <c r="AOT6" s="54"/>
      <c r="AOU6" s="54"/>
      <c r="AOV6" s="54"/>
      <c r="AOW6" s="54"/>
      <c r="AOX6" s="54"/>
      <c r="AOY6" s="54"/>
      <c r="AOZ6" s="54">
        <v>1.107</v>
      </c>
      <c r="APA6" s="54"/>
      <c r="APB6" s="54"/>
      <c r="APC6" s="54"/>
      <c r="APD6" s="54"/>
      <c r="APE6" s="54"/>
      <c r="APF6" s="54"/>
      <c r="APG6" s="54"/>
      <c r="APH6" s="54"/>
      <c r="API6" s="208">
        <v>1.107</v>
      </c>
      <c r="APJ6" s="54"/>
      <c r="APK6" s="54"/>
      <c r="APL6" s="54"/>
      <c r="APM6" s="54"/>
      <c r="APN6" s="54"/>
      <c r="APO6" s="54"/>
      <c r="APP6" s="54"/>
      <c r="APQ6" s="54"/>
      <c r="APR6" s="54"/>
      <c r="APS6" s="386">
        <v>1.32</v>
      </c>
      <c r="APT6" s="386"/>
      <c r="APU6" s="54">
        <v>1.107</v>
      </c>
      <c r="APV6" s="54"/>
      <c r="APW6" s="54"/>
      <c r="APX6" s="54"/>
      <c r="APY6" s="54"/>
      <c r="APZ6" s="54"/>
      <c r="AQA6" s="184"/>
      <c r="AQB6" s="54"/>
      <c r="AQC6" s="54"/>
      <c r="AQD6" s="54"/>
      <c r="AQE6" s="54"/>
      <c r="AQF6" s="54">
        <v>1.107</v>
      </c>
      <c r="AQG6" s="54"/>
      <c r="AQH6" s="54"/>
      <c r="AQI6" s="54"/>
      <c r="AQJ6" s="54"/>
      <c r="AQK6" s="54"/>
      <c r="AQL6" s="54"/>
      <c r="AQM6" s="184">
        <v>1.37</v>
      </c>
      <c r="AQN6" s="54"/>
      <c r="AQO6" s="54"/>
      <c r="AQP6" s="54">
        <v>1.107</v>
      </c>
      <c r="AQQ6" s="54"/>
      <c r="AQR6" s="54"/>
      <c r="AQS6" s="54"/>
      <c r="AQT6" s="54"/>
      <c r="AQU6" s="54"/>
      <c r="AQV6" s="54"/>
      <c r="AQW6" s="54"/>
      <c r="AQX6" s="54"/>
      <c r="AQY6" s="54"/>
      <c r="AQZ6" s="871">
        <v>1.42</v>
      </c>
      <c r="ARA6" s="54">
        <v>1.107</v>
      </c>
      <c r="ARB6" s="871">
        <v>1.4</v>
      </c>
      <c r="ARC6" s="54"/>
      <c r="ARD6" s="54"/>
      <c r="ARE6" s="54"/>
      <c r="ARF6" s="54"/>
      <c r="ARG6" s="54"/>
      <c r="ARH6" s="54"/>
      <c r="ARI6" s="54"/>
      <c r="ARJ6" s="54"/>
      <c r="ARK6" s="54"/>
      <c r="ARL6" s="54"/>
      <c r="ARM6" s="909">
        <v>1.43</v>
      </c>
      <c r="ARN6" s="54"/>
      <c r="ARO6" s="54">
        <v>1.107</v>
      </c>
      <c r="ARP6" s="909">
        <v>1.43</v>
      </c>
      <c r="ARQ6" s="909"/>
      <c r="ARR6" s="909"/>
      <c r="ARS6" s="909">
        <v>1.43</v>
      </c>
      <c r="ART6" s="909"/>
      <c r="ARU6" s="909"/>
      <c r="ARV6" s="909"/>
      <c r="ARW6" s="909">
        <v>1.43</v>
      </c>
      <c r="ARX6" s="909">
        <v>1.36</v>
      </c>
      <c r="ARY6" s="909"/>
      <c r="ARZ6" s="909"/>
      <c r="ASA6" s="1027">
        <v>1.32</v>
      </c>
      <c r="ASB6" s="1054">
        <v>1.55</v>
      </c>
      <c r="ASC6" s="54">
        <v>1.107</v>
      </c>
      <c r="ASD6" s="909"/>
      <c r="ASE6" s="54"/>
      <c r="ASF6" s="54"/>
      <c r="ASG6" s="1054">
        <v>1.54</v>
      </c>
      <c r="ASH6" s="54"/>
      <c r="ASI6" s="48"/>
      <c r="ASJ6" s="992">
        <v>1.56</v>
      </c>
      <c r="ASK6" s="48"/>
      <c r="ASL6" s="48"/>
      <c r="ASM6" s="54"/>
      <c r="ASN6" s="54"/>
      <c r="ASO6" s="54"/>
      <c r="ASP6" s="1136">
        <v>1.56</v>
      </c>
      <c r="ASQ6" s="1054"/>
      <c r="ASR6" s="1054"/>
      <c r="ASS6" s="1136">
        <v>1.55</v>
      </c>
      <c r="AST6" s="54"/>
      <c r="ASU6" s="54"/>
      <c r="ASV6" s="54"/>
      <c r="ASW6" s="54"/>
      <c r="ASX6" s="1054">
        <v>1.55</v>
      </c>
      <c r="ASY6" s="1054"/>
      <c r="ASZ6" s="1054"/>
      <c r="ATA6" s="54"/>
      <c r="ATB6" s="54"/>
      <c r="ATC6" s="1027">
        <v>1.32</v>
      </c>
      <c r="ATD6" s="1054">
        <v>1.55</v>
      </c>
      <c r="ATE6" s="54">
        <v>1.107</v>
      </c>
      <c r="ATF6" s="1054">
        <v>1.55</v>
      </c>
      <c r="ATG6" s="1054"/>
      <c r="ATH6" s="54"/>
      <c r="ATI6" s="1027">
        <v>1.32</v>
      </c>
      <c r="ATJ6" s="1054">
        <v>1.55</v>
      </c>
      <c r="ATK6" s="54">
        <v>1.107</v>
      </c>
      <c r="ATL6" s="54"/>
      <c r="ATM6" s="1054">
        <v>1.68</v>
      </c>
      <c r="ATN6" s="54"/>
      <c r="ATO6" s="54"/>
      <c r="ATP6" s="1136">
        <v>1.68</v>
      </c>
      <c r="ATQ6" s="54"/>
      <c r="ATR6" s="54"/>
      <c r="ATS6" s="54"/>
      <c r="ATT6" s="54"/>
      <c r="ATU6" s="1036">
        <v>2.27</v>
      </c>
      <c r="ATV6" s="1036"/>
      <c r="ATW6" s="1036"/>
      <c r="ATX6" s="1036"/>
      <c r="ATY6" s="1036"/>
      <c r="ATZ6" s="1036"/>
      <c r="AUA6" s="1036"/>
      <c r="AUB6" s="54"/>
      <c r="AUC6" s="54"/>
      <c r="AUD6" s="1027">
        <v>1.32</v>
      </c>
      <c r="AUE6" s="1054">
        <v>1.55</v>
      </c>
      <c r="AUF6" s="54">
        <v>1.107</v>
      </c>
      <c r="AUG6" s="54"/>
      <c r="AUH6" s="54"/>
      <c r="AUI6" s="54"/>
      <c r="AUJ6" s="54"/>
      <c r="AUK6" s="54"/>
      <c r="AUL6" s="1054">
        <v>1.55</v>
      </c>
      <c r="AUM6" s="54">
        <v>1.107</v>
      </c>
      <c r="AUN6" s="54"/>
      <c r="AUO6" s="54"/>
      <c r="AUP6" s="54"/>
      <c r="AUQ6" s="54"/>
      <c r="AUR6" s="54"/>
      <c r="AUS6" s="1054">
        <v>1.55</v>
      </c>
      <c r="AUT6" s="54">
        <v>1.107</v>
      </c>
      <c r="AUU6" s="54"/>
      <c r="AUV6" s="54"/>
      <c r="AUW6" s="54"/>
      <c r="AUX6" s="1054">
        <v>1.72</v>
      </c>
      <c r="AUY6" s="54"/>
      <c r="AUZ6" s="1054">
        <v>1.55</v>
      </c>
      <c r="AVA6" s="54">
        <v>1.107</v>
      </c>
      <c r="AVB6" s="54"/>
      <c r="AVC6" s="1054">
        <v>1.89</v>
      </c>
      <c r="AVD6" s="1054">
        <v>1.55</v>
      </c>
      <c r="AVE6" s="54">
        <v>1.107</v>
      </c>
      <c r="AVF6" s="54"/>
      <c r="AVG6" s="54"/>
      <c r="AVH6" s="54"/>
      <c r="AVI6" s="1054">
        <v>1.55</v>
      </c>
      <c r="AVJ6" s="54">
        <v>1.107</v>
      </c>
      <c r="AVK6" s="54"/>
      <c r="AVL6" s="54"/>
      <c r="AVM6" s="52"/>
      <c r="AVN6" s="1054">
        <v>1.55</v>
      </c>
      <c r="AVO6" s="54">
        <v>1.107</v>
      </c>
      <c r="AVP6" s="54">
        <v>1.7290000000000001</v>
      </c>
      <c r="AVQ6" s="54">
        <v>1.4990000000000001</v>
      </c>
      <c r="AVR6" s="1054">
        <v>2.012</v>
      </c>
      <c r="AVS6" s="1054"/>
      <c r="AVT6" s="1054">
        <v>1.55</v>
      </c>
      <c r="AVU6" s="54">
        <v>1.107</v>
      </c>
      <c r="AVV6" s="54">
        <v>2.02</v>
      </c>
      <c r="AVW6" s="1054">
        <v>1.55</v>
      </c>
      <c r="AVX6" s="54">
        <v>1.107</v>
      </c>
      <c r="AVY6" s="54">
        <v>1.9890000000000001</v>
      </c>
      <c r="AVZ6" s="54">
        <v>2.1179999999999999</v>
      </c>
      <c r="AWA6" s="54">
        <v>1.9970000000000001</v>
      </c>
      <c r="AWB6" s="54">
        <v>1.5980000000000001</v>
      </c>
      <c r="AWC6" s="54">
        <v>1.411</v>
      </c>
      <c r="AWD6" s="54">
        <v>1.4139999999999999</v>
      </c>
      <c r="AWE6" s="1222">
        <f t="shared" si="28"/>
        <v>0.27732610659439921</v>
      </c>
      <c r="AWF6" s="54">
        <v>1.42</v>
      </c>
      <c r="AWG6" s="54">
        <v>0.91</v>
      </c>
      <c r="AWH6" s="54">
        <v>0.91600000000000004</v>
      </c>
      <c r="AWI6" s="54">
        <v>0.89500000000000002</v>
      </c>
      <c r="AWJ6" s="54"/>
      <c r="AWK6" s="54">
        <v>0.90700000000000003</v>
      </c>
      <c r="AWL6" s="54"/>
      <c r="AWM6" s="54">
        <v>0.90500000000000003</v>
      </c>
      <c r="AWN6" s="54">
        <v>1.105</v>
      </c>
      <c r="AWO6" s="54">
        <v>1.028</v>
      </c>
      <c r="AWP6" s="54"/>
      <c r="AWQ6" s="54"/>
      <c r="AWR6" s="54"/>
      <c r="AWS6" s="54"/>
      <c r="AWT6" s="54"/>
      <c r="AWU6" s="54"/>
      <c r="AWV6" s="54"/>
      <c r="AWW6" s="54"/>
      <c r="AWX6" s="54"/>
      <c r="AWY6" s="54"/>
      <c r="AWZ6" s="54">
        <f t="shared" si="29"/>
        <v>0.90500000000000003</v>
      </c>
      <c r="AXA6" s="54"/>
      <c r="AXB6" s="54"/>
      <c r="AXC6" s="54"/>
      <c r="AXD6" s="54"/>
      <c r="AXE6" s="54"/>
      <c r="AXF6" s="54"/>
      <c r="AXG6" s="54"/>
      <c r="AXH6" s="54"/>
      <c r="AXI6" s="54">
        <v>0.90500000000000003</v>
      </c>
      <c r="AXJ6" s="54"/>
      <c r="AXK6" s="54"/>
      <c r="AXL6" s="54"/>
      <c r="AXM6" s="54"/>
      <c r="AXN6" s="54"/>
      <c r="AXO6" s="54"/>
      <c r="AXP6" s="54">
        <v>1.43</v>
      </c>
      <c r="AXQ6" s="54"/>
      <c r="AXR6" s="54">
        <v>0.90500000000000003</v>
      </c>
      <c r="AXS6" s="54"/>
      <c r="AXT6" s="54"/>
      <c r="AXU6" s="54"/>
      <c r="AXV6" s="54"/>
      <c r="AXW6" s="54"/>
      <c r="AXX6" s="54"/>
      <c r="AXY6" s="184">
        <v>1.47</v>
      </c>
      <c r="AXZ6" s="184"/>
      <c r="AYA6" s="54">
        <v>1.0149999999999999</v>
      </c>
      <c r="AYB6" s="54">
        <f t="shared" si="30"/>
        <v>0.90500000000000003</v>
      </c>
      <c r="AYC6" s="54"/>
      <c r="AYD6" s="184"/>
      <c r="AYE6" s="54"/>
      <c r="AYF6" s="54"/>
      <c r="AYG6" s="54"/>
      <c r="AYH6" s="54"/>
      <c r="AYI6" s="54"/>
      <c r="AYJ6" s="54"/>
      <c r="AYK6" s="54">
        <v>0.90500000000000003</v>
      </c>
      <c r="AYL6" s="54"/>
      <c r="AYM6" s="54"/>
      <c r="AYN6" s="54"/>
      <c r="AYO6" s="54"/>
      <c r="AYP6" s="1036">
        <v>1.36</v>
      </c>
      <c r="AYQ6" s="1036"/>
      <c r="AYR6" s="1036"/>
      <c r="AYS6" s="1036"/>
      <c r="AYT6" s="1036"/>
      <c r="AYU6" s="1036"/>
      <c r="AYV6" s="1036"/>
      <c r="AYW6" s="54">
        <v>0.90500000000000003</v>
      </c>
      <c r="AYX6" s="54"/>
      <c r="AYY6" s="54"/>
      <c r="AYZ6" s="54"/>
      <c r="AZA6" s="54"/>
      <c r="AZB6" s="54"/>
      <c r="AZC6" s="184">
        <v>1.42</v>
      </c>
      <c r="AZD6" s="386"/>
      <c r="AZE6" s="54"/>
      <c r="AZF6" s="54"/>
      <c r="AZG6" s="54"/>
      <c r="AZH6" s="184">
        <v>1.35</v>
      </c>
      <c r="AZI6" s="54">
        <v>0.90500000000000003</v>
      </c>
      <c r="AZJ6" s="54"/>
      <c r="AZK6" s="54"/>
      <c r="AZL6" s="54"/>
      <c r="AZM6" s="54"/>
      <c r="AZN6" s="54"/>
      <c r="AZO6" s="54"/>
      <c r="AZP6" s="54"/>
      <c r="AZQ6" s="54"/>
      <c r="AZR6" s="54"/>
      <c r="AZS6" s="54">
        <v>0.90500000000000003</v>
      </c>
      <c r="AZT6" s="54"/>
      <c r="AZU6" s="54"/>
      <c r="AZV6" s="54"/>
      <c r="AZW6" s="54"/>
      <c r="AZX6" s="184">
        <v>1.46</v>
      </c>
      <c r="AZY6" s="54"/>
      <c r="AZZ6" s="54"/>
      <c r="BAA6" s="54"/>
      <c r="BAB6" s="54"/>
      <c r="BAC6" s="54"/>
      <c r="BAD6" s="54">
        <v>0.90500000000000003</v>
      </c>
      <c r="BAE6" s="54"/>
      <c r="BAF6" s="54"/>
      <c r="BAG6" s="54"/>
      <c r="BAH6" s="54"/>
      <c r="BAI6" s="54"/>
      <c r="BAJ6" s="909">
        <v>1.35</v>
      </c>
      <c r="BAK6" s="909"/>
      <c r="BAL6" s="909">
        <v>1.41</v>
      </c>
      <c r="BAM6" s="909"/>
      <c r="BAN6" s="909"/>
      <c r="BAO6" s="909"/>
      <c r="BAP6" s="54">
        <v>0.90500000000000003</v>
      </c>
      <c r="BAQ6" s="909">
        <v>1.46</v>
      </c>
      <c r="BAR6" s="909"/>
      <c r="BAS6" s="909"/>
      <c r="BAT6" s="909"/>
      <c r="BAU6" s="909"/>
      <c r="BAV6" s="909">
        <v>1.43</v>
      </c>
      <c r="BAW6" s="54"/>
      <c r="BAX6" s="54"/>
      <c r="BAY6" s="909">
        <v>1.41</v>
      </c>
      <c r="BAZ6" s="909"/>
      <c r="BBA6" s="909"/>
      <c r="BBB6" s="54">
        <v>1.42</v>
      </c>
      <c r="BBC6" s="1054">
        <v>1.22</v>
      </c>
      <c r="BBD6" s="54">
        <v>0.90500000000000003</v>
      </c>
      <c r="BBE6" s="909"/>
      <c r="BBF6" s="54"/>
      <c r="BBG6" s="54"/>
      <c r="BBH6" s="54"/>
      <c r="BBI6" s="54"/>
      <c r="BBJ6" s="1054">
        <v>1.18</v>
      </c>
      <c r="BBK6" s="48"/>
      <c r="BBL6" s="992">
        <v>1.2</v>
      </c>
      <c r="BBM6" s="48"/>
      <c r="BBN6" s="48"/>
      <c r="BBO6" s="54"/>
      <c r="BBP6" s="54"/>
      <c r="BBQ6" s="54"/>
      <c r="BBR6" s="54"/>
      <c r="BBS6" s="1054"/>
      <c r="BBT6" s="1054"/>
      <c r="BBU6" s="1136">
        <v>1.22</v>
      </c>
      <c r="BBV6" s="54"/>
      <c r="BBW6" s="1193"/>
      <c r="BBX6" s="1193"/>
      <c r="BBY6" s="54"/>
      <c r="BBZ6" s="1054">
        <v>1.21</v>
      </c>
      <c r="BCA6" s="54"/>
      <c r="BCB6" s="54"/>
      <c r="BCC6" s="54"/>
      <c r="BCD6" s="54"/>
      <c r="BCE6" s="54"/>
      <c r="BCF6" s="54">
        <v>1.42</v>
      </c>
      <c r="BCG6" s="1054">
        <v>1.22</v>
      </c>
      <c r="BCH6" s="54">
        <v>0.90500000000000003</v>
      </c>
      <c r="BCI6" s="54"/>
      <c r="BCJ6" s="54"/>
      <c r="BCK6" s="1054">
        <v>1.22</v>
      </c>
      <c r="BCL6" s="54">
        <v>1.42</v>
      </c>
      <c r="BCM6" s="1054">
        <v>1.22</v>
      </c>
      <c r="BCN6" s="54">
        <v>0.90500000000000003</v>
      </c>
      <c r="BCO6" s="1054"/>
      <c r="BCP6" s="1054"/>
      <c r="BCQ6" s="1054">
        <v>1.26</v>
      </c>
      <c r="BCR6" s="54"/>
      <c r="BCS6" s="1054">
        <v>1.23</v>
      </c>
      <c r="BCT6" s="54"/>
      <c r="BCU6" s="54"/>
      <c r="BCV6" s="54"/>
      <c r="BCW6" s="54"/>
      <c r="BCX6" s="54"/>
      <c r="BCY6" s="1054">
        <v>1.59</v>
      </c>
      <c r="BCZ6" s="1054"/>
      <c r="BDA6" s="1054"/>
      <c r="BDB6" s="1054"/>
      <c r="BDC6" s="54">
        <v>1.514</v>
      </c>
      <c r="BDD6" s="54"/>
      <c r="BDE6" s="54">
        <v>1.42</v>
      </c>
      <c r="BDF6" s="1054">
        <v>1.22</v>
      </c>
      <c r="BDG6" s="54">
        <v>0.90500000000000003</v>
      </c>
      <c r="BDH6" s="54"/>
      <c r="BDI6" s="54"/>
      <c r="BDJ6" s="54"/>
      <c r="BDK6" s="54"/>
      <c r="BDL6" s="1054">
        <v>1.23</v>
      </c>
      <c r="BDM6" s="1054">
        <v>1.22</v>
      </c>
      <c r="BDN6" s="54">
        <v>0.90500000000000003</v>
      </c>
      <c r="BDO6" s="54"/>
      <c r="BDP6" s="54"/>
      <c r="BDQ6" s="54"/>
      <c r="BDR6" s="54"/>
      <c r="BDS6" s="54"/>
      <c r="BDT6" s="1054">
        <v>1.22</v>
      </c>
      <c r="BDU6" s="54">
        <v>0.90500000000000003</v>
      </c>
      <c r="BDV6" s="54"/>
      <c r="BDW6" s="54"/>
      <c r="BDX6" s="54"/>
      <c r="BDY6" s="54"/>
      <c r="BDZ6" s="1054">
        <v>1.22</v>
      </c>
      <c r="BEA6" s="54">
        <v>0.90500000000000003</v>
      </c>
      <c r="BEB6" s="54"/>
      <c r="BEC6" s="1054">
        <v>1.22</v>
      </c>
      <c r="BED6" s="54">
        <v>0.90500000000000003</v>
      </c>
      <c r="BEE6" s="54"/>
      <c r="BEF6" s="54"/>
      <c r="BEG6" s="54"/>
      <c r="BEH6" s="1054">
        <v>1.22</v>
      </c>
      <c r="BEI6" s="54">
        <v>0.90500000000000003</v>
      </c>
      <c r="BEJ6" s="54"/>
      <c r="BEK6" s="54"/>
      <c r="BEL6" s="909">
        <v>1.1599999999999999</v>
      </c>
      <c r="BEM6" s="944">
        <v>1.1599999999999999</v>
      </c>
      <c r="BEN6" s="1054">
        <v>1.22</v>
      </c>
      <c r="BEO6" s="54">
        <v>0.90500000000000003</v>
      </c>
      <c r="BEP6" s="54">
        <v>1.123</v>
      </c>
      <c r="BEQ6" s="54">
        <v>1.1890000000000001</v>
      </c>
      <c r="BER6" s="1054">
        <v>1.3129999999999999</v>
      </c>
      <c r="BES6" s="54"/>
      <c r="BET6" s="1054">
        <v>1.22</v>
      </c>
      <c r="BEU6" s="54">
        <v>0.90500000000000003</v>
      </c>
      <c r="BEV6" s="54">
        <v>1.341</v>
      </c>
      <c r="BEW6" s="1054">
        <v>1.22</v>
      </c>
      <c r="BEX6" s="54">
        <v>0.90500000000000003</v>
      </c>
      <c r="BEY6" s="54">
        <v>1.323</v>
      </c>
      <c r="BEZ6" s="54">
        <v>1.4390000000000001</v>
      </c>
      <c r="BFA6" s="54">
        <v>1.3280000000000001</v>
      </c>
      <c r="BFB6" s="54">
        <v>0.95</v>
      </c>
      <c r="BFC6" s="54">
        <v>1.333</v>
      </c>
      <c r="BFD6" s="54">
        <v>0.92800000000000005</v>
      </c>
      <c r="BFE6" s="1054">
        <v>1.22</v>
      </c>
      <c r="BFF6" s="54">
        <v>0.90500000000000003</v>
      </c>
      <c r="BFG6" s="54">
        <v>1.2390000000000001</v>
      </c>
      <c r="BFH6" s="1054">
        <v>1.22</v>
      </c>
      <c r="BFI6" s="54">
        <v>0.90500000000000003</v>
      </c>
      <c r="BFJ6" s="54">
        <v>1.2909999999999999</v>
      </c>
      <c r="BFK6" s="1054">
        <v>1.22</v>
      </c>
      <c r="BFL6" s="54">
        <v>0.90500000000000003</v>
      </c>
      <c r="BFM6" s="54">
        <v>1.339</v>
      </c>
      <c r="BFN6" s="54">
        <v>1.3149999999999999</v>
      </c>
      <c r="BFO6" s="909">
        <v>1.24</v>
      </c>
      <c r="BFP6" s="54">
        <v>1.296</v>
      </c>
      <c r="BFQ6" s="5">
        <f t="shared" si="1"/>
        <v>0.43204419889502765</v>
      </c>
      <c r="BFR6" s="1532">
        <v>1.25</v>
      </c>
      <c r="BFS6" s="639">
        <v>0.95</v>
      </c>
      <c r="BFT6" s="1050">
        <v>1.0760000000000001</v>
      </c>
      <c r="BFU6" s="1050"/>
      <c r="BFV6" s="1050"/>
      <c r="BFW6" s="1050"/>
      <c r="BFX6" s="1050"/>
      <c r="BFY6" s="1050"/>
      <c r="BFZ6" s="1050">
        <v>1.0760000000000001</v>
      </c>
      <c r="BGA6" s="1050"/>
      <c r="BGB6" s="1050"/>
      <c r="BGC6" s="881">
        <v>0.86</v>
      </c>
      <c r="BGD6" s="73"/>
      <c r="BGE6" s="1050"/>
      <c r="BGF6" s="1050"/>
      <c r="BGG6" s="1050"/>
      <c r="BGH6" s="1050"/>
      <c r="BGI6" s="1050"/>
      <c r="BGJ6" s="1050"/>
      <c r="BGK6" s="1050"/>
      <c r="BGL6" s="891">
        <v>0.85</v>
      </c>
      <c r="BGM6" s="1050">
        <v>1.0760000000000001</v>
      </c>
      <c r="BGN6" s="1050"/>
      <c r="BGO6" s="891">
        <v>0.87</v>
      </c>
      <c r="BGP6" s="891"/>
      <c r="BGQ6" s="891"/>
      <c r="BGR6" s="891"/>
      <c r="BGS6" s="891"/>
      <c r="BGT6" s="1050"/>
      <c r="BGU6" s="891">
        <v>1.1000000000000001</v>
      </c>
      <c r="BGV6" s="1050"/>
      <c r="BGW6" s="1050"/>
      <c r="BGX6" s="1050"/>
      <c r="BGY6" s="1014">
        <v>1.25</v>
      </c>
      <c r="BGZ6" s="1014">
        <v>0.95</v>
      </c>
      <c r="BHA6" s="1050">
        <v>1.0760000000000001</v>
      </c>
      <c r="BHB6" s="1050"/>
      <c r="BHC6" s="1050"/>
      <c r="BHD6" s="891">
        <v>1.29</v>
      </c>
      <c r="BHE6" s="73"/>
      <c r="BHF6" s="1054">
        <v>1.1000000000000001</v>
      </c>
      <c r="BHG6" s="54"/>
      <c r="BHH6" s="1054">
        <v>1.06</v>
      </c>
      <c r="BHI6" s="54"/>
      <c r="BHJ6" s="54"/>
      <c r="BHK6" s="54"/>
      <c r="BHL6" s="54"/>
      <c r="BHM6" s="54"/>
      <c r="BHN6" s="1054"/>
      <c r="BHO6" s="1054"/>
      <c r="BHP6" s="54"/>
      <c r="BHQ6" s="1036">
        <v>1.04</v>
      </c>
      <c r="BHR6" s="54"/>
      <c r="BHS6" s="54"/>
      <c r="BHT6" s="54"/>
      <c r="BHU6" s="54"/>
      <c r="BHV6" s="54"/>
      <c r="BHW6" s="1136">
        <v>1.05</v>
      </c>
      <c r="BHX6" s="54"/>
      <c r="BHY6" s="54"/>
      <c r="BHZ6" s="1136">
        <v>1.0449999999999999</v>
      </c>
      <c r="BIA6" s="1014">
        <v>1.25</v>
      </c>
      <c r="BIB6" s="1014">
        <v>0.95</v>
      </c>
      <c r="BIC6" s="1050">
        <v>1.0760000000000001</v>
      </c>
      <c r="BID6" s="1050"/>
      <c r="BIE6" s="1050"/>
      <c r="BIF6" s="54"/>
      <c r="BIG6" s="1014">
        <v>1.25</v>
      </c>
      <c r="BIH6" s="1014">
        <v>0.95</v>
      </c>
      <c r="BII6" s="1050">
        <v>1.0760000000000001</v>
      </c>
      <c r="BIJ6" s="54"/>
      <c r="BIK6" s="54"/>
      <c r="BIL6" s="54"/>
      <c r="BIM6" s="54"/>
      <c r="BIN6" s="54"/>
      <c r="BIO6" s="54"/>
      <c r="BIP6" s="54"/>
      <c r="BIQ6" s="54"/>
      <c r="BIR6" s="54"/>
      <c r="BIS6" s="54"/>
      <c r="BIT6" s="54"/>
      <c r="BIU6" s="54"/>
      <c r="BIV6" s="54"/>
      <c r="BIW6" s="54"/>
      <c r="BIX6" s="54"/>
      <c r="BIY6" s="54"/>
      <c r="BIZ6" s="1014">
        <v>1.25</v>
      </c>
      <c r="BJA6" s="1014">
        <v>0.95</v>
      </c>
      <c r="BJB6" s="1050">
        <v>1.0760000000000001</v>
      </c>
      <c r="BJC6" s="54"/>
      <c r="BJD6" s="54"/>
      <c r="BJE6" s="54"/>
      <c r="BJF6" s="1050"/>
      <c r="BJG6" s="1014">
        <v>1.25</v>
      </c>
      <c r="BJH6" s="1014">
        <v>0.95</v>
      </c>
      <c r="BJI6" s="1050">
        <v>1.0760000000000001</v>
      </c>
      <c r="BJJ6" s="54"/>
      <c r="BJK6" s="54"/>
      <c r="BJL6" s="54"/>
      <c r="BJM6" s="54"/>
      <c r="BJN6" s="54"/>
      <c r="BJO6" s="1226">
        <v>1.25</v>
      </c>
      <c r="BJP6" s="1226">
        <v>0.95</v>
      </c>
      <c r="BJQ6" s="1050">
        <v>1.0760000000000001</v>
      </c>
      <c r="BJR6" s="52"/>
      <c r="BJS6" s="52"/>
      <c r="BJT6" s="54"/>
      <c r="BJU6" s="1054">
        <v>1.18</v>
      </c>
      <c r="BJV6" s="52"/>
      <c r="BJW6" s="1226">
        <v>1.25</v>
      </c>
      <c r="BJX6" s="1226">
        <v>0.95</v>
      </c>
      <c r="BJY6" s="1050">
        <v>1.0760000000000001</v>
      </c>
      <c r="BJZ6" s="52"/>
      <c r="BKA6" s="1226">
        <v>1.25</v>
      </c>
      <c r="BKB6" s="1226">
        <v>0.95</v>
      </c>
      <c r="BKC6" s="1050">
        <v>1.0760000000000001</v>
      </c>
      <c r="BKD6" s="54"/>
      <c r="BKE6" s="54"/>
      <c r="BKF6" s="54"/>
      <c r="BKG6" s="1226">
        <v>1.25</v>
      </c>
      <c r="BKH6" s="1226">
        <v>0.95</v>
      </c>
      <c r="BKI6" s="1050">
        <v>1.0760000000000001</v>
      </c>
      <c r="BKJ6" s="1050"/>
      <c r="BKK6" s="54"/>
      <c r="BKL6" s="944">
        <v>1.1200000000000001</v>
      </c>
      <c r="BKM6" s="1226">
        <v>1.25</v>
      </c>
      <c r="BKN6" s="1226">
        <v>0.95</v>
      </c>
      <c r="BKO6" s="1050">
        <v>1.0760000000000001</v>
      </c>
      <c r="BKP6" s="54">
        <v>1.2310000000000001</v>
      </c>
      <c r="BKQ6" s="54">
        <v>1.294</v>
      </c>
      <c r="BKR6" s="54">
        <v>1.4410000000000001</v>
      </c>
      <c r="BKS6" s="54"/>
      <c r="BKT6" s="1226">
        <v>1.25</v>
      </c>
      <c r="BKU6" s="1226">
        <v>0.95</v>
      </c>
      <c r="BKV6" s="54">
        <v>1.0760000000000001</v>
      </c>
      <c r="BKW6" s="54">
        <v>1.8049999999999999</v>
      </c>
      <c r="BKX6" s="1226">
        <v>1.25</v>
      </c>
      <c r="BKY6" s="1226">
        <v>0.95</v>
      </c>
      <c r="BKZ6" s="54">
        <v>1.0760000000000001</v>
      </c>
      <c r="BLA6" s="54">
        <v>1.8</v>
      </c>
      <c r="BLB6" s="54">
        <v>1.397</v>
      </c>
      <c r="BLC6" s="54">
        <v>1.6930000000000001</v>
      </c>
      <c r="BLD6" s="54">
        <v>0.98599999999999999</v>
      </c>
      <c r="BLE6" s="54">
        <v>1.0089999999999999</v>
      </c>
      <c r="BLF6" s="54">
        <v>1.5109999999999999</v>
      </c>
      <c r="BLG6" s="1226">
        <v>1.25</v>
      </c>
      <c r="BLH6" s="1226">
        <v>0.95</v>
      </c>
      <c r="BLI6" s="54">
        <v>1.0760000000000001</v>
      </c>
      <c r="BLJ6" s="54">
        <v>1.3129999999999999</v>
      </c>
      <c r="BLK6" s="1226">
        <v>1.25</v>
      </c>
      <c r="BLL6" s="1226">
        <v>0.95</v>
      </c>
      <c r="BLM6" s="54">
        <v>1.0760000000000001</v>
      </c>
      <c r="BLN6" s="1050">
        <v>1.419</v>
      </c>
      <c r="BLO6" s="1226">
        <v>1.25</v>
      </c>
      <c r="BLP6" s="1226">
        <v>0.95</v>
      </c>
      <c r="BLQ6" s="54">
        <v>1.0760000000000001</v>
      </c>
      <c r="BLR6" s="54">
        <v>1.3919999999999999</v>
      </c>
      <c r="BLS6" s="54">
        <v>1.4219999999999999</v>
      </c>
      <c r="BLT6" s="54">
        <v>1.4079999999999999</v>
      </c>
      <c r="BLU6" s="1226">
        <v>1.25</v>
      </c>
      <c r="BLV6" s="1226">
        <v>0.95</v>
      </c>
      <c r="BLW6" s="54">
        <v>1.0760000000000001</v>
      </c>
      <c r="BLX6" s="106">
        <v>1.415</v>
      </c>
      <c r="BLY6" s="106">
        <v>1.4319999999999999</v>
      </c>
      <c r="BLZ6" s="1226">
        <v>1.25</v>
      </c>
      <c r="BMA6" s="1226">
        <v>0.95</v>
      </c>
      <c r="BMB6" s="54">
        <v>1.0760000000000001</v>
      </c>
      <c r="BMC6" s="1648">
        <v>1.5029999999999999</v>
      </c>
      <c r="BMD6" s="1226">
        <v>1.25</v>
      </c>
      <c r="BME6" s="1226">
        <v>0.95</v>
      </c>
      <c r="BMF6" s="54">
        <v>1.0760000000000001</v>
      </c>
      <c r="BMG6" s="1377">
        <v>1.5109999999999999</v>
      </c>
      <c r="BMH6" s="5">
        <f t="shared" si="31"/>
        <v>0.4042750929368028</v>
      </c>
      <c r="BMI6" s="1193">
        <v>1.55</v>
      </c>
      <c r="BMJ6" s="54">
        <v>1.42</v>
      </c>
      <c r="BMK6" s="54">
        <v>1.44</v>
      </c>
      <c r="BML6" s="54">
        <v>1.504</v>
      </c>
      <c r="BMM6" s="1193">
        <v>1.55</v>
      </c>
      <c r="BMN6" s="54">
        <v>1.42</v>
      </c>
      <c r="BMO6" s="54">
        <v>1.4950000000000001</v>
      </c>
      <c r="BMP6" s="54">
        <v>1.5009999999999999</v>
      </c>
      <c r="BMQ6" s="54">
        <v>1.5209999999999999</v>
      </c>
      <c r="BMR6" s="54">
        <v>1.5289999999999999</v>
      </c>
      <c r="BMS6" s="54">
        <v>1.4990000000000001</v>
      </c>
      <c r="BMT6" s="54">
        <v>1.5229999999999999</v>
      </c>
      <c r="BMU6" s="54"/>
      <c r="BMV6" s="54"/>
      <c r="BMW6" s="54"/>
      <c r="BMX6" s="54"/>
      <c r="BMY6" s="54"/>
      <c r="BMZ6" s="54"/>
      <c r="BNA6" s="54"/>
      <c r="BNB6" s="54"/>
      <c r="BNC6" s="54"/>
      <c r="BND6" s="54"/>
      <c r="BNE6" s="1193">
        <v>1.55</v>
      </c>
      <c r="BNF6" s="54">
        <v>1.42</v>
      </c>
      <c r="BNG6" s="54"/>
      <c r="BNH6" s="54"/>
      <c r="BNI6" s="28"/>
      <c r="BNJ6" s="54"/>
      <c r="BNK6" s="1193">
        <v>1.37</v>
      </c>
      <c r="BNL6" s="54"/>
      <c r="BNM6" s="1193">
        <v>1.55</v>
      </c>
      <c r="BNN6" s="54">
        <v>1.42</v>
      </c>
      <c r="BNO6" s="54"/>
      <c r="BNP6" s="54"/>
      <c r="BNQ6" s="54"/>
      <c r="BNR6" s="54"/>
      <c r="BNS6" s="54"/>
      <c r="BNT6" s="1054">
        <v>1.55</v>
      </c>
      <c r="BNU6" s="54">
        <v>1.42</v>
      </c>
      <c r="BNV6" s="52"/>
      <c r="BNW6" s="52">
        <v>1.5589999999999999</v>
      </c>
      <c r="BNX6" s="52"/>
      <c r="BNY6" s="52"/>
      <c r="BNZ6" s="1054">
        <v>1.55</v>
      </c>
      <c r="BOA6" s="54">
        <v>1.42</v>
      </c>
      <c r="BOB6" s="52"/>
      <c r="BOC6" s="1054">
        <v>1.2</v>
      </c>
      <c r="BOD6" s="1054">
        <v>1.55</v>
      </c>
      <c r="BOE6" s="54">
        <v>1.42</v>
      </c>
      <c r="BOF6" s="54"/>
      <c r="BOG6" s="54"/>
      <c r="BOH6" s="54"/>
      <c r="BOI6" s="1054">
        <v>1.55</v>
      </c>
      <c r="BOJ6" s="54">
        <v>1.42</v>
      </c>
      <c r="BOK6" s="54"/>
      <c r="BOL6" s="54"/>
      <c r="BOM6" s="909">
        <v>1.26</v>
      </c>
      <c r="BON6" s="52"/>
      <c r="BOO6" s="1054">
        <v>1.55</v>
      </c>
      <c r="BOP6" s="54">
        <v>1.42</v>
      </c>
      <c r="BOQ6" s="54">
        <v>1.212</v>
      </c>
      <c r="BOR6" s="54">
        <v>1.2390000000000001</v>
      </c>
      <c r="BOS6" s="54">
        <v>1.284</v>
      </c>
      <c r="BOT6" s="54"/>
      <c r="BOU6" s="1054">
        <v>1.55</v>
      </c>
      <c r="BOV6" s="54">
        <v>1.42</v>
      </c>
      <c r="BOW6" s="54">
        <v>1.5820000000000001</v>
      </c>
      <c r="BOX6" s="1054">
        <v>1.55</v>
      </c>
      <c r="BOY6" s="54">
        <v>1.42</v>
      </c>
      <c r="BOZ6" s="54">
        <v>1.663</v>
      </c>
      <c r="BPA6" s="54">
        <v>1.94</v>
      </c>
      <c r="BPB6" s="54">
        <v>1.494</v>
      </c>
      <c r="BPC6" s="54">
        <v>1.532</v>
      </c>
      <c r="BPD6" s="54">
        <v>1.5</v>
      </c>
      <c r="BPE6" s="54">
        <v>1.5529999999999999</v>
      </c>
      <c r="BPF6" s="1054">
        <v>1.55</v>
      </c>
      <c r="BPG6" s="54">
        <v>1.42</v>
      </c>
      <c r="BPH6" s="54">
        <v>1.4059999999999999</v>
      </c>
      <c r="BPI6" s="1054">
        <v>1.55</v>
      </c>
      <c r="BPJ6" s="54">
        <v>1.42</v>
      </c>
      <c r="BPK6" s="1385">
        <v>1.5069999999999999</v>
      </c>
      <c r="BPL6" s="1054">
        <v>1.55</v>
      </c>
      <c r="BPM6" s="106">
        <v>1.46</v>
      </c>
      <c r="BPN6" s="54">
        <v>1.5069999999999999</v>
      </c>
      <c r="BPO6" s="54">
        <v>1.528</v>
      </c>
      <c r="BPP6" s="54">
        <v>1.5580000000000001</v>
      </c>
      <c r="BPQ6" s="1054">
        <v>1.55</v>
      </c>
      <c r="BPR6" s="106">
        <v>1.46</v>
      </c>
      <c r="BPS6" s="54">
        <v>1.506</v>
      </c>
      <c r="BPT6" s="54">
        <v>1.5309999999999999</v>
      </c>
      <c r="BPU6" s="1054">
        <v>1.55</v>
      </c>
      <c r="BPV6" s="106">
        <v>1.46</v>
      </c>
      <c r="BPW6" s="54">
        <v>1.6419999999999999</v>
      </c>
      <c r="BPX6" s="1054">
        <v>1.55</v>
      </c>
      <c r="BPY6" s="106">
        <v>1.46</v>
      </c>
      <c r="BPZ6" s="1377">
        <v>1.59</v>
      </c>
      <c r="BQA6" s="5">
        <f t="shared" si="32"/>
        <v>8.9041095890411037E-2</v>
      </c>
      <c r="BQB6" s="1197">
        <v>1.1499999999999999</v>
      </c>
      <c r="BQC6" s="1200">
        <f t="shared" si="2"/>
        <v>1.2649999999999999</v>
      </c>
      <c r="BQD6" s="54">
        <f t="shared" si="3"/>
        <v>1.1499999999999999</v>
      </c>
      <c r="BQE6" s="54"/>
      <c r="BQF6" s="54"/>
      <c r="BQG6" s="54"/>
      <c r="BQH6" s="54"/>
      <c r="BQI6" s="54"/>
      <c r="BQJ6" s="54"/>
      <c r="BQK6" s="54">
        <v>1.2649999999999999</v>
      </c>
      <c r="BQL6" s="54"/>
      <c r="BQM6" s="54"/>
      <c r="BQN6" s="54"/>
      <c r="BQO6" s="54"/>
      <c r="BQP6" s="54"/>
      <c r="BQQ6" s="54"/>
      <c r="BQR6" s="54"/>
      <c r="BQS6" s="54"/>
      <c r="BQT6" s="54"/>
      <c r="BQU6" s="54"/>
      <c r="BQV6" s="1197">
        <v>1.1499999999999999</v>
      </c>
      <c r="BQW6" s="1200">
        <f t="shared" si="33"/>
        <v>1.2649999999999999</v>
      </c>
      <c r="BQX6" s="54">
        <f t="shared" si="34"/>
        <v>1.1499999999999999</v>
      </c>
      <c r="BQY6" s="54">
        <v>1.2649999999999999</v>
      </c>
      <c r="BQZ6" s="54"/>
      <c r="BRA6" s="54"/>
      <c r="BRB6" s="54"/>
      <c r="BRC6" s="1193">
        <v>1.288</v>
      </c>
      <c r="BRD6" s="54"/>
      <c r="BRE6" s="1197">
        <v>1.1499999999999999</v>
      </c>
      <c r="BRF6" s="1200">
        <f t="shared" si="35"/>
        <v>1.2649999999999999</v>
      </c>
      <c r="BRG6" s="54">
        <f t="shared" si="36"/>
        <v>1.1499999999999999</v>
      </c>
      <c r="BRH6" s="54">
        <v>1.2649999999999999</v>
      </c>
      <c r="BRI6" s="54"/>
      <c r="BRJ6" s="54"/>
      <c r="BRK6" s="54"/>
      <c r="BRL6" s="54"/>
      <c r="BRM6" s="54"/>
      <c r="BRN6" s="1197">
        <v>1.1499999999999999</v>
      </c>
      <c r="BRO6" s="1200">
        <f t="shared" si="37"/>
        <v>1.2649999999999999</v>
      </c>
      <c r="BRP6" s="54">
        <f t="shared" si="38"/>
        <v>0</v>
      </c>
      <c r="BRQ6" s="54">
        <v>1.2649999999999999</v>
      </c>
      <c r="BRR6" s="52"/>
      <c r="BRS6" s="52"/>
      <c r="BRT6" s="52"/>
      <c r="BRU6" s="52"/>
      <c r="BRV6" s="52"/>
      <c r="BRW6" s="1129">
        <v>1.27</v>
      </c>
      <c r="BRX6" s="1129">
        <v>1.27</v>
      </c>
      <c r="BRY6" s="1129"/>
      <c r="BRZ6" s="54">
        <f t="shared" si="39"/>
        <v>1.27</v>
      </c>
      <c r="BSA6" s="54">
        <v>1.2649999999999999</v>
      </c>
      <c r="BSB6" s="52"/>
      <c r="BSC6" s="52"/>
      <c r="BSD6" s="54">
        <f t="shared" si="40"/>
        <v>1.27</v>
      </c>
      <c r="BSE6" s="54">
        <v>1.2649999999999999</v>
      </c>
      <c r="BSF6" s="54"/>
      <c r="BSG6" s="54"/>
      <c r="BSH6" s="54"/>
      <c r="BSI6" s="54"/>
      <c r="BSJ6" s="54"/>
      <c r="BSK6" s="54"/>
      <c r="BSL6" s="54">
        <f t="shared" si="41"/>
        <v>1.27</v>
      </c>
      <c r="BSM6" s="54">
        <v>1.2649999999999999</v>
      </c>
      <c r="BSN6" s="54"/>
      <c r="BSO6" s="54"/>
      <c r="BSP6" s="54"/>
      <c r="BSQ6" s="54"/>
      <c r="BSR6" s="909">
        <v>1.34</v>
      </c>
      <c r="BSS6" s="909">
        <v>1.27</v>
      </c>
      <c r="BST6" s="944">
        <v>1.37</v>
      </c>
      <c r="BSU6" s="52"/>
      <c r="BSV6" s="54">
        <f t="shared" si="42"/>
        <v>0</v>
      </c>
      <c r="BSW6" s="54">
        <v>1.2649999999999999</v>
      </c>
      <c r="BSX6" s="54">
        <v>0.92</v>
      </c>
      <c r="BSY6" s="54">
        <v>0.92700000000000005</v>
      </c>
      <c r="BSZ6" s="54">
        <v>0.9</v>
      </c>
      <c r="BTA6" s="54">
        <v>0.91900000000000004</v>
      </c>
      <c r="BTB6" s="54">
        <v>1.502</v>
      </c>
      <c r="BTC6" s="54">
        <v>1.4810000000000001</v>
      </c>
      <c r="BTD6" s="54"/>
      <c r="BTE6" s="54"/>
      <c r="BTF6" s="54">
        <f t="shared" si="43"/>
        <v>0.92</v>
      </c>
      <c r="BTG6" s="54">
        <v>1.2649999999999999</v>
      </c>
      <c r="BTH6" s="54">
        <v>1.482</v>
      </c>
      <c r="BTI6" s="54">
        <v>1.4910000000000001</v>
      </c>
      <c r="BTJ6" s="54">
        <f t="shared" si="44"/>
        <v>0.92</v>
      </c>
      <c r="BTK6" s="54">
        <v>1.2649999999999999</v>
      </c>
      <c r="BTL6" s="54">
        <v>1.4710000000000001</v>
      </c>
      <c r="BTM6" s="54">
        <v>1.4770000000000001</v>
      </c>
      <c r="BTN6" s="54">
        <v>1.6140000000000001</v>
      </c>
      <c r="BTO6" s="54">
        <v>1.4970000000000001</v>
      </c>
      <c r="BTP6" s="54">
        <v>1.611</v>
      </c>
      <c r="BTQ6" s="54">
        <v>1.629</v>
      </c>
      <c r="BTR6" s="54">
        <v>1.1519999999999999</v>
      </c>
      <c r="BTS6" s="54">
        <v>1.155</v>
      </c>
      <c r="BTT6" s="54">
        <v>0.93799999999999994</v>
      </c>
      <c r="BTU6" s="54">
        <v>1.004</v>
      </c>
      <c r="BTV6" s="54">
        <v>0.94899999999999995</v>
      </c>
      <c r="BTW6" s="54">
        <v>0.97499999999999998</v>
      </c>
      <c r="BTX6" s="54">
        <v>0.96799999999999997</v>
      </c>
      <c r="BTY6" s="54">
        <v>0.94799999999999995</v>
      </c>
      <c r="BTZ6" s="54">
        <f t="shared" si="45"/>
        <v>0.94899999999999995</v>
      </c>
      <c r="BUA6" s="54">
        <v>1.2649999999999999</v>
      </c>
      <c r="BUB6" s="54">
        <v>1.524</v>
      </c>
      <c r="BUC6" s="54">
        <v>1.639</v>
      </c>
      <c r="BUD6" s="54">
        <v>1.2649999999999999</v>
      </c>
      <c r="BUE6" s="54">
        <v>1.6819999999999999</v>
      </c>
      <c r="BUF6" s="54">
        <v>1.6719999999999999</v>
      </c>
      <c r="BUG6" s="54">
        <v>1.2649999999999999</v>
      </c>
      <c r="BUH6" s="54">
        <v>1.44</v>
      </c>
      <c r="BUI6" s="54">
        <v>1.5049999999999999</v>
      </c>
      <c r="BUJ6" s="54">
        <v>1.474</v>
      </c>
      <c r="BUK6" s="54">
        <v>1.5109999999999999</v>
      </c>
      <c r="BUL6" s="891">
        <v>1.1299999999999999</v>
      </c>
      <c r="BUM6" s="54">
        <v>1.4690000000000001</v>
      </c>
      <c r="BUN6" s="54">
        <v>1.5189999999999999</v>
      </c>
      <c r="BUO6" s="54">
        <v>1.2649999999999999</v>
      </c>
      <c r="BUP6" s="54">
        <v>1.45</v>
      </c>
      <c r="BUQ6" s="54">
        <v>1.4630000000000001</v>
      </c>
      <c r="BUR6" s="54">
        <v>1.2649999999999999</v>
      </c>
      <c r="BUS6" s="54">
        <v>1.4830000000000001</v>
      </c>
      <c r="BUT6" s="54">
        <v>1.4930000000000001</v>
      </c>
      <c r="BUU6" s="54">
        <v>1.2649999999999999</v>
      </c>
      <c r="BUV6" s="54"/>
      <c r="BUW6" s="54"/>
      <c r="BUX6" s="5">
        <f t="shared" si="46"/>
        <v>-1</v>
      </c>
      <c r="BUY6" s="5">
        <f t="shared" si="47"/>
        <v>-1</v>
      </c>
      <c r="BUZ6" s="1307">
        <v>1.1599999999999999</v>
      </c>
      <c r="BVA6" s="54">
        <v>1.5449999999999999</v>
      </c>
      <c r="BVB6" s="1307">
        <v>1.1599999999999999</v>
      </c>
      <c r="BVC6" s="1382">
        <v>1.623</v>
      </c>
      <c r="BVD6" s="54">
        <v>1.4419999999999999</v>
      </c>
      <c r="BVE6" s="1382">
        <v>1.48</v>
      </c>
      <c r="BVF6" s="54">
        <v>1.407</v>
      </c>
      <c r="BVG6" s="54">
        <v>1.42</v>
      </c>
      <c r="BVH6" s="54">
        <v>1.421</v>
      </c>
      <c r="BVI6" s="909">
        <v>1.18</v>
      </c>
      <c r="BVJ6" s="1307">
        <v>1.1599999999999999</v>
      </c>
      <c r="BVK6" s="54">
        <v>1.385</v>
      </c>
      <c r="BVL6" s="909">
        <v>1.18</v>
      </c>
      <c r="BVM6" s="1307">
        <v>1.1599999999999999</v>
      </c>
      <c r="BVN6" s="1050">
        <v>1.4179999999999999</v>
      </c>
      <c r="BVO6" s="909">
        <v>1.18</v>
      </c>
      <c r="BVP6" s="1307">
        <v>1.45</v>
      </c>
      <c r="BVQ6" s="1382">
        <v>1.5109999999999999</v>
      </c>
      <c r="BVR6" s="1382">
        <v>1.4350000000000001</v>
      </c>
      <c r="BVS6" s="1050"/>
      <c r="BVT6" s="1382">
        <v>1.4339999999999999</v>
      </c>
      <c r="BVU6" s="909">
        <v>1.18</v>
      </c>
      <c r="BVV6" s="1307">
        <v>1.45</v>
      </c>
      <c r="BVW6" s="54">
        <v>1.387</v>
      </c>
      <c r="BVX6" s="54">
        <v>1.4390000000000001</v>
      </c>
      <c r="BVY6" s="909">
        <v>1.18</v>
      </c>
      <c r="BVZ6" s="1307">
        <v>1.45</v>
      </c>
      <c r="BWA6" s="54">
        <v>1.55</v>
      </c>
      <c r="BWB6" s="909">
        <v>1.18</v>
      </c>
      <c r="BWC6" s="1307">
        <v>1.45</v>
      </c>
      <c r="BWD6" s="1377">
        <v>1.546</v>
      </c>
      <c r="BWE6" s="909">
        <v>1.18</v>
      </c>
      <c r="BWF6" s="1307">
        <v>1.45</v>
      </c>
      <c r="BWG6" s="40"/>
      <c r="BWH6" s="5">
        <f t="shared" si="4"/>
        <v>-1</v>
      </c>
      <c r="BWI6" s="909"/>
      <c r="BWJ6" s="54">
        <v>1.44</v>
      </c>
      <c r="BWK6" s="1050"/>
      <c r="BWL6" s="54">
        <v>0.98399999999999999</v>
      </c>
      <c r="BWM6" s="54">
        <v>0.93600000000000005</v>
      </c>
      <c r="BWN6" s="909"/>
      <c r="BWO6" s="54">
        <v>1.44</v>
      </c>
      <c r="BWP6" s="1050"/>
      <c r="BWQ6" s="54">
        <v>0.98399999999999999</v>
      </c>
      <c r="BWR6" s="54">
        <v>0.99399999999999999</v>
      </c>
      <c r="BWS6" s="54">
        <v>0.90800000000000003</v>
      </c>
      <c r="BWT6" s="54">
        <v>0.93500000000000005</v>
      </c>
      <c r="BWU6" s="54">
        <v>0.66600000000000004</v>
      </c>
      <c r="BWV6" s="54">
        <v>0.66900000000000004</v>
      </c>
      <c r="BWW6" s="54">
        <v>0.68700000000000006</v>
      </c>
      <c r="BWX6" s="1526">
        <v>0.82</v>
      </c>
      <c r="BWY6" s="1307">
        <v>0.98399999999999999</v>
      </c>
      <c r="BWZ6" s="54">
        <v>0.64100000000000001</v>
      </c>
      <c r="BXA6" s="1526">
        <v>0.82</v>
      </c>
      <c r="BXB6" s="1307">
        <v>0.98399999999999999</v>
      </c>
      <c r="BXC6" s="54">
        <v>0.94299999999999995</v>
      </c>
      <c r="BXD6" s="909">
        <v>0.82</v>
      </c>
      <c r="BXE6" s="1382">
        <v>0.96</v>
      </c>
      <c r="BXF6" s="1382">
        <v>0.92900000000000005</v>
      </c>
      <c r="BXG6" s="1382">
        <v>0.91400000000000003</v>
      </c>
      <c r="BXH6" s="919"/>
      <c r="BXI6" s="1382">
        <v>0.92200000000000004</v>
      </c>
      <c r="BXJ6" s="909">
        <v>0.82</v>
      </c>
      <c r="BXK6" s="1382">
        <v>0.96</v>
      </c>
      <c r="BXL6" s="54">
        <v>0.95599999999999996</v>
      </c>
      <c r="BXM6" s="909">
        <v>0.82</v>
      </c>
      <c r="BXN6" s="1382">
        <v>0.96</v>
      </c>
      <c r="BXO6" s="1377">
        <v>0.94799999999999995</v>
      </c>
      <c r="BXP6" s="909">
        <v>0.82</v>
      </c>
      <c r="BXQ6" s="1382">
        <v>0.96</v>
      </c>
      <c r="BXR6" s="40"/>
      <c r="BXS6" s="5">
        <f t="shared" si="5"/>
        <v>-1</v>
      </c>
      <c r="BXT6" s="1050">
        <v>1.2649999999999999</v>
      </c>
      <c r="BXU6" s="54">
        <v>1.5609999999999999</v>
      </c>
      <c r="BXV6" s="54">
        <v>1.623</v>
      </c>
      <c r="BXW6" s="54">
        <v>1.714</v>
      </c>
      <c r="BXX6" s="54">
        <v>1.6970000000000001</v>
      </c>
      <c r="BXY6" s="54">
        <v>1.5269999999999999</v>
      </c>
      <c r="BXZ6" s="54">
        <v>1.611</v>
      </c>
      <c r="BYA6" s="909">
        <v>1.28</v>
      </c>
      <c r="BYB6" s="1307">
        <v>1.2649999999999999</v>
      </c>
      <c r="BYC6" s="54">
        <v>1.641</v>
      </c>
      <c r="BYD6" s="909">
        <v>1.28</v>
      </c>
      <c r="BYE6" s="1382">
        <v>1.6839999999999999</v>
      </c>
      <c r="BYF6" s="1382">
        <v>1.6719999999999999</v>
      </c>
      <c r="BYG6" s="909">
        <v>1.28</v>
      </c>
      <c r="BYH6" s="1382">
        <v>1.6839999999999999</v>
      </c>
      <c r="BYI6" s="1382">
        <v>1.554</v>
      </c>
      <c r="BYJ6" s="1382">
        <v>1.5449999999999999</v>
      </c>
      <c r="BYK6" s="909"/>
      <c r="BYL6" s="1382">
        <v>1.575</v>
      </c>
      <c r="BYM6" s="909">
        <v>1.28</v>
      </c>
      <c r="BYN6" s="1382">
        <v>1.6839999999999999</v>
      </c>
      <c r="BYO6" s="54">
        <v>1.5029999999999999</v>
      </c>
      <c r="BYP6" s="909">
        <v>1.28</v>
      </c>
      <c r="BYQ6" s="1382">
        <v>1.6839999999999999</v>
      </c>
      <c r="BYR6" s="1377">
        <v>1.5509999999999999</v>
      </c>
      <c r="BYS6" s="909">
        <v>1.28</v>
      </c>
      <c r="BYT6" s="1382">
        <v>1.6839999999999999</v>
      </c>
      <c r="BYU6" s="40"/>
      <c r="BYV6" s="5">
        <f t="shared" si="6"/>
        <v>-1</v>
      </c>
      <c r="BYW6" s="1368">
        <v>1.1739999999999999</v>
      </c>
      <c r="BYX6" s="1369">
        <v>1.08</v>
      </c>
      <c r="BYY6" s="1368">
        <v>1.161</v>
      </c>
      <c r="BYZ6" s="1368">
        <v>1.1739999999999999</v>
      </c>
      <c r="BZA6" s="1369">
        <v>1.08</v>
      </c>
      <c r="BZB6" s="54">
        <v>1.1579999999999999</v>
      </c>
      <c r="BZC6" s="1369">
        <v>1.08</v>
      </c>
      <c r="BZD6" s="1382">
        <v>0.92200000000000004</v>
      </c>
      <c r="BZE6" s="1526">
        <v>1.08</v>
      </c>
      <c r="BZF6" s="1377">
        <v>1.1339999999999999</v>
      </c>
      <c r="BZG6" s="1377">
        <v>0.81399999999999995</v>
      </c>
      <c r="BZH6" s="1377">
        <v>0.81100000000000005</v>
      </c>
      <c r="BZI6" s="1536"/>
      <c r="BZJ6" s="1377">
        <v>0.80600000000000005</v>
      </c>
      <c r="BZK6" s="1526">
        <v>1.08</v>
      </c>
      <c r="BZL6" s="1377">
        <v>1.1339999999999999</v>
      </c>
      <c r="BZM6" s="106">
        <v>0.85699999999999998</v>
      </c>
      <c r="BZN6" s="1526">
        <v>1.08</v>
      </c>
      <c r="BZO6" s="1377">
        <v>1.1339999999999999</v>
      </c>
      <c r="BZP6" s="1377">
        <v>0.83199999999999996</v>
      </c>
      <c r="BZQ6" s="1526">
        <v>1.08</v>
      </c>
      <c r="BZR6" s="1377">
        <v>1.1339999999999999</v>
      </c>
      <c r="BZS6" s="40"/>
      <c r="BZT6" s="5">
        <f t="shared" si="48"/>
        <v>-1</v>
      </c>
      <c r="BZU6" s="54">
        <v>0.77</v>
      </c>
      <c r="BZV6" s="54">
        <f t="shared" si="49"/>
        <v>0.77</v>
      </c>
      <c r="BZW6" s="40"/>
      <c r="BZX6" s="1736">
        <f t="shared" si="50"/>
        <v>-1</v>
      </c>
      <c r="BZY6" s="54">
        <v>1.1339999999999999</v>
      </c>
      <c r="BZZ6" s="52">
        <f t="shared" si="51"/>
        <v>1.1339999999999999</v>
      </c>
      <c r="CAA6" s="40"/>
      <c r="CAB6" s="1736">
        <f t="shared" si="52"/>
        <v>-1</v>
      </c>
      <c r="CAC6" s="54">
        <v>0.78400000000000003</v>
      </c>
      <c r="CAD6" s="52">
        <f t="shared" si="53"/>
        <v>0.78400000000000003</v>
      </c>
      <c r="CAE6" s="40"/>
      <c r="CAF6" s="966">
        <f t="shared" si="54"/>
        <v>-1</v>
      </c>
      <c r="CAG6" s="1050"/>
      <c r="CAH6" s="1050"/>
      <c r="CAI6" s="1527" t="s">
        <v>3856</v>
      </c>
      <c r="CAJ6" s="1050" t="str">
        <f t="shared" si="7"/>
        <v>1. Better than baseline</v>
      </c>
      <c r="CAK6" s="54" t="str">
        <f t="shared" si="8"/>
        <v>2. Within 10% deviation from baseline</v>
      </c>
      <c r="CAL6" s="54" t="str">
        <f t="shared" si="9"/>
        <v xml:space="preserve">1. Better than baseline </v>
      </c>
      <c r="CAM6" s="54" t="str">
        <f t="shared" si="10"/>
        <v xml:space="preserve">1. Better than baseline </v>
      </c>
      <c r="CAN6" s="54" t="str">
        <f t="shared" si="11"/>
        <v xml:space="preserve">1. Better than baseline </v>
      </c>
      <c r="CAO6" s="54" t="str">
        <f t="shared" si="12"/>
        <v>2. Within 10% deviation from baseline</v>
      </c>
      <c r="CAP6" s="54" t="str">
        <f t="shared" si="13"/>
        <v>3. Missing baseline</v>
      </c>
      <c r="CAQ6" s="28" t="str">
        <f t="shared" si="14"/>
        <v>3. Missing baseline</v>
      </c>
      <c r="CAR6" s="54" t="str">
        <f t="shared" si="15"/>
        <v>3. Missing baseline</v>
      </c>
      <c r="CAS6" s="54" t="str">
        <f t="shared" si="16"/>
        <v>2. Within 10% deviation from baseline</v>
      </c>
      <c r="CAT6" s="54" t="str">
        <f t="shared" si="17"/>
        <v xml:space="preserve">1. Better than baseline </v>
      </c>
      <c r="CAU6" s="1382" t="str">
        <f t="shared" si="18"/>
        <v xml:space="preserve">1. Better than baseline </v>
      </c>
      <c r="CAV6" s="1382" t="str">
        <f t="shared" si="19"/>
        <v xml:space="preserve">1. Better than baseline </v>
      </c>
      <c r="CAW6" s="1382" t="str">
        <f t="shared" si="20"/>
        <v xml:space="preserve">1. Better than baseline </v>
      </c>
      <c r="CAX6" s="1382" t="str">
        <f t="shared" si="21"/>
        <v xml:space="preserve">1. Better than baseline </v>
      </c>
    </row>
    <row r="7" spans="1:2237" ht="29.5" thickBot="1" x14ac:dyDescent="0.4">
      <c r="A7" s="118" t="s">
        <v>3852</v>
      </c>
      <c r="B7" s="118"/>
      <c r="C7" s="126" t="s">
        <v>3853</v>
      </c>
      <c r="D7" s="340">
        <v>5</v>
      </c>
      <c r="E7" s="52" t="s">
        <v>3853</v>
      </c>
      <c r="F7" s="123" t="s">
        <v>3857</v>
      </c>
      <c r="G7" s="118" t="s">
        <v>17</v>
      </c>
      <c r="H7" s="118" t="s">
        <v>17</v>
      </c>
      <c r="I7" s="123" t="s">
        <v>3857</v>
      </c>
      <c r="J7" s="8" t="s">
        <v>3858</v>
      </c>
      <c r="K7" s="52">
        <v>1.08</v>
      </c>
      <c r="L7" s="52">
        <v>0.8</v>
      </c>
      <c r="M7" s="52">
        <v>0.74299999999999999</v>
      </c>
      <c r="N7" s="52">
        <v>0.74199999999999999</v>
      </c>
      <c r="O7" s="52">
        <v>0.74199999999999999</v>
      </c>
      <c r="P7" s="52"/>
      <c r="Q7" s="52"/>
      <c r="R7" s="52">
        <v>0.74099999999999999</v>
      </c>
      <c r="S7" s="52"/>
      <c r="T7" s="52"/>
      <c r="U7" s="52">
        <v>0.74199999999999999</v>
      </c>
      <c r="V7" s="1049"/>
      <c r="W7" s="32"/>
      <c r="X7" s="32">
        <v>0.74199999999999999</v>
      </c>
      <c r="Y7" s="52">
        <v>0.74199999999999999</v>
      </c>
      <c r="Z7" s="32">
        <v>0.80400000000000005</v>
      </c>
      <c r="AA7" s="52"/>
      <c r="AB7" s="52">
        <v>0.81899999999999995</v>
      </c>
      <c r="AC7" s="959">
        <v>0.80100000000000005</v>
      </c>
      <c r="AD7" s="960"/>
      <c r="AE7" s="960">
        <v>0.79600000000000004</v>
      </c>
      <c r="AF7" s="960">
        <v>0.80300000000000005</v>
      </c>
      <c r="AG7" s="959">
        <v>0.80800000000000005</v>
      </c>
      <c r="AH7" s="52">
        <f t="shared" si="0"/>
        <v>0.74099999999999999</v>
      </c>
      <c r="AI7" s="52">
        <v>0.8</v>
      </c>
      <c r="AJ7" s="52">
        <v>0.80800000000000005</v>
      </c>
      <c r="AK7" s="52"/>
      <c r="AL7" s="52"/>
      <c r="AM7" s="52"/>
      <c r="AN7" s="52">
        <v>0.79600000000000004</v>
      </c>
      <c r="AO7" s="52">
        <v>0.74099999999999999</v>
      </c>
      <c r="AP7" s="52">
        <v>0.80100000000000005</v>
      </c>
      <c r="AQ7" s="52">
        <v>0.78900000000000003</v>
      </c>
      <c r="AR7" s="58"/>
      <c r="AS7" s="52">
        <v>0.77700000000000002</v>
      </c>
      <c r="AT7" s="52">
        <v>0.79500000000000004</v>
      </c>
      <c r="AU7" s="52">
        <v>0.79600000000000004</v>
      </c>
      <c r="AV7" s="52">
        <v>0.79500000000000004</v>
      </c>
      <c r="AW7" s="52">
        <v>0.74099999999999999</v>
      </c>
      <c r="AX7" s="52">
        <v>0.78100000000000003</v>
      </c>
      <c r="AY7" s="58">
        <v>0.79400000000000004</v>
      </c>
      <c r="AZ7" s="58">
        <v>0.8</v>
      </c>
      <c r="BA7" s="962"/>
      <c r="BB7" s="58">
        <v>0.79400000000000004</v>
      </c>
      <c r="BC7" s="58">
        <v>0.79500000000000004</v>
      </c>
      <c r="BD7" s="58">
        <v>0.79</v>
      </c>
      <c r="BE7" s="58">
        <v>0.79600000000000004</v>
      </c>
      <c r="BF7" s="58">
        <v>0.74099999999999999</v>
      </c>
      <c r="BG7" s="58">
        <v>0.79800000000000004</v>
      </c>
      <c r="BH7" s="58">
        <v>0.79700000000000004</v>
      </c>
      <c r="BI7" s="52">
        <v>0.79500000000000004</v>
      </c>
      <c r="BJ7" s="52"/>
      <c r="BK7" s="58">
        <v>0.77100000000000002</v>
      </c>
      <c r="BL7" s="58"/>
      <c r="BM7" s="58"/>
      <c r="BN7" s="58"/>
      <c r="BO7" s="58"/>
      <c r="BP7" s="52">
        <v>0.74099999999999999</v>
      </c>
      <c r="BQ7" s="52"/>
      <c r="BR7" s="58">
        <v>0.78900000000000003</v>
      </c>
      <c r="BS7" s="58">
        <v>0.79800000000000004</v>
      </c>
      <c r="BT7" s="58"/>
      <c r="BU7" s="58">
        <v>0.80200000000000005</v>
      </c>
      <c r="BV7" s="58"/>
      <c r="BW7" s="58"/>
      <c r="BX7" s="58">
        <v>0.79600000000000004</v>
      </c>
      <c r="BY7" s="58">
        <v>0.79400000000000004</v>
      </c>
      <c r="BZ7" s="58"/>
      <c r="CA7" s="899">
        <v>0.79400000000000004</v>
      </c>
      <c r="CB7" s="58"/>
      <c r="CC7" s="58">
        <v>0.74099999999999999</v>
      </c>
      <c r="CD7" s="58">
        <v>0.78</v>
      </c>
      <c r="CE7" s="58">
        <v>0.78300000000000003</v>
      </c>
      <c r="CF7" s="58">
        <v>0.80200000000000005</v>
      </c>
      <c r="CG7" s="58">
        <v>0.79800000000000004</v>
      </c>
      <c r="CH7" s="58"/>
      <c r="CI7" s="58"/>
      <c r="CJ7" s="58"/>
      <c r="CK7" s="962">
        <v>1.0900000000000001</v>
      </c>
      <c r="CL7" s="962"/>
      <c r="CM7" s="58">
        <v>0.74099999999999999</v>
      </c>
      <c r="CN7" s="962"/>
      <c r="CO7" s="962">
        <v>1.1000000000000001</v>
      </c>
      <c r="CP7" s="962"/>
      <c r="CQ7" s="962">
        <v>0.78800000000000003</v>
      </c>
      <c r="CR7" s="58">
        <v>0.79900000000000004</v>
      </c>
      <c r="CS7" s="58">
        <v>0.78700000000000003</v>
      </c>
      <c r="CT7" s="58">
        <v>0.78300000000000003</v>
      </c>
      <c r="CU7" s="58"/>
      <c r="CV7" s="52">
        <v>0.74099999999999999</v>
      </c>
      <c r="CW7" s="52">
        <v>0.80600000000000005</v>
      </c>
      <c r="CX7" s="52">
        <v>0.79700000000000004</v>
      </c>
      <c r="CY7" s="52">
        <v>0.8</v>
      </c>
      <c r="CZ7" s="52">
        <v>0.748</v>
      </c>
      <c r="DA7" s="52"/>
      <c r="DB7" s="52">
        <v>0.80700000000000005</v>
      </c>
      <c r="DC7" s="52">
        <v>0.79</v>
      </c>
      <c r="DD7" s="52">
        <v>0.78900000000000003</v>
      </c>
      <c r="DE7" s="52">
        <v>0.79100000000000004</v>
      </c>
      <c r="DF7" s="52">
        <v>0.79800000000000004</v>
      </c>
      <c r="DG7" s="52">
        <v>0.74099999999999999</v>
      </c>
      <c r="DH7" s="872"/>
      <c r="DI7" s="52">
        <v>0.78700000000000003</v>
      </c>
      <c r="DJ7" s="52">
        <v>0.78200000000000003</v>
      </c>
      <c r="DK7" s="872"/>
      <c r="DL7" s="52">
        <v>0.77400000000000002</v>
      </c>
      <c r="DM7" s="52">
        <v>0.79500000000000004</v>
      </c>
      <c r="DN7" s="52">
        <v>0.78500000000000003</v>
      </c>
      <c r="DO7" s="52">
        <v>0.78700000000000003</v>
      </c>
      <c r="DP7" s="52">
        <v>0.78700000000000003</v>
      </c>
      <c r="DQ7" s="944"/>
      <c r="DR7" s="52">
        <v>0.77600000000000002</v>
      </c>
      <c r="DS7" s="52">
        <v>0.74399999999999999</v>
      </c>
      <c r="DT7" s="52">
        <v>0.79700000000000004</v>
      </c>
      <c r="DU7" s="52">
        <v>0.79</v>
      </c>
      <c r="DV7" s="52">
        <v>0.74099999999999999</v>
      </c>
      <c r="DW7" s="52">
        <v>0.77100000000000002</v>
      </c>
      <c r="DX7" s="52">
        <v>0.78900000000000003</v>
      </c>
      <c r="DY7" s="52">
        <v>0.77900000000000003</v>
      </c>
      <c r="DZ7" s="52">
        <v>0.79</v>
      </c>
      <c r="EA7" s="52">
        <v>0.79</v>
      </c>
      <c r="EB7" s="52">
        <v>0.77300000000000002</v>
      </c>
      <c r="EC7" s="52"/>
      <c r="ED7" s="52">
        <v>0.78500000000000003</v>
      </c>
      <c r="EE7" s="52">
        <v>0.77100000000000002</v>
      </c>
      <c r="EF7" s="52">
        <v>0.77300000000000002</v>
      </c>
      <c r="EG7" s="52">
        <v>0.77300000000000002</v>
      </c>
      <c r="EH7" s="52">
        <v>1.08</v>
      </c>
      <c r="EI7" s="1129"/>
      <c r="EJ7" s="52">
        <v>0.74099999999999999</v>
      </c>
      <c r="EK7" s="52">
        <v>0.78500000000000003</v>
      </c>
      <c r="EL7" s="1129"/>
      <c r="EM7" s="52">
        <v>0.79</v>
      </c>
      <c r="EN7" s="52">
        <v>0.79</v>
      </c>
      <c r="EO7" s="58">
        <v>0.74199999999999999</v>
      </c>
      <c r="EP7" s="52">
        <v>0.77</v>
      </c>
      <c r="EQ7" s="52">
        <v>0.77600000000000002</v>
      </c>
      <c r="ER7" s="1129"/>
      <c r="ES7" s="52">
        <v>0.79</v>
      </c>
      <c r="ET7" s="52">
        <v>0.78700000000000003</v>
      </c>
      <c r="EU7" s="52">
        <v>0.77500000000000002</v>
      </c>
      <c r="EV7" s="52">
        <v>0.77400000000000002</v>
      </c>
      <c r="EW7" s="52">
        <v>0.79300000000000004</v>
      </c>
      <c r="EX7" s="52">
        <v>0.77</v>
      </c>
      <c r="EY7" s="52">
        <v>0.79500000000000004</v>
      </c>
      <c r="EZ7" s="52">
        <v>0.78400000000000003</v>
      </c>
      <c r="FA7" s="52">
        <v>0.78100000000000003</v>
      </c>
      <c r="FB7" s="52">
        <v>0.78</v>
      </c>
      <c r="FC7" s="52">
        <v>0.77600000000000002</v>
      </c>
      <c r="FD7" s="52">
        <v>0.78300000000000003</v>
      </c>
      <c r="FE7" s="1035"/>
      <c r="FF7" s="52">
        <v>0.79400000000000004</v>
      </c>
      <c r="FG7" s="52">
        <v>0.79</v>
      </c>
      <c r="FH7" s="1035"/>
      <c r="FI7" s="1023">
        <v>0.78500000000000003</v>
      </c>
      <c r="FJ7" s="1035"/>
      <c r="FK7" s="52">
        <v>0.78200000000000003</v>
      </c>
      <c r="FL7" s="52">
        <v>0.78700000000000003</v>
      </c>
      <c r="FM7" s="52">
        <v>1.08</v>
      </c>
      <c r="FN7" s="1129"/>
      <c r="FO7" s="52">
        <v>0.74099999999999999</v>
      </c>
      <c r="FP7" s="52">
        <v>0.78700000000000003</v>
      </c>
      <c r="FQ7" s="52">
        <v>0.79400000000000004</v>
      </c>
      <c r="FR7" s="52">
        <v>0.78600000000000003</v>
      </c>
      <c r="FS7" s="52">
        <v>1.08</v>
      </c>
      <c r="FT7" s="1129"/>
      <c r="FU7" s="52">
        <v>0.74099999999999999</v>
      </c>
      <c r="FV7" s="52">
        <v>0.78400000000000003</v>
      </c>
      <c r="FW7" s="52">
        <v>0.77500000000000002</v>
      </c>
      <c r="FX7" s="52">
        <v>0.78600000000000003</v>
      </c>
      <c r="FY7" s="52">
        <v>0.77900000000000003</v>
      </c>
      <c r="FZ7" s="52">
        <v>0.79500000000000004</v>
      </c>
      <c r="GA7" s="52">
        <v>0.77800000000000002</v>
      </c>
      <c r="GB7" s="52">
        <v>0.79200000000000004</v>
      </c>
      <c r="GC7" s="52">
        <v>0.79600000000000004</v>
      </c>
      <c r="GD7" s="52">
        <v>0.80900000000000005</v>
      </c>
      <c r="GE7" s="52">
        <v>0.80200000000000005</v>
      </c>
      <c r="GF7" s="52">
        <v>0.79300000000000004</v>
      </c>
      <c r="GG7" s="52">
        <v>0.80900000000000005</v>
      </c>
      <c r="GH7" s="1160">
        <f t="shared" si="22"/>
        <v>9.1767881241565541E-2</v>
      </c>
      <c r="GI7" s="1049">
        <v>1.26</v>
      </c>
      <c r="GJ7" s="32">
        <v>0.8</v>
      </c>
      <c r="GK7" s="32"/>
      <c r="GL7" s="32"/>
      <c r="GM7" s="32"/>
      <c r="GN7" s="32"/>
      <c r="GO7" s="52">
        <v>1.02</v>
      </c>
      <c r="GP7" s="32"/>
      <c r="GQ7" s="52"/>
      <c r="GR7" s="52"/>
      <c r="GS7" s="52"/>
      <c r="GT7" s="58"/>
      <c r="GU7" s="58"/>
      <c r="GV7" s="58"/>
      <c r="GW7" s="52">
        <v>0.79600000000000004</v>
      </c>
      <c r="GX7" s="52"/>
      <c r="GY7" s="52">
        <v>1.0269999999999999</v>
      </c>
      <c r="GZ7" s="52">
        <v>1.0289999999999999</v>
      </c>
      <c r="HA7" s="52">
        <f>MIN(GZ7,GO7)</f>
        <v>1.02</v>
      </c>
      <c r="HB7" s="52">
        <v>0.77700000000000002</v>
      </c>
      <c r="HC7" s="52"/>
      <c r="HD7" s="52">
        <v>0.77500000000000002</v>
      </c>
      <c r="HE7" s="52"/>
      <c r="HF7" s="52">
        <v>0.77500000000000002</v>
      </c>
      <c r="HG7" s="52">
        <v>1.02</v>
      </c>
      <c r="HH7" s="52">
        <v>1.0269999999999999</v>
      </c>
      <c r="HI7" s="52">
        <v>1.0269999999999999</v>
      </c>
      <c r="HJ7" s="52"/>
      <c r="HK7" s="52">
        <v>1.02</v>
      </c>
      <c r="HL7" s="52">
        <v>1.012</v>
      </c>
      <c r="HM7" s="52"/>
      <c r="HN7" s="52">
        <v>0.998</v>
      </c>
      <c r="HO7" s="52"/>
      <c r="HP7" s="52">
        <v>0.98499999999999999</v>
      </c>
      <c r="HQ7" s="52">
        <v>1.004</v>
      </c>
      <c r="HR7" s="52">
        <v>0.996</v>
      </c>
      <c r="HS7" s="52">
        <v>1.02</v>
      </c>
      <c r="HT7" s="52">
        <v>1.01</v>
      </c>
      <c r="HU7" s="52"/>
      <c r="HV7" s="58"/>
      <c r="HW7" s="58">
        <v>0.999</v>
      </c>
      <c r="HX7" s="58"/>
      <c r="HY7" s="58">
        <v>1.0169999999999999</v>
      </c>
      <c r="HZ7" s="52">
        <v>1.0009999999999999</v>
      </c>
      <c r="IA7" s="58">
        <v>1.0109999999999999</v>
      </c>
      <c r="IB7" s="58">
        <v>1.02</v>
      </c>
      <c r="IC7" s="52">
        <v>1.0129999999999999</v>
      </c>
      <c r="ID7" s="58">
        <v>1.006</v>
      </c>
      <c r="IE7" s="58">
        <v>1.0089999999999999</v>
      </c>
      <c r="IF7" s="58"/>
      <c r="IG7" s="58">
        <v>0.99399999999999999</v>
      </c>
      <c r="IH7" s="962"/>
      <c r="II7" s="962"/>
      <c r="IJ7" s="962">
        <v>0.99299999999999999</v>
      </c>
      <c r="IK7" s="52">
        <v>1.02</v>
      </c>
      <c r="IL7" s="962">
        <v>1.0029999999999999</v>
      </c>
      <c r="IM7" s="962"/>
      <c r="IN7" s="58">
        <v>1.012</v>
      </c>
      <c r="IO7" s="58"/>
      <c r="IP7" s="58"/>
      <c r="IQ7" s="58"/>
      <c r="IR7" s="58"/>
      <c r="IS7" s="58"/>
      <c r="IT7" s="58">
        <v>1.0169999999999999</v>
      </c>
      <c r="IU7" s="58">
        <v>1.012</v>
      </c>
      <c r="IV7" s="1049">
        <v>1.02</v>
      </c>
      <c r="IW7" s="1049">
        <v>1.0069999999999999</v>
      </c>
      <c r="IX7" s="1049"/>
      <c r="IY7" s="966">
        <f>(IW7-IV7)/IV7</f>
        <v>-1.2745098039215806E-2</v>
      </c>
      <c r="IZ7" s="1049">
        <v>1.36</v>
      </c>
      <c r="JA7" s="32">
        <v>0.89</v>
      </c>
      <c r="JB7" s="32"/>
      <c r="JC7" s="32">
        <v>1.0069999999999999</v>
      </c>
      <c r="JD7" s="32"/>
      <c r="JE7" s="32"/>
      <c r="JF7" s="32"/>
      <c r="JG7" s="32"/>
      <c r="JH7" s="52">
        <v>1</v>
      </c>
      <c r="JI7" s="52"/>
      <c r="JJ7" s="32"/>
      <c r="JK7" s="52"/>
      <c r="JL7" s="32"/>
      <c r="JM7" s="52"/>
      <c r="JN7" s="52"/>
      <c r="JO7" s="52"/>
      <c r="JP7" s="32"/>
      <c r="JQ7" s="52"/>
      <c r="JR7" s="52"/>
      <c r="JS7" s="52"/>
      <c r="JT7" s="957">
        <v>1.31</v>
      </c>
      <c r="JU7" s="52">
        <v>0.998</v>
      </c>
      <c r="JV7" s="52">
        <v>1.022</v>
      </c>
      <c r="JW7" s="52">
        <f>MIN(JH7,JV7)</f>
        <v>1</v>
      </c>
      <c r="JX7" s="52">
        <v>0.77700000000000002</v>
      </c>
      <c r="JY7" s="52">
        <v>0.995</v>
      </c>
      <c r="JZ7" s="52"/>
      <c r="KA7" s="52"/>
      <c r="KB7" s="52"/>
      <c r="KC7" s="52">
        <v>1.016</v>
      </c>
      <c r="KD7" s="52">
        <v>1</v>
      </c>
      <c r="KE7" s="52">
        <v>0.98199999999999998</v>
      </c>
      <c r="KF7" s="52"/>
      <c r="KG7" s="52">
        <v>0.98499999999999999</v>
      </c>
      <c r="KH7" s="52">
        <v>0.98</v>
      </c>
      <c r="KI7" s="52">
        <v>0.98499999999999999</v>
      </c>
      <c r="KJ7" s="52">
        <v>0.98299999999999998</v>
      </c>
      <c r="KK7" s="52"/>
      <c r="KL7" s="52">
        <v>0.98099999999999998</v>
      </c>
      <c r="KM7" s="52">
        <v>1</v>
      </c>
      <c r="KN7" s="52">
        <v>0.98</v>
      </c>
      <c r="KO7" s="52"/>
      <c r="KP7" s="52">
        <v>0.97799999999999998</v>
      </c>
      <c r="KQ7" s="58"/>
      <c r="KR7" s="58">
        <v>0.98199999999999998</v>
      </c>
      <c r="KS7" s="58">
        <v>0.98499999999999999</v>
      </c>
      <c r="KT7" s="58">
        <v>0.97699999999999998</v>
      </c>
      <c r="KU7" s="58">
        <v>0.98199999999999998</v>
      </c>
      <c r="KV7" s="58">
        <v>1</v>
      </c>
      <c r="KW7" s="52">
        <v>0.98299999999999998</v>
      </c>
      <c r="KX7" s="58">
        <v>0.97399999999999998</v>
      </c>
      <c r="KY7" s="52">
        <v>0.98499999999999999</v>
      </c>
      <c r="KZ7" s="58">
        <v>0.99199999999999999</v>
      </c>
      <c r="LA7" s="58">
        <f>VLOOKUP(I7,[5]consolidated!$B$1:$C$29,2,FALSE)/1000</f>
        <v>0.98899999999999999</v>
      </c>
      <c r="LB7" s="58">
        <v>0.98899999999999999</v>
      </c>
      <c r="LC7" s="58">
        <v>0.98599999999999999</v>
      </c>
      <c r="LD7" s="58">
        <v>0.98</v>
      </c>
      <c r="LE7" s="52">
        <v>1</v>
      </c>
      <c r="LF7" s="58"/>
      <c r="LG7" s="58"/>
      <c r="LH7" s="58">
        <v>0.99099999999999999</v>
      </c>
      <c r="LI7" s="379">
        <v>1.35</v>
      </c>
      <c r="LJ7" s="379"/>
      <c r="LK7" s="379"/>
      <c r="LL7" s="379"/>
      <c r="LM7" s="379"/>
      <c r="LN7" s="28">
        <v>1.036</v>
      </c>
      <c r="LO7" s="58">
        <v>0.98099999999999998</v>
      </c>
      <c r="LP7" s="58">
        <v>0.98199999999999998</v>
      </c>
      <c r="LQ7" s="58"/>
      <c r="LR7" s="52">
        <v>1</v>
      </c>
      <c r="LS7" s="52">
        <v>0.97599999999999998</v>
      </c>
      <c r="LT7" s="32">
        <v>0.98599999999999999</v>
      </c>
      <c r="LU7" s="52">
        <v>0.98299999999999998</v>
      </c>
      <c r="LV7" s="52"/>
      <c r="LW7" s="52">
        <v>0.97199999999999998</v>
      </c>
      <c r="LX7" s="52"/>
      <c r="LY7" s="52">
        <v>0.98699999999999999</v>
      </c>
      <c r="LZ7" s="52">
        <v>1.0149999999999999</v>
      </c>
      <c r="MA7" s="52">
        <v>1.006</v>
      </c>
      <c r="MB7" s="58">
        <v>1.0069999999999999</v>
      </c>
      <c r="MC7" s="52">
        <v>1</v>
      </c>
      <c r="MD7" s="52"/>
      <c r="ME7" s="58">
        <v>0.998</v>
      </c>
      <c r="MF7" s="52">
        <v>0.996</v>
      </c>
      <c r="MG7" s="52">
        <v>0.99299999999999999</v>
      </c>
      <c r="MH7" s="58">
        <v>0.98799999999999999</v>
      </c>
      <c r="MI7" s="58">
        <v>0.999</v>
      </c>
      <c r="MJ7" s="58"/>
      <c r="MK7" s="58">
        <v>0.99199999999999999</v>
      </c>
      <c r="ML7" s="58">
        <v>0.98799999999999999</v>
      </c>
      <c r="MM7" s="58"/>
      <c r="MN7" s="52"/>
      <c r="MO7" s="52">
        <v>1</v>
      </c>
      <c r="MP7" s="52">
        <v>1.0029999999999999</v>
      </c>
      <c r="MQ7" s="52">
        <v>0.999</v>
      </c>
      <c r="MR7" s="52">
        <v>1.0149999999999999</v>
      </c>
      <c r="MS7" s="52">
        <v>1.002</v>
      </c>
      <c r="MT7" s="52">
        <v>0.998</v>
      </c>
      <c r="MU7" s="52">
        <v>1.0089999999999999</v>
      </c>
      <c r="MV7" s="872"/>
      <c r="MW7" s="52">
        <v>1.014</v>
      </c>
      <c r="MX7" s="52"/>
      <c r="MY7" s="52">
        <v>1.01</v>
      </c>
      <c r="MZ7" s="52">
        <v>0.997</v>
      </c>
      <c r="NA7" s="52">
        <v>1</v>
      </c>
      <c r="NB7" s="52">
        <v>0.997</v>
      </c>
      <c r="NC7" s="872"/>
      <c r="ND7" s="1023">
        <v>0.996</v>
      </c>
      <c r="NE7" s="1023">
        <v>1.0009999999999999</v>
      </c>
      <c r="NF7" s="52">
        <v>0.99</v>
      </c>
      <c r="NG7" s="52">
        <v>1.0009999999999999</v>
      </c>
      <c r="NH7" s="52">
        <v>1.0029999999999999</v>
      </c>
      <c r="NI7" s="52">
        <v>0.97199999999999998</v>
      </c>
      <c r="NJ7" s="52">
        <v>1.03</v>
      </c>
      <c r="NK7" s="52">
        <v>0.99</v>
      </c>
      <c r="NL7" s="52">
        <v>1.0349999999999999</v>
      </c>
      <c r="NM7" s="52"/>
      <c r="NN7" s="52">
        <v>1.056</v>
      </c>
      <c r="NO7" s="52">
        <v>1</v>
      </c>
      <c r="NP7" s="52">
        <v>0.98199999999999998</v>
      </c>
      <c r="NQ7" s="52">
        <v>0.995</v>
      </c>
      <c r="NR7" s="52">
        <v>1.0029999999999999</v>
      </c>
      <c r="NS7" s="52"/>
      <c r="NT7" s="52">
        <v>0.999</v>
      </c>
      <c r="NU7" s="52">
        <v>1.002</v>
      </c>
      <c r="NV7" s="52">
        <v>0.97899999999999998</v>
      </c>
      <c r="NW7" s="52">
        <v>0.99299999999999999</v>
      </c>
      <c r="NX7" s="944"/>
      <c r="NY7" s="52">
        <v>0.97699999999999998</v>
      </c>
      <c r="NZ7" s="52">
        <v>1.0029999999999999</v>
      </c>
      <c r="OA7" s="58">
        <v>0.98</v>
      </c>
      <c r="OB7" s="52">
        <v>1.36</v>
      </c>
      <c r="OC7" s="1129"/>
      <c r="OD7" s="52">
        <v>1</v>
      </c>
      <c r="OE7" s="52">
        <v>0.99099999999999999</v>
      </c>
      <c r="OF7" s="52">
        <v>0.98899999999999999</v>
      </c>
      <c r="OG7" s="52">
        <v>0.99</v>
      </c>
      <c r="OH7" s="899">
        <v>0.99299999999999999</v>
      </c>
      <c r="OI7" s="52">
        <v>0.98</v>
      </c>
      <c r="OJ7" s="52">
        <v>0.98</v>
      </c>
      <c r="OK7" s="52">
        <v>0.99199999999999999</v>
      </c>
      <c r="OL7" s="52">
        <v>0.997</v>
      </c>
      <c r="OM7" s="1129"/>
      <c r="ON7" s="52">
        <v>0.98099999999999998</v>
      </c>
      <c r="OO7" s="52">
        <v>0.98199999999999998</v>
      </c>
      <c r="OP7" s="52">
        <v>0.98899999999999999</v>
      </c>
      <c r="OQ7" s="52">
        <v>0.99299999999999999</v>
      </c>
      <c r="OR7" s="52">
        <v>0.99</v>
      </c>
      <c r="OS7" s="52">
        <v>0.999</v>
      </c>
      <c r="OT7" s="52">
        <v>0.995</v>
      </c>
      <c r="OU7" s="52">
        <v>0.98499999999999999</v>
      </c>
      <c r="OV7" s="52">
        <v>0.98199999999999998</v>
      </c>
      <c r="OW7" s="52">
        <v>0.96899999999999997</v>
      </c>
      <c r="OX7" s="52">
        <v>0.98399999999999999</v>
      </c>
      <c r="OY7" s="52">
        <v>0.98299999999999998</v>
      </c>
      <c r="OZ7" s="52">
        <v>0.98299999999999998</v>
      </c>
      <c r="PA7" s="52">
        <v>0.997</v>
      </c>
      <c r="PB7" s="52">
        <v>0.999</v>
      </c>
      <c r="PC7" s="52">
        <v>1.36</v>
      </c>
      <c r="PD7" s="1129"/>
      <c r="PE7" s="52">
        <v>1</v>
      </c>
      <c r="PF7" s="52">
        <v>0.99</v>
      </c>
      <c r="PG7" s="52">
        <v>0.99299999999999999</v>
      </c>
      <c r="PH7" s="52">
        <v>0.98</v>
      </c>
      <c r="PI7" s="1129"/>
      <c r="PJ7" s="52">
        <v>1.36</v>
      </c>
      <c r="PK7" s="1129"/>
      <c r="PL7" s="58">
        <v>1</v>
      </c>
      <c r="PM7" s="52">
        <v>0.99199999999999999</v>
      </c>
      <c r="PN7" s="52">
        <v>0.99199999999999999</v>
      </c>
      <c r="PO7" s="1049"/>
      <c r="PP7" s="52">
        <v>0.98899999999999999</v>
      </c>
      <c r="PQ7" s="52">
        <v>0.98899999999999999</v>
      </c>
      <c r="PR7" s="1134"/>
      <c r="PS7" s="52">
        <v>0.98299999999999998</v>
      </c>
      <c r="PT7" s="52">
        <v>0.99</v>
      </c>
      <c r="PU7" s="52">
        <v>0.99299999999999999</v>
      </c>
      <c r="PV7" s="52">
        <v>0.98599999999999999</v>
      </c>
      <c r="PW7" s="1129"/>
      <c r="PX7" s="52">
        <v>1.0009999999999999</v>
      </c>
      <c r="PY7" s="52">
        <v>1.004</v>
      </c>
      <c r="PZ7" s="52">
        <v>0.99199999999999999</v>
      </c>
      <c r="QA7" s="52">
        <v>1</v>
      </c>
      <c r="QB7" s="1160">
        <f t="shared" si="23"/>
        <v>0</v>
      </c>
      <c r="QC7" s="52">
        <v>1.3</v>
      </c>
      <c r="QD7" s="32">
        <v>0.75</v>
      </c>
      <c r="QE7" s="32"/>
      <c r="QF7" s="32"/>
      <c r="QG7" s="32"/>
      <c r="QH7" s="32"/>
      <c r="QI7" s="32"/>
      <c r="QJ7" s="65">
        <v>0.99</v>
      </c>
      <c r="QK7" s="65"/>
      <c r="QL7" s="65"/>
      <c r="QM7" s="1023"/>
      <c r="QN7" s="1023"/>
      <c r="QO7" s="1023"/>
      <c r="QP7" s="899"/>
      <c r="QQ7" s="1023"/>
      <c r="QR7" s="1023"/>
      <c r="QS7" s="959"/>
      <c r="QT7" s="211"/>
      <c r="QU7" s="959">
        <v>1.028</v>
      </c>
      <c r="QV7" s="959">
        <v>0.752</v>
      </c>
      <c r="QW7" s="52">
        <f>MIN(QJ7,QV7)</f>
        <v>0.752</v>
      </c>
      <c r="QX7" s="52"/>
      <c r="QY7" s="52"/>
      <c r="QZ7" s="52"/>
      <c r="RA7" s="52"/>
      <c r="RB7" s="52">
        <v>0.751</v>
      </c>
      <c r="RC7" s="52"/>
      <c r="RD7" s="52">
        <v>0.752</v>
      </c>
      <c r="RE7" s="52"/>
      <c r="RF7" s="52"/>
      <c r="RG7" s="52"/>
      <c r="RH7" s="52"/>
      <c r="RI7" s="52"/>
      <c r="RJ7" s="52"/>
      <c r="RK7" s="52">
        <v>1.27</v>
      </c>
      <c r="RL7" s="52"/>
      <c r="RM7" s="52">
        <v>0.752</v>
      </c>
      <c r="RN7" s="52"/>
      <c r="RO7" s="52"/>
      <c r="RP7" s="52"/>
      <c r="RQ7" s="58"/>
      <c r="RR7" s="58"/>
      <c r="RS7" s="58"/>
      <c r="RT7" s="58"/>
      <c r="RU7" s="962">
        <v>1.3</v>
      </c>
      <c r="RV7" s="58">
        <v>0.752</v>
      </c>
      <c r="RW7" s="52"/>
      <c r="RX7" s="58"/>
      <c r="RY7" s="58"/>
      <c r="RZ7" s="962"/>
      <c r="SA7" s="58"/>
      <c r="SB7" s="58"/>
      <c r="SC7" s="58"/>
      <c r="SD7" s="58"/>
      <c r="SE7" s="58"/>
      <c r="SF7" s="52">
        <v>0.752</v>
      </c>
      <c r="SG7" s="58"/>
      <c r="SH7" s="58"/>
      <c r="SI7" s="58"/>
      <c r="SJ7" s="58"/>
      <c r="SK7" s="58"/>
      <c r="SL7" s="58"/>
      <c r="SM7" s="58"/>
      <c r="SN7" s="967">
        <v>1.32</v>
      </c>
      <c r="SO7" s="382"/>
      <c r="SP7" s="387"/>
      <c r="SQ7" s="387"/>
      <c r="SR7" s="1049">
        <v>0.752</v>
      </c>
      <c r="SS7" s="967"/>
      <c r="ST7" s="967"/>
      <c r="SU7" s="967"/>
      <c r="SV7" s="962">
        <v>1.31</v>
      </c>
      <c r="SW7" s="967"/>
      <c r="SX7" s="967"/>
      <c r="SY7" s="962">
        <v>1.3</v>
      </c>
      <c r="SZ7" s="58"/>
      <c r="TA7" s="52"/>
      <c r="TB7" s="52">
        <v>0.753</v>
      </c>
      <c r="TC7" s="52">
        <v>0.752</v>
      </c>
      <c r="TD7" s="58"/>
      <c r="TE7" s="52"/>
      <c r="TF7" s="52"/>
      <c r="TG7" s="52"/>
      <c r="TH7" s="58"/>
      <c r="TI7" s="52"/>
      <c r="TJ7" s="58"/>
      <c r="TK7" s="957">
        <v>1.3</v>
      </c>
      <c r="TL7" s="959"/>
      <c r="TM7" s="52">
        <v>0.752</v>
      </c>
      <c r="TN7" s="52"/>
      <c r="TO7" s="52"/>
      <c r="TP7" s="52"/>
      <c r="TQ7" s="52"/>
      <c r="TR7" s="52"/>
      <c r="TS7" s="52"/>
      <c r="TT7" s="52"/>
      <c r="TU7" s="872">
        <v>1.36</v>
      </c>
      <c r="TV7" s="52"/>
      <c r="TW7" s="52"/>
      <c r="TX7" s="872"/>
      <c r="TY7" s="52">
        <v>0.752</v>
      </c>
      <c r="TZ7" s="52"/>
      <c r="UA7" s="52"/>
      <c r="UB7" s="52"/>
      <c r="UC7" s="908">
        <v>1.32</v>
      </c>
      <c r="UD7" s="908"/>
      <c r="UE7" s="908"/>
      <c r="UF7" s="908"/>
      <c r="UG7" s="908">
        <v>1.28</v>
      </c>
      <c r="UH7" s="58"/>
      <c r="UI7" s="908">
        <v>1.27</v>
      </c>
      <c r="UJ7" s="908"/>
      <c r="UK7" s="908"/>
      <c r="UL7" s="52">
        <v>0.752</v>
      </c>
      <c r="UM7" s="899"/>
      <c r="UN7" s="899"/>
      <c r="UO7" s="899"/>
      <c r="UP7" s="899"/>
      <c r="UQ7" s="899"/>
      <c r="UR7" s="899"/>
      <c r="US7" s="908">
        <v>1.3</v>
      </c>
      <c r="UT7" s="58"/>
      <c r="UU7" s="58"/>
      <c r="UV7" s="58"/>
      <c r="UW7" s="908">
        <v>1.24</v>
      </c>
      <c r="UX7" s="52">
        <v>1.3</v>
      </c>
      <c r="UY7" s="1129">
        <v>0.98</v>
      </c>
      <c r="UZ7" s="52">
        <v>0.752</v>
      </c>
      <c r="VA7" s="908"/>
      <c r="VB7" s="58"/>
      <c r="VC7" s="52"/>
      <c r="VD7" s="58"/>
      <c r="VE7" s="52"/>
      <c r="VF7" s="52"/>
      <c r="VG7" s="1129">
        <v>1.02</v>
      </c>
      <c r="VH7" s="52"/>
      <c r="VI7" s="52"/>
      <c r="VJ7" s="1129">
        <v>0.98</v>
      </c>
      <c r="VK7" s="52"/>
      <c r="VL7" s="52"/>
      <c r="VM7" s="52"/>
      <c r="VN7" s="52"/>
      <c r="VO7" s="52"/>
      <c r="VP7" s="52"/>
      <c r="VQ7" s="52"/>
      <c r="VR7" s="52"/>
      <c r="VS7" s="52"/>
      <c r="VT7" s="58"/>
      <c r="VU7" s="1129">
        <v>0.98</v>
      </c>
      <c r="VV7" s="1028"/>
      <c r="VW7" s="1028"/>
      <c r="VX7" s="52"/>
      <c r="VY7" s="52"/>
      <c r="VZ7" s="1129">
        <v>1.03</v>
      </c>
      <c r="WA7" s="52">
        <v>1.3</v>
      </c>
      <c r="WB7" s="1129">
        <v>0.98</v>
      </c>
      <c r="WC7" s="52">
        <v>0.752</v>
      </c>
      <c r="WD7" s="52"/>
      <c r="WE7" s="1129">
        <v>0.99</v>
      </c>
      <c r="WF7" s="52"/>
      <c r="WG7" s="52"/>
      <c r="WH7" s="52">
        <v>1.3</v>
      </c>
      <c r="WI7" s="1129">
        <v>0.98</v>
      </c>
      <c r="WJ7" s="52">
        <v>0.752</v>
      </c>
      <c r="WK7" s="52"/>
      <c r="WL7" s="52"/>
      <c r="WM7" s="52"/>
      <c r="WN7" s="52"/>
      <c r="WO7" s="1134">
        <v>1.02</v>
      </c>
      <c r="WP7" s="52"/>
      <c r="WQ7" s="52"/>
      <c r="WR7" s="52"/>
      <c r="WS7" s="52"/>
      <c r="WT7" s="52"/>
      <c r="WU7" s="52"/>
      <c r="WV7" s="52"/>
      <c r="WW7" s="52"/>
      <c r="WX7" s="1160">
        <f t="shared" si="24"/>
        <v>-1</v>
      </c>
      <c r="WY7" s="1049">
        <v>1.3</v>
      </c>
      <c r="WZ7" s="32">
        <v>1.01</v>
      </c>
      <c r="XA7" s="32"/>
      <c r="XB7" s="32"/>
      <c r="XC7" s="32"/>
      <c r="XD7" s="52"/>
      <c r="XE7" s="52"/>
      <c r="XF7" s="52">
        <v>1.1040000000000001</v>
      </c>
      <c r="XG7" s="1024"/>
      <c r="XH7" s="65"/>
      <c r="XI7" s="52">
        <v>1.0529999999999999</v>
      </c>
      <c r="XJ7" s="52"/>
      <c r="XK7" s="52"/>
      <c r="XL7" s="52">
        <v>1.099</v>
      </c>
      <c r="XM7" s="52"/>
      <c r="XN7" s="52">
        <v>0.88200000000000001</v>
      </c>
      <c r="XO7" s="52">
        <v>0.76200000000000001</v>
      </c>
      <c r="XP7" s="52"/>
      <c r="XQ7" s="52">
        <v>1.079</v>
      </c>
      <c r="XR7" s="1023">
        <v>1.032</v>
      </c>
      <c r="XS7" s="1023">
        <f>MIN(XF7,XR7)</f>
        <v>1.032</v>
      </c>
      <c r="XT7" s="52">
        <v>1.0629999999999999</v>
      </c>
      <c r="XU7" s="52">
        <v>1.123</v>
      </c>
      <c r="XV7" s="52">
        <v>1.083</v>
      </c>
      <c r="XW7" s="52">
        <v>1.032</v>
      </c>
      <c r="XX7" s="52"/>
      <c r="XY7" s="52">
        <v>1.032</v>
      </c>
      <c r="XZ7" s="52"/>
      <c r="YA7" s="52">
        <v>1.032</v>
      </c>
      <c r="YB7" s="52">
        <v>1.0289999999999999</v>
      </c>
      <c r="YC7" s="52"/>
      <c r="YD7" s="52">
        <v>1.27</v>
      </c>
      <c r="YE7" s="52">
        <v>1.0920000000000001</v>
      </c>
      <c r="YF7" s="52">
        <v>1.0920000000000001</v>
      </c>
      <c r="YG7" s="52">
        <v>1.099</v>
      </c>
      <c r="YH7" s="52">
        <v>1.1120000000000001</v>
      </c>
      <c r="YI7" s="52">
        <v>1.032</v>
      </c>
      <c r="YJ7" s="52"/>
      <c r="YK7" s="52">
        <v>1.0349999999999999</v>
      </c>
      <c r="YL7" s="52"/>
      <c r="YM7" s="58">
        <v>1.0389999999999999</v>
      </c>
      <c r="YN7" s="52"/>
      <c r="YO7" s="58">
        <v>1.0920000000000001</v>
      </c>
      <c r="YP7" s="52"/>
      <c r="YQ7" s="52">
        <v>1.083</v>
      </c>
      <c r="YR7" s="52"/>
      <c r="YS7" s="58">
        <v>1.032</v>
      </c>
      <c r="YT7" s="58">
        <v>1.0900000000000001</v>
      </c>
      <c r="YU7" s="58">
        <v>1.083</v>
      </c>
      <c r="YV7" s="52">
        <v>1.0429999999999999</v>
      </c>
      <c r="YW7" s="58">
        <v>1.054</v>
      </c>
      <c r="YX7" s="58">
        <v>1.0469999999999999</v>
      </c>
      <c r="YY7" s="58">
        <v>1.0620000000000001</v>
      </c>
      <c r="YZ7" s="58">
        <v>1.091</v>
      </c>
      <c r="ZA7" s="58"/>
      <c r="ZB7" s="58">
        <v>1.0780000000000001</v>
      </c>
      <c r="ZC7" s="52">
        <v>1.032</v>
      </c>
      <c r="ZD7" s="58">
        <v>1.04</v>
      </c>
      <c r="ZE7" s="58"/>
      <c r="ZF7" s="58"/>
      <c r="ZG7" s="58"/>
      <c r="ZH7" s="58">
        <v>1.131</v>
      </c>
      <c r="ZI7" s="58">
        <v>1.0569999999999999</v>
      </c>
      <c r="ZJ7" s="58">
        <v>1.1180000000000001</v>
      </c>
      <c r="ZK7" s="58">
        <v>1.056</v>
      </c>
      <c r="ZL7" s="52">
        <v>0</v>
      </c>
      <c r="ZM7" s="1049">
        <v>0</v>
      </c>
      <c r="ZN7" s="1049">
        <v>1.032</v>
      </c>
      <c r="ZO7" s="58">
        <v>0</v>
      </c>
      <c r="ZP7" s="58"/>
      <c r="ZQ7" s="58"/>
      <c r="ZR7" s="58"/>
      <c r="ZS7" s="58">
        <v>1.036</v>
      </c>
      <c r="ZT7" s="58">
        <v>1.07</v>
      </c>
      <c r="ZU7" s="58"/>
      <c r="ZV7" s="58"/>
      <c r="ZW7" s="58">
        <v>1.0980000000000001</v>
      </c>
      <c r="ZX7" s="58">
        <v>1.081</v>
      </c>
      <c r="ZY7" s="58"/>
      <c r="ZZ7" s="58">
        <v>0.64500000000000002</v>
      </c>
      <c r="AAA7" s="52">
        <v>1.032</v>
      </c>
      <c r="AAB7" s="58">
        <v>1.048</v>
      </c>
      <c r="AAC7" s="58">
        <v>1.046</v>
      </c>
      <c r="AAD7" s="52"/>
      <c r="AAE7" s="58">
        <v>1.038</v>
      </c>
      <c r="AAF7" s="58">
        <v>1.048</v>
      </c>
      <c r="AAG7" s="52"/>
      <c r="AAH7" s="58">
        <v>1.0489999999999999</v>
      </c>
      <c r="AAI7" s="58"/>
      <c r="AAJ7" s="58"/>
      <c r="AAK7" s="58"/>
      <c r="AAL7" s="52">
        <v>1.032</v>
      </c>
      <c r="AAM7" s="52"/>
      <c r="AAN7" s="52">
        <v>1.038</v>
      </c>
      <c r="AAO7" s="52">
        <v>1.0349999999999999</v>
      </c>
      <c r="AAP7" s="52">
        <v>1.034</v>
      </c>
      <c r="AAQ7" s="52">
        <v>1.04</v>
      </c>
      <c r="AAR7" s="52"/>
      <c r="AAS7" s="52"/>
      <c r="AAT7" s="52"/>
      <c r="AAU7" s="52">
        <v>1.099</v>
      </c>
      <c r="AAV7" s="52">
        <v>1.038</v>
      </c>
      <c r="AAW7" s="52">
        <v>1.032</v>
      </c>
      <c r="AAX7" s="52"/>
      <c r="AAY7" s="52">
        <v>1.087</v>
      </c>
      <c r="AAZ7" s="52">
        <v>1.0389999999999999</v>
      </c>
      <c r="ABA7" s="52">
        <v>1.083</v>
      </c>
      <c r="ABB7" s="52">
        <v>1.08</v>
      </c>
      <c r="ABC7" s="52"/>
      <c r="ABD7" s="52">
        <v>1.08</v>
      </c>
      <c r="ABE7" s="52">
        <v>1.0449999999999999</v>
      </c>
      <c r="ABF7" s="944"/>
      <c r="ABG7" s="52">
        <v>1.081</v>
      </c>
      <c r="ABH7" s="52">
        <v>1.016</v>
      </c>
      <c r="ABI7" s="52">
        <v>1.133</v>
      </c>
      <c r="ABJ7" s="52">
        <v>1.0329999999999999</v>
      </c>
      <c r="ABK7" s="52">
        <v>1.032</v>
      </c>
      <c r="ABL7" s="52">
        <v>1.081</v>
      </c>
      <c r="ABM7" s="52">
        <v>1.0409999999999999</v>
      </c>
      <c r="ABN7" s="52">
        <v>1.032</v>
      </c>
      <c r="ABO7" s="52">
        <v>1.03</v>
      </c>
      <c r="ABP7" s="52">
        <v>1.028</v>
      </c>
      <c r="ABQ7" s="52">
        <v>1.0189999999999999</v>
      </c>
      <c r="ABR7" s="52"/>
      <c r="ABS7" s="52">
        <v>1.026</v>
      </c>
      <c r="ABT7" s="52">
        <v>1.0109999999999999</v>
      </c>
      <c r="ABU7" s="52">
        <v>1.04</v>
      </c>
      <c r="ABV7" s="58">
        <v>1.1299999999999999</v>
      </c>
      <c r="ABW7" s="52">
        <v>1.3</v>
      </c>
      <c r="ABX7" s="1129"/>
      <c r="ABY7" s="52">
        <v>1.032</v>
      </c>
      <c r="ABZ7" s="52">
        <v>1.02</v>
      </c>
      <c r="ACA7" s="52">
        <v>1.03</v>
      </c>
      <c r="ACB7" s="52">
        <v>1.081</v>
      </c>
      <c r="ACC7" s="58">
        <v>1.0720000000000001</v>
      </c>
      <c r="ACD7" s="52">
        <v>1.1160000000000001</v>
      </c>
      <c r="ACE7" s="52">
        <v>1.0389999999999999</v>
      </c>
      <c r="ACF7" s="52">
        <v>1.03</v>
      </c>
      <c r="ACG7" s="52">
        <v>1.028</v>
      </c>
      <c r="ACH7" s="1129"/>
      <c r="ACI7" s="52">
        <v>1.0880000000000001</v>
      </c>
      <c r="ACJ7" s="52">
        <v>1.0289999999999999</v>
      </c>
      <c r="ACK7" s="52">
        <v>1.1200000000000001</v>
      </c>
      <c r="ACL7" s="52">
        <v>1.1220000000000001</v>
      </c>
      <c r="ACM7" s="52">
        <v>1.0980000000000001</v>
      </c>
      <c r="ACN7" s="52">
        <v>1.0349999999999999</v>
      </c>
      <c r="ACO7" s="52">
        <v>1.0840000000000001</v>
      </c>
      <c r="ACP7" s="52">
        <v>1.03</v>
      </c>
      <c r="ACQ7" s="52">
        <v>1.087</v>
      </c>
      <c r="ACR7" s="52">
        <v>1.121</v>
      </c>
      <c r="ACS7" s="52">
        <v>1.0820000000000001</v>
      </c>
      <c r="ACT7" s="52">
        <v>1.03</v>
      </c>
      <c r="ACU7" s="52">
        <v>1.024</v>
      </c>
      <c r="ACV7" s="1134"/>
      <c r="ACW7" s="52">
        <v>1.014</v>
      </c>
      <c r="ACX7" s="52">
        <v>1.046</v>
      </c>
      <c r="ACY7" s="52">
        <v>1.3</v>
      </c>
      <c r="ACZ7" s="1129"/>
      <c r="ADA7" s="52">
        <v>1.032</v>
      </c>
      <c r="ADB7" s="52">
        <v>1.0069999999999999</v>
      </c>
      <c r="ADC7" s="52">
        <v>1.0169999999999999</v>
      </c>
      <c r="ADD7" s="52">
        <v>1.024</v>
      </c>
      <c r="ADE7" s="52">
        <v>1.3</v>
      </c>
      <c r="ADF7" s="1129"/>
      <c r="ADG7" s="52">
        <v>1.032</v>
      </c>
      <c r="ADH7" s="52">
        <v>1.0489999999999999</v>
      </c>
      <c r="ADI7" s="52">
        <v>1.034</v>
      </c>
      <c r="ADJ7" s="52">
        <v>1.04</v>
      </c>
      <c r="ADK7" s="52">
        <v>1.048</v>
      </c>
      <c r="ADL7" s="52">
        <v>1.052</v>
      </c>
      <c r="ADM7" s="52">
        <v>1.0309999999999999</v>
      </c>
      <c r="ADN7" s="52">
        <v>1.0349999999999999</v>
      </c>
      <c r="ADO7" s="52">
        <v>0.64600000000000002</v>
      </c>
      <c r="ADP7" s="52">
        <v>1.034</v>
      </c>
      <c r="ADQ7" s="52">
        <v>1.0720000000000001</v>
      </c>
      <c r="ADR7" s="52">
        <v>1.0389999999999999</v>
      </c>
      <c r="ADS7" s="52">
        <v>1.0489999999999999</v>
      </c>
      <c r="ADT7" s="52">
        <v>1.046</v>
      </c>
      <c r="ADU7" s="32">
        <v>1.0489999999999999</v>
      </c>
      <c r="ADV7" s="52">
        <v>1.3</v>
      </c>
      <c r="ADW7" s="1129"/>
      <c r="ADX7" s="52">
        <v>1.032</v>
      </c>
      <c r="ADY7" s="58"/>
      <c r="ADZ7" s="966">
        <f t="shared" si="25"/>
        <v>-1</v>
      </c>
      <c r="AEA7" s="1049">
        <v>1.26</v>
      </c>
      <c r="AEB7" s="32">
        <v>0.89</v>
      </c>
      <c r="AEC7" s="32"/>
      <c r="AED7" s="32"/>
      <c r="AEE7" s="32"/>
      <c r="AEF7" s="32"/>
      <c r="AEG7" s="32">
        <v>0.74099999999999999</v>
      </c>
      <c r="AEH7" s="32"/>
      <c r="AEI7" s="32"/>
      <c r="AEJ7" s="32"/>
      <c r="AEK7" s="52"/>
      <c r="AEL7" s="52"/>
      <c r="AEM7" s="52"/>
      <c r="AEN7" s="52">
        <v>1.31</v>
      </c>
      <c r="AEO7" s="52"/>
      <c r="AEP7" s="52"/>
      <c r="AEQ7" s="52"/>
      <c r="AER7" s="52"/>
      <c r="AES7" s="52"/>
      <c r="AET7" s="52"/>
      <c r="AEU7" s="52">
        <f t="shared" si="26"/>
        <v>0.74099999999999999</v>
      </c>
      <c r="AEV7" s="52"/>
      <c r="AEW7" s="52"/>
      <c r="AEX7" s="52"/>
      <c r="AEY7" s="52">
        <v>1.27</v>
      </c>
      <c r="AEZ7" s="52"/>
      <c r="AFA7" s="52">
        <v>0.74099999999999999</v>
      </c>
      <c r="AFB7" s="52"/>
      <c r="AFC7" s="52"/>
      <c r="AFD7" s="52">
        <v>0.74099999999999999</v>
      </c>
      <c r="AFE7" s="52"/>
      <c r="AFF7" s="52"/>
      <c r="AFG7" s="52"/>
      <c r="AFH7" s="52"/>
      <c r="AFI7" s="58"/>
      <c r="AFJ7" s="52"/>
      <c r="AFK7" s="52"/>
      <c r="AFL7" s="52"/>
      <c r="AFM7" s="52">
        <v>0.74099999999999999</v>
      </c>
      <c r="AFN7" s="957">
        <v>1.31</v>
      </c>
      <c r="AFO7" s="957"/>
      <c r="AFP7" s="52"/>
      <c r="AFQ7" s="58"/>
      <c r="AFR7" s="58"/>
      <c r="AFS7" s="58"/>
      <c r="AFT7" s="58"/>
      <c r="AFU7" s="52"/>
      <c r="AFV7" s="52"/>
      <c r="AFW7" s="58">
        <v>0.74099999999999999</v>
      </c>
      <c r="AFX7" s="52"/>
      <c r="AFY7" s="58"/>
      <c r="AFZ7" s="962">
        <v>1.31</v>
      </c>
      <c r="AGA7" s="58"/>
      <c r="AGB7" s="52"/>
      <c r="AGC7" s="52"/>
      <c r="AGD7" s="52"/>
      <c r="AGE7" s="52"/>
      <c r="AGF7" s="32"/>
      <c r="AGG7" s="52">
        <v>0.74099999999999999</v>
      </c>
      <c r="AGH7" s="52"/>
      <c r="AGI7" s="52"/>
      <c r="AGJ7" s="52"/>
      <c r="AGK7" s="32"/>
      <c r="AGL7" s="52"/>
      <c r="AGM7" s="52"/>
      <c r="AGN7" s="52"/>
      <c r="AGO7" s="382">
        <v>1.31</v>
      </c>
      <c r="AGP7" s="382"/>
      <c r="AGQ7" s="382"/>
      <c r="AGR7" s="382"/>
      <c r="AGS7" s="52">
        <v>0.74099999999999999</v>
      </c>
      <c r="AGT7" s="58"/>
      <c r="AGU7" s="58"/>
      <c r="AGV7" s="58"/>
      <c r="AGW7" s="58"/>
      <c r="AGX7" s="58"/>
      <c r="AGY7" s="58"/>
      <c r="AGZ7" s="962">
        <v>1.26</v>
      </c>
      <c r="AHA7" s="962"/>
      <c r="AHB7" s="962"/>
      <c r="AHC7" s="58">
        <v>0.74099999999999999</v>
      </c>
      <c r="AHD7" s="962"/>
      <c r="AHE7" s="962"/>
      <c r="AHF7" s="52"/>
      <c r="AHG7" s="58"/>
      <c r="AHH7" s="58"/>
      <c r="AHI7" s="962">
        <v>1.07</v>
      </c>
      <c r="AHJ7" s="58"/>
      <c r="AHK7" s="58"/>
      <c r="AHL7" s="58"/>
      <c r="AHM7" s="960"/>
      <c r="AHN7" s="962">
        <v>1.26</v>
      </c>
      <c r="AHO7" s="52">
        <v>0.74099999999999999</v>
      </c>
      <c r="AHP7" s="52"/>
      <c r="AHQ7" s="52"/>
      <c r="AHR7" s="52"/>
      <c r="AHS7" s="52"/>
      <c r="AHT7" s="52"/>
      <c r="AHU7" s="52"/>
      <c r="AHV7" s="52"/>
      <c r="AHW7" s="872">
        <v>1.22</v>
      </c>
      <c r="AHX7" s="872"/>
      <c r="AHY7" s="52">
        <v>0.74099999999999999</v>
      </c>
      <c r="AHZ7" s="872"/>
      <c r="AIA7" s="872"/>
      <c r="AIB7" s="52"/>
      <c r="AIC7" s="52"/>
      <c r="AID7" s="52"/>
      <c r="AIE7" s="52"/>
      <c r="AIF7" s="52"/>
      <c r="AIG7" s="908">
        <v>1.34</v>
      </c>
      <c r="AIH7" s="908"/>
      <c r="AII7" s="908"/>
      <c r="AIJ7" s="908"/>
      <c r="AIK7" s="52">
        <v>0.74099999999999999</v>
      </c>
      <c r="AIL7" s="899"/>
      <c r="AIM7" s="899"/>
      <c r="AIN7" s="899"/>
      <c r="AIO7" s="899"/>
      <c r="AIP7" s="899"/>
      <c r="AIQ7" s="899"/>
      <c r="AIR7" s="908">
        <v>1.36</v>
      </c>
      <c r="AIS7" s="58"/>
      <c r="AIT7" s="58"/>
      <c r="AIU7" s="58"/>
      <c r="AIV7" s="908">
        <v>1.06</v>
      </c>
      <c r="AIW7" s="52">
        <v>1.26</v>
      </c>
      <c r="AIX7" s="1129">
        <v>0.98</v>
      </c>
      <c r="AIY7" s="52">
        <v>0.74099999999999999</v>
      </c>
      <c r="AIZ7" s="908"/>
      <c r="AJA7" s="985">
        <v>0.92</v>
      </c>
      <c r="AJB7" s="58"/>
      <c r="AJC7" s="52"/>
      <c r="AJD7" s="1129">
        <v>0.97</v>
      </c>
      <c r="AJE7" s="32"/>
      <c r="AJF7" s="52"/>
      <c r="AJG7" s="52"/>
      <c r="AJH7" s="52"/>
      <c r="AJI7" s="52"/>
      <c r="AJJ7" s="1129">
        <v>1.06</v>
      </c>
      <c r="AJK7" s="52"/>
      <c r="AJL7" s="52"/>
      <c r="AJM7" s="52"/>
      <c r="AJN7" s="58"/>
      <c r="AJO7" s="1129">
        <v>1.02</v>
      </c>
      <c r="AJP7" s="1049"/>
      <c r="AJQ7" s="1049"/>
      <c r="AJR7" s="52"/>
      <c r="AJS7" s="52"/>
      <c r="AJT7" s="52"/>
      <c r="AJU7" s="52"/>
      <c r="AJV7" s="52"/>
      <c r="AJW7" s="52"/>
      <c r="AJX7" s="52"/>
      <c r="AJY7" s="1134">
        <v>0.99</v>
      </c>
      <c r="AJZ7" s="52"/>
      <c r="AKA7" s="52"/>
      <c r="AKB7" s="1129">
        <v>0.98</v>
      </c>
      <c r="AKC7" s="52">
        <v>1.26</v>
      </c>
      <c r="AKD7" s="1129">
        <v>0.98</v>
      </c>
      <c r="AKE7" s="52">
        <v>0.74099999999999999</v>
      </c>
      <c r="AKF7" s="52"/>
      <c r="AKG7" s="52"/>
      <c r="AKH7" s="52"/>
      <c r="AKI7" s="52">
        <v>1.26</v>
      </c>
      <c r="AKJ7" s="1129">
        <v>0.98</v>
      </c>
      <c r="AKK7" s="52">
        <v>0.74099999999999999</v>
      </c>
      <c r="AKL7" s="52"/>
      <c r="AKM7" s="52"/>
      <c r="AKN7" s="1129">
        <v>1.0629999999999999</v>
      </c>
      <c r="AKO7" s="52"/>
      <c r="AKP7" s="52"/>
      <c r="AKQ7" s="52"/>
      <c r="AKR7" s="52"/>
      <c r="AKS7" s="52"/>
      <c r="AKT7" s="1035">
        <v>1.056</v>
      </c>
      <c r="AKU7" s="1035"/>
      <c r="AKV7" s="1035"/>
      <c r="AKW7" s="1035"/>
      <c r="AKX7" s="52"/>
      <c r="AKY7" s="52"/>
      <c r="AKZ7" s="52"/>
      <c r="ALA7" s="52"/>
      <c r="ALB7" s="52"/>
      <c r="ALC7" s="52">
        <v>1.26</v>
      </c>
      <c r="ALD7" s="1129">
        <v>0.98</v>
      </c>
      <c r="ALE7" s="52">
        <v>0.74099999999999999</v>
      </c>
      <c r="ALF7" s="52"/>
      <c r="ALG7" s="52"/>
      <c r="ALH7" s="52"/>
      <c r="ALI7" s="52"/>
      <c r="ALJ7" s="1129">
        <v>0.98</v>
      </c>
      <c r="ALK7" s="52">
        <v>0.74099999999999999</v>
      </c>
      <c r="ALL7" s="52"/>
      <c r="ALM7" s="52"/>
      <c r="ALN7" s="52"/>
      <c r="ALO7" s="52"/>
      <c r="ALP7" s="52"/>
      <c r="ALQ7" s="1129">
        <v>0.98</v>
      </c>
      <c r="ALR7" s="52">
        <v>0.74099999999999999</v>
      </c>
      <c r="ALS7" s="52"/>
      <c r="ALT7" s="52"/>
      <c r="ALU7" s="52"/>
      <c r="ALV7" s="52"/>
      <c r="ALW7" s="1129">
        <v>0.98</v>
      </c>
      <c r="ALX7" s="52">
        <v>0.74099999999999999</v>
      </c>
      <c r="ALY7" s="58"/>
      <c r="ALZ7" s="1129">
        <v>0.98</v>
      </c>
      <c r="AMA7" s="52">
        <v>0.74099999999999999</v>
      </c>
      <c r="AMB7" s="52"/>
      <c r="AMC7" s="52"/>
      <c r="AMD7" s="52"/>
      <c r="AME7" s="1129">
        <v>0.98</v>
      </c>
      <c r="AMF7" s="52">
        <v>0.74099999999999999</v>
      </c>
      <c r="AMG7" s="52"/>
      <c r="AMH7" s="52"/>
      <c r="AMI7" s="944">
        <v>1.06</v>
      </c>
      <c r="AMJ7" s="52">
        <v>1.06</v>
      </c>
      <c r="AMK7" s="1129">
        <v>0.98</v>
      </c>
      <c r="AML7" s="52">
        <v>0.74099999999999999</v>
      </c>
      <c r="AMM7" s="52">
        <v>1.069</v>
      </c>
      <c r="AMN7" s="52">
        <v>1.0669999999999999</v>
      </c>
      <c r="AMO7" s="52">
        <v>1.0589999999999999</v>
      </c>
      <c r="AMP7" s="52">
        <v>1.046</v>
      </c>
      <c r="AMQ7" s="1129">
        <v>0.98</v>
      </c>
      <c r="AMR7" s="52">
        <v>0.74099999999999999</v>
      </c>
      <c r="AMS7" s="52">
        <v>1.077</v>
      </c>
      <c r="AMT7" s="1129">
        <v>0.98</v>
      </c>
      <c r="AMU7" s="52">
        <v>0.74099999999999999</v>
      </c>
      <c r="AMV7" s="52">
        <v>1.0660000000000001</v>
      </c>
      <c r="AMW7" s="52">
        <v>1.361</v>
      </c>
      <c r="AMX7" s="52">
        <v>1.3420000000000001</v>
      </c>
      <c r="AMY7" s="52">
        <v>1.333</v>
      </c>
      <c r="AMZ7" s="52">
        <v>1.33</v>
      </c>
      <c r="ANA7" s="52">
        <v>1.3180000000000001</v>
      </c>
      <c r="ANB7" s="1224">
        <f t="shared" si="27"/>
        <v>0.77867746288798934</v>
      </c>
      <c r="ANC7" s="1024">
        <v>1.29</v>
      </c>
      <c r="AND7" s="52">
        <v>1.23</v>
      </c>
      <c r="ANE7" s="52">
        <v>0.86199999999999999</v>
      </c>
      <c r="ANF7" s="52"/>
      <c r="ANG7" s="52">
        <v>0.86199999999999999</v>
      </c>
      <c r="ANH7" s="52">
        <v>0.85699999999999998</v>
      </c>
      <c r="ANI7" s="52"/>
      <c r="ANJ7" s="52"/>
      <c r="ANK7" s="1023">
        <v>1</v>
      </c>
      <c r="ANL7" s="1023"/>
      <c r="ANM7" s="1023"/>
      <c r="ANN7" s="1023">
        <v>0.86799999999999999</v>
      </c>
      <c r="ANO7" s="1023">
        <v>0.871</v>
      </c>
      <c r="ANP7" s="1023">
        <v>0.86699999999999999</v>
      </c>
      <c r="ANQ7" s="52">
        <v>0.88</v>
      </c>
      <c r="ANR7" s="52">
        <v>0.88</v>
      </c>
      <c r="ANS7" s="52">
        <v>0.86699999999999999</v>
      </c>
      <c r="ANT7" s="52">
        <v>0.872</v>
      </c>
      <c r="ANU7" s="52">
        <v>0.86799999999999999</v>
      </c>
      <c r="ANV7" s="52">
        <v>0.88</v>
      </c>
      <c r="ANW7" s="52">
        <v>0.89700000000000002</v>
      </c>
      <c r="ANX7" s="52"/>
      <c r="ANY7" s="52">
        <v>0.86399999999999999</v>
      </c>
      <c r="ANZ7" s="52">
        <v>0.86199999999999999</v>
      </c>
      <c r="AOA7" s="52">
        <v>0.86699999999999999</v>
      </c>
      <c r="AOB7" s="52">
        <v>0.872</v>
      </c>
      <c r="AOC7" s="52"/>
      <c r="AOD7" s="52">
        <v>0.92300000000000004</v>
      </c>
      <c r="AOE7" s="52">
        <v>0.86399999999999999</v>
      </c>
      <c r="AOF7" s="52"/>
      <c r="AOG7" s="52"/>
      <c r="AOH7" s="52">
        <v>0.86399999999999999</v>
      </c>
      <c r="AOI7" s="52">
        <v>0.85899999999999999</v>
      </c>
      <c r="AOJ7" s="52"/>
      <c r="AOK7" s="52">
        <v>0.77700000000000002</v>
      </c>
      <c r="AOL7" s="52"/>
      <c r="AOM7" s="52">
        <v>0.85799999999999998</v>
      </c>
      <c r="AON7" s="52">
        <v>0.85899999999999999</v>
      </c>
      <c r="AOO7" s="52">
        <v>0.86099999999999999</v>
      </c>
      <c r="AOP7" s="52">
        <v>0.86399999999999999</v>
      </c>
      <c r="AOQ7" s="52">
        <v>0.86399999999999999</v>
      </c>
      <c r="AOR7" s="52">
        <v>0.86</v>
      </c>
      <c r="AOS7" s="52">
        <v>0.86699999999999999</v>
      </c>
      <c r="AOT7" s="52"/>
      <c r="AOU7" s="52">
        <v>0.86199999999999999</v>
      </c>
      <c r="AOV7" s="52">
        <v>0.85899999999999999</v>
      </c>
      <c r="AOW7" s="52">
        <v>0.86599999999999999</v>
      </c>
      <c r="AOX7" s="52">
        <v>0.84899999999999998</v>
      </c>
      <c r="AOY7" s="52">
        <v>0.85499999999999998</v>
      </c>
      <c r="AOZ7" s="52">
        <v>0.86399999999999999</v>
      </c>
      <c r="APA7" s="52">
        <v>0.85199999999999998</v>
      </c>
      <c r="APB7" s="52">
        <v>0.84699999999999998</v>
      </c>
      <c r="APC7" s="52">
        <v>0.86399999999999999</v>
      </c>
      <c r="APD7" s="52">
        <v>0.85099999999999998</v>
      </c>
      <c r="APE7" s="52">
        <v>0.84299999999999997</v>
      </c>
      <c r="APF7" s="52">
        <v>0.84299999999999997</v>
      </c>
      <c r="APG7" s="52">
        <v>0.85299999999999998</v>
      </c>
      <c r="APH7" s="52">
        <v>0.85</v>
      </c>
      <c r="API7" s="959">
        <v>0.86399999999999999</v>
      </c>
      <c r="APJ7" s="52">
        <v>0.84299999999999997</v>
      </c>
      <c r="APK7" s="52">
        <v>0.84799999999999998</v>
      </c>
      <c r="APL7" s="52">
        <v>0.86299999999999999</v>
      </c>
      <c r="APM7" s="52">
        <v>0.88400000000000001</v>
      </c>
      <c r="APN7" s="52">
        <v>0.88700000000000001</v>
      </c>
      <c r="APO7" s="52">
        <v>0.88100000000000001</v>
      </c>
      <c r="APP7" s="52">
        <v>0.879</v>
      </c>
      <c r="APQ7" s="52">
        <v>0.86799999999999999</v>
      </c>
      <c r="APR7" s="52">
        <v>0.84699999999999998</v>
      </c>
      <c r="APS7" s="52"/>
      <c r="APT7" s="52">
        <v>0.85099999999999998</v>
      </c>
      <c r="APU7" s="52">
        <v>0.86399999999999999</v>
      </c>
      <c r="APV7" s="52">
        <v>0.86499999999999999</v>
      </c>
      <c r="APW7" s="52">
        <v>0.85599999999999998</v>
      </c>
      <c r="APX7" s="52">
        <v>0.85</v>
      </c>
      <c r="APY7" s="52">
        <v>0.84799999999999998</v>
      </c>
      <c r="APZ7" s="52"/>
      <c r="AQA7" s="957">
        <v>1.28</v>
      </c>
      <c r="AQB7" s="52"/>
      <c r="AQC7" s="52">
        <v>0.85799999999999998</v>
      </c>
      <c r="AQD7" s="52">
        <v>0.871</v>
      </c>
      <c r="AQE7" s="52">
        <v>0.85899999999999999</v>
      </c>
      <c r="AQF7" s="52">
        <v>0.86399999999999999</v>
      </c>
      <c r="AQG7" s="52">
        <v>0.877</v>
      </c>
      <c r="AQH7" s="52">
        <v>0.84899999999999998</v>
      </c>
      <c r="AQI7" s="52">
        <v>0.86299999999999999</v>
      </c>
      <c r="AQJ7" s="52">
        <v>0.84399999999999997</v>
      </c>
      <c r="AQK7" s="52">
        <v>0.85599999999999998</v>
      </c>
      <c r="AQL7" s="52"/>
      <c r="AQM7" s="52">
        <v>0.85299999999999998</v>
      </c>
      <c r="AQN7" s="52">
        <v>0.85</v>
      </c>
      <c r="AQO7" s="52"/>
      <c r="AQP7" s="52">
        <v>0.86399999999999999</v>
      </c>
      <c r="AQQ7" s="52">
        <v>0.85299999999999998</v>
      </c>
      <c r="AQR7" s="52">
        <v>0.86499999999999999</v>
      </c>
      <c r="AQS7" s="52">
        <v>0.85499999999999998</v>
      </c>
      <c r="AQT7" s="52">
        <v>0.86699999999999999</v>
      </c>
      <c r="AQU7" s="52">
        <v>0.85599999999999998</v>
      </c>
      <c r="AQV7" s="52">
        <v>0.86</v>
      </c>
      <c r="AQW7" s="52">
        <v>0.86299999999999999</v>
      </c>
      <c r="AQX7" s="52">
        <v>0.85099999999999998</v>
      </c>
      <c r="AQY7" s="52">
        <v>0.85599999999999998</v>
      </c>
      <c r="AQZ7" s="52"/>
      <c r="ARA7" s="52">
        <v>0.86399999999999999</v>
      </c>
      <c r="ARB7" s="872"/>
      <c r="ARC7" s="52">
        <v>0.85199999999999998</v>
      </c>
      <c r="ARD7" s="52">
        <v>0.85299999999999998</v>
      </c>
      <c r="ARE7" s="52">
        <v>0.84199999999999997</v>
      </c>
      <c r="ARF7" s="52">
        <v>0.85599999999999998</v>
      </c>
      <c r="ARG7" s="52">
        <v>0.84399999999999997</v>
      </c>
      <c r="ARH7" s="52">
        <v>0.84399999999999997</v>
      </c>
      <c r="ARI7" s="52">
        <v>0.85099999999999998</v>
      </c>
      <c r="ARJ7" s="52">
        <v>0.85699999999999998</v>
      </c>
      <c r="ARK7" s="52">
        <v>0.84899999999999998</v>
      </c>
      <c r="ARL7" s="52">
        <v>0.85299999999999998</v>
      </c>
      <c r="ARM7" s="944"/>
      <c r="ARN7" s="52">
        <v>0.84899999999999998</v>
      </c>
      <c r="ARO7" s="52">
        <v>0.86399999999999999</v>
      </c>
      <c r="ARP7" s="52">
        <v>0.85299999999999998</v>
      </c>
      <c r="ARQ7" s="52">
        <v>0.85599999999999998</v>
      </c>
      <c r="ARR7" s="52">
        <v>0.85599999999999998</v>
      </c>
      <c r="ARS7" s="52">
        <v>0.84199999999999997</v>
      </c>
      <c r="ART7" s="52">
        <v>0.85899999999999999</v>
      </c>
      <c r="ARU7" s="52">
        <v>0.84699999999999998</v>
      </c>
      <c r="ARV7" s="52">
        <v>0.84599999999999997</v>
      </c>
      <c r="ARW7" s="944"/>
      <c r="ARX7" s="52">
        <v>0.85399999999999998</v>
      </c>
      <c r="ARY7" s="52">
        <v>0.85199999999999998</v>
      </c>
      <c r="ARZ7" s="52">
        <v>0.84499999999999997</v>
      </c>
      <c r="ASA7" s="1023">
        <v>1.29</v>
      </c>
      <c r="ASB7" s="1129"/>
      <c r="ASC7" s="52">
        <v>0.86399999999999999</v>
      </c>
      <c r="ASD7" s="52">
        <v>0.85</v>
      </c>
      <c r="ASE7" s="52">
        <v>0.84799999999999998</v>
      </c>
      <c r="ASF7" s="52">
        <v>0.84299999999999997</v>
      </c>
      <c r="ASG7" s="52">
        <v>0.92400000000000004</v>
      </c>
      <c r="ASH7" s="52">
        <v>0.84799999999999998</v>
      </c>
      <c r="ASI7" s="47">
        <v>0.84499999999999997</v>
      </c>
      <c r="ASJ7" s="993"/>
      <c r="ASK7" s="47">
        <v>0.85499999999999998</v>
      </c>
      <c r="ASL7" s="47">
        <v>0.84</v>
      </c>
      <c r="ASM7" s="52">
        <v>0.85</v>
      </c>
      <c r="ASN7" s="52">
        <v>0.86099999999999999</v>
      </c>
      <c r="ASO7" s="52">
        <v>0.85</v>
      </c>
      <c r="ASP7" s="52">
        <v>0.84599999999999997</v>
      </c>
      <c r="ASQ7" s="52">
        <v>0.85899999999999999</v>
      </c>
      <c r="ASR7" s="52">
        <v>0.85399999999999998</v>
      </c>
      <c r="ASS7" s="1134"/>
      <c r="AST7" s="52">
        <v>0.85</v>
      </c>
      <c r="ASU7" s="52">
        <v>0.84099999999999997</v>
      </c>
      <c r="ASV7" s="52">
        <v>0.84</v>
      </c>
      <c r="ASW7" s="52">
        <v>0.84099999999999997</v>
      </c>
      <c r="ASX7" s="52">
        <v>0.85</v>
      </c>
      <c r="ASY7" s="52">
        <v>0.84299999999999997</v>
      </c>
      <c r="ASZ7" s="52">
        <v>0.84899999999999998</v>
      </c>
      <c r="ATA7" s="52">
        <v>0.85599999999999998</v>
      </c>
      <c r="ATB7" s="52">
        <v>0.85199999999999998</v>
      </c>
      <c r="ATC7" s="1023">
        <v>1.29</v>
      </c>
      <c r="ATD7" s="1129"/>
      <c r="ATE7" s="52">
        <v>0.86399999999999999</v>
      </c>
      <c r="ATF7" s="52">
        <v>0.84399999999999997</v>
      </c>
      <c r="ATG7" s="52">
        <v>0.84699999999999998</v>
      </c>
      <c r="ATH7" s="52">
        <v>0.83799999999999997</v>
      </c>
      <c r="ATI7" s="1023">
        <v>1.29</v>
      </c>
      <c r="ATJ7" s="1129"/>
      <c r="ATK7" s="52">
        <v>0.86399999999999999</v>
      </c>
      <c r="ATL7" s="52">
        <v>0.85799999999999998</v>
      </c>
      <c r="ATM7" s="52">
        <v>0.85499999999999998</v>
      </c>
      <c r="ATN7" s="52">
        <v>0.84599999999999997</v>
      </c>
      <c r="ATO7" s="52">
        <v>0.83599999999999997</v>
      </c>
      <c r="ATP7" s="1134"/>
      <c r="ATQ7" s="52">
        <v>0.83799999999999997</v>
      </c>
      <c r="ATR7" s="52">
        <v>0.84399999999999997</v>
      </c>
      <c r="ATS7" s="52">
        <v>0.84399999999999997</v>
      </c>
      <c r="ATT7" s="52">
        <v>0.86199999999999999</v>
      </c>
      <c r="ATU7" s="52"/>
      <c r="ATV7" s="52">
        <v>0.85899999999999999</v>
      </c>
      <c r="ATW7" s="52">
        <v>0.86199999999999999</v>
      </c>
      <c r="ATX7" s="52">
        <v>0.85699999999999998</v>
      </c>
      <c r="ATY7" s="52">
        <v>0.86799999999999999</v>
      </c>
      <c r="ATZ7" s="52">
        <v>0.86299999999999999</v>
      </c>
      <c r="AUA7" s="52">
        <v>0.86099999999999999</v>
      </c>
      <c r="AUB7" s="52">
        <v>0.86799999999999999</v>
      </c>
      <c r="AUC7" s="52">
        <v>0.85799999999999998</v>
      </c>
      <c r="AUD7" s="1023">
        <v>1.29</v>
      </c>
      <c r="AUE7" s="1129"/>
      <c r="AUF7" s="52">
        <v>0.86399999999999999</v>
      </c>
      <c r="AUG7" s="52">
        <v>0.83699999999999997</v>
      </c>
      <c r="AUH7" s="52">
        <v>0.84899999999999998</v>
      </c>
      <c r="AUI7" s="52">
        <v>0.86899999999999999</v>
      </c>
      <c r="AUJ7" s="52">
        <v>0.84699999999999998</v>
      </c>
      <c r="AUK7" s="52">
        <v>0.86399999999999999</v>
      </c>
      <c r="AUL7" s="1129"/>
      <c r="AUM7" s="52">
        <v>0.86399999999999999</v>
      </c>
      <c r="AUN7" s="52">
        <v>0.85699999999999998</v>
      </c>
      <c r="AUO7" s="52">
        <v>0.879</v>
      </c>
      <c r="AUP7" s="52">
        <v>0.86299999999999999</v>
      </c>
      <c r="AUQ7" s="52">
        <v>0.86699999999999999</v>
      </c>
      <c r="AUR7" s="52">
        <v>0.85899999999999999</v>
      </c>
      <c r="AUS7" s="1129"/>
      <c r="AUT7" s="52">
        <v>0.86399999999999999</v>
      </c>
      <c r="AUU7" s="52">
        <v>0.85599999999999998</v>
      </c>
      <c r="AUV7" s="52">
        <v>0.87</v>
      </c>
      <c r="AUW7" s="52">
        <v>0.878</v>
      </c>
      <c r="AUX7" s="1129"/>
      <c r="AUY7" s="52">
        <v>0.85299999999999998</v>
      </c>
      <c r="AUZ7" s="1129"/>
      <c r="AVA7" s="52">
        <v>0.86399999999999999</v>
      </c>
      <c r="AVB7" s="52">
        <v>0.86599999999999999</v>
      </c>
      <c r="AVC7" s="52"/>
      <c r="AVD7" s="1129"/>
      <c r="AVE7" s="52">
        <v>0.86399999999999999</v>
      </c>
      <c r="AVF7" s="52">
        <v>0.85</v>
      </c>
      <c r="AVG7" s="52">
        <v>0.86699999999999999</v>
      </c>
      <c r="AVH7" s="52">
        <v>0.877</v>
      </c>
      <c r="AVI7" s="1129"/>
      <c r="AVJ7" s="52">
        <v>0.86399999999999999</v>
      </c>
      <c r="AVK7" s="52">
        <v>0.88</v>
      </c>
      <c r="AVL7" s="52">
        <v>0.88500000000000001</v>
      </c>
      <c r="AVM7" s="52">
        <v>0.86299999999999999</v>
      </c>
      <c r="AVN7" s="1129"/>
      <c r="AVO7" s="52">
        <v>0.86399999999999999</v>
      </c>
      <c r="AVP7" s="52">
        <v>0.88300000000000001</v>
      </c>
      <c r="AVQ7" s="52">
        <v>0.874</v>
      </c>
      <c r="AVR7" s="1129">
        <v>0.82899999999999996</v>
      </c>
      <c r="AVS7" s="1129">
        <v>0.84499999999999997</v>
      </c>
      <c r="AVT7" s="1129"/>
      <c r="AVU7" s="52">
        <v>0.86399999999999999</v>
      </c>
      <c r="AVV7" s="52">
        <v>0.86399999999999999</v>
      </c>
      <c r="AVW7" s="1129"/>
      <c r="AVX7" s="52">
        <v>0.86399999999999999</v>
      </c>
      <c r="AVY7" s="52">
        <v>0.87</v>
      </c>
      <c r="AVZ7" s="52">
        <v>1.135</v>
      </c>
      <c r="AWA7" s="52">
        <v>1.105</v>
      </c>
      <c r="AWB7" s="52">
        <v>1.1319999999999999</v>
      </c>
      <c r="AWC7" s="52">
        <v>1.29</v>
      </c>
      <c r="AWD7" s="52">
        <v>1.1080000000000001</v>
      </c>
      <c r="AWE7" s="1224">
        <f t="shared" si="28"/>
        <v>0.28240740740740755</v>
      </c>
      <c r="AWF7" s="52">
        <v>1.3</v>
      </c>
      <c r="AWG7" s="52">
        <v>0.95400000000000007</v>
      </c>
      <c r="AWH7" s="52">
        <v>0.92700000000000005</v>
      </c>
      <c r="AWI7" s="52">
        <v>0.97699999999999998</v>
      </c>
      <c r="AWJ7" s="52"/>
      <c r="AWK7" s="52">
        <v>0.91800000000000004</v>
      </c>
      <c r="AWL7" s="52"/>
      <c r="AWM7" s="52">
        <v>0.92</v>
      </c>
      <c r="AWN7" s="52"/>
      <c r="AWO7" s="52">
        <v>0.97499999999999998</v>
      </c>
      <c r="AWP7" s="52">
        <v>0.92400000000000004</v>
      </c>
      <c r="AWQ7" s="52">
        <v>0.94199999999999995</v>
      </c>
      <c r="AWR7" s="52">
        <v>1.0169999999999999</v>
      </c>
      <c r="AWS7" s="52">
        <v>0.93899999999999995</v>
      </c>
      <c r="AWT7" s="52">
        <v>0.93100000000000005</v>
      </c>
      <c r="AWU7" s="52">
        <v>1.026</v>
      </c>
      <c r="AWV7" s="52">
        <v>0.93400000000000005</v>
      </c>
      <c r="AWW7" s="52">
        <v>0.97599999999999998</v>
      </c>
      <c r="AWX7" s="52">
        <v>0.97399999999999998</v>
      </c>
      <c r="AWY7" s="52">
        <v>0.93200000000000005</v>
      </c>
      <c r="AWZ7" s="52">
        <f t="shared" si="29"/>
        <v>0.92</v>
      </c>
      <c r="AXA7" s="52">
        <v>0.97599999999999998</v>
      </c>
      <c r="AXB7" s="52"/>
      <c r="AXC7" s="52">
        <v>0.91300000000000003</v>
      </c>
      <c r="AXD7" s="52"/>
      <c r="AXE7" s="52"/>
      <c r="AXF7" s="52"/>
      <c r="AXG7" s="52"/>
      <c r="AXH7" s="52"/>
      <c r="AXI7" s="52">
        <v>0.92</v>
      </c>
      <c r="AXJ7" s="52"/>
      <c r="AXK7" s="52">
        <v>1.012</v>
      </c>
      <c r="AXL7" s="52"/>
      <c r="AXM7" s="52"/>
      <c r="AXN7" s="52">
        <v>0.96799999999999997</v>
      </c>
      <c r="AXO7" s="52">
        <v>0.94299999999999995</v>
      </c>
      <c r="AXP7" s="52">
        <v>0.99199999999999999</v>
      </c>
      <c r="AXQ7" s="52">
        <v>0.95199999999999996</v>
      </c>
      <c r="AXR7" s="52">
        <v>0.92</v>
      </c>
      <c r="AXS7" s="52"/>
      <c r="AXT7" s="52">
        <v>1</v>
      </c>
      <c r="AXU7" s="52">
        <v>0.92400000000000004</v>
      </c>
      <c r="AXV7" s="52">
        <v>0.98099999999999998</v>
      </c>
      <c r="AXW7" s="52">
        <v>0.93799999999999994</v>
      </c>
      <c r="AXX7" s="52">
        <v>0.96899999999999997</v>
      </c>
      <c r="AXY7" s="52">
        <v>0.94799999999999995</v>
      </c>
      <c r="AXZ7" s="52">
        <v>1.012</v>
      </c>
      <c r="AYA7" s="52">
        <v>0.93700000000000006</v>
      </c>
      <c r="AYB7" s="52">
        <f t="shared" si="30"/>
        <v>0.92</v>
      </c>
      <c r="AYC7" s="52">
        <v>0.91900000000000004</v>
      </c>
      <c r="AYD7" s="52">
        <v>0.997</v>
      </c>
      <c r="AYE7" s="52"/>
      <c r="AYF7" s="52">
        <v>1.0069999999999999</v>
      </c>
      <c r="AYG7" s="52"/>
      <c r="AYH7" s="52">
        <v>0.99399999999999999</v>
      </c>
      <c r="AYI7" s="52">
        <v>0.96</v>
      </c>
      <c r="AYJ7" s="52">
        <v>0.999</v>
      </c>
      <c r="AYK7" s="52">
        <v>0.92</v>
      </c>
      <c r="AYL7" s="52">
        <v>0.94399999999999995</v>
      </c>
      <c r="AYM7" s="52"/>
      <c r="AYN7" s="52"/>
      <c r="AYO7" s="52"/>
      <c r="AYP7" s="1035">
        <v>1.31</v>
      </c>
      <c r="AYQ7" s="1035"/>
      <c r="AYR7" s="52">
        <v>0.93799999999999994</v>
      </c>
      <c r="AYS7" s="52"/>
      <c r="AYT7" s="52"/>
      <c r="AYU7" s="52">
        <v>0.94399999999999995</v>
      </c>
      <c r="AYV7" s="52">
        <v>0.94099999999999995</v>
      </c>
      <c r="AYW7" s="52">
        <v>0.92</v>
      </c>
      <c r="AYX7" s="52">
        <v>0.93100000000000005</v>
      </c>
      <c r="AYY7" s="52"/>
      <c r="AYZ7" s="52">
        <v>0.93400000000000005</v>
      </c>
      <c r="AZA7" s="52">
        <v>0.93300000000000005</v>
      </c>
      <c r="AZB7" s="52">
        <v>0.97299999999999998</v>
      </c>
      <c r="AZC7" s="957"/>
      <c r="AZD7" s="52"/>
      <c r="AZE7" s="52">
        <v>0.92800000000000005</v>
      </c>
      <c r="AZF7" s="52"/>
      <c r="AZG7" s="52">
        <v>0.97899999999999998</v>
      </c>
      <c r="AZH7" s="52">
        <v>0.95899999999999996</v>
      </c>
      <c r="AZI7" s="52">
        <v>0.92</v>
      </c>
      <c r="AZJ7" s="52"/>
      <c r="AZK7" s="52">
        <v>0.92800000000000005</v>
      </c>
      <c r="AZL7" s="52"/>
      <c r="AZM7" s="52"/>
      <c r="AZN7" s="52">
        <v>0.93</v>
      </c>
      <c r="AZO7" s="52">
        <v>1.0009999999999999</v>
      </c>
      <c r="AZP7" s="52"/>
      <c r="AZQ7" s="52"/>
      <c r="AZR7" s="52"/>
      <c r="AZS7" s="52">
        <v>0.92</v>
      </c>
      <c r="AZT7" s="52">
        <v>0.98899999999999999</v>
      </c>
      <c r="AZU7" s="52">
        <v>0.93600000000000005</v>
      </c>
      <c r="AZV7" s="52"/>
      <c r="AZW7" s="52">
        <v>0.98199999999999998</v>
      </c>
      <c r="AZX7" s="957">
        <v>1.33</v>
      </c>
      <c r="AZY7" s="52">
        <v>0.92800000000000005</v>
      </c>
      <c r="AZZ7" s="52"/>
      <c r="BAA7" s="52">
        <v>0.93</v>
      </c>
      <c r="BAB7" s="52">
        <v>0.93799999999999994</v>
      </c>
      <c r="BAC7" s="52"/>
      <c r="BAD7" s="52">
        <v>0.92</v>
      </c>
      <c r="BAE7" s="52"/>
      <c r="BAF7" s="52"/>
      <c r="BAG7" s="52">
        <v>0.93899999999999995</v>
      </c>
      <c r="BAH7" s="52"/>
      <c r="BAI7" s="52">
        <v>0.998</v>
      </c>
      <c r="BAJ7" s="52">
        <v>0.92500000000000004</v>
      </c>
      <c r="BAK7" s="52">
        <v>0.99399999999999999</v>
      </c>
      <c r="BAL7" s="52">
        <v>0.92</v>
      </c>
      <c r="BAM7" s="52">
        <v>0.96599999999999997</v>
      </c>
      <c r="BAN7" s="52">
        <v>0.92</v>
      </c>
      <c r="BAO7" s="52"/>
      <c r="BAP7" s="52">
        <v>0.92</v>
      </c>
      <c r="BAQ7" s="52">
        <v>0.92900000000000005</v>
      </c>
      <c r="BAR7" s="52">
        <v>0.97599999999999998</v>
      </c>
      <c r="BAS7" s="52">
        <v>1</v>
      </c>
      <c r="BAT7" s="52"/>
      <c r="BAU7" s="52">
        <v>1.01</v>
      </c>
      <c r="BAV7" s="944">
        <v>1.3</v>
      </c>
      <c r="BAW7" s="52">
        <v>0.93</v>
      </c>
      <c r="BAX7" s="52"/>
      <c r="BAY7" s="52">
        <v>0.91700000000000004</v>
      </c>
      <c r="BAZ7" s="52">
        <v>1.0109999999999999</v>
      </c>
      <c r="BBA7" s="52">
        <v>0.92100000000000004</v>
      </c>
      <c r="BBB7" s="52">
        <v>1.3</v>
      </c>
      <c r="BBC7" s="1129"/>
      <c r="BBD7" s="52">
        <v>0.92</v>
      </c>
      <c r="BBE7" s="52">
        <v>0.96499999999999997</v>
      </c>
      <c r="BBF7" s="52">
        <v>0.92</v>
      </c>
      <c r="BBG7" s="52">
        <v>0.92</v>
      </c>
      <c r="BBH7" s="52">
        <v>1.0089999999999999</v>
      </c>
      <c r="BBI7" s="52">
        <v>0.91400000000000003</v>
      </c>
      <c r="BBJ7" s="1129"/>
      <c r="BBK7" s="47">
        <v>0.90900000000000003</v>
      </c>
      <c r="BBL7" s="993"/>
      <c r="BBM7" s="47"/>
      <c r="BBN7" s="47"/>
      <c r="BBO7" s="52">
        <v>0.92</v>
      </c>
      <c r="BBP7" s="52">
        <v>0.91700000000000004</v>
      </c>
      <c r="BBQ7" s="52">
        <v>0.92</v>
      </c>
      <c r="BBR7" s="52">
        <v>0.84299999999999997</v>
      </c>
      <c r="BBS7" s="52">
        <v>0.96599999999999997</v>
      </c>
      <c r="BBT7" s="52">
        <v>0.91900000000000004</v>
      </c>
      <c r="BBU7" s="1134"/>
      <c r="BBV7" s="52">
        <v>0.96499999999999997</v>
      </c>
      <c r="BBW7" s="52">
        <v>0.97299999999999998</v>
      </c>
      <c r="BBX7" s="52">
        <v>0.92</v>
      </c>
      <c r="BBY7" s="52">
        <v>0.92600000000000005</v>
      </c>
      <c r="BBZ7" s="1129"/>
      <c r="BCA7" s="52">
        <v>0.91900000000000004</v>
      </c>
      <c r="BCB7" s="52">
        <v>0.96199999999999997</v>
      </c>
      <c r="BCC7" s="52">
        <v>0.90500000000000003</v>
      </c>
      <c r="BCD7" s="52">
        <v>0.91900000000000004</v>
      </c>
      <c r="BCE7" s="52">
        <v>0.91</v>
      </c>
      <c r="BCF7" s="52">
        <v>1.3</v>
      </c>
      <c r="BCG7" s="1129"/>
      <c r="BCH7" s="52">
        <v>0.92</v>
      </c>
      <c r="BCI7" s="52">
        <v>0.90100000000000002</v>
      </c>
      <c r="BCJ7" s="52">
        <v>0.91100000000000003</v>
      </c>
      <c r="BCK7" s="52">
        <v>0.92300000000000004</v>
      </c>
      <c r="BCL7" s="52">
        <v>1.3</v>
      </c>
      <c r="BCM7" s="1129"/>
      <c r="BCN7" s="52">
        <v>0.92</v>
      </c>
      <c r="BCO7" s="52">
        <v>0.93500000000000005</v>
      </c>
      <c r="BCP7" s="52">
        <v>0.92600000000000005</v>
      </c>
      <c r="BCQ7" s="52">
        <v>0.92700000000000005</v>
      </c>
      <c r="BCR7" s="52">
        <v>0.92600000000000005</v>
      </c>
      <c r="BCS7" s="52">
        <v>0.95099999999999996</v>
      </c>
      <c r="BCT7" s="52">
        <v>0.91200000000000003</v>
      </c>
      <c r="BCU7" s="52">
        <v>0.93899999999999995</v>
      </c>
      <c r="BCV7" s="52">
        <v>0.93300000000000005</v>
      </c>
      <c r="BCW7" s="52">
        <v>0.95199999999999996</v>
      </c>
      <c r="BCX7" s="52">
        <v>0.94499999999999995</v>
      </c>
      <c r="BCY7" s="52">
        <v>0.94599999999999995</v>
      </c>
      <c r="BCZ7" s="52">
        <v>0.94399999999999995</v>
      </c>
      <c r="BDA7" s="52">
        <v>0.94899999999999995</v>
      </c>
      <c r="BDB7" s="52">
        <v>0.94499999999999995</v>
      </c>
      <c r="BDC7" s="52">
        <v>0.94399999999999995</v>
      </c>
      <c r="BDD7" s="52">
        <v>0.93799999999999994</v>
      </c>
      <c r="BDE7" s="52">
        <v>1.3</v>
      </c>
      <c r="BDF7" s="1129"/>
      <c r="BDG7" s="52">
        <v>0.92</v>
      </c>
      <c r="BDH7" s="52">
        <v>0.93899999999999995</v>
      </c>
      <c r="BDI7" s="52">
        <v>0.92200000000000004</v>
      </c>
      <c r="BDJ7" s="52">
        <v>0.95</v>
      </c>
      <c r="BDK7" s="52">
        <v>0.93500000000000005</v>
      </c>
      <c r="BDL7" s="1129"/>
      <c r="BDM7" s="1129"/>
      <c r="BDN7" s="52">
        <v>0.92</v>
      </c>
      <c r="BDO7" s="52">
        <v>0.92200000000000004</v>
      </c>
      <c r="BDP7" s="52">
        <v>0.92300000000000004</v>
      </c>
      <c r="BDQ7" s="52">
        <v>0.92600000000000005</v>
      </c>
      <c r="BDR7" s="52">
        <v>0.95</v>
      </c>
      <c r="BDS7" s="52">
        <v>0.93100000000000005</v>
      </c>
      <c r="BDT7" s="1129"/>
      <c r="BDU7" s="52">
        <v>0.92</v>
      </c>
      <c r="BDV7" s="52">
        <v>0.93700000000000006</v>
      </c>
      <c r="BDW7" s="52">
        <v>0.92900000000000005</v>
      </c>
      <c r="BDX7" s="52">
        <v>0.92600000000000005</v>
      </c>
      <c r="BDY7" s="52">
        <v>0.91600000000000004</v>
      </c>
      <c r="BDZ7" s="1129"/>
      <c r="BEA7" s="52">
        <v>0.92</v>
      </c>
      <c r="BEB7" s="52">
        <v>0.93</v>
      </c>
      <c r="BEC7" s="1129"/>
      <c r="BED7" s="52">
        <v>0.92</v>
      </c>
      <c r="BEE7" s="52">
        <v>0.92900000000000005</v>
      </c>
      <c r="BEF7" s="52">
        <v>0.92100000000000004</v>
      </c>
      <c r="BEG7" s="52">
        <v>0.93600000000000005</v>
      </c>
      <c r="BEH7" s="1129"/>
      <c r="BEI7" s="52">
        <v>0.92</v>
      </c>
      <c r="BEJ7" s="52">
        <v>0.92700000000000005</v>
      </c>
      <c r="BEK7" s="52">
        <v>0.92</v>
      </c>
      <c r="BEL7" s="52"/>
      <c r="BEM7" s="52">
        <v>1.02</v>
      </c>
      <c r="BEN7" s="1129"/>
      <c r="BEO7" s="52">
        <v>0.92</v>
      </c>
      <c r="BEP7" s="52">
        <v>0.94399999999999995</v>
      </c>
      <c r="BEQ7" s="52">
        <v>0.996</v>
      </c>
      <c r="BER7" s="1129">
        <v>0.97</v>
      </c>
      <c r="BES7" s="52">
        <v>0.98</v>
      </c>
      <c r="BET7" s="1129"/>
      <c r="BEU7" s="52">
        <v>0.92</v>
      </c>
      <c r="BEV7" s="52">
        <v>0.997</v>
      </c>
      <c r="BEW7" s="1129"/>
      <c r="BEX7" s="52">
        <v>0.92</v>
      </c>
      <c r="BEY7" s="52">
        <v>0.94599999999999995</v>
      </c>
      <c r="BEZ7" s="52">
        <v>1.0640000000000001</v>
      </c>
      <c r="BFA7" s="52">
        <v>1.0580000000000001</v>
      </c>
      <c r="BFB7" s="52">
        <v>1.071</v>
      </c>
      <c r="BFC7" s="52">
        <v>1.133</v>
      </c>
      <c r="BFD7" s="52">
        <v>1.145</v>
      </c>
      <c r="BFE7" s="1129"/>
      <c r="BFF7" s="52">
        <v>0.92</v>
      </c>
      <c r="BFG7" s="52">
        <v>1.079</v>
      </c>
      <c r="BFH7" s="1129"/>
      <c r="BFI7" s="52">
        <v>0.92</v>
      </c>
      <c r="BFJ7" s="52">
        <v>1.06</v>
      </c>
      <c r="BFK7" s="1129">
        <v>1.05</v>
      </c>
      <c r="BFL7" s="106">
        <v>0.99</v>
      </c>
      <c r="BFM7" s="52">
        <v>1.099</v>
      </c>
      <c r="BFN7" s="52">
        <v>1.071</v>
      </c>
      <c r="BFO7" s="944">
        <v>1.1100000000000001</v>
      </c>
      <c r="BFP7" s="52">
        <v>1.0780000000000001</v>
      </c>
      <c r="BFQ7" s="6">
        <f t="shared" si="1"/>
        <v>8.8888888888888976E-2</v>
      </c>
      <c r="BFR7" s="1533">
        <v>1.08</v>
      </c>
      <c r="BFS7" s="640">
        <v>1</v>
      </c>
      <c r="BFT7" s="1049">
        <v>0.99</v>
      </c>
      <c r="BFU7" s="1049"/>
      <c r="BFV7" s="1049">
        <v>1.073</v>
      </c>
      <c r="BFW7" s="1049"/>
      <c r="BFX7" s="1049">
        <v>1.0649999999999999</v>
      </c>
      <c r="BFY7" s="1049">
        <v>1.0589999999999999</v>
      </c>
      <c r="BFZ7" s="1049">
        <v>0.99</v>
      </c>
      <c r="BGA7" s="1049">
        <v>1.087</v>
      </c>
      <c r="BGB7" s="1049">
        <v>1.05</v>
      </c>
      <c r="BGC7" s="1034">
        <v>0.39500000000000002</v>
      </c>
      <c r="BGD7" s="1024">
        <v>1.052</v>
      </c>
      <c r="BGE7" s="1049">
        <v>1.073</v>
      </c>
      <c r="BGF7" s="1049">
        <v>1.0469999999999999</v>
      </c>
      <c r="BGG7" s="1049">
        <v>1.0620000000000001</v>
      </c>
      <c r="BGH7" s="1049">
        <v>1.069</v>
      </c>
      <c r="BGI7" s="1049">
        <v>1.0620000000000001</v>
      </c>
      <c r="BGJ7" s="1049">
        <v>1.036</v>
      </c>
      <c r="BGK7" s="1049">
        <v>1.079</v>
      </c>
      <c r="BGL7" s="1049">
        <v>1.0349999999999999</v>
      </c>
      <c r="BGM7" s="1049">
        <v>0.99</v>
      </c>
      <c r="BGN7" s="1049">
        <v>1.0609999999999999</v>
      </c>
      <c r="BGO7" s="1049">
        <v>1.026</v>
      </c>
      <c r="BGP7" s="1049"/>
      <c r="BGQ7" s="1049"/>
      <c r="BGR7" s="1049"/>
      <c r="BGS7" s="1049">
        <v>1.024</v>
      </c>
      <c r="BGT7" s="1049">
        <v>1.0249999999999999</v>
      </c>
      <c r="BGU7" s="890"/>
      <c r="BGV7" s="1049">
        <v>1.02</v>
      </c>
      <c r="BGW7" s="1049">
        <v>1.0549999999999999</v>
      </c>
      <c r="BGX7" s="1049">
        <v>1.08</v>
      </c>
      <c r="BGY7" s="1016">
        <v>1.08</v>
      </c>
      <c r="BGZ7" s="1016">
        <v>1</v>
      </c>
      <c r="BHA7" s="1049">
        <v>0.99</v>
      </c>
      <c r="BHB7" s="1049">
        <v>1.07</v>
      </c>
      <c r="BHC7" s="1049">
        <v>0.73899999999999999</v>
      </c>
      <c r="BHD7" s="1049">
        <v>1.0289999999999999</v>
      </c>
      <c r="BHE7" s="1024">
        <v>1.0349999999999999</v>
      </c>
      <c r="BHF7" s="52">
        <v>1.05</v>
      </c>
      <c r="BHG7" s="52">
        <v>1.038</v>
      </c>
      <c r="BHH7" s="52">
        <v>1.05</v>
      </c>
      <c r="BHI7" s="52"/>
      <c r="BHJ7" s="52">
        <v>1.0840000000000001</v>
      </c>
      <c r="BHK7" s="52">
        <v>1.05</v>
      </c>
      <c r="BHL7" s="52">
        <v>1.07</v>
      </c>
      <c r="BHM7" s="52">
        <v>1.0580000000000001</v>
      </c>
      <c r="BHN7" s="52">
        <v>1.0740000000000001</v>
      </c>
      <c r="BHO7" s="52">
        <v>1.0620000000000001</v>
      </c>
      <c r="BHP7" s="52">
        <v>1.046</v>
      </c>
      <c r="BHQ7" s="52">
        <v>1.0840000000000001</v>
      </c>
      <c r="BHR7" s="52"/>
      <c r="BHS7" s="52">
        <v>1.054</v>
      </c>
      <c r="BHT7" s="52">
        <v>1.0549999999999999</v>
      </c>
      <c r="BHU7" s="52">
        <v>1.0349999999999999</v>
      </c>
      <c r="BHV7" s="52">
        <v>1.0549999999999999</v>
      </c>
      <c r="BHW7" s="1134"/>
      <c r="BHX7" s="52">
        <v>1.036</v>
      </c>
      <c r="BHY7" s="52">
        <v>1.0289999999999999</v>
      </c>
      <c r="BHZ7" s="1134"/>
      <c r="BIA7" s="1016">
        <v>1.08</v>
      </c>
      <c r="BIB7" s="1016">
        <v>1</v>
      </c>
      <c r="BIC7" s="1049">
        <v>0.99</v>
      </c>
      <c r="BID7" s="1049">
        <v>1.044</v>
      </c>
      <c r="BIE7" s="1049">
        <v>1.032</v>
      </c>
      <c r="BIF7" s="52">
        <v>1.05</v>
      </c>
      <c r="BIG7" s="1016">
        <v>1.08</v>
      </c>
      <c r="BIH7" s="1016">
        <v>1</v>
      </c>
      <c r="BII7" s="1049">
        <v>0.99</v>
      </c>
      <c r="BIJ7" s="52">
        <v>1.032</v>
      </c>
      <c r="BIK7" s="52">
        <v>1.024</v>
      </c>
      <c r="BIL7" s="52">
        <v>1.0529999999999999</v>
      </c>
      <c r="BIM7" s="52">
        <v>1.0489999999999999</v>
      </c>
      <c r="BIN7" s="52">
        <v>1.05</v>
      </c>
      <c r="BIO7" s="52">
        <v>1.054</v>
      </c>
      <c r="BIP7" s="52">
        <v>1.046</v>
      </c>
      <c r="BIQ7" s="52"/>
      <c r="BIR7" s="52">
        <v>1.075</v>
      </c>
      <c r="BIS7" s="52">
        <v>1.0760000000000001</v>
      </c>
      <c r="BIT7" s="52">
        <v>1.0469999999999999</v>
      </c>
      <c r="BIU7" s="52">
        <v>1.0489999999999999</v>
      </c>
      <c r="BIV7" s="52">
        <v>1.0580000000000001</v>
      </c>
      <c r="BIW7" s="52">
        <v>1.083</v>
      </c>
      <c r="BIX7" s="52">
        <v>1.083</v>
      </c>
      <c r="BIY7" s="52">
        <v>1.083</v>
      </c>
      <c r="BIZ7" s="1016">
        <v>1.08</v>
      </c>
      <c r="BJA7" s="1016">
        <v>1</v>
      </c>
      <c r="BJB7" s="1049">
        <v>0.99</v>
      </c>
      <c r="BJC7" s="52">
        <v>1.0760000000000001</v>
      </c>
      <c r="BJD7" s="52"/>
      <c r="BJE7" s="52">
        <v>1.08</v>
      </c>
      <c r="BJF7" s="1049">
        <v>1.0880000000000001</v>
      </c>
      <c r="BJG7" s="1015">
        <v>1.08</v>
      </c>
      <c r="BJH7" s="1015">
        <v>1</v>
      </c>
      <c r="BJI7" s="1049">
        <v>0.99</v>
      </c>
      <c r="BJJ7" s="52"/>
      <c r="BJK7" s="52"/>
      <c r="BJL7" s="52">
        <v>1.0880000000000001</v>
      </c>
      <c r="BJM7" s="52">
        <v>1.0629999999999999</v>
      </c>
      <c r="BJN7" s="52">
        <v>1.081</v>
      </c>
      <c r="BJO7" s="1225">
        <v>1.08</v>
      </c>
      <c r="BJP7" s="1225">
        <v>1</v>
      </c>
      <c r="BJQ7" s="1049">
        <v>0.99</v>
      </c>
      <c r="BJR7" s="52"/>
      <c r="BJS7" s="52"/>
      <c r="BJT7" s="52"/>
      <c r="BJU7" s="1129">
        <v>1.1200000000000001</v>
      </c>
      <c r="BJV7" s="52"/>
      <c r="BJW7" s="1225">
        <v>1.08</v>
      </c>
      <c r="BJX7" s="1225">
        <v>1</v>
      </c>
      <c r="BJY7" s="1049">
        <v>0.99</v>
      </c>
      <c r="BJZ7" s="52"/>
      <c r="BKA7" s="1225">
        <v>1.08</v>
      </c>
      <c r="BKB7" s="1225">
        <v>1</v>
      </c>
      <c r="BKC7" s="1049">
        <v>0.99</v>
      </c>
      <c r="BKD7" s="52">
        <v>1.069</v>
      </c>
      <c r="BKE7" s="52">
        <v>1.0669999999999999</v>
      </c>
      <c r="BKF7" s="52">
        <v>1.036</v>
      </c>
      <c r="BKG7" s="1225">
        <v>1.08</v>
      </c>
      <c r="BKH7" s="1225">
        <v>1</v>
      </c>
      <c r="BKI7" s="1049">
        <v>0.99</v>
      </c>
      <c r="BKJ7" s="1049">
        <v>1.0589999999999999</v>
      </c>
      <c r="BKK7" s="52">
        <v>1.079</v>
      </c>
      <c r="BKL7" s="52">
        <v>1.0620000000000001</v>
      </c>
      <c r="BKM7" s="1225">
        <v>1.08</v>
      </c>
      <c r="BKN7" s="1225">
        <v>1</v>
      </c>
      <c r="BKO7" s="1049">
        <v>0.99</v>
      </c>
      <c r="BKP7" s="52">
        <v>1.054</v>
      </c>
      <c r="BKQ7" s="52">
        <v>1.056</v>
      </c>
      <c r="BKR7" s="52">
        <v>1.08</v>
      </c>
      <c r="BKS7" s="52">
        <v>1.0720000000000001</v>
      </c>
      <c r="BKT7" s="1225">
        <v>1.08</v>
      </c>
      <c r="BKU7" s="1225">
        <v>1</v>
      </c>
      <c r="BKV7" s="52">
        <v>0.99</v>
      </c>
      <c r="BKW7" s="52">
        <v>1.048</v>
      </c>
      <c r="BKX7" s="1225">
        <v>1.08</v>
      </c>
      <c r="BKY7" s="1225">
        <v>1</v>
      </c>
      <c r="BKZ7" s="52">
        <v>0.99</v>
      </c>
      <c r="BLA7" s="52">
        <v>1.0609999999999999</v>
      </c>
      <c r="BLB7" s="52">
        <v>1.212</v>
      </c>
      <c r="BLC7" s="52">
        <v>1.1890000000000001</v>
      </c>
      <c r="BLD7" s="52">
        <v>1.2110000000000001</v>
      </c>
      <c r="BLE7" s="52">
        <v>1.23</v>
      </c>
      <c r="BLF7" s="52">
        <v>1.1859999999999999</v>
      </c>
      <c r="BLG7" s="1225">
        <v>1.08</v>
      </c>
      <c r="BLH7" s="1225">
        <v>1</v>
      </c>
      <c r="BLI7" s="52">
        <v>0.99</v>
      </c>
      <c r="BLJ7" s="52">
        <v>1.181</v>
      </c>
      <c r="BLK7" s="1225">
        <v>1.08</v>
      </c>
      <c r="BLL7" s="1225">
        <v>1</v>
      </c>
      <c r="BLM7" s="52">
        <v>0.99</v>
      </c>
      <c r="BLN7" s="1049">
        <v>1.2</v>
      </c>
      <c r="BLO7" s="1225">
        <v>1.08</v>
      </c>
      <c r="BLP7" s="1225">
        <v>1</v>
      </c>
      <c r="BLQ7" s="52">
        <v>1.08</v>
      </c>
      <c r="BLR7" s="52">
        <v>1.204</v>
      </c>
      <c r="BLS7" s="52">
        <v>1.165</v>
      </c>
      <c r="BLT7" s="52">
        <v>1.1830000000000001</v>
      </c>
      <c r="BLU7" s="1225">
        <v>1.08</v>
      </c>
      <c r="BLV7" s="1225">
        <v>1</v>
      </c>
      <c r="BLW7" s="52">
        <v>1.08</v>
      </c>
      <c r="BLX7" s="52">
        <v>1.204</v>
      </c>
      <c r="BLY7" s="52">
        <v>1.214</v>
      </c>
      <c r="BLZ7" s="1225">
        <v>1.08</v>
      </c>
      <c r="BMA7" s="1225">
        <v>1</v>
      </c>
      <c r="BMB7" s="52">
        <v>1.08</v>
      </c>
      <c r="BMC7" s="58">
        <v>1.1890000000000001</v>
      </c>
      <c r="BMD7" s="1225">
        <v>1.08</v>
      </c>
      <c r="BME7" s="1225">
        <v>1</v>
      </c>
      <c r="BMF7" s="52">
        <v>1.08</v>
      </c>
      <c r="BMG7" s="1383">
        <v>1.2090000000000001</v>
      </c>
      <c r="BMH7" s="6">
        <f t="shared" si="31"/>
        <v>0.11944444444444444</v>
      </c>
      <c r="BMI7" s="1022">
        <v>0.81</v>
      </c>
      <c r="BMJ7" s="52">
        <v>0.94199999999999995</v>
      </c>
      <c r="BMK7" s="52"/>
      <c r="BML7" s="52"/>
      <c r="BMM7" s="1022">
        <v>0.81</v>
      </c>
      <c r="BMN7" s="52">
        <v>0.94199999999999995</v>
      </c>
      <c r="BMO7" s="52"/>
      <c r="BMP7" s="52"/>
      <c r="BMQ7" s="52"/>
      <c r="BMR7" s="52"/>
      <c r="BMS7" s="52"/>
      <c r="BMT7" s="52"/>
      <c r="BMU7" s="52"/>
      <c r="BMV7" s="52"/>
      <c r="BMW7" s="52"/>
      <c r="BMX7" s="52"/>
      <c r="BMY7" s="52"/>
      <c r="BMZ7" s="52"/>
      <c r="BNA7" s="52"/>
      <c r="BNB7" s="52"/>
      <c r="BNC7" s="52"/>
      <c r="BND7" s="52"/>
      <c r="BNE7" s="1022">
        <v>0.81</v>
      </c>
      <c r="BNF7" s="52">
        <v>0.94199999999999995</v>
      </c>
      <c r="BNG7" s="52"/>
      <c r="BNH7" s="52"/>
      <c r="BNI7" s="58"/>
      <c r="BNJ7" s="52"/>
      <c r="BNK7" s="1022">
        <v>1.27</v>
      </c>
      <c r="BNL7" s="52"/>
      <c r="BNM7" s="1022">
        <v>0.81</v>
      </c>
      <c r="BNN7" s="52">
        <v>0.94199999999999995</v>
      </c>
      <c r="BNO7" s="52"/>
      <c r="BNP7" s="52"/>
      <c r="BNQ7" s="52"/>
      <c r="BNR7" s="52"/>
      <c r="BNS7" s="52"/>
      <c r="BNT7" s="1129">
        <v>0.81</v>
      </c>
      <c r="BNU7" s="52">
        <v>0.94199999999999995</v>
      </c>
      <c r="BNV7" s="52"/>
      <c r="BNW7" s="52"/>
      <c r="BNX7" s="52"/>
      <c r="BNY7" s="52"/>
      <c r="BNZ7" s="1129">
        <v>0.81</v>
      </c>
      <c r="BOA7" s="52">
        <v>0.94199999999999995</v>
      </c>
      <c r="BOB7" s="52"/>
      <c r="BOC7" s="1129">
        <v>1.33</v>
      </c>
      <c r="BOD7" s="1129">
        <v>0.81</v>
      </c>
      <c r="BOE7" s="52">
        <v>0.94199999999999995</v>
      </c>
      <c r="BOF7" s="52"/>
      <c r="BOG7" s="52"/>
      <c r="BOH7" s="52"/>
      <c r="BOI7" s="1129">
        <v>0.81</v>
      </c>
      <c r="BOJ7" s="52">
        <v>0.94199999999999995</v>
      </c>
      <c r="BOK7" s="52"/>
      <c r="BOL7" s="52"/>
      <c r="BOM7" s="944">
        <v>1.26</v>
      </c>
      <c r="BON7" s="52"/>
      <c r="BOO7" s="1129">
        <v>0.81</v>
      </c>
      <c r="BOP7" s="52">
        <v>0.94199999999999995</v>
      </c>
      <c r="BOQ7" s="52">
        <v>1.073</v>
      </c>
      <c r="BOR7" s="52">
        <v>1.1439999999999999</v>
      </c>
      <c r="BOS7" s="52">
        <v>1.085</v>
      </c>
      <c r="BOT7" s="52"/>
      <c r="BOU7" s="1129">
        <v>0.81</v>
      </c>
      <c r="BOV7" s="52">
        <v>0.94199999999999995</v>
      </c>
      <c r="BOW7" s="52">
        <v>1.107</v>
      </c>
      <c r="BOX7" s="1129">
        <v>0.81</v>
      </c>
      <c r="BOY7" s="52">
        <v>0.94199999999999995</v>
      </c>
      <c r="BOZ7" s="52">
        <v>1.095</v>
      </c>
      <c r="BPA7" s="52">
        <v>1.2629999999999999</v>
      </c>
      <c r="BPB7" s="52">
        <v>1.256</v>
      </c>
      <c r="BPC7" s="52">
        <v>1.2250000000000001</v>
      </c>
      <c r="BPD7" s="52">
        <v>1.234</v>
      </c>
      <c r="BPE7" s="52">
        <v>1.254</v>
      </c>
      <c r="BPF7" s="1129">
        <v>0.81</v>
      </c>
      <c r="BPG7" s="52">
        <v>0.94199999999999995</v>
      </c>
      <c r="BPH7" s="52">
        <v>1.24</v>
      </c>
      <c r="BPI7" s="1129">
        <v>0.81</v>
      </c>
      <c r="BPJ7" s="52">
        <v>0.94199999999999995</v>
      </c>
      <c r="BPK7" s="1049">
        <v>1.2030000000000001</v>
      </c>
      <c r="BPL7" s="1129">
        <v>0.81</v>
      </c>
      <c r="BPM7" s="52">
        <v>0.94199999999999995</v>
      </c>
      <c r="BPN7" s="52">
        <v>1.268</v>
      </c>
      <c r="BPO7" s="52">
        <v>1.2829999999999999</v>
      </c>
      <c r="BPP7" s="52">
        <v>1.286</v>
      </c>
      <c r="BPQ7" s="1129">
        <v>0.81</v>
      </c>
      <c r="BPR7" s="52">
        <v>0.94199999999999995</v>
      </c>
      <c r="BPS7" s="52">
        <v>1.252</v>
      </c>
      <c r="BPT7" s="52">
        <v>1.2130000000000001</v>
      </c>
      <c r="BPU7" s="1129">
        <v>0.81</v>
      </c>
      <c r="BPV7" s="52">
        <v>0.94199999999999995</v>
      </c>
      <c r="BPW7" s="52">
        <v>1.2470000000000001</v>
      </c>
      <c r="BPX7" s="1129">
        <v>0.81</v>
      </c>
      <c r="BPY7" s="52">
        <v>0.94199999999999995</v>
      </c>
      <c r="BPZ7" s="1383">
        <v>1.2549999999999999</v>
      </c>
      <c r="BQA7" s="6">
        <f t="shared" si="32"/>
        <v>0.33227176220806792</v>
      </c>
      <c r="BQB7" s="1086">
        <v>1.06</v>
      </c>
      <c r="BQC7" s="1085">
        <f t="shared" si="2"/>
        <v>1.1660000000000001</v>
      </c>
      <c r="BQD7" s="52">
        <f t="shared" si="3"/>
        <v>1.06</v>
      </c>
      <c r="BQE7" s="52">
        <v>1.022</v>
      </c>
      <c r="BQF7" s="52">
        <v>1.0309999999999999</v>
      </c>
      <c r="BQG7" s="52">
        <v>1.016</v>
      </c>
      <c r="BQH7" s="52">
        <v>1.02</v>
      </c>
      <c r="BQI7" s="52">
        <v>1.0109999999999999</v>
      </c>
      <c r="BQJ7" s="52">
        <v>1.004</v>
      </c>
      <c r="BQK7" s="52">
        <v>0.9</v>
      </c>
      <c r="BQL7" s="52"/>
      <c r="BQM7" s="52">
        <v>0.96399999999999997</v>
      </c>
      <c r="BQN7" s="52"/>
      <c r="BQO7" s="52"/>
      <c r="BQP7" s="52">
        <v>0.98</v>
      </c>
      <c r="BQQ7" s="52">
        <v>0.98499999999999999</v>
      </c>
      <c r="BQR7" s="52">
        <v>0.97199999999999998</v>
      </c>
      <c r="BQS7" s="52">
        <v>0.97199999999999998</v>
      </c>
      <c r="BQT7" s="52">
        <v>0.98299999999999998</v>
      </c>
      <c r="BQU7" s="52">
        <v>0.96599999999999997</v>
      </c>
      <c r="BQV7" s="1086">
        <v>1.06</v>
      </c>
      <c r="BQW7" s="1085">
        <f t="shared" si="33"/>
        <v>1.1660000000000001</v>
      </c>
      <c r="BQX7" s="52">
        <f t="shared" si="34"/>
        <v>1.06</v>
      </c>
      <c r="BQY7" s="52">
        <v>0.9</v>
      </c>
      <c r="BQZ7" s="52">
        <v>0.93899999999999995</v>
      </c>
      <c r="BRA7" s="52">
        <v>0.96099999999999997</v>
      </c>
      <c r="BRB7" s="52">
        <v>0.93100000000000005</v>
      </c>
      <c r="BRC7" s="1022"/>
      <c r="BRD7" s="52">
        <v>0.93799999999999994</v>
      </c>
      <c r="BRE7" s="1086">
        <v>1.06</v>
      </c>
      <c r="BRF7" s="1085">
        <f t="shared" si="35"/>
        <v>1.1660000000000001</v>
      </c>
      <c r="BRG7" s="52">
        <f t="shared" si="36"/>
        <v>1.06</v>
      </c>
      <c r="BRH7" s="52">
        <v>0.9</v>
      </c>
      <c r="BRI7" s="52">
        <v>0.90800000000000003</v>
      </c>
      <c r="BRJ7" s="52">
        <v>0.93100000000000005</v>
      </c>
      <c r="BRK7" s="52">
        <v>0.90300000000000002</v>
      </c>
      <c r="BRL7" s="52">
        <v>0.90700000000000003</v>
      </c>
      <c r="BRM7" s="52">
        <v>0.93300000000000005</v>
      </c>
      <c r="BRN7" s="1086">
        <v>1.06</v>
      </c>
      <c r="BRO7" s="1085">
        <f t="shared" si="37"/>
        <v>1.1660000000000001</v>
      </c>
      <c r="BRP7" s="52">
        <f t="shared" si="38"/>
        <v>0.93300000000000005</v>
      </c>
      <c r="BRQ7" s="52">
        <v>0.9</v>
      </c>
      <c r="BRR7" s="52">
        <v>0.91700000000000004</v>
      </c>
      <c r="BRS7" s="52">
        <v>0.93400000000000005</v>
      </c>
      <c r="BRT7" s="52">
        <v>0.95299999999999996</v>
      </c>
      <c r="BRU7" s="52">
        <v>0.90200000000000002</v>
      </c>
      <c r="BRV7" s="52">
        <v>0.94899999999999995</v>
      </c>
      <c r="BRW7" s="52">
        <v>0.90200000000000002</v>
      </c>
      <c r="BRX7" s="52">
        <v>0.92</v>
      </c>
      <c r="BRY7" s="52">
        <v>0.93100000000000005</v>
      </c>
      <c r="BRZ7" s="52">
        <f t="shared" si="39"/>
        <v>0.90200000000000002</v>
      </c>
      <c r="BSA7" s="52">
        <v>0.9</v>
      </c>
      <c r="BSB7" s="52">
        <v>0.92300000000000004</v>
      </c>
      <c r="BSC7" s="52">
        <v>0.94799999999999995</v>
      </c>
      <c r="BSD7" s="52">
        <f t="shared" si="40"/>
        <v>0.90200000000000002</v>
      </c>
      <c r="BSE7" s="52">
        <v>0.9</v>
      </c>
      <c r="BSF7" s="52">
        <v>0.92900000000000005</v>
      </c>
      <c r="BSG7" s="52">
        <v>0.96099999999999997</v>
      </c>
      <c r="BSH7" s="52">
        <v>0.94399999999999995</v>
      </c>
      <c r="BSI7" s="52">
        <v>0.92500000000000004</v>
      </c>
      <c r="BSJ7" s="52">
        <v>0.92100000000000004</v>
      </c>
      <c r="BSK7" s="52">
        <v>0.94</v>
      </c>
      <c r="BSL7" s="52">
        <f t="shared" si="41"/>
        <v>0.90200000000000002</v>
      </c>
      <c r="BSM7" s="52">
        <v>0.9</v>
      </c>
      <c r="BSN7" s="52">
        <v>0.94699999999999995</v>
      </c>
      <c r="BSO7" s="52">
        <v>0.95799999999999996</v>
      </c>
      <c r="BSP7" s="52">
        <v>0.94799999999999995</v>
      </c>
      <c r="BSQ7" s="52">
        <v>0.96299999999999997</v>
      </c>
      <c r="BSR7" s="944"/>
      <c r="BSS7" s="944"/>
      <c r="BST7" s="52">
        <v>0.94799999999999995</v>
      </c>
      <c r="BSU7" s="52">
        <v>0.95199999999999996</v>
      </c>
      <c r="BSV7" s="52">
        <f t="shared" si="42"/>
        <v>0.94699999999999995</v>
      </c>
      <c r="BSW7" s="52">
        <v>0.9</v>
      </c>
      <c r="BSX7" s="52">
        <v>0.95299999999999996</v>
      </c>
      <c r="BSY7" s="52">
        <v>0.96099999999999997</v>
      </c>
      <c r="BSZ7" s="52">
        <v>0.97699999999999998</v>
      </c>
      <c r="BTA7" s="52">
        <v>1.01</v>
      </c>
      <c r="BTB7" s="52">
        <v>0.91100000000000003</v>
      </c>
      <c r="BTC7" s="52">
        <v>0.92700000000000005</v>
      </c>
      <c r="BTD7" s="52">
        <v>0.98699999999999999</v>
      </c>
      <c r="BTE7" s="52">
        <v>0.98099999999999998</v>
      </c>
      <c r="BTF7" s="52">
        <f t="shared" si="43"/>
        <v>0.95299999999999996</v>
      </c>
      <c r="BTG7" s="52">
        <v>0.9</v>
      </c>
      <c r="BTH7" s="52">
        <v>0.97199999999999998</v>
      </c>
      <c r="BTI7" s="52">
        <v>0.96799999999999997</v>
      </c>
      <c r="BTJ7" s="52">
        <f t="shared" si="44"/>
        <v>0.95299999999999996</v>
      </c>
      <c r="BTK7" s="52">
        <v>0.9</v>
      </c>
      <c r="BTL7" s="52">
        <v>0.89800000000000002</v>
      </c>
      <c r="BTM7" s="52">
        <v>0.94099999999999995</v>
      </c>
      <c r="BTN7" s="52">
        <v>0.95</v>
      </c>
      <c r="BTO7" s="52">
        <v>0.92300000000000004</v>
      </c>
      <c r="BTP7" s="52">
        <v>0.86699999999999999</v>
      </c>
      <c r="BTQ7" s="52">
        <v>0.86699999999999999</v>
      </c>
      <c r="BTR7" s="52">
        <v>0.873</v>
      </c>
      <c r="BTS7" s="52">
        <v>0.88800000000000001</v>
      </c>
      <c r="BTT7" s="52">
        <v>0.93200000000000005</v>
      </c>
      <c r="BTU7" s="52">
        <v>0.94599999999999995</v>
      </c>
      <c r="BTV7" s="52">
        <v>0.90200000000000002</v>
      </c>
      <c r="BTW7" s="52">
        <v>0.89700000000000002</v>
      </c>
      <c r="BTX7" s="52">
        <v>0.91100000000000003</v>
      </c>
      <c r="BTY7" s="52">
        <v>0.92200000000000004</v>
      </c>
      <c r="BTZ7" s="52">
        <f t="shared" si="45"/>
        <v>0.90200000000000002</v>
      </c>
      <c r="BUA7" s="52">
        <v>0.9</v>
      </c>
      <c r="BUB7" s="52">
        <v>0.87</v>
      </c>
      <c r="BUC7" s="52">
        <v>0.875</v>
      </c>
      <c r="BUD7" s="52">
        <v>0.9</v>
      </c>
      <c r="BUE7" s="52">
        <v>0.85799999999999998</v>
      </c>
      <c r="BUF7" s="52">
        <v>0.872</v>
      </c>
      <c r="BUG7" s="52">
        <v>0.86</v>
      </c>
      <c r="BUH7" s="52">
        <v>0.871</v>
      </c>
      <c r="BUI7" s="52">
        <v>0.87</v>
      </c>
      <c r="BUJ7" s="52">
        <v>0.85499999999999998</v>
      </c>
      <c r="BUK7" s="52">
        <v>0.88900000000000001</v>
      </c>
      <c r="BUL7" s="1049"/>
      <c r="BUM7" s="52">
        <v>0.879</v>
      </c>
      <c r="BUN7" s="52">
        <v>0.88500000000000001</v>
      </c>
      <c r="BUO7" s="52">
        <v>0.86</v>
      </c>
      <c r="BUP7" s="52">
        <v>0.88400000000000001</v>
      </c>
      <c r="BUQ7" s="52">
        <v>0.875</v>
      </c>
      <c r="BUR7" s="52">
        <v>0.86</v>
      </c>
      <c r="BUS7" s="52">
        <v>1.1679999999999999</v>
      </c>
      <c r="BUT7" s="52">
        <v>1.1639999999999999</v>
      </c>
      <c r="BUU7" s="52">
        <v>0.86</v>
      </c>
      <c r="BUV7" s="52"/>
      <c r="BUW7" s="52"/>
      <c r="BUX7" s="6">
        <f t="shared" si="46"/>
        <v>-1</v>
      </c>
      <c r="BUY7" s="6">
        <f t="shared" si="47"/>
        <v>-1</v>
      </c>
      <c r="BUZ7" s="1308">
        <v>0.98</v>
      </c>
      <c r="BVA7" s="52">
        <v>1.0149999999999999</v>
      </c>
      <c r="BVB7" s="1308">
        <v>0.98</v>
      </c>
      <c r="BVC7" s="1383">
        <v>1.032</v>
      </c>
      <c r="BVD7" s="52">
        <v>1.169</v>
      </c>
      <c r="BVE7" s="1383">
        <v>1.1919999999999999</v>
      </c>
      <c r="BVF7" s="52">
        <v>1.2210000000000001</v>
      </c>
      <c r="BVG7" s="52">
        <v>1.21</v>
      </c>
      <c r="BVH7" s="52">
        <v>1.2210000000000001</v>
      </c>
      <c r="BVI7" s="944">
        <v>1.0900000000000001</v>
      </c>
      <c r="BVJ7" s="1308">
        <v>0.98</v>
      </c>
      <c r="BVK7" s="52">
        <v>1.2470000000000001</v>
      </c>
      <c r="BVL7" s="944">
        <v>1.0900000000000001</v>
      </c>
      <c r="BVM7" s="1308">
        <v>0.98</v>
      </c>
      <c r="BVN7" s="1049">
        <v>1.1839999999999999</v>
      </c>
      <c r="BVO7" s="944">
        <v>1.0900000000000001</v>
      </c>
      <c r="BVP7" s="1308">
        <v>0.99</v>
      </c>
      <c r="BVQ7" s="1383">
        <v>1.1919999999999999</v>
      </c>
      <c r="BVR7" s="1383">
        <v>1.1459999999999999</v>
      </c>
      <c r="BVS7" s="890">
        <v>1.06</v>
      </c>
      <c r="BVT7" s="1383">
        <v>1.18</v>
      </c>
      <c r="BVU7" s="944">
        <v>1.0900000000000001</v>
      </c>
      <c r="BVV7" s="1308">
        <v>0.99</v>
      </c>
      <c r="BVW7" s="52">
        <v>1.135</v>
      </c>
      <c r="BVX7" s="52">
        <v>1.1619999999999999</v>
      </c>
      <c r="BVY7" s="944">
        <v>1.0900000000000001</v>
      </c>
      <c r="BVZ7" s="1308">
        <v>0.99</v>
      </c>
      <c r="BWA7" s="52">
        <v>1.212</v>
      </c>
      <c r="BWB7" s="944">
        <v>1.0900000000000001</v>
      </c>
      <c r="BWC7" s="1308">
        <v>0.99</v>
      </c>
      <c r="BWD7" s="1383">
        <v>1.2250000000000001</v>
      </c>
      <c r="BWE7" s="944">
        <v>1.0900000000000001</v>
      </c>
      <c r="BWF7" s="1308">
        <v>0.99</v>
      </c>
      <c r="BWG7" s="36"/>
      <c r="BWH7" s="6">
        <f t="shared" si="4"/>
        <v>-1</v>
      </c>
      <c r="BWI7" s="944"/>
      <c r="BWJ7" s="52">
        <v>1.036</v>
      </c>
      <c r="BWK7" s="1049"/>
      <c r="BWL7" s="52">
        <v>0.98199999999999998</v>
      </c>
      <c r="BWM7" s="52">
        <v>0.90900000000000003</v>
      </c>
      <c r="BWN7" s="944"/>
      <c r="BWO7" s="52">
        <v>1.036</v>
      </c>
      <c r="BWP7" s="1049"/>
      <c r="BWQ7" s="52">
        <v>0.98199999999999998</v>
      </c>
      <c r="BWR7" s="52">
        <v>0.97799999999999998</v>
      </c>
      <c r="BWS7" s="52">
        <v>0.82</v>
      </c>
      <c r="BWT7" s="52">
        <v>0.78400000000000003</v>
      </c>
      <c r="BWU7" s="52">
        <v>0.85399999999999998</v>
      </c>
      <c r="BWV7" s="52">
        <v>0.77600000000000002</v>
      </c>
      <c r="BWW7" s="52">
        <v>0.80200000000000005</v>
      </c>
      <c r="BWX7" s="1320">
        <v>0.98499999999999999</v>
      </c>
      <c r="BWY7" s="1308">
        <v>0.98199999999999998</v>
      </c>
      <c r="BWZ7" s="52">
        <v>0.79200000000000004</v>
      </c>
      <c r="BXA7" s="1320">
        <v>0.98499999999999999</v>
      </c>
      <c r="BXB7" s="1308">
        <v>0.98199999999999998</v>
      </c>
      <c r="BXC7" s="52">
        <v>0.78500000000000003</v>
      </c>
      <c r="BXD7" s="944">
        <v>0.98499999999999999</v>
      </c>
      <c r="BXE7" s="1383">
        <v>0.78</v>
      </c>
      <c r="BXF7" s="1383">
        <v>0.81200000000000006</v>
      </c>
      <c r="BXG7" s="1383">
        <v>0.79100000000000004</v>
      </c>
      <c r="BXH7" s="32"/>
      <c r="BXI7" s="1383">
        <v>0.81200000000000006</v>
      </c>
      <c r="BXJ7" s="944">
        <v>0.98499999999999999</v>
      </c>
      <c r="BXK7" s="1383">
        <v>0.78</v>
      </c>
      <c r="BXL7" s="52">
        <v>0.81799999999999995</v>
      </c>
      <c r="BXM7" s="944">
        <v>0.98499999999999999</v>
      </c>
      <c r="BXN7" s="1383">
        <v>0.78</v>
      </c>
      <c r="BXO7" s="1383">
        <v>0.82499999999999996</v>
      </c>
      <c r="BXP7" s="944">
        <v>0.98499999999999999</v>
      </c>
      <c r="BXQ7" s="1383">
        <v>0.78</v>
      </c>
      <c r="BXR7" s="36"/>
      <c r="BXS7" s="6">
        <f t="shared" si="5"/>
        <v>-1</v>
      </c>
      <c r="BXT7" s="1049">
        <v>0.9</v>
      </c>
      <c r="BXU7" s="52">
        <v>0.95499999999999996</v>
      </c>
      <c r="BXV7" s="52">
        <v>0.91</v>
      </c>
      <c r="BXW7" s="52">
        <v>0.93600000000000005</v>
      </c>
      <c r="BXX7" s="52">
        <v>0.92100000000000004</v>
      </c>
      <c r="BXY7" s="52">
        <v>0.93600000000000005</v>
      </c>
      <c r="BXZ7" s="52">
        <v>0.93200000000000005</v>
      </c>
      <c r="BYA7" s="944">
        <v>1.36</v>
      </c>
      <c r="BYB7" s="1308">
        <v>0.9</v>
      </c>
      <c r="BYC7" s="52">
        <v>0.94499999999999995</v>
      </c>
      <c r="BYD7" s="944">
        <v>1.36</v>
      </c>
      <c r="BYE7" s="1383">
        <v>0.88700000000000001</v>
      </c>
      <c r="BYF7" s="1383">
        <v>1.0469999999999999</v>
      </c>
      <c r="BYG7" s="944">
        <v>1.36</v>
      </c>
      <c r="BYH7" s="1383">
        <v>0.88700000000000001</v>
      </c>
      <c r="BYI7" s="1383">
        <v>0.94399999999999995</v>
      </c>
      <c r="BYJ7" s="1383">
        <v>0.92200000000000004</v>
      </c>
      <c r="BYK7" s="944"/>
      <c r="BYL7" s="1383">
        <v>0.92300000000000004</v>
      </c>
      <c r="BYM7" s="944">
        <v>1.36</v>
      </c>
      <c r="BYN7" s="1383">
        <v>0.88700000000000001</v>
      </c>
      <c r="BYO7" s="52">
        <v>0.94399999999999995</v>
      </c>
      <c r="BYP7" s="944">
        <v>1.36</v>
      </c>
      <c r="BYQ7" s="1383">
        <v>0.88700000000000001</v>
      </c>
      <c r="BYR7" s="1383">
        <v>1.256</v>
      </c>
      <c r="BYS7" s="944">
        <v>1.36</v>
      </c>
      <c r="BYT7" s="1383">
        <v>0.88700000000000001</v>
      </c>
      <c r="BYU7" s="36"/>
      <c r="BYV7" s="6">
        <f t="shared" si="6"/>
        <v>-1</v>
      </c>
      <c r="BYW7" s="1370">
        <v>0.71</v>
      </c>
      <c r="BYX7" s="1370">
        <v>0.70799999999999996</v>
      </c>
      <c r="BYY7" s="1370">
        <v>0.72199999999999998</v>
      </c>
      <c r="BYZ7" s="1370">
        <v>0.71299999999999997</v>
      </c>
      <c r="BZA7" s="1370">
        <v>0.70799999999999996</v>
      </c>
      <c r="BZB7" s="52">
        <v>0.73</v>
      </c>
      <c r="BZC7" s="1370">
        <v>0.70799999999999996</v>
      </c>
      <c r="BZD7" s="1383">
        <v>0.71199999999999997</v>
      </c>
      <c r="BZE7" s="1320"/>
      <c r="BZF7" s="1383">
        <v>0.68700000000000006</v>
      </c>
      <c r="BZG7" s="1383">
        <v>0.73499999999999999</v>
      </c>
      <c r="BZH7" s="1383">
        <v>0.72199999999999998</v>
      </c>
      <c r="BZI7" s="1581"/>
      <c r="BZJ7" s="1383">
        <v>0.71099999999999997</v>
      </c>
      <c r="BZK7" s="1320"/>
      <c r="BZL7" s="1383">
        <v>0.68700000000000006</v>
      </c>
      <c r="BZM7" s="52">
        <v>0.72499999999999998</v>
      </c>
      <c r="BZN7" s="1320"/>
      <c r="BZO7" s="1383">
        <v>0.68700000000000006</v>
      </c>
      <c r="BZP7" s="1383">
        <v>0.73299999999999998</v>
      </c>
      <c r="BZQ7" s="1320"/>
      <c r="BZR7" s="1383">
        <v>0.68700000000000006</v>
      </c>
      <c r="BZS7" s="36"/>
      <c r="BZT7" s="6">
        <f t="shared" si="48"/>
        <v>-1</v>
      </c>
      <c r="BZU7" s="52">
        <v>0.78200000000000003</v>
      </c>
      <c r="BZV7" s="52">
        <f t="shared" si="49"/>
        <v>0.78200000000000003</v>
      </c>
      <c r="BZW7" s="36"/>
      <c r="BZX7" s="1736">
        <f t="shared" si="50"/>
        <v>-1</v>
      </c>
      <c r="BZY7" s="52">
        <v>0.92500000000000004</v>
      </c>
      <c r="BZZ7" s="52">
        <f t="shared" si="51"/>
        <v>0.92500000000000004</v>
      </c>
      <c r="CAA7" s="36"/>
      <c r="CAB7" s="1736">
        <f t="shared" si="52"/>
        <v>-1</v>
      </c>
      <c r="CAC7" s="52">
        <v>0.77600000000000002</v>
      </c>
      <c r="CAD7" s="52">
        <f t="shared" si="53"/>
        <v>0.77600000000000002</v>
      </c>
      <c r="CAE7" s="36"/>
      <c r="CAF7" s="966">
        <f t="shared" si="54"/>
        <v>-1</v>
      </c>
      <c r="CAG7" s="1049"/>
      <c r="CAH7" s="1049"/>
      <c r="CAI7" s="1049"/>
      <c r="CAJ7" s="1049" t="str">
        <f t="shared" si="7"/>
        <v>2. Within 10% deviation from baseline</v>
      </c>
      <c r="CAK7" s="52" t="str">
        <f t="shared" si="8"/>
        <v xml:space="preserve">1. Better than baseline </v>
      </c>
      <c r="CAL7" s="52" t="str">
        <f t="shared" si="9"/>
        <v xml:space="preserve">1. Better than baseline </v>
      </c>
      <c r="CAM7" s="52" t="str">
        <f t="shared" si="10"/>
        <v xml:space="preserve">1. Better than baseline </v>
      </c>
      <c r="CAN7" s="52" t="str">
        <f t="shared" si="11"/>
        <v xml:space="preserve">1. Better than baseline </v>
      </c>
      <c r="CAO7" s="52" t="str">
        <f t="shared" si="12"/>
        <v>3. Missing baseline</v>
      </c>
      <c r="CAP7" s="52" t="str">
        <f t="shared" si="13"/>
        <v>3. Missing baseline</v>
      </c>
      <c r="CAQ7" s="58" t="str">
        <f t="shared" si="14"/>
        <v>2. Within 10% deviation from baseline</v>
      </c>
      <c r="CAR7" s="52" t="str">
        <f t="shared" si="15"/>
        <v>3. Missing baseline</v>
      </c>
      <c r="CAS7" s="52" t="str">
        <f t="shared" si="16"/>
        <v>3. Missing baseline</v>
      </c>
      <c r="CAT7" s="52" t="str">
        <f t="shared" si="17"/>
        <v xml:space="preserve">1. Better than baseline </v>
      </c>
      <c r="CAU7" s="1383" t="str">
        <f t="shared" si="18"/>
        <v xml:space="preserve">1. Better than baseline </v>
      </c>
      <c r="CAV7" s="1383" t="str">
        <f t="shared" si="19"/>
        <v xml:space="preserve">1. Better than baseline </v>
      </c>
      <c r="CAW7" s="1383" t="str">
        <f t="shared" si="20"/>
        <v xml:space="preserve">1. Better than baseline </v>
      </c>
      <c r="CAX7" s="1383" t="str">
        <f t="shared" si="21"/>
        <v xml:space="preserve">1. Better than baseline </v>
      </c>
    </row>
    <row r="8" spans="1:2237" ht="29.5" thickBot="1" x14ac:dyDescent="0.4">
      <c r="A8" s="118" t="s">
        <v>3859</v>
      </c>
      <c r="B8" s="119"/>
      <c r="C8" s="130" t="s">
        <v>3860</v>
      </c>
      <c r="D8" s="340">
        <v>6</v>
      </c>
      <c r="E8" s="1049" t="s">
        <v>1232</v>
      </c>
      <c r="F8" s="120" t="s">
        <v>3861</v>
      </c>
      <c r="G8" s="118" t="s">
        <v>17</v>
      </c>
      <c r="H8" s="130" t="s">
        <v>17</v>
      </c>
      <c r="I8" s="8" t="s">
        <v>3861</v>
      </c>
      <c r="J8" s="8" t="s">
        <v>3861</v>
      </c>
      <c r="K8" s="1049">
        <v>1.02</v>
      </c>
      <c r="L8" s="1049">
        <v>0.68</v>
      </c>
      <c r="M8" s="1049">
        <v>0.71699999999999997</v>
      </c>
      <c r="N8" s="1049">
        <v>0.71399999999999997</v>
      </c>
      <c r="O8" s="1049">
        <v>0.71399999999999997</v>
      </c>
      <c r="P8" s="52">
        <v>0.70199999999999996</v>
      </c>
      <c r="Q8" s="52">
        <v>0.71199999999999997</v>
      </c>
      <c r="R8" s="52">
        <v>0.70599999999999996</v>
      </c>
      <c r="S8" s="52">
        <v>0.70299999999999996</v>
      </c>
      <c r="T8" s="52">
        <v>0.70299999999999996</v>
      </c>
      <c r="U8" s="52">
        <v>0.70799999999999996</v>
      </c>
      <c r="V8" s="1049"/>
      <c r="W8" s="32"/>
      <c r="X8" s="32">
        <v>0.70499999999999996</v>
      </c>
      <c r="Y8" s="52">
        <v>0.70499999999999996</v>
      </c>
      <c r="Z8" s="32">
        <v>0.71499999999999997</v>
      </c>
      <c r="AA8" s="52"/>
      <c r="AB8" s="52">
        <v>0.72</v>
      </c>
      <c r="AC8" s="959">
        <v>0.70799999999999996</v>
      </c>
      <c r="AD8" s="960">
        <v>0.71899999999999997</v>
      </c>
      <c r="AE8" s="960">
        <v>0.71</v>
      </c>
      <c r="AF8" s="960">
        <v>0.71299999999999997</v>
      </c>
      <c r="AG8" s="959">
        <v>0.71099999999999997</v>
      </c>
      <c r="AH8" s="1049">
        <f t="shared" si="0"/>
        <v>0.70599999999999996</v>
      </c>
      <c r="AI8" s="1049">
        <v>0.72199999999999998</v>
      </c>
      <c r="AJ8" s="1049">
        <v>0.71499999999999997</v>
      </c>
      <c r="AK8" s="1049">
        <v>0.72199999999999998</v>
      </c>
      <c r="AL8" s="1049"/>
      <c r="AM8" s="1049"/>
      <c r="AN8" s="1049">
        <v>0.73499999999999999</v>
      </c>
      <c r="AO8" s="1049">
        <v>0.70599999999999996</v>
      </c>
      <c r="AP8" s="1049">
        <v>0.73099999999999998</v>
      </c>
      <c r="AQ8" s="1049">
        <v>0.72299999999999998</v>
      </c>
      <c r="AR8" s="32">
        <v>0.72499999999999998</v>
      </c>
      <c r="AS8" s="52">
        <v>0.70899999999999996</v>
      </c>
      <c r="AT8" s="52">
        <v>0.72599999999999998</v>
      </c>
      <c r="AU8" s="52">
        <v>0.72099999999999997</v>
      </c>
      <c r="AV8" s="52">
        <v>0.72499999999999998</v>
      </c>
      <c r="AW8" s="52">
        <v>0.70599999999999996</v>
      </c>
      <c r="AX8" s="52">
        <v>0.71499999999999997</v>
      </c>
      <c r="AY8" s="58">
        <v>0.72399999999999998</v>
      </c>
      <c r="AZ8" s="58">
        <v>0.72399999999999998</v>
      </c>
      <c r="BA8" s="962"/>
      <c r="BB8" s="58">
        <v>0.72499999999999998</v>
      </c>
      <c r="BC8" s="58">
        <v>0.73599999999999999</v>
      </c>
      <c r="BD8" s="58">
        <v>0.72699999999999998</v>
      </c>
      <c r="BE8" s="58">
        <v>0.73699999999999999</v>
      </c>
      <c r="BF8" s="58">
        <v>0.70599999999999996</v>
      </c>
      <c r="BG8" s="58">
        <v>0.73299999999999998</v>
      </c>
      <c r="BH8" s="58">
        <v>0.72799999999999998</v>
      </c>
      <c r="BI8" s="52">
        <v>0.73299999999999998</v>
      </c>
      <c r="BJ8" s="52"/>
      <c r="BK8" s="58">
        <v>0.71499999999999997</v>
      </c>
      <c r="BL8" s="58">
        <v>0.72099999999999997</v>
      </c>
      <c r="BM8" s="58">
        <v>0.72899999999999998</v>
      </c>
      <c r="BN8" s="58">
        <v>0.72499999999999998</v>
      </c>
      <c r="BO8" s="58">
        <v>0.72899999999999998</v>
      </c>
      <c r="BP8" s="1049">
        <v>0.70599999999999996</v>
      </c>
      <c r="BQ8" s="58">
        <v>0.72399999999999998</v>
      </c>
      <c r="BR8" s="58">
        <v>0.72199999999999998</v>
      </c>
      <c r="BS8" s="58">
        <v>0.73599999999999999</v>
      </c>
      <c r="BT8" s="58">
        <v>0.73299999999999998</v>
      </c>
      <c r="BU8" s="58">
        <v>0.72699999999999998</v>
      </c>
      <c r="BV8" s="58">
        <v>0.71399999999999997</v>
      </c>
      <c r="BW8" s="58">
        <v>0.74099999999999999</v>
      </c>
      <c r="BX8" s="58">
        <v>0.73199999999999998</v>
      </c>
      <c r="BY8" s="58">
        <v>0.74199999999999999</v>
      </c>
      <c r="BZ8" s="58"/>
      <c r="CA8" s="899">
        <v>0.73499999999999999</v>
      </c>
      <c r="CB8" s="58"/>
      <c r="CC8" s="58">
        <v>0.70599999999999996</v>
      </c>
      <c r="CD8" s="58">
        <v>0.71</v>
      </c>
      <c r="CE8" s="58">
        <v>0.73099999999999998</v>
      </c>
      <c r="CF8" s="58">
        <v>0.73899999999999999</v>
      </c>
      <c r="CG8" s="58">
        <v>0.73599999999999999</v>
      </c>
      <c r="CH8" s="58">
        <v>0.72399999999999998</v>
      </c>
      <c r="CI8" s="58">
        <v>0.73</v>
      </c>
      <c r="CJ8" s="58">
        <v>0.752</v>
      </c>
      <c r="CK8" s="52">
        <v>0.72199999999999998</v>
      </c>
      <c r="CL8" s="52">
        <v>0.72199999999999998</v>
      </c>
      <c r="CM8" s="52">
        <v>0.70599999999999996</v>
      </c>
      <c r="CN8" s="52">
        <v>0.70799999999999996</v>
      </c>
      <c r="CO8" s="58">
        <v>0.71799999999999997</v>
      </c>
      <c r="CP8" s="58">
        <v>0.72899999999999998</v>
      </c>
      <c r="CQ8" s="58">
        <v>0.73599999999999999</v>
      </c>
      <c r="CR8" s="52">
        <v>0.748</v>
      </c>
      <c r="CS8" s="52">
        <v>0.70699999999999996</v>
      </c>
      <c r="CT8" s="52">
        <v>0.71499999999999997</v>
      </c>
      <c r="CU8" s="52">
        <v>0.71099999999999997</v>
      </c>
      <c r="CV8" s="1049">
        <v>0.70599999999999996</v>
      </c>
      <c r="CW8" s="1049">
        <v>0.73399999999999999</v>
      </c>
      <c r="CX8" s="1049">
        <v>0.72499999999999998</v>
      </c>
      <c r="CY8" s="1049">
        <v>0.72599999999999998</v>
      </c>
      <c r="CZ8" s="1049">
        <v>0.72</v>
      </c>
      <c r="DA8" s="1049"/>
      <c r="DB8" s="1049">
        <v>0.72299999999999998</v>
      </c>
      <c r="DC8" s="1049">
        <v>0.72199999999999998</v>
      </c>
      <c r="DD8" s="1049">
        <v>0.70599999999999996</v>
      </c>
      <c r="DE8" s="1049">
        <v>0.72199999999999998</v>
      </c>
      <c r="DF8" s="1049">
        <v>0.75600000000000001</v>
      </c>
      <c r="DG8" s="1049">
        <v>0.70599999999999996</v>
      </c>
      <c r="DH8" s="873"/>
      <c r="DI8" s="1049">
        <v>0.71699999999999997</v>
      </c>
      <c r="DJ8" s="1049">
        <v>0.73399999999999999</v>
      </c>
      <c r="DK8" s="873"/>
      <c r="DL8" s="1049">
        <v>0.71099999999999997</v>
      </c>
      <c r="DM8" s="1049">
        <v>0.72599999999999998</v>
      </c>
      <c r="DN8" s="1049">
        <v>0.71699999999999997</v>
      </c>
      <c r="DO8" s="1049">
        <v>0.73299999999999998</v>
      </c>
      <c r="DP8" s="1049">
        <v>0.72399999999999998</v>
      </c>
      <c r="DQ8" s="890"/>
      <c r="DR8" s="1049">
        <v>0.70699999999999996</v>
      </c>
      <c r="DS8" s="1049">
        <v>0.71199999999999997</v>
      </c>
      <c r="DT8" s="1049"/>
      <c r="DU8" s="1049">
        <v>0.72699999999999998</v>
      </c>
      <c r="DV8" s="1049">
        <v>0.70599999999999996</v>
      </c>
      <c r="DW8" s="1049">
        <v>0.72399999999999998</v>
      </c>
      <c r="DX8" s="1049">
        <v>0.72399999999999998</v>
      </c>
      <c r="DY8" s="1049">
        <v>0.71299999999999997</v>
      </c>
      <c r="DZ8" s="1049">
        <v>0.72299999999999998</v>
      </c>
      <c r="EA8" s="1049">
        <v>0.73199999999999998</v>
      </c>
      <c r="EB8" s="1049">
        <v>0.70499999999999996</v>
      </c>
      <c r="EC8" s="1049"/>
      <c r="ED8" s="1049">
        <v>0.72199999999999998</v>
      </c>
      <c r="EE8" s="1049">
        <v>0.70699999999999996</v>
      </c>
      <c r="EF8" s="1049">
        <v>0.749</v>
      </c>
      <c r="EG8" s="1049">
        <v>0.71599999999999997</v>
      </c>
      <c r="EH8" s="1049">
        <v>1.02</v>
      </c>
      <c r="EI8" s="1028"/>
      <c r="EJ8" s="1049">
        <v>0.70599999999999996</v>
      </c>
      <c r="EK8" s="1049">
        <v>0.71</v>
      </c>
      <c r="EL8" s="1028"/>
      <c r="EM8" s="1049">
        <v>0.71899999999999997</v>
      </c>
      <c r="EN8" s="1049">
        <v>0.70899999999999996</v>
      </c>
      <c r="EO8" s="32">
        <v>0.71599999999999997</v>
      </c>
      <c r="EP8" s="52">
        <v>0.72799999999999998</v>
      </c>
      <c r="EQ8" s="52">
        <v>0.754</v>
      </c>
      <c r="ER8" s="1129"/>
      <c r="ES8" s="52">
        <v>0.73899999999999999</v>
      </c>
      <c r="ET8" s="52">
        <v>0.72799999999999998</v>
      </c>
      <c r="EU8" s="1049">
        <v>0.72699999999999998</v>
      </c>
      <c r="EV8" s="1049">
        <v>0.72</v>
      </c>
      <c r="EW8" s="1049">
        <v>0.72199999999999998</v>
      </c>
      <c r="EX8" s="1049">
        <v>0.76400000000000001</v>
      </c>
      <c r="EY8" s="1049">
        <v>0.73</v>
      </c>
      <c r="EZ8" s="1049">
        <v>0.76500000000000001</v>
      </c>
      <c r="FA8" s="1049">
        <v>0.72</v>
      </c>
      <c r="FB8" s="1049"/>
      <c r="FC8" s="1049">
        <v>0.71499999999999997</v>
      </c>
      <c r="FD8" s="1049">
        <v>0.77</v>
      </c>
      <c r="FE8" s="1034"/>
      <c r="FF8" s="1049">
        <v>0.72799999999999998</v>
      </c>
      <c r="FG8" s="1049">
        <v>0.71699999999999997</v>
      </c>
      <c r="FH8" s="1034"/>
      <c r="FI8" s="1024">
        <v>0.72399999999999998</v>
      </c>
      <c r="FJ8" s="1034"/>
      <c r="FK8" s="1049">
        <v>0.73799999999999999</v>
      </c>
      <c r="FL8" s="1049"/>
      <c r="FM8" s="1049">
        <v>1.02</v>
      </c>
      <c r="FN8" s="1028"/>
      <c r="FO8" s="1049">
        <v>0.70599999999999996</v>
      </c>
      <c r="FP8" s="1049"/>
      <c r="FQ8" s="1049">
        <v>0.74</v>
      </c>
      <c r="FR8" s="1049">
        <v>0.73199999999999998</v>
      </c>
      <c r="FS8" s="1049">
        <v>1.02</v>
      </c>
      <c r="FT8" s="1028"/>
      <c r="FU8" s="1049">
        <v>0.70599999999999996</v>
      </c>
      <c r="FV8" s="1049">
        <v>0.73799999999999999</v>
      </c>
      <c r="FW8" s="1049">
        <v>0.751</v>
      </c>
      <c r="FX8" s="1049">
        <v>0.72799999999999998</v>
      </c>
      <c r="FY8" s="1049">
        <v>0.749</v>
      </c>
      <c r="FZ8" s="1049">
        <v>0.73499999999999999</v>
      </c>
      <c r="GA8" s="1049">
        <v>0.71499999999999997</v>
      </c>
      <c r="GB8" s="1049">
        <v>0.75</v>
      </c>
      <c r="GC8" s="1049">
        <v>0.751</v>
      </c>
      <c r="GD8" s="1049">
        <v>0.755</v>
      </c>
      <c r="GE8" s="1049"/>
      <c r="GF8" s="1049">
        <v>0.755</v>
      </c>
      <c r="GG8" s="1049">
        <v>0.75900000000000001</v>
      </c>
      <c r="GH8" s="1160">
        <f t="shared" si="22"/>
        <v>7.5070821529745119E-2</v>
      </c>
      <c r="GI8" s="1049">
        <v>0.96</v>
      </c>
      <c r="GJ8" s="32">
        <v>0.72</v>
      </c>
      <c r="GK8" s="32">
        <v>0.77600000000000002</v>
      </c>
      <c r="GL8" s="32">
        <v>0.77</v>
      </c>
      <c r="GM8" s="32">
        <v>0.78</v>
      </c>
      <c r="GN8" s="32">
        <v>0.77600000000000002</v>
      </c>
      <c r="GO8" s="1049">
        <v>0.76700000000000002</v>
      </c>
      <c r="GP8" s="32">
        <v>0.78200000000000003</v>
      </c>
      <c r="GQ8" s="52">
        <v>0.78200000000000003</v>
      </c>
      <c r="GR8" s="52">
        <v>0.76300000000000001</v>
      </c>
      <c r="GS8" s="52">
        <v>0.77100000000000002</v>
      </c>
      <c r="GT8" s="58">
        <v>0.76700000000000002</v>
      </c>
      <c r="GU8" s="58">
        <f>VLOOKUP(I8,[4]consolidated!$B$2:$C$202,2,FALSE)/1000</f>
        <v>0.77100000000000002</v>
      </c>
      <c r="GV8" s="58">
        <v>0.77500000000000002</v>
      </c>
      <c r="GW8" s="52"/>
      <c r="GX8" s="1049">
        <v>0.78100000000000003</v>
      </c>
      <c r="GY8" s="1049">
        <v>0.78</v>
      </c>
      <c r="GZ8" s="1049">
        <v>0.77500000000000002</v>
      </c>
      <c r="HA8" s="1049">
        <f t="shared" ref="HA8:HA15" si="55">MIN(GZ8,GO8)</f>
        <v>0.76700000000000002</v>
      </c>
      <c r="HB8" s="1049">
        <v>0.76600000000000001</v>
      </c>
      <c r="HC8" s="1049"/>
      <c r="HD8" s="1049">
        <v>0.77100000000000002</v>
      </c>
      <c r="HE8" s="1049"/>
      <c r="HF8" s="1049">
        <v>0.77100000000000002</v>
      </c>
      <c r="HG8" s="1049">
        <v>0.76700000000000002</v>
      </c>
      <c r="HH8" s="1049"/>
      <c r="HI8" s="1049"/>
      <c r="HJ8" s="1049"/>
      <c r="HK8" s="1049">
        <v>0.76700000000000002</v>
      </c>
      <c r="HL8" s="1049"/>
      <c r="HM8" s="52">
        <v>1.01</v>
      </c>
      <c r="HN8" s="52"/>
      <c r="HO8" s="52"/>
      <c r="HP8" s="52"/>
      <c r="HQ8" s="52"/>
      <c r="HR8" s="52"/>
      <c r="HS8" s="52">
        <v>0.76700000000000002</v>
      </c>
      <c r="HT8" s="52"/>
      <c r="HU8" s="52"/>
      <c r="HV8" s="58"/>
      <c r="HW8" s="58"/>
      <c r="HX8" s="58">
        <v>0.99</v>
      </c>
      <c r="HY8" s="58"/>
      <c r="HZ8" s="52"/>
      <c r="IA8" s="58"/>
      <c r="IB8" s="58">
        <v>0.76700000000000002</v>
      </c>
      <c r="IC8" s="52"/>
      <c r="ID8" s="58"/>
      <c r="IE8" s="58"/>
      <c r="IF8" s="58"/>
      <c r="IG8" s="58"/>
      <c r="IH8" s="962">
        <v>0.97</v>
      </c>
      <c r="II8" s="962"/>
      <c r="IJ8" s="962"/>
      <c r="IK8" s="1049">
        <v>0.76700000000000002</v>
      </c>
      <c r="IL8" s="962"/>
      <c r="IM8" s="962"/>
      <c r="IN8" s="962"/>
      <c r="IO8" s="962"/>
      <c r="IP8" s="962"/>
      <c r="IQ8" s="962"/>
      <c r="IR8" s="962"/>
      <c r="IS8" s="962"/>
      <c r="IT8" s="962"/>
      <c r="IU8" s="962"/>
      <c r="IV8" s="1049">
        <v>0.76700000000000002</v>
      </c>
      <c r="IW8" s="1049"/>
      <c r="IX8" s="387">
        <v>1.02</v>
      </c>
      <c r="IY8" s="966">
        <f>(IX8-GI8)/GI8</f>
        <v>6.2500000000000056E-2</v>
      </c>
      <c r="IZ8" s="1049">
        <v>1.02</v>
      </c>
      <c r="JA8" s="32">
        <v>0.71</v>
      </c>
      <c r="JB8" s="32"/>
      <c r="JC8" s="32">
        <v>0.76600000000000001</v>
      </c>
      <c r="JD8" s="32">
        <v>0.76100000000000001</v>
      </c>
      <c r="JE8" s="32"/>
      <c r="JF8" s="32">
        <v>0.76100000000000001</v>
      </c>
      <c r="JG8" s="32">
        <v>0.76100000000000001</v>
      </c>
      <c r="JH8" s="52">
        <v>0.753</v>
      </c>
      <c r="JI8" s="52">
        <v>0.76300000000000001</v>
      </c>
      <c r="JJ8" s="32">
        <v>0.76300000000000001</v>
      </c>
      <c r="JK8" s="52">
        <v>0.753</v>
      </c>
      <c r="JL8" s="32">
        <v>0.754</v>
      </c>
      <c r="JM8" s="52">
        <v>0.755</v>
      </c>
      <c r="JN8" s="52">
        <v>0.75800000000000001</v>
      </c>
      <c r="JO8" s="52"/>
      <c r="JP8" s="32">
        <v>0.76200000000000001</v>
      </c>
      <c r="JQ8" s="52">
        <v>0.76600000000000001</v>
      </c>
      <c r="JR8" s="52">
        <v>0.75900000000000001</v>
      </c>
      <c r="JS8" s="52">
        <v>0.76100000000000001</v>
      </c>
      <c r="JT8" s="52"/>
      <c r="JU8" s="52">
        <v>0.75800000000000001</v>
      </c>
      <c r="JV8" s="1049">
        <v>0.76300000000000001</v>
      </c>
      <c r="JW8" s="1049">
        <f t="shared" ref="JW8:JW15" si="56">MIN(JH8,JV8)</f>
        <v>0.753</v>
      </c>
      <c r="JX8" s="1049">
        <v>0.76600000000000001</v>
      </c>
      <c r="JY8" s="1049">
        <v>0.75800000000000001</v>
      </c>
      <c r="JZ8" s="1049"/>
      <c r="KA8" s="1049"/>
      <c r="KB8" s="1049"/>
      <c r="KC8" s="1049"/>
      <c r="KD8" s="1049">
        <v>0.753</v>
      </c>
      <c r="KE8" s="1049"/>
      <c r="KF8" s="1049"/>
      <c r="KG8" s="1049"/>
      <c r="KH8" s="1049"/>
      <c r="KI8" s="1049">
        <v>1.07</v>
      </c>
      <c r="KJ8" s="1049"/>
      <c r="KK8" s="1049"/>
      <c r="KL8" s="1049"/>
      <c r="KM8" s="1049">
        <v>0.753</v>
      </c>
      <c r="KN8" s="1049"/>
      <c r="KO8" s="369">
        <v>1.03</v>
      </c>
      <c r="KP8" s="52"/>
      <c r="KQ8" s="58"/>
      <c r="KR8" s="58"/>
      <c r="KS8" s="58"/>
      <c r="KT8" s="58"/>
      <c r="KU8" s="58"/>
      <c r="KV8" s="58">
        <v>0.753</v>
      </c>
      <c r="KW8" s="52"/>
      <c r="KX8" s="58"/>
      <c r="KY8" s="52"/>
      <c r="KZ8" s="58"/>
      <c r="LA8" s="962">
        <v>1.02</v>
      </c>
      <c r="LB8" s="962"/>
      <c r="LC8" s="962"/>
      <c r="LD8" s="962"/>
      <c r="LE8" s="1049">
        <v>0.753</v>
      </c>
      <c r="LF8" s="962"/>
      <c r="LG8" s="962"/>
      <c r="LH8" s="962"/>
      <c r="LI8" s="379">
        <v>1.02</v>
      </c>
      <c r="LJ8" s="379"/>
      <c r="LK8" s="379"/>
      <c r="LL8" s="379"/>
      <c r="LM8" s="379"/>
      <c r="LN8" s="379"/>
      <c r="LO8" s="379"/>
      <c r="LP8" s="379"/>
      <c r="LQ8" s="379"/>
      <c r="LR8" s="52">
        <v>0.753</v>
      </c>
      <c r="LS8" s="381"/>
      <c r="LT8" s="1582"/>
      <c r="LU8" s="381"/>
      <c r="LV8" s="381"/>
      <c r="LW8" s="381"/>
      <c r="LX8" s="381"/>
      <c r="LY8" s="52"/>
      <c r="LZ8" s="52"/>
      <c r="MA8" s="52">
        <v>0.77700000000000002</v>
      </c>
      <c r="MB8" s="58">
        <v>0.77100000000000002</v>
      </c>
      <c r="MC8" s="52">
        <v>0.753</v>
      </c>
      <c r="MD8" s="52"/>
      <c r="ME8" s="58">
        <v>0.77700000000000002</v>
      </c>
      <c r="MF8" s="52">
        <v>0.77400000000000002</v>
      </c>
      <c r="MG8" s="52">
        <v>0.76900000000000002</v>
      </c>
      <c r="MH8" s="58">
        <v>0.76700000000000002</v>
      </c>
      <c r="MI8" s="52">
        <v>0.76300000000000001</v>
      </c>
      <c r="MJ8" s="58"/>
      <c r="MK8" s="58">
        <v>0.76700000000000002</v>
      </c>
      <c r="ML8" s="52">
        <v>0.76300000000000001</v>
      </c>
      <c r="MM8" s="58"/>
      <c r="MN8" s="52">
        <v>0.76</v>
      </c>
      <c r="MO8" s="1049">
        <v>0.753</v>
      </c>
      <c r="MP8" s="1049">
        <v>0.77</v>
      </c>
      <c r="MQ8" s="1049">
        <v>0.77100000000000002</v>
      </c>
      <c r="MR8" s="1049">
        <v>0.77300000000000002</v>
      </c>
      <c r="MS8" s="1049">
        <v>0.76900000000000002</v>
      </c>
      <c r="MT8" s="1049">
        <v>0.76900000000000002</v>
      </c>
      <c r="MU8" s="1049">
        <v>0.76500000000000001</v>
      </c>
      <c r="MV8" s="873"/>
      <c r="MW8" s="1049">
        <v>0.77300000000000002</v>
      </c>
      <c r="MX8" s="1049"/>
      <c r="MY8" s="1049">
        <v>0.76900000000000002</v>
      </c>
      <c r="MZ8" s="1049">
        <v>0.77600000000000002</v>
      </c>
      <c r="NA8" s="1049">
        <v>0.753</v>
      </c>
      <c r="NB8" s="1049">
        <v>0.76300000000000001</v>
      </c>
      <c r="NC8" s="873"/>
      <c r="ND8" s="1024">
        <v>0.76700000000000002</v>
      </c>
      <c r="NE8" s="1024">
        <v>0.76600000000000001</v>
      </c>
      <c r="NF8" s="1049">
        <v>0.76600000000000001</v>
      </c>
      <c r="NG8" s="1049">
        <v>0.76500000000000001</v>
      </c>
      <c r="NH8" s="1049">
        <v>0.76700000000000002</v>
      </c>
      <c r="NI8" s="1049">
        <v>0.76400000000000001</v>
      </c>
      <c r="NJ8" s="1049">
        <v>0.76300000000000001</v>
      </c>
      <c r="NK8" s="1049">
        <v>0.76600000000000001</v>
      </c>
      <c r="NL8" s="1049"/>
      <c r="NM8" s="1049"/>
      <c r="NN8" s="1049">
        <v>0.76300000000000001</v>
      </c>
      <c r="NO8" s="1049">
        <v>0.753</v>
      </c>
      <c r="NP8" s="1049">
        <v>0.76700000000000002</v>
      </c>
      <c r="NQ8" s="1049">
        <v>0.76500000000000001</v>
      </c>
      <c r="NR8" s="1049">
        <v>0.76300000000000001</v>
      </c>
      <c r="NS8" s="1049"/>
      <c r="NT8" s="1049">
        <v>0.76300000000000001</v>
      </c>
      <c r="NU8" s="1049">
        <v>0.77</v>
      </c>
      <c r="NV8" s="1049">
        <v>0.76700000000000002</v>
      </c>
      <c r="NW8" s="1049">
        <v>0.76900000000000002</v>
      </c>
      <c r="NX8" s="890"/>
      <c r="NY8" s="1049">
        <v>0.76800000000000002</v>
      </c>
      <c r="NZ8" s="1049">
        <v>0.76900000000000002</v>
      </c>
      <c r="OA8" s="32">
        <v>0.76100000000000001</v>
      </c>
      <c r="OB8" s="52">
        <v>1.02</v>
      </c>
      <c r="OC8" s="1028"/>
      <c r="OD8" s="1049">
        <v>0.753</v>
      </c>
      <c r="OE8" s="1049">
        <v>0.76500000000000001</v>
      </c>
      <c r="OF8" s="1049">
        <v>0.76500000000000001</v>
      </c>
      <c r="OG8" s="1049">
        <v>0.77</v>
      </c>
      <c r="OH8" s="65">
        <v>0.76700000000000002</v>
      </c>
      <c r="OI8" s="52">
        <v>0.76500000000000001</v>
      </c>
      <c r="OJ8" s="52">
        <v>0.78</v>
      </c>
      <c r="OK8" s="52">
        <v>0.76100000000000001</v>
      </c>
      <c r="OL8" s="52">
        <v>0.76100000000000001</v>
      </c>
      <c r="OM8" s="1129"/>
      <c r="ON8" s="1049">
        <v>0.76500000000000001</v>
      </c>
      <c r="OO8" s="1049">
        <v>0.77400000000000002</v>
      </c>
      <c r="OP8" s="1049">
        <v>0.77700000000000002</v>
      </c>
      <c r="OQ8" s="1049">
        <v>0.77600000000000002</v>
      </c>
      <c r="OR8" s="1049">
        <v>0.77600000000000002</v>
      </c>
      <c r="OS8" s="1049">
        <v>0.77200000000000002</v>
      </c>
      <c r="OT8" s="1049">
        <v>0.77700000000000002</v>
      </c>
      <c r="OU8" s="1049">
        <v>0.77400000000000002</v>
      </c>
      <c r="OV8" s="1049">
        <v>0.76900000000000002</v>
      </c>
      <c r="OW8" s="1049">
        <v>0.76100000000000001</v>
      </c>
      <c r="OX8" s="1049">
        <v>0.76100000000000001</v>
      </c>
      <c r="OY8" s="1049">
        <v>0.76</v>
      </c>
      <c r="OZ8" s="1049">
        <v>0.76100000000000001</v>
      </c>
      <c r="PA8" s="1049">
        <v>0.76900000000000002</v>
      </c>
      <c r="PB8" s="1049">
        <v>0.76600000000000001</v>
      </c>
      <c r="PC8" s="52">
        <v>1.02</v>
      </c>
      <c r="PD8" s="1028"/>
      <c r="PE8" s="1049">
        <v>0.753</v>
      </c>
      <c r="PF8" s="1049">
        <v>0.77</v>
      </c>
      <c r="PG8" s="1049">
        <v>0.76600000000000001</v>
      </c>
      <c r="PH8" s="1049">
        <v>0.77</v>
      </c>
      <c r="PI8" s="1028"/>
      <c r="PJ8" s="52">
        <v>1.02</v>
      </c>
      <c r="PK8" s="1028"/>
      <c r="PL8" s="32">
        <v>0.753</v>
      </c>
      <c r="PM8" s="53">
        <v>0.77600000000000002</v>
      </c>
      <c r="PN8" s="53">
        <v>0.77800000000000002</v>
      </c>
      <c r="PO8" s="1049"/>
      <c r="PP8" s="1049">
        <v>0.78300000000000003</v>
      </c>
      <c r="PQ8" s="1049">
        <v>0.77200000000000002</v>
      </c>
      <c r="PR8" s="1135"/>
      <c r="PS8" s="52">
        <v>0.77900000000000003</v>
      </c>
      <c r="PT8" s="52">
        <v>0.77100000000000002</v>
      </c>
      <c r="PU8" s="52">
        <v>0.77500000000000002</v>
      </c>
      <c r="PV8" s="1049">
        <v>0.77700000000000002</v>
      </c>
      <c r="PW8" s="1028"/>
      <c r="PX8" s="1049">
        <v>0.78100000000000003</v>
      </c>
      <c r="PY8" s="1049">
        <v>0.79200000000000004</v>
      </c>
      <c r="PZ8" s="1049">
        <v>0.78500000000000003</v>
      </c>
      <c r="QA8" s="1049">
        <v>0.78300000000000003</v>
      </c>
      <c r="QB8" s="1160">
        <f t="shared" si="23"/>
        <v>3.9840637450199237E-2</v>
      </c>
      <c r="QC8" s="1049">
        <v>0.95</v>
      </c>
      <c r="QD8" s="32">
        <v>0.7</v>
      </c>
      <c r="QE8" s="32">
        <v>0.76700000000000002</v>
      </c>
      <c r="QF8" s="32">
        <v>0.76500000000000001</v>
      </c>
      <c r="QG8" s="32"/>
      <c r="QH8" s="32">
        <v>0.77</v>
      </c>
      <c r="QI8" s="32">
        <v>0.76400000000000001</v>
      </c>
      <c r="QJ8" s="65">
        <v>0.76</v>
      </c>
      <c r="QK8" s="65">
        <v>0.76200000000000001</v>
      </c>
      <c r="QL8" s="65">
        <v>0.76200000000000001</v>
      </c>
      <c r="QM8" s="1023">
        <v>0.75700000000000001</v>
      </c>
      <c r="QN8" s="1023">
        <v>0.754</v>
      </c>
      <c r="QO8" s="1023">
        <v>0.749</v>
      </c>
      <c r="QP8" s="899">
        <v>0.755</v>
      </c>
      <c r="QQ8" s="1023">
        <v>0.76300000000000001</v>
      </c>
      <c r="QR8" s="1023">
        <v>0.75900000000000001</v>
      </c>
      <c r="QS8" s="959">
        <v>0.75900000000000001</v>
      </c>
      <c r="QT8" s="211"/>
      <c r="QU8" s="959">
        <v>0.76100000000000001</v>
      </c>
      <c r="QV8" s="959">
        <v>0.81499999999999995</v>
      </c>
      <c r="QW8" s="1049">
        <f t="shared" ref="QW8:QW15" si="57">MIN(QJ8,QV8)</f>
        <v>0.76</v>
      </c>
      <c r="QX8" s="1049">
        <v>0.76</v>
      </c>
      <c r="QY8" s="1049"/>
      <c r="QZ8" s="1049">
        <v>0.75900000000000001</v>
      </c>
      <c r="RA8" s="1049">
        <v>0.75900000000000001</v>
      </c>
      <c r="RB8" s="1049"/>
      <c r="RC8" s="1049"/>
      <c r="RD8" s="1049">
        <v>0.76</v>
      </c>
      <c r="RE8" s="1049"/>
      <c r="RF8" s="1049"/>
      <c r="RG8" s="1049"/>
      <c r="RH8" s="1049"/>
      <c r="RI8" s="1049"/>
      <c r="RJ8" s="1049"/>
      <c r="RK8" s="1049">
        <v>0.95</v>
      </c>
      <c r="RL8" s="1049"/>
      <c r="RM8" s="1049">
        <v>0.76</v>
      </c>
      <c r="RN8" s="1049"/>
      <c r="RO8" s="1049"/>
      <c r="RP8" s="52"/>
      <c r="RQ8" s="58"/>
      <c r="RR8" s="58"/>
      <c r="RS8" s="58"/>
      <c r="RT8" s="58"/>
      <c r="RU8" s="962">
        <v>0.97</v>
      </c>
      <c r="RV8" s="58">
        <v>0.76</v>
      </c>
      <c r="RW8" s="52"/>
      <c r="RX8" s="58"/>
      <c r="RY8" s="58"/>
      <c r="RZ8" s="962"/>
      <c r="SA8" s="58"/>
      <c r="SB8" s="58"/>
      <c r="SC8" s="58"/>
      <c r="SD8" s="58"/>
      <c r="SE8" s="58"/>
      <c r="SF8" s="1049">
        <v>0.76</v>
      </c>
      <c r="SG8" s="58"/>
      <c r="SH8" s="58"/>
      <c r="SI8" s="58"/>
      <c r="SJ8" s="58"/>
      <c r="SK8" s="58"/>
      <c r="SL8" s="58"/>
      <c r="SM8" s="58"/>
      <c r="SN8" s="967">
        <v>0.97</v>
      </c>
      <c r="SO8" s="382"/>
      <c r="SP8" s="387"/>
      <c r="SQ8" s="387"/>
      <c r="SR8" s="1049">
        <v>0.76</v>
      </c>
      <c r="SS8" s="967"/>
      <c r="ST8" s="967"/>
      <c r="SU8" s="967"/>
      <c r="SV8" s="962">
        <v>1.01</v>
      </c>
      <c r="SW8" s="967"/>
      <c r="SX8" s="967"/>
      <c r="SY8" s="962">
        <v>1</v>
      </c>
      <c r="SZ8" s="58"/>
      <c r="TA8" s="52">
        <v>0.77600000000000002</v>
      </c>
      <c r="TB8" s="1049">
        <v>0.77300000000000002</v>
      </c>
      <c r="TC8" s="1049">
        <v>0.76</v>
      </c>
      <c r="TD8" s="32">
        <v>0.77800000000000002</v>
      </c>
      <c r="TE8" s="52">
        <v>0.77700000000000002</v>
      </c>
      <c r="TF8" s="52">
        <v>0.77800000000000002</v>
      </c>
      <c r="TG8" s="52">
        <v>0.76800000000000002</v>
      </c>
      <c r="TH8" s="52">
        <v>0.77</v>
      </c>
      <c r="TI8" s="52">
        <v>0.77100000000000002</v>
      </c>
      <c r="TJ8" s="52">
        <v>0.77300000000000002</v>
      </c>
      <c r="TK8" s="52"/>
      <c r="TL8" s="959">
        <v>0.77</v>
      </c>
      <c r="TM8" s="1049">
        <v>0.76</v>
      </c>
      <c r="TN8" s="1049">
        <v>0.77500000000000002</v>
      </c>
      <c r="TO8" s="1049">
        <v>0.77700000000000002</v>
      </c>
      <c r="TP8" s="1049">
        <v>0.78800000000000003</v>
      </c>
      <c r="TQ8" s="1049">
        <v>0.77800000000000002</v>
      </c>
      <c r="TR8" s="52">
        <v>0.77700000000000002</v>
      </c>
      <c r="TS8" s="52">
        <v>0.77200000000000002</v>
      </c>
      <c r="TT8" s="52">
        <v>0.77</v>
      </c>
      <c r="TU8" s="872"/>
      <c r="TV8" s="52">
        <v>0.76800000000000002</v>
      </c>
      <c r="TW8" s="52">
        <v>0.77300000000000002</v>
      </c>
      <c r="TX8" s="872"/>
      <c r="TY8" s="52">
        <v>0.76</v>
      </c>
      <c r="TZ8" s="52">
        <v>0.77500000000000002</v>
      </c>
      <c r="UA8" s="52">
        <v>0.76800000000000002</v>
      </c>
      <c r="UB8" s="52">
        <v>0.76900000000000002</v>
      </c>
      <c r="UC8" s="52">
        <v>0.76600000000000001</v>
      </c>
      <c r="UD8" s="52">
        <v>0.77</v>
      </c>
      <c r="UE8" s="52">
        <v>0.77100000000000002</v>
      </c>
      <c r="UF8" s="52">
        <v>0.77</v>
      </c>
      <c r="UG8" s="944"/>
      <c r="UH8" s="52">
        <v>0.76700000000000002</v>
      </c>
      <c r="UI8" s="52">
        <v>0.76800000000000002</v>
      </c>
      <c r="UJ8" s="52"/>
      <c r="UK8" s="52">
        <v>0.77500000000000002</v>
      </c>
      <c r="UL8" s="52">
        <v>0.76</v>
      </c>
      <c r="UM8" s="52">
        <v>0.76800000000000002</v>
      </c>
      <c r="UN8" s="52">
        <v>0.77600000000000002</v>
      </c>
      <c r="UO8" s="52">
        <v>0.76800000000000002</v>
      </c>
      <c r="UP8" s="52">
        <v>0.77800000000000002</v>
      </c>
      <c r="UQ8" s="52">
        <v>0.76200000000000001</v>
      </c>
      <c r="UR8" s="52">
        <v>0.76700000000000002</v>
      </c>
      <c r="US8" s="52"/>
      <c r="UT8" s="52">
        <v>0.77300000000000002</v>
      </c>
      <c r="UU8" s="52">
        <v>0.77</v>
      </c>
      <c r="UV8" s="52">
        <v>0.76500000000000001</v>
      </c>
      <c r="UW8" s="58">
        <v>1.24</v>
      </c>
      <c r="UX8" s="1049">
        <v>0.95</v>
      </c>
      <c r="UY8" s="1028"/>
      <c r="UZ8" s="52">
        <v>0.76</v>
      </c>
      <c r="VA8" s="58">
        <v>0.77</v>
      </c>
      <c r="VB8" s="58">
        <v>0.76700000000000002</v>
      </c>
      <c r="VC8" s="1049">
        <v>0.76700000000000002</v>
      </c>
      <c r="VD8" s="32">
        <v>0.77400000000000002</v>
      </c>
      <c r="VE8" s="52">
        <v>0.77700000000000002</v>
      </c>
      <c r="VF8" s="52">
        <v>0.77500000000000002</v>
      </c>
      <c r="VG8" s="1129"/>
      <c r="VH8" s="52">
        <v>0.77100000000000002</v>
      </c>
      <c r="VI8" s="52">
        <v>0.77300000000000002</v>
      </c>
      <c r="VJ8" s="1129"/>
      <c r="VK8" s="1049">
        <v>0.76600000000000001</v>
      </c>
      <c r="VL8" s="1049">
        <v>0.77400000000000002</v>
      </c>
      <c r="VM8" s="1049">
        <v>0.77</v>
      </c>
      <c r="VN8" s="1049">
        <v>0.77100000000000002</v>
      </c>
      <c r="VO8" s="1049">
        <v>0.77100000000000002</v>
      </c>
      <c r="VP8" s="1049">
        <v>0.77100000000000002</v>
      </c>
      <c r="VQ8" s="1049">
        <v>0.77200000000000002</v>
      </c>
      <c r="VR8" s="1049">
        <v>0.77400000000000002</v>
      </c>
      <c r="VS8" s="1049">
        <v>0.77</v>
      </c>
      <c r="VT8" s="32">
        <v>0.77</v>
      </c>
      <c r="VU8" s="52">
        <v>0.76900000000000002</v>
      </c>
      <c r="VV8" s="1049">
        <v>0.76900000000000002</v>
      </c>
      <c r="VW8" s="1049">
        <v>0.76800000000000002</v>
      </c>
      <c r="VX8" s="1049">
        <v>0.77</v>
      </c>
      <c r="VY8" s="1049">
        <v>0.77200000000000002</v>
      </c>
      <c r="VZ8" s="1028"/>
      <c r="WA8" s="1049">
        <v>0.95</v>
      </c>
      <c r="WB8" s="1028"/>
      <c r="WC8" s="52">
        <v>0.76</v>
      </c>
      <c r="WD8" s="1049">
        <v>0.77600000000000002</v>
      </c>
      <c r="WE8" s="1028"/>
      <c r="WF8" s="1049">
        <v>0.77200000000000002</v>
      </c>
      <c r="WG8" s="1049">
        <v>0.77200000000000002</v>
      </c>
      <c r="WH8" s="1049">
        <v>0.95</v>
      </c>
      <c r="WI8" s="1028"/>
      <c r="WJ8" s="52">
        <v>0.76</v>
      </c>
      <c r="WK8" s="1049">
        <v>0.77600000000000002</v>
      </c>
      <c r="WL8" s="1049">
        <v>0.77400000000000002</v>
      </c>
      <c r="WM8" s="1049">
        <v>0.77900000000000003</v>
      </c>
      <c r="WN8" s="1049">
        <v>0.77800000000000002</v>
      </c>
      <c r="WO8" s="1135"/>
      <c r="WP8" s="1049">
        <v>0.78400000000000003</v>
      </c>
      <c r="WQ8" s="1049">
        <v>0.77500000000000002</v>
      </c>
      <c r="WR8" s="1049">
        <v>0.78300000000000003</v>
      </c>
      <c r="WS8" s="1049">
        <v>0.79400000000000004</v>
      </c>
      <c r="WT8" s="1049">
        <v>0.78700000000000003</v>
      </c>
      <c r="WU8" s="1049">
        <v>0.78800000000000003</v>
      </c>
      <c r="WV8" s="1049">
        <v>0.80400000000000005</v>
      </c>
      <c r="WW8" s="1049">
        <v>0.78300000000000003</v>
      </c>
      <c r="WX8" s="1160">
        <f t="shared" si="24"/>
        <v>3.026315789473687E-2</v>
      </c>
      <c r="WY8" s="1049">
        <v>1.0900000000000001</v>
      </c>
      <c r="WZ8" s="32">
        <v>0.63</v>
      </c>
      <c r="XA8" s="32"/>
      <c r="XB8" s="32"/>
      <c r="XC8" s="32"/>
      <c r="XD8" s="52"/>
      <c r="XE8" s="52"/>
      <c r="XF8" s="52">
        <v>0.67500000000000004</v>
      </c>
      <c r="XG8" s="1024"/>
      <c r="XH8" s="65"/>
      <c r="XI8" s="52"/>
      <c r="XJ8" s="52">
        <v>0.66500000000000004</v>
      </c>
      <c r="XK8" s="52">
        <v>0.67300000000000004</v>
      </c>
      <c r="XL8" s="52"/>
      <c r="XM8" s="52"/>
      <c r="XN8" s="52"/>
      <c r="XO8" s="52">
        <v>0.77200000000000002</v>
      </c>
      <c r="XP8" s="52">
        <v>0.67700000000000005</v>
      </c>
      <c r="XQ8" s="52"/>
      <c r="XR8" s="1023">
        <v>0.66800000000000004</v>
      </c>
      <c r="XS8" s="1023">
        <f t="shared" ref="XS8:XS15" si="58">MIN(XF8,XR8)</f>
        <v>0.66800000000000004</v>
      </c>
      <c r="XT8" s="1049">
        <v>0.67200000000000004</v>
      </c>
      <c r="XU8" s="1049">
        <v>0.68100000000000005</v>
      </c>
      <c r="XV8" s="1049">
        <v>0.67400000000000004</v>
      </c>
      <c r="XW8" s="1049">
        <v>0.66800000000000004</v>
      </c>
      <c r="XX8" s="1049"/>
      <c r="XY8" s="1049"/>
      <c r="XZ8" s="1049"/>
      <c r="YA8" s="1049">
        <v>0.66800000000000004</v>
      </c>
      <c r="YB8" s="1049">
        <v>0.64400000000000002</v>
      </c>
      <c r="YC8" s="1049">
        <v>0.64200000000000002</v>
      </c>
      <c r="YD8" s="1049">
        <v>0.64300000000000002</v>
      </c>
      <c r="YE8" s="1049">
        <v>0.66100000000000003</v>
      </c>
      <c r="YF8" s="1049">
        <v>0.67500000000000004</v>
      </c>
      <c r="YG8" s="1049">
        <v>0.64800000000000002</v>
      </c>
      <c r="YH8" s="1049">
        <v>0.64900000000000002</v>
      </c>
      <c r="YI8" s="1049">
        <v>0.66800000000000004</v>
      </c>
      <c r="YJ8" s="1049">
        <v>0.65</v>
      </c>
      <c r="YK8" s="52">
        <v>0.64900000000000002</v>
      </c>
      <c r="YL8" s="52"/>
      <c r="YM8" s="58">
        <v>0.66500000000000004</v>
      </c>
      <c r="YN8" s="52"/>
      <c r="YO8" s="58">
        <v>0.65</v>
      </c>
      <c r="YP8" s="52">
        <v>0.64600000000000002</v>
      </c>
      <c r="YQ8" s="52">
        <v>0.64100000000000001</v>
      </c>
      <c r="YR8" s="52">
        <v>0.64700000000000002</v>
      </c>
      <c r="YS8" s="58">
        <v>0.66800000000000004</v>
      </c>
      <c r="YT8" s="58">
        <v>0.64300000000000002</v>
      </c>
      <c r="YU8" s="58">
        <v>0.64100000000000001</v>
      </c>
      <c r="YV8" s="52">
        <v>0.66100000000000003</v>
      </c>
      <c r="YW8" s="58">
        <v>0.66</v>
      </c>
      <c r="YX8" s="58">
        <v>0.66400000000000003</v>
      </c>
      <c r="YY8" s="58">
        <v>0.66100000000000003</v>
      </c>
      <c r="YZ8" s="58">
        <v>0.66200000000000003</v>
      </c>
      <c r="ZA8" s="58"/>
      <c r="ZB8" s="58">
        <v>0.66100000000000003</v>
      </c>
      <c r="ZC8" s="1049">
        <v>0.66800000000000004</v>
      </c>
      <c r="ZD8" s="58">
        <v>0.66300000000000003</v>
      </c>
      <c r="ZE8" s="58">
        <v>0.66900000000000004</v>
      </c>
      <c r="ZF8" s="58">
        <v>0.67500000000000004</v>
      </c>
      <c r="ZG8" s="58">
        <v>0.67300000000000004</v>
      </c>
      <c r="ZH8" s="58">
        <v>0.67</v>
      </c>
      <c r="ZI8" s="58">
        <v>0.66800000000000004</v>
      </c>
      <c r="ZJ8" s="58">
        <v>0.66400000000000003</v>
      </c>
      <c r="ZK8" s="58">
        <v>0.66700000000000004</v>
      </c>
      <c r="ZL8" s="52"/>
      <c r="ZM8" s="1049"/>
      <c r="ZN8" s="1049">
        <v>0.66800000000000004</v>
      </c>
      <c r="ZO8" s="58"/>
      <c r="ZP8" s="967">
        <v>1.06</v>
      </c>
      <c r="ZQ8" s="58">
        <v>0.67</v>
      </c>
      <c r="ZR8" s="58"/>
      <c r="ZS8" s="58">
        <v>0.66500000000000004</v>
      </c>
      <c r="ZT8" s="58">
        <v>0.66600000000000004</v>
      </c>
      <c r="ZU8" s="58"/>
      <c r="ZV8" s="58">
        <v>0.67200000000000004</v>
      </c>
      <c r="ZW8" s="58">
        <v>0.67</v>
      </c>
      <c r="ZX8" s="58">
        <v>0.68</v>
      </c>
      <c r="ZY8" s="58">
        <v>0.66200000000000003</v>
      </c>
      <c r="ZZ8" s="58">
        <v>0.66700000000000004</v>
      </c>
      <c r="AAA8" s="52">
        <v>0.66800000000000004</v>
      </c>
      <c r="AAB8" s="58">
        <v>0.66700000000000004</v>
      </c>
      <c r="AAC8" s="58">
        <v>0.65900000000000003</v>
      </c>
      <c r="AAD8" s="52">
        <v>0.66500000000000004</v>
      </c>
      <c r="AAE8" s="58">
        <v>0.67100000000000004</v>
      </c>
      <c r="AAF8" s="52">
        <v>0.66500000000000004</v>
      </c>
      <c r="AAG8" s="52"/>
      <c r="AAH8" s="52">
        <v>0.65</v>
      </c>
      <c r="AAI8" s="52">
        <v>0.67400000000000004</v>
      </c>
      <c r="AAJ8" s="52">
        <v>0.65</v>
      </c>
      <c r="AAK8" s="52"/>
      <c r="AAL8" s="1049">
        <v>0.66800000000000004</v>
      </c>
      <c r="AAM8" s="1049">
        <v>0.65200000000000002</v>
      </c>
      <c r="AAN8" s="1049">
        <v>0.65600000000000003</v>
      </c>
      <c r="AAO8" s="1049">
        <v>0.66</v>
      </c>
      <c r="AAP8" s="1049">
        <v>0.65800000000000003</v>
      </c>
      <c r="AAQ8" s="52">
        <v>0.66200000000000003</v>
      </c>
      <c r="AAR8" s="52">
        <v>0.65400000000000003</v>
      </c>
      <c r="AAS8" s="52"/>
      <c r="AAT8" s="52">
        <v>0.65700000000000003</v>
      </c>
      <c r="AAU8" s="52">
        <v>0.66100000000000003</v>
      </c>
      <c r="AAV8" s="52">
        <v>0.67200000000000004</v>
      </c>
      <c r="AAW8" s="52">
        <v>0.66800000000000004</v>
      </c>
      <c r="AAX8" s="52"/>
      <c r="AAY8" s="52">
        <v>0.65700000000000003</v>
      </c>
      <c r="AAZ8" s="52">
        <v>0.69099999999999995</v>
      </c>
      <c r="ABA8" s="52">
        <v>0.66</v>
      </c>
      <c r="ABB8" s="52">
        <v>0.66100000000000003</v>
      </c>
      <c r="ABC8" s="52">
        <v>0.65700000000000003</v>
      </c>
      <c r="ABD8" s="52">
        <v>0.65800000000000003</v>
      </c>
      <c r="ABE8" s="52">
        <v>0.66100000000000003</v>
      </c>
      <c r="ABF8" s="944"/>
      <c r="ABG8" s="52">
        <v>0.65800000000000003</v>
      </c>
      <c r="ABH8" s="52">
        <v>0.65200000000000002</v>
      </c>
      <c r="ABI8" s="52"/>
      <c r="ABJ8" s="52">
        <v>0.65200000000000002</v>
      </c>
      <c r="ABK8" s="52">
        <v>0.66800000000000004</v>
      </c>
      <c r="ABL8" s="52">
        <v>0.65900000000000003</v>
      </c>
      <c r="ABM8" s="52">
        <v>0.65400000000000003</v>
      </c>
      <c r="ABN8" s="52">
        <v>0.67300000000000004</v>
      </c>
      <c r="ABO8" s="52">
        <v>0.66300000000000003</v>
      </c>
      <c r="ABP8" s="52">
        <v>0.65700000000000003</v>
      </c>
      <c r="ABQ8" s="52">
        <v>0.66</v>
      </c>
      <c r="ABR8" s="52"/>
      <c r="ABS8" s="52">
        <v>0.65900000000000003</v>
      </c>
      <c r="ABT8" s="52">
        <v>0.66500000000000004</v>
      </c>
      <c r="ABU8" s="52">
        <v>0.66300000000000003</v>
      </c>
      <c r="ABV8" s="58">
        <v>0.64700000000000002</v>
      </c>
      <c r="ABW8" s="52">
        <v>1.0900000000000001</v>
      </c>
      <c r="ABX8" s="1129"/>
      <c r="ABY8" s="52">
        <v>0.66800000000000004</v>
      </c>
      <c r="ABZ8" s="52">
        <v>0.64500000000000002</v>
      </c>
      <c r="ACA8" s="52">
        <v>0.65900000000000003</v>
      </c>
      <c r="ACB8" s="1049">
        <v>0.65400000000000003</v>
      </c>
      <c r="ACC8" s="32">
        <v>0.65900000000000003</v>
      </c>
      <c r="ACD8" s="52">
        <v>0.65</v>
      </c>
      <c r="ACE8" s="52">
        <v>0.66600000000000004</v>
      </c>
      <c r="ACF8" s="52">
        <v>0.65500000000000003</v>
      </c>
      <c r="ACG8" s="52">
        <v>0.64900000000000002</v>
      </c>
      <c r="ACH8" s="1129"/>
      <c r="ACI8" s="1049">
        <v>0.65700000000000003</v>
      </c>
      <c r="ACJ8" s="1049">
        <v>0.65400000000000003</v>
      </c>
      <c r="ACK8" s="1049">
        <v>0.67</v>
      </c>
      <c r="ACL8" s="1049">
        <v>0.64900000000000002</v>
      </c>
      <c r="ACM8" s="1049">
        <v>0.67700000000000005</v>
      </c>
      <c r="ACN8" s="1049">
        <v>0.67700000000000005</v>
      </c>
      <c r="ACO8" s="1049">
        <v>0.65700000000000003</v>
      </c>
      <c r="ACP8" s="1049">
        <v>0.66</v>
      </c>
      <c r="ACQ8" s="1049">
        <v>0.66100000000000003</v>
      </c>
      <c r="ACR8" s="1049">
        <v>0.65</v>
      </c>
      <c r="ACS8" s="1049">
        <v>0.65</v>
      </c>
      <c r="ACT8" s="1049">
        <v>0.65200000000000002</v>
      </c>
      <c r="ACU8" s="1049">
        <v>0.64800000000000002</v>
      </c>
      <c r="ACV8" s="1135"/>
      <c r="ACW8" s="1049">
        <v>0.65700000000000003</v>
      </c>
      <c r="ACX8" s="1049">
        <v>0.66500000000000004</v>
      </c>
      <c r="ACY8" s="52">
        <v>1.0900000000000001</v>
      </c>
      <c r="ACZ8" s="1129"/>
      <c r="ADA8" s="52">
        <v>0.66800000000000004</v>
      </c>
      <c r="ADB8" s="1049">
        <v>0.65100000000000002</v>
      </c>
      <c r="ADC8" s="1049">
        <v>0.67400000000000004</v>
      </c>
      <c r="ADD8" s="1049">
        <v>0.65400000000000003</v>
      </c>
      <c r="ADE8" s="52">
        <v>1.0900000000000001</v>
      </c>
      <c r="ADF8" s="1129"/>
      <c r="ADG8" s="52">
        <v>0.66800000000000004</v>
      </c>
      <c r="ADH8" s="1049">
        <v>0.66200000000000003</v>
      </c>
      <c r="ADI8" s="1049">
        <v>0.65500000000000003</v>
      </c>
      <c r="ADJ8" s="1049">
        <v>0.64900000000000002</v>
      </c>
      <c r="ADK8" s="1049">
        <v>0.63800000000000001</v>
      </c>
      <c r="ADL8" s="1049">
        <v>0.65</v>
      </c>
      <c r="ADM8" s="1049">
        <v>0.65700000000000003</v>
      </c>
      <c r="ADN8" s="1049">
        <v>0.67300000000000004</v>
      </c>
      <c r="ADO8" s="1049">
        <v>0.67900000000000005</v>
      </c>
      <c r="ADP8" s="1049">
        <v>0.68100000000000005</v>
      </c>
      <c r="ADQ8" s="1049">
        <v>0.66900000000000004</v>
      </c>
      <c r="ADR8" s="1049">
        <v>0.67500000000000004</v>
      </c>
      <c r="ADS8" s="1049">
        <v>0.67700000000000005</v>
      </c>
      <c r="ADT8" s="52">
        <v>0.69399999999999995</v>
      </c>
      <c r="ADU8" s="32">
        <v>0.69099999999999995</v>
      </c>
      <c r="ADV8" s="52">
        <v>1.0900000000000001</v>
      </c>
      <c r="ADW8" s="1129"/>
      <c r="ADX8" s="52">
        <v>0.66800000000000004</v>
      </c>
      <c r="ADY8" s="32"/>
      <c r="ADZ8" s="966">
        <f t="shared" si="25"/>
        <v>-1</v>
      </c>
      <c r="AEA8" s="1049">
        <v>1.02</v>
      </c>
      <c r="AEB8" s="32">
        <v>0.91</v>
      </c>
      <c r="AEC8" s="32">
        <v>0.82099999999999995</v>
      </c>
      <c r="AED8" s="32">
        <v>0.81799999999999995</v>
      </c>
      <c r="AEE8" s="32">
        <v>0.82199999999999995</v>
      </c>
      <c r="AEF8" s="32">
        <v>0.81399999999999995</v>
      </c>
      <c r="AEG8" s="32">
        <v>0.89</v>
      </c>
      <c r="AEH8" s="32">
        <v>0.81599999999999995</v>
      </c>
      <c r="AEI8" s="32">
        <v>0.81599999999999995</v>
      </c>
      <c r="AEJ8" s="32"/>
      <c r="AEK8" s="52">
        <v>0.80900000000000005</v>
      </c>
      <c r="AEL8" s="52">
        <v>0.80500000000000005</v>
      </c>
      <c r="AEM8" s="52">
        <v>0.80600000000000005</v>
      </c>
      <c r="AEN8" s="52">
        <v>0.873</v>
      </c>
      <c r="AEO8" s="52"/>
      <c r="AEP8" s="52"/>
      <c r="AEQ8" s="52"/>
      <c r="AER8" s="52"/>
      <c r="AES8" s="52"/>
      <c r="AET8" s="52"/>
      <c r="AEU8" s="52">
        <f t="shared" si="26"/>
        <v>0.89</v>
      </c>
      <c r="AEV8" s="1049"/>
      <c r="AEW8" s="1049"/>
      <c r="AEX8" s="1049">
        <v>0.874</v>
      </c>
      <c r="AEY8" s="1049"/>
      <c r="AEZ8" s="1049"/>
      <c r="AFA8" s="1049">
        <v>0.89</v>
      </c>
      <c r="AFB8" s="1049"/>
      <c r="AFC8" s="1049"/>
      <c r="AFD8" s="1049">
        <v>0.89</v>
      </c>
      <c r="AFE8" s="1049"/>
      <c r="AFF8" s="1049"/>
      <c r="AFG8" s="1049"/>
      <c r="AFH8" s="1049"/>
      <c r="AFI8" s="32"/>
      <c r="AFJ8" s="52"/>
      <c r="AFK8" s="52"/>
      <c r="AFL8" s="52"/>
      <c r="AFM8" s="52">
        <v>0.89</v>
      </c>
      <c r="AFN8" s="957">
        <v>1.0900000000000001</v>
      </c>
      <c r="AFO8" s="957"/>
      <c r="AFP8" s="52"/>
      <c r="AFQ8" s="58"/>
      <c r="AFR8" s="58"/>
      <c r="AFS8" s="58"/>
      <c r="AFT8" s="58"/>
      <c r="AFU8" s="52"/>
      <c r="AFV8" s="52"/>
      <c r="AFW8" s="58">
        <v>0.89</v>
      </c>
      <c r="AFX8" s="52"/>
      <c r="AFY8" s="58"/>
      <c r="AFZ8" s="962">
        <v>1.06</v>
      </c>
      <c r="AGA8" s="58"/>
      <c r="AGB8" s="52"/>
      <c r="AGC8" s="52"/>
      <c r="AGD8" s="52"/>
      <c r="AGE8" s="52"/>
      <c r="AGF8" s="32"/>
      <c r="AGG8" s="52">
        <v>0.89</v>
      </c>
      <c r="AGH8" s="52"/>
      <c r="AGI8" s="52">
        <v>0.86899999999999999</v>
      </c>
      <c r="AGJ8" s="52">
        <v>0.871</v>
      </c>
      <c r="AGK8" s="32"/>
      <c r="AGL8" s="52">
        <v>0.871</v>
      </c>
      <c r="AGM8" s="52">
        <v>0.86699999999999999</v>
      </c>
      <c r="AGN8" s="52">
        <v>0.86599999999999999</v>
      </c>
      <c r="AGO8" s="52">
        <v>0.872</v>
      </c>
      <c r="AGP8" s="52">
        <v>0.871</v>
      </c>
      <c r="AGQ8" s="52">
        <v>0.86899999999999999</v>
      </c>
      <c r="AGR8" s="1049">
        <v>0.86799999999999999</v>
      </c>
      <c r="AGS8" s="1049">
        <v>0.89</v>
      </c>
      <c r="AGT8" s="58">
        <v>0.871</v>
      </c>
      <c r="AGU8" s="58">
        <v>0.86899999999999999</v>
      </c>
      <c r="AGV8" s="58">
        <v>0.871</v>
      </c>
      <c r="AGW8" s="58">
        <v>0.86899999999999999</v>
      </c>
      <c r="AGX8" s="58">
        <v>0.86799999999999999</v>
      </c>
      <c r="AGY8" s="58">
        <v>0.871</v>
      </c>
      <c r="AGZ8" s="58">
        <v>0.86799999999999999</v>
      </c>
      <c r="AHA8" s="58">
        <v>0.85299999999999998</v>
      </c>
      <c r="AHB8" s="58">
        <v>0.85399999999999998</v>
      </c>
      <c r="AHC8" s="58">
        <v>0.89</v>
      </c>
      <c r="AHD8" s="58">
        <v>0.85399999999999998</v>
      </c>
      <c r="AHE8" s="58">
        <v>0.81200000000000006</v>
      </c>
      <c r="AHF8" s="52">
        <v>0.82599999999999996</v>
      </c>
      <c r="AHG8" s="58">
        <v>0.81100000000000005</v>
      </c>
      <c r="AHH8" s="52">
        <v>0.79600000000000004</v>
      </c>
      <c r="AHI8" s="58"/>
      <c r="AHJ8" s="52">
        <v>0.80300000000000005</v>
      </c>
      <c r="AHK8" s="52">
        <v>0.80700000000000005</v>
      </c>
      <c r="AHL8" s="52"/>
      <c r="AHM8" s="959">
        <v>0.8</v>
      </c>
      <c r="AHN8" s="52"/>
      <c r="AHO8" s="1049">
        <v>0.89</v>
      </c>
      <c r="AHP8" s="1049">
        <v>0.81</v>
      </c>
      <c r="AHQ8" s="1049">
        <v>0.78800000000000003</v>
      </c>
      <c r="AHR8" s="1049">
        <v>0.81</v>
      </c>
      <c r="AHS8" s="1049">
        <v>0.80900000000000005</v>
      </c>
      <c r="AHT8" s="1049">
        <v>0.80400000000000005</v>
      </c>
      <c r="AHU8" s="1049">
        <v>0.80900000000000005</v>
      </c>
      <c r="AHV8" s="1049">
        <v>0.81200000000000006</v>
      </c>
      <c r="AHW8" s="1049">
        <v>0.79900000000000004</v>
      </c>
      <c r="AHX8" s="1049">
        <v>0.81</v>
      </c>
      <c r="AHY8" s="1049">
        <v>0.89</v>
      </c>
      <c r="AHZ8" s="1049">
        <v>0.80900000000000005</v>
      </c>
      <c r="AIA8" s="1049">
        <v>0.80400000000000005</v>
      </c>
      <c r="AIB8" s="1049">
        <v>0.80900000000000005</v>
      </c>
      <c r="AIC8" s="1049">
        <v>0.80500000000000005</v>
      </c>
      <c r="AID8" s="1049">
        <v>0.79800000000000004</v>
      </c>
      <c r="AIE8" s="1049">
        <v>0.8</v>
      </c>
      <c r="AIF8" s="1049">
        <v>0.80700000000000005</v>
      </c>
      <c r="AIG8" s="1049">
        <v>0.81299999999999994</v>
      </c>
      <c r="AIH8" s="1049">
        <v>0.8</v>
      </c>
      <c r="AII8" s="1049"/>
      <c r="AIJ8" s="1049">
        <v>0.80100000000000005</v>
      </c>
      <c r="AIK8" s="1049">
        <v>0.89</v>
      </c>
      <c r="AIL8" s="1049">
        <v>0.80400000000000005</v>
      </c>
      <c r="AIM8" s="1049">
        <v>0.80100000000000005</v>
      </c>
      <c r="AIN8" s="1049">
        <v>0.79600000000000004</v>
      </c>
      <c r="AIO8" s="1049">
        <v>0.80800000000000005</v>
      </c>
      <c r="AIP8" s="1049">
        <v>0.81200000000000006</v>
      </c>
      <c r="AIQ8" s="1049">
        <v>0.81299999999999994</v>
      </c>
      <c r="AIR8" s="890"/>
      <c r="AIS8" s="1049">
        <v>0.83899999999999997</v>
      </c>
      <c r="AIT8" s="1049">
        <v>0.85</v>
      </c>
      <c r="AIU8" s="1049">
        <v>0.84</v>
      </c>
      <c r="AIV8" s="1049">
        <v>0.80400000000000005</v>
      </c>
      <c r="AIW8" s="1049">
        <v>1.02</v>
      </c>
      <c r="AIX8" s="1028"/>
      <c r="AIY8" s="1049">
        <v>0.89</v>
      </c>
      <c r="AIZ8" s="1049">
        <v>0.84799999999999998</v>
      </c>
      <c r="AJA8" s="1028"/>
      <c r="AJB8" s="1049">
        <v>0.80600000000000005</v>
      </c>
      <c r="AJC8" s="1049">
        <v>0.83799999999999997</v>
      </c>
      <c r="AJD8" s="1047"/>
      <c r="AJE8" s="32">
        <v>0.80800000000000005</v>
      </c>
      <c r="AJF8" s="52">
        <v>0.80600000000000005</v>
      </c>
      <c r="AJG8" s="52">
        <v>0.80700000000000005</v>
      </c>
      <c r="AJH8" s="52">
        <v>0.81</v>
      </c>
      <c r="AJI8" s="52">
        <v>0.80400000000000005</v>
      </c>
      <c r="AJJ8" s="1129"/>
      <c r="AJK8" s="1049">
        <v>0.86399999999999999</v>
      </c>
      <c r="AJL8" s="1049">
        <v>0.86</v>
      </c>
      <c r="AJM8" s="1049">
        <v>0.81100000000000005</v>
      </c>
      <c r="AJN8" s="32">
        <v>0.85599999999999998</v>
      </c>
      <c r="AJO8" s="53"/>
      <c r="AJP8" s="1049">
        <v>0.86099999999999999</v>
      </c>
      <c r="AJQ8" s="1049">
        <v>0.86</v>
      </c>
      <c r="AJR8" s="1049">
        <v>0.85799999999999998</v>
      </c>
      <c r="AJS8" s="1049">
        <v>0.85499999999999998</v>
      </c>
      <c r="AJT8" s="1049">
        <v>0.8</v>
      </c>
      <c r="AJU8" s="1049">
        <v>0.84699999999999998</v>
      </c>
      <c r="AJV8" s="1049">
        <v>0.79300000000000004</v>
      </c>
      <c r="AJW8" s="1049">
        <v>0.80300000000000005</v>
      </c>
      <c r="AJX8" s="1049">
        <v>0.85</v>
      </c>
      <c r="AJY8" s="1135"/>
      <c r="AJZ8" s="1049">
        <v>0.81299999999999994</v>
      </c>
      <c r="AKA8" s="1049">
        <v>0.85899999999999999</v>
      </c>
      <c r="AKB8" s="1028"/>
      <c r="AKC8" s="1049">
        <v>1.02</v>
      </c>
      <c r="AKD8" s="1028"/>
      <c r="AKE8" s="1049">
        <v>0.89</v>
      </c>
      <c r="AKF8" s="1049">
        <v>0.85599999999999998</v>
      </c>
      <c r="AKG8" s="1049">
        <v>0.86499999999999999</v>
      </c>
      <c r="AKH8" s="1049">
        <v>0.85699999999999998</v>
      </c>
      <c r="AKI8" s="1049">
        <v>1.02</v>
      </c>
      <c r="AKJ8" s="1028"/>
      <c r="AKK8" s="1049">
        <v>0.89</v>
      </c>
      <c r="AKL8" s="1049">
        <v>0.875</v>
      </c>
      <c r="AKM8" s="1049">
        <v>0.88200000000000001</v>
      </c>
      <c r="AKN8" s="1028"/>
      <c r="AKO8" s="1049">
        <v>0.88500000000000001</v>
      </c>
      <c r="AKP8" s="1049">
        <v>0.88200000000000001</v>
      </c>
      <c r="AKQ8" s="1049">
        <v>0.90100000000000002</v>
      </c>
      <c r="AKR8" s="1049">
        <v>0.88</v>
      </c>
      <c r="AKS8" s="1049">
        <v>0.89</v>
      </c>
      <c r="AKT8" s="1049">
        <v>0.91</v>
      </c>
      <c r="AKU8" s="1049">
        <v>0.91200000000000003</v>
      </c>
      <c r="AKV8" s="1049">
        <v>0.91400000000000003</v>
      </c>
      <c r="AKW8" s="1049">
        <v>0.92</v>
      </c>
      <c r="AKX8" s="1049">
        <v>0.90900000000000003</v>
      </c>
      <c r="AKY8" s="1049">
        <v>0.94299999999999995</v>
      </c>
      <c r="AKZ8" s="1049">
        <v>0.92600000000000005</v>
      </c>
      <c r="ALA8" s="52">
        <v>0.91600000000000004</v>
      </c>
      <c r="ALB8" s="52">
        <v>0.91900000000000004</v>
      </c>
      <c r="ALC8" s="1049">
        <v>1.02</v>
      </c>
      <c r="ALD8" s="1028"/>
      <c r="ALE8" s="1049">
        <v>0.89</v>
      </c>
      <c r="ALF8" s="1049">
        <v>0.93300000000000005</v>
      </c>
      <c r="ALG8" s="1049">
        <v>0.93200000000000005</v>
      </c>
      <c r="ALH8" s="1049">
        <v>0.9</v>
      </c>
      <c r="ALI8" s="1049">
        <v>0.92200000000000004</v>
      </c>
      <c r="ALJ8" s="1028"/>
      <c r="ALK8" s="1049">
        <v>0.89</v>
      </c>
      <c r="ALL8" s="52">
        <v>0.92200000000000004</v>
      </c>
      <c r="ALM8" s="1049">
        <v>0.9</v>
      </c>
      <c r="ALN8" s="1049">
        <v>0.86699999999999999</v>
      </c>
      <c r="ALO8" s="52">
        <v>0.879</v>
      </c>
      <c r="ALP8" s="52">
        <v>0.96299999999999997</v>
      </c>
      <c r="ALQ8" s="1028"/>
      <c r="ALR8" s="1049">
        <v>0.89</v>
      </c>
      <c r="ALS8" s="1049">
        <v>0.96399999999999997</v>
      </c>
      <c r="ALT8" s="1049">
        <v>0.97399999999999998</v>
      </c>
      <c r="ALU8" s="52">
        <v>0.97</v>
      </c>
      <c r="ALV8" s="1049">
        <v>0.96299999999999997</v>
      </c>
      <c r="ALW8" s="1054"/>
      <c r="ALX8" s="1050">
        <v>0.89</v>
      </c>
      <c r="ALY8" s="1050">
        <v>0.93200000000000005</v>
      </c>
      <c r="ALZ8" s="1129"/>
      <c r="AMA8" s="1049">
        <v>0.89</v>
      </c>
      <c r="AMB8" s="52">
        <v>0.96399999999999997</v>
      </c>
      <c r="AMC8" s="52">
        <v>0.96199999999999997</v>
      </c>
      <c r="AMD8" s="52">
        <v>0.97399999999999998</v>
      </c>
      <c r="AME8" s="1129">
        <v>0.91</v>
      </c>
      <c r="AMF8" s="1049">
        <v>0.89</v>
      </c>
      <c r="AMG8" s="1049"/>
      <c r="AMH8" s="52"/>
      <c r="AMI8" s="944">
        <v>0.93</v>
      </c>
      <c r="AMJ8" s="52">
        <v>1.05</v>
      </c>
      <c r="AMK8" s="1129">
        <v>0.91</v>
      </c>
      <c r="AML8" s="1049">
        <v>0.89</v>
      </c>
      <c r="AMM8" s="1049">
        <v>1.351</v>
      </c>
      <c r="AMN8" s="1049">
        <v>0.98</v>
      </c>
      <c r="AMO8" s="1049">
        <v>1.353</v>
      </c>
      <c r="AMP8" s="1049">
        <v>0.96699999999999997</v>
      </c>
      <c r="AMQ8" s="1129">
        <v>0.91</v>
      </c>
      <c r="AMR8" s="1049">
        <v>0.89</v>
      </c>
      <c r="AMS8" s="1049">
        <v>1.3109999999999999</v>
      </c>
      <c r="AMT8" s="1129">
        <v>0.91</v>
      </c>
      <c r="AMU8" s="1049">
        <v>0.89</v>
      </c>
      <c r="AMV8" s="1049">
        <v>1.32</v>
      </c>
      <c r="AMW8" s="1049">
        <v>1.3009999999999999</v>
      </c>
      <c r="AMX8" s="1049">
        <v>1.3420000000000001</v>
      </c>
      <c r="AMY8" s="1049">
        <v>1.35</v>
      </c>
      <c r="AMZ8" s="1049">
        <v>1.3280000000000001</v>
      </c>
      <c r="ANA8" s="1049">
        <v>1.3280000000000001</v>
      </c>
      <c r="ANB8" s="1223">
        <f t="shared" si="27"/>
        <v>0.49213483146067422</v>
      </c>
      <c r="ANC8" s="1024">
        <v>1.17</v>
      </c>
      <c r="AND8" s="32">
        <v>0.76</v>
      </c>
      <c r="ANE8" s="32">
        <v>0.75900000000000001</v>
      </c>
      <c r="ANF8" s="32"/>
      <c r="ANG8" s="32">
        <v>0.753</v>
      </c>
      <c r="ANH8" s="32">
        <v>0.76200000000000001</v>
      </c>
      <c r="ANI8" s="32"/>
      <c r="ANJ8" s="32">
        <v>0.76400000000000001</v>
      </c>
      <c r="ANK8" s="1023">
        <v>0.753</v>
      </c>
      <c r="ANL8" s="1023">
        <v>0.75700000000000001</v>
      </c>
      <c r="ANM8" s="1023">
        <v>0.75700000000000001</v>
      </c>
      <c r="ANN8" s="1023">
        <v>0.752</v>
      </c>
      <c r="ANO8" s="1023"/>
      <c r="ANP8" s="1023">
        <v>0.77400000000000002</v>
      </c>
      <c r="ANQ8" s="52">
        <v>0.753</v>
      </c>
      <c r="ANR8" s="52">
        <v>0.76100000000000001</v>
      </c>
      <c r="ANS8" s="52"/>
      <c r="ANT8" s="52"/>
      <c r="ANU8" s="52"/>
      <c r="ANV8" s="52">
        <v>0.875</v>
      </c>
      <c r="ANW8" s="1049"/>
      <c r="ANX8" s="1049"/>
      <c r="ANY8" s="1049">
        <v>0.753</v>
      </c>
      <c r="ANZ8" s="1049"/>
      <c r="AOA8" s="1049"/>
      <c r="AOB8" s="1049"/>
      <c r="AOC8" s="1049"/>
      <c r="AOD8" s="1049">
        <v>1.05</v>
      </c>
      <c r="AOE8" s="1049">
        <v>0.753</v>
      </c>
      <c r="AOF8" s="1049"/>
      <c r="AOG8" s="1049"/>
      <c r="AOH8" s="1049">
        <v>0.753</v>
      </c>
      <c r="AOI8" s="1049">
        <v>0.75</v>
      </c>
      <c r="AOJ8" s="1049">
        <v>0.75600000000000001</v>
      </c>
      <c r="AOK8" s="1049">
        <v>0.70899999999999996</v>
      </c>
      <c r="AOL8" s="1049"/>
      <c r="AOM8" s="1049">
        <v>0.754</v>
      </c>
      <c r="AON8" s="1049">
        <v>0.753</v>
      </c>
      <c r="AOO8" s="1049">
        <v>0.749</v>
      </c>
      <c r="AOP8" s="1049">
        <v>0.755</v>
      </c>
      <c r="AOQ8" s="1049">
        <v>0.753</v>
      </c>
      <c r="AOR8" s="1049">
        <v>0.75</v>
      </c>
      <c r="AOS8" s="52">
        <v>0.747</v>
      </c>
      <c r="AOT8" s="52"/>
      <c r="AOU8" s="58">
        <v>0.747</v>
      </c>
      <c r="AOV8" s="58">
        <v>0.753</v>
      </c>
      <c r="AOW8" s="58">
        <v>0.75700000000000001</v>
      </c>
      <c r="AOX8" s="58">
        <v>0.75600000000000001</v>
      </c>
      <c r="AOY8" s="58">
        <v>0.75600000000000001</v>
      </c>
      <c r="AOZ8" s="58">
        <v>0.753</v>
      </c>
      <c r="APA8" s="52">
        <v>0.753</v>
      </c>
      <c r="APB8" s="58">
        <v>0.753</v>
      </c>
      <c r="APC8" s="52">
        <v>0.754</v>
      </c>
      <c r="APD8" s="58">
        <v>0.752</v>
      </c>
      <c r="APE8" s="58">
        <v>0.754</v>
      </c>
      <c r="APF8" s="58">
        <v>0.754</v>
      </c>
      <c r="APG8" s="58">
        <v>0.755</v>
      </c>
      <c r="APH8" s="58">
        <v>0.75600000000000001</v>
      </c>
      <c r="API8" s="960">
        <v>0.753</v>
      </c>
      <c r="APJ8" s="58">
        <v>0.75700000000000001</v>
      </c>
      <c r="APK8" s="58"/>
      <c r="APL8" s="58"/>
      <c r="APM8" s="58"/>
      <c r="APN8" s="58"/>
      <c r="APO8" s="58"/>
      <c r="APP8" s="58"/>
      <c r="APQ8" s="58"/>
      <c r="APR8" s="52"/>
      <c r="APS8" s="382">
        <v>1.1599999999999999</v>
      </c>
      <c r="APT8" s="382"/>
      <c r="APU8" s="52">
        <v>0.753</v>
      </c>
      <c r="APV8" s="52"/>
      <c r="APW8" s="52"/>
      <c r="APX8" s="52"/>
      <c r="APY8" s="52"/>
      <c r="APZ8" s="52"/>
      <c r="AQA8" s="957">
        <v>1.19</v>
      </c>
      <c r="AQB8" s="52"/>
      <c r="AQC8" s="52"/>
      <c r="AQD8" s="52"/>
      <c r="AQE8" s="52"/>
      <c r="AQF8" s="52">
        <v>0.753</v>
      </c>
      <c r="AQG8" s="58"/>
      <c r="AQH8" s="52">
        <v>0.749</v>
      </c>
      <c r="AQI8" s="52">
        <v>0.75600000000000001</v>
      </c>
      <c r="AQJ8" s="58">
        <v>0.747</v>
      </c>
      <c r="AQK8" s="52">
        <v>0.754</v>
      </c>
      <c r="AQL8" s="58"/>
      <c r="AQM8" s="52">
        <v>0.75900000000000001</v>
      </c>
      <c r="AQN8" s="52">
        <v>0.75700000000000001</v>
      </c>
      <c r="AQO8" s="52">
        <v>0.77</v>
      </c>
      <c r="AQP8" s="1049">
        <v>0.753</v>
      </c>
      <c r="AQQ8" s="1049">
        <v>0.75700000000000001</v>
      </c>
      <c r="AQR8" s="1049">
        <v>0.73899999999999999</v>
      </c>
      <c r="AQS8" s="1049">
        <v>0.76500000000000001</v>
      </c>
      <c r="AQT8" s="1049">
        <v>0.76</v>
      </c>
      <c r="AQU8" s="1049">
        <v>0.75600000000000001</v>
      </c>
      <c r="AQV8" s="1049">
        <v>0.753</v>
      </c>
      <c r="AQW8" s="1049">
        <v>0.755</v>
      </c>
      <c r="AQX8" s="1049">
        <v>0.76</v>
      </c>
      <c r="AQY8" s="1049">
        <v>0.77500000000000002</v>
      </c>
      <c r="AQZ8" s="1049"/>
      <c r="ARA8" s="1049">
        <v>0.753</v>
      </c>
      <c r="ARB8" s="873"/>
      <c r="ARC8" s="1049">
        <v>0.76700000000000002</v>
      </c>
      <c r="ARD8" s="1049">
        <v>0.746</v>
      </c>
      <c r="ARE8" s="1049">
        <v>0.753</v>
      </c>
      <c r="ARF8" s="1049">
        <v>0.75800000000000001</v>
      </c>
      <c r="ARG8" s="1049">
        <v>0.754</v>
      </c>
      <c r="ARH8" s="1049">
        <v>0.75800000000000001</v>
      </c>
      <c r="ARI8" s="1049">
        <v>0.753</v>
      </c>
      <c r="ARJ8" s="1049">
        <v>0.75800000000000001</v>
      </c>
      <c r="ARK8" s="1049">
        <v>0.753</v>
      </c>
      <c r="ARL8" s="1049"/>
      <c r="ARM8" s="890"/>
      <c r="ARN8" s="1049">
        <v>0.75600000000000001</v>
      </c>
      <c r="ARO8" s="1049">
        <v>0.753</v>
      </c>
      <c r="ARP8" s="1049">
        <v>0.75900000000000001</v>
      </c>
      <c r="ARQ8" s="1049">
        <v>0.75600000000000001</v>
      </c>
      <c r="ARR8" s="1049">
        <v>0.755</v>
      </c>
      <c r="ARS8" s="1049">
        <v>0.76100000000000001</v>
      </c>
      <c r="ART8" s="1049">
        <v>0.754</v>
      </c>
      <c r="ARU8" s="1049">
        <v>0.76900000000000002</v>
      </c>
      <c r="ARV8" s="1049">
        <v>0.76700000000000002</v>
      </c>
      <c r="ARW8" s="890"/>
      <c r="ARX8" s="1049">
        <v>0.76500000000000001</v>
      </c>
      <c r="ARY8" s="1049">
        <v>0.79500000000000004</v>
      </c>
      <c r="ARZ8" s="1049">
        <v>0.79900000000000004</v>
      </c>
      <c r="ASA8" s="899">
        <v>1.17</v>
      </c>
      <c r="ASB8" s="1129"/>
      <c r="ASC8" s="1049">
        <v>0.753</v>
      </c>
      <c r="ASD8" s="1049">
        <v>0.753</v>
      </c>
      <c r="ASE8" s="1049">
        <v>0.75700000000000001</v>
      </c>
      <c r="ASF8" s="1049">
        <v>0.75600000000000001</v>
      </c>
      <c r="ASG8" s="32">
        <v>0.79800000000000004</v>
      </c>
      <c r="ASH8" s="52">
        <v>0.76400000000000001</v>
      </c>
      <c r="ASI8" s="47">
        <v>0.80100000000000005</v>
      </c>
      <c r="ASJ8" s="993"/>
      <c r="ASK8" s="47">
        <v>0.76800000000000002</v>
      </c>
      <c r="ASL8" s="47">
        <v>0.77200000000000002</v>
      </c>
      <c r="ASM8" s="1049">
        <v>0.81</v>
      </c>
      <c r="ASN8" s="1049">
        <v>0.76600000000000001</v>
      </c>
      <c r="ASO8" s="1049">
        <v>0.751</v>
      </c>
      <c r="ASP8" s="1049">
        <v>0.76800000000000002</v>
      </c>
      <c r="ASQ8" s="1049">
        <v>0.76800000000000002</v>
      </c>
      <c r="ASR8" s="1049">
        <v>0.81100000000000005</v>
      </c>
      <c r="ASS8" s="1135"/>
      <c r="AST8" s="1049">
        <v>0.81</v>
      </c>
      <c r="ASU8" s="1049">
        <v>0.76800000000000002</v>
      </c>
      <c r="ASV8" s="1049">
        <v>0.77</v>
      </c>
      <c r="ASW8" s="32">
        <v>0.81299999999999994</v>
      </c>
      <c r="ASX8" s="53">
        <v>0.751</v>
      </c>
      <c r="ASY8" s="1049">
        <v>0.76</v>
      </c>
      <c r="ASZ8" s="1049">
        <v>0.747</v>
      </c>
      <c r="ATA8" s="1049">
        <v>0.76</v>
      </c>
      <c r="ATB8" s="1049">
        <v>0.75700000000000001</v>
      </c>
      <c r="ATC8" s="899">
        <v>1.17</v>
      </c>
      <c r="ATD8" s="1129"/>
      <c r="ATE8" s="1049">
        <v>0.753</v>
      </c>
      <c r="ATF8" s="1049">
        <v>0.752</v>
      </c>
      <c r="ATG8" s="1049">
        <v>0.754</v>
      </c>
      <c r="ATH8" s="1049">
        <v>0.751</v>
      </c>
      <c r="ATI8" s="899">
        <v>1.17</v>
      </c>
      <c r="ATJ8" s="1129"/>
      <c r="ATK8" s="1049">
        <v>0.753</v>
      </c>
      <c r="ATL8" s="1049">
        <v>0.76200000000000001</v>
      </c>
      <c r="ATM8" s="1049">
        <v>0.77900000000000003</v>
      </c>
      <c r="ATN8" s="1049">
        <v>0.76900000000000002</v>
      </c>
      <c r="ATO8" s="1049">
        <v>0.77800000000000002</v>
      </c>
      <c r="ATP8" s="1135"/>
      <c r="ATQ8" s="1049">
        <v>0.78100000000000003</v>
      </c>
      <c r="ATR8" s="1049">
        <v>0.77300000000000002</v>
      </c>
      <c r="ATS8" s="1049">
        <v>0.76400000000000001</v>
      </c>
      <c r="ATT8" s="1049">
        <v>0.79200000000000004</v>
      </c>
      <c r="ATU8" s="1049"/>
      <c r="ATV8" s="1049">
        <v>0.79200000000000004</v>
      </c>
      <c r="ATW8" s="1049">
        <v>0.79100000000000004</v>
      </c>
      <c r="ATX8" s="1049">
        <v>0.79100000000000004</v>
      </c>
      <c r="ATY8" s="1049">
        <v>0.78800000000000003</v>
      </c>
      <c r="ATZ8" s="1049">
        <v>0.8</v>
      </c>
      <c r="AUA8" s="1049">
        <v>0.79900000000000004</v>
      </c>
      <c r="AUB8" s="52">
        <v>0.79500000000000004</v>
      </c>
      <c r="AUC8" s="52">
        <v>0.81</v>
      </c>
      <c r="AUD8" s="899">
        <v>1.17</v>
      </c>
      <c r="AUE8" s="1129"/>
      <c r="AUF8" s="1049">
        <v>0.753</v>
      </c>
      <c r="AUG8" s="1049">
        <v>0.8</v>
      </c>
      <c r="AUH8" s="1049">
        <v>0.78500000000000003</v>
      </c>
      <c r="AUI8" s="1049">
        <v>0.81499999999999995</v>
      </c>
      <c r="AUJ8" s="1049">
        <v>0.79500000000000004</v>
      </c>
      <c r="AUK8" s="1049">
        <v>0.82</v>
      </c>
      <c r="AUL8" s="1129"/>
      <c r="AUM8" s="1049">
        <v>0.753</v>
      </c>
      <c r="AUN8" s="52">
        <v>0.80400000000000005</v>
      </c>
      <c r="AUO8" s="1049"/>
      <c r="AUP8" s="1049">
        <v>0.81799999999999995</v>
      </c>
      <c r="AUQ8" s="52">
        <v>0.80600000000000005</v>
      </c>
      <c r="AUR8" s="52">
        <v>0.82299999999999995</v>
      </c>
      <c r="AUS8" s="1129"/>
      <c r="AUT8" s="1049">
        <v>0.753</v>
      </c>
      <c r="AUU8" s="1049"/>
      <c r="AUV8" s="1049"/>
      <c r="AUW8" s="52">
        <v>0.81599999999999995</v>
      </c>
      <c r="AUX8" s="1129"/>
      <c r="AUY8" s="1049"/>
      <c r="AUZ8" s="1129">
        <v>0.83</v>
      </c>
      <c r="AVA8" s="1049">
        <v>0.753</v>
      </c>
      <c r="AVB8" s="1049"/>
      <c r="AVC8" s="1129">
        <v>0.84</v>
      </c>
      <c r="AVD8" s="1129">
        <v>0.83</v>
      </c>
      <c r="AVE8" s="1049">
        <v>0.753</v>
      </c>
      <c r="AVF8" s="52"/>
      <c r="AVG8" s="52"/>
      <c r="AVH8" s="52"/>
      <c r="AVI8" s="1129">
        <v>0.83</v>
      </c>
      <c r="AVJ8" s="1049">
        <v>0.753</v>
      </c>
      <c r="AVK8" s="1049"/>
      <c r="AVL8" s="52"/>
      <c r="AVM8" s="52">
        <v>0.89900000000000002</v>
      </c>
      <c r="AVN8" s="1129">
        <v>0.83</v>
      </c>
      <c r="AVO8" s="1049">
        <v>0.753</v>
      </c>
      <c r="AVP8" s="1049">
        <v>1.1100000000000001</v>
      </c>
      <c r="AVQ8" s="1049">
        <v>0.90800000000000003</v>
      </c>
      <c r="AVR8" s="1129">
        <v>1.1000000000000001</v>
      </c>
      <c r="AVS8" s="1129">
        <v>0.92600000000000005</v>
      </c>
      <c r="AVT8" s="1129">
        <v>0.83</v>
      </c>
      <c r="AVU8" s="1049">
        <v>0.753</v>
      </c>
      <c r="AVV8" s="1049">
        <v>0.94</v>
      </c>
      <c r="AVW8" s="1129">
        <v>0.83</v>
      </c>
      <c r="AVX8" s="1049">
        <v>0.753</v>
      </c>
      <c r="AVY8" s="1049">
        <v>0.91800000000000004</v>
      </c>
      <c r="AVZ8" s="1049">
        <v>0.91400000000000003</v>
      </c>
      <c r="AWA8" s="1049">
        <v>0.93500000000000005</v>
      </c>
      <c r="AWB8" s="1049">
        <v>0.92300000000000004</v>
      </c>
      <c r="AWC8" s="1049">
        <v>0.93200000000000005</v>
      </c>
      <c r="AWD8" s="1049">
        <v>0.96099999999999997</v>
      </c>
      <c r="AWE8" s="1223">
        <f t="shared" si="28"/>
        <v>0.27622841965471445</v>
      </c>
      <c r="AWF8" s="1049">
        <v>1.04</v>
      </c>
      <c r="AWG8" s="32">
        <v>0.52100000000000002</v>
      </c>
      <c r="AWH8" s="32"/>
      <c r="AWI8" s="32"/>
      <c r="AWJ8" s="32"/>
      <c r="AWK8" s="32"/>
      <c r="AWL8" s="32"/>
      <c r="AWM8" s="32">
        <v>0.66800000000000004</v>
      </c>
      <c r="AWN8" s="32">
        <v>0.70599999999999996</v>
      </c>
      <c r="AWO8" s="192">
        <v>1.03</v>
      </c>
      <c r="AWP8" s="52"/>
      <c r="AWQ8" s="52"/>
      <c r="AWR8" s="52"/>
      <c r="AWS8" s="52"/>
      <c r="AWT8" s="32"/>
      <c r="AWU8" s="52"/>
      <c r="AWV8" s="52"/>
      <c r="AWW8" s="52">
        <v>0.67</v>
      </c>
      <c r="AWX8" s="52"/>
      <c r="AWY8" s="52"/>
      <c r="AWZ8" s="52">
        <f t="shared" si="29"/>
        <v>0.66800000000000004</v>
      </c>
      <c r="AXA8" s="1049">
        <v>0.67700000000000005</v>
      </c>
      <c r="AXB8" s="1049"/>
      <c r="AXC8" s="1049"/>
      <c r="AXD8" s="1049"/>
      <c r="AXE8" s="1049">
        <v>0.67100000000000004</v>
      </c>
      <c r="AXF8" s="1049"/>
      <c r="AXG8" s="1049"/>
      <c r="AXH8" s="1049"/>
      <c r="AXI8" s="1049">
        <v>0.66800000000000004</v>
      </c>
      <c r="AXJ8" s="1049"/>
      <c r="AXK8" s="1049">
        <v>0.64100000000000001</v>
      </c>
      <c r="AXL8" s="1049">
        <v>0.66200000000000003</v>
      </c>
      <c r="AXM8" s="1049"/>
      <c r="AXN8" s="1049">
        <v>0.64500000000000002</v>
      </c>
      <c r="AXO8" s="1049">
        <v>0.66400000000000003</v>
      </c>
      <c r="AXP8" s="1049">
        <v>0.64500000000000002</v>
      </c>
      <c r="AXQ8" s="1049">
        <v>0.65200000000000002</v>
      </c>
      <c r="AXR8" s="1049">
        <v>0.66800000000000004</v>
      </c>
      <c r="AXS8" s="1049"/>
      <c r="AXT8" s="1049">
        <v>0.65</v>
      </c>
      <c r="AXU8" s="52">
        <v>0.64800000000000002</v>
      </c>
      <c r="AXV8" s="58">
        <v>0.64800000000000002</v>
      </c>
      <c r="AXW8" s="58">
        <v>0.65200000000000002</v>
      </c>
      <c r="AXX8" s="52">
        <v>0.65900000000000003</v>
      </c>
      <c r="AXY8" s="52">
        <v>0.64600000000000002</v>
      </c>
      <c r="AXZ8" s="52">
        <v>0.65</v>
      </c>
      <c r="AYA8" s="52">
        <v>0.58299999999999996</v>
      </c>
      <c r="AYB8" s="52">
        <f t="shared" si="30"/>
        <v>0.58299999999999996</v>
      </c>
      <c r="AYC8" s="58">
        <v>0.64600000000000002</v>
      </c>
      <c r="AYD8" s="52">
        <v>0.64400000000000002</v>
      </c>
      <c r="AYE8" s="52">
        <v>0.59599999999999997</v>
      </c>
      <c r="AYF8" s="58">
        <v>0.58099999999999996</v>
      </c>
      <c r="AYG8" s="58">
        <v>0.58099999999999996</v>
      </c>
      <c r="AYH8" s="58">
        <v>0.58099999999999996</v>
      </c>
      <c r="AYI8" s="58">
        <v>0.59599999999999997</v>
      </c>
      <c r="AYJ8" s="58">
        <v>0.57899999999999996</v>
      </c>
      <c r="AYK8" s="58">
        <v>0.58299999999999996</v>
      </c>
      <c r="AYL8" s="58">
        <v>0.58799999999999997</v>
      </c>
      <c r="AYM8" s="58">
        <v>0.58799999999999997</v>
      </c>
      <c r="AYN8" s="58">
        <v>0.58899999999999997</v>
      </c>
      <c r="AYO8" s="58">
        <v>0.58899999999999997</v>
      </c>
      <c r="AYP8" s="52"/>
      <c r="AYQ8" s="52">
        <v>0.59299999999999997</v>
      </c>
      <c r="AYR8" s="52">
        <v>0.58799999999999997</v>
      </c>
      <c r="AYS8" s="52">
        <v>0.59599999999999997</v>
      </c>
      <c r="AYT8" s="52">
        <v>0.58799999999999997</v>
      </c>
      <c r="AYU8" s="52">
        <v>0.61499999999999999</v>
      </c>
      <c r="AYV8" s="52">
        <v>0.58599999999999997</v>
      </c>
      <c r="AYW8" s="58">
        <v>0.58299999999999996</v>
      </c>
      <c r="AYX8" s="58">
        <v>0.60399999999999998</v>
      </c>
      <c r="AYY8" s="58"/>
      <c r="AYZ8" s="58">
        <v>0.59699999999999998</v>
      </c>
      <c r="AZA8" s="58">
        <v>0.58799999999999997</v>
      </c>
      <c r="AZB8" s="58">
        <v>0.59599999999999997</v>
      </c>
      <c r="AZC8" s="962"/>
      <c r="AZD8" s="58">
        <v>0.58899999999999997</v>
      </c>
      <c r="AZE8" s="52">
        <v>0.58699999999999997</v>
      </c>
      <c r="AZF8" s="52">
        <v>0.60099999999999998</v>
      </c>
      <c r="AZG8" s="52">
        <v>0.58899999999999997</v>
      </c>
      <c r="AZH8" s="52">
        <v>0.58699999999999997</v>
      </c>
      <c r="AZI8" s="52">
        <v>0.58299999999999996</v>
      </c>
      <c r="AZJ8" s="58">
        <v>0.59199999999999997</v>
      </c>
      <c r="AZK8" s="52">
        <v>0.60399999999999998</v>
      </c>
      <c r="AZL8" s="52">
        <v>0.60399999999999998</v>
      </c>
      <c r="AZM8" s="58">
        <v>0.59</v>
      </c>
      <c r="AZN8" s="52">
        <v>0.59199999999999997</v>
      </c>
      <c r="AZO8" s="52">
        <v>0.59199999999999997</v>
      </c>
      <c r="AZP8" s="52">
        <v>0.58499999999999996</v>
      </c>
      <c r="AZQ8" s="52">
        <v>0.6</v>
      </c>
      <c r="AZR8" s="58"/>
      <c r="AZS8" s="1049">
        <v>0.58299999999999996</v>
      </c>
      <c r="AZT8" s="1049">
        <v>0.58299999999999996</v>
      </c>
      <c r="AZU8" s="1049">
        <v>0.58799999999999997</v>
      </c>
      <c r="AZV8" s="1049">
        <v>0.60399999999999998</v>
      </c>
      <c r="AZW8" s="1049">
        <v>0.58599999999999997</v>
      </c>
      <c r="AZX8" s="1049"/>
      <c r="AZY8" s="1049">
        <v>0.59099999999999997</v>
      </c>
      <c r="AZZ8" s="1049">
        <v>0.58099999999999996</v>
      </c>
      <c r="BAA8" s="1049">
        <v>0.60399999999999998</v>
      </c>
      <c r="BAB8" s="1049">
        <v>0.58199999999999996</v>
      </c>
      <c r="BAC8" s="1049">
        <v>0.60399999999999998</v>
      </c>
      <c r="BAD8" s="1049">
        <v>0.58299999999999996</v>
      </c>
      <c r="BAE8" s="1049">
        <v>0.60599999999999998</v>
      </c>
      <c r="BAF8" s="1049">
        <v>0.59599999999999997</v>
      </c>
      <c r="BAG8" s="1049">
        <v>0.58799999999999997</v>
      </c>
      <c r="BAH8" s="1049">
        <v>0.59299999999999997</v>
      </c>
      <c r="BAI8" s="1049">
        <v>0.59099999999999997</v>
      </c>
      <c r="BAJ8" s="1049">
        <v>0.59399999999999997</v>
      </c>
      <c r="BAK8" s="1049">
        <v>0.59199999999999997</v>
      </c>
      <c r="BAL8" s="1049">
        <v>0.61</v>
      </c>
      <c r="BAM8" s="1049">
        <v>0.58899999999999997</v>
      </c>
      <c r="BAN8" s="1049"/>
      <c r="BAO8" s="1049">
        <v>0.58799999999999997</v>
      </c>
      <c r="BAP8" s="1049">
        <v>0.58299999999999996</v>
      </c>
      <c r="BAQ8" s="1049">
        <v>0.59</v>
      </c>
      <c r="BAR8" s="1049">
        <v>0.6</v>
      </c>
      <c r="BAS8" s="1049">
        <v>0.59199999999999997</v>
      </c>
      <c r="BAT8" s="1049">
        <v>0.59</v>
      </c>
      <c r="BAU8" s="1049">
        <v>0.61599999999999999</v>
      </c>
      <c r="BAV8" s="890"/>
      <c r="BAW8" s="1049">
        <v>0.58099999999999996</v>
      </c>
      <c r="BAX8" s="1049">
        <v>0.60299999999999998</v>
      </c>
      <c r="BAY8" s="1049">
        <v>0.58499999999999996</v>
      </c>
      <c r="BAZ8" s="1049">
        <v>0.59699999999999998</v>
      </c>
      <c r="BBA8" s="1049">
        <v>0.57399999999999995</v>
      </c>
      <c r="BBB8" s="1049">
        <v>1.04</v>
      </c>
      <c r="BBC8" s="1028"/>
      <c r="BBD8" s="1049">
        <v>0.58299999999999996</v>
      </c>
      <c r="BBE8" s="1049">
        <v>0.58899999999999997</v>
      </c>
      <c r="BBF8" s="1049">
        <v>0.61</v>
      </c>
      <c r="BBG8" s="1049">
        <v>0.58599999999999997</v>
      </c>
      <c r="BBH8" s="32">
        <v>0.59699999999999998</v>
      </c>
      <c r="BBI8" s="52">
        <v>0.57999999999999996</v>
      </c>
      <c r="BBJ8" s="1129"/>
      <c r="BBK8" s="47">
        <v>0.59299999999999997</v>
      </c>
      <c r="BBL8" s="993"/>
      <c r="BBM8" s="47">
        <v>0.58099999999999996</v>
      </c>
      <c r="BBN8" s="47">
        <v>0.59899999999999998</v>
      </c>
      <c r="BBO8" s="1049">
        <v>0.57999999999999996</v>
      </c>
      <c r="BBP8" s="1049">
        <v>0.60099999999999998</v>
      </c>
      <c r="BBQ8" s="1049">
        <v>0.61</v>
      </c>
      <c r="BBR8" s="1049">
        <v>0.61199999999999999</v>
      </c>
      <c r="BBS8" s="1049">
        <v>0.59099999999999997</v>
      </c>
      <c r="BBT8" s="1049">
        <v>0.60799999999999998</v>
      </c>
      <c r="BBU8" s="1135"/>
      <c r="BBV8" s="1049">
        <v>0.57899999999999996</v>
      </c>
      <c r="BBW8" s="1049">
        <v>0.58899999999999997</v>
      </c>
      <c r="BBX8" s="1049">
        <v>0.59599999999999997</v>
      </c>
      <c r="BBY8" s="1049">
        <v>0.57799999999999996</v>
      </c>
      <c r="BBZ8" s="1028"/>
      <c r="BCA8" s="1049">
        <v>0.58199999999999996</v>
      </c>
      <c r="BCB8" s="1049">
        <v>0.59899999999999998</v>
      </c>
      <c r="BCC8" s="1049">
        <v>0.58499999999999996</v>
      </c>
      <c r="BCD8" s="1049">
        <v>0.58099999999999996</v>
      </c>
      <c r="BCE8" s="1049">
        <v>0.61099999999999999</v>
      </c>
      <c r="BCF8" s="1049">
        <v>1.04</v>
      </c>
      <c r="BCG8" s="1028"/>
      <c r="BCH8" s="1049">
        <v>0.58299999999999996</v>
      </c>
      <c r="BCI8" s="1049">
        <v>0.58599999999999997</v>
      </c>
      <c r="BCJ8" s="1049">
        <v>0.59899999999999998</v>
      </c>
      <c r="BCK8" s="1049">
        <v>0.58799999999999997</v>
      </c>
      <c r="BCL8" s="1049">
        <v>1.04</v>
      </c>
      <c r="BCM8" s="1028"/>
      <c r="BCN8" s="1049">
        <v>0.58299999999999996</v>
      </c>
      <c r="BCO8" s="1049">
        <v>0.58699999999999997</v>
      </c>
      <c r="BCP8" s="1049">
        <v>0.57099999999999995</v>
      </c>
      <c r="BCQ8" s="1049">
        <v>0.60199999999999998</v>
      </c>
      <c r="BCR8" s="1049">
        <v>0.58899999999999997</v>
      </c>
      <c r="BCS8" s="1049">
        <v>0.59499999999999997</v>
      </c>
      <c r="BCT8" s="1049">
        <v>0.59</v>
      </c>
      <c r="BCU8" s="1049">
        <v>0.60299999999999998</v>
      </c>
      <c r="BCV8" s="1049">
        <v>0.58399999999999996</v>
      </c>
      <c r="BCW8" s="53">
        <v>0.61299999999999999</v>
      </c>
      <c r="BCX8" s="1042">
        <v>0.622</v>
      </c>
      <c r="BCY8" s="1042"/>
      <c r="BCZ8" s="1049"/>
      <c r="BDA8" s="1049">
        <v>0.61899999999999999</v>
      </c>
      <c r="BDB8" s="1049">
        <v>0.61799999999999999</v>
      </c>
      <c r="BDC8" s="52">
        <v>0.622</v>
      </c>
      <c r="BDD8" s="52">
        <v>0.64100000000000001</v>
      </c>
      <c r="BDE8" s="1049">
        <v>1.04</v>
      </c>
      <c r="BDF8" s="1028"/>
      <c r="BDG8" s="1049">
        <v>0.58299999999999996</v>
      </c>
      <c r="BDH8" s="1049">
        <v>0.621</v>
      </c>
      <c r="BDI8" s="1049">
        <v>0.63200000000000001</v>
      </c>
      <c r="BDJ8" s="1049">
        <v>0.63800000000000001</v>
      </c>
      <c r="BDK8" s="1049">
        <v>0.63300000000000001</v>
      </c>
      <c r="BDL8" s="1028"/>
      <c r="BDM8" s="1028">
        <v>0.73</v>
      </c>
      <c r="BDN8" s="1049">
        <v>0.58299999999999996</v>
      </c>
      <c r="BDO8" s="52">
        <v>0.61499999999999999</v>
      </c>
      <c r="BDP8" s="1049"/>
      <c r="BDQ8" s="1049"/>
      <c r="BDR8" s="52">
        <v>0.63600000000000001</v>
      </c>
      <c r="BDS8" s="52">
        <v>0.627</v>
      </c>
      <c r="BDT8" s="1028">
        <v>0.73</v>
      </c>
      <c r="BDU8" s="1049">
        <v>0.58299999999999996</v>
      </c>
      <c r="BDV8" s="1049">
        <v>0.62</v>
      </c>
      <c r="BDW8" s="1049">
        <v>0.63800000000000001</v>
      </c>
      <c r="BDX8" s="1049">
        <v>0.63800000000000001</v>
      </c>
      <c r="BDY8" s="1049">
        <v>0.621</v>
      </c>
      <c r="BDZ8" s="1129">
        <v>0.73</v>
      </c>
      <c r="BEA8" s="1049">
        <v>0.58299999999999996</v>
      </c>
      <c r="BEB8" s="1049"/>
      <c r="BEC8" s="1129">
        <v>0.73</v>
      </c>
      <c r="BED8" s="1049">
        <v>0.58299999999999996</v>
      </c>
      <c r="BEE8" s="52"/>
      <c r="BEF8" s="52"/>
      <c r="BEG8" s="52"/>
      <c r="BEH8" s="1129">
        <v>0.73</v>
      </c>
      <c r="BEI8" s="1049">
        <v>0.58299999999999996</v>
      </c>
      <c r="BEJ8" s="1049"/>
      <c r="BEK8" s="52"/>
      <c r="BEL8" s="896">
        <v>0.95</v>
      </c>
      <c r="BEM8" s="944">
        <v>0.74</v>
      </c>
      <c r="BEN8" s="1129">
        <v>0.73</v>
      </c>
      <c r="BEO8" s="1049">
        <v>0.58299999999999996</v>
      </c>
      <c r="BEP8" s="1049">
        <v>0.91800000000000004</v>
      </c>
      <c r="BEQ8" s="1049">
        <v>0.72199999999999998</v>
      </c>
      <c r="BER8" s="1129">
        <v>0.92200000000000004</v>
      </c>
      <c r="BES8" s="1049"/>
      <c r="BET8" s="1129">
        <v>0.73</v>
      </c>
      <c r="BEU8" s="1049">
        <v>0.58299999999999996</v>
      </c>
      <c r="BEV8" s="1049">
        <v>0.88200000000000001</v>
      </c>
      <c r="BEW8" s="1129">
        <v>0.73</v>
      </c>
      <c r="BEX8" s="1049">
        <v>0.58299999999999996</v>
      </c>
      <c r="BEY8" s="1049">
        <v>0.88900000000000001</v>
      </c>
      <c r="BEZ8" s="1049">
        <v>0.87</v>
      </c>
      <c r="BFA8" s="1049">
        <v>0.88300000000000001</v>
      </c>
      <c r="BFB8" s="1049">
        <v>0.90200000000000002</v>
      </c>
      <c r="BFC8" s="1049">
        <v>0.89700000000000002</v>
      </c>
      <c r="BFD8" s="1049">
        <v>0.91700000000000004</v>
      </c>
      <c r="BFE8" s="1129">
        <v>0.73</v>
      </c>
      <c r="BFF8" s="1049">
        <v>0.58299999999999996</v>
      </c>
      <c r="BFG8" s="1049">
        <v>0.92200000000000004</v>
      </c>
      <c r="BFH8" s="1129">
        <v>0.73</v>
      </c>
      <c r="BFI8" s="1049">
        <v>0.58299999999999996</v>
      </c>
      <c r="BFJ8" s="1049">
        <v>0.92200000000000004</v>
      </c>
      <c r="BFK8" s="1129">
        <v>0.73</v>
      </c>
      <c r="BFL8" s="1049">
        <v>0.58299999999999996</v>
      </c>
      <c r="BFM8" s="1049">
        <v>1.028</v>
      </c>
      <c r="BFN8" s="1049">
        <v>1.0629999999999999</v>
      </c>
      <c r="BFO8" s="896">
        <v>0.96</v>
      </c>
      <c r="BFP8" s="1049">
        <v>1.0349999999999999</v>
      </c>
      <c r="BFQ8" s="7">
        <f t="shared" si="1"/>
        <v>0.77530017152658659</v>
      </c>
      <c r="BFR8" s="1534">
        <v>0.56999999999999995</v>
      </c>
      <c r="BFS8" s="641">
        <v>0.77</v>
      </c>
      <c r="BFT8" s="1049">
        <v>0.22500000000000001</v>
      </c>
      <c r="BFU8" s="1049">
        <v>0.22800000000000001</v>
      </c>
      <c r="BFV8" s="1049">
        <v>0.23400000000000001</v>
      </c>
      <c r="BFW8" s="1049">
        <v>0.22900000000000001</v>
      </c>
      <c r="BFX8" s="1049">
        <v>0</v>
      </c>
      <c r="BFY8" s="1049">
        <v>0.23899999999999999</v>
      </c>
      <c r="BFZ8" s="1049">
        <v>0.22500000000000001</v>
      </c>
      <c r="BGA8" s="1049">
        <v>0.23200000000000001</v>
      </c>
      <c r="BGB8" s="1049">
        <v>0.22900000000000001</v>
      </c>
      <c r="BGC8" s="1034"/>
      <c r="BGD8" s="1024">
        <v>0.23499999999999999</v>
      </c>
      <c r="BGE8" s="1049">
        <v>0.23599999999999999</v>
      </c>
      <c r="BGF8" s="1049">
        <v>0.22600000000000001</v>
      </c>
      <c r="BGG8" s="1049">
        <v>0.23499999999999999</v>
      </c>
      <c r="BGH8" s="1049">
        <v>0.222</v>
      </c>
      <c r="BGI8" s="1049">
        <v>0.23599999999999999</v>
      </c>
      <c r="BGJ8" s="1049">
        <v>0.224</v>
      </c>
      <c r="BGK8" s="1049"/>
      <c r="BGL8" s="1049">
        <v>0.22900000000000001</v>
      </c>
      <c r="BGM8" s="1049">
        <v>0.22500000000000001</v>
      </c>
      <c r="BGN8" s="1049">
        <v>0.23</v>
      </c>
      <c r="BGO8" s="1049">
        <v>0.22700000000000001</v>
      </c>
      <c r="BGP8" s="1049">
        <v>0.23</v>
      </c>
      <c r="BGQ8" s="1049">
        <v>0.24199999999999999</v>
      </c>
      <c r="BGR8" s="1049">
        <v>0.23799999999999999</v>
      </c>
      <c r="BGS8" s="1049">
        <v>0.22900000000000001</v>
      </c>
      <c r="BGT8" s="1049">
        <v>0.23100000000000001</v>
      </c>
      <c r="BGU8" s="890"/>
      <c r="BGV8" s="1049">
        <v>0.23</v>
      </c>
      <c r="BGW8" s="1049">
        <v>0.22900000000000001</v>
      </c>
      <c r="BGX8" s="1049">
        <v>0.24</v>
      </c>
      <c r="BGY8" s="1017">
        <v>0.56999999999999995</v>
      </c>
      <c r="BGZ8" s="1017">
        <v>0.77</v>
      </c>
      <c r="BHA8" s="1049">
        <v>0.22500000000000001</v>
      </c>
      <c r="BHB8" s="1049">
        <v>0.23100000000000001</v>
      </c>
      <c r="BHC8" s="1049">
        <v>0.22900000000000001</v>
      </c>
      <c r="BHD8" s="1049">
        <v>0.23</v>
      </c>
      <c r="BHE8" s="1024">
        <v>0.23599999999999999</v>
      </c>
      <c r="BHF8" s="52">
        <v>0.24</v>
      </c>
      <c r="BHG8" s="52">
        <v>0.22700000000000001</v>
      </c>
      <c r="BHH8" s="52">
        <v>0.23</v>
      </c>
      <c r="BHI8" s="52">
        <v>0.23100000000000001</v>
      </c>
      <c r="BHJ8" s="1049">
        <v>0.23499999999999999</v>
      </c>
      <c r="BHK8" s="1049">
        <v>0.23599999999999999</v>
      </c>
      <c r="BHL8" s="1049">
        <v>0.23400000000000001</v>
      </c>
      <c r="BHM8" s="1049">
        <v>0.23799999999999999</v>
      </c>
      <c r="BHN8" s="1049">
        <v>0.23300000000000001</v>
      </c>
      <c r="BHO8" s="1049">
        <v>0.22900000000000001</v>
      </c>
      <c r="BHP8" s="52">
        <v>0.23</v>
      </c>
      <c r="BHQ8" s="52">
        <v>0.23599999999999999</v>
      </c>
      <c r="BHR8" s="52">
        <v>0.23599999999999999</v>
      </c>
      <c r="BHS8" s="52">
        <v>0.23599999999999999</v>
      </c>
      <c r="BHT8" s="52">
        <v>0.22700000000000001</v>
      </c>
      <c r="BHU8" s="52">
        <v>0.23499999999999999</v>
      </c>
      <c r="BHV8" s="52">
        <v>0.23100000000000001</v>
      </c>
      <c r="BHW8" s="1134"/>
      <c r="BHX8" s="1049">
        <v>0.22900000000000001</v>
      </c>
      <c r="BHY8" s="1049">
        <v>0.22700000000000001</v>
      </c>
      <c r="BHZ8" s="1134"/>
      <c r="BIA8" s="1017">
        <v>0.56999999999999995</v>
      </c>
      <c r="BIB8" s="1017">
        <v>0.77</v>
      </c>
      <c r="BIC8" s="1049">
        <v>0.22500000000000001</v>
      </c>
      <c r="BID8" s="1049">
        <v>0.23200000000000001</v>
      </c>
      <c r="BIE8" s="1049">
        <v>0.23100000000000001</v>
      </c>
      <c r="BIF8" s="1049">
        <v>0.23400000000000001</v>
      </c>
      <c r="BIG8" s="1017">
        <v>0.56999999999999995</v>
      </c>
      <c r="BIH8" s="1017">
        <v>0.77</v>
      </c>
      <c r="BII8" s="1049">
        <v>0.22500000000000001</v>
      </c>
      <c r="BIJ8" s="1049">
        <v>0.23899999999999999</v>
      </c>
      <c r="BIK8" s="1049">
        <v>0.23100000000000001</v>
      </c>
      <c r="BIL8" s="1049">
        <v>0.23</v>
      </c>
      <c r="BIM8" s="1049">
        <v>0.23499999999999999</v>
      </c>
      <c r="BIN8" s="1049">
        <v>0.23899999999999999</v>
      </c>
      <c r="BIO8" s="1049">
        <v>0.23400000000000001</v>
      </c>
      <c r="BIP8" s="1049">
        <v>0.23300000000000001</v>
      </c>
      <c r="BIQ8" s="1049">
        <v>0.23799999999999999</v>
      </c>
      <c r="BIR8" s="1049">
        <v>0.23699999999999999</v>
      </c>
      <c r="BIS8" s="1049">
        <v>0.22700000000000001</v>
      </c>
      <c r="BIT8" s="1049">
        <v>0.23300000000000001</v>
      </c>
      <c r="BIU8" s="1049">
        <v>0.23200000000000001</v>
      </c>
      <c r="BIV8" s="1049">
        <v>0.23400000000000001</v>
      </c>
      <c r="BIW8" s="1049">
        <v>0.23400000000000001</v>
      </c>
      <c r="BIX8" s="52">
        <v>0.23699999999999999</v>
      </c>
      <c r="BIY8" s="52">
        <v>0.22900000000000001</v>
      </c>
      <c r="BIZ8" s="1017">
        <v>0.56999999999999995</v>
      </c>
      <c r="BJA8" s="1017">
        <v>0.77</v>
      </c>
      <c r="BJB8" s="1049">
        <v>0.22500000000000001</v>
      </c>
      <c r="BJC8" s="1049">
        <v>0.23</v>
      </c>
      <c r="BJD8" s="1049">
        <v>0.23799999999999999</v>
      </c>
      <c r="BJE8" s="1049">
        <v>0.24</v>
      </c>
      <c r="BJF8" s="1049"/>
      <c r="BJG8" s="1015">
        <v>0.56999999999999995</v>
      </c>
      <c r="BJH8" s="1015">
        <v>0.77</v>
      </c>
      <c r="BJI8" s="1049">
        <v>0.22500000000000001</v>
      </c>
      <c r="BJJ8" s="52"/>
      <c r="BJK8" s="1049"/>
      <c r="BJL8" s="1049"/>
      <c r="BJM8" s="52"/>
      <c r="BJN8" s="52"/>
      <c r="BJO8" s="1225">
        <v>0.56999999999999995</v>
      </c>
      <c r="BJP8" s="1225">
        <v>0.77</v>
      </c>
      <c r="BJQ8" s="1049">
        <v>0.22500000000000001</v>
      </c>
      <c r="BJR8" s="1049"/>
      <c r="BJS8" s="1049"/>
      <c r="BJT8" s="52"/>
      <c r="BJU8" s="1129">
        <v>0.624</v>
      </c>
      <c r="BJV8" s="1049"/>
      <c r="BJW8" s="1225">
        <v>0.56999999999999995</v>
      </c>
      <c r="BJX8" s="1225">
        <v>0.77</v>
      </c>
      <c r="BJY8" s="1049">
        <v>0.22500000000000001</v>
      </c>
      <c r="BJZ8" s="1049"/>
      <c r="BKA8" s="1225">
        <v>0.56999999999999995</v>
      </c>
      <c r="BKB8" s="1225">
        <v>0.77</v>
      </c>
      <c r="BKC8" s="1049">
        <v>0.22500000000000001</v>
      </c>
      <c r="BKD8" s="52"/>
      <c r="BKE8" s="52"/>
      <c r="BKF8" s="52"/>
      <c r="BKG8" s="1225">
        <v>0.56999999999999995</v>
      </c>
      <c r="BKH8" s="1225">
        <v>0.77</v>
      </c>
      <c r="BKI8" s="1049">
        <v>0.22500000000000001</v>
      </c>
      <c r="BKJ8" s="1049"/>
      <c r="BKK8" s="52"/>
      <c r="BKL8" s="944">
        <v>0.61</v>
      </c>
      <c r="BKM8" s="1225">
        <v>0.56999999999999995</v>
      </c>
      <c r="BKN8" s="1225">
        <v>0.77</v>
      </c>
      <c r="BKO8" s="1049">
        <v>0.22500000000000001</v>
      </c>
      <c r="BKP8" s="1049">
        <v>0.83699999999999997</v>
      </c>
      <c r="BKQ8" s="1049">
        <v>0.72099999999999997</v>
      </c>
      <c r="BKR8" s="1049">
        <v>0.872</v>
      </c>
      <c r="BKS8" s="1049"/>
      <c r="BKT8" s="1225">
        <v>0.56999999999999995</v>
      </c>
      <c r="BKU8" s="1225">
        <v>0.77</v>
      </c>
      <c r="BKV8" s="1049">
        <v>0.22500000000000001</v>
      </c>
      <c r="BKW8" s="1049">
        <v>0.88700000000000001</v>
      </c>
      <c r="BKX8" s="1225">
        <v>0.56999999999999995</v>
      </c>
      <c r="BKY8" s="1225">
        <v>0.77</v>
      </c>
      <c r="BKZ8" s="1049">
        <v>0.22500000000000001</v>
      </c>
      <c r="BLA8" s="1049">
        <v>0.84</v>
      </c>
      <c r="BLB8" s="1049">
        <v>0.82599999999999996</v>
      </c>
      <c r="BLC8" s="1049">
        <v>0.94</v>
      </c>
      <c r="BLD8" s="1049">
        <v>0.90600000000000003</v>
      </c>
      <c r="BLE8" s="1049">
        <v>0.91600000000000004</v>
      </c>
      <c r="BLF8" s="1049">
        <v>0.90400000000000003</v>
      </c>
      <c r="BLG8" s="1225">
        <v>0.56999999999999995</v>
      </c>
      <c r="BLH8" s="1225">
        <v>0.77</v>
      </c>
      <c r="BLI8" s="1049">
        <v>0.22500000000000001</v>
      </c>
      <c r="BLJ8" s="1049">
        <v>0.85699999999999998</v>
      </c>
      <c r="BLK8" s="1225">
        <v>0.56999999999999995</v>
      </c>
      <c r="BLL8" s="1225">
        <v>0.77</v>
      </c>
      <c r="BLM8" s="1049">
        <v>0.22500000000000001</v>
      </c>
      <c r="BLN8" s="53">
        <v>0.86099999999999999</v>
      </c>
      <c r="BLO8" s="1225">
        <v>0.56999999999999995</v>
      </c>
      <c r="BLP8" s="1225">
        <v>0.77</v>
      </c>
      <c r="BLQ8" s="1049">
        <v>0.22500000000000001</v>
      </c>
      <c r="BLR8" s="1049">
        <v>0.95299999999999996</v>
      </c>
      <c r="BLS8" s="1049">
        <v>0.95599999999999996</v>
      </c>
      <c r="BLT8" s="1049">
        <v>0.94899999999999995</v>
      </c>
      <c r="BLU8" s="1225">
        <v>0.56999999999999995</v>
      </c>
      <c r="BLV8" s="1225">
        <v>0.77</v>
      </c>
      <c r="BLW8" s="1049">
        <v>0.22500000000000001</v>
      </c>
      <c r="BLX8" s="1049">
        <v>0.94699999999999995</v>
      </c>
      <c r="BLY8" s="1049">
        <v>0.95499999999999996</v>
      </c>
      <c r="BLZ8" s="1225">
        <v>0.56999999999999995</v>
      </c>
      <c r="BMA8" s="1225">
        <v>0.77</v>
      </c>
      <c r="BMB8" s="1049">
        <v>0.22500000000000001</v>
      </c>
      <c r="BMC8" s="32">
        <v>0.95799999999999996</v>
      </c>
      <c r="BMD8" s="1225">
        <v>0.56999999999999995</v>
      </c>
      <c r="BME8" s="1225">
        <v>0.77</v>
      </c>
      <c r="BMF8" s="1049">
        <v>0.22500000000000001</v>
      </c>
      <c r="BMG8" s="1372">
        <v>0.74399999999999999</v>
      </c>
      <c r="BMH8" s="7">
        <f t="shared" si="31"/>
        <v>2.3066666666666666</v>
      </c>
      <c r="BMI8" s="1195">
        <v>0.84</v>
      </c>
      <c r="BMJ8" s="1049">
        <v>0.30199999999999999</v>
      </c>
      <c r="BMK8" s="1049">
        <v>0.29799999999999999</v>
      </c>
      <c r="BML8" s="1049">
        <v>0.3</v>
      </c>
      <c r="BMM8" s="1195">
        <v>0.84</v>
      </c>
      <c r="BMN8" s="1049">
        <v>0.30199999999999999</v>
      </c>
      <c r="BMO8" s="1049">
        <v>0.30199999999999999</v>
      </c>
      <c r="BMP8" s="1049">
        <v>0.312</v>
      </c>
      <c r="BMQ8" s="1049">
        <v>0.29499999999999998</v>
      </c>
      <c r="BMR8" s="1049">
        <v>0.30299999999999999</v>
      </c>
      <c r="BMS8" s="1049">
        <v>0.29699999999999999</v>
      </c>
      <c r="BMT8" s="1049">
        <v>0.29699999999999999</v>
      </c>
      <c r="BMU8" s="1049">
        <v>0.29799999999999999</v>
      </c>
      <c r="BMV8" s="1049">
        <v>0.30299999999999999</v>
      </c>
      <c r="BMW8" s="1049">
        <v>0.29799999999999999</v>
      </c>
      <c r="BMX8" s="1049">
        <v>0.30199999999999999</v>
      </c>
      <c r="BMY8" s="1049">
        <v>0.309</v>
      </c>
      <c r="BMZ8" s="1049">
        <v>0.29799999999999999</v>
      </c>
      <c r="BNA8" s="1049">
        <v>0.30299999999999999</v>
      </c>
      <c r="BNB8" s="1049">
        <v>0.308</v>
      </c>
      <c r="BNC8" s="52">
        <v>0.29699999999999999</v>
      </c>
      <c r="BND8" s="52">
        <v>0.30499999999999999</v>
      </c>
      <c r="BNE8" s="1195">
        <v>0.84</v>
      </c>
      <c r="BNF8" s="1049">
        <v>0.30199999999999999</v>
      </c>
      <c r="BNG8" s="1049">
        <v>0.3</v>
      </c>
      <c r="BNH8" s="1049">
        <v>0.29899999999999999</v>
      </c>
      <c r="BNI8" s="32">
        <v>0.3</v>
      </c>
      <c r="BNJ8" s="52"/>
      <c r="BNK8" s="1195">
        <v>0.7</v>
      </c>
      <c r="BNL8" s="1049"/>
      <c r="BNM8" s="1195">
        <v>0.84</v>
      </c>
      <c r="BNN8" s="1049">
        <v>0.30199999999999999</v>
      </c>
      <c r="BNO8" s="52"/>
      <c r="BNP8" s="1049"/>
      <c r="BNQ8" s="1049"/>
      <c r="BNR8" s="52"/>
      <c r="BNS8" s="52"/>
      <c r="BNT8" s="1028">
        <v>0.84</v>
      </c>
      <c r="BNU8" s="1049">
        <v>0.30199999999999999</v>
      </c>
      <c r="BNV8" s="1049"/>
      <c r="BNW8" s="1049"/>
      <c r="BNX8" s="1049"/>
      <c r="BNY8" s="1049"/>
      <c r="BNZ8" s="1028">
        <v>0.84</v>
      </c>
      <c r="BOA8" s="1049">
        <v>0.30199999999999999</v>
      </c>
      <c r="BOB8" s="1049"/>
      <c r="BOC8" s="1129">
        <v>0.66</v>
      </c>
      <c r="BOD8" s="1028">
        <v>0.84</v>
      </c>
      <c r="BOE8" s="1049">
        <v>0.30199999999999999</v>
      </c>
      <c r="BOF8" s="52"/>
      <c r="BOG8" s="52"/>
      <c r="BOH8" s="52"/>
      <c r="BOI8" s="1028">
        <v>0.84</v>
      </c>
      <c r="BOJ8" s="1049">
        <v>0.30199999999999999</v>
      </c>
      <c r="BOK8" s="1049"/>
      <c r="BOL8" s="52"/>
      <c r="BOM8" s="896">
        <v>0.72</v>
      </c>
      <c r="BON8" s="52"/>
      <c r="BOO8" s="1028">
        <v>0.84</v>
      </c>
      <c r="BOP8" s="1049">
        <v>0.30199999999999999</v>
      </c>
      <c r="BOQ8" s="1049">
        <v>0.88</v>
      </c>
      <c r="BOR8" s="1049">
        <v>0.72899999999999998</v>
      </c>
      <c r="BOS8" s="1049">
        <v>0.874</v>
      </c>
      <c r="BOT8" s="1049"/>
      <c r="BOU8" s="1028">
        <v>0.84</v>
      </c>
      <c r="BOV8" s="1049">
        <v>0.30199999999999999</v>
      </c>
      <c r="BOW8" s="1049">
        <v>0.84299999999999997</v>
      </c>
      <c r="BOX8" s="1028">
        <v>0.84</v>
      </c>
      <c r="BOY8" s="1049">
        <v>0.30199999999999999</v>
      </c>
      <c r="BOZ8" s="1049">
        <v>0.871</v>
      </c>
      <c r="BPA8" s="1049">
        <v>0.85799999999999998</v>
      </c>
      <c r="BPB8" s="1049">
        <v>0.86</v>
      </c>
      <c r="BPC8" s="1049">
        <v>0.85199999999999998</v>
      </c>
      <c r="BPD8" s="1049">
        <v>0.86299999999999999</v>
      </c>
      <c r="BPE8" s="1049">
        <v>0.90800000000000003</v>
      </c>
      <c r="BPF8" s="1028">
        <v>0.84</v>
      </c>
      <c r="BPG8" s="1049">
        <v>0.30199999999999999</v>
      </c>
      <c r="BPH8" s="1049">
        <v>0.88800000000000001</v>
      </c>
      <c r="BPI8" s="1028">
        <v>0.84</v>
      </c>
      <c r="BPJ8" s="1049">
        <v>0.30199999999999999</v>
      </c>
      <c r="BPK8" s="1049">
        <v>0.89</v>
      </c>
      <c r="BPL8" s="1028">
        <v>0.84</v>
      </c>
      <c r="BPM8" s="1049">
        <v>0.30199999999999999</v>
      </c>
      <c r="BPN8" s="1049">
        <v>1.232</v>
      </c>
      <c r="BPO8" s="1049">
        <v>1.232</v>
      </c>
      <c r="BPP8" s="1049">
        <v>1.234</v>
      </c>
      <c r="BPQ8" s="1028">
        <v>0.84</v>
      </c>
      <c r="BPR8" s="1049">
        <v>0.30199999999999999</v>
      </c>
      <c r="BPS8" s="53">
        <v>1.228</v>
      </c>
      <c r="BPT8" s="53">
        <v>1.228</v>
      </c>
      <c r="BPU8" s="1028">
        <v>0.84</v>
      </c>
      <c r="BPV8" s="1049">
        <v>0.30199999999999999</v>
      </c>
      <c r="BPW8" s="53">
        <v>1.2270000000000001</v>
      </c>
      <c r="BPX8" s="1028">
        <v>0.84</v>
      </c>
      <c r="BPY8" s="1049">
        <v>0.30199999999999999</v>
      </c>
      <c r="BPZ8" s="1372">
        <v>0.95499999999999996</v>
      </c>
      <c r="BQA8" s="7">
        <f t="shared" si="32"/>
        <v>2.1622516556291393</v>
      </c>
      <c r="BQB8" s="1086">
        <v>0.65</v>
      </c>
      <c r="BQC8" s="1085">
        <f t="shared" si="2"/>
        <v>0.71500000000000008</v>
      </c>
      <c r="BQD8" s="52">
        <f t="shared" si="3"/>
        <v>0.65</v>
      </c>
      <c r="BQE8" s="52"/>
      <c r="BQF8" s="52"/>
      <c r="BQG8" s="1049"/>
      <c r="BQH8" s="1049"/>
      <c r="BQI8" s="1049"/>
      <c r="BQJ8" s="1049"/>
      <c r="BQK8" s="52">
        <v>0.97</v>
      </c>
      <c r="BQL8" s="1049"/>
      <c r="BQM8" s="1049"/>
      <c r="BQN8" s="1049"/>
      <c r="BQO8" s="1049"/>
      <c r="BQP8" s="1049"/>
      <c r="BQQ8" s="1049"/>
      <c r="BQR8" s="1049">
        <v>0</v>
      </c>
      <c r="BQS8" s="1049">
        <v>0</v>
      </c>
      <c r="BQT8" s="52">
        <v>0</v>
      </c>
      <c r="BQU8" s="52">
        <v>0</v>
      </c>
      <c r="BQV8" s="1086">
        <v>0.65</v>
      </c>
      <c r="BQW8" s="1085">
        <f t="shared" si="33"/>
        <v>0.71500000000000008</v>
      </c>
      <c r="BQX8" s="52">
        <f t="shared" si="34"/>
        <v>0.65</v>
      </c>
      <c r="BQY8" s="52">
        <v>0.97</v>
      </c>
      <c r="BQZ8" s="1049">
        <v>0.92800000000000005</v>
      </c>
      <c r="BRA8" s="1049">
        <v>0.93899999999999995</v>
      </c>
      <c r="BRB8" s="1049">
        <v>0.93799999999999994</v>
      </c>
      <c r="BRC8" s="1195"/>
      <c r="BRD8" s="1049">
        <v>0.93899999999999995</v>
      </c>
      <c r="BRE8" s="1086">
        <v>0.65</v>
      </c>
      <c r="BRF8" s="1085">
        <f t="shared" si="35"/>
        <v>0.71500000000000008</v>
      </c>
      <c r="BRG8" s="52">
        <f t="shared" si="36"/>
        <v>0.65</v>
      </c>
      <c r="BRH8" s="52">
        <v>0.97</v>
      </c>
      <c r="BRI8" s="52">
        <v>0.93899999999999995</v>
      </c>
      <c r="BRJ8" s="52">
        <v>0.93899999999999995</v>
      </c>
      <c r="BRK8" s="1049">
        <v>0.93799999999999994</v>
      </c>
      <c r="BRL8" s="52">
        <v>0.93700000000000006</v>
      </c>
      <c r="BRM8" s="52">
        <v>0.92800000000000005</v>
      </c>
      <c r="BRN8" s="1086">
        <v>0.65</v>
      </c>
      <c r="BRO8" s="1085">
        <f t="shared" si="37"/>
        <v>0.71500000000000008</v>
      </c>
      <c r="BRP8" s="52">
        <f t="shared" si="38"/>
        <v>0.92800000000000005</v>
      </c>
      <c r="BRQ8" s="52">
        <v>0.97</v>
      </c>
      <c r="BRR8" s="1049">
        <v>0.93799999999999994</v>
      </c>
      <c r="BRS8" s="1049">
        <v>0.93799999999999994</v>
      </c>
      <c r="BRT8" s="1049">
        <v>0.92</v>
      </c>
      <c r="BRU8" s="1049">
        <v>0.93899999999999995</v>
      </c>
      <c r="BRV8" s="1049">
        <v>0.93899999999999995</v>
      </c>
      <c r="BRW8" s="1049">
        <v>0.92800000000000005</v>
      </c>
      <c r="BRX8" s="1049">
        <v>0.92800000000000005</v>
      </c>
      <c r="BRY8" s="1049">
        <v>0.93799999999999994</v>
      </c>
      <c r="BRZ8" s="52">
        <f t="shared" si="39"/>
        <v>0.92800000000000005</v>
      </c>
      <c r="BSA8" s="52">
        <v>0.97</v>
      </c>
      <c r="BSB8" s="1049">
        <v>0.93799999999999994</v>
      </c>
      <c r="BSC8" s="1049">
        <v>0.93799999999999994</v>
      </c>
      <c r="BSD8" s="52">
        <f t="shared" si="40"/>
        <v>0.92800000000000005</v>
      </c>
      <c r="BSE8" s="52">
        <v>0.97</v>
      </c>
      <c r="BSF8" s="52">
        <v>0.93799999999999994</v>
      </c>
      <c r="BSG8" s="52">
        <v>0.93799999999999994</v>
      </c>
      <c r="BSH8" s="52">
        <v>0.92800000000000005</v>
      </c>
      <c r="BSI8" s="52">
        <v>0.92900000000000005</v>
      </c>
      <c r="BSJ8" s="52">
        <v>0.93700000000000006</v>
      </c>
      <c r="BSK8" s="52">
        <v>0.93899999999999995</v>
      </c>
      <c r="BSL8" s="52">
        <f t="shared" si="41"/>
        <v>0.92800000000000005</v>
      </c>
      <c r="BSM8" s="52">
        <v>0.97</v>
      </c>
      <c r="BSN8" s="52">
        <v>0.92800000000000005</v>
      </c>
      <c r="BSO8" s="52">
        <v>0.92800000000000005</v>
      </c>
      <c r="BSP8" s="52">
        <v>0.93799999999999994</v>
      </c>
      <c r="BSQ8" s="52">
        <v>0.93899999999999995</v>
      </c>
      <c r="BSR8" s="944"/>
      <c r="BSS8" s="944"/>
      <c r="BST8" s="52">
        <v>0.93799999999999994</v>
      </c>
      <c r="BSU8" s="52">
        <v>0.93899999999999995</v>
      </c>
      <c r="BSV8" s="52">
        <f t="shared" si="42"/>
        <v>0.92800000000000005</v>
      </c>
      <c r="BSW8" s="52">
        <v>0.97</v>
      </c>
      <c r="BSX8" s="52">
        <v>0.93899999999999995</v>
      </c>
      <c r="BSY8" s="52">
        <v>0.93899999999999995</v>
      </c>
      <c r="BSZ8" s="52">
        <v>0.93799999999999994</v>
      </c>
      <c r="BTA8" s="52">
        <v>0.93799999999999994</v>
      </c>
      <c r="BTB8" s="52">
        <v>0.93799999999999994</v>
      </c>
      <c r="BTC8" s="52">
        <v>0.92700000000000005</v>
      </c>
      <c r="BTD8" s="52">
        <v>0.97199999999999998</v>
      </c>
      <c r="BTE8" s="52">
        <v>0.93700000000000006</v>
      </c>
      <c r="BTF8" s="52">
        <f t="shared" si="43"/>
        <v>0.93899999999999995</v>
      </c>
      <c r="BTG8" s="52">
        <v>0.97</v>
      </c>
      <c r="BTH8" s="1049">
        <v>0.93799999999999994</v>
      </c>
      <c r="BTI8" s="1049">
        <v>0.93899999999999995</v>
      </c>
      <c r="BTJ8" s="52">
        <f t="shared" si="44"/>
        <v>0.93899999999999995</v>
      </c>
      <c r="BTK8" s="52">
        <v>0.97</v>
      </c>
      <c r="BTL8" s="52">
        <v>0.93799999999999994</v>
      </c>
      <c r="BTM8" s="52">
        <v>0.93799999999999994</v>
      </c>
      <c r="BTN8" s="52">
        <v>0.93700000000000006</v>
      </c>
      <c r="BTO8" s="52">
        <v>0.93899999999999995</v>
      </c>
      <c r="BTP8" s="1049">
        <v>0.94099999999999995</v>
      </c>
      <c r="BTQ8" s="1049">
        <v>0.94099999999999995</v>
      </c>
      <c r="BTR8" s="1049">
        <v>0.93799999999999994</v>
      </c>
      <c r="BTS8" s="1049">
        <v>0.92800000000000005</v>
      </c>
      <c r="BTT8" s="1049">
        <v>0.93899999999999995</v>
      </c>
      <c r="BTU8" s="1049">
        <v>0.93899999999999995</v>
      </c>
      <c r="BTV8" s="1049">
        <v>0.94</v>
      </c>
      <c r="BTW8" s="1049">
        <v>0.93899999999999995</v>
      </c>
      <c r="BTX8" s="1049">
        <v>0.94099999999999995</v>
      </c>
      <c r="BTY8" s="1049">
        <v>0.93799999999999994</v>
      </c>
      <c r="BTZ8" s="52">
        <f t="shared" si="45"/>
        <v>0.94</v>
      </c>
      <c r="BUA8" s="52">
        <v>0.97</v>
      </c>
      <c r="BUB8" s="1049">
        <v>0.96099999999999997</v>
      </c>
      <c r="BUC8" s="1049">
        <v>0.97599999999999998</v>
      </c>
      <c r="BUD8" s="52">
        <v>0.97</v>
      </c>
      <c r="BUE8" s="52">
        <v>0.97699999999999998</v>
      </c>
      <c r="BUF8" s="52">
        <v>1.0109999999999999</v>
      </c>
      <c r="BUG8" s="53">
        <v>0.97</v>
      </c>
      <c r="BUH8" s="53">
        <v>1.01</v>
      </c>
      <c r="BUI8" s="53">
        <v>0.97899999999999998</v>
      </c>
      <c r="BUJ8" s="53">
        <v>1.016</v>
      </c>
      <c r="BUK8" s="53">
        <v>1.004</v>
      </c>
      <c r="BUL8" s="1042"/>
      <c r="BUM8" s="53">
        <v>1.0169999999999999</v>
      </c>
      <c r="BUN8" s="53">
        <v>1.0449999999999999</v>
      </c>
      <c r="BUO8" s="53">
        <v>0.97</v>
      </c>
      <c r="BUP8" s="53">
        <v>1.0009999999999999</v>
      </c>
      <c r="BUQ8" s="53">
        <v>1.0189999999999999</v>
      </c>
      <c r="BUR8" s="53">
        <v>0.97</v>
      </c>
      <c r="BUS8" s="53">
        <v>0.95499999999999996</v>
      </c>
      <c r="BUT8" s="53">
        <v>0.96</v>
      </c>
      <c r="BUU8" s="53">
        <v>0.97</v>
      </c>
      <c r="BUV8" s="53"/>
      <c r="BUW8" s="53"/>
      <c r="BUX8" s="7">
        <f t="shared" si="46"/>
        <v>-1</v>
      </c>
      <c r="BUY8" s="7">
        <f t="shared" si="47"/>
        <v>-1</v>
      </c>
      <c r="BUZ8" s="1304">
        <v>0.65</v>
      </c>
      <c r="BVA8" s="1049">
        <v>0.84099999999999997</v>
      </c>
      <c r="BVB8" s="1304">
        <v>0.65</v>
      </c>
      <c r="BVC8" s="1384">
        <v>0.78400000000000003</v>
      </c>
      <c r="BVD8" s="1049">
        <v>0.86099999999999999</v>
      </c>
      <c r="BVE8" s="1384">
        <v>0.873</v>
      </c>
      <c r="BVF8" s="1049">
        <v>0.69799999999999995</v>
      </c>
      <c r="BVG8" s="1049">
        <v>0.71599999999999997</v>
      </c>
      <c r="BVH8" s="1049">
        <v>0.82199999999999995</v>
      </c>
      <c r="BVI8" s="890">
        <v>0.57999999999999996</v>
      </c>
      <c r="BVJ8" s="1304">
        <v>0.65</v>
      </c>
      <c r="BVK8" s="1049">
        <v>0.83</v>
      </c>
      <c r="BVL8" s="890">
        <v>0.57999999999999996</v>
      </c>
      <c r="BVM8" s="1304">
        <v>0.65</v>
      </c>
      <c r="BVN8" s="1049">
        <v>0.8</v>
      </c>
      <c r="BVO8" s="890">
        <v>0.57999999999999996</v>
      </c>
      <c r="BVP8" s="1304">
        <v>0.65</v>
      </c>
      <c r="BVQ8" s="1384">
        <v>0.94599999999999995</v>
      </c>
      <c r="BVR8" s="1384">
        <v>0.94299999999999995</v>
      </c>
      <c r="BVS8" s="896">
        <v>0.73</v>
      </c>
      <c r="BVT8" s="1384">
        <v>0.94499999999999995</v>
      </c>
      <c r="BVU8" s="890">
        <v>0.57999999999999996</v>
      </c>
      <c r="BVV8" s="1304">
        <v>0.65</v>
      </c>
      <c r="BVW8" s="53">
        <v>0.95299999999999996</v>
      </c>
      <c r="BVX8" s="53">
        <v>0.95199999999999996</v>
      </c>
      <c r="BVY8" s="890">
        <v>0.57999999999999996</v>
      </c>
      <c r="BVZ8" s="1304">
        <v>0.65</v>
      </c>
      <c r="BWA8" s="53">
        <v>0.95799999999999996</v>
      </c>
      <c r="BWB8" s="890">
        <v>0.57999999999999996</v>
      </c>
      <c r="BWC8" s="1304">
        <v>0.65</v>
      </c>
      <c r="BWD8" s="1372">
        <v>0.77300000000000002</v>
      </c>
      <c r="BWE8" s="890">
        <v>0.57999999999999996</v>
      </c>
      <c r="BWF8" s="1304">
        <v>0.65</v>
      </c>
      <c r="BWG8" s="55"/>
      <c r="BWH8" s="7">
        <f t="shared" si="4"/>
        <v>-1</v>
      </c>
      <c r="BWI8" s="896">
        <v>0.64</v>
      </c>
      <c r="BWJ8" s="53">
        <v>0.63200000000000001</v>
      </c>
      <c r="BWK8" s="1042"/>
      <c r="BWL8" s="53">
        <v>0.38500000000000001</v>
      </c>
      <c r="BWM8" s="1049">
        <v>0.48399999999999999</v>
      </c>
      <c r="BWN8" s="896">
        <v>0.64</v>
      </c>
      <c r="BWO8" s="53">
        <v>0.63200000000000001</v>
      </c>
      <c r="BWP8" s="1042"/>
      <c r="BWQ8" s="53">
        <v>0.38500000000000001</v>
      </c>
      <c r="BWR8" s="53">
        <v>0.45500000000000002</v>
      </c>
      <c r="BWS8" s="1049">
        <v>0.51400000000000001</v>
      </c>
      <c r="BWT8" s="1049">
        <v>0.49399999999999999</v>
      </c>
      <c r="BWU8" s="1049">
        <v>0.54600000000000004</v>
      </c>
      <c r="BWV8" s="1049">
        <v>0.497</v>
      </c>
      <c r="BWW8" s="1049">
        <v>0.49299999999999999</v>
      </c>
      <c r="BWX8" s="1321">
        <v>0.38500000000000001</v>
      </c>
      <c r="BWY8" s="1304">
        <v>0.38500000000000001</v>
      </c>
      <c r="BWZ8" s="1049">
        <v>0.52100000000000002</v>
      </c>
      <c r="BXA8" s="1321">
        <v>0.38500000000000001</v>
      </c>
      <c r="BXB8" s="1304">
        <v>0.38500000000000001</v>
      </c>
      <c r="BXC8" s="1049">
        <v>0.53400000000000003</v>
      </c>
      <c r="BXD8" s="890">
        <v>0.38500000000000001</v>
      </c>
      <c r="BXE8" s="1384">
        <v>0.38500000000000001</v>
      </c>
      <c r="BXF8" s="1384">
        <v>0.60899999999999999</v>
      </c>
      <c r="BXG8" s="1384">
        <v>0.60199999999999998</v>
      </c>
      <c r="BXH8" s="1531">
        <v>0.46700000000000003</v>
      </c>
      <c r="BXI8" s="1384">
        <v>0.60299999999999998</v>
      </c>
      <c r="BXJ8" s="890">
        <v>0.38500000000000001</v>
      </c>
      <c r="BXK8" s="1384">
        <v>0.38500000000000001</v>
      </c>
      <c r="BXL8" s="53">
        <v>0.60599999999999998</v>
      </c>
      <c r="BXM8" s="890">
        <v>0.38500000000000001</v>
      </c>
      <c r="BXN8" s="1384">
        <v>0.38500000000000001</v>
      </c>
      <c r="BXO8" s="1372">
        <v>0.48199999999999998</v>
      </c>
      <c r="BXP8" s="890">
        <v>0.38500000000000001</v>
      </c>
      <c r="BXQ8" s="1384">
        <v>0.38500000000000001</v>
      </c>
      <c r="BXR8" s="55"/>
      <c r="BXS8" s="7">
        <f t="shared" si="5"/>
        <v>-1</v>
      </c>
      <c r="BXT8" s="1049">
        <v>0.93799999999999994</v>
      </c>
      <c r="BXU8" s="1049">
        <v>0.93799999999999994</v>
      </c>
      <c r="BXV8" s="1049">
        <v>0.93899999999999995</v>
      </c>
      <c r="BXW8" s="1049">
        <v>0.93799999999999994</v>
      </c>
      <c r="BXX8" s="1049">
        <v>0.93899999999999995</v>
      </c>
      <c r="BXY8" s="1049">
        <v>0.93799999999999994</v>
      </c>
      <c r="BXZ8" s="1049">
        <v>0.95599999999999996</v>
      </c>
      <c r="BYA8" s="890">
        <v>0.96</v>
      </c>
      <c r="BYB8" s="1304">
        <v>0.93799999999999994</v>
      </c>
      <c r="BYC8" s="1049">
        <v>1.0349999999999999</v>
      </c>
      <c r="BYD8" s="890">
        <v>0.96</v>
      </c>
      <c r="BYE8" s="1384">
        <v>0.93799999999999994</v>
      </c>
      <c r="BYF8" s="1384">
        <v>0.99</v>
      </c>
      <c r="BYG8" s="890">
        <v>0.96</v>
      </c>
      <c r="BYH8" s="1384">
        <v>0.93799999999999994</v>
      </c>
      <c r="BYI8" s="1384">
        <v>1.0449999999999999</v>
      </c>
      <c r="BYJ8" s="1384">
        <v>1.1140000000000001</v>
      </c>
      <c r="BYK8" s="890">
        <v>1.02</v>
      </c>
      <c r="BYL8" s="1384">
        <v>1.1020000000000001</v>
      </c>
      <c r="BYM8" s="890">
        <v>0.96</v>
      </c>
      <c r="BYN8" s="1384">
        <v>0.93799999999999994</v>
      </c>
      <c r="BYO8" s="53">
        <v>1.01</v>
      </c>
      <c r="BYP8" s="890">
        <v>0.96</v>
      </c>
      <c r="BYQ8" s="1384">
        <v>0.93799999999999994</v>
      </c>
      <c r="BYR8" s="1372">
        <v>1.0780000000000001</v>
      </c>
      <c r="BYS8" s="890">
        <v>0.96</v>
      </c>
      <c r="BYT8" s="1384">
        <v>0.93799999999999994</v>
      </c>
      <c r="BYU8" s="55"/>
      <c r="BYV8" s="7">
        <f t="shared" si="6"/>
        <v>-1</v>
      </c>
      <c r="BYW8" s="1372">
        <v>0.46899999999999997</v>
      </c>
      <c r="BYX8" s="1373">
        <v>0.45</v>
      </c>
      <c r="BYY8" s="1372">
        <v>0.46600000000000003</v>
      </c>
      <c r="BYZ8" s="1372">
        <v>0.46500000000000002</v>
      </c>
      <c r="BZA8" s="1373">
        <v>0.45</v>
      </c>
      <c r="BZB8" s="1049">
        <v>0.47</v>
      </c>
      <c r="BZC8" s="1373">
        <v>0.45</v>
      </c>
      <c r="BZD8" s="1384">
        <v>0.69099999999999995</v>
      </c>
      <c r="BZE8" s="1321">
        <v>0.45</v>
      </c>
      <c r="BZF8" s="1372">
        <v>0.45</v>
      </c>
      <c r="BZG8" s="1372">
        <v>0.63100000000000001</v>
      </c>
      <c r="BZH8" s="1372">
        <v>0.62</v>
      </c>
      <c r="BZI8" s="1583">
        <v>0.65</v>
      </c>
      <c r="BZJ8" s="1372">
        <v>0.627</v>
      </c>
      <c r="BZK8" s="1321">
        <v>0.45</v>
      </c>
      <c r="BZL8" s="1372">
        <v>0.45</v>
      </c>
      <c r="BZM8" s="108">
        <v>0.60899999999999999</v>
      </c>
      <c r="BZN8" s="1321">
        <v>0.45</v>
      </c>
      <c r="BZO8" s="1372">
        <v>0.45</v>
      </c>
      <c r="BZP8" s="1372">
        <v>0.58899999999999997</v>
      </c>
      <c r="BZQ8" s="1321">
        <v>0.45</v>
      </c>
      <c r="BZR8" s="1372">
        <v>0.45</v>
      </c>
      <c r="BZS8" s="55"/>
      <c r="BZT8" s="7">
        <f t="shared" si="48"/>
        <v>-1</v>
      </c>
      <c r="BZU8" s="53">
        <v>0.58899999999999997</v>
      </c>
      <c r="BZV8" s="53">
        <f t="shared" si="49"/>
        <v>0.58899999999999997</v>
      </c>
      <c r="BZW8" s="55"/>
      <c r="BZX8" s="1737">
        <f t="shared" si="50"/>
        <v>-1</v>
      </c>
      <c r="BZY8" s="53">
        <v>0.67100000000000004</v>
      </c>
      <c r="BZZ8" s="53">
        <f t="shared" si="51"/>
        <v>0.67100000000000004</v>
      </c>
      <c r="CAA8" s="55"/>
      <c r="CAB8" s="1737">
        <f t="shared" si="52"/>
        <v>-1</v>
      </c>
      <c r="CAC8" s="53">
        <v>0.56499999999999995</v>
      </c>
      <c r="CAD8" s="53">
        <f t="shared" si="53"/>
        <v>0.56499999999999995</v>
      </c>
      <c r="CAE8" s="55"/>
      <c r="CAF8" s="380">
        <f t="shared" si="54"/>
        <v>-1</v>
      </c>
      <c r="CAG8" s="1529" t="s">
        <v>3862</v>
      </c>
      <c r="CAH8" s="1049"/>
      <c r="CAI8" s="1183" t="s">
        <v>3863</v>
      </c>
      <c r="CAJ8" s="1049" t="str">
        <f t="shared" si="7"/>
        <v>2. Within 10% deviation from baseline</v>
      </c>
      <c r="CAK8" s="1049" t="str">
        <f t="shared" si="8"/>
        <v>2. Within 10% deviation from baseline</v>
      </c>
      <c r="CAL8" s="1049" t="str">
        <f t="shared" si="9"/>
        <v>2. Within 10% deviation from baseline</v>
      </c>
      <c r="CAM8" s="1049" t="str">
        <f t="shared" si="10"/>
        <v>2. Within 10% deviation from baseline</v>
      </c>
      <c r="CAN8" s="1049" t="str">
        <f t="shared" si="11"/>
        <v xml:space="preserve">1. Better than baseline </v>
      </c>
      <c r="CAO8" s="1049" t="str">
        <f t="shared" si="12"/>
        <v>3. Missing baseline</v>
      </c>
      <c r="CAP8" s="1049" t="str">
        <f t="shared" si="13"/>
        <v>3. Missing baseline</v>
      </c>
      <c r="CAQ8" s="32" t="str">
        <f t="shared" si="14"/>
        <v>3. Missing baseline</v>
      </c>
      <c r="CAR8" s="53" t="str">
        <f t="shared" si="15"/>
        <v>3. Missing baseline</v>
      </c>
      <c r="CAS8" s="53" t="str">
        <f t="shared" si="16"/>
        <v>3. Missing baseline</v>
      </c>
      <c r="CAT8" s="53" t="str">
        <f t="shared" si="17"/>
        <v xml:space="preserve">1. Better than baseline </v>
      </c>
      <c r="CAU8" s="1384" t="str">
        <f t="shared" si="18"/>
        <v xml:space="preserve">1. Better than baseline </v>
      </c>
      <c r="CAV8" s="1384" t="str">
        <f t="shared" si="19"/>
        <v xml:space="preserve">1. Better than baseline </v>
      </c>
      <c r="CAW8" s="1384" t="str">
        <f t="shared" si="20"/>
        <v xml:space="preserve">1. Better than baseline </v>
      </c>
      <c r="CAX8" s="1384" t="str">
        <f t="shared" si="21"/>
        <v xml:space="preserve">1. Better than baseline </v>
      </c>
    </row>
    <row r="9" spans="1:2237" ht="29.9" customHeight="1" thickBot="1" x14ac:dyDescent="0.4">
      <c r="A9" s="126" t="s">
        <v>3864</v>
      </c>
      <c r="B9" s="126"/>
      <c r="C9" s="126" t="s">
        <v>3865</v>
      </c>
      <c r="D9" s="339">
        <v>7</v>
      </c>
      <c r="E9" s="1050" t="s">
        <v>3865</v>
      </c>
      <c r="F9" s="117" t="s">
        <v>3866</v>
      </c>
      <c r="G9" s="112" t="s">
        <v>17</v>
      </c>
      <c r="H9" s="116" t="s">
        <v>17</v>
      </c>
      <c r="I9" s="117" t="s">
        <v>3866</v>
      </c>
      <c r="J9" s="345" t="s">
        <v>3867</v>
      </c>
      <c r="K9" s="1050">
        <v>1.1599999999999999</v>
      </c>
      <c r="L9" s="1050">
        <v>1.23</v>
      </c>
      <c r="M9" s="1050"/>
      <c r="N9" s="1050">
        <v>1.349</v>
      </c>
      <c r="O9" s="1050">
        <v>1.349</v>
      </c>
      <c r="P9" s="54"/>
      <c r="Q9" s="54">
        <v>0.96399999999999997</v>
      </c>
      <c r="R9" s="54">
        <v>1.026</v>
      </c>
      <c r="S9" s="54">
        <v>1.1020000000000001</v>
      </c>
      <c r="T9" s="54">
        <v>1.1020000000000001</v>
      </c>
      <c r="U9" s="54"/>
      <c r="V9" s="1050"/>
      <c r="W9" s="919"/>
      <c r="X9" s="919">
        <v>0.93500000000000005</v>
      </c>
      <c r="Y9" s="54">
        <v>0.93500000000000005</v>
      </c>
      <c r="Z9" s="919">
        <v>1.0369999999999999</v>
      </c>
      <c r="AA9" s="54"/>
      <c r="AB9" s="54">
        <v>1.0469999999999999</v>
      </c>
      <c r="AC9" s="208">
        <v>1.024</v>
      </c>
      <c r="AD9" s="213">
        <v>1.0509999999999999</v>
      </c>
      <c r="AE9" s="213">
        <v>1.0409999999999999</v>
      </c>
      <c r="AF9" s="213">
        <v>1.038</v>
      </c>
      <c r="AG9" s="208">
        <v>1.024</v>
      </c>
      <c r="AH9" s="1050">
        <f t="shared" si="0"/>
        <v>1.024</v>
      </c>
      <c r="AI9" s="1050">
        <v>1.0369999999999999</v>
      </c>
      <c r="AJ9" s="1050">
        <v>1.038</v>
      </c>
      <c r="AK9" s="1050">
        <v>1.016</v>
      </c>
      <c r="AL9" s="1050"/>
      <c r="AM9" s="1050"/>
      <c r="AN9" s="1050">
        <v>1.008</v>
      </c>
      <c r="AO9" s="1050">
        <v>1.024</v>
      </c>
      <c r="AP9" s="1050">
        <v>0.94</v>
      </c>
      <c r="AQ9" s="1050">
        <v>0.93600000000000005</v>
      </c>
      <c r="AR9" s="919">
        <v>0.94899999999999995</v>
      </c>
      <c r="AS9" s="54">
        <v>0.92800000000000005</v>
      </c>
      <c r="AT9" s="54">
        <v>0.95099999999999996</v>
      </c>
      <c r="AU9" s="54">
        <v>0.95899999999999996</v>
      </c>
      <c r="AV9" s="54">
        <v>0.97799999999999998</v>
      </c>
      <c r="AW9" s="54">
        <v>1.024</v>
      </c>
      <c r="AX9" s="54">
        <v>0.93400000000000005</v>
      </c>
      <c r="AY9" s="28">
        <v>1.0289999999999999</v>
      </c>
      <c r="AZ9" s="28">
        <v>1.0189999999999999</v>
      </c>
      <c r="BA9" s="220"/>
      <c r="BB9" s="28">
        <v>1.0269999999999999</v>
      </c>
      <c r="BC9" s="28">
        <v>0.94299999999999995</v>
      </c>
      <c r="BD9" s="28">
        <v>0.94</v>
      </c>
      <c r="BE9" s="28">
        <v>0.93400000000000005</v>
      </c>
      <c r="BF9" s="28">
        <v>1.024</v>
      </c>
      <c r="BG9" s="28">
        <v>0.94099999999999995</v>
      </c>
      <c r="BH9" s="28">
        <v>0.94199999999999995</v>
      </c>
      <c r="BI9" s="54">
        <v>0.95799999999999996</v>
      </c>
      <c r="BJ9" s="54"/>
      <c r="BK9" s="28">
        <v>1.0249999999999999</v>
      </c>
      <c r="BL9" s="28"/>
      <c r="BM9" s="28"/>
      <c r="BN9" s="28"/>
      <c r="BO9" s="28"/>
      <c r="BP9" s="1050">
        <v>1.024</v>
      </c>
      <c r="BQ9" s="28"/>
      <c r="BR9" s="28">
        <v>1.022</v>
      </c>
      <c r="BS9" s="28">
        <v>0.95599999999999996</v>
      </c>
      <c r="BT9" s="28">
        <v>0.96899999999999997</v>
      </c>
      <c r="BU9" s="28">
        <v>0.995</v>
      </c>
      <c r="BV9" s="28">
        <v>0.96899999999999997</v>
      </c>
      <c r="BW9" s="28">
        <v>0.97399999999999998</v>
      </c>
      <c r="BX9" s="28">
        <v>0.96799999999999997</v>
      </c>
      <c r="BY9" s="28">
        <v>0.97</v>
      </c>
      <c r="BZ9" s="28"/>
      <c r="CA9" s="898">
        <v>0.97</v>
      </c>
      <c r="CB9" s="28"/>
      <c r="CC9" s="28">
        <v>1.024</v>
      </c>
      <c r="CD9" s="28">
        <v>1.0229999999999999</v>
      </c>
      <c r="CE9" s="28">
        <v>0.96299999999999997</v>
      </c>
      <c r="CF9" s="28">
        <v>0.96899999999999997</v>
      </c>
      <c r="CG9" s="28">
        <v>0.96899999999999997</v>
      </c>
      <c r="CH9" s="28">
        <v>0.97899999999999998</v>
      </c>
      <c r="CI9" s="28">
        <v>0.96799999999999997</v>
      </c>
      <c r="CJ9" s="28">
        <v>0.99399999999999999</v>
      </c>
      <c r="CK9" s="54">
        <v>1.052</v>
      </c>
      <c r="CL9" s="54">
        <v>1.0109999999999999</v>
      </c>
      <c r="CM9" s="54">
        <v>1.024</v>
      </c>
      <c r="CN9" s="54">
        <v>1.0580000000000001</v>
      </c>
      <c r="CO9" s="54">
        <v>1.014</v>
      </c>
      <c r="CP9" s="28">
        <v>1.052</v>
      </c>
      <c r="CQ9" s="28">
        <v>1.018</v>
      </c>
      <c r="CR9" s="54">
        <v>1.038</v>
      </c>
      <c r="CS9" s="54">
        <v>1.01</v>
      </c>
      <c r="CT9" s="54"/>
      <c r="CU9" s="54">
        <v>0.99099999999999999</v>
      </c>
      <c r="CV9" s="1050">
        <v>1.024</v>
      </c>
      <c r="CW9" s="1050">
        <v>1.0109999999999999</v>
      </c>
      <c r="CX9" s="1050">
        <v>1.0680000000000001</v>
      </c>
      <c r="CY9" s="1050">
        <v>1.1100000000000001</v>
      </c>
      <c r="CZ9" s="1050">
        <v>1.0580000000000001</v>
      </c>
      <c r="DA9" s="1050"/>
      <c r="DB9" s="1050">
        <v>1.1160000000000001</v>
      </c>
      <c r="DC9" s="1050">
        <v>1.042</v>
      </c>
      <c r="DD9" s="1050">
        <v>1.0549999999999999</v>
      </c>
      <c r="DE9" s="1050">
        <v>1.0409999999999999</v>
      </c>
      <c r="DF9" s="1050">
        <v>1.073</v>
      </c>
      <c r="DG9" s="1050">
        <v>1.024</v>
      </c>
      <c r="DH9" s="874"/>
      <c r="DI9" s="1050">
        <v>1.052</v>
      </c>
      <c r="DJ9" s="1050">
        <v>1.0069999999999999</v>
      </c>
      <c r="DK9" s="874"/>
      <c r="DL9" s="1050">
        <v>0.99299999999999999</v>
      </c>
      <c r="DM9" s="1050">
        <v>1.002</v>
      </c>
      <c r="DN9" s="1050">
        <v>0.98399999999999999</v>
      </c>
      <c r="DO9" s="1050">
        <v>1.0049999999999999</v>
      </c>
      <c r="DP9" s="1050">
        <v>1.0149999999999999</v>
      </c>
      <c r="DQ9" s="891"/>
      <c r="DR9" s="1050">
        <v>0.998</v>
      </c>
      <c r="DS9" s="1050">
        <v>0.97399999999999998</v>
      </c>
      <c r="DT9" s="1050"/>
      <c r="DU9" s="1050">
        <v>1</v>
      </c>
      <c r="DV9" s="1050">
        <v>1.024</v>
      </c>
      <c r="DW9" s="1050">
        <v>0.98099999999999998</v>
      </c>
      <c r="DX9" s="1050">
        <v>1.0109999999999999</v>
      </c>
      <c r="DY9" s="1050">
        <v>0.97299999999999998</v>
      </c>
      <c r="DZ9" s="1050">
        <v>1</v>
      </c>
      <c r="EA9" s="1050">
        <v>1.01</v>
      </c>
      <c r="EB9" s="1050"/>
      <c r="EC9" s="1050"/>
      <c r="ED9" s="1050"/>
      <c r="EE9" s="891">
        <v>1.24</v>
      </c>
      <c r="EF9" s="891"/>
      <c r="EG9" s="1050"/>
      <c r="EH9" s="1050">
        <v>1.1599999999999999</v>
      </c>
      <c r="EI9" s="1029">
        <v>1.1499999999999999</v>
      </c>
      <c r="EJ9" s="1050">
        <v>1.024</v>
      </c>
      <c r="EK9" s="1050"/>
      <c r="EL9" s="1029">
        <v>1.1499999999999999</v>
      </c>
      <c r="EM9" s="1050">
        <v>1.1200000000000001</v>
      </c>
      <c r="EN9" s="1050"/>
      <c r="EO9" s="919"/>
      <c r="EP9" s="54"/>
      <c r="EQ9" s="54"/>
      <c r="ER9" s="1054">
        <v>1.1299999999999999</v>
      </c>
      <c r="ES9" s="54"/>
      <c r="ET9" s="54"/>
      <c r="EU9" s="1050"/>
      <c r="EV9" s="1054">
        <v>1.1499999999999999</v>
      </c>
      <c r="EW9" s="1054"/>
      <c r="EX9" s="1054"/>
      <c r="EY9" s="1054"/>
      <c r="EZ9" s="1054"/>
      <c r="FA9" s="1054"/>
      <c r="FB9" s="1054"/>
      <c r="FC9" s="1054"/>
      <c r="FD9" s="54"/>
      <c r="FE9" s="1036">
        <v>1.1399999999999999</v>
      </c>
      <c r="FF9" s="54"/>
      <c r="FG9" s="54"/>
      <c r="FH9" s="1036">
        <v>1.1499999999999999</v>
      </c>
      <c r="FI9" s="1027"/>
      <c r="FJ9" s="1036">
        <v>1.1499999999999999</v>
      </c>
      <c r="FK9" s="54"/>
      <c r="FL9" s="54"/>
      <c r="FM9" s="1050">
        <v>1.1599999999999999</v>
      </c>
      <c r="FN9" s="1029">
        <v>1.1499999999999999</v>
      </c>
      <c r="FO9" s="1050">
        <v>1.024</v>
      </c>
      <c r="FP9" s="1050"/>
      <c r="FQ9" s="1050"/>
      <c r="FR9" s="54"/>
      <c r="FS9" s="1050">
        <v>1.1599999999999999</v>
      </c>
      <c r="FT9" s="1029">
        <v>1.1499999999999999</v>
      </c>
      <c r="FU9" s="1050">
        <v>1.024</v>
      </c>
      <c r="FV9" s="54"/>
      <c r="FW9" s="54"/>
      <c r="FX9" s="54"/>
      <c r="FY9" s="54"/>
      <c r="FZ9" s="1050"/>
      <c r="GA9" s="1050"/>
      <c r="GB9" s="1050"/>
      <c r="GC9" s="1050"/>
      <c r="GD9" s="54"/>
      <c r="GE9" s="1050"/>
      <c r="GF9" s="1050"/>
      <c r="GG9" s="1050"/>
      <c r="GH9" s="1160">
        <f t="shared" si="22"/>
        <v>-1</v>
      </c>
      <c r="GI9" s="1050">
        <v>1.1499999999999999</v>
      </c>
      <c r="GJ9" s="35">
        <v>1.1100000000000001</v>
      </c>
      <c r="GK9" s="919">
        <v>1.1200000000000001</v>
      </c>
      <c r="GL9" s="919">
        <v>1.109</v>
      </c>
      <c r="GM9" s="919">
        <v>1.1200000000000001</v>
      </c>
      <c r="GN9" s="919">
        <v>1.02</v>
      </c>
      <c r="GO9" s="1050">
        <v>1.073</v>
      </c>
      <c r="GP9" s="919">
        <v>1.04</v>
      </c>
      <c r="GQ9" s="54">
        <v>1.04</v>
      </c>
      <c r="GR9" s="54">
        <v>1.0589999999999999</v>
      </c>
      <c r="GS9" s="54">
        <v>1.077</v>
      </c>
      <c r="GT9" s="28">
        <v>0.98499999999999999</v>
      </c>
      <c r="GU9" s="28">
        <f>VLOOKUP(I9,[4]consolidated!$B$2:$C$202,2,FALSE)/1000</f>
        <v>1.0029999999999999</v>
      </c>
      <c r="GV9" s="28">
        <v>0.995</v>
      </c>
      <c r="GW9" s="54">
        <v>1.1020000000000001</v>
      </c>
      <c r="GX9" s="1050">
        <v>1.03</v>
      </c>
      <c r="GY9" s="1050">
        <v>0.92800000000000005</v>
      </c>
      <c r="GZ9" s="1050">
        <v>0.92100000000000004</v>
      </c>
      <c r="HA9" s="1050">
        <f t="shared" si="55"/>
        <v>0.92100000000000004</v>
      </c>
      <c r="HB9" s="1050">
        <v>0.97099999999999997</v>
      </c>
      <c r="HC9" s="1050"/>
      <c r="HD9" s="1050">
        <v>0.97799999999999998</v>
      </c>
      <c r="HE9" s="1050"/>
      <c r="HF9" s="1050">
        <v>0.97699999999999998</v>
      </c>
      <c r="HG9" s="1050">
        <v>0.92100000000000004</v>
      </c>
      <c r="HH9" s="1050"/>
      <c r="HI9" s="1050">
        <v>1.2</v>
      </c>
      <c r="HJ9" s="1050"/>
      <c r="HK9" s="1050">
        <v>0.92100000000000004</v>
      </c>
      <c r="HL9" s="1050">
        <v>1.008</v>
      </c>
      <c r="HM9" s="1050">
        <v>1.004</v>
      </c>
      <c r="HN9" s="1050">
        <v>1.01</v>
      </c>
      <c r="HO9" s="1050"/>
      <c r="HP9" s="1050"/>
      <c r="HQ9" s="1050"/>
      <c r="HR9" s="1050">
        <v>0.997</v>
      </c>
      <c r="HS9" s="1050">
        <v>0.92100000000000004</v>
      </c>
      <c r="HT9" s="1050"/>
      <c r="HU9" s="54">
        <v>0.90100000000000002</v>
      </c>
      <c r="HV9" s="28">
        <v>0.89</v>
      </c>
      <c r="HW9" s="28">
        <v>0.99</v>
      </c>
      <c r="HX9" s="28"/>
      <c r="HY9" s="28">
        <v>1.0049999999999999</v>
      </c>
      <c r="HZ9" s="54">
        <v>1.006</v>
      </c>
      <c r="IA9" s="28">
        <v>0.996</v>
      </c>
      <c r="IB9" s="28">
        <v>0.92100000000000004</v>
      </c>
      <c r="IC9" s="54"/>
      <c r="ID9" s="28"/>
      <c r="IE9" s="28">
        <v>1.012</v>
      </c>
      <c r="IF9" s="28">
        <v>0.91400000000000003</v>
      </c>
      <c r="IG9" s="28"/>
      <c r="IH9" s="220">
        <v>1.1599999999999999</v>
      </c>
      <c r="II9" s="220"/>
      <c r="IJ9" s="220"/>
      <c r="IK9" s="1050">
        <v>0.92100000000000004</v>
      </c>
      <c r="IL9" s="220"/>
      <c r="IM9" s="220">
        <v>0.91200000000000003</v>
      </c>
      <c r="IN9" s="220"/>
      <c r="IO9" s="220">
        <v>1.012</v>
      </c>
      <c r="IP9" s="220"/>
      <c r="IQ9" s="220"/>
      <c r="IR9" s="220">
        <v>1.0029999999999999</v>
      </c>
      <c r="IS9" s="220">
        <v>1.0049999999999999</v>
      </c>
      <c r="IT9" s="220">
        <v>1.0049999999999999</v>
      </c>
      <c r="IU9" s="220"/>
      <c r="IV9" s="1050">
        <v>0.92100000000000004</v>
      </c>
      <c r="IW9" s="1050"/>
      <c r="IX9" s="388">
        <v>1.19</v>
      </c>
      <c r="IY9" s="1160">
        <f>(IX9-GI9)/GI9</f>
        <v>3.4782608695652209E-2</v>
      </c>
      <c r="IZ9" s="1050">
        <v>1.2</v>
      </c>
      <c r="JA9" s="919">
        <v>1.06</v>
      </c>
      <c r="JB9" s="919"/>
      <c r="JC9" s="919">
        <v>1.1990000000000001</v>
      </c>
      <c r="JD9" s="919"/>
      <c r="JE9" s="919"/>
      <c r="JF9" s="919">
        <v>1.012</v>
      </c>
      <c r="JG9" s="919">
        <v>0.98899999999999999</v>
      </c>
      <c r="JH9" s="54">
        <v>0.93799999999999994</v>
      </c>
      <c r="JI9" s="54">
        <v>1.0189999999999999</v>
      </c>
      <c r="JJ9" s="919">
        <v>1.0189999999999999</v>
      </c>
      <c r="JK9" s="54">
        <v>1.026</v>
      </c>
      <c r="JL9" s="919">
        <v>0.97599999999999998</v>
      </c>
      <c r="JM9" s="54">
        <v>0.96399999999999997</v>
      </c>
      <c r="JN9" s="54">
        <v>0.97299999999999998</v>
      </c>
      <c r="JO9" s="54"/>
      <c r="JP9" s="919">
        <v>0.93899999999999995</v>
      </c>
      <c r="JQ9" s="54">
        <v>0.89600000000000002</v>
      </c>
      <c r="JR9" s="54">
        <v>0.89400000000000002</v>
      </c>
      <c r="JS9" s="54">
        <v>0.88400000000000001</v>
      </c>
      <c r="JT9" s="54">
        <v>0.89200000000000002</v>
      </c>
      <c r="JU9" s="54">
        <v>0.995</v>
      </c>
      <c r="JV9" s="1050">
        <v>0.96099999999999997</v>
      </c>
      <c r="JW9" s="1050">
        <f t="shared" si="56"/>
        <v>0.93799999999999994</v>
      </c>
      <c r="JX9" s="1050">
        <v>0.97099999999999997</v>
      </c>
      <c r="JY9" s="1050">
        <v>0.98199999999999998</v>
      </c>
      <c r="JZ9" s="1050">
        <v>0.96499999999999997</v>
      </c>
      <c r="KA9" s="1050"/>
      <c r="KB9" s="1050"/>
      <c r="KC9" s="1050"/>
      <c r="KD9" s="1050">
        <v>0.93799999999999994</v>
      </c>
      <c r="KE9" s="1050">
        <v>0.95499999999999996</v>
      </c>
      <c r="KF9" s="1050">
        <v>0.96399999999999997</v>
      </c>
      <c r="KG9" s="1050">
        <v>0.96399999999999997</v>
      </c>
      <c r="KH9" s="1050">
        <v>0.93899999999999995</v>
      </c>
      <c r="KI9" s="1050">
        <v>0.96099999999999997</v>
      </c>
      <c r="KJ9" s="1050">
        <v>0.96799999999999997</v>
      </c>
      <c r="KK9" s="1050"/>
      <c r="KL9" s="1050">
        <v>0.96699999999999997</v>
      </c>
      <c r="KM9" s="1050">
        <v>0.93799999999999994</v>
      </c>
      <c r="KN9" s="1050">
        <v>0.95</v>
      </c>
      <c r="KO9" s="370"/>
      <c r="KP9" s="54">
        <v>0.97199999999999998</v>
      </c>
      <c r="KQ9" s="28">
        <v>0.97099999999999997</v>
      </c>
      <c r="KR9" s="28">
        <v>0.97399999999999998</v>
      </c>
      <c r="KS9" s="28">
        <v>0.97099999999999997</v>
      </c>
      <c r="KT9" s="28">
        <v>0.97599999999999998</v>
      </c>
      <c r="KU9" s="28">
        <v>0.94199999999999995</v>
      </c>
      <c r="KV9" s="28">
        <v>0.93799999999999994</v>
      </c>
      <c r="KW9" s="54">
        <v>0.98899999999999999</v>
      </c>
      <c r="KX9" s="28">
        <v>0.97</v>
      </c>
      <c r="KY9" s="54">
        <v>0.97899999999999998</v>
      </c>
      <c r="KZ9" s="28">
        <v>0.98699999999999999</v>
      </c>
      <c r="LA9" s="28">
        <f>VLOOKUP(I9,[5]consolidated!$B$1:$C$29,2,FALSE)/1000</f>
        <v>0.998</v>
      </c>
      <c r="LB9" s="28">
        <v>0.998</v>
      </c>
      <c r="LC9" s="28"/>
      <c r="LD9" s="28">
        <v>0.97</v>
      </c>
      <c r="LE9" s="1050">
        <v>0.93799999999999994</v>
      </c>
      <c r="LF9" s="28"/>
      <c r="LG9" s="28">
        <v>0.97599999999999998</v>
      </c>
      <c r="LH9" s="28">
        <v>0.97899999999999998</v>
      </c>
      <c r="LI9" s="28"/>
      <c r="LJ9" s="28">
        <v>0.99399999999999999</v>
      </c>
      <c r="LK9" s="28">
        <v>0.997</v>
      </c>
      <c r="LL9" s="28">
        <v>1.0009999999999999</v>
      </c>
      <c r="LM9" s="28">
        <v>1.0009999999999999</v>
      </c>
      <c r="LN9" s="28">
        <v>1.0029999999999999</v>
      </c>
      <c r="LO9" s="28">
        <v>0.995</v>
      </c>
      <c r="LP9" s="28">
        <v>0.99199999999999999</v>
      </c>
      <c r="LQ9" s="28"/>
      <c r="LR9" s="54">
        <v>0.93799999999999994</v>
      </c>
      <c r="LS9" s="54">
        <v>0.997</v>
      </c>
      <c r="LT9" s="919">
        <v>0.98899999999999999</v>
      </c>
      <c r="LU9" s="54">
        <v>0.97699999999999998</v>
      </c>
      <c r="LV9" s="54"/>
      <c r="LW9" s="54">
        <v>0.96699999999999997</v>
      </c>
      <c r="LX9" s="54">
        <v>0.98399999999999999</v>
      </c>
      <c r="LY9" s="54">
        <v>0.98299999999999998</v>
      </c>
      <c r="LZ9" s="54">
        <v>0.95799999999999996</v>
      </c>
      <c r="MA9" s="54">
        <v>0.98099999999999998</v>
      </c>
      <c r="MB9" s="28">
        <v>0.96599999999999997</v>
      </c>
      <c r="MC9" s="54">
        <v>0.93799999999999994</v>
      </c>
      <c r="MD9" s="54"/>
      <c r="ME9" s="28">
        <v>0.98099999999999998</v>
      </c>
      <c r="MF9" s="54">
        <v>0.95899999999999996</v>
      </c>
      <c r="MG9" s="54">
        <v>0.95599999999999996</v>
      </c>
      <c r="MH9" s="28">
        <v>0.95599999999999996</v>
      </c>
      <c r="MI9" s="54">
        <v>0.94299999999999995</v>
      </c>
      <c r="MJ9" s="28"/>
      <c r="MK9" s="28">
        <v>0.95399999999999996</v>
      </c>
      <c r="ML9" s="54">
        <v>0.92600000000000005</v>
      </c>
      <c r="MM9" s="28"/>
      <c r="MN9" s="54">
        <v>0.94899999999999995</v>
      </c>
      <c r="MO9" s="1050">
        <v>0.93799999999999994</v>
      </c>
      <c r="MP9" s="1050">
        <v>0.94599999999999995</v>
      </c>
      <c r="MQ9" s="1050">
        <v>0.99199999999999999</v>
      </c>
      <c r="MR9" s="1050">
        <v>0.98899999999999999</v>
      </c>
      <c r="MS9" s="1050">
        <v>0.97599999999999998</v>
      </c>
      <c r="MT9" s="1050"/>
      <c r="MU9" s="1050"/>
      <c r="MV9" s="874">
        <v>1.19</v>
      </c>
      <c r="MW9" s="1050"/>
      <c r="MX9" s="1050"/>
      <c r="MY9" s="1050"/>
      <c r="MZ9" s="1050"/>
      <c r="NA9" s="1050">
        <v>0.93799999999999994</v>
      </c>
      <c r="NB9" s="1050"/>
      <c r="NC9" s="874"/>
      <c r="ND9" s="73">
        <v>1.0009999999999999</v>
      </c>
      <c r="NE9" s="73">
        <v>1.0009999999999999</v>
      </c>
      <c r="NF9" s="1050">
        <v>1.0029999999999999</v>
      </c>
      <c r="NG9" s="1050">
        <v>1</v>
      </c>
      <c r="NH9" s="1050">
        <v>0.99399999999999999</v>
      </c>
      <c r="NI9" s="1050">
        <v>1.0029999999999999</v>
      </c>
      <c r="NJ9" s="1050">
        <v>0.99399999999999999</v>
      </c>
      <c r="NK9" s="1050">
        <v>0.98199999999999998</v>
      </c>
      <c r="NL9" s="1050"/>
      <c r="NM9" s="1050"/>
      <c r="NN9" s="1050">
        <v>0.98699999999999999</v>
      </c>
      <c r="NO9" s="1050">
        <v>0.93799999999999994</v>
      </c>
      <c r="NP9" s="1050">
        <v>0.98399999999999999</v>
      </c>
      <c r="NQ9" s="1050">
        <v>0.99199999999999999</v>
      </c>
      <c r="NR9" s="1050">
        <v>0.98199999999999998</v>
      </c>
      <c r="NS9" s="1050"/>
      <c r="NT9" s="1050">
        <v>0.98499999999999999</v>
      </c>
      <c r="NU9" s="1050">
        <v>1</v>
      </c>
      <c r="NV9" s="1050"/>
      <c r="NW9" s="1050"/>
      <c r="NX9" s="891">
        <v>1.28</v>
      </c>
      <c r="NY9" s="1050"/>
      <c r="NZ9" s="1050"/>
      <c r="OA9" s="919"/>
      <c r="OB9" s="54">
        <v>1.2</v>
      </c>
      <c r="OC9" s="1029">
        <v>1.17</v>
      </c>
      <c r="OD9" s="1050">
        <v>0.93799999999999994</v>
      </c>
      <c r="OE9" s="1050"/>
      <c r="OF9" s="1050"/>
      <c r="OG9" s="1029">
        <v>1.18</v>
      </c>
      <c r="OH9" s="1043"/>
      <c r="OI9" s="54"/>
      <c r="OJ9" s="54"/>
      <c r="OK9" s="54"/>
      <c r="OL9" s="54"/>
      <c r="OM9" s="1054">
        <v>1.1299999999999999</v>
      </c>
      <c r="ON9" s="1050"/>
      <c r="OO9" s="54"/>
      <c r="OP9" s="54"/>
      <c r="OQ9" s="54"/>
      <c r="OR9" s="1054"/>
      <c r="OS9" s="1054"/>
      <c r="OT9" s="54"/>
      <c r="OU9" s="1136">
        <v>1.1599999999999999</v>
      </c>
      <c r="OV9" s="1136"/>
      <c r="OW9" s="1136"/>
      <c r="OX9" s="1136"/>
      <c r="OY9" s="1136"/>
      <c r="OZ9" s="1136"/>
      <c r="PA9" s="54"/>
      <c r="PB9" s="54"/>
      <c r="PC9" s="54">
        <v>1.2</v>
      </c>
      <c r="PD9" s="1029">
        <v>1.17</v>
      </c>
      <c r="PE9" s="919">
        <v>0.93799999999999994</v>
      </c>
      <c r="PF9" s="1054">
        <v>1.17</v>
      </c>
      <c r="PG9" s="1050"/>
      <c r="PH9" s="1050"/>
      <c r="PI9" s="1029">
        <v>1.17</v>
      </c>
      <c r="PJ9" s="54">
        <v>1.2</v>
      </c>
      <c r="PK9" s="1029">
        <v>1.17</v>
      </c>
      <c r="PL9" s="919">
        <v>0.93799999999999994</v>
      </c>
      <c r="PM9" s="54"/>
      <c r="PN9" s="54"/>
      <c r="PO9" s="1029">
        <v>1.22</v>
      </c>
      <c r="PP9" s="54"/>
      <c r="PQ9" s="54"/>
      <c r="PR9" s="1136">
        <v>1.21</v>
      </c>
      <c r="PS9" s="54"/>
      <c r="PT9" s="54"/>
      <c r="PU9" s="54"/>
      <c r="PV9" s="1050"/>
      <c r="PW9" s="1054">
        <v>1.34</v>
      </c>
      <c r="PX9" s="1050"/>
      <c r="PY9" s="1050"/>
      <c r="PZ9" s="1054">
        <v>1.31</v>
      </c>
      <c r="QA9" s="1054"/>
      <c r="QB9" s="1160">
        <f t="shared" si="23"/>
        <v>-1</v>
      </c>
      <c r="QC9" s="1050">
        <v>1.22</v>
      </c>
      <c r="QD9" s="35">
        <v>1.1599999999999999</v>
      </c>
      <c r="QE9" s="919">
        <v>1.1679999999999999</v>
      </c>
      <c r="QF9" s="919">
        <v>1.177</v>
      </c>
      <c r="QG9" s="919"/>
      <c r="QH9" s="919">
        <v>1.054</v>
      </c>
      <c r="QI9" s="919">
        <v>1.0680000000000001</v>
      </c>
      <c r="QJ9" s="1043">
        <v>1.1120000000000001</v>
      </c>
      <c r="QK9" s="1043">
        <v>1.115</v>
      </c>
      <c r="QL9" s="1043">
        <v>1.115</v>
      </c>
      <c r="QM9" s="1027">
        <v>1.1459999999999999</v>
      </c>
      <c r="QN9" s="1027">
        <v>0.97599999999999998</v>
      </c>
      <c r="QO9" s="1027">
        <v>1.075</v>
      </c>
      <c r="QP9" s="898">
        <v>1.0640000000000001</v>
      </c>
      <c r="QQ9" s="1027">
        <v>0.99099999999999999</v>
      </c>
      <c r="QR9" s="1027">
        <v>0.97099999999999997</v>
      </c>
      <c r="QS9" s="208">
        <v>0.95899999999999996</v>
      </c>
      <c r="QT9" s="210"/>
      <c r="QU9" s="208">
        <v>1.0820000000000001</v>
      </c>
      <c r="QV9" s="208">
        <v>1.113</v>
      </c>
      <c r="QW9" s="1050">
        <f t="shared" si="57"/>
        <v>1.1120000000000001</v>
      </c>
      <c r="QX9" s="1050">
        <v>1.0660000000000001</v>
      </c>
      <c r="QY9" s="1050"/>
      <c r="QZ9" s="1050">
        <v>1.0860000000000001</v>
      </c>
      <c r="RA9" s="1050">
        <v>1.0760000000000001</v>
      </c>
      <c r="RB9" s="1050">
        <v>0.90400000000000003</v>
      </c>
      <c r="RC9" s="1050"/>
      <c r="RD9" s="1050">
        <v>1.1120000000000001</v>
      </c>
      <c r="RE9" s="1050"/>
      <c r="RF9" s="1050">
        <v>1.0469999999999999</v>
      </c>
      <c r="RG9" s="1050">
        <v>1.07</v>
      </c>
      <c r="RH9" s="1050">
        <v>1.069</v>
      </c>
      <c r="RI9" s="1050"/>
      <c r="RJ9" s="1050">
        <v>1.0349999999999999</v>
      </c>
      <c r="RK9" s="1050">
        <v>1.0649999999999999</v>
      </c>
      <c r="RL9" s="1050">
        <v>1.0680000000000001</v>
      </c>
      <c r="RM9" s="1050">
        <v>1.1120000000000001</v>
      </c>
      <c r="RN9" s="1050">
        <v>1.07</v>
      </c>
      <c r="RO9" s="1050"/>
      <c r="RP9" s="54">
        <v>0.96099999999999997</v>
      </c>
      <c r="RQ9" s="28">
        <v>0.96399999999999997</v>
      </c>
      <c r="RR9" s="28">
        <v>0.98199999999999998</v>
      </c>
      <c r="RS9" s="28">
        <v>1.054</v>
      </c>
      <c r="RT9" s="28">
        <v>0.98299999999999998</v>
      </c>
      <c r="RU9" s="28">
        <v>1.0609999999999999</v>
      </c>
      <c r="RV9" s="28">
        <v>1.1120000000000001</v>
      </c>
      <c r="RW9" s="54">
        <v>0.98</v>
      </c>
      <c r="RX9" s="28">
        <v>0.98199999999999998</v>
      </c>
      <c r="RY9" s="28">
        <v>0.98799999999999999</v>
      </c>
      <c r="RZ9" s="220"/>
      <c r="SA9" s="28">
        <v>0.96799999999999997</v>
      </c>
      <c r="SB9" s="28">
        <v>1.0820000000000001</v>
      </c>
      <c r="SC9" s="28">
        <v>1.0860000000000001</v>
      </c>
      <c r="SD9" s="28">
        <v>1.081</v>
      </c>
      <c r="SE9" s="28">
        <v>1.052</v>
      </c>
      <c r="SF9" s="1050">
        <v>1.1120000000000001</v>
      </c>
      <c r="SG9" s="28"/>
      <c r="SH9" s="28">
        <v>0.97699999999999998</v>
      </c>
      <c r="SI9" s="28">
        <v>1.0549999999999999</v>
      </c>
      <c r="SJ9" s="28">
        <v>0.96299999999999997</v>
      </c>
      <c r="SK9" s="28">
        <v>0.96399999999999997</v>
      </c>
      <c r="SL9" s="28">
        <v>0.99399999999999999</v>
      </c>
      <c r="SM9" s="28">
        <v>0.96599999999999997</v>
      </c>
      <c r="SN9" s="28">
        <v>0.97299999999999998</v>
      </c>
      <c r="SO9" s="54">
        <v>0.96399999999999997</v>
      </c>
      <c r="SP9" s="1050">
        <v>0.97199999999999998</v>
      </c>
      <c r="SQ9" s="1050"/>
      <c r="SR9" s="1050">
        <v>1.1120000000000001</v>
      </c>
      <c r="SS9" s="28">
        <v>0.97099999999999997</v>
      </c>
      <c r="ST9" s="28">
        <v>0.98499999999999999</v>
      </c>
      <c r="SU9" s="28">
        <v>0.98</v>
      </c>
      <c r="SV9" s="220"/>
      <c r="SW9" s="28">
        <v>0.95699999999999996</v>
      </c>
      <c r="SX9" s="28">
        <v>1.0149999999999999</v>
      </c>
      <c r="SY9" s="28">
        <v>1.006</v>
      </c>
      <c r="SZ9" s="28">
        <v>0.996</v>
      </c>
      <c r="TA9" s="54">
        <v>1.036</v>
      </c>
      <c r="TB9" s="1050">
        <v>1.0449999999999999</v>
      </c>
      <c r="TC9" s="1050">
        <v>1.1120000000000001</v>
      </c>
      <c r="TD9" s="919">
        <v>1.087</v>
      </c>
      <c r="TE9" s="54">
        <v>1.0669999999999999</v>
      </c>
      <c r="TF9" s="54">
        <v>1.046</v>
      </c>
      <c r="TG9" s="54">
        <v>1.0449999999999999</v>
      </c>
      <c r="TH9" s="54">
        <v>1.032</v>
      </c>
      <c r="TI9" s="54">
        <v>1.024</v>
      </c>
      <c r="TJ9" s="54">
        <v>1.0289999999999999</v>
      </c>
      <c r="TK9" s="54"/>
      <c r="TL9" s="208">
        <v>0.99</v>
      </c>
      <c r="TM9" s="1050">
        <v>1.1120000000000001</v>
      </c>
      <c r="TN9" s="1050">
        <v>1.018</v>
      </c>
      <c r="TO9" s="1050">
        <v>1.0489999999999999</v>
      </c>
      <c r="TP9" s="1050">
        <v>1.0529999999999999</v>
      </c>
      <c r="TQ9" s="1050">
        <v>1.046</v>
      </c>
      <c r="TR9" s="54">
        <v>1.1080000000000001</v>
      </c>
      <c r="TS9" s="54">
        <v>1.149</v>
      </c>
      <c r="TT9" s="54">
        <v>1.1100000000000001</v>
      </c>
      <c r="TU9" s="871"/>
      <c r="TV9" s="54">
        <v>1.1299999999999999</v>
      </c>
      <c r="TW9" s="54">
        <v>1.129</v>
      </c>
      <c r="TX9" s="871"/>
      <c r="TY9" s="54">
        <v>1.1120000000000001</v>
      </c>
      <c r="TZ9" s="54">
        <v>1.121</v>
      </c>
      <c r="UA9" s="54">
        <v>1.0469999999999999</v>
      </c>
      <c r="UB9" s="54">
        <v>1.07</v>
      </c>
      <c r="UC9" s="54">
        <v>1.071</v>
      </c>
      <c r="UD9" s="54">
        <v>1.0760000000000001</v>
      </c>
      <c r="UE9" s="54">
        <v>1.0549999999999999</v>
      </c>
      <c r="UF9" s="54">
        <v>1.0469999999999999</v>
      </c>
      <c r="UG9" s="909"/>
      <c r="UH9" s="54">
        <v>1.036</v>
      </c>
      <c r="UI9" s="54">
        <v>1.0620000000000001</v>
      </c>
      <c r="UJ9" s="54"/>
      <c r="UK9" s="54">
        <v>1.046</v>
      </c>
      <c r="UL9" s="54">
        <v>1.1120000000000001</v>
      </c>
      <c r="UM9" s="54">
        <v>1.0469999999999999</v>
      </c>
      <c r="UN9" s="54">
        <v>1.05</v>
      </c>
      <c r="UO9" s="54">
        <v>1.117</v>
      </c>
      <c r="UP9" s="54">
        <v>1.1100000000000001</v>
      </c>
      <c r="UQ9" s="54">
        <v>1.1180000000000001</v>
      </c>
      <c r="UR9" s="54"/>
      <c r="US9" s="54"/>
      <c r="UT9" s="54">
        <v>1.1879999999999999</v>
      </c>
      <c r="UU9" s="54">
        <v>1.17</v>
      </c>
      <c r="UV9" s="54">
        <v>1.22</v>
      </c>
      <c r="UW9" s="54"/>
      <c r="UX9" s="1050">
        <v>1.22</v>
      </c>
      <c r="UY9" s="1054">
        <v>1.26</v>
      </c>
      <c r="UZ9" s="54">
        <v>1.1120000000000001</v>
      </c>
      <c r="VA9" s="54"/>
      <c r="VB9" s="54"/>
      <c r="VC9" s="1050"/>
      <c r="VD9" s="919">
        <v>1.171</v>
      </c>
      <c r="VE9" s="54">
        <v>1.141</v>
      </c>
      <c r="VF9" s="54">
        <v>1.17</v>
      </c>
      <c r="VG9" s="1054"/>
      <c r="VH9" s="54">
        <v>1.22</v>
      </c>
      <c r="VI9" s="54"/>
      <c r="VJ9" s="1054">
        <v>1.28</v>
      </c>
      <c r="VK9" s="1050">
        <v>1.1890000000000001</v>
      </c>
      <c r="VL9" s="54"/>
      <c r="VM9" s="54"/>
      <c r="VN9" s="54"/>
      <c r="VO9" s="1054"/>
      <c r="VP9" s="1054"/>
      <c r="VQ9" s="54"/>
      <c r="VR9" s="54"/>
      <c r="VS9" s="54"/>
      <c r="VT9" s="28"/>
      <c r="VU9" s="1054">
        <v>1.26</v>
      </c>
      <c r="VV9" s="1029"/>
      <c r="VW9" s="1029">
        <v>1.21</v>
      </c>
      <c r="VX9" s="54">
        <v>1.1919999999999999</v>
      </c>
      <c r="VY9" s="54"/>
      <c r="VZ9" s="1054"/>
      <c r="WA9" s="1050">
        <v>1.22</v>
      </c>
      <c r="WB9" s="1054">
        <v>1.26</v>
      </c>
      <c r="WC9" s="54">
        <v>1.1120000000000001</v>
      </c>
      <c r="WD9" s="54">
        <v>1.2070000000000001</v>
      </c>
      <c r="WE9" s="1054"/>
      <c r="WF9" s="54"/>
      <c r="WG9" s="54"/>
      <c r="WH9" s="1050">
        <v>1.22</v>
      </c>
      <c r="WI9" s="1054">
        <v>1.26</v>
      </c>
      <c r="WJ9" s="54">
        <v>1.1120000000000001</v>
      </c>
      <c r="WK9" s="54"/>
      <c r="WL9" s="54"/>
      <c r="WM9" s="54"/>
      <c r="WN9" s="54"/>
      <c r="WO9" s="1133">
        <v>1.27</v>
      </c>
      <c r="WP9" s="1050"/>
      <c r="WQ9" s="1050"/>
      <c r="WR9" s="1050"/>
      <c r="WS9" s="1050"/>
      <c r="WT9" s="54"/>
      <c r="WU9" s="1050"/>
      <c r="WV9" s="1050"/>
      <c r="WW9" s="1050"/>
      <c r="WX9" s="1160">
        <f t="shared" si="24"/>
        <v>-1</v>
      </c>
      <c r="WY9" s="46">
        <v>1.22</v>
      </c>
      <c r="WZ9" s="35">
        <v>1.03</v>
      </c>
      <c r="XA9" s="35"/>
      <c r="XB9" s="919"/>
      <c r="XC9" s="919"/>
      <c r="XD9" s="54"/>
      <c r="XE9" s="54"/>
      <c r="XF9" s="54">
        <v>1.002</v>
      </c>
      <c r="XG9" s="73"/>
      <c r="XH9" s="1043"/>
      <c r="XI9" s="54">
        <v>1.125</v>
      </c>
      <c r="XJ9" s="54"/>
      <c r="XK9" s="54">
        <v>0.97199999999999998</v>
      </c>
      <c r="XL9" s="54">
        <v>0.97699999999999998</v>
      </c>
      <c r="XM9" s="54">
        <v>0.90400000000000003</v>
      </c>
      <c r="XN9" s="54">
        <v>0.86399999999999999</v>
      </c>
      <c r="XO9" s="54">
        <v>0.873</v>
      </c>
      <c r="XP9" s="54">
        <v>0.98399999999999999</v>
      </c>
      <c r="XQ9" s="54">
        <v>0.98299999999999998</v>
      </c>
      <c r="XR9" s="1027">
        <v>0.85499999999999998</v>
      </c>
      <c r="XS9" s="1027">
        <f t="shared" si="58"/>
        <v>0.85499999999999998</v>
      </c>
      <c r="XT9" s="1050"/>
      <c r="XU9" s="1050"/>
      <c r="XV9" s="1050">
        <v>0.97699999999999998</v>
      </c>
      <c r="XW9" s="1050">
        <v>0.85499999999999998</v>
      </c>
      <c r="XX9" s="1050"/>
      <c r="XY9" s="1050">
        <v>1.151</v>
      </c>
      <c r="XZ9" s="1050"/>
      <c r="YA9" s="1050">
        <v>0.85499999999999998</v>
      </c>
      <c r="YB9" s="1050"/>
      <c r="YC9" s="1050"/>
      <c r="YD9" s="1050">
        <v>0.93300000000000005</v>
      </c>
      <c r="YE9" s="1050">
        <v>0.89100000000000001</v>
      </c>
      <c r="YF9" s="1050">
        <v>0.92300000000000004</v>
      </c>
      <c r="YG9" s="1050">
        <v>0.93200000000000005</v>
      </c>
      <c r="YH9" s="1050"/>
      <c r="YI9" s="1050">
        <v>0.85499999999999998</v>
      </c>
      <c r="YJ9" s="1050"/>
      <c r="YK9" s="54">
        <v>0.92800000000000005</v>
      </c>
      <c r="YL9" s="54"/>
      <c r="YM9" s="28"/>
      <c r="YN9" s="54"/>
      <c r="YO9" s="28">
        <v>0.89400000000000002</v>
      </c>
      <c r="YP9" s="54">
        <v>0.92900000000000005</v>
      </c>
      <c r="YQ9" s="54">
        <v>0.9</v>
      </c>
      <c r="YR9" s="54">
        <v>0.88900000000000001</v>
      </c>
      <c r="YS9" s="28">
        <v>0.85499999999999998</v>
      </c>
      <c r="YT9" s="28">
        <v>0.89500000000000002</v>
      </c>
      <c r="YU9" s="28">
        <v>0.90200000000000002</v>
      </c>
      <c r="YV9" s="54">
        <v>0.93400000000000005</v>
      </c>
      <c r="YW9" s="28">
        <v>0.91600000000000004</v>
      </c>
      <c r="YX9" s="28"/>
      <c r="YY9" s="28">
        <v>0.91800000000000004</v>
      </c>
      <c r="YZ9" s="28">
        <v>0.92600000000000005</v>
      </c>
      <c r="ZA9" s="28"/>
      <c r="ZB9" s="28">
        <v>0.92900000000000005</v>
      </c>
      <c r="ZC9" s="1050">
        <v>0.85499999999999998</v>
      </c>
      <c r="ZD9" s="28">
        <v>0.93</v>
      </c>
      <c r="ZE9" s="28">
        <v>0.93700000000000006</v>
      </c>
      <c r="ZF9" s="28"/>
      <c r="ZG9" s="28">
        <v>0.92600000000000005</v>
      </c>
      <c r="ZH9" s="28"/>
      <c r="ZI9" s="384">
        <v>1.25</v>
      </c>
      <c r="ZJ9" s="384"/>
      <c r="ZK9" s="384"/>
      <c r="ZL9" s="386"/>
      <c r="ZM9" s="388"/>
      <c r="ZN9" s="1050">
        <v>0.85499999999999998</v>
      </c>
      <c r="ZO9" s="384"/>
      <c r="ZP9" s="384">
        <v>1.25</v>
      </c>
      <c r="ZQ9" s="898">
        <v>0.91800000000000004</v>
      </c>
      <c r="ZR9" s="898"/>
      <c r="ZS9" s="898">
        <v>0.92600000000000005</v>
      </c>
      <c r="ZT9" s="898">
        <v>0.92800000000000005</v>
      </c>
      <c r="ZU9" s="898"/>
      <c r="ZV9" s="898"/>
      <c r="ZW9" s="28"/>
      <c r="ZX9" s="898"/>
      <c r="ZY9" s="898"/>
      <c r="ZZ9" s="898"/>
      <c r="AAA9" s="54">
        <v>0.85499999999999998</v>
      </c>
      <c r="AAB9" s="898"/>
      <c r="AAC9" s="898"/>
      <c r="AAD9" s="54"/>
      <c r="AAE9" s="184">
        <v>1.25</v>
      </c>
      <c r="AAF9" s="54"/>
      <c r="AAG9" s="54"/>
      <c r="AAH9" s="54"/>
      <c r="AAI9" s="54"/>
      <c r="AAJ9" s="54"/>
      <c r="AAK9" s="54"/>
      <c r="AAL9" s="1050">
        <v>0.85499999999999998</v>
      </c>
      <c r="AAM9" s="1050"/>
      <c r="AAN9" s="1050"/>
      <c r="AAO9" s="1050"/>
      <c r="AAP9" s="1050"/>
      <c r="AAQ9" s="54"/>
      <c r="AAR9" s="54"/>
      <c r="AAS9" s="54"/>
      <c r="AAT9" s="54"/>
      <c r="AAU9" s="54"/>
      <c r="AAV9" s="54"/>
      <c r="AAW9" s="54">
        <v>0.85499999999999998</v>
      </c>
      <c r="AAX9" s="54"/>
      <c r="AAY9" s="54"/>
      <c r="AAZ9" s="54"/>
      <c r="ABA9" s="54"/>
      <c r="ABB9" s="54"/>
      <c r="ABC9" s="54"/>
      <c r="ABD9" s="54"/>
      <c r="ABE9" s="54"/>
      <c r="ABF9" s="909">
        <v>1.22</v>
      </c>
      <c r="ABG9" s="54"/>
      <c r="ABH9" s="907">
        <v>1.25</v>
      </c>
      <c r="ABI9" s="907"/>
      <c r="ABJ9" s="907"/>
      <c r="ABK9" s="54">
        <v>0.85499999999999998</v>
      </c>
      <c r="ABL9" s="898"/>
      <c r="ABM9" s="898"/>
      <c r="ABN9" s="898"/>
      <c r="ABO9" s="898"/>
      <c r="ABP9" s="898"/>
      <c r="ABQ9" s="898"/>
      <c r="ABR9" s="907">
        <v>1.26</v>
      </c>
      <c r="ABS9" s="28"/>
      <c r="ABT9" s="28"/>
      <c r="ABU9" s="28"/>
      <c r="ABV9" s="907">
        <v>1.26</v>
      </c>
      <c r="ABW9" s="40">
        <v>1.22</v>
      </c>
      <c r="ABX9" s="986">
        <v>1.18</v>
      </c>
      <c r="ABY9" s="54">
        <v>0.85499999999999998</v>
      </c>
      <c r="ABZ9" s="54"/>
      <c r="ACA9" s="54"/>
      <c r="ACB9" s="1050"/>
      <c r="ACC9" s="1048">
        <v>1.18</v>
      </c>
      <c r="ACD9" s="54"/>
      <c r="ACE9" s="54"/>
      <c r="ACF9" s="54"/>
      <c r="ACG9" s="54"/>
      <c r="ACH9" s="1054">
        <v>1.1399999999999999</v>
      </c>
      <c r="ACI9" s="1050"/>
      <c r="ACJ9" s="54"/>
      <c r="ACK9" s="54"/>
      <c r="ACL9" s="54"/>
      <c r="ACM9" s="1054"/>
      <c r="ACN9" s="1054"/>
      <c r="ACO9" s="54"/>
      <c r="ACP9" s="54"/>
      <c r="ACQ9" s="54"/>
      <c r="ACR9" s="54"/>
      <c r="ACS9" s="54"/>
      <c r="ACT9" s="54"/>
      <c r="ACU9" s="54"/>
      <c r="ACV9" s="1136">
        <v>1.1499999999999999</v>
      </c>
      <c r="ACW9" s="54"/>
      <c r="ACX9" s="54"/>
      <c r="ACY9" s="40">
        <v>1.22</v>
      </c>
      <c r="ACZ9" s="986">
        <v>1.18</v>
      </c>
      <c r="ADA9" s="54">
        <v>0.85499999999999998</v>
      </c>
      <c r="ADB9" s="54"/>
      <c r="ADC9" s="54"/>
      <c r="ADD9" s="54"/>
      <c r="ADE9" s="40">
        <v>1.22</v>
      </c>
      <c r="ADF9" s="986">
        <v>1.18</v>
      </c>
      <c r="ADG9" s="54">
        <v>0.85499999999999998</v>
      </c>
      <c r="ADH9" s="54"/>
      <c r="ADI9" s="54"/>
      <c r="ADJ9" s="1036">
        <v>1.19</v>
      </c>
      <c r="ADK9" s="54"/>
      <c r="ADL9" s="54"/>
      <c r="ADM9" s="1050"/>
      <c r="ADN9" s="1050"/>
      <c r="ADO9" s="1050"/>
      <c r="ADP9" s="1050"/>
      <c r="ADQ9" s="1050"/>
      <c r="ADR9" s="1050"/>
      <c r="ADS9" s="1050"/>
      <c r="ADT9" s="54"/>
      <c r="ADU9" s="919"/>
      <c r="ADV9" s="40">
        <v>1.22</v>
      </c>
      <c r="ADW9" s="986">
        <v>1.18</v>
      </c>
      <c r="ADX9" s="54">
        <v>0.85499999999999998</v>
      </c>
      <c r="ADY9" s="919"/>
      <c r="ADZ9" s="1160">
        <f t="shared" si="25"/>
        <v>-1</v>
      </c>
      <c r="AEA9" s="1050">
        <v>1.1499999999999999</v>
      </c>
      <c r="AEB9" s="919">
        <v>1.0569999999999999</v>
      </c>
      <c r="AEC9" s="919">
        <v>1.1479999999999999</v>
      </c>
      <c r="AED9" s="919"/>
      <c r="AEE9" s="919">
        <v>1.135</v>
      </c>
      <c r="AEF9" s="919">
        <v>1.1379999999999999</v>
      </c>
      <c r="AEG9" s="919">
        <v>1.06</v>
      </c>
      <c r="AEH9" s="919">
        <v>1.179</v>
      </c>
      <c r="AEI9" s="919">
        <v>1.179</v>
      </c>
      <c r="AEJ9" s="919"/>
      <c r="AEK9" s="54">
        <v>1.125</v>
      </c>
      <c r="AEL9" s="54">
        <v>1.133</v>
      </c>
      <c r="AEM9" s="54">
        <v>1.1359999999999999</v>
      </c>
      <c r="AEN9" s="54">
        <v>1.157</v>
      </c>
      <c r="AEO9" s="54">
        <v>1.073</v>
      </c>
      <c r="AEP9" s="54">
        <v>1.0049999999999999</v>
      </c>
      <c r="AEQ9" s="54">
        <v>1.0289999999999999</v>
      </c>
      <c r="AER9" s="54">
        <v>1.155</v>
      </c>
      <c r="AES9" s="54"/>
      <c r="AET9" s="54">
        <v>1.081</v>
      </c>
      <c r="AEU9" s="54">
        <f t="shared" si="26"/>
        <v>1.06</v>
      </c>
      <c r="AEV9" s="1050">
        <v>1.1259999999999999</v>
      </c>
      <c r="AEW9" s="1050">
        <v>1.1200000000000001</v>
      </c>
      <c r="AEX9" s="1050">
        <v>1.115</v>
      </c>
      <c r="AEY9" s="1050"/>
      <c r="AEZ9" s="1050"/>
      <c r="AFA9" s="1050">
        <v>1.06</v>
      </c>
      <c r="AFB9" s="1050"/>
      <c r="AFC9" s="1050"/>
      <c r="AFD9" s="1050">
        <v>1.06</v>
      </c>
      <c r="AFE9" s="1050">
        <v>1.02</v>
      </c>
      <c r="AFF9" s="1050">
        <v>1.0509999999999999</v>
      </c>
      <c r="AFG9" s="1050">
        <v>1.0249999999999999</v>
      </c>
      <c r="AFH9" s="1050"/>
      <c r="AFI9" s="919">
        <v>1.0229999999999999</v>
      </c>
      <c r="AFJ9" s="54">
        <v>1.028</v>
      </c>
      <c r="AFK9" s="54">
        <v>1.0269999999999999</v>
      </c>
      <c r="AFL9" s="54">
        <v>1.038</v>
      </c>
      <c r="AFM9" s="54">
        <v>1.06</v>
      </c>
      <c r="AFN9" s="54"/>
      <c r="AFO9" s="54">
        <v>1.03</v>
      </c>
      <c r="AFP9" s="54">
        <v>1.0329999999999999</v>
      </c>
      <c r="AFQ9" s="28">
        <v>1.0289999999999999</v>
      </c>
      <c r="AFR9" s="28">
        <v>1.0169999999999999</v>
      </c>
      <c r="AFS9" s="28"/>
      <c r="AFT9" s="28">
        <v>1.004</v>
      </c>
      <c r="AFU9" s="54">
        <v>1.028</v>
      </c>
      <c r="AFV9" s="54">
        <v>1.034</v>
      </c>
      <c r="AFW9" s="28">
        <v>1.06</v>
      </c>
      <c r="AFX9" s="54">
        <v>1.0209999999999999</v>
      </c>
      <c r="AFY9" s="28">
        <v>0.99099999999999999</v>
      </c>
      <c r="AFZ9" s="54">
        <v>1.018</v>
      </c>
      <c r="AGA9" s="28">
        <v>1.054</v>
      </c>
      <c r="AGB9" s="54">
        <v>1.0549999999999999</v>
      </c>
      <c r="AGC9" s="54">
        <v>1.054</v>
      </c>
      <c r="AGD9" s="54">
        <v>1.026</v>
      </c>
      <c r="AGE9" s="54"/>
      <c r="AGF9" s="919">
        <v>0.996</v>
      </c>
      <c r="AGG9" s="54">
        <v>1.06</v>
      </c>
      <c r="AGH9" s="54">
        <v>0.99399999999999999</v>
      </c>
      <c r="AGI9" s="54">
        <v>1.0509999999999999</v>
      </c>
      <c r="AGJ9" s="54">
        <v>1.0249999999999999</v>
      </c>
      <c r="AGK9" s="919"/>
      <c r="AGL9" s="54">
        <v>1.0629999999999999</v>
      </c>
      <c r="AGM9" s="54">
        <v>1.038</v>
      </c>
      <c r="AGN9" s="54">
        <v>1.0149999999999999</v>
      </c>
      <c r="AGO9" s="54">
        <v>1.046</v>
      </c>
      <c r="AGP9" s="54">
        <v>1.0680000000000001</v>
      </c>
      <c r="AGQ9" s="54">
        <v>1.0429999999999999</v>
      </c>
      <c r="AGR9" s="1050">
        <v>1.0669999999999999</v>
      </c>
      <c r="AGS9" s="1050">
        <v>1.06</v>
      </c>
      <c r="AGT9" s="384">
        <v>1.0640000000000001</v>
      </c>
      <c r="AGU9" s="28">
        <v>1.0569999999999999</v>
      </c>
      <c r="AGV9" s="28">
        <v>1.054</v>
      </c>
      <c r="AGW9" s="28">
        <v>1.05</v>
      </c>
      <c r="AGX9" s="28"/>
      <c r="AGY9" s="28">
        <v>1.0640000000000001</v>
      </c>
      <c r="AGZ9" s="28">
        <v>1.0549999999999999</v>
      </c>
      <c r="AHA9" s="28">
        <v>1.0580000000000001</v>
      </c>
      <c r="AHB9" s="28">
        <v>1.119</v>
      </c>
      <c r="AHC9" s="28">
        <v>1.06</v>
      </c>
      <c r="AHD9" s="28"/>
      <c r="AHE9" s="28"/>
      <c r="AHF9" s="54"/>
      <c r="AHG9" s="28">
        <v>1.115</v>
      </c>
      <c r="AHH9" s="54">
        <v>1.079</v>
      </c>
      <c r="AHI9" s="28"/>
      <c r="AHJ9" s="54">
        <v>1.097</v>
      </c>
      <c r="AHK9" s="54"/>
      <c r="AHL9" s="54"/>
      <c r="AHM9" s="208">
        <v>1.05</v>
      </c>
      <c r="AHN9" s="184">
        <v>1.2</v>
      </c>
      <c r="AHO9" s="1050">
        <v>1.06</v>
      </c>
      <c r="AHP9" s="1050">
        <v>1.085</v>
      </c>
      <c r="AHQ9" s="1050">
        <v>1.1399999999999999</v>
      </c>
      <c r="AHR9" s="1050">
        <v>1.137</v>
      </c>
      <c r="AHS9" s="1050">
        <v>1.153</v>
      </c>
      <c r="AHT9" s="1050"/>
      <c r="AHU9" s="1050"/>
      <c r="AHV9" s="1050"/>
      <c r="AHW9" s="874">
        <v>1.22</v>
      </c>
      <c r="AHX9" s="874"/>
      <c r="AHY9" s="1050">
        <v>1.06</v>
      </c>
      <c r="AHZ9" s="874"/>
      <c r="AIA9" s="874">
        <v>1.131</v>
      </c>
      <c r="AIB9" s="1050"/>
      <c r="AIC9" s="1050">
        <v>1.153</v>
      </c>
      <c r="AID9" s="1050">
        <v>1.139</v>
      </c>
      <c r="AIE9" s="1050">
        <v>1.1479999999999999</v>
      </c>
      <c r="AIF9" s="1050">
        <v>1.121</v>
      </c>
      <c r="AIG9" s="1050">
        <v>1.149</v>
      </c>
      <c r="AIH9" s="1050">
        <v>1.129</v>
      </c>
      <c r="AII9" s="1050"/>
      <c r="AIJ9" s="1050">
        <v>1.105</v>
      </c>
      <c r="AIK9" s="1050">
        <v>1.06</v>
      </c>
      <c r="AIL9" s="1050">
        <v>1.139</v>
      </c>
      <c r="AIM9" s="1050">
        <v>1.157</v>
      </c>
      <c r="AIN9" s="1050">
        <v>1.1599999999999999</v>
      </c>
      <c r="AIO9" s="1050">
        <v>1.131</v>
      </c>
      <c r="AIP9" s="1050"/>
      <c r="AIQ9" s="1050"/>
      <c r="AIR9" s="891"/>
      <c r="AIS9" s="1050"/>
      <c r="AIT9" s="1050"/>
      <c r="AIU9" s="1050"/>
      <c r="AIV9" s="891">
        <v>1.24</v>
      </c>
      <c r="AIW9" s="1050">
        <v>1.1499999999999999</v>
      </c>
      <c r="AIX9" s="1029">
        <v>1.36</v>
      </c>
      <c r="AIY9" s="1050">
        <v>1.06</v>
      </c>
      <c r="AIZ9" s="891"/>
      <c r="AJA9" s="1029">
        <v>1.37</v>
      </c>
      <c r="AJB9" s="1050"/>
      <c r="AJC9" s="1050"/>
      <c r="AJD9" s="991">
        <v>1.36</v>
      </c>
      <c r="AJE9" s="28"/>
      <c r="AJF9" s="54"/>
      <c r="AJG9" s="54"/>
      <c r="AJH9" s="54"/>
      <c r="AJI9" s="54"/>
      <c r="AJJ9" s="1054">
        <v>1.33</v>
      </c>
      <c r="AJK9" s="1050"/>
      <c r="AJL9" s="54"/>
      <c r="AJM9" s="54"/>
      <c r="AJN9" s="54"/>
      <c r="AJO9" s="1129">
        <v>1.37</v>
      </c>
      <c r="AJP9" s="1054"/>
      <c r="AJQ9" s="1054"/>
      <c r="AJR9" s="54"/>
      <c r="AJS9" s="54"/>
      <c r="AJT9" s="54"/>
      <c r="AJU9" s="54"/>
      <c r="AJV9" s="54"/>
      <c r="AJW9" s="54"/>
      <c r="AJX9" s="54"/>
      <c r="AJY9" s="1136">
        <v>1.37</v>
      </c>
      <c r="AJZ9" s="54"/>
      <c r="AKA9" s="54"/>
      <c r="AKB9" s="1029">
        <v>1.37</v>
      </c>
      <c r="AKC9" s="1050">
        <v>1.1499999999999999</v>
      </c>
      <c r="AKD9" s="1029">
        <v>1.36</v>
      </c>
      <c r="AKE9" s="1050">
        <v>1.06</v>
      </c>
      <c r="AKF9" s="1050"/>
      <c r="AKG9" s="1050"/>
      <c r="AKH9" s="54"/>
      <c r="AKI9" s="1050">
        <v>1.1499999999999999</v>
      </c>
      <c r="AKJ9" s="1029">
        <v>1.36</v>
      </c>
      <c r="AKK9" s="1050">
        <v>1.06</v>
      </c>
      <c r="AKL9" s="54"/>
      <c r="AKM9" s="54"/>
      <c r="AKN9" s="1029">
        <v>1.43</v>
      </c>
      <c r="AKO9" s="54"/>
      <c r="AKP9" s="54"/>
      <c r="AKQ9" s="54"/>
      <c r="AKR9" s="1050"/>
      <c r="AKS9" s="1050"/>
      <c r="AKT9" s="1036">
        <v>1.68</v>
      </c>
      <c r="AKU9" s="1036"/>
      <c r="AKV9" s="1036"/>
      <c r="AKW9" s="1036"/>
      <c r="AKX9" s="1050"/>
      <c r="AKY9" s="1050"/>
      <c r="AKZ9" s="1050"/>
      <c r="ALA9" s="54"/>
      <c r="ALB9" s="54"/>
      <c r="ALC9" s="1050">
        <v>1.1499999999999999</v>
      </c>
      <c r="ALD9" s="1029">
        <v>1.36</v>
      </c>
      <c r="ALE9" s="1050">
        <v>1.06</v>
      </c>
      <c r="ALF9" s="1050"/>
      <c r="ALG9" s="1050"/>
      <c r="ALH9" s="1050"/>
      <c r="ALI9" s="1050"/>
      <c r="ALJ9" s="1029">
        <v>1.36</v>
      </c>
      <c r="ALK9" s="1050">
        <v>1.06</v>
      </c>
      <c r="ALL9" s="54"/>
      <c r="ALM9" s="54"/>
      <c r="ALN9" s="1050"/>
      <c r="ALO9" s="54"/>
      <c r="ALP9" s="54"/>
      <c r="ALQ9" s="1029">
        <v>1.36</v>
      </c>
      <c r="ALR9" s="1050">
        <v>1.06</v>
      </c>
      <c r="ALS9" s="1050"/>
      <c r="ALT9" s="1050"/>
      <c r="ALU9" s="54"/>
      <c r="ALV9" s="1050"/>
      <c r="ALW9" s="1156">
        <v>1.36</v>
      </c>
      <c r="ALX9" s="1051">
        <v>1.06</v>
      </c>
      <c r="ALY9" s="1051"/>
      <c r="ALZ9" s="1054">
        <v>1.36</v>
      </c>
      <c r="AMA9" s="54">
        <v>1.06</v>
      </c>
      <c r="AMB9" s="54"/>
      <c r="AMC9" s="54"/>
      <c r="AMD9" s="54"/>
      <c r="AME9" s="1054">
        <v>1.36</v>
      </c>
      <c r="AMF9" s="54">
        <v>1.06</v>
      </c>
      <c r="AMG9" s="54"/>
      <c r="AMH9" s="28"/>
      <c r="AMI9" s="909">
        <v>1.62</v>
      </c>
      <c r="AMJ9" s="944">
        <v>1.62</v>
      </c>
      <c r="AMK9" s="1054">
        <v>1.36</v>
      </c>
      <c r="AML9" s="54">
        <v>1.06</v>
      </c>
      <c r="AMM9" s="54">
        <v>1.7529999999999999</v>
      </c>
      <c r="AMN9" s="54">
        <v>1.623</v>
      </c>
      <c r="AMO9" s="54">
        <v>1.5529999999999999</v>
      </c>
      <c r="AMP9" s="54"/>
      <c r="AMQ9" s="1054">
        <v>1.36</v>
      </c>
      <c r="AMR9" s="54">
        <v>1.06</v>
      </c>
      <c r="AMS9" s="54">
        <v>3.9169999999999998</v>
      </c>
      <c r="AMT9" s="1054">
        <v>1.36</v>
      </c>
      <c r="AMU9" s="54">
        <v>1.06</v>
      </c>
      <c r="AMV9" s="54">
        <v>1.704</v>
      </c>
      <c r="AMW9" s="54">
        <v>3.2519999999999998</v>
      </c>
      <c r="AMX9" s="54">
        <v>1.597</v>
      </c>
      <c r="AMY9" s="54">
        <v>3.9780000000000002</v>
      </c>
      <c r="AMZ9" s="54">
        <v>4.2229999999999999</v>
      </c>
      <c r="ANA9" s="54">
        <v>3.5379999999999998</v>
      </c>
      <c r="ANB9" s="6">
        <f t="shared" si="27"/>
        <v>2.3377358490566036</v>
      </c>
      <c r="ANC9" s="73">
        <v>1.25</v>
      </c>
      <c r="AND9" s="40">
        <v>1.2</v>
      </c>
      <c r="ANE9" s="54"/>
      <c r="ANF9" s="54">
        <v>0.56000000000000005</v>
      </c>
      <c r="ANG9" s="54"/>
      <c r="ANH9" s="54">
        <v>1.03</v>
      </c>
      <c r="ANI9" s="54"/>
      <c r="ANJ9" s="54">
        <v>1.006</v>
      </c>
      <c r="ANK9" s="1027">
        <v>0.93799999999999994</v>
      </c>
      <c r="ANL9" s="1027">
        <v>1.0569999999999999</v>
      </c>
      <c r="ANM9" s="1027">
        <v>1.0569999999999999</v>
      </c>
      <c r="ANN9" s="1027">
        <v>1.0589999999999999</v>
      </c>
      <c r="ANO9" s="1027"/>
      <c r="ANP9" s="1027">
        <v>1.077</v>
      </c>
      <c r="ANQ9" s="54">
        <v>1.0720000000000001</v>
      </c>
      <c r="ANR9" s="54">
        <v>1.0449999999999999</v>
      </c>
      <c r="ANS9" s="54">
        <v>1.018</v>
      </c>
      <c r="ANT9" s="54">
        <v>0.97499999999999998</v>
      </c>
      <c r="ANU9" s="54">
        <v>0.96599999999999997</v>
      </c>
      <c r="ANV9" s="54">
        <v>1.081</v>
      </c>
      <c r="ANW9" s="54"/>
      <c r="ANX9" s="54"/>
      <c r="ANY9" s="54">
        <v>0.93799999999999994</v>
      </c>
      <c r="ANZ9" s="54"/>
      <c r="AOA9" s="54"/>
      <c r="AOB9" s="54"/>
      <c r="AOC9" s="54"/>
      <c r="AOD9" s="54"/>
      <c r="AOE9" s="54">
        <v>0.93799999999999994</v>
      </c>
      <c r="AOF9" s="54"/>
      <c r="AOG9" s="54"/>
      <c r="AOH9" s="54">
        <v>0.93799999999999994</v>
      </c>
      <c r="AOI9" s="54">
        <v>0.98</v>
      </c>
      <c r="AOJ9" s="54">
        <v>0.98299999999999998</v>
      </c>
      <c r="AOK9" s="54">
        <v>0.92800000000000005</v>
      </c>
      <c r="AOL9" s="54"/>
      <c r="AOM9" s="54">
        <v>0.99099999999999999</v>
      </c>
      <c r="AON9" s="54">
        <v>0.96799999999999997</v>
      </c>
      <c r="AOO9" s="54">
        <v>0.96699999999999997</v>
      </c>
      <c r="AOP9" s="54">
        <v>0.96399999999999997</v>
      </c>
      <c r="AOQ9" s="54">
        <v>0.93799999999999994</v>
      </c>
      <c r="AOR9" s="54">
        <v>1</v>
      </c>
      <c r="AOS9" s="54">
        <v>0.96399999999999997</v>
      </c>
      <c r="AOT9" s="54"/>
      <c r="AOU9" s="54">
        <v>0.97599999999999998</v>
      </c>
      <c r="AOV9" s="54">
        <v>0.96899999999999997</v>
      </c>
      <c r="AOW9" s="54">
        <v>0.97499999999999998</v>
      </c>
      <c r="AOX9" s="54">
        <v>0.97199999999999998</v>
      </c>
      <c r="AOY9" s="54">
        <v>0.96799999999999997</v>
      </c>
      <c r="AOZ9" s="54">
        <v>0.93799999999999994</v>
      </c>
      <c r="APA9" s="54">
        <v>0.97499999999999998</v>
      </c>
      <c r="APB9" s="54">
        <v>0.98</v>
      </c>
      <c r="APC9" s="54">
        <v>0.99199999999999999</v>
      </c>
      <c r="APD9" s="54">
        <v>0.98599999999999999</v>
      </c>
      <c r="APE9" s="54">
        <v>0.98699999999999999</v>
      </c>
      <c r="APF9" s="54">
        <v>0.98699999999999999</v>
      </c>
      <c r="APG9" s="54">
        <v>0.98499999999999999</v>
      </c>
      <c r="APH9" s="54">
        <v>0.98299999999999998</v>
      </c>
      <c r="API9" s="208">
        <v>0.93799999999999994</v>
      </c>
      <c r="APJ9" s="54">
        <v>0.98</v>
      </c>
      <c r="APK9" s="54">
        <v>1.004</v>
      </c>
      <c r="APL9" s="54">
        <v>1.0029999999999999</v>
      </c>
      <c r="APM9" s="54">
        <v>1</v>
      </c>
      <c r="APN9" s="54">
        <v>1.002</v>
      </c>
      <c r="APO9" s="54">
        <v>0.99199999999999999</v>
      </c>
      <c r="APP9" s="54">
        <v>1.0009999999999999</v>
      </c>
      <c r="APQ9" s="54">
        <v>0.99399999999999999</v>
      </c>
      <c r="APR9" s="54">
        <v>1.0009999999999999</v>
      </c>
      <c r="APS9" s="54"/>
      <c r="APT9" s="54">
        <v>0.998</v>
      </c>
      <c r="APU9" s="54">
        <v>0.93799999999999994</v>
      </c>
      <c r="APV9" s="54">
        <v>0.98099999999999998</v>
      </c>
      <c r="APW9" s="54">
        <v>0.99399999999999999</v>
      </c>
      <c r="APX9" s="54">
        <v>0.98699999999999999</v>
      </c>
      <c r="APY9" s="54">
        <v>0.99199999999999999</v>
      </c>
      <c r="APZ9" s="54">
        <v>1.0129999999999999</v>
      </c>
      <c r="AQA9" s="184"/>
      <c r="AQB9" s="54">
        <v>1.0089999999999999</v>
      </c>
      <c r="AQC9" s="54">
        <v>1.014</v>
      </c>
      <c r="AQD9" s="54"/>
      <c r="AQE9" s="54"/>
      <c r="AQF9" s="54">
        <v>0.93799999999999994</v>
      </c>
      <c r="AQG9" s="54"/>
      <c r="AQH9" s="54"/>
      <c r="AQI9" s="54"/>
      <c r="AQJ9" s="54"/>
      <c r="AQK9" s="54"/>
      <c r="AQL9" s="54"/>
      <c r="AQM9" s="184">
        <v>1.24</v>
      </c>
      <c r="AQN9" s="54"/>
      <c r="AQO9" s="54"/>
      <c r="AQP9" s="54">
        <v>0.93799999999999994</v>
      </c>
      <c r="AQQ9" s="54"/>
      <c r="AQR9" s="54"/>
      <c r="AQS9" s="54"/>
      <c r="AQT9" s="54"/>
      <c r="AQU9" s="54"/>
      <c r="AQV9" s="54"/>
      <c r="AQW9" s="54"/>
      <c r="AQX9" s="54"/>
      <c r="AQY9" s="54"/>
      <c r="AQZ9" s="871">
        <v>1.35</v>
      </c>
      <c r="ARA9" s="54">
        <v>0.93799999999999994</v>
      </c>
      <c r="ARB9" s="871">
        <v>1.34</v>
      </c>
      <c r="ARC9" s="54"/>
      <c r="ARD9" s="54"/>
      <c r="ARE9" s="54"/>
      <c r="ARF9" s="54"/>
      <c r="ARG9" s="54"/>
      <c r="ARH9" s="54"/>
      <c r="ARI9" s="54"/>
      <c r="ARJ9" s="54"/>
      <c r="ARK9" s="54"/>
      <c r="ARL9" s="54"/>
      <c r="ARM9" s="909">
        <v>1.25</v>
      </c>
      <c r="ARN9" s="54"/>
      <c r="ARO9" s="54">
        <v>0.93799999999999994</v>
      </c>
      <c r="ARP9" s="909">
        <v>1.3</v>
      </c>
      <c r="ARQ9" s="909"/>
      <c r="ARR9" s="909"/>
      <c r="ARS9" s="909">
        <v>1.28</v>
      </c>
      <c r="ART9" s="909"/>
      <c r="ARU9" s="909"/>
      <c r="ARV9" s="909"/>
      <c r="ARW9" s="909">
        <v>1.35</v>
      </c>
      <c r="ARX9" s="54"/>
      <c r="ARY9" s="54"/>
      <c r="ARZ9" s="54"/>
      <c r="ASA9" s="1027">
        <v>1.25</v>
      </c>
      <c r="ASB9" s="1054">
        <v>1.25</v>
      </c>
      <c r="ASC9" s="54">
        <v>0.93799999999999994</v>
      </c>
      <c r="ASD9" s="54"/>
      <c r="ASE9" s="54"/>
      <c r="ASF9" s="54"/>
      <c r="ASG9" s="1054">
        <v>1.23</v>
      </c>
      <c r="ASH9" s="54"/>
      <c r="ASI9" s="48"/>
      <c r="ASJ9" s="992">
        <v>1.27</v>
      </c>
      <c r="ASK9" s="48"/>
      <c r="ASL9" s="48"/>
      <c r="ASM9" s="54"/>
      <c r="ASN9" s="54"/>
      <c r="ASO9" s="54"/>
      <c r="ASP9" s="1036">
        <v>1.25</v>
      </c>
      <c r="ASQ9" s="1054"/>
      <c r="ASR9" s="1054"/>
      <c r="ASS9" s="1136">
        <v>1.26</v>
      </c>
      <c r="AST9" s="54"/>
      <c r="ASU9" s="54"/>
      <c r="ASV9" s="54"/>
      <c r="ASW9" s="54"/>
      <c r="ASX9" s="1054">
        <v>1.24</v>
      </c>
      <c r="ASY9" s="1054"/>
      <c r="ASZ9" s="1054"/>
      <c r="ATA9" s="54"/>
      <c r="ATB9" s="54"/>
      <c r="ATC9" s="1027">
        <v>1.25</v>
      </c>
      <c r="ATD9" s="1054">
        <v>1.25</v>
      </c>
      <c r="ATE9" s="54">
        <v>0.93799999999999994</v>
      </c>
      <c r="ATF9" s="1054">
        <v>1.26</v>
      </c>
      <c r="ATG9" s="1054"/>
      <c r="ATH9" s="54"/>
      <c r="ATI9" s="1027">
        <v>1.25</v>
      </c>
      <c r="ATJ9" s="1054">
        <v>1.25</v>
      </c>
      <c r="ATK9" s="54">
        <v>0.93799999999999994</v>
      </c>
      <c r="ATL9" s="54"/>
      <c r="ATM9" s="1054">
        <v>1.35</v>
      </c>
      <c r="ATN9" s="54"/>
      <c r="ATO9" s="54"/>
      <c r="ATP9" s="1136">
        <v>1.25</v>
      </c>
      <c r="ATQ9" s="54"/>
      <c r="ATR9" s="54"/>
      <c r="ATS9" s="54"/>
      <c r="ATT9" s="54"/>
      <c r="ATU9" s="1036">
        <v>1.51</v>
      </c>
      <c r="ATV9" s="1036"/>
      <c r="ATW9" s="1036"/>
      <c r="ATX9" s="1036"/>
      <c r="ATY9" s="1036"/>
      <c r="ATZ9" s="1036"/>
      <c r="AUA9" s="1036"/>
      <c r="AUB9" s="54"/>
      <c r="AUC9" s="54"/>
      <c r="AUD9" s="1027">
        <v>1.25</v>
      </c>
      <c r="AUE9" s="1054">
        <v>1.25</v>
      </c>
      <c r="AUF9" s="54">
        <v>0.93799999999999994</v>
      </c>
      <c r="AUG9" s="54"/>
      <c r="AUH9" s="54"/>
      <c r="AUI9" s="54"/>
      <c r="AUJ9" s="54"/>
      <c r="AUK9" s="54"/>
      <c r="AUL9" s="1054">
        <v>1.25</v>
      </c>
      <c r="AUM9" s="54">
        <v>0.93799999999999994</v>
      </c>
      <c r="AUN9" s="54"/>
      <c r="AUO9" s="54"/>
      <c r="AUP9" s="54"/>
      <c r="AUQ9" s="54"/>
      <c r="AUR9" s="54"/>
      <c r="AUS9" s="1054">
        <v>1.25</v>
      </c>
      <c r="AUT9" s="54">
        <v>0.93799999999999994</v>
      </c>
      <c r="AUU9" s="54"/>
      <c r="AUV9" s="54"/>
      <c r="AUW9" s="54"/>
      <c r="AUX9" s="1054">
        <v>1.57</v>
      </c>
      <c r="AUY9" s="54"/>
      <c r="AUZ9" s="1054">
        <v>1.25</v>
      </c>
      <c r="AVA9" s="54">
        <v>0.93799999999999994</v>
      </c>
      <c r="AVB9" s="54"/>
      <c r="AVC9" s="1054">
        <v>1.76</v>
      </c>
      <c r="AVD9" s="1054">
        <v>1.25</v>
      </c>
      <c r="AVE9" s="54">
        <v>0.93799999999999994</v>
      </c>
      <c r="AVF9" s="54"/>
      <c r="AVG9" s="54"/>
      <c r="AVH9" s="54"/>
      <c r="AVI9" s="1054">
        <v>1.25</v>
      </c>
      <c r="AVJ9" s="54">
        <v>0.93799999999999994</v>
      </c>
      <c r="AVK9" s="54"/>
      <c r="AVL9" s="54"/>
      <c r="AVM9" s="52"/>
      <c r="AVN9" s="1054">
        <v>1.25</v>
      </c>
      <c r="AVO9" s="54">
        <v>0.93799999999999994</v>
      </c>
      <c r="AVP9" s="54">
        <v>1.6779999999999999</v>
      </c>
      <c r="AVQ9" s="54">
        <v>1.42</v>
      </c>
      <c r="AVR9" s="1054">
        <v>1.508</v>
      </c>
      <c r="AVS9" s="1054"/>
      <c r="AVT9" s="1054">
        <v>1.25</v>
      </c>
      <c r="AVU9" s="54">
        <v>0.93799999999999994</v>
      </c>
      <c r="AVV9" s="54">
        <v>2.423</v>
      </c>
      <c r="AVW9" s="1054">
        <v>1.25</v>
      </c>
      <c r="AVX9" s="54">
        <v>0.93799999999999994</v>
      </c>
      <c r="AVY9" s="54">
        <v>1.633</v>
      </c>
      <c r="AVZ9" s="54">
        <v>2.8660000000000001</v>
      </c>
      <c r="AWA9" s="54">
        <v>1.5660000000000001</v>
      </c>
      <c r="AWB9" s="54">
        <v>2.9390000000000001</v>
      </c>
      <c r="AWC9" s="54">
        <v>2.887</v>
      </c>
      <c r="AWD9" s="54">
        <v>3.3170000000000002</v>
      </c>
      <c r="AWE9" s="6">
        <f t="shared" si="28"/>
        <v>2.536247334754798</v>
      </c>
      <c r="AWF9" s="54">
        <v>1.22</v>
      </c>
      <c r="AWG9" s="54">
        <v>0.97000000000000008</v>
      </c>
      <c r="AWH9" s="54"/>
      <c r="AWI9" s="54">
        <v>0.78800000000000003</v>
      </c>
      <c r="AWJ9" s="54"/>
      <c r="AWK9" s="54">
        <v>0.78500000000000003</v>
      </c>
      <c r="AWL9" s="54">
        <v>0.76</v>
      </c>
      <c r="AWM9" s="54">
        <v>0.94</v>
      </c>
      <c r="AWN9" s="54">
        <v>0.81200000000000006</v>
      </c>
      <c r="AWO9" s="54">
        <v>0.78800000000000003</v>
      </c>
      <c r="AWP9" s="54">
        <v>0.77700000000000002</v>
      </c>
      <c r="AWQ9" s="54"/>
      <c r="AWR9" s="54">
        <v>0.85799999999999998</v>
      </c>
      <c r="AWS9" s="54">
        <v>0.85799999999999998</v>
      </c>
      <c r="AWT9" s="54">
        <v>0.77500000000000002</v>
      </c>
      <c r="AWU9" s="54">
        <v>0.76700000000000002</v>
      </c>
      <c r="AWV9" s="54">
        <v>0.76500000000000001</v>
      </c>
      <c r="AWW9" s="54">
        <v>0.879</v>
      </c>
      <c r="AWX9" s="54">
        <v>0.85499999999999998</v>
      </c>
      <c r="AWY9" s="54">
        <v>0.77400000000000002</v>
      </c>
      <c r="AWZ9" s="54">
        <f t="shared" si="29"/>
        <v>0.77400000000000002</v>
      </c>
      <c r="AXA9" s="54"/>
      <c r="AXB9" s="54"/>
      <c r="AXC9" s="54"/>
      <c r="AXD9" s="54"/>
      <c r="AXE9" s="54"/>
      <c r="AXF9" s="54"/>
      <c r="AXG9" s="54"/>
      <c r="AXH9" s="54"/>
      <c r="AXI9" s="54">
        <v>0.77400000000000002</v>
      </c>
      <c r="AXJ9" s="54"/>
      <c r="AXK9" s="54"/>
      <c r="AXL9" s="54"/>
      <c r="AXM9" s="54"/>
      <c r="AXN9" s="54"/>
      <c r="AXO9" s="54"/>
      <c r="AXP9" s="54">
        <v>1.26</v>
      </c>
      <c r="AXQ9" s="54"/>
      <c r="AXR9" s="54">
        <v>0.77400000000000002</v>
      </c>
      <c r="AXS9" s="54"/>
      <c r="AXT9" s="54"/>
      <c r="AXU9" s="54"/>
      <c r="AXV9" s="54"/>
      <c r="AXW9" s="54"/>
      <c r="AXX9" s="54"/>
      <c r="AXY9" s="184">
        <v>1.26</v>
      </c>
      <c r="AXZ9" s="184"/>
      <c r="AYA9" s="54">
        <v>0.86899999999999999</v>
      </c>
      <c r="AYB9" s="54">
        <f t="shared" si="30"/>
        <v>0.77400000000000002</v>
      </c>
      <c r="AYC9" s="54"/>
      <c r="AYD9" s="184"/>
      <c r="AYE9" s="54"/>
      <c r="AYF9" s="54"/>
      <c r="AYG9" s="54"/>
      <c r="AYH9" s="54"/>
      <c r="AYI9" s="54"/>
      <c r="AYJ9" s="54"/>
      <c r="AYK9" s="54">
        <v>0.77400000000000002</v>
      </c>
      <c r="AYL9" s="54"/>
      <c r="AYM9" s="54"/>
      <c r="AYN9" s="54"/>
      <c r="AYO9" s="54">
        <v>0.84299999999999997</v>
      </c>
      <c r="AYP9" s="1036">
        <v>1.19</v>
      </c>
      <c r="AYQ9" s="54">
        <v>0.82399999999999995</v>
      </c>
      <c r="AYR9" s="54"/>
      <c r="AYS9" s="54"/>
      <c r="AYT9" s="54"/>
      <c r="AYU9" s="54"/>
      <c r="AYV9" s="54"/>
      <c r="AYW9" s="54">
        <v>0.77400000000000002</v>
      </c>
      <c r="AYX9" s="54"/>
      <c r="AYY9" s="54"/>
      <c r="AYZ9" s="54"/>
      <c r="AZA9" s="54"/>
      <c r="AZB9" s="54"/>
      <c r="AZC9" s="184">
        <v>1.25</v>
      </c>
      <c r="AZD9" s="386"/>
      <c r="AZE9" s="54"/>
      <c r="AZF9" s="54"/>
      <c r="AZG9" s="54"/>
      <c r="AZH9" s="184">
        <v>1.23</v>
      </c>
      <c r="AZI9" s="54">
        <v>0.77400000000000002</v>
      </c>
      <c r="AZJ9" s="54"/>
      <c r="AZK9" s="54"/>
      <c r="AZL9" s="54">
        <v>0.85</v>
      </c>
      <c r="AZM9" s="54"/>
      <c r="AZN9" s="54">
        <v>0.85</v>
      </c>
      <c r="AZO9" s="54">
        <v>0.85099999999999998</v>
      </c>
      <c r="AZP9" s="54"/>
      <c r="AZQ9" s="54"/>
      <c r="AZR9" s="54"/>
      <c r="AZS9" s="54">
        <v>0.77400000000000002</v>
      </c>
      <c r="AZT9" s="54"/>
      <c r="AZU9" s="54"/>
      <c r="AZV9" s="54"/>
      <c r="AZW9" s="54"/>
      <c r="AZX9" s="184">
        <v>1.23</v>
      </c>
      <c r="AZY9" s="54"/>
      <c r="AZZ9" s="54"/>
      <c r="BAA9" s="54"/>
      <c r="BAB9" s="54"/>
      <c r="BAC9" s="54"/>
      <c r="BAD9" s="54">
        <v>0.77400000000000002</v>
      </c>
      <c r="BAE9" s="54"/>
      <c r="BAF9" s="54"/>
      <c r="BAG9" s="54"/>
      <c r="BAH9" s="54"/>
      <c r="BAI9" s="54"/>
      <c r="BAJ9" s="909">
        <v>1.1299999999999999</v>
      </c>
      <c r="BAK9" s="909"/>
      <c r="BAL9" s="909">
        <v>1.1499999999999999</v>
      </c>
      <c r="BAM9" s="909"/>
      <c r="BAN9" s="909"/>
      <c r="BAO9" s="909"/>
      <c r="BAP9" s="54">
        <v>0.77400000000000002</v>
      </c>
      <c r="BAQ9" s="909">
        <v>1.22</v>
      </c>
      <c r="BAR9" s="909"/>
      <c r="BAS9" s="909"/>
      <c r="BAT9" s="909"/>
      <c r="BAU9" s="909"/>
      <c r="BAV9" s="909">
        <v>1.23</v>
      </c>
      <c r="BAW9" s="54"/>
      <c r="BAX9" s="54"/>
      <c r="BAY9" s="909">
        <v>1.17</v>
      </c>
      <c r="BAZ9" s="909"/>
      <c r="BBA9" s="909"/>
      <c r="BBB9" s="54">
        <v>1.22</v>
      </c>
      <c r="BBC9" s="1054">
        <v>1.05</v>
      </c>
      <c r="BBD9" s="54">
        <v>0.77400000000000002</v>
      </c>
      <c r="BBE9" s="909"/>
      <c r="BBF9" s="54"/>
      <c r="BBG9" s="54"/>
      <c r="BBH9" s="54"/>
      <c r="BBI9" s="54"/>
      <c r="BBJ9" s="1054">
        <v>1.01</v>
      </c>
      <c r="BBK9" s="48"/>
      <c r="BBL9" s="992">
        <v>1.02</v>
      </c>
      <c r="BBM9" s="48"/>
      <c r="BBN9" s="48"/>
      <c r="BBO9" s="54"/>
      <c r="BBP9" s="54"/>
      <c r="BBQ9" s="54"/>
      <c r="BBR9" s="54"/>
      <c r="BBS9" s="1054"/>
      <c r="BBT9" s="1054"/>
      <c r="BBU9" s="1136">
        <v>1.05</v>
      </c>
      <c r="BBV9" s="54"/>
      <c r="BBW9" s="54"/>
      <c r="BBX9" s="54"/>
      <c r="BBY9" s="54"/>
      <c r="BBZ9" s="1054">
        <v>1.03</v>
      </c>
      <c r="BCA9" s="54"/>
      <c r="BCB9" s="54"/>
      <c r="BCC9" s="54"/>
      <c r="BCD9" s="54"/>
      <c r="BCE9" s="54"/>
      <c r="BCF9" s="54">
        <v>1.22</v>
      </c>
      <c r="BCG9" s="1054">
        <v>1.05</v>
      </c>
      <c r="BCH9" s="54">
        <v>0.77400000000000002</v>
      </c>
      <c r="BCI9" s="54"/>
      <c r="BCJ9" s="54"/>
      <c r="BCK9" s="1054">
        <v>1.06</v>
      </c>
      <c r="BCL9" s="54">
        <v>1.22</v>
      </c>
      <c r="BCM9" s="1054">
        <v>1.05</v>
      </c>
      <c r="BCN9" s="54">
        <v>0.77400000000000002</v>
      </c>
      <c r="BCO9" s="1054"/>
      <c r="BCP9" s="1054"/>
      <c r="BCQ9" s="1054">
        <v>1.06</v>
      </c>
      <c r="BCR9" s="54"/>
      <c r="BCS9" s="1054">
        <v>1.05</v>
      </c>
      <c r="BCT9" s="54"/>
      <c r="BCU9" s="54"/>
      <c r="BCV9" s="54"/>
      <c r="BCW9" s="54"/>
      <c r="BCX9" s="54"/>
      <c r="BCY9" s="1054">
        <v>1.1299999999999999</v>
      </c>
      <c r="BCZ9" s="1054"/>
      <c r="BDA9" s="1054"/>
      <c r="BDB9" s="1054"/>
      <c r="BDC9" s="54">
        <v>1.123</v>
      </c>
      <c r="BDD9" s="54"/>
      <c r="BDE9" s="54">
        <v>1.22</v>
      </c>
      <c r="BDF9" s="1054">
        <v>1.05</v>
      </c>
      <c r="BDG9" s="54">
        <v>0.77400000000000002</v>
      </c>
      <c r="BDH9" s="54"/>
      <c r="BDI9" s="54"/>
      <c r="BDJ9" s="54"/>
      <c r="BDK9" s="54"/>
      <c r="BDL9" s="1054">
        <v>1.1100000000000001</v>
      </c>
      <c r="BDM9" s="1054">
        <v>1.05</v>
      </c>
      <c r="BDN9" s="54">
        <v>0.77400000000000002</v>
      </c>
      <c r="BDO9" s="54"/>
      <c r="BDP9" s="54"/>
      <c r="BDQ9" s="54"/>
      <c r="BDR9" s="54"/>
      <c r="BDS9" s="54"/>
      <c r="BDT9" s="1054">
        <v>1.05</v>
      </c>
      <c r="BDU9" s="54">
        <v>0.77400000000000002</v>
      </c>
      <c r="BDV9" s="54"/>
      <c r="BDW9" s="54"/>
      <c r="BDX9" s="54"/>
      <c r="BDY9" s="54"/>
      <c r="BDZ9" s="1054">
        <v>1.05</v>
      </c>
      <c r="BEA9" s="54">
        <v>0.77400000000000002</v>
      </c>
      <c r="BEB9" s="54"/>
      <c r="BEC9" s="1054">
        <v>1.05</v>
      </c>
      <c r="BED9" s="54">
        <v>0.77400000000000002</v>
      </c>
      <c r="BEE9" s="54"/>
      <c r="BEF9" s="54"/>
      <c r="BEG9" s="54"/>
      <c r="BEH9" s="1054">
        <v>1.05</v>
      </c>
      <c r="BEI9" s="54">
        <v>0.77400000000000002</v>
      </c>
      <c r="BEJ9" s="54"/>
      <c r="BEK9" s="54"/>
      <c r="BEL9" s="909">
        <v>2.92</v>
      </c>
      <c r="BEM9" s="944">
        <v>1.1299999999999999</v>
      </c>
      <c r="BEN9" s="1054">
        <v>1.05</v>
      </c>
      <c r="BEO9" s="54">
        <v>0.77400000000000002</v>
      </c>
      <c r="BEP9" s="54">
        <v>1.121</v>
      </c>
      <c r="BEQ9" s="54">
        <v>1.204</v>
      </c>
      <c r="BER9" s="1054">
        <v>1.1259999999999999</v>
      </c>
      <c r="BES9" s="54"/>
      <c r="BET9" s="1054">
        <v>1.05</v>
      </c>
      <c r="BEU9" s="54">
        <v>0.77400000000000002</v>
      </c>
      <c r="BEV9" s="54">
        <v>2.42</v>
      </c>
      <c r="BEW9" s="1054">
        <v>1.05</v>
      </c>
      <c r="BEX9" s="54">
        <v>0.77400000000000002</v>
      </c>
      <c r="BEY9" s="54">
        <v>2.5009999999999999</v>
      </c>
      <c r="BEZ9" s="54">
        <v>2.4009999999999998</v>
      </c>
      <c r="BFA9" s="54">
        <v>2.2549999999999999</v>
      </c>
      <c r="BFB9" s="54">
        <v>2.3969999999999998</v>
      </c>
      <c r="BFC9" s="54">
        <v>2.2200000000000002</v>
      </c>
      <c r="BFD9" s="54">
        <v>2.4249999999999998</v>
      </c>
      <c r="BFE9" s="1054">
        <v>1.05</v>
      </c>
      <c r="BFF9" s="54">
        <v>0.77400000000000002</v>
      </c>
      <c r="BFG9" s="54">
        <v>2.4569999999999999</v>
      </c>
      <c r="BFH9" s="1054">
        <v>1.05</v>
      </c>
      <c r="BFI9" s="54">
        <v>0.77400000000000002</v>
      </c>
      <c r="BFJ9" s="54">
        <v>2.4809999999999999</v>
      </c>
      <c r="BFK9" s="1054">
        <v>1.1499999999999999</v>
      </c>
      <c r="BFL9" s="54">
        <v>0.77400000000000002</v>
      </c>
      <c r="BFM9" s="54">
        <v>1.1990000000000001</v>
      </c>
      <c r="BFN9" s="54">
        <v>1.1879999999999999</v>
      </c>
      <c r="BFO9" s="908">
        <v>1.23</v>
      </c>
      <c r="BFP9" s="54">
        <v>1.1930000000000001</v>
      </c>
      <c r="BFQ9" s="6">
        <f t="shared" si="1"/>
        <v>0.54134366925064603</v>
      </c>
      <c r="BFR9" s="1532">
        <v>1.36</v>
      </c>
      <c r="BFS9" s="639">
        <v>1</v>
      </c>
      <c r="BFT9" s="46">
        <v>0.79500000000000004</v>
      </c>
      <c r="BFU9" s="46"/>
      <c r="BFV9" s="46"/>
      <c r="BFW9" s="46"/>
      <c r="BFX9" s="46"/>
      <c r="BFY9" s="46"/>
      <c r="BFZ9" s="46">
        <v>0.79500000000000004</v>
      </c>
      <c r="BGA9" s="1050"/>
      <c r="BGB9" s="1050"/>
      <c r="BGC9" s="881">
        <v>0.98</v>
      </c>
      <c r="BGD9" s="73"/>
      <c r="BGE9" s="1050"/>
      <c r="BGF9" s="1050"/>
      <c r="BGG9" s="1050"/>
      <c r="BGH9" s="1050"/>
      <c r="BGI9" s="1050"/>
      <c r="BGJ9" s="1050"/>
      <c r="BGK9" s="1050"/>
      <c r="BGL9" s="891">
        <v>0.82</v>
      </c>
      <c r="BGM9" s="46">
        <v>0.79500000000000004</v>
      </c>
      <c r="BGN9" s="1050"/>
      <c r="BGO9" s="891">
        <v>0.84</v>
      </c>
      <c r="BGP9" s="891"/>
      <c r="BGQ9" s="891"/>
      <c r="BGR9" s="891"/>
      <c r="BGS9" s="891"/>
      <c r="BGT9" s="1050"/>
      <c r="BGU9" s="891">
        <v>0.94</v>
      </c>
      <c r="BGV9" s="1050"/>
      <c r="BGW9" s="1050"/>
      <c r="BGX9" s="1050"/>
      <c r="BGY9" s="1014">
        <v>1.36</v>
      </c>
      <c r="BGZ9" s="1014">
        <v>1</v>
      </c>
      <c r="BHA9" s="46">
        <v>0.79500000000000004</v>
      </c>
      <c r="BHB9" s="46"/>
      <c r="BHC9" s="46"/>
      <c r="BHD9" s="942">
        <v>1.21</v>
      </c>
      <c r="BHE9" s="1027"/>
      <c r="BHF9" s="1054">
        <v>0.97</v>
      </c>
      <c r="BHG9" s="54"/>
      <c r="BHH9" s="1054">
        <v>0.88</v>
      </c>
      <c r="BHI9" s="54"/>
      <c r="BHJ9" s="1050"/>
      <c r="BHK9" s="54"/>
      <c r="BHL9" s="54"/>
      <c r="BHM9" s="54"/>
      <c r="BHN9" s="1054"/>
      <c r="BHO9" s="1054"/>
      <c r="BHP9" s="54"/>
      <c r="BHQ9" s="1036">
        <v>0.93</v>
      </c>
      <c r="BHR9" s="54"/>
      <c r="BHS9" s="54"/>
      <c r="BHT9" s="54"/>
      <c r="BHU9" s="54"/>
      <c r="BHV9" s="54"/>
      <c r="BHW9" s="1136">
        <v>0.94</v>
      </c>
      <c r="BHX9" s="54"/>
      <c r="BHY9" s="54"/>
      <c r="BHZ9" s="1136">
        <v>0.95</v>
      </c>
      <c r="BIA9" s="1014">
        <v>1.36</v>
      </c>
      <c r="BIB9" s="1014">
        <v>1</v>
      </c>
      <c r="BIC9" s="46">
        <v>0.79500000000000004</v>
      </c>
      <c r="BID9" s="46"/>
      <c r="BIE9" s="46"/>
      <c r="BIF9" s="54"/>
      <c r="BIG9" s="1014">
        <v>1.36</v>
      </c>
      <c r="BIH9" s="1014">
        <v>1</v>
      </c>
      <c r="BII9" s="46">
        <v>0.79500000000000004</v>
      </c>
      <c r="BIJ9" s="54"/>
      <c r="BIK9" s="54"/>
      <c r="BIL9" s="54"/>
      <c r="BIM9" s="54"/>
      <c r="BIN9" s="54"/>
      <c r="BIO9" s="1050"/>
      <c r="BIP9" s="1050"/>
      <c r="BIQ9" s="1050"/>
      <c r="BIR9" s="54"/>
      <c r="BIS9" s="1050"/>
      <c r="BIT9" s="1050"/>
      <c r="BIU9" s="1050"/>
      <c r="BIV9" s="1050"/>
      <c r="BIW9" s="1050"/>
      <c r="BIX9" s="54"/>
      <c r="BIY9" s="54"/>
      <c r="BIZ9" s="1014">
        <v>1.36</v>
      </c>
      <c r="BJA9" s="1014">
        <v>1</v>
      </c>
      <c r="BJB9" s="46">
        <v>0.79500000000000004</v>
      </c>
      <c r="BJC9" s="1050"/>
      <c r="BJD9" s="1050"/>
      <c r="BJE9" s="1050"/>
      <c r="BJF9" s="1050"/>
      <c r="BJG9" s="1014">
        <v>1.36</v>
      </c>
      <c r="BJH9" s="1014">
        <v>1</v>
      </c>
      <c r="BJI9" s="46">
        <v>0.79500000000000004</v>
      </c>
      <c r="BJJ9" s="54"/>
      <c r="BJK9" s="54"/>
      <c r="BJL9" s="1050"/>
      <c r="BJM9" s="54"/>
      <c r="BJN9" s="54"/>
      <c r="BJO9" s="1226">
        <v>1.36</v>
      </c>
      <c r="BJP9" s="1226">
        <v>1</v>
      </c>
      <c r="BJQ9" s="46">
        <v>0.79500000000000004</v>
      </c>
      <c r="BJR9" s="1050"/>
      <c r="BJS9" s="1050"/>
      <c r="BJT9" s="40"/>
      <c r="BJU9" s="986">
        <v>1.01</v>
      </c>
      <c r="BJV9" s="1050"/>
      <c r="BJW9" s="1226">
        <v>1.36</v>
      </c>
      <c r="BJX9" s="1226">
        <v>1</v>
      </c>
      <c r="BJY9" s="46">
        <v>0.79500000000000004</v>
      </c>
      <c r="BJZ9" s="1050"/>
      <c r="BKA9" s="1226">
        <v>1.36</v>
      </c>
      <c r="BKB9" s="1226">
        <v>1</v>
      </c>
      <c r="BKC9" s="46">
        <v>0.79500000000000004</v>
      </c>
      <c r="BKD9" s="54"/>
      <c r="BKE9" s="54"/>
      <c r="BKF9" s="54"/>
      <c r="BKG9" s="1226">
        <v>1.36</v>
      </c>
      <c r="BKH9" s="1226">
        <v>1</v>
      </c>
      <c r="BKI9" s="46">
        <v>0.79500000000000004</v>
      </c>
      <c r="BKJ9" s="46"/>
      <c r="BKK9" s="54"/>
      <c r="BKL9" s="944">
        <v>1.2</v>
      </c>
      <c r="BKM9" s="1226">
        <v>1.36</v>
      </c>
      <c r="BKN9" s="1226">
        <v>1</v>
      </c>
      <c r="BKO9" s="46">
        <v>0.79500000000000004</v>
      </c>
      <c r="BKP9" s="54">
        <v>1.431</v>
      </c>
      <c r="BKQ9" s="54">
        <v>1.25</v>
      </c>
      <c r="BKR9" s="54">
        <v>1.2110000000000001</v>
      </c>
      <c r="BKS9" s="54"/>
      <c r="BKT9" s="1226">
        <v>1.36</v>
      </c>
      <c r="BKU9" s="1226">
        <v>1</v>
      </c>
      <c r="BKV9" s="54">
        <v>0.79500000000000004</v>
      </c>
      <c r="BKW9" s="54">
        <v>2.8450000000000002</v>
      </c>
      <c r="BKX9" s="1226">
        <v>1.36</v>
      </c>
      <c r="BKY9" s="1226">
        <v>1</v>
      </c>
      <c r="BKZ9" s="54">
        <v>0.79500000000000004</v>
      </c>
      <c r="BLA9" s="54">
        <v>1.33</v>
      </c>
      <c r="BLB9" s="54">
        <v>2.2639999999999998</v>
      </c>
      <c r="BLC9" s="54">
        <v>2.617</v>
      </c>
      <c r="BLD9" s="54">
        <v>2.2389999999999999</v>
      </c>
      <c r="BLE9" s="54">
        <v>2.2490000000000001</v>
      </c>
      <c r="BLF9" s="54">
        <v>1.1919999999999999</v>
      </c>
      <c r="BLG9" s="1226">
        <v>1.36</v>
      </c>
      <c r="BLH9" s="1226">
        <v>1</v>
      </c>
      <c r="BLI9" s="54">
        <v>0.79500000000000004</v>
      </c>
      <c r="BLJ9" s="54">
        <v>2.383</v>
      </c>
      <c r="BLK9" s="1226">
        <v>1.36</v>
      </c>
      <c r="BLL9" s="1226">
        <v>1</v>
      </c>
      <c r="BLM9" s="54">
        <v>0.79500000000000004</v>
      </c>
      <c r="BLN9" s="52">
        <v>2.3650000000000002</v>
      </c>
      <c r="BLO9" s="1226">
        <v>1.36</v>
      </c>
      <c r="BLP9" s="1226">
        <v>1</v>
      </c>
      <c r="BLQ9" s="54">
        <v>0.79500000000000004</v>
      </c>
      <c r="BLR9" s="54">
        <v>1.3160000000000001</v>
      </c>
      <c r="BLS9" s="54">
        <v>1.2689999999999999</v>
      </c>
      <c r="BLT9" s="54">
        <v>1.264</v>
      </c>
      <c r="BLU9" s="1226">
        <v>1.36</v>
      </c>
      <c r="BLV9" s="1226">
        <v>1</v>
      </c>
      <c r="BLW9" s="54">
        <v>0.79500000000000004</v>
      </c>
      <c r="BLX9" s="54">
        <v>1.246</v>
      </c>
      <c r="BLY9" s="54">
        <v>1.288</v>
      </c>
      <c r="BLZ9" s="1226">
        <v>1.36</v>
      </c>
      <c r="BMA9" s="1226">
        <v>1</v>
      </c>
      <c r="BMB9" s="54">
        <v>0.79500000000000004</v>
      </c>
      <c r="BMC9" s="28">
        <v>1.3440000000000001</v>
      </c>
      <c r="BMD9" s="1226">
        <v>1.36</v>
      </c>
      <c r="BME9" s="1226">
        <v>1</v>
      </c>
      <c r="BMF9" s="54">
        <v>0.79500000000000004</v>
      </c>
      <c r="BMG9" s="1382" t="s">
        <v>1159</v>
      </c>
      <c r="BMH9" s="6" t="e">
        <f t="shared" si="31"/>
        <v>#VALUE!</v>
      </c>
      <c r="BMI9" s="1193">
        <v>1.25</v>
      </c>
      <c r="BMJ9" s="54">
        <v>1.1499999999999999</v>
      </c>
      <c r="BMK9" s="54"/>
      <c r="BML9" s="54">
        <v>1.232</v>
      </c>
      <c r="BMM9" s="1193">
        <v>1.25</v>
      </c>
      <c r="BMN9" s="54">
        <v>1.1499999999999999</v>
      </c>
      <c r="BMO9" s="54">
        <v>1.2410000000000001</v>
      </c>
      <c r="BMP9" s="54"/>
      <c r="BMQ9" s="54"/>
      <c r="BMR9" s="54"/>
      <c r="BMS9" s="54"/>
      <c r="BMT9" s="1050"/>
      <c r="BMU9" s="1050"/>
      <c r="BMV9" s="54"/>
      <c r="BMW9" s="1050"/>
      <c r="BMX9" s="1050"/>
      <c r="BMY9" s="1050"/>
      <c r="BMZ9" s="1050"/>
      <c r="BNA9" s="1050"/>
      <c r="BNB9" s="1050"/>
      <c r="BNC9" s="54"/>
      <c r="BND9" s="54"/>
      <c r="BNE9" s="1193">
        <v>1.25</v>
      </c>
      <c r="BNF9" s="54">
        <v>1.1499999999999999</v>
      </c>
      <c r="BNG9" s="1050"/>
      <c r="BNH9" s="1050"/>
      <c r="BNI9" s="919"/>
      <c r="BNJ9" s="54"/>
      <c r="BNK9" s="1193">
        <v>1.22</v>
      </c>
      <c r="BNL9" s="1050"/>
      <c r="BNM9" s="1193">
        <v>1.25</v>
      </c>
      <c r="BNN9" s="54">
        <v>1.1499999999999999</v>
      </c>
      <c r="BNO9" s="54"/>
      <c r="BNP9" s="54">
        <v>1.262</v>
      </c>
      <c r="BNQ9" s="1050"/>
      <c r="BNR9" s="54"/>
      <c r="BNS9" s="54">
        <v>1.254</v>
      </c>
      <c r="BNT9" s="1054">
        <v>1.25</v>
      </c>
      <c r="BNU9" s="54">
        <v>1.1499999999999999</v>
      </c>
      <c r="BNV9" s="1050">
        <v>1.264</v>
      </c>
      <c r="BNW9" s="1050">
        <v>1.262</v>
      </c>
      <c r="BNX9" s="1050"/>
      <c r="BNY9" s="1050"/>
      <c r="BNZ9" s="1054">
        <v>1.25</v>
      </c>
      <c r="BOA9" s="54">
        <v>1.1499999999999999</v>
      </c>
      <c r="BOB9" s="1050"/>
      <c r="BOC9" s="1054">
        <v>1.17</v>
      </c>
      <c r="BOD9" s="1054">
        <v>1.25</v>
      </c>
      <c r="BOE9" s="54">
        <v>1.1499999999999999</v>
      </c>
      <c r="BOF9" s="54">
        <v>1.2430000000000001</v>
      </c>
      <c r="BOG9" s="54">
        <v>1.222</v>
      </c>
      <c r="BOH9" s="54">
        <v>1.2569999999999999</v>
      </c>
      <c r="BOI9" s="1054">
        <v>1.25</v>
      </c>
      <c r="BOJ9" s="54">
        <v>1.1499999999999999</v>
      </c>
      <c r="BOK9" s="54">
        <v>1.1990000000000001</v>
      </c>
      <c r="BOL9" s="54">
        <v>1.2430000000000001</v>
      </c>
      <c r="BOM9" s="909"/>
      <c r="BON9" s="52">
        <v>1.208</v>
      </c>
      <c r="BOO9" s="1054">
        <v>1.25</v>
      </c>
      <c r="BOP9" s="54">
        <v>1.1499999999999999</v>
      </c>
      <c r="BOQ9" s="54">
        <v>1.353</v>
      </c>
      <c r="BOR9" s="54">
        <v>1.2509999999999999</v>
      </c>
      <c r="BOS9" s="54">
        <v>1.339</v>
      </c>
      <c r="BOT9" s="54"/>
      <c r="BOU9" s="1054">
        <v>1.25</v>
      </c>
      <c r="BOV9" s="54">
        <v>1.1499999999999999</v>
      </c>
      <c r="BOW9" s="54">
        <v>2.6509999999999998</v>
      </c>
      <c r="BOX9" s="1054">
        <v>1.25</v>
      </c>
      <c r="BOY9" s="54">
        <v>1.1499999999999999</v>
      </c>
      <c r="BOZ9" s="54">
        <v>1.409</v>
      </c>
      <c r="BPA9" s="54">
        <v>2.3959999999999999</v>
      </c>
      <c r="BPB9" s="54">
        <v>1.3460000000000001</v>
      </c>
      <c r="BPC9" s="54">
        <v>2.4169999999999998</v>
      </c>
      <c r="BPD9" s="54">
        <v>2.444</v>
      </c>
      <c r="BPE9" s="54">
        <v>1.296</v>
      </c>
      <c r="BPF9" s="1054">
        <v>1.25</v>
      </c>
      <c r="BPG9" s="54">
        <v>1.1499999999999999</v>
      </c>
      <c r="BPH9" s="54">
        <v>3.2160000000000002</v>
      </c>
      <c r="BPI9" s="1054">
        <v>1.25</v>
      </c>
      <c r="BPJ9" s="54">
        <v>1.1499999999999999</v>
      </c>
      <c r="BPK9" s="54">
        <v>2.4169999999999998</v>
      </c>
      <c r="BPL9" s="1054">
        <v>1.25</v>
      </c>
      <c r="BPM9" s="54">
        <v>1.1499999999999999</v>
      </c>
      <c r="BPN9" s="54">
        <v>1.3360000000000001</v>
      </c>
      <c r="BPO9" s="54">
        <v>1.3720000000000001</v>
      </c>
      <c r="BPP9" s="54">
        <v>1.409</v>
      </c>
      <c r="BPQ9" s="1054">
        <v>1.25</v>
      </c>
      <c r="BPR9" s="54">
        <v>1.1499999999999999</v>
      </c>
      <c r="BPS9" s="52">
        <v>1.375</v>
      </c>
      <c r="BPT9" s="52">
        <v>1.38</v>
      </c>
      <c r="BPU9" s="1054">
        <v>1.25</v>
      </c>
      <c r="BPV9" s="54">
        <v>1.1499999999999999</v>
      </c>
      <c r="BPW9" s="52">
        <v>1.464</v>
      </c>
      <c r="BPX9" s="1054">
        <v>1.25</v>
      </c>
      <c r="BPY9" s="54">
        <v>1.1499999999999999</v>
      </c>
      <c r="BPZ9" s="1382" t="s">
        <v>1159</v>
      </c>
      <c r="BQA9" s="6" t="e">
        <f t="shared" si="32"/>
        <v>#VALUE!</v>
      </c>
      <c r="BQB9" s="1086">
        <v>0.95</v>
      </c>
      <c r="BQC9" s="1085">
        <f t="shared" si="2"/>
        <v>1.0449999999999999</v>
      </c>
      <c r="BQD9" s="52">
        <f t="shared" si="3"/>
        <v>0.95</v>
      </c>
      <c r="BQE9" s="52">
        <v>0.93500000000000005</v>
      </c>
      <c r="BQF9" s="52">
        <v>0.92500000000000004</v>
      </c>
      <c r="BQG9" s="54">
        <v>0.95799999999999996</v>
      </c>
      <c r="BQH9" s="54">
        <v>0.94699999999999995</v>
      </c>
      <c r="BQI9" s="54">
        <v>0.94699999999999995</v>
      </c>
      <c r="BQJ9" s="54">
        <v>0.94099999999999995</v>
      </c>
      <c r="BQK9" s="54">
        <v>0.94</v>
      </c>
      <c r="BQL9" s="1050">
        <v>0.94</v>
      </c>
      <c r="BQM9" s="1050">
        <v>0.96499999999999997</v>
      </c>
      <c r="BQN9" s="54">
        <v>0.94599999999999995</v>
      </c>
      <c r="BQO9" s="1050">
        <v>0.96199999999999997</v>
      </c>
      <c r="BQP9" s="1050">
        <v>0.95499999999999996</v>
      </c>
      <c r="BQQ9" s="1050">
        <v>0.93200000000000005</v>
      </c>
      <c r="BQR9" s="1050">
        <v>0.97199999999999998</v>
      </c>
      <c r="BQS9" s="1050">
        <v>0.93799999999999994</v>
      </c>
      <c r="BQT9" s="54">
        <v>0.95299999999999996</v>
      </c>
      <c r="BQU9" s="54">
        <v>0.97</v>
      </c>
      <c r="BQV9" s="1086">
        <v>0.95</v>
      </c>
      <c r="BQW9" s="1085">
        <f t="shared" si="33"/>
        <v>1.0449999999999999</v>
      </c>
      <c r="BQX9" s="54">
        <f t="shared" si="34"/>
        <v>0.95</v>
      </c>
      <c r="BQY9" s="54">
        <v>0.94</v>
      </c>
      <c r="BQZ9" s="1050">
        <v>0.93899999999999995</v>
      </c>
      <c r="BRA9" s="1050">
        <v>0.85599999999999998</v>
      </c>
      <c r="BRB9" s="1050">
        <v>0.89300000000000002</v>
      </c>
      <c r="BRC9" s="1193"/>
      <c r="BRD9" s="1050">
        <v>0.81499999999999995</v>
      </c>
      <c r="BRE9" s="1197">
        <v>0.95</v>
      </c>
      <c r="BRF9" s="1200">
        <f t="shared" si="35"/>
        <v>1.0449999999999999</v>
      </c>
      <c r="BRG9" s="54">
        <f t="shared" si="36"/>
        <v>0.95</v>
      </c>
      <c r="BRH9" s="54">
        <v>0.94</v>
      </c>
      <c r="BRI9" s="54">
        <v>0.995</v>
      </c>
      <c r="BRJ9" s="54">
        <v>1.01</v>
      </c>
      <c r="BRK9" s="1050"/>
      <c r="BRL9" s="54">
        <v>0.97299999999999998</v>
      </c>
      <c r="BRM9" s="54">
        <v>0.93799999999999994</v>
      </c>
      <c r="BRN9" s="1197">
        <v>0.95</v>
      </c>
      <c r="BRO9" s="1200">
        <f t="shared" si="37"/>
        <v>1.0449999999999999</v>
      </c>
      <c r="BRP9" s="54">
        <f t="shared" si="38"/>
        <v>0.93799999999999994</v>
      </c>
      <c r="BRQ9" s="54">
        <v>0.94</v>
      </c>
      <c r="BRR9" s="1050">
        <v>0.95299999999999996</v>
      </c>
      <c r="BRS9" s="1050">
        <v>0.97499999999999998</v>
      </c>
      <c r="BRT9" s="1050">
        <v>0.96</v>
      </c>
      <c r="BRU9" s="1050">
        <v>0.97599999999999998</v>
      </c>
      <c r="BRV9" s="1050">
        <v>0.95499999999999996</v>
      </c>
      <c r="BRW9" s="1050">
        <v>0.91500000000000004</v>
      </c>
      <c r="BRX9" s="1050">
        <v>0.91300000000000003</v>
      </c>
      <c r="BRY9" s="1050">
        <v>0.95199999999999996</v>
      </c>
      <c r="BRZ9" s="54">
        <f t="shared" si="39"/>
        <v>0.91500000000000004</v>
      </c>
      <c r="BSA9" s="54">
        <v>0.94</v>
      </c>
      <c r="BSB9" s="1050">
        <v>0.93600000000000005</v>
      </c>
      <c r="BSC9" s="1050">
        <v>0.93200000000000005</v>
      </c>
      <c r="BSD9" s="54">
        <f t="shared" si="40"/>
        <v>0.91500000000000004</v>
      </c>
      <c r="BSE9" s="54">
        <v>0.94</v>
      </c>
      <c r="BSF9" s="54">
        <v>0.96299999999999997</v>
      </c>
      <c r="BSG9" s="54">
        <v>0.89600000000000002</v>
      </c>
      <c r="BSH9" s="54">
        <v>0.96899999999999997</v>
      </c>
      <c r="BSI9" s="54">
        <v>0.998</v>
      </c>
      <c r="BSJ9" s="54">
        <v>0.877</v>
      </c>
      <c r="BSK9" s="54">
        <v>1.0029999999999999</v>
      </c>
      <c r="BSL9" s="54">
        <f t="shared" si="41"/>
        <v>0.91500000000000004</v>
      </c>
      <c r="BSM9" s="54">
        <v>0.94</v>
      </c>
      <c r="BSN9" s="54">
        <v>0.83699999999999997</v>
      </c>
      <c r="BSO9" s="54">
        <v>0.877</v>
      </c>
      <c r="BSP9" s="54">
        <v>0.86499999999999999</v>
      </c>
      <c r="BSQ9" s="54">
        <v>0.88900000000000001</v>
      </c>
      <c r="BSR9" s="909"/>
      <c r="BSS9" s="909"/>
      <c r="BST9" s="52">
        <v>0.84199999999999997</v>
      </c>
      <c r="BSU9" s="52">
        <v>0.86899999999999999</v>
      </c>
      <c r="BSV9" s="54">
        <f t="shared" si="42"/>
        <v>0.83699999999999997</v>
      </c>
      <c r="BSW9" s="54">
        <v>0.94</v>
      </c>
      <c r="BSX9" s="54">
        <v>1</v>
      </c>
      <c r="BSY9" s="54">
        <v>0.99099999999999999</v>
      </c>
      <c r="BSZ9" s="54">
        <v>0.997</v>
      </c>
      <c r="BTA9" s="54">
        <v>1.0229999999999999</v>
      </c>
      <c r="BTB9" s="54">
        <v>0.94199999999999995</v>
      </c>
      <c r="BTC9" s="54">
        <v>0.95299999999999996</v>
      </c>
      <c r="BTD9" s="54">
        <v>0.98199999999999998</v>
      </c>
      <c r="BTE9" s="54">
        <v>0.97299999999999998</v>
      </c>
      <c r="BTF9" s="54">
        <f t="shared" si="43"/>
        <v>1</v>
      </c>
      <c r="BTG9" s="54">
        <v>0.94</v>
      </c>
      <c r="BTH9" s="54">
        <v>3.0830000000000002</v>
      </c>
      <c r="BTI9" s="54">
        <v>3.0289999999999999</v>
      </c>
      <c r="BTJ9" s="54">
        <f t="shared" si="44"/>
        <v>1</v>
      </c>
      <c r="BTK9" s="54">
        <v>0.94</v>
      </c>
      <c r="BTL9" s="54">
        <v>2.0649999999999999</v>
      </c>
      <c r="BTM9" s="54">
        <v>2.1800000000000002</v>
      </c>
      <c r="BTN9" s="54">
        <v>2.028</v>
      </c>
      <c r="BTO9" s="54">
        <v>2.1110000000000002</v>
      </c>
      <c r="BTP9" s="54">
        <v>1.762</v>
      </c>
      <c r="BTQ9" s="54">
        <v>1.861</v>
      </c>
      <c r="BTR9" s="54">
        <v>1.891</v>
      </c>
      <c r="BTS9" s="54">
        <v>1.863</v>
      </c>
      <c r="BTT9" s="54">
        <v>1.786</v>
      </c>
      <c r="BTU9" s="54">
        <v>1.802</v>
      </c>
      <c r="BTV9" s="54">
        <v>2.5950000000000002</v>
      </c>
      <c r="BTW9" s="54">
        <v>2.629</v>
      </c>
      <c r="BTX9" s="54">
        <v>2.2879999999999998</v>
      </c>
      <c r="BTY9" s="54">
        <v>2.282</v>
      </c>
      <c r="BTZ9" s="54">
        <f t="shared" si="45"/>
        <v>2.5950000000000002</v>
      </c>
      <c r="BUA9" s="54">
        <v>0.94</v>
      </c>
      <c r="BUB9" s="54">
        <v>3.8260000000000001</v>
      </c>
      <c r="BUC9" s="54">
        <v>3.8610000000000002</v>
      </c>
      <c r="BUD9" s="54">
        <v>0.94</v>
      </c>
      <c r="BUE9" s="54">
        <v>2.7589999999999999</v>
      </c>
      <c r="BUF9" s="54">
        <v>2.7440000000000002</v>
      </c>
      <c r="BUG9" s="52">
        <v>0.94</v>
      </c>
      <c r="BUH9" s="52">
        <v>1.212</v>
      </c>
      <c r="BUI9" s="52">
        <v>1.2170000000000001</v>
      </c>
      <c r="BUJ9" s="52">
        <v>1.2090000000000001</v>
      </c>
      <c r="BUK9" s="52">
        <v>1.23</v>
      </c>
      <c r="BUL9" s="944">
        <v>0.92</v>
      </c>
      <c r="BUM9" s="52">
        <v>1.2030000000000001</v>
      </c>
      <c r="BUN9" s="52">
        <v>1.222</v>
      </c>
      <c r="BUO9" s="52">
        <v>0.94</v>
      </c>
      <c r="BUP9" s="52">
        <v>0.97299999999999998</v>
      </c>
      <c r="BUQ9" s="52">
        <v>0.96399999999999997</v>
      </c>
      <c r="BUR9" s="52">
        <v>0.94</v>
      </c>
      <c r="BUS9" s="52" t="s">
        <v>1159</v>
      </c>
      <c r="BUT9" s="52" t="s">
        <v>1159</v>
      </c>
      <c r="BUU9" s="52">
        <v>0.94</v>
      </c>
      <c r="BUV9" s="52"/>
      <c r="BUW9" s="52"/>
      <c r="BUX9" s="6">
        <f t="shared" si="46"/>
        <v>-1</v>
      </c>
      <c r="BUY9" s="6">
        <f t="shared" si="47"/>
        <v>-1</v>
      </c>
      <c r="BUZ9" s="1307">
        <v>1.19</v>
      </c>
      <c r="BVA9" s="54">
        <v>3.1139999999999999</v>
      </c>
      <c r="BVB9" s="1307">
        <v>1.19</v>
      </c>
      <c r="BVC9" s="1382">
        <v>2.3860000000000001</v>
      </c>
      <c r="BVD9" s="54">
        <v>2.33</v>
      </c>
      <c r="BVE9" s="1382">
        <v>2.3940000000000001</v>
      </c>
      <c r="BVF9" s="54">
        <v>2.0659999999999998</v>
      </c>
      <c r="BVG9" s="54">
        <v>2.2610000000000001</v>
      </c>
      <c r="BVH9" s="54">
        <v>2.278</v>
      </c>
      <c r="BVI9" s="909">
        <v>1.01</v>
      </c>
      <c r="BVJ9" s="1307">
        <v>1.19</v>
      </c>
      <c r="BVK9" s="54">
        <v>1.264</v>
      </c>
      <c r="BVL9" s="909">
        <v>1.01</v>
      </c>
      <c r="BVM9" s="1307">
        <v>1.19</v>
      </c>
      <c r="BVN9" s="54">
        <v>2.57</v>
      </c>
      <c r="BVO9" s="909">
        <v>1.01</v>
      </c>
      <c r="BVP9" s="1307">
        <v>1.24</v>
      </c>
      <c r="BVQ9" s="1382">
        <v>1.31</v>
      </c>
      <c r="BVR9" s="1382">
        <v>1.292</v>
      </c>
      <c r="BVS9" s="52"/>
      <c r="BVT9" s="1382">
        <v>1.292</v>
      </c>
      <c r="BVU9" s="909">
        <v>1.01</v>
      </c>
      <c r="BVV9" s="1307">
        <v>1.24</v>
      </c>
      <c r="BVW9" s="52">
        <v>1.2989999999999999</v>
      </c>
      <c r="BVX9" s="52">
        <v>1.2969999999999999</v>
      </c>
      <c r="BVY9" s="909">
        <v>1.01</v>
      </c>
      <c r="BVZ9" s="1307">
        <v>1.24</v>
      </c>
      <c r="BWA9" s="52">
        <v>1.407</v>
      </c>
      <c r="BWB9" s="909">
        <v>1.01</v>
      </c>
      <c r="BWC9" s="1307">
        <v>1.24</v>
      </c>
      <c r="BWD9" s="1382" t="s">
        <v>1159</v>
      </c>
      <c r="BWE9" s="909">
        <v>1.01</v>
      </c>
      <c r="BWF9" s="1307">
        <v>1.24</v>
      </c>
      <c r="BWG9" s="36"/>
      <c r="BWH9" s="6">
        <f t="shared" si="4"/>
        <v>-1</v>
      </c>
      <c r="BWI9" s="909"/>
      <c r="BWJ9" s="54">
        <v>1.1990000000000001</v>
      </c>
      <c r="BWK9" s="54"/>
      <c r="BWL9" s="54">
        <v>0.75700000000000001</v>
      </c>
      <c r="BWM9" s="54">
        <v>1.8149999999999999</v>
      </c>
      <c r="BWN9" s="909"/>
      <c r="BWO9" s="54">
        <v>1.1990000000000001</v>
      </c>
      <c r="BWP9" s="54"/>
      <c r="BWQ9" s="54">
        <v>0.75700000000000001</v>
      </c>
      <c r="BWR9" s="54">
        <v>1.4179999999999999</v>
      </c>
      <c r="BWS9" s="54">
        <v>1.452</v>
      </c>
      <c r="BWT9" s="54">
        <v>1.4319999999999999</v>
      </c>
      <c r="BWU9" s="54">
        <v>1.391</v>
      </c>
      <c r="BWV9" s="54">
        <v>1.383</v>
      </c>
      <c r="BWW9" s="54">
        <v>1.3759999999999999</v>
      </c>
      <c r="BWX9" s="1526">
        <v>0.71</v>
      </c>
      <c r="BWY9" s="1307">
        <v>0.75700000000000001</v>
      </c>
      <c r="BWZ9" s="54">
        <v>1.504</v>
      </c>
      <c r="BXA9" s="1526">
        <v>0.71</v>
      </c>
      <c r="BXB9" s="1307">
        <v>0.75700000000000001</v>
      </c>
      <c r="BXC9" s="54">
        <v>1.5369999999999999</v>
      </c>
      <c r="BXD9" s="909">
        <v>0.71</v>
      </c>
      <c r="BXE9" s="1382">
        <v>0.75700000000000001</v>
      </c>
      <c r="BXF9" s="1382">
        <v>0.79400000000000004</v>
      </c>
      <c r="BXG9" s="1382">
        <v>0.80600000000000005</v>
      </c>
      <c r="BXH9" s="58"/>
      <c r="BXI9" s="1382">
        <v>0.80100000000000005</v>
      </c>
      <c r="BXJ9" s="909">
        <v>0.71</v>
      </c>
      <c r="BXK9" s="1382">
        <v>0.75700000000000001</v>
      </c>
      <c r="BXL9" s="52">
        <v>0.81399999999999995</v>
      </c>
      <c r="BXM9" s="909">
        <v>0.71</v>
      </c>
      <c r="BXN9" s="1382">
        <v>0.75700000000000001</v>
      </c>
      <c r="BXO9" s="1382" t="s">
        <v>1159</v>
      </c>
      <c r="BXP9" s="909">
        <v>0.71</v>
      </c>
      <c r="BXQ9" s="1382">
        <v>0.75700000000000001</v>
      </c>
      <c r="BXR9" s="36"/>
      <c r="BXS9" s="6">
        <f t="shared" si="5"/>
        <v>-1</v>
      </c>
      <c r="BXT9" s="1050">
        <v>0.94</v>
      </c>
      <c r="BXU9" s="54">
        <v>2.3050000000000002</v>
      </c>
      <c r="BXV9" s="54">
        <v>2.2509999999999999</v>
      </c>
      <c r="BXW9" s="54">
        <v>1.968</v>
      </c>
      <c r="BXX9" s="54">
        <v>2.282</v>
      </c>
      <c r="BXY9" s="54">
        <v>2.62</v>
      </c>
      <c r="BXZ9" s="54">
        <v>2.4279999999999999</v>
      </c>
      <c r="BYA9" s="909">
        <v>0.88</v>
      </c>
      <c r="BYB9" s="1307">
        <v>0.94</v>
      </c>
      <c r="BYC9" s="54">
        <v>2.7120000000000002</v>
      </c>
      <c r="BYD9" s="909">
        <v>0.88</v>
      </c>
      <c r="BYE9" s="1382">
        <v>0.94</v>
      </c>
      <c r="BYF9" s="1382">
        <v>2.7669999999999999</v>
      </c>
      <c r="BYG9" s="909">
        <v>0.88</v>
      </c>
      <c r="BYH9" s="1382">
        <v>0.94</v>
      </c>
      <c r="BYI9" s="1523">
        <v>1.2729999999999999</v>
      </c>
      <c r="BYJ9" s="1523">
        <v>1.282</v>
      </c>
      <c r="BYK9" s="909">
        <v>0.87</v>
      </c>
      <c r="BYL9" s="1523">
        <v>1.268</v>
      </c>
      <c r="BYM9" s="909">
        <v>0.88</v>
      </c>
      <c r="BYN9" s="1382">
        <v>0.94</v>
      </c>
      <c r="BYO9" s="52">
        <v>1.0429999999999999</v>
      </c>
      <c r="BYP9" s="909">
        <v>0.88</v>
      </c>
      <c r="BYQ9" s="1382">
        <v>0.94</v>
      </c>
      <c r="BYR9" s="1382">
        <v>3.8559999999999999</v>
      </c>
      <c r="BYS9" s="909">
        <v>0.88</v>
      </c>
      <c r="BYT9" s="1382">
        <v>0.94</v>
      </c>
      <c r="BYU9" s="36"/>
      <c r="BYV9" s="6">
        <f t="shared" si="6"/>
        <v>-1</v>
      </c>
      <c r="BYW9" s="1368">
        <v>0.77</v>
      </c>
      <c r="BYX9" s="1368">
        <v>0.77100000000000002</v>
      </c>
      <c r="BYY9" s="1368">
        <v>0.91400000000000003</v>
      </c>
      <c r="BYZ9" s="1368">
        <v>0.89200000000000002</v>
      </c>
      <c r="BZA9" s="1368">
        <v>0.77100000000000002</v>
      </c>
      <c r="BZB9" s="54">
        <v>0.91</v>
      </c>
      <c r="BZC9" s="1368">
        <v>0.77100000000000002</v>
      </c>
      <c r="BZD9" s="1382">
        <v>1.75</v>
      </c>
      <c r="BZE9" s="1526">
        <v>0.75</v>
      </c>
      <c r="BZF9" s="1382">
        <v>0.77100000000000002</v>
      </c>
      <c r="BZG9" s="1382">
        <v>1.006</v>
      </c>
      <c r="BZH9" s="1382">
        <v>0.98399999999999999</v>
      </c>
      <c r="BZI9" s="1530">
        <v>0.78</v>
      </c>
      <c r="BZJ9" s="1382">
        <v>0.95299999999999996</v>
      </c>
      <c r="BZK9" s="1526">
        <v>0.75</v>
      </c>
      <c r="BZL9" s="1382">
        <v>0.77100000000000002</v>
      </c>
      <c r="BZM9" s="52">
        <v>0.86599999999999999</v>
      </c>
      <c r="BZN9" s="1526">
        <v>0.75</v>
      </c>
      <c r="BZO9" s="1382">
        <v>0.77100000000000002</v>
      </c>
      <c r="BZP9" s="1382" t="s">
        <v>1159</v>
      </c>
      <c r="BZQ9" s="1526">
        <v>0.75</v>
      </c>
      <c r="BZR9" s="1382">
        <v>0.77100000000000002</v>
      </c>
      <c r="BZS9" s="36"/>
      <c r="BZT9" s="6">
        <f t="shared" si="48"/>
        <v>-1</v>
      </c>
      <c r="BZU9" s="52" t="s">
        <v>1159</v>
      </c>
      <c r="BZV9" s="52" t="str">
        <f t="shared" si="49"/>
        <v>Blocked</v>
      </c>
      <c r="BZW9" s="36"/>
      <c r="BZX9" s="1736"/>
      <c r="BZY9" s="52" t="s">
        <v>1159</v>
      </c>
      <c r="BZZ9" s="52" t="str">
        <f t="shared" si="51"/>
        <v>Blocked</v>
      </c>
      <c r="CAA9" s="36"/>
      <c r="CAB9" s="1736"/>
      <c r="CAC9" s="52" t="s">
        <v>1159</v>
      </c>
      <c r="CAD9" s="52" t="str">
        <f t="shared" si="53"/>
        <v>Blocked</v>
      </c>
      <c r="CAE9" s="36"/>
      <c r="CAF9" s="966"/>
      <c r="CAG9" s="1159" t="s">
        <v>3868</v>
      </c>
      <c r="CAH9" s="1159"/>
      <c r="CAI9" s="1159" t="s">
        <v>3869</v>
      </c>
      <c r="CAJ9" s="1050" t="str">
        <f t="shared" si="7"/>
        <v>1. Better than baseline</v>
      </c>
      <c r="CAK9" s="1050" t="str">
        <f t="shared" si="8"/>
        <v>2. Within 10% deviation from baseline</v>
      </c>
      <c r="CAL9" s="1050" t="str">
        <f t="shared" si="9"/>
        <v xml:space="preserve">1. Better than baseline </v>
      </c>
      <c r="CAM9" s="1050" t="str">
        <f t="shared" si="10"/>
        <v xml:space="preserve">1. Better than baseline </v>
      </c>
      <c r="CAN9" s="1050" t="str">
        <f t="shared" si="11"/>
        <v xml:space="preserve">1. Better than baseline </v>
      </c>
      <c r="CAO9" s="1050" t="str">
        <f t="shared" si="12"/>
        <v>3. Missing baseline</v>
      </c>
      <c r="CAP9" s="1050" t="str">
        <f t="shared" si="13"/>
        <v>3. Missing baseline</v>
      </c>
      <c r="CAQ9" s="919" t="str">
        <f t="shared" si="14"/>
        <v>3. Missing baseline</v>
      </c>
      <c r="CAR9" s="54" t="e">
        <f t="shared" si="15"/>
        <v>#VALUE!</v>
      </c>
      <c r="CAS9" s="54" t="e">
        <f t="shared" si="16"/>
        <v>#VALUE!</v>
      </c>
      <c r="CAT9" s="54" t="str">
        <f t="shared" si="17"/>
        <v xml:space="preserve">1. Better than baseline </v>
      </c>
      <c r="CAU9" s="1523" t="str">
        <f t="shared" si="18"/>
        <v xml:space="preserve">1. Better than baseline </v>
      </c>
      <c r="CAV9" s="1523" t="str">
        <f t="shared" si="19"/>
        <v xml:space="preserve">1. Better than baseline </v>
      </c>
      <c r="CAW9" s="1523" t="str">
        <f t="shared" si="20"/>
        <v xml:space="preserve">1. Better than baseline </v>
      </c>
      <c r="CAX9" s="1523" t="str">
        <f t="shared" si="21"/>
        <v xml:space="preserve">1. Better than baseline </v>
      </c>
    </row>
    <row r="10" spans="1:2237" ht="17.899999999999999" customHeight="1" thickBot="1" x14ac:dyDescent="0.4">
      <c r="A10" s="126" t="s">
        <v>3864</v>
      </c>
      <c r="B10" s="126"/>
      <c r="C10" s="126" t="s">
        <v>3865</v>
      </c>
      <c r="D10" s="340">
        <v>8</v>
      </c>
      <c r="E10" s="1049" t="s">
        <v>3865</v>
      </c>
      <c r="F10" s="120" t="s">
        <v>3870</v>
      </c>
      <c r="G10" s="118" t="s">
        <v>17</v>
      </c>
      <c r="H10" s="119" t="s">
        <v>17</v>
      </c>
      <c r="I10" s="120" t="s">
        <v>3870</v>
      </c>
      <c r="J10" s="8" t="s">
        <v>3871</v>
      </c>
      <c r="K10" s="1049">
        <v>0.86</v>
      </c>
      <c r="L10" s="1049">
        <v>0.53</v>
      </c>
      <c r="M10" s="1049">
        <v>0.56100000000000005</v>
      </c>
      <c r="N10" s="1049">
        <v>0.55800000000000005</v>
      </c>
      <c r="O10" s="1049">
        <v>0.55800000000000005</v>
      </c>
      <c r="P10" s="52">
        <v>0.55200000000000005</v>
      </c>
      <c r="Q10" s="52">
        <v>0.52900000000000003</v>
      </c>
      <c r="R10" s="52">
        <v>0.55300000000000005</v>
      </c>
      <c r="S10" s="52">
        <v>0.55500000000000005</v>
      </c>
      <c r="T10" s="52">
        <v>0.55500000000000005</v>
      </c>
      <c r="U10" s="52">
        <v>0.56399999999999995</v>
      </c>
      <c r="V10" s="1049"/>
      <c r="W10" s="32"/>
      <c r="X10" s="32">
        <v>0.53600000000000003</v>
      </c>
      <c r="Y10" s="52">
        <v>0.53600000000000003</v>
      </c>
      <c r="Z10" s="32">
        <v>0.56699999999999995</v>
      </c>
      <c r="AA10" s="52"/>
      <c r="AB10" s="52">
        <v>0.56699999999999995</v>
      </c>
      <c r="AC10" s="959">
        <v>0.56799999999999995</v>
      </c>
      <c r="AD10" s="960">
        <v>0.56699999999999995</v>
      </c>
      <c r="AE10" s="960">
        <v>0.56899999999999995</v>
      </c>
      <c r="AF10" s="960">
        <v>0.57499999999999996</v>
      </c>
      <c r="AG10" s="959">
        <v>0.54200000000000004</v>
      </c>
      <c r="AH10" s="1049">
        <f t="shared" si="0"/>
        <v>0.54200000000000004</v>
      </c>
      <c r="AI10" s="1049">
        <v>0.56699999999999995</v>
      </c>
      <c r="AJ10" s="1049">
        <v>0.56699999999999995</v>
      </c>
      <c r="AK10" s="1049">
        <v>0.56100000000000005</v>
      </c>
      <c r="AL10" s="1049"/>
      <c r="AM10" s="1049"/>
      <c r="AN10" s="1049">
        <v>0.56799999999999995</v>
      </c>
      <c r="AO10" s="1049">
        <v>0.54200000000000004</v>
      </c>
      <c r="AP10" s="1049">
        <v>0.53500000000000003</v>
      </c>
      <c r="AQ10" s="1049">
        <v>0.53400000000000003</v>
      </c>
      <c r="AR10" s="32">
        <v>0.53300000000000003</v>
      </c>
      <c r="AS10" s="52">
        <v>0.53200000000000003</v>
      </c>
      <c r="AT10" s="52">
        <v>0.53100000000000003</v>
      </c>
      <c r="AU10" s="52">
        <v>0.53300000000000003</v>
      </c>
      <c r="AV10" s="52">
        <v>0.53300000000000003</v>
      </c>
      <c r="AW10" s="52">
        <v>0.54200000000000004</v>
      </c>
      <c r="AX10" s="52">
        <v>0.53300000000000003</v>
      </c>
      <c r="AY10" s="58">
        <v>0.56899999999999995</v>
      </c>
      <c r="AZ10" s="58">
        <v>0.56699999999999995</v>
      </c>
      <c r="BA10" s="962"/>
      <c r="BB10" s="58">
        <v>0.56999999999999995</v>
      </c>
      <c r="BC10" s="58">
        <v>0.52800000000000002</v>
      </c>
      <c r="BD10" s="58">
        <v>0.53100000000000003</v>
      </c>
      <c r="BE10" s="58">
        <v>0.52900000000000003</v>
      </c>
      <c r="BF10" s="58">
        <v>0.54200000000000004</v>
      </c>
      <c r="BG10" s="58">
        <v>0.52800000000000002</v>
      </c>
      <c r="BH10" s="58">
        <v>0.53</v>
      </c>
      <c r="BI10" s="52">
        <v>0.53</v>
      </c>
      <c r="BJ10" s="52"/>
      <c r="BK10" s="58">
        <v>0.56499999999999995</v>
      </c>
      <c r="BL10" s="58">
        <v>0.53</v>
      </c>
      <c r="BM10" s="58">
        <v>0.52600000000000002</v>
      </c>
      <c r="BN10" s="58">
        <v>0.53200000000000003</v>
      </c>
      <c r="BO10" s="58">
        <v>0.53400000000000003</v>
      </c>
      <c r="BP10" s="1049">
        <v>0.54200000000000004</v>
      </c>
      <c r="BQ10" s="58">
        <v>0.52800000000000002</v>
      </c>
      <c r="BR10" s="58">
        <v>0.56499999999999995</v>
      </c>
      <c r="BS10" s="58">
        <v>0.53300000000000003</v>
      </c>
      <c r="BT10" s="58">
        <v>0.53100000000000003</v>
      </c>
      <c r="BU10" s="58">
        <v>0.53400000000000003</v>
      </c>
      <c r="BV10" s="58">
        <v>0.52600000000000002</v>
      </c>
      <c r="BW10" s="58">
        <v>0.52900000000000003</v>
      </c>
      <c r="BX10" s="58">
        <v>0.53100000000000003</v>
      </c>
      <c r="BY10" s="58">
        <v>0.53</v>
      </c>
      <c r="BZ10" s="58"/>
      <c r="CA10" s="899">
        <v>0.53300000000000003</v>
      </c>
      <c r="CB10" s="58"/>
      <c r="CC10" s="58">
        <v>0.54200000000000004</v>
      </c>
      <c r="CD10" s="58">
        <v>0.56599999999999995</v>
      </c>
      <c r="CE10" s="58">
        <v>0.52900000000000003</v>
      </c>
      <c r="CF10" s="58">
        <v>0.53200000000000003</v>
      </c>
      <c r="CG10" s="58">
        <v>0.53400000000000003</v>
      </c>
      <c r="CH10" s="58">
        <v>0.53500000000000003</v>
      </c>
      <c r="CI10" s="58">
        <v>0.52900000000000003</v>
      </c>
      <c r="CJ10" s="58">
        <v>0.53100000000000003</v>
      </c>
      <c r="CK10" s="52">
        <v>0.52700000000000002</v>
      </c>
      <c r="CL10" s="52">
        <v>0.53500000000000003</v>
      </c>
      <c r="CM10" s="52">
        <v>0.54200000000000004</v>
      </c>
      <c r="CN10" s="52">
        <v>0.52800000000000002</v>
      </c>
      <c r="CO10" s="52">
        <v>0.53200000000000003</v>
      </c>
      <c r="CP10" s="58">
        <v>0.54</v>
      </c>
      <c r="CQ10" s="58">
        <v>0.53400000000000003</v>
      </c>
      <c r="CR10" s="52">
        <v>0.53900000000000003</v>
      </c>
      <c r="CS10" s="52">
        <v>0.53</v>
      </c>
      <c r="CT10" s="52">
        <v>0.54</v>
      </c>
      <c r="CU10" s="52">
        <v>0.53100000000000003</v>
      </c>
      <c r="CV10" s="1049">
        <v>0.54200000000000004</v>
      </c>
      <c r="CW10" s="1049">
        <v>0.53500000000000003</v>
      </c>
      <c r="CX10" s="1049">
        <v>0.53700000000000003</v>
      </c>
      <c r="CY10" s="1049">
        <v>0.53200000000000003</v>
      </c>
      <c r="CZ10" s="1049">
        <v>0.53500000000000003</v>
      </c>
      <c r="DA10" s="1049"/>
      <c r="DB10" s="1049">
        <v>0.53600000000000003</v>
      </c>
      <c r="DC10" s="1049">
        <v>0.53400000000000003</v>
      </c>
      <c r="DD10" s="1049">
        <v>0.53700000000000003</v>
      </c>
      <c r="DE10" s="1049">
        <v>0.52</v>
      </c>
      <c r="DF10" s="1049">
        <v>0.52600000000000002</v>
      </c>
      <c r="DG10" s="1049">
        <v>0.54200000000000004</v>
      </c>
      <c r="DH10" s="873"/>
      <c r="DI10" s="1049">
        <v>0.52500000000000002</v>
      </c>
      <c r="DJ10" s="1049">
        <v>0.52600000000000002</v>
      </c>
      <c r="DK10" s="873"/>
      <c r="DL10" s="1049">
        <v>0.52200000000000002</v>
      </c>
      <c r="DM10" s="1049">
        <v>0.54300000000000004</v>
      </c>
      <c r="DN10" s="1049">
        <v>0.53600000000000003</v>
      </c>
      <c r="DO10" s="1049">
        <v>0.53500000000000003</v>
      </c>
      <c r="DP10" s="1049">
        <v>0.53300000000000003</v>
      </c>
      <c r="DQ10" s="890"/>
      <c r="DR10" s="1049">
        <v>0.53300000000000003</v>
      </c>
      <c r="DS10" s="1049">
        <v>0.53</v>
      </c>
      <c r="DT10" s="1049"/>
      <c r="DU10" s="1049">
        <v>0.53500000000000003</v>
      </c>
      <c r="DV10" s="1049">
        <v>0.54200000000000004</v>
      </c>
      <c r="DW10" s="1049">
        <v>0.54</v>
      </c>
      <c r="DX10" s="1049">
        <v>0.53300000000000003</v>
      </c>
      <c r="DY10" s="1049">
        <v>0.53500000000000003</v>
      </c>
      <c r="DZ10" s="1049">
        <v>0.53700000000000003</v>
      </c>
      <c r="EA10" s="1049">
        <v>0.54</v>
      </c>
      <c r="EB10" s="1049">
        <v>0.53700000000000003</v>
      </c>
      <c r="EC10" s="1049"/>
      <c r="ED10" s="1049">
        <v>0.55200000000000005</v>
      </c>
      <c r="EE10" s="1049">
        <v>0.55200000000000005</v>
      </c>
      <c r="EF10" s="1049">
        <v>0.55100000000000005</v>
      </c>
      <c r="EG10" s="1049">
        <v>0.56000000000000005</v>
      </c>
      <c r="EH10" s="1049">
        <v>0.86</v>
      </c>
      <c r="EI10" s="1028"/>
      <c r="EJ10" s="1049">
        <v>0.54200000000000004</v>
      </c>
      <c r="EK10" s="1049">
        <v>0.55800000000000005</v>
      </c>
      <c r="EL10" s="1028"/>
      <c r="EM10" s="1049">
        <v>0.54400000000000004</v>
      </c>
      <c r="EN10" s="1049">
        <v>0.54500000000000004</v>
      </c>
      <c r="EO10" s="32">
        <v>0.55600000000000005</v>
      </c>
      <c r="EP10" s="52">
        <v>0.53600000000000003</v>
      </c>
      <c r="EQ10" s="52">
        <v>0.56299999999999994</v>
      </c>
      <c r="ER10" s="1129"/>
      <c r="ES10" s="52">
        <v>0.56100000000000005</v>
      </c>
      <c r="ET10" s="52">
        <v>0.56599999999999995</v>
      </c>
      <c r="EU10" s="1049">
        <v>0.56699999999999995</v>
      </c>
      <c r="EV10" s="1049">
        <v>0.55900000000000005</v>
      </c>
      <c r="EW10" s="1049">
        <v>0.56399999999999995</v>
      </c>
      <c r="EX10" s="1049">
        <v>0.56299999999999994</v>
      </c>
      <c r="EY10" s="1049">
        <v>0.57099999999999995</v>
      </c>
      <c r="EZ10" s="1049">
        <v>0.56499999999999995</v>
      </c>
      <c r="FA10" s="1049">
        <v>0.56299999999999994</v>
      </c>
      <c r="FB10" s="1049">
        <v>0.56999999999999995</v>
      </c>
      <c r="FC10" s="1049">
        <v>0.55000000000000004</v>
      </c>
      <c r="FD10" s="1049">
        <v>0.53</v>
      </c>
      <c r="FE10" s="1034"/>
      <c r="FF10" s="1049">
        <v>0.55500000000000005</v>
      </c>
      <c r="FG10" s="1049">
        <v>0.55800000000000005</v>
      </c>
      <c r="FH10" s="1034"/>
      <c r="FI10" s="1024">
        <v>0.55400000000000005</v>
      </c>
      <c r="FJ10" s="1034"/>
      <c r="FK10" s="1049">
        <v>0.56000000000000005</v>
      </c>
      <c r="FL10" s="1049">
        <v>0.53800000000000003</v>
      </c>
      <c r="FM10" s="1049">
        <v>0.86</v>
      </c>
      <c r="FN10" s="1028"/>
      <c r="FO10" s="1049">
        <v>0.54200000000000004</v>
      </c>
      <c r="FP10" s="1049">
        <v>0.55100000000000005</v>
      </c>
      <c r="FQ10" s="1049">
        <v>0.54100000000000004</v>
      </c>
      <c r="FR10" s="1049">
        <v>0.54600000000000004</v>
      </c>
      <c r="FS10" s="1049">
        <v>0.86</v>
      </c>
      <c r="FT10" s="1028"/>
      <c r="FU10" s="1049">
        <v>0.54200000000000004</v>
      </c>
      <c r="FV10" s="1049">
        <v>0.58399999999999996</v>
      </c>
      <c r="FW10" s="1049">
        <v>0.59399999999999997</v>
      </c>
      <c r="FX10" s="1049"/>
      <c r="FY10" s="1049">
        <v>0.59599999999999997</v>
      </c>
      <c r="FZ10" s="1049">
        <v>0.59</v>
      </c>
      <c r="GA10" s="1049"/>
      <c r="GB10" s="1049">
        <v>0.59099999999999997</v>
      </c>
      <c r="GC10" s="1049">
        <v>0.59599999999999997</v>
      </c>
      <c r="GD10" s="52">
        <v>0.59</v>
      </c>
      <c r="GE10" s="1049"/>
      <c r="GF10" s="1049"/>
      <c r="GG10" s="1049"/>
      <c r="GH10" s="1160">
        <f t="shared" si="22"/>
        <v>-1</v>
      </c>
      <c r="GI10" s="1049">
        <v>0.99</v>
      </c>
      <c r="GJ10" s="29">
        <v>0.6</v>
      </c>
      <c r="GK10" s="32">
        <v>0.62</v>
      </c>
      <c r="GL10" s="32">
        <v>0.63400000000000001</v>
      </c>
      <c r="GM10" s="32">
        <v>0.627</v>
      </c>
      <c r="GN10" s="32">
        <v>0.625</v>
      </c>
      <c r="GO10" s="1049">
        <v>0.59399999999999997</v>
      </c>
      <c r="GP10" s="32">
        <v>0.627</v>
      </c>
      <c r="GQ10" s="52">
        <v>0.627</v>
      </c>
      <c r="GR10" s="52">
        <v>0.63200000000000001</v>
      </c>
      <c r="GS10" s="52">
        <v>0.6</v>
      </c>
      <c r="GT10" s="58">
        <v>0.60099999999999998</v>
      </c>
      <c r="GU10" s="58">
        <f>VLOOKUP(I10,[4]consolidated!$B$2:$C$202,2,FALSE)/1000</f>
        <v>0.60399999999999998</v>
      </c>
      <c r="GV10" s="58">
        <v>0.59699999999999998</v>
      </c>
      <c r="GW10" s="52">
        <v>0.60899999999999999</v>
      </c>
      <c r="GX10" s="1049">
        <v>0.64100000000000001</v>
      </c>
      <c r="GY10" s="1049">
        <v>0.60299999999999998</v>
      </c>
      <c r="GZ10" s="1049">
        <v>0.60299999999999998</v>
      </c>
      <c r="HA10" s="1049">
        <f t="shared" si="55"/>
        <v>0.59399999999999997</v>
      </c>
      <c r="HB10" s="1049">
        <v>0.63200000000000001</v>
      </c>
      <c r="HC10" s="1049"/>
      <c r="HD10" s="1049">
        <v>0.63700000000000001</v>
      </c>
      <c r="HE10" s="1049"/>
      <c r="HF10" s="1049">
        <v>0.63900000000000001</v>
      </c>
      <c r="HG10" s="1049">
        <v>0.59399999999999997</v>
      </c>
      <c r="HH10" s="1049"/>
      <c r="HI10" s="1049"/>
      <c r="HJ10" s="1049"/>
      <c r="HK10" s="1049">
        <v>0.59399999999999997</v>
      </c>
      <c r="HL10" s="1049">
        <v>0.63700000000000001</v>
      </c>
      <c r="HM10" s="1049">
        <v>0.63400000000000001</v>
      </c>
      <c r="HN10" s="1049">
        <v>0.63600000000000001</v>
      </c>
      <c r="HO10" s="1049"/>
      <c r="HP10" s="1049">
        <v>0.63400000000000001</v>
      </c>
      <c r="HQ10" s="1049">
        <v>0.63300000000000001</v>
      </c>
      <c r="HR10" s="1049">
        <v>0.63600000000000001</v>
      </c>
      <c r="HS10" s="1049">
        <v>0.59399999999999997</v>
      </c>
      <c r="HT10" s="1049">
        <v>0.64</v>
      </c>
      <c r="HU10" s="52">
        <v>0.57899999999999996</v>
      </c>
      <c r="HV10" s="58">
        <v>0.57799999999999996</v>
      </c>
      <c r="HW10" s="58">
        <v>0.63700000000000001</v>
      </c>
      <c r="HX10" s="58"/>
      <c r="HY10" s="58">
        <v>0.63700000000000001</v>
      </c>
      <c r="HZ10" s="52">
        <v>0.63800000000000001</v>
      </c>
      <c r="IA10" s="58">
        <v>0.63500000000000001</v>
      </c>
      <c r="IB10" s="58">
        <v>0.59399999999999997</v>
      </c>
      <c r="IC10" s="52">
        <v>0.63900000000000001</v>
      </c>
      <c r="ID10" s="58">
        <v>0.63400000000000001</v>
      </c>
      <c r="IE10" s="58">
        <v>0.63800000000000001</v>
      </c>
      <c r="IF10" s="58">
        <v>0.57699999999999996</v>
      </c>
      <c r="IG10" s="58">
        <v>0.63100000000000001</v>
      </c>
      <c r="IH10" s="58">
        <v>0.63600000000000001</v>
      </c>
      <c r="II10" s="58">
        <v>0.63500000000000001</v>
      </c>
      <c r="IJ10" s="58">
        <v>0.63100000000000001</v>
      </c>
      <c r="IK10" s="1049">
        <v>0.59399999999999997</v>
      </c>
      <c r="IL10" s="58">
        <v>0.63500000000000001</v>
      </c>
      <c r="IM10" s="58">
        <v>0.57899999999999996</v>
      </c>
      <c r="IN10" s="58">
        <v>0.63500000000000001</v>
      </c>
      <c r="IO10" s="58">
        <v>0.63800000000000001</v>
      </c>
      <c r="IP10" s="58"/>
      <c r="IQ10" s="58">
        <v>0.63400000000000001</v>
      </c>
      <c r="IR10" s="58">
        <v>0.63900000000000001</v>
      </c>
      <c r="IS10" s="58">
        <v>0.63600000000000001</v>
      </c>
      <c r="IT10" s="58">
        <v>0.63600000000000001</v>
      </c>
      <c r="IU10" s="58">
        <v>0.63600000000000001</v>
      </c>
      <c r="IV10" s="1049">
        <v>0.59399999999999997</v>
      </c>
      <c r="IW10" s="1049">
        <v>0.63500000000000001</v>
      </c>
      <c r="IX10" s="1049"/>
      <c r="IY10" s="966">
        <f>(IW10-IV10)/IV10</f>
        <v>6.9023569023569084E-2</v>
      </c>
      <c r="IZ10" s="1049">
        <v>0.9</v>
      </c>
      <c r="JA10" s="32">
        <v>0.57999999999999996</v>
      </c>
      <c r="JB10" s="32"/>
      <c r="JC10" s="32">
        <v>0.57299999999999995</v>
      </c>
      <c r="JD10" s="32"/>
      <c r="JE10" s="32"/>
      <c r="JF10" s="32">
        <v>0.60599999999999998</v>
      </c>
      <c r="JG10" s="32">
        <v>0.60799999999999998</v>
      </c>
      <c r="JH10" s="52">
        <v>0.56999999999999995</v>
      </c>
      <c r="JI10" s="52">
        <v>0.61</v>
      </c>
      <c r="JJ10" s="32">
        <v>0.61</v>
      </c>
      <c r="JK10" s="52">
        <v>0.62</v>
      </c>
      <c r="JL10" s="32">
        <v>0.61599999999999999</v>
      </c>
      <c r="JM10" s="52">
        <v>0.621</v>
      </c>
      <c r="JN10" s="52">
        <v>0.61299999999999999</v>
      </c>
      <c r="JO10" s="52"/>
      <c r="JP10" s="32">
        <v>0.57999999999999996</v>
      </c>
      <c r="JQ10" s="52">
        <v>0.57799999999999996</v>
      </c>
      <c r="JR10" s="52">
        <v>0.57799999999999996</v>
      </c>
      <c r="JS10" s="52">
        <v>0.57799999999999996</v>
      </c>
      <c r="JT10" s="52">
        <v>0.58199999999999996</v>
      </c>
      <c r="JU10" s="52">
        <v>0.61699999999999999</v>
      </c>
      <c r="JV10" s="1049">
        <v>0.61399999999999999</v>
      </c>
      <c r="JW10" s="1049">
        <f t="shared" si="56"/>
        <v>0.56999999999999995</v>
      </c>
      <c r="JX10" s="1049"/>
      <c r="JY10" s="1049">
        <v>0.61699999999999999</v>
      </c>
      <c r="JZ10" s="1049">
        <v>0.62</v>
      </c>
      <c r="KA10" s="1049"/>
      <c r="KB10" s="1049"/>
      <c r="KC10" s="1049"/>
      <c r="KD10" s="1049">
        <v>0.56999999999999995</v>
      </c>
      <c r="KE10" s="1049">
        <v>0.61299999999999999</v>
      </c>
      <c r="KF10" s="1049">
        <v>0.61899999999999999</v>
      </c>
      <c r="KG10" s="1049">
        <v>0.61799999999999999</v>
      </c>
      <c r="KH10" s="1049">
        <v>0.61399999999999999</v>
      </c>
      <c r="KI10" s="1049">
        <v>0.61299999999999999</v>
      </c>
      <c r="KJ10" s="1049">
        <v>0.61399999999999999</v>
      </c>
      <c r="KK10" s="1049"/>
      <c r="KL10" s="1049">
        <v>0.62</v>
      </c>
      <c r="KM10" s="1049">
        <v>0.56999999999999995</v>
      </c>
      <c r="KN10" s="1049">
        <v>0.62</v>
      </c>
      <c r="KO10" s="369"/>
      <c r="KP10" s="52">
        <v>0.59199999999999997</v>
      </c>
      <c r="KQ10" s="58">
        <v>0.59099999999999997</v>
      </c>
      <c r="KR10" s="58">
        <v>0.61599999999999999</v>
      </c>
      <c r="KS10" s="58">
        <v>0.61499999999999999</v>
      </c>
      <c r="KT10" s="58">
        <v>0.61599999999999999</v>
      </c>
      <c r="KU10" s="58">
        <v>0.61299999999999999</v>
      </c>
      <c r="KV10" s="58">
        <v>0.56999999999999995</v>
      </c>
      <c r="KW10" s="52">
        <v>0.61299999999999999</v>
      </c>
      <c r="KX10" s="58">
        <v>0.61199999999999999</v>
      </c>
      <c r="KY10" s="52">
        <v>0.61599999999999999</v>
      </c>
      <c r="KZ10" s="58">
        <v>0.59499999999999997</v>
      </c>
      <c r="LA10" s="58">
        <f>VLOOKUP(I10,[5]consolidated!$B$1:$C$29,2,FALSE)/1000</f>
        <v>0.61599999999999999</v>
      </c>
      <c r="LB10" s="58">
        <v>0.61599999999999999</v>
      </c>
      <c r="LC10" s="58">
        <v>0.61</v>
      </c>
      <c r="LD10" s="58">
        <v>0.59499999999999997</v>
      </c>
      <c r="LE10" s="1049">
        <v>0.56999999999999995</v>
      </c>
      <c r="LF10" s="58">
        <v>0.61899999999999999</v>
      </c>
      <c r="LG10" s="58">
        <v>0.59299999999999997</v>
      </c>
      <c r="LH10" s="58">
        <v>0.61799999999999999</v>
      </c>
      <c r="LI10" s="58"/>
      <c r="LJ10" s="58">
        <v>0.61499999999999999</v>
      </c>
      <c r="LK10" s="58">
        <v>0.61299999999999999</v>
      </c>
      <c r="LL10" s="58">
        <v>0.61899999999999999</v>
      </c>
      <c r="LM10" s="58">
        <v>0.61899999999999999</v>
      </c>
      <c r="LN10" s="58">
        <v>0.624</v>
      </c>
      <c r="LO10" s="58">
        <v>0.62</v>
      </c>
      <c r="LP10" s="58">
        <v>0.61499999999999999</v>
      </c>
      <c r="LQ10" s="58"/>
      <c r="LR10" s="52">
        <v>0.56999999999999995</v>
      </c>
      <c r="LS10" s="52">
        <v>0.61799999999999999</v>
      </c>
      <c r="LT10" s="32">
        <v>0.61499999999999999</v>
      </c>
      <c r="LU10" s="52">
        <v>0.61899999999999999</v>
      </c>
      <c r="LV10" s="52"/>
      <c r="LW10" s="52">
        <v>0.59199999999999997</v>
      </c>
      <c r="LX10" s="52">
        <v>0.61299999999999999</v>
      </c>
      <c r="LY10" s="52">
        <v>0.60699999999999998</v>
      </c>
      <c r="LZ10" s="52">
        <v>0.59399999999999997</v>
      </c>
      <c r="MA10" s="52">
        <v>0.59599999999999997</v>
      </c>
      <c r="MB10" s="58">
        <v>0.57899999999999996</v>
      </c>
      <c r="MC10" s="52">
        <v>0.56999999999999995</v>
      </c>
      <c r="MD10" s="52"/>
      <c r="ME10" s="58">
        <v>0.58299999999999996</v>
      </c>
      <c r="MF10" s="52">
        <v>0.58199999999999996</v>
      </c>
      <c r="MG10" s="52">
        <v>0.57899999999999996</v>
      </c>
      <c r="MH10" s="58">
        <v>0.58299999999999996</v>
      </c>
      <c r="MI10" s="52">
        <v>0.58599999999999997</v>
      </c>
      <c r="MJ10" s="58"/>
      <c r="MK10" s="58">
        <v>0.58199999999999996</v>
      </c>
      <c r="ML10" s="52">
        <v>0.58199999999999996</v>
      </c>
      <c r="MM10" s="58"/>
      <c r="MN10" s="52">
        <v>0.58599999999999997</v>
      </c>
      <c r="MO10" s="1049">
        <v>0.56999999999999995</v>
      </c>
      <c r="MP10" s="1049">
        <v>0.57699999999999996</v>
      </c>
      <c r="MQ10" s="1049">
        <v>0.58399999999999996</v>
      </c>
      <c r="MR10" s="1049">
        <v>0.58199999999999996</v>
      </c>
      <c r="MS10" s="1049">
        <v>0.58499999999999996</v>
      </c>
      <c r="MT10" s="1049">
        <v>0.58299999999999996</v>
      </c>
      <c r="MU10" s="1049">
        <v>0.58199999999999996</v>
      </c>
      <c r="MV10" s="873"/>
      <c r="MW10" s="1049">
        <v>0.58199999999999996</v>
      </c>
      <c r="MX10" s="1049"/>
      <c r="MY10" s="1049">
        <v>0.55300000000000005</v>
      </c>
      <c r="MZ10" s="1049">
        <v>0.55500000000000005</v>
      </c>
      <c r="NA10" s="1049">
        <v>0.56999999999999995</v>
      </c>
      <c r="NB10" s="1049">
        <v>0.55400000000000005</v>
      </c>
      <c r="NC10" s="873"/>
      <c r="ND10" s="1024">
        <v>0.55100000000000005</v>
      </c>
      <c r="NE10" s="1024">
        <v>0.55800000000000005</v>
      </c>
      <c r="NF10" s="1049">
        <v>0.57899999999999996</v>
      </c>
      <c r="NG10" s="1049">
        <v>0.57999999999999996</v>
      </c>
      <c r="NH10" s="1049">
        <v>0.57799999999999996</v>
      </c>
      <c r="NI10" s="1049">
        <v>0.57799999999999996</v>
      </c>
      <c r="NJ10" s="1049">
        <v>0.58399999999999996</v>
      </c>
      <c r="NK10" s="1049">
        <v>0.58099999999999996</v>
      </c>
      <c r="NL10" s="1049"/>
      <c r="NM10" s="1049"/>
      <c r="NN10" s="1049">
        <v>0.58699999999999997</v>
      </c>
      <c r="NO10" s="1049">
        <v>0.56999999999999995</v>
      </c>
      <c r="NP10" s="1049">
        <v>0.57899999999999996</v>
      </c>
      <c r="NQ10" s="1049">
        <v>0.58099999999999996</v>
      </c>
      <c r="NR10" s="1049">
        <v>0.58799999999999997</v>
      </c>
      <c r="NS10" s="1049"/>
      <c r="NT10" s="1049">
        <v>0.57899999999999996</v>
      </c>
      <c r="NU10" s="1049">
        <v>0.58199999999999996</v>
      </c>
      <c r="NV10" s="1049">
        <v>0.57799999999999996</v>
      </c>
      <c r="NW10" s="1049">
        <v>0.60299999999999998</v>
      </c>
      <c r="NX10" s="890"/>
      <c r="NY10" s="1049">
        <v>0.60399999999999998</v>
      </c>
      <c r="NZ10" s="1049">
        <v>0.622</v>
      </c>
      <c r="OA10" s="32">
        <v>0.59599999999999997</v>
      </c>
      <c r="OB10" s="52">
        <v>0.9</v>
      </c>
      <c r="OC10" s="1028"/>
      <c r="OD10" s="1049">
        <v>0.56999999999999995</v>
      </c>
      <c r="OE10" s="1049">
        <v>0.60299999999999998</v>
      </c>
      <c r="OF10" s="1049">
        <v>0.57499999999999996</v>
      </c>
      <c r="OG10" s="1049">
        <v>0.6</v>
      </c>
      <c r="OH10" s="65">
        <v>0.56899999999999995</v>
      </c>
      <c r="OI10" s="52">
        <v>0.60199999999999998</v>
      </c>
      <c r="OJ10" s="52">
        <v>0.60899999999999999</v>
      </c>
      <c r="OK10" s="52">
        <v>0.60199999999999998</v>
      </c>
      <c r="OL10" s="52">
        <v>0.60199999999999998</v>
      </c>
      <c r="OM10" s="1129"/>
      <c r="ON10" s="1049">
        <v>0.61</v>
      </c>
      <c r="OO10" s="52">
        <v>0.621</v>
      </c>
      <c r="OP10" s="52">
        <v>0.61399999999999999</v>
      </c>
      <c r="OQ10" s="52">
        <v>0.61699999999999999</v>
      </c>
      <c r="OR10" s="1049">
        <v>0.60599999999999998</v>
      </c>
      <c r="OS10" s="1049">
        <v>0.60399999999999998</v>
      </c>
      <c r="OT10" s="1049">
        <v>0.60099999999999998</v>
      </c>
      <c r="OU10" s="1049">
        <v>0.60599999999999998</v>
      </c>
      <c r="OV10" s="1049">
        <v>0.57799999999999996</v>
      </c>
      <c r="OW10" s="1049">
        <v>0.61699999999999999</v>
      </c>
      <c r="OX10" s="1049">
        <v>0.59499999999999997</v>
      </c>
      <c r="OY10" s="1049">
        <v>0.59499999999999997</v>
      </c>
      <c r="OZ10" s="1049">
        <v>0.59799999999999998</v>
      </c>
      <c r="PA10" s="1049">
        <v>0.59399999999999997</v>
      </c>
      <c r="PB10" s="1049">
        <v>0.59099999999999997</v>
      </c>
      <c r="PC10" s="52">
        <v>0.9</v>
      </c>
      <c r="PD10" s="1028"/>
      <c r="PE10" s="32">
        <v>0.56999999999999995</v>
      </c>
      <c r="PF10" s="52">
        <v>0.60399999999999998</v>
      </c>
      <c r="PG10" s="1049">
        <v>0.59299999999999997</v>
      </c>
      <c r="PH10" s="1049">
        <v>0.59399999999999997</v>
      </c>
      <c r="PI10" s="1028"/>
      <c r="PJ10" s="52">
        <v>0.9</v>
      </c>
      <c r="PK10" s="1028">
        <v>0.56999999999999995</v>
      </c>
      <c r="PL10" s="32">
        <v>0.56999999999999995</v>
      </c>
      <c r="PM10" s="52">
        <v>0.625</v>
      </c>
      <c r="PN10" s="52"/>
      <c r="PO10" s="1049"/>
      <c r="PP10" s="1049"/>
      <c r="PQ10" s="1049"/>
      <c r="PR10" s="1134">
        <v>0.57999999999999996</v>
      </c>
      <c r="PS10" s="52"/>
      <c r="PT10" s="52"/>
      <c r="PU10" s="52"/>
      <c r="PV10" s="1049"/>
      <c r="PW10" s="1129">
        <v>0.56999999999999995</v>
      </c>
      <c r="PX10" s="1049"/>
      <c r="PY10" s="1049"/>
      <c r="PZ10" s="1129">
        <v>0.56000000000000005</v>
      </c>
      <c r="QA10" s="1129"/>
      <c r="QB10" s="1160">
        <f t="shared" si="23"/>
        <v>-1</v>
      </c>
      <c r="QC10" s="1049">
        <v>0.91</v>
      </c>
      <c r="QD10" s="29">
        <v>0.63</v>
      </c>
      <c r="QE10" s="32">
        <v>0.60899999999999999</v>
      </c>
      <c r="QF10" s="32">
        <v>0.60599999999999998</v>
      </c>
      <c r="QG10" s="32"/>
      <c r="QH10" s="32">
        <v>0.61099999999999999</v>
      </c>
      <c r="QI10" s="32">
        <v>0.60099999999999998</v>
      </c>
      <c r="QJ10" s="65">
        <v>0.61</v>
      </c>
      <c r="QK10" s="65">
        <v>0.60399999999999998</v>
      </c>
      <c r="QL10" s="65">
        <v>0.60399999999999998</v>
      </c>
      <c r="QM10" s="1023">
        <v>0.61299999999999999</v>
      </c>
      <c r="QN10" s="1023">
        <v>0.61599999999999999</v>
      </c>
      <c r="QO10" s="1023">
        <v>0.61099999999999999</v>
      </c>
      <c r="QP10" s="899">
        <v>0.61899999999999999</v>
      </c>
      <c r="QQ10" s="1023">
        <v>0.57499999999999996</v>
      </c>
      <c r="QR10" s="1023">
        <v>0.57899999999999996</v>
      </c>
      <c r="QS10" s="959">
        <v>0.57399999999999995</v>
      </c>
      <c r="QT10" s="211"/>
      <c r="QU10" s="959">
        <v>0.61599999999999999</v>
      </c>
      <c r="QV10" s="959">
        <v>0.61699999999999999</v>
      </c>
      <c r="QW10" s="1049">
        <f t="shared" si="57"/>
        <v>0.61</v>
      </c>
      <c r="QX10" s="1049">
        <v>0.61899999999999999</v>
      </c>
      <c r="QY10" s="1049"/>
      <c r="QZ10" s="1049">
        <v>0.61099999999999999</v>
      </c>
      <c r="RA10" s="1049">
        <v>0.61399999999999999</v>
      </c>
      <c r="RB10" s="1049">
        <v>0.57799999999999996</v>
      </c>
      <c r="RC10" s="1049"/>
      <c r="RD10" s="1049">
        <v>0.61</v>
      </c>
      <c r="RE10" s="1049"/>
      <c r="RF10" s="1049">
        <v>0.61899999999999999</v>
      </c>
      <c r="RG10" s="1049">
        <v>0.61199999999999999</v>
      </c>
      <c r="RH10" s="1049">
        <v>0.61399999999999999</v>
      </c>
      <c r="RI10" s="1049"/>
      <c r="RJ10" s="1049">
        <v>0.61</v>
      </c>
      <c r="RK10" s="1049">
        <v>0.61299999999999999</v>
      </c>
      <c r="RL10" s="1049">
        <v>0.61299999999999999</v>
      </c>
      <c r="RM10" s="1049" t="s">
        <v>1189</v>
      </c>
      <c r="RN10" s="1049">
        <v>0.61</v>
      </c>
      <c r="RO10" s="1049"/>
      <c r="RP10" s="52">
        <v>0.57899999999999996</v>
      </c>
      <c r="RQ10" s="58">
        <v>0.57699999999999996</v>
      </c>
      <c r="RR10" s="58">
        <v>0.57399999999999995</v>
      </c>
      <c r="RS10" s="58">
        <v>0.61299999999999999</v>
      </c>
      <c r="RT10" s="58">
        <v>0.57799999999999996</v>
      </c>
      <c r="RU10" s="58">
        <v>0.61499999999999999</v>
      </c>
      <c r="RV10" s="58">
        <v>0.68</v>
      </c>
      <c r="RW10" s="52">
        <v>0.57599999999999996</v>
      </c>
      <c r="RX10" s="58">
        <v>0.57399999999999995</v>
      </c>
      <c r="RY10" s="58">
        <v>0.57699999999999996</v>
      </c>
      <c r="RZ10" s="962"/>
      <c r="SA10" s="58">
        <v>0.57299999999999995</v>
      </c>
      <c r="SB10" s="58">
        <v>0.61499999999999999</v>
      </c>
      <c r="SC10" s="58">
        <v>0.57799999999999996</v>
      </c>
      <c r="SD10" s="58">
        <v>0.61499999999999999</v>
      </c>
      <c r="SE10" s="58">
        <v>0.61</v>
      </c>
      <c r="SF10" s="1049">
        <v>0.68</v>
      </c>
      <c r="SG10" s="58">
        <v>0.57499999999999996</v>
      </c>
      <c r="SH10" s="58">
        <v>0.57499999999999996</v>
      </c>
      <c r="SI10" s="58">
        <v>0.58799999999999997</v>
      </c>
      <c r="SJ10" s="58">
        <v>0.57499999999999996</v>
      </c>
      <c r="SK10" s="58">
        <v>0.57299999999999995</v>
      </c>
      <c r="SL10" s="58">
        <v>0.58099999999999996</v>
      </c>
      <c r="SM10" s="58">
        <v>0.57599999999999996</v>
      </c>
      <c r="SN10" s="58">
        <v>0.57499999999999996</v>
      </c>
      <c r="SO10" s="52">
        <v>0.57799999999999996</v>
      </c>
      <c r="SP10" s="1049">
        <v>0.57699999999999996</v>
      </c>
      <c r="SQ10" s="1049"/>
      <c r="SR10" s="1049">
        <v>0.68</v>
      </c>
      <c r="SS10" s="58">
        <v>0.57799999999999996</v>
      </c>
      <c r="ST10" s="58">
        <v>0.57799999999999996</v>
      </c>
      <c r="SU10" s="58">
        <v>0.57899999999999996</v>
      </c>
      <c r="SV10" s="962"/>
      <c r="SW10" s="58">
        <v>0.57399999999999995</v>
      </c>
      <c r="SX10" s="58">
        <v>0.57799999999999996</v>
      </c>
      <c r="SY10" s="58">
        <v>0.57699999999999996</v>
      </c>
      <c r="SZ10" s="58">
        <v>0.57599999999999996</v>
      </c>
      <c r="TA10" s="52">
        <v>0.57799999999999996</v>
      </c>
      <c r="TB10" s="1049">
        <v>0.57799999999999996</v>
      </c>
      <c r="TC10" s="1049">
        <v>0.68</v>
      </c>
      <c r="TD10" s="32">
        <v>0.57999999999999996</v>
      </c>
      <c r="TE10" s="52">
        <v>0.57499999999999996</v>
      </c>
      <c r="TF10" s="52">
        <v>0.57799999999999996</v>
      </c>
      <c r="TG10" s="52">
        <v>0.58599999999999997</v>
      </c>
      <c r="TH10" s="52">
        <v>0.57999999999999996</v>
      </c>
      <c r="TI10" s="52">
        <v>0.58499999999999996</v>
      </c>
      <c r="TJ10" s="52">
        <v>0.57899999999999996</v>
      </c>
      <c r="TK10" s="52"/>
      <c r="TL10" s="959">
        <v>0.57999999999999996</v>
      </c>
      <c r="TM10" s="1049">
        <v>0.68</v>
      </c>
      <c r="TN10" s="1049">
        <v>0.57599999999999996</v>
      </c>
      <c r="TO10" s="1049">
        <v>0.58299999999999996</v>
      </c>
      <c r="TP10" s="1049">
        <v>0.58199999999999996</v>
      </c>
      <c r="TQ10" s="1049">
        <v>0.57899999999999996</v>
      </c>
      <c r="TR10" s="52">
        <v>0.57799999999999996</v>
      </c>
      <c r="TS10" s="52">
        <v>0.57899999999999996</v>
      </c>
      <c r="TT10" s="52">
        <v>0.58799999999999997</v>
      </c>
      <c r="TU10" s="872"/>
      <c r="TV10" s="52">
        <v>0.54300000000000004</v>
      </c>
      <c r="TW10" s="52">
        <v>0.55200000000000005</v>
      </c>
      <c r="TX10" s="872"/>
      <c r="TY10" s="52">
        <v>0.68</v>
      </c>
      <c r="TZ10" s="52">
        <v>0.54300000000000004</v>
      </c>
      <c r="UA10" s="52">
        <v>0.54</v>
      </c>
      <c r="UB10" s="52">
        <v>0.54200000000000004</v>
      </c>
      <c r="UC10" s="52">
        <v>0.58599999999999997</v>
      </c>
      <c r="UD10" s="52">
        <v>0.57899999999999996</v>
      </c>
      <c r="UE10" s="52">
        <v>0.58099999999999996</v>
      </c>
      <c r="UF10" s="52">
        <v>0.57799999999999996</v>
      </c>
      <c r="UG10" s="944"/>
      <c r="UH10" s="52">
        <v>0.57999999999999996</v>
      </c>
      <c r="UI10" s="52">
        <v>0.57699999999999996</v>
      </c>
      <c r="UJ10" s="52"/>
      <c r="UK10" s="52">
        <v>0.57999999999999996</v>
      </c>
      <c r="UL10" s="52">
        <v>0.68</v>
      </c>
      <c r="UM10" s="52">
        <v>0.57599999999999996</v>
      </c>
      <c r="UN10" s="52">
        <v>0.57999999999999996</v>
      </c>
      <c r="UO10" s="52">
        <v>0.59899999999999998</v>
      </c>
      <c r="UP10" s="52">
        <v>0.59299999999999997</v>
      </c>
      <c r="UQ10" s="52">
        <v>0.60699999999999998</v>
      </c>
      <c r="UR10" s="52">
        <v>0.627</v>
      </c>
      <c r="US10" s="52"/>
      <c r="UT10" s="52">
        <v>0.57499999999999996</v>
      </c>
      <c r="UU10" s="52">
        <v>0.66200000000000003</v>
      </c>
      <c r="UV10" s="52">
        <v>0.61799999999999999</v>
      </c>
      <c r="UW10" s="52">
        <v>0.61</v>
      </c>
      <c r="UX10" s="1049">
        <v>0.91</v>
      </c>
      <c r="UY10" s="1129"/>
      <c r="UZ10" s="52">
        <v>0.68</v>
      </c>
      <c r="VA10" s="52">
        <v>0.60599999999999998</v>
      </c>
      <c r="VB10" s="52">
        <v>0.58599999999999997</v>
      </c>
      <c r="VC10" s="1049">
        <v>0.60799999999999998</v>
      </c>
      <c r="VD10" s="32">
        <v>0.57299999999999995</v>
      </c>
      <c r="VE10" s="52">
        <v>0.57799999999999996</v>
      </c>
      <c r="VF10" s="52">
        <v>0.60399999999999998</v>
      </c>
      <c r="VG10" s="1129"/>
      <c r="VH10" s="52">
        <v>0.60899999999999999</v>
      </c>
      <c r="VI10" s="52">
        <v>0.60699999999999998</v>
      </c>
      <c r="VJ10" s="1129"/>
      <c r="VK10" s="1049">
        <v>0.57299999999999995</v>
      </c>
      <c r="VL10" s="52">
        <v>0.60799999999999998</v>
      </c>
      <c r="VM10" s="52">
        <v>0.6</v>
      </c>
      <c r="VN10" s="52">
        <v>0.60099999999999998</v>
      </c>
      <c r="VO10" s="1049">
        <v>0.60499999999999998</v>
      </c>
      <c r="VP10" s="1049">
        <v>0.60699999999999998</v>
      </c>
      <c r="VQ10" s="1049">
        <v>0.61399999999999999</v>
      </c>
      <c r="VR10" s="1049">
        <v>0.59599999999999997</v>
      </c>
      <c r="VS10" s="1049">
        <v>0.6</v>
      </c>
      <c r="VT10" s="32">
        <v>0.60399999999999998</v>
      </c>
      <c r="VU10" s="52">
        <v>0.59199999999999997</v>
      </c>
      <c r="VV10" s="1049">
        <v>0.59199999999999997</v>
      </c>
      <c r="VW10" s="1049">
        <v>0.60599999999999998</v>
      </c>
      <c r="VX10" s="1049">
        <v>0.56499999999999995</v>
      </c>
      <c r="VY10" s="1049">
        <v>0.60099999999999998</v>
      </c>
      <c r="VZ10" s="1129"/>
      <c r="WA10" s="1049">
        <v>0.91</v>
      </c>
      <c r="WB10" s="1129"/>
      <c r="WC10" s="52">
        <v>0.68</v>
      </c>
      <c r="WD10" s="1049">
        <v>0.59199999999999997</v>
      </c>
      <c r="WE10" s="1129"/>
      <c r="WF10" s="1049">
        <v>0.59699999999999998</v>
      </c>
      <c r="WG10" s="1049">
        <v>0.59099999999999997</v>
      </c>
      <c r="WH10" s="1049">
        <v>0.91</v>
      </c>
      <c r="WI10" s="1129"/>
      <c r="WJ10" s="52">
        <v>0.68</v>
      </c>
      <c r="WK10" s="1049">
        <v>0.625</v>
      </c>
      <c r="WL10" s="1049">
        <v>0.63900000000000001</v>
      </c>
      <c r="WM10" s="1049">
        <v>0.64400000000000002</v>
      </c>
      <c r="WN10" s="1049">
        <v>0.63200000000000001</v>
      </c>
      <c r="WO10" s="1135"/>
      <c r="WP10" s="1049">
        <v>0.61799999999999999</v>
      </c>
      <c r="WQ10" s="1049">
        <v>0.63900000000000001</v>
      </c>
      <c r="WR10" s="1049">
        <v>0.63800000000000001</v>
      </c>
      <c r="WS10" s="1049">
        <v>0.63500000000000001</v>
      </c>
      <c r="WT10" s="52">
        <v>0.64600000000000002</v>
      </c>
      <c r="WU10" s="1049">
        <v>0.63500000000000001</v>
      </c>
      <c r="WV10" s="1049">
        <v>0.63600000000000001</v>
      </c>
      <c r="WW10" s="1049">
        <v>0.65100000000000002</v>
      </c>
      <c r="WX10" s="1160">
        <f t="shared" si="24"/>
        <v>-4.2647058823529448E-2</v>
      </c>
      <c r="WY10" s="37">
        <f>0.91-0.1</f>
        <v>0.81</v>
      </c>
      <c r="WZ10" s="29">
        <v>0.46</v>
      </c>
      <c r="XB10" s="32"/>
      <c r="XC10" s="32"/>
      <c r="XD10" s="52"/>
      <c r="XE10" s="52"/>
      <c r="XF10" s="52">
        <v>0.53200000000000003</v>
      </c>
      <c r="XG10" s="1024"/>
      <c r="XH10" s="65"/>
      <c r="XI10" s="52"/>
      <c r="XJ10" s="52"/>
      <c r="XK10" s="52"/>
      <c r="XL10" s="52"/>
      <c r="XM10" s="52">
        <v>0.47099999999999997</v>
      </c>
      <c r="XN10" s="52">
        <v>0.46899999999999997</v>
      </c>
      <c r="XO10" s="52">
        <v>0.47399999999999998</v>
      </c>
      <c r="XP10" s="52"/>
      <c r="XQ10" s="52"/>
      <c r="XR10" s="1023">
        <v>0.46700000000000003</v>
      </c>
      <c r="XS10" s="1023">
        <f t="shared" si="58"/>
        <v>0.46700000000000003</v>
      </c>
      <c r="XT10" s="1049"/>
      <c r="XU10" s="1049"/>
      <c r="XV10" s="1049">
        <v>0.53700000000000003</v>
      </c>
      <c r="XW10" s="1049">
        <v>0.46700000000000003</v>
      </c>
      <c r="XX10" s="1049"/>
      <c r="XY10" s="1049">
        <v>0.86</v>
      </c>
      <c r="XZ10" s="1049"/>
      <c r="YA10" s="1049">
        <v>0.46700000000000003</v>
      </c>
      <c r="YB10" s="1049"/>
      <c r="YC10" s="1049">
        <v>0.47399999999999998</v>
      </c>
      <c r="YD10" s="1049">
        <v>0.47299999999999998</v>
      </c>
      <c r="YE10" s="1049">
        <v>0.47299999999999998</v>
      </c>
      <c r="YF10" s="1049">
        <v>0.47399999999999998</v>
      </c>
      <c r="YG10" s="1049">
        <v>0.47299999999999998</v>
      </c>
      <c r="YH10" s="1049"/>
      <c r="YI10" s="1049">
        <v>0.46700000000000003</v>
      </c>
      <c r="YJ10" s="1049"/>
      <c r="YK10" s="52">
        <v>0.47699999999999998</v>
      </c>
      <c r="YL10" s="52"/>
      <c r="YM10" s="58">
        <v>0.497</v>
      </c>
      <c r="YN10" s="52"/>
      <c r="YO10" s="58">
        <v>0.47699999999999998</v>
      </c>
      <c r="YP10" s="52">
        <v>0.47399999999999998</v>
      </c>
      <c r="YQ10" s="52">
        <v>0.47599999999999998</v>
      </c>
      <c r="YR10" s="52">
        <v>0.47199999999999998</v>
      </c>
      <c r="YS10" s="58">
        <v>0.46700000000000003</v>
      </c>
      <c r="YT10" s="58">
        <v>0.47499999999999998</v>
      </c>
      <c r="YU10" s="58">
        <v>0.47299999999999998</v>
      </c>
      <c r="YV10" s="52">
        <v>0.499</v>
      </c>
      <c r="YW10" s="58">
        <v>0.496</v>
      </c>
      <c r="YX10" s="58">
        <v>0.498</v>
      </c>
      <c r="YY10" s="58">
        <v>0.496</v>
      </c>
      <c r="YZ10" s="58">
        <v>0.498</v>
      </c>
      <c r="ZA10" s="58"/>
      <c r="ZB10" s="58">
        <v>0.497</v>
      </c>
      <c r="ZC10" s="1049">
        <v>0.46700000000000003</v>
      </c>
      <c r="ZD10" s="58">
        <v>0.501</v>
      </c>
      <c r="ZE10" s="58">
        <v>0.502</v>
      </c>
      <c r="ZF10" s="58">
        <v>0.497</v>
      </c>
      <c r="ZG10" s="58">
        <v>0.497</v>
      </c>
      <c r="ZH10" s="58">
        <v>0.5</v>
      </c>
      <c r="ZI10" s="58"/>
      <c r="ZJ10" s="58"/>
      <c r="ZK10" s="58"/>
      <c r="ZL10" s="52"/>
      <c r="ZM10" s="1049"/>
      <c r="ZN10" s="1049">
        <v>0.46700000000000003</v>
      </c>
      <c r="ZO10" s="58"/>
      <c r="ZP10" s="967">
        <v>0.84</v>
      </c>
      <c r="ZQ10" s="58">
        <v>0.495</v>
      </c>
      <c r="ZR10" s="58"/>
      <c r="ZS10" s="58">
        <v>0.5</v>
      </c>
      <c r="ZT10" s="58">
        <v>0.5</v>
      </c>
      <c r="ZU10" s="58"/>
      <c r="ZV10" s="58"/>
      <c r="ZW10" s="58"/>
      <c r="ZX10" s="58"/>
      <c r="ZY10" s="58"/>
      <c r="ZZ10" s="58"/>
      <c r="AAA10" s="52">
        <v>0.46700000000000003</v>
      </c>
      <c r="AAB10" s="58"/>
      <c r="AAC10" s="58"/>
      <c r="AAD10" s="52"/>
      <c r="AAE10" s="957">
        <v>0.82</v>
      </c>
      <c r="AAF10" s="52"/>
      <c r="AAG10" s="52"/>
      <c r="AAH10" s="52"/>
      <c r="AAI10" s="52"/>
      <c r="AAJ10" s="52">
        <v>0.5</v>
      </c>
      <c r="AAK10" s="52"/>
      <c r="AAL10" s="1049">
        <v>0.46700000000000003</v>
      </c>
      <c r="AAM10" s="1049"/>
      <c r="AAN10" s="1049"/>
      <c r="AAO10" s="1049"/>
      <c r="AAP10" s="1049"/>
      <c r="AAQ10" s="52"/>
      <c r="AAR10" s="52">
        <v>0.504</v>
      </c>
      <c r="AAS10" s="52"/>
      <c r="AAT10" s="52">
        <v>0.498</v>
      </c>
      <c r="AAU10" s="52">
        <v>0.46300000000000002</v>
      </c>
      <c r="AAV10" s="52">
        <v>0.46300000000000002</v>
      </c>
      <c r="AAW10" s="52">
        <v>0.46700000000000003</v>
      </c>
      <c r="AAX10" s="52"/>
      <c r="AAY10" s="52">
        <v>0.46100000000000002</v>
      </c>
      <c r="AAZ10" s="52">
        <v>0.46300000000000002</v>
      </c>
      <c r="ABA10" s="52">
        <v>0.45900000000000002</v>
      </c>
      <c r="ABB10" s="52">
        <v>0.5</v>
      </c>
      <c r="ABC10" s="52">
        <v>0.501</v>
      </c>
      <c r="ABD10" s="52">
        <v>0.499</v>
      </c>
      <c r="ABE10" s="52">
        <v>0.5</v>
      </c>
      <c r="ABF10" s="944"/>
      <c r="ABG10" s="52"/>
      <c r="ABH10" s="52">
        <v>0.498</v>
      </c>
      <c r="ABI10" s="52"/>
      <c r="ABJ10" s="52">
        <v>0.499</v>
      </c>
      <c r="ABK10" s="52">
        <v>0.46700000000000003</v>
      </c>
      <c r="ABL10" s="52">
        <v>0.5</v>
      </c>
      <c r="ABM10" s="52">
        <v>0.498</v>
      </c>
      <c r="ABN10" s="52">
        <v>0.501</v>
      </c>
      <c r="ABO10" s="52">
        <v>0.502</v>
      </c>
      <c r="ABP10" s="52">
        <v>0.499</v>
      </c>
      <c r="ABQ10" s="52">
        <v>0.5</v>
      </c>
      <c r="ABR10" s="52"/>
      <c r="ABS10" s="52">
        <v>0.5</v>
      </c>
      <c r="ABT10" s="52"/>
      <c r="ABU10" s="52"/>
      <c r="ABV10" s="908">
        <v>0.82</v>
      </c>
      <c r="ABW10" s="36">
        <f>0.91-0.1</f>
        <v>0.81</v>
      </c>
      <c r="ABX10" s="987">
        <v>0.59</v>
      </c>
      <c r="ABY10" s="52">
        <v>0.46700000000000003</v>
      </c>
      <c r="ABZ10" s="52"/>
      <c r="ACA10" s="52"/>
      <c r="ACB10" s="1049"/>
      <c r="ACC10" s="985">
        <v>0.57999999999999996</v>
      </c>
      <c r="ACD10" s="52"/>
      <c r="ACE10" s="52"/>
      <c r="ACF10" s="52"/>
      <c r="ACG10" s="52"/>
      <c r="ACH10" s="1129">
        <v>0.56999999999999995</v>
      </c>
      <c r="ACI10" s="1049"/>
      <c r="ACJ10" s="52"/>
      <c r="ACK10" s="52"/>
      <c r="ACL10" s="52"/>
      <c r="ACM10" s="1049"/>
      <c r="ACN10" s="1049"/>
      <c r="ACO10" s="1049"/>
      <c r="ACP10" s="1049"/>
      <c r="ACQ10" s="1049">
        <v>0.5</v>
      </c>
      <c r="ACR10" s="1049"/>
      <c r="ACS10" s="1049"/>
      <c r="ACT10" s="1049"/>
      <c r="ACU10" s="1049"/>
      <c r="ACV10" s="1135">
        <v>0.59</v>
      </c>
      <c r="ACW10" s="1049"/>
      <c r="ACX10" s="1049"/>
      <c r="ACY10" s="36">
        <f>0.91-0.1</f>
        <v>0.81</v>
      </c>
      <c r="ACZ10" s="987">
        <v>0.59</v>
      </c>
      <c r="ADA10" s="52">
        <v>0.46700000000000003</v>
      </c>
      <c r="ADB10" s="52">
        <v>0.48799999999999999</v>
      </c>
      <c r="ADC10" s="1049"/>
      <c r="ADD10" s="1049"/>
      <c r="ADE10" s="36">
        <f>0.91-0.1</f>
        <v>0.81</v>
      </c>
      <c r="ADF10" s="987">
        <v>0.59</v>
      </c>
      <c r="ADG10" s="52">
        <v>0.46700000000000003</v>
      </c>
      <c r="ADH10" s="1049"/>
      <c r="ADI10" s="1049"/>
      <c r="ADJ10" s="1035">
        <v>0.59</v>
      </c>
      <c r="ADK10" s="52"/>
      <c r="ADL10" s="52"/>
      <c r="ADM10" s="1049"/>
      <c r="ADN10" s="1049"/>
      <c r="ADO10" s="1049"/>
      <c r="ADP10" s="1049"/>
      <c r="ADQ10" s="1049"/>
      <c r="ADR10" s="1049"/>
      <c r="ADS10" s="1049"/>
      <c r="ADT10" s="52"/>
      <c r="ADU10" s="32"/>
      <c r="ADV10" s="36">
        <f>0.91-0.1</f>
        <v>0.81</v>
      </c>
      <c r="ADW10" s="987">
        <v>0.59</v>
      </c>
      <c r="ADX10" s="52">
        <v>0.46700000000000003</v>
      </c>
      <c r="ADY10" s="32"/>
      <c r="ADZ10" s="966">
        <f t="shared" si="25"/>
        <v>-1</v>
      </c>
      <c r="AEA10" s="1049">
        <v>0.9</v>
      </c>
      <c r="AEB10" s="32">
        <v>0.67800000000000005</v>
      </c>
      <c r="AEC10" s="32">
        <v>0.62</v>
      </c>
      <c r="AED10" s="32"/>
      <c r="AEE10" s="32">
        <v>0.626</v>
      </c>
      <c r="AEF10" s="32">
        <v>0.626</v>
      </c>
      <c r="AEG10" s="32">
        <v>0.56000000000000005</v>
      </c>
      <c r="AEH10" s="32">
        <v>0.626</v>
      </c>
      <c r="AEI10" s="32">
        <v>0.626</v>
      </c>
      <c r="AEJ10" s="32"/>
      <c r="AEK10" s="52">
        <v>0.64200000000000002</v>
      </c>
      <c r="AEL10" s="52">
        <v>0.64300000000000002</v>
      </c>
      <c r="AEM10" s="52">
        <v>0.63700000000000001</v>
      </c>
      <c r="AEN10" s="52">
        <v>0.64500000000000002</v>
      </c>
      <c r="AEO10" s="52">
        <v>0.57299999999999995</v>
      </c>
      <c r="AEP10" s="52">
        <v>0.57299999999999995</v>
      </c>
      <c r="AEQ10" s="52">
        <v>0.57399999999999995</v>
      </c>
      <c r="AER10" s="52"/>
      <c r="AES10" s="52"/>
      <c r="AET10" s="52">
        <v>0.57499999999999996</v>
      </c>
      <c r="AEU10" s="52">
        <f t="shared" si="26"/>
        <v>0.56000000000000005</v>
      </c>
      <c r="AEV10" s="1049"/>
      <c r="AEW10" s="1049"/>
      <c r="AEX10" s="1049"/>
      <c r="AEY10" s="1049">
        <v>0.89</v>
      </c>
      <c r="AEZ10" s="1049">
        <v>0.89</v>
      </c>
      <c r="AFA10" s="1049">
        <v>0.56000000000000005</v>
      </c>
      <c r="AFB10" s="1049"/>
      <c r="AFC10" s="1049"/>
      <c r="AFD10" s="1049">
        <v>0.56000000000000005</v>
      </c>
      <c r="AFE10" s="1049">
        <v>0.58499999999999996</v>
      </c>
      <c r="AFF10" s="1049">
        <v>0.58399999999999996</v>
      </c>
      <c r="AFG10" s="1049">
        <v>0.58399999999999996</v>
      </c>
      <c r="AFH10" s="1049"/>
      <c r="AFI10" s="32">
        <v>0.58299999999999996</v>
      </c>
      <c r="AFJ10" s="52">
        <v>0.58499999999999996</v>
      </c>
      <c r="AFK10" s="52">
        <v>0.58399999999999996</v>
      </c>
      <c r="AFL10" s="52">
        <v>0.58699999999999997</v>
      </c>
      <c r="AFM10" s="52">
        <v>0.56000000000000005</v>
      </c>
      <c r="AFN10" s="52"/>
      <c r="AFO10" s="52">
        <v>0.57999999999999996</v>
      </c>
      <c r="AFP10" s="52">
        <v>0.58799999999999997</v>
      </c>
      <c r="AFQ10" s="58">
        <v>0.58799999999999997</v>
      </c>
      <c r="AFR10" s="58">
        <v>0.58899999999999997</v>
      </c>
      <c r="AFS10" s="58"/>
      <c r="AFT10" s="58">
        <v>0.58299999999999996</v>
      </c>
      <c r="AFU10" s="52">
        <v>0.58699999999999997</v>
      </c>
      <c r="AFV10" s="52">
        <v>0.58399999999999996</v>
      </c>
      <c r="AFW10" s="58">
        <v>0.56000000000000005</v>
      </c>
      <c r="AFX10" s="52">
        <v>0.57899999999999996</v>
      </c>
      <c r="AFY10" s="58">
        <v>0.57899999999999996</v>
      </c>
      <c r="AFZ10" s="52">
        <v>0.58199999999999996</v>
      </c>
      <c r="AGA10" s="58">
        <v>0.58399999999999996</v>
      </c>
      <c r="AGB10" s="52">
        <v>0.58399999999999996</v>
      </c>
      <c r="AGC10" s="52">
        <v>0.58399999999999996</v>
      </c>
      <c r="AGD10" s="52">
        <v>0.58199999999999996</v>
      </c>
      <c r="AGE10" s="52"/>
      <c r="AGF10" s="32">
        <v>0.58399999999999996</v>
      </c>
      <c r="AGG10" s="52">
        <v>0.56000000000000005</v>
      </c>
      <c r="AGH10" s="52">
        <v>0.57999999999999996</v>
      </c>
      <c r="AGI10" s="52">
        <v>0.58599999999999997</v>
      </c>
      <c r="AGJ10" s="52">
        <v>0.58499999999999996</v>
      </c>
      <c r="AGK10" s="32"/>
      <c r="AGL10" s="52">
        <v>0.58399999999999996</v>
      </c>
      <c r="AGM10" s="52">
        <v>0.58199999999999996</v>
      </c>
      <c r="AGN10" s="52">
        <v>0.58099999999999996</v>
      </c>
      <c r="AGO10" s="52">
        <v>0.58599999999999997</v>
      </c>
      <c r="AGP10" s="52">
        <v>0.58799999999999997</v>
      </c>
      <c r="AGQ10" s="52">
        <v>0.58399999999999996</v>
      </c>
      <c r="AGR10" s="1049">
        <v>0.58599999999999997</v>
      </c>
      <c r="AGS10" s="1049">
        <v>0.56000000000000005</v>
      </c>
      <c r="AGT10" s="58">
        <v>0.58799999999999997</v>
      </c>
      <c r="AGU10" s="58">
        <v>0.58499999999999996</v>
      </c>
      <c r="AGV10" s="58">
        <v>0.58599999999999997</v>
      </c>
      <c r="AGW10" s="58">
        <v>0.58399999999999996</v>
      </c>
      <c r="AGX10" s="58">
        <v>0.58099999999999996</v>
      </c>
      <c r="AGY10" s="58">
        <v>0.58499999999999996</v>
      </c>
      <c r="AGZ10" s="58">
        <v>0.58899999999999997</v>
      </c>
      <c r="AHA10" s="58">
        <v>0.58099999999999996</v>
      </c>
      <c r="AHB10" s="58">
        <v>0.58499999999999996</v>
      </c>
      <c r="AHC10" s="58">
        <v>0.56000000000000005</v>
      </c>
      <c r="AHD10" s="58">
        <v>0.58599999999999997</v>
      </c>
      <c r="AHE10" s="58">
        <v>0.58399999999999996</v>
      </c>
      <c r="AHF10" s="52">
        <v>0.58699999999999997</v>
      </c>
      <c r="AHG10" s="58">
        <v>0.58899999999999997</v>
      </c>
      <c r="AHH10" s="52">
        <v>0.58799999999999997</v>
      </c>
      <c r="AHI10" s="58"/>
      <c r="AHJ10" s="52">
        <v>0.58699999999999997</v>
      </c>
      <c r="AHK10" s="52">
        <v>0.59199999999999997</v>
      </c>
      <c r="AHL10" s="52"/>
      <c r="AHM10" s="959">
        <v>0.57999999999999996</v>
      </c>
      <c r="AHN10" s="52"/>
      <c r="AHO10" s="1049">
        <v>0.56000000000000005</v>
      </c>
      <c r="AHP10" s="1049">
        <v>0.58399999999999996</v>
      </c>
      <c r="AHQ10" s="1049">
        <v>0.58899999999999997</v>
      </c>
      <c r="AHR10" s="1049">
        <v>0.58399999999999996</v>
      </c>
      <c r="AHS10" s="1049">
        <v>0.58699999999999997</v>
      </c>
      <c r="AHT10" s="1049">
        <v>0.59399999999999997</v>
      </c>
      <c r="AHU10" s="1049">
        <v>0.59199999999999997</v>
      </c>
      <c r="AHV10" s="1049">
        <v>0.58399999999999996</v>
      </c>
      <c r="AHW10" s="1049">
        <v>0.56699999999999995</v>
      </c>
      <c r="AHX10" s="1049">
        <v>0.56399999999999995</v>
      </c>
      <c r="AHY10" s="1049">
        <v>0.56000000000000005</v>
      </c>
      <c r="AHZ10" s="1049">
        <v>0.55800000000000005</v>
      </c>
      <c r="AIA10" s="1049">
        <v>0.55900000000000005</v>
      </c>
      <c r="AIB10" s="1049">
        <v>0.55600000000000005</v>
      </c>
      <c r="AIC10" s="1049">
        <v>0.58399999999999996</v>
      </c>
      <c r="AID10" s="1049">
        <v>0.58799999999999997</v>
      </c>
      <c r="AIE10" s="1049">
        <v>0.58499999999999996</v>
      </c>
      <c r="AIF10" s="1049">
        <v>0.58199999999999996</v>
      </c>
      <c r="AIG10" s="1049">
        <v>0.58599999999999997</v>
      </c>
      <c r="AIH10" s="1049">
        <v>0.58099999999999996</v>
      </c>
      <c r="AII10" s="1049"/>
      <c r="AIJ10" s="1049">
        <v>0.58799999999999997</v>
      </c>
      <c r="AIK10" s="1049">
        <v>0.56000000000000005</v>
      </c>
      <c r="AIL10" s="1049">
        <v>0.58899999999999997</v>
      </c>
      <c r="AIM10" s="1049">
        <v>0.56100000000000005</v>
      </c>
      <c r="AIN10" s="1049">
        <v>0.56000000000000005</v>
      </c>
      <c r="AIO10" s="1049">
        <v>0.55900000000000005</v>
      </c>
      <c r="AIP10" s="1049">
        <v>0.56499999999999995</v>
      </c>
      <c r="AIQ10" s="1049">
        <v>0.58499999999999996</v>
      </c>
      <c r="AIR10" s="890"/>
      <c r="AIS10" s="1049"/>
      <c r="AIT10" s="1049"/>
      <c r="AIU10" s="1049"/>
      <c r="AIV10" s="890">
        <v>0.86</v>
      </c>
      <c r="AIW10" s="1049">
        <v>0.9</v>
      </c>
      <c r="AIX10" s="1028">
        <v>0.55000000000000004</v>
      </c>
      <c r="AIY10" s="1049">
        <v>0.56000000000000005</v>
      </c>
      <c r="AIZ10" s="1049">
        <v>0.61399999999999999</v>
      </c>
      <c r="AJA10" s="1028"/>
      <c r="AJB10" s="1049">
        <v>0.59</v>
      </c>
      <c r="AJC10" s="1049">
        <v>0.60899999999999999</v>
      </c>
      <c r="AJD10" s="1584"/>
      <c r="AJE10" s="58">
        <v>0.59199999999999997</v>
      </c>
      <c r="AJF10" s="52">
        <v>0.60799999999999998</v>
      </c>
      <c r="AJG10" s="52">
        <v>0.61499999999999999</v>
      </c>
      <c r="AJH10" s="52">
        <v>0.61499999999999999</v>
      </c>
      <c r="AJI10" s="52"/>
      <c r="AJJ10" s="1129"/>
      <c r="AJK10" s="1049"/>
      <c r="AJL10" s="52"/>
      <c r="AJM10" s="52">
        <v>0.61499999999999999</v>
      </c>
      <c r="AJN10" s="52"/>
      <c r="AJO10" s="1129">
        <v>0.56000000000000005</v>
      </c>
      <c r="AJP10" s="1049"/>
      <c r="AJQ10" s="1049"/>
      <c r="AJR10" s="1049">
        <v>0.59</v>
      </c>
      <c r="AJS10" s="1049">
        <v>0.58199999999999996</v>
      </c>
      <c r="AJT10" s="1049">
        <v>0.61</v>
      </c>
      <c r="AJU10" s="1049">
        <v>0.61499999999999999</v>
      </c>
      <c r="AJV10" s="1049">
        <v>0.61199999999999999</v>
      </c>
      <c r="AJW10" s="1049">
        <v>0.61199999999999999</v>
      </c>
      <c r="AJX10" s="1049">
        <v>0.61</v>
      </c>
      <c r="AJY10" s="1135"/>
      <c r="AJZ10" s="1049">
        <v>0.58199999999999996</v>
      </c>
      <c r="AKA10" s="1049">
        <v>0.58699999999999997</v>
      </c>
      <c r="AKB10" s="1028"/>
      <c r="AKC10" s="1049">
        <v>0.9</v>
      </c>
      <c r="AKD10" s="1028">
        <v>0.55000000000000004</v>
      </c>
      <c r="AKE10" s="1049">
        <v>0.56000000000000005</v>
      </c>
      <c r="AKF10" s="1049">
        <v>0.58799999999999997</v>
      </c>
      <c r="AKG10" s="1049">
        <v>0.60899999999999999</v>
      </c>
      <c r="AKH10" s="1049">
        <v>0.60599999999999998</v>
      </c>
      <c r="AKI10" s="1049">
        <v>0.9</v>
      </c>
      <c r="AKJ10" s="1028">
        <v>0.55000000000000004</v>
      </c>
      <c r="AKK10" s="1049">
        <v>0.56000000000000005</v>
      </c>
      <c r="AKL10" s="1049"/>
      <c r="AKM10" s="1049"/>
      <c r="AKN10" s="1028">
        <v>0.59499999999999997</v>
      </c>
      <c r="AKO10" s="1049"/>
      <c r="AKP10" s="1049"/>
      <c r="AKQ10" s="1049"/>
      <c r="AKR10" s="1049"/>
      <c r="AKS10" s="1049"/>
      <c r="AKT10" s="1035">
        <v>0.59599999999999997</v>
      </c>
      <c r="AKU10" s="1035"/>
      <c r="AKV10" s="1035"/>
      <c r="AKW10" s="1035"/>
      <c r="AKX10" s="1049"/>
      <c r="AKY10" s="1049"/>
      <c r="AKZ10" s="1049"/>
      <c r="ALA10" s="52"/>
      <c r="ALB10" s="52"/>
      <c r="ALC10" s="1049">
        <v>0.9</v>
      </c>
      <c r="ALD10" s="1028">
        <v>0.55000000000000004</v>
      </c>
      <c r="ALE10" s="1049">
        <v>0.56000000000000005</v>
      </c>
      <c r="ALF10" s="1049"/>
      <c r="ALG10" s="1049"/>
      <c r="ALH10" s="1049"/>
      <c r="ALI10" s="1049"/>
      <c r="ALJ10" s="1028">
        <v>0.55000000000000004</v>
      </c>
      <c r="ALK10" s="1049">
        <v>0.56000000000000005</v>
      </c>
      <c r="ALL10" s="52">
        <v>0.60099999999999998</v>
      </c>
      <c r="ALM10" s="1049">
        <v>0.61</v>
      </c>
      <c r="ALN10" s="1049">
        <v>0.60099999999999998</v>
      </c>
      <c r="ALO10" s="52"/>
      <c r="ALP10" s="52"/>
      <c r="ALQ10" s="1028">
        <v>0.55000000000000004</v>
      </c>
      <c r="ALR10" s="1049">
        <v>0.56000000000000005</v>
      </c>
      <c r="ALS10" s="1049">
        <v>0.60799999999999998</v>
      </c>
      <c r="ALT10" s="1049"/>
      <c r="ALU10" s="52"/>
      <c r="ALV10" s="1049"/>
      <c r="ALW10" s="1028">
        <v>0.55000000000000004</v>
      </c>
      <c r="ALX10" s="1049">
        <v>0.56000000000000005</v>
      </c>
      <c r="ALY10" s="1049"/>
      <c r="ALZ10" s="1129">
        <v>0.55000000000000004</v>
      </c>
      <c r="AMA10" s="52">
        <v>0.56000000000000005</v>
      </c>
      <c r="AMB10" s="52">
        <v>0.60099999999999998</v>
      </c>
      <c r="AMC10" s="52"/>
      <c r="AMD10" s="52">
        <v>0.59099999999999997</v>
      </c>
      <c r="AME10" s="1129">
        <v>0.55000000000000004</v>
      </c>
      <c r="AMF10" s="52">
        <v>0.56000000000000005</v>
      </c>
      <c r="AMG10" s="52"/>
      <c r="AMH10" s="58"/>
      <c r="AMI10" s="944">
        <v>0.59</v>
      </c>
      <c r="AMJ10" s="52">
        <v>0.59699999999999998</v>
      </c>
      <c r="AMK10" s="1129">
        <v>0.55000000000000004</v>
      </c>
      <c r="AML10" s="52">
        <v>0.56000000000000005</v>
      </c>
      <c r="AMM10" s="52">
        <v>0.61499999999999999</v>
      </c>
      <c r="AMN10" s="52">
        <v>0.628</v>
      </c>
      <c r="AMO10" s="52">
        <v>0.61299999999999999</v>
      </c>
      <c r="AMP10" s="52"/>
      <c r="AMQ10" s="1129">
        <v>0.55000000000000004</v>
      </c>
      <c r="AMR10" s="52">
        <v>0.56000000000000005</v>
      </c>
      <c r="AMS10" s="52">
        <v>0.58099999999999996</v>
      </c>
      <c r="AMT10" s="1129">
        <v>0.55000000000000004</v>
      </c>
      <c r="AMU10" s="52">
        <v>0.56000000000000005</v>
      </c>
      <c r="AMV10" s="52">
        <v>0.58199999999999996</v>
      </c>
      <c r="AMW10" s="52">
        <v>0.57699999999999996</v>
      </c>
      <c r="AMX10" s="52">
        <v>0.58199999999999996</v>
      </c>
      <c r="AMY10" s="52">
        <v>0.57299999999999995</v>
      </c>
      <c r="AMZ10" s="52">
        <v>0.57999999999999996</v>
      </c>
      <c r="ANA10" s="52">
        <v>0.60299999999999998</v>
      </c>
      <c r="ANB10" s="6">
        <f t="shared" si="27"/>
        <v>7.6785714285714152E-2</v>
      </c>
      <c r="ANC10" s="1024"/>
      <c r="AND10" s="36">
        <v>0.83</v>
      </c>
      <c r="ANE10" s="52">
        <v>0.52700000000000002</v>
      </c>
      <c r="ANF10" s="52">
        <v>1.113</v>
      </c>
      <c r="ANG10" s="52"/>
      <c r="ANH10" s="52">
        <v>0.53500000000000003</v>
      </c>
      <c r="ANI10" s="52"/>
      <c r="ANJ10" s="52">
        <v>0.52900000000000003</v>
      </c>
      <c r="ANK10" s="1023">
        <v>0.56999999999999995</v>
      </c>
      <c r="ANL10" s="1023">
        <v>0.53200000000000003</v>
      </c>
      <c r="ANM10" s="1023">
        <v>0.53200000000000003</v>
      </c>
      <c r="ANN10" s="1023">
        <v>0.53700000000000003</v>
      </c>
      <c r="ANO10" s="1023"/>
      <c r="ANP10" s="1023">
        <v>0.58299999999999996</v>
      </c>
      <c r="ANQ10" s="52">
        <v>0.58199999999999996</v>
      </c>
      <c r="ANR10" s="52">
        <v>0.58899999999999997</v>
      </c>
      <c r="ANS10" s="52">
        <v>0.54100000000000004</v>
      </c>
      <c r="ANT10" s="52">
        <v>0.53800000000000003</v>
      </c>
      <c r="ANU10" s="52">
        <v>0.53900000000000003</v>
      </c>
      <c r="ANV10" s="52">
        <v>0.58199999999999996</v>
      </c>
      <c r="ANW10" s="52">
        <v>0.59399999999999997</v>
      </c>
      <c r="ANX10" s="52"/>
      <c r="ANY10" s="52">
        <v>0.56999999999999995</v>
      </c>
      <c r="ANZ10" s="52">
        <v>0.58699999999999997</v>
      </c>
      <c r="AOA10" s="52">
        <v>0.58599999999999997</v>
      </c>
      <c r="AOB10" s="52">
        <v>0.59199999999999997</v>
      </c>
      <c r="AOC10" s="52"/>
      <c r="AOD10" s="52">
        <v>0.54400000000000004</v>
      </c>
      <c r="AOE10" s="52">
        <v>0.56999999999999995</v>
      </c>
      <c r="AOF10" s="52"/>
      <c r="AOG10" s="52"/>
      <c r="AOH10" s="52">
        <v>0.56999999999999995</v>
      </c>
      <c r="AOI10" s="52">
        <v>0.54600000000000004</v>
      </c>
      <c r="AOJ10" s="52">
        <v>0.54400000000000004</v>
      </c>
      <c r="AOK10" s="52">
        <v>0.53200000000000003</v>
      </c>
      <c r="AOL10" s="52"/>
      <c r="AOM10" s="52">
        <v>0.54300000000000004</v>
      </c>
      <c r="AON10" s="52">
        <v>0.54300000000000004</v>
      </c>
      <c r="AOO10" s="52">
        <v>0.54200000000000004</v>
      </c>
      <c r="AOP10" s="52">
        <v>0.54600000000000004</v>
      </c>
      <c r="AOQ10" s="52">
        <v>0.56999999999999995</v>
      </c>
      <c r="AOR10" s="52">
        <v>0.55000000000000004</v>
      </c>
      <c r="AOS10" s="52">
        <v>0.54400000000000004</v>
      </c>
      <c r="AOT10" s="52"/>
      <c r="AOU10" s="52">
        <v>0.54500000000000004</v>
      </c>
      <c r="AOV10" s="52">
        <v>0.54800000000000004</v>
      </c>
      <c r="AOW10" s="52">
        <v>0.54300000000000004</v>
      </c>
      <c r="AOX10" s="52">
        <v>0.54500000000000004</v>
      </c>
      <c r="AOY10" s="52">
        <v>0.54200000000000004</v>
      </c>
      <c r="AOZ10" s="52">
        <v>0.56999999999999995</v>
      </c>
      <c r="APA10" s="52">
        <v>0.54300000000000004</v>
      </c>
      <c r="APB10" s="52">
        <v>0.54300000000000004</v>
      </c>
      <c r="APC10" s="52">
        <v>0.54500000000000004</v>
      </c>
      <c r="APD10" s="52">
        <v>0.54300000000000004</v>
      </c>
      <c r="APE10" s="52">
        <v>0.54200000000000004</v>
      </c>
      <c r="APF10" s="52">
        <v>0.54200000000000004</v>
      </c>
      <c r="APG10" s="52">
        <v>0.54300000000000004</v>
      </c>
      <c r="APH10" s="52">
        <v>0.54600000000000004</v>
      </c>
      <c r="API10" s="959">
        <v>0.56999999999999995</v>
      </c>
      <c r="APJ10" s="52">
        <v>0.54300000000000004</v>
      </c>
      <c r="APK10" s="52">
        <v>0.55000000000000004</v>
      </c>
      <c r="APL10" s="52">
        <v>0.54900000000000004</v>
      </c>
      <c r="APM10" s="52">
        <v>0.54400000000000004</v>
      </c>
      <c r="APN10" s="52">
        <v>0.54500000000000004</v>
      </c>
      <c r="APO10" s="52">
        <v>0.54900000000000004</v>
      </c>
      <c r="APP10" s="52">
        <v>0.55300000000000005</v>
      </c>
      <c r="APQ10" s="52">
        <v>0.55000000000000004</v>
      </c>
      <c r="APR10" s="52">
        <v>0.54500000000000004</v>
      </c>
      <c r="APS10" s="52"/>
      <c r="APT10" s="52">
        <v>0.54500000000000004</v>
      </c>
      <c r="APU10" s="52">
        <v>0.56999999999999995</v>
      </c>
      <c r="APV10" s="52">
        <v>0.54400000000000004</v>
      </c>
      <c r="APW10" s="52">
        <v>0.54600000000000004</v>
      </c>
      <c r="APX10" s="52">
        <v>0.54700000000000004</v>
      </c>
      <c r="APY10" s="52">
        <v>0.54600000000000004</v>
      </c>
      <c r="APZ10" s="52">
        <v>0.54800000000000004</v>
      </c>
      <c r="AQA10" s="957"/>
      <c r="AQB10" s="52">
        <v>0.54300000000000004</v>
      </c>
      <c r="AQC10" s="52">
        <v>0.54500000000000004</v>
      </c>
      <c r="AQD10" s="52">
        <v>0.54400000000000004</v>
      </c>
      <c r="AQE10" s="52">
        <v>0.54900000000000004</v>
      </c>
      <c r="AQF10" s="52">
        <v>0.56999999999999995</v>
      </c>
      <c r="AQG10" s="52">
        <v>0.54300000000000004</v>
      </c>
      <c r="AQH10" s="52">
        <v>0.54700000000000004</v>
      </c>
      <c r="AQI10" s="52">
        <v>0.54700000000000004</v>
      </c>
      <c r="AQJ10" s="52">
        <v>0.54700000000000004</v>
      </c>
      <c r="AQK10" s="52">
        <v>0.54800000000000004</v>
      </c>
      <c r="AQL10" s="52"/>
      <c r="AQM10" s="52">
        <v>0.57499999999999996</v>
      </c>
      <c r="AQN10" s="52">
        <v>0.56999999999999995</v>
      </c>
      <c r="AQO10" s="52">
        <v>0.55000000000000004</v>
      </c>
      <c r="AQP10" s="52">
        <v>0.56999999999999995</v>
      </c>
      <c r="AQQ10" s="52">
        <v>0.57899999999999996</v>
      </c>
      <c r="AQR10" s="52">
        <v>0.57399999999999995</v>
      </c>
      <c r="AQS10" s="52">
        <v>0.57899999999999996</v>
      </c>
      <c r="AQT10" s="52">
        <v>0.57299999999999995</v>
      </c>
      <c r="AQU10" s="52">
        <v>0.56999999999999995</v>
      </c>
      <c r="AQV10" s="52">
        <v>0.54700000000000004</v>
      </c>
      <c r="AQW10" s="52">
        <v>0.54600000000000004</v>
      </c>
      <c r="AQX10" s="52">
        <v>0.54400000000000004</v>
      </c>
      <c r="AQY10" s="52">
        <v>0.54</v>
      </c>
      <c r="AQZ10" s="52"/>
      <c r="ARA10" s="52">
        <v>0.56999999999999995</v>
      </c>
      <c r="ARB10" s="872"/>
      <c r="ARC10" s="52">
        <v>0.53900000000000003</v>
      </c>
      <c r="ARD10" s="52">
        <v>0.54</v>
      </c>
      <c r="ARE10" s="52">
        <v>0.53900000000000003</v>
      </c>
      <c r="ARF10" s="52">
        <v>0.54700000000000004</v>
      </c>
      <c r="ARG10" s="52">
        <v>0.54400000000000004</v>
      </c>
      <c r="ARH10" s="52">
        <v>0.54600000000000004</v>
      </c>
      <c r="ARI10" s="52">
        <v>0.54400000000000004</v>
      </c>
      <c r="ARJ10" s="52">
        <v>0.54400000000000004</v>
      </c>
      <c r="ARK10" s="52">
        <v>0.54700000000000004</v>
      </c>
      <c r="ARL10" s="52"/>
      <c r="ARM10" s="944"/>
      <c r="ARN10" s="52">
        <v>0.54300000000000004</v>
      </c>
      <c r="ARO10" s="52">
        <v>0.56999999999999995</v>
      </c>
      <c r="ARP10" s="52">
        <v>0.54600000000000004</v>
      </c>
      <c r="ARQ10" s="52">
        <v>0.54200000000000004</v>
      </c>
      <c r="ARR10" s="52">
        <v>0.55000000000000004</v>
      </c>
      <c r="ARS10" s="52">
        <v>0.55200000000000005</v>
      </c>
      <c r="ART10" s="52">
        <v>0.55500000000000005</v>
      </c>
      <c r="ARU10" s="52">
        <v>0.55500000000000005</v>
      </c>
      <c r="ARV10" s="52">
        <v>0.57199999999999995</v>
      </c>
      <c r="ARW10" s="944"/>
      <c r="ARX10" s="52">
        <v>0.57099999999999995</v>
      </c>
      <c r="ARY10" s="52">
        <v>0.57699999999999996</v>
      </c>
      <c r="ARZ10" s="52">
        <v>0.57499999999999996</v>
      </c>
      <c r="ASA10" s="1023"/>
      <c r="ASB10" s="1129"/>
      <c r="ASC10" s="52">
        <v>0.56999999999999995</v>
      </c>
      <c r="ASD10" s="52">
        <v>0.57799999999999996</v>
      </c>
      <c r="ASE10" s="52">
        <v>0.57499999999999996</v>
      </c>
      <c r="ASF10" s="52">
        <v>0.57799999999999996</v>
      </c>
      <c r="ASG10" s="52">
        <v>0.58299999999999996</v>
      </c>
      <c r="ASH10" s="52">
        <v>0.57199999999999995</v>
      </c>
      <c r="ASI10" s="47">
        <v>0.57699999999999996</v>
      </c>
      <c r="ASJ10" s="993"/>
      <c r="ASK10" s="47">
        <v>0.57499999999999996</v>
      </c>
      <c r="ASL10" s="47">
        <v>0.57699999999999996</v>
      </c>
      <c r="ASM10" s="52">
        <v>0.56999999999999995</v>
      </c>
      <c r="ASN10" s="52">
        <v>0.58699999999999997</v>
      </c>
      <c r="ASO10" s="52">
        <v>0.58199999999999996</v>
      </c>
      <c r="ASP10" s="52">
        <v>0.57499999999999996</v>
      </c>
      <c r="ASQ10" s="52">
        <v>0.57799999999999996</v>
      </c>
      <c r="ASR10" s="52">
        <v>0.57499999999999996</v>
      </c>
      <c r="ASS10" s="1134"/>
      <c r="AST10" s="52">
        <v>0.57999999999999996</v>
      </c>
      <c r="ASU10" s="52">
        <v>0.57499999999999996</v>
      </c>
      <c r="ASV10" s="52">
        <v>0.57999999999999996</v>
      </c>
      <c r="ASW10" s="52">
        <v>0.57399999999999995</v>
      </c>
      <c r="ASX10" s="52">
        <v>0.54700000000000004</v>
      </c>
      <c r="ASY10" s="52">
        <v>0.57599999999999996</v>
      </c>
      <c r="ASZ10" s="52">
        <v>0.56899999999999995</v>
      </c>
      <c r="ATA10" s="52">
        <v>0.56799999999999995</v>
      </c>
      <c r="ATB10" s="52">
        <v>0.57399999999999995</v>
      </c>
      <c r="ATC10" s="1023"/>
      <c r="ATD10" s="1129"/>
      <c r="ATE10" s="52">
        <v>0.56999999999999995</v>
      </c>
      <c r="ATF10" s="52">
        <v>0.54600000000000004</v>
      </c>
      <c r="ATG10" s="52">
        <v>0.57099999999999995</v>
      </c>
      <c r="ATH10" s="52">
        <v>0.56599999999999995</v>
      </c>
      <c r="ATI10" s="1023"/>
      <c r="ATJ10" s="1129"/>
      <c r="ATK10" s="52">
        <v>0.56999999999999995</v>
      </c>
      <c r="ATL10" s="52">
        <v>0.59299999999999997</v>
      </c>
      <c r="ATM10" s="52">
        <v>0.61199999999999999</v>
      </c>
      <c r="ATN10" s="52">
        <v>0.61</v>
      </c>
      <c r="ATO10" s="52">
        <v>0.61199999999999999</v>
      </c>
      <c r="ATP10" s="1134"/>
      <c r="ATQ10" s="52">
        <v>0.623</v>
      </c>
      <c r="ATR10" s="52">
        <v>0.61399999999999999</v>
      </c>
      <c r="ATS10" s="52">
        <v>0.60599999999999998</v>
      </c>
      <c r="ATT10" s="52">
        <v>0.62</v>
      </c>
      <c r="ATU10" s="52"/>
      <c r="ATV10" s="52">
        <v>0.61899999999999999</v>
      </c>
      <c r="ATW10" s="52">
        <v>0.621</v>
      </c>
      <c r="ATX10" s="52">
        <v>0.621</v>
      </c>
      <c r="ATY10" s="52">
        <v>0.61699999999999999</v>
      </c>
      <c r="ATZ10" s="52">
        <v>0.61</v>
      </c>
      <c r="AUA10" s="52">
        <v>0.61599999999999999</v>
      </c>
      <c r="AUB10" s="52">
        <v>0.622</v>
      </c>
      <c r="AUC10" s="52">
        <v>0.61699999999999999</v>
      </c>
      <c r="AUD10" s="1023"/>
      <c r="AUE10" s="1129"/>
      <c r="AUF10" s="52">
        <v>0.56999999999999995</v>
      </c>
      <c r="AUG10" s="52">
        <v>0.59099999999999997</v>
      </c>
      <c r="AUH10" s="52">
        <v>0.57999999999999996</v>
      </c>
      <c r="AUI10" s="52">
        <v>0.58699999999999997</v>
      </c>
      <c r="AUJ10" s="52">
        <v>0.57899999999999996</v>
      </c>
      <c r="AUK10" s="52">
        <v>0.55800000000000005</v>
      </c>
      <c r="AUL10" s="1129"/>
      <c r="AUM10" s="52">
        <v>0.56999999999999995</v>
      </c>
      <c r="AUN10" s="52">
        <v>0.58299999999999996</v>
      </c>
      <c r="AUO10" s="52">
        <v>0.59599999999999997</v>
      </c>
      <c r="AUP10" s="52">
        <v>0.59299999999999997</v>
      </c>
      <c r="AUQ10" s="52">
        <v>0.58199999999999996</v>
      </c>
      <c r="AUR10" s="52">
        <v>0.58899999999999997</v>
      </c>
      <c r="AUS10" s="1129"/>
      <c r="AUT10" s="52">
        <v>0.56999999999999995</v>
      </c>
      <c r="AUU10" s="52">
        <v>0.58799999999999997</v>
      </c>
      <c r="AUV10" s="52">
        <v>0.61</v>
      </c>
      <c r="AUW10" s="52">
        <v>0.57499999999999996</v>
      </c>
      <c r="AUX10" s="1129"/>
      <c r="AUY10" s="52">
        <v>0.60899999999999999</v>
      </c>
      <c r="AUZ10" s="1129"/>
      <c r="AVA10" s="52">
        <v>0.56999999999999995</v>
      </c>
      <c r="AVB10" s="52">
        <v>0.59</v>
      </c>
      <c r="AVC10" s="52"/>
      <c r="AVD10" s="1129"/>
      <c r="AVE10" s="52">
        <v>0.56999999999999995</v>
      </c>
      <c r="AVF10" s="52">
        <v>0.55200000000000005</v>
      </c>
      <c r="AVG10" s="52">
        <v>0.57999999999999996</v>
      </c>
      <c r="AVH10" s="52">
        <v>0.58499999999999996</v>
      </c>
      <c r="AVI10" s="1129"/>
      <c r="AVJ10" s="52">
        <v>0.56999999999999995</v>
      </c>
      <c r="AVK10" s="52">
        <v>0.59199999999999997</v>
      </c>
      <c r="AVL10" s="52">
        <v>0.55600000000000005</v>
      </c>
      <c r="AVM10" s="52">
        <v>0.56799999999999995</v>
      </c>
      <c r="AVN10" s="1129"/>
      <c r="AVO10" s="52">
        <v>0.56999999999999995</v>
      </c>
      <c r="AVP10" s="52">
        <v>0.54300000000000004</v>
      </c>
      <c r="AVQ10" s="52">
        <v>0.57999999999999996</v>
      </c>
      <c r="AVR10" s="1129">
        <v>0.54500000000000004</v>
      </c>
      <c r="AVS10" s="1129">
        <v>0.58499999999999996</v>
      </c>
      <c r="AVT10" s="1129"/>
      <c r="AVU10" s="52">
        <v>0.56999999999999995</v>
      </c>
      <c r="AVV10" s="52">
        <v>0.52400000000000002</v>
      </c>
      <c r="AVW10" s="1129"/>
      <c r="AVX10" s="52">
        <v>0.56999999999999995</v>
      </c>
      <c r="AVY10" s="52">
        <v>0.52600000000000002</v>
      </c>
      <c r="AVZ10" s="52">
        <v>0.52600000000000002</v>
      </c>
      <c r="AWA10" s="52">
        <v>0.52600000000000002</v>
      </c>
      <c r="AWB10" s="52">
        <v>0.51500000000000001</v>
      </c>
      <c r="AWC10" s="52">
        <v>0.51700000000000002</v>
      </c>
      <c r="AWD10" s="52">
        <v>0.54100000000000004</v>
      </c>
      <c r="AWE10" s="6">
        <f t="shared" si="28"/>
        <v>-5.0877192982455993E-2</v>
      </c>
      <c r="AWF10" s="52">
        <v>0.81</v>
      </c>
      <c r="AWG10" s="52">
        <v>0.46</v>
      </c>
      <c r="AWH10" s="52">
        <v>0.46700000000000003</v>
      </c>
      <c r="AWI10" s="52">
        <v>0.46600000000000003</v>
      </c>
      <c r="AWJ10" s="52"/>
      <c r="AWK10" s="52">
        <v>0.46600000000000003</v>
      </c>
      <c r="AWL10" s="52">
        <v>0.46500000000000002</v>
      </c>
      <c r="AWM10" s="52">
        <v>0.46700000000000003</v>
      </c>
      <c r="AWN10" s="52">
        <v>0.48899999999999999</v>
      </c>
      <c r="AWO10" s="52">
        <v>0.47599999999999998</v>
      </c>
      <c r="AWP10" s="52">
        <v>0.47</v>
      </c>
      <c r="AWQ10" s="52"/>
      <c r="AWR10" s="52"/>
      <c r="AWS10" s="52"/>
      <c r="AWT10" s="52">
        <v>0.47199999999999998</v>
      </c>
      <c r="AWU10" s="52">
        <v>0.47199999999999998</v>
      </c>
      <c r="AWV10" s="52">
        <v>0.47199999999999998</v>
      </c>
      <c r="AWW10" s="52"/>
      <c r="AWX10" s="52"/>
      <c r="AWY10" s="52">
        <v>0.46800000000000003</v>
      </c>
      <c r="AWZ10" s="52">
        <f t="shared" si="29"/>
        <v>0.46700000000000003</v>
      </c>
      <c r="AXA10" s="52"/>
      <c r="AXB10" s="52"/>
      <c r="AXC10" s="52"/>
      <c r="AXD10" s="52"/>
      <c r="AXE10" s="52"/>
      <c r="AXF10" s="52"/>
      <c r="AXG10" s="52"/>
      <c r="AXH10" s="52"/>
      <c r="AXI10" s="52">
        <v>0.46700000000000003</v>
      </c>
      <c r="AXJ10" s="52"/>
      <c r="AXK10" s="52"/>
      <c r="AXL10" s="52"/>
      <c r="AXM10" s="52"/>
      <c r="AXN10" s="52"/>
      <c r="AXO10" s="52"/>
      <c r="AXP10" s="52">
        <v>0.87</v>
      </c>
      <c r="AXQ10" s="52"/>
      <c r="AXR10" s="52">
        <v>0.46700000000000003</v>
      </c>
      <c r="AXS10" s="52"/>
      <c r="AXT10" s="52"/>
      <c r="AXU10" s="52"/>
      <c r="AXV10" s="52"/>
      <c r="AXW10" s="52"/>
      <c r="AXX10" s="52"/>
      <c r="AXY10" s="957">
        <v>0.8</v>
      </c>
      <c r="AXZ10" s="957"/>
      <c r="AYA10" s="52">
        <v>0.47399999999999998</v>
      </c>
      <c r="AYB10" s="52">
        <f t="shared" si="30"/>
        <v>0.46700000000000003</v>
      </c>
      <c r="AYC10" s="52"/>
      <c r="AYD10" s="957"/>
      <c r="AYE10" s="52">
        <v>0.49099999999999999</v>
      </c>
      <c r="AYF10" s="52">
        <v>0.49199999999999999</v>
      </c>
      <c r="AYG10" s="52">
        <v>0.49399999999999999</v>
      </c>
      <c r="AYH10" s="52">
        <v>0.48799999999999999</v>
      </c>
      <c r="AYI10" s="52">
        <v>0.49299999999999999</v>
      </c>
      <c r="AYJ10" s="52">
        <v>0.49199999999999999</v>
      </c>
      <c r="AYK10" s="52">
        <v>0.46700000000000003</v>
      </c>
      <c r="AYL10" s="52">
        <v>0.49099999999999999</v>
      </c>
      <c r="AYM10" s="52">
        <v>0.44600000000000001</v>
      </c>
      <c r="AYN10" s="52">
        <v>0.44400000000000001</v>
      </c>
      <c r="AYO10" s="52">
        <v>0.43</v>
      </c>
      <c r="AYP10" s="52"/>
      <c r="AYQ10" s="52">
        <v>0.42399999999999999</v>
      </c>
      <c r="AYR10" s="52">
        <v>0.46899999999999997</v>
      </c>
      <c r="AYS10" s="52">
        <v>0.47</v>
      </c>
      <c r="AYT10" s="52">
        <v>0.503</v>
      </c>
      <c r="AYU10" s="52">
        <v>0.498</v>
      </c>
      <c r="AYV10" s="52">
        <v>0.46899999999999997</v>
      </c>
      <c r="AYW10" s="52">
        <v>0.46700000000000003</v>
      </c>
      <c r="AYX10" s="52">
        <v>0.46700000000000003</v>
      </c>
      <c r="AYY10" s="52"/>
      <c r="AYZ10" s="52">
        <v>0.497</v>
      </c>
      <c r="AZA10" s="52">
        <v>0.46600000000000003</v>
      </c>
      <c r="AZB10" s="52">
        <v>0.47</v>
      </c>
      <c r="AZC10" s="957"/>
      <c r="AZD10" s="52">
        <v>0.45</v>
      </c>
      <c r="AZE10" s="52">
        <v>0.45100000000000001</v>
      </c>
      <c r="AZF10" s="52">
        <v>0.45100000000000001</v>
      </c>
      <c r="AZG10" s="52">
        <v>0.45300000000000001</v>
      </c>
      <c r="AZH10" s="52">
        <v>0.44500000000000001</v>
      </c>
      <c r="AZI10" s="52">
        <v>0.46700000000000003</v>
      </c>
      <c r="AZJ10" s="52">
        <v>0.44900000000000001</v>
      </c>
      <c r="AZK10" s="52">
        <v>0.44800000000000001</v>
      </c>
      <c r="AZL10" s="52">
        <v>0.434</v>
      </c>
      <c r="AZM10" s="52">
        <v>0.434</v>
      </c>
      <c r="AZN10" s="52">
        <v>0.43</v>
      </c>
      <c r="AZO10" s="52">
        <v>0.432</v>
      </c>
      <c r="AZP10" s="52">
        <v>0.441</v>
      </c>
      <c r="AZQ10" s="52">
        <v>0.43</v>
      </c>
      <c r="AZR10" s="52"/>
      <c r="AZS10" s="52">
        <v>0.46700000000000003</v>
      </c>
      <c r="AZT10" s="52">
        <v>0.432</v>
      </c>
      <c r="AZU10" s="52">
        <v>0.43</v>
      </c>
      <c r="AZV10" s="52">
        <v>0.434</v>
      </c>
      <c r="AZW10" s="52">
        <v>0.42799999999999999</v>
      </c>
      <c r="AZX10" s="52"/>
      <c r="AZY10" s="52">
        <v>0.433</v>
      </c>
      <c r="AZZ10" s="52">
        <v>0.42899999999999999</v>
      </c>
      <c r="BAA10" s="52">
        <v>0.436</v>
      </c>
      <c r="BAB10" s="52">
        <v>0.39100000000000001</v>
      </c>
      <c r="BAC10" s="52">
        <v>0.39300000000000002</v>
      </c>
      <c r="BAD10" s="52">
        <v>0.46700000000000003</v>
      </c>
      <c r="BAE10" s="52">
        <v>0.39300000000000002</v>
      </c>
      <c r="BAF10" s="52">
        <v>0.38800000000000001</v>
      </c>
      <c r="BAG10" s="52">
        <v>0.38700000000000001</v>
      </c>
      <c r="BAH10" s="52">
        <v>0.434</v>
      </c>
      <c r="BAI10" s="52">
        <v>0.43099999999999999</v>
      </c>
      <c r="BAJ10" s="52">
        <v>0.43099999999999999</v>
      </c>
      <c r="BAK10" s="52">
        <v>0.433</v>
      </c>
      <c r="BAL10" s="52">
        <v>0.5</v>
      </c>
      <c r="BAM10" s="52">
        <v>0.436</v>
      </c>
      <c r="BAN10" s="52"/>
      <c r="BAO10" s="52">
        <v>0.42899999999999999</v>
      </c>
      <c r="BAP10" s="52">
        <v>0.46700000000000003</v>
      </c>
      <c r="BAQ10" s="52">
        <v>0.42899999999999999</v>
      </c>
      <c r="BAR10" s="52">
        <v>0.432</v>
      </c>
      <c r="BAS10" s="52">
        <v>0.438</v>
      </c>
      <c r="BAT10" s="52">
        <v>0.433</v>
      </c>
      <c r="BAU10" s="52">
        <v>0.434</v>
      </c>
      <c r="BAV10" s="944"/>
      <c r="BAW10" s="52">
        <v>0.436</v>
      </c>
      <c r="BAX10" s="52">
        <v>0.47899999999999998</v>
      </c>
      <c r="BAY10" s="52">
        <v>0.47499999999999998</v>
      </c>
      <c r="BAZ10" s="52">
        <v>0.47</v>
      </c>
      <c r="BBA10" s="52">
        <v>0.47599999999999998</v>
      </c>
      <c r="BBB10" s="52">
        <v>0.81</v>
      </c>
      <c r="BBC10" s="1129"/>
      <c r="BBD10" s="52">
        <v>0.46700000000000003</v>
      </c>
      <c r="BBE10" s="52">
        <v>0.47599999999999998</v>
      </c>
      <c r="BBF10" s="52">
        <v>0.4</v>
      </c>
      <c r="BBG10" s="52">
        <v>0.42699999999999999</v>
      </c>
      <c r="BBH10" s="52">
        <v>0.43099999999999999</v>
      </c>
      <c r="BBI10" s="52">
        <v>0.45500000000000002</v>
      </c>
      <c r="BBJ10" s="1129"/>
      <c r="BBK10" s="47">
        <v>0.49</v>
      </c>
      <c r="BBL10" s="993"/>
      <c r="BBM10" s="47">
        <v>0.43</v>
      </c>
      <c r="BBN10" s="47">
        <v>0.46</v>
      </c>
      <c r="BBO10" s="52">
        <v>0.46</v>
      </c>
      <c r="BBP10" s="52">
        <v>0.47099999999999997</v>
      </c>
      <c r="BBQ10" s="52">
        <v>0.41899999999999998</v>
      </c>
      <c r="BBR10" s="52">
        <v>0.42699999999999999</v>
      </c>
      <c r="BBS10" s="52">
        <v>0.47099999999999997</v>
      </c>
      <c r="BBT10" s="52">
        <v>0.48</v>
      </c>
      <c r="BBU10" s="1134"/>
      <c r="BBV10" s="52">
        <v>0.43</v>
      </c>
      <c r="BBW10" s="52">
        <v>0.46500000000000002</v>
      </c>
      <c r="BBX10" s="52">
        <v>0.38900000000000001</v>
      </c>
      <c r="BBY10" s="52">
        <v>0.46800000000000003</v>
      </c>
      <c r="BBZ10" s="1129"/>
      <c r="BCA10" s="52">
        <v>0.42899999999999999</v>
      </c>
      <c r="BCB10" s="52">
        <v>0.437</v>
      </c>
      <c r="BCC10" s="52">
        <v>0.45200000000000001</v>
      </c>
      <c r="BCD10" s="52">
        <v>0.46400000000000002</v>
      </c>
      <c r="BCE10" s="52">
        <v>0.43099999999999999</v>
      </c>
      <c r="BCF10" s="52">
        <v>0.81</v>
      </c>
      <c r="BCG10" s="1129"/>
      <c r="BCH10" s="52">
        <v>0.46700000000000003</v>
      </c>
      <c r="BCI10" s="52">
        <v>0.46200000000000002</v>
      </c>
      <c r="BCJ10" s="52">
        <v>0.46600000000000003</v>
      </c>
      <c r="BCK10" s="52">
        <v>0.45</v>
      </c>
      <c r="BCL10" s="52">
        <v>0.81</v>
      </c>
      <c r="BCM10" s="1129"/>
      <c r="BCN10" s="52">
        <v>0.46700000000000003</v>
      </c>
      <c r="BCO10" s="52">
        <v>0.46</v>
      </c>
      <c r="BCP10" s="52">
        <v>0.48099999999999998</v>
      </c>
      <c r="BCQ10" s="52">
        <v>0.49099999999999999</v>
      </c>
      <c r="BCR10" s="52">
        <v>0.503</v>
      </c>
      <c r="BCS10" s="52">
        <v>0.46400000000000002</v>
      </c>
      <c r="BCT10" s="52">
        <v>0.501</v>
      </c>
      <c r="BCU10" s="52">
        <v>0.51300000000000001</v>
      </c>
      <c r="BCV10" s="52">
        <v>0.51200000000000001</v>
      </c>
      <c r="BCW10" s="52">
        <v>0.504</v>
      </c>
      <c r="BCX10" s="52">
        <v>0.51100000000000001</v>
      </c>
      <c r="BCY10" s="52">
        <v>0.51200000000000001</v>
      </c>
      <c r="BCZ10" s="52">
        <v>0.45800000000000002</v>
      </c>
      <c r="BDA10" s="52">
        <v>0.495</v>
      </c>
      <c r="BDB10" s="52">
        <v>0.49299999999999999</v>
      </c>
      <c r="BDC10" s="52">
        <v>0.498</v>
      </c>
      <c r="BDD10" s="52">
        <v>0.498</v>
      </c>
      <c r="BDE10" s="52">
        <v>0.81</v>
      </c>
      <c r="BDF10" s="1129"/>
      <c r="BDG10" s="52">
        <v>0.46700000000000003</v>
      </c>
      <c r="BDH10" s="52">
        <v>0.45800000000000002</v>
      </c>
      <c r="BDI10" s="52">
        <v>0.48899999999999999</v>
      </c>
      <c r="BDJ10" s="52">
        <v>0.46</v>
      </c>
      <c r="BDK10" s="52">
        <v>0.48</v>
      </c>
      <c r="BDL10" s="1129"/>
      <c r="BDM10" s="1129">
        <v>0.47</v>
      </c>
      <c r="BDN10" s="52">
        <v>0.46700000000000003</v>
      </c>
      <c r="BDO10" s="52">
        <v>0.48499999999999999</v>
      </c>
      <c r="BDP10" s="52">
        <v>0.46</v>
      </c>
      <c r="BDQ10" s="52">
        <v>0.49199999999999999</v>
      </c>
      <c r="BDR10" s="52">
        <v>0.48699999999999999</v>
      </c>
      <c r="BDS10" s="52">
        <v>0.48199999999999998</v>
      </c>
      <c r="BDT10" s="1129">
        <v>0.47</v>
      </c>
      <c r="BDU10" s="52">
        <v>0.46700000000000003</v>
      </c>
      <c r="BDV10" s="52">
        <v>0.5</v>
      </c>
      <c r="BDW10" s="52">
        <v>0.48899999999999999</v>
      </c>
      <c r="BDX10" s="52">
        <v>0.49099999999999999</v>
      </c>
      <c r="BDY10" s="52">
        <v>0.50800000000000001</v>
      </c>
      <c r="BDZ10" s="1129">
        <v>0.47</v>
      </c>
      <c r="BEA10" s="52">
        <v>0.46700000000000003</v>
      </c>
      <c r="BEB10" s="52">
        <v>0.48799999999999999</v>
      </c>
      <c r="BEC10" s="1129">
        <v>0.47</v>
      </c>
      <c r="BED10" s="52">
        <v>0.46700000000000003</v>
      </c>
      <c r="BEE10" s="52"/>
      <c r="BEF10" s="52"/>
      <c r="BEG10" s="52"/>
      <c r="BEH10" s="1129">
        <v>0.47</v>
      </c>
      <c r="BEI10" s="52">
        <v>0.46700000000000003</v>
      </c>
      <c r="BEJ10" s="52">
        <v>0.48899999999999999</v>
      </c>
      <c r="BEK10" s="52">
        <v>0.47499999999999998</v>
      </c>
      <c r="BEL10" s="52"/>
      <c r="BEM10" s="52">
        <v>0.439</v>
      </c>
      <c r="BEN10" s="1129">
        <v>0.47</v>
      </c>
      <c r="BEO10" s="52">
        <v>0.46700000000000003</v>
      </c>
      <c r="BEP10" s="52">
        <v>0.44600000000000001</v>
      </c>
      <c r="BEQ10" s="52">
        <v>0.48399999999999999</v>
      </c>
      <c r="BER10" s="1129">
        <v>0.439</v>
      </c>
      <c r="BES10" s="52">
        <v>0.45</v>
      </c>
      <c r="BET10" s="1129">
        <v>0.47</v>
      </c>
      <c r="BEU10" s="52">
        <v>0.46700000000000003</v>
      </c>
      <c r="BEV10" s="52">
        <v>0.42499999999999999</v>
      </c>
      <c r="BEW10" s="1129">
        <v>0.47</v>
      </c>
      <c r="BEX10" s="52">
        <v>0.46700000000000003</v>
      </c>
      <c r="BEY10" s="52">
        <v>0.39700000000000002</v>
      </c>
      <c r="BEZ10" s="52">
        <v>0.40200000000000002</v>
      </c>
      <c r="BFA10" s="52">
        <v>0.4</v>
      </c>
      <c r="BFB10" s="52">
        <v>0.4</v>
      </c>
      <c r="BFC10" s="52">
        <v>0.40300000000000002</v>
      </c>
      <c r="BFD10" s="52">
        <v>0.433</v>
      </c>
      <c r="BFE10" s="1129">
        <v>0.47</v>
      </c>
      <c r="BFF10" s="52">
        <v>0.46700000000000003</v>
      </c>
      <c r="BFG10" s="52">
        <v>0.438</v>
      </c>
      <c r="BFH10" s="1129">
        <v>0.47</v>
      </c>
      <c r="BFI10" s="52">
        <v>0.46700000000000003</v>
      </c>
      <c r="BFJ10" s="52">
        <v>0.44</v>
      </c>
      <c r="BFK10" s="1129">
        <v>0.47</v>
      </c>
      <c r="BFL10" s="52">
        <v>0.46700000000000003</v>
      </c>
      <c r="BFM10" s="52">
        <v>0.45200000000000001</v>
      </c>
      <c r="BFN10" s="52">
        <v>0.45100000000000001</v>
      </c>
      <c r="BFO10" s="908"/>
      <c r="BFP10" s="52">
        <v>0.44400000000000001</v>
      </c>
      <c r="BFQ10" s="6">
        <f t="shared" si="1"/>
        <v>-4.925053533190582E-2</v>
      </c>
      <c r="BFR10" s="1534">
        <v>0.47</v>
      </c>
      <c r="BFS10" s="641">
        <v>0.51</v>
      </c>
      <c r="BFT10" s="37">
        <v>0.30399999999999999</v>
      </c>
      <c r="BFU10" s="37"/>
      <c r="BFV10" s="37"/>
      <c r="BFW10" s="37"/>
      <c r="BFX10" s="37"/>
      <c r="BFY10" s="37"/>
      <c r="BFZ10" s="37">
        <v>0.30399999999999999</v>
      </c>
      <c r="BGA10" s="1049"/>
      <c r="BGB10" s="1049"/>
      <c r="BGC10" s="1034">
        <v>0.39</v>
      </c>
      <c r="BGD10" s="1024"/>
      <c r="BGE10" s="1049"/>
      <c r="BGF10" s="1049"/>
      <c r="BGG10" s="1049"/>
      <c r="BGH10" s="1049"/>
      <c r="BGI10" s="1049"/>
      <c r="BGJ10" s="1049"/>
      <c r="BGK10" s="1049"/>
      <c r="BGL10" s="890">
        <v>0.4</v>
      </c>
      <c r="BGM10" s="37">
        <v>0.30399999999999999</v>
      </c>
      <c r="BGN10" s="1049"/>
      <c r="BGO10" s="890">
        <v>0.42</v>
      </c>
      <c r="BGP10" s="890"/>
      <c r="BGQ10" s="890"/>
      <c r="BGR10" s="890"/>
      <c r="BGS10" s="890"/>
      <c r="BGT10" s="1049"/>
      <c r="BGU10" s="890">
        <v>0.42</v>
      </c>
      <c r="BGV10" s="1049"/>
      <c r="BGW10" s="1049"/>
      <c r="BGX10" s="1049"/>
      <c r="BGY10" s="1017">
        <v>0.47</v>
      </c>
      <c r="BGZ10" s="1017">
        <v>0.51</v>
      </c>
      <c r="BHA10" s="37">
        <v>0.30399999999999999</v>
      </c>
      <c r="BHB10" s="37"/>
      <c r="BHC10" s="37"/>
      <c r="BHD10" s="943">
        <v>0.39</v>
      </c>
      <c r="BHE10" s="1023"/>
      <c r="BHF10" s="1129">
        <v>0.42</v>
      </c>
      <c r="BHG10" s="52"/>
      <c r="BHH10" s="1129">
        <v>0.32</v>
      </c>
      <c r="BHI10" s="52"/>
      <c r="BHJ10" s="1049"/>
      <c r="BHK10" s="52"/>
      <c r="BHL10" s="52"/>
      <c r="BHM10" s="52"/>
      <c r="BHN10" s="1049"/>
      <c r="BHO10" s="1049"/>
      <c r="BHP10" s="52"/>
      <c r="BHQ10" s="1035">
        <v>0.41</v>
      </c>
      <c r="BHR10" s="52"/>
      <c r="BHS10" s="52"/>
      <c r="BHT10" s="52"/>
      <c r="BHU10" s="52"/>
      <c r="BHV10" s="52"/>
      <c r="BHW10" s="1134">
        <v>0.42</v>
      </c>
      <c r="BHX10" s="1049"/>
      <c r="BHY10" s="1049"/>
      <c r="BHZ10" s="1134">
        <v>0.44</v>
      </c>
      <c r="BIA10" s="1017">
        <v>0.47</v>
      </c>
      <c r="BIB10" s="1017">
        <v>0.51</v>
      </c>
      <c r="BIC10" s="37">
        <v>0.30399999999999999</v>
      </c>
      <c r="BID10" s="37"/>
      <c r="BIE10" s="37"/>
      <c r="BIF10" s="1049"/>
      <c r="BIG10" s="1017">
        <v>0.47</v>
      </c>
      <c r="BIH10" s="1017">
        <v>0.51</v>
      </c>
      <c r="BII10" s="37">
        <v>0.30399999999999999</v>
      </c>
      <c r="BIJ10" s="1049"/>
      <c r="BIK10" s="1049"/>
      <c r="BIL10" s="1049"/>
      <c r="BIM10" s="1049"/>
      <c r="BIN10" s="1049"/>
      <c r="BIO10" s="1049"/>
      <c r="BIP10" s="1049"/>
      <c r="BIQ10" s="1049"/>
      <c r="BIR10" s="52"/>
      <c r="BIS10" s="1049"/>
      <c r="BIT10" s="1049"/>
      <c r="BIU10" s="1049"/>
      <c r="BIV10" s="1049"/>
      <c r="BIW10" s="1049"/>
      <c r="BIX10" s="52"/>
      <c r="BIY10" s="52"/>
      <c r="BIZ10" s="1017">
        <v>0.47</v>
      </c>
      <c r="BJA10" s="1017">
        <v>0.51</v>
      </c>
      <c r="BJB10" s="37">
        <v>0.30399999999999999</v>
      </c>
      <c r="BJC10" s="1049"/>
      <c r="BJD10" s="1049"/>
      <c r="BJE10" s="1049"/>
      <c r="BJF10" s="1049"/>
      <c r="BJG10" s="1015">
        <v>0.47</v>
      </c>
      <c r="BJH10" s="1015">
        <v>0.51</v>
      </c>
      <c r="BJI10" s="37">
        <v>0.30399999999999999</v>
      </c>
      <c r="BJJ10" s="52"/>
      <c r="BJK10" s="1049"/>
      <c r="BJL10" s="1049"/>
      <c r="BJM10" s="52"/>
      <c r="BJN10" s="52"/>
      <c r="BJO10" s="1225">
        <v>0.47</v>
      </c>
      <c r="BJP10" s="1225">
        <v>0.51</v>
      </c>
      <c r="BJQ10" s="37">
        <v>0.30399999999999999</v>
      </c>
      <c r="BJR10" s="1049"/>
      <c r="BJS10" s="1049"/>
      <c r="BJT10" s="36"/>
      <c r="BJU10" s="987">
        <v>0.4</v>
      </c>
      <c r="BJV10" s="1049"/>
      <c r="BJW10" s="1225">
        <v>0.47</v>
      </c>
      <c r="BJX10" s="1225">
        <v>0.51</v>
      </c>
      <c r="BJY10" s="37">
        <v>0.30399999999999999</v>
      </c>
      <c r="BJZ10" s="1049"/>
      <c r="BKA10" s="1225">
        <v>0.47</v>
      </c>
      <c r="BKB10" s="1225">
        <v>0.51</v>
      </c>
      <c r="BKC10" s="37">
        <v>0.30399999999999999</v>
      </c>
      <c r="BKD10" s="52"/>
      <c r="BKE10" s="52"/>
      <c r="BKF10" s="52"/>
      <c r="BKG10" s="1225">
        <v>0.47</v>
      </c>
      <c r="BKH10" s="1225">
        <v>0.51</v>
      </c>
      <c r="BKI10" s="37">
        <v>0.30399999999999999</v>
      </c>
      <c r="BKJ10" s="37"/>
      <c r="BKK10" s="52"/>
      <c r="BKL10" s="944">
        <v>0.47</v>
      </c>
      <c r="BKM10" s="1225">
        <v>0.47</v>
      </c>
      <c r="BKN10" s="1225">
        <v>0.51</v>
      </c>
      <c r="BKO10" s="37">
        <v>0.30399999999999999</v>
      </c>
      <c r="BKP10" s="52">
        <v>0.38700000000000001</v>
      </c>
      <c r="BKQ10" s="52">
        <v>0.43</v>
      </c>
      <c r="BKR10" s="52">
        <v>0.38300000000000001</v>
      </c>
      <c r="BKS10" s="52"/>
      <c r="BKT10" s="1225">
        <v>0.47</v>
      </c>
      <c r="BKU10" s="1225">
        <v>0.51</v>
      </c>
      <c r="BKV10" s="52">
        <v>0.30399999999999999</v>
      </c>
      <c r="BKW10" s="52">
        <v>0.35799999999999998</v>
      </c>
      <c r="BKX10" s="1225">
        <v>0.47</v>
      </c>
      <c r="BKY10" s="1225">
        <v>0.51</v>
      </c>
      <c r="BKZ10" s="52">
        <v>0.30399999999999999</v>
      </c>
      <c r="BLA10" s="52">
        <v>0.36099999999999999</v>
      </c>
      <c r="BLB10" s="52">
        <v>0.36699999999999999</v>
      </c>
      <c r="BLC10" s="52">
        <v>0.36499999999999999</v>
      </c>
      <c r="BLD10" s="52">
        <v>0.36099999999999999</v>
      </c>
      <c r="BLE10" s="52">
        <v>0.36399999999999999</v>
      </c>
      <c r="BLF10" s="52">
        <v>0.378</v>
      </c>
      <c r="BLG10" s="1225">
        <v>0.47</v>
      </c>
      <c r="BLH10" s="1225">
        <v>0.51</v>
      </c>
      <c r="BLI10" s="52">
        <v>0.30399999999999999</v>
      </c>
      <c r="BLJ10" s="52">
        <v>0.36799999999999999</v>
      </c>
      <c r="BLK10" s="1225">
        <v>0.47</v>
      </c>
      <c r="BLL10" s="1225">
        <v>0.51</v>
      </c>
      <c r="BLM10" s="52">
        <v>0.30399999999999999</v>
      </c>
      <c r="BLN10" s="52">
        <v>0.38</v>
      </c>
      <c r="BLO10" s="1225">
        <v>0.47</v>
      </c>
      <c r="BLP10" s="1225">
        <v>0.51</v>
      </c>
      <c r="BLQ10" s="52">
        <v>0.30399999999999999</v>
      </c>
      <c r="BLR10" s="52">
        <v>0.38300000000000001</v>
      </c>
      <c r="BLS10" s="52">
        <v>0.374</v>
      </c>
      <c r="BLT10" s="52">
        <v>0.38100000000000001</v>
      </c>
      <c r="BLU10" s="1225">
        <v>0.47</v>
      </c>
      <c r="BLV10" s="1225">
        <v>0.51</v>
      </c>
      <c r="BLW10" s="52">
        <v>0.30399999999999999</v>
      </c>
      <c r="BLX10" s="52">
        <v>0.36899999999999999</v>
      </c>
      <c r="BLY10" s="52">
        <v>0.37</v>
      </c>
      <c r="BLZ10" s="1225">
        <v>0.47</v>
      </c>
      <c r="BMA10" s="1225">
        <v>0.51</v>
      </c>
      <c r="BMB10" s="52">
        <v>0.30399999999999999</v>
      </c>
      <c r="BMC10" s="58">
        <v>0.373</v>
      </c>
      <c r="BMD10" s="1225">
        <v>0.47</v>
      </c>
      <c r="BME10" s="1225">
        <v>0.51</v>
      </c>
      <c r="BMF10" s="52">
        <v>0.30399999999999999</v>
      </c>
      <c r="BMG10" s="1383">
        <v>0.38200000000000001</v>
      </c>
      <c r="BMH10" s="6">
        <f t="shared" si="31"/>
        <v>0.25657894736842113</v>
      </c>
      <c r="BMI10" s="1195"/>
      <c r="BMJ10" s="1049">
        <v>0.44800000000000001</v>
      </c>
      <c r="BMK10" s="1049">
        <v>0.44500000000000001</v>
      </c>
      <c r="BML10" s="1049">
        <v>0.48499999999999999</v>
      </c>
      <c r="BMM10" s="1195"/>
      <c r="BMN10" s="1049">
        <v>0.44800000000000001</v>
      </c>
      <c r="BMO10" s="1049">
        <v>0.47299999999999998</v>
      </c>
      <c r="BMP10" s="1049"/>
      <c r="BMQ10" s="1049"/>
      <c r="BMR10" s="1049"/>
      <c r="BMS10" s="1049"/>
      <c r="BMT10" s="1049"/>
      <c r="BMU10" s="1049"/>
      <c r="BMV10" s="52"/>
      <c r="BMW10" s="1049"/>
      <c r="BMX10" s="1049"/>
      <c r="BMY10" s="1049"/>
      <c r="BMZ10" s="1049"/>
      <c r="BNA10" s="1049"/>
      <c r="BNB10" s="1049"/>
      <c r="BNC10" s="52"/>
      <c r="BND10" s="52"/>
      <c r="BNE10" s="1195"/>
      <c r="BNF10" s="1049">
        <v>0.44800000000000001</v>
      </c>
      <c r="BNG10" s="1049">
        <v>0.47399999999999998</v>
      </c>
      <c r="BNH10" s="1049">
        <v>0.45300000000000001</v>
      </c>
      <c r="BNI10" s="32">
        <v>0.48</v>
      </c>
      <c r="BNJ10" s="36">
        <v>0.49</v>
      </c>
      <c r="BNK10" s="1195"/>
      <c r="BNL10" s="1049"/>
      <c r="BNM10" s="1195">
        <v>0.52</v>
      </c>
      <c r="BNN10" s="1049">
        <v>0.44800000000000001</v>
      </c>
      <c r="BNO10" s="52">
        <v>0.46</v>
      </c>
      <c r="BNP10" s="1049">
        <v>0.48</v>
      </c>
      <c r="BNQ10" s="1049">
        <v>0.48599999999999999</v>
      </c>
      <c r="BNR10" s="52">
        <v>0.49</v>
      </c>
      <c r="BNS10" s="52">
        <v>0.48899999999999999</v>
      </c>
      <c r="BNT10" s="1028">
        <v>0.52</v>
      </c>
      <c r="BNU10" s="1049">
        <v>0.44800000000000001</v>
      </c>
      <c r="BNV10" s="1049"/>
      <c r="BNW10" s="1049"/>
      <c r="BNX10" s="1049"/>
      <c r="BNY10" s="1049">
        <v>0.49199999999999999</v>
      </c>
      <c r="BNZ10" s="1028">
        <v>0.52</v>
      </c>
      <c r="BOA10" s="1049">
        <v>0.44800000000000001</v>
      </c>
      <c r="BOB10" s="1049"/>
      <c r="BOC10" s="1129">
        <v>0.48</v>
      </c>
      <c r="BOD10" s="1028">
        <v>0.52</v>
      </c>
      <c r="BOE10" s="1049">
        <v>0.44800000000000001</v>
      </c>
      <c r="BOF10" s="52">
        <v>0.48599999999999999</v>
      </c>
      <c r="BOG10" s="52">
        <v>0.47899999999999998</v>
      </c>
      <c r="BOH10" s="52">
        <v>0.49099999999999999</v>
      </c>
      <c r="BOI10" s="1028">
        <v>0.52</v>
      </c>
      <c r="BOJ10" s="1049">
        <v>0.44800000000000001</v>
      </c>
      <c r="BOK10" s="1049">
        <v>0.44500000000000001</v>
      </c>
      <c r="BOL10" s="52">
        <v>0.48</v>
      </c>
      <c r="BOM10" s="944"/>
      <c r="BON10" s="52">
        <v>0.45500000000000002</v>
      </c>
      <c r="BOO10" s="1028">
        <v>0.52</v>
      </c>
      <c r="BOP10" s="1049">
        <v>0.44800000000000001</v>
      </c>
      <c r="BOQ10" s="52">
        <v>0.438</v>
      </c>
      <c r="BOR10" s="52">
        <v>0.48699999999999999</v>
      </c>
      <c r="BOS10" s="1049">
        <v>0.44500000000000001</v>
      </c>
      <c r="BOT10" s="1049"/>
      <c r="BOU10" s="1028">
        <v>0.52</v>
      </c>
      <c r="BOV10" s="1049">
        <v>0.44800000000000001</v>
      </c>
      <c r="BOW10" s="52">
        <v>0.434</v>
      </c>
      <c r="BOX10" s="1028">
        <v>0.52</v>
      </c>
      <c r="BOY10" s="52">
        <v>0.44800000000000001</v>
      </c>
      <c r="BOZ10" s="52">
        <v>0.435</v>
      </c>
      <c r="BPA10" s="52">
        <v>0.42599999999999999</v>
      </c>
      <c r="BPB10" s="52">
        <v>0.43</v>
      </c>
      <c r="BPC10" s="52">
        <v>0.42299999999999999</v>
      </c>
      <c r="BPD10" s="52">
        <v>0.42299999999999999</v>
      </c>
      <c r="BPE10" s="52">
        <v>0.44500000000000001</v>
      </c>
      <c r="BPF10" s="1028">
        <v>0.52</v>
      </c>
      <c r="BPG10" s="52">
        <v>0.44800000000000001</v>
      </c>
      <c r="BPH10" s="52">
        <v>0.42699999999999999</v>
      </c>
      <c r="BPI10" s="1028">
        <v>0.52</v>
      </c>
      <c r="BPJ10" s="52">
        <v>0.44800000000000001</v>
      </c>
      <c r="BPK10" s="52">
        <v>0.435</v>
      </c>
      <c r="BPL10" s="1028">
        <v>0.52</v>
      </c>
      <c r="BPM10" s="52">
        <v>0.44800000000000001</v>
      </c>
      <c r="BPN10" s="52">
        <v>0.441</v>
      </c>
      <c r="BPO10" s="52">
        <v>0.44600000000000001</v>
      </c>
      <c r="BPP10" s="52">
        <v>0.45</v>
      </c>
      <c r="BPQ10" s="1028">
        <v>0.52</v>
      </c>
      <c r="BPR10" s="52">
        <v>0.44800000000000001</v>
      </c>
      <c r="BPS10" s="52">
        <v>0.435</v>
      </c>
      <c r="BPT10" s="52">
        <v>0.433</v>
      </c>
      <c r="BPU10" s="1028">
        <v>0.52</v>
      </c>
      <c r="BPV10" s="52">
        <v>0.44800000000000001</v>
      </c>
      <c r="BPW10" s="52">
        <v>0.442</v>
      </c>
      <c r="BPX10" s="1028">
        <v>0.52</v>
      </c>
      <c r="BPY10" s="52">
        <v>0.44800000000000001</v>
      </c>
      <c r="BPZ10" s="1383">
        <v>0.46100000000000002</v>
      </c>
      <c r="BQA10" s="6">
        <f t="shared" si="32"/>
        <v>2.9017857142857168E-2</v>
      </c>
      <c r="BQB10" s="1084">
        <v>0.43</v>
      </c>
      <c r="BQC10" s="1085">
        <f t="shared" si="2"/>
        <v>0.47300000000000003</v>
      </c>
      <c r="BQD10" s="52">
        <f t="shared" si="3"/>
        <v>0.43</v>
      </c>
      <c r="BQE10" s="52"/>
      <c r="BQF10" s="52"/>
      <c r="BQG10" s="1049"/>
      <c r="BQH10" s="1049"/>
      <c r="BQI10" s="1049"/>
      <c r="BQJ10" s="1049"/>
      <c r="BQK10" s="52">
        <v>0.43</v>
      </c>
      <c r="BQL10" s="1049"/>
      <c r="BQM10" s="1049"/>
      <c r="BQN10" s="52"/>
      <c r="BQO10" s="1049"/>
      <c r="BQP10" s="1049"/>
      <c r="BQQ10" s="1049"/>
      <c r="BQR10" s="1049"/>
      <c r="BQS10" s="1049"/>
      <c r="BQT10" s="52"/>
      <c r="BQU10" s="52"/>
      <c r="BQV10" s="1084">
        <v>0.43</v>
      </c>
      <c r="BQW10" s="1085">
        <f t="shared" si="33"/>
        <v>0.47300000000000003</v>
      </c>
      <c r="BQX10" s="52">
        <f t="shared" si="34"/>
        <v>0.43</v>
      </c>
      <c r="BQY10" s="52">
        <v>0.43</v>
      </c>
      <c r="BQZ10" s="1049"/>
      <c r="BRA10" s="1049"/>
      <c r="BRB10" s="1049"/>
      <c r="BRC10" s="1195">
        <v>0.43</v>
      </c>
      <c r="BRD10" s="1049"/>
      <c r="BRE10" s="1084">
        <v>0.43</v>
      </c>
      <c r="BRF10" s="1085">
        <f t="shared" si="35"/>
        <v>0.47300000000000003</v>
      </c>
      <c r="BRG10" s="52">
        <f t="shared" si="36"/>
        <v>0.43</v>
      </c>
      <c r="BRH10" s="52">
        <v>0.43</v>
      </c>
      <c r="BRI10" s="52"/>
      <c r="BRJ10" s="52"/>
      <c r="BRK10" s="1049"/>
      <c r="BRL10" s="52"/>
      <c r="BRM10" s="52"/>
      <c r="BRN10" s="1084">
        <v>0.43</v>
      </c>
      <c r="BRO10" s="1085">
        <f t="shared" si="37"/>
        <v>0.47300000000000003</v>
      </c>
      <c r="BRP10" s="52">
        <f t="shared" si="38"/>
        <v>0</v>
      </c>
      <c r="BRQ10" s="52">
        <v>0.43</v>
      </c>
      <c r="BRR10" s="1049"/>
      <c r="BRS10" s="1049"/>
      <c r="BRT10" s="1049"/>
      <c r="BRU10" s="1049"/>
      <c r="BRV10" s="1049">
        <v>0.44</v>
      </c>
      <c r="BRW10" s="1049">
        <v>0.40799999999999997</v>
      </c>
      <c r="BRX10" s="1049">
        <v>0.41199999999999998</v>
      </c>
      <c r="BRY10" s="1049">
        <v>0.43099999999999999</v>
      </c>
      <c r="BRZ10" s="52">
        <f t="shared" si="39"/>
        <v>0.40799999999999997</v>
      </c>
      <c r="BSA10" s="52">
        <v>0.43</v>
      </c>
      <c r="BSB10" s="1049">
        <v>0.442</v>
      </c>
      <c r="BSC10" s="1049">
        <v>0.43</v>
      </c>
      <c r="BSD10" s="52">
        <f t="shared" si="40"/>
        <v>0.40799999999999997</v>
      </c>
      <c r="BSE10" s="52">
        <v>0.43</v>
      </c>
      <c r="BSF10" s="52">
        <v>0.45</v>
      </c>
      <c r="BSG10" s="52">
        <v>0.43</v>
      </c>
      <c r="BSH10" s="52">
        <v>0.46800000000000003</v>
      </c>
      <c r="BSI10" s="52">
        <v>0.46200000000000002</v>
      </c>
      <c r="BSJ10" s="52">
        <v>0.41399999999999998</v>
      </c>
      <c r="BSK10" s="52"/>
      <c r="BSL10" s="52">
        <f t="shared" si="41"/>
        <v>0.40799999999999997</v>
      </c>
      <c r="BSM10" s="52">
        <v>0.43</v>
      </c>
      <c r="BSN10" s="52">
        <v>0.40600000000000003</v>
      </c>
      <c r="BSO10" s="52">
        <v>0.43</v>
      </c>
      <c r="BSP10" s="52">
        <v>0.40500000000000003</v>
      </c>
      <c r="BSQ10" s="52">
        <v>0.44</v>
      </c>
      <c r="BSR10" s="944"/>
      <c r="BSS10" s="944"/>
      <c r="BST10" s="52">
        <v>0.40899999999999997</v>
      </c>
      <c r="BSU10" s="52">
        <v>0.41499999999999998</v>
      </c>
      <c r="BSV10" s="52">
        <f t="shared" si="42"/>
        <v>0.40600000000000003</v>
      </c>
      <c r="BSW10" s="52">
        <v>0.43</v>
      </c>
      <c r="BSX10" s="52">
        <v>0.42899999999999999</v>
      </c>
      <c r="BSY10" s="52">
        <v>0.41099999999999998</v>
      </c>
      <c r="BSZ10" s="52">
        <v>0.499</v>
      </c>
      <c r="BTA10" s="52">
        <v>0.504</v>
      </c>
      <c r="BTB10" s="52">
        <v>0.41199999999999998</v>
      </c>
      <c r="BTC10" s="52">
        <v>0.442</v>
      </c>
      <c r="BTD10" s="52"/>
      <c r="BTE10" s="52"/>
      <c r="BTF10" s="52">
        <f t="shared" si="43"/>
        <v>0.42899999999999999</v>
      </c>
      <c r="BTG10" s="52">
        <v>0.43</v>
      </c>
      <c r="BTH10" s="1049">
        <v>0.39800000000000002</v>
      </c>
      <c r="BTI10" s="52">
        <v>0.42099999999999999</v>
      </c>
      <c r="BTJ10" s="52">
        <f t="shared" si="44"/>
        <v>0.42899999999999999</v>
      </c>
      <c r="BTK10" s="52">
        <v>0.43</v>
      </c>
      <c r="BTL10" s="52">
        <v>0.41399999999999998</v>
      </c>
      <c r="BTM10" s="52">
        <v>0.41399999999999998</v>
      </c>
      <c r="BTN10" s="52">
        <v>0.40500000000000003</v>
      </c>
      <c r="BTO10" s="52">
        <v>0.40699999999999997</v>
      </c>
      <c r="BTP10" s="52">
        <v>0.41499999999999998</v>
      </c>
      <c r="BTQ10" s="52">
        <v>0.41299999999999998</v>
      </c>
      <c r="BTR10" s="52">
        <v>0.40799999999999997</v>
      </c>
      <c r="BTS10" s="52">
        <v>0.42399999999999999</v>
      </c>
      <c r="BTT10" s="52">
        <v>0.39900000000000002</v>
      </c>
      <c r="BTU10" s="52">
        <v>0.436</v>
      </c>
      <c r="BTV10" s="52">
        <v>0.43099999999999999</v>
      </c>
      <c r="BTW10" s="52">
        <v>0.42499999999999999</v>
      </c>
      <c r="BTX10" s="52">
        <v>0.43099999999999999</v>
      </c>
      <c r="BTY10" s="52">
        <v>0.437</v>
      </c>
      <c r="BTZ10" s="52">
        <f t="shared" si="45"/>
        <v>0.43099999999999999</v>
      </c>
      <c r="BUA10" s="52">
        <v>0.43</v>
      </c>
      <c r="BUB10" s="52">
        <v>0.435</v>
      </c>
      <c r="BUC10" s="52">
        <v>0.441</v>
      </c>
      <c r="BUD10" s="52">
        <v>0.43</v>
      </c>
      <c r="BUE10" s="52">
        <v>0.44900000000000001</v>
      </c>
      <c r="BUF10" s="52">
        <v>0.45200000000000001</v>
      </c>
      <c r="BUG10" s="52">
        <v>0.43</v>
      </c>
      <c r="BUH10" s="52">
        <v>0.45</v>
      </c>
      <c r="BUI10" s="52">
        <v>0.45</v>
      </c>
      <c r="BUJ10" s="52">
        <v>0.44500000000000001</v>
      </c>
      <c r="BUK10" s="52">
        <v>0.44400000000000001</v>
      </c>
      <c r="BUL10" s="52"/>
      <c r="BUM10" s="52">
        <v>0.436</v>
      </c>
      <c r="BUN10" s="52">
        <v>0.45100000000000001</v>
      </c>
      <c r="BUO10" s="52">
        <v>0.43</v>
      </c>
      <c r="BUP10" s="52">
        <v>0.439</v>
      </c>
      <c r="BUQ10" s="52">
        <v>0.436</v>
      </c>
      <c r="BUR10" s="52">
        <v>0.43</v>
      </c>
      <c r="BUS10" s="52">
        <v>0.44800000000000001</v>
      </c>
      <c r="BUT10" s="52">
        <v>0.442</v>
      </c>
      <c r="BUU10" s="52">
        <v>0.43</v>
      </c>
      <c r="BUV10" s="52"/>
      <c r="BUW10" s="52"/>
      <c r="BUX10" s="6">
        <f t="shared" si="46"/>
        <v>-1</v>
      </c>
      <c r="BUY10" s="6">
        <f t="shared" si="47"/>
        <v>-1</v>
      </c>
      <c r="BUZ10" s="1308">
        <v>0.41</v>
      </c>
      <c r="BVA10" s="52">
        <v>0.36799999999999999</v>
      </c>
      <c r="BVB10" s="1308">
        <v>0.41</v>
      </c>
      <c r="BVC10" s="1383">
        <v>0.35199999999999998</v>
      </c>
      <c r="BVD10" s="52">
        <v>0.35399999999999998</v>
      </c>
      <c r="BVE10" s="1383">
        <v>0.36499999999999999</v>
      </c>
      <c r="BVF10" s="52">
        <v>0.43099999999999999</v>
      </c>
      <c r="BVG10" s="52">
        <v>0.36</v>
      </c>
      <c r="BVH10" s="52">
        <v>0.36799999999999999</v>
      </c>
      <c r="BVI10" s="944">
        <v>0.41</v>
      </c>
      <c r="BVJ10" s="1308">
        <v>0.41</v>
      </c>
      <c r="BVK10" s="52">
        <v>0.372</v>
      </c>
      <c r="BVL10" s="944">
        <v>0.41</v>
      </c>
      <c r="BVM10" s="1308">
        <v>0.41</v>
      </c>
      <c r="BVN10" s="52">
        <v>0.38600000000000001</v>
      </c>
      <c r="BVO10" s="944">
        <v>0.41</v>
      </c>
      <c r="BVP10" s="1308">
        <v>0.36</v>
      </c>
      <c r="BVQ10" s="1383">
        <v>0.38300000000000001</v>
      </c>
      <c r="BVR10" s="1383">
        <v>0.379</v>
      </c>
      <c r="BVS10" s="52"/>
      <c r="BVT10" s="1383">
        <v>0.38400000000000001</v>
      </c>
      <c r="BVU10" s="944">
        <v>0.41</v>
      </c>
      <c r="BVV10" s="1308">
        <v>0.36</v>
      </c>
      <c r="BVW10" s="52">
        <v>0.378</v>
      </c>
      <c r="BVX10" s="52">
        <v>0.36799999999999999</v>
      </c>
      <c r="BVY10" s="944">
        <v>0.41</v>
      </c>
      <c r="BVZ10" s="1308">
        <v>0.36</v>
      </c>
      <c r="BWA10" s="52">
        <v>0.372</v>
      </c>
      <c r="BWB10" s="944">
        <v>0.41</v>
      </c>
      <c r="BWC10" s="1308">
        <v>0.36</v>
      </c>
      <c r="BWD10" s="1383">
        <v>0.376</v>
      </c>
      <c r="BWE10" s="944">
        <v>0.41</v>
      </c>
      <c r="BWF10" s="1308">
        <v>0.36</v>
      </c>
      <c r="BWG10" s="36"/>
      <c r="BWH10" s="6">
        <f t="shared" si="4"/>
        <v>-1</v>
      </c>
      <c r="BWI10" s="944"/>
      <c r="BWJ10" s="52">
        <v>0.44400000000000001</v>
      </c>
      <c r="BWK10" s="52"/>
      <c r="BWL10" s="52">
        <v>0.32100000000000001</v>
      </c>
      <c r="BWM10" s="52">
        <v>0.26800000000000002</v>
      </c>
      <c r="BWN10" s="944"/>
      <c r="BWO10" s="52">
        <v>0.44400000000000001</v>
      </c>
      <c r="BWP10" s="52"/>
      <c r="BWQ10" s="52">
        <v>0.32100000000000001</v>
      </c>
      <c r="BWR10" s="52">
        <v>0.27900000000000003</v>
      </c>
      <c r="BWS10" s="52">
        <v>0.27300000000000002</v>
      </c>
      <c r="BWT10" s="52">
        <v>0.27</v>
      </c>
      <c r="BWU10" s="52">
        <v>0.28999999999999998</v>
      </c>
      <c r="BWV10" s="52">
        <v>0.27200000000000002</v>
      </c>
      <c r="BWW10" s="52">
        <v>0.28499999999999998</v>
      </c>
      <c r="BWX10" s="1320">
        <v>0.3</v>
      </c>
      <c r="BWY10" s="1308">
        <v>0.32100000000000001</v>
      </c>
      <c r="BWZ10" s="52">
        <v>0.29099999999999998</v>
      </c>
      <c r="BXA10" s="1320">
        <v>0.3</v>
      </c>
      <c r="BXB10" s="1308">
        <v>0.32100000000000001</v>
      </c>
      <c r="BXC10" s="52">
        <v>0.29099999999999998</v>
      </c>
      <c r="BXD10" s="944">
        <v>0.3</v>
      </c>
      <c r="BXE10" s="1383">
        <v>0.32100000000000001</v>
      </c>
      <c r="BXF10" s="1383">
        <v>0.29299999999999998</v>
      </c>
      <c r="BXG10" s="1383">
        <v>0.28699999999999998</v>
      </c>
      <c r="BXH10" s="58"/>
      <c r="BXI10" s="1383">
        <v>0.29499999999999998</v>
      </c>
      <c r="BXJ10" s="944">
        <v>0.3</v>
      </c>
      <c r="BXK10" s="1383">
        <v>0.32100000000000001</v>
      </c>
      <c r="BXL10" s="52">
        <v>0.29099999999999998</v>
      </c>
      <c r="BXM10" s="944">
        <v>0.3</v>
      </c>
      <c r="BXN10" s="1383">
        <v>0.32100000000000001</v>
      </c>
      <c r="BXO10" s="1383">
        <v>0.29399999999999998</v>
      </c>
      <c r="BXP10" s="944">
        <v>0.3</v>
      </c>
      <c r="BXQ10" s="1383">
        <v>0.32100000000000001</v>
      </c>
      <c r="BXR10" s="36"/>
      <c r="BXS10" s="6">
        <f t="shared" si="5"/>
        <v>-1</v>
      </c>
      <c r="BXT10" s="1049">
        <v>0.43</v>
      </c>
      <c r="BXU10" s="52">
        <v>0.442</v>
      </c>
      <c r="BXV10" s="52">
        <v>0.42899999999999999</v>
      </c>
      <c r="BXW10" s="52">
        <v>0.44600000000000001</v>
      </c>
      <c r="BXX10" s="52">
        <v>0.43099999999999999</v>
      </c>
      <c r="BXY10" s="52">
        <v>0.45500000000000002</v>
      </c>
      <c r="BXZ10" s="52">
        <v>0.46500000000000002</v>
      </c>
      <c r="BYA10" s="944">
        <v>0.43</v>
      </c>
      <c r="BYB10" s="1308">
        <v>0.43</v>
      </c>
      <c r="BYC10" s="52">
        <v>0.46</v>
      </c>
      <c r="BYD10" s="944">
        <v>0.43</v>
      </c>
      <c r="BYE10" s="1383">
        <v>0.43</v>
      </c>
      <c r="BYF10" s="1383">
        <v>0.46300000000000002</v>
      </c>
      <c r="BYG10" s="944">
        <v>0.43</v>
      </c>
      <c r="BYH10" s="1383">
        <v>0.43</v>
      </c>
      <c r="BYI10" s="1383">
        <v>0.46899999999999997</v>
      </c>
      <c r="BYJ10" s="1383">
        <v>0.48</v>
      </c>
      <c r="BYK10" s="944"/>
      <c r="BYL10" s="1383">
        <v>0.47799999999999998</v>
      </c>
      <c r="BYM10" s="944">
        <v>0.43</v>
      </c>
      <c r="BYN10" s="1383">
        <v>0.43</v>
      </c>
      <c r="BYO10" s="52">
        <v>0.45900000000000002</v>
      </c>
      <c r="BYP10" s="944">
        <v>0.43</v>
      </c>
      <c r="BYQ10" s="1383">
        <v>0.43</v>
      </c>
      <c r="BYR10" s="1383">
        <v>0.47799999999999998</v>
      </c>
      <c r="BYS10" s="944">
        <v>0.43</v>
      </c>
      <c r="BYT10" s="1383">
        <v>0.43</v>
      </c>
      <c r="BYU10" s="36"/>
      <c r="BYV10" s="6">
        <f t="shared" si="6"/>
        <v>-1</v>
      </c>
      <c r="BYW10" s="1370">
        <v>0.33300000000000002</v>
      </c>
      <c r="BYX10" s="1371">
        <v>0.33</v>
      </c>
      <c r="BYY10" s="1370">
        <v>0.433</v>
      </c>
      <c r="BYZ10" s="1370">
        <v>0.45300000000000001</v>
      </c>
      <c r="BZA10" s="1371">
        <v>0.33</v>
      </c>
      <c r="BZB10" s="52">
        <v>0.45300000000000001</v>
      </c>
      <c r="BZC10" s="1371">
        <v>0.33</v>
      </c>
      <c r="BZD10" s="1383">
        <v>0.39400000000000002</v>
      </c>
      <c r="BZE10" s="1320">
        <v>0.34</v>
      </c>
      <c r="BZF10" s="1383">
        <v>0.33</v>
      </c>
      <c r="BZG10" s="1383">
        <v>0.39700000000000002</v>
      </c>
      <c r="BZH10" s="1383">
        <v>0.41199999999999998</v>
      </c>
      <c r="BZI10" s="1581">
        <v>0.35</v>
      </c>
      <c r="BZJ10" s="1383">
        <v>0.38400000000000001</v>
      </c>
      <c r="BZK10" s="1320">
        <v>0.34</v>
      </c>
      <c r="BZL10" s="1383">
        <v>0.33</v>
      </c>
      <c r="BZM10" s="52">
        <v>0.38100000000000001</v>
      </c>
      <c r="BZN10" s="1320">
        <v>0.34</v>
      </c>
      <c r="BZO10" s="1383">
        <v>0.33</v>
      </c>
      <c r="BZP10" s="1383">
        <v>0.39600000000000002</v>
      </c>
      <c r="BZQ10" s="1320">
        <v>0.34</v>
      </c>
      <c r="BZR10" s="1383">
        <v>0.33</v>
      </c>
      <c r="BZS10" s="36"/>
      <c r="BZT10" s="6">
        <f t="shared" si="48"/>
        <v>-1</v>
      </c>
      <c r="BZU10" s="52">
        <v>0.27500000000000002</v>
      </c>
      <c r="BZV10" s="52">
        <f t="shared" si="49"/>
        <v>0.27500000000000002</v>
      </c>
      <c r="BZW10" s="36"/>
      <c r="BZX10" s="1736">
        <f t="shared" si="50"/>
        <v>-1</v>
      </c>
      <c r="BZY10" s="52">
        <v>0.33</v>
      </c>
      <c r="BZZ10" s="52">
        <f t="shared" si="51"/>
        <v>0.33</v>
      </c>
      <c r="CAA10" s="36"/>
      <c r="CAB10" s="1736">
        <f t="shared" si="52"/>
        <v>-1</v>
      </c>
      <c r="CAC10" s="52">
        <v>0.28499999999999998</v>
      </c>
      <c r="CAD10" s="52">
        <f t="shared" si="53"/>
        <v>0.28499999999999998</v>
      </c>
      <c r="CAE10" s="36"/>
      <c r="CAF10" s="966">
        <f t="shared" si="54"/>
        <v>-1</v>
      </c>
      <c r="CAG10" s="1180" t="s">
        <v>3868</v>
      </c>
      <c r="CAH10" s="1180"/>
      <c r="CAI10" s="37"/>
      <c r="CAJ10" s="1049" t="str">
        <f t="shared" si="7"/>
        <v>1. Better than baseline</v>
      </c>
      <c r="CAK10" s="1049" t="str">
        <f t="shared" si="8"/>
        <v>2. Within 10% deviation from baseline</v>
      </c>
      <c r="CAL10" s="1049" t="str">
        <f t="shared" si="9"/>
        <v xml:space="preserve">1. Better than baseline </v>
      </c>
      <c r="CAM10" s="1049" t="str">
        <f t="shared" si="10"/>
        <v xml:space="preserve">1. Better than baseline </v>
      </c>
      <c r="CAN10" s="1049" t="str">
        <f t="shared" si="11"/>
        <v xml:space="preserve">1. Better than baseline </v>
      </c>
      <c r="CAO10" s="1049" t="str">
        <f t="shared" si="12"/>
        <v>2. Within 10% deviation from baseline</v>
      </c>
      <c r="CAP10" s="1049" t="str">
        <f t="shared" si="13"/>
        <v xml:space="preserve">1. Better than baseline </v>
      </c>
      <c r="CAQ10" s="32" t="str">
        <f t="shared" si="14"/>
        <v xml:space="preserve">1. Better than baseline </v>
      </c>
      <c r="CAR10" s="52" t="str">
        <f t="shared" si="15"/>
        <v>3. Missing baseline</v>
      </c>
      <c r="CAS10" s="52" t="str">
        <f t="shared" si="16"/>
        <v>2. Within 10% deviation from baseline</v>
      </c>
      <c r="CAT10" s="52" t="str">
        <f t="shared" si="17"/>
        <v xml:space="preserve">1. Better than baseline </v>
      </c>
      <c r="CAU10" s="1383" t="str">
        <f t="shared" si="18"/>
        <v xml:space="preserve">1. Better than baseline </v>
      </c>
      <c r="CAV10" s="1383" t="str">
        <f t="shared" si="19"/>
        <v xml:space="preserve">1. Better than baseline </v>
      </c>
      <c r="CAW10" s="1383" t="str">
        <f t="shared" si="20"/>
        <v xml:space="preserve">1. Better than baseline </v>
      </c>
      <c r="CAX10" s="1383" t="str">
        <f t="shared" si="21"/>
        <v xml:space="preserve">1. Better than baseline </v>
      </c>
    </row>
    <row r="11" spans="1:2237" ht="15" customHeight="1" thickBot="1" x14ac:dyDescent="0.4">
      <c r="A11" s="126" t="s">
        <v>3864</v>
      </c>
      <c r="B11" s="126"/>
      <c r="C11" s="126" t="s">
        <v>3865</v>
      </c>
      <c r="D11" s="340">
        <v>9</v>
      </c>
      <c r="E11" s="1049" t="s">
        <v>3865</v>
      </c>
      <c r="F11" s="120" t="s">
        <v>3872</v>
      </c>
      <c r="G11" s="118" t="s">
        <v>17</v>
      </c>
      <c r="H11" s="119" t="s">
        <v>17</v>
      </c>
      <c r="I11" s="120" t="s">
        <v>3872</v>
      </c>
      <c r="J11" s="8" t="s">
        <v>3873</v>
      </c>
      <c r="K11" s="1049">
        <v>0.86</v>
      </c>
      <c r="L11" s="1049">
        <v>0.53</v>
      </c>
      <c r="M11" s="1049">
        <v>0.55600000000000005</v>
      </c>
      <c r="N11" s="1049">
        <v>0.55400000000000005</v>
      </c>
      <c r="O11" s="1049">
        <v>0.55400000000000005</v>
      </c>
      <c r="P11" s="52">
        <v>0.55500000000000005</v>
      </c>
      <c r="Q11" s="52">
        <v>0.52400000000000002</v>
      </c>
      <c r="R11" s="52">
        <v>0.55200000000000005</v>
      </c>
      <c r="S11" s="52">
        <v>0.55600000000000005</v>
      </c>
      <c r="T11" s="52">
        <v>0.55600000000000005</v>
      </c>
      <c r="U11" s="52">
        <v>0.57399999999999995</v>
      </c>
      <c r="V11" s="1049"/>
      <c r="W11" s="32"/>
      <c r="X11" s="32">
        <v>0.53900000000000003</v>
      </c>
      <c r="Y11" s="52">
        <v>0.53900000000000003</v>
      </c>
      <c r="Z11" s="32">
        <v>0.56599999999999995</v>
      </c>
      <c r="AA11" s="52"/>
      <c r="AB11" s="52">
        <v>0.56899999999999995</v>
      </c>
      <c r="AC11" s="959">
        <v>0.56499999999999995</v>
      </c>
      <c r="AD11" s="960">
        <v>0.56899999999999995</v>
      </c>
      <c r="AE11" s="960">
        <v>0.57299999999999995</v>
      </c>
      <c r="AF11" s="960">
        <v>0.57599999999999996</v>
      </c>
      <c r="AG11" s="959">
        <v>0.53600000000000003</v>
      </c>
      <c r="AH11" s="1049">
        <f t="shared" si="0"/>
        <v>0.53600000000000003</v>
      </c>
      <c r="AI11" s="1049">
        <v>0.56799999999999995</v>
      </c>
      <c r="AJ11" s="1049">
        <v>0.56699999999999995</v>
      </c>
      <c r="AK11" s="1049">
        <v>0.56200000000000006</v>
      </c>
      <c r="AL11" s="1049"/>
      <c r="AM11" s="1049"/>
      <c r="AN11" s="1049">
        <v>0.56999999999999995</v>
      </c>
      <c r="AO11" s="1049">
        <v>0.53600000000000003</v>
      </c>
      <c r="AP11" s="1049">
        <v>0.52800000000000002</v>
      </c>
      <c r="AQ11" s="1049">
        <v>0.53200000000000003</v>
      </c>
      <c r="AR11" s="32">
        <v>0.53</v>
      </c>
      <c r="AS11" s="52">
        <v>0.52800000000000002</v>
      </c>
      <c r="AT11" s="52">
        <v>0.53200000000000003</v>
      </c>
      <c r="AU11" s="52">
        <v>0.52900000000000003</v>
      </c>
      <c r="AV11" s="52">
        <v>0.53</v>
      </c>
      <c r="AW11" s="52">
        <v>0.53600000000000003</v>
      </c>
      <c r="AX11" s="52">
        <v>0.52700000000000002</v>
      </c>
      <c r="AY11" s="58">
        <v>0.56599999999999995</v>
      </c>
      <c r="AZ11" s="58">
        <v>0.56699999999999995</v>
      </c>
      <c r="BA11" s="962"/>
      <c r="BB11" s="58">
        <v>0.56899999999999995</v>
      </c>
      <c r="BC11" s="58">
        <v>0.52600000000000002</v>
      </c>
      <c r="BD11" s="58">
        <v>0.52900000000000003</v>
      </c>
      <c r="BE11" s="58">
        <v>0.52700000000000002</v>
      </c>
      <c r="BF11" s="58">
        <v>0.53600000000000003</v>
      </c>
      <c r="BG11" s="58">
        <v>0.52500000000000002</v>
      </c>
      <c r="BH11" s="58">
        <v>0.53100000000000003</v>
      </c>
      <c r="BI11" s="52">
        <v>0.52500000000000002</v>
      </c>
      <c r="BJ11" s="52"/>
      <c r="BK11" s="58">
        <v>0.56399999999999995</v>
      </c>
      <c r="BL11" s="58">
        <v>0.52700000000000002</v>
      </c>
      <c r="BM11" s="58">
        <v>0.52600000000000002</v>
      </c>
      <c r="BN11" s="58">
        <v>0.52600000000000002</v>
      </c>
      <c r="BO11" s="58">
        <v>0.53200000000000003</v>
      </c>
      <c r="BP11" s="1049">
        <v>0.53600000000000003</v>
      </c>
      <c r="BQ11" s="58">
        <v>0.52900000000000003</v>
      </c>
      <c r="BR11" s="58">
        <v>0.55900000000000005</v>
      </c>
      <c r="BS11" s="58">
        <v>0.52800000000000002</v>
      </c>
      <c r="BT11" s="58">
        <v>0.52800000000000002</v>
      </c>
      <c r="BU11" s="58">
        <v>0.53300000000000003</v>
      </c>
      <c r="BV11" s="58">
        <v>0.52200000000000002</v>
      </c>
      <c r="BW11" s="58">
        <v>0.52600000000000002</v>
      </c>
      <c r="BX11" s="58">
        <v>0.53</v>
      </c>
      <c r="BY11" s="58">
        <v>0.52600000000000002</v>
      </c>
      <c r="BZ11" s="58"/>
      <c r="CA11" s="899">
        <v>0.53</v>
      </c>
      <c r="CB11" s="58"/>
      <c r="CC11" s="58">
        <v>0.53600000000000003</v>
      </c>
      <c r="CD11" s="58">
        <v>0.56200000000000006</v>
      </c>
      <c r="CE11" s="58">
        <v>0.52400000000000002</v>
      </c>
      <c r="CF11" s="58">
        <v>0.53</v>
      </c>
      <c r="CG11" s="58">
        <v>0.52900000000000003</v>
      </c>
      <c r="CH11" s="58">
        <v>0.53300000000000003</v>
      </c>
      <c r="CI11" s="58">
        <v>0.53300000000000003</v>
      </c>
      <c r="CJ11" s="58">
        <v>0.52900000000000003</v>
      </c>
      <c r="CK11" s="52">
        <v>0.53200000000000003</v>
      </c>
      <c r="CL11" s="52">
        <v>0.53100000000000003</v>
      </c>
      <c r="CM11" s="52">
        <v>0.53600000000000003</v>
      </c>
      <c r="CN11" s="52">
        <v>0.52700000000000002</v>
      </c>
      <c r="CO11" s="52">
        <v>0.52900000000000003</v>
      </c>
      <c r="CP11" s="58">
        <v>0.53600000000000003</v>
      </c>
      <c r="CQ11" s="58">
        <v>0.53200000000000003</v>
      </c>
      <c r="CR11" s="52">
        <v>0.53100000000000003</v>
      </c>
      <c r="CS11" s="52">
        <v>0.53200000000000003</v>
      </c>
      <c r="CT11" s="52">
        <v>0.53600000000000003</v>
      </c>
      <c r="CU11" s="52">
        <v>0.53600000000000003</v>
      </c>
      <c r="CV11" s="1049">
        <v>0.53600000000000003</v>
      </c>
      <c r="CW11" s="1049">
        <v>0.53700000000000003</v>
      </c>
      <c r="CX11" s="1049">
        <v>0.53500000000000003</v>
      </c>
      <c r="CY11" s="1049">
        <v>0.53700000000000003</v>
      </c>
      <c r="CZ11" s="1049">
        <v>0.53800000000000003</v>
      </c>
      <c r="DA11" s="1049"/>
      <c r="DB11" s="1049">
        <v>0.53200000000000003</v>
      </c>
      <c r="DC11" s="1049">
        <v>0.53200000000000003</v>
      </c>
      <c r="DD11" s="1049">
        <v>0.53300000000000003</v>
      </c>
      <c r="DE11" s="1049">
        <v>0.51600000000000001</v>
      </c>
      <c r="DF11" s="1049">
        <v>0.51900000000000002</v>
      </c>
      <c r="DG11" s="1049">
        <v>0.53600000000000003</v>
      </c>
      <c r="DH11" s="873"/>
      <c r="DI11" s="1049">
        <v>0.52400000000000002</v>
      </c>
      <c r="DJ11" s="1049">
        <v>0.52600000000000002</v>
      </c>
      <c r="DK11" s="873"/>
      <c r="DL11" s="1049">
        <v>0.52300000000000002</v>
      </c>
      <c r="DM11" s="1049">
        <v>0.53700000000000003</v>
      </c>
      <c r="DN11" s="1049">
        <v>0.53100000000000003</v>
      </c>
      <c r="DO11" s="1049">
        <v>0.53800000000000003</v>
      </c>
      <c r="DP11" s="1049">
        <v>0.53300000000000003</v>
      </c>
      <c r="DQ11" s="890"/>
      <c r="DR11" s="1049">
        <v>0.53900000000000003</v>
      </c>
      <c r="DS11" s="1049">
        <v>0.53500000000000003</v>
      </c>
      <c r="DT11" s="1049"/>
      <c r="DU11" s="1049">
        <v>0.53600000000000003</v>
      </c>
      <c r="DV11" s="1049">
        <v>0.53600000000000003</v>
      </c>
      <c r="DW11" s="1049">
        <v>0.53400000000000003</v>
      </c>
      <c r="DX11" s="1049">
        <v>0.53200000000000003</v>
      </c>
      <c r="DY11" s="1049">
        <v>0.53800000000000003</v>
      </c>
      <c r="DZ11" s="1049">
        <v>0.53800000000000003</v>
      </c>
      <c r="EA11" s="1049">
        <v>0.53</v>
      </c>
      <c r="EB11" s="1049">
        <v>0.53600000000000003</v>
      </c>
      <c r="EC11" s="1049"/>
      <c r="ED11" s="1049">
        <v>0.55500000000000005</v>
      </c>
      <c r="EE11" s="1049">
        <v>0.54300000000000004</v>
      </c>
      <c r="EF11" s="1049">
        <v>0.55600000000000005</v>
      </c>
      <c r="EG11" s="1049">
        <v>0.56000000000000005</v>
      </c>
      <c r="EH11" s="1049">
        <v>0.86</v>
      </c>
      <c r="EI11" s="1028"/>
      <c r="EJ11" s="1049">
        <v>0.53600000000000003</v>
      </c>
      <c r="EK11" s="1049">
        <v>0.55300000000000005</v>
      </c>
      <c r="EL11" s="1028"/>
      <c r="EM11" s="1049">
        <v>0.54100000000000004</v>
      </c>
      <c r="EN11" s="1049">
        <v>0.53900000000000003</v>
      </c>
      <c r="EO11" s="32">
        <v>0.53500000000000003</v>
      </c>
      <c r="EP11" s="52">
        <v>0.53500000000000003</v>
      </c>
      <c r="EQ11" s="52">
        <v>0.55500000000000005</v>
      </c>
      <c r="ER11" s="1129"/>
      <c r="ES11" s="52">
        <v>0.56499999999999995</v>
      </c>
      <c r="ET11" s="52">
        <v>0.56299999999999994</v>
      </c>
      <c r="EU11" s="1049">
        <v>0.55200000000000005</v>
      </c>
      <c r="EV11" s="1049">
        <v>0.55600000000000005</v>
      </c>
      <c r="EW11" s="1049">
        <v>0.56200000000000006</v>
      </c>
      <c r="EX11" s="1049">
        <v>0.55400000000000005</v>
      </c>
      <c r="EY11" s="1049">
        <v>0.56299999999999994</v>
      </c>
      <c r="EZ11" s="1049">
        <v>0.55600000000000005</v>
      </c>
      <c r="FA11" s="1049">
        <v>0.55600000000000005</v>
      </c>
      <c r="FB11" s="1049">
        <v>0.56000000000000005</v>
      </c>
      <c r="FC11" s="1049">
        <v>0.55100000000000005</v>
      </c>
      <c r="FD11" s="1049">
        <v>0.53</v>
      </c>
      <c r="FE11" s="1034"/>
      <c r="FF11" s="1049">
        <v>0.55100000000000005</v>
      </c>
      <c r="FG11" s="1049">
        <v>0.55300000000000005</v>
      </c>
      <c r="FH11" s="1034"/>
      <c r="FI11" s="1024">
        <v>0.54700000000000004</v>
      </c>
      <c r="FJ11" s="1034"/>
      <c r="FK11" s="1049">
        <v>0.56000000000000005</v>
      </c>
      <c r="FL11" s="1049">
        <v>0.53500000000000003</v>
      </c>
      <c r="FM11" s="1049">
        <v>0.86</v>
      </c>
      <c r="FN11" s="1028"/>
      <c r="FO11" s="1049">
        <v>0.53600000000000003</v>
      </c>
      <c r="FP11" s="1049">
        <v>0.56100000000000005</v>
      </c>
      <c r="FQ11" s="1049">
        <v>0.53400000000000003</v>
      </c>
      <c r="FR11" s="1049">
        <v>0.55200000000000005</v>
      </c>
      <c r="FS11" s="1049">
        <v>0.86</v>
      </c>
      <c r="FT11" s="1028"/>
      <c r="FU11" s="1049">
        <v>0.53600000000000003</v>
      </c>
      <c r="FV11" s="1049">
        <v>0.57499999999999996</v>
      </c>
      <c r="FW11" s="1049">
        <v>0.58399999999999996</v>
      </c>
      <c r="FX11" s="1049">
        <v>0.58299999999999996</v>
      </c>
      <c r="FY11" s="1049">
        <v>0.58899999999999997</v>
      </c>
      <c r="FZ11" s="1049">
        <v>0.58699999999999997</v>
      </c>
      <c r="GA11" s="1049"/>
      <c r="GB11" s="1049">
        <v>0.58899999999999997</v>
      </c>
      <c r="GC11" s="1049"/>
      <c r="GD11" s="52">
        <v>0.58499999999999996</v>
      </c>
      <c r="GE11" s="1049"/>
      <c r="GF11" s="1049">
        <v>0.58399999999999996</v>
      </c>
      <c r="GG11" s="1049">
        <v>0.58599999999999997</v>
      </c>
      <c r="GH11" s="1160">
        <f t="shared" si="22"/>
        <v>9.3283582089552106E-2</v>
      </c>
      <c r="GI11" s="1049">
        <v>0.98</v>
      </c>
      <c r="GJ11" s="29">
        <v>0.6</v>
      </c>
      <c r="GK11" s="32">
        <v>0.625</v>
      </c>
      <c r="GL11" s="32">
        <v>0.63200000000000001</v>
      </c>
      <c r="GM11" s="32">
        <v>0.629</v>
      </c>
      <c r="GN11" s="32">
        <v>0.624</v>
      </c>
      <c r="GO11" s="1049">
        <v>0.59399999999999997</v>
      </c>
      <c r="GP11" s="32">
        <v>0.63300000000000001</v>
      </c>
      <c r="GQ11" s="52">
        <v>0.63300000000000001</v>
      </c>
      <c r="GR11" s="52">
        <v>0.63200000000000001</v>
      </c>
      <c r="GS11" s="52">
        <v>0.59799999999999998</v>
      </c>
      <c r="GT11" s="58">
        <v>0.60099999999999998</v>
      </c>
      <c r="GU11" s="58">
        <f>VLOOKUP(I11,[4]consolidated!$B$2:$C$202,2,FALSE)/1000</f>
        <v>0.60299999999999998</v>
      </c>
      <c r="GV11" s="58">
        <v>0.60099999999999998</v>
      </c>
      <c r="GW11" s="52">
        <v>0.60299999999999998</v>
      </c>
      <c r="GX11" s="1049">
        <v>0.64300000000000002</v>
      </c>
      <c r="GY11" s="1049">
        <v>0.60299999999999998</v>
      </c>
      <c r="GZ11" s="1049">
        <v>0.60199999999999998</v>
      </c>
      <c r="HA11" s="1049">
        <f t="shared" si="55"/>
        <v>0.59399999999999997</v>
      </c>
      <c r="HB11" s="1049">
        <v>0.63600000000000001</v>
      </c>
      <c r="HC11" s="1049"/>
      <c r="HD11" s="1049">
        <v>0.63100000000000001</v>
      </c>
      <c r="HE11" s="1049"/>
      <c r="HF11" s="1049">
        <v>0.63300000000000001</v>
      </c>
      <c r="HG11" s="1049">
        <v>0.59399999999999997</v>
      </c>
      <c r="HH11" s="1049"/>
      <c r="HI11" s="1049"/>
      <c r="HJ11" s="1049"/>
      <c r="HK11" s="1049">
        <v>0.59399999999999997</v>
      </c>
      <c r="HL11" s="1049">
        <v>0.63500000000000001</v>
      </c>
      <c r="HM11" s="1049">
        <v>0.63400000000000001</v>
      </c>
      <c r="HN11" s="1049">
        <v>0.63300000000000001</v>
      </c>
      <c r="HO11" s="1049"/>
      <c r="HP11" s="1049">
        <v>0.63300000000000001</v>
      </c>
      <c r="HQ11" s="1049">
        <v>0.63500000000000001</v>
      </c>
      <c r="HR11" s="1049">
        <v>0.63300000000000001</v>
      </c>
      <c r="HS11" s="1049">
        <v>0.59399999999999997</v>
      </c>
      <c r="HT11" s="1049">
        <v>0.63</v>
      </c>
      <c r="HU11" s="52">
        <v>0.57799999999999996</v>
      </c>
      <c r="HV11" s="58">
        <v>0.57599999999999996</v>
      </c>
      <c r="HW11" s="58">
        <v>0.63300000000000001</v>
      </c>
      <c r="HX11" s="58"/>
      <c r="HY11" s="58">
        <v>0.63400000000000001</v>
      </c>
      <c r="HZ11" s="52">
        <v>0.63400000000000001</v>
      </c>
      <c r="IA11" s="58">
        <v>0.63</v>
      </c>
      <c r="IB11" s="58">
        <v>0.59399999999999997</v>
      </c>
      <c r="IC11" s="52">
        <v>0.63300000000000001</v>
      </c>
      <c r="ID11" s="58">
        <v>0.63500000000000001</v>
      </c>
      <c r="IE11" s="58">
        <v>0.63400000000000001</v>
      </c>
      <c r="IF11" s="58">
        <v>0.57499999999999996</v>
      </c>
      <c r="IG11" s="58">
        <v>0.627</v>
      </c>
      <c r="IH11" s="58">
        <v>0.63400000000000001</v>
      </c>
      <c r="II11" s="58">
        <v>0.63200000000000001</v>
      </c>
      <c r="IJ11" s="58">
        <v>0.63300000000000001</v>
      </c>
      <c r="IK11" s="1049">
        <v>0.59399999999999997</v>
      </c>
      <c r="IL11" s="58">
        <v>0.63600000000000001</v>
      </c>
      <c r="IM11" s="58">
        <v>0.57599999999999996</v>
      </c>
      <c r="IN11" s="58">
        <v>0.63100000000000001</v>
      </c>
      <c r="IO11" s="58">
        <v>0.63300000000000001</v>
      </c>
      <c r="IP11" s="58"/>
      <c r="IQ11" s="58">
        <v>0.63600000000000001</v>
      </c>
      <c r="IR11" s="58">
        <v>0.63700000000000001</v>
      </c>
      <c r="IS11" s="58">
        <v>0.63200000000000001</v>
      </c>
      <c r="IT11" s="58">
        <v>0.63700000000000001</v>
      </c>
      <c r="IU11" s="58">
        <v>0.63200000000000001</v>
      </c>
      <c r="IV11" s="1049">
        <v>0.59399999999999997</v>
      </c>
      <c r="IW11" s="1049">
        <v>0.63400000000000001</v>
      </c>
      <c r="IX11" s="1049"/>
      <c r="IY11" s="966">
        <f>(IW11-IV11)/IV11</f>
        <v>6.7340067340067408E-2</v>
      </c>
      <c r="IZ11" s="1049">
        <v>0.86</v>
      </c>
      <c r="JA11" s="32">
        <v>0.57999999999999996</v>
      </c>
      <c r="JB11" s="32"/>
      <c r="JC11" s="32">
        <v>0.57499999999999996</v>
      </c>
      <c r="JD11" s="32"/>
      <c r="JE11" s="32"/>
      <c r="JF11" s="32">
        <v>0.60199999999999998</v>
      </c>
      <c r="JG11" s="32">
        <v>0.60499999999999998</v>
      </c>
      <c r="JH11" s="52">
        <v>0.56999999999999995</v>
      </c>
      <c r="JI11" s="52">
        <v>0.60499999999999998</v>
      </c>
      <c r="JJ11" s="32">
        <v>0.60499999999999998</v>
      </c>
      <c r="JK11" s="52">
        <v>0.61299999999999999</v>
      </c>
      <c r="JL11" s="32">
        <v>0.61399999999999999</v>
      </c>
      <c r="JM11" s="52">
        <v>0.61599999999999999</v>
      </c>
      <c r="JN11" s="52">
        <v>0.61499999999999999</v>
      </c>
      <c r="JO11" s="52"/>
      <c r="JP11" s="32">
        <v>0.58199999999999996</v>
      </c>
      <c r="JQ11" s="52">
        <v>0.58199999999999996</v>
      </c>
      <c r="JR11" s="52">
        <v>0.58199999999999996</v>
      </c>
      <c r="JS11" s="52">
        <v>0.57999999999999996</v>
      </c>
      <c r="JT11" s="52">
        <v>0.57999999999999996</v>
      </c>
      <c r="JU11" s="52">
        <v>0.61199999999999999</v>
      </c>
      <c r="JV11" s="1049">
        <v>0.60899999999999999</v>
      </c>
      <c r="JW11" s="1049">
        <f t="shared" si="56"/>
        <v>0.56999999999999995</v>
      </c>
      <c r="JX11" s="1049"/>
      <c r="JY11" s="1049">
        <v>0.622</v>
      </c>
      <c r="JZ11" s="1049">
        <v>0.625</v>
      </c>
      <c r="KA11" s="1049"/>
      <c r="KB11" s="1049"/>
      <c r="KC11" s="1049"/>
      <c r="KD11" s="1049">
        <v>0.56999999999999995</v>
      </c>
      <c r="KE11" s="1049">
        <v>0.60899999999999999</v>
      </c>
      <c r="KF11" s="1049">
        <v>0.61</v>
      </c>
      <c r="KG11" s="1049">
        <v>0.60899999999999999</v>
      </c>
      <c r="KH11" s="1049">
        <v>0.61099999999999999</v>
      </c>
      <c r="KI11" s="1049">
        <v>0.61699999999999999</v>
      </c>
      <c r="KJ11" s="1049">
        <v>0.61099999999999999</v>
      </c>
      <c r="KK11" s="1049"/>
      <c r="KL11" s="1049">
        <v>0.61</v>
      </c>
      <c r="KM11" s="1049">
        <v>0.56999999999999995</v>
      </c>
      <c r="KN11" s="1049">
        <v>0.61</v>
      </c>
      <c r="KO11" s="369"/>
      <c r="KP11" s="52">
        <v>0.58699999999999997</v>
      </c>
      <c r="KQ11" s="58">
        <v>0.59</v>
      </c>
      <c r="KR11" s="58">
        <v>0.61099999999999999</v>
      </c>
      <c r="KS11" s="58">
        <v>0.61099999999999999</v>
      </c>
      <c r="KT11" s="58">
        <v>0.61599999999999999</v>
      </c>
      <c r="KU11" s="58">
        <v>0.61099999999999999</v>
      </c>
      <c r="KV11" s="58">
        <v>0.56999999999999995</v>
      </c>
      <c r="KW11" s="52">
        <v>0.61199999999999999</v>
      </c>
      <c r="KX11" s="58">
        <v>0.60899999999999999</v>
      </c>
      <c r="KY11" s="52">
        <v>0.61299999999999999</v>
      </c>
      <c r="KZ11" s="58">
        <v>0.58899999999999997</v>
      </c>
      <c r="LA11" s="58">
        <f>VLOOKUP(I11,[5]consolidated!$B$1:$C$29,2,FALSE)/1000</f>
        <v>0.61099999999999999</v>
      </c>
      <c r="LB11" s="58">
        <v>0.61099999999999999</v>
      </c>
      <c r="LC11" s="58">
        <v>0.61299999999999999</v>
      </c>
      <c r="LD11" s="58">
        <v>0.59499999999999997</v>
      </c>
      <c r="LE11" s="1049">
        <v>0.56999999999999995</v>
      </c>
      <c r="LF11" s="58">
        <v>0.61099999999999999</v>
      </c>
      <c r="LG11" s="58">
        <v>0.58699999999999997</v>
      </c>
      <c r="LH11" s="58">
        <v>0.61</v>
      </c>
      <c r="LI11" s="58"/>
      <c r="LJ11" s="58">
        <v>0.61099999999999999</v>
      </c>
      <c r="LK11" s="58">
        <v>0.61099999999999999</v>
      </c>
      <c r="LL11" s="58">
        <v>0.61499999999999999</v>
      </c>
      <c r="LM11" s="58">
        <v>0.60899999999999999</v>
      </c>
      <c r="LN11" s="58">
        <v>0.61299999999999999</v>
      </c>
      <c r="LO11" s="58">
        <v>0.61699999999999999</v>
      </c>
      <c r="LP11" s="58">
        <v>0.61299999999999999</v>
      </c>
      <c r="LQ11" s="58"/>
      <c r="LR11" s="52">
        <v>0.56999999999999995</v>
      </c>
      <c r="LS11" s="52">
        <v>0.61399999999999999</v>
      </c>
      <c r="LT11" s="32">
        <v>0.61199999999999999</v>
      </c>
      <c r="LU11" s="52">
        <v>0.61299999999999999</v>
      </c>
      <c r="LV11" s="52"/>
      <c r="LW11" s="52">
        <v>0.58899999999999997</v>
      </c>
      <c r="LX11" s="52"/>
      <c r="LY11" s="52">
        <v>0.60699999999999998</v>
      </c>
      <c r="LZ11" s="52">
        <v>0.60599999999999998</v>
      </c>
      <c r="MA11" s="52">
        <v>0.60699999999999998</v>
      </c>
      <c r="MB11" s="58">
        <v>0.57799999999999996</v>
      </c>
      <c r="MC11" s="52">
        <v>0.56999999999999995</v>
      </c>
      <c r="MD11" s="52"/>
      <c r="ME11" s="58">
        <v>0.57699999999999996</v>
      </c>
      <c r="MF11" s="52">
        <v>0.57799999999999996</v>
      </c>
      <c r="MG11" s="52">
        <v>0.57999999999999996</v>
      </c>
      <c r="MH11" s="58">
        <v>0.57699999999999996</v>
      </c>
      <c r="MI11" s="52">
        <v>0.57899999999999996</v>
      </c>
      <c r="MJ11" s="58"/>
      <c r="MK11" s="58">
        <v>0.57799999999999996</v>
      </c>
      <c r="ML11" s="52">
        <v>0.57499999999999996</v>
      </c>
      <c r="MM11" s="58"/>
      <c r="MN11" s="52">
        <v>0.57899999999999996</v>
      </c>
      <c r="MO11" s="1049">
        <v>0.56999999999999995</v>
      </c>
      <c r="MP11" s="1049">
        <v>0.57599999999999996</v>
      </c>
      <c r="MQ11" s="1049">
        <v>0.57599999999999996</v>
      </c>
      <c r="MR11" s="1049">
        <v>0.58199999999999996</v>
      </c>
      <c r="MS11" s="1049">
        <v>0.57599999999999996</v>
      </c>
      <c r="MT11" s="1049">
        <v>0.57699999999999996</v>
      </c>
      <c r="MU11" s="1049">
        <v>0.57999999999999996</v>
      </c>
      <c r="MV11" s="873"/>
      <c r="MW11" s="1049">
        <v>0.57799999999999996</v>
      </c>
      <c r="MX11" s="1049"/>
      <c r="MY11" s="1049">
        <v>0.55000000000000004</v>
      </c>
      <c r="MZ11" s="1049">
        <v>0.54800000000000004</v>
      </c>
      <c r="NA11" s="1049">
        <v>0.56999999999999995</v>
      </c>
      <c r="NB11" s="1049">
        <v>0.55100000000000005</v>
      </c>
      <c r="NC11" s="873"/>
      <c r="ND11" s="1024">
        <v>0.55000000000000004</v>
      </c>
      <c r="NE11" s="1024">
        <v>0.54700000000000004</v>
      </c>
      <c r="NF11" s="1049">
        <v>0.57899999999999996</v>
      </c>
      <c r="NG11" s="1049">
        <v>0.57699999999999996</v>
      </c>
      <c r="NH11" s="1049">
        <v>0.57799999999999996</v>
      </c>
      <c r="NI11" s="1049">
        <v>0.57399999999999995</v>
      </c>
      <c r="NJ11" s="1049">
        <v>0.57699999999999996</v>
      </c>
      <c r="NK11" s="1049">
        <v>0.57799999999999996</v>
      </c>
      <c r="NL11" s="1049"/>
      <c r="NM11" s="1049"/>
      <c r="NN11" s="1049">
        <v>0.57899999999999996</v>
      </c>
      <c r="NO11" s="1049">
        <v>0.56999999999999995</v>
      </c>
      <c r="NP11" s="1049">
        <v>0.57999999999999996</v>
      </c>
      <c r="NQ11" s="1049">
        <v>0.58099999999999996</v>
      </c>
      <c r="NR11" s="1049">
        <v>0.57899999999999996</v>
      </c>
      <c r="NS11" s="1049"/>
      <c r="NT11" s="1049">
        <v>0.57899999999999996</v>
      </c>
      <c r="NU11" s="1049">
        <v>0.57899999999999996</v>
      </c>
      <c r="NV11" s="1049">
        <v>0.57299999999999995</v>
      </c>
      <c r="NW11" s="1049">
        <v>0.59899999999999998</v>
      </c>
      <c r="NX11" s="890"/>
      <c r="NY11" s="1049">
        <v>0.59699999999999998</v>
      </c>
      <c r="NZ11" s="1049">
        <v>0.59899999999999998</v>
      </c>
      <c r="OA11" s="32">
        <v>0.59599999999999997</v>
      </c>
      <c r="OB11" s="52">
        <v>0.86</v>
      </c>
      <c r="OC11" s="1028"/>
      <c r="OD11" s="1049">
        <v>0.56999999999999995</v>
      </c>
      <c r="OE11" s="1049">
        <v>0.59199999999999997</v>
      </c>
      <c r="OF11" s="1049">
        <v>0.56899999999999995</v>
      </c>
      <c r="OG11" s="1049">
        <v>0.59699999999999998</v>
      </c>
      <c r="OH11" s="65">
        <v>0.56399999999999995</v>
      </c>
      <c r="OI11" s="52">
        <v>0.60199999999999998</v>
      </c>
      <c r="OJ11" s="52">
        <v>0.60699999999999998</v>
      </c>
      <c r="OK11" s="52">
        <v>0.60299999999999998</v>
      </c>
      <c r="OL11" s="52">
        <v>0.6</v>
      </c>
      <c r="OM11" s="1129"/>
      <c r="ON11" s="1049">
        <v>0.61</v>
      </c>
      <c r="OO11" s="52">
        <v>0.60499999999999998</v>
      </c>
      <c r="OP11" s="52">
        <v>0.61</v>
      </c>
      <c r="OQ11" s="52">
        <v>0.60699999999999998</v>
      </c>
      <c r="OR11" s="1049">
        <v>0.59899999999999998</v>
      </c>
      <c r="OS11" s="1049">
        <v>0.59799999999999998</v>
      </c>
      <c r="OT11" s="1049">
        <v>0.59799999999999998</v>
      </c>
      <c r="OU11" s="1049">
        <v>0.6</v>
      </c>
      <c r="OV11" s="1049">
        <v>0.57799999999999996</v>
      </c>
      <c r="OW11" s="1049">
        <v>0.60499999999999998</v>
      </c>
      <c r="OX11" s="1049">
        <v>0.59299999999999997</v>
      </c>
      <c r="OY11" s="1049">
        <v>0.59499999999999997</v>
      </c>
      <c r="OZ11" s="1049">
        <v>0.58799999999999997</v>
      </c>
      <c r="PA11" s="1049">
        <v>0.59499999999999997</v>
      </c>
      <c r="PB11" s="1049">
        <v>0.58799999999999997</v>
      </c>
      <c r="PC11" s="52">
        <v>0.86</v>
      </c>
      <c r="PD11" s="1028"/>
      <c r="PE11" s="32">
        <v>0.56999999999999995</v>
      </c>
      <c r="PF11" s="52">
        <v>0.6</v>
      </c>
      <c r="PG11" s="1049">
        <v>0.59299999999999997</v>
      </c>
      <c r="PH11" s="1049">
        <v>0.58599999999999997</v>
      </c>
      <c r="PI11" s="1028"/>
      <c r="PJ11" s="52">
        <v>0.86</v>
      </c>
      <c r="PK11" s="1028">
        <v>0.57999999999999996</v>
      </c>
      <c r="PL11" s="32">
        <v>0.56999999999999995</v>
      </c>
      <c r="PM11" s="52">
        <v>0.61699999999999999</v>
      </c>
      <c r="PN11" s="52">
        <v>0.627</v>
      </c>
      <c r="PO11" s="1049"/>
      <c r="PP11" s="1049"/>
      <c r="PQ11" s="1049"/>
      <c r="PR11" s="1134">
        <v>0.59</v>
      </c>
      <c r="PS11" s="52"/>
      <c r="PT11" s="52"/>
      <c r="PU11" s="52"/>
      <c r="PV11" s="1049"/>
      <c r="PW11" s="1129">
        <v>0.57999999999999996</v>
      </c>
      <c r="PX11" s="1049"/>
      <c r="PY11" s="1049"/>
      <c r="PZ11" s="1129">
        <v>0.57999999999999996</v>
      </c>
      <c r="QA11" s="1129"/>
      <c r="QB11" s="1160">
        <f t="shared" si="23"/>
        <v>-1</v>
      </c>
      <c r="QC11" s="1049">
        <v>0.91</v>
      </c>
      <c r="QD11" s="29">
        <v>0.62</v>
      </c>
      <c r="QE11" s="32">
        <v>0.60199999999999998</v>
      </c>
      <c r="QF11" s="32">
        <v>0.60099999999999998</v>
      </c>
      <c r="QG11" s="32"/>
      <c r="QH11" s="32">
        <v>0.61599999999999999</v>
      </c>
      <c r="QI11" s="32">
        <v>0.60399999999999998</v>
      </c>
      <c r="QJ11" s="65">
        <v>0.60899999999999999</v>
      </c>
      <c r="QK11" s="65">
        <v>0.6</v>
      </c>
      <c r="QL11" s="65">
        <v>0.6</v>
      </c>
      <c r="QM11" s="1023">
        <v>0.61699999999999999</v>
      </c>
      <c r="QN11" s="1023">
        <v>0.61399999999999999</v>
      </c>
      <c r="QO11" s="1023">
        <v>0.60699999999999998</v>
      </c>
      <c r="QP11" s="899">
        <v>0.61499999999999999</v>
      </c>
      <c r="QQ11" s="1023">
        <v>0.57799999999999996</v>
      </c>
      <c r="QR11" s="1023">
        <v>0.57599999999999996</v>
      </c>
      <c r="QS11" s="959">
        <v>0.57399999999999995</v>
      </c>
      <c r="QT11" s="211"/>
      <c r="QU11" s="959">
        <v>0.60799999999999998</v>
      </c>
      <c r="QV11" s="959">
        <v>0.626</v>
      </c>
      <c r="QW11" s="1049">
        <f t="shared" si="57"/>
        <v>0.60899999999999999</v>
      </c>
      <c r="QX11" s="1049">
        <v>0.60899999999999999</v>
      </c>
      <c r="QY11" s="1049"/>
      <c r="QZ11" s="1049">
        <v>0.61</v>
      </c>
      <c r="RA11" s="1049">
        <v>0.60799999999999998</v>
      </c>
      <c r="RB11" s="1049"/>
      <c r="RC11" s="1049"/>
      <c r="RD11" s="1049">
        <v>0.60899999999999999</v>
      </c>
      <c r="RE11" s="1049"/>
      <c r="RF11" s="1049">
        <v>0.61</v>
      </c>
      <c r="RG11" s="1049">
        <v>0.60899999999999999</v>
      </c>
      <c r="RH11" s="1049">
        <v>0.60899999999999999</v>
      </c>
      <c r="RI11" s="1049"/>
      <c r="RJ11" s="1049">
        <v>0.60399999999999998</v>
      </c>
      <c r="RK11" s="1049">
        <v>0.61</v>
      </c>
      <c r="RL11" s="1049">
        <v>0.60799999999999998</v>
      </c>
      <c r="RM11" s="1049">
        <v>0.60899999999999999</v>
      </c>
      <c r="RN11" s="1049">
        <v>0.61</v>
      </c>
      <c r="RO11" s="1049"/>
      <c r="RP11" s="52">
        <v>0.57399999999999995</v>
      </c>
      <c r="RQ11" s="58">
        <v>0.57499999999999996</v>
      </c>
      <c r="RR11" s="58">
        <v>0.57299999999999995</v>
      </c>
      <c r="RS11" s="58">
        <v>0.60699999999999998</v>
      </c>
      <c r="RT11" s="58">
        <v>0.57299999999999995</v>
      </c>
      <c r="RU11" s="58">
        <v>0.61</v>
      </c>
      <c r="RV11" s="58">
        <v>0.63</v>
      </c>
      <c r="RW11" s="52">
        <v>0.57599999999999996</v>
      </c>
      <c r="RX11" s="58">
        <v>0.57199999999999995</v>
      </c>
      <c r="RY11" s="58">
        <v>0.57299999999999995</v>
      </c>
      <c r="RZ11" s="962"/>
      <c r="SA11" s="58">
        <v>0.57199999999999995</v>
      </c>
      <c r="SB11" s="58">
        <v>0.60899999999999999</v>
      </c>
      <c r="SC11" s="58">
        <v>0.57599999999999996</v>
      </c>
      <c r="SD11" s="58">
        <v>0.60899999999999999</v>
      </c>
      <c r="SE11" s="58">
        <v>0.60599999999999998</v>
      </c>
      <c r="SF11" s="1049">
        <v>0.63</v>
      </c>
      <c r="SG11" s="58">
        <v>0.57199999999999995</v>
      </c>
      <c r="SH11" s="58">
        <v>0.57299999999999995</v>
      </c>
      <c r="SI11" s="58">
        <v>0.58399999999999996</v>
      </c>
      <c r="SJ11" s="58">
        <v>0.57399999999999995</v>
      </c>
      <c r="SK11" s="58">
        <v>0.57199999999999995</v>
      </c>
      <c r="SL11" s="58">
        <v>0.57799999999999996</v>
      </c>
      <c r="SM11" s="58">
        <v>0.57299999999999995</v>
      </c>
      <c r="SN11" s="58">
        <v>0.57699999999999996</v>
      </c>
      <c r="SO11" s="52">
        <v>0.57499999999999996</v>
      </c>
      <c r="SP11" s="1049">
        <v>0.57599999999999996</v>
      </c>
      <c r="SQ11" s="1049"/>
      <c r="SR11" s="1049">
        <v>0.63</v>
      </c>
      <c r="SS11" s="58">
        <v>0.57699999999999996</v>
      </c>
      <c r="ST11" s="58">
        <v>0.57599999999999996</v>
      </c>
      <c r="SU11" s="58">
        <v>0.57699999999999996</v>
      </c>
      <c r="SV11" s="962"/>
      <c r="SW11" s="58">
        <v>0.57399999999999995</v>
      </c>
      <c r="SX11" s="58">
        <v>0.57199999999999995</v>
      </c>
      <c r="SY11" s="58">
        <v>0.57799999999999996</v>
      </c>
      <c r="SZ11" s="58">
        <v>0.57699999999999996</v>
      </c>
      <c r="TA11" s="52">
        <v>0.57799999999999996</v>
      </c>
      <c r="TB11" s="1049">
        <v>0.57499999999999996</v>
      </c>
      <c r="TC11" s="1049">
        <v>0.63</v>
      </c>
      <c r="TD11" s="32">
        <v>0.57699999999999996</v>
      </c>
      <c r="TE11" s="52">
        <v>0.57499999999999996</v>
      </c>
      <c r="TF11" s="52">
        <v>0.57499999999999996</v>
      </c>
      <c r="TG11" s="52">
        <v>0.57599999999999996</v>
      </c>
      <c r="TH11" s="52">
        <v>0.57699999999999996</v>
      </c>
      <c r="TI11" s="52">
        <v>0.57999999999999996</v>
      </c>
      <c r="TJ11" s="52">
        <v>0.57699999999999996</v>
      </c>
      <c r="TK11" s="52"/>
      <c r="TL11" s="959">
        <v>0.57999999999999996</v>
      </c>
      <c r="TM11" s="1049">
        <v>0.63</v>
      </c>
      <c r="TN11" s="1049">
        <v>0.57599999999999996</v>
      </c>
      <c r="TO11" s="1049">
        <v>0.58099999999999996</v>
      </c>
      <c r="TP11" s="1049">
        <v>0.57699999999999996</v>
      </c>
      <c r="TQ11" s="1049">
        <v>0.57799999999999996</v>
      </c>
      <c r="TR11" s="52">
        <v>0.57599999999999996</v>
      </c>
      <c r="TS11" s="52">
        <v>0.57999999999999996</v>
      </c>
      <c r="TT11" s="52">
        <v>0.57699999999999996</v>
      </c>
      <c r="TU11" s="872"/>
      <c r="TV11" s="52">
        <v>0.53900000000000003</v>
      </c>
      <c r="TW11" s="52">
        <v>0.54</v>
      </c>
      <c r="TX11" s="872"/>
      <c r="TY11" s="52">
        <v>0.63</v>
      </c>
      <c r="TZ11" s="52">
        <v>0.54</v>
      </c>
      <c r="UA11" s="52">
        <v>0.54</v>
      </c>
      <c r="UB11" s="52">
        <v>0.53800000000000003</v>
      </c>
      <c r="UC11" s="52">
        <v>0.57699999999999996</v>
      </c>
      <c r="UD11" s="52">
        <v>0.57799999999999996</v>
      </c>
      <c r="UE11" s="52">
        <v>0.57699999999999996</v>
      </c>
      <c r="UF11" s="52">
        <v>0.57499999999999996</v>
      </c>
      <c r="UG11" s="944"/>
      <c r="UH11" s="52">
        <v>0.57599999999999996</v>
      </c>
      <c r="UI11" s="52">
        <v>0.57799999999999996</v>
      </c>
      <c r="UJ11" s="52"/>
      <c r="UK11" s="52">
        <v>0.57699999999999996</v>
      </c>
      <c r="UL11" s="52">
        <v>0.63</v>
      </c>
      <c r="UM11" s="52">
        <v>0.57599999999999996</v>
      </c>
      <c r="UN11" s="52">
        <v>0.57599999999999996</v>
      </c>
      <c r="UO11" s="52">
        <v>0.59199999999999997</v>
      </c>
      <c r="UP11" s="52">
        <v>0.59399999999999997</v>
      </c>
      <c r="UQ11" s="52">
        <v>0.59199999999999997</v>
      </c>
      <c r="UR11" s="52">
        <v>0.60099999999999998</v>
      </c>
      <c r="US11" s="52"/>
      <c r="UT11" s="52">
        <v>0.57499999999999996</v>
      </c>
      <c r="UU11" s="52">
        <v>0.59799999999999998</v>
      </c>
      <c r="UV11" s="52">
        <v>0.59399999999999997</v>
      </c>
      <c r="UW11" s="52">
        <v>0.6</v>
      </c>
      <c r="UX11" s="1049">
        <v>0.91</v>
      </c>
      <c r="UY11" s="1129"/>
      <c r="UZ11" s="52">
        <v>0.63</v>
      </c>
      <c r="VA11" s="52">
        <v>0.60099999999999998</v>
      </c>
      <c r="VB11" s="52">
        <v>0.58599999999999997</v>
      </c>
      <c r="VC11" s="1049">
        <v>0.59399999999999997</v>
      </c>
      <c r="VD11" s="32">
        <v>0.57099999999999995</v>
      </c>
      <c r="VE11" s="52">
        <v>0.57799999999999996</v>
      </c>
      <c r="VF11" s="52">
        <v>0.61199999999999999</v>
      </c>
      <c r="VG11" s="1129"/>
      <c r="VH11" s="52">
        <v>0.59699999999999998</v>
      </c>
      <c r="VI11" s="52">
        <v>0.59699999999999998</v>
      </c>
      <c r="VJ11" s="1129"/>
      <c r="VK11" s="1049">
        <v>0.57299999999999995</v>
      </c>
      <c r="VL11" s="52">
        <v>0.59599999999999997</v>
      </c>
      <c r="VM11" s="52">
        <v>0.6</v>
      </c>
      <c r="VN11" s="52">
        <v>0.59499999999999997</v>
      </c>
      <c r="VO11" s="1049">
        <v>0.59899999999999998</v>
      </c>
      <c r="VP11" s="1049">
        <v>0.59799999999999998</v>
      </c>
      <c r="VQ11" s="1049">
        <v>0.59799999999999998</v>
      </c>
      <c r="VR11" s="1049">
        <v>0.58899999999999997</v>
      </c>
      <c r="VS11" s="1049">
        <v>0.6</v>
      </c>
      <c r="VT11" s="32">
        <v>0.60299999999999998</v>
      </c>
      <c r="VU11" s="52">
        <v>0.59099999999999997</v>
      </c>
      <c r="VV11" s="1049">
        <v>0.58499999999999996</v>
      </c>
      <c r="VW11" s="1049">
        <v>0.59499999999999997</v>
      </c>
      <c r="VX11" s="1049">
        <v>0.55700000000000005</v>
      </c>
      <c r="VY11" s="1049">
        <v>0.58799999999999997</v>
      </c>
      <c r="VZ11" s="1129"/>
      <c r="WA11" s="1049">
        <v>0.91</v>
      </c>
      <c r="WB11" s="1129"/>
      <c r="WC11" s="52">
        <v>0.63</v>
      </c>
      <c r="WD11" s="1049">
        <v>0.59199999999999997</v>
      </c>
      <c r="WE11" s="1129"/>
      <c r="WF11" s="1049">
        <v>0.58599999999999997</v>
      </c>
      <c r="WG11" s="1049">
        <v>0.58599999999999997</v>
      </c>
      <c r="WH11" s="1049">
        <v>0.91</v>
      </c>
      <c r="WI11" s="1129"/>
      <c r="WJ11" s="52">
        <v>0.63</v>
      </c>
      <c r="WK11" s="1049">
        <v>0.61799999999999999</v>
      </c>
      <c r="WL11" s="1049">
        <v>0.629</v>
      </c>
      <c r="WM11" s="1049">
        <v>0.63400000000000001</v>
      </c>
      <c r="WN11" s="1049">
        <v>0.625</v>
      </c>
      <c r="WO11" s="1135"/>
      <c r="WP11" s="1049">
        <v>0.61799999999999999</v>
      </c>
      <c r="WQ11" s="1049">
        <v>0.628</v>
      </c>
      <c r="WR11" s="1049">
        <v>0.629</v>
      </c>
      <c r="WS11" s="1049">
        <v>0.626</v>
      </c>
      <c r="WT11" s="52">
        <v>0.64</v>
      </c>
      <c r="WU11" s="1049">
        <v>0.625</v>
      </c>
      <c r="WV11" s="1049">
        <v>0.623</v>
      </c>
      <c r="WW11" s="1049">
        <v>0.63400000000000001</v>
      </c>
      <c r="WX11" s="1160">
        <f t="shared" si="24"/>
        <v>6.3492063492063544E-3</v>
      </c>
      <c r="WY11" s="37">
        <f>0.91-0.1</f>
        <v>0.81</v>
      </c>
      <c r="WZ11" s="29">
        <v>0.46</v>
      </c>
      <c r="XB11" s="32"/>
      <c r="XC11" s="32"/>
      <c r="XD11" s="52"/>
      <c r="XE11" s="52"/>
      <c r="XF11" s="52">
        <v>0.52600000000000002</v>
      </c>
      <c r="XG11" s="1024"/>
      <c r="XH11" s="65"/>
      <c r="XI11" s="52"/>
      <c r="XJ11" s="52"/>
      <c r="XK11" s="52"/>
      <c r="XL11" s="52"/>
      <c r="XM11" s="52">
        <v>0.46800000000000003</v>
      </c>
      <c r="XN11" s="52">
        <v>0.47</v>
      </c>
      <c r="XO11" s="52">
        <v>0.47299999999999998</v>
      </c>
      <c r="XP11" s="52"/>
      <c r="XQ11" s="52"/>
      <c r="XR11" s="1023">
        <v>0.46600000000000003</v>
      </c>
      <c r="XS11" s="1023">
        <f t="shared" si="58"/>
        <v>0.46600000000000003</v>
      </c>
      <c r="XT11" s="1049"/>
      <c r="XU11" s="1049"/>
      <c r="XV11" s="1049">
        <v>0.53600000000000003</v>
      </c>
      <c r="XW11" s="1049">
        <v>0.46600000000000003</v>
      </c>
      <c r="XX11" s="1049"/>
      <c r="XY11" s="1049"/>
      <c r="XZ11" s="1049"/>
      <c r="YA11" s="1049">
        <v>0.46600000000000003</v>
      </c>
      <c r="YB11" s="1049"/>
      <c r="YC11" s="1049">
        <v>0.47299999999999998</v>
      </c>
      <c r="YD11" s="1049">
        <v>0.47499999999999998</v>
      </c>
      <c r="YE11" s="1049">
        <v>0.47299999999999998</v>
      </c>
      <c r="YF11" s="1049">
        <v>0.47099999999999997</v>
      </c>
      <c r="YG11" s="1049">
        <v>0.47299999999999998</v>
      </c>
      <c r="YH11" s="1049"/>
      <c r="YI11" s="1049">
        <v>0.46600000000000003</v>
      </c>
      <c r="YJ11" s="1049"/>
      <c r="YK11" s="52">
        <v>0.47399999999999998</v>
      </c>
      <c r="YL11" s="52"/>
      <c r="YM11" s="58">
        <v>0.5</v>
      </c>
      <c r="YN11" s="52"/>
      <c r="YO11" s="58">
        <v>0.47299999999999998</v>
      </c>
      <c r="YP11" s="52">
        <v>0.47099999999999997</v>
      </c>
      <c r="YQ11" s="52">
        <v>0.47599999999999998</v>
      </c>
      <c r="YR11" s="52">
        <v>0.47299999999999998</v>
      </c>
      <c r="YS11" s="58">
        <v>0.46600000000000003</v>
      </c>
      <c r="YT11" s="58">
        <v>0.47299999999999998</v>
      </c>
      <c r="YU11" s="58">
        <v>0.47199999999999998</v>
      </c>
      <c r="YV11" s="52">
        <v>0.5</v>
      </c>
      <c r="YW11" s="58">
        <v>0.49299999999999999</v>
      </c>
      <c r="YX11" s="58">
        <v>0.5</v>
      </c>
      <c r="YY11" s="58">
        <v>0.49299999999999999</v>
      </c>
      <c r="YZ11" s="58">
        <v>0.497</v>
      </c>
      <c r="ZA11" s="58"/>
      <c r="ZB11" s="58">
        <v>0.498</v>
      </c>
      <c r="ZC11" s="1049">
        <v>0.46600000000000003</v>
      </c>
      <c r="ZD11" s="58">
        <v>0.496</v>
      </c>
      <c r="ZE11" s="58">
        <v>0.497</v>
      </c>
      <c r="ZF11" s="58">
        <v>0.495</v>
      </c>
      <c r="ZG11" s="58">
        <v>0.498</v>
      </c>
      <c r="ZH11" s="58">
        <v>0.496</v>
      </c>
      <c r="ZI11" s="58"/>
      <c r="ZJ11" s="58"/>
      <c r="ZK11" s="58"/>
      <c r="ZL11" s="52"/>
      <c r="ZM11" s="1049"/>
      <c r="ZN11" s="1049">
        <v>0.46600000000000003</v>
      </c>
      <c r="ZO11" s="58"/>
      <c r="ZP11" s="967">
        <v>0.86</v>
      </c>
      <c r="ZQ11" s="58">
        <v>0.49199999999999999</v>
      </c>
      <c r="ZR11" s="58"/>
      <c r="ZS11" s="58">
        <v>0.497</v>
      </c>
      <c r="ZT11" s="58">
        <v>0.496</v>
      </c>
      <c r="ZU11" s="58"/>
      <c r="ZV11" s="58"/>
      <c r="ZW11" s="58"/>
      <c r="ZX11" s="58"/>
      <c r="ZY11" s="58"/>
      <c r="ZZ11" s="58"/>
      <c r="AAA11" s="52">
        <v>0.46600000000000003</v>
      </c>
      <c r="AAB11" s="58"/>
      <c r="AAC11" s="58"/>
      <c r="AAD11" s="52"/>
      <c r="AAE11" s="957">
        <v>0.82</v>
      </c>
      <c r="AAF11" s="52"/>
      <c r="AAG11" s="52"/>
      <c r="AAH11" s="52"/>
      <c r="AAI11" s="52"/>
      <c r="AAJ11" s="52">
        <v>0.5</v>
      </c>
      <c r="AAK11" s="52"/>
      <c r="AAL11" s="1049">
        <v>0.46600000000000003</v>
      </c>
      <c r="AAM11" s="1049"/>
      <c r="AAN11" s="1049"/>
      <c r="AAO11" s="1049"/>
      <c r="AAP11" s="1049"/>
      <c r="AAQ11" s="52"/>
      <c r="AAR11" s="52">
        <v>0.498</v>
      </c>
      <c r="AAS11" s="52"/>
      <c r="AAT11" s="52">
        <v>0.5</v>
      </c>
      <c r="AAU11" s="52">
        <v>0.46500000000000002</v>
      </c>
      <c r="AAV11" s="52">
        <v>0.45900000000000002</v>
      </c>
      <c r="AAW11" s="52">
        <v>0.46600000000000003</v>
      </c>
      <c r="AAX11" s="52"/>
      <c r="AAY11" s="52">
        <v>0.45900000000000002</v>
      </c>
      <c r="AAZ11" s="52">
        <v>0.46</v>
      </c>
      <c r="ABA11" s="52">
        <v>0.45800000000000002</v>
      </c>
      <c r="ABB11" s="52">
        <v>0.499</v>
      </c>
      <c r="ABC11" s="52">
        <v>0.496</v>
      </c>
      <c r="ABD11" s="52">
        <v>0.496</v>
      </c>
      <c r="ABE11" s="52">
        <v>0.497</v>
      </c>
      <c r="ABF11" s="944"/>
      <c r="ABG11" s="52"/>
      <c r="ABH11" s="52">
        <v>0.5</v>
      </c>
      <c r="ABI11" s="52"/>
      <c r="ABJ11" s="52">
        <v>0.496</v>
      </c>
      <c r="ABK11" s="52">
        <v>0.46600000000000003</v>
      </c>
      <c r="ABL11" s="52">
        <v>0.498</v>
      </c>
      <c r="ABM11" s="52">
        <v>0.497</v>
      </c>
      <c r="ABN11" s="52">
        <v>0.501</v>
      </c>
      <c r="ABO11" s="52">
        <v>0.499</v>
      </c>
      <c r="ABP11" s="52">
        <v>0.497</v>
      </c>
      <c r="ABQ11" s="52">
        <v>0.499</v>
      </c>
      <c r="ABR11" s="52"/>
      <c r="ABS11" s="52">
        <v>0.501</v>
      </c>
      <c r="ABT11" s="52"/>
      <c r="ABU11" s="52"/>
      <c r="ABV11" s="908">
        <v>0.82</v>
      </c>
      <c r="ABW11" s="36">
        <f>0.91-0.1</f>
        <v>0.81</v>
      </c>
      <c r="ABX11" s="987">
        <v>0.57999999999999996</v>
      </c>
      <c r="ABY11" s="52">
        <v>0.46600000000000003</v>
      </c>
      <c r="ABZ11" s="52"/>
      <c r="ACA11" s="52">
        <v>0.48</v>
      </c>
      <c r="ACB11" s="1049"/>
      <c r="ACC11" s="58">
        <v>0.49</v>
      </c>
      <c r="ACD11" s="52"/>
      <c r="ACE11" s="52"/>
      <c r="ACF11" s="52"/>
      <c r="ACG11" s="52"/>
      <c r="ACH11" s="1129">
        <v>0.56000000000000005</v>
      </c>
      <c r="ACI11" s="1049"/>
      <c r="ACJ11" s="52"/>
      <c r="ACK11" s="52"/>
      <c r="ACL11" s="52"/>
      <c r="ACM11" s="1049"/>
      <c r="ACN11" s="1049"/>
      <c r="ACO11" s="1049"/>
      <c r="ACP11" s="1049"/>
      <c r="ACQ11" s="1049">
        <v>0.5</v>
      </c>
      <c r="ACR11" s="1049"/>
      <c r="ACS11" s="1049"/>
      <c r="ACT11" s="1049"/>
      <c r="ACU11" s="1049"/>
      <c r="ACV11" s="1135">
        <v>0.57999999999999996</v>
      </c>
      <c r="ACW11" s="1049">
        <v>0.49399999999999999</v>
      </c>
      <c r="ACX11" s="1049"/>
      <c r="ACY11" s="36">
        <f>0.91-0.1</f>
        <v>0.81</v>
      </c>
      <c r="ACZ11" s="987">
        <v>0.57999999999999996</v>
      </c>
      <c r="ADA11" s="52">
        <v>0.46600000000000003</v>
      </c>
      <c r="ADB11" s="52">
        <v>0.49</v>
      </c>
      <c r="ADC11" s="1049"/>
      <c r="ADD11" s="1049"/>
      <c r="ADE11" s="36">
        <f>0.91-0.1</f>
        <v>0.81</v>
      </c>
      <c r="ADF11" s="987">
        <v>0.57999999999999996</v>
      </c>
      <c r="ADG11" s="52">
        <v>0.46600000000000003</v>
      </c>
      <c r="ADH11" s="1049"/>
      <c r="ADI11" s="1049"/>
      <c r="ADJ11" s="1035">
        <v>0.59</v>
      </c>
      <c r="ADK11" s="52"/>
      <c r="ADL11" s="52"/>
      <c r="ADM11" s="1049"/>
      <c r="ADN11" s="1049"/>
      <c r="ADO11" s="1049"/>
      <c r="ADP11" s="1049"/>
      <c r="ADQ11" s="1049"/>
      <c r="ADR11" s="1049"/>
      <c r="ADS11" s="1049"/>
      <c r="ADT11" s="52"/>
      <c r="ADU11" s="32"/>
      <c r="ADV11" s="36">
        <f>0.91-0.1</f>
        <v>0.81</v>
      </c>
      <c r="ADW11" s="987">
        <v>0.57999999999999996</v>
      </c>
      <c r="ADX11" s="52">
        <v>0.46600000000000003</v>
      </c>
      <c r="ADY11" s="32"/>
      <c r="ADZ11" s="966">
        <f t="shared" si="25"/>
        <v>-1</v>
      </c>
      <c r="AEA11" s="1049">
        <v>0.86</v>
      </c>
      <c r="AEB11" s="32">
        <v>0.67100000000000004</v>
      </c>
      <c r="AEC11" s="32">
        <v>0.62</v>
      </c>
      <c r="AED11" s="32"/>
      <c r="AEE11" s="32">
        <v>0.625</v>
      </c>
      <c r="AEF11" s="32">
        <v>0.61799999999999999</v>
      </c>
      <c r="AEG11" s="32">
        <v>0.56299999999999994</v>
      </c>
      <c r="AEH11" s="32">
        <v>0.627</v>
      </c>
      <c r="AEI11" s="32">
        <v>0.627</v>
      </c>
      <c r="AEJ11" s="32"/>
      <c r="AEK11" s="52">
        <v>0.65400000000000003</v>
      </c>
      <c r="AEL11" s="52">
        <v>0.63700000000000001</v>
      </c>
      <c r="AEM11" s="52">
        <v>0.64200000000000002</v>
      </c>
      <c r="AEN11" s="52">
        <v>0.63500000000000001</v>
      </c>
      <c r="AEO11" s="52">
        <v>0.57099999999999995</v>
      </c>
      <c r="AEP11" s="52">
        <v>0.57099999999999995</v>
      </c>
      <c r="AEQ11" s="52">
        <v>0.57299999999999995</v>
      </c>
      <c r="AER11" s="52"/>
      <c r="AES11" s="52"/>
      <c r="AET11" s="52">
        <v>0.57199999999999995</v>
      </c>
      <c r="AEU11" s="52">
        <f t="shared" si="26"/>
        <v>0.56299999999999994</v>
      </c>
      <c r="AEV11" s="1049"/>
      <c r="AEW11" s="1049"/>
      <c r="AEX11" s="1049"/>
      <c r="AEY11" s="1049">
        <v>0.88</v>
      </c>
      <c r="AEZ11" s="1049">
        <v>0.88</v>
      </c>
      <c r="AFA11" s="1049">
        <v>0.56299999999999994</v>
      </c>
      <c r="AFB11" s="1049"/>
      <c r="AFC11" s="1049"/>
      <c r="AFD11" s="1049">
        <v>0.56299999999999994</v>
      </c>
      <c r="AFE11" s="1049">
        <v>0.58099999999999996</v>
      </c>
      <c r="AFF11" s="1049">
        <v>0.58099999999999996</v>
      </c>
      <c r="AFG11" s="1049">
        <v>0.57899999999999996</v>
      </c>
      <c r="AFH11" s="1049"/>
      <c r="AFI11" s="32">
        <v>0.57999999999999996</v>
      </c>
      <c r="AFJ11" s="52">
        <v>0.57999999999999996</v>
      </c>
      <c r="AFK11" s="52">
        <v>0.58399999999999996</v>
      </c>
      <c r="AFL11" s="52">
        <v>0.58199999999999996</v>
      </c>
      <c r="AFM11" s="52">
        <v>0.56299999999999994</v>
      </c>
      <c r="AFN11" s="52"/>
      <c r="AFO11" s="52">
        <v>0.57999999999999996</v>
      </c>
      <c r="AFP11" s="52">
        <v>0.58099999999999996</v>
      </c>
      <c r="AFQ11" s="58">
        <v>0.57999999999999996</v>
      </c>
      <c r="AFR11" s="58">
        <v>0.58099999999999996</v>
      </c>
      <c r="AFS11" s="58"/>
      <c r="AFT11" s="58">
        <v>0.58099999999999996</v>
      </c>
      <c r="AFU11" s="52">
        <v>0.58199999999999996</v>
      </c>
      <c r="AFV11" s="52">
        <v>0.58299999999999996</v>
      </c>
      <c r="AFW11" s="58">
        <v>0.56299999999999994</v>
      </c>
      <c r="AFX11" s="52">
        <v>0.57899999999999996</v>
      </c>
      <c r="AFY11" s="58">
        <v>0.57799999999999996</v>
      </c>
      <c r="AFZ11" s="52">
        <v>0.57799999999999996</v>
      </c>
      <c r="AGA11" s="58">
        <v>0.57999999999999996</v>
      </c>
      <c r="AGB11" s="52">
        <v>0.58299999999999996</v>
      </c>
      <c r="AGC11" s="52">
        <v>0.58099999999999996</v>
      </c>
      <c r="AGD11" s="52">
        <v>0.57899999999999996</v>
      </c>
      <c r="AGE11" s="52"/>
      <c r="AGF11" s="32">
        <v>0.57599999999999996</v>
      </c>
      <c r="AGG11" s="52">
        <v>0.56299999999999994</v>
      </c>
      <c r="AGH11" s="52">
        <v>0.57599999999999996</v>
      </c>
      <c r="AGI11" s="52">
        <v>0.58299999999999996</v>
      </c>
      <c r="AGJ11" s="52">
        <v>0.58199999999999996</v>
      </c>
      <c r="AGK11" s="32"/>
      <c r="AGL11" s="52">
        <v>0.58099999999999996</v>
      </c>
      <c r="AGM11" s="52">
        <v>0.57899999999999996</v>
      </c>
      <c r="AGN11" s="52">
        <v>0.57499999999999996</v>
      </c>
      <c r="AGO11" s="52">
        <v>0.58399999999999996</v>
      </c>
      <c r="AGP11" s="52">
        <v>0.58199999999999996</v>
      </c>
      <c r="AGQ11" s="52">
        <v>0.57999999999999996</v>
      </c>
      <c r="AGR11" s="1049">
        <v>0.58099999999999996</v>
      </c>
      <c r="AGS11" s="1049">
        <v>0.56299999999999994</v>
      </c>
      <c r="AGT11" s="58">
        <v>0.58199999999999996</v>
      </c>
      <c r="AGU11" s="58">
        <v>0.58099999999999996</v>
      </c>
      <c r="AGV11" s="58">
        <v>0.58099999999999996</v>
      </c>
      <c r="AGW11" s="58">
        <v>0.57999999999999996</v>
      </c>
      <c r="AGX11" s="58">
        <v>0.57699999999999996</v>
      </c>
      <c r="AGY11" s="58">
        <v>0.57999999999999996</v>
      </c>
      <c r="AGZ11" s="58">
        <v>0.58299999999999996</v>
      </c>
      <c r="AHA11" s="58">
        <v>0.58099999999999996</v>
      </c>
      <c r="AHB11" s="58">
        <v>0.58099999999999996</v>
      </c>
      <c r="AHC11" s="58">
        <v>0.56299999999999994</v>
      </c>
      <c r="AHD11" s="58">
        <v>0.57899999999999996</v>
      </c>
      <c r="AHE11" s="58">
        <v>0.57899999999999996</v>
      </c>
      <c r="AHF11" s="52">
        <v>0.58099999999999996</v>
      </c>
      <c r="AHG11" s="58">
        <v>0.58299999999999996</v>
      </c>
      <c r="AHH11" s="52">
        <v>0.58899999999999997</v>
      </c>
      <c r="AHI11" s="58"/>
      <c r="AHJ11" s="52">
        <v>0.58099999999999996</v>
      </c>
      <c r="AHK11" s="52">
        <v>0.58499999999999996</v>
      </c>
      <c r="AHL11" s="52"/>
      <c r="AHM11" s="959">
        <v>0.57999999999999996</v>
      </c>
      <c r="AHN11" s="52"/>
      <c r="AHO11" s="1049">
        <v>0.56299999999999994</v>
      </c>
      <c r="AHP11" s="1049">
        <v>0.58699999999999997</v>
      </c>
      <c r="AHQ11" s="1049">
        <v>0.59499999999999997</v>
      </c>
      <c r="AHR11" s="1049">
        <v>0.58499999999999996</v>
      </c>
      <c r="AHS11" s="1049">
        <v>0.58399999999999996</v>
      </c>
      <c r="AHT11" s="1049">
        <v>0.59099999999999997</v>
      </c>
      <c r="AHU11" s="1049">
        <v>0.58399999999999996</v>
      </c>
      <c r="AHV11" s="1049">
        <v>0.58499999999999996</v>
      </c>
      <c r="AHW11" s="1049">
        <v>0.55900000000000005</v>
      </c>
      <c r="AHX11" s="1049">
        <v>0.56200000000000006</v>
      </c>
      <c r="AHY11" s="1049">
        <v>0.56299999999999994</v>
      </c>
      <c r="AHZ11" s="1049">
        <v>0.55800000000000005</v>
      </c>
      <c r="AIA11" s="1049">
        <v>0.55900000000000005</v>
      </c>
      <c r="AIB11" s="1049">
        <v>0.55500000000000005</v>
      </c>
      <c r="AIC11" s="1049">
        <v>0.58099999999999996</v>
      </c>
      <c r="AID11" s="1049">
        <v>0.58099999999999996</v>
      </c>
      <c r="AIE11" s="1049">
        <v>0.57999999999999996</v>
      </c>
      <c r="AIF11" s="1049">
        <v>0.57899999999999996</v>
      </c>
      <c r="AIG11" s="1049">
        <v>0.57799999999999996</v>
      </c>
      <c r="AIH11" s="1049">
        <v>0.57999999999999996</v>
      </c>
      <c r="AII11" s="1049"/>
      <c r="AIJ11" s="1049">
        <v>0.58599999999999997</v>
      </c>
      <c r="AIK11" s="1049">
        <v>0.56299999999999994</v>
      </c>
      <c r="AIL11" s="1049">
        <v>0.58299999999999996</v>
      </c>
      <c r="AIM11" s="1049">
        <v>0.56100000000000005</v>
      </c>
      <c r="AIN11" s="1049">
        <v>0.56000000000000005</v>
      </c>
      <c r="AIO11" s="1049">
        <v>0.55800000000000005</v>
      </c>
      <c r="AIP11" s="1049">
        <v>0.55700000000000005</v>
      </c>
      <c r="AIQ11" s="1049">
        <v>0.58299999999999996</v>
      </c>
      <c r="AIR11" s="890"/>
      <c r="AIS11" s="1049">
        <v>0.61199999999999999</v>
      </c>
      <c r="AIT11" s="1049">
        <v>0.61799999999999999</v>
      </c>
      <c r="AIU11" s="1049">
        <v>0.61299999999999999</v>
      </c>
      <c r="AIV11" s="1049">
        <v>0.61699999999999999</v>
      </c>
      <c r="AIW11" s="1049">
        <v>0.86</v>
      </c>
      <c r="AIX11" s="1028"/>
      <c r="AIY11" s="1049">
        <v>0.56299999999999994</v>
      </c>
      <c r="AIZ11" s="1049">
        <v>0.61599999999999999</v>
      </c>
      <c r="AJA11" s="1028"/>
      <c r="AJB11" s="1049">
        <v>0.59</v>
      </c>
      <c r="AJC11" s="1049">
        <v>0.60599999999999998</v>
      </c>
      <c r="AJD11" s="1584"/>
      <c r="AJE11" s="58">
        <v>0.57999999999999996</v>
      </c>
      <c r="AJF11" s="52">
        <v>0.60899999999999999</v>
      </c>
      <c r="AJG11" s="52">
        <v>0.61699999999999999</v>
      </c>
      <c r="AJH11" s="52">
        <v>0.61599999999999999</v>
      </c>
      <c r="AJI11" s="52">
        <v>0.61799999999999999</v>
      </c>
      <c r="AJJ11" s="1129"/>
      <c r="AJK11" s="1049">
        <v>0.61699999999999999</v>
      </c>
      <c r="AJL11" s="52">
        <v>0.61399999999999999</v>
      </c>
      <c r="AJM11" s="52">
        <v>0.61599999999999999</v>
      </c>
      <c r="AJN11" s="52">
        <v>0.61099999999999999</v>
      </c>
      <c r="AJO11" s="52"/>
      <c r="AJP11" s="1049">
        <v>0.61499999999999999</v>
      </c>
      <c r="AJQ11" s="1049">
        <v>0.61499999999999999</v>
      </c>
      <c r="AJR11" s="1049">
        <v>0.59</v>
      </c>
      <c r="AJS11" s="1049">
        <v>0.57399999999999995</v>
      </c>
      <c r="AJT11" s="1049">
        <v>0.6</v>
      </c>
      <c r="AJU11" s="1049">
        <v>0.6</v>
      </c>
      <c r="AJV11" s="1049">
        <v>0.6</v>
      </c>
      <c r="AJW11" s="1049">
        <v>0.60599999999999998</v>
      </c>
      <c r="AJX11" s="1049">
        <v>0.61</v>
      </c>
      <c r="AJY11" s="1135"/>
      <c r="AJZ11" s="1049">
        <v>0.58399999999999996</v>
      </c>
      <c r="AKA11" s="1049">
        <v>0.58699999999999997</v>
      </c>
      <c r="AKB11" s="1028"/>
      <c r="AKC11" s="1049">
        <v>0.86</v>
      </c>
      <c r="AKD11" s="1028"/>
      <c r="AKE11" s="1049">
        <v>0.56299999999999994</v>
      </c>
      <c r="AKF11" s="1049">
        <v>0.59199999999999997</v>
      </c>
      <c r="AKG11" s="1049">
        <v>0.60499999999999998</v>
      </c>
      <c r="AKH11" s="1049">
        <v>0.60499999999999998</v>
      </c>
      <c r="AKI11" s="1049">
        <v>0.86</v>
      </c>
      <c r="AKJ11" s="1028">
        <v>0.57999999999999996</v>
      </c>
      <c r="AKK11" s="1049">
        <v>0.56299999999999994</v>
      </c>
      <c r="AKL11" s="1049"/>
      <c r="AKM11" s="1049"/>
      <c r="AKN11" s="1028">
        <v>0.62</v>
      </c>
      <c r="AKO11" s="1049"/>
      <c r="AKP11" s="1049"/>
      <c r="AKQ11" s="1049"/>
      <c r="AKR11" s="1049"/>
      <c r="AKS11" s="1049"/>
      <c r="AKT11" s="1035">
        <v>0.61</v>
      </c>
      <c r="AKU11" s="1035"/>
      <c r="AKV11" s="1035"/>
      <c r="AKW11" s="1035"/>
      <c r="AKX11" s="1049"/>
      <c r="AKY11" s="1049"/>
      <c r="AKZ11" s="1049"/>
      <c r="ALA11" s="52"/>
      <c r="ALB11" s="52"/>
      <c r="ALC11" s="1049">
        <v>0.86</v>
      </c>
      <c r="ALD11" s="1028">
        <v>0.57999999999999996</v>
      </c>
      <c r="ALE11" s="1049">
        <v>0.56299999999999994</v>
      </c>
      <c r="ALF11" s="1049"/>
      <c r="ALG11" s="1049"/>
      <c r="ALH11" s="1049"/>
      <c r="ALI11" s="1049"/>
      <c r="ALJ11" s="1028">
        <v>0.57999999999999996</v>
      </c>
      <c r="ALK11" s="1049">
        <v>0.56299999999999994</v>
      </c>
      <c r="ALL11" s="52">
        <v>0.59699999999999998</v>
      </c>
      <c r="ALM11" s="1049">
        <v>0.61299999999999999</v>
      </c>
      <c r="ALN11" s="1049">
        <v>0.59799999999999998</v>
      </c>
      <c r="ALO11" s="52"/>
      <c r="ALP11" s="52"/>
      <c r="ALQ11" s="1028">
        <v>0.57999999999999996</v>
      </c>
      <c r="ALR11" s="1049">
        <v>0.56299999999999994</v>
      </c>
      <c r="ALS11" s="1049">
        <v>0.60599999999999998</v>
      </c>
      <c r="ALT11" s="1049"/>
      <c r="ALU11" s="52"/>
      <c r="ALV11" s="1049"/>
      <c r="ALW11" s="1028">
        <v>0.57999999999999996</v>
      </c>
      <c r="ALX11" s="1049">
        <v>0.56299999999999994</v>
      </c>
      <c r="ALY11" s="1049"/>
      <c r="ALZ11" s="1129">
        <v>0.57999999999999996</v>
      </c>
      <c r="AMA11" s="52">
        <v>0.56299999999999994</v>
      </c>
      <c r="AMB11" s="52">
        <v>0.59499999999999997</v>
      </c>
      <c r="AMC11" s="52">
        <v>0.61299999999999999</v>
      </c>
      <c r="AMD11" s="52">
        <v>0.59299999999999997</v>
      </c>
      <c r="AME11" s="1129">
        <v>0.57999999999999996</v>
      </c>
      <c r="AMF11" s="52">
        <v>0.56299999999999994</v>
      </c>
      <c r="AMG11" s="52"/>
      <c r="AMH11" s="58">
        <v>0.61599999999999999</v>
      </c>
      <c r="AMI11" s="944"/>
      <c r="AMJ11" s="52">
        <v>0.59499999999999997</v>
      </c>
      <c r="AMK11" s="1129">
        <v>0.57999999999999996</v>
      </c>
      <c r="AML11" s="52">
        <v>0.56299999999999994</v>
      </c>
      <c r="AMM11" s="52">
        <v>0.61199999999999999</v>
      </c>
      <c r="AMN11" s="52">
        <v>0.61699999999999999</v>
      </c>
      <c r="AMO11" s="52">
        <v>0.61</v>
      </c>
      <c r="AMP11" s="52"/>
      <c r="AMQ11" s="1129">
        <v>0.57999999999999996</v>
      </c>
      <c r="AMR11" s="52">
        <v>0.56299999999999994</v>
      </c>
      <c r="AMS11" s="52">
        <v>0.58499999999999996</v>
      </c>
      <c r="AMT11" s="1129">
        <v>0.57999999999999996</v>
      </c>
      <c r="AMU11" s="52">
        <v>0.56299999999999994</v>
      </c>
      <c r="AMV11" s="52">
        <v>0.57399999999999995</v>
      </c>
      <c r="AMW11" s="52">
        <v>0.57899999999999996</v>
      </c>
      <c r="AMX11" s="52">
        <v>0.58099999999999996</v>
      </c>
      <c r="AMY11" s="52">
        <v>0.57499999999999996</v>
      </c>
      <c r="AMZ11" s="52">
        <v>0.57999999999999996</v>
      </c>
      <c r="ANA11" s="52">
        <v>0.60799999999999998</v>
      </c>
      <c r="ANB11" s="6">
        <f t="shared" si="27"/>
        <v>7.9928952042628856E-2</v>
      </c>
      <c r="ANC11" s="1024"/>
      <c r="AND11" s="36">
        <v>0.85</v>
      </c>
      <c r="ANE11" s="52">
        <v>0.53200000000000003</v>
      </c>
      <c r="ANF11" s="52">
        <v>0.53200000000000003</v>
      </c>
      <c r="ANG11" s="52"/>
      <c r="ANH11" s="52">
        <v>0.53</v>
      </c>
      <c r="ANI11" s="52"/>
      <c r="ANJ11" s="52">
        <v>0.52700000000000002</v>
      </c>
      <c r="ANK11" s="1023">
        <v>0.56999999999999995</v>
      </c>
      <c r="ANL11" s="1023">
        <v>0.53100000000000003</v>
      </c>
      <c r="ANM11" s="1023">
        <v>0.53100000000000003</v>
      </c>
      <c r="ANN11" s="1023">
        <v>0.54</v>
      </c>
      <c r="ANO11" s="1023"/>
      <c r="ANP11" s="1023">
        <v>0.58699999999999997</v>
      </c>
      <c r="ANQ11" s="52">
        <v>0.59</v>
      </c>
      <c r="ANR11" s="52">
        <v>0.59199999999999997</v>
      </c>
      <c r="ANS11" s="52">
        <v>0.53500000000000003</v>
      </c>
      <c r="ANT11" s="52">
        <v>0.53700000000000003</v>
      </c>
      <c r="ANU11" s="52">
        <v>0.54200000000000004</v>
      </c>
      <c r="ANV11" s="52">
        <v>0.58699999999999997</v>
      </c>
      <c r="ANW11" s="52">
        <v>0.58099999999999996</v>
      </c>
      <c r="ANX11" s="52"/>
      <c r="ANY11" s="52">
        <v>0.56999999999999995</v>
      </c>
      <c r="ANZ11" s="52">
        <v>0.57999999999999996</v>
      </c>
      <c r="AOA11" s="52">
        <v>0.58399999999999996</v>
      </c>
      <c r="AOB11" s="52">
        <v>0.58599999999999997</v>
      </c>
      <c r="AOC11" s="52"/>
      <c r="AOD11" s="52"/>
      <c r="AOE11" s="52">
        <v>0.56999999999999995</v>
      </c>
      <c r="AOF11" s="52"/>
      <c r="AOG11" s="52"/>
      <c r="AOH11" s="52">
        <v>0.56999999999999995</v>
      </c>
      <c r="AOI11" s="52">
        <v>0.54300000000000004</v>
      </c>
      <c r="AOJ11" s="52">
        <v>0.54</v>
      </c>
      <c r="AOK11" s="52">
        <v>0.52800000000000002</v>
      </c>
      <c r="AOL11" s="52"/>
      <c r="AOM11" s="52">
        <v>0.53900000000000003</v>
      </c>
      <c r="AON11" s="52">
        <v>0.54300000000000004</v>
      </c>
      <c r="AOO11" s="52">
        <v>0.54200000000000004</v>
      </c>
      <c r="AOP11" s="52">
        <v>0.54</v>
      </c>
      <c r="AOQ11" s="52">
        <v>0.56999999999999995</v>
      </c>
      <c r="AOR11" s="52">
        <v>0.54</v>
      </c>
      <c r="AOS11" s="52">
        <v>0.54100000000000004</v>
      </c>
      <c r="AOT11" s="52"/>
      <c r="AOU11" s="52">
        <v>0.54</v>
      </c>
      <c r="AOV11" s="52">
        <v>0.54200000000000004</v>
      </c>
      <c r="AOW11" s="52">
        <v>0.54300000000000004</v>
      </c>
      <c r="AOX11" s="52">
        <v>0.54</v>
      </c>
      <c r="AOY11" s="52">
        <v>0.54100000000000004</v>
      </c>
      <c r="AOZ11" s="52">
        <v>0.56999999999999995</v>
      </c>
      <c r="APA11" s="52">
        <v>0.54200000000000004</v>
      </c>
      <c r="APB11" s="52">
        <v>0.54300000000000004</v>
      </c>
      <c r="APC11" s="52">
        <v>0.54200000000000004</v>
      </c>
      <c r="APD11" s="52">
        <v>0.54100000000000004</v>
      </c>
      <c r="APE11" s="52">
        <v>0.54300000000000004</v>
      </c>
      <c r="APF11" s="52">
        <v>0.54300000000000004</v>
      </c>
      <c r="APG11" s="52">
        <v>0.54</v>
      </c>
      <c r="APH11" s="52">
        <v>0.54400000000000004</v>
      </c>
      <c r="API11" s="959">
        <v>0.56999999999999995</v>
      </c>
      <c r="APJ11" s="52">
        <v>0.54200000000000004</v>
      </c>
      <c r="APK11" s="52">
        <v>0.54500000000000004</v>
      </c>
      <c r="APL11" s="52">
        <v>0.54500000000000004</v>
      </c>
      <c r="APM11" s="52">
        <v>0.54300000000000004</v>
      </c>
      <c r="APN11" s="52">
        <v>0.54200000000000004</v>
      </c>
      <c r="APO11" s="52">
        <v>0.54100000000000004</v>
      </c>
      <c r="APP11" s="52">
        <v>0.54</v>
      </c>
      <c r="APQ11" s="52">
        <v>0.54100000000000004</v>
      </c>
      <c r="APR11" s="52">
        <v>0.54100000000000004</v>
      </c>
      <c r="APS11" s="52"/>
      <c r="APT11" s="52">
        <v>0.54500000000000004</v>
      </c>
      <c r="APU11" s="52">
        <v>0.56999999999999995</v>
      </c>
      <c r="APV11" s="52">
        <v>0.54600000000000004</v>
      </c>
      <c r="APW11" s="52">
        <v>0.54400000000000004</v>
      </c>
      <c r="APX11" s="52">
        <v>0.54400000000000004</v>
      </c>
      <c r="APY11" s="52">
        <v>0.54500000000000004</v>
      </c>
      <c r="APZ11" s="52">
        <v>0.54700000000000004</v>
      </c>
      <c r="AQA11" s="957"/>
      <c r="AQB11" s="52">
        <v>0.54400000000000004</v>
      </c>
      <c r="AQC11" s="52">
        <v>0.54500000000000004</v>
      </c>
      <c r="AQD11" s="52">
        <v>0.54100000000000004</v>
      </c>
      <c r="AQE11" s="52">
        <v>0.54700000000000004</v>
      </c>
      <c r="AQF11" s="52">
        <v>0.56999999999999995</v>
      </c>
      <c r="AQG11" s="52">
        <v>0.54400000000000004</v>
      </c>
      <c r="AQH11" s="52">
        <v>0.54800000000000004</v>
      </c>
      <c r="AQI11" s="52">
        <v>0.54900000000000004</v>
      </c>
      <c r="AQJ11" s="52">
        <v>0.54700000000000004</v>
      </c>
      <c r="AQK11" s="52">
        <v>0.54500000000000004</v>
      </c>
      <c r="AQL11" s="52"/>
      <c r="AQM11" s="52">
        <v>0.56399999999999995</v>
      </c>
      <c r="AQN11" s="52">
        <v>0.56100000000000005</v>
      </c>
      <c r="AQO11" s="52">
        <v>0.54</v>
      </c>
      <c r="AQP11" s="52">
        <v>0.56999999999999995</v>
      </c>
      <c r="AQQ11" s="52">
        <v>0.57199999999999995</v>
      </c>
      <c r="AQR11" s="52">
        <v>0.57399999999999995</v>
      </c>
      <c r="AQS11" s="52">
        <v>0.56699999999999995</v>
      </c>
      <c r="AQT11" s="52">
        <v>0.56100000000000005</v>
      </c>
      <c r="AQU11" s="52">
        <v>0.56299999999999994</v>
      </c>
      <c r="AQV11" s="52">
        <v>0.54500000000000004</v>
      </c>
      <c r="AQW11" s="52">
        <v>0.54200000000000004</v>
      </c>
      <c r="AQX11" s="52">
        <v>0.53600000000000003</v>
      </c>
      <c r="AQY11" s="52">
        <v>0.53800000000000003</v>
      </c>
      <c r="AQZ11" s="52"/>
      <c r="ARA11" s="52">
        <v>0.56999999999999995</v>
      </c>
      <c r="ARB11" s="872"/>
      <c r="ARC11" s="52">
        <v>0.53100000000000003</v>
      </c>
      <c r="ARD11" s="52">
        <v>0.53900000000000003</v>
      </c>
      <c r="ARE11" s="52">
        <v>0.53500000000000003</v>
      </c>
      <c r="ARF11" s="52">
        <v>0.54300000000000004</v>
      </c>
      <c r="ARG11" s="52">
        <v>0.54500000000000004</v>
      </c>
      <c r="ARH11" s="52">
        <v>0.54400000000000004</v>
      </c>
      <c r="ARI11" s="52">
        <v>0.54500000000000004</v>
      </c>
      <c r="ARJ11" s="52">
        <v>0.54700000000000004</v>
      </c>
      <c r="ARK11" s="52">
        <v>0.54200000000000004</v>
      </c>
      <c r="ARL11" s="52"/>
      <c r="ARM11" s="944"/>
      <c r="ARN11" s="52">
        <v>0.54400000000000004</v>
      </c>
      <c r="ARO11" s="52">
        <v>0.56999999999999995</v>
      </c>
      <c r="ARP11" s="52">
        <v>0.54500000000000004</v>
      </c>
      <c r="ARQ11" s="52">
        <v>0.54500000000000004</v>
      </c>
      <c r="ARR11" s="52">
        <v>0.54600000000000004</v>
      </c>
      <c r="ARS11" s="52">
        <v>0.54600000000000004</v>
      </c>
      <c r="ART11" s="52">
        <v>0.55200000000000005</v>
      </c>
      <c r="ARU11" s="52">
        <v>0.54100000000000004</v>
      </c>
      <c r="ARV11" s="52">
        <v>0.56000000000000005</v>
      </c>
      <c r="ARW11" s="944"/>
      <c r="ARX11" s="52">
        <v>0.57999999999999996</v>
      </c>
      <c r="ARY11" s="52">
        <v>0.57399999999999995</v>
      </c>
      <c r="ARZ11" s="52">
        <v>0.56699999999999995</v>
      </c>
      <c r="ASA11" s="1023"/>
      <c r="ASB11" s="1129"/>
      <c r="ASC11" s="52">
        <v>0.56999999999999995</v>
      </c>
      <c r="ASD11" s="52">
        <v>0.56499999999999995</v>
      </c>
      <c r="ASE11" s="52">
        <v>0.56799999999999995</v>
      </c>
      <c r="ASF11" s="52">
        <v>0.56699999999999995</v>
      </c>
      <c r="ASG11" s="52">
        <v>0.56899999999999995</v>
      </c>
      <c r="ASH11" s="52">
        <v>0.56899999999999995</v>
      </c>
      <c r="ASI11" s="47">
        <v>0.56399999999999995</v>
      </c>
      <c r="ASJ11" s="993"/>
      <c r="ASK11" s="47">
        <v>0.56699999999999995</v>
      </c>
      <c r="ASL11" s="47">
        <v>0.57199999999999995</v>
      </c>
      <c r="ASM11" s="52">
        <v>0.56999999999999995</v>
      </c>
      <c r="ASN11" s="52">
        <v>0.57099999999999995</v>
      </c>
      <c r="ASO11" s="52">
        <v>0.56599999999999995</v>
      </c>
      <c r="ASP11" s="52">
        <v>0.56799999999999995</v>
      </c>
      <c r="ASQ11" s="52">
        <v>0.57799999999999996</v>
      </c>
      <c r="ASR11" s="52">
        <v>0.57899999999999996</v>
      </c>
      <c r="ASS11" s="1134"/>
      <c r="AST11" s="52">
        <v>0.57999999999999996</v>
      </c>
      <c r="ASU11" s="52">
        <v>0.56699999999999995</v>
      </c>
      <c r="ASV11" s="52">
        <v>0.56999999999999995</v>
      </c>
      <c r="ASW11" s="52">
        <v>0.57099999999999995</v>
      </c>
      <c r="ASX11" s="52">
        <v>0.54500000000000004</v>
      </c>
      <c r="ASY11" s="52">
        <v>0.57099999999999995</v>
      </c>
      <c r="ASZ11" s="52">
        <v>0.56499999999999995</v>
      </c>
      <c r="ATA11" s="52">
        <v>0.56499999999999995</v>
      </c>
      <c r="ATB11" s="52">
        <v>0.56699999999999995</v>
      </c>
      <c r="ATC11" s="1023"/>
      <c r="ATD11" s="1129"/>
      <c r="ATE11" s="52">
        <v>0.56999999999999995</v>
      </c>
      <c r="ATF11" s="52">
        <v>0.54700000000000004</v>
      </c>
      <c r="ATG11" s="52">
        <v>0.56499999999999995</v>
      </c>
      <c r="ATH11" s="52">
        <v>0.56799999999999995</v>
      </c>
      <c r="ATI11" s="1023"/>
      <c r="ATJ11" s="1129"/>
      <c r="ATK11" s="52">
        <v>0.56999999999999995</v>
      </c>
      <c r="ATL11" s="52">
        <v>0.59099999999999997</v>
      </c>
      <c r="ATM11" s="52">
        <v>0.60899999999999999</v>
      </c>
      <c r="ATN11" s="52">
        <v>0.59399999999999997</v>
      </c>
      <c r="ATO11" s="52">
        <v>0.60799999999999998</v>
      </c>
      <c r="ATP11" s="1134"/>
      <c r="ATQ11" s="52">
        <v>0.60099999999999998</v>
      </c>
      <c r="ATR11" s="52">
        <v>0.59799999999999998</v>
      </c>
      <c r="ATS11" s="52">
        <v>0.61</v>
      </c>
      <c r="ATT11" s="52">
        <v>0.60899999999999999</v>
      </c>
      <c r="ATU11" s="52"/>
      <c r="ATV11" s="52">
        <v>0.61699999999999999</v>
      </c>
      <c r="ATW11" s="52">
        <v>0.60899999999999999</v>
      </c>
      <c r="ATX11" s="52">
        <v>0.61299999999999999</v>
      </c>
      <c r="ATY11" s="52">
        <v>0.61199999999999999</v>
      </c>
      <c r="ATZ11" s="52">
        <v>0.61</v>
      </c>
      <c r="AUA11" s="52">
        <v>0.61099999999999999</v>
      </c>
      <c r="AUB11" s="52">
        <v>0.61099999999999999</v>
      </c>
      <c r="AUC11" s="52">
        <v>0.61</v>
      </c>
      <c r="AUD11" s="1023"/>
      <c r="AUE11" s="1129"/>
      <c r="AUF11" s="52">
        <v>0.56999999999999995</v>
      </c>
      <c r="AUG11" s="52">
        <v>0.57499999999999996</v>
      </c>
      <c r="AUH11" s="52">
        <v>0.56999999999999995</v>
      </c>
      <c r="AUI11" s="52">
        <v>0.58699999999999997</v>
      </c>
      <c r="AUJ11" s="52">
        <v>0.57899999999999996</v>
      </c>
      <c r="AUK11" s="52">
        <v>0.55500000000000005</v>
      </c>
      <c r="AUL11" s="1129"/>
      <c r="AUM11" s="52">
        <v>0.56999999999999995</v>
      </c>
      <c r="AUN11" s="52">
        <v>0.58299999999999996</v>
      </c>
      <c r="AUO11" s="52">
        <v>0.57699999999999996</v>
      </c>
      <c r="AUP11" s="52">
        <v>0.59299999999999997</v>
      </c>
      <c r="AUQ11" s="52">
        <v>0.58399999999999996</v>
      </c>
      <c r="AUR11" s="52">
        <v>0.58599999999999997</v>
      </c>
      <c r="AUS11" s="1129"/>
      <c r="AUT11" s="52">
        <v>0.56999999999999995</v>
      </c>
      <c r="AUU11" s="52">
        <v>0.60399999999999998</v>
      </c>
      <c r="AUV11" s="52">
        <v>0.61199999999999999</v>
      </c>
      <c r="AUW11" s="52">
        <v>0.59199999999999997</v>
      </c>
      <c r="AUX11" s="1129"/>
      <c r="AUY11" s="52">
        <v>0.59799999999999998</v>
      </c>
      <c r="AUZ11" s="1129"/>
      <c r="AVA11" s="52">
        <v>0.56999999999999995</v>
      </c>
      <c r="AVB11" s="52">
        <v>0.58799999999999997</v>
      </c>
      <c r="AVC11" s="52"/>
      <c r="AVD11" s="1129"/>
      <c r="AVE11" s="52">
        <v>0.56999999999999995</v>
      </c>
      <c r="AVF11" s="52">
        <v>0.55100000000000005</v>
      </c>
      <c r="AVG11" s="52">
        <v>0.57099999999999995</v>
      </c>
      <c r="AVH11" s="52">
        <v>0.58699999999999997</v>
      </c>
      <c r="AVI11" s="1129"/>
      <c r="AVJ11" s="52">
        <v>0.56999999999999995</v>
      </c>
      <c r="AVK11" s="52">
        <v>0.58599999999999997</v>
      </c>
      <c r="AVL11" s="52">
        <v>0.55500000000000005</v>
      </c>
      <c r="AVM11" s="52">
        <v>0.56100000000000005</v>
      </c>
      <c r="AVN11" s="1129"/>
      <c r="AVO11" s="52">
        <v>0.56999999999999995</v>
      </c>
      <c r="AVP11" s="52">
        <v>0.54800000000000004</v>
      </c>
      <c r="AVQ11" s="52">
        <v>0.57199999999999995</v>
      </c>
      <c r="AVR11" s="1129">
        <v>0.54200000000000004</v>
      </c>
      <c r="AVS11" s="1129">
        <v>0.57299999999999995</v>
      </c>
      <c r="AVT11" s="1129"/>
      <c r="AVU11" s="52">
        <v>0.56999999999999995</v>
      </c>
      <c r="AVV11" s="52">
        <v>0.52400000000000002</v>
      </c>
      <c r="AVW11" s="1129"/>
      <c r="AVX11" s="52">
        <v>0.56999999999999995</v>
      </c>
      <c r="AVY11" s="52">
        <v>0.53400000000000003</v>
      </c>
      <c r="AVZ11" s="52">
        <v>0.53</v>
      </c>
      <c r="AWA11" s="52">
        <v>0.52300000000000002</v>
      </c>
      <c r="AWB11" s="52">
        <v>0.52300000000000002</v>
      </c>
      <c r="AWC11" s="52">
        <v>0.53300000000000003</v>
      </c>
      <c r="AWD11" s="52">
        <v>0.54800000000000004</v>
      </c>
      <c r="AWE11" s="6">
        <f t="shared" si="28"/>
        <v>-3.8596491228070018E-2</v>
      </c>
      <c r="AWF11" s="52">
        <v>0.81</v>
      </c>
      <c r="AWG11" s="52">
        <v>0.46</v>
      </c>
      <c r="AWH11" s="52">
        <v>0.46700000000000003</v>
      </c>
      <c r="AWI11" s="52">
        <v>0.46600000000000003</v>
      </c>
      <c r="AWJ11" s="52"/>
      <c r="AWK11" s="52">
        <v>0.46899999999999997</v>
      </c>
      <c r="AWL11" s="52">
        <v>0.46600000000000003</v>
      </c>
      <c r="AWM11" s="52">
        <v>0.46800000000000003</v>
      </c>
      <c r="AWN11" s="52">
        <v>0.48899999999999999</v>
      </c>
      <c r="AWO11" s="52">
        <v>0.47599999999999998</v>
      </c>
      <c r="AWP11" s="52">
        <v>0.46899999999999997</v>
      </c>
      <c r="AWQ11" s="52"/>
      <c r="AWR11" s="52"/>
      <c r="AWS11" s="52"/>
      <c r="AWT11" s="52">
        <v>0.47699999999999998</v>
      </c>
      <c r="AWU11" s="52">
        <v>0.46899999999999997</v>
      </c>
      <c r="AWV11" s="52">
        <v>0.47399999999999998</v>
      </c>
      <c r="AWW11" s="52"/>
      <c r="AWX11" s="52"/>
      <c r="AWY11" s="52">
        <v>0.46899999999999997</v>
      </c>
      <c r="AWZ11" s="52">
        <f t="shared" si="29"/>
        <v>0.46800000000000003</v>
      </c>
      <c r="AXA11" s="52"/>
      <c r="AXB11" s="52"/>
      <c r="AXC11" s="52"/>
      <c r="AXD11" s="52"/>
      <c r="AXE11" s="52"/>
      <c r="AXF11" s="52"/>
      <c r="AXG11" s="52"/>
      <c r="AXH11" s="52"/>
      <c r="AXI11" s="52">
        <v>0.46800000000000003</v>
      </c>
      <c r="AXJ11" s="52"/>
      <c r="AXK11" s="52"/>
      <c r="AXL11" s="52"/>
      <c r="AXM11" s="52"/>
      <c r="AXN11" s="52"/>
      <c r="AXO11" s="52"/>
      <c r="AXP11" s="52">
        <v>0.85</v>
      </c>
      <c r="AXQ11" s="52"/>
      <c r="AXR11" s="52">
        <v>0.46800000000000003</v>
      </c>
      <c r="AXS11" s="52"/>
      <c r="AXT11" s="52"/>
      <c r="AXU11" s="52"/>
      <c r="AXV11" s="52"/>
      <c r="AXW11" s="52"/>
      <c r="AXX11" s="52"/>
      <c r="AXY11" s="957">
        <v>0.81</v>
      </c>
      <c r="AXZ11" s="957"/>
      <c r="AYA11" s="52">
        <v>0.45700000000000002</v>
      </c>
      <c r="AYB11" s="52">
        <f t="shared" si="30"/>
        <v>0.45700000000000002</v>
      </c>
      <c r="AYC11" s="52"/>
      <c r="AYD11" s="957"/>
      <c r="AYE11" s="52">
        <v>0.48099999999999998</v>
      </c>
      <c r="AYF11" s="52">
        <v>0.48499999999999999</v>
      </c>
      <c r="AYG11" s="52">
        <v>0.48199999999999998</v>
      </c>
      <c r="AYH11" s="52">
        <v>0.48599999999999999</v>
      </c>
      <c r="AYI11" s="52">
        <v>0.48299999999999998</v>
      </c>
      <c r="AYJ11" s="52">
        <v>0.48</v>
      </c>
      <c r="AYK11" s="52">
        <v>0.45700000000000002</v>
      </c>
      <c r="AYL11" s="52">
        <v>0.49099999999999999</v>
      </c>
      <c r="AYM11" s="52">
        <v>0.44900000000000001</v>
      </c>
      <c r="AYN11" s="52">
        <v>0.44800000000000001</v>
      </c>
      <c r="AYO11" s="52">
        <v>0.42599999999999999</v>
      </c>
      <c r="AYP11" s="52"/>
      <c r="AYQ11" s="52">
        <v>0.42099999999999999</v>
      </c>
      <c r="AYR11" s="52">
        <v>0.45500000000000002</v>
      </c>
      <c r="AYS11" s="52">
        <v>0.45300000000000001</v>
      </c>
      <c r="AYT11" s="52">
        <v>0.48499999999999999</v>
      </c>
      <c r="AYU11" s="52">
        <v>0.47899999999999998</v>
      </c>
      <c r="AYV11" s="52">
        <v>0.45100000000000001</v>
      </c>
      <c r="AYW11" s="52">
        <v>0.45700000000000002</v>
      </c>
      <c r="AYX11" s="52">
        <v>0.45200000000000001</v>
      </c>
      <c r="AYY11" s="52"/>
      <c r="AYZ11" s="52">
        <v>0.48</v>
      </c>
      <c r="AZA11" s="52">
        <v>0.45600000000000002</v>
      </c>
      <c r="AZB11" s="52">
        <v>0.45300000000000001</v>
      </c>
      <c r="AZC11" s="957"/>
      <c r="AZD11" s="52">
        <v>0.48</v>
      </c>
      <c r="AZE11" s="52">
        <v>0.48499999999999999</v>
      </c>
      <c r="AZF11" s="52">
        <v>0.48499999999999999</v>
      </c>
      <c r="AZG11" s="52">
        <v>0.48799999999999999</v>
      </c>
      <c r="AZH11" s="52">
        <v>0.48599999999999999</v>
      </c>
      <c r="AZI11" s="52">
        <v>0.45700000000000002</v>
      </c>
      <c r="AZJ11" s="52">
        <v>0.49099999999999999</v>
      </c>
      <c r="AZK11" s="52">
        <v>0.48899999999999999</v>
      </c>
      <c r="AZL11" s="52">
        <v>0.42899999999999999</v>
      </c>
      <c r="AZM11" s="52">
        <v>0.42899999999999999</v>
      </c>
      <c r="AZN11" s="52">
        <v>0.42699999999999999</v>
      </c>
      <c r="AZO11" s="52">
        <v>0.43099999999999999</v>
      </c>
      <c r="AZP11" s="52">
        <v>0.43099999999999999</v>
      </c>
      <c r="AZQ11" s="52">
        <v>0.43</v>
      </c>
      <c r="AZR11" s="52"/>
      <c r="AZS11" s="52">
        <v>0.45700000000000002</v>
      </c>
      <c r="AZT11" s="52">
        <v>0.42899999999999999</v>
      </c>
      <c r="AZU11" s="52">
        <v>0.43099999999999999</v>
      </c>
      <c r="AZV11" s="52">
        <v>0.436</v>
      </c>
      <c r="AZW11" s="52">
        <v>0.43</v>
      </c>
      <c r="AZX11" s="52"/>
      <c r="AZY11" s="52">
        <v>0.42799999999999999</v>
      </c>
      <c r="AZZ11" s="52">
        <v>0.42899999999999999</v>
      </c>
      <c r="BAA11" s="52">
        <v>0.42899999999999999</v>
      </c>
      <c r="BAB11" s="52">
        <v>0.38800000000000001</v>
      </c>
      <c r="BAC11" s="52">
        <v>0.39200000000000002</v>
      </c>
      <c r="BAD11" s="52">
        <v>0.45700000000000002</v>
      </c>
      <c r="BAE11" s="52">
        <v>0.38800000000000001</v>
      </c>
      <c r="BAF11" s="52">
        <v>0.38600000000000001</v>
      </c>
      <c r="BAG11" s="52">
        <v>0.38400000000000001</v>
      </c>
      <c r="BAH11" s="52">
        <v>0.42899999999999999</v>
      </c>
      <c r="BAI11" s="52">
        <v>0.42599999999999999</v>
      </c>
      <c r="BAJ11" s="52">
        <v>0.42899999999999999</v>
      </c>
      <c r="BAK11" s="52">
        <v>0.43099999999999999</v>
      </c>
      <c r="BAL11" s="52">
        <v>0.5</v>
      </c>
      <c r="BAM11" s="52">
        <v>0.43</v>
      </c>
      <c r="BAN11" s="52"/>
      <c r="BAO11" s="52">
        <v>0.42699999999999999</v>
      </c>
      <c r="BAP11" s="52">
        <v>0.45700000000000002</v>
      </c>
      <c r="BAQ11" s="52">
        <v>0.42799999999999999</v>
      </c>
      <c r="BAR11" s="52">
        <v>0.42799999999999999</v>
      </c>
      <c r="BAS11" s="52">
        <v>0.42799999999999999</v>
      </c>
      <c r="BAT11" s="52">
        <v>0.434</v>
      </c>
      <c r="BAU11" s="52">
        <v>0.432</v>
      </c>
      <c r="BAV11" s="944"/>
      <c r="BAW11" s="52">
        <v>0.43</v>
      </c>
      <c r="BAX11" s="52">
        <v>0.45500000000000002</v>
      </c>
      <c r="BAY11" s="52">
        <v>0.46100000000000002</v>
      </c>
      <c r="BAZ11" s="52">
        <v>0.46800000000000003</v>
      </c>
      <c r="BBA11" s="52">
        <v>0.46100000000000002</v>
      </c>
      <c r="BBB11" s="52">
        <v>0.81</v>
      </c>
      <c r="BBC11" s="1129"/>
      <c r="BBD11" s="52">
        <v>0.45700000000000002</v>
      </c>
      <c r="BBE11" s="52">
        <v>0.46200000000000002</v>
      </c>
      <c r="BBF11" s="52">
        <v>0.39</v>
      </c>
      <c r="BBG11" s="52">
        <v>0.42599999999999999</v>
      </c>
      <c r="BBH11" s="52">
        <v>0.42</v>
      </c>
      <c r="BBI11" s="52">
        <v>0.46</v>
      </c>
      <c r="BBJ11" s="1129"/>
      <c r="BBK11" s="47">
        <v>0.46500000000000002</v>
      </c>
      <c r="BBL11" s="993"/>
      <c r="BBM11" s="47">
        <v>0.42799999999999999</v>
      </c>
      <c r="BBN11" s="47">
        <v>0.45600000000000002</v>
      </c>
      <c r="BBO11" s="52">
        <v>0.46</v>
      </c>
      <c r="BBP11" s="52">
        <v>0.46400000000000002</v>
      </c>
      <c r="BBQ11" s="52">
        <v>0.41799999999999998</v>
      </c>
      <c r="BBR11" s="52">
        <v>0.434</v>
      </c>
      <c r="BBS11" s="52">
        <v>0.47099999999999997</v>
      </c>
      <c r="BBT11" s="52">
        <v>0.45700000000000002</v>
      </c>
      <c r="BBU11" s="1134"/>
      <c r="BBV11" s="52">
        <v>0.43</v>
      </c>
      <c r="BBW11" s="52">
        <v>0.45400000000000001</v>
      </c>
      <c r="BBX11" s="52">
        <v>0.38500000000000001</v>
      </c>
      <c r="BBY11" s="52">
        <v>0.45500000000000002</v>
      </c>
      <c r="BBZ11" s="1129"/>
      <c r="BCA11" s="52">
        <v>0.43099999999999999</v>
      </c>
      <c r="BCB11" s="52">
        <v>0.41399999999999998</v>
      </c>
      <c r="BCC11" s="52">
        <v>0.45400000000000001</v>
      </c>
      <c r="BCD11" s="52">
        <v>0.45500000000000002</v>
      </c>
      <c r="BCE11" s="52">
        <v>0.42899999999999999</v>
      </c>
      <c r="BCF11" s="52">
        <v>0.81</v>
      </c>
      <c r="BCG11" s="1129"/>
      <c r="BCH11" s="52">
        <v>0.45700000000000002</v>
      </c>
      <c r="BCI11" s="52">
        <v>0.45300000000000001</v>
      </c>
      <c r="BCJ11" s="52">
        <v>0.45</v>
      </c>
      <c r="BCK11" s="52">
        <v>0.45100000000000001</v>
      </c>
      <c r="BCL11" s="52">
        <v>0.81</v>
      </c>
      <c r="BCM11" s="1129"/>
      <c r="BCN11" s="52">
        <v>0.45700000000000002</v>
      </c>
      <c r="BCO11" s="52">
        <v>0.46</v>
      </c>
      <c r="BCP11" s="52">
        <v>0.48099999999999998</v>
      </c>
      <c r="BCQ11" s="52">
        <v>0.47899999999999998</v>
      </c>
      <c r="BCR11" s="52">
        <v>0.49299999999999999</v>
      </c>
      <c r="BCS11" s="52">
        <v>0.46</v>
      </c>
      <c r="BCT11" s="52">
        <v>0.49199999999999999</v>
      </c>
      <c r="BCU11" s="52">
        <v>0.49</v>
      </c>
      <c r="BCV11" s="52">
        <v>0.501</v>
      </c>
      <c r="BCW11" s="52">
        <v>0.499</v>
      </c>
      <c r="BCX11" s="52">
        <v>0.49299999999999999</v>
      </c>
      <c r="BCY11" s="52">
        <v>0.49399999999999999</v>
      </c>
      <c r="BCZ11" s="52">
        <v>0.46400000000000002</v>
      </c>
      <c r="BDA11" s="52">
        <v>0.495</v>
      </c>
      <c r="BDB11" s="52">
        <v>0.49399999999999999</v>
      </c>
      <c r="BDC11" s="52">
        <v>0.48399999999999999</v>
      </c>
      <c r="BDD11" s="52">
        <v>0.48899999999999999</v>
      </c>
      <c r="BDE11" s="52">
        <v>0.81</v>
      </c>
      <c r="BDF11" s="1129"/>
      <c r="BDG11" s="52">
        <v>0.45700000000000002</v>
      </c>
      <c r="BDH11" s="52">
        <v>0.44400000000000001</v>
      </c>
      <c r="BDI11" s="52">
        <v>0.47199999999999998</v>
      </c>
      <c r="BDJ11" s="52">
        <v>0.47</v>
      </c>
      <c r="BDK11" s="52">
        <v>0.47299999999999998</v>
      </c>
      <c r="BDL11" s="1129"/>
      <c r="BDM11" s="1129">
        <v>0.47</v>
      </c>
      <c r="BDN11" s="52">
        <v>0.45700000000000002</v>
      </c>
      <c r="BDO11" s="52">
        <v>0.48599999999999999</v>
      </c>
      <c r="BDP11" s="52">
        <v>0.47</v>
      </c>
      <c r="BDQ11" s="52">
        <v>0.48099999999999998</v>
      </c>
      <c r="BDR11" s="52">
        <v>0.47499999999999998</v>
      </c>
      <c r="BDS11" s="52">
        <v>0.47299999999999998</v>
      </c>
      <c r="BDT11" s="1129">
        <v>0.47</v>
      </c>
      <c r="BDU11" s="52">
        <v>0.45700000000000002</v>
      </c>
      <c r="BDV11" s="52">
        <v>0.5</v>
      </c>
      <c r="BDW11" s="52">
        <v>0.48899999999999999</v>
      </c>
      <c r="BDX11" s="52">
        <v>0.48499999999999999</v>
      </c>
      <c r="BDY11" s="52">
        <v>0.49199999999999999</v>
      </c>
      <c r="BDZ11" s="1129">
        <v>0.47</v>
      </c>
      <c r="BEA11" s="52">
        <v>0.45700000000000002</v>
      </c>
      <c r="BEB11" s="52">
        <v>0.48299999999999998</v>
      </c>
      <c r="BEC11" s="1129">
        <v>0.47</v>
      </c>
      <c r="BED11" s="52">
        <v>0.45700000000000002</v>
      </c>
      <c r="BEE11" s="52"/>
      <c r="BEF11" s="52"/>
      <c r="BEG11" s="52"/>
      <c r="BEH11" s="1129">
        <v>0.47</v>
      </c>
      <c r="BEI11" s="52">
        <v>0.45700000000000002</v>
      </c>
      <c r="BEJ11" s="52">
        <v>0.47299999999999998</v>
      </c>
      <c r="BEK11" s="52">
        <v>0.46300000000000002</v>
      </c>
      <c r="BEL11" s="52"/>
      <c r="BEM11" s="52">
        <v>0.437</v>
      </c>
      <c r="BEN11" s="1129">
        <v>0.47</v>
      </c>
      <c r="BEO11" s="52">
        <v>0.45700000000000002</v>
      </c>
      <c r="BEP11" s="52">
        <v>0.44500000000000001</v>
      </c>
      <c r="BEQ11" s="52">
        <v>0.47099999999999997</v>
      </c>
      <c r="BER11" s="1129">
        <v>0.441</v>
      </c>
      <c r="BES11" s="52">
        <v>0.437</v>
      </c>
      <c r="BET11" s="1129">
        <v>0.47</v>
      </c>
      <c r="BEU11" s="52">
        <v>0.45700000000000002</v>
      </c>
      <c r="BEV11" s="52">
        <v>0.41699999999999998</v>
      </c>
      <c r="BEW11" s="1129">
        <v>0.47</v>
      </c>
      <c r="BEX11" s="52">
        <v>0.45700000000000002</v>
      </c>
      <c r="BEY11" s="52">
        <v>0.39100000000000001</v>
      </c>
      <c r="BEZ11" s="52">
        <v>0.38800000000000001</v>
      </c>
      <c r="BFA11" s="52">
        <v>0.40500000000000003</v>
      </c>
      <c r="BFB11" s="52">
        <v>0.39500000000000002</v>
      </c>
      <c r="BFC11" s="52">
        <v>0.40100000000000002</v>
      </c>
      <c r="BFD11" s="52">
        <v>0.42899999999999999</v>
      </c>
      <c r="BFE11" s="1129">
        <v>0.47</v>
      </c>
      <c r="BFF11" s="52">
        <v>0.45700000000000002</v>
      </c>
      <c r="BFG11" s="52">
        <v>0.45100000000000001</v>
      </c>
      <c r="BFH11" s="1129">
        <v>0.47</v>
      </c>
      <c r="BFI11" s="52">
        <v>0.45700000000000002</v>
      </c>
      <c r="BFJ11" s="52">
        <v>0.435</v>
      </c>
      <c r="BFK11" s="1129">
        <v>0.47</v>
      </c>
      <c r="BFL11" s="52">
        <v>0.45700000000000002</v>
      </c>
      <c r="BFM11" s="52">
        <v>0.44900000000000001</v>
      </c>
      <c r="BFN11" s="52">
        <v>0.45400000000000001</v>
      </c>
      <c r="BFO11" s="908"/>
      <c r="BFP11" s="52">
        <v>0.442</v>
      </c>
      <c r="BFQ11" s="6">
        <f t="shared" si="1"/>
        <v>-3.2822757111597399E-2</v>
      </c>
      <c r="BFR11" s="1534">
        <v>0.46</v>
      </c>
      <c r="BFS11" s="641">
        <v>0.5</v>
      </c>
      <c r="BFT11" s="37">
        <v>0.30199999999999999</v>
      </c>
      <c r="BFU11" s="37"/>
      <c r="BFV11" s="37"/>
      <c r="BFW11" s="37"/>
      <c r="BFX11" s="37"/>
      <c r="BFY11" s="37"/>
      <c r="BFZ11" s="37">
        <v>0.30199999999999999</v>
      </c>
      <c r="BGA11" s="1049"/>
      <c r="BGB11" s="1049"/>
      <c r="BGC11" s="1034">
        <v>0.39500000000000002</v>
      </c>
      <c r="BGD11" s="1024"/>
      <c r="BGE11" s="1049"/>
      <c r="BGF11" s="1049"/>
      <c r="BGG11" s="1049"/>
      <c r="BGH11" s="1049"/>
      <c r="BGI11" s="1049"/>
      <c r="BGJ11" s="1049"/>
      <c r="BGK11" s="1049"/>
      <c r="BGL11" s="890">
        <v>0.38</v>
      </c>
      <c r="BGM11" s="37">
        <v>0.30199999999999999</v>
      </c>
      <c r="BGN11" s="1049"/>
      <c r="BGO11" s="890">
        <v>0.38</v>
      </c>
      <c r="BGP11" s="890"/>
      <c r="BGQ11" s="890"/>
      <c r="BGR11" s="890"/>
      <c r="BGS11" s="890"/>
      <c r="BGT11" s="1049"/>
      <c r="BGU11" s="890">
        <v>0.41</v>
      </c>
      <c r="BGV11" s="1049"/>
      <c r="BGW11" s="1049"/>
      <c r="BGX11" s="1049"/>
      <c r="BGY11" s="1017">
        <v>0.46</v>
      </c>
      <c r="BGZ11" s="1017">
        <v>0.5</v>
      </c>
      <c r="BHA11" s="37">
        <v>0.30199999999999999</v>
      </c>
      <c r="BHB11" s="37"/>
      <c r="BHC11" s="37"/>
      <c r="BHD11" s="943">
        <v>0.42</v>
      </c>
      <c r="BHE11" s="1207"/>
      <c r="BHF11" s="1129">
        <v>0.43</v>
      </c>
      <c r="BHG11" s="52"/>
      <c r="BHH11" s="1129">
        <v>0.33</v>
      </c>
      <c r="BHI11" s="52"/>
      <c r="BHJ11" s="1049"/>
      <c r="BHK11" s="52"/>
      <c r="BHL11" s="52"/>
      <c r="BHM11" s="52"/>
      <c r="BHN11" s="1049"/>
      <c r="BHO11" s="1049"/>
      <c r="BHP11" s="52"/>
      <c r="BHQ11" s="1035">
        <v>0.39</v>
      </c>
      <c r="BHR11" s="52"/>
      <c r="BHS11" s="52"/>
      <c r="BHT11" s="52"/>
      <c r="BHU11" s="52"/>
      <c r="BHV11" s="52"/>
      <c r="BHW11" s="1134">
        <v>0.39</v>
      </c>
      <c r="BHX11" s="1049"/>
      <c r="BHY11" s="1049"/>
      <c r="BHZ11" s="1134">
        <v>0.42</v>
      </c>
      <c r="BIA11" s="1017">
        <v>0.46</v>
      </c>
      <c r="BIB11" s="1017">
        <v>0.5</v>
      </c>
      <c r="BIC11" s="37">
        <v>0.30199999999999999</v>
      </c>
      <c r="BID11" s="37"/>
      <c r="BIE11" s="37"/>
      <c r="BIF11" s="1049"/>
      <c r="BIG11" s="1017">
        <v>0.46</v>
      </c>
      <c r="BIH11" s="1017">
        <v>0.5</v>
      </c>
      <c r="BII11" s="37">
        <v>0.30199999999999999</v>
      </c>
      <c r="BIJ11" s="1049"/>
      <c r="BIK11" s="1049"/>
      <c r="BIL11" s="1049"/>
      <c r="BIM11" s="1049"/>
      <c r="BIN11" s="1049"/>
      <c r="BIO11" s="1049"/>
      <c r="BIP11" s="1049"/>
      <c r="BIQ11" s="1049"/>
      <c r="BIR11" s="52"/>
      <c r="BIS11" s="1049"/>
      <c r="BIT11" s="1049"/>
      <c r="BIU11" s="1049"/>
      <c r="BIV11" s="1049"/>
      <c r="BIW11" s="1049"/>
      <c r="BIX11" s="52"/>
      <c r="BIY11" s="52"/>
      <c r="BIZ11" s="1017">
        <v>0.46</v>
      </c>
      <c r="BJA11" s="1017">
        <v>0.5</v>
      </c>
      <c r="BJB11" s="37">
        <v>0.30199999999999999</v>
      </c>
      <c r="BJC11" s="1049"/>
      <c r="BJD11" s="1049"/>
      <c r="BJE11" s="1049"/>
      <c r="BJF11" s="1049"/>
      <c r="BJG11" s="1015">
        <v>0.46</v>
      </c>
      <c r="BJH11" s="1015">
        <v>0.5</v>
      </c>
      <c r="BJI11" s="37">
        <v>0.30199999999999999</v>
      </c>
      <c r="BJJ11" s="52"/>
      <c r="BJK11" s="1049"/>
      <c r="BJL11" s="1049"/>
      <c r="BJM11" s="52"/>
      <c r="BJN11" s="52"/>
      <c r="BJO11" s="1225">
        <v>0.46</v>
      </c>
      <c r="BJP11" s="1225">
        <v>0.5</v>
      </c>
      <c r="BJQ11" s="37">
        <v>0.30199999999999999</v>
      </c>
      <c r="BJR11" s="1049"/>
      <c r="BJS11" s="1049"/>
      <c r="BJT11" s="36"/>
      <c r="BJU11" s="987">
        <v>0.4</v>
      </c>
      <c r="BJV11" s="1049"/>
      <c r="BJW11" s="1225">
        <v>0.46</v>
      </c>
      <c r="BJX11" s="1225">
        <v>0.5</v>
      </c>
      <c r="BJY11" s="37">
        <v>0.30199999999999999</v>
      </c>
      <c r="BJZ11" s="1049"/>
      <c r="BKA11" s="1225">
        <v>0.46</v>
      </c>
      <c r="BKB11" s="1225">
        <v>0.5</v>
      </c>
      <c r="BKC11" s="37">
        <v>0.30199999999999999</v>
      </c>
      <c r="BKD11" s="52"/>
      <c r="BKE11" s="52"/>
      <c r="BKF11" s="52"/>
      <c r="BKG11" s="1225">
        <v>0.46</v>
      </c>
      <c r="BKH11" s="1225">
        <v>0.5</v>
      </c>
      <c r="BKI11" s="37">
        <v>0.30199999999999999</v>
      </c>
      <c r="BKJ11" s="37"/>
      <c r="BKK11" s="52"/>
      <c r="BKL11" s="944">
        <v>0.47</v>
      </c>
      <c r="BKM11" s="1225">
        <v>0.46</v>
      </c>
      <c r="BKN11" s="1225">
        <v>0.5</v>
      </c>
      <c r="BKO11" s="37">
        <v>0.30199999999999999</v>
      </c>
      <c r="BKP11" s="52">
        <v>0.36899999999999999</v>
      </c>
      <c r="BKQ11" s="52">
        <v>0.42399999999999999</v>
      </c>
      <c r="BKR11" s="52">
        <v>0.38500000000000001</v>
      </c>
      <c r="BKS11" s="52"/>
      <c r="BKT11" s="1225">
        <v>0.46</v>
      </c>
      <c r="BKU11" s="1225">
        <v>0.5</v>
      </c>
      <c r="BKV11" s="52">
        <v>0.30199999999999999</v>
      </c>
      <c r="BKW11" s="52">
        <v>0.37</v>
      </c>
      <c r="BKX11" s="1225">
        <v>0.46</v>
      </c>
      <c r="BKY11" s="1225">
        <v>0.5</v>
      </c>
      <c r="BKZ11" s="52">
        <v>0.30199999999999999</v>
      </c>
      <c r="BLA11" s="52">
        <v>0.35699999999999998</v>
      </c>
      <c r="BLB11" s="52">
        <v>0.37</v>
      </c>
      <c r="BLC11" s="52">
        <v>0.35699999999999998</v>
      </c>
      <c r="BLD11" s="52">
        <v>0.35799999999999998</v>
      </c>
      <c r="BLE11" s="52">
        <v>0.36399999999999999</v>
      </c>
      <c r="BLF11" s="52">
        <v>0.36599999999999999</v>
      </c>
      <c r="BLG11" s="1225">
        <v>0.46</v>
      </c>
      <c r="BLH11" s="1225">
        <v>0.5</v>
      </c>
      <c r="BLI11" s="52">
        <v>0.30199999999999999</v>
      </c>
      <c r="BLJ11" s="52">
        <v>0.375</v>
      </c>
      <c r="BLK11" s="1225">
        <v>0.46</v>
      </c>
      <c r="BLL11" s="1225">
        <v>0.5</v>
      </c>
      <c r="BLM11" s="52">
        <v>0.30199999999999999</v>
      </c>
      <c r="BLN11" s="52">
        <v>0.373</v>
      </c>
      <c r="BLO11" s="1225">
        <v>0.46</v>
      </c>
      <c r="BLP11" s="1225">
        <v>0.5</v>
      </c>
      <c r="BLQ11" s="52">
        <v>0.30199999999999999</v>
      </c>
      <c r="BLR11" s="52">
        <v>0.38900000000000001</v>
      </c>
      <c r="BLS11" s="52">
        <v>0.38500000000000001</v>
      </c>
      <c r="BLT11" s="52">
        <v>0.377</v>
      </c>
      <c r="BLU11" s="1225">
        <v>0.46</v>
      </c>
      <c r="BLV11" s="1225">
        <v>0.5</v>
      </c>
      <c r="BLW11" s="52">
        <v>0.30199999999999999</v>
      </c>
      <c r="BLX11" s="52">
        <v>0.38400000000000001</v>
      </c>
      <c r="BLY11" s="52">
        <v>0.376</v>
      </c>
      <c r="BLZ11" s="1225">
        <v>0.46</v>
      </c>
      <c r="BMA11" s="1225">
        <v>0.5</v>
      </c>
      <c r="BMB11" s="52">
        <v>0.30199999999999999</v>
      </c>
      <c r="BMC11" s="27">
        <v>0.374</v>
      </c>
      <c r="BMD11" s="1225">
        <v>0.46</v>
      </c>
      <c r="BME11" s="1225">
        <v>0.5</v>
      </c>
      <c r="BMF11" s="52">
        <v>0.30199999999999999</v>
      </c>
      <c r="BMG11" s="1522">
        <v>0.38800000000000001</v>
      </c>
      <c r="BMH11" s="6">
        <f t="shared" si="31"/>
        <v>0.28476821192052987</v>
      </c>
      <c r="BMI11" s="1195"/>
      <c r="BMJ11" s="1049">
        <v>0.443</v>
      </c>
      <c r="BMK11" s="1049">
        <v>0.44400000000000001</v>
      </c>
      <c r="BML11" s="1049">
        <v>0.47399999999999998</v>
      </c>
      <c r="BMM11" s="1195"/>
      <c r="BMN11" s="1049">
        <v>0.443</v>
      </c>
      <c r="BMO11" s="1049">
        <v>0.47099999999999997</v>
      </c>
      <c r="BMP11" s="1049"/>
      <c r="BMQ11" s="1049"/>
      <c r="BMR11" s="1049"/>
      <c r="BMS11" s="1049"/>
      <c r="BMT11" s="1049"/>
      <c r="BMU11" s="1049"/>
      <c r="BMV11" s="52"/>
      <c r="BMW11" s="1049"/>
      <c r="BMX11" s="1049"/>
      <c r="BMY11" s="1049"/>
      <c r="BMZ11" s="1049"/>
      <c r="BNA11" s="1049"/>
      <c r="BNB11" s="1049"/>
      <c r="BNC11" s="52"/>
      <c r="BND11" s="52"/>
      <c r="BNE11" s="1195"/>
      <c r="BNF11" s="1049">
        <v>0.443</v>
      </c>
      <c r="BNG11" s="1049">
        <v>0.47799999999999998</v>
      </c>
      <c r="BNH11" s="1049">
        <v>0.45800000000000002</v>
      </c>
      <c r="BNI11" s="32">
        <v>0.48599999999999999</v>
      </c>
      <c r="BNJ11" s="52">
        <v>0.47899999999999998</v>
      </c>
      <c r="BNK11" s="1195"/>
      <c r="BNL11" s="1049"/>
      <c r="BNM11" s="1195">
        <v>0.52</v>
      </c>
      <c r="BNN11" s="1049">
        <v>0.443</v>
      </c>
      <c r="BNO11" s="52">
        <v>0.45900000000000002</v>
      </c>
      <c r="BNP11" s="1049">
        <v>0.48199999999999998</v>
      </c>
      <c r="BNQ11" s="1049">
        <v>0.47799999999999998</v>
      </c>
      <c r="BNR11" s="52"/>
      <c r="BNS11" s="52">
        <v>0.47799999999999998</v>
      </c>
      <c r="BNT11" s="1028">
        <v>0.52</v>
      </c>
      <c r="BNU11" s="1049">
        <v>0.443</v>
      </c>
      <c r="BNV11" s="1049"/>
      <c r="BNW11" s="1049"/>
      <c r="BNX11" s="1049"/>
      <c r="BNY11" s="1049">
        <v>0.48699999999999999</v>
      </c>
      <c r="BNZ11" s="1028">
        <v>0.52</v>
      </c>
      <c r="BOA11" s="1049">
        <v>0.443</v>
      </c>
      <c r="BOB11" s="1049"/>
      <c r="BOC11" s="1129">
        <v>0.47</v>
      </c>
      <c r="BOD11" s="1028">
        <v>0.52</v>
      </c>
      <c r="BOE11" s="1049">
        <v>0.443</v>
      </c>
      <c r="BOF11" s="52">
        <v>0.46700000000000003</v>
      </c>
      <c r="BOG11" s="52">
        <v>0.47899999999999998</v>
      </c>
      <c r="BOH11" s="52">
        <v>0.47499999999999998</v>
      </c>
      <c r="BOI11" s="1028">
        <v>0.52</v>
      </c>
      <c r="BOJ11" s="1049">
        <v>0.443</v>
      </c>
      <c r="BOK11" s="1049">
        <v>0.45200000000000001</v>
      </c>
      <c r="BOL11" s="52">
        <v>0.47399999999999998</v>
      </c>
      <c r="BOM11" s="944"/>
      <c r="BON11" s="52">
        <v>0.45500000000000002</v>
      </c>
      <c r="BOO11" s="1028">
        <v>0.52</v>
      </c>
      <c r="BOP11" s="1049">
        <v>0.443</v>
      </c>
      <c r="BOQ11" s="52">
        <v>0.439</v>
      </c>
      <c r="BOR11" s="52">
        <v>0.47299999999999998</v>
      </c>
      <c r="BOS11" s="1049">
        <v>0.443</v>
      </c>
      <c r="BOT11" s="1049">
        <v>0.47399999999999998</v>
      </c>
      <c r="BOU11" s="1028">
        <v>0.52</v>
      </c>
      <c r="BOV11" s="1049">
        <v>0.443</v>
      </c>
      <c r="BOW11" s="52">
        <v>0.44</v>
      </c>
      <c r="BOX11" s="1028">
        <v>0.52</v>
      </c>
      <c r="BOY11" s="52">
        <v>0.443</v>
      </c>
      <c r="BOZ11" s="52">
        <v>0.434</v>
      </c>
      <c r="BPA11" s="52">
        <v>0.42699999999999999</v>
      </c>
      <c r="BPB11" s="52">
        <v>0.435</v>
      </c>
      <c r="BPC11" s="52">
        <v>0.42799999999999999</v>
      </c>
      <c r="BPD11" s="52">
        <v>0.43</v>
      </c>
      <c r="BPE11" s="52">
        <v>0.439</v>
      </c>
      <c r="BPF11" s="1028">
        <v>0.52</v>
      </c>
      <c r="BPG11" s="52">
        <v>0.443</v>
      </c>
      <c r="BPH11" s="52">
        <v>0.42899999999999999</v>
      </c>
      <c r="BPI11" s="1028">
        <v>0.52</v>
      </c>
      <c r="BPJ11" s="52">
        <v>0.443</v>
      </c>
      <c r="BPK11" s="52">
        <v>0.44500000000000001</v>
      </c>
      <c r="BPL11" s="1028">
        <v>0.52</v>
      </c>
      <c r="BPM11" s="52">
        <v>0.443</v>
      </c>
      <c r="BPN11" s="52">
        <v>0.439</v>
      </c>
      <c r="BPO11" s="52">
        <v>0.45200000000000001</v>
      </c>
      <c r="BPP11" s="52">
        <v>0.45400000000000001</v>
      </c>
      <c r="BPQ11" s="1028">
        <v>0.52</v>
      </c>
      <c r="BPR11" s="52">
        <v>0.443</v>
      </c>
      <c r="BPS11" s="52">
        <v>0.438</v>
      </c>
      <c r="BPT11" s="52">
        <v>0.438</v>
      </c>
      <c r="BPU11" s="1028">
        <v>0.52</v>
      </c>
      <c r="BPV11" s="52">
        <v>0.443</v>
      </c>
      <c r="BPW11" s="52">
        <v>0.46100000000000002</v>
      </c>
      <c r="BPX11" s="1028">
        <v>0.52</v>
      </c>
      <c r="BPY11" s="52">
        <v>0.443</v>
      </c>
      <c r="BPZ11" s="1522">
        <v>0.45900000000000002</v>
      </c>
      <c r="BQA11" s="6">
        <f t="shared" si="32"/>
        <v>3.6117381489842018E-2</v>
      </c>
      <c r="BQB11" s="1084">
        <v>0.42</v>
      </c>
      <c r="BQC11" s="1085">
        <f t="shared" si="2"/>
        <v>0.46200000000000002</v>
      </c>
      <c r="BQD11" s="52">
        <f t="shared" si="3"/>
        <v>0.42</v>
      </c>
      <c r="BQE11" s="52"/>
      <c r="BQF11" s="52"/>
      <c r="BQG11" s="1049"/>
      <c r="BQH11" s="1049"/>
      <c r="BQI11" s="1049"/>
      <c r="BQJ11" s="1049"/>
      <c r="BQK11" s="52">
        <v>0.43</v>
      </c>
      <c r="BQL11" s="1049"/>
      <c r="BQM11" s="1049"/>
      <c r="BQN11" s="52"/>
      <c r="BQO11" s="1049"/>
      <c r="BQP11" s="1049"/>
      <c r="BQQ11" s="1049"/>
      <c r="BQR11" s="1049"/>
      <c r="BQS11" s="1049"/>
      <c r="BQT11" s="52"/>
      <c r="BQU11" s="52"/>
      <c r="BQV11" s="1084">
        <v>0.42</v>
      </c>
      <c r="BQW11" s="1085">
        <f t="shared" si="33"/>
        <v>0.46200000000000002</v>
      </c>
      <c r="BQX11" s="52">
        <f t="shared" si="34"/>
        <v>0.42</v>
      </c>
      <c r="BQY11" s="52">
        <v>0.43</v>
      </c>
      <c r="BQZ11" s="1049">
        <v>0.47</v>
      </c>
      <c r="BRA11" s="1049"/>
      <c r="BRB11" s="1049"/>
      <c r="BRC11" s="1195">
        <v>0.43</v>
      </c>
      <c r="BRD11" s="1049">
        <v>0.47299999999999998</v>
      </c>
      <c r="BRE11" s="1084">
        <v>0.42</v>
      </c>
      <c r="BRF11" s="1085">
        <f t="shared" si="35"/>
        <v>0.46200000000000002</v>
      </c>
      <c r="BRG11" s="52">
        <f t="shared" si="36"/>
        <v>0.42</v>
      </c>
      <c r="BRH11" s="52">
        <v>0.43</v>
      </c>
      <c r="BRI11" s="52"/>
      <c r="BRJ11" s="52"/>
      <c r="BRK11" s="1049"/>
      <c r="BRL11" s="52"/>
      <c r="BRM11" s="52"/>
      <c r="BRN11" s="1084">
        <v>0.42</v>
      </c>
      <c r="BRO11" s="1085">
        <f t="shared" si="37"/>
        <v>0.46200000000000002</v>
      </c>
      <c r="BRP11" s="52">
        <f t="shared" si="38"/>
        <v>0</v>
      </c>
      <c r="BRQ11" s="52">
        <v>0.43</v>
      </c>
      <c r="BRR11" s="1049"/>
      <c r="BRS11" s="1049"/>
      <c r="BRT11" s="1049"/>
      <c r="BRU11" s="1049"/>
      <c r="BRV11" s="1049">
        <v>0.434</v>
      </c>
      <c r="BRW11" s="1049">
        <v>0.41299999999999998</v>
      </c>
      <c r="BRX11" s="1049">
        <v>0.40699999999999997</v>
      </c>
      <c r="BRY11" s="1049">
        <v>0.432</v>
      </c>
      <c r="BRZ11" s="52">
        <f t="shared" si="39"/>
        <v>0.41299999999999998</v>
      </c>
      <c r="BSA11" s="52">
        <v>0.43</v>
      </c>
      <c r="BSB11" s="1049">
        <v>0.42099999999999999</v>
      </c>
      <c r="BSC11" s="1049">
        <v>0.442</v>
      </c>
      <c r="BSD11" s="52">
        <f t="shared" si="40"/>
        <v>0.41299999999999998</v>
      </c>
      <c r="BSE11" s="52">
        <v>0.43</v>
      </c>
      <c r="BSF11" s="52">
        <v>0.45300000000000001</v>
      </c>
      <c r="BSG11" s="52">
        <v>0.438</v>
      </c>
      <c r="BSH11" s="52">
        <v>0.46200000000000002</v>
      </c>
      <c r="BSI11" s="52">
        <v>0.46500000000000002</v>
      </c>
      <c r="BSJ11" s="52">
        <v>0.40500000000000003</v>
      </c>
      <c r="BSK11" s="52"/>
      <c r="BSL11" s="52">
        <f t="shared" si="41"/>
        <v>0.41299999999999998</v>
      </c>
      <c r="BSM11" s="52">
        <v>0.43</v>
      </c>
      <c r="BSN11" s="52">
        <v>0.40100000000000002</v>
      </c>
      <c r="BSO11" s="52">
        <v>0.41599999999999998</v>
      </c>
      <c r="BSP11" s="52">
        <v>0.40899999999999997</v>
      </c>
      <c r="BSQ11" s="52">
        <v>0.44400000000000001</v>
      </c>
      <c r="BSR11" s="944"/>
      <c r="BSS11" s="944"/>
      <c r="BST11" s="52">
        <v>0.41299999999999998</v>
      </c>
      <c r="BSU11" s="52">
        <v>0.41199999999999998</v>
      </c>
      <c r="BSV11" s="52">
        <f t="shared" si="42"/>
        <v>0.40100000000000002</v>
      </c>
      <c r="BSW11" s="52">
        <v>0.43</v>
      </c>
      <c r="BSX11" s="52">
        <v>0.41699999999999998</v>
      </c>
      <c r="BSY11" s="52">
        <v>0.41</v>
      </c>
      <c r="BSZ11" s="52">
        <v>0.501</v>
      </c>
      <c r="BTA11" s="52">
        <v>0.49</v>
      </c>
      <c r="BTB11" s="52">
        <v>0.41</v>
      </c>
      <c r="BTC11" s="52">
        <v>0.438</v>
      </c>
      <c r="BTD11" s="52"/>
      <c r="BTE11" s="52"/>
      <c r="BTF11" s="52">
        <f t="shared" si="43"/>
        <v>0.41699999999999998</v>
      </c>
      <c r="BTG11" s="52">
        <v>0.43</v>
      </c>
      <c r="BTH11" s="1049">
        <v>0.41299999999999998</v>
      </c>
      <c r="BTI11" s="52">
        <v>0.41499999999999998</v>
      </c>
      <c r="BTJ11" s="52">
        <f t="shared" si="44"/>
        <v>0.41699999999999998</v>
      </c>
      <c r="BTK11" s="52">
        <v>0.43</v>
      </c>
      <c r="BTL11" s="52">
        <v>0.40699999999999997</v>
      </c>
      <c r="BTM11" s="52">
        <v>0.41799999999999998</v>
      </c>
      <c r="BTN11" s="52">
        <v>0.39800000000000002</v>
      </c>
      <c r="BTO11" s="52">
        <v>0.41299999999999998</v>
      </c>
      <c r="BTP11" s="52">
        <v>0.42199999999999999</v>
      </c>
      <c r="BTQ11" s="52">
        <v>0.40400000000000003</v>
      </c>
      <c r="BTR11" s="52">
        <v>0.41899999999999998</v>
      </c>
      <c r="BTS11" s="52">
        <v>0.42499999999999999</v>
      </c>
      <c r="BTT11" s="52">
        <v>0.40799999999999997</v>
      </c>
      <c r="BTU11" s="52">
        <v>0.439</v>
      </c>
      <c r="BTV11" s="52">
        <v>0.432</v>
      </c>
      <c r="BTW11" s="52">
        <v>0.432</v>
      </c>
      <c r="BTX11" s="52">
        <v>0.435</v>
      </c>
      <c r="BTY11" s="52">
        <v>0.436</v>
      </c>
      <c r="BTZ11" s="52">
        <f t="shared" si="45"/>
        <v>0.432</v>
      </c>
      <c r="BUA11" s="52">
        <v>0.43</v>
      </c>
      <c r="BUB11" s="52">
        <v>0.432</v>
      </c>
      <c r="BUC11" s="52">
        <v>0.435</v>
      </c>
      <c r="BUD11" s="52">
        <v>0.43</v>
      </c>
      <c r="BUE11" s="52">
        <v>0.442</v>
      </c>
      <c r="BUF11" s="52">
        <v>0.443</v>
      </c>
      <c r="BUG11" s="52">
        <v>0.43</v>
      </c>
      <c r="BUH11" s="52">
        <v>0.44</v>
      </c>
      <c r="BUI11" s="52">
        <v>0.45800000000000002</v>
      </c>
      <c r="BUJ11" s="52">
        <v>0.45500000000000002</v>
      </c>
      <c r="BUK11" s="52">
        <v>0.45100000000000001</v>
      </c>
      <c r="BUL11" s="52"/>
      <c r="BUM11" s="52">
        <v>0.439</v>
      </c>
      <c r="BUN11" s="52">
        <v>0.439</v>
      </c>
      <c r="BUO11" s="52">
        <v>0.43</v>
      </c>
      <c r="BUP11" s="52">
        <v>0.45100000000000001</v>
      </c>
      <c r="BUQ11" s="52">
        <v>0.45600000000000002</v>
      </c>
      <c r="BUR11" s="52">
        <v>0.43</v>
      </c>
      <c r="BUS11" s="52">
        <v>0.44700000000000001</v>
      </c>
      <c r="BUT11" s="52">
        <v>0.45400000000000001</v>
      </c>
      <c r="BUU11" s="52">
        <v>0.43</v>
      </c>
      <c r="BUV11" s="52"/>
      <c r="BUW11" s="52"/>
      <c r="BUX11" s="6">
        <f t="shared" si="46"/>
        <v>-1</v>
      </c>
      <c r="BUY11" s="6">
        <f t="shared" si="47"/>
        <v>-1</v>
      </c>
      <c r="BUZ11" s="1309">
        <v>0.41</v>
      </c>
      <c r="BVA11" s="52">
        <v>0.376</v>
      </c>
      <c r="BVB11" s="1309">
        <v>0.41</v>
      </c>
      <c r="BVC11" s="1522">
        <v>0.36099999999999999</v>
      </c>
      <c r="BVD11" s="52">
        <v>0.36799999999999999</v>
      </c>
      <c r="BVE11" s="1522">
        <v>0.36099999999999999</v>
      </c>
      <c r="BVF11" s="52">
        <v>0.42099999999999999</v>
      </c>
      <c r="BVG11" s="52">
        <v>0.35899999999999999</v>
      </c>
      <c r="BVH11" s="52">
        <v>0.36399999999999999</v>
      </c>
      <c r="BVI11" s="944">
        <v>0.41</v>
      </c>
      <c r="BVJ11" s="1309">
        <v>0.41</v>
      </c>
      <c r="BVK11" s="52">
        <v>0.36299999999999999</v>
      </c>
      <c r="BVL11" s="944">
        <v>0.41</v>
      </c>
      <c r="BVM11" s="1309">
        <v>0.41</v>
      </c>
      <c r="BVN11" s="52">
        <v>0.36799999999999999</v>
      </c>
      <c r="BVO11" s="944">
        <v>0.41</v>
      </c>
      <c r="BVP11" s="1309">
        <v>0.37</v>
      </c>
      <c r="BVQ11" s="1522">
        <v>0.377</v>
      </c>
      <c r="BVR11" s="1522">
        <v>0.377</v>
      </c>
      <c r="BVS11" s="52"/>
      <c r="BVT11" s="1522">
        <v>0.38</v>
      </c>
      <c r="BVU11" s="944">
        <v>0.41</v>
      </c>
      <c r="BVV11" s="1309">
        <v>0.37</v>
      </c>
      <c r="BVW11" s="52">
        <v>0.39800000000000002</v>
      </c>
      <c r="BVX11" s="52">
        <v>0.371</v>
      </c>
      <c r="BVY11" s="944">
        <v>0.41</v>
      </c>
      <c r="BVZ11" s="1309">
        <v>0.37</v>
      </c>
      <c r="BWA11" s="52">
        <v>0.38100000000000001</v>
      </c>
      <c r="BWB11" s="944">
        <v>0.41</v>
      </c>
      <c r="BWC11" s="1309">
        <v>0.37</v>
      </c>
      <c r="BWD11" s="1522">
        <v>0.40500000000000003</v>
      </c>
      <c r="BWE11" s="944">
        <v>0.41</v>
      </c>
      <c r="BWF11" s="1309">
        <v>0.37</v>
      </c>
      <c r="BWG11" s="36"/>
      <c r="BWH11" s="6">
        <f t="shared" si="4"/>
        <v>-1</v>
      </c>
      <c r="BWI11" s="944"/>
      <c r="BWJ11" s="52">
        <v>0.43</v>
      </c>
      <c r="BWK11" s="52"/>
      <c r="BWL11" s="52">
        <v>0.308</v>
      </c>
      <c r="BWM11" s="52">
        <v>0.27100000000000002</v>
      </c>
      <c r="BWN11" s="944"/>
      <c r="BWO11" s="52">
        <v>0.43</v>
      </c>
      <c r="BWP11" s="52"/>
      <c r="BWQ11" s="52">
        <v>0.308</v>
      </c>
      <c r="BWR11" s="52">
        <v>0.27500000000000002</v>
      </c>
      <c r="BWS11" s="52">
        <v>0.26900000000000002</v>
      </c>
      <c r="BWT11" s="52">
        <v>0.26600000000000001</v>
      </c>
      <c r="BWU11" s="52">
        <v>0.29299999999999998</v>
      </c>
      <c r="BWV11" s="52">
        <v>0.26800000000000002</v>
      </c>
      <c r="BWW11" s="52">
        <v>0.28799999999999998</v>
      </c>
      <c r="BWX11" s="1588">
        <v>0.3</v>
      </c>
      <c r="BWY11" s="1309">
        <v>0.308</v>
      </c>
      <c r="BWZ11" s="52">
        <v>0.28599999999999998</v>
      </c>
      <c r="BXA11" s="1588">
        <v>0.3</v>
      </c>
      <c r="BXB11" s="1309">
        <v>0.308</v>
      </c>
      <c r="BXC11" s="52">
        <v>0.28499999999999998</v>
      </c>
      <c r="BXD11" s="944">
        <v>0.3</v>
      </c>
      <c r="BXE11" s="1522">
        <v>0.308</v>
      </c>
      <c r="BXF11" s="1522">
        <v>0.30599999999999999</v>
      </c>
      <c r="BXG11" s="1522">
        <v>0.28999999999999998</v>
      </c>
      <c r="BXH11" s="58"/>
      <c r="BXI11" s="1522">
        <v>0.28399999999999997</v>
      </c>
      <c r="BXJ11" s="944">
        <v>0.3</v>
      </c>
      <c r="BXK11" s="1522">
        <v>0.308</v>
      </c>
      <c r="BXL11" s="52">
        <v>0.29499999999999998</v>
      </c>
      <c r="BXM11" s="944">
        <v>0.3</v>
      </c>
      <c r="BXN11" s="1522">
        <v>0.308</v>
      </c>
      <c r="BXO11" s="1522">
        <v>0.29099999999999998</v>
      </c>
      <c r="BXP11" s="944">
        <v>0.3</v>
      </c>
      <c r="BXQ11" s="1522">
        <v>0.308</v>
      </c>
      <c r="BXR11" s="36"/>
      <c r="BXS11" s="6">
        <f t="shared" si="5"/>
        <v>-1</v>
      </c>
      <c r="BXT11" s="1049">
        <v>0.43</v>
      </c>
      <c r="BXU11" s="52">
        <v>0.44800000000000001</v>
      </c>
      <c r="BXV11" s="52">
        <v>0.44900000000000001</v>
      </c>
      <c r="BXW11" s="52">
        <v>0.45400000000000001</v>
      </c>
      <c r="BXX11" s="52">
        <v>0.435</v>
      </c>
      <c r="BXY11" s="52">
        <v>0.46</v>
      </c>
      <c r="BXZ11" s="52">
        <v>0.46</v>
      </c>
      <c r="BYA11" s="944">
        <v>0.43</v>
      </c>
      <c r="BYB11" s="1309">
        <v>0.43</v>
      </c>
      <c r="BYC11" s="52">
        <v>0.47</v>
      </c>
      <c r="BYD11" s="944">
        <v>0.43</v>
      </c>
      <c r="BYE11" s="1522">
        <v>0.43</v>
      </c>
      <c r="BYF11" s="1522">
        <v>0.47499999999999998</v>
      </c>
      <c r="BYG11" s="944">
        <v>0.43</v>
      </c>
      <c r="BYH11" s="1522">
        <v>0.43</v>
      </c>
      <c r="BYI11" s="1522">
        <v>0.48</v>
      </c>
      <c r="BYJ11" s="1522">
        <v>0.48699999999999999</v>
      </c>
      <c r="BYK11" s="944">
        <v>0.39</v>
      </c>
      <c r="BYL11" s="1522">
        <v>0.46600000000000003</v>
      </c>
      <c r="BYM11" s="944">
        <v>0.43</v>
      </c>
      <c r="BYN11" s="1522">
        <v>0.43</v>
      </c>
      <c r="BYO11" s="52">
        <v>0.47299999999999998</v>
      </c>
      <c r="BYP11" s="944">
        <v>0.43</v>
      </c>
      <c r="BYQ11" s="1522">
        <v>0.43</v>
      </c>
      <c r="BYR11" s="1522">
        <v>0.47299999999999998</v>
      </c>
      <c r="BYS11" s="944">
        <v>0.43</v>
      </c>
      <c r="BYT11" s="1522">
        <v>0.43</v>
      </c>
      <c r="BYU11" s="36"/>
      <c r="BYV11" s="6">
        <f t="shared" si="6"/>
        <v>-1</v>
      </c>
      <c r="BYW11" s="1589">
        <v>0.33100000000000002</v>
      </c>
      <c r="BYX11" s="1590">
        <v>0.33</v>
      </c>
      <c r="BYY11" s="1589">
        <v>0.39700000000000002</v>
      </c>
      <c r="BYZ11" s="1589">
        <v>0.4</v>
      </c>
      <c r="BZA11" s="1590">
        <v>0.33</v>
      </c>
      <c r="BZB11" s="52">
        <v>0.39600000000000002</v>
      </c>
      <c r="BZC11" s="1590">
        <v>0.33</v>
      </c>
      <c r="BZD11" s="1522">
        <v>0.39800000000000002</v>
      </c>
      <c r="BZE11" s="1588">
        <v>0.34</v>
      </c>
      <c r="BZF11" s="1522">
        <v>0.33</v>
      </c>
      <c r="BZG11" s="1522">
        <v>0.4</v>
      </c>
      <c r="BZH11" s="1522">
        <v>0.41</v>
      </c>
      <c r="BZI11" s="1581">
        <v>0.35</v>
      </c>
      <c r="BZJ11" s="1522">
        <v>0.39300000000000002</v>
      </c>
      <c r="BZK11" s="1588">
        <v>0.34</v>
      </c>
      <c r="BZL11" s="1522">
        <v>0.33</v>
      </c>
      <c r="BZM11" s="52">
        <v>0.39100000000000001</v>
      </c>
      <c r="BZN11" s="1588">
        <v>0.34</v>
      </c>
      <c r="BZO11" s="1522">
        <v>0.33</v>
      </c>
      <c r="BZP11" s="1522">
        <v>0.39100000000000001</v>
      </c>
      <c r="BZQ11" s="1588">
        <v>0.34</v>
      </c>
      <c r="BZR11" s="1522">
        <v>0.33</v>
      </c>
      <c r="BZS11" s="36"/>
      <c r="BZT11" s="6">
        <f t="shared" si="48"/>
        <v>-1</v>
      </c>
      <c r="BZU11" s="53">
        <v>0.27500000000000002</v>
      </c>
      <c r="BZV11" s="53">
        <f t="shared" si="49"/>
        <v>0.27500000000000002</v>
      </c>
      <c r="BZW11" s="36"/>
      <c r="BZX11" s="1737">
        <f t="shared" si="50"/>
        <v>-1</v>
      </c>
      <c r="BZY11" s="53">
        <v>0.34</v>
      </c>
      <c r="BZZ11" s="53">
        <f t="shared" si="51"/>
        <v>0.34</v>
      </c>
      <c r="CAA11" s="36"/>
      <c r="CAB11" s="1737">
        <f t="shared" si="52"/>
        <v>-1</v>
      </c>
      <c r="CAC11" s="53">
        <v>0.28399999999999997</v>
      </c>
      <c r="CAD11" s="53">
        <f t="shared" si="53"/>
        <v>0.28399999999999997</v>
      </c>
      <c r="CAE11" s="36"/>
      <c r="CAF11" s="380">
        <f t="shared" si="54"/>
        <v>-1</v>
      </c>
      <c r="CAG11" s="1180" t="s">
        <v>3868</v>
      </c>
      <c r="CAH11" s="1180"/>
      <c r="CAI11" s="37"/>
      <c r="CAJ11" s="1049" t="str">
        <f t="shared" si="7"/>
        <v>2. Within 10% deviation from baseline</v>
      </c>
      <c r="CAK11" s="1049" t="str">
        <f t="shared" si="8"/>
        <v>2. Within 10% deviation from baseline</v>
      </c>
      <c r="CAL11" s="1049" t="str">
        <f t="shared" si="9"/>
        <v xml:space="preserve">1. Better than baseline </v>
      </c>
      <c r="CAM11" s="1049" t="str">
        <f t="shared" si="10"/>
        <v>2. Within 10% deviation from baseline</v>
      </c>
      <c r="CAN11" s="1049" t="str">
        <f t="shared" si="11"/>
        <v xml:space="preserve">1. Better than baseline </v>
      </c>
      <c r="CAO11" s="1049" t="str">
        <f t="shared" si="12"/>
        <v>2. Within 10% deviation from baseline</v>
      </c>
      <c r="CAP11" s="1049" t="str">
        <f t="shared" si="13"/>
        <v xml:space="preserve">1. Better than baseline </v>
      </c>
      <c r="CAQ11" s="32" t="str">
        <f t="shared" si="14"/>
        <v xml:space="preserve">1. Better than baseline </v>
      </c>
      <c r="CAR11" s="52" t="str">
        <f t="shared" si="15"/>
        <v>3. Missing baseline</v>
      </c>
      <c r="CAS11" s="53" t="str">
        <f t="shared" si="16"/>
        <v>2. Within 10% deviation from baseline</v>
      </c>
      <c r="CAT11" s="53" t="str">
        <f t="shared" si="17"/>
        <v xml:space="preserve">1. Better than baseline </v>
      </c>
      <c r="CAU11" s="1384" t="str">
        <f t="shared" si="18"/>
        <v xml:space="preserve">1. Better than baseline </v>
      </c>
      <c r="CAV11" s="1384" t="str">
        <f t="shared" si="19"/>
        <v xml:space="preserve">1. Better than baseline </v>
      </c>
      <c r="CAW11" s="1384" t="str">
        <f t="shared" si="20"/>
        <v xml:space="preserve">1. Better than baseline </v>
      </c>
      <c r="CAX11" s="1384" t="str">
        <f t="shared" si="21"/>
        <v xml:space="preserve">1. Better than baseline </v>
      </c>
    </row>
    <row r="12" spans="1:2237" ht="14.9" customHeight="1" thickBot="1" x14ac:dyDescent="0.35">
      <c r="A12" s="59" t="s">
        <v>3874</v>
      </c>
      <c r="B12" s="36" t="s">
        <v>3874</v>
      </c>
      <c r="C12" s="156" t="s">
        <v>3874</v>
      </c>
      <c r="D12" s="339">
        <v>10</v>
      </c>
      <c r="E12" s="54"/>
      <c r="F12" s="345" t="s">
        <v>3875</v>
      </c>
      <c r="G12" s="174" t="s">
        <v>17</v>
      </c>
      <c r="H12" s="174" t="s">
        <v>17</v>
      </c>
      <c r="I12" s="86" t="s">
        <v>3876</v>
      </c>
      <c r="J12" s="170" t="s">
        <v>3877</v>
      </c>
      <c r="K12" s="54" t="s">
        <v>1502</v>
      </c>
      <c r="L12" s="54" t="s">
        <v>1502</v>
      </c>
      <c r="M12" s="54" t="s">
        <v>1502</v>
      </c>
      <c r="N12" s="54" t="s">
        <v>1502</v>
      </c>
      <c r="O12" s="54" t="s">
        <v>1502</v>
      </c>
      <c r="P12" s="54" t="s">
        <v>1502</v>
      </c>
      <c r="Q12" s="54" t="s">
        <v>1502</v>
      </c>
      <c r="R12" s="54" t="s">
        <v>1502</v>
      </c>
      <c r="S12" s="54" t="s">
        <v>1502</v>
      </c>
      <c r="T12" s="54" t="s">
        <v>1502</v>
      </c>
      <c r="U12" s="54" t="s">
        <v>1502</v>
      </c>
      <c r="V12" s="54" t="s">
        <v>1502</v>
      </c>
      <c r="W12" s="54" t="s">
        <v>1502</v>
      </c>
      <c r="X12" s="54" t="s">
        <v>1502</v>
      </c>
      <c r="Y12" s="54" t="s">
        <v>1502</v>
      </c>
      <c r="Z12" s="54" t="s">
        <v>1502</v>
      </c>
      <c r="AA12" s="54" t="s">
        <v>1502</v>
      </c>
      <c r="AB12" s="54" t="s">
        <v>1502</v>
      </c>
      <c r="AC12" s="54" t="s">
        <v>1502</v>
      </c>
      <c r="AD12" s="54" t="s">
        <v>1502</v>
      </c>
      <c r="AE12" s="54" t="s">
        <v>1502</v>
      </c>
      <c r="AF12" s="54" t="s">
        <v>1502</v>
      </c>
      <c r="AG12" s="54" t="s">
        <v>1502</v>
      </c>
      <c r="AH12" s="54" t="s">
        <v>1502</v>
      </c>
      <c r="AI12" s="54" t="s">
        <v>1502</v>
      </c>
      <c r="AJ12" s="54" t="s">
        <v>1502</v>
      </c>
      <c r="AK12" s="54" t="s">
        <v>1502</v>
      </c>
      <c r="AL12" s="54" t="s">
        <v>1502</v>
      </c>
      <c r="AM12" s="54" t="s">
        <v>1502</v>
      </c>
      <c r="AN12" s="54" t="s">
        <v>1502</v>
      </c>
      <c r="AO12" s="54" t="s">
        <v>1502</v>
      </c>
      <c r="AP12" s="54" t="s">
        <v>1502</v>
      </c>
      <c r="AQ12" s="54" t="s">
        <v>1502</v>
      </c>
      <c r="AR12" s="54" t="s">
        <v>1502</v>
      </c>
      <c r="AS12" s="54" t="s">
        <v>1502</v>
      </c>
      <c r="AT12" s="54" t="s">
        <v>1502</v>
      </c>
      <c r="AU12" s="54" t="s">
        <v>1502</v>
      </c>
      <c r="AV12" s="54" t="s">
        <v>1502</v>
      </c>
      <c r="AW12" s="54" t="s">
        <v>1502</v>
      </c>
      <c r="AX12" s="54" t="s">
        <v>1502</v>
      </c>
      <c r="AY12" s="54" t="s">
        <v>1502</v>
      </c>
      <c r="AZ12" s="54" t="s">
        <v>1502</v>
      </c>
      <c r="BA12" s="54" t="s">
        <v>1502</v>
      </c>
      <c r="BB12" s="54" t="s">
        <v>1502</v>
      </c>
      <c r="BC12" s="54" t="s">
        <v>1502</v>
      </c>
      <c r="BD12" s="54" t="s">
        <v>1502</v>
      </c>
      <c r="BE12" s="54" t="s">
        <v>1502</v>
      </c>
      <c r="BF12" s="54" t="s">
        <v>1502</v>
      </c>
      <c r="BG12" s="54" t="s">
        <v>1502</v>
      </c>
      <c r="BH12" s="54" t="s">
        <v>1502</v>
      </c>
      <c r="BI12" s="54" t="s">
        <v>1502</v>
      </c>
      <c r="BJ12" s="54" t="s">
        <v>1502</v>
      </c>
      <c r="BK12" s="54" t="s">
        <v>1502</v>
      </c>
      <c r="BL12" s="54" t="s">
        <v>1502</v>
      </c>
      <c r="BM12" s="54" t="s">
        <v>1502</v>
      </c>
      <c r="BN12" s="54" t="s">
        <v>1502</v>
      </c>
      <c r="BO12" s="54" t="s">
        <v>1502</v>
      </c>
      <c r="BP12" s="54" t="s">
        <v>1502</v>
      </c>
      <c r="BQ12" s="54"/>
      <c r="BR12" s="54"/>
      <c r="BS12" s="54" t="s">
        <v>1502</v>
      </c>
      <c r="BT12" s="54" t="s">
        <v>1502</v>
      </c>
      <c r="BU12" s="54" t="s">
        <v>1502</v>
      </c>
      <c r="BV12" s="54" t="s">
        <v>1502</v>
      </c>
      <c r="BW12" s="54" t="s">
        <v>1502</v>
      </c>
      <c r="BX12" s="54" t="s">
        <v>1502</v>
      </c>
      <c r="BY12" s="54" t="s">
        <v>1502</v>
      </c>
      <c r="BZ12" s="54"/>
      <c r="CA12" s="1027"/>
      <c r="CB12" s="54"/>
      <c r="CC12" s="54" t="s">
        <v>1502</v>
      </c>
      <c r="CD12" s="54"/>
      <c r="CE12" s="54" t="s">
        <v>1502</v>
      </c>
      <c r="CF12" s="54" t="s">
        <v>1502</v>
      </c>
      <c r="CG12" s="54" t="s">
        <v>1502</v>
      </c>
      <c r="CH12" s="54" t="s">
        <v>1502</v>
      </c>
      <c r="CI12" s="54" t="s">
        <v>1502</v>
      </c>
      <c r="CJ12" s="54" t="s">
        <v>1502</v>
      </c>
      <c r="CK12" s="54"/>
      <c r="CL12" s="54"/>
      <c r="CM12" s="54" t="s">
        <v>1502</v>
      </c>
      <c r="CN12" s="54"/>
      <c r="CO12" s="54"/>
      <c r="CP12" s="28"/>
      <c r="CQ12" s="28"/>
      <c r="CR12" s="54"/>
      <c r="CS12" s="54"/>
      <c r="CT12" s="54"/>
      <c r="CU12" s="54"/>
      <c r="CV12" s="54" t="s">
        <v>1502</v>
      </c>
      <c r="CW12" s="54"/>
      <c r="CX12" s="54"/>
      <c r="CY12" s="54"/>
      <c r="CZ12" s="54"/>
      <c r="DA12" s="54"/>
      <c r="DB12" s="54"/>
      <c r="DC12" s="54"/>
      <c r="DD12" s="54"/>
      <c r="DE12" s="54"/>
      <c r="DF12" s="54"/>
      <c r="DG12" s="54" t="s">
        <v>1502</v>
      </c>
      <c r="DH12" s="871"/>
      <c r="DI12" s="54"/>
      <c r="DJ12" s="54"/>
      <c r="DK12" s="871"/>
      <c r="DL12" s="54"/>
      <c r="DM12" s="54"/>
      <c r="DN12" s="54"/>
      <c r="DO12" s="54"/>
      <c r="DP12" s="54"/>
      <c r="DQ12" s="909"/>
      <c r="DR12" s="54"/>
      <c r="DS12" s="54"/>
      <c r="DT12" s="54"/>
      <c r="DU12" s="54"/>
      <c r="DV12" s="54" t="s">
        <v>1502</v>
      </c>
      <c r="DW12" s="54"/>
      <c r="DX12" s="54"/>
      <c r="DY12" s="54"/>
      <c r="DZ12" s="54"/>
      <c r="EA12" s="54"/>
      <c r="EB12" s="54"/>
      <c r="EC12" s="54"/>
      <c r="ED12" s="54"/>
      <c r="EE12" s="54"/>
      <c r="EF12" s="54"/>
      <c r="EG12" s="54"/>
      <c r="EH12" s="54" t="s">
        <v>1502</v>
      </c>
      <c r="EI12" s="1054"/>
      <c r="EJ12" s="54" t="s">
        <v>1502</v>
      </c>
      <c r="EK12" s="54"/>
      <c r="EL12" s="1054"/>
      <c r="EM12" s="54"/>
      <c r="EN12" s="54"/>
      <c r="EO12" s="28"/>
      <c r="EP12" s="54"/>
      <c r="EQ12" s="54"/>
      <c r="ER12" s="1054" t="s">
        <v>1502</v>
      </c>
      <c r="ES12" s="54"/>
      <c r="ET12" s="54"/>
      <c r="EU12" s="54"/>
      <c r="EV12" s="54"/>
      <c r="EW12" s="54"/>
      <c r="EX12" s="54"/>
      <c r="EY12" s="54"/>
      <c r="EZ12" s="54"/>
      <c r="FA12" s="54"/>
      <c r="FB12" s="54"/>
      <c r="FC12" s="54"/>
      <c r="FD12" s="54"/>
      <c r="FE12" s="1036"/>
      <c r="FF12" s="54"/>
      <c r="FG12" s="54"/>
      <c r="FH12" s="1036"/>
      <c r="FI12" s="1027"/>
      <c r="FJ12" s="1036"/>
      <c r="FK12" s="54"/>
      <c r="FL12" s="54"/>
      <c r="FM12" s="54" t="s">
        <v>1502</v>
      </c>
      <c r="FN12" s="1054"/>
      <c r="FO12" s="54" t="s">
        <v>1502</v>
      </c>
      <c r="FP12" s="54"/>
      <c r="FQ12" s="54"/>
      <c r="FR12" s="54"/>
      <c r="FS12" s="54" t="s">
        <v>1502</v>
      </c>
      <c r="FT12" s="1054"/>
      <c r="FU12" s="54" t="s">
        <v>1502</v>
      </c>
      <c r="FV12" s="54"/>
      <c r="FW12" s="54"/>
      <c r="FX12" s="54"/>
      <c r="FY12" s="54"/>
      <c r="FZ12" s="54"/>
      <c r="GA12" s="54"/>
      <c r="GB12" s="54"/>
      <c r="GC12" s="54"/>
      <c r="GD12" s="54"/>
      <c r="GE12" s="54"/>
      <c r="GF12" s="54"/>
      <c r="GG12" s="54"/>
      <c r="GH12" s="1160"/>
      <c r="GI12" s="1050" t="s">
        <v>1502</v>
      </c>
      <c r="GJ12" s="54" t="s">
        <v>1502</v>
      </c>
      <c r="GK12" s="54" t="s">
        <v>1502</v>
      </c>
      <c r="GL12" s="54" t="s">
        <v>1502</v>
      </c>
      <c r="GM12" s="54" t="s">
        <v>1502</v>
      </c>
      <c r="GN12" s="54" t="s">
        <v>1502</v>
      </c>
      <c r="GO12" s="54" t="s">
        <v>1502</v>
      </c>
      <c r="GP12" s="54" t="s">
        <v>1502</v>
      </c>
      <c r="GQ12" s="54" t="s">
        <v>1502</v>
      </c>
      <c r="GR12" s="54" t="s">
        <v>1502</v>
      </c>
      <c r="GS12" s="54" t="s">
        <v>1502</v>
      </c>
      <c r="GT12" s="54" t="s">
        <v>1502</v>
      </c>
      <c r="GU12" s="54" t="s">
        <v>1502</v>
      </c>
      <c r="GV12" s="54" t="s">
        <v>1502</v>
      </c>
      <c r="GW12" s="54" t="s">
        <v>1502</v>
      </c>
      <c r="GX12" s="54" t="s">
        <v>1502</v>
      </c>
      <c r="GY12" s="54" t="s">
        <v>1502</v>
      </c>
      <c r="GZ12" s="54" t="s">
        <v>1502</v>
      </c>
      <c r="HA12" s="54" t="s">
        <v>1502</v>
      </c>
      <c r="HB12" s="54" t="s">
        <v>1502</v>
      </c>
      <c r="HC12" s="54" t="s">
        <v>1502</v>
      </c>
      <c r="HD12" s="54" t="s">
        <v>1502</v>
      </c>
      <c r="HE12" s="54" t="s">
        <v>1502</v>
      </c>
      <c r="HF12" s="54" t="s">
        <v>1502</v>
      </c>
      <c r="HG12" s="54" t="s">
        <v>1502</v>
      </c>
      <c r="HH12" s="54" t="s">
        <v>1502</v>
      </c>
      <c r="HI12" s="54" t="s">
        <v>1502</v>
      </c>
      <c r="HJ12" s="54" t="s">
        <v>1502</v>
      </c>
      <c r="HK12" s="54" t="s">
        <v>1502</v>
      </c>
      <c r="HL12" s="54" t="s">
        <v>1502</v>
      </c>
      <c r="HM12" s="54" t="s">
        <v>1502</v>
      </c>
      <c r="HN12" s="54" t="s">
        <v>1502</v>
      </c>
      <c r="HO12" s="54" t="s">
        <v>1502</v>
      </c>
      <c r="HP12" s="54" t="s">
        <v>1502</v>
      </c>
      <c r="HQ12" s="54" t="s">
        <v>1502</v>
      </c>
      <c r="HR12" s="54" t="s">
        <v>1502</v>
      </c>
      <c r="HS12" s="54" t="s">
        <v>1502</v>
      </c>
      <c r="HT12" s="54" t="s">
        <v>1502</v>
      </c>
      <c r="HU12" s="54" t="s">
        <v>1502</v>
      </c>
      <c r="HV12" s="54" t="s">
        <v>1502</v>
      </c>
      <c r="HW12" s="54" t="s">
        <v>1502</v>
      </c>
      <c r="HX12" s="54" t="s">
        <v>1502</v>
      </c>
      <c r="HY12" s="54" t="s">
        <v>1502</v>
      </c>
      <c r="HZ12" s="54" t="s">
        <v>1502</v>
      </c>
      <c r="IA12" s="54" t="s">
        <v>1502</v>
      </c>
      <c r="IB12" s="54" t="s">
        <v>1502</v>
      </c>
      <c r="IC12" s="54" t="s">
        <v>1502</v>
      </c>
      <c r="ID12" s="54" t="s">
        <v>1502</v>
      </c>
      <c r="IE12" s="54" t="s">
        <v>1502</v>
      </c>
      <c r="IF12" s="54" t="s">
        <v>1502</v>
      </c>
      <c r="IG12" s="54" t="s">
        <v>1502</v>
      </c>
      <c r="IH12" s="54" t="s">
        <v>1502</v>
      </c>
      <c r="II12" s="54" t="s">
        <v>1502</v>
      </c>
      <c r="IJ12" s="54" t="s">
        <v>1502</v>
      </c>
      <c r="IK12" s="54" t="s">
        <v>1502</v>
      </c>
      <c r="IL12" s="54"/>
      <c r="IM12" s="54"/>
      <c r="IN12" s="54" t="s">
        <v>1502</v>
      </c>
      <c r="IO12" s="54" t="s">
        <v>1502</v>
      </c>
      <c r="IP12" s="54"/>
      <c r="IQ12" s="54"/>
      <c r="IR12" s="54" t="s">
        <v>1502</v>
      </c>
      <c r="IS12" s="54" t="s">
        <v>1502</v>
      </c>
      <c r="IT12" s="54" t="s">
        <v>1502</v>
      </c>
      <c r="IU12" s="54" t="s">
        <v>1502</v>
      </c>
      <c r="IV12" s="54" t="s">
        <v>1502</v>
      </c>
      <c r="IW12" s="54" t="s">
        <v>1502</v>
      </c>
      <c r="IX12" s="54"/>
      <c r="IY12" s="1160"/>
      <c r="IZ12" s="54" t="s">
        <v>1502</v>
      </c>
      <c r="JA12" s="54" t="s">
        <v>1502</v>
      </c>
      <c r="JB12" s="54" t="s">
        <v>1502</v>
      </c>
      <c r="JC12" s="54" t="s">
        <v>1502</v>
      </c>
      <c r="JD12" s="54" t="s">
        <v>1502</v>
      </c>
      <c r="JE12" s="54" t="s">
        <v>1502</v>
      </c>
      <c r="JF12" s="54" t="s">
        <v>1502</v>
      </c>
      <c r="JG12" s="54" t="s">
        <v>1502</v>
      </c>
      <c r="JH12" s="54" t="s">
        <v>1502</v>
      </c>
      <c r="JI12" s="54" t="s">
        <v>1502</v>
      </c>
      <c r="JJ12" s="54" t="s">
        <v>1502</v>
      </c>
      <c r="JK12" s="54" t="s">
        <v>1502</v>
      </c>
      <c r="JL12" s="54" t="s">
        <v>1502</v>
      </c>
      <c r="JM12" s="54" t="s">
        <v>1502</v>
      </c>
      <c r="JN12" s="54" t="s">
        <v>1502</v>
      </c>
      <c r="JO12" s="54" t="s">
        <v>1502</v>
      </c>
      <c r="JP12" s="54" t="s">
        <v>1502</v>
      </c>
      <c r="JQ12" s="54" t="s">
        <v>1502</v>
      </c>
      <c r="JR12" s="54" t="s">
        <v>1502</v>
      </c>
      <c r="JS12" s="54" t="s">
        <v>1502</v>
      </c>
      <c r="JT12" s="54" t="s">
        <v>1502</v>
      </c>
      <c r="JU12" s="54" t="s">
        <v>1502</v>
      </c>
      <c r="JV12" s="54" t="s">
        <v>1502</v>
      </c>
      <c r="JW12" s="54" t="s">
        <v>1502</v>
      </c>
      <c r="JX12" s="54" t="s">
        <v>1502</v>
      </c>
      <c r="JY12" s="54" t="s">
        <v>1502</v>
      </c>
      <c r="JZ12" s="54" t="s">
        <v>1502</v>
      </c>
      <c r="KA12" s="54" t="s">
        <v>1502</v>
      </c>
      <c r="KB12" s="54" t="s">
        <v>1502</v>
      </c>
      <c r="KC12" s="54" t="s">
        <v>1502</v>
      </c>
      <c r="KD12" s="54" t="s">
        <v>1502</v>
      </c>
      <c r="KE12" s="54" t="s">
        <v>1502</v>
      </c>
      <c r="KF12" s="54" t="s">
        <v>1502</v>
      </c>
      <c r="KG12" s="54" t="s">
        <v>1502</v>
      </c>
      <c r="KH12" s="54" t="s">
        <v>1502</v>
      </c>
      <c r="KI12" s="54" t="s">
        <v>1502</v>
      </c>
      <c r="KJ12" s="54" t="s">
        <v>1502</v>
      </c>
      <c r="KK12" s="54" t="s">
        <v>1502</v>
      </c>
      <c r="KL12" s="54" t="s">
        <v>1502</v>
      </c>
      <c r="KM12" s="54" t="s">
        <v>1502</v>
      </c>
      <c r="KN12" s="54" t="s">
        <v>1502</v>
      </c>
      <c r="KO12" s="54" t="s">
        <v>1502</v>
      </c>
      <c r="KP12" s="54" t="s">
        <v>1502</v>
      </c>
      <c r="KQ12" s="54" t="s">
        <v>1502</v>
      </c>
      <c r="KR12" s="54" t="s">
        <v>1502</v>
      </c>
      <c r="KS12" s="54" t="s">
        <v>1502</v>
      </c>
      <c r="KT12" s="54" t="s">
        <v>1502</v>
      </c>
      <c r="KU12" s="54" t="s">
        <v>1502</v>
      </c>
      <c r="KV12" s="54" t="s">
        <v>1502</v>
      </c>
      <c r="KW12" s="54" t="s">
        <v>1502</v>
      </c>
      <c r="KX12" s="54" t="s">
        <v>1502</v>
      </c>
      <c r="KY12" s="54" t="s">
        <v>1502</v>
      </c>
      <c r="KZ12" s="54" t="s">
        <v>1502</v>
      </c>
      <c r="LA12" s="54" t="s">
        <v>1502</v>
      </c>
      <c r="LB12" s="54" t="s">
        <v>1502</v>
      </c>
      <c r="LC12" s="54" t="s">
        <v>1502</v>
      </c>
      <c r="LD12" s="54" t="s">
        <v>1502</v>
      </c>
      <c r="LE12" s="54" t="s">
        <v>1502</v>
      </c>
      <c r="LF12" s="54"/>
      <c r="LG12" s="54"/>
      <c r="LH12" s="54" t="s">
        <v>1502</v>
      </c>
      <c r="LI12" s="54"/>
      <c r="LJ12" s="54" t="s">
        <v>1502</v>
      </c>
      <c r="LK12" s="54" t="s">
        <v>1502</v>
      </c>
      <c r="LL12" s="54" t="s">
        <v>1502</v>
      </c>
      <c r="LM12" s="54" t="s">
        <v>1502</v>
      </c>
      <c r="LN12" s="54" t="s">
        <v>1502</v>
      </c>
      <c r="LO12" s="28" t="s">
        <v>1502</v>
      </c>
      <c r="LP12" s="28"/>
      <c r="LQ12" s="28"/>
      <c r="LR12" s="54" t="s">
        <v>1502</v>
      </c>
      <c r="LS12" s="54" t="s">
        <v>1502</v>
      </c>
      <c r="LT12" s="54" t="s">
        <v>1502</v>
      </c>
      <c r="LU12" s="54" t="s">
        <v>1502</v>
      </c>
      <c r="LV12" s="54" t="s">
        <v>1502</v>
      </c>
      <c r="LW12" s="54" t="s">
        <v>1502</v>
      </c>
      <c r="LX12" s="54" t="s">
        <v>1502</v>
      </c>
      <c r="LY12" s="54" t="s">
        <v>1502</v>
      </c>
      <c r="LZ12" s="54" t="s">
        <v>1502</v>
      </c>
      <c r="MA12" s="54"/>
      <c r="MB12" s="28"/>
      <c r="MC12" s="54" t="s">
        <v>1502</v>
      </c>
      <c r="MD12" s="1050"/>
      <c r="ME12" s="919"/>
      <c r="MF12" s="54"/>
      <c r="MG12" s="54"/>
      <c r="MH12" s="28" t="e">
        <v>#N/A</v>
      </c>
      <c r="MI12" s="54" t="e">
        <v>#N/A</v>
      </c>
      <c r="MJ12" s="28"/>
      <c r="MK12" s="28"/>
      <c r="ML12" s="54"/>
      <c r="MM12" s="28"/>
      <c r="MN12" s="54"/>
      <c r="MO12" s="54" t="s">
        <v>1502</v>
      </c>
      <c r="MP12" s="54" t="s">
        <v>1502</v>
      </c>
      <c r="MQ12" s="54"/>
      <c r="MR12" s="54"/>
      <c r="MS12" s="54"/>
      <c r="MT12" s="54"/>
      <c r="MU12" s="54"/>
      <c r="MV12" s="871"/>
      <c r="MW12" s="54"/>
      <c r="MX12" s="871"/>
      <c r="MY12" s="54"/>
      <c r="MZ12" s="54"/>
      <c r="NA12" s="54" t="s">
        <v>1502</v>
      </c>
      <c r="NB12" s="54"/>
      <c r="NC12" s="871"/>
      <c r="ND12" s="1027"/>
      <c r="NE12" s="1027"/>
      <c r="NF12" s="54"/>
      <c r="NG12" s="54"/>
      <c r="NH12" s="54"/>
      <c r="NI12" s="54"/>
      <c r="NJ12" s="54"/>
      <c r="NK12" s="54"/>
      <c r="NL12" s="54"/>
      <c r="NM12" s="54"/>
      <c r="NN12" s="54"/>
      <c r="NO12" s="54" t="s">
        <v>1502</v>
      </c>
      <c r="NP12" s="54"/>
      <c r="NQ12" s="54"/>
      <c r="NR12" s="54"/>
      <c r="NS12" s="54"/>
      <c r="NT12" s="54"/>
      <c r="NU12" s="54"/>
      <c r="NV12" s="54"/>
      <c r="NW12" s="54"/>
      <c r="NX12" s="909"/>
      <c r="NY12" s="54"/>
      <c r="NZ12" s="54"/>
      <c r="OA12" s="28"/>
      <c r="OB12" s="54" t="s">
        <v>1502</v>
      </c>
      <c r="OC12" s="1054"/>
      <c r="OD12" s="54" t="s">
        <v>1502</v>
      </c>
      <c r="OE12" s="54"/>
      <c r="OF12" s="54"/>
      <c r="OG12" s="54"/>
      <c r="OH12" s="898"/>
      <c r="OI12" s="54"/>
      <c r="OJ12" s="54"/>
      <c r="OK12" s="54"/>
      <c r="OL12" s="54"/>
      <c r="OM12" s="1054" t="s">
        <v>3878</v>
      </c>
      <c r="ON12" s="54"/>
      <c r="OO12" s="54"/>
      <c r="OP12" s="54"/>
      <c r="OQ12" s="54"/>
      <c r="OR12" s="54"/>
      <c r="OS12" s="54"/>
      <c r="OT12" s="54"/>
      <c r="OU12" s="54"/>
      <c r="OV12" s="54"/>
      <c r="OW12" s="54"/>
      <c r="OX12" s="54"/>
      <c r="OY12" s="54"/>
      <c r="OZ12" s="54"/>
      <c r="PA12" s="54"/>
      <c r="PB12" s="54"/>
      <c r="PC12" s="54" t="s">
        <v>1502</v>
      </c>
      <c r="PD12" s="1054"/>
      <c r="PE12" s="54" t="s">
        <v>1502</v>
      </c>
      <c r="PF12" s="54"/>
      <c r="PG12" s="54"/>
      <c r="PH12" s="54"/>
      <c r="PI12" s="1054"/>
      <c r="PJ12" s="54" t="s">
        <v>1502</v>
      </c>
      <c r="PK12" s="1054"/>
      <c r="PL12" s="28" t="s">
        <v>1502</v>
      </c>
      <c r="PM12" s="54"/>
      <c r="PN12" s="54"/>
      <c r="PO12" s="54"/>
      <c r="PP12" s="54"/>
      <c r="PQ12" s="54"/>
      <c r="PR12" s="1136"/>
      <c r="PS12" s="54"/>
      <c r="PT12" s="54"/>
      <c r="PU12" s="54"/>
      <c r="PV12" s="54"/>
      <c r="PW12" s="1054"/>
      <c r="PX12" s="54"/>
      <c r="PY12" s="54"/>
      <c r="PZ12" s="54"/>
      <c r="QA12" s="54"/>
      <c r="QB12" s="1160"/>
      <c r="QC12" s="54" t="s">
        <v>1502</v>
      </c>
      <c r="QD12" s="54" t="s">
        <v>1502</v>
      </c>
      <c r="QE12" s="54" t="s">
        <v>1502</v>
      </c>
      <c r="QF12" s="54" t="s">
        <v>1502</v>
      </c>
      <c r="QG12" s="54" t="s">
        <v>1502</v>
      </c>
      <c r="QH12" s="54" t="s">
        <v>1502</v>
      </c>
      <c r="QI12" s="54" t="s">
        <v>1502</v>
      </c>
      <c r="QJ12" s="54" t="s">
        <v>1502</v>
      </c>
      <c r="QK12" s="54" t="s">
        <v>1502</v>
      </c>
      <c r="QL12" s="54" t="s">
        <v>1502</v>
      </c>
      <c r="QM12" s="54" t="s">
        <v>1502</v>
      </c>
      <c r="QN12" s="54" t="s">
        <v>1502</v>
      </c>
      <c r="QO12" s="54" t="s">
        <v>1502</v>
      </c>
      <c r="QP12" s="54" t="s">
        <v>1502</v>
      </c>
      <c r="QQ12" s="54" t="s">
        <v>1502</v>
      </c>
      <c r="QR12" s="54" t="s">
        <v>1502</v>
      </c>
      <c r="QS12" s="54" t="s">
        <v>1502</v>
      </c>
      <c r="QT12" s="54" t="s">
        <v>1502</v>
      </c>
      <c r="QU12" s="54" t="s">
        <v>1502</v>
      </c>
      <c r="QV12" s="54" t="s">
        <v>1502</v>
      </c>
      <c r="QW12" s="54" t="s">
        <v>1502</v>
      </c>
      <c r="QX12" s="54" t="s">
        <v>1502</v>
      </c>
      <c r="QY12" s="54" t="s">
        <v>1502</v>
      </c>
      <c r="QZ12" s="54" t="s">
        <v>1502</v>
      </c>
      <c r="RA12" s="54" t="s">
        <v>1502</v>
      </c>
      <c r="RB12" s="54" t="s">
        <v>1502</v>
      </c>
      <c r="RC12" s="54" t="s">
        <v>1502</v>
      </c>
      <c r="RD12" s="54" t="s">
        <v>1502</v>
      </c>
      <c r="RE12" s="54" t="s">
        <v>1502</v>
      </c>
      <c r="RF12" s="54" t="s">
        <v>1502</v>
      </c>
      <c r="RG12" s="54" t="s">
        <v>1502</v>
      </c>
      <c r="RH12" s="54" t="s">
        <v>1502</v>
      </c>
      <c r="RI12" s="54" t="s">
        <v>1502</v>
      </c>
      <c r="RJ12" s="54" t="s">
        <v>1502</v>
      </c>
      <c r="RK12" s="54" t="s">
        <v>1502</v>
      </c>
      <c r="RL12" s="54" t="s">
        <v>1502</v>
      </c>
      <c r="RM12" s="54" t="s">
        <v>1502</v>
      </c>
      <c r="RN12" s="54" t="s">
        <v>1502</v>
      </c>
      <c r="RO12" s="54" t="s">
        <v>1502</v>
      </c>
      <c r="RP12" s="54" t="s">
        <v>1502</v>
      </c>
      <c r="RQ12" s="54" t="s">
        <v>1502</v>
      </c>
      <c r="RR12" s="54" t="s">
        <v>1502</v>
      </c>
      <c r="RS12" s="54" t="s">
        <v>1502</v>
      </c>
      <c r="RT12" s="54" t="s">
        <v>1502</v>
      </c>
      <c r="RU12" s="54" t="s">
        <v>1502</v>
      </c>
      <c r="RV12" s="54" t="s">
        <v>1502</v>
      </c>
      <c r="RW12" s="54" t="s">
        <v>1502</v>
      </c>
      <c r="RX12" s="54" t="s">
        <v>1502</v>
      </c>
      <c r="RY12" s="54" t="s">
        <v>1502</v>
      </c>
      <c r="RZ12" s="54" t="s">
        <v>1502</v>
      </c>
      <c r="SA12" s="54" t="s">
        <v>1502</v>
      </c>
      <c r="SB12" s="54" t="s">
        <v>1502</v>
      </c>
      <c r="SC12" s="54" t="s">
        <v>1502</v>
      </c>
      <c r="SD12" s="54" t="s">
        <v>1502</v>
      </c>
      <c r="SE12" s="54" t="s">
        <v>1502</v>
      </c>
      <c r="SF12" s="54" t="s">
        <v>1502</v>
      </c>
      <c r="SG12" s="54" t="s">
        <v>1502</v>
      </c>
      <c r="SH12" s="54" t="s">
        <v>1502</v>
      </c>
      <c r="SI12" s="54" t="s">
        <v>1502</v>
      </c>
      <c r="SJ12" s="54" t="s">
        <v>1502</v>
      </c>
      <c r="SK12" s="54" t="s">
        <v>1502</v>
      </c>
      <c r="SL12" s="54" t="s">
        <v>1502</v>
      </c>
      <c r="SM12" s="54" t="s">
        <v>1502</v>
      </c>
      <c r="SN12" s="54" t="s">
        <v>1502</v>
      </c>
      <c r="SO12" s="54" t="s">
        <v>1502</v>
      </c>
      <c r="SP12" s="54" t="s">
        <v>1502</v>
      </c>
      <c r="SQ12" s="54" t="s">
        <v>1502</v>
      </c>
      <c r="SR12" s="54" t="s">
        <v>1502</v>
      </c>
      <c r="SS12" s="54" t="s">
        <v>1502</v>
      </c>
      <c r="ST12" s="54" t="s">
        <v>1502</v>
      </c>
      <c r="SU12" s="54" t="s">
        <v>1502</v>
      </c>
      <c r="SV12" s="54" t="s">
        <v>1502</v>
      </c>
      <c r="SW12" s="54" t="s">
        <v>1502</v>
      </c>
      <c r="SX12" s="54" t="s">
        <v>1502</v>
      </c>
      <c r="SY12" s="54" t="s">
        <v>1502</v>
      </c>
      <c r="SZ12" s="54"/>
      <c r="TA12" s="54"/>
      <c r="TB12" s="54"/>
      <c r="TC12" s="54" t="s">
        <v>1502</v>
      </c>
      <c r="TD12" s="28"/>
      <c r="TE12" s="54"/>
      <c r="TF12" s="54"/>
      <c r="TG12" s="54"/>
      <c r="TH12" s="54"/>
      <c r="TI12" s="28"/>
      <c r="TJ12" s="54"/>
      <c r="TK12" s="54"/>
      <c r="TL12" s="208"/>
      <c r="TM12" s="54" t="s">
        <v>1502</v>
      </c>
      <c r="TN12" s="54"/>
      <c r="TO12" s="54"/>
      <c r="TP12" s="54"/>
      <c r="TQ12" s="54"/>
      <c r="TR12" s="54"/>
      <c r="TS12" s="54"/>
      <c r="TT12" s="54"/>
      <c r="TU12" s="871"/>
      <c r="TV12" s="54"/>
      <c r="TW12" s="54"/>
      <c r="TX12" s="871"/>
      <c r="TY12" s="54" t="s">
        <v>1502</v>
      </c>
      <c r="TZ12" s="54"/>
      <c r="UA12" s="54"/>
      <c r="UB12" s="54"/>
      <c r="UC12" s="54"/>
      <c r="UD12" s="54"/>
      <c r="UE12" s="54"/>
      <c r="UF12" s="54"/>
      <c r="UG12" s="909"/>
      <c r="UH12" s="54"/>
      <c r="UI12" s="54"/>
      <c r="UJ12" s="54"/>
      <c r="UK12" s="54"/>
      <c r="UL12" s="54" t="s">
        <v>1502</v>
      </c>
      <c r="UM12" s="54"/>
      <c r="UN12" s="54"/>
      <c r="UO12" s="54"/>
      <c r="UP12" s="54"/>
      <c r="UQ12" s="54"/>
      <c r="UR12" s="54"/>
      <c r="US12" s="54"/>
      <c r="UT12" s="54"/>
      <c r="UU12" s="54"/>
      <c r="UV12" s="54"/>
      <c r="UW12" s="54"/>
      <c r="UX12" s="54" t="s">
        <v>1502</v>
      </c>
      <c r="UY12" s="1054" t="s">
        <v>1502</v>
      </c>
      <c r="UZ12" s="54" t="s">
        <v>1502</v>
      </c>
      <c r="VA12" s="54"/>
      <c r="VB12" s="54"/>
      <c r="VC12" s="54"/>
      <c r="VD12" s="28"/>
      <c r="VE12" s="54"/>
      <c r="VF12" s="54"/>
      <c r="VG12" s="1054" t="s">
        <v>1502</v>
      </c>
      <c r="VH12" s="54"/>
      <c r="VI12" s="54"/>
      <c r="VJ12" s="1054" t="s">
        <v>1502</v>
      </c>
      <c r="VK12" s="54"/>
      <c r="VL12" s="54"/>
      <c r="VM12" s="54"/>
      <c r="VN12" s="54"/>
      <c r="VO12" s="54"/>
      <c r="VP12" s="54"/>
      <c r="VQ12" s="54"/>
      <c r="VR12" s="54"/>
      <c r="VS12" s="54"/>
      <c r="VT12" s="54"/>
      <c r="VU12" s="54"/>
      <c r="VV12" s="54"/>
      <c r="VW12" s="54"/>
      <c r="VX12" s="54"/>
      <c r="VY12" s="54"/>
      <c r="VZ12" s="1054"/>
      <c r="WA12" s="54" t="s">
        <v>1502</v>
      </c>
      <c r="WB12" s="1054" t="s">
        <v>1502</v>
      </c>
      <c r="WC12" s="54" t="s">
        <v>1502</v>
      </c>
      <c r="WD12" s="54"/>
      <c r="WE12" s="1054"/>
      <c r="WF12" s="54"/>
      <c r="WG12" s="54"/>
      <c r="WH12" s="54" t="s">
        <v>1502</v>
      </c>
      <c r="WI12" s="1054" t="s">
        <v>1502</v>
      </c>
      <c r="WJ12" s="54" t="s">
        <v>1502</v>
      </c>
      <c r="WK12" s="54"/>
      <c r="WL12" s="54"/>
      <c r="WM12" s="54"/>
      <c r="WN12" s="54"/>
      <c r="WO12" s="1136"/>
      <c r="WP12" s="54"/>
      <c r="WQ12" s="54"/>
      <c r="WR12" s="54"/>
      <c r="WS12" s="54"/>
      <c r="WT12" s="54"/>
      <c r="WU12" s="54"/>
      <c r="WV12" s="54"/>
      <c r="WW12" s="54"/>
      <c r="WX12" s="1160"/>
      <c r="WY12" s="54" t="s">
        <v>1502</v>
      </c>
      <c r="WZ12" s="54" t="s">
        <v>1502</v>
      </c>
      <c r="XA12" s="54" t="s">
        <v>1502</v>
      </c>
      <c r="XB12" s="54" t="s">
        <v>1502</v>
      </c>
      <c r="XC12" s="54" t="s">
        <v>1502</v>
      </c>
      <c r="XD12" s="54" t="s">
        <v>1502</v>
      </c>
      <c r="XE12" s="54" t="s">
        <v>1502</v>
      </c>
      <c r="XF12" s="54" t="s">
        <v>1502</v>
      </c>
      <c r="XG12" s="54" t="s">
        <v>1502</v>
      </c>
      <c r="XH12" s="54" t="s">
        <v>1502</v>
      </c>
      <c r="XI12" s="54" t="s">
        <v>1502</v>
      </c>
      <c r="XJ12" s="54" t="s">
        <v>1502</v>
      </c>
      <c r="XK12" s="54" t="s">
        <v>1502</v>
      </c>
      <c r="XL12" s="54" t="s">
        <v>1502</v>
      </c>
      <c r="XM12" s="54" t="s">
        <v>1502</v>
      </c>
      <c r="XN12" s="54" t="s">
        <v>1502</v>
      </c>
      <c r="XO12" s="54" t="s">
        <v>1502</v>
      </c>
      <c r="XP12" s="54" t="s">
        <v>1502</v>
      </c>
      <c r="XQ12" s="54" t="s">
        <v>1502</v>
      </c>
      <c r="XR12" s="54" t="s">
        <v>1502</v>
      </c>
      <c r="XS12" s="54" t="s">
        <v>1502</v>
      </c>
      <c r="XT12" s="54" t="s">
        <v>1502</v>
      </c>
      <c r="XU12" s="54" t="s">
        <v>1502</v>
      </c>
      <c r="XV12" s="54" t="s">
        <v>1502</v>
      </c>
      <c r="XW12" s="54" t="s">
        <v>1502</v>
      </c>
      <c r="XX12" s="54" t="s">
        <v>1502</v>
      </c>
      <c r="XY12" s="54" t="s">
        <v>1502</v>
      </c>
      <c r="XZ12" s="54" t="s">
        <v>1502</v>
      </c>
      <c r="YA12" s="54" t="s">
        <v>1502</v>
      </c>
      <c r="YB12" s="54" t="s">
        <v>1502</v>
      </c>
      <c r="YC12" s="54" t="s">
        <v>1502</v>
      </c>
      <c r="YD12" s="54" t="s">
        <v>1502</v>
      </c>
      <c r="YE12" s="54" t="s">
        <v>1502</v>
      </c>
      <c r="YF12" s="54" t="s">
        <v>1502</v>
      </c>
      <c r="YG12" s="54" t="s">
        <v>1502</v>
      </c>
      <c r="YH12" s="54" t="s">
        <v>1502</v>
      </c>
      <c r="YI12" s="54" t="s">
        <v>1502</v>
      </c>
      <c r="YJ12" s="54" t="s">
        <v>1502</v>
      </c>
      <c r="YK12" s="54" t="s">
        <v>1502</v>
      </c>
      <c r="YL12" s="54" t="s">
        <v>1502</v>
      </c>
      <c r="YM12" s="54" t="s">
        <v>1502</v>
      </c>
      <c r="YN12" s="54" t="s">
        <v>1502</v>
      </c>
      <c r="YO12" s="54" t="s">
        <v>1502</v>
      </c>
      <c r="YP12" s="54" t="s">
        <v>1502</v>
      </c>
      <c r="YQ12" s="54" t="s">
        <v>1502</v>
      </c>
      <c r="YR12" s="54" t="s">
        <v>1502</v>
      </c>
      <c r="YS12" s="54" t="s">
        <v>1502</v>
      </c>
      <c r="YT12" s="54" t="s">
        <v>1502</v>
      </c>
      <c r="YU12" s="54" t="s">
        <v>1502</v>
      </c>
      <c r="YV12" s="54" t="s">
        <v>1502</v>
      </c>
      <c r="YW12" s="54" t="s">
        <v>1502</v>
      </c>
      <c r="YX12" s="54" t="s">
        <v>1502</v>
      </c>
      <c r="YY12" s="54" t="s">
        <v>1502</v>
      </c>
      <c r="YZ12" s="54"/>
      <c r="ZA12" s="35"/>
      <c r="ZB12" s="54" t="s">
        <v>1502</v>
      </c>
      <c r="ZC12" s="54" t="s">
        <v>1502</v>
      </c>
      <c r="ZD12" s="54"/>
      <c r="ZE12" s="54"/>
      <c r="ZF12" s="54" t="s">
        <v>1502</v>
      </c>
      <c r="ZG12" s="54" t="s">
        <v>1502</v>
      </c>
      <c r="ZH12" s="54" t="s">
        <v>1502</v>
      </c>
      <c r="ZI12" s="54" t="s">
        <v>1502</v>
      </c>
      <c r="ZJ12" s="54" t="s">
        <v>1502</v>
      </c>
      <c r="ZK12" s="54" t="s">
        <v>1502</v>
      </c>
      <c r="ZL12" s="54" t="s">
        <v>1502</v>
      </c>
      <c r="ZM12" s="54"/>
      <c r="ZN12" s="54" t="s">
        <v>1502</v>
      </c>
      <c r="ZO12" s="54"/>
      <c r="ZP12" s="54"/>
      <c r="ZQ12" s="54" t="s">
        <v>1502</v>
      </c>
      <c r="ZR12" s="54"/>
      <c r="ZS12" s="54" t="s">
        <v>1502</v>
      </c>
      <c r="ZT12" s="54" t="s">
        <v>1502</v>
      </c>
      <c r="ZU12" s="54" t="s">
        <v>1502</v>
      </c>
      <c r="ZV12" s="54" t="s">
        <v>1502</v>
      </c>
      <c r="ZW12" s="54" t="s">
        <v>1502</v>
      </c>
      <c r="ZX12" s="54" t="s">
        <v>1502</v>
      </c>
      <c r="ZY12" s="54"/>
      <c r="ZZ12" s="28"/>
      <c r="AAA12" s="54" t="s">
        <v>1502</v>
      </c>
      <c r="AAB12" s="54"/>
      <c r="AAC12" s="54"/>
      <c r="AAD12" s="54"/>
      <c r="AAE12" s="28"/>
      <c r="AAF12" s="54"/>
      <c r="AAG12" s="54"/>
      <c r="AAH12" s="54"/>
      <c r="AAI12" s="54"/>
      <c r="AAJ12" s="54"/>
      <c r="AAK12" s="54"/>
      <c r="AAL12" s="54" t="s">
        <v>1502</v>
      </c>
      <c r="AAM12" s="54"/>
      <c r="AAN12" s="54"/>
      <c r="AAO12" s="54"/>
      <c r="AAP12" s="54"/>
      <c r="AAQ12" s="54"/>
      <c r="AAR12" s="54"/>
      <c r="AAS12" s="54"/>
      <c r="AAT12" s="54"/>
      <c r="AAU12" s="54"/>
      <c r="AAV12" s="54"/>
      <c r="AAW12" s="54" t="s">
        <v>1502</v>
      </c>
      <c r="AAX12" s="54"/>
      <c r="AAY12" s="54"/>
      <c r="AAZ12" s="54"/>
      <c r="ABA12" s="54"/>
      <c r="ABB12" s="54"/>
      <c r="ABC12" s="54"/>
      <c r="ABD12" s="54"/>
      <c r="ABE12" s="54"/>
      <c r="ABF12" s="909"/>
      <c r="ABG12" s="54"/>
      <c r="ABH12" s="54"/>
      <c r="ABI12" s="54"/>
      <c r="ABJ12" s="54"/>
      <c r="ABK12" s="54" t="s">
        <v>1502</v>
      </c>
      <c r="ABL12" s="54"/>
      <c r="ABM12" s="54"/>
      <c r="ABN12" s="54"/>
      <c r="ABO12" s="54"/>
      <c r="ABP12" s="54"/>
      <c r="ABQ12" s="54"/>
      <c r="ABR12" s="54"/>
      <c r="ABS12" s="54"/>
      <c r="ABT12" s="54"/>
      <c r="ABU12" s="54"/>
      <c r="ABV12" s="28"/>
      <c r="ABW12" s="54" t="s">
        <v>1502</v>
      </c>
      <c r="ABX12" s="1054"/>
      <c r="ABY12" s="54" t="s">
        <v>1502</v>
      </c>
      <c r="ABZ12" s="54"/>
      <c r="ACA12" s="54"/>
      <c r="ACB12" s="54"/>
      <c r="ACC12" s="1048" t="s">
        <v>1502</v>
      </c>
      <c r="ACD12" s="54"/>
      <c r="ACE12" s="54"/>
      <c r="ACF12" s="54"/>
      <c r="ACG12" s="54"/>
      <c r="ACH12" s="1054" t="s">
        <v>1502</v>
      </c>
      <c r="ACI12" s="54"/>
      <c r="ACJ12" s="54"/>
      <c r="ACK12" s="54"/>
      <c r="ACL12" s="54"/>
      <c r="ACM12" s="54"/>
      <c r="ACN12" s="54"/>
      <c r="ACO12" s="54"/>
      <c r="ACP12" s="54"/>
      <c r="ACQ12" s="54"/>
      <c r="ACR12" s="54"/>
      <c r="ACS12" s="54"/>
      <c r="ACT12" s="54"/>
      <c r="ACU12" s="54"/>
      <c r="ACV12" s="1136"/>
      <c r="ACW12" s="54"/>
      <c r="ACX12" s="54"/>
      <c r="ACY12" s="54" t="s">
        <v>1502</v>
      </c>
      <c r="ACZ12" s="1054"/>
      <c r="ADA12" s="54" t="s">
        <v>1502</v>
      </c>
      <c r="ADB12" s="54"/>
      <c r="ADC12" s="54"/>
      <c r="ADD12" s="54"/>
      <c r="ADE12" s="54" t="s">
        <v>1502</v>
      </c>
      <c r="ADF12" s="1054"/>
      <c r="ADG12" s="54" t="s">
        <v>1502</v>
      </c>
      <c r="ADH12" s="54"/>
      <c r="ADI12" s="54"/>
      <c r="ADJ12" s="54"/>
      <c r="ADK12" s="54"/>
      <c r="ADL12" s="54"/>
      <c r="ADM12" s="54"/>
      <c r="ADN12" s="54"/>
      <c r="ADO12" s="54"/>
      <c r="ADP12" s="54"/>
      <c r="ADQ12" s="54"/>
      <c r="ADR12" s="54"/>
      <c r="ADS12" s="54"/>
      <c r="ADT12" s="54" t="s">
        <v>1502</v>
      </c>
      <c r="ADU12" s="919" t="s">
        <v>1502</v>
      </c>
      <c r="ADV12" s="54" t="s">
        <v>1502</v>
      </c>
      <c r="ADW12" s="1054"/>
      <c r="ADX12" s="54" t="s">
        <v>1502</v>
      </c>
      <c r="ADY12" s="28"/>
      <c r="ADZ12" s="1160"/>
      <c r="AEA12" s="1050" t="s">
        <v>1502</v>
      </c>
      <c r="AEB12" s="54" t="s">
        <v>1502</v>
      </c>
      <c r="AEC12" s="54" t="s">
        <v>1502</v>
      </c>
      <c r="AED12" s="54" t="s">
        <v>1502</v>
      </c>
      <c r="AEE12" s="54" t="s">
        <v>1502</v>
      </c>
      <c r="AEF12" s="54" t="s">
        <v>1502</v>
      </c>
      <c r="AEG12" s="54" t="s">
        <v>1502</v>
      </c>
      <c r="AEH12" s="54" t="s">
        <v>1502</v>
      </c>
      <c r="AEI12" s="54" t="s">
        <v>1502</v>
      </c>
      <c r="AEJ12" s="54" t="s">
        <v>1502</v>
      </c>
      <c r="AEK12" s="54" t="s">
        <v>1502</v>
      </c>
      <c r="AEL12" s="54" t="s">
        <v>1502</v>
      </c>
      <c r="AEM12" s="54" t="s">
        <v>1502</v>
      </c>
      <c r="AEN12" s="54" t="s">
        <v>1502</v>
      </c>
      <c r="AEO12" s="54" t="s">
        <v>1502</v>
      </c>
      <c r="AEP12" s="54" t="s">
        <v>1502</v>
      </c>
      <c r="AEQ12" s="54" t="s">
        <v>1502</v>
      </c>
      <c r="AER12" s="54" t="s">
        <v>1502</v>
      </c>
      <c r="AES12" s="54" t="s">
        <v>1502</v>
      </c>
      <c r="AET12" s="54" t="s">
        <v>1502</v>
      </c>
      <c r="AEU12" s="54" t="s">
        <v>1502</v>
      </c>
      <c r="AEV12" s="54" t="s">
        <v>1502</v>
      </c>
      <c r="AEW12" s="54" t="s">
        <v>1502</v>
      </c>
      <c r="AEX12" s="54" t="s">
        <v>1502</v>
      </c>
      <c r="AEY12" s="54" t="s">
        <v>1502</v>
      </c>
      <c r="AEZ12" s="54" t="s">
        <v>1502</v>
      </c>
      <c r="AFA12" s="54" t="s">
        <v>1502</v>
      </c>
      <c r="AFB12" s="54" t="s">
        <v>1502</v>
      </c>
      <c r="AFC12" s="54" t="s">
        <v>1502</v>
      </c>
      <c r="AFD12" s="54" t="s">
        <v>1502</v>
      </c>
      <c r="AFE12" s="54" t="s">
        <v>1502</v>
      </c>
      <c r="AFF12" s="54" t="s">
        <v>1502</v>
      </c>
      <c r="AFG12" s="54" t="s">
        <v>1502</v>
      </c>
      <c r="AFH12" s="54" t="s">
        <v>1502</v>
      </c>
      <c r="AFI12" s="54" t="s">
        <v>1502</v>
      </c>
      <c r="AFJ12" s="54" t="s">
        <v>1502</v>
      </c>
      <c r="AFK12" s="54" t="s">
        <v>1502</v>
      </c>
      <c r="AFL12" s="54" t="s">
        <v>1502</v>
      </c>
      <c r="AFM12" s="54" t="s">
        <v>1502</v>
      </c>
      <c r="AFN12" s="54" t="s">
        <v>1502</v>
      </c>
      <c r="AFO12" s="54" t="s">
        <v>1502</v>
      </c>
      <c r="AFP12" s="54" t="s">
        <v>1502</v>
      </c>
      <c r="AFQ12" s="54" t="s">
        <v>1502</v>
      </c>
      <c r="AFR12" s="54" t="s">
        <v>1502</v>
      </c>
      <c r="AFS12" s="54" t="s">
        <v>1502</v>
      </c>
      <c r="AFT12" s="54" t="s">
        <v>1502</v>
      </c>
      <c r="AFU12" s="54" t="s">
        <v>1502</v>
      </c>
      <c r="AFV12" s="54" t="s">
        <v>1502</v>
      </c>
      <c r="AFW12" s="54" t="s">
        <v>1502</v>
      </c>
      <c r="AFX12" s="54" t="s">
        <v>1502</v>
      </c>
      <c r="AFY12" s="54" t="s">
        <v>1502</v>
      </c>
      <c r="AFZ12" s="54" t="s">
        <v>1502</v>
      </c>
      <c r="AGA12" s="54" t="s">
        <v>1502</v>
      </c>
      <c r="AGB12" s="54" t="s">
        <v>1502</v>
      </c>
      <c r="AGC12" s="54" t="s">
        <v>1502</v>
      </c>
      <c r="AGD12" s="54"/>
      <c r="AGE12" s="54" t="s">
        <v>1502</v>
      </c>
      <c r="AGF12" s="28" t="s">
        <v>1502</v>
      </c>
      <c r="AGG12" s="54" t="s">
        <v>1502</v>
      </c>
      <c r="AGH12" s="54"/>
      <c r="AGI12" s="54" t="s">
        <v>1502</v>
      </c>
      <c r="AGJ12" s="54" t="s">
        <v>1502</v>
      </c>
      <c r="AGK12" s="919"/>
      <c r="AGL12" s="54" t="s">
        <v>1502</v>
      </c>
      <c r="AGM12" s="54" t="s">
        <v>1502</v>
      </c>
      <c r="AGN12" s="54" t="s">
        <v>1502</v>
      </c>
      <c r="AGO12" s="54" t="s">
        <v>1502</v>
      </c>
      <c r="AGP12" s="54" t="s">
        <v>1502</v>
      </c>
      <c r="AGQ12" s="54" t="s">
        <v>1502</v>
      </c>
      <c r="AGR12" s="54"/>
      <c r="AGS12" s="54" t="s">
        <v>1502</v>
      </c>
      <c r="AGT12" s="54"/>
      <c r="AGU12" s="54" t="s">
        <v>1502</v>
      </c>
      <c r="AGV12" s="54" t="s">
        <v>1502</v>
      </c>
      <c r="AGW12" s="54" t="s">
        <v>1502</v>
      </c>
      <c r="AGX12" s="54" t="s">
        <v>1502</v>
      </c>
      <c r="AGY12" s="54" t="s">
        <v>1502</v>
      </c>
      <c r="AGZ12" s="54" t="s">
        <v>1502</v>
      </c>
      <c r="AHA12" s="54"/>
      <c r="AHB12" s="54"/>
      <c r="AHC12" s="54" t="s">
        <v>1502</v>
      </c>
      <c r="AHD12" s="54"/>
      <c r="AHE12" s="54"/>
      <c r="AHF12" s="54"/>
      <c r="AHG12" s="28"/>
      <c r="AHH12" s="54"/>
      <c r="AHI12" s="28"/>
      <c r="AHJ12" s="54"/>
      <c r="AHK12" s="54"/>
      <c r="AHL12" s="54"/>
      <c r="AHM12" s="208"/>
      <c r="AHN12" s="54"/>
      <c r="AHO12" s="54" t="s">
        <v>1502</v>
      </c>
      <c r="AHP12" s="54"/>
      <c r="AHQ12" s="54"/>
      <c r="AHR12" s="54"/>
      <c r="AHS12" s="54"/>
      <c r="AHT12" s="54"/>
      <c r="AHU12" s="54"/>
      <c r="AHV12" s="54"/>
      <c r="AHW12" s="54"/>
      <c r="AHX12" s="54"/>
      <c r="AHY12" s="54" t="s">
        <v>1502</v>
      </c>
      <c r="AHZ12" s="54"/>
      <c r="AIA12" s="54"/>
      <c r="AIB12" s="54"/>
      <c r="AIC12" s="54"/>
      <c r="AID12" s="54"/>
      <c r="AIE12" s="54"/>
      <c r="AIF12" s="54"/>
      <c r="AIG12" s="909"/>
      <c r="AIH12" s="909"/>
      <c r="AII12" s="909"/>
      <c r="AIJ12" s="909"/>
      <c r="AIK12" s="54" t="s">
        <v>1502</v>
      </c>
      <c r="AIL12" s="1027"/>
      <c r="AIM12" s="1027"/>
      <c r="AIN12" s="1027"/>
      <c r="AIO12" s="1027"/>
      <c r="AIP12" s="1027"/>
      <c r="AIQ12" s="1027"/>
      <c r="AIR12" s="909"/>
      <c r="AIS12" s="54"/>
      <c r="AIT12" s="54"/>
      <c r="AIU12" s="54"/>
      <c r="AIV12" s="54"/>
      <c r="AIW12" s="54" t="s">
        <v>1502</v>
      </c>
      <c r="AIX12" s="1054"/>
      <c r="AIY12" s="54" t="s">
        <v>1502</v>
      </c>
      <c r="AIZ12" s="54"/>
      <c r="AJA12" s="1054"/>
      <c r="AJB12" s="54"/>
      <c r="AJC12" s="54"/>
      <c r="AJD12" s="1048" t="s">
        <v>1502</v>
      </c>
      <c r="AJE12" s="28"/>
      <c r="AJF12" s="54"/>
      <c r="AJG12" s="54"/>
      <c r="AJH12" s="54"/>
      <c r="AJI12" s="54"/>
      <c r="AJJ12" s="1054" t="s">
        <v>1502</v>
      </c>
      <c r="AJK12" s="54"/>
      <c r="AJL12" s="54"/>
      <c r="AJM12" s="54"/>
      <c r="AJN12" s="54"/>
      <c r="AJO12" s="54"/>
      <c r="AJP12" s="54"/>
      <c r="AJQ12" s="54"/>
      <c r="AJR12" s="54"/>
      <c r="AJS12" s="54"/>
      <c r="AJT12" s="54"/>
      <c r="AJU12" s="54"/>
      <c r="AJV12" s="54"/>
      <c r="AJW12" s="54"/>
      <c r="AJX12" s="54"/>
      <c r="AJY12" s="1136"/>
      <c r="AJZ12" s="54"/>
      <c r="AKA12" s="54"/>
      <c r="AKB12" s="1054"/>
      <c r="AKC12" s="54" t="s">
        <v>1502</v>
      </c>
      <c r="AKD12" s="1054"/>
      <c r="AKE12" s="54" t="s">
        <v>1502</v>
      </c>
      <c r="AKF12" s="54"/>
      <c r="AKG12" s="54"/>
      <c r="AKH12" s="54"/>
      <c r="AKI12" s="54" t="s">
        <v>1502</v>
      </c>
      <c r="AKJ12" s="1054"/>
      <c r="AKK12" s="54" t="s">
        <v>1502</v>
      </c>
      <c r="AKL12" s="54"/>
      <c r="AKM12" s="54"/>
      <c r="AKN12" s="1054"/>
      <c r="AKO12" s="54"/>
      <c r="AKP12" s="54"/>
      <c r="AKQ12" s="54"/>
      <c r="AKR12" s="54"/>
      <c r="AKS12" s="54"/>
      <c r="AKT12" s="54"/>
      <c r="AKU12" s="54"/>
      <c r="AKV12" s="54"/>
      <c r="AKW12" s="54"/>
      <c r="AKX12" s="54"/>
      <c r="AKY12" s="54" t="s">
        <v>1502</v>
      </c>
      <c r="AKZ12" s="54" t="s">
        <v>1502</v>
      </c>
      <c r="ALA12" s="54" t="s">
        <v>1502</v>
      </c>
      <c r="ALB12" s="54" t="s">
        <v>1502</v>
      </c>
      <c r="ALC12" s="54" t="s">
        <v>1502</v>
      </c>
      <c r="ALD12" s="1054"/>
      <c r="ALE12" s="54" t="s">
        <v>1502</v>
      </c>
      <c r="ALF12" s="54"/>
      <c r="ALG12" s="54"/>
      <c r="ALH12" s="54"/>
      <c r="ALI12" s="54"/>
      <c r="ALJ12" s="1054" t="s">
        <v>1502</v>
      </c>
      <c r="ALK12" s="54" t="s">
        <v>1502</v>
      </c>
      <c r="ALL12" s="54"/>
      <c r="ALM12" s="54"/>
      <c r="ALN12" s="54"/>
      <c r="ALO12" s="54"/>
      <c r="ALP12" s="54" t="s">
        <v>1502</v>
      </c>
      <c r="ALQ12" s="1054" t="s">
        <v>1502</v>
      </c>
      <c r="ALR12" s="54" t="s">
        <v>1502</v>
      </c>
      <c r="ALS12" s="54" t="s">
        <v>1502</v>
      </c>
      <c r="ALT12" s="54" t="s">
        <v>1502</v>
      </c>
      <c r="ALU12" s="28" t="s">
        <v>1502</v>
      </c>
      <c r="ALV12" s="54" t="s">
        <v>1502</v>
      </c>
      <c r="ALW12" s="1054" t="s">
        <v>1502</v>
      </c>
      <c r="ALX12" s="54" t="s">
        <v>1502</v>
      </c>
      <c r="ALY12" s="54" t="s">
        <v>1502</v>
      </c>
      <c r="ALZ12" s="1054" t="s">
        <v>1502</v>
      </c>
      <c r="AMA12" s="54" t="s">
        <v>1502</v>
      </c>
      <c r="AMB12" s="28" t="s">
        <v>1502</v>
      </c>
      <c r="AMC12" s="54" t="s">
        <v>1502</v>
      </c>
      <c r="AMD12" s="54" t="s">
        <v>1502</v>
      </c>
      <c r="AME12" s="1054" t="s">
        <v>1502</v>
      </c>
      <c r="AMF12" s="54" t="s">
        <v>1502</v>
      </c>
      <c r="AMG12" s="54" t="s">
        <v>1502</v>
      </c>
      <c r="AMH12" s="54" t="s">
        <v>1502</v>
      </c>
      <c r="AMI12" s="891"/>
      <c r="AMJ12" s="54" t="s">
        <v>1502</v>
      </c>
      <c r="AMK12" s="1054" t="s">
        <v>1502</v>
      </c>
      <c r="AML12" s="54" t="s">
        <v>1502</v>
      </c>
      <c r="AMM12" s="54" t="s">
        <v>1502</v>
      </c>
      <c r="AMN12" s="54" t="s">
        <v>1502</v>
      </c>
      <c r="AMO12" s="54" t="s">
        <v>1502</v>
      </c>
      <c r="AMP12" s="54" t="s">
        <v>1502</v>
      </c>
      <c r="AMQ12" s="1054" t="s">
        <v>1502</v>
      </c>
      <c r="AMR12" s="54" t="s">
        <v>1502</v>
      </c>
      <c r="AMS12" s="54" t="s">
        <v>1502</v>
      </c>
      <c r="AMT12" s="1054" t="s">
        <v>1502</v>
      </c>
      <c r="AMU12" s="54" t="s">
        <v>1502</v>
      </c>
      <c r="AMV12" s="54" t="s">
        <v>1502</v>
      </c>
      <c r="AMW12" s="54" t="s">
        <v>1502</v>
      </c>
      <c r="AMX12" s="54" t="s">
        <v>1502</v>
      </c>
      <c r="AMY12" s="54" t="s">
        <v>1502</v>
      </c>
      <c r="AMZ12" s="54" t="s">
        <v>1502</v>
      </c>
      <c r="ANA12" s="54" t="s">
        <v>1502</v>
      </c>
      <c r="ANB12" s="1222" t="e">
        <f t="shared" si="27"/>
        <v>#VALUE!</v>
      </c>
      <c r="ANC12" s="73" t="s">
        <v>1502</v>
      </c>
      <c r="AND12" s="54" t="s">
        <v>1502</v>
      </c>
      <c r="ANE12" s="54" t="s">
        <v>1502</v>
      </c>
      <c r="ANF12" s="54" t="s">
        <v>1502</v>
      </c>
      <c r="ANG12" s="54" t="s">
        <v>1502</v>
      </c>
      <c r="ANH12" s="54" t="s">
        <v>1502</v>
      </c>
      <c r="ANI12" s="54" t="s">
        <v>1502</v>
      </c>
      <c r="ANJ12" s="54" t="s">
        <v>1502</v>
      </c>
      <c r="ANK12" s="54" t="s">
        <v>1502</v>
      </c>
      <c r="ANL12" s="54" t="s">
        <v>1502</v>
      </c>
      <c r="ANM12" s="54" t="s">
        <v>1502</v>
      </c>
      <c r="ANN12" s="54" t="s">
        <v>1502</v>
      </c>
      <c r="ANO12" s="54" t="s">
        <v>1502</v>
      </c>
      <c r="ANP12" s="54" t="s">
        <v>1502</v>
      </c>
      <c r="ANQ12" s="54" t="s">
        <v>1502</v>
      </c>
      <c r="ANR12" s="54" t="s">
        <v>1502</v>
      </c>
      <c r="ANS12" s="54" t="s">
        <v>1502</v>
      </c>
      <c r="ANT12" s="54" t="s">
        <v>1502</v>
      </c>
      <c r="ANU12" s="54" t="s">
        <v>1502</v>
      </c>
      <c r="ANV12" s="54" t="s">
        <v>1502</v>
      </c>
      <c r="ANW12" s="54" t="s">
        <v>1502</v>
      </c>
      <c r="ANX12" s="54" t="s">
        <v>1502</v>
      </c>
      <c r="ANY12" s="54" t="s">
        <v>1502</v>
      </c>
      <c r="ANZ12" s="54" t="s">
        <v>1502</v>
      </c>
      <c r="AOA12" s="54" t="s">
        <v>1502</v>
      </c>
      <c r="AOB12" s="54" t="s">
        <v>1502</v>
      </c>
      <c r="AOC12" s="54" t="s">
        <v>1502</v>
      </c>
      <c r="AOD12" s="54" t="s">
        <v>1502</v>
      </c>
      <c r="AOE12" s="54" t="s">
        <v>1502</v>
      </c>
      <c r="AOF12" s="54" t="s">
        <v>1502</v>
      </c>
      <c r="AOG12" s="54" t="s">
        <v>1502</v>
      </c>
      <c r="AOH12" s="54" t="s">
        <v>1502</v>
      </c>
      <c r="AOI12" s="54" t="s">
        <v>1502</v>
      </c>
      <c r="AOJ12" s="54" t="s">
        <v>1502</v>
      </c>
      <c r="AOK12" s="54" t="s">
        <v>1502</v>
      </c>
      <c r="AOL12" s="54" t="s">
        <v>1502</v>
      </c>
      <c r="AOM12" s="54" t="s">
        <v>1502</v>
      </c>
      <c r="AON12" s="54" t="s">
        <v>1502</v>
      </c>
      <c r="AOO12" s="54" t="s">
        <v>1502</v>
      </c>
      <c r="AOP12" s="54" t="s">
        <v>1502</v>
      </c>
      <c r="AOQ12" s="54" t="s">
        <v>1502</v>
      </c>
      <c r="AOR12" s="54" t="s">
        <v>1502</v>
      </c>
      <c r="AOS12" s="54" t="s">
        <v>1502</v>
      </c>
      <c r="AOT12" s="54" t="s">
        <v>1502</v>
      </c>
      <c r="AOU12" s="54" t="s">
        <v>1502</v>
      </c>
      <c r="AOV12" s="54" t="s">
        <v>1502</v>
      </c>
      <c r="AOW12" s="54" t="s">
        <v>1502</v>
      </c>
      <c r="AOX12" s="54" t="s">
        <v>1502</v>
      </c>
      <c r="AOY12" s="54" t="s">
        <v>1502</v>
      </c>
      <c r="AOZ12" s="54" t="s">
        <v>1502</v>
      </c>
      <c r="APA12" s="54" t="s">
        <v>1502</v>
      </c>
      <c r="APB12" s="54" t="s">
        <v>1502</v>
      </c>
      <c r="APC12" s="54" t="s">
        <v>1502</v>
      </c>
      <c r="APD12" s="54" t="s">
        <v>1502</v>
      </c>
      <c r="APE12" s="54" t="s">
        <v>1502</v>
      </c>
      <c r="APF12" s="54" t="s">
        <v>1502</v>
      </c>
      <c r="APG12" s="54" t="s">
        <v>1502</v>
      </c>
      <c r="APH12" s="54" t="s">
        <v>1502</v>
      </c>
      <c r="API12" s="54" t="s">
        <v>1502</v>
      </c>
      <c r="APJ12" s="54" t="s">
        <v>1502</v>
      </c>
      <c r="APK12" s="54" t="s">
        <v>1502</v>
      </c>
      <c r="APL12" s="54" t="s">
        <v>1502</v>
      </c>
      <c r="APM12" s="54" t="s">
        <v>1502</v>
      </c>
      <c r="APN12" s="54" t="s">
        <v>1502</v>
      </c>
      <c r="APO12" s="54" t="s">
        <v>1502</v>
      </c>
      <c r="APP12" s="54" t="s">
        <v>1502</v>
      </c>
      <c r="APQ12" s="54" t="s">
        <v>1502</v>
      </c>
      <c r="APR12" s="54" t="s">
        <v>1502</v>
      </c>
      <c r="APS12" s="28" t="s">
        <v>1502</v>
      </c>
      <c r="APT12" s="54" t="s">
        <v>1502</v>
      </c>
      <c r="APU12" s="54" t="s">
        <v>1502</v>
      </c>
      <c r="APV12" s="54" t="s">
        <v>1502</v>
      </c>
      <c r="APW12" s="54" t="s">
        <v>1502</v>
      </c>
      <c r="APX12" s="54" t="s">
        <v>1502</v>
      </c>
      <c r="APY12" s="54" t="s">
        <v>1502</v>
      </c>
      <c r="APZ12" s="54" t="s">
        <v>1502</v>
      </c>
      <c r="AQA12" s="54" t="s">
        <v>1502</v>
      </c>
      <c r="AQB12" s="54" t="s">
        <v>1502</v>
      </c>
      <c r="AQC12" s="54" t="s">
        <v>1502</v>
      </c>
      <c r="AQD12" s="54"/>
      <c r="AQE12" s="54"/>
      <c r="AQF12" s="54" t="s">
        <v>1502</v>
      </c>
      <c r="AQG12" s="28"/>
      <c r="AQH12" s="54"/>
      <c r="AQI12" s="54"/>
      <c r="AQJ12" s="28" t="e">
        <v>#N/A</v>
      </c>
      <c r="AQK12" s="54" t="e">
        <v>#N/A</v>
      </c>
      <c r="AQL12" s="28"/>
      <c r="AQM12" s="54"/>
      <c r="AQN12" s="54"/>
      <c r="AQO12" s="54"/>
      <c r="AQP12" s="54" t="s">
        <v>1502</v>
      </c>
      <c r="AQQ12" s="54"/>
      <c r="AQR12" s="54"/>
      <c r="AQS12" s="54"/>
      <c r="AQT12" s="54"/>
      <c r="AQU12" s="54"/>
      <c r="AQV12" s="54"/>
      <c r="AQW12" s="54"/>
      <c r="AQX12" s="54"/>
      <c r="AQY12" s="54"/>
      <c r="AQZ12" s="54"/>
      <c r="ARA12" s="54" t="s">
        <v>1502</v>
      </c>
      <c r="ARB12" s="54"/>
      <c r="ARC12" s="54"/>
      <c r="ARD12" s="54"/>
      <c r="ARE12" s="54"/>
      <c r="ARF12" s="54"/>
      <c r="ARG12" s="54"/>
      <c r="ARH12" s="54"/>
      <c r="ARI12" s="54"/>
      <c r="ARJ12" s="54"/>
      <c r="ARK12" s="54"/>
      <c r="ARL12" s="54"/>
      <c r="ARM12" s="909"/>
      <c r="ARN12" s="54"/>
      <c r="ARO12" s="54" t="s">
        <v>1502</v>
      </c>
      <c r="ARP12" s="54"/>
      <c r="ARQ12" s="54"/>
      <c r="ARR12" s="54"/>
      <c r="ARS12" s="54"/>
      <c r="ART12" s="54"/>
      <c r="ARU12" s="54"/>
      <c r="ARV12" s="54"/>
      <c r="ARW12" s="909"/>
      <c r="ARX12" s="54"/>
      <c r="ARY12" s="54"/>
      <c r="ARZ12" s="54"/>
      <c r="ASA12" s="898" t="s">
        <v>1502</v>
      </c>
      <c r="ASB12" s="1054"/>
      <c r="ASC12" s="54" t="s">
        <v>1502</v>
      </c>
      <c r="ASD12" s="54"/>
      <c r="ASE12" s="54"/>
      <c r="ASF12" s="54"/>
      <c r="ASG12" s="1054" t="s">
        <v>1502</v>
      </c>
      <c r="ASH12" s="54"/>
      <c r="ASI12" s="48"/>
      <c r="ASJ12" s="992" t="s">
        <v>1502</v>
      </c>
      <c r="ASK12" s="48"/>
      <c r="ASL12" s="48"/>
      <c r="ASM12" s="54"/>
      <c r="ASN12" s="54"/>
      <c r="ASO12" s="54"/>
      <c r="ASP12" s="54"/>
      <c r="ASQ12" s="54"/>
      <c r="ASR12" s="54"/>
      <c r="ASS12" s="1136" t="s">
        <v>1502</v>
      </c>
      <c r="AST12" s="54"/>
      <c r="ASU12" s="54"/>
      <c r="ASV12" s="54"/>
      <c r="ASW12" s="54"/>
      <c r="ASX12" s="54"/>
      <c r="ASY12" s="54"/>
      <c r="ASZ12" s="54"/>
      <c r="ATA12" s="54"/>
      <c r="ATB12" s="54"/>
      <c r="ATC12" s="898" t="s">
        <v>1502</v>
      </c>
      <c r="ATD12" s="1054"/>
      <c r="ATE12" s="54" t="s">
        <v>1502</v>
      </c>
      <c r="ATF12" s="54"/>
      <c r="ATG12" s="54"/>
      <c r="ATH12" s="54"/>
      <c r="ATI12" s="898" t="s">
        <v>1502</v>
      </c>
      <c r="ATJ12" s="1054"/>
      <c r="ATK12" s="54" t="s">
        <v>1502</v>
      </c>
      <c r="ATL12" s="54"/>
      <c r="ATM12" s="1054"/>
      <c r="ATN12" s="54"/>
      <c r="ATO12" s="54"/>
      <c r="ATP12" s="1136"/>
      <c r="ATQ12" s="54"/>
      <c r="ATR12" s="54"/>
      <c r="ATS12" s="54"/>
      <c r="ATT12" s="54"/>
      <c r="ATU12" s="54"/>
      <c r="ATV12" s="54"/>
      <c r="ATW12" s="54"/>
      <c r="ATX12" s="54"/>
      <c r="ATY12" s="54"/>
      <c r="ATZ12" s="54" t="s">
        <v>1502</v>
      </c>
      <c r="AUA12" s="54" t="s">
        <v>1502</v>
      </c>
      <c r="AUB12" s="54" t="s">
        <v>1502</v>
      </c>
      <c r="AUC12" s="54" t="s">
        <v>1502</v>
      </c>
      <c r="AUD12" s="898" t="s">
        <v>1502</v>
      </c>
      <c r="AUE12" s="1054"/>
      <c r="AUF12" s="54" t="s">
        <v>1502</v>
      </c>
      <c r="AUG12" s="54"/>
      <c r="AUH12" s="54"/>
      <c r="AUI12" s="54"/>
      <c r="AUJ12" s="54"/>
      <c r="AUK12" s="54"/>
      <c r="AUL12" s="1054" t="s">
        <v>1502</v>
      </c>
      <c r="AUM12" s="54" t="s">
        <v>1502</v>
      </c>
      <c r="AUN12" s="54"/>
      <c r="AUO12" s="54"/>
      <c r="AUP12" s="54"/>
      <c r="AUQ12" s="54"/>
      <c r="AUR12" s="54" t="s">
        <v>1502</v>
      </c>
      <c r="AUS12" s="1054" t="s">
        <v>1502</v>
      </c>
      <c r="AUT12" s="54" t="s">
        <v>1502</v>
      </c>
      <c r="AUU12" s="54" t="s">
        <v>1502</v>
      </c>
      <c r="AUV12" s="54" t="s">
        <v>1502</v>
      </c>
      <c r="AUW12" s="54" t="s">
        <v>1502</v>
      </c>
      <c r="AUX12" s="1054"/>
      <c r="AUY12" s="54" t="s">
        <v>1502</v>
      </c>
      <c r="AUZ12" s="1054" t="s">
        <v>1502</v>
      </c>
      <c r="AVA12" s="54" t="s">
        <v>1502</v>
      </c>
      <c r="AVB12" s="54" t="s">
        <v>1502</v>
      </c>
      <c r="AVC12" s="54"/>
      <c r="AVD12" s="1054" t="s">
        <v>1502</v>
      </c>
      <c r="AVE12" s="54" t="s">
        <v>1502</v>
      </c>
      <c r="AVF12" s="28" t="s">
        <v>1502</v>
      </c>
      <c r="AVG12" s="54" t="s">
        <v>1502</v>
      </c>
      <c r="AVH12" s="54" t="s">
        <v>1502</v>
      </c>
      <c r="AVI12" s="1054" t="s">
        <v>1502</v>
      </c>
      <c r="AVJ12" s="54" t="s">
        <v>1502</v>
      </c>
      <c r="AVK12" s="54" t="s">
        <v>1502</v>
      </c>
      <c r="AVL12" s="54" t="s">
        <v>1502</v>
      </c>
      <c r="AVM12" s="54" t="s">
        <v>1502</v>
      </c>
      <c r="AVN12" s="1054" t="s">
        <v>1502</v>
      </c>
      <c r="AVO12" s="54" t="s">
        <v>1502</v>
      </c>
      <c r="AVP12" s="54" t="s">
        <v>1502</v>
      </c>
      <c r="AVQ12" s="54" t="s">
        <v>1502</v>
      </c>
      <c r="AVR12" s="1054" t="s">
        <v>1502</v>
      </c>
      <c r="AVS12" s="1054" t="s">
        <v>1502</v>
      </c>
      <c r="AVT12" s="1054" t="s">
        <v>1502</v>
      </c>
      <c r="AVU12" s="54" t="s">
        <v>1502</v>
      </c>
      <c r="AVV12" s="54" t="s">
        <v>1502</v>
      </c>
      <c r="AVW12" s="1054" t="s">
        <v>1502</v>
      </c>
      <c r="AVX12" s="54" t="s">
        <v>1502</v>
      </c>
      <c r="AVY12" s="54" t="s">
        <v>1502</v>
      </c>
      <c r="AVZ12" s="54" t="s">
        <v>1502</v>
      </c>
      <c r="AWA12" s="54" t="s">
        <v>1502</v>
      </c>
      <c r="AWB12" s="54" t="s">
        <v>1502</v>
      </c>
      <c r="AWC12" s="54" t="s">
        <v>1502</v>
      </c>
      <c r="AWD12" s="54" t="s">
        <v>1502</v>
      </c>
      <c r="AWE12" s="1222" t="e">
        <f t="shared" si="28"/>
        <v>#VALUE!</v>
      </c>
      <c r="AWF12" s="54">
        <v>0.94</v>
      </c>
      <c r="AWG12" s="1043"/>
      <c r="AWH12" s="1043"/>
      <c r="AWI12" s="1043"/>
      <c r="AWJ12" s="1043"/>
      <c r="AWK12" s="1043"/>
      <c r="AWL12" s="1043"/>
      <c r="AWM12" s="919"/>
      <c r="AWN12" s="919"/>
      <c r="AWO12" s="919"/>
      <c r="AWP12" s="54"/>
      <c r="AWQ12" s="54"/>
      <c r="AWR12" s="54"/>
      <c r="AWS12" s="54"/>
      <c r="AWT12" s="919"/>
      <c r="AWU12" s="54"/>
      <c r="AWV12" s="54"/>
      <c r="AWW12" s="54"/>
      <c r="AWX12" s="54"/>
      <c r="AWY12" s="54"/>
      <c r="AWZ12" s="54"/>
      <c r="AXA12" s="54"/>
      <c r="AXB12" s="54"/>
      <c r="AXC12" s="54"/>
      <c r="AXD12" s="54"/>
      <c r="AXE12" s="54"/>
      <c r="AXF12" s="54"/>
      <c r="AXG12" s="54"/>
      <c r="AXH12" s="54"/>
      <c r="AXI12" s="54"/>
      <c r="AXJ12" s="54"/>
      <c r="AXK12" s="54">
        <v>0.81</v>
      </c>
      <c r="AXL12" s="54">
        <v>0.83099999999999996</v>
      </c>
      <c r="AXM12" s="54"/>
      <c r="AXN12" s="54">
        <v>0.81</v>
      </c>
      <c r="AXO12" s="54">
        <v>0.83599999999999997</v>
      </c>
      <c r="AXP12" s="54">
        <v>0.81200000000000006</v>
      </c>
      <c r="AXQ12" s="54">
        <v>0.78500000000000003</v>
      </c>
      <c r="AXR12" s="54"/>
      <c r="AXS12" s="54"/>
      <c r="AXT12" s="54">
        <v>0.78</v>
      </c>
      <c r="AXU12" s="54">
        <v>0.77200000000000002</v>
      </c>
      <c r="AXV12" s="28">
        <v>0.78600000000000003</v>
      </c>
      <c r="AXW12" s="28">
        <v>0.80400000000000005</v>
      </c>
      <c r="AXX12" s="54">
        <v>0.80200000000000005</v>
      </c>
      <c r="AXY12" s="54">
        <v>0.82</v>
      </c>
      <c r="AXZ12" s="54">
        <v>0.81200000000000006</v>
      </c>
      <c r="AYA12" s="54">
        <v>0.76300000000000001</v>
      </c>
      <c r="AYB12" s="54">
        <f t="shared" si="30"/>
        <v>0.76300000000000001</v>
      </c>
      <c r="AYC12" s="28">
        <v>0.79200000000000004</v>
      </c>
      <c r="AYD12" s="54">
        <v>0.8</v>
      </c>
      <c r="AYE12" s="54">
        <v>0.8</v>
      </c>
      <c r="AYF12" s="28">
        <v>0.80300000000000005</v>
      </c>
      <c r="AYG12" s="28">
        <v>0.79300000000000004</v>
      </c>
      <c r="AYH12" s="28">
        <v>0.83899999999999997</v>
      </c>
      <c r="AYI12" s="28">
        <v>0.83599999999999997</v>
      </c>
      <c r="AYJ12" s="28">
        <v>0.83499999999999996</v>
      </c>
      <c r="AYK12" s="28">
        <v>0.76300000000000001</v>
      </c>
      <c r="AYL12" s="28">
        <v>0.81200000000000006</v>
      </c>
      <c r="AYM12" s="28">
        <v>0.82899999999999996</v>
      </c>
      <c r="AYN12" s="28"/>
      <c r="AYO12" s="28">
        <v>0.79900000000000004</v>
      </c>
      <c r="AYP12" s="28"/>
      <c r="AYQ12" s="28"/>
      <c r="AYR12" s="28">
        <v>0.83199999999999996</v>
      </c>
      <c r="AYS12" s="28"/>
      <c r="AYT12" s="28">
        <v>0.81599999999999995</v>
      </c>
      <c r="AYU12" s="28">
        <v>0.82299999999999995</v>
      </c>
      <c r="AYV12" s="28"/>
      <c r="AYW12" s="28">
        <v>0.76300000000000001</v>
      </c>
      <c r="AYX12" s="28"/>
      <c r="AYY12" s="28"/>
      <c r="AYZ12" s="28"/>
      <c r="AZA12" s="28"/>
      <c r="AZB12" s="28"/>
      <c r="AZC12" s="220"/>
      <c r="AZD12" s="28"/>
      <c r="AZE12" s="54"/>
      <c r="AZF12" s="54"/>
      <c r="AZG12" s="54"/>
      <c r="AZH12" s="184">
        <v>0.98</v>
      </c>
      <c r="AZI12" s="54">
        <v>0.76300000000000001</v>
      </c>
      <c r="AZJ12" s="28"/>
      <c r="AZK12" s="54"/>
      <c r="AZL12" s="54"/>
      <c r="AZM12" s="28"/>
      <c r="AZN12" s="54"/>
      <c r="AZO12" s="54"/>
      <c r="AZP12" s="54"/>
      <c r="AZQ12" s="54"/>
      <c r="AZR12" s="28"/>
      <c r="AZS12" s="54">
        <v>0.94</v>
      </c>
      <c r="AZT12" s="54"/>
      <c r="AZU12" s="54"/>
      <c r="AZV12" s="54"/>
      <c r="AZW12" s="54"/>
      <c r="AZX12" s="54"/>
      <c r="AZY12" s="54"/>
      <c r="AZZ12" s="54"/>
      <c r="BAA12" s="54"/>
      <c r="BAB12" s="54"/>
      <c r="BAC12" s="54"/>
      <c r="BAD12" s="54">
        <v>0.94</v>
      </c>
      <c r="BAE12" s="54"/>
      <c r="BAF12" s="54">
        <v>0.96699999999999997</v>
      </c>
      <c r="BAG12" s="54">
        <v>0.95699999999999996</v>
      </c>
      <c r="BAH12" s="54">
        <v>0.96599999999999997</v>
      </c>
      <c r="BAI12" s="54">
        <v>0.94199999999999995</v>
      </c>
      <c r="BAJ12" s="54">
        <v>0.90400000000000003</v>
      </c>
      <c r="BAK12" s="54">
        <v>0.89100000000000001</v>
      </c>
      <c r="BAL12" s="54">
        <v>0.90500000000000003</v>
      </c>
      <c r="BAM12" s="54">
        <v>0.88700000000000001</v>
      </c>
      <c r="BAN12" s="54">
        <v>0.89</v>
      </c>
      <c r="BAO12" s="54">
        <v>0.89900000000000002</v>
      </c>
      <c r="BAP12" s="54">
        <v>0.94</v>
      </c>
      <c r="BAQ12" s="54">
        <v>0.91900000000000004</v>
      </c>
      <c r="BAR12" s="54">
        <v>0.92300000000000004</v>
      </c>
      <c r="BAS12" s="54">
        <v>0.89900000000000002</v>
      </c>
      <c r="BAT12" s="54">
        <v>0.94</v>
      </c>
      <c r="BAU12" s="54">
        <v>0.91</v>
      </c>
      <c r="BAV12" s="909"/>
      <c r="BAW12" s="54">
        <v>0.89400000000000002</v>
      </c>
      <c r="BAX12" s="54">
        <v>0.90100000000000002</v>
      </c>
      <c r="BAY12" s="54">
        <v>0.91100000000000003</v>
      </c>
      <c r="BAZ12" s="54">
        <v>0.89300000000000002</v>
      </c>
      <c r="BBA12" s="54">
        <v>0.90600000000000003</v>
      </c>
      <c r="BBB12" s="54">
        <v>0.94</v>
      </c>
      <c r="BBC12" s="1054">
        <v>0.94</v>
      </c>
      <c r="BBD12" s="54">
        <v>0.94</v>
      </c>
      <c r="BBE12" s="54">
        <v>0.89</v>
      </c>
      <c r="BBF12" s="54">
        <v>0.89400000000000002</v>
      </c>
      <c r="BBG12" s="54">
        <v>0.90900000000000003</v>
      </c>
      <c r="BBH12" s="28"/>
      <c r="BBI12" s="54"/>
      <c r="BBJ12" s="1054">
        <v>1.08</v>
      </c>
      <c r="BBK12" s="48"/>
      <c r="BBL12" s="992">
        <v>1.08</v>
      </c>
      <c r="BBM12" s="48"/>
      <c r="BBN12" s="48"/>
      <c r="BBO12" s="54"/>
      <c r="BBP12" s="54"/>
      <c r="BBQ12" s="54"/>
      <c r="BBR12" s="54"/>
      <c r="BBS12" s="54"/>
      <c r="BBT12" s="54"/>
      <c r="BBU12" s="1036">
        <v>1.0900000000000001</v>
      </c>
      <c r="BBV12" s="54"/>
      <c r="BBW12" s="54"/>
      <c r="BBX12" s="54"/>
      <c r="BBY12" s="54"/>
      <c r="BBZ12" s="1054">
        <v>1.07</v>
      </c>
      <c r="BCA12" s="54"/>
      <c r="BCB12" s="54"/>
      <c r="BCC12" s="54"/>
      <c r="BCD12" s="54"/>
      <c r="BCE12" s="54"/>
      <c r="BCF12" s="54">
        <v>0.94</v>
      </c>
      <c r="BCG12" s="1054">
        <v>0.94</v>
      </c>
      <c r="BCH12" s="54">
        <v>0.94</v>
      </c>
      <c r="BCI12" s="54"/>
      <c r="BCJ12" s="54"/>
      <c r="BCK12" s="1054">
        <v>1.17</v>
      </c>
      <c r="BCL12" s="54">
        <v>0.94</v>
      </c>
      <c r="BCM12" s="1054">
        <v>0.94</v>
      </c>
      <c r="BCN12" s="54">
        <v>0.94</v>
      </c>
      <c r="BCO12" s="1054"/>
      <c r="BCP12" s="1054"/>
      <c r="BCQ12" s="1054">
        <v>1.1100000000000001</v>
      </c>
      <c r="BCR12" s="54"/>
      <c r="BCS12" s="1054">
        <v>1.08</v>
      </c>
      <c r="BCT12" s="54"/>
      <c r="BCU12" s="54"/>
      <c r="BCV12" s="54"/>
      <c r="BCW12" s="54"/>
      <c r="BCX12" s="54"/>
      <c r="BCY12" s="1054">
        <v>1.39</v>
      </c>
      <c r="BCZ12" s="1054"/>
      <c r="BDA12" s="1054"/>
      <c r="BDB12" s="1054"/>
      <c r="BDC12" s="54">
        <v>1.149</v>
      </c>
      <c r="BDD12" s="54"/>
      <c r="BDE12" s="54">
        <v>0.94</v>
      </c>
      <c r="BDF12" s="1054">
        <v>0.94</v>
      </c>
      <c r="BDG12" s="54">
        <v>0.94</v>
      </c>
      <c r="BDH12" s="54"/>
      <c r="BDI12" s="54"/>
      <c r="BDJ12" s="54"/>
      <c r="BDK12" s="54"/>
      <c r="BDL12" s="1054">
        <v>1.0900000000000001</v>
      </c>
      <c r="BDM12" s="1054">
        <v>0.94</v>
      </c>
      <c r="BDN12" s="54">
        <v>0.94</v>
      </c>
      <c r="BDO12" s="54"/>
      <c r="BDP12" s="54"/>
      <c r="BDQ12" s="54"/>
      <c r="BDR12" s="54"/>
      <c r="BDS12" s="54"/>
      <c r="BDT12" s="1054">
        <v>1.38</v>
      </c>
      <c r="BDU12" s="54">
        <v>0.94</v>
      </c>
      <c r="BDV12" s="54"/>
      <c r="BDW12" s="54"/>
      <c r="BDX12" s="54"/>
      <c r="BDY12" s="54"/>
      <c r="BDZ12" s="1054">
        <v>1.38</v>
      </c>
      <c r="BEA12" s="54">
        <v>0.94</v>
      </c>
      <c r="BEB12" s="54"/>
      <c r="BEC12" s="1054">
        <v>1.38</v>
      </c>
      <c r="BED12" s="54">
        <v>0.94</v>
      </c>
      <c r="BEE12" s="54"/>
      <c r="BEF12" s="54"/>
      <c r="BEG12" s="54"/>
      <c r="BEH12" s="1054">
        <v>1.38</v>
      </c>
      <c r="BEI12" s="54">
        <v>0.94</v>
      </c>
      <c r="BEJ12" s="54"/>
      <c r="BEK12" s="54"/>
      <c r="BEL12" s="891">
        <v>1.1200000000000001</v>
      </c>
      <c r="BEM12" s="909">
        <v>1.44</v>
      </c>
      <c r="BEN12" s="1054">
        <v>1.38</v>
      </c>
      <c r="BEO12" s="54">
        <v>0.94</v>
      </c>
      <c r="BEP12" s="54">
        <v>1.232</v>
      </c>
      <c r="BEQ12" s="54">
        <v>1.484</v>
      </c>
      <c r="BER12" s="1054">
        <v>1.5980000000000001</v>
      </c>
      <c r="BES12" s="54"/>
      <c r="BET12" s="1054">
        <v>1.38</v>
      </c>
      <c r="BEU12" s="54">
        <v>0.94</v>
      </c>
      <c r="BEV12" s="54">
        <v>1.218</v>
      </c>
      <c r="BEW12" s="1054">
        <v>1.38</v>
      </c>
      <c r="BEX12" s="54">
        <v>0.94</v>
      </c>
      <c r="BEY12" s="54">
        <v>1.181</v>
      </c>
      <c r="BEZ12" s="54">
        <v>1.2490000000000001</v>
      </c>
      <c r="BFA12" s="54">
        <v>1.7450000000000001</v>
      </c>
      <c r="BFB12" s="54">
        <v>1.7390000000000001</v>
      </c>
      <c r="BFC12" s="54">
        <v>1.7390000000000001</v>
      </c>
      <c r="BFD12" s="54">
        <v>1.2470000000000001</v>
      </c>
      <c r="BFE12" s="1054">
        <v>1.38</v>
      </c>
      <c r="BFF12" s="54">
        <v>0.94</v>
      </c>
      <c r="BFG12" s="54">
        <v>1.321</v>
      </c>
      <c r="BFH12" s="1054">
        <v>1.38</v>
      </c>
      <c r="BFI12" s="54">
        <v>0.94</v>
      </c>
      <c r="BFJ12" s="54">
        <v>1.3220000000000001</v>
      </c>
      <c r="BFK12" s="1054">
        <v>1.38</v>
      </c>
      <c r="BFL12" s="54">
        <v>0.94</v>
      </c>
      <c r="BFM12" s="54">
        <v>1.4610000000000001</v>
      </c>
      <c r="BFN12" s="54">
        <v>1.482</v>
      </c>
      <c r="BFO12" s="1530">
        <v>1.4</v>
      </c>
      <c r="BFP12" s="54">
        <v>1.4079999999999999</v>
      </c>
      <c r="BFQ12" s="5">
        <f t="shared" si="1"/>
        <v>0.49787234042553191</v>
      </c>
      <c r="BFR12" s="1050"/>
      <c r="BFS12" s="54">
        <v>0.94</v>
      </c>
      <c r="BFT12" s="40">
        <v>0.76</v>
      </c>
      <c r="BFU12" s="40"/>
      <c r="BFV12" s="40"/>
      <c r="BFW12" s="40">
        <v>0</v>
      </c>
      <c r="BFX12" s="40">
        <v>0</v>
      </c>
      <c r="BFY12" s="40">
        <v>0</v>
      </c>
      <c r="BFZ12" s="40">
        <v>0.76</v>
      </c>
      <c r="BGA12" s="54">
        <v>0</v>
      </c>
      <c r="BGB12" s="54">
        <v>0</v>
      </c>
      <c r="BGC12" s="1036">
        <v>0.86099999999999999</v>
      </c>
      <c r="BGD12" s="1027">
        <v>0</v>
      </c>
      <c r="BGE12" s="54"/>
      <c r="BGF12" s="54"/>
      <c r="BGG12" s="54">
        <v>0</v>
      </c>
      <c r="BGH12" s="54"/>
      <c r="BGI12" s="54"/>
      <c r="BGJ12" s="54"/>
      <c r="BGK12" s="54"/>
      <c r="BGL12" s="909">
        <v>0.87</v>
      </c>
      <c r="BGM12" s="40">
        <v>0.76</v>
      </c>
      <c r="BGN12" s="54"/>
      <c r="BGO12" s="909">
        <v>0.89</v>
      </c>
      <c r="BGP12" s="909"/>
      <c r="BGQ12" s="909"/>
      <c r="BGR12" s="909"/>
      <c r="BGS12" s="909"/>
      <c r="BGT12" s="54"/>
      <c r="BGU12" s="909">
        <v>0.85</v>
      </c>
      <c r="BGV12" s="54"/>
      <c r="BGW12" s="54"/>
      <c r="BGX12" s="54">
        <v>0</v>
      </c>
      <c r="BGY12" s="1036"/>
      <c r="BGZ12" s="1036">
        <v>0.94</v>
      </c>
      <c r="BHA12" s="40">
        <v>0.76</v>
      </c>
      <c r="BHB12" s="40"/>
      <c r="BHC12" s="54"/>
      <c r="BHD12" s="909">
        <v>0.87</v>
      </c>
      <c r="BHE12" s="1027"/>
      <c r="BHF12" s="1054">
        <v>1</v>
      </c>
      <c r="BHG12" s="54"/>
      <c r="BHH12" s="1054">
        <v>0.99</v>
      </c>
      <c r="BHI12" s="54"/>
      <c r="BHJ12" s="54"/>
      <c r="BHK12" s="54"/>
      <c r="BHL12" s="54"/>
      <c r="BHM12" s="54"/>
      <c r="BHN12" s="54"/>
      <c r="BHO12" s="54"/>
      <c r="BHP12" s="54"/>
      <c r="BHQ12" s="1036">
        <v>0.98</v>
      </c>
      <c r="BHR12" s="54"/>
      <c r="BHS12" s="54"/>
      <c r="BHT12" s="54"/>
      <c r="BHU12" s="54"/>
      <c r="BHV12" s="54"/>
      <c r="BHW12" s="1136">
        <v>0.98</v>
      </c>
      <c r="BHX12" s="54"/>
      <c r="BHY12" s="54"/>
      <c r="BHZ12" s="1136">
        <v>0.99</v>
      </c>
      <c r="BIA12" s="1036"/>
      <c r="BIB12" s="1036">
        <v>0.94</v>
      </c>
      <c r="BIC12" s="40">
        <v>0.76</v>
      </c>
      <c r="BID12" s="40"/>
      <c r="BIE12" s="40"/>
      <c r="BIF12" s="54"/>
      <c r="BIG12" s="1036"/>
      <c r="BIH12" s="1036">
        <v>0.94</v>
      </c>
      <c r="BII12" s="40">
        <v>0.76</v>
      </c>
      <c r="BIJ12" s="54"/>
      <c r="BIK12" s="54"/>
      <c r="BIL12" s="54"/>
      <c r="BIM12" s="54"/>
      <c r="BIN12" s="54"/>
      <c r="BIO12" s="54"/>
      <c r="BIP12" s="54"/>
      <c r="BIQ12" s="54"/>
      <c r="BIR12" s="54"/>
      <c r="BIS12" s="54"/>
      <c r="BIT12" s="54"/>
      <c r="BIU12" s="54"/>
      <c r="BIV12" s="54">
        <v>0</v>
      </c>
      <c r="BIW12" s="54">
        <v>0</v>
      </c>
      <c r="BIX12" s="54"/>
      <c r="BIY12" s="54"/>
      <c r="BIZ12" s="1036"/>
      <c r="BJA12" s="1036">
        <v>0.94</v>
      </c>
      <c r="BJB12" s="40">
        <v>0.76</v>
      </c>
      <c r="BJC12" s="54"/>
      <c r="BJD12" s="54"/>
      <c r="BJE12" s="54"/>
      <c r="BJF12" s="54"/>
      <c r="BJG12" s="1036"/>
      <c r="BJH12" s="1036">
        <v>0.94</v>
      </c>
      <c r="BJI12" s="40">
        <v>0.76</v>
      </c>
      <c r="BJJ12" s="54"/>
      <c r="BJK12" s="54"/>
      <c r="BJL12" s="54"/>
      <c r="BJM12" s="54"/>
      <c r="BJN12" s="54"/>
      <c r="BJO12" s="1054">
        <v>1.2</v>
      </c>
      <c r="BJP12" s="1054">
        <v>1.38</v>
      </c>
      <c r="BJQ12" s="40">
        <v>0.76</v>
      </c>
      <c r="BJR12" s="54"/>
      <c r="BJS12" s="54"/>
      <c r="BJT12" s="40"/>
      <c r="BJU12" s="986">
        <v>1.27</v>
      </c>
      <c r="BJV12" s="54"/>
      <c r="BJW12" s="1054">
        <v>1.2</v>
      </c>
      <c r="BJX12" s="1054">
        <v>1.38</v>
      </c>
      <c r="BJY12" s="40">
        <v>0.76</v>
      </c>
      <c r="BJZ12" s="54"/>
      <c r="BKA12" s="1054">
        <v>1.2</v>
      </c>
      <c r="BKB12" s="1054">
        <v>1.38</v>
      </c>
      <c r="BKC12" s="40">
        <v>0.76</v>
      </c>
      <c r="BKD12" s="54"/>
      <c r="BKE12" s="54"/>
      <c r="BKF12" s="54"/>
      <c r="BKG12" s="1054">
        <v>1.2</v>
      </c>
      <c r="BKH12" s="1054">
        <v>1.38</v>
      </c>
      <c r="BKI12" s="40">
        <v>0.76</v>
      </c>
      <c r="BKJ12" s="40"/>
      <c r="BKK12" s="54"/>
      <c r="BKL12" s="909">
        <v>1.29</v>
      </c>
      <c r="BKM12" s="1054">
        <v>1.2</v>
      </c>
      <c r="BKN12" s="1054">
        <v>1.38</v>
      </c>
      <c r="BKO12" s="40">
        <v>0.76</v>
      </c>
      <c r="BKP12" s="54">
        <v>1.2410000000000001</v>
      </c>
      <c r="BKQ12" s="54">
        <v>1.4139999999999999</v>
      </c>
      <c r="BKR12" s="54">
        <v>1.3029999999999999</v>
      </c>
      <c r="BKS12" s="54"/>
      <c r="BKT12" s="1054">
        <v>1.2</v>
      </c>
      <c r="BKU12" s="1054">
        <v>1.38</v>
      </c>
      <c r="BKV12" s="54">
        <v>0.76</v>
      </c>
      <c r="BKW12" s="54">
        <v>1.4770000000000001</v>
      </c>
      <c r="BKX12" s="1054">
        <v>1.2</v>
      </c>
      <c r="BKY12" s="1054">
        <v>1.38</v>
      </c>
      <c r="BKZ12" s="54">
        <v>0.76</v>
      </c>
      <c r="BLA12" s="54">
        <v>1.4119999999999999</v>
      </c>
      <c r="BLB12" s="54">
        <v>1.329</v>
      </c>
      <c r="BLC12" s="54">
        <v>1.1619999999999999</v>
      </c>
      <c r="BLD12" s="54">
        <v>1.2689999999999999</v>
      </c>
      <c r="BLE12" s="54">
        <v>1.409</v>
      </c>
      <c r="BLF12" s="54">
        <v>1.333</v>
      </c>
      <c r="BLG12" s="1054">
        <v>1.2</v>
      </c>
      <c r="BLH12" s="1054">
        <v>1.38</v>
      </c>
      <c r="BLI12" s="54">
        <v>0.76</v>
      </c>
      <c r="BLJ12" s="54">
        <v>1.417</v>
      </c>
      <c r="BLK12" s="1054">
        <v>1.2</v>
      </c>
      <c r="BLL12" s="1054">
        <v>1.38</v>
      </c>
      <c r="BLM12" s="54">
        <v>0.76</v>
      </c>
      <c r="BLN12" s="1050">
        <v>1.4430000000000001</v>
      </c>
      <c r="BLO12" s="1054">
        <v>1.2</v>
      </c>
      <c r="BLP12" s="1054">
        <v>1.38</v>
      </c>
      <c r="BLQ12" s="54">
        <v>0.76</v>
      </c>
      <c r="BLR12" s="54">
        <v>1.8220000000000001</v>
      </c>
      <c r="BLS12" s="54">
        <v>1.829</v>
      </c>
      <c r="BLT12" s="54">
        <v>1.855</v>
      </c>
      <c r="BLU12" s="1054">
        <v>1.2</v>
      </c>
      <c r="BLV12" s="1054">
        <v>1.38</v>
      </c>
      <c r="BLW12" s="54">
        <v>0.76</v>
      </c>
      <c r="BLX12" s="54">
        <v>1.5640000000000001</v>
      </c>
      <c r="BLY12" s="54">
        <v>1.786</v>
      </c>
      <c r="BLZ12" s="1054">
        <v>1.2</v>
      </c>
      <c r="BMA12" s="1054">
        <v>1.38</v>
      </c>
      <c r="BMB12" s="54">
        <v>0.76</v>
      </c>
      <c r="BMC12" s="28">
        <v>1.752</v>
      </c>
      <c r="BMD12" s="1054">
        <v>1.2</v>
      </c>
      <c r="BME12" s="1054">
        <v>1.38</v>
      </c>
      <c r="BMF12" s="54">
        <v>0.76</v>
      </c>
      <c r="BMG12" s="106">
        <v>1.1339999999999999</v>
      </c>
      <c r="BMH12" s="5">
        <f t="shared" si="31"/>
        <v>0.4921052631578946</v>
      </c>
      <c r="BMI12" s="1193"/>
      <c r="BMJ12" s="54" t="s">
        <v>1502</v>
      </c>
      <c r="BMK12" s="54"/>
      <c r="BML12" s="54"/>
      <c r="BMM12" s="1193"/>
      <c r="BMN12" s="54" t="s">
        <v>1502</v>
      </c>
      <c r="BMO12" s="54"/>
      <c r="BMP12" s="54"/>
      <c r="BMQ12" s="54"/>
      <c r="BMR12" s="54"/>
      <c r="BMS12" s="54"/>
      <c r="BMT12" s="54"/>
      <c r="BMU12" s="54"/>
      <c r="BMV12" s="54"/>
      <c r="BMW12" s="54"/>
      <c r="BMX12" s="54"/>
      <c r="BMY12" s="54"/>
      <c r="BMZ12" s="54"/>
      <c r="BNA12" s="54" t="s">
        <v>1502</v>
      </c>
      <c r="BNB12" s="54" t="s">
        <v>1502</v>
      </c>
      <c r="BNC12" s="54" t="s">
        <v>1502</v>
      </c>
      <c r="BND12" s="54" t="s">
        <v>1502</v>
      </c>
      <c r="BNE12" s="1193"/>
      <c r="BNF12" s="54" t="s">
        <v>1502</v>
      </c>
      <c r="BNG12" s="54"/>
      <c r="BNH12" s="54"/>
      <c r="BNI12" s="28"/>
      <c r="BNJ12" s="40"/>
      <c r="BNK12" s="1193"/>
      <c r="BNL12" s="54"/>
      <c r="BNM12" s="1193"/>
      <c r="BNN12" s="54" t="s">
        <v>1502</v>
      </c>
      <c r="BNO12" s="54"/>
      <c r="BNP12" s="54"/>
      <c r="BNQ12" s="54"/>
      <c r="BNR12" s="54"/>
      <c r="BNS12" s="54" t="s">
        <v>1502</v>
      </c>
      <c r="BNT12" s="1054" t="s">
        <v>1502</v>
      </c>
      <c r="BNU12" s="54" t="s">
        <v>1502</v>
      </c>
      <c r="BNV12" s="54" t="s">
        <v>1502</v>
      </c>
      <c r="BNW12" s="54" t="s">
        <v>1502</v>
      </c>
      <c r="BNX12" s="54" t="s">
        <v>1502</v>
      </c>
      <c r="BNY12" s="54" t="s">
        <v>1502</v>
      </c>
      <c r="BNZ12" s="1054" t="s">
        <v>1502</v>
      </c>
      <c r="BOA12" s="54" t="s">
        <v>1502</v>
      </c>
      <c r="BOB12" s="54" t="s">
        <v>1502</v>
      </c>
      <c r="BOC12" s="54"/>
      <c r="BOD12" s="1054" t="s">
        <v>1502</v>
      </c>
      <c r="BOE12" s="54" t="s">
        <v>1502</v>
      </c>
      <c r="BOF12" s="28" t="s">
        <v>1502</v>
      </c>
      <c r="BOG12" s="54" t="s">
        <v>1502</v>
      </c>
      <c r="BOH12" s="54" t="s">
        <v>1502</v>
      </c>
      <c r="BOI12" s="1054" t="s">
        <v>1502</v>
      </c>
      <c r="BOJ12" s="54" t="s">
        <v>1502</v>
      </c>
      <c r="BOK12" s="54" t="s">
        <v>1502</v>
      </c>
      <c r="BOL12" s="54" t="s">
        <v>1502</v>
      </c>
      <c r="BOM12" s="891"/>
      <c r="BON12" s="54" t="s">
        <v>1502</v>
      </c>
      <c r="BOO12" s="1054" t="s">
        <v>1502</v>
      </c>
      <c r="BOP12" s="54" t="s">
        <v>1502</v>
      </c>
      <c r="BOQ12" s="54" t="s">
        <v>1502</v>
      </c>
      <c r="BOR12" s="54" t="s">
        <v>1502</v>
      </c>
      <c r="BOS12" s="54" t="s">
        <v>1502</v>
      </c>
      <c r="BOT12" s="54" t="s">
        <v>1502</v>
      </c>
      <c r="BOU12" s="1054" t="s">
        <v>1502</v>
      </c>
      <c r="BOV12" s="54" t="s">
        <v>1502</v>
      </c>
      <c r="BOW12" s="54" t="s">
        <v>1502</v>
      </c>
      <c r="BOX12" s="1054" t="s">
        <v>1502</v>
      </c>
      <c r="BOY12" s="54" t="s">
        <v>1502</v>
      </c>
      <c r="BOZ12" s="54" t="s">
        <v>1502</v>
      </c>
      <c r="BPA12" s="54" t="s">
        <v>1502</v>
      </c>
      <c r="BPB12" s="54" t="s">
        <v>1502</v>
      </c>
      <c r="BPC12" s="54" t="s">
        <v>1502</v>
      </c>
      <c r="BPD12" s="54" t="s">
        <v>1502</v>
      </c>
      <c r="BPE12" s="54" t="s">
        <v>1502</v>
      </c>
      <c r="BPF12" s="1054" t="s">
        <v>1502</v>
      </c>
      <c r="BPG12" s="54" t="s">
        <v>1502</v>
      </c>
      <c r="BPH12" s="54" t="s">
        <v>1502</v>
      </c>
      <c r="BPI12" s="1054" t="s">
        <v>1502</v>
      </c>
      <c r="BPJ12" s="54" t="s">
        <v>1502</v>
      </c>
      <c r="BPK12" s="54" t="s">
        <v>1502</v>
      </c>
      <c r="BPL12" s="1054" t="s">
        <v>1502</v>
      </c>
      <c r="BPM12" s="54" t="s">
        <v>1502</v>
      </c>
      <c r="BPN12" s="54" t="s">
        <v>1502</v>
      </c>
      <c r="BPO12" s="54" t="s">
        <v>1502</v>
      </c>
      <c r="BPP12" s="54" t="s">
        <v>1502</v>
      </c>
      <c r="BPQ12" s="1054" t="s">
        <v>1502</v>
      </c>
      <c r="BPR12" s="54" t="s">
        <v>1502</v>
      </c>
      <c r="BPS12" s="54" t="s">
        <v>1502</v>
      </c>
      <c r="BPT12" s="54" t="s">
        <v>1502</v>
      </c>
      <c r="BPU12" s="1054" t="s">
        <v>1502</v>
      </c>
      <c r="BPV12" s="54" t="s">
        <v>1502</v>
      </c>
      <c r="BPW12" s="54" t="s">
        <v>1502</v>
      </c>
      <c r="BPX12" s="1054" t="s">
        <v>1502</v>
      </c>
      <c r="BPY12" s="54" t="s">
        <v>1502</v>
      </c>
      <c r="BPZ12" s="106" t="s">
        <v>1502</v>
      </c>
      <c r="BQA12" s="5"/>
      <c r="BQB12" s="1200">
        <v>0.86</v>
      </c>
      <c r="BQC12" s="1200">
        <f t="shared" si="2"/>
        <v>0.94600000000000006</v>
      </c>
      <c r="BQD12" s="54">
        <f t="shared" si="3"/>
        <v>0.86</v>
      </c>
      <c r="BQE12" s="54"/>
      <c r="BQF12" s="54"/>
      <c r="BQG12" s="54"/>
      <c r="BQH12" s="54"/>
      <c r="BQI12" s="54"/>
      <c r="BQJ12" s="54"/>
      <c r="BQK12" s="54">
        <v>0.87</v>
      </c>
      <c r="BQL12" s="54"/>
      <c r="BQM12" s="54"/>
      <c r="BQN12" s="54"/>
      <c r="BQO12" s="54"/>
      <c r="BQP12" s="54"/>
      <c r="BQQ12" s="54"/>
      <c r="BQR12" s="54">
        <v>0</v>
      </c>
      <c r="BQS12" s="54">
        <v>0</v>
      </c>
      <c r="BQT12" s="54"/>
      <c r="BQU12" s="54">
        <v>0</v>
      </c>
      <c r="BQV12" s="1199">
        <v>0.86</v>
      </c>
      <c r="BQW12" s="1200">
        <f t="shared" si="33"/>
        <v>0.94600000000000006</v>
      </c>
      <c r="BQX12" s="54">
        <f t="shared" si="34"/>
        <v>0.86</v>
      </c>
      <c r="BQY12" s="54">
        <v>0.87</v>
      </c>
      <c r="BQZ12" s="54">
        <v>0.90800000000000003</v>
      </c>
      <c r="BRA12" s="54">
        <v>0.94199999999999995</v>
      </c>
      <c r="BRB12" s="54">
        <v>0.92</v>
      </c>
      <c r="BRC12" s="1193"/>
      <c r="BRD12" s="54">
        <v>0.94199999999999995</v>
      </c>
      <c r="BRE12" s="1199">
        <v>0.86</v>
      </c>
      <c r="BRF12" s="1200">
        <f t="shared" si="35"/>
        <v>0.94600000000000006</v>
      </c>
      <c r="BRG12" s="54">
        <f t="shared" si="36"/>
        <v>0.86</v>
      </c>
      <c r="BRH12" s="54">
        <v>0.87</v>
      </c>
      <c r="BRI12" s="54">
        <v>0.94899999999999995</v>
      </c>
      <c r="BRJ12" s="54">
        <v>0.93</v>
      </c>
      <c r="BRK12" s="54"/>
      <c r="BRL12" s="54"/>
      <c r="BRM12" s="54">
        <v>0.93500000000000005</v>
      </c>
      <c r="BRN12" s="1199">
        <v>0.86</v>
      </c>
      <c r="BRO12" s="1200">
        <f t="shared" si="37"/>
        <v>0.94600000000000006</v>
      </c>
      <c r="BRP12" s="54">
        <f t="shared" si="38"/>
        <v>0.93500000000000005</v>
      </c>
      <c r="BRQ12" s="54">
        <v>0.91</v>
      </c>
      <c r="BRR12" s="54">
        <v>0.91300000000000003</v>
      </c>
      <c r="BRS12" s="54">
        <v>0.92900000000000005</v>
      </c>
      <c r="BRT12" s="54">
        <v>0.91300000000000003</v>
      </c>
      <c r="BRU12" s="54">
        <v>0.90200000000000002</v>
      </c>
      <c r="BRV12" s="54">
        <v>0.90200000000000002</v>
      </c>
      <c r="BRW12" s="54">
        <v>0.89100000000000001</v>
      </c>
      <c r="BRX12" s="54">
        <v>0.85599999999999998</v>
      </c>
      <c r="BRY12" s="54">
        <v>0.874</v>
      </c>
      <c r="BRZ12" s="54">
        <f t="shared" si="39"/>
        <v>0.89100000000000001</v>
      </c>
      <c r="BSA12" s="54">
        <v>0.91</v>
      </c>
      <c r="BSB12" s="54">
        <v>0.90100000000000002</v>
      </c>
      <c r="BSC12" s="54">
        <v>0.88600000000000001</v>
      </c>
      <c r="BSD12" s="54">
        <f t="shared" si="40"/>
        <v>0.89100000000000001</v>
      </c>
      <c r="BSE12" s="54">
        <v>0.91</v>
      </c>
      <c r="BSF12" s="54">
        <v>0.89800000000000002</v>
      </c>
      <c r="BSG12" s="54">
        <v>0.90600000000000003</v>
      </c>
      <c r="BSH12" s="54">
        <v>0.91900000000000004</v>
      </c>
      <c r="BSI12" s="54">
        <v>0.95299999999999996</v>
      </c>
      <c r="BSJ12" s="54">
        <v>0.95199999999999996</v>
      </c>
      <c r="BSK12" s="54">
        <v>0.98099999999999998</v>
      </c>
      <c r="BSL12" s="54">
        <f t="shared" si="41"/>
        <v>0.89100000000000001</v>
      </c>
      <c r="BSM12" s="54">
        <v>0.91</v>
      </c>
      <c r="BSN12" s="54">
        <v>0.98799999999999999</v>
      </c>
      <c r="BSO12" s="54"/>
      <c r="BSP12" s="54">
        <v>0.92600000000000005</v>
      </c>
      <c r="BSQ12" s="28">
        <v>0.93400000000000005</v>
      </c>
      <c r="BSR12" s="907"/>
      <c r="BSS12" s="907"/>
      <c r="BST12" s="54">
        <v>0.88</v>
      </c>
      <c r="BSU12" s="54">
        <v>0.91400000000000003</v>
      </c>
      <c r="BSV12" s="54">
        <f t="shared" si="42"/>
        <v>0.98799999999999999</v>
      </c>
      <c r="BSW12" s="54">
        <v>0.91</v>
      </c>
      <c r="BSX12" s="54">
        <v>0.89800000000000002</v>
      </c>
      <c r="BSY12" s="54">
        <v>0.91500000000000004</v>
      </c>
      <c r="BSZ12" s="54">
        <v>0.96699999999999997</v>
      </c>
      <c r="BTA12" s="54">
        <v>0.95</v>
      </c>
      <c r="BTB12" s="54">
        <v>0.95199999999999996</v>
      </c>
      <c r="BTC12" s="54">
        <v>0.97499999999999998</v>
      </c>
      <c r="BTD12" s="54">
        <v>0.86799999999999999</v>
      </c>
      <c r="BTE12" s="54">
        <v>0.9</v>
      </c>
      <c r="BTF12" s="54">
        <f t="shared" si="43"/>
        <v>0.89800000000000002</v>
      </c>
      <c r="BTG12" s="54">
        <v>0.91</v>
      </c>
      <c r="BTH12" s="54">
        <v>0.89100000000000001</v>
      </c>
      <c r="BTI12" s="54">
        <v>0.86399999999999999</v>
      </c>
      <c r="BTJ12" s="54">
        <f t="shared" si="44"/>
        <v>0.89800000000000002</v>
      </c>
      <c r="BTK12" s="54">
        <v>0.91</v>
      </c>
      <c r="BTL12" s="54">
        <v>0.996</v>
      </c>
      <c r="BTM12" s="54">
        <v>1.0780000000000001</v>
      </c>
      <c r="BTN12" s="54">
        <v>0.89100000000000001</v>
      </c>
      <c r="BTO12" s="54">
        <v>0.94599999999999995</v>
      </c>
      <c r="BTP12" s="54">
        <v>0.91200000000000003</v>
      </c>
      <c r="BTQ12" s="54">
        <v>1.2290000000000001</v>
      </c>
      <c r="BTR12" s="54">
        <v>1.3120000000000001</v>
      </c>
      <c r="BTS12" s="54">
        <v>1.31</v>
      </c>
      <c r="BTT12" s="54">
        <v>1.24</v>
      </c>
      <c r="BTU12" s="54">
        <v>1.248</v>
      </c>
      <c r="BTV12" s="54">
        <v>1.232</v>
      </c>
      <c r="BTW12" s="54">
        <v>1.242</v>
      </c>
      <c r="BTX12" s="54">
        <v>1.163</v>
      </c>
      <c r="BTY12" s="54">
        <v>1.1930000000000001</v>
      </c>
      <c r="BTZ12" s="54">
        <f t="shared" si="45"/>
        <v>1.232</v>
      </c>
      <c r="BUA12" s="54">
        <v>0.91</v>
      </c>
      <c r="BUB12" s="54">
        <v>1.1299999999999999</v>
      </c>
      <c r="BUC12" s="54">
        <v>1.1120000000000001</v>
      </c>
      <c r="BUD12" s="54">
        <v>0.91</v>
      </c>
      <c r="BUE12" s="54">
        <v>1.198</v>
      </c>
      <c r="BUF12" s="54">
        <v>1.4670000000000001</v>
      </c>
      <c r="BUG12" s="54">
        <v>0.91</v>
      </c>
      <c r="BUH12" s="54">
        <v>1.4770000000000001</v>
      </c>
      <c r="BUI12" s="54">
        <v>1.4690000000000001</v>
      </c>
      <c r="BUJ12" s="54">
        <v>1.4730000000000001</v>
      </c>
      <c r="BUK12" s="54">
        <v>1.399</v>
      </c>
      <c r="BUL12" s="891">
        <v>1.21</v>
      </c>
      <c r="BUM12" s="54">
        <v>1.399</v>
      </c>
      <c r="BUN12" s="54">
        <v>1.389</v>
      </c>
      <c r="BUO12" s="54">
        <v>0.91</v>
      </c>
      <c r="BUP12" s="52">
        <v>1.427</v>
      </c>
      <c r="BUQ12" s="52">
        <v>1.415</v>
      </c>
      <c r="BUR12" s="54">
        <v>0.91</v>
      </c>
      <c r="BUS12" s="52">
        <v>1.0429999999999999</v>
      </c>
      <c r="BUT12" s="52">
        <v>1.0449999999999999</v>
      </c>
      <c r="BUU12" s="54">
        <v>0.91</v>
      </c>
      <c r="BUV12" s="52"/>
      <c r="BUW12" s="52"/>
      <c r="BUX12" s="5">
        <f t="shared" si="46"/>
        <v>-1</v>
      </c>
      <c r="BUY12" s="5">
        <f t="shared" si="47"/>
        <v>-1</v>
      </c>
      <c r="BUZ12" s="54" t="s">
        <v>1502</v>
      </c>
      <c r="BVA12" s="54" t="s">
        <v>1502</v>
      </c>
      <c r="BVB12" s="54" t="s">
        <v>1502</v>
      </c>
      <c r="BVC12" s="54" t="s">
        <v>1502</v>
      </c>
      <c r="BVD12" s="54" t="s">
        <v>1502</v>
      </c>
      <c r="BVE12" s="54" t="s">
        <v>1502</v>
      </c>
      <c r="BVF12" s="54" t="s">
        <v>1502</v>
      </c>
      <c r="BVG12" s="54" t="s">
        <v>1502</v>
      </c>
      <c r="BVH12" s="54" t="s">
        <v>1502</v>
      </c>
      <c r="BVI12" s="909" t="s">
        <v>1502</v>
      </c>
      <c r="BVJ12" s="54" t="s">
        <v>1502</v>
      </c>
      <c r="BVK12" s="54" t="s">
        <v>1502</v>
      </c>
      <c r="BVL12" s="909" t="s">
        <v>1502</v>
      </c>
      <c r="BVM12" s="54" t="s">
        <v>1502</v>
      </c>
      <c r="BVN12" s="54" t="s">
        <v>1502</v>
      </c>
      <c r="BVO12" s="909" t="s">
        <v>1502</v>
      </c>
      <c r="BVP12" s="54" t="s">
        <v>1502</v>
      </c>
      <c r="BVQ12" s="54" t="s">
        <v>1502</v>
      </c>
      <c r="BVR12" s="54" t="s">
        <v>1502</v>
      </c>
      <c r="BVS12" s="1050"/>
      <c r="BVT12" s="54" t="s">
        <v>1502</v>
      </c>
      <c r="BVU12" s="909" t="s">
        <v>1502</v>
      </c>
      <c r="BVV12" s="54" t="s">
        <v>1502</v>
      </c>
      <c r="BVW12" s="54" t="s">
        <v>1502</v>
      </c>
      <c r="BVX12" s="54" t="s">
        <v>1502</v>
      </c>
      <c r="BVY12" s="909" t="s">
        <v>1502</v>
      </c>
      <c r="BVZ12" s="54" t="s">
        <v>1502</v>
      </c>
      <c r="BWA12" s="54" t="s">
        <v>1502</v>
      </c>
      <c r="BWB12" s="909" t="s">
        <v>1502</v>
      </c>
      <c r="BWC12" s="54" t="s">
        <v>1502</v>
      </c>
      <c r="BWD12" s="106" t="s">
        <v>1502</v>
      </c>
      <c r="BWE12" s="909" t="s">
        <v>1502</v>
      </c>
      <c r="BWF12" s="54" t="s">
        <v>1502</v>
      </c>
      <c r="BWG12" s="54"/>
      <c r="BWH12" s="5"/>
      <c r="BWI12" s="909"/>
      <c r="BWJ12" s="54">
        <v>1.2749999999999999</v>
      </c>
      <c r="BWK12" s="919"/>
      <c r="BWL12" s="54">
        <v>0.81499999999999995</v>
      </c>
      <c r="BWM12" s="54">
        <v>0.94199999999999995</v>
      </c>
      <c r="BWN12" s="909"/>
      <c r="BWO12" s="54">
        <v>1.2749999999999999</v>
      </c>
      <c r="BWP12" s="919"/>
      <c r="BWQ12" s="54">
        <v>0.81499999999999995</v>
      </c>
      <c r="BWR12" s="54">
        <v>0.93600000000000005</v>
      </c>
      <c r="BWS12" s="54">
        <v>0.90900000000000003</v>
      </c>
      <c r="BWT12" s="54">
        <v>0.93700000000000006</v>
      </c>
      <c r="BWU12" s="54">
        <v>1.1120000000000001</v>
      </c>
      <c r="BWV12" s="54">
        <v>1.1359999999999999</v>
      </c>
      <c r="BWW12" s="54">
        <v>1.135</v>
      </c>
      <c r="BWX12" s="909">
        <v>0.68</v>
      </c>
      <c r="BWY12" s="54">
        <v>0.81499999999999995</v>
      </c>
      <c r="BWZ12" s="54">
        <v>0.85499999999999998</v>
      </c>
      <c r="BXA12" s="909">
        <v>0.68</v>
      </c>
      <c r="BXB12" s="54">
        <v>0.81499999999999995</v>
      </c>
      <c r="BXC12" s="54">
        <v>0.97699999999999998</v>
      </c>
      <c r="BXD12" s="909">
        <v>0.68</v>
      </c>
      <c r="BXE12" s="54">
        <v>0.88</v>
      </c>
      <c r="BXF12" s="54">
        <v>0.996</v>
      </c>
      <c r="BXG12" s="54">
        <v>1.018</v>
      </c>
      <c r="BXH12" s="1530">
        <v>0.72</v>
      </c>
      <c r="BXI12" s="54">
        <v>1.028</v>
      </c>
      <c r="BXJ12" s="909">
        <v>0.68</v>
      </c>
      <c r="BXK12" s="54">
        <v>0.88</v>
      </c>
      <c r="BXL12" s="52">
        <v>1.1379999999999999</v>
      </c>
      <c r="BXM12" s="909">
        <v>0.68</v>
      </c>
      <c r="BXN12" s="54">
        <v>0.88</v>
      </c>
      <c r="BXO12" s="106">
        <v>0.81499999999999995</v>
      </c>
      <c r="BXP12" s="909">
        <v>0.68</v>
      </c>
      <c r="BXQ12" s="54">
        <v>0.88</v>
      </c>
      <c r="BXR12" s="54"/>
      <c r="BXS12" s="5">
        <f t="shared" si="5"/>
        <v>-1</v>
      </c>
      <c r="BXT12" s="1050">
        <v>0.89100000000000001</v>
      </c>
      <c r="BXU12" s="54">
        <v>1.0189999999999999</v>
      </c>
      <c r="BXV12" s="54">
        <v>0.93700000000000006</v>
      </c>
      <c r="BXW12" s="54">
        <v>1.06</v>
      </c>
      <c r="BXX12" s="54">
        <v>1.286</v>
      </c>
      <c r="BXY12" s="54">
        <v>1.2549999999999999</v>
      </c>
      <c r="BXZ12" s="54">
        <v>1.272</v>
      </c>
      <c r="BYA12" s="909">
        <v>1.1100000000000001</v>
      </c>
      <c r="BYB12" s="54">
        <v>0.89100000000000001</v>
      </c>
      <c r="BYC12" s="54">
        <v>1.1479999999999999</v>
      </c>
      <c r="BYD12" s="909">
        <v>1.1100000000000001</v>
      </c>
      <c r="BYE12" s="54">
        <v>1.129</v>
      </c>
      <c r="BYF12" s="54">
        <v>1.35</v>
      </c>
      <c r="BYG12" s="909">
        <v>1.1100000000000001</v>
      </c>
      <c r="BYH12" s="54">
        <v>1.129</v>
      </c>
      <c r="BYI12" s="54">
        <v>1.341</v>
      </c>
      <c r="BYJ12" s="54">
        <v>1.3109999999999999</v>
      </c>
      <c r="BYK12" s="909">
        <v>1.19</v>
      </c>
      <c r="BYL12" s="54">
        <v>1.3280000000000001</v>
      </c>
      <c r="BYM12" s="909">
        <v>1.1100000000000001</v>
      </c>
      <c r="BYN12" s="54">
        <v>1.129</v>
      </c>
      <c r="BYO12" s="52">
        <v>1.569</v>
      </c>
      <c r="BYP12" s="909">
        <v>1.1100000000000001</v>
      </c>
      <c r="BYQ12" s="54">
        <v>1.129</v>
      </c>
      <c r="BYR12" s="106">
        <v>1.0580000000000001</v>
      </c>
      <c r="BYS12" s="909">
        <v>1.1100000000000001</v>
      </c>
      <c r="BYT12" s="54">
        <v>1.129</v>
      </c>
      <c r="BYU12" s="54"/>
      <c r="BYV12" s="5">
        <f t="shared" si="6"/>
        <v>-1</v>
      </c>
      <c r="BYW12" s="1377">
        <v>0.75800000000000001</v>
      </c>
      <c r="BYX12" s="1377">
        <v>0.75900000000000001</v>
      </c>
      <c r="BYY12" s="1377">
        <v>0.73</v>
      </c>
      <c r="BYZ12" s="1377">
        <v>0.73399999999999999</v>
      </c>
      <c r="BZA12" s="1377">
        <v>0.75900000000000001</v>
      </c>
      <c r="BZB12" s="54">
        <v>0.747</v>
      </c>
      <c r="BZC12" s="1377">
        <v>0.75900000000000001</v>
      </c>
      <c r="BZD12" s="54">
        <v>0.84899999999999998</v>
      </c>
      <c r="BZE12" s="909">
        <v>0.78</v>
      </c>
      <c r="BZF12" s="106">
        <v>0.77</v>
      </c>
      <c r="BZG12" s="106">
        <v>0.79500000000000004</v>
      </c>
      <c r="BZH12" s="106">
        <v>0.83899999999999997</v>
      </c>
      <c r="BZI12" s="1536">
        <v>0.81</v>
      </c>
      <c r="BZJ12" s="106">
        <v>0.82799999999999996</v>
      </c>
      <c r="BZK12" s="909">
        <v>0.78</v>
      </c>
      <c r="BZL12" s="106">
        <v>0.77</v>
      </c>
      <c r="BZM12" s="107">
        <v>1.0089999999999999</v>
      </c>
      <c r="BZN12" s="909">
        <v>0.78</v>
      </c>
      <c r="BZO12" s="106">
        <v>0.77</v>
      </c>
      <c r="BZP12" s="106">
        <v>0.94499999999999995</v>
      </c>
      <c r="BZQ12" s="909">
        <v>0.78</v>
      </c>
      <c r="BZR12" s="106">
        <v>0.77</v>
      </c>
      <c r="BZS12" s="54"/>
      <c r="BZT12" s="5">
        <f t="shared" si="48"/>
        <v>-1</v>
      </c>
      <c r="BZU12" s="52">
        <v>0.65400000000000003</v>
      </c>
      <c r="BZV12" s="52">
        <f t="shared" si="49"/>
        <v>0.65400000000000003</v>
      </c>
      <c r="BZW12" s="54"/>
      <c r="BZX12" s="1736">
        <f t="shared" si="50"/>
        <v>-1</v>
      </c>
      <c r="BZY12" s="52">
        <v>0.82599999999999996</v>
      </c>
      <c r="BZZ12" s="52">
        <f t="shared" si="51"/>
        <v>0.82599999999999996</v>
      </c>
      <c r="CAA12" s="54"/>
      <c r="CAB12" s="1736">
        <f t="shared" si="52"/>
        <v>-1</v>
      </c>
      <c r="CAC12" s="52" t="s">
        <v>1502</v>
      </c>
      <c r="CAD12" s="52" t="str">
        <f t="shared" si="53"/>
        <v>NA</v>
      </c>
      <c r="CAE12" s="54"/>
      <c r="CAF12" s="966"/>
      <c r="CAG12" s="1206" t="s">
        <v>3879</v>
      </c>
      <c r="CAH12" s="1206" t="s">
        <v>3880</v>
      </c>
      <c r="CAI12" s="1206" t="s">
        <v>3881</v>
      </c>
      <c r="CAJ12" s="1050" t="str">
        <f t="shared" si="7"/>
        <v>4.Blocker/Not Executed</v>
      </c>
      <c r="CAK12" s="54" t="str">
        <f t="shared" si="8"/>
        <v>4.Blocker/Not Executed</v>
      </c>
      <c r="CAL12" s="54" t="str">
        <f t="shared" si="9"/>
        <v>4.Blocker/Not Executed</v>
      </c>
      <c r="CAM12" s="54" t="str">
        <f t="shared" si="10"/>
        <v>4.Blocker/Not Executed</v>
      </c>
      <c r="CAN12" s="54" t="str">
        <f t="shared" si="11"/>
        <v>4.Blocker/Not Executed</v>
      </c>
      <c r="CAO12" s="54" t="e">
        <f t="shared" si="12"/>
        <v>#VALUE!</v>
      </c>
      <c r="CAP12" s="54" t="e">
        <f t="shared" si="13"/>
        <v>#VALUE!</v>
      </c>
      <c r="CAQ12" s="69" t="str">
        <f t="shared" si="14"/>
        <v>3. Missing baseline</v>
      </c>
      <c r="CAR12" s="54" t="b">
        <f t="shared" si="15"/>
        <v>0</v>
      </c>
      <c r="CAS12" s="54" t="str">
        <f t="shared" si="16"/>
        <v>4.Blocker/Not Executed</v>
      </c>
      <c r="CAT12" s="54" t="str">
        <f t="shared" si="17"/>
        <v xml:space="preserve">1. Better than baseline </v>
      </c>
      <c r="CAU12" s="54" t="str">
        <f t="shared" si="18"/>
        <v>4.Blocker/Not Executed</v>
      </c>
      <c r="CAV12" s="54" t="str">
        <f t="shared" si="19"/>
        <v xml:space="preserve">1. Better than baseline </v>
      </c>
      <c r="CAW12" s="54" t="str">
        <f t="shared" si="20"/>
        <v xml:space="preserve">1. Better than baseline </v>
      </c>
      <c r="CAX12" s="54" t="str">
        <f t="shared" si="21"/>
        <v xml:space="preserve">1. Better than baseline </v>
      </c>
      <c r="CBC12" s="65"/>
      <c r="CBD12" s="65"/>
      <c r="CBE12" s="65"/>
      <c r="CBF12" s="65"/>
      <c r="CBG12" s="65"/>
      <c r="CBH12" s="65"/>
      <c r="CBI12" s="65"/>
      <c r="CBJ12" s="65"/>
      <c r="CBK12" s="65"/>
      <c r="CBL12" s="65"/>
      <c r="CBM12" s="65"/>
      <c r="CBN12" s="65"/>
      <c r="CBO12" s="192"/>
      <c r="CBP12" s="192"/>
      <c r="CBQ12" s="192"/>
      <c r="CBR12" s="192"/>
      <c r="CBS12" s="192"/>
      <c r="CBT12" s="32"/>
      <c r="CBU12" s="32"/>
      <c r="CBV12" s="32"/>
      <c r="CBW12" s="32"/>
      <c r="CBX12" s="32"/>
      <c r="CBY12" s="32"/>
      <c r="CBZ12" s="32"/>
      <c r="CCA12" s="32"/>
      <c r="CCB12" s="32"/>
      <c r="CCC12" s="32"/>
      <c r="CCD12" s="202"/>
      <c r="CCE12" s="32"/>
      <c r="CCF12" s="32"/>
      <c r="CCG12" s="65"/>
      <c r="CCH12" s="32"/>
      <c r="CCI12" s="32"/>
      <c r="CCJ12" s="32"/>
      <c r="CCK12" s="32"/>
      <c r="CCL12" s="32"/>
      <c r="CCM12" s="65"/>
      <c r="CCN12" s="65"/>
      <c r="CCO12" s="65"/>
      <c r="CCP12" s="65"/>
      <c r="CCQ12" s="65"/>
      <c r="CCR12" s="65"/>
      <c r="CCS12" s="65"/>
      <c r="CCT12" s="65"/>
      <c r="CCU12" s="65"/>
      <c r="CCV12" s="65"/>
      <c r="CCW12" s="65"/>
      <c r="CCX12" s="65"/>
      <c r="CCY12" s="65"/>
      <c r="CCZ12" s="32"/>
      <c r="CDA12" s="192"/>
      <c r="CDB12" s="32"/>
      <c r="CDC12" s="192"/>
      <c r="CDD12" s="192"/>
      <c r="CDE12" s="32"/>
      <c r="CDF12" s="32"/>
      <c r="CDG12" s="32"/>
      <c r="CDH12" s="32"/>
      <c r="CDI12" s="32"/>
      <c r="CDJ12" s="32"/>
      <c r="CDK12" s="202"/>
      <c r="CDL12" s="32"/>
      <c r="CDM12" s="32"/>
      <c r="CDN12" s="65"/>
      <c r="CDO12" s="32"/>
      <c r="CDP12" s="32"/>
      <c r="CDQ12" s="32"/>
      <c r="CDR12" s="32"/>
      <c r="CDS12" s="32"/>
      <c r="CDT12" s="65"/>
      <c r="CDU12" s="65"/>
      <c r="CDV12" s="65"/>
      <c r="CDW12" s="65"/>
      <c r="CDX12" s="65"/>
      <c r="CDY12" s="65"/>
      <c r="CDZ12" s="65"/>
      <c r="CEA12" s="65"/>
      <c r="CEB12" s="65"/>
      <c r="CEC12" s="65"/>
      <c r="CED12" s="65"/>
      <c r="CEE12" s="65"/>
      <c r="CEF12" s="65"/>
      <c r="CEG12" s="32"/>
      <c r="CEH12" s="32"/>
      <c r="CEI12" s="32"/>
      <c r="CEJ12" s="32"/>
      <c r="CEK12" s="32"/>
      <c r="CEL12" s="32"/>
      <c r="CEM12" s="32"/>
      <c r="CEN12" s="32"/>
      <c r="CEO12" s="32"/>
      <c r="CEP12" s="32"/>
      <c r="CEQ12" s="202"/>
      <c r="CER12" s="32"/>
      <c r="CES12" s="32"/>
      <c r="CET12" s="65"/>
      <c r="CEU12" s="32"/>
      <c r="CEV12" s="32"/>
      <c r="CEW12" s="32"/>
      <c r="CEX12" s="32"/>
      <c r="CEY12" s="32"/>
      <c r="CEZ12" s="65"/>
      <c r="CFA12" s="32"/>
      <c r="CFB12" s="32"/>
      <c r="CFC12" s="32"/>
      <c r="CFD12" s="32"/>
      <c r="CFE12" s="32"/>
      <c r="CFF12" s="32"/>
      <c r="CFG12" s="32"/>
      <c r="CFH12" s="32"/>
      <c r="CFI12" s="32"/>
      <c r="CFJ12" s="32"/>
      <c r="CFK12" s="32"/>
      <c r="CFL12" s="32"/>
      <c r="CFM12" s="202"/>
      <c r="CFN12" s="32"/>
      <c r="CFO12" s="32"/>
      <c r="CFP12" s="65"/>
      <c r="CFQ12" s="32"/>
      <c r="CFR12" s="65"/>
      <c r="CFS12" s="65"/>
      <c r="CFT12" s="32"/>
      <c r="CFU12" s="32"/>
      <c r="CFV12" s="32"/>
      <c r="CFW12" s="32"/>
      <c r="CFX12" s="32"/>
      <c r="CFY12" s="32"/>
      <c r="CFZ12" s="32"/>
      <c r="CGA12" s="32"/>
      <c r="CGB12" s="32"/>
      <c r="CGC12" s="32"/>
      <c r="CGD12" s="202"/>
      <c r="CGE12" s="32"/>
      <c r="CGF12" s="32"/>
      <c r="CGG12" s="32"/>
      <c r="CGH12" s="32"/>
      <c r="CGI12" s="32"/>
      <c r="CGJ12" s="32"/>
      <c r="CGK12" s="32"/>
      <c r="CGL12" s="32"/>
      <c r="CGM12" s="32"/>
      <c r="CGN12" s="32"/>
      <c r="CGO12" s="32"/>
      <c r="CGP12" s="32"/>
      <c r="CGQ12" s="202"/>
      <c r="CGR12" s="32"/>
      <c r="CGS12" s="32"/>
      <c r="CGT12" s="32"/>
      <c r="CGU12" s="32"/>
      <c r="CGV12" s="32"/>
      <c r="CGW12" s="32"/>
      <c r="CGX12" s="32"/>
      <c r="CGY12" s="32"/>
      <c r="CGZ12" s="32"/>
      <c r="CHA12" s="32"/>
    </row>
    <row r="13" spans="1:2237" ht="14.9" customHeight="1" thickBot="1" x14ac:dyDescent="0.4">
      <c r="A13" s="59" t="s">
        <v>3874</v>
      </c>
      <c r="B13" s="36" t="s">
        <v>3874</v>
      </c>
      <c r="C13" s="156" t="s">
        <v>3874</v>
      </c>
      <c r="D13" s="340">
        <v>11</v>
      </c>
      <c r="E13" s="52" t="s">
        <v>3874</v>
      </c>
      <c r="F13" s="8" t="s">
        <v>3882</v>
      </c>
      <c r="G13" s="175" t="s">
        <v>17</v>
      </c>
      <c r="H13" s="175" t="s">
        <v>17</v>
      </c>
      <c r="I13" s="84" t="s">
        <v>3883</v>
      </c>
      <c r="J13" s="171" t="s">
        <v>3884</v>
      </c>
      <c r="K13" s="52" t="s">
        <v>1502</v>
      </c>
      <c r="L13" s="52" t="s">
        <v>1502</v>
      </c>
      <c r="M13" s="52" t="s">
        <v>1502</v>
      </c>
      <c r="N13" s="52" t="s">
        <v>1502</v>
      </c>
      <c r="O13" s="52" t="s">
        <v>1502</v>
      </c>
      <c r="P13" s="52" t="s">
        <v>1502</v>
      </c>
      <c r="Q13" s="52" t="s">
        <v>1502</v>
      </c>
      <c r="R13" s="52" t="s">
        <v>1502</v>
      </c>
      <c r="S13" s="52" t="s">
        <v>1502</v>
      </c>
      <c r="T13" s="52" t="s">
        <v>1502</v>
      </c>
      <c r="U13" s="52" t="s">
        <v>1502</v>
      </c>
      <c r="V13" s="52" t="s">
        <v>1502</v>
      </c>
      <c r="W13" s="52" t="s">
        <v>1502</v>
      </c>
      <c r="X13" s="52" t="s">
        <v>1502</v>
      </c>
      <c r="Y13" s="52" t="s">
        <v>1502</v>
      </c>
      <c r="Z13" s="52" t="s">
        <v>1502</v>
      </c>
      <c r="AA13" s="52" t="s">
        <v>1502</v>
      </c>
      <c r="AB13" s="52" t="s">
        <v>1502</v>
      </c>
      <c r="AC13" s="52" t="s">
        <v>1502</v>
      </c>
      <c r="AD13" s="52" t="s">
        <v>1502</v>
      </c>
      <c r="AE13" s="52" t="s">
        <v>1502</v>
      </c>
      <c r="AF13" s="52" t="s">
        <v>1502</v>
      </c>
      <c r="AG13" s="52" t="s">
        <v>1502</v>
      </c>
      <c r="AH13" s="52" t="s">
        <v>1502</v>
      </c>
      <c r="AI13" s="52" t="s">
        <v>1502</v>
      </c>
      <c r="AJ13" s="52" t="s">
        <v>1502</v>
      </c>
      <c r="AK13" s="52" t="s">
        <v>1502</v>
      </c>
      <c r="AL13" s="52" t="s">
        <v>1502</v>
      </c>
      <c r="AM13" s="52" t="s">
        <v>1502</v>
      </c>
      <c r="AN13" s="52" t="s">
        <v>1502</v>
      </c>
      <c r="AO13" s="52" t="s">
        <v>1502</v>
      </c>
      <c r="AP13" s="52" t="s">
        <v>1502</v>
      </c>
      <c r="AQ13" s="52" t="s">
        <v>1502</v>
      </c>
      <c r="AR13" s="52" t="s">
        <v>1502</v>
      </c>
      <c r="AS13" s="52" t="s">
        <v>1502</v>
      </c>
      <c r="AT13" s="52" t="s">
        <v>1502</v>
      </c>
      <c r="AU13" s="52" t="s">
        <v>1502</v>
      </c>
      <c r="AV13" s="52" t="s">
        <v>1502</v>
      </c>
      <c r="AW13" s="52" t="s">
        <v>1502</v>
      </c>
      <c r="AX13" s="52" t="s">
        <v>1502</v>
      </c>
      <c r="AY13" s="52" t="s">
        <v>1502</v>
      </c>
      <c r="AZ13" s="52" t="s">
        <v>1502</v>
      </c>
      <c r="BA13" s="52" t="s">
        <v>1502</v>
      </c>
      <c r="BB13" s="52" t="s">
        <v>1502</v>
      </c>
      <c r="BC13" s="52" t="s">
        <v>1502</v>
      </c>
      <c r="BD13" s="52" t="s">
        <v>1502</v>
      </c>
      <c r="BE13" s="52" t="s">
        <v>1502</v>
      </c>
      <c r="BF13" s="52" t="s">
        <v>1502</v>
      </c>
      <c r="BG13" s="52" t="s">
        <v>1502</v>
      </c>
      <c r="BH13" s="52" t="s">
        <v>1502</v>
      </c>
      <c r="BI13" s="52" t="s">
        <v>1502</v>
      </c>
      <c r="BJ13" s="52" t="s">
        <v>1502</v>
      </c>
      <c r="BK13" s="52" t="s">
        <v>1502</v>
      </c>
      <c r="BL13" s="52" t="s">
        <v>1502</v>
      </c>
      <c r="BM13" s="52" t="s">
        <v>1502</v>
      </c>
      <c r="BN13" s="52" t="s">
        <v>1502</v>
      </c>
      <c r="BO13" s="52" t="s">
        <v>1502</v>
      </c>
      <c r="BP13" s="52" t="s">
        <v>1502</v>
      </c>
      <c r="BQ13" s="52"/>
      <c r="BR13" s="52"/>
      <c r="BS13" s="52" t="s">
        <v>1502</v>
      </c>
      <c r="BT13" s="52" t="s">
        <v>1502</v>
      </c>
      <c r="BU13" s="52" t="s">
        <v>1502</v>
      </c>
      <c r="BV13" s="52" t="s">
        <v>1502</v>
      </c>
      <c r="BW13" s="52" t="s">
        <v>1502</v>
      </c>
      <c r="BX13" s="52" t="s">
        <v>1502</v>
      </c>
      <c r="BY13" s="52" t="s">
        <v>1502</v>
      </c>
      <c r="BZ13" s="52"/>
      <c r="CA13" s="1023"/>
      <c r="CB13" s="52"/>
      <c r="CC13" s="52" t="s">
        <v>1502</v>
      </c>
      <c r="CD13" s="52"/>
      <c r="CE13" s="52" t="s">
        <v>1502</v>
      </c>
      <c r="CF13" s="52" t="s">
        <v>1502</v>
      </c>
      <c r="CG13" s="52" t="s">
        <v>1502</v>
      </c>
      <c r="CH13" s="52" t="s">
        <v>1502</v>
      </c>
      <c r="CI13" s="52" t="s">
        <v>1502</v>
      </c>
      <c r="CJ13" s="52" t="s">
        <v>1502</v>
      </c>
      <c r="CK13" s="52"/>
      <c r="CL13" s="52"/>
      <c r="CM13" s="52" t="s">
        <v>1502</v>
      </c>
      <c r="CN13" s="52"/>
      <c r="CO13" s="52"/>
      <c r="CP13" s="58"/>
      <c r="CQ13" s="58"/>
      <c r="CR13" s="52"/>
      <c r="CS13" s="52"/>
      <c r="CT13" s="52"/>
      <c r="CU13" s="52"/>
      <c r="CV13" s="52" t="s">
        <v>1502</v>
      </c>
      <c r="CW13" s="52"/>
      <c r="CX13" s="52"/>
      <c r="CY13" s="52"/>
      <c r="CZ13" s="52"/>
      <c r="DA13" s="52"/>
      <c r="DB13" s="52"/>
      <c r="DC13" s="52"/>
      <c r="DD13" s="52"/>
      <c r="DE13" s="52"/>
      <c r="DF13" s="52"/>
      <c r="DG13" s="52" t="s">
        <v>1502</v>
      </c>
      <c r="DH13" s="872"/>
      <c r="DI13" s="52"/>
      <c r="DJ13" s="52"/>
      <c r="DK13" s="872"/>
      <c r="DL13" s="52"/>
      <c r="DM13" s="52"/>
      <c r="DN13" s="52"/>
      <c r="DO13" s="52"/>
      <c r="DP13" s="52"/>
      <c r="DQ13" s="944"/>
      <c r="DR13" s="52"/>
      <c r="DS13" s="52"/>
      <c r="DT13" s="52"/>
      <c r="DU13" s="52"/>
      <c r="DV13" s="52" t="s">
        <v>1502</v>
      </c>
      <c r="DW13" s="52"/>
      <c r="DX13" s="52"/>
      <c r="DY13" s="52"/>
      <c r="DZ13" s="52"/>
      <c r="EA13" s="52"/>
      <c r="EB13" s="52"/>
      <c r="EC13" s="52"/>
      <c r="ED13" s="52"/>
      <c r="EE13" s="52"/>
      <c r="EF13" s="52"/>
      <c r="EG13" s="52"/>
      <c r="EH13" s="52" t="s">
        <v>1502</v>
      </c>
      <c r="EI13" s="1129"/>
      <c r="EJ13" s="52" t="s">
        <v>1502</v>
      </c>
      <c r="EK13" s="52"/>
      <c r="EL13" s="1129" t="s">
        <v>1502</v>
      </c>
      <c r="EM13" s="52"/>
      <c r="EN13" s="52"/>
      <c r="EO13" s="58"/>
      <c r="EP13" s="52"/>
      <c r="EQ13" s="52"/>
      <c r="ER13" s="1129" t="s">
        <v>1502</v>
      </c>
      <c r="ES13" s="52"/>
      <c r="ET13" s="52"/>
      <c r="EU13" s="52"/>
      <c r="EV13" s="52"/>
      <c r="EW13" s="52"/>
      <c r="EX13" s="52"/>
      <c r="EY13" s="52"/>
      <c r="EZ13" s="52"/>
      <c r="FA13" s="52"/>
      <c r="FB13" s="52"/>
      <c r="FC13" s="52"/>
      <c r="FD13" s="52"/>
      <c r="FE13" s="1035"/>
      <c r="FF13" s="52"/>
      <c r="FG13" s="52"/>
      <c r="FH13" s="1035"/>
      <c r="FI13" s="1023"/>
      <c r="FJ13" s="1035"/>
      <c r="FK13" s="52"/>
      <c r="FL13" s="52"/>
      <c r="FM13" s="52" t="s">
        <v>1502</v>
      </c>
      <c r="FN13" s="1129"/>
      <c r="FO13" s="52" t="s">
        <v>1502</v>
      </c>
      <c r="FP13" s="52"/>
      <c r="FQ13" s="52"/>
      <c r="FR13" s="52"/>
      <c r="FS13" s="52" t="s">
        <v>1502</v>
      </c>
      <c r="FT13" s="1129"/>
      <c r="FU13" s="52" t="s">
        <v>1502</v>
      </c>
      <c r="FV13" s="52"/>
      <c r="FW13" s="52"/>
      <c r="FX13" s="52"/>
      <c r="FY13" s="52"/>
      <c r="FZ13" s="52"/>
      <c r="GA13" s="52"/>
      <c r="GB13" s="52"/>
      <c r="GC13" s="52"/>
      <c r="GD13" s="52"/>
      <c r="GE13" s="52"/>
      <c r="GF13" s="52"/>
      <c r="GG13" s="52"/>
      <c r="GH13" s="1160"/>
      <c r="GI13" s="1049" t="s">
        <v>1502</v>
      </c>
      <c r="GJ13" s="52" t="s">
        <v>1502</v>
      </c>
      <c r="GK13" s="52" t="s">
        <v>1502</v>
      </c>
      <c r="GL13" s="52" t="s">
        <v>1502</v>
      </c>
      <c r="GM13" s="52" t="s">
        <v>1502</v>
      </c>
      <c r="GN13" s="52" t="s">
        <v>1502</v>
      </c>
      <c r="GO13" s="52" t="s">
        <v>1502</v>
      </c>
      <c r="GP13" s="52" t="s">
        <v>1502</v>
      </c>
      <c r="GQ13" s="52" t="s">
        <v>1502</v>
      </c>
      <c r="GR13" s="52" t="s">
        <v>1502</v>
      </c>
      <c r="GS13" s="52" t="s">
        <v>1502</v>
      </c>
      <c r="GT13" s="52" t="s">
        <v>1502</v>
      </c>
      <c r="GU13" s="52" t="s">
        <v>1502</v>
      </c>
      <c r="GV13" s="52" t="s">
        <v>1502</v>
      </c>
      <c r="GW13" s="52" t="s">
        <v>1502</v>
      </c>
      <c r="GX13" s="52" t="s">
        <v>1502</v>
      </c>
      <c r="GY13" s="52" t="s">
        <v>1502</v>
      </c>
      <c r="GZ13" s="52" t="s">
        <v>1502</v>
      </c>
      <c r="HA13" s="52" t="s">
        <v>1502</v>
      </c>
      <c r="HB13" s="52" t="s">
        <v>1502</v>
      </c>
      <c r="HC13" s="52" t="s">
        <v>1502</v>
      </c>
      <c r="HD13" s="52" t="s">
        <v>1502</v>
      </c>
      <c r="HE13" s="52" t="s">
        <v>1502</v>
      </c>
      <c r="HF13" s="52" t="s">
        <v>1502</v>
      </c>
      <c r="HG13" s="52" t="s">
        <v>1502</v>
      </c>
      <c r="HH13" s="52" t="s">
        <v>1502</v>
      </c>
      <c r="HI13" s="52" t="s">
        <v>1502</v>
      </c>
      <c r="HJ13" s="52" t="s">
        <v>1502</v>
      </c>
      <c r="HK13" s="52" t="s">
        <v>1502</v>
      </c>
      <c r="HL13" s="52" t="s">
        <v>1502</v>
      </c>
      <c r="HM13" s="52" t="s">
        <v>1502</v>
      </c>
      <c r="HN13" s="52" t="s">
        <v>1502</v>
      </c>
      <c r="HO13" s="52" t="s">
        <v>1502</v>
      </c>
      <c r="HP13" s="52" t="s">
        <v>1502</v>
      </c>
      <c r="HQ13" s="52" t="s">
        <v>1502</v>
      </c>
      <c r="HR13" s="52" t="s">
        <v>1502</v>
      </c>
      <c r="HS13" s="52" t="s">
        <v>1502</v>
      </c>
      <c r="HT13" s="52" t="s">
        <v>1502</v>
      </c>
      <c r="HU13" s="52" t="s">
        <v>1502</v>
      </c>
      <c r="HV13" s="52" t="s">
        <v>1502</v>
      </c>
      <c r="HW13" s="52" t="s">
        <v>1502</v>
      </c>
      <c r="HX13" s="52" t="s">
        <v>1502</v>
      </c>
      <c r="HY13" s="52" t="s">
        <v>1502</v>
      </c>
      <c r="HZ13" s="52" t="s">
        <v>1502</v>
      </c>
      <c r="IA13" s="52" t="s">
        <v>1502</v>
      </c>
      <c r="IB13" s="52" t="s">
        <v>1502</v>
      </c>
      <c r="IC13" s="52" t="s">
        <v>1502</v>
      </c>
      <c r="ID13" s="52" t="s">
        <v>1502</v>
      </c>
      <c r="IE13" s="52" t="s">
        <v>1502</v>
      </c>
      <c r="IF13" s="52" t="s">
        <v>1502</v>
      </c>
      <c r="IG13" s="52" t="s">
        <v>1502</v>
      </c>
      <c r="IH13" s="52" t="s">
        <v>1502</v>
      </c>
      <c r="II13" s="52" t="s">
        <v>1502</v>
      </c>
      <c r="IJ13" s="52" t="s">
        <v>1502</v>
      </c>
      <c r="IK13" s="52" t="s">
        <v>1502</v>
      </c>
      <c r="IL13" s="52"/>
      <c r="IM13" s="52"/>
      <c r="IN13" s="52" t="s">
        <v>1502</v>
      </c>
      <c r="IO13" s="52" t="s">
        <v>1502</v>
      </c>
      <c r="IP13" s="52"/>
      <c r="IQ13" s="52"/>
      <c r="IR13" s="52" t="s">
        <v>1502</v>
      </c>
      <c r="IS13" s="52" t="s">
        <v>1502</v>
      </c>
      <c r="IT13" s="52" t="s">
        <v>1502</v>
      </c>
      <c r="IU13" s="52" t="s">
        <v>1502</v>
      </c>
      <c r="IV13" s="52" t="s">
        <v>1502</v>
      </c>
      <c r="IW13" s="52" t="s">
        <v>1502</v>
      </c>
      <c r="IX13" s="52"/>
      <c r="IY13" s="966"/>
      <c r="IZ13" s="52" t="s">
        <v>1502</v>
      </c>
      <c r="JA13" s="52" t="s">
        <v>1502</v>
      </c>
      <c r="JB13" s="52" t="s">
        <v>1502</v>
      </c>
      <c r="JC13" s="52" t="s">
        <v>1502</v>
      </c>
      <c r="JD13" s="52" t="s">
        <v>1502</v>
      </c>
      <c r="JE13" s="52" t="s">
        <v>1502</v>
      </c>
      <c r="JF13" s="52" t="s">
        <v>1502</v>
      </c>
      <c r="JG13" s="52" t="s">
        <v>1502</v>
      </c>
      <c r="JH13" s="52" t="s">
        <v>1502</v>
      </c>
      <c r="JI13" s="52" t="s">
        <v>1502</v>
      </c>
      <c r="JJ13" s="52" t="s">
        <v>1502</v>
      </c>
      <c r="JK13" s="52" t="s">
        <v>1502</v>
      </c>
      <c r="JL13" s="52" t="s">
        <v>1502</v>
      </c>
      <c r="JM13" s="52" t="s">
        <v>1502</v>
      </c>
      <c r="JN13" s="52" t="s">
        <v>1502</v>
      </c>
      <c r="JO13" s="52" t="s">
        <v>1502</v>
      </c>
      <c r="JP13" s="52" t="s">
        <v>1502</v>
      </c>
      <c r="JQ13" s="52" t="s">
        <v>1502</v>
      </c>
      <c r="JR13" s="52" t="s">
        <v>1502</v>
      </c>
      <c r="JS13" s="52" t="s">
        <v>1502</v>
      </c>
      <c r="JT13" s="52" t="s">
        <v>1502</v>
      </c>
      <c r="JU13" s="52" t="s">
        <v>1502</v>
      </c>
      <c r="JV13" s="52" t="s">
        <v>1502</v>
      </c>
      <c r="JW13" s="52" t="s">
        <v>1502</v>
      </c>
      <c r="JX13" s="52" t="s">
        <v>1502</v>
      </c>
      <c r="JY13" s="52" t="s">
        <v>1502</v>
      </c>
      <c r="JZ13" s="52" t="s">
        <v>1502</v>
      </c>
      <c r="KA13" s="52" t="s">
        <v>1502</v>
      </c>
      <c r="KB13" s="52" t="s">
        <v>1502</v>
      </c>
      <c r="KC13" s="52" t="s">
        <v>1502</v>
      </c>
      <c r="KD13" s="52" t="s">
        <v>1502</v>
      </c>
      <c r="KE13" s="52" t="s">
        <v>1502</v>
      </c>
      <c r="KF13" s="52" t="s">
        <v>1502</v>
      </c>
      <c r="KG13" s="52" t="s">
        <v>1502</v>
      </c>
      <c r="KH13" s="52" t="s">
        <v>1502</v>
      </c>
      <c r="KI13" s="52" t="s">
        <v>1502</v>
      </c>
      <c r="KJ13" s="52" t="s">
        <v>1502</v>
      </c>
      <c r="KK13" s="52" t="s">
        <v>1502</v>
      </c>
      <c r="KL13" s="52" t="s">
        <v>1502</v>
      </c>
      <c r="KM13" s="52" t="s">
        <v>1502</v>
      </c>
      <c r="KN13" s="52" t="s">
        <v>1502</v>
      </c>
      <c r="KO13" s="52" t="s">
        <v>1502</v>
      </c>
      <c r="KP13" s="52" t="s">
        <v>1502</v>
      </c>
      <c r="KQ13" s="52" t="s">
        <v>1502</v>
      </c>
      <c r="KR13" s="52" t="s">
        <v>1502</v>
      </c>
      <c r="KS13" s="52" t="s">
        <v>1502</v>
      </c>
      <c r="KT13" s="52" t="s">
        <v>1502</v>
      </c>
      <c r="KU13" s="52" t="s">
        <v>1502</v>
      </c>
      <c r="KV13" s="52" t="s">
        <v>1502</v>
      </c>
      <c r="KW13" s="52" t="s">
        <v>1502</v>
      </c>
      <c r="KX13" s="52" t="s">
        <v>1502</v>
      </c>
      <c r="KY13" s="52" t="s">
        <v>1502</v>
      </c>
      <c r="KZ13" s="52" t="s">
        <v>1502</v>
      </c>
      <c r="LA13" s="52" t="s">
        <v>1502</v>
      </c>
      <c r="LB13" s="52" t="s">
        <v>1502</v>
      </c>
      <c r="LC13" s="52" t="s">
        <v>1502</v>
      </c>
      <c r="LD13" s="52" t="s">
        <v>1502</v>
      </c>
      <c r="LE13" s="52" t="s">
        <v>1502</v>
      </c>
      <c r="LF13" s="52"/>
      <c r="LG13" s="52"/>
      <c r="LH13" s="52" t="s">
        <v>1502</v>
      </c>
      <c r="LI13" s="52"/>
      <c r="LJ13" s="52" t="s">
        <v>1502</v>
      </c>
      <c r="LK13" s="52" t="s">
        <v>1502</v>
      </c>
      <c r="LL13" s="52" t="s">
        <v>1502</v>
      </c>
      <c r="LM13" s="52" t="s">
        <v>1502</v>
      </c>
      <c r="LN13" s="52" t="s">
        <v>1502</v>
      </c>
      <c r="LO13" s="58" t="s">
        <v>1502</v>
      </c>
      <c r="LP13" s="58"/>
      <c r="LQ13" s="58"/>
      <c r="LR13" s="52" t="s">
        <v>1502</v>
      </c>
      <c r="LS13" s="52" t="s">
        <v>1502</v>
      </c>
      <c r="LT13" s="52" t="s">
        <v>1502</v>
      </c>
      <c r="LU13" s="52" t="s">
        <v>1502</v>
      </c>
      <c r="LV13" s="52" t="s">
        <v>1502</v>
      </c>
      <c r="LW13" s="52" t="s">
        <v>1502</v>
      </c>
      <c r="LX13" s="52" t="s">
        <v>1502</v>
      </c>
      <c r="LY13" s="52" t="s">
        <v>1502</v>
      </c>
      <c r="LZ13" s="52" t="s">
        <v>1502</v>
      </c>
      <c r="MA13" s="52"/>
      <c r="MB13" s="58"/>
      <c r="MC13" s="52" t="s">
        <v>1502</v>
      </c>
      <c r="MD13" s="1049"/>
      <c r="ME13" s="32"/>
      <c r="MF13" s="52"/>
      <c r="MG13" s="52"/>
      <c r="MH13" s="58" t="e">
        <v>#N/A</v>
      </c>
      <c r="MI13" s="52" t="e">
        <v>#N/A</v>
      </c>
      <c r="MJ13" s="58"/>
      <c r="MK13" s="58"/>
      <c r="ML13" s="52"/>
      <c r="MM13" s="58"/>
      <c r="MN13" s="52"/>
      <c r="MO13" s="52" t="s">
        <v>1502</v>
      </c>
      <c r="MP13" s="52" t="s">
        <v>1502</v>
      </c>
      <c r="MQ13" s="52"/>
      <c r="MR13" s="52"/>
      <c r="MS13" s="52"/>
      <c r="MT13" s="52"/>
      <c r="MU13" s="52"/>
      <c r="MV13" s="872"/>
      <c r="MW13" s="52"/>
      <c r="MX13" s="872"/>
      <c r="MY13" s="52"/>
      <c r="MZ13" s="52"/>
      <c r="NA13" s="52" t="s">
        <v>1502</v>
      </c>
      <c r="NB13" s="52"/>
      <c r="NC13" s="872"/>
      <c r="ND13" s="1023"/>
      <c r="NE13" s="1023"/>
      <c r="NF13" s="52"/>
      <c r="NG13" s="52"/>
      <c r="NH13" s="52"/>
      <c r="NI13" s="52"/>
      <c r="NJ13" s="52"/>
      <c r="NK13" s="52"/>
      <c r="NL13" s="52"/>
      <c r="NM13" s="52"/>
      <c r="NN13" s="52"/>
      <c r="NO13" s="52" t="s">
        <v>1502</v>
      </c>
      <c r="NP13" s="52"/>
      <c r="NQ13" s="52"/>
      <c r="NR13" s="52"/>
      <c r="NS13" s="52"/>
      <c r="NT13" s="52"/>
      <c r="NU13" s="52"/>
      <c r="NV13" s="52"/>
      <c r="NW13" s="52"/>
      <c r="NX13" s="944"/>
      <c r="NY13" s="52"/>
      <c r="NZ13" s="52"/>
      <c r="OA13" s="58"/>
      <c r="OB13" s="52" t="s">
        <v>1502</v>
      </c>
      <c r="OC13" s="1129"/>
      <c r="OD13" s="52" t="s">
        <v>1502</v>
      </c>
      <c r="OE13" s="52"/>
      <c r="OF13" s="52"/>
      <c r="OG13" s="52"/>
      <c r="OH13" s="899"/>
      <c r="OI13" s="52"/>
      <c r="OJ13" s="52"/>
      <c r="OK13" s="52"/>
      <c r="OL13" s="52"/>
      <c r="OM13" s="1129" t="s">
        <v>3878</v>
      </c>
      <c r="ON13" s="52"/>
      <c r="OO13" s="52"/>
      <c r="OP13" s="52"/>
      <c r="OQ13" s="52"/>
      <c r="OR13" s="52"/>
      <c r="OS13" s="52"/>
      <c r="OT13" s="52"/>
      <c r="OU13" s="52"/>
      <c r="OV13" s="52"/>
      <c r="OW13" s="52"/>
      <c r="OX13" s="52"/>
      <c r="OY13" s="52"/>
      <c r="OZ13" s="52"/>
      <c r="PA13" s="52"/>
      <c r="PB13" s="52"/>
      <c r="PC13" s="52" t="s">
        <v>1502</v>
      </c>
      <c r="PD13" s="1129"/>
      <c r="PE13" s="52" t="s">
        <v>1502</v>
      </c>
      <c r="PF13" s="52"/>
      <c r="PG13" s="52"/>
      <c r="PH13" s="52"/>
      <c r="PI13" s="1129"/>
      <c r="PJ13" s="52" t="s">
        <v>1502</v>
      </c>
      <c r="PK13" s="1129"/>
      <c r="PL13" s="58" t="s">
        <v>1502</v>
      </c>
      <c r="PM13" s="52"/>
      <c r="PN13" s="52"/>
      <c r="PO13" s="52"/>
      <c r="PP13" s="52"/>
      <c r="PQ13" s="52"/>
      <c r="PR13" s="1134"/>
      <c r="PS13" s="52"/>
      <c r="PT13" s="52"/>
      <c r="PU13" s="52"/>
      <c r="PV13" s="52"/>
      <c r="PW13" s="1129"/>
      <c r="PX13" s="52"/>
      <c r="PY13" s="52"/>
      <c r="PZ13" s="52"/>
      <c r="QA13" s="52"/>
      <c r="QB13" s="1160"/>
      <c r="QC13" s="52" t="s">
        <v>1502</v>
      </c>
      <c r="QD13" s="52" t="s">
        <v>1502</v>
      </c>
      <c r="QE13" s="52" t="s">
        <v>1502</v>
      </c>
      <c r="QF13" s="52" t="s">
        <v>1502</v>
      </c>
      <c r="QG13" s="52" t="s">
        <v>1502</v>
      </c>
      <c r="QH13" s="52" t="s">
        <v>1502</v>
      </c>
      <c r="QI13" s="52" t="s">
        <v>1502</v>
      </c>
      <c r="QJ13" s="52" t="s">
        <v>1502</v>
      </c>
      <c r="QK13" s="52" t="s">
        <v>1502</v>
      </c>
      <c r="QL13" s="52" t="s">
        <v>1502</v>
      </c>
      <c r="QM13" s="52" t="s">
        <v>1502</v>
      </c>
      <c r="QN13" s="52" t="s">
        <v>1502</v>
      </c>
      <c r="QO13" s="52" t="s">
        <v>1502</v>
      </c>
      <c r="QP13" s="52" t="s">
        <v>1502</v>
      </c>
      <c r="QQ13" s="52" t="s">
        <v>1502</v>
      </c>
      <c r="QR13" s="52" t="s">
        <v>1502</v>
      </c>
      <c r="QS13" s="52" t="s">
        <v>1502</v>
      </c>
      <c r="QT13" s="52" t="s">
        <v>1502</v>
      </c>
      <c r="QU13" s="52" t="s">
        <v>1502</v>
      </c>
      <c r="QV13" s="52" t="s">
        <v>1502</v>
      </c>
      <c r="QW13" s="52" t="s">
        <v>1502</v>
      </c>
      <c r="QX13" s="52" t="s">
        <v>1502</v>
      </c>
      <c r="QY13" s="52" t="s">
        <v>1502</v>
      </c>
      <c r="QZ13" s="52" t="s">
        <v>1502</v>
      </c>
      <c r="RA13" s="52" t="s">
        <v>1502</v>
      </c>
      <c r="RB13" s="52" t="s">
        <v>1502</v>
      </c>
      <c r="RC13" s="52" t="s">
        <v>1502</v>
      </c>
      <c r="RD13" s="52" t="s">
        <v>1502</v>
      </c>
      <c r="RE13" s="52" t="s">
        <v>1502</v>
      </c>
      <c r="RF13" s="52" t="s">
        <v>1502</v>
      </c>
      <c r="RG13" s="52" t="s">
        <v>1502</v>
      </c>
      <c r="RH13" s="52" t="s">
        <v>1502</v>
      </c>
      <c r="RI13" s="52" t="s">
        <v>1502</v>
      </c>
      <c r="RJ13" s="52" t="s">
        <v>1502</v>
      </c>
      <c r="RK13" s="52" t="s">
        <v>1502</v>
      </c>
      <c r="RL13" s="52" t="s">
        <v>1502</v>
      </c>
      <c r="RM13" s="52" t="s">
        <v>1502</v>
      </c>
      <c r="RN13" s="52" t="s">
        <v>1502</v>
      </c>
      <c r="RO13" s="52" t="s">
        <v>1502</v>
      </c>
      <c r="RP13" s="52" t="s">
        <v>1502</v>
      </c>
      <c r="RQ13" s="52" t="s">
        <v>1502</v>
      </c>
      <c r="RR13" s="52" t="s">
        <v>1502</v>
      </c>
      <c r="RS13" s="52" t="s">
        <v>1502</v>
      </c>
      <c r="RT13" s="52" t="s">
        <v>1502</v>
      </c>
      <c r="RU13" s="52" t="s">
        <v>1502</v>
      </c>
      <c r="RV13" s="52" t="s">
        <v>1502</v>
      </c>
      <c r="RW13" s="52" t="s">
        <v>1502</v>
      </c>
      <c r="RX13" s="52" t="s">
        <v>1502</v>
      </c>
      <c r="RY13" s="52" t="s">
        <v>1502</v>
      </c>
      <c r="RZ13" s="52" t="s">
        <v>1502</v>
      </c>
      <c r="SA13" s="52" t="s">
        <v>1502</v>
      </c>
      <c r="SB13" s="52" t="s">
        <v>1502</v>
      </c>
      <c r="SC13" s="52" t="s">
        <v>1502</v>
      </c>
      <c r="SD13" s="52" t="s">
        <v>1502</v>
      </c>
      <c r="SE13" s="52" t="s">
        <v>1502</v>
      </c>
      <c r="SF13" s="52" t="s">
        <v>1502</v>
      </c>
      <c r="SG13" s="52" t="s">
        <v>1502</v>
      </c>
      <c r="SH13" s="52" t="s">
        <v>1502</v>
      </c>
      <c r="SI13" s="52" t="s">
        <v>1502</v>
      </c>
      <c r="SJ13" s="52" t="s">
        <v>1502</v>
      </c>
      <c r="SK13" s="52" t="s">
        <v>1502</v>
      </c>
      <c r="SL13" s="52" t="s">
        <v>1502</v>
      </c>
      <c r="SM13" s="52" t="s">
        <v>1502</v>
      </c>
      <c r="SN13" s="52" t="s">
        <v>1502</v>
      </c>
      <c r="SO13" s="52" t="s">
        <v>1502</v>
      </c>
      <c r="SP13" s="52" t="s">
        <v>1502</v>
      </c>
      <c r="SQ13" s="52" t="s">
        <v>1502</v>
      </c>
      <c r="SR13" s="52" t="s">
        <v>1502</v>
      </c>
      <c r="SS13" s="52" t="s">
        <v>1502</v>
      </c>
      <c r="ST13" s="52" t="s">
        <v>1502</v>
      </c>
      <c r="SU13" s="52" t="s">
        <v>1502</v>
      </c>
      <c r="SV13" s="52" t="s">
        <v>1502</v>
      </c>
      <c r="SW13" s="52" t="s">
        <v>1502</v>
      </c>
      <c r="SX13" s="52" t="s">
        <v>1502</v>
      </c>
      <c r="SY13" s="52" t="s">
        <v>1502</v>
      </c>
      <c r="SZ13" s="52"/>
      <c r="TA13" s="52"/>
      <c r="TB13" s="52"/>
      <c r="TC13" s="52" t="s">
        <v>1502</v>
      </c>
      <c r="TD13" s="58"/>
      <c r="TE13" s="52"/>
      <c r="TF13" s="52"/>
      <c r="TG13" s="52"/>
      <c r="TH13" s="52"/>
      <c r="TI13" s="58"/>
      <c r="TJ13" s="52"/>
      <c r="TK13" s="52"/>
      <c r="TL13" s="959"/>
      <c r="TM13" s="52" t="s">
        <v>1502</v>
      </c>
      <c r="TN13" s="52"/>
      <c r="TO13" s="52"/>
      <c r="TP13" s="52"/>
      <c r="TQ13" s="52"/>
      <c r="TR13" s="52"/>
      <c r="TS13" s="52"/>
      <c r="TT13" s="52"/>
      <c r="TU13" s="872"/>
      <c r="TV13" s="52"/>
      <c r="TW13" s="52"/>
      <c r="TX13" s="872"/>
      <c r="TY13" s="52" t="s">
        <v>1502</v>
      </c>
      <c r="TZ13" s="52"/>
      <c r="UA13" s="52"/>
      <c r="UB13" s="52"/>
      <c r="UC13" s="52"/>
      <c r="UD13" s="52"/>
      <c r="UE13" s="52"/>
      <c r="UF13" s="52"/>
      <c r="UG13" s="944"/>
      <c r="UH13" s="52"/>
      <c r="UI13" s="52"/>
      <c r="UJ13" s="52"/>
      <c r="UK13" s="52"/>
      <c r="UL13" s="52" t="s">
        <v>1502</v>
      </c>
      <c r="UM13" s="52"/>
      <c r="UN13" s="52"/>
      <c r="UO13" s="52"/>
      <c r="UP13" s="52"/>
      <c r="UQ13" s="52"/>
      <c r="UR13" s="52"/>
      <c r="US13" s="52"/>
      <c r="UT13" s="52"/>
      <c r="UU13" s="52"/>
      <c r="UV13" s="52"/>
      <c r="UW13" s="52"/>
      <c r="UX13" s="52" t="s">
        <v>1502</v>
      </c>
      <c r="UY13" s="1129" t="s">
        <v>1502</v>
      </c>
      <c r="UZ13" s="52" t="s">
        <v>1502</v>
      </c>
      <c r="VA13" s="52"/>
      <c r="VB13" s="52"/>
      <c r="VC13" s="52"/>
      <c r="VD13" s="58"/>
      <c r="VE13" s="52"/>
      <c r="VF13" s="52"/>
      <c r="VG13" s="1129" t="s">
        <v>1502</v>
      </c>
      <c r="VH13" s="52"/>
      <c r="VI13" s="52"/>
      <c r="VJ13" s="1129" t="s">
        <v>1502</v>
      </c>
      <c r="VK13" s="52"/>
      <c r="VL13" s="52"/>
      <c r="VM13" s="52"/>
      <c r="VN13" s="52"/>
      <c r="VO13" s="52"/>
      <c r="VP13" s="52"/>
      <c r="VQ13" s="52"/>
      <c r="VR13" s="52"/>
      <c r="VS13" s="52"/>
      <c r="VT13" s="52"/>
      <c r="VU13" s="52"/>
      <c r="VV13" s="52"/>
      <c r="VW13" s="52"/>
      <c r="VX13" s="52"/>
      <c r="VY13" s="52"/>
      <c r="VZ13" s="1129"/>
      <c r="WA13" s="52" t="s">
        <v>1502</v>
      </c>
      <c r="WB13" s="1129" t="s">
        <v>1502</v>
      </c>
      <c r="WC13" s="52" t="s">
        <v>1502</v>
      </c>
      <c r="WD13" s="52"/>
      <c r="WE13" s="1129"/>
      <c r="WF13" s="52"/>
      <c r="WG13" s="52"/>
      <c r="WH13" s="52" t="s">
        <v>1502</v>
      </c>
      <c r="WI13" s="1129" t="s">
        <v>1502</v>
      </c>
      <c r="WJ13" s="52" t="s">
        <v>1502</v>
      </c>
      <c r="WK13" s="52"/>
      <c r="WL13" s="52"/>
      <c r="WM13" s="52"/>
      <c r="WN13" s="52"/>
      <c r="WO13" s="1134"/>
      <c r="WP13" s="52"/>
      <c r="WQ13" s="52"/>
      <c r="WR13" s="52"/>
      <c r="WS13" s="52"/>
      <c r="WT13" s="52"/>
      <c r="WU13" s="52"/>
      <c r="WV13" s="52"/>
      <c r="WW13" s="52"/>
      <c r="WX13" s="1160"/>
      <c r="WY13" s="52" t="s">
        <v>1502</v>
      </c>
      <c r="WZ13" s="52" t="s">
        <v>1502</v>
      </c>
      <c r="XA13" s="52" t="s">
        <v>1502</v>
      </c>
      <c r="XB13" s="52" t="s">
        <v>1502</v>
      </c>
      <c r="XC13" s="52" t="s">
        <v>1502</v>
      </c>
      <c r="XD13" s="52" t="s">
        <v>1502</v>
      </c>
      <c r="XE13" s="52" t="s">
        <v>1502</v>
      </c>
      <c r="XF13" s="52" t="s">
        <v>1502</v>
      </c>
      <c r="XG13" s="52" t="s">
        <v>1502</v>
      </c>
      <c r="XH13" s="52" t="s">
        <v>1502</v>
      </c>
      <c r="XI13" s="52" t="s">
        <v>1502</v>
      </c>
      <c r="XJ13" s="52" t="s">
        <v>1502</v>
      </c>
      <c r="XK13" s="52" t="s">
        <v>1502</v>
      </c>
      <c r="XL13" s="52" t="s">
        <v>1502</v>
      </c>
      <c r="XM13" s="52" t="s">
        <v>1502</v>
      </c>
      <c r="XN13" s="52" t="s">
        <v>1502</v>
      </c>
      <c r="XO13" s="52" t="s">
        <v>1502</v>
      </c>
      <c r="XP13" s="52" t="s">
        <v>1502</v>
      </c>
      <c r="XQ13" s="52" t="s">
        <v>1502</v>
      </c>
      <c r="XR13" s="52" t="s">
        <v>1502</v>
      </c>
      <c r="XS13" s="52" t="s">
        <v>1502</v>
      </c>
      <c r="XT13" s="52" t="s">
        <v>1502</v>
      </c>
      <c r="XU13" s="52" t="s">
        <v>1502</v>
      </c>
      <c r="XV13" s="52" t="s">
        <v>1502</v>
      </c>
      <c r="XW13" s="52" t="s">
        <v>1502</v>
      </c>
      <c r="XX13" s="52" t="s">
        <v>1502</v>
      </c>
      <c r="XY13" s="52" t="s">
        <v>1502</v>
      </c>
      <c r="XZ13" s="52" t="s">
        <v>1502</v>
      </c>
      <c r="YA13" s="52" t="s">
        <v>1502</v>
      </c>
      <c r="YB13" s="52" t="s">
        <v>1502</v>
      </c>
      <c r="YC13" s="52" t="s">
        <v>1502</v>
      </c>
      <c r="YD13" s="52" t="s">
        <v>1502</v>
      </c>
      <c r="YE13" s="52" t="s">
        <v>1502</v>
      </c>
      <c r="YF13" s="52" t="s">
        <v>1502</v>
      </c>
      <c r="YG13" s="52" t="s">
        <v>1502</v>
      </c>
      <c r="YH13" s="52" t="s">
        <v>1502</v>
      </c>
      <c r="YI13" s="52" t="s">
        <v>1502</v>
      </c>
      <c r="YJ13" s="52" t="s">
        <v>1502</v>
      </c>
      <c r="YK13" s="52" t="s">
        <v>1502</v>
      </c>
      <c r="YL13" s="52" t="s">
        <v>1502</v>
      </c>
      <c r="YM13" s="52" t="s">
        <v>1502</v>
      </c>
      <c r="YN13" s="52" t="s">
        <v>1502</v>
      </c>
      <c r="YO13" s="52" t="s">
        <v>1502</v>
      </c>
      <c r="YP13" s="52" t="s">
        <v>1502</v>
      </c>
      <c r="YQ13" s="52" t="s">
        <v>1502</v>
      </c>
      <c r="YR13" s="52" t="s">
        <v>1502</v>
      </c>
      <c r="YS13" s="52" t="s">
        <v>1502</v>
      </c>
      <c r="YT13" s="52" t="s">
        <v>1502</v>
      </c>
      <c r="YU13" s="52" t="s">
        <v>1502</v>
      </c>
      <c r="YV13" s="52" t="s">
        <v>1502</v>
      </c>
      <c r="YW13" s="52" t="s">
        <v>1502</v>
      </c>
      <c r="YX13" s="52" t="s">
        <v>1502</v>
      </c>
      <c r="YY13" s="52" t="s">
        <v>1502</v>
      </c>
      <c r="YZ13" s="52"/>
      <c r="ZB13" s="52" t="s">
        <v>1502</v>
      </c>
      <c r="ZC13" s="52" t="s">
        <v>1502</v>
      </c>
      <c r="ZD13" s="52"/>
      <c r="ZE13" s="52"/>
      <c r="ZF13" s="52" t="s">
        <v>1502</v>
      </c>
      <c r="ZG13" s="52" t="s">
        <v>1502</v>
      </c>
      <c r="ZH13" s="52" t="s">
        <v>1502</v>
      </c>
      <c r="ZI13" s="52" t="s">
        <v>1502</v>
      </c>
      <c r="ZJ13" s="52" t="s">
        <v>1502</v>
      </c>
      <c r="ZK13" s="52" t="s">
        <v>1502</v>
      </c>
      <c r="ZL13" s="52" t="s">
        <v>1502</v>
      </c>
      <c r="ZM13" s="52"/>
      <c r="ZN13" s="52" t="s">
        <v>1502</v>
      </c>
      <c r="ZO13" s="52"/>
      <c r="ZP13" s="52"/>
      <c r="ZQ13" s="52" t="s">
        <v>1502</v>
      </c>
      <c r="ZR13" s="52"/>
      <c r="ZS13" s="52" t="s">
        <v>1502</v>
      </c>
      <c r="ZT13" s="52" t="s">
        <v>1502</v>
      </c>
      <c r="ZU13" s="52" t="s">
        <v>1502</v>
      </c>
      <c r="ZV13" s="52" t="s">
        <v>1502</v>
      </c>
      <c r="ZW13" s="52" t="s">
        <v>1502</v>
      </c>
      <c r="ZX13" s="52" t="s">
        <v>1502</v>
      </c>
      <c r="ZY13" s="52"/>
      <c r="ZZ13" s="58"/>
      <c r="AAA13" s="52" t="s">
        <v>1502</v>
      </c>
      <c r="AAB13" s="52"/>
      <c r="AAC13" s="52"/>
      <c r="AAD13" s="52"/>
      <c r="AAE13" s="58"/>
      <c r="AAF13" s="52"/>
      <c r="AAG13" s="52"/>
      <c r="AAH13" s="52"/>
      <c r="AAI13" s="52"/>
      <c r="AAJ13" s="52"/>
      <c r="AAK13" s="52"/>
      <c r="AAL13" s="52" t="s">
        <v>1502</v>
      </c>
      <c r="AAM13" s="52"/>
      <c r="AAN13" s="52"/>
      <c r="AAO13" s="52"/>
      <c r="AAP13" s="52"/>
      <c r="AAQ13" s="52"/>
      <c r="AAR13" s="52"/>
      <c r="AAS13" s="52"/>
      <c r="AAT13" s="52"/>
      <c r="AAU13" s="52"/>
      <c r="AAV13" s="52"/>
      <c r="AAW13" s="52" t="s">
        <v>1502</v>
      </c>
      <c r="AAX13" s="52"/>
      <c r="AAY13" s="52"/>
      <c r="AAZ13" s="52"/>
      <c r="ABA13" s="52"/>
      <c r="ABB13" s="52"/>
      <c r="ABC13" s="52"/>
      <c r="ABD13" s="52"/>
      <c r="ABE13" s="52"/>
      <c r="ABF13" s="944"/>
      <c r="ABG13" s="52"/>
      <c r="ABH13" s="52"/>
      <c r="ABI13" s="52"/>
      <c r="ABJ13" s="52"/>
      <c r="ABK13" s="52" t="s">
        <v>1502</v>
      </c>
      <c r="ABL13" s="52"/>
      <c r="ABM13" s="52"/>
      <c r="ABN13" s="52"/>
      <c r="ABO13" s="52"/>
      <c r="ABP13" s="52"/>
      <c r="ABQ13" s="52"/>
      <c r="ABR13" s="52"/>
      <c r="ABS13" s="52"/>
      <c r="ABT13" s="52"/>
      <c r="ABU13" s="52"/>
      <c r="ABV13" s="58"/>
      <c r="ABW13" s="52" t="s">
        <v>1502</v>
      </c>
      <c r="ABX13" s="1129"/>
      <c r="ABY13" s="52" t="s">
        <v>1502</v>
      </c>
      <c r="ABZ13" s="52"/>
      <c r="ACA13" s="52"/>
      <c r="ACB13" s="52"/>
      <c r="ACC13" s="985" t="s">
        <v>1502</v>
      </c>
      <c r="ACD13" s="52"/>
      <c r="ACE13" s="52"/>
      <c r="ACF13" s="52"/>
      <c r="ACG13" s="52"/>
      <c r="ACH13" s="1129" t="s">
        <v>1502</v>
      </c>
      <c r="ACI13" s="52"/>
      <c r="ACJ13" s="52"/>
      <c r="ACK13" s="52"/>
      <c r="ACL13" s="52"/>
      <c r="ACM13" s="52"/>
      <c r="ACN13" s="52"/>
      <c r="ACO13" s="52"/>
      <c r="ACP13" s="52"/>
      <c r="ACQ13" s="52"/>
      <c r="ACR13" s="52"/>
      <c r="ACS13" s="52"/>
      <c r="ACT13" s="52"/>
      <c r="ACU13" s="52"/>
      <c r="ACV13" s="1134"/>
      <c r="ACW13" s="52"/>
      <c r="ACX13" s="52"/>
      <c r="ACY13" s="52" t="s">
        <v>1502</v>
      </c>
      <c r="ACZ13" s="1129"/>
      <c r="ADA13" s="52" t="s">
        <v>1502</v>
      </c>
      <c r="ADB13" s="52"/>
      <c r="ADC13" s="52"/>
      <c r="ADD13" s="52"/>
      <c r="ADE13" s="52" t="s">
        <v>1502</v>
      </c>
      <c r="ADF13" s="1129"/>
      <c r="ADG13" s="52" t="s">
        <v>1502</v>
      </c>
      <c r="ADH13" s="52"/>
      <c r="ADI13" s="52"/>
      <c r="ADJ13" s="52"/>
      <c r="ADK13" s="52"/>
      <c r="ADL13" s="52"/>
      <c r="ADM13" s="52"/>
      <c r="ADN13" s="52"/>
      <c r="ADO13" s="52"/>
      <c r="ADP13" s="52"/>
      <c r="ADQ13" s="52"/>
      <c r="ADR13" s="52"/>
      <c r="ADS13" s="52"/>
      <c r="ADT13" s="52" t="s">
        <v>1502</v>
      </c>
      <c r="ADU13" s="32" t="s">
        <v>1502</v>
      </c>
      <c r="ADV13" s="52" t="s">
        <v>1502</v>
      </c>
      <c r="ADW13" s="1129"/>
      <c r="ADX13" s="52" t="s">
        <v>1502</v>
      </c>
      <c r="ADY13" s="58"/>
      <c r="ADZ13" s="966"/>
      <c r="AEA13" s="1049" t="s">
        <v>1502</v>
      </c>
      <c r="AEB13" s="52" t="s">
        <v>1502</v>
      </c>
      <c r="AEC13" s="52" t="s">
        <v>1502</v>
      </c>
      <c r="AED13" s="52" t="s">
        <v>1502</v>
      </c>
      <c r="AEE13" s="52" t="s">
        <v>1502</v>
      </c>
      <c r="AEF13" s="52" t="s">
        <v>1502</v>
      </c>
      <c r="AEG13" s="52" t="s">
        <v>1502</v>
      </c>
      <c r="AEH13" s="52" t="s">
        <v>1502</v>
      </c>
      <c r="AEI13" s="52" t="s">
        <v>1502</v>
      </c>
      <c r="AEJ13" s="52" t="s">
        <v>1502</v>
      </c>
      <c r="AEK13" s="52" t="s">
        <v>1502</v>
      </c>
      <c r="AEL13" s="52" t="s">
        <v>1502</v>
      </c>
      <c r="AEM13" s="52" t="s">
        <v>1502</v>
      </c>
      <c r="AEN13" s="52" t="s">
        <v>1502</v>
      </c>
      <c r="AEO13" s="52" t="s">
        <v>1502</v>
      </c>
      <c r="AEP13" s="52" t="s">
        <v>1502</v>
      </c>
      <c r="AEQ13" s="52" t="s">
        <v>1502</v>
      </c>
      <c r="AER13" s="52" t="s">
        <v>1502</v>
      </c>
      <c r="AES13" s="52" t="s">
        <v>1502</v>
      </c>
      <c r="AET13" s="52" t="s">
        <v>1502</v>
      </c>
      <c r="AEU13" s="52" t="s">
        <v>1502</v>
      </c>
      <c r="AEV13" s="52" t="s">
        <v>1502</v>
      </c>
      <c r="AEW13" s="52" t="s">
        <v>1502</v>
      </c>
      <c r="AEX13" s="52" t="s">
        <v>1502</v>
      </c>
      <c r="AEY13" s="52" t="s">
        <v>1502</v>
      </c>
      <c r="AEZ13" s="52" t="s">
        <v>1502</v>
      </c>
      <c r="AFA13" s="52" t="s">
        <v>1502</v>
      </c>
      <c r="AFB13" s="52" t="s">
        <v>1502</v>
      </c>
      <c r="AFC13" s="52" t="s">
        <v>1502</v>
      </c>
      <c r="AFD13" s="52" t="s">
        <v>1502</v>
      </c>
      <c r="AFE13" s="52" t="s">
        <v>1502</v>
      </c>
      <c r="AFF13" s="52" t="s">
        <v>1502</v>
      </c>
      <c r="AFG13" s="52" t="s">
        <v>1502</v>
      </c>
      <c r="AFH13" s="52" t="s">
        <v>1502</v>
      </c>
      <c r="AFI13" s="52" t="s">
        <v>1502</v>
      </c>
      <c r="AFJ13" s="52" t="s">
        <v>1502</v>
      </c>
      <c r="AFK13" s="52" t="s">
        <v>1502</v>
      </c>
      <c r="AFL13" s="52" t="s">
        <v>1502</v>
      </c>
      <c r="AFM13" s="52" t="s">
        <v>1502</v>
      </c>
      <c r="AFN13" s="52" t="s">
        <v>1502</v>
      </c>
      <c r="AFO13" s="52" t="s">
        <v>1502</v>
      </c>
      <c r="AFP13" s="52" t="s">
        <v>1502</v>
      </c>
      <c r="AFQ13" s="52" t="s">
        <v>1502</v>
      </c>
      <c r="AFR13" s="52" t="s">
        <v>1502</v>
      </c>
      <c r="AFS13" s="52" t="s">
        <v>1502</v>
      </c>
      <c r="AFT13" s="52" t="s">
        <v>1502</v>
      </c>
      <c r="AFU13" s="52" t="s">
        <v>1502</v>
      </c>
      <c r="AFV13" s="52" t="s">
        <v>1502</v>
      </c>
      <c r="AFW13" s="52" t="s">
        <v>1502</v>
      </c>
      <c r="AFX13" s="52" t="s">
        <v>1502</v>
      </c>
      <c r="AFY13" s="52" t="s">
        <v>1502</v>
      </c>
      <c r="AFZ13" s="52" t="s">
        <v>1502</v>
      </c>
      <c r="AGA13" s="52" t="s">
        <v>1502</v>
      </c>
      <c r="AGB13" s="52" t="s">
        <v>1502</v>
      </c>
      <c r="AGC13" s="52" t="s">
        <v>1502</v>
      </c>
      <c r="AGD13" s="52"/>
      <c r="AGE13" s="52" t="s">
        <v>1502</v>
      </c>
      <c r="AGF13" s="58" t="s">
        <v>1502</v>
      </c>
      <c r="AGG13" s="52" t="s">
        <v>1502</v>
      </c>
      <c r="AGH13" s="52"/>
      <c r="AGI13" s="52" t="s">
        <v>1502</v>
      </c>
      <c r="AGJ13" s="52" t="s">
        <v>1502</v>
      </c>
      <c r="AGK13" s="32"/>
      <c r="AGL13" s="52" t="s">
        <v>1502</v>
      </c>
      <c r="AGM13" s="52" t="s">
        <v>1502</v>
      </c>
      <c r="AGN13" s="52" t="s">
        <v>1502</v>
      </c>
      <c r="AGO13" s="52" t="s">
        <v>1502</v>
      </c>
      <c r="AGP13" s="52" t="s">
        <v>1502</v>
      </c>
      <c r="AGQ13" s="52" t="s">
        <v>1502</v>
      </c>
      <c r="AGR13" s="52"/>
      <c r="AGS13" s="52" t="s">
        <v>1502</v>
      </c>
      <c r="AGT13" s="52"/>
      <c r="AGU13" s="52" t="s">
        <v>1502</v>
      </c>
      <c r="AGV13" s="52" t="s">
        <v>1502</v>
      </c>
      <c r="AGW13" s="52" t="s">
        <v>1502</v>
      </c>
      <c r="AGX13" s="52" t="s">
        <v>1502</v>
      </c>
      <c r="AGY13" s="52" t="s">
        <v>1502</v>
      </c>
      <c r="AGZ13" s="52" t="s">
        <v>1502</v>
      </c>
      <c r="AHA13" s="52"/>
      <c r="AHB13" s="52"/>
      <c r="AHC13" s="52" t="s">
        <v>1502</v>
      </c>
      <c r="AHD13" s="52"/>
      <c r="AHE13" s="52"/>
      <c r="AHF13" s="52"/>
      <c r="AHG13" s="58"/>
      <c r="AHH13" s="52"/>
      <c r="AHI13" s="58"/>
      <c r="AHJ13" s="52"/>
      <c r="AHK13" s="52"/>
      <c r="AHL13" s="52"/>
      <c r="AHM13" s="959"/>
      <c r="AHN13" s="52"/>
      <c r="AHO13" s="52" t="s">
        <v>1502</v>
      </c>
      <c r="AHP13" s="52"/>
      <c r="AHQ13" s="52"/>
      <c r="AHR13" s="52"/>
      <c r="AHS13" s="52"/>
      <c r="AHT13" s="52"/>
      <c r="AHU13" s="52"/>
      <c r="AHV13" s="52"/>
      <c r="AHW13" s="52"/>
      <c r="AHX13" s="52"/>
      <c r="AHY13" s="52" t="s">
        <v>1502</v>
      </c>
      <c r="AHZ13" s="52"/>
      <c r="AIA13" s="52"/>
      <c r="AIB13" s="52"/>
      <c r="AIC13" s="52"/>
      <c r="AID13" s="52"/>
      <c r="AIE13" s="52"/>
      <c r="AIF13" s="52"/>
      <c r="AIG13" s="944"/>
      <c r="AIH13" s="944"/>
      <c r="AII13" s="944"/>
      <c r="AIJ13" s="944"/>
      <c r="AIK13" s="52" t="s">
        <v>1502</v>
      </c>
      <c r="AIL13" s="1023"/>
      <c r="AIM13" s="1023"/>
      <c r="AIN13" s="1023"/>
      <c r="AIO13" s="1023"/>
      <c r="AIP13" s="1023"/>
      <c r="AIQ13" s="1023"/>
      <c r="AIR13" s="944"/>
      <c r="AIS13" s="52"/>
      <c r="AIT13" s="52"/>
      <c r="AIU13" s="52"/>
      <c r="AIV13" s="52"/>
      <c r="AIW13" s="52" t="s">
        <v>1502</v>
      </c>
      <c r="AIX13" s="1129"/>
      <c r="AIY13" s="52" t="s">
        <v>1502</v>
      </c>
      <c r="AIZ13" s="52"/>
      <c r="AJA13" s="1129" t="s">
        <v>1502</v>
      </c>
      <c r="AJB13" s="52"/>
      <c r="AJC13" s="52"/>
      <c r="AJD13" s="985" t="s">
        <v>1502</v>
      </c>
      <c r="AJE13" s="58"/>
      <c r="AJF13" s="52"/>
      <c r="AJG13" s="52"/>
      <c r="AJH13" s="52"/>
      <c r="AJI13" s="52"/>
      <c r="AJJ13" s="1129" t="s">
        <v>1502</v>
      </c>
      <c r="AJK13" s="52"/>
      <c r="AJL13" s="52"/>
      <c r="AJM13" s="52"/>
      <c r="AJN13" s="52"/>
      <c r="AJO13" s="52"/>
      <c r="AJP13" s="52"/>
      <c r="AJQ13" s="52"/>
      <c r="AJR13" s="52"/>
      <c r="AJS13" s="52"/>
      <c r="AJT13" s="52"/>
      <c r="AJU13" s="52"/>
      <c r="AJV13" s="52"/>
      <c r="AJW13" s="52"/>
      <c r="AJX13" s="52"/>
      <c r="AJY13" s="1134"/>
      <c r="AJZ13" s="52"/>
      <c r="AKA13" s="52"/>
      <c r="AKB13" s="1129"/>
      <c r="AKC13" s="52" t="s">
        <v>1502</v>
      </c>
      <c r="AKD13" s="1129"/>
      <c r="AKE13" s="52" t="s">
        <v>1502</v>
      </c>
      <c r="AKF13" s="52"/>
      <c r="AKG13" s="52"/>
      <c r="AKH13" s="52"/>
      <c r="AKI13" s="52" t="s">
        <v>1502</v>
      </c>
      <c r="AKJ13" s="1129"/>
      <c r="AKK13" s="52" t="s">
        <v>1502</v>
      </c>
      <c r="AKL13" s="52"/>
      <c r="AKM13" s="52"/>
      <c r="AKN13" s="1129"/>
      <c r="AKO13" s="52"/>
      <c r="AKP13" s="52"/>
      <c r="AKQ13" s="52"/>
      <c r="AKR13" s="52"/>
      <c r="AKS13" s="52"/>
      <c r="AKT13" s="52"/>
      <c r="AKU13" s="52"/>
      <c r="AKV13" s="52"/>
      <c r="AKW13" s="52"/>
      <c r="AKX13" s="52"/>
      <c r="AKY13" s="52" t="s">
        <v>1502</v>
      </c>
      <c r="AKZ13" s="52" t="s">
        <v>1502</v>
      </c>
      <c r="ALA13" s="52" t="s">
        <v>1502</v>
      </c>
      <c r="ALB13" s="52" t="s">
        <v>1502</v>
      </c>
      <c r="ALC13" s="52" t="s">
        <v>1502</v>
      </c>
      <c r="ALD13" s="1129"/>
      <c r="ALE13" s="52" t="s">
        <v>1502</v>
      </c>
      <c r="ALF13" s="52"/>
      <c r="ALG13" s="52"/>
      <c r="ALH13" s="52"/>
      <c r="ALI13" s="52"/>
      <c r="ALJ13" s="1129" t="s">
        <v>1502</v>
      </c>
      <c r="ALK13" s="52" t="s">
        <v>1502</v>
      </c>
      <c r="ALL13" s="52"/>
      <c r="ALM13" s="52"/>
      <c r="ALN13" s="52"/>
      <c r="ALO13" s="52"/>
      <c r="ALP13" s="52" t="s">
        <v>1502</v>
      </c>
      <c r="ALQ13" s="1129" t="s">
        <v>1502</v>
      </c>
      <c r="ALR13" s="52" t="s">
        <v>1502</v>
      </c>
      <c r="ALS13" s="52" t="s">
        <v>1502</v>
      </c>
      <c r="ALT13" s="52" t="s">
        <v>1502</v>
      </c>
      <c r="ALU13" s="58" t="s">
        <v>1502</v>
      </c>
      <c r="ALV13" s="52" t="s">
        <v>1502</v>
      </c>
      <c r="ALW13" s="1129" t="s">
        <v>1502</v>
      </c>
      <c r="ALX13" s="52" t="s">
        <v>1502</v>
      </c>
      <c r="ALY13" s="52" t="s">
        <v>1502</v>
      </c>
      <c r="ALZ13" s="1129" t="s">
        <v>1502</v>
      </c>
      <c r="AMA13" s="52" t="s">
        <v>1502</v>
      </c>
      <c r="AMB13" s="58" t="s">
        <v>1502</v>
      </c>
      <c r="AMC13" s="52" t="s">
        <v>1502</v>
      </c>
      <c r="AMD13" s="52" t="s">
        <v>1502</v>
      </c>
      <c r="AME13" s="1129" t="s">
        <v>1502</v>
      </c>
      <c r="AMF13" s="52" t="s">
        <v>1502</v>
      </c>
      <c r="AMG13" s="52" t="s">
        <v>1502</v>
      </c>
      <c r="AMH13" s="52" t="s">
        <v>1502</v>
      </c>
      <c r="AMI13" s="890"/>
      <c r="AMJ13" s="52" t="s">
        <v>1502</v>
      </c>
      <c r="AMK13" s="1129" t="s">
        <v>1502</v>
      </c>
      <c r="AML13" s="52" t="s">
        <v>1502</v>
      </c>
      <c r="AMM13" s="52" t="s">
        <v>1502</v>
      </c>
      <c r="AMN13" s="52" t="s">
        <v>1502</v>
      </c>
      <c r="AMO13" s="52" t="s">
        <v>1502</v>
      </c>
      <c r="AMP13" s="52" t="s">
        <v>1502</v>
      </c>
      <c r="AMQ13" s="1129" t="s">
        <v>1502</v>
      </c>
      <c r="AMR13" s="52" t="s">
        <v>1502</v>
      </c>
      <c r="AMS13" s="52" t="s">
        <v>1502</v>
      </c>
      <c r="AMT13" s="1129" t="s">
        <v>1502</v>
      </c>
      <c r="AMU13" s="52" t="s">
        <v>1502</v>
      </c>
      <c r="AMV13" s="52" t="s">
        <v>1502</v>
      </c>
      <c r="AMW13" s="52" t="s">
        <v>1502</v>
      </c>
      <c r="AMX13" s="52" t="s">
        <v>1502</v>
      </c>
      <c r="AMY13" s="52" t="s">
        <v>1502</v>
      </c>
      <c r="AMZ13" s="52" t="s">
        <v>1502</v>
      </c>
      <c r="ANA13" s="52" t="s">
        <v>1502</v>
      </c>
      <c r="ANB13" s="1224" t="e">
        <f t="shared" si="27"/>
        <v>#VALUE!</v>
      </c>
      <c r="ANC13" s="1024" t="s">
        <v>1502</v>
      </c>
      <c r="AND13" s="52" t="s">
        <v>1502</v>
      </c>
      <c r="ANE13" s="52" t="s">
        <v>1502</v>
      </c>
      <c r="ANF13" s="52" t="s">
        <v>1502</v>
      </c>
      <c r="ANG13" s="52" t="s">
        <v>1502</v>
      </c>
      <c r="ANH13" s="52" t="s">
        <v>1502</v>
      </c>
      <c r="ANI13" s="52" t="s">
        <v>1502</v>
      </c>
      <c r="ANJ13" s="52" t="s">
        <v>1502</v>
      </c>
      <c r="ANK13" s="52" t="s">
        <v>1502</v>
      </c>
      <c r="ANL13" s="52" t="s">
        <v>1502</v>
      </c>
      <c r="ANM13" s="52" t="s">
        <v>1502</v>
      </c>
      <c r="ANN13" s="52" t="s">
        <v>1502</v>
      </c>
      <c r="ANO13" s="52" t="s">
        <v>1502</v>
      </c>
      <c r="ANP13" s="52" t="s">
        <v>1502</v>
      </c>
      <c r="ANQ13" s="52" t="s">
        <v>1502</v>
      </c>
      <c r="ANR13" s="52" t="s">
        <v>1502</v>
      </c>
      <c r="ANS13" s="52" t="s">
        <v>1502</v>
      </c>
      <c r="ANT13" s="52" t="s">
        <v>1502</v>
      </c>
      <c r="ANU13" s="52" t="s">
        <v>1502</v>
      </c>
      <c r="ANV13" s="52" t="s">
        <v>1502</v>
      </c>
      <c r="ANW13" s="52" t="s">
        <v>1502</v>
      </c>
      <c r="ANX13" s="52" t="s">
        <v>1502</v>
      </c>
      <c r="ANY13" s="52" t="s">
        <v>1502</v>
      </c>
      <c r="ANZ13" s="52" t="s">
        <v>1502</v>
      </c>
      <c r="AOA13" s="52" t="s">
        <v>1502</v>
      </c>
      <c r="AOB13" s="52" t="s">
        <v>1502</v>
      </c>
      <c r="AOC13" s="52" t="s">
        <v>1502</v>
      </c>
      <c r="AOD13" s="52" t="s">
        <v>1502</v>
      </c>
      <c r="AOE13" s="52" t="s">
        <v>1502</v>
      </c>
      <c r="AOF13" s="52" t="s">
        <v>1502</v>
      </c>
      <c r="AOG13" s="52" t="s">
        <v>1502</v>
      </c>
      <c r="AOH13" s="52" t="s">
        <v>1502</v>
      </c>
      <c r="AOI13" s="52" t="s">
        <v>1502</v>
      </c>
      <c r="AOJ13" s="52" t="s">
        <v>1502</v>
      </c>
      <c r="AOK13" s="52" t="s">
        <v>1502</v>
      </c>
      <c r="AOL13" s="52" t="s">
        <v>1502</v>
      </c>
      <c r="AOM13" s="52" t="s">
        <v>1502</v>
      </c>
      <c r="AON13" s="52" t="s">
        <v>1502</v>
      </c>
      <c r="AOO13" s="52" t="s">
        <v>1502</v>
      </c>
      <c r="AOP13" s="52" t="s">
        <v>1502</v>
      </c>
      <c r="AOQ13" s="52" t="s">
        <v>1502</v>
      </c>
      <c r="AOR13" s="52" t="s">
        <v>1502</v>
      </c>
      <c r="AOS13" s="52" t="s">
        <v>1502</v>
      </c>
      <c r="AOT13" s="52" t="s">
        <v>1502</v>
      </c>
      <c r="AOU13" s="52" t="s">
        <v>1502</v>
      </c>
      <c r="AOV13" s="52" t="s">
        <v>1502</v>
      </c>
      <c r="AOW13" s="52" t="s">
        <v>1502</v>
      </c>
      <c r="AOX13" s="52" t="s">
        <v>1502</v>
      </c>
      <c r="AOY13" s="52" t="s">
        <v>1502</v>
      </c>
      <c r="AOZ13" s="52" t="s">
        <v>1502</v>
      </c>
      <c r="APA13" s="52" t="s">
        <v>1502</v>
      </c>
      <c r="APB13" s="52" t="s">
        <v>1502</v>
      </c>
      <c r="APC13" s="52" t="s">
        <v>1502</v>
      </c>
      <c r="APD13" s="52" t="s">
        <v>1502</v>
      </c>
      <c r="APE13" s="52" t="s">
        <v>1502</v>
      </c>
      <c r="APF13" s="52" t="s">
        <v>1502</v>
      </c>
      <c r="APG13" s="52" t="s">
        <v>1502</v>
      </c>
      <c r="APH13" s="52" t="s">
        <v>1502</v>
      </c>
      <c r="API13" s="52" t="s">
        <v>1502</v>
      </c>
      <c r="APJ13" s="52" t="s">
        <v>1502</v>
      </c>
      <c r="APK13" s="52" t="s">
        <v>1502</v>
      </c>
      <c r="APL13" s="52" t="s">
        <v>1502</v>
      </c>
      <c r="APM13" s="52" t="s">
        <v>1502</v>
      </c>
      <c r="APN13" s="52" t="s">
        <v>1502</v>
      </c>
      <c r="APO13" s="52" t="s">
        <v>1502</v>
      </c>
      <c r="APP13" s="52" t="s">
        <v>1502</v>
      </c>
      <c r="APQ13" s="52" t="s">
        <v>1502</v>
      </c>
      <c r="APR13" s="52" t="s">
        <v>1502</v>
      </c>
      <c r="APS13" s="58" t="s">
        <v>1502</v>
      </c>
      <c r="APT13" s="52" t="s">
        <v>1502</v>
      </c>
      <c r="APU13" s="52" t="s">
        <v>1502</v>
      </c>
      <c r="APV13" s="52" t="s">
        <v>1502</v>
      </c>
      <c r="APW13" s="52" t="s">
        <v>1502</v>
      </c>
      <c r="APX13" s="52" t="s">
        <v>1502</v>
      </c>
      <c r="APY13" s="52" t="s">
        <v>1502</v>
      </c>
      <c r="APZ13" s="52" t="s">
        <v>1502</v>
      </c>
      <c r="AQA13" s="52" t="s">
        <v>1502</v>
      </c>
      <c r="AQB13" s="52" t="s">
        <v>1502</v>
      </c>
      <c r="AQC13" s="52" t="s">
        <v>1502</v>
      </c>
      <c r="AQD13" s="52"/>
      <c r="AQE13" s="52"/>
      <c r="AQF13" s="52" t="s">
        <v>1502</v>
      </c>
      <c r="AQG13" s="58"/>
      <c r="AQH13" s="52"/>
      <c r="AQI13" s="52"/>
      <c r="AQJ13" s="58" t="e">
        <v>#N/A</v>
      </c>
      <c r="AQK13" s="52" t="e">
        <v>#N/A</v>
      </c>
      <c r="AQL13" s="58"/>
      <c r="AQM13" s="52"/>
      <c r="AQN13" s="52"/>
      <c r="AQO13" s="52"/>
      <c r="AQP13" s="52" t="s">
        <v>1502</v>
      </c>
      <c r="AQQ13" s="52"/>
      <c r="AQR13" s="52"/>
      <c r="AQS13" s="52"/>
      <c r="AQT13" s="52"/>
      <c r="AQU13" s="52"/>
      <c r="AQV13" s="52"/>
      <c r="AQW13" s="52"/>
      <c r="AQX13" s="52"/>
      <c r="AQY13" s="52"/>
      <c r="AQZ13" s="52"/>
      <c r="ARA13" s="52" t="s">
        <v>1502</v>
      </c>
      <c r="ARB13" s="52"/>
      <c r="ARC13" s="52"/>
      <c r="ARD13" s="52"/>
      <c r="ARE13" s="52"/>
      <c r="ARF13" s="52"/>
      <c r="ARG13" s="52"/>
      <c r="ARH13" s="52"/>
      <c r="ARI13" s="52"/>
      <c r="ARJ13" s="52"/>
      <c r="ARK13" s="52"/>
      <c r="ARL13" s="52"/>
      <c r="ARM13" s="944"/>
      <c r="ARN13" s="52"/>
      <c r="ARO13" s="52" t="s">
        <v>1502</v>
      </c>
      <c r="ARP13" s="52"/>
      <c r="ARQ13" s="52"/>
      <c r="ARR13" s="52"/>
      <c r="ARS13" s="52"/>
      <c r="ART13" s="52"/>
      <c r="ARU13" s="52"/>
      <c r="ARV13" s="52"/>
      <c r="ARW13" s="944"/>
      <c r="ARX13" s="52"/>
      <c r="ARY13" s="52"/>
      <c r="ARZ13" s="52"/>
      <c r="ASA13" s="899" t="s">
        <v>1502</v>
      </c>
      <c r="ASB13" s="1129"/>
      <c r="ASC13" s="52" t="s">
        <v>1502</v>
      </c>
      <c r="ASD13" s="52"/>
      <c r="ASE13" s="52"/>
      <c r="ASF13" s="52"/>
      <c r="ASG13" s="1129" t="s">
        <v>1502</v>
      </c>
      <c r="ASH13" s="52"/>
      <c r="ASI13" s="47"/>
      <c r="ASJ13" s="993" t="s">
        <v>1502</v>
      </c>
      <c r="ASK13" s="47"/>
      <c r="ASL13" s="47"/>
      <c r="ASM13" s="52"/>
      <c r="ASN13" s="52"/>
      <c r="ASO13" s="52"/>
      <c r="ASP13" s="52"/>
      <c r="ASQ13" s="52"/>
      <c r="ASR13" s="52"/>
      <c r="ASS13" s="1134" t="s">
        <v>1502</v>
      </c>
      <c r="AST13" s="52"/>
      <c r="ASU13" s="52"/>
      <c r="ASV13" s="52"/>
      <c r="ASW13" s="52"/>
      <c r="ASX13" s="52"/>
      <c r="ASY13" s="52"/>
      <c r="ASZ13" s="52"/>
      <c r="ATA13" s="52"/>
      <c r="ATB13" s="52"/>
      <c r="ATC13" s="899" t="s">
        <v>1502</v>
      </c>
      <c r="ATD13" s="1129"/>
      <c r="ATE13" s="52" t="s">
        <v>1502</v>
      </c>
      <c r="ATF13" s="52"/>
      <c r="ATG13" s="52"/>
      <c r="ATH13" s="52"/>
      <c r="ATI13" s="899" t="s">
        <v>1502</v>
      </c>
      <c r="ATJ13" s="1129"/>
      <c r="ATK13" s="52" t="s">
        <v>1502</v>
      </c>
      <c r="ATL13" s="52"/>
      <c r="ATM13" s="1129"/>
      <c r="ATN13" s="52"/>
      <c r="ATO13" s="52"/>
      <c r="ATP13" s="1134"/>
      <c r="ATQ13" s="52"/>
      <c r="ATR13" s="52"/>
      <c r="ATS13" s="52"/>
      <c r="ATT13" s="52"/>
      <c r="ATU13" s="52"/>
      <c r="ATV13" s="52"/>
      <c r="ATW13" s="52"/>
      <c r="ATX13" s="52"/>
      <c r="ATY13" s="52"/>
      <c r="ATZ13" s="52" t="s">
        <v>1502</v>
      </c>
      <c r="AUA13" s="52" t="s">
        <v>1502</v>
      </c>
      <c r="AUB13" s="52" t="s">
        <v>1502</v>
      </c>
      <c r="AUC13" s="52" t="s">
        <v>1502</v>
      </c>
      <c r="AUD13" s="899" t="s">
        <v>1502</v>
      </c>
      <c r="AUE13" s="1129"/>
      <c r="AUF13" s="52" t="s">
        <v>1502</v>
      </c>
      <c r="AUG13" s="52"/>
      <c r="AUH13" s="52"/>
      <c r="AUI13" s="52"/>
      <c r="AUJ13" s="52"/>
      <c r="AUK13" s="52"/>
      <c r="AUL13" s="1129" t="s">
        <v>1502</v>
      </c>
      <c r="AUM13" s="52" t="s">
        <v>1502</v>
      </c>
      <c r="AUN13" s="52"/>
      <c r="AUO13" s="52"/>
      <c r="AUP13" s="52"/>
      <c r="AUQ13" s="52"/>
      <c r="AUR13" s="52" t="s">
        <v>1502</v>
      </c>
      <c r="AUS13" s="1129" t="s">
        <v>1502</v>
      </c>
      <c r="AUT13" s="52" t="s">
        <v>1502</v>
      </c>
      <c r="AUU13" s="52" t="s">
        <v>1502</v>
      </c>
      <c r="AUV13" s="52" t="s">
        <v>1502</v>
      </c>
      <c r="AUW13" s="52" t="s">
        <v>1502</v>
      </c>
      <c r="AUX13" s="1129"/>
      <c r="AUY13" s="52" t="s">
        <v>1502</v>
      </c>
      <c r="AUZ13" s="1129" t="s">
        <v>1502</v>
      </c>
      <c r="AVA13" s="52" t="s">
        <v>1502</v>
      </c>
      <c r="AVB13" s="52" t="s">
        <v>1502</v>
      </c>
      <c r="AVC13" s="52"/>
      <c r="AVD13" s="1129" t="s">
        <v>1502</v>
      </c>
      <c r="AVE13" s="52" t="s">
        <v>1502</v>
      </c>
      <c r="AVF13" s="58" t="s">
        <v>1502</v>
      </c>
      <c r="AVG13" s="52" t="s">
        <v>1502</v>
      </c>
      <c r="AVH13" s="52" t="s">
        <v>1502</v>
      </c>
      <c r="AVI13" s="1129" t="s">
        <v>1502</v>
      </c>
      <c r="AVJ13" s="52" t="s">
        <v>1502</v>
      </c>
      <c r="AVK13" s="52" t="s">
        <v>1502</v>
      </c>
      <c r="AVL13" s="52" t="s">
        <v>1502</v>
      </c>
      <c r="AVM13" s="52" t="s">
        <v>1502</v>
      </c>
      <c r="AVN13" s="1129" t="s">
        <v>1502</v>
      </c>
      <c r="AVO13" s="52" t="s">
        <v>1502</v>
      </c>
      <c r="AVP13" s="52" t="s">
        <v>1502</v>
      </c>
      <c r="AVQ13" s="52" t="s">
        <v>1502</v>
      </c>
      <c r="AVR13" s="1129" t="s">
        <v>1502</v>
      </c>
      <c r="AVS13" s="1129" t="s">
        <v>1502</v>
      </c>
      <c r="AVT13" s="1129" t="s">
        <v>1502</v>
      </c>
      <c r="AVU13" s="52" t="s">
        <v>1502</v>
      </c>
      <c r="AVV13" s="52" t="s">
        <v>1502</v>
      </c>
      <c r="AVW13" s="1129" t="s">
        <v>1502</v>
      </c>
      <c r="AVX13" s="52" t="s">
        <v>1502</v>
      </c>
      <c r="AVY13" s="52" t="s">
        <v>1502</v>
      </c>
      <c r="AVZ13" s="52" t="s">
        <v>1502</v>
      </c>
      <c r="AWA13" s="52" t="s">
        <v>1502</v>
      </c>
      <c r="AWB13" s="52" t="s">
        <v>1502</v>
      </c>
      <c r="AWC13" s="52" t="s">
        <v>1502</v>
      </c>
      <c r="AWD13" s="52" t="s">
        <v>1502</v>
      </c>
      <c r="AWE13" s="1224" t="e">
        <f t="shared" si="28"/>
        <v>#VALUE!</v>
      </c>
      <c r="AWF13" s="52">
        <v>0.41459999999999997</v>
      </c>
      <c r="AWG13" s="65"/>
      <c r="AWH13" s="65"/>
      <c r="AWI13" s="65"/>
      <c r="AWJ13" s="65"/>
      <c r="AWK13" s="65"/>
      <c r="AWL13" s="65"/>
      <c r="AWM13" s="32"/>
      <c r="AWN13" s="32"/>
      <c r="AWO13" s="32"/>
      <c r="AWP13" s="52"/>
      <c r="AWQ13" s="52"/>
      <c r="AWR13" s="52"/>
      <c r="AWS13" s="52"/>
      <c r="AWT13" s="32"/>
      <c r="AWU13" s="52"/>
      <c r="AWV13" s="52"/>
      <c r="AWW13" s="52"/>
      <c r="AWX13" s="52"/>
      <c r="AWY13" s="52"/>
      <c r="AWZ13" s="52"/>
      <c r="AXA13" s="52"/>
      <c r="AXB13" s="52"/>
      <c r="AXC13" s="52"/>
      <c r="AXD13" s="52"/>
      <c r="AXE13" s="52"/>
      <c r="AXF13" s="52"/>
      <c r="AXG13" s="52"/>
      <c r="AXH13" s="52"/>
      <c r="AXI13" s="52"/>
      <c r="AXJ13" s="52"/>
      <c r="AXK13" s="52">
        <v>0.43</v>
      </c>
      <c r="AXL13" s="52">
        <v>0.432</v>
      </c>
      <c r="AXM13" s="52"/>
      <c r="AXN13" s="52">
        <v>0.43</v>
      </c>
      <c r="AXO13" s="52">
        <v>0.43</v>
      </c>
      <c r="AXP13" s="52">
        <v>0.43099999999999999</v>
      </c>
      <c r="AXQ13" s="52">
        <v>0.45</v>
      </c>
      <c r="AXR13" s="52"/>
      <c r="AXS13" s="52"/>
      <c r="AXT13" s="52">
        <v>0.44</v>
      </c>
      <c r="AXU13" s="52">
        <v>0.42799999999999999</v>
      </c>
      <c r="AXV13" s="58">
        <v>0.42499999999999999</v>
      </c>
      <c r="AXW13" s="58">
        <v>0.43</v>
      </c>
      <c r="AXX13" s="52">
        <v>0.42499999999999999</v>
      </c>
      <c r="AXY13" s="52">
        <v>0.43099999999999999</v>
      </c>
      <c r="AXZ13" s="52">
        <v>0.42899999999999999</v>
      </c>
      <c r="AYA13" s="52">
        <v>0.377</v>
      </c>
      <c r="AYB13" s="52">
        <f t="shared" si="30"/>
        <v>0.377</v>
      </c>
      <c r="AYC13" s="58">
        <v>0.42399999999999999</v>
      </c>
      <c r="AYD13" s="52">
        <v>0.41499999999999998</v>
      </c>
      <c r="AYE13" s="52">
        <v>0.36799999999999999</v>
      </c>
      <c r="AYF13" s="58">
        <v>0.35199999999999998</v>
      </c>
      <c r="AYG13" s="58">
        <v>0.375</v>
      </c>
      <c r="AYH13" s="58">
        <v>0.35299999999999998</v>
      </c>
      <c r="AYI13" s="58">
        <v>0.375</v>
      </c>
      <c r="AYJ13" s="58">
        <v>0.36499999999999999</v>
      </c>
      <c r="AYK13" s="58">
        <v>0.377</v>
      </c>
      <c r="AYL13" s="58">
        <v>0.376</v>
      </c>
      <c r="AYM13" s="58">
        <v>0.35799999999999998</v>
      </c>
      <c r="AYN13" s="58">
        <v>0.36499999999999999</v>
      </c>
      <c r="AYO13" s="58">
        <v>0.35299999999999998</v>
      </c>
      <c r="AYP13" s="58"/>
      <c r="AYQ13" s="58">
        <v>0.36</v>
      </c>
      <c r="AYR13" s="58">
        <v>0.36699999999999999</v>
      </c>
      <c r="AYS13" s="58">
        <v>0.35699999999999998</v>
      </c>
      <c r="AYT13" s="58">
        <v>0.34899999999999998</v>
      </c>
      <c r="AYU13" s="58">
        <v>0.35199999999999998</v>
      </c>
      <c r="AYV13" s="58">
        <v>0.34699999999999998</v>
      </c>
      <c r="AYW13" s="58">
        <v>0.377</v>
      </c>
      <c r="AYX13" s="58">
        <v>0.34899999999999998</v>
      </c>
      <c r="AYY13" s="58"/>
      <c r="AYZ13" s="58">
        <v>0.35399999999999998</v>
      </c>
      <c r="AZA13" s="58">
        <v>0.35099999999999998</v>
      </c>
      <c r="AZB13" s="58">
        <v>0.35</v>
      </c>
      <c r="AZC13" s="962"/>
      <c r="AZD13" s="58"/>
      <c r="AZE13" s="52"/>
      <c r="AZF13" s="52">
        <v>0.372</v>
      </c>
      <c r="AZG13" s="52">
        <v>0.373</v>
      </c>
      <c r="AZH13" s="52">
        <v>0.38100000000000001</v>
      </c>
      <c r="AZI13" s="52">
        <v>0.377</v>
      </c>
      <c r="AZJ13" s="58">
        <v>0.38400000000000001</v>
      </c>
      <c r="AZK13" s="52">
        <v>0.38200000000000001</v>
      </c>
      <c r="AZL13" s="52">
        <v>0.378</v>
      </c>
      <c r="AZM13" s="58">
        <v>0.374</v>
      </c>
      <c r="AZN13" s="52">
        <v>0.376</v>
      </c>
      <c r="AZO13" s="52">
        <v>0.374</v>
      </c>
      <c r="AZP13" s="52">
        <v>0.36899999999999999</v>
      </c>
      <c r="AZQ13" s="52">
        <v>0.38</v>
      </c>
      <c r="AZR13" s="58"/>
      <c r="AZS13" s="52">
        <v>0.377</v>
      </c>
      <c r="AZT13" s="52">
        <v>0.374</v>
      </c>
      <c r="AZU13" s="52">
        <v>0.379</v>
      </c>
      <c r="AZV13" s="52">
        <v>0.373</v>
      </c>
      <c r="AZW13" s="52">
        <v>0.371</v>
      </c>
      <c r="AZX13" s="52"/>
      <c r="AZY13" s="52">
        <v>0.375</v>
      </c>
      <c r="AZZ13" s="52">
        <v>0.372</v>
      </c>
      <c r="BAA13" s="52">
        <v>0.371</v>
      </c>
      <c r="BAB13" s="52">
        <v>0.379</v>
      </c>
      <c r="BAC13" s="52">
        <v>0.377</v>
      </c>
      <c r="BAD13" s="52">
        <v>0.377</v>
      </c>
      <c r="BAE13" s="52">
        <v>0.375</v>
      </c>
      <c r="BAF13" s="52">
        <v>0.374</v>
      </c>
      <c r="BAG13" s="52">
        <v>0.371</v>
      </c>
      <c r="BAH13" s="52">
        <v>0.376</v>
      </c>
      <c r="BAI13" s="52">
        <v>0.36899999999999999</v>
      </c>
      <c r="BAJ13" s="52">
        <v>0.36399999999999999</v>
      </c>
      <c r="BAK13" s="52">
        <v>0.36899999999999999</v>
      </c>
      <c r="BAL13" s="52">
        <v>0.37</v>
      </c>
      <c r="BAM13" s="52">
        <v>0.35899999999999999</v>
      </c>
      <c r="BAN13" s="52">
        <v>0.37</v>
      </c>
      <c r="BAO13" s="52">
        <v>0.36899999999999999</v>
      </c>
      <c r="BAP13" s="52">
        <v>0.377</v>
      </c>
      <c r="BAQ13" s="52">
        <v>0.36099999999999999</v>
      </c>
      <c r="BAR13" s="52">
        <v>0.36599999999999999</v>
      </c>
      <c r="BAS13" s="52">
        <v>0.36699999999999999</v>
      </c>
      <c r="BAT13" s="52">
        <v>0.36</v>
      </c>
      <c r="BAU13" s="52">
        <v>0.36</v>
      </c>
      <c r="BAV13" s="944"/>
      <c r="BAW13" s="52">
        <v>0.36</v>
      </c>
      <c r="BAX13" s="52">
        <v>0.36399999999999999</v>
      </c>
      <c r="BAY13" s="52">
        <v>0.36099999999999999</v>
      </c>
      <c r="BAZ13" s="52">
        <v>0.36399999999999999</v>
      </c>
      <c r="BBA13" s="52">
        <v>0.36199999999999999</v>
      </c>
      <c r="BBB13" s="52">
        <v>0.41459999999999997</v>
      </c>
      <c r="BBC13" s="1129"/>
      <c r="BBD13" s="52">
        <v>0.377</v>
      </c>
      <c r="BBE13" s="52">
        <v>0.36699999999999999</v>
      </c>
      <c r="BBF13" s="52">
        <v>0.35499999999999998</v>
      </c>
      <c r="BBG13" s="52">
        <v>0.36599999999999999</v>
      </c>
      <c r="BBH13" s="58">
        <v>0.36499999999999999</v>
      </c>
      <c r="BBI13" s="52">
        <v>0.36299999999999999</v>
      </c>
      <c r="BBJ13" s="1129"/>
      <c r="BBK13" s="47">
        <v>0.36099999999999999</v>
      </c>
      <c r="BBL13" s="993"/>
      <c r="BBM13" s="47">
        <v>0.36099999999999999</v>
      </c>
      <c r="BBN13" s="47">
        <v>0.36199999999999999</v>
      </c>
      <c r="BBO13" s="52">
        <v>0.36</v>
      </c>
      <c r="BBP13" s="52">
        <v>0.36299999999999999</v>
      </c>
      <c r="BBQ13" s="52">
        <v>0.36399999999999999</v>
      </c>
      <c r="BBR13" s="52">
        <v>0.36499999999999999</v>
      </c>
      <c r="BBS13" s="52">
        <v>0.36599999999999999</v>
      </c>
      <c r="BBT13" s="52">
        <v>0.35899999999999999</v>
      </c>
      <c r="BBU13" s="1134"/>
      <c r="BBV13" s="52">
        <v>0.35899999999999999</v>
      </c>
      <c r="BBW13" s="52">
        <v>0.35799999999999998</v>
      </c>
      <c r="BBX13" s="52">
        <v>0.36099999999999999</v>
      </c>
      <c r="BBY13" s="52">
        <v>0.36099999999999999</v>
      </c>
      <c r="BBZ13" s="1129"/>
      <c r="BCA13" s="52">
        <v>0.36</v>
      </c>
      <c r="BCB13" s="52">
        <v>0.35699999999999998</v>
      </c>
      <c r="BCC13" s="52">
        <v>0.35199999999999998</v>
      </c>
      <c r="BCD13" s="52">
        <v>0.36099999999999999</v>
      </c>
      <c r="BCE13" s="52">
        <v>0.36199999999999999</v>
      </c>
      <c r="BCF13" s="52">
        <v>0.41459999999999997</v>
      </c>
      <c r="BCG13" s="1129"/>
      <c r="BCH13" s="52">
        <v>0.377</v>
      </c>
      <c r="BCI13" s="52">
        <v>0.35599999999999998</v>
      </c>
      <c r="BCJ13" s="52">
        <v>0.36199999999999999</v>
      </c>
      <c r="BCK13" s="52">
        <v>0.36099999999999999</v>
      </c>
      <c r="BCL13" s="52">
        <v>0.41459999999999997</v>
      </c>
      <c r="BCM13" s="1129"/>
      <c r="BCN13" s="52">
        <v>0.377</v>
      </c>
      <c r="BCO13" s="52">
        <v>0.36899999999999999</v>
      </c>
      <c r="BCP13" s="52">
        <v>0.35599999999999998</v>
      </c>
      <c r="BCQ13" s="52">
        <v>0.35299999999999998</v>
      </c>
      <c r="BCR13" s="52">
        <v>0.35699999999999998</v>
      </c>
      <c r="BCS13" s="52">
        <v>0.36399999999999999</v>
      </c>
      <c r="BCT13" s="52">
        <v>0.36199999999999999</v>
      </c>
      <c r="BCU13" s="52">
        <v>0.36499999999999999</v>
      </c>
      <c r="BCV13" s="52">
        <v>0.36899999999999999</v>
      </c>
      <c r="BCW13" s="52">
        <v>0.38300000000000001</v>
      </c>
      <c r="BCX13" s="52">
        <v>0.38100000000000001</v>
      </c>
      <c r="BCY13" s="52">
        <v>0.38100000000000001</v>
      </c>
      <c r="BCZ13" s="52">
        <v>0.38</v>
      </c>
      <c r="BDA13" s="52">
        <v>0.38100000000000001</v>
      </c>
      <c r="BDB13" s="52">
        <v>0.378</v>
      </c>
      <c r="BDC13" s="52">
        <v>0.379</v>
      </c>
      <c r="BDD13" s="52">
        <v>0.38600000000000001</v>
      </c>
      <c r="BDE13" s="52">
        <v>0.41459999999999997</v>
      </c>
      <c r="BDF13" s="1129">
        <v>0.41</v>
      </c>
      <c r="BDG13" s="52">
        <v>0.377</v>
      </c>
      <c r="BDH13" s="52"/>
      <c r="BDI13" s="52"/>
      <c r="BDJ13" s="52"/>
      <c r="BDK13" s="52"/>
      <c r="BDL13" s="1129">
        <v>0.44400000000000001</v>
      </c>
      <c r="BDM13" s="1129">
        <v>0.41</v>
      </c>
      <c r="BDN13" s="52">
        <v>0.377</v>
      </c>
      <c r="BDO13" s="52">
        <v>0.34899999999999998</v>
      </c>
      <c r="BDP13" s="52"/>
      <c r="BDQ13" s="52"/>
      <c r="BDR13" s="52"/>
      <c r="BDS13" s="52"/>
      <c r="BDT13" s="1129">
        <v>0.83</v>
      </c>
      <c r="BDU13" s="52">
        <v>0.377</v>
      </c>
      <c r="BDV13" s="52"/>
      <c r="BDW13" s="52"/>
      <c r="BDX13" s="52"/>
      <c r="BDY13" s="52"/>
      <c r="BDZ13" s="1129">
        <v>0.83</v>
      </c>
      <c r="BEA13" s="52">
        <v>0.377</v>
      </c>
      <c r="BEB13" s="52"/>
      <c r="BEC13" s="1129">
        <v>0.83</v>
      </c>
      <c r="BED13" s="52">
        <v>0.377</v>
      </c>
      <c r="BEE13" s="52"/>
      <c r="BEF13" s="52"/>
      <c r="BEG13" s="52"/>
      <c r="BEH13" s="1129">
        <v>0.83</v>
      </c>
      <c r="BEI13" s="52">
        <v>0.377</v>
      </c>
      <c r="BEJ13" s="52"/>
      <c r="BEK13" s="52"/>
      <c r="BEL13" s="890">
        <v>0.81</v>
      </c>
      <c r="BEM13" s="944">
        <v>0.84</v>
      </c>
      <c r="BEN13" s="1129">
        <v>0.83</v>
      </c>
      <c r="BEO13" s="52">
        <v>0.377</v>
      </c>
      <c r="BEP13" s="52">
        <v>0.76300000000000001</v>
      </c>
      <c r="BEQ13" s="52">
        <v>0.76</v>
      </c>
      <c r="BER13" s="1129">
        <v>0.76300000000000001</v>
      </c>
      <c r="BES13" s="52"/>
      <c r="BET13" s="1129">
        <v>0.83</v>
      </c>
      <c r="BEU13" s="52">
        <v>0.377</v>
      </c>
      <c r="BEV13" s="52">
        <v>0.77200000000000002</v>
      </c>
      <c r="BEW13" s="1129">
        <v>0.83</v>
      </c>
      <c r="BEX13" s="52">
        <v>0.377</v>
      </c>
      <c r="BEY13" s="52">
        <v>0.77400000000000002</v>
      </c>
      <c r="BEZ13" s="52">
        <v>0.78200000000000003</v>
      </c>
      <c r="BFA13" s="52">
        <v>0.78100000000000003</v>
      </c>
      <c r="BFB13" s="52">
        <v>0.77400000000000002</v>
      </c>
      <c r="BFC13" s="52">
        <v>0.77900000000000003</v>
      </c>
      <c r="BFD13" s="52">
        <v>0.77900000000000003</v>
      </c>
      <c r="BFE13" s="1129">
        <v>0.83</v>
      </c>
      <c r="BFF13" s="52">
        <v>0.377</v>
      </c>
      <c r="BFG13" s="52">
        <v>0.77600000000000002</v>
      </c>
      <c r="BFH13" s="1129">
        <v>0.83</v>
      </c>
      <c r="BFI13" s="52">
        <v>0.377</v>
      </c>
      <c r="BFJ13" s="52">
        <v>0.82399999999999995</v>
      </c>
      <c r="BFK13" s="1129">
        <v>0.83</v>
      </c>
      <c r="BFL13" s="52">
        <v>0.78</v>
      </c>
      <c r="BFM13" s="52">
        <v>0.84099999999999997</v>
      </c>
      <c r="BFN13" s="52">
        <v>0.83099999999999996</v>
      </c>
      <c r="BFO13" s="1581"/>
      <c r="BFP13" s="52">
        <v>0.82799999999999996</v>
      </c>
      <c r="BFQ13" s="6">
        <f t="shared" si="1"/>
        <v>6.1538461538461452E-2</v>
      </c>
      <c r="BFR13" s="1128"/>
      <c r="BFS13" s="92">
        <v>0.4</v>
      </c>
      <c r="BFT13" s="1049">
        <v>0.46</v>
      </c>
      <c r="BFU13" s="1049">
        <v>0.42199999999999999</v>
      </c>
      <c r="BFV13" s="1049">
        <v>0.41</v>
      </c>
      <c r="BFW13" s="1049">
        <v>0.438</v>
      </c>
      <c r="BFX13" s="1049">
        <v>0.436</v>
      </c>
      <c r="BFY13" s="1049">
        <v>0.44600000000000001</v>
      </c>
      <c r="BFZ13" s="1049">
        <v>0.46</v>
      </c>
      <c r="BGA13" s="1049"/>
      <c r="BGB13" s="1049">
        <v>0.435</v>
      </c>
      <c r="BGC13" s="1034">
        <v>0.43</v>
      </c>
      <c r="BGD13" s="1024">
        <v>0.439</v>
      </c>
      <c r="BGE13" s="1049">
        <v>0.44</v>
      </c>
      <c r="BGF13" s="1049"/>
      <c r="BGG13" s="1049">
        <v>0.442</v>
      </c>
      <c r="BGH13" s="1049">
        <v>0.435</v>
      </c>
      <c r="BGI13" s="1049"/>
      <c r="BGJ13" s="1049">
        <v>0.434</v>
      </c>
      <c r="BGK13" s="52">
        <v>0.435</v>
      </c>
      <c r="BGL13" s="52">
        <v>0.435</v>
      </c>
      <c r="BGM13" s="1049">
        <v>0.46</v>
      </c>
      <c r="BGN13" s="1049">
        <v>0.433</v>
      </c>
      <c r="BGO13" s="1049">
        <v>0.43</v>
      </c>
      <c r="BGP13" s="1049">
        <v>0.43</v>
      </c>
      <c r="BGQ13" s="1049">
        <v>0.432</v>
      </c>
      <c r="BGR13" s="1049">
        <v>0.42299999999999999</v>
      </c>
      <c r="BGS13" s="1049">
        <v>0.43</v>
      </c>
      <c r="BGT13" s="1049">
        <v>0.42099999999999999</v>
      </c>
      <c r="BGU13" s="890"/>
      <c r="BGV13" s="1049">
        <v>0.42299999999999999</v>
      </c>
      <c r="BGW13" s="1049">
        <v>0.42399999999999999</v>
      </c>
      <c r="BGX13" s="1049">
        <v>0.42599999999999999</v>
      </c>
      <c r="BGY13" s="1018"/>
      <c r="BGZ13" s="1018">
        <v>0.4</v>
      </c>
      <c r="BHA13" s="1049">
        <v>0.46</v>
      </c>
      <c r="BHB13" s="1049">
        <v>0.42399999999999999</v>
      </c>
      <c r="BHC13" s="1049">
        <v>0.434</v>
      </c>
      <c r="BHD13" s="1049">
        <v>0.43</v>
      </c>
      <c r="BHE13" s="1024">
        <v>0.41</v>
      </c>
      <c r="BHF13" s="52">
        <v>0.42899999999999999</v>
      </c>
      <c r="BHG13" s="52">
        <v>0.42499999999999999</v>
      </c>
      <c r="BHH13" s="52">
        <v>0.42199999999999999</v>
      </c>
      <c r="BHI13" s="52">
        <v>0.42399999999999999</v>
      </c>
      <c r="BHJ13" s="52">
        <v>0.42699999999999999</v>
      </c>
      <c r="BHK13" s="52">
        <v>0.434</v>
      </c>
      <c r="BHL13" s="52">
        <v>0.42599999999999999</v>
      </c>
      <c r="BHM13" s="52">
        <v>0.434</v>
      </c>
      <c r="BHN13" s="52">
        <v>0.435</v>
      </c>
      <c r="BHO13" s="52">
        <v>0.43099999999999999</v>
      </c>
      <c r="BHP13" s="52">
        <v>0.41599999999999998</v>
      </c>
      <c r="BHQ13" s="52">
        <v>0.43099999999999999</v>
      </c>
      <c r="BHR13" s="52">
        <v>0.41</v>
      </c>
      <c r="BHS13" s="52">
        <v>0.42299999999999999</v>
      </c>
      <c r="BHT13" s="52">
        <v>0.435</v>
      </c>
      <c r="BHU13" s="52">
        <v>0.40600000000000003</v>
      </c>
      <c r="BHV13" s="52">
        <v>0.40699999999999997</v>
      </c>
      <c r="BHW13" s="1134"/>
      <c r="BHX13" s="52">
        <v>0.41099999999999998</v>
      </c>
      <c r="BHY13" s="52">
        <v>0.41699999999999998</v>
      </c>
      <c r="BHZ13" s="1134"/>
      <c r="BIA13" s="1018"/>
      <c r="BIB13" s="1018">
        <v>0.4</v>
      </c>
      <c r="BIC13" s="1049">
        <v>0.46</v>
      </c>
      <c r="BID13" s="52">
        <v>0.42199999999999999</v>
      </c>
      <c r="BIE13" s="52">
        <v>0.42499999999999999</v>
      </c>
      <c r="BIF13" s="52">
        <v>0.43</v>
      </c>
      <c r="BIG13" s="1018"/>
      <c r="BIH13" s="1018">
        <v>0.4</v>
      </c>
      <c r="BII13" s="1049">
        <v>0.46</v>
      </c>
      <c r="BIJ13" s="52">
        <v>0.438</v>
      </c>
      <c r="BIK13" s="52">
        <v>0.437</v>
      </c>
      <c r="BIL13" s="52">
        <v>0.435</v>
      </c>
      <c r="BIM13" s="52">
        <v>0.432</v>
      </c>
      <c r="BIN13" s="52">
        <v>0.436</v>
      </c>
      <c r="BIO13" s="52">
        <v>0.43099999999999999</v>
      </c>
      <c r="BIP13" s="52">
        <v>0.43099999999999999</v>
      </c>
      <c r="BIQ13" s="52">
        <v>0.438</v>
      </c>
      <c r="BIR13" s="52">
        <v>0.435</v>
      </c>
      <c r="BIS13" s="52">
        <v>0.443</v>
      </c>
      <c r="BIT13" s="52">
        <v>0.438</v>
      </c>
      <c r="BIU13" s="52">
        <v>0.44</v>
      </c>
      <c r="BIV13" s="52">
        <v>0.441</v>
      </c>
      <c r="BIW13" s="52">
        <v>0.439</v>
      </c>
      <c r="BIX13" s="52">
        <v>0.443</v>
      </c>
      <c r="BIY13" s="52">
        <v>0.45300000000000001</v>
      </c>
      <c r="BIZ13" s="1018"/>
      <c r="BJA13" s="1018">
        <v>0.4</v>
      </c>
      <c r="BJB13" s="1049">
        <v>0.46</v>
      </c>
      <c r="BJC13" s="52"/>
      <c r="BJD13" s="52"/>
      <c r="BJE13" s="52"/>
      <c r="BJF13" s="1049"/>
      <c r="BJG13" s="1035"/>
      <c r="BJH13" s="1035">
        <v>0.4</v>
      </c>
      <c r="BJI13" s="1049">
        <v>0.46</v>
      </c>
      <c r="BJJ13" s="52">
        <v>0.40899999999999997</v>
      </c>
      <c r="BJK13" s="52"/>
      <c r="BJL13" s="52"/>
      <c r="BJM13" s="52"/>
      <c r="BJN13" s="52"/>
      <c r="BJO13" s="1129">
        <v>0.66</v>
      </c>
      <c r="BJP13" s="1129">
        <v>0.83</v>
      </c>
      <c r="BJQ13" s="1049">
        <v>0.46</v>
      </c>
      <c r="BJR13" s="52"/>
      <c r="BJS13" s="52"/>
      <c r="BJT13" s="52"/>
      <c r="BJU13" s="1129">
        <v>0.68</v>
      </c>
      <c r="BJV13" s="52"/>
      <c r="BJW13" s="1129">
        <v>0.66</v>
      </c>
      <c r="BJX13" s="1129">
        <v>0.83</v>
      </c>
      <c r="BJY13" s="1049">
        <v>0.46</v>
      </c>
      <c r="BJZ13" s="52"/>
      <c r="BKA13" s="1129">
        <v>0.66</v>
      </c>
      <c r="BKB13" s="1129">
        <v>0.83</v>
      </c>
      <c r="BKC13" s="52">
        <v>0.46</v>
      </c>
      <c r="BKD13" s="52"/>
      <c r="BKE13" s="52"/>
      <c r="BKF13" s="52"/>
      <c r="BKG13" s="1129">
        <v>0.66</v>
      </c>
      <c r="BKH13" s="1129">
        <v>0.83</v>
      </c>
      <c r="BKI13" s="52">
        <v>0.46</v>
      </c>
      <c r="BKJ13" s="52"/>
      <c r="BKK13" s="52"/>
      <c r="BKL13" s="944">
        <v>0.7</v>
      </c>
      <c r="BKM13" s="1129">
        <v>0.66</v>
      </c>
      <c r="BKN13" s="1129">
        <v>0.83</v>
      </c>
      <c r="BKO13" s="52">
        <v>0.46</v>
      </c>
      <c r="BKP13" s="52">
        <v>0.78</v>
      </c>
      <c r="BKQ13" s="52">
        <v>0.78700000000000003</v>
      </c>
      <c r="BKR13" s="52">
        <v>0.79300000000000004</v>
      </c>
      <c r="BKS13" s="52"/>
      <c r="BKT13" s="1129">
        <v>0.66</v>
      </c>
      <c r="BKU13" s="1129">
        <v>0.83</v>
      </c>
      <c r="BKV13" s="52">
        <v>0.46</v>
      </c>
      <c r="BKW13" s="52">
        <v>0.79600000000000004</v>
      </c>
      <c r="BKX13" s="1129">
        <v>0.66</v>
      </c>
      <c r="BKY13" s="1129">
        <v>0.83</v>
      </c>
      <c r="BKZ13" s="52">
        <v>0.46</v>
      </c>
      <c r="BLA13" s="52">
        <v>0.79400000000000004</v>
      </c>
      <c r="BLB13" s="52">
        <v>0.78800000000000003</v>
      </c>
      <c r="BLC13" s="52">
        <v>0.80600000000000005</v>
      </c>
      <c r="BLD13" s="52">
        <v>0.79100000000000004</v>
      </c>
      <c r="BLE13" s="52">
        <v>0.79200000000000004</v>
      </c>
      <c r="BLF13" s="52">
        <v>0.79200000000000004</v>
      </c>
      <c r="BLG13" s="1129">
        <v>0.66</v>
      </c>
      <c r="BLH13" s="1129">
        <v>0.83</v>
      </c>
      <c r="BLI13" s="52">
        <v>0.46</v>
      </c>
      <c r="BLJ13" s="52">
        <v>0.78700000000000003</v>
      </c>
      <c r="BLK13" s="1129">
        <v>0.66</v>
      </c>
      <c r="BLL13" s="1129">
        <v>0.83</v>
      </c>
      <c r="BLM13" s="52">
        <v>0.46</v>
      </c>
      <c r="BLN13" s="1386">
        <v>0.83899999999999997</v>
      </c>
      <c r="BLO13" s="1129">
        <v>0.66</v>
      </c>
      <c r="BLP13" s="1129">
        <v>0.83</v>
      </c>
      <c r="BLQ13" s="52">
        <v>0.79</v>
      </c>
      <c r="BLR13" s="52">
        <v>0.84199999999999997</v>
      </c>
      <c r="BLS13" s="52">
        <v>0.84899999999999998</v>
      </c>
      <c r="BLT13" s="52">
        <v>0.871</v>
      </c>
      <c r="BLU13" s="1129">
        <v>0.66</v>
      </c>
      <c r="BLV13" s="1129">
        <v>0.83</v>
      </c>
      <c r="BLW13" s="52">
        <v>0.79</v>
      </c>
      <c r="BLX13" s="52">
        <v>0.85199999999999998</v>
      </c>
      <c r="BLY13" s="52">
        <v>0.85799999999999998</v>
      </c>
      <c r="BLZ13" s="1129">
        <v>0.66</v>
      </c>
      <c r="BMA13" s="1129">
        <v>0.83</v>
      </c>
      <c r="BMB13" s="52">
        <v>0.79</v>
      </c>
      <c r="BMC13" s="58">
        <v>0.88800000000000001</v>
      </c>
      <c r="BMD13" s="1129">
        <v>0.66</v>
      </c>
      <c r="BME13" s="1129">
        <v>0.83</v>
      </c>
      <c r="BMF13" s="52">
        <v>0.79</v>
      </c>
      <c r="BMG13" s="52">
        <v>0.93100000000000005</v>
      </c>
      <c r="BMH13" s="6">
        <f t="shared" si="31"/>
        <v>0.17848101265822786</v>
      </c>
      <c r="BMI13" s="1022"/>
      <c r="BMJ13" s="52" t="s">
        <v>1502</v>
      </c>
      <c r="BMK13" s="52"/>
      <c r="BML13" s="52"/>
      <c r="BMM13" s="1022"/>
      <c r="BMN13" s="52" t="s">
        <v>1502</v>
      </c>
      <c r="BMO13" s="52"/>
      <c r="BMP13" s="52"/>
      <c r="BMQ13" s="52"/>
      <c r="BMR13" s="52"/>
      <c r="BMS13" s="52"/>
      <c r="BMT13" s="52"/>
      <c r="BMU13" s="52"/>
      <c r="BMV13" s="52"/>
      <c r="BMW13" s="52"/>
      <c r="BMX13" s="52"/>
      <c r="BMY13" s="52"/>
      <c r="BMZ13" s="52"/>
      <c r="BNA13" s="52" t="s">
        <v>1502</v>
      </c>
      <c r="BNB13" s="52" t="s">
        <v>1502</v>
      </c>
      <c r="BNC13" s="52" t="s">
        <v>1502</v>
      </c>
      <c r="BND13" s="52" t="s">
        <v>1502</v>
      </c>
      <c r="BNE13" s="1022"/>
      <c r="BNF13" s="52" t="s">
        <v>1502</v>
      </c>
      <c r="BNG13" s="52"/>
      <c r="BNH13" s="52"/>
      <c r="BNI13" s="58"/>
      <c r="BNJ13" s="52"/>
      <c r="BNK13" s="1022"/>
      <c r="BNL13" s="52"/>
      <c r="BNM13" s="1022"/>
      <c r="BNN13" s="52" t="s">
        <v>1502</v>
      </c>
      <c r="BNO13" s="52"/>
      <c r="BNP13" s="52"/>
      <c r="BNQ13" s="52"/>
      <c r="BNR13" s="52"/>
      <c r="BNS13" s="52" t="s">
        <v>1502</v>
      </c>
      <c r="BNT13" s="1129" t="s">
        <v>1502</v>
      </c>
      <c r="BNU13" s="52" t="s">
        <v>1502</v>
      </c>
      <c r="BNV13" s="52" t="s">
        <v>1502</v>
      </c>
      <c r="BNW13" s="52" t="s">
        <v>1502</v>
      </c>
      <c r="BNX13" s="52" t="s">
        <v>1502</v>
      </c>
      <c r="BNY13" s="52" t="s">
        <v>1502</v>
      </c>
      <c r="BNZ13" s="1129" t="s">
        <v>1502</v>
      </c>
      <c r="BOA13" s="52" t="s">
        <v>1502</v>
      </c>
      <c r="BOB13" s="52" t="s">
        <v>1502</v>
      </c>
      <c r="BOC13" s="52"/>
      <c r="BOD13" s="1129" t="s">
        <v>1502</v>
      </c>
      <c r="BOE13" s="52" t="s">
        <v>1502</v>
      </c>
      <c r="BOF13" s="58" t="s">
        <v>1502</v>
      </c>
      <c r="BOG13" s="52" t="s">
        <v>1502</v>
      </c>
      <c r="BOH13" s="52" t="s">
        <v>1502</v>
      </c>
      <c r="BOI13" s="1129" t="s">
        <v>1502</v>
      </c>
      <c r="BOJ13" s="52" t="s">
        <v>1502</v>
      </c>
      <c r="BOK13" s="52" t="s">
        <v>1502</v>
      </c>
      <c r="BOL13" s="52" t="s">
        <v>1502</v>
      </c>
      <c r="BOM13" s="890"/>
      <c r="BON13" s="52" t="s">
        <v>1502</v>
      </c>
      <c r="BOO13" s="1129" t="s">
        <v>1502</v>
      </c>
      <c r="BOP13" s="52" t="s">
        <v>1502</v>
      </c>
      <c r="BOQ13" s="52" t="s">
        <v>1502</v>
      </c>
      <c r="BOR13" s="52" t="s">
        <v>1502</v>
      </c>
      <c r="BOS13" s="52" t="s">
        <v>1502</v>
      </c>
      <c r="BOT13" s="52" t="s">
        <v>1502</v>
      </c>
      <c r="BOU13" s="1129" t="s">
        <v>1502</v>
      </c>
      <c r="BOV13" s="52" t="s">
        <v>1502</v>
      </c>
      <c r="BOW13" s="52" t="s">
        <v>1502</v>
      </c>
      <c r="BOX13" s="1129" t="s">
        <v>1502</v>
      </c>
      <c r="BOY13" s="52" t="s">
        <v>1502</v>
      </c>
      <c r="BOZ13" s="52" t="s">
        <v>1502</v>
      </c>
      <c r="BPA13" s="52" t="s">
        <v>1502</v>
      </c>
      <c r="BPB13" s="52" t="s">
        <v>1502</v>
      </c>
      <c r="BPC13" s="52" t="s">
        <v>1502</v>
      </c>
      <c r="BPD13" s="52" t="s">
        <v>1502</v>
      </c>
      <c r="BPE13" s="52" t="s">
        <v>1502</v>
      </c>
      <c r="BPF13" s="1129" t="s">
        <v>1502</v>
      </c>
      <c r="BPG13" s="52" t="s">
        <v>1502</v>
      </c>
      <c r="BPH13" s="52" t="s">
        <v>1502</v>
      </c>
      <c r="BPI13" s="1129" t="s">
        <v>1502</v>
      </c>
      <c r="BPJ13" s="52" t="s">
        <v>1502</v>
      </c>
      <c r="BPK13" s="52" t="s">
        <v>1502</v>
      </c>
      <c r="BPL13" s="1129" t="s">
        <v>1502</v>
      </c>
      <c r="BPM13" s="52" t="s">
        <v>1502</v>
      </c>
      <c r="BPN13" s="52" t="s">
        <v>1502</v>
      </c>
      <c r="BPO13" s="52" t="s">
        <v>1502</v>
      </c>
      <c r="BPP13" s="52" t="s">
        <v>1502</v>
      </c>
      <c r="BPQ13" s="1129" t="s">
        <v>1502</v>
      </c>
      <c r="BPR13" s="52" t="s">
        <v>1502</v>
      </c>
      <c r="BPS13" s="52" t="s">
        <v>1502</v>
      </c>
      <c r="BPT13" s="52" t="s">
        <v>1502</v>
      </c>
      <c r="BPU13" s="1129" t="s">
        <v>1502</v>
      </c>
      <c r="BPV13" s="52" t="s">
        <v>1502</v>
      </c>
      <c r="BPW13" s="52" t="s">
        <v>1502</v>
      </c>
      <c r="BPX13" s="1129" t="s">
        <v>1502</v>
      </c>
      <c r="BPY13" s="52" t="s">
        <v>1502</v>
      </c>
      <c r="BPZ13" s="52" t="s">
        <v>1502</v>
      </c>
      <c r="BQA13" s="6"/>
      <c r="BQB13" s="1085">
        <v>0.44</v>
      </c>
      <c r="BQC13" s="1085">
        <f t="shared" si="2"/>
        <v>0.48400000000000004</v>
      </c>
      <c r="BQD13" s="52">
        <f t="shared" si="3"/>
        <v>0.44</v>
      </c>
      <c r="BQE13" s="52">
        <v>0.4</v>
      </c>
      <c r="BQF13" s="52">
        <v>0.39500000000000002</v>
      </c>
      <c r="BQG13" s="52">
        <v>0.39400000000000002</v>
      </c>
      <c r="BQH13" s="52">
        <v>0.38900000000000001</v>
      </c>
      <c r="BQI13" s="52">
        <v>0.38100000000000001</v>
      </c>
      <c r="BQJ13" s="52">
        <v>0.36699999999999999</v>
      </c>
      <c r="BQK13" s="52">
        <v>0.36</v>
      </c>
      <c r="BQL13" s="52">
        <v>0.371</v>
      </c>
      <c r="BQM13" s="52">
        <v>0.38800000000000001</v>
      </c>
      <c r="BQN13" s="52">
        <v>0.38900000000000001</v>
      </c>
      <c r="BQO13" s="52">
        <v>0.39200000000000002</v>
      </c>
      <c r="BQP13" s="52">
        <v>0.39600000000000002</v>
      </c>
      <c r="BQQ13" s="52">
        <v>0.38100000000000001</v>
      </c>
      <c r="BQR13" s="52">
        <v>0.38400000000000001</v>
      </c>
      <c r="BQS13" s="52"/>
      <c r="BQT13" s="52"/>
      <c r="BQU13" s="52"/>
      <c r="BQV13" s="1084">
        <v>0.44</v>
      </c>
      <c r="BQW13" s="1085">
        <f t="shared" si="33"/>
        <v>0.48400000000000004</v>
      </c>
      <c r="BQX13" s="52">
        <f t="shared" si="34"/>
        <v>0.44</v>
      </c>
      <c r="BQY13" s="52">
        <v>0.36</v>
      </c>
      <c r="BQZ13" s="52"/>
      <c r="BRA13" s="52"/>
      <c r="BRB13" s="52"/>
      <c r="BRC13" s="1022">
        <v>0.38</v>
      </c>
      <c r="BRD13" s="52"/>
      <c r="BRE13" s="1084">
        <v>0.44</v>
      </c>
      <c r="BRF13" s="1085">
        <f t="shared" si="35"/>
        <v>0.48400000000000004</v>
      </c>
      <c r="BRG13" s="52">
        <f t="shared" si="36"/>
        <v>0.44</v>
      </c>
      <c r="BRH13" s="52">
        <v>0.36</v>
      </c>
      <c r="BRI13" s="52">
        <v>0.37</v>
      </c>
      <c r="BRJ13" s="52"/>
      <c r="BRK13" s="52"/>
      <c r="BRL13" s="52"/>
      <c r="BRM13" s="52"/>
      <c r="BRN13" s="1084">
        <v>0.44</v>
      </c>
      <c r="BRO13" s="1085">
        <f t="shared" si="37"/>
        <v>0.48400000000000004</v>
      </c>
      <c r="BRP13" s="52">
        <f t="shared" si="38"/>
        <v>0</v>
      </c>
      <c r="BRQ13" s="52">
        <v>0.49</v>
      </c>
      <c r="BRR13" s="52"/>
      <c r="BRS13" s="52"/>
      <c r="BRT13" s="52"/>
      <c r="BRU13" s="52"/>
      <c r="BRV13" s="52"/>
      <c r="BRW13" s="1129">
        <v>0.49</v>
      </c>
      <c r="BRX13" s="1129">
        <v>0.49</v>
      </c>
      <c r="BRY13" s="1129"/>
      <c r="BRZ13" s="52">
        <f t="shared" si="39"/>
        <v>0.49</v>
      </c>
      <c r="BSA13" s="52">
        <v>0.49</v>
      </c>
      <c r="BSB13" s="52"/>
      <c r="BSC13" s="52"/>
      <c r="BSD13" s="52">
        <f t="shared" si="40"/>
        <v>0.49</v>
      </c>
      <c r="BSE13" s="52">
        <v>0.49</v>
      </c>
      <c r="BSF13" s="52"/>
      <c r="BSG13" s="52"/>
      <c r="BSH13" s="52"/>
      <c r="BSI13" s="52"/>
      <c r="BSJ13" s="52"/>
      <c r="BSK13" s="52"/>
      <c r="BSL13" s="52">
        <f t="shared" si="41"/>
        <v>0.49</v>
      </c>
      <c r="BSM13" s="52">
        <v>0.49</v>
      </c>
      <c r="BSN13" s="52"/>
      <c r="BSO13" s="52"/>
      <c r="BSP13" s="52"/>
      <c r="BSQ13" s="58"/>
      <c r="BSR13" s="908">
        <v>0.5</v>
      </c>
      <c r="BSS13" s="908">
        <v>0.49</v>
      </c>
      <c r="BST13" s="944">
        <v>0.5</v>
      </c>
      <c r="BSU13" s="52"/>
      <c r="BSV13" s="52">
        <f t="shared" si="42"/>
        <v>0</v>
      </c>
      <c r="BSW13" s="52">
        <v>0.49</v>
      </c>
      <c r="BSX13" s="52">
        <v>0.58499999999999996</v>
      </c>
      <c r="BSY13" s="52">
        <v>0.58899999999999997</v>
      </c>
      <c r="BSZ13" s="52">
        <v>0.58099999999999996</v>
      </c>
      <c r="BTA13" s="52">
        <v>0.58199999999999996</v>
      </c>
      <c r="BTB13" s="52">
        <v>0.58399999999999996</v>
      </c>
      <c r="BTC13" s="52">
        <v>0.623</v>
      </c>
      <c r="BTD13" s="52"/>
      <c r="BTE13" s="52"/>
      <c r="BTF13" s="52">
        <f t="shared" si="43"/>
        <v>0.58499999999999996</v>
      </c>
      <c r="BTG13" s="52">
        <v>0.49</v>
      </c>
      <c r="BTH13" s="52">
        <v>0.60099999999999998</v>
      </c>
      <c r="BTI13" s="52">
        <v>0.60099999999999998</v>
      </c>
      <c r="BTJ13" s="52">
        <f t="shared" si="44"/>
        <v>0.58499999999999996</v>
      </c>
      <c r="BTK13" s="52">
        <v>0.49</v>
      </c>
      <c r="BTL13" s="52">
        <v>0.58699999999999997</v>
      </c>
      <c r="BTM13" s="52">
        <v>0.60399999999999998</v>
      </c>
      <c r="BTN13" s="52" t="s">
        <v>1159</v>
      </c>
      <c r="BTO13" s="52" t="s">
        <v>1159</v>
      </c>
      <c r="BTP13" s="52">
        <v>0.59499999999999997</v>
      </c>
      <c r="BTQ13" s="52">
        <v>0.60299999999999998</v>
      </c>
      <c r="BTR13" s="52">
        <v>0.59599999999999997</v>
      </c>
      <c r="BTS13" s="52">
        <v>0.60199999999999998</v>
      </c>
      <c r="BTT13" s="52">
        <v>0.58699999999999997</v>
      </c>
      <c r="BTU13" s="52">
        <v>0.60499999999999998</v>
      </c>
      <c r="BTV13" s="52">
        <v>0.6</v>
      </c>
      <c r="BTW13" s="52">
        <v>0.6</v>
      </c>
      <c r="BTX13" s="52">
        <v>0.60899999999999999</v>
      </c>
      <c r="BTY13" s="52">
        <v>0.62</v>
      </c>
      <c r="BTZ13" s="52">
        <f t="shared" si="45"/>
        <v>0.6</v>
      </c>
      <c r="BUA13" s="52">
        <v>0.49</v>
      </c>
      <c r="BUB13" s="52">
        <v>0.59599999999999997</v>
      </c>
      <c r="BUC13" s="52">
        <v>0.60199999999999998</v>
      </c>
      <c r="BUD13" s="52">
        <v>0.49</v>
      </c>
      <c r="BUE13" s="52">
        <v>0.60399999999999998</v>
      </c>
      <c r="BUF13" s="52">
        <v>0.63</v>
      </c>
      <c r="BUG13" s="52">
        <v>0.59699999999999998</v>
      </c>
      <c r="BUH13" s="52">
        <v>0.65200000000000002</v>
      </c>
      <c r="BUI13" s="52">
        <v>0.64800000000000002</v>
      </c>
      <c r="BUJ13" s="52">
        <v>0.63600000000000001</v>
      </c>
      <c r="BUK13" s="52">
        <v>0.65</v>
      </c>
      <c r="BUL13" s="890">
        <v>0.53</v>
      </c>
      <c r="BUM13" s="52">
        <v>0.63700000000000001</v>
      </c>
      <c r="BUN13" s="52">
        <v>0.64900000000000002</v>
      </c>
      <c r="BUO13" s="52">
        <v>0.59699999999999998</v>
      </c>
      <c r="BUP13" s="52">
        <v>0.63800000000000001</v>
      </c>
      <c r="BUQ13" s="52">
        <v>0.64700000000000002</v>
      </c>
      <c r="BUR13" s="52">
        <v>0.59699999999999998</v>
      </c>
      <c r="BUS13" s="52">
        <v>0.69399999999999995</v>
      </c>
      <c r="BUT13" s="52">
        <v>0.69</v>
      </c>
      <c r="BUU13" s="52">
        <v>0.59699999999999998</v>
      </c>
      <c r="BUV13" s="52"/>
      <c r="BUW13" s="52"/>
      <c r="BUX13" s="6">
        <f t="shared" si="46"/>
        <v>-1</v>
      </c>
      <c r="BUY13" s="6">
        <f t="shared" si="47"/>
        <v>-1</v>
      </c>
      <c r="BUZ13" s="52" t="s">
        <v>1502</v>
      </c>
      <c r="BVA13" s="52" t="s">
        <v>1502</v>
      </c>
      <c r="BVB13" s="52" t="s">
        <v>1502</v>
      </c>
      <c r="BVC13" s="52" t="s">
        <v>1502</v>
      </c>
      <c r="BVD13" s="52" t="s">
        <v>1502</v>
      </c>
      <c r="BVE13" s="52" t="s">
        <v>1502</v>
      </c>
      <c r="BVF13" s="52" t="s">
        <v>1502</v>
      </c>
      <c r="BVG13" s="52" t="s">
        <v>1502</v>
      </c>
      <c r="BVH13" s="52" t="s">
        <v>1502</v>
      </c>
      <c r="BVI13" s="944" t="s">
        <v>1502</v>
      </c>
      <c r="BVJ13" s="52" t="s">
        <v>1502</v>
      </c>
      <c r="BVK13" s="52" t="s">
        <v>1502</v>
      </c>
      <c r="BVL13" s="944" t="s">
        <v>1502</v>
      </c>
      <c r="BVM13" s="52" t="s">
        <v>1502</v>
      </c>
      <c r="BVN13" s="52" t="s">
        <v>1502</v>
      </c>
      <c r="BVO13" s="944" t="s">
        <v>1502</v>
      </c>
      <c r="BVP13" s="52" t="s">
        <v>1502</v>
      </c>
      <c r="BVQ13" s="52" t="s">
        <v>1502</v>
      </c>
      <c r="BVR13" s="52" t="s">
        <v>1502</v>
      </c>
      <c r="BVS13" s="1049"/>
      <c r="BVT13" s="52" t="s">
        <v>1502</v>
      </c>
      <c r="BVU13" s="944" t="s">
        <v>1502</v>
      </c>
      <c r="BVV13" s="52" t="s">
        <v>1502</v>
      </c>
      <c r="BVW13" s="52" t="s">
        <v>1502</v>
      </c>
      <c r="BVX13" s="52" t="s">
        <v>1502</v>
      </c>
      <c r="BVY13" s="944" t="s">
        <v>1502</v>
      </c>
      <c r="BVZ13" s="52" t="s">
        <v>1502</v>
      </c>
      <c r="BWA13" s="52" t="s">
        <v>1502</v>
      </c>
      <c r="BWB13" s="944" t="s">
        <v>1502</v>
      </c>
      <c r="BWC13" s="52" t="s">
        <v>1502</v>
      </c>
      <c r="BWD13" s="52" t="s">
        <v>1502</v>
      </c>
      <c r="BWE13" s="944" t="s">
        <v>1502</v>
      </c>
      <c r="BWF13" s="52" t="s">
        <v>1502</v>
      </c>
      <c r="BWG13" s="52"/>
      <c r="BWH13" s="6"/>
      <c r="BWI13" s="944">
        <v>0.4</v>
      </c>
      <c r="BWJ13" s="52">
        <v>0.435</v>
      </c>
      <c r="BWK13" s="1320">
        <v>0.42</v>
      </c>
      <c r="BWL13" s="52"/>
      <c r="BWM13" s="52">
        <v>0.53100000000000003</v>
      </c>
      <c r="BWN13" s="944">
        <v>0.4</v>
      </c>
      <c r="BWO13" s="52">
        <v>0.435</v>
      </c>
      <c r="BWP13" s="1320">
        <v>0.42</v>
      </c>
      <c r="BWQ13" s="52">
        <v>0.52</v>
      </c>
      <c r="BWR13" s="52">
        <v>0.53</v>
      </c>
      <c r="BWS13" s="52">
        <v>0.53900000000000003</v>
      </c>
      <c r="BWT13" s="52">
        <v>0.53400000000000003</v>
      </c>
      <c r="BWU13" s="52">
        <v>0.54</v>
      </c>
      <c r="BWV13" s="52">
        <v>0.54100000000000004</v>
      </c>
      <c r="BWW13" s="52">
        <v>0.55000000000000004</v>
      </c>
      <c r="BWX13" s="944">
        <v>0.42</v>
      </c>
      <c r="BWY13" s="52">
        <v>0.52</v>
      </c>
      <c r="BWZ13" s="52">
        <v>0.52</v>
      </c>
      <c r="BXA13" s="944">
        <v>0.42</v>
      </c>
      <c r="BXB13" s="52">
        <v>0.52</v>
      </c>
      <c r="BXC13" s="52">
        <v>0.56200000000000006</v>
      </c>
      <c r="BXD13" s="944">
        <v>0.42</v>
      </c>
      <c r="BXE13" s="52">
        <v>0.54</v>
      </c>
      <c r="BXF13" s="52">
        <v>0.57899999999999996</v>
      </c>
      <c r="BXG13" s="52">
        <v>0.59199999999999997</v>
      </c>
      <c r="BXH13" s="1581">
        <v>0.45</v>
      </c>
      <c r="BXI13" s="52">
        <v>0.60599999999999998</v>
      </c>
      <c r="BXJ13" s="944">
        <v>0.42</v>
      </c>
      <c r="BXK13" s="52">
        <v>0.54</v>
      </c>
      <c r="BXL13" s="52">
        <v>0.58899999999999997</v>
      </c>
      <c r="BXM13" s="944">
        <v>0.42</v>
      </c>
      <c r="BXN13" s="52">
        <v>0.54</v>
      </c>
      <c r="BXO13" s="52">
        <v>0.61</v>
      </c>
      <c r="BXP13" s="944">
        <v>0.42</v>
      </c>
      <c r="BXQ13" s="52">
        <v>0.54</v>
      </c>
      <c r="BXR13" s="52"/>
      <c r="BXS13" s="6">
        <f t="shared" si="5"/>
        <v>-1</v>
      </c>
      <c r="BXT13" s="1049">
        <v>0.49</v>
      </c>
      <c r="BXU13" s="52">
        <v>0.629</v>
      </c>
      <c r="BXV13" s="52" t="s">
        <v>1159</v>
      </c>
      <c r="BXW13" s="52">
        <v>0.63900000000000001</v>
      </c>
      <c r="BXX13" s="52">
        <v>0.627</v>
      </c>
      <c r="BXY13" s="52">
        <v>0.64</v>
      </c>
      <c r="BXZ13" s="52">
        <v>0.63700000000000001</v>
      </c>
      <c r="BYA13" s="944">
        <v>0.5</v>
      </c>
      <c r="BYB13" s="52">
        <v>0.49</v>
      </c>
      <c r="BYC13" s="52">
        <v>0.63</v>
      </c>
      <c r="BYD13" s="944">
        <v>0.5</v>
      </c>
      <c r="BYE13" s="52">
        <v>0.63500000000000001</v>
      </c>
      <c r="BYF13" s="52">
        <v>0.65700000000000003</v>
      </c>
      <c r="BYG13" s="944">
        <v>0.5</v>
      </c>
      <c r="BYH13" s="52">
        <v>0.63500000000000001</v>
      </c>
      <c r="BYI13" s="52">
        <v>0.67100000000000004</v>
      </c>
      <c r="BYJ13" s="52">
        <v>0.69</v>
      </c>
      <c r="BYK13" s="944"/>
      <c r="BYL13" s="52">
        <v>0.68</v>
      </c>
      <c r="BYM13" s="944">
        <v>0.5</v>
      </c>
      <c r="BYN13" s="52">
        <v>0.63500000000000001</v>
      </c>
      <c r="BYO13" s="52">
        <v>0.68500000000000005</v>
      </c>
      <c r="BYP13" s="944">
        <v>0.5</v>
      </c>
      <c r="BYQ13" s="52">
        <v>0.63500000000000001</v>
      </c>
      <c r="BYR13" s="52">
        <v>0.71899999999999997</v>
      </c>
      <c r="BYS13" s="944">
        <v>0.5</v>
      </c>
      <c r="BYT13" s="52">
        <v>0.63500000000000001</v>
      </c>
      <c r="BYU13" s="52"/>
      <c r="BYV13" s="6">
        <f t="shared" si="6"/>
        <v>-1</v>
      </c>
      <c r="BYW13" s="1370">
        <v>0.57099999999999995</v>
      </c>
      <c r="BYX13" s="1371">
        <v>0.44</v>
      </c>
      <c r="BYY13" s="1370">
        <v>0.56899999999999995</v>
      </c>
      <c r="BYZ13" s="1370">
        <v>0.59099999999999997</v>
      </c>
      <c r="BZA13" s="1371">
        <v>0.44</v>
      </c>
      <c r="BZB13" s="52">
        <v>0.56499999999999995</v>
      </c>
      <c r="BZC13" s="1371">
        <v>0.44</v>
      </c>
      <c r="BZD13" s="52">
        <v>0.59899999999999998</v>
      </c>
      <c r="BZE13" s="944">
        <v>0.44</v>
      </c>
      <c r="BZF13" s="52">
        <v>0.57599999999999996</v>
      </c>
      <c r="BZG13" s="52">
        <v>0.622</v>
      </c>
      <c r="BZH13" s="52">
        <v>0.60299999999999998</v>
      </c>
      <c r="BZI13" s="1581"/>
      <c r="BZJ13" s="52">
        <v>0.61499999999999999</v>
      </c>
      <c r="BZK13" s="944">
        <v>0.44</v>
      </c>
      <c r="BZL13" s="52">
        <v>0.57599999999999996</v>
      </c>
      <c r="BZM13" s="52">
        <v>0.65</v>
      </c>
      <c r="BZN13" s="944">
        <v>0.44</v>
      </c>
      <c r="BZO13" s="52">
        <v>0.57599999999999996</v>
      </c>
      <c r="BZP13" s="52">
        <v>0.65800000000000003</v>
      </c>
      <c r="BZQ13" s="944">
        <v>0.44</v>
      </c>
      <c r="BZR13" s="52">
        <v>0.57599999999999996</v>
      </c>
      <c r="BZS13" s="52"/>
      <c r="BZT13" s="6">
        <f t="shared" si="48"/>
        <v>-1</v>
      </c>
      <c r="BZU13" s="52">
        <v>0.41399999999999998</v>
      </c>
      <c r="BZV13" s="52">
        <f t="shared" si="49"/>
        <v>0.41399999999999998</v>
      </c>
      <c r="BZW13" s="52"/>
      <c r="BZX13" s="1736">
        <f t="shared" si="50"/>
        <v>-1</v>
      </c>
      <c r="BZY13" s="52">
        <v>0.47299999999999998</v>
      </c>
      <c r="BZZ13" s="52">
        <f t="shared" si="51"/>
        <v>0.47299999999999998</v>
      </c>
      <c r="CAA13" s="52"/>
      <c r="CAB13" s="1736">
        <f t="shared" si="52"/>
        <v>-1</v>
      </c>
      <c r="CAC13" s="52" t="s">
        <v>1502</v>
      </c>
      <c r="CAD13" s="52" t="str">
        <f t="shared" si="53"/>
        <v>NA</v>
      </c>
      <c r="CAE13" s="52"/>
      <c r="CAF13" s="966"/>
      <c r="CAG13" s="1049"/>
      <c r="CAH13" s="1049"/>
      <c r="CAI13" s="1049"/>
      <c r="CAJ13" s="1049" t="str">
        <f t="shared" si="7"/>
        <v>4.Blocker/Not Executed</v>
      </c>
      <c r="CAK13" s="52" t="str">
        <f t="shared" si="8"/>
        <v>4.Blocker/Not Executed</v>
      </c>
      <c r="CAL13" s="52" t="str">
        <f t="shared" si="9"/>
        <v>4.Blocker/Not Executed</v>
      </c>
      <c r="CAM13" s="52" t="str">
        <f t="shared" si="10"/>
        <v>4.Blocker/Not Executed</v>
      </c>
      <c r="CAN13" s="52" t="str">
        <f t="shared" si="11"/>
        <v>4.Blocker/Not Executed</v>
      </c>
      <c r="CAO13" s="52" t="e">
        <f t="shared" si="12"/>
        <v>#VALUE!</v>
      </c>
      <c r="CAP13" s="52" t="e">
        <f t="shared" si="13"/>
        <v>#VALUE!</v>
      </c>
      <c r="CAQ13" s="58" t="str">
        <f t="shared" si="14"/>
        <v>2. Within 10% deviation from baseline</v>
      </c>
      <c r="CAR13" s="52" t="b">
        <f t="shared" si="15"/>
        <v>0</v>
      </c>
      <c r="CAS13" s="52" t="str">
        <f t="shared" si="16"/>
        <v>4.Blocker/Not Executed</v>
      </c>
      <c r="CAT13" s="52" t="str">
        <f t="shared" si="17"/>
        <v xml:space="preserve">1. Better than baseline </v>
      </c>
      <c r="CAU13" s="52" t="str">
        <f t="shared" si="18"/>
        <v>4.Blocker/Not Executed</v>
      </c>
      <c r="CAV13" s="52" t="str">
        <f t="shared" si="19"/>
        <v xml:space="preserve">1. Better than baseline </v>
      </c>
      <c r="CAW13" s="52" t="str">
        <f t="shared" si="20"/>
        <v xml:space="preserve">1. Better than baseline </v>
      </c>
      <c r="CAX13" s="52" t="str">
        <f t="shared" si="21"/>
        <v xml:space="preserve">1. Better than baseline </v>
      </c>
      <c r="CBC13" s="65"/>
      <c r="CBD13" s="65"/>
      <c r="CBE13" s="65"/>
      <c r="CBF13" s="65"/>
      <c r="CBG13" s="65"/>
      <c r="CBH13" s="65"/>
      <c r="CBI13" s="65"/>
      <c r="CBJ13" s="65"/>
      <c r="CBK13" s="65"/>
      <c r="CBL13" s="65"/>
      <c r="CBM13" s="65"/>
      <c r="CBN13" s="65"/>
      <c r="CBO13" s="192"/>
      <c r="CBP13" s="192"/>
      <c r="CBQ13" s="192"/>
      <c r="CBR13" s="192"/>
      <c r="CBS13" s="192"/>
      <c r="CBT13" s="32"/>
      <c r="CBU13" s="32"/>
      <c r="CBV13" s="32"/>
      <c r="CBW13" s="32"/>
      <c r="CBX13" s="32"/>
      <c r="CBY13" s="32"/>
      <c r="CBZ13" s="32"/>
      <c r="CCA13" s="32"/>
      <c r="CCB13" s="32"/>
      <c r="CCC13" s="32"/>
      <c r="CCD13" s="202"/>
      <c r="CCE13" s="32"/>
      <c r="CCF13" s="32"/>
      <c r="CCG13" s="65"/>
      <c r="CCH13" s="32"/>
      <c r="CCI13" s="32"/>
      <c r="CCJ13" s="32"/>
      <c r="CCK13" s="32"/>
      <c r="CCL13" s="32"/>
      <c r="CCM13" s="65"/>
      <c r="CCN13" s="65"/>
      <c r="CCO13" s="65"/>
      <c r="CCP13" s="65"/>
      <c r="CCQ13" s="65"/>
      <c r="CCR13" s="65"/>
      <c r="CCS13" s="65"/>
      <c r="CCT13" s="65"/>
      <c r="CCU13" s="65"/>
      <c r="CCV13" s="65"/>
      <c r="CCW13" s="65"/>
      <c r="CCX13" s="65"/>
      <c r="CCY13" s="65"/>
      <c r="CCZ13" s="32"/>
      <c r="CDA13" s="192"/>
      <c r="CDB13" s="32"/>
      <c r="CDC13" s="192"/>
      <c r="CDD13" s="192"/>
      <c r="CDE13" s="32"/>
      <c r="CDF13" s="32"/>
      <c r="CDG13" s="32"/>
      <c r="CDH13" s="32"/>
      <c r="CDI13" s="32"/>
      <c r="CDJ13" s="32"/>
      <c r="CDK13" s="202"/>
      <c r="CDL13" s="32"/>
      <c r="CDM13" s="32"/>
      <c r="CDN13" s="65"/>
      <c r="CDO13" s="32"/>
      <c r="CDP13" s="32"/>
      <c r="CDQ13" s="32"/>
      <c r="CDR13" s="32"/>
      <c r="CDS13" s="32"/>
      <c r="CDT13" s="65"/>
      <c r="CDU13" s="65"/>
      <c r="CDV13" s="65"/>
      <c r="CDW13" s="65"/>
      <c r="CDX13" s="65"/>
      <c r="CDY13" s="65"/>
      <c r="CDZ13" s="65"/>
      <c r="CEA13" s="65"/>
      <c r="CEB13" s="65"/>
      <c r="CEC13" s="65"/>
      <c r="CED13" s="65"/>
      <c r="CEE13" s="65"/>
      <c r="CEF13" s="65"/>
      <c r="CEG13" s="32"/>
      <c r="CEH13" s="32"/>
      <c r="CEI13" s="32"/>
      <c r="CEJ13" s="32"/>
      <c r="CEK13" s="32"/>
      <c r="CEL13" s="32"/>
      <c r="CEM13" s="32"/>
      <c r="CEN13" s="32"/>
      <c r="CEO13" s="32"/>
      <c r="CEP13" s="32"/>
      <c r="CEQ13" s="202"/>
      <c r="CER13" s="32"/>
      <c r="CES13" s="32"/>
      <c r="CET13" s="65"/>
      <c r="CEU13" s="32"/>
      <c r="CEV13" s="32"/>
      <c r="CEW13" s="32"/>
      <c r="CEX13" s="32"/>
      <c r="CEY13" s="32"/>
      <c r="CEZ13" s="65"/>
      <c r="CFA13" s="32"/>
      <c r="CFB13" s="32"/>
      <c r="CFC13" s="32"/>
      <c r="CFD13" s="32"/>
      <c r="CFE13" s="32"/>
      <c r="CFF13" s="32"/>
      <c r="CFG13" s="32"/>
      <c r="CFH13" s="32"/>
      <c r="CFI13" s="32"/>
      <c r="CFJ13" s="32"/>
      <c r="CFK13" s="32"/>
      <c r="CFL13" s="32"/>
      <c r="CFM13" s="202"/>
      <c r="CFN13" s="32"/>
      <c r="CFO13" s="32"/>
      <c r="CFP13" s="65"/>
      <c r="CFQ13" s="32"/>
      <c r="CFR13" s="65"/>
      <c r="CFS13" s="65"/>
      <c r="CFT13" s="32"/>
      <c r="CFU13" s="32"/>
      <c r="CFV13" s="32"/>
      <c r="CFW13" s="32"/>
      <c r="CFX13" s="32"/>
      <c r="CFY13" s="32"/>
      <c r="CFZ13" s="32"/>
      <c r="CGA13" s="32"/>
      <c r="CGB13" s="32"/>
      <c r="CGC13" s="32"/>
      <c r="CGD13" s="202"/>
      <c r="CGE13" s="32"/>
      <c r="CGF13" s="32"/>
      <c r="CGG13" s="32"/>
      <c r="CGH13" s="32"/>
      <c r="CGI13" s="32"/>
      <c r="CGJ13" s="32"/>
      <c r="CGK13" s="32"/>
      <c r="CGL13" s="32"/>
      <c r="CGM13" s="32"/>
      <c r="CGN13" s="32"/>
      <c r="CGO13" s="32"/>
      <c r="CGP13" s="32"/>
      <c r="CGQ13" s="202"/>
      <c r="CGR13" s="32"/>
      <c r="CGS13" s="32"/>
      <c r="CGT13" s="32"/>
      <c r="CGU13" s="32"/>
      <c r="CGV13" s="32"/>
      <c r="CGW13" s="32"/>
      <c r="CGX13" s="32"/>
      <c r="CGY13" s="32"/>
      <c r="CGZ13" s="32"/>
      <c r="CHA13" s="32"/>
    </row>
    <row r="14" spans="1:2237" ht="14.9" customHeight="1" thickBot="1" x14ac:dyDescent="0.4">
      <c r="A14" s="59" t="s">
        <v>3874</v>
      </c>
      <c r="B14" s="36" t="s">
        <v>3874</v>
      </c>
      <c r="C14" s="156" t="s">
        <v>3874</v>
      </c>
      <c r="D14" s="902">
        <v>12</v>
      </c>
      <c r="E14" s="53" t="s">
        <v>3874</v>
      </c>
      <c r="F14" s="1006" t="s">
        <v>3885</v>
      </c>
      <c r="G14" s="177" t="s">
        <v>17</v>
      </c>
      <c r="H14" s="177" t="s">
        <v>17</v>
      </c>
      <c r="I14" s="90" t="s">
        <v>3886</v>
      </c>
      <c r="J14" s="172" t="s">
        <v>3887</v>
      </c>
      <c r="K14" s="53" t="s">
        <v>1502</v>
      </c>
      <c r="L14" s="53" t="s">
        <v>1502</v>
      </c>
      <c r="M14" s="53" t="s">
        <v>1502</v>
      </c>
      <c r="N14" s="53" t="s">
        <v>1502</v>
      </c>
      <c r="O14" s="53" t="s">
        <v>1502</v>
      </c>
      <c r="P14" s="53" t="s">
        <v>1502</v>
      </c>
      <c r="Q14" s="53" t="s">
        <v>1502</v>
      </c>
      <c r="R14" s="53" t="s">
        <v>1502</v>
      </c>
      <c r="S14" s="53" t="s">
        <v>1502</v>
      </c>
      <c r="T14" s="53" t="s">
        <v>1502</v>
      </c>
      <c r="U14" s="53" t="s">
        <v>1502</v>
      </c>
      <c r="V14" s="53" t="s">
        <v>1502</v>
      </c>
      <c r="W14" s="53" t="s">
        <v>1502</v>
      </c>
      <c r="X14" s="53" t="s">
        <v>1502</v>
      </c>
      <c r="Y14" s="53" t="s">
        <v>1502</v>
      </c>
      <c r="Z14" s="53" t="s">
        <v>1502</v>
      </c>
      <c r="AA14" s="53" t="s">
        <v>1502</v>
      </c>
      <c r="AB14" s="53" t="s">
        <v>1502</v>
      </c>
      <c r="AC14" s="53" t="s">
        <v>1502</v>
      </c>
      <c r="AD14" s="53" t="s">
        <v>1502</v>
      </c>
      <c r="AE14" s="53" t="s">
        <v>1502</v>
      </c>
      <c r="AF14" s="53" t="s">
        <v>1502</v>
      </c>
      <c r="AG14" s="53" t="s">
        <v>1502</v>
      </c>
      <c r="AH14" s="53" t="s">
        <v>1502</v>
      </c>
      <c r="AI14" s="53" t="s">
        <v>1502</v>
      </c>
      <c r="AJ14" s="53" t="s">
        <v>1502</v>
      </c>
      <c r="AK14" s="53" t="s">
        <v>1502</v>
      </c>
      <c r="AL14" s="53" t="s">
        <v>1502</v>
      </c>
      <c r="AM14" s="53" t="s">
        <v>1502</v>
      </c>
      <c r="AN14" s="53" t="s">
        <v>1502</v>
      </c>
      <c r="AO14" s="53" t="s">
        <v>1502</v>
      </c>
      <c r="AP14" s="53" t="s">
        <v>1502</v>
      </c>
      <c r="AQ14" s="53" t="s">
        <v>1502</v>
      </c>
      <c r="AR14" s="53" t="s">
        <v>1502</v>
      </c>
      <c r="AS14" s="53" t="s">
        <v>1502</v>
      </c>
      <c r="AT14" s="53" t="s">
        <v>1502</v>
      </c>
      <c r="AU14" s="53" t="s">
        <v>1502</v>
      </c>
      <c r="AV14" s="53" t="s">
        <v>1502</v>
      </c>
      <c r="AW14" s="53" t="s">
        <v>1502</v>
      </c>
      <c r="AX14" s="53" t="s">
        <v>1502</v>
      </c>
      <c r="AY14" s="53" t="s">
        <v>1502</v>
      </c>
      <c r="AZ14" s="53" t="s">
        <v>1502</v>
      </c>
      <c r="BA14" s="53" t="s">
        <v>1502</v>
      </c>
      <c r="BB14" s="53" t="s">
        <v>1502</v>
      </c>
      <c r="BC14" s="53" t="s">
        <v>1502</v>
      </c>
      <c r="BD14" s="53" t="s">
        <v>1502</v>
      </c>
      <c r="BE14" s="53" t="s">
        <v>1502</v>
      </c>
      <c r="BF14" s="53" t="s">
        <v>1502</v>
      </c>
      <c r="BG14" s="53" t="s">
        <v>1502</v>
      </c>
      <c r="BH14" s="53" t="s">
        <v>1502</v>
      </c>
      <c r="BI14" s="53" t="s">
        <v>1502</v>
      </c>
      <c r="BJ14" s="53" t="s">
        <v>1502</v>
      </c>
      <c r="BK14" s="53" t="s">
        <v>1502</v>
      </c>
      <c r="BL14" s="53" t="s">
        <v>1502</v>
      </c>
      <c r="BM14" s="53" t="s">
        <v>1502</v>
      </c>
      <c r="BN14" s="53" t="s">
        <v>1502</v>
      </c>
      <c r="BO14" s="53" t="s">
        <v>1502</v>
      </c>
      <c r="BP14" s="53" t="s">
        <v>1502</v>
      </c>
      <c r="BQ14" s="53"/>
      <c r="BR14" s="53"/>
      <c r="BS14" s="53" t="s">
        <v>1502</v>
      </c>
      <c r="BT14" s="53" t="s">
        <v>1502</v>
      </c>
      <c r="BU14" s="53" t="s">
        <v>1502</v>
      </c>
      <c r="BV14" s="53" t="s">
        <v>1502</v>
      </c>
      <c r="BW14" s="53" t="s">
        <v>1502</v>
      </c>
      <c r="BX14" s="53" t="s">
        <v>1502</v>
      </c>
      <c r="BY14" s="53" t="s">
        <v>1502</v>
      </c>
      <c r="BZ14" s="53"/>
      <c r="CA14" s="1025"/>
      <c r="CB14" s="53"/>
      <c r="CC14" s="53" t="s">
        <v>1502</v>
      </c>
      <c r="CD14" s="53"/>
      <c r="CE14" s="53" t="s">
        <v>1502</v>
      </c>
      <c r="CF14" s="53" t="s">
        <v>1502</v>
      </c>
      <c r="CG14" s="53" t="s">
        <v>1502</v>
      </c>
      <c r="CH14" s="53" t="s">
        <v>1502</v>
      </c>
      <c r="CI14" s="53" t="s">
        <v>1502</v>
      </c>
      <c r="CJ14" s="53" t="s">
        <v>1502</v>
      </c>
      <c r="CK14" s="53"/>
      <c r="CL14" s="53"/>
      <c r="CM14" s="53" t="s">
        <v>1502</v>
      </c>
      <c r="CN14" s="53"/>
      <c r="CO14" s="53"/>
      <c r="CP14" s="27"/>
      <c r="CQ14" s="27"/>
      <c r="CR14" s="53"/>
      <c r="CS14" s="53"/>
      <c r="CT14" s="53"/>
      <c r="CU14" s="53"/>
      <c r="CV14" s="53" t="s">
        <v>1502</v>
      </c>
      <c r="CW14" s="53"/>
      <c r="CX14" s="53"/>
      <c r="CY14" s="53"/>
      <c r="CZ14" s="53"/>
      <c r="DA14" s="53"/>
      <c r="DB14" s="53"/>
      <c r="DC14" s="53"/>
      <c r="DD14" s="53"/>
      <c r="DE14" s="53"/>
      <c r="DF14" s="53"/>
      <c r="DG14" s="53" t="s">
        <v>1502</v>
      </c>
      <c r="DH14" s="875"/>
      <c r="DI14" s="53"/>
      <c r="DJ14" s="53"/>
      <c r="DK14" s="875"/>
      <c r="DL14" s="53"/>
      <c r="DM14" s="53"/>
      <c r="DN14" s="53"/>
      <c r="DO14" s="53"/>
      <c r="DP14" s="53"/>
      <c r="DQ14" s="896"/>
      <c r="DR14" s="53"/>
      <c r="DS14" s="53"/>
      <c r="DT14" s="53"/>
      <c r="DU14" s="53"/>
      <c r="DV14" s="53" t="s">
        <v>1502</v>
      </c>
      <c r="DW14" s="53"/>
      <c r="DX14" s="53"/>
      <c r="DY14" s="53"/>
      <c r="DZ14" s="53"/>
      <c r="EA14" s="53"/>
      <c r="EB14" s="53"/>
      <c r="EC14" s="53"/>
      <c r="ED14" s="53"/>
      <c r="EE14" s="53"/>
      <c r="EF14" s="53"/>
      <c r="EG14" s="53"/>
      <c r="EH14" s="53" t="s">
        <v>1502</v>
      </c>
      <c r="EI14" s="1047"/>
      <c r="EJ14" s="53" t="s">
        <v>1502</v>
      </c>
      <c r="EK14" s="53"/>
      <c r="EL14" s="1047" t="s">
        <v>1502</v>
      </c>
      <c r="EM14" s="53"/>
      <c r="EN14" s="53"/>
      <c r="EO14" s="27"/>
      <c r="EP14" s="53"/>
      <c r="EQ14" s="53"/>
      <c r="ER14" s="1047" t="s">
        <v>1502</v>
      </c>
      <c r="ES14" s="53"/>
      <c r="ET14" s="53"/>
      <c r="EU14" s="53"/>
      <c r="EV14" s="53"/>
      <c r="EW14" s="53"/>
      <c r="EX14" s="53"/>
      <c r="EY14" s="53"/>
      <c r="EZ14" s="53"/>
      <c r="FA14" s="53"/>
      <c r="FB14" s="53"/>
      <c r="FC14" s="53"/>
      <c r="FD14" s="53"/>
      <c r="FE14" s="1037"/>
      <c r="FF14" s="53"/>
      <c r="FG14" s="53"/>
      <c r="FH14" s="1037"/>
      <c r="FI14" s="1025"/>
      <c r="FJ14" s="1037"/>
      <c r="FK14" s="53"/>
      <c r="FL14" s="53"/>
      <c r="FM14" s="53" t="s">
        <v>1502</v>
      </c>
      <c r="FN14" s="1047"/>
      <c r="FO14" s="53" t="s">
        <v>1502</v>
      </c>
      <c r="FP14" s="53"/>
      <c r="FQ14" s="53"/>
      <c r="FR14" s="53"/>
      <c r="FS14" s="53" t="s">
        <v>1502</v>
      </c>
      <c r="FT14" s="1047"/>
      <c r="FU14" s="53" t="s">
        <v>1502</v>
      </c>
      <c r="FV14" s="53"/>
      <c r="FW14" s="53"/>
      <c r="FX14" s="53"/>
      <c r="FY14" s="53"/>
      <c r="FZ14" s="53"/>
      <c r="GA14" s="53"/>
      <c r="GB14" s="53"/>
      <c r="GC14" s="53"/>
      <c r="GD14" s="53"/>
      <c r="GE14" s="53"/>
      <c r="GF14" s="53"/>
      <c r="GG14" s="53"/>
      <c r="GH14" s="894"/>
      <c r="GI14" s="1042" t="s">
        <v>1502</v>
      </c>
      <c r="GJ14" s="53" t="s">
        <v>1502</v>
      </c>
      <c r="GK14" s="53" t="s">
        <v>1502</v>
      </c>
      <c r="GL14" s="53" t="s">
        <v>1502</v>
      </c>
      <c r="GM14" s="53" t="s">
        <v>1502</v>
      </c>
      <c r="GN14" s="53" t="s">
        <v>1502</v>
      </c>
      <c r="GO14" s="53" t="s">
        <v>1502</v>
      </c>
      <c r="GP14" s="53" t="s">
        <v>1502</v>
      </c>
      <c r="GQ14" s="53" t="s">
        <v>1502</v>
      </c>
      <c r="GR14" s="53" t="s">
        <v>1502</v>
      </c>
      <c r="GS14" s="53" t="s">
        <v>1502</v>
      </c>
      <c r="GT14" s="53" t="s">
        <v>1502</v>
      </c>
      <c r="GU14" s="53" t="s">
        <v>1502</v>
      </c>
      <c r="GV14" s="53" t="s">
        <v>1502</v>
      </c>
      <c r="GW14" s="53" t="s">
        <v>1502</v>
      </c>
      <c r="GX14" s="53" t="s">
        <v>1502</v>
      </c>
      <c r="GY14" s="53" t="s">
        <v>1502</v>
      </c>
      <c r="GZ14" s="53" t="s">
        <v>1502</v>
      </c>
      <c r="HA14" s="53" t="s">
        <v>1502</v>
      </c>
      <c r="HB14" s="53" t="s">
        <v>1502</v>
      </c>
      <c r="HC14" s="53" t="s">
        <v>1502</v>
      </c>
      <c r="HD14" s="53" t="s">
        <v>1502</v>
      </c>
      <c r="HE14" s="53" t="s">
        <v>1502</v>
      </c>
      <c r="HF14" s="53" t="s">
        <v>1502</v>
      </c>
      <c r="HG14" s="53" t="s">
        <v>1502</v>
      </c>
      <c r="HH14" s="53" t="s">
        <v>1502</v>
      </c>
      <c r="HI14" s="53" t="s">
        <v>1502</v>
      </c>
      <c r="HJ14" s="53" t="s">
        <v>1502</v>
      </c>
      <c r="HK14" s="53" t="s">
        <v>1502</v>
      </c>
      <c r="HL14" s="53" t="s">
        <v>1502</v>
      </c>
      <c r="HM14" s="53" t="s">
        <v>1502</v>
      </c>
      <c r="HN14" s="53" t="s">
        <v>1502</v>
      </c>
      <c r="HO14" s="53" t="s">
        <v>1502</v>
      </c>
      <c r="HP14" s="53" t="s">
        <v>1502</v>
      </c>
      <c r="HQ14" s="53" t="s">
        <v>1502</v>
      </c>
      <c r="HR14" s="53" t="s">
        <v>1502</v>
      </c>
      <c r="HS14" s="53" t="s">
        <v>1502</v>
      </c>
      <c r="HT14" s="53" t="s">
        <v>1502</v>
      </c>
      <c r="HU14" s="53" t="s">
        <v>1502</v>
      </c>
      <c r="HV14" s="53" t="s">
        <v>1502</v>
      </c>
      <c r="HW14" s="53" t="s">
        <v>1502</v>
      </c>
      <c r="HX14" s="53" t="s">
        <v>1502</v>
      </c>
      <c r="HY14" s="53" t="s">
        <v>1502</v>
      </c>
      <c r="HZ14" s="53" t="s">
        <v>1502</v>
      </c>
      <c r="IA14" s="53" t="s">
        <v>1502</v>
      </c>
      <c r="IB14" s="53" t="s">
        <v>1502</v>
      </c>
      <c r="IC14" s="53" t="s">
        <v>1502</v>
      </c>
      <c r="ID14" s="53" t="s">
        <v>1502</v>
      </c>
      <c r="IE14" s="53" t="s">
        <v>1502</v>
      </c>
      <c r="IF14" s="53" t="s">
        <v>1502</v>
      </c>
      <c r="IG14" s="53" t="s">
        <v>1502</v>
      </c>
      <c r="IH14" s="53" t="s">
        <v>1502</v>
      </c>
      <c r="II14" s="53" t="s">
        <v>1502</v>
      </c>
      <c r="IJ14" s="53" t="s">
        <v>1502</v>
      </c>
      <c r="IK14" s="53" t="s">
        <v>1502</v>
      </c>
      <c r="IL14" s="53"/>
      <c r="IM14" s="53"/>
      <c r="IN14" s="53" t="s">
        <v>1502</v>
      </c>
      <c r="IO14" s="53" t="s">
        <v>1502</v>
      </c>
      <c r="IP14" s="53"/>
      <c r="IQ14" s="53"/>
      <c r="IR14" s="53" t="s">
        <v>1502</v>
      </c>
      <c r="IS14" s="53" t="s">
        <v>1502</v>
      </c>
      <c r="IT14" s="53" t="s">
        <v>1502</v>
      </c>
      <c r="IU14" s="53" t="s">
        <v>1502</v>
      </c>
      <c r="IV14" s="53" t="s">
        <v>1502</v>
      </c>
      <c r="IW14" s="53" t="s">
        <v>1502</v>
      </c>
      <c r="IX14" s="53"/>
      <c r="IY14" s="380"/>
      <c r="IZ14" s="53" t="s">
        <v>1502</v>
      </c>
      <c r="JA14" s="53" t="s">
        <v>1502</v>
      </c>
      <c r="JB14" s="53" t="s">
        <v>1502</v>
      </c>
      <c r="JC14" s="53" t="s">
        <v>1502</v>
      </c>
      <c r="JD14" s="53" t="s">
        <v>1502</v>
      </c>
      <c r="JE14" s="53" t="s">
        <v>1502</v>
      </c>
      <c r="JF14" s="53" t="s">
        <v>1502</v>
      </c>
      <c r="JG14" s="53" t="s">
        <v>1502</v>
      </c>
      <c r="JH14" s="53" t="s">
        <v>1502</v>
      </c>
      <c r="JI14" s="53" t="s">
        <v>1502</v>
      </c>
      <c r="JJ14" s="53" t="s">
        <v>1502</v>
      </c>
      <c r="JK14" s="53" t="s">
        <v>1502</v>
      </c>
      <c r="JL14" s="53" t="s">
        <v>1502</v>
      </c>
      <c r="JM14" s="53" t="s">
        <v>1502</v>
      </c>
      <c r="JN14" s="53" t="s">
        <v>1502</v>
      </c>
      <c r="JO14" s="53" t="s">
        <v>1502</v>
      </c>
      <c r="JP14" s="53" t="s">
        <v>1502</v>
      </c>
      <c r="JQ14" s="53" t="s">
        <v>1502</v>
      </c>
      <c r="JR14" s="53" t="s">
        <v>1502</v>
      </c>
      <c r="JS14" s="53" t="s">
        <v>1502</v>
      </c>
      <c r="JT14" s="53" t="s">
        <v>1502</v>
      </c>
      <c r="JU14" s="53" t="s">
        <v>1502</v>
      </c>
      <c r="JV14" s="53" t="s">
        <v>1502</v>
      </c>
      <c r="JW14" s="53" t="s">
        <v>1502</v>
      </c>
      <c r="JX14" s="53" t="s">
        <v>1502</v>
      </c>
      <c r="JY14" s="53" t="s">
        <v>1502</v>
      </c>
      <c r="JZ14" s="53" t="s">
        <v>1502</v>
      </c>
      <c r="KA14" s="53" t="s">
        <v>1502</v>
      </c>
      <c r="KB14" s="53" t="s">
        <v>1502</v>
      </c>
      <c r="KC14" s="53" t="s">
        <v>1502</v>
      </c>
      <c r="KD14" s="53" t="s">
        <v>1502</v>
      </c>
      <c r="KE14" s="53" t="s">
        <v>1502</v>
      </c>
      <c r="KF14" s="53" t="s">
        <v>1502</v>
      </c>
      <c r="KG14" s="53" t="s">
        <v>1502</v>
      </c>
      <c r="KH14" s="53" t="s">
        <v>1502</v>
      </c>
      <c r="KI14" s="53" t="s">
        <v>1502</v>
      </c>
      <c r="KJ14" s="53" t="s">
        <v>1502</v>
      </c>
      <c r="KK14" s="53" t="s">
        <v>1502</v>
      </c>
      <c r="KL14" s="53" t="s">
        <v>1502</v>
      </c>
      <c r="KM14" s="53" t="s">
        <v>1502</v>
      </c>
      <c r="KN14" s="53" t="s">
        <v>1502</v>
      </c>
      <c r="KO14" s="53" t="s">
        <v>1502</v>
      </c>
      <c r="KP14" s="53" t="s">
        <v>1502</v>
      </c>
      <c r="KQ14" s="53" t="s">
        <v>1502</v>
      </c>
      <c r="KR14" s="53" t="s">
        <v>1502</v>
      </c>
      <c r="KS14" s="53" t="s">
        <v>1502</v>
      </c>
      <c r="KT14" s="53" t="s">
        <v>1502</v>
      </c>
      <c r="KU14" s="53" t="s">
        <v>1502</v>
      </c>
      <c r="KV14" s="53" t="s">
        <v>1502</v>
      </c>
      <c r="KW14" s="53" t="s">
        <v>1502</v>
      </c>
      <c r="KX14" s="53" t="s">
        <v>1502</v>
      </c>
      <c r="KY14" s="53" t="s">
        <v>1502</v>
      </c>
      <c r="KZ14" s="53" t="s">
        <v>1502</v>
      </c>
      <c r="LA14" s="53" t="s">
        <v>1502</v>
      </c>
      <c r="LB14" s="53" t="s">
        <v>1502</v>
      </c>
      <c r="LC14" s="53" t="s">
        <v>1502</v>
      </c>
      <c r="LD14" s="53" t="s">
        <v>1502</v>
      </c>
      <c r="LE14" s="53" t="s">
        <v>1502</v>
      </c>
      <c r="LF14" s="53"/>
      <c r="LG14" s="53"/>
      <c r="LH14" s="53" t="s">
        <v>1502</v>
      </c>
      <c r="LI14" s="53"/>
      <c r="LJ14" s="53" t="s">
        <v>1502</v>
      </c>
      <c r="LK14" s="53" t="s">
        <v>1502</v>
      </c>
      <c r="LL14" s="53" t="s">
        <v>1502</v>
      </c>
      <c r="LM14" s="53" t="s">
        <v>1502</v>
      </c>
      <c r="LN14" s="53" t="s">
        <v>1502</v>
      </c>
      <c r="LO14" s="27" t="s">
        <v>1502</v>
      </c>
      <c r="LP14" s="27"/>
      <c r="LQ14" s="27"/>
      <c r="LR14" s="53" t="s">
        <v>1502</v>
      </c>
      <c r="LS14" s="53" t="s">
        <v>1502</v>
      </c>
      <c r="LT14" s="53" t="s">
        <v>1502</v>
      </c>
      <c r="LU14" s="53" t="s">
        <v>1502</v>
      </c>
      <c r="LV14" s="53" t="s">
        <v>1502</v>
      </c>
      <c r="LW14" s="53" t="s">
        <v>1502</v>
      </c>
      <c r="LX14" s="53" t="s">
        <v>1502</v>
      </c>
      <c r="LY14" s="53" t="s">
        <v>1502</v>
      </c>
      <c r="LZ14" s="53" t="s">
        <v>1502</v>
      </c>
      <c r="MA14" s="53"/>
      <c r="MB14" s="27"/>
      <c r="MC14" s="53" t="s">
        <v>1502</v>
      </c>
      <c r="MD14" s="1042"/>
      <c r="ME14" s="913"/>
      <c r="MF14" s="53"/>
      <c r="MG14" s="53"/>
      <c r="MH14" s="27" t="e">
        <v>#N/A</v>
      </c>
      <c r="MI14" s="53" t="e">
        <v>#N/A</v>
      </c>
      <c r="MJ14" s="27"/>
      <c r="MK14" s="27"/>
      <c r="ML14" s="53"/>
      <c r="MM14" s="27"/>
      <c r="MN14" s="53"/>
      <c r="MO14" s="53" t="s">
        <v>1502</v>
      </c>
      <c r="MP14" s="53" t="s">
        <v>1502</v>
      </c>
      <c r="MQ14" s="53"/>
      <c r="MR14" s="53"/>
      <c r="MS14" s="53"/>
      <c r="MT14" s="53"/>
      <c r="MU14" s="53"/>
      <c r="MV14" s="875"/>
      <c r="MW14" s="53"/>
      <c r="MX14" s="875"/>
      <c r="MY14" s="53"/>
      <c r="MZ14" s="53"/>
      <c r="NA14" s="53" t="s">
        <v>1502</v>
      </c>
      <c r="NB14" s="53"/>
      <c r="NC14" s="875"/>
      <c r="ND14" s="1025"/>
      <c r="NE14" s="1025"/>
      <c r="NF14" s="53"/>
      <c r="NG14" s="53"/>
      <c r="NH14" s="53"/>
      <c r="NI14" s="53"/>
      <c r="NJ14" s="53"/>
      <c r="NK14" s="53"/>
      <c r="NL14" s="53"/>
      <c r="NM14" s="53"/>
      <c r="NN14" s="53"/>
      <c r="NO14" s="53" t="s">
        <v>1502</v>
      </c>
      <c r="NP14" s="53"/>
      <c r="NQ14" s="53"/>
      <c r="NR14" s="53"/>
      <c r="NS14" s="53"/>
      <c r="NT14" s="53"/>
      <c r="NU14" s="53"/>
      <c r="NV14" s="53"/>
      <c r="NW14" s="53"/>
      <c r="NX14" s="896"/>
      <c r="NY14" s="53"/>
      <c r="NZ14" s="53"/>
      <c r="OA14" s="27"/>
      <c r="OB14" s="53" t="s">
        <v>1502</v>
      </c>
      <c r="OC14" s="1047"/>
      <c r="OD14" s="53" t="s">
        <v>1502</v>
      </c>
      <c r="OE14" s="53"/>
      <c r="OF14" s="53"/>
      <c r="OG14" s="53"/>
      <c r="OH14" s="390"/>
      <c r="OI14" s="53"/>
      <c r="OJ14" s="53"/>
      <c r="OK14" s="53"/>
      <c r="OL14" s="53"/>
      <c r="OM14" s="1047" t="s">
        <v>3878</v>
      </c>
      <c r="ON14" s="53"/>
      <c r="OO14" s="53"/>
      <c r="OP14" s="53"/>
      <c r="OQ14" s="53"/>
      <c r="OR14" s="53"/>
      <c r="OS14" s="53"/>
      <c r="OT14" s="53"/>
      <c r="OU14" s="53"/>
      <c r="OV14" s="53"/>
      <c r="OW14" s="53"/>
      <c r="OX14" s="53"/>
      <c r="OY14" s="53"/>
      <c r="OZ14" s="53"/>
      <c r="PA14" s="53"/>
      <c r="PB14" s="53"/>
      <c r="PC14" s="53" t="s">
        <v>1502</v>
      </c>
      <c r="PD14" s="1047"/>
      <c r="PE14" s="53" t="s">
        <v>1502</v>
      </c>
      <c r="PF14" s="53"/>
      <c r="PG14" s="53"/>
      <c r="PH14" s="53"/>
      <c r="PI14" s="1047"/>
      <c r="PJ14" s="53" t="s">
        <v>1502</v>
      </c>
      <c r="PK14" s="1047"/>
      <c r="PL14" s="27" t="s">
        <v>1502</v>
      </c>
      <c r="PM14" s="53"/>
      <c r="PN14" s="53"/>
      <c r="PO14" s="53"/>
      <c r="PP14" s="53"/>
      <c r="PQ14" s="53"/>
      <c r="PR14" s="1038"/>
      <c r="PS14" s="53"/>
      <c r="PT14" s="53"/>
      <c r="PU14" s="53"/>
      <c r="PV14" s="53"/>
      <c r="PW14" s="1047"/>
      <c r="PX14" s="53"/>
      <c r="PY14" s="53"/>
      <c r="PZ14" s="53"/>
      <c r="QA14" s="53"/>
      <c r="QB14" s="894"/>
      <c r="QC14" s="53" t="s">
        <v>1502</v>
      </c>
      <c r="QD14" s="53" t="s">
        <v>1502</v>
      </c>
      <c r="QE14" s="53" t="s">
        <v>1502</v>
      </c>
      <c r="QF14" s="53" t="s">
        <v>1502</v>
      </c>
      <c r="QG14" s="53" t="s">
        <v>1502</v>
      </c>
      <c r="QH14" s="53" t="s">
        <v>1502</v>
      </c>
      <c r="QI14" s="53" t="s">
        <v>1502</v>
      </c>
      <c r="QJ14" s="53" t="s">
        <v>1502</v>
      </c>
      <c r="QK14" s="53" t="s">
        <v>1502</v>
      </c>
      <c r="QL14" s="53" t="s">
        <v>1502</v>
      </c>
      <c r="QM14" s="53" t="s">
        <v>1502</v>
      </c>
      <c r="QN14" s="53" t="s">
        <v>1502</v>
      </c>
      <c r="QO14" s="53" t="s">
        <v>1502</v>
      </c>
      <c r="QP14" s="53" t="s">
        <v>1502</v>
      </c>
      <c r="QQ14" s="53" t="s">
        <v>1502</v>
      </c>
      <c r="QR14" s="53" t="s">
        <v>1502</v>
      </c>
      <c r="QS14" s="53" t="s">
        <v>1502</v>
      </c>
      <c r="QT14" s="53" t="s">
        <v>1502</v>
      </c>
      <c r="QU14" s="53" t="s">
        <v>1502</v>
      </c>
      <c r="QV14" s="53" t="s">
        <v>1502</v>
      </c>
      <c r="QW14" s="53" t="s">
        <v>1502</v>
      </c>
      <c r="QX14" s="53" t="s">
        <v>1502</v>
      </c>
      <c r="QY14" s="53" t="s">
        <v>1502</v>
      </c>
      <c r="QZ14" s="53" t="s">
        <v>1502</v>
      </c>
      <c r="RA14" s="53" t="s">
        <v>1502</v>
      </c>
      <c r="RB14" s="53" t="s">
        <v>1502</v>
      </c>
      <c r="RC14" s="53" t="s">
        <v>1502</v>
      </c>
      <c r="RD14" s="53" t="s">
        <v>1502</v>
      </c>
      <c r="RE14" s="53" t="s">
        <v>1502</v>
      </c>
      <c r="RF14" s="53" t="s">
        <v>1502</v>
      </c>
      <c r="RG14" s="53" t="s">
        <v>1502</v>
      </c>
      <c r="RH14" s="53" t="s">
        <v>1502</v>
      </c>
      <c r="RI14" s="53" t="s">
        <v>1502</v>
      </c>
      <c r="RJ14" s="53" t="s">
        <v>1502</v>
      </c>
      <c r="RK14" s="53" t="s">
        <v>1502</v>
      </c>
      <c r="RL14" s="53" t="s">
        <v>1502</v>
      </c>
      <c r="RM14" s="53" t="s">
        <v>1502</v>
      </c>
      <c r="RN14" s="53" t="s">
        <v>1502</v>
      </c>
      <c r="RO14" s="53" t="s">
        <v>1502</v>
      </c>
      <c r="RP14" s="53" t="s">
        <v>1502</v>
      </c>
      <c r="RQ14" s="53" t="s">
        <v>1502</v>
      </c>
      <c r="RR14" s="53" t="s">
        <v>1502</v>
      </c>
      <c r="RS14" s="53" t="s">
        <v>1502</v>
      </c>
      <c r="RT14" s="53" t="s">
        <v>1502</v>
      </c>
      <c r="RU14" s="53" t="s">
        <v>1502</v>
      </c>
      <c r="RV14" s="53" t="s">
        <v>1502</v>
      </c>
      <c r="RW14" s="53" t="s">
        <v>1502</v>
      </c>
      <c r="RX14" s="53" t="s">
        <v>1502</v>
      </c>
      <c r="RY14" s="53" t="s">
        <v>1502</v>
      </c>
      <c r="RZ14" s="53" t="s">
        <v>1502</v>
      </c>
      <c r="SA14" s="53" t="s">
        <v>1502</v>
      </c>
      <c r="SB14" s="53" t="s">
        <v>1502</v>
      </c>
      <c r="SC14" s="53" t="s">
        <v>1502</v>
      </c>
      <c r="SD14" s="53" t="s">
        <v>1502</v>
      </c>
      <c r="SE14" s="53" t="s">
        <v>1502</v>
      </c>
      <c r="SF14" s="53" t="s">
        <v>1502</v>
      </c>
      <c r="SG14" s="53" t="s">
        <v>1502</v>
      </c>
      <c r="SH14" s="53" t="s">
        <v>1502</v>
      </c>
      <c r="SI14" s="53" t="s">
        <v>1502</v>
      </c>
      <c r="SJ14" s="53" t="s">
        <v>1502</v>
      </c>
      <c r="SK14" s="53" t="s">
        <v>1502</v>
      </c>
      <c r="SL14" s="53" t="s">
        <v>1502</v>
      </c>
      <c r="SM14" s="53" t="s">
        <v>1502</v>
      </c>
      <c r="SN14" s="53" t="s">
        <v>1502</v>
      </c>
      <c r="SO14" s="53" t="s">
        <v>1502</v>
      </c>
      <c r="SP14" s="53" t="s">
        <v>1502</v>
      </c>
      <c r="SQ14" s="53" t="s">
        <v>1502</v>
      </c>
      <c r="SR14" s="53" t="s">
        <v>1502</v>
      </c>
      <c r="SS14" s="53" t="s">
        <v>1502</v>
      </c>
      <c r="ST14" s="53" t="s">
        <v>1502</v>
      </c>
      <c r="SU14" s="53" t="s">
        <v>1502</v>
      </c>
      <c r="SV14" s="53" t="s">
        <v>1502</v>
      </c>
      <c r="SW14" s="53" t="s">
        <v>1502</v>
      </c>
      <c r="SX14" s="53" t="s">
        <v>1502</v>
      </c>
      <c r="SY14" s="53" t="s">
        <v>1502</v>
      </c>
      <c r="SZ14" s="53"/>
      <c r="TA14" s="53"/>
      <c r="TB14" s="53"/>
      <c r="TC14" s="53" t="s">
        <v>1502</v>
      </c>
      <c r="TD14" s="27"/>
      <c r="TE14" s="53"/>
      <c r="TF14" s="53"/>
      <c r="TG14" s="53"/>
      <c r="TH14" s="53"/>
      <c r="TI14" s="27"/>
      <c r="TJ14" s="53"/>
      <c r="TK14" s="53"/>
      <c r="TL14" s="376"/>
      <c r="TM14" s="53" t="s">
        <v>1502</v>
      </c>
      <c r="TN14" s="53"/>
      <c r="TO14" s="53"/>
      <c r="TP14" s="53"/>
      <c r="TQ14" s="53"/>
      <c r="TR14" s="53"/>
      <c r="TS14" s="53"/>
      <c r="TT14" s="53"/>
      <c r="TU14" s="875"/>
      <c r="TV14" s="53"/>
      <c r="TW14" s="53"/>
      <c r="TX14" s="875"/>
      <c r="TY14" s="53" t="s">
        <v>1502</v>
      </c>
      <c r="TZ14" s="53"/>
      <c r="UA14" s="53"/>
      <c r="UB14" s="53"/>
      <c r="UC14" s="53"/>
      <c r="UD14" s="53"/>
      <c r="UE14" s="53"/>
      <c r="UF14" s="53"/>
      <c r="UG14" s="896"/>
      <c r="UH14" s="53"/>
      <c r="UI14" s="53"/>
      <c r="UJ14" s="53"/>
      <c r="UK14" s="53"/>
      <c r="UL14" s="53" t="s">
        <v>1502</v>
      </c>
      <c r="UM14" s="53"/>
      <c r="UN14" s="53"/>
      <c r="UO14" s="53"/>
      <c r="UP14" s="53"/>
      <c r="UQ14" s="53"/>
      <c r="UR14" s="53"/>
      <c r="US14" s="53"/>
      <c r="UT14" s="53"/>
      <c r="UU14" s="53"/>
      <c r="UV14" s="53"/>
      <c r="UW14" s="53"/>
      <c r="UX14" s="53" t="s">
        <v>1502</v>
      </c>
      <c r="UY14" s="1047" t="s">
        <v>1502</v>
      </c>
      <c r="UZ14" s="53" t="s">
        <v>1502</v>
      </c>
      <c r="VA14" s="53"/>
      <c r="VB14" s="53"/>
      <c r="VC14" s="53"/>
      <c r="VD14" s="27"/>
      <c r="VE14" s="53"/>
      <c r="VF14" s="53"/>
      <c r="VG14" s="1047" t="s">
        <v>1502</v>
      </c>
      <c r="VH14" s="53"/>
      <c r="VI14" s="53"/>
      <c r="VJ14" s="1047" t="s">
        <v>1502</v>
      </c>
      <c r="VK14" s="53"/>
      <c r="VL14" s="53"/>
      <c r="VM14" s="53"/>
      <c r="VN14" s="53"/>
      <c r="VO14" s="53"/>
      <c r="VP14" s="53"/>
      <c r="VQ14" s="53"/>
      <c r="VR14" s="53"/>
      <c r="VS14" s="53"/>
      <c r="VT14" s="53"/>
      <c r="VU14" s="53"/>
      <c r="VV14" s="53"/>
      <c r="VW14" s="53"/>
      <c r="VX14" s="53"/>
      <c r="VY14" s="53"/>
      <c r="VZ14" s="1047"/>
      <c r="WA14" s="53" t="s">
        <v>1502</v>
      </c>
      <c r="WB14" s="1047" t="s">
        <v>1502</v>
      </c>
      <c r="WC14" s="53" t="s">
        <v>1502</v>
      </c>
      <c r="WD14" s="53"/>
      <c r="WE14" s="1047"/>
      <c r="WF14" s="53"/>
      <c r="WG14" s="53"/>
      <c r="WH14" s="53" t="s">
        <v>1502</v>
      </c>
      <c r="WI14" s="1047" t="s">
        <v>1502</v>
      </c>
      <c r="WJ14" s="53" t="s">
        <v>1502</v>
      </c>
      <c r="WK14" s="53"/>
      <c r="WL14" s="53"/>
      <c r="WM14" s="53"/>
      <c r="WN14" s="53"/>
      <c r="WO14" s="1038"/>
      <c r="WP14" s="53"/>
      <c r="WQ14" s="53"/>
      <c r="WR14" s="53"/>
      <c r="WS14" s="53"/>
      <c r="WT14" s="53"/>
      <c r="WU14" s="53"/>
      <c r="WV14" s="53"/>
      <c r="WW14" s="53"/>
      <c r="WX14" s="894"/>
      <c r="WY14" s="53" t="s">
        <v>1502</v>
      </c>
      <c r="WZ14" s="53" t="s">
        <v>1502</v>
      </c>
      <c r="XA14" s="53" t="s">
        <v>1502</v>
      </c>
      <c r="XB14" s="53" t="s">
        <v>1502</v>
      </c>
      <c r="XC14" s="53" t="s">
        <v>1502</v>
      </c>
      <c r="XD14" s="53" t="s">
        <v>1502</v>
      </c>
      <c r="XE14" s="53" t="s">
        <v>1502</v>
      </c>
      <c r="XF14" s="53" t="s">
        <v>1502</v>
      </c>
      <c r="XG14" s="53" t="s">
        <v>1502</v>
      </c>
      <c r="XH14" s="53" t="s">
        <v>1502</v>
      </c>
      <c r="XI14" s="53" t="s">
        <v>1502</v>
      </c>
      <c r="XJ14" s="53" t="s">
        <v>1502</v>
      </c>
      <c r="XK14" s="53" t="s">
        <v>1502</v>
      </c>
      <c r="XL14" s="53" t="s">
        <v>1502</v>
      </c>
      <c r="XM14" s="53" t="s">
        <v>1502</v>
      </c>
      <c r="XN14" s="53" t="s">
        <v>1502</v>
      </c>
      <c r="XO14" s="53" t="s">
        <v>1502</v>
      </c>
      <c r="XP14" s="53" t="s">
        <v>1502</v>
      </c>
      <c r="XQ14" s="53" t="s">
        <v>1502</v>
      </c>
      <c r="XR14" s="53" t="s">
        <v>1502</v>
      </c>
      <c r="XS14" s="53" t="s">
        <v>1502</v>
      </c>
      <c r="XT14" s="53" t="s">
        <v>1502</v>
      </c>
      <c r="XU14" s="53" t="s">
        <v>1502</v>
      </c>
      <c r="XV14" s="53" t="s">
        <v>1502</v>
      </c>
      <c r="XW14" s="53" t="s">
        <v>1502</v>
      </c>
      <c r="XX14" s="53" t="s">
        <v>1502</v>
      </c>
      <c r="XY14" s="53" t="s">
        <v>1502</v>
      </c>
      <c r="XZ14" s="53" t="s">
        <v>1502</v>
      </c>
      <c r="YA14" s="53" t="s">
        <v>1502</v>
      </c>
      <c r="YB14" s="53" t="s">
        <v>1502</v>
      </c>
      <c r="YC14" s="53" t="s">
        <v>1502</v>
      </c>
      <c r="YD14" s="53" t="s">
        <v>1502</v>
      </c>
      <c r="YE14" s="53" t="s">
        <v>1502</v>
      </c>
      <c r="YF14" s="53" t="s">
        <v>1502</v>
      </c>
      <c r="YG14" s="53" t="s">
        <v>1502</v>
      </c>
      <c r="YH14" s="53" t="s">
        <v>1502</v>
      </c>
      <c r="YI14" s="53" t="s">
        <v>1502</v>
      </c>
      <c r="YJ14" s="53" t="s">
        <v>1502</v>
      </c>
      <c r="YK14" s="53" t="s">
        <v>1502</v>
      </c>
      <c r="YL14" s="53" t="s">
        <v>1502</v>
      </c>
      <c r="YM14" s="53" t="s">
        <v>1502</v>
      </c>
      <c r="YN14" s="53" t="s">
        <v>1502</v>
      </c>
      <c r="YO14" s="53" t="s">
        <v>1502</v>
      </c>
      <c r="YP14" s="53" t="s">
        <v>1502</v>
      </c>
      <c r="YQ14" s="53" t="s">
        <v>1502</v>
      </c>
      <c r="YR14" s="53" t="s">
        <v>1502</v>
      </c>
      <c r="YS14" s="53" t="s">
        <v>1502</v>
      </c>
      <c r="YT14" s="53" t="s">
        <v>1502</v>
      </c>
      <c r="YU14" s="53" t="s">
        <v>1502</v>
      </c>
      <c r="YV14" s="53" t="s">
        <v>1502</v>
      </c>
      <c r="YW14" s="53" t="s">
        <v>1502</v>
      </c>
      <c r="YX14" s="53" t="s">
        <v>1502</v>
      </c>
      <c r="YY14" s="53" t="s">
        <v>1502</v>
      </c>
      <c r="YZ14" s="53"/>
      <c r="ZA14" s="64"/>
      <c r="ZB14" s="53" t="s">
        <v>1502</v>
      </c>
      <c r="ZC14" s="53" t="s">
        <v>1502</v>
      </c>
      <c r="ZD14" s="53"/>
      <c r="ZE14" s="53"/>
      <c r="ZF14" s="53" t="s">
        <v>1502</v>
      </c>
      <c r="ZG14" s="53" t="s">
        <v>1502</v>
      </c>
      <c r="ZH14" s="53" t="s">
        <v>1502</v>
      </c>
      <c r="ZI14" s="53" t="s">
        <v>1502</v>
      </c>
      <c r="ZJ14" s="53" t="s">
        <v>1502</v>
      </c>
      <c r="ZK14" s="53" t="s">
        <v>1502</v>
      </c>
      <c r="ZL14" s="53" t="s">
        <v>1502</v>
      </c>
      <c r="ZM14" s="53"/>
      <c r="ZN14" s="53" t="s">
        <v>1502</v>
      </c>
      <c r="ZO14" s="53"/>
      <c r="ZP14" s="53"/>
      <c r="ZQ14" s="53" t="s">
        <v>1502</v>
      </c>
      <c r="ZR14" s="53"/>
      <c r="ZS14" s="53" t="s">
        <v>1502</v>
      </c>
      <c r="ZT14" s="53" t="s">
        <v>1502</v>
      </c>
      <c r="ZU14" s="53" t="s">
        <v>1502</v>
      </c>
      <c r="ZV14" s="53" t="s">
        <v>1502</v>
      </c>
      <c r="ZW14" s="53" t="s">
        <v>1502</v>
      </c>
      <c r="ZX14" s="53" t="s">
        <v>1502</v>
      </c>
      <c r="ZY14" s="53"/>
      <c r="ZZ14" s="27"/>
      <c r="AAA14" s="53" t="s">
        <v>1502</v>
      </c>
      <c r="AAB14" s="53"/>
      <c r="AAC14" s="53"/>
      <c r="AAD14" s="53"/>
      <c r="AAE14" s="27"/>
      <c r="AAF14" s="53"/>
      <c r="AAG14" s="53"/>
      <c r="AAH14" s="53"/>
      <c r="AAI14" s="53"/>
      <c r="AAJ14" s="53"/>
      <c r="AAK14" s="53"/>
      <c r="AAL14" s="53" t="s">
        <v>1502</v>
      </c>
      <c r="AAM14" s="53"/>
      <c r="AAN14" s="53"/>
      <c r="AAO14" s="53"/>
      <c r="AAP14" s="53"/>
      <c r="AAQ14" s="53"/>
      <c r="AAR14" s="53"/>
      <c r="AAS14" s="53"/>
      <c r="AAT14" s="53"/>
      <c r="AAU14" s="53"/>
      <c r="AAV14" s="53"/>
      <c r="AAW14" s="53" t="s">
        <v>1502</v>
      </c>
      <c r="AAX14" s="53"/>
      <c r="AAY14" s="53"/>
      <c r="AAZ14" s="53"/>
      <c r="ABA14" s="53"/>
      <c r="ABB14" s="53"/>
      <c r="ABC14" s="53"/>
      <c r="ABD14" s="53"/>
      <c r="ABE14" s="53"/>
      <c r="ABF14" s="896"/>
      <c r="ABG14" s="53"/>
      <c r="ABH14" s="53"/>
      <c r="ABI14" s="53"/>
      <c r="ABJ14" s="53"/>
      <c r="ABK14" s="53" t="s">
        <v>1502</v>
      </c>
      <c r="ABL14" s="53"/>
      <c r="ABM14" s="53"/>
      <c r="ABN14" s="53"/>
      <c r="ABO14" s="53"/>
      <c r="ABP14" s="53"/>
      <c r="ABQ14" s="53"/>
      <c r="ABR14" s="53"/>
      <c r="ABS14" s="53"/>
      <c r="ABT14" s="53"/>
      <c r="ABU14" s="53"/>
      <c r="ABV14" s="27"/>
      <c r="ABW14" s="53" t="s">
        <v>1502</v>
      </c>
      <c r="ABX14" s="1047"/>
      <c r="ABY14" s="53" t="s">
        <v>1502</v>
      </c>
      <c r="ABZ14" s="53"/>
      <c r="ACA14" s="53"/>
      <c r="ACB14" s="53"/>
      <c r="ACC14" s="984" t="s">
        <v>1502</v>
      </c>
      <c r="ACD14" s="53"/>
      <c r="ACE14" s="53"/>
      <c r="ACF14" s="53"/>
      <c r="ACG14" s="53"/>
      <c r="ACH14" s="1047" t="s">
        <v>1502</v>
      </c>
      <c r="ACI14" s="53"/>
      <c r="ACJ14" s="53"/>
      <c r="ACK14" s="53"/>
      <c r="ACL14" s="53"/>
      <c r="ACM14" s="53"/>
      <c r="ACN14" s="53"/>
      <c r="ACO14" s="53"/>
      <c r="ACP14" s="53"/>
      <c r="ACQ14" s="53"/>
      <c r="ACR14" s="53"/>
      <c r="ACS14" s="53"/>
      <c r="ACT14" s="53"/>
      <c r="ACU14" s="53"/>
      <c r="ACV14" s="1038"/>
      <c r="ACW14" s="53"/>
      <c r="ACX14" s="53"/>
      <c r="ACY14" s="53" t="s">
        <v>1502</v>
      </c>
      <c r="ACZ14" s="1047"/>
      <c r="ADA14" s="53" t="s">
        <v>1502</v>
      </c>
      <c r="ADB14" s="53"/>
      <c r="ADC14" s="53"/>
      <c r="ADD14" s="53"/>
      <c r="ADE14" s="53" t="s">
        <v>1502</v>
      </c>
      <c r="ADF14" s="1047"/>
      <c r="ADG14" s="53" t="s">
        <v>1502</v>
      </c>
      <c r="ADH14" s="53"/>
      <c r="ADI14" s="53"/>
      <c r="ADJ14" s="53"/>
      <c r="ADK14" s="53"/>
      <c r="ADL14" s="53"/>
      <c r="ADM14" s="53"/>
      <c r="ADN14" s="53"/>
      <c r="ADO14" s="53"/>
      <c r="ADP14" s="53"/>
      <c r="ADQ14" s="53"/>
      <c r="ADR14" s="53"/>
      <c r="ADS14" s="53"/>
      <c r="ADT14" s="53" t="s">
        <v>1502</v>
      </c>
      <c r="ADU14" s="913" t="s">
        <v>1502</v>
      </c>
      <c r="ADV14" s="53" t="s">
        <v>1502</v>
      </c>
      <c r="ADW14" s="1047"/>
      <c r="ADX14" s="53" t="s">
        <v>1502</v>
      </c>
      <c r="ADY14" s="27"/>
      <c r="ADZ14" s="380"/>
      <c r="AEA14" s="1042" t="s">
        <v>1502</v>
      </c>
      <c r="AEB14" s="53" t="s">
        <v>1502</v>
      </c>
      <c r="AEC14" s="53" t="s">
        <v>1502</v>
      </c>
      <c r="AED14" s="53" t="s">
        <v>1502</v>
      </c>
      <c r="AEE14" s="53" t="s">
        <v>1502</v>
      </c>
      <c r="AEF14" s="53" t="s">
        <v>1502</v>
      </c>
      <c r="AEG14" s="53" t="s">
        <v>1502</v>
      </c>
      <c r="AEH14" s="53" t="s">
        <v>1502</v>
      </c>
      <c r="AEI14" s="53" t="s">
        <v>1502</v>
      </c>
      <c r="AEJ14" s="53" t="s">
        <v>1502</v>
      </c>
      <c r="AEK14" s="53" t="s">
        <v>1502</v>
      </c>
      <c r="AEL14" s="53" t="s">
        <v>1502</v>
      </c>
      <c r="AEM14" s="53" t="s">
        <v>1502</v>
      </c>
      <c r="AEN14" s="53" t="s">
        <v>1502</v>
      </c>
      <c r="AEO14" s="53" t="s">
        <v>1502</v>
      </c>
      <c r="AEP14" s="53" t="s">
        <v>1502</v>
      </c>
      <c r="AEQ14" s="53" t="s">
        <v>1502</v>
      </c>
      <c r="AER14" s="53" t="s">
        <v>1502</v>
      </c>
      <c r="AES14" s="53" t="s">
        <v>1502</v>
      </c>
      <c r="AET14" s="53" t="s">
        <v>1502</v>
      </c>
      <c r="AEU14" s="53" t="s">
        <v>1502</v>
      </c>
      <c r="AEV14" s="53" t="s">
        <v>1502</v>
      </c>
      <c r="AEW14" s="53" t="s">
        <v>1502</v>
      </c>
      <c r="AEX14" s="53" t="s">
        <v>1502</v>
      </c>
      <c r="AEY14" s="53" t="s">
        <v>1502</v>
      </c>
      <c r="AEZ14" s="53" t="s">
        <v>1502</v>
      </c>
      <c r="AFA14" s="53" t="s">
        <v>1502</v>
      </c>
      <c r="AFB14" s="53" t="s">
        <v>1502</v>
      </c>
      <c r="AFC14" s="53" t="s">
        <v>1502</v>
      </c>
      <c r="AFD14" s="53" t="s">
        <v>1502</v>
      </c>
      <c r="AFE14" s="53" t="s">
        <v>1502</v>
      </c>
      <c r="AFF14" s="53" t="s">
        <v>1502</v>
      </c>
      <c r="AFG14" s="53" t="s">
        <v>1502</v>
      </c>
      <c r="AFH14" s="53" t="s">
        <v>1502</v>
      </c>
      <c r="AFI14" s="53" t="s">
        <v>1502</v>
      </c>
      <c r="AFJ14" s="53" t="s">
        <v>1502</v>
      </c>
      <c r="AFK14" s="53" t="s">
        <v>1502</v>
      </c>
      <c r="AFL14" s="53" t="s">
        <v>1502</v>
      </c>
      <c r="AFM14" s="53" t="s">
        <v>1502</v>
      </c>
      <c r="AFN14" s="53" t="s">
        <v>1502</v>
      </c>
      <c r="AFO14" s="53" t="s">
        <v>1502</v>
      </c>
      <c r="AFP14" s="53" t="s">
        <v>1502</v>
      </c>
      <c r="AFQ14" s="53" t="s">
        <v>1502</v>
      </c>
      <c r="AFR14" s="53" t="s">
        <v>1502</v>
      </c>
      <c r="AFS14" s="53" t="s">
        <v>1502</v>
      </c>
      <c r="AFT14" s="53" t="s">
        <v>1502</v>
      </c>
      <c r="AFU14" s="53" t="s">
        <v>1502</v>
      </c>
      <c r="AFV14" s="53" t="s">
        <v>1502</v>
      </c>
      <c r="AFW14" s="53" t="s">
        <v>1502</v>
      </c>
      <c r="AFX14" s="53" t="s">
        <v>1502</v>
      </c>
      <c r="AFY14" s="53" t="s">
        <v>1502</v>
      </c>
      <c r="AFZ14" s="53" t="s">
        <v>1502</v>
      </c>
      <c r="AGA14" s="53" t="s">
        <v>1502</v>
      </c>
      <c r="AGB14" s="53" t="s">
        <v>1502</v>
      </c>
      <c r="AGC14" s="53" t="s">
        <v>1502</v>
      </c>
      <c r="AGD14" s="53"/>
      <c r="AGE14" s="53" t="s">
        <v>1502</v>
      </c>
      <c r="AGF14" s="27" t="s">
        <v>1502</v>
      </c>
      <c r="AGG14" s="53" t="s">
        <v>1502</v>
      </c>
      <c r="AGH14" s="53"/>
      <c r="AGI14" s="53" t="s">
        <v>1502</v>
      </c>
      <c r="AGJ14" s="53" t="s">
        <v>1502</v>
      </c>
      <c r="AGK14" s="913"/>
      <c r="AGL14" s="53" t="s">
        <v>1502</v>
      </c>
      <c r="AGM14" s="53" t="s">
        <v>1502</v>
      </c>
      <c r="AGN14" s="53" t="s">
        <v>1502</v>
      </c>
      <c r="AGO14" s="53" t="s">
        <v>1502</v>
      </c>
      <c r="AGP14" s="53" t="s">
        <v>1502</v>
      </c>
      <c r="AGQ14" s="53" t="s">
        <v>1502</v>
      </c>
      <c r="AGR14" s="53"/>
      <c r="AGS14" s="53" t="s">
        <v>1502</v>
      </c>
      <c r="AGT14" s="53"/>
      <c r="AGU14" s="53" t="s">
        <v>1502</v>
      </c>
      <c r="AGV14" s="53" t="s">
        <v>1502</v>
      </c>
      <c r="AGW14" s="53" t="s">
        <v>1502</v>
      </c>
      <c r="AGX14" s="53" t="s">
        <v>1502</v>
      </c>
      <c r="AGY14" s="53" t="s">
        <v>1502</v>
      </c>
      <c r="AGZ14" s="53" t="s">
        <v>1502</v>
      </c>
      <c r="AHA14" s="53"/>
      <c r="AHB14" s="53"/>
      <c r="AHC14" s="53" t="s">
        <v>1502</v>
      </c>
      <c r="AHD14" s="53"/>
      <c r="AHE14" s="53"/>
      <c r="AHF14" s="53"/>
      <c r="AHG14" s="27"/>
      <c r="AHH14" s="53"/>
      <c r="AHI14" s="27"/>
      <c r="AHJ14" s="53"/>
      <c r="AHK14" s="53"/>
      <c r="AHL14" s="53"/>
      <c r="AHM14" s="376"/>
      <c r="AHN14" s="53"/>
      <c r="AHO14" s="53" t="s">
        <v>1502</v>
      </c>
      <c r="AHP14" s="53"/>
      <c r="AHQ14" s="53"/>
      <c r="AHR14" s="53"/>
      <c r="AHS14" s="53"/>
      <c r="AHT14" s="53"/>
      <c r="AHU14" s="53"/>
      <c r="AHV14" s="53"/>
      <c r="AHW14" s="53"/>
      <c r="AHX14" s="53"/>
      <c r="AHY14" s="53" t="s">
        <v>1502</v>
      </c>
      <c r="AHZ14" s="53"/>
      <c r="AIA14" s="53"/>
      <c r="AIB14" s="53"/>
      <c r="AIC14" s="53"/>
      <c r="AID14" s="53"/>
      <c r="AIE14" s="53"/>
      <c r="AIF14" s="53"/>
      <c r="AIG14" s="896"/>
      <c r="AIH14" s="896"/>
      <c r="AII14" s="896"/>
      <c r="AIJ14" s="896"/>
      <c r="AIK14" s="53" t="s">
        <v>1502</v>
      </c>
      <c r="AIL14" s="1025"/>
      <c r="AIM14" s="1025"/>
      <c r="AIN14" s="1025"/>
      <c r="AIO14" s="1025"/>
      <c r="AIP14" s="1025"/>
      <c r="AIQ14" s="1025"/>
      <c r="AIR14" s="896"/>
      <c r="AIS14" s="53"/>
      <c r="AIT14" s="53"/>
      <c r="AIU14" s="53"/>
      <c r="AIV14" s="53"/>
      <c r="AIW14" s="53" t="s">
        <v>1502</v>
      </c>
      <c r="AIX14" s="1047"/>
      <c r="AIY14" s="53" t="s">
        <v>1502</v>
      </c>
      <c r="AIZ14" s="53"/>
      <c r="AJA14" s="1047" t="s">
        <v>1502</v>
      </c>
      <c r="AJB14" s="53"/>
      <c r="AJC14" s="53"/>
      <c r="AJD14" s="984" t="s">
        <v>1502</v>
      </c>
      <c r="AJE14" s="27"/>
      <c r="AJF14" s="53"/>
      <c r="AJG14" s="53"/>
      <c r="AJH14" s="53"/>
      <c r="AJI14" s="53"/>
      <c r="AJJ14" s="1047" t="s">
        <v>1502</v>
      </c>
      <c r="AJK14" s="53"/>
      <c r="AJL14" s="53"/>
      <c r="AJM14" s="53"/>
      <c r="AJN14" s="53"/>
      <c r="AJO14" s="53"/>
      <c r="AJP14" s="53"/>
      <c r="AJQ14" s="53"/>
      <c r="AJR14" s="53"/>
      <c r="AJS14" s="53"/>
      <c r="AJT14" s="53"/>
      <c r="AJU14" s="53"/>
      <c r="AJV14" s="53"/>
      <c r="AJW14" s="53"/>
      <c r="AJX14" s="53"/>
      <c r="AJY14" s="1038"/>
      <c r="AJZ14" s="53"/>
      <c r="AKA14" s="53"/>
      <c r="AKB14" s="1047"/>
      <c r="AKC14" s="53" t="s">
        <v>1502</v>
      </c>
      <c r="AKD14" s="1047"/>
      <c r="AKE14" s="53" t="s">
        <v>1502</v>
      </c>
      <c r="AKF14" s="53"/>
      <c r="AKG14" s="53"/>
      <c r="AKH14" s="53"/>
      <c r="AKI14" s="53" t="s">
        <v>1502</v>
      </c>
      <c r="AKJ14" s="1047"/>
      <c r="AKK14" s="53" t="s">
        <v>1502</v>
      </c>
      <c r="AKL14" s="53"/>
      <c r="AKM14" s="53"/>
      <c r="AKN14" s="1047"/>
      <c r="AKO14" s="53"/>
      <c r="AKP14" s="53"/>
      <c r="AKQ14" s="53"/>
      <c r="AKR14" s="53"/>
      <c r="AKS14" s="53"/>
      <c r="AKT14" s="53"/>
      <c r="AKU14" s="53"/>
      <c r="AKV14" s="53"/>
      <c r="AKW14" s="53"/>
      <c r="AKX14" s="53"/>
      <c r="AKY14" s="53" t="s">
        <v>1502</v>
      </c>
      <c r="AKZ14" s="53" t="s">
        <v>1502</v>
      </c>
      <c r="ALA14" s="53" t="s">
        <v>1502</v>
      </c>
      <c r="ALB14" s="53" t="s">
        <v>1502</v>
      </c>
      <c r="ALC14" s="53" t="s">
        <v>1502</v>
      </c>
      <c r="ALD14" s="1047"/>
      <c r="ALE14" s="53" t="s">
        <v>1502</v>
      </c>
      <c r="ALF14" s="53"/>
      <c r="ALG14" s="53"/>
      <c r="ALH14" s="53"/>
      <c r="ALI14" s="53"/>
      <c r="ALJ14" s="1047" t="s">
        <v>1502</v>
      </c>
      <c r="ALK14" s="53" t="s">
        <v>1502</v>
      </c>
      <c r="ALL14" s="53"/>
      <c r="ALM14" s="53"/>
      <c r="ALN14" s="53"/>
      <c r="ALO14" s="53"/>
      <c r="ALP14" s="53" t="s">
        <v>1502</v>
      </c>
      <c r="ALQ14" s="1047" t="s">
        <v>1502</v>
      </c>
      <c r="ALR14" s="53" t="s">
        <v>1502</v>
      </c>
      <c r="ALS14" s="53" t="s">
        <v>1502</v>
      </c>
      <c r="ALT14" s="53" t="s">
        <v>1502</v>
      </c>
      <c r="ALU14" s="27" t="s">
        <v>1502</v>
      </c>
      <c r="ALV14" s="53" t="s">
        <v>1502</v>
      </c>
      <c r="ALW14" s="1047" t="s">
        <v>1502</v>
      </c>
      <c r="ALX14" s="53" t="s">
        <v>1502</v>
      </c>
      <c r="ALY14" s="53" t="s">
        <v>1502</v>
      </c>
      <c r="ALZ14" s="1047" t="s">
        <v>1502</v>
      </c>
      <c r="AMA14" s="53" t="s">
        <v>1502</v>
      </c>
      <c r="AMB14" s="27" t="s">
        <v>1502</v>
      </c>
      <c r="AMC14" s="53" t="s">
        <v>1502</v>
      </c>
      <c r="AMD14" s="53" t="s">
        <v>1502</v>
      </c>
      <c r="AME14" s="1047" t="s">
        <v>1502</v>
      </c>
      <c r="AMF14" s="53" t="s">
        <v>1502</v>
      </c>
      <c r="AMG14" s="53" t="s">
        <v>1502</v>
      </c>
      <c r="AMH14" s="53" t="s">
        <v>1502</v>
      </c>
      <c r="AMI14" s="897"/>
      <c r="AMJ14" s="53" t="s">
        <v>1502</v>
      </c>
      <c r="AMK14" s="1047" t="s">
        <v>1502</v>
      </c>
      <c r="AML14" s="53" t="s">
        <v>1502</v>
      </c>
      <c r="AMM14" s="53" t="s">
        <v>1502</v>
      </c>
      <c r="AMN14" s="53" t="s">
        <v>1502</v>
      </c>
      <c r="AMO14" s="53" t="s">
        <v>1502</v>
      </c>
      <c r="AMP14" s="53" t="s">
        <v>1502</v>
      </c>
      <c r="AMQ14" s="1047" t="s">
        <v>1502</v>
      </c>
      <c r="AMR14" s="53" t="s">
        <v>1502</v>
      </c>
      <c r="AMS14" s="53" t="s">
        <v>1502</v>
      </c>
      <c r="AMT14" s="1047" t="s">
        <v>1502</v>
      </c>
      <c r="AMU14" s="53" t="s">
        <v>1502</v>
      </c>
      <c r="AMV14" s="53" t="s">
        <v>1502</v>
      </c>
      <c r="AMW14" s="53" t="s">
        <v>1502</v>
      </c>
      <c r="AMX14" s="53" t="s">
        <v>1502</v>
      </c>
      <c r="AMY14" s="53" t="s">
        <v>1502</v>
      </c>
      <c r="AMZ14" s="53" t="s">
        <v>1502</v>
      </c>
      <c r="ANA14" s="53" t="s">
        <v>1502</v>
      </c>
      <c r="ANB14" s="1223" t="e">
        <f t="shared" si="27"/>
        <v>#VALUE!</v>
      </c>
      <c r="ANC14" s="74" t="s">
        <v>1502</v>
      </c>
      <c r="AND14" s="53" t="s">
        <v>1502</v>
      </c>
      <c r="ANE14" s="53" t="s">
        <v>1502</v>
      </c>
      <c r="ANF14" s="53" t="s">
        <v>1502</v>
      </c>
      <c r="ANG14" s="53" t="s">
        <v>1502</v>
      </c>
      <c r="ANH14" s="53" t="s">
        <v>1502</v>
      </c>
      <c r="ANI14" s="53" t="s">
        <v>1502</v>
      </c>
      <c r="ANJ14" s="53" t="s">
        <v>1502</v>
      </c>
      <c r="ANK14" s="53" t="s">
        <v>1502</v>
      </c>
      <c r="ANL14" s="53" t="s">
        <v>1502</v>
      </c>
      <c r="ANM14" s="53" t="s">
        <v>1502</v>
      </c>
      <c r="ANN14" s="53" t="s">
        <v>1502</v>
      </c>
      <c r="ANO14" s="53" t="s">
        <v>1502</v>
      </c>
      <c r="ANP14" s="53" t="s">
        <v>1502</v>
      </c>
      <c r="ANQ14" s="53" t="s">
        <v>1502</v>
      </c>
      <c r="ANR14" s="53" t="s">
        <v>1502</v>
      </c>
      <c r="ANS14" s="53" t="s">
        <v>1502</v>
      </c>
      <c r="ANT14" s="53" t="s">
        <v>1502</v>
      </c>
      <c r="ANU14" s="53" t="s">
        <v>1502</v>
      </c>
      <c r="ANV14" s="53" t="s">
        <v>1502</v>
      </c>
      <c r="ANW14" s="53" t="s">
        <v>1502</v>
      </c>
      <c r="ANX14" s="53" t="s">
        <v>1502</v>
      </c>
      <c r="ANY14" s="53" t="s">
        <v>1502</v>
      </c>
      <c r="ANZ14" s="53" t="s">
        <v>1502</v>
      </c>
      <c r="AOA14" s="53" t="s">
        <v>1502</v>
      </c>
      <c r="AOB14" s="53" t="s">
        <v>1502</v>
      </c>
      <c r="AOC14" s="53" t="s">
        <v>1502</v>
      </c>
      <c r="AOD14" s="53" t="s">
        <v>1502</v>
      </c>
      <c r="AOE14" s="53" t="s">
        <v>1502</v>
      </c>
      <c r="AOF14" s="53" t="s">
        <v>1502</v>
      </c>
      <c r="AOG14" s="53" t="s">
        <v>1502</v>
      </c>
      <c r="AOH14" s="53" t="s">
        <v>1502</v>
      </c>
      <c r="AOI14" s="53" t="s">
        <v>1502</v>
      </c>
      <c r="AOJ14" s="53" t="s">
        <v>1502</v>
      </c>
      <c r="AOK14" s="53" t="s">
        <v>1502</v>
      </c>
      <c r="AOL14" s="53" t="s">
        <v>1502</v>
      </c>
      <c r="AOM14" s="53" t="s">
        <v>1502</v>
      </c>
      <c r="AON14" s="53" t="s">
        <v>1502</v>
      </c>
      <c r="AOO14" s="53" t="s">
        <v>1502</v>
      </c>
      <c r="AOP14" s="53" t="s">
        <v>1502</v>
      </c>
      <c r="AOQ14" s="53" t="s">
        <v>1502</v>
      </c>
      <c r="AOR14" s="53" t="s">
        <v>1502</v>
      </c>
      <c r="AOS14" s="53" t="s">
        <v>1502</v>
      </c>
      <c r="AOT14" s="53" t="s">
        <v>1502</v>
      </c>
      <c r="AOU14" s="53" t="s">
        <v>1502</v>
      </c>
      <c r="AOV14" s="53" t="s">
        <v>1502</v>
      </c>
      <c r="AOW14" s="53" t="s">
        <v>1502</v>
      </c>
      <c r="AOX14" s="53" t="s">
        <v>1502</v>
      </c>
      <c r="AOY14" s="53" t="s">
        <v>1502</v>
      </c>
      <c r="AOZ14" s="53" t="s">
        <v>1502</v>
      </c>
      <c r="APA14" s="53" t="s">
        <v>1502</v>
      </c>
      <c r="APB14" s="53" t="s">
        <v>1502</v>
      </c>
      <c r="APC14" s="53" t="s">
        <v>1502</v>
      </c>
      <c r="APD14" s="53" t="s">
        <v>1502</v>
      </c>
      <c r="APE14" s="53" t="s">
        <v>1502</v>
      </c>
      <c r="APF14" s="53" t="s">
        <v>1502</v>
      </c>
      <c r="APG14" s="53" t="s">
        <v>1502</v>
      </c>
      <c r="APH14" s="53" t="s">
        <v>1502</v>
      </c>
      <c r="API14" s="53" t="s">
        <v>1502</v>
      </c>
      <c r="APJ14" s="53" t="s">
        <v>1502</v>
      </c>
      <c r="APK14" s="53" t="s">
        <v>1502</v>
      </c>
      <c r="APL14" s="53" t="s">
        <v>1502</v>
      </c>
      <c r="APM14" s="53" t="s">
        <v>1502</v>
      </c>
      <c r="APN14" s="53" t="s">
        <v>1502</v>
      </c>
      <c r="APO14" s="53" t="s">
        <v>1502</v>
      </c>
      <c r="APP14" s="53" t="s">
        <v>1502</v>
      </c>
      <c r="APQ14" s="53" t="s">
        <v>1502</v>
      </c>
      <c r="APR14" s="53" t="s">
        <v>1502</v>
      </c>
      <c r="APS14" s="27" t="s">
        <v>1502</v>
      </c>
      <c r="APT14" s="53" t="s">
        <v>1502</v>
      </c>
      <c r="APU14" s="53" t="s">
        <v>1502</v>
      </c>
      <c r="APV14" s="53" t="s">
        <v>1502</v>
      </c>
      <c r="APW14" s="53" t="s">
        <v>1502</v>
      </c>
      <c r="APX14" s="53" t="s">
        <v>1502</v>
      </c>
      <c r="APY14" s="53" t="s">
        <v>1502</v>
      </c>
      <c r="APZ14" s="53" t="s">
        <v>1502</v>
      </c>
      <c r="AQA14" s="53" t="s">
        <v>1502</v>
      </c>
      <c r="AQB14" s="53" t="s">
        <v>1502</v>
      </c>
      <c r="AQC14" s="53" t="s">
        <v>1502</v>
      </c>
      <c r="AQD14" s="53"/>
      <c r="AQE14" s="53"/>
      <c r="AQF14" s="53" t="s">
        <v>1502</v>
      </c>
      <c r="AQG14" s="27"/>
      <c r="AQH14" s="53"/>
      <c r="AQI14" s="53"/>
      <c r="AQJ14" s="27" t="e">
        <v>#N/A</v>
      </c>
      <c r="AQK14" s="53" t="e">
        <v>#N/A</v>
      </c>
      <c r="AQL14" s="27"/>
      <c r="AQM14" s="53"/>
      <c r="AQN14" s="53"/>
      <c r="AQO14" s="53"/>
      <c r="AQP14" s="53" t="s">
        <v>1502</v>
      </c>
      <c r="AQQ14" s="53"/>
      <c r="AQR14" s="53"/>
      <c r="AQS14" s="53"/>
      <c r="AQT14" s="53"/>
      <c r="AQU14" s="53"/>
      <c r="AQV14" s="53"/>
      <c r="AQW14" s="53"/>
      <c r="AQX14" s="53"/>
      <c r="AQY14" s="53"/>
      <c r="AQZ14" s="53"/>
      <c r="ARA14" s="53" t="s">
        <v>1502</v>
      </c>
      <c r="ARB14" s="53"/>
      <c r="ARC14" s="53"/>
      <c r="ARD14" s="53"/>
      <c r="ARE14" s="53"/>
      <c r="ARF14" s="53"/>
      <c r="ARG14" s="53"/>
      <c r="ARH14" s="53"/>
      <c r="ARI14" s="53"/>
      <c r="ARJ14" s="53"/>
      <c r="ARK14" s="53"/>
      <c r="ARL14" s="53"/>
      <c r="ARM14" s="896"/>
      <c r="ARN14" s="53"/>
      <c r="ARO14" s="53" t="s">
        <v>1502</v>
      </c>
      <c r="ARP14" s="53"/>
      <c r="ARQ14" s="53"/>
      <c r="ARR14" s="53"/>
      <c r="ARS14" s="53"/>
      <c r="ART14" s="53"/>
      <c r="ARU14" s="53"/>
      <c r="ARV14" s="53"/>
      <c r="ARW14" s="896"/>
      <c r="ARX14" s="53"/>
      <c r="ARY14" s="53"/>
      <c r="ARZ14" s="53"/>
      <c r="ASA14" s="390" t="s">
        <v>1502</v>
      </c>
      <c r="ASB14" s="1047"/>
      <c r="ASC14" s="53" t="s">
        <v>1502</v>
      </c>
      <c r="ASD14" s="53"/>
      <c r="ASE14" s="53"/>
      <c r="ASF14" s="53"/>
      <c r="ASG14" s="1047" t="s">
        <v>1502</v>
      </c>
      <c r="ASH14" s="53"/>
      <c r="ASI14" s="49"/>
      <c r="ASJ14" s="994" t="s">
        <v>1502</v>
      </c>
      <c r="ASK14" s="49"/>
      <c r="ASL14" s="49"/>
      <c r="ASM14" s="53"/>
      <c r="ASN14" s="53"/>
      <c r="ASO14" s="53"/>
      <c r="ASP14" s="53"/>
      <c r="ASQ14" s="53"/>
      <c r="ASR14" s="53"/>
      <c r="ASS14" s="1038" t="s">
        <v>1502</v>
      </c>
      <c r="AST14" s="53"/>
      <c r="ASU14" s="53"/>
      <c r="ASV14" s="53"/>
      <c r="ASW14" s="53"/>
      <c r="ASX14" s="53"/>
      <c r="ASY14" s="53"/>
      <c r="ASZ14" s="53"/>
      <c r="ATA14" s="53"/>
      <c r="ATB14" s="53"/>
      <c r="ATC14" s="390" t="s">
        <v>1502</v>
      </c>
      <c r="ATD14" s="1047"/>
      <c r="ATE14" s="53" t="s">
        <v>1502</v>
      </c>
      <c r="ATF14" s="53"/>
      <c r="ATG14" s="53"/>
      <c r="ATH14" s="53"/>
      <c r="ATI14" s="390" t="s">
        <v>1502</v>
      </c>
      <c r="ATJ14" s="1047"/>
      <c r="ATK14" s="53" t="s">
        <v>1502</v>
      </c>
      <c r="ATL14" s="53"/>
      <c r="ATM14" s="1047"/>
      <c r="ATN14" s="53"/>
      <c r="ATO14" s="53"/>
      <c r="ATP14" s="1038"/>
      <c r="ATQ14" s="53"/>
      <c r="ATR14" s="53"/>
      <c r="ATS14" s="53"/>
      <c r="ATT14" s="53"/>
      <c r="ATU14" s="53"/>
      <c r="ATV14" s="53"/>
      <c r="ATW14" s="53"/>
      <c r="ATX14" s="53"/>
      <c r="ATY14" s="53"/>
      <c r="ATZ14" s="53" t="s">
        <v>1502</v>
      </c>
      <c r="AUA14" s="53" t="s">
        <v>1502</v>
      </c>
      <c r="AUB14" s="53" t="s">
        <v>1502</v>
      </c>
      <c r="AUC14" s="53" t="s">
        <v>1502</v>
      </c>
      <c r="AUD14" s="390" t="s">
        <v>1502</v>
      </c>
      <c r="AUE14" s="1047"/>
      <c r="AUF14" s="53" t="s">
        <v>1502</v>
      </c>
      <c r="AUG14" s="53"/>
      <c r="AUH14" s="53"/>
      <c r="AUI14" s="53"/>
      <c r="AUJ14" s="53"/>
      <c r="AUK14" s="53"/>
      <c r="AUL14" s="1047" t="s">
        <v>1502</v>
      </c>
      <c r="AUM14" s="53" t="s">
        <v>1502</v>
      </c>
      <c r="AUN14" s="53"/>
      <c r="AUO14" s="53"/>
      <c r="AUP14" s="53"/>
      <c r="AUQ14" s="53"/>
      <c r="AUR14" s="53" t="s">
        <v>1502</v>
      </c>
      <c r="AUS14" s="1047" t="s">
        <v>1502</v>
      </c>
      <c r="AUT14" s="53" t="s">
        <v>1502</v>
      </c>
      <c r="AUU14" s="53" t="s">
        <v>1502</v>
      </c>
      <c r="AUV14" s="53" t="s">
        <v>1502</v>
      </c>
      <c r="AUW14" s="53" t="s">
        <v>1502</v>
      </c>
      <c r="AUX14" s="1047"/>
      <c r="AUY14" s="53" t="s">
        <v>1502</v>
      </c>
      <c r="AUZ14" s="1047" t="s">
        <v>1502</v>
      </c>
      <c r="AVA14" s="53" t="s">
        <v>1502</v>
      </c>
      <c r="AVB14" s="53" t="s">
        <v>1502</v>
      </c>
      <c r="AVC14" s="53"/>
      <c r="AVD14" s="1047" t="s">
        <v>1502</v>
      </c>
      <c r="AVE14" s="53" t="s">
        <v>1502</v>
      </c>
      <c r="AVF14" s="27" t="s">
        <v>1502</v>
      </c>
      <c r="AVG14" s="53" t="s">
        <v>1502</v>
      </c>
      <c r="AVH14" s="53" t="s">
        <v>1502</v>
      </c>
      <c r="AVI14" s="1047" t="s">
        <v>1502</v>
      </c>
      <c r="AVJ14" s="53" t="s">
        <v>1502</v>
      </c>
      <c r="AVK14" s="53" t="s">
        <v>1502</v>
      </c>
      <c r="AVL14" s="53" t="s">
        <v>1502</v>
      </c>
      <c r="AVM14" s="53" t="s">
        <v>1502</v>
      </c>
      <c r="AVN14" s="1047" t="s">
        <v>1502</v>
      </c>
      <c r="AVO14" s="53" t="s">
        <v>1502</v>
      </c>
      <c r="AVP14" s="53" t="s">
        <v>1502</v>
      </c>
      <c r="AVQ14" s="53" t="s">
        <v>1502</v>
      </c>
      <c r="AVR14" s="1047" t="s">
        <v>1502</v>
      </c>
      <c r="AVS14" s="1047" t="s">
        <v>1502</v>
      </c>
      <c r="AVT14" s="1047" t="s">
        <v>1502</v>
      </c>
      <c r="AVU14" s="53" t="s">
        <v>1502</v>
      </c>
      <c r="AVV14" s="53" t="s">
        <v>1502</v>
      </c>
      <c r="AVW14" s="1047" t="s">
        <v>1502</v>
      </c>
      <c r="AVX14" s="53" t="s">
        <v>1502</v>
      </c>
      <c r="AVY14" s="53" t="s">
        <v>1502</v>
      </c>
      <c r="AVZ14" s="53" t="s">
        <v>1502</v>
      </c>
      <c r="AWA14" s="53" t="s">
        <v>1502</v>
      </c>
      <c r="AWB14" s="53" t="s">
        <v>1502</v>
      </c>
      <c r="AWC14" s="53" t="s">
        <v>1502</v>
      </c>
      <c r="AWD14" s="53" t="s">
        <v>1502</v>
      </c>
      <c r="AWE14" s="1223" t="e">
        <f t="shared" si="28"/>
        <v>#VALUE!</v>
      </c>
      <c r="AWF14" s="53">
        <v>0.46720000000000006</v>
      </c>
      <c r="AWG14" s="204"/>
      <c r="AWH14" s="204"/>
      <c r="AWI14" s="204"/>
      <c r="AWJ14" s="204"/>
      <c r="AWK14" s="204"/>
      <c r="AWL14" s="204"/>
      <c r="AWM14" s="913"/>
      <c r="AWN14" s="913"/>
      <c r="AWO14" s="913"/>
      <c r="AWP14" s="53"/>
      <c r="AWQ14" s="53"/>
      <c r="AWR14" s="53"/>
      <c r="AWS14" s="53"/>
      <c r="AWT14" s="913"/>
      <c r="AWU14" s="53"/>
      <c r="AWV14" s="53"/>
      <c r="AWW14" s="53"/>
      <c r="AWX14" s="53"/>
      <c r="AWY14" s="53"/>
      <c r="AWZ14" s="53"/>
      <c r="AXA14" s="53"/>
      <c r="AXB14" s="53"/>
      <c r="AXC14" s="53"/>
      <c r="AXD14" s="53"/>
      <c r="AXE14" s="53"/>
      <c r="AXF14" s="53"/>
      <c r="AXG14" s="53"/>
      <c r="AXH14" s="53"/>
      <c r="AXI14" s="53"/>
      <c r="AXJ14" s="53"/>
      <c r="AXK14" s="53">
        <v>0.47899999999999998</v>
      </c>
      <c r="AXL14" s="53">
        <v>0.46899999999999997</v>
      </c>
      <c r="AXM14" s="53"/>
      <c r="AXN14" s="53">
        <v>0.48</v>
      </c>
      <c r="AXO14" s="53">
        <v>0.47</v>
      </c>
      <c r="AXP14" s="53">
        <v>0.47199999999999998</v>
      </c>
      <c r="AXQ14" s="53">
        <v>0.48199999999999998</v>
      </c>
      <c r="AXR14" s="53"/>
      <c r="AXS14" s="53"/>
      <c r="AXT14" s="53">
        <v>0.47</v>
      </c>
      <c r="AXU14" s="53">
        <v>0.46899999999999997</v>
      </c>
      <c r="AXV14" s="27">
        <v>0.46800000000000003</v>
      </c>
      <c r="AXW14" s="27">
        <v>0.48399999999999999</v>
      </c>
      <c r="AXX14" s="53">
        <v>0.48199999999999998</v>
      </c>
      <c r="AXY14" s="53">
        <v>0.48199999999999998</v>
      </c>
      <c r="AXZ14" s="53">
        <v>0.48299999999999998</v>
      </c>
      <c r="AYA14" s="53">
        <v>0.40799999999999997</v>
      </c>
      <c r="AYB14" s="53">
        <f t="shared" si="30"/>
        <v>0.40799999999999997</v>
      </c>
      <c r="AYC14" s="27">
        <v>0.48399999999999999</v>
      </c>
      <c r="AYD14" s="53">
        <v>0.48099999999999998</v>
      </c>
      <c r="AYE14" s="53">
        <v>0.41299999999999998</v>
      </c>
      <c r="AYF14" s="27">
        <v>0.41299999999999998</v>
      </c>
      <c r="AYG14" s="27">
        <v>0.41199999999999998</v>
      </c>
      <c r="AYH14" s="27">
        <v>0.41199999999999998</v>
      </c>
      <c r="AYI14" s="27">
        <v>0.41099999999999998</v>
      </c>
      <c r="AYJ14" s="27">
        <v>0.41299999999999998</v>
      </c>
      <c r="AYK14" s="27">
        <v>0.40799999999999997</v>
      </c>
      <c r="AYL14" s="27">
        <v>0.41</v>
      </c>
      <c r="AYM14" s="27">
        <v>0.41399999999999998</v>
      </c>
      <c r="AYN14" s="27">
        <v>0.41199999999999998</v>
      </c>
      <c r="AYO14" s="27">
        <v>0.41399999999999998</v>
      </c>
      <c r="AYP14" s="27"/>
      <c r="AYQ14" s="27">
        <v>0.41299999999999998</v>
      </c>
      <c r="AYR14" s="27">
        <v>0.40899999999999997</v>
      </c>
      <c r="AYS14" s="27">
        <v>0.41499999999999998</v>
      </c>
      <c r="AYT14" s="977">
        <v>0.4</v>
      </c>
      <c r="AYU14" s="27">
        <v>0.41299999999999998</v>
      </c>
      <c r="AYV14" s="27">
        <v>0.41599999999999998</v>
      </c>
      <c r="AYW14" s="27">
        <v>0.40799999999999997</v>
      </c>
      <c r="AYX14" s="27">
        <v>0.41</v>
      </c>
      <c r="AYY14" s="27"/>
      <c r="AYZ14" s="27">
        <v>0.41399999999999998</v>
      </c>
      <c r="AZA14" s="27">
        <v>0.41</v>
      </c>
      <c r="AZB14" s="27">
        <v>0.40899999999999997</v>
      </c>
      <c r="AZC14" s="221"/>
      <c r="AZD14" s="27"/>
      <c r="AZE14" s="53"/>
      <c r="AZF14" s="53"/>
      <c r="AZG14" s="53"/>
      <c r="AZH14" s="191">
        <v>0.49</v>
      </c>
      <c r="AZI14" s="53">
        <v>0.40799999999999997</v>
      </c>
      <c r="AZJ14" s="27">
        <v>0</v>
      </c>
      <c r="AZK14" s="53">
        <v>0</v>
      </c>
      <c r="AZL14" s="53">
        <v>0</v>
      </c>
      <c r="AZM14" s="27">
        <v>0</v>
      </c>
      <c r="AZN14" s="53">
        <v>0</v>
      </c>
      <c r="AZO14" s="53">
        <v>0</v>
      </c>
      <c r="AZP14" s="53">
        <v>0</v>
      </c>
      <c r="AZQ14" s="53">
        <v>0</v>
      </c>
      <c r="AZR14" s="27"/>
      <c r="AZS14" s="53">
        <v>0.40799999999999997</v>
      </c>
      <c r="AZT14" s="53"/>
      <c r="AZU14" s="53">
        <v>0</v>
      </c>
      <c r="AZV14" s="53">
        <v>0</v>
      </c>
      <c r="AZW14" s="53">
        <v>0</v>
      </c>
      <c r="AZX14" s="191">
        <v>0.47</v>
      </c>
      <c r="AZY14" s="53">
        <v>0</v>
      </c>
      <c r="AZZ14" s="53">
        <v>0</v>
      </c>
      <c r="BAA14" s="53">
        <v>0</v>
      </c>
      <c r="BAB14" s="53">
        <v>0</v>
      </c>
      <c r="BAC14" s="53">
        <v>0</v>
      </c>
      <c r="BAD14" s="53">
        <v>0.40799999999999997</v>
      </c>
      <c r="BAE14" s="53">
        <v>0</v>
      </c>
      <c r="BAF14" s="53">
        <v>0</v>
      </c>
      <c r="BAG14" s="53">
        <v>0</v>
      </c>
      <c r="BAH14" s="53"/>
      <c r="BAI14" s="53"/>
      <c r="BAJ14" s="896">
        <v>0.5</v>
      </c>
      <c r="BAK14" s="896"/>
      <c r="BAL14" s="896">
        <v>0.5</v>
      </c>
      <c r="BAM14" s="896"/>
      <c r="BAN14" s="896"/>
      <c r="BAO14" s="896"/>
      <c r="BAP14" s="53">
        <v>0.40799999999999997</v>
      </c>
      <c r="BAQ14" s="896">
        <v>0.5</v>
      </c>
      <c r="BAR14" s="896"/>
      <c r="BAS14" s="896"/>
      <c r="BAT14" s="896"/>
      <c r="BAU14" s="896"/>
      <c r="BAV14" s="896">
        <v>0.48</v>
      </c>
      <c r="BAW14" s="53"/>
      <c r="BAX14" s="53"/>
      <c r="BAY14" s="896">
        <v>0.49</v>
      </c>
      <c r="BAZ14" s="896"/>
      <c r="BBA14" s="896"/>
      <c r="BBB14" s="53">
        <v>0.46720000000000006</v>
      </c>
      <c r="BBC14" s="1047">
        <v>0.51</v>
      </c>
      <c r="BBD14" s="53">
        <v>0.40799999999999997</v>
      </c>
      <c r="BBE14" s="896"/>
      <c r="BBF14" s="53"/>
      <c r="BBG14" s="53"/>
      <c r="BBH14" s="27"/>
      <c r="BBI14" s="53"/>
      <c r="BBJ14" s="1047">
        <v>0.49</v>
      </c>
      <c r="BBK14" s="49"/>
      <c r="BBL14" s="994">
        <v>0.52</v>
      </c>
      <c r="BBM14" s="49"/>
      <c r="BBN14" s="49"/>
      <c r="BBO14" s="53"/>
      <c r="BBP14" s="53"/>
      <c r="BBQ14" s="53"/>
      <c r="BBR14" s="53"/>
      <c r="BBS14" s="53"/>
      <c r="BBT14" s="53"/>
      <c r="BBU14" s="1038">
        <v>0.51</v>
      </c>
      <c r="BBV14" s="53"/>
      <c r="BBW14" s="53"/>
      <c r="BBX14" s="53"/>
      <c r="BBY14" s="53"/>
      <c r="BBZ14" s="1047">
        <v>0.53700000000000003</v>
      </c>
      <c r="BCA14" s="53"/>
      <c r="BCB14" s="53"/>
      <c r="BCC14" s="53"/>
      <c r="BCD14" s="53"/>
      <c r="BCE14" s="53"/>
      <c r="BCF14" s="53">
        <v>0.46720000000000006</v>
      </c>
      <c r="BCG14" s="1047">
        <v>0.51</v>
      </c>
      <c r="BCH14" s="53">
        <v>0.40799999999999997</v>
      </c>
      <c r="BCI14" s="53">
        <v>0</v>
      </c>
      <c r="BCJ14" s="53"/>
      <c r="BCK14" s="1047">
        <v>0.55000000000000004</v>
      </c>
      <c r="BCL14" s="53">
        <v>0.46720000000000006</v>
      </c>
      <c r="BCM14" s="1047">
        <v>0.51</v>
      </c>
      <c r="BCN14" s="53">
        <v>0.40799999999999997</v>
      </c>
      <c r="BCO14" s="1047"/>
      <c r="BCP14" s="1047"/>
      <c r="BCQ14" s="1047">
        <v>0.54</v>
      </c>
      <c r="BCR14" s="53"/>
      <c r="BCS14" s="1047">
        <v>0.54</v>
      </c>
      <c r="BCT14" s="53"/>
      <c r="BCU14" s="53"/>
      <c r="BCV14" s="53"/>
      <c r="BCW14" s="53">
        <v>0</v>
      </c>
      <c r="BCX14" s="53"/>
      <c r="BCY14" s="1047">
        <v>0.51</v>
      </c>
      <c r="BCZ14" s="1047"/>
      <c r="BDA14" s="1047">
        <v>0</v>
      </c>
      <c r="BDB14" s="1047">
        <v>0</v>
      </c>
      <c r="BDC14" s="53">
        <v>0</v>
      </c>
      <c r="BDD14" s="53"/>
      <c r="BDE14" s="53">
        <v>0.46720000000000006</v>
      </c>
      <c r="BDF14" s="1047">
        <v>0.51</v>
      </c>
      <c r="BDG14" s="53">
        <v>0.40799999999999997</v>
      </c>
      <c r="BDH14" s="53">
        <v>0.371</v>
      </c>
      <c r="BDI14" s="53"/>
      <c r="BDJ14" s="53"/>
      <c r="BDK14" s="53">
        <v>0.372</v>
      </c>
      <c r="BDL14" s="1047"/>
      <c r="BDM14" s="1047">
        <v>0.51</v>
      </c>
      <c r="BDN14" s="53">
        <v>0.40799999999999997</v>
      </c>
      <c r="BDO14" s="53"/>
      <c r="BDP14" s="53"/>
      <c r="BDQ14" s="53">
        <v>0.44800000000000001</v>
      </c>
      <c r="BDR14" s="53"/>
      <c r="BDS14" s="53"/>
      <c r="BDT14" s="1047">
        <v>0.71</v>
      </c>
      <c r="BDU14" s="53">
        <v>0.40799999999999997</v>
      </c>
      <c r="BDV14" s="53">
        <v>0.44400000000000001</v>
      </c>
      <c r="BDW14" s="53">
        <v>0.443</v>
      </c>
      <c r="BDX14" s="53">
        <v>0.439</v>
      </c>
      <c r="BDY14" s="53">
        <v>0.441</v>
      </c>
      <c r="BDZ14" s="1047">
        <v>0.71</v>
      </c>
      <c r="BEA14" s="53">
        <v>0.40799999999999997</v>
      </c>
      <c r="BEB14" s="53">
        <v>0.41399999999999998</v>
      </c>
      <c r="BEC14" s="1047">
        <v>0.71</v>
      </c>
      <c r="BED14" s="53">
        <v>0.40799999999999997</v>
      </c>
      <c r="BEE14" s="53"/>
      <c r="BEF14" s="53">
        <v>0.44</v>
      </c>
      <c r="BEG14" s="53">
        <v>0.44</v>
      </c>
      <c r="BEH14" s="1047">
        <v>0.71</v>
      </c>
      <c r="BEI14" s="53">
        <v>0.40799999999999997</v>
      </c>
      <c r="BEJ14" s="53">
        <v>0.39900000000000002</v>
      </c>
      <c r="BEK14" s="53">
        <v>0.38100000000000001</v>
      </c>
      <c r="BEL14" s="53"/>
      <c r="BEM14" s="53">
        <v>0.375</v>
      </c>
      <c r="BEN14" s="1047">
        <v>0.71</v>
      </c>
      <c r="BEO14" s="53">
        <v>0.40799999999999997</v>
      </c>
      <c r="BEP14" s="53">
        <v>0.39</v>
      </c>
      <c r="BEQ14" s="53">
        <v>0.36699999999999999</v>
      </c>
      <c r="BER14" s="1047">
        <v>0.371</v>
      </c>
      <c r="BES14" s="53">
        <v>0.39200000000000002</v>
      </c>
      <c r="BET14" s="1047">
        <v>0.71</v>
      </c>
      <c r="BEU14" s="53">
        <v>0.40799999999999997</v>
      </c>
      <c r="BEV14" s="53">
        <v>0.375</v>
      </c>
      <c r="BEW14" s="1047">
        <v>0.71</v>
      </c>
      <c r="BEX14" s="53">
        <v>0.40799999999999997</v>
      </c>
      <c r="BEY14" s="53">
        <v>0.38900000000000001</v>
      </c>
      <c r="BEZ14" s="53">
        <v>0.376</v>
      </c>
      <c r="BFA14" s="53">
        <v>0.372</v>
      </c>
      <c r="BFB14" s="53">
        <v>0.372</v>
      </c>
      <c r="BFC14" s="53">
        <v>0.371</v>
      </c>
      <c r="BFD14" s="53">
        <v>0.372</v>
      </c>
      <c r="BFE14" s="1047">
        <v>0.71</v>
      </c>
      <c r="BFF14" s="53">
        <v>0.40799999999999997</v>
      </c>
      <c r="BFG14" s="53">
        <v>0.378</v>
      </c>
      <c r="BFH14" s="1047">
        <v>0.71</v>
      </c>
      <c r="BFI14" s="53">
        <v>0.40799999999999997</v>
      </c>
      <c r="BFJ14" s="53">
        <v>0.38100000000000001</v>
      </c>
      <c r="BFK14" s="1047">
        <v>0.71</v>
      </c>
      <c r="BFL14" s="53">
        <v>0.38</v>
      </c>
      <c r="BFM14" s="53">
        <v>0.42799999999999999</v>
      </c>
      <c r="BFN14" s="53">
        <v>0.42199999999999999</v>
      </c>
      <c r="BFO14" s="1531">
        <v>0.72</v>
      </c>
      <c r="BFP14" s="53">
        <v>0.41699999999999998</v>
      </c>
      <c r="BFQ14" s="7">
        <f t="shared" si="1"/>
        <v>9.7368421052631521E-2</v>
      </c>
      <c r="BFR14" s="1042"/>
      <c r="BFS14" s="71">
        <v>0.42</v>
      </c>
      <c r="BFT14" s="1042">
        <v>0.51</v>
      </c>
      <c r="BFU14" s="1042">
        <v>0</v>
      </c>
      <c r="BFV14" s="1042">
        <v>0</v>
      </c>
      <c r="BFW14" s="1042">
        <v>0</v>
      </c>
      <c r="BFX14" s="1042">
        <v>0</v>
      </c>
      <c r="BFY14" s="1042">
        <v>0</v>
      </c>
      <c r="BFZ14" s="1042">
        <v>0.51</v>
      </c>
      <c r="BGA14" s="1042">
        <v>0</v>
      </c>
      <c r="BGB14" s="1042">
        <v>0</v>
      </c>
      <c r="BGC14" s="1037">
        <v>0.42199999999999999</v>
      </c>
      <c r="BGD14" s="1025">
        <v>0</v>
      </c>
      <c r="BGE14" s="1042"/>
      <c r="BGF14" s="1042"/>
      <c r="BGG14" s="1042">
        <v>0</v>
      </c>
      <c r="BGH14" s="1042"/>
      <c r="BGI14" s="1042"/>
      <c r="BGJ14" s="1042"/>
      <c r="BGK14" s="53"/>
      <c r="BGL14" s="896">
        <v>0.5</v>
      </c>
      <c r="BGM14" s="1042">
        <v>0.51</v>
      </c>
      <c r="BGN14" s="1042"/>
      <c r="BGO14" s="897">
        <v>0.51</v>
      </c>
      <c r="BGP14" s="897"/>
      <c r="BGQ14" s="897"/>
      <c r="BGR14" s="897"/>
      <c r="BGS14" s="1042">
        <v>0.48199999999999998</v>
      </c>
      <c r="BGT14" s="1042">
        <v>0.48599999999999999</v>
      </c>
      <c r="BGU14" s="897"/>
      <c r="BGV14" s="1042">
        <v>0.48099999999999998</v>
      </c>
      <c r="BGW14" s="1042">
        <v>0.48299999999999998</v>
      </c>
      <c r="BGX14" s="1042">
        <v>0.46800000000000003</v>
      </c>
      <c r="BGY14" s="1037"/>
      <c r="BGZ14" s="1020">
        <v>0.42</v>
      </c>
      <c r="BHA14" s="1042">
        <v>0.51</v>
      </c>
      <c r="BHB14" s="1042">
        <v>0.48099999999999998</v>
      </c>
      <c r="BHC14" s="1042">
        <v>0.46899999999999997</v>
      </c>
      <c r="BHD14" s="1042">
        <v>0.48</v>
      </c>
      <c r="BHE14" s="74">
        <v>0.49299999999999999</v>
      </c>
      <c r="BHF14" s="53">
        <v>0.48299999999999998</v>
      </c>
      <c r="BHG14" s="53">
        <v>0.46899999999999997</v>
      </c>
      <c r="BHH14" s="53">
        <v>0.47099999999999997</v>
      </c>
      <c r="BHI14" s="53">
        <v>0.46899999999999997</v>
      </c>
      <c r="BHJ14" s="53">
        <v>0.46800000000000003</v>
      </c>
      <c r="BHK14" s="53">
        <v>0.48099999999999998</v>
      </c>
      <c r="BHL14" s="53">
        <v>0.46</v>
      </c>
      <c r="BHM14" s="53">
        <v>0.46800000000000003</v>
      </c>
      <c r="BHN14" s="53">
        <v>0.47</v>
      </c>
      <c r="BHO14" s="53">
        <v>0.48099999999999998</v>
      </c>
      <c r="BHP14" s="53">
        <v>0.47</v>
      </c>
      <c r="BHQ14" s="53">
        <v>0.46</v>
      </c>
      <c r="BHR14" s="53">
        <v>0.48199999999999998</v>
      </c>
      <c r="BHS14" s="53">
        <v>0.48</v>
      </c>
      <c r="BHT14" s="53">
        <v>0.48099999999999998</v>
      </c>
      <c r="BHU14" s="53">
        <v>0.46899999999999997</v>
      </c>
      <c r="BHV14" s="53">
        <v>0.46899999999999997</v>
      </c>
      <c r="BHW14" s="1038"/>
      <c r="BHX14" s="53">
        <v>0.47</v>
      </c>
      <c r="BHY14" s="53">
        <v>0.48099999999999998</v>
      </c>
      <c r="BHZ14" s="1038"/>
      <c r="BIA14" s="1037"/>
      <c r="BIB14" s="1020">
        <v>0.42</v>
      </c>
      <c r="BIC14" s="1042">
        <v>0.51</v>
      </c>
      <c r="BID14" s="53">
        <v>0.47</v>
      </c>
      <c r="BIE14" s="53">
        <v>0.48099999999999998</v>
      </c>
      <c r="BIF14" s="53">
        <v>0.46899999999999997</v>
      </c>
      <c r="BIG14" s="1037"/>
      <c r="BIH14" s="1020">
        <v>0.42</v>
      </c>
      <c r="BII14" s="1042">
        <v>0.51</v>
      </c>
      <c r="BIJ14" s="53">
        <v>0.48099999999999998</v>
      </c>
      <c r="BIK14" s="53">
        <v>0.49299999999999999</v>
      </c>
      <c r="BIL14" s="53">
        <v>0.49299999999999999</v>
      </c>
      <c r="BIM14" s="53">
        <v>0.495</v>
      </c>
      <c r="BIN14" s="53">
        <v>0.49399999999999999</v>
      </c>
      <c r="BIO14" s="53">
        <v>0.49299999999999999</v>
      </c>
      <c r="BIP14" s="53">
        <v>0.48099999999999998</v>
      </c>
      <c r="BIQ14" s="53">
        <v>0.48099999999999998</v>
      </c>
      <c r="BIR14" s="53">
        <v>0.48099999999999998</v>
      </c>
      <c r="BIS14" s="53">
        <v>0.47699999999999998</v>
      </c>
      <c r="BIT14" s="53">
        <v>0.47899999999999998</v>
      </c>
      <c r="BIU14" s="53">
        <v>0.48099999999999998</v>
      </c>
      <c r="BIV14" s="53">
        <v>0.48199999999999998</v>
      </c>
      <c r="BIW14" s="53">
        <v>0.48199999999999998</v>
      </c>
      <c r="BIX14" s="53">
        <v>0.46899999999999997</v>
      </c>
      <c r="BIY14" s="53">
        <v>0.46800000000000003</v>
      </c>
      <c r="BIZ14" s="1037"/>
      <c r="BJA14" s="1020">
        <v>0.42</v>
      </c>
      <c r="BJB14" s="1042">
        <v>0.51</v>
      </c>
      <c r="BJC14" s="53">
        <v>0.45200000000000001</v>
      </c>
      <c r="BJD14" s="53"/>
      <c r="BJE14" s="53"/>
      <c r="BJF14" s="1042">
        <v>0.45400000000000001</v>
      </c>
      <c r="BJG14" s="1037"/>
      <c r="BJH14" s="1037">
        <v>0.42</v>
      </c>
      <c r="BJI14" s="1042">
        <v>0.51</v>
      </c>
      <c r="BJJ14" s="53">
        <v>0.50800000000000001</v>
      </c>
      <c r="BJK14" s="53">
        <v>0.502</v>
      </c>
      <c r="BJL14" s="53">
        <v>0.496</v>
      </c>
      <c r="BJM14" s="53">
        <v>0.49</v>
      </c>
      <c r="BJN14" s="53">
        <v>0.48199999999999998</v>
      </c>
      <c r="BJO14" s="1047">
        <v>0.69</v>
      </c>
      <c r="BJP14" s="1047">
        <v>0.71</v>
      </c>
      <c r="BJQ14" s="1042">
        <v>0.51</v>
      </c>
      <c r="BJR14" s="53">
        <v>0.45900000000000002</v>
      </c>
      <c r="BJS14" s="53">
        <v>0.46100000000000002</v>
      </c>
      <c r="BJT14" s="53">
        <v>0.45</v>
      </c>
      <c r="BJU14" s="1047"/>
      <c r="BJV14" s="53">
        <v>0.45500000000000002</v>
      </c>
      <c r="BJW14" s="1047">
        <v>0.69</v>
      </c>
      <c r="BJX14" s="1047">
        <v>0.71</v>
      </c>
      <c r="BJY14" s="1042">
        <v>0.51</v>
      </c>
      <c r="BJZ14" s="53">
        <v>0.46200000000000002</v>
      </c>
      <c r="BKA14" s="1047">
        <v>0.69</v>
      </c>
      <c r="BKB14" s="1047">
        <v>0.71</v>
      </c>
      <c r="BKC14" s="53">
        <v>0.51</v>
      </c>
      <c r="BKD14" s="53">
        <v>0.45300000000000001</v>
      </c>
      <c r="BKE14" s="53">
        <v>0.46700000000000003</v>
      </c>
      <c r="BKF14" s="53">
        <v>0.45300000000000001</v>
      </c>
      <c r="BKG14" s="1047">
        <v>0.69</v>
      </c>
      <c r="BKH14" s="1047">
        <v>0.71</v>
      </c>
      <c r="BKI14" s="53">
        <v>0.51</v>
      </c>
      <c r="BKJ14" s="53">
        <v>0.45100000000000001</v>
      </c>
      <c r="BKK14" s="53">
        <v>0.45600000000000002</v>
      </c>
      <c r="BKL14" s="53">
        <v>0.45</v>
      </c>
      <c r="BKM14" s="1047">
        <v>0.69</v>
      </c>
      <c r="BKN14" s="1047">
        <v>0.71</v>
      </c>
      <c r="BKO14" s="53">
        <v>0.51</v>
      </c>
      <c r="BKP14" s="53">
        <v>0.45400000000000001</v>
      </c>
      <c r="BKQ14" s="53">
        <v>0.45300000000000001</v>
      </c>
      <c r="BKR14" s="53">
        <v>0.45200000000000001</v>
      </c>
      <c r="BKS14" s="53">
        <v>0.47099999999999997</v>
      </c>
      <c r="BKT14" s="1047">
        <v>0.69</v>
      </c>
      <c r="BKU14" s="1047">
        <v>0.71</v>
      </c>
      <c r="BKV14" s="53">
        <v>0.51</v>
      </c>
      <c r="BKW14" s="53">
        <v>0.45500000000000002</v>
      </c>
      <c r="BKX14" s="1047">
        <v>0.69</v>
      </c>
      <c r="BKY14" s="1047">
        <v>0.71</v>
      </c>
      <c r="BKZ14" s="53">
        <v>0.51</v>
      </c>
      <c r="BLA14" s="53">
        <v>0.45500000000000002</v>
      </c>
      <c r="BLB14" s="53">
        <v>0.45400000000000001</v>
      </c>
      <c r="BLC14" s="53">
        <v>0.46100000000000002</v>
      </c>
      <c r="BLD14" s="53">
        <v>0.45100000000000001</v>
      </c>
      <c r="BLE14" s="53">
        <v>0.47599999999999998</v>
      </c>
      <c r="BLF14" s="53">
        <v>0.45700000000000002</v>
      </c>
      <c r="BLG14" s="1047">
        <v>0.69</v>
      </c>
      <c r="BLH14" s="1047">
        <v>0.71</v>
      </c>
      <c r="BLI14" s="53">
        <v>0.51</v>
      </c>
      <c r="BLJ14" s="53">
        <v>0.45600000000000002</v>
      </c>
      <c r="BLK14" s="1047">
        <v>0.69</v>
      </c>
      <c r="BLL14" s="1047">
        <v>0.71</v>
      </c>
      <c r="BLM14" s="53">
        <v>0.51</v>
      </c>
      <c r="BLN14" s="1042">
        <v>0.46800000000000003</v>
      </c>
      <c r="BLO14" s="1047">
        <v>0.69</v>
      </c>
      <c r="BLP14" s="1047">
        <v>0.71</v>
      </c>
      <c r="BLQ14" s="53">
        <v>0.46</v>
      </c>
      <c r="BLR14" s="53">
        <v>0.42799999999999999</v>
      </c>
      <c r="BLS14" s="53">
        <v>0.42599999999999999</v>
      </c>
      <c r="BLT14" s="53">
        <v>0.435</v>
      </c>
      <c r="BLU14" s="1047">
        <v>0.69</v>
      </c>
      <c r="BLV14" s="1047">
        <v>0.71</v>
      </c>
      <c r="BLW14" s="53">
        <v>0.46</v>
      </c>
      <c r="BLX14" s="53">
        <v>0.42499999999999999</v>
      </c>
      <c r="BLY14" s="53">
        <v>0.441</v>
      </c>
      <c r="BLZ14" s="1047">
        <v>0.69</v>
      </c>
      <c r="BMA14" s="1047">
        <v>0.71</v>
      </c>
      <c r="BMB14" s="53">
        <v>0.46</v>
      </c>
      <c r="BMC14" s="58">
        <v>0.44</v>
      </c>
      <c r="BMD14" s="1047">
        <v>0.69</v>
      </c>
      <c r="BME14" s="1047">
        <v>0.71</v>
      </c>
      <c r="BMF14" s="53">
        <v>0.46</v>
      </c>
      <c r="BMG14" s="53">
        <v>0.45900000000000002</v>
      </c>
      <c r="BMH14" s="7">
        <f t="shared" si="31"/>
        <v>-2.1739130434782626E-3</v>
      </c>
      <c r="BMI14" s="1194"/>
      <c r="BMJ14" s="53" t="s">
        <v>1502</v>
      </c>
      <c r="BMK14" s="53"/>
      <c r="BML14" s="53"/>
      <c r="BMM14" s="1194"/>
      <c r="BMN14" s="53" t="s">
        <v>1502</v>
      </c>
      <c r="BMO14" s="53"/>
      <c r="BMP14" s="53"/>
      <c r="BMQ14" s="53"/>
      <c r="BMR14" s="53"/>
      <c r="BMS14" s="53"/>
      <c r="BMT14" s="53"/>
      <c r="BMU14" s="53"/>
      <c r="BMV14" s="53"/>
      <c r="BMW14" s="53"/>
      <c r="BMX14" s="53"/>
      <c r="BMY14" s="53"/>
      <c r="BMZ14" s="53"/>
      <c r="BNA14" s="53" t="s">
        <v>1502</v>
      </c>
      <c r="BNB14" s="53" t="s">
        <v>1502</v>
      </c>
      <c r="BNC14" s="53" t="s">
        <v>1502</v>
      </c>
      <c r="BND14" s="53" t="s">
        <v>1502</v>
      </c>
      <c r="BNE14" s="1194"/>
      <c r="BNF14" s="53" t="s">
        <v>1502</v>
      </c>
      <c r="BNG14" s="53"/>
      <c r="BNH14" s="53"/>
      <c r="BNI14" s="27"/>
      <c r="BNJ14" s="53"/>
      <c r="BNK14" s="1194"/>
      <c r="BNL14" s="53"/>
      <c r="BNM14" s="1194"/>
      <c r="BNN14" s="53" t="s">
        <v>1502</v>
      </c>
      <c r="BNO14" s="53"/>
      <c r="BNP14" s="53"/>
      <c r="BNQ14" s="53"/>
      <c r="BNR14" s="53"/>
      <c r="BNS14" s="53" t="s">
        <v>1502</v>
      </c>
      <c r="BNT14" s="1047" t="s">
        <v>1502</v>
      </c>
      <c r="BNU14" s="53" t="s">
        <v>1502</v>
      </c>
      <c r="BNV14" s="53" t="s">
        <v>1502</v>
      </c>
      <c r="BNW14" s="53" t="s">
        <v>1502</v>
      </c>
      <c r="BNX14" s="53" t="s">
        <v>1502</v>
      </c>
      <c r="BNY14" s="53" t="s">
        <v>1502</v>
      </c>
      <c r="BNZ14" s="1047" t="s">
        <v>1502</v>
      </c>
      <c r="BOA14" s="53" t="s">
        <v>1502</v>
      </c>
      <c r="BOB14" s="53" t="s">
        <v>1502</v>
      </c>
      <c r="BOC14" s="53"/>
      <c r="BOD14" s="1047" t="s">
        <v>1502</v>
      </c>
      <c r="BOE14" s="53" t="s">
        <v>1502</v>
      </c>
      <c r="BOF14" s="27" t="s">
        <v>1502</v>
      </c>
      <c r="BOG14" s="53" t="s">
        <v>1502</v>
      </c>
      <c r="BOH14" s="53" t="s">
        <v>1502</v>
      </c>
      <c r="BOI14" s="1047" t="s">
        <v>1502</v>
      </c>
      <c r="BOJ14" s="53" t="s">
        <v>1502</v>
      </c>
      <c r="BOK14" s="53" t="s">
        <v>1502</v>
      </c>
      <c r="BOL14" s="53" t="s">
        <v>1502</v>
      </c>
      <c r="BOM14" s="897"/>
      <c r="BON14" s="53" t="s">
        <v>1502</v>
      </c>
      <c r="BOO14" s="1047" t="s">
        <v>1502</v>
      </c>
      <c r="BOP14" s="53" t="s">
        <v>1502</v>
      </c>
      <c r="BOQ14" s="53" t="s">
        <v>1502</v>
      </c>
      <c r="BOR14" s="53" t="s">
        <v>1502</v>
      </c>
      <c r="BOS14" s="53" t="s">
        <v>1502</v>
      </c>
      <c r="BOT14" s="53" t="s">
        <v>1502</v>
      </c>
      <c r="BOU14" s="1047" t="s">
        <v>1502</v>
      </c>
      <c r="BOV14" s="53" t="s">
        <v>1502</v>
      </c>
      <c r="BOW14" s="53" t="s">
        <v>1502</v>
      </c>
      <c r="BOX14" s="1047" t="s">
        <v>1502</v>
      </c>
      <c r="BOY14" s="53" t="s">
        <v>1502</v>
      </c>
      <c r="BOZ14" s="53" t="s">
        <v>1502</v>
      </c>
      <c r="BPA14" s="53" t="s">
        <v>1502</v>
      </c>
      <c r="BPB14" s="53" t="s">
        <v>1502</v>
      </c>
      <c r="BPC14" s="53" t="s">
        <v>1502</v>
      </c>
      <c r="BPD14" s="53" t="s">
        <v>1502</v>
      </c>
      <c r="BPE14" s="53" t="s">
        <v>1502</v>
      </c>
      <c r="BPF14" s="1047" t="s">
        <v>1502</v>
      </c>
      <c r="BPG14" s="53" t="s">
        <v>1502</v>
      </c>
      <c r="BPH14" s="53" t="s">
        <v>1502</v>
      </c>
      <c r="BPI14" s="1047" t="s">
        <v>1502</v>
      </c>
      <c r="BPJ14" s="53" t="s">
        <v>1502</v>
      </c>
      <c r="BPK14" s="53" t="s">
        <v>1502</v>
      </c>
      <c r="BPL14" s="1047" t="s">
        <v>1502</v>
      </c>
      <c r="BPM14" s="53" t="s">
        <v>1502</v>
      </c>
      <c r="BPN14" s="53" t="s">
        <v>1502</v>
      </c>
      <c r="BPO14" s="53" t="s">
        <v>1502</v>
      </c>
      <c r="BPP14" s="53" t="s">
        <v>1502</v>
      </c>
      <c r="BPQ14" s="1047" t="s">
        <v>1502</v>
      </c>
      <c r="BPR14" s="53" t="s">
        <v>1502</v>
      </c>
      <c r="BPS14" s="53" t="s">
        <v>1502</v>
      </c>
      <c r="BPT14" s="53" t="s">
        <v>1502</v>
      </c>
      <c r="BPU14" s="1047" t="s">
        <v>1502</v>
      </c>
      <c r="BPV14" s="53" t="s">
        <v>1502</v>
      </c>
      <c r="BPW14" s="53" t="s">
        <v>1502</v>
      </c>
      <c r="BPX14" s="1047" t="s">
        <v>1502</v>
      </c>
      <c r="BPY14" s="53" t="s">
        <v>1502</v>
      </c>
      <c r="BPZ14" s="53" t="s">
        <v>1502</v>
      </c>
      <c r="BQA14" s="7"/>
      <c r="BQB14" s="1201">
        <v>0.49</v>
      </c>
      <c r="BQC14" s="1201">
        <f t="shared" si="2"/>
        <v>0.53900000000000003</v>
      </c>
      <c r="BQD14" s="53">
        <f t="shared" si="3"/>
        <v>0.49</v>
      </c>
      <c r="BQE14" s="53">
        <v>0.52</v>
      </c>
      <c r="BQF14" s="53">
        <v>0.51500000000000001</v>
      </c>
      <c r="BQG14" s="53">
        <v>0.51900000000000002</v>
      </c>
      <c r="BQH14" s="53">
        <v>0.51900000000000002</v>
      </c>
      <c r="BQI14" s="53">
        <v>0.51400000000000001</v>
      </c>
      <c r="BQJ14" s="53">
        <v>0.51900000000000002</v>
      </c>
      <c r="BQK14" s="53">
        <v>0.52</v>
      </c>
      <c r="BQL14" s="53">
        <v>0.51400000000000001</v>
      </c>
      <c r="BQM14" s="53">
        <v>0.51900000000000002</v>
      </c>
      <c r="BQN14" s="53">
        <v>0.51900000000000002</v>
      </c>
      <c r="BQO14" s="53">
        <v>0.51400000000000001</v>
      </c>
      <c r="BQP14" s="53">
        <v>0.52</v>
      </c>
      <c r="BQQ14" s="53">
        <v>0.51500000000000001</v>
      </c>
      <c r="BQR14" s="53">
        <v>0.48399999999999999</v>
      </c>
      <c r="BQS14" s="53">
        <v>0.47199999999999998</v>
      </c>
      <c r="BQT14" s="53">
        <v>0.47299999999999998</v>
      </c>
      <c r="BQU14" s="53">
        <v>0.46600000000000003</v>
      </c>
      <c r="BQV14" s="1202">
        <v>0.49</v>
      </c>
      <c r="BQW14" s="1201">
        <f t="shared" si="33"/>
        <v>0.53900000000000003</v>
      </c>
      <c r="BQX14" s="53">
        <f t="shared" si="34"/>
        <v>0.49</v>
      </c>
      <c r="BQY14" s="53">
        <v>0.52</v>
      </c>
      <c r="BQZ14" s="53"/>
      <c r="BRA14" s="53"/>
      <c r="BRB14" s="53">
        <v>0.45</v>
      </c>
      <c r="BRC14" s="1194"/>
      <c r="BRD14" s="53">
        <v>0.51900000000000002</v>
      </c>
      <c r="BRE14" s="1202">
        <v>0.49</v>
      </c>
      <c r="BRF14" s="1201">
        <f t="shared" si="35"/>
        <v>0.53900000000000003</v>
      </c>
      <c r="BRG14" s="53">
        <f t="shared" si="36"/>
        <v>0.49</v>
      </c>
      <c r="BRH14" s="53">
        <v>0.52</v>
      </c>
      <c r="BRI14" s="53">
        <v>0.46800000000000003</v>
      </c>
      <c r="BRJ14" s="53">
        <v>0.49</v>
      </c>
      <c r="BRK14" s="53">
        <v>0.46200000000000002</v>
      </c>
      <c r="BRL14" s="53">
        <v>0.44400000000000001</v>
      </c>
      <c r="BRM14" s="53">
        <v>0.432</v>
      </c>
      <c r="BRN14" s="1202">
        <v>0.49</v>
      </c>
      <c r="BRO14" s="1201">
        <f t="shared" si="37"/>
        <v>0.53900000000000003</v>
      </c>
      <c r="BRP14" s="53">
        <f t="shared" si="38"/>
        <v>0.432</v>
      </c>
      <c r="BRQ14" s="53">
        <v>0.68</v>
      </c>
      <c r="BRR14" s="53">
        <v>0.41699999999999998</v>
      </c>
      <c r="BRS14" s="53">
        <v>0.41699999999999998</v>
      </c>
      <c r="BRT14" s="53">
        <v>0.43</v>
      </c>
      <c r="BRU14" s="53">
        <v>0.42299999999999999</v>
      </c>
      <c r="BRV14" s="53">
        <v>0.41899999999999998</v>
      </c>
      <c r="BRW14" s="53">
        <v>0.42</v>
      </c>
      <c r="BRX14" s="53">
        <v>0.41299999999999998</v>
      </c>
      <c r="BRY14" s="53">
        <v>0.41699999999999998</v>
      </c>
      <c r="BRZ14" s="53">
        <f t="shared" si="39"/>
        <v>0.42</v>
      </c>
      <c r="BSA14" s="53">
        <v>0.68</v>
      </c>
      <c r="BSB14" s="53">
        <v>0.442</v>
      </c>
      <c r="BSC14" s="53">
        <v>0.442</v>
      </c>
      <c r="BSD14" s="53">
        <f t="shared" si="40"/>
        <v>0.42</v>
      </c>
      <c r="BSE14" s="53">
        <v>0.68</v>
      </c>
      <c r="BSF14" s="53">
        <v>0.42</v>
      </c>
      <c r="BSG14" s="53">
        <v>0.42</v>
      </c>
      <c r="BSH14" s="53">
        <v>0.41499999999999998</v>
      </c>
      <c r="BSI14" s="53">
        <v>0.41499999999999998</v>
      </c>
      <c r="BSJ14" s="53">
        <v>0.41699999999999998</v>
      </c>
      <c r="BSK14" s="53">
        <v>0.42</v>
      </c>
      <c r="BSL14" s="53">
        <f t="shared" si="41"/>
        <v>0.42</v>
      </c>
      <c r="BSM14" s="53">
        <v>0.68</v>
      </c>
      <c r="BSN14" s="53">
        <v>0.41899999999999998</v>
      </c>
      <c r="BSO14" s="53">
        <v>0.41799999999999998</v>
      </c>
      <c r="BSP14" s="53">
        <v>0.41699999999999998</v>
      </c>
      <c r="BSQ14" s="27">
        <v>0.42399999999999999</v>
      </c>
      <c r="BSR14" s="910"/>
      <c r="BSS14" s="910"/>
      <c r="BST14" s="53">
        <v>0.41799999999999998</v>
      </c>
      <c r="BSU14" s="53">
        <v>0.41599999999999998</v>
      </c>
      <c r="BSV14" s="53">
        <f t="shared" si="42"/>
        <v>0.41899999999999998</v>
      </c>
      <c r="BSW14" s="53">
        <v>0.68</v>
      </c>
      <c r="BSX14" s="53">
        <v>0.42</v>
      </c>
      <c r="BSY14" s="53">
        <v>0.42199999999999999</v>
      </c>
      <c r="BSZ14" s="53">
        <v>0.41799999999999998</v>
      </c>
      <c r="BTA14" s="53">
        <v>0.42099999999999999</v>
      </c>
      <c r="BTB14" s="53">
        <v>0.42</v>
      </c>
      <c r="BTC14" s="53">
        <v>0.41899999999999998</v>
      </c>
      <c r="BTD14" s="53">
        <v>0.44500000000000001</v>
      </c>
      <c r="BTE14" s="53">
        <v>0.44</v>
      </c>
      <c r="BTF14" s="53">
        <f t="shared" si="43"/>
        <v>0.42</v>
      </c>
      <c r="BTG14" s="53">
        <v>0.68</v>
      </c>
      <c r="BTH14" s="53">
        <v>0.435</v>
      </c>
      <c r="BTI14" s="53">
        <v>0.42399999999999999</v>
      </c>
      <c r="BTJ14" s="53">
        <f t="shared" si="44"/>
        <v>0.42</v>
      </c>
      <c r="BTK14" s="53">
        <v>0.68</v>
      </c>
      <c r="BTL14" s="53">
        <v>0.41899999999999998</v>
      </c>
      <c r="BTM14" s="53">
        <v>0.42699999999999999</v>
      </c>
      <c r="BTN14" s="53" t="s">
        <v>1159</v>
      </c>
      <c r="BTO14" s="53" t="s">
        <v>1159</v>
      </c>
      <c r="BTP14" s="53">
        <v>0.42</v>
      </c>
      <c r="BTQ14" s="53">
        <v>0.42799999999999999</v>
      </c>
      <c r="BTR14" s="53">
        <v>0.41899999999999998</v>
      </c>
      <c r="BTS14" s="53">
        <v>0.41599999999999998</v>
      </c>
      <c r="BTT14" s="53">
        <v>0.42</v>
      </c>
      <c r="BTU14" s="53">
        <v>0.45</v>
      </c>
      <c r="BTV14" s="53">
        <v>0.42</v>
      </c>
      <c r="BTW14" s="53">
        <v>0.43099999999999999</v>
      </c>
      <c r="BTX14" s="53">
        <v>0.42099999999999999</v>
      </c>
      <c r="BTY14" s="53">
        <v>0.432</v>
      </c>
      <c r="BTZ14" s="53">
        <f t="shared" si="45"/>
        <v>0.42</v>
      </c>
      <c r="BUA14" s="53">
        <v>0.68</v>
      </c>
      <c r="BUB14" s="53">
        <v>0.43099999999999999</v>
      </c>
      <c r="BUC14" s="53">
        <v>0.42799999999999999</v>
      </c>
      <c r="BUD14" s="53">
        <v>0.68</v>
      </c>
      <c r="BUE14" s="53">
        <v>0.42699999999999999</v>
      </c>
      <c r="BUF14" s="53">
        <v>0.44700000000000001</v>
      </c>
      <c r="BUG14" s="53">
        <v>0.42</v>
      </c>
      <c r="BUH14" s="53">
        <v>0.377</v>
      </c>
      <c r="BUI14" s="53">
        <v>0.376</v>
      </c>
      <c r="BUJ14" s="53">
        <v>0.38</v>
      </c>
      <c r="BUK14" s="53">
        <v>0.379</v>
      </c>
      <c r="BUL14" s="1042"/>
      <c r="BUM14" s="53">
        <v>0.379</v>
      </c>
      <c r="BUN14" s="53">
        <v>0.38</v>
      </c>
      <c r="BUO14" s="53">
        <v>0.42</v>
      </c>
      <c r="BUP14" s="52">
        <v>0.378</v>
      </c>
      <c r="BUQ14" s="52">
        <v>0.38100000000000001</v>
      </c>
      <c r="BUR14" s="53">
        <v>0.42</v>
      </c>
      <c r="BUS14" s="52">
        <v>0.38100000000000001</v>
      </c>
      <c r="BUT14" s="52">
        <v>0.39</v>
      </c>
      <c r="BUU14" s="53">
        <v>0.42</v>
      </c>
      <c r="BUV14" s="52"/>
      <c r="BUW14" s="52"/>
      <c r="BUX14" s="7">
        <f t="shared" si="46"/>
        <v>-1</v>
      </c>
      <c r="BUY14" s="7">
        <f t="shared" si="47"/>
        <v>-1</v>
      </c>
      <c r="BUZ14" s="53" t="s">
        <v>1502</v>
      </c>
      <c r="BVA14" s="53" t="s">
        <v>1502</v>
      </c>
      <c r="BVB14" s="53" t="s">
        <v>1502</v>
      </c>
      <c r="BVC14" s="53" t="s">
        <v>1502</v>
      </c>
      <c r="BVD14" s="53" t="s">
        <v>1502</v>
      </c>
      <c r="BVE14" s="53" t="s">
        <v>1502</v>
      </c>
      <c r="BVF14" s="53" t="s">
        <v>1502</v>
      </c>
      <c r="BVG14" s="53" t="s">
        <v>1502</v>
      </c>
      <c r="BVH14" s="53" t="s">
        <v>1502</v>
      </c>
      <c r="BVI14" s="896" t="s">
        <v>1502</v>
      </c>
      <c r="BVJ14" s="53" t="s">
        <v>1502</v>
      </c>
      <c r="BVK14" s="53" t="s">
        <v>1502</v>
      </c>
      <c r="BVL14" s="896" t="s">
        <v>1502</v>
      </c>
      <c r="BVM14" s="53" t="s">
        <v>1502</v>
      </c>
      <c r="BVN14" s="53" t="s">
        <v>1502</v>
      </c>
      <c r="BVO14" s="896" t="s">
        <v>1502</v>
      </c>
      <c r="BVP14" s="53" t="s">
        <v>1502</v>
      </c>
      <c r="BVQ14" s="53" t="s">
        <v>1502</v>
      </c>
      <c r="BVR14" s="53" t="s">
        <v>1502</v>
      </c>
      <c r="BVS14" s="1042"/>
      <c r="BVT14" s="53" t="s">
        <v>1502</v>
      </c>
      <c r="BVU14" s="896" t="s">
        <v>1502</v>
      </c>
      <c r="BVV14" s="53" t="s">
        <v>1502</v>
      </c>
      <c r="BVW14" s="53" t="s">
        <v>1502</v>
      </c>
      <c r="BVX14" s="53" t="s">
        <v>1502</v>
      </c>
      <c r="BVY14" s="896" t="s">
        <v>1502</v>
      </c>
      <c r="BVZ14" s="53" t="s">
        <v>1502</v>
      </c>
      <c r="BWA14" s="53" t="s">
        <v>1502</v>
      </c>
      <c r="BWB14" s="896" t="s">
        <v>1502</v>
      </c>
      <c r="BWC14" s="53" t="s">
        <v>1502</v>
      </c>
      <c r="BWD14" s="53" t="s">
        <v>1502</v>
      </c>
      <c r="BWE14" s="896" t="s">
        <v>1502</v>
      </c>
      <c r="BWF14" s="53" t="s">
        <v>1502</v>
      </c>
      <c r="BWG14" s="53"/>
      <c r="BWH14" s="7"/>
      <c r="BWI14" s="896"/>
      <c r="BWJ14" s="53">
        <v>0.47099999999999997</v>
      </c>
      <c r="BWK14" s="913"/>
      <c r="BWL14" s="53">
        <v>0.32</v>
      </c>
      <c r="BWM14" s="53">
        <v>0.32200000000000001</v>
      </c>
      <c r="BWN14" s="896"/>
      <c r="BWO14" s="53">
        <v>0.47099999999999997</v>
      </c>
      <c r="BWP14" s="913"/>
      <c r="BWQ14" s="53">
        <v>0.32</v>
      </c>
      <c r="BWR14" s="53">
        <v>0.31900000000000001</v>
      </c>
      <c r="BWS14" s="53">
        <v>0.32700000000000001</v>
      </c>
      <c r="BWT14" s="53">
        <v>0.33100000000000002</v>
      </c>
      <c r="BWU14" s="53">
        <v>0.33400000000000002</v>
      </c>
      <c r="BWV14" s="53">
        <v>0.32800000000000001</v>
      </c>
      <c r="BWW14" s="53">
        <v>0.313</v>
      </c>
      <c r="BWX14" s="896">
        <v>0.29899999999999999</v>
      </c>
      <c r="BWY14" s="53">
        <v>0.32</v>
      </c>
      <c r="BWZ14" s="53">
        <v>0.34</v>
      </c>
      <c r="BXA14" s="896">
        <v>0.29899999999999999</v>
      </c>
      <c r="BXB14" s="53">
        <v>0.32</v>
      </c>
      <c r="BXC14" s="53">
        <v>0.33</v>
      </c>
      <c r="BXD14" s="896">
        <v>0.29899999999999999</v>
      </c>
      <c r="BXE14" s="53">
        <v>0.32</v>
      </c>
      <c r="BXF14" s="53">
        <v>0.30399999999999999</v>
      </c>
      <c r="BXG14" s="53">
        <v>0.30199999999999999</v>
      </c>
      <c r="BXH14" s="913"/>
      <c r="BXI14" s="53">
        <v>0.316</v>
      </c>
      <c r="BXJ14" s="896">
        <v>0.29899999999999999</v>
      </c>
      <c r="BXK14" s="53">
        <v>0.32</v>
      </c>
      <c r="BXL14" s="53">
        <v>0.307</v>
      </c>
      <c r="BXM14" s="896">
        <v>0.29899999999999999</v>
      </c>
      <c r="BXN14" s="53">
        <v>0.32</v>
      </c>
      <c r="BXO14" s="53">
        <v>0.30399999999999999</v>
      </c>
      <c r="BXP14" s="896">
        <v>0.29899999999999999</v>
      </c>
      <c r="BXQ14" s="53">
        <v>0.32</v>
      </c>
      <c r="BXR14" s="53"/>
      <c r="BXS14" s="7">
        <f t="shared" si="5"/>
        <v>-1</v>
      </c>
      <c r="BXT14" s="1042">
        <v>0.443</v>
      </c>
      <c r="BXU14" s="53">
        <v>0.433</v>
      </c>
      <c r="BXV14" s="53" t="s">
        <v>1159</v>
      </c>
      <c r="BXW14" s="53">
        <v>0.434</v>
      </c>
      <c r="BXX14" s="53">
        <v>0.443</v>
      </c>
      <c r="BXY14" s="53">
        <v>0.433</v>
      </c>
      <c r="BXZ14" s="53">
        <v>0.435</v>
      </c>
      <c r="BYA14" s="896">
        <v>0.4</v>
      </c>
      <c r="BYB14" s="53">
        <v>0.443</v>
      </c>
      <c r="BYC14" s="53">
        <v>0.437</v>
      </c>
      <c r="BYD14" s="896">
        <v>0.4</v>
      </c>
      <c r="BYE14" s="53">
        <v>0.43</v>
      </c>
      <c r="BYF14" s="53">
        <v>0.436</v>
      </c>
      <c r="BYG14" s="896">
        <v>0.4</v>
      </c>
      <c r="BYH14" s="53">
        <v>0.43</v>
      </c>
      <c r="BYI14" s="53">
        <v>0.38900000000000001</v>
      </c>
      <c r="BYJ14" s="53">
        <v>0.39100000000000001</v>
      </c>
      <c r="BYK14" s="896"/>
      <c r="BYL14" s="53">
        <v>0.39300000000000002</v>
      </c>
      <c r="BYM14" s="896">
        <v>0.4</v>
      </c>
      <c r="BYN14" s="53">
        <v>0.43</v>
      </c>
      <c r="BYO14" s="52">
        <v>0.39200000000000002</v>
      </c>
      <c r="BYP14" s="896">
        <v>0.4</v>
      </c>
      <c r="BYQ14" s="53">
        <v>0.43</v>
      </c>
      <c r="BYR14" s="53">
        <v>0.39200000000000002</v>
      </c>
      <c r="BYS14" s="896">
        <v>0.4</v>
      </c>
      <c r="BYT14" s="53">
        <v>0.43</v>
      </c>
      <c r="BYU14" s="53"/>
      <c r="BYV14" s="7">
        <f t="shared" si="6"/>
        <v>-1</v>
      </c>
      <c r="BYW14" s="1372">
        <v>0.318</v>
      </c>
      <c r="BYX14" s="1372">
        <v>0.30299999999999999</v>
      </c>
      <c r="BYY14" s="1372">
        <v>0.32100000000000001</v>
      </c>
      <c r="BYZ14" s="1372">
        <v>0.317</v>
      </c>
      <c r="BZA14" s="1372">
        <v>0.30299999999999999</v>
      </c>
      <c r="BZB14" s="53">
        <v>0.32100000000000001</v>
      </c>
      <c r="BZC14" s="1372">
        <v>0.30299999999999999</v>
      </c>
      <c r="BZD14" s="53">
        <v>0.32800000000000001</v>
      </c>
      <c r="BZE14" s="896"/>
      <c r="BZF14" s="53">
        <v>0.31</v>
      </c>
      <c r="BZG14" s="53">
        <v>0.313</v>
      </c>
      <c r="BZH14" s="53">
        <v>0.32600000000000001</v>
      </c>
      <c r="BZI14" s="1531"/>
      <c r="BZJ14" s="53">
        <v>0.309</v>
      </c>
      <c r="BZK14" s="896"/>
      <c r="BZL14" s="53">
        <v>0.31</v>
      </c>
      <c r="BZM14" s="53">
        <v>0.318</v>
      </c>
      <c r="BZN14" s="896"/>
      <c r="BZO14" s="53">
        <v>0.31</v>
      </c>
      <c r="BZP14" s="53">
        <v>0.313</v>
      </c>
      <c r="BZQ14" s="896"/>
      <c r="BZR14" s="53">
        <v>0.31</v>
      </c>
      <c r="BZS14" s="53"/>
      <c r="BZT14" s="7">
        <f t="shared" si="48"/>
        <v>-1</v>
      </c>
      <c r="BZU14" s="52">
        <v>0.27900000000000003</v>
      </c>
      <c r="BZV14" s="52">
        <f t="shared" si="49"/>
        <v>0.27900000000000003</v>
      </c>
      <c r="BZW14" s="53"/>
      <c r="BZX14" s="1737">
        <f t="shared" si="50"/>
        <v>-1</v>
      </c>
      <c r="BZY14" s="52">
        <v>0.29199999999999998</v>
      </c>
      <c r="BZZ14" s="52">
        <f t="shared" si="51"/>
        <v>0.29199999999999998</v>
      </c>
      <c r="CAA14" s="53"/>
      <c r="CAB14" s="1737">
        <f t="shared" si="52"/>
        <v>-1</v>
      </c>
      <c r="CAC14" s="52" t="s">
        <v>1502</v>
      </c>
      <c r="CAD14" s="52" t="str">
        <f t="shared" si="53"/>
        <v>NA</v>
      </c>
      <c r="CAE14" s="53"/>
      <c r="CAF14" s="380"/>
      <c r="CAG14" s="1157" t="s">
        <v>3888</v>
      </c>
      <c r="CAH14" s="1157"/>
      <c r="CAI14" s="1157"/>
      <c r="CAJ14" s="1042" t="str">
        <f t="shared" si="7"/>
        <v>4.Blocker/Not Executed</v>
      </c>
      <c r="CAK14" s="53" t="str">
        <f t="shared" si="8"/>
        <v>4.Blocker/Not Executed</v>
      </c>
      <c r="CAL14" s="53" t="str">
        <f t="shared" si="9"/>
        <v>4.Blocker/Not Executed</v>
      </c>
      <c r="CAM14" s="53" t="str">
        <f t="shared" si="10"/>
        <v>4.Blocker/Not Executed</v>
      </c>
      <c r="CAN14" s="53" t="str">
        <f t="shared" si="11"/>
        <v>4.Blocker/Not Executed</v>
      </c>
      <c r="CAO14" s="53" t="e">
        <f t="shared" si="12"/>
        <v>#VALUE!</v>
      </c>
      <c r="CAP14" s="53" t="e">
        <f t="shared" si="13"/>
        <v>#VALUE!</v>
      </c>
      <c r="CAQ14" s="27" t="str">
        <f t="shared" si="14"/>
        <v>2. Within 10% deviation from baseline</v>
      </c>
      <c r="CAR14" s="53" t="str">
        <f t="shared" si="15"/>
        <v xml:space="preserve">1. Better than baseline </v>
      </c>
      <c r="CAS14" s="52" t="str">
        <f t="shared" si="16"/>
        <v>4.Blocker/Not Executed</v>
      </c>
      <c r="CAT14" s="52" t="str">
        <f t="shared" si="17"/>
        <v xml:space="preserve">1. Better than baseline </v>
      </c>
      <c r="CAU14" s="52" t="str">
        <f t="shared" si="18"/>
        <v>4.Blocker/Not Executed</v>
      </c>
      <c r="CAV14" s="52" t="str">
        <f t="shared" si="19"/>
        <v xml:space="preserve">1. Better than baseline </v>
      </c>
      <c r="CAW14" s="52" t="str">
        <f t="shared" si="20"/>
        <v xml:space="preserve">1. Better than baseline </v>
      </c>
      <c r="CAX14" s="52" t="str">
        <f t="shared" si="21"/>
        <v xml:space="preserve">1. Better than baseline </v>
      </c>
      <c r="CBC14" s="65"/>
      <c r="CBD14" s="65"/>
      <c r="CBE14" s="65"/>
      <c r="CBF14" s="65"/>
      <c r="CBG14" s="65"/>
      <c r="CBH14" s="65"/>
      <c r="CBI14" s="65"/>
      <c r="CBJ14" s="65"/>
      <c r="CBK14" s="65"/>
      <c r="CBL14" s="65"/>
      <c r="CBM14" s="65"/>
      <c r="CBN14" s="65"/>
      <c r="CBO14" s="192"/>
      <c r="CBP14" s="192"/>
      <c r="CBQ14" s="192"/>
      <c r="CBR14" s="192"/>
      <c r="CBS14" s="192"/>
      <c r="CBT14" s="32"/>
      <c r="CBU14" s="32"/>
      <c r="CBV14" s="32"/>
      <c r="CBW14" s="32"/>
      <c r="CBX14" s="32"/>
      <c r="CBY14" s="32"/>
      <c r="CBZ14" s="32"/>
      <c r="CCA14" s="32"/>
      <c r="CCB14" s="32"/>
      <c r="CCC14" s="32"/>
      <c r="CCD14" s="202"/>
      <c r="CCE14" s="32"/>
      <c r="CCF14" s="32"/>
      <c r="CCG14" s="65"/>
      <c r="CCH14" s="32"/>
      <c r="CCI14" s="32"/>
      <c r="CCJ14" s="32"/>
      <c r="CCK14" s="32"/>
      <c r="CCL14" s="32"/>
      <c r="CCM14" s="65"/>
      <c r="CCN14" s="65"/>
      <c r="CCO14" s="65"/>
      <c r="CCP14" s="65"/>
      <c r="CCQ14" s="65"/>
      <c r="CCR14" s="65"/>
      <c r="CCS14" s="65"/>
      <c r="CCT14" s="65"/>
      <c r="CCU14" s="65"/>
      <c r="CCV14" s="65"/>
      <c r="CCW14" s="65"/>
      <c r="CCX14" s="65"/>
      <c r="CCY14" s="65"/>
      <c r="CCZ14" s="32"/>
      <c r="CDA14" s="192"/>
      <c r="CDB14" s="32"/>
      <c r="CDC14" s="192"/>
      <c r="CDD14" s="192"/>
      <c r="CDE14" s="32"/>
      <c r="CDF14" s="32"/>
      <c r="CDG14" s="32"/>
      <c r="CDH14" s="32"/>
      <c r="CDI14" s="32"/>
      <c r="CDJ14" s="32"/>
      <c r="CDK14" s="202"/>
      <c r="CDL14" s="32"/>
      <c r="CDM14" s="32"/>
      <c r="CDN14" s="65"/>
      <c r="CDO14" s="32"/>
      <c r="CDP14" s="32"/>
      <c r="CDQ14" s="32"/>
      <c r="CDR14" s="32"/>
      <c r="CDS14" s="32"/>
      <c r="CDT14" s="65"/>
      <c r="CDU14" s="65"/>
      <c r="CDV14" s="65"/>
      <c r="CDW14" s="65"/>
      <c r="CDX14" s="65"/>
      <c r="CDY14" s="65"/>
      <c r="CDZ14" s="65"/>
      <c r="CEA14" s="65"/>
      <c r="CEB14" s="65"/>
      <c r="CEC14" s="65"/>
      <c r="CED14" s="65"/>
      <c r="CEE14" s="65"/>
      <c r="CEF14" s="65"/>
      <c r="CEG14" s="32"/>
      <c r="CEH14" s="32"/>
      <c r="CEI14" s="32"/>
      <c r="CEJ14" s="32"/>
      <c r="CEK14" s="32"/>
      <c r="CEL14" s="32"/>
      <c r="CEM14" s="32"/>
      <c r="CEN14" s="32"/>
      <c r="CEO14" s="32"/>
      <c r="CEP14" s="32"/>
      <c r="CEQ14" s="202"/>
      <c r="CER14" s="32"/>
      <c r="CES14" s="32"/>
      <c r="CET14" s="65"/>
      <c r="CEU14" s="32"/>
      <c r="CEV14" s="32"/>
      <c r="CEW14" s="32"/>
      <c r="CEX14" s="32"/>
      <c r="CEY14" s="32"/>
      <c r="CEZ14" s="65"/>
      <c r="CFA14" s="32"/>
      <c r="CFB14" s="32"/>
      <c r="CFC14" s="32"/>
      <c r="CFD14" s="32"/>
      <c r="CFE14" s="32"/>
      <c r="CFF14" s="32"/>
      <c r="CFG14" s="32"/>
      <c r="CFH14" s="32"/>
      <c r="CFI14" s="32"/>
      <c r="CFJ14" s="32"/>
      <c r="CFK14" s="32"/>
      <c r="CFL14" s="32"/>
      <c r="CFM14" s="202"/>
      <c r="CFN14" s="32"/>
      <c r="CFO14" s="32"/>
      <c r="CFP14" s="65"/>
      <c r="CFQ14" s="32"/>
      <c r="CFR14" s="65"/>
      <c r="CFS14" s="65"/>
      <c r="CFT14" s="32"/>
      <c r="CFU14" s="32"/>
      <c r="CFV14" s="32"/>
      <c r="CFW14" s="32"/>
      <c r="CFX14" s="32"/>
      <c r="CFY14" s="32"/>
      <c r="CFZ14" s="32"/>
      <c r="CGA14" s="32"/>
      <c r="CGB14" s="32"/>
      <c r="CGC14" s="32"/>
      <c r="CGD14" s="202"/>
      <c r="CGE14" s="32"/>
      <c r="CGF14" s="32"/>
      <c r="CGG14" s="32"/>
      <c r="CGH14" s="32"/>
      <c r="CGI14" s="32"/>
      <c r="CGJ14" s="32"/>
      <c r="CGK14" s="32"/>
      <c r="CGL14" s="32"/>
      <c r="CGM14" s="32"/>
      <c r="CGN14" s="32"/>
      <c r="CGO14" s="32"/>
      <c r="CGP14" s="32"/>
      <c r="CGQ14" s="202"/>
      <c r="CGR14" s="32"/>
      <c r="CGS14" s="32"/>
      <c r="CGT14" s="32"/>
      <c r="CGU14" s="32"/>
      <c r="CGV14" s="32"/>
      <c r="CGW14" s="32"/>
      <c r="CGX14" s="32"/>
      <c r="CGY14" s="32"/>
      <c r="CGZ14" s="32"/>
      <c r="CHA14" s="32"/>
    </row>
    <row r="15" spans="1:2237" ht="14.9" customHeight="1" thickBot="1" x14ac:dyDescent="0.4">
      <c r="A15" s="188"/>
      <c r="B15" s="371"/>
      <c r="C15" s="359"/>
      <c r="D15" s="902">
        <v>13</v>
      </c>
      <c r="E15" s="53" t="s">
        <v>1182</v>
      </c>
      <c r="F15" s="1591" t="s">
        <v>3889</v>
      </c>
      <c r="G15" s="177" t="s">
        <v>17</v>
      </c>
      <c r="H15" s="177" t="s">
        <v>17</v>
      </c>
      <c r="I15" s="1591" t="s">
        <v>3890</v>
      </c>
      <c r="J15" s="90" t="s">
        <v>3891</v>
      </c>
      <c r="K15" s="53">
        <v>0.82</v>
      </c>
      <c r="L15" s="204"/>
      <c r="M15" s="913"/>
      <c r="N15" s="913"/>
      <c r="O15" s="913"/>
      <c r="P15" s="913"/>
      <c r="Q15" s="1042"/>
      <c r="R15" s="53">
        <v>0.65</v>
      </c>
      <c r="S15" s="53"/>
      <c r="T15" s="53"/>
      <c r="U15" s="53"/>
      <c r="V15" s="1042"/>
      <c r="W15" s="913"/>
      <c r="X15" s="913"/>
      <c r="Y15" s="53"/>
      <c r="Z15" s="913"/>
      <c r="AA15" s="53"/>
      <c r="AB15" s="53"/>
      <c r="AC15" s="376"/>
      <c r="AD15" s="973">
        <v>0.66300000000000003</v>
      </c>
      <c r="AE15" s="973">
        <v>0.64800000000000002</v>
      </c>
      <c r="AF15" s="973">
        <v>0.67900000000000005</v>
      </c>
      <c r="AG15" s="376"/>
      <c r="AH15" s="53">
        <f>MIN(AG15,R15)</f>
        <v>0.65</v>
      </c>
      <c r="AI15" s="53">
        <v>0.63900000000000001</v>
      </c>
      <c r="AJ15" s="53">
        <v>0.61499999999999999</v>
      </c>
      <c r="AK15" s="53"/>
      <c r="AL15" s="53"/>
      <c r="AM15" s="53"/>
      <c r="AN15" s="53">
        <v>0.65700000000000003</v>
      </c>
      <c r="AO15" s="53">
        <v>0.65</v>
      </c>
      <c r="AP15" s="53">
        <v>0.65400000000000003</v>
      </c>
      <c r="AQ15" s="53">
        <v>0.66</v>
      </c>
      <c r="AR15" s="27">
        <v>0.69299999999999995</v>
      </c>
      <c r="AS15" s="53">
        <v>0.66500000000000004</v>
      </c>
      <c r="AT15" s="53">
        <v>0.66800000000000004</v>
      </c>
      <c r="AU15" s="53">
        <v>0.68799999999999994</v>
      </c>
      <c r="AV15" s="53">
        <v>0.69199999999999995</v>
      </c>
      <c r="AW15" s="53">
        <v>0.65</v>
      </c>
      <c r="AX15" s="53">
        <v>0.66200000000000003</v>
      </c>
      <c r="AY15" s="27">
        <v>0.7</v>
      </c>
      <c r="AZ15" s="27">
        <v>0.71499999999999997</v>
      </c>
      <c r="BA15" s="221"/>
      <c r="BB15" s="27"/>
      <c r="BC15" s="27">
        <v>0.69099999999999995</v>
      </c>
      <c r="BD15" s="27">
        <v>0.68200000000000005</v>
      </c>
      <c r="BE15" s="27">
        <v>0.68</v>
      </c>
      <c r="BF15" s="27">
        <v>0.65</v>
      </c>
      <c r="BG15" s="27"/>
      <c r="BH15" s="27"/>
      <c r="BI15" s="53">
        <v>0.625</v>
      </c>
      <c r="BJ15" s="53"/>
      <c r="BK15" s="27">
        <v>0.68600000000000005</v>
      </c>
      <c r="BL15" s="27">
        <v>0.621</v>
      </c>
      <c r="BM15" s="27">
        <v>0.69399999999999995</v>
      </c>
      <c r="BN15" s="27"/>
      <c r="BO15" s="27"/>
      <c r="BP15" s="53">
        <v>0.65</v>
      </c>
      <c r="BQ15" s="27">
        <v>0.69299999999999995</v>
      </c>
      <c r="BR15" s="27">
        <v>0.69399999999999995</v>
      </c>
      <c r="BS15" s="27">
        <v>0.63</v>
      </c>
      <c r="BT15" s="27"/>
      <c r="BU15" s="27"/>
      <c r="BV15" s="27">
        <v>0.57899999999999996</v>
      </c>
      <c r="BW15" s="27">
        <v>0.629</v>
      </c>
      <c r="BX15" s="27">
        <v>0.625</v>
      </c>
      <c r="BY15" s="27">
        <v>0.628</v>
      </c>
      <c r="BZ15" s="27"/>
      <c r="CA15" s="390">
        <v>0.625</v>
      </c>
      <c r="CB15" s="27"/>
      <c r="CC15" s="27">
        <v>0.65</v>
      </c>
      <c r="CD15" s="27"/>
      <c r="CE15" s="27">
        <v>0.68500000000000005</v>
      </c>
      <c r="CF15" s="27">
        <v>0.63200000000000001</v>
      </c>
      <c r="CG15" s="27">
        <v>0.628</v>
      </c>
      <c r="CH15" s="27"/>
      <c r="CI15" s="27">
        <v>0.67100000000000004</v>
      </c>
      <c r="CJ15" s="27">
        <v>0.68799999999999994</v>
      </c>
      <c r="CK15" s="53">
        <v>0.67100000000000004</v>
      </c>
      <c r="CL15" s="53">
        <v>0.67400000000000004</v>
      </c>
      <c r="CM15" s="53">
        <v>0.65</v>
      </c>
      <c r="CN15" s="53">
        <v>0.64900000000000002</v>
      </c>
      <c r="CO15" s="53"/>
      <c r="CP15" s="27"/>
      <c r="CQ15" s="27"/>
      <c r="CR15" s="53">
        <v>0.60599999999999998</v>
      </c>
      <c r="CS15" s="53"/>
      <c r="CT15" s="53"/>
      <c r="CU15" s="53">
        <v>0.61499999999999999</v>
      </c>
      <c r="CV15" s="53">
        <v>0.65</v>
      </c>
      <c r="CW15" s="53"/>
      <c r="CX15" s="53">
        <v>0.627</v>
      </c>
      <c r="CY15" s="53">
        <v>0.625</v>
      </c>
      <c r="CZ15" s="53"/>
      <c r="DA15" s="53"/>
      <c r="DB15" s="53"/>
      <c r="DC15" s="53"/>
      <c r="DD15" s="53"/>
      <c r="DE15" s="53"/>
      <c r="DF15" s="53"/>
      <c r="DG15" s="53">
        <v>0.65</v>
      </c>
      <c r="DH15" s="875">
        <v>0.81</v>
      </c>
      <c r="DI15" s="53"/>
      <c r="DJ15" s="53"/>
      <c r="DK15" s="875">
        <v>0.83</v>
      </c>
      <c r="DL15" s="53"/>
      <c r="DM15" s="53"/>
      <c r="DN15" s="53"/>
      <c r="DO15" s="53">
        <v>0.67100000000000004</v>
      </c>
      <c r="DP15" s="53">
        <v>0.65200000000000002</v>
      </c>
      <c r="DQ15" s="896"/>
      <c r="DR15" s="53">
        <v>0.67</v>
      </c>
      <c r="DS15" s="53">
        <v>0.61899999999999999</v>
      </c>
      <c r="DT15" s="53">
        <v>0.59</v>
      </c>
      <c r="DU15" s="53">
        <v>0.66</v>
      </c>
      <c r="DV15" s="53">
        <v>0.65</v>
      </c>
      <c r="DW15" s="53">
        <v>0.61799999999999999</v>
      </c>
      <c r="DX15" s="53"/>
      <c r="DY15" s="53">
        <v>0.69</v>
      </c>
      <c r="DZ15" s="53">
        <v>0.67</v>
      </c>
      <c r="EA15" s="53">
        <v>0.69</v>
      </c>
      <c r="EB15" s="53"/>
      <c r="EC15" s="53"/>
      <c r="ED15" s="53">
        <v>0.68</v>
      </c>
      <c r="EE15" s="53">
        <v>0.66</v>
      </c>
      <c r="EF15" s="53">
        <v>0.65700000000000003</v>
      </c>
      <c r="EG15" s="53">
        <v>0.65900000000000003</v>
      </c>
      <c r="EH15" s="53">
        <v>0.82</v>
      </c>
      <c r="EI15" s="1047"/>
      <c r="EJ15" s="53">
        <v>0.65</v>
      </c>
      <c r="EK15" s="53">
        <v>0.66300000000000003</v>
      </c>
      <c r="EL15" s="1047" t="s">
        <v>1502</v>
      </c>
      <c r="EM15" s="53">
        <v>0.66</v>
      </c>
      <c r="EN15" s="53">
        <v>0.65500000000000003</v>
      </c>
      <c r="EO15" s="27">
        <v>0.65800000000000003</v>
      </c>
      <c r="EP15" s="53">
        <v>0.64800000000000002</v>
      </c>
      <c r="EQ15" s="53">
        <v>0.68</v>
      </c>
      <c r="ER15" s="1047"/>
      <c r="ES15" s="53"/>
      <c r="ET15" s="53"/>
      <c r="EU15" s="53"/>
      <c r="EV15" s="1047">
        <v>0.68</v>
      </c>
      <c r="EW15" s="1047"/>
      <c r="EX15" s="1047"/>
      <c r="EY15" s="1047"/>
      <c r="EZ15" s="1047"/>
      <c r="FA15" s="1047"/>
      <c r="FB15" s="1047"/>
      <c r="FC15" s="53">
        <v>0.69499999999999995</v>
      </c>
      <c r="FD15" s="53"/>
      <c r="FE15" s="1037"/>
      <c r="FF15" s="53"/>
      <c r="FG15" s="53"/>
      <c r="FH15" s="1037">
        <v>0.68</v>
      </c>
      <c r="FI15" s="1025"/>
      <c r="FJ15" s="1037">
        <v>0.67</v>
      </c>
      <c r="FK15" s="53"/>
      <c r="FL15" s="53"/>
      <c r="FM15" s="53">
        <v>0.82</v>
      </c>
      <c r="FN15" s="1047"/>
      <c r="FO15" s="53">
        <v>0.65</v>
      </c>
      <c r="FP15" s="53"/>
      <c r="FQ15" s="53"/>
      <c r="FR15" s="53"/>
      <c r="FS15" s="53">
        <v>0.82</v>
      </c>
      <c r="FT15" s="1047"/>
      <c r="FU15" s="53">
        <v>0.65</v>
      </c>
      <c r="FV15" s="53"/>
      <c r="FW15" s="53"/>
      <c r="FX15" s="53"/>
      <c r="FY15" s="53"/>
      <c r="FZ15" s="53"/>
      <c r="GA15" s="53"/>
      <c r="GB15" s="53"/>
      <c r="GC15" s="53"/>
      <c r="GD15" s="53"/>
      <c r="GE15" s="53"/>
      <c r="GF15" s="53"/>
      <c r="GG15" s="53"/>
      <c r="GH15" s="380">
        <f t="shared" si="22"/>
        <v>-1</v>
      </c>
      <c r="GI15" s="1042">
        <v>0.93</v>
      </c>
      <c r="GJ15" s="913"/>
      <c r="GK15" s="913"/>
      <c r="GL15" s="913"/>
      <c r="GM15" s="913"/>
      <c r="GN15" s="913"/>
      <c r="GO15" s="53">
        <v>0.78400000000000003</v>
      </c>
      <c r="GP15" s="913"/>
      <c r="GQ15" s="53"/>
      <c r="GR15" s="53"/>
      <c r="GS15" s="53"/>
      <c r="GT15" s="27"/>
      <c r="GU15" s="27"/>
      <c r="GV15" s="27"/>
      <c r="GW15" s="53"/>
      <c r="GX15" s="53"/>
      <c r="GY15" s="53">
        <v>0.74199999999999999</v>
      </c>
      <c r="GZ15" s="53"/>
      <c r="HA15" s="53">
        <f t="shared" si="55"/>
        <v>0.78400000000000003</v>
      </c>
      <c r="HB15" s="53">
        <v>0.78800000000000003</v>
      </c>
      <c r="HC15" s="53"/>
      <c r="HD15" s="53">
        <v>0.72799999999999998</v>
      </c>
      <c r="HE15" s="53"/>
      <c r="HF15" s="53">
        <v>0.72299999999999998</v>
      </c>
      <c r="HG15" s="53">
        <v>0.78400000000000003</v>
      </c>
      <c r="HH15" s="53"/>
      <c r="HI15" s="53">
        <v>0.78</v>
      </c>
      <c r="HJ15" s="53"/>
      <c r="HK15" s="53">
        <v>0.78400000000000003</v>
      </c>
      <c r="HL15" s="53">
        <v>0.79300000000000004</v>
      </c>
      <c r="HM15" s="53">
        <v>0.77800000000000002</v>
      </c>
      <c r="HN15" s="53">
        <v>0.74199999999999999</v>
      </c>
      <c r="HO15" s="53"/>
      <c r="HP15" s="53">
        <v>0.84</v>
      </c>
      <c r="HQ15" s="53">
        <v>0.78700000000000003</v>
      </c>
      <c r="HR15" s="53">
        <v>0.77</v>
      </c>
      <c r="HS15" s="53">
        <v>0.78400000000000003</v>
      </c>
      <c r="HT15" s="53">
        <v>0.84</v>
      </c>
      <c r="HU15" s="53">
        <v>0.73799999999999999</v>
      </c>
      <c r="HV15" s="27"/>
      <c r="HW15" s="27">
        <v>0.80700000000000005</v>
      </c>
      <c r="HX15" s="27"/>
      <c r="HY15" s="27">
        <v>0.81</v>
      </c>
      <c r="HZ15" s="53">
        <v>0.80200000000000005</v>
      </c>
      <c r="IA15" s="27"/>
      <c r="IB15" s="27">
        <v>0.78400000000000003</v>
      </c>
      <c r="IC15" s="53">
        <v>0.79900000000000004</v>
      </c>
      <c r="ID15" s="27">
        <v>0.70599999999999996</v>
      </c>
      <c r="IE15" s="27">
        <v>0.70499999999999996</v>
      </c>
      <c r="IF15" s="27">
        <v>0.68600000000000005</v>
      </c>
      <c r="IG15" s="27"/>
      <c r="IH15" s="221">
        <v>0.96</v>
      </c>
      <c r="II15" s="221">
        <v>0.70599999999999996</v>
      </c>
      <c r="IJ15" s="221"/>
      <c r="IK15" s="53">
        <v>0.78400000000000003</v>
      </c>
      <c r="IL15" s="221"/>
      <c r="IM15" s="221">
        <v>0.68700000000000006</v>
      </c>
      <c r="IN15" s="53">
        <v>0.70699999999999996</v>
      </c>
      <c r="IO15" s="53">
        <v>0.85299999999999998</v>
      </c>
      <c r="IP15" s="53"/>
      <c r="IQ15" s="53"/>
      <c r="IR15" s="53"/>
      <c r="IS15" s="53">
        <v>0.70899999999999996</v>
      </c>
      <c r="IT15" s="53"/>
      <c r="IU15" s="53"/>
      <c r="IV15" s="1042">
        <v>0.78400000000000003</v>
      </c>
      <c r="IW15" s="1042">
        <v>0.70199999999999996</v>
      </c>
      <c r="IX15" s="1042"/>
      <c r="IY15" s="380">
        <f>(IW15-IV15)/IV15</f>
        <v>-0.10459183673469397</v>
      </c>
      <c r="IZ15" s="1042">
        <v>0.96219999999999994</v>
      </c>
      <c r="JA15" s="913"/>
      <c r="JB15" s="913"/>
      <c r="JC15" s="913"/>
      <c r="JD15" s="913"/>
      <c r="JE15" s="913"/>
      <c r="JF15" s="203"/>
      <c r="JG15" s="913"/>
      <c r="JH15" s="676">
        <v>0.77300000000000002</v>
      </c>
      <c r="JI15" s="53"/>
      <c r="JJ15" s="913"/>
      <c r="JK15" s="53"/>
      <c r="JL15" s="913"/>
      <c r="JM15" s="53"/>
      <c r="JN15" s="53"/>
      <c r="JO15" s="53"/>
      <c r="JP15" s="913"/>
      <c r="JQ15" s="53"/>
      <c r="JR15" s="53"/>
      <c r="JS15" s="53"/>
      <c r="JT15" s="53">
        <v>0.72399999999999998</v>
      </c>
      <c r="JU15" s="53">
        <v>0.71299999999999997</v>
      </c>
      <c r="JV15" s="53"/>
      <c r="JW15" s="53">
        <f t="shared" si="56"/>
        <v>0.77300000000000002</v>
      </c>
      <c r="JX15" s="53">
        <v>0.78800000000000003</v>
      </c>
      <c r="JY15" s="53">
        <v>0.77600000000000002</v>
      </c>
      <c r="JZ15" s="53">
        <v>0.71499999999999997</v>
      </c>
      <c r="KA15" s="53"/>
      <c r="KB15" s="53"/>
      <c r="KC15" s="53"/>
      <c r="KD15" s="53">
        <v>0.77300000000000002</v>
      </c>
      <c r="KE15" s="53">
        <v>0.79400000000000004</v>
      </c>
      <c r="KF15" s="53">
        <v>0.753</v>
      </c>
      <c r="KG15" s="53">
        <v>0.72299999999999998</v>
      </c>
      <c r="KH15" s="53">
        <v>0.746</v>
      </c>
      <c r="KI15" s="53">
        <v>0.81200000000000006</v>
      </c>
      <c r="KJ15" s="53">
        <v>0.80200000000000005</v>
      </c>
      <c r="KK15" s="53"/>
      <c r="KL15" s="53">
        <v>0.75</v>
      </c>
      <c r="KM15" s="53">
        <v>0.77300000000000002</v>
      </c>
      <c r="KN15" s="53">
        <v>0.81</v>
      </c>
      <c r="KO15" s="53"/>
      <c r="KP15" s="53">
        <v>0.79500000000000004</v>
      </c>
      <c r="KQ15" s="27">
        <v>0.73599999999999999</v>
      </c>
      <c r="KR15" s="27"/>
      <c r="KS15" s="27">
        <v>0.77900000000000003</v>
      </c>
      <c r="KT15" s="27"/>
      <c r="KU15" s="27">
        <v>0.78100000000000003</v>
      </c>
      <c r="KV15" s="27">
        <v>0.77300000000000002</v>
      </c>
      <c r="KW15" s="53">
        <v>0.76700000000000002</v>
      </c>
      <c r="KX15" s="27">
        <v>0.67600000000000005</v>
      </c>
      <c r="KY15" s="53">
        <v>0.67800000000000005</v>
      </c>
      <c r="KZ15" s="27">
        <v>0.68200000000000005</v>
      </c>
      <c r="LA15" s="27">
        <v>0.68700000000000006</v>
      </c>
      <c r="LB15" s="53">
        <v>0.68700000000000006</v>
      </c>
      <c r="LC15" s="53">
        <v>0.84499999999999997</v>
      </c>
      <c r="LD15" s="53">
        <v>0.68300000000000005</v>
      </c>
      <c r="LE15" s="53">
        <v>0.77300000000000002</v>
      </c>
      <c r="LF15" s="53"/>
      <c r="LG15" s="53"/>
      <c r="LH15" s="53">
        <v>0.81200000000000006</v>
      </c>
      <c r="LI15" s="375">
        <v>0.98</v>
      </c>
      <c r="LJ15" s="375">
        <v>0.84799999999999998</v>
      </c>
      <c r="LK15" s="53">
        <v>0.68100000000000005</v>
      </c>
      <c r="LL15" s="53">
        <v>0.65800000000000003</v>
      </c>
      <c r="LM15" s="53">
        <v>0.68300000000000005</v>
      </c>
      <c r="LN15" s="53">
        <v>0.68</v>
      </c>
      <c r="LO15" s="27"/>
      <c r="LP15" s="27">
        <v>0.80900000000000005</v>
      </c>
      <c r="LQ15" s="53"/>
      <c r="LR15" s="53">
        <v>0.77300000000000002</v>
      </c>
      <c r="LS15" s="53"/>
      <c r="LT15" s="913">
        <v>0.84499999999999997</v>
      </c>
      <c r="LU15" s="53">
        <v>0.68100000000000005</v>
      </c>
      <c r="LV15" s="53"/>
      <c r="LW15" s="53">
        <v>0.82799999999999996</v>
      </c>
      <c r="LX15" s="53">
        <v>0.69799999999999995</v>
      </c>
      <c r="LY15" s="53">
        <v>0.69599999999999995</v>
      </c>
      <c r="LZ15" s="53"/>
      <c r="MA15" s="53"/>
      <c r="MB15" s="27">
        <v>0.69299999999999995</v>
      </c>
      <c r="MC15" s="53">
        <v>0.77300000000000002</v>
      </c>
      <c r="MD15" s="1042"/>
      <c r="ME15" s="913">
        <v>0.83499999999999996</v>
      </c>
      <c r="MF15" s="53">
        <v>0.68</v>
      </c>
      <c r="MG15" s="53">
        <v>0.68</v>
      </c>
      <c r="MH15" s="27"/>
      <c r="MI15" s="53">
        <v>0.69299999999999995</v>
      </c>
      <c r="MJ15" s="221">
        <v>0.98</v>
      </c>
      <c r="MK15" s="27"/>
      <c r="ML15" s="53">
        <v>0.71</v>
      </c>
      <c r="MM15" s="27"/>
      <c r="MN15" s="53">
        <v>0.68500000000000005</v>
      </c>
      <c r="MO15" s="53">
        <v>0.77300000000000002</v>
      </c>
      <c r="MP15" s="53">
        <v>0.70199999999999996</v>
      </c>
      <c r="MQ15" s="53"/>
      <c r="MR15" s="53">
        <v>0.68300000000000005</v>
      </c>
      <c r="MS15" s="53">
        <v>0.69099999999999995</v>
      </c>
      <c r="MT15" s="53">
        <v>0.68</v>
      </c>
      <c r="MU15" s="53">
        <v>0.67600000000000005</v>
      </c>
      <c r="MV15" s="875"/>
      <c r="MW15" s="53">
        <v>0.68700000000000006</v>
      </c>
      <c r="MX15" s="875"/>
      <c r="MY15" s="53">
        <v>0.68100000000000005</v>
      </c>
      <c r="MZ15" s="53">
        <v>0.66800000000000004</v>
      </c>
      <c r="NA15" s="53">
        <v>0.77300000000000002</v>
      </c>
      <c r="NB15" s="53">
        <v>0.68600000000000005</v>
      </c>
      <c r="NC15" s="875"/>
      <c r="ND15" s="1025">
        <v>0.69</v>
      </c>
      <c r="NE15" s="1025">
        <v>0.68799999999999994</v>
      </c>
      <c r="NF15" s="53">
        <v>0.67900000000000005</v>
      </c>
      <c r="NG15" s="53">
        <v>0.68600000000000005</v>
      </c>
      <c r="NH15" s="53">
        <v>0.68899999999999995</v>
      </c>
      <c r="NI15" s="53">
        <v>0.67700000000000005</v>
      </c>
      <c r="NJ15" s="53">
        <v>0.66</v>
      </c>
      <c r="NK15" s="53">
        <v>0.68600000000000005</v>
      </c>
      <c r="NL15" s="53">
        <v>0.67</v>
      </c>
      <c r="NM15" s="53"/>
      <c r="NN15" s="53">
        <v>0.80300000000000005</v>
      </c>
      <c r="NO15" s="53">
        <v>0.77300000000000002</v>
      </c>
      <c r="NP15" s="53">
        <v>0.65</v>
      </c>
      <c r="NQ15" s="53"/>
      <c r="NR15" s="53">
        <v>0.85</v>
      </c>
      <c r="NS15" s="896">
        <v>1.01</v>
      </c>
      <c r="NT15" s="896"/>
      <c r="NU15" s="896"/>
      <c r="NV15" s="896"/>
      <c r="NW15" s="53">
        <v>0.72</v>
      </c>
      <c r="NX15" s="896">
        <v>1.03</v>
      </c>
      <c r="NY15" s="53">
        <v>0.7</v>
      </c>
      <c r="NZ15" s="53">
        <v>0.72299999999999998</v>
      </c>
      <c r="OA15" s="27">
        <v>0.71199999999999997</v>
      </c>
      <c r="OB15" s="53">
        <v>0.96219999999999994</v>
      </c>
      <c r="OC15" s="1047">
        <v>0.68</v>
      </c>
      <c r="OD15" s="53">
        <v>0.77300000000000002</v>
      </c>
      <c r="OE15" s="53">
        <v>0.71099999999999997</v>
      </c>
      <c r="OF15" s="53">
        <v>0.68799999999999994</v>
      </c>
      <c r="OG15" s="53">
        <v>0.70299999999999996</v>
      </c>
      <c r="OH15" s="390">
        <v>0.66700000000000004</v>
      </c>
      <c r="OI15" s="53">
        <v>0.66800000000000004</v>
      </c>
      <c r="OJ15" s="53">
        <v>0.78400000000000003</v>
      </c>
      <c r="OK15" s="53">
        <v>0.82799999999999996</v>
      </c>
      <c r="OL15" s="53">
        <v>0.83599999999999997</v>
      </c>
      <c r="OM15" s="1047"/>
      <c r="ON15" s="53">
        <v>0.81</v>
      </c>
      <c r="OO15" s="53">
        <v>0.82199999999999995</v>
      </c>
      <c r="OP15" s="53">
        <v>0.85</v>
      </c>
      <c r="OQ15" s="53">
        <v>0.79400000000000004</v>
      </c>
      <c r="OR15" s="53">
        <v>0.81399999999999995</v>
      </c>
      <c r="OS15" s="53">
        <v>0.80900000000000005</v>
      </c>
      <c r="OT15" s="53"/>
      <c r="OU15" s="1038">
        <v>0.68</v>
      </c>
      <c r="OV15" s="1038"/>
      <c r="OW15" s="1038">
        <v>0.79600000000000004</v>
      </c>
      <c r="OX15" s="1038">
        <v>0.80200000000000005</v>
      </c>
      <c r="OY15" s="1025">
        <v>0.83899999999999997</v>
      </c>
      <c r="OZ15" s="1025">
        <v>0.83499999999999996</v>
      </c>
      <c r="PA15" s="53"/>
      <c r="PB15" s="53">
        <v>0.82299999999999995</v>
      </c>
      <c r="PC15" s="53">
        <v>0.96219999999999994</v>
      </c>
      <c r="PD15" s="1047">
        <v>0.68</v>
      </c>
      <c r="PE15" s="53">
        <v>0.77300000000000002</v>
      </c>
      <c r="PF15" s="53">
        <v>0.80600000000000005</v>
      </c>
      <c r="PG15" s="53">
        <v>0.82199999999999995</v>
      </c>
      <c r="PH15" s="53">
        <v>0.81399999999999995</v>
      </c>
      <c r="PI15" s="1047"/>
      <c r="PJ15" s="53">
        <v>0.96219999999999994</v>
      </c>
      <c r="PK15" s="1047">
        <v>0.68</v>
      </c>
      <c r="PL15" s="27">
        <v>0.77300000000000002</v>
      </c>
      <c r="PM15" s="53">
        <v>0.81499999999999995</v>
      </c>
      <c r="PN15" s="53">
        <v>0.81100000000000005</v>
      </c>
      <c r="PO15" s="53"/>
      <c r="PP15" s="53">
        <v>0.83</v>
      </c>
      <c r="PQ15" s="53">
        <v>0.83299999999999996</v>
      </c>
      <c r="PR15" s="1038"/>
      <c r="PS15" s="53">
        <v>0.83799999999999997</v>
      </c>
      <c r="PT15" s="53">
        <v>0.83099999999999996</v>
      </c>
      <c r="PU15" s="53">
        <v>0.81399999999999995</v>
      </c>
      <c r="PV15" s="53">
        <v>0.83199999999999996</v>
      </c>
      <c r="PW15" s="1047"/>
      <c r="PX15" s="53">
        <v>0.80600000000000005</v>
      </c>
      <c r="PY15" s="53">
        <v>0.81499999999999995</v>
      </c>
      <c r="PZ15" s="53">
        <v>0.81</v>
      </c>
      <c r="QA15" s="53">
        <v>0.82</v>
      </c>
      <c r="QB15" s="380">
        <f t="shared" si="23"/>
        <v>6.0802069857697191E-2</v>
      </c>
      <c r="QC15" s="53">
        <v>0.91</v>
      </c>
      <c r="QD15" s="1592"/>
      <c r="QE15" s="913"/>
      <c r="QF15" s="913"/>
      <c r="QG15" s="204"/>
      <c r="QH15" s="913"/>
      <c r="QI15" s="913"/>
      <c r="QJ15" s="913">
        <v>0.83299999999999996</v>
      </c>
      <c r="QK15" s="913"/>
      <c r="QL15" s="913"/>
      <c r="QM15" s="53"/>
      <c r="QN15" s="53"/>
      <c r="QO15" s="53"/>
      <c r="QP15" s="27"/>
      <c r="QQ15" s="53"/>
      <c r="QR15" s="53"/>
      <c r="QS15" s="376"/>
      <c r="QT15" s="626"/>
      <c r="QU15" s="376">
        <v>0.73799999999999999</v>
      </c>
      <c r="QV15" s="376"/>
      <c r="QW15" s="53">
        <f t="shared" si="57"/>
        <v>0.83299999999999996</v>
      </c>
      <c r="QX15" s="53">
        <v>0.76300000000000001</v>
      </c>
      <c r="QY15" s="53"/>
      <c r="QZ15" s="53">
        <v>0.747</v>
      </c>
      <c r="RA15" s="53">
        <v>0.76</v>
      </c>
      <c r="RB15" s="53">
        <v>0.86899999999999999</v>
      </c>
      <c r="RC15" s="53"/>
      <c r="RD15" s="53">
        <v>0.83299999999999996</v>
      </c>
      <c r="RE15" s="53"/>
      <c r="RF15" s="53">
        <v>0.75900000000000001</v>
      </c>
      <c r="RG15" s="53">
        <v>0.73399999999999999</v>
      </c>
      <c r="RH15" s="53">
        <v>0.70299999999999996</v>
      </c>
      <c r="RI15" s="53"/>
      <c r="RJ15" s="53">
        <v>0.72099999999999997</v>
      </c>
      <c r="RK15" s="53">
        <v>0.78400000000000003</v>
      </c>
      <c r="RL15" s="53">
        <v>0.747</v>
      </c>
      <c r="RM15" s="53">
        <v>0.83299999999999996</v>
      </c>
      <c r="RN15" s="53">
        <v>0.81</v>
      </c>
      <c r="RO15" s="53"/>
      <c r="RP15" s="53">
        <v>0.754</v>
      </c>
      <c r="RQ15" s="27">
        <v>0.9</v>
      </c>
      <c r="RR15" s="27"/>
      <c r="RS15" s="27">
        <v>0.76700000000000002</v>
      </c>
      <c r="RT15" s="27"/>
      <c r="RU15" s="221">
        <v>0.94</v>
      </c>
      <c r="RV15" s="27">
        <v>0.83299999999999996</v>
      </c>
      <c r="RW15" s="53">
        <v>0.76100000000000001</v>
      </c>
      <c r="RX15" s="27"/>
      <c r="RY15" s="27"/>
      <c r="RZ15" s="221"/>
      <c r="SA15" s="27">
        <v>0.84599999999999997</v>
      </c>
      <c r="SB15" s="27">
        <v>0.65500000000000003</v>
      </c>
      <c r="SC15" s="27">
        <v>0.81200000000000006</v>
      </c>
      <c r="SD15" s="53">
        <v>0.84599999999999997</v>
      </c>
      <c r="SE15" s="53">
        <v>0.65900000000000003</v>
      </c>
      <c r="SF15" s="53">
        <v>0.83299999999999996</v>
      </c>
      <c r="SG15" s="53">
        <v>0.81599999999999995</v>
      </c>
      <c r="SH15" s="53">
        <v>0.82499999999999996</v>
      </c>
      <c r="SI15" s="53">
        <v>0.65500000000000003</v>
      </c>
      <c r="SJ15" s="53">
        <v>0.81599999999999995</v>
      </c>
      <c r="SK15" s="53">
        <v>0.81499999999999995</v>
      </c>
      <c r="SL15" s="53">
        <v>0.65300000000000002</v>
      </c>
      <c r="SM15" s="53">
        <v>0.79</v>
      </c>
      <c r="SN15" s="53">
        <v>0.84799999999999998</v>
      </c>
      <c r="SO15" s="53">
        <v>0.66</v>
      </c>
      <c r="SP15" s="53">
        <v>0.66200000000000003</v>
      </c>
      <c r="SQ15" s="53"/>
      <c r="SR15" s="53">
        <v>0.83299999999999996</v>
      </c>
      <c r="SS15" s="53">
        <v>0.82099999999999995</v>
      </c>
      <c r="ST15" s="53">
        <v>0.84799999999999998</v>
      </c>
      <c r="SU15" s="53">
        <v>0.66500000000000004</v>
      </c>
      <c r="SV15" s="53"/>
      <c r="SW15" s="53">
        <v>0.82399999999999995</v>
      </c>
      <c r="SX15" s="53">
        <v>0.85899999999999999</v>
      </c>
      <c r="SY15" s="53">
        <v>0.86299999999999999</v>
      </c>
      <c r="SZ15" s="53">
        <v>0.78300000000000003</v>
      </c>
      <c r="TA15" s="53">
        <v>0.86099999999999999</v>
      </c>
      <c r="TB15" s="53">
        <v>0.82</v>
      </c>
      <c r="TC15" s="53">
        <v>0.83299999999999996</v>
      </c>
      <c r="TD15" s="27">
        <v>0.75</v>
      </c>
      <c r="TE15" s="53"/>
      <c r="TF15" s="53"/>
      <c r="TG15" s="53"/>
      <c r="TH15" s="53">
        <v>0.67800000000000005</v>
      </c>
      <c r="TI15" s="27"/>
      <c r="TJ15" s="53"/>
      <c r="TK15" s="191">
        <v>0.92</v>
      </c>
      <c r="TL15" s="376">
        <v>0.67</v>
      </c>
      <c r="TM15" s="53">
        <v>0.83299999999999996</v>
      </c>
      <c r="TN15" s="53"/>
      <c r="TO15" s="53"/>
      <c r="TP15" s="53">
        <v>0.67</v>
      </c>
      <c r="TQ15" s="53"/>
      <c r="TR15" s="53">
        <v>0.66800000000000004</v>
      </c>
      <c r="TS15" s="53"/>
      <c r="TT15" s="53"/>
      <c r="TU15" s="875">
        <v>0.98</v>
      </c>
      <c r="TV15" s="53"/>
      <c r="TW15" s="53"/>
      <c r="TX15" s="875"/>
      <c r="TY15" s="53">
        <v>0.83299999999999996</v>
      </c>
      <c r="TZ15" s="53"/>
      <c r="UA15" s="53"/>
      <c r="UB15" s="53"/>
      <c r="UC15" s="910">
        <v>0.98</v>
      </c>
      <c r="UD15" s="910"/>
      <c r="UE15" s="910">
        <v>0.78200000000000003</v>
      </c>
      <c r="UF15" s="53">
        <v>0.76800000000000002</v>
      </c>
      <c r="UG15" s="910"/>
      <c r="UH15" s="27">
        <v>0.85</v>
      </c>
      <c r="UI15" s="27">
        <v>0.84599999999999997</v>
      </c>
      <c r="UJ15" s="27">
        <v>0.84</v>
      </c>
      <c r="UK15" s="27">
        <v>0.68200000000000005</v>
      </c>
      <c r="UL15" s="53">
        <v>0.83299999999999996</v>
      </c>
      <c r="UM15" s="27">
        <v>0.66700000000000004</v>
      </c>
      <c r="UN15" s="27">
        <v>0.85</v>
      </c>
      <c r="UO15" s="27">
        <v>0.84</v>
      </c>
      <c r="UP15" s="27">
        <v>0.86</v>
      </c>
      <c r="UQ15" s="27">
        <v>0.86</v>
      </c>
      <c r="UR15" s="27"/>
      <c r="US15" s="27"/>
      <c r="UT15" s="27">
        <v>0.51</v>
      </c>
      <c r="UU15" s="27">
        <v>0.65</v>
      </c>
      <c r="UV15" s="27">
        <v>0.65100000000000002</v>
      </c>
      <c r="UW15" s="27">
        <v>0.65200000000000002</v>
      </c>
      <c r="UX15" s="53">
        <v>0.91</v>
      </c>
      <c r="UY15" s="1047"/>
      <c r="UZ15" s="53">
        <v>0.83299999999999996</v>
      </c>
      <c r="VA15" s="27">
        <v>0.65300000000000002</v>
      </c>
      <c r="VB15" s="27">
        <v>0.65300000000000002</v>
      </c>
      <c r="VC15" s="53">
        <v>0.65300000000000002</v>
      </c>
      <c r="VD15" s="27">
        <v>0.64800000000000002</v>
      </c>
      <c r="VE15" s="53">
        <v>0.66800000000000004</v>
      </c>
      <c r="VF15" s="53">
        <v>0.76500000000000001</v>
      </c>
      <c r="VG15" s="1047"/>
      <c r="VH15" s="53">
        <v>0.79500000000000004</v>
      </c>
      <c r="VI15" s="53">
        <v>0.79</v>
      </c>
      <c r="VJ15" s="1047"/>
      <c r="VK15" s="53">
        <v>0.80200000000000005</v>
      </c>
      <c r="VL15" s="53">
        <v>0.81599999999999995</v>
      </c>
      <c r="VM15" s="53">
        <v>0.84</v>
      </c>
      <c r="VN15" s="53">
        <v>0.79400000000000004</v>
      </c>
      <c r="VO15" s="53">
        <v>0.79800000000000004</v>
      </c>
      <c r="VP15" s="53">
        <v>0.79100000000000004</v>
      </c>
      <c r="VQ15" s="53">
        <v>0.85599999999999998</v>
      </c>
      <c r="VR15" s="53">
        <v>0.69699999999999995</v>
      </c>
      <c r="VS15" s="53">
        <v>0.79</v>
      </c>
      <c r="VT15" s="53">
        <v>0.77</v>
      </c>
      <c r="VU15" s="53">
        <v>0.77</v>
      </c>
      <c r="VV15" s="53">
        <v>0.76800000000000002</v>
      </c>
      <c r="VW15" s="53">
        <v>0.83899999999999997</v>
      </c>
      <c r="VX15" s="53">
        <v>0.83599999999999997</v>
      </c>
      <c r="VY15" s="53">
        <v>0.78600000000000003</v>
      </c>
      <c r="VZ15" s="1047"/>
      <c r="WA15" s="53">
        <v>0.91</v>
      </c>
      <c r="WB15" s="1047"/>
      <c r="WC15" s="53">
        <v>0.83299999999999996</v>
      </c>
      <c r="WD15" s="53">
        <v>0.79300000000000004</v>
      </c>
      <c r="WE15" s="1047"/>
      <c r="WF15" s="53">
        <v>0.78700000000000003</v>
      </c>
      <c r="WG15" s="53">
        <v>0.79100000000000004</v>
      </c>
      <c r="WH15" s="53">
        <v>0.91</v>
      </c>
      <c r="WI15" s="1047"/>
      <c r="WJ15" s="53">
        <v>0.83299999999999996</v>
      </c>
      <c r="WK15" s="53">
        <v>0.80800000000000005</v>
      </c>
      <c r="WL15" s="53">
        <v>0.79700000000000004</v>
      </c>
      <c r="WM15" s="53">
        <v>0.81399999999999995</v>
      </c>
      <c r="WN15" s="53">
        <v>0.81399999999999995</v>
      </c>
      <c r="WO15" s="1038"/>
      <c r="WP15" s="53">
        <v>0.81699999999999995</v>
      </c>
      <c r="WQ15" s="53">
        <v>0.81</v>
      </c>
      <c r="WR15" s="53">
        <v>0.80700000000000005</v>
      </c>
      <c r="WS15" s="53">
        <v>0.79800000000000004</v>
      </c>
      <c r="WT15" s="53">
        <v>0.79800000000000004</v>
      </c>
      <c r="WU15" s="53">
        <v>0.80100000000000005</v>
      </c>
      <c r="WV15" s="53">
        <v>0.80200000000000005</v>
      </c>
      <c r="WW15" s="53">
        <v>0.79900000000000004</v>
      </c>
      <c r="WX15" s="380">
        <f t="shared" si="24"/>
        <v>-4.0816326530612151E-2</v>
      </c>
      <c r="WY15" s="1593">
        <v>0.93</v>
      </c>
      <c r="WZ15" s="204"/>
      <c r="XA15" s="204"/>
      <c r="XB15" s="204"/>
      <c r="XC15" s="204"/>
      <c r="XD15" s="1025"/>
      <c r="XE15" s="1025"/>
      <c r="XF15" s="53">
        <v>0.92979999999999996</v>
      </c>
      <c r="XG15" s="1042"/>
      <c r="XH15" s="913"/>
      <c r="XI15" s="53"/>
      <c r="XJ15" s="53"/>
      <c r="XK15" s="53"/>
      <c r="XL15" s="53"/>
      <c r="XM15" s="53"/>
      <c r="XN15" s="53"/>
      <c r="XO15" s="53"/>
      <c r="XP15" s="53">
        <v>0.58199999999999996</v>
      </c>
      <c r="XQ15" s="53">
        <v>0.61699999999999999</v>
      </c>
      <c r="XR15" s="53"/>
      <c r="XS15" s="1593">
        <f t="shared" si="58"/>
        <v>0.92979999999999996</v>
      </c>
      <c r="XT15" s="53">
        <v>0.58299999999999996</v>
      </c>
      <c r="XU15" s="53">
        <v>0.56200000000000006</v>
      </c>
      <c r="XV15" s="53">
        <v>0.56399999999999995</v>
      </c>
      <c r="XW15" s="53">
        <v>0.71299999999999997</v>
      </c>
      <c r="XX15" s="53"/>
      <c r="XY15" s="53">
        <v>0.78</v>
      </c>
      <c r="XZ15" s="53"/>
      <c r="YA15" s="53">
        <v>0.71299999999999997</v>
      </c>
      <c r="YB15" s="53">
        <v>0.59099999999999997</v>
      </c>
      <c r="YC15" s="53">
        <v>0.73899999999999999</v>
      </c>
      <c r="YD15" s="53">
        <v>0.70799999999999996</v>
      </c>
      <c r="YE15" s="53">
        <v>0.68899999999999995</v>
      </c>
      <c r="YF15" s="53">
        <v>0.73699999999999999</v>
      </c>
      <c r="YG15" s="53">
        <v>0.745</v>
      </c>
      <c r="YH15" s="53">
        <v>0.60099999999999998</v>
      </c>
      <c r="YI15" s="53">
        <v>0.71299999999999997</v>
      </c>
      <c r="YJ15" s="53"/>
      <c r="YK15" s="53">
        <v>0.71899999999999997</v>
      </c>
      <c r="YL15" s="53"/>
      <c r="YM15" s="27">
        <v>0.56699999999999995</v>
      </c>
      <c r="YN15" s="53"/>
      <c r="YO15" s="27">
        <v>0.63500000000000001</v>
      </c>
      <c r="YP15" s="53"/>
      <c r="YQ15" s="53">
        <v>0.64100000000000001</v>
      </c>
      <c r="YR15" s="53"/>
      <c r="YS15" s="27">
        <v>0.71299999999999997</v>
      </c>
      <c r="YT15" s="27">
        <v>0.622</v>
      </c>
      <c r="YU15" s="27">
        <v>0.58599999999999997</v>
      </c>
      <c r="YV15" s="53"/>
      <c r="YW15" s="27">
        <v>0.60199999999999998</v>
      </c>
      <c r="YX15" s="27">
        <v>0.60899999999999999</v>
      </c>
      <c r="YY15" s="53"/>
      <c r="YZ15" s="53"/>
      <c r="ZA15" s="375">
        <v>0.76</v>
      </c>
      <c r="ZB15" s="375">
        <v>0.60299999999999998</v>
      </c>
      <c r="ZC15" s="53">
        <v>0.71299999999999997</v>
      </c>
      <c r="ZD15" s="375"/>
      <c r="ZE15" s="375">
        <v>0.60599999999999998</v>
      </c>
      <c r="ZF15" s="375"/>
      <c r="ZG15" s="375"/>
      <c r="ZH15" s="375"/>
      <c r="ZI15" s="375">
        <v>0.91</v>
      </c>
      <c r="ZJ15" s="375">
        <v>0.72399999999999998</v>
      </c>
      <c r="ZK15" s="375"/>
      <c r="ZL15" s="375">
        <v>0.72199999999999998</v>
      </c>
      <c r="ZM15" s="375">
        <v>0.72499999999999998</v>
      </c>
      <c r="ZN15" s="1297">
        <v>0.71299999999999997</v>
      </c>
      <c r="ZO15" s="375">
        <v>0.72199999999999998</v>
      </c>
      <c r="ZP15" s="375"/>
      <c r="ZQ15" s="1025">
        <v>0.61099999999999999</v>
      </c>
      <c r="ZR15" s="1025"/>
      <c r="ZS15" s="1025"/>
      <c r="ZT15" s="1025"/>
      <c r="ZU15" s="1025"/>
      <c r="ZV15" s="1025"/>
      <c r="ZW15" s="53">
        <v>0.61499999999999999</v>
      </c>
      <c r="ZX15" s="1025"/>
      <c r="ZY15" s="1025">
        <v>0.61299999999999999</v>
      </c>
      <c r="ZZ15" s="390"/>
      <c r="AAA15" s="1297">
        <v>0.71299999999999997</v>
      </c>
      <c r="AAB15" s="1025">
        <v>0.61699999999999999</v>
      </c>
      <c r="AAC15" s="1025"/>
      <c r="AAD15" s="53"/>
      <c r="AAE15" s="221">
        <v>0.95</v>
      </c>
      <c r="AAF15" s="53">
        <v>0.61699999999999999</v>
      </c>
      <c r="AAG15" s="53"/>
      <c r="AAH15" s="53"/>
      <c r="AAI15" s="53"/>
      <c r="AAJ15" s="53">
        <v>0.61</v>
      </c>
      <c r="AAK15" s="53"/>
      <c r="AAL15" s="53">
        <v>0.71299999999999997</v>
      </c>
      <c r="AAM15" s="53">
        <v>0.624</v>
      </c>
      <c r="AAN15" s="53"/>
      <c r="AAO15" s="53"/>
      <c r="AAP15" s="53">
        <v>0.61099999999999999</v>
      </c>
      <c r="AAQ15" s="53">
        <v>0.61099999999999999</v>
      </c>
      <c r="AAR15" s="53"/>
      <c r="AAS15" s="53"/>
      <c r="AAT15" s="53">
        <v>0.61299999999999999</v>
      </c>
      <c r="AAU15" s="53">
        <v>0.61599999999999999</v>
      </c>
      <c r="AAV15" s="53">
        <v>0.61199999999999999</v>
      </c>
      <c r="AAW15" s="53">
        <v>0.71299999999999997</v>
      </c>
      <c r="AAX15" s="53"/>
      <c r="AAY15" s="53">
        <v>0.61499999999999999</v>
      </c>
      <c r="AAZ15" s="53">
        <v>0.61399999999999999</v>
      </c>
      <c r="ABA15" s="53">
        <v>0.61199999999999999</v>
      </c>
      <c r="ABB15" s="53">
        <v>0.61199999999999999</v>
      </c>
      <c r="ABC15" s="53">
        <v>0.61299999999999999</v>
      </c>
      <c r="ABD15" s="53">
        <v>0.61499999999999999</v>
      </c>
      <c r="ABE15" s="53">
        <v>0.77300000000000002</v>
      </c>
      <c r="ABF15" s="896"/>
      <c r="ABG15" s="53">
        <v>0.74</v>
      </c>
      <c r="ABH15" s="53">
        <v>0.746</v>
      </c>
      <c r="ABI15" s="53"/>
      <c r="ABJ15" s="53">
        <v>0.61199999999999999</v>
      </c>
      <c r="ABK15" s="53">
        <v>0.71299999999999997</v>
      </c>
      <c r="ABL15" s="53">
        <v>0.61399999999999999</v>
      </c>
      <c r="ABM15" s="53"/>
      <c r="ABN15" s="53"/>
      <c r="ABO15" s="53"/>
      <c r="ABP15" s="53"/>
      <c r="ABQ15" s="53"/>
      <c r="ABR15" s="896">
        <v>0.96</v>
      </c>
      <c r="ABS15" s="53">
        <v>0.66</v>
      </c>
      <c r="ABT15" s="53">
        <v>0.66</v>
      </c>
      <c r="ABU15" s="53">
        <v>0.66</v>
      </c>
      <c r="ABV15" s="27">
        <v>0.67</v>
      </c>
      <c r="ABW15" s="676">
        <v>0.93</v>
      </c>
      <c r="ABX15" s="1594"/>
      <c r="ABY15" s="53">
        <v>0.71299999999999997</v>
      </c>
      <c r="ABZ15" s="53">
        <v>0.67</v>
      </c>
      <c r="ACA15" s="53">
        <v>0.70099999999999996</v>
      </c>
      <c r="ACB15" s="53">
        <v>0.75</v>
      </c>
      <c r="ACC15" s="27"/>
      <c r="ACD15" s="53">
        <v>0.68200000000000005</v>
      </c>
      <c r="ACE15" s="53">
        <v>0.71199999999999997</v>
      </c>
      <c r="ACF15" s="53">
        <v>0.71</v>
      </c>
      <c r="ACG15" s="53">
        <v>0.70899999999999996</v>
      </c>
      <c r="ACH15" s="1047"/>
      <c r="ACI15" s="53">
        <v>0.70699999999999996</v>
      </c>
      <c r="ACJ15" s="53">
        <v>0.71</v>
      </c>
      <c r="ACK15" s="53">
        <v>0.71</v>
      </c>
      <c r="ACL15" s="53">
        <v>0.70799999999999996</v>
      </c>
      <c r="ACM15" s="53">
        <v>0.70799999999999996</v>
      </c>
      <c r="ACN15" s="53">
        <v>0.71299999999999997</v>
      </c>
      <c r="ACO15" s="53">
        <v>0.70899999999999996</v>
      </c>
      <c r="ACP15" s="53">
        <v>0.71</v>
      </c>
      <c r="ACQ15" s="53">
        <v>0.74199999999999999</v>
      </c>
      <c r="ACR15" s="53">
        <v>0.70899999999999996</v>
      </c>
      <c r="ACS15" s="53">
        <v>0.70899999999999996</v>
      </c>
      <c r="ACT15" s="53">
        <v>0.70699999999999996</v>
      </c>
      <c r="ACU15" s="53">
        <v>0.70799999999999996</v>
      </c>
      <c r="ACV15" s="1038"/>
      <c r="ACW15" s="53">
        <v>0.71099999999999997</v>
      </c>
      <c r="ACX15" s="53">
        <v>0.70799999999999996</v>
      </c>
      <c r="ACY15" s="676">
        <v>0.93</v>
      </c>
      <c r="ACZ15" s="1594"/>
      <c r="ADA15" s="53">
        <v>0.71299999999999997</v>
      </c>
      <c r="ADB15" s="53">
        <v>0.70699999999999996</v>
      </c>
      <c r="ADC15" s="53">
        <v>0.70799999999999996</v>
      </c>
      <c r="ADD15" s="53">
        <v>0.70699999999999996</v>
      </c>
      <c r="ADE15" s="676">
        <v>0.93</v>
      </c>
      <c r="ADF15" s="1594"/>
      <c r="ADG15" s="53">
        <v>0.71299999999999997</v>
      </c>
      <c r="ADH15" s="53">
        <v>0.71</v>
      </c>
      <c r="ADI15" s="53">
        <v>0.70399999999999996</v>
      </c>
      <c r="ADJ15" s="53">
        <v>0.70599999999999996</v>
      </c>
      <c r="ADK15" s="53">
        <v>0.70899999999999996</v>
      </c>
      <c r="ADL15" s="53">
        <v>0.70499999999999996</v>
      </c>
      <c r="ADM15" s="53">
        <v>0.70499999999999996</v>
      </c>
      <c r="ADN15" s="53">
        <v>0.71</v>
      </c>
      <c r="ADO15" s="53">
        <v>0.70699999999999996</v>
      </c>
      <c r="ADP15" s="53">
        <v>0.70699999999999996</v>
      </c>
      <c r="ADQ15" s="53">
        <v>0.70799999999999996</v>
      </c>
      <c r="ADR15" s="53">
        <v>0.70499999999999996</v>
      </c>
      <c r="ADS15" s="53">
        <v>0.70699999999999996</v>
      </c>
      <c r="ADT15" s="53">
        <v>0.70199999999999996</v>
      </c>
      <c r="ADU15" s="913">
        <v>0.70799999999999996</v>
      </c>
      <c r="ADV15" s="676">
        <v>0.93</v>
      </c>
      <c r="ADW15" s="1594"/>
      <c r="ADX15" s="53">
        <v>0.71299999999999997</v>
      </c>
      <c r="ADY15" s="53"/>
      <c r="ADZ15" s="380">
        <f t="shared" si="25"/>
        <v>-1</v>
      </c>
      <c r="AEA15" s="1042">
        <v>0.88</v>
      </c>
      <c r="AEB15" s="913"/>
      <c r="AEC15" s="913"/>
      <c r="AED15" s="913"/>
      <c r="AEE15" s="913"/>
      <c r="AEF15" s="913"/>
      <c r="AEG15" s="913">
        <v>0.77200000000000002</v>
      </c>
      <c r="AEH15" s="913"/>
      <c r="AEI15" s="913"/>
      <c r="AEJ15" s="913"/>
      <c r="AEK15" s="53"/>
      <c r="AEL15" s="53"/>
      <c r="AEM15" s="53"/>
      <c r="AEN15" s="53"/>
      <c r="AEO15" s="53"/>
      <c r="AEP15" s="53"/>
      <c r="AEQ15" s="53"/>
      <c r="AER15" s="53">
        <v>0.70599999999999996</v>
      </c>
      <c r="AES15" s="53">
        <v>0.77</v>
      </c>
      <c r="AET15" s="53"/>
      <c r="AEU15" s="1593">
        <f>MIN(AEG15,AET15)</f>
        <v>0.77200000000000002</v>
      </c>
      <c r="AEV15" s="53">
        <v>0.71099999999999997</v>
      </c>
      <c r="AEW15" s="53">
        <v>0.71399999999999997</v>
      </c>
      <c r="AEX15" s="53">
        <v>0.74399999999999999</v>
      </c>
      <c r="AEY15" s="53"/>
      <c r="AEZ15" s="53">
        <v>0.65400000000000003</v>
      </c>
      <c r="AFA15" s="53">
        <v>0.77200000000000002</v>
      </c>
      <c r="AFB15" s="64"/>
      <c r="AFC15" s="53"/>
      <c r="AFD15" s="53">
        <v>0.77200000000000002</v>
      </c>
      <c r="AFE15" s="53">
        <v>0.76800000000000002</v>
      </c>
      <c r="AFF15" s="53">
        <v>0.754</v>
      </c>
      <c r="AFG15" s="53">
        <v>0.79300000000000004</v>
      </c>
      <c r="AFH15" s="53"/>
      <c r="AFI15" s="27">
        <v>0.754</v>
      </c>
      <c r="AFJ15" s="53">
        <v>0.76900000000000002</v>
      </c>
      <c r="AFK15" s="53">
        <v>0.78600000000000003</v>
      </c>
      <c r="AFL15" s="53">
        <v>0.74299999999999999</v>
      </c>
      <c r="AFM15" s="53">
        <v>0.77200000000000002</v>
      </c>
      <c r="AFN15" s="53"/>
      <c r="AFO15" s="53">
        <v>0.73</v>
      </c>
      <c r="AFP15" s="53">
        <v>0.72099999999999997</v>
      </c>
      <c r="AFQ15" s="27"/>
      <c r="AFR15" s="27"/>
      <c r="AFS15" s="27"/>
      <c r="AFT15" s="27">
        <v>0.75600000000000001</v>
      </c>
      <c r="AFU15" s="53">
        <v>0.77</v>
      </c>
      <c r="AFV15" s="53">
        <v>0.76800000000000002</v>
      </c>
      <c r="AFW15" s="27">
        <v>0.77200000000000002</v>
      </c>
      <c r="AFX15" s="53">
        <v>0.76600000000000001</v>
      </c>
      <c r="AFY15" s="27">
        <v>0.66100000000000003</v>
      </c>
      <c r="AFZ15" s="53">
        <v>0.66400000000000003</v>
      </c>
      <c r="AGA15" s="27">
        <v>0.66500000000000004</v>
      </c>
      <c r="AGB15" s="53">
        <v>0.66300000000000003</v>
      </c>
      <c r="AGC15" s="53">
        <v>0.66800000000000004</v>
      </c>
      <c r="AGD15" s="53">
        <v>0.66500000000000004</v>
      </c>
      <c r="AGE15" s="53"/>
      <c r="AGF15" s="913">
        <v>0.79400000000000004</v>
      </c>
      <c r="AGG15" s="53">
        <v>0.77200000000000002</v>
      </c>
      <c r="AGH15" s="53"/>
      <c r="AGI15" s="53">
        <v>0.66500000000000004</v>
      </c>
      <c r="AGJ15" s="53">
        <v>0.79</v>
      </c>
      <c r="AGK15" s="913"/>
      <c r="AGL15" s="53">
        <v>0.82</v>
      </c>
      <c r="AGM15" s="53">
        <v>0.66800000000000004</v>
      </c>
      <c r="AGN15" s="53">
        <v>0.81799999999999995</v>
      </c>
      <c r="AGO15" s="53">
        <v>0.66900000000000004</v>
      </c>
      <c r="AGP15" s="53">
        <v>0.82099999999999995</v>
      </c>
      <c r="AGQ15" s="53">
        <v>0.81499999999999995</v>
      </c>
      <c r="AGR15" s="53">
        <v>0.80900000000000005</v>
      </c>
      <c r="AGS15" s="53">
        <v>0.77200000000000002</v>
      </c>
      <c r="AGT15" s="375">
        <v>0.81399999999999995</v>
      </c>
      <c r="AGU15" s="375"/>
      <c r="AGV15" s="375">
        <v>0.81599999999999995</v>
      </c>
      <c r="AGW15" s="375">
        <v>0.84599999999999997</v>
      </c>
      <c r="AGX15" s="53">
        <v>0.69499999999999995</v>
      </c>
      <c r="AGY15" s="53">
        <v>0.69099999999999995</v>
      </c>
      <c r="AGZ15" s="53">
        <v>0.69099999999999995</v>
      </c>
      <c r="AHA15" s="53">
        <v>0.81699999999999995</v>
      </c>
      <c r="AHB15" s="53">
        <v>0.68100000000000005</v>
      </c>
      <c r="AHC15" s="53">
        <v>0.77200000000000002</v>
      </c>
      <c r="AHD15" s="53">
        <v>0.68500000000000005</v>
      </c>
      <c r="AHE15" s="53">
        <v>0.82199999999999995</v>
      </c>
      <c r="AHF15" s="53">
        <v>0.67800000000000005</v>
      </c>
      <c r="AHG15" s="27"/>
      <c r="AHH15" s="53">
        <v>0.67600000000000005</v>
      </c>
      <c r="AHI15" s="221">
        <v>0.94</v>
      </c>
      <c r="AHJ15" s="53"/>
      <c r="AHK15" s="53"/>
      <c r="AHL15" s="53"/>
      <c r="AHM15" s="376">
        <v>0.69</v>
      </c>
      <c r="AHN15" s="191">
        <v>0.83</v>
      </c>
      <c r="AHO15" s="53">
        <v>0.77200000000000002</v>
      </c>
      <c r="AHP15" s="53">
        <v>0.68799999999999994</v>
      </c>
      <c r="AHQ15" s="53">
        <v>0.68899999999999995</v>
      </c>
      <c r="AHR15" s="53"/>
      <c r="AHS15" s="53"/>
      <c r="AHT15" s="53">
        <v>0.66900000000000004</v>
      </c>
      <c r="AHU15" s="53"/>
      <c r="AHV15" s="53"/>
      <c r="AHW15" s="875">
        <v>0.78</v>
      </c>
      <c r="AHX15" s="875"/>
      <c r="AHY15" s="53">
        <v>0.77200000000000002</v>
      </c>
      <c r="AHZ15" s="875"/>
      <c r="AIA15" s="875">
        <v>0.67100000000000004</v>
      </c>
      <c r="AIB15" s="53">
        <v>0.67300000000000004</v>
      </c>
      <c r="AIC15" s="53">
        <v>0.66800000000000004</v>
      </c>
      <c r="AID15" s="53">
        <v>0.67400000000000004</v>
      </c>
      <c r="AIE15" s="53">
        <v>0.77300000000000002</v>
      </c>
      <c r="AIF15" s="53">
        <v>0.67100000000000004</v>
      </c>
      <c r="AIG15" s="53">
        <v>0.83</v>
      </c>
      <c r="AIH15" s="53">
        <v>0.83</v>
      </c>
      <c r="AII15" s="53">
        <v>0.67</v>
      </c>
      <c r="AIJ15" s="53">
        <v>0.752</v>
      </c>
      <c r="AIK15" s="53">
        <v>0.77200000000000002</v>
      </c>
      <c r="AIL15" s="53">
        <v>0.66800000000000004</v>
      </c>
      <c r="AIM15" s="53"/>
      <c r="AIN15" s="53"/>
      <c r="AIO15" s="53">
        <v>0.83</v>
      </c>
      <c r="AIP15" s="53">
        <v>0.84</v>
      </c>
      <c r="AIQ15" s="53"/>
      <c r="AIR15" s="896"/>
      <c r="AIS15" s="53"/>
      <c r="AIT15" s="53">
        <v>0.18</v>
      </c>
      <c r="AIU15" s="53">
        <v>0.183</v>
      </c>
      <c r="AIV15" s="53">
        <v>0.182</v>
      </c>
      <c r="AIW15" s="53">
        <v>0.88</v>
      </c>
      <c r="AIX15" s="1047"/>
      <c r="AIY15" s="53">
        <v>0.77200000000000002</v>
      </c>
      <c r="AIZ15" s="53">
        <v>0.182</v>
      </c>
      <c r="AJA15" s="1047" t="s">
        <v>1502</v>
      </c>
      <c r="AJB15" s="53">
        <v>0.182</v>
      </c>
      <c r="AJC15" s="53">
        <v>0.182</v>
      </c>
      <c r="AJD15" s="984"/>
      <c r="AJE15" s="27">
        <v>0.182</v>
      </c>
      <c r="AJF15" s="53">
        <v>0.183</v>
      </c>
      <c r="AJG15" s="53">
        <v>0.78600000000000003</v>
      </c>
      <c r="AJH15" s="53">
        <v>0.81</v>
      </c>
      <c r="AJI15" s="53">
        <v>0.81499999999999995</v>
      </c>
      <c r="AJJ15" s="1047"/>
      <c r="AJK15" s="53">
        <v>0.82199999999999995</v>
      </c>
      <c r="AJL15" s="53">
        <v>0.82399999999999995</v>
      </c>
      <c r="AJM15" s="53"/>
      <c r="AJN15" s="53">
        <v>0.80100000000000005</v>
      </c>
      <c r="AJO15" s="53"/>
      <c r="AJP15" s="53">
        <v>0.81299999999999994</v>
      </c>
      <c r="AJQ15" s="53">
        <v>0.82499999999999996</v>
      </c>
      <c r="AJR15" s="53">
        <v>0.8</v>
      </c>
      <c r="AJS15" s="53">
        <v>0.78600000000000003</v>
      </c>
      <c r="AJT15" s="53"/>
      <c r="AJU15" s="53">
        <v>0.78500000000000003</v>
      </c>
      <c r="AJV15" s="53">
        <v>0.78900000000000003</v>
      </c>
      <c r="AJW15" s="53">
        <v>0.78400000000000003</v>
      </c>
      <c r="AJX15" s="53">
        <v>0.81</v>
      </c>
      <c r="AJY15" s="1038"/>
      <c r="AJZ15" s="53">
        <v>0.82099999999999995</v>
      </c>
      <c r="AKA15" s="53">
        <v>0.80500000000000005</v>
      </c>
      <c r="AKB15" s="1047"/>
      <c r="AKC15" s="53">
        <v>0.88</v>
      </c>
      <c r="AKD15" s="1047"/>
      <c r="AKE15" s="53">
        <v>0.77200000000000002</v>
      </c>
      <c r="AKF15" s="53">
        <v>0.81799999999999995</v>
      </c>
      <c r="AKG15" s="53">
        <v>0.81</v>
      </c>
      <c r="AKH15" s="53">
        <v>0.81</v>
      </c>
      <c r="AKI15" s="53">
        <v>0.88</v>
      </c>
      <c r="AKJ15" s="1047"/>
      <c r="AKK15" s="53">
        <v>0.77200000000000002</v>
      </c>
      <c r="AKL15" s="53">
        <v>0.81399999999999995</v>
      </c>
      <c r="AKM15" s="53">
        <v>0.81100000000000005</v>
      </c>
      <c r="AKN15" s="1047"/>
      <c r="AKO15" s="53">
        <v>0.81200000000000006</v>
      </c>
      <c r="AKP15" s="53">
        <v>0.81899999999999995</v>
      </c>
      <c r="AKQ15" s="53">
        <v>0.82499999999999996</v>
      </c>
      <c r="AKR15" s="53">
        <v>0.81799999999999995</v>
      </c>
      <c r="AKS15" s="53">
        <v>0.80200000000000005</v>
      </c>
      <c r="AKT15" s="53">
        <v>0.80600000000000005</v>
      </c>
      <c r="AKU15" s="53">
        <v>0.83399999999999996</v>
      </c>
      <c r="AKV15" s="53">
        <v>0.81399999999999995</v>
      </c>
      <c r="AKW15" s="53">
        <v>0.80100000000000005</v>
      </c>
      <c r="AKX15" s="53">
        <v>0.81299999999999994</v>
      </c>
      <c r="AKY15" s="53">
        <v>0.80800000000000005</v>
      </c>
      <c r="AKZ15" s="53">
        <v>0.81100000000000005</v>
      </c>
      <c r="ALA15" s="53">
        <v>0.80500000000000005</v>
      </c>
      <c r="ALB15" s="53">
        <v>0.81899999999999995</v>
      </c>
      <c r="ALC15" s="53">
        <v>0.88</v>
      </c>
      <c r="ALD15" s="1047"/>
      <c r="ALE15" s="53">
        <v>0.77200000000000002</v>
      </c>
      <c r="ALF15" s="53">
        <v>0.81200000000000006</v>
      </c>
      <c r="ALG15" s="53">
        <v>0.83499999999999996</v>
      </c>
      <c r="ALH15" s="53">
        <v>0.80500000000000005</v>
      </c>
      <c r="ALI15" s="53">
        <v>0.82</v>
      </c>
      <c r="ALJ15" s="1047"/>
      <c r="ALK15" s="53">
        <v>0.77200000000000002</v>
      </c>
      <c r="ALL15" s="53">
        <v>0.82</v>
      </c>
      <c r="ALM15" s="53">
        <v>0.84</v>
      </c>
      <c r="ALN15" s="53">
        <v>0.84</v>
      </c>
      <c r="ALO15" s="53">
        <v>0.82</v>
      </c>
      <c r="ALP15" s="53">
        <v>0.81799999999999995</v>
      </c>
      <c r="ALQ15" s="1047"/>
      <c r="ALR15" s="53">
        <v>0.77200000000000002</v>
      </c>
      <c r="ALS15" s="53">
        <v>0.81100000000000005</v>
      </c>
      <c r="ALT15" s="53">
        <v>0.82399999999999995</v>
      </c>
      <c r="ALU15" s="53">
        <v>0.81</v>
      </c>
      <c r="ALV15" s="53">
        <v>0.80900000000000005</v>
      </c>
      <c r="ALW15" s="1047"/>
      <c r="ALX15" s="53">
        <v>0.77200000000000002</v>
      </c>
      <c r="ALY15" s="53">
        <v>0.81799999999999995</v>
      </c>
      <c r="ALZ15" s="1047"/>
      <c r="AMA15" s="53">
        <v>0.77200000000000002</v>
      </c>
      <c r="AMB15" s="53"/>
      <c r="AMC15" s="53">
        <v>0.79</v>
      </c>
      <c r="AMD15" s="53">
        <v>0.82299999999999995</v>
      </c>
      <c r="AME15" s="1047">
        <v>0.89</v>
      </c>
      <c r="AMF15" s="53">
        <v>0.77200000000000002</v>
      </c>
      <c r="AMG15" s="53">
        <v>0.78700000000000003</v>
      </c>
      <c r="AMH15" s="53"/>
      <c r="AMI15" s="896">
        <v>0.63</v>
      </c>
      <c r="AMJ15" s="53">
        <v>0.80800000000000005</v>
      </c>
      <c r="AMK15" s="1047">
        <v>0.89</v>
      </c>
      <c r="AML15" s="53">
        <v>0.77200000000000002</v>
      </c>
      <c r="AMM15" s="53">
        <v>0.877</v>
      </c>
      <c r="AMN15" s="53">
        <v>0.85</v>
      </c>
      <c r="AMO15" s="53">
        <v>1.0069999999999999</v>
      </c>
      <c r="AMP15" s="53">
        <v>0.83899999999999997</v>
      </c>
      <c r="AMQ15" s="1047">
        <v>0.89</v>
      </c>
      <c r="AMR15" s="53">
        <v>0.77200000000000002</v>
      </c>
      <c r="AMS15" s="53">
        <v>0.86299999999999999</v>
      </c>
      <c r="AMT15" s="1047">
        <v>0.89</v>
      </c>
      <c r="AMU15" s="53">
        <v>0.77200000000000002</v>
      </c>
      <c r="AMV15" s="53">
        <v>1.0209999999999999</v>
      </c>
      <c r="AMW15" s="53">
        <v>0.94499999999999995</v>
      </c>
      <c r="AMX15" s="53">
        <v>0.95699999999999996</v>
      </c>
      <c r="AMY15" s="53">
        <v>0.93500000000000005</v>
      </c>
      <c r="AMZ15" s="53">
        <v>0.94799999999999995</v>
      </c>
      <c r="ANA15" s="53">
        <v>0.83</v>
      </c>
      <c r="ANB15" s="1223">
        <f t="shared" si="27"/>
        <v>7.5129533678756397E-2</v>
      </c>
      <c r="ANC15" s="74">
        <v>0.84</v>
      </c>
      <c r="AND15" s="204"/>
      <c r="ANE15" s="913"/>
      <c r="ANF15" s="913"/>
      <c r="ANG15" s="913"/>
      <c r="ANH15" s="913"/>
      <c r="ANI15" s="913"/>
      <c r="ANJ15" s="204"/>
      <c r="ANK15" s="53">
        <v>0.77300000000000002</v>
      </c>
      <c r="ANL15" s="53"/>
      <c r="ANM15" s="53"/>
      <c r="ANN15" s="53"/>
      <c r="ANO15" s="53"/>
      <c r="ANP15" s="53"/>
      <c r="ANQ15" s="53"/>
      <c r="ANR15" s="53"/>
      <c r="ANS15" s="53"/>
      <c r="ANT15" s="53"/>
      <c r="ANU15" s="53"/>
      <c r="ANV15" s="53">
        <v>0.65800000000000003</v>
      </c>
      <c r="ANW15" s="53">
        <v>0.63300000000000001</v>
      </c>
      <c r="ANX15" s="53"/>
      <c r="ANY15" s="53">
        <v>0.77300000000000002</v>
      </c>
      <c r="ANZ15" s="53">
        <v>0.65100000000000002</v>
      </c>
      <c r="AOA15" s="53">
        <v>0.61899999999999999</v>
      </c>
      <c r="AOB15" s="53">
        <v>0.65</v>
      </c>
      <c r="AOC15" s="53"/>
      <c r="AOD15" s="53">
        <v>0.78400000000000003</v>
      </c>
      <c r="AOE15" s="53">
        <v>0.77300000000000002</v>
      </c>
      <c r="AOF15" s="53"/>
      <c r="AOG15" s="53"/>
      <c r="AOH15" s="53">
        <v>0.77300000000000002</v>
      </c>
      <c r="AOI15" s="53">
        <v>0.628</v>
      </c>
      <c r="AOJ15" s="53">
        <v>0.66300000000000003</v>
      </c>
      <c r="AOK15" s="53">
        <v>0.66500000000000004</v>
      </c>
      <c r="AOL15" s="53"/>
      <c r="AOM15" s="53">
        <v>0.65600000000000003</v>
      </c>
      <c r="AON15" s="53">
        <v>0.67200000000000004</v>
      </c>
      <c r="AOO15" s="53">
        <v>0.67</v>
      </c>
      <c r="AOP15" s="53">
        <v>0.66</v>
      </c>
      <c r="AOQ15" s="53">
        <v>0.77300000000000002</v>
      </c>
      <c r="AOR15" s="53">
        <v>0.68</v>
      </c>
      <c r="AOS15" s="53">
        <v>0.65800000000000003</v>
      </c>
      <c r="AOT15" s="53"/>
      <c r="AOU15" s="27">
        <v>0.65900000000000003</v>
      </c>
      <c r="AOV15" s="27">
        <v>0.76400000000000001</v>
      </c>
      <c r="AOW15" s="27">
        <v>0.66800000000000004</v>
      </c>
      <c r="AOX15" s="27">
        <v>0.67400000000000004</v>
      </c>
      <c r="AOY15" s="27">
        <v>0.67400000000000004</v>
      </c>
      <c r="AOZ15" s="27">
        <v>0.77300000000000002</v>
      </c>
      <c r="APA15" s="53">
        <v>0.67100000000000004</v>
      </c>
      <c r="APB15" s="27">
        <v>0.60899999999999999</v>
      </c>
      <c r="APC15" s="53">
        <v>0.60599999999999998</v>
      </c>
      <c r="APD15" s="27">
        <v>0.60099999999999998</v>
      </c>
      <c r="APE15" s="27">
        <v>0.68100000000000005</v>
      </c>
      <c r="APF15" s="53">
        <v>0.68100000000000005</v>
      </c>
      <c r="APG15" s="53">
        <v>0.68799999999999994</v>
      </c>
      <c r="APH15" s="53">
        <v>0.60699999999999998</v>
      </c>
      <c r="API15" s="376">
        <v>0.77300000000000002</v>
      </c>
      <c r="APJ15" s="53">
        <v>0.67700000000000005</v>
      </c>
      <c r="APK15" s="53">
        <v>0.67800000000000005</v>
      </c>
      <c r="APL15" s="53">
        <v>0.68300000000000005</v>
      </c>
      <c r="APM15" s="53">
        <v>0.60499999999999998</v>
      </c>
      <c r="APN15" s="53">
        <v>0.60599999999999998</v>
      </c>
      <c r="APO15" s="53">
        <v>0.67300000000000004</v>
      </c>
      <c r="APP15" s="53">
        <v>0.60399999999999998</v>
      </c>
      <c r="APQ15" s="53">
        <v>0.67200000000000004</v>
      </c>
      <c r="APR15" s="53">
        <v>0.66600000000000004</v>
      </c>
      <c r="APS15" s="913"/>
      <c r="APT15" s="53">
        <v>0.67400000000000004</v>
      </c>
      <c r="APU15" s="53">
        <v>0.77300000000000002</v>
      </c>
      <c r="APV15" s="53">
        <v>0.60499999999999998</v>
      </c>
      <c r="APW15" s="53">
        <v>0.66500000000000004</v>
      </c>
      <c r="APX15" s="53">
        <v>0.66800000000000004</v>
      </c>
      <c r="APY15" s="53">
        <v>0.60399999999999998</v>
      </c>
      <c r="APZ15" s="53">
        <v>0.63</v>
      </c>
      <c r="AQA15" s="53"/>
      <c r="AQB15" s="53">
        <v>0.69399999999999995</v>
      </c>
      <c r="AQC15" s="53">
        <v>0.69199999999999995</v>
      </c>
      <c r="AQD15" s="53">
        <v>0.67500000000000004</v>
      </c>
      <c r="AQE15" s="53">
        <v>0.62</v>
      </c>
      <c r="AQF15" s="53">
        <v>0.77300000000000002</v>
      </c>
      <c r="AQG15" s="27">
        <v>0.69299999999999995</v>
      </c>
      <c r="AQH15" s="53">
        <v>0.61399999999999999</v>
      </c>
      <c r="AQI15" s="53"/>
      <c r="AQJ15" s="27"/>
      <c r="AQK15" s="53"/>
      <c r="AQL15" s="27"/>
      <c r="AQM15" s="221">
        <v>0.85</v>
      </c>
      <c r="AQN15" s="53"/>
      <c r="AQO15" s="53"/>
      <c r="AQP15" s="53">
        <v>0.77300000000000002</v>
      </c>
      <c r="AQQ15" s="53">
        <v>0.624</v>
      </c>
      <c r="AQR15" s="53">
        <v>0.625</v>
      </c>
      <c r="AQS15" s="53">
        <v>0.60899999999999999</v>
      </c>
      <c r="AQT15" s="53">
        <v>0.68200000000000005</v>
      </c>
      <c r="AQU15" s="53">
        <v>0.60699999999999998</v>
      </c>
      <c r="AQV15" s="53">
        <v>0.61099999999999999</v>
      </c>
      <c r="AQW15" s="53"/>
      <c r="AQX15" s="53">
        <v>0.61299999999999999</v>
      </c>
      <c r="AQY15" s="53">
        <v>0.61</v>
      </c>
      <c r="AQZ15" s="53"/>
      <c r="ARA15" s="53">
        <v>0.77300000000000002</v>
      </c>
      <c r="ARB15" s="53"/>
      <c r="ARC15" s="53"/>
      <c r="ARD15" s="53">
        <v>0.61099999999999999</v>
      </c>
      <c r="ARE15" s="53"/>
      <c r="ARF15" s="53"/>
      <c r="ARG15" s="53"/>
      <c r="ARH15" s="53">
        <v>0.65400000000000003</v>
      </c>
      <c r="ARI15" s="53">
        <v>0.61099999999999999</v>
      </c>
      <c r="ARJ15" s="53">
        <v>0.61099999999999999</v>
      </c>
      <c r="ARK15" s="53">
        <v>0.69199999999999995</v>
      </c>
      <c r="ARL15" s="53">
        <v>0.61</v>
      </c>
      <c r="ARM15" s="896"/>
      <c r="ARN15" s="53">
        <v>0.65300000000000002</v>
      </c>
      <c r="ARO15" s="53">
        <v>0.77300000000000002</v>
      </c>
      <c r="ARP15" s="53">
        <v>0.60899999999999999</v>
      </c>
      <c r="ARQ15" s="53">
        <v>0.69</v>
      </c>
      <c r="ARR15" s="53">
        <v>0.70599999999999996</v>
      </c>
      <c r="ARS15" s="53">
        <v>0.69</v>
      </c>
      <c r="ART15" s="53">
        <v>0.73599999999999999</v>
      </c>
      <c r="ARU15" s="53"/>
      <c r="ARV15" s="53">
        <v>0.85</v>
      </c>
      <c r="ARW15" s="896">
        <v>0.89</v>
      </c>
      <c r="ARX15" s="53">
        <v>0.85</v>
      </c>
      <c r="ARY15" s="53">
        <v>0.84499999999999997</v>
      </c>
      <c r="ARZ15" s="53">
        <v>0.85</v>
      </c>
      <c r="ASA15" s="204">
        <v>0.84</v>
      </c>
      <c r="ASB15" s="1047">
        <v>0.85</v>
      </c>
      <c r="ASC15" s="53">
        <v>0.77300000000000002</v>
      </c>
      <c r="ASD15" s="53">
        <v>0.84799999999999998</v>
      </c>
      <c r="ASE15" s="53">
        <v>0.85</v>
      </c>
      <c r="ASF15" s="53">
        <v>0.85</v>
      </c>
      <c r="ASG15" s="27"/>
      <c r="ASH15" s="53"/>
      <c r="ASI15" s="49">
        <v>0.8</v>
      </c>
      <c r="ASJ15" s="994">
        <v>0.81</v>
      </c>
      <c r="ASK15" s="49">
        <v>0.80300000000000005</v>
      </c>
      <c r="ASL15" s="49">
        <v>0.79800000000000004</v>
      </c>
      <c r="ASM15" s="53">
        <v>0.78</v>
      </c>
      <c r="ASN15" s="53">
        <v>0.79700000000000004</v>
      </c>
      <c r="ASO15" s="53">
        <v>0.80300000000000005</v>
      </c>
      <c r="ASP15" s="53">
        <v>0.79900000000000004</v>
      </c>
      <c r="ASQ15" s="53">
        <v>0.80200000000000005</v>
      </c>
      <c r="ASR15" s="53">
        <v>0.80200000000000005</v>
      </c>
      <c r="ASS15" s="1038"/>
      <c r="AST15" s="53">
        <v>0.83</v>
      </c>
      <c r="ASU15" s="53">
        <v>0.80200000000000005</v>
      </c>
      <c r="ASV15" s="53">
        <v>0.80500000000000005</v>
      </c>
      <c r="ASW15" s="53">
        <v>0.8</v>
      </c>
      <c r="ASX15" s="53">
        <v>0.80100000000000005</v>
      </c>
      <c r="ASY15" s="53">
        <v>0.79500000000000004</v>
      </c>
      <c r="ASZ15" s="53">
        <v>0.80400000000000005</v>
      </c>
      <c r="ATA15" s="53">
        <v>0.80300000000000005</v>
      </c>
      <c r="ATB15" s="53">
        <v>0.79700000000000004</v>
      </c>
      <c r="ATC15" s="204">
        <v>0.84</v>
      </c>
      <c r="ATD15" s="1047">
        <v>0.85</v>
      </c>
      <c r="ATE15" s="53">
        <v>0.77300000000000002</v>
      </c>
      <c r="ATF15" s="53">
        <v>0.80600000000000005</v>
      </c>
      <c r="ATG15" s="53">
        <v>0.8</v>
      </c>
      <c r="ATH15" s="53">
        <v>0.80200000000000005</v>
      </c>
      <c r="ATI15" s="204">
        <v>0.84</v>
      </c>
      <c r="ATJ15" s="1047">
        <v>0.85</v>
      </c>
      <c r="ATK15" s="53">
        <v>0.77300000000000002</v>
      </c>
      <c r="ATL15" s="53">
        <v>0.80300000000000005</v>
      </c>
      <c r="ATM15" s="53">
        <v>0.79800000000000004</v>
      </c>
      <c r="ATN15" s="53">
        <v>0.79400000000000004</v>
      </c>
      <c r="ATO15" s="53">
        <v>0.79400000000000004</v>
      </c>
      <c r="ATP15" s="1038"/>
      <c r="ATQ15" s="53">
        <v>0.81399999999999995</v>
      </c>
      <c r="ATR15" s="53">
        <v>0.80100000000000005</v>
      </c>
      <c r="ATS15" s="53">
        <v>0.79300000000000004</v>
      </c>
      <c r="ATT15" s="53">
        <v>0.79800000000000004</v>
      </c>
      <c r="ATU15" s="53"/>
      <c r="ATV15" s="53">
        <v>0.79900000000000004</v>
      </c>
      <c r="ATW15" s="53">
        <v>0.82</v>
      </c>
      <c r="ATX15" s="53">
        <v>0.80100000000000005</v>
      </c>
      <c r="ATY15" s="53">
        <v>0.79800000000000004</v>
      </c>
      <c r="ATZ15" s="53">
        <v>0.80300000000000005</v>
      </c>
      <c r="AUA15" s="53">
        <v>0.79900000000000004</v>
      </c>
      <c r="AUB15" s="53">
        <v>0.79700000000000004</v>
      </c>
      <c r="AUC15" s="53">
        <v>0.79200000000000004</v>
      </c>
      <c r="AUD15" s="204">
        <v>0.84</v>
      </c>
      <c r="AUE15" s="1047">
        <v>0.85</v>
      </c>
      <c r="AUF15" s="53">
        <v>0.77300000000000002</v>
      </c>
      <c r="AUG15" s="53">
        <v>0.81100000000000005</v>
      </c>
      <c r="AUH15" s="53">
        <v>0.79300000000000004</v>
      </c>
      <c r="AUI15" s="53">
        <v>0.79900000000000004</v>
      </c>
      <c r="AUJ15" s="53">
        <v>0.80800000000000005</v>
      </c>
      <c r="AUK15" s="53">
        <v>0.79800000000000004</v>
      </c>
      <c r="AUL15" s="1047">
        <v>0.85</v>
      </c>
      <c r="AUM15" s="53">
        <v>0.77300000000000002</v>
      </c>
      <c r="AUN15" s="53">
        <v>0.79900000000000004</v>
      </c>
      <c r="AUO15" s="53">
        <v>0.82</v>
      </c>
      <c r="AUP15" s="53">
        <v>0.82399999999999995</v>
      </c>
      <c r="AUQ15" s="53">
        <v>0.79900000000000004</v>
      </c>
      <c r="AUR15" s="53">
        <v>0.82</v>
      </c>
      <c r="AUS15" s="1047">
        <v>0.85</v>
      </c>
      <c r="AUT15" s="53">
        <v>0.77300000000000002</v>
      </c>
      <c r="AUU15" s="53">
        <v>0.83499999999999996</v>
      </c>
      <c r="AUV15" s="53">
        <v>0.83199999999999996</v>
      </c>
      <c r="AUW15" s="53">
        <v>0.80500000000000005</v>
      </c>
      <c r="AUX15" s="1047"/>
      <c r="AUY15" s="53">
        <v>0.80900000000000005</v>
      </c>
      <c r="AUZ15" s="1047">
        <v>0.85</v>
      </c>
      <c r="AVA15" s="53">
        <v>0.77300000000000002</v>
      </c>
      <c r="AVB15" s="53">
        <v>0.80500000000000005</v>
      </c>
      <c r="AVC15" s="53"/>
      <c r="AVD15" s="1047">
        <v>0.85</v>
      </c>
      <c r="AVE15" s="53">
        <v>0.77300000000000002</v>
      </c>
      <c r="AVF15" s="53">
        <v>0.79900000000000004</v>
      </c>
      <c r="AVG15" s="53">
        <v>0.80800000000000005</v>
      </c>
      <c r="AVH15" s="53">
        <v>0.80200000000000005</v>
      </c>
      <c r="AVI15" s="1047">
        <v>0.85</v>
      </c>
      <c r="AVJ15" s="53">
        <v>0.77300000000000002</v>
      </c>
      <c r="AVK15" s="53">
        <v>0.79800000000000004</v>
      </c>
      <c r="AVL15" s="53">
        <v>0.81399999999999995</v>
      </c>
      <c r="AVM15" s="53">
        <v>0.79800000000000004</v>
      </c>
      <c r="AVN15" s="1047">
        <v>0.85</v>
      </c>
      <c r="AVO15" s="53">
        <v>0.77300000000000002</v>
      </c>
      <c r="AVP15" s="53">
        <v>0.81899999999999995</v>
      </c>
      <c r="AVQ15" s="53">
        <v>0.81</v>
      </c>
      <c r="AVR15" s="1047">
        <v>0.81200000000000006</v>
      </c>
      <c r="AVS15" s="1047">
        <v>0.79800000000000004</v>
      </c>
      <c r="AVT15" s="1047">
        <v>0.85</v>
      </c>
      <c r="AVU15" s="53">
        <v>0.77300000000000002</v>
      </c>
      <c r="AVV15" s="53">
        <v>0.82899999999999996</v>
      </c>
      <c r="AVW15" s="1047">
        <v>0.85</v>
      </c>
      <c r="AVX15" s="53">
        <v>0.77300000000000002</v>
      </c>
      <c r="AVY15" s="53">
        <v>0.90300000000000002</v>
      </c>
      <c r="AVZ15" s="53">
        <v>0.86599999999999999</v>
      </c>
      <c r="AWA15" s="53">
        <v>0.90400000000000003</v>
      </c>
      <c r="AWB15" s="53">
        <v>0.9</v>
      </c>
      <c r="AWC15" s="53">
        <v>0.91200000000000003</v>
      </c>
      <c r="AWD15" s="53">
        <v>0.81699999999999995</v>
      </c>
      <c r="AWE15" s="1223">
        <f t="shared" si="28"/>
        <v>5.6921086675290979E-2</v>
      </c>
      <c r="AWF15" s="53">
        <v>0.92</v>
      </c>
      <c r="AWG15" s="204"/>
      <c r="AWH15" s="204"/>
      <c r="AWI15" s="204"/>
      <c r="AWJ15" s="204"/>
      <c r="AWK15" s="204"/>
      <c r="AWL15" s="204"/>
      <c r="AWM15" s="913">
        <v>0.72399999999999998</v>
      </c>
      <c r="AWN15" s="913"/>
      <c r="AWO15" s="913"/>
      <c r="AWP15" s="53"/>
      <c r="AWQ15" s="53"/>
      <c r="AWR15" s="53"/>
      <c r="AWS15" s="53"/>
      <c r="AWT15" s="913"/>
      <c r="AWU15" s="53"/>
      <c r="AWV15" s="53"/>
      <c r="AWW15" s="53">
        <v>0.71799999999999997</v>
      </c>
      <c r="AWX15" s="53">
        <v>0.58599999999999997</v>
      </c>
      <c r="AWY15" s="53"/>
      <c r="AWZ15" s="53">
        <f>MIN(AWM15,AWY15)</f>
        <v>0.72399999999999998</v>
      </c>
      <c r="AXA15" s="53">
        <v>0.6</v>
      </c>
      <c r="AXB15" s="53">
        <v>0.75900000000000001</v>
      </c>
      <c r="AXC15" s="53">
        <v>0.57399999999999995</v>
      </c>
      <c r="AXD15" s="53"/>
      <c r="AXE15" s="53">
        <v>0.56899999999999995</v>
      </c>
      <c r="AXF15" s="53"/>
      <c r="AXG15" s="53"/>
      <c r="AXH15" s="53"/>
      <c r="AXI15" s="53">
        <v>0.72399999999999998</v>
      </c>
      <c r="AXJ15" s="53"/>
      <c r="AXK15" s="53">
        <v>0.57499999999999996</v>
      </c>
      <c r="AXL15" s="53">
        <v>0.61699999999999999</v>
      </c>
      <c r="AXM15" s="53"/>
      <c r="AXN15" s="53">
        <v>0.58399999999999996</v>
      </c>
      <c r="AXO15" s="53">
        <v>0.60899999999999999</v>
      </c>
      <c r="AXP15" s="53">
        <v>0.59799999999999998</v>
      </c>
      <c r="AXQ15" s="53">
        <v>0.73399999999999999</v>
      </c>
      <c r="AXR15" s="53">
        <v>0.72399999999999998</v>
      </c>
      <c r="AXS15" s="53"/>
      <c r="AXT15" s="53">
        <v>0.69</v>
      </c>
      <c r="AXU15" s="53">
        <v>0.75700000000000001</v>
      </c>
      <c r="AXV15" s="27">
        <v>0.68400000000000005</v>
      </c>
      <c r="AXW15" s="27">
        <v>0.626</v>
      </c>
      <c r="AXX15" s="53">
        <v>0.622</v>
      </c>
      <c r="AXY15" s="53">
        <v>0.623</v>
      </c>
      <c r="AXZ15" s="53">
        <v>0.626</v>
      </c>
      <c r="AYA15" s="53">
        <v>0.72699999999999998</v>
      </c>
      <c r="AYB15" s="53">
        <f t="shared" si="30"/>
        <v>0.72399999999999998</v>
      </c>
      <c r="AYC15" s="27">
        <v>0.61699999999999999</v>
      </c>
      <c r="AYD15" s="53">
        <v>0.58499999999999996</v>
      </c>
      <c r="AYE15" s="53"/>
      <c r="AYF15" s="27"/>
      <c r="AYG15" s="27"/>
      <c r="AYH15" s="53">
        <v>0.53500000000000003</v>
      </c>
      <c r="AYI15" s="53">
        <v>0.53900000000000003</v>
      </c>
      <c r="AYJ15" s="53">
        <v>0.53800000000000003</v>
      </c>
      <c r="AYK15" s="53">
        <v>0.72399999999999998</v>
      </c>
      <c r="AYL15" s="53"/>
      <c r="AYM15" s="53"/>
      <c r="AYN15" s="53">
        <v>0.54300000000000004</v>
      </c>
      <c r="AYO15" s="53"/>
      <c r="AYP15" s="1037">
        <v>0.93</v>
      </c>
      <c r="AYQ15" s="1037">
        <v>0.54200000000000004</v>
      </c>
      <c r="AYR15" s="53">
        <v>0.53900000000000003</v>
      </c>
      <c r="AYS15" s="53">
        <v>0.54300000000000004</v>
      </c>
      <c r="AYT15" s="53"/>
      <c r="AYU15" s="53">
        <v>0.77800000000000002</v>
      </c>
      <c r="AYV15" s="53">
        <v>0.54100000000000004</v>
      </c>
      <c r="AYW15" s="53">
        <v>0.72399999999999998</v>
      </c>
      <c r="AYX15" s="53">
        <v>0.54300000000000004</v>
      </c>
      <c r="AYY15" s="53"/>
      <c r="AYZ15" s="53">
        <v>0.54100000000000004</v>
      </c>
      <c r="AZA15" s="53">
        <v>0.54300000000000004</v>
      </c>
      <c r="AZB15" s="53">
        <v>0.54500000000000004</v>
      </c>
      <c r="AZC15" s="191"/>
      <c r="AZD15" s="27">
        <v>0.53800000000000003</v>
      </c>
      <c r="AZE15" s="53">
        <v>0.76</v>
      </c>
      <c r="AZF15" s="53"/>
      <c r="AZG15" s="53"/>
      <c r="AZH15" s="53">
        <v>0.75800000000000001</v>
      </c>
      <c r="AZI15" s="53">
        <v>0.72399999999999998</v>
      </c>
      <c r="AZJ15" s="27">
        <v>0.53600000000000003</v>
      </c>
      <c r="AZK15" s="53"/>
      <c r="AZL15" s="53">
        <v>0.77500000000000002</v>
      </c>
      <c r="AZM15" s="27"/>
      <c r="AZN15" s="53">
        <v>0.53900000000000003</v>
      </c>
      <c r="AZO15" s="53">
        <v>0.54100000000000004</v>
      </c>
      <c r="AZP15" s="53"/>
      <c r="AZQ15" s="53">
        <v>0.54</v>
      </c>
      <c r="AZR15" s="27"/>
      <c r="AZS15" s="53">
        <v>0.72399999999999998</v>
      </c>
      <c r="AZT15" s="53"/>
      <c r="AZU15" s="53">
        <v>0.55300000000000005</v>
      </c>
      <c r="AZV15" s="53">
        <v>0.53800000000000003</v>
      </c>
      <c r="AZW15" s="53">
        <v>0.75800000000000001</v>
      </c>
      <c r="AZX15" s="53"/>
      <c r="AZY15" s="53">
        <v>0.54100000000000004</v>
      </c>
      <c r="AZZ15" s="53">
        <v>0.54</v>
      </c>
      <c r="BAA15" s="53">
        <v>0.54400000000000004</v>
      </c>
      <c r="BAB15" s="53">
        <v>0.54400000000000004</v>
      </c>
      <c r="BAC15" s="53">
        <v>0.54700000000000004</v>
      </c>
      <c r="BAD15" s="53">
        <v>0.72399999999999998</v>
      </c>
      <c r="BAE15" s="53">
        <v>0.54400000000000004</v>
      </c>
      <c r="BAF15" s="53">
        <v>0.54300000000000004</v>
      </c>
      <c r="BAG15" s="53">
        <v>0.54400000000000004</v>
      </c>
      <c r="BAH15" s="53">
        <v>0.54200000000000004</v>
      </c>
      <c r="BAI15" s="53">
        <v>0.54300000000000004</v>
      </c>
      <c r="BAJ15" s="53">
        <v>0.69099999999999995</v>
      </c>
      <c r="BAK15" s="53">
        <v>0.61599999999999999</v>
      </c>
      <c r="BAL15" s="53">
        <v>0.78</v>
      </c>
      <c r="BAM15" s="53">
        <v>0.749</v>
      </c>
      <c r="BAN15" s="53">
        <v>0.76</v>
      </c>
      <c r="BAO15" s="53">
        <v>0.54</v>
      </c>
      <c r="BAP15" s="53">
        <v>0.72399999999999998</v>
      </c>
      <c r="BAQ15" s="53">
        <v>0.53900000000000003</v>
      </c>
      <c r="BAR15" s="53">
        <v>0.79</v>
      </c>
      <c r="BAS15" s="53">
        <v>0.76300000000000001</v>
      </c>
      <c r="BAT15" s="53">
        <v>0.76</v>
      </c>
      <c r="BAU15" s="53"/>
      <c r="BAV15" s="896"/>
      <c r="BAW15" s="53"/>
      <c r="BAX15" s="53">
        <v>0.57999999999999996</v>
      </c>
      <c r="BAY15" s="53">
        <v>0.62</v>
      </c>
      <c r="BAZ15" s="53">
        <v>0.60299999999999998</v>
      </c>
      <c r="BBA15" s="53">
        <v>0.60699999999999998</v>
      </c>
      <c r="BBB15" s="53">
        <v>0.92</v>
      </c>
      <c r="BBC15" s="1047"/>
      <c r="BBD15" s="53">
        <v>0.72399999999999998</v>
      </c>
      <c r="BBE15" s="53">
        <v>0.61</v>
      </c>
      <c r="BBF15" s="53">
        <v>0.60399999999999998</v>
      </c>
      <c r="BBG15" s="53">
        <v>0.60899999999999999</v>
      </c>
      <c r="BBH15" s="27">
        <v>0.623</v>
      </c>
      <c r="BBI15" s="53">
        <v>0.52600000000000002</v>
      </c>
      <c r="BBJ15" s="1047"/>
      <c r="BBK15" s="49">
        <v>0.73199999999999998</v>
      </c>
      <c r="BBL15" s="994"/>
      <c r="BBM15" s="49">
        <v>0.56999999999999995</v>
      </c>
      <c r="BBN15" s="49">
        <v>0.56799999999999995</v>
      </c>
      <c r="BBO15" s="53">
        <v>0.56999999999999995</v>
      </c>
      <c r="BBP15" s="53">
        <v>0.57099999999999995</v>
      </c>
      <c r="BBQ15" s="53">
        <v>0.56899999999999995</v>
      </c>
      <c r="BBR15" s="53">
        <v>0.56799999999999995</v>
      </c>
      <c r="BBS15" s="1047">
        <v>0.56899999999999995</v>
      </c>
      <c r="BBT15" s="53">
        <v>0.56699999999999995</v>
      </c>
      <c r="BBU15" s="1038"/>
      <c r="BBV15" s="53">
        <v>0.56999999999999995</v>
      </c>
      <c r="BBW15" s="53">
        <v>0.56799999999999995</v>
      </c>
      <c r="BBX15" s="53">
        <v>0.56899999999999995</v>
      </c>
      <c r="BBY15" s="53">
        <v>0.56999999999999995</v>
      </c>
      <c r="BBZ15" s="1047"/>
      <c r="BCA15" s="53">
        <v>0.63600000000000001</v>
      </c>
      <c r="BCB15" s="53">
        <v>0.61899999999999999</v>
      </c>
      <c r="BCC15" s="53">
        <v>0.56699999999999995</v>
      </c>
      <c r="BCD15" s="53">
        <v>0.6</v>
      </c>
      <c r="BCE15" s="53">
        <v>0.56699999999999995</v>
      </c>
      <c r="BCF15" s="53">
        <v>0.92</v>
      </c>
      <c r="BCG15" s="1047"/>
      <c r="BCH15" s="53">
        <v>0.72399999999999998</v>
      </c>
      <c r="BCI15" s="53">
        <v>0.56699999999999995</v>
      </c>
      <c r="BCJ15" s="53">
        <v>0.56799999999999995</v>
      </c>
      <c r="BCK15" s="53">
        <v>0.56799999999999995</v>
      </c>
      <c r="BCL15" s="53">
        <v>0.92</v>
      </c>
      <c r="BCM15" s="1047"/>
      <c r="BCN15" s="53">
        <v>0.72399999999999998</v>
      </c>
      <c r="BCO15" s="53">
        <v>0.57399999999999995</v>
      </c>
      <c r="BCP15" s="53">
        <v>0.56499999999999995</v>
      </c>
      <c r="BCQ15" s="53">
        <v>0.56599999999999995</v>
      </c>
      <c r="BCR15" s="53">
        <v>0.57499999999999996</v>
      </c>
      <c r="BCS15" s="53">
        <v>0.56699999999999995</v>
      </c>
      <c r="BCT15" s="53">
        <v>0.56499999999999995</v>
      </c>
      <c r="BCU15" s="53">
        <v>0.56699999999999995</v>
      </c>
      <c r="BCV15" s="53">
        <v>0.56899999999999995</v>
      </c>
      <c r="BCW15" s="53">
        <v>0.56399999999999995</v>
      </c>
      <c r="BCX15" s="53">
        <v>0.57099999999999995</v>
      </c>
      <c r="BCY15" s="53">
        <v>0.58899999999999997</v>
      </c>
      <c r="BCZ15" s="53">
        <v>0.59</v>
      </c>
      <c r="BDA15" s="53">
        <v>0.56999999999999995</v>
      </c>
      <c r="BDB15" s="53">
        <v>0.57499999999999996</v>
      </c>
      <c r="BDC15" s="53">
        <v>0.59299999999999997</v>
      </c>
      <c r="BDD15" s="53">
        <v>0.57799999999999996</v>
      </c>
      <c r="BDE15" s="53">
        <v>0.92</v>
      </c>
      <c r="BDF15" s="1047"/>
      <c r="BDG15" s="53">
        <v>0.72399999999999998</v>
      </c>
      <c r="BDH15" s="53">
        <v>0.56899999999999995</v>
      </c>
      <c r="BDI15" s="53">
        <v>0.56499999999999995</v>
      </c>
      <c r="BDJ15" s="53">
        <v>0.6</v>
      </c>
      <c r="BDK15" s="53">
        <v>0.56699999999999995</v>
      </c>
      <c r="BDL15" s="1047"/>
      <c r="BDM15" s="1047"/>
      <c r="BDN15" s="53">
        <v>0.72399999999999998</v>
      </c>
      <c r="BDO15" s="53">
        <v>0.61499999999999999</v>
      </c>
      <c r="BDP15" s="53">
        <v>0.60699999999999998</v>
      </c>
      <c r="BDQ15" s="53">
        <v>0.61699999999999999</v>
      </c>
      <c r="BDR15" s="53">
        <v>0.56699999999999995</v>
      </c>
      <c r="BDS15" s="53">
        <v>0.623</v>
      </c>
      <c r="BDT15" s="1047"/>
      <c r="BDU15" s="53">
        <v>0.72399999999999998</v>
      </c>
      <c r="BDV15" s="53">
        <v>0.64500000000000002</v>
      </c>
      <c r="BDW15" s="53">
        <v>0.66</v>
      </c>
      <c r="BDX15" s="53">
        <v>0.63900000000000001</v>
      </c>
      <c r="BDY15" s="53">
        <v>0.64200000000000002</v>
      </c>
      <c r="BDZ15" s="1047"/>
      <c r="BEA15" s="53">
        <v>0.72399999999999998</v>
      </c>
      <c r="BEB15" s="53">
        <v>0.623</v>
      </c>
      <c r="BEC15" s="1047"/>
      <c r="BED15" s="53">
        <v>0.72399999999999998</v>
      </c>
      <c r="BEE15" s="53">
        <v>0.65100000000000002</v>
      </c>
      <c r="BEF15" s="53">
        <v>0.64800000000000002</v>
      </c>
      <c r="BEG15" s="53">
        <v>0.66</v>
      </c>
      <c r="BEH15" s="1047"/>
      <c r="BEI15" s="53">
        <v>0.72399999999999998</v>
      </c>
      <c r="BEJ15" s="53">
        <v>0.58199999999999996</v>
      </c>
      <c r="BEK15" s="53">
        <v>0.58099999999999996</v>
      </c>
      <c r="BEL15" s="53"/>
      <c r="BEM15" s="53">
        <v>0.56200000000000006</v>
      </c>
      <c r="BEN15" s="1047"/>
      <c r="BEO15" s="53">
        <v>0.72399999999999998</v>
      </c>
      <c r="BEP15" s="53">
        <v>0.58699999999999997</v>
      </c>
      <c r="BEQ15" s="53">
        <v>0.57899999999999996</v>
      </c>
      <c r="BER15" s="1047">
        <v>0.57999999999999996</v>
      </c>
      <c r="BES15" s="53">
        <v>0.73899999999999999</v>
      </c>
      <c r="BET15" s="1047"/>
      <c r="BEU15" s="53">
        <v>0.72399999999999998</v>
      </c>
      <c r="BEV15" s="53">
        <v>0.70099999999999996</v>
      </c>
      <c r="BEW15" s="1047"/>
      <c r="BEX15" s="53">
        <v>0.72399999999999998</v>
      </c>
      <c r="BEY15" s="53">
        <v>0.63100000000000001</v>
      </c>
      <c r="BEZ15" s="53">
        <v>0.65800000000000003</v>
      </c>
      <c r="BFA15" s="53">
        <v>0.64600000000000002</v>
      </c>
      <c r="BFB15" s="53">
        <v>0.64700000000000002</v>
      </c>
      <c r="BFC15" s="53">
        <v>0.68100000000000005</v>
      </c>
      <c r="BFD15" s="53">
        <v>0.68100000000000005</v>
      </c>
      <c r="BFE15" s="1047"/>
      <c r="BFF15" s="53">
        <v>0.72399999999999998</v>
      </c>
      <c r="BFG15" s="53">
        <v>0.67700000000000005</v>
      </c>
      <c r="BFH15" s="1047"/>
      <c r="BFI15" s="53">
        <v>0.72399999999999998</v>
      </c>
      <c r="BFJ15" s="53">
        <v>0.57999999999999996</v>
      </c>
      <c r="BFK15" s="1047">
        <v>0.83</v>
      </c>
      <c r="BFL15" s="53">
        <v>0.65</v>
      </c>
      <c r="BFM15" s="53">
        <v>0.72899999999999998</v>
      </c>
      <c r="BFN15" s="53">
        <v>0.73099999999999998</v>
      </c>
      <c r="BFO15" s="910">
        <v>0.75</v>
      </c>
      <c r="BFP15" s="53">
        <v>0.71299999999999997</v>
      </c>
      <c r="BFQ15" s="7">
        <f t="shared" si="1"/>
        <v>9.6923076923076834E-2</v>
      </c>
      <c r="BFR15" s="1387">
        <v>0.7</v>
      </c>
      <c r="BFS15" s="108">
        <v>0.83</v>
      </c>
      <c r="BFT15" s="53">
        <v>0.71</v>
      </c>
      <c r="BFU15" s="53">
        <v>0.53300000000000003</v>
      </c>
      <c r="BFV15" s="53"/>
      <c r="BFW15" s="53">
        <v>0.53700000000000003</v>
      </c>
      <c r="BFX15" s="53">
        <v>0.54100000000000004</v>
      </c>
      <c r="BFY15" s="53">
        <v>0.54300000000000004</v>
      </c>
      <c r="BFZ15" s="53">
        <v>0.71</v>
      </c>
      <c r="BGA15" s="53"/>
      <c r="BGB15" s="53"/>
      <c r="BGC15" s="1037">
        <v>0.56799999999999995</v>
      </c>
      <c r="BGD15" s="1025"/>
      <c r="BGE15" s="53">
        <v>0.73399999999999999</v>
      </c>
      <c r="BGF15" s="53"/>
      <c r="BGG15" s="53">
        <v>0.76</v>
      </c>
      <c r="BGH15" s="53">
        <v>0.53600000000000003</v>
      </c>
      <c r="BGI15" s="53">
        <v>0.69899999999999995</v>
      </c>
      <c r="BGJ15" s="53">
        <v>0.53800000000000003</v>
      </c>
      <c r="BGK15" s="53">
        <v>0.69</v>
      </c>
      <c r="BGL15" s="53">
        <v>0.748</v>
      </c>
      <c r="BGM15" s="53">
        <v>0.71</v>
      </c>
      <c r="BGN15" s="53">
        <v>0.76200000000000001</v>
      </c>
      <c r="BGO15" s="53">
        <v>0.74299999999999999</v>
      </c>
      <c r="BGP15" s="53">
        <v>0.73</v>
      </c>
      <c r="BGQ15" s="53">
        <v>0.78</v>
      </c>
      <c r="BGR15" s="53">
        <v>0.76</v>
      </c>
      <c r="BGS15" s="53"/>
      <c r="BGT15" s="53"/>
      <c r="BGU15" s="896">
        <v>0.36</v>
      </c>
      <c r="BGV15" s="53">
        <v>0.57999999999999996</v>
      </c>
      <c r="BGW15" s="53"/>
      <c r="BGX15" s="53">
        <v>0</v>
      </c>
      <c r="BGY15" s="1192">
        <v>0.7</v>
      </c>
      <c r="BGZ15" s="1192">
        <v>0.83</v>
      </c>
      <c r="BHA15" s="53">
        <v>0.71</v>
      </c>
      <c r="BHB15" s="53"/>
      <c r="BHC15" s="53"/>
      <c r="BHD15" s="896">
        <v>0.55000000000000004</v>
      </c>
      <c r="BHE15" s="1025"/>
      <c r="BHF15" s="1047">
        <v>0.55000000000000004</v>
      </c>
      <c r="BHG15" s="53">
        <v>0.55400000000000005</v>
      </c>
      <c r="BHH15" s="53">
        <v>0.56000000000000005</v>
      </c>
      <c r="BHI15" s="53"/>
      <c r="BHJ15" s="53"/>
      <c r="BHK15" s="53"/>
      <c r="BHL15" s="53">
        <v>0.54800000000000004</v>
      </c>
      <c r="BHM15" s="53">
        <v>0.56999999999999995</v>
      </c>
      <c r="BHN15" s="53">
        <v>0.54500000000000004</v>
      </c>
      <c r="BHO15" s="53">
        <v>0.52900000000000003</v>
      </c>
      <c r="BHP15" s="53">
        <v>0.52800000000000002</v>
      </c>
      <c r="BHQ15" s="53">
        <v>0.54</v>
      </c>
      <c r="BHR15" s="53">
        <v>0.53800000000000003</v>
      </c>
      <c r="BHS15" s="53">
        <v>0.52500000000000002</v>
      </c>
      <c r="BHT15" s="53">
        <v>0.52200000000000002</v>
      </c>
      <c r="BHU15" s="53">
        <v>0.51800000000000002</v>
      </c>
      <c r="BHV15" s="53">
        <v>0.51200000000000001</v>
      </c>
      <c r="BHW15" s="1038"/>
      <c r="BHX15" s="53">
        <v>0.53100000000000003</v>
      </c>
      <c r="BHY15" s="53">
        <v>0.53400000000000003</v>
      </c>
      <c r="BHZ15" s="1038"/>
      <c r="BIA15" s="1192">
        <v>0.7</v>
      </c>
      <c r="BIB15" s="1192">
        <v>0.83</v>
      </c>
      <c r="BIC15" s="53">
        <v>0.71</v>
      </c>
      <c r="BID15" s="53">
        <v>0.53800000000000003</v>
      </c>
      <c r="BIE15" s="53">
        <v>0.53200000000000003</v>
      </c>
      <c r="BIF15" s="53">
        <v>0.53400000000000003</v>
      </c>
      <c r="BIG15" s="1192">
        <v>0.7</v>
      </c>
      <c r="BIH15" s="1192">
        <v>0.83</v>
      </c>
      <c r="BII15" s="53">
        <v>0.71</v>
      </c>
      <c r="BIJ15" s="53">
        <v>0.54300000000000004</v>
      </c>
      <c r="BIK15" s="53">
        <v>0.53700000000000003</v>
      </c>
      <c r="BIL15" s="53"/>
      <c r="BIM15" s="53"/>
      <c r="BIN15" s="53"/>
      <c r="BIO15" s="53"/>
      <c r="BIP15" s="53"/>
      <c r="BIQ15" s="53"/>
      <c r="BIR15" s="53"/>
      <c r="BIS15" s="53"/>
      <c r="BIT15" s="53"/>
      <c r="BIU15" s="53"/>
      <c r="BIV15" s="53">
        <v>0</v>
      </c>
      <c r="BIW15" s="53">
        <v>0</v>
      </c>
      <c r="BIX15" s="53"/>
      <c r="BIY15" s="53"/>
      <c r="BIZ15" s="1192">
        <v>0.7</v>
      </c>
      <c r="BJA15" s="1192">
        <v>0.83</v>
      </c>
      <c r="BJB15" s="53">
        <v>0.71</v>
      </c>
      <c r="BJC15" s="53"/>
      <c r="BJD15" s="53"/>
      <c r="BJE15" s="53">
        <v>0.63400000000000001</v>
      </c>
      <c r="BJF15" s="53">
        <v>0.64100000000000001</v>
      </c>
      <c r="BJG15" s="1037">
        <v>0.7</v>
      </c>
      <c r="BJH15" s="1037">
        <v>0.83</v>
      </c>
      <c r="BJI15" s="53">
        <v>0.71</v>
      </c>
      <c r="BJJ15" s="53">
        <v>0.62</v>
      </c>
      <c r="BJK15" s="53">
        <v>0.622</v>
      </c>
      <c r="BJL15" s="53">
        <v>0.61299999999999999</v>
      </c>
      <c r="BJM15" s="53">
        <v>0.64</v>
      </c>
      <c r="BJN15" s="53">
        <v>0.61199999999999999</v>
      </c>
      <c r="BJO15" s="1047">
        <v>0.7</v>
      </c>
      <c r="BJP15" s="1047">
        <v>0.83</v>
      </c>
      <c r="BJQ15" s="53">
        <v>0.71</v>
      </c>
      <c r="BJR15" s="53">
        <v>0.61299999999999999</v>
      </c>
      <c r="BJS15" s="53">
        <v>0.624</v>
      </c>
      <c r="BJT15" s="53">
        <v>0.623</v>
      </c>
      <c r="BJU15" s="1047"/>
      <c r="BJV15" s="53">
        <v>0.58499999999999996</v>
      </c>
      <c r="BJW15" s="1047">
        <v>0.7</v>
      </c>
      <c r="BJX15" s="1047">
        <v>0.83</v>
      </c>
      <c r="BJY15" s="53">
        <v>0.71</v>
      </c>
      <c r="BJZ15" s="53">
        <v>0.59699999999999998</v>
      </c>
      <c r="BKA15" s="1047">
        <v>0.7</v>
      </c>
      <c r="BKB15" s="1047">
        <v>0.83</v>
      </c>
      <c r="BKC15" s="53">
        <v>0.71</v>
      </c>
      <c r="BKD15" s="53">
        <v>0.57899999999999996</v>
      </c>
      <c r="BKE15" s="53">
        <v>0.56699999999999995</v>
      </c>
      <c r="BKF15" s="53">
        <v>0.57999999999999996</v>
      </c>
      <c r="BKG15" s="1047">
        <v>0.7</v>
      </c>
      <c r="BKH15" s="1047">
        <v>0.83</v>
      </c>
      <c r="BKI15" s="53">
        <v>0.71</v>
      </c>
      <c r="BKJ15" s="53">
        <v>0.57699999999999996</v>
      </c>
      <c r="BKK15" s="53">
        <v>0.58299999999999996</v>
      </c>
      <c r="BKL15" s="53">
        <v>0.57199999999999995</v>
      </c>
      <c r="BKM15" s="1047">
        <v>0.7</v>
      </c>
      <c r="BKN15" s="1047">
        <v>0.83</v>
      </c>
      <c r="BKO15" s="53">
        <v>0.71</v>
      </c>
      <c r="BKP15" s="53">
        <v>0.58699999999999997</v>
      </c>
      <c r="BKQ15" s="53">
        <v>0.57199999999999995</v>
      </c>
      <c r="BKR15" s="53">
        <v>0.68400000000000005</v>
      </c>
      <c r="BKS15" s="53">
        <v>0.60399999999999998</v>
      </c>
      <c r="BKT15" s="1047">
        <v>0.7</v>
      </c>
      <c r="BKU15" s="1047">
        <v>0.83</v>
      </c>
      <c r="BKV15" s="53">
        <v>0.71</v>
      </c>
      <c r="BKW15" s="53">
        <v>0.58099999999999996</v>
      </c>
      <c r="BKX15" s="1047">
        <v>0.7</v>
      </c>
      <c r="BKY15" s="1047">
        <v>0.83</v>
      </c>
      <c r="BKZ15" s="53">
        <v>0.71</v>
      </c>
      <c r="BLA15" s="53">
        <v>0.78600000000000003</v>
      </c>
      <c r="BLB15" s="53">
        <v>0.77200000000000002</v>
      </c>
      <c r="BLC15" s="53">
        <v>0.73499999999999999</v>
      </c>
      <c r="BLD15" s="53">
        <v>0.76600000000000001</v>
      </c>
      <c r="BLE15" s="53">
        <v>0.77400000000000002</v>
      </c>
      <c r="BLF15" s="53">
        <v>0.68500000000000005</v>
      </c>
      <c r="BLG15" s="1047">
        <v>0.7</v>
      </c>
      <c r="BLH15" s="1047">
        <v>0.83</v>
      </c>
      <c r="BLI15" s="53">
        <v>0.71</v>
      </c>
      <c r="BLJ15" s="53">
        <v>0.66800000000000004</v>
      </c>
      <c r="BLK15" s="1047">
        <v>0.7</v>
      </c>
      <c r="BLL15" s="1047">
        <v>0.83</v>
      </c>
      <c r="BLM15" s="53">
        <v>0.71</v>
      </c>
      <c r="BLN15" s="53">
        <v>0.57599999999999996</v>
      </c>
      <c r="BLO15" s="1047">
        <v>0.7</v>
      </c>
      <c r="BLP15" s="1047">
        <v>0.83</v>
      </c>
      <c r="BLQ15" s="53">
        <v>0.71</v>
      </c>
      <c r="BLR15" s="53">
        <v>0.61599999999999999</v>
      </c>
      <c r="BLS15" s="53">
        <v>0.60799999999999998</v>
      </c>
      <c r="BLT15" s="53">
        <v>0.61499999999999999</v>
      </c>
      <c r="BLU15" s="1047">
        <v>0.7</v>
      </c>
      <c r="BLV15" s="1047">
        <v>0.83</v>
      </c>
      <c r="BLW15" s="53">
        <v>0.71</v>
      </c>
      <c r="BLX15" s="53">
        <v>0.623</v>
      </c>
      <c r="BLY15" s="53">
        <v>0.68400000000000005</v>
      </c>
      <c r="BLZ15" s="1047">
        <v>0.7</v>
      </c>
      <c r="BMA15" s="1047">
        <v>0.83</v>
      </c>
      <c r="BMB15" s="53">
        <v>0.71</v>
      </c>
      <c r="BMC15" s="56">
        <v>0.622</v>
      </c>
      <c r="BMD15" s="1047">
        <v>0.7</v>
      </c>
      <c r="BME15" s="1047">
        <v>0.83</v>
      </c>
      <c r="BMF15" s="53">
        <v>0.71</v>
      </c>
      <c r="BMG15" s="53">
        <v>0.69699999999999995</v>
      </c>
      <c r="BMH15" s="7">
        <f t="shared" si="31"/>
        <v>-1.8309859154929595E-2</v>
      </c>
      <c r="BMI15" s="1194">
        <v>0.67</v>
      </c>
      <c r="BMJ15" s="53"/>
      <c r="BMK15" s="53"/>
      <c r="BML15" s="53"/>
      <c r="BMM15" s="1194">
        <v>0.67</v>
      </c>
      <c r="BMN15" s="53">
        <v>0.67</v>
      </c>
      <c r="BMO15" s="53"/>
      <c r="BMP15" s="53"/>
      <c r="BMQ15" s="53"/>
      <c r="BMR15" s="53"/>
      <c r="BMS15" s="53"/>
      <c r="BMT15" s="53"/>
      <c r="BMU15" s="53"/>
      <c r="BMV15" s="53"/>
      <c r="BMW15" s="53"/>
      <c r="BMX15" s="53"/>
      <c r="BMY15" s="53"/>
      <c r="BMZ15" s="53"/>
      <c r="BNA15" s="53">
        <v>0</v>
      </c>
      <c r="BNB15" s="53">
        <v>0</v>
      </c>
      <c r="BNC15" s="53"/>
      <c r="BND15" s="53"/>
      <c r="BNE15" s="1194">
        <v>0.67</v>
      </c>
      <c r="BNF15" s="53">
        <v>0.67</v>
      </c>
      <c r="BNG15" s="53"/>
      <c r="BNH15" s="53"/>
      <c r="BNI15" s="27">
        <v>0.65700000000000003</v>
      </c>
      <c r="BNJ15" s="53">
        <v>0.66100000000000003</v>
      </c>
      <c r="BNK15" s="1194"/>
      <c r="BNL15" s="53">
        <v>0.67800000000000005</v>
      </c>
      <c r="BNM15" s="1194">
        <v>0.67</v>
      </c>
      <c r="BNN15" s="53">
        <v>0.67</v>
      </c>
      <c r="BNO15" s="53"/>
      <c r="BNP15" s="53"/>
      <c r="BNQ15" s="53"/>
      <c r="BNR15" s="53">
        <v>0.67100000000000004</v>
      </c>
      <c r="BNS15" s="53">
        <v>0.68799999999999994</v>
      </c>
      <c r="BNT15" s="1047">
        <v>0.67</v>
      </c>
      <c r="BNU15" s="53">
        <v>0.67</v>
      </c>
      <c r="BNV15" s="53">
        <v>0.66700000000000004</v>
      </c>
      <c r="BNW15" s="53">
        <v>0.65100000000000002</v>
      </c>
      <c r="BNX15" s="53">
        <v>0.65800000000000003</v>
      </c>
      <c r="BNY15" s="53">
        <v>0.67</v>
      </c>
      <c r="BNZ15" s="1047">
        <v>0.67</v>
      </c>
      <c r="BOA15" s="53">
        <v>0.67</v>
      </c>
      <c r="BOB15" s="53">
        <v>0.65600000000000003</v>
      </c>
      <c r="BOC15" s="53"/>
      <c r="BOD15" s="1047">
        <v>0.67</v>
      </c>
      <c r="BOE15" s="53">
        <v>0.67</v>
      </c>
      <c r="BOF15" s="53">
        <v>0.65900000000000003</v>
      </c>
      <c r="BOG15" s="53">
        <v>0.65500000000000003</v>
      </c>
      <c r="BOH15" s="53">
        <v>0.65300000000000002</v>
      </c>
      <c r="BOI15" s="1047">
        <v>0.67</v>
      </c>
      <c r="BOJ15" s="53">
        <v>0.67</v>
      </c>
      <c r="BOK15" s="53">
        <v>0.64400000000000002</v>
      </c>
      <c r="BOL15" s="53">
        <v>0.67400000000000004</v>
      </c>
      <c r="BOM15" s="896"/>
      <c r="BON15" s="53">
        <v>0.66600000000000004</v>
      </c>
      <c r="BOO15" s="1047">
        <v>0.67</v>
      </c>
      <c r="BOP15" s="53">
        <v>0.67</v>
      </c>
      <c r="BOQ15" s="53">
        <v>0.68799999999999994</v>
      </c>
      <c r="BOR15" s="53">
        <v>0.67300000000000004</v>
      </c>
      <c r="BOS15" s="53">
        <v>0.72199999999999998</v>
      </c>
      <c r="BOT15" s="53">
        <v>0.67100000000000004</v>
      </c>
      <c r="BOU15" s="1047">
        <v>0.67</v>
      </c>
      <c r="BOV15" s="53">
        <v>0.67</v>
      </c>
      <c r="BOW15" s="53">
        <v>0.69899999999999995</v>
      </c>
      <c r="BOX15" s="1047">
        <v>0.67</v>
      </c>
      <c r="BOY15" s="53">
        <v>0.67</v>
      </c>
      <c r="BOZ15" s="53">
        <v>0.74399999999999999</v>
      </c>
      <c r="BPA15" s="53">
        <v>0.70499999999999996</v>
      </c>
      <c r="BPB15" s="53">
        <v>0.86299999999999999</v>
      </c>
      <c r="BPC15" s="53">
        <v>0.72099999999999997</v>
      </c>
      <c r="BPD15" s="53">
        <v>0.88400000000000001</v>
      </c>
      <c r="BPE15" s="53">
        <v>0.72399999999999998</v>
      </c>
      <c r="BPF15" s="1047">
        <v>0.67</v>
      </c>
      <c r="BPG15" s="53">
        <v>0.67</v>
      </c>
      <c r="BPH15" s="53">
        <v>0.68</v>
      </c>
      <c r="BPI15" s="1047">
        <v>0.67</v>
      </c>
      <c r="BPJ15" s="53">
        <v>0.67</v>
      </c>
      <c r="BPK15" s="53">
        <v>0.68300000000000005</v>
      </c>
      <c r="BPL15" s="1047">
        <v>0.67</v>
      </c>
      <c r="BPM15" s="53">
        <v>0.68</v>
      </c>
      <c r="BPN15" s="53">
        <v>0.72499999999999998</v>
      </c>
      <c r="BPO15" s="53">
        <v>0.76</v>
      </c>
      <c r="BPP15" s="53">
        <v>0.66</v>
      </c>
      <c r="BPQ15" s="1047">
        <v>0.67</v>
      </c>
      <c r="BPR15" s="53">
        <v>0.68</v>
      </c>
      <c r="BPS15" s="53">
        <v>0.745</v>
      </c>
      <c r="BPT15" s="53">
        <v>0.65700000000000003</v>
      </c>
      <c r="BPU15" s="1047">
        <v>0.67</v>
      </c>
      <c r="BPV15" s="53">
        <v>0.68</v>
      </c>
      <c r="BPW15" s="56">
        <v>0.66</v>
      </c>
      <c r="BPX15" s="1047">
        <v>0.67</v>
      </c>
      <c r="BPY15" s="53">
        <v>0.68</v>
      </c>
      <c r="BPZ15" s="53">
        <v>0.56100000000000005</v>
      </c>
      <c r="BQA15" s="7">
        <f t="shared" si="32"/>
        <v>-0.17499999999999999</v>
      </c>
      <c r="BQB15" s="1087">
        <v>0.4</v>
      </c>
      <c r="BQC15" s="1201">
        <f t="shared" si="2"/>
        <v>0.44000000000000006</v>
      </c>
      <c r="BQD15" s="53">
        <f t="shared" si="3"/>
        <v>0.4</v>
      </c>
      <c r="BQE15" s="53"/>
      <c r="BQF15" s="53"/>
      <c r="BQG15" s="53"/>
      <c r="BQH15" s="53"/>
      <c r="BQI15" s="53"/>
      <c r="BQJ15" s="53"/>
      <c r="BQK15" s="53">
        <v>0.4</v>
      </c>
      <c r="BQL15" s="53"/>
      <c r="BQM15" s="53"/>
      <c r="BQN15" s="53"/>
      <c r="BQO15" s="53"/>
      <c r="BQP15" s="53"/>
      <c r="BQQ15" s="53"/>
      <c r="BQR15" s="53"/>
      <c r="BQS15" s="53"/>
      <c r="BQT15" s="53"/>
      <c r="BQU15" s="53"/>
      <c r="BQV15" s="1087">
        <v>0.4</v>
      </c>
      <c r="BQW15" s="1201">
        <f t="shared" si="33"/>
        <v>0.44000000000000006</v>
      </c>
      <c r="BQX15" s="53">
        <f t="shared" si="34"/>
        <v>0.4</v>
      </c>
      <c r="BQY15" s="53">
        <v>0.4</v>
      </c>
      <c r="BQZ15" s="53"/>
      <c r="BRA15" s="53"/>
      <c r="BRB15" s="53"/>
      <c r="BRC15" s="1194">
        <v>0.4</v>
      </c>
      <c r="BRD15" s="53"/>
      <c r="BRE15" s="1087">
        <v>0.4</v>
      </c>
      <c r="BRF15" s="1201">
        <f t="shared" si="35"/>
        <v>0.44000000000000006</v>
      </c>
      <c r="BRG15" s="53">
        <f t="shared" si="36"/>
        <v>0.4</v>
      </c>
      <c r="BRH15" s="53">
        <v>0.4</v>
      </c>
      <c r="BRI15" s="53"/>
      <c r="BRJ15" s="53"/>
      <c r="BRK15" s="53"/>
      <c r="BRL15" s="53"/>
      <c r="BRM15" s="53"/>
      <c r="BRN15" s="1087">
        <v>0.4</v>
      </c>
      <c r="BRO15" s="1201">
        <f t="shared" si="37"/>
        <v>0.44000000000000006</v>
      </c>
      <c r="BRP15" s="53">
        <f t="shared" si="38"/>
        <v>0</v>
      </c>
      <c r="BRQ15" s="53">
        <v>0.4</v>
      </c>
      <c r="BRR15" s="53"/>
      <c r="BRS15" s="53"/>
      <c r="BRT15" s="53"/>
      <c r="BRU15" s="53"/>
      <c r="BRV15" s="53"/>
      <c r="BRW15" s="1047">
        <v>0.41</v>
      </c>
      <c r="BRX15" s="1047">
        <v>0.4</v>
      </c>
      <c r="BRY15" s="1047"/>
      <c r="BRZ15" s="53">
        <f t="shared" si="39"/>
        <v>0.41</v>
      </c>
      <c r="BSA15" s="53">
        <v>0.4</v>
      </c>
      <c r="BSB15" s="53"/>
      <c r="BSC15" s="53"/>
      <c r="BSD15" s="53">
        <f t="shared" si="40"/>
        <v>0.41</v>
      </c>
      <c r="BSE15" s="53">
        <v>0.4</v>
      </c>
      <c r="BSF15" s="53"/>
      <c r="BSG15" s="53"/>
      <c r="BSH15" s="53"/>
      <c r="BSI15" s="53"/>
      <c r="BSJ15" s="53"/>
      <c r="BSK15" s="53"/>
      <c r="BSL15" s="53">
        <v>0.56000000000000005</v>
      </c>
      <c r="BSM15" s="53">
        <v>0.4</v>
      </c>
      <c r="BSN15" s="53"/>
      <c r="BSO15" s="53"/>
      <c r="BSP15" s="53"/>
      <c r="BSQ15" s="53"/>
      <c r="BSR15" s="896">
        <v>0.52</v>
      </c>
      <c r="BSS15" s="896">
        <v>0.52</v>
      </c>
      <c r="BST15" s="896">
        <v>0.52</v>
      </c>
      <c r="BSU15" s="53">
        <v>0.57199999999999995</v>
      </c>
      <c r="BSV15" s="53">
        <v>0.56000000000000005</v>
      </c>
      <c r="BSW15" s="53">
        <v>0.4</v>
      </c>
      <c r="BSX15" s="53">
        <v>0.56000000000000005</v>
      </c>
      <c r="BSY15" s="53">
        <v>0.56399999999999995</v>
      </c>
      <c r="BSZ15" s="53">
        <v>0.54700000000000004</v>
      </c>
      <c r="BTA15" s="53">
        <v>0.57099999999999995</v>
      </c>
      <c r="BTB15" s="53">
        <v>0.55700000000000005</v>
      </c>
      <c r="BTC15" s="53">
        <v>0.56100000000000005</v>
      </c>
      <c r="BTD15" s="53">
        <v>0.56499999999999995</v>
      </c>
      <c r="BTE15" s="53">
        <v>0.57799999999999996</v>
      </c>
      <c r="BTF15" s="53">
        <v>0.56000000000000005</v>
      </c>
      <c r="BTG15" s="53">
        <v>0.4</v>
      </c>
      <c r="BTH15" s="53">
        <v>0.60799999999999998</v>
      </c>
      <c r="BTI15" s="53">
        <v>0.61399999999999999</v>
      </c>
      <c r="BTJ15" s="53">
        <f t="shared" si="44"/>
        <v>0.56000000000000005</v>
      </c>
      <c r="BTK15" s="53">
        <v>0.4</v>
      </c>
      <c r="BTL15" s="53">
        <v>0.59199999999999997</v>
      </c>
      <c r="BTM15" s="53">
        <v>0.59899999999999998</v>
      </c>
      <c r="BTN15" s="53">
        <v>0.58799999999999997</v>
      </c>
      <c r="BTO15" s="53">
        <v>0.59799999999999998</v>
      </c>
      <c r="BTP15" s="53">
        <v>0.71199999999999997</v>
      </c>
      <c r="BTQ15" s="53">
        <v>0.71</v>
      </c>
      <c r="BTR15" s="53">
        <v>0.61199999999999999</v>
      </c>
      <c r="BTS15" s="53">
        <v>0.71899999999999997</v>
      </c>
      <c r="BTT15" s="53">
        <v>0.74199999999999999</v>
      </c>
      <c r="BTU15" s="53">
        <v>0.71599999999999997</v>
      </c>
      <c r="BTV15" s="53">
        <v>0.70699999999999996</v>
      </c>
      <c r="BTW15" s="53">
        <v>0.71299999999999997</v>
      </c>
      <c r="BTX15" s="53">
        <v>0.60099999999999998</v>
      </c>
      <c r="BTY15" s="53">
        <v>0.60099999999999998</v>
      </c>
      <c r="BTZ15" s="53">
        <f t="shared" si="45"/>
        <v>0.70699999999999996</v>
      </c>
      <c r="BUA15" s="53">
        <v>0.4</v>
      </c>
      <c r="BUB15" s="53">
        <v>0.58699999999999997</v>
      </c>
      <c r="BUC15" s="53">
        <v>0.56999999999999995</v>
      </c>
      <c r="BUD15" s="53">
        <v>0.4</v>
      </c>
      <c r="BUE15" s="53">
        <v>0.6</v>
      </c>
      <c r="BUF15" s="53">
        <v>0.60199999999999998</v>
      </c>
      <c r="BUG15" s="53">
        <v>0.4</v>
      </c>
      <c r="BUH15" s="53">
        <v>0.63600000000000001</v>
      </c>
      <c r="BUI15" s="53">
        <v>0.63500000000000001</v>
      </c>
      <c r="BUJ15" s="53">
        <v>0.63800000000000001</v>
      </c>
      <c r="BUK15" s="53">
        <v>0.64600000000000002</v>
      </c>
      <c r="BUL15" s="896">
        <v>0.57999999999999996</v>
      </c>
      <c r="BUM15" s="53">
        <v>0.59</v>
      </c>
      <c r="BUN15" s="53">
        <v>0.59499999999999997</v>
      </c>
      <c r="BUO15" s="53">
        <v>0.4</v>
      </c>
      <c r="BUP15" s="56">
        <v>0.59399999999999997</v>
      </c>
      <c r="BUQ15" s="56">
        <v>0.64300000000000002</v>
      </c>
      <c r="BUR15" s="53">
        <v>0.4</v>
      </c>
      <c r="BUS15" s="56">
        <v>0.53100000000000003</v>
      </c>
      <c r="BUT15" s="56">
        <v>0.53300000000000003</v>
      </c>
      <c r="BUU15" s="53">
        <v>0.4</v>
      </c>
      <c r="BUV15" s="53"/>
      <c r="BUW15" s="53"/>
      <c r="BUX15" s="7">
        <f t="shared" si="46"/>
        <v>-1</v>
      </c>
      <c r="BUY15" s="7">
        <f t="shared" si="47"/>
        <v>-1</v>
      </c>
      <c r="BUZ15" s="55">
        <v>0.53</v>
      </c>
      <c r="BVA15" s="53">
        <v>0.74299999999999999</v>
      </c>
      <c r="BVB15" s="55">
        <v>0.53</v>
      </c>
      <c r="BVC15" s="53">
        <v>0.73799999999999999</v>
      </c>
      <c r="BVD15" s="53">
        <v>0.70399999999999996</v>
      </c>
      <c r="BVE15" s="53">
        <v>0.69599999999999995</v>
      </c>
      <c r="BVF15" s="53">
        <v>0.67300000000000004</v>
      </c>
      <c r="BVG15" s="53">
        <v>0.65400000000000003</v>
      </c>
      <c r="BVH15" s="53">
        <v>0.71799999999999997</v>
      </c>
      <c r="BVI15" s="896">
        <v>0.55000000000000004</v>
      </c>
      <c r="BVJ15" s="55">
        <v>0.53</v>
      </c>
      <c r="BVK15" s="53">
        <v>0.60599999999999998</v>
      </c>
      <c r="BVL15" s="896">
        <v>0.55000000000000004</v>
      </c>
      <c r="BVM15" s="55">
        <v>0.53</v>
      </c>
      <c r="BVN15" s="53">
        <v>0.59499999999999997</v>
      </c>
      <c r="BVO15" s="896">
        <v>0.55000000000000004</v>
      </c>
      <c r="BVP15" s="55">
        <v>0.59</v>
      </c>
      <c r="BVQ15" s="53">
        <v>0.65200000000000002</v>
      </c>
      <c r="BVR15" s="53">
        <v>0.56999999999999995</v>
      </c>
      <c r="BVS15" s="53"/>
      <c r="BVT15" s="53">
        <v>0.64300000000000002</v>
      </c>
      <c r="BVU15" s="896">
        <v>0.55000000000000004</v>
      </c>
      <c r="BVV15" s="55">
        <v>0.59</v>
      </c>
      <c r="BVW15" s="53">
        <v>0.64800000000000002</v>
      </c>
      <c r="BVX15" s="53">
        <v>0.56100000000000005</v>
      </c>
      <c r="BVY15" s="896">
        <v>0.55000000000000004</v>
      </c>
      <c r="BVZ15" s="55">
        <v>0.59</v>
      </c>
      <c r="BWA15" s="56">
        <v>0.57999999999999996</v>
      </c>
      <c r="BWB15" s="896">
        <v>0.55000000000000004</v>
      </c>
      <c r="BWC15" s="55">
        <v>0.59</v>
      </c>
      <c r="BWD15" s="53">
        <v>0.501</v>
      </c>
      <c r="BWE15" s="896">
        <v>0.55000000000000004</v>
      </c>
      <c r="BWF15" s="55">
        <v>0.59</v>
      </c>
      <c r="BWG15" s="55"/>
      <c r="BWH15" s="7">
        <f t="shared" si="4"/>
        <v>-1</v>
      </c>
      <c r="BWI15" s="896"/>
      <c r="BWJ15" s="53">
        <v>0.56899999999999995</v>
      </c>
      <c r="BWK15" s="1042"/>
      <c r="BWL15" s="53">
        <v>0.38100000000000001</v>
      </c>
      <c r="BWM15" s="53">
        <v>0.46600000000000003</v>
      </c>
      <c r="BWN15" s="896"/>
      <c r="BWO15" s="53">
        <v>0.56899999999999995</v>
      </c>
      <c r="BWP15" s="1042"/>
      <c r="BWQ15" s="53">
        <v>0.38100000000000001</v>
      </c>
      <c r="BWR15" s="53">
        <v>0.58799999999999997</v>
      </c>
      <c r="BWS15" s="53">
        <v>0.45300000000000001</v>
      </c>
      <c r="BWT15" s="53">
        <v>0.43</v>
      </c>
      <c r="BWU15" s="53">
        <v>0.44900000000000001</v>
      </c>
      <c r="BWV15" s="53">
        <v>0.53400000000000003</v>
      </c>
      <c r="BWW15" s="53">
        <v>0.46300000000000002</v>
      </c>
      <c r="BWX15" s="896">
        <v>0.39900000000000002</v>
      </c>
      <c r="BWY15" s="55">
        <v>0.38100000000000001</v>
      </c>
      <c r="BWZ15" s="53">
        <v>0.44700000000000001</v>
      </c>
      <c r="BXA15" s="896">
        <v>0.39900000000000002</v>
      </c>
      <c r="BXB15" s="55">
        <v>0.38100000000000001</v>
      </c>
      <c r="BXC15" s="53">
        <v>0.48199999999999998</v>
      </c>
      <c r="BXD15" s="896">
        <v>0.39900000000000002</v>
      </c>
      <c r="BXE15" s="53">
        <v>0.38100000000000001</v>
      </c>
      <c r="BXF15" s="53">
        <v>0.502</v>
      </c>
      <c r="BXG15" s="53">
        <v>0.52200000000000002</v>
      </c>
      <c r="BXH15" s="910">
        <v>0.42</v>
      </c>
      <c r="BXI15" s="53">
        <v>0.48699999999999999</v>
      </c>
      <c r="BXJ15" s="896">
        <v>0.39900000000000002</v>
      </c>
      <c r="BXK15" s="53">
        <v>0.38100000000000001</v>
      </c>
      <c r="BXL15" s="52">
        <v>0.47699999999999998</v>
      </c>
      <c r="BXM15" s="896">
        <v>0.39900000000000002</v>
      </c>
      <c r="BXN15" s="53">
        <v>0.38100000000000001</v>
      </c>
      <c r="BXO15" s="53">
        <v>0.41099999999999998</v>
      </c>
      <c r="BXP15" s="896">
        <v>0.39900000000000002</v>
      </c>
      <c r="BXQ15" s="53">
        <v>0.38100000000000001</v>
      </c>
      <c r="BXR15" s="55"/>
      <c r="BXS15" s="7">
        <f t="shared" si="5"/>
        <v>-1</v>
      </c>
      <c r="BXT15" s="1042">
        <v>0.54100000000000004</v>
      </c>
      <c r="BXU15" s="53">
        <v>0.57499999999999996</v>
      </c>
      <c r="BXV15" s="53">
        <v>0.58399999999999996</v>
      </c>
      <c r="BXW15" s="53">
        <v>0.70799999999999996</v>
      </c>
      <c r="BXX15" s="53">
        <v>0.70199999999999996</v>
      </c>
      <c r="BXY15" s="53">
        <v>0.69499999999999995</v>
      </c>
      <c r="BXZ15" s="53">
        <v>0.60799999999999998</v>
      </c>
      <c r="BYA15" s="896">
        <v>0.56000000000000005</v>
      </c>
      <c r="BYB15" s="55">
        <v>0.54100000000000004</v>
      </c>
      <c r="BYC15" s="53">
        <v>0.60299999999999998</v>
      </c>
      <c r="BYD15" s="896">
        <v>0.56000000000000005</v>
      </c>
      <c r="BYE15" s="53">
        <v>0.59499999999999997</v>
      </c>
      <c r="BYF15" s="53">
        <v>0.55200000000000005</v>
      </c>
      <c r="BYG15" s="896">
        <v>0.56000000000000005</v>
      </c>
      <c r="BYH15" s="53">
        <v>0.59499999999999997</v>
      </c>
      <c r="BYI15" s="53">
        <v>0.65900000000000003</v>
      </c>
      <c r="BYJ15" s="53">
        <v>0.65400000000000003</v>
      </c>
      <c r="BYK15" s="896">
        <v>0.53</v>
      </c>
      <c r="BYL15" s="53">
        <v>0.66500000000000004</v>
      </c>
      <c r="BYM15" s="896">
        <v>0.56000000000000005</v>
      </c>
      <c r="BYN15" s="53">
        <v>0.59499999999999997</v>
      </c>
      <c r="BYO15" s="52">
        <v>0.68300000000000005</v>
      </c>
      <c r="BYP15" s="896">
        <v>0.56000000000000005</v>
      </c>
      <c r="BYQ15" s="53">
        <v>0.59499999999999997</v>
      </c>
      <c r="BYR15" s="53">
        <v>0.55600000000000005</v>
      </c>
      <c r="BYS15" s="896">
        <v>0.56000000000000005</v>
      </c>
      <c r="BYT15" s="53">
        <v>0.59499999999999997</v>
      </c>
      <c r="BYU15" s="55"/>
      <c r="BYV15" s="7">
        <f t="shared" si="6"/>
        <v>-1</v>
      </c>
      <c r="BYW15" s="108">
        <v>0.73299999999999998</v>
      </c>
      <c r="BYX15" s="1374">
        <v>0.67</v>
      </c>
      <c r="BYY15" s="108">
        <v>0.76100000000000001</v>
      </c>
      <c r="BYZ15" s="108">
        <v>0.73499999999999999</v>
      </c>
      <c r="BZA15" s="1374">
        <v>0.67</v>
      </c>
      <c r="BZB15" s="53">
        <v>0.73399999999999999</v>
      </c>
      <c r="BZC15" s="1374">
        <v>0.67</v>
      </c>
      <c r="BZD15" s="53">
        <v>0.73099999999999998</v>
      </c>
      <c r="BZE15" s="896">
        <v>0.67</v>
      </c>
      <c r="BZF15" s="53">
        <v>0.73</v>
      </c>
      <c r="BZG15" s="53">
        <v>0.73899999999999999</v>
      </c>
      <c r="BZH15" s="53">
        <v>0.74399999999999999</v>
      </c>
      <c r="BZI15" s="1531"/>
      <c r="BZJ15" s="53">
        <v>0.73199999999999998</v>
      </c>
      <c r="BZK15" s="896">
        <v>0.67</v>
      </c>
      <c r="BZL15" s="53">
        <v>0.73</v>
      </c>
      <c r="BZM15" s="52">
        <v>0.73899999999999999</v>
      </c>
      <c r="BZN15" s="896">
        <v>0.67</v>
      </c>
      <c r="BZO15" s="53">
        <v>0.73</v>
      </c>
      <c r="BZP15" s="53">
        <v>0.747</v>
      </c>
      <c r="BZQ15" s="896">
        <v>0.67</v>
      </c>
      <c r="BZR15" s="53">
        <v>0.73</v>
      </c>
      <c r="BZS15" s="55"/>
      <c r="BZT15" s="7">
        <f t="shared" si="48"/>
        <v>-1</v>
      </c>
      <c r="BZU15" s="53">
        <v>0.45700000000000002</v>
      </c>
      <c r="BZV15" s="53">
        <f t="shared" si="49"/>
        <v>0.45700000000000002</v>
      </c>
      <c r="BZW15" s="55"/>
      <c r="BZX15" s="1737">
        <f t="shared" si="50"/>
        <v>-1</v>
      </c>
      <c r="BZY15" s="53">
        <v>0.68400000000000005</v>
      </c>
      <c r="BZZ15" s="53">
        <f t="shared" si="51"/>
        <v>0.68400000000000005</v>
      </c>
      <c r="CAA15" s="55"/>
      <c r="CAB15" s="1737">
        <f t="shared" si="52"/>
        <v>-1</v>
      </c>
      <c r="CAC15" s="53">
        <v>0.46300000000000002</v>
      </c>
      <c r="CAD15" s="53">
        <f t="shared" si="53"/>
        <v>0.46300000000000002</v>
      </c>
      <c r="CAE15" s="55"/>
      <c r="CAF15" s="380">
        <f t="shared" si="54"/>
        <v>-1</v>
      </c>
      <c r="CAG15" s="1042"/>
      <c r="CAH15" s="1528" t="s">
        <v>3892</v>
      </c>
      <c r="CAI15" s="1042"/>
      <c r="CAJ15" s="53" t="str">
        <f t="shared" si="7"/>
        <v>1. Better than baseline</v>
      </c>
      <c r="CAK15" s="53" t="str">
        <f t="shared" si="8"/>
        <v xml:space="preserve">1. Better than baseline </v>
      </c>
      <c r="CAL15" s="53" t="str">
        <f t="shared" si="9"/>
        <v>2. Within 10% deviation from baseline</v>
      </c>
      <c r="CAM15" s="53" t="str">
        <f t="shared" si="10"/>
        <v xml:space="preserve">1. Better than baseline </v>
      </c>
      <c r="CAN15" s="53" t="str">
        <f t="shared" si="11"/>
        <v xml:space="preserve">1. Better than baseline </v>
      </c>
      <c r="CAO15" s="53" t="str">
        <f t="shared" si="12"/>
        <v>2. Within 10% deviation from baseline</v>
      </c>
      <c r="CAP15" s="53" t="str">
        <f t="shared" si="13"/>
        <v>2. Within 10% deviation from baseline</v>
      </c>
      <c r="CAQ15" s="27" t="str">
        <f t="shared" si="14"/>
        <v>2. Within 10% deviation from baseline</v>
      </c>
      <c r="CAR15" s="53" t="str">
        <f t="shared" si="15"/>
        <v xml:space="preserve">1. Better than baseline </v>
      </c>
      <c r="CAS15" s="56" t="str">
        <f t="shared" si="16"/>
        <v xml:space="preserve">1. Better than baseline </v>
      </c>
      <c r="CAT15" s="56" t="str">
        <f t="shared" si="17"/>
        <v xml:space="preserve">1. Better than baseline </v>
      </c>
      <c r="CAU15" s="56" t="str">
        <f t="shared" si="18"/>
        <v xml:space="preserve">1. Better than baseline </v>
      </c>
      <c r="CAV15" s="56" t="str">
        <f t="shared" si="19"/>
        <v xml:space="preserve">1. Better than baseline </v>
      </c>
      <c r="CAW15" s="56" t="str">
        <f t="shared" si="20"/>
        <v xml:space="preserve">1. Better than baseline </v>
      </c>
      <c r="CAX15" s="56" t="str">
        <f t="shared" si="21"/>
        <v xml:space="preserve">1. Better than baseline </v>
      </c>
      <c r="CBC15" s="65"/>
      <c r="CBD15" s="65"/>
      <c r="CBE15" s="65"/>
      <c r="CBF15" s="65"/>
      <c r="CBG15" s="65"/>
      <c r="CBH15" s="65"/>
      <c r="CBI15" s="65"/>
      <c r="CBJ15" s="65"/>
      <c r="CBK15" s="65"/>
      <c r="CBL15" s="65"/>
      <c r="CBM15" s="65"/>
      <c r="CBN15" s="65"/>
      <c r="CBO15" s="192"/>
      <c r="CBP15" s="192"/>
      <c r="CBQ15" s="192"/>
      <c r="CBR15" s="192"/>
      <c r="CBS15" s="192"/>
      <c r="CBT15" s="32"/>
      <c r="CBU15" s="32"/>
      <c r="CBV15" s="32"/>
      <c r="CBW15" s="32"/>
      <c r="CBX15" s="32"/>
      <c r="CBY15" s="32"/>
      <c r="CBZ15" s="32"/>
      <c r="CCA15" s="32"/>
      <c r="CCB15" s="32"/>
      <c r="CCC15" s="32"/>
      <c r="CCD15" s="202"/>
      <c r="CCE15" s="32"/>
      <c r="CCF15" s="32"/>
      <c r="CCG15" s="65"/>
      <c r="CCH15" s="32"/>
      <c r="CCI15" s="32"/>
      <c r="CCJ15" s="32"/>
      <c r="CCK15" s="32"/>
      <c r="CCL15" s="32"/>
      <c r="CCM15" s="65"/>
      <c r="CCN15" s="65"/>
      <c r="CCO15" s="65"/>
      <c r="CCP15" s="65"/>
      <c r="CCQ15" s="65"/>
      <c r="CCR15" s="65"/>
      <c r="CCS15" s="65"/>
      <c r="CCT15" s="65"/>
      <c r="CCU15" s="65"/>
      <c r="CCV15" s="65"/>
      <c r="CCW15" s="65"/>
      <c r="CCX15" s="65"/>
      <c r="CCY15" s="65"/>
      <c r="CCZ15" s="32"/>
      <c r="CDA15" s="192"/>
      <c r="CDB15" s="32"/>
      <c r="CDC15" s="192"/>
      <c r="CDD15" s="192"/>
      <c r="CDE15" s="32"/>
      <c r="CDF15" s="32"/>
      <c r="CDG15" s="32"/>
      <c r="CDH15" s="32"/>
      <c r="CDI15" s="32"/>
      <c r="CDJ15" s="32"/>
      <c r="CDK15" s="202"/>
      <c r="CDL15" s="32"/>
      <c r="CDM15" s="32"/>
      <c r="CDN15" s="65"/>
      <c r="CDO15" s="32"/>
      <c r="CDP15" s="32"/>
      <c r="CDQ15" s="32"/>
      <c r="CDR15" s="32"/>
      <c r="CDS15" s="32"/>
      <c r="CDT15" s="65"/>
      <c r="CDU15" s="65"/>
      <c r="CDV15" s="65"/>
      <c r="CDW15" s="65"/>
      <c r="CDX15" s="65"/>
      <c r="CDY15" s="65"/>
      <c r="CDZ15" s="65"/>
      <c r="CEA15" s="65"/>
      <c r="CEB15" s="65"/>
      <c r="CEC15" s="65"/>
      <c r="CED15" s="65"/>
      <c r="CEE15" s="65"/>
      <c r="CEF15" s="65"/>
      <c r="CEG15" s="32"/>
      <c r="CEH15" s="32"/>
      <c r="CEI15" s="32"/>
      <c r="CEJ15" s="32"/>
      <c r="CEK15" s="32"/>
      <c r="CEL15" s="32"/>
      <c r="CEM15" s="32"/>
      <c r="CEN15" s="32"/>
      <c r="CEO15" s="32"/>
      <c r="CEP15" s="32"/>
      <c r="CEQ15" s="202"/>
      <c r="CER15" s="32"/>
      <c r="CES15" s="32"/>
      <c r="CET15" s="65"/>
      <c r="CEU15" s="32"/>
      <c r="CEV15" s="32"/>
      <c r="CEW15" s="32"/>
      <c r="CEX15" s="32"/>
      <c r="CEY15" s="32"/>
      <c r="CEZ15" s="65"/>
      <c r="CFA15" s="32"/>
      <c r="CFB15" s="32"/>
      <c r="CFC15" s="32"/>
      <c r="CFD15" s="32"/>
      <c r="CFE15" s="32"/>
      <c r="CFF15" s="32"/>
      <c r="CFG15" s="32"/>
      <c r="CFH15" s="32"/>
      <c r="CFI15" s="32"/>
      <c r="CFJ15" s="32"/>
      <c r="CFK15" s="32"/>
      <c r="CFL15" s="32"/>
      <c r="CFM15" s="202"/>
      <c r="CFN15" s="32"/>
      <c r="CFO15" s="32"/>
      <c r="CFP15" s="65"/>
      <c r="CFQ15" s="32"/>
      <c r="CFR15" s="65"/>
      <c r="CFS15" s="65"/>
      <c r="CFT15" s="32"/>
      <c r="CFU15" s="32"/>
      <c r="CFV15" s="32"/>
      <c r="CFW15" s="32"/>
      <c r="CFX15" s="32"/>
      <c r="CFY15" s="32"/>
      <c r="CFZ15" s="32"/>
      <c r="CGA15" s="32"/>
      <c r="CGB15" s="32"/>
      <c r="CGC15" s="32"/>
      <c r="CGD15" s="202"/>
      <c r="CGE15" s="32"/>
      <c r="CGF15" s="32"/>
      <c r="CGG15" s="32"/>
      <c r="CGH15" s="32"/>
      <c r="CGI15" s="32"/>
      <c r="CGJ15" s="32"/>
      <c r="CGK15" s="32"/>
      <c r="CGL15" s="32"/>
      <c r="CGM15" s="32"/>
      <c r="CGN15" s="32"/>
      <c r="CGO15" s="32"/>
      <c r="CGP15" s="32"/>
      <c r="CGQ15" s="202"/>
      <c r="CGR15" s="32"/>
      <c r="CGS15" s="32"/>
      <c r="CGT15" s="32"/>
      <c r="CGU15" s="32"/>
      <c r="CGV15" s="32"/>
      <c r="CGW15" s="32"/>
      <c r="CGX15" s="32"/>
      <c r="CGY15" s="32"/>
      <c r="CGZ15" s="32"/>
      <c r="CHA15" s="32"/>
    </row>
    <row r="16" spans="1:2237" ht="14.9" customHeight="1" thickBot="1" x14ac:dyDescent="0.4">
      <c r="A16" s="54"/>
      <c r="B16" s="54"/>
      <c r="C16" s="28"/>
      <c r="D16" s="340">
        <v>14</v>
      </c>
      <c r="E16" s="52" t="s">
        <v>3893</v>
      </c>
      <c r="F16" s="1595" t="s">
        <v>3893</v>
      </c>
      <c r="G16" s="52" t="s">
        <v>17</v>
      </c>
      <c r="H16" s="52" t="s">
        <v>17</v>
      </c>
      <c r="I16" s="342" t="s">
        <v>3894</v>
      </c>
      <c r="J16" s="1595" t="s">
        <v>3894</v>
      </c>
      <c r="K16" s="58">
        <v>0.56000000000000005</v>
      </c>
      <c r="L16" s="58"/>
      <c r="M16" s="58"/>
      <c r="N16" s="58"/>
      <c r="O16" s="52"/>
      <c r="P16" s="52"/>
      <c r="Q16" s="52"/>
      <c r="R16" s="52"/>
      <c r="S16" s="52"/>
      <c r="T16" s="52"/>
      <c r="U16" s="1049"/>
      <c r="V16" s="32"/>
      <c r="W16" s="32"/>
      <c r="X16" s="52"/>
      <c r="Y16" s="32"/>
      <c r="Z16" s="52"/>
      <c r="AA16" s="52"/>
      <c r="AB16" s="959"/>
      <c r="AC16" s="960"/>
      <c r="AD16" s="960"/>
      <c r="AE16" s="960"/>
      <c r="AF16" s="960"/>
      <c r="AG16" s="58"/>
      <c r="AH16" s="58"/>
      <c r="AI16" s="58"/>
      <c r="AJ16" s="58"/>
      <c r="AK16" s="58"/>
      <c r="AL16" s="52"/>
      <c r="AM16" s="58"/>
      <c r="AN16" s="58"/>
      <c r="AO16" s="58"/>
      <c r="AP16" s="58"/>
      <c r="AQ16" s="58"/>
      <c r="AR16" s="52"/>
      <c r="AS16" s="52"/>
      <c r="AT16" s="52"/>
      <c r="AU16" s="52"/>
      <c r="AV16" s="52"/>
      <c r="AW16" s="52"/>
      <c r="AX16" s="58"/>
      <c r="AY16" s="58"/>
      <c r="AZ16" s="962"/>
      <c r="BA16" s="58"/>
      <c r="BB16" s="58"/>
      <c r="BC16" s="58"/>
      <c r="BD16" s="58"/>
      <c r="BE16" s="58"/>
      <c r="BF16" s="58"/>
      <c r="BG16" s="58"/>
      <c r="BH16" s="52"/>
      <c r="BI16" s="52"/>
      <c r="BJ16" s="58"/>
      <c r="BK16" s="58"/>
      <c r="BL16" s="58"/>
      <c r="BM16" s="58"/>
      <c r="BN16" s="58"/>
      <c r="BO16" s="58"/>
      <c r="BP16" s="58"/>
      <c r="BQ16" s="58"/>
      <c r="BR16" s="58"/>
      <c r="BS16" s="58"/>
      <c r="BT16" s="58"/>
      <c r="BU16" s="58"/>
      <c r="BV16" s="58"/>
      <c r="BW16" s="58"/>
      <c r="BX16" s="58"/>
      <c r="BY16" s="967"/>
      <c r="BZ16" s="899"/>
      <c r="CA16" s="967"/>
      <c r="CB16" s="58"/>
      <c r="CC16" s="58"/>
      <c r="CD16" s="58"/>
      <c r="CE16" s="58"/>
      <c r="CF16" s="58"/>
      <c r="CG16" s="58"/>
      <c r="CH16" s="58"/>
      <c r="CI16" s="58"/>
      <c r="CJ16" s="52"/>
      <c r="CK16" s="52"/>
      <c r="CL16" s="52"/>
      <c r="CM16" s="52"/>
      <c r="CN16" s="52"/>
      <c r="CO16" s="58"/>
      <c r="CP16" s="58"/>
      <c r="CQ16" s="52"/>
      <c r="CR16" s="52"/>
      <c r="CS16" s="52"/>
      <c r="CT16" s="52"/>
      <c r="CU16" s="58"/>
      <c r="CV16" s="58"/>
      <c r="CW16" s="52"/>
      <c r="CX16" s="52"/>
      <c r="CY16" s="52"/>
      <c r="CZ16" s="52"/>
      <c r="DA16" s="52"/>
      <c r="DB16" s="52"/>
      <c r="DC16" s="52"/>
      <c r="DD16" s="52"/>
      <c r="DE16" s="52"/>
      <c r="DF16" s="52"/>
      <c r="DG16" s="52"/>
      <c r="DH16" s="52"/>
      <c r="DI16" s="52"/>
      <c r="DJ16" s="872"/>
      <c r="DK16" s="52"/>
      <c r="DL16" s="52"/>
      <c r="DM16" s="52"/>
      <c r="DN16" s="52"/>
      <c r="DO16" s="52"/>
      <c r="DP16" s="944"/>
      <c r="DQ16" s="52"/>
      <c r="DR16" s="52"/>
      <c r="DS16" s="52"/>
      <c r="DT16" s="52"/>
      <c r="DU16" s="52"/>
      <c r="DV16" s="58">
        <v>0.52900000000000003</v>
      </c>
      <c r="DW16" s="52"/>
      <c r="DX16" s="52"/>
      <c r="DY16" s="52"/>
      <c r="DZ16" s="52"/>
      <c r="EA16" s="52"/>
      <c r="EB16" s="52"/>
      <c r="EC16" s="52"/>
      <c r="ED16" s="52"/>
      <c r="EE16" s="52">
        <v>0.44</v>
      </c>
      <c r="EF16" s="52">
        <v>0.45200000000000001</v>
      </c>
      <c r="EG16" s="52">
        <v>0.439</v>
      </c>
      <c r="EH16" s="58">
        <v>0.56000000000000005</v>
      </c>
      <c r="EI16" s="985">
        <v>0.56000000000000005</v>
      </c>
      <c r="EJ16" s="58">
        <v>0.52900000000000003</v>
      </c>
      <c r="EK16" s="52">
        <v>0.44500000000000001</v>
      </c>
      <c r="EL16" s="1129"/>
      <c r="EM16" s="52">
        <v>0.46</v>
      </c>
      <c r="EN16" s="52">
        <v>0.46</v>
      </c>
      <c r="EO16" s="58"/>
      <c r="EP16" s="52"/>
      <c r="EQ16" s="52"/>
      <c r="ER16" s="1129">
        <v>0.6</v>
      </c>
      <c r="ES16" s="52"/>
      <c r="ET16" s="52"/>
      <c r="EU16" s="58"/>
      <c r="EV16" s="52"/>
      <c r="EW16" s="52"/>
      <c r="EX16" s="52"/>
      <c r="EY16" s="52"/>
      <c r="EZ16" s="52"/>
      <c r="FA16" s="52"/>
      <c r="FB16" s="52"/>
      <c r="FC16" s="52"/>
      <c r="FD16" s="52"/>
      <c r="FE16" s="1035">
        <v>0.61</v>
      </c>
      <c r="FF16" s="52"/>
      <c r="FG16" s="52"/>
      <c r="FH16" s="1035">
        <v>0.60499999999999998</v>
      </c>
      <c r="FI16" s="1023"/>
      <c r="FJ16" s="1035">
        <v>0.61</v>
      </c>
      <c r="FK16" s="52"/>
      <c r="FL16" s="52"/>
      <c r="FM16" s="58">
        <v>0.56000000000000005</v>
      </c>
      <c r="FN16" s="985">
        <v>0.56000000000000005</v>
      </c>
      <c r="FO16" s="58">
        <v>0.52900000000000003</v>
      </c>
      <c r="FP16" s="52"/>
      <c r="FQ16" s="52"/>
      <c r="FR16" s="52"/>
      <c r="FS16" s="58">
        <v>0.56000000000000005</v>
      </c>
      <c r="FT16" s="985">
        <v>0.56000000000000005</v>
      </c>
      <c r="FU16" s="58">
        <v>0.52900000000000003</v>
      </c>
      <c r="FV16" s="52"/>
      <c r="FW16" s="52"/>
      <c r="FX16" s="52"/>
      <c r="FY16" s="52"/>
      <c r="FZ16" s="58"/>
      <c r="GA16" s="58"/>
      <c r="GB16" s="58"/>
      <c r="GC16" s="58"/>
      <c r="GD16" s="58"/>
      <c r="GE16" s="58"/>
      <c r="GF16" s="58"/>
      <c r="GG16" s="58"/>
      <c r="GH16" s="966">
        <f t="shared" si="22"/>
        <v>-1</v>
      </c>
      <c r="GI16" s="1042"/>
      <c r="GJ16" s="913"/>
      <c r="GK16" s="913"/>
      <c r="GL16" s="913"/>
      <c r="GM16" s="913"/>
      <c r="GN16" s="913"/>
      <c r="GO16" s="53"/>
      <c r="GP16" s="913"/>
      <c r="GQ16" s="913"/>
      <c r="GR16" s="53"/>
      <c r="GS16" s="53"/>
      <c r="GT16" s="58"/>
      <c r="GU16" s="58"/>
      <c r="GV16" s="58"/>
      <c r="GW16" s="53"/>
      <c r="GX16" s="53"/>
      <c r="GY16" s="53"/>
      <c r="GZ16" s="53"/>
      <c r="HA16" s="53"/>
      <c r="HB16" s="53"/>
      <c r="HC16" s="53"/>
      <c r="HD16" s="53"/>
      <c r="HE16" s="53"/>
      <c r="HF16" s="53"/>
      <c r="HG16" s="52"/>
      <c r="HH16" s="52"/>
      <c r="HI16" s="52"/>
      <c r="HJ16" s="52"/>
      <c r="HK16" s="53"/>
      <c r="HL16" s="53"/>
      <c r="HM16" s="52"/>
      <c r="HN16" s="52"/>
      <c r="HO16" s="52"/>
      <c r="HP16" s="52"/>
      <c r="HQ16" s="52"/>
      <c r="HR16" s="52"/>
      <c r="HS16" s="52"/>
      <c r="HT16" s="52"/>
      <c r="HU16" s="52"/>
      <c r="HV16" s="58"/>
      <c r="HW16" s="58"/>
      <c r="HX16" s="58"/>
      <c r="HY16" s="58"/>
      <c r="HZ16" s="52"/>
      <c r="IA16" s="58"/>
      <c r="IB16" s="58"/>
      <c r="IC16" s="53"/>
      <c r="ID16" s="58"/>
      <c r="IE16" s="58"/>
      <c r="IF16" s="58"/>
      <c r="IG16" s="58"/>
      <c r="IH16" s="221"/>
      <c r="II16" s="962"/>
      <c r="IJ16" s="962"/>
      <c r="IK16" s="53"/>
      <c r="IL16" s="962"/>
      <c r="IM16" s="962"/>
      <c r="IN16" s="52"/>
      <c r="IO16" s="52"/>
      <c r="IP16" s="52"/>
      <c r="IQ16" s="52"/>
      <c r="IR16" s="52"/>
      <c r="IS16" s="52"/>
      <c r="IT16" s="52"/>
      <c r="IU16" s="52"/>
      <c r="IV16" s="1042"/>
      <c r="IW16" s="1042"/>
      <c r="IX16" s="1049"/>
      <c r="IY16" s="966"/>
      <c r="IZ16" s="52">
        <v>0.62</v>
      </c>
      <c r="JA16" s="52"/>
      <c r="JB16" s="52"/>
      <c r="JC16" s="52"/>
      <c r="JD16" s="52"/>
      <c r="JE16" s="52"/>
      <c r="JF16" s="52"/>
      <c r="JG16" s="52"/>
      <c r="JH16" s="52"/>
      <c r="JI16" s="52"/>
      <c r="JJ16" s="52"/>
      <c r="JK16" s="52"/>
      <c r="JL16" s="52"/>
      <c r="JM16" s="52"/>
      <c r="JN16" s="52"/>
      <c r="JO16" s="52"/>
      <c r="JP16" s="52"/>
      <c r="JQ16" s="52"/>
      <c r="JR16" s="52"/>
      <c r="JS16" s="52"/>
      <c r="JT16" s="52"/>
      <c r="JU16" s="52"/>
      <c r="JV16" s="52"/>
      <c r="JW16" s="52"/>
      <c r="JX16" s="52"/>
      <c r="JY16" s="52"/>
      <c r="JZ16" s="52"/>
      <c r="KA16" s="52"/>
      <c r="KB16" s="52"/>
      <c r="KC16" s="52"/>
      <c r="KD16" s="52"/>
      <c r="KE16" s="52"/>
      <c r="KF16" s="52"/>
      <c r="KG16" s="52"/>
      <c r="KH16" s="52"/>
      <c r="KI16" s="52"/>
      <c r="KJ16" s="52"/>
      <c r="KK16" s="52"/>
      <c r="KL16" s="52"/>
      <c r="KM16" s="52"/>
      <c r="KN16" s="52"/>
      <c r="KO16" s="52"/>
      <c r="KP16" s="52"/>
      <c r="KQ16" s="52"/>
      <c r="KR16" s="52"/>
      <c r="KS16" s="52"/>
      <c r="KT16" s="52"/>
      <c r="KU16" s="52"/>
      <c r="KV16" s="52"/>
      <c r="KW16" s="52"/>
      <c r="KX16" s="52"/>
      <c r="KY16" s="52"/>
      <c r="KZ16" s="52"/>
      <c r="LA16" s="52"/>
      <c r="LB16" s="52"/>
      <c r="LC16" s="52"/>
      <c r="LD16" s="52"/>
      <c r="LE16" s="52"/>
      <c r="LF16" s="52"/>
      <c r="LG16" s="52"/>
      <c r="LH16" s="52"/>
      <c r="LI16" s="52"/>
      <c r="LJ16" s="52"/>
      <c r="LK16" s="52"/>
      <c r="LL16" s="52"/>
      <c r="LM16" s="52"/>
      <c r="LN16" s="52"/>
      <c r="LO16" s="52"/>
      <c r="LP16" s="52"/>
      <c r="LQ16" s="52"/>
      <c r="LR16" s="52"/>
      <c r="LS16" s="52"/>
      <c r="LT16" s="52"/>
      <c r="LU16" s="52"/>
      <c r="LV16" s="52"/>
      <c r="LW16" s="52"/>
      <c r="LX16" s="52"/>
      <c r="LY16" s="52"/>
      <c r="LZ16" s="52"/>
      <c r="MA16" s="52"/>
      <c r="MB16" s="52"/>
      <c r="MC16" s="52"/>
      <c r="MD16" s="52"/>
      <c r="ME16" s="52"/>
      <c r="MF16" s="52"/>
      <c r="MG16" s="52"/>
      <c r="MH16" s="52"/>
      <c r="MI16" s="52"/>
      <c r="MJ16" s="52"/>
      <c r="MK16" s="52"/>
      <c r="ML16" s="52"/>
      <c r="MM16" s="52"/>
      <c r="MN16" s="52"/>
      <c r="MO16" s="52"/>
      <c r="MP16" s="52"/>
      <c r="MQ16" s="52"/>
      <c r="MR16" s="52"/>
      <c r="MS16" s="52"/>
      <c r="MT16" s="52"/>
      <c r="MU16" s="52"/>
      <c r="MV16" s="52"/>
      <c r="MW16" s="52"/>
      <c r="MX16" s="52"/>
      <c r="MY16" s="52"/>
      <c r="MZ16" s="52"/>
      <c r="NA16" s="52"/>
      <c r="NB16" s="52"/>
      <c r="NC16" s="52"/>
      <c r="ND16" s="52"/>
      <c r="NE16" s="52"/>
      <c r="NF16" s="52"/>
      <c r="NG16" s="52"/>
      <c r="NH16" s="52"/>
      <c r="NI16" s="52"/>
      <c r="NJ16" s="52"/>
      <c r="NK16" s="52"/>
      <c r="NL16" s="52"/>
      <c r="NM16" s="52"/>
      <c r="NN16" s="52"/>
      <c r="NO16" s="52">
        <v>0.65300000000000002</v>
      </c>
      <c r="NP16" s="52"/>
      <c r="NQ16" s="52"/>
      <c r="NR16" s="52"/>
      <c r="NS16" s="52"/>
      <c r="NT16" s="52"/>
      <c r="NU16" s="52"/>
      <c r="NV16" s="52"/>
      <c r="NW16" s="52"/>
      <c r="NX16" s="944" t="s">
        <v>2318</v>
      </c>
      <c r="NY16" s="52">
        <v>0.44800000000000001</v>
      </c>
      <c r="NZ16" s="52">
        <v>0.45400000000000001</v>
      </c>
      <c r="OA16" s="58">
        <v>0.45800000000000002</v>
      </c>
      <c r="OB16" s="52">
        <v>0.62</v>
      </c>
      <c r="OC16" s="1129">
        <v>0.62</v>
      </c>
      <c r="OD16" s="52">
        <v>0.65300000000000002</v>
      </c>
      <c r="OE16" s="52">
        <v>0.45500000000000002</v>
      </c>
      <c r="OF16" s="52">
        <v>0.45500000000000002</v>
      </c>
      <c r="OG16" s="52">
        <v>0.46700000000000003</v>
      </c>
      <c r="OH16" s="899">
        <v>0.64800000000000002</v>
      </c>
      <c r="OI16" s="52">
        <v>0.65300000000000002</v>
      </c>
      <c r="OJ16" s="52">
        <v>0.65900000000000003</v>
      </c>
      <c r="OK16" s="52">
        <v>0.65700000000000003</v>
      </c>
      <c r="OL16" s="52">
        <v>0.66300000000000003</v>
      </c>
      <c r="OM16" s="1129"/>
      <c r="ON16" s="58">
        <v>0.65500000000000003</v>
      </c>
      <c r="OO16" s="52">
        <v>0.65800000000000003</v>
      </c>
      <c r="OP16" s="52">
        <v>0.66800000000000004</v>
      </c>
      <c r="OQ16" s="52">
        <v>0.65500000000000003</v>
      </c>
      <c r="OR16" s="52">
        <v>0.66200000000000003</v>
      </c>
      <c r="OS16" s="52">
        <v>0.66900000000000004</v>
      </c>
      <c r="OT16" s="52">
        <v>0.65800000000000003</v>
      </c>
      <c r="OU16" s="52">
        <v>0.65</v>
      </c>
      <c r="OV16" s="52">
        <v>0.65900000000000003</v>
      </c>
      <c r="OW16" s="52">
        <v>0.66400000000000003</v>
      </c>
      <c r="OX16" s="52">
        <v>0.65200000000000002</v>
      </c>
      <c r="OY16" s="52">
        <v>0.65900000000000003</v>
      </c>
      <c r="OZ16" s="52">
        <v>0.64900000000000002</v>
      </c>
      <c r="PA16" s="52">
        <v>0.66900000000000004</v>
      </c>
      <c r="PB16" s="52">
        <v>0.66800000000000004</v>
      </c>
      <c r="PC16" s="52">
        <v>0.62</v>
      </c>
      <c r="PD16" s="1129">
        <v>0.62</v>
      </c>
      <c r="PE16" s="52">
        <v>0.65300000000000002</v>
      </c>
      <c r="PF16" s="52">
        <v>0.65800000000000003</v>
      </c>
      <c r="PG16" s="52">
        <v>0.66300000000000003</v>
      </c>
      <c r="PH16" s="52">
        <v>0.65600000000000003</v>
      </c>
      <c r="PI16" s="1129"/>
      <c r="PJ16" s="52">
        <v>0.62</v>
      </c>
      <c r="PK16" s="1129">
        <v>0.62</v>
      </c>
      <c r="PL16" s="52">
        <v>0.65300000000000002</v>
      </c>
      <c r="PM16" s="52">
        <v>0.66800000000000004</v>
      </c>
      <c r="PN16" s="52">
        <v>0.66</v>
      </c>
      <c r="PO16" s="52"/>
      <c r="PP16" s="52">
        <v>0.66800000000000004</v>
      </c>
      <c r="PQ16" s="52">
        <v>0.67800000000000005</v>
      </c>
      <c r="PR16" s="1134"/>
      <c r="PS16" s="58">
        <v>0.66</v>
      </c>
      <c r="PT16" s="58">
        <v>0.68</v>
      </c>
      <c r="PU16" s="58">
        <v>0.64400000000000002</v>
      </c>
      <c r="PV16" s="58">
        <v>0.65600000000000003</v>
      </c>
      <c r="PW16" s="1129"/>
      <c r="PX16" s="52">
        <v>0.65800000000000003</v>
      </c>
      <c r="PY16" s="52">
        <v>0.64800000000000002</v>
      </c>
      <c r="PZ16" s="52">
        <v>0.66300000000000003</v>
      </c>
      <c r="QA16" s="52">
        <v>0.66400000000000003</v>
      </c>
      <c r="QB16" s="966">
        <f t="shared" si="23"/>
        <v>1.6845329249617166E-2</v>
      </c>
      <c r="QC16" s="52">
        <v>0.66</v>
      </c>
      <c r="QD16" s="202"/>
      <c r="QE16" s="32"/>
      <c r="QF16" s="32"/>
      <c r="QG16" s="65"/>
      <c r="QH16" s="32"/>
      <c r="QI16" s="32"/>
      <c r="QJ16" s="32"/>
      <c r="QK16" s="32"/>
      <c r="QL16" s="32"/>
      <c r="QM16" s="52"/>
      <c r="QN16" s="52"/>
      <c r="QO16" s="52"/>
      <c r="QP16" s="58"/>
      <c r="QQ16" s="52"/>
      <c r="QR16" s="52"/>
      <c r="QS16" s="959"/>
      <c r="QT16" s="211"/>
      <c r="QU16" s="959"/>
      <c r="QV16" s="959"/>
      <c r="QW16" s="52"/>
      <c r="QX16" s="52"/>
      <c r="QY16" s="52"/>
      <c r="QZ16" s="52"/>
      <c r="RA16" s="52"/>
      <c r="RB16" s="52"/>
      <c r="RC16" s="52"/>
      <c r="RD16" s="52"/>
      <c r="RE16" s="52"/>
      <c r="RF16" s="52"/>
      <c r="RG16" s="52"/>
      <c r="RH16" s="52"/>
      <c r="RI16" s="52"/>
      <c r="RJ16" s="52"/>
      <c r="RK16" s="52"/>
      <c r="RL16" s="52"/>
      <c r="RM16" s="52"/>
      <c r="RN16" s="52"/>
      <c r="RO16" s="52"/>
      <c r="RP16" s="52"/>
      <c r="RQ16" s="58"/>
      <c r="RR16" s="58"/>
      <c r="RS16" s="58"/>
      <c r="RT16" s="58"/>
      <c r="RU16" s="962"/>
      <c r="RV16" s="58"/>
      <c r="RW16" s="52"/>
      <c r="RX16" s="58"/>
      <c r="RY16" s="58"/>
      <c r="RZ16" s="962"/>
      <c r="SA16" s="58"/>
      <c r="SB16" s="58"/>
      <c r="SC16" s="58"/>
      <c r="SD16" s="58"/>
      <c r="SE16" s="58"/>
      <c r="SF16" s="52"/>
      <c r="SG16" s="58"/>
      <c r="SH16" s="58"/>
      <c r="SI16" s="58"/>
      <c r="SJ16" s="58"/>
      <c r="SK16" s="58"/>
      <c r="SL16" s="58"/>
      <c r="SM16" s="58"/>
      <c r="SN16" s="58"/>
      <c r="SO16" s="58"/>
      <c r="SP16" s="58"/>
      <c r="SQ16" s="58"/>
      <c r="SR16" s="52"/>
      <c r="SS16" s="58"/>
      <c r="ST16" s="58"/>
      <c r="SU16" s="58"/>
      <c r="SV16" s="58"/>
      <c r="SW16" s="58"/>
      <c r="SX16" s="58"/>
      <c r="SY16" s="58"/>
      <c r="SZ16" s="58"/>
      <c r="TA16" s="52"/>
      <c r="TB16" s="52"/>
      <c r="TC16" s="52"/>
      <c r="TD16" s="58"/>
      <c r="TE16" s="52"/>
      <c r="TF16" s="52"/>
      <c r="TG16" s="52"/>
      <c r="TH16" s="52"/>
      <c r="TI16" s="58"/>
      <c r="TJ16" s="52"/>
      <c r="TK16" s="957"/>
      <c r="TL16" s="959"/>
      <c r="TM16" s="52"/>
      <c r="TN16" s="52"/>
      <c r="TO16" s="52"/>
      <c r="TP16" s="52"/>
      <c r="TQ16" s="52"/>
      <c r="TR16" s="52"/>
      <c r="TS16" s="52"/>
      <c r="TT16" s="52"/>
      <c r="TU16" s="872"/>
      <c r="TV16" s="52"/>
      <c r="TW16" s="52"/>
      <c r="TX16" s="872"/>
      <c r="TY16" s="52"/>
      <c r="TZ16" s="52"/>
      <c r="UA16" s="52"/>
      <c r="UB16" s="52"/>
      <c r="UC16" s="908"/>
      <c r="UD16" s="908"/>
      <c r="UE16" s="908"/>
      <c r="UF16" s="52"/>
      <c r="UG16" s="908"/>
      <c r="UH16" s="58"/>
      <c r="UI16" s="58"/>
      <c r="UJ16" s="58"/>
      <c r="UK16" s="58"/>
      <c r="UL16" s="52">
        <v>0.63500000000000001</v>
      </c>
      <c r="UM16" s="58"/>
      <c r="UN16" s="58"/>
      <c r="UO16" s="58"/>
      <c r="UP16" s="58"/>
      <c r="UQ16" s="58"/>
      <c r="UR16" s="58"/>
      <c r="US16" s="58"/>
      <c r="UT16" s="58"/>
      <c r="UU16" s="58">
        <v>0.46899999999999997</v>
      </c>
      <c r="UV16" s="58">
        <v>0.47599999999999998</v>
      </c>
      <c r="UW16" s="58">
        <v>0.46200000000000002</v>
      </c>
      <c r="UX16" s="52">
        <v>0.66</v>
      </c>
      <c r="UY16" s="1129">
        <v>0.66</v>
      </c>
      <c r="UZ16" s="52">
        <v>0.63500000000000001</v>
      </c>
      <c r="VA16" s="58">
        <v>0.46300000000000002</v>
      </c>
      <c r="VB16" s="58">
        <v>0.47599999999999998</v>
      </c>
      <c r="VC16" s="52">
        <v>0.46500000000000002</v>
      </c>
      <c r="VD16" s="58">
        <v>0.66700000000000004</v>
      </c>
      <c r="VE16" s="52">
        <v>0.66700000000000004</v>
      </c>
      <c r="VF16" s="52">
        <v>0.66100000000000003</v>
      </c>
      <c r="VG16" s="1129"/>
      <c r="VH16" s="52">
        <v>0.64300000000000002</v>
      </c>
      <c r="VI16" s="52">
        <v>0.63800000000000001</v>
      </c>
      <c r="VJ16" s="1129"/>
      <c r="VK16" s="58">
        <v>0.65600000000000003</v>
      </c>
      <c r="VL16" s="52">
        <v>0.67100000000000004</v>
      </c>
      <c r="VM16" s="52">
        <v>0.66</v>
      </c>
      <c r="VN16" s="52">
        <v>0.66800000000000004</v>
      </c>
      <c r="VO16" s="52">
        <v>0.68200000000000005</v>
      </c>
      <c r="VP16" s="52">
        <v>0.66</v>
      </c>
      <c r="VQ16" s="52">
        <v>0.68</v>
      </c>
      <c r="VR16" s="52">
        <v>0.67700000000000005</v>
      </c>
      <c r="VS16" s="52">
        <v>0.68</v>
      </c>
      <c r="VT16" s="58">
        <v>0.68100000000000005</v>
      </c>
      <c r="VU16" s="52">
        <v>0.66</v>
      </c>
      <c r="VV16" s="52">
        <v>0.67800000000000005</v>
      </c>
      <c r="VW16" s="52">
        <v>0.66400000000000003</v>
      </c>
      <c r="VX16" s="52">
        <v>0.65300000000000002</v>
      </c>
      <c r="VY16" s="52">
        <v>0.67500000000000004</v>
      </c>
      <c r="VZ16" s="1129"/>
      <c r="WA16" s="52">
        <v>0.66</v>
      </c>
      <c r="WB16" s="1129">
        <v>0.66</v>
      </c>
      <c r="WC16" s="52">
        <v>0.63500000000000001</v>
      </c>
      <c r="WD16" s="52">
        <v>0.66900000000000004</v>
      </c>
      <c r="WE16" s="1129"/>
      <c r="WF16" s="52">
        <v>0.66</v>
      </c>
      <c r="WG16" s="52">
        <v>0.66100000000000003</v>
      </c>
      <c r="WH16" s="52">
        <v>0.66</v>
      </c>
      <c r="WI16" s="1129">
        <v>0.66</v>
      </c>
      <c r="WJ16" s="52">
        <v>0.63500000000000001</v>
      </c>
      <c r="WK16" s="52">
        <v>0.68400000000000005</v>
      </c>
      <c r="WL16" s="52">
        <v>0.66800000000000004</v>
      </c>
      <c r="WM16" s="52">
        <v>0.66700000000000004</v>
      </c>
      <c r="WN16" s="52">
        <v>0.68</v>
      </c>
      <c r="WO16" s="1134"/>
      <c r="WP16" s="58">
        <v>0.67400000000000004</v>
      </c>
      <c r="WQ16" s="58">
        <v>0.67</v>
      </c>
      <c r="WR16" s="58">
        <v>0.68700000000000006</v>
      </c>
      <c r="WS16" s="58">
        <v>0.67100000000000004</v>
      </c>
      <c r="WT16" s="58">
        <v>0.67900000000000005</v>
      </c>
      <c r="WU16" s="58">
        <v>0.69199999999999995</v>
      </c>
      <c r="WV16" s="52">
        <v>0.67600000000000005</v>
      </c>
      <c r="WW16" s="52">
        <v>0.67600000000000005</v>
      </c>
      <c r="WX16" s="966">
        <f t="shared" si="24"/>
        <v>6.4566929133858322E-2</v>
      </c>
      <c r="WY16" s="244">
        <v>0.66</v>
      </c>
      <c r="WZ16" s="65"/>
      <c r="XA16" s="65"/>
      <c r="XB16" s="65"/>
      <c r="XC16" s="65"/>
      <c r="XD16" s="1023"/>
      <c r="XE16" s="1023"/>
      <c r="XF16" s="52"/>
      <c r="XG16" s="32"/>
      <c r="XH16" s="32"/>
      <c r="XI16" s="52"/>
      <c r="XJ16" s="52"/>
      <c r="XK16" s="52"/>
      <c r="XL16" s="52"/>
      <c r="XM16" s="52"/>
      <c r="XN16" s="52"/>
      <c r="XO16" s="52"/>
      <c r="XP16" s="52"/>
      <c r="XQ16" s="52"/>
      <c r="XR16" s="52"/>
      <c r="XS16" s="662"/>
      <c r="XT16" s="52"/>
      <c r="XU16" s="52"/>
      <c r="XV16" s="52"/>
      <c r="XW16" s="52"/>
      <c r="XX16" s="52"/>
      <c r="XY16" s="52"/>
      <c r="XZ16" s="52"/>
      <c r="YA16" s="52"/>
      <c r="YB16" s="52"/>
      <c r="YC16" s="52"/>
      <c r="YD16" s="52"/>
      <c r="YE16" s="52"/>
      <c r="YF16" s="52"/>
      <c r="YG16" s="52"/>
      <c r="YH16" s="52"/>
      <c r="YI16" s="52"/>
      <c r="YJ16" s="52"/>
      <c r="YK16" s="52"/>
      <c r="YL16" s="52"/>
      <c r="YM16" s="58"/>
      <c r="YN16" s="52"/>
      <c r="YO16" s="58"/>
      <c r="YP16" s="52"/>
      <c r="YQ16" s="52"/>
      <c r="YR16" s="52"/>
      <c r="YS16" s="58"/>
      <c r="YT16" s="58"/>
      <c r="YU16" s="58"/>
      <c r="YV16" s="52"/>
      <c r="YW16" s="58"/>
      <c r="YX16" s="58"/>
      <c r="YY16" s="58"/>
      <c r="YZ16" s="58"/>
      <c r="ZA16" s="379"/>
      <c r="ZB16" s="379"/>
      <c r="ZC16" s="52"/>
      <c r="ZD16" s="379"/>
      <c r="ZE16" s="379"/>
      <c r="ZF16" s="379"/>
      <c r="ZG16" s="379"/>
      <c r="ZH16" s="379"/>
      <c r="ZI16" s="379"/>
      <c r="ZJ16" s="379"/>
      <c r="ZK16" s="379"/>
      <c r="ZL16" s="381"/>
      <c r="ZM16" s="901"/>
      <c r="ZN16" s="346"/>
      <c r="ZO16" s="379"/>
      <c r="ZP16" s="379"/>
      <c r="ZQ16" s="899"/>
      <c r="ZR16" s="899"/>
      <c r="ZS16" s="899"/>
      <c r="ZT16" s="899"/>
      <c r="ZU16" s="899"/>
      <c r="ZV16" s="899"/>
      <c r="ZW16" s="58"/>
      <c r="ZX16" s="899"/>
      <c r="ZY16" s="899"/>
      <c r="ZZ16" s="899"/>
      <c r="AAA16" s="347"/>
      <c r="AAB16" s="899"/>
      <c r="AAC16" s="899"/>
      <c r="AAD16" s="52"/>
      <c r="AAE16" s="962"/>
      <c r="AAF16" s="52"/>
      <c r="AAG16" s="52"/>
      <c r="AAH16" s="52"/>
      <c r="AAI16" s="52"/>
      <c r="AAJ16" s="52"/>
      <c r="AAK16" s="52"/>
      <c r="AAL16" s="52"/>
      <c r="AAM16" s="52"/>
      <c r="AAN16" s="52"/>
      <c r="AAO16" s="52"/>
      <c r="AAP16" s="52"/>
      <c r="AAQ16" s="52"/>
      <c r="AAR16" s="52"/>
      <c r="AAS16" s="52"/>
      <c r="AAT16" s="52"/>
      <c r="AAU16" s="52"/>
      <c r="AAV16" s="52"/>
      <c r="AAW16" s="52"/>
      <c r="AAX16" s="52"/>
      <c r="AAY16" s="52"/>
      <c r="AAZ16" s="52"/>
      <c r="ABA16" s="52"/>
      <c r="ABB16" s="52"/>
      <c r="ABC16" s="52"/>
      <c r="ABD16" s="52"/>
      <c r="ABE16" s="52"/>
      <c r="ABF16" s="944"/>
      <c r="ABG16" s="52"/>
      <c r="ABH16" s="52"/>
      <c r="ABI16" s="52"/>
      <c r="ABJ16" s="52"/>
      <c r="ABK16" s="52">
        <v>0.65800000000000003</v>
      </c>
      <c r="ABL16" s="52"/>
      <c r="ABM16" s="52"/>
      <c r="ABN16" s="52"/>
      <c r="ABO16" s="52"/>
      <c r="ABP16" s="52"/>
      <c r="ABQ16" s="52"/>
      <c r="ABR16" s="52"/>
      <c r="ABS16" s="52"/>
      <c r="ABT16" s="52">
        <v>0.46500000000000002</v>
      </c>
      <c r="ABU16" s="52">
        <v>0.46100000000000002</v>
      </c>
      <c r="ABV16" s="58">
        <v>0.46</v>
      </c>
      <c r="ABW16" s="675">
        <v>0.66</v>
      </c>
      <c r="ABX16" s="989">
        <v>0.66</v>
      </c>
      <c r="ABY16" s="52">
        <v>0.65800000000000003</v>
      </c>
      <c r="ABZ16" s="52">
        <v>0.46100000000000002</v>
      </c>
      <c r="ACA16" s="52">
        <v>0.46500000000000002</v>
      </c>
      <c r="ACB16" s="52">
        <v>0.46400000000000002</v>
      </c>
      <c r="ACC16" s="58">
        <v>0.65500000000000003</v>
      </c>
      <c r="ACD16" s="52">
        <v>0.65800000000000003</v>
      </c>
      <c r="ACE16" s="52">
        <v>0.65900000000000003</v>
      </c>
      <c r="ACF16" s="52">
        <v>0.65700000000000003</v>
      </c>
      <c r="ACG16" s="52">
        <v>0.65700000000000003</v>
      </c>
      <c r="ACH16" s="1129"/>
      <c r="ACI16" s="58">
        <v>0.66</v>
      </c>
      <c r="ACJ16" s="52">
        <v>0.66400000000000003</v>
      </c>
      <c r="ACK16" s="52">
        <v>0.67</v>
      </c>
      <c r="ACL16" s="52">
        <v>0.66300000000000003</v>
      </c>
      <c r="ACM16" s="52">
        <v>0.66300000000000003</v>
      </c>
      <c r="ACN16" s="52">
        <v>0.66600000000000004</v>
      </c>
      <c r="ACO16" s="52">
        <v>0.66800000000000004</v>
      </c>
      <c r="ACP16" s="52">
        <v>0.67</v>
      </c>
      <c r="ACQ16" s="52">
        <v>0.66700000000000004</v>
      </c>
      <c r="ACR16" s="52">
        <v>0.66300000000000003</v>
      </c>
      <c r="ACS16" s="52">
        <v>0.66300000000000003</v>
      </c>
      <c r="ACT16" s="52">
        <v>0.66</v>
      </c>
      <c r="ACU16" s="52">
        <v>0.66300000000000003</v>
      </c>
      <c r="ACV16" s="1134"/>
      <c r="ACW16" s="52">
        <v>0.66700000000000004</v>
      </c>
      <c r="ACX16" s="52">
        <v>0.66400000000000003</v>
      </c>
      <c r="ACY16" s="675">
        <v>0.66</v>
      </c>
      <c r="ACZ16" s="989">
        <v>0.66</v>
      </c>
      <c r="ADA16" s="52">
        <v>0.65800000000000003</v>
      </c>
      <c r="ADB16" s="52">
        <v>0.66200000000000003</v>
      </c>
      <c r="ADC16" s="52">
        <v>0.66800000000000004</v>
      </c>
      <c r="ADD16" s="52">
        <v>0.66400000000000003</v>
      </c>
      <c r="ADE16" s="675">
        <v>0.66</v>
      </c>
      <c r="ADF16" s="989">
        <v>0.66</v>
      </c>
      <c r="ADG16" s="52">
        <v>0.65800000000000003</v>
      </c>
      <c r="ADH16" s="52">
        <v>0.66600000000000004</v>
      </c>
      <c r="ADI16" s="52">
        <v>0.65800000000000003</v>
      </c>
      <c r="ADJ16" s="52">
        <v>0.66400000000000003</v>
      </c>
      <c r="ADK16" s="52">
        <v>0.66200000000000003</v>
      </c>
      <c r="ADL16" s="52">
        <v>0.66</v>
      </c>
      <c r="ADM16" s="58">
        <v>0.65900000000000003</v>
      </c>
      <c r="ADN16" s="58">
        <v>0.66100000000000003</v>
      </c>
      <c r="ADO16" s="58">
        <v>0.66200000000000003</v>
      </c>
      <c r="ADP16" s="58">
        <v>0.66100000000000003</v>
      </c>
      <c r="ADQ16" s="58">
        <v>0.66300000000000003</v>
      </c>
      <c r="ADR16" s="52">
        <v>0.66600000000000004</v>
      </c>
      <c r="ADS16" s="52">
        <v>0.67300000000000004</v>
      </c>
      <c r="ADT16" s="52">
        <v>0.66300000000000003</v>
      </c>
      <c r="ADU16" s="32">
        <v>0.67100000000000004</v>
      </c>
      <c r="ADV16" s="675">
        <v>0.66</v>
      </c>
      <c r="ADW16" s="989">
        <v>0.66</v>
      </c>
      <c r="ADX16" s="52">
        <v>0.65800000000000003</v>
      </c>
      <c r="ADY16" s="58"/>
      <c r="ADZ16" s="966">
        <f t="shared" si="25"/>
        <v>-1</v>
      </c>
      <c r="AEA16" s="1049">
        <v>0.71</v>
      </c>
      <c r="AEB16" s="32"/>
      <c r="AEC16" s="32"/>
      <c r="AED16" s="32"/>
      <c r="AEE16" s="32"/>
      <c r="AEF16" s="32"/>
      <c r="AEG16" s="32"/>
      <c r="AEH16" s="32"/>
      <c r="AEI16" s="32"/>
      <c r="AEJ16" s="32"/>
      <c r="AEK16" s="52"/>
      <c r="AEL16" s="52"/>
      <c r="AEM16" s="32"/>
      <c r="AEN16" s="52"/>
      <c r="AEO16" s="52"/>
      <c r="AEP16" s="52"/>
      <c r="AEQ16" s="52"/>
      <c r="AER16" s="52"/>
      <c r="AES16" s="52"/>
      <c r="AET16" s="52"/>
      <c r="AEU16" s="662"/>
      <c r="AEV16" s="52"/>
      <c r="AEW16" s="52"/>
      <c r="AEX16" s="52"/>
      <c r="AEY16" s="52"/>
      <c r="AEZ16" s="52"/>
      <c r="AFA16" s="52"/>
      <c r="AFC16" s="52"/>
      <c r="AFD16" s="52"/>
      <c r="AFE16" s="52"/>
      <c r="AFF16" s="52"/>
      <c r="AFG16" s="52"/>
      <c r="AFH16" s="52"/>
      <c r="AFI16" s="58"/>
      <c r="AFJ16" s="52"/>
      <c r="AFK16" s="52"/>
      <c r="AFL16" s="52"/>
      <c r="AFM16" s="52"/>
      <c r="AFN16" s="52"/>
      <c r="AFO16" s="52"/>
      <c r="AFP16" s="52"/>
      <c r="AFQ16" s="58"/>
      <c r="AFR16" s="58"/>
      <c r="AFS16" s="58"/>
      <c r="AFT16" s="58"/>
      <c r="AFU16" s="52"/>
      <c r="AFV16" s="52"/>
      <c r="AFW16" s="58"/>
      <c r="AFX16" s="52"/>
      <c r="AFY16" s="58"/>
      <c r="AFZ16" s="52"/>
      <c r="AGA16" s="58"/>
      <c r="AGB16" s="52"/>
      <c r="AGC16" s="52"/>
      <c r="AGD16" s="52"/>
      <c r="AGE16" s="52"/>
      <c r="AGF16" s="32"/>
      <c r="AGG16" s="52"/>
      <c r="AGH16" s="52"/>
      <c r="AGI16" s="52"/>
      <c r="AGJ16" s="52"/>
      <c r="AGK16" s="32"/>
      <c r="AGL16" s="52"/>
      <c r="AGM16" s="52"/>
      <c r="AGN16" s="52"/>
      <c r="AGO16" s="52"/>
      <c r="AGP16" s="52"/>
      <c r="AGQ16" s="52"/>
      <c r="AGR16" s="52"/>
      <c r="AGS16" s="52"/>
      <c r="AGT16" s="379"/>
      <c r="AGU16" s="379"/>
      <c r="AGV16" s="379"/>
      <c r="AGW16" s="379"/>
      <c r="AGX16" s="58"/>
      <c r="AGY16" s="58"/>
      <c r="AGZ16" s="58"/>
      <c r="AHA16" s="58"/>
      <c r="AHB16" s="58"/>
      <c r="AHC16" s="58"/>
      <c r="AHD16" s="58"/>
      <c r="AHE16" s="58"/>
      <c r="AHF16" s="52"/>
      <c r="AHG16" s="58"/>
      <c r="AHH16" s="52"/>
      <c r="AHI16" s="962"/>
      <c r="AHJ16" s="52"/>
      <c r="AHK16" s="52"/>
      <c r="AHL16" s="52"/>
      <c r="AHM16" s="959"/>
      <c r="AHN16" s="957"/>
      <c r="AHO16" s="52"/>
      <c r="AHP16" s="52"/>
      <c r="AHQ16" s="52"/>
      <c r="AHR16" s="52"/>
      <c r="AHS16" s="52"/>
      <c r="AHT16" s="52"/>
      <c r="AHU16" s="52"/>
      <c r="AHV16" s="52"/>
      <c r="AHW16" s="872"/>
      <c r="AHX16" s="872"/>
      <c r="AHY16" s="52"/>
      <c r="AHZ16" s="872"/>
      <c r="AIA16" s="872"/>
      <c r="AIB16" s="52"/>
      <c r="AIC16" s="52"/>
      <c r="AID16" s="52"/>
      <c r="AIE16" s="52"/>
      <c r="AIF16" s="52"/>
      <c r="AIG16" s="52"/>
      <c r="AIH16" s="52"/>
      <c r="AII16" s="52"/>
      <c r="AIJ16" s="52"/>
      <c r="AIK16" s="52">
        <v>0.65500000000000003</v>
      </c>
      <c r="AIL16" s="52"/>
      <c r="AIM16" s="52"/>
      <c r="AIN16" s="52"/>
      <c r="AIO16" s="52"/>
      <c r="AIP16" s="52"/>
      <c r="AIQ16" s="52"/>
      <c r="AIR16" s="944"/>
      <c r="AIS16" s="52"/>
      <c r="AIT16" s="52">
        <v>0.46800000000000003</v>
      </c>
      <c r="AIU16" s="52">
        <v>0.46899999999999997</v>
      </c>
      <c r="AIV16" s="52">
        <v>0.46700000000000003</v>
      </c>
      <c r="AIW16" s="52">
        <v>0.71</v>
      </c>
      <c r="AIX16" s="1129">
        <v>0.71</v>
      </c>
      <c r="AIY16" s="52">
        <v>0.65500000000000003</v>
      </c>
      <c r="AIZ16" s="52">
        <v>0.46600000000000003</v>
      </c>
      <c r="AJA16" s="1129"/>
      <c r="AJB16" s="52">
        <v>0.46600000000000003</v>
      </c>
      <c r="AJC16" s="52">
        <v>0.46600000000000003</v>
      </c>
      <c r="AJD16" s="985"/>
      <c r="AJE16" s="58">
        <v>0.65200000000000002</v>
      </c>
      <c r="AJF16" s="52">
        <v>0.65300000000000002</v>
      </c>
      <c r="AJG16" s="52">
        <v>0.65300000000000002</v>
      </c>
      <c r="AJH16" s="52">
        <v>0.65</v>
      </c>
      <c r="AJI16" s="52">
        <v>0.65300000000000002</v>
      </c>
      <c r="AJJ16" s="1129"/>
      <c r="AJK16" s="58">
        <v>0.66600000000000004</v>
      </c>
      <c r="AJL16" s="52">
        <v>0.66400000000000003</v>
      </c>
      <c r="AJM16" s="52">
        <v>0.67</v>
      </c>
      <c r="AJN16" s="52">
        <v>0.66700000000000004</v>
      </c>
      <c r="AJO16" s="52"/>
      <c r="AJP16" s="52">
        <v>0.66300000000000003</v>
      </c>
      <c r="AJQ16" s="52">
        <v>0.66800000000000004</v>
      </c>
      <c r="AJR16" s="52">
        <v>0.66400000000000003</v>
      </c>
      <c r="AJS16" s="52">
        <v>0.66400000000000003</v>
      </c>
      <c r="AJT16" s="52">
        <v>0.67</v>
      </c>
      <c r="AJU16" s="52">
        <v>0.65700000000000003</v>
      </c>
      <c r="AJV16" s="52">
        <v>0.65800000000000003</v>
      </c>
      <c r="AJW16" s="52">
        <v>0.65800000000000003</v>
      </c>
      <c r="AJX16" s="52">
        <v>0.66100000000000003</v>
      </c>
      <c r="AJY16" s="1134"/>
      <c r="AJZ16" s="52">
        <v>0.66100000000000003</v>
      </c>
      <c r="AKA16" s="52">
        <v>0.66300000000000003</v>
      </c>
      <c r="AKB16" s="1129"/>
      <c r="AKC16" s="52">
        <v>0.71</v>
      </c>
      <c r="AKD16" s="1129">
        <v>0.71</v>
      </c>
      <c r="AKE16" s="52">
        <v>0.65500000000000003</v>
      </c>
      <c r="AKF16" s="52">
        <v>0.66300000000000003</v>
      </c>
      <c r="AKG16" s="52">
        <v>0.66500000000000004</v>
      </c>
      <c r="AKH16" s="52">
        <v>0.66500000000000004</v>
      </c>
      <c r="AKI16" s="52">
        <v>0.71</v>
      </c>
      <c r="AKJ16" s="1129">
        <v>0.71</v>
      </c>
      <c r="AKK16" s="52">
        <v>0.65500000000000003</v>
      </c>
      <c r="AKL16" s="52">
        <v>0.66800000000000004</v>
      </c>
      <c r="AKM16" s="52">
        <v>0.66900000000000004</v>
      </c>
      <c r="AKN16" s="1129"/>
      <c r="AKO16" s="52">
        <v>0.66800000000000004</v>
      </c>
      <c r="AKP16" s="52">
        <v>0.67100000000000004</v>
      </c>
      <c r="AKQ16" s="52">
        <v>0.67600000000000005</v>
      </c>
      <c r="AKR16" s="58">
        <v>0.66800000000000004</v>
      </c>
      <c r="AKS16" s="58">
        <v>0.66700000000000004</v>
      </c>
      <c r="AKT16" s="52">
        <v>0.66900000000000004</v>
      </c>
      <c r="AKU16" s="52">
        <v>0.66900000000000004</v>
      </c>
      <c r="AKV16" s="52">
        <v>0.66900000000000004</v>
      </c>
      <c r="AKW16" s="52">
        <v>0.67</v>
      </c>
      <c r="AKX16" s="58">
        <v>0.67</v>
      </c>
      <c r="AKY16" s="58">
        <v>0.66800000000000004</v>
      </c>
      <c r="AKZ16" s="58">
        <v>0.66900000000000004</v>
      </c>
      <c r="ALA16" s="52">
        <v>0.67200000000000004</v>
      </c>
      <c r="ALB16" s="52">
        <v>0.67100000000000004</v>
      </c>
      <c r="ALC16" s="52">
        <v>0.71</v>
      </c>
      <c r="ALD16" s="1129">
        <v>0.71</v>
      </c>
      <c r="ALE16" s="52">
        <v>0.65500000000000003</v>
      </c>
      <c r="ALF16" s="52">
        <v>0.7</v>
      </c>
      <c r="ALG16" s="52">
        <v>0.7</v>
      </c>
      <c r="ALH16" s="52">
        <v>0.69799999999999995</v>
      </c>
      <c r="ALI16" s="52">
        <v>0.7</v>
      </c>
      <c r="ALJ16" s="1129">
        <v>0.71</v>
      </c>
      <c r="ALK16" s="52">
        <v>0.65500000000000003</v>
      </c>
      <c r="ALL16" s="52">
        <v>0.69799999999999995</v>
      </c>
      <c r="ALM16" s="52">
        <v>0.70299999999999996</v>
      </c>
      <c r="ALN16" s="52">
        <v>0.7</v>
      </c>
      <c r="ALO16" s="52">
        <v>0.70199999999999996</v>
      </c>
      <c r="ALP16" s="52">
        <v>0.70399999999999996</v>
      </c>
      <c r="ALQ16" s="1129">
        <v>0.71</v>
      </c>
      <c r="ALR16" s="52">
        <v>0.65500000000000003</v>
      </c>
      <c r="ALS16" s="52"/>
      <c r="ALT16" s="52"/>
      <c r="ALU16" s="52"/>
      <c r="ALV16" s="52"/>
      <c r="ALW16" s="1129">
        <v>0.71</v>
      </c>
      <c r="ALX16" s="52">
        <v>0.65500000000000003</v>
      </c>
      <c r="ALY16" s="52"/>
      <c r="ALZ16" s="1129">
        <v>0.71</v>
      </c>
      <c r="AMA16" s="52">
        <v>0.65500000000000003</v>
      </c>
      <c r="AMB16" s="52"/>
      <c r="AMC16" s="52"/>
      <c r="AMD16" s="52"/>
      <c r="AME16" s="1129">
        <v>0.71</v>
      </c>
      <c r="AMF16" s="52">
        <v>0.65500000000000003</v>
      </c>
      <c r="AMG16" s="52"/>
      <c r="AMH16" s="52"/>
      <c r="AMI16" s="944">
        <v>0.65</v>
      </c>
      <c r="AMJ16" s="908">
        <v>0.68</v>
      </c>
      <c r="AMK16" s="1129">
        <v>0.71</v>
      </c>
      <c r="AML16" s="52">
        <v>0.65500000000000003</v>
      </c>
      <c r="AMM16" s="52">
        <v>0.73</v>
      </c>
      <c r="AMN16" s="52">
        <v>0.72699999999999998</v>
      </c>
      <c r="AMO16" s="52">
        <v>0.72899999999999998</v>
      </c>
      <c r="AMP16" s="52"/>
      <c r="AMQ16" s="1129">
        <v>0.71</v>
      </c>
      <c r="AMR16" s="52">
        <v>0.65500000000000003</v>
      </c>
      <c r="AMS16" s="52">
        <v>0.72799999999999998</v>
      </c>
      <c r="AMT16" s="1129">
        <v>0.71</v>
      </c>
      <c r="AMU16" s="52">
        <v>0.65500000000000003</v>
      </c>
      <c r="AMV16" s="52">
        <v>0.68200000000000005</v>
      </c>
      <c r="AMW16" s="52">
        <v>0.69299999999999995</v>
      </c>
      <c r="AMX16" s="52">
        <v>0.69399999999999995</v>
      </c>
      <c r="AMY16" s="52">
        <v>0.69899999999999995</v>
      </c>
      <c r="AMZ16" s="52">
        <v>0.69</v>
      </c>
      <c r="ANA16" s="52">
        <v>0.69499999999999995</v>
      </c>
      <c r="ANB16" s="1224">
        <f t="shared" si="27"/>
        <v>6.1068702290076216E-2</v>
      </c>
      <c r="ANC16" s="65">
        <v>0.59</v>
      </c>
      <c r="AND16" s="65"/>
      <c r="ANE16" s="32"/>
      <c r="ANF16" s="32"/>
      <c r="ANG16" s="32"/>
      <c r="ANH16" s="32"/>
      <c r="ANI16" s="32"/>
      <c r="ANJ16" s="65"/>
      <c r="ANK16" s="32"/>
      <c r="ANL16" s="32"/>
      <c r="ANM16" s="32"/>
      <c r="ANN16" s="32"/>
      <c r="ANO16" s="52"/>
      <c r="ANP16" s="52"/>
      <c r="ANQ16" s="52"/>
      <c r="ANR16" s="52"/>
      <c r="ANS16" s="52"/>
      <c r="ANT16" s="52"/>
      <c r="ANU16" s="52"/>
      <c r="ANV16" s="52"/>
      <c r="ANW16" s="52"/>
      <c r="ANX16" s="52"/>
      <c r="ANY16" s="52"/>
      <c r="ANZ16" s="52"/>
      <c r="AOA16" s="52"/>
      <c r="AOB16" s="52"/>
      <c r="AOC16" s="52"/>
      <c r="AOD16" s="52"/>
      <c r="AOE16" s="52"/>
      <c r="AOF16" s="52"/>
      <c r="AOG16" s="52"/>
      <c r="AOH16" s="52"/>
      <c r="AOI16" s="52"/>
      <c r="AOJ16" s="52"/>
      <c r="AOK16" s="52"/>
      <c r="AOL16" s="52"/>
      <c r="AOM16" s="52"/>
      <c r="AON16" s="52"/>
      <c r="AOO16" s="52"/>
      <c r="AOP16" s="52"/>
      <c r="AOQ16" s="52"/>
      <c r="AOR16" s="52"/>
      <c r="AOS16" s="52"/>
      <c r="AOT16" s="52"/>
      <c r="AOU16" s="58"/>
      <c r="AOV16" s="58"/>
      <c r="AOW16" s="58"/>
      <c r="AOX16" s="58"/>
      <c r="AOY16" s="58"/>
      <c r="AOZ16" s="58"/>
      <c r="APA16" s="52"/>
      <c r="APB16" s="58"/>
      <c r="APC16" s="52"/>
      <c r="APD16" s="58"/>
      <c r="APE16" s="58"/>
      <c r="APF16" s="58"/>
      <c r="APG16" s="58"/>
      <c r="APH16" s="58"/>
      <c r="API16" s="960"/>
      <c r="APJ16" s="58"/>
      <c r="APK16" s="58"/>
      <c r="APL16" s="58"/>
      <c r="APM16" s="58"/>
      <c r="APN16" s="58"/>
      <c r="APO16" s="58"/>
      <c r="APP16" s="58"/>
      <c r="APQ16" s="58"/>
      <c r="APR16" s="52"/>
      <c r="APS16" s="32"/>
      <c r="APT16" s="52"/>
      <c r="APU16" s="52"/>
      <c r="APV16" s="52"/>
      <c r="APW16" s="52"/>
      <c r="APX16" s="52"/>
      <c r="APY16" s="52"/>
      <c r="APZ16" s="52"/>
      <c r="AQA16" s="52"/>
      <c r="AQB16" s="52"/>
      <c r="AQC16" s="52"/>
      <c r="AQD16" s="52"/>
      <c r="AQE16" s="52"/>
      <c r="AQF16" s="52"/>
      <c r="AQG16" s="58"/>
      <c r="AQH16" s="52"/>
      <c r="AQI16" s="52"/>
      <c r="AQJ16" s="58"/>
      <c r="AQK16" s="52"/>
      <c r="AQL16" s="58"/>
      <c r="AQM16" s="962"/>
      <c r="AQN16" s="52"/>
      <c r="AQO16" s="52"/>
      <c r="AQP16" s="52"/>
      <c r="AQQ16" s="52"/>
      <c r="AQR16" s="52"/>
      <c r="AQS16" s="52"/>
      <c r="AQT16" s="52"/>
      <c r="AQU16" s="52"/>
      <c r="AQV16" s="52"/>
      <c r="AQW16" s="52"/>
      <c r="AQX16" s="52"/>
      <c r="AQY16" s="52"/>
      <c r="AQZ16" s="52"/>
      <c r="ARA16" s="52"/>
      <c r="ARB16" s="52"/>
      <c r="ARC16" s="52"/>
      <c r="ARD16" s="52"/>
      <c r="ARE16" s="52"/>
      <c r="ARF16" s="52"/>
      <c r="ARG16" s="52"/>
      <c r="ARH16" s="52"/>
      <c r="ARI16" s="52"/>
      <c r="ARJ16" s="52"/>
      <c r="ARK16" s="52"/>
      <c r="ARL16" s="52"/>
      <c r="ARM16" s="944"/>
      <c r="ARN16" s="52"/>
      <c r="ARO16" s="52">
        <v>0.57399999999999995</v>
      </c>
      <c r="ARP16" s="52"/>
      <c r="ARQ16" s="52"/>
      <c r="ARR16" s="52"/>
      <c r="ARS16" s="52"/>
      <c r="ART16" s="52"/>
      <c r="ARU16" s="52"/>
      <c r="ARV16" s="52"/>
      <c r="ARW16" s="944" t="s">
        <v>2318</v>
      </c>
      <c r="ARX16" s="52">
        <v>0.45500000000000002</v>
      </c>
      <c r="ARY16" s="52">
        <v>0.45200000000000001</v>
      </c>
      <c r="ARZ16" s="52">
        <v>0.45300000000000001</v>
      </c>
      <c r="ASA16" s="65">
        <v>0.59</v>
      </c>
      <c r="ASB16" s="1129">
        <v>0.59</v>
      </c>
      <c r="ASC16" s="52">
        <v>0.57399999999999995</v>
      </c>
      <c r="ASD16" s="52">
        <v>0.45400000000000001</v>
      </c>
      <c r="ASE16" s="52">
        <v>0.45400000000000001</v>
      </c>
      <c r="ASF16" s="52">
        <v>0.45500000000000002</v>
      </c>
      <c r="ASG16" s="58"/>
      <c r="ASH16" s="52"/>
      <c r="ASI16" s="47"/>
      <c r="ASJ16" s="993">
        <v>0.64</v>
      </c>
      <c r="ASK16" s="47"/>
      <c r="ASL16" s="47"/>
      <c r="ASM16" s="58"/>
      <c r="ASN16" s="52"/>
      <c r="ASO16" s="52"/>
      <c r="ASP16" s="1013">
        <v>0.63</v>
      </c>
      <c r="ASQ16" s="52"/>
      <c r="ASR16" s="52"/>
      <c r="ASS16" s="1129">
        <v>0.64</v>
      </c>
      <c r="AST16" s="52"/>
      <c r="ASU16" s="52"/>
      <c r="ASV16" s="52"/>
      <c r="ASW16" s="52"/>
      <c r="ASX16" s="1129">
        <v>0.64</v>
      </c>
      <c r="ASY16" s="1129"/>
      <c r="ASZ16" s="1129"/>
      <c r="ATA16" s="52"/>
      <c r="ATB16" s="52"/>
      <c r="ATC16" s="65">
        <v>0.59</v>
      </c>
      <c r="ATD16" s="1129">
        <v>0.59</v>
      </c>
      <c r="ATE16" s="52">
        <v>0.57399999999999995</v>
      </c>
      <c r="ATF16" s="1129">
        <v>0.62</v>
      </c>
      <c r="ATG16" s="1129"/>
      <c r="ATH16" s="52"/>
      <c r="ATI16" s="65">
        <v>0.59</v>
      </c>
      <c r="ATJ16" s="1129">
        <v>0.59</v>
      </c>
      <c r="ATK16" s="52">
        <v>0.57399999999999995</v>
      </c>
      <c r="ATL16" s="52"/>
      <c r="ATM16" s="1129">
        <v>0.64</v>
      </c>
      <c r="ATN16" s="52"/>
      <c r="ATO16" s="52"/>
      <c r="ATP16" s="1013">
        <v>0.64500000000000002</v>
      </c>
      <c r="ATQ16" s="58"/>
      <c r="ATR16" s="58"/>
      <c r="ATS16" s="58"/>
      <c r="ATT16" s="58"/>
      <c r="ATU16" s="1035">
        <v>0.64</v>
      </c>
      <c r="ATV16" s="1035"/>
      <c r="ATW16" s="1035"/>
      <c r="ATX16" s="1035"/>
      <c r="ATY16" s="1035"/>
      <c r="ATZ16" s="1035"/>
      <c r="AUA16" s="1035"/>
      <c r="AUB16" s="52"/>
      <c r="AUC16" s="52"/>
      <c r="AUD16" s="65">
        <v>0.59</v>
      </c>
      <c r="AUE16" s="1129">
        <v>0.59</v>
      </c>
      <c r="AUF16" s="52">
        <v>0.57399999999999995</v>
      </c>
      <c r="AUG16" s="52"/>
      <c r="AUH16" s="52"/>
      <c r="AUI16" s="52"/>
      <c r="AUJ16" s="52"/>
      <c r="AUK16" s="52"/>
      <c r="AUL16" s="1129">
        <v>0.59</v>
      </c>
      <c r="AUM16" s="52">
        <v>0.57399999999999995</v>
      </c>
      <c r="AUN16" s="52"/>
      <c r="AUO16" s="52"/>
      <c r="AUP16" s="52"/>
      <c r="AUQ16" s="52"/>
      <c r="AUR16" s="52"/>
      <c r="AUS16" s="1129">
        <v>0.59</v>
      </c>
      <c r="AUT16" s="52">
        <v>0.57399999999999995</v>
      </c>
      <c r="AUU16" s="52"/>
      <c r="AUV16" s="52"/>
      <c r="AUW16" s="52"/>
      <c r="AUX16" s="1129">
        <v>0.61</v>
      </c>
      <c r="AUY16" s="52"/>
      <c r="AUZ16" s="1129">
        <v>0.59</v>
      </c>
      <c r="AVA16" s="52">
        <v>0.57399999999999995</v>
      </c>
      <c r="AVB16" s="52"/>
      <c r="AVC16" s="1129">
        <v>0.64</v>
      </c>
      <c r="AVD16" s="1129">
        <v>0.59</v>
      </c>
      <c r="AVE16" s="52">
        <v>0.57399999999999995</v>
      </c>
      <c r="AVF16" s="52"/>
      <c r="AVG16" s="52"/>
      <c r="AVH16" s="52"/>
      <c r="AVI16" s="1129">
        <v>0.59</v>
      </c>
      <c r="AVJ16" s="52">
        <v>0.57399999999999995</v>
      </c>
      <c r="AVK16" s="52"/>
      <c r="AVL16" s="52"/>
      <c r="AVM16" s="58"/>
      <c r="AVN16" s="1129">
        <v>0.59</v>
      </c>
      <c r="AVO16" s="52">
        <v>0.57399999999999995</v>
      </c>
      <c r="AVP16" s="52">
        <v>0.73599999999999999</v>
      </c>
      <c r="AVQ16" s="52">
        <v>0.72499999999999998</v>
      </c>
      <c r="AVR16" s="1129">
        <v>0.72099999999999997</v>
      </c>
      <c r="AVS16" s="1129"/>
      <c r="AVT16" s="1129">
        <v>0.59</v>
      </c>
      <c r="AVU16" s="52">
        <v>0.57399999999999995</v>
      </c>
      <c r="AVV16" s="52">
        <v>0.72399999999999998</v>
      </c>
      <c r="AVW16" s="1129">
        <v>0.59</v>
      </c>
      <c r="AVX16" s="52">
        <v>0.57399999999999995</v>
      </c>
      <c r="AVY16" s="52">
        <v>0.67100000000000004</v>
      </c>
      <c r="AVZ16" s="52">
        <v>0.68700000000000006</v>
      </c>
      <c r="AWA16" s="52">
        <v>0.69299999999999995</v>
      </c>
      <c r="AWB16" s="52">
        <v>0.69</v>
      </c>
      <c r="AWC16" s="52">
        <v>0.71199999999999997</v>
      </c>
      <c r="AWD16" s="52">
        <v>0.69399999999999995</v>
      </c>
      <c r="AWE16" s="1224">
        <f t="shared" si="28"/>
        <v>0.20905923344947736</v>
      </c>
      <c r="AWF16" s="52">
        <v>0.71</v>
      </c>
      <c r="AWG16" s="65"/>
      <c r="AWH16" s="65"/>
      <c r="AWI16" s="65"/>
      <c r="AWJ16" s="65"/>
      <c r="AWK16" s="65"/>
      <c r="AWL16" s="65"/>
      <c r="AWM16" s="32"/>
      <c r="AWN16" s="32"/>
      <c r="AWO16" s="32"/>
      <c r="AWP16" s="52"/>
      <c r="AWQ16" s="52"/>
      <c r="AWR16" s="52"/>
      <c r="AWS16" s="52"/>
      <c r="AWT16" s="32"/>
      <c r="AWU16" s="52"/>
      <c r="AWV16" s="52"/>
      <c r="AWW16" s="52"/>
      <c r="AWX16" s="52"/>
      <c r="AWY16" s="52"/>
      <c r="AWZ16" s="52"/>
      <c r="AXA16" s="52"/>
      <c r="AXB16" s="52"/>
      <c r="AXC16" s="52"/>
      <c r="AXD16" s="52"/>
      <c r="AXE16" s="52"/>
      <c r="AXF16" s="52"/>
      <c r="AXG16" s="52"/>
      <c r="AXH16" s="52"/>
      <c r="AXI16" s="52"/>
      <c r="AXJ16" s="52"/>
      <c r="AXK16" s="52"/>
      <c r="AXL16" s="52"/>
      <c r="AXM16" s="52"/>
      <c r="AXN16" s="52"/>
      <c r="AXO16" s="52"/>
      <c r="AXP16" s="52"/>
      <c r="AXQ16" s="52"/>
      <c r="AXR16" s="52"/>
      <c r="AXS16" s="52"/>
      <c r="AXT16" s="52"/>
      <c r="AXU16" s="52"/>
      <c r="AXV16" s="58"/>
      <c r="AXW16" s="58"/>
      <c r="AXX16" s="52"/>
      <c r="AXY16" s="52"/>
      <c r="AXZ16" s="52"/>
      <c r="AYA16" s="52"/>
      <c r="AYB16" s="52"/>
      <c r="AYC16" s="58"/>
      <c r="AYD16" s="52"/>
      <c r="AYE16" s="52"/>
      <c r="AYF16" s="58"/>
      <c r="AYG16" s="58"/>
      <c r="AYH16" s="58"/>
      <c r="AYI16" s="58"/>
      <c r="AYJ16" s="58"/>
      <c r="AYK16" s="58"/>
      <c r="AYL16" s="58"/>
      <c r="AYM16" s="58"/>
      <c r="AYN16" s="58"/>
      <c r="AYO16" s="58"/>
      <c r="AYP16" s="1032"/>
      <c r="AYQ16" s="1032"/>
      <c r="AYR16" s="58"/>
      <c r="AYS16" s="58"/>
      <c r="AYT16" s="58"/>
      <c r="AYU16" s="52"/>
      <c r="AYV16" s="52"/>
      <c r="AYW16" s="58"/>
      <c r="AYX16" s="58"/>
      <c r="AYY16" s="58"/>
      <c r="AYZ16" s="58"/>
      <c r="AZA16" s="58"/>
      <c r="AZB16" s="58"/>
      <c r="AZC16" s="192"/>
      <c r="AZD16" s="32"/>
      <c r="AZE16" s="52"/>
      <c r="AZF16" s="52"/>
      <c r="AZG16" s="52"/>
      <c r="AZH16" s="52"/>
      <c r="AZI16" s="52"/>
      <c r="AZJ16" s="58"/>
      <c r="AZK16" s="52"/>
      <c r="AZL16" s="52"/>
      <c r="AZM16" s="58"/>
      <c r="AZN16" s="52"/>
      <c r="AZO16" s="52"/>
      <c r="AZP16" s="52"/>
      <c r="AZQ16" s="52"/>
      <c r="AZR16" s="58"/>
      <c r="AZS16" s="52"/>
      <c r="AZT16" s="52"/>
      <c r="AZU16" s="52"/>
      <c r="AZV16" s="52"/>
      <c r="AZW16" s="52"/>
      <c r="AZX16" s="52"/>
      <c r="AZY16" s="52"/>
      <c r="AZZ16" s="52"/>
      <c r="BAA16" s="52"/>
      <c r="BAB16" s="52"/>
      <c r="BAC16" s="52"/>
      <c r="BAD16" s="52"/>
      <c r="BAE16" s="52"/>
      <c r="BAF16" s="52"/>
      <c r="BAG16" s="52"/>
      <c r="BAH16" s="52"/>
      <c r="BAI16" s="52"/>
      <c r="BAJ16" s="52"/>
      <c r="BAK16" s="52"/>
      <c r="BAL16" s="52"/>
      <c r="BAM16" s="52"/>
      <c r="BAN16" s="52"/>
      <c r="BAO16" s="52"/>
      <c r="BAP16" s="52">
        <v>0.52600000000000002</v>
      </c>
      <c r="BAQ16" s="52"/>
      <c r="BAR16" s="52"/>
      <c r="BAS16" s="52"/>
      <c r="BAT16" s="52"/>
      <c r="BAU16" s="52"/>
      <c r="BAV16" s="944"/>
      <c r="BAW16" s="52"/>
      <c r="BAX16" s="52"/>
      <c r="BAY16" s="52">
        <v>0.36</v>
      </c>
      <c r="BAZ16" s="52">
        <v>0.35799999999999998</v>
      </c>
      <c r="BBA16" s="52">
        <v>0.35299999999999998</v>
      </c>
      <c r="BBB16" s="52">
        <v>0.71</v>
      </c>
      <c r="BBC16" s="1129">
        <v>0.71</v>
      </c>
      <c r="BBD16" s="52">
        <v>0.52600000000000002</v>
      </c>
      <c r="BBE16" s="52">
        <v>0.35799999999999998</v>
      </c>
      <c r="BBF16" s="52">
        <v>0.36</v>
      </c>
      <c r="BBG16" s="52">
        <v>0.35399999999999998</v>
      </c>
      <c r="BBH16" s="58">
        <v>0.55200000000000005</v>
      </c>
      <c r="BBI16" s="52">
        <v>0.55300000000000005</v>
      </c>
      <c r="BBJ16" s="1129"/>
      <c r="BBK16" s="47">
        <v>0.54900000000000004</v>
      </c>
      <c r="BBL16" s="993"/>
      <c r="BBM16" s="47">
        <v>0.55500000000000005</v>
      </c>
      <c r="BBN16" s="47">
        <v>0.54800000000000004</v>
      </c>
      <c r="BBO16" s="58"/>
      <c r="BBP16" s="52"/>
      <c r="BBQ16" s="52"/>
      <c r="BBR16" s="52"/>
      <c r="BBS16" s="52"/>
      <c r="BBT16" s="52"/>
      <c r="BBU16" s="1129">
        <v>0.71</v>
      </c>
      <c r="BBV16" s="52"/>
      <c r="BBW16" s="52"/>
      <c r="BBX16" s="52"/>
      <c r="BBY16" s="52"/>
      <c r="BBZ16" s="1129">
        <v>0.71</v>
      </c>
      <c r="BCA16" s="52"/>
      <c r="BCB16" s="52"/>
      <c r="BCC16" s="52"/>
      <c r="BCD16" s="52"/>
      <c r="BCE16" s="52"/>
      <c r="BCF16" s="52">
        <v>0.71</v>
      </c>
      <c r="BCG16" s="1129">
        <v>0.71</v>
      </c>
      <c r="BCH16" s="52">
        <v>0.52600000000000002</v>
      </c>
      <c r="BCI16" s="52"/>
      <c r="BCJ16" s="52"/>
      <c r="BCK16" s="1134">
        <v>0.77</v>
      </c>
      <c r="BCL16" s="52">
        <v>0.71</v>
      </c>
      <c r="BCM16" s="1129">
        <v>0.71</v>
      </c>
      <c r="BCN16" s="52">
        <v>0.52600000000000002</v>
      </c>
      <c r="BCO16" s="1134"/>
      <c r="BCP16" s="1134"/>
      <c r="BCQ16" s="1032">
        <v>0.76</v>
      </c>
      <c r="BCR16" s="52"/>
      <c r="BCS16" s="1140">
        <v>0.77</v>
      </c>
      <c r="BCT16" s="58"/>
      <c r="BCU16" s="58"/>
      <c r="BCV16" s="58"/>
      <c r="BCW16" s="58"/>
      <c r="BCX16" s="52"/>
      <c r="BCY16" s="1129">
        <v>0.77</v>
      </c>
      <c r="BCZ16" s="1129"/>
      <c r="BDA16" s="1129"/>
      <c r="BDB16" s="1129"/>
      <c r="BDC16" s="52">
        <v>1.502</v>
      </c>
      <c r="BDD16" s="52"/>
      <c r="BDE16" s="52">
        <v>0.71</v>
      </c>
      <c r="BDF16" s="1129">
        <v>0.71</v>
      </c>
      <c r="BDG16" s="52">
        <v>0.52600000000000002</v>
      </c>
      <c r="BDH16" s="52"/>
      <c r="BDI16" s="52"/>
      <c r="BDJ16" s="52"/>
      <c r="BDK16" s="52"/>
      <c r="BDL16" s="1129">
        <v>0.71</v>
      </c>
      <c r="BDM16" s="1129">
        <v>0.71</v>
      </c>
      <c r="BDN16" s="52">
        <v>0.52600000000000002</v>
      </c>
      <c r="BDO16" s="52"/>
      <c r="BDP16" s="52"/>
      <c r="BDQ16" s="52"/>
      <c r="BDR16" s="52"/>
      <c r="BDS16" s="52"/>
      <c r="BDT16" s="1129">
        <v>0.71</v>
      </c>
      <c r="BDU16" s="52">
        <v>0.52600000000000002</v>
      </c>
      <c r="BDV16" s="52"/>
      <c r="BDW16" s="52"/>
      <c r="BDX16" s="52"/>
      <c r="BDY16" s="52"/>
      <c r="BDZ16" s="1129">
        <v>0.71</v>
      </c>
      <c r="BEA16" s="52">
        <v>0.52600000000000002</v>
      </c>
      <c r="BEB16" s="52"/>
      <c r="BEC16" s="1129">
        <v>0.71</v>
      </c>
      <c r="BED16" s="52">
        <v>0.52600000000000002</v>
      </c>
      <c r="BEE16" s="52"/>
      <c r="BEF16" s="52"/>
      <c r="BEG16" s="52"/>
      <c r="BEH16" s="1129">
        <v>0.71</v>
      </c>
      <c r="BEI16" s="52">
        <v>0.52600000000000002</v>
      </c>
      <c r="BEJ16" s="52"/>
      <c r="BEK16" s="52"/>
      <c r="BEL16" s="944">
        <v>0.69</v>
      </c>
      <c r="BEM16" s="908">
        <v>0.63</v>
      </c>
      <c r="BEN16" s="1129">
        <v>0.71</v>
      </c>
      <c r="BEO16" s="52">
        <v>0.52600000000000002</v>
      </c>
      <c r="BEP16" s="52">
        <v>0.61099999999999999</v>
      </c>
      <c r="BEQ16" s="52">
        <v>1.52</v>
      </c>
      <c r="BER16" s="1129">
        <v>1.2629999999999999</v>
      </c>
      <c r="BES16" s="52"/>
      <c r="BET16" s="1129">
        <v>0.71</v>
      </c>
      <c r="BEU16" s="52">
        <v>0.52600000000000002</v>
      </c>
      <c r="BEV16" s="52">
        <v>0.61099999999999999</v>
      </c>
      <c r="BEW16" s="1129">
        <v>0.71</v>
      </c>
      <c r="BEX16" s="52">
        <v>0.52600000000000002</v>
      </c>
      <c r="BEY16" s="52">
        <v>0.56999999999999995</v>
      </c>
      <c r="BEZ16" s="52">
        <v>0.56200000000000006</v>
      </c>
      <c r="BFA16" s="52">
        <v>0.56599999999999995</v>
      </c>
      <c r="BFB16" s="52">
        <v>0.56200000000000006</v>
      </c>
      <c r="BFC16" s="52">
        <v>0.56100000000000005</v>
      </c>
      <c r="BFD16" s="52">
        <v>0.56000000000000005</v>
      </c>
      <c r="BFE16" s="1129">
        <v>0.71</v>
      </c>
      <c r="BFF16" s="52">
        <v>0.52600000000000002</v>
      </c>
      <c r="BFG16" s="52">
        <v>0.56899999999999995</v>
      </c>
      <c r="BFH16" s="1129">
        <v>0.71</v>
      </c>
      <c r="BFI16" s="52">
        <v>0.52600000000000002</v>
      </c>
      <c r="BFJ16" s="52">
        <v>0.57099999999999995</v>
      </c>
      <c r="BFK16" s="1129">
        <v>0.71</v>
      </c>
      <c r="BFL16" s="52">
        <v>0.56000000000000005</v>
      </c>
      <c r="BFM16" s="52">
        <v>0.59299999999999997</v>
      </c>
      <c r="BFN16" s="52">
        <v>0.58299999999999996</v>
      </c>
      <c r="BFO16" s="1581"/>
      <c r="BFP16" s="52">
        <v>0.58099999999999996</v>
      </c>
      <c r="BFQ16" s="6">
        <f t="shared" si="1"/>
        <v>3.7499999999999832E-2</v>
      </c>
      <c r="BFR16" s="1386">
        <v>0.56999999999999995</v>
      </c>
      <c r="BFS16" s="107">
        <v>0.56999999999999995</v>
      </c>
      <c r="BFT16" s="1049"/>
      <c r="BFU16" s="1049"/>
      <c r="BFV16" s="1049"/>
      <c r="BFW16" s="1049"/>
      <c r="BFX16" s="1049"/>
      <c r="BFY16" s="1049"/>
      <c r="BFZ16" s="1049"/>
      <c r="BGA16" s="1049"/>
      <c r="BGB16" s="1049"/>
      <c r="BGC16" s="1034"/>
      <c r="BGD16" s="1024"/>
      <c r="BGE16" s="1049"/>
      <c r="BGF16" s="1049"/>
      <c r="BGG16" s="1049"/>
      <c r="BGH16" s="1049"/>
      <c r="BGI16" s="1049"/>
      <c r="BGJ16" s="1049"/>
      <c r="BGK16" s="1049"/>
      <c r="BGL16" s="1049"/>
      <c r="BGM16" s="52">
        <v>0.55400000000000005</v>
      </c>
      <c r="BGN16" s="52"/>
      <c r="BGO16" s="1049"/>
      <c r="BGP16" s="1049"/>
      <c r="BGQ16" s="1049"/>
      <c r="BGR16" s="52"/>
      <c r="BGS16" s="52"/>
      <c r="BGT16" s="52"/>
      <c r="BGU16" s="944">
        <v>0.56000000000000005</v>
      </c>
      <c r="BGV16" s="52">
        <v>0.33</v>
      </c>
      <c r="BGW16" s="52">
        <v>0.32600000000000001</v>
      </c>
      <c r="BGX16" s="52">
        <v>0.32900000000000001</v>
      </c>
      <c r="BGY16" s="1191">
        <v>0.56999999999999995</v>
      </c>
      <c r="BGZ16" s="1191">
        <v>0.56999999999999995</v>
      </c>
      <c r="BHA16" s="52">
        <v>0.55400000000000005</v>
      </c>
      <c r="BHB16" s="52">
        <v>0.33</v>
      </c>
      <c r="BHC16" s="52">
        <v>0.32700000000000001</v>
      </c>
      <c r="BHD16" s="52">
        <v>0.32600000000000001</v>
      </c>
      <c r="BHE16" s="1023">
        <v>0.52300000000000002</v>
      </c>
      <c r="BHF16" s="52">
        <v>0.52500000000000002</v>
      </c>
      <c r="BHG16" s="52">
        <v>0.52300000000000002</v>
      </c>
      <c r="BHH16" s="52">
        <v>0.52500000000000002</v>
      </c>
      <c r="BHI16" s="52">
        <v>0.52500000000000002</v>
      </c>
      <c r="BHJ16" s="58"/>
      <c r="BHK16" s="52"/>
      <c r="BHL16" s="52"/>
      <c r="BHM16" s="52"/>
      <c r="BHN16" s="52"/>
      <c r="BHO16" s="52"/>
      <c r="BHP16" s="52"/>
      <c r="BHQ16" s="1035">
        <v>0.52</v>
      </c>
      <c r="BHR16" s="52"/>
      <c r="BHS16" s="52"/>
      <c r="BHT16" s="52"/>
      <c r="BHU16" s="52"/>
      <c r="BHV16" s="52"/>
      <c r="BHW16" s="1134">
        <v>0.52</v>
      </c>
      <c r="BHX16" s="52"/>
      <c r="BHY16" s="52"/>
      <c r="BHZ16" s="1134">
        <v>0.56999999999999995</v>
      </c>
      <c r="BIA16" s="1191">
        <v>0.56999999999999995</v>
      </c>
      <c r="BIB16" s="1191">
        <v>0.56999999999999995</v>
      </c>
      <c r="BIC16" s="52">
        <v>0.55400000000000005</v>
      </c>
      <c r="BID16" s="52"/>
      <c r="BIE16" s="52"/>
      <c r="BIF16" s="52"/>
      <c r="BIG16" s="1191">
        <v>0.56999999999999995</v>
      </c>
      <c r="BIH16" s="1191">
        <v>0.56999999999999995</v>
      </c>
      <c r="BII16" s="52">
        <v>0.55400000000000005</v>
      </c>
      <c r="BIJ16" s="52"/>
      <c r="BIK16" s="52"/>
      <c r="BIL16" s="52"/>
      <c r="BIM16" s="52"/>
      <c r="BIN16" s="52"/>
      <c r="BIO16" s="58"/>
      <c r="BIP16" s="58"/>
      <c r="BIQ16" s="58"/>
      <c r="BIR16" s="58"/>
      <c r="BIS16" s="58"/>
      <c r="BIT16" s="52"/>
      <c r="BIU16" s="52"/>
      <c r="BIV16" s="52"/>
      <c r="BIW16" s="52"/>
      <c r="BIX16" s="52"/>
      <c r="BIY16" s="52"/>
      <c r="BIZ16" s="1191">
        <v>0.56999999999999995</v>
      </c>
      <c r="BJA16" s="1191">
        <v>0.56999999999999995</v>
      </c>
      <c r="BJB16" s="52">
        <v>0.55400000000000005</v>
      </c>
      <c r="BJC16" s="52"/>
      <c r="BJD16" s="52"/>
      <c r="BJE16" s="52"/>
      <c r="BJF16" s="52"/>
      <c r="BJG16" s="1035">
        <v>0.56999999999999995</v>
      </c>
      <c r="BJH16" s="1035">
        <v>0.56999999999999995</v>
      </c>
      <c r="BJI16" s="52">
        <v>0.55400000000000005</v>
      </c>
      <c r="BJJ16" s="52">
        <v>0.58499999999999996</v>
      </c>
      <c r="BJK16" s="52"/>
      <c r="BJL16" s="52"/>
      <c r="BJM16" s="52"/>
      <c r="BJN16" s="52"/>
      <c r="BJO16" s="1129">
        <v>0.56999999999999995</v>
      </c>
      <c r="BJP16" s="1129">
        <v>0.56999999999999995</v>
      </c>
      <c r="BJQ16" s="52">
        <v>0.55400000000000005</v>
      </c>
      <c r="BJR16" s="52"/>
      <c r="BJS16" s="52"/>
      <c r="BJT16" s="52"/>
      <c r="BJU16" s="1129">
        <v>0.56000000000000005</v>
      </c>
      <c r="BJV16" s="52"/>
      <c r="BJW16" s="1129">
        <v>0.56999999999999995</v>
      </c>
      <c r="BJX16" s="1129">
        <v>0.56999999999999995</v>
      </c>
      <c r="BJY16" s="52">
        <v>0.55400000000000005</v>
      </c>
      <c r="BJZ16" s="52"/>
      <c r="BKA16" s="1129">
        <v>0.56999999999999995</v>
      </c>
      <c r="BKB16" s="1129">
        <v>0.56999999999999995</v>
      </c>
      <c r="BKC16" s="52">
        <v>0.55400000000000005</v>
      </c>
      <c r="BKD16" s="52"/>
      <c r="BKE16" s="52"/>
      <c r="BKF16" s="52"/>
      <c r="BKG16" s="1129">
        <v>0.56999999999999995</v>
      </c>
      <c r="BKH16" s="1129">
        <v>0.56999999999999995</v>
      </c>
      <c r="BKI16" s="52">
        <v>0.55400000000000005</v>
      </c>
      <c r="BKJ16" s="52"/>
      <c r="BKK16" s="52"/>
      <c r="BKL16" s="908">
        <v>0.61</v>
      </c>
      <c r="BKM16" s="1129">
        <v>0.56999999999999995</v>
      </c>
      <c r="BKN16" s="1129">
        <v>0.56999999999999995</v>
      </c>
      <c r="BKO16" s="52">
        <v>0.55400000000000005</v>
      </c>
      <c r="BKP16" s="52">
        <v>0.61499999999999999</v>
      </c>
      <c r="BKQ16" s="52">
        <v>1.385</v>
      </c>
      <c r="BKR16" s="52">
        <v>0.61099999999999999</v>
      </c>
      <c r="BKS16" s="52"/>
      <c r="BKT16" s="1129">
        <v>0.56999999999999995</v>
      </c>
      <c r="BKU16" s="1129">
        <v>0.56999999999999995</v>
      </c>
      <c r="BKV16" s="52">
        <v>0.55400000000000005</v>
      </c>
      <c r="BKW16" s="52">
        <v>1.0920000000000001</v>
      </c>
      <c r="BKX16" s="1129">
        <v>0.56999999999999995</v>
      </c>
      <c r="BKY16" s="1129">
        <v>0.56999999999999995</v>
      </c>
      <c r="BKZ16" s="52">
        <v>0.55400000000000005</v>
      </c>
      <c r="BLA16" s="52">
        <v>0.53400000000000003</v>
      </c>
      <c r="BLB16" s="52">
        <v>0.53700000000000003</v>
      </c>
      <c r="BLC16" s="52">
        <v>0.53100000000000003</v>
      </c>
      <c r="BLD16" s="52">
        <v>0.53700000000000003</v>
      </c>
      <c r="BLE16" s="52">
        <v>0.53</v>
      </c>
      <c r="BLF16" s="52">
        <v>0.53200000000000003</v>
      </c>
      <c r="BLG16" s="1129">
        <v>0.56999999999999995</v>
      </c>
      <c r="BLH16" s="1129">
        <v>0.56999999999999995</v>
      </c>
      <c r="BLI16" s="52">
        <v>0.55400000000000005</v>
      </c>
      <c r="BLJ16" s="52">
        <v>0.53400000000000003</v>
      </c>
      <c r="BLK16" s="1129">
        <v>0.56999999999999995</v>
      </c>
      <c r="BLL16" s="1129">
        <v>0.56999999999999995</v>
      </c>
      <c r="BLM16" s="52">
        <v>0.55400000000000005</v>
      </c>
      <c r="BLN16" s="1049">
        <v>0.53900000000000003</v>
      </c>
      <c r="BLO16" s="1129">
        <v>0.56999999999999995</v>
      </c>
      <c r="BLP16" s="1129">
        <v>0.56999999999999995</v>
      </c>
      <c r="BLQ16" s="52">
        <v>0.54</v>
      </c>
      <c r="BLR16" s="52">
        <v>0.55800000000000005</v>
      </c>
      <c r="BLS16" s="52">
        <v>0.55700000000000005</v>
      </c>
      <c r="BLT16" s="52">
        <v>0.55700000000000005</v>
      </c>
      <c r="BLU16" s="1129">
        <v>0.56999999999999995</v>
      </c>
      <c r="BLV16" s="1129">
        <v>0.56999999999999995</v>
      </c>
      <c r="BLW16" s="52">
        <v>0.54</v>
      </c>
      <c r="BLX16" s="52">
        <v>0.54900000000000004</v>
      </c>
      <c r="BLY16" s="52">
        <v>0.64700000000000002</v>
      </c>
      <c r="BLZ16" s="1129">
        <v>0.56999999999999995</v>
      </c>
      <c r="BMA16" s="1129">
        <v>0.56999999999999995</v>
      </c>
      <c r="BMB16" s="52">
        <v>0.54</v>
      </c>
      <c r="BMC16" s="52">
        <v>0.68700000000000006</v>
      </c>
      <c r="BMD16" s="1129">
        <v>0.56999999999999995</v>
      </c>
      <c r="BME16" s="1129">
        <v>0.56999999999999995</v>
      </c>
      <c r="BMF16" s="52">
        <v>0.54</v>
      </c>
      <c r="BMG16" s="1523">
        <v>0.64800000000000002</v>
      </c>
      <c r="BMH16" s="6">
        <f t="shared" si="31"/>
        <v>0.19999999999999996</v>
      </c>
      <c r="BMI16" s="1022">
        <v>0.59</v>
      </c>
      <c r="BMJ16" s="52">
        <v>0.45</v>
      </c>
      <c r="BMK16" s="52"/>
      <c r="BML16" s="52"/>
      <c r="BMM16" s="1022">
        <v>0.59</v>
      </c>
      <c r="BMN16" s="52">
        <v>0.45</v>
      </c>
      <c r="BMO16" s="52"/>
      <c r="BMP16" s="52"/>
      <c r="BMQ16" s="52"/>
      <c r="BMR16" s="52"/>
      <c r="BMS16" s="52"/>
      <c r="BMT16" s="58"/>
      <c r="BMU16" s="58"/>
      <c r="BMV16" s="58"/>
      <c r="BMW16" s="58"/>
      <c r="BMX16" s="58"/>
      <c r="BMY16" s="52"/>
      <c r="BMZ16" s="52"/>
      <c r="BNA16" s="52"/>
      <c r="BNB16" s="52"/>
      <c r="BNC16" s="52"/>
      <c r="BND16" s="52"/>
      <c r="BNE16" s="1022">
        <v>0.59</v>
      </c>
      <c r="BNF16" s="52">
        <v>0.45</v>
      </c>
      <c r="BNG16" s="52"/>
      <c r="BNH16" s="52"/>
      <c r="BNI16" s="58"/>
      <c r="BNJ16" s="52"/>
      <c r="BNK16" s="1022">
        <v>0.64449999999999996</v>
      </c>
      <c r="BNL16" s="52"/>
      <c r="BNM16" s="1022">
        <v>0.59</v>
      </c>
      <c r="BNN16" s="52">
        <v>0.45</v>
      </c>
      <c r="BNO16" s="52"/>
      <c r="BNP16" s="52"/>
      <c r="BNQ16" s="52"/>
      <c r="BNR16" s="52"/>
      <c r="BNS16" s="52"/>
      <c r="BNT16" s="1129">
        <v>0.59</v>
      </c>
      <c r="BNU16" s="52">
        <v>0.45</v>
      </c>
      <c r="BNV16" s="52"/>
      <c r="BNW16" s="52"/>
      <c r="BNX16" s="52"/>
      <c r="BNY16" s="52"/>
      <c r="BNZ16" s="1129">
        <v>0.59</v>
      </c>
      <c r="BOA16" s="52">
        <v>0.45</v>
      </c>
      <c r="BOB16" s="52"/>
      <c r="BOC16" s="1129">
        <v>0.64</v>
      </c>
      <c r="BOD16" s="1129">
        <v>0.59</v>
      </c>
      <c r="BOE16" s="52">
        <v>0.45</v>
      </c>
      <c r="BOF16" s="52"/>
      <c r="BOG16" s="52"/>
      <c r="BOH16" s="52"/>
      <c r="BOI16" s="1129">
        <v>0.59</v>
      </c>
      <c r="BOJ16" s="52">
        <v>0.45</v>
      </c>
      <c r="BOK16" s="52"/>
      <c r="BOL16" s="52"/>
      <c r="BOM16" s="944">
        <v>0.64</v>
      </c>
      <c r="BON16" s="58"/>
      <c r="BOO16" s="1129">
        <v>0.59</v>
      </c>
      <c r="BOP16" s="52">
        <v>0.45</v>
      </c>
      <c r="BOQ16" s="52">
        <v>0.71699999999999997</v>
      </c>
      <c r="BOR16" s="52">
        <v>0.71599999999999997</v>
      </c>
      <c r="BOS16" s="52">
        <v>0.73599999999999999</v>
      </c>
      <c r="BOT16" s="52"/>
      <c r="BOU16" s="1129">
        <v>0.59</v>
      </c>
      <c r="BOV16" s="52">
        <v>0.45</v>
      </c>
      <c r="BOW16" s="52">
        <v>0.72099999999999997</v>
      </c>
      <c r="BOX16" s="1129">
        <v>0.59</v>
      </c>
      <c r="BOY16" s="52">
        <v>0.45</v>
      </c>
      <c r="BOZ16" s="52">
        <v>0.64700000000000002</v>
      </c>
      <c r="BPA16" s="52">
        <v>0.64100000000000001</v>
      </c>
      <c r="BPB16" s="52">
        <v>0.63900000000000001</v>
      </c>
      <c r="BPC16" s="52">
        <v>0.64</v>
      </c>
      <c r="BPD16" s="52">
        <v>0.63700000000000001</v>
      </c>
      <c r="BPE16" s="52">
        <v>0.64300000000000002</v>
      </c>
      <c r="BPF16" s="1129">
        <v>0.59</v>
      </c>
      <c r="BPG16" s="52">
        <v>0.45</v>
      </c>
      <c r="BPH16" s="52">
        <v>0.64100000000000001</v>
      </c>
      <c r="BPI16" s="1129">
        <v>0.59</v>
      </c>
      <c r="BPJ16" s="52">
        <v>0.45</v>
      </c>
      <c r="BPK16" s="1049">
        <v>0.64300000000000002</v>
      </c>
      <c r="BPL16" s="1129">
        <v>0.59</v>
      </c>
      <c r="BPM16" s="52">
        <v>0.65</v>
      </c>
      <c r="BPN16" s="52">
        <v>0.66800000000000004</v>
      </c>
      <c r="BPO16" s="52">
        <v>0.66500000000000004</v>
      </c>
      <c r="BPP16" s="52">
        <v>0.66800000000000004</v>
      </c>
      <c r="BPQ16" s="1129">
        <v>0.59</v>
      </c>
      <c r="BPR16" s="52">
        <v>0.65</v>
      </c>
      <c r="BPS16" s="58">
        <v>0.66100000000000003</v>
      </c>
      <c r="BPT16" s="58">
        <v>0.71699999999999997</v>
      </c>
      <c r="BPU16" s="1129">
        <v>0.59</v>
      </c>
      <c r="BPV16" s="52">
        <v>0.65</v>
      </c>
      <c r="BPW16" s="58">
        <v>0.77</v>
      </c>
      <c r="BPX16" s="1129">
        <v>0.59</v>
      </c>
      <c r="BPY16" s="52">
        <v>0.65</v>
      </c>
      <c r="BPZ16" s="1523">
        <v>0.75800000000000001</v>
      </c>
      <c r="BQA16" s="6">
        <f t="shared" si="32"/>
        <v>0.16615384615384612</v>
      </c>
      <c r="BQB16" s="1086">
        <v>0.59</v>
      </c>
      <c r="BQC16" s="1585">
        <f t="shared" si="2"/>
        <v>0.64900000000000002</v>
      </c>
      <c r="BQD16" s="52">
        <f t="shared" si="3"/>
        <v>0.59</v>
      </c>
      <c r="BQE16" s="52">
        <v>0.53</v>
      </c>
      <c r="BQF16" s="52">
        <v>0.53200000000000003</v>
      </c>
      <c r="BQG16" s="52">
        <v>0.53200000000000003</v>
      </c>
      <c r="BQH16" s="52">
        <v>0.53400000000000003</v>
      </c>
      <c r="BQI16" s="52">
        <v>0.52800000000000002</v>
      </c>
      <c r="BQJ16" s="52">
        <v>0.53100000000000003</v>
      </c>
      <c r="BQK16" s="52">
        <v>0.53</v>
      </c>
      <c r="BQL16" s="58">
        <v>0.56399999999999995</v>
      </c>
      <c r="BQM16" s="58">
        <v>0.57899999999999996</v>
      </c>
      <c r="BQN16" s="58"/>
      <c r="BQO16" s="58"/>
      <c r="BQP16" s="52">
        <v>0.57699999999999996</v>
      </c>
      <c r="BQQ16" s="52"/>
      <c r="BQR16" s="52"/>
      <c r="BQS16" s="52">
        <v>0.53500000000000003</v>
      </c>
      <c r="BQT16" s="52">
        <v>0.53600000000000003</v>
      </c>
      <c r="BQU16" s="52">
        <v>0.53200000000000003</v>
      </c>
      <c r="BQV16" s="1086">
        <v>0.59</v>
      </c>
      <c r="BQW16" s="1585">
        <f t="shared" si="33"/>
        <v>0.64900000000000002</v>
      </c>
      <c r="BQX16" s="52">
        <f t="shared" si="34"/>
        <v>0.59</v>
      </c>
      <c r="BQY16" s="52">
        <v>0.53</v>
      </c>
      <c r="BQZ16" s="52">
        <v>0.55300000000000005</v>
      </c>
      <c r="BRA16" s="52"/>
      <c r="BRB16" s="52"/>
      <c r="BRC16" s="1022">
        <v>0.57499999999999996</v>
      </c>
      <c r="BRD16" s="52"/>
      <c r="BRE16" s="1086">
        <v>0.59</v>
      </c>
      <c r="BRF16" s="1585">
        <f t="shared" si="35"/>
        <v>0.64900000000000002</v>
      </c>
      <c r="BRG16" s="52">
        <f t="shared" si="36"/>
        <v>0.59</v>
      </c>
      <c r="BRH16" s="52">
        <v>0.53</v>
      </c>
      <c r="BRI16" s="52"/>
      <c r="BRJ16" s="52">
        <v>0.57999999999999996</v>
      </c>
      <c r="BRK16" s="52"/>
      <c r="BRL16" s="52"/>
      <c r="BRM16" s="52"/>
      <c r="BRN16" s="1086">
        <v>0.59</v>
      </c>
      <c r="BRO16" s="1585">
        <f t="shared" si="37"/>
        <v>0.64900000000000002</v>
      </c>
      <c r="BRP16" s="52">
        <f t="shared" si="38"/>
        <v>0</v>
      </c>
      <c r="BRQ16" s="52">
        <v>0.53</v>
      </c>
      <c r="BRR16" s="52"/>
      <c r="BRS16" s="52"/>
      <c r="BRT16" s="52"/>
      <c r="BRU16" s="52"/>
      <c r="BRV16" s="52"/>
      <c r="BRW16" s="1129">
        <v>0.56999999999999995</v>
      </c>
      <c r="BRX16" s="1129">
        <v>0.56999999999999995</v>
      </c>
      <c r="BRY16" s="1129"/>
      <c r="BRZ16" s="52">
        <f t="shared" si="39"/>
        <v>0.56999999999999995</v>
      </c>
      <c r="BSA16" s="52">
        <v>0.53</v>
      </c>
      <c r="BSB16" s="52"/>
      <c r="BSC16" s="52"/>
      <c r="BSD16" s="52">
        <f t="shared" si="40"/>
        <v>0.56999999999999995</v>
      </c>
      <c r="BSE16" s="52">
        <v>0.53</v>
      </c>
      <c r="BSF16" s="52"/>
      <c r="BSG16" s="52"/>
      <c r="BSH16" s="52"/>
      <c r="BSI16" s="52"/>
      <c r="BSJ16" s="52"/>
      <c r="BSK16" s="52"/>
      <c r="BSL16" s="52">
        <f t="shared" si="41"/>
        <v>0.56999999999999995</v>
      </c>
      <c r="BSM16" s="52">
        <v>0.53</v>
      </c>
      <c r="BSN16" s="52"/>
      <c r="BSO16" s="52"/>
      <c r="BSP16" s="52"/>
      <c r="BSQ16" s="52"/>
      <c r="BSR16" s="944">
        <v>0.56999999999999995</v>
      </c>
      <c r="BSS16" s="944">
        <v>0.56000000000000005</v>
      </c>
      <c r="BST16" s="944">
        <v>0.56999999999999995</v>
      </c>
      <c r="BSU16" s="58"/>
      <c r="BSV16" s="52">
        <f t="shared" ref="BSV16:BSV32" si="59">BSN16</f>
        <v>0</v>
      </c>
      <c r="BSW16" s="52">
        <v>0.53</v>
      </c>
      <c r="BSX16" s="52">
        <v>0.60099999999999998</v>
      </c>
      <c r="BSY16" s="52">
        <v>0.60199999999999998</v>
      </c>
      <c r="BSZ16" s="52">
        <v>0.66900000000000004</v>
      </c>
      <c r="BTA16" s="52">
        <v>0.67500000000000004</v>
      </c>
      <c r="BTB16" s="52">
        <v>0.59199999999999997</v>
      </c>
      <c r="BTC16" s="52">
        <v>0.60399999999999998</v>
      </c>
      <c r="BTD16" s="52"/>
      <c r="BTE16" s="52"/>
      <c r="BTF16" s="52">
        <f t="shared" ref="BTF16:BTF32" si="60">BSX16</f>
        <v>0.60099999999999998</v>
      </c>
      <c r="BTG16" s="52">
        <v>0.53</v>
      </c>
      <c r="BTH16" s="52">
        <v>1.4219999999999999</v>
      </c>
      <c r="BTI16" s="52">
        <v>1.4750000000000001</v>
      </c>
      <c r="BTJ16" s="52">
        <f t="shared" si="44"/>
        <v>0.60099999999999998</v>
      </c>
      <c r="BTK16" s="52">
        <v>0.53</v>
      </c>
      <c r="BTL16" s="52">
        <v>0.52500000000000002</v>
      </c>
      <c r="BTM16" s="52">
        <v>0.52300000000000002</v>
      </c>
      <c r="BTN16" s="52">
        <v>0.52700000000000002</v>
      </c>
      <c r="BTO16" s="52">
        <v>0.52300000000000002</v>
      </c>
      <c r="BTP16" s="52">
        <v>0.52100000000000002</v>
      </c>
      <c r="BTQ16" s="52">
        <v>0.52400000000000002</v>
      </c>
      <c r="BTR16" s="52">
        <v>0.52700000000000002</v>
      </c>
      <c r="BTS16" s="52">
        <v>0.52100000000000002</v>
      </c>
      <c r="BTT16" s="52">
        <v>0.52300000000000002</v>
      </c>
      <c r="BTU16" s="52">
        <v>0.52400000000000002</v>
      </c>
      <c r="BTV16" s="52">
        <v>0.52300000000000002</v>
      </c>
      <c r="BTW16" s="52">
        <v>0.52600000000000002</v>
      </c>
      <c r="BTX16" s="52">
        <v>0.52400000000000002</v>
      </c>
      <c r="BTY16" s="52">
        <v>0.52200000000000002</v>
      </c>
      <c r="BTZ16" s="52">
        <f t="shared" si="45"/>
        <v>0.52300000000000002</v>
      </c>
      <c r="BUA16" s="52">
        <v>0.53</v>
      </c>
      <c r="BUB16" s="52">
        <v>0.52800000000000002</v>
      </c>
      <c r="BUC16" s="52">
        <v>0.52500000000000002</v>
      </c>
      <c r="BUD16" s="52">
        <v>0.53</v>
      </c>
      <c r="BUE16" s="52">
        <v>0.51900000000000002</v>
      </c>
      <c r="BUF16" s="52">
        <v>0.52400000000000002</v>
      </c>
      <c r="BUG16" s="58">
        <v>0.5</v>
      </c>
      <c r="BUH16" s="58">
        <v>0.53500000000000003</v>
      </c>
      <c r="BUI16" s="58">
        <v>0.54300000000000004</v>
      </c>
      <c r="BUJ16" s="58">
        <v>0.53700000000000003</v>
      </c>
      <c r="BUK16" s="58">
        <v>0.53800000000000003</v>
      </c>
      <c r="BUL16" s="52"/>
      <c r="BUM16" s="58">
        <v>0.53500000000000003</v>
      </c>
      <c r="BUN16" s="58">
        <v>0.53700000000000003</v>
      </c>
      <c r="BUO16" s="58">
        <v>0.5</v>
      </c>
      <c r="BUP16" s="58">
        <v>0.63200000000000001</v>
      </c>
      <c r="BUQ16" s="58">
        <v>0.63500000000000001</v>
      </c>
      <c r="BUR16" s="58">
        <v>0.5</v>
      </c>
      <c r="BUS16" s="58">
        <v>0.63300000000000001</v>
      </c>
      <c r="BUT16" s="58">
        <v>0.63100000000000001</v>
      </c>
      <c r="BUU16" s="58">
        <v>0.5</v>
      </c>
      <c r="BUV16" s="58"/>
      <c r="BUW16" s="58"/>
      <c r="BUX16" s="6">
        <f t="shared" si="46"/>
        <v>-1</v>
      </c>
      <c r="BUY16" s="6">
        <f t="shared" si="47"/>
        <v>-1</v>
      </c>
      <c r="BUZ16" s="1310">
        <v>0.61</v>
      </c>
      <c r="BVA16" s="52">
        <v>0.621</v>
      </c>
      <c r="BVB16" s="1310">
        <v>0.61</v>
      </c>
      <c r="BVC16" s="1523">
        <v>0.53900000000000003</v>
      </c>
      <c r="BVD16" s="52">
        <v>0.53700000000000003</v>
      </c>
      <c r="BVE16" s="1523">
        <v>0.53700000000000003</v>
      </c>
      <c r="BVF16" s="52">
        <v>0.53500000000000003</v>
      </c>
      <c r="BVG16" s="52">
        <v>0.53700000000000003</v>
      </c>
      <c r="BVH16" s="52">
        <v>0.54</v>
      </c>
      <c r="BVI16" s="944">
        <v>0.68</v>
      </c>
      <c r="BVJ16" s="1310">
        <v>0.61</v>
      </c>
      <c r="BVK16" s="52">
        <v>0.54200000000000004</v>
      </c>
      <c r="BVL16" s="944">
        <v>0.68</v>
      </c>
      <c r="BVM16" s="1310">
        <v>0.61</v>
      </c>
      <c r="BVN16" s="52">
        <v>0.53900000000000003</v>
      </c>
      <c r="BVO16" s="944">
        <v>0.68</v>
      </c>
      <c r="BVP16" s="1310">
        <v>0.54</v>
      </c>
      <c r="BVQ16" s="1523">
        <v>0.55400000000000005</v>
      </c>
      <c r="BVR16" s="1523">
        <v>0.55200000000000005</v>
      </c>
      <c r="BVS16" s="1049"/>
      <c r="BVT16" s="1523">
        <v>0.55600000000000005</v>
      </c>
      <c r="BVU16" s="944">
        <v>0.68</v>
      </c>
      <c r="BVV16" s="1310">
        <v>0.54</v>
      </c>
      <c r="BVW16" s="58">
        <v>0.55300000000000005</v>
      </c>
      <c r="BVX16" s="58">
        <v>0.60699999999999998</v>
      </c>
      <c r="BVY16" s="944">
        <v>0.68</v>
      </c>
      <c r="BVZ16" s="1310">
        <v>0.54</v>
      </c>
      <c r="BWA16" s="58">
        <v>0.65300000000000002</v>
      </c>
      <c r="BWB16" s="944">
        <v>0.68</v>
      </c>
      <c r="BWC16" s="1310">
        <v>0.54</v>
      </c>
      <c r="BWD16" s="1523">
        <v>0.65900000000000003</v>
      </c>
      <c r="BWE16" s="944">
        <v>0.68</v>
      </c>
      <c r="BWF16" s="1310">
        <v>0.54</v>
      </c>
      <c r="BWG16" s="36"/>
      <c r="BWH16" s="6">
        <f t="shared" si="4"/>
        <v>-1</v>
      </c>
      <c r="BWI16" s="52"/>
      <c r="BWJ16" s="52">
        <v>1.385</v>
      </c>
      <c r="BWK16" s="52"/>
      <c r="BWL16" s="52">
        <v>0.50700000000000001</v>
      </c>
      <c r="BWM16" s="52">
        <v>0.49299999999999999</v>
      </c>
      <c r="BWN16" s="52"/>
      <c r="BWO16" s="52">
        <v>1.385</v>
      </c>
      <c r="BWP16" s="52"/>
      <c r="BWQ16" s="52">
        <v>0.50700000000000001</v>
      </c>
      <c r="BWR16" s="52">
        <v>0.41799999999999998</v>
      </c>
      <c r="BWS16" s="52">
        <v>0.41699999999999998</v>
      </c>
      <c r="BWT16" s="52">
        <v>0.41699999999999998</v>
      </c>
      <c r="BWU16" s="52">
        <v>0.436</v>
      </c>
      <c r="BWV16" s="52">
        <v>0.42</v>
      </c>
      <c r="BWW16" s="52">
        <v>0.42699999999999999</v>
      </c>
      <c r="BWX16" s="1596">
        <v>0.51400000000000001</v>
      </c>
      <c r="BWY16" s="1310">
        <v>0.50700000000000001</v>
      </c>
      <c r="BWZ16" s="52">
        <v>0.42599999999999999</v>
      </c>
      <c r="BXA16" s="1596">
        <v>0.51400000000000001</v>
      </c>
      <c r="BXB16" s="1310">
        <v>0.50700000000000001</v>
      </c>
      <c r="BXC16" s="52">
        <v>0.42599999999999999</v>
      </c>
      <c r="BXD16" s="944">
        <v>0.51400000000000001</v>
      </c>
      <c r="BXE16" s="1523">
        <v>0.43</v>
      </c>
      <c r="BXF16" s="1523">
        <v>0.43</v>
      </c>
      <c r="BXG16" s="1523">
        <v>0.433</v>
      </c>
      <c r="BXH16" s="32"/>
      <c r="BXI16" s="1523">
        <v>0.43</v>
      </c>
      <c r="BXJ16" s="944">
        <v>0.51400000000000001</v>
      </c>
      <c r="BXK16" s="1523">
        <v>0.43</v>
      </c>
      <c r="BXL16" s="54">
        <v>0.51300000000000001</v>
      </c>
      <c r="BXM16" s="944">
        <v>0.51400000000000001</v>
      </c>
      <c r="BXN16" s="1523">
        <v>0.43</v>
      </c>
      <c r="BXO16" s="1523">
        <v>0.52800000000000002</v>
      </c>
      <c r="BXP16" s="944">
        <v>0.51400000000000001</v>
      </c>
      <c r="BXQ16" s="1523">
        <v>0.43</v>
      </c>
      <c r="BXR16" s="36"/>
      <c r="BXS16" s="6">
        <f t="shared" si="5"/>
        <v>-1</v>
      </c>
      <c r="BXT16" s="1049">
        <v>0.53</v>
      </c>
      <c r="BXU16" s="52">
        <v>0.52700000000000002</v>
      </c>
      <c r="BXV16" s="52">
        <v>0.52900000000000003</v>
      </c>
      <c r="BXW16" s="52">
        <v>0.52700000000000002</v>
      </c>
      <c r="BXX16" s="52">
        <v>0.52700000000000002</v>
      </c>
      <c r="BXY16" s="52">
        <v>0.52600000000000002</v>
      </c>
      <c r="BXZ16" s="52">
        <v>0.52700000000000002</v>
      </c>
      <c r="BYA16" s="944">
        <v>0.57999999999999996</v>
      </c>
      <c r="BYB16" s="1310">
        <v>0.53</v>
      </c>
      <c r="BYC16" s="52">
        <v>0.52200000000000002</v>
      </c>
      <c r="BYD16" s="944">
        <v>0.57999999999999996</v>
      </c>
      <c r="BYE16" s="1523">
        <v>0.52900000000000003</v>
      </c>
      <c r="BYF16" s="1523">
        <v>0.52800000000000002</v>
      </c>
      <c r="BYG16" s="944">
        <v>0.57999999999999996</v>
      </c>
      <c r="BYH16" s="1523">
        <v>0.52900000000000003</v>
      </c>
      <c r="BYI16" s="1523">
        <v>0.53400000000000003</v>
      </c>
      <c r="BYJ16" s="1523">
        <v>0.54300000000000004</v>
      </c>
      <c r="BYK16" s="944"/>
      <c r="BYL16" s="1523">
        <v>0.54200000000000004</v>
      </c>
      <c r="BYM16" s="944">
        <v>0.57999999999999996</v>
      </c>
      <c r="BYN16" s="1523">
        <v>0.52900000000000003</v>
      </c>
      <c r="BYO16" s="52">
        <v>0.627</v>
      </c>
      <c r="BYP16" s="944">
        <v>0.57999999999999996</v>
      </c>
      <c r="BYQ16" s="1523">
        <v>0.52900000000000003</v>
      </c>
      <c r="BYR16" s="1523">
        <v>0.63900000000000001</v>
      </c>
      <c r="BYS16" s="944">
        <v>0.57999999999999996</v>
      </c>
      <c r="BYT16" s="1523">
        <v>0.52900000000000003</v>
      </c>
      <c r="BYU16" s="36"/>
      <c r="BYV16" s="6">
        <f t="shared" si="6"/>
        <v>-1</v>
      </c>
      <c r="BYW16" s="1368">
        <v>0.58799999999999997</v>
      </c>
      <c r="BYX16" s="1368">
        <v>0.58299999999999996</v>
      </c>
      <c r="BYY16" s="1368">
        <v>0.61199999999999999</v>
      </c>
      <c r="BYZ16" s="1368">
        <v>0.59099999999999997</v>
      </c>
      <c r="BZA16" s="1368">
        <v>0.58299999999999996</v>
      </c>
      <c r="BZB16" s="52">
        <v>0.59899999999999998</v>
      </c>
      <c r="BZC16" s="1368">
        <v>0.58299999999999996</v>
      </c>
      <c r="BZD16" s="1523">
        <v>0.58899999999999997</v>
      </c>
      <c r="BZE16" s="1596"/>
      <c r="BZF16" s="1523">
        <v>0.58399999999999996</v>
      </c>
      <c r="BZG16" s="1523">
        <v>0.63200000000000001</v>
      </c>
      <c r="BZH16" s="1523">
        <v>0.624</v>
      </c>
      <c r="BZI16" s="1581"/>
      <c r="BZJ16" s="1523">
        <v>0.64300000000000002</v>
      </c>
      <c r="BZK16" s="1596"/>
      <c r="BZL16" s="1523">
        <v>0.58399999999999996</v>
      </c>
      <c r="BZM16" s="54">
        <v>0.69</v>
      </c>
      <c r="BZN16" s="1596"/>
      <c r="BZO16" s="1523">
        <v>0.58399999999999996</v>
      </c>
      <c r="BZP16" s="1523">
        <v>0.70099999999999996</v>
      </c>
      <c r="BZQ16" s="1596"/>
      <c r="BZR16" s="1523">
        <v>0.58399999999999996</v>
      </c>
      <c r="BZS16" s="36"/>
      <c r="BZT16" s="6">
        <f t="shared" si="48"/>
        <v>-1</v>
      </c>
      <c r="BZU16" s="52">
        <v>0.49199999999999999</v>
      </c>
      <c r="BZV16" s="52">
        <f t="shared" si="49"/>
        <v>0.49199999999999999</v>
      </c>
      <c r="BZW16" s="36"/>
      <c r="BZX16" s="966">
        <f t="shared" si="50"/>
        <v>-1</v>
      </c>
      <c r="BZY16" s="52">
        <v>0.626</v>
      </c>
      <c r="BZZ16" s="52">
        <f t="shared" si="51"/>
        <v>0.626</v>
      </c>
      <c r="CAA16" s="36"/>
      <c r="CAB16" s="966">
        <f t="shared" si="52"/>
        <v>-1</v>
      </c>
      <c r="CAC16" s="52">
        <v>0.48</v>
      </c>
      <c r="CAD16" s="52">
        <f t="shared" si="53"/>
        <v>0.48</v>
      </c>
      <c r="CAE16" s="36"/>
      <c r="CAF16" s="966">
        <f t="shared" si="54"/>
        <v>-1</v>
      </c>
      <c r="CAG16" s="1529" t="s">
        <v>3895</v>
      </c>
      <c r="CAH16" s="1529"/>
      <c r="CAI16" s="1529"/>
      <c r="CAJ16" s="1049" t="str">
        <f t="shared" si="7"/>
        <v>1. Better than baseline</v>
      </c>
      <c r="CAK16" s="52" t="str">
        <f t="shared" si="8"/>
        <v>4.Blocker/Not Executed</v>
      </c>
      <c r="CAL16" s="52" t="str">
        <f t="shared" si="9"/>
        <v>2. Within 10% deviation from baseline</v>
      </c>
      <c r="CAM16" s="52" t="str">
        <f t="shared" si="10"/>
        <v>2. Within 10% deviation from baseline</v>
      </c>
      <c r="CAN16" s="1049" t="str">
        <f t="shared" si="11"/>
        <v xml:space="preserve">1. Better than baseline </v>
      </c>
      <c r="CAO16" s="52" t="str">
        <f t="shared" si="12"/>
        <v>2. Within 10% deviation from baseline</v>
      </c>
      <c r="CAP16" s="1049" t="str">
        <f t="shared" si="13"/>
        <v>3. Missing baseline</v>
      </c>
      <c r="CAQ16" s="58" t="str">
        <f t="shared" si="14"/>
        <v>2. Within 10% deviation from baseline</v>
      </c>
      <c r="CAR16" s="52" t="str">
        <f t="shared" si="15"/>
        <v>3. Missing baseline</v>
      </c>
      <c r="CAS16" s="54" t="str">
        <f t="shared" si="16"/>
        <v>3. Missing baseline</v>
      </c>
      <c r="CAT16" s="54" t="str">
        <f t="shared" si="17"/>
        <v xml:space="preserve">1. Better than baseline </v>
      </c>
      <c r="CAU16" s="1523" t="str">
        <f t="shared" si="18"/>
        <v xml:space="preserve">1. Better than baseline </v>
      </c>
      <c r="CAV16" s="1523" t="str">
        <f t="shared" si="19"/>
        <v xml:space="preserve">1. Better than baseline </v>
      </c>
      <c r="CAW16" s="1523" t="str">
        <f t="shared" si="20"/>
        <v xml:space="preserve">1. Better than baseline </v>
      </c>
      <c r="CAX16" s="1523" t="str">
        <f t="shared" si="21"/>
        <v xml:space="preserve">1. Better than baseline </v>
      </c>
      <c r="CBC16" s="65"/>
      <c r="CBD16" s="65"/>
      <c r="CBE16" s="65"/>
      <c r="CBF16" s="65"/>
      <c r="CBG16" s="65"/>
      <c r="CBH16" s="65"/>
      <c r="CBI16" s="65"/>
      <c r="CBJ16" s="65"/>
      <c r="CBK16" s="65"/>
      <c r="CBL16" s="65"/>
      <c r="CBM16" s="65"/>
      <c r="CBN16" s="65"/>
      <c r="CBO16" s="192"/>
      <c r="CBP16" s="192"/>
      <c r="CBQ16" s="192"/>
      <c r="CBR16" s="192"/>
      <c r="CBS16" s="192"/>
      <c r="CBT16" s="32"/>
      <c r="CBU16" s="32"/>
      <c r="CBV16" s="32"/>
      <c r="CBW16" s="32"/>
      <c r="CBX16" s="32"/>
      <c r="CBY16" s="32"/>
      <c r="CBZ16" s="32"/>
      <c r="CCA16" s="32"/>
      <c r="CCB16" s="32"/>
      <c r="CCC16" s="32"/>
      <c r="CCD16" s="202"/>
      <c r="CCE16" s="32"/>
      <c r="CCF16" s="32"/>
      <c r="CCG16" s="65"/>
      <c r="CCH16" s="32"/>
      <c r="CCI16" s="32"/>
      <c r="CCJ16" s="32"/>
      <c r="CCK16" s="32"/>
      <c r="CCL16" s="32"/>
      <c r="CCM16" s="65"/>
      <c r="CCN16" s="65"/>
      <c r="CCO16" s="65"/>
      <c r="CCP16" s="65"/>
      <c r="CCQ16" s="65"/>
      <c r="CCR16" s="65"/>
      <c r="CCS16" s="65"/>
      <c r="CCT16" s="65"/>
      <c r="CCU16" s="65"/>
      <c r="CCV16" s="65"/>
      <c r="CCW16" s="65"/>
      <c r="CCX16" s="65"/>
      <c r="CCY16" s="65"/>
      <c r="CCZ16" s="32"/>
      <c r="CDA16" s="192"/>
      <c r="CDB16" s="32"/>
      <c r="CDC16" s="192"/>
      <c r="CDD16" s="192"/>
      <c r="CDE16" s="32"/>
      <c r="CDF16" s="32"/>
      <c r="CDG16" s="32"/>
      <c r="CDH16" s="32"/>
      <c r="CDI16" s="32"/>
      <c r="CDJ16" s="32"/>
      <c r="CDK16" s="202"/>
      <c r="CDL16" s="32"/>
      <c r="CDM16" s="32"/>
      <c r="CDN16" s="65"/>
      <c r="CDO16" s="32"/>
      <c r="CDP16" s="32"/>
      <c r="CDQ16" s="32"/>
      <c r="CDR16" s="32"/>
      <c r="CDS16" s="32"/>
      <c r="CDT16" s="65"/>
      <c r="CDU16" s="65"/>
      <c r="CDV16" s="65"/>
      <c r="CDW16" s="65"/>
      <c r="CDX16" s="65"/>
      <c r="CDY16" s="65"/>
      <c r="CDZ16" s="65"/>
      <c r="CEA16" s="65"/>
      <c r="CEB16" s="65"/>
      <c r="CEC16" s="65"/>
      <c r="CED16" s="65"/>
      <c r="CEE16" s="65"/>
      <c r="CEF16" s="65"/>
      <c r="CEG16" s="32"/>
      <c r="CEH16" s="32"/>
      <c r="CEI16" s="32"/>
      <c r="CEJ16" s="32"/>
      <c r="CEK16" s="32"/>
      <c r="CEL16" s="32"/>
      <c r="CEM16" s="32"/>
      <c r="CEN16" s="32"/>
      <c r="CEO16" s="32"/>
      <c r="CEP16" s="32"/>
      <c r="CEQ16" s="202"/>
      <c r="CER16" s="32"/>
      <c r="CES16" s="32"/>
      <c r="CET16" s="65"/>
      <c r="CEU16" s="32"/>
      <c r="CEV16" s="32"/>
      <c r="CEW16" s="32"/>
      <c r="CEX16" s="32"/>
      <c r="CEY16" s="32"/>
      <c r="CEZ16" s="65"/>
      <c r="CFA16" s="32"/>
      <c r="CFB16" s="32"/>
      <c r="CFC16" s="32"/>
      <c r="CFD16" s="32"/>
      <c r="CFE16" s="32"/>
      <c r="CFF16" s="32"/>
      <c r="CFG16" s="32"/>
      <c r="CFH16" s="32"/>
      <c r="CFI16" s="32"/>
      <c r="CFJ16" s="32"/>
      <c r="CFK16" s="32"/>
      <c r="CFL16" s="32"/>
      <c r="CFM16" s="202"/>
      <c r="CFN16" s="32"/>
      <c r="CFO16" s="32"/>
      <c r="CFP16" s="65"/>
      <c r="CFQ16" s="32"/>
      <c r="CFR16" s="65"/>
      <c r="CFS16" s="65"/>
      <c r="CFT16" s="32"/>
      <c r="CFU16" s="32"/>
      <c r="CFV16" s="32"/>
      <c r="CFW16" s="32"/>
      <c r="CFX16" s="32"/>
      <c r="CFY16" s="32"/>
      <c r="CFZ16" s="32"/>
      <c r="CGA16" s="32"/>
      <c r="CGB16" s="32"/>
      <c r="CGC16" s="32"/>
      <c r="CGD16" s="202"/>
      <c r="CGE16" s="32"/>
      <c r="CGF16" s="32"/>
      <c r="CGG16" s="32"/>
      <c r="CGH16" s="32"/>
      <c r="CGI16" s="32"/>
      <c r="CGJ16" s="32"/>
      <c r="CGK16" s="32"/>
      <c r="CGL16" s="32"/>
      <c r="CGM16" s="32"/>
      <c r="CGN16" s="32"/>
      <c r="CGO16" s="32"/>
      <c r="CGP16" s="32"/>
      <c r="CGQ16" s="202"/>
      <c r="CGR16" s="32"/>
      <c r="CGS16" s="32"/>
      <c r="CGT16" s="32"/>
      <c r="CGU16" s="32"/>
      <c r="CGV16" s="32"/>
      <c r="CGW16" s="32"/>
      <c r="CGX16" s="32"/>
      <c r="CGY16" s="32"/>
      <c r="CGZ16" s="32"/>
      <c r="CHA16" s="32"/>
    </row>
    <row r="17" spans="1:2237" ht="15" thickBot="1" x14ac:dyDescent="0.4">
      <c r="A17" s="896"/>
      <c r="B17" s="896"/>
      <c r="C17" s="910"/>
      <c r="D17" s="902">
        <v>15</v>
      </c>
      <c r="E17" s="53" t="s">
        <v>3893</v>
      </c>
      <c r="F17" s="903" t="s">
        <v>3893</v>
      </c>
      <c r="G17" s="53" t="s">
        <v>17</v>
      </c>
      <c r="H17" s="53" t="s">
        <v>17</v>
      </c>
      <c r="I17" s="343" t="s">
        <v>3896</v>
      </c>
      <c r="J17" s="904" t="s">
        <v>3896</v>
      </c>
      <c r="K17" s="27">
        <v>1.08</v>
      </c>
      <c r="L17" s="27"/>
      <c r="M17" s="27"/>
      <c r="N17" s="27"/>
      <c r="O17" s="53"/>
      <c r="P17" s="53"/>
      <c r="Q17" s="53"/>
      <c r="R17" s="53"/>
      <c r="S17" s="53"/>
      <c r="T17" s="53"/>
      <c r="U17" s="1042"/>
      <c r="V17" s="913"/>
      <c r="W17" s="913"/>
      <c r="X17" s="53"/>
      <c r="Y17" s="913"/>
      <c r="Z17" s="53"/>
      <c r="AA17" s="53"/>
      <c r="AB17" s="376"/>
      <c r="AC17" s="973"/>
      <c r="AD17" s="973"/>
      <c r="AE17" s="973"/>
      <c r="AF17" s="973"/>
      <c r="AG17" s="27"/>
      <c r="AH17" s="27"/>
      <c r="AI17" s="27"/>
      <c r="AJ17" s="27"/>
      <c r="AK17" s="27"/>
      <c r="AL17" s="341"/>
      <c r="AM17" s="27"/>
      <c r="AN17" s="27"/>
      <c r="AO17" s="27"/>
      <c r="AP17" s="27"/>
      <c r="AQ17" s="27"/>
      <c r="AR17" s="53"/>
      <c r="AS17" s="53"/>
      <c r="AT17" s="53"/>
      <c r="AU17" s="53"/>
      <c r="AV17" s="53"/>
      <c r="AW17" s="53"/>
      <c r="AX17" s="27"/>
      <c r="AY17" s="27"/>
      <c r="AZ17" s="221"/>
      <c r="BA17" s="27"/>
      <c r="BB17" s="27"/>
      <c r="BC17" s="27"/>
      <c r="BD17" s="27"/>
      <c r="BE17" s="27"/>
      <c r="BF17" s="27"/>
      <c r="BG17" s="27"/>
      <c r="BH17" s="27"/>
      <c r="BI17" s="27"/>
      <c r="BJ17" s="27"/>
      <c r="BK17" s="27"/>
      <c r="BL17" s="27"/>
      <c r="BM17" s="27"/>
      <c r="BN17" s="27"/>
      <c r="BO17" s="27"/>
      <c r="BP17" s="27"/>
      <c r="BQ17" s="27"/>
      <c r="BR17" s="27"/>
      <c r="BS17" s="27"/>
      <c r="BT17" s="27"/>
      <c r="BU17" s="27"/>
      <c r="BV17" s="27"/>
      <c r="BW17" s="27"/>
      <c r="BX17" s="27"/>
      <c r="BY17" s="972"/>
      <c r="BZ17" s="390"/>
      <c r="CA17" s="972"/>
      <c r="CB17" s="27"/>
      <c r="CC17" s="972"/>
      <c r="CD17" s="972"/>
      <c r="CE17" s="972"/>
      <c r="CF17" s="972"/>
      <c r="CG17" s="972"/>
      <c r="CH17" s="27"/>
      <c r="CI17" s="27"/>
      <c r="CJ17" s="27"/>
      <c r="CK17" s="27"/>
      <c r="CL17" s="27"/>
      <c r="CM17" s="27"/>
      <c r="CN17" s="27"/>
      <c r="CO17" s="27"/>
      <c r="CP17" s="27"/>
      <c r="CQ17" s="27"/>
      <c r="CR17" s="221"/>
      <c r="CS17" s="27"/>
      <c r="CT17" s="27"/>
      <c r="CU17" s="27"/>
      <c r="CV17" s="221"/>
      <c r="CW17" s="27"/>
      <c r="CX17" s="27"/>
      <c r="CY17" s="27"/>
      <c r="CZ17" s="27"/>
      <c r="DA17" s="27"/>
      <c r="DB17" s="27"/>
      <c r="DC17" s="27"/>
      <c r="DD17" s="27"/>
      <c r="DE17" s="27"/>
      <c r="DF17" s="27"/>
      <c r="DG17" s="27"/>
      <c r="DH17" s="27"/>
      <c r="DI17" s="27"/>
      <c r="DJ17" s="876"/>
      <c r="DK17" s="27"/>
      <c r="DL17" s="27"/>
      <c r="DM17" s="27"/>
      <c r="DN17" s="27"/>
      <c r="DO17" s="27"/>
      <c r="DP17" s="910"/>
      <c r="DQ17" s="27"/>
      <c r="DR17" s="27"/>
      <c r="DS17" s="27"/>
      <c r="DT17" s="910"/>
      <c r="DU17" s="27"/>
      <c r="DV17" s="27">
        <v>1.04</v>
      </c>
      <c r="DW17" s="896"/>
      <c r="DX17" s="896"/>
      <c r="DY17" s="896"/>
      <c r="DZ17" s="896"/>
      <c r="EA17" s="896"/>
      <c r="EB17" s="1025"/>
      <c r="EC17" s="1025"/>
      <c r="ED17" s="53"/>
      <c r="EE17" s="53">
        <v>0.99</v>
      </c>
      <c r="EF17" s="53">
        <v>0.97499999999999998</v>
      </c>
      <c r="EG17" s="53">
        <v>0.96599999999999997</v>
      </c>
      <c r="EH17" s="27">
        <v>1.08</v>
      </c>
      <c r="EI17" s="984">
        <v>1.08</v>
      </c>
      <c r="EJ17" s="27">
        <v>1.04</v>
      </c>
      <c r="EK17" s="53">
        <v>0.98799999999999999</v>
      </c>
      <c r="EL17" s="1047"/>
      <c r="EM17" s="53">
        <v>0.98</v>
      </c>
      <c r="EN17" s="53">
        <v>1</v>
      </c>
      <c r="EO17" s="27"/>
      <c r="EP17" s="53">
        <v>1.1399999999999999</v>
      </c>
      <c r="EQ17" s="53"/>
      <c r="ER17" s="1047"/>
      <c r="ES17" s="53"/>
      <c r="ET17" s="53"/>
      <c r="EU17" s="27"/>
      <c r="EV17" s="1047">
        <v>1.1399999999999999</v>
      </c>
      <c r="EW17" s="1047"/>
      <c r="EX17" s="53">
        <v>1.135</v>
      </c>
      <c r="EY17" s="53"/>
      <c r="EZ17" s="53"/>
      <c r="FA17" s="53"/>
      <c r="FB17" s="53"/>
      <c r="FC17" s="53"/>
      <c r="FD17" s="53"/>
      <c r="FE17" s="1037">
        <v>1.1299999999999999</v>
      </c>
      <c r="FF17" s="53"/>
      <c r="FG17" s="53"/>
      <c r="FH17" s="1037">
        <v>1.1399999999999999</v>
      </c>
      <c r="FI17" s="1025"/>
      <c r="FJ17" s="1037">
        <v>1.1299999999999999</v>
      </c>
      <c r="FK17" s="53"/>
      <c r="FL17" s="53"/>
      <c r="FM17" s="27">
        <v>1.08</v>
      </c>
      <c r="FN17" s="984">
        <v>1.08</v>
      </c>
      <c r="FO17" s="27">
        <v>1.04</v>
      </c>
      <c r="FP17" s="53"/>
      <c r="FQ17" s="53"/>
      <c r="FR17" s="53"/>
      <c r="FS17" s="27">
        <v>1.08</v>
      </c>
      <c r="FT17" s="984">
        <v>1.08</v>
      </c>
      <c r="FU17" s="27">
        <v>1.04</v>
      </c>
      <c r="FV17" s="53"/>
      <c r="FW17" s="53"/>
      <c r="FX17" s="53"/>
      <c r="FY17" s="53"/>
      <c r="FZ17" s="27"/>
      <c r="GA17" s="27"/>
      <c r="GB17" s="27"/>
      <c r="GC17" s="27"/>
      <c r="GD17" s="27"/>
      <c r="GE17" s="27"/>
      <c r="GF17" s="27"/>
      <c r="GG17" s="27"/>
      <c r="GH17" s="894">
        <f t="shared" si="22"/>
        <v>-1</v>
      </c>
      <c r="GI17" s="1042"/>
      <c r="GJ17" s="913"/>
      <c r="GK17" s="913"/>
      <c r="GL17" s="913"/>
      <c r="GM17" s="913"/>
      <c r="GN17" s="913"/>
      <c r="GO17" s="53"/>
      <c r="GP17" s="913"/>
      <c r="GQ17" s="913"/>
      <c r="GR17" s="53"/>
      <c r="GS17" s="53"/>
      <c r="GT17" s="27"/>
      <c r="GU17" s="27"/>
      <c r="GV17" s="27"/>
      <c r="GW17" s="53"/>
      <c r="GX17" s="53"/>
      <c r="GY17" s="53"/>
      <c r="GZ17" s="53"/>
      <c r="HA17" s="53"/>
      <c r="HB17" s="53"/>
      <c r="HC17" s="53"/>
      <c r="HD17" s="53"/>
      <c r="HE17" s="53"/>
      <c r="HF17" s="53"/>
      <c r="HG17" s="53"/>
      <c r="HH17" s="53"/>
      <c r="HI17" s="53"/>
      <c r="HJ17" s="53"/>
      <c r="HK17" s="53"/>
      <c r="HL17" s="53"/>
      <c r="HM17" s="53"/>
      <c r="HN17" s="53"/>
      <c r="HO17" s="53"/>
      <c r="HP17" s="53"/>
      <c r="HQ17" s="53"/>
      <c r="HR17" s="53"/>
      <c r="HS17" s="53"/>
      <c r="HT17" s="53"/>
      <c r="HU17" s="53"/>
      <c r="HV17" s="27"/>
      <c r="HW17" s="27"/>
      <c r="HX17" s="27"/>
      <c r="HY17" s="27"/>
      <c r="HZ17" s="53"/>
      <c r="IA17" s="27"/>
      <c r="IB17" s="27"/>
      <c r="IC17" s="53"/>
      <c r="ID17" s="27"/>
      <c r="IE17" s="27"/>
      <c r="IF17" s="27"/>
      <c r="IG17" s="27"/>
      <c r="IH17" s="221"/>
      <c r="II17" s="221"/>
      <c r="IJ17" s="221"/>
      <c r="IK17" s="53"/>
      <c r="IL17" s="221"/>
      <c r="IM17" s="221"/>
      <c r="IN17" s="53"/>
      <c r="IO17" s="53"/>
      <c r="IP17" s="53"/>
      <c r="IQ17" s="53"/>
      <c r="IR17" s="53"/>
      <c r="IS17" s="53"/>
      <c r="IT17" s="53"/>
      <c r="IU17" s="53"/>
      <c r="IV17" s="1042"/>
      <c r="IW17" s="1042"/>
      <c r="IX17" s="1042"/>
      <c r="IY17" s="380"/>
      <c r="IZ17" s="896">
        <v>1.04</v>
      </c>
      <c r="JA17" s="896"/>
      <c r="JB17" s="896"/>
      <c r="JC17" s="896"/>
      <c r="JD17" s="896"/>
      <c r="JE17" s="896"/>
      <c r="JF17" s="896"/>
      <c r="JG17" s="896"/>
      <c r="JH17" s="896"/>
      <c r="JI17" s="896"/>
      <c r="JJ17" s="896"/>
      <c r="JK17" s="896"/>
      <c r="JL17" s="896"/>
      <c r="JM17" s="896"/>
      <c r="JN17" s="896"/>
      <c r="JO17" s="896"/>
      <c r="JP17" s="896"/>
      <c r="JQ17" s="896"/>
      <c r="JR17" s="896"/>
      <c r="JS17" s="896"/>
      <c r="JT17" s="896"/>
      <c r="JU17" s="896"/>
      <c r="JV17" s="896"/>
      <c r="JW17" s="896"/>
      <c r="JX17" s="896"/>
      <c r="JY17" s="896"/>
      <c r="JZ17" s="896"/>
      <c r="KA17" s="896"/>
      <c r="KB17" s="896"/>
      <c r="KC17" s="896"/>
      <c r="KD17" s="896"/>
      <c r="KE17" s="896"/>
      <c r="KF17" s="896"/>
      <c r="KG17" s="896"/>
      <c r="KH17" s="896"/>
      <c r="KI17" s="896"/>
      <c r="KJ17" s="896"/>
      <c r="KK17" s="896"/>
      <c r="KL17" s="896"/>
      <c r="KM17" s="896"/>
      <c r="KN17" s="896"/>
      <c r="KO17" s="896"/>
      <c r="KP17" s="896"/>
      <c r="KQ17" s="896"/>
      <c r="KR17" s="896"/>
      <c r="KS17" s="896"/>
      <c r="KT17" s="896"/>
      <c r="KU17" s="896"/>
      <c r="KV17" s="896"/>
      <c r="KW17" s="896"/>
      <c r="KX17" s="896"/>
      <c r="KY17" s="896"/>
      <c r="KZ17" s="896"/>
      <c r="LA17" s="896"/>
      <c r="LB17" s="896"/>
      <c r="LC17" s="896"/>
      <c r="LD17" s="896"/>
      <c r="LE17" s="896"/>
      <c r="LF17" s="896"/>
      <c r="LG17" s="896"/>
      <c r="LH17" s="896"/>
      <c r="LI17" s="896"/>
      <c r="LJ17" s="896"/>
      <c r="LK17" s="896"/>
      <c r="LL17" s="896"/>
      <c r="LM17" s="896"/>
      <c r="LN17" s="896"/>
      <c r="LO17" s="896"/>
      <c r="LP17" s="896"/>
      <c r="LQ17" s="896"/>
      <c r="LR17" s="896"/>
      <c r="LS17" s="896"/>
      <c r="LT17" s="896"/>
      <c r="LU17" s="896"/>
      <c r="LV17" s="896"/>
      <c r="LW17" s="896"/>
      <c r="LX17" s="896"/>
      <c r="LY17" s="896"/>
      <c r="LZ17" s="896"/>
      <c r="MA17" s="896"/>
      <c r="MB17" s="896"/>
      <c r="MC17" s="896"/>
      <c r="MD17" s="896"/>
      <c r="ME17" s="896"/>
      <c r="MF17" s="896"/>
      <c r="MG17" s="896"/>
      <c r="MH17" s="896"/>
      <c r="MI17" s="896"/>
      <c r="MJ17" s="896"/>
      <c r="MK17" s="896"/>
      <c r="ML17" s="896"/>
      <c r="MM17" s="896"/>
      <c r="MN17" s="896"/>
      <c r="MO17" s="896"/>
      <c r="MP17" s="896"/>
      <c r="MQ17" s="896"/>
      <c r="MR17" s="896"/>
      <c r="MS17" s="896"/>
      <c r="MT17" s="896"/>
      <c r="MU17" s="896"/>
      <c r="MV17" s="896"/>
      <c r="MW17" s="896"/>
      <c r="MX17" s="896"/>
      <c r="MY17" s="896"/>
      <c r="MZ17" s="896"/>
      <c r="NA17" s="896"/>
      <c r="NB17" s="896"/>
      <c r="NC17" s="896"/>
      <c r="ND17" s="896"/>
      <c r="NE17" s="896"/>
      <c r="NF17" s="896"/>
      <c r="NG17" s="896"/>
      <c r="NH17" s="896"/>
      <c r="NI17" s="896"/>
      <c r="NJ17" s="896"/>
      <c r="NK17" s="896"/>
      <c r="NL17" s="896"/>
      <c r="NM17" s="896"/>
      <c r="NN17" s="896"/>
      <c r="NO17" s="53">
        <v>1.052</v>
      </c>
      <c r="NP17" s="896"/>
      <c r="NQ17" s="896"/>
      <c r="NR17" s="896"/>
      <c r="NS17" s="896"/>
      <c r="NT17" s="896"/>
      <c r="NU17" s="896"/>
      <c r="NV17" s="896"/>
      <c r="NW17" s="896"/>
      <c r="NX17" s="896">
        <v>1.03</v>
      </c>
      <c r="NY17" s="53">
        <v>1.036</v>
      </c>
      <c r="NZ17" s="53">
        <v>1.0580000000000001</v>
      </c>
      <c r="OA17" s="27">
        <v>1.0529999999999999</v>
      </c>
      <c r="OB17" s="53">
        <v>1.04</v>
      </c>
      <c r="OC17" s="1047">
        <v>1.04</v>
      </c>
      <c r="OD17" s="53">
        <v>1.052</v>
      </c>
      <c r="OE17" s="53">
        <v>1.0329999999999999</v>
      </c>
      <c r="OF17" s="53">
        <v>1.0189999999999999</v>
      </c>
      <c r="OG17" s="53">
        <v>1.04</v>
      </c>
      <c r="OH17" s="390"/>
      <c r="OI17" s="53"/>
      <c r="OJ17" s="53"/>
      <c r="OK17" s="53"/>
      <c r="OL17" s="53"/>
      <c r="OM17" s="1047">
        <v>1.18</v>
      </c>
      <c r="ON17" s="27"/>
      <c r="OO17" s="53"/>
      <c r="OP17" s="53"/>
      <c r="OQ17" s="53"/>
      <c r="OR17" s="53"/>
      <c r="OS17" s="53"/>
      <c r="OT17" s="53"/>
      <c r="OU17" s="1038">
        <v>1.17</v>
      </c>
      <c r="OV17" s="1038"/>
      <c r="OW17" s="1038"/>
      <c r="OX17" s="1038"/>
      <c r="OY17" s="1038"/>
      <c r="OZ17" s="1038"/>
      <c r="PA17" s="53"/>
      <c r="PB17" s="53"/>
      <c r="PC17" s="53">
        <v>1.04</v>
      </c>
      <c r="PD17" s="1047">
        <v>1.04</v>
      </c>
      <c r="PE17" s="53">
        <v>1.052</v>
      </c>
      <c r="PF17" s="1047">
        <v>1.22</v>
      </c>
      <c r="PG17" s="53"/>
      <c r="PH17" s="53"/>
      <c r="PI17" s="1047">
        <v>1.21</v>
      </c>
      <c r="PJ17" s="53">
        <v>1.04</v>
      </c>
      <c r="PK17" s="1047">
        <v>1.04</v>
      </c>
      <c r="PL17" s="53">
        <v>1.052</v>
      </c>
      <c r="PM17" s="53"/>
      <c r="PN17" s="53"/>
      <c r="PO17" s="1047">
        <v>1.28</v>
      </c>
      <c r="PP17" s="53"/>
      <c r="PQ17" s="53"/>
      <c r="PR17" s="1038">
        <v>1.27</v>
      </c>
      <c r="PS17" s="27"/>
      <c r="PT17" s="27"/>
      <c r="PU17" s="27"/>
      <c r="PV17" s="27"/>
      <c r="PW17" s="1047">
        <v>1.73</v>
      </c>
      <c r="PX17" s="53"/>
      <c r="PY17" s="53"/>
      <c r="PZ17" s="1047">
        <v>1.22</v>
      </c>
      <c r="QA17" s="1047"/>
      <c r="QB17" s="894">
        <f t="shared" si="23"/>
        <v>-1</v>
      </c>
      <c r="QC17" s="53">
        <v>1.0900000000000001</v>
      </c>
      <c r="QD17" s="1155"/>
      <c r="QE17" s="884"/>
      <c r="QF17" s="884"/>
      <c r="QG17" s="1150"/>
      <c r="QH17" s="884"/>
      <c r="QI17" s="884"/>
      <c r="QJ17" s="884"/>
      <c r="QK17" s="884"/>
      <c r="QL17" s="884"/>
      <c r="QM17" s="56"/>
      <c r="QN17" s="56"/>
      <c r="QO17" s="56"/>
      <c r="QP17" s="66"/>
      <c r="QQ17" s="56"/>
      <c r="QR17" s="56"/>
      <c r="QS17" s="1152"/>
      <c r="QT17" s="1153"/>
      <c r="QU17" s="1152"/>
      <c r="QV17" s="1152"/>
      <c r="QW17" s="56"/>
      <c r="QX17" s="56"/>
      <c r="QY17" s="56"/>
      <c r="QZ17" s="56"/>
      <c r="RA17" s="56"/>
      <c r="RB17" s="56"/>
      <c r="RC17" s="56"/>
      <c r="RD17" s="56"/>
      <c r="RE17" s="56"/>
      <c r="RF17" s="56"/>
      <c r="RG17" s="56"/>
      <c r="RH17" s="56"/>
      <c r="RI17" s="56"/>
      <c r="RJ17" s="56"/>
      <c r="RK17" s="56"/>
      <c r="RL17" s="56"/>
      <c r="RM17" s="56"/>
      <c r="RN17" s="56"/>
      <c r="RO17" s="56"/>
      <c r="RP17" s="56"/>
      <c r="RQ17" s="66"/>
      <c r="RR17" s="66"/>
      <c r="RS17" s="66"/>
      <c r="RT17" s="66"/>
      <c r="RU17" s="1154"/>
      <c r="RV17" s="66"/>
      <c r="RW17" s="56"/>
      <c r="RX17" s="66"/>
      <c r="RY17" s="66"/>
      <c r="RZ17" s="1154"/>
      <c r="SA17" s="66"/>
      <c r="SB17" s="66"/>
      <c r="SC17" s="66"/>
      <c r="SD17" s="66"/>
      <c r="SE17" s="66"/>
      <c r="SF17" s="56"/>
      <c r="SG17" s="66"/>
      <c r="SH17" s="66"/>
      <c r="SI17" s="66"/>
      <c r="SJ17" s="66"/>
      <c r="SK17" s="66"/>
      <c r="SL17" s="66"/>
      <c r="SM17" s="66"/>
      <c r="SN17" s="66"/>
      <c r="SO17" s="66"/>
      <c r="SP17" s="66"/>
      <c r="SQ17" s="66"/>
      <c r="SR17" s="56"/>
      <c r="SS17" s="66"/>
      <c r="ST17" s="66"/>
      <c r="SU17" s="66"/>
      <c r="SV17" s="66"/>
      <c r="SW17" s="66"/>
      <c r="SX17" s="66"/>
      <c r="SY17" s="66"/>
      <c r="SZ17" s="66"/>
      <c r="TA17" s="56"/>
      <c r="TB17" s="56"/>
      <c r="TC17" s="56"/>
      <c r="TD17" s="66"/>
      <c r="TE17" s="56"/>
      <c r="TF17" s="56"/>
      <c r="TG17" s="56"/>
      <c r="TH17" s="56"/>
      <c r="TI17" s="66"/>
      <c r="TJ17" s="56"/>
      <c r="TK17" s="1151"/>
      <c r="TL17" s="1152"/>
      <c r="TM17" s="56"/>
      <c r="TN17" s="56"/>
      <c r="TO17" s="56"/>
      <c r="TP17" s="56"/>
      <c r="TQ17" s="56"/>
      <c r="TR17" s="56"/>
      <c r="TS17" s="56"/>
      <c r="TT17" s="56"/>
      <c r="TU17" s="878"/>
      <c r="TV17" s="56"/>
      <c r="TW17" s="56"/>
      <c r="TX17" s="878"/>
      <c r="TY17" s="56"/>
      <c r="TZ17" s="56"/>
      <c r="UA17" s="56"/>
      <c r="UB17" s="56"/>
      <c r="UC17" s="889"/>
      <c r="UD17" s="889"/>
      <c r="UE17" s="889"/>
      <c r="UF17" s="56"/>
      <c r="UG17" s="889"/>
      <c r="UH17" s="66"/>
      <c r="UI17" s="66"/>
      <c r="UJ17" s="66"/>
      <c r="UK17" s="66"/>
      <c r="UL17" s="53">
        <v>1.0840000000000001</v>
      </c>
      <c r="UM17" s="53"/>
      <c r="UN17" s="53"/>
      <c r="UO17" s="53"/>
      <c r="UP17" s="53"/>
      <c r="UQ17" s="53"/>
      <c r="UR17" s="53"/>
      <c r="US17" s="53"/>
      <c r="UT17" s="53"/>
      <c r="UU17" s="53">
        <v>1.077</v>
      </c>
      <c r="UV17" s="53">
        <v>1.081</v>
      </c>
      <c r="UW17" s="53">
        <v>1.0649999999999999</v>
      </c>
      <c r="UX17" s="53">
        <v>1.0900000000000001</v>
      </c>
      <c r="UY17" s="1047">
        <v>1.0900000000000001</v>
      </c>
      <c r="UZ17" s="53">
        <v>1.0840000000000001</v>
      </c>
      <c r="VA17" s="53">
        <v>1.069</v>
      </c>
      <c r="VB17" s="53">
        <v>1.08</v>
      </c>
      <c r="VC17" s="53">
        <v>1.079</v>
      </c>
      <c r="VD17" s="27"/>
      <c r="VE17" s="53"/>
      <c r="VF17" s="53"/>
      <c r="VG17" s="1047">
        <v>1.1299999999999999</v>
      </c>
      <c r="VH17" s="53">
        <v>1.1499999999999999</v>
      </c>
      <c r="VI17" s="53"/>
      <c r="VJ17" s="1047">
        <v>1.24</v>
      </c>
      <c r="VK17" s="27"/>
      <c r="VL17" s="53"/>
      <c r="VM17" s="53"/>
      <c r="VN17" s="53"/>
      <c r="VO17" s="53"/>
      <c r="VP17" s="53"/>
      <c r="VQ17" s="53"/>
      <c r="VR17" s="53"/>
      <c r="VS17" s="53"/>
      <c r="VT17" s="27"/>
      <c r="VU17" s="1047">
        <v>1.22</v>
      </c>
      <c r="VV17" s="1047"/>
      <c r="VW17" s="1047"/>
      <c r="VX17" s="53"/>
      <c r="VY17" s="53"/>
      <c r="VZ17" s="1047">
        <v>1.24</v>
      </c>
      <c r="WA17" s="53">
        <v>1.0900000000000001</v>
      </c>
      <c r="WB17" s="1047">
        <v>1.0900000000000001</v>
      </c>
      <c r="WC17" s="53">
        <v>1.0840000000000001</v>
      </c>
      <c r="WD17" s="53"/>
      <c r="WE17" s="1047">
        <v>1.27</v>
      </c>
      <c r="WF17" s="53"/>
      <c r="WG17" s="53"/>
      <c r="WH17" s="53">
        <v>1.0900000000000001</v>
      </c>
      <c r="WI17" s="1047">
        <v>1.0900000000000001</v>
      </c>
      <c r="WJ17" s="53">
        <v>1.0840000000000001</v>
      </c>
      <c r="WK17" s="53"/>
      <c r="WL17" s="53"/>
      <c r="WM17" s="53"/>
      <c r="WN17" s="53"/>
      <c r="WO17" s="1038">
        <v>1.31</v>
      </c>
      <c r="WP17" s="27"/>
      <c r="WQ17" s="27"/>
      <c r="WR17" s="27"/>
      <c r="WS17" s="27"/>
      <c r="WT17" s="27"/>
      <c r="WU17" s="27"/>
      <c r="WV17" s="53"/>
      <c r="WW17" s="53"/>
      <c r="WX17" s="894">
        <f t="shared" si="24"/>
        <v>-1</v>
      </c>
      <c r="WY17" s="1593">
        <v>0.93</v>
      </c>
      <c r="WZ17" s="1150"/>
      <c r="XA17" s="1150"/>
      <c r="XB17" s="1150"/>
      <c r="XC17" s="1150"/>
      <c r="XD17" s="1026"/>
      <c r="XE17" s="1026"/>
      <c r="XF17" s="56"/>
      <c r="XG17" s="884"/>
      <c r="XH17" s="884"/>
      <c r="XI17" s="56"/>
      <c r="XJ17" s="56"/>
      <c r="XK17" s="56"/>
      <c r="XL17" s="56"/>
      <c r="XM17" s="56"/>
      <c r="XN17" s="56"/>
      <c r="XO17" s="56"/>
      <c r="XP17" s="56"/>
      <c r="XQ17" s="56"/>
      <c r="XR17" s="56"/>
      <c r="XS17" s="629"/>
      <c r="XT17" s="56"/>
      <c r="XU17" s="56"/>
      <c r="XV17" s="56"/>
      <c r="XW17" s="56"/>
      <c r="XX17" s="56"/>
      <c r="XY17" s="56"/>
      <c r="XZ17" s="56"/>
      <c r="YA17" s="56"/>
      <c r="YB17" s="56"/>
      <c r="YC17" s="56"/>
      <c r="YD17" s="56"/>
      <c r="YE17" s="56"/>
      <c r="YF17" s="56"/>
      <c r="YG17" s="56"/>
      <c r="YH17" s="56"/>
      <c r="YI17" s="56"/>
      <c r="YJ17" s="56"/>
      <c r="YK17" s="56"/>
      <c r="YL17" s="56"/>
      <c r="YM17" s="66"/>
      <c r="YN17" s="56"/>
      <c r="YO17" s="66"/>
      <c r="YP17" s="56"/>
      <c r="YQ17" s="56"/>
      <c r="YR17" s="56"/>
      <c r="YS17" s="66"/>
      <c r="YT17" s="66"/>
      <c r="YU17" s="66"/>
      <c r="YV17" s="56"/>
      <c r="YW17" s="66"/>
      <c r="YX17" s="66"/>
      <c r="YY17" s="66"/>
      <c r="YZ17" s="66"/>
      <c r="ZA17" s="1598"/>
      <c r="ZB17" s="1598"/>
      <c r="ZC17" s="56"/>
      <c r="ZD17" s="1598"/>
      <c r="ZE17" s="1598"/>
      <c r="ZF17" s="1598"/>
      <c r="ZG17" s="1598"/>
      <c r="ZH17" s="1598"/>
      <c r="ZI17" s="1598"/>
      <c r="ZJ17" s="1598"/>
      <c r="ZK17" s="1598"/>
      <c r="ZL17" s="628"/>
      <c r="ZM17" s="1599"/>
      <c r="ZN17" s="1600"/>
      <c r="ZO17" s="1598"/>
      <c r="ZP17" s="1598"/>
      <c r="ZQ17" s="251"/>
      <c r="ZR17" s="251"/>
      <c r="ZS17" s="251"/>
      <c r="ZT17" s="251"/>
      <c r="ZU17" s="251"/>
      <c r="ZV17" s="251"/>
      <c r="ZW17" s="66"/>
      <c r="ZX17" s="251"/>
      <c r="ZY17" s="251"/>
      <c r="ZZ17" s="251"/>
      <c r="AAA17" s="630"/>
      <c r="AAB17" s="251"/>
      <c r="AAC17" s="251"/>
      <c r="AAD17" s="56"/>
      <c r="AAE17" s="1154"/>
      <c r="AAF17" s="56"/>
      <c r="AAG17" s="56"/>
      <c r="AAH17" s="56"/>
      <c r="AAI17" s="56"/>
      <c r="AAJ17" s="56"/>
      <c r="AAK17" s="56"/>
      <c r="AAL17" s="56"/>
      <c r="AAM17" s="56"/>
      <c r="AAN17" s="56"/>
      <c r="AAO17" s="56"/>
      <c r="AAP17" s="56"/>
      <c r="AAQ17" s="56"/>
      <c r="AAR17" s="56"/>
      <c r="AAS17" s="56"/>
      <c r="AAT17" s="56"/>
      <c r="AAU17" s="56"/>
      <c r="AAV17" s="56"/>
      <c r="AAW17" s="56"/>
      <c r="AAX17" s="56"/>
      <c r="AAY17" s="56"/>
      <c r="AAZ17" s="56"/>
      <c r="ABA17" s="56"/>
      <c r="ABB17" s="56"/>
      <c r="ABC17" s="56"/>
      <c r="ABD17" s="56"/>
      <c r="ABE17" s="56"/>
      <c r="ABF17" s="911"/>
      <c r="ABG17" s="56"/>
      <c r="ABH17" s="56"/>
      <c r="ABI17" s="56"/>
      <c r="ABJ17" s="56"/>
      <c r="ABK17" s="53">
        <v>0.92700000000000005</v>
      </c>
      <c r="ABL17" s="53"/>
      <c r="ABM17" s="53"/>
      <c r="ABN17" s="53"/>
      <c r="ABO17" s="53"/>
      <c r="ABP17" s="53"/>
      <c r="ABQ17" s="53"/>
      <c r="ABR17" s="53"/>
      <c r="ABS17" s="53"/>
      <c r="ABT17" s="53">
        <v>0.875</v>
      </c>
      <c r="ABU17" s="53">
        <v>0.89500000000000002</v>
      </c>
      <c r="ABV17" s="27">
        <v>0.88400000000000001</v>
      </c>
      <c r="ABW17" s="676">
        <v>0.93</v>
      </c>
      <c r="ABX17" s="1594">
        <v>0.93</v>
      </c>
      <c r="ABY17" s="53">
        <v>0.92700000000000005</v>
      </c>
      <c r="ABZ17" s="53">
        <v>0.88100000000000001</v>
      </c>
      <c r="ACA17" s="53">
        <v>0.88500000000000001</v>
      </c>
      <c r="ACB17" s="53">
        <v>0.89300000000000002</v>
      </c>
      <c r="ACC17" s="27"/>
      <c r="ACD17" s="53"/>
      <c r="ACE17" s="53"/>
      <c r="ACF17" s="53"/>
      <c r="ACG17" s="53"/>
      <c r="ACH17" s="1047">
        <v>1.05</v>
      </c>
      <c r="ACI17" s="27"/>
      <c r="ACJ17" s="53"/>
      <c r="ACK17" s="53"/>
      <c r="ACL17" s="53"/>
      <c r="ACM17" s="53"/>
      <c r="ACN17" s="53"/>
      <c r="ACO17" s="53"/>
      <c r="ACP17" s="53"/>
      <c r="ACQ17" s="53"/>
      <c r="ACR17" s="53"/>
      <c r="ACS17" s="53"/>
      <c r="ACT17" s="53"/>
      <c r="ACU17" s="53"/>
      <c r="ACV17" s="1038">
        <v>1.08</v>
      </c>
      <c r="ACW17" s="53"/>
      <c r="ACX17" s="53"/>
      <c r="ACY17" s="676">
        <v>0.93</v>
      </c>
      <c r="ACZ17" s="1594">
        <v>0.93</v>
      </c>
      <c r="ADA17" s="53">
        <v>0.92700000000000005</v>
      </c>
      <c r="ADB17" s="53"/>
      <c r="ADC17" s="53"/>
      <c r="ADD17" s="53"/>
      <c r="ADE17" s="676">
        <v>0.93</v>
      </c>
      <c r="ADF17" s="1594">
        <v>0.93</v>
      </c>
      <c r="ADG17" s="53">
        <v>0.92700000000000005</v>
      </c>
      <c r="ADH17" s="53"/>
      <c r="ADI17" s="53"/>
      <c r="ADJ17" s="1037">
        <v>1.1299999999999999</v>
      </c>
      <c r="ADK17" s="53"/>
      <c r="ADL17" s="53"/>
      <c r="ADM17" s="27"/>
      <c r="ADN17" s="27"/>
      <c r="ADO17" s="27"/>
      <c r="ADP17" s="27"/>
      <c r="ADQ17" s="27"/>
      <c r="ADR17" s="53"/>
      <c r="ADS17" s="53"/>
      <c r="ADT17" s="53"/>
      <c r="ADU17" s="913"/>
      <c r="ADV17" s="676">
        <v>0.93</v>
      </c>
      <c r="ADW17" s="1594">
        <v>0.93</v>
      </c>
      <c r="ADX17" s="53">
        <v>0.92700000000000005</v>
      </c>
      <c r="ADY17" s="27"/>
      <c r="ADZ17" s="380">
        <f t="shared" si="25"/>
        <v>-1</v>
      </c>
      <c r="AEA17" s="1042">
        <v>1.17</v>
      </c>
      <c r="AEB17" s="884"/>
      <c r="AEC17" s="884"/>
      <c r="AED17" s="884"/>
      <c r="AEE17" s="884"/>
      <c r="AEF17" s="884"/>
      <c r="AEG17" s="884"/>
      <c r="AEH17" s="884"/>
      <c r="AEI17" s="884"/>
      <c r="AEJ17" s="884"/>
      <c r="AEK17" s="56"/>
      <c r="AEL17" s="56"/>
      <c r="AEM17" s="884"/>
      <c r="AEN17" s="56"/>
      <c r="AEO17" s="56"/>
      <c r="AEP17" s="56"/>
      <c r="AEQ17" s="56"/>
      <c r="AER17" s="56"/>
      <c r="AES17" s="56"/>
      <c r="AET17" s="56"/>
      <c r="AEU17" s="629"/>
      <c r="AEV17" s="56"/>
      <c r="AEW17" s="56"/>
      <c r="AEX17" s="56"/>
      <c r="AEY17" s="56"/>
      <c r="AEZ17" s="56"/>
      <c r="AFA17" s="56"/>
      <c r="AFB17" s="136"/>
      <c r="AFC17" s="56"/>
      <c r="AFD17" s="56"/>
      <c r="AFE17" s="56"/>
      <c r="AFF17" s="56"/>
      <c r="AFG17" s="56"/>
      <c r="AFH17" s="56"/>
      <c r="AFI17" s="66"/>
      <c r="AFJ17" s="56"/>
      <c r="AFK17" s="56"/>
      <c r="AFL17" s="56"/>
      <c r="AFM17" s="56"/>
      <c r="AFN17" s="56"/>
      <c r="AFO17" s="56"/>
      <c r="AFP17" s="56"/>
      <c r="AFQ17" s="66"/>
      <c r="AFR17" s="66"/>
      <c r="AFS17" s="66"/>
      <c r="AFT17" s="66"/>
      <c r="AFU17" s="56"/>
      <c r="AFV17" s="56"/>
      <c r="AFW17" s="66"/>
      <c r="AFX17" s="56"/>
      <c r="AFY17" s="66"/>
      <c r="AFZ17" s="56"/>
      <c r="AGA17" s="66"/>
      <c r="AGB17" s="56"/>
      <c r="AGC17" s="56"/>
      <c r="AGD17" s="56"/>
      <c r="AGE17" s="56"/>
      <c r="AGF17" s="884"/>
      <c r="AGG17" s="56"/>
      <c r="AGH17" s="56"/>
      <c r="AGI17" s="56"/>
      <c r="AGJ17" s="56"/>
      <c r="AGK17" s="884"/>
      <c r="AGL17" s="56"/>
      <c r="AGM17" s="56"/>
      <c r="AGN17" s="56"/>
      <c r="AGO17" s="56"/>
      <c r="AGP17" s="56"/>
      <c r="AGQ17" s="56"/>
      <c r="AGR17" s="56"/>
      <c r="AGS17" s="56"/>
      <c r="AGT17" s="1598"/>
      <c r="AGU17" s="1598"/>
      <c r="AGV17" s="1598"/>
      <c r="AGW17" s="1598"/>
      <c r="AGX17" s="66"/>
      <c r="AGY17" s="66"/>
      <c r="AGZ17" s="66"/>
      <c r="AHA17" s="66"/>
      <c r="AHB17" s="66"/>
      <c r="AHC17" s="66"/>
      <c r="AHD17" s="66"/>
      <c r="AHE17" s="66"/>
      <c r="AHF17" s="56"/>
      <c r="AHG17" s="66"/>
      <c r="AHH17" s="56"/>
      <c r="AHI17" s="1154"/>
      <c r="AHJ17" s="56"/>
      <c r="AHK17" s="56"/>
      <c r="AHL17" s="56"/>
      <c r="AHM17" s="1152"/>
      <c r="AHN17" s="1151"/>
      <c r="AHO17" s="56"/>
      <c r="AHP17" s="56"/>
      <c r="AHQ17" s="56"/>
      <c r="AHR17" s="56"/>
      <c r="AHS17" s="56"/>
      <c r="AHT17" s="56"/>
      <c r="AHU17" s="56"/>
      <c r="AHV17" s="56"/>
      <c r="AHW17" s="878"/>
      <c r="AHX17" s="878"/>
      <c r="AHY17" s="56"/>
      <c r="AHZ17" s="878"/>
      <c r="AIA17" s="878"/>
      <c r="AIB17" s="56"/>
      <c r="AIC17" s="56"/>
      <c r="AID17" s="56"/>
      <c r="AIE17" s="56"/>
      <c r="AIF17" s="56"/>
      <c r="AIG17" s="56"/>
      <c r="AIH17" s="56"/>
      <c r="AII17" s="56"/>
      <c r="AIJ17" s="56"/>
      <c r="AIK17" s="53">
        <v>1.1779999999999999</v>
      </c>
      <c r="AIL17" s="53"/>
      <c r="AIM17" s="53"/>
      <c r="AIN17" s="53"/>
      <c r="AIO17" s="53"/>
      <c r="AIP17" s="53"/>
      <c r="AIQ17" s="53"/>
      <c r="AIR17" s="896"/>
      <c r="AIS17" s="53"/>
      <c r="AIT17" s="53">
        <v>1.179</v>
      </c>
      <c r="AIU17" s="53">
        <v>1.1399999999999999</v>
      </c>
      <c r="AIV17" s="53">
        <v>1.18</v>
      </c>
      <c r="AIW17" s="53">
        <v>1.17</v>
      </c>
      <c r="AIX17" s="1047">
        <v>1.17</v>
      </c>
      <c r="AIY17" s="53">
        <v>1.1779999999999999</v>
      </c>
      <c r="AIZ17" s="53">
        <v>1.181</v>
      </c>
      <c r="AJA17" s="1047"/>
      <c r="AJB17" s="53">
        <v>1.1719999999999999</v>
      </c>
      <c r="AJC17" s="53">
        <v>1.161</v>
      </c>
      <c r="AJD17" s="984"/>
      <c r="AJE17" s="27"/>
      <c r="AJF17" s="53"/>
      <c r="AJG17" s="53"/>
      <c r="AJH17" s="53"/>
      <c r="AJI17" s="53"/>
      <c r="AJJ17" s="1047">
        <v>1.35</v>
      </c>
      <c r="AJK17" s="27"/>
      <c r="AJL17" s="53"/>
      <c r="AJM17" s="53"/>
      <c r="AJN17" s="53"/>
      <c r="AJO17" s="1047">
        <v>1.36</v>
      </c>
      <c r="AJP17" s="53"/>
      <c r="AJQ17" s="53"/>
      <c r="AJR17" s="53"/>
      <c r="AJS17" s="53"/>
      <c r="AJT17" s="53"/>
      <c r="AJU17" s="53"/>
      <c r="AJV17" s="53"/>
      <c r="AJW17" s="53"/>
      <c r="AJX17" s="53"/>
      <c r="AJY17" s="1038">
        <v>1.34</v>
      </c>
      <c r="AJZ17" s="53"/>
      <c r="AKA17" s="53"/>
      <c r="AKB17" s="1047">
        <v>1.41</v>
      </c>
      <c r="AKC17" s="53">
        <v>1.17</v>
      </c>
      <c r="AKD17" s="1047">
        <v>1.17</v>
      </c>
      <c r="AKE17" s="53">
        <v>1.1779999999999999</v>
      </c>
      <c r="AKF17" s="53"/>
      <c r="AKG17" s="53"/>
      <c r="AKH17" s="53"/>
      <c r="AKI17" s="53">
        <v>1.17</v>
      </c>
      <c r="AKJ17" s="1047">
        <v>1.17</v>
      </c>
      <c r="AKK17" s="53">
        <v>1.1779999999999999</v>
      </c>
      <c r="AKL17" s="53"/>
      <c r="AKM17" s="53"/>
      <c r="AKN17" s="1047">
        <v>1.46</v>
      </c>
      <c r="AKO17" s="53"/>
      <c r="AKP17" s="53"/>
      <c r="AKQ17" s="53"/>
      <c r="AKR17" s="27"/>
      <c r="AKS17" s="27"/>
      <c r="AKT17" s="1037">
        <v>1.8</v>
      </c>
      <c r="AKU17" s="1037"/>
      <c r="AKV17" s="1037"/>
      <c r="AKW17" s="1037"/>
      <c r="AKX17" s="27"/>
      <c r="AKY17" s="27"/>
      <c r="AKZ17" s="27"/>
      <c r="ALA17" s="53"/>
      <c r="ALB17" s="53"/>
      <c r="ALC17" s="53">
        <v>1.17</v>
      </c>
      <c r="ALD17" s="1047">
        <v>1.17</v>
      </c>
      <c r="ALE17" s="53">
        <v>1.1779999999999999</v>
      </c>
      <c r="ALF17" s="53"/>
      <c r="ALG17" s="53"/>
      <c r="ALH17" s="53"/>
      <c r="ALI17" s="53"/>
      <c r="ALJ17" s="1047">
        <v>1.43</v>
      </c>
      <c r="ALK17" s="53">
        <v>1.1779999999999999</v>
      </c>
      <c r="ALL17" s="53"/>
      <c r="ALM17" s="53"/>
      <c r="ALN17" s="53"/>
      <c r="ALO17" s="53"/>
      <c r="ALP17" s="53"/>
      <c r="ALQ17" s="1047">
        <v>1.43</v>
      </c>
      <c r="ALR17" s="53">
        <v>1.1779999999999999</v>
      </c>
      <c r="ALS17" s="53"/>
      <c r="ALT17" s="53"/>
      <c r="ALU17" s="53"/>
      <c r="ALV17" s="53"/>
      <c r="ALW17" s="1047">
        <v>1.43</v>
      </c>
      <c r="ALX17" s="53">
        <v>1.1779999999999999</v>
      </c>
      <c r="ALY17" s="53"/>
      <c r="ALZ17" s="1047">
        <v>1.43</v>
      </c>
      <c r="AMA17" s="53">
        <v>1.1779999999999999</v>
      </c>
      <c r="AMB17" s="53"/>
      <c r="AMC17" s="53"/>
      <c r="AMD17" s="53"/>
      <c r="AME17" s="1047">
        <v>1.43</v>
      </c>
      <c r="AMF17" s="53">
        <v>1.1779999999999999</v>
      </c>
      <c r="AMG17" s="53"/>
      <c r="AMH17" s="53"/>
      <c r="AMI17" s="896">
        <v>1.46</v>
      </c>
      <c r="AMJ17" s="910">
        <v>1.54</v>
      </c>
      <c r="AMK17" s="1047">
        <v>1.43</v>
      </c>
      <c r="AML17" s="53">
        <v>1.1779999999999999</v>
      </c>
      <c r="AMM17" s="53">
        <v>1.6779999999999999</v>
      </c>
      <c r="AMN17" s="53">
        <v>1.603</v>
      </c>
      <c r="AMO17" s="53">
        <v>1.5089999999999999</v>
      </c>
      <c r="AMP17" s="53"/>
      <c r="AMQ17" s="1047">
        <v>1.43</v>
      </c>
      <c r="AMR17" s="53">
        <v>1.1779999999999999</v>
      </c>
      <c r="AMS17" s="53">
        <v>1.633</v>
      </c>
      <c r="AMT17" s="1047">
        <v>1.43</v>
      </c>
      <c r="AMU17" s="53">
        <v>1.1779999999999999</v>
      </c>
      <c r="AMV17" s="53">
        <v>1.5289999999999999</v>
      </c>
      <c r="AMW17" s="53">
        <v>1.611</v>
      </c>
      <c r="AMX17" s="53">
        <v>1.4970000000000001</v>
      </c>
      <c r="AMY17" s="53">
        <v>1.6319999999999999</v>
      </c>
      <c r="AMZ17" s="53">
        <v>1.698</v>
      </c>
      <c r="ANA17" s="53">
        <v>1.45</v>
      </c>
      <c r="ANB17" s="1223">
        <f t="shared" si="27"/>
        <v>0.23089983022071311</v>
      </c>
      <c r="ANC17" s="204">
        <v>1.1499999999999999</v>
      </c>
      <c r="AND17" s="1150"/>
      <c r="ANE17" s="884"/>
      <c r="ANF17" s="884"/>
      <c r="ANG17" s="884"/>
      <c r="ANH17" s="884"/>
      <c r="ANI17" s="884"/>
      <c r="ANJ17" s="1150"/>
      <c r="ANK17" s="884"/>
      <c r="ANL17" s="884"/>
      <c r="ANM17" s="884"/>
      <c r="ANN17" s="884"/>
      <c r="ANO17" s="56"/>
      <c r="ANP17" s="56"/>
      <c r="ANQ17" s="56"/>
      <c r="ANR17" s="56"/>
      <c r="ANS17" s="56"/>
      <c r="ANT17" s="56"/>
      <c r="ANU17" s="56"/>
      <c r="ANV17" s="56"/>
      <c r="ANW17" s="56"/>
      <c r="ANX17" s="56"/>
      <c r="ANY17" s="56"/>
      <c r="ANZ17" s="56"/>
      <c r="AOA17" s="56"/>
      <c r="AOB17" s="56"/>
      <c r="AOC17" s="56"/>
      <c r="AOD17" s="56"/>
      <c r="AOE17" s="56"/>
      <c r="AOF17" s="56"/>
      <c r="AOG17" s="56"/>
      <c r="AOH17" s="56"/>
      <c r="AOI17" s="56"/>
      <c r="AOJ17" s="56"/>
      <c r="AOK17" s="56"/>
      <c r="AOL17" s="56"/>
      <c r="AOM17" s="56"/>
      <c r="AON17" s="56"/>
      <c r="AOO17" s="56"/>
      <c r="AOP17" s="56"/>
      <c r="AOQ17" s="56"/>
      <c r="AOR17" s="56"/>
      <c r="AOS17" s="56"/>
      <c r="AOT17" s="56"/>
      <c r="AOU17" s="66"/>
      <c r="AOV17" s="66"/>
      <c r="AOW17" s="66"/>
      <c r="AOX17" s="66"/>
      <c r="AOY17" s="66"/>
      <c r="AOZ17" s="66"/>
      <c r="APA17" s="56"/>
      <c r="APB17" s="66"/>
      <c r="APC17" s="56"/>
      <c r="APD17" s="66"/>
      <c r="APE17" s="66"/>
      <c r="APF17" s="66"/>
      <c r="APG17" s="66"/>
      <c r="APH17" s="66"/>
      <c r="API17" s="250"/>
      <c r="APJ17" s="66"/>
      <c r="APK17" s="66"/>
      <c r="APL17" s="66"/>
      <c r="APM17" s="66"/>
      <c r="APN17" s="66"/>
      <c r="APO17" s="66"/>
      <c r="APP17" s="66"/>
      <c r="APQ17" s="66"/>
      <c r="APR17" s="56"/>
      <c r="APS17" s="884"/>
      <c r="APT17" s="56"/>
      <c r="APU17" s="56"/>
      <c r="APV17" s="56"/>
      <c r="APW17" s="56"/>
      <c r="APX17" s="56"/>
      <c r="APY17" s="56"/>
      <c r="APZ17" s="56"/>
      <c r="AQA17" s="56"/>
      <c r="AQB17" s="56"/>
      <c r="AQC17" s="56"/>
      <c r="AQD17" s="56"/>
      <c r="AQE17" s="56"/>
      <c r="AQF17" s="56"/>
      <c r="AQG17" s="66"/>
      <c r="AQH17" s="56"/>
      <c r="AQI17" s="56"/>
      <c r="AQJ17" s="66"/>
      <c r="AQK17" s="56"/>
      <c r="AQL17" s="66"/>
      <c r="AQM17" s="1154"/>
      <c r="AQN17" s="56"/>
      <c r="AQO17" s="56"/>
      <c r="AQP17" s="56"/>
      <c r="AQQ17" s="56"/>
      <c r="AQR17" s="56"/>
      <c r="AQS17" s="56"/>
      <c r="AQT17" s="56"/>
      <c r="AQU17" s="56"/>
      <c r="AQV17" s="56"/>
      <c r="AQW17" s="56"/>
      <c r="AQX17" s="56"/>
      <c r="AQY17" s="56"/>
      <c r="AQZ17" s="56"/>
      <c r="ARA17" s="56"/>
      <c r="ARB17" s="56"/>
      <c r="ARC17" s="56"/>
      <c r="ARD17" s="56"/>
      <c r="ARE17" s="56"/>
      <c r="ARF17" s="56"/>
      <c r="ARG17" s="56"/>
      <c r="ARH17" s="56"/>
      <c r="ARI17" s="56"/>
      <c r="ARJ17" s="56"/>
      <c r="ARK17" s="56"/>
      <c r="ARL17" s="56"/>
      <c r="ARM17" s="911"/>
      <c r="ARN17" s="56"/>
      <c r="ARO17" s="53">
        <v>1.1319999999999999</v>
      </c>
      <c r="ARP17" s="53"/>
      <c r="ARQ17" s="53"/>
      <c r="ARR17" s="53"/>
      <c r="ARS17" s="53"/>
      <c r="ART17" s="53"/>
      <c r="ARU17" s="53"/>
      <c r="ARV17" s="53"/>
      <c r="ARW17" s="896">
        <v>1.1599999999999999</v>
      </c>
      <c r="ARX17" s="53">
        <v>1.0920000000000001</v>
      </c>
      <c r="ARY17" s="53">
        <v>1.1080000000000001</v>
      </c>
      <c r="ARZ17" s="53">
        <v>1.109</v>
      </c>
      <c r="ASA17" s="390">
        <v>1.1499999999999999</v>
      </c>
      <c r="ASB17" s="1047">
        <v>1.1499999999999999</v>
      </c>
      <c r="ASC17" s="53">
        <v>1.1319999999999999</v>
      </c>
      <c r="ASD17" s="53">
        <v>1.0860000000000001</v>
      </c>
      <c r="ASE17" s="53">
        <v>1.0920000000000001</v>
      </c>
      <c r="ASF17" s="53">
        <v>1.1120000000000001</v>
      </c>
      <c r="ASG17" s="27"/>
      <c r="ASH17" s="53"/>
      <c r="ASI17" s="49"/>
      <c r="ASJ17" s="994">
        <v>1.3</v>
      </c>
      <c r="ASK17" s="49"/>
      <c r="ASL17" s="49"/>
      <c r="ASM17" s="27"/>
      <c r="ASN17" s="53"/>
      <c r="ASO17" s="53"/>
      <c r="ASP17" s="1208">
        <v>1.27</v>
      </c>
      <c r="ASQ17" s="53"/>
      <c r="ASR17" s="53"/>
      <c r="ASS17" s="1038">
        <v>1.31</v>
      </c>
      <c r="AST17" s="53"/>
      <c r="ASU17" s="53"/>
      <c r="ASV17" s="53"/>
      <c r="ASW17" s="53"/>
      <c r="ASX17" s="1047">
        <v>1.2769999999999999</v>
      </c>
      <c r="ASY17" s="1047"/>
      <c r="ASZ17" s="1047"/>
      <c r="ATA17" s="53"/>
      <c r="ATB17" s="53"/>
      <c r="ATC17" s="390">
        <v>1.1499999999999999</v>
      </c>
      <c r="ATD17" s="1047">
        <v>1.1499999999999999</v>
      </c>
      <c r="ATE17" s="53">
        <v>1.1319999999999999</v>
      </c>
      <c r="ATF17" s="1047">
        <v>1.36</v>
      </c>
      <c r="ATG17" s="1047"/>
      <c r="ATH17" s="53"/>
      <c r="ATI17" s="390">
        <v>1.1499999999999999</v>
      </c>
      <c r="ATJ17" s="1047">
        <v>1.1499999999999999</v>
      </c>
      <c r="ATK17" s="53">
        <v>1.1319999999999999</v>
      </c>
      <c r="ATL17" s="53"/>
      <c r="ATM17" s="1047">
        <v>1.37</v>
      </c>
      <c r="ATN17" s="53"/>
      <c r="ATO17" s="53"/>
      <c r="ATP17" s="1208">
        <v>1.37</v>
      </c>
      <c r="ATQ17" s="27"/>
      <c r="ATR17" s="27"/>
      <c r="ATS17" s="27"/>
      <c r="ATT17" s="27"/>
      <c r="ATU17" s="1037">
        <v>1.89</v>
      </c>
      <c r="ATV17" s="1037"/>
      <c r="ATW17" s="1037"/>
      <c r="ATX17" s="1037"/>
      <c r="ATY17" s="1037"/>
      <c r="ATZ17" s="1037"/>
      <c r="AUA17" s="1037"/>
      <c r="AUB17" s="53"/>
      <c r="AUC17" s="53"/>
      <c r="AUD17" s="390">
        <v>1.1499999999999999</v>
      </c>
      <c r="AUE17" s="1047">
        <v>1.1499999999999999</v>
      </c>
      <c r="AUF17" s="53">
        <v>1.1319999999999999</v>
      </c>
      <c r="AUG17" s="53"/>
      <c r="AUH17" s="53"/>
      <c r="AUI17" s="53"/>
      <c r="AUJ17" s="53"/>
      <c r="AUK17" s="53"/>
      <c r="AUL17" s="1047">
        <v>1.4</v>
      </c>
      <c r="AUM17" s="53">
        <v>1.1319999999999999</v>
      </c>
      <c r="AUN17" s="53"/>
      <c r="AUO17" s="53"/>
      <c r="AUP17" s="53"/>
      <c r="AUQ17" s="53"/>
      <c r="AUR17" s="53"/>
      <c r="AUS17" s="1047">
        <v>1.4</v>
      </c>
      <c r="AUT17" s="53">
        <v>1.1319999999999999</v>
      </c>
      <c r="AUU17" s="53"/>
      <c r="AUV17" s="53"/>
      <c r="AUW17" s="53"/>
      <c r="AUX17" s="1047">
        <v>1.43</v>
      </c>
      <c r="AUY17" s="53"/>
      <c r="AUZ17" s="1047">
        <v>1.4</v>
      </c>
      <c r="AVA17" s="53">
        <v>1.1319999999999999</v>
      </c>
      <c r="AVB17" s="53"/>
      <c r="AVC17" s="1047">
        <v>1.47</v>
      </c>
      <c r="AVD17" s="1047">
        <v>1.4</v>
      </c>
      <c r="AVE17" s="53">
        <v>1.1319999999999999</v>
      </c>
      <c r="AVF17" s="53"/>
      <c r="AVG17" s="53"/>
      <c r="AVH17" s="53"/>
      <c r="AVI17" s="1047">
        <v>1.4</v>
      </c>
      <c r="AVJ17" s="53">
        <v>1.1319999999999999</v>
      </c>
      <c r="AVK17" s="53"/>
      <c r="AVL17" s="53"/>
      <c r="AVM17" s="27"/>
      <c r="AVN17" s="1047">
        <v>1.4</v>
      </c>
      <c r="AVO17" s="53">
        <v>1.1319999999999999</v>
      </c>
      <c r="AVP17" s="53">
        <v>1.4550000000000001</v>
      </c>
      <c r="AVQ17" s="53">
        <v>1.34</v>
      </c>
      <c r="AVR17" s="1047">
        <v>1.4410000000000001</v>
      </c>
      <c r="AVS17" s="1047"/>
      <c r="AVT17" s="1047">
        <v>1.4</v>
      </c>
      <c r="AVU17" s="53">
        <v>1.1319999999999999</v>
      </c>
      <c r="AVV17" s="53">
        <v>1.4850000000000001</v>
      </c>
      <c r="AVW17" s="1047">
        <v>1.4</v>
      </c>
      <c r="AVX17" s="53">
        <v>1.1319999999999999</v>
      </c>
      <c r="AVY17" s="53">
        <v>1.3779999999999999</v>
      </c>
      <c r="AVZ17" s="53">
        <v>1.468</v>
      </c>
      <c r="AWA17" s="53">
        <v>1.3939999999999999</v>
      </c>
      <c r="AWB17" s="53">
        <v>1.383</v>
      </c>
      <c r="AWC17" s="53">
        <v>1.4850000000000001</v>
      </c>
      <c r="AWD17" s="53">
        <v>1.498</v>
      </c>
      <c r="AWE17" s="1223">
        <f t="shared" si="28"/>
        <v>0.32332155477031815</v>
      </c>
      <c r="AWF17" s="53">
        <v>0.82</v>
      </c>
      <c r="AWG17" s="1150"/>
      <c r="AWH17" s="1150"/>
      <c r="AWI17" s="1150"/>
      <c r="AWJ17" s="1150"/>
      <c r="AWK17" s="1150"/>
      <c r="AWL17" s="1150"/>
      <c r="AWM17" s="884"/>
      <c r="AWN17" s="884"/>
      <c r="AWO17" s="884"/>
      <c r="AWP17" s="56"/>
      <c r="AWQ17" s="56"/>
      <c r="AWR17" s="56"/>
      <c r="AWS17" s="56"/>
      <c r="AWT17" s="884"/>
      <c r="AWU17" s="56"/>
      <c r="AWV17" s="56"/>
      <c r="AWW17" s="56"/>
      <c r="AWX17" s="56"/>
      <c r="AWY17" s="56"/>
      <c r="AWZ17" s="56"/>
      <c r="AXA17" s="56"/>
      <c r="AXB17" s="56"/>
      <c r="AXC17" s="56"/>
      <c r="AXD17" s="56"/>
      <c r="AXE17" s="56"/>
      <c r="AXF17" s="56"/>
      <c r="AXG17" s="56"/>
      <c r="AXH17" s="56"/>
      <c r="AXI17" s="56"/>
      <c r="AXJ17" s="56"/>
      <c r="AXK17" s="56"/>
      <c r="AXL17" s="56"/>
      <c r="AXM17" s="56"/>
      <c r="AXN17" s="56"/>
      <c r="AXO17" s="56"/>
      <c r="AXP17" s="56"/>
      <c r="AXQ17" s="56"/>
      <c r="AXR17" s="56"/>
      <c r="AXS17" s="56"/>
      <c r="AXT17" s="56"/>
      <c r="AXU17" s="56"/>
      <c r="AXV17" s="66"/>
      <c r="AXW17" s="66"/>
      <c r="AXX17" s="56"/>
      <c r="AXY17" s="56"/>
      <c r="AXZ17" s="56"/>
      <c r="AYA17" s="56"/>
      <c r="AYB17" s="56"/>
      <c r="AYC17" s="66"/>
      <c r="AYD17" s="56"/>
      <c r="AYE17" s="56"/>
      <c r="AYF17" s="66"/>
      <c r="AYG17" s="66"/>
      <c r="AYH17" s="66"/>
      <c r="AYI17" s="66"/>
      <c r="AYJ17" s="66"/>
      <c r="AYK17" s="66"/>
      <c r="AYL17" s="66"/>
      <c r="AYM17" s="66"/>
      <c r="AYN17" s="66"/>
      <c r="AYO17" s="66"/>
      <c r="AYP17" s="1131"/>
      <c r="AYQ17" s="1131"/>
      <c r="AYR17" s="66"/>
      <c r="AYS17" s="66"/>
      <c r="AYT17" s="66"/>
      <c r="AYU17" s="56"/>
      <c r="AYV17" s="56"/>
      <c r="AYW17" s="66"/>
      <c r="AYX17" s="66"/>
      <c r="AYY17" s="66"/>
      <c r="AYZ17" s="66"/>
      <c r="AZA17" s="66"/>
      <c r="AZB17" s="66"/>
      <c r="AZC17" s="627"/>
      <c r="AZD17" s="884"/>
      <c r="AZE17" s="56"/>
      <c r="AZF17" s="56"/>
      <c r="AZG17" s="56"/>
      <c r="AZH17" s="56"/>
      <c r="AZI17" s="56"/>
      <c r="AZJ17" s="66"/>
      <c r="AZK17" s="56"/>
      <c r="AZL17" s="56"/>
      <c r="AZM17" s="66"/>
      <c r="AZN17" s="56"/>
      <c r="AZO17" s="56"/>
      <c r="AZP17" s="56"/>
      <c r="AZQ17" s="56"/>
      <c r="AZR17" s="66"/>
      <c r="AZS17" s="56"/>
      <c r="AZT17" s="56"/>
      <c r="AZU17" s="56"/>
      <c r="AZV17" s="56"/>
      <c r="AZW17" s="56"/>
      <c r="AZX17" s="56"/>
      <c r="AZY17" s="56"/>
      <c r="AZZ17" s="56"/>
      <c r="BAA17" s="56"/>
      <c r="BAB17" s="56"/>
      <c r="BAC17" s="56"/>
      <c r="BAD17" s="56"/>
      <c r="BAE17" s="56"/>
      <c r="BAF17" s="56"/>
      <c r="BAG17" s="56"/>
      <c r="BAH17" s="56"/>
      <c r="BAI17" s="56"/>
      <c r="BAJ17" s="56"/>
      <c r="BAK17" s="56"/>
      <c r="BAL17" s="56"/>
      <c r="BAM17" s="56"/>
      <c r="BAN17" s="56"/>
      <c r="BAO17" s="56"/>
      <c r="BAP17" s="53">
        <v>0.82599999999999996</v>
      </c>
      <c r="BAQ17" s="53"/>
      <c r="BAR17" s="53"/>
      <c r="BAS17" s="53"/>
      <c r="BAT17" s="53"/>
      <c r="BAU17" s="53"/>
      <c r="BAV17" s="896"/>
      <c r="BAW17" s="53"/>
      <c r="BAX17" s="53"/>
      <c r="BAY17" s="53">
        <v>0.76</v>
      </c>
      <c r="BAZ17" s="53">
        <v>0.76</v>
      </c>
      <c r="BBA17" s="53">
        <v>0.75800000000000001</v>
      </c>
      <c r="BBB17" s="53">
        <v>0.82</v>
      </c>
      <c r="BBC17" s="1047">
        <v>0.82</v>
      </c>
      <c r="BBD17" s="53">
        <v>0.82599999999999996</v>
      </c>
      <c r="BBE17" s="53">
        <v>0.753</v>
      </c>
      <c r="BBF17" s="53">
        <v>0.75800000000000001</v>
      </c>
      <c r="BBG17" s="53">
        <v>0.751</v>
      </c>
      <c r="BBH17" s="27"/>
      <c r="BBI17" s="53"/>
      <c r="BBJ17" s="1047">
        <v>0.96</v>
      </c>
      <c r="BBK17" s="49"/>
      <c r="BBL17" s="994">
        <v>0.95</v>
      </c>
      <c r="BBM17" s="49"/>
      <c r="BBN17" s="49"/>
      <c r="BBO17" s="27"/>
      <c r="BBP17" s="53"/>
      <c r="BBQ17" s="53"/>
      <c r="BBR17" s="53"/>
      <c r="BBS17" s="53"/>
      <c r="BBT17" s="53"/>
      <c r="BBU17" s="1038">
        <v>1.4</v>
      </c>
      <c r="BBV17" s="53"/>
      <c r="BBW17" s="53"/>
      <c r="BBX17" s="53"/>
      <c r="BBY17" s="53"/>
      <c r="BBZ17" s="1047">
        <v>0.94</v>
      </c>
      <c r="BCA17" s="53"/>
      <c r="BCB17" s="53"/>
      <c r="BCC17" s="53"/>
      <c r="BCD17" s="53"/>
      <c r="BCE17" s="53"/>
      <c r="BCF17" s="53">
        <v>0.82</v>
      </c>
      <c r="BCG17" s="1047">
        <v>0.82</v>
      </c>
      <c r="BCH17" s="53">
        <v>0.82599999999999996</v>
      </c>
      <c r="BCI17" s="53"/>
      <c r="BCJ17" s="53"/>
      <c r="BCK17" s="1038">
        <v>1.68</v>
      </c>
      <c r="BCL17" s="53">
        <v>0.82</v>
      </c>
      <c r="BCM17" s="1047">
        <v>0.82</v>
      </c>
      <c r="BCN17" s="53">
        <v>0.82599999999999996</v>
      </c>
      <c r="BCO17" s="1038"/>
      <c r="BCP17" s="1038"/>
      <c r="BCQ17" s="977">
        <v>0.95</v>
      </c>
      <c r="BCR17" s="53"/>
      <c r="BCS17" s="1139">
        <v>0.99</v>
      </c>
      <c r="BCT17" s="27"/>
      <c r="BCU17" s="27"/>
      <c r="BCV17" s="27"/>
      <c r="BCW17" s="27"/>
      <c r="BCX17" s="53"/>
      <c r="BCY17" s="1047">
        <v>1.18</v>
      </c>
      <c r="BCZ17" s="1047"/>
      <c r="BDA17" s="1047"/>
      <c r="BDB17" s="1047"/>
      <c r="BDC17" s="53">
        <v>1.6479999999999999</v>
      </c>
      <c r="BDD17" s="53"/>
      <c r="BDE17" s="53">
        <v>0.82</v>
      </c>
      <c r="BDF17" s="1047">
        <v>0.82</v>
      </c>
      <c r="BDG17" s="53">
        <v>0.82599999999999996</v>
      </c>
      <c r="BDH17" s="53"/>
      <c r="BDI17" s="53"/>
      <c r="BDJ17" s="53"/>
      <c r="BDK17" s="53"/>
      <c r="BDL17" s="1047">
        <v>1.1200000000000001</v>
      </c>
      <c r="BDM17" s="1047">
        <v>1.04</v>
      </c>
      <c r="BDN17" s="53">
        <v>0.82599999999999996</v>
      </c>
      <c r="BDO17" s="53"/>
      <c r="BDP17" s="53"/>
      <c r="BDQ17" s="53"/>
      <c r="BDR17" s="53"/>
      <c r="BDS17" s="53"/>
      <c r="BDT17" s="1047">
        <v>1.04</v>
      </c>
      <c r="BDU17" s="53">
        <v>0.82599999999999996</v>
      </c>
      <c r="BDV17" s="53"/>
      <c r="BDW17" s="53"/>
      <c r="BDX17" s="53"/>
      <c r="BDY17" s="53"/>
      <c r="BDZ17" s="1047">
        <v>1.04</v>
      </c>
      <c r="BEA17" s="53">
        <v>0.82599999999999996</v>
      </c>
      <c r="BEB17" s="53"/>
      <c r="BEC17" s="1047">
        <v>1.04</v>
      </c>
      <c r="BED17" s="53">
        <v>0.82599999999999996</v>
      </c>
      <c r="BEE17" s="53"/>
      <c r="BEF17" s="53"/>
      <c r="BEG17" s="53"/>
      <c r="BEH17" s="1047">
        <v>1.04</v>
      </c>
      <c r="BEI17" s="53">
        <v>0.82599999999999996</v>
      </c>
      <c r="BEJ17" s="53"/>
      <c r="BEK17" s="53"/>
      <c r="BEL17" s="896">
        <v>1.02</v>
      </c>
      <c r="BEM17" s="910">
        <v>0.95</v>
      </c>
      <c r="BEN17" s="1047">
        <v>1.04</v>
      </c>
      <c r="BEO17" s="53">
        <v>0.82599999999999996</v>
      </c>
      <c r="BEP17" s="53">
        <v>1.1970000000000001</v>
      </c>
      <c r="BEQ17" s="53">
        <v>1.1910000000000001</v>
      </c>
      <c r="BER17" s="1047">
        <v>1.1499999999999999</v>
      </c>
      <c r="BES17" s="53"/>
      <c r="BET17" s="1047">
        <v>1.04</v>
      </c>
      <c r="BEU17" s="53">
        <v>0.82599999999999996</v>
      </c>
      <c r="BEV17" s="53">
        <v>1.1950000000000001</v>
      </c>
      <c r="BEW17" s="1047">
        <v>1.04</v>
      </c>
      <c r="BEX17" s="53">
        <v>0.82599999999999996</v>
      </c>
      <c r="BEY17" s="53">
        <v>1.081</v>
      </c>
      <c r="BEZ17" s="53">
        <v>0.999</v>
      </c>
      <c r="BFA17" s="53">
        <v>1.0349999999999999</v>
      </c>
      <c r="BFB17" s="53">
        <v>1.1419999999999999</v>
      </c>
      <c r="BFC17" s="53">
        <v>1.165</v>
      </c>
      <c r="BFD17" s="53">
        <v>1.1679999999999999</v>
      </c>
      <c r="BFE17" s="1047">
        <v>1.04</v>
      </c>
      <c r="BFF17" s="53">
        <v>0.82599999999999996</v>
      </c>
      <c r="BFG17" s="53">
        <v>1.153</v>
      </c>
      <c r="BFH17" s="1047">
        <v>1.04</v>
      </c>
      <c r="BFI17" s="53">
        <v>0.82599999999999996</v>
      </c>
      <c r="BFJ17" s="53">
        <v>1.1279999999999999</v>
      </c>
      <c r="BFK17" s="1047">
        <v>1.04</v>
      </c>
      <c r="BFL17" s="53">
        <v>0.82599999999999996</v>
      </c>
      <c r="BFM17" s="53">
        <v>1.2290000000000001</v>
      </c>
      <c r="BFN17" s="53">
        <v>1.32</v>
      </c>
      <c r="BFO17" s="1531">
        <v>1.105</v>
      </c>
      <c r="BFP17" s="53">
        <v>1.3240000000000001</v>
      </c>
      <c r="BFQ17" s="7">
        <f t="shared" si="1"/>
        <v>0.60290556900726411</v>
      </c>
      <c r="BFR17" s="1387">
        <v>0.79</v>
      </c>
      <c r="BFS17" s="108">
        <v>0.79</v>
      </c>
      <c r="BFT17" s="1051"/>
      <c r="BFU17" s="1051"/>
      <c r="BFV17" s="1051"/>
      <c r="BFW17" s="1051"/>
      <c r="BFX17" s="1051"/>
      <c r="BFY17" s="1051"/>
      <c r="BFZ17" s="1051"/>
      <c r="BGA17" s="1051"/>
      <c r="BGB17" s="1051"/>
      <c r="BGC17" s="883"/>
      <c r="BGD17" s="920"/>
      <c r="BGE17" s="1051"/>
      <c r="BGF17" s="1051"/>
      <c r="BGG17" s="1051"/>
      <c r="BGH17" s="1051"/>
      <c r="BGI17" s="1051"/>
      <c r="BGJ17" s="1051"/>
      <c r="BGK17" s="1051"/>
      <c r="BGL17" s="1051"/>
      <c r="BGM17" s="1042">
        <v>0.92600000000000005</v>
      </c>
      <c r="BGN17" s="1042"/>
      <c r="BGO17" s="53"/>
      <c r="BGP17" s="53"/>
      <c r="BGQ17" s="53"/>
      <c r="BGR17" s="1042"/>
      <c r="BGS17" s="1042"/>
      <c r="BGT17" s="1042"/>
      <c r="BGU17" s="897">
        <v>0.75</v>
      </c>
      <c r="BGV17" s="1042">
        <v>0.83399999999999996</v>
      </c>
      <c r="BGW17" s="1042">
        <v>0.82899999999999996</v>
      </c>
      <c r="BGX17" s="1042">
        <v>0.83599999999999997</v>
      </c>
      <c r="BGY17" s="1192">
        <v>0.79</v>
      </c>
      <c r="BGZ17" s="1192">
        <v>0.79</v>
      </c>
      <c r="BHA17" s="1042">
        <v>0.92600000000000005</v>
      </c>
      <c r="BHB17" s="1042">
        <v>0.86199999999999999</v>
      </c>
      <c r="BHC17" s="1042">
        <v>0.86899999999999999</v>
      </c>
      <c r="BHD17" s="53">
        <v>0.82</v>
      </c>
      <c r="BHE17" s="1025">
        <v>1.0089999999999999</v>
      </c>
      <c r="BHF17" s="53">
        <v>1.0029999999999999</v>
      </c>
      <c r="BHG17" s="53"/>
      <c r="BHH17" s="53">
        <v>1.0109999999999999</v>
      </c>
      <c r="BHI17" s="53">
        <v>1.0109999999999999</v>
      </c>
      <c r="BHJ17" s="27"/>
      <c r="BHK17" s="53"/>
      <c r="BHL17" s="53"/>
      <c r="BHM17" s="53"/>
      <c r="BHN17" s="53"/>
      <c r="BHO17" s="53"/>
      <c r="BHP17" s="53"/>
      <c r="BHQ17" s="1037">
        <v>0.87</v>
      </c>
      <c r="BHR17" s="53"/>
      <c r="BHS17" s="53"/>
      <c r="BHT17" s="53"/>
      <c r="BHU17" s="53"/>
      <c r="BHV17" s="53"/>
      <c r="BHW17" s="1038">
        <v>0.86</v>
      </c>
      <c r="BHX17" s="53"/>
      <c r="BHY17" s="53"/>
      <c r="BHZ17" s="1038">
        <v>0.86499999999999999</v>
      </c>
      <c r="BIA17" s="1192">
        <v>0.79</v>
      </c>
      <c r="BIB17" s="1192">
        <v>0.79</v>
      </c>
      <c r="BIC17" s="1042">
        <v>0.92600000000000005</v>
      </c>
      <c r="BID17" s="1042"/>
      <c r="BIE17" s="1042"/>
      <c r="BIF17" s="53"/>
      <c r="BIG17" s="1192">
        <v>0.79</v>
      </c>
      <c r="BIH17" s="1192">
        <v>0.79</v>
      </c>
      <c r="BII17" s="1042">
        <v>0.92600000000000005</v>
      </c>
      <c r="BIJ17" s="53"/>
      <c r="BIK17" s="53"/>
      <c r="BIL17" s="53"/>
      <c r="BIM17" s="53"/>
      <c r="BIN17" s="53"/>
      <c r="BIO17" s="27"/>
      <c r="BIP17" s="27"/>
      <c r="BIQ17" s="27"/>
      <c r="BIR17" s="27"/>
      <c r="BIS17" s="27"/>
      <c r="BIT17" s="53"/>
      <c r="BIU17" s="53"/>
      <c r="BIV17" s="53"/>
      <c r="BIW17" s="53"/>
      <c r="BIX17" s="53"/>
      <c r="BIY17" s="53"/>
      <c r="BIZ17" s="1192">
        <v>0.79</v>
      </c>
      <c r="BJA17" s="1192">
        <v>0.79</v>
      </c>
      <c r="BJB17" s="1042">
        <v>0.92600000000000005</v>
      </c>
      <c r="BJC17" s="53"/>
      <c r="BJD17" s="53"/>
      <c r="BJE17" s="53"/>
      <c r="BJF17" s="1042"/>
      <c r="BJG17" s="1037">
        <v>1.43</v>
      </c>
      <c r="BJH17" s="1037">
        <v>1.04</v>
      </c>
      <c r="BJI17" s="1042">
        <v>0.92600000000000005</v>
      </c>
      <c r="BJJ17" s="53"/>
      <c r="BJK17" s="53"/>
      <c r="BJL17" s="53"/>
      <c r="BJM17" s="53"/>
      <c r="BJN17" s="53"/>
      <c r="BJO17" s="984">
        <v>1.43</v>
      </c>
      <c r="BJP17" s="1047">
        <v>1.04</v>
      </c>
      <c r="BJQ17" s="1042">
        <v>0.92600000000000005</v>
      </c>
      <c r="BJR17" s="53"/>
      <c r="BJS17" s="53"/>
      <c r="BJT17" s="53"/>
      <c r="BJU17" s="1047">
        <v>1.25</v>
      </c>
      <c r="BJV17" s="53"/>
      <c r="BJW17" s="984">
        <v>1.43</v>
      </c>
      <c r="BJX17" s="1047">
        <v>1.04</v>
      </c>
      <c r="BJY17" s="1042">
        <v>0.92600000000000005</v>
      </c>
      <c r="BJZ17" s="53"/>
      <c r="BKA17" s="984">
        <v>1.43</v>
      </c>
      <c r="BKB17" s="1047">
        <v>1.04</v>
      </c>
      <c r="BKC17" s="1042">
        <v>0.92600000000000005</v>
      </c>
      <c r="BKD17" s="53"/>
      <c r="BKE17" s="53"/>
      <c r="BKF17" s="53"/>
      <c r="BKG17" s="984">
        <v>1.43</v>
      </c>
      <c r="BKH17" s="1047">
        <v>1.04</v>
      </c>
      <c r="BKI17" s="1042">
        <v>0.92600000000000005</v>
      </c>
      <c r="BKJ17" s="1042"/>
      <c r="BKK17" s="53"/>
      <c r="BKL17" s="910">
        <v>0.97</v>
      </c>
      <c r="BKM17" s="984">
        <v>1.43</v>
      </c>
      <c r="BKN17" s="1047">
        <v>1.04</v>
      </c>
      <c r="BKO17" s="1042">
        <v>0.92600000000000005</v>
      </c>
      <c r="BKP17" s="53">
        <v>1.129</v>
      </c>
      <c r="BKQ17" s="53">
        <v>1.2050000000000001</v>
      </c>
      <c r="BKR17" s="53">
        <v>1.0620000000000001</v>
      </c>
      <c r="BKS17" s="53"/>
      <c r="BKT17" s="984">
        <v>1.43</v>
      </c>
      <c r="BKU17" s="1047">
        <v>1.04</v>
      </c>
      <c r="BKV17" s="53">
        <v>0.92600000000000005</v>
      </c>
      <c r="BKW17" s="53">
        <v>1.1639999999999999</v>
      </c>
      <c r="BKX17" s="984">
        <v>1.43</v>
      </c>
      <c r="BKY17" s="1047">
        <v>1.04</v>
      </c>
      <c r="BKZ17" s="53">
        <v>0.92600000000000005</v>
      </c>
      <c r="BLA17" s="53">
        <v>1.091</v>
      </c>
      <c r="BLB17" s="53">
        <v>1.038</v>
      </c>
      <c r="BLC17" s="53">
        <v>1.3129999999999999</v>
      </c>
      <c r="BLD17" s="53">
        <v>1.0569999999999999</v>
      </c>
      <c r="BLE17" s="53">
        <v>1.079</v>
      </c>
      <c r="BLF17" s="53">
        <v>1.056</v>
      </c>
      <c r="BLG17" s="984">
        <v>1.43</v>
      </c>
      <c r="BLH17" s="1047">
        <v>1.04</v>
      </c>
      <c r="BLI17" s="53">
        <v>0.92600000000000005</v>
      </c>
      <c r="BLJ17" s="53">
        <v>0.98199999999999998</v>
      </c>
      <c r="BLK17" s="984">
        <v>1.43</v>
      </c>
      <c r="BLL17" s="1047">
        <v>1.04</v>
      </c>
      <c r="BLM17" s="53">
        <v>0.92600000000000005</v>
      </c>
      <c r="BLN17" s="108">
        <v>1.107</v>
      </c>
      <c r="BLO17" s="984">
        <v>1.43</v>
      </c>
      <c r="BLP17" s="1047">
        <v>1.04</v>
      </c>
      <c r="BLQ17" s="53">
        <v>0.99</v>
      </c>
      <c r="BLR17" s="53">
        <v>1.2110000000000001</v>
      </c>
      <c r="BLS17" s="53">
        <v>1.1879999999999999</v>
      </c>
      <c r="BLT17" s="53">
        <v>1.2190000000000001</v>
      </c>
      <c r="BLU17" s="984">
        <v>1.43</v>
      </c>
      <c r="BLV17" s="1047">
        <v>1.04</v>
      </c>
      <c r="BLW17" s="53">
        <v>0.99</v>
      </c>
      <c r="BLX17" s="53">
        <v>1.226</v>
      </c>
      <c r="BLY17" s="53">
        <v>1.4159999999999999</v>
      </c>
      <c r="BLZ17" s="984">
        <v>1.43</v>
      </c>
      <c r="BMA17" s="1047">
        <v>1.04</v>
      </c>
      <c r="BMB17" s="53">
        <v>0.99</v>
      </c>
      <c r="BMC17" s="53">
        <v>1.54</v>
      </c>
      <c r="BMD17" s="984">
        <v>1.43</v>
      </c>
      <c r="BME17" s="1047">
        <v>1.04</v>
      </c>
      <c r="BMF17" s="53">
        <v>0.99</v>
      </c>
      <c r="BMG17" s="1384">
        <v>1.331</v>
      </c>
      <c r="BMH17" s="7">
        <f t="shared" si="31"/>
        <v>0.34444444444444444</v>
      </c>
      <c r="BMI17" s="1194">
        <v>1.1499999999999999</v>
      </c>
      <c r="BMJ17" s="53">
        <v>1.1000000000000001</v>
      </c>
      <c r="BMK17" s="53"/>
      <c r="BML17" s="53"/>
      <c r="BMM17" s="1194">
        <v>1.1499999999999999</v>
      </c>
      <c r="BMN17" s="53">
        <v>1.1000000000000001</v>
      </c>
      <c r="BMO17" s="53">
        <v>1.1459999999999999</v>
      </c>
      <c r="BMP17" s="53">
        <v>1.157</v>
      </c>
      <c r="BMQ17" s="53">
        <v>1.1579999999999999</v>
      </c>
      <c r="BMR17" s="53">
        <v>1.1539999999999999</v>
      </c>
      <c r="BMS17" s="53">
        <v>1.1599999999999999</v>
      </c>
      <c r="BMT17" s="27">
        <v>1.149</v>
      </c>
      <c r="BMU17" s="27">
        <v>1.1639999999999999</v>
      </c>
      <c r="BMV17" s="27"/>
      <c r="BMW17" s="27"/>
      <c r="BMX17" s="27"/>
      <c r="BMY17" s="53"/>
      <c r="BMZ17" s="53"/>
      <c r="BNA17" s="53"/>
      <c r="BNB17" s="53"/>
      <c r="BNC17" s="53"/>
      <c r="BND17" s="53"/>
      <c r="BNE17" s="1194">
        <v>1.1499999999999999</v>
      </c>
      <c r="BNF17" s="53">
        <v>1.1000000000000001</v>
      </c>
      <c r="BNG17" s="53"/>
      <c r="BNH17" s="53">
        <v>1.1240000000000001</v>
      </c>
      <c r="BNI17" s="27">
        <v>1.0169999999999999</v>
      </c>
      <c r="BNJ17" s="53">
        <v>1.016</v>
      </c>
      <c r="BNK17" s="1194"/>
      <c r="BNL17" s="53">
        <v>1.1779999999999999</v>
      </c>
      <c r="BNM17" s="1194">
        <v>1.1499999999999999</v>
      </c>
      <c r="BNN17" s="53">
        <v>1.1000000000000001</v>
      </c>
      <c r="BNO17" s="53">
        <v>1.1970000000000001</v>
      </c>
      <c r="BNP17" s="53">
        <v>1.21</v>
      </c>
      <c r="BNQ17" s="53">
        <v>1.1220000000000001</v>
      </c>
      <c r="BNR17" s="53">
        <v>0.996</v>
      </c>
      <c r="BNS17" s="53">
        <v>1.0289999999999999</v>
      </c>
      <c r="BNT17" s="1047">
        <v>1.1499999999999999</v>
      </c>
      <c r="BNU17" s="53">
        <v>1.1000000000000001</v>
      </c>
      <c r="BNV17" s="53">
        <v>1.0409999999999999</v>
      </c>
      <c r="BNW17" s="53">
        <v>1.056</v>
      </c>
      <c r="BNX17" s="53">
        <v>1.0529999999999999</v>
      </c>
      <c r="BNY17" s="53">
        <v>1.0720000000000001</v>
      </c>
      <c r="BNZ17" s="1047">
        <v>1.1499999999999999</v>
      </c>
      <c r="BOA17" s="53">
        <v>1.1000000000000001</v>
      </c>
      <c r="BOB17" s="53">
        <v>1.071</v>
      </c>
      <c r="BOC17" s="53"/>
      <c r="BOD17" s="1047">
        <v>1.1499999999999999</v>
      </c>
      <c r="BOE17" s="53">
        <v>1.1000000000000001</v>
      </c>
      <c r="BOF17" s="53">
        <v>1.099</v>
      </c>
      <c r="BOG17" s="53">
        <v>1.1319999999999999</v>
      </c>
      <c r="BOH17" s="53">
        <v>1.1000000000000001</v>
      </c>
      <c r="BOI17" s="1047">
        <v>1.1499999999999999</v>
      </c>
      <c r="BOJ17" s="53">
        <v>1.1000000000000001</v>
      </c>
      <c r="BOK17" s="53">
        <v>1.1339999999999999</v>
      </c>
      <c r="BOL17" s="53">
        <v>1.151</v>
      </c>
      <c r="BOM17" s="896"/>
      <c r="BON17" s="27"/>
      <c r="BOO17" s="1047">
        <v>1.1499999999999999</v>
      </c>
      <c r="BOP17" s="53">
        <v>1.1000000000000001</v>
      </c>
      <c r="BOQ17" s="53">
        <v>1.1240000000000001</v>
      </c>
      <c r="BOR17" s="53">
        <v>1.095</v>
      </c>
      <c r="BOS17" s="53">
        <v>1.155</v>
      </c>
      <c r="BOT17" s="53">
        <v>1.034</v>
      </c>
      <c r="BOU17" s="1047">
        <v>1.1499999999999999</v>
      </c>
      <c r="BOV17" s="53">
        <v>1.1000000000000001</v>
      </c>
      <c r="BOW17" s="53">
        <v>1.1279999999999999</v>
      </c>
      <c r="BOX17" s="1047">
        <v>1.1499999999999999</v>
      </c>
      <c r="BOY17" s="53">
        <v>1.1000000000000001</v>
      </c>
      <c r="BOZ17" s="53">
        <v>1.177</v>
      </c>
      <c r="BPA17" s="53">
        <v>1.093</v>
      </c>
      <c r="BPB17" s="53">
        <v>1.103</v>
      </c>
      <c r="BPC17" s="53">
        <v>1.111</v>
      </c>
      <c r="BPD17" s="53">
        <v>1.103</v>
      </c>
      <c r="BPE17" s="53">
        <v>1.1399999999999999</v>
      </c>
      <c r="BPF17" s="1047">
        <v>1.1499999999999999</v>
      </c>
      <c r="BPG17" s="53">
        <v>1.1000000000000001</v>
      </c>
      <c r="BPH17" s="53">
        <v>1.1839999999999999</v>
      </c>
      <c r="BPI17" s="1047">
        <v>1.1499999999999999</v>
      </c>
      <c r="BPJ17" s="53">
        <v>1.1000000000000001</v>
      </c>
      <c r="BPK17" s="1042">
        <v>1.204</v>
      </c>
      <c r="BPL17" s="1047">
        <v>1.1499999999999999</v>
      </c>
      <c r="BPM17" s="53">
        <v>1.1000000000000001</v>
      </c>
      <c r="BPN17" s="53">
        <v>1.3180000000000001</v>
      </c>
      <c r="BPO17" s="53">
        <v>1.302</v>
      </c>
      <c r="BPP17" s="53">
        <v>1.3520000000000001</v>
      </c>
      <c r="BPQ17" s="1047">
        <v>1.1499999999999999</v>
      </c>
      <c r="BPR17" s="53">
        <v>1.1000000000000001</v>
      </c>
      <c r="BPS17" s="1601">
        <v>1.3420000000000001</v>
      </c>
      <c r="BPT17" s="1601">
        <v>1.4530000000000001</v>
      </c>
      <c r="BPU17" s="1047">
        <v>1.1499999999999999</v>
      </c>
      <c r="BPV17" s="53">
        <v>1.1000000000000001</v>
      </c>
      <c r="BPW17" s="1498">
        <v>1.673</v>
      </c>
      <c r="BPX17" s="1047">
        <v>1.1499999999999999</v>
      </c>
      <c r="BPY17" s="53">
        <v>1.1000000000000001</v>
      </c>
      <c r="BPZ17" s="1384">
        <v>1.4770000000000001</v>
      </c>
      <c r="BQA17" s="7">
        <f t="shared" si="32"/>
        <v>0.34272727272727271</v>
      </c>
      <c r="BQB17" s="1087">
        <v>0.8</v>
      </c>
      <c r="BQC17" s="1215">
        <f t="shared" si="2"/>
        <v>0.88000000000000012</v>
      </c>
      <c r="BQD17" s="53">
        <f t="shared" si="3"/>
        <v>0.8</v>
      </c>
      <c r="BQE17" s="53">
        <v>0.81599999999999995</v>
      </c>
      <c r="BQF17" s="53">
        <v>0.85199999999999998</v>
      </c>
      <c r="BQG17" s="53">
        <v>0.82099999999999995</v>
      </c>
      <c r="BQH17" s="53">
        <v>0.82299999999999995</v>
      </c>
      <c r="BQI17" s="53">
        <v>0.82799999999999996</v>
      </c>
      <c r="BQJ17" s="53">
        <v>0.83299999999999996</v>
      </c>
      <c r="BQK17" s="53">
        <v>0.83199999999999996</v>
      </c>
      <c r="BQL17" s="27">
        <v>0.84599999999999997</v>
      </c>
      <c r="BQM17" s="27"/>
      <c r="BQN17" s="27"/>
      <c r="BQO17" s="27"/>
      <c r="BQP17" s="53"/>
      <c r="BQQ17" s="53"/>
      <c r="BQR17" s="53"/>
      <c r="BQS17" s="53"/>
      <c r="BQT17" s="53">
        <v>0.85299999999999998</v>
      </c>
      <c r="BQU17" s="53">
        <v>0.84799999999999998</v>
      </c>
      <c r="BQV17" s="1087">
        <v>0.8</v>
      </c>
      <c r="BQW17" s="1215">
        <f t="shared" si="33"/>
        <v>0.88000000000000012</v>
      </c>
      <c r="BQX17" s="53">
        <f t="shared" si="34"/>
        <v>0.8</v>
      </c>
      <c r="BQY17" s="53">
        <v>0.83199999999999996</v>
      </c>
      <c r="BQZ17" s="53"/>
      <c r="BRA17" s="53"/>
      <c r="BRB17" s="53"/>
      <c r="BRC17" s="1194">
        <v>0.86</v>
      </c>
      <c r="BRD17" s="53"/>
      <c r="BRE17" s="1087">
        <v>0.8</v>
      </c>
      <c r="BRF17" s="1215">
        <f t="shared" si="35"/>
        <v>0.88000000000000012</v>
      </c>
      <c r="BRG17" s="53">
        <f t="shared" si="36"/>
        <v>0.8</v>
      </c>
      <c r="BRH17" s="53">
        <v>0.93</v>
      </c>
      <c r="BRI17" s="53"/>
      <c r="BRJ17" s="53"/>
      <c r="BRK17" s="53"/>
      <c r="BRL17" s="53"/>
      <c r="BRM17" s="53"/>
      <c r="BRN17" s="1087">
        <v>0.8</v>
      </c>
      <c r="BRO17" s="1215">
        <f t="shared" si="37"/>
        <v>0.88000000000000012</v>
      </c>
      <c r="BRP17" s="53">
        <f t="shared" si="38"/>
        <v>0</v>
      </c>
      <c r="BRQ17" s="53">
        <v>0.93</v>
      </c>
      <c r="BRR17" s="53"/>
      <c r="BRS17" s="53"/>
      <c r="BRT17" s="53"/>
      <c r="BRU17" s="53"/>
      <c r="BRV17" s="53"/>
      <c r="BRW17" s="1047">
        <v>0.93</v>
      </c>
      <c r="BRX17" s="1047">
        <v>0.93</v>
      </c>
      <c r="BRY17" s="1047"/>
      <c r="BRZ17" s="53">
        <f t="shared" si="39"/>
        <v>0.93</v>
      </c>
      <c r="BSA17" s="53">
        <v>0.93</v>
      </c>
      <c r="BSB17" s="53"/>
      <c r="BSC17" s="53"/>
      <c r="BSD17" s="53">
        <f t="shared" si="40"/>
        <v>0.93</v>
      </c>
      <c r="BSE17" s="53">
        <v>0.93</v>
      </c>
      <c r="BSF17" s="53"/>
      <c r="BSG17" s="53"/>
      <c r="BSH17" s="53"/>
      <c r="BSI17" s="53"/>
      <c r="BSJ17" s="53"/>
      <c r="BSK17" s="53"/>
      <c r="BSL17" s="53">
        <f t="shared" si="41"/>
        <v>0.93</v>
      </c>
      <c r="BSM17" s="53">
        <v>0.93</v>
      </c>
      <c r="BSN17" s="53"/>
      <c r="BSO17" s="53"/>
      <c r="BSP17" s="53"/>
      <c r="BSQ17" s="53"/>
      <c r="BSR17" s="896">
        <v>0.97</v>
      </c>
      <c r="BSS17" s="896">
        <v>0.84</v>
      </c>
      <c r="BST17" s="53">
        <v>1.0229999999999999</v>
      </c>
      <c r="BSU17" s="27">
        <v>1.012</v>
      </c>
      <c r="BSV17" s="53">
        <f t="shared" si="59"/>
        <v>0</v>
      </c>
      <c r="BSW17" s="53">
        <v>0.93</v>
      </c>
      <c r="BSX17" s="53">
        <v>1.0569999999999999</v>
      </c>
      <c r="BSY17" s="53">
        <v>1.032</v>
      </c>
      <c r="BSZ17" s="53">
        <v>0.98399999999999999</v>
      </c>
      <c r="BTA17" s="53">
        <v>0.995</v>
      </c>
      <c r="BTB17" s="53">
        <v>1.008</v>
      </c>
      <c r="BTC17" s="53">
        <v>1.012</v>
      </c>
      <c r="BTD17" s="53">
        <v>0.99399999999999999</v>
      </c>
      <c r="BTE17" s="53">
        <v>0.995</v>
      </c>
      <c r="BTF17" s="53">
        <f t="shared" si="60"/>
        <v>1.0569999999999999</v>
      </c>
      <c r="BTG17" s="53">
        <v>0.93</v>
      </c>
      <c r="BTH17" s="53">
        <v>1.1020000000000001</v>
      </c>
      <c r="BTI17" s="53">
        <v>1.129</v>
      </c>
      <c r="BTJ17" s="53">
        <f t="shared" si="44"/>
        <v>1.0569999999999999</v>
      </c>
      <c r="BTK17" s="53">
        <v>0.93</v>
      </c>
      <c r="BTL17" s="53">
        <v>0.95499999999999996</v>
      </c>
      <c r="BTM17" s="53">
        <v>0.95</v>
      </c>
      <c r="BTN17" s="53">
        <v>0.84399999999999997</v>
      </c>
      <c r="BTO17" s="53">
        <v>0.84899999999999998</v>
      </c>
      <c r="BTP17" s="53">
        <v>1.143</v>
      </c>
      <c r="BTQ17" s="53">
        <v>1.1439999999999999</v>
      </c>
      <c r="BTR17" s="53">
        <v>1.153</v>
      </c>
      <c r="BTS17" s="53">
        <v>1.169</v>
      </c>
      <c r="BTT17" s="53">
        <v>1.135</v>
      </c>
      <c r="BTU17" s="53">
        <v>1.1419999999999999</v>
      </c>
      <c r="BTV17" s="53">
        <v>1.1339999999999999</v>
      </c>
      <c r="BTW17" s="53">
        <v>1.1579999999999999</v>
      </c>
      <c r="BTX17" s="53">
        <v>1.159</v>
      </c>
      <c r="BTY17" s="53">
        <v>1.133</v>
      </c>
      <c r="BTZ17" s="53">
        <f t="shared" si="45"/>
        <v>1.1339999999999999</v>
      </c>
      <c r="BUA17" s="53">
        <v>0.93</v>
      </c>
      <c r="BUB17" s="53">
        <v>1.129</v>
      </c>
      <c r="BUC17" s="53">
        <v>1.141</v>
      </c>
      <c r="BUD17" s="53">
        <v>0.93</v>
      </c>
      <c r="BUE17" s="53">
        <v>1.173</v>
      </c>
      <c r="BUF17" s="53">
        <v>1.1459999999999999</v>
      </c>
      <c r="BUG17" s="1601">
        <v>0.99</v>
      </c>
      <c r="BUH17" s="1601">
        <v>1.1200000000000001</v>
      </c>
      <c r="BUI17" s="1601">
        <v>1.1299999999999999</v>
      </c>
      <c r="BUJ17" s="1601">
        <v>1.137</v>
      </c>
      <c r="BUK17" s="1601">
        <v>1.151</v>
      </c>
      <c r="BUL17" s="1374">
        <v>0.97</v>
      </c>
      <c r="BUM17" s="1601">
        <v>1.171</v>
      </c>
      <c r="BUN17" s="1601">
        <v>1.159</v>
      </c>
      <c r="BUO17" s="1601">
        <v>0.99</v>
      </c>
      <c r="BUP17" s="1498">
        <v>1.42</v>
      </c>
      <c r="BUQ17" s="1498">
        <v>1.417</v>
      </c>
      <c r="BUR17" s="1601">
        <v>0.99</v>
      </c>
      <c r="BUS17" s="1498">
        <v>1.3420000000000001</v>
      </c>
      <c r="BUT17" s="1498">
        <v>1.3320000000000001</v>
      </c>
      <c r="BUU17" s="1601">
        <v>0.99</v>
      </c>
      <c r="BUV17" s="1498"/>
      <c r="BUW17" s="1498"/>
      <c r="BUX17" s="7">
        <f t="shared" si="46"/>
        <v>-1</v>
      </c>
      <c r="BUY17" s="7">
        <f t="shared" si="47"/>
        <v>-1</v>
      </c>
      <c r="BUZ17" s="1304">
        <v>1</v>
      </c>
      <c r="BVA17" s="53">
        <v>1.0269999999999999</v>
      </c>
      <c r="BVB17" s="1304">
        <v>1</v>
      </c>
      <c r="BVC17" s="1384">
        <v>1.0760000000000001</v>
      </c>
      <c r="BVD17" s="53">
        <v>1.077</v>
      </c>
      <c r="BVE17" s="1384">
        <v>1.1040000000000001</v>
      </c>
      <c r="BVF17" s="53">
        <v>1.119</v>
      </c>
      <c r="BVG17" s="53">
        <v>1.0880000000000001</v>
      </c>
      <c r="BVH17" s="53">
        <v>1.111</v>
      </c>
      <c r="BVI17" s="896">
        <v>0.88</v>
      </c>
      <c r="BVJ17" s="1304">
        <v>1</v>
      </c>
      <c r="BVK17" s="53">
        <v>1.1200000000000001</v>
      </c>
      <c r="BVL17" s="896">
        <v>0.88</v>
      </c>
      <c r="BVM17" s="1304">
        <v>1</v>
      </c>
      <c r="BVN17" s="108">
        <v>1.133</v>
      </c>
      <c r="BVO17" s="896">
        <v>0.88</v>
      </c>
      <c r="BVP17" s="1304">
        <v>0.99</v>
      </c>
      <c r="BVQ17" s="1384">
        <v>1.196</v>
      </c>
      <c r="BVR17" s="1384">
        <v>1.179</v>
      </c>
      <c r="BVS17" s="896">
        <v>0.95</v>
      </c>
      <c r="BVT17" s="1384">
        <v>1.2330000000000001</v>
      </c>
      <c r="BVU17" s="896">
        <v>0.88</v>
      </c>
      <c r="BVV17" s="1304">
        <v>0.99</v>
      </c>
      <c r="BVW17" s="1601">
        <v>1.252</v>
      </c>
      <c r="BVX17" s="1601">
        <v>1.3460000000000001</v>
      </c>
      <c r="BVY17" s="896">
        <v>0.88</v>
      </c>
      <c r="BVZ17" s="1304">
        <v>0.99</v>
      </c>
      <c r="BWA17" s="1498">
        <v>1.474</v>
      </c>
      <c r="BWB17" s="896">
        <v>0.88</v>
      </c>
      <c r="BWC17" s="1304">
        <v>0.99</v>
      </c>
      <c r="BWD17" s="1384">
        <v>1.4139999999999999</v>
      </c>
      <c r="BWE17" s="896">
        <v>0.88</v>
      </c>
      <c r="BWF17" s="1304">
        <v>0.99</v>
      </c>
      <c r="BWG17" s="55"/>
      <c r="BWH17" s="7">
        <f t="shared" si="4"/>
        <v>-1</v>
      </c>
      <c r="BWI17" s="53"/>
      <c r="BWJ17" s="53">
        <v>1.0840000000000001</v>
      </c>
      <c r="BWK17" s="53"/>
      <c r="BWL17" s="53">
        <v>0.64500000000000002</v>
      </c>
      <c r="BWM17" s="53">
        <v>0.66800000000000004</v>
      </c>
      <c r="BWN17" s="53"/>
      <c r="BWO17" s="53">
        <v>1.0840000000000001</v>
      </c>
      <c r="BWP17" s="53"/>
      <c r="BWQ17" s="53">
        <v>0.64500000000000002</v>
      </c>
      <c r="BWR17" s="53">
        <v>0.64300000000000002</v>
      </c>
      <c r="BWS17" s="53">
        <v>0.69899999999999995</v>
      </c>
      <c r="BWT17" s="53">
        <v>0.70499999999999996</v>
      </c>
      <c r="BWU17" s="53">
        <v>0.71099999999999997</v>
      </c>
      <c r="BWV17" s="53">
        <v>0.70599999999999996</v>
      </c>
      <c r="BWW17" s="53">
        <v>0.73199999999999998</v>
      </c>
      <c r="BWX17" s="1321">
        <v>0.63</v>
      </c>
      <c r="BWY17" s="1304">
        <v>0.64500000000000002</v>
      </c>
      <c r="BWZ17" s="53">
        <v>0.68899999999999995</v>
      </c>
      <c r="BXA17" s="1321">
        <v>0.63</v>
      </c>
      <c r="BXB17" s="1304">
        <v>0.64500000000000002</v>
      </c>
      <c r="BXC17" s="53">
        <v>0.73699999999999999</v>
      </c>
      <c r="BXD17" s="896">
        <v>0.63</v>
      </c>
      <c r="BXE17" s="1384">
        <v>0.64</v>
      </c>
      <c r="BXF17" s="1384">
        <v>0.77</v>
      </c>
      <c r="BXG17" s="1384">
        <v>0.80100000000000005</v>
      </c>
      <c r="BXH17" s="1531">
        <v>0.68300000000000005</v>
      </c>
      <c r="BXI17" s="1384">
        <v>0.81100000000000005</v>
      </c>
      <c r="BXJ17" s="896">
        <v>0.63</v>
      </c>
      <c r="BXK17" s="1384">
        <v>0.64</v>
      </c>
      <c r="BXL17" s="53">
        <v>0.97099999999999997</v>
      </c>
      <c r="BXM17" s="896">
        <v>0.63</v>
      </c>
      <c r="BXN17" s="1384">
        <v>0.64</v>
      </c>
      <c r="BXO17" s="1384">
        <v>0.94399999999999995</v>
      </c>
      <c r="BXP17" s="896">
        <v>0.63</v>
      </c>
      <c r="BXQ17" s="1384">
        <v>0.64</v>
      </c>
      <c r="BXR17" s="55"/>
      <c r="BXS17" s="7">
        <f t="shared" si="5"/>
        <v>-1</v>
      </c>
      <c r="BXT17" s="1042">
        <v>0.93</v>
      </c>
      <c r="BXU17" s="53">
        <v>1.01</v>
      </c>
      <c r="BXV17" s="53">
        <v>0.96799999999999997</v>
      </c>
      <c r="BXW17" s="53">
        <v>1.18</v>
      </c>
      <c r="BXX17" s="53">
        <v>1.169</v>
      </c>
      <c r="BXY17" s="53">
        <v>1.0960000000000001</v>
      </c>
      <c r="BXZ17" s="53">
        <v>1.117</v>
      </c>
      <c r="BYA17" s="896">
        <v>0.88</v>
      </c>
      <c r="BYB17" s="1304">
        <v>0.93</v>
      </c>
      <c r="BYC17" s="53">
        <v>1.153</v>
      </c>
      <c r="BYD17" s="896">
        <v>0.88</v>
      </c>
      <c r="BYE17" s="1384">
        <v>1.181</v>
      </c>
      <c r="BYF17" s="1384">
        <v>1.1830000000000001</v>
      </c>
      <c r="BYG17" s="896">
        <v>0.88</v>
      </c>
      <c r="BYH17" s="1384">
        <v>1.181</v>
      </c>
      <c r="BYI17" s="1384">
        <v>1.177</v>
      </c>
      <c r="BYJ17" s="1384">
        <v>1.1830000000000001</v>
      </c>
      <c r="BYK17" s="896"/>
      <c r="BYL17" s="1384">
        <v>1.153</v>
      </c>
      <c r="BYM17" s="896">
        <v>0.88</v>
      </c>
      <c r="BYN17" s="1384">
        <v>1.181</v>
      </c>
      <c r="BYO17" s="53">
        <v>1.4370000000000001</v>
      </c>
      <c r="BYP17" s="896">
        <v>0.88</v>
      </c>
      <c r="BYQ17" s="1384">
        <v>1.181</v>
      </c>
      <c r="BYR17" s="1384">
        <v>1.4419999999999999</v>
      </c>
      <c r="BYS17" s="896">
        <v>0.88</v>
      </c>
      <c r="BYT17" s="1384">
        <v>1.181</v>
      </c>
      <c r="BYU17" s="55"/>
      <c r="BYV17" s="7">
        <f t="shared" si="6"/>
        <v>-1</v>
      </c>
      <c r="BYW17" s="1372">
        <v>0.66900000000000004</v>
      </c>
      <c r="BYX17" s="1372">
        <v>0.67700000000000005</v>
      </c>
      <c r="BYY17" s="1372">
        <v>0.67900000000000005</v>
      </c>
      <c r="BYZ17" s="1372">
        <v>0.70199999999999996</v>
      </c>
      <c r="BZA17" s="1372">
        <v>0.67700000000000005</v>
      </c>
      <c r="BZB17" s="53">
        <v>0.71299999999999997</v>
      </c>
      <c r="BZC17" s="1372">
        <v>0.67700000000000005</v>
      </c>
      <c r="BZD17" s="1384">
        <v>0.77300000000000002</v>
      </c>
      <c r="BZE17" s="1321">
        <v>0.7</v>
      </c>
      <c r="BZF17" s="1384">
        <v>0.68300000000000005</v>
      </c>
      <c r="BZG17" s="1384">
        <v>0.755</v>
      </c>
      <c r="BZH17" s="1384">
        <v>0.76700000000000002</v>
      </c>
      <c r="BZI17" s="1531">
        <v>0.74</v>
      </c>
      <c r="BZJ17" s="1384">
        <v>0.80200000000000005</v>
      </c>
      <c r="BZK17" s="1321">
        <v>0.7</v>
      </c>
      <c r="BZL17" s="1384">
        <v>0.68300000000000005</v>
      </c>
      <c r="BZM17" s="53">
        <v>0.89</v>
      </c>
      <c r="BZN17" s="1321">
        <v>0.7</v>
      </c>
      <c r="BZO17" s="1384">
        <v>0.68300000000000005</v>
      </c>
      <c r="BZP17" s="1384">
        <v>1.097</v>
      </c>
      <c r="BZQ17" s="1321">
        <v>0.7</v>
      </c>
      <c r="BZR17" s="1384">
        <v>0.68300000000000005</v>
      </c>
      <c r="BZS17" s="55"/>
      <c r="BZT17" s="7">
        <f t="shared" si="48"/>
        <v>-1</v>
      </c>
      <c r="BZU17" s="53">
        <v>0.76500000000000001</v>
      </c>
      <c r="BZV17" s="53">
        <f t="shared" si="49"/>
        <v>0.76500000000000001</v>
      </c>
      <c r="BZW17" s="55"/>
      <c r="BZX17" s="966">
        <f t="shared" si="50"/>
        <v>-1</v>
      </c>
      <c r="BZY17" s="53">
        <v>0.97899999999999998</v>
      </c>
      <c r="BZZ17" s="53">
        <f t="shared" si="51"/>
        <v>0.97899999999999998</v>
      </c>
      <c r="CAA17" s="55"/>
      <c r="CAB17" s="966">
        <f t="shared" si="52"/>
        <v>-1</v>
      </c>
      <c r="CAC17" s="53">
        <v>0.78600000000000003</v>
      </c>
      <c r="CAD17" s="53">
        <f t="shared" si="53"/>
        <v>0.78600000000000003</v>
      </c>
      <c r="CAE17" s="55"/>
      <c r="CAF17" s="966">
        <f t="shared" si="54"/>
        <v>-1</v>
      </c>
      <c r="CAG17" s="1204" t="s">
        <v>3897</v>
      </c>
      <c r="CAH17" s="1204"/>
      <c r="CAI17" s="1204" t="s">
        <v>3898</v>
      </c>
      <c r="CAJ17" s="1042" t="str">
        <f t="shared" si="7"/>
        <v>1. Better than baseline</v>
      </c>
      <c r="CAK17" s="53" t="str">
        <f t="shared" si="8"/>
        <v>4.Blocker/Not Executed</v>
      </c>
      <c r="CAL17" s="53" t="str">
        <f t="shared" si="9"/>
        <v xml:space="preserve">1. Better than baseline </v>
      </c>
      <c r="CAM17" s="1042" t="str">
        <f t="shared" si="10"/>
        <v xml:space="preserve">1. Better than baseline </v>
      </c>
      <c r="CAN17" s="53" t="str">
        <f t="shared" si="11"/>
        <v xml:space="preserve">1. Better than baseline </v>
      </c>
      <c r="CAO17" s="1042" t="str">
        <f t="shared" si="12"/>
        <v>3. Missing baseline</v>
      </c>
      <c r="CAP17" s="53" t="str">
        <f t="shared" si="13"/>
        <v>3. Missing baseline</v>
      </c>
      <c r="CAQ17" s="53" t="str">
        <f t="shared" si="14"/>
        <v>3. Missing baseline</v>
      </c>
      <c r="CAR17" s="53" t="str">
        <f t="shared" si="15"/>
        <v>3. Missing baseline</v>
      </c>
      <c r="CAS17" s="53" t="str">
        <f t="shared" si="16"/>
        <v>3. Missing baseline</v>
      </c>
      <c r="CAT17" s="53" t="str">
        <f t="shared" si="17"/>
        <v xml:space="preserve">1. Better than baseline </v>
      </c>
      <c r="CAU17" s="1384" t="str">
        <f t="shared" si="18"/>
        <v xml:space="preserve">1. Better than baseline </v>
      </c>
      <c r="CAV17" s="1384" t="str">
        <f t="shared" si="19"/>
        <v xml:space="preserve">1. Better than baseline </v>
      </c>
      <c r="CAW17" s="1384" t="str">
        <f t="shared" si="20"/>
        <v xml:space="preserve">1. Better than baseline </v>
      </c>
      <c r="CAX17" s="1384" t="str">
        <f t="shared" si="21"/>
        <v xml:space="preserve">1. Better than baseline </v>
      </c>
      <c r="CBC17" s="65"/>
      <c r="CBD17" s="65"/>
      <c r="CBE17" s="65"/>
      <c r="CBF17" s="65"/>
      <c r="CBG17" s="65"/>
      <c r="CBH17" s="65"/>
      <c r="CBI17" s="65"/>
      <c r="CBJ17" s="65"/>
      <c r="CBK17" s="65"/>
      <c r="CBL17" s="65"/>
      <c r="CBM17" s="65"/>
      <c r="CBN17" s="65"/>
      <c r="CBO17" s="192"/>
      <c r="CBP17" s="192"/>
      <c r="CBQ17" s="192"/>
      <c r="CBR17" s="192"/>
      <c r="CBS17" s="192"/>
      <c r="CBT17" s="32"/>
      <c r="CBU17" s="32"/>
      <c r="CBV17" s="32"/>
      <c r="CBW17" s="32"/>
      <c r="CBX17" s="32"/>
      <c r="CBY17" s="32"/>
      <c r="CBZ17" s="32"/>
      <c r="CCA17" s="32"/>
      <c r="CCB17" s="32"/>
      <c r="CCC17" s="32"/>
      <c r="CCD17" s="202"/>
      <c r="CCE17" s="32"/>
      <c r="CCF17" s="32"/>
      <c r="CCG17" s="65"/>
      <c r="CCH17" s="32"/>
      <c r="CCI17" s="32"/>
      <c r="CCJ17" s="32"/>
      <c r="CCK17" s="32"/>
      <c r="CCL17" s="32"/>
      <c r="CCM17" s="65"/>
      <c r="CCN17" s="65"/>
      <c r="CCO17" s="65"/>
      <c r="CCP17" s="65"/>
      <c r="CCQ17" s="65"/>
      <c r="CCR17" s="65"/>
      <c r="CCS17" s="65"/>
      <c r="CCT17" s="65"/>
      <c r="CCU17" s="65"/>
      <c r="CCV17" s="65"/>
      <c r="CCW17" s="65"/>
      <c r="CCX17" s="65"/>
      <c r="CCY17" s="65"/>
      <c r="CCZ17" s="32"/>
      <c r="CDA17" s="192"/>
      <c r="CDB17" s="32"/>
      <c r="CDC17" s="192"/>
      <c r="CDD17" s="192"/>
      <c r="CDE17" s="32"/>
      <c r="CDF17" s="32"/>
      <c r="CDG17" s="32"/>
      <c r="CDH17" s="32"/>
      <c r="CDI17" s="32"/>
      <c r="CDJ17" s="32"/>
      <c r="CDK17" s="202"/>
      <c r="CDL17" s="32"/>
      <c r="CDM17" s="32"/>
      <c r="CDN17" s="65"/>
      <c r="CDO17" s="32"/>
      <c r="CDP17" s="32"/>
      <c r="CDQ17" s="32"/>
      <c r="CDR17" s="32"/>
      <c r="CDS17" s="32"/>
      <c r="CDT17" s="65"/>
      <c r="CDU17" s="65"/>
      <c r="CDV17" s="65"/>
      <c r="CDW17" s="65"/>
      <c r="CDX17" s="65"/>
      <c r="CDY17" s="65"/>
      <c r="CDZ17" s="65"/>
      <c r="CEA17" s="65"/>
      <c r="CEB17" s="65"/>
      <c r="CEC17" s="65"/>
      <c r="CED17" s="65"/>
      <c r="CEE17" s="65"/>
      <c r="CEF17" s="65"/>
      <c r="CEG17" s="32"/>
      <c r="CEH17" s="32"/>
      <c r="CEI17" s="32"/>
      <c r="CEJ17" s="32"/>
      <c r="CEK17" s="32"/>
      <c r="CEL17" s="32"/>
      <c r="CEM17" s="32"/>
      <c r="CEN17" s="32"/>
      <c r="CEO17" s="32"/>
      <c r="CEP17" s="32"/>
      <c r="CEQ17" s="202"/>
      <c r="CER17" s="32"/>
      <c r="CES17" s="32"/>
      <c r="CET17" s="65"/>
      <c r="CEU17" s="32"/>
      <c r="CEV17" s="32"/>
      <c r="CEW17" s="32"/>
      <c r="CEX17" s="32"/>
      <c r="CEY17" s="32"/>
      <c r="CEZ17" s="65"/>
      <c r="CFA17" s="32"/>
      <c r="CFB17" s="32"/>
      <c r="CFC17" s="32"/>
      <c r="CFD17" s="32"/>
      <c r="CFE17" s="32"/>
      <c r="CFF17" s="32"/>
      <c r="CFG17" s="32"/>
      <c r="CFH17" s="32"/>
      <c r="CFI17" s="32"/>
      <c r="CFJ17" s="32"/>
      <c r="CFK17" s="32"/>
      <c r="CFL17" s="32"/>
      <c r="CFM17" s="202"/>
      <c r="CFN17" s="32"/>
      <c r="CFO17" s="32"/>
      <c r="CFP17" s="65"/>
      <c r="CFQ17" s="32"/>
      <c r="CFR17" s="65"/>
      <c r="CFS17" s="65"/>
      <c r="CFT17" s="32"/>
      <c r="CFU17" s="32"/>
      <c r="CFV17" s="32"/>
      <c r="CFW17" s="32"/>
      <c r="CFX17" s="32"/>
      <c r="CFY17" s="32"/>
      <c r="CFZ17" s="32"/>
      <c r="CGA17" s="32"/>
      <c r="CGB17" s="32"/>
      <c r="CGC17" s="32"/>
      <c r="CGD17" s="202"/>
      <c r="CGE17" s="32"/>
      <c r="CGF17" s="32"/>
      <c r="CGG17" s="32"/>
      <c r="CGH17" s="32"/>
      <c r="CGI17" s="32"/>
      <c r="CGJ17" s="32"/>
      <c r="CGK17" s="32"/>
      <c r="CGL17" s="32"/>
      <c r="CGM17" s="32"/>
      <c r="CGN17" s="32"/>
      <c r="CGO17" s="32"/>
      <c r="CGP17" s="32"/>
      <c r="CGQ17" s="202"/>
      <c r="CGR17" s="32"/>
      <c r="CGS17" s="32"/>
      <c r="CGT17" s="32"/>
      <c r="CGU17" s="32"/>
      <c r="CGV17" s="32"/>
      <c r="CGW17" s="32"/>
      <c r="CGX17" s="32"/>
      <c r="CGY17" s="32"/>
      <c r="CGZ17" s="32"/>
      <c r="CHA17" s="32"/>
    </row>
    <row r="18" spans="1:2237" ht="29.9" customHeight="1" thickBot="1" x14ac:dyDescent="0.4">
      <c r="A18" s="119"/>
      <c r="B18" s="130"/>
      <c r="C18" s="126"/>
      <c r="D18" s="902">
        <v>16</v>
      </c>
      <c r="E18" s="27" t="s">
        <v>3899</v>
      </c>
      <c r="F18" s="88" t="s">
        <v>3900</v>
      </c>
      <c r="G18" s="121" t="s">
        <v>18</v>
      </c>
      <c r="H18" s="121" t="s">
        <v>18</v>
      </c>
      <c r="I18" s="88" t="s">
        <v>3900</v>
      </c>
      <c r="J18" s="88" t="s">
        <v>3901</v>
      </c>
      <c r="K18" s="53">
        <v>1.01</v>
      </c>
      <c r="L18" s="53"/>
      <c r="M18" s="53"/>
      <c r="N18" s="53"/>
      <c r="O18" s="53"/>
      <c r="P18" s="53"/>
      <c r="Q18" s="53"/>
      <c r="R18" s="53"/>
      <c r="S18" s="53"/>
      <c r="T18" s="53"/>
      <c r="U18" s="53"/>
      <c r="V18" s="1042"/>
      <c r="W18" s="913"/>
      <c r="X18" s="913"/>
      <c r="Y18" s="53"/>
      <c r="Z18" s="913"/>
      <c r="AA18" s="53"/>
      <c r="AB18" s="53"/>
      <c r="AC18" s="376"/>
      <c r="AD18" s="973"/>
      <c r="AE18" s="973"/>
      <c r="AF18" s="973"/>
      <c r="AG18" s="973"/>
      <c r="AH18" s="53"/>
      <c r="AI18" s="53"/>
      <c r="AJ18" s="53"/>
      <c r="AK18" s="53"/>
      <c r="AL18" s="53"/>
      <c r="AM18" s="53"/>
      <c r="AN18" s="53"/>
      <c r="AO18" s="53"/>
      <c r="AP18" s="53"/>
      <c r="AQ18" s="53">
        <v>0.88100000000000001</v>
      </c>
      <c r="AR18" s="27">
        <v>0.91800000000000004</v>
      </c>
      <c r="AS18" s="53">
        <v>0.88900000000000001</v>
      </c>
      <c r="AT18" s="53">
        <v>1.0509999999999999</v>
      </c>
      <c r="AU18" s="53">
        <v>0.872</v>
      </c>
      <c r="AV18" s="53">
        <v>0.93300000000000005</v>
      </c>
      <c r="AW18" s="53"/>
      <c r="AX18" s="53">
        <v>0.89900000000000002</v>
      </c>
      <c r="AY18" s="53">
        <v>0.89800000000000002</v>
      </c>
      <c r="AZ18" s="53">
        <v>0.89700000000000002</v>
      </c>
      <c r="BA18" s="191"/>
      <c r="BB18" s="53">
        <v>0.89500000000000002</v>
      </c>
      <c r="BC18" s="53">
        <v>0.88900000000000001</v>
      </c>
      <c r="BD18" s="53">
        <v>0.90300000000000002</v>
      </c>
      <c r="BE18" s="27">
        <v>0.873</v>
      </c>
      <c r="BF18" s="27"/>
      <c r="BG18" s="27">
        <v>0.875</v>
      </c>
      <c r="BH18" s="27">
        <v>0.90300000000000002</v>
      </c>
      <c r="BI18" s="53">
        <v>0.88600000000000001</v>
      </c>
      <c r="BJ18" s="53"/>
      <c r="BK18" s="27">
        <v>0.876</v>
      </c>
      <c r="BL18" s="27">
        <v>0.92500000000000004</v>
      </c>
      <c r="BM18" s="27">
        <v>0.874</v>
      </c>
      <c r="BN18" s="27"/>
      <c r="BO18" s="27"/>
      <c r="BP18" s="53"/>
      <c r="BQ18" s="27">
        <v>0.89</v>
      </c>
      <c r="BR18" s="27">
        <v>0.86399999999999999</v>
      </c>
      <c r="BS18" s="27">
        <v>0.89900000000000002</v>
      </c>
      <c r="BT18" s="27"/>
      <c r="BU18" s="27"/>
      <c r="BV18" s="27">
        <v>0.90600000000000003</v>
      </c>
      <c r="BW18" s="27">
        <v>0.90600000000000003</v>
      </c>
      <c r="BX18" s="27">
        <v>0.89400000000000002</v>
      </c>
      <c r="BY18" s="27">
        <v>0.93500000000000005</v>
      </c>
      <c r="BZ18" s="972"/>
      <c r="CA18" s="390">
        <v>0.91700000000000004</v>
      </c>
      <c r="CB18" s="972"/>
      <c r="CC18" s="972"/>
      <c r="CD18" s="972"/>
      <c r="CE18" s="390">
        <v>0.91800000000000004</v>
      </c>
      <c r="CF18" s="390">
        <v>0.91100000000000003</v>
      </c>
      <c r="CG18" s="390">
        <v>0.91600000000000004</v>
      </c>
      <c r="CH18" s="390"/>
      <c r="CI18" s="27">
        <v>1.264</v>
      </c>
      <c r="CJ18" s="27">
        <v>1.3280000000000001</v>
      </c>
      <c r="CK18" s="53"/>
      <c r="CL18" s="53">
        <v>1.323</v>
      </c>
      <c r="CM18" s="53"/>
      <c r="CN18" s="53"/>
      <c r="CO18" s="53"/>
      <c r="CP18" s="27">
        <v>1.3129999999999999</v>
      </c>
      <c r="CQ18" s="27">
        <v>1.3</v>
      </c>
      <c r="CR18" s="53">
        <v>1.0820000000000001</v>
      </c>
      <c r="CS18" s="1212">
        <v>1.67</v>
      </c>
      <c r="CT18" s="53">
        <v>1.3</v>
      </c>
      <c r="CU18" s="53">
        <v>1.0940000000000001</v>
      </c>
      <c r="CV18" s="53"/>
      <c r="CW18" s="53">
        <v>1.1279999999999999</v>
      </c>
      <c r="CX18" s="53">
        <v>1.0609999999999999</v>
      </c>
      <c r="CY18" s="53">
        <v>1.22</v>
      </c>
      <c r="CZ18" s="53">
        <v>1.204</v>
      </c>
      <c r="DA18" s="53"/>
      <c r="DB18" s="53">
        <v>1.484</v>
      </c>
      <c r="DC18" s="53">
        <v>1.643</v>
      </c>
      <c r="DD18" s="53">
        <v>1.466</v>
      </c>
      <c r="DE18" s="53">
        <v>1.4630000000000001</v>
      </c>
      <c r="DF18" s="53">
        <v>1.46</v>
      </c>
      <c r="DG18" s="53"/>
      <c r="DH18" s="53"/>
      <c r="DI18" s="53">
        <v>1.466</v>
      </c>
      <c r="DJ18" s="53">
        <v>1.179</v>
      </c>
      <c r="DK18" s="875"/>
      <c r="DL18" s="53">
        <v>1.214</v>
      </c>
      <c r="DM18" s="53">
        <v>1.169</v>
      </c>
      <c r="DN18" s="53">
        <v>1.1060000000000001</v>
      </c>
      <c r="DO18" s="53">
        <v>1.17</v>
      </c>
      <c r="DP18" s="53">
        <v>1.145</v>
      </c>
      <c r="DQ18" s="896"/>
      <c r="DR18" s="53">
        <v>1.1299999999999999</v>
      </c>
      <c r="DS18" s="53">
        <v>1.0840000000000001</v>
      </c>
      <c r="DT18" s="53"/>
      <c r="DU18" s="53">
        <v>1.24</v>
      </c>
      <c r="DV18" s="53"/>
      <c r="DW18" s="53">
        <v>1.252</v>
      </c>
      <c r="DX18" s="53">
        <v>1.24</v>
      </c>
      <c r="DY18" s="53">
        <v>1.2230000000000001</v>
      </c>
      <c r="DZ18" s="53">
        <v>1.242</v>
      </c>
      <c r="EA18" s="53">
        <v>1.284</v>
      </c>
      <c r="EB18" s="53">
        <v>1.1000000000000001</v>
      </c>
      <c r="EC18" s="910">
        <v>0.97</v>
      </c>
      <c r="ED18" s="27">
        <v>1.089</v>
      </c>
      <c r="EE18" s="27">
        <v>1.0580000000000001</v>
      </c>
      <c r="EF18" s="27">
        <v>1.0640000000000001</v>
      </c>
      <c r="EG18" s="27">
        <v>1.071</v>
      </c>
      <c r="EH18" s="53">
        <v>1.01</v>
      </c>
      <c r="EI18" s="1047">
        <v>1.06</v>
      </c>
      <c r="EJ18" s="53"/>
      <c r="EK18" s="27">
        <v>1.1020000000000001</v>
      </c>
      <c r="EL18" s="984"/>
      <c r="EM18" s="27">
        <v>1.0900000000000001</v>
      </c>
      <c r="EN18" s="27">
        <v>1.056</v>
      </c>
      <c r="EO18" s="27">
        <v>1.0940000000000001</v>
      </c>
      <c r="EP18" s="53">
        <v>1.07</v>
      </c>
      <c r="EQ18" s="53">
        <v>1.0649999999999999</v>
      </c>
      <c r="ER18" s="1047">
        <v>1.06</v>
      </c>
      <c r="ES18" s="53">
        <v>1.097</v>
      </c>
      <c r="ET18" s="53">
        <v>1.1200000000000001</v>
      </c>
      <c r="EU18" s="53">
        <v>1.07</v>
      </c>
      <c r="EV18" s="53">
        <v>1.081</v>
      </c>
      <c r="EW18" s="53">
        <v>1.07</v>
      </c>
      <c r="EX18" s="53">
        <v>1.0660000000000001</v>
      </c>
      <c r="EY18" s="53">
        <v>1.0860000000000001</v>
      </c>
      <c r="EZ18" s="53">
        <v>1.101</v>
      </c>
      <c r="FA18" s="53">
        <v>1.0589999999999999</v>
      </c>
      <c r="FB18" s="53">
        <v>1.1000000000000001</v>
      </c>
      <c r="FC18" s="53">
        <v>1.075</v>
      </c>
      <c r="FD18" s="53">
        <v>1.0649999999999999</v>
      </c>
      <c r="FE18" s="1037">
        <v>1.06</v>
      </c>
      <c r="FF18" s="53">
        <v>1.091</v>
      </c>
      <c r="FG18" s="53">
        <v>1.0680000000000001</v>
      </c>
      <c r="FH18" s="1037">
        <v>1.06</v>
      </c>
      <c r="FI18" s="1025">
        <v>1.079</v>
      </c>
      <c r="FJ18" s="1037">
        <v>1.07</v>
      </c>
      <c r="FK18" s="53">
        <v>1.0609999999999999</v>
      </c>
      <c r="FL18" s="53">
        <v>1.0669999999999999</v>
      </c>
      <c r="FM18" s="53">
        <v>1.01</v>
      </c>
      <c r="FN18" s="1047">
        <v>1.06</v>
      </c>
      <c r="FO18" s="53"/>
      <c r="FP18" s="53">
        <v>1.091</v>
      </c>
      <c r="FQ18" s="53">
        <v>1.0980000000000001</v>
      </c>
      <c r="FR18" s="53">
        <v>1.073</v>
      </c>
      <c r="FS18" s="53">
        <v>1.01</v>
      </c>
      <c r="FT18" s="1047">
        <v>1.06</v>
      </c>
      <c r="FU18" s="53"/>
      <c r="FV18" s="53">
        <v>1.0980000000000001</v>
      </c>
      <c r="FW18" s="53">
        <v>1.0920000000000001</v>
      </c>
      <c r="FX18" s="53">
        <v>1.1060000000000001</v>
      </c>
      <c r="FY18" s="53">
        <v>1.105</v>
      </c>
      <c r="FZ18" s="53">
        <v>1.1040000000000001</v>
      </c>
      <c r="GA18" s="53">
        <v>1.089</v>
      </c>
      <c r="GB18" s="53">
        <v>1.1180000000000001</v>
      </c>
      <c r="GC18" s="53">
        <v>1.2210000000000001</v>
      </c>
      <c r="GD18" s="53">
        <v>1.1950000000000001</v>
      </c>
      <c r="GE18" s="53">
        <v>1.393</v>
      </c>
      <c r="GF18" s="53">
        <v>1.375</v>
      </c>
      <c r="GG18" s="53">
        <v>1.397</v>
      </c>
      <c r="GH18" s="380"/>
      <c r="GI18" s="1042">
        <v>1.1399999999999999</v>
      </c>
      <c r="GJ18" s="64"/>
      <c r="GK18" s="913"/>
      <c r="GL18" s="913"/>
      <c r="GM18" s="913"/>
      <c r="GN18" s="913"/>
      <c r="GO18" s="53"/>
      <c r="GP18" s="913"/>
      <c r="GQ18" s="913"/>
      <c r="GR18" s="53"/>
      <c r="GS18" s="53"/>
      <c r="GT18" s="27"/>
      <c r="GU18" s="27"/>
      <c r="GV18" s="27"/>
      <c r="GW18" s="53"/>
      <c r="GX18" s="53"/>
      <c r="GY18" s="53"/>
      <c r="GZ18" s="53"/>
      <c r="HA18" s="53"/>
      <c r="HB18" s="53"/>
      <c r="HC18" s="53"/>
      <c r="HD18" s="53"/>
      <c r="HE18" s="53"/>
      <c r="HF18" s="53"/>
      <c r="HG18" s="53"/>
      <c r="HH18" s="53"/>
      <c r="HI18" s="53"/>
      <c r="HJ18" s="53"/>
      <c r="HK18" s="53"/>
      <c r="HL18" s="53">
        <v>0.92400000000000004</v>
      </c>
      <c r="HM18" s="53">
        <v>0.94099999999999995</v>
      </c>
      <c r="HN18" s="53">
        <v>0.94299999999999995</v>
      </c>
      <c r="HO18" s="53">
        <v>0.95299999999999996</v>
      </c>
      <c r="HP18" s="53">
        <v>0.97499999999999998</v>
      </c>
      <c r="HQ18" s="53">
        <v>0.94799999999999995</v>
      </c>
      <c r="HR18" s="53">
        <v>0.95799999999999996</v>
      </c>
      <c r="HS18" s="53"/>
      <c r="HT18" s="53">
        <v>0.92</v>
      </c>
      <c r="HU18" s="53">
        <v>0.97</v>
      </c>
      <c r="HV18" s="53">
        <v>0.96099999999999997</v>
      </c>
      <c r="HW18" s="53">
        <v>0.97399999999999998</v>
      </c>
      <c r="HX18" s="53"/>
      <c r="HY18" s="27">
        <v>0.96699999999999997</v>
      </c>
      <c r="HZ18" s="53">
        <v>0.97099999999999997</v>
      </c>
      <c r="IA18" s="27">
        <v>0.94299999999999995</v>
      </c>
      <c r="IB18" s="27"/>
      <c r="IC18" s="53">
        <v>0.93200000000000005</v>
      </c>
      <c r="ID18" s="27">
        <v>0.96799999999999997</v>
      </c>
      <c r="IE18" s="27">
        <v>0.94799999999999995</v>
      </c>
      <c r="IF18" s="27">
        <v>0.94199999999999995</v>
      </c>
      <c r="IG18" s="27">
        <v>0.95399999999999996</v>
      </c>
      <c r="IH18" s="53">
        <v>0.96899999999999997</v>
      </c>
      <c r="II18" s="53">
        <v>0.94499999999999995</v>
      </c>
      <c r="IJ18" s="53">
        <v>0.94599999999999995</v>
      </c>
      <c r="IK18" s="53"/>
      <c r="IL18" s="53">
        <v>0.95699999999999996</v>
      </c>
      <c r="IM18" s="53">
        <v>0.92</v>
      </c>
      <c r="IN18" s="53">
        <v>0.98199999999999998</v>
      </c>
      <c r="IO18" s="53">
        <v>0.97899999999999998</v>
      </c>
      <c r="IP18" s="53"/>
      <c r="IQ18" s="53">
        <v>0.97399999999999998</v>
      </c>
      <c r="IR18" s="53">
        <v>0.98299999999999998</v>
      </c>
      <c r="IS18" s="53">
        <v>0.98499999999999999</v>
      </c>
      <c r="IT18" s="53">
        <v>0.96599999999999997</v>
      </c>
      <c r="IU18" s="53">
        <v>0.98399999999999999</v>
      </c>
      <c r="IV18" s="1042"/>
      <c r="IW18" s="1042">
        <v>1</v>
      </c>
      <c r="IX18" s="1042"/>
      <c r="IY18" s="380"/>
      <c r="IZ18" s="1042">
        <v>1.1399999999999999</v>
      </c>
      <c r="JA18" s="913"/>
      <c r="JB18" s="913"/>
      <c r="JC18" s="913"/>
      <c r="JD18" s="913"/>
      <c r="JE18" s="913"/>
      <c r="JF18" s="913"/>
      <c r="JG18" s="913"/>
      <c r="JH18" s="913"/>
      <c r="JI18" s="913"/>
      <c r="JJ18" s="913"/>
      <c r="JK18" s="53"/>
      <c r="JL18" s="913"/>
      <c r="JM18" s="53"/>
      <c r="JN18" s="53"/>
      <c r="JO18" s="913"/>
      <c r="JP18" s="913"/>
      <c r="JQ18" s="53"/>
      <c r="JR18" s="53"/>
      <c r="JS18" s="53"/>
      <c r="JT18" s="53"/>
      <c r="JU18" s="53"/>
      <c r="JV18" s="53"/>
      <c r="JW18" s="53"/>
      <c r="JX18" s="53"/>
      <c r="JY18" s="53"/>
      <c r="JZ18" s="53"/>
      <c r="KA18" s="53"/>
      <c r="KB18" s="53"/>
      <c r="KC18" s="53"/>
      <c r="KD18" s="53">
        <v>0.97</v>
      </c>
      <c r="KE18" s="53">
        <v>1.073</v>
      </c>
      <c r="KF18" s="53">
        <v>1.069</v>
      </c>
      <c r="KG18" s="53">
        <v>0.97799999999999998</v>
      </c>
      <c r="KH18" s="53"/>
      <c r="KI18" s="53">
        <v>0.99099999999999999</v>
      </c>
      <c r="KJ18" s="53">
        <v>0.97199999999999998</v>
      </c>
      <c r="KK18" s="53">
        <v>0.97599999999999998</v>
      </c>
      <c r="KL18" s="53">
        <v>0.97899999999999998</v>
      </c>
      <c r="KM18" s="53">
        <v>0.97</v>
      </c>
      <c r="KN18" s="53">
        <v>0.96</v>
      </c>
      <c r="KO18" s="53"/>
      <c r="KP18" s="53">
        <v>0.91200000000000003</v>
      </c>
      <c r="KQ18" s="53">
        <v>0.97199999999999998</v>
      </c>
      <c r="KR18" s="53">
        <v>0.98799999999999999</v>
      </c>
      <c r="KS18" s="53"/>
      <c r="KT18" s="53">
        <v>1.0569999999999999</v>
      </c>
      <c r="KU18" s="53">
        <v>0.92100000000000004</v>
      </c>
      <c r="KV18" s="27">
        <v>0.97</v>
      </c>
      <c r="KW18" s="53">
        <v>0.91</v>
      </c>
      <c r="KX18" s="27">
        <v>0.90200000000000002</v>
      </c>
      <c r="KY18" s="53">
        <v>0.94499999999999995</v>
      </c>
      <c r="KZ18" s="27">
        <v>0.94</v>
      </c>
      <c r="LA18" s="27">
        <v>1.0489999999999999</v>
      </c>
      <c r="LB18" s="27">
        <v>1.0489999999999999</v>
      </c>
      <c r="LC18" s="27">
        <v>0.97699999999999998</v>
      </c>
      <c r="LD18" s="27">
        <v>1.0309999999999999</v>
      </c>
      <c r="LE18" s="53">
        <v>0.97</v>
      </c>
      <c r="LF18" s="27">
        <v>0.98699999999999999</v>
      </c>
      <c r="LG18" s="27">
        <v>0.97</v>
      </c>
      <c r="LH18" s="27">
        <v>1.016</v>
      </c>
      <c r="LI18" s="27"/>
      <c r="LJ18" s="27">
        <v>0.999</v>
      </c>
      <c r="LK18" s="27">
        <v>1.008</v>
      </c>
      <c r="LL18" s="27">
        <v>1.006</v>
      </c>
      <c r="LM18" s="27">
        <v>1.0549999999999999</v>
      </c>
      <c r="LN18" s="27">
        <v>1.0429999999999999</v>
      </c>
      <c r="LO18" s="27"/>
      <c r="LP18" s="27">
        <v>1.0429999999999999</v>
      </c>
      <c r="LQ18" s="27">
        <v>1.1499999999999999</v>
      </c>
      <c r="LR18" s="53">
        <v>0.97</v>
      </c>
      <c r="LS18" s="53">
        <v>1.008</v>
      </c>
      <c r="LT18" s="913">
        <v>1.0580000000000001</v>
      </c>
      <c r="LU18" s="53">
        <v>1.0640000000000001</v>
      </c>
      <c r="LV18" s="53"/>
      <c r="LW18" s="1025">
        <v>1.0669999999999999</v>
      </c>
      <c r="LX18" s="1025"/>
      <c r="LY18" s="53"/>
      <c r="LZ18" s="53"/>
      <c r="MA18" s="191">
        <v>1.68</v>
      </c>
      <c r="MB18" s="27"/>
      <c r="MC18" s="53">
        <v>0.97</v>
      </c>
      <c r="MD18" s="1042"/>
      <c r="ME18" s="913"/>
      <c r="MF18" s="53"/>
      <c r="MG18" s="53"/>
      <c r="MH18" s="27"/>
      <c r="MI18" s="53"/>
      <c r="MJ18" s="27"/>
      <c r="MK18" s="27"/>
      <c r="ML18" s="53"/>
      <c r="MM18" s="27"/>
      <c r="MN18" s="53"/>
      <c r="MO18" s="53">
        <v>0.97</v>
      </c>
      <c r="MP18" s="53"/>
      <c r="MQ18" s="53">
        <v>1.0640000000000001</v>
      </c>
      <c r="MR18" s="53"/>
      <c r="MS18" s="53"/>
      <c r="MT18" s="53"/>
      <c r="MU18" s="53"/>
      <c r="MV18" s="875"/>
      <c r="MW18" s="53"/>
      <c r="MX18" s="875">
        <v>1.17</v>
      </c>
      <c r="MY18" s="53"/>
      <c r="MZ18" s="53"/>
      <c r="NA18" s="53">
        <v>0.97</v>
      </c>
      <c r="NB18" s="53"/>
      <c r="NC18" s="875"/>
      <c r="ND18" s="1025"/>
      <c r="NE18" s="1025"/>
      <c r="NF18" s="53"/>
      <c r="NG18" s="53"/>
      <c r="NH18" s="53"/>
      <c r="NI18" s="53"/>
      <c r="NJ18" s="53"/>
      <c r="NK18" s="53"/>
      <c r="NL18" s="53"/>
      <c r="NM18" s="53"/>
      <c r="NN18" s="53"/>
      <c r="NO18" s="53">
        <v>0.97</v>
      </c>
      <c r="NP18" s="53"/>
      <c r="NQ18" s="53"/>
      <c r="NR18" s="53"/>
      <c r="NS18" s="53"/>
      <c r="NT18" s="53"/>
      <c r="NU18" s="53"/>
      <c r="NV18" s="53"/>
      <c r="NW18" s="53"/>
      <c r="NX18" s="896"/>
      <c r="NY18" s="53"/>
      <c r="NZ18" s="53"/>
      <c r="OA18" s="27"/>
      <c r="OB18" s="53">
        <v>1.1399999999999999</v>
      </c>
      <c r="OC18" s="1047">
        <v>1.1000000000000001</v>
      </c>
      <c r="OD18" s="53">
        <v>0.97</v>
      </c>
      <c r="OE18" s="53"/>
      <c r="OF18" s="53"/>
      <c r="OG18" s="1047">
        <v>1.1100000000000001</v>
      </c>
      <c r="OH18" s="390"/>
      <c r="OI18" s="53"/>
      <c r="OJ18" s="53"/>
      <c r="OK18" s="53"/>
      <c r="OL18" s="53"/>
      <c r="OM18" s="1047">
        <v>1.0900000000000001</v>
      </c>
      <c r="ON18" s="53"/>
      <c r="OO18" s="53"/>
      <c r="OP18" s="53"/>
      <c r="OQ18" s="53"/>
      <c r="OR18" s="53"/>
      <c r="OS18" s="53"/>
      <c r="OT18" s="53"/>
      <c r="OU18" s="1038">
        <v>1.1100000000000001</v>
      </c>
      <c r="OV18" s="1038"/>
      <c r="OW18" s="1038"/>
      <c r="OX18" s="1038"/>
      <c r="OY18" s="1038"/>
      <c r="OZ18" s="1038"/>
      <c r="PA18" s="53"/>
      <c r="PB18" s="53"/>
      <c r="PC18" s="53">
        <v>1.1399999999999999</v>
      </c>
      <c r="PD18" s="1047">
        <v>1.1000000000000001</v>
      </c>
      <c r="PE18" s="53">
        <v>0.97</v>
      </c>
      <c r="PF18" s="1047">
        <v>1.1200000000000001</v>
      </c>
      <c r="PG18" s="53"/>
      <c r="PH18" s="53"/>
      <c r="PI18" s="1047">
        <v>1.1100000000000001</v>
      </c>
      <c r="PJ18" s="53">
        <v>1.1399999999999999</v>
      </c>
      <c r="PK18" s="1047">
        <v>1.1000000000000001</v>
      </c>
      <c r="PL18" s="53">
        <v>0.97</v>
      </c>
      <c r="PM18" s="53"/>
      <c r="PN18" s="53"/>
      <c r="PO18" s="1047">
        <v>1.1399999999999999</v>
      </c>
      <c r="PP18" s="53"/>
      <c r="PQ18" s="53"/>
      <c r="PR18" s="1038">
        <v>1.1299999999999999</v>
      </c>
      <c r="PS18" s="53"/>
      <c r="PT18" s="53"/>
      <c r="PU18" s="53"/>
      <c r="PV18" s="53"/>
      <c r="PW18" s="1047">
        <v>1.39</v>
      </c>
      <c r="PX18" s="53"/>
      <c r="PY18" s="53"/>
      <c r="PZ18" s="1047">
        <v>1.4</v>
      </c>
      <c r="QA18" s="1047"/>
      <c r="QB18" s="380">
        <f t="shared" si="23"/>
        <v>-1</v>
      </c>
      <c r="QC18" s="53">
        <v>1.0900000000000001</v>
      </c>
      <c r="QD18" s="64"/>
      <c r="QE18" s="913"/>
      <c r="QF18" s="913"/>
      <c r="QG18" s="913"/>
      <c r="QH18" s="913"/>
      <c r="QI18" s="913"/>
      <c r="QJ18" s="204"/>
      <c r="QK18" s="204"/>
      <c r="QL18" s="204"/>
      <c r="QM18" s="1025"/>
      <c r="QN18" s="1025"/>
      <c r="QO18" s="1025"/>
      <c r="QP18" s="390"/>
      <c r="QQ18" s="1025"/>
      <c r="QR18" s="1025"/>
      <c r="QS18" s="376"/>
      <c r="QT18" s="626"/>
      <c r="QU18" s="376"/>
      <c r="QV18" s="376"/>
      <c r="QW18" s="53"/>
      <c r="QX18" s="53"/>
      <c r="QY18" s="53"/>
      <c r="QZ18" s="53"/>
      <c r="RA18" s="53"/>
      <c r="RB18" s="53"/>
      <c r="RC18" s="53"/>
      <c r="RD18" s="53"/>
      <c r="RE18" s="53">
        <v>0.96199999999999997</v>
      </c>
      <c r="RF18" s="53">
        <v>0.92500000000000004</v>
      </c>
      <c r="RG18" s="53">
        <v>0.96399999999999997</v>
      </c>
      <c r="RH18" s="53">
        <v>0.95499999999999996</v>
      </c>
      <c r="RI18" s="53"/>
      <c r="RJ18" s="53">
        <v>0.96</v>
      </c>
      <c r="RK18" s="53"/>
      <c r="RL18" s="53">
        <v>0.94</v>
      </c>
      <c r="RM18" s="53"/>
      <c r="RN18" s="53">
        <v>0.94</v>
      </c>
      <c r="RO18" s="53"/>
      <c r="RP18" s="53">
        <v>0.91700000000000004</v>
      </c>
      <c r="RQ18" s="53">
        <v>0.91400000000000003</v>
      </c>
      <c r="RR18" s="53">
        <v>0.92200000000000004</v>
      </c>
      <c r="RS18" s="53">
        <v>0.92100000000000004</v>
      </c>
      <c r="RT18" s="53">
        <v>0.94599999999999995</v>
      </c>
      <c r="RU18" s="53">
        <v>0.90800000000000003</v>
      </c>
      <c r="RV18" s="27"/>
      <c r="RW18" s="53">
        <v>0.91900000000000004</v>
      </c>
      <c r="RX18" s="27">
        <v>0.92600000000000005</v>
      </c>
      <c r="RY18" s="27">
        <v>0.92500000000000004</v>
      </c>
      <c r="RZ18" s="221"/>
      <c r="SA18" s="27">
        <v>0.92800000000000005</v>
      </c>
      <c r="SB18" s="27">
        <v>0.96399999999999997</v>
      </c>
      <c r="SC18" s="27">
        <v>0.92100000000000004</v>
      </c>
      <c r="SD18" s="27">
        <v>0.92700000000000005</v>
      </c>
      <c r="SE18" s="27">
        <v>0.93600000000000005</v>
      </c>
      <c r="SF18" s="53"/>
      <c r="SG18" s="27">
        <v>0.91100000000000003</v>
      </c>
      <c r="SH18" s="27">
        <v>0.92</v>
      </c>
      <c r="SI18" s="27">
        <v>0.95599999999999996</v>
      </c>
      <c r="SJ18" s="27">
        <v>0.92500000000000004</v>
      </c>
      <c r="SK18" s="27">
        <v>0.93700000000000006</v>
      </c>
      <c r="SL18" s="27">
        <v>0.96599999999999997</v>
      </c>
      <c r="SM18" s="27">
        <v>0.94799999999999995</v>
      </c>
      <c r="SN18" s="27">
        <v>0.94099999999999995</v>
      </c>
      <c r="SO18" s="27">
        <v>0.94599999999999995</v>
      </c>
      <c r="SP18" s="27">
        <v>0.97099999999999997</v>
      </c>
      <c r="SQ18" s="27"/>
      <c r="SR18" s="53"/>
      <c r="SS18" s="27">
        <v>0.96299999999999997</v>
      </c>
      <c r="ST18" s="27">
        <v>0.97299999999999998</v>
      </c>
      <c r="SU18" s="27">
        <v>0.97499999999999998</v>
      </c>
      <c r="SV18" s="27"/>
      <c r="SW18" s="27">
        <v>0.94599999999999995</v>
      </c>
      <c r="SX18" s="27"/>
      <c r="SY18" s="27">
        <v>1.534</v>
      </c>
      <c r="SZ18" s="27">
        <v>1.496</v>
      </c>
      <c r="TA18" s="53">
        <v>1.363</v>
      </c>
      <c r="TB18" s="53">
        <v>1.3580000000000001</v>
      </c>
      <c r="TC18" s="53"/>
      <c r="TD18" s="27">
        <v>1.361</v>
      </c>
      <c r="TE18" s="53">
        <v>1.349</v>
      </c>
      <c r="TF18" s="53">
        <v>1.325</v>
      </c>
      <c r="TG18" s="191">
        <v>1.54</v>
      </c>
      <c r="TH18" s="53">
        <v>1.1279999999999999</v>
      </c>
      <c r="TI18" s="53">
        <v>1.173</v>
      </c>
      <c r="TJ18" s="53">
        <v>1.3260000000000001</v>
      </c>
      <c r="TK18" s="53"/>
      <c r="TL18" s="376">
        <v>1.1499999999999999</v>
      </c>
      <c r="TM18" s="53"/>
      <c r="TN18" s="53">
        <v>1.135</v>
      </c>
      <c r="TO18" s="53">
        <v>1.179</v>
      </c>
      <c r="TP18" s="53">
        <v>1.2969999999999999</v>
      </c>
      <c r="TQ18" s="53">
        <v>1.276</v>
      </c>
      <c r="TR18" s="53">
        <v>1.5589999999999999</v>
      </c>
      <c r="TS18" s="53">
        <v>1.8260000000000001</v>
      </c>
      <c r="TT18" s="53">
        <v>1.5489999999999999</v>
      </c>
      <c r="TU18" s="53"/>
      <c r="TV18" s="53">
        <v>1.5940000000000001</v>
      </c>
      <c r="TW18" s="53">
        <v>1.5449999999999999</v>
      </c>
      <c r="TX18" s="875"/>
      <c r="TY18" s="53"/>
      <c r="TZ18" s="53">
        <v>1.55</v>
      </c>
      <c r="UA18" s="53">
        <v>1.27</v>
      </c>
      <c r="UB18" s="53">
        <v>1.268</v>
      </c>
      <c r="UC18" s="53">
        <v>1.272</v>
      </c>
      <c r="UD18" s="53">
        <v>1.3109999999999999</v>
      </c>
      <c r="UE18" s="53">
        <v>1.2410000000000001</v>
      </c>
      <c r="UF18" s="53">
        <v>1.2509999999999999</v>
      </c>
      <c r="UG18" s="896"/>
      <c r="UH18" s="53">
        <v>1.24</v>
      </c>
      <c r="UI18" s="53">
        <v>1.214</v>
      </c>
      <c r="UJ18" s="53"/>
      <c r="UK18" s="53">
        <v>1.23</v>
      </c>
      <c r="UL18" s="53"/>
      <c r="UM18" s="53">
        <v>1.3580000000000001</v>
      </c>
      <c r="UN18" s="53">
        <v>1.337</v>
      </c>
      <c r="UO18" s="53">
        <v>1.38</v>
      </c>
      <c r="UP18" s="53">
        <v>1.3680000000000001</v>
      </c>
      <c r="UQ18" s="53">
        <v>1.355</v>
      </c>
      <c r="UR18" s="53">
        <v>1.2</v>
      </c>
      <c r="US18" s="910">
        <v>0.92</v>
      </c>
      <c r="UT18" s="27">
        <v>1.155</v>
      </c>
      <c r="UU18" s="27">
        <v>1.1679999999999999</v>
      </c>
      <c r="UV18" s="27">
        <v>1.155</v>
      </c>
      <c r="UW18" s="27">
        <v>1.17</v>
      </c>
      <c r="UX18" s="53">
        <v>1.0900000000000001</v>
      </c>
      <c r="UY18" s="1047">
        <v>1.1399999999999999</v>
      </c>
      <c r="UZ18" s="53"/>
      <c r="VA18" s="27">
        <v>1.1559999999999999</v>
      </c>
      <c r="VB18" s="27">
        <v>1.151</v>
      </c>
      <c r="VC18" s="27">
        <v>1.17</v>
      </c>
      <c r="VD18" s="27">
        <v>1.147</v>
      </c>
      <c r="VE18" s="53">
        <v>1.155</v>
      </c>
      <c r="VF18" s="53">
        <v>1.1739999999999999</v>
      </c>
      <c r="VG18" s="1047">
        <v>1.1299999999999999</v>
      </c>
      <c r="VH18" s="53">
        <v>1.159</v>
      </c>
      <c r="VI18" s="53">
        <v>1.159</v>
      </c>
      <c r="VJ18" s="1047">
        <v>1.1499999999999999</v>
      </c>
      <c r="VK18" s="53">
        <v>1.1579999999999999</v>
      </c>
      <c r="VL18" s="53">
        <v>1.2</v>
      </c>
      <c r="VM18" s="53">
        <v>1.1499999999999999</v>
      </c>
      <c r="VN18" s="53">
        <v>1.1559999999999999</v>
      </c>
      <c r="VO18" s="53">
        <v>1.1519999999999999</v>
      </c>
      <c r="VP18" s="53">
        <v>1.1559999999999999</v>
      </c>
      <c r="VQ18" s="53">
        <v>1.1599999999999999</v>
      </c>
      <c r="VR18" s="53">
        <v>1.1519999999999999</v>
      </c>
      <c r="VS18" s="53">
        <v>1.18</v>
      </c>
      <c r="VT18" s="53">
        <v>1.1439999999999999</v>
      </c>
      <c r="VU18" s="53">
        <v>1.1399999999999999</v>
      </c>
      <c r="VV18" s="53">
        <v>1.155</v>
      </c>
      <c r="VW18" s="53">
        <v>1.1499999999999999</v>
      </c>
      <c r="VX18" s="53">
        <v>1.155</v>
      </c>
      <c r="VY18" s="53">
        <v>1.147</v>
      </c>
      <c r="VZ18" s="1047">
        <v>1.1499999999999999</v>
      </c>
      <c r="WA18" s="53">
        <v>1.0900000000000001</v>
      </c>
      <c r="WB18" s="1047">
        <v>1.1399999999999999</v>
      </c>
      <c r="WC18" s="53"/>
      <c r="WD18" s="53">
        <v>1.1519999999999999</v>
      </c>
      <c r="WE18" s="1047">
        <v>1.1399999999999999</v>
      </c>
      <c r="WF18" s="53">
        <v>1.1419999999999999</v>
      </c>
      <c r="WG18" s="53">
        <v>1.161</v>
      </c>
      <c r="WH18" s="53">
        <v>1.0900000000000001</v>
      </c>
      <c r="WI18" s="1047">
        <v>1.1399999999999999</v>
      </c>
      <c r="WJ18" s="53"/>
      <c r="WK18" s="53">
        <v>1.181</v>
      </c>
      <c r="WL18" s="53">
        <v>1.169</v>
      </c>
      <c r="WM18" s="53">
        <v>1.1659999999999999</v>
      </c>
      <c r="WN18" s="53">
        <v>1.181</v>
      </c>
      <c r="WO18" s="1038">
        <v>1.18</v>
      </c>
      <c r="WP18" s="53">
        <v>1.1839999999999999</v>
      </c>
      <c r="WQ18" s="53">
        <v>1.1850000000000001</v>
      </c>
      <c r="WR18" s="53">
        <v>1.194</v>
      </c>
      <c r="WS18" s="53">
        <v>1.3620000000000001</v>
      </c>
      <c r="WT18" s="53">
        <v>1.573</v>
      </c>
      <c r="WU18" s="53">
        <v>1.593</v>
      </c>
      <c r="WV18" s="53">
        <v>1.5660000000000001</v>
      </c>
      <c r="WW18" s="53">
        <v>1.6</v>
      </c>
      <c r="WX18" s="380"/>
      <c r="WY18" s="38">
        <v>1.0900000000000001</v>
      </c>
      <c r="WZ18" s="64"/>
      <c r="XA18" s="64"/>
      <c r="XB18" s="913"/>
      <c r="XC18" s="913"/>
      <c r="XD18" s="53"/>
      <c r="XE18" s="53"/>
      <c r="XF18" s="53">
        <v>1.0900000000000001</v>
      </c>
      <c r="XG18" s="204"/>
      <c r="XH18" s="204"/>
      <c r="XI18" s="53"/>
      <c r="XJ18" s="53"/>
      <c r="XK18" s="53"/>
      <c r="XL18" s="53"/>
      <c r="XM18" s="53"/>
      <c r="XN18" s="53"/>
      <c r="XO18" s="53"/>
      <c r="XP18" s="53"/>
      <c r="XQ18" s="53"/>
      <c r="XR18" s="53"/>
      <c r="XS18" s="53"/>
      <c r="XT18" s="53"/>
      <c r="XU18" s="53"/>
      <c r="XV18" s="53"/>
      <c r="XW18" s="53"/>
      <c r="XX18" s="53"/>
      <c r="XY18" s="53"/>
      <c r="XZ18" s="53"/>
      <c r="YA18" s="53"/>
      <c r="YB18" s="53">
        <v>0.83799999999999997</v>
      </c>
      <c r="YC18" s="53">
        <v>0.82399999999999995</v>
      </c>
      <c r="YD18" s="53"/>
      <c r="YE18" s="53">
        <v>0.80300000000000005</v>
      </c>
      <c r="YF18" s="53">
        <v>0.8</v>
      </c>
      <c r="YG18" s="53">
        <v>0.81</v>
      </c>
      <c r="YH18" s="53">
        <v>0.84499999999999997</v>
      </c>
      <c r="YI18" s="53"/>
      <c r="YJ18" s="53">
        <v>0.83</v>
      </c>
      <c r="YK18" s="53">
        <v>0.84299999999999997</v>
      </c>
      <c r="YL18" s="53"/>
      <c r="YM18" s="53">
        <v>0.81699999999999995</v>
      </c>
      <c r="YN18" s="53"/>
      <c r="YO18" s="27">
        <v>0.82399999999999995</v>
      </c>
      <c r="YP18" s="53">
        <v>0.82499999999999996</v>
      </c>
      <c r="YQ18" s="53">
        <v>0.86</v>
      </c>
      <c r="YR18" s="53">
        <v>0.8</v>
      </c>
      <c r="YS18" s="27"/>
      <c r="YT18" s="27"/>
      <c r="YU18" s="27">
        <v>0.80100000000000005</v>
      </c>
      <c r="YV18" s="53">
        <v>0.86299999999999999</v>
      </c>
      <c r="YW18" s="27">
        <v>0.86499999999999999</v>
      </c>
      <c r="YX18" s="27">
        <v>0.86</v>
      </c>
      <c r="YY18" s="27">
        <v>0.86799999999999999</v>
      </c>
      <c r="YZ18" s="27">
        <v>0.87</v>
      </c>
      <c r="ZA18" s="27"/>
      <c r="ZB18" s="27">
        <v>0.85499999999999998</v>
      </c>
      <c r="ZC18" s="53"/>
      <c r="ZD18" s="27">
        <v>0.82499999999999996</v>
      </c>
      <c r="ZE18" s="27">
        <v>0.874</v>
      </c>
      <c r="ZF18" s="27">
        <v>0.86</v>
      </c>
      <c r="ZG18" s="27">
        <v>0.87</v>
      </c>
      <c r="ZH18" s="27">
        <v>0.871</v>
      </c>
      <c r="ZI18" s="27">
        <v>0.86199999999999999</v>
      </c>
      <c r="ZJ18" s="27">
        <v>0.88</v>
      </c>
      <c r="ZK18" s="27">
        <v>0.88100000000000001</v>
      </c>
      <c r="ZL18" s="53">
        <v>0.88</v>
      </c>
      <c r="ZM18" s="1042">
        <v>0.873</v>
      </c>
      <c r="ZN18" s="1042"/>
      <c r="ZO18" s="27">
        <v>0.88</v>
      </c>
      <c r="ZP18" s="27"/>
      <c r="ZQ18" s="27">
        <v>0.88200000000000001</v>
      </c>
      <c r="ZR18" s="27"/>
      <c r="ZS18" s="27">
        <v>0.875</v>
      </c>
      <c r="ZT18" s="27">
        <v>0.874</v>
      </c>
      <c r="ZU18" s="27"/>
      <c r="ZV18" s="27"/>
      <c r="ZW18" s="27">
        <v>1.278</v>
      </c>
      <c r="ZX18" s="27">
        <v>1.276</v>
      </c>
      <c r="ZY18" s="27">
        <v>1.145</v>
      </c>
      <c r="ZZ18" s="27">
        <v>1.1379999999999999</v>
      </c>
      <c r="AAA18" s="53"/>
      <c r="AAB18" s="27">
        <v>1.097</v>
      </c>
      <c r="AAC18" s="27">
        <v>1.0609999999999999</v>
      </c>
      <c r="AAD18" s="53">
        <v>1.0680000000000001</v>
      </c>
      <c r="AAE18" s="27">
        <v>1.1499999999999999</v>
      </c>
      <c r="AAF18" s="53">
        <v>0.97899999999999998</v>
      </c>
      <c r="AAG18" s="191">
        <v>1.24</v>
      </c>
      <c r="AAH18" s="53">
        <v>1.014</v>
      </c>
      <c r="AAI18" s="53">
        <v>1.1419999999999999</v>
      </c>
      <c r="AAJ18" s="53">
        <v>1</v>
      </c>
      <c r="AAK18" s="53"/>
      <c r="AAL18" s="53"/>
      <c r="AAM18" s="53">
        <v>0.99099999999999999</v>
      </c>
      <c r="AAN18" s="53">
        <v>0.96199999999999997</v>
      </c>
      <c r="AAO18" s="53">
        <v>1.095</v>
      </c>
      <c r="AAP18" s="53">
        <v>1.095</v>
      </c>
      <c r="AAQ18" s="53">
        <v>1.224</v>
      </c>
      <c r="AAR18" s="53">
        <v>1.444</v>
      </c>
      <c r="AAS18" s="53"/>
      <c r="AAT18" s="53">
        <v>1.2310000000000001</v>
      </c>
      <c r="AAU18" s="53">
        <v>1.2290000000000001</v>
      </c>
      <c r="AAV18" s="53">
        <v>1.2490000000000001</v>
      </c>
      <c r="AAW18" s="53"/>
      <c r="AAX18" s="53"/>
      <c r="AAY18" s="53">
        <v>1.23</v>
      </c>
      <c r="AAZ18" s="53">
        <v>1.069</v>
      </c>
      <c r="ABA18" s="53">
        <v>1.0920000000000001</v>
      </c>
      <c r="ABB18" s="53">
        <v>1.071</v>
      </c>
      <c r="ABC18" s="53">
        <v>1.0569999999999999</v>
      </c>
      <c r="ABD18" s="53">
        <v>1.0740000000000001</v>
      </c>
      <c r="ABE18" s="53">
        <v>1.05</v>
      </c>
      <c r="ABF18" s="896"/>
      <c r="ABG18" s="53">
        <v>1.02</v>
      </c>
      <c r="ABH18" s="53">
        <v>1.0089999999999999</v>
      </c>
      <c r="ABI18" s="53"/>
      <c r="ABJ18" s="53">
        <v>1.2</v>
      </c>
      <c r="ABK18" s="53"/>
      <c r="ABL18" s="53">
        <v>1.149</v>
      </c>
      <c r="ABM18" s="53">
        <v>1.1519999999999999</v>
      </c>
      <c r="ABN18" s="53">
        <v>1.1379999999999999</v>
      </c>
      <c r="ABO18" s="53">
        <v>1.1839999999999999</v>
      </c>
      <c r="ABP18" s="53">
        <v>1.2</v>
      </c>
      <c r="ABQ18" s="53">
        <v>1.02</v>
      </c>
      <c r="ABR18" s="910">
        <v>1.04</v>
      </c>
      <c r="ABS18" s="27">
        <v>1.0289999999999999</v>
      </c>
      <c r="ABT18" s="27">
        <v>1</v>
      </c>
      <c r="ABU18" s="27">
        <v>1.02</v>
      </c>
      <c r="ABV18" s="27">
        <v>1.0149999999999999</v>
      </c>
      <c r="ABW18" s="55">
        <v>1.0900000000000001</v>
      </c>
      <c r="ABX18" s="988">
        <v>1.01</v>
      </c>
      <c r="ABY18" s="53"/>
      <c r="ABZ18" s="53">
        <v>1.0069999999999999</v>
      </c>
      <c r="ACA18" s="53">
        <v>1.016</v>
      </c>
      <c r="ACB18" s="27">
        <v>1.0029999999999999</v>
      </c>
      <c r="ACC18" s="27">
        <v>0.99199999999999999</v>
      </c>
      <c r="ACD18" s="53">
        <v>1</v>
      </c>
      <c r="ACE18" s="53">
        <v>1.0069999999999999</v>
      </c>
      <c r="ACF18" s="53">
        <v>1.0209999999999999</v>
      </c>
      <c r="ACG18" s="53">
        <v>1.0009999999999999</v>
      </c>
      <c r="ACH18" s="1047">
        <v>0.99</v>
      </c>
      <c r="ACI18" s="53">
        <v>1.01</v>
      </c>
      <c r="ACJ18" s="53">
        <v>1.02</v>
      </c>
      <c r="ACK18" s="53">
        <v>1.01</v>
      </c>
      <c r="ACL18" s="53">
        <v>1.0089999999999999</v>
      </c>
      <c r="ACM18" s="53">
        <v>0.99</v>
      </c>
      <c r="ACN18" s="53">
        <v>1.012</v>
      </c>
      <c r="ACO18" s="53">
        <v>1.02</v>
      </c>
      <c r="ACP18" s="53">
        <v>1</v>
      </c>
      <c r="ACQ18" s="53">
        <v>1.01</v>
      </c>
      <c r="ACR18" s="53">
        <v>1</v>
      </c>
      <c r="ACS18" s="53">
        <v>1.01</v>
      </c>
      <c r="ACT18" s="53">
        <v>1.018</v>
      </c>
      <c r="ACU18" s="53">
        <v>1.004</v>
      </c>
      <c r="ACV18" s="1038">
        <v>1.01</v>
      </c>
      <c r="ACW18" s="53">
        <v>1.012</v>
      </c>
      <c r="ACX18" s="53">
        <v>1.012</v>
      </c>
      <c r="ACY18" s="55">
        <v>1.0900000000000001</v>
      </c>
      <c r="ACZ18" s="988">
        <v>1.01</v>
      </c>
      <c r="ADA18" s="53"/>
      <c r="ADB18" s="53">
        <v>1.0009999999999999</v>
      </c>
      <c r="ADC18" s="53">
        <v>1.0209999999999999</v>
      </c>
      <c r="ADD18" s="53">
        <v>1.024</v>
      </c>
      <c r="ADE18" s="55">
        <v>1.0900000000000001</v>
      </c>
      <c r="ADF18" s="988">
        <v>1.01</v>
      </c>
      <c r="ADG18" s="53"/>
      <c r="ADH18" s="53">
        <v>1.014</v>
      </c>
      <c r="ADI18" s="53">
        <v>1.022</v>
      </c>
      <c r="ADJ18" s="1037">
        <v>1.04</v>
      </c>
      <c r="ADK18" s="53">
        <v>1.0349999999999999</v>
      </c>
      <c r="ADL18" s="53">
        <v>1.042</v>
      </c>
      <c r="ADM18" s="53">
        <v>1.0309999999999999</v>
      </c>
      <c r="ADN18" s="53">
        <v>1.0369999999999999</v>
      </c>
      <c r="ADO18" s="53">
        <v>1.119</v>
      </c>
      <c r="ADP18" s="53">
        <v>1.1259999999999999</v>
      </c>
      <c r="ADQ18" s="53">
        <v>1.1120000000000001</v>
      </c>
      <c r="ADR18" s="53">
        <v>1.1259999999999999</v>
      </c>
      <c r="ADS18" s="53">
        <v>1.135</v>
      </c>
      <c r="ADT18" s="53">
        <v>1.129</v>
      </c>
      <c r="ADU18" s="913">
        <v>1.127</v>
      </c>
      <c r="ADV18" s="55">
        <v>1.0900000000000001</v>
      </c>
      <c r="ADW18" s="988">
        <v>1.01</v>
      </c>
      <c r="ADX18" s="53"/>
      <c r="ADY18" s="53"/>
      <c r="ADZ18" s="380"/>
      <c r="AEA18" s="1042">
        <v>1.08</v>
      </c>
      <c r="AEB18" s="913"/>
      <c r="AEC18" s="913"/>
      <c r="AED18" s="913"/>
      <c r="AEE18" s="913"/>
      <c r="AEF18" s="913"/>
      <c r="AEG18" s="913"/>
      <c r="AEH18" s="913"/>
      <c r="AEI18" s="913"/>
      <c r="AEJ18" s="913"/>
      <c r="AEK18" s="53"/>
      <c r="AEL18" s="53"/>
      <c r="AEM18" s="913"/>
      <c r="AEN18" s="53"/>
      <c r="AEO18" s="53"/>
      <c r="AEP18" s="53"/>
      <c r="AEQ18" s="53"/>
      <c r="AER18" s="53"/>
      <c r="AES18" s="53"/>
      <c r="AET18" s="53"/>
      <c r="AEU18" s="53"/>
      <c r="AEV18" s="53"/>
      <c r="AEW18" s="53"/>
      <c r="AEX18" s="53"/>
      <c r="AEY18" s="53"/>
      <c r="AEZ18" s="53"/>
      <c r="AFA18" s="53"/>
      <c r="AFB18" s="53"/>
      <c r="AFC18" s="53"/>
      <c r="AFD18" s="53"/>
      <c r="AFE18" s="53">
        <v>1.0109999999999999</v>
      </c>
      <c r="AFF18" s="53">
        <v>1.0589999999999999</v>
      </c>
      <c r="AFG18" s="53">
        <v>0.95699999999999996</v>
      </c>
      <c r="AFH18" s="53">
        <v>0.95499999999999996</v>
      </c>
      <c r="AFI18" s="27">
        <v>0.94899999999999995</v>
      </c>
      <c r="AFJ18" s="53">
        <v>0.96099999999999997</v>
      </c>
      <c r="AFK18" s="53">
        <v>1.0409999999999999</v>
      </c>
      <c r="AFL18" s="53">
        <v>1.0029999999999999</v>
      </c>
      <c r="AFM18" s="53"/>
      <c r="AFN18" s="53"/>
      <c r="AFO18" s="53">
        <v>1.02</v>
      </c>
      <c r="AFP18" s="53">
        <v>1.03</v>
      </c>
      <c r="AFQ18" s="53">
        <v>1.0129999999999999</v>
      </c>
      <c r="AFR18" s="53">
        <v>1.0309999999999999</v>
      </c>
      <c r="AFS18" s="53"/>
      <c r="AFT18" s="27">
        <v>1.018</v>
      </c>
      <c r="AFU18" s="53">
        <v>1.0209999999999999</v>
      </c>
      <c r="AFV18" s="53">
        <v>1.0229999999999999</v>
      </c>
      <c r="AFW18" s="27"/>
      <c r="AFX18" s="53">
        <v>1.024</v>
      </c>
      <c r="AFY18" s="27">
        <v>1.018</v>
      </c>
      <c r="AFZ18" s="53">
        <v>1.0249999999999999</v>
      </c>
      <c r="AGA18" s="27">
        <v>1.0269999999999999</v>
      </c>
      <c r="AGB18" s="53">
        <v>1.006</v>
      </c>
      <c r="AGC18" s="53">
        <v>1.016</v>
      </c>
      <c r="AGD18" s="53">
        <v>1.0369999999999999</v>
      </c>
      <c r="AGE18" s="53"/>
      <c r="AGF18" s="913">
        <v>1.028</v>
      </c>
      <c r="AGG18" s="53"/>
      <c r="AGH18" s="53">
        <v>1.03</v>
      </c>
      <c r="AGI18" s="53">
        <v>1.02</v>
      </c>
      <c r="AGJ18" s="53">
        <v>1.0469999999999999</v>
      </c>
      <c r="AGK18" s="53"/>
      <c r="AGL18" s="53">
        <v>1.0529999999999999</v>
      </c>
      <c r="AGM18" s="53">
        <v>1.0489999999999999</v>
      </c>
      <c r="AGN18" s="53">
        <v>1.0249999999999999</v>
      </c>
      <c r="AGO18" s="53">
        <v>1.0429999999999999</v>
      </c>
      <c r="AGP18" s="53">
        <v>1.052</v>
      </c>
      <c r="AGQ18" s="53">
        <v>1.0189999999999999</v>
      </c>
      <c r="AGR18" s="53">
        <v>1.03</v>
      </c>
      <c r="AGS18" s="53"/>
      <c r="AGT18" s="27">
        <v>1.02</v>
      </c>
      <c r="AGU18" s="27">
        <v>1.0429999999999999</v>
      </c>
      <c r="AGV18" s="27">
        <v>1.02</v>
      </c>
      <c r="AGW18" s="27">
        <v>1.032</v>
      </c>
      <c r="AGX18" s="27"/>
      <c r="AGY18" s="27">
        <v>1.635</v>
      </c>
      <c r="AGZ18" s="27">
        <v>1.702</v>
      </c>
      <c r="AHA18" s="27">
        <v>1.33</v>
      </c>
      <c r="AHB18" s="27">
        <v>1.3420000000000001</v>
      </c>
      <c r="AHC18" s="27"/>
      <c r="AHD18" s="27">
        <v>1.365</v>
      </c>
      <c r="AHE18" s="27">
        <v>1.3460000000000001</v>
      </c>
      <c r="AHF18" s="53">
        <v>1.3620000000000001</v>
      </c>
      <c r="AHG18" s="27">
        <v>1.3280000000000001</v>
      </c>
      <c r="AHH18" s="53">
        <v>1.2769999999999999</v>
      </c>
      <c r="AHI18" s="27"/>
      <c r="AHJ18" s="53">
        <v>1.2829999999999999</v>
      </c>
      <c r="AHK18" s="53">
        <v>1.3340000000000001</v>
      </c>
      <c r="AHL18" s="191"/>
      <c r="AHM18" s="376">
        <v>1.22</v>
      </c>
      <c r="AHN18" s="191"/>
      <c r="AHO18" s="53"/>
      <c r="AHP18" s="53">
        <v>1.226</v>
      </c>
      <c r="AHQ18" s="53">
        <v>1.202</v>
      </c>
      <c r="AHR18" s="53">
        <v>1.377</v>
      </c>
      <c r="AHS18" s="53">
        <v>1.3680000000000001</v>
      </c>
      <c r="AHT18" s="53">
        <v>1.6990000000000001</v>
      </c>
      <c r="AHU18" s="53">
        <v>1.9330000000000001</v>
      </c>
      <c r="AHV18" s="53">
        <v>1.665</v>
      </c>
      <c r="AHW18" s="53">
        <v>1.7290000000000001</v>
      </c>
      <c r="AHX18" s="53">
        <v>1.387</v>
      </c>
      <c r="AHY18" s="53"/>
      <c r="AHZ18" s="53">
        <v>1.704</v>
      </c>
      <c r="AIA18" s="53">
        <v>1.383</v>
      </c>
      <c r="AIB18" s="53">
        <v>1.3660000000000001</v>
      </c>
      <c r="AIC18" s="53">
        <v>1.371</v>
      </c>
      <c r="AID18" s="53">
        <v>1.3360000000000001</v>
      </c>
      <c r="AIE18" s="53">
        <v>1.2949999999999999</v>
      </c>
      <c r="AIF18" s="53">
        <v>1.28</v>
      </c>
      <c r="AIG18" s="53">
        <v>1.34</v>
      </c>
      <c r="AIH18" s="53">
        <v>1.234</v>
      </c>
      <c r="AII18" s="53"/>
      <c r="AIJ18" s="53">
        <v>1.38</v>
      </c>
      <c r="AIK18" s="53"/>
      <c r="AIL18" s="53">
        <v>1.4490000000000001</v>
      </c>
      <c r="AIM18" s="53">
        <v>1.4370000000000001</v>
      </c>
      <c r="AIN18" s="53">
        <v>1.47</v>
      </c>
      <c r="AIO18" s="53">
        <v>1.462</v>
      </c>
      <c r="AIP18" s="53">
        <v>1.45</v>
      </c>
      <c r="AIQ18" s="53">
        <v>1.28</v>
      </c>
      <c r="AIR18" s="896">
        <v>0.91</v>
      </c>
      <c r="AIS18" s="53">
        <v>1.2949999999999999</v>
      </c>
      <c r="AIT18" s="53">
        <v>1.24</v>
      </c>
      <c r="AIU18" s="53">
        <v>1.2330000000000001</v>
      </c>
      <c r="AIV18" s="53">
        <v>1.266</v>
      </c>
      <c r="AIW18" s="53">
        <v>1.08</v>
      </c>
      <c r="AIX18" s="1047">
        <v>1.23</v>
      </c>
      <c r="AIY18" s="53"/>
      <c r="AIZ18" s="53">
        <v>1.28</v>
      </c>
      <c r="AJA18" s="1047"/>
      <c r="AJB18" s="53">
        <v>1.23</v>
      </c>
      <c r="AJC18" s="27">
        <v>1.2390000000000001</v>
      </c>
      <c r="AJD18" s="984">
        <v>1.23</v>
      </c>
      <c r="AJE18" s="27">
        <v>1.28</v>
      </c>
      <c r="AJF18" s="53">
        <v>1.26</v>
      </c>
      <c r="AJG18" s="53">
        <v>1.254</v>
      </c>
      <c r="AJH18" s="53">
        <v>1.23</v>
      </c>
      <c r="AJI18" s="53">
        <v>1.24</v>
      </c>
      <c r="AJJ18" s="1047">
        <v>1.23</v>
      </c>
      <c r="AJK18" s="53">
        <v>1.25</v>
      </c>
      <c r="AJL18" s="53">
        <v>1.26</v>
      </c>
      <c r="AJM18" s="53">
        <v>1.284</v>
      </c>
      <c r="AJN18" s="53">
        <v>1.2410000000000001</v>
      </c>
      <c r="AJO18" s="1047">
        <v>1.23</v>
      </c>
      <c r="AJP18" s="53">
        <v>1.26</v>
      </c>
      <c r="AJQ18" s="53">
        <v>1.2450000000000001</v>
      </c>
      <c r="AJR18" s="53">
        <v>1.23</v>
      </c>
      <c r="AJS18" s="53">
        <v>1.24</v>
      </c>
      <c r="AJT18" s="53">
        <v>1.25</v>
      </c>
      <c r="AJU18" s="53">
        <v>1.2330000000000001</v>
      </c>
      <c r="AJV18" s="53">
        <v>1.2629999999999999</v>
      </c>
      <c r="AJW18" s="53">
        <v>1.232</v>
      </c>
      <c r="AJX18" s="53">
        <v>1.23</v>
      </c>
      <c r="AJY18" s="1038">
        <v>1.23</v>
      </c>
      <c r="AJZ18" s="53">
        <v>1.2470000000000001</v>
      </c>
      <c r="AKA18" s="53">
        <v>1.234</v>
      </c>
      <c r="AKB18" s="1047">
        <v>1.23</v>
      </c>
      <c r="AKC18" s="53">
        <v>1.08</v>
      </c>
      <c r="AKD18" s="1047">
        <v>1.23</v>
      </c>
      <c r="AKE18" s="53"/>
      <c r="AKF18" s="53">
        <v>1.242</v>
      </c>
      <c r="AKG18" s="53">
        <v>1.256</v>
      </c>
      <c r="AKH18" s="53">
        <v>1.2509999999999999</v>
      </c>
      <c r="AKI18" s="53">
        <v>1.08</v>
      </c>
      <c r="AKJ18" s="1047">
        <v>1.23</v>
      </c>
      <c r="AKK18" s="53"/>
      <c r="AKL18" s="53">
        <v>1.266</v>
      </c>
      <c r="AKM18" s="53">
        <v>1.272</v>
      </c>
      <c r="AKN18" s="1047">
        <v>1.27</v>
      </c>
      <c r="AKO18" s="53">
        <v>1.274</v>
      </c>
      <c r="AKP18" s="53">
        <v>1.2609999999999999</v>
      </c>
      <c r="AKQ18" s="53">
        <v>1.2669999999999999</v>
      </c>
      <c r="AKR18" s="53">
        <v>1.292</v>
      </c>
      <c r="AKS18" s="53">
        <v>1.3109999999999999</v>
      </c>
      <c r="AKT18" s="53">
        <v>1.4570000000000001</v>
      </c>
      <c r="AKU18" s="53">
        <v>1.458</v>
      </c>
      <c r="AKV18" s="53">
        <v>1.466</v>
      </c>
      <c r="AKW18" s="53">
        <v>1.4510000000000001</v>
      </c>
      <c r="AKX18" s="53">
        <v>1.4810000000000001</v>
      </c>
      <c r="AKY18" s="53">
        <v>1.482</v>
      </c>
      <c r="AKZ18" s="53">
        <v>1.462</v>
      </c>
      <c r="ALA18" s="53">
        <v>1.46</v>
      </c>
      <c r="ALB18" s="53">
        <v>1.464</v>
      </c>
      <c r="ALC18" s="53">
        <v>1.08</v>
      </c>
      <c r="ALD18" s="1047">
        <v>1.23</v>
      </c>
      <c r="ALE18" s="53"/>
      <c r="ALF18" s="53">
        <v>1.4610000000000001</v>
      </c>
      <c r="ALG18" s="53">
        <v>0.998</v>
      </c>
      <c r="ALH18" s="53">
        <v>1</v>
      </c>
      <c r="ALI18" s="53">
        <v>0.99</v>
      </c>
      <c r="ALJ18" s="1047">
        <v>1.23</v>
      </c>
      <c r="ALK18" s="53"/>
      <c r="ALL18" s="53">
        <v>1.26</v>
      </c>
      <c r="ALM18" s="53">
        <v>1.0129999999999999</v>
      </c>
      <c r="ALN18" s="53">
        <v>1.01</v>
      </c>
      <c r="ALO18" s="53">
        <v>1.0109999999999999</v>
      </c>
      <c r="ALP18" s="53">
        <v>0.98399999999999999</v>
      </c>
      <c r="ALQ18" s="1047">
        <v>1.23</v>
      </c>
      <c r="ALR18" s="53"/>
      <c r="ALS18" s="53">
        <v>1.012</v>
      </c>
      <c r="ALT18" s="53">
        <v>1.036</v>
      </c>
      <c r="ALU18" s="53">
        <v>1.032</v>
      </c>
      <c r="ALV18" s="53">
        <v>1.0429999999999999</v>
      </c>
      <c r="ALW18" s="1047">
        <v>1.23</v>
      </c>
      <c r="ALX18" s="53"/>
      <c r="ALY18" s="53">
        <v>1.044</v>
      </c>
      <c r="ALZ18" s="1047">
        <v>1.23</v>
      </c>
      <c r="AMA18" s="53"/>
      <c r="AMB18" s="53"/>
      <c r="AMC18" s="53"/>
      <c r="AMD18" s="53"/>
      <c r="AME18" s="1047">
        <v>1.23</v>
      </c>
      <c r="AMF18" s="53"/>
      <c r="AMG18" s="53">
        <v>1.1359999999999999</v>
      </c>
      <c r="AMH18" s="53">
        <v>1.173</v>
      </c>
      <c r="AMI18" s="896">
        <v>1.08</v>
      </c>
      <c r="AMJ18" s="53">
        <v>1.1200000000000001</v>
      </c>
      <c r="AMK18" s="1047">
        <v>1.23</v>
      </c>
      <c r="AML18" s="53"/>
      <c r="AMM18" s="53">
        <v>1.159</v>
      </c>
      <c r="AMN18" s="53">
        <v>1.1339999999999999</v>
      </c>
      <c r="AMO18" s="53">
        <v>1.1879999999999999</v>
      </c>
      <c r="AMP18" s="53">
        <v>1.038</v>
      </c>
      <c r="AMQ18" s="1047">
        <v>1.23</v>
      </c>
      <c r="AMR18" s="53"/>
      <c r="AMS18" s="53">
        <v>1.1890000000000001</v>
      </c>
      <c r="AMT18" s="1047">
        <v>1.23</v>
      </c>
      <c r="AMU18" s="53"/>
      <c r="AMV18" s="53">
        <v>1.0489999999999999</v>
      </c>
      <c r="AMW18" s="53">
        <v>1.032</v>
      </c>
      <c r="AMX18" s="53">
        <v>1.036</v>
      </c>
      <c r="AMY18" s="53">
        <v>1.119</v>
      </c>
      <c r="AMZ18" s="53">
        <v>1.1180000000000001</v>
      </c>
      <c r="ANA18" s="53">
        <v>1.034</v>
      </c>
      <c r="ANB18" s="1223" t="e">
        <f t="shared" si="27"/>
        <v>#DIV/0!</v>
      </c>
      <c r="ANC18" s="204">
        <v>1.06</v>
      </c>
      <c r="AND18" s="64"/>
      <c r="ANE18" s="913"/>
      <c r="ANF18" s="913"/>
      <c r="ANG18" s="913"/>
      <c r="ANH18" s="913"/>
      <c r="ANI18" s="913"/>
      <c r="ANJ18" s="913"/>
      <c r="ANK18" s="204"/>
      <c r="ANL18" s="204"/>
      <c r="ANM18" s="204"/>
      <c r="ANN18" s="204"/>
      <c r="ANO18" s="1025"/>
      <c r="ANP18" s="1025"/>
      <c r="ANQ18" s="53"/>
      <c r="ANR18" s="53"/>
      <c r="ANS18" s="53"/>
      <c r="ANT18" s="53"/>
      <c r="ANU18" s="53"/>
      <c r="ANV18" s="53"/>
      <c r="ANW18" s="53"/>
      <c r="ANX18" s="53"/>
      <c r="ANY18" s="53"/>
      <c r="ANZ18" s="53"/>
      <c r="AOA18" s="53"/>
      <c r="AOB18" s="53"/>
      <c r="AOC18" s="53"/>
      <c r="AOD18" s="53"/>
      <c r="AOE18" s="53"/>
      <c r="AOF18" s="53"/>
      <c r="AOG18" s="191">
        <v>1.03</v>
      </c>
      <c r="AOH18" s="53"/>
      <c r="AOI18" s="53">
        <v>1.042</v>
      </c>
      <c r="AOJ18" s="53">
        <v>1.147</v>
      </c>
      <c r="AOK18" s="53">
        <v>0.88900000000000001</v>
      </c>
      <c r="AOL18" s="53"/>
      <c r="AOM18" s="53">
        <v>1.1419999999999999</v>
      </c>
      <c r="AON18" s="53">
        <v>0.98499999999999999</v>
      </c>
      <c r="AOO18" s="53"/>
      <c r="AOP18" s="53">
        <v>1.0089999999999999</v>
      </c>
      <c r="AOQ18" s="53"/>
      <c r="AOR18" s="53">
        <v>1.02</v>
      </c>
      <c r="AOS18" s="53">
        <v>1.125</v>
      </c>
      <c r="AOT18" s="53"/>
      <c r="AOU18" s="53">
        <v>1.147</v>
      </c>
      <c r="AOV18" s="53">
        <v>1.121</v>
      </c>
      <c r="AOW18" s="53">
        <v>1.149</v>
      </c>
      <c r="AOX18" s="53">
        <v>1.0229999999999999</v>
      </c>
      <c r="AOY18" s="53">
        <v>1.0009999999999999</v>
      </c>
      <c r="AOZ18" s="27"/>
      <c r="APA18" s="53">
        <v>1.0369999999999999</v>
      </c>
      <c r="APB18" s="27">
        <v>0.97199999999999998</v>
      </c>
      <c r="APC18" s="53">
        <v>1.044</v>
      </c>
      <c r="APD18" s="27">
        <v>1.02</v>
      </c>
      <c r="APE18" s="27">
        <v>1.026</v>
      </c>
      <c r="APF18" s="27">
        <v>1.026</v>
      </c>
      <c r="APG18" s="27">
        <v>1.0860000000000001</v>
      </c>
      <c r="APH18" s="27">
        <v>1.095</v>
      </c>
      <c r="API18" s="973"/>
      <c r="APJ18" s="27">
        <v>0.97799999999999998</v>
      </c>
      <c r="APK18" s="27">
        <v>1.109</v>
      </c>
      <c r="APL18" s="27">
        <v>1.008</v>
      </c>
      <c r="APM18" s="27">
        <v>1.1419999999999999</v>
      </c>
      <c r="APN18" s="27">
        <v>1.05</v>
      </c>
      <c r="APO18" s="27">
        <v>0.95899999999999996</v>
      </c>
      <c r="APP18" s="27">
        <v>1.125</v>
      </c>
      <c r="APQ18" s="27">
        <v>1.131</v>
      </c>
      <c r="APR18" s="53">
        <v>1.1319999999999999</v>
      </c>
      <c r="APS18" s="913"/>
      <c r="APT18" s="53">
        <v>1.1399999999999999</v>
      </c>
      <c r="APU18" s="53"/>
      <c r="APV18" s="53">
        <v>1.1259999999999999</v>
      </c>
      <c r="APW18" s="53">
        <v>1.159</v>
      </c>
      <c r="APX18" s="53">
        <v>1.06</v>
      </c>
      <c r="APY18" s="53">
        <v>1.115</v>
      </c>
      <c r="APZ18" s="53"/>
      <c r="AQA18" s="53"/>
      <c r="AQB18" s="191">
        <v>1.79</v>
      </c>
      <c r="AQC18" s="53">
        <v>1.4239999999999999</v>
      </c>
      <c r="AQD18" s="53">
        <v>1.341</v>
      </c>
      <c r="AQE18" s="53">
        <v>1.3540000000000001</v>
      </c>
      <c r="AQF18" s="53"/>
      <c r="AQG18" s="27">
        <v>1.345</v>
      </c>
      <c r="AQH18" s="53">
        <v>1.3480000000000001</v>
      </c>
      <c r="AQI18" s="53">
        <v>1.353</v>
      </c>
      <c r="AQJ18" s="27">
        <v>1.3149999999999999</v>
      </c>
      <c r="AQK18" s="53">
        <v>1.18</v>
      </c>
      <c r="AQL18" s="221">
        <v>1.63</v>
      </c>
      <c r="AQM18" s="53">
        <v>1.226</v>
      </c>
      <c r="AQN18" s="53">
        <v>1.3169999999999999</v>
      </c>
      <c r="AQO18" s="53">
        <v>1.17</v>
      </c>
      <c r="AQP18" s="53"/>
      <c r="AQQ18" s="53">
        <v>1.1990000000000001</v>
      </c>
      <c r="AQR18" s="53">
        <v>1.141</v>
      </c>
      <c r="AQS18" s="53">
        <v>1.3220000000000001</v>
      </c>
      <c r="AQT18" s="53">
        <v>1.2749999999999999</v>
      </c>
      <c r="AQU18" s="53">
        <v>1.6339999999999999</v>
      </c>
      <c r="AQV18" s="53">
        <v>1.7989999999999999</v>
      </c>
      <c r="AQW18" s="53">
        <v>1.659</v>
      </c>
      <c r="AQX18" s="53">
        <v>1.6140000000000001</v>
      </c>
      <c r="AQY18" s="53">
        <v>1.611</v>
      </c>
      <c r="AQZ18" s="53"/>
      <c r="ARA18" s="53"/>
      <c r="ARB18" s="53"/>
      <c r="ARC18" s="53">
        <v>1.615</v>
      </c>
      <c r="ARD18" s="53">
        <v>1.2949999999999999</v>
      </c>
      <c r="ARE18" s="53">
        <v>1.306</v>
      </c>
      <c r="ARF18" s="53">
        <v>1.3049999999999999</v>
      </c>
      <c r="ARG18" s="53">
        <v>1.2849999999999999</v>
      </c>
      <c r="ARH18" s="53">
        <v>1.272</v>
      </c>
      <c r="ARI18" s="53">
        <v>1.2889999999999999</v>
      </c>
      <c r="ARJ18" s="53">
        <v>1.2689999999999999</v>
      </c>
      <c r="ARK18" s="53">
        <v>1.2490000000000001</v>
      </c>
      <c r="ARL18" s="53"/>
      <c r="ARM18" s="896"/>
      <c r="ARN18" s="53">
        <v>1.3</v>
      </c>
      <c r="ARO18" s="53"/>
      <c r="ARP18" s="53">
        <v>1.3560000000000001</v>
      </c>
      <c r="ARQ18" s="53">
        <v>1.341</v>
      </c>
      <c r="ARR18" s="53">
        <v>1.3680000000000001</v>
      </c>
      <c r="ARS18" s="53">
        <v>1.3580000000000001</v>
      </c>
      <c r="ART18" s="53">
        <v>1.3440000000000001</v>
      </c>
      <c r="ARU18" s="53">
        <v>1.18</v>
      </c>
      <c r="ARV18" s="53">
        <v>1.22</v>
      </c>
      <c r="ARW18" s="896"/>
      <c r="ARX18" s="53">
        <v>1.194</v>
      </c>
      <c r="ARY18" s="53">
        <v>1.1930000000000001</v>
      </c>
      <c r="ARZ18" s="53">
        <v>1.1919999999999999</v>
      </c>
      <c r="ASA18" s="204">
        <v>1.06</v>
      </c>
      <c r="ASB18" s="1047">
        <v>1.18</v>
      </c>
      <c r="ASC18" s="53"/>
      <c r="ASD18" s="53">
        <v>1.1890000000000001</v>
      </c>
      <c r="ASE18" s="53">
        <v>1.1870000000000001</v>
      </c>
      <c r="ASF18" s="27">
        <v>1.1950000000000001</v>
      </c>
      <c r="ASG18" s="27">
        <v>1.1830000000000001</v>
      </c>
      <c r="ASH18" s="53">
        <v>1.1870000000000001</v>
      </c>
      <c r="ASI18" s="49">
        <v>1.19</v>
      </c>
      <c r="ASJ18" s="994">
        <v>1.1499999999999999</v>
      </c>
      <c r="ASK18" s="49">
        <v>1.194</v>
      </c>
      <c r="ASL18" s="49">
        <v>1.2010000000000001</v>
      </c>
      <c r="ASM18" s="53">
        <v>1.22</v>
      </c>
      <c r="ASN18" s="53">
        <v>1.198</v>
      </c>
      <c r="ASO18" s="53">
        <v>1.1850000000000001</v>
      </c>
      <c r="ASP18" s="53">
        <v>1.1930000000000001</v>
      </c>
      <c r="ASQ18" s="53">
        <v>1.23</v>
      </c>
      <c r="ASR18" s="53">
        <v>1.202</v>
      </c>
      <c r="ASS18" s="1038">
        <v>1.18</v>
      </c>
      <c r="AST18" s="53">
        <v>1.23</v>
      </c>
      <c r="ASU18" s="53">
        <v>1.1859999999999999</v>
      </c>
      <c r="ASV18" s="53">
        <v>1.24</v>
      </c>
      <c r="ASW18" s="53">
        <v>1.1859999999999999</v>
      </c>
      <c r="ASX18" s="53">
        <v>1.181</v>
      </c>
      <c r="ASY18" s="53">
        <v>1.1910000000000001</v>
      </c>
      <c r="ASZ18" s="53">
        <v>1.1870000000000001</v>
      </c>
      <c r="ATA18" s="53">
        <v>1.1910000000000001</v>
      </c>
      <c r="ATB18" s="53">
        <v>1.1870000000000001</v>
      </c>
      <c r="ATC18" s="204">
        <v>1.06</v>
      </c>
      <c r="ATD18" s="1047">
        <v>1.18</v>
      </c>
      <c r="ATE18" s="53"/>
      <c r="ATF18" s="53">
        <v>1.1970000000000001</v>
      </c>
      <c r="ATG18" s="53">
        <v>1.1870000000000001</v>
      </c>
      <c r="ATH18" s="53">
        <v>1.19</v>
      </c>
      <c r="ATI18" s="204">
        <v>1.06</v>
      </c>
      <c r="ATJ18" s="1047">
        <v>1.18</v>
      </c>
      <c r="ATK18" s="53">
        <v>1.06</v>
      </c>
      <c r="ATL18" s="53"/>
      <c r="ATM18" s="1047">
        <v>1.28</v>
      </c>
      <c r="ATN18" s="53"/>
      <c r="ATO18" s="53"/>
      <c r="ATP18" s="1038">
        <v>1.22</v>
      </c>
      <c r="ATQ18" s="53"/>
      <c r="ATR18" s="53"/>
      <c r="ATS18" s="53"/>
      <c r="ATT18" s="53"/>
      <c r="ATU18" s="1037">
        <v>0.78</v>
      </c>
      <c r="ATV18" s="1037"/>
      <c r="ATW18" s="1037"/>
      <c r="ATX18" s="1037"/>
      <c r="ATY18" s="1037"/>
      <c r="ATZ18" s="1037"/>
      <c r="AUA18" s="1037"/>
      <c r="AUB18" s="53"/>
      <c r="AUC18" s="53"/>
      <c r="AUD18" s="204">
        <v>1.06</v>
      </c>
      <c r="AUE18" s="1047">
        <v>1.18</v>
      </c>
      <c r="AUF18" s="53">
        <v>1.06</v>
      </c>
      <c r="AUG18" s="53"/>
      <c r="AUH18" s="53">
        <v>0.97499999999999998</v>
      </c>
      <c r="AUI18" s="53">
        <v>0.99199999999999999</v>
      </c>
      <c r="AUJ18" s="53">
        <v>0.97599999999999998</v>
      </c>
      <c r="AUK18" s="53">
        <v>1.115</v>
      </c>
      <c r="AUL18" s="1047">
        <v>1.18</v>
      </c>
      <c r="AUM18" s="53">
        <v>1.06</v>
      </c>
      <c r="AUN18" s="53"/>
      <c r="AUO18" s="53">
        <v>1.0289999999999999</v>
      </c>
      <c r="AUP18" s="53">
        <v>1.0029999999999999</v>
      </c>
      <c r="AUQ18" s="53">
        <v>0.997</v>
      </c>
      <c r="AUR18" s="53">
        <v>0.996</v>
      </c>
      <c r="AUS18" s="1047">
        <v>1.18</v>
      </c>
      <c r="AUT18" s="53">
        <v>1.06</v>
      </c>
      <c r="AUU18" s="53">
        <v>1.0269999999999999</v>
      </c>
      <c r="AUV18" s="53">
        <v>1.0269999999999999</v>
      </c>
      <c r="AUW18" s="53">
        <v>1.016</v>
      </c>
      <c r="AUX18" s="1047"/>
      <c r="AUY18" s="53">
        <v>1.0029999999999999</v>
      </c>
      <c r="AUZ18" s="1047">
        <v>1.18</v>
      </c>
      <c r="AVA18" s="53">
        <v>1.06</v>
      </c>
      <c r="AVB18" s="53">
        <v>1.032</v>
      </c>
      <c r="AVC18" s="53"/>
      <c r="AVD18" s="1047">
        <v>1.18</v>
      </c>
      <c r="AVE18" s="53">
        <v>1.06</v>
      </c>
      <c r="AVF18" s="53">
        <v>1.046</v>
      </c>
      <c r="AVG18" s="53">
        <v>1.0640000000000001</v>
      </c>
      <c r="AVH18" s="53">
        <v>1.0589999999999999</v>
      </c>
      <c r="AVI18" s="1047">
        <v>1.18</v>
      </c>
      <c r="AVJ18" s="53">
        <v>1.06</v>
      </c>
      <c r="AVK18" s="53">
        <v>1.1399999999999999</v>
      </c>
      <c r="AVL18" s="53">
        <v>1.133</v>
      </c>
      <c r="AVM18" s="53">
        <v>1.044</v>
      </c>
      <c r="AVN18" s="1047">
        <v>1.18</v>
      </c>
      <c r="AVO18" s="53">
        <v>1.06</v>
      </c>
      <c r="AVP18" s="53">
        <v>1.1319999999999999</v>
      </c>
      <c r="AVQ18" s="53">
        <v>1.0289999999999999</v>
      </c>
      <c r="AVR18" s="1047">
        <v>1.022</v>
      </c>
      <c r="AVS18" s="1047">
        <v>1.0269999999999999</v>
      </c>
      <c r="AVT18" s="1047">
        <v>1.18</v>
      </c>
      <c r="AVU18" s="53">
        <v>1.06</v>
      </c>
      <c r="AVV18" s="53">
        <v>1.04</v>
      </c>
      <c r="AVW18" s="1047">
        <v>1.18</v>
      </c>
      <c r="AVX18" s="53">
        <v>1.06</v>
      </c>
      <c r="AVY18" s="53">
        <v>1.0349999999999999</v>
      </c>
      <c r="AVZ18" s="53">
        <v>1.0369999999999999</v>
      </c>
      <c r="AWA18" s="53">
        <v>1.0209999999999999</v>
      </c>
      <c r="AWB18" s="53">
        <v>1.139</v>
      </c>
      <c r="AWC18" s="53">
        <v>1.018</v>
      </c>
      <c r="AWD18" s="53">
        <v>1.135</v>
      </c>
      <c r="AWE18" s="1223">
        <f t="shared" si="28"/>
        <v>7.0754716981132032E-2</v>
      </c>
      <c r="AWF18" s="53">
        <v>1.0900000000000001</v>
      </c>
      <c r="AWG18" s="913"/>
      <c r="AWH18" s="913"/>
      <c r="AWI18" s="913"/>
      <c r="AWJ18" s="913"/>
      <c r="AWK18" s="913"/>
      <c r="AWL18" s="913"/>
      <c r="AWM18" s="913"/>
      <c r="AWN18" s="913"/>
      <c r="AWO18" s="913"/>
      <c r="AWP18" s="53"/>
      <c r="AWQ18" s="53"/>
      <c r="AWR18" s="53"/>
      <c r="AWS18" s="53"/>
      <c r="AWT18" s="913"/>
      <c r="AWU18" s="53"/>
      <c r="AWV18" s="53"/>
      <c r="AWW18" s="53"/>
      <c r="AWX18" s="53"/>
      <c r="AWY18" s="53"/>
      <c r="AWZ18" s="53"/>
      <c r="AXA18" s="53"/>
      <c r="AXB18" s="53"/>
      <c r="AXC18" s="53"/>
      <c r="AXD18" s="191"/>
      <c r="AXE18" s="53"/>
      <c r="AXF18" s="53"/>
      <c r="AXG18" s="53"/>
      <c r="AXH18" s="53"/>
      <c r="AXI18" s="53"/>
      <c r="AXJ18" s="53"/>
      <c r="AXK18" s="53">
        <v>0.76</v>
      </c>
      <c r="AXL18" s="53">
        <v>0.82699999999999996</v>
      </c>
      <c r="AXM18" s="53">
        <v>0.72799999999999998</v>
      </c>
      <c r="AXN18" s="53">
        <v>0.73299999999999998</v>
      </c>
      <c r="AXO18" s="53">
        <v>0.74099999999999999</v>
      </c>
      <c r="AXP18" s="53"/>
      <c r="AXQ18" s="53">
        <v>0.86499999999999999</v>
      </c>
      <c r="AXR18" s="53"/>
      <c r="AXS18" s="53"/>
      <c r="AXT18" s="53">
        <v>0.74</v>
      </c>
      <c r="AXU18" s="53">
        <v>0.75700000000000001</v>
      </c>
      <c r="AXV18" s="53">
        <v>0.73299999999999998</v>
      </c>
      <c r="AXW18" s="53">
        <v>0.78500000000000003</v>
      </c>
      <c r="AXX18" s="53">
        <v>0.73099999999999998</v>
      </c>
      <c r="AXY18" s="53">
        <v>0.73399999999999999</v>
      </c>
      <c r="AXZ18" s="53">
        <v>0.72199999999999998</v>
      </c>
      <c r="AYA18" s="53">
        <v>0.69799999999999995</v>
      </c>
      <c r="AYB18" s="53">
        <f t="shared" si="30"/>
        <v>0.69799999999999995</v>
      </c>
      <c r="AYC18" s="27">
        <v>0.76500000000000001</v>
      </c>
      <c r="AYD18" s="53">
        <v>0.78500000000000003</v>
      </c>
      <c r="AYE18" s="53">
        <v>0.77900000000000003</v>
      </c>
      <c r="AYF18" s="27">
        <v>0.75900000000000001</v>
      </c>
      <c r="AYG18" s="27">
        <v>0.755</v>
      </c>
      <c r="AYH18" s="27">
        <v>0.76500000000000001</v>
      </c>
      <c r="AYI18" s="27">
        <v>0.73799999999999999</v>
      </c>
      <c r="AYJ18" s="27">
        <v>0.753</v>
      </c>
      <c r="AYK18" s="27">
        <v>0.69799999999999995</v>
      </c>
      <c r="AYL18" s="27">
        <v>0.76500000000000001</v>
      </c>
      <c r="AYM18" s="27"/>
      <c r="AYN18" s="27">
        <v>0.76200000000000001</v>
      </c>
      <c r="AYO18" s="27">
        <v>0.75700000000000001</v>
      </c>
      <c r="AYP18" s="27"/>
      <c r="AYQ18" s="27">
        <v>0.753</v>
      </c>
      <c r="AYR18" s="27">
        <v>0.75800000000000001</v>
      </c>
      <c r="AYS18" s="27">
        <v>0.76500000000000001</v>
      </c>
      <c r="AYT18" s="27">
        <v>0.76600000000000001</v>
      </c>
      <c r="AYU18" s="53"/>
      <c r="AYV18" s="53">
        <v>0.76600000000000001</v>
      </c>
      <c r="AYW18" s="27">
        <v>0.69799999999999995</v>
      </c>
      <c r="AYX18" s="27"/>
      <c r="AYY18" s="972">
        <v>1.06</v>
      </c>
      <c r="AYZ18" s="27">
        <v>0.76700000000000002</v>
      </c>
      <c r="AZA18" s="27"/>
      <c r="AZB18" s="27">
        <v>0.751</v>
      </c>
      <c r="AZC18" s="1212">
        <v>0.77</v>
      </c>
      <c r="AZD18" s="1213"/>
      <c r="AZE18" s="53"/>
      <c r="AZF18" s="53"/>
      <c r="AZG18" s="53"/>
      <c r="AZH18" s="53"/>
      <c r="AZI18" s="53">
        <v>0.69799999999999995</v>
      </c>
      <c r="AZJ18" s="27"/>
      <c r="AZK18" s="53"/>
      <c r="AZL18" s="53"/>
      <c r="AZM18" s="27"/>
      <c r="AZN18" s="53"/>
      <c r="AZO18" s="53"/>
      <c r="AZP18" s="53"/>
      <c r="AZQ18" s="53"/>
      <c r="AZR18" s="221">
        <v>1.33</v>
      </c>
      <c r="AZS18" s="53">
        <v>0.69799999999999995</v>
      </c>
      <c r="AZT18" s="53"/>
      <c r="AZU18" s="53"/>
      <c r="AZV18" s="53"/>
      <c r="AZW18" s="53"/>
      <c r="AZX18" s="53"/>
      <c r="AZY18" s="53"/>
      <c r="AZZ18" s="53"/>
      <c r="BAA18" s="53"/>
      <c r="BAB18" s="875">
        <v>1.1399999999999999</v>
      </c>
      <c r="BAC18" s="875"/>
      <c r="BAD18" s="53">
        <v>0.69799999999999995</v>
      </c>
      <c r="BAE18" s="875"/>
      <c r="BAF18" s="875"/>
      <c r="BAG18" s="875"/>
      <c r="BAH18" s="53"/>
      <c r="BAI18" s="53"/>
      <c r="BAJ18" s="53"/>
      <c r="BAK18" s="53"/>
      <c r="BAL18" s="896">
        <v>1.1599999999999999</v>
      </c>
      <c r="BAM18" s="896"/>
      <c r="BAN18" s="896"/>
      <c r="BAO18" s="896"/>
      <c r="BAP18" s="53">
        <v>0.69799999999999995</v>
      </c>
      <c r="BAQ18" s="1025"/>
      <c r="BAR18" s="1025"/>
      <c r="BAS18" s="1025"/>
      <c r="BAT18" s="1025"/>
      <c r="BAU18" s="1025"/>
      <c r="BAV18" s="896"/>
      <c r="BAW18" s="53"/>
      <c r="BAX18" s="53"/>
      <c r="BAY18" s="896">
        <v>1.17</v>
      </c>
      <c r="BAZ18" s="896"/>
      <c r="BBA18" s="896"/>
      <c r="BBB18" s="53">
        <v>1.0900000000000001</v>
      </c>
      <c r="BBC18" s="1047">
        <v>0.91</v>
      </c>
      <c r="BBD18" s="53">
        <v>0.69799999999999995</v>
      </c>
      <c r="BBE18" s="896"/>
      <c r="BBF18" s="53"/>
      <c r="BBG18" s="27"/>
      <c r="BBH18" s="27"/>
      <c r="BBI18" s="53"/>
      <c r="BBJ18" s="1047">
        <v>0.91</v>
      </c>
      <c r="BBK18" s="49"/>
      <c r="BBL18" s="994">
        <v>0.89</v>
      </c>
      <c r="BBM18" s="49"/>
      <c r="BBN18" s="49"/>
      <c r="BBO18" s="53"/>
      <c r="BBP18" s="53"/>
      <c r="BBQ18" s="53"/>
      <c r="BBR18" s="53"/>
      <c r="BBS18" s="53"/>
      <c r="BBT18" s="53"/>
      <c r="BBU18" s="1038">
        <v>0.9</v>
      </c>
      <c r="BBV18" s="53"/>
      <c r="BBW18" s="53"/>
      <c r="BBX18" s="53"/>
      <c r="BBY18" s="53"/>
      <c r="BBZ18" s="1047">
        <v>0.9</v>
      </c>
      <c r="BCA18" s="53"/>
      <c r="BCB18" s="53"/>
      <c r="BCC18" s="53"/>
      <c r="BCD18" s="53"/>
      <c r="BCE18" s="53"/>
      <c r="BCF18" s="53">
        <v>1.0900000000000001</v>
      </c>
      <c r="BCG18" s="1047">
        <v>0.91</v>
      </c>
      <c r="BCH18" s="53">
        <v>0.69799999999999995</v>
      </c>
      <c r="BCI18" s="53"/>
      <c r="BCJ18" s="53"/>
      <c r="BCK18" s="1038">
        <v>0.91</v>
      </c>
      <c r="BCL18" s="53">
        <v>1.0900000000000001</v>
      </c>
      <c r="BCM18" s="1047">
        <v>0.91</v>
      </c>
      <c r="BCN18" s="53">
        <v>0.69799999999999995</v>
      </c>
      <c r="BCO18" s="1038"/>
      <c r="BCP18" s="1038"/>
      <c r="BCQ18" s="1037">
        <v>0.92</v>
      </c>
      <c r="BCR18" s="53"/>
      <c r="BCS18" s="1139">
        <v>0.94</v>
      </c>
      <c r="BCT18" s="53"/>
      <c r="BCU18" s="53"/>
      <c r="BCV18" s="53"/>
      <c r="BCW18" s="53"/>
      <c r="BCX18" s="53"/>
      <c r="BCY18" s="1047">
        <v>1.2</v>
      </c>
      <c r="BCZ18" s="1047"/>
      <c r="BDA18" s="1047"/>
      <c r="BDB18" s="1047"/>
      <c r="BDC18" s="53">
        <v>1.024</v>
      </c>
      <c r="BDD18" s="53"/>
      <c r="BDE18" s="53">
        <v>1.0900000000000001</v>
      </c>
      <c r="BDF18" s="1047">
        <v>0.91</v>
      </c>
      <c r="BDG18" s="53">
        <v>0.69799999999999995</v>
      </c>
      <c r="BDH18" s="53"/>
      <c r="BDI18" s="53"/>
      <c r="BDJ18" s="53"/>
      <c r="BDK18" s="53"/>
      <c r="BDL18" s="1047">
        <v>0.93</v>
      </c>
      <c r="BDM18" s="1047">
        <v>0.91</v>
      </c>
      <c r="BDN18" s="53">
        <v>0.69799999999999995</v>
      </c>
      <c r="BDO18" s="53"/>
      <c r="BDP18" s="53"/>
      <c r="BDQ18" s="53"/>
      <c r="BDR18" s="53"/>
      <c r="BDS18" s="53"/>
      <c r="BDT18" s="1047">
        <v>0.91</v>
      </c>
      <c r="BDU18" s="53">
        <v>0.69799999999999995</v>
      </c>
      <c r="BDV18" s="53"/>
      <c r="BDW18" s="53"/>
      <c r="BDX18" s="53"/>
      <c r="BDY18" s="53"/>
      <c r="BDZ18" s="1047">
        <v>0.91</v>
      </c>
      <c r="BEA18" s="53">
        <v>0.69799999999999995</v>
      </c>
      <c r="BEB18" s="53"/>
      <c r="BEC18" s="1047">
        <v>0.91</v>
      </c>
      <c r="BED18" s="53">
        <v>0.69799999999999995</v>
      </c>
      <c r="BEE18" s="53"/>
      <c r="BEF18" s="53"/>
      <c r="BEG18" s="53"/>
      <c r="BEH18" s="1047">
        <v>0.91</v>
      </c>
      <c r="BEI18" s="53">
        <v>0.69799999999999995</v>
      </c>
      <c r="BEJ18" s="53"/>
      <c r="BEK18" s="53"/>
      <c r="BEL18" s="896">
        <v>0.91</v>
      </c>
      <c r="BEM18" s="896">
        <v>0.85</v>
      </c>
      <c r="BEN18" s="1047">
        <v>0.91</v>
      </c>
      <c r="BEO18" s="53">
        <v>0.69799999999999995</v>
      </c>
      <c r="BEP18" s="53">
        <v>0.82199999999999995</v>
      </c>
      <c r="BEQ18" s="53">
        <v>0.85099999999999998</v>
      </c>
      <c r="BER18" s="1047">
        <v>0.79900000000000004</v>
      </c>
      <c r="BES18" s="53"/>
      <c r="BET18" s="1047">
        <v>0.91</v>
      </c>
      <c r="BEU18" s="53">
        <v>0.69799999999999995</v>
      </c>
      <c r="BEV18" s="53">
        <v>0.8</v>
      </c>
      <c r="BEW18" s="1047">
        <v>0.91</v>
      </c>
      <c r="BEX18" s="53">
        <v>0.69799999999999995</v>
      </c>
      <c r="BEY18" s="53">
        <v>0.82499999999999996</v>
      </c>
      <c r="BEZ18" s="53">
        <v>0.83</v>
      </c>
      <c r="BFA18" s="53">
        <v>0.82099999999999995</v>
      </c>
      <c r="BFB18" s="53">
        <v>0.79800000000000004</v>
      </c>
      <c r="BFC18" s="53">
        <v>0.81599999999999995</v>
      </c>
      <c r="BFD18" s="53">
        <v>0.81200000000000006</v>
      </c>
      <c r="BFE18" s="1047">
        <v>0.91</v>
      </c>
      <c r="BFF18" s="53">
        <v>0.69799999999999995</v>
      </c>
      <c r="BFG18" s="53">
        <v>0.82899999999999996</v>
      </c>
      <c r="BFH18" s="1047">
        <v>0.91</v>
      </c>
      <c r="BFI18" s="53">
        <v>0.69799999999999995</v>
      </c>
      <c r="BFJ18" s="53">
        <v>0.84099999999999997</v>
      </c>
      <c r="BFK18" s="1047">
        <v>0.91</v>
      </c>
      <c r="BFL18" s="53">
        <v>0.81</v>
      </c>
      <c r="BFM18" s="53">
        <v>0.85899999999999999</v>
      </c>
      <c r="BFN18" s="53">
        <v>0.86099999999999999</v>
      </c>
      <c r="BFO18" s="910"/>
      <c r="BFP18" s="53">
        <v>0.877</v>
      </c>
      <c r="BFQ18" s="7">
        <f t="shared" si="1"/>
        <v>8.2716049382715984E-2</v>
      </c>
      <c r="BFR18" s="15">
        <v>1</v>
      </c>
      <c r="BFS18" s="11">
        <v>0.85</v>
      </c>
      <c r="BFT18" s="38">
        <v>0.68</v>
      </c>
      <c r="BFU18" s="38"/>
      <c r="BFV18" s="38"/>
      <c r="BFW18" s="38"/>
      <c r="BFX18" s="38"/>
      <c r="BFY18" s="38"/>
      <c r="BFZ18" s="38">
        <v>0.68</v>
      </c>
      <c r="BGA18" s="1042"/>
      <c r="BGB18" s="1042"/>
      <c r="BGC18" s="882">
        <v>0.88900000000000001</v>
      </c>
      <c r="BGD18" s="74"/>
      <c r="BGE18" s="1042"/>
      <c r="BGF18" s="1042"/>
      <c r="BGG18" s="1042"/>
      <c r="BGH18" s="1042"/>
      <c r="BGI18" s="1042"/>
      <c r="BGJ18" s="1042"/>
      <c r="BGK18" s="1042"/>
      <c r="BGL18" s="897">
        <v>0.95</v>
      </c>
      <c r="BGM18" s="38">
        <v>0.68</v>
      </c>
      <c r="BGN18" s="1042"/>
      <c r="BGO18" s="897">
        <v>0.96</v>
      </c>
      <c r="BGP18" s="897"/>
      <c r="BGQ18" s="897"/>
      <c r="BGR18" s="897"/>
      <c r="BGS18" s="897"/>
      <c r="BGT18" s="1042"/>
      <c r="BGU18" s="897">
        <v>0.85</v>
      </c>
      <c r="BGV18" s="1042"/>
      <c r="BGW18" s="1042"/>
      <c r="BGX18" s="1042"/>
      <c r="BGY18" s="1214">
        <v>1</v>
      </c>
      <c r="BGZ18" s="1214">
        <v>0.85</v>
      </c>
      <c r="BHA18" s="38">
        <v>0.68</v>
      </c>
      <c r="BHB18" s="38"/>
      <c r="BHC18" s="1042"/>
      <c r="BHD18" s="896">
        <v>0.9</v>
      </c>
      <c r="BHE18" s="1025"/>
      <c r="BHF18" s="1047">
        <v>0.9</v>
      </c>
      <c r="BHG18" s="53"/>
      <c r="BHH18" s="1047">
        <v>0.86</v>
      </c>
      <c r="BHI18" s="53"/>
      <c r="BHJ18" s="53"/>
      <c r="BHK18" s="53"/>
      <c r="BHL18" s="53"/>
      <c r="BHM18" s="53"/>
      <c r="BHN18" s="53"/>
      <c r="BHO18" s="53"/>
      <c r="BHP18" s="53"/>
      <c r="BHQ18" s="1037">
        <v>0.89</v>
      </c>
      <c r="BHR18" s="53"/>
      <c r="BHS18" s="53"/>
      <c r="BHT18" s="53"/>
      <c r="BHU18" s="53"/>
      <c r="BHV18" s="53"/>
      <c r="BHW18" s="1038">
        <v>0.89</v>
      </c>
      <c r="BHX18" s="53"/>
      <c r="BHY18" s="53"/>
      <c r="BHZ18" s="1038">
        <v>0.89</v>
      </c>
      <c r="BIA18" s="1214">
        <v>1</v>
      </c>
      <c r="BIB18" s="1214">
        <v>0.85</v>
      </c>
      <c r="BIC18" s="38">
        <v>0.68</v>
      </c>
      <c r="BID18" s="38"/>
      <c r="BIE18" s="38"/>
      <c r="BIF18" s="53"/>
      <c r="BIG18" s="1214">
        <v>1</v>
      </c>
      <c r="BIH18" s="1214">
        <v>0.85</v>
      </c>
      <c r="BII18" s="38">
        <v>0.68</v>
      </c>
      <c r="BIJ18" s="53"/>
      <c r="BIK18" s="53"/>
      <c r="BIL18" s="53"/>
      <c r="BIM18" s="53"/>
      <c r="BIN18" s="53"/>
      <c r="BIO18" s="53"/>
      <c r="BIP18" s="53"/>
      <c r="BIQ18" s="53"/>
      <c r="BIR18" s="53"/>
      <c r="BIS18" s="53"/>
      <c r="BIT18" s="53"/>
      <c r="BIU18" s="53"/>
      <c r="BIV18" s="53"/>
      <c r="BIW18" s="53"/>
      <c r="BIX18" s="53"/>
      <c r="BIY18" s="53"/>
      <c r="BIZ18" s="1214">
        <v>1</v>
      </c>
      <c r="BJA18" s="1214">
        <v>0.85</v>
      </c>
      <c r="BJB18" s="38">
        <v>0.68</v>
      </c>
      <c r="BJC18" s="53"/>
      <c r="BJD18" s="53"/>
      <c r="BJE18" s="53"/>
      <c r="BJF18" s="1042"/>
      <c r="BJG18" s="1214">
        <v>1</v>
      </c>
      <c r="BJH18" s="1214">
        <v>0.85</v>
      </c>
      <c r="BJI18" s="38">
        <v>0.68</v>
      </c>
      <c r="BJJ18" s="53"/>
      <c r="BJK18" s="53"/>
      <c r="BJL18" s="53"/>
      <c r="BJM18" s="53"/>
      <c r="BJN18" s="53"/>
      <c r="BJO18" s="1597">
        <v>1</v>
      </c>
      <c r="BJP18" s="1597">
        <v>0.85</v>
      </c>
      <c r="BJQ18" s="38">
        <v>0.68</v>
      </c>
      <c r="BJR18" s="53"/>
      <c r="BJS18" s="53"/>
      <c r="BJT18" s="55"/>
      <c r="BJU18" s="988">
        <v>1</v>
      </c>
      <c r="BJV18" s="53"/>
      <c r="BJW18" s="1597">
        <v>1</v>
      </c>
      <c r="BJX18" s="1597">
        <v>0.85</v>
      </c>
      <c r="BJY18" s="38">
        <v>0.68</v>
      </c>
      <c r="BJZ18" s="53"/>
      <c r="BKA18" s="1597">
        <v>1</v>
      </c>
      <c r="BKB18" s="1597">
        <v>0.85</v>
      </c>
      <c r="BKC18" s="38">
        <v>0.68</v>
      </c>
      <c r="BKD18" s="53"/>
      <c r="BKE18" s="53"/>
      <c r="BKF18" s="53"/>
      <c r="BKG18" s="1597">
        <v>1</v>
      </c>
      <c r="BKH18" s="1597">
        <v>0.85</v>
      </c>
      <c r="BKI18" s="38">
        <v>0.68</v>
      </c>
      <c r="BKJ18" s="38"/>
      <c r="BKK18" s="53"/>
      <c r="BKL18" s="896">
        <v>0.85</v>
      </c>
      <c r="BKM18" s="1597">
        <v>1</v>
      </c>
      <c r="BKN18" s="1597">
        <v>0.85</v>
      </c>
      <c r="BKO18" s="38">
        <v>0.68</v>
      </c>
      <c r="BKP18" s="53">
        <v>0.83099999999999996</v>
      </c>
      <c r="BKQ18" s="53">
        <v>0.86</v>
      </c>
      <c r="BKR18" s="53">
        <v>0.78400000000000003</v>
      </c>
      <c r="BKS18" s="53"/>
      <c r="BKT18" s="1597">
        <v>1</v>
      </c>
      <c r="BKU18" s="1597">
        <v>0.85</v>
      </c>
      <c r="BKV18" s="53">
        <v>0.68</v>
      </c>
      <c r="BKW18" s="53">
        <v>0.876</v>
      </c>
      <c r="BKX18" s="1597">
        <v>1</v>
      </c>
      <c r="BKY18" s="1597">
        <v>0.85</v>
      </c>
      <c r="BKZ18" s="53">
        <v>0.68</v>
      </c>
      <c r="BLA18" s="53">
        <v>0.81599999999999995</v>
      </c>
      <c r="BLB18" s="53">
        <v>0.80500000000000005</v>
      </c>
      <c r="BLC18" s="53">
        <v>0.85199999999999998</v>
      </c>
      <c r="BLD18" s="53">
        <v>0.78800000000000003</v>
      </c>
      <c r="BLE18" s="53">
        <v>0.78400000000000003</v>
      </c>
      <c r="BLF18" s="53">
        <v>0.79200000000000004</v>
      </c>
      <c r="BLG18" s="1597">
        <v>1</v>
      </c>
      <c r="BLH18" s="1597">
        <v>0.85</v>
      </c>
      <c r="BLI18" s="53">
        <v>0.68</v>
      </c>
      <c r="BLJ18" s="53">
        <v>0.79700000000000004</v>
      </c>
      <c r="BLK18" s="1597">
        <v>1</v>
      </c>
      <c r="BLL18" s="1597">
        <v>0.85</v>
      </c>
      <c r="BLM18" s="53">
        <v>0.68</v>
      </c>
      <c r="BLN18" s="53">
        <v>0.81100000000000005</v>
      </c>
      <c r="BLO18" s="1597">
        <v>1</v>
      </c>
      <c r="BLP18" s="1597">
        <v>0.85</v>
      </c>
      <c r="BLQ18" s="53">
        <v>0.79</v>
      </c>
      <c r="BLR18" s="53">
        <v>0.83699999999999997</v>
      </c>
      <c r="BLS18" s="53">
        <v>0.86499999999999999</v>
      </c>
      <c r="BLT18" s="53">
        <v>0.88300000000000001</v>
      </c>
      <c r="BLU18" s="1597">
        <v>1</v>
      </c>
      <c r="BLV18" s="1597">
        <v>0.85</v>
      </c>
      <c r="BLW18" s="53">
        <v>0.79</v>
      </c>
      <c r="BLX18" s="53">
        <v>0.84699999999999998</v>
      </c>
      <c r="BLY18" s="53">
        <v>0.86199999999999999</v>
      </c>
      <c r="BLZ18" s="1597">
        <v>1</v>
      </c>
      <c r="BMA18" s="1597">
        <v>0.85</v>
      </c>
      <c r="BMB18" s="53">
        <v>0.79</v>
      </c>
      <c r="BMC18" s="53">
        <v>0.86299999999999999</v>
      </c>
      <c r="BMD18" s="1597">
        <v>1</v>
      </c>
      <c r="BME18" s="1597">
        <v>0.85</v>
      </c>
      <c r="BMF18" s="53">
        <v>0.79</v>
      </c>
      <c r="BMG18" s="53">
        <v>0.94399999999999995</v>
      </c>
      <c r="BMH18" s="7">
        <f t="shared" si="31"/>
        <v>0.19493670886075937</v>
      </c>
      <c r="BMI18" s="1194">
        <v>1.18</v>
      </c>
      <c r="BMJ18" s="53">
        <v>1.0820000000000001</v>
      </c>
      <c r="BMK18" s="53">
        <v>1.1040000000000001</v>
      </c>
      <c r="BML18" s="53">
        <v>1.119</v>
      </c>
      <c r="BMM18" s="1194">
        <v>1.18</v>
      </c>
      <c r="BMN18" s="53">
        <v>1.0820000000000001</v>
      </c>
      <c r="BMO18" s="53">
        <v>1.135</v>
      </c>
      <c r="BMP18" s="53">
        <v>1.1519999999999999</v>
      </c>
      <c r="BMQ18" s="53">
        <v>1.149</v>
      </c>
      <c r="BMR18" s="53">
        <v>1.163</v>
      </c>
      <c r="BMS18" s="53">
        <v>1.1679999999999999</v>
      </c>
      <c r="BMT18" s="53">
        <v>1.125</v>
      </c>
      <c r="BMU18" s="53">
        <v>1.173</v>
      </c>
      <c r="BMV18" s="53"/>
      <c r="BMW18" s="53"/>
      <c r="BMX18" s="53"/>
      <c r="BMY18" s="53"/>
      <c r="BMZ18" s="53"/>
      <c r="BNA18" s="53"/>
      <c r="BNB18" s="53"/>
      <c r="BNC18" s="53"/>
      <c r="BND18" s="53"/>
      <c r="BNE18" s="1194">
        <v>1.18</v>
      </c>
      <c r="BNF18" s="53">
        <v>1.0820000000000001</v>
      </c>
      <c r="BNG18" s="53">
        <v>1.159</v>
      </c>
      <c r="BNH18" s="53">
        <v>1.155</v>
      </c>
      <c r="BNI18" s="27">
        <v>1.1850000000000001</v>
      </c>
      <c r="BNJ18" s="53">
        <v>0.71799999999999997</v>
      </c>
      <c r="BNK18" s="1194"/>
      <c r="BNL18" s="53">
        <v>1.177</v>
      </c>
      <c r="BNM18" s="1194">
        <v>1.18</v>
      </c>
      <c r="BNN18" s="53">
        <v>1.0820000000000001</v>
      </c>
      <c r="BNO18" s="53"/>
      <c r="BNP18" s="53">
        <v>1</v>
      </c>
      <c r="BNQ18" s="53">
        <v>0.72099999999999997</v>
      </c>
      <c r="BNR18" s="53">
        <v>0.72399999999999998</v>
      </c>
      <c r="BNS18" s="53">
        <v>0.72399999999999998</v>
      </c>
      <c r="BNT18" s="1047">
        <v>1.18</v>
      </c>
      <c r="BNU18" s="53">
        <v>1.0820000000000001</v>
      </c>
      <c r="BNV18" s="53">
        <v>0.72299999999999998</v>
      </c>
      <c r="BNW18" s="53">
        <v>0.73099999999999998</v>
      </c>
      <c r="BNX18" s="53">
        <v>0.752</v>
      </c>
      <c r="BNY18" s="27">
        <v>0.73599999999999999</v>
      </c>
      <c r="BNZ18" s="1047">
        <v>1.18</v>
      </c>
      <c r="BOA18" s="53">
        <v>1.0820000000000001</v>
      </c>
      <c r="BOB18" s="53">
        <v>0.76200000000000001</v>
      </c>
      <c r="BOC18" s="53"/>
      <c r="BOD18" s="1047">
        <v>1.18</v>
      </c>
      <c r="BOE18" s="53">
        <v>1.0820000000000001</v>
      </c>
      <c r="BOF18" s="53">
        <v>0.84399999999999997</v>
      </c>
      <c r="BOG18" s="53">
        <v>0.72199999999999998</v>
      </c>
      <c r="BOH18" s="53">
        <v>0.79900000000000004</v>
      </c>
      <c r="BOI18" s="1047">
        <v>1.18</v>
      </c>
      <c r="BOJ18" s="53">
        <v>1.0820000000000001</v>
      </c>
      <c r="BOK18" s="53">
        <v>0.85499999999999998</v>
      </c>
      <c r="BOL18" s="53">
        <v>0.89</v>
      </c>
      <c r="BOM18" s="896"/>
      <c r="BON18" s="53">
        <v>0.78200000000000003</v>
      </c>
      <c r="BOO18" s="1047">
        <v>1.18</v>
      </c>
      <c r="BOP18" s="53">
        <v>1.0820000000000001</v>
      </c>
      <c r="BOQ18" s="53">
        <v>0.78300000000000003</v>
      </c>
      <c r="BOR18" s="53">
        <v>0.77500000000000002</v>
      </c>
      <c r="BOS18" s="53">
        <v>1.0660000000000001</v>
      </c>
      <c r="BOT18" s="53">
        <v>0.77500000000000002</v>
      </c>
      <c r="BOU18" s="1047">
        <v>1.18</v>
      </c>
      <c r="BOV18" s="53">
        <v>1.0820000000000001</v>
      </c>
      <c r="BOW18" s="53">
        <v>0.72399999999999998</v>
      </c>
      <c r="BOX18" s="1047">
        <v>1.18</v>
      </c>
      <c r="BOY18" s="53">
        <v>1.0820000000000001</v>
      </c>
      <c r="BOZ18" s="53">
        <v>0.96199999999999997</v>
      </c>
      <c r="BPA18" s="53">
        <v>0.78400000000000003</v>
      </c>
      <c r="BPB18" s="53">
        <v>0.78400000000000003</v>
      </c>
      <c r="BPC18" s="53">
        <v>0.78300000000000003</v>
      </c>
      <c r="BPD18" s="53">
        <v>0.78300000000000003</v>
      </c>
      <c r="BPE18" s="53">
        <v>0.78300000000000003</v>
      </c>
      <c r="BPF18" s="1047">
        <v>1.18</v>
      </c>
      <c r="BPG18" s="53">
        <v>1.0820000000000001</v>
      </c>
      <c r="BPH18" s="53">
        <v>0.78100000000000003</v>
      </c>
      <c r="BPI18" s="1047">
        <v>1.18</v>
      </c>
      <c r="BPJ18" s="53">
        <v>1.0820000000000001</v>
      </c>
      <c r="BPK18" s="53">
        <v>0.78300000000000003</v>
      </c>
      <c r="BPL18" s="1047">
        <v>1.18</v>
      </c>
      <c r="BPM18" s="53">
        <v>0.75</v>
      </c>
      <c r="BPN18" s="53">
        <v>0.78300000000000003</v>
      </c>
      <c r="BPO18" s="53">
        <v>0.78600000000000003</v>
      </c>
      <c r="BPP18" s="53">
        <v>0.78500000000000003</v>
      </c>
      <c r="BPQ18" s="1047">
        <v>1.18</v>
      </c>
      <c r="BPR18" s="53">
        <v>0.75</v>
      </c>
      <c r="BPS18" s="53">
        <v>0.78300000000000003</v>
      </c>
      <c r="BPT18" s="53">
        <v>0.78500000000000003</v>
      </c>
      <c r="BPU18" s="1047">
        <v>1.18</v>
      </c>
      <c r="BPV18" s="53">
        <v>0.75</v>
      </c>
      <c r="BPW18" s="54">
        <v>0.89300000000000002</v>
      </c>
      <c r="BPX18" s="1047">
        <v>1.18</v>
      </c>
      <c r="BPY18" s="53">
        <v>0.75</v>
      </c>
      <c r="BPZ18" s="53">
        <v>1.0169999999999999</v>
      </c>
      <c r="BQA18" s="7">
        <f t="shared" si="32"/>
        <v>0.35599999999999987</v>
      </c>
      <c r="BQB18" s="1087">
        <v>0.83</v>
      </c>
      <c r="BQC18" s="1201">
        <f t="shared" si="2"/>
        <v>0.91300000000000003</v>
      </c>
      <c r="BQD18" s="53">
        <f t="shared" si="3"/>
        <v>0.83</v>
      </c>
      <c r="BQE18" s="53">
        <v>0.82</v>
      </c>
      <c r="BQF18" s="53">
        <v>0.82399999999999995</v>
      </c>
      <c r="BQG18" s="53">
        <v>0.83699999999999997</v>
      </c>
      <c r="BQH18" s="53">
        <v>0.83899999999999997</v>
      </c>
      <c r="BQI18" s="53">
        <v>0.83</v>
      </c>
      <c r="BQJ18" s="53">
        <v>0.874</v>
      </c>
      <c r="BQK18" s="53">
        <v>0.82</v>
      </c>
      <c r="BQL18" s="53">
        <v>0.85499999999999998</v>
      </c>
      <c r="BQM18" s="53"/>
      <c r="BQN18" s="53"/>
      <c r="BQO18" s="53"/>
      <c r="BQP18" s="53"/>
      <c r="BQQ18" s="53"/>
      <c r="BQR18" s="53"/>
      <c r="BQS18" s="53">
        <v>0.878</v>
      </c>
      <c r="BQT18" s="53">
        <v>0.86699999999999999</v>
      </c>
      <c r="BQU18" s="53">
        <v>0.86599999999999999</v>
      </c>
      <c r="BQV18" s="1087">
        <v>0.83</v>
      </c>
      <c r="BQW18" s="1201">
        <f t="shared" si="33"/>
        <v>0.91300000000000003</v>
      </c>
      <c r="BQX18" s="53">
        <f t="shared" si="34"/>
        <v>0.83</v>
      </c>
      <c r="BQY18" s="53">
        <v>0.82</v>
      </c>
      <c r="BQZ18" s="53">
        <v>0.88600000000000001</v>
      </c>
      <c r="BRA18" s="53">
        <v>0.875</v>
      </c>
      <c r="BRB18" s="53">
        <v>0.89300000000000002</v>
      </c>
      <c r="BRC18" s="1194"/>
      <c r="BRD18" s="53">
        <v>0.85499999999999998</v>
      </c>
      <c r="BRE18" s="1087">
        <v>0.83</v>
      </c>
      <c r="BRF18" s="1201">
        <f t="shared" si="35"/>
        <v>0.91300000000000003</v>
      </c>
      <c r="BRG18" s="53">
        <f t="shared" si="36"/>
        <v>0.83</v>
      </c>
      <c r="BRH18" s="53">
        <v>0.82</v>
      </c>
      <c r="BRI18" s="53"/>
      <c r="BRJ18" s="53"/>
      <c r="BRK18" s="53">
        <v>0.88600000000000001</v>
      </c>
      <c r="BRL18" s="53"/>
      <c r="BRM18" s="53"/>
      <c r="BRN18" s="1087">
        <v>0.83</v>
      </c>
      <c r="BRO18" s="1201">
        <f t="shared" si="37"/>
        <v>0.91300000000000003</v>
      </c>
      <c r="BRP18" s="53">
        <f t="shared" si="38"/>
        <v>0</v>
      </c>
      <c r="BRQ18" s="53">
        <v>0.82</v>
      </c>
      <c r="BRR18" s="53"/>
      <c r="BRS18" s="53"/>
      <c r="BRT18" s="53"/>
      <c r="BRU18" s="53"/>
      <c r="BRV18" s="53"/>
      <c r="BRW18" s="1047">
        <v>0.73</v>
      </c>
      <c r="BRX18" s="1047">
        <v>0.73</v>
      </c>
      <c r="BRY18" s="1047"/>
      <c r="BRZ18" s="53">
        <f t="shared" si="39"/>
        <v>0.73</v>
      </c>
      <c r="BSA18" s="53">
        <v>0.82</v>
      </c>
      <c r="BSB18" s="53"/>
      <c r="BSC18" s="53"/>
      <c r="BSD18" s="53">
        <f t="shared" si="40"/>
        <v>0.73</v>
      </c>
      <c r="BSE18" s="53">
        <v>0.82</v>
      </c>
      <c r="BSF18" s="53"/>
      <c r="BSG18" s="53"/>
      <c r="BSH18" s="53"/>
      <c r="BSI18" s="53"/>
      <c r="BSJ18" s="53"/>
      <c r="BSK18" s="53"/>
      <c r="BSL18" s="53">
        <f t="shared" si="41"/>
        <v>0.73</v>
      </c>
      <c r="BSM18" s="53">
        <v>0.82</v>
      </c>
      <c r="BSN18" s="53"/>
      <c r="BSO18" s="53"/>
      <c r="BSP18" s="53"/>
      <c r="BSQ18" s="53"/>
      <c r="BSR18" s="896">
        <v>0.76</v>
      </c>
      <c r="BSS18" s="896">
        <v>0.69</v>
      </c>
      <c r="BST18" s="896">
        <v>0.76</v>
      </c>
      <c r="BSU18" s="53"/>
      <c r="BSV18" s="53">
        <f t="shared" si="59"/>
        <v>0</v>
      </c>
      <c r="BSW18" s="53">
        <v>0.82</v>
      </c>
      <c r="BSX18" s="53">
        <v>1.0229999999999999</v>
      </c>
      <c r="BSY18" s="53">
        <v>1.032</v>
      </c>
      <c r="BSZ18" s="53">
        <v>0.97099999999999997</v>
      </c>
      <c r="BTA18" s="53">
        <v>0.998</v>
      </c>
      <c r="BTB18" s="53">
        <v>0.96199999999999997</v>
      </c>
      <c r="BTC18" s="53">
        <v>0.92500000000000004</v>
      </c>
      <c r="BTD18" s="53"/>
      <c r="BTE18" s="53"/>
      <c r="BTF18" s="53">
        <f t="shared" si="60"/>
        <v>1.0229999999999999</v>
      </c>
      <c r="BTG18" s="53">
        <v>0.82</v>
      </c>
      <c r="BTH18" s="53">
        <v>1.0009999999999999</v>
      </c>
      <c r="BTI18" s="53">
        <v>0.97699999999999998</v>
      </c>
      <c r="BTJ18" s="53">
        <f t="shared" si="44"/>
        <v>1.0229999999999999</v>
      </c>
      <c r="BTK18" s="53">
        <v>0.82</v>
      </c>
      <c r="BTL18" s="53">
        <v>0.93400000000000005</v>
      </c>
      <c r="BTM18" s="53">
        <v>0.93200000000000005</v>
      </c>
      <c r="BTN18" s="53">
        <v>0.89800000000000002</v>
      </c>
      <c r="BTO18" s="53">
        <v>0.93100000000000005</v>
      </c>
      <c r="BTP18" s="53">
        <v>0.97599999999999998</v>
      </c>
      <c r="BTQ18" s="53">
        <v>0.97299999999999998</v>
      </c>
      <c r="BTR18" s="53">
        <v>1.0109999999999999</v>
      </c>
      <c r="BTS18" s="53">
        <v>1.016</v>
      </c>
      <c r="BTT18" s="53">
        <v>1.0149999999999999</v>
      </c>
      <c r="BTU18" s="53">
        <v>0.99099999999999999</v>
      </c>
      <c r="BTV18" s="53">
        <v>0.98299999999999998</v>
      </c>
      <c r="BTW18" s="53">
        <v>1.0069999999999999</v>
      </c>
      <c r="BTX18" s="53">
        <v>0.995</v>
      </c>
      <c r="BTY18" s="53">
        <v>1.032</v>
      </c>
      <c r="BTZ18" s="53">
        <f t="shared" si="45"/>
        <v>0.98299999999999998</v>
      </c>
      <c r="BUA18" s="53">
        <v>0.82</v>
      </c>
      <c r="BUB18" s="53">
        <v>0.98299999999999998</v>
      </c>
      <c r="BUC18" s="53">
        <v>0.98599999999999999</v>
      </c>
      <c r="BUD18" s="53">
        <v>0.82</v>
      </c>
      <c r="BUE18" s="53">
        <v>1.0289999999999999</v>
      </c>
      <c r="BUF18" s="53">
        <v>1.052</v>
      </c>
      <c r="BUG18" s="53">
        <v>0.99</v>
      </c>
      <c r="BUH18" s="53">
        <v>1.091</v>
      </c>
      <c r="BUI18" s="53">
        <v>1.048</v>
      </c>
      <c r="BUJ18" s="53">
        <v>1.0940000000000001</v>
      </c>
      <c r="BUK18" s="53">
        <v>1.099</v>
      </c>
      <c r="BUL18" s="896">
        <v>1.06</v>
      </c>
      <c r="BUM18" s="53">
        <v>1.07</v>
      </c>
      <c r="BUN18" s="53">
        <v>1.0840000000000001</v>
      </c>
      <c r="BUO18" s="53">
        <v>0.99</v>
      </c>
      <c r="BUP18" s="54">
        <v>1.4379999999999999</v>
      </c>
      <c r="BUQ18" s="54">
        <v>1.431</v>
      </c>
      <c r="BUR18" s="53">
        <v>0.99</v>
      </c>
      <c r="BUS18" s="54">
        <v>1.4670000000000001</v>
      </c>
      <c r="BUT18" s="54">
        <v>1.528</v>
      </c>
      <c r="BUU18" s="53">
        <v>0.99</v>
      </c>
      <c r="BUV18" s="52"/>
      <c r="BUW18" s="52"/>
      <c r="BUX18" s="7">
        <f t="shared" si="46"/>
        <v>-1</v>
      </c>
      <c r="BUY18" s="7">
        <f t="shared" si="47"/>
        <v>-1</v>
      </c>
      <c r="BUZ18" s="55">
        <v>0.83</v>
      </c>
      <c r="BVA18" s="53">
        <v>0.81799999999999995</v>
      </c>
      <c r="BVB18" s="55">
        <v>0.83</v>
      </c>
      <c r="BVC18" s="53">
        <v>0.81799999999999995</v>
      </c>
      <c r="BVD18" s="53">
        <v>0.82399999999999995</v>
      </c>
      <c r="BVE18" s="53">
        <v>0.8</v>
      </c>
      <c r="BVF18" s="53">
        <v>0.78200000000000003</v>
      </c>
      <c r="BVG18" s="53">
        <v>0.80200000000000005</v>
      </c>
      <c r="BVH18" s="53">
        <v>0.82199999999999995</v>
      </c>
      <c r="BVI18" s="896">
        <v>1.07</v>
      </c>
      <c r="BVJ18" s="55">
        <v>0.83</v>
      </c>
      <c r="BVK18" s="53">
        <v>0.81399999999999995</v>
      </c>
      <c r="BVL18" s="896">
        <v>1.07</v>
      </c>
      <c r="BVM18" s="55">
        <v>0.83</v>
      </c>
      <c r="BVN18" s="53">
        <v>0.81699999999999995</v>
      </c>
      <c r="BVO18" s="896">
        <v>1.07</v>
      </c>
      <c r="BVP18" s="55">
        <v>0.79</v>
      </c>
      <c r="BVQ18" s="53">
        <v>0.82599999999999996</v>
      </c>
      <c r="BVR18" s="53">
        <v>0.84699999999999998</v>
      </c>
      <c r="BVS18" s="53"/>
      <c r="BVT18" s="53">
        <v>0.85599999999999998</v>
      </c>
      <c r="BVU18" s="896">
        <v>1.07</v>
      </c>
      <c r="BVV18" s="55">
        <v>0.79</v>
      </c>
      <c r="BVW18" s="53">
        <v>0.85699999999999998</v>
      </c>
      <c r="BVX18" s="53">
        <v>0.84399999999999997</v>
      </c>
      <c r="BVY18" s="896">
        <v>1.07</v>
      </c>
      <c r="BVZ18" s="55">
        <v>0.79</v>
      </c>
      <c r="BWA18" s="54">
        <v>0.85299999999999998</v>
      </c>
      <c r="BWB18" s="896">
        <v>1.07</v>
      </c>
      <c r="BWC18" s="55">
        <v>0.79</v>
      </c>
      <c r="BWD18" s="53">
        <v>0.90200000000000002</v>
      </c>
      <c r="BWE18" s="896">
        <v>1.07</v>
      </c>
      <c r="BWF18" s="55">
        <v>0.79</v>
      </c>
      <c r="BWG18" s="55"/>
      <c r="BWH18" s="7">
        <f t="shared" si="4"/>
        <v>-1</v>
      </c>
      <c r="BWI18" s="910"/>
      <c r="BWJ18" s="53">
        <v>1.0409999999999999</v>
      </c>
      <c r="BWK18" s="1042"/>
      <c r="BWL18" s="53">
        <v>0.56499999999999995</v>
      </c>
      <c r="BWM18" s="53">
        <v>0.56499999999999995</v>
      </c>
      <c r="BWN18" s="910"/>
      <c r="BWO18" s="53">
        <v>1.0409999999999999</v>
      </c>
      <c r="BWP18" s="1042"/>
      <c r="BWQ18" s="53">
        <v>0.56499999999999995</v>
      </c>
      <c r="BWR18" s="53">
        <v>0.56699999999999995</v>
      </c>
      <c r="BWS18" s="53">
        <v>0.56200000000000006</v>
      </c>
      <c r="BWT18" s="53">
        <v>0.54800000000000004</v>
      </c>
      <c r="BWU18" s="53">
        <v>0.55800000000000005</v>
      </c>
      <c r="BWV18" s="53">
        <v>0.56100000000000005</v>
      </c>
      <c r="BWW18" s="53">
        <v>0.57399999999999995</v>
      </c>
      <c r="BWX18" s="896">
        <v>0.73699999999999999</v>
      </c>
      <c r="BWY18" s="55">
        <v>0.56499999999999995</v>
      </c>
      <c r="BWZ18" s="53">
        <v>0.56699999999999995</v>
      </c>
      <c r="BXA18" s="896">
        <v>0.73699999999999999</v>
      </c>
      <c r="BXB18" s="55">
        <v>0.56499999999999995</v>
      </c>
      <c r="BXC18" s="53">
        <v>0.57399999999999995</v>
      </c>
      <c r="BXD18" s="896">
        <v>0.73699999999999999</v>
      </c>
      <c r="BXE18" s="53">
        <v>0.56000000000000005</v>
      </c>
      <c r="BXF18" s="53">
        <v>0.59199999999999997</v>
      </c>
      <c r="BXG18" s="53">
        <v>0.59399999999999997</v>
      </c>
      <c r="BXH18" s="27"/>
      <c r="BXI18" s="53">
        <v>0.60199999999999998</v>
      </c>
      <c r="BXJ18" s="896">
        <v>0.73699999999999999</v>
      </c>
      <c r="BXK18" s="53">
        <v>0.56000000000000005</v>
      </c>
      <c r="BXL18" s="56">
        <v>0.58399999999999996</v>
      </c>
      <c r="BXM18" s="896">
        <v>0.73699999999999999</v>
      </c>
      <c r="BXN18" s="53">
        <v>0.56000000000000005</v>
      </c>
      <c r="BXO18" s="53">
        <v>0.64400000000000002</v>
      </c>
      <c r="BXP18" s="896">
        <v>0.73699999999999999</v>
      </c>
      <c r="BXQ18" s="53">
        <v>0.56000000000000005</v>
      </c>
      <c r="BXR18" s="55"/>
      <c r="BXS18" s="7">
        <f t="shared" si="5"/>
        <v>-1</v>
      </c>
      <c r="BXT18" s="1042">
        <v>0.73</v>
      </c>
      <c r="BXU18" s="53">
        <v>1.04</v>
      </c>
      <c r="BXV18" s="53">
        <v>0.997</v>
      </c>
      <c r="BXW18" s="53">
        <v>1.05</v>
      </c>
      <c r="BXX18" s="53">
        <v>1.1870000000000001</v>
      </c>
      <c r="BXY18" s="53">
        <v>1.1080000000000001</v>
      </c>
      <c r="BXZ18" s="53">
        <v>1.129</v>
      </c>
      <c r="BYA18" s="896">
        <v>0.76</v>
      </c>
      <c r="BYB18" s="55">
        <v>0.73</v>
      </c>
      <c r="BYC18" s="53">
        <v>1.071</v>
      </c>
      <c r="BYD18" s="896">
        <v>0.76</v>
      </c>
      <c r="BYE18" s="53">
        <v>1.0549999999999999</v>
      </c>
      <c r="BYF18" s="53">
        <v>1.073</v>
      </c>
      <c r="BYG18" s="896">
        <v>0.76</v>
      </c>
      <c r="BYH18" s="53">
        <v>1.0549999999999999</v>
      </c>
      <c r="BYI18" s="53">
        <v>1.131</v>
      </c>
      <c r="BYJ18" s="53">
        <v>1.135</v>
      </c>
      <c r="BYK18" s="896"/>
      <c r="BYL18" s="53">
        <v>1.119</v>
      </c>
      <c r="BYM18" s="896">
        <v>0.76</v>
      </c>
      <c r="BYN18" s="53">
        <v>1.0549999999999999</v>
      </c>
      <c r="BYO18" s="56">
        <v>1.39</v>
      </c>
      <c r="BYP18" s="896">
        <v>0.76</v>
      </c>
      <c r="BYQ18" s="53">
        <v>1.0549999999999999</v>
      </c>
      <c r="BYR18" s="53">
        <v>1.4419999999999999</v>
      </c>
      <c r="BYS18" s="896">
        <v>0.76</v>
      </c>
      <c r="BYT18" s="53">
        <v>1.0549999999999999</v>
      </c>
      <c r="BYU18" s="55"/>
      <c r="BYV18" s="7">
        <f t="shared" si="6"/>
        <v>-1</v>
      </c>
      <c r="BYW18" s="108">
        <v>0.80500000000000005</v>
      </c>
      <c r="BYX18" s="1374">
        <v>0.81</v>
      </c>
      <c r="BYY18" s="108">
        <v>0.80700000000000005</v>
      </c>
      <c r="BYZ18" s="108">
        <v>0.82399999999999995</v>
      </c>
      <c r="BZA18" s="1374">
        <v>0.81</v>
      </c>
      <c r="BZB18" s="53">
        <v>0.82299999999999995</v>
      </c>
      <c r="BZC18" s="1374">
        <v>0.81</v>
      </c>
      <c r="BZD18" s="53">
        <v>0.86199999999999999</v>
      </c>
      <c r="BZE18" s="896">
        <v>0.81</v>
      </c>
      <c r="BZF18" s="53">
        <v>0.81399999999999995</v>
      </c>
      <c r="BZG18" s="53">
        <v>0.86799999999999999</v>
      </c>
      <c r="BZH18" s="53">
        <v>0.85899999999999999</v>
      </c>
      <c r="BZI18" s="1531"/>
      <c r="BZJ18" s="53">
        <v>0.89</v>
      </c>
      <c r="BZK18" s="896">
        <v>0.81</v>
      </c>
      <c r="BZL18" s="53">
        <v>0.81399999999999995</v>
      </c>
      <c r="BZM18" s="56">
        <v>0.879</v>
      </c>
      <c r="BZN18" s="896">
        <v>0.81</v>
      </c>
      <c r="BZO18" s="53">
        <v>0.81399999999999995</v>
      </c>
      <c r="BZP18" s="53">
        <v>0.88100000000000001</v>
      </c>
      <c r="BZQ18" s="896">
        <v>0.81</v>
      </c>
      <c r="BZR18" s="53">
        <v>0.81399999999999995</v>
      </c>
      <c r="BZS18" s="55"/>
      <c r="BZT18" s="7">
        <f t="shared" si="48"/>
        <v>-1</v>
      </c>
      <c r="BZU18" s="53">
        <v>0.46300000000000002</v>
      </c>
      <c r="BZV18" s="53">
        <f t="shared" si="49"/>
        <v>0.46300000000000002</v>
      </c>
      <c r="BZW18" s="55"/>
      <c r="BZX18" s="380">
        <f t="shared" si="50"/>
        <v>-1</v>
      </c>
      <c r="BZY18" s="53">
        <v>0.48899999999999999</v>
      </c>
      <c r="BZZ18" s="53">
        <f t="shared" si="51"/>
        <v>0.48899999999999999</v>
      </c>
      <c r="CAA18" s="55"/>
      <c r="CAB18" s="380">
        <f t="shared" si="52"/>
        <v>-1</v>
      </c>
      <c r="CAC18" s="53">
        <v>0.46300000000000002</v>
      </c>
      <c r="CAD18" s="53">
        <f t="shared" si="53"/>
        <v>0.46300000000000002</v>
      </c>
      <c r="CAE18" s="55"/>
      <c r="CAF18" s="380">
        <f t="shared" si="54"/>
        <v>-1</v>
      </c>
      <c r="CAG18" s="38"/>
      <c r="CAH18" s="38"/>
      <c r="CAI18" s="1157" t="s">
        <v>3902</v>
      </c>
      <c r="CAJ18" s="53" t="str">
        <f t="shared" si="7"/>
        <v>4.Blocker/Not Executed</v>
      </c>
      <c r="CAK18" s="53" t="str">
        <f t="shared" si="8"/>
        <v>4.Blocker/Not Executed</v>
      </c>
      <c r="CAL18" s="53" t="str">
        <f t="shared" si="9"/>
        <v xml:space="preserve">1. Better than baseline </v>
      </c>
      <c r="CAM18" s="1042" t="str">
        <f t="shared" si="10"/>
        <v>4.Blocker/Not Executed</v>
      </c>
      <c r="CAN18" s="1042" t="str">
        <f t="shared" si="11"/>
        <v>4.Blocker/Not Executed</v>
      </c>
      <c r="CAO18" s="1042" t="e">
        <f t="shared" si="12"/>
        <v>#DIV/0!</v>
      </c>
      <c r="CAP18" s="1042" t="str">
        <f t="shared" si="13"/>
        <v>2. Within 10% deviation from baseline</v>
      </c>
      <c r="CAQ18" s="27" t="str">
        <f t="shared" si="14"/>
        <v>2. Within 10% deviation from baseline</v>
      </c>
      <c r="CAR18" s="53" t="str">
        <f t="shared" si="15"/>
        <v>3. Missing baseline</v>
      </c>
      <c r="CAS18" s="52" t="str">
        <f t="shared" si="16"/>
        <v>3. Missing baseline</v>
      </c>
      <c r="CAT18" s="52" t="str">
        <f t="shared" si="17"/>
        <v xml:space="preserve">1. Better than baseline </v>
      </c>
      <c r="CAU18" s="56" t="str">
        <f t="shared" si="18"/>
        <v xml:space="preserve">1. Better than baseline </v>
      </c>
      <c r="CAV18" s="56" t="str">
        <f t="shared" si="19"/>
        <v xml:space="preserve">1. Better than baseline </v>
      </c>
      <c r="CAW18" s="56" t="str">
        <f t="shared" si="20"/>
        <v xml:space="preserve">1. Better than baseline </v>
      </c>
      <c r="CAX18" s="56" t="str">
        <f t="shared" si="21"/>
        <v xml:space="preserve">1. Better than baseline </v>
      </c>
      <c r="CAY18" s="4"/>
      <c r="CAZ18" s="4"/>
      <c r="CBA18" s="4"/>
      <c r="CBB18" s="4"/>
    </row>
    <row r="19" spans="1:2237" ht="29.9" customHeight="1" thickBot="1" x14ac:dyDescent="0.4">
      <c r="A19" s="1840" t="s">
        <v>3903</v>
      </c>
      <c r="B19" s="124" t="s">
        <v>3904</v>
      </c>
      <c r="C19" s="124" t="s">
        <v>3905</v>
      </c>
      <c r="D19" s="340">
        <v>17</v>
      </c>
      <c r="E19" s="58" t="s">
        <v>3905</v>
      </c>
      <c r="F19" s="123" t="s">
        <v>3906</v>
      </c>
      <c r="G19" s="118" t="s">
        <v>17</v>
      </c>
      <c r="H19" s="119" t="s">
        <v>18</v>
      </c>
      <c r="I19" s="120" t="s">
        <v>3906</v>
      </c>
      <c r="J19" s="342" t="s">
        <v>3907</v>
      </c>
      <c r="K19" s="52">
        <v>0.97</v>
      </c>
      <c r="L19" s="58">
        <v>0.69</v>
      </c>
      <c r="M19" s="58"/>
      <c r="N19" s="58"/>
      <c r="O19" s="58"/>
      <c r="P19" s="52"/>
      <c r="Q19" s="52">
        <v>0.72499999999999998</v>
      </c>
      <c r="R19" s="52">
        <v>0.69</v>
      </c>
      <c r="S19" s="52"/>
      <c r="T19" s="52"/>
      <c r="U19" s="52">
        <v>0.73699999999999999</v>
      </c>
      <c r="V19" s="1049"/>
      <c r="W19" s="32">
        <v>0.74299999999999999</v>
      </c>
      <c r="X19" s="32">
        <v>0.74299999999999999</v>
      </c>
      <c r="Y19" s="52">
        <v>0.71799999999999997</v>
      </c>
      <c r="Z19" s="32">
        <v>0.746</v>
      </c>
      <c r="AA19" s="52"/>
      <c r="AB19" s="52">
        <v>0.755</v>
      </c>
      <c r="AC19" s="959">
        <v>0.752</v>
      </c>
      <c r="AD19" s="960">
        <v>0.748</v>
      </c>
      <c r="AE19" s="960">
        <v>0.74099999999999999</v>
      </c>
      <c r="AF19" s="960"/>
      <c r="AG19" s="960"/>
      <c r="AH19" s="58">
        <v>0.69</v>
      </c>
      <c r="AI19" s="58">
        <v>0.748</v>
      </c>
      <c r="AJ19" s="58">
        <v>0.74099999999999999</v>
      </c>
      <c r="AK19" s="58">
        <v>0.74099999999999999</v>
      </c>
      <c r="AL19" s="58"/>
      <c r="AM19" s="52">
        <v>0.68200000000000005</v>
      </c>
      <c r="AN19" s="58"/>
      <c r="AO19" s="58">
        <v>0.69</v>
      </c>
      <c r="AP19" s="58"/>
      <c r="AQ19" s="58">
        <v>0.68500000000000005</v>
      </c>
      <c r="AR19" s="58">
        <v>0.67400000000000004</v>
      </c>
      <c r="AS19" s="52">
        <v>0.65800000000000003</v>
      </c>
      <c r="AT19" s="52">
        <v>0.66200000000000003</v>
      </c>
      <c r="AU19" s="52">
        <v>0.67200000000000004</v>
      </c>
      <c r="AV19" s="52">
        <v>0.68400000000000005</v>
      </c>
      <c r="AW19" s="52">
        <v>0.69</v>
      </c>
      <c r="AX19" s="52">
        <v>0.65100000000000002</v>
      </c>
      <c r="AY19" s="58">
        <v>0.66600000000000004</v>
      </c>
      <c r="AZ19" s="58">
        <v>0.68100000000000005</v>
      </c>
      <c r="BA19" s="962"/>
      <c r="BB19" s="58">
        <v>0.65600000000000003</v>
      </c>
      <c r="BC19" s="58">
        <v>0.68300000000000005</v>
      </c>
      <c r="BD19" s="58">
        <v>0.68300000000000005</v>
      </c>
      <c r="BE19" s="58">
        <v>0.66400000000000003</v>
      </c>
      <c r="BF19" s="58">
        <v>0.69</v>
      </c>
      <c r="BG19" s="58">
        <v>0.69199999999999995</v>
      </c>
      <c r="BH19" s="58">
        <v>0.68400000000000005</v>
      </c>
      <c r="BI19" s="52">
        <v>0.65300000000000002</v>
      </c>
      <c r="BJ19" s="52"/>
      <c r="BK19" s="58">
        <v>0.67100000000000004</v>
      </c>
      <c r="BL19" s="58">
        <v>0.69499999999999995</v>
      </c>
      <c r="BM19" s="58">
        <v>0.69199999999999995</v>
      </c>
      <c r="BN19" s="58">
        <v>0.68500000000000005</v>
      </c>
      <c r="BO19" s="58">
        <v>0.69</v>
      </c>
      <c r="BP19" s="58">
        <v>0.69</v>
      </c>
      <c r="BQ19" s="58">
        <v>0.68100000000000005</v>
      </c>
      <c r="BR19" s="58">
        <v>0.70399999999999996</v>
      </c>
      <c r="BS19" s="58">
        <v>0.69399999999999995</v>
      </c>
      <c r="BT19" s="58">
        <v>0.69699999999999995</v>
      </c>
      <c r="BU19" s="58">
        <v>0.69099999999999995</v>
      </c>
      <c r="BV19" s="58">
        <v>0.64400000000000002</v>
      </c>
      <c r="BW19" s="58">
        <v>0.67200000000000004</v>
      </c>
      <c r="BX19" s="58">
        <v>0.67900000000000005</v>
      </c>
      <c r="BY19" s="58">
        <v>0.65900000000000003</v>
      </c>
      <c r="BZ19" s="967"/>
      <c r="CA19" s="899">
        <v>0.65800000000000003</v>
      </c>
      <c r="CB19" s="967"/>
      <c r="CC19" s="58">
        <v>0.69</v>
      </c>
      <c r="CD19" s="58">
        <v>0.67400000000000004</v>
      </c>
      <c r="CE19" s="58">
        <v>0.67</v>
      </c>
      <c r="CF19" s="58">
        <v>0.66800000000000004</v>
      </c>
      <c r="CG19" s="58">
        <v>0.66800000000000004</v>
      </c>
      <c r="CH19" s="58"/>
      <c r="CI19" s="58">
        <v>0.67800000000000005</v>
      </c>
      <c r="CJ19" s="58">
        <v>0.66900000000000004</v>
      </c>
      <c r="CK19" s="52">
        <v>0.71</v>
      </c>
      <c r="CL19" s="52">
        <v>0.69299999999999995</v>
      </c>
      <c r="CM19" s="52">
        <v>0.69</v>
      </c>
      <c r="CN19" s="52">
        <v>0.67200000000000004</v>
      </c>
      <c r="CO19" s="52"/>
      <c r="CP19" s="58"/>
      <c r="CQ19" s="58">
        <v>0.68400000000000005</v>
      </c>
      <c r="CR19" s="52">
        <v>0.69399999999999995</v>
      </c>
      <c r="CS19" s="52">
        <v>0.66800000000000004</v>
      </c>
      <c r="CT19" s="52">
        <v>0.66</v>
      </c>
      <c r="CU19" s="52">
        <v>0.69699999999999995</v>
      </c>
      <c r="CV19" s="58">
        <v>0.69</v>
      </c>
      <c r="CW19" s="58">
        <v>0.69799999999999995</v>
      </c>
      <c r="CX19" s="52">
        <v>0.69</v>
      </c>
      <c r="CY19" s="52">
        <v>0.70899999999999996</v>
      </c>
      <c r="CZ19" s="52">
        <v>0.69</v>
      </c>
      <c r="DA19" s="52"/>
      <c r="DB19" s="52">
        <v>0.68700000000000006</v>
      </c>
      <c r="DC19" s="52">
        <v>0.67600000000000005</v>
      </c>
      <c r="DD19" s="52">
        <v>0.67</v>
      </c>
      <c r="DE19" s="52">
        <v>0.66600000000000004</v>
      </c>
      <c r="DF19" s="52">
        <v>0.7</v>
      </c>
      <c r="DG19" s="52">
        <v>0.69</v>
      </c>
      <c r="DH19" s="52"/>
      <c r="DI19" s="52">
        <v>0.71199999999999997</v>
      </c>
      <c r="DJ19" s="52">
        <v>0.70599999999999996</v>
      </c>
      <c r="DK19" s="872"/>
      <c r="DL19" s="52">
        <v>0.68600000000000005</v>
      </c>
      <c r="DM19" s="52">
        <v>0.68100000000000005</v>
      </c>
      <c r="DN19" s="52">
        <v>0.67400000000000004</v>
      </c>
      <c r="DO19" s="52">
        <v>0.68899999999999995</v>
      </c>
      <c r="DP19" s="52">
        <v>0.68100000000000005</v>
      </c>
      <c r="DQ19" s="944"/>
      <c r="DR19" s="52">
        <v>0.67800000000000005</v>
      </c>
      <c r="DS19" s="52">
        <v>0.68200000000000005</v>
      </c>
      <c r="DT19" s="52">
        <v>0.66700000000000004</v>
      </c>
      <c r="DU19" s="52">
        <v>0.70399999999999996</v>
      </c>
      <c r="DV19" s="52">
        <v>0.69</v>
      </c>
      <c r="DW19" s="52">
        <v>0.66100000000000003</v>
      </c>
      <c r="DX19" s="52">
        <v>0.67500000000000004</v>
      </c>
      <c r="DY19" s="52">
        <v>0.69099999999999995</v>
      </c>
      <c r="DZ19" s="52">
        <v>0.69099999999999995</v>
      </c>
      <c r="EA19" s="52">
        <v>0.69599999999999995</v>
      </c>
      <c r="EB19" s="52">
        <v>0.68100000000000005</v>
      </c>
      <c r="EC19" s="908">
        <v>0.81</v>
      </c>
      <c r="ED19" s="58">
        <v>0.68200000000000005</v>
      </c>
      <c r="EE19" s="58">
        <v>0.68899999999999995</v>
      </c>
      <c r="EF19" s="58">
        <v>0.69399999999999995</v>
      </c>
      <c r="EG19" s="58">
        <v>0.72499999999999998</v>
      </c>
      <c r="EH19" s="52">
        <v>0.97</v>
      </c>
      <c r="EI19" s="1129"/>
      <c r="EJ19" s="52">
        <v>0.69</v>
      </c>
      <c r="EK19" s="58">
        <v>0.67</v>
      </c>
      <c r="EL19" s="985">
        <v>1.07</v>
      </c>
      <c r="EM19" s="58">
        <v>0.68</v>
      </c>
      <c r="EN19" s="58">
        <v>0.68100000000000005</v>
      </c>
      <c r="EO19" s="58">
        <v>0.68600000000000005</v>
      </c>
      <c r="EP19" s="52">
        <v>0.67300000000000004</v>
      </c>
      <c r="EQ19" s="52">
        <v>0.66</v>
      </c>
      <c r="ER19" s="1129"/>
      <c r="ES19" s="52">
        <v>0.67</v>
      </c>
      <c r="ET19" s="52">
        <v>0.66</v>
      </c>
      <c r="EU19" s="52">
        <v>0.69</v>
      </c>
      <c r="EV19" s="52">
        <v>0.69</v>
      </c>
      <c r="EW19" s="52">
        <v>0.68</v>
      </c>
      <c r="EX19" s="52">
        <v>0.66</v>
      </c>
      <c r="EY19" s="52">
        <v>0.67100000000000004</v>
      </c>
      <c r="EZ19" s="52">
        <v>0.69</v>
      </c>
      <c r="FA19" s="52">
        <v>0.69199999999999995</v>
      </c>
      <c r="FB19" s="52">
        <v>0.66</v>
      </c>
      <c r="FC19" s="52">
        <v>0.7</v>
      </c>
      <c r="FD19" s="52">
        <v>0.65</v>
      </c>
      <c r="FE19" s="1035"/>
      <c r="FF19" s="52">
        <v>0.67600000000000005</v>
      </c>
      <c r="FG19" s="52">
        <v>0.65900000000000003</v>
      </c>
      <c r="FH19" s="1035"/>
      <c r="FI19" s="1023">
        <v>0.67200000000000004</v>
      </c>
      <c r="FJ19" s="1035"/>
      <c r="FK19" s="52">
        <v>0.68200000000000005</v>
      </c>
      <c r="FL19" s="52">
        <v>0.66800000000000004</v>
      </c>
      <c r="FM19" s="52">
        <v>0.97</v>
      </c>
      <c r="FN19" s="1129"/>
      <c r="FO19" s="52">
        <v>0.69</v>
      </c>
      <c r="FP19" s="52">
        <v>0.65500000000000003</v>
      </c>
      <c r="FQ19" s="52">
        <v>0.68100000000000005</v>
      </c>
      <c r="FR19" s="52">
        <v>0.68</v>
      </c>
      <c r="FS19" s="52">
        <v>0.97</v>
      </c>
      <c r="FT19" s="1129"/>
      <c r="FU19" s="52">
        <v>0.69</v>
      </c>
      <c r="FV19" s="52">
        <v>0.67</v>
      </c>
      <c r="FW19" s="52">
        <v>0.66100000000000003</v>
      </c>
      <c r="FX19" s="52">
        <v>0.66</v>
      </c>
      <c r="FY19" s="52">
        <v>0.67300000000000004</v>
      </c>
      <c r="FZ19" s="52">
        <v>0.66300000000000003</v>
      </c>
      <c r="GA19" s="52">
        <v>0.67100000000000004</v>
      </c>
      <c r="GB19" s="52">
        <v>0.64500000000000002</v>
      </c>
      <c r="GC19" s="52">
        <v>0.67100000000000004</v>
      </c>
      <c r="GD19" s="52">
        <v>0.66900000000000004</v>
      </c>
      <c r="GE19" s="52">
        <v>0.69</v>
      </c>
      <c r="GF19" s="52">
        <v>0.68899999999999995</v>
      </c>
      <c r="GG19" s="52">
        <v>0.67700000000000005</v>
      </c>
      <c r="GH19" s="966">
        <f t="shared" si="22"/>
        <v>-1.8840579710144786E-2</v>
      </c>
      <c r="GI19" s="32">
        <v>0.96</v>
      </c>
      <c r="GJ19" s="32">
        <v>0.76</v>
      </c>
      <c r="GK19" s="32">
        <v>0.76600000000000001</v>
      </c>
      <c r="GL19" s="32">
        <v>0.77400000000000002</v>
      </c>
      <c r="GM19" s="32">
        <v>0.76800000000000002</v>
      </c>
      <c r="GN19" s="32">
        <v>0.78800000000000003</v>
      </c>
      <c r="GO19" s="58">
        <v>0.76</v>
      </c>
      <c r="GP19" s="32">
        <v>1.5309999999999999</v>
      </c>
      <c r="GQ19" s="32">
        <v>1.5309999999999999</v>
      </c>
      <c r="GR19" s="52">
        <v>0.78900000000000003</v>
      </c>
      <c r="GS19" s="52">
        <v>0.78700000000000003</v>
      </c>
      <c r="GT19" s="58">
        <v>0.78400000000000003</v>
      </c>
      <c r="GU19" s="58">
        <f>VLOOKUP(I19,[4]consolidated!$B$2:$C$202,2,FALSE)/1000</f>
        <v>0.77700000000000002</v>
      </c>
      <c r="GV19" s="58">
        <v>0.79100000000000004</v>
      </c>
      <c r="GW19" s="58">
        <v>0.79100000000000004</v>
      </c>
      <c r="GX19" s="58">
        <v>0.77800000000000002</v>
      </c>
      <c r="GY19" s="58">
        <v>0.77800000000000002</v>
      </c>
      <c r="GZ19" s="58"/>
      <c r="HA19" s="58">
        <v>0.76</v>
      </c>
      <c r="HB19" s="58">
        <v>0.79400000000000004</v>
      </c>
      <c r="HC19" s="58"/>
      <c r="HD19" s="58">
        <v>0.77900000000000003</v>
      </c>
      <c r="HE19" s="58"/>
      <c r="HF19" s="58">
        <v>0.79600000000000004</v>
      </c>
      <c r="HG19" s="58">
        <v>0.76</v>
      </c>
      <c r="HH19" s="58"/>
      <c r="HI19" s="58"/>
      <c r="HJ19" s="58">
        <v>0.73099999999999998</v>
      </c>
      <c r="HK19" s="58">
        <v>0.76</v>
      </c>
      <c r="HL19" s="58">
        <v>0.74199999999999999</v>
      </c>
      <c r="HM19" s="58">
        <v>0.74399999999999999</v>
      </c>
      <c r="HN19" s="58">
        <v>0.71399999999999997</v>
      </c>
      <c r="HO19" s="58">
        <v>0.71299999999999997</v>
      </c>
      <c r="HP19" s="58">
        <v>0.70299999999999996</v>
      </c>
      <c r="HQ19" s="58">
        <v>0.72099999999999997</v>
      </c>
      <c r="HR19" s="58">
        <v>0.747</v>
      </c>
      <c r="HS19" s="58">
        <v>0.76</v>
      </c>
      <c r="HT19" s="58">
        <v>0.7</v>
      </c>
      <c r="HU19" s="52">
        <v>0.72199999999999998</v>
      </c>
      <c r="HV19" s="58">
        <v>0.72</v>
      </c>
      <c r="HW19" s="58">
        <v>0.73199999999999998</v>
      </c>
      <c r="HX19" s="58"/>
      <c r="HY19" s="58">
        <v>0.70599999999999996</v>
      </c>
      <c r="HZ19" s="52">
        <v>0.70799999999999996</v>
      </c>
      <c r="IA19" s="58">
        <v>0.70899999999999996</v>
      </c>
      <c r="IB19" s="58">
        <v>0.76</v>
      </c>
      <c r="IC19" s="52">
        <v>0.70399999999999996</v>
      </c>
      <c r="ID19" s="58">
        <v>0.70099999999999996</v>
      </c>
      <c r="IE19" s="58">
        <v>0.70599999999999996</v>
      </c>
      <c r="IF19" s="58">
        <v>0.68700000000000006</v>
      </c>
      <c r="IG19" s="58">
        <v>0.71</v>
      </c>
      <c r="IH19" s="58">
        <v>0.70499999999999996</v>
      </c>
      <c r="II19" s="58">
        <v>0.71</v>
      </c>
      <c r="IJ19" s="58">
        <v>0.70699999999999996</v>
      </c>
      <c r="IK19" s="58">
        <v>0.76</v>
      </c>
      <c r="IL19" s="58">
        <v>0.70299999999999996</v>
      </c>
      <c r="IM19" s="58">
        <v>0.75800000000000001</v>
      </c>
      <c r="IN19" s="58">
        <v>0.77700000000000002</v>
      </c>
      <c r="IO19" s="58">
        <v>0.78</v>
      </c>
      <c r="IP19" s="58"/>
      <c r="IQ19" s="58">
        <v>0.77500000000000002</v>
      </c>
      <c r="IR19" s="58">
        <v>0.75600000000000001</v>
      </c>
      <c r="IS19" s="58">
        <v>0.78100000000000003</v>
      </c>
      <c r="IT19" s="58">
        <v>0.70099999999999996</v>
      </c>
      <c r="IU19" s="58">
        <v>0.70799999999999996</v>
      </c>
      <c r="IV19" s="52">
        <v>0.76</v>
      </c>
      <c r="IW19" s="32">
        <v>0.70899999999999996</v>
      </c>
      <c r="IX19" s="32"/>
      <c r="IY19" s="966">
        <f t="shared" ref="IY19:IY32" si="61">(IW19-IV19)/IV19</f>
        <v>-6.7105263157894793E-2</v>
      </c>
      <c r="IZ19" s="32">
        <v>1.04</v>
      </c>
      <c r="JA19" s="32">
        <v>0.75</v>
      </c>
      <c r="JB19" s="32"/>
      <c r="JC19" s="32">
        <v>0.77700000000000002</v>
      </c>
      <c r="JD19" s="32">
        <v>0.76900000000000002</v>
      </c>
      <c r="JE19" s="32">
        <v>0.73899999999999999</v>
      </c>
      <c r="JF19" s="32"/>
      <c r="JG19" s="32">
        <v>0.75900000000000001</v>
      </c>
      <c r="JH19" s="32">
        <v>0.75</v>
      </c>
      <c r="JI19" s="32">
        <v>1.5309999999999999</v>
      </c>
      <c r="JJ19" s="32">
        <v>1.5309999999999999</v>
      </c>
      <c r="JK19" s="52">
        <v>0.73799999999999999</v>
      </c>
      <c r="JL19" s="32"/>
      <c r="JM19" s="52">
        <v>0.76100000000000001</v>
      </c>
      <c r="JN19" s="52">
        <v>0.77700000000000002</v>
      </c>
      <c r="JO19" s="32">
        <v>0.76600000000000001</v>
      </c>
      <c r="JP19" s="32">
        <v>0.755</v>
      </c>
      <c r="JQ19" s="52">
        <v>0.749</v>
      </c>
      <c r="JR19" s="52">
        <v>0.76600000000000001</v>
      </c>
      <c r="JS19" s="52"/>
      <c r="JT19" s="52"/>
      <c r="JU19" s="52">
        <v>0.746</v>
      </c>
      <c r="JV19" s="58"/>
      <c r="JW19" s="58">
        <v>0.75</v>
      </c>
      <c r="JX19" s="58">
        <v>0.79400000000000004</v>
      </c>
      <c r="JY19" s="58">
        <v>0.76</v>
      </c>
      <c r="JZ19" s="58">
        <v>0.76600000000000001</v>
      </c>
      <c r="KA19" s="58"/>
      <c r="KB19" s="58"/>
      <c r="KC19" s="58"/>
      <c r="KD19" s="58">
        <v>0.75</v>
      </c>
      <c r="KE19" s="58"/>
      <c r="KF19" s="58"/>
      <c r="KG19" s="58"/>
      <c r="KH19" s="58"/>
      <c r="KI19" s="58">
        <v>0.69499999999999995</v>
      </c>
      <c r="KJ19" s="58">
        <v>0.71299999999999997</v>
      </c>
      <c r="KK19" s="58">
        <v>0.71099999999999997</v>
      </c>
      <c r="KL19" s="58">
        <v>0.71899999999999997</v>
      </c>
      <c r="KM19" s="58">
        <v>0.75</v>
      </c>
      <c r="KN19" s="58">
        <v>0.71</v>
      </c>
      <c r="KO19" s="58"/>
      <c r="KP19" s="52">
        <v>0.70699999999999996</v>
      </c>
      <c r="KQ19" s="58">
        <v>0.7</v>
      </c>
      <c r="KR19" s="58">
        <v>0.70699999999999996</v>
      </c>
      <c r="KS19" s="58">
        <v>0.69299999999999995</v>
      </c>
      <c r="KT19" s="58">
        <v>0.68700000000000006</v>
      </c>
      <c r="KU19" s="58">
        <v>0.67400000000000004</v>
      </c>
      <c r="KV19" s="58">
        <v>0.75</v>
      </c>
      <c r="KW19" s="52">
        <v>0.68899999999999995</v>
      </c>
      <c r="KX19" s="58">
        <v>0.68100000000000005</v>
      </c>
      <c r="KY19" s="52">
        <v>0.67800000000000005</v>
      </c>
      <c r="KZ19" s="58">
        <v>0.68400000000000005</v>
      </c>
      <c r="LA19" s="58">
        <v>0.69</v>
      </c>
      <c r="LB19" s="58">
        <v>0.69</v>
      </c>
      <c r="LC19" s="58">
        <v>0.68899999999999995</v>
      </c>
      <c r="LD19" s="58">
        <v>0.67500000000000004</v>
      </c>
      <c r="LE19" s="58">
        <v>0.75</v>
      </c>
      <c r="LF19" s="58">
        <v>0.68600000000000005</v>
      </c>
      <c r="LG19" s="58">
        <v>0.76</v>
      </c>
      <c r="LH19" s="58">
        <v>0.76300000000000001</v>
      </c>
      <c r="LI19" s="58"/>
      <c r="LJ19" s="58">
        <v>0.747</v>
      </c>
      <c r="LK19" s="58">
        <v>0.75700000000000001</v>
      </c>
      <c r="LL19" s="58">
        <v>0.72399999999999998</v>
      </c>
      <c r="LM19" s="58">
        <v>0.745</v>
      </c>
      <c r="LN19" s="58">
        <v>0.69</v>
      </c>
      <c r="LO19" s="58">
        <v>0.69199999999999995</v>
      </c>
      <c r="LP19" s="58">
        <v>0.68500000000000005</v>
      </c>
      <c r="LQ19" s="58"/>
      <c r="LR19" s="52">
        <v>0.75</v>
      </c>
      <c r="LS19" s="52">
        <v>0.67600000000000005</v>
      </c>
      <c r="LT19" s="32">
        <v>0.69899999999999995</v>
      </c>
      <c r="LU19" s="52">
        <v>0.70099999999999996</v>
      </c>
      <c r="LV19" s="52"/>
      <c r="LW19" s="1023">
        <v>0.66700000000000004</v>
      </c>
      <c r="LX19" s="1023"/>
      <c r="LY19" s="52">
        <v>0.68100000000000005</v>
      </c>
      <c r="LZ19" s="52">
        <v>0.69199999999999995</v>
      </c>
      <c r="MA19" s="52">
        <v>0.68700000000000006</v>
      </c>
      <c r="MB19" s="58">
        <v>0.7</v>
      </c>
      <c r="MC19" s="52">
        <v>0.75</v>
      </c>
      <c r="MD19" s="1049"/>
      <c r="ME19" s="32">
        <v>0.69599999999999995</v>
      </c>
      <c r="MF19" s="52"/>
      <c r="MG19" s="52"/>
      <c r="MH19" s="58">
        <v>0.69299999999999995</v>
      </c>
      <c r="MI19" s="52">
        <v>0.69699999999999995</v>
      </c>
      <c r="MJ19" s="58"/>
      <c r="MK19" s="58">
        <v>0.69199999999999995</v>
      </c>
      <c r="ML19" s="52">
        <v>0.69899999999999995</v>
      </c>
      <c r="MM19" s="58"/>
      <c r="MN19" s="52">
        <v>0.68600000000000005</v>
      </c>
      <c r="MO19" s="58">
        <v>0.75</v>
      </c>
      <c r="MP19" s="58">
        <v>0.72699999999999998</v>
      </c>
      <c r="MQ19" s="52">
        <v>0.72599999999999998</v>
      </c>
      <c r="MR19" s="52">
        <v>0.72399999999999998</v>
      </c>
      <c r="MS19" s="52">
        <v>0.72799999999999998</v>
      </c>
      <c r="MT19" s="52">
        <v>0.72899999999999998</v>
      </c>
      <c r="MU19" s="52">
        <v>0.72699999999999998</v>
      </c>
      <c r="MV19" s="872"/>
      <c r="MW19" s="52">
        <v>0.73299999999999998</v>
      </c>
      <c r="MX19" s="872"/>
      <c r="MY19" s="52">
        <v>0.73599999999999999</v>
      </c>
      <c r="MZ19" s="52">
        <v>0.72399999999999998</v>
      </c>
      <c r="NA19" s="52">
        <v>0.75</v>
      </c>
      <c r="NB19" s="52">
        <v>0.72599999999999998</v>
      </c>
      <c r="NC19" s="872"/>
      <c r="ND19" s="1023">
        <v>0.746</v>
      </c>
      <c r="NE19" s="1023">
        <v>0.72199999999999998</v>
      </c>
      <c r="NF19" s="52">
        <v>0.72099999999999997</v>
      </c>
      <c r="NG19" s="52">
        <v>0.72599999999999998</v>
      </c>
      <c r="NH19" s="52">
        <v>0.72199999999999998</v>
      </c>
      <c r="NI19" s="52">
        <v>0.73299999999999998</v>
      </c>
      <c r="NJ19" s="52">
        <v>0.73399999999999999</v>
      </c>
      <c r="NK19" s="52">
        <v>0.72099999999999997</v>
      </c>
      <c r="NL19" s="52">
        <v>0.72099999999999997</v>
      </c>
      <c r="NM19" s="52"/>
      <c r="NN19" s="52">
        <v>0.72199999999999998</v>
      </c>
      <c r="NO19" s="52">
        <v>0.75</v>
      </c>
      <c r="NP19" s="52">
        <v>0.72399999999999998</v>
      </c>
      <c r="NQ19" s="52">
        <v>0.72299999999999998</v>
      </c>
      <c r="NR19" s="52">
        <v>0.72299999999999998</v>
      </c>
      <c r="NS19" s="52"/>
      <c r="NT19" s="52">
        <v>0.72499999999999998</v>
      </c>
      <c r="NU19" s="52">
        <v>0.73799999999999999</v>
      </c>
      <c r="NV19" s="52">
        <v>0.73</v>
      </c>
      <c r="NW19" s="52">
        <v>0.69199999999999995</v>
      </c>
      <c r="NX19" s="944"/>
      <c r="NY19" s="52">
        <v>0.72599999999999998</v>
      </c>
      <c r="NZ19" s="52">
        <v>0.752</v>
      </c>
      <c r="OA19" s="58">
        <v>0.7</v>
      </c>
      <c r="OB19" s="52">
        <v>1.04</v>
      </c>
      <c r="OC19" s="1129"/>
      <c r="OD19" s="52">
        <v>0.75</v>
      </c>
      <c r="OE19" s="52">
        <v>0.71799999999999997</v>
      </c>
      <c r="OF19" s="52">
        <v>0.71299999999999997</v>
      </c>
      <c r="OG19" s="52">
        <v>0.745</v>
      </c>
      <c r="OH19" s="899">
        <v>0.71899999999999997</v>
      </c>
      <c r="OI19" s="52">
        <v>0.751</v>
      </c>
      <c r="OJ19" s="52">
        <v>0.7</v>
      </c>
      <c r="OK19" s="52">
        <v>0.7</v>
      </c>
      <c r="OL19" s="52">
        <v>0.73</v>
      </c>
      <c r="OM19" s="1129"/>
      <c r="ON19" s="52">
        <v>0.72899999999999998</v>
      </c>
      <c r="OO19" s="52">
        <v>0.73</v>
      </c>
      <c r="OP19" s="52">
        <v>0.74</v>
      </c>
      <c r="OQ19" s="52">
        <v>0.72</v>
      </c>
      <c r="OR19" s="52">
        <v>0.75</v>
      </c>
      <c r="OS19" s="52">
        <v>0.74</v>
      </c>
      <c r="OT19" s="52">
        <v>0.72599999999999998</v>
      </c>
      <c r="OU19" s="52">
        <v>0.73</v>
      </c>
      <c r="OV19" s="52">
        <v>0.72799999999999998</v>
      </c>
      <c r="OW19" s="52">
        <v>0.73</v>
      </c>
      <c r="OX19" s="52">
        <v>0.70799999999999996</v>
      </c>
      <c r="OY19" s="52">
        <v>0.69499999999999995</v>
      </c>
      <c r="OZ19" s="52">
        <v>0.72099999999999997</v>
      </c>
      <c r="PA19" s="52">
        <v>0.71699999999999997</v>
      </c>
      <c r="PB19" s="52">
        <v>0.72699999999999998</v>
      </c>
      <c r="PC19" s="52">
        <v>1.04</v>
      </c>
      <c r="PD19" s="1129"/>
      <c r="PE19" s="52">
        <v>0.75</v>
      </c>
      <c r="PF19" s="52">
        <v>0.72799999999999998</v>
      </c>
      <c r="PG19" s="52">
        <v>0.71299999999999997</v>
      </c>
      <c r="PH19" s="52">
        <v>0.71499999999999997</v>
      </c>
      <c r="PI19" s="1129"/>
      <c r="PJ19" s="52">
        <v>1.04</v>
      </c>
      <c r="PK19" s="1129"/>
      <c r="PL19" s="52">
        <v>0.75</v>
      </c>
      <c r="PM19" s="52">
        <v>0.69799999999999995</v>
      </c>
      <c r="PN19" s="52">
        <v>0.72299999999999998</v>
      </c>
      <c r="PO19" s="52"/>
      <c r="PP19" s="52">
        <v>0.7</v>
      </c>
      <c r="PQ19" s="52">
        <v>0.70199999999999996</v>
      </c>
      <c r="PR19" s="1134"/>
      <c r="PS19" s="52">
        <v>0.70799999999999996</v>
      </c>
      <c r="PT19" s="52">
        <v>0.72099999999999997</v>
      </c>
      <c r="PU19" s="52">
        <v>0.72399999999999998</v>
      </c>
      <c r="PV19" s="52">
        <v>0.73199999999999998</v>
      </c>
      <c r="PW19" s="1129"/>
      <c r="PX19" s="52">
        <v>0.74</v>
      </c>
      <c r="PY19" s="52">
        <v>0.747</v>
      </c>
      <c r="PZ19" s="52">
        <v>0.745</v>
      </c>
      <c r="QA19" s="52">
        <v>0.74099999999999999</v>
      </c>
      <c r="QB19" s="966">
        <f t="shared" si="23"/>
        <v>-1.2000000000000011E-2</v>
      </c>
      <c r="QC19" s="58">
        <v>1.01</v>
      </c>
      <c r="QD19" s="32">
        <v>0.75</v>
      </c>
      <c r="QE19" s="32">
        <v>0.76800000000000002</v>
      </c>
      <c r="QF19" s="32"/>
      <c r="QG19" s="32">
        <v>0.76800000000000002</v>
      </c>
      <c r="QH19" s="32">
        <v>0.77800000000000002</v>
      </c>
      <c r="QI19" s="32">
        <v>0.76100000000000001</v>
      </c>
      <c r="QJ19" s="65">
        <v>0.75</v>
      </c>
      <c r="QK19" s="65"/>
      <c r="QL19" s="65"/>
      <c r="QM19" s="1023">
        <v>0.76100000000000001</v>
      </c>
      <c r="QN19" s="1023"/>
      <c r="QO19" s="1023">
        <v>0.75700000000000001</v>
      </c>
      <c r="QP19" s="899">
        <v>0.74299999999999999</v>
      </c>
      <c r="QQ19" s="1023">
        <v>0.74199999999999999</v>
      </c>
      <c r="QR19" s="1023">
        <v>0.751</v>
      </c>
      <c r="QS19" s="959">
        <v>0.75</v>
      </c>
      <c r="QT19" s="211"/>
      <c r="QU19" s="959">
        <v>0.755</v>
      </c>
      <c r="QV19" s="960"/>
      <c r="QW19" s="58">
        <v>0.75</v>
      </c>
      <c r="QX19" s="58">
        <v>0.77</v>
      </c>
      <c r="QY19" s="58"/>
      <c r="QZ19" s="58">
        <v>0.754</v>
      </c>
      <c r="RA19" s="58">
        <v>0.754</v>
      </c>
      <c r="RB19" s="58"/>
      <c r="RC19" s="58"/>
      <c r="RD19" s="58">
        <v>0.75</v>
      </c>
      <c r="RE19" s="58">
        <v>0.71299999999999997</v>
      </c>
      <c r="RF19" s="58"/>
      <c r="RG19" s="58"/>
      <c r="RH19" s="58"/>
      <c r="RI19" s="58"/>
      <c r="RJ19" s="58">
        <v>0.70899999999999996</v>
      </c>
      <c r="RK19" s="58"/>
      <c r="RL19" s="58">
        <v>0.70699999999999996</v>
      </c>
      <c r="RM19" s="58">
        <v>0.75</v>
      </c>
      <c r="RN19" s="58">
        <v>0.7</v>
      </c>
      <c r="RO19" s="962"/>
      <c r="RP19" s="52">
        <v>0.71299999999999997</v>
      </c>
      <c r="RQ19" s="58">
        <v>0.70199999999999996</v>
      </c>
      <c r="RR19" s="58">
        <v>0.71</v>
      </c>
      <c r="RS19" s="58">
        <v>0.68500000000000005</v>
      </c>
      <c r="RT19" s="58">
        <v>0.69</v>
      </c>
      <c r="RU19" s="58">
        <v>0.68100000000000005</v>
      </c>
      <c r="RV19" s="58">
        <v>0.75</v>
      </c>
      <c r="RW19" s="52">
        <v>0.68200000000000005</v>
      </c>
      <c r="RX19" s="58">
        <v>0.67500000000000004</v>
      </c>
      <c r="RY19" s="58">
        <v>0.68400000000000005</v>
      </c>
      <c r="RZ19" s="962"/>
      <c r="SA19" s="58">
        <v>0.67500000000000004</v>
      </c>
      <c r="SB19" s="58">
        <v>0.68700000000000006</v>
      </c>
      <c r="SC19" s="58">
        <v>0.67600000000000005</v>
      </c>
      <c r="SD19" s="58">
        <v>0.67400000000000004</v>
      </c>
      <c r="SE19" s="58">
        <v>0.69199999999999995</v>
      </c>
      <c r="SF19" s="58">
        <v>0.75</v>
      </c>
      <c r="SG19" s="58">
        <v>0.68400000000000005</v>
      </c>
      <c r="SH19" s="58">
        <v>0.745</v>
      </c>
      <c r="SI19" s="58">
        <v>0.68200000000000005</v>
      </c>
      <c r="SJ19" s="58">
        <v>0.752</v>
      </c>
      <c r="SK19" s="58">
        <v>0.748</v>
      </c>
      <c r="SL19" s="58">
        <v>0.71299999999999997</v>
      </c>
      <c r="SM19" s="58">
        <v>0.73699999999999999</v>
      </c>
      <c r="SN19" s="58">
        <v>0.68</v>
      </c>
      <c r="SO19" s="58">
        <v>0.68700000000000006</v>
      </c>
      <c r="SP19" s="58">
        <v>0.69599999999999995</v>
      </c>
      <c r="SQ19" s="58"/>
      <c r="SR19" s="58">
        <v>0.75</v>
      </c>
      <c r="SS19" s="58">
        <v>0.69199999999999995</v>
      </c>
      <c r="ST19" s="58">
        <v>0.67100000000000004</v>
      </c>
      <c r="SU19" s="58">
        <v>0.68600000000000005</v>
      </c>
      <c r="SV19" s="58"/>
      <c r="SW19" s="58">
        <v>0.68600000000000005</v>
      </c>
      <c r="SX19" s="58"/>
      <c r="SY19" s="58">
        <v>0.67700000000000005</v>
      </c>
      <c r="SZ19" s="58">
        <v>0.67700000000000005</v>
      </c>
      <c r="TA19" s="58">
        <v>0.68700000000000006</v>
      </c>
      <c r="TB19" s="58">
        <v>0.69</v>
      </c>
      <c r="TC19" s="58">
        <v>0.75</v>
      </c>
      <c r="TD19" s="58">
        <v>0.69099999999999995</v>
      </c>
      <c r="TE19" s="52"/>
      <c r="TF19" s="52"/>
      <c r="TG19" s="957">
        <v>1.01</v>
      </c>
      <c r="TH19" s="52">
        <v>0.69799999999999995</v>
      </c>
      <c r="TI19" s="52">
        <v>0.69199999999999995</v>
      </c>
      <c r="TJ19" s="52">
        <v>0.71</v>
      </c>
      <c r="TK19" s="52"/>
      <c r="TL19" s="959">
        <v>0.71</v>
      </c>
      <c r="TM19" s="58">
        <v>0.75</v>
      </c>
      <c r="TN19" s="58">
        <v>0.71499999999999997</v>
      </c>
      <c r="TO19" s="52">
        <v>0.73299999999999998</v>
      </c>
      <c r="TP19" s="52">
        <v>0.746</v>
      </c>
      <c r="TQ19" s="52">
        <v>0.71499999999999997</v>
      </c>
      <c r="TR19" s="52">
        <v>0.72099999999999997</v>
      </c>
      <c r="TS19" s="52">
        <v>0.72899999999999998</v>
      </c>
      <c r="TT19" s="52">
        <v>0.71899999999999997</v>
      </c>
      <c r="TU19" s="52"/>
      <c r="TV19" s="52">
        <v>0.72099999999999997</v>
      </c>
      <c r="TW19" s="52">
        <v>0.72</v>
      </c>
      <c r="TX19" s="872"/>
      <c r="TY19" s="52">
        <v>0.75</v>
      </c>
      <c r="TZ19" s="52">
        <v>0.73599999999999999</v>
      </c>
      <c r="UA19" s="52">
        <v>0.73299999999999998</v>
      </c>
      <c r="UB19" s="52">
        <v>0.72299999999999998</v>
      </c>
      <c r="UC19" s="52">
        <v>0.72299999999999998</v>
      </c>
      <c r="UD19" s="52">
        <v>0.71399999999999997</v>
      </c>
      <c r="UE19" s="52">
        <v>0.72599999999999998</v>
      </c>
      <c r="UF19" s="52">
        <v>0.72299999999999998</v>
      </c>
      <c r="UG19" s="944"/>
      <c r="UH19" s="52">
        <v>0.71899999999999997</v>
      </c>
      <c r="UI19" s="52">
        <v>0.72799999999999998</v>
      </c>
      <c r="UJ19" s="52">
        <v>0.71699999999999997</v>
      </c>
      <c r="UK19" s="52">
        <v>0.71799999999999997</v>
      </c>
      <c r="UL19" s="52">
        <v>0.75</v>
      </c>
      <c r="UM19" s="52">
        <v>0.71199999999999997</v>
      </c>
      <c r="UN19" s="52">
        <v>0.71199999999999997</v>
      </c>
      <c r="UO19" s="52">
        <v>0.70899999999999996</v>
      </c>
      <c r="UP19" s="52">
        <v>0.72699999999999998</v>
      </c>
      <c r="UQ19" s="52">
        <v>0.72</v>
      </c>
      <c r="UR19" s="52">
        <v>0.71499999999999997</v>
      </c>
      <c r="US19" s="908">
        <v>0.94</v>
      </c>
      <c r="UT19" s="58">
        <v>0.74</v>
      </c>
      <c r="UU19" s="58">
        <v>0.71499999999999997</v>
      </c>
      <c r="UV19" s="58">
        <v>0.73199999999999998</v>
      </c>
      <c r="UW19" s="52">
        <v>0.68899999999999995</v>
      </c>
      <c r="UX19" s="58">
        <v>1.01</v>
      </c>
      <c r="UY19" s="985"/>
      <c r="UZ19" s="52">
        <v>0.75</v>
      </c>
      <c r="VA19" s="52">
        <v>0.72499999999999998</v>
      </c>
      <c r="VB19" s="52">
        <v>0.71799999999999997</v>
      </c>
      <c r="VC19" s="58">
        <v>0.68200000000000005</v>
      </c>
      <c r="VD19" s="58">
        <v>0.73599999999999999</v>
      </c>
      <c r="VE19" s="52">
        <v>0.7</v>
      </c>
      <c r="VF19" s="52">
        <v>0.7</v>
      </c>
      <c r="VG19" s="1129"/>
      <c r="VH19" s="52">
        <v>0.71</v>
      </c>
      <c r="VI19" s="52">
        <v>0.7</v>
      </c>
      <c r="VJ19" s="1129"/>
      <c r="VK19" s="52">
        <v>0.72</v>
      </c>
      <c r="VL19" s="52">
        <v>0.71699999999999997</v>
      </c>
      <c r="VM19" s="52">
        <v>0.71</v>
      </c>
      <c r="VN19" s="52">
        <v>0.72699999999999998</v>
      </c>
      <c r="VO19" s="52">
        <v>0.70299999999999996</v>
      </c>
      <c r="VP19" s="52">
        <v>0.71</v>
      </c>
      <c r="VQ19" s="52">
        <v>0.71</v>
      </c>
      <c r="VR19" s="52">
        <v>0.72399999999999998</v>
      </c>
      <c r="VS19" s="52">
        <v>0.72</v>
      </c>
      <c r="VT19" s="58">
        <v>0.70899999999999996</v>
      </c>
      <c r="VU19" s="52">
        <v>0.81499999999999995</v>
      </c>
      <c r="VV19" s="1049">
        <v>0.69899999999999995</v>
      </c>
      <c r="VW19" s="1049">
        <v>0.69799999999999995</v>
      </c>
      <c r="VX19" s="52">
        <v>0.69699999999999995</v>
      </c>
      <c r="VY19" s="52">
        <v>0.7</v>
      </c>
      <c r="VZ19" s="985"/>
      <c r="WA19" s="58">
        <v>1.01</v>
      </c>
      <c r="WB19" s="985"/>
      <c r="WC19" s="52">
        <v>0.75</v>
      </c>
      <c r="WD19" s="52">
        <v>0.71099999999999997</v>
      </c>
      <c r="WE19" s="985"/>
      <c r="WF19" s="58">
        <v>0.71699999999999997</v>
      </c>
      <c r="WG19" s="52">
        <v>0.72099999999999997</v>
      </c>
      <c r="WH19" s="58">
        <v>1.01</v>
      </c>
      <c r="WI19" s="985"/>
      <c r="WJ19" s="52">
        <v>0.75</v>
      </c>
      <c r="WK19" s="52">
        <v>0.71199999999999997</v>
      </c>
      <c r="WL19" s="52">
        <v>0.71399999999999997</v>
      </c>
      <c r="WM19" s="52">
        <v>0.70099999999999996</v>
      </c>
      <c r="WN19" s="52">
        <v>0.71399999999999997</v>
      </c>
      <c r="WO19" s="1134"/>
      <c r="WP19" s="52">
        <v>0.70099999999999996</v>
      </c>
      <c r="WQ19" s="52">
        <v>0.70699999999999996</v>
      </c>
      <c r="WR19" s="52">
        <v>0.72399999999999998</v>
      </c>
      <c r="WS19" s="52">
        <v>0.72699999999999998</v>
      </c>
      <c r="WT19" s="52">
        <v>0.73499999999999999</v>
      </c>
      <c r="WU19" s="52">
        <v>0.73599999999999999</v>
      </c>
      <c r="WV19" s="52">
        <v>0.73599999999999999</v>
      </c>
      <c r="WW19" s="52">
        <v>0.73899999999999999</v>
      </c>
      <c r="WX19" s="966">
        <f t="shared" si="24"/>
        <v>-1.466666666666668E-2</v>
      </c>
      <c r="WY19" s="1049">
        <v>1.01</v>
      </c>
      <c r="WZ19" s="32">
        <v>0.64</v>
      </c>
      <c r="XA19" s="192">
        <v>0.67600000000000005</v>
      </c>
      <c r="XB19" s="32"/>
      <c r="XC19" s="32">
        <v>0.66600000000000004</v>
      </c>
      <c r="XD19" s="52">
        <v>0.67300000000000004</v>
      </c>
      <c r="XE19" s="52">
        <v>0.67700000000000005</v>
      </c>
      <c r="XF19" s="52">
        <v>0.64</v>
      </c>
      <c r="XG19" s="65">
        <v>0.88100000000000001</v>
      </c>
      <c r="XH19" s="65">
        <v>0.88100000000000001</v>
      </c>
      <c r="XI19" s="52"/>
      <c r="XJ19" s="52">
        <v>0.68700000000000006</v>
      </c>
      <c r="XK19" s="52">
        <v>0.66200000000000003</v>
      </c>
      <c r="XL19" s="52">
        <v>0.68100000000000005</v>
      </c>
      <c r="XM19" s="52">
        <v>0.68899999999999995</v>
      </c>
      <c r="XN19" s="52">
        <v>0.69</v>
      </c>
      <c r="XO19" s="52">
        <v>0.68600000000000005</v>
      </c>
      <c r="XP19" s="52">
        <v>0.67900000000000005</v>
      </c>
      <c r="XQ19" s="58">
        <v>0.66700000000000004</v>
      </c>
      <c r="XR19" s="58"/>
      <c r="XS19" s="58">
        <v>0.64</v>
      </c>
      <c r="XT19" s="58">
        <v>0.69</v>
      </c>
      <c r="XU19" s="58">
        <v>0.67400000000000004</v>
      </c>
      <c r="XV19" s="58">
        <v>0.66600000000000004</v>
      </c>
      <c r="XW19" s="58">
        <v>0.64</v>
      </c>
      <c r="XX19" s="58"/>
      <c r="XY19" s="58"/>
      <c r="XZ19" s="58">
        <v>0.66500000000000004</v>
      </c>
      <c r="YA19" s="58">
        <v>0.64</v>
      </c>
      <c r="YB19" s="58">
        <v>0.63700000000000001</v>
      </c>
      <c r="YC19" s="58">
        <v>0.65400000000000003</v>
      </c>
      <c r="YD19" s="58"/>
      <c r="YE19" s="58">
        <v>0.63</v>
      </c>
      <c r="YF19" s="58">
        <v>0.625</v>
      </c>
      <c r="YG19" s="58">
        <v>0.627</v>
      </c>
      <c r="YH19" s="58">
        <v>0.625</v>
      </c>
      <c r="YI19" s="58">
        <v>0.64</v>
      </c>
      <c r="YJ19" s="58">
        <v>0.63</v>
      </c>
      <c r="YK19" s="52">
        <v>0.63700000000000001</v>
      </c>
      <c r="YL19" s="52"/>
      <c r="YM19" s="58">
        <v>0.625</v>
      </c>
      <c r="YN19" s="52"/>
      <c r="YO19" s="58">
        <v>0.626</v>
      </c>
      <c r="YP19" s="52">
        <v>0.627</v>
      </c>
      <c r="YQ19" s="52">
        <v>0.65700000000000003</v>
      </c>
      <c r="YR19" s="52">
        <v>0.63600000000000001</v>
      </c>
      <c r="YS19" s="58">
        <v>0.64</v>
      </c>
      <c r="YT19" s="58">
        <v>0.623</v>
      </c>
      <c r="YU19" s="58">
        <v>0.63300000000000001</v>
      </c>
      <c r="YV19" s="52">
        <v>0.65100000000000002</v>
      </c>
      <c r="YW19" s="58">
        <v>0.64900000000000002</v>
      </c>
      <c r="YX19" s="58">
        <v>0.65400000000000003</v>
      </c>
      <c r="YY19" s="58">
        <v>0.66200000000000003</v>
      </c>
      <c r="YZ19" s="58">
        <v>0.65700000000000003</v>
      </c>
      <c r="ZA19" s="58"/>
      <c r="ZB19" s="58">
        <v>0.66400000000000003</v>
      </c>
      <c r="ZC19" s="58">
        <v>0.64</v>
      </c>
      <c r="ZD19" s="58">
        <v>0.64800000000000002</v>
      </c>
      <c r="ZE19" s="58"/>
      <c r="ZF19" s="58">
        <v>0.64700000000000002</v>
      </c>
      <c r="ZG19" s="58"/>
      <c r="ZH19" s="58">
        <v>0.64500000000000002</v>
      </c>
      <c r="ZI19" s="58">
        <v>0.64500000000000002</v>
      </c>
      <c r="ZJ19" s="58">
        <v>0.64600000000000002</v>
      </c>
      <c r="ZK19" s="58">
        <v>0.64700000000000002</v>
      </c>
      <c r="ZL19" s="52">
        <v>0.63900000000000001</v>
      </c>
      <c r="ZM19" s="1049">
        <v>0.64100000000000001</v>
      </c>
      <c r="ZN19" s="1049">
        <v>0.64</v>
      </c>
      <c r="ZO19" s="58">
        <v>0.64100000000000001</v>
      </c>
      <c r="ZP19" s="58"/>
      <c r="ZQ19" s="58">
        <v>0.64400000000000002</v>
      </c>
      <c r="ZR19" s="58"/>
      <c r="ZS19" s="58">
        <v>0.64500000000000002</v>
      </c>
      <c r="ZT19" s="58">
        <v>0.64</v>
      </c>
      <c r="ZU19" s="58"/>
      <c r="ZV19" s="58"/>
      <c r="ZW19" s="58">
        <v>0.64200000000000002</v>
      </c>
      <c r="ZX19" s="58">
        <v>0.65600000000000003</v>
      </c>
      <c r="ZY19" s="58">
        <v>0.65</v>
      </c>
      <c r="ZZ19" s="58">
        <v>0.65800000000000003</v>
      </c>
      <c r="AAA19" s="52">
        <v>0.64</v>
      </c>
      <c r="AAB19" s="58">
        <v>0.65500000000000003</v>
      </c>
      <c r="AAC19" s="58"/>
      <c r="AAD19" s="52"/>
      <c r="AAE19" s="58">
        <v>0.64</v>
      </c>
      <c r="AAF19" s="52">
        <v>0.65500000000000003</v>
      </c>
      <c r="AAG19" s="52"/>
      <c r="AAH19" s="52">
        <v>0.65</v>
      </c>
      <c r="AAI19" s="52">
        <v>0.64600000000000002</v>
      </c>
      <c r="AAJ19" s="52">
        <v>0.67</v>
      </c>
      <c r="AAK19" s="52"/>
      <c r="AAL19" s="58">
        <v>0.64</v>
      </c>
      <c r="AAM19" s="58">
        <v>0.70299999999999996</v>
      </c>
      <c r="AAN19" s="52">
        <v>0.70399999999999996</v>
      </c>
      <c r="AAO19" s="52"/>
      <c r="AAP19" s="58"/>
      <c r="AAQ19" s="52"/>
      <c r="AAR19" s="52">
        <v>0.70299999999999996</v>
      </c>
      <c r="AAS19" s="52"/>
      <c r="AAT19" s="52">
        <v>0.7</v>
      </c>
      <c r="AAU19" s="52">
        <v>0.70099999999999996</v>
      </c>
      <c r="AAV19" s="52">
        <v>0.70099999999999996</v>
      </c>
      <c r="AAW19" s="52">
        <v>0.64</v>
      </c>
      <c r="AAX19" s="52"/>
      <c r="AAY19" s="52"/>
      <c r="AAZ19" s="52">
        <v>0.69899999999999995</v>
      </c>
      <c r="ABA19" s="52"/>
      <c r="ABB19" s="52"/>
      <c r="ABC19" s="52"/>
      <c r="ABD19" s="52">
        <v>0.70399999999999996</v>
      </c>
      <c r="ABE19" s="52">
        <v>0.7</v>
      </c>
      <c r="ABF19" s="944"/>
      <c r="ABG19" s="52">
        <v>0.70399999999999996</v>
      </c>
      <c r="ABH19" s="52"/>
      <c r="ABI19" s="52"/>
      <c r="ABJ19" s="52"/>
      <c r="ABK19" s="52">
        <v>0.64</v>
      </c>
      <c r="ABL19" s="52">
        <v>0.70199999999999996</v>
      </c>
      <c r="ABM19" s="52"/>
      <c r="ABN19" s="52"/>
      <c r="ABO19" s="52"/>
      <c r="ABP19" s="52"/>
      <c r="ABQ19" s="52">
        <v>0.70299999999999996</v>
      </c>
      <c r="ABR19" s="908">
        <v>0.82</v>
      </c>
      <c r="ABS19" s="58"/>
      <c r="ABT19" s="58">
        <v>0.70199999999999996</v>
      </c>
      <c r="ABU19" s="58"/>
      <c r="ABV19" s="908">
        <v>1.01</v>
      </c>
      <c r="ABW19" s="52">
        <v>1.01</v>
      </c>
      <c r="ABX19" s="1129"/>
      <c r="ABY19" s="52">
        <v>0.64</v>
      </c>
      <c r="ABZ19" s="52">
        <v>0.70199999999999996</v>
      </c>
      <c r="ACA19" s="52"/>
      <c r="ACB19" s="58">
        <v>0.70199999999999996</v>
      </c>
      <c r="ACC19" s="58"/>
      <c r="ACD19" s="52">
        <v>0.69799999999999995</v>
      </c>
      <c r="ACE19" s="52">
        <v>0.68</v>
      </c>
      <c r="ACF19" s="52">
        <v>0.67</v>
      </c>
      <c r="ACG19" s="52">
        <v>0.67</v>
      </c>
      <c r="ACH19" s="1129"/>
      <c r="ACI19" s="52">
        <v>0.68</v>
      </c>
      <c r="ACJ19" s="52">
        <v>0.68</v>
      </c>
      <c r="ACK19" s="52">
        <v>0.68</v>
      </c>
      <c r="ACL19" s="52">
        <v>0.68</v>
      </c>
      <c r="ACM19" s="52">
        <v>0.68</v>
      </c>
      <c r="ACN19" s="52">
        <v>0.67</v>
      </c>
      <c r="ACO19" s="52">
        <v>0.68</v>
      </c>
      <c r="ACP19" s="52">
        <v>0.68</v>
      </c>
      <c r="ACQ19" s="52">
        <v>0.70399999999999996</v>
      </c>
      <c r="ACR19" s="52">
        <v>0.65400000000000003</v>
      </c>
      <c r="ACS19" s="52">
        <v>0.68</v>
      </c>
      <c r="ACT19" s="52">
        <v>0.67400000000000004</v>
      </c>
      <c r="ACU19" s="52">
        <v>0.65300000000000002</v>
      </c>
      <c r="ACV19" s="1134"/>
      <c r="ACW19" s="52">
        <v>0.67700000000000005</v>
      </c>
      <c r="ACX19" s="52">
        <v>0.67100000000000004</v>
      </c>
      <c r="ACY19" s="52">
        <v>1.01</v>
      </c>
      <c r="ACZ19" s="1129"/>
      <c r="ADA19" s="52">
        <v>0.64</v>
      </c>
      <c r="ADB19" s="52">
        <v>0.67100000000000004</v>
      </c>
      <c r="ADC19" s="52">
        <v>0.68300000000000005</v>
      </c>
      <c r="ADD19" s="52">
        <v>0.67800000000000005</v>
      </c>
      <c r="ADE19" s="52">
        <v>1.01</v>
      </c>
      <c r="ADF19" s="1129"/>
      <c r="ADG19" s="52">
        <v>0.64</v>
      </c>
      <c r="ADH19" s="52">
        <v>0.67200000000000004</v>
      </c>
      <c r="ADI19" s="52">
        <v>0.68300000000000005</v>
      </c>
      <c r="ADJ19" s="52">
        <v>0.68300000000000005</v>
      </c>
      <c r="ADK19" s="52">
        <v>0.68100000000000005</v>
      </c>
      <c r="ADL19" s="52">
        <v>0.67800000000000005</v>
      </c>
      <c r="ADM19" s="52">
        <v>0.67900000000000005</v>
      </c>
      <c r="ADN19" s="52">
        <v>0.68100000000000005</v>
      </c>
      <c r="ADO19" s="52">
        <v>0.68700000000000006</v>
      </c>
      <c r="ADP19" s="52">
        <v>0.68200000000000005</v>
      </c>
      <c r="ADQ19" s="52"/>
      <c r="ADR19" s="52"/>
      <c r="ADS19" s="52">
        <v>0.66700000000000004</v>
      </c>
      <c r="ADT19" s="52"/>
      <c r="ADU19" s="32"/>
      <c r="ADV19" s="52">
        <v>1.01</v>
      </c>
      <c r="ADW19" s="1129"/>
      <c r="ADX19" s="52">
        <v>0.64</v>
      </c>
      <c r="ADY19" s="58"/>
      <c r="ADZ19" s="966">
        <f t="shared" si="25"/>
        <v>-1</v>
      </c>
      <c r="AEA19" s="32">
        <v>0.96</v>
      </c>
      <c r="AEB19" s="32">
        <v>0.77500000000000002</v>
      </c>
      <c r="AEC19" s="32">
        <v>0.77500000000000002</v>
      </c>
      <c r="AED19" s="32">
        <v>0.78500000000000003</v>
      </c>
      <c r="AEE19" s="32">
        <v>0.78500000000000003</v>
      </c>
      <c r="AEF19" s="32">
        <v>0.78600000000000003</v>
      </c>
      <c r="AEG19" s="32">
        <v>0.77500000000000002</v>
      </c>
      <c r="AEH19" s="32">
        <v>1.661</v>
      </c>
      <c r="AEI19" s="32">
        <v>1.661</v>
      </c>
      <c r="AEJ19" s="32"/>
      <c r="AEK19" s="52">
        <v>0.79400000000000004</v>
      </c>
      <c r="AEL19" s="52">
        <v>0.79700000000000004</v>
      </c>
      <c r="AEM19" s="32">
        <v>0.80300000000000005</v>
      </c>
      <c r="AEN19" s="52">
        <v>0.79400000000000004</v>
      </c>
      <c r="AEO19" s="52">
        <v>0.80400000000000005</v>
      </c>
      <c r="AEP19" s="52">
        <v>0.79800000000000004</v>
      </c>
      <c r="AEQ19" s="52">
        <v>0.78900000000000003</v>
      </c>
      <c r="AER19" s="52">
        <v>0.79700000000000004</v>
      </c>
      <c r="AES19" s="58">
        <v>0.79</v>
      </c>
      <c r="AET19" s="58"/>
      <c r="AEU19" s="58">
        <v>0.77500000000000002</v>
      </c>
      <c r="AEV19" s="58">
        <v>0.77800000000000002</v>
      </c>
      <c r="AEW19" s="58">
        <v>0.75600000000000001</v>
      </c>
      <c r="AEX19" s="58">
        <v>0.78400000000000003</v>
      </c>
      <c r="AEY19" s="58"/>
      <c r="AEZ19" s="58"/>
      <c r="AFA19" s="58">
        <v>0.77500000000000002</v>
      </c>
      <c r="AFB19" s="58">
        <v>0.72599999999999998</v>
      </c>
      <c r="AFC19" s="58"/>
      <c r="AFD19" s="58">
        <v>0.77500000000000002</v>
      </c>
      <c r="AFE19" s="58">
        <v>0.72499999999999998</v>
      </c>
      <c r="AFF19" s="58">
        <v>0.72799999999999998</v>
      </c>
      <c r="AFG19" s="58"/>
      <c r="AFH19" s="975">
        <v>1.01</v>
      </c>
      <c r="AFI19" s="32"/>
      <c r="AFJ19" s="52">
        <v>0.72699999999999998</v>
      </c>
      <c r="AFK19" s="52">
        <v>0.73199999999999998</v>
      </c>
      <c r="AFL19" s="52">
        <v>0.71699999999999997</v>
      </c>
      <c r="AFM19" s="52">
        <v>0.77500000000000002</v>
      </c>
      <c r="AFN19" s="52"/>
      <c r="AFO19" s="52">
        <v>0.72</v>
      </c>
      <c r="AFP19" s="52">
        <v>0.72</v>
      </c>
      <c r="AFQ19" s="58">
        <v>0.72599999999999998</v>
      </c>
      <c r="AFR19" s="58">
        <v>0.70899999999999996</v>
      </c>
      <c r="AFS19" s="58"/>
      <c r="AFT19" s="58">
        <v>0.71099999999999997</v>
      </c>
      <c r="AFU19" s="52">
        <v>0.70399999999999996</v>
      </c>
      <c r="AFV19" s="52">
        <v>0.70599999999999996</v>
      </c>
      <c r="AFW19" s="58">
        <v>0.77500000000000002</v>
      </c>
      <c r="AFX19" s="52">
        <v>0.70499999999999996</v>
      </c>
      <c r="AFY19" s="58">
        <v>0.71</v>
      </c>
      <c r="AFZ19" s="52">
        <v>0.70799999999999996</v>
      </c>
      <c r="AGA19" s="58">
        <v>0.70899999999999996</v>
      </c>
      <c r="AGB19" s="52">
        <v>0.71899999999999997</v>
      </c>
      <c r="AGC19" s="52">
        <v>0.71</v>
      </c>
      <c r="AGD19" s="52">
        <v>0.71099999999999997</v>
      </c>
      <c r="AGE19" s="52"/>
      <c r="AGF19" s="32">
        <v>0.71</v>
      </c>
      <c r="AGG19" s="52">
        <v>0.77500000000000002</v>
      </c>
      <c r="AGH19" s="52">
        <v>0.71499999999999997</v>
      </c>
      <c r="AGI19" s="52">
        <v>0.71699999999999997</v>
      </c>
      <c r="AGJ19" s="52">
        <v>0.71199999999999997</v>
      </c>
      <c r="AGK19" s="52"/>
      <c r="AGL19" s="52">
        <v>0.75</v>
      </c>
      <c r="AGM19" s="52">
        <v>0.74299999999999999</v>
      </c>
      <c r="AGN19" s="52">
        <v>0.751</v>
      </c>
      <c r="AGO19" s="52">
        <v>0.754</v>
      </c>
      <c r="AGP19" s="52">
        <v>0.71</v>
      </c>
      <c r="AGQ19" s="52">
        <v>0.69099999999999995</v>
      </c>
      <c r="AGR19" s="58">
        <v>0.69099999999999995</v>
      </c>
      <c r="AGS19" s="58">
        <v>0.77500000000000002</v>
      </c>
      <c r="AGT19" s="58">
        <v>0.70499999999999996</v>
      </c>
      <c r="AGU19" s="58">
        <v>0.71</v>
      </c>
      <c r="AGV19" s="58">
        <v>0.68799999999999994</v>
      </c>
      <c r="AGW19" s="58">
        <v>0.70499999999999996</v>
      </c>
      <c r="AGX19" s="58"/>
      <c r="AGY19" s="58">
        <v>0.69599999999999995</v>
      </c>
      <c r="AGZ19" s="58">
        <v>0.70699999999999996</v>
      </c>
      <c r="AHA19" s="58">
        <v>0.71499999999999997</v>
      </c>
      <c r="AHB19" s="58">
        <v>0.71899999999999997</v>
      </c>
      <c r="AHC19" s="58">
        <v>0.77500000000000002</v>
      </c>
      <c r="AHD19" s="58">
        <v>0.72599999999999998</v>
      </c>
      <c r="AHE19" s="58"/>
      <c r="AHF19" s="52"/>
      <c r="AHG19" s="58">
        <v>0.72099999999999997</v>
      </c>
      <c r="AHH19" s="52">
        <v>0.71899999999999997</v>
      </c>
      <c r="AHI19" s="58"/>
      <c r="AHJ19" s="52">
        <v>0.73799999999999999</v>
      </c>
      <c r="AHK19" s="52">
        <v>0.71499999999999997</v>
      </c>
      <c r="AHL19" s="52"/>
      <c r="AHM19" s="959">
        <v>0.72</v>
      </c>
      <c r="AHN19" s="52"/>
      <c r="AHO19" s="58">
        <v>0.77500000000000002</v>
      </c>
      <c r="AHP19" s="58">
        <v>0.76100000000000001</v>
      </c>
      <c r="AHQ19" s="52">
        <v>0.753</v>
      </c>
      <c r="AHR19" s="52">
        <v>0.75600000000000001</v>
      </c>
      <c r="AHS19" s="52">
        <v>0.76100000000000001</v>
      </c>
      <c r="AHT19" s="58">
        <v>0.754</v>
      </c>
      <c r="AHU19" s="58">
        <v>0.747</v>
      </c>
      <c r="AHV19" s="58">
        <v>0.74199999999999999</v>
      </c>
      <c r="AHW19" s="58">
        <v>0.76</v>
      </c>
      <c r="AHX19" s="58">
        <v>0.745</v>
      </c>
      <c r="AHY19" s="58">
        <v>0.77500000000000002</v>
      </c>
      <c r="AHZ19" s="58">
        <v>0.747</v>
      </c>
      <c r="AIA19" s="58">
        <v>0.748</v>
      </c>
      <c r="AIB19" s="58">
        <v>0.75</v>
      </c>
      <c r="AIC19" s="58">
        <v>0.75800000000000001</v>
      </c>
      <c r="AID19" s="58">
        <v>0.754</v>
      </c>
      <c r="AIE19" s="58">
        <v>0.751</v>
      </c>
      <c r="AIF19" s="58">
        <v>0.745</v>
      </c>
      <c r="AIG19" s="58">
        <v>0.74199999999999999</v>
      </c>
      <c r="AIH19" s="58">
        <v>0.73699999999999999</v>
      </c>
      <c r="AII19" s="58">
        <v>0.74299999999999999</v>
      </c>
      <c r="AIJ19" s="58">
        <v>0.74399999999999999</v>
      </c>
      <c r="AIK19" s="58">
        <v>0.77500000000000002</v>
      </c>
      <c r="AIL19" s="58">
        <v>0.73</v>
      </c>
      <c r="AIM19" s="58">
        <v>0.746</v>
      </c>
      <c r="AIN19" s="58">
        <v>0.73799999999999999</v>
      </c>
      <c r="AIO19" s="58">
        <v>0.748</v>
      </c>
      <c r="AIP19" s="58">
        <v>0.74199999999999999</v>
      </c>
      <c r="AIQ19" s="58">
        <v>0.77300000000000002</v>
      </c>
      <c r="AIR19" s="908">
        <v>1.0860000000000001</v>
      </c>
      <c r="AIS19" s="58">
        <v>0.75</v>
      </c>
      <c r="AIT19" s="58">
        <v>0.746</v>
      </c>
      <c r="AIU19" s="58">
        <v>0.74199999999999999</v>
      </c>
      <c r="AIV19" s="58">
        <v>0.76500000000000001</v>
      </c>
      <c r="AIW19" s="58">
        <v>0.96</v>
      </c>
      <c r="AIX19" s="985"/>
      <c r="AIY19" s="58">
        <v>0.77500000000000002</v>
      </c>
      <c r="AIZ19" s="58">
        <v>0.73399999999999999</v>
      </c>
      <c r="AJA19" s="985">
        <v>1.24</v>
      </c>
      <c r="AJB19" s="58">
        <v>0.75</v>
      </c>
      <c r="AJC19" s="58">
        <v>0.749</v>
      </c>
      <c r="AJD19" s="985"/>
      <c r="AJE19" s="58">
        <v>0.75700000000000001</v>
      </c>
      <c r="AJF19" s="52">
        <v>0.73699999999999999</v>
      </c>
      <c r="AJG19" s="52">
        <v>0.75</v>
      </c>
      <c r="AJH19" s="52">
        <v>0.74</v>
      </c>
      <c r="AJI19" s="52">
        <v>0.75</v>
      </c>
      <c r="AJJ19" s="1129"/>
      <c r="AJK19" s="52">
        <v>0.74</v>
      </c>
      <c r="AJL19" s="52">
        <v>0.75</v>
      </c>
      <c r="AJM19" s="52">
        <v>0.74099999999999999</v>
      </c>
      <c r="AJN19" s="58">
        <v>0.74299999999999999</v>
      </c>
      <c r="AJO19" s="52"/>
      <c r="AJP19" s="52">
        <v>0.70299999999999996</v>
      </c>
      <c r="AJQ19" s="1049">
        <v>0.74399999999999999</v>
      </c>
      <c r="AJR19" s="52">
        <v>0.76900000000000002</v>
      </c>
      <c r="AJS19" s="52">
        <v>0.71599999999999997</v>
      </c>
      <c r="AJT19" s="52">
        <v>0.73899999999999999</v>
      </c>
      <c r="AJU19" s="52">
        <v>0.73199999999999998</v>
      </c>
      <c r="AJV19" s="52">
        <v>0.72599999999999998</v>
      </c>
      <c r="AJW19" s="52">
        <v>0.73199999999999998</v>
      </c>
      <c r="AJX19" s="52">
        <v>0.73</v>
      </c>
      <c r="AJY19" s="1134"/>
      <c r="AJZ19" s="52">
        <v>0.752</v>
      </c>
      <c r="AKA19" s="52">
        <v>0.746</v>
      </c>
      <c r="AKB19" s="985"/>
      <c r="AKC19" s="58">
        <v>0.96</v>
      </c>
      <c r="AKD19" s="985"/>
      <c r="AKE19" s="58">
        <v>0.77500000000000002</v>
      </c>
      <c r="AKF19" s="58">
        <v>0.752</v>
      </c>
      <c r="AKG19" s="58">
        <v>0.74</v>
      </c>
      <c r="AKH19" s="52">
        <v>0.749</v>
      </c>
      <c r="AKI19" s="58">
        <v>0.96</v>
      </c>
      <c r="AKJ19" s="985"/>
      <c r="AKK19" s="58">
        <v>0.77500000000000002</v>
      </c>
      <c r="AKL19" s="52">
        <v>0.745</v>
      </c>
      <c r="AKM19" s="52">
        <v>0.747</v>
      </c>
      <c r="AKN19" s="985"/>
      <c r="AKO19" s="52">
        <v>0.752</v>
      </c>
      <c r="AKP19" s="52">
        <v>0.749</v>
      </c>
      <c r="AKQ19" s="52">
        <v>0.748</v>
      </c>
      <c r="AKR19" s="52">
        <v>0.75800000000000001</v>
      </c>
      <c r="AKS19" s="52">
        <v>0.747</v>
      </c>
      <c r="AKT19" s="52">
        <v>0.75</v>
      </c>
      <c r="AKU19" s="52">
        <v>0.76200000000000001</v>
      </c>
      <c r="AKV19" s="52">
        <v>0.77900000000000003</v>
      </c>
      <c r="AKW19" s="52">
        <v>0.76100000000000001</v>
      </c>
      <c r="AKX19" s="52">
        <v>0.76900000000000002</v>
      </c>
      <c r="AKY19" s="52">
        <v>0.76800000000000002</v>
      </c>
      <c r="AKZ19" s="52">
        <v>0.76800000000000002</v>
      </c>
      <c r="ALA19" s="52">
        <v>0.78800000000000003</v>
      </c>
      <c r="ALB19" s="52">
        <v>0.77300000000000002</v>
      </c>
      <c r="ALC19" s="58">
        <v>0.96</v>
      </c>
      <c r="ALD19" s="985"/>
      <c r="ALE19" s="58">
        <v>0.77500000000000002</v>
      </c>
      <c r="ALF19" s="58"/>
      <c r="ALG19" s="58"/>
      <c r="ALH19" s="58"/>
      <c r="ALI19" s="58"/>
      <c r="ALJ19" s="985">
        <v>0.8</v>
      </c>
      <c r="ALK19" s="58">
        <v>0.77500000000000002</v>
      </c>
      <c r="ALL19" s="52">
        <v>0.77200000000000002</v>
      </c>
      <c r="ALM19" s="32"/>
      <c r="ALN19" s="58"/>
      <c r="ALO19" s="52"/>
      <c r="ALP19" s="52"/>
      <c r="ALQ19" s="1129">
        <v>1.27</v>
      </c>
      <c r="ALR19" s="58">
        <v>0.77500000000000002</v>
      </c>
      <c r="ALS19" s="58"/>
      <c r="ALT19" s="58"/>
      <c r="ALU19" s="52"/>
      <c r="ALV19" s="58"/>
      <c r="ALW19" s="1129">
        <v>1.27</v>
      </c>
      <c r="ALX19" s="58">
        <v>0.77500000000000002</v>
      </c>
      <c r="ALY19" s="58"/>
      <c r="ALZ19" s="1129">
        <v>1.27</v>
      </c>
      <c r="AMA19" s="58">
        <v>0.77500000000000002</v>
      </c>
      <c r="AMB19" s="52"/>
      <c r="AMC19" s="52"/>
      <c r="AMD19" s="52"/>
      <c r="AME19" s="1129">
        <v>1.27</v>
      </c>
      <c r="AMF19" s="58">
        <v>0.77500000000000002</v>
      </c>
      <c r="AMG19" s="58"/>
      <c r="AMH19" s="52"/>
      <c r="AMI19" s="944">
        <v>0.79</v>
      </c>
      <c r="AMJ19" s="944">
        <v>0.97</v>
      </c>
      <c r="AMK19" s="1129">
        <v>1.27</v>
      </c>
      <c r="AML19" s="58">
        <v>0.77500000000000002</v>
      </c>
      <c r="AMM19" s="58">
        <v>1.0509999999999999</v>
      </c>
      <c r="AMN19" s="58">
        <v>1.04</v>
      </c>
      <c r="AMO19" s="58">
        <v>0.97099999999999997</v>
      </c>
      <c r="AMP19" s="58"/>
      <c r="AMQ19" s="1129">
        <v>1.27</v>
      </c>
      <c r="AMR19" s="58">
        <v>0.77500000000000002</v>
      </c>
      <c r="AMS19" s="58">
        <v>1.103</v>
      </c>
      <c r="AMT19" s="1129">
        <v>1.27</v>
      </c>
      <c r="AMU19" s="58">
        <v>0.77500000000000002</v>
      </c>
      <c r="AMV19" s="58">
        <v>0.97699999999999998</v>
      </c>
      <c r="AMW19" s="58">
        <v>0.97599999999999998</v>
      </c>
      <c r="AMX19" s="58">
        <v>0.98099999999999998</v>
      </c>
      <c r="AMY19" s="58">
        <v>1.08</v>
      </c>
      <c r="AMZ19" s="58">
        <v>1.1559999999999999</v>
      </c>
      <c r="ANA19" s="58">
        <v>0.99099999999999999</v>
      </c>
      <c r="ANB19" s="1224">
        <f t="shared" si="27"/>
        <v>0.27870967741935482</v>
      </c>
      <c r="ANC19" s="1024"/>
      <c r="AND19" s="32">
        <v>0.78</v>
      </c>
      <c r="ANE19" s="32"/>
      <c r="ANF19" s="32"/>
      <c r="ANG19" s="32"/>
      <c r="ANH19" s="32"/>
      <c r="ANI19" s="32"/>
      <c r="ANJ19" s="32"/>
      <c r="ANK19" s="65">
        <v>0.78</v>
      </c>
      <c r="ANL19" s="65"/>
      <c r="ANM19" s="65"/>
      <c r="ANN19" s="32">
        <v>0.754</v>
      </c>
      <c r="ANO19" s="52"/>
      <c r="ANP19" s="52">
        <v>0.753</v>
      </c>
      <c r="ANQ19" s="52">
        <v>0.75900000000000001</v>
      </c>
      <c r="ANR19" s="52">
        <v>0.80100000000000005</v>
      </c>
      <c r="ANS19" s="52">
        <v>0.76</v>
      </c>
      <c r="ANT19" s="52">
        <v>0.77300000000000002</v>
      </c>
      <c r="ANU19" s="52">
        <v>0.76200000000000001</v>
      </c>
      <c r="ANV19" s="52">
        <v>0.747</v>
      </c>
      <c r="ANW19" s="58">
        <v>0.747</v>
      </c>
      <c r="ANX19" s="58"/>
      <c r="ANY19" s="58">
        <v>0.78</v>
      </c>
      <c r="ANZ19" s="58">
        <v>0.75800000000000001</v>
      </c>
      <c r="AOA19" s="58">
        <v>0.77200000000000002</v>
      </c>
      <c r="AOB19" s="58">
        <v>0.754</v>
      </c>
      <c r="AOC19" s="58"/>
      <c r="AOD19" s="58"/>
      <c r="AOE19" s="58">
        <v>0.78</v>
      </c>
      <c r="AOF19" s="58"/>
      <c r="AOG19" s="58">
        <v>0.70199999999999996</v>
      </c>
      <c r="AOH19" s="58">
        <v>0.78</v>
      </c>
      <c r="AOI19" s="58">
        <v>0.68700000000000006</v>
      </c>
      <c r="AOJ19" s="58">
        <v>0.67300000000000004</v>
      </c>
      <c r="AOK19" s="58">
        <v>0.65800000000000003</v>
      </c>
      <c r="AOL19" s="58"/>
      <c r="AOM19" s="58">
        <v>0.68799999999999994</v>
      </c>
      <c r="AON19" s="58">
        <v>0.68600000000000005</v>
      </c>
      <c r="AOO19" s="58"/>
      <c r="AOP19" s="58">
        <v>0.68400000000000005</v>
      </c>
      <c r="AOQ19" s="58">
        <v>0.78</v>
      </c>
      <c r="AOR19" s="58">
        <v>0.69</v>
      </c>
      <c r="AOS19" s="52">
        <v>0.68400000000000005</v>
      </c>
      <c r="AOT19" s="52"/>
      <c r="AOU19" s="58">
        <v>0.69</v>
      </c>
      <c r="AOV19" s="58">
        <v>0.68400000000000005</v>
      </c>
      <c r="AOW19" s="58">
        <v>0.66400000000000003</v>
      </c>
      <c r="AOX19" s="58">
        <v>0.67900000000000005</v>
      </c>
      <c r="AOY19" s="58">
        <v>0.66500000000000004</v>
      </c>
      <c r="AOZ19" s="58">
        <v>0.78</v>
      </c>
      <c r="APA19" s="52">
        <v>0.66600000000000004</v>
      </c>
      <c r="APB19" s="58">
        <v>0.66600000000000004</v>
      </c>
      <c r="APC19" s="52">
        <v>0.65900000000000003</v>
      </c>
      <c r="APD19" s="58">
        <v>0.66400000000000003</v>
      </c>
      <c r="APE19" s="58">
        <v>0.66300000000000003</v>
      </c>
      <c r="APF19" s="58">
        <v>0.66300000000000003</v>
      </c>
      <c r="APG19" s="58">
        <v>0.66300000000000003</v>
      </c>
      <c r="APH19" s="58">
        <v>0.66700000000000004</v>
      </c>
      <c r="API19" s="960">
        <v>0.78</v>
      </c>
      <c r="APJ19" s="58">
        <v>0.67200000000000004</v>
      </c>
      <c r="APK19" s="58">
        <v>0.66400000000000003</v>
      </c>
      <c r="APL19" s="58">
        <v>0.66400000000000003</v>
      </c>
      <c r="APM19" s="58">
        <v>0.66300000000000003</v>
      </c>
      <c r="APN19" s="58">
        <v>0.68</v>
      </c>
      <c r="APO19" s="58">
        <v>0.66500000000000004</v>
      </c>
      <c r="APP19" s="58">
        <v>0.68</v>
      </c>
      <c r="APQ19" s="58">
        <v>0.66100000000000003</v>
      </c>
      <c r="APR19" s="52">
        <v>0.65800000000000003</v>
      </c>
      <c r="APS19" s="32"/>
      <c r="APT19" s="52">
        <v>0.65500000000000003</v>
      </c>
      <c r="APU19" s="52">
        <v>0.78</v>
      </c>
      <c r="APV19" s="52">
        <v>0.65700000000000003</v>
      </c>
      <c r="APW19" s="52">
        <v>0.65800000000000003</v>
      </c>
      <c r="APX19" s="52">
        <v>0.64800000000000002</v>
      </c>
      <c r="APY19" s="52">
        <v>0.66100000000000003</v>
      </c>
      <c r="APZ19" s="52"/>
      <c r="AQA19" s="52"/>
      <c r="AQB19" s="52">
        <v>0.66100000000000003</v>
      </c>
      <c r="AQC19" s="52">
        <v>0.67300000000000004</v>
      </c>
      <c r="AQD19" s="52">
        <v>0.69299999999999995</v>
      </c>
      <c r="AQE19" s="52">
        <v>0.67400000000000004</v>
      </c>
      <c r="AQF19" s="52">
        <v>0.78</v>
      </c>
      <c r="AQG19" s="58">
        <v>0.68799999999999994</v>
      </c>
      <c r="AQH19" s="52"/>
      <c r="AQI19" s="52"/>
      <c r="AQJ19" s="58">
        <v>0.69299999999999995</v>
      </c>
      <c r="AQK19" s="52">
        <v>0.68100000000000005</v>
      </c>
      <c r="AQL19" s="58"/>
      <c r="AQM19" s="52">
        <v>0.67800000000000005</v>
      </c>
      <c r="AQN19" s="52">
        <v>0.68100000000000005</v>
      </c>
      <c r="AQO19" s="52">
        <v>0.67</v>
      </c>
      <c r="AQP19" s="58">
        <v>0.78</v>
      </c>
      <c r="AQQ19" s="58">
        <v>0.69599999999999995</v>
      </c>
      <c r="AQR19" s="52">
        <v>0.69199999999999995</v>
      </c>
      <c r="AQS19" s="52">
        <v>0.70199999999999996</v>
      </c>
      <c r="AQT19" s="52">
        <v>0.71199999999999997</v>
      </c>
      <c r="AQU19" s="58">
        <v>0.69499999999999995</v>
      </c>
      <c r="AQV19" s="58">
        <v>0.69499999999999995</v>
      </c>
      <c r="AQW19" s="58">
        <v>0.68899999999999995</v>
      </c>
      <c r="AQX19" s="58">
        <v>0.71099999999999997</v>
      </c>
      <c r="AQY19" s="58">
        <v>0.69899999999999995</v>
      </c>
      <c r="AQZ19" s="58"/>
      <c r="ARA19" s="58">
        <v>0.78</v>
      </c>
      <c r="ARB19" s="58"/>
      <c r="ARC19" s="58">
        <v>0.69499999999999995</v>
      </c>
      <c r="ARD19" s="58">
        <v>0.69099999999999995</v>
      </c>
      <c r="ARE19" s="58">
        <v>0.68</v>
      </c>
      <c r="ARF19" s="58">
        <v>0.69</v>
      </c>
      <c r="ARG19" s="58">
        <v>0.69799999999999995</v>
      </c>
      <c r="ARH19" s="58">
        <v>0.69299999999999995</v>
      </c>
      <c r="ARI19" s="58">
        <v>0.68799999999999994</v>
      </c>
      <c r="ARJ19" s="58">
        <v>0.67800000000000005</v>
      </c>
      <c r="ARK19" s="58">
        <v>0.68899999999999995</v>
      </c>
      <c r="ARL19" s="58">
        <v>0.69</v>
      </c>
      <c r="ARM19" s="908"/>
      <c r="ARN19" s="58">
        <v>0.71099999999999997</v>
      </c>
      <c r="ARO19" s="58">
        <v>0.78</v>
      </c>
      <c r="ARP19" s="58">
        <v>0.68400000000000005</v>
      </c>
      <c r="ARQ19" s="58">
        <v>0.67800000000000005</v>
      </c>
      <c r="ARR19" s="58">
        <v>0.67700000000000005</v>
      </c>
      <c r="ARS19" s="58">
        <v>0.70399999999999996</v>
      </c>
      <c r="ART19" s="58">
        <v>0.68300000000000005</v>
      </c>
      <c r="ARU19" s="58">
        <v>0.69899999999999995</v>
      </c>
      <c r="ARV19" s="58">
        <v>0.69699999999999995</v>
      </c>
      <c r="ARW19" s="908"/>
      <c r="ARX19" s="58">
        <v>0.68100000000000005</v>
      </c>
      <c r="ARY19" s="58">
        <v>0.69899999999999995</v>
      </c>
      <c r="ARZ19" s="58">
        <v>0.68500000000000005</v>
      </c>
      <c r="ASA19" s="1023"/>
      <c r="ASB19" s="985"/>
      <c r="ASC19" s="58">
        <v>0.78</v>
      </c>
      <c r="ASD19" s="58">
        <v>0.70099999999999996</v>
      </c>
      <c r="ASE19" s="58">
        <v>0.69499999999999995</v>
      </c>
      <c r="ASF19" s="58">
        <v>0.68500000000000005</v>
      </c>
      <c r="ASG19" s="58">
        <v>0.69599999999999995</v>
      </c>
      <c r="ASH19" s="52">
        <v>0.68500000000000005</v>
      </c>
      <c r="ASI19" s="47">
        <v>0.67</v>
      </c>
      <c r="ASJ19" s="993"/>
      <c r="ASK19" s="47">
        <v>0.67</v>
      </c>
      <c r="ASL19" s="47">
        <v>0.69</v>
      </c>
      <c r="ASM19" s="53">
        <v>0.67</v>
      </c>
      <c r="ASN19" s="53">
        <v>0.67</v>
      </c>
      <c r="ASO19" s="52">
        <v>0.68200000000000005</v>
      </c>
      <c r="ASP19" s="52">
        <v>0.67</v>
      </c>
      <c r="ASQ19" s="53">
        <v>0.67</v>
      </c>
      <c r="ASR19" s="53">
        <v>0.66</v>
      </c>
      <c r="ASS19" s="1038"/>
      <c r="AST19" s="52">
        <v>0.69</v>
      </c>
      <c r="ASU19" s="53">
        <v>0.68100000000000005</v>
      </c>
      <c r="ASV19" s="53">
        <v>0.67</v>
      </c>
      <c r="ASW19" s="53">
        <v>0.67100000000000004</v>
      </c>
      <c r="ASX19" s="52">
        <v>0.66</v>
      </c>
      <c r="ASY19" s="52">
        <v>0.66700000000000004</v>
      </c>
      <c r="ASZ19" s="52">
        <v>0.66600000000000004</v>
      </c>
      <c r="ATA19" s="53">
        <v>0.68200000000000005</v>
      </c>
      <c r="ATB19" s="53">
        <v>0.68400000000000005</v>
      </c>
      <c r="ATC19" s="1023"/>
      <c r="ATD19" s="985"/>
      <c r="ATE19" s="58">
        <v>0.78</v>
      </c>
      <c r="ATF19" s="53">
        <v>0.68</v>
      </c>
      <c r="ATG19" s="53">
        <v>0.68700000000000006</v>
      </c>
      <c r="ATH19" s="53">
        <v>0.67500000000000004</v>
      </c>
      <c r="ATI19" s="1023"/>
      <c r="ATJ19" s="985"/>
      <c r="ATK19" s="58">
        <v>0.78</v>
      </c>
      <c r="ATL19" s="53">
        <v>0.66</v>
      </c>
      <c r="ATM19" s="53">
        <v>0.67400000000000004</v>
      </c>
      <c r="ATN19" s="53">
        <v>0.65600000000000003</v>
      </c>
      <c r="ATO19" s="53">
        <v>0.67200000000000004</v>
      </c>
      <c r="ATP19" s="1038"/>
      <c r="ATQ19" s="52">
        <v>0.66400000000000003</v>
      </c>
      <c r="ATR19" s="52">
        <v>0.67100000000000004</v>
      </c>
      <c r="ATS19" s="52">
        <v>0.66600000000000004</v>
      </c>
      <c r="ATT19" s="52">
        <v>0.67300000000000004</v>
      </c>
      <c r="ATU19" s="52"/>
      <c r="ATV19" s="52">
        <v>0.70499999999999996</v>
      </c>
      <c r="ATW19" s="52">
        <v>0.70299999999999996</v>
      </c>
      <c r="ATX19" s="52">
        <v>0.69199999999999995</v>
      </c>
      <c r="ATY19" s="52">
        <v>0.70399999999999996</v>
      </c>
      <c r="ATZ19" s="52">
        <v>0.72099999999999997</v>
      </c>
      <c r="AUA19" s="52">
        <v>0.71399999999999997</v>
      </c>
      <c r="AUB19" s="52">
        <v>0.70799999999999996</v>
      </c>
      <c r="AUC19" s="52">
        <v>0.70699999999999996</v>
      </c>
      <c r="AUD19" s="899"/>
      <c r="AUE19" s="985"/>
      <c r="AUF19" s="52">
        <v>0.78</v>
      </c>
      <c r="AUG19" s="58"/>
      <c r="AUH19" s="58"/>
      <c r="AUI19" s="58"/>
      <c r="AUJ19" s="58"/>
      <c r="AUK19" s="52">
        <v>0.72799999999999998</v>
      </c>
      <c r="AUL19" s="985">
        <v>0.75</v>
      </c>
      <c r="AUM19" s="52">
        <v>0.78</v>
      </c>
      <c r="AUN19" s="52">
        <v>0.72</v>
      </c>
      <c r="AUO19" s="32"/>
      <c r="AUP19" s="58"/>
      <c r="AUQ19" s="52"/>
      <c r="AUR19" s="52"/>
      <c r="AUS19" s="1129">
        <v>1.23</v>
      </c>
      <c r="AUT19" s="52">
        <v>0.78</v>
      </c>
      <c r="AUU19" s="58"/>
      <c r="AUV19" s="58"/>
      <c r="AUW19" s="52"/>
      <c r="AUX19" s="1129">
        <v>1.2</v>
      </c>
      <c r="AUY19" s="58"/>
      <c r="AUZ19" s="1129">
        <v>1.23</v>
      </c>
      <c r="AVA19" s="52">
        <v>0.78</v>
      </c>
      <c r="AVB19" s="58"/>
      <c r="AVC19" s="1129">
        <v>1.08</v>
      </c>
      <c r="AVD19" s="1129">
        <v>1.23</v>
      </c>
      <c r="AVE19" s="52">
        <v>0.78</v>
      </c>
      <c r="AVF19" s="52"/>
      <c r="AVG19" s="52"/>
      <c r="AVH19" s="52"/>
      <c r="AVI19" s="1129">
        <v>1.23</v>
      </c>
      <c r="AVJ19" s="52">
        <v>0.78</v>
      </c>
      <c r="AVK19" s="52"/>
      <c r="AVL19" s="52"/>
      <c r="AVM19" s="52"/>
      <c r="AVN19" s="1129">
        <v>1.23</v>
      </c>
      <c r="AVO19" s="52">
        <v>0.78</v>
      </c>
      <c r="AVP19" s="58">
        <v>1.0209999999999999</v>
      </c>
      <c r="AVQ19" s="58">
        <v>0.93600000000000005</v>
      </c>
      <c r="AVR19" s="1129">
        <v>0.94199999999999995</v>
      </c>
      <c r="AVS19" s="1129"/>
      <c r="AVT19" s="1129">
        <v>1.23</v>
      </c>
      <c r="AVU19" s="52">
        <v>0.78</v>
      </c>
      <c r="AVV19" s="58">
        <v>0.94799999999999995</v>
      </c>
      <c r="AVW19" s="1129">
        <v>1.23</v>
      </c>
      <c r="AVX19" s="52">
        <v>0.78</v>
      </c>
      <c r="AVY19" s="52">
        <v>0.94199999999999995</v>
      </c>
      <c r="AVZ19" s="58">
        <v>0.95399999999999996</v>
      </c>
      <c r="AWA19" s="58">
        <v>0.95899999999999996</v>
      </c>
      <c r="AWB19" s="58">
        <v>1.0589999999999999</v>
      </c>
      <c r="AWC19" s="58">
        <v>0.96399999999999997</v>
      </c>
      <c r="AWD19" s="58">
        <v>1.1559999999999999</v>
      </c>
      <c r="AWE19" s="1224">
        <f t="shared" si="28"/>
        <v>0.48205128205128189</v>
      </c>
      <c r="AWF19" s="58">
        <v>1.01</v>
      </c>
      <c r="AWG19" s="32">
        <v>0.53800000000000003</v>
      </c>
      <c r="AWH19" s="32">
        <v>0.55600000000000005</v>
      </c>
      <c r="AWI19" s="32">
        <v>0.55900000000000005</v>
      </c>
      <c r="AWJ19" s="32">
        <v>0.55700000000000005</v>
      </c>
      <c r="AWK19" s="32">
        <v>0.54400000000000004</v>
      </c>
      <c r="AWL19" s="32">
        <v>0.56399999999999995</v>
      </c>
      <c r="AWM19" s="32">
        <v>0.53800000000000003</v>
      </c>
      <c r="AWN19" s="32"/>
      <c r="AWO19" s="32">
        <v>1.2549999999999999</v>
      </c>
      <c r="AWP19" s="52">
        <v>0.56699999999999995</v>
      </c>
      <c r="AWQ19" s="52">
        <v>0.56299999999999994</v>
      </c>
      <c r="AWR19" s="52">
        <v>0.56699999999999995</v>
      </c>
      <c r="AWS19" s="52">
        <v>0.58499999999999996</v>
      </c>
      <c r="AWT19" s="32">
        <v>0.56200000000000006</v>
      </c>
      <c r="AWU19" s="52">
        <v>0.56899999999999995</v>
      </c>
      <c r="AWV19" s="52">
        <v>0.57099999999999995</v>
      </c>
      <c r="AWW19" s="52">
        <v>0.57099999999999995</v>
      </c>
      <c r="AWX19" s="58">
        <v>0.56200000000000006</v>
      </c>
      <c r="AWY19" s="58"/>
      <c r="AWZ19" s="58">
        <v>0.53800000000000003</v>
      </c>
      <c r="AXA19" s="58">
        <v>0.56999999999999995</v>
      </c>
      <c r="AXB19" s="58"/>
      <c r="AXC19" s="58">
        <v>0.55600000000000005</v>
      </c>
      <c r="AXD19" s="962"/>
      <c r="AXE19" s="58">
        <v>0.55800000000000005</v>
      </c>
      <c r="AXF19" s="58"/>
      <c r="AXG19" s="58"/>
      <c r="AXH19" s="58"/>
      <c r="AXI19" s="58">
        <v>0.53800000000000003</v>
      </c>
      <c r="AXJ19" s="58"/>
      <c r="AXK19" s="58">
        <v>0.52300000000000002</v>
      </c>
      <c r="AXL19" s="58">
        <v>0.55600000000000005</v>
      </c>
      <c r="AXM19" s="58">
        <v>0.52700000000000002</v>
      </c>
      <c r="AXN19" s="58">
        <v>0.51800000000000002</v>
      </c>
      <c r="AXO19" s="58">
        <v>0.51800000000000002</v>
      </c>
      <c r="AXP19" s="52">
        <f>VLOOKUP(I19,[6]consolidated!$B$1:$C$32,2,FALSE)/1000</f>
        <v>0.52500000000000002</v>
      </c>
      <c r="AXQ19" s="52">
        <v>0.52200000000000002</v>
      </c>
      <c r="AXR19" s="52">
        <v>0.53800000000000003</v>
      </c>
      <c r="AXS19" s="52"/>
      <c r="AXT19" s="52">
        <v>0.52</v>
      </c>
      <c r="AXU19" s="52">
        <v>0.54800000000000004</v>
      </c>
      <c r="AXV19" s="58">
        <v>0.53200000000000003</v>
      </c>
      <c r="AXW19" s="58">
        <v>0.52700000000000002</v>
      </c>
      <c r="AXX19" s="52">
        <v>0.52500000000000002</v>
      </c>
      <c r="AXY19" s="52">
        <v>0.52500000000000002</v>
      </c>
      <c r="AXZ19" s="52">
        <v>0.53</v>
      </c>
      <c r="AYA19" s="52">
        <v>0.52100000000000002</v>
      </c>
      <c r="AYB19" s="52">
        <f t="shared" si="30"/>
        <v>0.52100000000000002</v>
      </c>
      <c r="AYC19" s="58">
        <v>0.52300000000000002</v>
      </c>
      <c r="AYD19" s="52">
        <v>0.52</v>
      </c>
      <c r="AYE19" s="52">
        <v>0.54700000000000004</v>
      </c>
      <c r="AYF19" s="58">
        <v>0.54900000000000004</v>
      </c>
      <c r="AYG19" s="58">
        <v>0.54700000000000004</v>
      </c>
      <c r="AYH19" s="58">
        <v>0.54700000000000004</v>
      </c>
      <c r="AYI19" s="58">
        <v>0.55400000000000005</v>
      </c>
      <c r="AYJ19" s="58">
        <v>0.54900000000000004</v>
      </c>
      <c r="AYK19" s="58">
        <v>0.52100000000000002</v>
      </c>
      <c r="AYL19" s="58">
        <v>0.55000000000000004</v>
      </c>
      <c r="AYM19" s="58"/>
      <c r="AYN19" s="58">
        <v>0.54100000000000004</v>
      </c>
      <c r="AYO19" s="58"/>
      <c r="AYP19" s="58"/>
      <c r="AYQ19" s="58"/>
      <c r="AYR19" s="967">
        <v>1.01</v>
      </c>
      <c r="AYS19" s="967"/>
      <c r="AYT19" s="967">
        <v>0.54200000000000004</v>
      </c>
      <c r="AYU19" s="58">
        <v>0.53500000000000003</v>
      </c>
      <c r="AYV19" s="58">
        <v>0.53400000000000003</v>
      </c>
      <c r="AYW19" s="58">
        <v>0.52100000000000002</v>
      </c>
      <c r="AYX19" s="58">
        <v>0.53900000000000003</v>
      </c>
      <c r="AYY19" s="58"/>
      <c r="AYZ19" s="58">
        <v>0.53200000000000003</v>
      </c>
      <c r="AZA19" s="58">
        <v>0.53500000000000003</v>
      </c>
      <c r="AZB19" s="58">
        <v>0.53400000000000003</v>
      </c>
      <c r="AZC19" s="962"/>
      <c r="AZD19" s="58"/>
      <c r="AZE19" s="52">
        <v>0.54100000000000004</v>
      </c>
      <c r="AZF19" s="52">
        <v>0.56299999999999994</v>
      </c>
      <c r="AZG19" s="52">
        <v>0.54300000000000004</v>
      </c>
      <c r="AZH19" s="52">
        <v>0.54600000000000004</v>
      </c>
      <c r="AZI19" s="52">
        <v>0.52100000000000002</v>
      </c>
      <c r="AZJ19" s="58">
        <v>0.55200000000000005</v>
      </c>
      <c r="AZK19" s="52"/>
      <c r="AZL19" s="52">
        <v>0.56000000000000005</v>
      </c>
      <c r="AZM19" s="58">
        <v>0.53200000000000003</v>
      </c>
      <c r="AZN19" s="52">
        <v>0.53700000000000003</v>
      </c>
      <c r="AZO19" s="52">
        <v>0.53800000000000003</v>
      </c>
      <c r="AZP19" s="52">
        <v>0.54300000000000004</v>
      </c>
      <c r="AZQ19" s="52">
        <v>0.54</v>
      </c>
      <c r="AZR19" s="58"/>
      <c r="AZS19" s="58">
        <v>0.52100000000000002</v>
      </c>
      <c r="AZT19" s="58"/>
      <c r="AZU19" s="52"/>
      <c r="AZV19" s="52"/>
      <c r="AZW19" s="52"/>
      <c r="AZX19" s="52"/>
      <c r="AZY19" s="58"/>
      <c r="AZZ19" s="58"/>
      <c r="BAA19" s="58"/>
      <c r="BAB19" s="877">
        <v>0.83</v>
      </c>
      <c r="BAC19" s="877"/>
      <c r="BAD19" s="58">
        <v>0.52100000000000002</v>
      </c>
      <c r="BAE19" s="877"/>
      <c r="BAF19" s="877"/>
      <c r="BAG19" s="877"/>
      <c r="BAH19" s="58"/>
      <c r="BAI19" s="58"/>
      <c r="BAJ19" s="908">
        <v>0.94</v>
      </c>
      <c r="BAK19" s="908"/>
      <c r="BAL19" s="908">
        <v>0.94</v>
      </c>
      <c r="BAM19" s="908"/>
      <c r="BAN19" s="908"/>
      <c r="BAO19" s="908"/>
      <c r="BAP19" s="58">
        <v>0.52100000000000002</v>
      </c>
      <c r="BAQ19" s="908">
        <v>0.98</v>
      </c>
      <c r="BAR19" s="908"/>
      <c r="BAS19" s="908"/>
      <c r="BAT19" s="908"/>
      <c r="BAU19" s="908"/>
      <c r="BAV19" s="908">
        <v>1.02</v>
      </c>
      <c r="BAW19" s="58"/>
      <c r="BAX19" s="58">
        <v>0.54700000000000004</v>
      </c>
      <c r="BAY19" s="58"/>
      <c r="BAZ19" s="58"/>
      <c r="BBA19" s="58"/>
      <c r="BBB19" s="58">
        <v>1.01</v>
      </c>
      <c r="BBC19" s="985">
        <v>0.57999999999999996</v>
      </c>
      <c r="BBD19" s="58">
        <v>0.52100000000000002</v>
      </c>
      <c r="BBE19" s="58"/>
      <c r="BBF19" s="58"/>
      <c r="BBG19" s="58"/>
      <c r="BBH19" s="58"/>
      <c r="BBI19" s="52"/>
      <c r="BBJ19" s="1129">
        <v>0.61</v>
      </c>
      <c r="BBK19" s="47">
        <v>0.56999999999999995</v>
      </c>
      <c r="BBL19" s="993"/>
      <c r="BBM19" s="47">
        <v>0.5</v>
      </c>
      <c r="BBN19" s="47">
        <v>0.56999999999999995</v>
      </c>
      <c r="BBO19" s="53">
        <v>0.56999999999999995</v>
      </c>
      <c r="BBP19" s="53">
        <v>0.56000000000000005</v>
      </c>
      <c r="BBQ19" s="53"/>
      <c r="BBR19" s="53"/>
      <c r="BBS19" s="53">
        <v>0.56799999999999995</v>
      </c>
      <c r="BBT19" s="53">
        <v>0.56999999999999995</v>
      </c>
      <c r="BBU19" s="1038"/>
      <c r="BBV19" s="53"/>
      <c r="BBW19" s="53">
        <v>0.56999999999999995</v>
      </c>
      <c r="BBX19" s="53"/>
      <c r="BBY19" s="53">
        <v>0.56799999999999995</v>
      </c>
      <c r="BBZ19" s="985">
        <v>0.62</v>
      </c>
      <c r="BCA19" s="58">
        <v>0.56999999999999995</v>
      </c>
      <c r="BCB19" s="58">
        <v>0.56999999999999995</v>
      </c>
      <c r="BCC19" s="58">
        <v>0.56100000000000005</v>
      </c>
      <c r="BCD19" s="53">
        <v>0.56799999999999995</v>
      </c>
      <c r="BCE19" s="53"/>
      <c r="BCF19" s="58">
        <v>1.01</v>
      </c>
      <c r="BCG19" s="985">
        <v>0.57999999999999996</v>
      </c>
      <c r="BCH19" s="58">
        <v>0.52100000000000002</v>
      </c>
      <c r="BCI19" s="27">
        <v>0.56999999999999995</v>
      </c>
      <c r="BCJ19" s="27"/>
      <c r="BCK19" s="53">
        <v>0.56699999999999995</v>
      </c>
      <c r="BCL19" s="58">
        <v>1.01</v>
      </c>
      <c r="BCM19" s="985">
        <v>0.57999999999999996</v>
      </c>
      <c r="BCN19" s="58">
        <v>0.52100000000000002</v>
      </c>
      <c r="BCO19" s="53"/>
      <c r="BCP19" s="53"/>
      <c r="BCQ19" s="1035">
        <v>0.61</v>
      </c>
      <c r="BCR19" s="52"/>
      <c r="BCS19" s="1140">
        <v>0.59</v>
      </c>
      <c r="BCT19" s="52"/>
      <c r="BCU19" s="53"/>
      <c r="BCV19" s="53"/>
      <c r="BCW19" s="53"/>
      <c r="BCX19" s="53"/>
      <c r="BCY19" s="1038">
        <v>0.59</v>
      </c>
      <c r="BCZ19" s="1038"/>
      <c r="BDA19" s="1134"/>
      <c r="BDB19" s="1134"/>
      <c r="BDC19" s="52">
        <v>0.622</v>
      </c>
      <c r="BDD19" s="52"/>
      <c r="BDE19" s="58">
        <v>1.01</v>
      </c>
      <c r="BDF19" s="985">
        <v>0.57999999999999996</v>
      </c>
      <c r="BDG19" s="52">
        <v>0.52100000000000002</v>
      </c>
      <c r="BDH19" s="58"/>
      <c r="BDI19" s="58"/>
      <c r="BDJ19" s="58"/>
      <c r="BDK19" s="58"/>
      <c r="BDL19" s="985">
        <v>0.629</v>
      </c>
      <c r="BDM19" s="985">
        <v>0.57999999999999996</v>
      </c>
      <c r="BDN19" s="52">
        <v>0.52100000000000002</v>
      </c>
      <c r="BDO19" s="52"/>
      <c r="BDP19" s="32"/>
      <c r="BDQ19" s="58"/>
      <c r="BDR19" s="52"/>
      <c r="BDS19" s="1049"/>
      <c r="BDT19" s="1129">
        <v>1.06</v>
      </c>
      <c r="BDU19" s="52">
        <v>0.52100000000000002</v>
      </c>
      <c r="BDV19" s="58"/>
      <c r="BDW19" s="58"/>
      <c r="BDX19" s="58"/>
      <c r="BDY19" s="58"/>
      <c r="BDZ19" s="1129">
        <v>1.06</v>
      </c>
      <c r="BEA19" s="52">
        <v>0.52100000000000002</v>
      </c>
      <c r="BEB19" s="58"/>
      <c r="BEC19" s="1129">
        <v>1.06</v>
      </c>
      <c r="BED19" s="52">
        <v>0.52100000000000002</v>
      </c>
      <c r="BEE19" s="52"/>
      <c r="BEF19" s="52"/>
      <c r="BEG19" s="52"/>
      <c r="BEH19" s="1129">
        <v>1.06</v>
      </c>
      <c r="BEI19" s="52">
        <v>0.52100000000000002</v>
      </c>
      <c r="BEJ19" s="52"/>
      <c r="BEK19" s="52"/>
      <c r="BEL19" s="944">
        <v>0.79</v>
      </c>
      <c r="BEM19" s="944">
        <v>0.79</v>
      </c>
      <c r="BEN19" s="1129">
        <v>1.06</v>
      </c>
      <c r="BEO19" s="52">
        <v>0.52100000000000002</v>
      </c>
      <c r="BEP19" s="58">
        <v>0.71899999999999997</v>
      </c>
      <c r="BEQ19" s="58">
        <v>0.79400000000000004</v>
      </c>
      <c r="BER19" s="1129">
        <v>0.72</v>
      </c>
      <c r="BES19" s="52"/>
      <c r="BET19" s="1129">
        <v>1.06</v>
      </c>
      <c r="BEU19" s="52">
        <v>0.52100000000000002</v>
      </c>
      <c r="BEV19" s="58">
        <v>0.72799999999999998</v>
      </c>
      <c r="BEW19" s="1129">
        <v>1.06</v>
      </c>
      <c r="BEX19" s="52">
        <v>0.52100000000000002</v>
      </c>
      <c r="BEY19" s="52">
        <v>0.72099999999999997</v>
      </c>
      <c r="BEZ19" s="58">
        <v>0.72499999999999998</v>
      </c>
      <c r="BFA19" s="58">
        <v>0.72399999999999998</v>
      </c>
      <c r="BFB19" s="58">
        <v>0.72899999999999998</v>
      </c>
      <c r="BFC19" s="58">
        <v>0.72499999999999998</v>
      </c>
      <c r="BFD19" s="58">
        <v>0.73399999999999999</v>
      </c>
      <c r="BFE19" s="1129">
        <v>1.06</v>
      </c>
      <c r="BFF19" s="52">
        <v>0.52100000000000002</v>
      </c>
      <c r="BFG19" s="52">
        <v>0.73</v>
      </c>
      <c r="BFH19" s="1129">
        <v>1.06</v>
      </c>
      <c r="BFI19" s="52">
        <v>0.52100000000000002</v>
      </c>
      <c r="BFJ19" s="52">
        <v>0.74299999999999999</v>
      </c>
      <c r="BFK19" s="1129">
        <v>1.06</v>
      </c>
      <c r="BFL19" s="52">
        <v>0.71</v>
      </c>
      <c r="BFM19" s="52">
        <v>0.751</v>
      </c>
      <c r="BFN19" s="52">
        <v>0.74</v>
      </c>
      <c r="BFO19" s="1581"/>
      <c r="BFP19" s="52">
        <v>0.751</v>
      </c>
      <c r="BFQ19" s="6">
        <f t="shared" si="1"/>
        <v>5.7746478873239492E-2</v>
      </c>
      <c r="BFR19" s="1049">
        <v>0.74</v>
      </c>
      <c r="BFS19" s="52">
        <v>0.56000000000000005</v>
      </c>
      <c r="BFT19" s="1049">
        <v>0.54200000000000004</v>
      </c>
      <c r="BFU19" s="1049"/>
      <c r="BFV19" s="1049"/>
      <c r="BFW19" s="1049"/>
      <c r="BFX19" s="1049">
        <v>0.59199999999999997</v>
      </c>
      <c r="BFY19" s="1049"/>
      <c r="BFZ19" s="1049">
        <v>0.54200000000000004</v>
      </c>
      <c r="BGA19" s="1049"/>
      <c r="BGB19" s="1049"/>
      <c r="BGC19" s="1034">
        <v>0.7</v>
      </c>
      <c r="BGD19" s="1024"/>
      <c r="BGE19" s="1049"/>
      <c r="BGF19" s="1049">
        <v>0.59299999999999997</v>
      </c>
      <c r="BGG19" s="1049">
        <v>0.59399999999999997</v>
      </c>
      <c r="BGH19" s="1049">
        <v>0.58899999999999997</v>
      </c>
      <c r="BGI19" s="1049"/>
      <c r="BGJ19" s="1049">
        <v>0.58499999999999996</v>
      </c>
      <c r="BGK19" s="1049">
        <v>0.58499999999999996</v>
      </c>
      <c r="BGL19" s="1049">
        <v>0.59399999999999997</v>
      </c>
      <c r="BGM19" s="1049">
        <v>0.54200000000000004</v>
      </c>
      <c r="BGN19" s="1049">
        <v>0.58599999999999997</v>
      </c>
      <c r="BGO19" s="1049"/>
      <c r="BGP19" s="1049"/>
      <c r="BGQ19" s="1049"/>
      <c r="BGR19" s="1049"/>
      <c r="BGS19" s="1049">
        <v>0.55800000000000005</v>
      </c>
      <c r="BGT19" s="1049">
        <v>0.56799999999999995</v>
      </c>
      <c r="BGU19" s="890"/>
      <c r="BGV19" s="1049">
        <v>0.59</v>
      </c>
      <c r="BGW19" s="1049">
        <v>0.59499999999999997</v>
      </c>
      <c r="BGX19" s="1049">
        <v>0.57299999999999995</v>
      </c>
      <c r="BGY19" s="1035">
        <v>0.74</v>
      </c>
      <c r="BGZ19" s="1035">
        <v>0.56000000000000005</v>
      </c>
      <c r="BHA19" s="1049">
        <v>0.54200000000000004</v>
      </c>
      <c r="BHB19" s="1049"/>
      <c r="BHC19" s="1049"/>
      <c r="BHD19" s="944">
        <v>0.71</v>
      </c>
      <c r="BHE19" s="1023"/>
      <c r="BHF19" s="52">
        <v>0.55700000000000005</v>
      </c>
      <c r="BHG19" s="52">
        <v>0.59</v>
      </c>
      <c r="BHH19" s="52"/>
      <c r="BHI19" s="52">
        <v>0.57999999999999996</v>
      </c>
      <c r="BHJ19" s="52">
        <v>0.53</v>
      </c>
      <c r="BHK19" s="52">
        <v>0.57999999999999996</v>
      </c>
      <c r="BHL19" s="52">
        <v>0.56000000000000005</v>
      </c>
      <c r="BHM19" s="52">
        <v>0.56000000000000005</v>
      </c>
      <c r="BHN19" s="52">
        <v>0.58699999999999997</v>
      </c>
      <c r="BHO19" s="52">
        <v>0.57999999999999996</v>
      </c>
      <c r="BHP19" s="52"/>
      <c r="BHQ19" s="52">
        <v>0.57699999999999996</v>
      </c>
      <c r="BHR19" s="52">
        <v>0.56999999999999995</v>
      </c>
      <c r="BHS19" s="52">
        <v>0.56999999999999995</v>
      </c>
      <c r="BHT19" s="52">
        <v>0.55600000000000005</v>
      </c>
      <c r="BHU19" s="52">
        <v>0.56799999999999995</v>
      </c>
      <c r="BHV19" s="52">
        <v>0.58199999999999996</v>
      </c>
      <c r="BHW19" s="1134"/>
      <c r="BHX19" s="52">
        <v>0.56499999999999995</v>
      </c>
      <c r="BHY19" s="52">
        <v>0.57399999999999995</v>
      </c>
      <c r="BHZ19" s="1134"/>
      <c r="BIA19" s="1035">
        <v>0.74</v>
      </c>
      <c r="BIB19" s="1035">
        <v>0.56000000000000005</v>
      </c>
      <c r="BIC19" s="1049">
        <v>0.54200000000000004</v>
      </c>
      <c r="BID19" s="1049">
        <v>0.54600000000000004</v>
      </c>
      <c r="BIE19" s="1049">
        <v>0.57099999999999995</v>
      </c>
      <c r="BIF19" s="52">
        <v>0.56200000000000006</v>
      </c>
      <c r="BIG19" s="1035">
        <v>0.74</v>
      </c>
      <c r="BIH19" s="1035">
        <v>0.56000000000000005</v>
      </c>
      <c r="BII19" s="1049">
        <v>0.54200000000000004</v>
      </c>
      <c r="BIJ19" s="52">
        <v>0.57099999999999995</v>
      </c>
      <c r="BIK19" s="52">
        <v>0.56799999999999995</v>
      </c>
      <c r="BIL19" s="52">
        <v>0.56799999999999995</v>
      </c>
      <c r="BIM19" s="52">
        <v>0.58399999999999996</v>
      </c>
      <c r="BIN19" s="52">
        <v>0.56299999999999994</v>
      </c>
      <c r="BIO19" s="52">
        <v>0.54700000000000004</v>
      </c>
      <c r="BIP19" s="52">
        <v>0.58899999999999997</v>
      </c>
      <c r="BIQ19" s="52">
        <v>0.59099999999999997</v>
      </c>
      <c r="BIR19" s="52"/>
      <c r="BIS19" s="52"/>
      <c r="BIT19" s="52"/>
      <c r="BIU19" s="52"/>
      <c r="BIV19" s="52"/>
      <c r="BIW19" s="52"/>
      <c r="BIX19" s="52"/>
      <c r="BIY19" s="58"/>
      <c r="BIZ19" s="1032">
        <v>0.74</v>
      </c>
      <c r="BJA19" s="1035">
        <v>0.56000000000000005</v>
      </c>
      <c r="BJB19" s="32">
        <v>0.54200000000000004</v>
      </c>
      <c r="BJC19" s="58"/>
      <c r="BJD19" s="58"/>
      <c r="BJE19" s="58"/>
      <c r="BJF19" s="32"/>
      <c r="BJG19" s="1032">
        <v>0.74</v>
      </c>
      <c r="BJH19" s="1035">
        <v>0.56000000000000005</v>
      </c>
      <c r="BJI19" s="32">
        <v>0.54200000000000004</v>
      </c>
      <c r="BJJ19" s="52"/>
      <c r="BJK19" s="32"/>
      <c r="BJL19" s="58"/>
      <c r="BJM19" s="52"/>
      <c r="BJN19" s="32"/>
      <c r="BJO19" s="1129">
        <v>0.93</v>
      </c>
      <c r="BJP19" s="1129">
        <v>1.06</v>
      </c>
      <c r="BJQ19" s="52">
        <v>0.54200000000000004</v>
      </c>
      <c r="BJR19" s="58"/>
      <c r="BJS19" s="58"/>
      <c r="BJT19" s="52"/>
      <c r="BJU19" s="1129">
        <v>0.93</v>
      </c>
      <c r="BJV19" s="58"/>
      <c r="BJW19" s="1129">
        <v>0.93</v>
      </c>
      <c r="BJX19" s="1129">
        <v>1.06</v>
      </c>
      <c r="BJY19" s="52">
        <v>0.54200000000000004</v>
      </c>
      <c r="BJZ19" s="58"/>
      <c r="BKA19" s="1129">
        <v>0.93</v>
      </c>
      <c r="BKB19" s="1129">
        <v>1.06</v>
      </c>
      <c r="BKC19" s="52">
        <v>0.54200000000000004</v>
      </c>
      <c r="BKD19" s="52"/>
      <c r="BKE19" s="52"/>
      <c r="BKF19" s="52"/>
      <c r="BKG19" s="1129">
        <v>0.93</v>
      </c>
      <c r="BKH19" s="1129">
        <v>1.06</v>
      </c>
      <c r="BKI19" s="52">
        <v>0.54200000000000004</v>
      </c>
      <c r="BKJ19" s="52"/>
      <c r="BKK19" s="52"/>
      <c r="BKL19" s="944">
        <v>0.66</v>
      </c>
      <c r="BKM19" s="1129">
        <v>0.93</v>
      </c>
      <c r="BKN19" s="1129">
        <v>1.06</v>
      </c>
      <c r="BKO19" s="52">
        <v>0.54200000000000004</v>
      </c>
      <c r="BKP19" s="58">
        <v>0.78500000000000003</v>
      </c>
      <c r="BKQ19" s="58">
        <v>0.83899999999999997</v>
      </c>
      <c r="BKR19" s="58">
        <v>0.73799999999999999</v>
      </c>
      <c r="BKS19" s="58"/>
      <c r="BKT19" s="1129">
        <v>0.93</v>
      </c>
      <c r="BKU19" s="1129">
        <v>1.06</v>
      </c>
      <c r="BKV19" s="58">
        <v>0.54200000000000004</v>
      </c>
      <c r="BKW19" s="58">
        <v>0.81599999999999995</v>
      </c>
      <c r="BKX19" s="1129">
        <v>0.93</v>
      </c>
      <c r="BKY19" s="1129">
        <v>1.06</v>
      </c>
      <c r="BKZ19" s="52">
        <v>0.54200000000000004</v>
      </c>
      <c r="BLA19" s="52">
        <v>0.70699999999999996</v>
      </c>
      <c r="BLB19" s="58">
        <v>0.72299999999999998</v>
      </c>
      <c r="BLC19" s="58">
        <v>0.84599999999999997</v>
      </c>
      <c r="BLD19" s="58">
        <v>0.71199999999999997</v>
      </c>
      <c r="BLE19" s="58">
        <v>0.70799999999999996</v>
      </c>
      <c r="BLF19" s="58">
        <v>0.71099999999999997</v>
      </c>
      <c r="BLG19" s="1129">
        <v>0.93</v>
      </c>
      <c r="BLH19" s="1129">
        <v>1.06</v>
      </c>
      <c r="BLI19" s="52">
        <v>0.54200000000000004</v>
      </c>
      <c r="BLJ19" s="52">
        <v>0.70599999999999996</v>
      </c>
      <c r="BLK19" s="1129">
        <v>0.93</v>
      </c>
      <c r="BLL19" s="1129">
        <v>1.06</v>
      </c>
      <c r="BLM19" s="52">
        <v>0.54200000000000004</v>
      </c>
      <c r="BLN19" s="1049">
        <v>0.72199999999999998</v>
      </c>
      <c r="BLO19" s="1129">
        <v>0.93</v>
      </c>
      <c r="BLP19" s="1129">
        <v>1.06</v>
      </c>
      <c r="BLQ19" s="52">
        <v>0.7</v>
      </c>
      <c r="BLR19" s="52">
        <v>0.76</v>
      </c>
      <c r="BLS19" s="52">
        <v>0.74399999999999999</v>
      </c>
      <c r="BLT19" s="52">
        <v>0.747</v>
      </c>
      <c r="BLU19" s="1129">
        <v>0.93</v>
      </c>
      <c r="BLV19" s="1129">
        <v>1.06</v>
      </c>
      <c r="BLW19" s="52">
        <v>0.7</v>
      </c>
      <c r="BLX19" s="52">
        <v>0.78</v>
      </c>
      <c r="BLY19" s="52">
        <v>0.77500000000000002</v>
      </c>
      <c r="BLZ19" s="1129">
        <v>0.93</v>
      </c>
      <c r="BMA19" s="1129">
        <v>1.06</v>
      </c>
      <c r="BMB19" s="52">
        <v>0.7</v>
      </c>
      <c r="BMC19" s="52">
        <v>0.78500000000000003</v>
      </c>
      <c r="BMD19" s="1129">
        <v>0.93</v>
      </c>
      <c r="BME19" s="1129">
        <v>1.06</v>
      </c>
      <c r="BMF19" s="52">
        <v>0.7</v>
      </c>
      <c r="BMG19" s="1523">
        <v>0.84799999999999998</v>
      </c>
      <c r="BMH19" s="6">
        <f t="shared" si="31"/>
        <v>0.21142857142857147</v>
      </c>
      <c r="BMI19" s="1586"/>
      <c r="BMJ19" s="32">
        <v>0.7</v>
      </c>
      <c r="BMK19" s="32">
        <v>0.71</v>
      </c>
      <c r="BML19" s="32">
        <v>0.70399999999999996</v>
      </c>
      <c r="BMM19" s="1586"/>
      <c r="BMN19" s="32">
        <v>0.7</v>
      </c>
      <c r="BMO19" s="32">
        <v>0.71399999999999997</v>
      </c>
      <c r="BMP19" s="32">
        <v>0.70599999999999996</v>
      </c>
      <c r="BMQ19" s="32">
        <v>0.71</v>
      </c>
      <c r="BMR19" s="32">
        <v>0.71899999999999997</v>
      </c>
      <c r="BMS19" s="32">
        <v>0.72099999999999997</v>
      </c>
      <c r="BMT19" s="32">
        <v>0.71299999999999997</v>
      </c>
      <c r="BMU19" s="32">
        <v>0.71199999999999997</v>
      </c>
      <c r="BMV19" s="32">
        <v>0.68700000000000006</v>
      </c>
      <c r="BMW19" s="32">
        <v>0.72299999999999998</v>
      </c>
      <c r="BMX19" s="32">
        <v>0.70499999999999996</v>
      </c>
      <c r="BMY19" s="32">
        <v>0.69799999999999995</v>
      </c>
      <c r="BMZ19" s="32">
        <v>0.71799999999999997</v>
      </c>
      <c r="BNA19" s="32">
        <v>0.70599999999999996</v>
      </c>
      <c r="BNB19" s="32">
        <v>0.73399999999999999</v>
      </c>
      <c r="BNC19" s="32">
        <v>0.71599999999999997</v>
      </c>
      <c r="BND19" s="32">
        <v>0.71899999999999997</v>
      </c>
      <c r="BNE19" s="1022"/>
      <c r="BNF19" s="32">
        <v>0.7</v>
      </c>
      <c r="BNG19" s="58">
        <v>0.73499999999999999</v>
      </c>
      <c r="BNH19" s="58">
        <v>0.75</v>
      </c>
      <c r="BNI19" s="58">
        <v>0.75600000000000001</v>
      </c>
      <c r="BNJ19" s="52">
        <v>0.75</v>
      </c>
      <c r="BNK19" s="1022"/>
      <c r="BNL19" s="52">
        <v>0.67600000000000005</v>
      </c>
      <c r="BNM19" s="1022">
        <v>0.57999999999999996</v>
      </c>
      <c r="BNN19" s="32">
        <v>0.7</v>
      </c>
      <c r="BNO19" s="52">
        <v>0.67600000000000005</v>
      </c>
      <c r="BNP19" s="32">
        <v>0.504</v>
      </c>
      <c r="BNQ19" s="58">
        <v>0.46800000000000003</v>
      </c>
      <c r="BNR19" s="52">
        <v>0.76700000000000002</v>
      </c>
      <c r="BNS19" s="1049">
        <v>0.76</v>
      </c>
      <c r="BNT19" s="1129">
        <v>1.08</v>
      </c>
      <c r="BNU19" s="52">
        <v>0.7</v>
      </c>
      <c r="BNV19" s="58">
        <v>0.75600000000000001</v>
      </c>
      <c r="BNW19" s="58"/>
      <c r="BNX19" s="58">
        <v>0.76400000000000001</v>
      </c>
      <c r="BNY19" s="58">
        <v>0.76200000000000001</v>
      </c>
      <c r="BNZ19" s="1129">
        <v>1.08</v>
      </c>
      <c r="BOA19" s="52">
        <v>0.7</v>
      </c>
      <c r="BOB19" s="58">
        <v>0.48699999999999999</v>
      </c>
      <c r="BOC19" s="52"/>
      <c r="BOD19" s="1129">
        <v>1.08</v>
      </c>
      <c r="BOE19" s="52">
        <v>0.7</v>
      </c>
      <c r="BOF19" s="52"/>
      <c r="BOG19" s="52">
        <v>0.76</v>
      </c>
      <c r="BOH19" s="52">
        <v>0.76400000000000001</v>
      </c>
      <c r="BOI19" s="1129">
        <v>1.08</v>
      </c>
      <c r="BOJ19" s="52">
        <v>0.7</v>
      </c>
      <c r="BOK19" s="52">
        <v>0.76900000000000002</v>
      </c>
      <c r="BOL19" s="58"/>
      <c r="BOM19" s="944">
        <v>0.73</v>
      </c>
      <c r="BON19" s="52">
        <v>0.502</v>
      </c>
      <c r="BOO19" s="1129">
        <v>1.08</v>
      </c>
      <c r="BOP19" s="52">
        <v>0.7</v>
      </c>
      <c r="BOQ19" s="58">
        <v>0.76400000000000001</v>
      </c>
      <c r="BOR19" s="58">
        <v>0.76200000000000001</v>
      </c>
      <c r="BOS19" s="52">
        <v>0.78500000000000003</v>
      </c>
      <c r="BOT19" s="52"/>
      <c r="BOU19" s="1129">
        <v>1.08</v>
      </c>
      <c r="BOV19" s="52">
        <v>0.7</v>
      </c>
      <c r="BOW19" s="58">
        <v>0.77900000000000003</v>
      </c>
      <c r="BOX19" s="1129">
        <v>1.08</v>
      </c>
      <c r="BOY19" s="52">
        <v>0.7</v>
      </c>
      <c r="BOZ19" s="52">
        <v>0.77200000000000002</v>
      </c>
      <c r="BPA19" s="58">
        <v>0.77</v>
      </c>
      <c r="BPB19" s="58">
        <v>0.77800000000000002</v>
      </c>
      <c r="BPC19" s="58">
        <v>0.86399999999999999</v>
      </c>
      <c r="BPD19" s="58">
        <v>0.79800000000000004</v>
      </c>
      <c r="BPE19" s="58">
        <v>0.78500000000000003</v>
      </c>
      <c r="BPF19" s="1129">
        <v>1.08</v>
      </c>
      <c r="BPG19" s="52">
        <v>0.7</v>
      </c>
      <c r="BPH19" s="52">
        <v>0.76700000000000002</v>
      </c>
      <c r="BPI19" s="1129">
        <v>1.08</v>
      </c>
      <c r="BPJ19" s="52">
        <v>0.7</v>
      </c>
      <c r="BPK19" s="1049">
        <v>0.78500000000000003</v>
      </c>
      <c r="BPL19" s="1129">
        <v>1.08</v>
      </c>
      <c r="BPM19" s="52">
        <v>0.82</v>
      </c>
      <c r="BPN19" s="52">
        <v>0.83799999999999997</v>
      </c>
      <c r="BPO19" s="52">
        <v>0.82199999999999995</v>
      </c>
      <c r="BPP19" s="52">
        <v>0.84099999999999997</v>
      </c>
      <c r="BPQ19" s="1129">
        <v>1.08</v>
      </c>
      <c r="BPR19" s="52">
        <v>0.82</v>
      </c>
      <c r="BPS19" s="52">
        <v>0.82399999999999995</v>
      </c>
      <c r="BPT19" s="52">
        <v>0.82899999999999996</v>
      </c>
      <c r="BPU19" s="1129">
        <v>1.08</v>
      </c>
      <c r="BPV19" s="52">
        <v>0.82</v>
      </c>
      <c r="BPW19" s="54">
        <v>0.83499999999999996</v>
      </c>
      <c r="BPX19" s="1129">
        <v>1.08</v>
      </c>
      <c r="BPY19" s="52">
        <v>0.82</v>
      </c>
      <c r="BPZ19" s="1523">
        <v>0.86599999999999999</v>
      </c>
      <c r="BQA19" s="6">
        <f t="shared" si="32"/>
        <v>5.6097560975609806E-2</v>
      </c>
      <c r="BQB19" s="1210">
        <v>0.55000000000000004</v>
      </c>
      <c r="BQC19" s="1211">
        <f t="shared" si="2"/>
        <v>0.60500000000000009</v>
      </c>
      <c r="BQD19" s="52">
        <f t="shared" si="3"/>
        <v>0.55000000000000004</v>
      </c>
      <c r="BQE19" s="52"/>
      <c r="BQF19" s="52"/>
      <c r="BQG19" s="52"/>
      <c r="BQH19" s="52"/>
      <c r="BQI19" s="52"/>
      <c r="BQJ19" s="52"/>
      <c r="BQK19" s="52">
        <v>0.6</v>
      </c>
      <c r="BQL19" s="52"/>
      <c r="BQM19" s="52">
        <v>0.59099999999999997</v>
      </c>
      <c r="BQN19" s="52">
        <v>0.59899999999999998</v>
      </c>
      <c r="BQO19" s="52">
        <v>0.61</v>
      </c>
      <c r="BQP19" s="52">
        <v>0.61799999999999999</v>
      </c>
      <c r="BQQ19" s="52">
        <v>0.623</v>
      </c>
      <c r="BQR19" s="52">
        <v>0.63100000000000001</v>
      </c>
      <c r="BQS19" s="52">
        <v>0.61099999999999999</v>
      </c>
      <c r="BQT19" s="52">
        <v>0.622</v>
      </c>
      <c r="BQU19" s="52">
        <v>0.60499999999999998</v>
      </c>
      <c r="BQV19" s="1210">
        <v>0.55000000000000004</v>
      </c>
      <c r="BQW19" s="1587">
        <f t="shared" si="33"/>
        <v>0.60500000000000009</v>
      </c>
      <c r="BQX19" s="58">
        <f t="shared" si="34"/>
        <v>0.55000000000000004</v>
      </c>
      <c r="BQY19" s="52">
        <v>0.6</v>
      </c>
      <c r="BQZ19" s="58">
        <v>0.55200000000000005</v>
      </c>
      <c r="BRA19" s="58">
        <v>0.56699999999999995</v>
      </c>
      <c r="BRB19" s="58">
        <v>0.54500000000000004</v>
      </c>
      <c r="BRC19" s="1022"/>
      <c r="BRD19" s="52">
        <v>0.57499999999999996</v>
      </c>
      <c r="BRE19" s="1210">
        <v>0.55000000000000004</v>
      </c>
      <c r="BRF19" s="1587">
        <f t="shared" si="35"/>
        <v>0.60500000000000009</v>
      </c>
      <c r="BRG19" s="58">
        <f t="shared" si="36"/>
        <v>0.55000000000000004</v>
      </c>
      <c r="BRH19" s="52">
        <v>0.6</v>
      </c>
      <c r="BRI19" s="52">
        <v>0.58499999999999996</v>
      </c>
      <c r="BRJ19" s="52">
        <v>0.61</v>
      </c>
      <c r="BRK19" s="58">
        <v>0.58199999999999996</v>
      </c>
      <c r="BRL19" s="52">
        <v>0.60499999999999998</v>
      </c>
      <c r="BRM19" s="52">
        <v>0.58199999999999996</v>
      </c>
      <c r="BRN19" s="1210">
        <v>0.55000000000000004</v>
      </c>
      <c r="BRO19" s="1587">
        <f t="shared" si="37"/>
        <v>0.60500000000000009</v>
      </c>
      <c r="BRP19" s="58">
        <f t="shared" si="38"/>
        <v>0.58199999999999996</v>
      </c>
      <c r="BRQ19" s="52">
        <v>0.93</v>
      </c>
      <c r="BRR19" s="58">
        <v>0.56399999999999995</v>
      </c>
      <c r="BRS19" s="58">
        <v>0.55600000000000005</v>
      </c>
      <c r="BRT19" s="58">
        <v>0.55200000000000005</v>
      </c>
      <c r="BRU19" s="58">
        <v>0.56000000000000005</v>
      </c>
      <c r="BRV19" s="58">
        <v>0.57099999999999995</v>
      </c>
      <c r="BRW19" s="58">
        <v>0.57399999999999995</v>
      </c>
      <c r="BRX19" s="58">
        <v>0.55400000000000005</v>
      </c>
      <c r="BRY19" s="58">
        <v>0.55300000000000005</v>
      </c>
      <c r="BRZ19" s="58">
        <f t="shared" si="39"/>
        <v>0.57399999999999995</v>
      </c>
      <c r="BSA19" s="52">
        <v>0.93</v>
      </c>
      <c r="BSB19" s="58">
        <v>0.58099999999999996</v>
      </c>
      <c r="BSC19" s="58">
        <v>0.57399999999999995</v>
      </c>
      <c r="BSD19" s="58">
        <f t="shared" si="40"/>
        <v>0.57399999999999995</v>
      </c>
      <c r="BSE19" s="52">
        <v>0.93</v>
      </c>
      <c r="BSF19" s="52">
        <v>0.58499999999999996</v>
      </c>
      <c r="BSG19" s="52">
        <v>0.61399999999999999</v>
      </c>
      <c r="BSH19" s="52">
        <v>0.58599999999999997</v>
      </c>
      <c r="BSI19" s="52">
        <v>0.60699999999999998</v>
      </c>
      <c r="BSJ19" s="52">
        <v>0.58899999999999997</v>
      </c>
      <c r="BSK19" s="52">
        <v>0.60599999999999998</v>
      </c>
      <c r="BSL19" s="58">
        <f t="shared" si="41"/>
        <v>0.57399999999999995</v>
      </c>
      <c r="BSM19" s="52">
        <v>0.93</v>
      </c>
      <c r="BSN19" s="52">
        <v>0.55400000000000005</v>
      </c>
      <c r="BSO19" s="52">
        <v>0.57599999999999996</v>
      </c>
      <c r="BSP19" s="52">
        <v>0.60499999999999998</v>
      </c>
      <c r="BSQ19" s="52">
        <v>0.63500000000000001</v>
      </c>
      <c r="BSR19" s="944"/>
      <c r="BSS19" s="944"/>
      <c r="BST19" s="52">
        <v>0.59</v>
      </c>
      <c r="BSU19" s="52">
        <v>0.59699999999999998</v>
      </c>
      <c r="BSV19" s="58">
        <f t="shared" si="59"/>
        <v>0.55400000000000005</v>
      </c>
      <c r="BSW19" s="52">
        <v>0.93</v>
      </c>
      <c r="BSX19" s="52">
        <v>0.63</v>
      </c>
      <c r="BSY19" s="52">
        <v>0.63</v>
      </c>
      <c r="BSZ19" s="52">
        <v>0.63100000000000001</v>
      </c>
      <c r="BTA19" s="58">
        <v>0.63500000000000001</v>
      </c>
      <c r="BTB19" s="58">
        <v>0.60399999999999998</v>
      </c>
      <c r="BTC19" s="58">
        <v>0.56599999999999995</v>
      </c>
      <c r="BTD19" s="58">
        <v>0.56799999999999995</v>
      </c>
      <c r="BTE19" s="58">
        <v>0.56699999999999995</v>
      </c>
      <c r="BTF19" s="58">
        <f t="shared" si="60"/>
        <v>0.63</v>
      </c>
      <c r="BTG19" s="58">
        <v>0.93</v>
      </c>
      <c r="BTH19" s="52">
        <v>0.58099999999999996</v>
      </c>
      <c r="BTI19" s="58">
        <v>0.57299999999999995</v>
      </c>
      <c r="BTJ19" s="58">
        <f t="shared" si="44"/>
        <v>0.63</v>
      </c>
      <c r="BTK19" s="58">
        <v>0.93</v>
      </c>
      <c r="BTL19" s="58">
        <v>0.56499999999999995</v>
      </c>
      <c r="BTM19" s="58">
        <v>0.56899999999999995</v>
      </c>
      <c r="BTN19" s="58">
        <v>0.56599999999999995</v>
      </c>
      <c r="BTO19" s="58">
        <v>0.58199999999999996</v>
      </c>
      <c r="BTP19" s="58">
        <v>0.57999999999999996</v>
      </c>
      <c r="BTQ19" s="58">
        <v>0.57599999999999996</v>
      </c>
      <c r="BTR19" s="58">
        <v>0.627</v>
      </c>
      <c r="BTS19" s="58">
        <v>0.6</v>
      </c>
      <c r="BTT19" s="58">
        <v>0.56699999999999995</v>
      </c>
      <c r="BTU19" s="58">
        <v>0.58299999999999996</v>
      </c>
      <c r="BTV19" s="58">
        <v>0.58399999999999996</v>
      </c>
      <c r="BTW19" s="58">
        <v>0.59799999999999998</v>
      </c>
      <c r="BTX19" s="58">
        <v>0.57899999999999996</v>
      </c>
      <c r="BTY19" s="58">
        <v>0.57799999999999996</v>
      </c>
      <c r="BTZ19" s="58">
        <f t="shared" si="45"/>
        <v>0.58399999999999996</v>
      </c>
      <c r="BUA19" s="58">
        <v>0.93</v>
      </c>
      <c r="BUB19" s="52">
        <v>0.57099999999999995</v>
      </c>
      <c r="BUC19" s="52">
        <v>0.57699999999999996</v>
      </c>
      <c r="BUD19" s="58">
        <v>0.93</v>
      </c>
      <c r="BUE19" s="58">
        <v>0.57999999999999996</v>
      </c>
      <c r="BUF19" s="58">
        <v>0.59499999999999997</v>
      </c>
      <c r="BUG19" s="52">
        <v>0.57999999999999996</v>
      </c>
      <c r="BUH19" s="52">
        <v>0.58899999999999997</v>
      </c>
      <c r="BUI19" s="52">
        <v>0.61399999999999999</v>
      </c>
      <c r="BUJ19" s="52">
        <v>0.60099999999999998</v>
      </c>
      <c r="BUK19" s="52">
        <v>0.61299999999999999</v>
      </c>
      <c r="BUL19" s="1049"/>
      <c r="BUM19" s="52">
        <v>0.60199999999999998</v>
      </c>
      <c r="BUN19" s="52">
        <v>0.61099999999999999</v>
      </c>
      <c r="BUO19" s="52">
        <v>0.57999999999999996</v>
      </c>
      <c r="BUP19" s="54">
        <v>0.59</v>
      </c>
      <c r="BUQ19" s="54">
        <v>0.59499999999999997</v>
      </c>
      <c r="BUR19" s="52">
        <v>0.57999999999999996</v>
      </c>
      <c r="BUS19" s="54">
        <v>0.629</v>
      </c>
      <c r="BUT19" s="54">
        <v>0.61899999999999999</v>
      </c>
      <c r="BUU19" s="52">
        <v>0.57999999999999996</v>
      </c>
      <c r="BUV19" s="52"/>
      <c r="BUW19" s="52"/>
      <c r="BUX19" s="6">
        <f t="shared" si="46"/>
        <v>-1</v>
      </c>
      <c r="BUY19" s="6">
        <f t="shared" si="47"/>
        <v>-1</v>
      </c>
      <c r="BUZ19" s="1310">
        <v>0.73</v>
      </c>
      <c r="BVA19" s="58">
        <v>0.71799999999999997</v>
      </c>
      <c r="BVB19" s="1310">
        <v>0.73</v>
      </c>
      <c r="BVC19" s="1523">
        <v>0.70599999999999996</v>
      </c>
      <c r="BVD19" s="58">
        <v>0.72499999999999998</v>
      </c>
      <c r="BVE19" s="1523">
        <v>0.72899999999999998</v>
      </c>
      <c r="BVF19" s="58">
        <v>0.72099999999999997</v>
      </c>
      <c r="BVG19" s="58">
        <v>0.72399999999999998</v>
      </c>
      <c r="BVH19" s="58">
        <v>0.70699999999999996</v>
      </c>
      <c r="BVI19" s="908">
        <v>0.62</v>
      </c>
      <c r="BVJ19" s="1310">
        <v>0.73</v>
      </c>
      <c r="BVK19" s="52">
        <v>0.72099999999999997</v>
      </c>
      <c r="BVL19" s="908">
        <v>0.62</v>
      </c>
      <c r="BVM19" s="1310">
        <v>0.73</v>
      </c>
      <c r="BVN19" s="52">
        <v>0.72699999999999998</v>
      </c>
      <c r="BVO19" s="908">
        <v>0.62</v>
      </c>
      <c r="BVP19" s="1310">
        <v>0.7</v>
      </c>
      <c r="BVQ19" s="1523">
        <v>0.72699999999999998</v>
      </c>
      <c r="BVR19" s="1523">
        <v>0.72699999999999998</v>
      </c>
      <c r="BVS19" s="1049"/>
      <c r="BVT19" s="1523">
        <v>0.754</v>
      </c>
      <c r="BVU19" s="908">
        <v>0.62</v>
      </c>
      <c r="BVV19" s="1310">
        <v>0.7</v>
      </c>
      <c r="BVW19" s="52">
        <v>0.74399999999999999</v>
      </c>
      <c r="BVX19" s="52">
        <v>0.748</v>
      </c>
      <c r="BVY19" s="908">
        <v>0.62</v>
      </c>
      <c r="BVZ19" s="1310">
        <v>0.7</v>
      </c>
      <c r="BWA19" s="54">
        <v>0.75600000000000001</v>
      </c>
      <c r="BWB19" s="908">
        <v>0.62</v>
      </c>
      <c r="BWC19" s="1310">
        <v>0.7</v>
      </c>
      <c r="BWD19" s="1523">
        <v>0.80600000000000005</v>
      </c>
      <c r="BWE19" s="908">
        <v>0.62</v>
      </c>
      <c r="BWF19" s="1310">
        <v>0.7</v>
      </c>
      <c r="BWG19" s="36"/>
      <c r="BWH19" s="6">
        <f t="shared" si="4"/>
        <v>-1</v>
      </c>
      <c r="BWI19" s="944"/>
      <c r="BWJ19" s="52">
        <v>0.60299999999999998</v>
      </c>
      <c r="BWK19" s="1049"/>
      <c r="BWL19" s="52">
        <v>0.48399999999999999</v>
      </c>
      <c r="BWM19" s="58">
        <v>0.47899999999999998</v>
      </c>
      <c r="BWN19" s="944"/>
      <c r="BWO19" s="52">
        <v>0.60299999999999998</v>
      </c>
      <c r="BWP19" s="1049"/>
      <c r="BWQ19" s="52">
        <v>0.48399999999999999</v>
      </c>
      <c r="BWR19" s="52">
        <v>0.47699999999999998</v>
      </c>
      <c r="BWS19" s="58">
        <v>0.47599999999999998</v>
      </c>
      <c r="BWT19" s="58">
        <v>0.48399999999999999</v>
      </c>
      <c r="BWU19" s="58">
        <v>0.48099999999999998</v>
      </c>
      <c r="BWV19" s="58">
        <v>0.50900000000000001</v>
      </c>
      <c r="BWW19" s="58">
        <v>0.50600000000000001</v>
      </c>
      <c r="BWX19" s="1596">
        <v>0.39</v>
      </c>
      <c r="BWY19" s="1310">
        <v>0.48399999999999999</v>
      </c>
      <c r="BWZ19" s="52">
        <v>0.47499999999999998</v>
      </c>
      <c r="BXA19" s="1596">
        <v>0.39</v>
      </c>
      <c r="BXB19" s="1310">
        <v>0.48399999999999999</v>
      </c>
      <c r="BXC19" s="52">
        <v>0.50900000000000001</v>
      </c>
      <c r="BXD19" s="944">
        <v>0.39</v>
      </c>
      <c r="BXE19" s="1523">
        <v>0.47</v>
      </c>
      <c r="BXF19" s="1523">
        <v>0.50700000000000001</v>
      </c>
      <c r="BXG19" s="1523">
        <v>0.50900000000000001</v>
      </c>
      <c r="BXH19" s="32"/>
      <c r="BXI19" s="1523">
        <v>0.50600000000000001</v>
      </c>
      <c r="BXJ19" s="944">
        <v>0.39</v>
      </c>
      <c r="BXK19" s="1523">
        <v>0.47</v>
      </c>
      <c r="BXL19" s="52">
        <v>0.49099999999999999</v>
      </c>
      <c r="BXM19" s="944">
        <v>0.39</v>
      </c>
      <c r="BXN19" s="1523">
        <v>0.47</v>
      </c>
      <c r="BXO19" s="1523">
        <v>0.53300000000000003</v>
      </c>
      <c r="BXP19" s="944">
        <v>0.39</v>
      </c>
      <c r="BXQ19" s="1523">
        <v>0.47</v>
      </c>
      <c r="BXR19" s="36"/>
      <c r="BXS19" s="6">
        <f t="shared" si="5"/>
        <v>-1</v>
      </c>
      <c r="BXT19" s="1049">
        <v>0.60099999999999998</v>
      </c>
      <c r="BXU19" s="52">
        <v>0.623</v>
      </c>
      <c r="BXV19" s="52">
        <v>0.61499999999999999</v>
      </c>
      <c r="BXW19" s="58">
        <v>0.60499999999999998</v>
      </c>
      <c r="BXX19" s="58">
        <v>0.61299999999999999</v>
      </c>
      <c r="BXY19" s="58">
        <v>0.60599999999999998</v>
      </c>
      <c r="BXZ19" s="58">
        <v>0.625</v>
      </c>
      <c r="BYA19" s="944">
        <v>0.48</v>
      </c>
      <c r="BYB19" s="1310">
        <v>0.60099999999999998</v>
      </c>
      <c r="BYC19" s="52">
        <v>0.60899999999999999</v>
      </c>
      <c r="BYD19" s="944">
        <v>0.48</v>
      </c>
      <c r="BYE19" s="1523">
        <v>0.63</v>
      </c>
      <c r="BYF19" s="1523">
        <v>0.624</v>
      </c>
      <c r="BYG19" s="944">
        <v>0.48</v>
      </c>
      <c r="BYH19" s="1523">
        <v>0.63</v>
      </c>
      <c r="BYI19" s="1523">
        <v>0.64300000000000002</v>
      </c>
      <c r="BYJ19" s="1523">
        <v>0.65400000000000003</v>
      </c>
      <c r="BYK19" s="944"/>
      <c r="BYL19" s="1523">
        <v>0.64600000000000002</v>
      </c>
      <c r="BYM19" s="944">
        <v>0.48</v>
      </c>
      <c r="BYN19" s="1523">
        <v>0.63</v>
      </c>
      <c r="BYO19" s="52">
        <v>0.64</v>
      </c>
      <c r="BYP19" s="944">
        <v>0.48</v>
      </c>
      <c r="BYQ19" s="1523">
        <v>0.63</v>
      </c>
      <c r="BYR19" s="1523">
        <v>0.67400000000000004</v>
      </c>
      <c r="BYS19" s="944">
        <v>0.48</v>
      </c>
      <c r="BYT19" s="1523">
        <v>0.63</v>
      </c>
      <c r="BYU19" s="36"/>
      <c r="BYV19" s="6">
        <f t="shared" si="6"/>
        <v>-1</v>
      </c>
      <c r="BYW19" s="1368">
        <v>0.49299999999999999</v>
      </c>
      <c r="BYX19" s="1375">
        <v>0.48699999999999999</v>
      </c>
      <c r="BYY19" s="1368">
        <v>0.49399999999999999</v>
      </c>
      <c r="BYZ19" s="1368">
        <v>0.499</v>
      </c>
      <c r="BZA19" s="1375">
        <v>0.48699999999999999</v>
      </c>
      <c r="BZB19" s="52">
        <v>0.495</v>
      </c>
      <c r="BZC19" s="1375">
        <v>0.48699999999999999</v>
      </c>
      <c r="BZD19" s="1523">
        <v>0.59099999999999997</v>
      </c>
      <c r="BZE19" s="1596"/>
      <c r="BZF19" s="1523">
        <v>0.48299999999999998</v>
      </c>
      <c r="BZG19" s="1523">
        <v>0.52300000000000002</v>
      </c>
      <c r="BZH19" s="1523">
        <v>0.52100000000000002</v>
      </c>
      <c r="BZI19" s="1581"/>
      <c r="BZJ19" s="1523">
        <v>0.53700000000000003</v>
      </c>
      <c r="BZK19" s="1596"/>
      <c r="BZL19" s="1523">
        <v>0.48299999999999998</v>
      </c>
      <c r="BZM19" s="52">
        <v>0.54600000000000004</v>
      </c>
      <c r="BZN19" s="1596"/>
      <c r="BZO19" s="1523">
        <v>0.48299999999999998</v>
      </c>
      <c r="BZP19" s="1523">
        <v>0.54300000000000004</v>
      </c>
      <c r="BZQ19" s="1596"/>
      <c r="BZR19" s="1523">
        <v>0.48299999999999998</v>
      </c>
      <c r="BZS19" s="36"/>
      <c r="BZT19" s="6">
        <f t="shared" si="48"/>
        <v>-1</v>
      </c>
      <c r="BZU19" s="52">
        <v>0.627</v>
      </c>
      <c r="BZV19" s="52">
        <f t="shared" si="49"/>
        <v>0.627</v>
      </c>
      <c r="BZW19" s="36"/>
      <c r="BZX19" s="966">
        <f t="shared" si="50"/>
        <v>-1</v>
      </c>
      <c r="BZY19" s="52">
        <v>0.67100000000000004</v>
      </c>
      <c r="BZZ19" s="52">
        <f t="shared" si="51"/>
        <v>0.67100000000000004</v>
      </c>
      <c r="CAA19" s="36"/>
      <c r="CAB19" s="966">
        <f t="shared" si="52"/>
        <v>-1</v>
      </c>
      <c r="CAC19" s="52">
        <v>0.63400000000000001</v>
      </c>
      <c r="CAD19" s="52">
        <f t="shared" si="53"/>
        <v>0.63400000000000001</v>
      </c>
      <c r="CAE19" s="36"/>
      <c r="CAF19" s="966">
        <f t="shared" si="54"/>
        <v>-1</v>
      </c>
      <c r="CAG19" s="1049"/>
      <c r="CAH19" s="1049"/>
      <c r="CAI19" s="32"/>
      <c r="CAJ19" s="58" t="str">
        <f t="shared" si="7"/>
        <v>1. Better than baseline</v>
      </c>
      <c r="CAK19" s="58" t="str">
        <f t="shared" si="8"/>
        <v xml:space="preserve">1. Better than baseline </v>
      </c>
      <c r="CAL19" s="58" t="str">
        <f t="shared" si="9"/>
        <v xml:space="preserve">1. Better than baseline </v>
      </c>
      <c r="CAM19" s="58" t="str">
        <f t="shared" si="10"/>
        <v xml:space="preserve">1. Better than baseline </v>
      </c>
      <c r="CAN19" s="58" t="str">
        <f t="shared" si="11"/>
        <v xml:space="preserve">1. Better than baseline </v>
      </c>
      <c r="CAO19" s="58" t="str">
        <f t="shared" si="12"/>
        <v>3. Missing baseline</v>
      </c>
      <c r="CAP19" s="52" t="str">
        <f t="shared" si="13"/>
        <v>3. Missing baseline</v>
      </c>
      <c r="CAQ19" s="58" t="str">
        <f t="shared" si="14"/>
        <v>2. Within 10% deviation from baseline</v>
      </c>
      <c r="CAR19" s="52" t="str">
        <f t="shared" si="15"/>
        <v>3. Missing baseline</v>
      </c>
      <c r="CAS19" s="54" t="str">
        <f t="shared" si="16"/>
        <v>2. Within 10% deviation from baseline</v>
      </c>
      <c r="CAT19" s="54" t="str">
        <f t="shared" si="17"/>
        <v xml:space="preserve">1. Better than baseline </v>
      </c>
      <c r="CAU19" s="1382" t="str">
        <f t="shared" si="18"/>
        <v xml:space="preserve">1. Better than baseline </v>
      </c>
      <c r="CAV19" s="1382" t="str">
        <f t="shared" si="19"/>
        <v xml:space="preserve">1. Better than baseline </v>
      </c>
      <c r="CAW19" s="1382" t="str">
        <f t="shared" si="20"/>
        <v xml:space="preserve">1. Better than baseline </v>
      </c>
      <c r="CAX19" s="1382" t="str">
        <f t="shared" si="21"/>
        <v xml:space="preserve">1. Better than baseline </v>
      </c>
    </row>
    <row r="20" spans="1:2237" ht="29.5" thickBot="1" x14ac:dyDescent="0.4">
      <c r="A20" s="127" t="s">
        <v>3903</v>
      </c>
      <c r="B20" s="127" t="s">
        <v>3904</v>
      </c>
      <c r="C20" s="127" t="s">
        <v>3905</v>
      </c>
      <c r="D20" s="902">
        <v>18</v>
      </c>
      <c r="E20" s="27" t="s">
        <v>3905</v>
      </c>
      <c r="F20" s="128" t="s">
        <v>3908</v>
      </c>
      <c r="G20" s="113" t="s">
        <v>17</v>
      </c>
      <c r="H20" s="121" t="s">
        <v>18</v>
      </c>
      <c r="I20" s="122" t="s">
        <v>3908</v>
      </c>
      <c r="J20" s="343" t="s">
        <v>3909</v>
      </c>
      <c r="K20" s="27">
        <v>0.97</v>
      </c>
      <c r="L20" s="27">
        <v>0.78</v>
      </c>
      <c r="M20" s="27"/>
      <c r="N20" s="27"/>
      <c r="O20" s="27"/>
      <c r="P20" s="53"/>
      <c r="Q20" s="53"/>
      <c r="R20" s="53">
        <v>0.78</v>
      </c>
      <c r="S20" s="53"/>
      <c r="T20" s="53"/>
      <c r="U20" s="53">
        <v>0.94499999999999995</v>
      </c>
      <c r="V20" s="1042"/>
      <c r="W20" s="913">
        <v>0.94699999999999995</v>
      </c>
      <c r="X20" s="913"/>
      <c r="Y20" s="53"/>
      <c r="Z20" s="913"/>
      <c r="AA20" s="53"/>
      <c r="AB20" s="53"/>
      <c r="AC20" s="376"/>
      <c r="AD20" s="973"/>
      <c r="AE20" s="973"/>
      <c r="AF20" s="973"/>
      <c r="AG20" s="973"/>
      <c r="AH20" s="27">
        <v>0.78</v>
      </c>
      <c r="AI20" s="27"/>
      <c r="AJ20" s="27"/>
      <c r="AK20" s="27"/>
      <c r="AL20" s="27"/>
      <c r="AM20" s="341"/>
      <c r="AN20" s="27"/>
      <c r="AO20" s="27">
        <v>0.78</v>
      </c>
      <c r="AP20" s="27"/>
      <c r="AQ20" s="27"/>
      <c r="AR20" s="27"/>
      <c r="AS20" s="53"/>
      <c r="AT20" s="53"/>
      <c r="AU20" s="53">
        <v>1.01</v>
      </c>
      <c r="AV20" s="53"/>
      <c r="AW20" s="53">
        <v>0.78</v>
      </c>
      <c r="AX20" s="53"/>
      <c r="AY20" s="27"/>
      <c r="AZ20" s="27"/>
      <c r="BA20" s="221"/>
      <c r="BB20" s="27"/>
      <c r="BC20" s="27"/>
      <c r="BD20" s="27"/>
      <c r="BE20" s="27"/>
      <c r="BF20" s="27">
        <v>0.78</v>
      </c>
      <c r="BG20" s="27"/>
      <c r="BH20" s="27"/>
      <c r="BI20" s="27"/>
      <c r="BJ20" s="27"/>
      <c r="BK20" s="27"/>
      <c r="BL20" s="27"/>
      <c r="BM20" s="27"/>
      <c r="BN20" s="27"/>
      <c r="BO20" s="27"/>
      <c r="BP20" s="27">
        <v>0.78</v>
      </c>
      <c r="BQ20" s="27"/>
      <c r="BR20" s="27"/>
      <c r="BS20" s="27"/>
      <c r="BT20" s="27"/>
      <c r="BU20" s="27"/>
      <c r="BV20" s="27"/>
      <c r="BW20" s="27"/>
      <c r="BX20" s="27"/>
      <c r="BY20" s="27"/>
      <c r="BZ20" s="972">
        <v>1.05</v>
      </c>
      <c r="CA20" s="390"/>
      <c r="CB20" s="972"/>
      <c r="CC20" s="27">
        <v>0.78</v>
      </c>
      <c r="CD20" s="972"/>
      <c r="CE20" s="972"/>
      <c r="CF20" s="972"/>
      <c r="CG20" s="972"/>
      <c r="CH20" s="972"/>
      <c r="CI20" s="27"/>
      <c r="CJ20" s="27"/>
      <c r="CK20" s="27"/>
      <c r="CL20" s="27"/>
      <c r="CM20" s="27">
        <v>0.78</v>
      </c>
      <c r="CN20" s="27"/>
      <c r="CO20" s="27"/>
      <c r="CP20" s="27"/>
      <c r="CQ20" s="27"/>
      <c r="CR20" s="27"/>
      <c r="CS20" s="221">
        <v>1.03</v>
      </c>
      <c r="CT20" s="27"/>
      <c r="CU20" s="27"/>
      <c r="CV20" s="27">
        <v>0.78</v>
      </c>
      <c r="CW20" s="221">
        <v>1.04</v>
      </c>
      <c r="CX20" s="27"/>
      <c r="CY20" s="27"/>
      <c r="CZ20" s="27"/>
      <c r="DA20" s="27"/>
      <c r="DB20" s="27"/>
      <c r="DC20" s="27"/>
      <c r="DD20" s="27"/>
      <c r="DE20" s="27"/>
      <c r="DF20" s="27"/>
      <c r="DG20" s="27">
        <v>0.78</v>
      </c>
      <c r="DH20" s="27"/>
      <c r="DI20" s="27"/>
      <c r="DJ20" s="27"/>
      <c r="DK20" s="876"/>
      <c r="DL20" s="27"/>
      <c r="DM20" s="27"/>
      <c r="DN20" s="27"/>
      <c r="DO20" s="27"/>
      <c r="DP20" s="27"/>
      <c r="DQ20" s="910">
        <v>1.05</v>
      </c>
      <c r="DR20" s="27"/>
      <c r="DS20" s="27"/>
      <c r="DT20" s="27"/>
      <c r="DU20" s="910">
        <v>1.05</v>
      </c>
      <c r="DV20" s="27">
        <v>0.78</v>
      </c>
      <c r="DW20" s="910"/>
      <c r="DX20" s="910"/>
      <c r="DY20" s="910"/>
      <c r="DZ20" s="910"/>
      <c r="EA20" s="910"/>
      <c r="EB20" s="390"/>
      <c r="EC20" s="390"/>
      <c r="ED20" s="27"/>
      <c r="EE20" s="910">
        <v>0.97</v>
      </c>
      <c r="EF20" s="910"/>
      <c r="EG20" s="27"/>
      <c r="EH20" s="27">
        <v>0.97</v>
      </c>
      <c r="EI20" s="984">
        <v>0.96</v>
      </c>
      <c r="EJ20" s="27">
        <v>0.78</v>
      </c>
      <c r="EK20" s="27"/>
      <c r="EL20" s="984"/>
      <c r="EM20" s="27"/>
      <c r="EN20" s="27"/>
      <c r="EO20" s="27"/>
      <c r="EP20" s="53"/>
      <c r="EQ20" s="53"/>
      <c r="ER20" s="1047">
        <v>0.95</v>
      </c>
      <c r="ES20" s="53"/>
      <c r="ET20" s="53"/>
      <c r="EU20" s="27"/>
      <c r="EV20" s="1047">
        <v>0.95</v>
      </c>
      <c r="EW20" s="1047"/>
      <c r="EX20" s="1047"/>
      <c r="EY20" s="1047"/>
      <c r="EZ20" s="1047"/>
      <c r="FA20" s="1047"/>
      <c r="FB20" s="1047"/>
      <c r="FC20" s="1047"/>
      <c r="FD20" s="53"/>
      <c r="FE20" s="1037">
        <v>0.96</v>
      </c>
      <c r="FF20" s="53"/>
      <c r="FG20" s="53"/>
      <c r="FH20" s="1037">
        <v>0.97</v>
      </c>
      <c r="FI20" s="1025"/>
      <c r="FJ20" s="1037">
        <v>0.98</v>
      </c>
      <c r="FK20" s="53"/>
      <c r="FL20" s="53"/>
      <c r="FM20" s="27">
        <v>0.97</v>
      </c>
      <c r="FN20" s="984">
        <v>0.96</v>
      </c>
      <c r="FO20" s="27">
        <v>0.78</v>
      </c>
      <c r="FP20" s="27"/>
      <c r="FQ20" s="27"/>
      <c r="FR20" s="53"/>
      <c r="FS20" s="27">
        <v>0.97</v>
      </c>
      <c r="FT20" s="984">
        <v>0.96</v>
      </c>
      <c r="FU20" s="27">
        <v>0.78</v>
      </c>
      <c r="FV20" s="53"/>
      <c r="FW20" s="53"/>
      <c r="FX20" s="53"/>
      <c r="FY20" s="53"/>
      <c r="FZ20" s="27"/>
      <c r="GA20" s="27"/>
      <c r="GB20" s="27"/>
      <c r="GC20" s="27"/>
      <c r="GD20" s="27"/>
      <c r="GE20" s="27"/>
      <c r="GF20" s="27"/>
      <c r="GG20" s="27"/>
      <c r="GH20" s="894">
        <f t="shared" si="22"/>
        <v>-1</v>
      </c>
      <c r="GI20" s="913">
        <v>1.05</v>
      </c>
      <c r="GJ20" s="913">
        <v>0.81</v>
      </c>
      <c r="GK20" s="913"/>
      <c r="GL20" s="913"/>
      <c r="GM20" s="913"/>
      <c r="GN20" s="913"/>
      <c r="GO20" s="27">
        <v>0.81</v>
      </c>
      <c r="GP20" s="913"/>
      <c r="GQ20" s="913"/>
      <c r="GR20" s="53"/>
      <c r="GS20" s="53"/>
      <c r="GT20" s="27"/>
      <c r="GU20" s="27"/>
      <c r="GV20" s="27"/>
      <c r="GW20" s="27"/>
      <c r="GX20" s="27"/>
      <c r="GY20" s="27"/>
      <c r="GZ20" s="27"/>
      <c r="HA20" s="27">
        <v>0.81</v>
      </c>
      <c r="HB20" s="27"/>
      <c r="HC20" s="27"/>
      <c r="HD20" s="27"/>
      <c r="HE20" s="27"/>
      <c r="HF20" s="27"/>
      <c r="HG20" s="27">
        <v>0.81</v>
      </c>
      <c r="HH20" s="27"/>
      <c r="HI20" s="27"/>
      <c r="HJ20" s="27"/>
      <c r="HK20" s="27">
        <v>0.81</v>
      </c>
      <c r="HL20" s="27"/>
      <c r="HM20" s="27"/>
      <c r="HN20" s="27"/>
      <c r="HO20" s="27">
        <v>1.03</v>
      </c>
      <c r="HP20" s="27"/>
      <c r="HQ20" s="27"/>
      <c r="HR20" s="27"/>
      <c r="HS20" s="27">
        <v>0.81</v>
      </c>
      <c r="HT20" s="27"/>
      <c r="HU20" s="53"/>
      <c r="HV20" s="27"/>
      <c r="HW20" s="27"/>
      <c r="HX20" s="27"/>
      <c r="HY20" s="27"/>
      <c r="HZ20" s="191">
        <v>1.05</v>
      </c>
      <c r="IA20" s="221"/>
      <c r="IB20" s="27">
        <v>0.81</v>
      </c>
      <c r="IC20" s="53"/>
      <c r="ID20" s="27"/>
      <c r="IE20" s="27"/>
      <c r="IF20" s="27"/>
      <c r="IG20" s="27"/>
      <c r="IH20" s="27"/>
      <c r="II20" s="27"/>
      <c r="IJ20" s="27"/>
      <c r="IK20" s="27">
        <v>0.81</v>
      </c>
      <c r="IL20" s="27"/>
      <c r="IM20" s="27"/>
      <c r="IN20" s="27"/>
      <c r="IO20" s="27"/>
      <c r="IP20" s="977">
        <v>1.06</v>
      </c>
      <c r="IQ20" s="977"/>
      <c r="IR20" s="977"/>
      <c r="IS20" s="977"/>
      <c r="IT20" s="977"/>
      <c r="IU20" s="977"/>
      <c r="IV20" s="53">
        <v>0.81</v>
      </c>
      <c r="IW20" s="913"/>
      <c r="IX20" s="913"/>
      <c r="IY20" s="380">
        <f t="shared" si="61"/>
        <v>-1</v>
      </c>
      <c r="IZ20" s="913">
        <v>0.91</v>
      </c>
      <c r="JA20" s="913">
        <v>0.81</v>
      </c>
      <c r="JB20" s="913"/>
      <c r="JC20" s="913">
        <v>0.95699999999999996</v>
      </c>
      <c r="JD20" s="913"/>
      <c r="JE20" s="913"/>
      <c r="JF20" s="913"/>
      <c r="JG20" s="913"/>
      <c r="JH20" s="913">
        <v>0.81</v>
      </c>
      <c r="JI20" s="913"/>
      <c r="JJ20" s="913"/>
      <c r="JK20" s="53"/>
      <c r="JL20" s="913"/>
      <c r="JM20" s="53"/>
      <c r="JN20" s="53"/>
      <c r="JO20" s="913"/>
      <c r="JP20" s="913"/>
      <c r="JQ20" s="53"/>
      <c r="JR20" s="53"/>
      <c r="JS20" s="53"/>
      <c r="JT20" s="53"/>
      <c r="JU20" s="53"/>
      <c r="JV20" s="27"/>
      <c r="JW20" s="27">
        <v>0.81</v>
      </c>
      <c r="JX20" s="27"/>
      <c r="JY20" s="27"/>
      <c r="JZ20" s="27"/>
      <c r="KA20" s="27"/>
      <c r="KB20" s="27"/>
      <c r="KC20" s="27"/>
      <c r="KD20" s="27">
        <v>0.81</v>
      </c>
      <c r="KE20" s="27"/>
      <c r="KF20" s="27"/>
      <c r="KG20" s="27"/>
      <c r="KH20" s="27"/>
      <c r="KI20" s="27"/>
      <c r="KJ20" s="27"/>
      <c r="KK20" s="27">
        <v>0.93</v>
      </c>
      <c r="KL20" s="27"/>
      <c r="KM20" s="27">
        <v>0.81</v>
      </c>
      <c r="KN20" s="27"/>
      <c r="KO20" s="27"/>
      <c r="KP20" s="53"/>
      <c r="KQ20" s="27"/>
      <c r="KR20" s="27"/>
      <c r="KS20" s="27"/>
      <c r="KT20" s="27"/>
      <c r="KU20" s="27"/>
      <c r="KV20" s="27">
        <v>0.81</v>
      </c>
      <c r="KW20" s="53"/>
      <c r="KX20" s="27"/>
      <c r="KY20" s="221">
        <v>0.97</v>
      </c>
      <c r="KZ20" s="27"/>
      <c r="LA20" s="27"/>
      <c r="LB20" s="27"/>
      <c r="LC20" s="27"/>
      <c r="LD20" s="27"/>
      <c r="LE20" s="27">
        <v>0.81</v>
      </c>
      <c r="LF20" s="27"/>
      <c r="LG20" s="27"/>
      <c r="LH20" s="27"/>
      <c r="LI20" s="27"/>
      <c r="LJ20" s="27"/>
      <c r="LK20" s="27"/>
      <c r="LL20" s="27"/>
      <c r="LM20" s="27"/>
      <c r="LN20" s="27"/>
      <c r="LO20" s="27"/>
      <c r="LP20" s="27"/>
      <c r="LQ20" s="27">
        <v>0.96</v>
      </c>
      <c r="LR20" s="53">
        <v>0.81</v>
      </c>
      <c r="LS20" s="53"/>
      <c r="LT20" s="913"/>
      <c r="LU20" s="53"/>
      <c r="LV20" s="385">
        <v>0.97</v>
      </c>
      <c r="LW20" s="1025"/>
      <c r="LX20" s="1025"/>
      <c r="LY20" s="53"/>
      <c r="LZ20" s="53"/>
      <c r="MA20" s="191">
        <v>0.98</v>
      </c>
      <c r="MB20" s="27"/>
      <c r="MC20" s="53">
        <v>0.81</v>
      </c>
      <c r="MD20" s="1042"/>
      <c r="ME20" s="913"/>
      <c r="MF20" s="53"/>
      <c r="MG20" s="53"/>
      <c r="MH20" s="27"/>
      <c r="MI20" s="27"/>
      <c r="MJ20" s="27"/>
      <c r="MK20" s="27"/>
      <c r="ML20" s="27"/>
      <c r="MM20" s="221">
        <v>0.92</v>
      </c>
      <c r="MN20" s="53"/>
      <c r="MO20" s="27">
        <v>0.81</v>
      </c>
      <c r="MP20" s="27"/>
      <c r="MQ20" s="27"/>
      <c r="MR20" s="27"/>
      <c r="MS20" s="27"/>
      <c r="MT20" s="27"/>
      <c r="MU20" s="27"/>
      <c r="MV20" s="876"/>
      <c r="MW20" s="27"/>
      <c r="MX20" s="876">
        <v>0.93</v>
      </c>
      <c r="MY20" s="27"/>
      <c r="MZ20" s="27"/>
      <c r="NA20" s="27">
        <v>0.81</v>
      </c>
      <c r="NB20" s="27"/>
      <c r="NC20" s="876">
        <v>0.88</v>
      </c>
      <c r="ND20" s="390"/>
      <c r="NE20" s="390"/>
      <c r="NF20" s="27"/>
      <c r="NG20" s="910">
        <v>0.89</v>
      </c>
      <c r="NH20" s="910"/>
      <c r="NI20" s="910"/>
      <c r="NJ20" s="910"/>
      <c r="NK20" s="910">
        <v>0.9</v>
      </c>
      <c r="NL20" s="910"/>
      <c r="NM20" s="910">
        <v>0.98</v>
      </c>
      <c r="NN20" s="910"/>
      <c r="NO20" s="27">
        <v>0.81</v>
      </c>
      <c r="NP20" s="910">
        <v>0.98</v>
      </c>
      <c r="NQ20" s="910"/>
      <c r="NR20" s="910"/>
      <c r="NS20" s="910">
        <v>0.9</v>
      </c>
      <c r="NT20" s="910"/>
      <c r="NU20" s="910"/>
      <c r="NV20" s="910"/>
      <c r="NW20" s="910"/>
      <c r="NX20" s="910">
        <v>0.91</v>
      </c>
      <c r="NY20" s="27"/>
      <c r="NZ20" s="27"/>
      <c r="OA20" s="27"/>
      <c r="OB20" s="53">
        <v>0.91</v>
      </c>
      <c r="OC20" s="984">
        <v>1.01</v>
      </c>
      <c r="OD20" s="27">
        <v>0.81</v>
      </c>
      <c r="OE20" s="27"/>
      <c r="OF20" s="27"/>
      <c r="OG20" s="984">
        <v>1</v>
      </c>
      <c r="OH20" s="390"/>
      <c r="OI20" s="53"/>
      <c r="OJ20" s="53"/>
      <c r="OK20" s="53"/>
      <c r="OL20" s="53"/>
      <c r="OM20" s="1047">
        <v>1</v>
      </c>
      <c r="ON20" s="27"/>
      <c r="OO20" s="27"/>
      <c r="OP20" s="27"/>
      <c r="OQ20" s="27"/>
      <c r="OR20" s="1047"/>
      <c r="OS20" s="1047"/>
      <c r="OT20" s="53"/>
      <c r="OU20" s="1038">
        <v>1.01</v>
      </c>
      <c r="OV20" s="1038"/>
      <c r="OW20" s="1038"/>
      <c r="OX20" s="1038"/>
      <c r="OY20" s="1038"/>
      <c r="OZ20" s="1038"/>
      <c r="PA20" s="53"/>
      <c r="PB20" s="53"/>
      <c r="PC20" s="53">
        <v>0.91</v>
      </c>
      <c r="PD20" s="984">
        <v>1.01</v>
      </c>
      <c r="PE20" s="27">
        <v>0.81</v>
      </c>
      <c r="PF20" s="984">
        <v>1.02</v>
      </c>
      <c r="PG20" s="53"/>
      <c r="PH20" s="53"/>
      <c r="PI20" s="984">
        <v>1.01</v>
      </c>
      <c r="PJ20" s="53">
        <v>0.91</v>
      </c>
      <c r="PK20" s="984">
        <v>1.01</v>
      </c>
      <c r="PL20" s="27">
        <v>0.81</v>
      </c>
      <c r="PM20" s="27"/>
      <c r="PN20" s="27"/>
      <c r="PO20" s="984">
        <v>1.02</v>
      </c>
      <c r="PP20" s="53"/>
      <c r="PQ20" s="53"/>
      <c r="PR20" s="1208">
        <v>1.02</v>
      </c>
      <c r="PS20" s="27"/>
      <c r="PT20" s="27"/>
      <c r="PU20" s="27"/>
      <c r="PV20" s="27"/>
      <c r="PW20" s="984">
        <v>1.01</v>
      </c>
      <c r="PX20" s="27"/>
      <c r="PY20" s="27"/>
      <c r="PZ20" s="984">
        <v>1.06</v>
      </c>
      <c r="QA20" s="984"/>
      <c r="QB20" s="894">
        <f t="shared" si="23"/>
        <v>-1</v>
      </c>
      <c r="QC20" s="27">
        <v>0.88</v>
      </c>
      <c r="QD20" s="913">
        <v>0.81</v>
      </c>
      <c r="QE20" s="913"/>
      <c r="QF20" s="913"/>
      <c r="QG20" s="913"/>
      <c r="QH20" s="913"/>
      <c r="QI20" s="913"/>
      <c r="QJ20" s="204">
        <v>0.81</v>
      </c>
      <c r="QK20" s="204"/>
      <c r="QL20" s="204"/>
      <c r="QM20" s="1025"/>
      <c r="QN20" s="1025"/>
      <c r="QO20" s="1025"/>
      <c r="QP20" s="390"/>
      <c r="QQ20" s="1025"/>
      <c r="QR20" s="1025"/>
      <c r="QS20" s="376"/>
      <c r="QT20" s="626"/>
      <c r="QU20" s="376"/>
      <c r="QV20" s="973"/>
      <c r="QW20" s="27">
        <v>0.81</v>
      </c>
      <c r="QX20" s="27"/>
      <c r="QY20" s="27"/>
      <c r="QZ20" s="27"/>
      <c r="RA20" s="27"/>
      <c r="RB20" s="27"/>
      <c r="RC20" s="27"/>
      <c r="RD20" s="27">
        <v>0.81</v>
      </c>
      <c r="RE20" s="27"/>
      <c r="RF20" s="27"/>
      <c r="RG20" s="27"/>
      <c r="RH20" s="27"/>
      <c r="RI20" s="27"/>
      <c r="RJ20" s="27"/>
      <c r="RK20" s="27"/>
      <c r="RL20" s="27"/>
      <c r="RM20" s="27">
        <v>0.81</v>
      </c>
      <c r="RN20" s="27"/>
      <c r="RO20" s="221">
        <v>0.94</v>
      </c>
      <c r="RP20" s="53"/>
      <c r="RQ20" s="27"/>
      <c r="RR20" s="27"/>
      <c r="RS20" s="27"/>
      <c r="RT20" s="27"/>
      <c r="RU20" s="27"/>
      <c r="RV20" s="27">
        <v>0.81</v>
      </c>
      <c r="RW20" s="53"/>
      <c r="RX20" s="27"/>
      <c r="RY20" s="27"/>
      <c r="RZ20" s="221">
        <v>0.92</v>
      </c>
      <c r="SA20" s="27"/>
      <c r="SB20" s="27"/>
      <c r="SC20" s="27"/>
      <c r="SD20" s="27"/>
      <c r="SE20" s="27"/>
      <c r="SF20" s="27">
        <v>0.81</v>
      </c>
      <c r="SG20" s="27"/>
      <c r="SH20" s="27"/>
      <c r="SI20" s="27"/>
      <c r="SJ20" s="27"/>
      <c r="SK20" s="27"/>
      <c r="SL20" s="27"/>
      <c r="SM20" s="27"/>
      <c r="SN20" s="27"/>
      <c r="SO20" s="27"/>
      <c r="SP20" s="27"/>
      <c r="SQ20" s="27">
        <v>0.94</v>
      </c>
      <c r="SR20" s="27">
        <v>0.81</v>
      </c>
      <c r="SS20" s="27"/>
      <c r="ST20" s="27"/>
      <c r="SU20" s="27"/>
      <c r="SV20" s="27"/>
      <c r="SW20" s="27"/>
      <c r="SX20" s="27"/>
      <c r="SY20" s="27"/>
      <c r="SZ20" s="221">
        <v>0.92</v>
      </c>
      <c r="TA20" s="27"/>
      <c r="TB20" s="27"/>
      <c r="TC20" s="27">
        <v>0.81</v>
      </c>
      <c r="TD20" s="27"/>
      <c r="TE20" s="53"/>
      <c r="TF20" s="53"/>
      <c r="TG20" s="191">
        <v>0.88</v>
      </c>
      <c r="TH20" s="27"/>
      <c r="TI20" s="53"/>
      <c r="TJ20" s="27"/>
      <c r="TK20" s="53"/>
      <c r="TL20" s="376"/>
      <c r="TM20" s="27">
        <v>0.81</v>
      </c>
      <c r="TN20" s="27"/>
      <c r="TO20" s="27"/>
      <c r="TP20" s="27"/>
      <c r="TQ20" s="27"/>
      <c r="TR20" s="53"/>
      <c r="TS20" s="53"/>
      <c r="TT20" s="53"/>
      <c r="TU20" s="53"/>
      <c r="TV20" s="53"/>
      <c r="TW20" s="53"/>
      <c r="TX20" s="875">
        <v>0.95</v>
      </c>
      <c r="TY20" s="53">
        <v>0.81</v>
      </c>
      <c r="TZ20" s="53"/>
      <c r="UA20" s="53"/>
      <c r="UB20" s="53"/>
      <c r="UC20" s="53"/>
      <c r="UD20" s="53"/>
      <c r="UE20" s="53"/>
      <c r="UF20" s="53"/>
      <c r="UG20" s="910">
        <v>0.84</v>
      </c>
      <c r="UH20" s="27"/>
      <c r="UI20" s="910">
        <v>0.93</v>
      </c>
      <c r="UJ20" s="910"/>
      <c r="UK20" s="910"/>
      <c r="UL20" s="53">
        <v>0.81</v>
      </c>
      <c r="UM20" s="390"/>
      <c r="UN20" s="390"/>
      <c r="UO20" s="390"/>
      <c r="UP20" s="390"/>
      <c r="UQ20" s="390"/>
      <c r="UR20" s="390"/>
      <c r="US20" s="390"/>
      <c r="UT20" s="27"/>
      <c r="UU20" s="27"/>
      <c r="UV20" s="27"/>
      <c r="UW20" s="896">
        <v>0.93</v>
      </c>
      <c r="UX20" s="27">
        <v>0.88</v>
      </c>
      <c r="UY20" s="984">
        <v>1</v>
      </c>
      <c r="UZ20" s="53">
        <v>0.81</v>
      </c>
      <c r="VA20" s="896"/>
      <c r="VB20" s="53"/>
      <c r="VC20" s="27"/>
      <c r="VD20" s="27"/>
      <c r="VE20" s="53"/>
      <c r="VF20" s="53"/>
      <c r="VG20" s="1047">
        <v>0.99</v>
      </c>
      <c r="VH20" s="53"/>
      <c r="VI20" s="53"/>
      <c r="VJ20" s="1047">
        <v>1</v>
      </c>
      <c r="VK20" s="27"/>
      <c r="VL20" s="27"/>
      <c r="VM20" s="27"/>
      <c r="VN20" s="27"/>
      <c r="VO20" s="1047"/>
      <c r="VP20" s="1047"/>
      <c r="VQ20" s="53"/>
      <c r="VR20" s="53"/>
      <c r="VS20" s="53"/>
      <c r="VT20" s="27"/>
      <c r="VU20" s="1047">
        <v>1</v>
      </c>
      <c r="VV20" s="1190"/>
      <c r="VW20" s="1190"/>
      <c r="VX20" s="53"/>
      <c r="VY20" s="53"/>
      <c r="VZ20" s="984">
        <v>1</v>
      </c>
      <c r="WA20" s="27">
        <v>0.88</v>
      </c>
      <c r="WB20" s="984">
        <v>1</v>
      </c>
      <c r="WC20" s="53">
        <v>0.81</v>
      </c>
      <c r="WD20" s="53"/>
      <c r="WE20" s="984">
        <v>1</v>
      </c>
      <c r="WF20" s="27"/>
      <c r="WG20" s="53"/>
      <c r="WH20" s="27">
        <v>0.88</v>
      </c>
      <c r="WI20" s="984">
        <v>1</v>
      </c>
      <c r="WJ20" s="53">
        <v>0.81</v>
      </c>
      <c r="WK20" s="53"/>
      <c r="WL20" s="53"/>
      <c r="WM20" s="53"/>
      <c r="WN20" s="53"/>
      <c r="WO20" s="1208">
        <v>1.02</v>
      </c>
      <c r="WP20" s="27"/>
      <c r="WQ20" s="27"/>
      <c r="WR20" s="27"/>
      <c r="WS20" s="27"/>
      <c r="WT20" s="27"/>
      <c r="WU20" s="27"/>
      <c r="WV20" s="27"/>
      <c r="WW20" s="27"/>
      <c r="WX20" s="894">
        <f t="shared" si="24"/>
        <v>-1</v>
      </c>
      <c r="WY20" s="1042">
        <v>1.06</v>
      </c>
      <c r="WZ20" s="913">
        <v>0.74</v>
      </c>
      <c r="XA20" s="203">
        <v>0.746</v>
      </c>
      <c r="XB20" s="913">
        <v>0.747</v>
      </c>
      <c r="XC20" s="913">
        <v>0.74399999999999999</v>
      </c>
      <c r="XD20" s="53">
        <v>0.74299999999999999</v>
      </c>
      <c r="XE20" s="53">
        <v>0.74399999999999999</v>
      </c>
      <c r="XF20" s="53">
        <v>0.74</v>
      </c>
      <c r="XG20" s="204"/>
      <c r="XH20" s="204"/>
      <c r="XI20" s="53"/>
      <c r="XJ20" s="53">
        <v>0.745</v>
      </c>
      <c r="XK20" s="53">
        <v>0.75700000000000001</v>
      </c>
      <c r="XL20" s="53">
        <v>0.75800000000000001</v>
      </c>
      <c r="XM20" s="53"/>
      <c r="XN20" s="53"/>
      <c r="XO20" s="53">
        <v>0.86399999999999999</v>
      </c>
      <c r="XP20" s="53"/>
      <c r="XQ20" s="27"/>
      <c r="XR20" s="27"/>
      <c r="XS20" s="27">
        <v>0.74</v>
      </c>
      <c r="XT20" s="27"/>
      <c r="XU20" s="27">
        <v>0.745</v>
      </c>
      <c r="XV20" s="27">
        <v>0.747</v>
      </c>
      <c r="XW20" s="27">
        <v>0.74</v>
      </c>
      <c r="XX20" s="27"/>
      <c r="XY20" s="27"/>
      <c r="XZ20" s="27"/>
      <c r="YA20" s="27">
        <v>0.74</v>
      </c>
      <c r="YB20" s="27">
        <v>0.748</v>
      </c>
      <c r="YC20" s="27">
        <v>0.746</v>
      </c>
      <c r="YD20" s="27"/>
      <c r="YE20" s="27">
        <v>0.747</v>
      </c>
      <c r="YF20" s="27">
        <v>0.745</v>
      </c>
      <c r="YG20" s="27">
        <v>0.78100000000000003</v>
      </c>
      <c r="YH20" s="27">
        <v>0.747</v>
      </c>
      <c r="YI20" s="27">
        <v>0.74</v>
      </c>
      <c r="YJ20" s="27">
        <v>0.75</v>
      </c>
      <c r="YK20" s="53">
        <v>0.746</v>
      </c>
      <c r="YL20" s="53"/>
      <c r="YM20" s="27">
        <v>0.747</v>
      </c>
      <c r="YN20" s="53"/>
      <c r="YO20" s="27">
        <v>0.747</v>
      </c>
      <c r="YP20" s="53">
        <v>0.747</v>
      </c>
      <c r="YQ20" s="53">
        <v>0.748</v>
      </c>
      <c r="YR20" s="53">
        <v>0.748</v>
      </c>
      <c r="YS20" s="27">
        <v>0.74</v>
      </c>
      <c r="YT20" s="27">
        <v>0.747</v>
      </c>
      <c r="YU20" s="27">
        <v>0.747</v>
      </c>
      <c r="YV20" s="53">
        <v>0.75</v>
      </c>
      <c r="YW20" s="27">
        <v>0.75900000000000001</v>
      </c>
      <c r="YX20" s="27">
        <v>0.747</v>
      </c>
      <c r="YY20" s="27">
        <v>0.749</v>
      </c>
      <c r="YZ20" s="27">
        <v>0.747</v>
      </c>
      <c r="ZA20" s="27"/>
      <c r="ZB20" s="27">
        <v>0.748</v>
      </c>
      <c r="ZC20" s="27">
        <v>0.74</v>
      </c>
      <c r="ZD20" s="27">
        <v>0.747</v>
      </c>
      <c r="ZE20" s="27"/>
      <c r="ZF20" s="27"/>
      <c r="ZG20" s="27"/>
      <c r="ZH20" s="27"/>
      <c r="ZI20" s="27"/>
      <c r="ZJ20" s="972">
        <v>1.08</v>
      </c>
      <c r="ZK20" s="972"/>
      <c r="ZL20" s="385"/>
      <c r="ZM20" s="978"/>
      <c r="ZN20" s="1042">
        <v>0.74</v>
      </c>
      <c r="ZO20" s="972"/>
      <c r="ZP20" s="972"/>
      <c r="ZQ20" s="972"/>
      <c r="ZR20" s="972">
        <v>1.04</v>
      </c>
      <c r="ZS20" s="972"/>
      <c r="ZT20" s="972">
        <v>0.746</v>
      </c>
      <c r="ZU20" s="972"/>
      <c r="ZV20" s="972"/>
      <c r="ZW20" s="27">
        <v>0.66800000000000004</v>
      </c>
      <c r="ZX20" s="27">
        <v>0.66700000000000004</v>
      </c>
      <c r="ZY20" s="27">
        <v>0.66600000000000004</v>
      </c>
      <c r="ZZ20" s="27">
        <v>0.66600000000000004</v>
      </c>
      <c r="AAA20" s="53">
        <v>0.74</v>
      </c>
      <c r="AAB20" s="27">
        <v>0.66500000000000004</v>
      </c>
      <c r="AAC20" s="27"/>
      <c r="AAD20" s="53"/>
      <c r="AAE20" s="27">
        <v>0.66700000000000004</v>
      </c>
      <c r="AAF20" s="27">
        <v>0.66700000000000004</v>
      </c>
      <c r="AAG20" s="53"/>
      <c r="AAH20" s="27">
        <v>0.66900000000000004</v>
      </c>
      <c r="AAI20" s="27">
        <v>0.67300000000000004</v>
      </c>
      <c r="AAJ20" s="27">
        <v>0.67</v>
      </c>
      <c r="AAK20" s="27"/>
      <c r="AAL20" s="27">
        <v>0.74</v>
      </c>
      <c r="AAM20" s="27"/>
      <c r="AAN20" s="27"/>
      <c r="AAO20" s="27"/>
      <c r="AAP20" s="27"/>
      <c r="AAQ20" s="53"/>
      <c r="AAR20" s="53"/>
      <c r="AAS20" s="53"/>
      <c r="AAT20" s="53"/>
      <c r="AAU20" s="53"/>
      <c r="AAV20" s="53"/>
      <c r="AAW20" s="53">
        <v>0.74</v>
      </c>
      <c r="AAX20" s="876">
        <v>1.1100000000000001</v>
      </c>
      <c r="AAY20" s="53"/>
      <c r="AAZ20" s="53"/>
      <c r="ABA20" s="53"/>
      <c r="ABB20" s="53"/>
      <c r="ABC20" s="53"/>
      <c r="ABD20" s="53"/>
      <c r="ABE20" s="53"/>
      <c r="ABF20" s="910">
        <v>1.1299999999999999</v>
      </c>
      <c r="ABG20" s="27"/>
      <c r="ABH20" s="910">
        <v>1.1399999999999999</v>
      </c>
      <c r="ABI20" s="910"/>
      <c r="ABJ20" s="910"/>
      <c r="ABK20" s="53">
        <v>0.74</v>
      </c>
      <c r="ABL20" s="390"/>
      <c r="ABM20" s="390"/>
      <c r="ABN20" s="390"/>
      <c r="ABO20" s="390"/>
      <c r="ABP20" s="390"/>
      <c r="ABQ20" s="390"/>
      <c r="ABR20" s="390"/>
      <c r="ABS20" s="27"/>
      <c r="ABT20" s="27"/>
      <c r="ABU20" s="27"/>
      <c r="ABV20" s="910">
        <v>1.1100000000000001</v>
      </c>
      <c r="ABW20" s="53">
        <v>1.06</v>
      </c>
      <c r="ABX20" s="1047">
        <v>0.98</v>
      </c>
      <c r="ABY20" s="53">
        <v>0.74</v>
      </c>
      <c r="ABZ20" s="53"/>
      <c r="ACA20" s="53"/>
      <c r="ACB20" s="27"/>
      <c r="ACC20" s="984">
        <v>0.99</v>
      </c>
      <c r="ACD20" s="53"/>
      <c r="ACE20" s="53"/>
      <c r="ACF20" s="53"/>
      <c r="ACG20" s="53"/>
      <c r="ACH20" s="1047">
        <v>0.96</v>
      </c>
      <c r="ACI20" s="27"/>
      <c r="ACJ20" s="27"/>
      <c r="ACK20" s="27"/>
      <c r="ACL20" s="27"/>
      <c r="ACM20" s="1047"/>
      <c r="ACN20" s="1047"/>
      <c r="ACO20" s="53"/>
      <c r="ACP20" s="53"/>
      <c r="ACQ20" s="53"/>
      <c r="ACR20" s="53"/>
      <c r="ACS20" s="53"/>
      <c r="ACT20" s="53"/>
      <c r="ACU20" s="53"/>
      <c r="ACV20" s="1038">
        <v>0.98</v>
      </c>
      <c r="ACW20" s="53"/>
      <c r="ACX20" s="53"/>
      <c r="ACY20" s="53">
        <v>1.06</v>
      </c>
      <c r="ACZ20" s="1047">
        <v>0.98</v>
      </c>
      <c r="ADA20" s="53">
        <v>0.74</v>
      </c>
      <c r="ADB20" s="53"/>
      <c r="ADC20" s="53"/>
      <c r="ADD20" s="53"/>
      <c r="ADE20" s="53">
        <v>1.06</v>
      </c>
      <c r="ADF20" s="1047">
        <v>0.98</v>
      </c>
      <c r="ADG20" s="53">
        <v>0.74</v>
      </c>
      <c r="ADH20" s="53"/>
      <c r="ADI20" s="53"/>
      <c r="ADJ20" s="1037">
        <v>0.99</v>
      </c>
      <c r="ADK20" s="53"/>
      <c r="ADL20" s="53"/>
      <c r="ADM20" s="27"/>
      <c r="ADN20" s="27"/>
      <c r="ADO20" s="27"/>
      <c r="ADP20" s="27"/>
      <c r="ADQ20" s="27"/>
      <c r="ADR20" s="27"/>
      <c r="ADS20" s="27"/>
      <c r="ADT20" s="53"/>
      <c r="ADU20" s="913"/>
      <c r="ADV20" s="53">
        <v>1.06</v>
      </c>
      <c r="ADW20" s="1047">
        <v>0.98</v>
      </c>
      <c r="ADX20" s="53">
        <v>0.74</v>
      </c>
      <c r="ADY20" s="27"/>
      <c r="ADZ20" s="380">
        <f t="shared" si="25"/>
        <v>-1</v>
      </c>
      <c r="AEA20" s="913">
        <v>0.91</v>
      </c>
      <c r="AEB20" s="913">
        <v>0.81</v>
      </c>
      <c r="AEC20" s="913"/>
      <c r="AED20" s="913"/>
      <c r="AEE20" s="913"/>
      <c r="AEF20" s="913"/>
      <c r="AEG20" s="913">
        <v>0.81</v>
      </c>
      <c r="AEH20" s="913"/>
      <c r="AEI20" s="913"/>
      <c r="AEJ20" s="913"/>
      <c r="AEK20" s="191">
        <v>0.94</v>
      </c>
      <c r="AEL20" s="53"/>
      <c r="AEM20" s="913"/>
      <c r="AEN20" s="53"/>
      <c r="AEO20" s="53"/>
      <c r="AEP20" s="53"/>
      <c r="AEQ20" s="53"/>
      <c r="AER20" s="53"/>
      <c r="AES20" s="27"/>
      <c r="AET20" s="27"/>
      <c r="AEU20" s="27">
        <v>0.81</v>
      </c>
      <c r="AEV20" s="27"/>
      <c r="AEW20" s="27"/>
      <c r="AEX20" s="27"/>
      <c r="AEY20" s="27"/>
      <c r="AEZ20" s="27"/>
      <c r="AFA20" s="27">
        <v>0.81</v>
      </c>
      <c r="AFB20" s="27"/>
      <c r="AFC20" s="27"/>
      <c r="AFD20" s="27">
        <v>0.81</v>
      </c>
      <c r="AFE20" s="27"/>
      <c r="AFF20" s="27"/>
      <c r="AFG20" s="27"/>
      <c r="AFH20" s="1209">
        <v>0.97</v>
      </c>
      <c r="AFI20" s="913"/>
      <c r="AFJ20" s="53"/>
      <c r="AFK20" s="53"/>
      <c r="AFL20" s="53"/>
      <c r="AFM20" s="53">
        <v>0.81</v>
      </c>
      <c r="AFN20" s="53"/>
      <c r="AFO20" s="53"/>
      <c r="AFP20" s="53"/>
      <c r="AFQ20" s="27"/>
      <c r="AFR20" s="27"/>
      <c r="AFS20" s="27">
        <v>0.94</v>
      </c>
      <c r="AFT20" s="27"/>
      <c r="AFU20" s="53"/>
      <c r="AFV20" s="53"/>
      <c r="AFW20" s="27">
        <v>0.81</v>
      </c>
      <c r="AFX20" s="53"/>
      <c r="AFY20" s="27"/>
      <c r="AFZ20" s="53"/>
      <c r="AGA20" s="27"/>
      <c r="AGB20" s="53"/>
      <c r="AGC20" s="53"/>
      <c r="AGD20" s="53"/>
      <c r="AGE20" s="375">
        <v>0.95</v>
      </c>
      <c r="AGF20" s="979"/>
      <c r="AGG20" s="53">
        <v>0.81</v>
      </c>
      <c r="AGH20" s="375"/>
      <c r="AGI20" s="375"/>
      <c r="AGJ20" s="375"/>
      <c r="AGK20" s="385">
        <v>0.97</v>
      </c>
      <c r="AGL20" s="375"/>
      <c r="AGM20" s="375"/>
      <c r="AGN20" s="375"/>
      <c r="AGO20" s="375"/>
      <c r="AGP20" s="375"/>
      <c r="AGQ20" s="375"/>
      <c r="AGR20" s="377"/>
      <c r="AGS20" s="27">
        <v>0.81</v>
      </c>
      <c r="AGT20" s="972"/>
      <c r="AGU20" s="972"/>
      <c r="AGV20" s="972"/>
      <c r="AGW20" s="972"/>
      <c r="AGX20" s="972"/>
      <c r="AGY20" s="27"/>
      <c r="AGZ20" s="27"/>
      <c r="AHA20" s="27"/>
      <c r="AHB20" s="27"/>
      <c r="AHC20" s="27">
        <v>0.81</v>
      </c>
      <c r="AHD20" s="27"/>
      <c r="AHE20" s="27"/>
      <c r="AHF20" s="53"/>
      <c r="AHG20" s="27"/>
      <c r="AHH20" s="27"/>
      <c r="AHI20" s="27"/>
      <c r="AHJ20" s="27"/>
      <c r="AHK20" s="27"/>
      <c r="AHL20" s="221">
        <v>0.97</v>
      </c>
      <c r="AHM20" s="973"/>
      <c r="AHN20" s="221"/>
      <c r="AHO20" s="27">
        <v>0.81</v>
      </c>
      <c r="AHP20" s="27"/>
      <c r="AHQ20" s="27"/>
      <c r="AHR20" s="27"/>
      <c r="AHS20" s="27"/>
      <c r="AHT20" s="27"/>
      <c r="AHU20" s="27"/>
      <c r="AHV20" s="27"/>
      <c r="AHW20" s="27"/>
      <c r="AHX20" s="27"/>
      <c r="AHY20" s="27">
        <v>0.81</v>
      </c>
      <c r="AHZ20" s="27"/>
      <c r="AIA20" s="27"/>
      <c r="AIB20" s="27"/>
      <c r="AIC20" s="27"/>
      <c r="AID20" s="27"/>
      <c r="AIE20" s="27"/>
      <c r="AIF20" s="27"/>
      <c r="AIG20" s="910">
        <v>0.96</v>
      </c>
      <c r="AIH20" s="910"/>
      <c r="AII20" s="910"/>
      <c r="AIJ20" s="910"/>
      <c r="AIK20" s="27">
        <v>0.81</v>
      </c>
      <c r="AIL20" s="390"/>
      <c r="AIM20" s="390"/>
      <c r="AIN20" s="390"/>
      <c r="AIO20" s="390"/>
      <c r="AIP20" s="390"/>
      <c r="AIQ20" s="390"/>
      <c r="AIR20" s="910"/>
      <c r="AIS20" s="27"/>
      <c r="AIT20" s="27"/>
      <c r="AIU20" s="27"/>
      <c r="AIV20" s="910">
        <v>0.98</v>
      </c>
      <c r="AIW20" s="27">
        <v>0.91</v>
      </c>
      <c r="AIX20" s="984">
        <v>1.02</v>
      </c>
      <c r="AIY20" s="27">
        <v>0.81</v>
      </c>
      <c r="AIZ20" s="910"/>
      <c r="AJA20" s="984"/>
      <c r="AJB20" s="27"/>
      <c r="AJC20" s="27"/>
      <c r="AJD20" s="984">
        <v>1.01</v>
      </c>
      <c r="AJE20" s="27"/>
      <c r="AJF20" s="53"/>
      <c r="AJG20" s="53"/>
      <c r="AJH20" s="53"/>
      <c r="AJI20" s="53"/>
      <c r="AJJ20" s="1047">
        <v>1.02</v>
      </c>
      <c r="AJK20" s="27"/>
      <c r="AJL20" s="27"/>
      <c r="AJM20" s="27"/>
      <c r="AJN20" s="27"/>
      <c r="AJO20" s="1047">
        <v>1.03</v>
      </c>
      <c r="AJP20" s="1047"/>
      <c r="AJQ20" s="1190"/>
      <c r="AJR20" s="53"/>
      <c r="AJS20" s="53"/>
      <c r="AJT20" s="53"/>
      <c r="AJU20" s="53"/>
      <c r="AJV20" s="53"/>
      <c r="AJW20" s="53"/>
      <c r="AJX20" s="53"/>
      <c r="AJY20" s="1038">
        <v>1.03</v>
      </c>
      <c r="AJZ20" s="53"/>
      <c r="AKA20" s="53"/>
      <c r="AKB20" s="984">
        <v>1.02</v>
      </c>
      <c r="AKC20" s="27">
        <v>0.91</v>
      </c>
      <c r="AKD20" s="984">
        <v>1.02</v>
      </c>
      <c r="AKE20" s="27">
        <v>0.81</v>
      </c>
      <c r="AKF20" s="27"/>
      <c r="AKG20" s="27"/>
      <c r="AKH20" s="53"/>
      <c r="AKI20" s="27">
        <v>0.91</v>
      </c>
      <c r="AKJ20" s="984">
        <v>1.02</v>
      </c>
      <c r="AKK20" s="27">
        <v>0.81</v>
      </c>
      <c r="AKL20" s="53"/>
      <c r="AKM20" s="53"/>
      <c r="AKN20" s="984">
        <v>1.02</v>
      </c>
      <c r="AKO20" s="53"/>
      <c r="AKP20" s="53"/>
      <c r="AKQ20" s="53"/>
      <c r="AKR20" s="27"/>
      <c r="AKS20" s="27"/>
      <c r="AKT20" s="977">
        <v>1.03</v>
      </c>
      <c r="AKU20" s="977"/>
      <c r="AKV20" s="977"/>
      <c r="AKW20" s="977"/>
      <c r="AKX20" s="27"/>
      <c r="AKY20" s="27"/>
      <c r="AKZ20" s="27"/>
      <c r="ALA20" s="56"/>
      <c r="ALB20" s="56"/>
      <c r="ALC20" s="27">
        <v>0.91</v>
      </c>
      <c r="ALD20" s="984">
        <v>1.02</v>
      </c>
      <c r="ALE20" s="27">
        <v>0.81</v>
      </c>
      <c r="ALF20" s="27"/>
      <c r="ALG20" s="27"/>
      <c r="ALH20" s="27"/>
      <c r="ALI20" s="27"/>
      <c r="ALJ20" s="984">
        <v>1.02</v>
      </c>
      <c r="ALK20" s="27">
        <v>0.81</v>
      </c>
      <c r="ALL20" s="53"/>
      <c r="ALM20" s="913"/>
      <c r="ALN20" s="27"/>
      <c r="ALO20" s="53"/>
      <c r="ALP20" s="53"/>
      <c r="ALQ20" s="984">
        <v>1.02</v>
      </c>
      <c r="ALR20" s="27">
        <v>0.81</v>
      </c>
      <c r="ALS20" s="27"/>
      <c r="ALT20" s="27"/>
      <c r="ALU20" s="53"/>
      <c r="ALV20" s="27"/>
      <c r="ALW20" s="984">
        <v>1.02</v>
      </c>
      <c r="ALX20" s="27">
        <v>0.81</v>
      </c>
      <c r="ALY20" s="27"/>
      <c r="ALZ20" s="984">
        <v>1.02</v>
      </c>
      <c r="AMA20" s="27">
        <v>0.81</v>
      </c>
      <c r="AMB20" s="53"/>
      <c r="AMC20" s="53"/>
      <c r="AMD20" s="53"/>
      <c r="AME20" s="984">
        <v>1.02</v>
      </c>
      <c r="AMF20" s="27">
        <v>0.81</v>
      </c>
      <c r="AMG20" s="27"/>
      <c r="AMH20" s="53"/>
      <c r="AMI20" s="896">
        <v>0.98</v>
      </c>
      <c r="AMJ20" s="896">
        <v>0.86</v>
      </c>
      <c r="AMK20" s="984">
        <v>1.02</v>
      </c>
      <c r="AML20" s="27">
        <v>0.81</v>
      </c>
      <c r="AMM20" s="27">
        <v>0.96099999999999997</v>
      </c>
      <c r="AMN20" s="27">
        <v>0.96199999999999997</v>
      </c>
      <c r="AMO20" s="27">
        <v>0.96099999999999997</v>
      </c>
      <c r="AMP20" s="27"/>
      <c r="AMQ20" s="984">
        <v>1.02</v>
      </c>
      <c r="AMR20" s="27">
        <v>0.81</v>
      </c>
      <c r="AMS20" s="27">
        <v>0.96599999999999997</v>
      </c>
      <c r="AMT20" s="984">
        <v>1.02</v>
      </c>
      <c r="AMU20" s="27">
        <v>0.81</v>
      </c>
      <c r="AMV20" s="27">
        <v>0.95599999999999996</v>
      </c>
      <c r="AMW20" s="27">
        <v>0.97399999999999998</v>
      </c>
      <c r="AMX20" s="27">
        <v>0.96599999999999997</v>
      </c>
      <c r="AMY20" s="27">
        <v>0.95599999999999996</v>
      </c>
      <c r="AMZ20" s="27">
        <v>0.96899999999999997</v>
      </c>
      <c r="ANA20" s="27">
        <v>0.95499999999999996</v>
      </c>
      <c r="ANB20" s="1223">
        <f t="shared" si="27"/>
        <v>0.17901234567901222</v>
      </c>
      <c r="ANC20" s="74"/>
      <c r="AND20" s="913">
        <v>0.95</v>
      </c>
      <c r="ANE20" s="913"/>
      <c r="ANF20" s="913"/>
      <c r="ANG20" s="913"/>
      <c r="ANH20" s="913"/>
      <c r="ANI20" s="913"/>
      <c r="ANJ20" s="913"/>
      <c r="ANK20" s="204">
        <v>0.95</v>
      </c>
      <c r="ANL20" s="204"/>
      <c r="ANM20" s="204"/>
      <c r="ANN20" s="913">
        <v>0.96399999999999997</v>
      </c>
      <c r="ANO20" s="53"/>
      <c r="ANP20" s="53">
        <v>0.96299999999999997</v>
      </c>
      <c r="ANQ20" s="53">
        <v>0.96499999999999997</v>
      </c>
      <c r="ANR20" s="53">
        <v>0.96499999999999997</v>
      </c>
      <c r="ANS20" s="53">
        <v>0.97</v>
      </c>
      <c r="ANT20" s="53">
        <v>0.97199999999999998</v>
      </c>
      <c r="ANU20" s="53">
        <v>0.97199999999999998</v>
      </c>
      <c r="ANV20" s="53">
        <v>0.97399999999999998</v>
      </c>
      <c r="ANW20" s="27">
        <v>0.96799999999999997</v>
      </c>
      <c r="ANX20" s="27"/>
      <c r="ANY20" s="27">
        <v>0.95</v>
      </c>
      <c r="ANZ20" s="27">
        <v>0.97399999999999998</v>
      </c>
      <c r="AOA20" s="27"/>
      <c r="AOB20" s="27"/>
      <c r="AOC20" s="27"/>
      <c r="AOD20" s="27"/>
      <c r="AOE20" s="27">
        <v>0.95</v>
      </c>
      <c r="AOF20" s="27"/>
      <c r="AOG20" s="27"/>
      <c r="AOH20" s="27">
        <v>0.95</v>
      </c>
      <c r="AOI20" s="27">
        <v>1.016</v>
      </c>
      <c r="AOJ20" s="27">
        <v>1.016</v>
      </c>
      <c r="AOK20" s="27">
        <v>0.94599999999999995</v>
      </c>
      <c r="AOL20" s="27"/>
      <c r="AOM20" s="27">
        <v>1.0249999999999999</v>
      </c>
      <c r="AON20" s="27">
        <v>1.02</v>
      </c>
      <c r="AOO20" s="27"/>
      <c r="AOP20" s="27">
        <v>1.0329999999999999</v>
      </c>
      <c r="AOQ20" s="27">
        <v>0.95</v>
      </c>
      <c r="AOR20" s="27">
        <v>1.02</v>
      </c>
      <c r="AOS20" s="53">
        <v>1.018</v>
      </c>
      <c r="AOT20" s="53"/>
      <c r="AOU20" s="27">
        <v>1.038</v>
      </c>
      <c r="AOV20" s="27">
        <v>1.0149999999999999</v>
      </c>
      <c r="AOW20" s="27">
        <v>1.0169999999999999</v>
      </c>
      <c r="AOX20" s="27">
        <v>1.026</v>
      </c>
      <c r="AOY20" s="27"/>
      <c r="AOZ20" s="27">
        <v>0.95</v>
      </c>
      <c r="APA20" s="53">
        <v>1.006</v>
      </c>
      <c r="APB20" s="27">
        <v>1.008</v>
      </c>
      <c r="APC20" s="53">
        <v>1.0269999999999999</v>
      </c>
      <c r="APD20" s="27">
        <v>1.0429999999999999</v>
      </c>
      <c r="APE20" s="27">
        <v>1.012</v>
      </c>
      <c r="APF20" s="27">
        <v>1.012</v>
      </c>
      <c r="APG20" s="27">
        <v>1.0109999999999999</v>
      </c>
      <c r="APH20" s="27">
        <v>1.028</v>
      </c>
      <c r="API20" s="973">
        <v>0.95</v>
      </c>
      <c r="APJ20" s="27">
        <v>1.0149999999999999</v>
      </c>
      <c r="APK20" s="27">
        <v>0.97099999999999997</v>
      </c>
      <c r="APL20" s="27">
        <v>0.97499999999999998</v>
      </c>
      <c r="APM20" s="27">
        <v>0.995</v>
      </c>
      <c r="APN20" s="27">
        <v>0.99299999999999999</v>
      </c>
      <c r="APO20" s="27">
        <v>0.995</v>
      </c>
      <c r="APP20" s="27">
        <v>0.99399999999999999</v>
      </c>
      <c r="APQ20" s="27">
        <v>0.97499999999999998</v>
      </c>
      <c r="APR20" s="53">
        <v>0.97299999999999998</v>
      </c>
      <c r="APS20" s="27"/>
      <c r="APT20" s="53">
        <v>0.97299999999999998</v>
      </c>
      <c r="APU20" s="53">
        <v>0.95</v>
      </c>
      <c r="APV20" s="53">
        <v>0.97399999999999998</v>
      </c>
      <c r="APW20" s="53">
        <v>0.97299999999999998</v>
      </c>
      <c r="APX20" s="53">
        <v>0.97399999999999998</v>
      </c>
      <c r="APY20" s="53">
        <v>1.014</v>
      </c>
      <c r="APZ20" s="53"/>
      <c r="AQA20" s="53"/>
      <c r="AQB20" s="53">
        <v>0.97399999999999998</v>
      </c>
      <c r="AQC20" s="53">
        <v>0.97099999999999997</v>
      </c>
      <c r="AQD20" s="53">
        <v>0.96699999999999997</v>
      </c>
      <c r="AQE20" s="53">
        <v>0.96499999999999997</v>
      </c>
      <c r="AQF20" s="53">
        <v>0.95</v>
      </c>
      <c r="AQG20" s="27">
        <v>0.96899999999999997</v>
      </c>
      <c r="AQH20" s="53"/>
      <c r="AQI20" s="53"/>
      <c r="AQJ20" s="27">
        <v>0.98399999999999999</v>
      </c>
      <c r="AQK20" s="27">
        <v>0.97299999999999998</v>
      </c>
      <c r="AQL20" s="27"/>
      <c r="AQM20" s="27">
        <v>0.96699999999999997</v>
      </c>
      <c r="AQN20" s="27">
        <v>0.96799999999999997</v>
      </c>
      <c r="AQO20" s="27">
        <v>0.97</v>
      </c>
      <c r="AQP20" s="27">
        <v>0.95</v>
      </c>
      <c r="AQQ20" s="27">
        <v>0.98699999999999999</v>
      </c>
      <c r="AQR20" s="27">
        <v>0.99</v>
      </c>
      <c r="AQS20" s="27">
        <v>0.98899999999999999</v>
      </c>
      <c r="AQT20" s="27">
        <v>0.99099999999999999</v>
      </c>
      <c r="AQU20" s="27">
        <v>0.98899999999999999</v>
      </c>
      <c r="AQV20" s="27">
        <v>0.98699999999999999</v>
      </c>
      <c r="AQW20" s="27">
        <v>0.98599999999999999</v>
      </c>
      <c r="AQX20" s="27">
        <v>0.98499999999999999</v>
      </c>
      <c r="AQY20" s="27">
        <v>0.98799999999999999</v>
      </c>
      <c r="AQZ20" s="27"/>
      <c r="ARA20" s="27">
        <v>0.95</v>
      </c>
      <c r="ARB20" s="27"/>
      <c r="ARC20" s="27">
        <v>0.98699999999999999</v>
      </c>
      <c r="ARD20" s="27">
        <v>0.99099999999999999</v>
      </c>
      <c r="ARE20" s="27">
        <v>0.98399999999999999</v>
      </c>
      <c r="ARF20" s="27"/>
      <c r="ARG20" s="27">
        <v>0.98899999999999999</v>
      </c>
      <c r="ARH20" s="27">
        <v>0.98799999999999999</v>
      </c>
      <c r="ARI20" s="27">
        <v>0.99</v>
      </c>
      <c r="ARJ20" s="27">
        <v>0.98499999999999999</v>
      </c>
      <c r="ARK20" s="27">
        <v>0.98699999999999999</v>
      </c>
      <c r="ARL20" s="27">
        <v>0.99099999999999999</v>
      </c>
      <c r="ARM20" s="910"/>
      <c r="ARN20" s="27">
        <v>0.98799999999999999</v>
      </c>
      <c r="ARO20" s="27">
        <v>0.95</v>
      </c>
      <c r="ARP20" s="27">
        <v>0.98599999999999999</v>
      </c>
      <c r="ARQ20" s="27">
        <v>0.98699999999999999</v>
      </c>
      <c r="ARR20" s="27">
        <v>0.98799999999999999</v>
      </c>
      <c r="ARS20" s="27">
        <v>0.98699999999999999</v>
      </c>
      <c r="ART20" s="27">
        <v>0.98599999999999999</v>
      </c>
      <c r="ARU20" s="27">
        <v>0.98799999999999999</v>
      </c>
      <c r="ARV20" s="27">
        <v>0.98699999999999999</v>
      </c>
      <c r="ARW20" s="910"/>
      <c r="ARX20" s="27">
        <v>0.98499999999999999</v>
      </c>
      <c r="ARY20" s="27">
        <v>0.98699999999999999</v>
      </c>
      <c r="ARZ20" s="27">
        <v>0.98499999999999999</v>
      </c>
      <c r="ASA20" s="1026"/>
      <c r="ASB20" s="990"/>
      <c r="ASC20" s="66">
        <v>0.95</v>
      </c>
      <c r="ASD20" s="66">
        <v>0.98499999999999999</v>
      </c>
      <c r="ASE20" s="66">
        <v>0.99</v>
      </c>
      <c r="ASF20" s="66">
        <v>0.98899999999999999</v>
      </c>
      <c r="ASG20" s="66"/>
      <c r="ASH20" s="56">
        <v>0.99</v>
      </c>
      <c r="ASI20" s="41">
        <v>0.99</v>
      </c>
      <c r="ASJ20" s="995"/>
      <c r="ASK20" s="41">
        <v>0.99</v>
      </c>
      <c r="ASL20" s="41">
        <v>0.99</v>
      </c>
      <c r="ASM20" s="27">
        <v>0.99</v>
      </c>
      <c r="ASN20" s="27">
        <v>0.99</v>
      </c>
      <c r="ASO20" s="56">
        <v>0.98499999999999999</v>
      </c>
      <c r="ASP20" s="56">
        <v>0.99</v>
      </c>
      <c r="ASQ20" s="53">
        <v>0.99</v>
      </c>
      <c r="ASR20" s="53">
        <v>0.99</v>
      </c>
      <c r="ASS20" s="1038"/>
      <c r="AST20" s="56">
        <v>0.99</v>
      </c>
      <c r="ASU20" s="53">
        <v>0.99199999999999999</v>
      </c>
      <c r="ASV20" s="53">
        <v>0.99</v>
      </c>
      <c r="ASW20" s="53">
        <v>0.99199999999999999</v>
      </c>
      <c r="ASX20" s="56">
        <v>0.96</v>
      </c>
      <c r="ASY20" s="56">
        <v>0.98699999999999999</v>
      </c>
      <c r="ASZ20" s="56">
        <v>0.99299999999999999</v>
      </c>
      <c r="ATA20" s="53">
        <v>0.99</v>
      </c>
      <c r="ATB20" s="53">
        <v>0.98899999999999999</v>
      </c>
      <c r="ATC20" s="1026"/>
      <c r="ATD20" s="990"/>
      <c r="ATE20" s="66">
        <v>0.95</v>
      </c>
      <c r="ATF20" s="27">
        <v>0.98499999999999999</v>
      </c>
      <c r="ATG20" s="27">
        <v>0.98399999999999999</v>
      </c>
      <c r="ATH20" s="53">
        <v>0.98399999999999999</v>
      </c>
      <c r="ATI20" s="1026"/>
      <c r="ATJ20" s="990"/>
      <c r="ATK20" s="66">
        <v>0.95</v>
      </c>
      <c r="ATL20" s="53">
        <v>0.98599999999999999</v>
      </c>
      <c r="ATM20" s="27">
        <v>0.98399999999999999</v>
      </c>
      <c r="ATN20" s="53">
        <v>0.98299999999999998</v>
      </c>
      <c r="ATO20" s="53">
        <v>0.98899999999999999</v>
      </c>
      <c r="ATP20" s="1038"/>
      <c r="ATQ20" s="53">
        <v>0.98799999999999999</v>
      </c>
      <c r="ATR20" s="27">
        <v>0.98499999999999999</v>
      </c>
      <c r="ATS20" s="27">
        <v>0.98899999999999999</v>
      </c>
      <c r="ATT20" s="27">
        <v>0.98899999999999999</v>
      </c>
      <c r="ATU20" s="27"/>
      <c r="ATV20" s="27">
        <v>0.98599999999999999</v>
      </c>
      <c r="ATW20" s="27">
        <v>0.98299999999999998</v>
      </c>
      <c r="ATX20" s="27">
        <v>0.98299999999999998</v>
      </c>
      <c r="ATY20" s="27">
        <v>0.98499999999999999</v>
      </c>
      <c r="ATZ20" s="66">
        <v>0.98899999999999999</v>
      </c>
      <c r="AUA20" s="56">
        <v>0.98799999999999999</v>
      </c>
      <c r="AUB20" s="56">
        <v>0.99099999999999999</v>
      </c>
      <c r="AUC20" s="56">
        <v>0.98599999999999999</v>
      </c>
      <c r="AUD20" s="251"/>
      <c r="AUE20" s="984"/>
      <c r="AUF20" s="53">
        <v>0.95</v>
      </c>
      <c r="AUG20" s="27">
        <v>0.90500000000000003</v>
      </c>
      <c r="AUH20" s="27">
        <v>0.89800000000000002</v>
      </c>
      <c r="AUI20" s="27"/>
      <c r="AUJ20" s="27">
        <v>0.90300000000000002</v>
      </c>
      <c r="AUK20" s="53">
        <v>0.98199999999999998</v>
      </c>
      <c r="AUL20" s="984">
        <v>1</v>
      </c>
      <c r="AUM20" s="53">
        <v>0.95</v>
      </c>
      <c r="AUN20" s="53">
        <v>0.99099999999999999</v>
      </c>
      <c r="AUO20" s="913">
        <v>0.89300000000000002</v>
      </c>
      <c r="AUP20" s="27">
        <v>0.89600000000000002</v>
      </c>
      <c r="AUQ20" s="53">
        <v>0.88900000000000001</v>
      </c>
      <c r="AUR20" s="53">
        <v>0.89800000000000002</v>
      </c>
      <c r="AUS20" s="984">
        <v>1</v>
      </c>
      <c r="AUT20" s="53">
        <v>0.95</v>
      </c>
      <c r="AUU20" s="27">
        <v>0.89200000000000002</v>
      </c>
      <c r="AUV20" s="27">
        <v>0.9</v>
      </c>
      <c r="AUW20" s="53">
        <v>0.89500000000000002</v>
      </c>
      <c r="AUX20" s="1047"/>
      <c r="AUY20" s="27">
        <v>0.92</v>
      </c>
      <c r="AUZ20" s="984">
        <v>1</v>
      </c>
      <c r="AVA20" s="53">
        <v>0.95</v>
      </c>
      <c r="AVB20" s="27">
        <v>0.90200000000000002</v>
      </c>
      <c r="AVC20" s="53"/>
      <c r="AVD20" s="984">
        <v>1</v>
      </c>
      <c r="AVE20" s="53">
        <v>0.95</v>
      </c>
      <c r="AVF20" s="53">
        <v>0.89400000000000002</v>
      </c>
      <c r="AVG20" s="53">
        <v>0.9</v>
      </c>
      <c r="AVH20" s="53">
        <v>0.89600000000000002</v>
      </c>
      <c r="AVI20" s="984">
        <v>1</v>
      </c>
      <c r="AVJ20" s="53">
        <v>0.95</v>
      </c>
      <c r="AVK20" s="53">
        <v>0.90200000000000002</v>
      </c>
      <c r="AVL20" s="53">
        <v>0.90400000000000003</v>
      </c>
      <c r="AVM20" s="53">
        <v>0.92200000000000004</v>
      </c>
      <c r="AVN20" s="984">
        <v>1</v>
      </c>
      <c r="AVO20" s="53">
        <v>0.95</v>
      </c>
      <c r="AVP20" s="27">
        <v>0.90400000000000003</v>
      </c>
      <c r="AVQ20" s="27">
        <v>0.89700000000000002</v>
      </c>
      <c r="AVR20" s="984">
        <v>0.89600000000000002</v>
      </c>
      <c r="AVS20" s="984">
        <v>0.91</v>
      </c>
      <c r="AVT20" s="984">
        <v>1</v>
      </c>
      <c r="AVU20" s="53">
        <v>0.95</v>
      </c>
      <c r="AVV20" s="27">
        <v>0.89900000000000002</v>
      </c>
      <c r="AVW20" s="984">
        <v>1</v>
      </c>
      <c r="AVX20" s="53">
        <v>0.95</v>
      </c>
      <c r="AVY20" s="53">
        <v>0.91</v>
      </c>
      <c r="AVZ20" s="27">
        <v>0.89500000000000002</v>
      </c>
      <c r="AWA20" s="27">
        <v>0.9</v>
      </c>
      <c r="AWB20" s="27">
        <v>0.89800000000000002</v>
      </c>
      <c r="AWC20" s="27">
        <v>0.92200000000000004</v>
      </c>
      <c r="AWD20" s="27">
        <v>0.89900000000000002</v>
      </c>
      <c r="AWE20" s="1223">
        <f t="shared" si="28"/>
        <v>-5.3684210526315723E-2</v>
      </c>
      <c r="AWF20" s="27">
        <v>1.06</v>
      </c>
      <c r="AWG20" s="913">
        <v>0.64200000000000002</v>
      </c>
      <c r="AWH20" s="913"/>
      <c r="AWI20" s="913"/>
      <c r="AWJ20" s="913"/>
      <c r="AWK20" s="913"/>
      <c r="AWL20" s="913"/>
      <c r="AWM20" s="913">
        <v>0.64200000000000002</v>
      </c>
      <c r="AWN20" s="913"/>
      <c r="AWO20" s="913"/>
      <c r="AWP20" s="53"/>
      <c r="AWQ20" s="53"/>
      <c r="AWR20" s="53"/>
      <c r="AWS20" s="53"/>
      <c r="AWT20" s="913"/>
      <c r="AWU20" s="53"/>
      <c r="AWV20" s="53"/>
      <c r="AWW20" s="53"/>
      <c r="AWX20" s="27"/>
      <c r="AWY20" s="27"/>
      <c r="AWZ20" s="27">
        <v>0.64200000000000002</v>
      </c>
      <c r="AXA20" s="27"/>
      <c r="AXB20" s="27"/>
      <c r="AXC20" s="27"/>
      <c r="AXD20" s="221">
        <v>0.97</v>
      </c>
      <c r="AXE20" s="27"/>
      <c r="AXF20" s="27"/>
      <c r="AXG20" s="27"/>
      <c r="AXH20" s="27"/>
      <c r="AXI20" s="27">
        <v>0.64200000000000002</v>
      </c>
      <c r="AXJ20" s="27"/>
      <c r="AXK20" s="27"/>
      <c r="AXL20" s="27"/>
      <c r="AXM20" s="27">
        <v>1.02</v>
      </c>
      <c r="AXN20" s="27"/>
      <c r="AXO20" s="27"/>
      <c r="AXP20" s="27"/>
      <c r="AXQ20" s="27"/>
      <c r="AXR20" s="27">
        <v>0.64200000000000002</v>
      </c>
      <c r="AXS20" s="221">
        <v>0.99</v>
      </c>
      <c r="AXT20" s="27"/>
      <c r="AXU20" s="53"/>
      <c r="AXV20" s="27"/>
      <c r="AXW20" s="27"/>
      <c r="AXX20" s="53"/>
      <c r="AXY20" s="53"/>
      <c r="AXZ20" s="191">
        <v>1.08</v>
      </c>
      <c r="AYA20" s="53">
        <v>0.60699999999999998</v>
      </c>
      <c r="AYB20" s="53">
        <f t="shared" si="30"/>
        <v>0.60699999999999998</v>
      </c>
      <c r="AYC20" s="27"/>
      <c r="AYD20" s="191"/>
      <c r="AYE20" s="53">
        <v>0.60699999999999998</v>
      </c>
      <c r="AYF20" s="27">
        <v>0.61499999999999999</v>
      </c>
      <c r="AYG20" s="27">
        <v>0.60599999999999998</v>
      </c>
      <c r="AYH20" s="27">
        <v>0.60599999999999998</v>
      </c>
      <c r="AYI20" s="27">
        <v>0.60499999999999998</v>
      </c>
      <c r="AYJ20" s="27">
        <v>0.60499999999999998</v>
      </c>
      <c r="AYK20" s="27">
        <v>0.60699999999999998</v>
      </c>
      <c r="AYL20" s="27">
        <v>0.60599999999999998</v>
      </c>
      <c r="AYM20" s="27"/>
      <c r="AYN20" s="27"/>
      <c r="AYO20" s="27"/>
      <c r="AYP20" s="27"/>
      <c r="AYQ20" s="27"/>
      <c r="AYR20" s="972">
        <v>1.07</v>
      </c>
      <c r="AYS20" s="972"/>
      <c r="AYT20" s="972"/>
      <c r="AYU20" s="972"/>
      <c r="AYV20" s="972"/>
      <c r="AYW20" s="27">
        <v>0.60699999999999998</v>
      </c>
      <c r="AYX20" s="27"/>
      <c r="AYY20" s="972">
        <v>1.08</v>
      </c>
      <c r="AYZ20" s="27"/>
      <c r="AZA20" s="27"/>
      <c r="AZB20" s="27">
        <v>0.60599999999999998</v>
      </c>
      <c r="AZC20" s="27"/>
      <c r="AZD20" s="27"/>
      <c r="AZE20" s="53">
        <v>0.52300000000000002</v>
      </c>
      <c r="AZF20" s="53">
        <v>0.52200000000000002</v>
      </c>
      <c r="AZG20" s="53">
        <v>0.52400000000000002</v>
      </c>
      <c r="AZH20" s="53">
        <v>0.52200000000000002</v>
      </c>
      <c r="AZI20" s="53">
        <v>0.60699999999999998</v>
      </c>
      <c r="AZJ20" s="27">
        <v>0.52400000000000002</v>
      </c>
      <c r="AZK20" s="53"/>
      <c r="AZL20" s="53"/>
      <c r="AZM20" s="27">
        <v>0.52400000000000002</v>
      </c>
      <c r="AZN20" s="27">
        <v>0.52400000000000002</v>
      </c>
      <c r="AZO20" s="53">
        <v>0.52600000000000002</v>
      </c>
      <c r="AZP20" s="27">
        <v>0.52400000000000002</v>
      </c>
      <c r="AZQ20" s="27">
        <v>0.53</v>
      </c>
      <c r="AZR20" s="27"/>
      <c r="AZS20" s="27">
        <v>0.60699999999999998</v>
      </c>
      <c r="AZT20" s="27"/>
      <c r="AZU20" s="27"/>
      <c r="AZV20" s="27"/>
      <c r="AZW20" s="27"/>
      <c r="AZX20" s="27"/>
      <c r="AZY20" s="27"/>
      <c r="AZZ20" s="27"/>
      <c r="BAA20" s="27"/>
      <c r="BAB20" s="876">
        <v>0.88</v>
      </c>
      <c r="BAC20" s="876"/>
      <c r="BAD20" s="27">
        <v>0.60699999999999998</v>
      </c>
      <c r="BAE20" s="876"/>
      <c r="BAF20" s="876"/>
      <c r="BAG20" s="876"/>
      <c r="BAH20" s="27"/>
      <c r="BAI20" s="27"/>
      <c r="BAJ20" s="910">
        <v>1.06</v>
      </c>
      <c r="BAK20" s="910"/>
      <c r="BAL20" s="910">
        <v>1.07</v>
      </c>
      <c r="BAM20" s="910"/>
      <c r="BAN20" s="910"/>
      <c r="BAO20" s="910"/>
      <c r="BAP20" s="27">
        <v>0.60699999999999998</v>
      </c>
      <c r="BAQ20" s="910">
        <v>1.07</v>
      </c>
      <c r="BAR20" s="910"/>
      <c r="BAS20" s="910"/>
      <c r="BAT20" s="910"/>
      <c r="BAU20" s="910"/>
      <c r="BAV20" s="910">
        <v>1.06</v>
      </c>
      <c r="BAW20" s="27"/>
      <c r="BAX20" s="27">
        <v>0.52400000000000002</v>
      </c>
      <c r="BAY20" s="27"/>
      <c r="BAZ20" s="27"/>
      <c r="BBA20" s="27"/>
      <c r="BBB20" s="66">
        <v>1.06</v>
      </c>
      <c r="BBC20" s="990">
        <v>0.88</v>
      </c>
      <c r="BBD20" s="66">
        <v>0.60699999999999998</v>
      </c>
      <c r="BBE20" s="66"/>
      <c r="BBF20" s="66"/>
      <c r="BBG20" s="66"/>
      <c r="BBH20" s="66"/>
      <c r="BBI20" s="56"/>
      <c r="BBJ20" s="1156">
        <v>0.88</v>
      </c>
      <c r="BBK20" s="41"/>
      <c r="BBL20" s="995">
        <v>0.87</v>
      </c>
      <c r="BBM20" s="41">
        <v>0.52</v>
      </c>
      <c r="BBN20" s="41"/>
      <c r="BBO20" s="27"/>
      <c r="BBP20" s="27"/>
      <c r="BBQ20" s="27"/>
      <c r="BBR20" s="27"/>
      <c r="BBS20" s="1047"/>
      <c r="BBT20" s="1047"/>
      <c r="BBU20" s="1038">
        <v>0.87</v>
      </c>
      <c r="BBV20" s="53">
        <v>0.53</v>
      </c>
      <c r="BBW20" s="53"/>
      <c r="BBX20" s="53"/>
      <c r="BBY20" s="53"/>
      <c r="BBZ20" s="990">
        <v>0.88</v>
      </c>
      <c r="BCA20" s="66"/>
      <c r="BCB20" s="66"/>
      <c r="BCC20" s="66"/>
      <c r="BCD20" s="53"/>
      <c r="BCE20" s="53"/>
      <c r="BCF20" s="66">
        <v>1.06</v>
      </c>
      <c r="BCG20" s="990">
        <v>0.88</v>
      </c>
      <c r="BCH20" s="66">
        <v>0.60699999999999998</v>
      </c>
      <c r="BCI20" s="27"/>
      <c r="BCJ20" s="27"/>
      <c r="BCK20" s="1038">
        <v>0.88</v>
      </c>
      <c r="BCL20" s="66">
        <v>1.06</v>
      </c>
      <c r="BCM20" s="990">
        <v>0.88</v>
      </c>
      <c r="BCN20" s="66">
        <v>0.60699999999999998</v>
      </c>
      <c r="BCO20" s="1038"/>
      <c r="BCP20" s="1038"/>
      <c r="BCQ20" s="1131">
        <v>0.88</v>
      </c>
      <c r="BCR20" s="66"/>
      <c r="BCS20" s="1131">
        <v>0.88</v>
      </c>
      <c r="BCT20" s="27"/>
      <c r="BCU20" s="27"/>
      <c r="BCV20" s="27"/>
      <c r="BCW20" s="27"/>
      <c r="BCX20" s="27"/>
      <c r="BCY20" s="1208">
        <v>0.85</v>
      </c>
      <c r="BCZ20" s="1208"/>
      <c r="BDA20" s="1168"/>
      <c r="BDB20" s="1168"/>
      <c r="BDC20" s="56">
        <v>0.77700000000000002</v>
      </c>
      <c r="BDD20" s="56"/>
      <c r="BDE20" s="66">
        <v>1.06</v>
      </c>
      <c r="BDF20" s="984">
        <v>0.88</v>
      </c>
      <c r="BDG20" s="53">
        <v>0.60699999999999998</v>
      </c>
      <c r="BDH20" s="27"/>
      <c r="BDI20" s="27"/>
      <c r="BDJ20" s="27"/>
      <c r="BDK20" s="27"/>
      <c r="BDL20" s="984">
        <v>0.88</v>
      </c>
      <c r="BDM20" s="984">
        <v>0.88</v>
      </c>
      <c r="BDN20" s="53">
        <v>0.60699999999999998</v>
      </c>
      <c r="BDO20" s="53"/>
      <c r="BDP20" s="913"/>
      <c r="BDQ20" s="27"/>
      <c r="BDR20" s="53"/>
      <c r="BDS20" s="1042"/>
      <c r="BDT20" s="984">
        <v>0.88</v>
      </c>
      <c r="BDU20" s="53">
        <v>0.60699999999999998</v>
      </c>
      <c r="BDV20" s="27"/>
      <c r="BDW20" s="27"/>
      <c r="BDX20" s="27"/>
      <c r="BDY20" s="27"/>
      <c r="BDZ20" s="984">
        <v>0.88</v>
      </c>
      <c r="BEA20" s="53">
        <v>0.60699999999999998</v>
      </c>
      <c r="BEB20" s="27"/>
      <c r="BEC20" s="984">
        <v>0.88</v>
      </c>
      <c r="BED20" s="53">
        <v>0.60699999999999998</v>
      </c>
      <c r="BEE20" s="53"/>
      <c r="BEF20" s="53"/>
      <c r="BEG20" s="53"/>
      <c r="BEH20" s="984">
        <v>0.88</v>
      </c>
      <c r="BEI20" s="53">
        <v>0.60699999999999998</v>
      </c>
      <c r="BEJ20" s="53"/>
      <c r="BEK20" s="53"/>
      <c r="BEL20" s="896">
        <v>0.77</v>
      </c>
      <c r="BEM20" s="896">
        <v>0.69</v>
      </c>
      <c r="BEN20" s="984">
        <v>0.88</v>
      </c>
      <c r="BEO20" s="53">
        <v>0.60699999999999998</v>
      </c>
      <c r="BEP20" s="27">
        <v>0.72799999999999998</v>
      </c>
      <c r="BEQ20" s="27">
        <v>0.72699999999999998</v>
      </c>
      <c r="BER20" s="984">
        <v>0.72799999999999998</v>
      </c>
      <c r="BES20" s="53"/>
      <c r="BET20" s="984">
        <v>0.88</v>
      </c>
      <c r="BEU20" s="53">
        <v>0.60699999999999998</v>
      </c>
      <c r="BEV20" s="27">
        <v>0.79300000000000004</v>
      </c>
      <c r="BEW20" s="984">
        <v>0.88</v>
      </c>
      <c r="BEX20" s="53">
        <v>0.60699999999999998</v>
      </c>
      <c r="BEY20" s="53">
        <v>0.79300000000000004</v>
      </c>
      <c r="BEZ20" s="27">
        <v>0.79500000000000004</v>
      </c>
      <c r="BFA20" s="27">
        <v>0.76800000000000002</v>
      </c>
      <c r="BFB20" s="27">
        <v>0.81299999999999994</v>
      </c>
      <c r="BFC20" s="27">
        <v>0.80100000000000005</v>
      </c>
      <c r="BFD20" s="27">
        <v>0.77300000000000002</v>
      </c>
      <c r="BFE20" s="984">
        <v>0.88</v>
      </c>
      <c r="BFF20" s="53">
        <v>0.60699999999999998</v>
      </c>
      <c r="BFG20" s="53">
        <v>0.80900000000000005</v>
      </c>
      <c r="BFH20" s="984">
        <v>0.88</v>
      </c>
      <c r="BFI20" s="53">
        <v>0.60699999999999998</v>
      </c>
      <c r="BFJ20" s="53">
        <v>0.78900000000000003</v>
      </c>
      <c r="BFK20" s="984">
        <v>0.88</v>
      </c>
      <c r="BFL20" s="53">
        <v>0.73</v>
      </c>
      <c r="BFM20" s="53">
        <v>0.70299999999999996</v>
      </c>
      <c r="BFN20" s="53">
        <v>0.71599999999999997</v>
      </c>
      <c r="BFO20" s="1531"/>
      <c r="BFP20" s="53">
        <v>0.70899999999999996</v>
      </c>
      <c r="BFQ20" s="7">
        <f t="shared" si="1"/>
        <v>-2.876712328767126E-2</v>
      </c>
      <c r="BFR20" s="1535">
        <v>0.66</v>
      </c>
      <c r="BFS20" s="642">
        <v>0.51</v>
      </c>
      <c r="BFT20" s="1051">
        <v>0.52</v>
      </c>
      <c r="BFU20" s="1051"/>
      <c r="BFV20" s="1051"/>
      <c r="BFW20" s="1051"/>
      <c r="BFX20" s="1051"/>
      <c r="BFY20" s="1051"/>
      <c r="BFZ20" s="1051">
        <v>0.52</v>
      </c>
      <c r="BGA20" s="1051"/>
      <c r="BGB20" s="1051"/>
      <c r="BGC20" s="883">
        <v>0.55000000000000004</v>
      </c>
      <c r="BGD20" s="920"/>
      <c r="BGE20" s="1051"/>
      <c r="BGF20" s="1051"/>
      <c r="BGG20" s="1051"/>
      <c r="BGH20" s="1051"/>
      <c r="BGI20" s="1051"/>
      <c r="BGJ20" s="1051"/>
      <c r="BGK20" s="1051"/>
      <c r="BGL20" s="900">
        <v>0.71</v>
      </c>
      <c r="BGM20" s="1051">
        <v>0.52</v>
      </c>
      <c r="BGN20" s="1051"/>
      <c r="BGO20" s="900">
        <v>0.71099999999999997</v>
      </c>
      <c r="BGP20" s="900"/>
      <c r="BGQ20" s="900"/>
      <c r="BGR20" s="900"/>
      <c r="BGS20" s="900"/>
      <c r="BGT20" s="1051"/>
      <c r="BGU20" s="900">
        <v>0.56999999999999995</v>
      </c>
      <c r="BGV20" s="1051"/>
      <c r="BGW20" s="1051"/>
      <c r="BGX20" s="1051"/>
      <c r="BGY20" s="1019">
        <v>0.66</v>
      </c>
      <c r="BGZ20" s="1019">
        <v>0.51</v>
      </c>
      <c r="BHA20" s="1051">
        <v>0.52</v>
      </c>
      <c r="BHB20" s="1051"/>
      <c r="BHC20" s="1051"/>
      <c r="BHD20" s="911">
        <v>0.71</v>
      </c>
      <c r="BHE20" s="1026"/>
      <c r="BHF20" s="1156">
        <v>0.71</v>
      </c>
      <c r="BHG20" s="56"/>
      <c r="BHH20" s="1156">
        <v>0.46</v>
      </c>
      <c r="BHI20" s="56"/>
      <c r="BHJ20" s="66"/>
      <c r="BHK20" s="66"/>
      <c r="BHL20" s="66"/>
      <c r="BHM20" s="66"/>
      <c r="BHN20" s="1156"/>
      <c r="BHO20" s="1156"/>
      <c r="BHP20" s="56"/>
      <c r="BHQ20" s="1033">
        <v>0.71</v>
      </c>
      <c r="BHR20" s="56"/>
      <c r="BHS20" s="56"/>
      <c r="BHT20" s="56"/>
      <c r="BHU20" s="56"/>
      <c r="BHV20" s="56"/>
      <c r="BHW20" s="1055">
        <v>0.71</v>
      </c>
      <c r="BHX20" s="56"/>
      <c r="BHY20" s="56"/>
      <c r="BHZ20" s="1055">
        <v>0.71</v>
      </c>
      <c r="BIA20" s="1019">
        <v>0.66</v>
      </c>
      <c r="BIB20" s="1019">
        <v>0.51</v>
      </c>
      <c r="BIC20" s="1051">
        <v>0.52</v>
      </c>
      <c r="BID20" s="1051"/>
      <c r="BIE20" s="1051"/>
      <c r="BIF20" s="56"/>
      <c r="BIG20" s="1019">
        <v>0.66</v>
      </c>
      <c r="BIH20" s="1019">
        <v>0.51</v>
      </c>
      <c r="BII20" s="1051">
        <v>0.52</v>
      </c>
      <c r="BIJ20" s="56"/>
      <c r="BIK20" s="56"/>
      <c r="BIL20" s="56"/>
      <c r="BIM20" s="56"/>
      <c r="BIN20" s="56"/>
      <c r="BIO20" s="66"/>
      <c r="BIP20" s="66"/>
      <c r="BIQ20" s="66"/>
      <c r="BIR20" s="66"/>
      <c r="BIS20" s="66"/>
      <c r="BIT20" s="66"/>
      <c r="BIU20" s="66"/>
      <c r="BIV20" s="66"/>
      <c r="BIW20" s="66"/>
      <c r="BIX20" s="56"/>
      <c r="BIY20" s="66"/>
      <c r="BIZ20" s="1175">
        <v>0.66</v>
      </c>
      <c r="BJA20" s="1192">
        <v>0.51</v>
      </c>
      <c r="BJB20" s="913">
        <v>0.52</v>
      </c>
      <c r="BJC20" s="27"/>
      <c r="BJD20" s="27"/>
      <c r="BJE20" s="27"/>
      <c r="BJF20" s="913"/>
      <c r="BJG20" s="977">
        <v>0.66</v>
      </c>
      <c r="BJH20" s="1037">
        <v>0.51</v>
      </c>
      <c r="BJI20" s="913">
        <v>0.52</v>
      </c>
      <c r="BJJ20" s="53"/>
      <c r="BJK20" s="913"/>
      <c r="BJL20" s="27"/>
      <c r="BJM20" s="53"/>
      <c r="BJN20" s="913"/>
      <c r="BJO20" s="984">
        <v>0.66</v>
      </c>
      <c r="BJP20" s="1047">
        <v>0.51</v>
      </c>
      <c r="BJQ20" s="53">
        <v>0.52</v>
      </c>
      <c r="BJR20" s="27"/>
      <c r="BJS20" s="27"/>
      <c r="BJT20" s="53"/>
      <c r="BJU20" s="1047">
        <v>0.67</v>
      </c>
      <c r="BJV20" s="27"/>
      <c r="BJW20" s="984">
        <v>0.66</v>
      </c>
      <c r="BJX20" s="1047">
        <v>0.51</v>
      </c>
      <c r="BJY20" s="53">
        <v>0.52</v>
      </c>
      <c r="BJZ20" s="27"/>
      <c r="BKA20" s="984">
        <v>0.66</v>
      </c>
      <c r="BKB20" s="1047">
        <v>0.51</v>
      </c>
      <c r="BKC20" s="53">
        <v>0.52</v>
      </c>
      <c r="BKD20" s="53"/>
      <c r="BKE20" s="53"/>
      <c r="BKF20" s="53"/>
      <c r="BKG20" s="984">
        <v>0.66</v>
      </c>
      <c r="BKH20" s="1047">
        <v>0.51</v>
      </c>
      <c r="BKI20" s="53">
        <v>0.52</v>
      </c>
      <c r="BKJ20" s="53"/>
      <c r="BKK20" s="53"/>
      <c r="BKL20" s="896">
        <v>0.69</v>
      </c>
      <c r="BKM20" s="984">
        <v>0.66</v>
      </c>
      <c r="BKN20" s="1047">
        <v>0.51</v>
      </c>
      <c r="BKO20" s="53">
        <v>0.52</v>
      </c>
      <c r="BKP20" s="27">
        <v>0.78700000000000003</v>
      </c>
      <c r="BKQ20" s="27">
        <v>0.78500000000000003</v>
      </c>
      <c r="BKR20" s="27">
        <v>0.78400000000000003</v>
      </c>
      <c r="BKS20" s="27"/>
      <c r="BKT20" s="984">
        <v>0.66</v>
      </c>
      <c r="BKU20" s="1047">
        <v>0.51</v>
      </c>
      <c r="BKV20" s="27">
        <v>0.52</v>
      </c>
      <c r="BKW20" s="27">
        <v>0.75700000000000001</v>
      </c>
      <c r="BKX20" s="984">
        <v>0.66</v>
      </c>
      <c r="BKY20" s="1047">
        <v>0.51</v>
      </c>
      <c r="BKZ20" s="53">
        <v>0.52</v>
      </c>
      <c r="BLA20" s="53">
        <v>0.75700000000000001</v>
      </c>
      <c r="BLB20" s="27">
        <v>0.75600000000000001</v>
      </c>
      <c r="BLC20" s="27">
        <v>0.75600000000000001</v>
      </c>
      <c r="BLD20" s="27">
        <v>0.75800000000000001</v>
      </c>
      <c r="BLE20" s="27">
        <v>0.75600000000000001</v>
      </c>
      <c r="BLF20" s="27">
        <v>0.754</v>
      </c>
      <c r="BLG20" s="984">
        <v>0.66</v>
      </c>
      <c r="BLH20" s="1047">
        <v>0.51</v>
      </c>
      <c r="BLI20" s="53">
        <v>0.52</v>
      </c>
      <c r="BLJ20" s="53">
        <v>0.755</v>
      </c>
      <c r="BLK20" s="984">
        <v>0.66</v>
      </c>
      <c r="BLL20" s="1047">
        <v>0.51</v>
      </c>
      <c r="BLM20" s="53">
        <v>0.52</v>
      </c>
      <c r="BLN20" s="53">
        <v>0.77400000000000002</v>
      </c>
      <c r="BLO20" s="984">
        <v>0.66</v>
      </c>
      <c r="BLP20" s="1047">
        <v>0.51</v>
      </c>
      <c r="BLQ20" s="53">
        <v>0.52</v>
      </c>
      <c r="BLR20" s="53">
        <v>0.58299999999999996</v>
      </c>
      <c r="BLS20" s="53">
        <v>0.58099999999999996</v>
      </c>
      <c r="BLT20" s="53">
        <v>0.58799999999999997</v>
      </c>
      <c r="BLU20" s="984">
        <v>0.66</v>
      </c>
      <c r="BLV20" s="1047">
        <v>0.51</v>
      </c>
      <c r="BLW20" s="53">
        <v>0.52</v>
      </c>
      <c r="BLX20" s="53">
        <v>0.66200000000000003</v>
      </c>
      <c r="BLY20" s="53">
        <v>0.63200000000000001</v>
      </c>
      <c r="BLZ20" s="984">
        <v>0.66</v>
      </c>
      <c r="BMA20" s="1047">
        <v>0.51</v>
      </c>
      <c r="BMB20" s="53">
        <v>0.52</v>
      </c>
      <c r="BMC20" s="53">
        <v>1.155</v>
      </c>
      <c r="BMD20" s="984">
        <v>0.66</v>
      </c>
      <c r="BME20" s="1047">
        <v>0.51</v>
      </c>
      <c r="BMF20" s="53">
        <v>0.52</v>
      </c>
      <c r="BMG20" s="1372">
        <v>1.016</v>
      </c>
      <c r="BMH20" s="7">
        <f t="shared" si="31"/>
        <v>0.95384615384615379</v>
      </c>
      <c r="BMI20" s="1176"/>
      <c r="BMJ20" s="913">
        <v>0.98599999999999999</v>
      </c>
      <c r="BMK20" s="913">
        <v>1.0269999999999999</v>
      </c>
      <c r="BML20" s="913">
        <v>1.026</v>
      </c>
      <c r="BMM20" s="1176"/>
      <c r="BMN20" s="913">
        <v>0.98599999999999999</v>
      </c>
      <c r="BMO20" s="913">
        <v>1.032</v>
      </c>
      <c r="BMP20" s="913">
        <v>1.0349999999999999</v>
      </c>
      <c r="BMQ20" s="913">
        <v>1.03</v>
      </c>
      <c r="BMR20" s="913">
        <v>1.0289999999999999</v>
      </c>
      <c r="BMS20" s="913">
        <v>1.0309999999999999</v>
      </c>
      <c r="BMT20" s="913">
        <v>1.0249999999999999</v>
      </c>
      <c r="BMU20" s="913">
        <v>1.0309999999999999</v>
      </c>
      <c r="BMV20" s="913">
        <v>1.0309999999999999</v>
      </c>
      <c r="BMW20" s="913">
        <v>1.0349999999999999</v>
      </c>
      <c r="BMX20" s="913">
        <v>1.026</v>
      </c>
      <c r="BMY20" s="913">
        <v>1.048</v>
      </c>
      <c r="BMZ20" s="913">
        <v>1.0289999999999999</v>
      </c>
      <c r="BNA20" s="913">
        <v>1.03</v>
      </c>
      <c r="BNB20" s="913">
        <v>1.0269999999999999</v>
      </c>
      <c r="BNC20" s="913">
        <v>1.0349999999999999</v>
      </c>
      <c r="BND20" s="913">
        <v>1.032</v>
      </c>
      <c r="BNE20" s="1194"/>
      <c r="BNF20" s="913">
        <v>0.98599999999999999</v>
      </c>
      <c r="BNG20" s="27">
        <v>0.94899999999999995</v>
      </c>
      <c r="BNH20" s="27">
        <v>0.95299999999999996</v>
      </c>
      <c r="BNI20" s="27"/>
      <c r="BNJ20" s="53">
        <v>0.95799999999999996</v>
      </c>
      <c r="BNK20" s="1194"/>
      <c r="BNL20" s="53">
        <v>1.0269999999999999</v>
      </c>
      <c r="BNM20" s="1194">
        <v>1.01</v>
      </c>
      <c r="BNN20" s="913">
        <v>0.98599999999999999</v>
      </c>
      <c r="BNO20" s="53">
        <v>1.0229999999999999</v>
      </c>
      <c r="BNP20" s="913"/>
      <c r="BNQ20" s="27">
        <v>0.97499999999999998</v>
      </c>
      <c r="BNR20" s="53">
        <v>0.97599999999999998</v>
      </c>
      <c r="BNS20" s="1042">
        <v>0.98099999999999998</v>
      </c>
      <c r="BNT20" s="1047">
        <v>1.01</v>
      </c>
      <c r="BNU20" s="53">
        <v>0.98599999999999999</v>
      </c>
      <c r="BNV20" s="27">
        <v>0.95899999999999996</v>
      </c>
      <c r="BNW20" s="27">
        <v>0.97199999999999998</v>
      </c>
      <c r="BNX20" s="27">
        <v>0.96499999999999997</v>
      </c>
      <c r="BNY20" s="27">
        <v>0.97799999999999998</v>
      </c>
      <c r="BNZ20" s="1047">
        <v>1.01</v>
      </c>
      <c r="BOA20" s="53">
        <v>0.98599999999999999</v>
      </c>
      <c r="BOB20" s="27">
        <v>0.96299999999999997</v>
      </c>
      <c r="BOC20" s="53"/>
      <c r="BOD20" s="1047">
        <v>1.01</v>
      </c>
      <c r="BOE20" s="53">
        <v>0.98599999999999999</v>
      </c>
      <c r="BOF20" s="53">
        <v>0.97899999999999998</v>
      </c>
      <c r="BOG20" s="53">
        <v>0.96599999999999997</v>
      </c>
      <c r="BOH20" s="53">
        <v>0.97399999999999998</v>
      </c>
      <c r="BOI20" s="1047">
        <v>1.01</v>
      </c>
      <c r="BOJ20" s="53">
        <v>0.98599999999999999</v>
      </c>
      <c r="BOK20" s="53">
        <v>0.96199999999999997</v>
      </c>
      <c r="BOL20" s="27">
        <v>0.97599999999999998</v>
      </c>
      <c r="BOM20" s="896"/>
      <c r="BON20" s="53">
        <v>0.97399999999999998</v>
      </c>
      <c r="BOO20" s="1047">
        <v>1.01</v>
      </c>
      <c r="BOP20" s="53">
        <v>0.98599999999999999</v>
      </c>
      <c r="BOQ20" s="27">
        <v>0.97599999999999998</v>
      </c>
      <c r="BOR20" s="27">
        <v>0.96399999999999997</v>
      </c>
      <c r="BOS20" s="53">
        <v>0.96599999999999997</v>
      </c>
      <c r="BOT20" s="53">
        <v>0.96499999999999997</v>
      </c>
      <c r="BOU20" s="1047">
        <v>1.01</v>
      </c>
      <c r="BOV20" s="53">
        <v>0.98599999999999999</v>
      </c>
      <c r="BOW20" s="27">
        <v>0.95399999999999996</v>
      </c>
      <c r="BOX20" s="1047">
        <v>1.01</v>
      </c>
      <c r="BOY20" s="53">
        <v>0.98599999999999999</v>
      </c>
      <c r="BOZ20" s="53">
        <v>0.95899999999999996</v>
      </c>
      <c r="BPA20" s="27">
        <v>0.95899999999999996</v>
      </c>
      <c r="BPB20" s="27">
        <v>0.95799999999999996</v>
      </c>
      <c r="BPC20" s="27">
        <v>0.95699999999999996</v>
      </c>
      <c r="BPD20" s="27">
        <v>0.96</v>
      </c>
      <c r="BPE20" s="27">
        <v>0.95899999999999996</v>
      </c>
      <c r="BPF20" s="1047">
        <v>1.01</v>
      </c>
      <c r="BPG20" s="53">
        <v>0.98599999999999999</v>
      </c>
      <c r="BPH20" s="53">
        <v>0.95099999999999996</v>
      </c>
      <c r="BPI20" s="1047">
        <v>1.01</v>
      </c>
      <c r="BPJ20" s="53">
        <v>0.98599999999999999</v>
      </c>
      <c r="BPK20" s="1042">
        <v>0.95699999999999996</v>
      </c>
      <c r="BPL20" s="1047">
        <v>1.01</v>
      </c>
      <c r="BPM20" s="53">
        <v>0.96</v>
      </c>
      <c r="BPN20" s="53">
        <v>0.79700000000000004</v>
      </c>
      <c r="BPO20" s="53">
        <v>0.79800000000000004</v>
      </c>
      <c r="BPP20" s="53">
        <v>0.81100000000000005</v>
      </c>
      <c r="BPQ20" s="1047">
        <v>1.01</v>
      </c>
      <c r="BPR20" s="53">
        <v>0.96</v>
      </c>
      <c r="BPS20" s="53">
        <v>0.72899999999999998</v>
      </c>
      <c r="BPT20" s="53">
        <v>0.84299999999999997</v>
      </c>
      <c r="BPU20" s="1047">
        <v>1.01</v>
      </c>
      <c r="BPV20" s="53">
        <v>0.96</v>
      </c>
      <c r="BPW20" s="53">
        <v>1.3120000000000001</v>
      </c>
      <c r="BPX20" s="1047">
        <v>1.01</v>
      </c>
      <c r="BPY20" s="53">
        <v>0.96</v>
      </c>
      <c r="BPZ20" s="1372">
        <v>1.335</v>
      </c>
      <c r="BQA20" s="7">
        <f t="shared" si="32"/>
        <v>0.390625</v>
      </c>
      <c r="BQB20" s="1169">
        <v>0.88</v>
      </c>
      <c r="BQC20" s="1088">
        <f t="shared" si="2"/>
        <v>0.96800000000000008</v>
      </c>
      <c r="BQD20" s="56">
        <f t="shared" si="3"/>
        <v>0.88</v>
      </c>
      <c r="BQE20" s="56"/>
      <c r="BQF20" s="56"/>
      <c r="BQG20" s="56"/>
      <c r="BQH20" s="56"/>
      <c r="BQI20" s="56"/>
      <c r="BQJ20" s="56"/>
      <c r="BQK20" s="56">
        <v>0.84</v>
      </c>
      <c r="BQL20" s="66"/>
      <c r="BQM20" s="66"/>
      <c r="BQN20" s="66"/>
      <c r="BQO20" s="66"/>
      <c r="BQP20" s="66"/>
      <c r="BQQ20" s="66"/>
      <c r="BQR20" s="66">
        <v>0</v>
      </c>
      <c r="BQS20" s="66">
        <v>0</v>
      </c>
      <c r="BQT20" s="56"/>
      <c r="BQU20" s="56"/>
      <c r="BQV20" s="1169">
        <v>0.88</v>
      </c>
      <c r="BQW20" s="1177">
        <f t="shared" si="33"/>
        <v>0.96800000000000008</v>
      </c>
      <c r="BQX20" s="27">
        <f t="shared" si="34"/>
        <v>0.88</v>
      </c>
      <c r="BQY20" s="53">
        <v>0.84</v>
      </c>
      <c r="BQZ20" s="27">
        <v>0.77800000000000002</v>
      </c>
      <c r="BRA20" s="27"/>
      <c r="BRB20" s="27">
        <v>0.78</v>
      </c>
      <c r="BRC20" s="1194"/>
      <c r="BRD20" s="53">
        <v>0.85899999999999999</v>
      </c>
      <c r="BRE20" s="1169">
        <v>0.88</v>
      </c>
      <c r="BRF20" s="1177">
        <f t="shared" si="35"/>
        <v>0.96800000000000008</v>
      </c>
      <c r="BRG20" s="27">
        <f t="shared" si="36"/>
        <v>0.88</v>
      </c>
      <c r="BRH20" s="53">
        <v>0.84</v>
      </c>
      <c r="BRI20" s="53">
        <v>0.85299999999999998</v>
      </c>
      <c r="BRJ20" s="53">
        <v>0.76900000000000002</v>
      </c>
      <c r="BRK20" s="27">
        <v>0.77700000000000002</v>
      </c>
      <c r="BRL20" s="53">
        <v>0.77700000000000002</v>
      </c>
      <c r="BRM20" s="53">
        <v>0.77700000000000002</v>
      </c>
      <c r="BRN20" s="1169">
        <v>0.88</v>
      </c>
      <c r="BRO20" s="1177">
        <f t="shared" si="37"/>
        <v>0.96800000000000008</v>
      </c>
      <c r="BRP20" s="27">
        <f t="shared" si="38"/>
        <v>0.77700000000000002</v>
      </c>
      <c r="BRQ20" s="53">
        <v>0.84</v>
      </c>
      <c r="BRR20" s="27">
        <v>0.77</v>
      </c>
      <c r="BRS20" s="27">
        <v>0.77</v>
      </c>
      <c r="BRT20" s="27">
        <v>0.79200000000000004</v>
      </c>
      <c r="BRU20" s="27">
        <v>0.77800000000000002</v>
      </c>
      <c r="BRV20" s="27">
        <v>0.78800000000000003</v>
      </c>
      <c r="BRW20" s="27">
        <v>0.78</v>
      </c>
      <c r="BRX20" s="27">
        <v>0.77600000000000002</v>
      </c>
      <c r="BRY20" s="27">
        <v>0.77600000000000002</v>
      </c>
      <c r="BRZ20" s="27">
        <f t="shared" si="39"/>
        <v>0.78</v>
      </c>
      <c r="BSA20" s="53">
        <v>0.84</v>
      </c>
      <c r="BSB20" s="27">
        <v>0.79100000000000004</v>
      </c>
      <c r="BSC20" s="27">
        <v>0.78100000000000003</v>
      </c>
      <c r="BSD20" s="27">
        <f t="shared" si="40"/>
        <v>0.78</v>
      </c>
      <c r="BSE20" s="53">
        <v>0.84</v>
      </c>
      <c r="BSF20" s="53">
        <v>0.77700000000000002</v>
      </c>
      <c r="BSG20" s="53">
        <v>0.77900000000000003</v>
      </c>
      <c r="BSH20" s="53">
        <v>0.77</v>
      </c>
      <c r="BSI20" s="53">
        <v>0.77300000000000002</v>
      </c>
      <c r="BSJ20" s="53">
        <v>0.77</v>
      </c>
      <c r="BSK20" s="53">
        <v>0.77400000000000002</v>
      </c>
      <c r="BSL20" s="27">
        <f t="shared" si="41"/>
        <v>0.78</v>
      </c>
      <c r="BSM20" s="53">
        <v>0.84</v>
      </c>
      <c r="BSN20" s="53">
        <v>0.77</v>
      </c>
      <c r="BSO20" s="53">
        <v>0.77400000000000002</v>
      </c>
      <c r="BSP20" s="53">
        <v>0.77700000000000002</v>
      </c>
      <c r="BSQ20" s="53">
        <v>0.78</v>
      </c>
      <c r="BSR20" s="896"/>
      <c r="BSS20" s="896"/>
      <c r="BST20" s="53">
        <v>0.78100000000000003</v>
      </c>
      <c r="BSU20" s="53">
        <v>0.79200000000000004</v>
      </c>
      <c r="BSV20" s="27">
        <f t="shared" si="59"/>
        <v>0.77</v>
      </c>
      <c r="BSW20" s="53">
        <v>0.84</v>
      </c>
      <c r="BSX20" s="53">
        <v>0.77900000000000003</v>
      </c>
      <c r="BSY20" s="53">
        <v>0.77800000000000002</v>
      </c>
      <c r="BSZ20" s="53">
        <v>0.76900000000000002</v>
      </c>
      <c r="BTA20" s="27">
        <v>0.77</v>
      </c>
      <c r="BTB20" s="27">
        <v>0.77400000000000002</v>
      </c>
      <c r="BTC20" s="27">
        <v>0.77300000000000002</v>
      </c>
      <c r="BTD20" s="27">
        <v>0.77400000000000002</v>
      </c>
      <c r="BTE20" s="27">
        <v>0.77700000000000002</v>
      </c>
      <c r="BTF20" s="27">
        <f t="shared" si="60"/>
        <v>0.77900000000000003</v>
      </c>
      <c r="BTG20" s="27">
        <v>0.84</v>
      </c>
      <c r="BTH20" s="53">
        <v>0.77</v>
      </c>
      <c r="BTI20" s="27">
        <v>0.77</v>
      </c>
      <c r="BTJ20" s="27">
        <f t="shared" si="44"/>
        <v>0.77900000000000003</v>
      </c>
      <c r="BTK20" s="27">
        <v>0.84</v>
      </c>
      <c r="BTL20" s="27">
        <v>0.76900000000000002</v>
      </c>
      <c r="BTM20" s="27">
        <v>0.77200000000000002</v>
      </c>
      <c r="BTN20" s="27">
        <v>0.77400000000000002</v>
      </c>
      <c r="BTO20" s="27">
        <v>0.77900000000000003</v>
      </c>
      <c r="BTP20" s="27">
        <v>0.77300000000000002</v>
      </c>
      <c r="BTQ20" s="27">
        <v>0.77100000000000002</v>
      </c>
      <c r="BTR20" s="27">
        <v>0.77800000000000002</v>
      </c>
      <c r="BTS20" s="27">
        <v>0.77200000000000002</v>
      </c>
      <c r="BTT20" s="27">
        <v>0.77700000000000002</v>
      </c>
      <c r="BTU20" s="27">
        <v>0.77800000000000002</v>
      </c>
      <c r="BTV20" s="27">
        <v>0.77700000000000002</v>
      </c>
      <c r="BTW20" s="27">
        <v>0.77200000000000002</v>
      </c>
      <c r="BTX20" s="27">
        <v>0.78</v>
      </c>
      <c r="BTY20" s="27">
        <v>0.78400000000000003</v>
      </c>
      <c r="BTZ20" s="27">
        <f t="shared" si="45"/>
        <v>0.77700000000000002</v>
      </c>
      <c r="BUA20" s="27">
        <v>0.84</v>
      </c>
      <c r="BUB20" s="53">
        <v>0.77500000000000002</v>
      </c>
      <c r="BUC20" s="53">
        <v>0.77800000000000002</v>
      </c>
      <c r="BUD20" s="27">
        <v>0.84</v>
      </c>
      <c r="BUE20" s="27">
        <v>0.77900000000000003</v>
      </c>
      <c r="BUF20" s="27">
        <v>0.78</v>
      </c>
      <c r="BUG20" s="53">
        <v>0.77800000000000002</v>
      </c>
      <c r="BUH20" s="53">
        <v>0.622</v>
      </c>
      <c r="BUI20" s="53">
        <v>0.64200000000000002</v>
      </c>
      <c r="BUJ20" s="53">
        <v>0.60499999999999998</v>
      </c>
      <c r="BUK20" s="53">
        <v>0.61299999999999999</v>
      </c>
      <c r="BUL20" s="1042"/>
      <c r="BUM20" s="53">
        <v>0.60399999999999998</v>
      </c>
      <c r="BUN20" s="53">
        <v>0.59799999999999998</v>
      </c>
      <c r="BUO20" s="53">
        <v>0.77800000000000002</v>
      </c>
      <c r="BUP20" s="53">
        <v>0.94299999999999995</v>
      </c>
      <c r="BUQ20" s="53">
        <v>0.98799999999999999</v>
      </c>
      <c r="BUR20" s="53">
        <v>0.77800000000000002</v>
      </c>
      <c r="BUS20" s="53">
        <v>1.0249999999999999</v>
      </c>
      <c r="BUT20" s="53">
        <v>1.05</v>
      </c>
      <c r="BUU20" s="53">
        <v>0.77800000000000002</v>
      </c>
      <c r="BUV20" s="53"/>
      <c r="BUW20" s="53"/>
      <c r="BUX20" s="7">
        <f t="shared" si="46"/>
        <v>-1</v>
      </c>
      <c r="BUY20" s="7">
        <f t="shared" si="47"/>
        <v>-1</v>
      </c>
      <c r="BUZ20" s="1304">
        <v>0.73</v>
      </c>
      <c r="BVA20" s="27">
        <v>0.74299999999999999</v>
      </c>
      <c r="BVB20" s="1304">
        <v>0.73</v>
      </c>
      <c r="BVC20" s="1384">
        <v>0.80300000000000005</v>
      </c>
      <c r="BVD20" s="27">
        <v>0.75</v>
      </c>
      <c r="BVE20" s="1384">
        <v>0.76700000000000002</v>
      </c>
      <c r="BVF20" s="27">
        <v>0.752</v>
      </c>
      <c r="BVG20" s="27">
        <v>0.74299999999999999</v>
      </c>
      <c r="BVH20" s="27">
        <v>0.74399999999999999</v>
      </c>
      <c r="BVI20" s="910">
        <v>0.74</v>
      </c>
      <c r="BVJ20" s="1304">
        <v>0.73</v>
      </c>
      <c r="BVK20" s="53">
        <v>0.745</v>
      </c>
      <c r="BVL20" s="910">
        <v>0.74</v>
      </c>
      <c r="BVM20" s="1304">
        <v>0.73</v>
      </c>
      <c r="BVN20" s="53">
        <v>0.747</v>
      </c>
      <c r="BVO20" s="910">
        <v>0.74</v>
      </c>
      <c r="BVP20" s="1304">
        <v>0.74</v>
      </c>
      <c r="BVQ20" s="1384">
        <v>0.60799999999999998</v>
      </c>
      <c r="BVR20" s="1384">
        <v>0.59099999999999997</v>
      </c>
      <c r="BVS20" s="1042"/>
      <c r="BVT20" s="1384">
        <v>0.60699999999999998</v>
      </c>
      <c r="BVU20" s="910">
        <v>0.74</v>
      </c>
      <c r="BVV20" s="1304">
        <v>0.74</v>
      </c>
      <c r="BVW20" s="53">
        <v>0.63600000000000001</v>
      </c>
      <c r="BVX20" s="53">
        <v>0.58799999999999997</v>
      </c>
      <c r="BVY20" s="910">
        <v>0.74</v>
      </c>
      <c r="BVZ20" s="1304">
        <v>0.74</v>
      </c>
      <c r="BWA20" s="53">
        <v>1.0109999999999999</v>
      </c>
      <c r="BWB20" s="910">
        <v>0.74</v>
      </c>
      <c r="BWC20" s="1304">
        <v>0.74</v>
      </c>
      <c r="BWD20" s="1372">
        <v>1.0349999999999999</v>
      </c>
      <c r="BWE20" s="910">
        <v>0.74</v>
      </c>
      <c r="BWF20" s="1304">
        <v>0.74</v>
      </c>
      <c r="BWG20" s="55"/>
      <c r="BWH20" s="7">
        <f t="shared" si="4"/>
        <v>-1</v>
      </c>
      <c r="BWI20" s="896"/>
      <c r="BWJ20" s="53">
        <v>0.83599999999999997</v>
      </c>
      <c r="BWK20" s="1042"/>
      <c r="BWL20" s="53">
        <v>0.47799999999999998</v>
      </c>
      <c r="BWM20" s="27">
        <v>0.48199999999999998</v>
      </c>
      <c r="BWN20" s="896"/>
      <c r="BWO20" s="53">
        <v>0.83599999999999997</v>
      </c>
      <c r="BWP20" s="1042"/>
      <c r="BWQ20" s="53">
        <v>0.47799999999999998</v>
      </c>
      <c r="BWR20" s="53">
        <v>0.48099999999999998</v>
      </c>
      <c r="BWS20" s="27">
        <v>0.48099999999999998</v>
      </c>
      <c r="BWT20" s="27">
        <v>0.48299999999999998</v>
      </c>
      <c r="BWU20" s="27">
        <v>0.48399999999999999</v>
      </c>
      <c r="BWV20" s="27">
        <v>0.48</v>
      </c>
      <c r="BWW20" s="27">
        <v>0.49</v>
      </c>
      <c r="BWX20" s="1321">
        <v>0.46800000000000003</v>
      </c>
      <c r="BWY20" s="1304">
        <v>0.47799999999999998</v>
      </c>
      <c r="BWZ20" s="53">
        <v>0.47899999999999998</v>
      </c>
      <c r="BXA20" s="1321">
        <v>0.46800000000000003</v>
      </c>
      <c r="BXB20" s="1304">
        <v>0.47799999999999998</v>
      </c>
      <c r="BXC20" s="53">
        <v>0.48</v>
      </c>
      <c r="BXD20" s="896">
        <v>0.46800000000000003</v>
      </c>
      <c r="BXE20" s="1384">
        <v>0.48</v>
      </c>
      <c r="BXF20" s="1384">
        <v>0.36599999999999999</v>
      </c>
      <c r="BXG20" s="1384">
        <v>0.38800000000000001</v>
      </c>
      <c r="BXH20" s="913"/>
      <c r="BXI20" s="1384">
        <v>0.376</v>
      </c>
      <c r="BXJ20" s="896">
        <v>0.46800000000000003</v>
      </c>
      <c r="BXK20" s="1384">
        <v>0.48</v>
      </c>
      <c r="BXL20" s="53">
        <v>0.67</v>
      </c>
      <c r="BXM20" s="896">
        <v>0.46800000000000003</v>
      </c>
      <c r="BXN20" s="1384">
        <v>0.48</v>
      </c>
      <c r="BXO20" s="1372">
        <v>0.66700000000000004</v>
      </c>
      <c r="BXP20" s="896">
        <v>0.46800000000000003</v>
      </c>
      <c r="BXQ20" s="1384">
        <v>0.48</v>
      </c>
      <c r="BXR20" s="55"/>
      <c r="BXS20" s="7">
        <f t="shared" si="5"/>
        <v>-1</v>
      </c>
      <c r="BXT20" s="1042">
        <v>0.76900000000000002</v>
      </c>
      <c r="BXU20" s="53">
        <v>0.81200000000000006</v>
      </c>
      <c r="BXV20" s="53">
        <v>0.82899999999999996</v>
      </c>
      <c r="BXW20" s="27">
        <v>0.82699999999999996</v>
      </c>
      <c r="BXX20" s="27">
        <v>0.82899999999999996</v>
      </c>
      <c r="BXY20" s="27">
        <v>0.83799999999999997</v>
      </c>
      <c r="BXZ20" s="27">
        <v>0.82099999999999995</v>
      </c>
      <c r="BYA20" s="896">
        <v>0.84</v>
      </c>
      <c r="BYB20" s="1304">
        <v>0.76900000000000002</v>
      </c>
      <c r="BYC20" s="53">
        <v>0.83099999999999996</v>
      </c>
      <c r="BYD20" s="896">
        <v>0.84</v>
      </c>
      <c r="BYE20" s="1384">
        <v>0.76900000000000002</v>
      </c>
      <c r="BYF20" s="1384">
        <v>0.84099999999999997</v>
      </c>
      <c r="BYG20" s="896">
        <v>0.84</v>
      </c>
      <c r="BYH20" s="1384">
        <v>0.76900000000000002</v>
      </c>
      <c r="BYI20" s="1384">
        <v>0.624</v>
      </c>
      <c r="BYJ20" s="1384">
        <v>0.60499999999999998</v>
      </c>
      <c r="BYK20" s="896"/>
      <c r="BYL20" s="1384">
        <v>0.63900000000000001</v>
      </c>
      <c r="BYM20" s="896">
        <v>0.84</v>
      </c>
      <c r="BYN20" s="1384">
        <v>0.76900000000000002</v>
      </c>
      <c r="BYO20" s="53">
        <v>1.1439999999999999</v>
      </c>
      <c r="BYP20" s="896">
        <v>0.84</v>
      </c>
      <c r="BYQ20" s="1384">
        <v>0.76900000000000002</v>
      </c>
      <c r="BYR20" s="1372">
        <v>1.046</v>
      </c>
      <c r="BYS20" s="896">
        <v>0.84</v>
      </c>
      <c r="BYT20" s="1384">
        <v>0.76900000000000002</v>
      </c>
      <c r="BYU20" s="55"/>
      <c r="BYV20" s="7">
        <f t="shared" si="6"/>
        <v>-1</v>
      </c>
      <c r="BYW20" s="1372">
        <v>0.53100000000000003</v>
      </c>
      <c r="BYX20" s="1376">
        <v>0.48</v>
      </c>
      <c r="BYY20" s="1372">
        <v>0.53</v>
      </c>
      <c r="BYZ20" s="1372">
        <v>0.52800000000000002</v>
      </c>
      <c r="BZA20" s="1376">
        <v>0.48</v>
      </c>
      <c r="BZB20" s="53">
        <v>0.52600000000000002</v>
      </c>
      <c r="BZC20" s="1376">
        <v>0.48</v>
      </c>
      <c r="BZD20" s="1384">
        <v>0.53200000000000003</v>
      </c>
      <c r="BZE20" s="1321">
        <v>0.48</v>
      </c>
      <c r="BZF20" s="1372">
        <v>0.49</v>
      </c>
      <c r="BZG20" s="1372">
        <v>0.54800000000000004</v>
      </c>
      <c r="BZH20" s="1372">
        <v>0.46400000000000002</v>
      </c>
      <c r="BZI20" s="1602"/>
      <c r="BZJ20" s="1372">
        <v>0.46200000000000002</v>
      </c>
      <c r="BZK20" s="1321">
        <v>0.48</v>
      </c>
      <c r="BZL20" s="1372">
        <v>0.49</v>
      </c>
      <c r="BZM20" s="108">
        <v>0.56999999999999995</v>
      </c>
      <c r="BZN20" s="1321">
        <v>0.48</v>
      </c>
      <c r="BZO20" s="1372">
        <v>0.49</v>
      </c>
      <c r="BZP20" s="1372">
        <v>0.57499999999999996</v>
      </c>
      <c r="BZQ20" s="1321">
        <v>0.48</v>
      </c>
      <c r="BZR20" s="1372">
        <v>0.49</v>
      </c>
      <c r="BZS20" s="55"/>
      <c r="BZT20" s="7">
        <f t="shared" si="48"/>
        <v>-1</v>
      </c>
      <c r="BZU20" s="53">
        <v>0.46200000000000002</v>
      </c>
      <c r="BZV20" s="53">
        <f t="shared" si="49"/>
        <v>0.46200000000000002</v>
      </c>
      <c r="BZW20" s="55"/>
      <c r="BZX20" s="966">
        <f t="shared" si="50"/>
        <v>-1</v>
      </c>
      <c r="BZY20" s="53">
        <v>0.66800000000000004</v>
      </c>
      <c r="BZZ20" s="53">
        <f t="shared" si="51"/>
        <v>0.66800000000000004</v>
      </c>
      <c r="CAA20" s="55"/>
      <c r="CAB20" s="966">
        <f t="shared" si="52"/>
        <v>-1</v>
      </c>
      <c r="CAC20" s="53">
        <v>0.48299999999999998</v>
      </c>
      <c r="CAD20" s="53">
        <f t="shared" si="53"/>
        <v>0.48299999999999998</v>
      </c>
      <c r="CAE20" s="55"/>
      <c r="CAF20" s="966">
        <f t="shared" si="54"/>
        <v>-1</v>
      </c>
      <c r="CAG20" s="1042"/>
      <c r="CAH20" s="1042"/>
      <c r="CAI20" s="913"/>
      <c r="CAJ20" s="27" t="str">
        <f t="shared" si="7"/>
        <v>1. Better than baseline</v>
      </c>
      <c r="CAK20" s="27" t="str">
        <f t="shared" si="8"/>
        <v xml:space="preserve">1. Better than baseline </v>
      </c>
      <c r="CAL20" s="27" t="str">
        <f t="shared" si="9"/>
        <v xml:space="preserve">1. Better than baseline </v>
      </c>
      <c r="CAM20" s="27" t="str">
        <f t="shared" si="10"/>
        <v xml:space="preserve">1. Better than baseline </v>
      </c>
      <c r="CAN20" s="27" t="str">
        <f t="shared" si="11"/>
        <v xml:space="preserve">1. Better than baseline </v>
      </c>
      <c r="CAO20" s="27" t="str">
        <f t="shared" si="12"/>
        <v>3. Missing baseline</v>
      </c>
      <c r="CAP20" s="53" t="str">
        <f t="shared" si="13"/>
        <v xml:space="preserve">1. Better than baseline </v>
      </c>
      <c r="CAQ20" s="27" t="str">
        <f t="shared" si="14"/>
        <v xml:space="preserve">1. Better than baseline </v>
      </c>
      <c r="CAR20" s="53" t="str">
        <f t="shared" si="15"/>
        <v>3. Missing baseline</v>
      </c>
      <c r="CAS20" s="53" t="str">
        <f t="shared" si="16"/>
        <v>3. Missing baseline</v>
      </c>
      <c r="CAT20" s="53" t="str">
        <f t="shared" si="17"/>
        <v xml:space="preserve">1. Better than baseline </v>
      </c>
      <c r="CAU20" s="1384" t="str">
        <f t="shared" si="18"/>
        <v xml:space="preserve">1. Better than baseline </v>
      </c>
      <c r="CAV20" s="1384" t="str">
        <f t="shared" si="19"/>
        <v xml:space="preserve">1. Better than baseline </v>
      </c>
      <c r="CAW20" s="1384" t="str">
        <f t="shared" si="20"/>
        <v xml:space="preserve">1. Better than baseline </v>
      </c>
      <c r="CAX20" s="1384" t="str">
        <f t="shared" si="21"/>
        <v xml:space="preserve">1. Better than baseline </v>
      </c>
    </row>
    <row r="21" spans="1:2237" ht="15" thickBot="1" x14ac:dyDescent="0.4">
      <c r="A21" s="124" t="s">
        <v>1410</v>
      </c>
      <c r="B21" s="124"/>
      <c r="C21" s="124" t="s">
        <v>3910</v>
      </c>
      <c r="D21" s="340">
        <v>19</v>
      </c>
      <c r="E21" s="58" t="s">
        <v>3899</v>
      </c>
      <c r="F21" s="123" t="s">
        <v>3911</v>
      </c>
      <c r="G21" s="118" t="s">
        <v>17</v>
      </c>
      <c r="H21" s="119" t="s">
        <v>18</v>
      </c>
      <c r="I21" s="120" t="s">
        <v>3911</v>
      </c>
      <c r="J21" s="342" t="s">
        <v>3912</v>
      </c>
      <c r="K21" s="58">
        <v>0.76</v>
      </c>
      <c r="L21" s="58">
        <v>0.5</v>
      </c>
      <c r="M21" s="58"/>
      <c r="N21" s="58">
        <v>0.5</v>
      </c>
      <c r="O21" s="58">
        <v>0.5</v>
      </c>
      <c r="P21" s="58">
        <v>0.503</v>
      </c>
      <c r="Q21" s="58">
        <v>0.505</v>
      </c>
      <c r="R21" s="52">
        <v>0.5</v>
      </c>
      <c r="S21" s="32"/>
      <c r="T21" s="32"/>
      <c r="U21" s="52">
        <v>0.505</v>
      </c>
      <c r="V21" s="32"/>
      <c r="W21" s="32">
        <v>0.50600000000000001</v>
      </c>
      <c r="X21" s="32">
        <v>0.499</v>
      </c>
      <c r="Y21" s="52">
        <v>0.505</v>
      </c>
      <c r="Z21" s="32">
        <v>0.503</v>
      </c>
      <c r="AA21" s="52"/>
      <c r="AB21" s="52">
        <v>0.502</v>
      </c>
      <c r="AC21" s="959">
        <v>0.499</v>
      </c>
      <c r="AD21" s="960">
        <v>0.505</v>
      </c>
      <c r="AE21" s="960">
        <v>0.503</v>
      </c>
      <c r="AF21" s="960"/>
      <c r="AG21" s="960"/>
      <c r="AH21" s="58">
        <v>0.5</v>
      </c>
      <c r="AI21" s="58">
        <v>0.50600000000000001</v>
      </c>
      <c r="AJ21" s="58">
        <v>0.499</v>
      </c>
      <c r="AK21" s="58">
        <v>0.5</v>
      </c>
      <c r="AL21" s="58"/>
      <c r="AM21" s="58"/>
      <c r="AN21" s="58"/>
      <c r="AO21" s="58">
        <v>0.5</v>
      </c>
      <c r="AP21" s="58"/>
      <c r="AQ21" s="58">
        <v>0.51400000000000001</v>
      </c>
      <c r="AR21" s="58">
        <v>0.51200000000000001</v>
      </c>
      <c r="AS21" s="52">
        <v>0.51200000000000001</v>
      </c>
      <c r="AT21" s="52">
        <v>0.52100000000000002</v>
      </c>
      <c r="AU21" s="52">
        <v>0.51200000000000001</v>
      </c>
      <c r="AV21" s="52">
        <v>0.51700000000000002</v>
      </c>
      <c r="AW21" s="52">
        <v>0.5</v>
      </c>
      <c r="AX21" s="52">
        <v>0.51800000000000002</v>
      </c>
      <c r="AY21" s="58">
        <v>0.52100000000000002</v>
      </c>
      <c r="AZ21" s="58">
        <v>0.51200000000000001</v>
      </c>
      <c r="BA21" s="962"/>
      <c r="BB21" s="58">
        <v>0.50900000000000001</v>
      </c>
      <c r="BC21" s="58">
        <v>0.51</v>
      </c>
      <c r="BD21" s="58">
        <v>0.51100000000000001</v>
      </c>
      <c r="BE21" s="58">
        <v>0.50900000000000001</v>
      </c>
      <c r="BF21" s="58">
        <v>0.5</v>
      </c>
      <c r="BG21" s="58">
        <v>0.51100000000000001</v>
      </c>
      <c r="BH21" s="58">
        <v>0.50800000000000001</v>
      </c>
      <c r="BI21" s="58">
        <v>0.50600000000000001</v>
      </c>
      <c r="BJ21" s="58"/>
      <c r="BK21" s="58">
        <v>0.504</v>
      </c>
      <c r="BL21" s="58">
        <v>0.50600000000000001</v>
      </c>
      <c r="BM21" s="58">
        <v>0.50600000000000001</v>
      </c>
      <c r="BN21" s="58">
        <v>0.505</v>
      </c>
      <c r="BO21" s="58"/>
      <c r="BP21" s="58">
        <v>0.5</v>
      </c>
      <c r="BQ21" s="58">
        <v>0.50700000000000001</v>
      </c>
      <c r="BR21" s="58"/>
      <c r="BS21" s="58"/>
      <c r="BT21" s="58"/>
      <c r="BU21" s="58"/>
      <c r="BV21" s="58"/>
      <c r="BW21" s="58"/>
      <c r="BX21" s="58"/>
      <c r="BY21" s="58"/>
      <c r="BZ21" s="967">
        <v>0.81</v>
      </c>
      <c r="CA21" s="899"/>
      <c r="CB21" s="967"/>
      <c r="CC21" s="58">
        <v>0.5</v>
      </c>
      <c r="CD21" s="382"/>
      <c r="CE21" s="382"/>
      <c r="CF21" s="382"/>
      <c r="CG21" s="382"/>
      <c r="CH21" s="967"/>
      <c r="CI21" s="58"/>
      <c r="CJ21" s="58"/>
      <c r="CK21" s="58"/>
      <c r="CL21" s="58"/>
      <c r="CM21" s="58">
        <v>0.5</v>
      </c>
      <c r="CN21" s="58"/>
      <c r="CO21" s="58"/>
      <c r="CP21" s="58"/>
      <c r="CQ21" s="58"/>
      <c r="CR21" s="58"/>
      <c r="CS21" s="962">
        <v>1.56</v>
      </c>
      <c r="CT21" s="58"/>
      <c r="CU21" s="58"/>
      <c r="CV21" s="58">
        <v>0.5</v>
      </c>
      <c r="CW21" s="962">
        <v>1.25</v>
      </c>
      <c r="CX21" s="58"/>
      <c r="CY21" s="58">
        <v>0.53500000000000003</v>
      </c>
      <c r="CZ21" s="58"/>
      <c r="DA21" s="58"/>
      <c r="DB21" s="58">
        <v>0.53600000000000003</v>
      </c>
      <c r="DC21" s="58"/>
      <c r="DD21" s="58">
        <v>0.52800000000000002</v>
      </c>
      <c r="DE21" s="58">
        <v>0.53400000000000003</v>
      </c>
      <c r="DF21" s="58"/>
      <c r="DG21" s="58">
        <v>0.5</v>
      </c>
      <c r="DH21" s="58"/>
      <c r="DI21" s="58">
        <v>0.54100000000000004</v>
      </c>
      <c r="DJ21" s="58">
        <v>0.53100000000000003</v>
      </c>
      <c r="DK21" s="877"/>
      <c r="DL21" s="58">
        <v>0.53700000000000003</v>
      </c>
      <c r="DM21" s="58">
        <v>0.53300000000000003</v>
      </c>
      <c r="DN21" s="58">
        <v>0.53300000000000003</v>
      </c>
      <c r="DO21" s="58">
        <v>0.53400000000000003</v>
      </c>
      <c r="DP21" s="58">
        <v>0.53400000000000003</v>
      </c>
      <c r="DQ21" s="908"/>
      <c r="DR21" s="58">
        <v>0.53200000000000003</v>
      </c>
      <c r="DS21" s="58"/>
      <c r="DT21" s="58">
        <v>0.53</v>
      </c>
      <c r="DU21" s="58">
        <v>0.53600000000000003</v>
      </c>
      <c r="DV21" s="58">
        <v>0.5</v>
      </c>
      <c r="DW21" s="58">
        <v>0.53800000000000003</v>
      </c>
      <c r="DX21" s="58">
        <v>0.53900000000000003</v>
      </c>
      <c r="DY21" s="58">
        <v>0.54100000000000004</v>
      </c>
      <c r="DZ21" s="58"/>
      <c r="EA21" s="58">
        <v>0.54600000000000004</v>
      </c>
      <c r="EB21" s="58"/>
      <c r="EC21" s="908">
        <v>1.21</v>
      </c>
      <c r="ED21" s="58"/>
      <c r="EE21" s="908">
        <v>0.91</v>
      </c>
      <c r="EF21" s="908"/>
      <c r="EG21" s="58"/>
      <c r="EH21" s="58">
        <v>0.76</v>
      </c>
      <c r="EI21" s="985">
        <v>0.54</v>
      </c>
      <c r="EJ21" s="58">
        <v>0.5</v>
      </c>
      <c r="EK21" s="58"/>
      <c r="EL21" s="985">
        <v>0.95</v>
      </c>
      <c r="EM21" s="58"/>
      <c r="EN21" s="58"/>
      <c r="EO21" s="58"/>
      <c r="EP21" s="52"/>
      <c r="EQ21" s="52"/>
      <c r="ER21" s="1129">
        <v>0.55000000000000004</v>
      </c>
      <c r="ES21" s="52"/>
      <c r="ET21" s="52"/>
      <c r="EU21" s="58"/>
      <c r="EV21" s="1129">
        <v>0.55000000000000004</v>
      </c>
      <c r="EW21" s="1129"/>
      <c r="EX21" s="1129"/>
      <c r="EY21" s="1129"/>
      <c r="EZ21" s="1129"/>
      <c r="FA21" s="1129"/>
      <c r="FB21" s="1129"/>
      <c r="FC21" s="1129"/>
      <c r="FD21" s="52"/>
      <c r="FE21" s="1035">
        <v>0.54</v>
      </c>
      <c r="FF21" s="52"/>
      <c r="FG21" s="52"/>
      <c r="FH21" s="1035">
        <v>0.56000000000000005</v>
      </c>
      <c r="FI21" s="1023"/>
      <c r="FJ21" s="1035">
        <v>0.54</v>
      </c>
      <c r="FK21" s="52"/>
      <c r="FL21" s="52"/>
      <c r="FM21" s="58">
        <v>0.76</v>
      </c>
      <c r="FN21" s="985">
        <v>0.54</v>
      </c>
      <c r="FO21" s="58">
        <v>0.5</v>
      </c>
      <c r="FP21" s="58"/>
      <c r="FQ21" s="58"/>
      <c r="FR21" s="52"/>
      <c r="FS21" s="58">
        <v>0.76</v>
      </c>
      <c r="FT21" s="985">
        <v>0.54</v>
      </c>
      <c r="FU21" s="58">
        <v>0.5</v>
      </c>
      <c r="FV21" s="52"/>
      <c r="FW21" s="52"/>
      <c r="FX21" s="52"/>
      <c r="FY21" s="52"/>
      <c r="FZ21" s="58"/>
      <c r="GA21" s="58"/>
      <c r="GB21" s="58"/>
      <c r="GC21" s="58"/>
      <c r="GD21" s="58"/>
      <c r="GE21" s="58"/>
      <c r="GF21" s="58"/>
      <c r="GG21" s="58"/>
      <c r="GH21" s="966">
        <f t="shared" si="22"/>
        <v>-1</v>
      </c>
      <c r="GI21" s="32">
        <v>0.68</v>
      </c>
      <c r="GJ21" s="32">
        <v>0.52</v>
      </c>
      <c r="GK21" s="32">
        <v>0.54</v>
      </c>
      <c r="GL21" s="32">
        <v>0.53400000000000003</v>
      </c>
      <c r="GM21" s="32">
        <v>0.53700000000000003</v>
      </c>
      <c r="GN21" s="32">
        <v>0.53100000000000003</v>
      </c>
      <c r="GO21" s="58">
        <v>0.52</v>
      </c>
      <c r="GP21" s="32"/>
      <c r="GQ21" s="32"/>
      <c r="GR21" s="52">
        <v>0.53500000000000003</v>
      </c>
      <c r="GS21" s="52"/>
      <c r="GT21" s="58">
        <v>0.53600000000000003</v>
      </c>
      <c r="GU21" s="58">
        <f>VLOOKUP(I21,[4]consolidated!$B$2:$C$202,2,FALSE)/1000</f>
        <v>0.53600000000000003</v>
      </c>
      <c r="GV21" s="58">
        <v>0.53900000000000003</v>
      </c>
      <c r="GW21" s="58">
        <v>0.53500000000000003</v>
      </c>
      <c r="GX21" s="58">
        <v>0.53800000000000003</v>
      </c>
      <c r="GY21" s="58">
        <v>0.53500000000000003</v>
      </c>
      <c r="GZ21" s="58"/>
      <c r="HA21" s="58">
        <v>0.52</v>
      </c>
      <c r="HB21" s="58">
        <v>0.53600000000000003</v>
      </c>
      <c r="HC21" s="58"/>
      <c r="HD21" s="58">
        <v>0.53700000000000003</v>
      </c>
      <c r="HE21" s="58"/>
      <c r="HF21" s="58">
        <v>0.53700000000000003</v>
      </c>
      <c r="HG21" s="58">
        <v>0.52</v>
      </c>
      <c r="HH21" s="58"/>
      <c r="HI21" s="58"/>
      <c r="HJ21" s="58"/>
      <c r="HK21" s="58">
        <v>0.52</v>
      </c>
      <c r="HL21" s="58">
        <v>0.54</v>
      </c>
      <c r="HM21" s="58">
        <v>0.53800000000000003</v>
      </c>
      <c r="HN21" s="58">
        <v>0.54100000000000004</v>
      </c>
      <c r="HO21" s="58">
        <v>0.54800000000000004</v>
      </c>
      <c r="HP21" s="58">
        <v>0.55100000000000005</v>
      </c>
      <c r="HQ21" s="58">
        <v>0.55100000000000005</v>
      </c>
      <c r="HR21" s="58">
        <v>0.54900000000000004</v>
      </c>
      <c r="HS21" s="58">
        <v>0.52</v>
      </c>
      <c r="HT21" s="58">
        <v>0.53</v>
      </c>
      <c r="HU21" s="52">
        <v>0.54900000000000004</v>
      </c>
      <c r="HV21" s="58">
        <v>0.55100000000000005</v>
      </c>
      <c r="HW21" s="58">
        <v>0.54700000000000004</v>
      </c>
      <c r="HX21" s="58"/>
      <c r="HY21" s="58">
        <v>0.54800000000000004</v>
      </c>
      <c r="HZ21" s="52">
        <v>0.55000000000000004</v>
      </c>
      <c r="IA21" s="58">
        <v>0.54300000000000004</v>
      </c>
      <c r="IB21" s="58">
        <v>0.52</v>
      </c>
      <c r="IC21" s="52">
        <v>0.54900000000000004</v>
      </c>
      <c r="ID21" s="58">
        <v>0.54900000000000004</v>
      </c>
      <c r="IE21" s="58">
        <v>0.53600000000000003</v>
      </c>
      <c r="IF21" s="58">
        <v>0.51900000000000002</v>
      </c>
      <c r="IG21" s="58">
        <v>0.53800000000000003</v>
      </c>
      <c r="IH21" s="58">
        <v>0.53900000000000003</v>
      </c>
      <c r="II21" s="58">
        <v>0.53500000000000003</v>
      </c>
      <c r="IJ21" s="58"/>
      <c r="IK21" s="58">
        <v>0.52</v>
      </c>
      <c r="IL21" s="58">
        <v>0.53800000000000003</v>
      </c>
      <c r="IM21" s="58"/>
      <c r="IN21" s="58"/>
      <c r="IO21" s="58"/>
      <c r="IP21" s="58"/>
      <c r="IQ21" s="58"/>
      <c r="IR21" s="58"/>
      <c r="IS21" s="58"/>
      <c r="IT21" s="58"/>
      <c r="IU21" s="58"/>
      <c r="IV21" s="52">
        <v>0.52</v>
      </c>
      <c r="IW21" s="32"/>
      <c r="IX21" s="32"/>
      <c r="IY21" s="966">
        <f t="shared" si="61"/>
        <v>-1</v>
      </c>
      <c r="IZ21" s="32">
        <v>0.81</v>
      </c>
      <c r="JA21" s="32">
        <v>0.51</v>
      </c>
      <c r="JB21" s="32"/>
      <c r="JC21" s="32">
        <v>0.50600000000000001</v>
      </c>
      <c r="JD21" s="32">
        <v>0.50600000000000001</v>
      </c>
      <c r="JE21" s="32">
        <v>0.51200000000000001</v>
      </c>
      <c r="JF21" s="32"/>
      <c r="JG21" s="32">
        <v>0.50800000000000001</v>
      </c>
      <c r="JH21" s="32">
        <v>0.51</v>
      </c>
      <c r="JI21" s="32"/>
      <c r="JJ21" s="32"/>
      <c r="JK21" s="52">
        <v>0.505</v>
      </c>
      <c r="JL21" s="32">
        <v>0.50800000000000001</v>
      </c>
      <c r="JM21" s="52">
        <v>0.50900000000000001</v>
      </c>
      <c r="JN21" s="52">
        <v>0.505</v>
      </c>
      <c r="JO21" s="32">
        <v>0.505</v>
      </c>
      <c r="JP21" s="32">
        <v>0.505</v>
      </c>
      <c r="JQ21" s="52">
        <v>0.50600000000000001</v>
      </c>
      <c r="JR21" s="52">
        <v>0.50900000000000001</v>
      </c>
      <c r="JS21" s="52"/>
      <c r="JT21" s="52"/>
      <c r="JU21" s="52">
        <v>0.50700000000000001</v>
      </c>
      <c r="JV21" s="58"/>
      <c r="JW21" s="58">
        <v>0.51</v>
      </c>
      <c r="JX21" s="58">
        <v>0.53600000000000003</v>
      </c>
      <c r="JY21" s="58">
        <v>0.51200000000000001</v>
      </c>
      <c r="JZ21" s="58">
        <v>0.51400000000000001</v>
      </c>
      <c r="KA21" s="58"/>
      <c r="KB21" s="58"/>
      <c r="KC21" s="58"/>
      <c r="KD21" s="58">
        <v>0.51</v>
      </c>
      <c r="KE21" s="58">
        <v>0.51900000000000002</v>
      </c>
      <c r="KF21" s="58">
        <v>0.52300000000000002</v>
      </c>
      <c r="KG21" s="58">
        <v>0.51900000000000002</v>
      </c>
      <c r="KH21" s="58"/>
      <c r="KI21" s="58">
        <v>0.52600000000000002</v>
      </c>
      <c r="KJ21" s="58">
        <v>0.52500000000000002</v>
      </c>
      <c r="KK21" s="58">
        <v>0.52700000000000002</v>
      </c>
      <c r="KL21" s="58">
        <v>0.52600000000000002</v>
      </c>
      <c r="KM21" s="58">
        <v>0.51</v>
      </c>
      <c r="KN21" s="58">
        <v>0.53</v>
      </c>
      <c r="KO21" s="58"/>
      <c r="KP21" s="52">
        <v>0.52100000000000002</v>
      </c>
      <c r="KQ21" s="58">
        <v>0.51700000000000002</v>
      </c>
      <c r="KR21" s="58">
        <v>0.52</v>
      </c>
      <c r="KS21" s="58">
        <v>0.52200000000000002</v>
      </c>
      <c r="KT21" s="58">
        <v>0.52200000000000002</v>
      </c>
      <c r="KU21" s="58">
        <v>0.52100000000000002</v>
      </c>
      <c r="KV21" s="58">
        <v>0.51</v>
      </c>
      <c r="KW21" s="52">
        <v>0.52</v>
      </c>
      <c r="KX21" s="58">
        <v>0.51900000000000002</v>
      </c>
      <c r="KY21" s="52">
        <v>0.51200000000000001</v>
      </c>
      <c r="KZ21" s="58">
        <v>0.51400000000000001</v>
      </c>
      <c r="LA21" s="58">
        <f>VLOOKUP(I21,[5]consolidated!$B$1:$C$29,2,FALSE)/1000</f>
        <v>0.51400000000000001</v>
      </c>
      <c r="LB21" s="58">
        <v>0.51400000000000001</v>
      </c>
      <c r="LC21" s="58">
        <v>0.51500000000000001</v>
      </c>
      <c r="LD21" s="58"/>
      <c r="LE21" s="58">
        <v>0.51</v>
      </c>
      <c r="LF21" s="58">
        <v>0.51500000000000001</v>
      </c>
      <c r="LG21" s="58"/>
      <c r="LH21" s="58"/>
      <c r="LI21" s="58"/>
      <c r="LJ21" s="58"/>
      <c r="LK21" s="58"/>
      <c r="LL21" s="58"/>
      <c r="LM21" s="58"/>
      <c r="LN21" s="58"/>
      <c r="LO21" s="58"/>
      <c r="LP21" s="58"/>
      <c r="LQ21" s="58">
        <v>0.86</v>
      </c>
      <c r="LR21" s="52">
        <v>0.51</v>
      </c>
      <c r="LS21" s="52"/>
      <c r="LT21" s="32"/>
      <c r="LU21" s="52"/>
      <c r="LV21" s="382"/>
      <c r="LW21" s="1023"/>
      <c r="LX21" s="1023"/>
      <c r="LY21" s="52"/>
      <c r="LZ21" s="52"/>
      <c r="MA21" s="957">
        <v>1.1499999999999999</v>
      </c>
      <c r="MB21" s="58"/>
      <c r="MC21" s="52">
        <v>0.51</v>
      </c>
      <c r="MD21" s="1049"/>
      <c r="ME21" s="32"/>
      <c r="MF21" s="52"/>
      <c r="MG21" s="52"/>
      <c r="MH21" s="58"/>
      <c r="MI21" s="58"/>
      <c r="MJ21" s="58"/>
      <c r="MK21" s="58"/>
      <c r="ML21" s="58"/>
      <c r="MM21" s="962">
        <v>1.21</v>
      </c>
      <c r="MN21" s="52"/>
      <c r="MO21" s="58">
        <v>0.51</v>
      </c>
      <c r="MP21" s="58"/>
      <c r="MQ21" s="58"/>
      <c r="MR21" s="58"/>
      <c r="MS21" s="58"/>
      <c r="MT21" s="58"/>
      <c r="MU21" s="58"/>
      <c r="MV21" s="877"/>
      <c r="MW21" s="58"/>
      <c r="MX21" s="877">
        <v>0.81</v>
      </c>
      <c r="MY21" s="58"/>
      <c r="MZ21" s="58"/>
      <c r="NA21" s="58">
        <v>0.51</v>
      </c>
      <c r="NB21" s="58"/>
      <c r="NC21" s="877">
        <v>0.87</v>
      </c>
      <c r="ND21" s="899"/>
      <c r="NE21" s="899"/>
      <c r="NF21" s="58"/>
      <c r="NG21" s="908">
        <v>0.74</v>
      </c>
      <c r="NH21" s="908"/>
      <c r="NI21" s="908"/>
      <c r="NJ21" s="908"/>
      <c r="NK21" s="908">
        <v>0.8</v>
      </c>
      <c r="NL21" s="908"/>
      <c r="NM21" s="908">
        <v>0.85</v>
      </c>
      <c r="NN21" s="908"/>
      <c r="NO21" s="58">
        <v>0.51</v>
      </c>
      <c r="NP21" s="908">
        <v>0.85</v>
      </c>
      <c r="NQ21" s="908"/>
      <c r="NR21" s="908"/>
      <c r="NS21" s="908">
        <v>0.83</v>
      </c>
      <c r="NT21" s="908"/>
      <c r="NU21" s="908"/>
      <c r="NV21" s="908"/>
      <c r="NW21" s="908"/>
      <c r="NX21" s="908">
        <v>1.1299999999999999</v>
      </c>
      <c r="NY21" s="58"/>
      <c r="NZ21" s="58"/>
      <c r="OA21" s="58"/>
      <c r="OB21" s="52">
        <v>0.81</v>
      </c>
      <c r="OC21" s="985">
        <v>1</v>
      </c>
      <c r="OD21" s="58">
        <v>0.51</v>
      </c>
      <c r="OE21" s="58"/>
      <c r="OF21" s="58"/>
      <c r="OG21" s="985">
        <v>0.99</v>
      </c>
      <c r="OH21" s="899"/>
      <c r="OI21" s="52"/>
      <c r="OJ21" s="52"/>
      <c r="OK21" s="52"/>
      <c r="OL21" s="52"/>
      <c r="OM21" s="1129">
        <v>1.02</v>
      </c>
      <c r="ON21" s="58"/>
      <c r="OO21" s="58"/>
      <c r="OP21" s="58"/>
      <c r="OQ21" s="58"/>
      <c r="OR21" s="1129"/>
      <c r="OS21" s="1129"/>
      <c r="OT21" s="52"/>
      <c r="OU21" s="1013">
        <v>1.01</v>
      </c>
      <c r="OV21" s="1013"/>
      <c r="OW21" s="1013"/>
      <c r="OX21" s="1013"/>
      <c r="OY21" s="1013"/>
      <c r="OZ21" s="1013"/>
      <c r="PA21" s="52"/>
      <c r="PB21" s="52"/>
      <c r="PC21" s="52">
        <v>0.81</v>
      </c>
      <c r="PD21" s="985">
        <v>1</v>
      </c>
      <c r="PE21" s="58">
        <v>0.51</v>
      </c>
      <c r="PF21" s="985">
        <v>1.01</v>
      </c>
      <c r="PG21" s="52"/>
      <c r="PH21" s="52"/>
      <c r="PI21" s="985">
        <v>1.01</v>
      </c>
      <c r="PJ21" s="52">
        <v>0.81</v>
      </c>
      <c r="PK21" s="985">
        <v>1</v>
      </c>
      <c r="PL21" s="58">
        <v>0.51</v>
      </c>
      <c r="PM21" s="58"/>
      <c r="PN21" s="58"/>
      <c r="PO21" s="985">
        <v>1.04</v>
      </c>
      <c r="PP21" s="52"/>
      <c r="PQ21" s="52"/>
      <c r="PR21" s="1013">
        <v>1.05</v>
      </c>
      <c r="PS21" s="58"/>
      <c r="PT21" s="58"/>
      <c r="PU21" s="58"/>
      <c r="PV21" s="58"/>
      <c r="PW21" s="985">
        <v>0.68</v>
      </c>
      <c r="PX21" s="58"/>
      <c r="PY21" s="58"/>
      <c r="PZ21" s="1129">
        <v>1.08</v>
      </c>
      <c r="QA21" s="1129"/>
      <c r="QB21" s="966">
        <f>(QA21-PL21)/PL21</f>
        <v>-1</v>
      </c>
      <c r="QC21" s="58">
        <v>0.78</v>
      </c>
      <c r="QD21" s="32">
        <v>0.51</v>
      </c>
      <c r="QE21" s="32">
        <v>0.51400000000000001</v>
      </c>
      <c r="QF21" s="32"/>
      <c r="QG21" s="32">
        <v>0.51</v>
      </c>
      <c r="QH21" s="32">
        <v>0.50900000000000001</v>
      </c>
      <c r="QI21" s="32">
        <v>0.50900000000000001</v>
      </c>
      <c r="QJ21" s="65">
        <v>0.51</v>
      </c>
      <c r="QK21" s="65"/>
      <c r="QL21" s="65"/>
      <c r="QM21" s="1023">
        <v>0.51100000000000001</v>
      </c>
      <c r="QN21" s="1023">
        <v>0.50800000000000001</v>
      </c>
      <c r="QO21" s="1023">
        <v>0.50900000000000001</v>
      </c>
      <c r="QP21" s="899">
        <v>0.51</v>
      </c>
      <c r="QQ21" s="1023">
        <v>0.51300000000000001</v>
      </c>
      <c r="QR21" s="1023">
        <v>0.51</v>
      </c>
      <c r="QS21" s="959">
        <v>0.50800000000000001</v>
      </c>
      <c r="QT21" s="211"/>
      <c r="QU21" s="959">
        <v>0.51</v>
      </c>
      <c r="QV21" s="960"/>
      <c r="QW21" s="58">
        <v>0.51</v>
      </c>
      <c r="QX21" s="58">
        <v>0.51100000000000001</v>
      </c>
      <c r="QY21" s="58"/>
      <c r="QZ21" s="58">
        <v>0.50900000000000001</v>
      </c>
      <c r="RA21" s="58">
        <v>0.51400000000000001</v>
      </c>
      <c r="RB21" s="58"/>
      <c r="RC21" s="58"/>
      <c r="RD21" s="58">
        <v>0.51</v>
      </c>
      <c r="RE21" s="58"/>
      <c r="RF21" s="58">
        <v>0.52</v>
      </c>
      <c r="RG21" s="58">
        <v>0.52</v>
      </c>
      <c r="RH21" s="58">
        <v>0.52500000000000002</v>
      </c>
      <c r="RI21" s="58"/>
      <c r="RJ21" s="58">
        <v>0.52800000000000002</v>
      </c>
      <c r="RK21" s="58"/>
      <c r="RL21" s="58">
        <v>0.52500000000000002</v>
      </c>
      <c r="RM21" s="58">
        <v>0.51</v>
      </c>
      <c r="RN21" s="58">
        <v>0.52</v>
      </c>
      <c r="RO21" s="962"/>
      <c r="RP21" s="52">
        <v>0.51900000000000002</v>
      </c>
      <c r="RQ21" s="58">
        <v>0.51400000000000001</v>
      </c>
      <c r="RR21" s="58">
        <v>0.52400000000000002</v>
      </c>
      <c r="RS21" s="58">
        <v>0.52600000000000002</v>
      </c>
      <c r="RT21" s="58">
        <v>0.52600000000000002</v>
      </c>
      <c r="RU21" s="58">
        <v>0.52400000000000002</v>
      </c>
      <c r="RV21" s="58">
        <v>0.51</v>
      </c>
      <c r="RW21" s="52">
        <v>0.52500000000000002</v>
      </c>
      <c r="RX21" s="58">
        <v>0.52400000000000002</v>
      </c>
      <c r="RY21" s="58">
        <v>0.51500000000000001</v>
      </c>
      <c r="RZ21" s="962"/>
      <c r="SA21" s="58">
        <v>0.51700000000000002</v>
      </c>
      <c r="SB21" s="58">
        <v>0.51400000000000001</v>
      </c>
      <c r="SC21" s="58">
        <v>0.51600000000000001</v>
      </c>
      <c r="SD21" s="58">
        <v>0.51600000000000001</v>
      </c>
      <c r="SE21" s="58"/>
      <c r="SF21" s="58">
        <v>0.51</v>
      </c>
      <c r="SG21" s="58">
        <v>0.51800000000000002</v>
      </c>
      <c r="SH21" s="58"/>
      <c r="SI21" s="58"/>
      <c r="SJ21" s="58"/>
      <c r="SK21" s="58"/>
      <c r="SL21" s="58"/>
      <c r="SM21" s="58"/>
      <c r="SN21" s="58"/>
      <c r="SO21" s="58"/>
      <c r="SP21" s="58"/>
      <c r="SQ21" s="58">
        <v>0.84</v>
      </c>
      <c r="SR21" s="58">
        <v>0.51</v>
      </c>
      <c r="SS21" s="58"/>
      <c r="ST21" s="58"/>
      <c r="SU21" s="58"/>
      <c r="SV21" s="58"/>
      <c r="SW21" s="58"/>
      <c r="SX21" s="58"/>
      <c r="SY21" s="58"/>
      <c r="SZ21" s="962">
        <v>1.22</v>
      </c>
      <c r="TA21" s="58"/>
      <c r="TB21" s="58"/>
      <c r="TC21" s="58">
        <v>0.51</v>
      </c>
      <c r="TD21" s="58"/>
      <c r="TE21" s="52"/>
      <c r="TF21" s="52"/>
      <c r="TG21" s="957">
        <v>1.21</v>
      </c>
      <c r="TH21" s="58"/>
      <c r="TI21" s="52"/>
      <c r="TJ21" s="58"/>
      <c r="TK21" s="52"/>
      <c r="TL21" s="959"/>
      <c r="TM21" s="58">
        <v>0.51</v>
      </c>
      <c r="TN21" s="58"/>
      <c r="TO21" s="58"/>
      <c r="TP21" s="58"/>
      <c r="TQ21" s="58"/>
      <c r="TR21" s="52"/>
      <c r="TS21" s="52"/>
      <c r="TT21" s="52"/>
      <c r="TU21" s="52"/>
      <c r="TV21" s="52"/>
      <c r="TW21" s="52"/>
      <c r="TX21" s="872">
        <v>0.84</v>
      </c>
      <c r="TY21" s="52">
        <v>0.51</v>
      </c>
      <c r="TZ21" s="52"/>
      <c r="UA21" s="52"/>
      <c r="UB21" s="52"/>
      <c r="UC21" s="52"/>
      <c r="UD21" s="52"/>
      <c r="UE21" s="52"/>
      <c r="UF21" s="52"/>
      <c r="UG21" s="908">
        <v>0.74</v>
      </c>
      <c r="UH21" s="58"/>
      <c r="UI21" s="908">
        <v>0.84</v>
      </c>
      <c r="UJ21" s="908"/>
      <c r="UK21" s="908"/>
      <c r="UL21" s="52">
        <v>0.51</v>
      </c>
      <c r="UM21" s="899"/>
      <c r="UN21" s="899"/>
      <c r="UO21" s="899"/>
      <c r="UP21" s="899"/>
      <c r="UQ21" s="899"/>
      <c r="UR21" s="899"/>
      <c r="US21" s="908">
        <v>1.34</v>
      </c>
      <c r="UT21" s="58"/>
      <c r="UU21" s="58"/>
      <c r="UV21" s="58"/>
      <c r="UW21" s="908">
        <v>1.18</v>
      </c>
      <c r="UX21" s="58">
        <v>0.78</v>
      </c>
      <c r="UY21" s="985">
        <v>1</v>
      </c>
      <c r="UZ21" s="52">
        <v>0.51</v>
      </c>
      <c r="VA21" s="908"/>
      <c r="VB21" s="58"/>
      <c r="VC21" s="58"/>
      <c r="VD21" s="58"/>
      <c r="VE21" s="52"/>
      <c r="VF21" s="52"/>
      <c r="VG21" s="1129">
        <v>1.02</v>
      </c>
      <c r="VH21" s="52"/>
      <c r="VI21" s="52"/>
      <c r="VJ21" s="1129">
        <v>1</v>
      </c>
      <c r="VK21" s="58"/>
      <c r="VL21" s="58"/>
      <c r="VM21" s="58"/>
      <c r="VN21" s="58"/>
      <c r="VO21" s="1129"/>
      <c r="VP21" s="1129"/>
      <c r="VQ21" s="52"/>
      <c r="VR21" s="52"/>
      <c r="VS21" s="52"/>
      <c r="VT21" s="58"/>
      <c r="VU21" s="1129">
        <v>1</v>
      </c>
      <c r="VV21" s="1028"/>
      <c r="VW21" s="1028"/>
      <c r="VX21" s="52"/>
      <c r="VY21" s="52"/>
      <c r="VZ21" s="985">
        <v>1.02</v>
      </c>
      <c r="WA21" s="58">
        <v>0.78</v>
      </c>
      <c r="WB21" s="985">
        <v>1</v>
      </c>
      <c r="WC21" s="52">
        <v>0.51</v>
      </c>
      <c r="WD21" s="52"/>
      <c r="WE21" s="985">
        <v>1.03</v>
      </c>
      <c r="WF21" s="58"/>
      <c r="WG21" s="52"/>
      <c r="WH21" s="58">
        <v>0.78</v>
      </c>
      <c r="WI21" s="985">
        <v>1</v>
      </c>
      <c r="WJ21" s="52">
        <v>0.51</v>
      </c>
      <c r="WK21" s="52"/>
      <c r="WL21" s="52"/>
      <c r="WM21" s="52"/>
      <c r="WN21" s="52"/>
      <c r="WO21" s="1013">
        <v>1.04</v>
      </c>
      <c r="WP21" s="58"/>
      <c r="WQ21" s="58"/>
      <c r="WR21" s="58"/>
      <c r="WS21" s="58"/>
      <c r="WT21" s="58"/>
      <c r="WU21" s="58"/>
      <c r="WV21" s="58"/>
      <c r="WW21" s="58"/>
      <c r="WX21" s="966">
        <f t="shared" si="24"/>
        <v>-1</v>
      </c>
      <c r="WY21" s="1049">
        <v>0.78</v>
      </c>
      <c r="WZ21" s="32">
        <v>0.51</v>
      </c>
      <c r="XA21" s="32">
        <v>0.51</v>
      </c>
      <c r="XB21" s="32">
        <v>0.50900000000000001</v>
      </c>
      <c r="XC21" s="32">
        <v>0.51100000000000001</v>
      </c>
      <c r="XD21" s="52">
        <v>0.51200000000000001</v>
      </c>
      <c r="XE21" s="52">
        <v>0.51400000000000001</v>
      </c>
      <c r="XF21" s="52">
        <v>0.51</v>
      </c>
      <c r="XG21" s="65"/>
      <c r="XH21" s="65"/>
      <c r="XI21" s="52">
        <v>0.51800000000000002</v>
      </c>
      <c r="XJ21" s="52">
        <v>0.51</v>
      </c>
      <c r="XK21" s="52">
        <v>0.51200000000000001</v>
      </c>
      <c r="XL21" s="52">
        <v>0.51600000000000001</v>
      </c>
      <c r="XM21" s="52">
        <v>0.51100000000000001</v>
      </c>
      <c r="XN21" s="52">
        <v>0.51100000000000001</v>
      </c>
      <c r="XO21" s="52">
        <v>0.51300000000000001</v>
      </c>
      <c r="XP21" s="52">
        <v>0.51600000000000001</v>
      </c>
      <c r="XQ21" s="58">
        <v>0.51400000000000001</v>
      </c>
      <c r="XR21" s="58"/>
      <c r="XS21" s="58">
        <v>0.51</v>
      </c>
      <c r="XT21" s="58">
        <v>0.51500000000000001</v>
      </c>
      <c r="XU21" s="58"/>
      <c r="XV21" s="58">
        <v>0.51200000000000001</v>
      </c>
      <c r="XW21" s="58">
        <v>0.51</v>
      </c>
      <c r="XX21" s="58"/>
      <c r="XY21" s="58"/>
      <c r="XZ21" s="58"/>
      <c r="YA21" s="58">
        <v>0.51</v>
      </c>
      <c r="YB21" s="58">
        <v>0.51600000000000001</v>
      </c>
      <c r="YC21" s="58">
        <v>0.52400000000000002</v>
      </c>
      <c r="YD21" s="58"/>
      <c r="YE21" s="58">
        <v>0.51700000000000002</v>
      </c>
      <c r="YF21" s="58">
        <v>0.52</v>
      </c>
      <c r="YG21" s="58">
        <v>0.51700000000000002</v>
      </c>
      <c r="YH21" s="58">
        <v>0.51900000000000002</v>
      </c>
      <c r="YI21" s="58">
        <v>0.51</v>
      </c>
      <c r="YJ21" s="58">
        <v>0.52</v>
      </c>
      <c r="YK21" s="52">
        <v>0.51800000000000002</v>
      </c>
      <c r="YL21" s="52"/>
      <c r="YM21" s="58"/>
      <c r="YN21" s="957">
        <v>0.73</v>
      </c>
      <c r="YO21" s="58">
        <v>0.51400000000000001</v>
      </c>
      <c r="YP21" s="52">
        <v>0.51300000000000001</v>
      </c>
      <c r="YQ21" s="52">
        <v>0.52</v>
      </c>
      <c r="YR21" s="52">
        <v>0.51700000000000002</v>
      </c>
      <c r="YS21" s="58">
        <v>0.51</v>
      </c>
      <c r="YT21" s="58">
        <v>0.51600000000000001</v>
      </c>
      <c r="YU21" s="58">
        <v>0.51500000000000001</v>
      </c>
      <c r="YV21" s="52">
        <v>0.51900000000000002</v>
      </c>
      <c r="YW21" s="58">
        <v>0.52</v>
      </c>
      <c r="YX21" s="58">
        <v>0.52</v>
      </c>
      <c r="YY21" s="58">
        <v>0.51800000000000002</v>
      </c>
      <c r="YZ21" s="58">
        <v>0.51900000000000002</v>
      </c>
      <c r="ZA21" s="58"/>
      <c r="ZB21" s="58"/>
      <c r="ZC21" s="58">
        <v>0.51</v>
      </c>
      <c r="ZD21" s="58">
        <v>0.52100000000000002</v>
      </c>
      <c r="ZE21" s="58"/>
      <c r="ZF21" s="58"/>
      <c r="ZG21" s="58"/>
      <c r="ZH21" s="58"/>
      <c r="ZI21" s="58"/>
      <c r="ZJ21" s="967">
        <v>0.84</v>
      </c>
      <c r="ZK21" s="967"/>
      <c r="ZL21" s="382"/>
      <c r="ZM21" s="387"/>
      <c r="ZN21" s="1049">
        <v>0.51</v>
      </c>
      <c r="ZO21" s="967"/>
      <c r="ZP21" s="967"/>
      <c r="ZQ21" s="967"/>
      <c r="ZR21" s="967">
        <v>0.83</v>
      </c>
      <c r="ZS21" s="967"/>
      <c r="ZT21" s="967"/>
      <c r="ZU21" s="967"/>
      <c r="ZV21" s="967"/>
      <c r="ZW21" s="58"/>
      <c r="ZX21" s="967"/>
      <c r="ZY21" s="967"/>
      <c r="ZZ21" s="962">
        <v>1.24</v>
      </c>
      <c r="AAA21" s="52">
        <v>0.51</v>
      </c>
      <c r="AAB21" s="962"/>
      <c r="AAC21" s="962"/>
      <c r="AAD21" s="52"/>
      <c r="AAE21" s="58"/>
      <c r="AAF21" s="58"/>
      <c r="AAG21" s="957">
        <v>1.1299999999999999</v>
      </c>
      <c r="AAH21" s="58"/>
      <c r="AAI21" s="58"/>
      <c r="AAJ21" s="58"/>
      <c r="AAK21" s="58"/>
      <c r="AAL21" s="58">
        <v>0.51</v>
      </c>
      <c r="AAM21" s="58"/>
      <c r="AAN21" s="58"/>
      <c r="AAO21" s="58"/>
      <c r="AAP21" s="58"/>
      <c r="AAQ21" s="52"/>
      <c r="AAR21" s="52">
        <v>0.51600000000000001</v>
      </c>
      <c r="AAS21" s="52"/>
      <c r="AAT21" s="52"/>
      <c r="AAU21" s="52"/>
      <c r="AAV21" s="52"/>
      <c r="AAW21" s="52">
        <v>0.51</v>
      </c>
      <c r="AAX21" s="872">
        <v>1.1399999999999999</v>
      </c>
      <c r="AAY21" s="52"/>
      <c r="AAZ21" s="52"/>
      <c r="ABA21" s="52"/>
      <c r="ABB21" s="52"/>
      <c r="ABC21" s="52"/>
      <c r="ABD21" s="52"/>
      <c r="ABE21" s="52"/>
      <c r="ABF21" s="908">
        <v>0.78</v>
      </c>
      <c r="ABG21" s="58"/>
      <c r="ABH21" s="908">
        <v>0.78</v>
      </c>
      <c r="ABI21" s="908"/>
      <c r="ABJ21" s="908"/>
      <c r="ABK21" s="52">
        <v>0.51</v>
      </c>
      <c r="ABL21" s="899"/>
      <c r="ABM21" s="899"/>
      <c r="ABN21" s="899"/>
      <c r="ABO21" s="899"/>
      <c r="ABP21" s="899"/>
      <c r="ABQ21" s="899"/>
      <c r="ABR21" s="908">
        <v>1.27</v>
      </c>
      <c r="ABS21" s="58"/>
      <c r="ABT21" s="58"/>
      <c r="ABU21" s="58"/>
      <c r="ABV21" s="908">
        <v>0.79</v>
      </c>
      <c r="ABW21" s="52">
        <v>0.78</v>
      </c>
      <c r="ABX21" s="1129">
        <v>0.56000000000000005</v>
      </c>
      <c r="ABY21" s="52">
        <v>0.51</v>
      </c>
      <c r="ABZ21" s="52"/>
      <c r="ACA21" s="52"/>
      <c r="ACB21" s="58"/>
      <c r="ACC21" s="985">
        <v>0.56000000000000005</v>
      </c>
      <c r="ACD21" s="52"/>
      <c r="ACE21" s="52"/>
      <c r="ACF21" s="52"/>
      <c r="ACG21" s="52"/>
      <c r="ACH21" s="1129">
        <v>0.56000000000000005</v>
      </c>
      <c r="ACI21" s="58"/>
      <c r="ACJ21" s="58"/>
      <c r="ACK21" s="58"/>
      <c r="ACL21" s="58"/>
      <c r="ACM21" s="1129"/>
      <c r="ACN21" s="1129"/>
      <c r="ACO21" s="52"/>
      <c r="ACP21" s="52"/>
      <c r="ACQ21" s="52"/>
      <c r="ACR21" s="52"/>
      <c r="ACS21" s="52"/>
      <c r="ACT21" s="52"/>
      <c r="ACU21" s="52"/>
      <c r="ACV21" s="1134">
        <v>0.57999999999999996</v>
      </c>
      <c r="ACW21" s="52"/>
      <c r="ACX21" s="52"/>
      <c r="ACY21" s="52">
        <v>0.78</v>
      </c>
      <c r="ACZ21" s="1129">
        <v>0.56000000000000005</v>
      </c>
      <c r="ADA21" s="52">
        <v>0.51</v>
      </c>
      <c r="ADB21" s="52"/>
      <c r="ADC21" s="52"/>
      <c r="ADD21" s="52"/>
      <c r="ADE21" s="52">
        <v>0.78</v>
      </c>
      <c r="ADF21" s="1129">
        <v>0.56000000000000005</v>
      </c>
      <c r="ADG21" s="52">
        <v>0.51</v>
      </c>
      <c r="ADH21" s="52"/>
      <c r="ADI21" s="52"/>
      <c r="ADJ21" s="1035">
        <v>0.56000000000000005</v>
      </c>
      <c r="ADK21" s="52"/>
      <c r="ADL21" s="52"/>
      <c r="ADM21" s="58"/>
      <c r="ADN21" s="58"/>
      <c r="ADO21" s="58"/>
      <c r="ADP21" s="58"/>
      <c r="ADQ21" s="58"/>
      <c r="ADR21" s="58"/>
      <c r="ADS21" s="58"/>
      <c r="ADT21" s="52"/>
      <c r="ADU21" s="32"/>
      <c r="ADV21" s="52">
        <v>0.78</v>
      </c>
      <c r="ADW21" s="1129">
        <v>0.56000000000000005</v>
      </c>
      <c r="ADX21" s="52">
        <v>0.51</v>
      </c>
      <c r="ADY21" s="58"/>
      <c r="ADZ21" s="966">
        <f t="shared" si="25"/>
        <v>-1</v>
      </c>
      <c r="AEA21" s="32">
        <v>0.68</v>
      </c>
      <c r="AEB21" s="32">
        <v>0.52</v>
      </c>
      <c r="AEC21" s="32">
        <v>0.53</v>
      </c>
      <c r="AED21" s="32">
        <v>0.53</v>
      </c>
      <c r="AEE21" s="32">
        <v>0.53</v>
      </c>
      <c r="AEF21" s="32">
        <v>0.53</v>
      </c>
      <c r="AEG21" s="32">
        <v>0.52</v>
      </c>
      <c r="AEH21" s="32"/>
      <c r="AEI21" s="32"/>
      <c r="AEJ21" s="32"/>
      <c r="AEK21" s="52">
        <v>0.51800000000000002</v>
      </c>
      <c r="AEL21" s="52">
        <v>0.52100000000000002</v>
      </c>
      <c r="AEM21" s="32">
        <v>0.51900000000000002</v>
      </c>
      <c r="AEN21" s="52">
        <v>0.51800000000000002</v>
      </c>
      <c r="AEO21" s="52">
        <v>0.52200000000000002</v>
      </c>
      <c r="AEP21" s="52">
        <v>0.51800000000000002</v>
      </c>
      <c r="AEQ21" s="52">
        <v>0.52</v>
      </c>
      <c r="AER21" s="52">
        <v>0.51800000000000002</v>
      </c>
      <c r="AES21" s="58">
        <v>0.51900000000000002</v>
      </c>
      <c r="AET21" s="58"/>
      <c r="AEU21" s="58">
        <v>0.52</v>
      </c>
      <c r="AEV21" s="58">
        <v>0.52</v>
      </c>
      <c r="AEW21" s="58">
        <v>0.51800000000000002</v>
      </c>
      <c r="AEX21" s="58">
        <v>0.51800000000000002</v>
      </c>
      <c r="AEY21" s="58"/>
      <c r="AEZ21" s="58"/>
      <c r="AFA21" s="58">
        <v>0.52</v>
      </c>
      <c r="AFB21" s="58"/>
      <c r="AFC21" s="58"/>
      <c r="AFD21" s="58">
        <v>0.52</v>
      </c>
      <c r="AFE21" s="58"/>
      <c r="AFF21" s="58">
        <v>0.53100000000000003</v>
      </c>
      <c r="AFG21" s="58">
        <v>0.53</v>
      </c>
      <c r="AFH21" s="58">
        <v>0.53</v>
      </c>
      <c r="AFI21" s="58">
        <v>0.53</v>
      </c>
      <c r="AFJ21" s="52">
        <v>0.54200000000000004</v>
      </c>
      <c r="AFK21" s="52">
        <v>0.54200000000000004</v>
      </c>
      <c r="AFL21" s="52">
        <v>0.53700000000000003</v>
      </c>
      <c r="AFM21" s="52">
        <v>0.52</v>
      </c>
      <c r="AFN21" s="52"/>
      <c r="AFO21" s="52">
        <v>0.54</v>
      </c>
      <c r="AFP21" s="52">
        <v>0.53</v>
      </c>
      <c r="AFQ21" s="58">
        <v>0.53100000000000003</v>
      </c>
      <c r="AFR21" s="58">
        <v>0.53300000000000003</v>
      </c>
      <c r="AFS21" s="58"/>
      <c r="AFT21" s="58">
        <v>0.53</v>
      </c>
      <c r="AFU21" s="52">
        <v>0.53200000000000003</v>
      </c>
      <c r="AFV21" s="52">
        <v>0.53100000000000003</v>
      </c>
      <c r="AFW21" s="58">
        <v>0.52</v>
      </c>
      <c r="AFX21" s="52">
        <v>0.53200000000000003</v>
      </c>
      <c r="AFY21" s="58">
        <v>0.53</v>
      </c>
      <c r="AFZ21" s="52">
        <v>0.53</v>
      </c>
      <c r="AGA21" s="58">
        <v>0.53100000000000003</v>
      </c>
      <c r="AGB21" s="52">
        <v>0.53</v>
      </c>
      <c r="AGC21" s="52">
        <v>0.53</v>
      </c>
      <c r="AGD21" s="52">
        <v>0.53</v>
      </c>
      <c r="AGE21" s="52"/>
      <c r="AGF21" s="32"/>
      <c r="AGG21" s="52">
        <v>0.52</v>
      </c>
      <c r="AGH21" s="52">
        <v>0.53</v>
      </c>
      <c r="AGI21" s="52"/>
      <c r="AGJ21" s="52"/>
      <c r="AGK21" s="1582">
        <v>0.71</v>
      </c>
      <c r="AGL21" s="381"/>
      <c r="AGM21" s="381"/>
      <c r="AGN21" s="381"/>
      <c r="AGO21" s="381"/>
      <c r="AGP21" s="381"/>
      <c r="AGQ21" s="381"/>
      <c r="AGR21" s="379"/>
      <c r="AGS21" s="58">
        <v>0.52</v>
      </c>
      <c r="AGT21" s="967"/>
      <c r="AGU21" s="967"/>
      <c r="AGV21" s="967"/>
      <c r="AGW21" s="967"/>
      <c r="AGX21" s="967"/>
      <c r="AGY21" s="58"/>
      <c r="AGZ21" s="58"/>
      <c r="AHA21" s="58"/>
      <c r="AHB21" s="58"/>
      <c r="AHC21" s="58">
        <v>0.52</v>
      </c>
      <c r="AHD21" s="58"/>
      <c r="AHE21" s="58"/>
      <c r="AHF21" s="52"/>
      <c r="AHG21" s="58"/>
      <c r="AHH21" s="58"/>
      <c r="AHI21" s="58"/>
      <c r="AHJ21" s="58"/>
      <c r="AHK21" s="58"/>
      <c r="AHL21" s="962">
        <v>1.2</v>
      </c>
      <c r="AHM21" s="960"/>
      <c r="AHN21" s="962"/>
      <c r="AHO21" s="58">
        <v>0.52</v>
      </c>
      <c r="AHP21" s="58"/>
      <c r="AHQ21" s="58"/>
      <c r="AHR21" s="58"/>
      <c r="AHS21" s="58"/>
      <c r="AHT21" s="58"/>
      <c r="AHU21" s="58"/>
      <c r="AHV21" s="58"/>
      <c r="AHW21" s="58">
        <v>0.54400000000000004</v>
      </c>
      <c r="AHX21" s="58"/>
      <c r="AHY21" s="58">
        <v>0.52</v>
      </c>
      <c r="AHZ21" s="58"/>
      <c r="AIA21" s="58"/>
      <c r="AIB21" s="58"/>
      <c r="AIC21" s="58"/>
      <c r="AID21" s="58"/>
      <c r="AIE21" s="58"/>
      <c r="AIF21" s="58"/>
      <c r="AIG21" s="908">
        <v>0.73</v>
      </c>
      <c r="AIH21" s="908"/>
      <c r="AII21" s="908"/>
      <c r="AIJ21" s="908"/>
      <c r="AIK21" s="58">
        <v>0.52</v>
      </c>
      <c r="AIL21" s="899"/>
      <c r="AIM21" s="899"/>
      <c r="AIN21" s="899"/>
      <c r="AIO21" s="899"/>
      <c r="AIP21" s="899"/>
      <c r="AIQ21" s="899"/>
      <c r="AIR21" s="908">
        <v>1.34</v>
      </c>
      <c r="AIS21" s="58"/>
      <c r="AIT21" s="908">
        <v>0.82</v>
      </c>
      <c r="AIU21" s="908"/>
      <c r="AIV21" s="908">
        <v>1.25</v>
      </c>
      <c r="AIW21" s="58">
        <v>0.68</v>
      </c>
      <c r="AIX21" s="985">
        <v>1.02</v>
      </c>
      <c r="AIY21" s="58">
        <v>0.52</v>
      </c>
      <c r="AIZ21" s="908"/>
      <c r="AJA21" s="985">
        <v>1.02</v>
      </c>
      <c r="AJB21" s="58"/>
      <c r="AJC21" s="58"/>
      <c r="AJD21" s="985">
        <v>1.02</v>
      </c>
      <c r="AJE21" s="58"/>
      <c r="AJF21" s="52"/>
      <c r="AJG21" s="52"/>
      <c r="AJH21" s="52"/>
      <c r="AJI21" s="52"/>
      <c r="AJJ21" s="1129">
        <v>1.06</v>
      </c>
      <c r="AJK21" s="58"/>
      <c r="AJL21" s="58"/>
      <c r="AJM21" s="58"/>
      <c r="AJN21" s="58"/>
      <c r="AJO21" s="1129">
        <v>1.05</v>
      </c>
      <c r="AJP21" s="1129"/>
      <c r="AJQ21" s="1129"/>
      <c r="AJR21" s="52"/>
      <c r="AJS21" s="52"/>
      <c r="AJT21" s="52"/>
      <c r="AJU21" s="52"/>
      <c r="AJV21" s="52"/>
      <c r="AJW21" s="52"/>
      <c r="AJX21" s="52"/>
      <c r="AJY21" s="1134">
        <v>1.03</v>
      </c>
      <c r="AJZ21" s="52"/>
      <c r="AKA21" s="52"/>
      <c r="AKB21" s="985">
        <v>1.08</v>
      </c>
      <c r="AKC21" s="58">
        <v>0.68</v>
      </c>
      <c r="AKD21" s="985">
        <v>1.02</v>
      </c>
      <c r="AKE21" s="58">
        <v>0.52</v>
      </c>
      <c r="AKF21" s="52"/>
      <c r="AKG21" s="52"/>
      <c r="AKH21" s="52"/>
      <c r="AKI21" s="58">
        <v>0.68</v>
      </c>
      <c r="AKJ21" s="985">
        <v>1.02</v>
      </c>
      <c r="AKK21" s="58">
        <v>0.52</v>
      </c>
      <c r="AKL21" s="52"/>
      <c r="AKM21" s="52"/>
      <c r="AKN21" s="985">
        <v>1.0900000000000001</v>
      </c>
      <c r="AKO21" s="52"/>
      <c r="AKP21" s="52"/>
      <c r="AKQ21" s="52"/>
      <c r="AKR21" s="58"/>
      <c r="AKS21" s="58"/>
      <c r="AKT21" s="1032">
        <v>1.1299999999999999</v>
      </c>
      <c r="AKU21" s="1032"/>
      <c r="AKV21" s="1032"/>
      <c r="AKW21" s="1032"/>
      <c r="AKX21" s="58"/>
      <c r="AKY21" s="58"/>
      <c r="AKZ21" s="58"/>
      <c r="ALA21" s="52"/>
      <c r="ALB21" s="52"/>
      <c r="ALC21" s="58">
        <v>0.68</v>
      </c>
      <c r="ALD21" s="985">
        <v>1.02</v>
      </c>
      <c r="ALE21" s="58">
        <v>0.52</v>
      </c>
      <c r="ALF21" s="58"/>
      <c r="ALG21" s="58"/>
      <c r="ALH21" s="58"/>
      <c r="ALI21" s="58"/>
      <c r="ALJ21" s="985">
        <v>1.02</v>
      </c>
      <c r="ALK21" s="58">
        <v>0.52</v>
      </c>
      <c r="ALL21" s="52"/>
      <c r="ALM21" s="52"/>
      <c r="ALN21" s="58"/>
      <c r="ALO21" s="52"/>
      <c r="ALP21" s="52"/>
      <c r="ALQ21" s="985">
        <v>1.02</v>
      </c>
      <c r="ALR21" s="58">
        <v>0.52</v>
      </c>
      <c r="ALS21" s="58"/>
      <c r="ALT21" s="58"/>
      <c r="ALU21" s="52"/>
      <c r="ALV21" s="58"/>
      <c r="ALW21" s="985">
        <v>1.02</v>
      </c>
      <c r="ALX21" s="58">
        <v>0.52</v>
      </c>
      <c r="ALY21" s="58"/>
      <c r="ALZ21" s="985">
        <v>1.02</v>
      </c>
      <c r="AMA21" s="58">
        <v>0.52</v>
      </c>
      <c r="AMB21" s="52"/>
      <c r="AMC21" s="52"/>
      <c r="AMD21" s="52"/>
      <c r="AME21" s="985">
        <v>1.02</v>
      </c>
      <c r="AMF21" s="58">
        <v>0.52</v>
      </c>
      <c r="AMG21" s="58"/>
      <c r="AMH21" s="52"/>
      <c r="AMI21" s="944">
        <v>1.06</v>
      </c>
      <c r="AMJ21" s="944">
        <v>0.62</v>
      </c>
      <c r="AMK21" s="985">
        <v>1.02</v>
      </c>
      <c r="AML21" s="58">
        <v>0.52</v>
      </c>
      <c r="AMM21" s="58">
        <v>1.079</v>
      </c>
      <c r="AMN21" s="58">
        <v>1.079</v>
      </c>
      <c r="AMO21" s="58">
        <v>1.0620000000000001</v>
      </c>
      <c r="AMP21" s="58"/>
      <c r="AMQ21" s="985">
        <v>1.02</v>
      </c>
      <c r="AMR21" s="58">
        <v>0.52</v>
      </c>
      <c r="AMS21" s="58">
        <v>1.0629999999999999</v>
      </c>
      <c r="AMT21" s="985">
        <v>1.02</v>
      </c>
      <c r="AMU21" s="58">
        <v>0.52</v>
      </c>
      <c r="AMV21" s="58">
        <v>1.08</v>
      </c>
      <c r="AMW21" s="58">
        <v>1.0640000000000001</v>
      </c>
      <c r="AMX21" s="58">
        <v>1.0609999999999999</v>
      </c>
      <c r="AMY21" s="58">
        <v>1.0640000000000001</v>
      </c>
      <c r="AMZ21" s="58">
        <v>1.0629999999999999</v>
      </c>
      <c r="ANA21" s="58">
        <v>1.0649999999999999</v>
      </c>
      <c r="ANB21" s="1224">
        <f t="shared" si="27"/>
        <v>1.0480769230769229</v>
      </c>
      <c r="ANC21" s="1024">
        <v>0.79</v>
      </c>
      <c r="AND21" s="32">
        <v>0.53</v>
      </c>
      <c r="ANE21" s="32">
        <v>0.51300000000000001</v>
      </c>
      <c r="ANF21" s="32"/>
      <c r="ANG21" s="32">
        <v>0.50800000000000001</v>
      </c>
      <c r="ANH21" s="32">
        <v>0.51100000000000001</v>
      </c>
      <c r="ANI21" s="32">
        <v>0.50600000000000001</v>
      </c>
      <c r="ANJ21" s="32">
        <v>0.50600000000000001</v>
      </c>
      <c r="ANK21" s="65">
        <v>0.53</v>
      </c>
      <c r="ANL21" s="65"/>
      <c r="ANM21" s="65"/>
      <c r="ANN21" s="32">
        <v>0.50700000000000001</v>
      </c>
      <c r="ANO21" s="52"/>
      <c r="ANP21" s="52">
        <v>0.51400000000000001</v>
      </c>
      <c r="ANQ21" s="52">
        <v>0.51</v>
      </c>
      <c r="ANR21" s="52">
        <v>0.50800000000000001</v>
      </c>
      <c r="ANS21" s="52">
        <v>0.51</v>
      </c>
      <c r="ANT21" s="52">
        <v>0.51</v>
      </c>
      <c r="ANU21" s="52">
        <v>0.50900000000000001</v>
      </c>
      <c r="ANV21" s="52">
        <v>0.51100000000000001</v>
      </c>
      <c r="ANW21" s="58">
        <v>0.51400000000000001</v>
      </c>
      <c r="ANX21" s="58"/>
      <c r="ANY21" s="58">
        <v>0.53</v>
      </c>
      <c r="ANZ21" s="58">
        <v>0.51200000000000001</v>
      </c>
      <c r="AOA21" s="58">
        <v>0.50900000000000001</v>
      </c>
      <c r="AOB21" s="58">
        <v>0.50800000000000001</v>
      </c>
      <c r="AOC21" s="58"/>
      <c r="AOD21" s="58"/>
      <c r="AOE21" s="58">
        <v>0.53</v>
      </c>
      <c r="AOF21" s="58"/>
      <c r="AOG21" s="962">
        <v>0.76</v>
      </c>
      <c r="AOH21" s="58">
        <v>0.53</v>
      </c>
      <c r="AOI21" s="58">
        <v>0.52</v>
      </c>
      <c r="AOJ21" s="58">
        <v>0.51900000000000002</v>
      </c>
      <c r="AOK21" s="58">
        <v>0.51200000000000001</v>
      </c>
      <c r="AOL21" s="58"/>
      <c r="AOM21" s="58">
        <v>0.52400000000000002</v>
      </c>
      <c r="AON21" s="58">
        <v>0.52300000000000002</v>
      </c>
      <c r="AOO21" s="58"/>
      <c r="AOP21" s="58">
        <v>0.52300000000000002</v>
      </c>
      <c r="AOQ21" s="58">
        <v>0.53</v>
      </c>
      <c r="AOR21" s="58">
        <v>0.52</v>
      </c>
      <c r="AOS21" s="52">
        <v>0.52100000000000002</v>
      </c>
      <c r="AOT21" s="52"/>
      <c r="AOU21" s="58">
        <v>0.51900000000000002</v>
      </c>
      <c r="AOV21" s="58">
        <v>0.51900000000000002</v>
      </c>
      <c r="AOW21" s="58">
        <v>0.52</v>
      </c>
      <c r="AOX21" s="58">
        <v>0.52</v>
      </c>
      <c r="AOY21" s="58">
        <v>0.51900000000000002</v>
      </c>
      <c r="AOZ21" s="58">
        <v>0.53</v>
      </c>
      <c r="APA21" s="52">
        <v>0.51800000000000002</v>
      </c>
      <c r="APB21" s="58">
        <v>0.52</v>
      </c>
      <c r="APC21" s="52">
        <v>0.51600000000000001</v>
      </c>
      <c r="APD21" s="58">
        <v>0.51400000000000001</v>
      </c>
      <c r="APE21" s="58">
        <v>0.51400000000000001</v>
      </c>
      <c r="APF21" s="58">
        <v>0.51400000000000001</v>
      </c>
      <c r="APG21" s="58">
        <v>0.51400000000000001</v>
      </c>
      <c r="APH21" s="58"/>
      <c r="API21" s="960">
        <v>0.53</v>
      </c>
      <c r="APJ21" s="58">
        <v>0.51600000000000001</v>
      </c>
      <c r="APK21" s="58"/>
      <c r="APL21" s="58"/>
      <c r="APM21" s="58"/>
      <c r="APN21" s="58"/>
      <c r="APO21" s="58"/>
      <c r="APP21" s="58"/>
      <c r="APQ21" s="962">
        <v>0.85</v>
      </c>
      <c r="APR21" s="957"/>
      <c r="APS21" s="192"/>
      <c r="APT21" s="957"/>
      <c r="APU21" s="52">
        <v>0.53</v>
      </c>
      <c r="APV21" s="52"/>
      <c r="APW21" s="52"/>
      <c r="APX21" s="52"/>
      <c r="APY21" s="52"/>
      <c r="APZ21" s="52"/>
      <c r="AQA21" s="52"/>
      <c r="AQB21" s="957">
        <v>1.23</v>
      </c>
      <c r="AQC21" s="52"/>
      <c r="AQD21" s="52"/>
      <c r="AQE21" s="52"/>
      <c r="AQF21" s="52">
        <v>0.53</v>
      </c>
      <c r="AQG21" s="58"/>
      <c r="AQH21" s="52"/>
      <c r="AQI21" s="52"/>
      <c r="AQJ21" s="58"/>
      <c r="AQK21" s="58"/>
      <c r="AQL21" s="962">
        <v>1.23</v>
      </c>
      <c r="AQM21" s="58"/>
      <c r="AQN21" s="58"/>
      <c r="AQO21" s="58"/>
      <c r="AQP21" s="58">
        <v>0.53</v>
      </c>
      <c r="AQQ21" s="58"/>
      <c r="AQR21" s="58"/>
      <c r="AQS21" s="58">
        <v>0.55100000000000005</v>
      </c>
      <c r="AQT21" s="58">
        <v>0.55400000000000005</v>
      </c>
      <c r="AQU21" s="58">
        <v>0.55000000000000004</v>
      </c>
      <c r="AQV21" s="58">
        <v>0.55100000000000005</v>
      </c>
      <c r="AQW21" s="58">
        <v>0.55000000000000004</v>
      </c>
      <c r="AQX21" s="58"/>
      <c r="AQY21" s="58"/>
      <c r="AQZ21" s="58"/>
      <c r="ARA21" s="58">
        <v>0.53</v>
      </c>
      <c r="ARB21" s="58"/>
      <c r="ARC21" s="58"/>
      <c r="ARD21" s="58">
        <v>0.55200000000000005</v>
      </c>
      <c r="ARE21" s="58"/>
      <c r="ARF21" s="58">
        <v>0.55800000000000005</v>
      </c>
      <c r="ARG21" s="58">
        <v>0.55200000000000005</v>
      </c>
      <c r="ARH21" s="58"/>
      <c r="ARI21" s="58">
        <v>0.55200000000000005</v>
      </c>
      <c r="ARJ21" s="58"/>
      <c r="ARK21" s="58"/>
      <c r="ARL21" s="58"/>
      <c r="ARM21" s="908">
        <v>0.83</v>
      </c>
      <c r="ARN21" s="58"/>
      <c r="ARO21" s="58">
        <v>0.53</v>
      </c>
      <c r="ARP21" s="908">
        <v>0.83</v>
      </c>
      <c r="ARQ21" s="908"/>
      <c r="ARR21" s="908"/>
      <c r="ARS21" s="908">
        <v>0.8</v>
      </c>
      <c r="ART21" s="58">
        <v>0.55300000000000005</v>
      </c>
      <c r="ARU21" s="908"/>
      <c r="ARV21" s="908"/>
      <c r="ARW21" s="908">
        <v>0.84</v>
      </c>
      <c r="ARX21" s="908">
        <v>0.82</v>
      </c>
      <c r="ARY21" s="908"/>
      <c r="ARZ21" s="908"/>
      <c r="ASA21" s="1023">
        <v>0.79</v>
      </c>
      <c r="ASB21" s="985">
        <v>0.59</v>
      </c>
      <c r="ASC21" s="58">
        <v>0.53</v>
      </c>
      <c r="ASD21" s="908"/>
      <c r="ASE21" s="58"/>
      <c r="ASF21" s="58"/>
      <c r="ASG21" s="985">
        <v>0.59</v>
      </c>
      <c r="ASH21" s="52"/>
      <c r="ASI21" s="47"/>
      <c r="ASJ21" s="993">
        <v>0.57999999999999996</v>
      </c>
      <c r="ASK21" s="47"/>
      <c r="ASL21" s="47"/>
      <c r="ASM21" s="58"/>
      <c r="ASN21" s="58"/>
      <c r="ASO21" s="58"/>
      <c r="ASP21" s="1013">
        <v>0.59</v>
      </c>
      <c r="ASQ21" s="1129"/>
      <c r="ASR21" s="1129"/>
      <c r="ASS21" s="1134">
        <v>0.59</v>
      </c>
      <c r="AST21" s="52"/>
      <c r="ASU21" s="52"/>
      <c r="ASV21" s="52"/>
      <c r="ASW21" s="58"/>
      <c r="ASX21" s="1129">
        <v>0.59</v>
      </c>
      <c r="ASY21" s="1028"/>
      <c r="ASZ21" s="1028"/>
      <c r="ATA21" s="52"/>
      <c r="ATB21" s="52"/>
      <c r="ATC21" s="1023">
        <v>0.79</v>
      </c>
      <c r="ATD21" s="985">
        <v>0.59</v>
      </c>
      <c r="ATE21" s="58">
        <v>0.53</v>
      </c>
      <c r="ATF21" s="985">
        <v>0.59</v>
      </c>
      <c r="ATG21" s="1129"/>
      <c r="ATH21" s="52"/>
      <c r="ATI21" s="1023">
        <v>0.79</v>
      </c>
      <c r="ATJ21" s="985">
        <v>0.59</v>
      </c>
      <c r="ATK21" s="58">
        <v>0.53</v>
      </c>
      <c r="ATL21" s="52"/>
      <c r="ATM21" s="985">
        <v>0.64</v>
      </c>
      <c r="ATN21" s="52"/>
      <c r="ATO21" s="52"/>
      <c r="ATP21" s="1013">
        <v>0.6</v>
      </c>
      <c r="ATQ21" s="58"/>
      <c r="ATR21" s="58"/>
      <c r="ATS21" s="58"/>
      <c r="ATT21" s="58"/>
      <c r="ATU21" s="1032">
        <v>0.7</v>
      </c>
      <c r="ATV21" s="1032"/>
      <c r="ATW21" s="1032"/>
      <c r="ATX21" s="1032"/>
      <c r="ATY21" s="1032"/>
      <c r="ATZ21" s="1032"/>
      <c r="AUA21" s="1032"/>
      <c r="AUB21" s="52"/>
      <c r="AUC21" s="52"/>
      <c r="AUD21" s="1023">
        <v>0.79</v>
      </c>
      <c r="AUE21" s="985">
        <v>0.59</v>
      </c>
      <c r="AUF21" s="58">
        <v>0.53</v>
      </c>
      <c r="AUG21" s="58"/>
      <c r="AUH21" s="58"/>
      <c r="AUI21" s="58"/>
      <c r="AUJ21" s="58"/>
      <c r="AUK21" s="58"/>
      <c r="AUL21" s="985">
        <v>0.59</v>
      </c>
      <c r="AUM21" s="58">
        <v>0.53</v>
      </c>
      <c r="AUN21" s="52"/>
      <c r="AUO21" s="52"/>
      <c r="AUP21" s="58"/>
      <c r="AUQ21" s="52"/>
      <c r="AUR21" s="52"/>
      <c r="AUS21" s="985">
        <v>0.59</v>
      </c>
      <c r="AUT21" s="58">
        <v>0.53</v>
      </c>
      <c r="AUU21" s="58"/>
      <c r="AUV21" s="58"/>
      <c r="AUW21" s="52"/>
      <c r="AUX21" s="1129">
        <v>0.61</v>
      </c>
      <c r="AUY21" s="58"/>
      <c r="AUZ21" s="985">
        <v>0.59</v>
      </c>
      <c r="AVA21" s="58">
        <v>0.53</v>
      </c>
      <c r="AVB21" s="58"/>
      <c r="AVC21" s="1129">
        <v>0.61</v>
      </c>
      <c r="AVD21" s="985">
        <v>0.59</v>
      </c>
      <c r="AVE21" s="58">
        <v>0.53</v>
      </c>
      <c r="AVF21" s="52"/>
      <c r="AVG21" s="52"/>
      <c r="AVH21" s="52"/>
      <c r="AVI21" s="985">
        <v>0.59</v>
      </c>
      <c r="AVJ21" s="58">
        <v>0.53</v>
      </c>
      <c r="AVK21" s="58"/>
      <c r="AVL21" s="52"/>
      <c r="AVM21" s="52"/>
      <c r="AVN21" s="985">
        <v>0.59</v>
      </c>
      <c r="AVO21" s="58">
        <v>0.53</v>
      </c>
      <c r="AVP21" s="58">
        <v>1.0629999999999999</v>
      </c>
      <c r="AVQ21" s="58">
        <v>1.089</v>
      </c>
      <c r="AVR21" s="985">
        <v>1.077</v>
      </c>
      <c r="AVS21" s="985"/>
      <c r="AVT21" s="985">
        <v>0.59</v>
      </c>
      <c r="AVU21" s="58">
        <v>0.53</v>
      </c>
      <c r="AVV21" s="58">
        <v>1.07</v>
      </c>
      <c r="AVW21" s="985">
        <v>0.59</v>
      </c>
      <c r="AVX21" s="58">
        <v>0.53</v>
      </c>
      <c r="AVY21" s="58">
        <v>1.085</v>
      </c>
      <c r="AVZ21" s="58">
        <v>1.085</v>
      </c>
      <c r="AWA21" s="58">
        <v>1.0669999999999999</v>
      </c>
      <c r="AWB21" s="58">
        <v>1.075</v>
      </c>
      <c r="AWC21" s="58">
        <v>1.08</v>
      </c>
      <c r="AWD21" s="58">
        <v>1.0820000000000001</v>
      </c>
      <c r="AWE21" s="1224">
        <f t="shared" si="28"/>
        <v>1.0415094339622641</v>
      </c>
      <c r="AWF21" s="58">
        <v>0.78</v>
      </c>
      <c r="AWG21" s="32">
        <v>0.40800000000000003</v>
      </c>
      <c r="AWH21" s="32">
        <v>0.40899999999999997</v>
      </c>
      <c r="AWI21" s="32">
        <v>0.40799999999999997</v>
      </c>
      <c r="AWJ21" s="32">
        <v>0.40600000000000003</v>
      </c>
      <c r="AWK21" s="32">
        <v>0.40899999999999997</v>
      </c>
      <c r="AWL21" s="32">
        <v>0.40600000000000003</v>
      </c>
      <c r="AWM21" s="32">
        <v>0.40800000000000003</v>
      </c>
      <c r="AWN21" s="32"/>
      <c r="AWO21" s="32"/>
      <c r="AWP21" s="52">
        <v>0.40699999999999997</v>
      </c>
      <c r="AWQ21" s="52"/>
      <c r="AWR21" s="52">
        <v>0.41</v>
      </c>
      <c r="AWS21" s="52">
        <v>0.40899999999999997</v>
      </c>
      <c r="AWT21" s="32">
        <v>0.40799999999999997</v>
      </c>
      <c r="AWU21" s="52">
        <v>0.40699999999999997</v>
      </c>
      <c r="AWV21" s="52">
        <v>0.41</v>
      </c>
      <c r="AWW21" s="52">
        <v>0.40600000000000003</v>
      </c>
      <c r="AWX21" s="58">
        <v>0.40600000000000003</v>
      </c>
      <c r="AWY21" s="58"/>
      <c r="AWZ21" s="58">
        <v>0.40800000000000003</v>
      </c>
      <c r="AXA21" s="58">
        <v>0.40600000000000003</v>
      </c>
      <c r="AXB21" s="58"/>
      <c r="AXC21" s="58">
        <v>0.40799999999999997</v>
      </c>
      <c r="AXD21" s="962"/>
      <c r="AXE21" s="58">
        <v>0.40799999999999997</v>
      </c>
      <c r="AXF21" s="58"/>
      <c r="AXG21" s="58"/>
      <c r="AXH21" s="58"/>
      <c r="AXI21" s="58">
        <v>0.40800000000000003</v>
      </c>
      <c r="AXJ21" s="58"/>
      <c r="AXK21" s="58">
        <v>0.41199999999999998</v>
      </c>
      <c r="AXL21" s="58">
        <v>0.42299999999999999</v>
      </c>
      <c r="AXM21" s="58">
        <v>0.40899999999999997</v>
      </c>
      <c r="AXN21" s="58">
        <v>0.41</v>
      </c>
      <c r="AXO21" s="58">
        <v>0.41199999999999998</v>
      </c>
      <c r="AXP21" s="58">
        <v>0.41099999999999998</v>
      </c>
      <c r="AXQ21" s="58">
        <v>0.41199999999999998</v>
      </c>
      <c r="AXR21" s="58">
        <v>0.40800000000000003</v>
      </c>
      <c r="AXS21" s="962"/>
      <c r="AXT21" s="58">
        <v>0.41</v>
      </c>
      <c r="AXU21" s="52">
        <v>0.41899999999999998</v>
      </c>
      <c r="AXV21" s="58">
        <v>0.40699999999999997</v>
      </c>
      <c r="AXW21" s="58">
        <v>0.41</v>
      </c>
      <c r="AXX21" s="52">
        <v>0.41199999999999998</v>
      </c>
      <c r="AXY21" s="52">
        <v>0.41</v>
      </c>
      <c r="AXZ21" s="52">
        <v>0.41099999999999998</v>
      </c>
      <c r="AYA21" s="52">
        <v>0.40899999999999997</v>
      </c>
      <c r="AYB21" s="52">
        <f t="shared" si="30"/>
        <v>0.40800000000000003</v>
      </c>
      <c r="AYC21" s="58">
        <v>0.41199999999999998</v>
      </c>
      <c r="AYD21" s="52">
        <v>0.40799999999999997</v>
      </c>
      <c r="AYE21" s="52">
        <v>0.41499999999999998</v>
      </c>
      <c r="AYF21" s="58">
        <v>0.41499999999999998</v>
      </c>
      <c r="AYG21" s="58">
        <v>0.41299999999999998</v>
      </c>
      <c r="AYH21" s="58">
        <v>0.41399999999999998</v>
      </c>
      <c r="AYI21" s="58">
        <v>0.41399999999999998</v>
      </c>
      <c r="AYJ21" s="58"/>
      <c r="AYK21" s="58">
        <v>0.40800000000000003</v>
      </c>
      <c r="AYL21" s="58">
        <v>0.41399999999999998</v>
      </c>
      <c r="AYM21" s="58"/>
      <c r="AYN21" s="58"/>
      <c r="AYO21" s="58"/>
      <c r="AYP21" s="58"/>
      <c r="AYQ21" s="58"/>
      <c r="AYR21" s="967">
        <v>0.84</v>
      </c>
      <c r="AYS21" s="967"/>
      <c r="AYT21" s="967"/>
      <c r="AYU21" s="967"/>
      <c r="AYV21" s="967"/>
      <c r="AYW21" s="58">
        <v>0.40800000000000003</v>
      </c>
      <c r="AYX21" s="58"/>
      <c r="AYY21" s="967">
        <v>0.84</v>
      </c>
      <c r="AYZ21" s="58"/>
      <c r="AZA21" s="58"/>
      <c r="AZB21" s="58"/>
      <c r="AZC21" s="58"/>
      <c r="AZD21" s="58"/>
      <c r="AZE21" s="52"/>
      <c r="AZF21" s="52"/>
      <c r="AZG21" s="52"/>
      <c r="AZH21" s="52"/>
      <c r="AZI21" s="52">
        <v>0.40800000000000003</v>
      </c>
      <c r="AZJ21" s="58"/>
      <c r="AZK21" s="52"/>
      <c r="AZL21" s="52"/>
      <c r="AZM21" s="58"/>
      <c r="AZN21" s="58"/>
      <c r="AZO21" s="52"/>
      <c r="AZP21" s="58"/>
      <c r="AZQ21" s="58"/>
      <c r="AZR21" s="962">
        <v>1.0209999999999999</v>
      </c>
      <c r="AZS21" s="58">
        <v>0.40800000000000003</v>
      </c>
      <c r="AZT21" s="58"/>
      <c r="AZU21" s="58"/>
      <c r="AZV21" s="58"/>
      <c r="AZW21" s="58"/>
      <c r="AZX21" s="58"/>
      <c r="AZY21" s="58"/>
      <c r="AZZ21" s="58"/>
      <c r="BAA21" s="58"/>
      <c r="BAB21" s="877">
        <v>0.81</v>
      </c>
      <c r="BAC21" s="877"/>
      <c r="BAD21" s="58">
        <v>0.40800000000000003</v>
      </c>
      <c r="BAE21" s="877"/>
      <c r="BAF21" s="877"/>
      <c r="BAG21" s="877"/>
      <c r="BAH21" s="58"/>
      <c r="BAI21" s="58"/>
      <c r="BAJ21" s="908">
        <v>0.75</v>
      </c>
      <c r="BAK21" s="908"/>
      <c r="BAL21" s="908">
        <v>0.76</v>
      </c>
      <c r="BAM21" s="908"/>
      <c r="BAN21" s="908"/>
      <c r="BAO21" s="908"/>
      <c r="BAP21" s="58">
        <v>0.40800000000000003</v>
      </c>
      <c r="BAQ21" s="908">
        <v>0.78</v>
      </c>
      <c r="BAR21" s="908"/>
      <c r="BAS21" s="908"/>
      <c r="BAT21" s="908"/>
      <c r="BAU21" s="908"/>
      <c r="BAV21" s="908">
        <v>0.79</v>
      </c>
      <c r="BAW21" s="58"/>
      <c r="BAX21" s="58"/>
      <c r="BAY21" s="944">
        <v>0.81</v>
      </c>
      <c r="BAZ21" s="944"/>
      <c r="BBA21" s="944"/>
      <c r="BBB21" s="58">
        <v>0.78</v>
      </c>
      <c r="BBC21" s="985">
        <v>0.43</v>
      </c>
      <c r="BBD21" s="58">
        <v>0.40800000000000003</v>
      </c>
      <c r="BBE21" s="944"/>
      <c r="BBF21" s="52"/>
      <c r="BBG21" s="58"/>
      <c r="BBH21" s="58"/>
      <c r="BBI21" s="52"/>
      <c r="BBJ21" s="1129">
        <v>0.44</v>
      </c>
      <c r="BBK21" s="47"/>
      <c r="BBL21" s="993">
        <v>0.44</v>
      </c>
      <c r="BBM21" s="47"/>
      <c r="BBN21" s="47"/>
      <c r="BBO21" s="58"/>
      <c r="BBP21" s="58"/>
      <c r="BBQ21" s="58"/>
      <c r="BBR21" s="58"/>
      <c r="BBS21" s="1129"/>
      <c r="BBT21" s="1129"/>
      <c r="BBU21" s="1134">
        <v>0.45</v>
      </c>
      <c r="BBV21" s="52"/>
      <c r="BBW21" s="52"/>
      <c r="BBX21" s="52"/>
      <c r="BBY21" s="52"/>
      <c r="BBZ21" s="985">
        <v>0.439</v>
      </c>
      <c r="BCA21" s="58"/>
      <c r="BCB21" s="58"/>
      <c r="BCC21" s="58"/>
      <c r="BCD21" s="52"/>
      <c r="BCE21" s="52"/>
      <c r="BCF21" s="58">
        <v>0.78</v>
      </c>
      <c r="BCG21" s="985">
        <v>0.43</v>
      </c>
      <c r="BCH21" s="58">
        <v>0.40800000000000003</v>
      </c>
      <c r="BCI21" s="52"/>
      <c r="BCJ21" s="52"/>
      <c r="BCK21" s="985">
        <v>0.43</v>
      </c>
      <c r="BCL21" s="58">
        <v>0.78</v>
      </c>
      <c r="BCM21" s="985">
        <v>0.43</v>
      </c>
      <c r="BCN21" s="58">
        <v>0.40800000000000003</v>
      </c>
      <c r="BCO21" s="985"/>
      <c r="BCP21" s="985"/>
      <c r="BCQ21" s="985">
        <v>0.45</v>
      </c>
      <c r="BCR21" s="58"/>
      <c r="BCS21" s="985">
        <v>0.44</v>
      </c>
      <c r="BCT21" s="58"/>
      <c r="BCU21" s="58"/>
      <c r="BCV21" s="58"/>
      <c r="BCW21" s="58"/>
      <c r="BCX21" s="58"/>
      <c r="BCY21" s="985">
        <v>0.55000000000000004</v>
      </c>
      <c r="BCZ21" s="985"/>
      <c r="BDA21" s="985"/>
      <c r="BDB21" s="985"/>
      <c r="BDC21" s="52">
        <v>0.75600000000000001</v>
      </c>
      <c r="BDD21" s="52"/>
      <c r="BDE21" s="58">
        <v>0.78</v>
      </c>
      <c r="BDF21" s="985">
        <v>0.43</v>
      </c>
      <c r="BDG21" s="58">
        <v>0.40800000000000003</v>
      </c>
      <c r="BDH21" s="58"/>
      <c r="BDI21" s="58"/>
      <c r="BDJ21" s="58"/>
      <c r="BDK21" s="58"/>
      <c r="BDL21" s="985">
        <v>0.47</v>
      </c>
      <c r="BDM21" s="985">
        <v>0.43</v>
      </c>
      <c r="BDN21" s="58">
        <v>0.40800000000000003</v>
      </c>
      <c r="BDO21" s="52"/>
      <c r="BDP21" s="52"/>
      <c r="BDQ21" s="58"/>
      <c r="BDR21" s="52"/>
      <c r="BDS21" s="52"/>
      <c r="BDT21" s="985">
        <v>0.43</v>
      </c>
      <c r="BDU21" s="58">
        <v>0.40800000000000003</v>
      </c>
      <c r="BDV21" s="58"/>
      <c r="BDW21" s="58"/>
      <c r="BDX21" s="58"/>
      <c r="BDY21" s="58"/>
      <c r="BDZ21" s="985">
        <v>0.43</v>
      </c>
      <c r="BEA21" s="58">
        <v>0.40800000000000003</v>
      </c>
      <c r="BEB21" s="58"/>
      <c r="BEC21" s="985">
        <v>0.43</v>
      </c>
      <c r="BED21" s="58">
        <v>0.40800000000000003</v>
      </c>
      <c r="BEE21" s="52"/>
      <c r="BEF21" s="52"/>
      <c r="BEG21" s="52"/>
      <c r="BEH21" s="985">
        <v>0.43</v>
      </c>
      <c r="BEI21" s="58">
        <v>0.40800000000000003</v>
      </c>
      <c r="BEJ21" s="58"/>
      <c r="BEK21" s="52"/>
      <c r="BEL21" s="890">
        <v>0.44</v>
      </c>
      <c r="BEM21" s="944">
        <v>0.44</v>
      </c>
      <c r="BEN21" s="985">
        <v>0.43</v>
      </c>
      <c r="BEO21" s="58">
        <v>0.40800000000000003</v>
      </c>
      <c r="BEP21" s="58">
        <v>0.73299999999999998</v>
      </c>
      <c r="BEQ21" s="58">
        <v>0.73799999999999999</v>
      </c>
      <c r="BER21" s="985">
        <v>0.73899999999999999</v>
      </c>
      <c r="BES21" s="58"/>
      <c r="BET21" s="985">
        <v>0.43</v>
      </c>
      <c r="BEU21" s="58">
        <v>0.40800000000000003</v>
      </c>
      <c r="BEV21" s="58">
        <v>0.72799999999999998</v>
      </c>
      <c r="BEW21" s="985">
        <v>0.43</v>
      </c>
      <c r="BEX21" s="58">
        <v>0.40800000000000003</v>
      </c>
      <c r="BEY21" s="58">
        <v>0.752</v>
      </c>
      <c r="BEZ21" s="58">
        <v>0.62</v>
      </c>
      <c r="BFA21" s="58">
        <v>0.73699999999999999</v>
      </c>
      <c r="BFB21" s="58">
        <v>0.74099999999999999</v>
      </c>
      <c r="BFC21" s="58">
        <v>0.747</v>
      </c>
      <c r="BFD21" s="58">
        <v>0.73799999999999999</v>
      </c>
      <c r="BFE21" s="985">
        <v>0.43</v>
      </c>
      <c r="BFF21" s="58">
        <v>0.40800000000000003</v>
      </c>
      <c r="BFG21" s="52">
        <v>0.752</v>
      </c>
      <c r="BFH21" s="985">
        <v>0.43</v>
      </c>
      <c r="BFI21" s="58">
        <v>0.40800000000000003</v>
      </c>
      <c r="BFJ21" s="58">
        <v>0.74399999999999999</v>
      </c>
      <c r="BFK21" s="985">
        <v>0.43</v>
      </c>
      <c r="BFL21" s="58">
        <v>0.75</v>
      </c>
      <c r="BFM21" s="58">
        <v>0.73199999999999998</v>
      </c>
      <c r="BFN21" s="58">
        <v>0.74</v>
      </c>
      <c r="BFO21" s="908"/>
      <c r="BFP21" s="58">
        <v>0.73699999999999999</v>
      </c>
      <c r="BFQ21" s="6">
        <f t="shared" si="1"/>
        <v>-1.733333333333335E-2</v>
      </c>
      <c r="BFR21" s="1049">
        <v>0.54</v>
      </c>
      <c r="BFS21" s="52">
        <v>0.43</v>
      </c>
      <c r="BFT21" s="52">
        <v>0.41199999999999998</v>
      </c>
      <c r="BFU21" s="52">
        <v>0.41199999999999998</v>
      </c>
      <c r="BFV21" s="52">
        <v>0.41199999999999998</v>
      </c>
      <c r="BFW21" s="52"/>
      <c r="BFX21" s="52"/>
      <c r="BFY21" s="52"/>
      <c r="BFZ21" s="52">
        <v>0.41199999999999998</v>
      </c>
      <c r="BGA21" s="52">
        <v>0.437</v>
      </c>
      <c r="BGB21" s="52"/>
      <c r="BGC21" s="1035">
        <v>0.55300000000000005</v>
      </c>
      <c r="BGD21" s="1023"/>
      <c r="BGE21" s="52">
        <v>0.43099999999999999</v>
      </c>
      <c r="BGF21" s="52"/>
      <c r="BGG21" s="52"/>
      <c r="BGH21" s="52"/>
      <c r="BGI21" s="52"/>
      <c r="BGJ21" s="52"/>
      <c r="BGK21" s="52"/>
      <c r="BGL21" s="890">
        <v>0.56000000000000005</v>
      </c>
      <c r="BGM21" s="52">
        <v>0.41199999999999998</v>
      </c>
      <c r="BGN21" s="52"/>
      <c r="BGO21" s="944">
        <v>0.56999999999999995</v>
      </c>
      <c r="BGP21" s="944"/>
      <c r="BGQ21" s="944"/>
      <c r="BGR21" s="944"/>
      <c r="BGS21" s="944"/>
      <c r="BGT21" s="52"/>
      <c r="BGU21" s="944">
        <v>0.42</v>
      </c>
      <c r="BGV21" s="52"/>
      <c r="BGW21" s="52"/>
      <c r="BGX21" s="52"/>
      <c r="BGY21" s="1035">
        <v>0.54</v>
      </c>
      <c r="BGZ21" s="1035">
        <v>0.43</v>
      </c>
      <c r="BHA21" s="52">
        <v>0.41199999999999998</v>
      </c>
      <c r="BHB21" s="52"/>
      <c r="BHC21" s="52"/>
      <c r="BHD21" s="944">
        <v>0.41</v>
      </c>
      <c r="BHE21" s="1023"/>
      <c r="BHF21" s="1129">
        <v>0.47</v>
      </c>
      <c r="BHG21" s="52"/>
      <c r="BHH21" s="1129">
        <v>0.43</v>
      </c>
      <c r="BHI21" s="52"/>
      <c r="BHJ21" s="58"/>
      <c r="BHK21" s="58"/>
      <c r="BHL21" s="58"/>
      <c r="BHM21" s="58"/>
      <c r="BHN21" s="1129"/>
      <c r="BHO21" s="1129"/>
      <c r="BHP21" s="52"/>
      <c r="BHQ21" s="1035">
        <v>0.58499999999999996</v>
      </c>
      <c r="BHR21" s="52"/>
      <c r="BHS21" s="52"/>
      <c r="BHT21" s="52"/>
      <c r="BHU21" s="52"/>
      <c r="BHV21" s="52"/>
      <c r="BHW21" s="1134">
        <v>0.59</v>
      </c>
      <c r="BHX21" s="52"/>
      <c r="BHY21" s="52"/>
      <c r="BHZ21" s="1134">
        <v>0.59</v>
      </c>
      <c r="BIA21" s="1035">
        <v>0.54</v>
      </c>
      <c r="BIB21" s="1035">
        <v>0.43</v>
      </c>
      <c r="BIC21" s="52">
        <v>0.41199999999999998</v>
      </c>
      <c r="BID21" s="52"/>
      <c r="BIE21" s="52"/>
      <c r="BIF21" s="52"/>
      <c r="BIG21" s="1035">
        <v>0.54</v>
      </c>
      <c r="BIH21" s="1035">
        <v>0.43</v>
      </c>
      <c r="BII21" s="52">
        <v>0.41199999999999998</v>
      </c>
      <c r="BIJ21" s="52"/>
      <c r="BIK21" s="52"/>
      <c r="BIL21" s="52"/>
      <c r="BIM21" s="52"/>
      <c r="BIN21" s="52"/>
      <c r="BIO21" s="58"/>
      <c r="BIP21" s="58"/>
      <c r="BIQ21" s="58"/>
      <c r="BIR21" s="58"/>
      <c r="BIS21" s="58"/>
      <c r="BIT21" s="58"/>
      <c r="BIU21" s="58"/>
      <c r="BIV21" s="58"/>
      <c r="BIW21" s="58"/>
      <c r="BIX21" s="52"/>
      <c r="BIY21" s="52"/>
      <c r="BIZ21" s="1035">
        <v>0.54</v>
      </c>
      <c r="BJA21" s="1035">
        <v>0.43</v>
      </c>
      <c r="BJB21" s="52">
        <v>0.41199999999999998</v>
      </c>
      <c r="BJC21" s="58"/>
      <c r="BJD21" s="58"/>
      <c r="BJE21" s="58"/>
      <c r="BJF21" s="52"/>
      <c r="BJG21" s="1035">
        <v>0.54</v>
      </c>
      <c r="BJH21" s="1035">
        <v>0.43</v>
      </c>
      <c r="BJI21" s="52">
        <v>0.41199999999999998</v>
      </c>
      <c r="BJJ21" s="52"/>
      <c r="BJK21" s="52"/>
      <c r="BJL21" s="58"/>
      <c r="BJM21" s="52"/>
      <c r="BJN21" s="52"/>
      <c r="BJO21" s="1129">
        <v>0.54</v>
      </c>
      <c r="BJP21" s="1129">
        <v>0.43</v>
      </c>
      <c r="BJQ21" s="52">
        <v>0.41199999999999998</v>
      </c>
      <c r="BJR21" s="58"/>
      <c r="BJS21" s="58"/>
      <c r="BJT21" s="52"/>
      <c r="BJU21" s="1129">
        <v>0.5</v>
      </c>
      <c r="BJV21" s="58"/>
      <c r="BJW21" s="1129">
        <v>0.54</v>
      </c>
      <c r="BJX21" s="1129">
        <v>0.43</v>
      </c>
      <c r="BJY21" s="52">
        <v>0.41199999999999998</v>
      </c>
      <c r="BJZ21" s="58"/>
      <c r="BKA21" s="1129">
        <v>0.54</v>
      </c>
      <c r="BKB21" s="1129">
        <v>0.43</v>
      </c>
      <c r="BKC21" s="52">
        <v>0.41199999999999998</v>
      </c>
      <c r="BKD21" s="52"/>
      <c r="BKE21" s="52"/>
      <c r="BKF21" s="52"/>
      <c r="BKG21" s="1129">
        <v>0.54</v>
      </c>
      <c r="BKH21" s="1129">
        <v>0.43</v>
      </c>
      <c r="BKI21" s="52">
        <v>0.41199999999999998</v>
      </c>
      <c r="BKJ21" s="52"/>
      <c r="BKK21" s="52"/>
      <c r="BKL21" s="944">
        <v>0.53</v>
      </c>
      <c r="BKM21" s="1129">
        <v>0.54</v>
      </c>
      <c r="BKN21" s="1129">
        <v>0.43</v>
      </c>
      <c r="BKO21" s="52">
        <v>0.41199999999999998</v>
      </c>
      <c r="BKP21" s="58">
        <v>0.76600000000000001</v>
      </c>
      <c r="BKQ21" s="58">
        <v>0.76500000000000001</v>
      </c>
      <c r="BKR21" s="58">
        <v>0.66500000000000004</v>
      </c>
      <c r="BKS21" s="58"/>
      <c r="BKT21" s="1129">
        <v>0.54</v>
      </c>
      <c r="BKU21" s="1129">
        <v>0.43</v>
      </c>
      <c r="BKV21" s="58">
        <v>0.41199999999999998</v>
      </c>
      <c r="BKW21" s="58">
        <v>0.75900000000000001</v>
      </c>
      <c r="BKX21" s="1129">
        <v>0.54</v>
      </c>
      <c r="BKY21" s="1129">
        <v>0.43</v>
      </c>
      <c r="BKZ21" s="58">
        <v>0.41199999999999998</v>
      </c>
      <c r="BLA21" s="58">
        <v>0.76100000000000001</v>
      </c>
      <c r="BLB21" s="58">
        <v>0.48399999999999999</v>
      </c>
      <c r="BLC21" s="58">
        <v>0.75900000000000001</v>
      </c>
      <c r="BLD21" s="58">
        <v>0.76200000000000001</v>
      </c>
      <c r="BLE21" s="58">
        <v>0.63700000000000001</v>
      </c>
      <c r="BLF21" s="58">
        <v>0.76300000000000001</v>
      </c>
      <c r="BLG21" s="1129">
        <v>0.54</v>
      </c>
      <c r="BLH21" s="1129">
        <v>0.43</v>
      </c>
      <c r="BLI21" s="58">
        <v>0.41199999999999998</v>
      </c>
      <c r="BLJ21" s="58">
        <v>0.65500000000000003</v>
      </c>
      <c r="BLK21" s="1129">
        <v>0.54</v>
      </c>
      <c r="BLL21" s="1129">
        <v>0.43</v>
      </c>
      <c r="BLM21" s="58">
        <v>0.41199999999999998</v>
      </c>
      <c r="BLN21" s="58">
        <v>0.622</v>
      </c>
      <c r="BLO21" s="1129">
        <v>0.54</v>
      </c>
      <c r="BLP21" s="1129">
        <v>0.43</v>
      </c>
      <c r="BLQ21" s="1498">
        <f>MIN(BLN21:BLP21)</f>
        <v>0.43</v>
      </c>
      <c r="BLR21" s="58">
        <v>0.76300000000000001</v>
      </c>
      <c r="BLS21" s="58">
        <v>0.76900000000000002</v>
      </c>
      <c r="BLT21" s="58">
        <v>0.76700000000000002</v>
      </c>
      <c r="BLU21" s="1129">
        <v>0.54</v>
      </c>
      <c r="BLV21" s="1129">
        <v>0.43</v>
      </c>
      <c r="BLW21" s="1498">
        <f>MIN(BLT21:BLV21)</f>
        <v>0.43</v>
      </c>
      <c r="BLX21" s="58">
        <v>0.77700000000000002</v>
      </c>
      <c r="BLY21" s="58">
        <v>0.76200000000000001</v>
      </c>
      <c r="BLZ21" s="1129">
        <v>0.54</v>
      </c>
      <c r="BMA21" s="1129">
        <v>0.43</v>
      </c>
      <c r="BMB21" s="1498">
        <f>MIN(BLY21:BMA21)</f>
        <v>0.43</v>
      </c>
      <c r="BMC21" s="58">
        <v>0.76900000000000002</v>
      </c>
      <c r="BMD21" s="1129">
        <v>0.54</v>
      </c>
      <c r="BME21" s="1129">
        <v>0.43</v>
      </c>
      <c r="BMF21" s="1498">
        <f>MIN(BMC21:BME21)</f>
        <v>0.43</v>
      </c>
      <c r="BMG21" s="1523">
        <v>0.78900000000000003</v>
      </c>
      <c r="BMH21" s="6">
        <f t="shared" si="31"/>
        <v>0.83488372093023266</v>
      </c>
      <c r="BMI21" s="1022">
        <v>0.53100000000000003</v>
      </c>
      <c r="BMJ21" s="52">
        <v>0.8</v>
      </c>
      <c r="BMK21" s="52"/>
      <c r="BML21" s="52">
        <v>0.78500000000000003</v>
      </c>
      <c r="BMM21" s="1022">
        <v>0.53100000000000003</v>
      </c>
      <c r="BMN21" s="52">
        <v>0.8</v>
      </c>
      <c r="BMO21" s="52">
        <v>0.76900000000000002</v>
      </c>
      <c r="BMP21" s="52">
        <v>0.73799999999999999</v>
      </c>
      <c r="BMQ21" s="52">
        <v>0.73499999999999999</v>
      </c>
      <c r="BMR21" s="52">
        <v>0.76500000000000001</v>
      </c>
      <c r="BMS21" s="52">
        <v>0.76600000000000001</v>
      </c>
      <c r="BMT21" s="58">
        <v>0.76300000000000001</v>
      </c>
      <c r="BMU21" s="58">
        <v>0.75600000000000001</v>
      </c>
      <c r="BMV21" s="58">
        <v>0.80100000000000005</v>
      </c>
      <c r="BMW21" s="58">
        <v>0.80800000000000005</v>
      </c>
      <c r="BMX21" s="58">
        <v>0.80500000000000005</v>
      </c>
      <c r="BMY21" s="58">
        <v>0.80200000000000005</v>
      </c>
      <c r="BMZ21" s="58">
        <v>0.76900000000000002</v>
      </c>
      <c r="BNA21" s="58">
        <v>0.83499999999999996</v>
      </c>
      <c r="BNB21" s="58">
        <v>0.82899999999999996</v>
      </c>
      <c r="BNC21" s="52">
        <v>0.83499999999999996</v>
      </c>
      <c r="BND21" s="52">
        <v>0.83</v>
      </c>
      <c r="BNE21" s="1022">
        <v>0.53100000000000003</v>
      </c>
      <c r="BNF21" s="52">
        <v>0.8</v>
      </c>
      <c r="BNG21" s="58">
        <v>0.82499999999999996</v>
      </c>
      <c r="BNH21" s="58">
        <v>0.79500000000000004</v>
      </c>
      <c r="BNI21" s="58">
        <v>0.80300000000000005</v>
      </c>
      <c r="BNJ21" s="52">
        <v>0.81799999999999995</v>
      </c>
      <c r="BNK21" s="1022"/>
      <c r="BNL21" s="58">
        <v>0.82799999999999996</v>
      </c>
      <c r="BNM21" s="1022">
        <v>0.53100000000000003</v>
      </c>
      <c r="BNN21" s="52">
        <v>0.8</v>
      </c>
      <c r="BNO21" s="52">
        <v>0.79200000000000004</v>
      </c>
      <c r="BNP21" s="52">
        <v>0.76</v>
      </c>
      <c r="BNQ21" s="58">
        <v>0.79300000000000004</v>
      </c>
      <c r="BNR21" s="52">
        <v>0.76400000000000001</v>
      </c>
      <c r="BNS21" s="52">
        <v>0.76400000000000001</v>
      </c>
      <c r="BNT21" s="1129">
        <v>0.53100000000000003</v>
      </c>
      <c r="BNU21" s="52">
        <v>0.8</v>
      </c>
      <c r="BNV21" s="58">
        <v>0.78600000000000003</v>
      </c>
      <c r="BNW21" s="58">
        <v>0.80400000000000005</v>
      </c>
      <c r="BNX21" s="58">
        <v>0.78800000000000003</v>
      </c>
      <c r="BNY21" s="58">
        <v>0.79300000000000004</v>
      </c>
      <c r="BNZ21" s="1129">
        <v>0.53100000000000003</v>
      </c>
      <c r="BOA21" s="52">
        <v>0.8</v>
      </c>
      <c r="BOB21" s="58">
        <v>0.82199999999999995</v>
      </c>
      <c r="BOC21" s="52"/>
      <c r="BOD21" s="1129">
        <v>0.53100000000000003</v>
      </c>
      <c r="BOE21" s="52">
        <v>0.8</v>
      </c>
      <c r="BOF21" s="52">
        <v>0.76600000000000001</v>
      </c>
      <c r="BOG21" s="52">
        <v>0.82199999999999995</v>
      </c>
      <c r="BOH21" s="52">
        <v>0.83799999999999997</v>
      </c>
      <c r="BOI21" s="1129">
        <v>0.53100000000000003</v>
      </c>
      <c r="BOJ21" s="52">
        <v>0.8</v>
      </c>
      <c r="BOK21" s="52">
        <v>0.80500000000000005</v>
      </c>
      <c r="BOL21" s="58">
        <v>0.8</v>
      </c>
      <c r="BOM21" s="944"/>
      <c r="BON21" s="52">
        <v>0.81499999999999995</v>
      </c>
      <c r="BOO21" s="1129">
        <v>0.53100000000000003</v>
      </c>
      <c r="BOP21" s="52">
        <v>0.8</v>
      </c>
      <c r="BOQ21" s="58">
        <v>0.80100000000000005</v>
      </c>
      <c r="BOR21" s="58">
        <v>0.93100000000000005</v>
      </c>
      <c r="BOS21" s="52">
        <v>0.74399999999999999</v>
      </c>
      <c r="BOT21" s="52">
        <v>0.82</v>
      </c>
      <c r="BOU21" s="1129">
        <v>0.53100000000000003</v>
      </c>
      <c r="BOV21" s="52">
        <v>0.8</v>
      </c>
      <c r="BOW21" s="58">
        <v>0.89300000000000002</v>
      </c>
      <c r="BOX21" s="1129">
        <v>0.53100000000000003</v>
      </c>
      <c r="BOY21" s="58">
        <v>0.8</v>
      </c>
      <c r="BOZ21" s="58">
        <v>0.67200000000000004</v>
      </c>
      <c r="BPA21" s="58">
        <v>0.73699999999999999</v>
      </c>
      <c r="BPB21" s="58">
        <v>0.89300000000000002</v>
      </c>
      <c r="BPC21" s="58">
        <v>0.89100000000000001</v>
      </c>
      <c r="BPD21" s="58">
        <v>0.85699999999999998</v>
      </c>
      <c r="BPE21" s="58">
        <v>0.745</v>
      </c>
      <c r="BPF21" s="1129">
        <v>0.53100000000000003</v>
      </c>
      <c r="BPG21" s="58">
        <v>0.8</v>
      </c>
      <c r="BPH21" s="52">
        <v>0.75600000000000001</v>
      </c>
      <c r="BPI21" s="1129">
        <v>0.53100000000000003</v>
      </c>
      <c r="BPJ21" s="58">
        <v>0.8</v>
      </c>
      <c r="BPK21" s="107">
        <v>0.79200000000000004</v>
      </c>
      <c r="BPL21" s="1129">
        <v>0.53100000000000003</v>
      </c>
      <c r="BPM21" s="58">
        <v>0.78</v>
      </c>
      <c r="BPN21" s="58">
        <v>0.81899999999999995</v>
      </c>
      <c r="BPO21" s="58">
        <v>0.85199999999999998</v>
      </c>
      <c r="BPP21" s="58">
        <v>0.83499999999999996</v>
      </c>
      <c r="BPQ21" s="1129">
        <v>0.53100000000000003</v>
      </c>
      <c r="BPR21" s="58">
        <v>0.78</v>
      </c>
      <c r="BPS21" s="52">
        <v>0.91900000000000004</v>
      </c>
      <c r="BPT21" s="52">
        <v>0.82299999999999995</v>
      </c>
      <c r="BPU21" s="1129">
        <v>0.53100000000000003</v>
      </c>
      <c r="BPV21" s="58">
        <v>0.78</v>
      </c>
      <c r="BPW21" s="52">
        <v>0.93799999999999994</v>
      </c>
      <c r="BPX21" s="1129">
        <v>0.53100000000000003</v>
      </c>
      <c r="BPY21" s="58">
        <v>0.78</v>
      </c>
      <c r="BPZ21" s="1523">
        <v>0.96299999999999997</v>
      </c>
      <c r="BQA21" s="6">
        <f t="shared" si="32"/>
        <v>0.23461538461538453</v>
      </c>
      <c r="BQB21" s="1086">
        <v>0.43</v>
      </c>
      <c r="BQC21" s="1585">
        <f t="shared" si="2"/>
        <v>0.47300000000000003</v>
      </c>
      <c r="BQD21" s="52">
        <f t="shared" si="3"/>
        <v>0.43</v>
      </c>
      <c r="BQE21" s="52"/>
      <c r="BQF21" s="52"/>
      <c r="BQG21" s="52"/>
      <c r="BQH21" s="52"/>
      <c r="BQI21" s="52"/>
      <c r="BQJ21" s="52"/>
      <c r="BQK21" s="52">
        <v>0.47300000000000003</v>
      </c>
      <c r="BQL21" s="58"/>
      <c r="BQM21" s="58"/>
      <c r="BQN21" s="58"/>
      <c r="BQO21" s="58"/>
      <c r="BQP21" s="58"/>
      <c r="BQQ21" s="58"/>
      <c r="BQR21" s="58" t="s">
        <v>1502</v>
      </c>
      <c r="BQS21" s="58" t="s">
        <v>1502</v>
      </c>
      <c r="BQT21" s="52" t="s">
        <v>1502</v>
      </c>
      <c r="BQU21" s="52" t="s">
        <v>1502</v>
      </c>
      <c r="BQV21" s="1086">
        <v>0.43</v>
      </c>
      <c r="BQW21" s="1585">
        <f t="shared" si="33"/>
        <v>0.47300000000000003</v>
      </c>
      <c r="BQX21" s="52">
        <f t="shared" si="34"/>
        <v>0.43</v>
      </c>
      <c r="BQY21" s="52">
        <v>0.47300000000000003</v>
      </c>
      <c r="BQZ21" s="58"/>
      <c r="BRA21" s="58"/>
      <c r="BRB21" s="58"/>
      <c r="BRC21" s="1022"/>
      <c r="BRD21" s="58"/>
      <c r="BRE21" s="1086">
        <v>0.43</v>
      </c>
      <c r="BRF21" s="1585">
        <f t="shared" si="35"/>
        <v>0.47300000000000003</v>
      </c>
      <c r="BRG21" s="52">
        <f t="shared" si="36"/>
        <v>0.43</v>
      </c>
      <c r="BRH21" s="52">
        <v>0.47300000000000003</v>
      </c>
      <c r="BRI21" s="52"/>
      <c r="BRJ21" s="52"/>
      <c r="BRK21" s="58"/>
      <c r="BRL21" s="52"/>
      <c r="BRM21" s="52" t="s">
        <v>1502</v>
      </c>
      <c r="BRN21" s="1086">
        <v>0.43</v>
      </c>
      <c r="BRO21" s="1585">
        <f t="shared" si="37"/>
        <v>0.47300000000000003</v>
      </c>
      <c r="BRP21" s="52" t="str">
        <f t="shared" si="38"/>
        <v>NA</v>
      </c>
      <c r="BRQ21" s="52">
        <v>0.47300000000000003</v>
      </c>
      <c r="BRR21" s="58" t="s">
        <v>1502</v>
      </c>
      <c r="BRS21" s="58" t="s">
        <v>1502</v>
      </c>
      <c r="BRT21" s="58" t="s">
        <v>1502</v>
      </c>
      <c r="BRU21" s="58" t="s">
        <v>1502</v>
      </c>
      <c r="BRV21" s="58" t="s">
        <v>1502</v>
      </c>
      <c r="BRW21" s="58" t="s">
        <v>1502</v>
      </c>
      <c r="BRX21" s="58" t="s">
        <v>1502</v>
      </c>
      <c r="BRY21" s="58" t="s">
        <v>1502</v>
      </c>
      <c r="BRZ21" s="52" t="str">
        <f t="shared" si="39"/>
        <v>NA</v>
      </c>
      <c r="BSA21" s="52">
        <v>0.47300000000000003</v>
      </c>
      <c r="BSB21" s="58" t="s">
        <v>1502</v>
      </c>
      <c r="BSC21" s="58" t="s">
        <v>1502</v>
      </c>
      <c r="BSD21" s="52" t="str">
        <f t="shared" si="40"/>
        <v>NA</v>
      </c>
      <c r="BSE21" s="52">
        <v>0.47300000000000003</v>
      </c>
      <c r="BSF21" s="52" t="s">
        <v>1502</v>
      </c>
      <c r="BSG21" s="52" t="s">
        <v>1502</v>
      </c>
      <c r="BSH21" s="52" t="s">
        <v>1502</v>
      </c>
      <c r="BSI21" s="52" t="s">
        <v>1502</v>
      </c>
      <c r="BSJ21" s="52" t="s">
        <v>1502</v>
      </c>
      <c r="BSK21" s="52" t="s">
        <v>1502</v>
      </c>
      <c r="BSL21" s="52" t="str">
        <f t="shared" si="41"/>
        <v>NA</v>
      </c>
      <c r="BSM21" s="52">
        <v>0.47300000000000003</v>
      </c>
      <c r="BSN21" s="52" t="s">
        <v>1502</v>
      </c>
      <c r="BSO21" s="52" t="s">
        <v>1502</v>
      </c>
      <c r="BSP21" s="52" t="s">
        <v>1502</v>
      </c>
      <c r="BSQ21" s="52" t="s">
        <v>1502</v>
      </c>
      <c r="BSR21" s="944"/>
      <c r="BSS21" s="944"/>
      <c r="BST21" s="52" t="s">
        <v>1502</v>
      </c>
      <c r="BSU21" s="52" t="s">
        <v>1502</v>
      </c>
      <c r="BSV21" s="52" t="str">
        <f t="shared" si="59"/>
        <v>NA</v>
      </c>
      <c r="BSW21" s="52">
        <v>0.47300000000000003</v>
      </c>
      <c r="BSX21" s="52" t="s">
        <v>1502</v>
      </c>
      <c r="BSY21" s="52" t="s">
        <v>1502</v>
      </c>
      <c r="BSZ21" s="52" t="s">
        <v>1502</v>
      </c>
      <c r="BTA21" s="52" t="s">
        <v>1502</v>
      </c>
      <c r="BTB21" s="52" t="s">
        <v>1502</v>
      </c>
      <c r="BTC21" s="52" t="s">
        <v>1502</v>
      </c>
      <c r="BTD21" s="52" t="s">
        <v>1502</v>
      </c>
      <c r="BTE21" s="52" t="s">
        <v>1502</v>
      </c>
      <c r="BTF21" s="52" t="str">
        <f t="shared" si="60"/>
        <v>NA</v>
      </c>
      <c r="BTG21" s="52">
        <v>0.47300000000000003</v>
      </c>
      <c r="BTH21" s="52" t="s">
        <v>1502</v>
      </c>
      <c r="BTI21" s="58" t="s">
        <v>1502</v>
      </c>
      <c r="BTJ21" s="52" t="str">
        <f t="shared" si="44"/>
        <v>NA</v>
      </c>
      <c r="BTK21" s="52">
        <v>0.47300000000000003</v>
      </c>
      <c r="BTL21" s="52" t="s">
        <v>1502</v>
      </c>
      <c r="BTM21" s="52" t="s">
        <v>1502</v>
      </c>
      <c r="BTN21" s="52" t="s">
        <v>1502</v>
      </c>
      <c r="BTO21" s="52" t="s">
        <v>1502</v>
      </c>
      <c r="BTP21" s="58" t="s">
        <v>1502</v>
      </c>
      <c r="BTQ21" s="58" t="s">
        <v>1502</v>
      </c>
      <c r="BTR21" s="58" t="s">
        <v>1502</v>
      </c>
      <c r="BTS21" s="58" t="s">
        <v>1502</v>
      </c>
      <c r="BTT21" s="58" t="s">
        <v>1502</v>
      </c>
      <c r="BTU21" s="58" t="s">
        <v>1502</v>
      </c>
      <c r="BTV21" s="58" t="s">
        <v>1502</v>
      </c>
      <c r="BTW21" s="58" t="s">
        <v>1502</v>
      </c>
      <c r="BTX21" s="58" t="s">
        <v>1502</v>
      </c>
      <c r="BTY21" s="58" t="s">
        <v>1502</v>
      </c>
      <c r="BTZ21" s="52" t="str">
        <f t="shared" si="45"/>
        <v>NA</v>
      </c>
      <c r="BUA21" s="52">
        <v>0.47300000000000003</v>
      </c>
      <c r="BUB21" s="58" t="s">
        <v>1502</v>
      </c>
      <c r="BUC21" s="52" t="s">
        <v>1502</v>
      </c>
      <c r="BUD21" s="52">
        <v>0.47300000000000003</v>
      </c>
      <c r="BUE21" s="52" t="s">
        <v>1502</v>
      </c>
      <c r="BUF21" s="52" t="s">
        <v>1502</v>
      </c>
      <c r="BUG21" s="52">
        <v>0</v>
      </c>
      <c r="BUH21" s="52" t="s">
        <v>1502</v>
      </c>
      <c r="BUI21" s="52" t="s">
        <v>1502</v>
      </c>
      <c r="BUJ21" s="52" t="s">
        <v>1502</v>
      </c>
      <c r="BUK21" s="52" t="s">
        <v>1502</v>
      </c>
      <c r="BUL21" s="52"/>
      <c r="BUM21" s="52" t="s">
        <v>1502</v>
      </c>
      <c r="BUN21" s="52" t="s">
        <v>1502</v>
      </c>
      <c r="BUO21" s="52" t="s">
        <v>1502</v>
      </c>
      <c r="BUP21" s="52" t="s">
        <v>1502</v>
      </c>
      <c r="BUQ21" s="52" t="s">
        <v>1502</v>
      </c>
      <c r="BUR21" s="52" t="s">
        <v>1502</v>
      </c>
      <c r="BUS21" s="52" t="s">
        <v>1502</v>
      </c>
      <c r="BUT21" s="52" t="s">
        <v>1502</v>
      </c>
      <c r="BUU21" s="52" t="s">
        <v>1502</v>
      </c>
      <c r="BUV21" s="52"/>
      <c r="BUW21" s="52"/>
      <c r="BUX21" s="6"/>
      <c r="BUY21" s="6"/>
      <c r="BUZ21" s="1310">
        <v>0.47</v>
      </c>
      <c r="BVA21" s="58">
        <v>0.75800000000000001</v>
      </c>
      <c r="BVB21" s="1310">
        <v>0.47</v>
      </c>
      <c r="BVC21" s="1523">
        <v>0.77100000000000002</v>
      </c>
      <c r="BVD21" s="58">
        <v>0.67</v>
      </c>
      <c r="BVE21" s="1523">
        <v>0.67100000000000004</v>
      </c>
      <c r="BVF21" s="58">
        <v>0.69899999999999995</v>
      </c>
      <c r="BVG21" s="58">
        <v>0.71</v>
      </c>
      <c r="BVH21" s="58">
        <v>0.7</v>
      </c>
      <c r="BVI21" s="908">
        <v>0.44</v>
      </c>
      <c r="BVJ21" s="1310">
        <v>0.47</v>
      </c>
      <c r="BVK21" s="52">
        <v>0.76</v>
      </c>
      <c r="BVL21" s="908">
        <v>0.44</v>
      </c>
      <c r="BVM21" s="1310">
        <v>0.47</v>
      </c>
      <c r="BVN21" s="1386">
        <v>0.76300000000000001</v>
      </c>
      <c r="BVO21" s="908">
        <v>0.44</v>
      </c>
      <c r="BVP21" s="1310">
        <v>0.64</v>
      </c>
      <c r="BVQ21" s="1523">
        <v>0.75800000000000001</v>
      </c>
      <c r="BVR21" s="1523">
        <v>0.76</v>
      </c>
      <c r="BVS21" s="944">
        <v>0.45</v>
      </c>
      <c r="BVT21" s="1523">
        <v>0.76200000000000001</v>
      </c>
      <c r="BVU21" s="908">
        <v>0.44</v>
      </c>
      <c r="BVV21" s="1310">
        <v>0.64</v>
      </c>
      <c r="BVW21" s="52">
        <v>0.77700000000000002</v>
      </c>
      <c r="BVX21" s="52">
        <v>0.75700000000000001</v>
      </c>
      <c r="BVY21" s="908">
        <v>0.44</v>
      </c>
      <c r="BVZ21" s="1310">
        <v>0.64</v>
      </c>
      <c r="BWA21" s="52">
        <v>0.75</v>
      </c>
      <c r="BWB21" s="908">
        <v>0.44</v>
      </c>
      <c r="BWC21" s="1310">
        <v>0.64</v>
      </c>
      <c r="BWD21" s="1523">
        <v>0.77900000000000003</v>
      </c>
      <c r="BWE21" s="908">
        <v>0.44</v>
      </c>
      <c r="BWF21" s="1310">
        <v>0.64</v>
      </c>
      <c r="BWG21" s="36"/>
      <c r="BWH21" s="7">
        <f t="shared" si="4"/>
        <v>-1</v>
      </c>
      <c r="BWI21" s="944"/>
      <c r="BWJ21" s="52">
        <v>0.752</v>
      </c>
      <c r="BWK21" s="32"/>
      <c r="BWL21" s="52">
        <v>0.47899999999999998</v>
      </c>
      <c r="BWM21" s="58">
        <v>0.42499999999999999</v>
      </c>
      <c r="BWN21" s="944"/>
      <c r="BWO21" s="52">
        <v>0.752</v>
      </c>
      <c r="BWP21" s="32"/>
      <c r="BWQ21" s="52">
        <v>0.47899999999999998</v>
      </c>
      <c r="BWR21" s="52">
        <v>0.48299999999999998</v>
      </c>
      <c r="BWS21" s="58">
        <v>0.48499999999999999</v>
      </c>
      <c r="BWT21" s="58">
        <v>0.41699999999999998</v>
      </c>
      <c r="BWU21" s="58">
        <v>0.47899999999999998</v>
      </c>
      <c r="BWV21" s="58">
        <v>0.495</v>
      </c>
      <c r="BWW21" s="58">
        <v>0.496</v>
      </c>
      <c r="BWX21" s="1596">
        <v>0.47499999999999998</v>
      </c>
      <c r="BWY21" s="1310">
        <v>0.47899999999999998</v>
      </c>
      <c r="BWZ21" s="52">
        <v>0.48699999999999999</v>
      </c>
      <c r="BXA21" s="1596">
        <v>0.47499999999999998</v>
      </c>
      <c r="BXB21" s="1310">
        <v>0.47899999999999998</v>
      </c>
      <c r="BXC21" s="52">
        <v>0.43099999999999999</v>
      </c>
      <c r="BXD21" s="944">
        <v>0.47499999999999998</v>
      </c>
      <c r="BXE21" s="1523">
        <v>0.42</v>
      </c>
      <c r="BXF21" s="1523">
        <v>0.432</v>
      </c>
      <c r="BXG21" s="1523">
        <v>0.43</v>
      </c>
      <c r="BXH21" s="58"/>
      <c r="BXI21" s="1523">
        <v>0.42799999999999999</v>
      </c>
      <c r="BXJ21" s="944">
        <v>0.47499999999999998</v>
      </c>
      <c r="BXK21" s="1523">
        <v>0.42</v>
      </c>
      <c r="BXL21" s="52">
        <v>0.48899999999999999</v>
      </c>
      <c r="BXM21" s="944">
        <v>0.47499999999999998</v>
      </c>
      <c r="BXN21" s="1523">
        <v>0.42</v>
      </c>
      <c r="BXO21" s="1523">
        <v>0.50700000000000001</v>
      </c>
      <c r="BXP21" s="944">
        <v>0.47499999999999998</v>
      </c>
      <c r="BXQ21" s="1523">
        <v>0.42</v>
      </c>
      <c r="BXR21" s="36"/>
      <c r="BXS21" s="6">
        <f t="shared" si="5"/>
        <v>-1</v>
      </c>
      <c r="BXT21" s="32">
        <v>0.47300000000000003</v>
      </c>
      <c r="BXU21" s="58" t="s">
        <v>1502</v>
      </c>
      <c r="BXV21" s="58" t="s">
        <v>1502</v>
      </c>
      <c r="BXW21" s="58" t="s">
        <v>1502</v>
      </c>
      <c r="BXX21" s="58" t="s">
        <v>1502</v>
      </c>
      <c r="BXY21" s="58" t="s">
        <v>1502</v>
      </c>
      <c r="BXZ21" s="58" t="s">
        <v>1502</v>
      </c>
      <c r="BYA21" s="908" t="s">
        <v>1502</v>
      </c>
      <c r="BYB21" s="1310">
        <v>0.47300000000000003</v>
      </c>
      <c r="BYC21" s="52" t="s">
        <v>1502</v>
      </c>
      <c r="BYD21" s="908" t="s">
        <v>1502</v>
      </c>
      <c r="BYE21" s="1523">
        <v>0.47300000000000003</v>
      </c>
      <c r="BYF21" s="1523" t="s">
        <v>1502</v>
      </c>
      <c r="BYG21" s="908" t="s">
        <v>1502</v>
      </c>
      <c r="BYH21" s="1523">
        <v>0</v>
      </c>
      <c r="BYI21" s="1523" t="s">
        <v>1502</v>
      </c>
      <c r="BYJ21" s="1523" t="s">
        <v>1502</v>
      </c>
      <c r="BYK21" s="944" t="s">
        <v>1502</v>
      </c>
      <c r="BYL21" s="1523" t="s">
        <v>1502</v>
      </c>
      <c r="BYM21" s="908" t="s">
        <v>1502</v>
      </c>
      <c r="BYN21" s="1523" t="s">
        <v>1502</v>
      </c>
      <c r="BYO21" s="52" t="s">
        <v>1502</v>
      </c>
      <c r="BYP21" s="908" t="s">
        <v>1502</v>
      </c>
      <c r="BYQ21" s="1523" t="s">
        <v>1502</v>
      </c>
      <c r="BYR21" s="1523" t="s">
        <v>1502</v>
      </c>
      <c r="BYS21" s="908" t="s">
        <v>1502</v>
      </c>
      <c r="BYT21" s="1523" t="s">
        <v>1502</v>
      </c>
      <c r="BYU21" s="36"/>
      <c r="BYV21" s="6"/>
      <c r="BYW21" s="1368">
        <v>0.31900000000000001</v>
      </c>
      <c r="BYX21" s="1368">
        <v>0.309</v>
      </c>
      <c r="BYY21" s="1368">
        <v>0.31900000000000001</v>
      </c>
      <c r="BYZ21" s="1368">
        <v>0.32400000000000001</v>
      </c>
      <c r="BZA21" s="1368">
        <v>0.309</v>
      </c>
      <c r="BZB21" s="52">
        <v>0.32600000000000001</v>
      </c>
      <c r="BZC21" s="1368">
        <v>0.309</v>
      </c>
      <c r="BZD21" s="1523">
        <v>0.32300000000000001</v>
      </c>
      <c r="BZE21" s="1596"/>
      <c r="BZF21" s="1523">
        <v>0.31</v>
      </c>
      <c r="BZG21" s="1523">
        <v>0.34899999999999998</v>
      </c>
      <c r="BZH21" s="1523">
        <v>0.32400000000000001</v>
      </c>
      <c r="BZI21" s="1581"/>
      <c r="BZJ21" s="1523">
        <v>0.32700000000000001</v>
      </c>
      <c r="BZK21" s="1596"/>
      <c r="BZL21" s="1523">
        <v>0.31</v>
      </c>
      <c r="BZM21" s="52">
        <v>0.32700000000000001</v>
      </c>
      <c r="BZN21" s="1596"/>
      <c r="BZO21" s="1523">
        <v>0.31</v>
      </c>
      <c r="BZP21" s="1523">
        <v>0.55500000000000005</v>
      </c>
      <c r="BZQ21" s="1596"/>
      <c r="BZR21" s="1523">
        <v>0.31</v>
      </c>
      <c r="BZS21" s="36"/>
      <c r="BZT21" s="6">
        <f t="shared" si="48"/>
        <v>-1</v>
      </c>
      <c r="BZU21" s="52">
        <v>0.59599999999999997</v>
      </c>
      <c r="BZV21" s="52">
        <f t="shared" si="49"/>
        <v>0.59599999999999997</v>
      </c>
      <c r="BZW21" s="36"/>
      <c r="BZX21" s="966">
        <f t="shared" si="50"/>
        <v>-1</v>
      </c>
      <c r="BZY21" s="52">
        <v>0.98799999999999999</v>
      </c>
      <c r="BZZ21" s="52">
        <f t="shared" si="51"/>
        <v>0.98799999999999999</v>
      </c>
      <c r="CAA21" s="36"/>
      <c r="CAB21" s="966">
        <f t="shared" si="52"/>
        <v>-1</v>
      </c>
      <c r="CAC21" s="52">
        <v>0.60499999999999998</v>
      </c>
      <c r="CAD21" s="52">
        <f t="shared" si="53"/>
        <v>0.60499999999999998</v>
      </c>
      <c r="CAE21" s="36"/>
      <c r="CAF21" s="966">
        <f t="shared" si="54"/>
        <v>-1</v>
      </c>
      <c r="CAG21" s="1205" t="s">
        <v>3913</v>
      </c>
      <c r="CAH21" s="1205"/>
      <c r="CAI21" s="1205" t="s">
        <v>3914</v>
      </c>
      <c r="CAJ21" s="32" t="str">
        <f t="shared" si="7"/>
        <v>1. Better than baseline</v>
      </c>
      <c r="CAK21" s="58" t="str">
        <f t="shared" si="8"/>
        <v xml:space="preserve">1. Better than baseline </v>
      </c>
      <c r="CAL21" s="58" t="str">
        <f t="shared" si="9"/>
        <v xml:space="preserve">1. Better than baseline </v>
      </c>
      <c r="CAM21" s="58" t="str">
        <f t="shared" si="10"/>
        <v xml:space="preserve">1. Better than baseline </v>
      </c>
      <c r="CAN21" s="58" t="str">
        <f t="shared" si="11"/>
        <v xml:space="preserve">1. Better than baseline </v>
      </c>
      <c r="CAO21" s="58" t="str">
        <f t="shared" si="12"/>
        <v>3. Missing baseline</v>
      </c>
      <c r="CAP21" s="52" t="str">
        <f t="shared" si="13"/>
        <v>3. Missing baseline</v>
      </c>
      <c r="CAQ21" s="58" t="str">
        <f t="shared" si="14"/>
        <v xml:space="preserve">1. Better than baseline </v>
      </c>
      <c r="CAR21" s="52" t="str">
        <f t="shared" si="15"/>
        <v>3. Missing baseline</v>
      </c>
      <c r="CAS21" s="54" t="str">
        <f t="shared" si="16"/>
        <v>3. Missing baseline</v>
      </c>
      <c r="CAT21" s="54" t="str">
        <f t="shared" si="17"/>
        <v>4.Blocker/Not Executed</v>
      </c>
      <c r="CAU21" s="1382" t="str">
        <f t="shared" si="18"/>
        <v xml:space="preserve">1. Better than baseline </v>
      </c>
      <c r="CAV21" s="1382" t="str">
        <f t="shared" si="19"/>
        <v xml:space="preserve">1. Better than baseline </v>
      </c>
      <c r="CAW21" s="1382" t="str">
        <f t="shared" si="20"/>
        <v>4.Blocker/Not Executed</v>
      </c>
      <c r="CAX21" s="1382" t="str">
        <f t="shared" si="21"/>
        <v xml:space="preserve">1. Better than baseline </v>
      </c>
    </row>
    <row r="22" spans="1:2237" ht="44" thickBot="1" x14ac:dyDescent="0.4">
      <c r="A22" s="126" t="s">
        <v>1410</v>
      </c>
      <c r="B22" s="126"/>
      <c r="C22" s="126" t="s">
        <v>3910</v>
      </c>
      <c r="D22" s="340">
        <v>20</v>
      </c>
      <c r="E22" s="58" t="s">
        <v>3899</v>
      </c>
      <c r="F22" s="123" t="s">
        <v>3915</v>
      </c>
      <c r="G22" s="118" t="s">
        <v>17</v>
      </c>
      <c r="H22" s="119" t="s">
        <v>18</v>
      </c>
      <c r="I22" s="120" t="s">
        <v>3915</v>
      </c>
      <c r="J22" s="342" t="s">
        <v>3916</v>
      </c>
      <c r="K22" s="58">
        <v>0.86</v>
      </c>
      <c r="L22" s="58">
        <v>0.64</v>
      </c>
      <c r="M22" s="58"/>
      <c r="N22" s="58">
        <v>0.64200000000000002</v>
      </c>
      <c r="O22" s="58">
        <v>0.65200000000000002</v>
      </c>
      <c r="P22" s="58">
        <v>0.64100000000000001</v>
      </c>
      <c r="Q22" s="58">
        <v>0.63800000000000001</v>
      </c>
      <c r="R22" s="52">
        <v>0.64</v>
      </c>
      <c r="S22" s="32"/>
      <c r="T22" s="32"/>
      <c r="U22" s="52">
        <v>0.63400000000000001</v>
      </c>
      <c r="V22" s="32"/>
      <c r="W22" s="32">
        <v>0.65400000000000003</v>
      </c>
      <c r="X22" s="32">
        <v>0.64600000000000002</v>
      </c>
      <c r="Y22" s="52">
        <v>0.65100000000000002</v>
      </c>
      <c r="Z22" s="32">
        <v>0.65500000000000003</v>
      </c>
      <c r="AA22" s="52"/>
      <c r="AB22" s="52">
        <v>0.65600000000000003</v>
      </c>
      <c r="AC22" s="959">
        <v>0.65200000000000002</v>
      </c>
      <c r="AD22" s="960">
        <v>0.65</v>
      </c>
      <c r="AE22" s="960">
        <v>0.64800000000000002</v>
      </c>
      <c r="AF22" s="960"/>
      <c r="AG22" s="960"/>
      <c r="AH22" s="58">
        <v>0.64</v>
      </c>
      <c r="AI22" s="58">
        <v>0.65</v>
      </c>
      <c r="AJ22" s="58">
        <v>0.64300000000000002</v>
      </c>
      <c r="AK22" s="58">
        <v>0.63800000000000001</v>
      </c>
      <c r="AL22" s="58"/>
      <c r="AM22" s="58">
        <v>0.67100000000000004</v>
      </c>
      <c r="AN22" s="58"/>
      <c r="AO22" s="58">
        <v>0.64</v>
      </c>
      <c r="AP22" s="58"/>
      <c r="AQ22" s="58">
        <v>0.64900000000000002</v>
      </c>
      <c r="AR22" s="58">
        <v>0.66200000000000003</v>
      </c>
      <c r="AS22" s="52">
        <v>0.65700000000000003</v>
      </c>
      <c r="AT22" s="52">
        <v>0.66300000000000003</v>
      </c>
      <c r="AU22" s="52">
        <v>0.65200000000000002</v>
      </c>
      <c r="AV22" s="52">
        <v>0.64500000000000002</v>
      </c>
      <c r="AW22" s="52">
        <v>0.64</v>
      </c>
      <c r="AX22" s="52">
        <v>0.66200000000000003</v>
      </c>
      <c r="AY22" s="58">
        <v>0.64500000000000002</v>
      </c>
      <c r="AZ22" s="58">
        <v>0.64200000000000002</v>
      </c>
      <c r="BA22" s="962"/>
      <c r="BB22" s="58">
        <v>0.65900000000000003</v>
      </c>
      <c r="BC22" s="58">
        <v>0.64400000000000002</v>
      </c>
      <c r="BD22" s="58">
        <v>0.64600000000000002</v>
      </c>
      <c r="BE22" s="58">
        <v>0.63900000000000001</v>
      </c>
      <c r="BF22" s="58">
        <v>0.64</v>
      </c>
      <c r="BG22" s="58">
        <v>0.64900000000000002</v>
      </c>
      <c r="BH22" s="58">
        <v>0.64700000000000002</v>
      </c>
      <c r="BI22" s="58">
        <v>0.64500000000000002</v>
      </c>
      <c r="BJ22" s="58"/>
      <c r="BK22" s="58">
        <v>0.66300000000000003</v>
      </c>
      <c r="BL22" s="58">
        <v>0.65</v>
      </c>
      <c r="BM22" s="58">
        <v>0.64100000000000001</v>
      </c>
      <c r="BN22" s="58">
        <v>0.63900000000000001</v>
      </c>
      <c r="BO22" s="58">
        <v>0.64700000000000002</v>
      </c>
      <c r="BP22" s="58">
        <v>0.64</v>
      </c>
      <c r="BQ22" s="58">
        <v>0.65</v>
      </c>
      <c r="BR22" s="58">
        <v>0.67600000000000005</v>
      </c>
      <c r="BS22" s="58">
        <v>0.66600000000000004</v>
      </c>
      <c r="BT22" s="58">
        <v>0.65800000000000003</v>
      </c>
      <c r="BU22" s="58">
        <v>0.64200000000000002</v>
      </c>
      <c r="BV22" s="58">
        <v>0.65100000000000002</v>
      </c>
      <c r="BW22" s="58">
        <v>0.66</v>
      </c>
      <c r="BX22" s="58">
        <v>0.64500000000000002</v>
      </c>
      <c r="BY22" s="58">
        <v>0.64</v>
      </c>
      <c r="BZ22" s="967"/>
      <c r="CA22" s="899">
        <v>0.64200000000000002</v>
      </c>
      <c r="CB22" s="967"/>
      <c r="CC22" s="58">
        <v>0.64</v>
      </c>
      <c r="CD22" s="58">
        <v>0.66300000000000003</v>
      </c>
      <c r="CE22" s="58">
        <v>0.64400000000000002</v>
      </c>
      <c r="CF22" s="58">
        <v>0.64900000000000002</v>
      </c>
      <c r="CG22" s="58">
        <v>0.64400000000000002</v>
      </c>
      <c r="CH22" s="58"/>
      <c r="CI22" s="58"/>
      <c r="CJ22" s="58"/>
      <c r="CK22" s="58"/>
      <c r="CL22" s="58"/>
      <c r="CM22" s="58">
        <v>0.64</v>
      </c>
      <c r="CN22" s="58"/>
      <c r="CO22" s="58"/>
      <c r="CP22" s="58"/>
      <c r="CQ22" s="58"/>
      <c r="CR22" s="58"/>
      <c r="CS22" s="962">
        <v>1.43</v>
      </c>
      <c r="CT22" s="58"/>
      <c r="CU22" s="58"/>
      <c r="CV22" s="58">
        <v>0.64</v>
      </c>
      <c r="CW22" s="962">
        <v>1.1299999999999999</v>
      </c>
      <c r="CX22" s="58"/>
      <c r="CY22" s="58"/>
      <c r="CZ22" s="58"/>
      <c r="DA22" s="58"/>
      <c r="DB22" s="58"/>
      <c r="DC22" s="58"/>
      <c r="DD22" s="58"/>
      <c r="DE22" s="58"/>
      <c r="DF22" s="58"/>
      <c r="DG22" s="58">
        <v>0.64</v>
      </c>
      <c r="DH22" s="58"/>
      <c r="DI22" s="58"/>
      <c r="DJ22" s="58">
        <v>0.65700000000000003</v>
      </c>
      <c r="DK22" s="877"/>
      <c r="DL22" s="58">
        <v>0.67300000000000004</v>
      </c>
      <c r="DM22" s="58">
        <v>0.66</v>
      </c>
      <c r="DN22" s="58">
        <v>0.65600000000000003</v>
      </c>
      <c r="DO22" s="58">
        <v>0.66500000000000004</v>
      </c>
      <c r="DP22" s="58">
        <v>0.65300000000000002</v>
      </c>
      <c r="DQ22" s="908"/>
      <c r="DR22" s="58">
        <v>0.65700000000000003</v>
      </c>
      <c r="DS22" s="58"/>
      <c r="DT22" s="58">
        <v>0.64900000000000002</v>
      </c>
      <c r="DU22" s="58">
        <v>0.66100000000000003</v>
      </c>
      <c r="DV22" s="58">
        <v>0.64</v>
      </c>
      <c r="DW22" s="58">
        <v>0.66900000000000004</v>
      </c>
      <c r="DX22" s="58">
        <v>0.66200000000000003</v>
      </c>
      <c r="DY22" s="58">
        <v>0.65200000000000002</v>
      </c>
      <c r="DZ22" s="58">
        <v>0.66800000000000004</v>
      </c>
      <c r="EA22" s="58">
        <v>0.66300000000000003</v>
      </c>
      <c r="EB22" s="58">
        <v>0.67400000000000004</v>
      </c>
      <c r="EC22" s="908">
        <v>1.25</v>
      </c>
      <c r="ED22" s="58">
        <v>0.67900000000000005</v>
      </c>
      <c r="EE22" s="58">
        <v>0.66900000000000004</v>
      </c>
      <c r="EF22" s="58">
        <v>0.67600000000000005</v>
      </c>
      <c r="EG22" s="58">
        <v>0.67400000000000004</v>
      </c>
      <c r="EH22" s="58">
        <v>0.86</v>
      </c>
      <c r="EI22" s="985"/>
      <c r="EJ22" s="58">
        <v>0.64</v>
      </c>
      <c r="EK22" s="58">
        <v>0.68799999999999994</v>
      </c>
      <c r="EL22" s="985">
        <v>0.55000000000000004</v>
      </c>
      <c r="EM22" s="58">
        <v>0.67800000000000005</v>
      </c>
      <c r="EN22" s="58">
        <v>0.67</v>
      </c>
      <c r="EO22" s="58">
        <v>0.67600000000000005</v>
      </c>
      <c r="EP22" s="52">
        <v>0.68</v>
      </c>
      <c r="EQ22" s="52">
        <v>0.67500000000000004</v>
      </c>
      <c r="ER22" s="1129"/>
      <c r="ES22" s="52">
        <v>0.67500000000000004</v>
      </c>
      <c r="ET22" s="52">
        <v>0.67</v>
      </c>
      <c r="EU22" s="58">
        <v>0.66600000000000004</v>
      </c>
      <c r="EV22" s="58">
        <v>0.67100000000000004</v>
      </c>
      <c r="EW22" s="58">
        <v>0.67</v>
      </c>
      <c r="EX22" s="58">
        <v>0.67300000000000004</v>
      </c>
      <c r="EY22" s="58">
        <v>0.68</v>
      </c>
      <c r="EZ22" s="58">
        <v>0.68</v>
      </c>
      <c r="FA22" s="58">
        <v>0.66500000000000004</v>
      </c>
      <c r="FB22" s="58">
        <v>0.67</v>
      </c>
      <c r="FC22" s="58">
        <v>0.67100000000000004</v>
      </c>
      <c r="FD22" s="58">
        <v>0.66700000000000004</v>
      </c>
      <c r="FE22" s="1032"/>
      <c r="FF22" s="58">
        <v>0.67500000000000004</v>
      </c>
      <c r="FG22" s="58">
        <v>0.66700000000000004</v>
      </c>
      <c r="FH22" s="1032"/>
      <c r="FI22" s="899">
        <v>0.67200000000000004</v>
      </c>
      <c r="FJ22" s="1032"/>
      <c r="FK22" s="58">
        <v>0.67900000000000005</v>
      </c>
      <c r="FL22" s="58">
        <v>0.67300000000000004</v>
      </c>
      <c r="FM22" s="58">
        <v>0.86</v>
      </c>
      <c r="FN22" s="985"/>
      <c r="FO22" s="58">
        <v>0.64</v>
      </c>
      <c r="FP22" s="58">
        <v>0.67800000000000005</v>
      </c>
      <c r="FQ22" s="58">
        <v>0.67600000000000005</v>
      </c>
      <c r="FR22" s="58">
        <v>0.67100000000000004</v>
      </c>
      <c r="FS22" s="58">
        <v>0.86</v>
      </c>
      <c r="FT22" s="985"/>
      <c r="FU22" s="58">
        <v>0.64</v>
      </c>
      <c r="FV22" s="58">
        <v>0.67500000000000004</v>
      </c>
      <c r="FW22" s="58">
        <v>0.66500000000000004</v>
      </c>
      <c r="FX22" s="58">
        <v>0.67500000000000004</v>
      </c>
      <c r="FY22" s="58">
        <v>0.67200000000000004</v>
      </c>
      <c r="FZ22" s="58">
        <v>0.67200000000000004</v>
      </c>
      <c r="GA22" s="58">
        <v>0.67700000000000005</v>
      </c>
      <c r="GB22" s="58">
        <v>0.67500000000000004</v>
      </c>
      <c r="GC22" s="58">
        <v>0.66800000000000004</v>
      </c>
      <c r="GD22" s="58">
        <v>0.7</v>
      </c>
      <c r="GE22" s="58">
        <v>0.70199999999999996</v>
      </c>
      <c r="GF22" s="58">
        <v>0.70199999999999996</v>
      </c>
      <c r="GG22" s="58"/>
      <c r="GH22" s="1160">
        <f t="shared" si="22"/>
        <v>-1</v>
      </c>
      <c r="GI22" s="32">
        <v>0.87</v>
      </c>
      <c r="GJ22" s="32">
        <v>0.68</v>
      </c>
      <c r="GK22" s="32">
        <v>0.69499999999999995</v>
      </c>
      <c r="GL22" s="32">
        <v>0.69599999999999995</v>
      </c>
      <c r="GM22" s="32">
        <v>0.69699999999999995</v>
      </c>
      <c r="GN22" s="32">
        <v>0.69899999999999995</v>
      </c>
      <c r="GO22" s="58">
        <v>0.68</v>
      </c>
      <c r="GP22" s="32"/>
      <c r="GQ22" s="32"/>
      <c r="GR22" s="52">
        <v>0.69799999999999995</v>
      </c>
      <c r="GS22" s="52"/>
      <c r="GT22" s="58">
        <v>0.71499999999999997</v>
      </c>
      <c r="GU22" s="58">
        <f>VLOOKUP(I22,[4]consolidated!$B$2:$C$202,2,FALSE)/1000</f>
        <v>0.71499999999999997</v>
      </c>
      <c r="GV22" s="58">
        <v>0.71799999999999997</v>
      </c>
      <c r="GW22" s="58">
        <v>0.72699999999999998</v>
      </c>
      <c r="GX22" s="58">
        <v>0.71</v>
      </c>
      <c r="GY22" s="58">
        <v>0.748</v>
      </c>
      <c r="GZ22" s="58"/>
      <c r="HA22" s="58">
        <v>0.68</v>
      </c>
      <c r="HB22" s="58">
        <v>0.71899999999999997</v>
      </c>
      <c r="HC22" s="58"/>
      <c r="HD22" s="58">
        <v>0.72099999999999997</v>
      </c>
      <c r="HE22" s="58"/>
      <c r="HF22" s="58">
        <v>0.72599999999999998</v>
      </c>
      <c r="HG22" s="58">
        <v>0.68</v>
      </c>
      <c r="HH22" s="58"/>
      <c r="HI22" s="58"/>
      <c r="HJ22" s="58">
        <v>0.78600000000000003</v>
      </c>
      <c r="HK22" s="58">
        <v>0.68</v>
      </c>
      <c r="HL22" s="58">
        <v>0.70699999999999996</v>
      </c>
      <c r="HM22" s="58">
        <v>0.70499999999999996</v>
      </c>
      <c r="HN22" s="58">
        <v>0.70799999999999996</v>
      </c>
      <c r="HO22" s="58">
        <v>0.70599999999999996</v>
      </c>
      <c r="HP22" s="58">
        <v>0.70699999999999996</v>
      </c>
      <c r="HQ22" s="58">
        <v>0.70699999999999996</v>
      </c>
      <c r="HR22" s="58">
        <v>0.71299999999999997</v>
      </c>
      <c r="HS22" s="58">
        <v>0.68</v>
      </c>
      <c r="HT22" s="58">
        <v>0.68</v>
      </c>
      <c r="HU22" s="52">
        <v>0.70699999999999996</v>
      </c>
      <c r="HV22" s="58">
        <v>0.70699999999999996</v>
      </c>
      <c r="HW22" s="58">
        <v>0.70599999999999996</v>
      </c>
      <c r="HX22" s="58"/>
      <c r="HY22" s="58">
        <v>0.71099999999999997</v>
      </c>
      <c r="HZ22" s="52">
        <v>0.70899999999999996</v>
      </c>
      <c r="IA22" s="58">
        <v>0.70599999999999996</v>
      </c>
      <c r="IB22" s="58">
        <v>0.68</v>
      </c>
      <c r="IC22" s="52">
        <v>0.70799999999999996</v>
      </c>
      <c r="ID22" s="58">
        <v>0.71099999999999997</v>
      </c>
      <c r="IE22" s="58">
        <v>0.70699999999999996</v>
      </c>
      <c r="IF22" s="58">
        <v>0.68200000000000005</v>
      </c>
      <c r="IG22" s="58">
        <v>0.70899999999999996</v>
      </c>
      <c r="IH22" s="58">
        <v>0.70799999999999996</v>
      </c>
      <c r="II22" s="58">
        <v>0.70799999999999996</v>
      </c>
      <c r="IJ22" s="58">
        <v>0.70599999999999996</v>
      </c>
      <c r="IK22" s="58">
        <v>0.68</v>
      </c>
      <c r="IL22" s="58">
        <v>0.70599999999999996</v>
      </c>
      <c r="IM22" s="58"/>
      <c r="IN22" s="58"/>
      <c r="IO22" s="58"/>
      <c r="IP22" s="1032">
        <v>0.89</v>
      </c>
      <c r="IQ22" s="1032"/>
      <c r="IR22" s="1032"/>
      <c r="IS22" s="1032"/>
      <c r="IT22" s="58">
        <v>0.70699999999999996</v>
      </c>
      <c r="IU22" s="58">
        <v>0.70799999999999996</v>
      </c>
      <c r="IV22" s="52">
        <v>0.68</v>
      </c>
      <c r="IW22" s="32">
        <v>0.71299999999999997</v>
      </c>
      <c r="IX22" s="32"/>
      <c r="IY22" s="966">
        <f t="shared" si="61"/>
        <v>4.8529411764705759E-2</v>
      </c>
      <c r="IZ22" s="32">
        <v>0.94</v>
      </c>
      <c r="JA22" s="32">
        <v>0.7</v>
      </c>
      <c r="JB22" s="32"/>
      <c r="JC22" s="32">
        <v>0.68</v>
      </c>
      <c r="JD22" s="32">
        <v>0.68</v>
      </c>
      <c r="JE22" s="32">
        <v>0.68100000000000005</v>
      </c>
      <c r="JF22" s="32"/>
      <c r="JG22" s="32">
        <v>0.68</v>
      </c>
      <c r="JH22" s="32">
        <v>0.7</v>
      </c>
      <c r="JI22" s="32"/>
      <c r="JJ22" s="32"/>
      <c r="JK22" s="52">
        <v>0.68</v>
      </c>
      <c r="JL22" s="32">
        <v>0.68500000000000005</v>
      </c>
      <c r="JM22" s="52">
        <v>0.68400000000000005</v>
      </c>
      <c r="JN22" s="52">
        <v>0.68400000000000005</v>
      </c>
      <c r="JO22" s="32">
        <v>0.67100000000000004</v>
      </c>
      <c r="JP22" s="32">
        <v>0.68799999999999994</v>
      </c>
      <c r="JQ22" s="52">
        <v>0.68799999999999994</v>
      </c>
      <c r="JR22" s="52">
        <v>0.68799999999999994</v>
      </c>
      <c r="JS22" s="52"/>
      <c r="JT22" s="52"/>
      <c r="JU22" s="52">
        <v>0.68400000000000005</v>
      </c>
      <c r="JV22" s="58"/>
      <c r="JW22" s="58">
        <v>0.7</v>
      </c>
      <c r="JX22" s="58">
        <v>0.71899999999999997</v>
      </c>
      <c r="JY22" s="58">
        <v>0.68400000000000005</v>
      </c>
      <c r="JZ22" s="58">
        <v>0.69399999999999995</v>
      </c>
      <c r="KA22" s="58"/>
      <c r="KB22" s="58"/>
      <c r="KC22" s="58"/>
      <c r="KD22" s="58">
        <v>0.7</v>
      </c>
      <c r="KE22" s="58">
        <v>0.70099999999999996</v>
      </c>
      <c r="KF22" s="58">
        <v>0.70699999999999996</v>
      </c>
      <c r="KG22" s="58">
        <v>0.70099999999999996</v>
      </c>
      <c r="KH22" s="58"/>
      <c r="KI22" s="58">
        <v>0.70099999999999996</v>
      </c>
      <c r="KJ22" s="58">
        <v>0.70199999999999996</v>
      </c>
      <c r="KK22" s="58">
        <v>0.70299999999999996</v>
      </c>
      <c r="KL22" s="58">
        <v>0.70499999999999996</v>
      </c>
      <c r="KM22" s="58">
        <v>0.7</v>
      </c>
      <c r="KN22" s="58">
        <v>0.7</v>
      </c>
      <c r="KO22" s="58"/>
      <c r="KP22" s="52">
        <v>0.70499999999999996</v>
      </c>
      <c r="KQ22" s="58">
        <v>0.70199999999999996</v>
      </c>
      <c r="KR22" s="58">
        <v>0.70599999999999996</v>
      </c>
      <c r="KS22" s="58">
        <v>0.70099999999999996</v>
      </c>
      <c r="KT22" s="58">
        <v>0.70099999999999996</v>
      </c>
      <c r="KU22" s="58">
        <v>0.70199999999999996</v>
      </c>
      <c r="KV22" s="58">
        <v>0.7</v>
      </c>
      <c r="KW22" s="52">
        <v>0.69899999999999995</v>
      </c>
      <c r="KX22" s="58">
        <v>0.70099999999999996</v>
      </c>
      <c r="KY22" s="52">
        <v>0.70299999999999996</v>
      </c>
      <c r="KZ22" s="58">
        <v>0.70399999999999996</v>
      </c>
      <c r="LA22" s="58">
        <f>VLOOKUP(I22,[5]consolidated!$B$1:$C$29,2,FALSE)/1000</f>
        <v>0.69899999999999995</v>
      </c>
      <c r="LB22" s="58">
        <v>0.69899999999999995</v>
      </c>
      <c r="LC22" s="58">
        <v>0.70199999999999996</v>
      </c>
      <c r="LD22" s="58">
        <v>0.7</v>
      </c>
      <c r="LE22" s="58">
        <v>0.7</v>
      </c>
      <c r="LF22" s="58">
        <v>0.70299999999999996</v>
      </c>
      <c r="LG22" s="58">
        <v>0.75900000000000001</v>
      </c>
      <c r="LH22" s="58">
        <v>0.76</v>
      </c>
      <c r="LI22" s="58"/>
      <c r="LJ22" s="58">
        <v>0.76100000000000001</v>
      </c>
      <c r="LK22" s="58">
        <v>0.76100000000000001</v>
      </c>
      <c r="LL22" s="58">
        <v>0.76100000000000001</v>
      </c>
      <c r="LM22" s="58">
        <v>0.76</v>
      </c>
      <c r="LN22" s="58">
        <v>0.70099999999999996</v>
      </c>
      <c r="LO22" s="58">
        <v>0.69499999999999995</v>
      </c>
      <c r="LP22" s="58">
        <v>0.69499999999999995</v>
      </c>
      <c r="LQ22" s="58"/>
      <c r="LR22" s="52">
        <v>0.7</v>
      </c>
      <c r="LS22" s="52">
        <v>0.69399999999999995</v>
      </c>
      <c r="LT22" s="32">
        <v>0.69399999999999995</v>
      </c>
      <c r="LU22" s="52">
        <v>0.69499999999999995</v>
      </c>
      <c r="LV22" s="382"/>
      <c r="LW22" s="1023">
        <v>0.69699999999999995</v>
      </c>
      <c r="LX22" s="1023"/>
      <c r="LY22" s="52"/>
      <c r="LZ22" s="52"/>
      <c r="MA22" s="957">
        <v>1.52</v>
      </c>
      <c r="MB22" s="58"/>
      <c r="MC22" s="52">
        <v>0.7</v>
      </c>
      <c r="MD22" s="1049"/>
      <c r="ME22" s="32"/>
      <c r="MF22" s="52"/>
      <c r="MG22" s="52"/>
      <c r="MH22" s="58">
        <v>0.76300000000000001</v>
      </c>
      <c r="MI22" s="58">
        <v>0.76400000000000001</v>
      </c>
      <c r="MJ22" s="58"/>
      <c r="MK22" s="58">
        <v>0.76600000000000001</v>
      </c>
      <c r="ML22" s="58"/>
      <c r="MM22" s="962">
        <v>1.2</v>
      </c>
      <c r="MN22" s="52"/>
      <c r="MO22" s="58">
        <v>0.7</v>
      </c>
      <c r="MP22" s="58"/>
      <c r="MQ22" s="58"/>
      <c r="MR22" s="58"/>
      <c r="MS22" s="58"/>
      <c r="MT22" s="58"/>
      <c r="MU22" s="58"/>
      <c r="MV22" s="877"/>
      <c r="MW22" s="58"/>
      <c r="MX22" s="877"/>
      <c r="MY22" s="58"/>
      <c r="MZ22" s="58"/>
      <c r="NA22" s="58">
        <v>0.7</v>
      </c>
      <c r="NB22" s="58"/>
      <c r="NC22" s="877">
        <v>1.01</v>
      </c>
      <c r="ND22" s="899">
        <v>0.70899999999999996</v>
      </c>
      <c r="NE22" s="899">
        <v>0.70699999999999996</v>
      </c>
      <c r="NF22" s="58">
        <v>0.70699999999999996</v>
      </c>
      <c r="NG22" s="58">
        <v>0.70499999999999996</v>
      </c>
      <c r="NH22" s="58">
        <v>0.70799999999999996</v>
      </c>
      <c r="NI22" s="58">
        <v>0.68500000000000005</v>
      </c>
      <c r="NJ22" s="58">
        <v>0.68700000000000006</v>
      </c>
      <c r="NK22" s="58"/>
      <c r="NL22" s="58">
        <v>0.68200000000000005</v>
      </c>
      <c r="NM22" s="908">
        <v>0.95</v>
      </c>
      <c r="NN22" s="58">
        <v>0.68300000000000005</v>
      </c>
      <c r="NO22" s="58">
        <v>0.7</v>
      </c>
      <c r="NP22" s="58">
        <v>0.68400000000000005</v>
      </c>
      <c r="NQ22" s="58">
        <v>0.68700000000000006</v>
      </c>
      <c r="NR22" s="58">
        <v>0.68899999999999995</v>
      </c>
      <c r="NS22" s="58"/>
      <c r="NT22" s="58">
        <v>0.68899999999999995</v>
      </c>
      <c r="NU22" s="58">
        <v>0.68799999999999994</v>
      </c>
      <c r="NV22" s="58">
        <v>0.71199999999999997</v>
      </c>
      <c r="NW22" s="58">
        <v>0.70199999999999996</v>
      </c>
      <c r="NX22" s="58"/>
      <c r="NY22" s="58">
        <v>0.71899999999999997</v>
      </c>
      <c r="NZ22" s="58">
        <v>0.71899999999999997</v>
      </c>
      <c r="OA22" s="58">
        <v>0.71</v>
      </c>
      <c r="OB22" s="52">
        <v>0.94</v>
      </c>
      <c r="OC22" s="985"/>
      <c r="OD22" s="58">
        <v>0.7</v>
      </c>
      <c r="OE22" s="58">
        <v>0.71399999999999997</v>
      </c>
      <c r="OF22" s="58">
        <v>0.71</v>
      </c>
      <c r="OG22" s="58">
        <v>0.71299999999999997</v>
      </c>
      <c r="OH22" s="899">
        <v>0.70799999999999996</v>
      </c>
      <c r="OI22" s="52">
        <v>0.71199999999999997</v>
      </c>
      <c r="OJ22" s="52">
        <v>0.71199999999999997</v>
      </c>
      <c r="OK22" s="52">
        <v>0.71299999999999997</v>
      </c>
      <c r="OL22" s="52">
        <v>0.71299999999999997</v>
      </c>
      <c r="OM22" s="1129"/>
      <c r="ON22" s="58">
        <v>0.71</v>
      </c>
      <c r="OO22" s="58">
        <v>0.71499999999999997</v>
      </c>
      <c r="OP22" s="58">
        <v>0.71599999999999997</v>
      </c>
      <c r="OQ22" s="58">
        <v>0.71099999999999997</v>
      </c>
      <c r="OR22" s="58">
        <v>0.71499999999999997</v>
      </c>
      <c r="OS22" s="58">
        <v>0.71599999999999997</v>
      </c>
      <c r="OT22" s="58">
        <v>0.71799999999999997</v>
      </c>
      <c r="OU22" s="58">
        <v>0.71599999999999997</v>
      </c>
      <c r="OV22" s="58">
        <v>0.70799999999999996</v>
      </c>
      <c r="OW22" s="58">
        <v>0.70699999999999996</v>
      </c>
      <c r="OX22" s="58">
        <v>0.70199999999999996</v>
      </c>
      <c r="OY22" s="58">
        <v>0.70299999999999996</v>
      </c>
      <c r="OZ22" s="58">
        <v>0.70399999999999996</v>
      </c>
      <c r="PA22" s="58">
        <v>0.70399999999999996</v>
      </c>
      <c r="PB22" s="58">
        <v>0.72899999999999998</v>
      </c>
      <c r="PC22" s="52">
        <v>0.94</v>
      </c>
      <c r="PD22" s="985"/>
      <c r="PE22" s="58">
        <v>0.7</v>
      </c>
      <c r="PF22" s="58">
        <v>0.70199999999999996</v>
      </c>
      <c r="PG22" s="58">
        <v>0.71699999999999997</v>
      </c>
      <c r="PH22" s="58">
        <v>0.71499999999999997</v>
      </c>
      <c r="PI22" s="985"/>
      <c r="PJ22" s="52">
        <v>0.94</v>
      </c>
      <c r="PK22" s="985"/>
      <c r="PL22" s="58">
        <v>0.7</v>
      </c>
      <c r="PM22" s="58">
        <v>0.71399999999999997</v>
      </c>
      <c r="PN22" s="58">
        <v>0.71199999999999997</v>
      </c>
      <c r="PO22" s="58"/>
      <c r="PP22" s="58">
        <v>0.71199999999999997</v>
      </c>
      <c r="PQ22" s="58">
        <v>0.71299999999999997</v>
      </c>
      <c r="PR22" s="1013"/>
      <c r="PS22" s="58">
        <v>0.71099999999999997</v>
      </c>
      <c r="PT22" s="58">
        <v>0.71299999999999997</v>
      </c>
      <c r="PU22" s="58">
        <v>0.71499999999999997</v>
      </c>
      <c r="PV22" s="58">
        <v>0.71299999999999997</v>
      </c>
      <c r="PW22" s="985"/>
      <c r="PX22" s="58">
        <v>0.74099999999999999</v>
      </c>
      <c r="PY22" s="58">
        <v>0.73699999999999999</v>
      </c>
      <c r="PZ22" s="52">
        <v>0.74399999999999999</v>
      </c>
      <c r="QA22" s="52">
        <v>0.74099999999999999</v>
      </c>
      <c r="QB22" s="1160">
        <f t="shared" si="23"/>
        <v>5.8571428571428628E-2</v>
      </c>
      <c r="QC22" s="58">
        <v>0.91</v>
      </c>
      <c r="QD22" s="32">
        <v>0.68</v>
      </c>
      <c r="QE22" s="32">
        <v>0.68300000000000005</v>
      </c>
      <c r="QF22" s="32"/>
      <c r="QG22" s="32">
        <v>0.68300000000000005</v>
      </c>
      <c r="QH22" s="32">
        <v>0.68400000000000005</v>
      </c>
      <c r="QI22" s="32">
        <v>0.68400000000000005</v>
      </c>
      <c r="QJ22" s="65">
        <v>0.68</v>
      </c>
      <c r="QK22" s="65"/>
      <c r="QL22" s="65"/>
      <c r="QM22" s="1023">
        <v>0.67300000000000004</v>
      </c>
      <c r="QN22" s="1023">
        <v>0.68500000000000005</v>
      </c>
      <c r="QO22" s="1023">
        <v>0.68700000000000006</v>
      </c>
      <c r="QP22" s="899">
        <v>0.69199999999999995</v>
      </c>
      <c r="QQ22" s="1023">
        <v>0.69199999999999995</v>
      </c>
      <c r="QR22" s="1023">
        <v>0.69199999999999995</v>
      </c>
      <c r="QS22" s="959">
        <v>0.68700000000000006</v>
      </c>
      <c r="QT22" s="211"/>
      <c r="QU22" s="959">
        <v>0.69199999999999995</v>
      </c>
      <c r="QV22" s="960"/>
      <c r="QW22" s="58">
        <v>0.68</v>
      </c>
      <c r="QX22" s="58">
        <v>0.68700000000000006</v>
      </c>
      <c r="QY22" s="58"/>
      <c r="QZ22" s="58">
        <v>0.68799999999999994</v>
      </c>
      <c r="RA22" s="58">
        <v>0.68899999999999995</v>
      </c>
      <c r="RB22" s="58"/>
      <c r="RC22" s="58"/>
      <c r="RD22" s="58">
        <v>0.68</v>
      </c>
      <c r="RE22" s="58">
        <v>0.68600000000000005</v>
      </c>
      <c r="RF22" s="58">
        <v>0.70399999999999996</v>
      </c>
      <c r="RG22" s="58">
        <v>0.7</v>
      </c>
      <c r="RH22" s="58">
        <v>0.7</v>
      </c>
      <c r="RI22" s="58"/>
      <c r="RJ22" s="58">
        <v>0.69599999999999995</v>
      </c>
      <c r="RK22" s="58"/>
      <c r="RL22" s="58">
        <v>0.69599999999999995</v>
      </c>
      <c r="RM22" s="58">
        <v>0.68</v>
      </c>
      <c r="RN22" s="58">
        <v>0.69</v>
      </c>
      <c r="RO22" s="962"/>
      <c r="RP22" s="52">
        <v>0.69499999999999995</v>
      </c>
      <c r="RQ22" s="58">
        <v>0.69799999999999995</v>
      </c>
      <c r="RR22" s="58">
        <v>0.69799999999999995</v>
      </c>
      <c r="RS22" s="58">
        <v>0.69699999999999995</v>
      </c>
      <c r="RT22" s="58">
        <v>0.69899999999999995</v>
      </c>
      <c r="RU22" s="58">
        <v>0.69899999999999995</v>
      </c>
      <c r="RV22" s="58">
        <v>0.68</v>
      </c>
      <c r="RW22" s="52">
        <v>0.70299999999999996</v>
      </c>
      <c r="RX22" s="58">
        <v>0.69899999999999995</v>
      </c>
      <c r="RY22" s="58">
        <v>0.70399999999999996</v>
      </c>
      <c r="RZ22" s="962"/>
      <c r="SA22" s="58">
        <v>0.68899999999999995</v>
      </c>
      <c r="SB22" s="58">
        <v>0.7</v>
      </c>
      <c r="SC22" s="58">
        <v>0.70099999999999996</v>
      </c>
      <c r="SD22" s="58">
        <v>0.7</v>
      </c>
      <c r="SE22" s="58">
        <v>0.69899999999999995</v>
      </c>
      <c r="SF22" s="58">
        <v>0.68</v>
      </c>
      <c r="SG22" s="58">
        <v>0.69899999999999995</v>
      </c>
      <c r="SH22" s="58"/>
      <c r="SI22" s="58">
        <v>0.69899999999999995</v>
      </c>
      <c r="SJ22" s="58"/>
      <c r="SK22" s="58"/>
      <c r="SL22" s="58"/>
      <c r="SM22" s="58"/>
      <c r="SN22" s="58">
        <v>0.70199999999999996</v>
      </c>
      <c r="SO22" s="58">
        <v>0.70299999999999996</v>
      </c>
      <c r="SP22" s="58">
        <v>0.70399999999999996</v>
      </c>
      <c r="SQ22" s="58"/>
      <c r="SR22" s="58">
        <v>0.68</v>
      </c>
      <c r="SS22" s="58">
        <v>0.70399999999999996</v>
      </c>
      <c r="ST22" s="58">
        <v>0.68300000000000005</v>
      </c>
      <c r="SU22" s="58">
        <v>0.69899999999999995</v>
      </c>
      <c r="SV22" s="58"/>
      <c r="SW22" s="58">
        <v>0.69499999999999995</v>
      </c>
      <c r="SX22" s="58"/>
      <c r="SY22" s="58"/>
      <c r="SZ22" s="962">
        <v>1.42</v>
      </c>
      <c r="TA22" s="58"/>
      <c r="TB22" s="58"/>
      <c r="TC22" s="58">
        <v>0.68</v>
      </c>
      <c r="TD22" s="58"/>
      <c r="TE22" s="52"/>
      <c r="TF22" s="52"/>
      <c r="TG22" s="957">
        <v>1.38</v>
      </c>
      <c r="TH22" s="58"/>
      <c r="TI22" s="52"/>
      <c r="TJ22" s="58"/>
      <c r="TK22" s="52"/>
      <c r="TL22" s="959"/>
      <c r="TM22" s="58">
        <v>0.68</v>
      </c>
      <c r="TN22" s="58"/>
      <c r="TO22" s="58"/>
      <c r="TP22" s="58"/>
      <c r="TQ22" s="58"/>
      <c r="TR22" s="52"/>
      <c r="TS22" s="52"/>
      <c r="TT22" s="52"/>
      <c r="TU22" s="52"/>
      <c r="TV22" s="52"/>
      <c r="TW22" s="52"/>
      <c r="TX22" s="872">
        <v>1.28</v>
      </c>
      <c r="TY22" s="52">
        <v>0.68</v>
      </c>
      <c r="TZ22" s="52"/>
      <c r="UA22" s="52">
        <v>0.69899999999999995</v>
      </c>
      <c r="UB22" s="52">
        <v>0.70099999999999996</v>
      </c>
      <c r="UC22" s="52">
        <v>0.70199999999999996</v>
      </c>
      <c r="UD22" s="52">
        <v>0.70099999999999996</v>
      </c>
      <c r="UE22" s="52">
        <v>0.70299999999999996</v>
      </c>
      <c r="UF22" s="52">
        <v>0.69899999999999995</v>
      </c>
      <c r="UG22" s="944"/>
      <c r="UH22" s="52">
        <v>0.7</v>
      </c>
      <c r="UI22" s="52"/>
      <c r="UJ22" s="52">
        <v>0.69299999999999995</v>
      </c>
      <c r="UK22" s="52">
        <v>0.69499999999999995</v>
      </c>
      <c r="UL22" s="52">
        <v>0.68</v>
      </c>
      <c r="UM22" s="52">
        <v>0.69399999999999995</v>
      </c>
      <c r="UN22" s="52">
        <v>0.69399999999999995</v>
      </c>
      <c r="UO22" s="52">
        <v>0.7</v>
      </c>
      <c r="UP22" s="52">
        <v>0.68700000000000006</v>
      </c>
      <c r="UQ22" s="52">
        <v>0.68600000000000005</v>
      </c>
      <c r="UR22" s="52">
        <v>0.69</v>
      </c>
      <c r="US22" s="52"/>
      <c r="UT22" s="52">
        <v>0.71899999999999997</v>
      </c>
      <c r="UU22" s="52">
        <v>0.71899999999999997</v>
      </c>
      <c r="UV22" s="52">
        <v>0.71799999999999997</v>
      </c>
      <c r="UW22" s="52">
        <v>0.71699999999999997</v>
      </c>
      <c r="UX22" s="58">
        <v>0.91</v>
      </c>
      <c r="UY22" s="985"/>
      <c r="UZ22" s="52">
        <v>0.68</v>
      </c>
      <c r="VA22" s="52">
        <v>0.71799999999999997</v>
      </c>
      <c r="VB22" s="52">
        <v>0.70899999999999996</v>
      </c>
      <c r="VC22" s="58">
        <v>0.71699999999999997</v>
      </c>
      <c r="VD22" s="58">
        <v>0.71</v>
      </c>
      <c r="VE22" s="52">
        <v>0.71799999999999997</v>
      </c>
      <c r="VF22" s="52">
        <v>0.71799999999999997</v>
      </c>
      <c r="VG22" s="1129"/>
      <c r="VH22" s="52">
        <v>0.70799999999999996</v>
      </c>
      <c r="VI22" s="52">
        <v>0.71</v>
      </c>
      <c r="VJ22" s="1129"/>
      <c r="VK22" s="58">
        <v>0.70899999999999996</v>
      </c>
      <c r="VL22" s="58">
        <v>0.71099999999999997</v>
      </c>
      <c r="VM22" s="58">
        <v>0.72</v>
      </c>
      <c r="VN22" s="58">
        <v>0.72099999999999997</v>
      </c>
      <c r="VO22" s="58">
        <v>0.71899999999999997</v>
      </c>
      <c r="VP22" s="58">
        <v>0.72099999999999997</v>
      </c>
      <c r="VQ22" s="58">
        <v>0.72</v>
      </c>
      <c r="VR22" s="58">
        <v>0.71699999999999997</v>
      </c>
      <c r="VS22" s="58">
        <v>0.71</v>
      </c>
      <c r="VT22" s="58">
        <v>0.70399999999999996</v>
      </c>
      <c r="VU22" s="52">
        <v>0.70699999999999996</v>
      </c>
      <c r="VV22" s="1049">
        <v>0.71499999999999997</v>
      </c>
      <c r="VW22" s="1049">
        <v>0.71699999999999997</v>
      </c>
      <c r="VX22" s="58">
        <v>0.71</v>
      </c>
      <c r="VY22" s="58">
        <v>0.70799999999999996</v>
      </c>
      <c r="VZ22" s="985"/>
      <c r="WA22" s="58">
        <v>0.91</v>
      </c>
      <c r="WB22" s="985"/>
      <c r="WC22" s="52">
        <v>0.68</v>
      </c>
      <c r="WD22" s="52">
        <v>0.71099999999999997</v>
      </c>
      <c r="WE22" s="985"/>
      <c r="WF22" s="58">
        <v>0.71099999999999997</v>
      </c>
      <c r="WG22" s="58">
        <v>0.71</v>
      </c>
      <c r="WH22" s="58">
        <v>0.91</v>
      </c>
      <c r="WI22" s="985"/>
      <c r="WJ22" s="52">
        <v>0.68</v>
      </c>
      <c r="WK22" s="58">
        <v>0.71099999999999997</v>
      </c>
      <c r="WL22" s="58">
        <v>0.71099999999999997</v>
      </c>
      <c r="WM22" s="58">
        <v>0.71399999999999997</v>
      </c>
      <c r="WN22" s="58">
        <v>0.71099999999999997</v>
      </c>
      <c r="WO22" s="1013"/>
      <c r="WP22" s="58">
        <v>0.70899999999999996</v>
      </c>
      <c r="WQ22" s="58">
        <v>0.71199999999999997</v>
      </c>
      <c r="WR22" s="58">
        <v>0.71199999999999997</v>
      </c>
      <c r="WS22" s="58">
        <v>0.72</v>
      </c>
      <c r="WT22" s="58">
        <v>0.74199999999999999</v>
      </c>
      <c r="WU22" s="58">
        <v>0.74299999999999999</v>
      </c>
      <c r="WV22" s="58">
        <v>0.72499999999999998</v>
      </c>
      <c r="WW22" s="58">
        <v>0.745</v>
      </c>
      <c r="WX22" s="1160">
        <f t="shared" si="24"/>
        <v>9.5588235294117557E-2</v>
      </c>
      <c r="WY22" s="1049">
        <v>0.91</v>
      </c>
      <c r="WZ22" s="32">
        <v>0.68</v>
      </c>
      <c r="XA22" s="32">
        <v>0.68100000000000005</v>
      </c>
      <c r="XB22" s="32">
        <v>0.68500000000000005</v>
      </c>
      <c r="XC22" s="32">
        <v>0.68100000000000005</v>
      </c>
      <c r="XD22" s="52">
        <v>0.68300000000000005</v>
      </c>
      <c r="XE22" s="52">
        <v>0.68200000000000005</v>
      </c>
      <c r="XF22" s="52">
        <v>0.68</v>
      </c>
      <c r="XG22" s="65"/>
      <c r="XH22" s="65"/>
      <c r="XI22" s="52">
        <v>0.71199999999999997</v>
      </c>
      <c r="XJ22" s="52">
        <v>0.69199999999999995</v>
      </c>
      <c r="XK22" s="52">
        <v>0.69599999999999995</v>
      </c>
      <c r="XL22" s="52">
        <v>0.7</v>
      </c>
      <c r="XM22" s="52">
        <v>0.69899999999999995</v>
      </c>
      <c r="XN22" s="52">
        <v>0.69899999999999995</v>
      </c>
      <c r="XO22" s="52">
        <v>0.70099999999999996</v>
      </c>
      <c r="XP22" s="52">
        <v>0.7</v>
      </c>
      <c r="XQ22" s="58">
        <v>0.69799999999999995</v>
      </c>
      <c r="XR22" s="58"/>
      <c r="XS22" s="58">
        <v>0.68</v>
      </c>
      <c r="XT22" s="58">
        <v>0.69799999999999995</v>
      </c>
      <c r="XU22" s="58"/>
      <c r="XV22" s="58">
        <v>0.69599999999999995</v>
      </c>
      <c r="XW22" s="58">
        <v>0.68</v>
      </c>
      <c r="XX22" s="58"/>
      <c r="XY22" s="58"/>
      <c r="XZ22" s="58">
        <v>0.70399999999999996</v>
      </c>
      <c r="YA22" s="58">
        <v>0.68</v>
      </c>
      <c r="YB22" s="58">
        <v>0.69799999999999995</v>
      </c>
      <c r="YC22" s="58">
        <v>0.71399999999999997</v>
      </c>
      <c r="YD22" s="58"/>
      <c r="YE22" s="58">
        <v>0.68500000000000005</v>
      </c>
      <c r="YF22" s="58">
        <v>0.68700000000000006</v>
      </c>
      <c r="YG22" s="58">
        <v>0.68600000000000005</v>
      </c>
      <c r="YH22" s="58">
        <v>0.70099999999999996</v>
      </c>
      <c r="YI22" s="58">
        <v>0.68</v>
      </c>
      <c r="YJ22" s="58">
        <v>0.7</v>
      </c>
      <c r="YK22" s="52">
        <v>0.69599999999999995</v>
      </c>
      <c r="YL22" s="52"/>
      <c r="YM22" s="58">
        <v>0.69899999999999995</v>
      </c>
      <c r="YN22" s="957"/>
      <c r="YO22" s="58">
        <v>0.7</v>
      </c>
      <c r="YP22" s="52">
        <v>0.68600000000000005</v>
      </c>
      <c r="YQ22" s="52">
        <v>0.72499999999999998</v>
      </c>
      <c r="YR22" s="52">
        <v>0.68799999999999994</v>
      </c>
      <c r="YS22" s="58">
        <v>0.68</v>
      </c>
      <c r="YT22" s="58">
        <v>0.70399999999999996</v>
      </c>
      <c r="YU22" s="58">
        <v>0.68700000000000006</v>
      </c>
      <c r="YV22" s="52">
        <v>0.72399999999999998</v>
      </c>
      <c r="YW22" s="58">
        <v>0.71199999999999997</v>
      </c>
      <c r="YX22" s="58">
        <v>0.71199999999999997</v>
      </c>
      <c r="YY22" s="58">
        <v>0.71199999999999997</v>
      </c>
      <c r="YZ22" s="58">
        <v>0.72599999999999998</v>
      </c>
      <c r="ZA22" s="58"/>
      <c r="ZB22" s="58">
        <v>0.72399999999999998</v>
      </c>
      <c r="ZC22" s="58">
        <v>0.68</v>
      </c>
      <c r="ZD22" s="58">
        <v>0.71399999999999997</v>
      </c>
      <c r="ZE22" s="58"/>
      <c r="ZF22" s="58">
        <v>0.72799999999999998</v>
      </c>
      <c r="ZG22" s="58"/>
      <c r="ZH22" s="58">
        <v>0.71299999999999997</v>
      </c>
      <c r="ZI22" s="58">
        <v>0.71399999999999997</v>
      </c>
      <c r="ZJ22" s="58">
        <v>0.71499999999999997</v>
      </c>
      <c r="ZK22" s="58">
        <v>0.71299999999999997</v>
      </c>
      <c r="ZL22" s="52">
        <v>0.71399999999999997</v>
      </c>
      <c r="ZM22" s="1049">
        <v>0.71099999999999997</v>
      </c>
      <c r="ZN22" s="1049">
        <v>0.68</v>
      </c>
      <c r="ZO22" s="58">
        <v>0.71299999999999997</v>
      </c>
      <c r="ZP22" s="58"/>
      <c r="ZQ22" s="58">
        <v>0.71499999999999997</v>
      </c>
      <c r="ZR22" s="58"/>
      <c r="ZS22" s="58">
        <v>0.71299999999999997</v>
      </c>
      <c r="ZT22" s="58">
        <v>0.71</v>
      </c>
      <c r="ZU22" s="58"/>
      <c r="ZV22" s="58"/>
      <c r="ZW22" s="58"/>
      <c r="ZX22" s="58"/>
      <c r="ZY22" s="58"/>
      <c r="ZZ22" s="962">
        <v>1.17</v>
      </c>
      <c r="AAA22" s="52">
        <v>0.68</v>
      </c>
      <c r="AAB22" s="962"/>
      <c r="AAC22" s="962"/>
      <c r="AAD22" s="52"/>
      <c r="AAE22" s="58"/>
      <c r="AAF22" s="58"/>
      <c r="AAG22" s="957">
        <v>1.07</v>
      </c>
      <c r="AAH22" s="58"/>
      <c r="AAI22" s="58"/>
      <c r="AAJ22" s="58"/>
      <c r="AAK22" s="58"/>
      <c r="AAL22" s="58">
        <v>0.68</v>
      </c>
      <c r="AAM22" s="58"/>
      <c r="AAN22" s="58"/>
      <c r="AAO22" s="58"/>
      <c r="AAP22" s="58"/>
      <c r="AAQ22" s="52"/>
      <c r="AAR22" s="52"/>
      <c r="AAS22" s="52"/>
      <c r="AAT22" s="52"/>
      <c r="AAU22" s="52"/>
      <c r="AAV22" s="52"/>
      <c r="AAW22" s="52">
        <v>0.68</v>
      </c>
      <c r="AAX22" s="872">
        <v>1.2</v>
      </c>
      <c r="AAY22" s="52"/>
      <c r="AAZ22" s="52">
        <v>0.69599999999999995</v>
      </c>
      <c r="ABA22" s="52">
        <v>0.68500000000000005</v>
      </c>
      <c r="ABB22" s="52">
        <v>0.68700000000000006</v>
      </c>
      <c r="ABC22" s="52">
        <v>0.68600000000000005</v>
      </c>
      <c r="ABD22" s="52">
        <v>0.68799999999999994</v>
      </c>
      <c r="ABE22" s="52">
        <v>0.69099999999999995</v>
      </c>
      <c r="ABF22" s="944"/>
      <c r="ABG22" s="52">
        <v>0.68400000000000005</v>
      </c>
      <c r="ABH22" s="52"/>
      <c r="ABI22" s="52">
        <v>0.68100000000000005</v>
      </c>
      <c r="ABJ22" s="52">
        <v>0.68400000000000005</v>
      </c>
      <c r="ABK22" s="52">
        <v>0.68</v>
      </c>
      <c r="ABL22" s="52">
        <v>0.69099999999999995</v>
      </c>
      <c r="ABM22" s="52">
        <v>0.68500000000000005</v>
      </c>
      <c r="ABN22" s="52">
        <v>0.69499999999999995</v>
      </c>
      <c r="ABO22" s="52">
        <v>0.69199999999999995</v>
      </c>
      <c r="ABP22" s="52">
        <v>0.69</v>
      </c>
      <c r="ABQ22" s="52">
        <v>0.70499999999999996</v>
      </c>
      <c r="ABR22" s="944">
        <v>1.35</v>
      </c>
      <c r="ABS22" s="52">
        <v>0.70299999999999996</v>
      </c>
      <c r="ABT22" s="52">
        <v>0.7</v>
      </c>
      <c r="ABU22" s="52">
        <v>0.71</v>
      </c>
      <c r="ABV22" s="58">
        <v>0.70099999999999996</v>
      </c>
      <c r="ABW22" s="52">
        <v>0.91</v>
      </c>
      <c r="ABX22" s="1129"/>
      <c r="ABY22" s="52">
        <v>0.68</v>
      </c>
      <c r="ABZ22" s="52">
        <v>0.71199999999999997</v>
      </c>
      <c r="ACA22" s="52">
        <v>0.71</v>
      </c>
      <c r="ACB22" s="58">
        <v>0.71099999999999997</v>
      </c>
      <c r="ACC22" s="58">
        <v>0.69499999999999995</v>
      </c>
      <c r="ACD22" s="52">
        <v>0.71</v>
      </c>
      <c r="ACE22" s="52">
        <v>0.69</v>
      </c>
      <c r="ACF22" s="52">
        <v>0.69799999999999995</v>
      </c>
      <c r="ACG22" s="52">
        <v>0.70099999999999996</v>
      </c>
      <c r="ACH22" s="1129"/>
      <c r="ACI22" s="58">
        <v>0.71099999999999997</v>
      </c>
      <c r="ACJ22" s="58">
        <v>0.7</v>
      </c>
      <c r="ACK22" s="58">
        <v>0.7</v>
      </c>
      <c r="ACL22" s="58">
        <v>0.70899999999999996</v>
      </c>
      <c r="ACM22" s="58">
        <v>0.7</v>
      </c>
      <c r="ACN22" s="52">
        <v>0.70399999999999996</v>
      </c>
      <c r="ACO22" s="58">
        <v>0.7</v>
      </c>
      <c r="ACP22" s="58">
        <v>0.69599999999999995</v>
      </c>
      <c r="ACQ22" s="58">
        <v>0.71</v>
      </c>
      <c r="ACR22" s="58">
        <v>0.69499999999999995</v>
      </c>
      <c r="ACS22" s="58">
        <v>0.70899999999999996</v>
      </c>
      <c r="ACT22" s="58">
        <v>0.7</v>
      </c>
      <c r="ACU22" s="58">
        <v>0.69599999999999995</v>
      </c>
      <c r="ACV22" s="1013"/>
      <c r="ACW22" s="58">
        <v>0.7</v>
      </c>
      <c r="ACX22" s="58">
        <v>0.70299999999999996</v>
      </c>
      <c r="ACY22" s="52">
        <v>0.91</v>
      </c>
      <c r="ACZ22" s="1129"/>
      <c r="ADA22" s="52">
        <v>0.68</v>
      </c>
      <c r="ADB22" s="52">
        <v>0.70099999999999996</v>
      </c>
      <c r="ADC22" s="52">
        <v>0.70699999999999996</v>
      </c>
      <c r="ADD22" s="58">
        <v>0.70899999999999996</v>
      </c>
      <c r="ADE22" s="52">
        <v>0.91</v>
      </c>
      <c r="ADF22" s="1129"/>
      <c r="ADG22" s="52">
        <v>0.68</v>
      </c>
      <c r="ADH22" s="58">
        <v>0.69899999999999995</v>
      </c>
      <c r="ADI22" s="58">
        <v>0.70099999999999996</v>
      </c>
      <c r="ADJ22" s="58">
        <v>0.70299999999999996</v>
      </c>
      <c r="ADK22" s="58">
        <v>0.70099999999999996</v>
      </c>
      <c r="ADL22" s="58">
        <v>0.71699999999999997</v>
      </c>
      <c r="ADM22" s="58">
        <v>0.71299999999999997</v>
      </c>
      <c r="ADN22" s="58">
        <v>0.70399999999999996</v>
      </c>
      <c r="ADO22" s="58">
        <v>0.71099999999999997</v>
      </c>
      <c r="ADP22" s="58">
        <v>0.72</v>
      </c>
      <c r="ADQ22" s="58">
        <v>0.72099999999999997</v>
      </c>
      <c r="ADR22" s="58">
        <v>0.72599999999999998</v>
      </c>
      <c r="ADS22" s="58">
        <v>0.72499999999999998</v>
      </c>
      <c r="ADT22" s="52">
        <v>0.73299999999999998</v>
      </c>
      <c r="ADU22" s="32">
        <v>0.73199999999999998</v>
      </c>
      <c r="ADV22" s="52">
        <v>0.91</v>
      </c>
      <c r="ADW22" s="1129"/>
      <c r="ADX22" s="52">
        <v>0.68</v>
      </c>
      <c r="ADY22" s="58"/>
      <c r="ADZ22" s="966">
        <f t="shared" si="25"/>
        <v>-1</v>
      </c>
      <c r="AEA22" s="32">
        <v>0.87</v>
      </c>
      <c r="AEB22" s="32">
        <v>0.68</v>
      </c>
      <c r="AEC22" s="32">
        <v>0.71</v>
      </c>
      <c r="AED22" s="32">
        <v>0.71099999999999997</v>
      </c>
      <c r="AEE22" s="32">
        <v>0.71199999999999997</v>
      </c>
      <c r="AEF22" s="32">
        <v>0.71199999999999997</v>
      </c>
      <c r="AEG22" s="32">
        <v>0.68</v>
      </c>
      <c r="AEH22" s="32"/>
      <c r="AEI22" s="32"/>
      <c r="AEJ22" s="32"/>
      <c r="AEK22" s="52">
        <v>0.71199999999999997</v>
      </c>
      <c r="AEL22" s="52">
        <v>0.71699999999999997</v>
      </c>
      <c r="AEM22" s="32">
        <v>0.72199999999999998</v>
      </c>
      <c r="AEN22" s="52">
        <v>0.72299999999999998</v>
      </c>
      <c r="AEO22" s="52">
        <v>0.72199999999999998</v>
      </c>
      <c r="AEP22" s="52">
        <v>0.71899999999999997</v>
      </c>
      <c r="AEQ22" s="52">
        <v>0.72299999999999998</v>
      </c>
      <c r="AER22" s="52">
        <v>0.72699999999999998</v>
      </c>
      <c r="AES22" s="58">
        <v>0.72399999999999998</v>
      </c>
      <c r="AET22" s="58"/>
      <c r="AEU22" s="58">
        <v>0.68</v>
      </c>
      <c r="AEV22" s="58">
        <v>0.72199999999999998</v>
      </c>
      <c r="AEW22" s="58">
        <v>0.73</v>
      </c>
      <c r="AEX22" s="58">
        <v>0.72199999999999998</v>
      </c>
      <c r="AEY22" s="58"/>
      <c r="AEZ22" s="58"/>
      <c r="AFA22" s="58">
        <v>0.68</v>
      </c>
      <c r="AFB22" s="58">
        <v>0.73499999999999999</v>
      </c>
      <c r="AFC22" s="58"/>
      <c r="AFD22" s="58">
        <v>0.68</v>
      </c>
      <c r="AFE22" s="58">
        <v>0.71499999999999997</v>
      </c>
      <c r="AFF22" s="58">
        <v>0.72799999999999998</v>
      </c>
      <c r="AFG22" s="58">
        <v>0.72299999999999998</v>
      </c>
      <c r="AFH22" s="58">
        <v>0.72</v>
      </c>
      <c r="AFI22" s="58">
        <v>0.72</v>
      </c>
      <c r="AFJ22" s="52">
        <v>0.72199999999999998</v>
      </c>
      <c r="AFK22" s="52">
        <v>0.72499999999999998</v>
      </c>
      <c r="AFL22" s="52">
        <v>0.71199999999999997</v>
      </c>
      <c r="AFM22" s="52">
        <v>0.68</v>
      </c>
      <c r="AFN22" s="52"/>
      <c r="AFO22" s="52">
        <v>0.72</v>
      </c>
      <c r="AFP22" s="52">
        <v>0.72899999999999998</v>
      </c>
      <c r="AFQ22" s="58">
        <v>0.72599999999999998</v>
      </c>
      <c r="AFR22" s="58">
        <v>0.72899999999999998</v>
      </c>
      <c r="AFS22" s="58"/>
      <c r="AFT22" s="58">
        <v>0.72899999999999998</v>
      </c>
      <c r="AFU22" s="52">
        <v>0.72899999999999998</v>
      </c>
      <c r="AFV22" s="52">
        <v>0.72399999999999998</v>
      </c>
      <c r="AFW22" s="58">
        <v>0.68</v>
      </c>
      <c r="AFX22" s="52">
        <v>0.72799999999999998</v>
      </c>
      <c r="AFY22" s="58">
        <v>0.72799999999999998</v>
      </c>
      <c r="AFZ22" s="52">
        <v>0.72499999999999998</v>
      </c>
      <c r="AGA22" s="58">
        <v>0.71199999999999997</v>
      </c>
      <c r="AGB22" s="52">
        <v>0.72899999999999998</v>
      </c>
      <c r="AGC22" s="52">
        <v>0.72899999999999998</v>
      </c>
      <c r="AGD22" s="52">
        <v>0.72299999999999998</v>
      </c>
      <c r="AGE22" s="52"/>
      <c r="AGF22" s="32">
        <v>0.73099999999999998</v>
      </c>
      <c r="AGG22" s="52">
        <v>0.68</v>
      </c>
      <c r="AGH22" s="52">
        <v>0.73</v>
      </c>
      <c r="AGI22" s="52">
        <v>0.71199999999999997</v>
      </c>
      <c r="AGJ22" s="52">
        <v>0.73</v>
      </c>
      <c r="AGK22" s="32"/>
      <c r="AGL22" s="52"/>
      <c r="AGM22" s="52"/>
      <c r="AGN22" s="52"/>
      <c r="AGO22" s="52"/>
      <c r="AGP22" s="52">
        <v>0.72599999999999998</v>
      </c>
      <c r="AGQ22" s="52">
        <v>0.72599999999999998</v>
      </c>
      <c r="AGR22" s="58">
        <v>0.72699999999999998</v>
      </c>
      <c r="AGS22" s="58">
        <v>0.68</v>
      </c>
      <c r="AGT22" s="58">
        <v>0.72599999999999998</v>
      </c>
      <c r="AGU22" s="58">
        <v>0.72499999999999998</v>
      </c>
      <c r="AGV22" s="58">
        <v>0.72499999999999998</v>
      </c>
      <c r="AGW22" s="58">
        <v>0.72699999999999998</v>
      </c>
      <c r="AGX22" s="58"/>
      <c r="AGY22" s="58"/>
      <c r="AGZ22" s="58"/>
      <c r="AHA22" s="58"/>
      <c r="AHB22" s="58"/>
      <c r="AHC22" s="58">
        <v>0.68</v>
      </c>
      <c r="AHD22" s="58"/>
      <c r="AHE22" s="58"/>
      <c r="AHF22" s="52"/>
      <c r="AHG22" s="58"/>
      <c r="AHH22" s="58"/>
      <c r="AHI22" s="58"/>
      <c r="AHJ22" s="58"/>
      <c r="AHK22" s="58"/>
      <c r="AHL22" s="962">
        <v>1.24</v>
      </c>
      <c r="AHM22" s="960"/>
      <c r="AHN22" s="962"/>
      <c r="AHO22" s="58">
        <v>0.68</v>
      </c>
      <c r="AHP22" s="58"/>
      <c r="AHQ22" s="58"/>
      <c r="AHR22" s="58"/>
      <c r="AHS22" s="58"/>
      <c r="AHT22" s="58"/>
      <c r="AHU22" s="58"/>
      <c r="AHV22" s="58"/>
      <c r="AHW22" s="58"/>
      <c r="AHX22" s="58"/>
      <c r="AHY22" s="58">
        <v>0.68</v>
      </c>
      <c r="AHZ22" s="58"/>
      <c r="AIA22" s="58">
        <v>0.72799999999999998</v>
      </c>
      <c r="AIB22" s="58">
        <v>0.73099999999999998</v>
      </c>
      <c r="AIC22" s="58">
        <v>0.72799999999999998</v>
      </c>
      <c r="AID22" s="58">
        <v>0.73599999999999999</v>
      </c>
      <c r="AIE22" s="58">
        <v>0.73</v>
      </c>
      <c r="AIF22" s="58">
        <v>0.71699999999999997</v>
      </c>
      <c r="AIG22" s="58">
        <v>0.73299999999999998</v>
      </c>
      <c r="AIH22" s="58"/>
      <c r="AII22" s="58">
        <v>0.71399999999999997</v>
      </c>
      <c r="AIJ22" s="58">
        <v>0.71599999999999997</v>
      </c>
      <c r="AIK22" s="58">
        <v>0.68</v>
      </c>
      <c r="AIL22" s="58">
        <v>0.71699999999999997</v>
      </c>
      <c r="AIM22" s="58">
        <v>0.72199999999999998</v>
      </c>
      <c r="AIN22" s="58">
        <v>0.72299999999999998</v>
      </c>
      <c r="AIO22" s="58">
        <v>0.72199999999999998</v>
      </c>
      <c r="AIP22" s="58">
        <v>0.72499999999999998</v>
      </c>
      <c r="AIQ22" s="58">
        <v>0.747</v>
      </c>
      <c r="AIR22" s="908"/>
      <c r="AIS22" s="58"/>
      <c r="AIT22" s="58">
        <v>0.74399999999999999</v>
      </c>
      <c r="AIU22" s="58">
        <v>0.748</v>
      </c>
      <c r="AIV22" s="58">
        <v>0.745</v>
      </c>
      <c r="AIW22" s="58">
        <v>0.87</v>
      </c>
      <c r="AIX22" s="985"/>
      <c r="AIY22" s="58">
        <v>0.68</v>
      </c>
      <c r="AIZ22" s="58">
        <v>0.74</v>
      </c>
      <c r="AJA22" s="985">
        <v>1.02</v>
      </c>
      <c r="AJB22" s="58">
        <v>0.748</v>
      </c>
      <c r="AJC22" s="58">
        <v>0.74</v>
      </c>
      <c r="AJD22" s="985"/>
      <c r="AJE22" s="58">
        <v>0.73399999999999999</v>
      </c>
      <c r="AJF22" s="52">
        <v>0.74</v>
      </c>
      <c r="AJG22" s="52">
        <v>0.74299999999999999</v>
      </c>
      <c r="AJH22" s="52">
        <v>0.74299999999999999</v>
      </c>
      <c r="AJI22" s="52">
        <v>0.74099999999999999</v>
      </c>
      <c r="AJJ22" s="1129"/>
      <c r="AJK22" s="58">
        <v>0.74399999999999999</v>
      </c>
      <c r="AJL22" s="58">
        <v>0.74399999999999999</v>
      </c>
      <c r="AJM22" s="58">
        <v>0.745</v>
      </c>
      <c r="AJN22" s="58">
        <v>0.747</v>
      </c>
      <c r="AJO22" s="58"/>
      <c r="AJP22" s="58">
        <v>0.74199999999999999</v>
      </c>
      <c r="AJQ22" s="58">
        <v>0.745</v>
      </c>
      <c r="AJR22" s="58">
        <v>0.73899999999999999</v>
      </c>
      <c r="AJS22" s="58">
        <v>0.745</v>
      </c>
      <c r="AJT22" s="58"/>
      <c r="AJU22" s="58">
        <v>0.746</v>
      </c>
      <c r="AJV22" s="58">
        <v>0.745</v>
      </c>
      <c r="AJW22" s="58"/>
      <c r="AJX22" s="58">
        <v>0.745</v>
      </c>
      <c r="AJY22" s="1013">
        <v>0.75</v>
      </c>
      <c r="AJZ22" s="58">
        <v>0.74099999999999999</v>
      </c>
      <c r="AKA22" s="58">
        <v>0.73899999999999999</v>
      </c>
      <c r="AKB22" s="985"/>
      <c r="AKC22" s="58">
        <v>0.87</v>
      </c>
      <c r="AKD22" s="985"/>
      <c r="AKE22" s="58">
        <v>0.68</v>
      </c>
      <c r="AKF22" s="52">
        <v>0.745</v>
      </c>
      <c r="AKG22" s="52">
        <v>0.745</v>
      </c>
      <c r="AKH22" s="58">
        <v>0.74</v>
      </c>
      <c r="AKI22" s="58">
        <v>0.87</v>
      </c>
      <c r="AKJ22" s="985"/>
      <c r="AKK22" s="58">
        <v>0.68</v>
      </c>
      <c r="AKL22" s="58">
        <v>0.74</v>
      </c>
      <c r="AKM22" s="58">
        <v>0.74099999999999999</v>
      </c>
      <c r="AKN22" s="985"/>
      <c r="AKO22" s="58">
        <v>0.74099999999999999</v>
      </c>
      <c r="AKP22" s="58">
        <v>0.73899999999999999</v>
      </c>
      <c r="AKQ22" s="58">
        <v>0.74199999999999999</v>
      </c>
      <c r="AKR22" s="58">
        <v>0.74099999999999999</v>
      </c>
      <c r="AKS22" s="58">
        <v>0.74299999999999999</v>
      </c>
      <c r="AKT22" s="58">
        <v>0.745</v>
      </c>
      <c r="AKU22" s="58"/>
      <c r="AKV22" s="58"/>
      <c r="AKW22" s="58"/>
      <c r="AKX22" s="58"/>
      <c r="AKY22" s="58"/>
      <c r="AKZ22" s="58"/>
      <c r="ALA22" s="52"/>
      <c r="ALB22" s="52"/>
      <c r="ALC22" s="58">
        <v>0.87</v>
      </c>
      <c r="ALD22" s="985"/>
      <c r="ALE22" s="58">
        <v>0.68</v>
      </c>
      <c r="ALF22" s="58">
        <v>0.72</v>
      </c>
      <c r="ALG22" s="58">
        <v>0.72599999999999998</v>
      </c>
      <c r="ALH22" s="58">
        <v>0.73899999999999999</v>
      </c>
      <c r="ALI22" s="58">
        <v>0.73299999999999998</v>
      </c>
      <c r="ALJ22" s="985">
        <v>0.79</v>
      </c>
      <c r="ALK22" s="58">
        <v>0.68</v>
      </c>
      <c r="ALL22" s="52"/>
      <c r="ALM22" s="58"/>
      <c r="ALN22" s="58">
        <v>0.74299999999999999</v>
      </c>
      <c r="ALO22" s="52">
        <v>0.74399999999999999</v>
      </c>
      <c r="ALP22" s="52">
        <v>0.72899999999999998</v>
      </c>
      <c r="ALQ22" s="985">
        <v>0.79</v>
      </c>
      <c r="ALR22" s="58">
        <v>0.68</v>
      </c>
      <c r="ALS22" s="58"/>
      <c r="ALT22" s="58"/>
      <c r="ALU22" s="52"/>
      <c r="ALV22" s="58"/>
      <c r="ALW22" s="985">
        <v>0.79</v>
      </c>
      <c r="ALX22" s="58">
        <v>0.68</v>
      </c>
      <c r="ALY22" s="58"/>
      <c r="ALZ22" s="985">
        <v>0.79</v>
      </c>
      <c r="AMA22" s="58">
        <v>0.68</v>
      </c>
      <c r="AMB22" s="52"/>
      <c r="AMC22" s="52"/>
      <c r="AMD22" s="52"/>
      <c r="AME22" s="985">
        <v>0.79</v>
      </c>
      <c r="AMF22" s="58">
        <v>0.68</v>
      </c>
      <c r="AMG22" s="58"/>
      <c r="AMH22" s="52"/>
      <c r="AMI22" s="944">
        <v>0.78</v>
      </c>
      <c r="AMJ22" s="944">
        <v>0.78</v>
      </c>
      <c r="AMK22" s="985">
        <v>0.79</v>
      </c>
      <c r="AML22" s="58">
        <v>0.68</v>
      </c>
      <c r="AMM22" s="58">
        <v>0.84299999999999997</v>
      </c>
      <c r="AMN22" s="58">
        <v>0.77100000000000002</v>
      </c>
      <c r="AMO22" s="58">
        <v>0.84099999999999997</v>
      </c>
      <c r="AMP22" s="58"/>
      <c r="AMQ22" s="985">
        <v>0.79</v>
      </c>
      <c r="AMR22" s="58">
        <v>0.68</v>
      </c>
      <c r="AMS22" s="58">
        <v>0.83499999999999996</v>
      </c>
      <c r="AMT22" s="985">
        <v>0.79</v>
      </c>
      <c r="AMU22" s="58">
        <v>0.68</v>
      </c>
      <c r="AMV22" s="58">
        <v>0.745</v>
      </c>
      <c r="AMW22" s="58">
        <v>0.75700000000000001</v>
      </c>
      <c r="AMX22" s="58">
        <v>0.755</v>
      </c>
      <c r="AMY22" s="58">
        <v>0.76700000000000002</v>
      </c>
      <c r="AMZ22" s="58">
        <v>0.76800000000000002</v>
      </c>
      <c r="ANA22" s="58">
        <v>0.74399999999999999</v>
      </c>
      <c r="ANB22" s="1224">
        <f t="shared" si="27"/>
        <v>9.4117647058823445E-2</v>
      </c>
      <c r="ANC22" s="1024">
        <v>0.89</v>
      </c>
      <c r="AND22" s="32">
        <v>0.72</v>
      </c>
      <c r="ANE22" s="32">
        <v>0.65800000000000003</v>
      </c>
      <c r="ANF22" s="32"/>
      <c r="ANG22" s="32">
        <v>0.65800000000000003</v>
      </c>
      <c r="ANH22" s="32">
        <v>0.65700000000000003</v>
      </c>
      <c r="ANI22" s="32">
        <v>0.66</v>
      </c>
      <c r="ANJ22" s="32">
        <v>0.66</v>
      </c>
      <c r="ANK22" s="65">
        <v>0.72</v>
      </c>
      <c r="ANL22" s="65"/>
      <c r="ANM22" s="65"/>
      <c r="ANN22" s="32">
        <v>0.67200000000000004</v>
      </c>
      <c r="ANO22" s="52"/>
      <c r="ANP22" s="52">
        <v>0.67900000000000005</v>
      </c>
      <c r="ANQ22" s="52">
        <v>0.67200000000000004</v>
      </c>
      <c r="ANR22" s="52">
        <v>0.67700000000000005</v>
      </c>
      <c r="ANS22" s="52">
        <v>0.67500000000000004</v>
      </c>
      <c r="ANT22" s="52">
        <v>0.67500000000000004</v>
      </c>
      <c r="ANU22" s="52">
        <v>0.67800000000000005</v>
      </c>
      <c r="ANV22" s="52">
        <v>0.66200000000000003</v>
      </c>
      <c r="ANW22" s="58">
        <v>0.66800000000000004</v>
      </c>
      <c r="ANX22" s="58"/>
      <c r="ANY22" s="58">
        <v>0.72</v>
      </c>
      <c r="ANZ22" s="58">
        <v>0.65800000000000003</v>
      </c>
      <c r="AOA22" s="58">
        <v>0.66800000000000004</v>
      </c>
      <c r="AOB22" s="58">
        <v>0.66200000000000003</v>
      </c>
      <c r="AOC22" s="58"/>
      <c r="AOD22" s="58"/>
      <c r="AOE22" s="58">
        <v>0.72</v>
      </c>
      <c r="AOF22" s="58"/>
      <c r="AOG22" s="58">
        <v>0.72599999999999998</v>
      </c>
      <c r="AOH22" s="58">
        <v>0.72</v>
      </c>
      <c r="AOI22" s="58">
        <v>0.67400000000000004</v>
      </c>
      <c r="AOJ22" s="58">
        <v>0.67200000000000004</v>
      </c>
      <c r="AOK22" s="58">
        <v>0.65700000000000003</v>
      </c>
      <c r="AOL22" s="58"/>
      <c r="AOM22" s="58">
        <v>0.67100000000000004</v>
      </c>
      <c r="AON22" s="58">
        <v>0.67</v>
      </c>
      <c r="AOO22" s="58"/>
      <c r="AOP22" s="58">
        <v>0.66900000000000004</v>
      </c>
      <c r="AOQ22" s="58">
        <v>0.72</v>
      </c>
      <c r="AOR22" s="58">
        <v>0.68</v>
      </c>
      <c r="AOS22" s="52">
        <v>0.68300000000000005</v>
      </c>
      <c r="AOT22" s="52"/>
      <c r="AOU22" s="58">
        <v>0.68700000000000006</v>
      </c>
      <c r="AOV22" s="58">
        <v>0.69899999999999995</v>
      </c>
      <c r="AOW22" s="58">
        <v>0.70099999999999996</v>
      </c>
      <c r="AOX22" s="58">
        <v>0.68500000000000005</v>
      </c>
      <c r="AOY22" s="58">
        <v>0.68400000000000005</v>
      </c>
      <c r="AOZ22" s="58">
        <v>0.72</v>
      </c>
      <c r="APA22" s="52">
        <v>0.69499999999999995</v>
      </c>
      <c r="APB22" s="58">
        <v>0.68500000000000005</v>
      </c>
      <c r="APC22" s="52">
        <v>0.68400000000000005</v>
      </c>
      <c r="APD22" s="58">
        <v>0.68200000000000005</v>
      </c>
      <c r="APE22" s="58">
        <v>0.69599999999999995</v>
      </c>
      <c r="APF22" s="58">
        <v>0.69599999999999995</v>
      </c>
      <c r="APG22" s="58">
        <v>0.68700000000000006</v>
      </c>
      <c r="APH22" s="58">
        <v>0.69</v>
      </c>
      <c r="API22" s="960">
        <v>0.72</v>
      </c>
      <c r="APJ22" s="58">
        <v>0.69899999999999995</v>
      </c>
      <c r="APK22" s="58">
        <v>0.68400000000000005</v>
      </c>
      <c r="APL22" s="58">
        <v>0.69599999999999995</v>
      </c>
      <c r="APM22" s="58">
        <v>0.71099999999999997</v>
      </c>
      <c r="APN22" s="58">
        <v>0.72199999999999998</v>
      </c>
      <c r="APO22" s="58">
        <v>0.72</v>
      </c>
      <c r="APP22" s="58">
        <v>0.72</v>
      </c>
      <c r="APQ22" s="58">
        <v>0.70499999999999996</v>
      </c>
      <c r="APR22" s="52">
        <v>0.70499999999999996</v>
      </c>
      <c r="APS22" s="32"/>
      <c r="APT22" s="52">
        <v>0.69699999999999995</v>
      </c>
      <c r="APU22" s="52">
        <v>0.72</v>
      </c>
      <c r="APV22" s="52">
        <v>0.68799999999999994</v>
      </c>
      <c r="APW22" s="52">
        <v>0.69299999999999995</v>
      </c>
      <c r="APX22" s="52">
        <v>0.68500000000000005</v>
      </c>
      <c r="APY22" s="52">
        <v>0.68600000000000005</v>
      </c>
      <c r="APZ22" s="52"/>
      <c r="AQA22" s="52"/>
      <c r="AQB22" s="957">
        <v>1.25</v>
      </c>
      <c r="AQC22" s="52"/>
      <c r="AQD22" s="52"/>
      <c r="AQE22" s="52"/>
      <c r="AQF22" s="52">
        <v>0.72</v>
      </c>
      <c r="AQG22" s="58"/>
      <c r="AQH22" s="52"/>
      <c r="AQI22" s="52"/>
      <c r="AQJ22" s="58"/>
      <c r="AQK22" s="58"/>
      <c r="AQL22" s="962">
        <v>1.1100000000000001</v>
      </c>
      <c r="AQM22" s="58"/>
      <c r="AQN22" s="58"/>
      <c r="AQO22" s="58"/>
      <c r="AQP22" s="58">
        <v>0.72</v>
      </c>
      <c r="AQQ22" s="58"/>
      <c r="AQR22" s="58"/>
      <c r="AQS22" s="58"/>
      <c r="AQT22" s="58"/>
      <c r="AQU22" s="58"/>
      <c r="AQV22" s="58"/>
      <c r="AQW22" s="58"/>
      <c r="AQX22" s="58"/>
      <c r="AQY22" s="58"/>
      <c r="AQZ22" s="58"/>
      <c r="ARA22" s="58">
        <v>0.72</v>
      </c>
      <c r="ARB22" s="58"/>
      <c r="ARC22" s="58"/>
      <c r="ARD22" s="58">
        <v>0.69299999999999995</v>
      </c>
      <c r="ARE22" s="58">
        <v>0.69899999999999995</v>
      </c>
      <c r="ARF22" s="58">
        <v>0.7</v>
      </c>
      <c r="ARG22" s="58">
        <v>0.69799999999999995</v>
      </c>
      <c r="ARH22" s="58">
        <v>0.69899999999999995</v>
      </c>
      <c r="ARI22" s="58">
        <v>0.69499999999999995</v>
      </c>
      <c r="ARJ22" s="58">
        <v>0.69299999999999995</v>
      </c>
      <c r="ARK22" s="58"/>
      <c r="ARL22" s="58">
        <v>0.68899999999999995</v>
      </c>
      <c r="ARM22" s="908">
        <v>0.96</v>
      </c>
      <c r="ARN22" s="58">
        <v>0.69099999999999995</v>
      </c>
      <c r="ARO22" s="58">
        <v>0.72</v>
      </c>
      <c r="ARP22" s="58">
        <v>0.69199999999999995</v>
      </c>
      <c r="ARQ22" s="58">
        <v>0.69399999999999995</v>
      </c>
      <c r="ARR22" s="58">
        <v>0.69299999999999995</v>
      </c>
      <c r="ARS22" s="58">
        <v>0.69399999999999995</v>
      </c>
      <c r="ART22" s="58">
        <v>0.69399999999999995</v>
      </c>
      <c r="ARU22" s="58">
        <v>0.71299999999999997</v>
      </c>
      <c r="ARV22" s="58">
        <v>0.71</v>
      </c>
      <c r="ARW22" s="58"/>
      <c r="ARX22" s="58">
        <v>0.71499999999999997</v>
      </c>
      <c r="ARY22" s="58">
        <v>0.71799999999999997</v>
      </c>
      <c r="ARZ22" s="58">
        <v>0.70899999999999996</v>
      </c>
      <c r="ASA22" s="1023">
        <v>0.89</v>
      </c>
      <c r="ASB22" s="985"/>
      <c r="ASC22" s="58">
        <v>0.72</v>
      </c>
      <c r="ASD22" s="58">
        <v>0.71299999999999997</v>
      </c>
      <c r="ASE22" s="58">
        <v>0.71699999999999997</v>
      </c>
      <c r="ASF22" s="58">
        <v>0.71499999999999997</v>
      </c>
      <c r="ASG22" s="58">
        <v>0.70899999999999996</v>
      </c>
      <c r="ASH22" s="52">
        <v>0.71699999999999997</v>
      </c>
      <c r="ASI22" s="47">
        <v>0.70899999999999996</v>
      </c>
      <c r="ASJ22" s="993"/>
      <c r="ASK22" s="47">
        <v>0.71099999999999997</v>
      </c>
      <c r="ASL22" s="47">
        <v>0.71399999999999997</v>
      </c>
      <c r="ASM22" s="58">
        <v>0.71</v>
      </c>
      <c r="ASN22" s="58">
        <v>0.71099999999999997</v>
      </c>
      <c r="ASO22" s="58">
        <v>0.71199999999999997</v>
      </c>
      <c r="ASP22" s="58">
        <v>0.70899999999999996</v>
      </c>
      <c r="ASQ22" s="58">
        <v>0.71</v>
      </c>
      <c r="ASR22" s="58">
        <v>0.70899999999999996</v>
      </c>
      <c r="ASS22" s="1013"/>
      <c r="AST22" s="58">
        <v>0.71</v>
      </c>
      <c r="ASU22" s="58">
        <v>0.70899999999999996</v>
      </c>
      <c r="ASV22" s="58">
        <v>0.70899999999999996</v>
      </c>
      <c r="ASW22" s="58">
        <v>0.70299999999999996</v>
      </c>
      <c r="ASX22" s="52">
        <v>0.70499999999999996</v>
      </c>
      <c r="ASY22" s="1049">
        <v>0.70699999999999996</v>
      </c>
      <c r="ASZ22" s="1049">
        <v>0.70599999999999996</v>
      </c>
      <c r="ATA22" s="58">
        <v>0.71299999999999997</v>
      </c>
      <c r="ATB22" s="58">
        <v>0.70899999999999996</v>
      </c>
      <c r="ATC22" s="1023">
        <v>0.89</v>
      </c>
      <c r="ATD22" s="985"/>
      <c r="ATE22" s="58">
        <v>0.72</v>
      </c>
      <c r="ATF22" s="52">
        <v>0.71599999999999997</v>
      </c>
      <c r="ATG22" s="52">
        <v>0.71499999999999997</v>
      </c>
      <c r="ATH22" s="58">
        <v>0.71</v>
      </c>
      <c r="ATI22" s="1023">
        <v>0.89</v>
      </c>
      <c r="ATJ22" s="985"/>
      <c r="ATK22" s="58">
        <v>0.72</v>
      </c>
      <c r="ATL22" s="58">
        <v>0.70699999999999996</v>
      </c>
      <c r="ATM22" s="58">
        <v>0.70799999999999996</v>
      </c>
      <c r="ATN22" s="58">
        <v>0.71</v>
      </c>
      <c r="ATO22" s="58">
        <v>0.71299999999999997</v>
      </c>
      <c r="ATP22" s="1013"/>
      <c r="ATQ22" s="58">
        <v>0.71699999999999997</v>
      </c>
      <c r="ATR22" s="58">
        <v>0.71299999999999997</v>
      </c>
      <c r="ATS22" s="58">
        <v>0.70899999999999996</v>
      </c>
      <c r="ATT22" s="58">
        <v>0.71399999999999997</v>
      </c>
      <c r="ATU22" s="58"/>
      <c r="ATV22" s="58">
        <v>0.752</v>
      </c>
      <c r="ATW22" s="58">
        <v>0.73699999999999999</v>
      </c>
      <c r="ATX22" s="58">
        <v>0.74</v>
      </c>
      <c r="ATY22" s="58">
        <v>0.751</v>
      </c>
      <c r="ATZ22" s="58">
        <v>0.75600000000000001</v>
      </c>
      <c r="AUA22" s="58">
        <v>0.76100000000000001</v>
      </c>
      <c r="AUB22" s="52">
        <v>0.75900000000000001</v>
      </c>
      <c r="AUC22" s="52">
        <v>0.75800000000000001</v>
      </c>
      <c r="AUD22" s="1023">
        <v>0.89</v>
      </c>
      <c r="AUE22" s="985"/>
      <c r="AUF22" s="58">
        <v>0.72</v>
      </c>
      <c r="AUG22" s="58">
        <v>0.7</v>
      </c>
      <c r="AUH22" s="58">
        <v>0.70199999999999996</v>
      </c>
      <c r="AUI22" s="58">
        <v>0.71899999999999997</v>
      </c>
      <c r="AUJ22" s="58">
        <v>0.70299999999999996</v>
      </c>
      <c r="AUK22" s="58">
        <v>0.69799999999999995</v>
      </c>
      <c r="AUL22" s="985"/>
      <c r="AUM22" s="58">
        <v>0.72</v>
      </c>
      <c r="AUN22" s="52">
        <v>0.71699999999999997</v>
      </c>
      <c r="AUO22" s="58">
        <v>0.71899999999999997</v>
      </c>
      <c r="AUP22" s="58">
        <v>0.68799999999999994</v>
      </c>
      <c r="AUQ22" s="52">
        <v>0.69799999999999995</v>
      </c>
      <c r="AUR22" s="52">
        <v>0.71599999999999997</v>
      </c>
      <c r="AUS22" s="985"/>
      <c r="AUT22" s="58">
        <v>0.72</v>
      </c>
      <c r="AUU22" s="58">
        <v>0.72599999999999998</v>
      </c>
      <c r="AUV22" s="58">
        <v>0.71599999999999997</v>
      </c>
      <c r="AUW22" s="52">
        <v>0.71699999999999997</v>
      </c>
      <c r="AUX22" s="1129"/>
      <c r="AUY22" s="58">
        <v>0.70399999999999996</v>
      </c>
      <c r="AUZ22" s="985"/>
      <c r="AVA22" s="58">
        <v>0.72</v>
      </c>
      <c r="AVB22" s="58">
        <v>0.73399999999999999</v>
      </c>
      <c r="AVC22" s="52"/>
      <c r="AVD22" s="985"/>
      <c r="AVE22" s="58">
        <v>0.72</v>
      </c>
      <c r="AVF22" s="52">
        <v>0.71399999999999997</v>
      </c>
      <c r="AVG22" s="52">
        <v>0.72899999999999998</v>
      </c>
      <c r="AVH22" s="52">
        <v>0.72899999999999998</v>
      </c>
      <c r="AVI22" s="985"/>
      <c r="AVJ22" s="58">
        <v>0.72</v>
      </c>
      <c r="AVK22" s="58">
        <v>0.74199999999999999</v>
      </c>
      <c r="AVL22" s="52"/>
      <c r="AVM22" s="52"/>
      <c r="AVN22" s="985"/>
      <c r="AVO22" s="58">
        <v>0.72</v>
      </c>
      <c r="AVP22" s="58">
        <v>0.80900000000000005</v>
      </c>
      <c r="AVQ22" s="58">
        <v>0.73099999999999998</v>
      </c>
      <c r="AVR22" s="985">
        <v>0.72399999999999998</v>
      </c>
      <c r="AVS22" s="985">
        <v>0.78200000000000003</v>
      </c>
      <c r="AVT22" s="985"/>
      <c r="AVU22" s="58">
        <v>0.72</v>
      </c>
      <c r="AVV22" s="58">
        <v>0.81299999999999994</v>
      </c>
      <c r="AVW22" s="985"/>
      <c r="AVX22" s="58">
        <v>0.72</v>
      </c>
      <c r="AVY22" s="58">
        <v>0.70799999999999996</v>
      </c>
      <c r="AVZ22" s="58">
        <v>0.72899999999999998</v>
      </c>
      <c r="AWA22" s="58">
        <v>0.72199999999999998</v>
      </c>
      <c r="AWB22" s="58">
        <v>0.73099999999999998</v>
      </c>
      <c r="AWC22" s="58">
        <v>0.72699999999999998</v>
      </c>
      <c r="AWD22" s="58">
        <v>0.751</v>
      </c>
      <c r="AWE22" s="1224">
        <f t="shared" si="28"/>
        <v>4.3055555555555597E-2</v>
      </c>
      <c r="AWF22" s="58">
        <v>0.81</v>
      </c>
      <c r="AWG22" s="32">
        <v>0.58200000000000007</v>
      </c>
      <c r="AWH22" s="32">
        <v>0.57499999999999996</v>
      </c>
      <c r="AWI22" s="32">
        <v>0.57299999999999995</v>
      </c>
      <c r="AWJ22" s="32">
        <v>0.57699999999999996</v>
      </c>
      <c r="AWK22" s="32">
        <v>0.58099999999999996</v>
      </c>
      <c r="AWL22" s="32">
        <v>0.57399999999999995</v>
      </c>
      <c r="AWM22" s="32">
        <v>0.58200000000000007</v>
      </c>
      <c r="AWN22" s="32"/>
      <c r="AWO22" s="32"/>
      <c r="AWP22" s="52">
        <v>0.57599999999999996</v>
      </c>
      <c r="AWQ22" s="52"/>
      <c r="AWR22" s="52">
        <v>0.58699999999999997</v>
      </c>
      <c r="AWS22" s="52">
        <v>0.59099999999999997</v>
      </c>
      <c r="AWT22" s="32">
        <v>0.59599999999999997</v>
      </c>
      <c r="AWU22" s="52">
        <v>0.60199999999999998</v>
      </c>
      <c r="AWV22" s="52">
        <v>0.60099999999999998</v>
      </c>
      <c r="AWW22" s="52">
        <v>0.59</v>
      </c>
      <c r="AWX22" s="58">
        <v>0.59599999999999997</v>
      </c>
      <c r="AWY22" s="58"/>
      <c r="AWZ22" s="58">
        <v>0.58200000000000007</v>
      </c>
      <c r="AXA22" s="58">
        <v>0.58799999999999997</v>
      </c>
      <c r="AXB22" s="58"/>
      <c r="AXC22" s="58">
        <v>0.59599999999999997</v>
      </c>
      <c r="AXD22" s="962"/>
      <c r="AXE22" s="58">
        <v>0.58799999999999997</v>
      </c>
      <c r="AXF22" s="58"/>
      <c r="AXG22" s="58"/>
      <c r="AXH22" s="58"/>
      <c r="AXI22" s="58">
        <v>0.58200000000000007</v>
      </c>
      <c r="AXJ22" s="58"/>
      <c r="AXK22" s="58">
        <v>0.59099999999999997</v>
      </c>
      <c r="AXL22" s="58">
        <v>0.61</v>
      </c>
      <c r="AXM22" s="58">
        <v>0.58399999999999996</v>
      </c>
      <c r="AXN22" s="58">
        <v>0.58199999999999996</v>
      </c>
      <c r="AXO22" s="58">
        <v>0.58399999999999996</v>
      </c>
      <c r="AXP22" s="58">
        <v>0.58399999999999996</v>
      </c>
      <c r="AXQ22" s="58">
        <v>0.59499999999999997</v>
      </c>
      <c r="AXR22" s="58">
        <v>0.58200000000000007</v>
      </c>
      <c r="AXS22" s="962"/>
      <c r="AXT22" s="58">
        <v>0.59</v>
      </c>
      <c r="AXU22" s="52">
        <v>0.61299999999999999</v>
      </c>
      <c r="AXV22" s="58">
        <v>0.59299999999999997</v>
      </c>
      <c r="AXW22" s="58">
        <v>0.59899999999999998</v>
      </c>
      <c r="AXX22" s="52">
        <v>0.58699999999999997</v>
      </c>
      <c r="AXY22" s="52">
        <v>0.59199999999999997</v>
      </c>
      <c r="AXZ22" s="52">
        <v>0.59599999999999997</v>
      </c>
      <c r="AYA22" s="52">
        <v>0.59399999999999997</v>
      </c>
      <c r="AYB22" s="52">
        <f t="shared" si="30"/>
        <v>0.58200000000000007</v>
      </c>
      <c r="AYC22" s="58">
        <v>0.59799999999999998</v>
      </c>
      <c r="AYD22" s="52">
        <v>0.57999999999999996</v>
      </c>
      <c r="AYE22" s="52">
        <v>0.61099999999999999</v>
      </c>
      <c r="AYF22" s="58">
        <v>0.61099999999999999</v>
      </c>
      <c r="AYG22" s="58">
        <v>0.61899999999999999</v>
      </c>
      <c r="AYH22" s="58">
        <v>0.61199999999999999</v>
      </c>
      <c r="AYI22" s="58">
        <v>0.61599999999999999</v>
      </c>
      <c r="AYJ22" s="58">
        <v>0.61899999999999999</v>
      </c>
      <c r="AYK22" s="58">
        <v>0.58200000000000007</v>
      </c>
      <c r="AYL22" s="58">
        <v>0.61699999999999999</v>
      </c>
      <c r="AYM22" s="58"/>
      <c r="AYN22" s="58">
        <v>0.61799999999999999</v>
      </c>
      <c r="AYO22" s="58"/>
      <c r="AYP22" s="58"/>
      <c r="AYQ22" s="58"/>
      <c r="AYR22" s="967">
        <v>0.81</v>
      </c>
      <c r="AYS22" s="967"/>
      <c r="AYT22" s="967">
        <v>0.60699999999999998</v>
      </c>
      <c r="AYU22" s="58">
        <v>0.60799999999999998</v>
      </c>
      <c r="AYV22" s="58">
        <v>0.60699999999999998</v>
      </c>
      <c r="AYW22" s="58">
        <v>0.58200000000000007</v>
      </c>
      <c r="AYX22" s="58">
        <v>0.60699999999999998</v>
      </c>
      <c r="AYY22" s="58"/>
      <c r="AYZ22" s="58">
        <v>0.60799999999999998</v>
      </c>
      <c r="AZA22" s="58">
        <v>0.60699999999999998</v>
      </c>
      <c r="AZB22" s="58">
        <v>0.60499999999999998</v>
      </c>
      <c r="AZC22" s="58"/>
      <c r="AZD22" s="58"/>
      <c r="AZE22" s="52"/>
      <c r="AZF22" s="52"/>
      <c r="AZG22" s="52"/>
      <c r="AZH22" s="52"/>
      <c r="AZI22" s="52">
        <v>0.58200000000000007</v>
      </c>
      <c r="AZJ22" s="58"/>
      <c r="AZK22" s="52"/>
      <c r="AZL22" s="52"/>
      <c r="AZM22" s="58"/>
      <c r="AZN22" s="58"/>
      <c r="AZO22" s="52"/>
      <c r="AZP22" s="58"/>
      <c r="AZQ22" s="58"/>
      <c r="AZR22" s="962">
        <v>1.2</v>
      </c>
      <c r="AZS22" s="58">
        <v>0.58200000000000007</v>
      </c>
      <c r="AZT22" s="58"/>
      <c r="AZU22" s="58"/>
      <c r="AZV22" s="58"/>
      <c r="AZW22" s="58"/>
      <c r="AZX22" s="58"/>
      <c r="AZY22" s="58"/>
      <c r="AZZ22" s="58"/>
      <c r="BAA22" s="58"/>
      <c r="BAB22" s="877"/>
      <c r="BAC22" s="877"/>
      <c r="BAD22" s="58">
        <v>0.58200000000000007</v>
      </c>
      <c r="BAE22" s="877"/>
      <c r="BAF22" s="877">
        <v>0.58899999999999997</v>
      </c>
      <c r="BAG22" s="877">
        <v>0.58299999999999996</v>
      </c>
      <c r="BAH22" s="58">
        <v>0.58599999999999997</v>
      </c>
      <c r="BAI22" s="58">
        <v>0.57899999999999996</v>
      </c>
      <c r="BAJ22" s="58">
        <v>0.58199999999999996</v>
      </c>
      <c r="BAK22" s="58">
        <v>0.57799999999999996</v>
      </c>
      <c r="BAL22" s="58">
        <v>0.58099999999999996</v>
      </c>
      <c r="BAM22" s="58"/>
      <c r="BAN22" s="58">
        <v>0.58299999999999996</v>
      </c>
      <c r="BAO22" s="58">
        <v>0.58199999999999996</v>
      </c>
      <c r="BAP22" s="58">
        <v>0.58200000000000007</v>
      </c>
      <c r="BAQ22" s="58">
        <v>0.58099999999999996</v>
      </c>
      <c r="BAR22" s="58">
        <v>0.58499999999999996</v>
      </c>
      <c r="BAS22" s="58">
        <v>0.57699999999999996</v>
      </c>
      <c r="BAT22" s="58">
        <v>0.58199999999999996</v>
      </c>
      <c r="BAU22" s="58">
        <v>0.58099999999999996</v>
      </c>
      <c r="BAV22" s="908"/>
      <c r="BAW22" s="58"/>
      <c r="BAX22" s="58">
        <v>0.61</v>
      </c>
      <c r="BAY22" s="58">
        <v>0.60499999999999998</v>
      </c>
      <c r="BAZ22" s="58">
        <v>0.59799999999999998</v>
      </c>
      <c r="BBA22" s="58">
        <v>0.60599999999999998</v>
      </c>
      <c r="BBB22" s="58">
        <v>0.81</v>
      </c>
      <c r="BBC22" s="985"/>
      <c r="BBD22" s="58">
        <v>0.58200000000000007</v>
      </c>
      <c r="BBE22" s="58">
        <v>0.60199999999999998</v>
      </c>
      <c r="BBF22" s="58">
        <v>0.59</v>
      </c>
      <c r="BBG22" s="58">
        <v>0.59</v>
      </c>
      <c r="BBH22" s="58">
        <v>0.59399999999999997</v>
      </c>
      <c r="BBI22" s="52">
        <v>0.58799999999999997</v>
      </c>
      <c r="BBJ22" s="1129"/>
      <c r="BBK22" s="47">
        <v>0.59</v>
      </c>
      <c r="BBL22" s="993"/>
      <c r="BBM22" s="47">
        <v>0.58799999999999997</v>
      </c>
      <c r="BBN22" s="47">
        <v>0.59399999999999997</v>
      </c>
      <c r="BBO22" s="58">
        <v>0.61</v>
      </c>
      <c r="BBP22" s="58">
        <v>0.59599999999999997</v>
      </c>
      <c r="BBQ22" s="58">
        <v>0.60899999999999999</v>
      </c>
      <c r="BBR22" s="58">
        <v>0.58599999999999997</v>
      </c>
      <c r="BBS22" s="58">
        <v>0.59</v>
      </c>
      <c r="BBT22" s="58">
        <v>0.6</v>
      </c>
      <c r="BBU22" s="1013"/>
      <c r="BBV22" s="58">
        <v>0.59799999999999998</v>
      </c>
      <c r="BBW22" s="58">
        <v>0.59</v>
      </c>
      <c r="BBX22" s="58">
        <v>0.59299999999999997</v>
      </c>
      <c r="BBY22" s="58">
        <v>0.60099999999999998</v>
      </c>
      <c r="BBZ22" s="985"/>
      <c r="BCA22" s="58">
        <v>0.59199999999999997</v>
      </c>
      <c r="BCB22" s="58">
        <v>0.59499999999999997</v>
      </c>
      <c r="BCC22" s="58">
        <v>0.59799999999999998</v>
      </c>
      <c r="BCD22" s="58">
        <v>0.59599999999999997</v>
      </c>
      <c r="BCE22" s="58">
        <v>0.59399999999999997</v>
      </c>
      <c r="BCF22" s="58">
        <v>0.81</v>
      </c>
      <c r="BCG22" s="985"/>
      <c r="BCH22" s="58">
        <v>0.58200000000000007</v>
      </c>
      <c r="BCI22" s="52">
        <v>0.60199999999999998</v>
      </c>
      <c r="BCJ22" s="58">
        <v>0.61199999999999999</v>
      </c>
      <c r="BCK22" s="58">
        <v>0.60499999999999998</v>
      </c>
      <c r="BCL22" s="58">
        <v>0.81</v>
      </c>
      <c r="BCM22" s="985"/>
      <c r="BCN22" s="58">
        <v>0.58200000000000007</v>
      </c>
      <c r="BCO22" s="58">
        <v>0.59799999999999998</v>
      </c>
      <c r="BCP22" s="58">
        <v>0.60199999999999998</v>
      </c>
      <c r="BCQ22" s="58">
        <v>0.59099999999999997</v>
      </c>
      <c r="BCR22" s="58">
        <v>0.59699999999999998</v>
      </c>
      <c r="BCS22" s="58">
        <v>0.60399999999999998</v>
      </c>
      <c r="BCT22" s="58">
        <v>0.59799999999999998</v>
      </c>
      <c r="BCU22" s="58">
        <v>0.59899999999999998</v>
      </c>
      <c r="BCV22" s="58">
        <v>0.60199999999999998</v>
      </c>
      <c r="BCW22" s="58">
        <v>0.60799999999999998</v>
      </c>
      <c r="BCX22" s="58">
        <v>0.624</v>
      </c>
      <c r="BCY22" s="58">
        <v>0.61299999999999999</v>
      </c>
      <c r="BCZ22" s="58">
        <v>0.61899999999999999</v>
      </c>
      <c r="BDA22" s="58">
        <v>0.622</v>
      </c>
      <c r="BDB22" s="58">
        <v>0.63100000000000001</v>
      </c>
      <c r="BDC22" s="52">
        <v>0.621</v>
      </c>
      <c r="BDD22" s="52">
        <v>0.61</v>
      </c>
      <c r="BDE22" s="58">
        <v>0.81</v>
      </c>
      <c r="BDF22" s="985"/>
      <c r="BDG22" s="58">
        <v>0.58200000000000007</v>
      </c>
      <c r="BDH22" s="58">
        <v>0.59099999999999997</v>
      </c>
      <c r="BDI22" s="58">
        <v>0.58499999999999996</v>
      </c>
      <c r="BDJ22" s="58">
        <v>0.60599999999999998</v>
      </c>
      <c r="BDK22" s="58">
        <v>0.59</v>
      </c>
      <c r="BDL22" s="985"/>
      <c r="BDM22" s="985"/>
      <c r="BDN22" s="58">
        <v>0.58200000000000007</v>
      </c>
      <c r="BDO22" s="52">
        <v>0.61699999999999999</v>
      </c>
      <c r="BDP22" s="58">
        <v>0.6</v>
      </c>
      <c r="BDQ22" s="58">
        <v>0.60199999999999998</v>
      </c>
      <c r="BDR22" s="52">
        <v>0.60199999999999998</v>
      </c>
      <c r="BDS22" s="52">
        <v>0.60299999999999998</v>
      </c>
      <c r="BDT22" s="985"/>
      <c r="BDU22" s="58">
        <v>0.58200000000000007</v>
      </c>
      <c r="BDV22" s="58">
        <v>0.61</v>
      </c>
      <c r="BDW22" s="58">
        <v>0.60099999999999998</v>
      </c>
      <c r="BDX22" s="58">
        <v>0.60599999999999998</v>
      </c>
      <c r="BDY22" s="58">
        <v>0.61</v>
      </c>
      <c r="BDZ22" s="985"/>
      <c r="BEA22" s="58">
        <v>0.58200000000000007</v>
      </c>
      <c r="BEB22" s="58">
        <v>0.622</v>
      </c>
      <c r="BEC22" s="985"/>
      <c r="BED22" s="58">
        <v>0.58200000000000007</v>
      </c>
      <c r="BEE22" s="52">
        <v>0.61</v>
      </c>
      <c r="BEF22" s="52">
        <v>0.61899999999999999</v>
      </c>
      <c r="BEG22" s="52">
        <v>0.63200000000000001</v>
      </c>
      <c r="BEH22" s="985">
        <v>0.62</v>
      </c>
      <c r="BEI22" s="58">
        <v>0.58200000000000007</v>
      </c>
      <c r="BEJ22" s="58">
        <v>0.63300000000000001</v>
      </c>
      <c r="BEK22" s="52"/>
      <c r="BEL22" s="890">
        <v>0.65</v>
      </c>
      <c r="BEM22" s="944">
        <v>0.63</v>
      </c>
      <c r="BEN22" s="985">
        <v>0.62</v>
      </c>
      <c r="BEO22" s="58">
        <v>0.58200000000000007</v>
      </c>
      <c r="BEP22" s="58">
        <v>0.69899999999999995</v>
      </c>
      <c r="BEQ22" s="58">
        <v>0.63300000000000001</v>
      </c>
      <c r="BER22" s="985">
        <v>0.60099999999999998</v>
      </c>
      <c r="BES22" s="58"/>
      <c r="BET22" s="985">
        <v>0.62</v>
      </c>
      <c r="BEU22" s="58">
        <v>0.58200000000000007</v>
      </c>
      <c r="BEV22" s="58">
        <v>0.69</v>
      </c>
      <c r="BEW22" s="985">
        <v>0.62</v>
      </c>
      <c r="BEX22" s="58">
        <v>0.58200000000000007</v>
      </c>
      <c r="BEY22" s="58">
        <v>0.61299999999999999</v>
      </c>
      <c r="BEZ22" s="58">
        <v>0.61899999999999999</v>
      </c>
      <c r="BFA22" s="58">
        <v>0.627</v>
      </c>
      <c r="BFB22" s="58">
        <v>0.624</v>
      </c>
      <c r="BFC22" s="58">
        <v>0.60599999999999998</v>
      </c>
      <c r="BFD22" s="58">
        <v>0.61099999999999999</v>
      </c>
      <c r="BFE22" s="985">
        <v>0.62</v>
      </c>
      <c r="BFF22" s="58">
        <v>0.58200000000000007</v>
      </c>
      <c r="BFG22" s="52">
        <v>0.60899999999999999</v>
      </c>
      <c r="BFH22" s="985">
        <v>0.62</v>
      </c>
      <c r="BFI22" s="58">
        <v>0.58200000000000007</v>
      </c>
      <c r="BFJ22" s="58">
        <v>0.624</v>
      </c>
      <c r="BFK22" s="985">
        <v>0.62</v>
      </c>
      <c r="BFL22" s="58">
        <v>0.61</v>
      </c>
      <c r="BFM22" s="58">
        <v>0.60899999999999999</v>
      </c>
      <c r="BFN22" s="58">
        <v>0.61299999999999999</v>
      </c>
      <c r="BFO22" s="908"/>
      <c r="BFP22" s="58">
        <v>0.61799999999999999</v>
      </c>
      <c r="BFQ22" s="6">
        <f t="shared" si="1"/>
        <v>1.3114754098360668E-2</v>
      </c>
      <c r="BFR22" s="1049">
        <v>0.73</v>
      </c>
      <c r="BFS22" s="52">
        <v>0.62</v>
      </c>
      <c r="BFT22" s="52">
        <v>0.61299999999999999</v>
      </c>
      <c r="BFU22" s="52">
        <v>0.62</v>
      </c>
      <c r="BFV22" s="52">
        <v>0.61599999999999999</v>
      </c>
      <c r="BFW22" s="52"/>
      <c r="BFX22" s="52"/>
      <c r="BFY22" s="52"/>
      <c r="BFZ22" s="52">
        <v>0.61299999999999999</v>
      </c>
      <c r="BGA22" s="52"/>
      <c r="BGB22" s="52">
        <v>0.63200000000000001</v>
      </c>
      <c r="BGC22" s="1035">
        <v>0.55000000000000004</v>
      </c>
      <c r="BGD22" s="1023">
        <v>0.63100000000000001</v>
      </c>
      <c r="BGE22" s="52">
        <v>0.63200000000000001</v>
      </c>
      <c r="BGF22" s="52">
        <v>0.622</v>
      </c>
      <c r="BGG22" s="52">
        <v>0.628</v>
      </c>
      <c r="BGH22" s="52">
        <v>0.61899999999999999</v>
      </c>
      <c r="BGI22" s="52">
        <v>0.61799999999999999</v>
      </c>
      <c r="BGJ22" s="52"/>
      <c r="BGK22" s="52">
        <v>0.61399999999999999</v>
      </c>
      <c r="BGL22" s="52">
        <v>0.61699999999999999</v>
      </c>
      <c r="BGM22" s="52">
        <v>0.61299999999999999</v>
      </c>
      <c r="BGN22" s="52">
        <v>0.61299999999999999</v>
      </c>
      <c r="BGO22" s="52">
        <v>0.63</v>
      </c>
      <c r="BGP22" s="52">
        <v>0.622</v>
      </c>
      <c r="BGQ22" s="52">
        <v>0.621</v>
      </c>
      <c r="BGR22" s="52">
        <v>0.61799999999999999</v>
      </c>
      <c r="BGS22" s="52">
        <v>0.63500000000000001</v>
      </c>
      <c r="BGT22" s="52">
        <v>0.64400000000000002</v>
      </c>
      <c r="BGU22" s="944"/>
      <c r="BGV22" s="52">
        <v>0.65100000000000002</v>
      </c>
      <c r="BGW22" s="52">
        <v>0.65100000000000002</v>
      </c>
      <c r="BGX22" s="52">
        <v>0.64800000000000002</v>
      </c>
      <c r="BGY22" s="1035">
        <v>0.73</v>
      </c>
      <c r="BGZ22" s="1035">
        <v>0.62</v>
      </c>
      <c r="BHA22" s="52">
        <v>0.61299999999999999</v>
      </c>
      <c r="BHB22" s="52">
        <v>0.65800000000000003</v>
      </c>
      <c r="BHC22" s="52">
        <v>0.65</v>
      </c>
      <c r="BHD22" s="52">
        <v>0.63400000000000001</v>
      </c>
      <c r="BHE22" s="1023">
        <v>0.625</v>
      </c>
      <c r="BHF22" s="52">
        <v>0.63800000000000001</v>
      </c>
      <c r="BHG22" s="52">
        <v>0.63400000000000001</v>
      </c>
      <c r="BHH22" s="52">
        <v>0.65100000000000002</v>
      </c>
      <c r="BHI22" s="52">
        <v>0.65</v>
      </c>
      <c r="BHJ22" s="58">
        <v>0.63400000000000001</v>
      </c>
      <c r="BHK22" s="58">
        <v>0.628</v>
      </c>
      <c r="BHL22" s="58">
        <v>0.63800000000000001</v>
      </c>
      <c r="BHM22" s="58">
        <v>0.63</v>
      </c>
      <c r="BHN22" s="58">
        <v>0.64400000000000002</v>
      </c>
      <c r="BHO22" s="58">
        <v>0.63900000000000001</v>
      </c>
      <c r="BHP22" s="52">
        <v>0.61699999999999999</v>
      </c>
      <c r="BHQ22" s="52">
        <v>0.64300000000000002</v>
      </c>
      <c r="BHR22" s="52">
        <v>0.64</v>
      </c>
      <c r="BHS22" s="52">
        <v>0.64600000000000002</v>
      </c>
      <c r="BHT22" s="52">
        <v>0.64500000000000002</v>
      </c>
      <c r="BHU22" s="52">
        <v>0.63300000000000001</v>
      </c>
      <c r="BHV22" s="52">
        <v>0.63400000000000001</v>
      </c>
      <c r="BHW22" s="1134"/>
      <c r="BHX22" s="58">
        <v>0.63100000000000001</v>
      </c>
      <c r="BHY22" s="58">
        <v>0.63</v>
      </c>
      <c r="BHZ22" s="1134"/>
      <c r="BIA22" s="1035">
        <v>0.73</v>
      </c>
      <c r="BIB22" s="1035">
        <v>0.62</v>
      </c>
      <c r="BIC22" s="52">
        <v>0.61299999999999999</v>
      </c>
      <c r="BID22" s="52">
        <v>0.63600000000000001</v>
      </c>
      <c r="BIE22" s="52">
        <v>0.629</v>
      </c>
      <c r="BIF22" s="58">
        <v>0.63500000000000001</v>
      </c>
      <c r="BIG22" s="1035">
        <v>0.73</v>
      </c>
      <c r="BIH22" s="1035">
        <v>0.62</v>
      </c>
      <c r="BII22" s="52">
        <v>0.61299999999999999</v>
      </c>
      <c r="BIJ22" s="58">
        <v>0.63900000000000001</v>
      </c>
      <c r="BIK22" s="58">
        <v>0.65100000000000002</v>
      </c>
      <c r="BIL22" s="58">
        <v>0.63800000000000001</v>
      </c>
      <c r="BIM22" s="58">
        <v>0.63500000000000001</v>
      </c>
      <c r="BIN22" s="58">
        <v>0.64800000000000002</v>
      </c>
      <c r="BIO22" s="58">
        <v>0.63100000000000001</v>
      </c>
      <c r="BIP22" s="58">
        <v>0.64100000000000001</v>
      </c>
      <c r="BIQ22" s="58">
        <v>0.64200000000000002</v>
      </c>
      <c r="BIR22" s="58">
        <v>0.65700000000000003</v>
      </c>
      <c r="BIS22" s="58">
        <v>0.66100000000000003</v>
      </c>
      <c r="BIT22" s="58">
        <v>0.67300000000000004</v>
      </c>
      <c r="BIU22" s="58">
        <v>0.66400000000000003</v>
      </c>
      <c r="BIV22" s="58">
        <v>0.67200000000000004</v>
      </c>
      <c r="BIW22" s="58">
        <v>0.67200000000000004</v>
      </c>
      <c r="BIX22" s="52">
        <v>0.67</v>
      </c>
      <c r="BIY22" s="52">
        <v>0.67100000000000004</v>
      </c>
      <c r="BIZ22" s="1035">
        <v>0.73</v>
      </c>
      <c r="BJA22" s="1035">
        <v>0.62</v>
      </c>
      <c r="BJB22" s="52">
        <v>0.61299999999999999</v>
      </c>
      <c r="BJC22" s="58">
        <v>0.61299999999999999</v>
      </c>
      <c r="BJD22" s="58">
        <v>0.629</v>
      </c>
      <c r="BJE22" s="58">
        <v>0.64200000000000002</v>
      </c>
      <c r="BJF22" s="52">
        <v>0.623</v>
      </c>
      <c r="BJG22" s="1035">
        <v>0.73</v>
      </c>
      <c r="BJH22" s="1035">
        <v>0.62</v>
      </c>
      <c r="BJI22" s="52">
        <v>0.61299999999999999</v>
      </c>
      <c r="BJJ22" s="52">
        <v>0.60799999999999998</v>
      </c>
      <c r="BJK22" s="58">
        <v>0.61199999999999999</v>
      </c>
      <c r="BJL22" s="58">
        <v>0.60899999999999999</v>
      </c>
      <c r="BJM22" s="52">
        <v>0.626</v>
      </c>
      <c r="BJN22" s="52">
        <v>0.63</v>
      </c>
      <c r="BJO22" s="1129">
        <v>0.73</v>
      </c>
      <c r="BJP22" s="1129">
        <v>0.62</v>
      </c>
      <c r="BJQ22" s="52">
        <v>0.61299999999999999</v>
      </c>
      <c r="BJR22" s="58">
        <v>0.66100000000000003</v>
      </c>
      <c r="BJS22" s="58">
        <v>0.66600000000000004</v>
      </c>
      <c r="BJT22" s="52">
        <v>0.64600000000000002</v>
      </c>
      <c r="BJU22" s="1129"/>
      <c r="BJV22" s="58">
        <v>0.66100000000000003</v>
      </c>
      <c r="BJW22" s="1129">
        <v>0.73</v>
      </c>
      <c r="BJX22" s="1129">
        <v>0.62</v>
      </c>
      <c r="BJY22" s="52">
        <v>0.61299999999999999</v>
      </c>
      <c r="BJZ22" s="58"/>
      <c r="BKA22" s="1129">
        <v>0.73</v>
      </c>
      <c r="BKB22" s="1129">
        <v>0.62</v>
      </c>
      <c r="BKC22" s="52">
        <v>0.61299999999999999</v>
      </c>
      <c r="BKD22" s="52">
        <v>0.66700000000000004</v>
      </c>
      <c r="BKE22" s="52">
        <v>0.64500000000000002</v>
      </c>
      <c r="BKF22" s="52"/>
      <c r="BKG22" s="1129">
        <v>0.73</v>
      </c>
      <c r="BKH22" s="1129">
        <v>0.62</v>
      </c>
      <c r="BKI22" s="52">
        <v>0.61299999999999999</v>
      </c>
      <c r="BKJ22" s="52"/>
      <c r="BKK22" s="52"/>
      <c r="BKL22" s="944">
        <v>0.63</v>
      </c>
      <c r="BKM22" s="1129">
        <v>0.73</v>
      </c>
      <c r="BKN22" s="1129">
        <v>0.62</v>
      </c>
      <c r="BKO22" s="52">
        <v>0.61299999999999999</v>
      </c>
      <c r="BKP22" s="58">
        <v>0.73299999999999998</v>
      </c>
      <c r="BKQ22" s="58">
        <v>0.66700000000000004</v>
      </c>
      <c r="BKR22" s="58">
        <v>0.63900000000000001</v>
      </c>
      <c r="BKS22" s="58"/>
      <c r="BKT22" s="1129">
        <v>0.73</v>
      </c>
      <c r="BKU22" s="1129">
        <v>0.62</v>
      </c>
      <c r="BKV22" s="58">
        <v>0.61299999999999999</v>
      </c>
      <c r="BKW22" s="58">
        <v>0.74099999999999999</v>
      </c>
      <c r="BKX22" s="1129">
        <v>0.73</v>
      </c>
      <c r="BKY22" s="1129">
        <v>0.62</v>
      </c>
      <c r="BKZ22" s="58">
        <v>0.61299999999999999</v>
      </c>
      <c r="BLA22" s="58">
        <v>0.65200000000000002</v>
      </c>
      <c r="BLB22" s="58">
        <v>0.65400000000000003</v>
      </c>
      <c r="BLC22" s="58">
        <v>0.64500000000000002</v>
      </c>
      <c r="BLD22" s="58">
        <v>0.64900000000000002</v>
      </c>
      <c r="BLE22" s="58">
        <v>0.65100000000000002</v>
      </c>
      <c r="BLF22" s="58">
        <v>0.66100000000000003</v>
      </c>
      <c r="BLG22" s="1129">
        <v>0.73</v>
      </c>
      <c r="BLH22" s="1129">
        <v>0.62</v>
      </c>
      <c r="BLI22" s="58">
        <v>0.61299999999999999</v>
      </c>
      <c r="BLJ22" s="58">
        <v>0.64900000000000002</v>
      </c>
      <c r="BLK22" s="1129">
        <v>0.73</v>
      </c>
      <c r="BLL22" s="1129">
        <v>0.62</v>
      </c>
      <c r="BLM22" s="58">
        <v>0.61299999999999999</v>
      </c>
      <c r="BLN22" s="58">
        <v>0.63700000000000001</v>
      </c>
      <c r="BLO22" s="1129">
        <v>0.73</v>
      </c>
      <c r="BLP22" s="1129">
        <v>0.62</v>
      </c>
      <c r="BLQ22" s="58">
        <f>MIN(BLN22:BLP22)</f>
        <v>0.62</v>
      </c>
      <c r="BLR22" s="58">
        <v>0.64300000000000002</v>
      </c>
      <c r="BLS22" s="58">
        <v>0.64700000000000002</v>
      </c>
      <c r="BLT22" s="58">
        <v>0.64900000000000002</v>
      </c>
      <c r="BLU22" s="1129">
        <v>0.73</v>
      </c>
      <c r="BLV22" s="1129">
        <v>0.62</v>
      </c>
      <c r="BLW22" s="58">
        <f>MIN(BLT22:BLV22)</f>
        <v>0.62</v>
      </c>
      <c r="BLX22" s="58">
        <v>0.65700000000000003</v>
      </c>
      <c r="BLY22" s="58">
        <v>0.66800000000000004</v>
      </c>
      <c r="BLZ22" s="1129">
        <v>0.73</v>
      </c>
      <c r="BMA22" s="1129">
        <v>0.62</v>
      </c>
      <c r="BMB22" s="58">
        <f>MIN(BLY22:BMA22)</f>
        <v>0.62</v>
      </c>
      <c r="BMC22" s="58">
        <v>0.64700000000000002</v>
      </c>
      <c r="BMD22" s="1129">
        <v>0.73</v>
      </c>
      <c r="BME22" s="1129">
        <v>0.62</v>
      </c>
      <c r="BMF22" s="58">
        <f>MIN(BMC22:BME22)</f>
        <v>0.62</v>
      </c>
      <c r="BMG22" s="1370">
        <v>0.65800000000000003</v>
      </c>
      <c r="BMH22" s="6">
        <f t="shared" si="31"/>
        <v>6.1290322580645214E-2</v>
      </c>
      <c r="BMI22" s="1046"/>
      <c r="BMJ22" s="58">
        <v>0.70799999999999996</v>
      </c>
      <c r="BMK22" s="58">
        <v>0.74</v>
      </c>
      <c r="BML22" s="58">
        <v>0.73499999999999999</v>
      </c>
      <c r="BMM22" s="1046"/>
      <c r="BMN22" s="58">
        <v>0.70799999999999996</v>
      </c>
      <c r="BMO22" s="58">
        <v>0.752</v>
      </c>
      <c r="BMP22" s="58">
        <v>0.74199999999999999</v>
      </c>
      <c r="BMQ22" s="58">
        <v>0.746</v>
      </c>
      <c r="BMR22" s="58">
        <v>0.749</v>
      </c>
      <c r="BMS22" s="58">
        <v>0.73899999999999999</v>
      </c>
      <c r="BMT22" s="58">
        <v>0.748</v>
      </c>
      <c r="BMU22" s="58">
        <v>0.72699999999999998</v>
      </c>
      <c r="BMV22" s="58">
        <v>0.745</v>
      </c>
      <c r="BMW22" s="58">
        <v>0.75</v>
      </c>
      <c r="BMX22" s="58">
        <v>0.754</v>
      </c>
      <c r="BMY22" s="58">
        <v>0.75900000000000001</v>
      </c>
      <c r="BMZ22" s="58">
        <v>0.76</v>
      </c>
      <c r="BNA22" s="58">
        <v>0.746</v>
      </c>
      <c r="BNB22" s="58">
        <v>0.75</v>
      </c>
      <c r="BNC22" s="52">
        <v>0.753</v>
      </c>
      <c r="BND22" s="52">
        <v>0.745</v>
      </c>
      <c r="BNE22" s="1046"/>
      <c r="BNF22" s="58">
        <v>0.70799999999999996</v>
      </c>
      <c r="BNG22" s="58">
        <v>0.73099999999999998</v>
      </c>
      <c r="BNH22" s="58">
        <v>0.72</v>
      </c>
      <c r="BNI22" s="58">
        <v>0.72499999999999998</v>
      </c>
      <c r="BNJ22" s="52">
        <v>0.73499999999999999</v>
      </c>
      <c r="BNK22" s="1046"/>
      <c r="BNL22" s="58">
        <v>0.73</v>
      </c>
      <c r="BNM22" s="1046"/>
      <c r="BNN22" s="58">
        <v>0.70799999999999996</v>
      </c>
      <c r="BNO22" s="52">
        <v>0.72099999999999997</v>
      </c>
      <c r="BNP22" s="58">
        <v>0.74</v>
      </c>
      <c r="BNQ22" s="58">
        <v>0.73799999999999999</v>
      </c>
      <c r="BNR22" s="52">
        <v>0.749</v>
      </c>
      <c r="BNS22" s="52">
        <v>0.73699999999999999</v>
      </c>
      <c r="BNT22" s="985"/>
      <c r="BNU22" s="58">
        <v>0.70799999999999996</v>
      </c>
      <c r="BNV22" s="58">
        <v>0.745</v>
      </c>
      <c r="BNW22" s="58">
        <v>0.77200000000000002</v>
      </c>
      <c r="BNX22" s="58">
        <v>0.74</v>
      </c>
      <c r="BNY22" s="58">
        <v>0.73499999999999999</v>
      </c>
      <c r="BNZ22" s="985"/>
      <c r="BOA22" s="58">
        <v>0.70799999999999996</v>
      </c>
      <c r="BOB22" s="58">
        <v>0.77200000000000002</v>
      </c>
      <c r="BOC22" s="52"/>
      <c r="BOD22" s="985"/>
      <c r="BOE22" s="58">
        <v>0.70799999999999996</v>
      </c>
      <c r="BOF22" s="52">
        <v>0.747</v>
      </c>
      <c r="BOG22" s="52">
        <v>0.74299999999999999</v>
      </c>
      <c r="BOH22" s="52">
        <v>0.746</v>
      </c>
      <c r="BOI22" s="985">
        <v>0.66</v>
      </c>
      <c r="BOJ22" s="58">
        <v>0.70799999999999996</v>
      </c>
      <c r="BOK22" s="58">
        <v>0.77</v>
      </c>
      <c r="BOL22" s="58"/>
      <c r="BOM22" s="944">
        <v>0.66</v>
      </c>
      <c r="BON22" s="107"/>
      <c r="BOO22" s="985">
        <v>0.66</v>
      </c>
      <c r="BOP22" s="58">
        <v>0.70799999999999996</v>
      </c>
      <c r="BOQ22" s="58">
        <v>0.83799999999999997</v>
      </c>
      <c r="BOR22" s="58">
        <v>0.74099999999999999</v>
      </c>
      <c r="BOS22" s="58">
        <v>0.748</v>
      </c>
      <c r="BOT22" s="58"/>
      <c r="BOU22" s="985">
        <v>0.66</v>
      </c>
      <c r="BOV22" s="58">
        <v>0.70799999999999996</v>
      </c>
      <c r="BOW22" s="58">
        <v>0.84399999999999997</v>
      </c>
      <c r="BOX22" s="985">
        <v>0.66</v>
      </c>
      <c r="BOY22" s="58">
        <v>0.70799999999999996</v>
      </c>
      <c r="BOZ22" s="58">
        <v>0.73899999999999999</v>
      </c>
      <c r="BPA22" s="58">
        <v>0.755</v>
      </c>
      <c r="BPB22" s="58">
        <v>0.73</v>
      </c>
      <c r="BPC22" s="58">
        <v>0.74199999999999999</v>
      </c>
      <c r="BPD22" s="58">
        <v>0.74</v>
      </c>
      <c r="BPE22" s="58">
        <v>0.745</v>
      </c>
      <c r="BPF22" s="985">
        <v>0.66</v>
      </c>
      <c r="BPG22" s="58">
        <v>0.70799999999999996</v>
      </c>
      <c r="BPH22" s="52">
        <v>0.72699999999999998</v>
      </c>
      <c r="BPI22" s="985">
        <v>0.66</v>
      </c>
      <c r="BPJ22" s="58">
        <v>0.70799999999999996</v>
      </c>
      <c r="BPK22" s="52">
        <v>0.73099999999999998</v>
      </c>
      <c r="BPL22" s="985">
        <v>0.66</v>
      </c>
      <c r="BPM22" s="58">
        <v>0.74</v>
      </c>
      <c r="BPN22" s="58">
        <v>0.76</v>
      </c>
      <c r="BPO22" s="58">
        <v>0.73899999999999999</v>
      </c>
      <c r="BPP22" s="58">
        <v>0.74199999999999999</v>
      </c>
      <c r="BPQ22" s="985">
        <v>0.66</v>
      </c>
      <c r="BPR22" s="58">
        <v>0.74</v>
      </c>
      <c r="BPS22" s="52">
        <v>0.74099999999999999</v>
      </c>
      <c r="BPT22" s="52">
        <v>0.76600000000000001</v>
      </c>
      <c r="BPU22" s="985">
        <v>0.66</v>
      </c>
      <c r="BPV22" s="58">
        <v>0.74</v>
      </c>
      <c r="BPW22" s="52">
        <v>0.75900000000000001</v>
      </c>
      <c r="BPX22" s="985">
        <v>0.66</v>
      </c>
      <c r="BPY22" s="58">
        <v>0.74</v>
      </c>
      <c r="BPZ22" s="1370">
        <v>0.76700000000000002</v>
      </c>
      <c r="BQA22" s="6">
        <f t="shared" si="32"/>
        <v>3.6486486486486516E-2</v>
      </c>
      <c r="BQB22" s="1084">
        <v>0.63</v>
      </c>
      <c r="BQC22" s="1585">
        <f t="shared" si="2"/>
        <v>0.69300000000000006</v>
      </c>
      <c r="BQD22" s="52">
        <f t="shared" si="3"/>
        <v>0.63</v>
      </c>
      <c r="BQE22" s="52">
        <v>0.63</v>
      </c>
      <c r="BQF22" s="52">
        <v>0.63100000000000001</v>
      </c>
      <c r="BQG22" s="58">
        <v>0.61899999999999999</v>
      </c>
      <c r="BQH22" s="58">
        <v>0.628</v>
      </c>
      <c r="BQI22" s="58">
        <v>0.64200000000000002</v>
      </c>
      <c r="BQJ22" s="58">
        <v>0.63700000000000001</v>
      </c>
      <c r="BQK22" s="52">
        <v>0.61</v>
      </c>
      <c r="BQL22" s="58">
        <v>0.64200000000000002</v>
      </c>
      <c r="BQM22" s="58">
        <v>0.64300000000000002</v>
      </c>
      <c r="BQN22" s="58">
        <v>0.63600000000000001</v>
      </c>
      <c r="BQO22" s="58">
        <v>0.65800000000000003</v>
      </c>
      <c r="BQP22" s="58">
        <v>0.65500000000000003</v>
      </c>
      <c r="BQQ22" s="58">
        <v>0.66</v>
      </c>
      <c r="BQR22" s="58">
        <v>0.66700000000000004</v>
      </c>
      <c r="BQS22" s="58">
        <v>0.65800000000000003</v>
      </c>
      <c r="BQT22" s="52">
        <v>0.66200000000000003</v>
      </c>
      <c r="BQU22" s="52">
        <v>0.65700000000000003</v>
      </c>
      <c r="BQV22" s="1084">
        <v>0.63</v>
      </c>
      <c r="BQW22" s="1585">
        <f t="shared" si="33"/>
        <v>0.69300000000000006</v>
      </c>
      <c r="BQX22" s="52">
        <f t="shared" si="34"/>
        <v>0.63</v>
      </c>
      <c r="BQY22" s="52">
        <v>0.61</v>
      </c>
      <c r="BQZ22" s="58">
        <v>0.59899999999999998</v>
      </c>
      <c r="BRA22" s="58">
        <v>0.624</v>
      </c>
      <c r="BRB22" s="58">
        <v>0.60499999999999998</v>
      </c>
      <c r="BRC22" s="1046"/>
      <c r="BRD22" s="58">
        <v>0.59899999999999998</v>
      </c>
      <c r="BRE22" s="1084">
        <v>0.63</v>
      </c>
      <c r="BRF22" s="1585">
        <f t="shared" si="35"/>
        <v>0.69300000000000006</v>
      </c>
      <c r="BRG22" s="52">
        <f t="shared" si="36"/>
        <v>0.63</v>
      </c>
      <c r="BRH22" s="52">
        <v>0.61</v>
      </c>
      <c r="BRI22" s="52">
        <v>0.59099999999999997</v>
      </c>
      <c r="BRJ22" s="52">
        <v>0.59499999999999997</v>
      </c>
      <c r="BRK22" s="58">
        <v>0.61099999999999999</v>
      </c>
      <c r="BRL22" s="52">
        <v>0.59699999999999998</v>
      </c>
      <c r="BRM22" s="52">
        <v>0.59399999999999997</v>
      </c>
      <c r="BRN22" s="1084">
        <v>0.63</v>
      </c>
      <c r="BRO22" s="1585">
        <f t="shared" si="37"/>
        <v>0.69300000000000006</v>
      </c>
      <c r="BRP22" s="52">
        <f t="shared" si="38"/>
        <v>0.59399999999999997</v>
      </c>
      <c r="BRQ22" s="52">
        <v>0.61</v>
      </c>
      <c r="BRR22" s="58">
        <v>0.621</v>
      </c>
      <c r="BRS22" s="58">
        <v>0.625</v>
      </c>
      <c r="BRT22" s="58">
        <v>0.61099999999999999</v>
      </c>
      <c r="BRU22" s="58">
        <v>0.61499999999999999</v>
      </c>
      <c r="BRV22" s="58">
        <v>0.65100000000000002</v>
      </c>
      <c r="BRW22" s="58">
        <v>0.65400000000000003</v>
      </c>
      <c r="BRX22" s="58">
        <v>0.622</v>
      </c>
      <c r="BRY22" s="58">
        <v>0.61599999999999999</v>
      </c>
      <c r="BRZ22" s="52">
        <f t="shared" si="39"/>
        <v>0.65400000000000003</v>
      </c>
      <c r="BSA22" s="52">
        <v>0.61</v>
      </c>
      <c r="BSB22" s="58">
        <v>0.65</v>
      </c>
      <c r="BSC22" s="58">
        <v>0.65400000000000003</v>
      </c>
      <c r="BSD22" s="52">
        <f t="shared" si="40"/>
        <v>0.65400000000000003</v>
      </c>
      <c r="BSE22" s="52">
        <v>0.61</v>
      </c>
      <c r="BSF22" s="52">
        <v>0.65600000000000003</v>
      </c>
      <c r="BSG22" s="52">
        <v>0.66100000000000003</v>
      </c>
      <c r="BSH22" s="52">
        <v>0.64300000000000002</v>
      </c>
      <c r="BSI22" s="52"/>
      <c r="BSJ22" s="52"/>
      <c r="BSK22" s="52"/>
      <c r="BSL22" s="52">
        <f t="shared" si="41"/>
        <v>0.65400000000000003</v>
      </c>
      <c r="BSM22" s="52">
        <v>0.61</v>
      </c>
      <c r="BSN22" s="52"/>
      <c r="BSO22" s="52"/>
      <c r="BSP22" s="52"/>
      <c r="BSQ22" s="52"/>
      <c r="BSR22" s="944">
        <v>0.55000000000000004</v>
      </c>
      <c r="BSS22" s="944">
        <v>0.54</v>
      </c>
      <c r="BST22" s="944">
        <v>0.56999999999999995</v>
      </c>
      <c r="BSU22" s="52"/>
      <c r="BSV22" s="52">
        <f t="shared" si="59"/>
        <v>0</v>
      </c>
      <c r="BSW22" s="52">
        <v>0.61</v>
      </c>
      <c r="BSX22" s="52">
        <v>0.70399999999999996</v>
      </c>
      <c r="BSY22" s="52">
        <v>0.71</v>
      </c>
      <c r="BSZ22" s="52">
        <v>0.63300000000000001</v>
      </c>
      <c r="BTA22" s="52">
        <v>0.63400000000000001</v>
      </c>
      <c r="BTB22" s="52">
        <v>0.66</v>
      </c>
      <c r="BTC22" s="52">
        <v>0.628</v>
      </c>
      <c r="BTD22" s="52"/>
      <c r="BTE22" s="52"/>
      <c r="BTF22" s="52">
        <f t="shared" si="60"/>
        <v>0.70399999999999996</v>
      </c>
      <c r="BTG22" s="52">
        <v>0.61</v>
      </c>
      <c r="BTH22" s="58">
        <v>0.69699999999999995</v>
      </c>
      <c r="BTI22" s="58">
        <v>0.71399999999999997</v>
      </c>
      <c r="BTJ22" s="52">
        <f t="shared" si="44"/>
        <v>0.70399999999999996</v>
      </c>
      <c r="BTK22" s="52">
        <v>0.61</v>
      </c>
      <c r="BTL22" s="52">
        <v>0.63300000000000001</v>
      </c>
      <c r="BTM22" s="52">
        <v>0.63600000000000001</v>
      </c>
      <c r="BTN22" s="52">
        <v>0.61699999999999999</v>
      </c>
      <c r="BTO22" s="52">
        <v>0.627</v>
      </c>
      <c r="BTP22" s="58">
        <v>0.622</v>
      </c>
      <c r="BTQ22" s="58">
        <v>0.63300000000000001</v>
      </c>
      <c r="BTR22" s="58">
        <v>0.625</v>
      </c>
      <c r="BTS22" s="58">
        <v>0.622</v>
      </c>
      <c r="BTT22" s="58">
        <v>0.61699999999999999</v>
      </c>
      <c r="BTU22" s="58">
        <v>0.64</v>
      </c>
      <c r="BTV22" s="58">
        <v>0.628</v>
      </c>
      <c r="BTW22" s="58">
        <v>0.63700000000000001</v>
      </c>
      <c r="BTX22" s="58">
        <v>0.63200000000000001</v>
      </c>
      <c r="BTY22" s="58">
        <v>0.63500000000000001</v>
      </c>
      <c r="BTZ22" s="52">
        <f t="shared" si="45"/>
        <v>0.628</v>
      </c>
      <c r="BUA22" s="52">
        <v>0.61</v>
      </c>
      <c r="BUB22" s="58">
        <v>0.61699999999999999</v>
      </c>
      <c r="BUC22" s="52">
        <v>0.626</v>
      </c>
      <c r="BUD22" s="52">
        <v>0.61</v>
      </c>
      <c r="BUE22" s="52">
        <v>0.63200000000000001</v>
      </c>
      <c r="BUF22" s="52">
        <v>0.64400000000000002</v>
      </c>
      <c r="BUG22" s="52">
        <v>0.63</v>
      </c>
      <c r="BUH22" s="52">
        <v>0.63500000000000001</v>
      </c>
      <c r="BUI22" s="52">
        <v>0.64700000000000002</v>
      </c>
      <c r="BUJ22" s="52">
        <v>0.628</v>
      </c>
      <c r="BUK22" s="52">
        <v>0.60699999999999998</v>
      </c>
      <c r="BUL22" s="52"/>
      <c r="BUM22" s="52">
        <v>0.626</v>
      </c>
      <c r="BUN22" s="52">
        <v>0.629</v>
      </c>
      <c r="BUO22" s="52">
        <v>0.63</v>
      </c>
      <c r="BUP22" s="52">
        <v>0.64100000000000001</v>
      </c>
      <c r="BUQ22" s="52">
        <v>0.65</v>
      </c>
      <c r="BUR22" s="52">
        <v>0.63</v>
      </c>
      <c r="BUS22" s="52">
        <v>0.68600000000000005</v>
      </c>
      <c r="BUT22" s="52">
        <v>0.67200000000000004</v>
      </c>
      <c r="BUU22" s="52">
        <v>0.63</v>
      </c>
      <c r="BUV22" s="52"/>
      <c r="BUW22" s="52"/>
      <c r="BUX22" s="6">
        <f t="shared" si="46"/>
        <v>-1</v>
      </c>
      <c r="BUY22" s="6">
        <f t="shared" si="47"/>
        <v>-1</v>
      </c>
      <c r="BUZ22" s="1308">
        <v>0.66</v>
      </c>
      <c r="BVA22" s="58">
        <v>0.80800000000000005</v>
      </c>
      <c r="BVB22" s="1308">
        <v>0.66</v>
      </c>
      <c r="BVC22" s="1383">
        <v>0.65800000000000003</v>
      </c>
      <c r="BVD22" s="58">
        <v>0.65600000000000003</v>
      </c>
      <c r="BVE22" s="1383">
        <v>0.64600000000000002</v>
      </c>
      <c r="BVF22" s="58">
        <v>0.66300000000000003</v>
      </c>
      <c r="BVG22" s="58">
        <v>0.65200000000000002</v>
      </c>
      <c r="BVH22" s="58">
        <v>0.65</v>
      </c>
      <c r="BVI22" s="908">
        <v>0.56999999999999995</v>
      </c>
      <c r="BVJ22" s="1308">
        <v>0.66</v>
      </c>
      <c r="BVK22" s="52">
        <v>0.64700000000000002</v>
      </c>
      <c r="BVL22" s="908">
        <v>0.56999999999999995</v>
      </c>
      <c r="BVM22" s="1308">
        <v>0.66</v>
      </c>
      <c r="BVN22" s="1049">
        <v>0.65100000000000002</v>
      </c>
      <c r="BVO22" s="908">
        <v>0.56999999999999995</v>
      </c>
      <c r="BVP22" s="1308">
        <v>0.64</v>
      </c>
      <c r="BVQ22" s="1383">
        <v>0.63200000000000001</v>
      </c>
      <c r="BVR22" s="1383">
        <v>0.63600000000000001</v>
      </c>
      <c r="BVS22" s="52"/>
      <c r="BVT22" s="1383">
        <v>0.63</v>
      </c>
      <c r="BVU22" s="908">
        <v>0.56999999999999995</v>
      </c>
      <c r="BVV22" s="1308">
        <v>0.64</v>
      </c>
      <c r="BVW22" s="52">
        <v>0.64900000000000002</v>
      </c>
      <c r="BVX22" s="52">
        <v>0.66800000000000004</v>
      </c>
      <c r="BVY22" s="908">
        <v>0.56999999999999995</v>
      </c>
      <c r="BVZ22" s="1308">
        <v>0.64</v>
      </c>
      <c r="BWA22" s="52">
        <v>0.64800000000000002</v>
      </c>
      <c r="BWB22" s="908">
        <v>0.56999999999999995</v>
      </c>
      <c r="BWC22" s="1308">
        <v>0.64</v>
      </c>
      <c r="BWD22" s="1370">
        <v>0.70499999999999996</v>
      </c>
      <c r="BWE22" s="908">
        <v>0.56999999999999995</v>
      </c>
      <c r="BWF22" s="1308">
        <v>0.64</v>
      </c>
      <c r="BWG22" s="36"/>
      <c r="BWH22" s="6">
        <f t="shared" si="4"/>
        <v>-1</v>
      </c>
      <c r="BWI22" s="944"/>
      <c r="BWJ22" s="52">
        <v>0.81200000000000006</v>
      </c>
      <c r="BWK22" s="32"/>
      <c r="BWL22" s="52">
        <v>0.58299999999999996</v>
      </c>
      <c r="BWM22" s="58">
        <v>0.56100000000000005</v>
      </c>
      <c r="BWN22" s="944"/>
      <c r="BWO22" s="52">
        <v>0.81200000000000006</v>
      </c>
      <c r="BWP22" s="32"/>
      <c r="BWQ22" s="52">
        <v>0.58299999999999996</v>
      </c>
      <c r="BWR22" s="52">
        <v>0.47899999999999998</v>
      </c>
      <c r="BWS22" s="58">
        <v>0.47899999999999998</v>
      </c>
      <c r="BWT22" s="58">
        <v>0.47799999999999998</v>
      </c>
      <c r="BWU22" s="58">
        <v>0.48199999999999998</v>
      </c>
      <c r="BWV22" s="58">
        <v>0.48799999999999999</v>
      </c>
      <c r="BWW22" s="58">
        <v>0.48099999999999998</v>
      </c>
      <c r="BWX22" s="1320">
        <v>0.39500000000000002</v>
      </c>
      <c r="BWY22" s="1308">
        <v>0.58299999999999996</v>
      </c>
      <c r="BWZ22" s="52">
        <v>0.47099999999999997</v>
      </c>
      <c r="BXA22" s="1320">
        <v>0.39500000000000002</v>
      </c>
      <c r="BXB22" s="1308">
        <v>0.58299999999999996</v>
      </c>
      <c r="BXC22" s="52">
        <v>0.48099999999999998</v>
      </c>
      <c r="BXD22" s="944">
        <v>0.39500000000000002</v>
      </c>
      <c r="BXE22" s="1383">
        <v>0.48</v>
      </c>
      <c r="BXF22" s="1383">
        <v>0.49299999999999999</v>
      </c>
      <c r="BXG22" s="1383">
        <v>0.495</v>
      </c>
      <c r="BXH22" s="58"/>
      <c r="BXI22" s="1383">
        <v>0.51800000000000002</v>
      </c>
      <c r="BXJ22" s="944">
        <v>0.39500000000000002</v>
      </c>
      <c r="BXK22" s="1383">
        <v>0.48</v>
      </c>
      <c r="BXL22" s="52">
        <v>0.47599999999999998</v>
      </c>
      <c r="BXM22" s="944">
        <v>0.39500000000000002</v>
      </c>
      <c r="BXN22" s="1383">
        <v>0.48</v>
      </c>
      <c r="BXO22" s="1370">
        <v>0.498</v>
      </c>
      <c r="BXP22" s="944">
        <v>0.39500000000000002</v>
      </c>
      <c r="BXQ22" s="1383">
        <v>0.48</v>
      </c>
      <c r="BXR22" s="36"/>
      <c r="BXS22" s="6">
        <f t="shared" si="5"/>
        <v>-1</v>
      </c>
      <c r="BXT22" s="32">
        <v>0.61</v>
      </c>
      <c r="BXU22" s="58">
        <v>0.68700000000000006</v>
      </c>
      <c r="BXV22" s="58">
        <v>0.67700000000000005</v>
      </c>
      <c r="BXW22" s="58">
        <v>0.67800000000000005</v>
      </c>
      <c r="BXX22" s="58">
        <v>0.68600000000000005</v>
      </c>
      <c r="BXY22" s="58">
        <v>0.67</v>
      </c>
      <c r="BXZ22" s="58">
        <v>0.67800000000000005</v>
      </c>
      <c r="BYA22" s="908">
        <v>0.53</v>
      </c>
      <c r="BYB22" s="1308">
        <v>0.61</v>
      </c>
      <c r="BYC22" s="52">
        <v>0.65300000000000002</v>
      </c>
      <c r="BYD22" s="908">
        <v>0.53</v>
      </c>
      <c r="BYE22" s="1383">
        <v>0.66</v>
      </c>
      <c r="BYF22" s="1383">
        <v>0.67700000000000005</v>
      </c>
      <c r="BYG22" s="908">
        <v>0.53</v>
      </c>
      <c r="BYH22" s="1383">
        <v>0.66</v>
      </c>
      <c r="BYI22" s="1383">
        <v>0.68400000000000005</v>
      </c>
      <c r="BYJ22" s="1383">
        <v>0.68799999999999994</v>
      </c>
      <c r="BYK22" s="944"/>
      <c r="BYL22" s="1383">
        <v>0.68</v>
      </c>
      <c r="BYM22" s="908">
        <v>0.53</v>
      </c>
      <c r="BYN22" s="1383">
        <v>0.66</v>
      </c>
      <c r="BYO22" s="52">
        <v>0.68300000000000005</v>
      </c>
      <c r="BYP22" s="908">
        <v>0.53</v>
      </c>
      <c r="BYQ22" s="1383">
        <v>0.66</v>
      </c>
      <c r="BYR22" s="1370">
        <v>0.70799999999999996</v>
      </c>
      <c r="BYS22" s="908">
        <v>0.53</v>
      </c>
      <c r="BYT22" s="1383">
        <v>0.66</v>
      </c>
      <c r="BYU22" s="36"/>
      <c r="BYV22" s="6">
        <f t="shared" si="6"/>
        <v>-1</v>
      </c>
      <c r="BYW22" s="1370">
        <v>0.52900000000000003</v>
      </c>
      <c r="BYX22" s="1370">
        <v>0.51200000000000001</v>
      </c>
      <c r="BYY22" s="1370">
        <v>0.53200000000000003</v>
      </c>
      <c r="BYZ22" s="1370">
        <v>0.52700000000000002</v>
      </c>
      <c r="BZA22" s="1370">
        <v>0.51200000000000001</v>
      </c>
      <c r="BZB22" s="52">
        <v>0.505</v>
      </c>
      <c r="BZC22" s="1370">
        <v>0.51200000000000001</v>
      </c>
      <c r="BZD22" s="1383">
        <v>0.54300000000000004</v>
      </c>
      <c r="BZE22" s="1320"/>
      <c r="BZF22" s="1370">
        <v>0.5</v>
      </c>
      <c r="BZG22" s="1370">
        <v>0.53500000000000003</v>
      </c>
      <c r="BZH22" s="1370">
        <v>0.53100000000000003</v>
      </c>
      <c r="BZI22" s="1583"/>
      <c r="BZJ22" s="1370">
        <v>0.53300000000000003</v>
      </c>
      <c r="BZK22" s="1320"/>
      <c r="BZL22" s="1370">
        <v>0.5</v>
      </c>
      <c r="BZM22" s="107">
        <v>0.54300000000000004</v>
      </c>
      <c r="BZN22" s="1320"/>
      <c r="BZO22" s="1370">
        <v>0.5</v>
      </c>
      <c r="BZP22" s="1370">
        <v>0.54</v>
      </c>
      <c r="BZQ22" s="1320"/>
      <c r="BZR22" s="1370">
        <v>0.5</v>
      </c>
      <c r="BZS22" s="36"/>
      <c r="BZT22" s="6">
        <f t="shared" si="48"/>
        <v>-1</v>
      </c>
      <c r="BZU22" s="52">
        <v>0.52800000000000002</v>
      </c>
      <c r="BZV22" s="52">
        <f t="shared" si="49"/>
        <v>0.52800000000000002</v>
      </c>
      <c r="BZW22" s="36"/>
      <c r="BZX22" s="966">
        <f t="shared" si="50"/>
        <v>-1</v>
      </c>
      <c r="BZY22" s="52">
        <v>0.73099999999999998</v>
      </c>
      <c r="BZZ22" s="52">
        <f t="shared" si="51"/>
        <v>0.73099999999999998</v>
      </c>
      <c r="CAA22" s="36"/>
      <c r="CAB22" s="966">
        <f t="shared" si="52"/>
        <v>-1</v>
      </c>
      <c r="CAC22" s="52">
        <v>0.54</v>
      </c>
      <c r="CAD22" s="52">
        <f t="shared" si="53"/>
        <v>0.54</v>
      </c>
      <c r="CAE22" s="36"/>
      <c r="CAF22" s="966">
        <f t="shared" si="54"/>
        <v>-1</v>
      </c>
      <c r="CAG22" s="1205" t="s">
        <v>3917</v>
      </c>
      <c r="CAH22" s="1205"/>
      <c r="CAI22" s="1205"/>
      <c r="CAJ22" s="32" t="str">
        <f t="shared" si="7"/>
        <v>1. Better than baseline</v>
      </c>
      <c r="CAK22" s="58" t="str">
        <f t="shared" si="8"/>
        <v>2. Within 10% deviation from baseline</v>
      </c>
      <c r="CAL22" s="58" t="str">
        <f t="shared" si="9"/>
        <v>2. Within 10% deviation from baseline</v>
      </c>
      <c r="CAM22" s="58" t="str">
        <f t="shared" si="10"/>
        <v>2. Within 10% deviation from baseline</v>
      </c>
      <c r="CAN22" s="58" t="str">
        <f t="shared" si="11"/>
        <v xml:space="preserve">1. Better than baseline </v>
      </c>
      <c r="CAO22" s="58" t="str">
        <f t="shared" si="12"/>
        <v>2. Within 10% deviation from baseline</v>
      </c>
      <c r="CAP22" s="52" t="str">
        <f t="shared" si="13"/>
        <v>2. Within 10% deviation from baseline</v>
      </c>
      <c r="CAQ22" s="58" t="str">
        <f t="shared" si="14"/>
        <v>2. Within 10% deviation from baseline</v>
      </c>
      <c r="CAR22" s="52" t="str">
        <f t="shared" si="15"/>
        <v>2. Within 10% deviation from baseline</v>
      </c>
      <c r="CAS22" s="52" t="str">
        <f t="shared" si="16"/>
        <v>2. Within 10% deviation from baseline</v>
      </c>
      <c r="CAT22" s="52" t="str">
        <f t="shared" si="17"/>
        <v xml:space="preserve">1. Better than baseline </v>
      </c>
      <c r="CAU22" s="1383" t="str">
        <f t="shared" si="18"/>
        <v xml:space="preserve">1. Better than baseline </v>
      </c>
      <c r="CAV22" s="1383" t="str">
        <f t="shared" si="19"/>
        <v xml:space="preserve">1. Better than baseline </v>
      </c>
      <c r="CAW22" s="1383" t="str">
        <f t="shared" si="20"/>
        <v xml:space="preserve">1. Better than baseline </v>
      </c>
      <c r="CAX22" s="1383" t="str">
        <f t="shared" si="21"/>
        <v xml:space="preserve">1. Better than baseline </v>
      </c>
    </row>
    <row r="23" spans="1:2237" ht="29.5" thickBot="1" x14ac:dyDescent="0.4">
      <c r="A23" s="119" t="s">
        <v>3918</v>
      </c>
      <c r="B23" s="126" t="s">
        <v>3905</v>
      </c>
      <c r="C23" s="126" t="s">
        <v>3910</v>
      </c>
      <c r="D23" s="902">
        <v>21</v>
      </c>
      <c r="E23" s="27" t="s">
        <v>3899</v>
      </c>
      <c r="F23" s="128" t="s">
        <v>3919</v>
      </c>
      <c r="G23" s="113" t="s">
        <v>18</v>
      </c>
      <c r="H23" s="121" t="s">
        <v>18</v>
      </c>
      <c r="I23" s="1604" t="s">
        <v>3919</v>
      </c>
      <c r="J23" s="1006" t="s">
        <v>3920</v>
      </c>
      <c r="K23" s="53">
        <v>1.1299999999999999</v>
      </c>
      <c r="L23" s="53">
        <v>0.81</v>
      </c>
      <c r="M23" s="53"/>
      <c r="N23" s="53">
        <v>0.88300000000000001</v>
      </c>
      <c r="O23" s="53"/>
      <c r="P23" s="53">
        <v>0.85599999999999998</v>
      </c>
      <c r="Q23" s="27">
        <v>0.91600000000000004</v>
      </c>
      <c r="R23" s="53">
        <v>0.81</v>
      </c>
      <c r="S23" s="913"/>
      <c r="T23" s="913"/>
      <c r="U23" s="53">
        <v>0.95</v>
      </c>
      <c r="V23" s="1042"/>
      <c r="W23" s="913">
        <v>0.85499999999999998</v>
      </c>
      <c r="X23" s="913">
        <v>0.85499999999999998</v>
      </c>
      <c r="Y23" s="53">
        <v>0.878</v>
      </c>
      <c r="Z23" s="913"/>
      <c r="AA23" s="53"/>
      <c r="AB23" s="53">
        <v>0.88500000000000001</v>
      </c>
      <c r="AC23" s="376">
        <v>0.85899999999999999</v>
      </c>
      <c r="AD23" s="973">
        <v>0.86899999999999999</v>
      </c>
      <c r="AE23" s="973"/>
      <c r="AF23" s="973"/>
      <c r="AG23" s="973"/>
      <c r="AH23" s="53">
        <v>0.81</v>
      </c>
      <c r="AI23" s="53">
        <v>0.879</v>
      </c>
      <c r="AJ23" s="53"/>
      <c r="AK23" s="53">
        <v>0.87</v>
      </c>
      <c r="AL23" s="53"/>
      <c r="AM23" s="53"/>
      <c r="AN23" s="53"/>
      <c r="AO23" s="53">
        <v>0.81</v>
      </c>
      <c r="AP23" s="53"/>
      <c r="AQ23" s="53"/>
      <c r="AR23" s="27"/>
      <c r="AS23" s="53"/>
      <c r="AT23" s="53"/>
      <c r="AU23" s="53">
        <v>1.19</v>
      </c>
      <c r="AV23" s="53"/>
      <c r="AW23" s="53">
        <v>0.81</v>
      </c>
      <c r="AX23" s="53"/>
      <c r="AY23" s="27"/>
      <c r="AZ23" s="27"/>
      <c r="BA23" s="221"/>
      <c r="BB23" s="27"/>
      <c r="BC23" s="27"/>
      <c r="BD23" s="27"/>
      <c r="BE23" s="27"/>
      <c r="BF23" s="27">
        <v>0.81</v>
      </c>
      <c r="BG23" s="27"/>
      <c r="BH23" s="27"/>
      <c r="BI23" s="53"/>
      <c r="BJ23" s="53"/>
      <c r="BK23" s="27"/>
      <c r="BL23" s="27"/>
      <c r="BM23" s="27"/>
      <c r="BN23" s="27"/>
      <c r="BO23" s="27"/>
      <c r="BP23" s="53">
        <v>0.81</v>
      </c>
      <c r="BQ23" s="27"/>
      <c r="BR23" s="27">
        <v>0.876</v>
      </c>
      <c r="BS23" s="27"/>
      <c r="BT23" s="27"/>
      <c r="BU23" s="27"/>
      <c r="BV23" s="27"/>
      <c r="BW23" s="27"/>
      <c r="BX23" s="27"/>
      <c r="BY23" s="27"/>
      <c r="BZ23" s="972">
        <v>1.22</v>
      </c>
      <c r="CA23" s="390"/>
      <c r="CB23" s="972"/>
      <c r="CC23" s="27">
        <v>0.81</v>
      </c>
      <c r="CD23" s="972"/>
      <c r="CE23" s="972"/>
      <c r="CF23" s="972"/>
      <c r="CG23" s="972"/>
      <c r="CH23" s="972"/>
      <c r="CI23" s="27"/>
      <c r="CJ23" s="27"/>
      <c r="CK23" s="27"/>
      <c r="CL23" s="27"/>
      <c r="CM23" s="27">
        <v>0.81</v>
      </c>
      <c r="CN23" s="27"/>
      <c r="CO23" s="27"/>
      <c r="CP23" s="27"/>
      <c r="CQ23" s="27"/>
      <c r="CR23" s="27"/>
      <c r="CS23" s="221">
        <v>1.68</v>
      </c>
      <c r="CT23" s="27"/>
      <c r="CU23" s="27"/>
      <c r="CV23" s="53">
        <v>0.81</v>
      </c>
      <c r="CW23" s="191">
        <v>1.51</v>
      </c>
      <c r="CX23" s="53"/>
      <c r="CY23" s="53"/>
      <c r="CZ23" s="53"/>
      <c r="DA23" s="53"/>
      <c r="DB23" s="53"/>
      <c r="DC23" s="53"/>
      <c r="DD23" s="53"/>
      <c r="DE23" s="53"/>
      <c r="DF23" s="53"/>
      <c r="DG23" s="53">
        <v>0.81</v>
      </c>
      <c r="DH23" s="53"/>
      <c r="DI23" s="53"/>
      <c r="DJ23" s="53"/>
      <c r="DK23" s="875"/>
      <c r="DL23" s="53"/>
      <c r="DM23" s="53"/>
      <c r="DN23" s="53"/>
      <c r="DO23" s="53"/>
      <c r="DP23" s="53"/>
      <c r="DQ23" s="910">
        <v>1.22</v>
      </c>
      <c r="DR23" s="27"/>
      <c r="DS23" s="27"/>
      <c r="DT23" s="27"/>
      <c r="DU23" s="390">
        <v>4</v>
      </c>
      <c r="DV23" s="53">
        <v>0.81</v>
      </c>
      <c r="DW23" s="390"/>
      <c r="DX23" s="390"/>
      <c r="DY23" s="390"/>
      <c r="DZ23" s="390"/>
      <c r="EA23" s="390"/>
      <c r="EB23" s="390"/>
      <c r="EC23" s="910"/>
      <c r="ED23" s="27"/>
      <c r="EE23" s="910">
        <v>1.17</v>
      </c>
      <c r="EF23" s="910"/>
      <c r="EG23" s="27"/>
      <c r="EH23" s="53">
        <v>1.1299999999999999</v>
      </c>
      <c r="EI23" s="1047">
        <v>0.96</v>
      </c>
      <c r="EJ23" s="53">
        <v>0.81</v>
      </c>
      <c r="EK23" s="27"/>
      <c r="EL23" s="984"/>
      <c r="EM23" s="27"/>
      <c r="EN23" s="27"/>
      <c r="EO23" s="27"/>
      <c r="EP23" s="53"/>
      <c r="EQ23" s="53"/>
      <c r="ER23" s="1047">
        <v>0.94</v>
      </c>
      <c r="ES23" s="53"/>
      <c r="ET23" s="53"/>
      <c r="EU23" s="53"/>
      <c r="EV23" s="1047">
        <v>0.96</v>
      </c>
      <c r="EW23" s="1047"/>
      <c r="EX23" s="1047"/>
      <c r="EY23" s="1047"/>
      <c r="EZ23" s="1047"/>
      <c r="FA23" s="1047"/>
      <c r="FB23" s="1047"/>
      <c r="FC23" s="1047"/>
      <c r="FD23" s="53"/>
      <c r="FE23" s="1037">
        <v>0.96</v>
      </c>
      <c r="FF23" s="53"/>
      <c r="FG23" s="53"/>
      <c r="FH23" s="1037">
        <v>0.97</v>
      </c>
      <c r="FI23" s="1025"/>
      <c r="FJ23" s="1037">
        <v>0.96</v>
      </c>
      <c r="FK23" s="53"/>
      <c r="FL23" s="53"/>
      <c r="FM23" s="53">
        <v>1.1299999999999999</v>
      </c>
      <c r="FN23" s="1047">
        <v>0.96</v>
      </c>
      <c r="FO23" s="53">
        <v>0.81</v>
      </c>
      <c r="FP23" s="53"/>
      <c r="FQ23" s="53"/>
      <c r="FR23" s="53"/>
      <c r="FS23" s="53">
        <v>1.1299999999999999</v>
      </c>
      <c r="FT23" s="1047">
        <v>0.96</v>
      </c>
      <c r="FU23" s="53">
        <v>0.81</v>
      </c>
      <c r="FV23" s="53"/>
      <c r="FW23" s="53"/>
      <c r="FX23" s="53"/>
      <c r="FY23" s="53"/>
      <c r="FZ23" s="53"/>
      <c r="GA23" s="53"/>
      <c r="GB23" s="53"/>
      <c r="GC23" s="53"/>
      <c r="GD23" s="53"/>
      <c r="GE23" s="53"/>
      <c r="GF23" s="53"/>
      <c r="GG23" s="53"/>
      <c r="GH23" s="894">
        <f t="shared" si="22"/>
        <v>-1</v>
      </c>
      <c r="GI23" s="1042">
        <v>1.25</v>
      </c>
      <c r="GJ23" s="913">
        <v>0.94</v>
      </c>
      <c r="GK23" s="913"/>
      <c r="GL23" s="913"/>
      <c r="GM23" s="913">
        <v>0.99</v>
      </c>
      <c r="GN23" s="913">
        <v>1.089</v>
      </c>
      <c r="GO23" s="53">
        <v>0.94</v>
      </c>
      <c r="GP23" s="913"/>
      <c r="GQ23" s="913"/>
      <c r="GR23" s="53">
        <v>1.0069999999999999</v>
      </c>
      <c r="GS23" s="53"/>
      <c r="GT23" s="27"/>
      <c r="GU23" s="27"/>
      <c r="GV23" s="27"/>
      <c r="GW23" s="53"/>
      <c r="GX23" s="53"/>
      <c r="GY23" s="53"/>
      <c r="GZ23" s="53"/>
      <c r="HA23" s="53">
        <v>0.94</v>
      </c>
      <c r="HB23" s="53"/>
      <c r="HC23" s="53"/>
      <c r="HD23" s="53">
        <v>1.004</v>
      </c>
      <c r="HE23" s="53"/>
      <c r="HF23" s="53">
        <v>1.0249999999999999</v>
      </c>
      <c r="HG23" s="53">
        <v>0.94</v>
      </c>
      <c r="HH23" s="53"/>
      <c r="HI23" s="53"/>
      <c r="HJ23" s="53">
        <v>1.3129999999999999</v>
      </c>
      <c r="HK23" s="53">
        <v>0.94</v>
      </c>
      <c r="HL23" s="53"/>
      <c r="HM23" s="53"/>
      <c r="HN23" s="53"/>
      <c r="HO23" s="53">
        <v>1.27</v>
      </c>
      <c r="HP23" s="53"/>
      <c r="HQ23" s="53"/>
      <c r="HR23" s="53"/>
      <c r="HS23" s="53">
        <v>0.94</v>
      </c>
      <c r="HT23" s="53"/>
      <c r="HU23" s="53"/>
      <c r="HV23" s="27"/>
      <c r="HW23" s="27"/>
      <c r="HX23" s="27"/>
      <c r="HY23" s="27"/>
      <c r="HZ23" s="191">
        <v>1.25</v>
      </c>
      <c r="IA23" s="221"/>
      <c r="IB23" s="27">
        <v>0.94</v>
      </c>
      <c r="IC23" s="53"/>
      <c r="ID23" s="27"/>
      <c r="IE23" s="27"/>
      <c r="IF23" s="27"/>
      <c r="IG23" s="27"/>
      <c r="IH23" s="27"/>
      <c r="II23" s="27"/>
      <c r="IJ23" s="27"/>
      <c r="IK23" s="53">
        <v>0.94</v>
      </c>
      <c r="IL23" s="27"/>
      <c r="IM23" s="27"/>
      <c r="IN23" s="27"/>
      <c r="IO23" s="27"/>
      <c r="IP23" s="977">
        <v>1.26</v>
      </c>
      <c r="IQ23" s="977"/>
      <c r="IR23" s="977"/>
      <c r="IS23" s="977"/>
      <c r="IT23" s="977"/>
      <c r="IU23" s="977"/>
      <c r="IV23" s="53">
        <v>0.94</v>
      </c>
      <c r="IW23" s="1042"/>
      <c r="IX23" s="1042"/>
      <c r="IY23" s="380">
        <f t="shared" si="61"/>
        <v>-1</v>
      </c>
      <c r="IZ23" s="1042">
        <v>1.27</v>
      </c>
      <c r="JA23" s="913">
        <v>0.88</v>
      </c>
      <c r="JB23" s="913"/>
      <c r="JC23" s="913">
        <v>0.98499999999999999</v>
      </c>
      <c r="JD23" s="913"/>
      <c r="JE23" s="913"/>
      <c r="JF23" s="913"/>
      <c r="JG23" s="913">
        <v>1.0129999999999999</v>
      </c>
      <c r="JH23" s="913">
        <v>0.88</v>
      </c>
      <c r="JI23" s="913"/>
      <c r="JJ23" s="913"/>
      <c r="JK23" s="53"/>
      <c r="JL23" s="913"/>
      <c r="JM23" s="53"/>
      <c r="JN23" s="53"/>
      <c r="JO23" s="913"/>
      <c r="JP23" s="913"/>
      <c r="JQ23" s="53"/>
      <c r="JR23" s="53"/>
      <c r="JS23" s="53"/>
      <c r="JT23" s="53"/>
      <c r="JU23" s="53"/>
      <c r="JV23" s="53"/>
      <c r="JW23" s="53">
        <v>0.88</v>
      </c>
      <c r="JX23" s="53"/>
      <c r="JY23" s="53"/>
      <c r="JZ23" s="53"/>
      <c r="KA23" s="53"/>
      <c r="KB23" s="53"/>
      <c r="KC23" s="53"/>
      <c r="KD23" s="53">
        <v>0.88</v>
      </c>
      <c r="KE23" s="53"/>
      <c r="KF23" s="53"/>
      <c r="KG23" s="53"/>
      <c r="KH23" s="53"/>
      <c r="KI23" s="53"/>
      <c r="KJ23" s="53"/>
      <c r="KK23" s="53">
        <v>1.28</v>
      </c>
      <c r="KL23" s="53"/>
      <c r="KM23" s="53">
        <v>0.88</v>
      </c>
      <c r="KN23" s="53"/>
      <c r="KO23" s="53"/>
      <c r="KP23" s="53"/>
      <c r="KQ23" s="27"/>
      <c r="KR23" s="27"/>
      <c r="KS23" s="27"/>
      <c r="KT23" s="27"/>
      <c r="KU23" s="27"/>
      <c r="KV23" s="27">
        <v>0.88</v>
      </c>
      <c r="KW23" s="53"/>
      <c r="KX23" s="27"/>
      <c r="KY23" s="221">
        <v>1.29</v>
      </c>
      <c r="KZ23" s="27"/>
      <c r="LA23" s="27"/>
      <c r="LB23" s="27"/>
      <c r="LC23" s="27"/>
      <c r="LD23" s="27"/>
      <c r="LE23" s="53">
        <v>0.88</v>
      </c>
      <c r="LF23" s="27"/>
      <c r="LG23" s="27"/>
      <c r="LH23" s="27"/>
      <c r="LI23" s="27"/>
      <c r="LJ23" s="27"/>
      <c r="LK23" s="27"/>
      <c r="LL23" s="27"/>
      <c r="LM23" s="27"/>
      <c r="LN23" s="27"/>
      <c r="LO23" s="27"/>
      <c r="LP23" s="27"/>
      <c r="LQ23" s="27"/>
      <c r="LR23" s="53">
        <v>0.88</v>
      </c>
      <c r="LS23" s="53"/>
      <c r="LT23" s="913"/>
      <c r="LU23" s="53"/>
      <c r="LV23" s="385">
        <v>1.29</v>
      </c>
      <c r="LW23" s="1025"/>
      <c r="LX23" s="1025"/>
      <c r="LY23" s="53"/>
      <c r="LZ23" s="53"/>
      <c r="MA23" s="191">
        <v>1.84</v>
      </c>
      <c r="MB23" s="27"/>
      <c r="MC23" s="53">
        <v>0.88</v>
      </c>
      <c r="MD23" s="1042"/>
      <c r="ME23" s="913"/>
      <c r="MF23" s="53"/>
      <c r="MG23" s="53"/>
      <c r="MH23" s="27"/>
      <c r="MI23" s="27"/>
      <c r="MJ23" s="27"/>
      <c r="MK23" s="27"/>
      <c r="ML23" s="27"/>
      <c r="MM23" s="221">
        <v>1.61</v>
      </c>
      <c r="MN23" s="53"/>
      <c r="MO23" s="53">
        <v>0.88</v>
      </c>
      <c r="MP23" s="53"/>
      <c r="MQ23" s="53"/>
      <c r="MR23" s="53"/>
      <c r="MS23" s="53"/>
      <c r="MT23" s="53"/>
      <c r="MU23" s="53"/>
      <c r="MV23" s="875"/>
      <c r="MW23" s="53"/>
      <c r="MX23" s="875">
        <v>1.26</v>
      </c>
      <c r="MY23" s="53"/>
      <c r="MZ23" s="53"/>
      <c r="NA23" s="53">
        <v>0.88</v>
      </c>
      <c r="NB23" s="53"/>
      <c r="NC23" s="875">
        <v>1.33</v>
      </c>
      <c r="ND23" s="1025"/>
      <c r="NE23" s="1025"/>
      <c r="NF23" s="53"/>
      <c r="NG23" s="896">
        <v>1.25</v>
      </c>
      <c r="NH23" s="896"/>
      <c r="NI23" s="896"/>
      <c r="NJ23" s="896"/>
      <c r="NK23" s="910">
        <v>1.33</v>
      </c>
      <c r="NL23" s="910"/>
      <c r="NM23" s="910">
        <v>1.35</v>
      </c>
      <c r="NN23" s="910"/>
      <c r="NO23" s="53">
        <v>0.88</v>
      </c>
      <c r="NP23" s="896">
        <v>1.36</v>
      </c>
      <c r="NQ23" s="896"/>
      <c r="NR23" s="896"/>
      <c r="NS23" s="896">
        <v>1.37</v>
      </c>
      <c r="NT23" s="896"/>
      <c r="NU23" s="896"/>
      <c r="NV23" s="53">
        <v>0.94</v>
      </c>
      <c r="NW23" s="53"/>
      <c r="NX23" s="53"/>
      <c r="NY23" s="53"/>
      <c r="NZ23" s="53"/>
      <c r="OA23" s="27"/>
      <c r="OB23" s="53">
        <v>1.27</v>
      </c>
      <c r="OC23" s="1047">
        <v>0.99</v>
      </c>
      <c r="OD23" s="53">
        <v>0.88</v>
      </c>
      <c r="OE23" s="53"/>
      <c r="OF23" s="53"/>
      <c r="OG23" s="1047">
        <v>0.99</v>
      </c>
      <c r="OH23" s="390"/>
      <c r="OI23" s="53"/>
      <c r="OJ23" s="53"/>
      <c r="OK23" s="53"/>
      <c r="OL23" s="53"/>
      <c r="OM23" s="1047">
        <v>0.98</v>
      </c>
      <c r="ON23" s="53"/>
      <c r="OO23" s="53"/>
      <c r="OP23" s="53"/>
      <c r="OQ23" s="53"/>
      <c r="OR23" s="1047"/>
      <c r="OS23" s="1047"/>
      <c r="OT23" s="53"/>
      <c r="OU23" s="1038">
        <v>0.99</v>
      </c>
      <c r="OV23" s="1038"/>
      <c r="OW23" s="1038"/>
      <c r="OX23" s="1038"/>
      <c r="OY23" s="1038"/>
      <c r="OZ23" s="1038"/>
      <c r="PA23" s="53"/>
      <c r="PB23" s="53"/>
      <c r="PC23" s="53">
        <v>1.27</v>
      </c>
      <c r="PD23" s="1047">
        <v>0.99</v>
      </c>
      <c r="PE23" s="53">
        <v>0.88</v>
      </c>
      <c r="PF23" s="1047">
        <v>1</v>
      </c>
      <c r="PG23" s="53"/>
      <c r="PH23" s="53"/>
      <c r="PI23" s="1047">
        <v>1</v>
      </c>
      <c r="PJ23" s="53">
        <v>1.27</v>
      </c>
      <c r="PK23" s="1047">
        <v>0.99</v>
      </c>
      <c r="PL23" s="53">
        <v>0.88</v>
      </c>
      <c r="PM23" s="53"/>
      <c r="PN23" s="53"/>
      <c r="PO23" s="1047">
        <v>1.03</v>
      </c>
      <c r="PP23" s="53"/>
      <c r="PQ23" s="53"/>
      <c r="PR23" s="1038">
        <v>0.99</v>
      </c>
      <c r="PS23" s="53"/>
      <c r="PT23" s="53"/>
      <c r="PU23" s="53"/>
      <c r="PV23" s="53"/>
      <c r="PW23" s="1047">
        <v>1.26</v>
      </c>
      <c r="PX23" s="53"/>
      <c r="PY23" s="53"/>
      <c r="PZ23" s="1047">
        <v>1.28</v>
      </c>
      <c r="QA23" s="1047"/>
      <c r="QB23" s="894">
        <f t="shared" si="23"/>
        <v>-1</v>
      </c>
      <c r="QC23" s="53">
        <v>1.28</v>
      </c>
      <c r="QD23" s="913">
        <v>0.89</v>
      </c>
      <c r="QE23" s="913"/>
      <c r="QF23" s="913"/>
      <c r="QG23" s="913"/>
      <c r="QH23" s="913"/>
      <c r="QI23" s="913">
        <v>1.0940000000000001</v>
      </c>
      <c r="QJ23" s="204">
        <v>0.89</v>
      </c>
      <c r="QK23" s="204"/>
      <c r="QL23" s="204"/>
      <c r="QM23" s="1025"/>
      <c r="QN23" s="1025"/>
      <c r="QO23" s="1025"/>
      <c r="QP23" s="390"/>
      <c r="QQ23" s="1025"/>
      <c r="QR23" s="1025"/>
      <c r="QS23" s="376"/>
      <c r="QT23" s="626"/>
      <c r="QU23" s="376"/>
      <c r="QV23" s="376"/>
      <c r="QW23" s="53">
        <v>0.89</v>
      </c>
      <c r="QX23" s="53"/>
      <c r="QY23" s="53">
        <v>1.28</v>
      </c>
      <c r="QZ23" s="53"/>
      <c r="RA23" s="53"/>
      <c r="RB23" s="53"/>
      <c r="RC23" s="53"/>
      <c r="RD23" s="53">
        <v>0.89</v>
      </c>
      <c r="RE23" s="53"/>
      <c r="RF23" s="53"/>
      <c r="RG23" s="53"/>
      <c r="RH23" s="53"/>
      <c r="RI23" s="53"/>
      <c r="RJ23" s="53"/>
      <c r="RK23" s="53"/>
      <c r="RL23" s="53"/>
      <c r="RM23" s="53">
        <v>0.89</v>
      </c>
      <c r="RN23" s="53"/>
      <c r="RO23" s="191">
        <v>1.34</v>
      </c>
      <c r="RP23" s="53"/>
      <c r="RQ23" s="27"/>
      <c r="RR23" s="27"/>
      <c r="RS23" s="27"/>
      <c r="RT23" s="27"/>
      <c r="RU23" s="27"/>
      <c r="RV23" s="27">
        <v>0.89</v>
      </c>
      <c r="RW23" s="53"/>
      <c r="RX23" s="27"/>
      <c r="RY23" s="27"/>
      <c r="RZ23" s="221">
        <v>1.24</v>
      </c>
      <c r="SA23" s="27"/>
      <c r="SB23" s="27"/>
      <c r="SC23" s="27"/>
      <c r="SD23" s="27"/>
      <c r="SE23" s="27"/>
      <c r="SF23" s="53">
        <v>0.89</v>
      </c>
      <c r="SG23" s="27"/>
      <c r="SH23" s="27"/>
      <c r="SI23" s="27"/>
      <c r="SJ23" s="27"/>
      <c r="SK23" s="27"/>
      <c r="SL23" s="27"/>
      <c r="SM23" s="27"/>
      <c r="SN23" s="27"/>
      <c r="SO23" s="27"/>
      <c r="SP23" s="27"/>
      <c r="SQ23" s="53">
        <v>1.3</v>
      </c>
      <c r="SR23" s="53">
        <v>0.89</v>
      </c>
      <c r="SS23" s="27"/>
      <c r="ST23" s="27"/>
      <c r="SU23" s="27"/>
      <c r="SV23" s="27"/>
      <c r="SW23" s="27"/>
      <c r="SX23" s="27"/>
      <c r="SY23" s="27"/>
      <c r="SZ23" s="221">
        <v>1.84</v>
      </c>
      <c r="TA23" s="53"/>
      <c r="TB23" s="53"/>
      <c r="TC23" s="53">
        <v>0.89</v>
      </c>
      <c r="TD23" s="27"/>
      <c r="TE23" s="53"/>
      <c r="TF23" s="53"/>
      <c r="TG23" s="191">
        <v>1.66</v>
      </c>
      <c r="TH23" s="27"/>
      <c r="TI23" s="53"/>
      <c r="TJ23" s="27"/>
      <c r="TK23" s="53"/>
      <c r="TL23" s="376"/>
      <c r="TM23" s="53">
        <v>0.89</v>
      </c>
      <c r="TN23" s="53"/>
      <c r="TO23" s="53"/>
      <c r="TP23" s="53"/>
      <c r="TQ23" s="53"/>
      <c r="TR23" s="53"/>
      <c r="TS23" s="53"/>
      <c r="TT23" s="53"/>
      <c r="TU23" s="53"/>
      <c r="TV23" s="53"/>
      <c r="TW23" s="53"/>
      <c r="TX23" s="875">
        <v>1.38</v>
      </c>
      <c r="TY23" s="53">
        <v>0.89</v>
      </c>
      <c r="TZ23" s="53"/>
      <c r="UA23" s="53"/>
      <c r="UB23" s="53"/>
      <c r="UC23" s="53"/>
      <c r="UD23" s="53"/>
      <c r="UE23" s="53"/>
      <c r="UF23" s="53"/>
      <c r="UG23" s="910">
        <v>1.24</v>
      </c>
      <c r="UH23" s="27"/>
      <c r="UI23" s="910">
        <v>1.36</v>
      </c>
      <c r="UJ23" s="910"/>
      <c r="UK23" s="910"/>
      <c r="UL23" s="53">
        <v>0.89</v>
      </c>
      <c r="UM23" s="390"/>
      <c r="UN23" s="390"/>
      <c r="UO23" s="390"/>
      <c r="UP23" s="390"/>
      <c r="UQ23" s="390"/>
      <c r="UR23" s="390">
        <v>0.97</v>
      </c>
      <c r="US23" s="390"/>
      <c r="UT23" s="27"/>
      <c r="UU23" s="27"/>
      <c r="UV23" s="27"/>
      <c r="UW23" s="910">
        <v>1.25</v>
      </c>
      <c r="UX23" s="53">
        <v>1.28</v>
      </c>
      <c r="UY23" s="1047">
        <v>0.98</v>
      </c>
      <c r="UZ23" s="53">
        <v>0.89</v>
      </c>
      <c r="VA23" s="910"/>
      <c r="VB23" s="27"/>
      <c r="VC23" s="27"/>
      <c r="VD23" s="27"/>
      <c r="VE23" s="53"/>
      <c r="VF23" s="53"/>
      <c r="VG23" s="1047">
        <v>0.97</v>
      </c>
      <c r="VH23" s="53"/>
      <c r="VI23" s="53"/>
      <c r="VJ23" s="1047">
        <v>0.99</v>
      </c>
      <c r="VK23" s="53"/>
      <c r="VL23" s="53"/>
      <c r="VM23" s="53"/>
      <c r="VN23" s="53"/>
      <c r="VO23" s="1047">
        <v>0.97899999999999998</v>
      </c>
      <c r="VP23" s="1047"/>
      <c r="VQ23" s="53"/>
      <c r="VR23" s="53"/>
      <c r="VS23" s="53"/>
      <c r="VT23" s="27"/>
      <c r="VU23" s="1047">
        <v>0.99</v>
      </c>
      <c r="VV23" s="1190"/>
      <c r="VW23" s="1190"/>
      <c r="VX23" s="53"/>
      <c r="VY23" s="53"/>
      <c r="VZ23" s="1047">
        <v>0.99</v>
      </c>
      <c r="WA23" s="53">
        <v>1.28</v>
      </c>
      <c r="WB23" s="1047">
        <v>0.98</v>
      </c>
      <c r="WC23" s="53">
        <v>0.89</v>
      </c>
      <c r="WD23" s="53"/>
      <c r="WE23" s="1047">
        <v>1</v>
      </c>
      <c r="WF23" s="53"/>
      <c r="WG23" s="53"/>
      <c r="WH23" s="53">
        <v>1.28</v>
      </c>
      <c r="WI23" s="1047">
        <v>0.98</v>
      </c>
      <c r="WJ23" s="53">
        <v>0.89</v>
      </c>
      <c r="WK23" s="53"/>
      <c r="WL23" s="53"/>
      <c r="WM23" s="53"/>
      <c r="WN23" s="53"/>
      <c r="WO23" s="1038">
        <v>1</v>
      </c>
      <c r="WP23" s="53"/>
      <c r="WQ23" s="53"/>
      <c r="WR23" s="53"/>
      <c r="WS23" s="53"/>
      <c r="WT23" s="53"/>
      <c r="WU23" s="53"/>
      <c r="WV23" s="53"/>
      <c r="WW23" s="53"/>
      <c r="WX23" s="894">
        <f t="shared" si="24"/>
        <v>-1</v>
      </c>
      <c r="WY23" s="1042">
        <v>1.28</v>
      </c>
      <c r="WZ23" s="913">
        <v>0.89</v>
      </c>
      <c r="XA23" s="913">
        <v>1.29</v>
      </c>
      <c r="XB23" s="913">
        <v>0.94899999999999995</v>
      </c>
      <c r="XC23" s="913">
        <v>0.95899999999999996</v>
      </c>
      <c r="XD23" s="53">
        <v>0.94599999999999995</v>
      </c>
      <c r="XE23" s="53">
        <v>0.95599999999999996</v>
      </c>
      <c r="XF23" s="53">
        <v>0.89</v>
      </c>
      <c r="XG23" s="204"/>
      <c r="XH23" s="204"/>
      <c r="XI23" s="53"/>
      <c r="XJ23" s="53"/>
      <c r="XK23" s="53"/>
      <c r="XL23" s="53"/>
      <c r="XM23" s="53"/>
      <c r="XN23" s="53"/>
      <c r="XO23" s="53">
        <v>1.02</v>
      </c>
      <c r="XP23" s="53"/>
      <c r="XQ23" s="53"/>
      <c r="XR23" s="53"/>
      <c r="XS23" s="53">
        <v>0.89</v>
      </c>
      <c r="XT23" s="53"/>
      <c r="XU23" s="53"/>
      <c r="XV23" s="53">
        <v>0.98</v>
      </c>
      <c r="XW23" s="53">
        <v>0.89</v>
      </c>
      <c r="XX23" s="53"/>
      <c r="XY23" s="53"/>
      <c r="XZ23" s="53">
        <v>0.98</v>
      </c>
      <c r="YA23" s="53">
        <v>0.89</v>
      </c>
      <c r="YB23" s="53"/>
      <c r="YC23" s="53">
        <v>1.35</v>
      </c>
      <c r="YD23" s="53"/>
      <c r="YE23" s="53">
        <v>0.95799999999999996</v>
      </c>
      <c r="YF23" s="53">
        <v>0.97599999999999998</v>
      </c>
      <c r="YG23" s="53"/>
      <c r="YH23" s="53"/>
      <c r="YI23" s="53">
        <v>0.89</v>
      </c>
      <c r="YJ23" s="53"/>
      <c r="YK23" s="53"/>
      <c r="YL23" s="53"/>
      <c r="YM23" s="27"/>
      <c r="YN23" s="191">
        <v>1.21</v>
      </c>
      <c r="YO23" s="27"/>
      <c r="YP23" s="53"/>
      <c r="YQ23" s="53"/>
      <c r="YR23" s="53"/>
      <c r="YS23" s="27">
        <v>0.89</v>
      </c>
      <c r="YT23" s="27"/>
      <c r="YU23" s="27"/>
      <c r="YV23" s="53"/>
      <c r="YW23" s="27"/>
      <c r="YX23" s="27"/>
      <c r="YY23" s="27"/>
      <c r="YZ23" s="27"/>
      <c r="ZA23" s="27"/>
      <c r="ZB23" s="27"/>
      <c r="ZC23" s="53">
        <v>0.89</v>
      </c>
      <c r="ZD23" s="27"/>
      <c r="ZE23" s="27"/>
      <c r="ZF23" s="27"/>
      <c r="ZG23" s="27"/>
      <c r="ZH23" s="27"/>
      <c r="ZI23" s="27"/>
      <c r="ZJ23" s="972">
        <v>1.29</v>
      </c>
      <c r="ZK23" s="972"/>
      <c r="ZL23" s="385"/>
      <c r="ZM23" s="978"/>
      <c r="ZN23" s="1042">
        <v>0.89</v>
      </c>
      <c r="ZO23" s="972"/>
      <c r="ZP23" s="972"/>
      <c r="ZQ23" s="972"/>
      <c r="ZR23" s="972">
        <v>1.29</v>
      </c>
      <c r="ZS23" s="972"/>
      <c r="ZT23" s="972"/>
      <c r="ZU23" s="972"/>
      <c r="ZV23" s="972"/>
      <c r="ZW23" s="27"/>
      <c r="ZX23" s="972"/>
      <c r="ZY23" s="972"/>
      <c r="ZZ23" s="221">
        <v>1.7</v>
      </c>
      <c r="AAA23" s="53">
        <v>0.89</v>
      </c>
      <c r="AAB23" s="221"/>
      <c r="AAC23" s="221"/>
      <c r="AAD23" s="53"/>
      <c r="AAE23" s="27"/>
      <c r="AAF23" s="27"/>
      <c r="AAG23" s="191">
        <v>1.58</v>
      </c>
      <c r="AAH23" s="27"/>
      <c r="AAI23" s="27"/>
      <c r="AAJ23" s="27"/>
      <c r="AAK23" s="27"/>
      <c r="AAL23" s="53">
        <v>0.89</v>
      </c>
      <c r="AAM23" s="53"/>
      <c r="AAN23" s="53"/>
      <c r="AAO23" s="53"/>
      <c r="AAP23" s="53"/>
      <c r="AAQ23" s="53"/>
      <c r="AAR23" s="53"/>
      <c r="AAS23" s="53"/>
      <c r="AAT23" s="53"/>
      <c r="AAU23" s="53"/>
      <c r="AAV23" s="53"/>
      <c r="AAW23" s="53">
        <v>0.89</v>
      </c>
      <c r="AAX23" s="875">
        <v>1.38</v>
      </c>
      <c r="AAY23" s="53"/>
      <c r="AAZ23" s="53"/>
      <c r="ABA23" s="53"/>
      <c r="ABB23" s="53"/>
      <c r="ABC23" s="53"/>
      <c r="ABD23" s="53"/>
      <c r="ABE23" s="53"/>
      <c r="ABF23" s="910">
        <v>1.38</v>
      </c>
      <c r="ABG23" s="27"/>
      <c r="ABH23" s="910">
        <v>1.36</v>
      </c>
      <c r="ABI23" s="910"/>
      <c r="ABJ23" s="910"/>
      <c r="ABK23" s="53">
        <v>0.89</v>
      </c>
      <c r="ABL23" s="390"/>
      <c r="ABM23" s="390"/>
      <c r="ABN23" s="390"/>
      <c r="ABO23" s="390"/>
      <c r="ABP23" s="390"/>
      <c r="ABQ23" s="390">
        <v>0.90900000000000003</v>
      </c>
      <c r="ABR23" s="910"/>
      <c r="ABS23" s="27">
        <v>0.91800000000000004</v>
      </c>
      <c r="ABT23" s="27">
        <v>0.90400000000000003</v>
      </c>
      <c r="ABU23" s="27">
        <v>0.91</v>
      </c>
      <c r="ABV23" s="27">
        <v>0.89700000000000002</v>
      </c>
      <c r="ABW23" s="53">
        <v>1.28</v>
      </c>
      <c r="ABX23" s="1047"/>
      <c r="ABY23" s="53">
        <v>0.89</v>
      </c>
      <c r="ABZ23" s="53">
        <v>0.90200000000000002</v>
      </c>
      <c r="ACA23" s="53">
        <v>0.91200000000000003</v>
      </c>
      <c r="ACB23" s="27">
        <v>0.91800000000000004</v>
      </c>
      <c r="ACC23" s="27">
        <v>0.93100000000000005</v>
      </c>
      <c r="ACD23" s="53">
        <v>0.92</v>
      </c>
      <c r="ACE23" s="53">
        <v>0.92100000000000004</v>
      </c>
      <c r="ACF23" s="53">
        <v>0.93799999999999994</v>
      </c>
      <c r="ACG23" s="53">
        <v>0.93100000000000005</v>
      </c>
      <c r="ACH23" s="1047"/>
      <c r="ACI23" s="53">
        <v>0.94</v>
      </c>
      <c r="ACJ23" s="53">
        <v>0.92</v>
      </c>
      <c r="ACK23" s="53">
        <v>0.92300000000000004</v>
      </c>
      <c r="ACL23" s="53">
        <v>0.92800000000000005</v>
      </c>
      <c r="ACM23" s="53">
        <v>0.92</v>
      </c>
      <c r="ACN23" s="53">
        <v>0.92100000000000004</v>
      </c>
      <c r="ACO23" s="53">
        <v>0.93</v>
      </c>
      <c r="ACP23" s="53">
        <v>0.92</v>
      </c>
      <c r="ACQ23" s="53">
        <v>0.91</v>
      </c>
      <c r="ACR23" s="53">
        <v>0.93899999999999995</v>
      </c>
      <c r="ACS23" s="53">
        <v>0.95299999999999996</v>
      </c>
      <c r="ACT23" s="53">
        <v>0.94</v>
      </c>
      <c r="ACU23" s="53">
        <v>0.92700000000000005</v>
      </c>
      <c r="ACV23" s="1038"/>
      <c r="ACW23" s="53">
        <v>0.94599999999999995</v>
      </c>
      <c r="ACX23" s="53">
        <v>0.94699999999999995</v>
      </c>
      <c r="ACY23" s="53">
        <v>1.28</v>
      </c>
      <c r="ACZ23" s="1047"/>
      <c r="ADA23" s="53">
        <v>0.89</v>
      </c>
      <c r="ADB23" s="53">
        <v>0.93899999999999995</v>
      </c>
      <c r="ADC23" s="53">
        <v>0.96199999999999997</v>
      </c>
      <c r="ADD23" s="53">
        <v>0.95199999999999996</v>
      </c>
      <c r="ADE23" s="53">
        <v>1.28</v>
      </c>
      <c r="ADF23" s="1047"/>
      <c r="ADG23" s="53">
        <v>0.89</v>
      </c>
      <c r="ADH23" s="53">
        <v>0.95399999999999996</v>
      </c>
      <c r="ADI23" s="53">
        <v>0.94799999999999995</v>
      </c>
      <c r="ADJ23" s="53">
        <v>0.96199999999999997</v>
      </c>
      <c r="ADK23" s="53">
        <v>0.94499999999999995</v>
      </c>
      <c r="ADL23" s="53">
        <v>0.96399999999999997</v>
      </c>
      <c r="ADM23" s="53">
        <v>0.96</v>
      </c>
      <c r="ADN23" s="53">
        <v>0.96599999999999997</v>
      </c>
      <c r="ADO23" s="53"/>
      <c r="ADP23" s="53"/>
      <c r="ADQ23" s="53"/>
      <c r="ADR23" s="53"/>
      <c r="ADS23" s="53"/>
      <c r="ADT23" s="53"/>
      <c r="ADU23" s="913"/>
      <c r="ADV23" s="53">
        <v>1.28</v>
      </c>
      <c r="ADW23" s="1047"/>
      <c r="ADX23" s="53">
        <v>0.89</v>
      </c>
      <c r="ADY23" s="27"/>
      <c r="ADZ23" s="380">
        <f t="shared" si="25"/>
        <v>-1</v>
      </c>
      <c r="AEA23" s="1042">
        <v>1.25</v>
      </c>
      <c r="AEB23" s="913">
        <v>0.88</v>
      </c>
      <c r="AEC23" s="913"/>
      <c r="AED23" s="913"/>
      <c r="AEE23" s="913"/>
      <c r="AEF23" s="913">
        <v>1.224</v>
      </c>
      <c r="AEG23" s="913">
        <v>0.88</v>
      </c>
      <c r="AEH23" s="913"/>
      <c r="AEI23" s="913"/>
      <c r="AEJ23" s="913"/>
      <c r="AEK23" s="53"/>
      <c r="AEL23" s="53"/>
      <c r="AEM23" s="913"/>
      <c r="AEN23" s="53"/>
      <c r="AEO23" s="53"/>
      <c r="AEP23" s="53"/>
      <c r="AEQ23" s="53"/>
      <c r="AER23" s="53"/>
      <c r="AES23" s="53"/>
      <c r="AET23" s="53"/>
      <c r="AEU23" s="53">
        <v>0.88</v>
      </c>
      <c r="AEV23" s="53"/>
      <c r="AEW23" s="53"/>
      <c r="AEX23" s="53"/>
      <c r="AEY23" s="53"/>
      <c r="AEZ23" s="53"/>
      <c r="AFA23" s="53">
        <v>0.88</v>
      </c>
      <c r="AFB23" s="191">
        <v>1.34</v>
      </c>
      <c r="AFC23" s="191"/>
      <c r="AFD23" s="53">
        <v>0.88</v>
      </c>
      <c r="AFE23" s="53"/>
      <c r="AFF23" s="53"/>
      <c r="AFG23" s="53"/>
      <c r="AFH23" s="53">
        <v>1.27</v>
      </c>
      <c r="AFI23" s="27"/>
      <c r="AFJ23" s="53"/>
      <c r="AFK23" s="53"/>
      <c r="AFL23" s="53"/>
      <c r="AFM23" s="53">
        <v>0.88</v>
      </c>
      <c r="AFN23" s="53"/>
      <c r="AFO23" s="53"/>
      <c r="AFP23" s="53"/>
      <c r="AFQ23" s="27"/>
      <c r="AFR23" s="27"/>
      <c r="AFS23" s="27">
        <v>1.35</v>
      </c>
      <c r="AFT23" s="27"/>
      <c r="AFU23" s="53"/>
      <c r="AFV23" s="53"/>
      <c r="AFW23" s="27">
        <v>0.88</v>
      </c>
      <c r="AFX23" s="53"/>
      <c r="AFY23" s="27"/>
      <c r="AFZ23" s="53"/>
      <c r="AGA23" s="27"/>
      <c r="AGB23" s="53"/>
      <c r="AGC23" s="53">
        <v>1.2</v>
      </c>
      <c r="AGD23" s="53"/>
      <c r="AGE23" s="375">
        <v>1.22</v>
      </c>
      <c r="AGF23" s="377"/>
      <c r="AGG23" s="53">
        <v>0.88</v>
      </c>
      <c r="AGH23" s="375"/>
      <c r="AGI23" s="375"/>
      <c r="AGJ23" s="375"/>
      <c r="AGK23" s="979">
        <v>1.31</v>
      </c>
      <c r="AGL23" s="375"/>
      <c r="AGM23" s="375"/>
      <c r="AGN23" s="375"/>
      <c r="AGO23" s="375"/>
      <c r="AGP23" s="375"/>
      <c r="AGQ23" s="375"/>
      <c r="AGR23" s="375"/>
      <c r="AGS23" s="53">
        <v>0.88</v>
      </c>
      <c r="AGT23" s="972"/>
      <c r="AGU23" s="972"/>
      <c r="AGV23" s="972"/>
      <c r="AGW23" s="972"/>
      <c r="AGX23" s="972"/>
      <c r="AGY23" s="27"/>
      <c r="AGZ23" s="27"/>
      <c r="AHA23" s="27"/>
      <c r="AHB23" s="27"/>
      <c r="AHC23" s="27">
        <v>0.88</v>
      </c>
      <c r="AHD23" s="27"/>
      <c r="AHE23" s="27"/>
      <c r="AHF23" s="53"/>
      <c r="AHG23" s="27"/>
      <c r="AHH23" s="27"/>
      <c r="AHI23" s="27"/>
      <c r="AHJ23" s="27"/>
      <c r="AHK23" s="27"/>
      <c r="AHL23" s="221">
        <v>1.75</v>
      </c>
      <c r="AHM23" s="973"/>
      <c r="AHN23" s="221"/>
      <c r="AHO23" s="53">
        <v>0.88</v>
      </c>
      <c r="AHP23" s="53"/>
      <c r="AHQ23" s="53"/>
      <c r="AHR23" s="53"/>
      <c r="AHS23" s="53"/>
      <c r="AHT23" s="53"/>
      <c r="AHU23" s="53"/>
      <c r="AHV23" s="53"/>
      <c r="AHW23" s="53"/>
      <c r="AHX23" s="53"/>
      <c r="AHY23" s="53">
        <v>0.88</v>
      </c>
      <c r="AHZ23" s="53"/>
      <c r="AIA23" s="53"/>
      <c r="AIB23" s="53"/>
      <c r="AIC23" s="53"/>
      <c r="AID23" s="53"/>
      <c r="AIE23" s="53"/>
      <c r="AIF23" s="53"/>
      <c r="AIG23" s="910">
        <v>1.35</v>
      </c>
      <c r="AIH23" s="910"/>
      <c r="AII23" s="910"/>
      <c r="AIJ23" s="910"/>
      <c r="AIK23" s="53">
        <v>0.88</v>
      </c>
      <c r="AIL23" s="390"/>
      <c r="AIM23" s="390"/>
      <c r="AIN23" s="390"/>
      <c r="AIO23" s="390"/>
      <c r="AIP23" s="390"/>
      <c r="AIQ23" s="390"/>
      <c r="AIR23" s="910"/>
      <c r="AIS23" s="27"/>
      <c r="AIT23" s="27"/>
      <c r="AIU23" s="27"/>
      <c r="AIV23" s="910">
        <v>1.34</v>
      </c>
      <c r="AIW23" s="53">
        <v>1.25</v>
      </c>
      <c r="AIX23" s="1047">
        <v>1.08</v>
      </c>
      <c r="AIY23" s="53">
        <v>0.88</v>
      </c>
      <c r="AIZ23" s="910"/>
      <c r="AJA23" s="984"/>
      <c r="AJB23" s="27"/>
      <c r="AJC23" s="27"/>
      <c r="AJD23" s="984">
        <v>1.07</v>
      </c>
      <c r="AJE23" s="27"/>
      <c r="AJF23" s="53"/>
      <c r="AJG23" s="53"/>
      <c r="AJH23" s="53"/>
      <c r="AJI23" s="53"/>
      <c r="AJJ23" s="1047">
        <v>1.06</v>
      </c>
      <c r="AJK23" s="53"/>
      <c r="AJL23" s="53"/>
      <c r="AJM23" s="53"/>
      <c r="AJN23" s="53"/>
      <c r="AJO23" s="1047">
        <v>1.08</v>
      </c>
      <c r="AJP23" s="1047"/>
      <c r="AJQ23" s="1047"/>
      <c r="AJR23" s="53"/>
      <c r="AJS23" s="53"/>
      <c r="AJT23" s="53"/>
      <c r="AJU23" s="53"/>
      <c r="AJV23" s="53"/>
      <c r="AJW23" s="53"/>
      <c r="AJX23" s="53"/>
      <c r="AJY23" s="1038">
        <v>1.08</v>
      </c>
      <c r="AJZ23" s="53"/>
      <c r="AKA23" s="53"/>
      <c r="AKB23" s="1047">
        <v>1.08</v>
      </c>
      <c r="AKC23" s="53">
        <v>1.25</v>
      </c>
      <c r="AKD23" s="1047">
        <v>1.08</v>
      </c>
      <c r="AKE23" s="53">
        <v>0.88</v>
      </c>
      <c r="AKF23" s="53"/>
      <c r="AKG23" s="53"/>
      <c r="AKH23" s="53"/>
      <c r="AKI23" s="53">
        <v>1.25</v>
      </c>
      <c r="AKJ23" s="1047">
        <v>1.08</v>
      </c>
      <c r="AKK23" s="53">
        <v>0.88</v>
      </c>
      <c r="AKL23" s="53"/>
      <c r="AKM23" s="53"/>
      <c r="AKN23" s="1047">
        <v>1.1200000000000001</v>
      </c>
      <c r="AKO23" s="53"/>
      <c r="AKP23" s="53"/>
      <c r="AKQ23" s="53"/>
      <c r="AKR23" s="53"/>
      <c r="AKS23" s="53"/>
      <c r="AKT23" s="1037">
        <v>1.42</v>
      </c>
      <c r="AKU23" s="1037"/>
      <c r="AKV23" s="1037"/>
      <c r="AKW23" s="1037"/>
      <c r="AKX23" s="53"/>
      <c r="AKY23" s="53"/>
      <c r="AKZ23" s="53"/>
      <c r="ALA23" s="53"/>
      <c r="ALB23" s="53"/>
      <c r="ALC23" s="53">
        <v>1.25</v>
      </c>
      <c r="ALD23" s="1047">
        <v>1.08</v>
      </c>
      <c r="ALE23" s="53">
        <v>0.88</v>
      </c>
      <c r="ALF23" s="53"/>
      <c r="ALG23" s="53"/>
      <c r="ALH23" s="53"/>
      <c r="ALI23" s="53"/>
      <c r="ALJ23" s="1047">
        <v>1.08</v>
      </c>
      <c r="ALK23" s="53">
        <v>0.88</v>
      </c>
      <c r="ALL23" s="53"/>
      <c r="ALM23" s="53"/>
      <c r="ALN23" s="53"/>
      <c r="ALO23" s="53"/>
      <c r="ALP23" s="53"/>
      <c r="ALQ23" s="1047">
        <v>1.08</v>
      </c>
      <c r="ALR23" s="53">
        <v>0.88</v>
      </c>
      <c r="ALS23" s="53"/>
      <c r="ALT23" s="53"/>
      <c r="ALU23" s="53"/>
      <c r="ALV23" s="53"/>
      <c r="ALW23" s="1047">
        <v>1.08</v>
      </c>
      <c r="ALX23" s="53">
        <v>0.88</v>
      </c>
      <c r="ALY23" s="53"/>
      <c r="ALZ23" s="1047">
        <v>1.08</v>
      </c>
      <c r="AMA23" s="53">
        <v>0.88</v>
      </c>
      <c r="AMB23" s="53"/>
      <c r="AMC23" s="53"/>
      <c r="AMD23" s="53"/>
      <c r="AME23" s="1047">
        <v>1.08</v>
      </c>
      <c r="AMF23" s="53">
        <v>0.88</v>
      </c>
      <c r="AMG23" s="53"/>
      <c r="AMH23" s="53"/>
      <c r="AMI23" s="896">
        <v>1.17</v>
      </c>
      <c r="AMJ23" s="896">
        <v>1.17</v>
      </c>
      <c r="AMK23" s="1047">
        <v>1.08</v>
      </c>
      <c r="AML23" s="53">
        <v>0.88</v>
      </c>
      <c r="AMM23" s="53">
        <v>1.1719999999999999</v>
      </c>
      <c r="AMN23" s="53">
        <v>1.167</v>
      </c>
      <c r="AMO23" s="53">
        <v>1.1879999999999999</v>
      </c>
      <c r="AMP23" s="53"/>
      <c r="AMQ23" s="1047">
        <v>1.08</v>
      </c>
      <c r="AMR23" s="53">
        <v>0.88</v>
      </c>
      <c r="AMS23" s="53">
        <v>1.1930000000000001</v>
      </c>
      <c r="AMT23" s="1047">
        <v>1.08</v>
      </c>
      <c r="AMU23" s="53">
        <v>0.88</v>
      </c>
      <c r="AMV23" s="53">
        <v>1.3280000000000001</v>
      </c>
      <c r="AMW23" s="53">
        <v>1.3520000000000001</v>
      </c>
      <c r="AMX23" s="53">
        <v>1.3620000000000001</v>
      </c>
      <c r="AMY23" s="53">
        <v>1.3380000000000001</v>
      </c>
      <c r="AMZ23" s="53">
        <v>1.351</v>
      </c>
      <c r="ANA23" s="53">
        <v>1.1879999999999999</v>
      </c>
      <c r="ANB23" s="1223">
        <f t="shared" si="27"/>
        <v>0.34999999999999992</v>
      </c>
      <c r="ANC23" s="74">
        <v>1.24</v>
      </c>
      <c r="AND23" s="913">
        <v>1.04</v>
      </c>
      <c r="ANE23" s="913">
        <v>1.0369999999999999</v>
      </c>
      <c r="ANF23" s="913"/>
      <c r="ANG23" s="913">
        <v>0.93799999999999994</v>
      </c>
      <c r="ANH23" s="913">
        <v>0.97099999999999997</v>
      </c>
      <c r="ANI23" s="913">
        <v>0.92300000000000004</v>
      </c>
      <c r="ANJ23" s="913">
        <v>0.92300000000000004</v>
      </c>
      <c r="ANK23" s="204">
        <v>1.04</v>
      </c>
      <c r="ANL23" s="204"/>
      <c r="ANM23" s="204"/>
      <c r="ANN23" s="913">
        <v>1.008</v>
      </c>
      <c r="ANO23" s="53"/>
      <c r="ANP23" s="53">
        <v>1.0329999999999999</v>
      </c>
      <c r="ANQ23" s="53">
        <v>0.99</v>
      </c>
      <c r="ANR23" s="53">
        <v>0.91800000000000004</v>
      </c>
      <c r="ANS23" s="53">
        <v>1.0109999999999999</v>
      </c>
      <c r="ANT23" s="53">
        <v>1.0109999999999999</v>
      </c>
      <c r="ANU23" s="53">
        <v>0.98199999999999998</v>
      </c>
      <c r="ANV23" s="53">
        <v>1.006</v>
      </c>
      <c r="ANW23" s="53">
        <v>0.94699999999999995</v>
      </c>
      <c r="ANX23" s="53"/>
      <c r="ANY23" s="53">
        <v>1.04</v>
      </c>
      <c r="ANZ23" s="53">
        <v>0.95299999999999996</v>
      </c>
      <c r="AOA23" s="53">
        <v>0.92600000000000005</v>
      </c>
      <c r="AOB23" s="53">
        <v>1.006</v>
      </c>
      <c r="AOC23" s="53"/>
      <c r="AOD23" s="53"/>
      <c r="AOE23" s="53">
        <v>1.04</v>
      </c>
      <c r="AOF23" s="53"/>
      <c r="AOG23" s="53">
        <v>0.97599999999999998</v>
      </c>
      <c r="AOH23" s="53">
        <v>1.04</v>
      </c>
      <c r="AOI23" s="53">
        <v>1.1060000000000001</v>
      </c>
      <c r="AOJ23" s="53">
        <v>1.016</v>
      </c>
      <c r="AOK23" s="53">
        <v>0.97199999999999998</v>
      </c>
      <c r="AOL23" s="53"/>
      <c r="AOM23" s="53">
        <v>1.0129999999999999</v>
      </c>
      <c r="AON23" s="53">
        <v>1.0940000000000001</v>
      </c>
      <c r="AOO23" s="53"/>
      <c r="AOP23" s="53">
        <v>1.081</v>
      </c>
      <c r="AOQ23" s="53">
        <v>1.04</v>
      </c>
      <c r="AOR23" s="53">
        <v>1.07</v>
      </c>
      <c r="AOS23" s="53">
        <v>0.96699999999999997</v>
      </c>
      <c r="AOT23" s="53"/>
      <c r="AOU23" s="27">
        <v>1.0760000000000001</v>
      </c>
      <c r="AOV23" s="27">
        <v>1.0509999999999999</v>
      </c>
      <c r="AOW23" s="27">
        <v>1.1060000000000001</v>
      </c>
      <c r="AOX23" s="27">
        <v>0.98799999999999999</v>
      </c>
      <c r="AOY23" s="27">
        <v>0.97699999999999998</v>
      </c>
      <c r="AOZ23" s="27">
        <v>1.04</v>
      </c>
      <c r="APA23" s="53">
        <v>0.98599999999999999</v>
      </c>
      <c r="APB23" s="27">
        <v>0.98799999999999999</v>
      </c>
      <c r="APC23" s="53">
        <v>1.0009999999999999</v>
      </c>
      <c r="APD23" s="27">
        <v>0.97499999999999998</v>
      </c>
      <c r="APE23" s="27">
        <v>0.98399999999999999</v>
      </c>
      <c r="APF23" s="27">
        <v>0.98399999999999999</v>
      </c>
      <c r="APG23" s="27">
        <v>0.97299999999999998</v>
      </c>
      <c r="APH23" s="27">
        <v>0.97899999999999998</v>
      </c>
      <c r="API23" s="973">
        <v>1.04</v>
      </c>
      <c r="APJ23" s="27">
        <v>0.97399999999999998</v>
      </c>
      <c r="APK23" s="27">
        <v>0.98</v>
      </c>
      <c r="APL23" s="27">
        <v>1.014</v>
      </c>
      <c r="APM23" s="27">
        <v>1.0169999999999999</v>
      </c>
      <c r="APN23" s="27">
        <v>1.012</v>
      </c>
      <c r="APO23" s="27">
        <v>1.0049999999999999</v>
      </c>
      <c r="APP23" s="27">
        <v>1.0189999999999999</v>
      </c>
      <c r="APQ23" s="27">
        <v>1.0069999999999999</v>
      </c>
      <c r="APR23" s="53">
        <v>1.0029999999999999</v>
      </c>
      <c r="APS23" s="913"/>
      <c r="APT23" s="53">
        <v>1.0109999999999999</v>
      </c>
      <c r="APU23" s="53">
        <v>1.04</v>
      </c>
      <c r="APV23" s="53">
        <v>1.0109999999999999</v>
      </c>
      <c r="APW23" s="53">
        <v>1.024</v>
      </c>
      <c r="APX23" s="53">
        <v>1.016</v>
      </c>
      <c r="APY23" s="53">
        <v>0.99399999999999999</v>
      </c>
      <c r="APZ23" s="53"/>
      <c r="AQA23" s="53"/>
      <c r="AQB23" s="191">
        <v>1.81</v>
      </c>
      <c r="AQC23" s="53"/>
      <c r="AQD23" s="53"/>
      <c r="AQE23" s="53"/>
      <c r="AQF23" s="53">
        <v>1.04</v>
      </c>
      <c r="AQG23" s="27"/>
      <c r="AQH23" s="53"/>
      <c r="AQI23" s="53"/>
      <c r="AQJ23" s="27"/>
      <c r="AQK23" s="27"/>
      <c r="AQL23" s="221">
        <v>1.63</v>
      </c>
      <c r="AQM23" s="27"/>
      <c r="AQN23" s="27"/>
      <c r="AQO23" s="27"/>
      <c r="AQP23" s="53">
        <v>1.04</v>
      </c>
      <c r="AQQ23" s="53"/>
      <c r="AQR23" s="53"/>
      <c r="AQS23" s="53"/>
      <c r="AQT23" s="53"/>
      <c r="AQU23" s="53"/>
      <c r="AQV23" s="53"/>
      <c r="AQW23" s="53"/>
      <c r="AQX23" s="53"/>
      <c r="AQY23" s="53"/>
      <c r="AQZ23" s="53"/>
      <c r="ARA23" s="53">
        <v>1.04</v>
      </c>
      <c r="ARB23" s="53"/>
      <c r="ARC23" s="53"/>
      <c r="ARD23" s="53"/>
      <c r="ARE23" s="53"/>
      <c r="ARF23" s="53"/>
      <c r="ARG23" s="53"/>
      <c r="ARH23" s="53"/>
      <c r="ARI23" s="53"/>
      <c r="ARJ23" s="53"/>
      <c r="ARK23" s="53"/>
      <c r="ARL23" s="53"/>
      <c r="ARM23" s="896">
        <v>1.33</v>
      </c>
      <c r="ARN23" s="53">
        <v>1.131</v>
      </c>
      <c r="ARO23" s="53">
        <v>1.04</v>
      </c>
      <c r="ARP23" s="53"/>
      <c r="ARQ23" s="53"/>
      <c r="ARR23" s="53"/>
      <c r="ARS23" s="896">
        <v>1.32</v>
      </c>
      <c r="ART23" s="896"/>
      <c r="ARU23" s="53">
        <v>1.02</v>
      </c>
      <c r="ARV23" s="53">
        <v>1.03</v>
      </c>
      <c r="ARW23" s="53"/>
      <c r="ARX23" s="53">
        <v>1.0209999999999999</v>
      </c>
      <c r="ARY23" s="53">
        <v>1.02</v>
      </c>
      <c r="ARZ23" s="53">
        <v>1.03</v>
      </c>
      <c r="ASA23" s="1025">
        <v>1.24</v>
      </c>
      <c r="ASB23" s="1047"/>
      <c r="ASC23" s="53">
        <v>1.04</v>
      </c>
      <c r="ASD23" s="53">
        <v>1.0229999999999999</v>
      </c>
      <c r="ASE23" s="53">
        <v>1.0189999999999999</v>
      </c>
      <c r="ASF23" s="27">
        <v>1.032</v>
      </c>
      <c r="ASG23" s="27">
        <v>1.052</v>
      </c>
      <c r="ASH23" s="53">
        <v>1.056</v>
      </c>
      <c r="ASI23" s="49">
        <v>1.028</v>
      </c>
      <c r="ASJ23" s="994"/>
      <c r="ASK23" s="49">
        <v>1.0429999999999999</v>
      </c>
      <c r="ASL23" s="49">
        <v>1.034</v>
      </c>
      <c r="ASM23" s="53">
        <v>1.04</v>
      </c>
      <c r="ASN23" s="53">
        <v>1.0329999999999999</v>
      </c>
      <c r="ASO23" s="53">
        <v>1.0569999999999999</v>
      </c>
      <c r="ASP23" s="53">
        <v>1.0329999999999999</v>
      </c>
      <c r="ASQ23" s="53">
        <v>1.04</v>
      </c>
      <c r="ASR23" s="53">
        <v>1.028</v>
      </c>
      <c r="ASS23" s="1038"/>
      <c r="AST23" s="53">
        <v>1.06</v>
      </c>
      <c r="ASU23" s="53">
        <v>1.054</v>
      </c>
      <c r="ASV23" s="53">
        <v>1.04</v>
      </c>
      <c r="ASW23" s="27">
        <v>1.038</v>
      </c>
      <c r="ASX23" s="53">
        <v>1.0349999999999999</v>
      </c>
      <c r="ASY23" s="1042">
        <v>1.0389999999999999</v>
      </c>
      <c r="ASZ23" s="1042">
        <v>1.04</v>
      </c>
      <c r="ATA23" s="53">
        <v>1.06</v>
      </c>
      <c r="ATB23" s="53">
        <v>1.0640000000000001</v>
      </c>
      <c r="ATC23" s="1025">
        <v>1.24</v>
      </c>
      <c r="ATD23" s="1047"/>
      <c r="ATE23" s="53">
        <v>1.04</v>
      </c>
      <c r="ATF23" s="53">
        <v>1.07</v>
      </c>
      <c r="ATG23" s="53">
        <v>1.056</v>
      </c>
      <c r="ATH23" s="53">
        <v>1.0609999999999999</v>
      </c>
      <c r="ATI23" s="1025">
        <v>1.24</v>
      </c>
      <c r="ATJ23" s="1047"/>
      <c r="ATK23" s="53">
        <v>1.04</v>
      </c>
      <c r="ATL23" s="53">
        <v>1.0609999999999999</v>
      </c>
      <c r="ATM23" s="53">
        <v>1.048</v>
      </c>
      <c r="ATN23" s="53">
        <v>1.0680000000000001</v>
      </c>
      <c r="ATO23" s="53">
        <v>1.0740000000000001</v>
      </c>
      <c r="ATP23" s="1038"/>
      <c r="ATQ23" s="53">
        <v>1.0680000000000001</v>
      </c>
      <c r="ATR23" s="53">
        <v>1.0820000000000001</v>
      </c>
      <c r="ATS23" s="53">
        <v>1.081</v>
      </c>
      <c r="ATT23" s="53"/>
      <c r="ATU23" s="53"/>
      <c r="ATV23" s="53"/>
      <c r="ATW23" s="53"/>
      <c r="ATX23" s="53"/>
      <c r="ATY23" s="53"/>
      <c r="ATZ23" s="53"/>
      <c r="AUA23" s="53"/>
      <c r="AUB23" s="53"/>
      <c r="AUC23" s="53"/>
      <c r="AUD23" s="1025">
        <v>1.24</v>
      </c>
      <c r="AUE23" s="1047"/>
      <c r="AUF23" s="53">
        <v>1.04</v>
      </c>
      <c r="AUG23" s="53">
        <v>1.016</v>
      </c>
      <c r="AUH23" s="53">
        <v>1.038</v>
      </c>
      <c r="AUI23" s="53">
        <v>1.0549999999999999</v>
      </c>
      <c r="AUJ23" s="53">
        <v>1.032</v>
      </c>
      <c r="AUK23" s="53">
        <v>1.0549999999999999</v>
      </c>
      <c r="AUL23" s="1047">
        <v>1.05</v>
      </c>
      <c r="AUM23" s="53">
        <v>1.04</v>
      </c>
      <c r="AUN23" s="53">
        <v>1.1120000000000001</v>
      </c>
      <c r="AUO23" s="53">
        <v>1.109</v>
      </c>
      <c r="AUP23" s="53">
        <v>1.103</v>
      </c>
      <c r="AUQ23" s="53">
        <v>1.0820000000000001</v>
      </c>
      <c r="AUR23" s="53">
        <v>1.075</v>
      </c>
      <c r="AUS23" s="1047">
        <v>1.05</v>
      </c>
      <c r="AUT23" s="53">
        <v>1.04</v>
      </c>
      <c r="AUU23" s="53">
        <v>1.111</v>
      </c>
      <c r="AUV23" s="53">
        <v>1.115</v>
      </c>
      <c r="AUW23" s="53">
        <v>1.1100000000000001</v>
      </c>
      <c r="AUX23" s="1047"/>
      <c r="AUY23" s="53">
        <v>1.1180000000000001</v>
      </c>
      <c r="AUZ23" s="1047">
        <v>1.05</v>
      </c>
      <c r="AVA23" s="53">
        <v>1.04</v>
      </c>
      <c r="AVB23" s="53">
        <v>1.1439999999999999</v>
      </c>
      <c r="AVC23" s="53"/>
      <c r="AVD23" s="1047">
        <v>1.05</v>
      </c>
      <c r="AVE23" s="53">
        <v>1.04</v>
      </c>
      <c r="AVF23" s="53">
        <v>1.1180000000000001</v>
      </c>
      <c r="AVG23" s="53">
        <v>1.133</v>
      </c>
      <c r="AVH23" s="53">
        <v>1.1140000000000001</v>
      </c>
      <c r="AVI23" s="1047">
        <v>1.05</v>
      </c>
      <c r="AVJ23" s="53">
        <v>1.04</v>
      </c>
      <c r="AVK23" s="53">
        <v>1.1060000000000001</v>
      </c>
      <c r="AVL23" s="53">
        <v>1.1399999999999999</v>
      </c>
      <c r="AVM23" s="53">
        <v>1.141</v>
      </c>
      <c r="AVN23" s="1047">
        <v>1.05</v>
      </c>
      <c r="AVO23" s="53">
        <v>1.04</v>
      </c>
      <c r="AVP23" s="53">
        <v>1.125</v>
      </c>
      <c r="AVQ23" s="53">
        <v>1.1599999999999999</v>
      </c>
      <c r="AVR23" s="1047">
        <v>1.1519999999999999</v>
      </c>
      <c r="AVS23" s="1047">
        <v>1.1399999999999999</v>
      </c>
      <c r="AVT23" s="1047">
        <v>1.05</v>
      </c>
      <c r="AVU23" s="53">
        <v>1.04</v>
      </c>
      <c r="AVV23" s="53">
        <v>1.1339999999999999</v>
      </c>
      <c r="AVW23" s="1047">
        <v>1.05</v>
      </c>
      <c r="AVX23" s="53">
        <v>1.04</v>
      </c>
      <c r="AVY23" s="53">
        <v>1.2589999999999999</v>
      </c>
      <c r="AVZ23" s="53">
        <v>1.286</v>
      </c>
      <c r="AWA23" s="53">
        <v>1.266</v>
      </c>
      <c r="AWB23" s="53">
        <v>1.2689999999999999</v>
      </c>
      <c r="AWC23" s="53">
        <v>1.2849999999999999</v>
      </c>
      <c r="AWD23" s="53">
        <v>1.1439999999999999</v>
      </c>
      <c r="AWE23" s="1223">
        <f t="shared" si="28"/>
        <v>9.9999999999999867E-2</v>
      </c>
      <c r="AWF23" s="53">
        <v>1.28</v>
      </c>
      <c r="AWG23" s="913">
        <v>0.92800000000000005</v>
      </c>
      <c r="AWH23" s="913">
        <v>0.93200000000000005</v>
      </c>
      <c r="AWI23" s="913">
        <v>0.93799999999999994</v>
      </c>
      <c r="AWJ23" s="913">
        <v>0.93300000000000005</v>
      </c>
      <c r="AWK23" s="913">
        <v>0.92500000000000004</v>
      </c>
      <c r="AWL23" s="913">
        <v>0.91800000000000004</v>
      </c>
      <c r="AWM23" s="913">
        <v>0.92800000000000005</v>
      </c>
      <c r="AWN23" s="913"/>
      <c r="AWO23" s="913"/>
      <c r="AWP23" s="53">
        <v>0.94199999999999995</v>
      </c>
      <c r="AWQ23" s="53"/>
      <c r="AWR23" s="53">
        <v>0.88200000000000001</v>
      </c>
      <c r="AWS23" s="53">
        <v>0.872</v>
      </c>
      <c r="AWT23" s="913">
        <v>0.91500000000000004</v>
      </c>
      <c r="AWU23" s="53">
        <v>0.88700000000000001</v>
      </c>
      <c r="AWV23" s="53">
        <v>0.89</v>
      </c>
      <c r="AWW23" s="53">
        <v>0.93200000000000005</v>
      </c>
      <c r="AWX23" s="53">
        <v>0.92300000000000004</v>
      </c>
      <c r="AWY23" s="53"/>
      <c r="AWZ23" s="53">
        <v>0.92800000000000005</v>
      </c>
      <c r="AXA23" s="53">
        <v>0.95699999999999996</v>
      </c>
      <c r="AXB23" s="53"/>
      <c r="AXC23" s="53">
        <v>0.93500000000000005</v>
      </c>
      <c r="AXD23" s="191"/>
      <c r="AXE23" s="53">
        <v>0.89800000000000002</v>
      </c>
      <c r="AXF23" s="53"/>
      <c r="AXG23" s="53"/>
      <c r="AXH23" s="53"/>
      <c r="AXI23" s="53">
        <v>0.92800000000000005</v>
      </c>
      <c r="AXJ23" s="53"/>
      <c r="AXK23" s="53">
        <v>0.92800000000000005</v>
      </c>
      <c r="AXL23" s="53"/>
      <c r="AXM23" s="53">
        <v>0.90300000000000002</v>
      </c>
      <c r="AXN23" s="53">
        <v>0.89900000000000002</v>
      </c>
      <c r="AXO23" s="53">
        <v>0.91400000000000003</v>
      </c>
      <c r="AXP23" s="53">
        <v>0.91</v>
      </c>
      <c r="AXQ23" s="53">
        <v>0.98099999999999998</v>
      </c>
      <c r="AXR23" s="53">
        <v>0.92800000000000005</v>
      </c>
      <c r="AXS23" s="191"/>
      <c r="AXT23" s="53">
        <v>0.92</v>
      </c>
      <c r="AXU23" s="53">
        <v>0.91100000000000003</v>
      </c>
      <c r="AXV23" s="27">
        <v>0.92700000000000005</v>
      </c>
      <c r="AXW23" s="27">
        <v>0.96299999999999997</v>
      </c>
      <c r="AXX23" s="53">
        <v>0.97599999999999998</v>
      </c>
      <c r="AXY23" s="53">
        <v>0.94299999999999995</v>
      </c>
      <c r="AXZ23" s="53">
        <v>0.85199999999999998</v>
      </c>
      <c r="AYA23" s="53">
        <v>0.96199999999999997</v>
      </c>
      <c r="AYB23" s="53">
        <f t="shared" si="30"/>
        <v>0.92800000000000005</v>
      </c>
      <c r="AYC23" s="27">
        <v>0.90600000000000003</v>
      </c>
      <c r="AYD23" s="53">
        <v>0.88200000000000001</v>
      </c>
      <c r="AYE23" s="53">
        <v>0.91500000000000004</v>
      </c>
      <c r="AYF23" s="27">
        <v>0.96599999999999997</v>
      </c>
      <c r="AYG23" s="27">
        <v>0.97899999999999998</v>
      </c>
      <c r="AYH23" s="27"/>
      <c r="AYI23" s="27">
        <v>0.96499999999999997</v>
      </c>
      <c r="AYJ23" s="27">
        <v>0.99</v>
      </c>
      <c r="AYK23" s="27">
        <v>0.92800000000000005</v>
      </c>
      <c r="AYL23" s="27">
        <v>0.98799999999999999</v>
      </c>
      <c r="AYM23" s="27">
        <v>0.89700000000000002</v>
      </c>
      <c r="AYN23" s="27"/>
      <c r="AYO23" s="27">
        <v>0.98899999999999999</v>
      </c>
      <c r="AYP23" s="27"/>
      <c r="AYQ23" s="27">
        <v>0.96899999999999997</v>
      </c>
      <c r="AYR23" s="27">
        <v>0.96799999999999997</v>
      </c>
      <c r="AYS23" s="27">
        <v>0.96</v>
      </c>
      <c r="AYT23" s="27">
        <v>0.94799999999999995</v>
      </c>
      <c r="AYU23" s="27">
        <v>0.97799999999999998</v>
      </c>
      <c r="AYV23" s="27">
        <v>0.96799999999999997</v>
      </c>
      <c r="AYW23" s="27">
        <v>0.92800000000000005</v>
      </c>
      <c r="AYX23" s="27">
        <v>0.98699999999999999</v>
      </c>
      <c r="AYY23" s="27"/>
      <c r="AYZ23" s="27">
        <v>0.97699999999999998</v>
      </c>
      <c r="AZA23" s="27">
        <v>0.97599999999999998</v>
      </c>
      <c r="AZB23" s="27">
        <v>0.92400000000000004</v>
      </c>
      <c r="AZC23" s="27"/>
      <c r="AZD23" s="27"/>
      <c r="AZE23" s="53"/>
      <c r="AZF23" s="53"/>
      <c r="AZG23" s="53"/>
      <c r="AZH23" s="53"/>
      <c r="AZI23" s="53">
        <v>0.92800000000000005</v>
      </c>
      <c r="AZJ23" s="27"/>
      <c r="AZK23" s="53"/>
      <c r="AZL23" s="53"/>
      <c r="AZM23" s="27"/>
      <c r="AZN23" s="27"/>
      <c r="AZO23" s="53"/>
      <c r="AZP23" s="27"/>
      <c r="AZQ23" s="27"/>
      <c r="AZR23" s="221">
        <v>1.58</v>
      </c>
      <c r="AZS23" s="53">
        <v>0.92800000000000005</v>
      </c>
      <c r="AZT23" s="53"/>
      <c r="AZU23" s="53"/>
      <c r="AZV23" s="53"/>
      <c r="AZW23" s="53"/>
      <c r="AZX23" s="53"/>
      <c r="AZY23" s="53"/>
      <c r="AZZ23" s="53"/>
      <c r="BAA23" s="53"/>
      <c r="BAB23" s="875">
        <v>1.33</v>
      </c>
      <c r="BAC23" s="875"/>
      <c r="BAD23" s="53">
        <v>0.92800000000000005</v>
      </c>
      <c r="BAE23" s="875"/>
      <c r="BAF23" s="875"/>
      <c r="BAG23" s="875"/>
      <c r="BAH23" s="53"/>
      <c r="BAI23" s="53"/>
      <c r="BAJ23" s="896">
        <v>1.19</v>
      </c>
      <c r="BAK23" s="896"/>
      <c r="BAL23" s="896">
        <v>1.36</v>
      </c>
      <c r="BAM23" s="896"/>
      <c r="BAN23" s="896"/>
      <c r="BAO23" s="896"/>
      <c r="BAP23" s="53">
        <v>0.92800000000000005</v>
      </c>
      <c r="BAQ23" s="896">
        <v>1.35</v>
      </c>
      <c r="BAR23" s="896"/>
      <c r="BAS23" s="896"/>
      <c r="BAT23" s="896"/>
      <c r="BAU23" s="896"/>
      <c r="BAV23" s="896">
        <v>1.2749999999999999</v>
      </c>
      <c r="BAW23" s="53">
        <v>0.79200000000000004</v>
      </c>
      <c r="BAX23" s="53">
        <v>0.81</v>
      </c>
      <c r="BAY23" s="53">
        <v>0.80100000000000005</v>
      </c>
      <c r="BAZ23" s="53">
        <v>0.79300000000000004</v>
      </c>
      <c r="BBA23" s="53">
        <v>0.80500000000000005</v>
      </c>
      <c r="BBB23" s="53">
        <v>1.28</v>
      </c>
      <c r="BBC23" s="1047"/>
      <c r="BBD23" s="53">
        <v>0.92800000000000005</v>
      </c>
      <c r="BBE23" s="53">
        <v>0.80300000000000005</v>
      </c>
      <c r="BBF23" s="53">
        <v>0.79</v>
      </c>
      <c r="BBG23" s="27">
        <v>0.8</v>
      </c>
      <c r="BBH23" s="27">
        <v>0.81200000000000006</v>
      </c>
      <c r="BBI23" s="53">
        <v>0.82199999999999995</v>
      </c>
      <c r="BBJ23" s="1047"/>
      <c r="BBK23" s="49">
        <v>0.81399999999999995</v>
      </c>
      <c r="BBL23" s="994"/>
      <c r="BBM23" s="49">
        <v>0.83499999999999996</v>
      </c>
      <c r="BBN23" s="49">
        <v>0.83</v>
      </c>
      <c r="BBO23" s="53">
        <v>0.81</v>
      </c>
      <c r="BBP23" s="53">
        <v>0.82</v>
      </c>
      <c r="BBQ23" s="53">
        <v>0.80800000000000005</v>
      </c>
      <c r="BBR23" s="53">
        <v>0.9</v>
      </c>
      <c r="BBS23" s="1047">
        <v>0.83</v>
      </c>
      <c r="BBT23" s="53">
        <v>0.82</v>
      </c>
      <c r="BBU23" s="1038"/>
      <c r="BBV23" s="53">
        <v>0.81899999999999995</v>
      </c>
      <c r="BBW23" s="53">
        <v>0.82</v>
      </c>
      <c r="BBX23" s="53">
        <v>0.82299999999999995</v>
      </c>
      <c r="BBY23" s="53">
        <v>0.83799999999999997</v>
      </c>
      <c r="BBZ23" s="1047"/>
      <c r="BCA23" s="53">
        <v>0.84099999999999997</v>
      </c>
      <c r="BCB23" s="53">
        <v>0.84099999999999997</v>
      </c>
      <c r="BCC23" s="53">
        <v>0.83299999999999996</v>
      </c>
      <c r="BCD23" s="53">
        <v>0.83899999999999997</v>
      </c>
      <c r="BCE23" s="53">
        <v>0.85099999999999998</v>
      </c>
      <c r="BCF23" s="53">
        <v>1.28</v>
      </c>
      <c r="BCG23" s="1047"/>
      <c r="BCH23" s="53">
        <v>0.92800000000000005</v>
      </c>
      <c r="BCI23" s="53">
        <v>0.83699999999999997</v>
      </c>
      <c r="BCJ23" s="53">
        <v>0.83699999999999997</v>
      </c>
      <c r="BCK23" s="53">
        <v>0.84799999999999998</v>
      </c>
      <c r="BCL23" s="53">
        <v>1.28</v>
      </c>
      <c r="BCM23" s="1047"/>
      <c r="BCN23" s="53">
        <v>0.92800000000000005</v>
      </c>
      <c r="BCO23" s="53">
        <v>0.85099999999999998</v>
      </c>
      <c r="BCP23" s="53">
        <v>0.85</v>
      </c>
      <c r="BCQ23" s="53">
        <v>0.85</v>
      </c>
      <c r="BCR23" s="53">
        <v>0.86099999999999999</v>
      </c>
      <c r="BCS23" s="53">
        <v>0.87</v>
      </c>
      <c r="BCT23" s="53">
        <v>0.86299999999999999</v>
      </c>
      <c r="BCU23" s="53">
        <v>0.873</v>
      </c>
      <c r="BCV23" s="53">
        <v>0.93</v>
      </c>
      <c r="BCW23" s="53">
        <v>0.96299999999999997</v>
      </c>
      <c r="BCX23" s="53">
        <v>0.97299999999999998</v>
      </c>
      <c r="BCY23" s="53">
        <v>0.96399999999999997</v>
      </c>
      <c r="BCZ23" s="53">
        <v>0.96399999999999997</v>
      </c>
      <c r="BDA23" s="53">
        <v>0.93899999999999995</v>
      </c>
      <c r="BDB23" s="53">
        <v>0.92400000000000004</v>
      </c>
      <c r="BDC23" s="53">
        <v>0.91</v>
      </c>
      <c r="BDD23" s="53">
        <v>0.90700000000000003</v>
      </c>
      <c r="BDE23" s="53">
        <v>1.28</v>
      </c>
      <c r="BDF23" s="1047"/>
      <c r="BDG23" s="53">
        <v>0.92800000000000005</v>
      </c>
      <c r="BDH23" s="53">
        <v>0.84499999999999997</v>
      </c>
      <c r="BDI23" s="53">
        <v>0.878</v>
      </c>
      <c r="BDJ23" s="53">
        <v>0.88200000000000001</v>
      </c>
      <c r="BDK23" s="53">
        <v>0.88400000000000001</v>
      </c>
      <c r="BDL23" s="1047"/>
      <c r="BDM23" s="1047"/>
      <c r="BDN23" s="53">
        <v>0.92800000000000005</v>
      </c>
      <c r="BDO23" s="53">
        <v>0.86699999999999999</v>
      </c>
      <c r="BDP23" s="53">
        <v>0.86699999999999999</v>
      </c>
      <c r="BDQ23" s="53">
        <v>0.84699999999999998</v>
      </c>
      <c r="BDR23" s="53">
        <v>0.85499999999999998</v>
      </c>
      <c r="BDS23" s="53">
        <v>0.83699999999999997</v>
      </c>
      <c r="BDT23" s="1047"/>
      <c r="BDU23" s="53">
        <v>0.92800000000000005</v>
      </c>
      <c r="BDV23" s="53">
        <v>0.93100000000000005</v>
      </c>
      <c r="BDW23" s="53">
        <v>0.93799999999999994</v>
      </c>
      <c r="BDX23" s="53">
        <v>0.93300000000000005</v>
      </c>
      <c r="BDY23" s="53">
        <v>0.94</v>
      </c>
      <c r="BDZ23" s="1047"/>
      <c r="BEA23" s="53">
        <v>0.92800000000000005</v>
      </c>
      <c r="BEB23" s="53">
        <v>0.93899999999999995</v>
      </c>
      <c r="BEC23" s="1047"/>
      <c r="BED23" s="53">
        <v>0.92800000000000005</v>
      </c>
      <c r="BEE23" s="53">
        <v>0.95799999999999996</v>
      </c>
      <c r="BEF23" s="53">
        <v>0.94699999999999995</v>
      </c>
      <c r="BEG23" s="53">
        <v>0.96899999999999997</v>
      </c>
      <c r="BEH23" s="1047"/>
      <c r="BEI23" s="53">
        <v>0.92800000000000005</v>
      </c>
      <c r="BEJ23" s="53">
        <v>0.82299999999999995</v>
      </c>
      <c r="BEK23" s="53">
        <v>0.94099999999999995</v>
      </c>
      <c r="BEL23" s="53"/>
      <c r="BEM23" s="53">
        <v>0.79900000000000004</v>
      </c>
      <c r="BEN23" s="1047"/>
      <c r="BEO23" s="53">
        <v>0.92800000000000005</v>
      </c>
      <c r="BEP23" s="53">
        <v>0.95499999999999996</v>
      </c>
      <c r="BEQ23" s="53">
        <v>0.92700000000000005</v>
      </c>
      <c r="BER23" s="1047">
        <v>0.95399999999999996</v>
      </c>
      <c r="BES23" s="53">
        <v>0.94299999999999995</v>
      </c>
      <c r="BET23" s="1047"/>
      <c r="BEU23" s="53">
        <v>0.92800000000000005</v>
      </c>
      <c r="BEV23" s="53">
        <v>0.96</v>
      </c>
      <c r="BEW23" s="1047"/>
      <c r="BEX23" s="53">
        <v>0.92800000000000005</v>
      </c>
      <c r="BEY23" s="53">
        <v>1.026</v>
      </c>
      <c r="BEZ23" s="53">
        <v>1.034</v>
      </c>
      <c r="BFA23" s="53">
        <v>1.2909999999999999</v>
      </c>
      <c r="BFB23" s="53">
        <v>1.014</v>
      </c>
      <c r="BFC23" s="53">
        <v>1.0369999999999999</v>
      </c>
      <c r="BFD23" s="53">
        <v>0.93600000000000005</v>
      </c>
      <c r="BFE23" s="1047"/>
      <c r="BFF23" s="27">
        <v>0.92800000000000005</v>
      </c>
      <c r="BFG23" s="53">
        <v>1.103</v>
      </c>
      <c r="BFH23" s="1047"/>
      <c r="BFI23" s="27">
        <v>0.92800000000000005</v>
      </c>
      <c r="BFJ23" s="27">
        <v>0.86</v>
      </c>
      <c r="BFK23" s="1047">
        <v>0.83</v>
      </c>
      <c r="BFL23" s="27">
        <v>0.92800000000000005</v>
      </c>
      <c r="BFM23" s="27">
        <v>1.2270000000000001</v>
      </c>
      <c r="BFN23" s="27">
        <v>1.01</v>
      </c>
      <c r="BFO23" s="910">
        <v>1.03</v>
      </c>
      <c r="BFP23" s="27">
        <v>1.1850000000000001</v>
      </c>
      <c r="BFQ23" s="7">
        <f t="shared" si="1"/>
        <v>0.27693965517241381</v>
      </c>
      <c r="BFR23" s="1042">
        <v>1.1599999999999999</v>
      </c>
      <c r="BFS23" s="53">
        <v>1.01</v>
      </c>
      <c r="BFT23" s="1042">
        <v>0.83899999999999997</v>
      </c>
      <c r="BFU23" s="1042"/>
      <c r="BFV23" s="1042"/>
      <c r="BFW23" s="1042"/>
      <c r="BFX23" s="1042"/>
      <c r="BFY23" s="1042"/>
      <c r="BFZ23" s="1042">
        <v>0.83899999999999997</v>
      </c>
      <c r="BGA23" s="1042">
        <v>0</v>
      </c>
      <c r="BGB23" s="1042"/>
      <c r="BGC23" s="882">
        <v>0.92</v>
      </c>
      <c r="BGD23" s="74">
        <v>0</v>
      </c>
      <c r="BGE23" s="1042"/>
      <c r="BGF23" s="1042"/>
      <c r="BGG23" s="1042"/>
      <c r="BGH23" s="1042"/>
      <c r="BGI23" s="1042"/>
      <c r="BGJ23" s="1042"/>
      <c r="BGK23" s="1042"/>
      <c r="BGL23" s="897">
        <v>0.96</v>
      </c>
      <c r="BGM23" s="1042">
        <v>0.83899999999999997</v>
      </c>
      <c r="BGN23" s="1042"/>
      <c r="BGO23" s="897">
        <v>0.95</v>
      </c>
      <c r="BGP23" s="897"/>
      <c r="BGQ23" s="897"/>
      <c r="BGR23" s="897"/>
      <c r="BGS23" s="1042">
        <v>0.8</v>
      </c>
      <c r="BGT23" s="1042">
        <v>0.81499999999999995</v>
      </c>
      <c r="BGU23" s="897"/>
      <c r="BGV23" s="1042">
        <v>0.80100000000000005</v>
      </c>
      <c r="BGW23" s="1042">
        <v>0.79400000000000004</v>
      </c>
      <c r="BGX23" s="1042">
        <v>0.8</v>
      </c>
      <c r="BGY23" s="1037">
        <v>1.1599999999999999</v>
      </c>
      <c r="BGZ23" s="1037">
        <v>1.01</v>
      </c>
      <c r="BHA23" s="1042">
        <v>0.83899999999999997</v>
      </c>
      <c r="BHB23" s="1042">
        <v>0.80900000000000005</v>
      </c>
      <c r="BHC23" s="1042">
        <v>0.81</v>
      </c>
      <c r="BHD23" s="1042">
        <v>0.81</v>
      </c>
      <c r="BHE23" s="74">
        <v>0.82699999999999996</v>
      </c>
      <c r="BHF23" s="53">
        <v>0.82</v>
      </c>
      <c r="BHG23" s="53">
        <v>0.82499999999999996</v>
      </c>
      <c r="BHH23" s="53">
        <v>0.82</v>
      </c>
      <c r="BHI23" s="53">
        <v>0.81799999999999995</v>
      </c>
      <c r="BHJ23" s="53">
        <v>0.83499999999999996</v>
      </c>
      <c r="BHK23" s="53">
        <v>0.83199999999999996</v>
      </c>
      <c r="BHL23" s="53">
        <v>0.83599999999999997</v>
      </c>
      <c r="BHM23" s="53">
        <v>0.85</v>
      </c>
      <c r="BHN23" s="53">
        <v>0.84699999999999998</v>
      </c>
      <c r="BHO23" s="1042">
        <v>0.85099999999999998</v>
      </c>
      <c r="BHP23" s="53">
        <v>0.85</v>
      </c>
      <c r="BHQ23" s="53">
        <v>0.81599999999999995</v>
      </c>
      <c r="BHR23" s="53">
        <v>0.82</v>
      </c>
      <c r="BHS23" s="53">
        <v>0.84499999999999997</v>
      </c>
      <c r="BHT23" s="53">
        <v>0.83</v>
      </c>
      <c r="BHU23" s="53">
        <v>0.84299999999999997</v>
      </c>
      <c r="BHV23" s="53">
        <v>0.83599999999999997</v>
      </c>
      <c r="BHW23" s="1038"/>
      <c r="BHX23" s="53">
        <v>0.84499999999999997</v>
      </c>
      <c r="BHY23" s="53">
        <v>0.86299999999999999</v>
      </c>
      <c r="BHZ23" s="1038"/>
      <c r="BIA23" s="1037">
        <v>1.1599999999999999</v>
      </c>
      <c r="BIB23" s="1037">
        <v>1.01</v>
      </c>
      <c r="BIC23" s="1042">
        <v>0.83899999999999997</v>
      </c>
      <c r="BID23" s="53">
        <v>0.85899999999999999</v>
      </c>
      <c r="BIE23" s="53">
        <v>0.84099999999999997</v>
      </c>
      <c r="BIF23" s="53">
        <v>0.85299999999999998</v>
      </c>
      <c r="BIG23" s="1037">
        <v>1.1599999999999999</v>
      </c>
      <c r="BIH23" s="1037">
        <v>1.01</v>
      </c>
      <c r="BII23" s="1042">
        <v>0.83899999999999997</v>
      </c>
      <c r="BIJ23" s="53">
        <v>0.83799999999999997</v>
      </c>
      <c r="BIK23" s="53">
        <v>0.84799999999999998</v>
      </c>
      <c r="BIL23" s="53">
        <v>0.84399999999999997</v>
      </c>
      <c r="BIM23" s="53">
        <v>0.873</v>
      </c>
      <c r="BIN23" s="53">
        <v>0.86199999999999999</v>
      </c>
      <c r="BIO23" s="53">
        <v>0.878</v>
      </c>
      <c r="BIP23" s="53">
        <v>0.872</v>
      </c>
      <c r="BIQ23" s="53"/>
      <c r="BIR23" s="53"/>
      <c r="BIS23" s="53"/>
      <c r="BIT23" s="53"/>
      <c r="BIU23" s="53"/>
      <c r="BIV23" s="53"/>
      <c r="BIW23" s="53"/>
      <c r="BIX23" s="53"/>
      <c r="BIY23" s="53"/>
      <c r="BIZ23" s="1037">
        <v>1.1599999999999999</v>
      </c>
      <c r="BJA23" s="1037">
        <v>1.01</v>
      </c>
      <c r="BJB23" s="1042">
        <v>0.83899999999999997</v>
      </c>
      <c r="BJC23" s="53">
        <v>0.88300000000000001</v>
      </c>
      <c r="BJD23" s="53">
        <v>0.90200000000000002</v>
      </c>
      <c r="BJE23" s="53">
        <v>0.91</v>
      </c>
      <c r="BJF23" s="1042">
        <v>0.89</v>
      </c>
      <c r="BJG23" s="1037">
        <v>1.1599999999999999</v>
      </c>
      <c r="BJH23" s="1037">
        <v>1.01</v>
      </c>
      <c r="BJI23" s="1042">
        <v>0.83899999999999997</v>
      </c>
      <c r="BJJ23" s="53">
        <v>0.91900000000000004</v>
      </c>
      <c r="BJK23" s="53"/>
      <c r="BJL23" s="53">
        <v>0.91</v>
      </c>
      <c r="BJM23" s="53"/>
      <c r="BJN23" s="53">
        <v>0.90900000000000003</v>
      </c>
      <c r="BJO23" s="1047">
        <v>1.1599999999999999</v>
      </c>
      <c r="BJP23" s="1047">
        <v>1.01</v>
      </c>
      <c r="BJQ23" s="1042">
        <v>0.83899999999999997</v>
      </c>
      <c r="BJR23" s="53"/>
      <c r="BJS23" s="53"/>
      <c r="BJT23" s="53"/>
      <c r="BJU23" s="1047">
        <v>0.92</v>
      </c>
      <c r="BJV23" s="53"/>
      <c r="BJW23" s="1047">
        <v>1.1599999999999999</v>
      </c>
      <c r="BJX23" s="1047">
        <v>1.01</v>
      </c>
      <c r="BJY23" s="1042">
        <v>0.83899999999999997</v>
      </c>
      <c r="BJZ23" s="53"/>
      <c r="BKA23" s="1047">
        <v>1.1599999999999999</v>
      </c>
      <c r="BKB23" s="1047">
        <v>1.01</v>
      </c>
      <c r="BKC23" s="1042">
        <v>0.83899999999999997</v>
      </c>
      <c r="BKD23" s="53"/>
      <c r="BKE23" s="53"/>
      <c r="BKF23" s="53"/>
      <c r="BKG23" s="1047">
        <v>1.1599999999999999</v>
      </c>
      <c r="BKH23" s="1047">
        <v>1.01</v>
      </c>
      <c r="BKI23" s="1042">
        <v>0.83899999999999997</v>
      </c>
      <c r="BKJ23" s="1042">
        <v>0.84299999999999997</v>
      </c>
      <c r="BKK23" s="53"/>
      <c r="BKL23" s="896">
        <v>0.89</v>
      </c>
      <c r="BKM23" s="1047">
        <v>1.1599999999999999</v>
      </c>
      <c r="BKN23" s="1047">
        <v>1.01</v>
      </c>
      <c r="BKO23" s="1042">
        <v>0.83899999999999997</v>
      </c>
      <c r="BKP23" s="53">
        <v>1.0660000000000001</v>
      </c>
      <c r="BKQ23" s="53">
        <v>0.95699999999999996</v>
      </c>
      <c r="BKR23" s="53">
        <v>0.97199999999999998</v>
      </c>
      <c r="BKS23" s="53"/>
      <c r="BKT23" s="1047">
        <v>1.1599999999999999</v>
      </c>
      <c r="BKU23" s="1047">
        <v>1.01</v>
      </c>
      <c r="BKV23" s="53">
        <v>0.83899999999999997</v>
      </c>
      <c r="BKW23" s="53">
        <v>0.99199999999999999</v>
      </c>
      <c r="BKX23" s="1047">
        <v>1.1599999999999999</v>
      </c>
      <c r="BKY23" s="1047">
        <v>1.01</v>
      </c>
      <c r="BKZ23" s="53">
        <v>0.83899999999999997</v>
      </c>
      <c r="BLA23" s="53">
        <v>0.98</v>
      </c>
      <c r="BLB23" s="53">
        <v>0.997</v>
      </c>
      <c r="BLC23" s="53">
        <v>1.01</v>
      </c>
      <c r="BLD23" s="53">
        <v>0.98099999999999998</v>
      </c>
      <c r="BLE23" s="53">
        <v>0.97</v>
      </c>
      <c r="BLF23" s="53">
        <v>0.94099999999999995</v>
      </c>
      <c r="BLG23" s="1047">
        <v>1.1599999999999999</v>
      </c>
      <c r="BLH23" s="1047">
        <v>1.01</v>
      </c>
      <c r="BLI23" s="27">
        <v>0.83899999999999997</v>
      </c>
      <c r="BLJ23" s="27">
        <v>1.1679999999999999</v>
      </c>
      <c r="BLK23" s="1047">
        <v>1.1599999999999999</v>
      </c>
      <c r="BLL23" s="1047">
        <v>1.01</v>
      </c>
      <c r="BLM23" s="27">
        <v>0.83899999999999997</v>
      </c>
      <c r="BLN23" s="53">
        <v>1.1559999999999999</v>
      </c>
      <c r="BLO23" s="1047">
        <v>1.1599999999999999</v>
      </c>
      <c r="BLP23" s="1047">
        <v>1.01</v>
      </c>
      <c r="BLQ23" s="27">
        <v>0.83899999999999997</v>
      </c>
      <c r="BLR23" s="27">
        <v>1.173</v>
      </c>
      <c r="BLS23" s="27">
        <v>1.1819999999999999</v>
      </c>
      <c r="BLT23" s="27">
        <v>1.214</v>
      </c>
      <c r="BLU23" s="1047">
        <v>1.1599999999999999</v>
      </c>
      <c r="BLV23" s="1047">
        <v>1.01</v>
      </c>
      <c r="BLW23" s="27">
        <v>0.83899999999999997</v>
      </c>
      <c r="BLX23" s="27">
        <v>1.1719999999999999</v>
      </c>
      <c r="BLY23" s="27">
        <v>1.0660000000000001</v>
      </c>
      <c r="BLZ23" s="1047">
        <v>1.1599999999999999</v>
      </c>
      <c r="BMA23" s="1047">
        <v>1.01</v>
      </c>
      <c r="BMB23" s="27">
        <v>0.83899999999999997</v>
      </c>
      <c r="BMC23" s="58">
        <v>1.2010000000000001</v>
      </c>
      <c r="BMD23" s="1047">
        <v>1.1599999999999999</v>
      </c>
      <c r="BME23" s="1047">
        <v>1.01</v>
      </c>
      <c r="BMF23" s="27">
        <v>0.83899999999999997</v>
      </c>
      <c r="BMG23" s="1372">
        <v>1.175</v>
      </c>
      <c r="BMH23" s="7">
        <f t="shared" si="31"/>
        <v>0.40047675804529215</v>
      </c>
      <c r="BMI23" s="1194"/>
      <c r="BMJ23" s="53">
        <v>0.91100000000000003</v>
      </c>
      <c r="BMK23" s="53">
        <v>0.94299999999999995</v>
      </c>
      <c r="BML23" s="53">
        <v>0.92900000000000005</v>
      </c>
      <c r="BMM23" s="1194"/>
      <c r="BMN23" s="53">
        <v>0.91100000000000003</v>
      </c>
      <c r="BMO23" s="53">
        <v>0.93100000000000005</v>
      </c>
      <c r="BMP23" s="53">
        <v>0.95399999999999996</v>
      </c>
      <c r="BMQ23" s="53">
        <v>0.94399999999999995</v>
      </c>
      <c r="BMR23" s="53">
        <v>0.93600000000000005</v>
      </c>
      <c r="BMS23" s="53">
        <v>0.94699999999999995</v>
      </c>
      <c r="BMT23" s="53">
        <v>0.95199999999999996</v>
      </c>
      <c r="BMU23" s="53">
        <v>0.95299999999999996</v>
      </c>
      <c r="BMV23" s="53"/>
      <c r="BMW23" s="53"/>
      <c r="BMX23" s="53"/>
      <c r="BMY23" s="53"/>
      <c r="BMZ23" s="53"/>
      <c r="BNA23" s="53"/>
      <c r="BNB23" s="53"/>
      <c r="BNC23" s="53"/>
      <c r="BND23" s="53"/>
      <c r="BNE23" s="1194"/>
      <c r="BNF23" s="53">
        <v>0.91100000000000003</v>
      </c>
      <c r="BNG23" s="53">
        <v>0.88500000000000001</v>
      </c>
      <c r="BNH23" s="53">
        <v>0.91900000000000004</v>
      </c>
      <c r="BNI23" s="27">
        <v>0.95</v>
      </c>
      <c r="BNJ23" s="53">
        <v>0.96399999999999997</v>
      </c>
      <c r="BNK23" s="1194"/>
      <c r="BNL23" s="53">
        <v>0.96099999999999997</v>
      </c>
      <c r="BNM23" s="1194">
        <v>0.9</v>
      </c>
      <c r="BNN23" s="53">
        <v>0.91100000000000003</v>
      </c>
      <c r="BNO23" s="53"/>
      <c r="BNP23" s="53">
        <v>0.97899999999999998</v>
      </c>
      <c r="BNQ23" s="53">
        <v>0.94899999999999995</v>
      </c>
      <c r="BNR23" s="53">
        <v>0.95599999999999996</v>
      </c>
      <c r="BNS23" s="53">
        <v>0.93500000000000005</v>
      </c>
      <c r="BNT23" s="1047">
        <v>0.9</v>
      </c>
      <c r="BNU23" s="53">
        <v>0.91100000000000003</v>
      </c>
      <c r="BNV23" s="53">
        <v>0.97299999999999998</v>
      </c>
      <c r="BNW23" s="53">
        <v>0.97699999999999998</v>
      </c>
      <c r="BNX23" s="53">
        <v>0.97799999999999998</v>
      </c>
      <c r="BNY23" s="27">
        <v>0.97699999999999998</v>
      </c>
      <c r="BNZ23" s="1047">
        <v>0.9</v>
      </c>
      <c r="BOA23" s="53">
        <v>0.91100000000000003</v>
      </c>
      <c r="BOB23" s="53">
        <v>0.97499999999999998</v>
      </c>
      <c r="BOC23" s="53"/>
      <c r="BOD23" s="1047">
        <v>0.9</v>
      </c>
      <c r="BOE23" s="53">
        <v>0.91100000000000003</v>
      </c>
      <c r="BOF23" s="53">
        <v>0.96499999999999997</v>
      </c>
      <c r="BOG23" s="53">
        <v>0.96</v>
      </c>
      <c r="BOH23" s="53">
        <v>0.96599999999999997</v>
      </c>
      <c r="BOI23" s="1047">
        <v>0.9</v>
      </c>
      <c r="BOJ23" s="53">
        <v>0.91100000000000003</v>
      </c>
      <c r="BOK23" s="53">
        <v>0.96199999999999997</v>
      </c>
      <c r="BOL23" s="27">
        <v>0.96499999999999997</v>
      </c>
      <c r="BOM23" s="896"/>
      <c r="BON23" s="53">
        <v>0.97299999999999998</v>
      </c>
      <c r="BOO23" s="1047">
        <v>0.9</v>
      </c>
      <c r="BOP23" s="53">
        <v>0.91100000000000003</v>
      </c>
      <c r="BOQ23" s="53">
        <v>0.99399999999999999</v>
      </c>
      <c r="BOR23" s="27">
        <v>0.96399999999999997</v>
      </c>
      <c r="BOS23" s="53">
        <v>1.0880000000000001</v>
      </c>
      <c r="BOT23" s="53"/>
      <c r="BOU23" s="1047">
        <v>0.9</v>
      </c>
      <c r="BOV23" s="53">
        <v>0.91100000000000003</v>
      </c>
      <c r="BOW23" s="53">
        <v>1.004</v>
      </c>
      <c r="BOX23" s="1047">
        <v>0.9</v>
      </c>
      <c r="BOY23" s="53">
        <v>0.91100000000000003</v>
      </c>
      <c r="BOZ23" s="53">
        <v>0.98</v>
      </c>
      <c r="BPA23" s="53">
        <v>0.97099999999999997</v>
      </c>
      <c r="BPB23" s="53">
        <v>0.95799999999999996</v>
      </c>
      <c r="BPC23" s="53">
        <v>0.95799999999999996</v>
      </c>
      <c r="BPD23" s="53">
        <v>0.96199999999999997</v>
      </c>
      <c r="BPE23" s="53">
        <v>0.95</v>
      </c>
      <c r="BPF23" s="1047">
        <v>0.9</v>
      </c>
      <c r="BPG23" s="27">
        <v>0.91100000000000003</v>
      </c>
      <c r="BPH23" s="53">
        <v>1.179</v>
      </c>
      <c r="BPI23" s="1047">
        <v>0.9</v>
      </c>
      <c r="BPJ23" s="27">
        <v>0.91100000000000003</v>
      </c>
      <c r="BPK23" s="53">
        <v>0.97199999999999998</v>
      </c>
      <c r="BPL23" s="1047">
        <v>0.9</v>
      </c>
      <c r="BPM23" s="27">
        <v>0.91100000000000003</v>
      </c>
      <c r="BPN23" s="27">
        <v>1.054</v>
      </c>
      <c r="BPO23" s="27">
        <v>1.133</v>
      </c>
      <c r="BPP23" s="27">
        <v>1.0720000000000001</v>
      </c>
      <c r="BPQ23" s="1047">
        <v>0.9</v>
      </c>
      <c r="BPR23" s="27">
        <v>0.91100000000000003</v>
      </c>
      <c r="BPS23" s="53">
        <v>1.107</v>
      </c>
      <c r="BPT23" s="53">
        <v>1.1259999999999999</v>
      </c>
      <c r="BPU23" s="1047">
        <v>0.9</v>
      </c>
      <c r="BPV23" s="27">
        <v>0.91100000000000003</v>
      </c>
      <c r="BPW23" s="53">
        <v>1.2769999999999999</v>
      </c>
      <c r="BPX23" s="1047">
        <v>0.9</v>
      </c>
      <c r="BPY23" s="27">
        <v>0.91100000000000003</v>
      </c>
      <c r="BPZ23" s="1372">
        <v>1.1990000000000001</v>
      </c>
      <c r="BQA23" s="7">
        <f t="shared" si="32"/>
        <v>0.31613611416026349</v>
      </c>
      <c r="BQB23" s="1087">
        <v>0.78</v>
      </c>
      <c r="BQC23" s="1215">
        <f t="shared" si="2"/>
        <v>0.8580000000000001</v>
      </c>
      <c r="BQD23" s="53">
        <f t="shared" si="3"/>
        <v>0.78</v>
      </c>
      <c r="BQE23" s="53">
        <v>0.68</v>
      </c>
      <c r="BQF23" s="53">
        <v>0.70099999999999996</v>
      </c>
      <c r="BQG23" s="53">
        <v>0.69499999999999995</v>
      </c>
      <c r="BQH23" s="53">
        <v>0.68899999999999995</v>
      </c>
      <c r="BQI23" s="53">
        <v>0.68600000000000005</v>
      </c>
      <c r="BQJ23" s="53">
        <v>0.72199999999999998</v>
      </c>
      <c r="BQK23" s="53">
        <v>0.7</v>
      </c>
      <c r="BQL23" s="53">
        <v>0.68600000000000005</v>
      </c>
      <c r="BQM23" s="53">
        <v>0.75</v>
      </c>
      <c r="BQN23" s="53"/>
      <c r="BQO23" s="53"/>
      <c r="BQP23" s="53"/>
      <c r="BQQ23" s="53"/>
      <c r="BQR23" s="53">
        <v>0.71</v>
      </c>
      <c r="BQS23" s="53">
        <v>0.71099999999999997</v>
      </c>
      <c r="BQT23" s="53">
        <v>0.70899999999999996</v>
      </c>
      <c r="BQU23" s="53">
        <v>0.71399999999999997</v>
      </c>
      <c r="BQV23" s="1087">
        <v>0.78</v>
      </c>
      <c r="BQW23" s="1215">
        <f t="shared" si="33"/>
        <v>0.8580000000000001</v>
      </c>
      <c r="BQX23" s="53">
        <f t="shared" si="34"/>
        <v>0.78</v>
      </c>
      <c r="BQY23" s="53">
        <v>0.7</v>
      </c>
      <c r="BQZ23" s="53"/>
      <c r="BRA23" s="53"/>
      <c r="BRB23" s="53"/>
      <c r="BRC23" s="1194">
        <v>0.75</v>
      </c>
      <c r="BRD23" s="53">
        <v>0.71199999999999997</v>
      </c>
      <c r="BRE23" s="1087">
        <v>0.78</v>
      </c>
      <c r="BRF23" s="1215">
        <f t="shared" si="35"/>
        <v>0.8580000000000001</v>
      </c>
      <c r="BRG23" s="53">
        <f t="shared" si="36"/>
        <v>0.78</v>
      </c>
      <c r="BRH23" s="53">
        <v>0.7</v>
      </c>
      <c r="BRI23" s="53">
        <v>0.745</v>
      </c>
      <c r="BRJ23" s="53">
        <v>0.76</v>
      </c>
      <c r="BRK23" s="53">
        <v>0.76200000000000001</v>
      </c>
      <c r="BRL23" s="53"/>
      <c r="BRM23" s="53"/>
      <c r="BRN23" s="1087">
        <v>0.78</v>
      </c>
      <c r="BRO23" s="1215">
        <f t="shared" si="37"/>
        <v>0.8580000000000001</v>
      </c>
      <c r="BRP23" s="53">
        <f t="shared" si="38"/>
        <v>0</v>
      </c>
      <c r="BRQ23" s="53">
        <v>0.7</v>
      </c>
      <c r="BRR23" s="53"/>
      <c r="BRS23" s="53"/>
      <c r="BRT23" s="53"/>
      <c r="BRU23" s="53"/>
      <c r="BRV23" s="53"/>
      <c r="BRW23" s="1047">
        <v>0.75</v>
      </c>
      <c r="BRX23" s="1047">
        <v>0.75600000000000001</v>
      </c>
      <c r="BRY23" s="1047"/>
      <c r="BRZ23" s="53">
        <f t="shared" si="39"/>
        <v>0.75</v>
      </c>
      <c r="BSA23" s="53">
        <v>0.7</v>
      </c>
      <c r="BSB23" s="53"/>
      <c r="BSC23" s="53"/>
      <c r="BSD23" s="53">
        <f t="shared" si="40"/>
        <v>0.75</v>
      </c>
      <c r="BSE23" s="53">
        <v>0.7</v>
      </c>
      <c r="BSF23" s="53"/>
      <c r="BSG23" s="53"/>
      <c r="BSH23" s="53"/>
      <c r="BSI23" s="53"/>
      <c r="BSJ23" s="53"/>
      <c r="BSK23" s="53"/>
      <c r="BSL23" s="53">
        <f t="shared" si="41"/>
        <v>0.75</v>
      </c>
      <c r="BSM23" s="53">
        <v>0.7</v>
      </c>
      <c r="BSN23" s="53"/>
      <c r="BSO23" s="53"/>
      <c r="BSP23" s="53"/>
      <c r="BSQ23" s="53"/>
      <c r="BSR23" s="896">
        <v>0.8</v>
      </c>
      <c r="BSS23" s="896">
        <v>0.74</v>
      </c>
      <c r="BST23" s="896">
        <v>0.75</v>
      </c>
      <c r="BSU23" s="53"/>
      <c r="BSV23" s="53">
        <f t="shared" si="59"/>
        <v>0</v>
      </c>
      <c r="BSW23" s="53">
        <v>0.7</v>
      </c>
      <c r="BSX23" s="53">
        <v>0.89900000000000002</v>
      </c>
      <c r="BSY23" s="53">
        <v>0.91</v>
      </c>
      <c r="BSZ23" s="53">
        <v>0.88300000000000001</v>
      </c>
      <c r="BTA23" s="53">
        <v>0.89700000000000002</v>
      </c>
      <c r="BTB23" s="53">
        <v>0.93899999999999995</v>
      </c>
      <c r="BTC23" s="53">
        <v>0.97399999999999998</v>
      </c>
      <c r="BTD23" s="53"/>
      <c r="BTE23" s="53"/>
      <c r="BTF23" s="53">
        <f t="shared" si="60"/>
        <v>0.89900000000000002</v>
      </c>
      <c r="BTG23" s="53">
        <v>0.7</v>
      </c>
      <c r="BTH23" s="53">
        <v>0.92900000000000005</v>
      </c>
      <c r="BTI23" s="53">
        <v>0.90900000000000003</v>
      </c>
      <c r="BTJ23" s="53">
        <f t="shared" si="44"/>
        <v>0.89900000000000002</v>
      </c>
      <c r="BTK23" s="53">
        <v>0.7</v>
      </c>
      <c r="BTL23" s="53">
        <v>0.99399999999999999</v>
      </c>
      <c r="BTM23" s="53">
        <v>1.0780000000000001</v>
      </c>
      <c r="BTN23" s="53">
        <v>1</v>
      </c>
      <c r="BTO23" s="53">
        <v>1.091</v>
      </c>
      <c r="BTP23" s="53">
        <v>0.98499999999999999</v>
      </c>
      <c r="BTQ23" s="53">
        <v>0.99399999999999999</v>
      </c>
      <c r="BTR23" s="53">
        <v>1.0289999999999999</v>
      </c>
      <c r="BTS23" s="53">
        <v>1.0329999999999999</v>
      </c>
      <c r="BTT23" s="53">
        <v>0.97099999999999997</v>
      </c>
      <c r="BTU23" s="53">
        <v>0.995</v>
      </c>
      <c r="BTV23" s="53">
        <v>0.995</v>
      </c>
      <c r="BTW23" s="53">
        <v>1.004</v>
      </c>
      <c r="BTX23" s="53">
        <v>0.98099999999999998</v>
      </c>
      <c r="BTY23" s="53">
        <v>0.98099999999999998</v>
      </c>
      <c r="BTZ23" s="53">
        <f t="shared" si="45"/>
        <v>0.995</v>
      </c>
      <c r="BUA23" s="53">
        <v>0.7</v>
      </c>
      <c r="BUB23" s="27">
        <v>1.0960000000000001</v>
      </c>
      <c r="BUC23" s="53">
        <v>1.1200000000000001</v>
      </c>
      <c r="BUD23" s="53">
        <v>0.7</v>
      </c>
      <c r="BUE23" s="53">
        <v>0.98799999999999999</v>
      </c>
      <c r="BUF23" s="53">
        <v>1.016</v>
      </c>
      <c r="BUG23" s="53">
        <v>0.7</v>
      </c>
      <c r="BUH23" s="53">
        <v>1.05</v>
      </c>
      <c r="BUI23" s="53">
        <v>1.079</v>
      </c>
      <c r="BUJ23" s="53">
        <v>1.1339999999999999</v>
      </c>
      <c r="BUK23" s="53">
        <v>1.1000000000000001</v>
      </c>
      <c r="BUL23" s="896">
        <v>0.83</v>
      </c>
      <c r="BUM23" s="53">
        <v>1.107</v>
      </c>
      <c r="BUN23" s="53">
        <v>1.1279999999999999</v>
      </c>
      <c r="BUO23" s="53">
        <v>0.7</v>
      </c>
      <c r="BUP23" s="53">
        <v>1.125</v>
      </c>
      <c r="BUQ23" s="53">
        <v>1.141</v>
      </c>
      <c r="BUR23" s="53">
        <v>0.7</v>
      </c>
      <c r="BUS23" s="53">
        <v>1.0209999999999999</v>
      </c>
      <c r="BUT23" s="53">
        <v>1.014</v>
      </c>
      <c r="BUU23" s="53">
        <v>0.7</v>
      </c>
      <c r="BUV23" s="53"/>
      <c r="BUW23" s="53"/>
      <c r="BUX23" s="7">
        <f t="shared" si="46"/>
        <v>-1</v>
      </c>
      <c r="BUY23" s="7">
        <f t="shared" si="47"/>
        <v>-1</v>
      </c>
      <c r="BUZ23" s="1304">
        <v>0.82</v>
      </c>
      <c r="BVA23" s="53">
        <v>0.93100000000000005</v>
      </c>
      <c r="BVB23" s="1304">
        <v>0.82</v>
      </c>
      <c r="BVC23" s="1384">
        <v>1.038</v>
      </c>
      <c r="BVD23" s="53">
        <v>0.91400000000000003</v>
      </c>
      <c r="BVE23" s="1384">
        <v>0.88700000000000001</v>
      </c>
      <c r="BVF23" s="53">
        <v>0.86699999999999999</v>
      </c>
      <c r="BVG23" s="53">
        <v>0.88100000000000001</v>
      </c>
      <c r="BVH23" s="53">
        <v>0.89800000000000002</v>
      </c>
      <c r="BVI23" s="896">
        <v>0.75</v>
      </c>
      <c r="BVJ23" s="1304">
        <v>0.82</v>
      </c>
      <c r="BVK23" s="53">
        <v>0.98599999999999999</v>
      </c>
      <c r="BVL23" s="896">
        <v>0.75</v>
      </c>
      <c r="BVM23" s="1304">
        <v>0.82</v>
      </c>
      <c r="BVN23" s="1042">
        <v>0.88600000000000001</v>
      </c>
      <c r="BVO23" s="896">
        <v>0.75</v>
      </c>
      <c r="BVP23" s="1304">
        <v>0.86</v>
      </c>
      <c r="BVQ23" s="1384">
        <v>0.98099999999999998</v>
      </c>
      <c r="BVR23" s="1384">
        <v>0.96299999999999997</v>
      </c>
      <c r="BVS23" s="896">
        <v>0.78</v>
      </c>
      <c r="BVT23" s="1384">
        <v>0.97499999999999998</v>
      </c>
      <c r="BVU23" s="896">
        <v>0.75</v>
      </c>
      <c r="BVV23" s="1304">
        <v>0.86</v>
      </c>
      <c r="BVW23" s="53">
        <v>0.996</v>
      </c>
      <c r="BVX23" s="53">
        <v>1.014</v>
      </c>
      <c r="BVY23" s="896">
        <v>0.75</v>
      </c>
      <c r="BVZ23" s="1304">
        <v>0.86</v>
      </c>
      <c r="BWA23" s="53">
        <v>1.149</v>
      </c>
      <c r="BWB23" s="896">
        <v>0.75</v>
      </c>
      <c r="BWC23" s="1304">
        <v>0.86</v>
      </c>
      <c r="BWD23" s="1372">
        <v>1.1020000000000001</v>
      </c>
      <c r="BWE23" s="896">
        <v>0.75</v>
      </c>
      <c r="BWF23" s="1304">
        <v>0.86</v>
      </c>
      <c r="BWG23" s="55"/>
      <c r="BWH23" s="7">
        <f t="shared" si="4"/>
        <v>-1</v>
      </c>
      <c r="BWI23" s="896"/>
      <c r="BWJ23" s="53">
        <v>0.876</v>
      </c>
      <c r="BWK23" s="913"/>
      <c r="BWL23" s="53">
        <v>0.623</v>
      </c>
      <c r="BWM23" s="53">
        <v>0.65900000000000003</v>
      </c>
      <c r="BWN23" s="896"/>
      <c r="BWO23" s="53">
        <v>0.876</v>
      </c>
      <c r="BWP23" s="913"/>
      <c r="BWQ23" s="53">
        <v>0.623</v>
      </c>
      <c r="BWR23" s="53">
        <v>0.71299999999999997</v>
      </c>
      <c r="BWS23" s="53">
        <v>0.64300000000000002</v>
      </c>
      <c r="BWT23" s="53">
        <v>0.621</v>
      </c>
      <c r="BWU23" s="53">
        <v>0.63400000000000001</v>
      </c>
      <c r="BWV23" s="53">
        <v>0.65300000000000002</v>
      </c>
      <c r="BWW23" s="53">
        <v>0.621</v>
      </c>
      <c r="BWX23" s="1321">
        <v>0.54400000000000004</v>
      </c>
      <c r="BWY23" s="1304">
        <v>0.623</v>
      </c>
      <c r="BWZ23" s="53">
        <v>0.73799999999999999</v>
      </c>
      <c r="BXA23" s="1321">
        <v>0.54400000000000004</v>
      </c>
      <c r="BXB23" s="1304">
        <v>0.623</v>
      </c>
      <c r="BXC23" s="53">
        <v>0.67100000000000004</v>
      </c>
      <c r="BXD23" s="896">
        <v>0.54400000000000004</v>
      </c>
      <c r="BXE23" s="1384">
        <v>0.623</v>
      </c>
      <c r="BXF23" s="1384">
        <v>0.78</v>
      </c>
      <c r="BXG23" s="1384">
        <v>0.78400000000000003</v>
      </c>
      <c r="BXH23" s="910">
        <v>0.54</v>
      </c>
      <c r="BXI23" s="1384">
        <v>0.79400000000000004</v>
      </c>
      <c r="BXJ23" s="896">
        <v>0.54400000000000004</v>
      </c>
      <c r="BXK23" s="1384">
        <v>0.623</v>
      </c>
      <c r="BXL23" s="52">
        <v>0.73199999999999998</v>
      </c>
      <c r="BXM23" s="896">
        <v>0.54400000000000004</v>
      </c>
      <c r="BXN23" s="1384">
        <v>0.623</v>
      </c>
      <c r="BXO23" s="1372">
        <v>0.72499999999999998</v>
      </c>
      <c r="BXP23" s="896">
        <v>0.54400000000000004</v>
      </c>
      <c r="BXQ23" s="1384">
        <v>0.623</v>
      </c>
      <c r="BXR23" s="55"/>
      <c r="BXS23" s="7">
        <f t="shared" si="5"/>
        <v>-1</v>
      </c>
      <c r="BXT23" s="1042">
        <v>0.7</v>
      </c>
      <c r="BXU23" s="53">
        <v>1.044</v>
      </c>
      <c r="BXV23" s="53">
        <v>0.90500000000000003</v>
      </c>
      <c r="BXW23" s="53">
        <v>1.0329999999999999</v>
      </c>
      <c r="BXX23" s="53">
        <v>1.0620000000000001</v>
      </c>
      <c r="BXY23" s="53">
        <v>1.0960000000000001</v>
      </c>
      <c r="BXZ23" s="53">
        <v>0.999</v>
      </c>
      <c r="BYA23" s="896">
        <v>0.78</v>
      </c>
      <c r="BYB23" s="1304">
        <v>0.7</v>
      </c>
      <c r="BYC23" s="53">
        <v>1.198</v>
      </c>
      <c r="BYD23" s="896">
        <v>0.78</v>
      </c>
      <c r="BYE23" s="1384">
        <v>0.95699999999999996</v>
      </c>
      <c r="BYF23" s="1384">
        <v>1.0489999999999999</v>
      </c>
      <c r="BYG23" s="896">
        <v>0.78</v>
      </c>
      <c r="BYH23" s="1384">
        <v>0.95699999999999996</v>
      </c>
      <c r="BYI23" s="1384">
        <v>1.1220000000000001</v>
      </c>
      <c r="BYJ23" s="1384">
        <v>1.1659999999999999</v>
      </c>
      <c r="BYK23" s="896">
        <v>0.84</v>
      </c>
      <c r="BYL23" s="1384">
        <v>1.1579999999999999</v>
      </c>
      <c r="BYM23" s="896">
        <v>0.78</v>
      </c>
      <c r="BYN23" s="1384">
        <v>0.95699999999999996</v>
      </c>
      <c r="BYO23" s="52">
        <v>1.2030000000000001</v>
      </c>
      <c r="BYP23" s="896">
        <v>0.78</v>
      </c>
      <c r="BYQ23" s="1384">
        <v>0.95699999999999996</v>
      </c>
      <c r="BYR23" s="1372">
        <v>1.1579999999999999</v>
      </c>
      <c r="BYS23" s="896">
        <v>0.78</v>
      </c>
      <c r="BYT23" s="1384">
        <v>0.95699999999999996</v>
      </c>
      <c r="BYU23" s="55"/>
      <c r="BYV23" s="7">
        <f t="shared" si="6"/>
        <v>-1</v>
      </c>
      <c r="BYW23" s="1372">
        <v>1.014</v>
      </c>
      <c r="BYX23" s="1372">
        <v>0.98799999999999999</v>
      </c>
      <c r="BYY23" s="1372">
        <v>0.53200000000000003</v>
      </c>
      <c r="BYZ23" s="1372">
        <v>1.0089999999999999</v>
      </c>
      <c r="BZA23" s="1372">
        <v>0.98799999999999999</v>
      </c>
      <c r="BZB23" s="53">
        <v>1.157</v>
      </c>
      <c r="BZC23" s="1372">
        <v>0.98799999999999999</v>
      </c>
      <c r="BZD23" s="1384">
        <v>1.077</v>
      </c>
      <c r="BZE23" s="1321">
        <v>0.93</v>
      </c>
      <c r="BZF23" s="1372">
        <v>0.97</v>
      </c>
      <c r="BZG23" s="1372">
        <v>1.1839999999999999</v>
      </c>
      <c r="BZH23" s="1372">
        <v>1.2150000000000001</v>
      </c>
      <c r="BZI23" s="1602">
        <v>0.97</v>
      </c>
      <c r="BZJ23" s="1372">
        <v>1.224</v>
      </c>
      <c r="BZK23" s="1321">
        <v>0.93</v>
      </c>
      <c r="BZL23" s="1372">
        <v>0.97</v>
      </c>
      <c r="BZM23" s="107">
        <v>1.21</v>
      </c>
      <c r="BZN23" s="1321">
        <v>0.93</v>
      </c>
      <c r="BZO23" s="1372">
        <v>0.97</v>
      </c>
      <c r="BZP23" s="1372">
        <v>1.1279999999999999</v>
      </c>
      <c r="BZQ23" s="1321">
        <v>0.93</v>
      </c>
      <c r="BZR23" s="1372">
        <v>0.97</v>
      </c>
      <c r="BZS23" s="55"/>
      <c r="BZT23" s="7">
        <f t="shared" si="48"/>
        <v>-1</v>
      </c>
      <c r="BZU23" s="53">
        <v>0.56999999999999995</v>
      </c>
      <c r="BZV23" s="53">
        <f t="shared" si="49"/>
        <v>0.56999999999999995</v>
      </c>
      <c r="BZW23" s="55"/>
      <c r="BZX23" s="380">
        <f t="shared" si="50"/>
        <v>-1</v>
      </c>
      <c r="BZY23" s="53">
        <v>0.71899999999999997</v>
      </c>
      <c r="BZZ23" s="53">
        <f t="shared" si="51"/>
        <v>0.71899999999999997</v>
      </c>
      <c r="CAA23" s="55"/>
      <c r="CAB23" s="380">
        <f t="shared" si="52"/>
        <v>-1</v>
      </c>
      <c r="CAC23" s="53">
        <v>0.54500000000000004</v>
      </c>
      <c r="CAD23" s="53">
        <f t="shared" si="53"/>
        <v>0.54500000000000004</v>
      </c>
      <c r="CAE23" s="55"/>
      <c r="CAF23" s="380">
        <f t="shared" si="54"/>
        <v>-1</v>
      </c>
      <c r="CAG23" s="1042"/>
      <c r="CAH23" s="1179" t="s">
        <v>3880</v>
      </c>
      <c r="CAI23" s="1528" t="s">
        <v>3921</v>
      </c>
      <c r="CAJ23" s="1042" t="str">
        <f t="shared" si="7"/>
        <v>1. Better than baseline</v>
      </c>
      <c r="CAK23" s="53" t="str">
        <f t="shared" si="8"/>
        <v xml:space="preserve">1. Better than baseline </v>
      </c>
      <c r="CAL23" s="53" t="str">
        <f t="shared" si="9"/>
        <v xml:space="preserve">1. Better than baseline </v>
      </c>
      <c r="CAM23" s="53" t="str">
        <f t="shared" si="10"/>
        <v xml:space="preserve">1. Better than baseline </v>
      </c>
      <c r="CAN23" s="53" t="str">
        <f t="shared" si="11"/>
        <v xml:space="preserve">1. Better than baseline </v>
      </c>
      <c r="CAO23" s="53" t="str">
        <f t="shared" si="12"/>
        <v>3. Missing baseline</v>
      </c>
      <c r="CAP23" s="53" t="str">
        <f t="shared" si="13"/>
        <v>2. Within 10% deviation from baseline</v>
      </c>
      <c r="CAQ23" s="27" t="str">
        <f t="shared" si="14"/>
        <v>3. Missing baseline</v>
      </c>
      <c r="CAR23" s="53" t="str">
        <f t="shared" si="15"/>
        <v>3. Missing baseline</v>
      </c>
      <c r="CAS23" s="53" t="str">
        <f t="shared" si="16"/>
        <v>3. Missing baseline</v>
      </c>
      <c r="CAT23" s="53" t="str">
        <f t="shared" si="17"/>
        <v xml:space="preserve">1. Better than baseline </v>
      </c>
      <c r="CAU23" s="1384" t="str">
        <f t="shared" si="18"/>
        <v xml:space="preserve">1. Better than baseline </v>
      </c>
      <c r="CAV23" s="1384" t="str">
        <f t="shared" si="19"/>
        <v xml:space="preserve">1. Better than baseline </v>
      </c>
      <c r="CAW23" s="1384" t="str">
        <f t="shared" si="20"/>
        <v xml:space="preserve">1. Better than baseline </v>
      </c>
      <c r="CAX23" s="1384" t="str">
        <f t="shared" si="21"/>
        <v xml:space="preserve">1. Better than baseline </v>
      </c>
    </row>
    <row r="24" spans="1:2237" ht="29.5" thickBot="1" x14ac:dyDescent="0.35">
      <c r="A24" s="116" t="s">
        <v>3910</v>
      </c>
      <c r="B24" s="124" t="s">
        <v>3910</v>
      </c>
      <c r="C24" s="124" t="s">
        <v>3326</v>
      </c>
      <c r="D24" s="340">
        <v>22</v>
      </c>
      <c r="E24" s="52" t="s">
        <v>3922</v>
      </c>
      <c r="F24" s="120" t="s">
        <v>3327</v>
      </c>
      <c r="G24" s="118" t="s">
        <v>18</v>
      </c>
      <c r="H24" s="119" t="s">
        <v>18</v>
      </c>
      <c r="I24" s="131" t="s">
        <v>3327</v>
      </c>
      <c r="J24" s="1595" t="s">
        <v>3328</v>
      </c>
      <c r="K24" s="52">
        <v>1.23</v>
      </c>
      <c r="L24" s="52">
        <v>0.76</v>
      </c>
      <c r="M24" s="52"/>
      <c r="N24" s="52"/>
      <c r="O24" s="52"/>
      <c r="P24" s="52"/>
      <c r="Q24" s="58">
        <v>0.95599999999999996</v>
      </c>
      <c r="R24" s="52">
        <v>0.76</v>
      </c>
      <c r="S24" s="32">
        <v>0.52500000000000002</v>
      </c>
      <c r="T24" s="32">
        <v>0.52500000000000002</v>
      </c>
      <c r="U24" s="52">
        <v>1.002</v>
      </c>
      <c r="V24" s="1049"/>
      <c r="W24" s="32"/>
      <c r="X24" s="32"/>
      <c r="Y24" s="52"/>
      <c r="Z24" s="32"/>
      <c r="AA24" s="52"/>
      <c r="AB24" s="52"/>
      <c r="AC24" s="959"/>
      <c r="AD24" s="960"/>
      <c r="AE24" s="960"/>
      <c r="AF24" s="960"/>
      <c r="AG24" s="960"/>
      <c r="AH24" s="52">
        <v>0.76</v>
      </c>
      <c r="AI24" s="52"/>
      <c r="AJ24" s="52"/>
      <c r="AK24" s="52"/>
      <c r="AL24" s="52"/>
      <c r="AM24" s="52"/>
      <c r="AN24" s="52"/>
      <c r="AO24" s="52">
        <v>0.76</v>
      </c>
      <c r="AP24" s="52"/>
      <c r="AQ24" s="52">
        <v>0.83299999999999996</v>
      </c>
      <c r="AR24" s="58">
        <v>0.83299999999999996</v>
      </c>
      <c r="AS24" s="52">
        <v>0.82799999999999996</v>
      </c>
      <c r="AT24" s="52">
        <v>0.83</v>
      </c>
      <c r="AU24" s="52">
        <v>0.81499999999999995</v>
      </c>
      <c r="AV24" s="52">
        <v>0.83299999999999996</v>
      </c>
      <c r="AW24" s="52">
        <v>0.76</v>
      </c>
      <c r="AX24" s="52">
        <v>0.83</v>
      </c>
      <c r="AY24" s="58"/>
      <c r="AZ24" s="58"/>
      <c r="BA24" s="962"/>
      <c r="BB24" s="58">
        <v>0.83399999999999996</v>
      </c>
      <c r="BC24" s="58"/>
      <c r="BD24" s="58"/>
      <c r="BE24" s="58"/>
      <c r="BF24" s="58">
        <v>0.76</v>
      </c>
      <c r="BG24" s="58"/>
      <c r="BH24" s="58"/>
      <c r="BI24" s="52"/>
      <c r="BJ24" s="52"/>
      <c r="BK24" s="58">
        <v>0.82799999999999996</v>
      </c>
      <c r="BL24" s="58"/>
      <c r="BM24" s="58"/>
      <c r="BN24" s="58"/>
      <c r="BO24" s="58"/>
      <c r="BP24" s="52">
        <v>0.76</v>
      </c>
      <c r="BQ24" s="58"/>
      <c r="BR24" s="58"/>
      <c r="BS24" s="58"/>
      <c r="BT24" s="58"/>
      <c r="BU24" s="58">
        <v>0.83599999999999997</v>
      </c>
      <c r="BV24" s="58"/>
      <c r="BW24" s="58"/>
      <c r="BX24" s="58"/>
      <c r="BY24" s="58"/>
      <c r="BZ24" s="967">
        <v>1.32</v>
      </c>
      <c r="CA24" s="899"/>
      <c r="CB24" s="967"/>
      <c r="CC24" s="58">
        <v>0.76</v>
      </c>
      <c r="CD24" s="967"/>
      <c r="CE24" s="967"/>
      <c r="CF24" s="967"/>
      <c r="CG24" s="967"/>
      <c r="CH24" s="967"/>
      <c r="CI24" s="58"/>
      <c r="CJ24" s="58"/>
      <c r="CK24" s="58"/>
      <c r="CL24" s="58"/>
      <c r="CM24" s="58">
        <v>0.76</v>
      </c>
      <c r="CN24" s="58"/>
      <c r="CO24" s="58"/>
      <c r="CP24" s="58">
        <v>0.81899999999999995</v>
      </c>
      <c r="CQ24" s="58"/>
      <c r="CR24" s="58"/>
      <c r="CS24" s="962">
        <v>1.27</v>
      </c>
      <c r="CT24" s="58"/>
      <c r="CU24" s="58"/>
      <c r="CV24" s="52">
        <v>0.76</v>
      </c>
      <c r="CW24" s="957">
        <v>1.3</v>
      </c>
      <c r="CX24" s="52"/>
      <c r="CY24" s="52"/>
      <c r="CZ24" s="52"/>
      <c r="DA24" s="52"/>
      <c r="DB24" s="52"/>
      <c r="DC24" s="52">
        <v>0.81299999999999994</v>
      </c>
      <c r="DD24" s="52">
        <v>0.81799999999999995</v>
      </c>
      <c r="DE24" s="52">
        <v>0.82</v>
      </c>
      <c r="DF24" s="52">
        <v>0.81699999999999995</v>
      </c>
      <c r="DG24" s="52">
        <v>0.76</v>
      </c>
      <c r="DH24" s="52"/>
      <c r="DI24" s="52">
        <v>0.81599999999999995</v>
      </c>
      <c r="DJ24" s="52">
        <v>0.80900000000000005</v>
      </c>
      <c r="DK24" s="872"/>
      <c r="DL24" s="52">
        <v>0.81200000000000006</v>
      </c>
      <c r="DM24" s="52">
        <v>0.80300000000000005</v>
      </c>
      <c r="DN24" s="52">
        <v>0.81100000000000005</v>
      </c>
      <c r="DO24" s="52">
        <v>0.81200000000000006</v>
      </c>
      <c r="DP24" s="52">
        <v>0.81799999999999995</v>
      </c>
      <c r="DQ24" s="944"/>
      <c r="DR24" s="52">
        <v>0.83099999999999996</v>
      </c>
      <c r="DS24" s="52">
        <v>0.81</v>
      </c>
      <c r="DT24" s="52">
        <v>0.81799999999999995</v>
      </c>
      <c r="DU24" s="52"/>
      <c r="DV24" s="52">
        <v>0.76</v>
      </c>
      <c r="DW24" s="52">
        <v>0.83599999999999997</v>
      </c>
      <c r="DX24" s="52"/>
      <c r="DY24" s="52">
        <v>0.82499999999999996</v>
      </c>
      <c r="DZ24" s="52"/>
      <c r="EA24" s="52"/>
      <c r="EB24" s="52"/>
      <c r="EC24" s="52"/>
      <c r="ED24" s="52"/>
      <c r="EE24" s="944">
        <v>1.2</v>
      </c>
      <c r="EF24" s="944"/>
      <c r="EG24" s="52"/>
      <c r="EH24" s="52">
        <v>1.23</v>
      </c>
      <c r="EI24" s="1129">
        <v>0.89</v>
      </c>
      <c r="EJ24" s="52">
        <v>0.76</v>
      </c>
      <c r="EK24" s="52"/>
      <c r="EL24" s="1129">
        <v>0.96</v>
      </c>
      <c r="EM24" s="52"/>
      <c r="EN24" s="52"/>
      <c r="EO24" s="58"/>
      <c r="EP24" s="52"/>
      <c r="EQ24" s="52"/>
      <c r="ER24" s="1129">
        <v>0.86</v>
      </c>
      <c r="ES24" s="52"/>
      <c r="ET24" s="52"/>
      <c r="EU24" s="58"/>
      <c r="EV24" s="1129">
        <v>0.89</v>
      </c>
      <c r="EW24" s="1028"/>
      <c r="EX24" s="1129"/>
      <c r="EY24" s="1129"/>
      <c r="EZ24" s="1129"/>
      <c r="FA24" s="1129"/>
      <c r="FB24" s="1129"/>
      <c r="FC24" s="1129"/>
      <c r="FD24" s="52"/>
      <c r="FE24" s="1035">
        <v>0.89</v>
      </c>
      <c r="FF24" s="52"/>
      <c r="FG24" s="52"/>
      <c r="FH24" s="1035">
        <v>0.89</v>
      </c>
      <c r="FI24" s="1023"/>
      <c r="FJ24" s="1035">
        <v>0.89</v>
      </c>
      <c r="FK24" s="52"/>
      <c r="FL24" s="52"/>
      <c r="FM24" s="52">
        <v>1.23</v>
      </c>
      <c r="FN24" s="1129">
        <v>0.89</v>
      </c>
      <c r="FO24" s="52">
        <v>0.76</v>
      </c>
      <c r="FP24" s="52"/>
      <c r="FQ24" s="52"/>
      <c r="FR24" s="52"/>
      <c r="FS24" s="52">
        <v>1.23</v>
      </c>
      <c r="FT24" s="1129">
        <v>0.89</v>
      </c>
      <c r="FU24" s="52">
        <v>0.76</v>
      </c>
      <c r="FV24" s="52"/>
      <c r="FW24" s="52"/>
      <c r="FX24" s="52"/>
      <c r="FY24" s="52"/>
      <c r="FZ24" s="52"/>
      <c r="GA24" s="52"/>
      <c r="GB24" s="52"/>
      <c r="GC24" s="52"/>
      <c r="GD24" s="52"/>
      <c r="GE24" s="52"/>
      <c r="GF24" s="52"/>
      <c r="GG24" s="52"/>
      <c r="GH24" s="966">
        <f t="shared" si="22"/>
        <v>-1</v>
      </c>
      <c r="GI24" s="1049">
        <v>1.37</v>
      </c>
      <c r="GJ24" s="32">
        <v>1.01</v>
      </c>
      <c r="GK24" s="32"/>
      <c r="GL24" s="32"/>
      <c r="GM24" s="32"/>
      <c r="GN24" s="32">
        <v>1.2689999999999999</v>
      </c>
      <c r="GO24" s="52">
        <v>1.01</v>
      </c>
      <c r="GP24" s="32">
        <v>0.57099999999999995</v>
      </c>
      <c r="GQ24" s="32">
        <v>0.57099999999999995</v>
      </c>
      <c r="GR24" s="52"/>
      <c r="GS24" s="52"/>
      <c r="GT24" s="58"/>
      <c r="GU24" s="58"/>
      <c r="GV24" s="58"/>
      <c r="GW24" s="52"/>
      <c r="GX24" s="52"/>
      <c r="GY24" s="52"/>
      <c r="GZ24" s="52"/>
      <c r="HA24" s="52">
        <v>1.01</v>
      </c>
      <c r="HB24" s="52"/>
      <c r="HC24" s="52"/>
      <c r="HD24" s="52"/>
      <c r="HE24" s="52"/>
      <c r="HF24" s="52"/>
      <c r="HG24" s="52">
        <v>1.01</v>
      </c>
      <c r="HH24" s="52"/>
      <c r="HI24" s="52"/>
      <c r="HJ24" s="52">
        <v>1.6459999999999999</v>
      </c>
      <c r="HK24" s="52">
        <v>1.01</v>
      </c>
      <c r="HL24" s="52"/>
      <c r="HM24" s="52"/>
      <c r="HN24" s="52"/>
      <c r="HO24" s="52">
        <v>1.38</v>
      </c>
      <c r="HP24" s="52"/>
      <c r="HQ24" s="52"/>
      <c r="HR24" s="52"/>
      <c r="HS24" s="52">
        <v>1.01</v>
      </c>
      <c r="HT24" s="52"/>
      <c r="HU24" s="52"/>
      <c r="HV24" s="58"/>
      <c r="HW24" s="58"/>
      <c r="HX24" s="58"/>
      <c r="HY24" s="58"/>
      <c r="HZ24" s="957">
        <v>1.33</v>
      </c>
      <c r="IA24" s="962"/>
      <c r="IB24" s="58">
        <v>1.01</v>
      </c>
      <c r="IC24" s="52"/>
      <c r="ID24" s="58"/>
      <c r="IE24" s="58"/>
      <c r="IF24" s="58"/>
      <c r="IG24" s="58"/>
      <c r="IH24" s="58"/>
      <c r="II24" s="58"/>
      <c r="IJ24" s="58"/>
      <c r="IK24" s="52">
        <v>1.01</v>
      </c>
      <c r="IL24" s="58"/>
      <c r="IM24" s="58"/>
      <c r="IN24" s="58"/>
      <c r="IO24" s="58"/>
      <c r="IP24" s="1032">
        <v>1.39</v>
      </c>
      <c r="IQ24" s="1032"/>
      <c r="IR24" s="1032"/>
      <c r="IS24" s="1032"/>
      <c r="IT24" s="1032"/>
      <c r="IU24" s="1032"/>
      <c r="IV24" s="1049">
        <v>1.01</v>
      </c>
      <c r="IW24" s="1049"/>
      <c r="IX24" s="1049"/>
      <c r="IY24" s="966">
        <f t="shared" si="61"/>
        <v>-1</v>
      </c>
      <c r="IZ24" s="1049">
        <v>1.3</v>
      </c>
      <c r="JA24" s="32">
        <v>0.99</v>
      </c>
      <c r="JB24" s="32"/>
      <c r="JC24" s="32">
        <v>1.3129999999999999</v>
      </c>
      <c r="JD24" s="32"/>
      <c r="JE24" s="32"/>
      <c r="JF24" s="32"/>
      <c r="JG24" s="32">
        <v>1.367</v>
      </c>
      <c r="JH24" s="32">
        <v>0.99</v>
      </c>
      <c r="JI24" s="32">
        <v>0.54500000000000004</v>
      </c>
      <c r="JJ24" s="32">
        <v>0.54500000000000004</v>
      </c>
      <c r="JK24" s="52"/>
      <c r="JL24" s="32"/>
      <c r="JM24" s="52"/>
      <c r="JN24" s="52"/>
      <c r="JO24" s="32"/>
      <c r="JP24" s="32"/>
      <c r="JQ24" s="52"/>
      <c r="JR24" s="52"/>
      <c r="JS24" s="52"/>
      <c r="JT24" s="52"/>
      <c r="JU24" s="52"/>
      <c r="JV24" s="52"/>
      <c r="JW24" s="52">
        <v>0.99</v>
      </c>
      <c r="JX24" s="52"/>
      <c r="JY24" s="52"/>
      <c r="JZ24" s="52"/>
      <c r="KA24" s="52"/>
      <c r="KB24" s="52"/>
      <c r="KC24" s="52"/>
      <c r="KD24" s="52">
        <v>0.99</v>
      </c>
      <c r="KE24" s="52"/>
      <c r="KF24" s="52"/>
      <c r="KG24" s="52"/>
      <c r="KH24" s="52"/>
      <c r="KI24" s="52"/>
      <c r="KJ24" s="52"/>
      <c r="KK24" s="52">
        <v>1.38</v>
      </c>
      <c r="KL24" s="52"/>
      <c r="KM24" s="52">
        <v>0.99</v>
      </c>
      <c r="KN24" s="52"/>
      <c r="KO24" s="52"/>
      <c r="KP24" s="52"/>
      <c r="KQ24" s="58"/>
      <c r="KR24" s="58"/>
      <c r="KS24" s="58"/>
      <c r="KT24" s="58"/>
      <c r="KU24" s="58"/>
      <c r="KV24" s="58">
        <v>0.99</v>
      </c>
      <c r="KW24" s="52"/>
      <c r="KX24" s="58"/>
      <c r="KY24" s="962">
        <v>1.34</v>
      </c>
      <c r="KZ24" s="58"/>
      <c r="LA24" s="58"/>
      <c r="LB24" s="58"/>
      <c r="LC24" s="58"/>
      <c r="LD24" s="58"/>
      <c r="LE24" s="52">
        <v>0.99</v>
      </c>
      <c r="LF24" s="58"/>
      <c r="LG24" s="58"/>
      <c r="LH24" s="58"/>
      <c r="LI24" s="58"/>
      <c r="LJ24" s="58"/>
      <c r="LK24" s="58"/>
      <c r="LL24" s="58"/>
      <c r="LM24" s="58"/>
      <c r="LN24" s="58"/>
      <c r="LO24" s="58"/>
      <c r="LP24" s="58"/>
      <c r="LQ24" s="58"/>
      <c r="LR24" s="52">
        <v>0.99</v>
      </c>
      <c r="LS24" s="52"/>
      <c r="LT24" s="32"/>
      <c r="LU24" s="52"/>
      <c r="LV24" s="382">
        <v>1.3</v>
      </c>
      <c r="LW24" s="1023"/>
      <c r="LX24" s="1023"/>
      <c r="LY24" s="52"/>
      <c r="LZ24" s="52"/>
      <c r="MA24" s="957">
        <v>1.37</v>
      </c>
      <c r="MB24" s="58"/>
      <c r="MC24" s="52">
        <v>0.99</v>
      </c>
      <c r="MD24" s="1049"/>
      <c r="ME24" s="32"/>
      <c r="MF24" s="52"/>
      <c r="MG24" s="52"/>
      <c r="MH24" s="58"/>
      <c r="MI24" s="58"/>
      <c r="MJ24" s="58"/>
      <c r="MK24" s="58"/>
      <c r="ML24" s="58"/>
      <c r="MM24" s="962">
        <v>1.35</v>
      </c>
      <c r="MN24" s="52"/>
      <c r="MO24" s="52">
        <v>0.99</v>
      </c>
      <c r="MP24" s="52"/>
      <c r="MQ24" s="52"/>
      <c r="MR24" s="52"/>
      <c r="MS24" s="52"/>
      <c r="MT24" s="52"/>
      <c r="MU24" s="52">
        <v>0.98299999999999998</v>
      </c>
      <c r="MV24" s="872"/>
      <c r="MW24" s="52">
        <v>0.98</v>
      </c>
      <c r="MX24" s="872"/>
      <c r="MY24" s="52">
        <v>0.98</v>
      </c>
      <c r="MZ24" s="52">
        <v>0.98499999999999999</v>
      </c>
      <c r="NA24" s="52">
        <v>0.99</v>
      </c>
      <c r="NB24" s="52">
        <v>0.97799999999999998</v>
      </c>
      <c r="NC24" s="872"/>
      <c r="ND24" s="1023">
        <v>0.97199999999999998</v>
      </c>
      <c r="NE24" s="1023">
        <v>0.98</v>
      </c>
      <c r="NF24" s="52">
        <v>0.97499999999999998</v>
      </c>
      <c r="NG24" s="52">
        <v>0.98599999999999999</v>
      </c>
      <c r="NH24" s="52">
        <v>0.96</v>
      </c>
      <c r="NI24" s="52">
        <v>0.97799999999999998</v>
      </c>
      <c r="NJ24" s="52">
        <v>1.036</v>
      </c>
      <c r="NK24" s="52">
        <v>0.96699999999999997</v>
      </c>
      <c r="NL24" s="52">
        <v>1.0329999999999999</v>
      </c>
      <c r="NM24" s="52"/>
      <c r="NN24" s="52">
        <v>1.0369999999999999</v>
      </c>
      <c r="NO24" s="52">
        <v>0.99</v>
      </c>
      <c r="NP24" s="52">
        <v>0.99199999999999999</v>
      </c>
      <c r="NQ24" s="52">
        <v>0.99199999999999999</v>
      </c>
      <c r="NR24" s="52">
        <v>1.008</v>
      </c>
      <c r="NS24" s="52"/>
      <c r="NT24" s="52">
        <v>0.98199999999999998</v>
      </c>
      <c r="NU24" s="52">
        <v>0.98499999999999999</v>
      </c>
      <c r="NV24" s="52">
        <v>0.997</v>
      </c>
      <c r="NW24" s="52">
        <v>1.0309999999999999</v>
      </c>
      <c r="NX24" s="944"/>
      <c r="NY24" s="52">
        <v>1.0249999999999999</v>
      </c>
      <c r="NZ24" s="52">
        <v>1.0309999999999999</v>
      </c>
      <c r="OA24" s="58">
        <v>1.01</v>
      </c>
      <c r="OB24" s="52">
        <v>1.3</v>
      </c>
      <c r="OC24" s="1129"/>
      <c r="OD24" s="52">
        <v>0.99</v>
      </c>
      <c r="OE24" s="52">
        <v>0.998</v>
      </c>
      <c r="OF24" s="52">
        <v>0.995</v>
      </c>
      <c r="OG24" s="52">
        <v>1.024</v>
      </c>
      <c r="OH24" s="899">
        <v>1.0209999999999999</v>
      </c>
      <c r="OI24" s="52">
        <v>1.0009999999999999</v>
      </c>
      <c r="OJ24" s="52">
        <v>1.0109999999999999</v>
      </c>
      <c r="OK24" s="52">
        <v>1.002</v>
      </c>
      <c r="OL24" s="52">
        <v>1.0129999999999999</v>
      </c>
      <c r="OM24" s="1129"/>
      <c r="ON24" s="52">
        <v>1.0109999999999999</v>
      </c>
      <c r="OO24" s="52">
        <v>1.02</v>
      </c>
      <c r="OP24" s="52">
        <v>1.018</v>
      </c>
      <c r="OQ24" s="52">
        <v>1.022</v>
      </c>
      <c r="OR24" s="52">
        <v>1.0209999999999999</v>
      </c>
      <c r="OS24" s="52">
        <v>1.034</v>
      </c>
      <c r="OT24" s="52">
        <v>1.046</v>
      </c>
      <c r="OU24" s="52">
        <v>1.034</v>
      </c>
      <c r="OV24" s="52">
        <v>1.0269999999999999</v>
      </c>
      <c r="OW24" s="52">
        <v>1.044</v>
      </c>
      <c r="OX24" s="52">
        <v>1.02</v>
      </c>
      <c r="OY24" s="52">
        <v>1.008</v>
      </c>
      <c r="OZ24" s="52">
        <v>1.0189999999999999</v>
      </c>
      <c r="PA24" s="52">
        <v>0.998</v>
      </c>
      <c r="PB24" s="52">
        <v>1.02</v>
      </c>
      <c r="PC24" s="52">
        <v>1.3</v>
      </c>
      <c r="PD24" s="1129"/>
      <c r="PE24" s="52">
        <v>0.99</v>
      </c>
      <c r="PF24" s="52">
        <v>1.0149999999999999</v>
      </c>
      <c r="PG24" s="52">
        <v>1.0269999999999999</v>
      </c>
      <c r="PH24" s="52">
        <v>1.024</v>
      </c>
      <c r="PI24" s="1129"/>
      <c r="PJ24" s="52">
        <v>1.3</v>
      </c>
      <c r="PK24" s="1129"/>
      <c r="PL24" s="52">
        <v>0.99</v>
      </c>
      <c r="PM24" s="52">
        <v>1.02</v>
      </c>
      <c r="PN24" s="52">
        <v>1.0369999999999999</v>
      </c>
      <c r="PO24" s="52"/>
      <c r="PP24" s="52">
        <v>1.018</v>
      </c>
      <c r="PQ24" s="52">
        <v>1.03</v>
      </c>
      <c r="PR24" s="1134"/>
      <c r="PS24" s="52">
        <v>1.0309999999999999</v>
      </c>
      <c r="PT24" s="52">
        <v>1.0229999999999999</v>
      </c>
      <c r="PU24" s="52">
        <v>1.0249999999999999</v>
      </c>
      <c r="PV24" s="52">
        <v>1.0229999999999999</v>
      </c>
      <c r="PW24" s="1129"/>
      <c r="PX24" s="52"/>
      <c r="PY24" s="52"/>
      <c r="PZ24" s="1129">
        <v>1.24</v>
      </c>
      <c r="QA24" s="1129"/>
      <c r="QB24" s="966">
        <f t="shared" si="23"/>
        <v>-1</v>
      </c>
      <c r="QC24" s="52">
        <v>1.37</v>
      </c>
      <c r="QD24" s="32">
        <v>0.98</v>
      </c>
      <c r="QE24" s="32"/>
      <c r="QF24" s="32"/>
      <c r="QG24" s="32"/>
      <c r="QH24" s="32"/>
      <c r="QI24" s="32" t="e">
        <v>#N/A</v>
      </c>
      <c r="QJ24" s="65">
        <v>0.98</v>
      </c>
      <c r="QK24" s="65">
        <v>0.53700000000000003</v>
      </c>
      <c r="QL24" s="65">
        <v>0.53700000000000003</v>
      </c>
      <c r="QM24" s="1023"/>
      <c r="QN24" s="1023"/>
      <c r="QO24" s="1023"/>
      <c r="QP24" s="899"/>
      <c r="QQ24" s="1023"/>
      <c r="QR24" s="1023"/>
      <c r="QS24" s="959"/>
      <c r="QT24" s="211"/>
      <c r="QU24" s="959"/>
      <c r="QV24" s="959"/>
      <c r="QW24" s="52">
        <v>0.98</v>
      </c>
      <c r="QX24" s="52"/>
      <c r="QY24" s="52"/>
      <c r="QZ24" s="52"/>
      <c r="RA24" s="52"/>
      <c r="RB24" s="52"/>
      <c r="RC24" s="52"/>
      <c r="RD24" s="52">
        <v>0.98</v>
      </c>
      <c r="RE24" s="52"/>
      <c r="RF24" s="52"/>
      <c r="RG24" s="52"/>
      <c r="RH24" s="52"/>
      <c r="RI24" s="52"/>
      <c r="RJ24" s="52"/>
      <c r="RK24" s="52"/>
      <c r="RL24" s="52"/>
      <c r="RM24" s="52">
        <v>0.98</v>
      </c>
      <c r="RN24" s="52"/>
      <c r="RO24" s="957">
        <v>1.29</v>
      </c>
      <c r="RP24" s="52"/>
      <c r="RQ24" s="58"/>
      <c r="RR24" s="58"/>
      <c r="RS24" s="58"/>
      <c r="RT24" s="58"/>
      <c r="RU24" s="58"/>
      <c r="RV24" s="58">
        <v>0.98</v>
      </c>
      <c r="RW24" s="52"/>
      <c r="RX24" s="58"/>
      <c r="RY24" s="58"/>
      <c r="RZ24" s="962">
        <v>1.39</v>
      </c>
      <c r="SA24" s="58"/>
      <c r="SB24" s="58"/>
      <c r="SC24" s="58"/>
      <c r="SD24" s="58"/>
      <c r="SE24" s="58"/>
      <c r="SF24" s="52">
        <v>0.98</v>
      </c>
      <c r="SG24" s="58"/>
      <c r="SH24" s="58"/>
      <c r="SI24" s="58"/>
      <c r="SJ24" s="58"/>
      <c r="SK24" s="58"/>
      <c r="SL24" s="58"/>
      <c r="SM24" s="58"/>
      <c r="SN24" s="58"/>
      <c r="SO24" s="58"/>
      <c r="SP24" s="58"/>
      <c r="SQ24" s="976">
        <v>1.38</v>
      </c>
      <c r="SR24" s="52">
        <v>0.98</v>
      </c>
      <c r="SS24" s="58"/>
      <c r="ST24" s="58"/>
      <c r="SU24" s="58"/>
      <c r="SV24" s="58"/>
      <c r="SW24" s="58"/>
      <c r="SX24" s="58"/>
      <c r="SY24" s="58"/>
      <c r="SZ24" s="962">
        <v>1.35</v>
      </c>
      <c r="TA24" s="52"/>
      <c r="TB24" s="52"/>
      <c r="TC24" s="52">
        <v>0.98</v>
      </c>
      <c r="TD24" s="58"/>
      <c r="TE24" s="52"/>
      <c r="TF24" s="52"/>
      <c r="TG24" s="957">
        <v>1.39</v>
      </c>
      <c r="TH24" s="58"/>
      <c r="TI24" s="52"/>
      <c r="TJ24" s="58"/>
      <c r="TK24" s="52"/>
      <c r="TL24" s="959"/>
      <c r="TM24" s="52">
        <v>0.98</v>
      </c>
      <c r="TN24" s="52"/>
      <c r="TO24" s="52"/>
      <c r="TP24" s="52"/>
      <c r="TQ24" s="52"/>
      <c r="TR24" s="52"/>
      <c r="TS24" s="52">
        <v>0.98399999999999999</v>
      </c>
      <c r="TT24" s="52">
        <v>0.97699999999999998</v>
      </c>
      <c r="TU24" s="52"/>
      <c r="TV24" s="52">
        <v>0.97699999999999998</v>
      </c>
      <c r="TW24" s="52">
        <v>0.98399999999999999</v>
      </c>
      <c r="TX24" s="872"/>
      <c r="TY24" s="52">
        <v>0.98</v>
      </c>
      <c r="TZ24" s="52">
        <v>0.96399999999999997</v>
      </c>
      <c r="UA24" s="52">
        <v>0.97099999999999997</v>
      </c>
      <c r="UB24" s="52">
        <v>0.95799999999999996</v>
      </c>
      <c r="UC24" s="52">
        <v>0.98399999999999999</v>
      </c>
      <c r="UD24" s="52">
        <v>0.96599999999999997</v>
      </c>
      <c r="UE24" s="52">
        <v>0.98799999999999999</v>
      </c>
      <c r="UF24" s="52">
        <v>0.96899999999999997</v>
      </c>
      <c r="UG24" s="944"/>
      <c r="UH24" s="52">
        <v>0.97599999999999998</v>
      </c>
      <c r="UI24" s="52">
        <v>0.96599999999999997</v>
      </c>
      <c r="UJ24" s="52">
        <v>0.95899999999999996</v>
      </c>
      <c r="UK24" s="52">
        <v>0.997</v>
      </c>
      <c r="UL24" s="52">
        <v>0.98</v>
      </c>
      <c r="UM24" s="52">
        <v>0.98699999999999999</v>
      </c>
      <c r="UN24" s="52">
        <v>0.996</v>
      </c>
      <c r="UO24" s="52">
        <v>0.997</v>
      </c>
      <c r="UP24" s="52">
        <v>0.99099999999999999</v>
      </c>
      <c r="UQ24" s="52">
        <v>0.99299999999999999</v>
      </c>
      <c r="UR24" s="52">
        <v>1.02</v>
      </c>
      <c r="US24" s="944">
        <v>1.35</v>
      </c>
      <c r="UT24" s="52">
        <v>1.016</v>
      </c>
      <c r="UU24" s="52">
        <v>0.999</v>
      </c>
      <c r="UV24" s="52">
        <v>1.01</v>
      </c>
      <c r="UW24" s="52">
        <v>1.026</v>
      </c>
      <c r="UX24" s="52">
        <v>1.37</v>
      </c>
      <c r="UY24" s="1129"/>
      <c r="UZ24" s="52">
        <v>0.98</v>
      </c>
      <c r="VA24" s="52">
        <v>0.999</v>
      </c>
      <c r="VB24" s="52">
        <v>1</v>
      </c>
      <c r="VC24" s="52">
        <v>1.028</v>
      </c>
      <c r="VD24" s="58">
        <v>1.052</v>
      </c>
      <c r="VE24" s="52">
        <v>0.996</v>
      </c>
      <c r="VF24" s="52">
        <v>1.0149999999999999</v>
      </c>
      <c r="VG24" s="1129"/>
      <c r="VH24" s="52">
        <v>1</v>
      </c>
      <c r="VI24" s="52">
        <v>1.01</v>
      </c>
      <c r="VJ24" s="1129"/>
      <c r="VK24" s="52">
        <v>0.99199999999999999</v>
      </c>
      <c r="VL24" s="52">
        <v>0.997</v>
      </c>
      <c r="VM24" s="52">
        <v>1.02</v>
      </c>
      <c r="VN24" s="52">
        <v>1.0009999999999999</v>
      </c>
      <c r="VO24" s="1129">
        <v>0.995</v>
      </c>
      <c r="VP24" s="52">
        <v>1.016</v>
      </c>
      <c r="VQ24" s="52">
        <v>1.02</v>
      </c>
      <c r="VR24" s="52">
        <v>1.024</v>
      </c>
      <c r="VS24" s="52">
        <v>1.03</v>
      </c>
      <c r="VT24" s="58">
        <v>1.0389999999999999</v>
      </c>
      <c r="VU24" s="52">
        <v>1.018</v>
      </c>
      <c r="VV24" s="52">
        <v>1.03</v>
      </c>
      <c r="VW24" s="52">
        <v>1.006</v>
      </c>
      <c r="VX24" s="52">
        <v>1.032</v>
      </c>
      <c r="VY24" s="52">
        <v>1.0069999999999999</v>
      </c>
      <c r="VZ24" s="1129"/>
      <c r="WA24" s="52">
        <v>1.37</v>
      </c>
      <c r="WB24" s="1129"/>
      <c r="WC24" s="52">
        <v>0.98</v>
      </c>
      <c r="WD24" s="52">
        <v>1.028</v>
      </c>
      <c r="WE24" s="1129"/>
      <c r="WF24" s="52">
        <v>1.024</v>
      </c>
      <c r="WG24" s="52">
        <v>1.036</v>
      </c>
      <c r="WH24" s="52">
        <v>1.37</v>
      </c>
      <c r="WI24" s="1129"/>
      <c r="WJ24" s="52">
        <v>0.98</v>
      </c>
      <c r="WK24" s="52">
        <v>1.0569999999999999</v>
      </c>
      <c r="WL24" s="52">
        <v>1.0409999999999999</v>
      </c>
      <c r="WM24" s="52">
        <v>1.0469999999999999</v>
      </c>
      <c r="WN24" s="52">
        <v>1.0529999999999999</v>
      </c>
      <c r="WO24" s="1134"/>
      <c r="WP24" s="52">
        <v>1.042</v>
      </c>
      <c r="WQ24" s="52">
        <v>1.028</v>
      </c>
      <c r="WR24" s="52">
        <v>1.0529999999999999</v>
      </c>
      <c r="WS24" s="52">
        <v>1.07</v>
      </c>
      <c r="WT24" s="52"/>
      <c r="WU24" s="52"/>
      <c r="WV24" s="52"/>
      <c r="WW24" s="52"/>
      <c r="WX24" s="966">
        <f t="shared" si="24"/>
        <v>-1</v>
      </c>
      <c r="WY24" s="1049">
        <v>1.37</v>
      </c>
      <c r="WZ24" s="32">
        <v>0.98</v>
      </c>
      <c r="XA24" s="32"/>
      <c r="XB24" s="32"/>
      <c r="XC24" s="32"/>
      <c r="XD24" s="52"/>
      <c r="XE24" s="52" t="e">
        <v>#N/A</v>
      </c>
      <c r="XF24" s="52">
        <v>0.98</v>
      </c>
      <c r="XG24" s="65"/>
      <c r="XH24" s="65"/>
      <c r="XI24" s="52"/>
      <c r="XJ24" s="52"/>
      <c r="XK24" s="52"/>
      <c r="XL24" s="52"/>
      <c r="XM24" s="52"/>
      <c r="XN24" s="52"/>
      <c r="XO24" s="52"/>
      <c r="XP24" s="52"/>
      <c r="XQ24" s="52"/>
      <c r="XR24" s="52"/>
      <c r="XS24" s="52">
        <v>0.98</v>
      </c>
      <c r="XT24" s="52"/>
      <c r="XU24" s="52"/>
      <c r="XV24" s="52"/>
      <c r="XW24" s="52">
        <v>0.98</v>
      </c>
      <c r="XX24" s="52"/>
      <c r="XY24" s="52"/>
      <c r="XZ24" s="52"/>
      <c r="YA24" s="52">
        <v>0.98</v>
      </c>
      <c r="YB24" s="52"/>
      <c r="YC24" s="52">
        <v>1.46</v>
      </c>
      <c r="YD24" s="52"/>
      <c r="YE24" s="52"/>
      <c r="YF24" s="52"/>
      <c r="YG24" s="52"/>
      <c r="YH24" s="52"/>
      <c r="YI24" s="52">
        <v>0.98</v>
      </c>
      <c r="YJ24" s="52"/>
      <c r="YK24" s="52"/>
      <c r="YL24" s="52"/>
      <c r="YM24" s="58"/>
      <c r="YN24" s="957">
        <v>1.34</v>
      </c>
      <c r="YO24" s="58"/>
      <c r="YP24" s="52"/>
      <c r="YQ24" s="52"/>
      <c r="YR24" s="52"/>
      <c r="YS24" s="58">
        <v>0.98</v>
      </c>
      <c r="YT24" s="58"/>
      <c r="YU24" s="58"/>
      <c r="YV24" s="52"/>
      <c r="YW24" s="58"/>
      <c r="YX24" s="58"/>
      <c r="YY24" s="58"/>
      <c r="YZ24" s="58"/>
      <c r="ZA24" s="58"/>
      <c r="ZB24" s="58"/>
      <c r="ZC24" s="52">
        <v>0.98</v>
      </c>
      <c r="ZD24" s="58"/>
      <c r="ZE24" s="58"/>
      <c r="ZF24" s="58"/>
      <c r="ZG24" s="58"/>
      <c r="ZH24" s="58"/>
      <c r="ZI24" s="58"/>
      <c r="ZJ24" s="967">
        <v>1.35</v>
      </c>
      <c r="ZK24" s="967"/>
      <c r="ZL24" s="382"/>
      <c r="ZM24" s="387"/>
      <c r="ZN24" s="1049">
        <v>0.98</v>
      </c>
      <c r="ZO24" s="967"/>
      <c r="ZP24" s="967"/>
      <c r="ZQ24" s="967"/>
      <c r="ZR24" s="967">
        <v>1.36</v>
      </c>
      <c r="ZS24" s="967"/>
      <c r="ZT24" s="967"/>
      <c r="ZU24" s="967"/>
      <c r="ZV24" s="967"/>
      <c r="ZW24" s="58"/>
      <c r="ZX24" s="967"/>
      <c r="ZY24" s="967"/>
      <c r="ZZ24" s="962">
        <v>1.4</v>
      </c>
      <c r="AAA24" s="52">
        <v>0.98</v>
      </c>
      <c r="AAB24" s="962"/>
      <c r="AAC24" s="962"/>
      <c r="AAD24" s="52"/>
      <c r="AAE24" s="58"/>
      <c r="AAF24" s="58"/>
      <c r="AAG24" s="957">
        <v>1.36</v>
      </c>
      <c r="AAH24" s="58"/>
      <c r="AAI24" s="58"/>
      <c r="AAJ24" s="58"/>
      <c r="AAK24" s="58"/>
      <c r="AAL24" s="52">
        <v>0.98</v>
      </c>
      <c r="AAM24" s="52"/>
      <c r="AAN24" s="52"/>
      <c r="AAO24" s="52"/>
      <c r="AAP24" s="52"/>
      <c r="AAQ24" s="52"/>
      <c r="AAR24" s="52">
        <v>0.98</v>
      </c>
      <c r="AAS24" s="52"/>
      <c r="AAT24" s="52"/>
      <c r="AAU24" s="52"/>
      <c r="AAV24" s="52">
        <v>0.98499999999999999</v>
      </c>
      <c r="AAW24" s="52">
        <v>0.98</v>
      </c>
      <c r="AAX24" s="872"/>
      <c r="AAY24" s="52">
        <v>0.98399999999999999</v>
      </c>
      <c r="AAZ24" s="52">
        <v>0.99399999999999999</v>
      </c>
      <c r="ABA24" s="52">
        <v>0.98899999999999999</v>
      </c>
      <c r="ABB24" s="52"/>
      <c r="ABC24" s="52">
        <v>0.98199999999999998</v>
      </c>
      <c r="ABD24" s="52"/>
      <c r="ABE24" s="52"/>
      <c r="ABF24" s="908">
        <v>1.46</v>
      </c>
      <c r="ABG24" s="58"/>
      <c r="ABH24" s="908">
        <v>1.46</v>
      </c>
      <c r="ABI24" s="908"/>
      <c r="ABJ24" s="908"/>
      <c r="ABK24" s="52">
        <v>0.98</v>
      </c>
      <c r="ABL24" s="899"/>
      <c r="ABM24" s="899"/>
      <c r="ABN24" s="899"/>
      <c r="ABO24" s="899"/>
      <c r="ABP24" s="899"/>
      <c r="ABQ24" s="899">
        <v>0.82599999999999996</v>
      </c>
      <c r="ABR24" s="944">
        <v>1.29</v>
      </c>
      <c r="ABS24" s="52">
        <v>0.79600000000000004</v>
      </c>
      <c r="ABT24" s="52">
        <v>0.81100000000000005</v>
      </c>
      <c r="ABU24" s="52">
        <v>0.81399999999999995</v>
      </c>
      <c r="ABV24" s="58">
        <v>0.80400000000000005</v>
      </c>
      <c r="ABW24" s="52">
        <v>1.37</v>
      </c>
      <c r="ABX24" s="1129"/>
      <c r="ABY24" s="52">
        <v>0.98</v>
      </c>
      <c r="ABZ24" s="52">
        <v>0.76200000000000001</v>
      </c>
      <c r="ACA24" s="52">
        <v>0.80500000000000005</v>
      </c>
      <c r="ACB24" s="52">
        <v>0.81499999999999995</v>
      </c>
      <c r="ACC24" s="58">
        <v>0.81899999999999995</v>
      </c>
      <c r="ACD24" s="52">
        <v>0.80100000000000005</v>
      </c>
      <c r="ACE24" s="52">
        <v>0.78900000000000003</v>
      </c>
      <c r="ACF24" s="52">
        <v>0.79300000000000004</v>
      </c>
      <c r="ACG24" s="52">
        <v>0.79500000000000004</v>
      </c>
      <c r="ACH24" s="1129"/>
      <c r="ACI24" s="52">
        <v>0.76500000000000001</v>
      </c>
      <c r="ACJ24" s="52">
        <v>0.78100000000000003</v>
      </c>
      <c r="ACK24" s="52">
        <v>0.79900000000000004</v>
      </c>
      <c r="ACL24" s="52">
        <v>0.80500000000000005</v>
      </c>
      <c r="ACM24" s="52">
        <v>0.8</v>
      </c>
      <c r="ACN24" s="52">
        <v>0.80300000000000005</v>
      </c>
      <c r="ACO24" s="52">
        <v>0.79</v>
      </c>
      <c r="ACP24" s="52">
        <v>0.78200000000000003</v>
      </c>
      <c r="ACQ24" s="52">
        <v>0.79500000000000004</v>
      </c>
      <c r="ACR24" s="52">
        <v>0.80800000000000005</v>
      </c>
      <c r="ACS24" s="52">
        <v>0.78</v>
      </c>
      <c r="ACT24" s="52">
        <v>0.78800000000000003</v>
      </c>
      <c r="ACU24" s="52">
        <v>0.80500000000000005</v>
      </c>
      <c r="ACV24" s="1134"/>
      <c r="ACW24" s="52">
        <v>0.80700000000000005</v>
      </c>
      <c r="ACX24" s="52">
        <v>0.80100000000000005</v>
      </c>
      <c r="ACY24" s="52">
        <v>1.37</v>
      </c>
      <c r="ACZ24" s="1129"/>
      <c r="ADA24" s="52">
        <v>0.98</v>
      </c>
      <c r="ADB24" s="52">
        <v>0.79200000000000004</v>
      </c>
      <c r="ADC24" s="52">
        <v>0.81200000000000006</v>
      </c>
      <c r="ADD24" s="52">
        <v>0.81899999999999995</v>
      </c>
      <c r="ADE24" s="52">
        <v>1.37</v>
      </c>
      <c r="ADF24" s="1129"/>
      <c r="ADG24" s="52">
        <v>0.98</v>
      </c>
      <c r="ADH24" s="52">
        <v>0.81</v>
      </c>
      <c r="ADI24" s="52">
        <v>0.80600000000000005</v>
      </c>
      <c r="ADJ24" s="52">
        <v>0.80100000000000005</v>
      </c>
      <c r="ADK24" s="52">
        <v>0.81399999999999995</v>
      </c>
      <c r="ADL24" s="52">
        <v>0.81499999999999995</v>
      </c>
      <c r="ADM24" s="52">
        <v>0.82199999999999995</v>
      </c>
      <c r="ADN24" s="52">
        <v>0.81299999999999994</v>
      </c>
      <c r="ADO24" s="52">
        <v>0.83099999999999996</v>
      </c>
      <c r="ADP24" s="52">
        <v>0.874</v>
      </c>
      <c r="ADQ24" s="52">
        <v>0.89800000000000002</v>
      </c>
      <c r="ADR24" s="52">
        <v>0.89900000000000002</v>
      </c>
      <c r="ADS24" s="52">
        <v>0.89</v>
      </c>
      <c r="ADT24" s="52">
        <v>0.96899999999999997</v>
      </c>
      <c r="ADU24" s="32">
        <v>0.94299999999999995</v>
      </c>
      <c r="ADV24" s="52">
        <v>1.37</v>
      </c>
      <c r="ADW24" s="1129"/>
      <c r="ADX24" s="52">
        <v>0.98</v>
      </c>
      <c r="ADY24" s="58"/>
      <c r="ADZ24" s="966">
        <f t="shared" si="25"/>
        <v>-1</v>
      </c>
      <c r="AEA24" s="1049">
        <v>1.3</v>
      </c>
      <c r="AEB24" s="32">
        <v>0.98499999999999999</v>
      </c>
      <c r="AEC24" s="32"/>
      <c r="AED24" s="32"/>
      <c r="AEE24" s="32"/>
      <c r="AEF24" s="32" t="e">
        <v>#N/A</v>
      </c>
      <c r="AEG24" s="32">
        <v>0.98499999999999999</v>
      </c>
      <c r="AEH24" s="32">
        <v>0.54200000000000004</v>
      </c>
      <c r="AEI24" s="32">
        <v>0.54200000000000004</v>
      </c>
      <c r="AEJ24" s="32"/>
      <c r="AEK24" s="52"/>
      <c r="AEL24" s="52"/>
      <c r="AEM24" s="32"/>
      <c r="AEN24" s="52"/>
      <c r="AEO24" s="52"/>
      <c r="AEP24" s="52"/>
      <c r="AEQ24" s="52"/>
      <c r="AER24" s="52"/>
      <c r="AES24" s="52"/>
      <c r="AET24" s="52"/>
      <c r="AEU24" s="52">
        <v>0.98499999999999999</v>
      </c>
      <c r="AEV24" s="52"/>
      <c r="AEW24" s="52"/>
      <c r="AEX24" s="52"/>
      <c r="AEY24" s="52"/>
      <c r="AEZ24" s="52"/>
      <c r="AFA24" s="52">
        <v>0.98499999999999999</v>
      </c>
      <c r="AFB24" s="957">
        <v>1.2509999999999999</v>
      </c>
      <c r="AFC24" s="957"/>
      <c r="AFD24" s="52">
        <v>0.98499999999999999</v>
      </c>
      <c r="AFE24" s="52"/>
      <c r="AFF24" s="52"/>
      <c r="AFG24" s="52"/>
      <c r="AFH24" s="52">
        <v>1.35</v>
      </c>
      <c r="AFI24" s="58"/>
      <c r="AFJ24" s="52"/>
      <c r="AFK24" s="52"/>
      <c r="AFL24" s="52"/>
      <c r="AFM24" s="52">
        <v>0.98499999999999999</v>
      </c>
      <c r="AFN24" s="52"/>
      <c r="AFO24" s="52"/>
      <c r="AFP24" s="52"/>
      <c r="AFQ24" s="58"/>
      <c r="AFR24" s="58"/>
      <c r="AFS24" s="58">
        <v>1.39</v>
      </c>
      <c r="AFT24" s="58"/>
      <c r="AFU24" s="52"/>
      <c r="AFV24" s="52"/>
      <c r="AFW24" s="58">
        <v>0.98499999999999999</v>
      </c>
      <c r="AFX24" s="52"/>
      <c r="AFY24" s="58"/>
      <c r="AFZ24" s="52"/>
      <c r="AGA24" s="58"/>
      <c r="AGB24" s="52"/>
      <c r="AGC24" s="52">
        <v>1.36</v>
      </c>
      <c r="AGD24" s="52"/>
      <c r="AGE24" s="381">
        <v>1.37</v>
      </c>
      <c r="AGF24" s="1582"/>
      <c r="AGG24" s="52">
        <v>0.98499999999999999</v>
      </c>
      <c r="AGH24" s="381"/>
      <c r="AGI24" s="381"/>
      <c r="AGJ24" s="381"/>
      <c r="AGK24" s="1582">
        <v>1.36</v>
      </c>
      <c r="AGL24" s="381"/>
      <c r="AGM24" s="381"/>
      <c r="AGN24" s="381"/>
      <c r="AGO24" s="381"/>
      <c r="AGP24" s="381"/>
      <c r="AGQ24" s="381"/>
      <c r="AGR24" s="381"/>
      <c r="AGS24" s="52">
        <v>0.98499999999999999</v>
      </c>
      <c r="AGT24" s="967"/>
      <c r="AGU24" s="967"/>
      <c r="AGV24" s="967"/>
      <c r="AGW24" s="967"/>
      <c r="AGX24" s="967"/>
      <c r="AGY24" s="58"/>
      <c r="AGZ24" s="58"/>
      <c r="AHA24" s="58"/>
      <c r="AHB24" s="58"/>
      <c r="AHC24" s="58">
        <v>0.98499999999999999</v>
      </c>
      <c r="AHD24" s="58"/>
      <c r="AHE24" s="58"/>
      <c r="AHF24" s="52"/>
      <c r="AHG24" s="58"/>
      <c r="AHH24" s="58"/>
      <c r="AHI24" s="58"/>
      <c r="AHJ24" s="58"/>
      <c r="AHK24" s="58"/>
      <c r="AHL24" s="962">
        <v>1.38</v>
      </c>
      <c r="AHM24" s="960"/>
      <c r="AHN24" s="962"/>
      <c r="AHO24" s="52">
        <v>0.98499999999999999</v>
      </c>
      <c r="AHP24" s="52"/>
      <c r="AHQ24" s="52"/>
      <c r="AHR24" s="52"/>
      <c r="AHS24" s="52"/>
      <c r="AHT24" s="52"/>
      <c r="AHU24" s="52"/>
      <c r="AHV24" s="52"/>
      <c r="AHW24" s="52"/>
      <c r="AHX24" s="52">
        <v>0.94499999999999995</v>
      </c>
      <c r="AHY24" s="52">
        <v>0.98499999999999999</v>
      </c>
      <c r="AHZ24" s="52"/>
      <c r="AIA24" s="52"/>
      <c r="AIB24" s="52"/>
      <c r="AIC24" s="52"/>
      <c r="AID24" s="52"/>
      <c r="AIE24" s="52"/>
      <c r="AIF24" s="52"/>
      <c r="AIG24" s="52">
        <v>0.95799999999999996</v>
      </c>
      <c r="AIH24" s="52"/>
      <c r="AII24" s="52">
        <v>1.0129999999999999</v>
      </c>
      <c r="AIJ24" s="52"/>
      <c r="AIK24" s="52">
        <v>0.98499999999999999</v>
      </c>
      <c r="AIL24" s="52"/>
      <c r="AIM24" s="52">
        <v>1.0169999999999999</v>
      </c>
      <c r="AIN24" s="52"/>
      <c r="AIO24" s="52">
        <v>1.0429999999999999</v>
      </c>
      <c r="AIP24" s="52"/>
      <c r="AIQ24" s="52">
        <v>1.079</v>
      </c>
      <c r="AIR24" s="944">
        <v>1.32</v>
      </c>
      <c r="AIS24" s="52">
        <v>1.079</v>
      </c>
      <c r="AIT24" s="52">
        <v>1.0589999999999999</v>
      </c>
      <c r="AIU24" s="52">
        <v>1.052</v>
      </c>
      <c r="AIV24" s="52">
        <v>1.083</v>
      </c>
      <c r="AIW24" s="52">
        <v>1.3</v>
      </c>
      <c r="AIX24" s="1129">
        <v>1.1200000000000001</v>
      </c>
      <c r="AIY24" s="52">
        <v>0.98499999999999999</v>
      </c>
      <c r="AIZ24" s="52">
        <v>1.0580000000000001</v>
      </c>
      <c r="AJA24" s="1129">
        <v>1.08</v>
      </c>
      <c r="AJB24" s="52">
        <v>1.07</v>
      </c>
      <c r="AJC24" s="52">
        <v>1.056</v>
      </c>
      <c r="AJD24" s="985"/>
      <c r="AJE24" s="58">
        <v>1.0820000000000001</v>
      </c>
      <c r="AJF24" s="52">
        <v>1.05</v>
      </c>
      <c r="AJG24" s="52">
        <v>1.0149999999999999</v>
      </c>
      <c r="AJH24" s="52">
        <v>1.0620000000000001</v>
      </c>
      <c r="AJI24" s="52">
        <v>1.0489999999999999</v>
      </c>
      <c r="AJJ24" s="1129"/>
      <c r="AJK24" s="52">
        <v>1.044</v>
      </c>
      <c r="AJL24" s="52">
        <v>1.0609999999999999</v>
      </c>
      <c r="AJM24" s="52">
        <v>1.08</v>
      </c>
      <c r="AJN24" s="58">
        <v>1.05</v>
      </c>
      <c r="AJO24" s="52"/>
      <c r="AJP24" s="52">
        <v>1.0660000000000001</v>
      </c>
      <c r="AJQ24" s="52">
        <v>1.071</v>
      </c>
      <c r="AJR24" s="52">
        <v>1.075</v>
      </c>
      <c r="AJS24" s="52">
        <v>1.079</v>
      </c>
      <c r="AJT24" s="52">
        <v>1.07</v>
      </c>
      <c r="AJU24" s="52">
        <v>1.08</v>
      </c>
      <c r="AJV24" s="52">
        <v>1.081</v>
      </c>
      <c r="AJW24" s="52">
        <v>1.07</v>
      </c>
      <c r="AJX24" s="52">
        <v>1.06</v>
      </c>
      <c r="AJY24" s="1134"/>
      <c r="AJZ24" s="52">
        <v>1.056</v>
      </c>
      <c r="AKA24" s="52">
        <v>1.054</v>
      </c>
      <c r="AKB24" s="1129"/>
      <c r="AKC24" s="52">
        <v>1.3</v>
      </c>
      <c r="AKD24" s="1129">
        <v>1.1200000000000001</v>
      </c>
      <c r="AKE24" s="52">
        <v>0.98499999999999999</v>
      </c>
      <c r="AKF24" s="52">
        <v>1.046</v>
      </c>
      <c r="AKG24" s="52">
        <v>1.0580000000000001</v>
      </c>
      <c r="AKH24" s="52"/>
      <c r="AKI24" s="52">
        <v>1.3</v>
      </c>
      <c r="AKJ24" s="1129">
        <v>1.1200000000000001</v>
      </c>
      <c r="AKK24" s="52">
        <v>0.98499999999999999</v>
      </c>
      <c r="AKL24" s="52"/>
      <c r="AKM24" s="52"/>
      <c r="AKN24" s="1129">
        <v>1.1499999999999999</v>
      </c>
      <c r="AKO24" s="52"/>
      <c r="AKP24" s="52"/>
      <c r="AKQ24" s="52"/>
      <c r="AKR24" s="52"/>
      <c r="AKS24" s="52"/>
      <c r="AKT24" s="1035">
        <v>1.1200000000000001</v>
      </c>
      <c r="AKU24" s="1035"/>
      <c r="AKV24" s="1035"/>
      <c r="AKW24" s="1035"/>
      <c r="AKX24" s="52"/>
      <c r="AKY24" s="52">
        <v>0</v>
      </c>
      <c r="AKZ24" s="52">
        <v>0</v>
      </c>
      <c r="ALA24" s="52"/>
      <c r="ALB24" s="52"/>
      <c r="ALC24" s="52">
        <v>1.3</v>
      </c>
      <c r="ALD24" s="1129">
        <v>1.1200000000000001</v>
      </c>
      <c r="ALE24" s="52">
        <v>0.98499999999999999</v>
      </c>
      <c r="ALF24" s="52"/>
      <c r="ALG24" s="52"/>
      <c r="ALH24" s="52"/>
      <c r="ALI24" s="52"/>
      <c r="ALJ24" s="1129">
        <v>1.1200000000000001</v>
      </c>
      <c r="ALK24" s="52">
        <v>0.98499999999999999</v>
      </c>
      <c r="ALL24" s="52"/>
      <c r="ALM24" s="52"/>
      <c r="ALN24" s="52"/>
      <c r="ALO24" s="52"/>
      <c r="ALP24" s="52"/>
      <c r="ALQ24" s="1129">
        <v>1.1200000000000001</v>
      </c>
      <c r="ALR24" s="52">
        <v>0.98499999999999999</v>
      </c>
      <c r="ALS24" s="52"/>
      <c r="ALT24" s="52"/>
      <c r="ALU24" s="52"/>
      <c r="ALV24" s="52"/>
      <c r="ALW24" s="1129">
        <v>1.1200000000000001</v>
      </c>
      <c r="ALX24" s="52">
        <v>0.98499999999999999</v>
      </c>
      <c r="ALY24" s="52"/>
      <c r="ALZ24" s="1129">
        <v>1.1200000000000001</v>
      </c>
      <c r="AMA24" s="52">
        <v>0.98499999999999999</v>
      </c>
      <c r="AMB24" s="52"/>
      <c r="AMC24" s="52"/>
      <c r="AMD24" s="52"/>
      <c r="AME24" s="1129">
        <v>1.1200000000000001</v>
      </c>
      <c r="AMF24" s="52">
        <v>0.98499999999999999</v>
      </c>
      <c r="AMG24" s="52"/>
      <c r="AMH24" s="52"/>
      <c r="AMI24" s="944">
        <v>1.07</v>
      </c>
      <c r="AMJ24" s="944">
        <v>1.1499999999999999</v>
      </c>
      <c r="AMK24" s="1129">
        <v>1.1200000000000001</v>
      </c>
      <c r="AML24" s="52">
        <v>0.98499999999999999</v>
      </c>
      <c r="AMM24" s="52">
        <v>1.1830000000000001</v>
      </c>
      <c r="AMN24" s="52">
        <v>1.2110000000000001</v>
      </c>
      <c r="AMO24" s="52">
        <v>1.222</v>
      </c>
      <c r="AMP24" s="52"/>
      <c r="AMQ24" s="1129">
        <v>1.1200000000000001</v>
      </c>
      <c r="AMR24" s="52">
        <v>0.98499999999999999</v>
      </c>
      <c r="AMS24" s="52">
        <v>1.1759999999999999</v>
      </c>
      <c r="AMT24" s="1129">
        <v>1.1200000000000001</v>
      </c>
      <c r="AMU24" s="52">
        <v>0.98499999999999999</v>
      </c>
      <c r="AMV24" s="52">
        <v>1.222</v>
      </c>
      <c r="AMW24" s="52">
        <v>1.3180000000000001</v>
      </c>
      <c r="AMX24" s="52">
        <v>1.3260000000000001</v>
      </c>
      <c r="AMY24" s="52">
        <v>1.222</v>
      </c>
      <c r="AMZ24" s="52">
        <v>1.484</v>
      </c>
      <c r="ANA24" s="52">
        <v>1.3819999999999999</v>
      </c>
      <c r="ANB24" s="1224">
        <f t="shared" si="27"/>
        <v>0.40304568527918772</v>
      </c>
      <c r="ANC24" s="65">
        <v>1.42</v>
      </c>
      <c r="AND24" s="32">
        <v>1.38</v>
      </c>
      <c r="ANE24" s="32">
        <v>0.96</v>
      </c>
      <c r="ANF24" s="32"/>
      <c r="ANG24" s="32">
        <v>0.96</v>
      </c>
      <c r="ANH24" s="32">
        <v>0.97299999999999998</v>
      </c>
      <c r="ANI24" s="32">
        <v>0.96399999999999997</v>
      </c>
      <c r="ANJ24" s="32">
        <v>0.96399999999999997</v>
      </c>
      <c r="ANK24" s="65">
        <v>1.38</v>
      </c>
      <c r="ANL24" s="65">
        <v>0.52600000000000002</v>
      </c>
      <c r="ANM24" s="65">
        <v>0.52600000000000002</v>
      </c>
      <c r="ANN24" s="32">
        <v>1.0129999999999999</v>
      </c>
      <c r="ANO24" s="52"/>
      <c r="ANP24" s="52"/>
      <c r="ANQ24" s="52"/>
      <c r="ANR24" s="52"/>
      <c r="ANS24" s="52"/>
      <c r="ANT24" s="52"/>
      <c r="ANU24" s="52">
        <v>0.98899999999999999</v>
      </c>
      <c r="ANV24" s="52">
        <v>0.97099999999999997</v>
      </c>
      <c r="ANW24" s="52">
        <v>0.97199999999999998</v>
      </c>
      <c r="ANX24" s="52"/>
      <c r="ANY24" s="52">
        <v>1.38</v>
      </c>
      <c r="ANZ24" s="52"/>
      <c r="AOA24" s="52">
        <v>1.0009999999999999</v>
      </c>
      <c r="AOB24" s="52">
        <v>0.98699999999999999</v>
      </c>
      <c r="AOC24" s="52"/>
      <c r="AOD24" s="52"/>
      <c r="AOE24" s="52">
        <v>1.38</v>
      </c>
      <c r="AOF24" s="52"/>
      <c r="AOG24" s="52">
        <v>1.0780000000000001</v>
      </c>
      <c r="AOH24" s="52">
        <v>1.38</v>
      </c>
      <c r="AOI24" s="52">
        <v>1.36</v>
      </c>
      <c r="AOJ24" s="52">
        <v>1.3540000000000001</v>
      </c>
      <c r="AOK24" s="52">
        <v>0.82799999999999996</v>
      </c>
      <c r="AOL24" s="52"/>
      <c r="AOM24" s="52">
        <v>0.88700000000000001</v>
      </c>
      <c r="AON24" s="52"/>
      <c r="AOO24" s="52"/>
      <c r="AOP24" s="52"/>
      <c r="AOQ24" s="52">
        <v>1.38</v>
      </c>
      <c r="AOR24" s="52"/>
      <c r="AOS24" s="52"/>
      <c r="AOT24" s="957">
        <v>1.46</v>
      </c>
      <c r="AOU24" s="58"/>
      <c r="AOV24" s="58">
        <v>0.98699999999999999</v>
      </c>
      <c r="AOW24" s="58">
        <v>0.88500000000000001</v>
      </c>
      <c r="AOX24" s="58">
        <v>1.353</v>
      </c>
      <c r="AOY24" s="58">
        <v>1.1499999999999999</v>
      </c>
      <c r="AOZ24" s="58">
        <v>1.38</v>
      </c>
      <c r="APA24" s="52">
        <v>1.014</v>
      </c>
      <c r="APB24" s="58">
        <v>1.3540000000000001</v>
      </c>
      <c r="APC24" s="52">
        <v>1.0720000000000001</v>
      </c>
      <c r="APD24" s="58">
        <v>1.087</v>
      </c>
      <c r="APE24" s="58">
        <v>0.88500000000000001</v>
      </c>
      <c r="APF24" s="58">
        <v>0.88500000000000001</v>
      </c>
      <c r="APG24" s="58">
        <v>1.351</v>
      </c>
      <c r="APH24" s="58">
        <v>1.361</v>
      </c>
      <c r="API24" s="960">
        <v>1.38</v>
      </c>
      <c r="APJ24" s="58">
        <v>1.355</v>
      </c>
      <c r="APK24" s="58">
        <v>1.2889999999999999</v>
      </c>
      <c r="APL24" s="58">
        <v>1.071</v>
      </c>
      <c r="APM24" s="58">
        <v>0.93799999999999994</v>
      </c>
      <c r="APN24" s="58">
        <v>1.395</v>
      </c>
      <c r="APO24" s="58">
        <v>0.92</v>
      </c>
      <c r="APP24" s="58">
        <v>1.083</v>
      </c>
      <c r="APQ24" s="58">
        <v>1.359</v>
      </c>
      <c r="APR24" s="52">
        <v>1.0960000000000001</v>
      </c>
      <c r="APS24" s="32"/>
      <c r="APT24" s="52">
        <v>1.081</v>
      </c>
      <c r="APU24" s="52">
        <v>1.38</v>
      </c>
      <c r="APV24" s="52">
        <v>0.88900000000000001</v>
      </c>
      <c r="APW24" s="52">
        <v>1.2110000000000001</v>
      </c>
      <c r="APX24" s="52">
        <v>0.89500000000000002</v>
      </c>
      <c r="APY24" s="52">
        <v>0.89</v>
      </c>
      <c r="APZ24" s="52">
        <v>1.333</v>
      </c>
      <c r="AQA24" s="52"/>
      <c r="AQB24" s="52">
        <v>0.875</v>
      </c>
      <c r="AQC24" s="52">
        <v>0.86899999999999999</v>
      </c>
      <c r="AQD24" s="52">
        <v>1.2549999999999999</v>
      </c>
      <c r="AQE24" s="52">
        <v>1.351</v>
      </c>
      <c r="AQF24" s="52">
        <v>1.38</v>
      </c>
      <c r="AQG24" s="58">
        <v>1.365</v>
      </c>
      <c r="AQH24" s="52">
        <v>1.3440000000000001</v>
      </c>
      <c r="AQI24" s="52">
        <v>1.115</v>
      </c>
      <c r="AQJ24" s="58"/>
      <c r="AQK24" s="58"/>
      <c r="AQL24" s="962">
        <v>1.47</v>
      </c>
      <c r="AQM24" s="58"/>
      <c r="AQN24" s="58">
        <v>0.93799999999999994</v>
      </c>
      <c r="AQO24" s="58">
        <v>1.04</v>
      </c>
      <c r="AQP24" s="52">
        <v>1.38</v>
      </c>
      <c r="AQQ24" s="52">
        <v>0.88800000000000001</v>
      </c>
      <c r="AQR24" s="52">
        <v>1.07</v>
      </c>
      <c r="AQS24" s="52">
        <v>0.89100000000000001</v>
      </c>
      <c r="AQT24" s="52">
        <v>1.3480000000000001</v>
      </c>
      <c r="AQU24" s="52">
        <v>1.3540000000000001</v>
      </c>
      <c r="AQV24" s="52">
        <v>1.0449999999999999</v>
      </c>
      <c r="AQW24" s="52">
        <v>1.1850000000000001</v>
      </c>
      <c r="AQX24" s="52">
        <v>0.85899999999999999</v>
      </c>
      <c r="AQY24" s="52">
        <v>0.85499999999999998</v>
      </c>
      <c r="AQZ24" s="52"/>
      <c r="ARA24" s="52">
        <v>1.38</v>
      </c>
      <c r="ARB24" s="52"/>
      <c r="ARC24" s="52">
        <v>1.23</v>
      </c>
      <c r="ARD24" s="52">
        <v>1.228</v>
      </c>
      <c r="ARE24" s="52">
        <v>1.2250000000000001</v>
      </c>
      <c r="ARF24" s="52">
        <v>0.85799999999999998</v>
      </c>
      <c r="ARG24" s="52">
        <v>1.139</v>
      </c>
      <c r="ARH24" s="52">
        <v>1.3169999999999999</v>
      </c>
      <c r="ARI24" s="52">
        <v>1.2410000000000001</v>
      </c>
      <c r="ARJ24" s="52">
        <v>1.353</v>
      </c>
      <c r="ARK24" s="52">
        <v>0.90400000000000003</v>
      </c>
      <c r="ARL24" s="52">
        <v>1.355</v>
      </c>
      <c r="ARM24" s="944"/>
      <c r="ARN24" s="52">
        <v>0.88500000000000001</v>
      </c>
      <c r="ARO24" s="52">
        <v>1.38</v>
      </c>
      <c r="ARP24" s="52">
        <v>0.89200000000000002</v>
      </c>
      <c r="ARQ24" s="52">
        <v>1.3620000000000001</v>
      </c>
      <c r="ARR24" s="52">
        <v>1.3560000000000001</v>
      </c>
      <c r="ARS24" s="52">
        <v>1.359</v>
      </c>
      <c r="ART24" s="52">
        <v>1.3580000000000001</v>
      </c>
      <c r="ARU24" s="52">
        <v>1.006</v>
      </c>
      <c r="ARV24" s="52">
        <v>0.99399999999999999</v>
      </c>
      <c r="ARW24" s="944"/>
      <c r="ARX24" s="52">
        <v>1</v>
      </c>
      <c r="ARY24" s="52">
        <v>0.95599999999999996</v>
      </c>
      <c r="ARZ24" s="52">
        <v>0.998</v>
      </c>
      <c r="ASA24" s="65">
        <v>1.42</v>
      </c>
      <c r="ASB24" s="1129"/>
      <c r="ASC24" s="52">
        <v>1.38</v>
      </c>
      <c r="ASD24" s="52">
        <v>0.99299999999999999</v>
      </c>
      <c r="ASE24" s="52">
        <v>0.995</v>
      </c>
      <c r="ASF24" s="52">
        <v>1.0229999999999999</v>
      </c>
      <c r="ASG24" s="58">
        <v>0.998</v>
      </c>
      <c r="ASH24" s="52">
        <v>0.98799999999999999</v>
      </c>
      <c r="ASI24" s="47">
        <v>0.99099999999999999</v>
      </c>
      <c r="ASJ24" s="993"/>
      <c r="ASK24" s="47">
        <v>0.97599999999999998</v>
      </c>
      <c r="ASL24" s="47">
        <v>0.997</v>
      </c>
      <c r="ASM24" s="52">
        <v>1</v>
      </c>
      <c r="ASN24" s="52">
        <v>0.997</v>
      </c>
      <c r="ASO24" s="52">
        <v>0.98099999999999998</v>
      </c>
      <c r="ASP24" s="52">
        <v>0.998</v>
      </c>
      <c r="ASQ24" s="52">
        <v>1</v>
      </c>
      <c r="ASR24" s="52">
        <v>0.96399999999999997</v>
      </c>
      <c r="ASS24" s="1134"/>
      <c r="AST24" s="52">
        <v>0.97</v>
      </c>
      <c r="ASU24" s="52">
        <v>1.004</v>
      </c>
      <c r="ASV24" s="52">
        <v>1.0089999999999999</v>
      </c>
      <c r="ASW24" s="58">
        <v>1.0009999999999999</v>
      </c>
      <c r="ASX24" s="52">
        <v>0.997</v>
      </c>
      <c r="ASY24" s="1049">
        <v>1.002</v>
      </c>
      <c r="ASZ24" s="1049">
        <v>1.0249999999999999</v>
      </c>
      <c r="ATA24" s="52">
        <v>0.995</v>
      </c>
      <c r="ATB24" s="52">
        <v>1.0129999999999999</v>
      </c>
      <c r="ATC24" s="65">
        <v>1.42</v>
      </c>
      <c r="ATD24" s="1129"/>
      <c r="ATE24" s="52">
        <v>1.38</v>
      </c>
      <c r="ATF24" s="52">
        <v>1.0209999999999999</v>
      </c>
      <c r="ATG24" s="52">
        <v>0.99299999999999999</v>
      </c>
      <c r="ATH24" s="52">
        <v>1.0109999999999999</v>
      </c>
      <c r="ATI24" s="65">
        <v>1.42</v>
      </c>
      <c r="ATJ24" s="1129"/>
      <c r="ATK24" s="52">
        <v>1.38</v>
      </c>
      <c r="ATL24" s="52">
        <v>1.024</v>
      </c>
      <c r="ATM24" s="52">
        <v>1.03</v>
      </c>
      <c r="ATN24" s="52">
        <v>1.018</v>
      </c>
      <c r="ATO24" s="52">
        <v>1.0329999999999999</v>
      </c>
      <c r="ATP24" s="1134"/>
      <c r="ATQ24" s="52">
        <v>1.0169999999999999</v>
      </c>
      <c r="ATR24" s="52">
        <v>1.036</v>
      </c>
      <c r="ATS24" s="52">
        <v>1.042</v>
      </c>
      <c r="ATT24" s="52">
        <v>1.038</v>
      </c>
      <c r="ATU24" s="52"/>
      <c r="ATV24" s="52">
        <v>1.1739999999999999</v>
      </c>
      <c r="ATW24" s="52">
        <v>1.1910000000000001</v>
      </c>
      <c r="ATX24" s="52">
        <v>1.1990000000000001</v>
      </c>
      <c r="ATY24" s="52">
        <v>1.2230000000000001</v>
      </c>
      <c r="ATZ24" s="52">
        <v>0</v>
      </c>
      <c r="AUA24" s="52">
        <v>0</v>
      </c>
      <c r="AUB24" s="52">
        <v>1.163</v>
      </c>
      <c r="AUC24" s="52">
        <v>1.194</v>
      </c>
      <c r="AUD24" s="65">
        <v>1.42</v>
      </c>
      <c r="AUE24" s="1129"/>
      <c r="AUF24" s="52">
        <v>1.38</v>
      </c>
      <c r="AUG24" s="52">
        <v>1.083</v>
      </c>
      <c r="AUH24" s="52">
        <v>1.075</v>
      </c>
      <c r="AUI24" s="52">
        <v>1.1200000000000001</v>
      </c>
      <c r="AUJ24" s="52">
        <v>1.121</v>
      </c>
      <c r="AUK24" s="52">
        <v>1.107</v>
      </c>
      <c r="AUL24" s="1129"/>
      <c r="AUM24" s="52">
        <v>1.38</v>
      </c>
      <c r="AUN24" s="52">
        <v>1.107</v>
      </c>
      <c r="AUO24" s="52">
        <v>1.0900000000000001</v>
      </c>
      <c r="AUP24" s="52">
        <v>1.077</v>
      </c>
      <c r="AUQ24" s="52">
        <v>1.111</v>
      </c>
      <c r="AUR24" s="52">
        <v>1.1060000000000001</v>
      </c>
      <c r="AUS24" s="1129"/>
      <c r="AUT24" s="52">
        <v>1.38</v>
      </c>
      <c r="AUU24" s="52">
        <v>1.143</v>
      </c>
      <c r="AUV24" s="52">
        <v>1.107</v>
      </c>
      <c r="AUW24" s="52">
        <v>1.143</v>
      </c>
      <c r="AUX24" s="1129"/>
      <c r="AUY24" s="52">
        <v>1.123</v>
      </c>
      <c r="AUZ24" s="1129"/>
      <c r="AVA24" s="52">
        <v>1.38</v>
      </c>
      <c r="AVB24" s="52">
        <v>1.1220000000000001</v>
      </c>
      <c r="AVC24" s="52"/>
      <c r="AVD24" s="1129"/>
      <c r="AVE24" s="52">
        <v>1.38</v>
      </c>
      <c r="AVF24" s="52">
        <v>1.117</v>
      </c>
      <c r="AVG24" s="52">
        <v>1.097</v>
      </c>
      <c r="AVH24" s="52">
        <v>1.1020000000000001</v>
      </c>
      <c r="AVI24" s="1129"/>
      <c r="AVJ24" s="52">
        <v>1.38</v>
      </c>
      <c r="AVK24" s="52">
        <v>1.131</v>
      </c>
      <c r="AVL24" s="52">
        <v>1.1339999999999999</v>
      </c>
      <c r="AVM24" s="52">
        <v>1.1040000000000001</v>
      </c>
      <c r="AVN24" s="1129"/>
      <c r="AVO24" s="52">
        <v>1.38</v>
      </c>
      <c r="AVP24" s="52">
        <v>1.157</v>
      </c>
      <c r="AVQ24" s="52">
        <v>1.095</v>
      </c>
      <c r="AVR24" s="1129">
        <v>1.0720000000000001</v>
      </c>
      <c r="AVS24" s="1129">
        <v>1.0720000000000001</v>
      </c>
      <c r="AVT24" s="1129"/>
      <c r="AVU24" s="52">
        <v>1.38</v>
      </c>
      <c r="AVV24" s="52">
        <v>1.0980000000000001</v>
      </c>
      <c r="AVW24" s="1129"/>
      <c r="AVX24" s="52">
        <v>1.38</v>
      </c>
      <c r="AVY24" s="52">
        <v>1.0549999999999999</v>
      </c>
      <c r="AVZ24" s="52">
        <v>1.095</v>
      </c>
      <c r="AWA24" s="52">
        <v>1.0860000000000001</v>
      </c>
      <c r="AWB24" s="52">
        <v>1.073</v>
      </c>
      <c r="AWC24" s="52">
        <v>1.3009999999999999</v>
      </c>
      <c r="AWD24" s="52">
        <v>1.3260000000000001</v>
      </c>
      <c r="AWE24" s="1224">
        <f t="shared" si="28"/>
        <v>-3.9130434782608574E-2</v>
      </c>
      <c r="AWF24" s="52">
        <v>1.37</v>
      </c>
      <c r="AWG24" s="32">
        <v>0.88</v>
      </c>
      <c r="AWH24" s="32"/>
      <c r="AWI24" s="32"/>
      <c r="AWJ24" s="32"/>
      <c r="AWK24" s="32"/>
      <c r="AWL24" s="32" t="e">
        <v>#N/A</v>
      </c>
      <c r="AWM24" s="32">
        <v>0.88</v>
      </c>
      <c r="AWN24" s="32"/>
      <c r="AWO24" s="32"/>
      <c r="AWP24" s="52"/>
      <c r="AWQ24" s="52"/>
      <c r="AWR24" s="52"/>
      <c r="AWS24" s="52"/>
      <c r="AWT24" s="32"/>
      <c r="AWU24" s="52"/>
      <c r="AWV24" s="52"/>
      <c r="AWW24" s="52"/>
      <c r="AWX24" s="52"/>
      <c r="AWY24" s="52"/>
      <c r="AWZ24" s="52">
        <v>0.88</v>
      </c>
      <c r="AXA24" s="52"/>
      <c r="AXB24" s="52"/>
      <c r="AXC24" s="52"/>
      <c r="AXD24" s="957"/>
      <c r="AXE24" s="52"/>
      <c r="AXF24" s="52"/>
      <c r="AXG24" s="52"/>
      <c r="AXH24" s="52"/>
      <c r="AXI24" s="52">
        <v>0.88</v>
      </c>
      <c r="AXJ24" s="52"/>
      <c r="AXK24" s="52"/>
      <c r="AXL24" s="52"/>
      <c r="AXM24" s="52">
        <v>1.32</v>
      </c>
      <c r="AXN24" s="52"/>
      <c r="AXO24" s="52"/>
      <c r="AXP24" s="52"/>
      <c r="AXQ24" s="52"/>
      <c r="AXR24" s="52">
        <v>0.88</v>
      </c>
      <c r="AXS24" s="957">
        <v>1.43</v>
      </c>
      <c r="AXT24" s="52"/>
      <c r="AXU24" s="52"/>
      <c r="AXV24" s="58"/>
      <c r="AXW24" s="58"/>
      <c r="AXX24" s="52"/>
      <c r="AXY24" s="52"/>
      <c r="AXZ24" s="957">
        <v>1.39</v>
      </c>
      <c r="AYA24" s="52">
        <v>1.032</v>
      </c>
      <c r="AYB24" s="52">
        <f t="shared" si="30"/>
        <v>0.88</v>
      </c>
      <c r="AYC24" s="58"/>
      <c r="AYD24" s="957"/>
      <c r="AYE24" s="52"/>
      <c r="AYF24" s="58"/>
      <c r="AYG24" s="58"/>
      <c r="AYH24" s="58"/>
      <c r="AYI24" s="58"/>
      <c r="AYJ24" s="58"/>
      <c r="AYK24" s="58">
        <v>0.88</v>
      </c>
      <c r="AYL24" s="58"/>
      <c r="AYM24" s="58"/>
      <c r="AYN24" s="58"/>
      <c r="AYO24" s="58"/>
      <c r="AYP24" s="58"/>
      <c r="AYQ24" s="58"/>
      <c r="AYR24" s="967">
        <v>1.46</v>
      </c>
      <c r="AYS24" s="967"/>
      <c r="AYT24" s="967"/>
      <c r="AYU24" s="967"/>
      <c r="AYV24" s="967"/>
      <c r="AYW24" s="58">
        <v>0.88</v>
      </c>
      <c r="AYX24" s="58"/>
      <c r="AYY24" s="967">
        <v>1.42</v>
      </c>
      <c r="AYZ24" s="58"/>
      <c r="AZA24" s="58"/>
      <c r="AZB24" s="58"/>
      <c r="AZC24" s="58"/>
      <c r="AZD24" s="58"/>
      <c r="AZE24" s="52"/>
      <c r="AZF24" s="52"/>
      <c r="AZG24" s="52"/>
      <c r="AZH24" s="52"/>
      <c r="AZI24" s="52">
        <v>0.88</v>
      </c>
      <c r="AZJ24" s="58"/>
      <c r="AZK24" s="52"/>
      <c r="AZL24" s="52"/>
      <c r="AZM24" s="58"/>
      <c r="AZN24" s="58"/>
      <c r="AZO24" s="52"/>
      <c r="AZP24" s="58"/>
      <c r="AZQ24" s="58"/>
      <c r="AZR24" s="962">
        <v>1.43</v>
      </c>
      <c r="AZS24" s="52">
        <v>0.88</v>
      </c>
      <c r="AZT24" s="52"/>
      <c r="AZU24" s="52"/>
      <c r="AZV24" s="52"/>
      <c r="AZW24" s="52"/>
      <c r="AZX24" s="52"/>
      <c r="AZY24" s="52"/>
      <c r="AZZ24" s="52"/>
      <c r="BAA24" s="52"/>
      <c r="BAB24" s="872">
        <v>1.41</v>
      </c>
      <c r="BAC24" s="872"/>
      <c r="BAD24" s="52">
        <v>0.88</v>
      </c>
      <c r="BAE24" s="872"/>
      <c r="BAF24" s="872"/>
      <c r="BAG24" s="872"/>
      <c r="BAH24" s="52"/>
      <c r="BAI24" s="52">
        <v>0.93100000000000005</v>
      </c>
      <c r="BAJ24" s="52"/>
      <c r="BAK24" s="52"/>
      <c r="BAL24" s="944">
        <v>1.44</v>
      </c>
      <c r="BAM24" s="944"/>
      <c r="BAN24" s="944"/>
      <c r="BAO24" s="944"/>
      <c r="BAP24" s="52">
        <v>0.88</v>
      </c>
      <c r="BAQ24" s="944">
        <v>1.36</v>
      </c>
      <c r="BAR24" s="944"/>
      <c r="BAS24" s="944"/>
      <c r="BAT24" s="944"/>
      <c r="BAU24" s="944"/>
      <c r="BAV24" s="944">
        <v>1.38</v>
      </c>
      <c r="BAW24" s="52">
        <v>0.74199999999999999</v>
      </c>
      <c r="BAX24" s="52">
        <v>0.747</v>
      </c>
      <c r="BAY24" s="52">
        <v>0.753</v>
      </c>
      <c r="BAZ24" s="52">
        <v>0.71199999999999997</v>
      </c>
      <c r="BBA24" s="52">
        <v>0.73</v>
      </c>
      <c r="BBB24" s="52">
        <v>1.37</v>
      </c>
      <c r="BBC24" s="1129"/>
      <c r="BBD24" s="52">
        <v>0.88</v>
      </c>
      <c r="BBE24" s="52">
        <v>0.69799999999999995</v>
      </c>
      <c r="BBF24" s="52">
        <v>0.68700000000000006</v>
      </c>
      <c r="BBG24" s="52">
        <v>0.73</v>
      </c>
      <c r="BBH24" s="58">
        <v>0.73799999999999999</v>
      </c>
      <c r="BBI24" s="52">
        <v>0.71799999999999997</v>
      </c>
      <c r="BBJ24" s="1129"/>
      <c r="BBK24" s="47">
        <v>0.71</v>
      </c>
      <c r="BBL24" s="993"/>
      <c r="BBM24" s="47">
        <v>0.93100000000000005</v>
      </c>
      <c r="BBN24" s="47">
        <v>0.7</v>
      </c>
      <c r="BBO24" s="52">
        <v>0.71</v>
      </c>
      <c r="BBP24" s="52">
        <v>0.70499999999999996</v>
      </c>
      <c r="BBQ24" s="52">
        <v>0.73199999999999998</v>
      </c>
      <c r="BBR24" s="52">
        <v>0.749</v>
      </c>
      <c r="BBS24" s="1129">
        <v>0.73299999999999998</v>
      </c>
      <c r="BBT24" s="52">
        <v>0.74</v>
      </c>
      <c r="BBU24" s="1134"/>
      <c r="BBV24" s="52">
        <v>0.72699999999999998</v>
      </c>
      <c r="BBW24" s="52">
        <v>0.74</v>
      </c>
      <c r="BBX24" s="52">
        <v>0.75800000000000001</v>
      </c>
      <c r="BBY24" s="52">
        <v>0.73899999999999999</v>
      </c>
      <c r="BBZ24" s="1129"/>
      <c r="BCA24" s="52">
        <v>0.71099999999999997</v>
      </c>
      <c r="BCB24" s="52">
        <v>0.73299999999999998</v>
      </c>
      <c r="BCC24" s="52">
        <v>0.7</v>
      </c>
      <c r="BCD24" s="52">
        <v>0.72599999999999998</v>
      </c>
      <c r="BCE24" s="52">
        <v>0.71799999999999997</v>
      </c>
      <c r="BCF24" s="52">
        <v>1.37</v>
      </c>
      <c r="BCG24" s="1129"/>
      <c r="BCH24" s="52">
        <v>0.88</v>
      </c>
      <c r="BCI24" s="52">
        <v>0.72699999999999998</v>
      </c>
      <c r="BCJ24" s="52">
        <v>0.72899999999999998</v>
      </c>
      <c r="BCK24" s="52">
        <v>0.73599999999999999</v>
      </c>
      <c r="BCL24" s="52">
        <v>1.37</v>
      </c>
      <c r="BCM24" s="1129"/>
      <c r="BCN24" s="52">
        <v>0.88</v>
      </c>
      <c r="BCO24" s="52">
        <v>0.746</v>
      </c>
      <c r="BCP24" s="52">
        <v>0.74299999999999999</v>
      </c>
      <c r="BCQ24" s="52">
        <v>0.748</v>
      </c>
      <c r="BCR24" s="52">
        <v>0.73699999999999999</v>
      </c>
      <c r="BCS24" s="52">
        <v>0.74099999999999999</v>
      </c>
      <c r="BCT24" s="52">
        <v>0.746</v>
      </c>
      <c r="BCU24" s="52">
        <v>0.73699999999999999</v>
      </c>
      <c r="BCV24" s="52">
        <v>0.76</v>
      </c>
      <c r="BCW24" s="52">
        <v>0.84199999999999997</v>
      </c>
      <c r="BCX24" s="52">
        <v>0.82199999999999995</v>
      </c>
      <c r="BCY24" s="52">
        <v>0.83799999999999997</v>
      </c>
      <c r="BCZ24" s="52">
        <v>0.85499999999999998</v>
      </c>
      <c r="BDA24" s="52">
        <v>0.871</v>
      </c>
      <c r="BDB24" s="52">
        <v>0.872</v>
      </c>
      <c r="BDC24" s="52">
        <v>0.88100000000000001</v>
      </c>
      <c r="BDD24" s="52">
        <v>0.878</v>
      </c>
      <c r="BDE24" s="52">
        <v>1.37</v>
      </c>
      <c r="BDF24" s="1129"/>
      <c r="BDG24" s="52">
        <v>0.88</v>
      </c>
      <c r="BDH24" s="52">
        <v>0.83099999999999996</v>
      </c>
      <c r="BDI24" s="52">
        <v>0.85</v>
      </c>
      <c r="BDJ24" s="52">
        <v>0.82099999999999995</v>
      </c>
      <c r="BDK24" s="52">
        <v>0.83099999999999996</v>
      </c>
      <c r="BDL24" s="1129"/>
      <c r="BDM24" s="1129"/>
      <c r="BDN24" s="52">
        <v>0.88</v>
      </c>
      <c r="BDO24" s="52">
        <v>0.79</v>
      </c>
      <c r="BDP24" s="52">
        <v>0.80200000000000005</v>
      </c>
      <c r="BDQ24" s="52">
        <v>0.77200000000000002</v>
      </c>
      <c r="BDR24" s="52">
        <v>0.79600000000000004</v>
      </c>
      <c r="BDS24" s="52">
        <v>0.77500000000000002</v>
      </c>
      <c r="BDT24" s="1129"/>
      <c r="BDU24" s="52">
        <v>0.88</v>
      </c>
      <c r="BDV24" s="52">
        <v>0.77600000000000002</v>
      </c>
      <c r="BDW24" s="52">
        <v>0.754</v>
      </c>
      <c r="BDX24" s="52">
        <v>0.752</v>
      </c>
      <c r="BDY24" s="52">
        <v>0.749</v>
      </c>
      <c r="BDZ24" s="1129"/>
      <c r="BEA24" s="52">
        <v>0.88</v>
      </c>
      <c r="BEB24" s="52">
        <v>0.76300000000000001</v>
      </c>
      <c r="BEC24" s="1129"/>
      <c r="BED24" s="52">
        <v>0.88</v>
      </c>
      <c r="BEE24" s="52">
        <v>0.84099999999999997</v>
      </c>
      <c r="BEF24" s="52">
        <v>0.82699999999999996</v>
      </c>
      <c r="BEG24" s="52">
        <v>0.85799999999999998</v>
      </c>
      <c r="BEH24" s="1129"/>
      <c r="BEI24" s="52">
        <v>0.88</v>
      </c>
      <c r="BEJ24" s="52">
        <v>0.89100000000000001</v>
      </c>
      <c r="BEK24" s="52">
        <v>0.80600000000000005</v>
      </c>
      <c r="BEL24" s="52"/>
      <c r="BEM24" s="52">
        <v>0.78200000000000003</v>
      </c>
      <c r="BEN24" s="1129"/>
      <c r="BEO24" s="52">
        <v>0.88</v>
      </c>
      <c r="BEP24" s="52">
        <v>0.79800000000000004</v>
      </c>
      <c r="BEQ24" s="52">
        <v>0.73299999999999998</v>
      </c>
      <c r="BER24" s="1129">
        <v>0.77400000000000002</v>
      </c>
      <c r="BES24" s="52">
        <v>0.76200000000000001</v>
      </c>
      <c r="BET24" s="1129"/>
      <c r="BEU24" s="52">
        <v>0.88</v>
      </c>
      <c r="BEV24" s="52">
        <v>0.75900000000000001</v>
      </c>
      <c r="BEW24" s="1129"/>
      <c r="BEX24" s="52">
        <v>0.88</v>
      </c>
      <c r="BEY24" s="52">
        <v>0.78600000000000003</v>
      </c>
      <c r="BEZ24" s="52">
        <v>0.80700000000000005</v>
      </c>
      <c r="BFA24" s="52">
        <v>0.79</v>
      </c>
      <c r="BFB24" s="52">
        <v>0.81499999999999995</v>
      </c>
      <c r="BFC24" s="52">
        <v>0.94299999999999995</v>
      </c>
      <c r="BFD24" s="52">
        <v>0.82899999999999996</v>
      </c>
      <c r="BFE24" s="1129"/>
      <c r="BFF24" s="52">
        <v>0.88</v>
      </c>
      <c r="BFG24" s="52">
        <v>1.0620000000000001</v>
      </c>
      <c r="BFH24" s="1129"/>
      <c r="BFI24" s="52">
        <v>0.88</v>
      </c>
      <c r="BFJ24" s="52">
        <v>1.0389999999999999</v>
      </c>
      <c r="BFK24" s="1129">
        <v>0.87</v>
      </c>
      <c r="BFL24" s="52">
        <v>0.88</v>
      </c>
      <c r="BFM24" s="52">
        <v>1.1930000000000001</v>
      </c>
      <c r="BFN24" s="52">
        <v>1.1950000000000001</v>
      </c>
      <c r="BFO24" s="1581">
        <v>1.23</v>
      </c>
      <c r="BFP24" s="52">
        <v>0.94699999999999995</v>
      </c>
      <c r="BFQ24" s="6">
        <f t="shared" si="1"/>
        <v>7.6136363636363572E-2</v>
      </c>
      <c r="BFR24" s="1386">
        <v>1.19</v>
      </c>
      <c r="BFS24" s="107">
        <v>0.92200000000000004</v>
      </c>
      <c r="BFT24" s="1049">
        <v>0.84</v>
      </c>
      <c r="BFU24" s="1049"/>
      <c r="BFV24" s="1049"/>
      <c r="BFW24" s="1049"/>
      <c r="BFX24" s="1049"/>
      <c r="BFY24" s="1049"/>
      <c r="BFZ24" s="52">
        <v>0.84</v>
      </c>
      <c r="BGA24" s="1049"/>
      <c r="BGB24" s="1049"/>
      <c r="BGC24" s="1034">
        <v>1.06</v>
      </c>
      <c r="BGD24" s="1024"/>
      <c r="BGE24" s="52"/>
      <c r="BGF24" s="52"/>
      <c r="BGG24" s="52"/>
      <c r="BGH24" s="52"/>
      <c r="BGI24" s="52"/>
      <c r="BGJ24" s="52"/>
      <c r="BGK24" s="52"/>
      <c r="BGL24" s="944">
        <v>0.79</v>
      </c>
      <c r="BGM24" s="52">
        <v>0.84</v>
      </c>
      <c r="BGN24" s="52"/>
      <c r="BGO24" s="944">
        <v>0.78</v>
      </c>
      <c r="BGP24" s="944"/>
      <c r="BGQ24" s="944"/>
      <c r="BGR24" s="944"/>
      <c r="BGS24" s="52">
        <v>0.78900000000000003</v>
      </c>
      <c r="BGT24" s="52">
        <v>0.78900000000000003</v>
      </c>
      <c r="BGU24" s="944"/>
      <c r="BGV24" s="52">
        <v>0.78400000000000003</v>
      </c>
      <c r="BGW24" s="52">
        <v>0.73899999999999999</v>
      </c>
      <c r="BGX24" s="52">
        <v>0.75700000000000001</v>
      </c>
      <c r="BGY24" s="1191">
        <v>1.19</v>
      </c>
      <c r="BGZ24" s="1191">
        <v>0.92200000000000004</v>
      </c>
      <c r="BHA24" s="52">
        <v>0.84</v>
      </c>
      <c r="BHB24" s="52">
        <v>0.78500000000000003</v>
      </c>
      <c r="BHC24" s="52">
        <v>0.70299999999999996</v>
      </c>
      <c r="BHD24" s="52">
        <v>0.72199999999999998</v>
      </c>
      <c r="BHE24" s="1023">
        <v>0.73</v>
      </c>
      <c r="BHF24" s="52">
        <v>0.748</v>
      </c>
      <c r="BHG24" s="52">
        <v>0.72599999999999998</v>
      </c>
      <c r="BHH24" s="52">
        <v>0.73299999999999998</v>
      </c>
      <c r="BHI24" s="52">
        <v>0.754</v>
      </c>
      <c r="BHJ24" s="52">
        <v>0.75700000000000001</v>
      </c>
      <c r="BHK24" s="52">
        <v>0.73299999999999998</v>
      </c>
      <c r="BHL24" s="52">
        <v>0.72299999999999998</v>
      </c>
      <c r="BHM24" s="52">
        <v>0.75</v>
      </c>
      <c r="BHN24" s="52">
        <v>0.72599999999999998</v>
      </c>
      <c r="BHO24" s="52">
        <v>0.74</v>
      </c>
      <c r="BHP24" s="52">
        <v>0.73</v>
      </c>
      <c r="BHQ24" s="52">
        <v>0.75</v>
      </c>
      <c r="BHR24" s="52">
        <v>0.72399999999999998</v>
      </c>
      <c r="BHS24" s="52">
        <v>0.79400000000000004</v>
      </c>
      <c r="BHT24" s="52">
        <v>0.745</v>
      </c>
      <c r="BHU24" s="52">
        <v>0.72799999999999998</v>
      </c>
      <c r="BHV24" s="52">
        <v>0.72799999999999998</v>
      </c>
      <c r="BHW24" s="1134"/>
      <c r="BHX24" s="52">
        <v>0.75600000000000001</v>
      </c>
      <c r="BHY24" s="52">
        <v>0.76900000000000002</v>
      </c>
      <c r="BHZ24" s="1134"/>
      <c r="BIA24" s="1191">
        <v>1.19</v>
      </c>
      <c r="BIB24" s="1191">
        <v>0.92200000000000004</v>
      </c>
      <c r="BIC24" s="52">
        <v>0.84</v>
      </c>
      <c r="BID24" s="52">
        <v>0.76100000000000001</v>
      </c>
      <c r="BIE24" s="52">
        <v>0.752</v>
      </c>
      <c r="BIF24" s="52">
        <v>0.73799999999999999</v>
      </c>
      <c r="BIG24" s="1191">
        <v>1.19</v>
      </c>
      <c r="BIH24" s="1191">
        <v>0.92200000000000004</v>
      </c>
      <c r="BII24" s="52">
        <v>0.84</v>
      </c>
      <c r="BIJ24" s="52">
        <v>0.747</v>
      </c>
      <c r="BIK24" s="52">
        <v>0.76200000000000001</v>
      </c>
      <c r="BIL24" s="52">
        <v>0.75900000000000001</v>
      </c>
      <c r="BIM24" s="52">
        <v>0.77</v>
      </c>
      <c r="BIN24" s="52">
        <v>0.76</v>
      </c>
      <c r="BIO24" s="52">
        <v>0.75800000000000001</v>
      </c>
      <c r="BIP24" s="52">
        <v>0.79300000000000004</v>
      </c>
      <c r="BIQ24" s="52">
        <v>0.77300000000000002</v>
      </c>
      <c r="BIR24" s="52">
        <v>0.82099999999999995</v>
      </c>
      <c r="BIS24" s="52">
        <v>0.86399999999999999</v>
      </c>
      <c r="BIT24" s="52">
        <v>0.86399999999999999</v>
      </c>
      <c r="BIU24" s="52">
        <v>0.85599999999999998</v>
      </c>
      <c r="BIV24" s="52">
        <v>0.90400000000000003</v>
      </c>
      <c r="BIW24" s="52">
        <v>0.91400000000000003</v>
      </c>
      <c r="BIX24" s="52">
        <v>0.92100000000000004</v>
      </c>
      <c r="BIY24" s="52">
        <v>0.91600000000000004</v>
      </c>
      <c r="BIZ24" s="1191">
        <v>1.19</v>
      </c>
      <c r="BJA24" s="1191">
        <v>0.92200000000000004</v>
      </c>
      <c r="BJB24" s="52">
        <v>0.84</v>
      </c>
      <c r="BJC24" s="52">
        <v>0.80900000000000005</v>
      </c>
      <c r="BJD24" s="52">
        <v>0.81299999999999994</v>
      </c>
      <c r="BJE24" s="52">
        <v>0.78200000000000003</v>
      </c>
      <c r="BJF24" s="52">
        <v>0.81200000000000006</v>
      </c>
      <c r="BJG24" s="1035">
        <v>1.19</v>
      </c>
      <c r="BJH24" s="1035">
        <v>0.92200000000000004</v>
      </c>
      <c r="BJI24" s="52">
        <v>0.84</v>
      </c>
      <c r="BJJ24" s="52">
        <v>0.84</v>
      </c>
      <c r="BJK24" s="52">
        <v>0.82</v>
      </c>
      <c r="BJL24" s="52">
        <v>0.84099999999999997</v>
      </c>
      <c r="BJM24" s="52">
        <v>0.83199999999999996</v>
      </c>
      <c r="BJN24" s="52">
        <v>0.80500000000000005</v>
      </c>
      <c r="BJO24" s="1129">
        <v>1.19</v>
      </c>
      <c r="BJP24" s="1129">
        <v>0.92200000000000004</v>
      </c>
      <c r="BJQ24" s="52">
        <v>0.84</v>
      </c>
      <c r="BJR24" s="52">
        <v>0.78500000000000003</v>
      </c>
      <c r="BJS24" s="52">
        <v>0.77500000000000002</v>
      </c>
      <c r="BJT24" s="52">
        <v>0.76400000000000001</v>
      </c>
      <c r="BJU24" s="1129"/>
      <c r="BJV24" s="52">
        <v>0.78700000000000003</v>
      </c>
      <c r="BJW24" s="1129">
        <v>1.19</v>
      </c>
      <c r="BJX24" s="1129">
        <v>0.92200000000000004</v>
      </c>
      <c r="BJY24" s="52">
        <v>0.84</v>
      </c>
      <c r="BJZ24" s="52">
        <v>0.82299999999999995</v>
      </c>
      <c r="BKA24" s="1129">
        <v>1.19</v>
      </c>
      <c r="BKB24" s="1129">
        <v>0.92200000000000004</v>
      </c>
      <c r="BKC24" s="52">
        <v>0.84</v>
      </c>
      <c r="BKD24" s="52">
        <v>0.77</v>
      </c>
      <c r="BKE24" s="52">
        <v>0.79300000000000004</v>
      </c>
      <c r="BKF24" s="52">
        <v>0.78300000000000003</v>
      </c>
      <c r="BKG24" s="1129">
        <v>1.19</v>
      </c>
      <c r="BKH24" s="1129">
        <v>0.92200000000000004</v>
      </c>
      <c r="BKI24" s="52">
        <v>0.84</v>
      </c>
      <c r="BKJ24" s="52">
        <v>0.84599999999999997</v>
      </c>
      <c r="BKK24" s="52">
        <v>0.83</v>
      </c>
      <c r="BKL24" s="52">
        <v>0.81899999999999995</v>
      </c>
      <c r="BKM24" s="1129">
        <v>1.19</v>
      </c>
      <c r="BKN24" s="1129">
        <v>0.92200000000000004</v>
      </c>
      <c r="BKO24" s="52">
        <v>0.84</v>
      </c>
      <c r="BKP24" s="52">
        <v>0.877</v>
      </c>
      <c r="BKQ24" s="52">
        <v>0.78600000000000003</v>
      </c>
      <c r="BKR24" s="52">
        <v>0.96599999999999997</v>
      </c>
      <c r="BKS24" s="52">
        <v>0.81599999999999995</v>
      </c>
      <c r="BKT24" s="1129">
        <v>1.19</v>
      </c>
      <c r="BKU24" s="1129">
        <v>0.92200000000000004</v>
      </c>
      <c r="BKV24" s="52">
        <v>0.84</v>
      </c>
      <c r="BKW24" s="52">
        <v>0.79500000000000004</v>
      </c>
      <c r="BKX24" s="1129">
        <v>1.19</v>
      </c>
      <c r="BKY24" s="1129">
        <v>0.92200000000000004</v>
      </c>
      <c r="BKZ24" s="52">
        <v>0.84</v>
      </c>
      <c r="BLA24" s="52">
        <v>0.73599999999999999</v>
      </c>
      <c r="BLB24" s="52">
        <v>0.74199999999999999</v>
      </c>
      <c r="BLC24" s="52">
        <v>0.73299999999999998</v>
      </c>
      <c r="BLD24" s="52">
        <v>0.74099999999999999</v>
      </c>
      <c r="BLE24" s="52">
        <v>0.78800000000000003</v>
      </c>
      <c r="BLF24" s="52">
        <v>0.80700000000000005</v>
      </c>
      <c r="BLG24" s="1129">
        <v>1.19</v>
      </c>
      <c r="BLH24" s="1129">
        <v>0.92200000000000004</v>
      </c>
      <c r="BLI24" s="52">
        <v>0.84</v>
      </c>
      <c r="BLJ24" s="52">
        <v>1.125</v>
      </c>
      <c r="BLK24" s="1129">
        <v>1.19</v>
      </c>
      <c r="BLL24" s="1129">
        <v>0.92200000000000004</v>
      </c>
      <c r="BLM24" s="52">
        <v>0.84</v>
      </c>
      <c r="BLN24" s="1049">
        <v>0.82299999999999995</v>
      </c>
      <c r="BLO24" s="1129">
        <v>1.19</v>
      </c>
      <c r="BLP24" s="1129">
        <v>0.92200000000000004</v>
      </c>
      <c r="BLQ24" s="52">
        <v>0.84</v>
      </c>
      <c r="BLR24" s="52">
        <v>1.1910000000000001</v>
      </c>
      <c r="BLS24" s="52">
        <v>1.19</v>
      </c>
      <c r="BLT24" s="52">
        <v>1.1759999999999999</v>
      </c>
      <c r="BLU24" s="1129">
        <v>1.19</v>
      </c>
      <c r="BLV24" s="1129">
        <v>0.92200000000000004</v>
      </c>
      <c r="BLW24" s="52">
        <v>0.84</v>
      </c>
      <c r="BLX24" s="52">
        <v>0.85799999999999998</v>
      </c>
      <c r="BLY24" s="52">
        <v>1.008</v>
      </c>
      <c r="BLZ24" s="1129">
        <v>1.19</v>
      </c>
      <c r="BMA24" s="1129">
        <v>0.92200000000000004</v>
      </c>
      <c r="BMB24" s="52">
        <v>0.84</v>
      </c>
      <c r="BMC24" s="54">
        <v>1.044</v>
      </c>
      <c r="BMD24" s="1129">
        <v>1.19</v>
      </c>
      <c r="BME24" s="1129">
        <v>0.92200000000000004</v>
      </c>
      <c r="BMF24" s="52">
        <v>0.84</v>
      </c>
      <c r="BMG24" s="1368">
        <v>0.56999999999999995</v>
      </c>
      <c r="BMH24" s="6">
        <f t="shared" si="31"/>
        <v>-0.32142857142857145</v>
      </c>
      <c r="BMI24" s="1022"/>
      <c r="BMJ24" s="52">
        <v>0.77200000000000002</v>
      </c>
      <c r="BMK24" s="52">
        <v>0.78200000000000003</v>
      </c>
      <c r="BML24" s="52"/>
      <c r="BMM24" s="1022"/>
      <c r="BMN24" s="52">
        <v>0.77200000000000002</v>
      </c>
      <c r="BMO24" s="52">
        <v>0.81499999999999995</v>
      </c>
      <c r="BMP24" s="52">
        <v>0.83699999999999997</v>
      </c>
      <c r="BMQ24" s="52">
        <v>0.82899999999999996</v>
      </c>
      <c r="BMR24" s="52">
        <v>0.82299999999999995</v>
      </c>
      <c r="BMS24" s="52">
        <v>0.82099999999999995</v>
      </c>
      <c r="BMT24" s="52">
        <v>0.83</v>
      </c>
      <c r="BMU24" s="52">
        <v>0.81499999999999995</v>
      </c>
      <c r="BMV24" s="52">
        <v>0.81</v>
      </c>
      <c r="BMW24" s="52"/>
      <c r="BMX24" s="52"/>
      <c r="BMY24" s="52"/>
      <c r="BMZ24" s="52"/>
      <c r="BNA24" s="52">
        <v>0</v>
      </c>
      <c r="BNB24" s="52">
        <v>0</v>
      </c>
      <c r="BNC24" s="52"/>
      <c r="BND24" s="52"/>
      <c r="BNE24" s="1191">
        <v>0.86</v>
      </c>
      <c r="BNF24" s="52">
        <v>0.77200000000000002</v>
      </c>
      <c r="BNG24" s="52">
        <v>0.79700000000000004</v>
      </c>
      <c r="BNH24" s="52">
        <v>0.84299999999999997</v>
      </c>
      <c r="BNI24" s="58"/>
      <c r="BNJ24" s="52"/>
      <c r="BNK24" s="1191">
        <v>0.81</v>
      </c>
      <c r="BNL24" s="52"/>
      <c r="BNM24" s="1191">
        <v>0.86</v>
      </c>
      <c r="BNN24" s="52">
        <v>0.77200000000000002</v>
      </c>
      <c r="BNO24" s="52"/>
      <c r="BNP24" s="52"/>
      <c r="BNQ24" s="52"/>
      <c r="BNR24" s="52"/>
      <c r="BNS24" s="52"/>
      <c r="BNT24" s="1228">
        <v>0.86</v>
      </c>
      <c r="BNU24" s="52">
        <v>0.77200000000000002</v>
      </c>
      <c r="BNV24" s="52"/>
      <c r="BNW24" s="52"/>
      <c r="BNX24" s="52"/>
      <c r="BNY24" s="52"/>
      <c r="BNZ24" s="1228">
        <v>0.86</v>
      </c>
      <c r="BOA24" s="52">
        <v>0.77200000000000002</v>
      </c>
      <c r="BOB24" s="52"/>
      <c r="BOC24" s="1129">
        <v>0.77</v>
      </c>
      <c r="BOD24" s="1228">
        <v>0.86</v>
      </c>
      <c r="BOE24" s="52">
        <v>0.77200000000000002</v>
      </c>
      <c r="BOF24" s="52"/>
      <c r="BOG24" s="52"/>
      <c r="BOH24" s="52"/>
      <c r="BOI24" s="1228">
        <v>0.86</v>
      </c>
      <c r="BOJ24" s="52">
        <v>0.77200000000000002</v>
      </c>
      <c r="BOK24" s="52"/>
      <c r="BOL24" s="52"/>
      <c r="BOM24" s="944">
        <v>0.93</v>
      </c>
      <c r="BON24" s="52"/>
      <c r="BOO24" s="1228">
        <v>0.86</v>
      </c>
      <c r="BOP24" s="52">
        <v>0.77200000000000002</v>
      </c>
      <c r="BOQ24" s="52">
        <v>0.94699999999999995</v>
      </c>
      <c r="BOR24" s="52">
        <v>0.91700000000000004</v>
      </c>
      <c r="BOS24" s="52">
        <v>0.98899999999999999</v>
      </c>
      <c r="BOT24" s="52"/>
      <c r="BOU24" s="1228">
        <v>0.86</v>
      </c>
      <c r="BOV24" s="52">
        <v>0.77200000000000002</v>
      </c>
      <c r="BOW24" s="52">
        <v>0.95899999999999996</v>
      </c>
      <c r="BOX24" s="1228">
        <v>0.86</v>
      </c>
      <c r="BOY24" s="52">
        <v>0.77200000000000002</v>
      </c>
      <c r="BOZ24" s="52">
        <v>0.86299999999999999</v>
      </c>
      <c r="BPA24" s="52">
        <v>0.89700000000000002</v>
      </c>
      <c r="BPB24" s="52">
        <v>0.80500000000000005</v>
      </c>
      <c r="BPC24" s="52">
        <v>0.96499999999999997</v>
      </c>
      <c r="BPD24" s="52">
        <v>0.97099999999999997</v>
      </c>
      <c r="BPE24" s="52">
        <v>0.93700000000000006</v>
      </c>
      <c r="BPF24" s="1228">
        <v>0.86</v>
      </c>
      <c r="BPG24" s="52">
        <v>0.77200000000000002</v>
      </c>
      <c r="BPH24" s="52">
        <v>1.2529999999999999</v>
      </c>
      <c r="BPI24" s="1228">
        <v>0.86</v>
      </c>
      <c r="BPJ24" s="52">
        <v>0.77200000000000002</v>
      </c>
      <c r="BPK24" s="1049">
        <v>0.92900000000000005</v>
      </c>
      <c r="BPL24" s="1228">
        <v>0.86</v>
      </c>
      <c r="BPM24" s="52">
        <v>0.77200000000000002</v>
      </c>
      <c r="BPN24" s="52">
        <v>1.298</v>
      </c>
      <c r="BPO24" s="52">
        <v>1.466</v>
      </c>
      <c r="BPP24" s="52">
        <v>1.0509999999999999</v>
      </c>
      <c r="BPQ24" s="1228">
        <v>0.86</v>
      </c>
      <c r="BPR24" s="52">
        <v>0.77200000000000002</v>
      </c>
      <c r="BPS24" s="52">
        <v>1.0680000000000001</v>
      </c>
      <c r="BPT24" s="52">
        <v>1.111</v>
      </c>
      <c r="BPU24" s="1228">
        <v>0.86</v>
      </c>
      <c r="BPV24" s="52">
        <v>0.77200000000000002</v>
      </c>
      <c r="BPW24" s="52">
        <v>1.218</v>
      </c>
      <c r="BPX24" s="1228">
        <v>0.86</v>
      </c>
      <c r="BPY24" s="52">
        <v>0.77200000000000002</v>
      </c>
      <c r="BPZ24" s="1368">
        <v>0.68200000000000005</v>
      </c>
      <c r="BQA24" s="6">
        <f t="shared" si="32"/>
        <v>-0.11658031088082897</v>
      </c>
      <c r="BQB24" s="1603">
        <v>0.89</v>
      </c>
      <c r="BQC24" s="1211">
        <f t="shared" si="2"/>
        <v>0.97900000000000009</v>
      </c>
      <c r="BQD24" s="52">
        <f t="shared" si="3"/>
        <v>0.89</v>
      </c>
      <c r="BQE24" s="52">
        <v>0.77500000000000002</v>
      </c>
      <c r="BQF24" s="52">
        <v>0.78700000000000003</v>
      </c>
      <c r="BQG24" s="52">
        <v>0.78600000000000003</v>
      </c>
      <c r="BQH24" s="52">
        <v>0.77700000000000002</v>
      </c>
      <c r="BQI24" s="52">
        <v>0.77800000000000002</v>
      </c>
      <c r="BQJ24" s="52">
        <v>0.77600000000000002</v>
      </c>
      <c r="BQK24" s="52">
        <v>0.77500000000000002</v>
      </c>
      <c r="BQL24" s="52">
        <v>0.78300000000000003</v>
      </c>
      <c r="BQM24" s="52">
        <v>0.76900000000000002</v>
      </c>
      <c r="BQN24" s="52">
        <v>0.78200000000000003</v>
      </c>
      <c r="BQO24" s="52">
        <v>0.78400000000000003</v>
      </c>
      <c r="BQP24" s="52">
        <v>0.82499999999999996</v>
      </c>
      <c r="BQQ24" s="52">
        <v>0.82199999999999995</v>
      </c>
      <c r="BQR24" s="52"/>
      <c r="BQS24" s="52">
        <v>0.84699999999999998</v>
      </c>
      <c r="BQT24" s="52">
        <v>0.83499999999999996</v>
      </c>
      <c r="BQU24" s="52">
        <v>0.78700000000000003</v>
      </c>
      <c r="BQV24" s="1603">
        <v>0.89</v>
      </c>
      <c r="BQW24" s="1211">
        <f t="shared" si="33"/>
        <v>0.97900000000000009</v>
      </c>
      <c r="BQX24" s="52">
        <f t="shared" si="34"/>
        <v>0.89</v>
      </c>
      <c r="BQY24" s="52">
        <v>0.77500000000000002</v>
      </c>
      <c r="BQZ24" s="52">
        <v>0.77300000000000002</v>
      </c>
      <c r="BRA24" s="52">
        <v>0.78100000000000003</v>
      </c>
      <c r="BRB24" s="52">
        <v>0.77700000000000002</v>
      </c>
      <c r="BRC24" s="1191"/>
      <c r="BRD24" s="52">
        <v>0.78</v>
      </c>
      <c r="BRE24" s="1603">
        <v>0.89</v>
      </c>
      <c r="BRF24" s="1211">
        <f t="shared" si="35"/>
        <v>0.97900000000000009</v>
      </c>
      <c r="BRG24" s="52">
        <f t="shared" si="36"/>
        <v>0.89</v>
      </c>
      <c r="BRH24" s="52">
        <v>0.77500000000000002</v>
      </c>
      <c r="BRI24" s="52">
        <v>0.79700000000000004</v>
      </c>
      <c r="BRJ24" s="52">
        <v>0.78200000000000003</v>
      </c>
      <c r="BRK24" s="52">
        <v>0.78900000000000003</v>
      </c>
      <c r="BRL24" s="52">
        <v>0.78500000000000003</v>
      </c>
      <c r="BRM24" s="52">
        <v>0.80400000000000005</v>
      </c>
      <c r="BRN24" s="1603">
        <v>0.89</v>
      </c>
      <c r="BRO24" s="1211">
        <f t="shared" si="37"/>
        <v>0.97900000000000009</v>
      </c>
      <c r="BRP24" s="52">
        <f t="shared" si="38"/>
        <v>0.80400000000000005</v>
      </c>
      <c r="BRQ24" s="52">
        <v>0.77500000000000002</v>
      </c>
      <c r="BRR24" s="52">
        <v>0.77900000000000003</v>
      </c>
      <c r="BRS24" s="52">
        <v>0.77700000000000002</v>
      </c>
      <c r="BRT24" s="52">
        <v>0.79400000000000004</v>
      </c>
      <c r="BRU24" s="52">
        <v>0.79500000000000004</v>
      </c>
      <c r="BRV24" s="52">
        <v>0.78300000000000003</v>
      </c>
      <c r="BRW24" s="52">
        <v>0.80500000000000005</v>
      </c>
      <c r="BRX24" s="52">
        <v>0.79400000000000004</v>
      </c>
      <c r="BRY24" s="52">
        <v>0.77900000000000003</v>
      </c>
      <c r="BRZ24" s="52">
        <f t="shared" si="39"/>
        <v>0.80500000000000005</v>
      </c>
      <c r="BSA24" s="52">
        <v>0.77500000000000002</v>
      </c>
      <c r="BSB24" s="52">
        <v>0.78200000000000003</v>
      </c>
      <c r="BSC24" s="52">
        <v>0.79300000000000004</v>
      </c>
      <c r="BSD24" s="52">
        <f t="shared" si="40"/>
        <v>0.80500000000000005</v>
      </c>
      <c r="BSE24" s="52">
        <v>0.77500000000000002</v>
      </c>
      <c r="BSF24" s="52">
        <v>0.78400000000000003</v>
      </c>
      <c r="BSG24" s="52">
        <v>0.78</v>
      </c>
      <c r="BSH24" s="52">
        <v>0.78</v>
      </c>
      <c r="BSI24" s="52">
        <v>0.78400000000000003</v>
      </c>
      <c r="BSJ24" s="52">
        <v>0.77700000000000002</v>
      </c>
      <c r="BSK24" s="52">
        <v>0.79200000000000004</v>
      </c>
      <c r="BSL24" s="52">
        <f t="shared" si="41"/>
        <v>0.80500000000000005</v>
      </c>
      <c r="BSM24" s="52">
        <v>0.77500000000000002</v>
      </c>
      <c r="BSN24" s="52">
        <v>0.77600000000000002</v>
      </c>
      <c r="BSO24" s="52">
        <v>0.81</v>
      </c>
      <c r="BSP24" s="52">
        <v>0.78200000000000003</v>
      </c>
      <c r="BSQ24" s="52">
        <v>0.79900000000000004</v>
      </c>
      <c r="BSR24" s="944"/>
      <c r="BSS24" s="944"/>
      <c r="BST24" s="52">
        <v>0.79800000000000004</v>
      </c>
      <c r="BSU24" s="52">
        <v>0.79</v>
      </c>
      <c r="BSV24" s="52">
        <f t="shared" si="59"/>
        <v>0.77600000000000002</v>
      </c>
      <c r="BSW24" s="52">
        <v>0.77500000000000002</v>
      </c>
      <c r="BSX24" s="52">
        <v>0.81399999999999995</v>
      </c>
      <c r="BSY24" s="52">
        <v>0.82</v>
      </c>
      <c r="BSZ24" s="52">
        <v>0.78900000000000003</v>
      </c>
      <c r="BTA24" s="52">
        <v>0.79800000000000004</v>
      </c>
      <c r="BTB24" s="52">
        <v>0.78200000000000003</v>
      </c>
      <c r="BTC24" s="52">
        <v>0.78400000000000003</v>
      </c>
      <c r="BTD24" s="52">
        <v>0.78800000000000003</v>
      </c>
      <c r="BTE24" s="52">
        <v>0.79300000000000004</v>
      </c>
      <c r="BTF24" s="52">
        <f t="shared" si="60"/>
        <v>0.81399999999999995</v>
      </c>
      <c r="BTG24" s="52">
        <v>0.77500000000000002</v>
      </c>
      <c r="BTH24" s="52">
        <v>0.79100000000000004</v>
      </c>
      <c r="BTI24" s="52">
        <v>0.78800000000000003</v>
      </c>
      <c r="BTJ24" s="52">
        <f t="shared" si="44"/>
        <v>0.81399999999999995</v>
      </c>
      <c r="BTK24" s="52">
        <v>0.77500000000000002</v>
      </c>
      <c r="BTL24" s="52">
        <v>0.77600000000000002</v>
      </c>
      <c r="BTM24" s="52">
        <v>0.78</v>
      </c>
      <c r="BTN24" s="52">
        <v>0.79</v>
      </c>
      <c r="BTO24" s="52">
        <v>0.79400000000000004</v>
      </c>
      <c r="BTP24" s="52">
        <v>0.85199999999999998</v>
      </c>
      <c r="BTQ24" s="52">
        <v>0.85199999999999998</v>
      </c>
      <c r="BTR24" s="52">
        <v>0.79600000000000004</v>
      </c>
      <c r="BTS24" s="52">
        <v>0.80300000000000005</v>
      </c>
      <c r="BTT24" s="52">
        <v>0.79600000000000004</v>
      </c>
      <c r="BTU24" s="52">
        <v>0.79100000000000004</v>
      </c>
      <c r="BTV24" s="52">
        <v>0.79300000000000004</v>
      </c>
      <c r="BTW24" s="52">
        <v>0.81899999999999995</v>
      </c>
      <c r="BTX24" s="52">
        <v>0.83199999999999996</v>
      </c>
      <c r="BTY24" s="52">
        <v>0.82599999999999996</v>
      </c>
      <c r="BTZ24" s="52">
        <f t="shared" si="45"/>
        <v>0.79300000000000004</v>
      </c>
      <c r="BUA24" s="52">
        <v>0.77500000000000002</v>
      </c>
      <c r="BUB24" s="52">
        <v>1.1319999999999999</v>
      </c>
      <c r="BUC24" s="52">
        <v>1.1679999999999999</v>
      </c>
      <c r="BUD24" s="52">
        <v>0.77500000000000002</v>
      </c>
      <c r="BUE24" s="52">
        <v>1.131</v>
      </c>
      <c r="BUF24" s="52">
        <v>1.1180000000000001</v>
      </c>
      <c r="BUG24" s="52">
        <v>0.77500000000000002</v>
      </c>
      <c r="BUH24" s="52">
        <v>1.2090000000000001</v>
      </c>
      <c r="BUI24" s="52">
        <v>1.2729999999999999</v>
      </c>
      <c r="BUJ24" s="52">
        <v>1.304</v>
      </c>
      <c r="BUK24" s="52">
        <v>1.379</v>
      </c>
      <c r="BUL24" s="890">
        <v>0.82</v>
      </c>
      <c r="BUM24" s="52">
        <v>0.81200000000000006</v>
      </c>
      <c r="BUN24" s="52">
        <v>0.80800000000000005</v>
      </c>
      <c r="BUO24" s="52">
        <v>0.77500000000000002</v>
      </c>
      <c r="BUP24" s="52">
        <v>0.93700000000000006</v>
      </c>
      <c r="BUQ24" s="52">
        <v>0.91500000000000004</v>
      </c>
      <c r="BUR24" s="52">
        <v>0.77500000000000002</v>
      </c>
      <c r="BUS24" s="52">
        <v>0.85299999999999998</v>
      </c>
      <c r="BUT24" s="52">
        <v>0.875</v>
      </c>
      <c r="BUU24" s="52">
        <v>0.77500000000000002</v>
      </c>
      <c r="BUV24" s="52"/>
      <c r="BUW24" s="52"/>
      <c r="BUX24" s="6">
        <f t="shared" si="46"/>
        <v>-1</v>
      </c>
      <c r="BUY24" s="6">
        <f t="shared" si="47"/>
        <v>-1</v>
      </c>
      <c r="BUZ24" s="1310">
        <v>0.81</v>
      </c>
      <c r="BVA24" s="52">
        <v>0.88</v>
      </c>
      <c r="BVB24" s="1310">
        <v>0.81</v>
      </c>
      <c r="BVC24" s="1523">
        <v>0.83699999999999997</v>
      </c>
      <c r="BVD24" s="52">
        <v>0.80200000000000005</v>
      </c>
      <c r="BVE24" s="1523">
        <v>0.76600000000000001</v>
      </c>
      <c r="BVF24" s="52">
        <v>0.79600000000000004</v>
      </c>
      <c r="BVG24" s="52">
        <v>0.78100000000000003</v>
      </c>
      <c r="BVH24" s="52">
        <v>0.89</v>
      </c>
      <c r="BVI24" s="944">
        <v>0.67</v>
      </c>
      <c r="BVJ24" s="1310">
        <v>0.81</v>
      </c>
      <c r="BVK24" s="52">
        <v>1.2150000000000001</v>
      </c>
      <c r="BVL24" s="944">
        <v>0.67</v>
      </c>
      <c r="BVM24" s="1310">
        <v>0.81</v>
      </c>
      <c r="BVN24" s="52">
        <v>0.88600000000000001</v>
      </c>
      <c r="BVO24" s="944">
        <v>0.67</v>
      </c>
      <c r="BVP24" s="1310">
        <v>0.79</v>
      </c>
      <c r="BVQ24" s="1523">
        <v>1.218</v>
      </c>
      <c r="BVR24" s="1523">
        <v>1.1970000000000001</v>
      </c>
      <c r="BVS24" s="890">
        <v>0.53</v>
      </c>
      <c r="BVT24" s="1523">
        <v>0.94</v>
      </c>
      <c r="BVU24" s="944">
        <v>0.67</v>
      </c>
      <c r="BVV24" s="1310">
        <v>0.79</v>
      </c>
      <c r="BVW24" s="52">
        <v>0.98199999999999998</v>
      </c>
      <c r="BVX24" s="52">
        <v>0.94899999999999995</v>
      </c>
      <c r="BVY24" s="944">
        <v>0.67</v>
      </c>
      <c r="BVZ24" s="1310">
        <v>0.79</v>
      </c>
      <c r="BWA24" s="52">
        <v>1.069</v>
      </c>
      <c r="BWB24" s="944">
        <v>0.67</v>
      </c>
      <c r="BWC24" s="1310">
        <v>0.79</v>
      </c>
      <c r="BWD24" s="1368">
        <v>0.56100000000000005</v>
      </c>
      <c r="BWE24" s="944">
        <v>0.67</v>
      </c>
      <c r="BWF24" s="1310">
        <v>0.79</v>
      </c>
      <c r="BWG24" s="36"/>
      <c r="BWH24" s="6">
        <f t="shared" si="4"/>
        <v>-1</v>
      </c>
      <c r="BWI24" s="944"/>
      <c r="BWJ24" s="52">
        <v>0.77100000000000002</v>
      </c>
      <c r="BWK24" s="1049"/>
      <c r="BWL24" s="52">
        <v>0.432</v>
      </c>
      <c r="BWM24" s="52">
        <v>0.434</v>
      </c>
      <c r="BWN24" s="944"/>
      <c r="BWO24" s="52">
        <v>0.77100000000000002</v>
      </c>
      <c r="BWP24" s="1049"/>
      <c r="BWQ24" s="52">
        <v>0.432</v>
      </c>
      <c r="BWR24" s="52">
        <v>0.75700000000000001</v>
      </c>
      <c r="BWS24" s="52">
        <v>0.44500000000000001</v>
      </c>
      <c r="BWT24" s="52">
        <v>0.45100000000000001</v>
      </c>
      <c r="BWU24" s="52">
        <v>0.39900000000000002</v>
      </c>
      <c r="BWV24" s="52">
        <v>0.42199999999999999</v>
      </c>
      <c r="BWW24" s="52">
        <v>0.40400000000000003</v>
      </c>
      <c r="BWX24" s="1596">
        <v>0.45</v>
      </c>
      <c r="BWY24" s="1310">
        <v>0.432</v>
      </c>
      <c r="BWZ24" s="52">
        <v>0.64700000000000002</v>
      </c>
      <c r="BXA24" s="1596">
        <v>0.45</v>
      </c>
      <c r="BXB24" s="1310">
        <v>0.432</v>
      </c>
      <c r="BXC24" s="52">
        <v>0.6</v>
      </c>
      <c r="BXD24" s="944">
        <v>0.45</v>
      </c>
      <c r="BXE24" s="1523">
        <v>0.432</v>
      </c>
      <c r="BXF24" s="1523">
        <v>0.73599999999999999</v>
      </c>
      <c r="BXG24" s="1523">
        <v>0.71399999999999997</v>
      </c>
      <c r="BXH24" s="1581">
        <v>0.51900000000000002</v>
      </c>
      <c r="BXI24" s="1523">
        <v>0.54200000000000004</v>
      </c>
      <c r="BXJ24" s="944">
        <v>0.45</v>
      </c>
      <c r="BXK24" s="1523">
        <v>0.432</v>
      </c>
      <c r="BXL24" s="54">
        <v>0.55200000000000005</v>
      </c>
      <c r="BXM24" s="944">
        <v>0.45</v>
      </c>
      <c r="BXN24" s="1523">
        <v>0.432</v>
      </c>
      <c r="BXO24" s="1368">
        <v>0.51600000000000001</v>
      </c>
      <c r="BXP24" s="944">
        <v>0.45</v>
      </c>
      <c r="BXQ24" s="1523">
        <v>0.432</v>
      </c>
      <c r="BXR24" s="36"/>
      <c r="BXS24" s="6">
        <f t="shared" si="5"/>
        <v>-1</v>
      </c>
      <c r="BXT24" s="1049">
        <v>0.77500000000000002</v>
      </c>
      <c r="BXU24" s="52">
        <v>0.83099999999999996</v>
      </c>
      <c r="BXV24" s="52">
        <v>0.80700000000000005</v>
      </c>
      <c r="BXW24" s="52">
        <v>0.81399999999999995</v>
      </c>
      <c r="BXX24" s="52">
        <v>0.83599999999999997</v>
      </c>
      <c r="BXY24" s="52">
        <v>0.83</v>
      </c>
      <c r="BXZ24" s="52">
        <v>0.82899999999999996</v>
      </c>
      <c r="BYA24" s="944">
        <v>0.78</v>
      </c>
      <c r="BYB24" s="1310">
        <v>0.77500000000000002</v>
      </c>
      <c r="BYC24" s="52">
        <v>1.2410000000000001</v>
      </c>
      <c r="BYD24" s="944">
        <v>0.78</v>
      </c>
      <c r="BYE24" s="1523">
        <v>0.77500000000000002</v>
      </c>
      <c r="BYF24" s="1523">
        <v>1.2070000000000001</v>
      </c>
      <c r="BYG24" s="944">
        <v>0.78</v>
      </c>
      <c r="BYH24" s="1523">
        <v>0.77500000000000002</v>
      </c>
      <c r="BYI24" s="1523">
        <v>1.321</v>
      </c>
      <c r="BYJ24" s="1523">
        <v>1.3759999999999999</v>
      </c>
      <c r="BYK24" s="944">
        <v>1.1200000000000001</v>
      </c>
      <c r="BYL24" s="1523">
        <v>0.93</v>
      </c>
      <c r="BYM24" s="944">
        <v>0.78</v>
      </c>
      <c r="BYN24" s="1523">
        <v>0.77500000000000002</v>
      </c>
      <c r="BYO24" s="54">
        <v>0.90900000000000003</v>
      </c>
      <c r="BYP24" s="944">
        <v>0.78</v>
      </c>
      <c r="BYQ24" s="1523">
        <v>0.77500000000000002</v>
      </c>
      <c r="BYR24" s="1368">
        <v>0.85599999999999998</v>
      </c>
      <c r="BYS24" s="944">
        <v>0.78</v>
      </c>
      <c r="BYT24" s="1523">
        <v>0.77500000000000002</v>
      </c>
      <c r="BYU24" s="36"/>
      <c r="BYV24" s="6">
        <f t="shared" si="6"/>
        <v>-1</v>
      </c>
      <c r="BYW24" s="1368">
        <v>0.60599999999999998</v>
      </c>
      <c r="BYX24" s="1368">
        <v>0.60299999999999998</v>
      </c>
      <c r="BYY24" s="1368">
        <v>0.61199999999999999</v>
      </c>
      <c r="BYZ24" s="1368">
        <v>0.623</v>
      </c>
      <c r="BZA24" s="1368">
        <v>0.60299999999999998</v>
      </c>
      <c r="BZB24" s="52">
        <v>0.79800000000000004</v>
      </c>
      <c r="BZC24" s="1368">
        <v>0.60299999999999998</v>
      </c>
      <c r="BZD24" s="1523">
        <v>0.32600000000000001</v>
      </c>
      <c r="BZE24" s="1596">
        <v>0.6</v>
      </c>
      <c r="BZF24" s="1368">
        <v>0.60299999999999998</v>
      </c>
      <c r="BZG24" s="1368">
        <v>0.85099999999999998</v>
      </c>
      <c r="BZH24" s="1368">
        <v>0.84399999999999997</v>
      </c>
      <c r="BZI24" s="1583">
        <v>0.74</v>
      </c>
      <c r="BZJ24" s="1368">
        <v>0.751</v>
      </c>
      <c r="BZK24" s="1596">
        <v>0.6</v>
      </c>
      <c r="BZL24" s="1368">
        <v>0.60299999999999998</v>
      </c>
      <c r="BZM24" s="106">
        <v>0.72499999999999998</v>
      </c>
      <c r="BZN24" s="1596">
        <v>0.6</v>
      </c>
      <c r="BZO24" s="1368">
        <v>0.60299999999999998</v>
      </c>
      <c r="BZP24" s="1368">
        <v>0.68</v>
      </c>
      <c r="BZQ24" s="1596">
        <v>0.6</v>
      </c>
      <c r="BZR24" s="1368">
        <v>0.60299999999999998</v>
      </c>
      <c r="BZS24" s="36"/>
      <c r="BZT24" s="6">
        <f t="shared" si="48"/>
        <v>-1</v>
      </c>
      <c r="BZU24" s="52">
        <v>0.57599999999999996</v>
      </c>
      <c r="BZV24" s="52">
        <f t="shared" si="49"/>
        <v>0.57599999999999996</v>
      </c>
      <c r="BZW24" s="36"/>
      <c r="BZX24" s="1652">
        <f t="shared" si="50"/>
        <v>-1</v>
      </c>
      <c r="BZY24" s="52">
        <v>0.73499999999999999</v>
      </c>
      <c r="BZZ24" s="52">
        <f t="shared" si="51"/>
        <v>0.73499999999999999</v>
      </c>
      <c r="CAA24" s="36"/>
      <c r="CAB24" s="1652">
        <f t="shared" si="52"/>
        <v>-1</v>
      </c>
      <c r="CAC24" s="52">
        <v>0.58199999999999996</v>
      </c>
      <c r="CAD24" s="52">
        <f t="shared" si="53"/>
        <v>0.58199999999999996</v>
      </c>
      <c r="CAE24" s="36"/>
      <c r="CAF24" s="966">
        <f t="shared" si="54"/>
        <v>-1</v>
      </c>
      <c r="CAG24" s="1049"/>
      <c r="CAH24" s="391" t="s">
        <v>3923</v>
      </c>
      <c r="CAI24" s="1107" t="s">
        <v>3924</v>
      </c>
      <c r="CAJ24" s="52" t="str">
        <f t="shared" si="7"/>
        <v>1. Better than baseline</v>
      </c>
      <c r="CAK24" s="52" t="str">
        <f t="shared" si="8"/>
        <v xml:space="preserve">1. Better than baseline </v>
      </c>
      <c r="CAL24" s="52" t="str">
        <f t="shared" si="9"/>
        <v xml:space="preserve">1. Better than baseline </v>
      </c>
      <c r="CAM24" s="52" t="str">
        <f t="shared" si="10"/>
        <v xml:space="preserve">1. Better than baseline </v>
      </c>
      <c r="CAN24" s="52" t="str">
        <f t="shared" si="11"/>
        <v xml:space="preserve">1. Better than baseline </v>
      </c>
      <c r="CAO24" s="52" t="str">
        <f t="shared" si="12"/>
        <v>3. Missing baseline</v>
      </c>
      <c r="CAP24" s="52" t="str">
        <f t="shared" si="13"/>
        <v xml:space="preserve">1. Better than baseline </v>
      </c>
      <c r="CAQ24" s="58" t="str">
        <f t="shared" si="14"/>
        <v>2. Within 10% deviation from baseline</v>
      </c>
      <c r="CAR24" s="52" t="str">
        <f t="shared" si="15"/>
        <v xml:space="preserve">1. Better than baseline </v>
      </c>
      <c r="CAS24" s="54" t="str">
        <f t="shared" si="16"/>
        <v xml:space="preserve">1. Better than baseline </v>
      </c>
      <c r="CAT24" s="54" t="str">
        <f t="shared" si="17"/>
        <v xml:space="preserve">1. Better than baseline </v>
      </c>
      <c r="CAU24" s="1382" t="str">
        <f t="shared" si="18"/>
        <v xml:space="preserve">1. Better than baseline </v>
      </c>
      <c r="CAV24" s="1382" t="str">
        <f t="shared" si="19"/>
        <v xml:space="preserve">1. Better than baseline </v>
      </c>
      <c r="CAW24" s="1382" t="str">
        <f t="shared" si="20"/>
        <v xml:space="preserve">1. Better than baseline </v>
      </c>
      <c r="CAX24" s="1382" t="str">
        <f t="shared" si="21"/>
        <v xml:space="preserve">1. Better than baseline </v>
      </c>
    </row>
    <row r="25" spans="1:2237" ht="29.5" thickBot="1" x14ac:dyDescent="0.35">
      <c r="A25" s="119" t="s">
        <v>3910</v>
      </c>
      <c r="B25" s="126" t="s">
        <v>3910</v>
      </c>
      <c r="C25" s="126" t="s">
        <v>3326</v>
      </c>
      <c r="D25" s="340">
        <v>23</v>
      </c>
      <c r="E25" s="52" t="s">
        <v>3922</v>
      </c>
      <c r="F25" s="120" t="s">
        <v>3925</v>
      </c>
      <c r="G25" s="118" t="s">
        <v>18</v>
      </c>
      <c r="H25" s="119" t="s">
        <v>18</v>
      </c>
      <c r="I25" s="131" t="s">
        <v>3925</v>
      </c>
      <c r="J25" s="8" t="s">
        <v>3926</v>
      </c>
      <c r="K25" s="52">
        <v>1.3</v>
      </c>
      <c r="L25" s="52">
        <v>0.89</v>
      </c>
      <c r="M25" s="52"/>
      <c r="N25" s="52">
        <v>0.65200000000000002</v>
      </c>
      <c r="O25" s="52">
        <v>0.65500000000000003</v>
      </c>
      <c r="P25" s="52">
        <v>0.65200000000000002</v>
      </c>
      <c r="Q25" s="58">
        <v>0.65100000000000002</v>
      </c>
      <c r="R25" s="52">
        <v>0.89</v>
      </c>
      <c r="S25" s="32">
        <v>0.86399999999999999</v>
      </c>
      <c r="T25" s="32">
        <v>0.86399999999999999</v>
      </c>
      <c r="U25" s="52">
        <v>0.97199999999999998</v>
      </c>
      <c r="V25" s="1049"/>
      <c r="W25" s="32">
        <v>0.64900000000000002</v>
      </c>
      <c r="X25" s="32">
        <v>0.65</v>
      </c>
      <c r="Y25" s="52">
        <v>0.89800000000000002</v>
      </c>
      <c r="Z25" s="32">
        <v>0.90200000000000002</v>
      </c>
      <c r="AA25" s="52"/>
      <c r="AB25" s="52">
        <v>0.91800000000000004</v>
      </c>
      <c r="AC25" s="959">
        <v>0.90900000000000003</v>
      </c>
      <c r="AD25" s="960">
        <v>0.91500000000000004</v>
      </c>
      <c r="AE25" s="960">
        <v>0.65300000000000002</v>
      </c>
      <c r="AF25" s="960"/>
      <c r="AG25" s="960"/>
      <c r="AH25" s="52">
        <v>0.89</v>
      </c>
      <c r="AI25" s="52">
        <v>0.94099999999999995</v>
      </c>
      <c r="AJ25" s="52">
        <v>0.94499999999999995</v>
      </c>
      <c r="AK25" s="52">
        <v>0.94799999999999995</v>
      </c>
      <c r="AL25" s="52"/>
      <c r="AM25" s="52">
        <v>0.879</v>
      </c>
      <c r="AN25" s="52"/>
      <c r="AO25" s="52">
        <v>0.89</v>
      </c>
      <c r="AP25" s="52"/>
      <c r="AQ25" s="52">
        <v>0.65</v>
      </c>
      <c r="AR25" s="58">
        <v>0.64900000000000002</v>
      </c>
      <c r="AS25" s="52">
        <v>0.65200000000000002</v>
      </c>
      <c r="AT25" s="52">
        <v>0.65100000000000002</v>
      </c>
      <c r="AU25" s="52">
        <v>0.65100000000000002</v>
      </c>
      <c r="AV25" s="52">
        <v>0.65100000000000002</v>
      </c>
      <c r="AW25" s="52">
        <v>0.89</v>
      </c>
      <c r="AX25" s="52">
        <v>0.65</v>
      </c>
      <c r="AY25" s="58">
        <v>0.65</v>
      </c>
      <c r="AZ25" s="58">
        <v>0.65100000000000002</v>
      </c>
      <c r="BA25" s="962"/>
      <c r="BB25" s="58">
        <v>0.65</v>
      </c>
      <c r="BC25" s="58">
        <v>0.65100000000000002</v>
      </c>
      <c r="BD25" s="58">
        <v>0.65100000000000002</v>
      </c>
      <c r="BE25" s="58">
        <v>0.65100000000000002</v>
      </c>
      <c r="BF25" s="58">
        <v>0.89</v>
      </c>
      <c r="BG25" s="58">
        <v>0.65100000000000002</v>
      </c>
      <c r="BH25" s="58">
        <v>0.65100000000000002</v>
      </c>
      <c r="BI25" s="52">
        <v>0.65100000000000002</v>
      </c>
      <c r="BJ25" s="52"/>
      <c r="BK25" s="58">
        <v>0.65100000000000002</v>
      </c>
      <c r="BL25" s="58">
        <v>0.65100000000000002</v>
      </c>
      <c r="BM25" s="58">
        <v>0.65100000000000002</v>
      </c>
      <c r="BN25" s="58">
        <v>0.65100000000000002</v>
      </c>
      <c r="BO25" s="58">
        <v>0.65</v>
      </c>
      <c r="BP25" s="52">
        <v>0.89</v>
      </c>
      <c r="BQ25" s="58">
        <v>0.65100000000000002</v>
      </c>
      <c r="BR25" s="58">
        <v>0.65100000000000002</v>
      </c>
      <c r="BS25" s="58">
        <v>0.65100000000000002</v>
      </c>
      <c r="BT25" s="58">
        <v>0.65100000000000002</v>
      </c>
      <c r="BU25" s="58">
        <v>0.65</v>
      </c>
      <c r="BV25" s="58">
        <v>0.65100000000000002</v>
      </c>
      <c r="BW25" s="58">
        <v>0.65100000000000002</v>
      </c>
      <c r="BX25" s="58">
        <v>0.65300000000000002</v>
      </c>
      <c r="BY25" s="58">
        <v>0.65400000000000003</v>
      </c>
      <c r="BZ25" s="967"/>
      <c r="CA25" s="899">
        <v>0.65200000000000002</v>
      </c>
      <c r="CB25" s="967"/>
      <c r="CC25" s="58">
        <v>0.89</v>
      </c>
      <c r="CD25" s="899">
        <v>0.65400000000000003</v>
      </c>
      <c r="CE25" s="899">
        <v>0.65300000000000002</v>
      </c>
      <c r="CF25" s="899">
        <v>0.65300000000000002</v>
      </c>
      <c r="CG25" s="899">
        <v>0.65200000000000002</v>
      </c>
      <c r="CH25" s="899">
        <v>0.65100000000000002</v>
      </c>
      <c r="CI25" s="58">
        <v>0.65</v>
      </c>
      <c r="CJ25" s="58">
        <v>0.65500000000000003</v>
      </c>
      <c r="CK25" s="52">
        <v>0.65200000000000002</v>
      </c>
      <c r="CL25" s="52">
        <v>0.65300000000000002</v>
      </c>
      <c r="CM25" s="52">
        <v>0.89</v>
      </c>
      <c r="CN25" s="52">
        <v>0.65300000000000002</v>
      </c>
      <c r="CO25" s="52">
        <v>0.65100000000000002</v>
      </c>
      <c r="CP25" s="58">
        <v>0.65300000000000002</v>
      </c>
      <c r="CQ25" s="58">
        <v>0.65400000000000003</v>
      </c>
      <c r="CR25" s="52">
        <v>0.65300000000000002</v>
      </c>
      <c r="CS25" s="52">
        <v>0.65100000000000002</v>
      </c>
      <c r="CT25" s="52">
        <v>0.65300000000000002</v>
      </c>
      <c r="CU25" s="52">
        <v>0.65300000000000002</v>
      </c>
      <c r="CV25" s="52">
        <v>0.89</v>
      </c>
      <c r="CW25" s="52">
        <v>0.65200000000000002</v>
      </c>
      <c r="CX25" s="52">
        <v>0.65400000000000003</v>
      </c>
      <c r="CY25" s="52">
        <v>0.65300000000000002</v>
      </c>
      <c r="CZ25" s="52">
        <v>0.65100000000000002</v>
      </c>
      <c r="DA25" s="52"/>
      <c r="DB25" s="52">
        <v>0.65100000000000002</v>
      </c>
      <c r="DC25" s="52">
        <v>0.65400000000000003</v>
      </c>
      <c r="DD25" s="52">
        <v>0.65200000000000002</v>
      </c>
      <c r="DE25" s="52">
        <v>0.65100000000000002</v>
      </c>
      <c r="DF25" s="52">
        <v>0.65100000000000002</v>
      </c>
      <c r="DG25" s="52">
        <v>0.89</v>
      </c>
      <c r="DH25" s="52"/>
      <c r="DI25" s="52">
        <v>0.65300000000000002</v>
      </c>
      <c r="DJ25" s="52">
        <v>0.65200000000000002</v>
      </c>
      <c r="DK25" s="872"/>
      <c r="DL25" s="52">
        <v>0.65</v>
      </c>
      <c r="DM25" s="52">
        <v>0.65100000000000002</v>
      </c>
      <c r="DN25" s="52">
        <v>0.65200000000000002</v>
      </c>
      <c r="DO25" s="52">
        <v>0.65400000000000003</v>
      </c>
      <c r="DP25" s="52">
        <v>0.65200000000000002</v>
      </c>
      <c r="DQ25" s="944"/>
      <c r="DR25" s="52">
        <v>0.65300000000000002</v>
      </c>
      <c r="DS25" s="52">
        <v>0.65200000000000002</v>
      </c>
      <c r="DT25" s="52">
        <v>0.65200000000000002</v>
      </c>
      <c r="DU25" s="52">
        <v>0.65</v>
      </c>
      <c r="DV25" s="52">
        <v>0.89</v>
      </c>
      <c r="DW25" s="52">
        <v>0.65300000000000002</v>
      </c>
      <c r="DX25" s="52">
        <v>0.65400000000000003</v>
      </c>
      <c r="DY25" s="52">
        <v>0.65300000000000002</v>
      </c>
      <c r="DZ25" s="52">
        <v>0.65500000000000003</v>
      </c>
      <c r="EA25" s="52">
        <v>0.65300000000000002</v>
      </c>
      <c r="EB25" s="52"/>
      <c r="EC25" s="52"/>
      <c r="ED25" s="52"/>
      <c r="EE25" s="944">
        <v>1.1299999999999999</v>
      </c>
      <c r="EF25" s="944"/>
      <c r="EG25" s="52"/>
      <c r="EH25" s="52">
        <v>1.3</v>
      </c>
      <c r="EI25" s="1129">
        <v>0.88</v>
      </c>
      <c r="EJ25" s="52">
        <v>0.89</v>
      </c>
      <c r="EK25" s="52"/>
      <c r="EL25" s="1129">
        <v>0.89</v>
      </c>
      <c r="EM25" s="52"/>
      <c r="EN25" s="52"/>
      <c r="EO25" s="58"/>
      <c r="EP25" s="52"/>
      <c r="EQ25" s="52"/>
      <c r="ER25" s="1129">
        <v>0.85</v>
      </c>
      <c r="ES25" s="52"/>
      <c r="ET25" s="52"/>
      <c r="EU25" s="58"/>
      <c r="EV25" s="1129">
        <v>0.88</v>
      </c>
      <c r="EW25" s="1028"/>
      <c r="EX25" s="1129"/>
      <c r="EY25" s="1129"/>
      <c r="EZ25" s="1129"/>
      <c r="FA25" s="1129"/>
      <c r="FB25" s="1129"/>
      <c r="FC25" s="1129"/>
      <c r="FD25" s="52"/>
      <c r="FE25" s="1035">
        <v>0.88</v>
      </c>
      <c r="FF25" s="52"/>
      <c r="FG25" s="52"/>
      <c r="FH25" s="1035">
        <v>0.89</v>
      </c>
      <c r="FI25" s="1023"/>
      <c r="FJ25" s="1035">
        <v>0.88</v>
      </c>
      <c r="FK25" s="52"/>
      <c r="FL25" s="52"/>
      <c r="FM25" s="52">
        <v>1.3</v>
      </c>
      <c r="FN25" s="1129">
        <v>0.88</v>
      </c>
      <c r="FO25" s="52">
        <v>0.89</v>
      </c>
      <c r="FP25" s="52">
        <v>0</v>
      </c>
      <c r="FQ25" s="52"/>
      <c r="FR25" s="52"/>
      <c r="FS25" s="52">
        <v>1.3</v>
      </c>
      <c r="FT25" s="1129">
        <v>0.88</v>
      </c>
      <c r="FU25" s="52">
        <v>0.89</v>
      </c>
      <c r="FV25" s="52"/>
      <c r="FW25" s="52"/>
      <c r="FX25" s="52"/>
      <c r="FY25" s="52"/>
      <c r="FZ25" s="52"/>
      <c r="GA25" s="52"/>
      <c r="GB25" s="52">
        <v>0.92900000000000005</v>
      </c>
      <c r="GC25" s="52">
        <v>0.94699999999999995</v>
      </c>
      <c r="GD25" s="52"/>
      <c r="GE25" s="52"/>
      <c r="GF25" s="52"/>
      <c r="GG25" s="52"/>
      <c r="GH25" s="1160">
        <f t="shared" si="22"/>
        <v>-1</v>
      </c>
      <c r="GI25" s="1049">
        <v>1.32</v>
      </c>
      <c r="GJ25" s="32">
        <v>0.96</v>
      </c>
      <c r="GK25" s="32">
        <v>0.70499999999999996</v>
      </c>
      <c r="GL25" s="32">
        <v>0.70199999999999996</v>
      </c>
      <c r="GM25" s="32">
        <v>0.69899999999999995</v>
      </c>
      <c r="GN25" s="32">
        <v>0.69599999999999995</v>
      </c>
      <c r="GO25" s="52">
        <v>0.96</v>
      </c>
      <c r="GP25" s="32"/>
      <c r="GQ25" s="32"/>
      <c r="GR25" s="52">
        <v>0.7</v>
      </c>
      <c r="GS25" s="52"/>
      <c r="GT25" s="58">
        <v>0.70499999999999996</v>
      </c>
      <c r="GU25" s="58">
        <f>VLOOKUP(I25,[4]consolidated!$B$2:$C$202,2,FALSE)/1000</f>
        <v>0.70599999999999996</v>
      </c>
      <c r="GV25" s="58">
        <v>0.70499999999999996</v>
      </c>
      <c r="GW25" s="52"/>
      <c r="GX25" s="52"/>
      <c r="GY25" s="52"/>
      <c r="GZ25" s="52"/>
      <c r="HA25" s="52">
        <v>0.96</v>
      </c>
      <c r="HB25" s="52"/>
      <c r="HC25" s="52"/>
      <c r="HD25" s="52"/>
      <c r="HE25" s="52"/>
      <c r="HF25" s="52"/>
      <c r="HG25" s="52">
        <v>0.96</v>
      </c>
      <c r="HH25" s="52"/>
      <c r="HI25" s="52"/>
      <c r="HJ25" s="52">
        <v>0.69899999999999995</v>
      </c>
      <c r="HK25" s="52">
        <v>0.96</v>
      </c>
      <c r="HL25" s="52">
        <v>1.018</v>
      </c>
      <c r="HM25" s="52">
        <v>1.0329999999999999</v>
      </c>
      <c r="HN25" s="52">
        <v>1.018</v>
      </c>
      <c r="HO25" s="52">
        <v>1.0209999999999999</v>
      </c>
      <c r="HP25" s="52">
        <v>1.056</v>
      </c>
      <c r="HQ25" s="52">
        <v>1.0369999999999999</v>
      </c>
      <c r="HR25" s="52">
        <v>1.022</v>
      </c>
      <c r="HS25" s="52">
        <v>0.96</v>
      </c>
      <c r="HT25" s="52">
        <v>0.67</v>
      </c>
      <c r="HU25" s="52">
        <v>1.044</v>
      </c>
      <c r="HV25" s="58"/>
      <c r="HW25" s="58">
        <v>1.04</v>
      </c>
      <c r="HX25" s="58"/>
      <c r="HY25" s="58">
        <v>1.0409999999999999</v>
      </c>
      <c r="HZ25" s="52"/>
      <c r="IA25" s="58">
        <v>1.0289999999999999</v>
      </c>
      <c r="IB25" s="58">
        <v>0.96</v>
      </c>
      <c r="IC25" s="52">
        <v>1.02</v>
      </c>
      <c r="ID25" s="58">
        <v>1.046</v>
      </c>
      <c r="IE25" s="58">
        <v>1.0149999999999999</v>
      </c>
      <c r="IF25" s="58">
        <v>0.66400000000000003</v>
      </c>
      <c r="IG25" s="58">
        <v>1.046</v>
      </c>
      <c r="IH25" s="58">
        <v>1.036</v>
      </c>
      <c r="II25" s="58">
        <v>1.0269999999999999</v>
      </c>
      <c r="IJ25" s="58">
        <v>1.014</v>
      </c>
      <c r="IK25" s="52">
        <v>0.96</v>
      </c>
      <c r="IL25" s="58">
        <v>1.024</v>
      </c>
      <c r="IM25" s="58">
        <v>0.66200000000000003</v>
      </c>
      <c r="IN25" s="58"/>
      <c r="IO25" s="58"/>
      <c r="IP25" s="1032">
        <v>1.32</v>
      </c>
      <c r="IQ25" s="1032"/>
      <c r="IR25" s="1032"/>
      <c r="IS25" s="1032"/>
      <c r="IT25" s="58">
        <v>1.0289999999999999</v>
      </c>
      <c r="IU25" s="58">
        <v>1.0309999999999999</v>
      </c>
      <c r="IV25" s="1049">
        <v>0.96</v>
      </c>
      <c r="IW25" s="1049">
        <v>1.044</v>
      </c>
      <c r="IX25" s="1049"/>
      <c r="IY25" s="966">
        <f t="shared" si="61"/>
        <v>8.7500000000000078E-2</v>
      </c>
      <c r="IZ25" s="1049">
        <v>1.34</v>
      </c>
      <c r="JA25" s="32">
        <v>0.97</v>
      </c>
      <c r="JB25" s="32"/>
      <c r="JC25" s="32">
        <v>0.66600000000000004</v>
      </c>
      <c r="JD25" s="32">
        <v>0.66500000000000004</v>
      </c>
      <c r="JE25" s="32">
        <v>0.66400000000000003</v>
      </c>
      <c r="JF25" s="32"/>
      <c r="JG25" s="32">
        <v>0.66100000000000003</v>
      </c>
      <c r="JH25" s="32">
        <v>0.97</v>
      </c>
      <c r="JI25" s="32">
        <v>0.88900000000000001</v>
      </c>
      <c r="JJ25" s="32">
        <v>0.88900000000000001</v>
      </c>
      <c r="JK25" s="52">
        <v>0.66300000000000003</v>
      </c>
      <c r="JL25" s="32">
        <v>0.66600000000000004</v>
      </c>
      <c r="JM25" s="52">
        <v>0.66300000000000003</v>
      </c>
      <c r="JN25" s="52">
        <v>0.66500000000000004</v>
      </c>
      <c r="JO25" s="32">
        <v>0.66700000000000004</v>
      </c>
      <c r="JP25" s="32">
        <v>0.66300000000000003</v>
      </c>
      <c r="JQ25" s="52">
        <v>1.054</v>
      </c>
      <c r="JR25" s="52">
        <v>0.66100000000000003</v>
      </c>
      <c r="JS25" s="52"/>
      <c r="JT25" s="52"/>
      <c r="JU25" s="52">
        <v>0.66300000000000003</v>
      </c>
      <c r="JV25" s="52"/>
      <c r="JW25" s="52">
        <v>0.97</v>
      </c>
      <c r="JX25" s="52"/>
      <c r="JY25" s="52"/>
      <c r="JZ25" s="52"/>
      <c r="KA25" s="52"/>
      <c r="KB25" s="52"/>
      <c r="KC25" s="52"/>
      <c r="KD25" s="52">
        <v>0.97</v>
      </c>
      <c r="KE25" s="52">
        <v>1.0209999999999999</v>
      </c>
      <c r="KF25" s="52">
        <v>1.0289999999999999</v>
      </c>
      <c r="KG25" s="52">
        <v>1.0089999999999999</v>
      </c>
      <c r="KH25" s="52"/>
      <c r="KI25" s="52">
        <v>1.02</v>
      </c>
      <c r="KJ25" s="52">
        <v>1.0129999999999999</v>
      </c>
      <c r="KK25" s="52">
        <v>1.0069999999999999</v>
      </c>
      <c r="KL25" s="52">
        <v>1.0129999999999999</v>
      </c>
      <c r="KM25" s="52">
        <v>0.97</v>
      </c>
      <c r="KN25" s="52">
        <v>1.01</v>
      </c>
      <c r="KO25" s="52"/>
      <c r="KP25" s="52"/>
      <c r="KQ25" s="58">
        <v>1.01</v>
      </c>
      <c r="KR25" s="58">
        <v>1.018</v>
      </c>
      <c r="KS25" s="58">
        <v>0.999</v>
      </c>
      <c r="KT25" s="58">
        <v>1</v>
      </c>
      <c r="KU25" s="58">
        <v>1.0229999999999999</v>
      </c>
      <c r="KV25" s="58">
        <v>0.97</v>
      </c>
      <c r="KW25" s="52">
        <v>1.0009999999999999</v>
      </c>
      <c r="KX25" s="58">
        <v>0.98799999999999999</v>
      </c>
      <c r="KY25" s="52">
        <v>0.998</v>
      </c>
      <c r="KZ25" s="58">
        <v>0.66900000000000004</v>
      </c>
      <c r="LA25" s="58">
        <f>VLOOKUP(I25,[5]consolidated!$B$1:$C$29,2,FALSE)/1000</f>
        <v>0.999</v>
      </c>
      <c r="LB25" s="58">
        <v>0.999</v>
      </c>
      <c r="LC25" s="58">
        <v>1</v>
      </c>
      <c r="LD25" s="58">
        <v>0.997</v>
      </c>
      <c r="LE25" s="52">
        <v>0.97</v>
      </c>
      <c r="LF25" s="58">
        <v>1.002</v>
      </c>
      <c r="LG25" s="58">
        <v>0.66300000000000003</v>
      </c>
      <c r="LH25" s="58"/>
      <c r="LI25" s="58"/>
      <c r="LJ25" s="58"/>
      <c r="LK25" s="58"/>
      <c r="LL25" s="58"/>
      <c r="LM25" s="58"/>
      <c r="LN25" s="58">
        <v>1.0029999999999999</v>
      </c>
      <c r="LO25" s="58">
        <v>1.0009999999999999</v>
      </c>
      <c r="LP25" s="58">
        <v>0.99299999999999999</v>
      </c>
      <c r="LQ25" s="58"/>
      <c r="LR25" s="52">
        <v>0.97</v>
      </c>
      <c r="LS25" s="52">
        <v>1.0269999999999999</v>
      </c>
      <c r="LT25" s="32">
        <v>1.0129999999999999</v>
      </c>
      <c r="LU25" s="52">
        <v>0.99399999999999999</v>
      </c>
      <c r="LV25" s="382"/>
      <c r="LW25" s="1023">
        <v>1.0149999999999999</v>
      </c>
      <c r="LX25" s="1023">
        <v>0.67200000000000004</v>
      </c>
      <c r="LY25" s="52">
        <v>0.67</v>
      </c>
      <c r="LZ25" s="52">
        <v>0.67</v>
      </c>
      <c r="MA25" s="52">
        <v>0.66900000000000004</v>
      </c>
      <c r="MB25" s="58">
        <v>0.67</v>
      </c>
      <c r="MC25" s="52">
        <v>0.97</v>
      </c>
      <c r="MD25" s="1049"/>
      <c r="ME25" s="32">
        <v>0.67200000000000004</v>
      </c>
      <c r="MF25" s="52">
        <v>0.66900000000000004</v>
      </c>
      <c r="MG25" s="52">
        <v>0.67400000000000004</v>
      </c>
      <c r="MH25" s="58">
        <v>0.67300000000000004</v>
      </c>
      <c r="MI25" s="52">
        <v>0.67400000000000004</v>
      </c>
      <c r="MJ25" s="58"/>
      <c r="MK25" s="58">
        <v>0.67300000000000004</v>
      </c>
      <c r="ML25" s="52">
        <v>0.67</v>
      </c>
      <c r="MM25" s="58"/>
      <c r="MN25" s="52">
        <v>0.66600000000000004</v>
      </c>
      <c r="MO25" s="52">
        <v>0.97</v>
      </c>
      <c r="MP25" s="52">
        <v>0.67100000000000004</v>
      </c>
      <c r="MQ25" s="52">
        <v>0.67200000000000004</v>
      </c>
      <c r="MR25" s="52">
        <v>0.67200000000000004</v>
      </c>
      <c r="MS25" s="52">
        <v>0.67100000000000004</v>
      </c>
      <c r="MT25" s="52">
        <v>0.67100000000000004</v>
      </c>
      <c r="MU25" s="52">
        <v>0.67200000000000004</v>
      </c>
      <c r="MV25" s="872"/>
      <c r="MW25" s="52">
        <v>0.67200000000000004</v>
      </c>
      <c r="MX25" s="872"/>
      <c r="MY25" s="52">
        <v>0.66900000000000004</v>
      </c>
      <c r="MZ25" s="52">
        <v>0.66900000000000004</v>
      </c>
      <c r="NA25" s="52">
        <v>0.97</v>
      </c>
      <c r="NB25" s="52">
        <v>0.67</v>
      </c>
      <c r="NC25" s="872"/>
      <c r="ND25" s="1023">
        <v>0.67100000000000004</v>
      </c>
      <c r="NE25" s="1023">
        <v>0.67100000000000004</v>
      </c>
      <c r="NF25" s="52">
        <v>0.67300000000000004</v>
      </c>
      <c r="NG25" s="52">
        <v>0.67300000000000004</v>
      </c>
      <c r="NH25" s="52">
        <v>0.67</v>
      </c>
      <c r="NI25" s="52">
        <v>0.65500000000000003</v>
      </c>
      <c r="NJ25" s="52">
        <v>0.66400000000000003</v>
      </c>
      <c r="NK25" s="52">
        <v>0.66400000000000003</v>
      </c>
      <c r="NL25" s="52">
        <v>0.66300000000000003</v>
      </c>
      <c r="NM25" s="52"/>
      <c r="NN25" s="52">
        <v>0.66800000000000004</v>
      </c>
      <c r="NO25" s="52">
        <v>0.97</v>
      </c>
      <c r="NP25" s="52">
        <v>0.66700000000000004</v>
      </c>
      <c r="NQ25" s="52">
        <v>0.66600000000000004</v>
      </c>
      <c r="NR25" s="52">
        <v>0.66500000000000004</v>
      </c>
      <c r="NS25" s="52"/>
      <c r="NT25" s="52">
        <v>0.66400000000000003</v>
      </c>
      <c r="NU25" s="52">
        <v>0.66800000000000004</v>
      </c>
      <c r="NV25" s="52"/>
      <c r="NW25" s="52"/>
      <c r="NX25" s="944">
        <v>1.37</v>
      </c>
      <c r="NY25" s="52"/>
      <c r="NZ25" s="52"/>
      <c r="OA25" s="58"/>
      <c r="OB25" s="52">
        <v>1.34</v>
      </c>
      <c r="OC25" s="1129">
        <v>0.98</v>
      </c>
      <c r="OD25" s="52">
        <v>0.97</v>
      </c>
      <c r="OE25" s="52"/>
      <c r="OF25" s="52"/>
      <c r="OG25" s="1129">
        <v>1</v>
      </c>
      <c r="OH25" s="899"/>
      <c r="OI25" s="52"/>
      <c r="OJ25" s="52"/>
      <c r="OK25" s="52"/>
      <c r="OL25" s="52"/>
      <c r="OM25" s="1129">
        <v>0.95</v>
      </c>
      <c r="ON25" s="52"/>
      <c r="OO25" s="52"/>
      <c r="OP25" s="52"/>
      <c r="OQ25" s="52"/>
      <c r="OR25" s="1129"/>
      <c r="OS25" s="1129"/>
      <c r="OT25" s="52"/>
      <c r="OU25" s="1134">
        <v>0.98</v>
      </c>
      <c r="OV25" s="1134"/>
      <c r="OW25" s="1134"/>
      <c r="OX25" s="1134"/>
      <c r="OY25" s="1134"/>
      <c r="OZ25" s="1134"/>
      <c r="PA25" s="52"/>
      <c r="PB25" s="52"/>
      <c r="PC25" s="52">
        <v>1.34</v>
      </c>
      <c r="PD25" s="1129">
        <v>0.98</v>
      </c>
      <c r="PE25" s="52">
        <v>0.97</v>
      </c>
      <c r="PF25" s="1129">
        <v>0.99</v>
      </c>
      <c r="PG25" s="52"/>
      <c r="PH25" s="52"/>
      <c r="PI25" s="1129">
        <v>0.98</v>
      </c>
      <c r="PJ25" s="52">
        <v>1.34</v>
      </c>
      <c r="PK25" s="1129">
        <v>0.98</v>
      </c>
      <c r="PL25" s="52">
        <v>0.97</v>
      </c>
      <c r="PM25" s="52"/>
      <c r="PN25" s="52"/>
      <c r="PO25" s="1129">
        <v>0.99</v>
      </c>
      <c r="PP25" s="52"/>
      <c r="PQ25" s="52"/>
      <c r="PR25" s="1134">
        <v>0.99</v>
      </c>
      <c r="PS25" s="52"/>
      <c r="PT25" s="52"/>
      <c r="PU25" s="52">
        <v>0.98499999999999999</v>
      </c>
      <c r="PV25" s="52">
        <v>1.036</v>
      </c>
      <c r="PW25" s="1129"/>
      <c r="PX25" s="52"/>
      <c r="PY25" s="52"/>
      <c r="PZ25" s="1129">
        <v>1.22</v>
      </c>
      <c r="QA25" s="1129"/>
      <c r="QB25" s="1160">
        <f t="shared" si="23"/>
        <v>-1</v>
      </c>
      <c r="QC25" s="52">
        <v>1.34</v>
      </c>
      <c r="QD25" s="32">
        <v>0.94</v>
      </c>
      <c r="QE25" s="32">
        <v>0.65900000000000003</v>
      </c>
      <c r="QF25" s="32"/>
      <c r="QG25" s="32">
        <v>0.66</v>
      </c>
      <c r="QH25" s="32">
        <v>0.66</v>
      </c>
      <c r="QI25" s="32">
        <v>0.66</v>
      </c>
      <c r="QJ25" s="65">
        <v>0.94</v>
      </c>
      <c r="QK25" s="65">
        <v>0.88100000000000001</v>
      </c>
      <c r="QL25" s="65">
        <v>0.88100000000000001</v>
      </c>
      <c r="QM25" s="1023">
        <v>0.65700000000000003</v>
      </c>
      <c r="QN25" s="1023">
        <v>0.66600000000000004</v>
      </c>
      <c r="QO25" s="1023">
        <v>0.65800000000000003</v>
      </c>
      <c r="QP25" s="899">
        <v>0.65900000000000003</v>
      </c>
      <c r="QQ25" s="1023">
        <v>0.65800000000000003</v>
      </c>
      <c r="QR25" s="1023"/>
      <c r="QS25" s="959">
        <v>0.65700000000000003</v>
      </c>
      <c r="QT25" s="211"/>
      <c r="QU25" s="959">
        <v>0.65700000000000003</v>
      </c>
      <c r="QV25" s="959"/>
      <c r="QW25" s="52">
        <v>0.94</v>
      </c>
      <c r="QX25" s="52"/>
      <c r="QY25" s="52"/>
      <c r="QZ25" s="52"/>
      <c r="RA25" s="52"/>
      <c r="RB25" s="52"/>
      <c r="RC25" s="52"/>
      <c r="RD25" s="52">
        <v>0.94</v>
      </c>
      <c r="RE25" s="52">
        <v>1.026</v>
      </c>
      <c r="RF25" s="52"/>
      <c r="RG25" s="52"/>
      <c r="RH25" s="52"/>
      <c r="RI25" s="52"/>
      <c r="RJ25" s="52"/>
      <c r="RK25" s="52"/>
      <c r="RL25" s="52"/>
      <c r="RM25" s="52">
        <v>0.94</v>
      </c>
      <c r="RN25" s="52">
        <v>1.02</v>
      </c>
      <c r="RO25" s="957"/>
      <c r="RP25" s="52">
        <v>1.0049999999999999</v>
      </c>
      <c r="RQ25" s="58">
        <v>1.0189999999999999</v>
      </c>
      <c r="RR25" s="58">
        <v>1.034</v>
      </c>
      <c r="RS25" s="58">
        <v>1.0229999999999999</v>
      </c>
      <c r="RT25" s="58"/>
      <c r="RU25" s="58">
        <v>1.006</v>
      </c>
      <c r="RV25" s="58">
        <v>0.94</v>
      </c>
      <c r="RW25" s="52">
        <v>1.0189999999999999</v>
      </c>
      <c r="RX25" s="58">
        <v>1.0249999999999999</v>
      </c>
      <c r="RY25" s="58">
        <v>1.014</v>
      </c>
      <c r="RZ25" s="962"/>
      <c r="SA25" s="58">
        <v>0.65800000000000003</v>
      </c>
      <c r="SB25" s="58"/>
      <c r="SC25" s="58">
        <v>1.0069999999999999</v>
      </c>
      <c r="SD25" s="58">
        <v>1.028</v>
      </c>
      <c r="SE25" s="58">
        <v>1.0109999999999999</v>
      </c>
      <c r="SF25" s="52">
        <v>0.94</v>
      </c>
      <c r="SG25" s="58">
        <v>1.0129999999999999</v>
      </c>
      <c r="SH25" s="58">
        <v>0.65600000000000003</v>
      </c>
      <c r="SI25" s="58"/>
      <c r="SJ25" s="58"/>
      <c r="SK25" s="58"/>
      <c r="SL25" s="58">
        <v>0.65600000000000003</v>
      </c>
      <c r="SM25" s="58">
        <v>0.65600000000000003</v>
      </c>
      <c r="SN25" s="58">
        <v>0.66</v>
      </c>
      <c r="SO25" s="58">
        <v>0.65800000000000003</v>
      </c>
      <c r="SP25" s="58">
        <v>0.65900000000000003</v>
      </c>
      <c r="SQ25" s="58"/>
      <c r="SR25" s="52">
        <v>0.94</v>
      </c>
      <c r="SS25" s="58">
        <v>0.66</v>
      </c>
      <c r="ST25" s="58">
        <v>0.66200000000000003</v>
      </c>
      <c r="SU25" s="58">
        <v>0.65800000000000003</v>
      </c>
      <c r="SV25" s="58"/>
      <c r="SW25" s="58">
        <v>0.65900000000000003</v>
      </c>
      <c r="SX25" s="58">
        <v>0.66100000000000003</v>
      </c>
      <c r="SY25" s="58">
        <v>0.66200000000000003</v>
      </c>
      <c r="SZ25" s="58">
        <v>0.66200000000000003</v>
      </c>
      <c r="TA25" s="52">
        <v>0.66</v>
      </c>
      <c r="TB25" s="52">
        <v>0.66</v>
      </c>
      <c r="TC25" s="52">
        <v>0.94</v>
      </c>
      <c r="TD25" s="58">
        <v>0.66100000000000003</v>
      </c>
      <c r="TE25" s="52">
        <v>0.65300000000000002</v>
      </c>
      <c r="TF25" s="52">
        <v>0.64900000000000002</v>
      </c>
      <c r="TG25" s="957"/>
      <c r="TH25" s="52">
        <v>0.66100000000000003</v>
      </c>
      <c r="TI25" s="52">
        <v>0.66</v>
      </c>
      <c r="TJ25" s="52">
        <v>0.66300000000000003</v>
      </c>
      <c r="TK25" s="52"/>
      <c r="TL25" s="959">
        <v>0.66</v>
      </c>
      <c r="TM25" s="52">
        <v>0.94</v>
      </c>
      <c r="TN25" s="52">
        <v>0.66100000000000003</v>
      </c>
      <c r="TO25" s="52">
        <v>0.65900000000000003</v>
      </c>
      <c r="TP25" s="52">
        <v>0.66200000000000003</v>
      </c>
      <c r="TQ25" s="52">
        <v>0.66</v>
      </c>
      <c r="TR25" s="52">
        <v>0.65800000000000003</v>
      </c>
      <c r="TS25" s="52">
        <v>0.65700000000000003</v>
      </c>
      <c r="TT25" s="52">
        <v>0.66</v>
      </c>
      <c r="TU25" s="52"/>
      <c r="TV25" s="52">
        <v>0.66</v>
      </c>
      <c r="TW25" s="52">
        <v>0.66200000000000003</v>
      </c>
      <c r="TX25" s="872"/>
      <c r="TY25" s="52">
        <v>0.94</v>
      </c>
      <c r="TZ25" s="52">
        <v>0.66</v>
      </c>
      <c r="UA25" s="52">
        <v>0.66100000000000003</v>
      </c>
      <c r="UB25" s="52">
        <v>0.66</v>
      </c>
      <c r="UC25" s="52">
        <v>0.65800000000000003</v>
      </c>
      <c r="UD25" s="52">
        <v>0.66100000000000003</v>
      </c>
      <c r="UE25" s="52">
        <v>0.66100000000000003</v>
      </c>
      <c r="UF25" s="52">
        <v>0.66</v>
      </c>
      <c r="UG25" s="944"/>
      <c r="UH25" s="52">
        <v>0.66100000000000003</v>
      </c>
      <c r="UI25" s="52">
        <v>0.66</v>
      </c>
      <c r="UJ25" s="52">
        <v>0.66100000000000003</v>
      </c>
      <c r="UK25" s="52">
        <v>0.66</v>
      </c>
      <c r="UL25" s="52">
        <v>0.94</v>
      </c>
      <c r="UM25" s="52">
        <v>0.66100000000000003</v>
      </c>
      <c r="UN25" s="52">
        <v>0.65700000000000003</v>
      </c>
      <c r="UO25" s="52">
        <v>0.66100000000000003</v>
      </c>
      <c r="UP25" s="52">
        <v>0.65900000000000003</v>
      </c>
      <c r="UQ25" s="52">
        <v>0.65600000000000003</v>
      </c>
      <c r="UR25" s="52"/>
      <c r="US25" s="52"/>
      <c r="UT25" s="52"/>
      <c r="UU25" s="52"/>
      <c r="UV25" s="52"/>
      <c r="UW25" s="944">
        <v>1.31</v>
      </c>
      <c r="UX25" s="52">
        <v>1.34</v>
      </c>
      <c r="UY25" s="1129">
        <v>1.06</v>
      </c>
      <c r="UZ25" s="52">
        <v>0.94</v>
      </c>
      <c r="VA25" s="944"/>
      <c r="VB25" s="52"/>
      <c r="VC25" s="52"/>
      <c r="VD25" s="58"/>
      <c r="VE25" s="52"/>
      <c r="VF25" s="52"/>
      <c r="VG25" s="1129">
        <v>1.04</v>
      </c>
      <c r="VH25" s="52"/>
      <c r="VI25" s="52"/>
      <c r="VJ25" s="1129">
        <v>1.07</v>
      </c>
      <c r="VK25" s="52"/>
      <c r="VL25" s="52"/>
      <c r="VM25" s="52"/>
      <c r="VN25" s="52"/>
      <c r="VO25" s="1129"/>
      <c r="VP25" s="1129"/>
      <c r="VQ25" s="52"/>
      <c r="VR25" s="52"/>
      <c r="VS25" s="52"/>
      <c r="VT25" s="58"/>
      <c r="VU25" s="1129">
        <v>1.07</v>
      </c>
      <c r="VV25" s="1129"/>
      <c r="VW25" s="1129"/>
      <c r="VX25" s="52"/>
      <c r="VY25" s="52"/>
      <c r="VZ25" s="1129">
        <v>1.06</v>
      </c>
      <c r="WA25" s="52">
        <v>1.34</v>
      </c>
      <c r="WB25" s="1129">
        <v>1.06</v>
      </c>
      <c r="WC25" s="52">
        <v>0.94</v>
      </c>
      <c r="WD25" s="52"/>
      <c r="WE25" s="1129">
        <v>1.06</v>
      </c>
      <c r="WF25" s="52"/>
      <c r="WG25" s="52"/>
      <c r="WH25" s="52">
        <v>1.34</v>
      </c>
      <c r="WI25" s="1129">
        <v>1.06</v>
      </c>
      <c r="WJ25" s="52">
        <v>0.94</v>
      </c>
      <c r="WK25" s="52"/>
      <c r="WL25" s="52"/>
      <c r="WM25" s="52"/>
      <c r="WN25" s="52"/>
      <c r="WO25" s="1134">
        <v>1.06</v>
      </c>
      <c r="WP25" s="52"/>
      <c r="WQ25" s="52"/>
      <c r="WR25" s="52">
        <v>1.012</v>
      </c>
      <c r="WS25" s="52"/>
      <c r="WT25" s="52"/>
      <c r="WU25" s="52"/>
      <c r="WV25" s="52"/>
      <c r="WW25" s="52"/>
      <c r="WX25" s="1160">
        <f t="shared" si="24"/>
        <v>-1</v>
      </c>
      <c r="WY25" s="1049">
        <v>1.34</v>
      </c>
      <c r="WZ25" s="32">
        <v>0.94</v>
      </c>
      <c r="XA25" s="32">
        <v>0.56100000000000005</v>
      </c>
      <c r="XB25" s="32">
        <v>1.1279999999999999</v>
      </c>
      <c r="XC25" s="32"/>
      <c r="XD25" s="52"/>
      <c r="XE25" s="52">
        <v>1.157</v>
      </c>
      <c r="XF25" s="52">
        <v>0.94</v>
      </c>
      <c r="XG25" s="65"/>
      <c r="XH25" s="65"/>
      <c r="XI25" s="52">
        <v>0.66</v>
      </c>
      <c r="XJ25" s="52">
        <v>0.55500000000000005</v>
      </c>
      <c r="XK25" s="52">
        <v>0.55000000000000004</v>
      </c>
      <c r="XL25" s="52">
        <v>0.55100000000000005</v>
      </c>
      <c r="XM25" s="52">
        <v>0.54500000000000004</v>
      </c>
      <c r="XN25" s="52"/>
      <c r="XO25" s="52">
        <v>0.55900000000000005</v>
      </c>
      <c r="XP25" s="52"/>
      <c r="XQ25" s="52">
        <v>0.55700000000000005</v>
      </c>
      <c r="XR25" s="52"/>
      <c r="XS25" s="52">
        <v>0.94</v>
      </c>
      <c r="XT25" s="52"/>
      <c r="XU25" s="52"/>
      <c r="XV25" s="52">
        <v>1.165</v>
      </c>
      <c r="XW25" s="52">
        <v>0.94</v>
      </c>
      <c r="XX25" s="52"/>
      <c r="XY25" s="52"/>
      <c r="XZ25" s="52">
        <v>0.94099999999999995</v>
      </c>
      <c r="YA25" s="52">
        <v>0.94</v>
      </c>
      <c r="YB25" s="52">
        <v>0.56100000000000005</v>
      </c>
      <c r="YC25" s="52">
        <v>0.99299999999999999</v>
      </c>
      <c r="YD25" s="52"/>
      <c r="YE25" s="52"/>
      <c r="YF25" s="52"/>
      <c r="YG25" s="52"/>
      <c r="YH25" s="52"/>
      <c r="YI25" s="52">
        <v>0.94</v>
      </c>
      <c r="YJ25" s="52">
        <v>0.56000000000000005</v>
      </c>
      <c r="YK25" s="52">
        <v>0.56100000000000005</v>
      </c>
      <c r="YL25" s="52"/>
      <c r="YM25" s="58">
        <v>0.56299999999999994</v>
      </c>
      <c r="YN25" s="957"/>
      <c r="YO25" s="58">
        <v>0.56100000000000005</v>
      </c>
      <c r="YP25" s="52">
        <v>0.56200000000000006</v>
      </c>
      <c r="YQ25" s="52">
        <v>0.56100000000000005</v>
      </c>
      <c r="YR25" s="52">
        <v>0.56200000000000006</v>
      </c>
      <c r="YS25" s="58">
        <v>0.94</v>
      </c>
      <c r="YT25" s="58"/>
      <c r="YU25" s="58">
        <v>0.56299999999999994</v>
      </c>
      <c r="YV25" s="52">
        <v>0.56499999999999995</v>
      </c>
      <c r="YW25" s="58">
        <v>0.56100000000000005</v>
      </c>
      <c r="YX25" s="58">
        <v>0.56200000000000006</v>
      </c>
      <c r="YY25" s="58">
        <v>0.56299999999999994</v>
      </c>
      <c r="YZ25" s="58"/>
      <c r="ZA25" s="58"/>
      <c r="ZB25" s="58"/>
      <c r="ZC25" s="52">
        <v>0.94</v>
      </c>
      <c r="ZD25" s="58">
        <v>0.56100000000000005</v>
      </c>
      <c r="ZE25" s="58">
        <v>0.56100000000000005</v>
      </c>
      <c r="ZF25" s="58">
        <v>0.56100000000000005</v>
      </c>
      <c r="ZG25" s="58">
        <v>0.56000000000000005</v>
      </c>
      <c r="ZH25" s="58">
        <v>0.56200000000000006</v>
      </c>
      <c r="ZI25" s="58">
        <v>0.56200000000000006</v>
      </c>
      <c r="ZJ25" s="58">
        <v>0.56100000000000005</v>
      </c>
      <c r="ZK25" s="58">
        <v>0.56200000000000006</v>
      </c>
      <c r="ZL25" s="52">
        <v>0.56200000000000006</v>
      </c>
      <c r="ZM25" s="1049">
        <v>0.56100000000000005</v>
      </c>
      <c r="ZN25" s="1049">
        <v>0.94</v>
      </c>
      <c r="ZO25" s="58">
        <v>0.56499999999999995</v>
      </c>
      <c r="ZP25" s="58"/>
      <c r="ZQ25" s="58">
        <v>0.66200000000000003</v>
      </c>
      <c r="ZR25" s="58"/>
      <c r="ZS25" s="58">
        <v>0.56399999999999995</v>
      </c>
      <c r="ZT25" s="58">
        <v>0.56100000000000005</v>
      </c>
      <c r="ZU25" s="58"/>
      <c r="ZV25" s="58">
        <v>0.56200000000000006</v>
      </c>
      <c r="ZW25" s="58">
        <v>0.56200000000000006</v>
      </c>
      <c r="ZX25" s="58">
        <v>0.56499999999999995</v>
      </c>
      <c r="ZY25" s="58">
        <v>0.56499999999999995</v>
      </c>
      <c r="ZZ25" s="58">
        <v>0.56899999999999995</v>
      </c>
      <c r="AAA25" s="52">
        <v>0.94</v>
      </c>
      <c r="AAB25" s="58">
        <v>0.56100000000000005</v>
      </c>
      <c r="AAC25" s="58">
        <v>0.55600000000000005</v>
      </c>
      <c r="AAD25" s="52">
        <v>0.54900000000000004</v>
      </c>
      <c r="AAE25" s="58">
        <v>0.56200000000000006</v>
      </c>
      <c r="AAF25" s="52">
        <v>0.56200000000000006</v>
      </c>
      <c r="AAG25" s="52"/>
      <c r="AAH25" s="52">
        <v>0.56499999999999995</v>
      </c>
      <c r="AAI25" s="52">
        <v>0.56100000000000005</v>
      </c>
      <c r="AAJ25" s="52">
        <v>0.56000000000000005</v>
      </c>
      <c r="AAK25" s="52"/>
      <c r="AAL25" s="52">
        <v>0.94</v>
      </c>
      <c r="AAM25" s="52">
        <v>0.56100000000000005</v>
      </c>
      <c r="AAN25" s="52">
        <v>0.56100000000000005</v>
      </c>
      <c r="AAO25" s="52">
        <v>0.56100000000000005</v>
      </c>
      <c r="AAP25" s="52">
        <v>0.56100000000000005</v>
      </c>
      <c r="AAQ25" s="52">
        <v>0.56100000000000005</v>
      </c>
      <c r="AAR25" s="52">
        <v>0.56200000000000006</v>
      </c>
      <c r="AAS25" s="52"/>
      <c r="AAT25" s="52">
        <v>0.56200000000000006</v>
      </c>
      <c r="AAU25" s="52">
        <v>0.56200000000000006</v>
      </c>
      <c r="AAV25" s="52">
        <v>0.56100000000000005</v>
      </c>
      <c r="AAW25" s="52">
        <v>0.94</v>
      </c>
      <c r="AAX25" s="872"/>
      <c r="AAY25" s="52">
        <v>0.56499999999999995</v>
      </c>
      <c r="AAZ25" s="52">
        <v>0.55600000000000005</v>
      </c>
      <c r="ABA25" s="52">
        <v>0.56599999999999995</v>
      </c>
      <c r="ABB25" s="52">
        <v>0.56100000000000005</v>
      </c>
      <c r="ABC25" s="52">
        <v>0.56000000000000005</v>
      </c>
      <c r="ABD25" s="52">
        <v>0.56000000000000005</v>
      </c>
      <c r="ABE25" s="52">
        <v>0.56000000000000005</v>
      </c>
      <c r="ABF25" s="944"/>
      <c r="ABG25" s="52">
        <v>0.56200000000000006</v>
      </c>
      <c r="ABH25" s="52">
        <v>0.55800000000000005</v>
      </c>
      <c r="ABI25" s="52">
        <v>0.56200000000000006</v>
      </c>
      <c r="ABJ25" s="52">
        <v>0.56100000000000005</v>
      </c>
      <c r="ABK25" s="52">
        <v>0.94</v>
      </c>
      <c r="ABL25" s="52">
        <v>0.56100000000000005</v>
      </c>
      <c r="ABM25" s="52">
        <v>0.56499999999999995</v>
      </c>
      <c r="ABN25" s="52">
        <v>0.56899999999999995</v>
      </c>
      <c r="ABO25" s="52">
        <v>0.56499999999999995</v>
      </c>
      <c r="ABP25" s="52">
        <v>0.56100000000000005</v>
      </c>
      <c r="ABQ25" s="52">
        <v>0</v>
      </c>
      <c r="ABR25" s="52"/>
      <c r="ABS25" s="52"/>
      <c r="ABT25" s="52"/>
      <c r="ABU25" s="52"/>
      <c r="ABV25" s="908">
        <v>1.29</v>
      </c>
      <c r="ABW25" s="52">
        <v>1.34</v>
      </c>
      <c r="ABX25" s="1129">
        <v>1.06</v>
      </c>
      <c r="ABY25" s="52">
        <v>0.94</v>
      </c>
      <c r="ABZ25" s="52"/>
      <c r="ACA25" s="52"/>
      <c r="ACB25" s="52"/>
      <c r="ACC25" s="985">
        <v>1.07</v>
      </c>
      <c r="ACD25" s="52"/>
      <c r="ACE25" s="52"/>
      <c r="ACF25" s="52"/>
      <c r="ACG25" s="52"/>
      <c r="ACH25" s="1129">
        <v>0.93</v>
      </c>
      <c r="ACI25" s="52"/>
      <c r="ACJ25" s="52"/>
      <c r="ACK25" s="52"/>
      <c r="ACL25" s="52"/>
      <c r="ACM25" s="1129"/>
      <c r="ACN25" s="1129"/>
      <c r="ACO25" s="52"/>
      <c r="ACP25" s="52"/>
      <c r="ACQ25" s="52"/>
      <c r="ACR25" s="52"/>
      <c r="ACS25" s="52"/>
      <c r="ACT25" s="52"/>
      <c r="ACU25" s="52"/>
      <c r="ACV25" s="1134">
        <v>1.05</v>
      </c>
      <c r="ACW25" s="52"/>
      <c r="ACX25" s="52"/>
      <c r="ACY25" s="52">
        <v>1.34</v>
      </c>
      <c r="ACZ25" s="1129">
        <v>1.06</v>
      </c>
      <c r="ADA25" s="52">
        <v>0.94</v>
      </c>
      <c r="ADB25" s="52">
        <v>0</v>
      </c>
      <c r="ADC25" s="52"/>
      <c r="ADD25" s="52"/>
      <c r="ADE25" s="52">
        <v>1.34</v>
      </c>
      <c r="ADF25" s="1129">
        <v>1.06</v>
      </c>
      <c r="ADG25" s="52">
        <v>0.94</v>
      </c>
      <c r="ADH25" s="52"/>
      <c r="ADI25" s="52"/>
      <c r="ADJ25" s="1035">
        <v>1.07</v>
      </c>
      <c r="ADK25" s="52"/>
      <c r="ADL25" s="52"/>
      <c r="ADM25" s="52"/>
      <c r="ADN25" s="52">
        <v>0.77600000000000002</v>
      </c>
      <c r="ADO25" s="52">
        <v>0.80200000000000005</v>
      </c>
      <c r="ADP25" s="52">
        <v>0.876</v>
      </c>
      <c r="ADQ25" s="52">
        <v>0.88500000000000001</v>
      </c>
      <c r="ADR25" s="52">
        <v>0.90200000000000002</v>
      </c>
      <c r="ADS25" s="52">
        <v>0.86599999999999999</v>
      </c>
      <c r="ADT25" s="52">
        <v>0.93899999999999995</v>
      </c>
      <c r="ADU25" s="32">
        <v>0.92700000000000005</v>
      </c>
      <c r="ADV25" s="52">
        <v>1.34</v>
      </c>
      <c r="ADW25" s="1129">
        <v>1.06</v>
      </c>
      <c r="ADX25" s="52">
        <v>0.94</v>
      </c>
      <c r="ADY25" s="58"/>
      <c r="ADZ25" s="966">
        <f t="shared" si="25"/>
        <v>-1</v>
      </c>
      <c r="AEA25" s="1049">
        <v>1.31</v>
      </c>
      <c r="AEB25" s="32">
        <v>0.97</v>
      </c>
      <c r="AEC25" s="32">
        <v>0.66100000000000003</v>
      </c>
      <c r="AED25" s="32">
        <v>0.66200000000000003</v>
      </c>
      <c r="AEE25" s="32">
        <v>0.66200000000000003</v>
      </c>
      <c r="AEF25" s="32">
        <v>0.65900000000000003</v>
      </c>
      <c r="AEG25" s="32">
        <v>0.97</v>
      </c>
      <c r="AEH25" s="32">
        <v>1.17</v>
      </c>
      <c r="AEI25" s="32">
        <v>1.17</v>
      </c>
      <c r="AEJ25" s="32"/>
      <c r="AEK25" s="52">
        <v>0.66</v>
      </c>
      <c r="AEL25" s="52">
        <v>0.66100000000000003</v>
      </c>
      <c r="AEM25" s="32">
        <v>0.66</v>
      </c>
      <c r="AEN25" s="52">
        <v>0.66200000000000003</v>
      </c>
      <c r="AEO25" s="52">
        <v>0.65100000000000002</v>
      </c>
      <c r="AEP25" s="52">
        <v>0.65</v>
      </c>
      <c r="AEQ25" s="52">
        <v>0.65100000000000002</v>
      </c>
      <c r="AER25" s="52">
        <v>0.65</v>
      </c>
      <c r="AES25" s="52">
        <v>0.65100000000000002</v>
      </c>
      <c r="AET25" s="52"/>
      <c r="AEU25" s="52">
        <v>0.97</v>
      </c>
      <c r="AEV25" s="52"/>
      <c r="AEW25" s="52"/>
      <c r="AEX25" s="52"/>
      <c r="AEY25" s="52"/>
      <c r="AEZ25" s="52"/>
      <c r="AFA25" s="52">
        <v>0.97</v>
      </c>
      <c r="AFB25" s="52">
        <v>0.66</v>
      </c>
      <c r="AFC25" s="52"/>
      <c r="AFD25" s="52">
        <v>0.97</v>
      </c>
      <c r="AFE25" s="52"/>
      <c r="AFF25" s="52">
        <v>0.66</v>
      </c>
      <c r="AFG25" s="52"/>
      <c r="AFH25" s="52">
        <v>1.26</v>
      </c>
      <c r="AFI25" s="58">
        <v>1.044</v>
      </c>
      <c r="AFJ25" s="52"/>
      <c r="AFK25" s="52"/>
      <c r="AFL25" s="52">
        <v>0.66</v>
      </c>
      <c r="AFM25" s="52">
        <v>0.97</v>
      </c>
      <c r="AFN25" s="52"/>
      <c r="AFO25" s="52"/>
      <c r="AFP25" s="52">
        <v>0.66</v>
      </c>
      <c r="AFQ25" s="58">
        <v>0.66</v>
      </c>
      <c r="AFR25" s="58"/>
      <c r="AFS25" s="58">
        <v>1.37</v>
      </c>
      <c r="AFT25" s="58"/>
      <c r="AFU25" s="52">
        <v>0.66</v>
      </c>
      <c r="AFV25" s="52"/>
      <c r="AFW25" s="58">
        <v>0.97</v>
      </c>
      <c r="AFX25" s="52"/>
      <c r="AFY25" s="58"/>
      <c r="AFZ25" s="52"/>
      <c r="AGA25" s="58">
        <v>0.65900000000000003</v>
      </c>
      <c r="AGB25" s="52">
        <v>0.66</v>
      </c>
      <c r="AGC25" s="52">
        <v>0.66100000000000003</v>
      </c>
      <c r="AGD25" s="52"/>
      <c r="AGE25" s="52"/>
      <c r="AGF25" s="32">
        <v>0.66400000000000003</v>
      </c>
      <c r="AGG25" s="52">
        <v>0.97</v>
      </c>
      <c r="AGH25" s="52">
        <v>0.66300000000000003</v>
      </c>
      <c r="AGI25" s="52">
        <v>0.66200000000000003</v>
      </c>
      <c r="AGJ25" s="52">
        <v>0.66100000000000003</v>
      </c>
      <c r="AGK25" s="32"/>
      <c r="AGL25" s="52"/>
      <c r="AGM25" s="52">
        <v>0.66200000000000003</v>
      </c>
      <c r="AGN25" s="52">
        <v>0.66200000000000003</v>
      </c>
      <c r="AGO25" s="52">
        <v>0.66100000000000003</v>
      </c>
      <c r="AGP25" s="52">
        <v>0.66300000000000003</v>
      </c>
      <c r="AGQ25" s="52">
        <v>0.66100000000000003</v>
      </c>
      <c r="AGR25" s="52">
        <v>0.66200000000000003</v>
      </c>
      <c r="AGS25" s="52">
        <v>0.97</v>
      </c>
      <c r="AGT25" s="58">
        <v>0.66</v>
      </c>
      <c r="AGU25" s="58">
        <v>0.66</v>
      </c>
      <c r="AGV25" s="58">
        <v>0.66</v>
      </c>
      <c r="AGW25" s="58">
        <v>0.66300000000000003</v>
      </c>
      <c r="AGX25" s="58">
        <v>0.66100000000000003</v>
      </c>
      <c r="AGY25" s="58">
        <v>0.66</v>
      </c>
      <c r="AGZ25" s="58">
        <v>0.66100000000000003</v>
      </c>
      <c r="AHA25" s="58">
        <v>0.66</v>
      </c>
      <c r="AHB25" s="58">
        <v>0.66</v>
      </c>
      <c r="AHC25" s="58">
        <v>0.97</v>
      </c>
      <c r="AHD25" s="58">
        <v>0.66300000000000003</v>
      </c>
      <c r="AHE25" s="58">
        <v>0.66200000000000003</v>
      </c>
      <c r="AHF25" s="52">
        <v>0.66</v>
      </c>
      <c r="AHG25" s="58">
        <v>0.66400000000000003</v>
      </c>
      <c r="AHH25" s="52">
        <v>0.66800000000000004</v>
      </c>
      <c r="AHI25" s="58"/>
      <c r="AHJ25" s="52">
        <v>0.66100000000000003</v>
      </c>
      <c r="AHK25" s="52">
        <v>0.66</v>
      </c>
      <c r="AHL25" s="52"/>
      <c r="AHM25" s="959">
        <v>0.66</v>
      </c>
      <c r="AHN25" s="52"/>
      <c r="AHO25" s="52">
        <v>0.97</v>
      </c>
      <c r="AHP25" s="52">
        <v>0.66100000000000003</v>
      </c>
      <c r="AHQ25" s="52">
        <v>0.66100000000000003</v>
      </c>
      <c r="AHR25" s="52">
        <v>0.66</v>
      </c>
      <c r="AHS25" s="52">
        <v>0.66</v>
      </c>
      <c r="AHT25" s="52">
        <v>0.66100000000000003</v>
      </c>
      <c r="AHU25" s="52">
        <v>0.66300000000000003</v>
      </c>
      <c r="AHV25" s="52">
        <v>0.65900000000000003</v>
      </c>
      <c r="AHW25" s="52">
        <v>0.66100000000000003</v>
      </c>
      <c r="AHX25" s="52">
        <v>0.66</v>
      </c>
      <c r="AHY25" s="52">
        <v>0.97</v>
      </c>
      <c r="AHZ25" s="52">
        <v>0.66400000000000003</v>
      </c>
      <c r="AIA25" s="52">
        <v>0.66</v>
      </c>
      <c r="AIB25" s="52">
        <v>0.66</v>
      </c>
      <c r="AIC25" s="52">
        <v>0.66</v>
      </c>
      <c r="AID25" s="52">
        <v>0.66</v>
      </c>
      <c r="AIE25" s="52">
        <v>0.66400000000000003</v>
      </c>
      <c r="AIF25" s="52">
        <v>0.66</v>
      </c>
      <c r="AIG25" s="52">
        <v>0.66</v>
      </c>
      <c r="AIH25" s="52">
        <v>0.66</v>
      </c>
      <c r="AII25" s="52">
        <v>0.66</v>
      </c>
      <c r="AIJ25" s="52">
        <v>0.66</v>
      </c>
      <c r="AIK25" s="52">
        <v>0.97</v>
      </c>
      <c r="AIL25" s="52">
        <v>0.66</v>
      </c>
      <c r="AIM25" s="52">
        <v>0.66</v>
      </c>
      <c r="AIN25" s="52">
        <v>0.66</v>
      </c>
      <c r="AIO25" s="52">
        <v>0.66100000000000003</v>
      </c>
      <c r="AIP25" s="52">
        <v>0.66300000000000003</v>
      </c>
      <c r="AIQ25" s="52"/>
      <c r="AIR25" s="944"/>
      <c r="AIS25" s="52"/>
      <c r="AIT25" s="944">
        <v>1.28</v>
      </c>
      <c r="AIU25" s="944"/>
      <c r="AIV25" s="944">
        <v>1.36</v>
      </c>
      <c r="AIW25" s="52">
        <v>1.31</v>
      </c>
      <c r="AIX25" s="1129">
        <v>1.04</v>
      </c>
      <c r="AIY25" s="52">
        <v>0.97</v>
      </c>
      <c r="AIZ25" s="944"/>
      <c r="AJA25" s="1129"/>
      <c r="AJB25" s="52"/>
      <c r="AJC25" s="52"/>
      <c r="AJD25" s="985">
        <v>1.02</v>
      </c>
      <c r="AJE25" s="58"/>
      <c r="AJF25" s="52"/>
      <c r="AJG25" s="52"/>
      <c r="AJH25" s="52"/>
      <c r="AJI25" s="52"/>
      <c r="AJJ25" s="1129">
        <v>1.01</v>
      </c>
      <c r="AJK25" s="52"/>
      <c r="AJL25" s="52"/>
      <c r="AJM25" s="52"/>
      <c r="AJN25" s="58"/>
      <c r="AJO25" s="1129">
        <v>1.05</v>
      </c>
      <c r="AJP25" s="1028"/>
      <c r="AJQ25" s="1028"/>
      <c r="AJR25" s="52"/>
      <c r="AJS25" s="52"/>
      <c r="AJT25" s="52"/>
      <c r="AJU25" s="52"/>
      <c r="AJV25" s="52"/>
      <c r="AJW25" s="52"/>
      <c r="AJX25" s="52"/>
      <c r="AJY25" s="1134">
        <v>1.05</v>
      </c>
      <c r="AJZ25" s="52"/>
      <c r="AKA25" s="52"/>
      <c r="AKB25" s="1129">
        <v>1.05</v>
      </c>
      <c r="AKC25" s="52">
        <v>1.31</v>
      </c>
      <c r="AKD25" s="1129">
        <v>1.04</v>
      </c>
      <c r="AKE25" s="52">
        <v>0.97</v>
      </c>
      <c r="AKF25" s="52"/>
      <c r="AKG25" s="52"/>
      <c r="AKH25" s="52"/>
      <c r="AKI25" s="52">
        <v>1.31</v>
      </c>
      <c r="AKJ25" s="1129">
        <v>1.04</v>
      </c>
      <c r="AKK25" s="52">
        <v>0.97</v>
      </c>
      <c r="AKL25" s="52"/>
      <c r="AKM25" s="52"/>
      <c r="AKN25" s="1129">
        <v>1.06</v>
      </c>
      <c r="AKO25" s="52"/>
      <c r="AKP25" s="52"/>
      <c r="AKQ25" s="52"/>
      <c r="AKR25" s="52"/>
      <c r="AKS25" s="52">
        <v>1.0349999999999999</v>
      </c>
      <c r="AKT25" s="52"/>
      <c r="AKU25" s="52"/>
      <c r="AKV25" s="52"/>
      <c r="AKW25" s="52"/>
      <c r="AKX25" s="52"/>
      <c r="AKY25" s="52">
        <v>0</v>
      </c>
      <c r="AKZ25" s="52">
        <v>0</v>
      </c>
      <c r="ALA25" s="52"/>
      <c r="ALB25" s="52"/>
      <c r="ALC25" s="52">
        <v>1.31</v>
      </c>
      <c r="ALD25" s="1129">
        <v>1.04</v>
      </c>
      <c r="ALE25" s="52">
        <v>0.97</v>
      </c>
      <c r="ALF25" s="52"/>
      <c r="ALG25" s="52"/>
      <c r="ALH25" s="52"/>
      <c r="ALI25" s="52"/>
      <c r="ALJ25" s="1129">
        <v>1.04</v>
      </c>
      <c r="ALK25" s="52">
        <v>0.97</v>
      </c>
      <c r="ALL25" s="52"/>
      <c r="ALM25" s="52"/>
      <c r="ALN25" s="52"/>
      <c r="ALO25" s="52"/>
      <c r="ALP25" s="52"/>
      <c r="ALQ25" s="1129">
        <v>1.04</v>
      </c>
      <c r="ALR25" s="52">
        <v>0.97</v>
      </c>
      <c r="ALS25" s="52"/>
      <c r="ALT25" s="52"/>
      <c r="ALU25" s="52"/>
      <c r="ALV25" s="52"/>
      <c r="ALW25" s="1129">
        <v>1.04</v>
      </c>
      <c r="ALX25" s="52">
        <v>0.97</v>
      </c>
      <c r="ALY25" s="52"/>
      <c r="ALZ25" s="1129">
        <v>1.04</v>
      </c>
      <c r="AMA25" s="52">
        <v>0.97</v>
      </c>
      <c r="AMB25" s="52"/>
      <c r="AMC25" s="52"/>
      <c r="AMD25" s="52"/>
      <c r="AME25" s="1129">
        <v>1.04</v>
      </c>
      <c r="AMF25" s="52">
        <v>0.97</v>
      </c>
      <c r="AMG25" s="52"/>
      <c r="AMH25" s="52"/>
      <c r="AMI25" s="944">
        <v>1.0900000000000001</v>
      </c>
      <c r="AMJ25" s="944">
        <v>1.1100000000000001</v>
      </c>
      <c r="AMK25" s="1129">
        <v>1.04</v>
      </c>
      <c r="AML25" s="52">
        <v>0.97</v>
      </c>
      <c r="AMM25" s="52">
        <v>1.167</v>
      </c>
      <c r="AMN25" s="52">
        <v>1.165</v>
      </c>
      <c r="AMO25" s="52">
        <v>1.1839999999999999</v>
      </c>
      <c r="AMP25" s="52"/>
      <c r="AMQ25" s="1129">
        <v>1.04</v>
      </c>
      <c r="AMR25" s="52">
        <v>0.97</v>
      </c>
      <c r="AMS25" s="52">
        <v>1.155</v>
      </c>
      <c r="AMT25" s="1129">
        <v>1.04</v>
      </c>
      <c r="AMU25" s="52">
        <v>0.97</v>
      </c>
      <c r="AMV25" s="52">
        <v>1.224</v>
      </c>
      <c r="AMW25" s="52">
        <v>1.2450000000000001</v>
      </c>
      <c r="AMX25" s="52">
        <v>1.272</v>
      </c>
      <c r="AMY25" s="52">
        <v>1.28</v>
      </c>
      <c r="AMZ25" s="52">
        <v>1.486</v>
      </c>
      <c r="ANA25" s="52">
        <v>1.39</v>
      </c>
      <c r="ANB25" s="1224">
        <f t="shared" si="27"/>
        <v>0.43298969072164945</v>
      </c>
      <c r="ANC25" s="65">
        <v>1.35</v>
      </c>
      <c r="AND25" s="32">
        <v>1.38</v>
      </c>
      <c r="ANE25" s="32">
        <v>0.67600000000000005</v>
      </c>
      <c r="ANF25" s="32"/>
      <c r="ANG25" s="32">
        <v>0.67500000000000004</v>
      </c>
      <c r="ANH25" s="32">
        <v>0.67500000000000004</v>
      </c>
      <c r="ANI25" s="32">
        <v>0.67500000000000004</v>
      </c>
      <c r="ANJ25" s="32">
        <v>0.67500000000000004</v>
      </c>
      <c r="ANK25" s="65">
        <v>1.38</v>
      </c>
      <c r="ANL25" s="65"/>
      <c r="ANM25" s="65"/>
      <c r="ANN25" s="32">
        <v>0.67400000000000004</v>
      </c>
      <c r="ANO25" s="52"/>
      <c r="ANP25" s="52">
        <v>0.67700000000000005</v>
      </c>
      <c r="ANQ25" s="52">
        <v>0.67900000000000005</v>
      </c>
      <c r="ANR25" s="52">
        <v>0.67700000000000005</v>
      </c>
      <c r="ANS25" s="52">
        <v>0.68</v>
      </c>
      <c r="ANT25" s="52">
        <v>0.68</v>
      </c>
      <c r="ANU25" s="52">
        <v>0.98699999999999999</v>
      </c>
      <c r="ANV25" s="52">
        <v>0.68300000000000005</v>
      </c>
      <c r="ANW25" s="52">
        <v>0.97099999999999997</v>
      </c>
      <c r="ANX25" s="52"/>
      <c r="ANY25" s="52">
        <v>1.38</v>
      </c>
      <c r="ANZ25" s="52">
        <v>0.97599999999999998</v>
      </c>
      <c r="AOA25" s="52">
        <v>0.97799999999999998</v>
      </c>
      <c r="AOB25" s="52">
        <v>0.96299999999999997</v>
      </c>
      <c r="AOC25" s="52"/>
      <c r="AOD25" s="52"/>
      <c r="AOE25" s="52">
        <v>1.38</v>
      </c>
      <c r="AOF25" s="52"/>
      <c r="AOG25" s="52">
        <v>0.68899999999999995</v>
      </c>
      <c r="AOH25" s="52">
        <v>1.38</v>
      </c>
      <c r="AOI25" s="52">
        <v>1.3779999999999999</v>
      </c>
      <c r="AOJ25" s="52">
        <v>1.367</v>
      </c>
      <c r="AOK25" s="52">
        <v>0.65200000000000002</v>
      </c>
      <c r="AOL25" s="52"/>
      <c r="AOM25" s="52">
        <v>0.90400000000000003</v>
      </c>
      <c r="AON25" s="52">
        <v>0.68400000000000005</v>
      </c>
      <c r="AOO25" s="52"/>
      <c r="AOP25" s="52">
        <v>0.68600000000000005</v>
      </c>
      <c r="AOQ25" s="52">
        <v>1.38</v>
      </c>
      <c r="AOR25" s="52">
        <v>0.69</v>
      </c>
      <c r="AOS25" s="52">
        <v>1.296</v>
      </c>
      <c r="AOT25" s="957"/>
      <c r="AOU25" s="58">
        <v>0.91900000000000004</v>
      </c>
      <c r="AOV25" s="58">
        <v>0.68300000000000005</v>
      </c>
      <c r="AOW25" s="58">
        <v>0.68200000000000005</v>
      </c>
      <c r="AOX25" s="58">
        <v>1.367</v>
      </c>
      <c r="AOY25" s="58">
        <v>1.218</v>
      </c>
      <c r="AOZ25" s="58">
        <v>1.38</v>
      </c>
      <c r="APA25" s="52">
        <v>0.68300000000000005</v>
      </c>
      <c r="APB25" s="58">
        <v>1.3759999999999999</v>
      </c>
      <c r="APC25" s="52">
        <v>0.90400000000000003</v>
      </c>
      <c r="APD25" s="58">
        <v>0.68600000000000005</v>
      </c>
      <c r="APE25" s="58">
        <v>0.68500000000000005</v>
      </c>
      <c r="APF25" s="58">
        <v>0.68500000000000005</v>
      </c>
      <c r="APG25" s="58">
        <v>1.361</v>
      </c>
      <c r="APH25" s="58">
        <v>1.369</v>
      </c>
      <c r="API25" s="960">
        <v>1.38</v>
      </c>
      <c r="APJ25" s="58">
        <v>0.68600000000000005</v>
      </c>
      <c r="APK25" s="58">
        <v>1.1659999999999999</v>
      </c>
      <c r="APL25" s="58">
        <v>0.68600000000000005</v>
      </c>
      <c r="APM25" s="58">
        <v>0.68700000000000006</v>
      </c>
      <c r="APN25" s="58">
        <v>0.68600000000000005</v>
      </c>
      <c r="APO25" s="58">
        <v>0.68700000000000006</v>
      </c>
      <c r="APP25" s="58">
        <v>0.68600000000000005</v>
      </c>
      <c r="APQ25" s="58">
        <v>0.68600000000000005</v>
      </c>
      <c r="APR25" s="52">
        <v>0.68500000000000005</v>
      </c>
      <c r="APS25" s="32"/>
      <c r="APT25" s="52">
        <v>0.68500000000000005</v>
      </c>
      <c r="APU25" s="52">
        <v>1.38</v>
      </c>
      <c r="APV25" s="52">
        <v>0.68500000000000005</v>
      </c>
      <c r="APW25" s="52">
        <v>1.3779999999999999</v>
      </c>
      <c r="APX25" s="52">
        <v>0.68500000000000005</v>
      </c>
      <c r="APY25" s="52">
        <v>0.90800000000000003</v>
      </c>
      <c r="APZ25" s="52">
        <v>0.68700000000000006</v>
      </c>
      <c r="AQA25" s="52"/>
      <c r="AQB25" s="52">
        <v>0.68500000000000005</v>
      </c>
      <c r="AQC25" s="52">
        <v>0.68799999999999994</v>
      </c>
      <c r="AQD25" s="52">
        <v>0.68600000000000005</v>
      </c>
      <c r="AQE25" s="52">
        <v>0.68600000000000005</v>
      </c>
      <c r="AQF25" s="52">
        <v>1.38</v>
      </c>
      <c r="AQG25" s="58">
        <v>0.68300000000000005</v>
      </c>
      <c r="AQH25" s="52">
        <v>0.68600000000000005</v>
      </c>
      <c r="AQI25" s="52">
        <v>0.68700000000000006</v>
      </c>
      <c r="AQJ25" s="58">
        <v>0.68300000000000005</v>
      </c>
      <c r="AQK25" s="52">
        <v>0.68400000000000005</v>
      </c>
      <c r="AQL25" s="58"/>
      <c r="AQM25" s="52">
        <v>0.69099999999999995</v>
      </c>
      <c r="AQN25" s="52">
        <v>0.68500000000000005</v>
      </c>
      <c r="AQO25" s="52">
        <v>0.69</v>
      </c>
      <c r="AQP25" s="52">
        <v>1.38</v>
      </c>
      <c r="AQQ25" s="52">
        <v>0.68500000000000005</v>
      </c>
      <c r="AQR25" s="52">
        <v>0.68600000000000005</v>
      </c>
      <c r="AQS25" s="52">
        <v>0.68600000000000005</v>
      </c>
      <c r="AQT25" s="52">
        <v>0.68300000000000005</v>
      </c>
      <c r="AQU25" s="52">
        <v>0.68500000000000005</v>
      </c>
      <c r="AQV25" s="52">
        <v>0.68400000000000005</v>
      </c>
      <c r="AQW25" s="52">
        <v>0.68400000000000005</v>
      </c>
      <c r="AQX25" s="52">
        <v>0.68600000000000005</v>
      </c>
      <c r="AQY25" s="52">
        <v>0.68600000000000005</v>
      </c>
      <c r="AQZ25" s="52"/>
      <c r="ARA25" s="52">
        <v>1.38</v>
      </c>
      <c r="ARB25" s="52"/>
      <c r="ARC25" s="52">
        <v>0.68500000000000005</v>
      </c>
      <c r="ARD25" s="52">
        <v>0.68300000000000005</v>
      </c>
      <c r="ARE25" s="52">
        <v>0.68400000000000005</v>
      </c>
      <c r="ARF25" s="52">
        <v>0.68799999999999994</v>
      </c>
      <c r="ARG25" s="52">
        <v>0.68700000000000006</v>
      </c>
      <c r="ARH25" s="52">
        <v>0.68400000000000005</v>
      </c>
      <c r="ARI25" s="52">
        <v>0.68500000000000005</v>
      </c>
      <c r="ARJ25" s="52">
        <v>0.68700000000000006</v>
      </c>
      <c r="ARK25" s="52">
        <v>0.68500000000000005</v>
      </c>
      <c r="ARL25" s="52">
        <v>0.68400000000000005</v>
      </c>
      <c r="ARM25" s="944"/>
      <c r="ARN25" s="52">
        <v>0.68700000000000006</v>
      </c>
      <c r="ARO25" s="52">
        <v>1.38</v>
      </c>
      <c r="ARP25" s="52">
        <v>0.68500000000000005</v>
      </c>
      <c r="ARQ25" s="52">
        <v>0.68799999999999994</v>
      </c>
      <c r="ARR25" s="52">
        <v>0.68700000000000006</v>
      </c>
      <c r="ARS25" s="52">
        <v>0.68500000000000005</v>
      </c>
      <c r="ART25" s="52">
        <v>0.68700000000000006</v>
      </c>
      <c r="ARU25" s="52"/>
      <c r="ARV25" s="52"/>
      <c r="ARW25" s="944">
        <v>1.29</v>
      </c>
      <c r="ARX25" s="944">
        <v>1.28</v>
      </c>
      <c r="ARY25" s="944"/>
      <c r="ARZ25" s="944"/>
      <c r="ASA25" s="65">
        <v>1.35</v>
      </c>
      <c r="ASB25" s="1129">
        <v>1</v>
      </c>
      <c r="ASC25" s="52">
        <v>1.38</v>
      </c>
      <c r="ASD25" s="944"/>
      <c r="ASE25" s="52"/>
      <c r="ASF25" s="52"/>
      <c r="ASG25" s="985">
        <v>0.99</v>
      </c>
      <c r="ASH25" s="52"/>
      <c r="ASI25" s="47"/>
      <c r="ASJ25" s="993">
        <v>0.98</v>
      </c>
      <c r="ASK25" s="47"/>
      <c r="ASL25" s="47"/>
      <c r="ASM25" s="52"/>
      <c r="ASN25" s="52"/>
      <c r="ASO25" s="52"/>
      <c r="ASP25" s="1134">
        <v>1</v>
      </c>
      <c r="ASQ25" s="1129"/>
      <c r="ASR25" s="1129"/>
      <c r="ASS25" s="1134">
        <v>1</v>
      </c>
      <c r="AST25" s="52"/>
      <c r="ASU25" s="52"/>
      <c r="ASV25" s="52"/>
      <c r="ASW25" s="58"/>
      <c r="ASX25" s="1129">
        <v>1</v>
      </c>
      <c r="ASY25" s="1028"/>
      <c r="ASZ25" s="1028"/>
      <c r="ATA25" s="52"/>
      <c r="ATB25" s="52"/>
      <c r="ATC25" s="65">
        <v>1.35</v>
      </c>
      <c r="ATD25" s="1129">
        <v>1</v>
      </c>
      <c r="ATE25" s="52">
        <v>1.38</v>
      </c>
      <c r="ATF25" s="1129">
        <v>1</v>
      </c>
      <c r="ATG25" s="1129"/>
      <c r="ATH25" s="52"/>
      <c r="ATI25" s="65">
        <v>1.35</v>
      </c>
      <c r="ATJ25" s="1129">
        <v>1</v>
      </c>
      <c r="ATK25" s="52">
        <v>1.38</v>
      </c>
      <c r="ATL25" s="52"/>
      <c r="ATM25" s="1129">
        <v>1</v>
      </c>
      <c r="ATN25" s="52"/>
      <c r="ATO25" s="52"/>
      <c r="ATP25" s="1134">
        <v>1</v>
      </c>
      <c r="ATQ25" s="52"/>
      <c r="ATR25" s="52"/>
      <c r="ATS25" s="52">
        <v>1.0329999999999999</v>
      </c>
      <c r="ATT25" s="52">
        <v>1.0289999999999999</v>
      </c>
      <c r="ATU25" s="52"/>
      <c r="ATV25" s="52">
        <v>1.1240000000000001</v>
      </c>
      <c r="ATW25" s="52">
        <v>1.149</v>
      </c>
      <c r="ATX25" s="52">
        <v>1.1479999999999999</v>
      </c>
      <c r="ATY25" s="52">
        <v>1.1519999999999999</v>
      </c>
      <c r="ATZ25" s="52">
        <v>0</v>
      </c>
      <c r="AUA25" s="52">
        <v>0</v>
      </c>
      <c r="AUB25" s="52">
        <v>1.169</v>
      </c>
      <c r="AUC25" s="52">
        <v>1.175</v>
      </c>
      <c r="AUD25" s="65">
        <v>1.35</v>
      </c>
      <c r="AUE25" s="1129">
        <v>1</v>
      </c>
      <c r="AUF25" s="52">
        <v>1.38</v>
      </c>
      <c r="AUG25" s="52">
        <v>1.1299999999999999</v>
      </c>
      <c r="AUH25" s="52">
        <v>1.1459999999999999</v>
      </c>
      <c r="AUI25" s="52">
        <v>1.1599999999999999</v>
      </c>
      <c r="AUJ25" s="52">
        <v>1.145</v>
      </c>
      <c r="AUK25" s="52">
        <v>1.1279999999999999</v>
      </c>
      <c r="AUL25" s="1129">
        <v>1</v>
      </c>
      <c r="AUM25" s="52">
        <v>1.38</v>
      </c>
      <c r="AUN25" s="52">
        <v>1.075</v>
      </c>
      <c r="AUO25" s="52">
        <v>1.099</v>
      </c>
      <c r="AUP25" s="52">
        <v>1.0680000000000001</v>
      </c>
      <c r="AUQ25" s="52">
        <v>1.0820000000000001</v>
      </c>
      <c r="AUR25" s="52">
        <v>1.0920000000000001</v>
      </c>
      <c r="AUS25" s="1129">
        <v>1</v>
      </c>
      <c r="AUT25" s="52">
        <v>1.38</v>
      </c>
      <c r="AUU25" s="52">
        <v>1.111</v>
      </c>
      <c r="AUV25" s="52">
        <v>1.121</v>
      </c>
      <c r="AUW25" s="52">
        <v>1.1220000000000001</v>
      </c>
      <c r="AUX25" s="1129"/>
      <c r="AUY25" s="52">
        <v>1.1319999999999999</v>
      </c>
      <c r="AUZ25" s="1129">
        <v>1</v>
      </c>
      <c r="AVA25" s="52">
        <v>1.38</v>
      </c>
      <c r="AVB25" s="52">
        <v>1.101</v>
      </c>
      <c r="AVC25" s="52"/>
      <c r="AVD25" s="1129">
        <v>1</v>
      </c>
      <c r="AVE25" s="52">
        <v>1.38</v>
      </c>
      <c r="AVF25" s="52">
        <v>1.1020000000000001</v>
      </c>
      <c r="AVG25" s="52">
        <v>1.0900000000000001</v>
      </c>
      <c r="AVH25" s="52">
        <v>1.0720000000000001</v>
      </c>
      <c r="AVI25" s="1129">
        <v>1</v>
      </c>
      <c r="AVJ25" s="52">
        <v>1.38</v>
      </c>
      <c r="AVK25" s="52">
        <v>1.0640000000000001</v>
      </c>
      <c r="AVL25" s="52">
        <v>1.0880000000000001</v>
      </c>
      <c r="AVM25" s="52">
        <v>1.091</v>
      </c>
      <c r="AVN25" s="1129">
        <v>1</v>
      </c>
      <c r="AVO25" s="52">
        <v>1.38</v>
      </c>
      <c r="AVP25" s="52">
        <v>1.0840000000000001</v>
      </c>
      <c r="AVQ25" s="52">
        <v>1.0640000000000001</v>
      </c>
      <c r="AVR25" s="1129">
        <v>1.091</v>
      </c>
      <c r="AVS25" s="1129">
        <v>1.0569999999999999</v>
      </c>
      <c r="AVT25" s="1129">
        <v>1</v>
      </c>
      <c r="AVU25" s="52">
        <v>1.38</v>
      </c>
      <c r="AVV25" s="52">
        <v>1.0669999999999999</v>
      </c>
      <c r="AVW25" s="1129">
        <v>1</v>
      </c>
      <c r="AVX25" s="52">
        <v>1.38</v>
      </c>
      <c r="AVY25" s="52">
        <v>1.0469999999999999</v>
      </c>
      <c r="AVZ25" s="52">
        <v>1.04</v>
      </c>
      <c r="AWA25" s="52">
        <v>1.075</v>
      </c>
      <c r="AWB25" s="52">
        <v>1.08</v>
      </c>
      <c r="AWC25" s="52">
        <v>1.2170000000000001</v>
      </c>
      <c r="AWD25" s="52">
        <v>1.3169999999999999</v>
      </c>
      <c r="AWE25" s="1224">
        <f t="shared" si="28"/>
        <v>-4.5652173913043444E-2</v>
      </c>
      <c r="AWF25" s="52">
        <v>1.38</v>
      </c>
      <c r="AWG25" s="32">
        <v>1.236</v>
      </c>
      <c r="AWH25" s="32">
        <v>0.49299999999999999</v>
      </c>
      <c r="AWI25" s="32">
        <v>0.49</v>
      </c>
      <c r="AWJ25" s="32">
        <v>0.49399999999999999</v>
      </c>
      <c r="AWK25" s="32">
        <v>0.49299999999999999</v>
      </c>
      <c r="AWL25" s="32">
        <v>0.49099999999999999</v>
      </c>
      <c r="AWM25" s="32">
        <v>1.236</v>
      </c>
      <c r="AWN25" s="32"/>
      <c r="AWO25" s="32"/>
      <c r="AWP25" s="52">
        <v>0.48799999999999999</v>
      </c>
      <c r="AWQ25" s="52"/>
      <c r="AWR25" s="52">
        <v>0.48699999999999999</v>
      </c>
      <c r="AWS25" s="52">
        <v>0.48699999999999999</v>
      </c>
      <c r="AWT25" s="32">
        <v>0.48599999999999999</v>
      </c>
      <c r="AWU25" s="52">
        <v>0.48699999999999999</v>
      </c>
      <c r="AWV25" s="52">
        <v>0.48899999999999999</v>
      </c>
      <c r="AWW25" s="52">
        <v>0.48699999999999999</v>
      </c>
      <c r="AWX25" s="52">
        <v>0.49199999999999999</v>
      </c>
      <c r="AWY25" s="52"/>
      <c r="AWZ25" s="52">
        <v>1.236</v>
      </c>
      <c r="AXA25" s="52">
        <v>1.05</v>
      </c>
      <c r="AXB25" s="52"/>
      <c r="AXC25" s="52">
        <v>1.026</v>
      </c>
      <c r="AXD25" s="957"/>
      <c r="AXE25" s="52">
        <v>1.022</v>
      </c>
      <c r="AXF25" s="52"/>
      <c r="AXG25" s="52"/>
      <c r="AXH25" s="52"/>
      <c r="AXI25" s="52">
        <v>1.236</v>
      </c>
      <c r="AXJ25" s="52"/>
      <c r="AXK25" s="52">
        <v>1.06</v>
      </c>
      <c r="AXL25" s="52">
        <v>0.48199999999999998</v>
      </c>
      <c r="AXM25" s="52">
        <v>0.48099999999999998</v>
      </c>
      <c r="AXN25" s="52">
        <v>0.48</v>
      </c>
      <c r="AXO25" s="52">
        <v>0.48</v>
      </c>
      <c r="AXP25" s="52">
        <v>0.48</v>
      </c>
      <c r="AXQ25" s="52">
        <v>1.2869999999999999</v>
      </c>
      <c r="AXR25" s="52">
        <v>1.236</v>
      </c>
      <c r="AXS25" s="957">
        <v>1.42</v>
      </c>
      <c r="AXT25" s="52">
        <v>0.49</v>
      </c>
      <c r="AXU25" s="52">
        <v>0.48199999999999998</v>
      </c>
      <c r="AXV25" s="58">
        <v>0.48899999999999999</v>
      </c>
      <c r="AXW25" s="58">
        <v>1.272</v>
      </c>
      <c r="AXX25" s="52">
        <v>0.48</v>
      </c>
      <c r="AXY25" s="52">
        <v>0.49099999999999999</v>
      </c>
      <c r="AXZ25" s="52">
        <v>0.496</v>
      </c>
      <c r="AYA25" s="52">
        <v>0.42499999999999999</v>
      </c>
      <c r="AYB25" s="52">
        <f t="shared" si="30"/>
        <v>0.42499999999999999</v>
      </c>
      <c r="AYC25" s="58">
        <v>0.49099999999999999</v>
      </c>
      <c r="AYD25" s="52">
        <v>0.49399999999999999</v>
      </c>
      <c r="AYE25" s="52">
        <v>0.42099999999999999</v>
      </c>
      <c r="AYF25" s="58">
        <v>0.42</v>
      </c>
      <c r="AYG25" s="58">
        <v>0.41899999999999998</v>
      </c>
      <c r="AYH25" s="58">
        <v>0.42099999999999999</v>
      </c>
      <c r="AYI25" s="58"/>
      <c r="AYJ25" s="58"/>
      <c r="AYK25" s="58">
        <v>0.42499999999999999</v>
      </c>
      <c r="AYL25" s="58">
        <v>0.42</v>
      </c>
      <c r="AYM25" s="58"/>
      <c r="AYN25" s="58">
        <v>0.42399999999999999</v>
      </c>
      <c r="AYO25" s="58">
        <v>0.42199999999999999</v>
      </c>
      <c r="AYP25" s="58"/>
      <c r="AYQ25" s="58">
        <v>0.42199999999999999</v>
      </c>
      <c r="AYR25" s="58">
        <v>0.41899999999999998</v>
      </c>
      <c r="AYS25" s="58">
        <v>0.41799999999999998</v>
      </c>
      <c r="AYT25" s="58">
        <v>0.42399999999999999</v>
      </c>
      <c r="AYU25" s="58">
        <v>0.42299999999999999</v>
      </c>
      <c r="AYV25" s="58">
        <v>0.42099999999999999</v>
      </c>
      <c r="AYW25" s="58">
        <v>0.42499999999999999</v>
      </c>
      <c r="AYX25" s="58">
        <v>0.42299999999999999</v>
      </c>
      <c r="AYY25" s="58"/>
      <c r="AYZ25" s="58">
        <v>0.42199999999999999</v>
      </c>
      <c r="AZA25" s="58"/>
      <c r="AZB25" s="58">
        <v>0.42099999999999999</v>
      </c>
      <c r="AZC25" s="58"/>
      <c r="AZD25" s="58">
        <v>0.42599999999999999</v>
      </c>
      <c r="AZE25" s="52">
        <v>0.42299999999999999</v>
      </c>
      <c r="AZF25" s="52">
        <v>0.41399999999999998</v>
      </c>
      <c r="AZG25" s="52">
        <v>0.42399999999999999</v>
      </c>
      <c r="AZH25" s="52">
        <v>0.42</v>
      </c>
      <c r="AZI25" s="52">
        <v>0.42499999999999999</v>
      </c>
      <c r="AZJ25" s="58">
        <v>0.42099999999999999</v>
      </c>
      <c r="AZK25" s="52">
        <v>0.41199999999999998</v>
      </c>
      <c r="AZL25" s="52">
        <v>0.41899999999999998</v>
      </c>
      <c r="AZM25" s="58">
        <v>0.42099999999999999</v>
      </c>
      <c r="AZN25" s="52">
        <v>0.42099999999999999</v>
      </c>
      <c r="AZO25" s="52">
        <v>0.42699999999999999</v>
      </c>
      <c r="AZP25" s="52">
        <v>0.42399999999999999</v>
      </c>
      <c r="AZQ25" s="52">
        <v>0.42</v>
      </c>
      <c r="AZR25" s="58"/>
      <c r="AZS25" s="52">
        <v>0.42499999999999999</v>
      </c>
      <c r="AZT25" s="52">
        <v>0.42099999999999999</v>
      </c>
      <c r="AZU25" s="52">
        <v>0.42499999999999999</v>
      </c>
      <c r="AZV25" s="52">
        <v>0.42099999999999999</v>
      </c>
      <c r="AZW25" s="52">
        <v>0.42</v>
      </c>
      <c r="AZX25" s="52"/>
      <c r="AZY25" s="52">
        <v>0.42199999999999999</v>
      </c>
      <c r="AZZ25" s="52">
        <v>0.42</v>
      </c>
      <c r="BAA25" s="52">
        <v>0.42499999999999999</v>
      </c>
      <c r="BAB25" s="52">
        <v>0.42399999999999999</v>
      </c>
      <c r="BAC25" s="52">
        <v>0.42499999999999999</v>
      </c>
      <c r="BAD25" s="52">
        <v>0.42499999999999999</v>
      </c>
      <c r="BAE25" s="52">
        <v>0.42899999999999999</v>
      </c>
      <c r="BAF25" s="52">
        <v>0.41399999999999998</v>
      </c>
      <c r="BAG25" s="52">
        <v>0.41799999999999998</v>
      </c>
      <c r="BAH25" s="52">
        <v>0.42099999999999999</v>
      </c>
      <c r="BAI25" s="52">
        <v>0.42499999999999999</v>
      </c>
      <c r="BAJ25" s="52">
        <v>0.41499999999999998</v>
      </c>
      <c r="BAK25" s="52">
        <v>0.42099999999999999</v>
      </c>
      <c r="BAL25" s="52">
        <v>0.42</v>
      </c>
      <c r="BAM25" s="52">
        <v>0.41599999999999998</v>
      </c>
      <c r="BAN25" s="52">
        <v>0.42099999999999999</v>
      </c>
      <c r="BAO25" s="52">
        <v>0.42499999999999999</v>
      </c>
      <c r="BAP25" s="52">
        <v>0.42499999999999999</v>
      </c>
      <c r="BAQ25" s="52">
        <v>0.42</v>
      </c>
      <c r="BAR25" s="52">
        <v>0.42099999999999999</v>
      </c>
      <c r="BAS25" s="52">
        <v>0.42099999999999999</v>
      </c>
      <c r="BAT25" s="52">
        <v>0.42499999999999999</v>
      </c>
      <c r="BAU25" s="52">
        <v>0.42199999999999999</v>
      </c>
      <c r="BAV25" s="944"/>
      <c r="BAW25" s="52"/>
      <c r="BAX25" s="52"/>
      <c r="BAY25" s="944">
        <v>1.27</v>
      </c>
      <c r="BAZ25" s="944"/>
      <c r="BBA25" s="944"/>
      <c r="BBB25" s="52">
        <v>1.38</v>
      </c>
      <c r="BBC25" s="1129">
        <v>1.03</v>
      </c>
      <c r="BBD25" s="52">
        <v>0.42499999999999999</v>
      </c>
      <c r="BBE25" s="944"/>
      <c r="BBF25" s="52"/>
      <c r="BBG25" s="52"/>
      <c r="BBH25" s="58"/>
      <c r="BBI25" s="52"/>
      <c r="BBJ25" s="1129">
        <v>0.99</v>
      </c>
      <c r="BBK25" s="47"/>
      <c r="BBL25" s="993">
        <v>1</v>
      </c>
      <c r="BBM25" s="47"/>
      <c r="BBN25" s="47"/>
      <c r="BBO25" s="52"/>
      <c r="BBP25" s="52"/>
      <c r="BBQ25" s="52"/>
      <c r="BBR25" s="52"/>
      <c r="BBS25" s="1129"/>
      <c r="BBT25" s="1129"/>
      <c r="BBU25" s="1134">
        <v>1</v>
      </c>
      <c r="BBV25" s="52"/>
      <c r="BBW25" s="52"/>
      <c r="BBX25" s="52"/>
      <c r="BBY25" s="52"/>
      <c r="BBZ25" s="1129">
        <v>1.01</v>
      </c>
      <c r="BCA25" s="52"/>
      <c r="BCB25" s="52"/>
      <c r="BCC25" s="52"/>
      <c r="BCD25" s="52"/>
      <c r="BCE25" s="52"/>
      <c r="BCF25" s="52">
        <v>1.38</v>
      </c>
      <c r="BCG25" s="1129">
        <v>1.03</v>
      </c>
      <c r="BCH25" s="52">
        <v>0.42499999999999999</v>
      </c>
      <c r="BCI25" s="52">
        <v>0</v>
      </c>
      <c r="BCJ25" s="52"/>
      <c r="BCK25" s="1129">
        <v>1.04</v>
      </c>
      <c r="BCL25" s="52">
        <v>1.38</v>
      </c>
      <c r="BCM25" s="1129">
        <v>1.03</v>
      </c>
      <c r="BCN25" s="52">
        <v>0.42499999999999999</v>
      </c>
      <c r="BCO25" s="1129"/>
      <c r="BCP25" s="1129"/>
      <c r="BCQ25" s="1129">
        <v>1.05</v>
      </c>
      <c r="BCR25" s="52"/>
      <c r="BCS25" s="1129">
        <v>1.03</v>
      </c>
      <c r="BCT25" s="52"/>
      <c r="BCU25" s="52"/>
      <c r="BCV25" s="52"/>
      <c r="BCW25" s="52"/>
      <c r="BCX25" s="52"/>
      <c r="BCY25" s="1129">
        <v>0.99</v>
      </c>
      <c r="BCZ25" s="1129"/>
      <c r="BDA25" s="1129"/>
      <c r="BDB25" s="1129"/>
      <c r="BDC25" s="52">
        <v>0.85599999999999998</v>
      </c>
      <c r="BDD25" s="52"/>
      <c r="BDE25" s="52">
        <v>1.38</v>
      </c>
      <c r="BDF25" s="1129">
        <v>1.03</v>
      </c>
      <c r="BDG25" s="52">
        <v>0.42499999999999999</v>
      </c>
      <c r="BDH25" s="52"/>
      <c r="BDI25" s="52"/>
      <c r="BDJ25" s="52"/>
      <c r="BDK25" s="52"/>
      <c r="BDL25" s="1129">
        <v>0.88</v>
      </c>
      <c r="BDM25" s="1129">
        <v>1.03</v>
      </c>
      <c r="BDN25" s="52">
        <v>0.42499999999999999</v>
      </c>
      <c r="BDO25" s="52"/>
      <c r="BDP25" s="52"/>
      <c r="BDQ25" s="52"/>
      <c r="BDR25" s="52"/>
      <c r="BDS25" s="52"/>
      <c r="BDT25" s="1129">
        <v>1.03</v>
      </c>
      <c r="BDU25" s="52">
        <v>0.42499999999999999</v>
      </c>
      <c r="BDV25" s="52"/>
      <c r="BDW25" s="52"/>
      <c r="BDX25" s="52"/>
      <c r="BDY25" s="52"/>
      <c r="BDZ25" s="1129">
        <v>1.03</v>
      </c>
      <c r="BEA25" s="52">
        <v>0.42499999999999999</v>
      </c>
      <c r="BEB25" s="52"/>
      <c r="BEC25" s="1129">
        <v>1.03</v>
      </c>
      <c r="BED25" s="52">
        <v>0.42499999999999999</v>
      </c>
      <c r="BEE25" s="52"/>
      <c r="BEF25" s="52"/>
      <c r="BEG25" s="52"/>
      <c r="BEH25" s="1129">
        <v>1.03</v>
      </c>
      <c r="BEI25" s="52">
        <v>0.42499999999999999</v>
      </c>
      <c r="BEJ25" s="52"/>
      <c r="BEK25" s="52"/>
      <c r="BEL25" s="890">
        <v>0.82</v>
      </c>
      <c r="BEM25" s="944">
        <v>0.78</v>
      </c>
      <c r="BEN25" s="1129">
        <v>1.03</v>
      </c>
      <c r="BEO25" s="52">
        <v>0.42499999999999999</v>
      </c>
      <c r="BEP25" s="52">
        <v>0.75700000000000001</v>
      </c>
      <c r="BEQ25" s="52">
        <v>0.75900000000000001</v>
      </c>
      <c r="BER25" s="1129">
        <v>0.73199999999999998</v>
      </c>
      <c r="BES25" s="52"/>
      <c r="BET25" s="1129">
        <v>1.03</v>
      </c>
      <c r="BEU25" s="52">
        <v>0.42499999999999999</v>
      </c>
      <c r="BEV25" s="52">
        <v>0.754</v>
      </c>
      <c r="BEW25" s="1129">
        <v>1.03</v>
      </c>
      <c r="BEX25" s="52">
        <v>0.42499999999999999</v>
      </c>
      <c r="BEY25" s="52">
        <v>0.77400000000000002</v>
      </c>
      <c r="BEZ25" s="52">
        <v>0.78200000000000003</v>
      </c>
      <c r="BFA25" s="52">
        <v>0.75900000000000001</v>
      </c>
      <c r="BFB25" s="52">
        <v>0.752</v>
      </c>
      <c r="BFC25" s="52">
        <v>0.80400000000000005</v>
      </c>
      <c r="BFD25" s="52">
        <v>0.81399999999999995</v>
      </c>
      <c r="BFE25" s="1129">
        <v>1.03</v>
      </c>
      <c r="BFF25" s="52">
        <v>0.42499999999999999</v>
      </c>
      <c r="BFG25" s="52">
        <v>1.0289999999999999</v>
      </c>
      <c r="BFH25" s="1129">
        <v>1.03</v>
      </c>
      <c r="BFI25" s="52">
        <v>0.42499999999999999</v>
      </c>
      <c r="BFJ25" s="52">
        <v>1.046</v>
      </c>
      <c r="BFK25" s="1129">
        <v>1.03</v>
      </c>
      <c r="BFL25" s="52">
        <v>0.42499999999999999</v>
      </c>
      <c r="BFM25" s="52">
        <v>1.1259999999999999</v>
      </c>
      <c r="BFN25" s="52">
        <v>1.1519999999999999</v>
      </c>
      <c r="BFO25" s="1581">
        <v>1.23</v>
      </c>
      <c r="BFP25" s="52">
        <v>0.94299999999999995</v>
      </c>
      <c r="BFQ25" s="6">
        <f t="shared" si="1"/>
        <v>1.2188235294117649</v>
      </c>
      <c r="BFR25" s="1386">
        <v>0.98</v>
      </c>
      <c r="BFS25" s="107">
        <v>0.91200000000000003</v>
      </c>
      <c r="BFT25" s="1049">
        <v>0.66</v>
      </c>
      <c r="BFU25" s="1049">
        <v>0</v>
      </c>
      <c r="BFV25" s="1049">
        <v>0</v>
      </c>
      <c r="BFW25" s="1049"/>
      <c r="BFX25" s="1049">
        <v>0</v>
      </c>
      <c r="BFY25" s="1049"/>
      <c r="BFZ25" s="52">
        <v>0.66</v>
      </c>
      <c r="BGA25" s="1049"/>
      <c r="BGB25" s="1049"/>
      <c r="BGC25" s="1034">
        <v>1.05</v>
      </c>
      <c r="BGD25" s="1024"/>
      <c r="BGE25" s="52"/>
      <c r="BGF25" s="52"/>
      <c r="BGG25" s="52"/>
      <c r="BGH25" s="52"/>
      <c r="BGI25" s="52"/>
      <c r="BGJ25" s="52"/>
      <c r="BGK25" s="52"/>
      <c r="BGL25" s="944">
        <v>0.96</v>
      </c>
      <c r="BGM25" s="52">
        <v>0.66</v>
      </c>
      <c r="BGN25" s="52"/>
      <c r="BGO25" s="944">
        <v>0.94</v>
      </c>
      <c r="BGP25" s="944"/>
      <c r="BGQ25" s="944"/>
      <c r="BGR25" s="944"/>
      <c r="BGS25" s="944"/>
      <c r="BGT25" s="52"/>
      <c r="BGU25" s="944">
        <v>0.62</v>
      </c>
      <c r="BGV25" s="52"/>
      <c r="BGW25" s="52"/>
      <c r="BGX25" s="52">
        <v>0</v>
      </c>
      <c r="BGY25" s="1191">
        <v>0.98</v>
      </c>
      <c r="BGZ25" s="1191">
        <v>0.91200000000000003</v>
      </c>
      <c r="BHA25" s="52">
        <v>0.66</v>
      </c>
      <c r="BHB25" s="52"/>
      <c r="BHC25" s="52"/>
      <c r="BHD25" s="944">
        <v>0.92</v>
      </c>
      <c r="BHE25" s="1023"/>
      <c r="BHF25" s="1129">
        <v>0.94</v>
      </c>
      <c r="BHG25" s="52"/>
      <c r="BHH25" s="1129">
        <v>0.83</v>
      </c>
      <c r="BHI25" s="52"/>
      <c r="BHJ25" s="52"/>
      <c r="BHK25" s="52"/>
      <c r="BHL25" s="52"/>
      <c r="BHM25" s="52"/>
      <c r="BHN25" s="1129"/>
      <c r="BHO25" s="1129"/>
      <c r="BHP25" s="52"/>
      <c r="BHQ25" s="1035">
        <v>0.95</v>
      </c>
      <c r="BHR25" s="52"/>
      <c r="BHS25" s="52"/>
      <c r="BHT25" s="52"/>
      <c r="BHU25" s="52"/>
      <c r="BHV25" s="52"/>
      <c r="BHW25" s="1134">
        <v>0.95</v>
      </c>
      <c r="BHX25" s="52"/>
      <c r="BHY25" s="52"/>
      <c r="BHZ25" s="1134">
        <v>0.95</v>
      </c>
      <c r="BIA25" s="1191">
        <v>0.98</v>
      </c>
      <c r="BIB25" s="1191">
        <v>0.91200000000000003</v>
      </c>
      <c r="BIC25" s="52">
        <v>0.66</v>
      </c>
      <c r="BID25" s="52"/>
      <c r="BIE25" s="52"/>
      <c r="BIF25" s="52"/>
      <c r="BIG25" s="1191">
        <v>0.98</v>
      </c>
      <c r="BIH25" s="1191">
        <v>0.91200000000000003</v>
      </c>
      <c r="BII25" s="52">
        <v>0.66</v>
      </c>
      <c r="BIJ25" s="52"/>
      <c r="BIK25" s="52"/>
      <c r="BIL25" s="52"/>
      <c r="BIM25" s="52"/>
      <c r="BIN25" s="52"/>
      <c r="BIO25" s="52"/>
      <c r="BIP25" s="52">
        <v>0.71599999999999997</v>
      </c>
      <c r="BIQ25" s="52"/>
      <c r="BIR25" s="52"/>
      <c r="BIS25" s="52"/>
      <c r="BIT25" s="52"/>
      <c r="BIU25" s="52"/>
      <c r="BIV25" s="52"/>
      <c r="BIW25" s="52"/>
      <c r="BIX25" s="52"/>
      <c r="BIY25" s="52"/>
      <c r="BIZ25" s="1191">
        <v>0.98</v>
      </c>
      <c r="BJA25" s="1191">
        <v>0.91200000000000003</v>
      </c>
      <c r="BJB25" s="52">
        <v>0.66</v>
      </c>
      <c r="BJC25" s="52"/>
      <c r="BJD25" s="52"/>
      <c r="BJE25" s="52"/>
      <c r="BJF25" s="52"/>
      <c r="BJG25" s="1035">
        <v>0.98</v>
      </c>
      <c r="BJH25" s="1035">
        <v>0.91200000000000003</v>
      </c>
      <c r="BJI25" s="52">
        <v>0.66</v>
      </c>
      <c r="BJJ25" s="52"/>
      <c r="BJK25" s="52"/>
      <c r="BJL25" s="52"/>
      <c r="BJM25" s="52"/>
      <c r="BJN25" s="52"/>
      <c r="BJO25" s="1129">
        <v>0.98</v>
      </c>
      <c r="BJP25" s="1129">
        <v>0.91200000000000003</v>
      </c>
      <c r="BJQ25" s="52">
        <v>0.66</v>
      </c>
      <c r="BJR25" s="52"/>
      <c r="BJS25" s="52"/>
      <c r="BJT25" s="52"/>
      <c r="BJU25" s="1129">
        <v>0.92</v>
      </c>
      <c r="BJV25" s="52"/>
      <c r="BJW25" s="1129">
        <v>0.98</v>
      </c>
      <c r="BJX25" s="1129">
        <v>0.91200000000000003</v>
      </c>
      <c r="BJY25" s="52">
        <v>0.66</v>
      </c>
      <c r="BJZ25" s="52"/>
      <c r="BKA25" s="1129">
        <v>0.98</v>
      </c>
      <c r="BKB25" s="1129">
        <v>0.91200000000000003</v>
      </c>
      <c r="BKC25" s="52">
        <v>0.66</v>
      </c>
      <c r="BKD25" s="52"/>
      <c r="BKE25" s="52"/>
      <c r="BKF25" s="52"/>
      <c r="BKG25" s="1129">
        <v>0.98</v>
      </c>
      <c r="BKH25" s="1129">
        <v>0.91200000000000003</v>
      </c>
      <c r="BKI25" s="52">
        <v>0.66</v>
      </c>
      <c r="BKJ25" s="52"/>
      <c r="BKK25" s="52"/>
      <c r="BKL25" s="944">
        <v>0.82</v>
      </c>
      <c r="BKM25" s="1129">
        <v>0.98</v>
      </c>
      <c r="BKN25" s="1129">
        <v>0.91200000000000003</v>
      </c>
      <c r="BKO25" s="52">
        <v>0.66</v>
      </c>
      <c r="BKP25" s="52">
        <v>0.89900000000000002</v>
      </c>
      <c r="BKQ25" s="52">
        <v>0.77300000000000002</v>
      </c>
      <c r="BKR25" s="52">
        <v>0.746</v>
      </c>
      <c r="BKS25" s="52"/>
      <c r="BKT25" s="1129">
        <v>0.98</v>
      </c>
      <c r="BKU25" s="1129">
        <v>0.91200000000000003</v>
      </c>
      <c r="BKV25" s="52">
        <v>0.66</v>
      </c>
      <c r="BKW25" s="52">
        <v>0.82899999999999996</v>
      </c>
      <c r="BKX25" s="1129">
        <v>0.98</v>
      </c>
      <c r="BKY25" s="1129">
        <v>0.91200000000000003</v>
      </c>
      <c r="BKZ25" s="52">
        <v>0.66</v>
      </c>
      <c r="BLA25" s="52">
        <v>0.71499999999999997</v>
      </c>
      <c r="BLB25" s="52">
        <v>0.72099999999999997</v>
      </c>
      <c r="BLC25" s="52">
        <v>0.73599999999999999</v>
      </c>
      <c r="BLD25" s="52">
        <v>0.73299999999999998</v>
      </c>
      <c r="BLE25" s="52">
        <v>0.76400000000000001</v>
      </c>
      <c r="BLF25" s="52">
        <v>0.77200000000000002</v>
      </c>
      <c r="BLG25" s="1129">
        <v>0.98</v>
      </c>
      <c r="BLH25" s="1129">
        <v>0.91200000000000003</v>
      </c>
      <c r="BLI25" s="52">
        <v>0.66</v>
      </c>
      <c r="BLJ25" s="52">
        <v>1.044</v>
      </c>
      <c r="BLK25" s="1129">
        <v>0.98</v>
      </c>
      <c r="BLL25" s="1129">
        <v>0.91200000000000003</v>
      </c>
      <c r="BLM25" s="52">
        <v>0.66</v>
      </c>
      <c r="BLN25" s="1049">
        <v>0.79900000000000004</v>
      </c>
      <c r="BLO25" s="1129">
        <v>0.98</v>
      </c>
      <c r="BLP25" s="1129">
        <v>0.91200000000000003</v>
      </c>
      <c r="BLQ25" s="52">
        <v>0.66</v>
      </c>
      <c r="BLR25" s="52">
        <v>1.2110000000000001</v>
      </c>
      <c r="BLS25" s="52">
        <v>1.181</v>
      </c>
      <c r="BLT25" s="52">
        <v>1.181</v>
      </c>
      <c r="BLU25" s="1129">
        <v>0.98</v>
      </c>
      <c r="BLV25" s="1129">
        <v>0.91200000000000003</v>
      </c>
      <c r="BLW25" s="52">
        <v>0.66</v>
      </c>
      <c r="BLX25" s="52">
        <v>0.85499999999999998</v>
      </c>
      <c r="BLY25" s="52">
        <v>1.03</v>
      </c>
      <c r="BLZ25" s="1129">
        <v>0.98</v>
      </c>
      <c r="BMA25" s="1129">
        <v>0.91200000000000003</v>
      </c>
      <c r="BMB25" s="52">
        <v>0.66</v>
      </c>
      <c r="BMC25" s="52">
        <v>1.0089999999999999</v>
      </c>
      <c r="BMD25" s="1129">
        <v>0.98</v>
      </c>
      <c r="BME25" s="1129">
        <v>0.91200000000000003</v>
      </c>
      <c r="BMF25" s="52">
        <v>0.66</v>
      </c>
      <c r="BMG25" s="1370">
        <v>0.59</v>
      </c>
      <c r="BMH25" s="6">
        <f t="shared" si="31"/>
        <v>-0.10606060606060615</v>
      </c>
      <c r="BMI25" s="1022">
        <v>0.83</v>
      </c>
      <c r="BMJ25" s="52">
        <v>0.83</v>
      </c>
      <c r="BMK25" s="52"/>
      <c r="BML25" s="52"/>
      <c r="BMM25" s="1022">
        <v>0.83</v>
      </c>
      <c r="BMN25" s="52">
        <v>0.83</v>
      </c>
      <c r="BMO25" s="52"/>
      <c r="BMP25" s="52"/>
      <c r="BMQ25" s="52"/>
      <c r="BMR25" s="52"/>
      <c r="BMS25" s="52"/>
      <c r="BMT25" s="52"/>
      <c r="BMU25" s="52">
        <v>0.79200000000000004</v>
      </c>
      <c r="BMV25" s="52">
        <v>0.81899999999999995</v>
      </c>
      <c r="BMW25" s="52">
        <v>0.878</v>
      </c>
      <c r="BMX25" s="52">
        <v>0.85299999999999998</v>
      </c>
      <c r="BMY25" s="52">
        <v>0.88900000000000001</v>
      </c>
      <c r="BMZ25" s="52">
        <v>0.90800000000000003</v>
      </c>
      <c r="BNA25" s="52">
        <v>0</v>
      </c>
      <c r="BNB25" s="52">
        <v>0</v>
      </c>
      <c r="BNC25" s="52">
        <v>0.89800000000000002</v>
      </c>
      <c r="BND25" s="52">
        <v>0.89700000000000002</v>
      </c>
      <c r="BNE25" s="1191">
        <v>0.83</v>
      </c>
      <c r="BNF25" s="52">
        <v>0.83</v>
      </c>
      <c r="BNG25" s="52">
        <v>0.84199999999999997</v>
      </c>
      <c r="BNH25" s="52">
        <v>0.85299999999999998</v>
      </c>
      <c r="BNI25" s="58">
        <v>0.86399999999999999</v>
      </c>
      <c r="BNJ25" s="52">
        <v>0.84299999999999997</v>
      </c>
      <c r="BNK25" s="1191"/>
      <c r="BNL25" s="52">
        <v>0.82399999999999995</v>
      </c>
      <c r="BNM25" s="1191">
        <v>0.83</v>
      </c>
      <c r="BNN25" s="52">
        <v>0.83</v>
      </c>
      <c r="BNO25" s="52"/>
      <c r="BNP25" s="52"/>
      <c r="BNQ25" s="52"/>
      <c r="BNR25" s="52"/>
      <c r="BNS25" s="52"/>
      <c r="BNT25" s="1228">
        <v>0.83</v>
      </c>
      <c r="BNU25" s="52">
        <v>0.83</v>
      </c>
      <c r="BNV25" s="52"/>
      <c r="BNW25" s="52"/>
      <c r="BNX25" s="52"/>
      <c r="BNY25" s="52"/>
      <c r="BNZ25" s="1228">
        <v>0.83</v>
      </c>
      <c r="BOA25" s="52">
        <v>0.83</v>
      </c>
      <c r="BOB25" s="52"/>
      <c r="BOC25" s="1129">
        <v>0.78</v>
      </c>
      <c r="BOD25" s="1228">
        <v>0.83</v>
      </c>
      <c r="BOE25" s="52">
        <v>0.83</v>
      </c>
      <c r="BOF25" s="52"/>
      <c r="BOG25" s="52">
        <v>0.88200000000000001</v>
      </c>
      <c r="BOH25" s="52"/>
      <c r="BOI25" s="1228">
        <v>0.83</v>
      </c>
      <c r="BOJ25" s="52">
        <v>0.83</v>
      </c>
      <c r="BOK25" s="52"/>
      <c r="BOL25" s="52"/>
      <c r="BOM25" s="944">
        <v>0.9</v>
      </c>
      <c r="BON25" s="52">
        <v>0.91300000000000003</v>
      </c>
      <c r="BOO25" s="1228">
        <v>0.83</v>
      </c>
      <c r="BOP25" s="52">
        <v>0.83</v>
      </c>
      <c r="BOQ25" s="52">
        <v>0.92200000000000004</v>
      </c>
      <c r="BOR25" s="52">
        <v>0.90200000000000002</v>
      </c>
      <c r="BOS25" s="52">
        <v>0.95</v>
      </c>
      <c r="BOT25" s="52"/>
      <c r="BOU25" s="1228">
        <v>0.83</v>
      </c>
      <c r="BOV25" s="52">
        <v>0.83</v>
      </c>
      <c r="BOW25" s="52">
        <v>0.93899999999999995</v>
      </c>
      <c r="BOX25" s="1228">
        <v>0.83</v>
      </c>
      <c r="BOY25" s="52">
        <v>0.83</v>
      </c>
      <c r="BOZ25" s="52">
        <v>0.85899999999999999</v>
      </c>
      <c r="BPA25" s="52">
        <v>0.85899999999999999</v>
      </c>
      <c r="BPB25" s="52">
        <v>0.76500000000000001</v>
      </c>
      <c r="BPC25" s="52">
        <v>0.85399999999999998</v>
      </c>
      <c r="BPD25" s="52">
        <v>0.92400000000000004</v>
      </c>
      <c r="BPE25" s="52">
        <v>0.93</v>
      </c>
      <c r="BPF25" s="1228">
        <v>0.83</v>
      </c>
      <c r="BPG25" s="52">
        <v>0.83</v>
      </c>
      <c r="BPH25" s="52">
        <v>1.242</v>
      </c>
      <c r="BPI25" s="1228">
        <v>0.83</v>
      </c>
      <c r="BPJ25" s="52">
        <v>0.83</v>
      </c>
      <c r="BPK25" s="1049">
        <v>0.95699999999999996</v>
      </c>
      <c r="BPL25" s="1228">
        <v>0.83</v>
      </c>
      <c r="BPM25" s="52">
        <v>0.83</v>
      </c>
      <c r="BPN25" s="52">
        <v>1.2869999999999999</v>
      </c>
      <c r="BPO25" s="52">
        <v>1.3360000000000001</v>
      </c>
      <c r="BPP25" s="52">
        <v>1.069</v>
      </c>
      <c r="BPQ25" s="1228">
        <v>0.83</v>
      </c>
      <c r="BPR25" s="52">
        <v>0.83</v>
      </c>
      <c r="BPS25" s="52">
        <v>1.046</v>
      </c>
      <c r="BPT25" s="52">
        <v>1.0660000000000001</v>
      </c>
      <c r="BPU25" s="1228">
        <v>0.83</v>
      </c>
      <c r="BPV25" s="52">
        <v>0.83</v>
      </c>
      <c r="BPW25" s="52">
        <v>1.242</v>
      </c>
      <c r="BPX25" s="1228">
        <v>0.83</v>
      </c>
      <c r="BPY25" s="52">
        <v>0.83</v>
      </c>
      <c r="BPZ25" s="1370">
        <v>0.67500000000000004</v>
      </c>
      <c r="BQA25" s="6">
        <f t="shared" si="32"/>
        <v>-0.18674698795180714</v>
      </c>
      <c r="BQB25" s="1086">
        <v>0.92</v>
      </c>
      <c r="BQC25" s="1085">
        <f t="shared" si="2"/>
        <v>1.0120000000000002</v>
      </c>
      <c r="BQD25" s="47">
        <f t="shared" si="3"/>
        <v>0.92</v>
      </c>
      <c r="BQE25" s="47"/>
      <c r="BQF25" s="47"/>
      <c r="BQG25" s="52"/>
      <c r="BQH25" s="52"/>
      <c r="BQI25" s="52"/>
      <c r="BQJ25" s="52"/>
      <c r="BQK25" s="52">
        <v>0.84</v>
      </c>
      <c r="BQL25" s="52">
        <v>0.83299999999999996</v>
      </c>
      <c r="BQM25" s="52">
        <v>0.85599999999999998</v>
      </c>
      <c r="BQN25" s="52">
        <v>0.85099999999999998</v>
      </c>
      <c r="BQO25" s="52">
        <v>0.82799999999999996</v>
      </c>
      <c r="BQP25" s="52">
        <v>0.85499999999999998</v>
      </c>
      <c r="BQQ25" s="52">
        <v>0.81599999999999995</v>
      </c>
      <c r="BQR25" s="52">
        <v>0.83399999999999996</v>
      </c>
      <c r="BQS25" s="52">
        <v>0.82699999999999996</v>
      </c>
      <c r="BQT25" s="52">
        <v>0.83899999999999997</v>
      </c>
      <c r="BQU25" s="52">
        <v>0.78800000000000003</v>
      </c>
      <c r="BQV25" s="1086">
        <v>0.92</v>
      </c>
      <c r="BQW25" s="1085">
        <f t="shared" si="33"/>
        <v>1.0120000000000002</v>
      </c>
      <c r="BQX25" s="47">
        <f t="shared" si="34"/>
        <v>0.92</v>
      </c>
      <c r="BQY25" s="52">
        <v>0.84</v>
      </c>
      <c r="BQZ25" s="52">
        <v>0.76800000000000002</v>
      </c>
      <c r="BRA25" s="52">
        <v>0.77800000000000002</v>
      </c>
      <c r="BRB25" s="52">
        <v>0.77400000000000002</v>
      </c>
      <c r="BRC25" s="1191"/>
      <c r="BRD25" s="52">
        <v>0.77800000000000002</v>
      </c>
      <c r="BRE25" s="1086">
        <v>0.92</v>
      </c>
      <c r="BRF25" s="1085">
        <f t="shared" si="35"/>
        <v>1.0120000000000002</v>
      </c>
      <c r="BRG25" s="47">
        <f t="shared" si="36"/>
        <v>0.92</v>
      </c>
      <c r="BRH25" s="52">
        <v>0.84</v>
      </c>
      <c r="BRI25" s="52">
        <v>0.79700000000000004</v>
      </c>
      <c r="BRJ25" s="52">
        <v>0.77800000000000002</v>
      </c>
      <c r="BRK25" s="52">
        <v>0.78500000000000003</v>
      </c>
      <c r="BRL25" s="52">
        <v>0.78200000000000003</v>
      </c>
      <c r="BRM25" s="52">
        <v>0.78200000000000003</v>
      </c>
      <c r="BRN25" s="1086">
        <v>0.92</v>
      </c>
      <c r="BRO25" s="1085">
        <f t="shared" si="37"/>
        <v>1.0120000000000002</v>
      </c>
      <c r="BRP25" s="47">
        <f t="shared" si="38"/>
        <v>0.78200000000000003</v>
      </c>
      <c r="BRQ25" s="52">
        <v>0.84</v>
      </c>
      <c r="BRR25" s="52">
        <v>0.77500000000000002</v>
      </c>
      <c r="BRS25" s="52">
        <v>0.77500000000000002</v>
      </c>
      <c r="BRT25" s="52">
        <v>0.80500000000000005</v>
      </c>
      <c r="BRU25" s="52">
        <v>0.79100000000000004</v>
      </c>
      <c r="BRV25" s="52">
        <v>0.77600000000000002</v>
      </c>
      <c r="BRW25" s="52">
        <v>0.79200000000000004</v>
      </c>
      <c r="BRX25" s="52">
        <v>0.79100000000000004</v>
      </c>
      <c r="BRY25" s="52">
        <v>0.77500000000000002</v>
      </c>
      <c r="BRZ25" s="47">
        <f t="shared" si="39"/>
        <v>0.79200000000000004</v>
      </c>
      <c r="BSA25" s="52">
        <v>0.84</v>
      </c>
      <c r="BSB25" s="52">
        <v>0.79100000000000004</v>
      </c>
      <c r="BSC25" s="52">
        <v>0.79100000000000004</v>
      </c>
      <c r="BSD25" s="47">
        <f t="shared" si="40"/>
        <v>0.79200000000000004</v>
      </c>
      <c r="BSE25" s="52">
        <v>0.84</v>
      </c>
      <c r="BSF25" s="52">
        <v>0.78100000000000003</v>
      </c>
      <c r="BSG25" s="52">
        <v>0.78200000000000003</v>
      </c>
      <c r="BSH25" s="52">
        <v>0.77700000000000002</v>
      </c>
      <c r="BSI25" s="52">
        <v>0.77900000000000003</v>
      </c>
      <c r="BSJ25" s="52">
        <v>0.871</v>
      </c>
      <c r="BSK25" s="52">
        <v>0.875</v>
      </c>
      <c r="BSL25" s="47">
        <f t="shared" si="41"/>
        <v>0.79200000000000004</v>
      </c>
      <c r="BSM25" s="52">
        <v>0.84</v>
      </c>
      <c r="BSN25" s="52">
        <v>0.77700000000000002</v>
      </c>
      <c r="BSO25" s="52">
        <v>0.77400000000000002</v>
      </c>
      <c r="BSP25" s="52">
        <v>0.78</v>
      </c>
      <c r="BSQ25" s="52">
        <v>0.79100000000000004</v>
      </c>
      <c r="BSR25" s="944"/>
      <c r="BSS25" s="944"/>
      <c r="BST25" s="52">
        <v>0.77900000000000003</v>
      </c>
      <c r="BSU25" s="52">
        <v>0.78500000000000003</v>
      </c>
      <c r="BSV25" s="47">
        <f t="shared" si="59"/>
        <v>0.77700000000000002</v>
      </c>
      <c r="BSW25" s="52">
        <v>0.84</v>
      </c>
      <c r="BSX25" s="52">
        <v>0.78400000000000003</v>
      </c>
      <c r="BSY25" s="52">
        <v>0.78900000000000003</v>
      </c>
      <c r="BSZ25" s="52">
        <v>0.78600000000000003</v>
      </c>
      <c r="BTA25" s="47">
        <v>0.77900000000000003</v>
      </c>
      <c r="BTB25" s="47">
        <v>0.77500000000000002</v>
      </c>
      <c r="BTC25" s="47">
        <v>0.77700000000000002</v>
      </c>
      <c r="BTD25" s="47">
        <v>0.78700000000000003</v>
      </c>
      <c r="BTE25" s="47">
        <v>0.79400000000000004</v>
      </c>
      <c r="BTF25" s="47">
        <f t="shared" si="60"/>
        <v>0.78400000000000003</v>
      </c>
      <c r="BTG25" s="47">
        <v>0.84</v>
      </c>
      <c r="BTH25" s="52">
        <v>0.79</v>
      </c>
      <c r="BTI25" s="52">
        <v>0.78800000000000003</v>
      </c>
      <c r="BTJ25" s="47">
        <f t="shared" si="44"/>
        <v>0.78400000000000003</v>
      </c>
      <c r="BTK25" s="47">
        <v>0.84</v>
      </c>
      <c r="BTL25" s="47">
        <v>0.77300000000000002</v>
      </c>
      <c r="BTM25" s="47">
        <v>0.77300000000000002</v>
      </c>
      <c r="BTN25" s="47">
        <v>0.78600000000000003</v>
      </c>
      <c r="BTO25" s="47">
        <v>0.79200000000000004</v>
      </c>
      <c r="BTP25" s="52">
        <v>0.97</v>
      </c>
      <c r="BTQ25" s="52">
        <v>0.78500000000000003</v>
      </c>
      <c r="BTR25" s="52">
        <v>0.79400000000000004</v>
      </c>
      <c r="BTS25" s="52">
        <v>0.79900000000000004</v>
      </c>
      <c r="BTT25" s="52">
        <v>0.79500000000000004</v>
      </c>
      <c r="BTU25" s="52">
        <v>0.79</v>
      </c>
      <c r="BTV25" s="52">
        <v>0.79400000000000004</v>
      </c>
      <c r="BTW25" s="52">
        <v>0.81299999999999994</v>
      </c>
      <c r="BTX25" s="52">
        <v>0.81200000000000006</v>
      </c>
      <c r="BTY25" s="52">
        <v>0.81299999999999994</v>
      </c>
      <c r="BTZ25" s="47">
        <f t="shared" si="45"/>
        <v>0.79400000000000004</v>
      </c>
      <c r="BUA25" s="47">
        <v>0.84</v>
      </c>
      <c r="BUB25" s="52">
        <v>1.0629999999999999</v>
      </c>
      <c r="BUC25" s="52">
        <v>1.089</v>
      </c>
      <c r="BUD25" s="47">
        <v>0.84</v>
      </c>
      <c r="BUE25" s="47">
        <v>1.0349999999999999</v>
      </c>
      <c r="BUF25" s="47">
        <v>1.133</v>
      </c>
      <c r="BUG25" s="52">
        <v>0.84</v>
      </c>
      <c r="BUH25" s="52">
        <v>1.3069999999999999</v>
      </c>
      <c r="BUI25" s="52">
        <v>1.2969999999999999</v>
      </c>
      <c r="BUJ25" s="52">
        <v>1.3069999999999999</v>
      </c>
      <c r="BUK25" s="52">
        <v>1.353</v>
      </c>
      <c r="BUL25" s="890">
        <v>0.78</v>
      </c>
      <c r="BUM25" s="52">
        <v>0.84399999999999997</v>
      </c>
      <c r="BUN25" s="52">
        <v>0.81799999999999995</v>
      </c>
      <c r="BUO25" s="52">
        <v>0.84</v>
      </c>
      <c r="BUP25" s="52">
        <v>0.93300000000000005</v>
      </c>
      <c r="BUQ25" s="52">
        <v>0.91500000000000004</v>
      </c>
      <c r="BUR25" s="52">
        <v>0.84</v>
      </c>
      <c r="BUS25" s="52">
        <v>0.85399999999999998</v>
      </c>
      <c r="BUT25" s="52">
        <v>0.81699999999999995</v>
      </c>
      <c r="BUU25" s="52">
        <v>0.84</v>
      </c>
      <c r="BUV25" s="52"/>
      <c r="BUW25" s="52"/>
      <c r="BUX25" s="6">
        <f t="shared" si="46"/>
        <v>-1</v>
      </c>
      <c r="BUY25" s="6">
        <f t="shared" si="47"/>
        <v>-1</v>
      </c>
      <c r="BUZ25" s="1308">
        <v>0.8</v>
      </c>
      <c r="BVA25" s="52">
        <v>0.85699999999999998</v>
      </c>
      <c r="BVB25" s="1308">
        <v>0.8</v>
      </c>
      <c r="BVC25" s="1383">
        <v>0.80600000000000005</v>
      </c>
      <c r="BVD25" s="52">
        <v>0.78900000000000003</v>
      </c>
      <c r="BVE25" s="1383">
        <v>0.76</v>
      </c>
      <c r="BVF25" s="52">
        <v>0.78100000000000003</v>
      </c>
      <c r="BVG25" s="52">
        <v>0.77</v>
      </c>
      <c r="BVH25" s="52">
        <v>0.88200000000000001</v>
      </c>
      <c r="BVI25" s="944">
        <v>0.68</v>
      </c>
      <c r="BVJ25" s="1308">
        <v>0.8</v>
      </c>
      <c r="BVK25" s="52">
        <v>1.163</v>
      </c>
      <c r="BVL25" s="944">
        <v>0.68</v>
      </c>
      <c r="BVM25" s="1308">
        <v>0.8</v>
      </c>
      <c r="BVN25" s="52">
        <v>0.85199999999999998</v>
      </c>
      <c r="BVO25" s="944">
        <v>0.68</v>
      </c>
      <c r="BVP25" s="1308">
        <v>0.78</v>
      </c>
      <c r="BVQ25" s="1383">
        <v>1.1910000000000001</v>
      </c>
      <c r="BVR25" s="1383">
        <v>1.1599999999999999</v>
      </c>
      <c r="BVS25" s="890">
        <v>0.53</v>
      </c>
      <c r="BVT25" s="1383">
        <v>0.91200000000000003</v>
      </c>
      <c r="BVU25" s="944">
        <v>0.68</v>
      </c>
      <c r="BVV25" s="1308">
        <v>0.78</v>
      </c>
      <c r="BVW25" s="52">
        <v>0.88500000000000001</v>
      </c>
      <c r="BVX25" s="52">
        <v>0.91500000000000004</v>
      </c>
      <c r="BVY25" s="944">
        <v>0.68</v>
      </c>
      <c r="BVZ25" s="1308">
        <v>0.78</v>
      </c>
      <c r="BWA25" s="52">
        <v>1.133</v>
      </c>
      <c r="BWB25" s="944">
        <v>0.68</v>
      </c>
      <c r="BWC25" s="1308">
        <v>0.78</v>
      </c>
      <c r="BWD25" s="1370">
        <v>0.57099999999999995</v>
      </c>
      <c r="BWE25" s="944">
        <v>0.68</v>
      </c>
      <c r="BWF25" s="1308">
        <v>0.78</v>
      </c>
      <c r="BWG25" s="36"/>
      <c r="BWH25" s="6">
        <f t="shared" si="4"/>
        <v>-1</v>
      </c>
      <c r="BWI25" s="944"/>
      <c r="BWJ25" s="52">
        <v>0.73</v>
      </c>
      <c r="BWK25" s="1049"/>
      <c r="BWL25" s="47">
        <v>0.437</v>
      </c>
      <c r="BWM25" s="52">
        <v>0.433</v>
      </c>
      <c r="BWN25" s="944"/>
      <c r="BWO25" s="52">
        <v>0.73</v>
      </c>
      <c r="BWP25" s="1049"/>
      <c r="BWQ25" s="47">
        <v>0.437</v>
      </c>
      <c r="BWR25" s="47">
        <v>0.432</v>
      </c>
      <c r="BWS25" s="52">
        <v>0.438</v>
      </c>
      <c r="BWT25" s="52">
        <v>0.42899999999999999</v>
      </c>
      <c r="BWU25" s="52">
        <v>0.40100000000000002</v>
      </c>
      <c r="BWV25" s="52">
        <v>0.42299999999999999</v>
      </c>
      <c r="BWW25" s="52">
        <v>0.435</v>
      </c>
      <c r="BWX25" s="1320">
        <v>0.45</v>
      </c>
      <c r="BWY25" s="1308">
        <v>0.437</v>
      </c>
      <c r="BWZ25" s="52">
        <v>0.437</v>
      </c>
      <c r="BXA25" s="1320">
        <v>0.45</v>
      </c>
      <c r="BXB25" s="1308">
        <v>0.437</v>
      </c>
      <c r="BXC25" s="52">
        <v>0.58299999999999996</v>
      </c>
      <c r="BXD25" s="944">
        <v>0.45</v>
      </c>
      <c r="BXE25" s="1383">
        <v>0.42</v>
      </c>
      <c r="BXF25" s="1383">
        <v>0.71299999999999997</v>
      </c>
      <c r="BXG25" s="1383">
        <v>0.72699999999999998</v>
      </c>
      <c r="BXH25" s="1581">
        <v>0.51500000000000001</v>
      </c>
      <c r="BXI25" s="1383">
        <v>0.54300000000000004</v>
      </c>
      <c r="BXJ25" s="944">
        <v>0.45</v>
      </c>
      <c r="BXK25" s="1383">
        <v>0.42</v>
      </c>
      <c r="BXL25" s="52">
        <v>0.55700000000000005</v>
      </c>
      <c r="BXM25" s="944">
        <v>0.45</v>
      </c>
      <c r="BXN25" s="1383">
        <v>0.42</v>
      </c>
      <c r="BXO25" s="1370">
        <v>0.51400000000000001</v>
      </c>
      <c r="BXP25" s="944">
        <v>0.45</v>
      </c>
      <c r="BXQ25" s="1383">
        <v>0.42</v>
      </c>
      <c r="BXR25" s="36"/>
      <c r="BXS25" s="6">
        <f t="shared" si="5"/>
        <v>-1</v>
      </c>
      <c r="BXT25" s="1049">
        <v>0.78400000000000003</v>
      </c>
      <c r="BXU25" s="52">
        <v>0.79800000000000004</v>
      </c>
      <c r="BXV25" s="52">
        <v>0.83</v>
      </c>
      <c r="BXW25" s="52">
        <v>0.80100000000000005</v>
      </c>
      <c r="BXX25" s="52">
        <v>0.81100000000000005</v>
      </c>
      <c r="BXY25" s="52">
        <v>0.82399999999999995</v>
      </c>
      <c r="BXZ25" s="52">
        <v>0.82599999999999996</v>
      </c>
      <c r="BYA25" s="944">
        <v>0.78</v>
      </c>
      <c r="BYB25" s="1308">
        <v>0.78400000000000003</v>
      </c>
      <c r="BYC25" s="52">
        <v>1.2450000000000001</v>
      </c>
      <c r="BYD25" s="944">
        <v>0.78</v>
      </c>
      <c r="BYE25" s="1383">
        <v>0.78400000000000003</v>
      </c>
      <c r="BYF25" s="1383">
        <v>1.2490000000000001</v>
      </c>
      <c r="BYG25" s="944">
        <v>0.78</v>
      </c>
      <c r="BYH25" s="1383">
        <v>0.78400000000000003</v>
      </c>
      <c r="BYI25" s="1383">
        <v>1.4219999999999999</v>
      </c>
      <c r="BYJ25" s="1383">
        <v>1.3979999999999999</v>
      </c>
      <c r="BYK25" s="944">
        <v>1.19</v>
      </c>
      <c r="BYL25" s="1383">
        <v>0.89</v>
      </c>
      <c r="BYM25" s="944">
        <v>0.78</v>
      </c>
      <c r="BYN25" s="1383">
        <v>0.78400000000000003</v>
      </c>
      <c r="BYO25" s="52">
        <v>0.91</v>
      </c>
      <c r="BYP25" s="944">
        <v>0.78</v>
      </c>
      <c r="BYQ25" s="1383">
        <v>0.78400000000000003</v>
      </c>
      <c r="BYR25" s="1370">
        <v>0.85099999999999998</v>
      </c>
      <c r="BYS25" s="944">
        <v>0.78</v>
      </c>
      <c r="BYT25" s="1383">
        <v>0.78400000000000003</v>
      </c>
      <c r="BYU25" s="36"/>
      <c r="BYV25" s="6">
        <f t="shared" si="6"/>
        <v>-1</v>
      </c>
      <c r="BYW25" s="1370">
        <v>0.59899999999999998</v>
      </c>
      <c r="BYX25" s="1370">
        <v>0.59699999999999998</v>
      </c>
      <c r="BYY25" s="1370">
        <v>0.61099999999999999</v>
      </c>
      <c r="BYZ25" s="1370">
        <v>0.60799999999999998</v>
      </c>
      <c r="BZA25" s="1370">
        <v>0.59699999999999998</v>
      </c>
      <c r="BZB25" s="52">
        <v>0.77700000000000002</v>
      </c>
      <c r="BZC25" s="1370">
        <v>0.59699999999999998</v>
      </c>
      <c r="BZD25" s="1383">
        <v>0.33100000000000002</v>
      </c>
      <c r="BZE25" s="1320">
        <v>0.6</v>
      </c>
      <c r="BZF25" s="1370">
        <v>0.59699999999999998</v>
      </c>
      <c r="BZG25" s="1370">
        <v>0.82699999999999996</v>
      </c>
      <c r="BZH25" s="1370">
        <v>0.81200000000000006</v>
      </c>
      <c r="BZI25" s="1583">
        <v>0.74</v>
      </c>
      <c r="BZJ25" s="1370">
        <v>0.72799999999999998</v>
      </c>
      <c r="BZK25" s="1320">
        <v>0.6</v>
      </c>
      <c r="BZL25" s="1370">
        <v>0.59699999999999998</v>
      </c>
      <c r="BZM25" s="107">
        <v>0.73199999999999998</v>
      </c>
      <c r="BZN25" s="1320">
        <v>0.6</v>
      </c>
      <c r="BZO25" s="1370">
        <v>0.59699999999999998</v>
      </c>
      <c r="BZP25" s="1370">
        <v>0.67700000000000005</v>
      </c>
      <c r="BZQ25" s="1320">
        <v>0.6</v>
      </c>
      <c r="BZR25" s="1370">
        <v>0.59699999999999998</v>
      </c>
      <c r="BZS25" s="36"/>
      <c r="BZT25" s="6">
        <f t="shared" si="48"/>
        <v>-1</v>
      </c>
      <c r="BZU25" s="52">
        <v>0.52700000000000002</v>
      </c>
      <c r="BZV25" s="52">
        <f t="shared" si="49"/>
        <v>0.52700000000000002</v>
      </c>
      <c r="BZW25" s="36"/>
      <c r="BZX25" s="1652">
        <f t="shared" si="50"/>
        <v>-1</v>
      </c>
      <c r="BZY25" s="52">
        <v>0.60399999999999998</v>
      </c>
      <c r="BZZ25" s="52">
        <f t="shared" si="51"/>
        <v>0.60399999999999998</v>
      </c>
      <c r="CAA25" s="36"/>
      <c r="CAB25" s="1652">
        <f t="shared" si="52"/>
        <v>-1</v>
      </c>
      <c r="CAC25" s="52">
        <v>0.53</v>
      </c>
      <c r="CAD25" s="52">
        <f t="shared" si="53"/>
        <v>0.53</v>
      </c>
      <c r="CAE25" s="36"/>
      <c r="CAF25" s="966">
        <f t="shared" si="54"/>
        <v>-1</v>
      </c>
      <c r="CAG25" s="1049"/>
      <c r="CAH25" s="391" t="s">
        <v>3923</v>
      </c>
      <c r="CAI25" s="1107" t="s">
        <v>3924</v>
      </c>
      <c r="CAJ25" s="52" t="str">
        <f t="shared" si="7"/>
        <v>1. Better than baseline</v>
      </c>
      <c r="CAK25" s="52" t="str">
        <f t="shared" si="8"/>
        <v>2. Within 10% deviation from baseline</v>
      </c>
      <c r="CAL25" s="52" t="str">
        <f t="shared" si="9"/>
        <v xml:space="preserve">1. Better than baseline </v>
      </c>
      <c r="CAM25" s="52" t="str">
        <f t="shared" si="10"/>
        <v xml:space="preserve">1. Better than baseline </v>
      </c>
      <c r="CAN25" s="52" t="str">
        <f t="shared" si="11"/>
        <v xml:space="preserve">1. Better than baseline </v>
      </c>
      <c r="CAO25" s="52" t="str">
        <f t="shared" si="12"/>
        <v>3. Missing baseline</v>
      </c>
      <c r="CAP25" s="52" t="str">
        <f t="shared" si="13"/>
        <v xml:space="preserve">1. Better than baseline </v>
      </c>
      <c r="CAQ25" s="58" t="str">
        <f t="shared" si="14"/>
        <v>3. Missing baseline</v>
      </c>
      <c r="CAR25" s="52" t="str">
        <f t="shared" si="15"/>
        <v xml:space="preserve">1. Better than baseline </v>
      </c>
      <c r="CAS25" s="52" t="str">
        <f t="shared" si="16"/>
        <v xml:space="preserve">1. Better than baseline </v>
      </c>
      <c r="CAT25" s="52" t="str">
        <f t="shared" si="17"/>
        <v xml:space="preserve">1. Better than baseline </v>
      </c>
      <c r="CAU25" s="1383" t="str">
        <f t="shared" si="18"/>
        <v xml:space="preserve">1. Better than baseline </v>
      </c>
      <c r="CAV25" s="1383" t="str">
        <f t="shared" si="19"/>
        <v xml:space="preserve">1. Better than baseline </v>
      </c>
      <c r="CAW25" s="1383" t="str">
        <f t="shared" si="20"/>
        <v xml:space="preserve">1. Better than baseline </v>
      </c>
      <c r="CAX25" s="1383" t="str">
        <f t="shared" si="21"/>
        <v xml:space="preserve">1. Better than baseline </v>
      </c>
    </row>
    <row r="26" spans="1:2237" ht="44" thickBot="1" x14ac:dyDescent="0.35">
      <c r="A26" s="119" t="s">
        <v>3910</v>
      </c>
      <c r="B26" s="126" t="s">
        <v>3910</v>
      </c>
      <c r="C26" s="126" t="s">
        <v>3326</v>
      </c>
      <c r="D26" s="902">
        <v>24</v>
      </c>
      <c r="E26" s="53" t="s">
        <v>3922</v>
      </c>
      <c r="F26" s="122" t="s">
        <v>3927</v>
      </c>
      <c r="G26" s="113" t="s">
        <v>18</v>
      </c>
      <c r="H26" s="121" t="s">
        <v>18</v>
      </c>
      <c r="I26" s="1604" t="s">
        <v>3927</v>
      </c>
      <c r="J26" s="1006" t="s">
        <v>3928</v>
      </c>
      <c r="K26" s="53">
        <v>1.3</v>
      </c>
      <c r="L26" s="53">
        <v>0.86</v>
      </c>
      <c r="M26" s="53"/>
      <c r="N26" s="53"/>
      <c r="O26" s="53"/>
      <c r="P26" s="56"/>
      <c r="Q26" s="66"/>
      <c r="R26" s="53">
        <v>0.86</v>
      </c>
      <c r="S26" s="913"/>
      <c r="T26" s="913"/>
      <c r="U26" s="53"/>
      <c r="V26" s="1051"/>
      <c r="W26" s="884"/>
      <c r="X26" s="884"/>
      <c r="Y26" s="56"/>
      <c r="Z26" s="884">
        <v>0.83599999999999997</v>
      </c>
      <c r="AA26" s="56"/>
      <c r="AB26" s="56">
        <v>0.94</v>
      </c>
      <c r="AC26" s="1152">
        <v>0.92600000000000005</v>
      </c>
      <c r="AD26" s="250">
        <v>0.91900000000000004</v>
      </c>
      <c r="AE26" s="973">
        <v>0.94</v>
      </c>
      <c r="AF26" s="973"/>
      <c r="AG26" s="973"/>
      <c r="AH26" s="53">
        <v>0.86</v>
      </c>
      <c r="AI26" s="53"/>
      <c r="AJ26" s="53"/>
      <c r="AK26" s="53"/>
      <c r="AL26" s="53"/>
      <c r="AM26" s="53"/>
      <c r="AN26" s="53"/>
      <c r="AO26" s="53">
        <v>0.86</v>
      </c>
      <c r="AP26" s="53"/>
      <c r="AQ26" s="53"/>
      <c r="AR26" s="27"/>
      <c r="AS26" s="53"/>
      <c r="AT26" s="53"/>
      <c r="AU26" s="53">
        <v>1.2</v>
      </c>
      <c r="AV26" s="53"/>
      <c r="AW26" s="53">
        <v>0.86</v>
      </c>
      <c r="AX26" s="53"/>
      <c r="AY26" s="27"/>
      <c r="AZ26" s="27"/>
      <c r="BA26" s="221"/>
      <c r="BB26" s="27"/>
      <c r="BC26" s="27"/>
      <c r="BD26" s="27"/>
      <c r="BE26" s="27"/>
      <c r="BF26" s="27">
        <v>0.86</v>
      </c>
      <c r="BG26" s="27"/>
      <c r="BH26" s="27"/>
      <c r="BI26" s="53"/>
      <c r="BJ26" s="53"/>
      <c r="BK26" s="27"/>
      <c r="BL26" s="27"/>
      <c r="BM26" s="27"/>
      <c r="BN26" s="27"/>
      <c r="BO26" s="27"/>
      <c r="BP26" s="53">
        <v>0.86</v>
      </c>
      <c r="BQ26" s="27"/>
      <c r="BR26" s="27"/>
      <c r="BS26" s="27"/>
      <c r="BT26" s="27"/>
      <c r="BU26" s="27"/>
      <c r="BV26" s="27"/>
      <c r="BW26" s="27"/>
      <c r="BX26" s="27"/>
      <c r="BY26" s="27"/>
      <c r="BZ26" s="972">
        <v>1.39</v>
      </c>
      <c r="CA26" s="390"/>
      <c r="CB26" s="972"/>
      <c r="CC26" s="27">
        <v>0.86</v>
      </c>
      <c r="CD26" s="972"/>
      <c r="CE26" s="972"/>
      <c r="CF26" s="972"/>
      <c r="CG26" s="972"/>
      <c r="CH26" s="972"/>
      <c r="CI26" s="27">
        <v>0.94599999999999995</v>
      </c>
      <c r="CJ26" s="27"/>
      <c r="CK26" s="27"/>
      <c r="CL26" s="27"/>
      <c r="CM26" s="27">
        <v>0.86</v>
      </c>
      <c r="CN26" s="27"/>
      <c r="CO26" s="27"/>
      <c r="CP26" s="27">
        <v>0.94099999999999995</v>
      </c>
      <c r="CQ26" s="27"/>
      <c r="CR26" s="27"/>
      <c r="CS26" s="27">
        <v>0.93200000000000005</v>
      </c>
      <c r="CT26" s="27">
        <v>0.92400000000000004</v>
      </c>
      <c r="CU26" s="27"/>
      <c r="CV26" s="53">
        <v>0.86</v>
      </c>
      <c r="CW26" s="191">
        <v>1.33</v>
      </c>
      <c r="CX26" s="53">
        <v>0.93300000000000005</v>
      </c>
      <c r="CY26" s="53"/>
      <c r="CZ26" s="53"/>
      <c r="DA26" s="53"/>
      <c r="DB26" s="53"/>
      <c r="DC26" s="53">
        <v>0.93300000000000005</v>
      </c>
      <c r="DD26" s="53">
        <v>0.92400000000000004</v>
      </c>
      <c r="DE26" s="53">
        <v>0.92100000000000004</v>
      </c>
      <c r="DF26" s="53">
        <v>0.92800000000000005</v>
      </c>
      <c r="DG26" s="53">
        <v>0.86</v>
      </c>
      <c r="DH26" s="53"/>
      <c r="DI26" s="53">
        <v>0.92100000000000004</v>
      </c>
      <c r="DJ26" s="53">
        <v>0.91100000000000003</v>
      </c>
      <c r="DK26" s="875"/>
      <c r="DL26" s="53">
        <v>0.92</v>
      </c>
      <c r="DM26" s="53">
        <v>0.89900000000000002</v>
      </c>
      <c r="DN26" s="53">
        <v>0.92400000000000004</v>
      </c>
      <c r="DO26" s="53">
        <v>0.92500000000000004</v>
      </c>
      <c r="DP26" s="53">
        <v>0.92500000000000004</v>
      </c>
      <c r="DQ26" s="896"/>
      <c r="DR26" s="53">
        <v>0.91200000000000003</v>
      </c>
      <c r="DS26" s="53">
        <v>0.92100000000000004</v>
      </c>
      <c r="DT26" s="53">
        <v>0.89500000000000002</v>
      </c>
      <c r="DU26" s="53">
        <v>0.92700000000000005</v>
      </c>
      <c r="DV26" s="53">
        <v>0.86</v>
      </c>
      <c r="DW26" s="53">
        <v>0.90900000000000003</v>
      </c>
      <c r="DX26" s="53">
        <v>0.93600000000000005</v>
      </c>
      <c r="DY26" s="53">
        <v>0.91</v>
      </c>
      <c r="DZ26" s="53">
        <v>0.92800000000000005</v>
      </c>
      <c r="EA26" s="53">
        <v>0.80200000000000005</v>
      </c>
      <c r="EB26" s="53">
        <v>0.89</v>
      </c>
      <c r="EC26" s="910">
        <v>1.1100000000000001</v>
      </c>
      <c r="ED26" s="27">
        <v>0.89600000000000002</v>
      </c>
      <c r="EE26" s="27">
        <v>0.871</v>
      </c>
      <c r="EF26" s="27">
        <v>0.84599999999999997</v>
      </c>
      <c r="EG26" s="27">
        <v>0.84499999999999997</v>
      </c>
      <c r="EH26" s="53">
        <v>1.3</v>
      </c>
      <c r="EI26" s="1047"/>
      <c r="EJ26" s="53">
        <v>0.86</v>
      </c>
      <c r="EK26" s="27">
        <v>0.874</v>
      </c>
      <c r="EL26" s="984">
        <v>0.87</v>
      </c>
      <c r="EM26" s="27">
        <v>0.875</v>
      </c>
      <c r="EN26" s="27">
        <v>0.85099999999999998</v>
      </c>
      <c r="EO26" s="27">
        <v>0.85799999999999998</v>
      </c>
      <c r="EP26" s="53">
        <v>0.86</v>
      </c>
      <c r="EQ26" s="53">
        <v>0.84399999999999997</v>
      </c>
      <c r="ER26" s="1047"/>
      <c r="ES26" s="53">
        <v>0.88</v>
      </c>
      <c r="ET26" s="53">
        <v>0.84</v>
      </c>
      <c r="EU26" s="27">
        <v>0.84599999999999997</v>
      </c>
      <c r="EV26" s="53">
        <v>0.85599999999999998</v>
      </c>
      <c r="EW26" s="1042">
        <v>0.84</v>
      </c>
      <c r="EX26" s="53">
        <v>0.84899999999999998</v>
      </c>
      <c r="EY26" s="53">
        <v>0.86</v>
      </c>
      <c r="EZ26" s="53"/>
      <c r="FA26" s="53">
        <v>0.84799999999999998</v>
      </c>
      <c r="FB26" s="53">
        <v>0.87</v>
      </c>
      <c r="FC26" s="53">
        <v>0.85799999999999998</v>
      </c>
      <c r="FD26" s="53">
        <v>0.85299999999999998</v>
      </c>
      <c r="FE26" s="1037"/>
      <c r="FF26" s="53">
        <v>0.87</v>
      </c>
      <c r="FG26" s="53">
        <v>0.85199999999999998</v>
      </c>
      <c r="FH26" s="1037"/>
      <c r="FI26" s="1025">
        <v>0.873</v>
      </c>
      <c r="FJ26" s="1037"/>
      <c r="FK26" s="53">
        <v>0.873</v>
      </c>
      <c r="FL26" s="53">
        <v>0.84899999999999998</v>
      </c>
      <c r="FM26" s="53">
        <v>1.3</v>
      </c>
      <c r="FN26" s="1047"/>
      <c r="FO26" s="53">
        <v>0.86</v>
      </c>
      <c r="FP26" s="53">
        <v>0.86899999999999999</v>
      </c>
      <c r="FQ26" s="53">
        <v>0.89300000000000002</v>
      </c>
      <c r="FR26" s="53">
        <v>0.88900000000000001</v>
      </c>
      <c r="FS26" s="53">
        <v>1.3</v>
      </c>
      <c r="FT26" s="1047"/>
      <c r="FU26" s="53">
        <v>0.86</v>
      </c>
      <c r="FV26" s="53">
        <v>0.879</v>
      </c>
      <c r="FW26" s="53">
        <v>0.873</v>
      </c>
      <c r="FX26" s="53">
        <v>0.88300000000000001</v>
      </c>
      <c r="FY26" s="53">
        <v>0.88100000000000001</v>
      </c>
      <c r="FZ26" s="53">
        <v>0.871</v>
      </c>
      <c r="GA26" s="53">
        <v>0.86899999999999999</v>
      </c>
      <c r="GB26" s="53">
        <v>0.85299999999999998</v>
      </c>
      <c r="GC26" s="53">
        <v>0.85699999999999998</v>
      </c>
      <c r="GD26" s="53">
        <v>0.84599999999999997</v>
      </c>
      <c r="GE26" s="53"/>
      <c r="GF26" s="53"/>
      <c r="GG26" s="53"/>
      <c r="GH26" s="894">
        <f t="shared" si="22"/>
        <v>-1</v>
      </c>
      <c r="GI26" s="1042">
        <v>1.3</v>
      </c>
      <c r="GJ26" s="913">
        <v>0.96</v>
      </c>
      <c r="GK26" s="913"/>
      <c r="GL26" s="913"/>
      <c r="GM26" s="913"/>
      <c r="GN26" s="913"/>
      <c r="GO26" s="53">
        <v>0.96</v>
      </c>
      <c r="GP26" s="913"/>
      <c r="GQ26" s="913"/>
      <c r="GR26" s="53"/>
      <c r="GS26" s="53"/>
      <c r="GT26" s="27"/>
      <c r="GU26" s="27"/>
      <c r="GV26" s="27"/>
      <c r="GW26" s="53"/>
      <c r="GX26" s="53"/>
      <c r="GY26" s="53">
        <v>1.052</v>
      </c>
      <c r="GZ26" s="53"/>
      <c r="HA26" s="53">
        <v>0.96</v>
      </c>
      <c r="HB26" s="53"/>
      <c r="HC26" s="53"/>
      <c r="HD26" s="53"/>
      <c r="HE26" s="53"/>
      <c r="HF26" s="53"/>
      <c r="HG26" s="53">
        <v>0.96</v>
      </c>
      <c r="HH26" s="53"/>
      <c r="HI26" s="53"/>
      <c r="HJ26" s="53">
        <v>1.504</v>
      </c>
      <c r="HK26" s="53">
        <v>0.96</v>
      </c>
      <c r="HL26" s="53"/>
      <c r="HM26" s="53"/>
      <c r="HN26" s="53"/>
      <c r="HO26" s="53">
        <v>1.25</v>
      </c>
      <c r="HP26" s="53"/>
      <c r="HQ26" s="53"/>
      <c r="HR26" s="53"/>
      <c r="HS26" s="53">
        <v>0.96</v>
      </c>
      <c r="HT26" s="53"/>
      <c r="HU26" s="53"/>
      <c r="HV26" s="27"/>
      <c r="HW26" s="27"/>
      <c r="HX26" s="27"/>
      <c r="HY26" s="27"/>
      <c r="HZ26" s="191">
        <v>1.34</v>
      </c>
      <c r="IA26" s="221"/>
      <c r="IB26" s="27">
        <v>0.96</v>
      </c>
      <c r="IC26" s="53"/>
      <c r="ID26" s="27"/>
      <c r="IE26" s="27"/>
      <c r="IF26" s="27"/>
      <c r="IG26" s="27"/>
      <c r="IH26" s="27"/>
      <c r="II26" s="27"/>
      <c r="IJ26" s="27"/>
      <c r="IK26" s="53">
        <v>0.96</v>
      </c>
      <c r="IL26" s="27"/>
      <c r="IM26" s="27"/>
      <c r="IN26" s="27"/>
      <c r="IO26" s="27"/>
      <c r="IP26" s="977">
        <v>1.31</v>
      </c>
      <c r="IQ26" s="977"/>
      <c r="IR26" s="977"/>
      <c r="IS26" s="977"/>
      <c r="IT26" s="977"/>
      <c r="IU26" s="977"/>
      <c r="IV26" s="1042">
        <v>0.96</v>
      </c>
      <c r="IW26" s="1042"/>
      <c r="IX26" s="1042"/>
      <c r="IY26" s="380">
        <f t="shared" si="61"/>
        <v>-1</v>
      </c>
      <c r="IZ26" s="1042">
        <v>1.3</v>
      </c>
      <c r="JA26" s="913">
        <v>0.96</v>
      </c>
      <c r="JB26" s="913"/>
      <c r="JC26" s="913"/>
      <c r="JD26" s="913"/>
      <c r="JE26" s="913"/>
      <c r="JF26" s="913"/>
      <c r="JG26" s="913"/>
      <c r="JH26" s="913">
        <v>0.96</v>
      </c>
      <c r="JI26" s="913"/>
      <c r="JJ26" s="913"/>
      <c r="JK26" s="53"/>
      <c r="JL26" s="913"/>
      <c r="JM26" s="53"/>
      <c r="JN26" s="53"/>
      <c r="JO26" s="913"/>
      <c r="JP26" s="913"/>
      <c r="JQ26" s="53"/>
      <c r="JR26" s="53">
        <v>1.0349999999999999</v>
      </c>
      <c r="JS26" s="53"/>
      <c r="JT26" s="53"/>
      <c r="JU26" s="53"/>
      <c r="JV26" s="53"/>
      <c r="JW26" s="53">
        <v>0.96</v>
      </c>
      <c r="JX26" s="53"/>
      <c r="JY26" s="53"/>
      <c r="JZ26" s="53"/>
      <c r="KA26" s="53"/>
      <c r="KB26" s="53"/>
      <c r="KC26" s="53"/>
      <c r="KD26" s="53">
        <v>0.96</v>
      </c>
      <c r="KE26" s="53"/>
      <c r="KF26" s="53"/>
      <c r="KG26" s="53"/>
      <c r="KH26" s="53"/>
      <c r="KI26" s="53"/>
      <c r="KJ26" s="53"/>
      <c r="KK26" s="53">
        <v>1.27</v>
      </c>
      <c r="KL26" s="53"/>
      <c r="KM26" s="53">
        <v>0.96</v>
      </c>
      <c r="KN26" s="53"/>
      <c r="KO26" s="53"/>
      <c r="KP26" s="53"/>
      <c r="KQ26" s="27"/>
      <c r="KR26" s="27"/>
      <c r="KS26" s="27"/>
      <c r="KT26" s="27"/>
      <c r="KU26" s="27"/>
      <c r="KV26" s="27">
        <v>0.96</v>
      </c>
      <c r="KW26" s="53"/>
      <c r="KX26" s="27"/>
      <c r="KY26" s="221">
        <v>1.21</v>
      </c>
      <c r="KZ26" s="27"/>
      <c r="LA26" s="27"/>
      <c r="LB26" s="27"/>
      <c r="LC26" s="27"/>
      <c r="LD26" s="27"/>
      <c r="LE26" s="53">
        <v>0.96</v>
      </c>
      <c r="LF26" s="27"/>
      <c r="LG26" s="27"/>
      <c r="LH26" s="27"/>
      <c r="LI26" s="27"/>
      <c r="LJ26" s="27"/>
      <c r="LK26" s="27"/>
      <c r="LL26" s="27"/>
      <c r="LM26" s="27"/>
      <c r="LN26" s="27"/>
      <c r="LO26" s="27"/>
      <c r="LP26" s="27"/>
      <c r="LQ26" s="27">
        <v>1.33</v>
      </c>
      <c r="LR26" s="53">
        <v>0.96</v>
      </c>
      <c r="LS26" s="53"/>
      <c r="LT26" s="913"/>
      <c r="LU26" s="53"/>
      <c r="LV26" s="385">
        <v>1.21</v>
      </c>
      <c r="LW26" s="1025"/>
      <c r="LX26" s="1025"/>
      <c r="LY26" s="53"/>
      <c r="LZ26" s="53"/>
      <c r="MA26" s="191">
        <v>1.37</v>
      </c>
      <c r="MB26" s="27"/>
      <c r="MC26" s="53">
        <v>0.96</v>
      </c>
      <c r="MD26" s="1042"/>
      <c r="ME26" s="913"/>
      <c r="MF26" s="53"/>
      <c r="MG26" s="53"/>
      <c r="MH26" s="27"/>
      <c r="MI26" s="27"/>
      <c r="MJ26" s="27"/>
      <c r="MK26" s="27"/>
      <c r="ML26" s="27"/>
      <c r="MM26" s="221">
        <v>1.32</v>
      </c>
      <c r="MN26" s="53"/>
      <c r="MO26" s="53">
        <v>0.96</v>
      </c>
      <c r="MP26" s="53"/>
      <c r="MQ26" s="53"/>
      <c r="MR26" s="53"/>
      <c r="MS26" s="53"/>
      <c r="MT26" s="53"/>
      <c r="MU26" s="53">
        <v>1.0309999999999999</v>
      </c>
      <c r="MV26" s="875"/>
      <c r="MW26" s="53">
        <v>1.026</v>
      </c>
      <c r="MX26" s="875"/>
      <c r="MY26" s="53">
        <v>1.0209999999999999</v>
      </c>
      <c r="MZ26" s="53">
        <v>1.028</v>
      </c>
      <c r="NA26" s="53">
        <v>0.96</v>
      </c>
      <c r="NB26" s="53">
        <v>1.0169999999999999</v>
      </c>
      <c r="NC26" s="875"/>
      <c r="ND26" s="1025">
        <v>1.036</v>
      </c>
      <c r="NE26" s="1025">
        <v>1.0309999999999999</v>
      </c>
      <c r="NF26" s="53">
        <v>1.024</v>
      </c>
      <c r="NG26" s="53">
        <v>1.0289999999999999</v>
      </c>
      <c r="NH26" s="53">
        <v>1.016</v>
      </c>
      <c r="NI26" s="53">
        <v>1.0349999999999999</v>
      </c>
      <c r="NJ26" s="53"/>
      <c r="NK26" s="53">
        <v>1.0169999999999999</v>
      </c>
      <c r="NL26" s="53"/>
      <c r="NM26" s="53"/>
      <c r="NN26" s="53"/>
      <c r="NO26" s="53">
        <v>0.96</v>
      </c>
      <c r="NP26" s="53">
        <v>1.028</v>
      </c>
      <c r="NQ26" s="53">
        <v>1.034</v>
      </c>
      <c r="NR26" s="53">
        <v>1.0349999999999999</v>
      </c>
      <c r="NS26" s="53"/>
      <c r="NT26" s="53">
        <v>1.036</v>
      </c>
      <c r="NU26" s="53">
        <v>1.018</v>
      </c>
      <c r="NV26" s="53">
        <v>0.95899999999999996</v>
      </c>
      <c r="NW26" s="53">
        <v>0.95099999999999996</v>
      </c>
      <c r="NX26" s="896"/>
      <c r="NY26" s="53">
        <v>0.95499999999999996</v>
      </c>
      <c r="NZ26" s="53">
        <v>0.94199999999999995</v>
      </c>
      <c r="OA26" s="27">
        <v>0.93</v>
      </c>
      <c r="OB26" s="53">
        <v>1.3</v>
      </c>
      <c r="OC26" s="1047"/>
      <c r="OD26" s="53">
        <v>0.96</v>
      </c>
      <c r="OE26" s="53">
        <v>0.93100000000000005</v>
      </c>
      <c r="OF26" s="53">
        <v>0.93</v>
      </c>
      <c r="OG26" s="53">
        <v>0.92800000000000005</v>
      </c>
      <c r="OH26" s="390">
        <v>0.93899999999999995</v>
      </c>
      <c r="OI26" s="53">
        <v>0.93300000000000005</v>
      </c>
      <c r="OJ26" s="53">
        <v>0.93600000000000005</v>
      </c>
      <c r="OK26" s="53">
        <v>0.93300000000000005</v>
      </c>
      <c r="OL26" s="53">
        <v>0.95099999999999996</v>
      </c>
      <c r="OM26" s="1047"/>
      <c r="ON26" s="53">
        <v>0.95</v>
      </c>
      <c r="OO26" s="53">
        <v>0.93</v>
      </c>
      <c r="OP26" s="53">
        <v>0.93799999999999994</v>
      </c>
      <c r="OQ26" s="53">
        <v>0.92800000000000005</v>
      </c>
      <c r="OR26" s="53">
        <v>0.93799999999999994</v>
      </c>
      <c r="OS26" s="53">
        <v>0.94299999999999995</v>
      </c>
      <c r="OT26" s="53">
        <v>0.94099999999999995</v>
      </c>
      <c r="OU26" s="53">
        <v>0.94799999999999995</v>
      </c>
      <c r="OV26" s="53">
        <v>0.97</v>
      </c>
      <c r="OW26" s="53">
        <v>0.93799999999999994</v>
      </c>
      <c r="OX26" s="53">
        <v>0.94499999999999995</v>
      </c>
      <c r="OY26" s="53">
        <v>0.94599999999999995</v>
      </c>
      <c r="OZ26" s="53">
        <v>0.93899999999999995</v>
      </c>
      <c r="PA26" s="53">
        <v>0.94199999999999995</v>
      </c>
      <c r="PB26" s="53">
        <v>0.94099999999999995</v>
      </c>
      <c r="PC26" s="53">
        <v>1.3</v>
      </c>
      <c r="PD26" s="1047"/>
      <c r="PE26" s="53">
        <v>0.96</v>
      </c>
      <c r="PF26" s="53">
        <v>0.95399999999999996</v>
      </c>
      <c r="PG26" s="53">
        <v>0.93899999999999995</v>
      </c>
      <c r="PH26" s="53">
        <v>0.94199999999999995</v>
      </c>
      <c r="PI26" s="1047"/>
      <c r="PJ26" s="53">
        <v>1.3</v>
      </c>
      <c r="PK26" s="1047"/>
      <c r="PL26" s="53">
        <v>0.96</v>
      </c>
      <c r="PM26" s="53">
        <v>0.94199999999999995</v>
      </c>
      <c r="PN26" s="53">
        <v>0.94499999999999995</v>
      </c>
      <c r="PO26" s="53"/>
      <c r="PP26" s="53">
        <v>0.95199999999999996</v>
      </c>
      <c r="PQ26" s="53">
        <v>0.96699999999999997</v>
      </c>
      <c r="PR26" s="1038"/>
      <c r="PS26" s="53">
        <v>0.95199999999999996</v>
      </c>
      <c r="PT26" s="53">
        <v>0.76900000000000002</v>
      </c>
      <c r="PU26" s="53">
        <v>0.94199999999999995</v>
      </c>
      <c r="PV26" s="53">
        <v>0.96599999999999997</v>
      </c>
      <c r="PW26" s="1047"/>
      <c r="PX26" s="53"/>
      <c r="PY26" s="53"/>
      <c r="PZ26" s="1047">
        <v>1.18</v>
      </c>
      <c r="QA26" s="1047"/>
      <c r="QB26" s="894">
        <f t="shared" si="23"/>
        <v>-1</v>
      </c>
      <c r="QC26" s="53">
        <v>1.3</v>
      </c>
      <c r="QD26" s="913">
        <v>0.91</v>
      </c>
      <c r="QE26" s="913"/>
      <c r="QF26" s="913"/>
      <c r="QG26" s="913"/>
      <c r="QH26" s="913"/>
      <c r="QI26" s="913"/>
      <c r="QJ26" s="204">
        <v>0.91</v>
      </c>
      <c r="QK26" s="204"/>
      <c r="QL26" s="204"/>
      <c r="QM26" s="1025"/>
      <c r="QN26" s="1025"/>
      <c r="QO26" s="1025"/>
      <c r="QP26" s="390"/>
      <c r="QQ26" s="1025"/>
      <c r="QR26" s="1025"/>
      <c r="QS26" s="376"/>
      <c r="QT26" s="626"/>
      <c r="QU26" s="376"/>
      <c r="QV26" s="376"/>
      <c r="QW26" s="53">
        <v>0.91</v>
      </c>
      <c r="QX26" s="53"/>
      <c r="QY26" s="53"/>
      <c r="QZ26" s="53"/>
      <c r="RA26" s="53"/>
      <c r="RB26" s="53"/>
      <c r="RC26" s="53"/>
      <c r="RD26" s="53">
        <v>0.91</v>
      </c>
      <c r="RE26" s="53"/>
      <c r="RF26" s="53"/>
      <c r="RG26" s="53"/>
      <c r="RH26" s="53"/>
      <c r="RI26" s="53"/>
      <c r="RJ26" s="53"/>
      <c r="RK26" s="53"/>
      <c r="RL26" s="53"/>
      <c r="RM26" s="53">
        <v>0.91</v>
      </c>
      <c r="RN26" s="53"/>
      <c r="RO26" s="191">
        <v>1.29</v>
      </c>
      <c r="RP26" s="53"/>
      <c r="RQ26" s="27"/>
      <c r="RR26" s="27"/>
      <c r="RS26" s="27"/>
      <c r="RT26" s="27"/>
      <c r="RU26" s="27"/>
      <c r="RV26" s="27">
        <v>0.91</v>
      </c>
      <c r="RW26" s="53"/>
      <c r="RX26" s="27"/>
      <c r="RY26" s="27"/>
      <c r="RZ26" s="221">
        <v>1.31</v>
      </c>
      <c r="SA26" s="27"/>
      <c r="SB26" s="27"/>
      <c r="SC26" s="27"/>
      <c r="SD26" s="27"/>
      <c r="SE26" s="27"/>
      <c r="SF26" s="53">
        <v>0.91</v>
      </c>
      <c r="SG26" s="27"/>
      <c r="SH26" s="27"/>
      <c r="SI26" s="27"/>
      <c r="SJ26" s="27"/>
      <c r="SK26" s="27"/>
      <c r="SL26" s="27"/>
      <c r="SM26" s="27"/>
      <c r="SN26" s="27"/>
      <c r="SO26" s="27"/>
      <c r="SP26" s="27"/>
      <c r="SQ26" s="27">
        <v>1.32</v>
      </c>
      <c r="SR26" s="53">
        <v>0.91</v>
      </c>
      <c r="SS26" s="27"/>
      <c r="ST26" s="27"/>
      <c r="SU26" s="27"/>
      <c r="SV26" s="27"/>
      <c r="SW26" s="27"/>
      <c r="SX26" s="27"/>
      <c r="SY26" s="27"/>
      <c r="SZ26" s="221">
        <v>1.36</v>
      </c>
      <c r="TA26" s="53"/>
      <c r="TB26" s="53"/>
      <c r="TC26" s="53">
        <v>0.91</v>
      </c>
      <c r="TD26" s="27"/>
      <c r="TE26" s="53"/>
      <c r="TF26" s="53"/>
      <c r="TG26" s="191">
        <v>1.29</v>
      </c>
      <c r="TH26" s="27"/>
      <c r="TI26" s="53"/>
      <c r="TJ26" s="27"/>
      <c r="TK26" s="53"/>
      <c r="TL26" s="376"/>
      <c r="TM26" s="53">
        <v>0.91</v>
      </c>
      <c r="TN26" s="53"/>
      <c r="TO26" s="53"/>
      <c r="TP26" s="53"/>
      <c r="TQ26" s="53"/>
      <c r="TR26" s="53"/>
      <c r="TS26" s="53"/>
      <c r="TT26" s="53"/>
      <c r="TU26" s="53"/>
      <c r="TV26" s="53"/>
      <c r="TW26" s="53"/>
      <c r="TX26" s="875">
        <v>1.39</v>
      </c>
      <c r="TY26" s="53">
        <v>0.91</v>
      </c>
      <c r="TZ26" s="53"/>
      <c r="UA26" s="53"/>
      <c r="UB26" s="53"/>
      <c r="UC26" s="53"/>
      <c r="UD26" s="53"/>
      <c r="UE26" s="53"/>
      <c r="UF26" s="53"/>
      <c r="UG26" s="910">
        <v>1.21</v>
      </c>
      <c r="UH26" s="27"/>
      <c r="UI26" s="910">
        <v>1.36</v>
      </c>
      <c r="UJ26" s="910"/>
      <c r="UK26" s="910"/>
      <c r="UL26" s="53">
        <v>0.91</v>
      </c>
      <c r="UM26" s="390"/>
      <c r="UN26" s="390"/>
      <c r="UO26" s="390"/>
      <c r="UP26" s="390"/>
      <c r="UQ26" s="390"/>
      <c r="UR26" s="390"/>
      <c r="US26" s="896">
        <v>1.17</v>
      </c>
      <c r="UT26" s="53">
        <v>0.96799999999999997</v>
      </c>
      <c r="UU26" s="53">
        <v>0.96899999999999997</v>
      </c>
      <c r="UV26" s="53">
        <v>0.94</v>
      </c>
      <c r="UW26" s="53">
        <v>0.93700000000000006</v>
      </c>
      <c r="UX26" s="53">
        <v>1.3</v>
      </c>
      <c r="UY26" s="1047"/>
      <c r="UZ26" s="53">
        <v>0.91</v>
      </c>
      <c r="VA26" s="53">
        <v>0.93799999999999994</v>
      </c>
      <c r="VB26" s="53">
        <v>0.95699999999999996</v>
      </c>
      <c r="VC26" s="27">
        <v>0.94299999999999995</v>
      </c>
      <c r="VD26" s="27">
        <v>1.0009999999999999</v>
      </c>
      <c r="VE26" s="53">
        <v>0.95199999999999996</v>
      </c>
      <c r="VF26" s="53">
        <v>0.94399999999999995</v>
      </c>
      <c r="VG26" s="1047"/>
      <c r="VH26" s="53">
        <v>0.93300000000000005</v>
      </c>
      <c r="VI26" s="53">
        <v>0.93300000000000005</v>
      </c>
      <c r="VJ26" s="1047"/>
      <c r="VK26" s="53">
        <v>0.93700000000000006</v>
      </c>
      <c r="VL26" s="53">
        <v>0.94</v>
      </c>
      <c r="VM26" s="53">
        <v>0.96</v>
      </c>
      <c r="VN26" s="53">
        <v>0.99</v>
      </c>
      <c r="VO26" s="53">
        <v>0.94</v>
      </c>
      <c r="VP26" s="53">
        <v>0.95799999999999996</v>
      </c>
      <c r="VQ26" s="53">
        <v>0.95</v>
      </c>
      <c r="VR26" s="53">
        <v>0.95599999999999996</v>
      </c>
      <c r="VS26" s="53">
        <v>0.98</v>
      </c>
      <c r="VT26" s="27">
        <v>0.96499999999999997</v>
      </c>
      <c r="VU26" s="53">
        <v>0.95</v>
      </c>
      <c r="VV26" s="53">
        <v>0.96199999999999997</v>
      </c>
      <c r="VW26" s="53">
        <v>0.95399999999999996</v>
      </c>
      <c r="VX26" s="53">
        <v>0.95299999999999996</v>
      </c>
      <c r="VY26" s="53">
        <v>0.95399999999999996</v>
      </c>
      <c r="VZ26" s="1047"/>
      <c r="WA26" s="53">
        <v>1.3</v>
      </c>
      <c r="WB26" s="1047"/>
      <c r="WC26" s="53">
        <v>0.91</v>
      </c>
      <c r="WD26" s="53">
        <v>0.95699999999999996</v>
      </c>
      <c r="WE26" s="1047"/>
      <c r="WF26" s="53">
        <v>0.96099999999999997</v>
      </c>
      <c r="WG26" s="53">
        <v>0.96499999999999997</v>
      </c>
      <c r="WH26" s="53">
        <v>1.3</v>
      </c>
      <c r="WI26" s="1047"/>
      <c r="WJ26" s="53">
        <v>0.91</v>
      </c>
      <c r="WK26" s="53">
        <v>0.97499999999999998</v>
      </c>
      <c r="WL26" s="53">
        <v>0.95899999999999996</v>
      </c>
      <c r="WM26" s="53">
        <v>0.97299999999999998</v>
      </c>
      <c r="WN26" s="53">
        <v>0.95799999999999996</v>
      </c>
      <c r="WO26" s="1038"/>
      <c r="WP26" s="53">
        <v>0.98399999999999999</v>
      </c>
      <c r="WQ26" s="53">
        <v>0.97099999999999997</v>
      </c>
      <c r="WR26" s="53">
        <v>0.95499999999999996</v>
      </c>
      <c r="WS26" s="53">
        <v>0.96699999999999997</v>
      </c>
      <c r="WT26" s="53"/>
      <c r="WU26" s="53"/>
      <c r="WV26" s="53"/>
      <c r="WW26" s="53"/>
      <c r="WX26" s="894">
        <f t="shared" si="24"/>
        <v>-1</v>
      </c>
      <c r="WY26" s="1042">
        <v>1.3</v>
      </c>
      <c r="WZ26" s="913">
        <v>0.91</v>
      </c>
      <c r="XA26" s="913"/>
      <c r="XB26" s="913"/>
      <c r="XC26" s="913"/>
      <c r="XD26" s="53"/>
      <c r="XE26" s="53"/>
      <c r="XF26" s="53">
        <v>0.91</v>
      </c>
      <c r="XG26" s="204"/>
      <c r="XH26" s="204"/>
      <c r="XI26" s="53"/>
      <c r="XJ26" s="53"/>
      <c r="XK26" s="53"/>
      <c r="XL26" s="53"/>
      <c r="XM26" s="53"/>
      <c r="XN26" s="53"/>
      <c r="XO26" s="53">
        <v>1.3680000000000001</v>
      </c>
      <c r="XP26" s="53"/>
      <c r="XQ26" s="53"/>
      <c r="XR26" s="53"/>
      <c r="XS26" s="53">
        <v>0.91</v>
      </c>
      <c r="XT26" s="53"/>
      <c r="XU26" s="53"/>
      <c r="XV26" s="53">
        <v>1.417</v>
      </c>
      <c r="XW26" s="53">
        <v>0.91</v>
      </c>
      <c r="XX26" s="53"/>
      <c r="XY26" s="53"/>
      <c r="XZ26" s="53"/>
      <c r="YA26" s="53">
        <v>0.91</v>
      </c>
      <c r="YB26" s="53"/>
      <c r="YC26" s="53">
        <v>1.28</v>
      </c>
      <c r="YD26" s="53"/>
      <c r="YE26" s="53"/>
      <c r="YF26" s="53"/>
      <c r="YG26" s="53"/>
      <c r="YH26" s="53"/>
      <c r="YI26" s="53">
        <v>0.91</v>
      </c>
      <c r="YJ26" s="53"/>
      <c r="YK26" s="53"/>
      <c r="YL26" s="53"/>
      <c r="YM26" s="27"/>
      <c r="YN26" s="191">
        <v>1.22</v>
      </c>
      <c r="YO26" s="27"/>
      <c r="YP26" s="53"/>
      <c r="YQ26" s="53"/>
      <c r="YR26" s="53"/>
      <c r="YS26" s="27">
        <v>0.91</v>
      </c>
      <c r="YT26" s="27"/>
      <c r="YU26" s="27"/>
      <c r="YV26" s="53"/>
      <c r="YW26" s="27"/>
      <c r="YX26" s="27"/>
      <c r="YY26" s="27"/>
      <c r="YZ26" s="27"/>
      <c r="ZA26" s="27"/>
      <c r="ZB26" s="27"/>
      <c r="ZC26" s="53">
        <v>0.91</v>
      </c>
      <c r="ZD26" s="27"/>
      <c r="ZE26" s="27"/>
      <c r="ZF26" s="27"/>
      <c r="ZG26" s="27"/>
      <c r="ZH26" s="27"/>
      <c r="ZI26" s="27"/>
      <c r="ZJ26" s="972">
        <v>1.26</v>
      </c>
      <c r="ZK26" s="972"/>
      <c r="ZL26" s="385"/>
      <c r="ZM26" s="978"/>
      <c r="ZN26" s="1042">
        <v>0.91</v>
      </c>
      <c r="ZO26" s="972"/>
      <c r="ZP26" s="972"/>
      <c r="ZQ26" s="972"/>
      <c r="ZR26" s="972">
        <v>1.24</v>
      </c>
      <c r="ZS26" s="972"/>
      <c r="ZT26" s="972"/>
      <c r="ZU26" s="972"/>
      <c r="ZV26" s="972"/>
      <c r="ZW26" s="27"/>
      <c r="ZX26" s="972"/>
      <c r="ZY26" s="972"/>
      <c r="ZZ26" s="221">
        <v>1.31</v>
      </c>
      <c r="AAA26" s="53">
        <v>0.91</v>
      </c>
      <c r="AAB26" s="221"/>
      <c r="AAC26" s="221"/>
      <c r="AAD26" s="53"/>
      <c r="AAE26" s="27"/>
      <c r="AAF26" s="27"/>
      <c r="AAG26" s="191">
        <v>1.34</v>
      </c>
      <c r="AAH26" s="27"/>
      <c r="AAI26" s="27"/>
      <c r="AAJ26" s="27"/>
      <c r="AAK26" s="27"/>
      <c r="AAL26" s="53">
        <v>0.91</v>
      </c>
      <c r="AAM26" s="53"/>
      <c r="AAN26" s="53"/>
      <c r="AAO26" s="53"/>
      <c r="AAP26" s="53"/>
      <c r="AAQ26" s="53"/>
      <c r="AAR26" s="53"/>
      <c r="AAS26" s="53"/>
      <c r="AAT26" s="53"/>
      <c r="AAU26" s="53"/>
      <c r="AAV26" s="53"/>
      <c r="AAW26" s="53">
        <v>0.91</v>
      </c>
      <c r="AAX26" s="875">
        <v>1.32</v>
      </c>
      <c r="AAY26" s="53"/>
      <c r="AAZ26" s="53"/>
      <c r="ABA26" s="53"/>
      <c r="ABB26" s="53"/>
      <c r="ABC26" s="53"/>
      <c r="ABD26" s="53"/>
      <c r="ABE26" s="53"/>
      <c r="ABF26" s="910">
        <v>1.41</v>
      </c>
      <c r="ABG26" s="27"/>
      <c r="ABH26" s="910">
        <v>1.21</v>
      </c>
      <c r="ABI26" s="910"/>
      <c r="ABJ26" s="910"/>
      <c r="ABK26" s="53">
        <v>0.91</v>
      </c>
      <c r="ABL26" s="390"/>
      <c r="ABM26" s="390"/>
      <c r="ABN26" s="390"/>
      <c r="ABO26" s="390"/>
      <c r="ABP26" s="390"/>
      <c r="ABQ26" s="390">
        <v>0.77300000000000002</v>
      </c>
      <c r="ABR26" s="896">
        <v>1.1299999999999999</v>
      </c>
      <c r="ABS26" s="53">
        <v>0.79500000000000004</v>
      </c>
      <c r="ABT26" s="53">
        <v>0.76900000000000002</v>
      </c>
      <c r="ABU26" s="53">
        <v>0.78</v>
      </c>
      <c r="ABV26" s="27">
        <v>0.747</v>
      </c>
      <c r="ABW26" s="53">
        <v>1.3</v>
      </c>
      <c r="ABX26" s="1047"/>
      <c r="ABY26" s="53">
        <v>0.91</v>
      </c>
      <c r="ABZ26" s="53">
        <v>0.76</v>
      </c>
      <c r="ACA26" s="53">
        <v>0.753</v>
      </c>
      <c r="ACB26" s="27">
        <v>0.76200000000000001</v>
      </c>
      <c r="ACC26" s="27">
        <v>0.79100000000000004</v>
      </c>
      <c r="ACD26" s="53">
        <v>0.76</v>
      </c>
      <c r="ACE26" s="53">
        <v>0.75900000000000001</v>
      </c>
      <c r="ACF26" s="53">
        <v>0.77100000000000002</v>
      </c>
      <c r="ACG26" s="53">
        <v>0.75900000000000001</v>
      </c>
      <c r="ACH26" s="1047"/>
      <c r="ACI26" s="53">
        <v>0.751</v>
      </c>
      <c r="ACJ26" s="53">
        <v>0.57999999999999996</v>
      </c>
      <c r="ACK26" s="53">
        <v>0.754</v>
      </c>
      <c r="ACL26" s="53">
        <v>0.75600000000000001</v>
      </c>
      <c r="ACM26" s="53">
        <v>0.76</v>
      </c>
      <c r="ACN26" s="53">
        <v>0.75700000000000001</v>
      </c>
      <c r="ACO26" s="53">
        <v>0.78</v>
      </c>
      <c r="ACP26" s="53">
        <v>0.76600000000000001</v>
      </c>
      <c r="ACQ26" s="53">
        <v>0.76</v>
      </c>
      <c r="ACR26" s="53">
        <v>0.76200000000000001</v>
      </c>
      <c r="ACS26" s="53">
        <v>0.77500000000000002</v>
      </c>
      <c r="ACT26" s="53">
        <v>0.76600000000000001</v>
      </c>
      <c r="ACU26" s="53">
        <v>0.77400000000000002</v>
      </c>
      <c r="ACV26" s="1038"/>
      <c r="ACW26" s="53">
        <v>0.748</v>
      </c>
      <c r="ACX26" s="53">
        <v>0.77</v>
      </c>
      <c r="ACY26" s="53">
        <v>1.3</v>
      </c>
      <c r="ACZ26" s="1047"/>
      <c r="ADA26" s="53">
        <v>0.91</v>
      </c>
      <c r="ADB26" s="53">
        <v>0.76700000000000002</v>
      </c>
      <c r="ADC26" s="53">
        <v>0.76800000000000002</v>
      </c>
      <c r="ADD26" s="53">
        <v>0.78200000000000003</v>
      </c>
      <c r="ADE26" s="53">
        <v>1.3</v>
      </c>
      <c r="ADF26" s="1047"/>
      <c r="ADG26" s="53">
        <v>0.91</v>
      </c>
      <c r="ADH26" s="53">
        <v>0.78400000000000003</v>
      </c>
      <c r="ADI26" s="53">
        <v>0.78600000000000003</v>
      </c>
      <c r="ADJ26" s="53">
        <v>0.78200000000000003</v>
      </c>
      <c r="ADK26" s="53">
        <v>0.78700000000000003</v>
      </c>
      <c r="ADL26" s="53">
        <v>0.77900000000000003</v>
      </c>
      <c r="ADM26" s="53">
        <v>0.77400000000000002</v>
      </c>
      <c r="ADN26" s="53">
        <v>0.76</v>
      </c>
      <c r="ADO26" s="53">
        <v>0.78500000000000003</v>
      </c>
      <c r="ADP26" s="53">
        <v>0.82299999999999995</v>
      </c>
      <c r="ADQ26" s="53">
        <v>0.82399999999999995</v>
      </c>
      <c r="ADR26" s="53">
        <v>0.84099999999999997</v>
      </c>
      <c r="ADS26" s="53">
        <v>0.82399999999999995</v>
      </c>
      <c r="ADT26" s="53">
        <v>0.90400000000000003</v>
      </c>
      <c r="ADU26" s="913">
        <v>0.90500000000000003</v>
      </c>
      <c r="ADV26" s="53">
        <v>1.3</v>
      </c>
      <c r="ADW26" s="1047"/>
      <c r="ADX26" s="53">
        <v>0.91</v>
      </c>
      <c r="ADY26" s="27"/>
      <c r="ADZ26" s="380">
        <f t="shared" si="25"/>
        <v>-1</v>
      </c>
      <c r="AEA26" s="1042">
        <v>1.34</v>
      </c>
      <c r="AEB26" s="913">
        <v>0.96</v>
      </c>
      <c r="AEC26" s="913"/>
      <c r="AED26" s="913"/>
      <c r="AEE26" s="913"/>
      <c r="AEF26" s="913"/>
      <c r="AEG26" s="913">
        <v>0.96</v>
      </c>
      <c r="AEH26" s="913"/>
      <c r="AEI26" s="913"/>
      <c r="AEJ26" s="913"/>
      <c r="AEK26" s="53"/>
      <c r="AEL26" s="53"/>
      <c r="AEM26" s="913"/>
      <c r="AEN26" s="53"/>
      <c r="AEO26" s="53"/>
      <c r="AEP26" s="53"/>
      <c r="AEQ26" s="53"/>
      <c r="AER26" s="53"/>
      <c r="AES26" s="53"/>
      <c r="AET26" s="53"/>
      <c r="AEU26" s="53">
        <v>0.96</v>
      </c>
      <c r="AEV26" s="53"/>
      <c r="AEW26" s="53"/>
      <c r="AEX26" s="53"/>
      <c r="AEY26" s="53"/>
      <c r="AEZ26" s="53"/>
      <c r="AFA26" s="53">
        <v>0.96</v>
      </c>
      <c r="AFB26" s="191"/>
      <c r="AFC26" s="191"/>
      <c r="AFD26" s="53">
        <v>0.96</v>
      </c>
      <c r="AFE26" s="53"/>
      <c r="AFF26" s="53"/>
      <c r="AFG26" s="53"/>
      <c r="AFH26" s="53">
        <v>1.23</v>
      </c>
      <c r="AFI26" s="27"/>
      <c r="AFJ26" s="53"/>
      <c r="AFK26" s="53"/>
      <c r="AFL26" s="53"/>
      <c r="AFM26" s="53">
        <v>0.96</v>
      </c>
      <c r="AFN26" s="53"/>
      <c r="AFO26" s="53"/>
      <c r="AFP26" s="53"/>
      <c r="AFQ26" s="27"/>
      <c r="AFR26" s="27"/>
      <c r="AFS26" s="27">
        <v>1.41</v>
      </c>
      <c r="AFT26" s="27"/>
      <c r="AFU26" s="53"/>
      <c r="AFV26" s="53"/>
      <c r="AFW26" s="27">
        <v>0.96</v>
      </c>
      <c r="AFX26" s="53"/>
      <c r="AFY26" s="27"/>
      <c r="AFZ26" s="53"/>
      <c r="AGA26" s="27"/>
      <c r="AGB26" s="53"/>
      <c r="AGC26" s="53">
        <v>1.28</v>
      </c>
      <c r="AGD26" s="53"/>
      <c r="AGE26" s="191">
        <v>1.27</v>
      </c>
      <c r="AGF26" s="221"/>
      <c r="AGG26" s="53">
        <v>0.96</v>
      </c>
      <c r="AGH26" s="191"/>
      <c r="AGI26" s="191"/>
      <c r="AGJ26" s="191"/>
      <c r="AGK26" s="203">
        <v>1.28</v>
      </c>
      <c r="AGL26" s="191"/>
      <c r="AGM26" s="191"/>
      <c r="AGN26" s="191"/>
      <c r="AGO26" s="191"/>
      <c r="AGP26" s="191"/>
      <c r="AGQ26" s="191"/>
      <c r="AGR26" s="191"/>
      <c r="AGS26" s="53">
        <v>0.96</v>
      </c>
      <c r="AGT26" s="972"/>
      <c r="AGU26" s="972"/>
      <c r="AGV26" s="972"/>
      <c r="AGW26" s="972"/>
      <c r="AGX26" s="972"/>
      <c r="AGY26" s="27"/>
      <c r="AGZ26" s="27"/>
      <c r="AHA26" s="27"/>
      <c r="AHB26" s="27"/>
      <c r="AHC26" s="27">
        <v>0.96</v>
      </c>
      <c r="AHD26" s="27"/>
      <c r="AHE26" s="27"/>
      <c r="AHF26" s="53"/>
      <c r="AHG26" s="27"/>
      <c r="AHH26" s="27"/>
      <c r="AHI26" s="27"/>
      <c r="AHJ26" s="27"/>
      <c r="AHK26" s="27"/>
      <c r="AHL26" s="221">
        <v>1.38</v>
      </c>
      <c r="AHM26" s="973"/>
      <c r="AHN26" s="221"/>
      <c r="AHO26" s="53">
        <v>0.96</v>
      </c>
      <c r="AHP26" s="53"/>
      <c r="AHQ26" s="53"/>
      <c r="AHR26" s="53"/>
      <c r="AHS26" s="53"/>
      <c r="AHT26" s="53"/>
      <c r="AHU26" s="53"/>
      <c r="AHV26" s="53"/>
      <c r="AHW26" s="53"/>
      <c r="AHX26" s="53"/>
      <c r="AHY26" s="53">
        <v>0.96</v>
      </c>
      <c r="AHZ26" s="53"/>
      <c r="AIA26" s="53"/>
      <c r="AIB26" s="53"/>
      <c r="AIC26" s="53"/>
      <c r="AID26" s="53"/>
      <c r="AIE26" s="53"/>
      <c r="AIF26" s="53"/>
      <c r="AIG26" s="910">
        <v>1.3</v>
      </c>
      <c r="AIH26" s="910"/>
      <c r="AII26" s="910"/>
      <c r="AIJ26" s="910"/>
      <c r="AIK26" s="53">
        <v>0.96</v>
      </c>
      <c r="AIL26" s="390"/>
      <c r="AIM26" s="390"/>
      <c r="AIN26" s="390"/>
      <c r="AIO26" s="390"/>
      <c r="AIP26" s="390"/>
      <c r="AIQ26" s="390">
        <v>1.0029999999999999</v>
      </c>
      <c r="AIR26" s="910">
        <v>1.23</v>
      </c>
      <c r="AIS26" s="27">
        <v>1.0009999999999999</v>
      </c>
      <c r="AIT26" s="27">
        <v>0.99399999999999999</v>
      </c>
      <c r="AIU26" s="27">
        <v>0.94299999999999995</v>
      </c>
      <c r="AIV26" s="27">
        <v>0.97099999999999997</v>
      </c>
      <c r="AIW26" s="53">
        <v>1.34</v>
      </c>
      <c r="AIX26" s="1047"/>
      <c r="AIY26" s="53">
        <v>0.96</v>
      </c>
      <c r="AIZ26" s="27">
        <v>0.95399999999999996</v>
      </c>
      <c r="AJA26" s="984">
        <v>1.05</v>
      </c>
      <c r="AJB26" s="27">
        <v>0.95599999999999996</v>
      </c>
      <c r="AJC26" s="27">
        <v>0.96399999999999997</v>
      </c>
      <c r="AJD26" s="984"/>
      <c r="AJE26" s="27">
        <v>0.97</v>
      </c>
      <c r="AJF26" s="53">
        <v>0.98</v>
      </c>
      <c r="AJG26" s="53">
        <v>0.94899999999999995</v>
      </c>
      <c r="AJH26" s="53">
        <v>0.95299999999999996</v>
      </c>
      <c r="AJI26" s="53">
        <v>0.95799999999999996</v>
      </c>
      <c r="AJJ26" s="1047"/>
      <c r="AJK26" s="53">
        <v>0.97099999999999997</v>
      </c>
      <c r="AJL26" s="53">
        <v>0.95399999999999996</v>
      </c>
      <c r="AJM26" s="53">
        <v>1.0089999999999999</v>
      </c>
      <c r="AJN26" s="27">
        <v>0.97099999999999997</v>
      </c>
      <c r="AJO26" s="53"/>
      <c r="AJP26" s="1042">
        <v>0.96</v>
      </c>
      <c r="AJQ26" s="1042">
        <v>0.97799999999999998</v>
      </c>
      <c r="AJR26" s="53">
        <v>0.96</v>
      </c>
      <c r="AJS26" s="53">
        <v>0.96</v>
      </c>
      <c r="AJT26" s="53">
        <v>0.97</v>
      </c>
      <c r="AJU26" s="53">
        <v>0.97099999999999997</v>
      </c>
      <c r="AJV26" s="53">
        <v>0.96699999999999997</v>
      </c>
      <c r="AJW26" s="53">
        <v>0.98799999999999999</v>
      </c>
      <c r="AJX26" s="53">
        <v>0.97</v>
      </c>
      <c r="AJY26" s="1038"/>
      <c r="AJZ26" s="53">
        <v>0.97499999999999998</v>
      </c>
      <c r="AKA26" s="53">
        <v>0.96099999999999997</v>
      </c>
      <c r="AKB26" s="1047"/>
      <c r="AKC26" s="53">
        <v>1.34</v>
      </c>
      <c r="AKD26" s="1047"/>
      <c r="AKE26" s="53">
        <v>0.96</v>
      </c>
      <c r="AKF26" s="53">
        <v>0.98799999999999999</v>
      </c>
      <c r="AKG26" s="53">
        <v>0.97399999999999998</v>
      </c>
      <c r="AKH26" s="53">
        <v>0.97399999999999998</v>
      </c>
      <c r="AKI26" s="53">
        <v>1.34</v>
      </c>
      <c r="AKJ26" s="1047"/>
      <c r="AKK26" s="53">
        <v>0.96</v>
      </c>
      <c r="AKL26" s="53">
        <v>0.98599999999999999</v>
      </c>
      <c r="AKM26" s="53">
        <v>0.98</v>
      </c>
      <c r="AKN26" s="1047"/>
      <c r="AKO26" s="53">
        <v>0.995</v>
      </c>
      <c r="AKP26" s="53">
        <v>0.997</v>
      </c>
      <c r="AKQ26" s="53">
        <v>0.98699999999999999</v>
      </c>
      <c r="AKR26" s="53">
        <v>0.98</v>
      </c>
      <c r="AKS26" s="53">
        <v>0.99399999999999999</v>
      </c>
      <c r="AKT26" s="53">
        <v>1.0009999999999999</v>
      </c>
      <c r="AKU26" s="53"/>
      <c r="AKV26" s="53"/>
      <c r="AKW26" s="53"/>
      <c r="AKX26" s="53"/>
      <c r="AKY26" s="53"/>
      <c r="AKZ26" s="53"/>
      <c r="ALA26" s="53"/>
      <c r="ALB26" s="53"/>
      <c r="ALC26" s="53">
        <v>1.34</v>
      </c>
      <c r="ALD26" s="1047"/>
      <c r="ALE26" s="53">
        <v>0.96</v>
      </c>
      <c r="ALF26" s="53">
        <v>1.0129999999999999</v>
      </c>
      <c r="ALG26" s="53">
        <v>1.0469999999999999</v>
      </c>
      <c r="ALH26" s="53"/>
      <c r="ALI26" s="53"/>
      <c r="ALJ26" s="1047">
        <v>1.0900000000000001</v>
      </c>
      <c r="ALK26" s="53">
        <v>0.96</v>
      </c>
      <c r="ALL26" s="53"/>
      <c r="ALM26" s="53"/>
      <c r="ALN26" s="53"/>
      <c r="ALO26" s="53"/>
      <c r="ALP26" s="53"/>
      <c r="ALQ26" s="1047">
        <v>1.0900000000000001</v>
      </c>
      <c r="ALR26" s="53">
        <v>0.96</v>
      </c>
      <c r="ALS26" s="53"/>
      <c r="ALT26" s="53"/>
      <c r="ALU26" s="53"/>
      <c r="ALV26" s="53"/>
      <c r="ALW26" s="1047">
        <v>1.0900000000000001</v>
      </c>
      <c r="ALX26" s="53">
        <v>0.96</v>
      </c>
      <c r="ALY26" s="53"/>
      <c r="ALZ26" s="1047">
        <v>1.0900000000000001</v>
      </c>
      <c r="AMA26" s="53">
        <v>0.96</v>
      </c>
      <c r="AMB26" s="53"/>
      <c r="AMC26" s="53"/>
      <c r="AMD26" s="53"/>
      <c r="AME26" s="1047">
        <v>1.0900000000000001</v>
      </c>
      <c r="AMF26" s="53">
        <v>0.96</v>
      </c>
      <c r="AMG26" s="53"/>
      <c r="AMH26" s="53"/>
      <c r="AMI26" s="896">
        <v>1.1299999999999999</v>
      </c>
      <c r="AMJ26" s="896">
        <v>1.1000000000000001</v>
      </c>
      <c r="AMK26" s="1047">
        <v>1.0900000000000001</v>
      </c>
      <c r="AML26" s="53">
        <v>0.96</v>
      </c>
      <c r="AMM26" s="53">
        <v>1.119</v>
      </c>
      <c r="AMN26" s="53">
        <v>1.081</v>
      </c>
      <c r="AMO26" s="53">
        <v>0.93899999999999995</v>
      </c>
      <c r="AMP26" s="53"/>
      <c r="AMQ26" s="1047">
        <v>1.0900000000000001</v>
      </c>
      <c r="AMR26" s="53">
        <v>0.96</v>
      </c>
      <c r="AMS26" s="53">
        <v>0.70499999999999996</v>
      </c>
      <c r="AMT26" s="1047">
        <v>1.0900000000000001</v>
      </c>
      <c r="AMU26" s="53">
        <v>0.96</v>
      </c>
      <c r="AMV26" s="53">
        <v>1.214</v>
      </c>
      <c r="AMW26" s="53">
        <v>1.1679999999999999</v>
      </c>
      <c r="AMX26" s="53">
        <v>1.21</v>
      </c>
      <c r="AMY26" s="53">
        <v>1.202</v>
      </c>
      <c r="AMZ26" s="53">
        <v>1.39</v>
      </c>
      <c r="ANA26" s="53">
        <v>1.3320000000000001</v>
      </c>
      <c r="ANB26" s="1223">
        <f t="shared" si="27"/>
        <v>0.38750000000000012</v>
      </c>
      <c r="ANC26" s="204">
        <v>1.31</v>
      </c>
      <c r="AND26" s="913">
        <v>1.02</v>
      </c>
      <c r="ANE26" s="913"/>
      <c r="ANF26" s="913"/>
      <c r="ANG26" s="913"/>
      <c r="ANH26" s="913"/>
      <c r="ANI26" s="913"/>
      <c r="ANJ26" s="913"/>
      <c r="ANK26" s="204">
        <v>1.02</v>
      </c>
      <c r="ANL26" s="204"/>
      <c r="ANM26" s="204"/>
      <c r="ANN26" s="913"/>
      <c r="ANO26" s="53"/>
      <c r="ANP26" s="53"/>
      <c r="ANQ26" s="53"/>
      <c r="ANR26" s="53"/>
      <c r="ANS26" s="53">
        <v>0.995</v>
      </c>
      <c r="ANT26" s="53">
        <v>0.995</v>
      </c>
      <c r="ANU26" s="53"/>
      <c r="ANV26" s="53">
        <v>1.1499999999999999</v>
      </c>
      <c r="ANW26" s="53"/>
      <c r="ANX26" s="53"/>
      <c r="ANY26" s="53">
        <v>1.02</v>
      </c>
      <c r="ANZ26" s="53"/>
      <c r="AOA26" s="53"/>
      <c r="AOB26" s="53"/>
      <c r="AOC26" s="53"/>
      <c r="AOD26" s="53"/>
      <c r="AOE26" s="53">
        <v>1.02</v>
      </c>
      <c r="AOF26" s="53"/>
      <c r="AOG26" s="53"/>
      <c r="AOH26" s="53">
        <v>1.02</v>
      </c>
      <c r="AOI26" s="53"/>
      <c r="AOJ26" s="53"/>
      <c r="AOK26" s="53">
        <v>0.96399999999999997</v>
      </c>
      <c r="AOL26" s="53"/>
      <c r="AOM26" s="53"/>
      <c r="AON26" s="53"/>
      <c r="AOO26" s="53"/>
      <c r="AOP26" s="53"/>
      <c r="AOQ26" s="53">
        <v>1.02</v>
      </c>
      <c r="AOR26" s="53"/>
      <c r="AOS26" s="53"/>
      <c r="AOT26" s="191"/>
      <c r="AOU26" s="27"/>
      <c r="AOV26" s="27"/>
      <c r="AOW26" s="27"/>
      <c r="AOX26" s="27"/>
      <c r="AOY26" s="27"/>
      <c r="AOZ26" s="27">
        <v>1.02</v>
      </c>
      <c r="APA26" s="53"/>
      <c r="APB26" s="27"/>
      <c r="APC26" s="53"/>
      <c r="APD26" s="27"/>
      <c r="APE26" s="221">
        <v>1.36</v>
      </c>
      <c r="APF26" s="221"/>
      <c r="APG26" s="221"/>
      <c r="APH26" s="221"/>
      <c r="API26" s="973">
        <v>1.02</v>
      </c>
      <c r="APJ26" s="221"/>
      <c r="APK26" s="221"/>
      <c r="APL26" s="221"/>
      <c r="APM26" s="221"/>
      <c r="APN26" s="221"/>
      <c r="APO26" s="221"/>
      <c r="APP26" s="221"/>
      <c r="APQ26" s="221">
        <v>1.4</v>
      </c>
      <c r="APR26" s="191"/>
      <c r="APS26" s="203"/>
      <c r="APT26" s="191"/>
      <c r="APU26" s="53">
        <v>1.02</v>
      </c>
      <c r="APV26" s="53"/>
      <c r="APW26" s="53"/>
      <c r="APX26" s="53"/>
      <c r="APY26" s="53"/>
      <c r="APZ26" s="53"/>
      <c r="AQA26" s="53"/>
      <c r="AQB26" s="191">
        <v>1.37</v>
      </c>
      <c r="AQC26" s="53"/>
      <c r="AQD26" s="53"/>
      <c r="AQE26" s="53"/>
      <c r="AQF26" s="53">
        <v>1.02</v>
      </c>
      <c r="AQG26" s="27"/>
      <c r="AQH26" s="53"/>
      <c r="AQI26" s="53"/>
      <c r="AQJ26" s="27"/>
      <c r="AQK26" s="27"/>
      <c r="AQL26" s="221">
        <v>1.36</v>
      </c>
      <c r="AQM26" s="27"/>
      <c r="AQN26" s="27"/>
      <c r="AQO26" s="27"/>
      <c r="AQP26" s="53">
        <v>1.02</v>
      </c>
      <c r="AQQ26" s="53"/>
      <c r="AQR26" s="53"/>
      <c r="AQS26" s="53"/>
      <c r="AQT26" s="53"/>
      <c r="AQU26" s="53"/>
      <c r="AQV26" s="53"/>
      <c r="AQW26" s="53"/>
      <c r="AQX26" s="53"/>
      <c r="AQY26" s="53"/>
      <c r="AQZ26" s="53"/>
      <c r="ARA26" s="53">
        <v>1.02</v>
      </c>
      <c r="ARB26" s="53"/>
      <c r="ARC26" s="53"/>
      <c r="ARD26" s="53"/>
      <c r="ARE26" s="53"/>
      <c r="ARF26" s="53"/>
      <c r="ARG26" s="53"/>
      <c r="ARH26" s="53"/>
      <c r="ARI26" s="53"/>
      <c r="ARJ26" s="53"/>
      <c r="ARK26" s="53"/>
      <c r="ARL26" s="53"/>
      <c r="ARM26" s="896">
        <v>1.35</v>
      </c>
      <c r="ARN26" s="53"/>
      <c r="ARO26" s="53">
        <v>1.02</v>
      </c>
      <c r="ARP26" s="896">
        <v>1.36</v>
      </c>
      <c r="ARQ26" s="896"/>
      <c r="ARR26" s="896"/>
      <c r="ARS26" s="896">
        <v>1.36</v>
      </c>
      <c r="ART26" s="896"/>
      <c r="ARU26" s="53">
        <v>0.92500000000000004</v>
      </c>
      <c r="ARV26" s="53">
        <v>0.93</v>
      </c>
      <c r="ARW26" s="896"/>
      <c r="ARX26" s="53">
        <v>0.93500000000000005</v>
      </c>
      <c r="ARY26" s="53">
        <v>0.89500000000000002</v>
      </c>
      <c r="ARZ26" s="53">
        <v>0.90200000000000002</v>
      </c>
      <c r="ASA26" s="204">
        <v>1.31</v>
      </c>
      <c r="ASB26" s="1047"/>
      <c r="ASC26" s="53">
        <v>1.02</v>
      </c>
      <c r="ASD26" s="53">
        <v>0.90100000000000002</v>
      </c>
      <c r="ASE26" s="53">
        <v>0.89200000000000002</v>
      </c>
      <c r="ASF26" s="27">
        <v>0.9</v>
      </c>
      <c r="ASG26" s="27">
        <v>0.90700000000000003</v>
      </c>
      <c r="ASH26" s="53">
        <v>0.9</v>
      </c>
      <c r="ASI26" s="49">
        <v>0.89400000000000002</v>
      </c>
      <c r="ASJ26" s="994"/>
      <c r="ASK26" s="49">
        <v>0.92</v>
      </c>
      <c r="ASL26" s="49">
        <v>0.90200000000000002</v>
      </c>
      <c r="ASM26" s="53">
        <v>0.92</v>
      </c>
      <c r="ASN26" s="53">
        <v>0.91</v>
      </c>
      <c r="ASO26" s="53">
        <v>0.89100000000000001</v>
      </c>
      <c r="ASP26" s="53">
        <v>0.91100000000000003</v>
      </c>
      <c r="ASQ26" s="53">
        <v>0.91</v>
      </c>
      <c r="ASR26" s="53">
        <v>0.91200000000000003</v>
      </c>
      <c r="ASS26" s="1038"/>
      <c r="AST26" s="53">
        <v>0.91</v>
      </c>
      <c r="ASU26" s="53">
        <v>0.91</v>
      </c>
      <c r="ASV26" s="53">
        <v>0.95</v>
      </c>
      <c r="ASW26" s="27">
        <v>0.91700000000000004</v>
      </c>
      <c r="ASX26" s="53">
        <v>0.90900000000000003</v>
      </c>
      <c r="ASY26" s="1042">
        <v>0.91500000000000004</v>
      </c>
      <c r="ASZ26" s="1042">
        <v>0.91</v>
      </c>
      <c r="ATA26" s="53">
        <v>0.92100000000000004</v>
      </c>
      <c r="ATB26" s="53">
        <v>0.92900000000000005</v>
      </c>
      <c r="ATC26" s="204">
        <v>1.31</v>
      </c>
      <c r="ATD26" s="1047"/>
      <c r="ATE26" s="53">
        <v>1.02</v>
      </c>
      <c r="ATF26" s="53">
        <v>0.92800000000000005</v>
      </c>
      <c r="ATG26" s="53">
        <v>0.89400000000000002</v>
      </c>
      <c r="ATH26" s="53">
        <v>0.92400000000000004</v>
      </c>
      <c r="ATI26" s="204">
        <v>1.31</v>
      </c>
      <c r="ATJ26" s="1047"/>
      <c r="ATK26" s="53">
        <v>1.02</v>
      </c>
      <c r="ATL26" s="53">
        <v>0.93799999999999994</v>
      </c>
      <c r="ATM26" s="53">
        <v>0.92500000000000004</v>
      </c>
      <c r="ATN26" s="53">
        <v>0.94699999999999995</v>
      </c>
      <c r="ATO26" s="53">
        <v>0.94699999999999995</v>
      </c>
      <c r="ATP26" s="1038"/>
      <c r="ATQ26" s="53">
        <v>0.95099999999999996</v>
      </c>
      <c r="ATR26" s="53">
        <v>0.93600000000000005</v>
      </c>
      <c r="ATS26" s="53">
        <v>0.93899999999999995</v>
      </c>
      <c r="ATT26" s="53">
        <v>0.96199999999999997</v>
      </c>
      <c r="ATU26" s="53"/>
      <c r="ATV26" s="53">
        <v>1.083</v>
      </c>
      <c r="ATW26" s="53">
        <v>1.0820000000000001</v>
      </c>
      <c r="ATX26" s="53">
        <v>1.0569999999999999</v>
      </c>
      <c r="ATY26" s="53">
        <v>1.079</v>
      </c>
      <c r="ATZ26" s="53"/>
      <c r="AUA26" s="53"/>
      <c r="AUB26" s="53"/>
      <c r="AUC26" s="53"/>
      <c r="AUD26" s="204">
        <v>1.31</v>
      </c>
      <c r="AUE26" s="1047"/>
      <c r="AUF26" s="53">
        <v>1.02</v>
      </c>
      <c r="AUG26" s="53">
        <v>0.97599999999999998</v>
      </c>
      <c r="AUH26" s="53">
        <v>1.038</v>
      </c>
      <c r="AUI26" s="53">
        <v>1.05</v>
      </c>
      <c r="AUJ26" s="53">
        <v>1.069</v>
      </c>
      <c r="AUK26" s="53">
        <v>1.04</v>
      </c>
      <c r="AUL26" s="1047"/>
      <c r="AUM26" s="53">
        <v>1.02</v>
      </c>
      <c r="AUN26" s="53">
        <v>1.01</v>
      </c>
      <c r="AUO26" s="53">
        <v>1.0229999999999999</v>
      </c>
      <c r="AUP26" s="53">
        <v>1.0309999999999999</v>
      </c>
      <c r="AUQ26" s="53">
        <v>1.0029999999999999</v>
      </c>
      <c r="AUR26" s="53">
        <v>1.034</v>
      </c>
      <c r="AUS26" s="1047"/>
      <c r="AUT26" s="53">
        <v>1.02</v>
      </c>
      <c r="AUU26" s="53">
        <v>1.0529999999999999</v>
      </c>
      <c r="AUV26" s="53">
        <v>1.0209999999999999</v>
      </c>
      <c r="AUW26" s="53">
        <v>1.0429999999999999</v>
      </c>
      <c r="AUX26" s="1047"/>
      <c r="AUY26" s="53">
        <v>1.0429999999999999</v>
      </c>
      <c r="AUZ26" s="1047"/>
      <c r="AVA26" s="53">
        <v>1.02</v>
      </c>
      <c r="AVB26" s="53">
        <v>1.0620000000000001</v>
      </c>
      <c r="AVC26" s="53"/>
      <c r="AVD26" s="1047"/>
      <c r="AVE26" s="53">
        <v>1.02</v>
      </c>
      <c r="AVF26" s="53">
        <v>1.01</v>
      </c>
      <c r="AVG26" s="53">
        <v>1.0580000000000001</v>
      </c>
      <c r="AVH26" s="53">
        <v>1.0529999999999999</v>
      </c>
      <c r="AVI26" s="1047"/>
      <c r="AVJ26" s="53">
        <v>1.02</v>
      </c>
      <c r="AVK26" s="53">
        <v>1.0389999999999999</v>
      </c>
      <c r="AVL26" s="53">
        <v>0.91500000000000004</v>
      </c>
      <c r="AVM26" s="53">
        <v>1.0409999999999999</v>
      </c>
      <c r="AVN26" s="1047"/>
      <c r="AVO26" s="53">
        <v>1.02</v>
      </c>
      <c r="AVP26" s="53">
        <v>0.86</v>
      </c>
      <c r="AVQ26" s="53">
        <v>1.06</v>
      </c>
      <c r="AVR26" s="1047">
        <v>1.073</v>
      </c>
      <c r="AVS26" s="1047">
        <v>1.048</v>
      </c>
      <c r="AVT26" s="1047"/>
      <c r="AVU26" s="53">
        <v>1.02</v>
      </c>
      <c r="AVV26" s="53">
        <v>1.046</v>
      </c>
      <c r="AVW26" s="1047"/>
      <c r="AVX26" s="53">
        <v>1.02</v>
      </c>
      <c r="AVY26" s="53">
        <v>1.0740000000000001</v>
      </c>
      <c r="AVZ26" s="53">
        <v>1.0980000000000001</v>
      </c>
      <c r="AWA26" s="53">
        <v>1.0169999999999999</v>
      </c>
      <c r="AWB26" s="53">
        <v>1.0900000000000001</v>
      </c>
      <c r="AWC26" s="53">
        <v>1.274</v>
      </c>
      <c r="AWD26" s="53">
        <v>1.2769999999999999</v>
      </c>
      <c r="AWE26" s="1223">
        <f t="shared" si="28"/>
        <v>0.25196078431372537</v>
      </c>
      <c r="AWF26" s="53">
        <v>1.3</v>
      </c>
      <c r="AWG26" s="913">
        <v>0.95000000000000007</v>
      </c>
      <c r="AWH26" s="913"/>
      <c r="AWI26" s="913"/>
      <c r="AWJ26" s="913"/>
      <c r="AWK26" s="913"/>
      <c r="AWL26" s="913"/>
      <c r="AWM26" s="913">
        <v>0.95000000000000007</v>
      </c>
      <c r="AWN26" s="913"/>
      <c r="AWO26" s="913"/>
      <c r="AWP26" s="53"/>
      <c r="AWQ26" s="53"/>
      <c r="AWR26" s="53"/>
      <c r="AWS26" s="53"/>
      <c r="AWT26" s="913"/>
      <c r="AWU26" s="53"/>
      <c r="AWV26" s="53"/>
      <c r="AWW26" s="53"/>
      <c r="AWX26" s="53"/>
      <c r="AWY26" s="53"/>
      <c r="AWZ26" s="53">
        <v>0.95000000000000007</v>
      </c>
      <c r="AXA26" s="53"/>
      <c r="AXB26" s="53"/>
      <c r="AXC26" s="53"/>
      <c r="AXD26" s="191"/>
      <c r="AXE26" s="53"/>
      <c r="AXF26" s="53"/>
      <c r="AXG26" s="53"/>
      <c r="AXH26" s="53"/>
      <c r="AXI26" s="53">
        <v>0.95000000000000007</v>
      </c>
      <c r="AXJ26" s="53"/>
      <c r="AXK26" s="53"/>
      <c r="AXL26" s="53"/>
      <c r="AXM26" s="53">
        <v>1.28</v>
      </c>
      <c r="AXN26" s="53"/>
      <c r="AXO26" s="53"/>
      <c r="AXP26" s="53"/>
      <c r="AXQ26" s="53"/>
      <c r="AXR26" s="53">
        <v>0.95</v>
      </c>
      <c r="AXS26" s="191"/>
      <c r="AXT26" s="53"/>
      <c r="AXU26" s="53"/>
      <c r="AXV26" s="27"/>
      <c r="AXW26" s="27"/>
      <c r="AXX26" s="53"/>
      <c r="AXY26" s="53"/>
      <c r="AXZ26" s="191">
        <v>1.32</v>
      </c>
      <c r="AYA26" s="53">
        <v>1.2589999999999999</v>
      </c>
      <c r="AYB26" s="53">
        <f t="shared" si="30"/>
        <v>0.95</v>
      </c>
      <c r="AYC26" s="27"/>
      <c r="AYD26" s="191"/>
      <c r="AYE26" s="53"/>
      <c r="AYF26" s="27"/>
      <c r="AYG26" s="27"/>
      <c r="AYH26" s="27"/>
      <c r="AYI26" s="27"/>
      <c r="AYJ26" s="27"/>
      <c r="AYK26" s="27">
        <v>0.95</v>
      </c>
      <c r="AYL26" s="27"/>
      <c r="AYM26" s="27"/>
      <c r="AYN26" s="27"/>
      <c r="AYO26" s="27"/>
      <c r="AYP26" s="27"/>
      <c r="AYQ26" s="27"/>
      <c r="AYR26" s="972">
        <v>1.37</v>
      </c>
      <c r="AYS26" s="972"/>
      <c r="AYT26" s="972"/>
      <c r="AYU26" s="972"/>
      <c r="AYV26" s="972"/>
      <c r="AYW26" s="27">
        <v>0.95</v>
      </c>
      <c r="AYX26" s="27"/>
      <c r="AYY26" s="972">
        <v>1.36</v>
      </c>
      <c r="AYZ26" s="27"/>
      <c r="AZA26" s="27"/>
      <c r="AZB26" s="27"/>
      <c r="AZC26" s="27"/>
      <c r="AZD26" s="27"/>
      <c r="AZE26" s="53"/>
      <c r="AZF26" s="53"/>
      <c r="AZG26" s="53"/>
      <c r="AZH26" s="53"/>
      <c r="AZI26" s="53">
        <v>0.95</v>
      </c>
      <c r="AZJ26" s="27"/>
      <c r="AZK26" s="53"/>
      <c r="AZL26" s="53"/>
      <c r="AZM26" s="27"/>
      <c r="AZN26" s="27"/>
      <c r="AZO26" s="53"/>
      <c r="AZP26" s="27"/>
      <c r="AZQ26" s="27"/>
      <c r="AZR26" s="221">
        <v>1.33</v>
      </c>
      <c r="AZS26" s="53">
        <v>0.95</v>
      </c>
      <c r="AZT26" s="53"/>
      <c r="AZU26" s="53"/>
      <c r="AZV26" s="53"/>
      <c r="AZW26" s="53"/>
      <c r="AZX26" s="53"/>
      <c r="AZY26" s="53"/>
      <c r="AZZ26" s="53"/>
      <c r="BAA26" s="53"/>
      <c r="BAB26" s="875">
        <v>1.31</v>
      </c>
      <c r="BAC26" s="875"/>
      <c r="BAD26" s="53">
        <v>0.95</v>
      </c>
      <c r="BAE26" s="875"/>
      <c r="BAF26" s="875"/>
      <c r="BAG26" s="875"/>
      <c r="BAH26" s="53"/>
      <c r="BAI26" s="53"/>
      <c r="BAJ26" s="896">
        <v>1.24</v>
      </c>
      <c r="BAK26" s="896"/>
      <c r="BAL26" s="896">
        <v>1.24</v>
      </c>
      <c r="BAM26" s="896"/>
      <c r="BAN26" s="896"/>
      <c r="BAO26" s="896"/>
      <c r="BAP26" s="53">
        <v>0.95</v>
      </c>
      <c r="BAQ26" s="896">
        <v>1.35</v>
      </c>
      <c r="BAR26" s="896"/>
      <c r="BAS26" s="896"/>
      <c r="BAT26" s="896"/>
      <c r="BAU26" s="896"/>
      <c r="BAV26" s="896">
        <v>1.35</v>
      </c>
      <c r="BAW26" s="53">
        <v>0.71099999999999997</v>
      </c>
      <c r="BAX26" s="53">
        <v>0.7</v>
      </c>
      <c r="BAY26" s="53">
        <v>0.7</v>
      </c>
      <c r="BAZ26" s="53">
        <v>0.69</v>
      </c>
      <c r="BBA26" s="53">
        <v>0.67900000000000005</v>
      </c>
      <c r="BBB26" s="53">
        <v>1.3</v>
      </c>
      <c r="BBC26" s="1047"/>
      <c r="BBD26" s="53">
        <v>0.95</v>
      </c>
      <c r="BBE26" s="53">
        <v>0.68400000000000005</v>
      </c>
      <c r="BBF26" s="53">
        <v>0.7</v>
      </c>
      <c r="BBG26" s="27">
        <v>0.69</v>
      </c>
      <c r="BBH26" s="27">
        <v>0.69199999999999995</v>
      </c>
      <c r="BBI26" s="53">
        <v>0.69599999999999995</v>
      </c>
      <c r="BBJ26" s="1047"/>
      <c r="BBK26" s="49">
        <v>0.67900000000000005</v>
      </c>
      <c r="BBL26" s="994"/>
      <c r="BBM26" s="49">
        <v>0.7</v>
      </c>
      <c r="BBN26" s="49">
        <v>0.68400000000000005</v>
      </c>
      <c r="BBO26" s="53">
        <v>0.69</v>
      </c>
      <c r="BBP26" s="53">
        <v>0.69099999999999995</v>
      </c>
      <c r="BBQ26" s="53">
        <v>0.67800000000000005</v>
      </c>
      <c r="BBR26" s="53">
        <v>0.68</v>
      </c>
      <c r="BBS26" s="53">
        <v>0.7</v>
      </c>
      <c r="BBT26" s="53">
        <v>0.71</v>
      </c>
      <c r="BBU26" s="1038"/>
      <c r="BBV26" s="53">
        <v>0.7</v>
      </c>
      <c r="BBW26" s="53">
        <v>0.71</v>
      </c>
      <c r="BBX26" s="53">
        <v>0.69</v>
      </c>
      <c r="BBY26" s="53">
        <v>0.70299999999999996</v>
      </c>
      <c r="BBZ26" s="1047"/>
      <c r="BCA26" s="53">
        <v>0.71</v>
      </c>
      <c r="BCB26" s="53">
        <v>0.70199999999999996</v>
      </c>
      <c r="BCC26" s="53">
        <v>0.70099999999999996</v>
      </c>
      <c r="BCD26" s="53">
        <v>0.69899999999999995</v>
      </c>
      <c r="BCE26" s="53">
        <v>0.70699999999999996</v>
      </c>
      <c r="BCF26" s="53">
        <v>1.3</v>
      </c>
      <c r="BCG26" s="1047"/>
      <c r="BCH26" s="53">
        <v>0.95</v>
      </c>
      <c r="BCI26" s="53">
        <v>0.70799999999999996</v>
      </c>
      <c r="BCJ26" s="53">
        <v>0.69199999999999995</v>
      </c>
      <c r="BCK26" s="53">
        <v>0.7</v>
      </c>
      <c r="BCL26" s="53">
        <v>1.3</v>
      </c>
      <c r="BCM26" s="1047"/>
      <c r="BCN26" s="53">
        <v>0.95</v>
      </c>
      <c r="BCO26" s="53">
        <v>0.70099999999999996</v>
      </c>
      <c r="BCP26" s="53">
        <v>0.69699999999999995</v>
      </c>
      <c r="BCQ26" s="53">
        <v>0.71</v>
      </c>
      <c r="BCR26" s="53">
        <v>0.71699999999999997</v>
      </c>
      <c r="BCS26" s="53">
        <v>0.71</v>
      </c>
      <c r="BCT26" s="53">
        <v>0.70599999999999996</v>
      </c>
      <c r="BCU26" s="53">
        <v>0.70399999999999996</v>
      </c>
      <c r="BCV26" s="53">
        <v>0.71099999999999997</v>
      </c>
      <c r="BCW26" s="53">
        <v>0.75900000000000001</v>
      </c>
      <c r="BCX26" s="53">
        <v>0.77800000000000002</v>
      </c>
      <c r="BCY26" s="53">
        <v>0.76600000000000001</v>
      </c>
      <c r="BCZ26" s="53">
        <v>0.78800000000000003</v>
      </c>
      <c r="BDA26" s="53">
        <v>0.86799999999999999</v>
      </c>
      <c r="BDB26" s="53">
        <v>0.83899999999999997</v>
      </c>
      <c r="BDC26" s="53">
        <v>0.84299999999999997</v>
      </c>
      <c r="BDD26" s="53">
        <v>0.83899999999999997</v>
      </c>
      <c r="BDE26" s="53">
        <v>1.3</v>
      </c>
      <c r="BDF26" s="1047"/>
      <c r="BDG26" s="53">
        <v>0.95</v>
      </c>
      <c r="BDH26" s="53">
        <v>0.80800000000000005</v>
      </c>
      <c r="BDI26" s="53">
        <v>0.82099999999999995</v>
      </c>
      <c r="BDJ26" s="53">
        <v>0.79</v>
      </c>
      <c r="BDK26" s="53">
        <v>0.82299999999999995</v>
      </c>
      <c r="BDL26" s="1047"/>
      <c r="BDM26" s="1047"/>
      <c r="BDN26" s="53">
        <v>0.95</v>
      </c>
      <c r="BDO26" s="53">
        <v>0.79900000000000004</v>
      </c>
      <c r="BDP26" s="53">
        <v>0.79</v>
      </c>
      <c r="BDQ26" s="53">
        <v>0.76600000000000001</v>
      </c>
      <c r="BDR26" s="53">
        <v>0.80100000000000005</v>
      </c>
      <c r="BDS26" s="53">
        <v>0.80400000000000005</v>
      </c>
      <c r="BDT26" s="1047"/>
      <c r="BDU26" s="53">
        <v>0.95</v>
      </c>
      <c r="BDV26" s="53">
        <v>0.82499999999999996</v>
      </c>
      <c r="BDW26" s="53">
        <v>0.82099999999999995</v>
      </c>
      <c r="BDX26" s="53">
        <v>0.80200000000000005</v>
      </c>
      <c r="BDY26" s="53">
        <v>0.82699999999999996</v>
      </c>
      <c r="BDZ26" s="1047"/>
      <c r="BEA26" s="53">
        <v>0.95</v>
      </c>
      <c r="BEB26" s="53">
        <v>0.80100000000000005</v>
      </c>
      <c r="BEC26" s="1047"/>
      <c r="BED26" s="53">
        <v>0.95</v>
      </c>
      <c r="BEE26" s="53">
        <v>0.81599999999999995</v>
      </c>
      <c r="BEF26" s="53">
        <v>0.84399999999999997</v>
      </c>
      <c r="BEG26" s="53">
        <v>0.81699999999999995</v>
      </c>
      <c r="BEH26" s="1047"/>
      <c r="BEI26" s="53">
        <v>0.95</v>
      </c>
      <c r="BEJ26" s="53">
        <v>0.755</v>
      </c>
      <c r="BEK26" s="53">
        <v>0.76800000000000002</v>
      </c>
      <c r="BEL26" s="53"/>
      <c r="BEM26" s="53">
        <v>0.76700000000000002</v>
      </c>
      <c r="BEN26" s="1047"/>
      <c r="BEO26" s="53">
        <v>0.95</v>
      </c>
      <c r="BEP26" s="53">
        <v>0.77400000000000002</v>
      </c>
      <c r="BEQ26" s="53">
        <v>0.74099999999999999</v>
      </c>
      <c r="BER26" s="1047">
        <v>0.75900000000000001</v>
      </c>
      <c r="BES26" s="53">
        <v>0.75700000000000001</v>
      </c>
      <c r="BET26" s="1047"/>
      <c r="BEU26" s="53">
        <v>0.95</v>
      </c>
      <c r="BEV26" s="53">
        <v>0.75700000000000001</v>
      </c>
      <c r="BEW26" s="1047"/>
      <c r="BEX26" s="53">
        <v>0.95</v>
      </c>
      <c r="BEY26" s="53">
        <v>0.76900000000000002</v>
      </c>
      <c r="BEZ26" s="53">
        <v>0.80500000000000005</v>
      </c>
      <c r="BFA26" s="53">
        <v>0.77900000000000003</v>
      </c>
      <c r="BFB26" s="53">
        <v>0.77600000000000002</v>
      </c>
      <c r="BFC26" s="53">
        <v>0.74099999999999999</v>
      </c>
      <c r="BFD26" s="53">
        <v>0.78900000000000003</v>
      </c>
      <c r="BFE26" s="1047"/>
      <c r="BFF26" s="53">
        <v>0.95</v>
      </c>
      <c r="BFG26" s="53">
        <v>0.97499999999999998</v>
      </c>
      <c r="BFH26" s="1047"/>
      <c r="BFI26" s="53">
        <v>0.95</v>
      </c>
      <c r="BFJ26" s="53">
        <v>1.0529999999999999</v>
      </c>
      <c r="BFK26" s="1047">
        <v>0.86</v>
      </c>
      <c r="BFL26" s="53">
        <v>0.95</v>
      </c>
      <c r="BFM26" s="53">
        <v>1.1299999999999999</v>
      </c>
      <c r="BFN26" s="53">
        <v>1.157</v>
      </c>
      <c r="BFO26" s="1531">
        <v>1.18</v>
      </c>
      <c r="BFP26" s="53">
        <v>0.96199999999999997</v>
      </c>
      <c r="BFQ26" s="7">
        <f t="shared" si="1"/>
        <v>1.2631578947368433E-2</v>
      </c>
      <c r="BFR26" s="1387">
        <v>1.77</v>
      </c>
      <c r="BFS26" s="108">
        <v>1.5</v>
      </c>
      <c r="BFT26" s="1042">
        <v>0.97</v>
      </c>
      <c r="BFU26" s="1042"/>
      <c r="BFV26" s="1042"/>
      <c r="BFW26" s="1042">
        <v>0</v>
      </c>
      <c r="BFX26" s="1042"/>
      <c r="BFY26" s="1042">
        <v>0</v>
      </c>
      <c r="BFZ26" s="53">
        <v>0.97</v>
      </c>
      <c r="BGA26" s="1042">
        <v>0</v>
      </c>
      <c r="BGB26" s="1042">
        <v>0</v>
      </c>
      <c r="BGC26" s="882">
        <v>1.1299999999999999</v>
      </c>
      <c r="BGD26" s="74">
        <v>0</v>
      </c>
      <c r="BGE26" s="53"/>
      <c r="BGF26" s="53"/>
      <c r="BGG26" s="53"/>
      <c r="BGH26" s="53"/>
      <c r="BGI26" s="53"/>
      <c r="BGJ26" s="53"/>
      <c r="BGK26" s="53"/>
      <c r="BGL26" s="896">
        <v>0.97</v>
      </c>
      <c r="BGM26" s="53">
        <v>0.97</v>
      </c>
      <c r="BGN26" s="53"/>
      <c r="BGO26" s="896">
        <v>0.98799999999999999</v>
      </c>
      <c r="BGP26" s="896"/>
      <c r="BGQ26" s="896"/>
      <c r="BGR26" s="896"/>
      <c r="BGS26" s="896"/>
      <c r="BGT26" s="53"/>
      <c r="BGU26" s="896">
        <v>0.93</v>
      </c>
      <c r="BGV26" s="53"/>
      <c r="BGW26" s="53"/>
      <c r="BGX26" s="53">
        <v>0.7</v>
      </c>
      <c r="BGY26" s="1192">
        <v>1.77</v>
      </c>
      <c r="BGZ26" s="1192">
        <v>1.5</v>
      </c>
      <c r="BHA26" s="53">
        <v>0.97</v>
      </c>
      <c r="BHB26" s="53"/>
      <c r="BHC26" s="53"/>
      <c r="BHD26" s="896">
        <v>0.93100000000000005</v>
      </c>
      <c r="BHE26" s="1025"/>
      <c r="BHF26" s="1047">
        <v>0.93</v>
      </c>
      <c r="BHG26" s="53"/>
      <c r="BHH26" s="1047">
        <v>0.75</v>
      </c>
      <c r="BHI26" s="53"/>
      <c r="BHJ26" s="53"/>
      <c r="BHK26" s="53"/>
      <c r="BHL26" s="53"/>
      <c r="BHM26" s="53"/>
      <c r="BHN26" s="53"/>
      <c r="BHO26" s="53">
        <v>0.81</v>
      </c>
      <c r="BHP26" s="53"/>
      <c r="BHQ26" s="1037">
        <v>0.99</v>
      </c>
      <c r="BHR26" s="53"/>
      <c r="BHS26" s="53"/>
      <c r="BHT26" s="53"/>
      <c r="BHU26" s="53"/>
      <c r="BHV26" s="53"/>
      <c r="BHW26" s="1038">
        <v>0.99</v>
      </c>
      <c r="BHX26" s="53"/>
      <c r="BHY26" s="53">
        <v>1.0629999999999999</v>
      </c>
      <c r="BHZ26" s="1038">
        <v>1</v>
      </c>
      <c r="BIA26" s="1192">
        <v>1.77</v>
      </c>
      <c r="BIB26" s="1192">
        <v>1.5</v>
      </c>
      <c r="BIC26" s="53">
        <v>0.97</v>
      </c>
      <c r="BID26" s="53"/>
      <c r="BIE26" s="53"/>
      <c r="BIF26" s="53"/>
      <c r="BIG26" s="1192">
        <v>1.77</v>
      </c>
      <c r="BIH26" s="1192">
        <v>1.5</v>
      </c>
      <c r="BII26" s="53">
        <v>0.97</v>
      </c>
      <c r="BIJ26" s="53"/>
      <c r="BIK26" s="53"/>
      <c r="BIL26" s="53"/>
      <c r="BIM26" s="53"/>
      <c r="BIN26" s="53"/>
      <c r="BIO26" s="53"/>
      <c r="BIP26" s="53"/>
      <c r="BIQ26" s="53">
        <v>0.70799999999999996</v>
      </c>
      <c r="BIR26" s="53">
        <v>0.77200000000000002</v>
      </c>
      <c r="BIS26" s="53">
        <v>0.8</v>
      </c>
      <c r="BIT26" s="53">
        <v>0.80900000000000005</v>
      </c>
      <c r="BIU26" s="53">
        <v>0.81599999999999995</v>
      </c>
      <c r="BIV26" s="53">
        <v>0.86099999999999999</v>
      </c>
      <c r="BIW26" s="53">
        <v>0.85</v>
      </c>
      <c r="BIX26" s="53">
        <v>0.83599999999999997</v>
      </c>
      <c r="BIY26" s="53">
        <v>0.84599999999999997</v>
      </c>
      <c r="BIZ26" s="1192">
        <v>1.77</v>
      </c>
      <c r="BJA26" s="1192">
        <v>1.5</v>
      </c>
      <c r="BJB26" s="53">
        <v>0.97</v>
      </c>
      <c r="BJC26" s="53">
        <v>0.67700000000000005</v>
      </c>
      <c r="BJD26" s="53">
        <v>0.69</v>
      </c>
      <c r="BJE26" s="53">
        <v>0.70499999999999996</v>
      </c>
      <c r="BJF26" s="53">
        <v>0.71099999999999997</v>
      </c>
      <c r="BJG26" s="1037">
        <v>1.77</v>
      </c>
      <c r="BJH26" s="1037">
        <v>1.5</v>
      </c>
      <c r="BJI26" s="53">
        <v>0.97</v>
      </c>
      <c r="BJJ26" s="53">
        <v>0.73</v>
      </c>
      <c r="BJK26" s="53">
        <v>0.74299999999999999</v>
      </c>
      <c r="BJL26" s="53">
        <v>0.75700000000000001</v>
      </c>
      <c r="BJM26" s="53">
        <v>0.75600000000000001</v>
      </c>
      <c r="BJN26" s="53">
        <v>0.76200000000000001</v>
      </c>
      <c r="BJO26" s="1047">
        <v>1.77</v>
      </c>
      <c r="BJP26" s="1047">
        <v>1.5</v>
      </c>
      <c r="BJQ26" s="53">
        <v>0.97</v>
      </c>
      <c r="BJR26" s="53">
        <v>0.73299999999999998</v>
      </c>
      <c r="BJS26" s="53">
        <v>0.73</v>
      </c>
      <c r="BJT26" s="53">
        <v>0.73</v>
      </c>
      <c r="BJU26" s="1047"/>
      <c r="BJV26" s="53">
        <v>0.71</v>
      </c>
      <c r="BJW26" s="1047">
        <v>1.77</v>
      </c>
      <c r="BJX26" s="1047">
        <v>1.5</v>
      </c>
      <c r="BJY26" s="53">
        <v>0.97</v>
      </c>
      <c r="BJZ26" s="53">
        <v>0.753</v>
      </c>
      <c r="BKA26" s="1047">
        <v>1.77</v>
      </c>
      <c r="BKB26" s="1047">
        <v>1.5</v>
      </c>
      <c r="BKC26" s="53">
        <v>0.97</v>
      </c>
      <c r="BKD26" s="53">
        <v>0.76800000000000002</v>
      </c>
      <c r="BKE26" s="53">
        <v>0.77500000000000002</v>
      </c>
      <c r="BKF26" s="53">
        <v>0.746</v>
      </c>
      <c r="BKG26" s="1047">
        <v>1.77</v>
      </c>
      <c r="BKH26" s="1047">
        <v>1.5</v>
      </c>
      <c r="BKI26" s="53">
        <v>0.97</v>
      </c>
      <c r="BKJ26" s="53">
        <v>0.78100000000000003</v>
      </c>
      <c r="BKK26" s="53">
        <v>0.751</v>
      </c>
      <c r="BKL26" s="53">
        <v>0.79200000000000004</v>
      </c>
      <c r="BKM26" s="1047">
        <v>1.77</v>
      </c>
      <c r="BKN26" s="1047">
        <v>1.5</v>
      </c>
      <c r="BKO26" s="53">
        <v>0.97</v>
      </c>
      <c r="BKP26" s="53">
        <v>0.72799999999999998</v>
      </c>
      <c r="BKQ26" s="53">
        <v>0.76300000000000001</v>
      </c>
      <c r="BKR26" s="53">
        <v>0.76500000000000001</v>
      </c>
      <c r="BKS26" s="53">
        <v>0.76700000000000002</v>
      </c>
      <c r="BKT26" s="1047">
        <v>1.77</v>
      </c>
      <c r="BKU26" s="1047">
        <v>1.5</v>
      </c>
      <c r="BKV26" s="53">
        <v>0.97</v>
      </c>
      <c r="BKW26" s="53">
        <v>0.80900000000000005</v>
      </c>
      <c r="BKX26" s="1047">
        <v>1.77</v>
      </c>
      <c r="BKY26" s="1047">
        <v>1.5</v>
      </c>
      <c r="BKZ26" s="53">
        <v>0.97</v>
      </c>
      <c r="BLA26" s="53">
        <v>0.69799999999999995</v>
      </c>
      <c r="BLB26" s="53">
        <v>0.79100000000000004</v>
      </c>
      <c r="BLC26" s="53">
        <v>0.68100000000000005</v>
      </c>
      <c r="BLD26" s="53">
        <v>0.72499999999999998</v>
      </c>
      <c r="BLE26" s="53">
        <v>0.73299999999999998</v>
      </c>
      <c r="BLF26" s="53">
        <v>0.748</v>
      </c>
      <c r="BLG26" s="1047">
        <v>1.77</v>
      </c>
      <c r="BLH26" s="1047">
        <v>1.5</v>
      </c>
      <c r="BLI26" s="53">
        <v>0.97</v>
      </c>
      <c r="BLJ26" s="53">
        <v>0.99399999999999999</v>
      </c>
      <c r="BLK26" s="1047">
        <v>1.77</v>
      </c>
      <c r="BLL26" s="1047">
        <v>1.5</v>
      </c>
      <c r="BLM26" s="53">
        <v>0.97</v>
      </c>
      <c r="BLN26" s="53">
        <v>0.76800000000000002</v>
      </c>
      <c r="BLO26" s="1047">
        <v>1.77</v>
      </c>
      <c r="BLP26" s="1047">
        <v>1.5</v>
      </c>
      <c r="BLQ26" s="53">
        <v>0.97</v>
      </c>
      <c r="BLR26" s="53">
        <v>1.1519999999999999</v>
      </c>
      <c r="BLS26" s="53">
        <v>1.1519999999999999</v>
      </c>
      <c r="BLT26" s="53">
        <v>1.119</v>
      </c>
      <c r="BLU26" s="1047">
        <v>1.77</v>
      </c>
      <c r="BLV26" s="1047">
        <v>1.5</v>
      </c>
      <c r="BLW26" s="53">
        <v>0.97</v>
      </c>
      <c r="BLX26" s="53">
        <v>0.88400000000000001</v>
      </c>
      <c r="BLY26" s="53">
        <v>0.91300000000000003</v>
      </c>
      <c r="BLZ26" s="1047">
        <v>1.77</v>
      </c>
      <c r="BMA26" s="1047">
        <v>1.5</v>
      </c>
      <c r="BMB26" s="53">
        <v>0.97</v>
      </c>
      <c r="BMC26" s="53">
        <v>1.044</v>
      </c>
      <c r="BMD26" s="1047">
        <v>1.77</v>
      </c>
      <c r="BME26" s="1047">
        <v>1.5</v>
      </c>
      <c r="BMF26" s="53">
        <v>0.97</v>
      </c>
      <c r="BMG26" s="1372">
        <v>1.01</v>
      </c>
      <c r="BMH26" s="7">
        <f t="shared" si="31"/>
        <v>4.1237113402061897E-2</v>
      </c>
      <c r="BMI26" s="1194">
        <v>0.86</v>
      </c>
      <c r="BMJ26" s="53">
        <v>0.74099999999999999</v>
      </c>
      <c r="BMK26" s="53">
        <v>0.77200000000000002</v>
      </c>
      <c r="BML26" s="53">
        <v>0.751</v>
      </c>
      <c r="BMM26" s="1194">
        <v>0.86</v>
      </c>
      <c r="BMN26" s="53">
        <v>0.74099999999999999</v>
      </c>
      <c r="BMO26" s="53">
        <v>0.77</v>
      </c>
      <c r="BMP26" s="53">
        <v>0.78100000000000003</v>
      </c>
      <c r="BMQ26" s="53">
        <v>0.754</v>
      </c>
      <c r="BMR26" s="53">
        <v>0.77</v>
      </c>
      <c r="BMS26" s="53">
        <v>0.754</v>
      </c>
      <c r="BMT26" s="53">
        <v>0.752</v>
      </c>
      <c r="BMU26" s="53">
        <v>0.753</v>
      </c>
      <c r="BMV26" s="53">
        <v>0.78700000000000003</v>
      </c>
      <c r="BMW26" s="53"/>
      <c r="BMX26" s="53"/>
      <c r="BMY26" s="53"/>
      <c r="BMZ26" s="53"/>
      <c r="BNA26" s="53"/>
      <c r="BNB26" s="53"/>
      <c r="BNC26" s="53"/>
      <c r="BND26" s="53"/>
      <c r="BNE26" s="1192">
        <v>0.86</v>
      </c>
      <c r="BNF26" s="53">
        <v>0.74099999999999999</v>
      </c>
      <c r="BNG26" s="53">
        <v>0.76900000000000002</v>
      </c>
      <c r="BNH26" s="53">
        <v>0.79100000000000004</v>
      </c>
      <c r="BNI26" s="27">
        <v>0.79200000000000004</v>
      </c>
      <c r="BNJ26" s="53">
        <v>0.77800000000000002</v>
      </c>
      <c r="BNK26" s="1192"/>
      <c r="BNL26" s="53">
        <v>0.80800000000000005</v>
      </c>
      <c r="BNM26" s="1192">
        <v>0.86</v>
      </c>
      <c r="BNN26" s="53">
        <v>0.74099999999999999</v>
      </c>
      <c r="BNO26" s="53">
        <v>0.77600000000000002</v>
      </c>
      <c r="BNP26" s="53">
        <v>0.76100000000000001</v>
      </c>
      <c r="BNQ26" s="53">
        <v>0.751</v>
      </c>
      <c r="BNR26" s="53">
        <v>0.77500000000000002</v>
      </c>
      <c r="BNS26" s="53">
        <v>0.79300000000000004</v>
      </c>
      <c r="BNT26" s="1227">
        <v>0.86</v>
      </c>
      <c r="BNU26" s="53">
        <v>0.74099999999999999</v>
      </c>
      <c r="BNV26" s="53">
        <v>0.80200000000000005</v>
      </c>
      <c r="BNW26" s="53">
        <v>0.76700000000000002</v>
      </c>
      <c r="BNX26" s="53">
        <v>0.78300000000000003</v>
      </c>
      <c r="BNY26" s="53">
        <v>0.8</v>
      </c>
      <c r="BNZ26" s="1227">
        <v>0.86</v>
      </c>
      <c r="BOA26" s="53">
        <v>0.74099999999999999</v>
      </c>
      <c r="BOB26" s="53">
        <v>0.79</v>
      </c>
      <c r="BOC26" s="53"/>
      <c r="BOD26" s="1227">
        <v>0.86</v>
      </c>
      <c r="BOE26" s="53">
        <v>0.74099999999999999</v>
      </c>
      <c r="BOF26" s="53">
        <v>0.80200000000000005</v>
      </c>
      <c r="BOG26" s="53">
        <v>0.78900000000000003</v>
      </c>
      <c r="BOH26" s="53">
        <v>0.77400000000000002</v>
      </c>
      <c r="BOI26" s="1227">
        <v>0.86</v>
      </c>
      <c r="BOJ26" s="53">
        <v>0.74099999999999999</v>
      </c>
      <c r="BOK26" s="53"/>
      <c r="BOL26" s="53"/>
      <c r="BOM26" s="896">
        <v>0.81</v>
      </c>
      <c r="BON26" s="53">
        <v>0.79800000000000004</v>
      </c>
      <c r="BOO26" s="1227">
        <v>0.86</v>
      </c>
      <c r="BOP26" s="53">
        <v>0.74099999999999999</v>
      </c>
      <c r="BOQ26" s="53">
        <v>0.81599999999999995</v>
      </c>
      <c r="BOR26" s="53">
        <v>0.81899999999999995</v>
      </c>
      <c r="BOS26" s="53">
        <v>0.81699999999999995</v>
      </c>
      <c r="BOT26" s="53"/>
      <c r="BOU26" s="1227">
        <v>0.86</v>
      </c>
      <c r="BOV26" s="53">
        <v>0.74099999999999999</v>
      </c>
      <c r="BOW26" s="53">
        <v>0.81899999999999995</v>
      </c>
      <c r="BOX26" s="1227">
        <v>0.86</v>
      </c>
      <c r="BOY26" s="53">
        <v>0.74099999999999999</v>
      </c>
      <c r="BOZ26" s="53">
        <v>0.76300000000000001</v>
      </c>
      <c r="BPA26" s="53">
        <v>0.73099999999999998</v>
      </c>
      <c r="BPB26" s="53">
        <v>0.755</v>
      </c>
      <c r="BPC26" s="53">
        <v>0.75700000000000001</v>
      </c>
      <c r="BPD26" s="53">
        <v>0.78900000000000003</v>
      </c>
      <c r="BPE26" s="53">
        <v>0.78400000000000003</v>
      </c>
      <c r="BPF26" s="1227">
        <v>0.86</v>
      </c>
      <c r="BPG26" s="53">
        <v>0.74099999999999999</v>
      </c>
      <c r="BPH26" s="53">
        <v>1.048</v>
      </c>
      <c r="BPI26" s="1227">
        <v>0.86</v>
      </c>
      <c r="BPJ26" s="53">
        <v>0.74099999999999999</v>
      </c>
      <c r="BPK26" s="1042">
        <v>0.83</v>
      </c>
      <c r="BPL26" s="1227">
        <v>0.86</v>
      </c>
      <c r="BPM26" s="53">
        <v>0.74099999999999999</v>
      </c>
      <c r="BPN26" s="53">
        <v>1.179</v>
      </c>
      <c r="BPO26" s="53">
        <v>1.25</v>
      </c>
      <c r="BPP26" s="53">
        <v>1.018</v>
      </c>
      <c r="BPQ26" s="1227">
        <v>0.86</v>
      </c>
      <c r="BPR26" s="53">
        <v>0.74099999999999999</v>
      </c>
      <c r="BPS26" s="53">
        <v>0.98</v>
      </c>
      <c r="BPT26" s="53">
        <v>1.014</v>
      </c>
      <c r="BPU26" s="1227">
        <v>0.86</v>
      </c>
      <c r="BPV26" s="53">
        <v>0.74099999999999999</v>
      </c>
      <c r="BPW26" s="53">
        <v>1.2210000000000001</v>
      </c>
      <c r="BPX26" s="1227">
        <v>0.86</v>
      </c>
      <c r="BPY26" s="53">
        <v>0.74099999999999999</v>
      </c>
      <c r="BPZ26" s="1372">
        <v>1.0269999999999999</v>
      </c>
      <c r="BQA26" s="7">
        <f t="shared" si="32"/>
        <v>0.38596491228070168</v>
      </c>
      <c r="BQB26" s="1087">
        <v>0.77</v>
      </c>
      <c r="BQC26" s="1201">
        <f t="shared" si="2"/>
        <v>0.84700000000000009</v>
      </c>
      <c r="BQD26" s="49">
        <f t="shared" si="3"/>
        <v>0.77</v>
      </c>
      <c r="BQE26" s="49"/>
      <c r="BQF26" s="49">
        <v>0.745</v>
      </c>
      <c r="BQG26" s="53">
        <v>0.78400000000000003</v>
      </c>
      <c r="BQH26" s="53">
        <v>0.79300000000000004</v>
      </c>
      <c r="BQI26" s="53">
        <v>0.79700000000000004</v>
      </c>
      <c r="BQJ26" s="53">
        <v>0.76500000000000001</v>
      </c>
      <c r="BQK26" s="53">
        <v>0.66</v>
      </c>
      <c r="BQL26" s="53">
        <v>0.67600000000000005</v>
      </c>
      <c r="BQM26" s="53"/>
      <c r="BQN26" s="53"/>
      <c r="BQO26" s="53"/>
      <c r="BQP26" s="53"/>
      <c r="BQQ26" s="53"/>
      <c r="BQR26" s="53"/>
      <c r="BQS26" s="53"/>
      <c r="BQT26" s="53"/>
      <c r="BQU26" s="53"/>
      <c r="BQV26" s="1087">
        <v>0.77</v>
      </c>
      <c r="BQW26" s="1201">
        <f t="shared" si="33"/>
        <v>0.84700000000000009</v>
      </c>
      <c r="BQX26" s="49">
        <f t="shared" si="34"/>
        <v>0.77</v>
      </c>
      <c r="BQY26" s="53">
        <v>0.66</v>
      </c>
      <c r="BQZ26" s="53">
        <v>0.65300000000000002</v>
      </c>
      <c r="BRA26" s="53">
        <v>0.68</v>
      </c>
      <c r="BRB26" s="53">
        <v>0.67500000000000004</v>
      </c>
      <c r="BRC26" s="1192"/>
      <c r="BRD26" s="53">
        <v>0.67900000000000005</v>
      </c>
      <c r="BRE26" s="1087">
        <v>0.77</v>
      </c>
      <c r="BRF26" s="1201">
        <f t="shared" si="35"/>
        <v>0.84700000000000009</v>
      </c>
      <c r="BRG26" s="49">
        <f t="shared" si="36"/>
        <v>0.77</v>
      </c>
      <c r="BRH26" s="53">
        <v>0.66</v>
      </c>
      <c r="BRI26" s="53">
        <v>0.66700000000000004</v>
      </c>
      <c r="BRJ26" s="53">
        <v>0.66900000000000004</v>
      </c>
      <c r="BRK26" s="53">
        <v>0.68300000000000005</v>
      </c>
      <c r="BRL26" s="53">
        <v>0.66900000000000004</v>
      </c>
      <c r="BRM26" s="53">
        <v>0.68300000000000005</v>
      </c>
      <c r="BRN26" s="1087">
        <v>0.77</v>
      </c>
      <c r="BRO26" s="1201">
        <f t="shared" si="37"/>
        <v>0.84700000000000009</v>
      </c>
      <c r="BRP26" s="49">
        <f t="shared" si="38"/>
        <v>0.68300000000000005</v>
      </c>
      <c r="BRQ26" s="53">
        <v>0.66</v>
      </c>
      <c r="BRR26" s="53">
        <v>0.67900000000000005</v>
      </c>
      <c r="BRS26" s="53">
        <v>0.69499999999999995</v>
      </c>
      <c r="BRT26" s="53">
        <v>0.69199999999999995</v>
      </c>
      <c r="BRU26" s="53">
        <v>0.67500000000000004</v>
      </c>
      <c r="BRV26" s="53">
        <v>0.69199999999999995</v>
      </c>
      <c r="BRW26" s="53">
        <v>0.67600000000000005</v>
      </c>
      <c r="BRX26" s="53">
        <v>0.66900000000000004</v>
      </c>
      <c r="BRY26" s="53">
        <v>0.66800000000000004</v>
      </c>
      <c r="BRZ26" s="49">
        <f t="shared" si="39"/>
        <v>0.67600000000000005</v>
      </c>
      <c r="BSA26" s="53">
        <v>0.66</v>
      </c>
      <c r="BSB26" s="53">
        <v>0.68200000000000005</v>
      </c>
      <c r="BSC26" s="53">
        <v>0.66500000000000004</v>
      </c>
      <c r="BSD26" s="49">
        <f t="shared" si="40"/>
        <v>0.67600000000000005</v>
      </c>
      <c r="BSE26" s="53">
        <v>0.66</v>
      </c>
      <c r="BSF26" s="53">
        <v>0.66700000000000004</v>
      </c>
      <c r="BSG26" s="53">
        <v>0.65100000000000002</v>
      </c>
      <c r="BSH26" s="53">
        <v>0.66400000000000003</v>
      </c>
      <c r="BSI26" s="53">
        <v>0.67100000000000004</v>
      </c>
      <c r="BSJ26" s="53">
        <v>0.66600000000000004</v>
      </c>
      <c r="BSK26" s="53">
        <v>0.66400000000000003</v>
      </c>
      <c r="BSL26" s="49">
        <f t="shared" si="41"/>
        <v>0.67600000000000005</v>
      </c>
      <c r="BSM26" s="53">
        <v>0.66</v>
      </c>
      <c r="BSN26" s="53">
        <v>0.67</v>
      </c>
      <c r="BSO26" s="53">
        <v>0.66900000000000004</v>
      </c>
      <c r="BSP26" s="53">
        <v>0.66900000000000004</v>
      </c>
      <c r="BSQ26" s="53">
        <v>0.66900000000000004</v>
      </c>
      <c r="BSR26" s="896"/>
      <c r="BSS26" s="896"/>
      <c r="BST26" s="53">
        <v>0.67400000000000004</v>
      </c>
      <c r="BSU26" s="53">
        <v>0.67500000000000004</v>
      </c>
      <c r="BSV26" s="49">
        <f t="shared" si="59"/>
        <v>0.67</v>
      </c>
      <c r="BSW26" s="53">
        <v>0.66</v>
      </c>
      <c r="BSX26" s="53">
        <v>0.67200000000000004</v>
      </c>
      <c r="BSY26" s="53">
        <v>0.66600000000000004</v>
      </c>
      <c r="BSZ26" s="53">
        <v>0.67500000000000004</v>
      </c>
      <c r="BTA26" s="49">
        <v>0.66800000000000004</v>
      </c>
      <c r="BTB26" s="49">
        <v>0.66500000000000004</v>
      </c>
      <c r="BTC26" s="49">
        <v>0.68300000000000005</v>
      </c>
      <c r="BTD26" s="49">
        <v>0.67100000000000004</v>
      </c>
      <c r="BTE26" s="49">
        <v>0.67500000000000004</v>
      </c>
      <c r="BTF26" s="49">
        <f t="shared" si="60"/>
        <v>0.67200000000000004</v>
      </c>
      <c r="BTG26" s="49">
        <v>0.66</v>
      </c>
      <c r="BTH26" s="53">
        <v>0.68200000000000005</v>
      </c>
      <c r="BTI26" s="53">
        <v>0.71599999999999997</v>
      </c>
      <c r="BTJ26" s="49">
        <f t="shared" si="44"/>
        <v>0.67200000000000004</v>
      </c>
      <c r="BTK26" s="49">
        <v>0.66</v>
      </c>
      <c r="BTL26" s="49">
        <v>0.78300000000000003</v>
      </c>
      <c r="BTM26" s="49">
        <v>0.76800000000000002</v>
      </c>
      <c r="BTN26" s="49">
        <v>0.746</v>
      </c>
      <c r="BTO26" s="49">
        <v>0.78</v>
      </c>
      <c r="BTP26" s="53">
        <v>0.77200000000000002</v>
      </c>
      <c r="BTQ26" s="53">
        <v>0.88800000000000001</v>
      </c>
      <c r="BTR26" s="53">
        <v>0.81200000000000006</v>
      </c>
      <c r="BTS26" s="53">
        <v>0.83199999999999996</v>
      </c>
      <c r="BTT26" s="53">
        <v>0.752</v>
      </c>
      <c r="BTU26" s="53">
        <v>0.77400000000000002</v>
      </c>
      <c r="BTV26" s="53">
        <v>0.78100000000000003</v>
      </c>
      <c r="BTW26" s="53">
        <v>0.78200000000000003</v>
      </c>
      <c r="BTX26" s="53">
        <v>0.78100000000000003</v>
      </c>
      <c r="BTY26" s="53">
        <v>0.77200000000000002</v>
      </c>
      <c r="BTZ26" s="49">
        <f t="shared" si="45"/>
        <v>0.78100000000000003</v>
      </c>
      <c r="BUA26" s="49">
        <v>0.66</v>
      </c>
      <c r="BUB26" s="53">
        <v>1.0900000000000001</v>
      </c>
      <c r="BUC26" s="53">
        <v>1.0629999999999999</v>
      </c>
      <c r="BUD26" s="49">
        <v>0.66</v>
      </c>
      <c r="BUE26" s="49">
        <v>1.052</v>
      </c>
      <c r="BUF26" s="49">
        <v>1.1419999999999999</v>
      </c>
      <c r="BUG26" s="53">
        <v>0.66</v>
      </c>
      <c r="BUH26" s="53">
        <v>1.2589999999999999</v>
      </c>
      <c r="BUI26" s="53">
        <v>1.248</v>
      </c>
      <c r="BUJ26" s="53">
        <v>1.2669999999999999</v>
      </c>
      <c r="BUK26" s="53">
        <v>1.33</v>
      </c>
      <c r="BUL26" s="897">
        <v>0.74</v>
      </c>
      <c r="BUM26" s="53">
        <v>0.96</v>
      </c>
      <c r="BUN26" s="53">
        <v>0.97399999999999998</v>
      </c>
      <c r="BUO26" s="53">
        <v>0.66</v>
      </c>
      <c r="BUP26" s="53">
        <v>1.0269999999999999</v>
      </c>
      <c r="BUQ26" s="53">
        <v>1.0429999999999999</v>
      </c>
      <c r="BUR26" s="53">
        <v>0.66</v>
      </c>
      <c r="BUS26" s="53">
        <v>0.97499999999999998</v>
      </c>
      <c r="BUT26" s="53">
        <v>0.96399999999999997</v>
      </c>
      <c r="BUU26" s="53">
        <v>0.66</v>
      </c>
      <c r="BUV26" s="53"/>
      <c r="BUW26" s="53"/>
      <c r="BUX26" s="7">
        <f t="shared" si="46"/>
        <v>-1</v>
      </c>
      <c r="BUY26" s="7">
        <f t="shared" si="47"/>
        <v>-1</v>
      </c>
      <c r="BUZ26" s="1304">
        <v>0.75</v>
      </c>
      <c r="BVA26" s="53">
        <v>0.77700000000000002</v>
      </c>
      <c r="BVB26" s="1304">
        <v>0.75</v>
      </c>
      <c r="BVC26" s="1384">
        <v>0.60399999999999998</v>
      </c>
      <c r="BVD26" s="53">
        <v>0.60899999999999999</v>
      </c>
      <c r="BVE26" s="1384">
        <v>0.61099999999999999</v>
      </c>
      <c r="BVF26" s="53">
        <v>0.69799999999999995</v>
      </c>
      <c r="BVG26" s="53">
        <v>0.72</v>
      </c>
      <c r="BVH26" s="53">
        <v>0.78400000000000003</v>
      </c>
      <c r="BVI26" s="896">
        <v>0.61</v>
      </c>
      <c r="BVJ26" s="1304">
        <v>0.75</v>
      </c>
      <c r="BVK26" s="53">
        <v>1.056</v>
      </c>
      <c r="BVL26" s="896">
        <v>0.61</v>
      </c>
      <c r="BVM26" s="1304">
        <v>0.75</v>
      </c>
      <c r="BVN26" s="53">
        <v>0.79200000000000004</v>
      </c>
      <c r="BVO26" s="896">
        <v>0.61</v>
      </c>
      <c r="BVP26" s="1304">
        <v>0.75</v>
      </c>
      <c r="BVQ26" s="1384">
        <v>1.1100000000000001</v>
      </c>
      <c r="BVR26" s="1384">
        <v>1.091</v>
      </c>
      <c r="BVS26" s="897">
        <v>0.81</v>
      </c>
      <c r="BVT26" s="1384">
        <v>0.88200000000000001</v>
      </c>
      <c r="BVU26" s="896">
        <v>0.61</v>
      </c>
      <c r="BVV26" s="1304">
        <v>0.75</v>
      </c>
      <c r="BVW26" s="53">
        <v>0.86299999999999999</v>
      </c>
      <c r="BVX26" s="53">
        <v>0.879</v>
      </c>
      <c r="BVY26" s="896">
        <v>0.61</v>
      </c>
      <c r="BVZ26" s="1304">
        <v>0.75</v>
      </c>
      <c r="BWA26" s="53">
        <v>1.07</v>
      </c>
      <c r="BWB26" s="896">
        <v>0.61</v>
      </c>
      <c r="BWC26" s="1304">
        <v>0.75</v>
      </c>
      <c r="BWD26" s="1372">
        <v>0.91800000000000004</v>
      </c>
      <c r="BWE26" s="896">
        <v>0.61</v>
      </c>
      <c r="BWF26" s="1304">
        <v>0.75</v>
      </c>
      <c r="BWG26" s="55"/>
      <c r="BWH26" s="7">
        <f t="shared" si="4"/>
        <v>-1</v>
      </c>
      <c r="BWI26" s="896"/>
      <c r="BWJ26" s="53">
        <v>0.70399999999999996</v>
      </c>
      <c r="BWK26" s="1042"/>
      <c r="BWL26" s="49">
        <v>0.46899999999999997</v>
      </c>
      <c r="BWM26" s="53">
        <v>0.44700000000000001</v>
      </c>
      <c r="BWN26" s="896"/>
      <c r="BWO26" s="53">
        <v>0.70399999999999996</v>
      </c>
      <c r="BWP26" s="1042"/>
      <c r="BWQ26" s="49">
        <v>0.46899999999999997</v>
      </c>
      <c r="BWR26" s="49">
        <v>0.41799999999999998</v>
      </c>
      <c r="BWS26" s="53">
        <v>0.42199999999999999</v>
      </c>
      <c r="BWT26" s="53">
        <v>0.40500000000000003</v>
      </c>
      <c r="BWU26" s="53">
        <v>0.41899999999999998</v>
      </c>
      <c r="BWV26" s="53">
        <v>0.43099999999999999</v>
      </c>
      <c r="BWW26" s="53">
        <v>0.45600000000000002</v>
      </c>
      <c r="BWX26" s="1321">
        <v>0.43</v>
      </c>
      <c r="BWY26" s="1304">
        <v>0.46899999999999997</v>
      </c>
      <c r="BWZ26" s="53">
        <v>0.64900000000000002</v>
      </c>
      <c r="BXA26" s="1321">
        <v>0.43</v>
      </c>
      <c r="BXB26" s="1304">
        <v>0.46899999999999997</v>
      </c>
      <c r="BXC26" s="53">
        <v>0.63300000000000001</v>
      </c>
      <c r="BXD26" s="896">
        <v>0.43</v>
      </c>
      <c r="BXE26" s="1384">
        <v>0.46899999999999997</v>
      </c>
      <c r="BXF26" s="1384">
        <v>0.73499999999999999</v>
      </c>
      <c r="BXG26" s="1384">
        <v>0.72399999999999998</v>
      </c>
      <c r="BXH26" s="1531">
        <v>0.49199999999999999</v>
      </c>
      <c r="BXI26" s="1384">
        <v>0.58699999999999997</v>
      </c>
      <c r="BXJ26" s="896">
        <v>0.43</v>
      </c>
      <c r="BXK26" s="1384">
        <v>0.46899999999999997</v>
      </c>
      <c r="BXL26" s="53">
        <v>0.621</v>
      </c>
      <c r="BXM26" s="896">
        <v>0.43</v>
      </c>
      <c r="BXN26" s="1384">
        <v>0.46899999999999997</v>
      </c>
      <c r="BXO26" s="1372">
        <v>0.55900000000000005</v>
      </c>
      <c r="BXP26" s="896">
        <v>0.43</v>
      </c>
      <c r="BXQ26" s="1384">
        <v>0.46899999999999997</v>
      </c>
      <c r="BXR26" s="55"/>
      <c r="BXS26" s="7">
        <f t="shared" si="5"/>
        <v>-1</v>
      </c>
      <c r="BXT26" s="1042">
        <v>0.66</v>
      </c>
      <c r="BXU26" s="53">
        <v>0.80600000000000005</v>
      </c>
      <c r="BXV26" s="53">
        <v>0.80400000000000005</v>
      </c>
      <c r="BXW26" s="53">
        <v>0.79300000000000004</v>
      </c>
      <c r="BXX26" s="53">
        <v>0.84099999999999997</v>
      </c>
      <c r="BXY26" s="53">
        <v>0.749</v>
      </c>
      <c r="BXZ26" s="53">
        <v>0.75700000000000001</v>
      </c>
      <c r="BYA26" s="896">
        <v>0.71</v>
      </c>
      <c r="BYB26" s="1304">
        <v>0.66</v>
      </c>
      <c r="BYC26" s="53">
        <v>1.228</v>
      </c>
      <c r="BYD26" s="896">
        <v>0.71</v>
      </c>
      <c r="BYE26" s="1384">
        <v>0.66</v>
      </c>
      <c r="BYF26" s="1384">
        <v>1.2450000000000001</v>
      </c>
      <c r="BYG26" s="896">
        <v>0.71</v>
      </c>
      <c r="BYH26" s="1384">
        <v>0.66</v>
      </c>
      <c r="BYI26" s="1384">
        <v>1.2629999999999999</v>
      </c>
      <c r="BYJ26" s="1384">
        <v>1.4159999999999999</v>
      </c>
      <c r="BYK26" s="896">
        <v>1.18</v>
      </c>
      <c r="BYL26" s="1384">
        <v>1.0329999999999999</v>
      </c>
      <c r="BYM26" s="896">
        <v>0.71</v>
      </c>
      <c r="BYN26" s="1384">
        <v>0.66</v>
      </c>
      <c r="BYO26" s="53">
        <v>1.05</v>
      </c>
      <c r="BYP26" s="896">
        <v>0.71</v>
      </c>
      <c r="BYQ26" s="1384">
        <v>0.66</v>
      </c>
      <c r="BYR26" s="1372">
        <v>0.95699999999999996</v>
      </c>
      <c r="BYS26" s="896">
        <v>0.71</v>
      </c>
      <c r="BYT26" s="1384">
        <v>0.66</v>
      </c>
      <c r="BYU26" s="55"/>
      <c r="BYV26" s="7">
        <f t="shared" si="6"/>
        <v>-1</v>
      </c>
      <c r="BYW26" s="1372">
        <v>0.61299999999999999</v>
      </c>
      <c r="BYX26" s="1372">
        <v>0.61299999999999999</v>
      </c>
      <c r="BYY26" s="1372">
        <v>0.629</v>
      </c>
      <c r="BYZ26" s="1372">
        <v>0.63200000000000001</v>
      </c>
      <c r="BZA26" s="1372">
        <v>0.61299999999999999</v>
      </c>
      <c r="BZB26" s="53">
        <v>0.82599999999999996</v>
      </c>
      <c r="BZC26" s="1372">
        <v>0.61299999999999999</v>
      </c>
      <c r="BZD26" s="1384">
        <v>0.81899999999999995</v>
      </c>
      <c r="BZE26" s="1321">
        <v>0.64</v>
      </c>
      <c r="BZF26" s="1372">
        <v>0.61299999999999999</v>
      </c>
      <c r="BZG26" s="1372">
        <v>1.008</v>
      </c>
      <c r="BZH26" s="1372">
        <v>1.006</v>
      </c>
      <c r="BZI26" s="1602">
        <v>0.79</v>
      </c>
      <c r="BZJ26" s="1372">
        <v>0.81</v>
      </c>
      <c r="BZK26" s="1321">
        <v>0.64</v>
      </c>
      <c r="BZL26" s="1372">
        <v>0.61299999999999999</v>
      </c>
      <c r="BZM26" s="108">
        <v>0.93</v>
      </c>
      <c r="BZN26" s="1321">
        <v>0.64</v>
      </c>
      <c r="BZO26" s="1372">
        <v>0.61299999999999999</v>
      </c>
      <c r="BZP26" s="1372">
        <v>0.81599999999999995</v>
      </c>
      <c r="BZQ26" s="1321">
        <v>0.64</v>
      </c>
      <c r="BZR26" s="1372">
        <v>0.61299999999999999</v>
      </c>
      <c r="BZS26" s="55"/>
      <c r="BZT26" s="7">
        <f t="shared" si="48"/>
        <v>-1</v>
      </c>
      <c r="BZU26" s="53">
        <v>0.93300000000000005</v>
      </c>
      <c r="BZV26" s="53">
        <f t="shared" si="49"/>
        <v>0.93300000000000005</v>
      </c>
      <c r="BZW26" s="55"/>
      <c r="BZX26" s="1652">
        <f t="shared" si="50"/>
        <v>-1</v>
      </c>
      <c r="BZY26" s="53">
        <v>1.0029999999999999</v>
      </c>
      <c r="BZZ26" s="53">
        <f t="shared" si="51"/>
        <v>1.0029999999999999</v>
      </c>
      <c r="CAA26" s="55"/>
      <c r="CAB26" s="1652">
        <f t="shared" si="52"/>
        <v>-1</v>
      </c>
      <c r="CAC26" s="53">
        <v>0.95899999999999996</v>
      </c>
      <c r="CAD26" s="53">
        <f t="shared" si="53"/>
        <v>0.95899999999999996</v>
      </c>
      <c r="CAE26" s="55"/>
      <c r="CAF26" s="966">
        <f t="shared" si="54"/>
        <v>-1</v>
      </c>
      <c r="CAG26" s="1042"/>
      <c r="CAH26" s="1147" t="s">
        <v>3923</v>
      </c>
      <c r="CAI26" s="1605" t="s">
        <v>3929</v>
      </c>
      <c r="CAJ26" s="53" t="str">
        <f t="shared" si="7"/>
        <v>1. Better than baseline</v>
      </c>
      <c r="CAK26" s="53" t="str">
        <f t="shared" si="8"/>
        <v xml:space="preserve">1. Better than baseline </v>
      </c>
      <c r="CAL26" s="53" t="str">
        <f t="shared" si="9"/>
        <v xml:space="preserve">1. Better than baseline </v>
      </c>
      <c r="CAM26" s="53" t="str">
        <f t="shared" si="10"/>
        <v xml:space="preserve">1. Better than baseline </v>
      </c>
      <c r="CAN26" s="53" t="str">
        <f t="shared" si="11"/>
        <v xml:space="preserve">1. Better than baseline </v>
      </c>
      <c r="CAO26" s="53" t="str">
        <f t="shared" si="12"/>
        <v>3. Missing baseline</v>
      </c>
      <c r="CAP26" s="53" t="str">
        <f t="shared" si="13"/>
        <v>3. Missing baseline</v>
      </c>
      <c r="CAQ26" s="27" t="str">
        <f t="shared" si="14"/>
        <v>2. Within 10% deviation from baseline</v>
      </c>
      <c r="CAR26" s="53" t="str">
        <f t="shared" si="15"/>
        <v>2. Within 10% deviation from baseline</v>
      </c>
      <c r="CAS26" s="53" t="str">
        <f t="shared" si="16"/>
        <v>3. Missing baseline</v>
      </c>
      <c r="CAT26" s="53" t="str">
        <f t="shared" si="17"/>
        <v xml:space="preserve">1. Better than baseline </v>
      </c>
      <c r="CAU26" s="1384" t="str">
        <f t="shared" si="18"/>
        <v xml:space="preserve">1. Better than baseline </v>
      </c>
      <c r="CAV26" s="1384" t="str">
        <f t="shared" si="19"/>
        <v xml:space="preserve">1. Better than baseline </v>
      </c>
      <c r="CAW26" s="1384" t="str">
        <f t="shared" si="20"/>
        <v xml:space="preserve">1. Better than baseline </v>
      </c>
      <c r="CAX26" s="1384" t="str">
        <f t="shared" si="21"/>
        <v xml:space="preserve">1. Better than baseline </v>
      </c>
    </row>
    <row r="27" spans="1:2237" ht="45.75" customHeight="1" thickBot="1" x14ac:dyDescent="0.4">
      <c r="A27" s="112" t="s">
        <v>3930</v>
      </c>
      <c r="B27" s="129"/>
      <c r="C27" s="124" t="s">
        <v>3860</v>
      </c>
      <c r="D27" s="340">
        <v>25</v>
      </c>
      <c r="E27" s="52" t="s">
        <v>3860</v>
      </c>
      <c r="F27" s="120" t="s">
        <v>3931</v>
      </c>
      <c r="G27" s="118" t="s">
        <v>18</v>
      </c>
      <c r="H27" s="119" t="s">
        <v>18</v>
      </c>
      <c r="I27" s="120" t="s">
        <v>3931</v>
      </c>
      <c r="J27" s="8" t="s">
        <v>3932</v>
      </c>
      <c r="K27" s="52">
        <v>1.01</v>
      </c>
      <c r="L27" s="52">
        <v>0.77</v>
      </c>
      <c r="M27" s="52"/>
      <c r="N27" s="52"/>
      <c r="O27" s="52"/>
      <c r="P27" s="53"/>
      <c r="Q27" s="27">
        <v>0.77400000000000002</v>
      </c>
      <c r="R27" s="52">
        <v>0.77</v>
      </c>
      <c r="S27" s="32">
        <v>1.2090000000000001</v>
      </c>
      <c r="T27" s="32">
        <v>1.2090000000000001</v>
      </c>
      <c r="U27" s="52">
        <v>0.77300000000000002</v>
      </c>
      <c r="V27" s="1049"/>
      <c r="W27" s="32">
        <v>0.77600000000000002</v>
      </c>
      <c r="X27" s="32">
        <v>0.77900000000000003</v>
      </c>
      <c r="Y27" s="52">
        <v>0.754</v>
      </c>
      <c r="Z27" s="32">
        <v>0.77100000000000002</v>
      </c>
      <c r="AA27" s="52"/>
      <c r="AB27" s="52">
        <v>0.77800000000000002</v>
      </c>
      <c r="AC27" s="959">
        <v>0.77300000000000002</v>
      </c>
      <c r="AD27" s="960">
        <v>0.78600000000000003</v>
      </c>
      <c r="AE27" s="960">
        <v>0.79800000000000004</v>
      </c>
      <c r="AF27" s="960"/>
      <c r="AG27" s="960"/>
      <c r="AH27" s="52">
        <v>0.77</v>
      </c>
      <c r="AI27" s="52">
        <v>0.77800000000000002</v>
      </c>
      <c r="AJ27" s="52">
        <v>0.78700000000000003</v>
      </c>
      <c r="AK27" s="52">
        <v>0.78200000000000003</v>
      </c>
      <c r="AL27" s="52"/>
      <c r="AM27" s="52">
        <v>0.78400000000000003</v>
      </c>
      <c r="AN27" s="52"/>
      <c r="AO27" s="52">
        <v>0.77</v>
      </c>
      <c r="AP27" s="52"/>
      <c r="AQ27" s="52">
        <v>0.80300000000000005</v>
      </c>
      <c r="AR27" s="58">
        <v>0.80500000000000005</v>
      </c>
      <c r="AS27" s="52">
        <v>0.80100000000000005</v>
      </c>
      <c r="AT27" s="52">
        <v>0.80100000000000005</v>
      </c>
      <c r="AU27" s="52">
        <v>0.79100000000000004</v>
      </c>
      <c r="AV27" s="52">
        <v>0.80100000000000005</v>
      </c>
      <c r="AW27" s="52">
        <v>0.77</v>
      </c>
      <c r="AX27" s="52">
        <v>0.79</v>
      </c>
      <c r="AY27" s="58">
        <v>0.79700000000000004</v>
      </c>
      <c r="AZ27" s="58">
        <v>0.79100000000000004</v>
      </c>
      <c r="BA27" s="962"/>
      <c r="BB27" s="58">
        <v>0.78600000000000003</v>
      </c>
      <c r="BC27" s="58">
        <v>0.78900000000000003</v>
      </c>
      <c r="BD27" s="58">
        <v>0.80700000000000005</v>
      </c>
      <c r="BE27" s="58">
        <v>0.78900000000000003</v>
      </c>
      <c r="BF27" s="58">
        <v>0.77</v>
      </c>
      <c r="BG27" s="58">
        <v>0.79900000000000004</v>
      </c>
      <c r="BH27" s="58">
        <v>0.79400000000000004</v>
      </c>
      <c r="BI27" s="52">
        <v>0.78800000000000003</v>
      </c>
      <c r="BJ27" s="52"/>
      <c r="BK27" s="58">
        <v>0.78900000000000003</v>
      </c>
      <c r="BL27" s="58">
        <v>0.79700000000000004</v>
      </c>
      <c r="BM27" s="58">
        <v>0.79600000000000004</v>
      </c>
      <c r="BN27" s="58">
        <v>0.78700000000000003</v>
      </c>
      <c r="BO27" s="58">
        <v>0.79700000000000004</v>
      </c>
      <c r="BP27" s="52">
        <v>0.77</v>
      </c>
      <c r="BQ27" s="58">
        <v>0.79</v>
      </c>
      <c r="BR27" s="58">
        <v>0.80400000000000005</v>
      </c>
      <c r="BS27" s="58">
        <v>0.79500000000000004</v>
      </c>
      <c r="BT27" s="58">
        <v>0.79800000000000004</v>
      </c>
      <c r="BU27" s="58">
        <v>0.79500000000000004</v>
      </c>
      <c r="BV27" s="58">
        <v>0.79400000000000004</v>
      </c>
      <c r="BW27" s="58">
        <v>0.8</v>
      </c>
      <c r="BX27" s="58">
        <v>0.79700000000000004</v>
      </c>
      <c r="BY27" s="58">
        <v>0.80600000000000005</v>
      </c>
      <c r="BZ27" s="967"/>
      <c r="CA27" s="899">
        <v>0.80300000000000005</v>
      </c>
      <c r="CB27" s="967"/>
      <c r="CC27" s="58">
        <v>0.77</v>
      </c>
      <c r="CD27" s="899">
        <v>0.79900000000000004</v>
      </c>
      <c r="CE27" s="899">
        <v>0.79700000000000004</v>
      </c>
      <c r="CF27" s="899">
        <v>0.79600000000000004</v>
      </c>
      <c r="CG27" s="899">
        <v>0.79900000000000004</v>
      </c>
      <c r="CH27" s="899"/>
      <c r="CI27" s="58"/>
      <c r="CJ27" s="58"/>
      <c r="CK27" s="58"/>
      <c r="CL27" s="58"/>
      <c r="CM27" s="58">
        <v>0.77</v>
      </c>
      <c r="CN27" s="58"/>
      <c r="CO27" s="58"/>
      <c r="CP27" s="58"/>
      <c r="CQ27" s="58"/>
      <c r="CR27" s="58"/>
      <c r="CS27" s="962">
        <v>1.08</v>
      </c>
      <c r="CT27" s="58"/>
      <c r="CU27" s="58">
        <v>0.80800000000000005</v>
      </c>
      <c r="CV27" s="52">
        <v>0.77</v>
      </c>
      <c r="CW27" s="52"/>
      <c r="CX27" s="52">
        <v>0.84699999999999998</v>
      </c>
      <c r="CY27" s="52"/>
      <c r="CZ27" s="52">
        <v>0.84499999999999997</v>
      </c>
      <c r="DA27" s="52"/>
      <c r="DB27" s="52">
        <v>0.84</v>
      </c>
      <c r="DC27" s="52">
        <v>0.84</v>
      </c>
      <c r="DD27" s="52">
        <v>0.84399999999999997</v>
      </c>
      <c r="DE27" s="52">
        <v>0</v>
      </c>
      <c r="DF27" s="52">
        <v>0</v>
      </c>
      <c r="DG27" s="52">
        <v>0.77</v>
      </c>
      <c r="DH27" s="52"/>
      <c r="DI27" s="52">
        <v>0</v>
      </c>
      <c r="DJ27" s="52">
        <v>0.84399999999999997</v>
      </c>
      <c r="DK27" s="872"/>
      <c r="DL27" s="52">
        <v>0.84</v>
      </c>
      <c r="DM27" s="52">
        <v>0.83599999999999997</v>
      </c>
      <c r="DN27" s="52">
        <v>0.84299999999999997</v>
      </c>
      <c r="DO27" s="52"/>
      <c r="DP27" s="52">
        <v>0.84199999999999997</v>
      </c>
      <c r="DQ27" s="944"/>
      <c r="DR27" s="52">
        <v>0.84299999999999997</v>
      </c>
      <c r="DS27" s="52">
        <v>0.83499999999999996</v>
      </c>
      <c r="DT27" s="52">
        <v>0.84099999999999997</v>
      </c>
      <c r="DU27" s="52">
        <v>0.84399999999999997</v>
      </c>
      <c r="DV27" s="52">
        <v>0.77</v>
      </c>
      <c r="DW27" s="52">
        <v>0.83899999999999997</v>
      </c>
      <c r="DX27" s="52">
        <v>0.84199999999999997</v>
      </c>
      <c r="DY27" s="52">
        <v>0.84</v>
      </c>
      <c r="DZ27" s="52">
        <v>0.84499999999999997</v>
      </c>
      <c r="EA27" s="52">
        <v>0.83899999999999997</v>
      </c>
      <c r="EB27" s="52"/>
      <c r="EC27" s="944" t="s">
        <v>1159</v>
      </c>
      <c r="ED27" s="52">
        <v>0.83799999999999997</v>
      </c>
      <c r="EE27" s="52">
        <v>0.84599999999999997</v>
      </c>
      <c r="EF27" s="52">
        <v>0.83699999999999997</v>
      </c>
      <c r="EG27" s="52">
        <v>0.84599999999999997</v>
      </c>
      <c r="EH27" s="52">
        <v>1.01</v>
      </c>
      <c r="EI27" s="1129">
        <v>0.86</v>
      </c>
      <c r="EJ27" s="52">
        <v>0.77</v>
      </c>
      <c r="EK27" s="52">
        <v>0.84499999999999997</v>
      </c>
      <c r="EL27" s="1129"/>
      <c r="EM27" s="52">
        <v>0.84</v>
      </c>
      <c r="EN27" s="52">
        <v>0.84499999999999997</v>
      </c>
      <c r="EO27" s="58">
        <v>0.84499999999999997</v>
      </c>
      <c r="EP27" s="52">
        <v>0.84499999999999997</v>
      </c>
      <c r="EQ27" s="52">
        <v>0.84</v>
      </c>
      <c r="ER27" s="1129"/>
      <c r="ES27" s="52">
        <v>0.84599999999999997</v>
      </c>
      <c r="ET27" s="52">
        <v>0.84</v>
      </c>
      <c r="EU27" s="52"/>
      <c r="EV27" s="52">
        <v>0.84199999999999997</v>
      </c>
      <c r="EW27" s="52">
        <v>0.84399999999999997</v>
      </c>
      <c r="EX27" s="52">
        <v>0.84499999999999997</v>
      </c>
      <c r="EY27" s="52">
        <v>0.84499999999999997</v>
      </c>
      <c r="EZ27" s="52">
        <v>0.84</v>
      </c>
      <c r="FA27" s="52">
        <v>0.84399999999999997</v>
      </c>
      <c r="FB27" s="52">
        <v>0.84499999999999997</v>
      </c>
      <c r="FC27" s="52">
        <v>0.84</v>
      </c>
      <c r="FD27" s="52">
        <v>0.84399999999999997</v>
      </c>
      <c r="FE27" s="1035"/>
      <c r="FF27" s="52">
        <v>0.83699999999999997</v>
      </c>
      <c r="FG27" s="52">
        <v>0.84499999999999997</v>
      </c>
      <c r="FH27" s="1035"/>
      <c r="FI27" s="1023">
        <v>0.84</v>
      </c>
      <c r="FJ27" s="1035"/>
      <c r="FK27" s="52">
        <v>0.84399999999999997</v>
      </c>
      <c r="FL27" s="52">
        <v>0.84699999999999998</v>
      </c>
      <c r="FM27" s="52">
        <v>1.01</v>
      </c>
      <c r="FN27" s="1129">
        <v>0.86</v>
      </c>
      <c r="FO27" s="52">
        <v>0.77</v>
      </c>
      <c r="FP27" s="52"/>
      <c r="FQ27" s="52">
        <v>0.84599999999999997</v>
      </c>
      <c r="FR27" s="52">
        <v>0.83599999999999997</v>
      </c>
      <c r="FS27" s="52">
        <v>1.01</v>
      </c>
      <c r="FT27" s="1129">
        <v>0.86</v>
      </c>
      <c r="FU27" s="52">
        <v>0.77</v>
      </c>
      <c r="FV27" s="52"/>
      <c r="FW27" s="52"/>
      <c r="FX27" s="52"/>
      <c r="FY27" s="52"/>
      <c r="FZ27" s="52"/>
      <c r="GA27" s="52"/>
      <c r="GB27" s="52"/>
      <c r="GC27" s="52"/>
      <c r="GD27" s="52"/>
      <c r="GE27" s="52"/>
      <c r="GF27" s="52"/>
      <c r="GG27" s="52"/>
      <c r="GH27" s="966">
        <f t="shared" si="22"/>
        <v>-1</v>
      </c>
      <c r="GI27" s="1049">
        <v>1.03</v>
      </c>
      <c r="GJ27" s="29">
        <v>0.92</v>
      </c>
      <c r="GK27" s="32">
        <v>0.94799999999999995</v>
      </c>
      <c r="GL27" s="32">
        <v>0.96699999999999997</v>
      </c>
      <c r="GM27" s="32">
        <v>0.93799999999999994</v>
      </c>
      <c r="GN27" s="32">
        <v>0.94899999999999995</v>
      </c>
      <c r="GO27" s="52">
        <v>0.92</v>
      </c>
      <c r="GP27" s="32">
        <v>1.3089999999999999</v>
      </c>
      <c r="GQ27" s="32">
        <v>1.3089999999999999</v>
      </c>
      <c r="GR27" s="52">
        <v>0.93700000000000006</v>
      </c>
      <c r="GS27" s="52">
        <v>0.93700000000000006</v>
      </c>
      <c r="GT27" s="58">
        <v>0.93300000000000005</v>
      </c>
      <c r="GU27" s="58">
        <f>VLOOKUP(I27,[4]consolidated!$B$2:$C$202,2,FALSE)/1000</f>
        <v>0.94599999999999995</v>
      </c>
      <c r="GV27" s="58">
        <v>0.96299999999999997</v>
      </c>
      <c r="GW27" s="52">
        <v>0.96299999999999997</v>
      </c>
      <c r="GX27" s="52">
        <v>0.98199999999999998</v>
      </c>
      <c r="GY27" s="52">
        <v>0.98199999999999998</v>
      </c>
      <c r="GZ27" s="52"/>
      <c r="HA27" s="52">
        <v>0.92</v>
      </c>
      <c r="HB27" s="52">
        <v>0.96799999999999997</v>
      </c>
      <c r="HC27" s="52"/>
      <c r="HD27" s="52">
        <v>0.93500000000000005</v>
      </c>
      <c r="HE27" s="52"/>
      <c r="HF27" s="52">
        <v>0.93899999999999995</v>
      </c>
      <c r="HG27" s="52">
        <v>0.92</v>
      </c>
      <c r="HH27" s="52"/>
      <c r="HI27" s="52"/>
      <c r="HJ27" s="52">
        <v>0.86499999999999999</v>
      </c>
      <c r="HK27" s="52">
        <v>0.92</v>
      </c>
      <c r="HL27" s="52">
        <v>0.85499999999999998</v>
      </c>
      <c r="HM27" s="52">
        <v>0.85499999999999998</v>
      </c>
      <c r="HN27" s="52">
        <v>0.86</v>
      </c>
      <c r="HO27" s="52">
        <v>0.88700000000000001</v>
      </c>
      <c r="HP27" s="52">
        <v>0.85399999999999998</v>
      </c>
      <c r="HQ27" s="52">
        <v>0.85299999999999998</v>
      </c>
      <c r="HR27" s="52">
        <v>0.875</v>
      </c>
      <c r="HS27" s="52">
        <v>0.92</v>
      </c>
      <c r="HT27" s="52">
        <v>0.83</v>
      </c>
      <c r="HU27" s="52">
        <v>0.85599999999999998</v>
      </c>
      <c r="HV27" s="58">
        <v>0.85199999999999998</v>
      </c>
      <c r="HW27" s="58">
        <v>0.86599999999999999</v>
      </c>
      <c r="HX27" s="58"/>
      <c r="HY27" s="58">
        <v>0.88900000000000001</v>
      </c>
      <c r="HZ27" s="52">
        <v>0.85699999999999998</v>
      </c>
      <c r="IA27" s="58">
        <v>0.872</v>
      </c>
      <c r="IB27" s="58">
        <v>0.92</v>
      </c>
      <c r="IC27" s="52">
        <v>0.873</v>
      </c>
      <c r="ID27" s="58">
        <v>0.85099999999999998</v>
      </c>
      <c r="IE27" s="58">
        <v>0.873</v>
      </c>
      <c r="IF27" s="58">
        <v>0.83799999999999997</v>
      </c>
      <c r="IG27" s="58">
        <v>0.85199999999999998</v>
      </c>
      <c r="IH27" s="58">
        <v>0.84399999999999997</v>
      </c>
      <c r="II27" s="58">
        <v>0.85099999999999998</v>
      </c>
      <c r="IJ27" s="58">
        <v>0.85299999999999998</v>
      </c>
      <c r="IK27" s="52">
        <v>0.92</v>
      </c>
      <c r="IL27" s="58">
        <v>0.85499999999999998</v>
      </c>
      <c r="IM27" s="58">
        <v>0.83599999999999997</v>
      </c>
      <c r="IN27" s="58">
        <v>0.86</v>
      </c>
      <c r="IO27" s="58">
        <v>0.86099999999999999</v>
      </c>
      <c r="IP27" s="58"/>
      <c r="IQ27" s="58">
        <v>0.90100000000000002</v>
      </c>
      <c r="IR27" s="58">
        <v>0.89600000000000002</v>
      </c>
      <c r="IS27" s="58">
        <v>0.88900000000000001</v>
      </c>
      <c r="IT27" s="58">
        <v>0.86899999999999999</v>
      </c>
      <c r="IU27" s="58">
        <v>0.85499999999999998</v>
      </c>
      <c r="IV27" s="1049">
        <v>0.92</v>
      </c>
      <c r="IW27" s="1049">
        <v>0.873</v>
      </c>
      <c r="IX27" s="1049"/>
      <c r="IY27" s="966">
        <f t="shared" si="61"/>
        <v>-5.1086956521739176E-2</v>
      </c>
      <c r="IZ27" s="1049">
        <v>1.05</v>
      </c>
      <c r="JA27" s="32">
        <v>0.88</v>
      </c>
      <c r="JB27" s="32"/>
      <c r="JC27" s="32">
        <v>0.92900000000000005</v>
      </c>
      <c r="JD27" s="32">
        <v>0.91500000000000004</v>
      </c>
      <c r="JE27" s="32">
        <v>0.91500000000000004</v>
      </c>
      <c r="JF27" s="32"/>
      <c r="JG27" s="32">
        <v>0.92500000000000004</v>
      </c>
      <c r="JH27" s="32">
        <v>0.88</v>
      </c>
      <c r="JI27" s="32">
        <v>1.26</v>
      </c>
      <c r="JJ27" s="32">
        <v>1.26</v>
      </c>
      <c r="JK27" s="52">
        <v>0.92200000000000004</v>
      </c>
      <c r="JL27" s="32">
        <v>0.90900000000000003</v>
      </c>
      <c r="JM27" s="52">
        <v>0.91700000000000004</v>
      </c>
      <c r="JN27" s="52">
        <v>0.92500000000000004</v>
      </c>
      <c r="JO27" s="32">
        <v>0.91700000000000004</v>
      </c>
      <c r="JP27" s="32">
        <v>0.90800000000000003</v>
      </c>
      <c r="JQ27" s="52">
        <v>0.93600000000000005</v>
      </c>
      <c r="JR27" s="52">
        <v>0.92300000000000004</v>
      </c>
      <c r="JS27" s="52"/>
      <c r="JT27" s="52"/>
      <c r="JU27" s="52">
        <v>0.93200000000000005</v>
      </c>
      <c r="JV27" s="52"/>
      <c r="JW27" s="52">
        <v>0.88</v>
      </c>
      <c r="JX27" s="52">
        <v>0.96799999999999997</v>
      </c>
      <c r="JY27" s="52">
        <v>0.92200000000000004</v>
      </c>
      <c r="JZ27" s="52">
        <v>0.92200000000000004</v>
      </c>
      <c r="KA27" s="52"/>
      <c r="KB27" s="52"/>
      <c r="KC27" s="52"/>
      <c r="KD27" s="52">
        <v>0.88</v>
      </c>
      <c r="KE27" s="52">
        <v>0.82499999999999996</v>
      </c>
      <c r="KF27" s="52">
        <v>0.81399999999999995</v>
      </c>
      <c r="KG27" s="52">
        <v>0.82199999999999995</v>
      </c>
      <c r="KH27" s="52"/>
      <c r="KI27" s="52">
        <v>0.82599999999999996</v>
      </c>
      <c r="KJ27" s="52">
        <v>0.82599999999999996</v>
      </c>
      <c r="KK27" s="52">
        <v>0.82199999999999995</v>
      </c>
      <c r="KL27" s="52">
        <v>0.81599999999999995</v>
      </c>
      <c r="KM27" s="52">
        <v>0.88</v>
      </c>
      <c r="KN27" s="52">
        <v>0.82</v>
      </c>
      <c r="KO27" s="52"/>
      <c r="KP27" s="52">
        <v>0.82499999999999996</v>
      </c>
      <c r="KQ27" s="58">
        <v>0.82599999999999996</v>
      </c>
      <c r="KR27" s="58">
        <v>0.82499999999999996</v>
      </c>
      <c r="KS27" s="58">
        <v>0.82699999999999996</v>
      </c>
      <c r="KT27" s="58">
        <v>0.82799999999999996</v>
      </c>
      <c r="KU27" s="58">
        <v>0.82399999999999995</v>
      </c>
      <c r="KV27" s="58">
        <v>0.88</v>
      </c>
      <c r="KW27" s="52">
        <v>0.82299999999999995</v>
      </c>
      <c r="KX27" s="58">
        <v>0.82499999999999996</v>
      </c>
      <c r="KY27" s="52">
        <v>0.83699999999999997</v>
      </c>
      <c r="KZ27" s="58">
        <v>0.82199999999999995</v>
      </c>
      <c r="LA27" s="58">
        <f>VLOOKUP(I27,[5]consolidated!$B$1:$C$29,2,FALSE)/1000</f>
        <v>0.82199999999999995</v>
      </c>
      <c r="LB27" s="58">
        <v>0.82199999999999995</v>
      </c>
      <c r="LC27" s="58">
        <v>0.82399999999999995</v>
      </c>
      <c r="LD27" s="58">
        <v>0.82399999999999995</v>
      </c>
      <c r="LE27" s="52">
        <v>0.88</v>
      </c>
      <c r="LF27" s="58">
        <v>0.82599999999999996</v>
      </c>
      <c r="LG27" s="58">
        <v>0.82699999999999996</v>
      </c>
      <c r="LH27" s="58">
        <v>0.82499999999999996</v>
      </c>
      <c r="LI27" s="58"/>
      <c r="LJ27" s="58">
        <v>0.83499999999999996</v>
      </c>
      <c r="LK27" s="58">
        <v>0.82499999999999996</v>
      </c>
      <c r="LL27" s="58">
        <v>0.82399999999999995</v>
      </c>
      <c r="LM27" s="58">
        <v>0.83099999999999996</v>
      </c>
      <c r="LN27" s="58">
        <v>0.83199999999999996</v>
      </c>
      <c r="LO27" s="58">
        <v>0.82699999999999996</v>
      </c>
      <c r="LP27" s="58">
        <v>0.82899999999999996</v>
      </c>
      <c r="LQ27" s="58"/>
      <c r="LR27" s="52">
        <v>0.88</v>
      </c>
      <c r="LS27" s="52">
        <v>0.82599999999999996</v>
      </c>
      <c r="LT27" s="32">
        <v>0.82699999999999996</v>
      </c>
      <c r="LU27" s="52">
        <v>0.83299999999999996</v>
      </c>
      <c r="LV27" s="52"/>
      <c r="LW27" s="52">
        <v>0.82599999999999996</v>
      </c>
      <c r="LX27" s="52"/>
      <c r="LY27" s="52"/>
      <c r="LZ27" s="52"/>
      <c r="MA27" s="957">
        <v>1.0900000000000001</v>
      </c>
      <c r="MB27" s="58">
        <v>0.91100000000000003</v>
      </c>
      <c r="MC27" s="52">
        <v>0.88</v>
      </c>
      <c r="MD27" s="1049"/>
      <c r="ME27" s="32">
        <v>0.9</v>
      </c>
      <c r="MF27" s="52">
        <v>0.91400000000000003</v>
      </c>
      <c r="MG27" s="52">
        <v>0.91300000000000003</v>
      </c>
      <c r="MH27" s="58"/>
      <c r="MI27" s="58">
        <v>0.89500000000000002</v>
      </c>
      <c r="MJ27" s="58"/>
      <c r="MK27" s="58">
        <v>0.89700000000000002</v>
      </c>
      <c r="ML27" s="58">
        <v>0.88600000000000001</v>
      </c>
      <c r="MM27" s="58"/>
      <c r="MN27" s="52">
        <v>0.82699999999999996</v>
      </c>
      <c r="MO27" s="52">
        <v>0.88</v>
      </c>
      <c r="MP27" s="52">
        <v>0.877</v>
      </c>
      <c r="MQ27" s="52">
        <v>0.876</v>
      </c>
      <c r="MR27" s="52">
        <v>0.874</v>
      </c>
      <c r="MS27" s="52">
        <v>0.873</v>
      </c>
      <c r="MT27" s="52">
        <v>0.872</v>
      </c>
      <c r="MU27" s="52">
        <v>0.88100000000000001</v>
      </c>
      <c r="MV27" s="872"/>
      <c r="MW27" s="52">
        <v>0.879</v>
      </c>
      <c r="MX27" s="872"/>
      <c r="MY27" s="52">
        <v>0</v>
      </c>
      <c r="MZ27" s="52">
        <v>0</v>
      </c>
      <c r="NA27" s="52">
        <v>0.88</v>
      </c>
      <c r="NB27" s="52">
        <v>0</v>
      </c>
      <c r="NC27" s="872">
        <v>0.99</v>
      </c>
      <c r="ND27" s="1023">
        <v>0.88</v>
      </c>
      <c r="NE27" s="1023">
        <v>0.879</v>
      </c>
      <c r="NF27" s="52">
        <v>0.88700000000000001</v>
      </c>
      <c r="NG27" s="52">
        <v>0.88600000000000001</v>
      </c>
      <c r="NH27" s="52">
        <v>0.89</v>
      </c>
      <c r="NI27" s="52">
        <v>0.86899999999999999</v>
      </c>
      <c r="NJ27" s="52">
        <v>0.873</v>
      </c>
      <c r="NK27" s="52">
        <v>0.86799999999999999</v>
      </c>
      <c r="NL27" s="52">
        <v>0.86599999999999999</v>
      </c>
      <c r="NM27" s="52"/>
      <c r="NN27" s="52">
        <v>0.88</v>
      </c>
      <c r="NO27" s="52">
        <v>0.88</v>
      </c>
      <c r="NP27" s="52">
        <v>0.872</v>
      </c>
      <c r="NQ27" s="52">
        <v>0.87</v>
      </c>
      <c r="NR27" s="52">
        <v>0.86799999999999999</v>
      </c>
      <c r="NS27" s="52"/>
      <c r="NT27" s="52">
        <v>0.88</v>
      </c>
      <c r="NU27" s="52">
        <v>0.874</v>
      </c>
      <c r="NV27" s="52">
        <v>0.87</v>
      </c>
      <c r="NW27" s="52">
        <v>0.879</v>
      </c>
      <c r="NX27" s="944"/>
      <c r="NY27" s="52">
        <v>0.88200000000000001</v>
      </c>
      <c r="NZ27" s="52">
        <v>0.873</v>
      </c>
      <c r="OA27" s="58">
        <v>0.87</v>
      </c>
      <c r="OB27" s="52">
        <v>1.05</v>
      </c>
      <c r="OC27" s="1129"/>
      <c r="OD27" s="52">
        <v>0.88</v>
      </c>
      <c r="OE27" s="52">
        <v>0.872</v>
      </c>
      <c r="OF27" s="52">
        <v>0.874</v>
      </c>
      <c r="OG27" s="52">
        <v>0.87</v>
      </c>
      <c r="OH27" s="899">
        <v>0.873</v>
      </c>
      <c r="OI27" s="52">
        <v>0.86799999999999999</v>
      </c>
      <c r="OJ27" s="52">
        <v>0.87</v>
      </c>
      <c r="OK27" s="52">
        <v>0.88200000000000001</v>
      </c>
      <c r="OL27" s="52">
        <v>0.875</v>
      </c>
      <c r="OM27" s="1129"/>
      <c r="ON27" s="52">
        <v>0.88</v>
      </c>
      <c r="OO27" s="52">
        <v>0.88</v>
      </c>
      <c r="OP27" s="52">
        <v>0.87</v>
      </c>
      <c r="OQ27" s="52">
        <v>0.88</v>
      </c>
      <c r="OR27" s="52">
        <v>0.88</v>
      </c>
      <c r="OS27" s="52">
        <v>0.88</v>
      </c>
      <c r="OT27" s="52">
        <v>0.878</v>
      </c>
      <c r="OU27" s="52">
        <v>0.89</v>
      </c>
      <c r="OV27" s="52">
        <v>0.88</v>
      </c>
      <c r="OW27" s="52">
        <v>0.86599999999999999</v>
      </c>
      <c r="OX27" s="52">
        <v>0.874</v>
      </c>
      <c r="OY27" s="52">
        <v>0.871</v>
      </c>
      <c r="OZ27" s="52">
        <v>0.879</v>
      </c>
      <c r="PA27" s="52">
        <v>0.88</v>
      </c>
      <c r="PB27" s="52">
        <v>0.879</v>
      </c>
      <c r="PC27" s="52">
        <v>1.05</v>
      </c>
      <c r="PD27" s="1129"/>
      <c r="PE27" s="52">
        <v>0.88</v>
      </c>
      <c r="PF27" s="52">
        <v>0.88</v>
      </c>
      <c r="PG27" s="52">
        <v>0.89100000000000001</v>
      </c>
      <c r="PH27" s="52">
        <v>0.871</v>
      </c>
      <c r="PI27" s="1129"/>
      <c r="PJ27" s="52">
        <v>1.05</v>
      </c>
      <c r="PK27" s="1129"/>
      <c r="PL27" s="52">
        <v>0.88</v>
      </c>
      <c r="PM27" s="52">
        <v>0.875</v>
      </c>
      <c r="PN27" s="52">
        <v>0.879</v>
      </c>
      <c r="PO27" s="52"/>
      <c r="PP27" s="52">
        <v>0.873</v>
      </c>
      <c r="PQ27" s="52">
        <v>0.877</v>
      </c>
      <c r="PR27" s="1134"/>
      <c r="PS27" s="52">
        <v>0.879</v>
      </c>
      <c r="PT27" s="52">
        <v>0.89500000000000002</v>
      </c>
      <c r="PU27" s="52">
        <v>0.873</v>
      </c>
      <c r="PV27" s="52">
        <v>0.876</v>
      </c>
      <c r="PW27" s="1129"/>
      <c r="PX27" s="52">
        <v>0.878</v>
      </c>
      <c r="PY27" s="52">
        <v>0.86499999999999999</v>
      </c>
      <c r="PZ27" s="52">
        <v>0.879</v>
      </c>
      <c r="QA27" s="52">
        <v>0.88500000000000001</v>
      </c>
      <c r="QB27" s="966">
        <f t="shared" si="23"/>
        <v>5.6818181818181872E-3</v>
      </c>
      <c r="QC27" s="52">
        <v>1.1000000000000001</v>
      </c>
      <c r="QD27" s="29">
        <v>0.89</v>
      </c>
      <c r="QE27" s="32">
        <v>0.92800000000000005</v>
      </c>
      <c r="QF27" s="32"/>
      <c r="QG27" s="32">
        <v>0.93500000000000005</v>
      </c>
      <c r="QH27" s="32">
        <v>0.93</v>
      </c>
      <c r="QI27" s="32">
        <v>0.92500000000000004</v>
      </c>
      <c r="QJ27" s="65">
        <v>0.89</v>
      </c>
      <c r="QK27" s="65">
        <v>1.286</v>
      </c>
      <c r="QL27" s="65">
        <v>1.286</v>
      </c>
      <c r="QM27" s="1023">
        <v>0.91900000000000004</v>
      </c>
      <c r="QN27" s="1023">
        <v>0.90900000000000003</v>
      </c>
      <c r="QO27" s="1023">
        <v>0.91800000000000004</v>
      </c>
      <c r="QP27" s="899">
        <v>0.92500000000000004</v>
      </c>
      <c r="QQ27" s="1023">
        <v>0.94799999999999995</v>
      </c>
      <c r="QR27" s="1023">
        <v>0.93300000000000005</v>
      </c>
      <c r="QS27" s="959">
        <v>0.92900000000000005</v>
      </c>
      <c r="QT27" s="211"/>
      <c r="QU27" s="959">
        <v>0.93500000000000005</v>
      </c>
      <c r="QV27" s="959"/>
      <c r="QW27" s="52">
        <v>0.89</v>
      </c>
      <c r="QX27" s="52">
        <v>0.93899999999999995</v>
      </c>
      <c r="QY27" s="52"/>
      <c r="QZ27" s="52">
        <v>0.93799999999999994</v>
      </c>
      <c r="RA27" s="52">
        <v>0.94599999999999995</v>
      </c>
      <c r="RB27" s="52"/>
      <c r="RC27" s="52"/>
      <c r="RD27" s="52">
        <v>0.89</v>
      </c>
      <c r="RE27" s="52">
        <v>0.83499999999999996</v>
      </c>
      <c r="RF27" s="52">
        <v>0.82899999999999996</v>
      </c>
      <c r="RG27" s="52">
        <v>0.82399999999999995</v>
      </c>
      <c r="RH27" s="52">
        <v>0.81899999999999995</v>
      </c>
      <c r="RI27" s="52"/>
      <c r="RJ27" s="52">
        <v>0.81599999999999995</v>
      </c>
      <c r="RK27" s="52"/>
      <c r="RL27" s="52">
        <v>0.82399999999999995</v>
      </c>
      <c r="RM27" s="52">
        <v>0.89</v>
      </c>
      <c r="RN27" s="52">
        <v>0.84</v>
      </c>
      <c r="RO27" s="957"/>
      <c r="RP27" s="52">
        <v>0.82899999999999996</v>
      </c>
      <c r="RQ27" s="58">
        <v>0.83499999999999996</v>
      </c>
      <c r="RR27" s="58">
        <v>0.83799999999999997</v>
      </c>
      <c r="RS27" s="58">
        <v>0.82599999999999996</v>
      </c>
      <c r="RT27" s="58">
        <v>0.81799999999999995</v>
      </c>
      <c r="RU27" s="58">
        <v>0.83799999999999997</v>
      </c>
      <c r="RV27" s="58">
        <v>0.89</v>
      </c>
      <c r="RW27" s="52">
        <v>0.83599999999999997</v>
      </c>
      <c r="RX27" s="58">
        <v>0.89200000000000002</v>
      </c>
      <c r="RY27" s="58">
        <v>0.83399999999999996</v>
      </c>
      <c r="RZ27" s="962"/>
      <c r="SA27" s="58">
        <v>0.82899999999999996</v>
      </c>
      <c r="SB27" s="58">
        <v>0.82399999999999995</v>
      </c>
      <c r="SC27" s="58">
        <v>0.83299999999999996</v>
      </c>
      <c r="SD27" s="58">
        <v>0.83099999999999996</v>
      </c>
      <c r="SE27" s="58">
        <v>0.84099999999999997</v>
      </c>
      <c r="SF27" s="52">
        <v>0.89</v>
      </c>
      <c r="SG27" s="58">
        <v>0.83399999999999996</v>
      </c>
      <c r="SH27" s="58">
        <v>0.82199999999999995</v>
      </c>
      <c r="SI27" s="58">
        <v>0.84</v>
      </c>
      <c r="SJ27" s="58">
        <v>0.82799999999999996</v>
      </c>
      <c r="SK27" s="58">
        <v>0.83899999999999997</v>
      </c>
      <c r="SL27" s="58">
        <v>0.82899999999999996</v>
      </c>
      <c r="SM27" s="58">
        <v>0.82599999999999996</v>
      </c>
      <c r="SN27" s="58">
        <v>0.83399999999999996</v>
      </c>
      <c r="SO27" s="58">
        <v>0.83</v>
      </c>
      <c r="SP27" s="58">
        <v>0.83299999999999996</v>
      </c>
      <c r="SQ27" s="58"/>
      <c r="SR27" s="52">
        <v>0.89</v>
      </c>
      <c r="SS27" s="58">
        <v>0.83399999999999996</v>
      </c>
      <c r="ST27" s="58">
        <v>0.83399999999999996</v>
      </c>
      <c r="SU27" s="58">
        <v>0.82799999999999996</v>
      </c>
      <c r="SV27" s="58"/>
      <c r="SW27" s="58">
        <v>0.82799999999999996</v>
      </c>
      <c r="SX27" s="58"/>
      <c r="SY27" s="58"/>
      <c r="SZ27" s="962">
        <v>1.18</v>
      </c>
      <c r="TA27" s="52"/>
      <c r="TB27" s="52">
        <v>0.88500000000000001</v>
      </c>
      <c r="TC27" s="52">
        <v>0.89</v>
      </c>
      <c r="TD27" s="58"/>
      <c r="TE27" s="52">
        <v>0.88100000000000001</v>
      </c>
      <c r="TF27" s="52">
        <v>0.88600000000000001</v>
      </c>
      <c r="TG27" s="957"/>
      <c r="TH27" s="58">
        <v>0.88100000000000001</v>
      </c>
      <c r="TI27" s="52">
        <v>0.88400000000000001</v>
      </c>
      <c r="TJ27" s="58">
        <v>0.871</v>
      </c>
      <c r="TK27" s="52"/>
      <c r="TL27" s="959">
        <v>0.82</v>
      </c>
      <c r="TM27" s="52">
        <v>0.89</v>
      </c>
      <c r="TN27" s="52">
        <v>0.872</v>
      </c>
      <c r="TO27" s="52">
        <v>0.86799999999999999</v>
      </c>
      <c r="TP27" s="52">
        <v>0.88300000000000001</v>
      </c>
      <c r="TQ27" s="52">
        <v>0.87</v>
      </c>
      <c r="TR27" s="52">
        <v>0.878</v>
      </c>
      <c r="TS27" s="52">
        <v>0.86899999999999999</v>
      </c>
      <c r="TT27" s="52">
        <v>0.877</v>
      </c>
      <c r="TU27" s="52"/>
      <c r="TV27" s="52">
        <v>0</v>
      </c>
      <c r="TW27" s="52">
        <v>0</v>
      </c>
      <c r="TX27" s="872">
        <v>1.1299999999999999</v>
      </c>
      <c r="TY27" s="52">
        <v>0.89</v>
      </c>
      <c r="TZ27" s="52">
        <v>0</v>
      </c>
      <c r="UA27" s="52">
        <v>0.878</v>
      </c>
      <c r="UB27" s="52">
        <v>0.872</v>
      </c>
      <c r="UC27" s="52">
        <v>0.878</v>
      </c>
      <c r="UD27" s="52">
        <v>0.871</v>
      </c>
      <c r="UE27" s="52">
        <v>0.86799999999999999</v>
      </c>
      <c r="UF27" s="52">
        <v>0.871</v>
      </c>
      <c r="UG27" s="944"/>
      <c r="UH27" s="52">
        <v>0.871</v>
      </c>
      <c r="UI27" s="52">
        <v>0.87</v>
      </c>
      <c r="UJ27" s="52">
        <v>0.86099999999999999</v>
      </c>
      <c r="UK27" s="52">
        <v>0.875</v>
      </c>
      <c r="UL27" s="52">
        <v>0.89</v>
      </c>
      <c r="UM27" s="52">
        <v>0.86</v>
      </c>
      <c r="UN27" s="52">
        <v>0.872</v>
      </c>
      <c r="UO27" s="52">
        <v>0.86399999999999999</v>
      </c>
      <c r="UP27" s="52">
        <v>0.876</v>
      </c>
      <c r="UQ27" s="52">
        <v>0.874</v>
      </c>
      <c r="UR27" s="52">
        <v>0.86</v>
      </c>
      <c r="US27" s="944" t="s">
        <v>1159</v>
      </c>
      <c r="UT27" s="52">
        <v>0.873</v>
      </c>
      <c r="UU27" s="52">
        <v>0.872</v>
      </c>
      <c r="UV27" s="52">
        <v>0.872</v>
      </c>
      <c r="UW27" s="52">
        <v>0.86199999999999999</v>
      </c>
      <c r="UX27" s="52">
        <v>1.1000000000000001</v>
      </c>
      <c r="UY27" s="1129"/>
      <c r="UZ27" s="52">
        <v>0.89</v>
      </c>
      <c r="VA27" s="52">
        <v>0.86299999999999999</v>
      </c>
      <c r="VB27" s="52">
        <v>0.86899999999999999</v>
      </c>
      <c r="VC27" s="52">
        <v>0.86199999999999999</v>
      </c>
      <c r="VD27" s="58">
        <v>0.873</v>
      </c>
      <c r="VE27" s="52">
        <v>0.875</v>
      </c>
      <c r="VF27" s="52">
        <v>0.86499999999999999</v>
      </c>
      <c r="VG27" s="1129"/>
      <c r="VH27" s="52">
        <v>0.874</v>
      </c>
      <c r="VI27" s="52">
        <v>0.85899999999999999</v>
      </c>
      <c r="VJ27" s="1129"/>
      <c r="VK27" s="52">
        <v>0.875</v>
      </c>
      <c r="VL27" s="52">
        <v>0.86399999999999999</v>
      </c>
      <c r="VM27" s="52">
        <v>0.87</v>
      </c>
      <c r="VN27" s="52">
        <v>0.871</v>
      </c>
      <c r="VO27" s="52">
        <v>0.871</v>
      </c>
      <c r="VP27" s="52">
        <v>0.871</v>
      </c>
      <c r="VQ27" s="52">
        <v>0.88</v>
      </c>
      <c r="VR27" s="52">
        <v>0.877</v>
      </c>
      <c r="VS27" s="52">
        <v>0.87</v>
      </c>
      <c r="VT27" s="58">
        <v>0.87</v>
      </c>
      <c r="VU27" s="52">
        <v>0.876</v>
      </c>
      <c r="VV27" s="1049">
        <v>0.86899999999999999</v>
      </c>
      <c r="VW27" s="1049">
        <v>0.876</v>
      </c>
      <c r="VX27" s="52">
        <v>0.876</v>
      </c>
      <c r="VY27" s="52">
        <v>0.874</v>
      </c>
      <c r="VZ27" s="1129"/>
      <c r="WA27" s="52">
        <v>1.1000000000000001</v>
      </c>
      <c r="WB27" s="1129"/>
      <c r="WC27" s="52">
        <v>0.89</v>
      </c>
      <c r="WD27" s="52">
        <v>0.87</v>
      </c>
      <c r="WE27" s="1129"/>
      <c r="WF27" s="52">
        <v>0.87</v>
      </c>
      <c r="WG27" s="52">
        <v>0.873</v>
      </c>
      <c r="WH27" s="52">
        <v>1.1000000000000001</v>
      </c>
      <c r="WI27" s="1129"/>
      <c r="WJ27" s="52">
        <v>0.89</v>
      </c>
      <c r="WK27" s="52">
        <v>0.86299999999999999</v>
      </c>
      <c r="WL27" s="52">
        <v>0.871</v>
      </c>
      <c r="WM27" s="52">
        <v>0.88100000000000001</v>
      </c>
      <c r="WN27" s="52">
        <v>0.872</v>
      </c>
      <c r="WO27" s="1134"/>
      <c r="WP27" s="52">
        <v>0.877</v>
      </c>
      <c r="WQ27" s="52">
        <v>0.88400000000000001</v>
      </c>
      <c r="WR27" s="52">
        <v>0.877</v>
      </c>
      <c r="WS27" s="52">
        <v>0.88</v>
      </c>
      <c r="WT27" s="52">
        <v>0.88400000000000001</v>
      </c>
      <c r="WU27" s="52">
        <v>0.88200000000000001</v>
      </c>
      <c r="WV27" s="52">
        <v>0.876</v>
      </c>
      <c r="WW27" s="52">
        <v>0.88200000000000001</v>
      </c>
      <c r="WX27" s="966">
        <f t="shared" si="24"/>
        <v>-8.988764044943828E-3</v>
      </c>
      <c r="WY27" s="37">
        <v>1.1000000000000001</v>
      </c>
      <c r="WZ27" s="29">
        <v>0.89</v>
      </c>
      <c r="XA27" s="29">
        <v>0.85399999999999998</v>
      </c>
      <c r="XB27" s="32">
        <v>0.86499999999999999</v>
      </c>
      <c r="XC27" s="32">
        <v>0.872</v>
      </c>
      <c r="XD27" s="52">
        <v>0.93100000000000005</v>
      </c>
      <c r="XE27" s="52">
        <v>0.88900000000000001</v>
      </c>
      <c r="XF27" s="52">
        <v>0.89</v>
      </c>
      <c r="XG27" s="65"/>
      <c r="XH27" s="65"/>
      <c r="XI27" s="957">
        <v>1.171</v>
      </c>
      <c r="XJ27" s="52">
        <v>0.96699999999999997</v>
      </c>
      <c r="XK27" s="52">
        <v>0.81899999999999995</v>
      </c>
      <c r="XL27" s="52">
        <v>0.86399999999999999</v>
      </c>
      <c r="XM27" s="52"/>
      <c r="XN27" s="52"/>
      <c r="XO27" s="52">
        <v>1.046</v>
      </c>
      <c r="XP27" s="52"/>
      <c r="XQ27" s="52">
        <v>0.97699999999999998</v>
      </c>
      <c r="XR27" s="52"/>
      <c r="XS27" s="52">
        <v>0.89</v>
      </c>
      <c r="XT27" s="52"/>
      <c r="XU27" s="52">
        <v>0.85099999999999998</v>
      </c>
      <c r="XV27" s="52">
        <v>0.93700000000000006</v>
      </c>
      <c r="XW27" s="52">
        <v>0.89</v>
      </c>
      <c r="XX27" s="52"/>
      <c r="XY27" s="52"/>
      <c r="XZ27" s="52">
        <v>0.81</v>
      </c>
      <c r="YA27" s="52">
        <v>0.89</v>
      </c>
      <c r="YB27" s="52">
        <v>0.78800000000000003</v>
      </c>
      <c r="YC27" s="52">
        <v>0.81</v>
      </c>
      <c r="YD27" s="52"/>
      <c r="YE27" s="52">
        <v>0.78800000000000003</v>
      </c>
      <c r="YF27" s="52">
        <v>0.78300000000000003</v>
      </c>
      <c r="YG27" s="52">
        <v>0.78600000000000003</v>
      </c>
      <c r="YH27" s="52">
        <v>0.78600000000000003</v>
      </c>
      <c r="YI27" s="52">
        <v>0.89</v>
      </c>
      <c r="YJ27" s="52">
        <v>0.79</v>
      </c>
      <c r="YK27" s="52">
        <v>0.79700000000000004</v>
      </c>
      <c r="YL27" s="52"/>
      <c r="YM27" s="58">
        <v>0.78400000000000003</v>
      </c>
      <c r="YN27" s="957"/>
      <c r="YO27" s="58">
        <v>0.78700000000000003</v>
      </c>
      <c r="YP27" s="52">
        <v>0.78800000000000003</v>
      </c>
      <c r="YQ27" s="52">
        <v>0.80900000000000005</v>
      </c>
      <c r="YR27" s="52">
        <v>0.78600000000000003</v>
      </c>
      <c r="YS27" s="58">
        <v>0.89</v>
      </c>
      <c r="YT27" s="58">
        <v>0.78500000000000003</v>
      </c>
      <c r="YU27" s="58">
        <v>0.78700000000000003</v>
      </c>
      <c r="YV27" s="52">
        <v>0.81</v>
      </c>
      <c r="YW27" s="58">
        <v>0.81100000000000005</v>
      </c>
      <c r="YX27" s="58">
        <v>0.82599999999999996</v>
      </c>
      <c r="YY27" s="58">
        <v>0.82</v>
      </c>
      <c r="YZ27" s="58">
        <v>0.80800000000000005</v>
      </c>
      <c r="ZA27" s="58"/>
      <c r="ZB27" s="58">
        <v>0.81</v>
      </c>
      <c r="ZC27" s="52">
        <v>0.89</v>
      </c>
      <c r="ZD27" s="58">
        <v>0.81200000000000006</v>
      </c>
      <c r="ZE27" s="58">
        <v>0.81200000000000006</v>
      </c>
      <c r="ZF27" s="58">
        <v>0.81599999999999995</v>
      </c>
      <c r="ZG27" s="58">
        <v>0.81399999999999995</v>
      </c>
      <c r="ZH27" s="58">
        <v>0.83</v>
      </c>
      <c r="ZI27" s="58">
        <v>0.82699999999999996</v>
      </c>
      <c r="ZJ27" s="58">
        <v>0.82</v>
      </c>
      <c r="ZK27" s="58">
        <v>0.82899999999999996</v>
      </c>
      <c r="ZL27" s="52">
        <v>0.81299999999999994</v>
      </c>
      <c r="ZM27" s="1049">
        <v>0.83099999999999996</v>
      </c>
      <c r="ZN27" s="1049">
        <v>0.89</v>
      </c>
      <c r="ZO27" s="58">
        <v>0.80900000000000005</v>
      </c>
      <c r="ZP27" s="58"/>
      <c r="ZQ27" s="58">
        <v>0.81100000000000005</v>
      </c>
      <c r="ZR27" s="58"/>
      <c r="ZS27" s="58">
        <v>0.82899999999999996</v>
      </c>
      <c r="ZT27" s="58">
        <v>0.80900000000000005</v>
      </c>
      <c r="ZU27" s="58"/>
      <c r="ZV27" s="58"/>
      <c r="ZW27" s="58"/>
      <c r="ZX27" s="58"/>
      <c r="ZY27" s="58">
        <v>0.81299999999999994</v>
      </c>
      <c r="ZZ27" s="58">
        <v>0.82199999999999995</v>
      </c>
      <c r="AAA27" s="52">
        <v>0.89</v>
      </c>
      <c r="AAB27" s="58">
        <v>0.82499999999999996</v>
      </c>
      <c r="AAC27" s="58"/>
      <c r="AAD27" s="52"/>
      <c r="AAE27" s="58">
        <v>0.97899999999999998</v>
      </c>
      <c r="AAF27" s="58">
        <v>0.83199999999999996</v>
      </c>
      <c r="AAG27" s="957">
        <v>1.1000000000000001</v>
      </c>
      <c r="AAH27" s="58">
        <v>0.84</v>
      </c>
      <c r="AAI27" s="58">
        <v>0.82199999999999995</v>
      </c>
      <c r="AAJ27" s="58">
        <v>0.81</v>
      </c>
      <c r="AAK27" s="58"/>
      <c r="AAL27" s="52">
        <v>0.89</v>
      </c>
      <c r="AAM27" s="52">
        <v>0.82199999999999995</v>
      </c>
      <c r="AAN27" s="52">
        <v>0.82599999999999996</v>
      </c>
      <c r="AAO27" s="52">
        <v>0.81200000000000006</v>
      </c>
      <c r="AAP27" s="52">
        <v>0.81200000000000006</v>
      </c>
      <c r="AAQ27" s="52">
        <v>0.82699999999999996</v>
      </c>
      <c r="AAR27" s="52">
        <v>0.82299999999999995</v>
      </c>
      <c r="AAS27" s="52"/>
      <c r="AAT27" s="52">
        <v>0.81899999999999995</v>
      </c>
      <c r="AAU27" s="52">
        <v>0</v>
      </c>
      <c r="AAV27" s="52">
        <v>0</v>
      </c>
      <c r="AAW27" s="52">
        <v>0.89</v>
      </c>
      <c r="AAX27" s="872">
        <v>1.1000000000000001</v>
      </c>
      <c r="AAY27" s="52">
        <v>0</v>
      </c>
      <c r="AAZ27" s="52">
        <v>0.80100000000000005</v>
      </c>
      <c r="ABA27" s="52">
        <v>0.81399999999999995</v>
      </c>
      <c r="ABB27" s="52">
        <v>0.81200000000000006</v>
      </c>
      <c r="ABC27" s="52">
        <v>0.80800000000000005</v>
      </c>
      <c r="ABD27" s="52">
        <v>0.80600000000000005</v>
      </c>
      <c r="ABE27" s="52">
        <v>0.82499999999999996</v>
      </c>
      <c r="ABF27" s="944"/>
      <c r="ABG27" s="52">
        <v>0.81299999999999994</v>
      </c>
      <c r="ABH27" s="52">
        <v>0.79400000000000004</v>
      </c>
      <c r="ABI27" s="52">
        <v>0.80200000000000005</v>
      </c>
      <c r="ABJ27" s="52">
        <v>0.80600000000000005</v>
      </c>
      <c r="ABK27" s="52">
        <v>0.89</v>
      </c>
      <c r="ABL27" s="52">
        <v>0.81</v>
      </c>
      <c r="ABM27" s="52">
        <v>0.82799999999999996</v>
      </c>
      <c r="ABN27" s="52">
        <v>0.81399999999999995</v>
      </c>
      <c r="ABO27" s="52">
        <v>0.80700000000000005</v>
      </c>
      <c r="ABP27" s="52">
        <v>0.82399999999999995</v>
      </c>
      <c r="ABQ27" s="52">
        <v>0.81100000000000005</v>
      </c>
      <c r="ABR27" s="944" t="s">
        <v>1159</v>
      </c>
      <c r="ABS27" s="52">
        <v>0.81699999999999995</v>
      </c>
      <c r="ABT27" s="52">
        <v>0.81100000000000005</v>
      </c>
      <c r="ABU27" s="52">
        <v>0.82</v>
      </c>
      <c r="ABV27" s="58">
        <v>0.80900000000000005</v>
      </c>
      <c r="ABW27" s="36">
        <v>1.1000000000000001</v>
      </c>
      <c r="ABX27" s="987"/>
      <c r="ABY27" s="52">
        <v>0.89</v>
      </c>
      <c r="ABZ27" s="52">
        <v>0.81399999999999995</v>
      </c>
      <c r="ACA27" s="52">
        <v>0.81899999999999995</v>
      </c>
      <c r="ACB27" s="52">
        <v>0.82099999999999995</v>
      </c>
      <c r="ACC27" s="58">
        <v>0.81100000000000005</v>
      </c>
      <c r="ACD27" s="52">
        <v>0.81699999999999995</v>
      </c>
      <c r="ACE27" s="52">
        <v>0.83</v>
      </c>
      <c r="ACF27" s="52">
        <v>0.81499999999999995</v>
      </c>
      <c r="ACG27" s="52">
        <v>0.81899999999999995</v>
      </c>
      <c r="ACH27" s="1129"/>
      <c r="ACI27" s="52">
        <v>0.82799999999999996</v>
      </c>
      <c r="ACJ27" s="52">
        <v>0.81100000000000005</v>
      </c>
      <c r="ACK27" s="52">
        <v>0.81</v>
      </c>
      <c r="ACL27" s="52">
        <v>0.82</v>
      </c>
      <c r="ACM27" s="52">
        <v>0.81</v>
      </c>
      <c r="ACN27" s="52">
        <v>0.83</v>
      </c>
      <c r="ACO27" s="52">
        <v>0.8</v>
      </c>
      <c r="ACP27" s="52">
        <v>0.81</v>
      </c>
      <c r="ACQ27" s="52">
        <v>0.81599999999999995</v>
      </c>
      <c r="ACR27" s="52">
        <v>0.83299999999999996</v>
      </c>
      <c r="ACS27" s="52">
        <v>0.80900000000000005</v>
      </c>
      <c r="ACT27" s="52">
        <v>0.81899999999999995</v>
      </c>
      <c r="ACU27" s="52">
        <v>0.80800000000000005</v>
      </c>
      <c r="ACV27" s="1134"/>
      <c r="ACW27" s="52">
        <v>0.82699999999999996</v>
      </c>
      <c r="ACX27" s="52">
        <v>0.81299999999999994</v>
      </c>
      <c r="ACY27" s="36">
        <v>1.1000000000000001</v>
      </c>
      <c r="ACZ27" s="987"/>
      <c r="ADA27" s="52">
        <v>0.89</v>
      </c>
      <c r="ADB27" s="52">
        <v>0.81499999999999995</v>
      </c>
      <c r="ADC27" s="52">
        <v>0.82299999999999995</v>
      </c>
      <c r="ADD27" s="52">
        <v>0.82</v>
      </c>
      <c r="ADE27" s="36">
        <v>1.1000000000000001</v>
      </c>
      <c r="ADF27" s="987"/>
      <c r="ADG27" s="52">
        <v>0.89</v>
      </c>
      <c r="ADH27" s="52">
        <v>0.81100000000000005</v>
      </c>
      <c r="ADI27" s="52">
        <v>0.82299999999999995</v>
      </c>
      <c r="ADJ27" s="52">
        <v>0.82299999999999995</v>
      </c>
      <c r="ADK27" s="52">
        <v>0.82399999999999995</v>
      </c>
      <c r="ADL27" s="52">
        <v>0.83</v>
      </c>
      <c r="ADM27" s="52">
        <v>0.82899999999999996</v>
      </c>
      <c r="ADN27" s="52">
        <v>0.83599999999999997</v>
      </c>
      <c r="ADO27" s="52">
        <v>0.83699999999999997</v>
      </c>
      <c r="ADP27" s="52">
        <v>0.85299999999999998</v>
      </c>
      <c r="ADQ27" s="52">
        <v>0.84199999999999997</v>
      </c>
      <c r="ADR27" s="52">
        <v>0.83</v>
      </c>
      <c r="ADS27" s="52">
        <v>0.82899999999999996</v>
      </c>
      <c r="ADT27" s="52">
        <v>0.84699999999999998</v>
      </c>
      <c r="ADU27" s="32">
        <v>0.85599999999999998</v>
      </c>
      <c r="ADV27" s="36">
        <v>1.1000000000000001</v>
      </c>
      <c r="ADW27" s="987"/>
      <c r="ADX27" s="52">
        <v>0.89</v>
      </c>
      <c r="ADY27" s="58"/>
      <c r="ADZ27" s="966">
        <f t="shared" si="25"/>
        <v>-1</v>
      </c>
      <c r="AEA27" s="1049">
        <v>1.03</v>
      </c>
      <c r="AEB27" s="32">
        <v>0.88400000000000001</v>
      </c>
      <c r="AEC27" s="32"/>
      <c r="AED27" s="32"/>
      <c r="AEE27" s="32"/>
      <c r="AEF27" s="32"/>
      <c r="AEG27" s="32">
        <v>0.88400000000000001</v>
      </c>
      <c r="AEH27" s="32">
        <v>1.3560000000000001</v>
      </c>
      <c r="AEI27" s="32">
        <v>1.3560000000000001</v>
      </c>
      <c r="AEJ27" s="32"/>
      <c r="AEK27" s="957">
        <v>1.05</v>
      </c>
      <c r="AEL27" s="52"/>
      <c r="AEM27" s="32"/>
      <c r="AEN27" s="52"/>
      <c r="AEO27" s="52"/>
      <c r="AEP27" s="52"/>
      <c r="AEQ27" s="52"/>
      <c r="AER27" s="52"/>
      <c r="AES27" s="52"/>
      <c r="AET27" s="52"/>
      <c r="AEU27" s="52">
        <v>0.88400000000000001</v>
      </c>
      <c r="AEV27" s="52"/>
      <c r="AEW27" s="52"/>
      <c r="AEX27" s="52"/>
      <c r="AEY27" s="52"/>
      <c r="AEZ27" s="52"/>
      <c r="AFA27" s="52">
        <v>0.88400000000000001</v>
      </c>
      <c r="AFB27" s="52">
        <v>0.86599999999999999</v>
      </c>
      <c r="AFC27" s="52"/>
      <c r="AFD27" s="52">
        <v>0.88400000000000001</v>
      </c>
      <c r="AFE27" s="52">
        <v>0.85599999999999998</v>
      </c>
      <c r="AFF27" s="52">
        <v>0.873</v>
      </c>
      <c r="AFG27" s="52">
        <v>0.86199999999999999</v>
      </c>
      <c r="AFH27" s="52">
        <v>0.86599999999999999</v>
      </c>
      <c r="AFI27" s="58">
        <v>0.85899999999999999</v>
      </c>
      <c r="AFJ27" s="52">
        <v>0.86399999999999999</v>
      </c>
      <c r="AFK27" s="52">
        <v>0.85899999999999999</v>
      </c>
      <c r="AFL27" s="52">
        <v>0.85</v>
      </c>
      <c r="AFM27" s="52">
        <v>0.88400000000000001</v>
      </c>
      <c r="AFN27" s="52"/>
      <c r="AFO27" s="52">
        <v>0.86</v>
      </c>
      <c r="AFP27" s="52">
        <v>0.84399999999999997</v>
      </c>
      <c r="AFQ27" s="58">
        <v>0.85599999999999998</v>
      </c>
      <c r="AFR27" s="58">
        <v>0.86399999999999999</v>
      </c>
      <c r="AFS27" s="58"/>
      <c r="AFT27" s="58">
        <v>0.85199999999999998</v>
      </c>
      <c r="AFU27" s="52">
        <v>0.85199999999999998</v>
      </c>
      <c r="AFV27" s="52">
        <v>0.86299999999999999</v>
      </c>
      <c r="AFW27" s="58">
        <v>0.88400000000000001</v>
      </c>
      <c r="AFX27" s="52">
        <v>0.86399999999999999</v>
      </c>
      <c r="AFY27" s="58">
        <v>0.86</v>
      </c>
      <c r="AFZ27" s="52">
        <v>0.85699999999999998</v>
      </c>
      <c r="AGA27" s="58">
        <v>0.85599999999999998</v>
      </c>
      <c r="AGB27" s="52">
        <v>0.85</v>
      </c>
      <c r="AGC27" s="52">
        <v>0.85199999999999998</v>
      </c>
      <c r="AGD27" s="52">
        <v>0.86899999999999999</v>
      </c>
      <c r="AGE27" s="52"/>
      <c r="AGF27" s="32">
        <v>0.85499999999999998</v>
      </c>
      <c r="AGG27" s="52">
        <v>0.88400000000000001</v>
      </c>
      <c r="AGH27" s="52">
        <v>0.86399999999999999</v>
      </c>
      <c r="AGI27" s="52">
        <v>0.86799999999999999</v>
      </c>
      <c r="AGJ27" s="52">
        <v>0.86699999999999999</v>
      </c>
      <c r="AGK27" s="32"/>
      <c r="AGL27" s="52">
        <v>0.86899999999999999</v>
      </c>
      <c r="AGM27" s="52">
        <v>0.86599999999999999</v>
      </c>
      <c r="AGN27" s="52">
        <v>0.85599999999999998</v>
      </c>
      <c r="AGO27" s="52">
        <v>0.86899999999999999</v>
      </c>
      <c r="AGP27" s="52">
        <v>0.86599999999999999</v>
      </c>
      <c r="AGQ27" s="52">
        <v>0.874</v>
      </c>
      <c r="AGR27" s="52">
        <v>0.873</v>
      </c>
      <c r="AGS27" s="52">
        <v>0.88400000000000001</v>
      </c>
      <c r="AGT27" s="58">
        <v>0.86099999999999999</v>
      </c>
      <c r="AGU27" s="58">
        <v>0.86799999999999999</v>
      </c>
      <c r="AGV27" s="58">
        <v>0.871</v>
      </c>
      <c r="AGW27" s="58">
        <v>0.86399999999999999</v>
      </c>
      <c r="AGX27" s="58"/>
      <c r="AGY27" s="58"/>
      <c r="AGZ27" s="58"/>
      <c r="AHA27" s="58"/>
      <c r="AHB27" s="58"/>
      <c r="AHC27" s="58">
        <v>0.88400000000000001</v>
      </c>
      <c r="AHD27" s="58"/>
      <c r="AHE27" s="58">
        <v>0.89300000000000002</v>
      </c>
      <c r="AHF27" s="52">
        <v>0.88500000000000001</v>
      </c>
      <c r="AHG27" s="58"/>
      <c r="AHH27" s="58">
        <v>0.88500000000000001</v>
      </c>
      <c r="AHI27" s="58"/>
      <c r="AHJ27" s="58">
        <v>0.878</v>
      </c>
      <c r="AHK27" s="58">
        <v>0.85899999999999999</v>
      </c>
      <c r="AHL27" s="58"/>
      <c r="AHM27" s="960">
        <v>0.84</v>
      </c>
      <c r="AHN27" s="58"/>
      <c r="AHO27" s="52">
        <v>0.88400000000000001</v>
      </c>
      <c r="AHP27" s="52">
        <v>0.873</v>
      </c>
      <c r="AHQ27" s="52">
        <v>0.89700000000000002</v>
      </c>
      <c r="AHR27" s="52">
        <v>0.86</v>
      </c>
      <c r="AHS27" s="52">
        <v>0.86</v>
      </c>
      <c r="AHT27" s="52">
        <v>0.85899999999999999</v>
      </c>
      <c r="AHU27" s="52">
        <v>0.88400000000000001</v>
      </c>
      <c r="AHV27" s="52">
        <v>0.88300000000000001</v>
      </c>
      <c r="AHW27" s="52">
        <v>0</v>
      </c>
      <c r="AHX27" s="52">
        <v>0</v>
      </c>
      <c r="AHY27" s="52">
        <v>0.88400000000000001</v>
      </c>
      <c r="AHZ27" s="52">
        <v>0</v>
      </c>
      <c r="AIA27" s="52">
        <v>0.86</v>
      </c>
      <c r="AIB27" s="52">
        <v>0.89100000000000001</v>
      </c>
      <c r="AIC27" s="52">
        <v>0.88</v>
      </c>
      <c r="AID27" s="52">
        <v>0.88800000000000001</v>
      </c>
      <c r="AIE27" s="52">
        <v>0.879</v>
      </c>
      <c r="AIF27" s="52">
        <v>0.878</v>
      </c>
      <c r="AIG27" s="52">
        <v>0.85899999999999999</v>
      </c>
      <c r="AIH27" s="52">
        <v>0.86599999999999999</v>
      </c>
      <c r="AII27" s="52">
        <v>0.877</v>
      </c>
      <c r="AIJ27" s="52">
        <v>0.85899999999999999</v>
      </c>
      <c r="AIK27" s="52">
        <v>0.88400000000000001</v>
      </c>
      <c r="AIL27" s="52">
        <v>0.87</v>
      </c>
      <c r="AIM27" s="52">
        <v>0.85899999999999999</v>
      </c>
      <c r="AIN27" s="52">
        <v>0.873</v>
      </c>
      <c r="AIO27" s="52">
        <v>0.85899999999999999</v>
      </c>
      <c r="AIP27" s="52">
        <v>0.871</v>
      </c>
      <c r="AIQ27" s="52">
        <v>0.86</v>
      </c>
      <c r="AIR27" s="944" t="s">
        <v>1159</v>
      </c>
      <c r="AIS27" s="52">
        <v>0.86</v>
      </c>
      <c r="AIT27" s="52">
        <v>0.874</v>
      </c>
      <c r="AIU27" s="52">
        <v>0.878</v>
      </c>
      <c r="AIV27" s="52">
        <v>0.86099999999999999</v>
      </c>
      <c r="AIW27" s="52">
        <v>1.03</v>
      </c>
      <c r="AIX27" s="1129"/>
      <c r="AIY27" s="52">
        <v>0.88400000000000001</v>
      </c>
      <c r="AIZ27" s="52">
        <v>0.85899999999999999</v>
      </c>
      <c r="AJA27" s="1129"/>
      <c r="AJB27" s="52">
        <v>0.873</v>
      </c>
      <c r="AJC27" s="52">
        <v>0.86099999999999999</v>
      </c>
      <c r="AJD27" s="985"/>
      <c r="AJE27" s="58">
        <v>0.85899999999999999</v>
      </c>
      <c r="AJF27" s="52">
        <v>0.86299999999999999</v>
      </c>
      <c r="AJG27" s="52">
        <v>0.88</v>
      </c>
      <c r="AJH27" s="52">
        <v>0.86099999999999999</v>
      </c>
      <c r="AJI27" s="52">
        <v>0.874</v>
      </c>
      <c r="AJJ27" s="1129"/>
      <c r="AJK27" s="52">
        <v>0.86199999999999999</v>
      </c>
      <c r="AJL27" s="52">
        <v>0.88100000000000001</v>
      </c>
      <c r="AJM27" s="52">
        <v>0.88</v>
      </c>
      <c r="AJN27" s="58">
        <v>0.878</v>
      </c>
      <c r="AJO27" s="52"/>
      <c r="AJP27" s="1049">
        <v>0.86</v>
      </c>
      <c r="AJQ27" s="1049">
        <v>0.86</v>
      </c>
      <c r="AJR27" s="52">
        <v>0.86099999999999999</v>
      </c>
      <c r="AJS27" s="52">
        <v>0.878</v>
      </c>
      <c r="AJT27" s="52">
        <v>0.88</v>
      </c>
      <c r="AJU27" s="52">
        <v>0.873</v>
      </c>
      <c r="AJV27" s="52">
        <v>0.87</v>
      </c>
      <c r="AJW27" s="52">
        <v>0.86</v>
      </c>
      <c r="AJX27" s="52">
        <v>0.87</v>
      </c>
      <c r="AJY27" s="1134"/>
      <c r="AJZ27" s="52">
        <v>0.871</v>
      </c>
      <c r="AKA27" s="52">
        <v>0.878</v>
      </c>
      <c r="AKB27" s="1129"/>
      <c r="AKC27" s="52">
        <v>1.03</v>
      </c>
      <c r="AKD27" s="1129"/>
      <c r="AKE27" s="52">
        <v>0.88400000000000001</v>
      </c>
      <c r="AKF27" s="52">
        <v>0.88</v>
      </c>
      <c r="AKG27" s="52">
        <v>0.85899999999999999</v>
      </c>
      <c r="AKH27" s="52">
        <v>0.88300000000000001</v>
      </c>
      <c r="AKI27" s="52">
        <v>1.03</v>
      </c>
      <c r="AKJ27" s="1129"/>
      <c r="AKK27" s="52">
        <v>0.88400000000000001</v>
      </c>
      <c r="AKL27" s="52">
        <v>0.88600000000000001</v>
      </c>
      <c r="AKM27" s="52">
        <v>0.89800000000000002</v>
      </c>
      <c r="AKN27" s="1129"/>
      <c r="AKO27" s="52">
        <v>0.88900000000000001</v>
      </c>
      <c r="AKP27" s="52">
        <v>0.91200000000000003</v>
      </c>
      <c r="AKQ27" s="52">
        <v>0.88500000000000001</v>
      </c>
      <c r="AKR27" s="52">
        <v>0.90200000000000002</v>
      </c>
      <c r="AKS27" s="52">
        <v>0.90300000000000002</v>
      </c>
      <c r="AKT27" s="52">
        <v>0.90800000000000003</v>
      </c>
      <c r="AKU27" s="52">
        <v>0.91200000000000003</v>
      </c>
      <c r="AKV27" s="52">
        <v>0.90500000000000003</v>
      </c>
      <c r="AKW27" s="52">
        <v>0.90900000000000003</v>
      </c>
      <c r="AKX27" s="52">
        <v>0.89900000000000002</v>
      </c>
      <c r="AKY27" s="52">
        <v>0.90500000000000003</v>
      </c>
      <c r="AKZ27" s="52">
        <v>0.90300000000000002</v>
      </c>
      <c r="ALA27" s="52">
        <v>0.88400000000000001</v>
      </c>
      <c r="ALB27" s="52">
        <v>0.89</v>
      </c>
      <c r="ALC27" s="52">
        <v>1.03</v>
      </c>
      <c r="ALD27" s="1129"/>
      <c r="ALE27" s="52">
        <v>0.88400000000000001</v>
      </c>
      <c r="ALF27" s="52">
        <v>0.88800000000000001</v>
      </c>
      <c r="ALG27" s="52">
        <v>0.877</v>
      </c>
      <c r="ALH27" s="52">
        <v>0.91100000000000003</v>
      </c>
      <c r="ALI27" s="52">
        <v>0.88600000000000001</v>
      </c>
      <c r="ALJ27" s="1129"/>
      <c r="ALK27" s="52">
        <v>0.88400000000000001</v>
      </c>
      <c r="ALL27" s="52">
        <v>0.91200000000000003</v>
      </c>
      <c r="ALM27" s="52">
        <v>0.90900000000000003</v>
      </c>
      <c r="ALN27" s="52">
        <v>0.879</v>
      </c>
      <c r="ALO27" s="52">
        <v>0.88400000000000001</v>
      </c>
      <c r="ALP27" s="52">
        <v>0.88100000000000001</v>
      </c>
      <c r="ALQ27" s="1129"/>
      <c r="ALR27" s="52">
        <v>0.88400000000000001</v>
      </c>
      <c r="ALS27" s="52">
        <v>0.91200000000000003</v>
      </c>
      <c r="ALT27" s="52">
        <v>0.92100000000000004</v>
      </c>
      <c r="ALU27" s="52">
        <v>0.92</v>
      </c>
      <c r="ALV27" s="52">
        <v>0.92</v>
      </c>
      <c r="ALW27" s="1129"/>
      <c r="ALX27" s="52">
        <v>0.88400000000000001</v>
      </c>
      <c r="ALY27" s="52">
        <v>0.90800000000000003</v>
      </c>
      <c r="ALZ27" s="1129"/>
      <c r="AMA27" s="52">
        <v>0.88400000000000001</v>
      </c>
      <c r="AMB27" s="52">
        <v>0.92100000000000004</v>
      </c>
      <c r="AMC27" s="52">
        <v>0.91900000000000004</v>
      </c>
      <c r="AMD27" s="52">
        <v>0.92100000000000004</v>
      </c>
      <c r="AME27" s="1129"/>
      <c r="AMF27" s="52">
        <v>0.88400000000000001</v>
      </c>
      <c r="AMG27" s="52">
        <v>0.91400000000000003</v>
      </c>
      <c r="AMH27" s="58">
        <v>0.91300000000000003</v>
      </c>
      <c r="AMI27" s="944"/>
      <c r="AMJ27" s="52">
        <v>0.91900000000000004</v>
      </c>
      <c r="AMK27" s="1129"/>
      <c r="AML27" s="52">
        <v>0.88400000000000001</v>
      </c>
      <c r="AMM27" s="52">
        <v>0.86199999999999999</v>
      </c>
      <c r="AMN27" s="52">
        <v>0.90300000000000002</v>
      </c>
      <c r="AMO27" s="52">
        <v>0.91400000000000003</v>
      </c>
      <c r="AMP27" s="52">
        <v>0.90500000000000003</v>
      </c>
      <c r="AMQ27" s="1129"/>
      <c r="AMR27" s="52">
        <v>0.88400000000000001</v>
      </c>
      <c r="AMS27" s="52">
        <v>0.88900000000000001</v>
      </c>
      <c r="AMT27" s="1129"/>
      <c r="AMU27" s="52">
        <v>0.88400000000000001</v>
      </c>
      <c r="AMV27" s="52">
        <v>0.9</v>
      </c>
      <c r="AMW27" s="52">
        <v>0.91800000000000004</v>
      </c>
      <c r="AMX27" s="52">
        <v>0.92800000000000005</v>
      </c>
      <c r="AMY27" s="52">
        <v>0.91800000000000004</v>
      </c>
      <c r="AMZ27" s="52">
        <v>0.92100000000000004</v>
      </c>
      <c r="ANA27" s="52">
        <v>0.91</v>
      </c>
      <c r="ANB27" s="1224">
        <f t="shared" si="27"/>
        <v>2.941176470588238E-2</v>
      </c>
      <c r="ANC27" s="1024">
        <v>1.1100000000000001</v>
      </c>
      <c r="AND27" s="29">
        <v>1.04</v>
      </c>
      <c r="ANE27" s="32"/>
      <c r="ANF27" s="32"/>
      <c r="ANG27" s="32"/>
      <c r="ANH27" s="32"/>
      <c r="ANI27" s="32"/>
      <c r="ANJ27" s="32"/>
      <c r="ANK27" s="65">
        <v>1.04</v>
      </c>
      <c r="ANL27" s="65">
        <v>1.2769999999999999</v>
      </c>
      <c r="ANM27" s="65">
        <v>1.2769999999999999</v>
      </c>
      <c r="ANN27" s="32">
        <v>0.81799999999999995</v>
      </c>
      <c r="ANO27" s="52"/>
      <c r="ANP27" s="52">
        <v>0.83499999999999996</v>
      </c>
      <c r="ANQ27" s="52">
        <v>0.93500000000000005</v>
      </c>
      <c r="ANR27" s="52">
        <v>0.85499999999999998</v>
      </c>
      <c r="ANS27" s="52"/>
      <c r="ANT27" s="52">
        <v>1.1439999999999999</v>
      </c>
      <c r="ANU27" s="52"/>
      <c r="ANV27" s="52">
        <v>1.3859999999999999</v>
      </c>
      <c r="ANW27" s="52"/>
      <c r="ANX27" s="52"/>
      <c r="ANY27" s="52">
        <v>1.04</v>
      </c>
      <c r="ANZ27" s="52"/>
      <c r="AOA27" s="52">
        <v>0.84199999999999997</v>
      </c>
      <c r="AOB27" s="52">
        <v>0.80800000000000005</v>
      </c>
      <c r="AOC27" s="52">
        <v>0.85299999999999998</v>
      </c>
      <c r="AOD27" s="52"/>
      <c r="AOE27" s="52">
        <v>1.04</v>
      </c>
      <c r="AOF27" s="52"/>
      <c r="AOG27" s="52"/>
      <c r="AOH27" s="52">
        <v>1.04</v>
      </c>
      <c r="AOI27" s="52">
        <v>0.81499999999999995</v>
      </c>
      <c r="AOJ27" s="52">
        <v>0.81799999999999995</v>
      </c>
      <c r="AOK27" s="52">
        <v>0.80100000000000005</v>
      </c>
      <c r="AOL27" s="52"/>
      <c r="AOM27" s="52">
        <v>0.81399999999999995</v>
      </c>
      <c r="AON27" s="52">
        <v>0.82599999999999996</v>
      </c>
      <c r="AOO27" s="52"/>
      <c r="AOP27" s="52">
        <v>0.81299999999999994</v>
      </c>
      <c r="AOQ27" s="52">
        <v>1.04</v>
      </c>
      <c r="AOR27" s="52">
        <v>0.82</v>
      </c>
      <c r="AOS27" s="52">
        <v>0.81599999999999995</v>
      </c>
      <c r="AOT27" s="957"/>
      <c r="AOU27" s="58">
        <v>0.81299999999999994</v>
      </c>
      <c r="AOV27" s="58">
        <v>0.81899999999999995</v>
      </c>
      <c r="AOW27" s="58">
        <v>0.81299999999999994</v>
      </c>
      <c r="AOX27" s="58">
        <v>0.81299999999999994</v>
      </c>
      <c r="AOY27" s="58">
        <v>0.81</v>
      </c>
      <c r="AOZ27" s="58">
        <v>1.04</v>
      </c>
      <c r="APA27" s="52">
        <v>0.81299999999999994</v>
      </c>
      <c r="APB27" s="58">
        <v>0.81699999999999995</v>
      </c>
      <c r="APC27" s="52">
        <v>0.81499999999999995</v>
      </c>
      <c r="APD27" s="58">
        <v>0.81599999999999995</v>
      </c>
      <c r="APE27" s="52">
        <f>VLOOKUP(I27,[7]consolidated!$B$1:$C$29,2,FALSE)/1000</f>
        <v>0.81100000000000005</v>
      </c>
      <c r="APF27" s="58">
        <v>0.81100000000000005</v>
      </c>
      <c r="APG27" s="58">
        <v>0.81399999999999995</v>
      </c>
      <c r="APH27" s="58">
        <v>0.81100000000000005</v>
      </c>
      <c r="API27" s="960">
        <v>1.04</v>
      </c>
      <c r="APJ27" s="58">
        <v>0.81499999999999995</v>
      </c>
      <c r="APK27" s="58">
        <v>0.82</v>
      </c>
      <c r="APL27" s="58">
        <v>0.84099999999999997</v>
      </c>
      <c r="APM27" s="58">
        <v>0.83199999999999996</v>
      </c>
      <c r="APN27" s="58">
        <v>0.82499999999999996</v>
      </c>
      <c r="APO27" s="58">
        <v>0.83699999999999997</v>
      </c>
      <c r="APP27" s="58">
        <v>0.82499999999999996</v>
      </c>
      <c r="APQ27" s="58">
        <v>0.83499999999999996</v>
      </c>
      <c r="APR27" s="52">
        <v>0.82</v>
      </c>
      <c r="APS27" s="32"/>
      <c r="APT27" s="52">
        <v>0.83899999999999997</v>
      </c>
      <c r="APU27" s="52">
        <v>1.04</v>
      </c>
      <c r="APV27" s="52">
        <v>0.82499999999999996</v>
      </c>
      <c r="APW27" s="52">
        <v>0.83299999999999996</v>
      </c>
      <c r="APX27" s="52">
        <v>0.82399999999999995</v>
      </c>
      <c r="APY27" s="52">
        <v>0.82399999999999995</v>
      </c>
      <c r="APZ27" s="52"/>
      <c r="AQA27" s="52"/>
      <c r="AQB27" s="957">
        <v>1.08</v>
      </c>
      <c r="AQC27" s="52"/>
      <c r="AQD27" s="52"/>
      <c r="AQE27" s="52">
        <v>0.88600000000000001</v>
      </c>
      <c r="AQF27" s="52">
        <v>1.04</v>
      </c>
      <c r="AQG27" s="58">
        <v>0.88900000000000001</v>
      </c>
      <c r="AQH27" s="52">
        <v>0.88500000000000001</v>
      </c>
      <c r="AQI27" s="52"/>
      <c r="AQJ27" s="58"/>
      <c r="AQK27" s="58">
        <v>0.88700000000000001</v>
      </c>
      <c r="AQL27" s="58"/>
      <c r="AQM27" s="58">
        <v>0.879</v>
      </c>
      <c r="AQN27" s="58">
        <v>0.86499999999999999</v>
      </c>
      <c r="AQO27" s="58">
        <v>0.84</v>
      </c>
      <c r="AQP27" s="52">
        <v>1.04</v>
      </c>
      <c r="AQQ27" s="52">
        <v>0.86</v>
      </c>
      <c r="AQR27" s="52">
        <v>0.86399999999999999</v>
      </c>
      <c r="AQS27" s="52">
        <v>0.86599999999999999</v>
      </c>
      <c r="AQT27" s="52">
        <v>0.86299999999999999</v>
      </c>
      <c r="AQU27" s="52">
        <v>0.86199999999999999</v>
      </c>
      <c r="AQV27" s="52">
        <v>0.86399999999999999</v>
      </c>
      <c r="AQW27" s="52">
        <v>0.85799999999999998</v>
      </c>
      <c r="AQX27" s="52">
        <v>0</v>
      </c>
      <c r="AQY27" s="52">
        <v>0</v>
      </c>
      <c r="AQZ27" s="52"/>
      <c r="ARA27" s="52">
        <v>1.04</v>
      </c>
      <c r="ARB27" s="52"/>
      <c r="ARC27" s="52">
        <v>0</v>
      </c>
      <c r="ARD27" s="52">
        <v>0.86099999999999999</v>
      </c>
      <c r="ARE27" s="52">
        <v>0.86299999999999999</v>
      </c>
      <c r="ARF27" s="52">
        <v>0.86</v>
      </c>
      <c r="ARG27" s="52">
        <v>0.86799999999999999</v>
      </c>
      <c r="ARH27" s="52">
        <v>0.85699999999999998</v>
      </c>
      <c r="ARI27" s="52">
        <v>0.86199999999999999</v>
      </c>
      <c r="ARJ27" s="52">
        <v>0.86299999999999999</v>
      </c>
      <c r="ARK27" s="52">
        <v>0.86</v>
      </c>
      <c r="ARL27" s="52">
        <v>0.86199999999999999</v>
      </c>
      <c r="ARM27" s="944"/>
      <c r="ARN27" s="52">
        <v>0.86</v>
      </c>
      <c r="ARO27" s="52">
        <v>1.04</v>
      </c>
      <c r="ARP27" s="52">
        <v>0.85799999999999998</v>
      </c>
      <c r="ARQ27" s="52">
        <v>0.85699999999999998</v>
      </c>
      <c r="ARR27" s="52">
        <v>0.86199999999999999</v>
      </c>
      <c r="ARS27" s="52">
        <v>0.86399999999999999</v>
      </c>
      <c r="ART27" s="52">
        <v>0.86</v>
      </c>
      <c r="ARU27" s="52">
        <v>0.86399999999999999</v>
      </c>
      <c r="ARV27" s="52">
        <v>0.86599999999999999</v>
      </c>
      <c r="ARW27" s="944"/>
      <c r="ARX27" s="52">
        <v>0.86199999999999999</v>
      </c>
      <c r="ARY27" s="52">
        <v>0.86199999999999999</v>
      </c>
      <c r="ARZ27" s="52">
        <v>0.85799999999999998</v>
      </c>
      <c r="ASA27" s="899">
        <v>1.1100000000000001</v>
      </c>
      <c r="ASB27" s="1129"/>
      <c r="ASC27" s="52">
        <v>1.04</v>
      </c>
      <c r="ASD27" s="52">
        <v>0.86099999999999999</v>
      </c>
      <c r="ASE27" s="52">
        <v>0.86599999999999999</v>
      </c>
      <c r="ASF27" s="52">
        <v>0.85899999999999999</v>
      </c>
      <c r="ASG27" s="58">
        <v>0.86399999999999999</v>
      </c>
      <c r="ASH27" s="52">
        <v>0.86</v>
      </c>
      <c r="ASI27" s="47">
        <v>0.86</v>
      </c>
      <c r="ASJ27" s="993"/>
      <c r="ASK27" s="47">
        <v>0.86099999999999999</v>
      </c>
      <c r="ASL27" s="47">
        <v>0.86399999999999999</v>
      </c>
      <c r="ASM27" s="52">
        <v>0.86</v>
      </c>
      <c r="ASN27" s="52">
        <v>0.86299999999999999</v>
      </c>
      <c r="ASO27" s="52">
        <v>0.86299999999999999</v>
      </c>
      <c r="ASP27" s="52">
        <v>0.86</v>
      </c>
      <c r="ASQ27" s="52">
        <v>0.86</v>
      </c>
      <c r="ASR27" s="52">
        <v>0.86</v>
      </c>
      <c r="ASS27" s="1134"/>
      <c r="AST27" s="52">
        <v>0.86</v>
      </c>
      <c r="ASU27" s="52">
        <v>0.86799999999999999</v>
      </c>
      <c r="ASV27" s="52">
        <v>0.86</v>
      </c>
      <c r="ASW27" s="58">
        <v>0.86499999999999999</v>
      </c>
      <c r="ASX27" s="52">
        <v>0.86299999999999999</v>
      </c>
      <c r="ASY27" s="1049">
        <v>0.86399999999999999</v>
      </c>
      <c r="ASZ27" s="1049">
        <v>0.86099999999999999</v>
      </c>
      <c r="ATA27" s="52">
        <v>0.86499999999999999</v>
      </c>
      <c r="ATB27" s="52">
        <v>0.86499999999999999</v>
      </c>
      <c r="ATC27" s="899">
        <v>1.1100000000000001</v>
      </c>
      <c r="ATD27" s="1129"/>
      <c r="ATE27" s="52">
        <v>1.04</v>
      </c>
      <c r="ATF27" s="52">
        <v>0.86</v>
      </c>
      <c r="ATG27" s="52">
        <v>0.87</v>
      </c>
      <c r="ATH27" s="52">
        <v>0.86299999999999999</v>
      </c>
      <c r="ATI27" s="899">
        <v>1.1100000000000001</v>
      </c>
      <c r="ATJ27" s="1129"/>
      <c r="ATK27" s="52">
        <v>1.04</v>
      </c>
      <c r="ATL27" s="52">
        <v>0.878</v>
      </c>
      <c r="ATM27" s="52">
        <v>0.88200000000000001</v>
      </c>
      <c r="ATN27" s="52">
        <v>0.88900000000000001</v>
      </c>
      <c r="ATO27" s="52">
        <v>0.88500000000000001</v>
      </c>
      <c r="ATP27" s="1134"/>
      <c r="ATQ27" s="52">
        <v>0.89300000000000002</v>
      </c>
      <c r="ATR27" s="52">
        <v>0.89700000000000002</v>
      </c>
      <c r="ATS27" s="52">
        <v>0.88100000000000001</v>
      </c>
      <c r="ATT27" s="52">
        <v>0.90100000000000002</v>
      </c>
      <c r="ATU27" s="52"/>
      <c r="ATV27" s="52">
        <v>0.89700000000000002</v>
      </c>
      <c r="ATW27" s="52">
        <v>0.876</v>
      </c>
      <c r="ATX27" s="52">
        <v>0.89</v>
      </c>
      <c r="ATY27" s="52">
        <v>0.89900000000000002</v>
      </c>
      <c r="ATZ27" s="52">
        <v>0.90900000000000003</v>
      </c>
      <c r="AUA27" s="52">
        <v>0.89</v>
      </c>
      <c r="AUB27" s="52">
        <v>0.90600000000000003</v>
      </c>
      <c r="AUC27" s="52">
        <v>0.91</v>
      </c>
      <c r="AUD27" s="899">
        <v>1.1100000000000001</v>
      </c>
      <c r="AUE27" s="1129"/>
      <c r="AUF27" s="52">
        <v>1.04</v>
      </c>
      <c r="AUG27" s="52">
        <v>0.88400000000000001</v>
      </c>
      <c r="AUH27" s="52">
        <v>0.89700000000000002</v>
      </c>
      <c r="AUI27" s="52">
        <v>0.89500000000000002</v>
      </c>
      <c r="AUJ27" s="52">
        <v>0.89600000000000002</v>
      </c>
      <c r="AUK27" s="52">
        <v>0.9</v>
      </c>
      <c r="AUL27" s="1129"/>
      <c r="AUM27" s="52">
        <v>1.04</v>
      </c>
      <c r="AUN27" s="52">
        <v>0.86599999999999999</v>
      </c>
      <c r="AUO27" s="52">
        <v>0.89800000000000002</v>
      </c>
      <c r="AUP27" s="52">
        <v>0.90300000000000002</v>
      </c>
      <c r="AUQ27" s="52">
        <v>0.90100000000000002</v>
      </c>
      <c r="AUR27" s="52">
        <v>0.88100000000000001</v>
      </c>
      <c r="AUS27" s="1129"/>
      <c r="AUT27" s="52">
        <v>1.04</v>
      </c>
      <c r="AUU27" s="52">
        <v>0.90500000000000003</v>
      </c>
      <c r="AUV27" s="52">
        <v>0.9</v>
      </c>
      <c r="AUW27" s="52">
        <v>0.90900000000000003</v>
      </c>
      <c r="AUX27" s="1129"/>
      <c r="AUY27" s="52">
        <v>0.91600000000000004</v>
      </c>
      <c r="AUZ27" s="1129"/>
      <c r="AVA27" s="52">
        <v>1.04</v>
      </c>
      <c r="AVB27" s="52">
        <v>0.88800000000000001</v>
      </c>
      <c r="AVC27" s="52"/>
      <c r="AVD27" s="1129"/>
      <c r="AVE27" s="52">
        <v>1.04</v>
      </c>
      <c r="AVF27" s="52">
        <v>0.89500000000000002</v>
      </c>
      <c r="AVG27" s="52">
        <v>0.91400000000000003</v>
      </c>
      <c r="AVH27" s="52">
        <v>0.91200000000000003</v>
      </c>
      <c r="AVI27" s="1129"/>
      <c r="AVJ27" s="52">
        <v>1.04</v>
      </c>
      <c r="AVK27" s="52">
        <v>0.91400000000000003</v>
      </c>
      <c r="AVL27" s="52">
        <v>0.90300000000000002</v>
      </c>
      <c r="AVM27" s="52">
        <v>0.91600000000000004</v>
      </c>
      <c r="AVN27" s="1129"/>
      <c r="AVO27" s="52">
        <v>1.04</v>
      </c>
      <c r="AVP27" s="52">
        <v>0.92500000000000004</v>
      </c>
      <c r="AVQ27" s="52">
        <v>0.91600000000000004</v>
      </c>
      <c r="AVR27" s="1129">
        <v>0.90900000000000003</v>
      </c>
      <c r="AVS27" s="1129">
        <v>0.92100000000000004</v>
      </c>
      <c r="AVT27" s="1129"/>
      <c r="AVU27" s="52">
        <v>1.04</v>
      </c>
      <c r="AVV27" s="52">
        <v>0.92100000000000004</v>
      </c>
      <c r="AVW27" s="1129"/>
      <c r="AVX27" s="52">
        <v>1.04</v>
      </c>
      <c r="AVY27" s="52">
        <v>0.92100000000000004</v>
      </c>
      <c r="AVZ27" s="52">
        <v>0.91700000000000004</v>
      </c>
      <c r="AWA27" s="52">
        <v>0.92</v>
      </c>
      <c r="AWB27" s="52">
        <v>0.92700000000000005</v>
      </c>
      <c r="AWC27" s="52">
        <v>0.91800000000000004</v>
      </c>
      <c r="AWD27" s="52">
        <v>0.92</v>
      </c>
      <c r="AWE27" s="1224">
        <f t="shared" si="28"/>
        <v>-0.11538461538461538</v>
      </c>
      <c r="AWF27" s="52">
        <v>1.1000000000000001</v>
      </c>
      <c r="AWG27" s="32">
        <v>0.78900000000000003</v>
      </c>
      <c r="AWH27" s="32">
        <v>0.77900000000000003</v>
      </c>
      <c r="AWI27" s="32">
        <v>0.72899999999999998</v>
      </c>
      <c r="AWJ27" s="32">
        <v>0.80100000000000005</v>
      </c>
      <c r="AWK27" s="32">
        <v>0.77400000000000002</v>
      </c>
      <c r="AWL27" s="32">
        <v>0.76200000000000001</v>
      </c>
      <c r="AWM27" s="32">
        <v>0.78900000000000003</v>
      </c>
      <c r="AWN27" s="32">
        <v>1.105</v>
      </c>
      <c r="AWO27" s="32">
        <v>1.119</v>
      </c>
      <c r="AWP27" s="52">
        <v>0.80400000000000005</v>
      </c>
      <c r="AWQ27" s="52">
        <v>0.73199999999999998</v>
      </c>
      <c r="AWR27" s="52">
        <v>0.83699999999999997</v>
      </c>
      <c r="AWS27" s="52">
        <v>0.85899999999999999</v>
      </c>
      <c r="AWT27" s="32">
        <v>0.83299999999999996</v>
      </c>
      <c r="AWU27" s="52"/>
      <c r="AWV27" s="52">
        <v>0.84</v>
      </c>
      <c r="AWW27" s="52">
        <v>0.73799999999999999</v>
      </c>
      <c r="AWX27" s="52">
        <v>0.82899999999999996</v>
      </c>
      <c r="AWY27" s="52"/>
      <c r="AWZ27" s="52">
        <v>0.78900000000000003</v>
      </c>
      <c r="AXA27" s="52"/>
      <c r="AXB27" s="52"/>
      <c r="AXC27" s="52">
        <v>0.83299999999999996</v>
      </c>
      <c r="AXD27" s="957"/>
      <c r="AXE27" s="52">
        <v>0.748</v>
      </c>
      <c r="AXF27" s="52"/>
      <c r="AXG27" s="52"/>
      <c r="AXH27" s="52"/>
      <c r="AXI27" s="52">
        <v>0.78900000000000003</v>
      </c>
      <c r="AXJ27" s="52"/>
      <c r="AXK27" s="52">
        <v>0.67800000000000005</v>
      </c>
      <c r="AXL27" s="52">
        <v>0.71799999999999997</v>
      </c>
      <c r="AXM27" s="52">
        <v>0.68600000000000005</v>
      </c>
      <c r="AXN27" s="52">
        <v>0.69</v>
      </c>
      <c r="AXO27" s="52">
        <v>0.68500000000000005</v>
      </c>
      <c r="AXP27" s="52">
        <v>0.68500000000000005</v>
      </c>
      <c r="AXQ27" s="52">
        <v>0.68500000000000005</v>
      </c>
      <c r="AXR27" s="52">
        <v>0.78900000000000003</v>
      </c>
      <c r="AXS27" s="957"/>
      <c r="AXT27" s="52">
        <v>0.68</v>
      </c>
      <c r="AXU27" s="52">
        <v>0.70399999999999996</v>
      </c>
      <c r="AXV27" s="58">
        <v>0.69599999999999995</v>
      </c>
      <c r="AXW27" s="58">
        <v>0.68100000000000005</v>
      </c>
      <c r="AXX27" s="52">
        <v>0.68100000000000005</v>
      </c>
      <c r="AXY27" s="52">
        <v>0.68799999999999994</v>
      </c>
      <c r="AXZ27" s="52">
        <v>0.68500000000000005</v>
      </c>
      <c r="AYA27" s="52">
        <v>0.69</v>
      </c>
      <c r="AYB27" s="52">
        <f t="shared" si="30"/>
        <v>0.69</v>
      </c>
      <c r="AYC27" s="58">
        <v>0.67700000000000005</v>
      </c>
      <c r="AYD27" s="52">
        <v>0.67900000000000005</v>
      </c>
      <c r="AYE27" s="52">
        <v>0.71499999999999997</v>
      </c>
      <c r="AYF27" s="58">
        <v>0.70199999999999996</v>
      </c>
      <c r="AYG27" s="58">
        <v>0.70399999999999996</v>
      </c>
      <c r="AYH27" s="58">
        <v>0.70399999999999996</v>
      </c>
      <c r="AYI27" s="58">
        <v>0.70499999999999996</v>
      </c>
      <c r="AYJ27" s="58">
        <v>0.70199999999999996</v>
      </c>
      <c r="AYK27" s="58">
        <v>0.69</v>
      </c>
      <c r="AYL27" s="58">
        <v>0.70699999999999996</v>
      </c>
      <c r="AYM27" s="58">
        <v>0.70699999999999996</v>
      </c>
      <c r="AYN27" s="58">
        <v>0.70499999999999996</v>
      </c>
      <c r="AYO27" s="58">
        <v>0.70899999999999996</v>
      </c>
      <c r="AYP27" s="58"/>
      <c r="AYQ27" s="58">
        <v>0.70899999999999996</v>
      </c>
      <c r="AYR27" s="58">
        <v>0.70599999999999996</v>
      </c>
      <c r="AYS27" s="58">
        <v>0.70699999999999996</v>
      </c>
      <c r="AYT27" s="58">
        <v>0.71499999999999997</v>
      </c>
      <c r="AYU27" s="58">
        <v>0.70399999999999996</v>
      </c>
      <c r="AYV27" s="58">
        <v>0.70599999999999996</v>
      </c>
      <c r="AYW27" s="58">
        <v>0.69</v>
      </c>
      <c r="AYX27" s="58">
        <v>0.71499999999999997</v>
      </c>
      <c r="AYY27" s="58"/>
      <c r="AYZ27" s="58">
        <v>0.70799999999999996</v>
      </c>
      <c r="AZA27" s="58">
        <v>0.72099999999999997</v>
      </c>
      <c r="AZB27" s="58">
        <v>0.70399999999999996</v>
      </c>
      <c r="AZC27" s="58"/>
      <c r="AZD27" s="58"/>
      <c r="AZE27" s="52"/>
      <c r="AZF27" s="52"/>
      <c r="AZG27" s="52">
        <v>0.71199999999999997</v>
      </c>
      <c r="AZH27" s="52">
        <v>0.71499999999999997</v>
      </c>
      <c r="AZI27" s="52">
        <v>0.69</v>
      </c>
      <c r="AZJ27" s="58"/>
      <c r="AZK27" s="52"/>
      <c r="AZL27" s="52">
        <v>0.73399999999999999</v>
      </c>
      <c r="AZM27" s="58"/>
      <c r="AZN27" s="58">
        <v>0.72299999999999998</v>
      </c>
      <c r="AZO27" s="52">
        <v>0.71</v>
      </c>
      <c r="AZP27" s="58">
        <v>0.70299999999999996</v>
      </c>
      <c r="AZQ27" s="58">
        <v>0.71</v>
      </c>
      <c r="AZR27" s="58"/>
      <c r="AZS27" s="52">
        <v>0.69</v>
      </c>
      <c r="AZT27" s="52">
        <v>0.70399999999999996</v>
      </c>
      <c r="AZU27" s="52">
        <v>0.73</v>
      </c>
      <c r="AZV27" s="52">
        <v>0.72599999999999998</v>
      </c>
      <c r="AZW27" s="52">
        <v>0.72499999999999998</v>
      </c>
      <c r="AZX27" s="52"/>
      <c r="AZY27" s="52">
        <v>0.72</v>
      </c>
      <c r="AZZ27" s="52">
        <v>0.69699999999999995</v>
      </c>
      <c r="BAA27" s="52">
        <v>0.71599999999999997</v>
      </c>
      <c r="BAB27" s="52">
        <v>0</v>
      </c>
      <c r="BAC27" s="52">
        <v>0</v>
      </c>
      <c r="BAD27" s="52">
        <v>0.69</v>
      </c>
      <c r="BAE27" s="52">
        <v>0</v>
      </c>
      <c r="BAF27" s="52">
        <v>0.73299999999999998</v>
      </c>
      <c r="BAG27" s="52">
        <v>0.70099999999999996</v>
      </c>
      <c r="BAH27" s="52">
        <v>0.71599999999999997</v>
      </c>
      <c r="BAI27" s="52">
        <v>0.70599999999999996</v>
      </c>
      <c r="BAJ27" s="52">
        <v>0.73099999999999998</v>
      </c>
      <c r="BAK27" s="52">
        <v>0.71699999999999997</v>
      </c>
      <c r="BAL27" s="52">
        <v>0.70499999999999996</v>
      </c>
      <c r="BAM27" s="52">
        <v>0.70899999999999996</v>
      </c>
      <c r="BAN27" s="52">
        <v>0.70899999999999996</v>
      </c>
      <c r="BAO27" s="52">
        <v>0.71299999999999997</v>
      </c>
      <c r="BAP27" s="52">
        <v>0.69</v>
      </c>
      <c r="BAQ27" s="52">
        <v>0.70499999999999996</v>
      </c>
      <c r="BAR27" s="52">
        <v>0.70899999999999996</v>
      </c>
      <c r="BAS27" s="52">
        <v>0.70399999999999996</v>
      </c>
      <c r="BAT27" s="52">
        <v>0.72599999999999998</v>
      </c>
      <c r="BAU27" s="52">
        <v>0.70499999999999996</v>
      </c>
      <c r="BAV27" s="944"/>
      <c r="BAW27" s="52">
        <v>0.70599999999999996</v>
      </c>
      <c r="BAX27" s="52">
        <v>0.70599999999999996</v>
      </c>
      <c r="BAY27" s="52">
        <v>0.72299999999999998</v>
      </c>
      <c r="BAZ27" s="52">
        <v>0.72</v>
      </c>
      <c r="BBA27" s="52">
        <v>0.71099999999999997</v>
      </c>
      <c r="BBB27" s="52">
        <v>1.1000000000000001</v>
      </c>
      <c r="BBC27" s="1129"/>
      <c r="BBD27" s="52">
        <v>0.69</v>
      </c>
      <c r="BBE27" s="52">
        <v>0.71599999999999997</v>
      </c>
      <c r="BBF27" s="52">
        <v>0.71</v>
      </c>
      <c r="BBG27" s="52">
        <v>0.71699999999999997</v>
      </c>
      <c r="BBH27" s="58">
        <v>0.72199999999999998</v>
      </c>
      <c r="BBI27" s="52">
        <v>0.73199999999999998</v>
      </c>
      <c r="BBJ27" s="1129"/>
      <c r="BBK27" s="47">
        <v>0.7</v>
      </c>
      <c r="BBL27" s="993"/>
      <c r="BBM27" s="47">
        <v>0.71899999999999997</v>
      </c>
      <c r="BBN27" s="47">
        <v>0.70799999999999996</v>
      </c>
      <c r="BBO27" s="52">
        <v>0.71</v>
      </c>
      <c r="BBP27" s="52">
        <v>0.72</v>
      </c>
      <c r="BBQ27" s="52">
        <v>0.73199999999999998</v>
      </c>
      <c r="BBR27" s="52">
        <v>0.70499999999999996</v>
      </c>
      <c r="BBS27" s="52">
        <v>0.71499999999999997</v>
      </c>
      <c r="BBT27" s="52">
        <v>0.71</v>
      </c>
      <c r="BBU27" s="1134"/>
      <c r="BBV27" s="52">
        <v>0.70599999999999996</v>
      </c>
      <c r="BBW27" s="52">
        <v>0.71</v>
      </c>
      <c r="BBX27" s="52">
        <v>0.71</v>
      </c>
      <c r="BBY27" s="52">
        <v>0.71299999999999997</v>
      </c>
      <c r="BBZ27" s="1129"/>
      <c r="BCA27" s="52">
        <v>0.72</v>
      </c>
      <c r="BCB27" s="52">
        <v>0.70499999999999996</v>
      </c>
      <c r="BCC27" s="52">
        <v>0.72399999999999998</v>
      </c>
      <c r="BCD27" s="52">
        <v>0.71299999999999997</v>
      </c>
      <c r="BCE27" s="52">
        <v>0.71799999999999997</v>
      </c>
      <c r="BCF27" s="52">
        <v>1.1000000000000001</v>
      </c>
      <c r="BCG27" s="1129"/>
      <c r="BCH27" s="52">
        <v>0.69</v>
      </c>
      <c r="BCI27" s="52">
        <v>0.70799999999999996</v>
      </c>
      <c r="BCJ27" s="52">
        <v>0.71</v>
      </c>
      <c r="BCK27" s="52">
        <v>0.73399999999999999</v>
      </c>
      <c r="BCL27" s="52">
        <v>1.1000000000000001</v>
      </c>
      <c r="BCM27" s="1129"/>
      <c r="BCN27" s="52">
        <v>0.69</v>
      </c>
      <c r="BCO27" s="52">
        <v>0.73299999999999998</v>
      </c>
      <c r="BCP27" s="52">
        <v>0.71699999999999997</v>
      </c>
      <c r="BCQ27" s="52">
        <v>0.71399999999999997</v>
      </c>
      <c r="BCR27" s="52">
        <v>0.71</v>
      </c>
      <c r="BCS27" s="52">
        <v>0.72899999999999998</v>
      </c>
      <c r="BCT27" s="52">
        <v>0.72499999999999998</v>
      </c>
      <c r="BCU27" s="52">
        <v>0.72499999999999998</v>
      </c>
      <c r="BCV27" s="52">
        <v>0.71599999999999997</v>
      </c>
      <c r="BCW27" s="52">
        <v>0.72099999999999997</v>
      </c>
      <c r="BCX27" s="52">
        <v>0.74199999999999999</v>
      </c>
      <c r="BCY27" s="52">
        <v>0.74199999999999999</v>
      </c>
      <c r="BCZ27" s="52">
        <v>0.73299999999999998</v>
      </c>
      <c r="BDA27" s="52">
        <v>0.72699999999999998</v>
      </c>
      <c r="BDB27" s="52">
        <v>0.71</v>
      </c>
      <c r="BDC27" s="52">
        <v>0.72899999999999998</v>
      </c>
      <c r="BDD27" s="52">
        <v>0.72699999999999998</v>
      </c>
      <c r="BDE27" s="52">
        <v>1.1000000000000001</v>
      </c>
      <c r="BDF27" s="1129"/>
      <c r="BDG27" s="52">
        <v>0.69</v>
      </c>
      <c r="BDH27" s="52">
        <v>0.70399999999999996</v>
      </c>
      <c r="BDI27" s="52">
        <v>0.73199999999999998</v>
      </c>
      <c r="BDJ27" s="52">
        <v>0.72699999999999998</v>
      </c>
      <c r="BDK27" s="52">
        <v>0.72699999999999998</v>
      </c>
      <c r="BDL27" s="1129"/>
      <c r="BDM27" s="1129"/>
      <c r="BDN27" s="52">
        <v>0.69</v>
      </c>
      <c r="BDO27" s="52">
        <v>0.72499999999999998</v>
      </c>
      <c r="BDP27" s="52">
        <v>0.74</v>
      </c>
      <c r="BDQ27" s="52">
        <v>0.73099999999999998</v>
      </c>
      <c r="BDR27" s="52">
        <v>0.73199999999999998</v>
      </c>
      <c r="BDS27" s="52">
        <v>0.72</v>
      </c>
      <c r="BDT27" s="1129"/>
      <c r="BDU27" s="52">
        <v>0.69</v>
      </c>
      <c r="BDV27" s="52">
        <v>0.73499999999999999</v>
      </c>
      <c r="BDW27" s="52">
        <v>0.72199999999999998</v>
      </c>
      <c r="BDX27" s="52">
        <v>0.73599999999999999</v>
      </c>
      <c r="BDY27" s="52">
        <v>0.72699999999999998</v>
      </c>
      <c r="BDZ27" s="1129"/>
      <c r="BEA27" s="52">
        <v>0.69</v>
      </c>
      <c r="BEB27" s="52">
        <v>0.73599999999999999</v>
      </c>
      <c r="BEC27" s="1129"/>
      <c r="BED27" s="52">
        <v>0.69</v>
      </c>
      <c r="BEE27" s="52"/>
      <c r="BEF27" s="52">
        <v>0.747</v>
      </c>
      <c r="BEG27" s="52">
        <v>0.72899999999999998</v>
      </c>
      <c r="BEH27" s="1129"/>
      <c r="BEI27" s="52">
        <v>0.69</v>
      </c>
      <c r="BEJ27" s="52">
        <v>0.751</v>
      </c>
      <c r="BEK27" s="52">
        <v>0.74099999999999999</v>
      </c>
      <c r="BEL27" s="52"/>
      <c r="BEM27" s="52">
        <v>0.73899999999999999</v>
      </c>
      <c r="BEN27" s="1129"/>
      <c r="BEO27" s="52">
        <v>0.69</v>
      </c>
      <c r="BEP27" s="52">
        <v>0.754</v>
      </c>
      <c r="BEQ27" s="52">
        <v>0.73899999999999999</v>
      </c>
      <c r="BER27" s="1129">
        <v>0.69</v>
      </c>
      <c r="BES27" s="52">
        <v>0.748</v>
      </c>
      <c r="BET27" s="1129"/>
      <c r="BEU27" s="52">
        <v>0.69</v>
      </c>
      <c r="BEV27" s="52">
        <v>0.69199999999999995</v>
      </c>
      <c r="BEW27" s="1129"/>
      <c r="BEX27" s="52">
        <v>0.69</v>
      </c>
      <c r="BEY27" s="52">
        <v>0.68799999999999994</v>
      </c>
      <c r="BEZ27" s="52">
        <v>0.69299999999999995</v>
      </c>
      <c r="BFA27" s="52">
        <v>0.72299999999999998</v>
      </c>
      <c r="BFB27" s="52">
        <v>0.69799999999999995</v>
      </c>
      <c r="BFC27" s="52">
        <v>0.69899999999999995</v>
      </c>
      <c r="BFD27" s="52">
        <v>0.68899999999999995</v>
      </c>
      <c r="BFE27" s="1129"/>
      <c r="BFF27" s="52">
        <v>0.69</v>
      </c>
      <c r="BFG27" s="52">
        <v>0.68500000000000005</v>
      </c>
      <c r="BFH27" s="1129"/>
      <c r="BFI27" s="52">
        <v>0.69</v>
      </c>
      <c r="BFJ27" s="52">
        <v>0.72199999999999998</v>
      </c>
      <c r="BFK27" s="1129">
        <v>0.69</v>
      </c>
      <c r="BFL27" s="52">
        <v>0.69</v>
      </c>
      <c r="BFM27" s="52">
        <v>0.79900000000000004</v>
      </c>
      <c r="BFN27" s="52">
        <v>0.79300000000000004</v>
      </c>
      <c r="BFO27" s="908">
        <v>0.8</v>
      </c>
      <c r="BFP27" s="52">
        <v>0.79600000000000004</v>
      </c>
      <c r="BFQ27" s="6">
        <f t="shared" si="1"/>
        <v>0.15362318840579725</v>
      </c>
      <c r="BFR27" s="1049">
        <v>0.88</v>
      </c>
      <c r="BFS27" s="52">
        <v>0.72</v>
      </c>
      <c r="BFT27" s="37">
        <v>0.68100000000000005</v>
      </c>
      <c r="BFU27" s="37">
        <v>0.68300000000000005</v>
      </c>
      <c r="BFV27" s="37">
        <v>0.68899999999999995</v>
      </c>
      <c r="BFW27" s="37">
        <v>0.69199999999999995</v>
      </c>
      <c r="BFX27" s="37">
        <v>0.71199999999999997</v>
      </c>
      <c r="BFY27" s="37">
        <v>0</v>
      </c>
      <c r="BFZ27" s="37">
        <v>0.68100000000000005</v>
      </c>
      <c r="BGA27" s="1049">
        <v>0</v>
      </c>
      <c r="BGB27" s="1049">
        <v>0.69899999999999995</v>
      </c>
      <c r="BGC27" s="1034">
        <v>0.71</v>
      </c>
      <c r="BGD27" s="1024">
        <v>0.69499999999999995</v>
      </c>
      <c r="BGE27" s="1049">
        <v>0.69599999999999995</v>
      </c>
      <c r="BGF27" s="1049">
        <v>0.68500000000000005</v>
      </c>
      <c r="BGG27" s="1049">
        <v>0.69799999999999995</v>
      </c>
      <c r="BGH27" s="1049">
        <v>0.68899999999999995</v>
      </c>
      <c r="BGI27" s="1049">
        <v>0.68899999999999995</v>
      </c>
      <c r="BGJ27" s="1049">
        <v>0.68700000000000006</v>
      </c>
      <c r="BGK27" s="1049">
        <v>0.67800000000000005</v>
      </c>
      <c r="BGL27" s="1049">
        <v>0.68500000000000005</v>
      </c>
      <c r="BGM27" s="37">
        <v>0.68100000000000005</v>
      </c>
      <c r="BGN27" s="1049">
        <v>0.69299999999999995</v>
      </c>
      <c r="BGO27" s="1049">
        <v>0.68500000000000005</v>
      </c>
      <c r="BGP27" s="1049">
        <v>0.68300000000000005</v>
      </c>
      <c r="BGQ27" s="1049">
        <v>0.69499999999999995</v>
      </c>
      <c r="BGR27" s="1049">
        <v>0.7</v>
      </c>
      <c r="BGS27" s="1049">
        <v>0.69599999999999995</v>
      </c>
      <c r="BGT27" s="1049">
        <v>0.69499999999999995</v>
      </c>
      <c r="BGU27" s="890"/>
      <c r="BGV27" s="1049">
        <v>0.69599999999999995</v>
      </c>
      <c r="BGW27" s="1049">
        <v>0.69899999999999995</v>
      </c>
      <c r="BGX27" s="1049">
        <v>0.69099999999999995</v>
      </c>
      <c r="BGY27" s="1035">
        <v>0.88</v>
      </c>
      <c r="BGZ27" s="1035">
        <v>0.72</v>
      </c>
      <c r="BHA27" s="37">
        <v>0.68100000000000005</v>
      </c>
      <c r="BHB27" s="37">
        <v>0.69899999999999995</v>
      </c>
      <c r="BHC27" s="1049">
        <v>0.7</v>
      </c>
      <c r="BHD27" s="1049">
        <v>0.69399999999999995</v>
      </c>
      <c r="BHE27" s="1024">
        <v>0.7</v>
      </c>
      <c r="BHF27" s="52">
        <v>0.69</v>
      </c>
      <c r="BHG27" s="52">
        <v>0.7</v>
      </c>
      <c r="BHH27" s="52">
        <v>0.69799999999999995</v>
      </c>
      <c r="BHI27" s="52">
        <v>0.69499999999999995</v>
      </c>
      <c r="BHJ27" s="52">
        <v>0.69699999999999995</v>
      </c>
      <c r="BHK27" s="52">
        <v>0.69099999999999995</v>
      </c>
      <c r="BHL27" s="52">
        <v>0.69</v>
      </c>
      <c r="BHM27" s="52">
        <v>0.73</v>
      </c>
      <c r="BHN27" s="52">
        <v>0.69299999999999995</v>
      </c>
      <c r="BHO27" s="52">
        <v>0.7</v>
      </c>
      <c r="BHP27" s="52"/>
      <c r="BHQ27" s="52">
        <v>0.69</v>
      </c>
      <c r="BHR27" s="52">
        <v>0.69</v>
      </c>
      <c r="BHS27" s="52">
        <v>0.69699999999999995</v>
      </c>
      <c r="BHT27" s="52">
        <v>0.68899999999999995</v>
      </c>
      <c r="BHU27" s="52">
        <v>0.68899999999999995</v>
      </c>
      <c r="BHV27" s="52">
        <v>0.69099999999999995</v>
      </c>
      <c r="BHW27" s="1134"/>
      <c r="BHX27" s="52">
        <v>0.69599999999999995</v>
      </c>
      <c r="BHY27" s="52">
        <v>0.69499999999999995</v>
      </c>
      <c r="BHZ27" s="1134"/>
      <c r="BIA27" s="1035">
        <v>0.88</v>
      </c>
      <c r="BIB27" s="1035">
        <v>0.72</v>
      </c>
      <c r="BIC27" s="37">
        <v>0.68100000000000005</v>
      </c>
      <c r="BID27" s="37">
        <v>0.69499999999999995</v>
      </c>
      <c r="BIE27" s="37">
        <v>0.68400000000000005</v>
      </c>
      <c r="BIF27" s="52">
        <v>0.69299999999999995</v>
      </c>
      <c r="BIG27" s="1035">
        <v>0.88</v>
      </c>
      <c r="BIH27" s="1035">
        <v>0.72</v>
      </c>
      <c r="BII27" s="37">
        <v>0.68100000000000005</v>
      </c>
      <c r="BIJ27" s="52">
        <v>0.70199999999999996</v>
      </c>
      <c r="BIK27" s="52">
        <v>0.71099999999999997</v>
      </c>
      <c r="BIL27" s="52">
        <v>0.70299999999999996</v>
      </c>
      <c r="BIM27" s="52">
        <v>0.70099999999999996</v>
      </c>
      <c r="BIN27" s="52">
        <v>0.71199999999999997</v>
      </c>
      <c r="BIO27" s="52">
        <v>0.7</v>
      </c>
      <c r="BIP27" s="52">
        <v>0.71299999999999997</v>
      </c>
      <c r="BIQ27" s="52">
        <v>0.70599999999999996</v>
      </c>
      <c r="BIR27" s="52">
        <v>0.70499999999999996</v>
      </c>
      <c r="BIS27" s="52">
        <v>0.71299999999999997</v>
      </c>
      <c r="BIT27" s="52">
        <v>0.70799999999999996</v>
      </c>
      <c r="BIU27" s="52">
        <v>0.70499999999999996</v>
      </c>
      <c r="BIV27" s="52">
        <v>0.71</v>
      </c>
      <c r="BIW27" s="52">
        <v>0.70799999999999996</v>
      </c>
      <c r="BIX27" s="52">
        <v>0.72199999999999998</v>
      </c>
      <c r="BIY27" s="52">
        <v>0.70499999999999996</v>
      </c>
      <c r="BIZ27" s="1035">
        <v>0.88</v>
      </c>
      <c r="BJA27" s="1035">
        <v>0.72</v>
      </c>
      <c r="BJB27" s="37">
        <v>0.68100000000000005</v>
      </c>
      <c r="BJC27" s="52">
        <v>0.73</v>
      </c>
      <c r="BJD27" s="52">
        <v>0.73299999999999998</v>
      </c>
      <c r="BJE27" s="52">
        <v>0.71599999999999997</v>
      </c>
      <c r="BJF27" s="1049">
        <v>0.72099999999999997</v>
      </c>
      <c r="BJG27" s="1035">
        <v>0.88</v>
      </c>
      <c r="BJH27" s="1035">
        <v>0.72</v>
      </c>
      <c r="BJI27" s="37">
        <v>0.68100000000000005</v>
      </c>
      <c r="BJJ27" s="52">
        <v>0.70599999999999996</v>
      </c>
      <c r="BJK27" s="52">
        <v>0.71899999999999997</v>
      </c>
      <c r="BJL27" s="52">
        <v>0.70699999999999996</v>
      </c>
      <c r="BJM27" s="52">
        <v>0.73</v>
      </c>
      <c r="BJN27" s="52">
        <v>0.72699999999999998</v>
      </c>
      <c r="BJO27" s="1129">
        <v>0.88</v>
      </c>
      <c r="BJP27" s="1129">
        <v>0.72</v>
      </c>
      <c r="BJQ27" s="37">
        <v>0.68100000000000005</v>
      </c>
      <c r="BJR27" s="52">
        <v>0.72099999999999997</v>
      </c>
      <c r="BJS27" s="52">
        <v>0.71699999999999997</v>
      </c>
      <c r="BJT27" s="36">
        <v>0.71099999999999997</v>
      </c>
      <c r="BJU27" s="987"/>
      <c r="BJV27" s="52">
        <v>0.70499999999999996</v>
      </c>
      <c r="BJW27" s="1129">
        <v>0.88</v>
      </c>
      <c r="BJX27" s="1129">
        <v>0.72</v>
      </c>
      <c r="BJY27" s="37">
        <v>0.68100000000000005</v>
      </c>
      <c r="BJZ27" s="52">
        <v>0.71499999999999997</v>
      </c>
      <c r="BKA27" s="1129">
        <v>0.88</v>
      </c>
      <c r="BKB27" s="1129">
        <v>0.72</v>
      </c>
      <c r="BKC27" s="37">
        <v>0.68100000000000005</v>
      </c>
      <c r="BKD27" s="52">
        <v>0.71599999999999997</v>
      </c>
      <c r="BKE27" s="52">
        <v>0.72</v>
      </c>
      <c r="BKF27" s="52">
        <v>0.72499999999999998</v>
      </c>
      <c r="BKG27" s="1129">
        <v>0.88</v>
      </c>
      <c r="BKH27" s="1129">
        <v>0.72</v>
      </c>
      <c r="BKI27" s="37">
        <v>0.68100000000000005</v>
      </c>
      <c r="BKJ27" s="37">
        <v>0.71699999999999997</v>
      </c>
      <c r="BKK27" s="52">
        <v>0.71699999999999997</v>
      </c>
      <c r="BKL27" s="52">
        <v>0.72399999999999998</v>
      </c>
      <c r="BKM27" s="1129">
        <v>0.88</v>
      </c>
      <c r="BKN27" s="1129">
        <v>0.72</v>
      </c>
      <c r="BKO27" s="37">
        <v>0.68100000000000005</v>
      </c>
      <c r="BKP27" s="52">
        <v>0.69199999999999995</v>
      </c>
      <c r="BKQ27" s="52">
        <v>0.71499999999999997</v>
      </c>
      <c r="BKR27" s="52">
        <v>0.70799999999999996</v>
      </c>
      <c r="BKS27" s="52">
        <v>0.71</v>
      </c>
      <c r="BKT27" s="1129">
        <v>0.88</v>
      </c>
      <c r="BKU27" s="1129">
        <v>0.72</v>
      </c>
      <c r="BKV27" s="52">
        <v>0.68100000000000005</v>
      </c>
      <c r="BKW27" s="52">
        <v>0.71499999999999997</v>
      </c>
      <c r="BKX27" s="1129">
        <v>0.88</v>
      </c>
      <c r="BKY27" s="1129">
        <v>0.72</v>
      </c>
      <c r="BKZ27" s="52">
        <v>0.68100000000000005</v>
      </c>
      <c r="BLA27" s="52">
        <v>0.70399999999999996</v>
      </c>
      <c r="BLB27" s="52">
        <v>0.71299999999999997</v>
      </c>
      <c r="BLC27" s="52">
        <v>0.70699999999999996</v>
      </c>
      <c r="BLD27" s="52">
        <v>0.71199999999999997</v>
      </c>
      <c r="BLE27" s="52">
        <v>0.71399999999999997</v>
      </c>
      <c r="BLF27" s="52">
        <v>0.70699999999999996</v>
      </c>
      <c r="BLG27" s="1129">
        <v>0.88</v>
      </c>
      <c r="BLH27" s="1129">
        <v>0.72</v>
      </c>
      <c r="BLI27" s="52">
        <v>0.68100000000000005</v>
      </c>
      <c r="BLJ27" s="52">
        <v>0.71</v>
      </c>
      <c r="BLK27" s="1129">
        <v>0.88</v>
      </c>
      <c r="BLL27" s="1129">
        <v>0.72</v>
      </c>
      <c r="BLM27" s="52">
        <v>0.68100000000000005</v>
      </c>
      <c r="BLN27" s="52">
        <v>0.71099999999999997</v>
      </c>
      <c r="BLO27" s="1129">
        <v>0.88</v>
      </c>
      <c r="BLP27" s="1129">
        <v>0.72</v>
      </c>
      <c r="BLQ27" s="52">
        <v>0.68100000000000005</v>
      </c>
      <c r="BLR27" s="52">
        <v>0.86199999999999999</v>
      </c>
      <c r="BLS27" s="52">
        <v>0.871</v>
      </c>
      <c r="BLT27" s="52">
        <v>0.872</v>
      </c>
      <c r="BLU27" s="1129">
        <v>0.88</v>
      </c>
      <c r="BLV27" s="1129">
        <v>0.72</v>
      </c>
      <c r="BLW27" s="52">
        <v>0.68100000000000005</v>
      </c>
      <c r="BLX27" s="52">
        <v>0.871</v>
      </c>
      <c r="BLY27" s="52">
        <v>0.82</v>
      </c>
      <c r="BLZ27" s="1129">
        <v>0.88</v>
      </c>
      <c r="BMA27" s="1129">
        <v>0.72</v>
      </c>
      <c r="BMB27" s="52">
        <v>0.68100000000000005</v>
      </c>
      <c r="BMC27" s="52">
        <v>0.872</v>
      </c>
      <c r="BMD27" s="1129">
        <v>0.88</v>
      </c>
      <c r="BME27" s="1129">
        <v>0.72</v>
      </c>
      <c r="BMF27" s="52">
        <v>0.68100000000000005</v>
      </c>
      <c r="BMG27" s="1523">
        <v>0.86599999999999999</v>
      </c>
      <c r="BMH27" s="6">
        <f t="shared" si="31"/>
        <v>0.27165932452276054</v>
      </c>
      <c r="BMI27" s="1022"/>
      <c r="BMJ27" s="52">
        <v>0.86</v>
      </c>
      <c r="BMK27" s="52">
        <v>0.876</v>
      </c>
      <c r="BML27" s="52">
        <v>0.873</v>
      </c>
      <c r="BMM27" s="1022"/>
      <c r="BMN27" s="52">
        <v>0.86</v>
      </c>
      <c r="BMO27" s="52">
        <v>0.875</v>
      </c>
      <c r="BMP27" s="52">
        <v>0.876</v>
      </c>
      <c r="BMQ27" s="52">
        <v>0.89100000000000001</v>
      </c>
      <c r="BMR27" s="52">
        <v>0.88400000000000001</v>
      </c>
      <c r="BMS27" s="52">
        <v>0.89200000000000002</v>
      </c>
      <c r="BMT27" s="52">
        <v>0.89400000000000002</v>
      </c>
      <c r="BMU27" s="52">
        <v>0.874</v>
      </c>
      <c r="BMV27" s="52">
        <v>0.88300000000000001</v>
      </c>
      <c r="BMW27" s="52">
        <v>0.874</v>
      </c>
      <c r="BMX27" s="52">
        <v>0.89400000000000002</v>
      </c>
      <c r="BMY27" s="52">
        <v>0.88600000000000001</v>
      </c>
      <c r="BMZ27" s="52">
        <v>0.872</v>
      </c>
      <c r="BNA27" s="52">
        <v>0.89400000000000002</v>
      </c>
      <c r="BNB27" s="52">
        <v>0.876</v>
      </c>
      <c r="BNC27" s="52">
        <v>0.88400000000000001</v>
      </c>
      <c r="BND27" s="52">
        <v>0.9</v>
      </c>
      <c r="BNE27" s="1022"/>
      <c r="BNF27" s="52">
        <v>0.86</v>
      </c>
      <c r="BNG27" s="52">
        <v>0.874</v>
      </c>
      <c r="BNH27" s="52">
        <v>0.875</v>
      </c>
      <c r="BNI27" s="58">
        <v>0.875</v>
      </c>
      <c r="BNJ27" s="52">
        <v>0.874</v>
      </c>
      <c r="BNK27" s="1022"/>
      <c r="BNL27" s="52">
        <v>0.876</v>
      </c>
      <c r="BNM27" s="1022"/>
      <c r="BNN27" s="52">
        <v>0.86</v>
      </c>
      <c r="BNO27" s="52">
        <v>0.90100000000000002</v>
      </c>
      <c r="BNP27" s="52">
        <v>0.876</v>
      </c>
      <c r="BNQ27" s="52">
        <v>0.874</v>
      </c>
      <c r="BNR27" s="52">
        <v>0.877</v>
      </c>
      <c r="BNS27" s="52">
        <v>0.876</v>
      </c>
      <c r="BNT27" s="1129"/>
      <c r="BNU27" s="52">
        <v>0.86</v>
      </c>
      <c r="BNV27" s="52">
        <v>0.89600000000000002</v>
      </c>
      <c r="BNW27" s="52">
        <v>0.89</v>
      </c>
      <c r="BNX27" s="52">
        <v>0.89700000000000002</v>
      </c>
      <c r="BNY27" s="52">
        <v>0.89500000000000002</v>
      </c>
      <c r="BNZ27" s="1129"/>
      <c r="BOA27" s="52">
        <v>0.86</v>
      </c>
      <c r="BOB27" s="52">
        <v>0.90400000000000003</v>
      </c>
      <c r="BOC27" s="52"/>
      <c r="BOD27" s="1129"/>
      <c r="BOE27" s="52">
        <v>0.86</v>
      </c>
      <c r="BOF27" s="52">
        <v>0.90600000000000003</v>
      </c>
      <c r="BOG27" s="52">
        <v>0.91800000000000004</v>
      </c>
      <c r="BOH27" s="52">
        <v>0.92200000000000004</v>
      </c>
      <c r="BOI27" s="1129"/>
      <c r="BOJ27" s="52">
        <v>0.86</v>
      </c>
      <c r="BOK27" s="52">
        <v>0.89800000000000002</v>
      </c>
      <c r="BOL27" s="52">
        <v>0.91</v>
      </c>
      <c r="BOM27" s="944"/>
      <c r="BON27" s="52">
        <v>0.91800000000000004</v>
      </c>
      <c r="BOO27" s="1129"/>
      <c r="BOP27" s="52">
        <v>0.86</v>
      </c>
      <c r="BOQ27" s="52">
        <v>0.89800000000000002</v>
      </c>
      <c r="BOR27" s="52">
        <v>0.90500000000000003</v>
      </c>
      <c r="BOS27" s="52">
        <v>0.91200000000000003</v>
      </c>
      <c r="BOT27" s="52">
        <v>0.90100000000000002</v>
      </c>
      <c r="BOU27" s="1129"/>
      <c r="BOV27" s="52">
        <v>0.86</v>
      </c>
      <c r="BOW27" s="52">
        <v>0.92700000000000005</v>
      </c>
      <c r="BOX27" s="1129"/>
      <c r="BOY27" s="52">
        <v>0.86</v>
      </c>
      <c r="BOZ27" s="52">
        <v>0.91600000000000004</v>
      </c>
      <c r="BPA27" s="52">
        <v>0.92400000000000004</v>
      </c>
      <c r="BPB27" s="52">
        <v>0.92</v>
      </c>
      <c r="BPC27" s="52">
        <v>0.92600000000000005</v>
      </c>
      <c r="BPD27" s="52">
        <v>0.92400000000000004</v>
      </c>
      <c r="BPE27" s="52">
        <v>0.92300000000000004</v>
      </c>
      <c r="BPF27" s="1129"/>
      <c r="BPG27" s="52">
        <v>0.86</v>
      </c>
      <c r="BPH27" s="52">
        <v>0.91900000000000004</v>
      </c>
      <c r="BPI27" s="1129"/>
      <c r="BPJ27" s="52">
        <v>0.86</v>
      </c>
      <c r="BPK27" s="52">
        <v>0.92200000000000004</v>
      </c>
      <c r="BPL27" s="1129"/>
      <c r="BPM27" s="52">
        <v>0.92</v>
      </c>
      <c r="BPN27" s="52">
        <v>0.96299999999999997</v>
      </c>
      <c r="BPO27" s="52">
        <v>0.96799999999999997</v>
      </c>
      <c r="BPP27" s="52">
        <v>0.97299999999999998</v>
      </c>
      <c r="BPQ27" s="1129"/>
      <c r="BPR27" s="52">
        <v>0.92</v>
      </c>
      <c r="BPS27" s="52">
        <v>0.91900000000000004</v>
      </c>
      <c r="BPT27" s="52">
        <v>0.89700000000000002</v>
      </c>
      <c r="BPU27" s="1129"/>
      <c r="BPV27" s="52">
        <v>0.92</v>
      </c>
      <c r="BPW27" s="52">
        <v>0.93200000000000005</v>
      </c>
      <c r="BPX27" s="1129"/>
      <c r="BPY27" s="52">
        <v>0.92</v>
      </c>
      <c r="BPZ27" s="1523">
        <v>0.90500000000000003</v>
      </c>
      <c r="BQA27" s="6">
        <f t="shared" si="32"/>
        <v>-1.630434782608697E-2</v>
      </c>
      <c r="BQB27" s="1084">
        <v>0.71</v>
      </c>
      <c r="BQC27" s="1085">
        <f t="shared" si="2"/>
        <v>0.78100000000000003</v>
      </c>
      <c r="BQD27" s="52">
        <f t="shared" si="3"/>
        <v>0.71</v>
      </c>
      <c r="BQE27" s="52">
        <v>0.66500000000000004</v>
      </c>
      <c r="BQF27" s="52">
        <v>0.66600000000000004</v>
      </c>
      <c r="BQG27" s="52">
        <v>0.66600000000000004</v>
      </c>
      <c r="BQH27" s="52">
        <v>0.66700000000000004</v>
      </c>
      <c r="BQI27" s="52">
        <v>0.67700000000000005</v>
      </c>
      <c r="BQJ27" s="52">
        <v>0.68</v>
      </c>
      <c r="BQK27" s="52">
        <v>0.66</v>
      </c>
      <c r="BQL27" s="52">
        <v>0.66100000000000003</v>
      </c>
      <c r="BQM27" s="52">
        <v>0.65900000000000003</v>
      </c>
      <c r="BQN27" s="52">
        <v>0.66300000000000003</v>
      </c>
      <c r="BQO27" s="52">
        <v>0.67500000000000004</v>
      </c>
      <c r="BQP27" s="52">
        <v>0.68799999999999994</v>
      </c>
      <c r="BQQ27" s="52">
        <v>0.67400000000000004</v>
      </c>
      <c r="BQR27" s="52">
        <v>0.67600000000000005</v>
      </c>
      <c r="BQS27" s="52">
        <v>0.67100000000000004</v>
      </c>
      <c r="BQT27" s="52">
        <v>0.66800000000000004</v>
      </c>
      <c r="BQU27" s="52">
        <v>0.66600000000000004</v>
      </c>
      <c r="BQV27" s="1084">
        <v>0.71</v>
      </c>
      <c r="BQW27" s="1085">
        <f t="shared" si="33"/>
        <v>0.78100000000000003</v>
      </c>
      <c r="BQX27" s="52">
        <f t="shared" si="34"/>
        <v>0.71</v>
      </c>
      <c r="BQY27" s="52">
        <v>0.66</v>
      </c>
      <c r="BQZ27" s="52">
        <v>0.65600000000000003</v>
      </c>
      <c r="BRA27" s="52">
        <v>0.66600000000000004</v>
      </c>
      <c r="BRB27" s="52">
        <v>0.65800000000000003</v>
      </c>
      <c r="BRC27" s="1022"/>
      <c r="BRD27" s="52">
        <v>0.66200000000000003</v>
      </c>
      <c r="BRE27" s="1084">
        <v>0.71</v>
      </c>
      <c r="BRF27" s="1085">
        <f t="shared" si="35"/>
        <v>0.78100000000000003</v>
      </c>
      <c r="BRG27" s="52">
        <f t="shared" si="36"/>
        <v>0.71</v>
      </c>
      <c r="BRH27" s="52">
        <v>0.66</v>
      </c>
      <c r="BRI27" s="52">
        <v>0.66400000000000003</v>
      </c>
      <c r="BRJ27" s="52">
        <v>0.66</v>
      </c>
      <c r="BRK27" s="52">
        <v>0.66400000000000003</v>
      </c>
      <c r="BRL27" s="52">
        <v>0.66600000000000004</v>
      </c>
      <c r="BRM27" s="52">
        <v>0.66300000000000003</v>
      </c>
      <c r="BRN27" s="1084">
        <v>0.71</v>
      </c>
      <c r="BRO27" s="1085">
        <f t="shared" si="37"/>
        <v>0.78100000000000003</v>
      </c>
      <c r="BRP27" s="52">
        <f t="shared" si="38"/>
        <v>0.66300000000000003</v>
      </c>
      <c r="BRQ27" s="52">
        <v>0.66</v>
      </c>
      <c r="BRR27" s="52">
        <v>0.66500000000000004</v>
      </c>
      <c r="BRS27" s="52">
        <v>0.66200000000000003</v>
      </c>
      <c r="BRT27" s="52">
        <v>0.68200000000000005</v>
      </c>
      <c r="BRU27" s="52">
        <v>0.66200000000000003</v>
      </c>
      <c r="BRV27" s="52">
        <v>0.66600000000000004</v>
      </c>
      <c r="BRW27" s="52">
        <v>0.66800000000000004</v>
      </c>
      <c r="BRX27" s="52">
        <v>0.66400000000000003</v>
      </c>
      <c r="BRY27" s="52">
        <v>0.66800000000000004</v>
      </c>
      <c r="BRZ27" s="52">
        <f t="shared" si="39"/>
        <v>0.66800000000000004</v>
      </c>
      <c r="BSA27" s="52">
        <v>0.66</v>
      </c>
      <c r="BSB27" s="52">
        <v>0.68200000000000005</v>
      </c>
      <c r="BSC27" s="52">
        <v>0.66900000000000004</v>
      </c>
      <c r="BSD27" s="52">
        <f t="shared" si="40"/>
        <v>0.66800000000000004</v>
      </c>
      <c r="BSE27" s="52">
        <v>0.66</v>
      </c>
      <c r="BSF27" s="52">
        <v>0.66400000000000003</v>
      </c>
      <c r="BSG27" s="52">
        <v>0.66700000000000004</v>
      </c>
      <c r="BSH27" s="52">
        <v>0.65800000000000003</v>
      </c>
      <c r="BSI27" s="52">
        <v>0.66500000000000004</v>
      </c>
      <c r="BSJ27" s="52">
        <v>0.65900000000000003</v>
      </c>
      <c r="BSK27" s="52">
        <v>0.66700000000000004</v>
      </c>
      <c r="BSL27" s="52">
        <f t="shared" si="41"/>
        <v>0.66800000000000004</v>
      </c>
      <c r="BSM27" s="52">
        <v>0.66</v>
      </c>
      <c r="BSN27" s="52">
        <v>0.66</v>
      </c>
      <c r="BSO27" s="52">
        <v>0.66300000000000003</v>
      </c>
      <c r="BSP27" s="52">
        <v>0.67300000000000004</v>
      </c>
      <c r="BSQ27" s="52">
        <v>0.66900000000000004</v>
      </c>
      <c r="BSR27" s="944"/>
      <c r="BSS27" s="944"/>
      <c r="BST27" s="52">
        <v>0.66700000000000004</v>
      </c>
      <c r="BSU27" s="52">
        <v>0.66800000000000004</v>
      </c>
      <c r="BSV27" s="52">
        <f t="shared" si="59"/>
        <v>0.66</v>
      </c>
      <c r="BSW27" s="52">
        <v>0.66</v>
      </c>
      <c r="BSX27" s="52">
        <v>0.66400000000000003</v>
      </c>
      <c r="BSY27" s="52">
        <v>0.66600000000000004</v>
      </c>
      <c r="BSZ27" s="52">
        <v>0.65400000000000003</v>
      </c>
      <c r="BTA27" s="52">
        <v>0.66400000000000003</v>
      </c>
      <c r="BTB27" s="52">
        <v>0.66400000000000003</v>
      </c>
      <c r="BTC27" s="52">
        <v>0.66200000000000003</v>
      </c>
      <c r="BTD27" s="52">
        <v>0.67100000000000004</v>
      </c>
      <c r="BTE27" s="52">
        <v>0.66300000000000003</v>
      </c>
      <c r="BTF27" s="52">
        <f t="shared" si="60"/>
        <v>0.66400000000000003</v>
      </c>
      <c r="BTG27" s="52">
        <v>0.66</v>
      </c>
      <c r="BTH27" s="52">
        <v>0.65800000000000003</v>
      </c>
      <c r="BTI27" s="52">
        <v>0.65800000000000003</v>
      </c>
      <c r="BTJ27" s="52">
        <f t="shared" si="44"/>
        <v>0.66400000000000003</v>
      </c>
      <c r="BTK27" s="52">
        <v>0.66</v>
      </c>
      <c r="BTL27" s="52">
        <v>0.65600000000000003</v>
      </c>
      <c r="BTM27" s="52">
        <v>0.65600000000000003</v>
      </c>
      <c r="BTN27" s="52">
        <v>0.66300000000000003</v>
      </c>
      <c r="BTO27" s="52">
        <v>0.66200000000000003</v>
      </c>
      <c r="BTP27" s="52">
        <v>0.65800000000000003</v>
      </c>
      <c r="BTQ27" s="52">
        <v>0.65500000000000003</v>
      </c>
      <c r="BTR27" s="52">
        <v>0.66600000000000004</v>
      </c>
      <c r="BTS27" s="52">
        <v>0.65800000000000003</v>
      </c>
      <c r="BTT27" s="52">
        <v>0.66500000000000004</v>
      </c>
      <c r="BTU27" s="52">
        <v>0.66</v>
      </c>
      <c r="BTV27" s="52">
        <v>0.66400000000000003</v>
      </c>
      <c r="BTW27" s="52">
        <v>0.66</v>
      </c>
      <c r="BTX27" s="52">
        <v>0.66600000000000004</v>
      </c>
      <c r="BTY27" s="52">
        <v>0.66400000000000003</v>
      </c>
      <c r="BTZ27" s="52">
        <f t="shared" si="45"/>
        <v>0.66400000000000003</v>
      </c>
      <c r="BUA27" s="52">
        <v>0.66</v>
      </c>
      <c r="BUB27" s="52">
        <v>0.66300000000000003</v>
      </c>
      <c r="BUC27" s="52">
        <v>0.66400000000000003</v>
      </c>
      <c r="BUD27" s="52">
        <v>0.66</v>
      </c>
      <c r="BUE27" s="52">
        <v>0.66300000000000003</v>
      </c>
      <c r="BUF27" s="52">
        <v>0.66300000000000003</v>
      </c>
      <c r="BUG27" s="52">
        <v>0.66</v>
      </c>
      <c r="BUH27" s="52">
        <v>0.77800000000000002</v>
      </c>
      <c r="BUI27" s="52">
        <v>0.78500000000000003</v>
      </c>
      <c r="BUJ27" s="52">
        <v>0.77400000000000002</v>
      </c>
      <c r="BUK27" s="52">
        <v>0.78700000000000003</v>
      </c>
      <c r="BUL27" s="944">
        <v>0.77</v>
      </c>
      <c r="BUM27" s="52">
        <v>0.77900000000000003</v>
      </c>
      <c r="BUN27" s="52">
        <v>0.78200000000000003</v>
      </c>
      <c r="BUO27" s="52">
        <v>0.66</v>
      </c>
      <c r="BUP27" s="52">
        <v>0.67600000000000005</v>
      </c>
      <c r="BUQ27" s="52">
        <v>0.68100000000000005</v>
      </c>
      <c r="BUR27" s="52">
        <v>0.66</v>
      </c>
      <c r="BUS27" s="52">
        <v>0.69</v>
      </c>
      <c r="BUT27" s="52">
        <v>0.69199999999999995</v>
      </c>
      <c r="BUU27" s="52">
        <v>0.66</v>
      </c>
      <c r="BUV27" s="52"/>
      <c r="BUW27" s="52"/>
      <c r="BUX27" s="6">
        <f t="shared" si="46"/>
        <v>-1</v>
      </c>
      <c r="BUY27" s="6">
        <f t="shared" si="47"/>
        <v>-1</v>
      </c>
      <c r="BUZ27" s="1310">
        <v>0.71</v>
      </c>
      <c r="BVA27" s="52">
        <v>0.71199999999999997</v>
      </c>
      <c r="BVB27" s="1310">
        <v>0.71</v>
      </c>
      <c r="BVC27" s="1523">
        <v>0.70699999999999996</v>
      </c>
      <c r="BVD27" s="52">
        <v>0.71299999999999997</v>
      </c>
      <c r="BVE27" s="1523">
        <v>0.71599999999999997</v>
      </c>
      <c r="BVF27" s="52">
        <v>0.71799999999999997</v>
      </c>
      <c r="BVG27" s="52">
        <v>0.71199999999999997</v>
      </c>
      <c r="BVH27" s="52">
        <v>0.71099999999999997</v>
      </c>
      <c r="BVI27" s="944">
        <v>0.7</v>
      </c>
      <c r="BVJ27" s="1310">
        <v>0.71</v>
      </c>
      <c r="BVK27" s="52">
        <v>0.70499999999999996</v>
      </c>
      <c r="BVL27" s="944">
        <v>0.7</v>
      </c>
      <c r="BVM27" s="1310">
        <v>0.71</v>
      </c>
      <c r="BVN27" s="1049">
        <v>0.70599999999999996</v>
      </c>
      <c r="BVO27" s="944">
        <v>0.7</v>
      </c>
      <c r="BVP27" s="1310">
        <v>0.7</v>
      </c>
      <c r="BVQ27" s="1523">
        <v>0.8</v>
      </c>
      <c r="BVR27" s="1523">
        <v>0.79900000000000004</v>
      </c>
      <c r="BVS27" s="944">
        <v>0.73</v>
      </c>
      <c r="BVT27" s="1523">
        <v>0.80900000000000005</v>
      </c>
      <c r="BVU27" s="944">
        <v>0.7</v>
      </c>
      <c r="BVV27" s="1310">
        <v>0.7</v>
      </c>
      <c r="BVW27" s="52">
        <v>0.80900000000000005</v>
      </c>
      <c r="BVX27" s="52">
        <v>0.80600000000000005</v>
      </c>
      <c r="BVY27" s="944">
        <v>0.7</v>
      </c>
      <c r="BVZ27" s="1310">
        <v>0.7</v>
      </c>
      <c r="BWA27" s="52">
        <v>0.80700000000000005</v>
      </c>
      <c r="BWB27" s="944">
        <v>0.7</v>
      </c>
      <c r="BWC27" s="1310">
        <v>0.7</v>
      </c>
      <c r="BWD27" s="1523">
        <v>0.84499999999999997</v>
      </c>
      <c r="BWE27" s="944">
        <v>0.7</v>
      </c>
      <c r="BWF27" s="1310">
        <v>0.7</v>
      </c>
      <c r="BWG27" s="36"/>
      <c r="BWH27" s="6">
        <f t="shared" si="4"/>
        <v>-1</v>
      </c>
      <c r="BWI27" s="944"/>
      <c r="BWJ27" s="52">
        <v>0.70399999999999996</v>
      </c>
      <c r="BWK27" s="1049"/>
      <c r="BWL27" s="52">
        <v>0.53800000000000003</v>
      </c>
      <c r="BWM27" s="52">
        <v>0.51800000000000002</v>
      </c>
      <c r="BWN27" s="944"/>
      <c r="BWO27" s="52">
        <v>0.70399999999999996</v>
      </c>
      <c r="BWP27" s="1049"/>
      <c r="BWQ27" s="52">
        <v>0.53800000000000003</v>
      </c>
      <c r="BWR27" s="52">
        <v>0.51800000000000002</v>
      </c>
      <c r="BWS27" s="52">
        <v>0.51500000000000001</v>
      </c>
      <c r="BWT27" s="52">
        <v>0.51700000000000002</v>
      </c>
      <c r="BWU27" s="52">
        <v>0.52</v>
      </c>
      <c r="BWV27" s="52">
        <v>0.52</v>
      </c>
      <c r="BWW27" s="52">
        <v>0.52800000000000002</v>
      </c>
      <c r="BWX27" s="1596">
        <v>0.55500000000000005</v>
      </c>
      <c r="BWY27" s="1310">
        <v>0.53800000000000003</v>
      </c>
      <c r="BWZ27" s="52">
        <v>0.51600000000000001</v>
      </c>
      <c r="BXA27" s="1596">
        <v>0.55500000000000005</v>
      </c>
      <c r="BXB27" s="1310">
        <v>0.53800000000000003</v>
      </c>
      <c r="BXC27" s="52">
        <v>0.53</v>
      </c>
      <c r="BXD27" s="944">
        <v>0.55500000000000005</v>
      </c>
      <c r="BXE27" s="1523">
        <v>0.53</v>
      </c>
      <c r="BXF27" s="1523">
        <v>0.57799999999999996</v>
      </c>
      <c r="BXG27" s="1523">
        <v>0.57899999999999996</v>
      </c>
      <c r="BXH27" s="908">
        <v>0.56999999999999995</v>
      </c>
      <c r="BXI27" s="1523">
        <v>0.58099999999999996</v>
      </c>
      <c r="BXJ27" s="944">
        <v>0.55500000000000005</v>
      </c>
      <c r="BXK27" s="1523">
        <v>0.53</v>
      </c>
      <c r="BXL27" s="52">
        <v>0.57899999999999996</v>
      </c>
      <c r="BXM27" s="944">
        <v>0.55500000000000005</v>
      </c>
      <c r="BXN27" s="1523">
        <v>0.53</v>
      </c>
      <c r="BXO27" s="1523">
        <v>0.59399999999999997</v>
      </c>
      <c r="BXP27" s="944">
        <v>0.55500000000000005</v>
      </c>
      <c r="BXQ27" s="1523">
        <v>0.53</v>
      </c>
      <c r="BXR27" s="36"/>
      <c r="BXS27" s="6">
        <f t="shared" si="5"/>
        <v>-1</v>
      </c>
      <c r="BXT27" s="1049">
        <v>0.66</v>
      </c>
      <c r="BXU27" s="52">
        <v>0.67</v>
      </c>
      <c r="BXV27" s="52">
        <v>0.67400000000000004</v>
      </c>
      <c r="BXW27" s="52">
        <v>0.67100000000000004</v>
      </c>
      <c r="BXX27" s="52">
        <v>0.67400000000000004</v>
      </c>
      <c r="BXY27" s="52">
        <v>0.66700000000000004</v>
      </c>
      <c r="BXZ27" s="52">
        <v>0.67100000000000004</v>
      </c>
      <c r="BYA27" s="944">
        <v>0.69</v>
      </c>
      <c r="BYB27" s="1310">
        <v>0.66</v>
      </c>
      <c r="BYC27" s="52">
        <v>0.67300000000000004</v>
      </c>
      <c r="BYD27" s="944">
        <v>0.69</v>
      </c>
      <c r="BYE27" s="1523">
        <v>0.66</v>
      </c>
      <c r="BYF27" s="1523">
        <v>0.67800000000000005</v>
      </c>
      <c r="BYG27" s="944">
        <v>0.69</v>
      </c>
      <c r="BYH27" s="1523">
        <v>0.66</v>
      </c>
      <c r="BYI27" s="1523">
        <v>0.81</v>
      </c>
      <c r="BYJ27" s="1523">
        <v>0.80400000000000005</v>
      </c>
      <c r="BYK27" s="944">
        <v>0.76</v>
      </c>
      <c r="BYL27" s="1523">
        <v>0.82799999999999996</v>
      </c>
      <c r="BYM27" s="944">
        <v>0.69</v>
      </c>
      <c r="BYN27" s="1523">
        <v>0.66</v>
      </c>
      <c r="BYO27" s="52">
        <v>0.70299999999999996</v>
      </c>
      <c r="BYP27" s="944">
        <v>0.69</v>
      </c>
      <c r="BYQ27" s="1523">
        <v>0.66</v>
      </c>
      <c r="BYR27" s="1523">
        <v>0.70799999999999996</v>
      </c>
      <c r="BYS27" s="944">
        <v>0.69</v>
      </c>
      <c r="BYT27" s="1523">
        <v>0.66</v>
      </c>
      <c r="BYU27" s="36"/>
      <c r="BYV27" s="6">
        <f t="shared" si="6"/>
        <v>-1</v>
      </c>
      <c r="BYW27" s="1368">
        <v>0.71399999999999997</v>
      </c>
      <c r="BYX27" s="1368">
        <v>0.71299999999999997</v>
      </c>
      <c r="BYY27" s="1368">
        <v>0.70599999999999996</v>
      </c>
      <c r="BYZ27" s="1368">
        <v>0.71</v>
      </c>
      <c r="BZA27" s="1368">
        <v>0.71299999999999997</v>
      </c>
      <c r="BZB27" s="52">
        <v>0.71699999999999997</v>
      </c>
      <c r="BZC27" s="1368">
        <v>0.71299999999999997</v>
      </c>
      <c r="BZD27" s="1523">
        <v>0.67400000000000004</v>
      </c>
      <c r="BZE27" s="1596"/>
      <c r="BZF27" s="1523">
        <v>0.71</v>
      </c>
      <c r="BZG27" s="1523">
        <v>0.76100000000000001</v>
      </c>
      <c r="BZH27" s="1523">
        <v>0.76200000000000001</v>
      </c>
      <c r="BZI27" s="1581"/>
      <c r="BZJ27" s="1523">
        <v>0.75700000000000001</v>
      </c>
      <c r="BZK27" s="1596"/>
      <c r="BZL27" s="1523">
        <v>0.71</v>
      </c>
      <c r="BZM27" s="52">
        <v>0.76600000000000001</v>
      </c>
      <c r="BZN27" s="1596"/>
      <c r="BZO27" s="1523">
        <v>0.71</v>
      </c>
      <c r="BZP27" s="1523">
        <v>0.746</v>
      </c>
      <c r="BZQ27" s="1596"/>
      <c r="BZR27" s="1523">
        <v>0.71</v>
      </c>
      <c r="BZS27" s="36"/>
      <c r="BZT27" s="6">
        <f t="shared" si="48"/>
        <v>-1</v>
      </c>
      <c r="BZU27" s="54">
        <v>0.60099999999999998</v>
      </c>
      <c r="BZV27" s="54">
        <f t="shared" si="49"/>
        <v>0.60099999999999998</v>
      </c>
      <c r="BZW27" s="36"/>
      <c r="BZX27" s="966">
        <f t="shared" si="50"/>
        <v>-1</v>
      </c>
      <c r="BZY27" s="54">
        <v>0.77</v>
      </c>
      <c r="BZZ27" s="54">
        <f t="shared" si="51"/>
        <v>0.77</v>
      </c>
      <c r="CAA27" s="36"/>
      <c r="CAB27" s="966">
        <f t="shared" si="52"/>
        <v>-1</v>
      </c>
      <c r="CAC27" s="54">
        <v>0.58499999999999996</v>
      </c>
      <c r="CAD27" s="54">
        <f t="shared" si="53"/>
        <v>0.58499999999999996</v>
      </c>
      <c r="CAE27" s="36"/>
      <c r="CAF27" s="966">
        <f t="shared" si="54"/>
        <v>-1</v>
      </c>
      <c r="CAG27" s="37"/>
      <c r="CAH27" s="391" t="s">
        <v>3933</v>
      </c>
      <c r="CAI27" s="37"/>
      <c r="CAJ27" s="52" t="str">
        <f t="shared" si="7"/>
        <v>1. Better than baseline</v>
      </c>
      <c r="CAK27" s="52" t="str">
        <f t="shared" si="8"/>
        <v xml:space="preserve">1. Better than baseline </v>
      </c>
      <c r="CAL27" s="52" t="str">
        <f t="shared" si="9"/>
        <v>2. Within 10% deviation from baseline</v>
      </c>
      <c r="CAM27" s="52" t="str">
        <f t="shared" si="10"/>
        <v xml:space="preserve">1. Better than baseline </v>
      </c>
      <c r="CAN27" s="52" t="str">
        <f t="shared" si="11"/>
        <v xml:space="preserve">1. Better than baseline </v>
      </c>
      <c r="CAO27" s="52" t="str">
        <f t="shared" si="12"/>
        <v>2. Within 10% deviation from baseline</v>
      </c>
      <c r="CAP27" s="52" t="str">
        <f t="shared" si="13"/>
        <v xml:space="preserve">1. Better than baseline </v>
      </c>
      <c r="CAQ27" s="58" t="str">
        <f t="shared" si="14"/>
        <v>3. Missing baseline</v>
      </c>
      <c r="CAR27" s="52" t="str">
        <f t="shared" si="15"/>
        <v>3. Missing baseline</v>
      </c>
      <c r="CAS27" s="54" t="str">
        <f t="shared" si="16"/>
        <v xml:space="preserve">1. Better than baseline </v>
      </c>
      <c r="CAT27" s="54" t="str">
        <f t="shared" si="17"/>
        <v xml:space="preserve">1. Better than baseline </v>
      </c>
      <c r="CAU27" s="1382" t="str">
        <f t="shared" si="18"/>
        <v xml:space="preserve">1. Better than baseline </v>
      </c>
      <c r="CAV27" s="1382" t="str">
        <f t="shared" si="19"/>
        <v xml:space="preserve">1. Better than baseline </v>
      </c>
      <c r="CAW27" s="1382" t="str">
        <f t="shared" si="20"/>
        <v xml:space="preserve">1. Better than baseline </v>
      </c>
      <c r="CAX27" s="1382" t="str">
        <f t="shared" si="21"/>
        <v xml:space="preserve">1. Better than baseline </v>
      </c>
    </row>
    <row r="28" spans="1:2237" ht="29.9" customHeight="1" thickBot="1" x14ac:dyDescent="0.4">
      <c r="A28" s="118" t="s">
        <v>3910</v>
      </c>
      <c r="B28" s="130"/>
      <c r="C28" s="126" t="s">
        <v>3910</v>
      </c>
      <c r="D28" s="902">
        <v>26</v>
      </c>
      <c r="E28" s="53" t="s">
        <v>3899</v>
      </c>
      <c r="F28" s="122" t="s">
        <v>3934</v>
      </c>
      <c r="G28" s="113" t="s">
        <v>18</v>
      </c>
      <c r="H28" s="121" t="s">
        <v>18</v>
      </c>
      <c r="I28" s="122" t="s">
        <v>3934</v>
      </c>
      <c r="J28" s="1006" t="s">
        <v>3935</v>
      </c>
      <c r="K28" s="53">
        <v>1.1100000000000001</v>
      </c>
      <c r="L28" s="53">
        <v>0.93</v>
      </c>
      <c r="M28" s="53"/>
      <c r="N28" s="53">
        <v>0.97699999999999998</v>
      </c>
      <c r="O28" s="53">
        <v>0.98599999999999999</v>
      </c>
      <c r="P28" s="53">
        <v>1.0069999999999999</v>
      </c>
      <c r="Q28" s="27">
        <v>0.98599999999999999</v>
      </c>
      <c r="R28" s="53">
        <v>0.93</v>
      </c>
      <c r="S28" s="913">
        <v>0.51800000000000002</v>
      </c>
      <c r="T28" s="913">
        <v>0.51800000000000002</v>
      </c>
      <c r="U28" s="53">
        <v>1.0109999999999999</v>
      </c>
      <c r="V28" s="1042"/>
      <c r="W28" s="913">
        <v>0.97899999999999998</v>
      </c>
      <c r="X28" s="913">
        <v>0.997</v>
      </c>
      <c r="Y28" s="53">
        <v>0.999</v>
      </c>
      <c r="Z28" s="913">
        <v>1.002</v>
      </c>
      <c r="AA28" s="53"/>
      <c r="AB28" s="53">
        <v>1.006</v>
      </c>
      <c r="AC28" s="376">
        <v>0.99099999999999999</v>
      </c>
      <c r="AD28" s="973">
        <v>1.0029999999999999</v>
      </c>
      <c r="AE28" s="973">
        <v>1.0149999999999999</v>
      </c>
      <c r="AF28" s="973"/>
      <c r="AG28" s="973"/>
      <c r="AH28" s="53">
        <v>0.93</v>
      </c>
      <c r="AI28" s="53">
        <v>1.0089999999999999</v>
      </c>
      <c r="AJ28" s="53">
        <v>1.0149999999999999</v>
      </c>
      <c r="AK28" s="53">
        <v>1.002</v>
      </c>
      <c r="AL28" s="53"/>
      <c r="AM28" s="53">
        <v>0.99299999999999999</v>
      </c>
      <c r="AN28" s="53"/>
      <c r="AO28" s="53">
        <v>0.93</v>
      </c>
      <c r="AP28" s="53"/>
      <c r="AQ28" s="53">
        <v>1.0089999999999999</v>
      </c>
      <c r="AR28" s="27">
        <v>1</v>
      </c>
      <c r="AS28" s="53">
        <v>1.0009999999999999</v>
      </c>
      <c r="AT28" s="53">
        <v>1.006</v>
      </c>
      <c r="AU28" s="53">
        <v>0.99099999999999999</v>
      </c>
      <c r="AV28" s="53">
        <v>1.008</v>
      </c>
      <c r="AW28" s="53">
        <v>0.93</v>
      </c>
      <c r="AX28" s="53">
        <v>1.0089999999999999</v>
      </c>
      <c r="AY28" s="27">
        <v>1.0069999999999999</v>
      </c>
      <c r="AZ28" s="27">
        <v>1.0169999999999999</v>
      </c>
      <c r="BA28" s="221"/>
      <c r="BB28" s="27">
        <v>1.01</v>
      </c>
      <c r="BC28" s="27">
        <v>1</v>
      </c>
      <c r="BD28" s="27">
        <v>1.0129999999999999</v>
      </c>
      <c r="BE28" s="27">
        <v>1.0069999999999999</v>
      </c>
      <c r="BF28" s="27">
        <v>0.93</v>
      </c>
      <c r="BG28" s="27"/>
      <c r="BH28" s="27"/>
      <c r="BI28" s="53">
        <v>1.0109999999999999</v>
      </c>
      <c r="BJ28" s="53"/>
      <c r="BK28" s="27">
        <v>0.99399999999999999</v>
      </c>
      <c r="BL28" s="27">
        <v>1.0209999999999999</v>
      </c>
      <c r="BM28" s="27">
        <v>1.014</v>
      </c>
      <c r="BN28" s="27">
        <v>1.0149999999999999</v>
      </c>
      <c r="BO28" s="27">
        <v>1.016</v>
      </c>
      <c r="BP28" s="53">
        <v>0.93</v>
      </c>
      <c r="BQ28" s="27">
        <v>1.014</v>
      </c>
      <c r="BR28" s="27">
        <v>1.0049999999999999</v>
      </c>
      <c r="BS28" s="27">
        <v>1.0109999999999999</v>
      </c>
      <c r="BT28" s="27">
        <v>1.0149999999999999</v>
      </c>
      <c r="BU28" s="27">
        <v>1.0089999999999999</v>
      </c>
      <c r="BV28" s="27">
        <v>1.016</v>
      </c>
      <c r="BW28" s="27"/>
      <c r="BX28" s="27">
        <v>1.0109999999999999</v>
      </c>
      <c r="BY28" s="27">
        <v>1.0109999999999999</v>
      </c>
      <c r="BZ28" s="972">
        <v>1.1599999999999999</v>
      </c>
      <c r="CA28" s="390">
        <v>1.012</v>
      </c>
      <c r="CB28" s="972"/>
      <c r="CC28" s="27">
        <v>0.93</v>
      </c>
      <c r="CD28" s="390">
        <v>1.008</v>
      </c>
      <c r="CE28" s="390">
        <v>1.0149999999999999</v>
      </c>
      <c r="CF28" s="390">
        <v>1.016</v>
      </c>
      <c r="CG28" s="390">
        <v>1.014</v>
      </c>
      <c r="CH28" s="390"/>
      <c r="CI28" s="27"/>
      <c r="CJ28" s="27"/>
      <c r="CK28" s="27"/>
      <c r="CL28" s="27"/>
      <c r="CM28" s="27">
        <v>0.93</v>
      </c>
      <c r="CN28" s="27"/>
      <c r="CO28" s="27"/>
      <c r="CP28" s="27"/>
      <c r="CQ28" s="27"/>
      <c r="CR28" s="27"/>
      <c r="CS28" s="221">
        <v>1.1299999999999999</v>
      </c>
      <c r="CT28" s="27"/>
      <c r="CU28" s="27"/>
      <c r="CV28" s="53">
        <v>0.93</v>
      </c>
      <c r="CW28" s="191">
        <v>1.07</v>
      </c>
      <c r="CX28" s="53"/>
      <c r="CY28" s="53"/>
      <c r="CZ28" s="53"/>
      <c r="DA28" s="53"/>
      <c r="DB28" s="53"/>
      <c r="DC28" s="53"/>
      <c r="DD28" s="53"/>
      <c r="DE28" s="53"/>
      <c r="DF28" s="53"/>
      <c r="DG28" s="53">
        <v>0.93</v>
      </c>
      <c r="DH28" s="53"/>
      <c r="DI28" s="53"/>
      <c r="DJ28" s="53"/>
      <c r="DK28" s="875"/>
      <c r="DL28" s="53"/>
      <c r="DM28" s="53"/>
      <c r="DN28" s="53"/>
      <c r="DO28" s="53"/>
      <c r="DP28" s="53"/>
      <c r="DQ28" s="910">
        <v>1.18</v>
      </c>
      <c r="DR28" s="27"/>
      <c r="DS28" s="27"/>
      <c r="DT28" s="27"/>
      <c r="DU28" s="910">
        <v>1.19</v>
      </c>
      <c r="DV28" s="53">
        <v>0.93</v>
      </c>
      <c r="DW28" s="910"/>
      <c r="DX28" s="910"/>
      <c r="DY28" s="910"/>
      <c r="DZ28" s="910"/>
      <c r="EA28" s="910"/>
      <c r="EB28" s="390"/>
      <c r="EC28" s="910">
        <v>1.47</v>
      </c>
      <c r="ED28" s="27"/>
      <c r="EE28" s="910">
        <v>1.1299999999999999</v>
      </c>
      <c r="EF28" s="910"/>
      <c r="EG28" s="27"/>
      <c r="EH28" s="53">
        <v>1.1100000000000001</v>
      </c>
      <c r="EI28" s="1047">
        <v>1.0900000000000001</v>
      </c>
      <c r="EJ28" s="53">
        <v>0.93</v>
      </c>
      <c r="EK28" s="27"/>
      <c r="EL28" s="984"/>
      <c r="EM28" s="27"/>
      <c r="EN28" s="27"/>
      <c r="EO28" s="27"/>
      <c r="EP28" s="53"/>
      <c r="EQ28" s="53"/>
      <c r="ER28" s="1047">
        <v>1.0900000000000001</v>
      </c>
      <c r="ES28" s="53"/>
      <c r="ET28" s="53"/>
      <c r="EU28" s="53"/>
      <c r="EV28" s="1047">
        <v>1.0900000000000001</v>
      </c>
      <c r="EW28" s="1047"/>
      <c r="EX28" s="1047"/>
      <c r="EY28" s="1047"/>
      <c r="EZ28" s="1047"/>
      <c r="FA28" s="1047"/>
      <c r="FB28" s="1047"/>
      <c r="FC28" s="1047"/>
      <c r="FD28" s="53"/>
      <c r="FE28" s="1037">
        <v>1.0900000000000001</v>
      </c>
      <c r="FF28" s="53"/>
      <c r="FG28" s="53"/>
      <c r="FH28" s="1037">
        <v>1.1000000000000001</v>
      </c>
      <c r="FI28" s="1025"/>
      <c r="FJ28" s="1037">
        <v>1.1000000000000001</v>
      </c>
      <c r="FK28" s="53"/>
      <c r="FL28" s="53"/>
      <c r="FM28" s="53">
        <v>1.1100000000000001</v>
      </c>
      <c r="FN28" s="1047">
        <v>1.0900000000000001</v>
      </c>
      <c r="FO28" s="53">
        <v>0.93</v>
      </c>
      <c r="FP28" s="53"/>
      <c r="FQ28" s="53"/>
      <c r="FR28" s="53"/>
      <c r="FS28" s="53">
        <v>1.1100000000000001</v>
      </c>
      <c r="FT28" s="1047">
        <v>1.0900000000000001</v>
      </c>
      <c r="FU28" s="53">
        <v>0.93</v>
      </c>
      <c r="FV28" s="53"/>
      <c r="FW28" s="53"/>
      <c r="FX28" s="53"/>
      <c r="FY28" s="53"/>
      <c r="FZ28" s="53"/>
      <c r="GA28" s="53"/>
      <c r="GB28" s="53"/>
      <c r="GC28" s="53"/>
      <c r="GD28" s="53"/>
      <c r="GE28" s="53"/>
      <c r="GF28" s="53"/>
      <c r="GG28" s="53"/>
      <c r="GH28" s="894">
        <f t="shared" si="22"/>
        <v>-1</v>
      </c>
      <c r="GI28" s="1042">
        <v>1.18</v>
      </c>
      <c r="GJ28" s="64">
        <v>0.98</v>
      </c>
      <c r="GK28" s="913">
        <v>1.018</v>
      </c>
      <c r="GL28" s="913">
        <v>1.0069999999999999</v>
      </c>
      <c r="GM28" s="913">
        <v>1.0349999999999999</v>
      </c>
      <c r="GN28" s="913">
        <v>1.0660000000000001</v>
      </c>
      <c r="GO28" s="53">
        <v>0.98</v>
      </c>
      <c r="GP28" s="913">
        <v>0.59</v>
      </c>
      <c r="GQ28" s="913">
        <v>0.59</v>
      </c>
      <c r="GR28" s="53">
        <v>1.0549999999999999</v>
      </c>
      <c r="GS28" s="53"/>
      <c r="GT28" s="27">
        <v>1.0369999999999999</v>
      </c>
      <c r="GU28" s="27">
        <f>VLOOKUP(I28,[4]consolidated!$B$2:$C$202,2,FALSE)/1000</f>
        <v>1.032</v>
      </c>
      <c r="GV28" s="27">
        <v>1.0429999999999999</v>
      </c>
      <c r="GW28" s="53">
        <v>1.0509999999999999</v>
      </c>
      <c r="GX28" s="53">
        <v>1.0369999999999999</v>
      </c>
      <c r="GY28" s="53">
        <v>1.03</v>
      </c>
      <c r="GZ28" s="53"/>
      <c r="HA28" s="53">
        <v>0.98</v>
      </c>
      <c r="HB28" s="53">
        <v>1.0309999999999999</v>
      </c>
      <c r="HC28" s="53"/>
      <c r="HD28" s="53">
        <v>1.042</v>
      </c>
      <c r="HE28" s="53"/>
      <c r="HF28" s="53">
        <v>1.048</v>
      </c>
      <c r="HG28" s="53">
        <v>0.98</v>
      </c>
      <c r="HH28" s="53"/>
      <c r="HI28" s="53"/>
      <c r="HJ28" s="53">
        <v>1.083</v>
      </c>
      <c r="HK28" s="53">
        <v>0.98</v>
      </c>
      <c r="HL28" s="53">
        <v>1.042</v>
      </c>
      <c r="HM28" s="53">
        <v>1.0369999999999999</v>
      </c>
      <c r="HN28" s="53">
        <v>1.0409999999999999</v>
      </c>
      <c r="HO28" s="53">
        <v>1.0429999999999999</v>
      </c>
      <c r="HP28" s="53">
        <v>1.04</v>
      </c>
      <c r="HQ28" s="53">
        <v>1.038</v>
      </c>
      <c r="HR28" s="53">
        <v>1.036</v>
      </c>
      <c r="HS28" s="53">
        <v>0.98</v>
      </c>
      <c r="HT28" s="53">
        <v>1.02</v>
      </c>
      <c r="HU28" s="53">
        <v>1.044</v>
      </c>
      <c r="HV28" s="27">
        <v>1.04</v>
      </c>
      <c r="HW28" s="27">
        <v>1.042</v>
      </c>
      <c r="HX28" s="27"/>
      <c r="HY28" s="27">
        <v>1.05</v>
      </c>
      <c r="HZ28" s="53">
        <v>1.04</v>
      </c>
      <c r="IA28" s="27">
        <v>1.0489999999999999</v>
      </c>
      <c r="IB28" s="27">
        <v>0.98</v>
      </c>
      <c r="IC28" s="53">
        <v>1.0509999999999999</v>
      </c>
      <c r="ID28" s="27">
        <v>1.0429999999999999</v>
      </c>
      <c r="IE28" s="27">
        <v>1.0469999999999999</v>
      </c>
      <c r="IF28" s="27">
        <v>1.0129999999999999</v>
      </c>
      <c r="IG28" s="27">
        <v>1.0389999999999999</v>
      </c>
      <c r="IH28" s="27">
        <v>1.042</v>
      </c>
      <c r="II28" s="27">
        <v>1.038</v>
      </c>
      <c r="IJ28" s="27">
        <v>1.0469999999999999</v>
      </c>
      <c r="IK28" s="53">
        <v>0.98</v>
      </c>
      <c r="IL28" s="27">
        <v>1.0429999999999999</v>
      </c>
      <c r="IM28" s="27">
        <v>1.0189999999999999</v>
      </c>
      <c r="IN28" s="27">
        <v>1.0549999999999999</v>
      </c>
      <c r="IO28" s="27">
        <v>1.0409999999999999</v>
      </c>
      <c r="IP28" s="27"/>
      <c r="IQ28" s="27">
        <v>1.0469999999999999</v>
      </c>
      <c r="IR28" s="27">
        <v>1.0469999999999999</v>
      </c>
      <c r="IS28" s="27">
        <v>1.0469999999999999</v>
      </c>
      <c r="IT28" s="27">
        <v>1.048</v>
      </c>
      <c r="IU28" s="27">
        <v>1.038</v>
      </c>
      <c r="IV28" s="1042">
        <v>0.98</v>
      </c>
      <c r="IW28" s="1042">
        <v>1.042</v>
      </c>
      <c r="IX28" s="1042"/>
      <c r="IY28" s="380">
        <f t="shared" si="61"/>
        <v>6.326530612244903E-2</v>
      </c>
      <c r="IZ28" s="1042">
        <v>1.1599999999999999</v>
      </c>
      <c r="JA28" s="913">
        <v>0.94</v>
      </c>
      <c r="JB28" s="913"/>
      <c r="JC28" s="913">
        <v>0.98799999999999999</v>
      </c>
      <c r="JD28" s="913">
        <v>0.97899999999999998</v>
      </c>
      <c r="JE28" s="913">
        <v>1.0049999999999999</v>
      </c>
      <c r="JF28" s="913"/>
      <c r="JG28" s="913">
        <v>0.99399999999999999</v>
      </c>
      <c r="JH28" s="913">
        <v>0.94</v>
      </c>
      <c r="JI28" s="913">
        <v>0.56899999999999995</v>
      </c>
      <c r="JJ28" s="913">
        <v>0.56899999999999995</v>
      </c>
      <c r="JK28" s="53">
        <v>1.008</v>
      </c>
      <c r="JL28" s="913">
        <v>1.0029999999999999</v>
      </c>
      <c r="JM28" s="53">
        <v>0.99299999999999999</v>
      </c>
      <c r="JN28" s="53">
        <v>0.995</v>
      </c>
      <c r="JO28" s="913">
        <v>1.0229999999999999</v>
      </c>
      <c r="JP28" s="913">
        <v>0.997</v>
      </c>
      <c r="JQ28" s="53">
        <v>1.0029999999999999</v>
      </c>
      <c r="JR28" s="53">
        <v>1.0189999999999999</v>
      </c>
      <c r="JS28" s="53"/>
      <c r="JT28" s="53"/>
      <c r="JU28" s="53">
        <v>0.996</v>
      </c>
      <c r="JV28" s="53"/>
      <c r="JW28" s="53">
        <v>0.94</v>
      </c>
      <c r="JX28" s="53">
        <v>1.0309999999999999</v>
      </c>
      <c r="JY28" s="53">
        <v>1.014</v>
      </c>
      <c r="JZ28" s="53">
        <v>1.0149999999999999</v>
      </c>
      <c r="KA28" s="53"/>
      <c r="KB28" s="53"/>
      <c r="KC28" s="53"/>
      <c r="KD28" s="53">
        <v>0.94</v>
      </c>
      <c r="KE28" s="53">
        <v>1.018</v>
      </c>
      <c r="KF28" s="53">
        <v>1.02</v>
      </c>
      <c r="KG28" s="53">
        <v>1.016</v>
      </c>
      <c r="KH28" s="53"/>
      <c r="KI28" s="53">
        <v>1.0229999999999999</v>
      </c>
      <c r="KJ28" s="53">
        <v>1.0189999999999999</v>
      </c>
      <c r="KK28" s="53">
        <v>1.0149999999999999</v>
      </c>
      <c r="KL28" s="53">
        <v>1.0169999999999999</v>
      </c>
      <c r="KM28" s="53">
        <v>0.94</v>
      </c>
      <c r="KN28" s="53">
        <v>1.03</v>
      </c>
      <c r="KO28" s="53"/>
      <c r="KP28" s="53">
        <v>1.0169999999999999</v>
      </c>
      <c r="KQ28" s="27">
        <v>1.01</v>
      </c>
      <c r="KR28" s="27">
        <v>1.0149999999999999</v>
      </c>
      <c r="KS28" s="27">
        <v>1.0069999999999999</v>
      </c>
      <c r="KT28" s="27">
        <v>1.024</v>
      </c>
      <c r="KU28" s="27">
        <v>1.028</v>
      </c>
      <c r="KV28" s="27">
        <v>0.94</v>
      </c>
      <c r="KW28" s="53"/>
      <c r="KX28" s="27">
        <v>1.0169999999999999</v>
      </c>
      <c r="KY28" s="53">
        <v>1.0249999999999999</v>
      </c>
      <c r="KZ28" s="27">
        <v>1.0149999999999999</v>
      </c>
      <c r="LA28" s="27"/>
      <c r="LB28" s="27">
        <v>1.026</v>
      </c>
      <c r="LC28" s="27">
        <v>1.0269999999999999</v>
      </c>
      <c r="LD28" s="27">
        <v>1.0229999999999999</v>
      </c>
      <c r="LE28" s="53">
        <v>0.94</v>
      </c>
      <c r="LF28" s="27">
        <v>1.0309999999999999</v>
      </c>
      <c r="LG28" s="27">
        <v>1.018</v>
      </c>
      <c r="LH28" s="27">
        <v>1.026</v>
      </c>
      <c r="LI28" s="27"/>
      <c r="LJ28" s="27">
        <v>1.022</v>
      </c>
      <c r="LK28" s="27">
        <v>1.028</v>
      </c>
      <c r="LL28" s="27">
        <v>1.026</v>
      </c>
      <c r="LM28" s="27">
        <v>1.0229999999999999</v>
      </c>
      <c r="LN28" s="27">
        <v>1.024</v>
      </c>
      <c r="LO28" s="27">
        <v>1.0249999999999999</v>
      </c>
      <c r="LP28" s="27">
        <v>1.0149999999999999</v>
      </c>
      <c r="LQ28" s="27">
        <v>1.1599999999999999</v>
      </c>
      <c r="LR28" s="53">
        <v>0.94</v>
      </c>
      <c r="LS28" s="53">
        <v>1.0269999999999999</v>
      </c>
      <c r="LT28" s="913">
        <v>1.0209999999999999</v>
      </c>
      <c r="LU28" s="53">
        <v>1.016</v>
      </c>
      <c r="LV28" s="53"/>
      <c r="LW28" s="53">
        <v>1.0109999999999999</v>
      </c>
      <c r="LX28" s="53"/>
      <c r="LY28" s="53"/>
      <c r="LZ28" s="53"/>
      <c r="MA28" s="191">
        <v>1.18</v>
      </c>
      <c r="MB28" s="27"/>
      <c r="MC28" s="53">
        <v>0.94</v>
      </c>
      <c r="MD28" s="1042"/>
      <c r="ME28" s="913"/>
      <c r="MF28" s="53"/>
      <c r="MG28" s="53"/>
      <c r="MH28" s="27"/>
      <c r="MI28" s="27"/>
      <c r="MJ28" s="27"/>
      <c r="MK28" s="27"/>
      <c r="ML28" s="27"/>
      <c r="MM28" s="221">
        <v>1.19</v>
      </c>
      <c r="MN28" s="53"/>
      <c r="MO28" s="53">
        <v>0.94</v>
      </c>
      <c r="MP28" s="53"/>
      <c r="MQ28" s="53"/>
      <c r="MR28" s="53"/>
      <c r="MS28" s="53"/>
      <c r="MT28" s="53"/>
      <c r="MU28" s="53"/>
      <c r="MV28" s="875"/>
      <c r="MW28" s="53"/>
      <c r="MX28" s="875">
        <v>1.19</v>
      </c>
      <c r="MY28" s="53"/>
      <c r="MZ28" s="53"/>
      <c r="NA28" s="53">
        <v>0.94</v>
      </c>
      <c r="NB28" s="53"/>
      <c r="NC28" s="875">
        <v>1.1200000000000001</v>
      </c>
      <c r="ND28" s="1025"/>
      <c r="NE28" s="1025"/>
      <c r="NF28" s="53"/>
      <c r="NG28" s="896">
        <v>1.1299999999999999</v>
      </c>
      <c r="NH28" s="896"/>
      <c r="NI28" s="896"/>
      <c r="NJ28" s="896"/>
      <c r="NK28" s="910">
        <v>1.22</v>
      </c>
      <c r="NL28" s="910"/>
      <c r="NM28" s="910">
        <v>1.18</v>
      </c>
      <c r="NN28" s="910"/>
      <c r="NO28" s="53">
        <v>0.94</v>
      </c>
      <c r="NP28" s="896">
        <v>1.2</v>
      </c>
      <c r="NQ28" s="896"/>
      <c r="NR28" s="896"/>
      <c r="NS28" s="910">
        <v>1.18</v>
      </c>
      <c r="NT28" s="910"/>
      <c r="NU28" s="910"/>
      <c r="NV28" s="910"/>
      <c r="NW28" s="910"/>
      <c r="NX28" s="910">
        <v>1.22</v>
      </c>
      <c r="NY28" s="27"/>
      <c r="NZ28" s="27"/>
      <c r="OA28" s="27"/>
      <c r="OB28" s="53">
        <v>1.1599999999999999</v>
      </c>
      <c r="OC28" s="1047">
        <v>1.1000000000000001</v>
      </c>
      <c r="OD28" s="53">
        <v>0.94</v>
      </c>
      <c r="OE28" s="27"/>
      <c r="OF28" s="27"/>
      <c r="OG28" s="984">
        <v>1.1000000000000001</v>
      </c>
      <c r="OH28" s="390"/>
      <c r="OI28" s="53"/>
      <c r="OJ28" s="53"/>
      <c r="OK28" s="53"/>
      <c r="OL28" s="53"/>
      <c r="OM28" s="1047">
        <v>1.0900000000000001</v>
      </c>
      <c r="ON28" s="53"/>
      <c r="OO28" s="53"/>
      <c r="OP28" s="53"/>
      <c r="OQ28" s="53"/>
      <c r="OR28" s="1047"/>
      <c r="OS28" s="1047"/>
      <c r="OT28" s="53"/>
      <c r="OU28" s="1038">
        <v>1.1000000000000001</v>
      </c>
      <c r="OV28" s="1038"/>
      <c r="OW28" s="1038"/>
      <c r="OX28" s="1038"/>
      <c r="OY28" s="1038"/>
      <c r="OZ28" s="1038"/>
      <c r="PA28" s="53"/>
      <c r="PB28" s="53"/>
      <c r="PC28" s="53">
        <v>1.1599999999999999</v>
      </c>
      <c r="PD28" s="1047">
        <v>1.1000000000000001</v>
      </c>
      <c r="PE28" s="53">
        <v>0.94</v>
      </c>
      <c r="PF28" s="1047">
        <v>1.1930000000000001</v>
      </c>
      <c r="PG28" s="53"/>
      <c r="PH28" s="53"/>
      <c r="PI28" s="1047">
        <v>1.1200000000000001</v>
      </c>
      <c r="PJ28" s="53">
        <v>1.1599999999999999</v>
      </c>
      <c r="PK28" s="1047">
        <v>1.1000000000000001</v>
      </c>
      <c r="PL28" s="53">
        <v>0.94</v>
      </c>
      <c r="PM28" s="53"/>
      <c r="PN28" s="53"/>
      <c r="PO28" s="1047">
        <v>1.19</v>
      </c>
      <c r="PP28" s="53"/>
      <c r="PQ28" s="53"/>
      <c r="PR28" s="1038">
        <v>1.19</v>
      </c>
      <c r="PS28" s="53"/>
      <c r="PT28" s="53"/>
      <c r="PU28" s="53"/>
      <c r="PV28" s="53"/>
      <c r="PW28" s="1047">
        <v>1.1100000000000001</v>
      </c>
      <c r="PX28" s="53"/>
      <c r="PY28" s="53"/>
      <c r="PZ28" s="1047">
        <v>1.1399999999999999</v>
      </c>
      <c r="QA28" s="1047"/>
      <c r="QB28" s="894">
        <f t="shared" si="23"/>
        <v>-1</v>
      </c>
      <c r="QC28" s="53">
        <v>1.1299999999999999</v>
      </c>
      <c r="QD28" s="64">
        <v>0.95</v>
      </c>
      <c r="QE28" s="913">
        <v>0.99</v>
      </c>
      <c r="QF28" s="913"/>
      <c r="QG28" s="913">
        <v>0.998</v>
      </c>
      <c r="QH28" s="913">
        <v>1.0269999999999999</v>
      </c>
      <c r="QI28" s="913">
        <v>1.0269999999999999</v>
      </c>
      <c r="QJ28" s="204">
        <v>0.95</v>
      </c>
      <c r="QK28" s="204">
        <v>0.56599999999999995</v>
      </c>
      <c r="QL28" s="204">
        <v>0.56599999999999995</v>
      </c>
      <c r="QM28" s="1025">
        <v>1.028</v>
      </c>
      <c r="QN28" s="1025">
        <v>1.0029999999999999</v>
      </c>
      <c r="QO28" s="1025">
        <v>1.008</v>
      </c>
      <c r="QP28" s="390">
        <v>1.0189999999999999</v>
      </c>
      <c r="QQ28" s="1025">
        <v>1.0229999999999999</v>
      </c>
      <c r="QR28" s="1025">
        <v>1.0269999999999999</v>
      </c>
      <c r="QS28" s="376">
        <v>1.012</v>
      </c>
      <c r="QT28" s="626"/>
      <c r="QU28" s="376">
        <v>1.01</v>
      </c>
      <c r="QV28" s="376"/>
      <c r="QW28" s="53">
        <v>0.95</v>
      </c>
      <c r="QX28" s="53">
        <v>1.0189999999999999</v>
      </c>
      <c r="QY28" s="53"/>
      <c r="QZ28" s="53">
        <v>1.0329999999999999</v>
      </c>
      <c r="RA28" s="53">
        <v>1.0089999999999999</v>
      </c>
      <c r="RB28" s="53"/>
      <c r="RC28" s="53"/>
      <c r="RD28" s="53">
        <v>0.95</v>
      </c>
      <c r="RE28" s="53">
        <v>1.022</v>
      </c>
      <c r="RF28" s="53">
        <v>1.0229999999999999</v>
      </c>
      <c r="RG28" s="53">
        <v>1.022</v>
      </c>
      <c r="RH28" s="53">
        <v>1.02</v>
      </c>
      <c r="RI28" s="53"/>
      <c r="RJ28" s="53">
        <v>1.0169999999999999</v>
      </c>
      <c r="RK28" s="53"/>
      <c r="RL28" s="53">
        <v>1.016</v>
      </c>
      <c r="RM28" s="53">
        <v>0.95</v>
      </c>
      <c r="RN28" s="53">
        <v>1.02</v>
      </c>
      <c r="RO28" s="191"/>
      <c r="RP28" s="53">
        <v>1.014</v>
      </c>
      <c r="RQ28" s="27">
        <v>1.018</v>
      </c>
      <c r="RR28" s="27">
        <v>1.016</v>
      </c>
      <c r="RS28" s="27">
        <v>1.0149999999999999</v>
      </c>
      <c r="RT28" s="27">
        <v>1.02</v>
      </c>
      <c r="RU28" s="27">
        <v>1.0189999999999999</v>
      </c>
      <c r="RV28" s="27">
        <v>0.95</v>
      </c>
      <c r="RW28" s="53">
        <v>1.0229999999999999</v>
      </c>
      <c r="RX28" s="27">
        <v>1.016</v>
      </c>
      <c r="RY28" s="27">
        <v>1.026</v>
      </c>
      <c r="RZ28" s="221"/>
      <c r="SA28" s="27">
        <v>1.0169999999999999</v>
      </c>
      <c r="SB28" s="27">
        <v>1.02</v>
      </c>
      <c r="SC28" s="27">
        <v>1.0229999999999999</v>
      </c>
      <c r="SD28" s="27">
        <v>1.0269999999999999</v>
      </c>
      <c r="SE28" s="27">
        <v>1.0229999999999999</v>
      </c>
      <c r="SF28" s="53">
        <v>0.95</v>
      </c>
      <c r="SG28" s="27">
        <v>1.0109999999999999</v>
      </c>
      <c r="SH28" s="27">
        <v>1.0229999999999999</v>
      </c>
      <c r="SI28" s="27">
        <v>1.016</v>
      </c>
      <c r="SJ28" s="27">
        <v>1.024</v>
      </c>
      <c r="SK28" s="27">
        <v>1.0229999999999999</v>
      </c>
      <c r="SL28" s="27">
        <v>1.02</v>
      </c>
      <c r="SM28" s="27">
        <v>1.0229999999999999</v>
      </c>
      <c r="SN28" s="27">
        <v>1.026</v>
      </c>
      <c r="SO28" s="27">
        <v>1.022</v>
      </c>
      <c r="SP28" s="27">
        <v>1.012</v>
      </c>
      <c r="SQ28" s="27"/>
      <c r="SR28" s="53">
        <v>0.95</v>
      </c>
      <c r="SS28" s="27">
        <v>1.0189999999999999</v>
      </c>
      <c r="ST28" s="27">
        <v>1.024</v>
      </c>
      <c r="SU28" s="27">
        <v>1.0209999999999999</v>
      </c>
      <c r="SV28" s="27"/>
      <c r="SW28" s="27">
        <v>1.0309999999999999</v>
      </c>
      <c r="SX28" s="27"/>
      <c r="SY28" s="27"/>
      <c r="SZ28" s="221">
        <v>1.18</v>
      </c>
      <c r="TA28" s="53"/>
      <c r="TB28" s="53"/>
      <c r="TC28" s="53">
        <v>0.95</v>
      </c>
      <c r="TD28" s="27"/>
      <c r="TE28" s="53"/>
      <c r="TF28" s="53"/>
      <c r="TG28" s="191">
        <v>1.1000000000000001</v>
      </c>
      <c r="TH28" s="27"/>
      <c r="TI28" s="53"/>
      <c r="TJ28" s="27"/>
      <c r="TK28" s="53"/>
      <c r="TL28" s="376"/>
      <c r="TM28" s="53">
        <v>0.95</v>
      </c>
      <c r="TN28" s="53"/>
      <c r="TO28" s="53"/>
      <c r="TP28" s="53"/>
      <c r="TQ28" s="53"/>
      <c r="TR28" s="53"/>
      <c r="TS28" s="53"/>
      <c r="TT28" s="53"/>
      <c r="TU28" s="53"/>
      <c r="TV28" s="53"/>
      <c r="TW28" s="53"/>
      <c r="TX28" s="875">
        <v>1.22</v>
      </c>
      <c r="TY28" s="53">
        <v>0.95</v>
      </c>
      <c r="TZ28" s="53"/>
      <c r="UA28" s="53"/>
      <c r="UB28" s="53"/>
      <c r="UC28" s="53"/>
      <c r="UD28" s="53"/>
      <c r="UE28" s="53"/>
      <c r="UF28" s="53"/>
      <c r="UG28" s="910">
        <v>1.2</v>
      </c>
      <c r="UH28" s="27"/>
      <c r="UI28" s="910">
        <v>1.1599999999999999</v>
      </c>
      <c r="UJ28" s="910"/>
      <c r="UK28" s="910"/>
      <c r="UL28" s="53">
        <v>0.95</v>
      </c>
      <c r="UM28" s="390"/>
      <c r="UN28" s="390"/>
      <c r="UO28" s="390"/>
      <c r="UP28" s="390"/>
      <c r="UQ28" s="390"/>
      <c r="UR28" s="390"/>
      <c r="US28" s="896">
        <v>1.57</v>
      </c>
      <c r="UT28" s="53"/>
      <c r="UU28" s="53"/>
      <c r="UV28" s="53"/>
      <c r="UW28" s="896">
        <v>1.1499999999999999</v>
      </c>
      <c r="UX28" s="53">
        <v>1.1299999999999999</v>
      </c>
      <c r="UY28" s="1047">
        <v>1.1299999999999999</v>
      </c>
      <c r="UZ28" s="53">
        <v>0.95</v>
      </c>
      <c r="VA28" s="896"/>
      <c r="VB28" s="53"/>
      <c r="VC28" s="27"/>
      <c r="VD28" s="27"/>
      <c r="VE28" s="53"/>
      <c r="VF28" s="53"/>
      <c r="VG28" s="1047">
        <v>1.0900000000000001</v>
      </c>
      <c r="VH28" s="53"/>
      <c r="VI28" s="53"/>
      <c r="VJ28" s="1047">
        <v>1.1299999999999999</v>
      </c>
      <c r="VK28" s="53"/>
      <c r="VL28" s="53"/>
      <c r="VM28" s="53"/>
      <c r="VN28" s="53"/>
      <c r="VO28" s="1047"/>
      <c r="VP28" s="1047"/>
      <c r="VQ28" s="53"/>
      <c r="VR28" s="53"/>
      <c r="VS28" s="53"/>
      <c r="VT28" s="27"/>
      <c r="VU28" s="1047">
        <v>1.1399999999999999</v>
      </c>
      <c r="VV28" s="1190"/>
      <c r="VW28" s="1190"/>
      <c r="VX28" s="53"/>
      <c r="VY28" s="53"/>
      <c r="VZ28" s="1047">
        <v>1.1299999999999999</v>
      </c>
      <c r="WA28" s="53">
        <v>1.1299999999999999</v>
      </c>
      <c r="WB28" s="1047">
        <v>1.1299999999999999</v>
      </c>
      <c r="WC28" s="53">
        <v>0.95</v>
      </c>
      <c r="WD28" s="53"/>
      <c r="WE28" s="1047">
        <v>1.1299999999999999</v>
      </c>
      <c r="WF28" s="53"/>
      <c r="WG28" s="53"/>
      <c r="WH28" s="53">
        <v>1.1299999999999999</v>
      </c>
      <c r="WI28" s="1047">
        <v>1.1299999999999999</v>
      </c>
      <c r="WJ28" s="53">
        <v>0.95</v>
      </c>
      <c r="WK28" s="53"/>
      <c r="WL28" s="53"/>
      <c r="WM28" s="53"/>
      <c r="WN28" s="53"/>
      <c r="WO28" s="1038">
        <v>1.22</v>
      </c>
      <c r="WP28" s="53"/>
      <c r="WQ28" s="53"/>
      <c r="WR28" s="53"/>
      <c r="WS28" s="53"/>
      <c r="WT28" s="53"/>
      <c r="WU28" s="53"/>
      <c r="WV28" s="53"/>
      <c r="WW28" s="53"/>
      <c r="WX28" s="894">
        <f t="shared" si="24"/>
        <v>-1</v>
      </c>
      <c r="WY28" s="38">
        <v>1.1299999999999999</v>
      </c>
      <c r="WZ28" s="64">
        <v>0.84</v>
      </c>
      <c r="XA28" s="64">
        <v>0.83699999999999997</v>
      </c>
      <c r="XB28" s="913">
        <v>0.85199999999999998</v>
      </c>
      <c r="XC28" s="913">
        <v>0.84499999999999997</v>
      </c>
      <c r="XD28" s="53">
        <v>0.85799999999999998</v>
      </c>
      <c r="XE28" s="53">
        <v>0.84499999999999997</v>
      </c>
      <c r="XF28" s="53">
        <v>0.84</v>
      </c>
      <c r="XG28" s="204"/>
      <c r="XH28" s="204"/>
      <c r="XI28" s="191">
        <v>1.151</v>
      </c>
      <c r="XJ28" s="53">
        <v>0.85399999999999998</v>
      </c>
      <c r="XK28" s="53">
        <v>0.84899999999999998</v>
      </c>
      <c r="XL28" s="53">
        <v>0.85199999999999998</v>
      </c>
      <c r="XM28" s="53">
        <v>0.85099999999999998</v>
      </c>
      <c r="XN28" s="53">
        <v>0.85499999999999998</v>
      </c>
      <c r="XO28" s="53">
        <v>0.84699999999999998</v>
      </c>
      <c r="XP28" s="53">
        <v>0.83699999999999997</v>
      </c>
      <c r="XQ28" s="53">
        <v>0.85799999999999998</v>
      </c>
      <c r="XR28" s="53"/>
      <c r="XS28" s="53">
        <v>0.84</v>
      </c>
      <c r="XT28" s="53">
        <v>0.84699999999999998</v>
      </c>
      <c r="XU28" s="53"/>
      <c r="XV28" s="53">
        <v>0.85899999999999999</v>
      </c>
      <c r="XW28" s="53">
        <v>0.84</v>
      </c>
      <c r="XX28" s="53"/>
      <c r="XY28" s="53"/>
      <c r="XZ28" s="53"/>
      <c r="YA28" s="53">
        <v>0.84</v>
      </c>
      <c r="YB28" s="53">
        <v>0.85399999999999998</v>
      </c>
      <c r="YC28" s="53">
        <v>0.85599999999999998</v>
      </c>
      <c r="YD28" s="53"/>
      <c r="YE28" s="53">
        <v>0.85299999999999998</v>
      </c>
      <c r="YF28" s="53">
        <v>0.85499999999999998</v>
      </c>
      <c r="YG28" s="53">
        <v>0.85299999999999998</v>
      </c>
      <c r="YH28" s="53">
        <v>0.85799999999999998</v>
      </c>
      <c r="YI28" s="53">
        <v>0.84</v>
      </c>
      <c r="YJ28" s="53">
        <v>0.85</v>
      </c>
      <c r="YK28" s="53">
        <v>0.85199999999999998</v>
      </c>
      <c r="YL28" s="53"/>
      <c r="YM28" s="27">
        <v>0.85099999999999998</v>
      </c>
      <c r="YN28" s="191"/>
      <c r="YO28" s="27">
        <v>0.85399999999999998</v>
      </c>
      <c r="YP28" s="53">
        <v>0.84399999999999997</v>
      </c>
      <c r="YQ28" s="53">
        <v>0.85599999999999998</v>
      </c>
      <c r="YR28" s="53">
        <v>0.85199999999999998</v>
      </c>
      <c r="YS28" s="27">
        <v>0.84</v>
      </c>
      <c r="YT28" s="27">
        <v>0.85699999999999998</v>
      </c>
      <c r="YU28" s="27">
        <v>0.84699999999999998</v>
      </c>
      <c r="YV28" s="53">
        <v>0.85499999999999998</v>
      </c>
      <c r="YW28" s="27">
        <v>0.86</v>
      </c>
      <c r="YX28" s="27">
        <v>0.85299999999999998</v>
      </c>
      <c r="YY28" s="27">
        <v>0.85299999999999998</v>
      </c>
      <c r="YZ28" s="27">
        <v>0.84699999999999998</v>
      </c>
      <c r="ZA28" s="27"/>
      <c r="ZB28" s="27">
        <v>0.85499999999999998</v>
      </c>
      <c r="ZC28" s="53">
        <v>0.84</v>
      </c>
      <c r="ZD28" s="27">
        <v>0.85399999999999998</v>
      </c>
      <c r="ZE28" s="27">
        <v>0.85899999999999999</v>
      </c>
      <c r="ZF28" s="27">
        <v>0.85299999999999998</v>
      </c>
      <c r="ZG28" s="27">
        <v>0.85699999999999998</v>
      </c>
      <c r="ZH28" s="27">
        <v>0.84899999999999998</v>
      </c>
      <c r="ZI28" s="27">
        <v>0.85799999999999998</v>
      </c>
      <c r="ZJ28" s="27">
        <v>0.85799999999999998</v>
      </c>
      <c r="ZK28" s="27">
        <v>0.85299999999999998</v>
      </c>
      <c r="ZL28" s="53">
        <v>0.86099999999999999</v>
      </c>
      <c r="ZM28" s="1042">
        <v>0.85299999999999998</v>
      </c>
      <c r="ZN28" s="1042">
        <v>0.84</v>
      </c>
      <c r="ZO28" s="27">
        <v>0.85799999999999998</v>
      </c>
      <c r="ZP28" s="27"/>
      <c r="ZQ28" s="27"/>
      <c r="ZR28" s="27"/>
      <c r="ZS28" s="27">
        <v>0.85699999999999998</v>
      </c>
      <c r="ZT28" s="27">
        <v>0.85699999999999998</v>
      </c>
      <c r="ZU28" s="27"/>
      <c r="ZV28" s="27"/>
      <c r="ZW28" s="27"/>
      <c r="ZX28" s="27"/>
      <c r="ZY28" s="27"/>
      <c r="ZZ28" s="221">
        <v>1.1499999999999999</v>
      </c>
      <c r="AAA28" s="53">
        <v>0.84</v>
      </c>
      <c r="AAB28" s="221"/>
      <c r="AAC28" s="221"/>
      <c r="AAD28" s="53"/>
      <c r="AAE28" s="27"/>
      <c r="AAF28" s="27"/>
      <c r="AAG28" s="191">
        <v>1.1100000000000001</v>
      </c>
      <c r="AAH28" s="27"/>
      <c r="AAI28" s="27"/>
      <c r="AAJ28" s="27"/>
      <c r="AAK28" s="27"/>
      <c r="AAL28" s="53">
        <v>0.84</v>
      </c>
      <c r="AAM28" s="53"/>
      <c r="AAN28" s="53"/>
      <c r="AAO28" s="53"/>
      <c r="AAP28" s="53"/>
      <c r="AAQ28" s="53"/>
      <c r="AAR28" s="53"/>
      <c r="AAS28" s="53"/>
      <c r="AAT28" s="53"/>
      <c r="AAU28" s="53"/>
      <c r="AAV28" s="53"/>
      <c r="AAW28" s="53">
        <v>0.84</v>
      </c>
      <c r="AAX28" s="875">
        <v>1.0900000000000001</v>
      </c>
      <c r="AAY28" s="53"/>
      <c r="AAZ28" s="53"/>
      <c r="ABA28" s="53"/>
      <c r="ABB28" s="53"/>
      <c r="ABC28" s="53"/>
      <c r="ABD28" s="53"/>
      <c r="ABE28" s="53"/>
      <c r="ABF28" s="910">
        <v>1.1100000000000001</v>
      </c>
      <c r="ABG28" s="27"/>
      <c r="ABH28" s="910">
        <v>1.1499999999999999</v>
      </c>
      <c r="ABI28" s="910"/>
      <c r="ABJ28" s="910"/>
      <c r="ABK28" s="53">
        <v>0.84</v>
      </c>
      <c r="ABL28" s="390"/>
      <c r="ABM28" s="390"/>
      <c r="ABN28" s="390"/>
      <c r="ABO28" s="390"/>
      <c r="ABP28" s="390"/>
      <c r="ABQ28" s="390"/>
      <c r="ABR28" s="910">
        <v>1.51</v>
      </c>
      <c r="ABS28" s="27"/>
      <c r="ABT28" s="27"/>
      <c r="ABU28" s="27"/>
      <c r="ABV28" s="910">
        <v>1.1200000000000001</v>
      </c>
      <c r="ABW28" s="55">
        <v>1.1299999999999999</v>
      </c>
      <c r="ABX28" s="988">
        <v>0.99</v>
      </c>
      <c r="ABY28" s="53">
        <v>0.84</v>
      </c>
      <c r="ABZ28" s="53"/>
      <c r="ACA28" s="53"/>
      <c r="ACB28" s="27"/>
      <c r="ACC28" s="984">
        <v>0.98</v>
      </c>
      <c r="ACD28" s="53"/>
      <c r="ACE28" s="53"/>
      <c r="ACF28" s="53"/>
      <c r="ACG28" s="53"/>
      <c r="ACH28" s="1047">
        <v>0.98</v>
      </c>
      <c r="ACI28" s="53"/>
      <c r="ACJ28" s="53"/>
      <c r="ACK28" s="53"/>
      <c r="ACL28" s="53"/>
      <c r="ACM28" s="1047"/>
      <c r="ACN28" s="1047"/>
      <c r="ACO28" s="53"/>
      <c r="ACP28" s="53"/>
      <c r="ACQ28" s="53"/>
      <c r="ACR28" s="53"/>
      <c r="ACS28" s="53"/>
      <c r="ACT28" s="53"/>
      <c r="ACU28" s="53"/>
      <c r="ACV28" s="1038">
        <v>0.99</v>
      </c>
      <c r="ACW28" s="53"/>
      <c r="ACX28" s="53"/>
      <c r="ACY28" s="55">
        <v>1.1299999999999999</v>
      </c>
      <c r="ACZ28" s="988">
        <v>0.99</v>
      </c>
      <c r="ADA28" s="53">
        <v>0.84</v>
      </c>
      <c r="ADB28" s="53"/>
      <c r="ADC28" s="53"/>
      <c r="ADD28" s="53"/>
      <c r="ADE28" s="55">
        <v>1.1299999999999999</v>
      </c>
      <c r="ADF28" s="988">
        <v>0.99</v>
      </c>
      <c r="ADG28" s="53">
        <v>0.84</v>
      </c>
      <c r="ADH28" s="53"/>
      <c r="ADI28" s="53"/>
      <c r="ADJ28" s="1037">
        <v>1.07</v>
      </c>
      <c r="ADK28" s="53"/>
      <c r="ADL28" s="53"/>
      <c r="ADM28" s="53"/>
      <c r="ADN28" s="53"/>
      <c r="ADO28" s="53"/>
      <c r="ADP28" s="53"/>
      <c r="ADQ28" s="53"/>
      <c r="ADR28" s="53"/>
      <c r="ADS28" s="53"/>
      <c r="ADT28" s="53"/>
      <c r="ADU28" s="913"/>
      <c r="ADV28" s="55">
        <v>1.1299999999999999</v>
      </c>
      <c r="ADW28" s="988">
        <v>0.99</v>
      </c>
      <c r="ADX28" s="53">
        <v>0.84</v>
      </c>
      <c r="ADY28" s="27"/>
      <c r="ADZ28" s="380">
        <f t="shared" si="25"/>
        <v>-1</v>
      </c>
      <c r="AEA28" s="1042">
        <v>1.1599999999999999</v>
      </c>
      <c r="AEB28" s="913">
        <v>0.95099999999999996</v>
      </c>
      <c r="AEC28" s="913">
        <v>1.014</v>
      </c>
      <c r="AED28" s="913">
        <v>1.0129999999999999</v>
      </c>
      <c r="AEE28" s="913">
        <v>1.044</v>
      </c>
      <c r="AEF28" s="913">
        <v>1.046</v>
      </c>
      <c r="AEG28" s="913">
        <v>0.95099999999999996</v>
      </c>
      <c r="AEH28" s="913">
        <v>0.56699999999999995</v>
      </c>
      <c r="AEI28" s="913">
        <v>0.56699999999999995</v>
      </c>
      <c r="AEJ28" s="913"/>
      <c r="AEK28" s="53">
        <v>1.03</v>
      </c>
      <c r="AEL28" s="53"/>
      <c r="AEM28" s="913">
        <v>1.0369999999999999</v>
      </c>
      <c r="AEN28" s="53">
        <v>1.0369999999999999</v>
      </c>
      <c r="AEO28" s="53"/>
      <c r="AEP28" s="53"/>
      <c r="AEQ28" s="53"/>
      <c r="AER28" s="53">
        <v>1.036</v>
      </c>
      <c r="AES28" s="53"/>
      <c r="AET28" s="53"/>
      <c r="AEU28" s="53">
        <v>0.95099999999999996</v>
      </c>
      <c r="AEV28" s="53">
        <v>1.0269999999999999</v>
      </c>
      <c r="AEW28" s="53">
        <v>1.0369999999999999</v>
      </c>
      <c r="AEX28" s="53">
        <v>1.0269999999999999</v>
      </c>
      <c r="AEY28" s="53"/>
      <c r="AEZ28" s="53"/>
      <c r="AFA28" s="53">
        <v>0.95099999999999996</v>
      </c>
      <c r="AFB28" s="53">
        <v>1.036</v>
      </c>
      <c r="AFC28" s="53"/>
      <c r="AFD28" s="53">
        <v>0.95099999999999996</v>
      </c>
      <c r="AFE28" s="53">
        <v>1.03</v>
      </c>
      <c r="AFF28" s="53">
        <v>1.0349999999999999</v>
      </c>
      <c r="AFG28" s="53">
        <v>1.042</v>
      </c>
      <c r="AFH28" s="53">
        <v>1.04</v>
      </c>
      <c r="AFI28" s="27">
        <v>1.036</v>
      </c>
      <c r="AFJ28" s="53">
        <v>1.042</v>
      </c>
      <c r="AFK28" s="53">
        <v>1.0369999999999999</v>
      </c>
      <c r="AFL28" s="53">
        <v>1.0369999999999999</v>
      </c>
      <c r="AFM28" s="53">
        <v>0.95099999999999996</v>
      </c>
      <c r="AFN28" s="53"/>
      <c r="AFO28" s="53">
        <v>1.03</v>
      </c>
      <c r="AFP28" s="53">
        <v>1.03</v>
      </c>
      <c r="AFQ28" s="27">
        <v>1.03</v>
      </c>
      <c r="AFR28" s="27"/>
      <c r="AFS28" s="27"/>
      <c r="AFT28" s="27">
        <v>1.03</v>
      </c>
      <c r="AFU28" s="53">
        <v>1.03</v>
      </c>
      <c r="AFV28" s="53">
        <v>1.03</v>
      </c>
      <c r="AFW28" s="27">
        <v>0.95099999999999996</v>
      </c>
      <c r="AFX28" s="53"/>
      <c r="AFY28" s="27">
        <v>1.044</v>
      </c>
      <c r="AFZ28" s="53">
        <v>1.0449999999999999</v>
      </c>
      <c r="AGA28" s="27"/>
      <c r="AGB28" s="53"/>
      <c r="AGC28" s="53">
        <v>1.034</v>
      </c>
      <c r="AGD28" s="53">
        <v>1.0449999999999999</v>
      </c>
      <c r="AGE28" s="53"/>
      <c r="AGF28" s="27">
        <v>1.042</v>
      </c>
      <c r="AGG28" s="53">
        <v>0.95099999999999996</v>
      </c>
      <c r="AGH28" s="53">
        <v>1.0409999999999999</v>
      </c>
      <c r="AGI28" s="53">
        <v>1.038</v>
      </c>
      <c r="AGJ28" s="53">
        <v>1.04</v>
      </c>
      <c r="AGK28" s="913"/>
      <c r="AGL28" s="53"/>
      <c r="AGM28" s="53"/>
      <c r="AGN28" s="53">
        <v>1.046</v>
      </c>
      <c r="AGO28" s="53">
        <v>1.036</v>
      </c>
      <c r="AGP28" s="53">
        <v>1.0409999999999999</v>
      </c>
      <c r="AGQ28" s="53">
        <v>1.04</v>
      </c>
      <c r="AGR28" s="53">
        <v>1.0369999999999999</v>
      </c>
      <c r="AGS28" s="53">
        <v>0.95099999999999996</v>
      </c>
      <c r="AGT28" s="27">
        <v>1.0409999999999999</v>
      </c>
      <c r="AGU28" s="27">
        <v>1.0409999999999999</v>
      </c>
      <c r="AGV28" s="27">
        <v>1.028</v>
      </c>
      <c r="AGW28" s="27">
        <v>1.0409999999999999</v>
      </c>
      <c r="AGX28" s="27"/>
      <c r="AGY28" s="27"/>
      <c r="AGZ28" s="27"/>
      <c r="AHA28" s="27"/>
      <c r="AHB28" s="27"/>
      <c r="AHC28" s="27">
        <v>0.95099999999999996</v>
      </c>
      <c r="AHD28" s="27"/>
      <c r="AHE28" s="27"/>
      <c r="AHF28" s="53"/>
      <c r="AHG28" s="27"/>
      <c r="AHH28" s="27"/>
      <c r="AHI28" s="27"/>
      <c r="AHJ28" s="27"/>
      <c r="AHK28" s="27"/>
      <c r="AHL28" s="221">
        <v>1.1499999999999999</v>
      </c>
      <c r="AHM28" s="973"/>
      <c r="AHN28" s="221"/>
      <c r="AHO28" s="53">
        <v>0.95099999999999996</v>
      </c>
      <c r="AHP28" s="53"/>
      <c r="AHQ28" s="53"/>
      <c r="AHR28" s="53"/>
      <c r="AHS28" s="53"/>
      <c r="AHT28" s="53"/>
      <c r="AHU28" s="53"/>
      <c r="AHV28" s="53"/>
      <c r="AHW28" s="53"/>
      <c r="AHX28" s="53"/>
      <c r="AHY28" s="53">
        <v>0.95099999999999996</v>
      </c>
      <c r="AHZ28" s="53"/>
      <c r="AIA28" s="53"/>
      <c r="AIB28" s="53"/>
      <c r="AIC28" s="53"/>
      <c r="AID28" s="53"/>
      <c r="AIE28" s="53"/>
      <c r="AIF28" s="53"/>
      <c r="AIG28" s="910">
        <v>1.1499999999999999</v>
      </c>
      <c r="AIH28" s="910"/>
      <c r="AII28" s="910"/>
      <c r="AIJ28" s="910"/>
      <c r="AIK28" s="53">
        <v>0.95099999999999996</v>
      </c>
      <c r="AIL28" s="390"/>
      <c r="AIM28" s="390"/>
      <c r="AIN28" s="390"/>
      <c r="AIO28" s="390"/>
      <c r="AIP28" s="390"/>
      <c r="AIQ28" s="390"/>
      <c r="AIR28" s="910">
        <v>1.57</v>
      </c>
      <c r="AIS28" s="27"/>
      <c r="AIT28" s="896">
        <v>1.1599999999999999</v>
      </c>
      <c r="AIU28" s="896"/>
      <c r="AIV28" s="910">
        <v>1.1399999999999999</v>
      </c>
      <c r="AIW28" s="53">
        <v>1.1599999999999999</v>
      </c>
      <c r="AIX28" s="1047">
        <v>1.1399999999999999</v>
      </c>
      <c r="AIY28" s="53">
        <v>0.95099999999999996</v>
      </c>
      <c r="AIZ28" s="910"/>
      <c r="AJA28" s="984"/>
      <c r="AJB28" s="27"/>
      <c r="AJC28" s="27"/>
      <c r="AJD28" s="984">
        <v>1.1399999999999999</v>
      </c>
      <c r="AJE28" s="27"/>
      <c r="AJF28" s="53"/>
      <c r="AJG28" s="53"/>
      <c r="AJH28" s="53"/>
      <c r="AJI28" s="53"/>
      <c r="AJJ28" s="1047">
        <v>1.1299999999999999</v>
      </c>
      <c r="AJK28" s="53"/>
      <c r="AJL28" s="53"/>
      <c r="AJM28" s="53"/>
      <c r="AJN28" s="27"/>
      <c r="AJO28" s="1047">
        <v>1.1399999999999999</v>
      </c>
      <c r="AJP28" s="1190"/>
      <c r="AJQ28" s="1190"/>
      <c r="AJR28" s="53"/>
      <c r="AJS28" s="53"/>
      <c r="AJT28" s="53"/>
      <c r="AJU28" s="53"/>
      <c r="AJV28" s="53"/>
      <c r="AJW28" s="53"/>
      <c r="AJX28" s="53"/>
      <c r="AJY28" s="1038">
        <v>1.18</v>
      </c>
      <c r="AJZ28" s="53"/>
      <c r="AKA28" s="53"/>
      <c r="AKB28" s="1047">
        <v>1.2</v>
      </c>
      <c r="AKC28" s="53">
        <v>1.1599999999999999</v>
      </c>
      <c r="AKD28" s="1047">
        <v>1.1399999999999999</v>
      </c>
      <c r="AKE28" s="53">
        <v>0.95099999999999996</v>
      </c>
      <c r="AKF28" s="53"/>
      <c r="AKG28" s="53"/>
      <c r="AKH28" s="53"/>
      <c r="AKI28" s="53">
        <v>1.1599999999999999</v>
      </c>
      <c r="AKJ28" s="1047">
        <v>1.1399999999999999</v>
      </c>
      <c r="AKK28" s="53">
        <v>0.95099999999999996</v>
      </c>
      <c r="AKL28" s="53"/>
      <c r="AKM28" s="53"/>
      <c r="AKN28" s="1047">
        <v>1.23</v>
      </c>
      <c r="AKO28" s="53"/>
      <c r="AKP28" s="53"/>
      <c r="AKQ28" s="53"/>
      <c r="AKR28" s="53"/>
      <c r="AKS28" s="53"/>
      <c r="AKT28" s="1037">
        <v>1.17</v>
      </c>
      <c r="AKU28" s="1037"/>
      <c r="AKV28" s="1037"/>
      <c r="AKW28" s="1037"/>
      <c r="AKX28" s="53"/>
      <c r="AKY28" s="53"/>
      <c r="AKZ28" s="53"/>
      <c r="ALA28" s="53"/>
      <c r="ALB28" s="53"/>
      <c r="ALC28" s="53">
        <v>1.1599999999999999</v>
      </c>
      <c r="ALD28" s="1047">
        <v>1.1399999999999999</v>
      </c>
      <c r="ALE28" s="53">
        <v>0.95099999999999996</v>
      </c>
      <c r="ALF28" s="53"/>
      <c r="ALG28" s="53"/>
      <c r="ALH28" s="53"/>
      <c r="ALI28" s="53"/>
      <c r="ALJ28" s="1047">
        <v>1.1399999999999999</v>
      </c>
      <c r="ALK28" s="53">
        <v>0.95099999999999996</v>
      </c>
      <c r="ALL28" s="53">
        <v>1.002</v>
      </c>
      <c r="ALM28" s="53">
        <v>1.0089999999999999</v>
      </c>
      <c r="ALN28" s="53">
        <v>1.0109999999999999</v>
      </c>
      <c r="ALO28" s="53">
        <v>1.018</v>
      </c>
      <c r="ALP28" s="53">
        <v>1.0109999999999999</v>
      </c>
      <c r="ALQ28" s="1047">
        <v>1.1399999999999999</v>
      </c>
      <c r="ALR28" s="53">
        <v>0.95099999999999996</v>
      </c>
      <c r="ALS28" s="53">
        <v>1.016</v>
      </c>
      <c r="ALT28" s="53">
        <v>1.012</v>
      </c>
      <c r="ALU28" s="53">
        <v>1.0109999999999999</v>
      </c>
      <c r="ALV28" s="53">
        <v>1.0089999999999999</v>
      </c>
      <c r="ALW28" s="1047">
        <v>1.1399999999999999</v>
      </c>
      <c r="ALX28" s="53">
        <v>0.95099999999999996</v>
      </c>
      <c r="ALY28" s="53">
        <v>1.0089999999999999</v>
      </c>
      <c r="ALZ28" s="1047">
        <v>1.1399999999999999</v>
      </c>
      <c r="AMA28" s="53">
        <v>0.95099999999999996</v>
      </c>
      <c r="AMB28" s="53"/>
      <c r="AMC28" s="53"/>
      <c r="AMD28" s="53"/>
      <c r="AME28" s="1047">
        <v>1.1399999999999999</v>
      </c>
      <c r="AMF28" s="53">
        <v>0.95099999999999996</v>
      </c>
      <c r="AMG28" s="53"/>
      <c r="AMH28" s="27"/>
      <c r="AMI28" s="896">
        <v>1.08</v>
      </c>
      <c r="AMJ28" s="896">
        <v>1.06</v>
      </c>
      <c r="AMK28" s="1047">
        <v>1.1399999999999999</v>
      </c>
      <c r="AML28" s="53">
        <v>0.95099999999999996</v>
      </c>
      <c r="AMM28" s="53">
        <v>1.6719999999999999</v>
      </c>
      <c r="AMN28" s="53">
        <v>1.6839999999999999</v>
      </c>
      <c r="AMO28" s="53">
        <v>1.01</v>
      </c>
      <c r="AMP28" s="53">
        <v>1.0109999999999999</v>
      </c>
      <c r="AMQ28" s="1047">
        <v>1.1399999999999999</v>
      </c>
      <c r="AMR28" s="53">
        <v>0.95099999999999996</v>
      </c>
      <c r="AMS28" s="53">
        <v>1.119</v>
      </c>
      <c r="AMT28" s="1047">
        <v>1.1399999999999999</v>
      </c>
      <c r="AMU28" s="53">
        <v>0.95099999999999996</v>
      </c>
      <c r="AMV28" s="53">
        <v>1.153</v>
      </c>
      <c r="AMW28" s="53">
        <v>1.85</v>
      </c>
      <c r="AMX28" s="53">
        <v>1.3740000000000001</v>
      </c>
      <c r="AMY28" s="53">
        <v>1.732</v>
      </c>
      <c r="AMZ28" s="53">
        <v>1.7</v>
      </c>
      <c r="ANA28" s="53">
        <v>1.7210000000000001</v>
      </c>
      <c r="ANB28" s="1223">
        <f t="shared" si="27"/>
        <v>0.80967402733964267</v>
      </c>
      <c r="ANC28" s="74">
        <v>1.17</v>
      </c>
      <c r="AND28" s="64">
        <v>1.02</v>
      </c>
      <c r="ANE28" s="913">
        <v>1.022</v>
      </c>
      <c r="ANF28" s="913"/>
      <c r="ANG28" s="913">
        <v>1.0269999999999999</v>
      </c>
      <c r="ANH28" s="913">
        <v>1.0449999999999999</v>
      </c>
      <c r="ANI28" s="913">
        <v>1.046</v>
      </c>
      <c r="ANJ28" s="913">
        <v>1.046</v>
      </c>
      <c r="ANK28" s="204">
        <v>1.02</v>
      </c>
      <c r="ANL28" s="204">
        <v>0.52600000000000002</v>
      </c>
      <c r="ANM28" s="204">
        <v>0.52600000000000002</v>
      </c>
      <c r="ANN28" s="913">
        <v>1.036</v>
      </c>
      <c r="ANO28" s="53"/>
      <c r="ANP28" s="53">
        <v>1.044</v>
      </c>
      <c r="ANQ28" s="53">
        <v>1.036</v>
      </c>
      <c r="ANR28" s="53">
        <v>1.0429999999999999</v>
      </c>
      <c r="ANS28" s="53">
        <v>1.0409999999999999</v>
      </c>
      <c r="ANT28" s="53">
        <v>1.0409999999999999</v>
      </c>
      <c r="ANU28" s="53">
        <v>1.0389999999999999</v>
      </c>
      <c r="ANV28" s="53">
        <v>1.0389999999999999</v>
      </c>
      <c r="ANW28" s="53">
        <v>1.046</v>
      </c>
      <c r="ANX28" s="53"/>
      <c r="ANY28" s="53">
        <v>1.02</v>
      </c>
      <c r="ANZ28" s="53">
        <v>1.0329999999999999</v>
      </c>
      <c r="AOA28" s="53">
        <v>1.0329999999999999</v>
      </c>
      <c r="AOB28" s="53">
        <v>1.034</v>
      </c>
      <c r="AOC28" s="53"/>
      <c r="AOD28" s="53"/>
      <c r="AOE28" s="53">
        <v>1.02</v>
      </c>
      <c r="AOF28" s="53"/>
      <c r="AOG28" s="53">
        <v>1.0509999999999999</v>
      </c>
      <c r="AOH28" s="53">
        <v>1.02</v>
      </c>
      <c r="AOI28" s="53">
        <v>1.042</v>
      </c>
      <c r="AOJ28" s="53">
        <v>1.04</v>
      </c>
      <c r="AOK28" s="53">
        <v>1.0009999999999999</v>
      </c>
      <c r="AOL28" s="53"/>
      <c r="AOM28" s="53">
        <v>1.042</v>
      </c>
      <c r="AON28" s="53">
        <v>1.0449999999999999</v>
      </c>
      <c r="AOO28" s="53"/>
      <c r="AOP28" s="53">
        <v>1.038</v>
      </c>
      <c r="AOQ28" s="53">
        <v>1.02</v>
      </c>
      <c r="AOR28" s="53">
        <v>1.04</v>
      </c>
      <c r="AOS28" s="53">
        <v>1.0449999999999999</v>
      </c>
      <c r="AOT28" s="191"/>
      <c r="AOU28" s="27">
        <v>1.0449999999999999</v>
      </c>
      <c r="AOV28" s="27">
        <v>1.044</v>
      </c>
      <c r="AOW28" s="27">
        <v>1.0449999999999999</v>
      </c>
      <c r="AOX28" s="27">
        <v>1.0389999999999999</v>
      </c>
      <c r="AOY28" s="27">
        <v>1.0469999999999999</v>
      </c>
      <c r="AOZ28" s="27">
        <v>1.02</v>
      </c>
      <c r="APA28" s="53">
        <v>1.042</v>
      </c>
      <c r="APB28" s="27">
        <v>1.046</v>
      </c>
      <c r="APC28" s="53">
        <v>1.042</v>
      </c>
      <c r="APD28" s="27">
        <v>1.038</v>
      </c>
      <c r="APE28" s="53">
        <f>VLOOKUP(I28,[7]consolidated!$B$1:$C$29,2,FALSE)/1000</f>
        <v>1.0429999999999999</v>
      </c>
      <c r="APF28" s="27">
        <v>1.0429999999999999</v>
      </c>
      <c r="APG28" s="27">
        <v>1.0369999999999999</v>
      </c>
      <c r="APH28" s="27">
        <v>1.042</v>
      </c>
      <c r="API28" s="973">
        <v>1.02</v>
      </c>
      <c r="APJ28" s="27">
        <v>1.042</v>
      </c>
      <c r="APK28" s="27">
        <v>1.04</v>
      </c>
      <c r="APL28" s="27">
        <v>1.048</v>
      </c>
      <c r="APM28" s="27">
        <v>1.048</v>
      </c>
      <c r="APN28" s="27">
        <v>1.0469999999999999</v>
      </c>
      <c r="APO28" s="27">
        <v>1.0409999999999999</v>
      </c>
      <c r="APP28" s="27">
        <v>1.046</v>
      </c>
      <c r="APQ28" s="27">
        <v>1.046</v>
      </c>
      <c r="APR28" s="53">
        <v>1.048</v>
      </c>
      <c r="APS28" s="913"/>
      <c r="APT28" s="53">
        <v>1.038</v>
      </c>
      <c r="APU28" s="53">
        <v>1.02</v>
      </c>
      <c r="APV28" s="53">
        <v>1.0409999999999999</v>
      </c>
      <c r="APW28" s="53">
        <v>1.0449999999999999</v>
      </c>
      <c r="APX28" s="53">
        <v>1.046</v>
      </c>
      <c r="APY28" s="53">
        <v>1.04</v>
      </c>
      <c r="APZ28" s="53"/>
      <c r="AQA28" s="53"/>
      <c r="AQB28" s="191">
        <v>1.1599999999999999</v>
      </c>
      <c r="AQC28" s="53"/>
      <c r="AQD28" s="53"/>
      <c r="AQE28" s="53"/>
      <c r="AQF28" s="53">
        <v>1.02</v>
      </c>
      <c r="AQG28" s="27"/>
      <c r="AQH28" s="53"/>
      <c r="AQI28" s="53"/>
      <c r="AQJ28" s="27"/>
      <c r="AQK28" s="27"/>
      <c r="AQL28" s="221">
        <v>1.1599999999999999</v>
      </c>
      <c r="AQM28" s="27"/>
      <c r="AQN28" s="27"/>
      <c r="AQO28" s="27"/>
      <c r="AQP28" s="53">
        <v>1.02</v>
      </c>
      <c r="AQQ28" s="53"/>
      <c r="AQR28" s="53"/>
      <c r="AQS28" s="53"/>
      <c r="AQT28" s="53"/>
      <c r="AQU28" s="53"/>
      <c r="AQV28" s="53"/>
      <c r="AQW28" s="53"/>
      <c r="AQX28" s="53"/>
      <c r="AQY28" s="53"/>
      <c r="AQZ28" s="53"/>
      <c r="ARA28" s="53">
        <v>1.02</v>
      </c>
      <c r="ARB28" s="53"/>
      <c r="ARC28" s="53"/>
      <c r="ARD28" s="53"/>
      <c r="ARE28" s="53"/>
      <c r="ARF28" s="53"/>
      <c r="ARG28" s="53"/>
      <c r="ARH28" s="53"/>
      <c r="ARI28" s="53"/>
      <c r="ARJ28" s="53"/>
      <c r="ARK28" s="53"/>
      <c r="ARL28" s="53"/>
      <c r="ARM28" s="896">
        <v>1.23</v>
      </c>
      <c r="ARN28" s="53"/>
      <c r="ARO28" s="53">
        <v>1.02</v>
      </c>
      <c r="ARP28" s="896">
        <v>1.26</v>
      </c>
      <c r="ARQ28" s="896"/>
      <c r="ARR28" s="896"/>
      <c r="ARS28" s="896">
        <v>1.2</v>
      </c>
      <c r="ART28" s="896"/>
      <c r="ARU28" s="896"/>
      <c r="ARV28" s="896"/>
      <c r="ARW28" s="896">
        <v>1.1399999999999999</v>
      </c>
      <c r="ARX28" s="896">
        <v>1.1599999999999999</v>
      </c>
      <c r="ARY28" s="896"/>
      <c r="ARZ28" s="896"/>
      <c r="ASA28" s="390">
        <v>1.17</v>
      </c>
      <c r="ASB28" s="1047">
        <v>1.1200000000000001</v>
      </c>
      <c r="ASC28" s="53">
        <v>1.02</v>
      </c>
      <c r="ASD28" s="896"/>
      <c r="ASE28" s="53"/>
      <c r="ASF28" s="27"/>
      <c r="ASG28" s="984">
        <v>1.1100000000000001</v>
      </c>
      <c r="ASH28" s="53"/>
      <c r="ASI28" s="49"/>
      <c r="ASJ28" s="994">
        <v>1.1299999999999999</v>
      </c>
      <c r="ASK28" s="49"/>
      <c r="ASL28" s="49"/>
      <c r="ASM28" s="53"/>
      <c r="ASN28" s="53"/>
      <c r="ASO28" s="53"/>
      <c r="ASP28" s="1038">
        <v>1.1200000000000001</v>
      </c>
      <c r="ASQ28" s="1047"/>
      <c r="ASR28" s="1047"/>
      <c r="ASS28" s="1038">
        <v>1.1200000000000001</v>
      </c>
      <c r="AST28" s="53"/>
      <c r="ASU28" s="53"/>
      <c r="ASV28" s="53"/>
      <c r="ASW28" s="27"/>
      <c r="ASX28" s="1047">
        <v>1.1200000000000001</v>
      </c>
      <c r="ASY28" s="1190"/>
      <c r="ASZ28" s="1190"/>
      <c r="ATA28" s="53"/>
      <c r="ATB28" s="53"/>
      <c r="ATC28" s="390">
        <v>1.17</v>
      </c>
      <c r="ATD28" s="1047">
        <v>1.1200000000000001</v>
      </c>
      <c r="ATE28" s="53">
        <v>1.02</v>
      </c>
      <c r="ATF28" s="1047">
        <v>1.1299999999999999</v>
      </c>
      <c r="ATG28" s="1047"/>
      <c r="ATH28" s="53"/>
      <c r="ATI28" s="390">
        <v>1.17</v>
      </c>
      <c r="ATJ28" s="1047">
        <v>1.1200000000000001</v>
      </c>
      <c r="ATK28" s="53">
        <v>1.02</v>
      </c>
      <c r="ATL28" s="53"/>
      <c r="ATM28" s="1047">
        <v>1.21</v>
      </c>
      <c r="ATN28" s="53"/>
      <c r="ATO28" s="53"/>
      <c r="ATP28" s="1038">
        <v>1.21</v>
      </c>
      <c r="ATQ28" s="53"/>
      <c r="ATR28" s="53"/>
      <c r="ATS28" s="53"/>
      <c r="ATT28" s="53"/>
      <c r="ATU28" s="1037">
        <v>1.1299999999999999</v>
      </c>
      <c r="ATV28" s="1037"/>
      <c r="ATW28" s="1037"/>
      <c r="ATX28" s="1037"/>
      <c r="ATY28" s="1037"/>
      <c r="ATZ28" s="1037"/>
      <c r="AUA28" s="1037"/>
      <c r="AUB28" s="53"/>
      <c r="AUC28" s="53"/>
      <c r="AUD28" s="390">
        <v>1.17</v>
      </c>
      <c r="AUE28" s="1047">
        <v>1.1200000000000001</v>
      </c>
      <c r="AUF28" s="53">
        <v>1.02</v>
      </c>
      <c r="AUG28" s="53"/>
      <c r="AUH28" s="53"/>
      <c r="AUI28" s="53"/>
      <c r="AUJ28" s="53"/>
      <c r="AUK28" s="53"/>
      <c r="AUL28" s="1047">
        <v>1.1200000000000001</v>
      </c>
      <c r="AUM28" s="53">
        <v>1.02</v>
      </c>
      <c r="AUN28" s="53">
        <v>1.0029999999999999</v>
      </c>
      <c r="AUO28" s="53">
        <v>1.014</v>
      </c>
      <c r="AUP28" s="53">
        <v>1.0109999999999999</v>
      </c>
      <c r="AUQ28" s="53">
        <v>1.0189999999999999</v>
      </c>
      <c r="AUR28" s="53">
        <v>1.022</v>
      </c>
      <c r="AUS28" s="1047">
        <v>1.1200000000000001</v>
      </c>
      <c r="AUT28" s="53">
        <v>1.02</v>
      </c>
      <c r="AUU28" s="53">
        <v>1.016</v>
      </c>
      <c r="AUV28" s="53">
        <v>1.016</v>
      </c>
      <c r="AUW28" s="53">
        <v>1.0129999999999999</v>
      </c>
      <c r="AUX28" s="1047"/>
      <c r="AUY28" s="53">
        <v>1.016</v>
      </c>
      <c r="AUZ28" s="1047">
        <v>1.1200000000000001</v>
      </c>
      <c r="AVA28" s="53">
        <v>1.02</v>
      </c>
      <c r="AVB28" s="53"/>
      <c r="AVC28" s="1047">
        <v>1.04</v>
      </c>
      <c r="AVD28" s="1047">
        <v>1.1200000000000001</v>
      </c>
      <c r="AVE28" s="53">
        <v>1.02</v>
      </c>
      <c r="AVF28" s="53">
        <v>1.0109999999999999</v>
      </c>
      <c r="AVG28" s="53">
        <v>1.0529999999999999</v>
      </c>
      <c r="AVH28" s="53"/>
      <c r="AVI28" s="1047">
        <v>1.1200000000000001</v>
      </c>
      <c r="AVJ28" s="53">
        <v>1.02</v>
      </c>
      <c r="AVK28" s="53"/>
      <c r="AVL28" s="53"/>
      <c r="AVM28" s="53"/>
      <c r="AVN28" s="1047">
        <v>1.1200000000000001</v>
      </c>
      <c r="AVO28" s="53">
        <v>1.02</v>
      </c>
      <c r="AVP28" s="53">
        <v>1.639</v>
      </c>
      <c r="AVQ28" s="53">
        <v>1.056</v>
      </c>
      <c r="AVR28" s="1047">
        <v>1.018</v>
      </c>
      <c r="AVS28" s="1047">
        <v>1.0089999999999999</v>
      </c>
      <c r="AVT28" s="1047">
        <v>1.1200000000000001</v>
      </c>
      <c r="AVU28" s="53">
        <v>1.02</v>
      </c>
      <c r="AVV28" s="53">
        <v>1.0760000000000001</v>
      </c>
      <c r="AVW28" s="1047">
        <v>1.1200000000000001</v>
      </c>
      <c r="AVX28" s="53">
        <v>1.02</v>
      </c>
      <c r="AVY28" s="53">
        <v>1.603</v>
      </c>
      <c r="AVZ28" s="53">
        <v>1.804</v>
      </c>
      <c r="AWA28" s="53">
        <v>1.7110000000000001</v>
      </c>
      <c r="AWB28" s="53">
        <v>1.742</v>
      </c>
      <c r="AWC28" s="53">
        <v>1.7330000000000001</v>
      </c>
      <c r="AWD28" s="53">
        <v>1.732</v>
      </c>
      <c r="AWE28" s="1223">
        <f t="shared" si="28"/>
        <v>0.69803921568627447</v>
      </c>
      <c r="AWF28" s="53">
        <v>1.1299999999999999</v>
      </c>
      <c r="AWG28" s="913">
        <v>0.83699999999999997</v>
      </c>
      <c r="AWH28" s="913">
        <v>0.84499999999999997</v>
      </c>
      <c r="AWI28" s="913">
        <v>0.85899999999999999</v>
      </c>
      <c r="AWJ28" s="913">
        <v>0.84299999999999997</v>
      </c>
      <c r="AWK28" s="913">
        <v>0.85499999999999998</v>
      </c>
      <c r="AWL28" s="913">
        <v>0.85</v>
      </c>
      <c r="AWM28" s="913">
        <v>0.83699999999999997</v>
      </c>
      <c r="AWN28" s="913">
        <v>0.46600000000000003</v>
      </c>
      <c r="AWO28" s="913">
        <v>0.47899999999999998</v>
      </c>
      <c r="AWP28" s="53">
        <v>0.85699999999999998</v>
      </c>
      <c r="AWQ28" s="53"/>
      <c r="AWR28" s="53">
        <v>0.84899999999999998</v>
      </c>
      <c r="AWS28" s="53">
        <v>0.84099999999999997</v>
      </c>
      <c r="AWT28" s="913">
        <v>0.86</v>
      </c>
      <c r="AWU28" s="53">
        <v>0.84099999999999997</v>
      </c>
      <c r="AWV28" s="53">
        <v>0.85599999999999998</v>
      </c>
      <c r="AWW28" s="53">
        <v>0.84199999999999997</v>
      </c>
      <c r="AWX28" s="53">
        <v>0.84299999999999997</v>
      </c>
      <c r="AWY28" s="53"/>
      <c r="AWZ28" s="53">
        <v>0.83699999999999997</v>
      </c>
      <c r="AXA28" s="53">
        <v>0.85399999999999998</v>
      </c>
      <c r="AXB28" s="53"/>
      <c r="AXC28" s="53">
        <v>0.84799999999999998</v>
      </c>
      <c r="AXD28" s="191"/>
      <c r="AXE28" s="53">
        <v>0.85199999999999998</v>
      </c>
      <c r="AXF28" s="53"/>
      <c r="AXG28" s="53"/>
      <c r="AXH28" s="53"/>
      <c r="AXI28" s="53">
        <v>0.83699999999999997</v>
      </c>
      <c r="AXJ28" s="53"/>
      <c r="AXK28" s="53">
        <v>0.84799999999999998</v>
      </c>
      <c r="AXL28" s="53">
        <v>0.871</v>
      </c>
      <c r="AXM28" s="53">
        <v>0.85099999999999998</v>
      </c>
      <c r="AXN28" s="53">
        <v>0.84899999999999998</v>
      </c>
      <c r="AXO28" s="53">
        <v>0.84899999999999998</v>
      </c>
      <c r="AXP28" s="53">
        <v>0.85199999999999998</v>
      </c>
      <c r="AXQ28" s="53">
        <v>0.85399999999999998</v>
      </c>
      <c r="AXR28" s="53">
        <v>0.83699999999999997</v>
      </c>
      <c r="AXS28" s="191"/>
      <c r="AXT28" s="53">
        <v>0.85</v>
      </c>
      <c r="AXU28" s="53">
        <v>0.85099999999999998</v>
      </c>
      <c r="AXV28" s="27">
        <v>0.85399999999999998</v>
      </c>
      <c r="AXW28" s="27">
        <v>0.85</v>
      </c>
      <c r="AXX28" s="53">
        <v>0.85199999999999998</v>
      </c>
      <c r="AXY28" s="53">
        <v>0.85299999999999998</v>
      </c>
      <c r="AXZ28" s="53">
        <v>0.85499999999999998</v>
      </c>
      <c r="AYA28" s="53">
        <v>0.77700000000000002</v>
      </c>
      <c r="AYB28" s="53">
        <f t="shared" si="30"/>
        <v>0.77700000000000002</v>
      </c>
      <c r="AYC28" s="27">
        <v>0.85</v>
      </c>
      <c r="AYD28" s="53">
        <v>0.85399999999999998</v>
      </c>
      <c r="AYE28" s="53">
        <v>0.78</v>
      </c>
      <c r="AYF28" s="27">
        <v>0.77800000000000002</v>
      </c>
      <c r="AYG28" s="27">
        <v>0.78600000000000003</v>
      </c>
      <c r="AYH28" s="27">
        <v>0.78</v>
      </c>
      <c r="AYI28" s="27">
        <v>0.78400000000000003</v>
      </c>
      <c r="AYJ28" s="27">
        <v>0.77900000000000003</v>
      </c>
      <c r="AYK28" s="27">
        <v>0.77700000000000002</v>
      </c>
      <c r="AYL28" s="27">
        <v>0.78600000000000003</v>
      </c>
      <c r="AYM28" s="27">
        <v>0.79100000000000004</v>
      </c>
      <c r="AYN28" s="27">
        <v>0.78300000000000003</v>
      </c>
      <c r="AYO28" s="27">
        <v>0.79100000000000004</v>
      </c>
      <c r="AYP28" s="27"/>
      <c r="AYQ28" s="27">
        <v>0.78900000000000003</v>
      </c>
      <c r="AYR28" s="27">
        <v>0.78400000000000003</v>
      </c>
      <c r="AYS28" s="27">
        <v>0.78600000000000003</v>
      </c>
      <c r="AYT28" s="27">
        <v>0.78200000000000003</v>
      </c>
      <c r="AYU28" s="27">
        <v>0.78500000000000003</v>
      </c>
      <c r="AYV28" s="27">
        <v>0.77900000000000003</v>
      </c>
      <c r="AYW28" s="27">
        <v>0.77700000000000002</v>
      </c>
      <c r="AYX28" s="27">
        <v>0.77800000000000002</v>
      </c>
      <c r="AYY28" s="27"/>
      <c r="AYZ28" s="27">
        <v>0.78600000000000003</v>
      </c>
      <c r="AZA28" s="27">
        <v>0.78300000000000003</v>
      </c>
      <c r="AZB28" s="27">
        <v>0.78600000000000003</v>
      </c>
      <c r="AZC28" s="27"/>
      <c r="AZD28" s="27"/>
      <c r="AZE28" s="53"/>
      <c r="AZF28" s="53"/>
      <c r="AZG28" s="53"/>
      <c r="AZH28" s="53"/>
      <c r="AZI28" s="53">
        <v>0.77700000000000002</v>
      </c>
      <c r="AZJ28" s="27"/>
      <c r="AZK28" s="53"/>
      <c r="AZL28" s="53"/>
      <c r="AZM28" s="27"/>
      <c r="AZN28" s="27"/>
      <c r="AZO28" s="53"/>
      <c r="AZP28" s="27"/>
      <c r="AZQ28" s="27"/>
      <c r="AZR28" s="221">
        <v>1.1000000000000001</v>
      </c>
      <c r="AZS28" s="53">
        <v>0.77700000000000002</v>
      </c>
      <c r="AZT28" s="53"/>
      <c r="AZU28" s="53"/>
      <c r="AZV28" s="53"/>
      <c r="AZW28" s="53"/>
      <c r="AZX28" s="53"/>
      <c r="AZY28" s="53"/>
      <c r="AZZ28" s="53"/>
      <c r="BAA28" s="53"/>
      <c r="BAB28" s="875">
        <v>1.1000000000000001</v>
      </c>
      <c r="BAC28" s="875"/>
      <c r="BAD28" s="53">
        <v>0.77700000000000002</v>
      </c>
      <c r="BAE28" s="875"/>
      <c r="BAF28" s="875"/>
      <c r="BAG28" s="875"/>
      <c r="BAH28" s="53"/>
      <c r="BAI28" s="53"/>
      <c r="BAJ28" s="896">
        <v>1.08</v>
      </c>
      <c r="BAK28" s="896"/>
      <c r="BAL28" s="896">
        <v>1.07</v>
      </c>
      <c r="BAM28" s="896"/>
      <c r="BAN28" s="896"/>
      <c r="BAO28" s="896"/>
      <c r="BAP28" s="53">
        <v>0.77700000000000002</v>
      </c>
      <c r="BAQ28" s="896">
        <v>1.1200000000000001</v>
      </c>
      <c r="BAR28" s="896"/>
      <c r="BAS28" s="896"/>
      <c r="BAT28" s="896"/>
      <c r="BAU28" s="896"/>
      <c r="BAV28" s="896">
        <v>1.17</v>
      </c>
      <c r="BAW28" s="53"/>
      <c r="BAX28" s="53"/>
      <c r="BAY28" s="896">
        <v>1.1499999999999999</v>
      </c>
      <c r="BAZ28" s="896"/>
      <c r="BBA28" s="896"/>
      <c r="BBB28" s="53">
        <v>1.1299999999999999</v>
      </c>
      <c r="BBC28" s="1047">
        <v>0.92</v>
      </c>
      <c r="BBD28" s="53">
        <v>0.77700000000000002</v>
      </c>
      <c r="BBE28" s="896"/>
      <c r="BBF28" s="53"/>
      <c r="BBG28" s="27"/>
      <c r="BBH28" s="27"/>
      <c r="BBI28" s="53"/>
      <c r="BBJ28" s="1047">
        <v>0.92</v>
      </c>
      <c r="BBK28" s="49"/>
      <c r="BBL28" s="994">
        <v>0.93</v>
      </c>
      <c r="BBM28" s="49"/>
      <c r="BBN28" s="49"/>
      <c r="BBO28" s="53"/>
      <c r="BBP28" s="53"/>
      <c r="BBQ28" s="53"/>
      <c r="BBR28" s="53"/>
      <c r="BBS28" s="1047"/>
      <c r="BBT28" s="1047"/>
      <c r="BBU28" s="1038">
        <v>0.91</v>
      </c>
      <c r="BBV28" s="53"/>
      <c r="BBW28" s="53"/>
      <c r="BBX28" s="53"/>
      <c r="BBY28" s="53"/>
      <c r="BBZ28" s="1047">
        <v>0.93</v>
      </c>
      <c r="BCA28" s="53"/>
      <c r="BCB28" s="53"/>
      <c r="BCC28" s="53"/>
      <c r="BCD28" s="53"/>
      <c r="BCE28" s="53"/>
      <c r="BCF28" s="53">
        <v>1.1299999999999999</v>
      </c>
      <c r="BCG28" s="1047">
        <v>0.92</v>
      </c>
      <c r="BCH28" s="53">
        <v>0.77700000000000002</v>
      </c>
      <c r="BCI28" s="53"/>
      <c r="BCJ28" s="53"/>
      <c r="BCK28" s="1047">
        <v>0.99</v>
      </c>
      <c r="BCL28" s="53">
        <v>1.1299999999999999</v>
      </c>
      <c r="BCM28" s="1047">
        <v>0.92</v>
      </c>
      <c r="BCN28" s="53">
        <v>0.77700000000000002</v>
      </c>
      <c r="BCO28" s="1047"/>
      <c r="BCP28" s="1047"/>
      <c r="BCQ28" s="1037">
        <v>0.99</v>
      </c>
      <c r="BCR28" s="53"/>
      <c r="BCS28" s="1037">
        <v>0.99</v>
      </c>
      <c r="BCT28" s="53"/>
      <c r="BCU28" s="53"/>
      <c r="BCV28" s="53"/>
      <c r="BCW28" s="53"/>
      <c r="BCX28" s="53"/>
      <c r="BCY28" s="1047">
        <v>0.9</v>
      </c>
      <c r="BCZ28" s="1047"/>
      <c r="BDA28" s="1047"/>
      <c r="BDB28" s="1047"/>
      <c r="BDC28" s="53">
        <v>1.155</v>
      </c>
      <c r="BDD28" s="53"/>
      <c r="BDE28" s="53">
        <v>1.1299999999999999</v>
      </c>
      <c r="BDF28" s="1047">
        <v>0.92</v>
      </c>
      <c r="BDG28" s="53">
        <v>0.77700000000000002</v>
      </c>
      <c r="BDH28" s="53"/>
      <c r="BDI28" s="53"/>
      <c r="BDJ28" s="53"/>
      <c r="BDK28" s="53"/>
      <c r="BDL28" s="1047">
        <v>0.92900000000000005</v>
      </c>
      <c r="BDM28" s="1047">
        <v>0.92</v>
      </c>
      <c r="BDN28" s="53">
        <v>0.77700000000000002</v>
      </c>
      <c r="BDO28" s="53">
        <v>0.81499999999999995</v>
      </c>
      <c r="BDP28" s="53">
        <v>0.8</v>
      </c>
      <c r="BDQ28" s="53">
        <v>0.79900000000000004</v>
      </c>
      <c r="BDR28" s="53">
        <v>0.80900000000000005</v>
      </c>
      <c r="BDS28" s="53">
        <v>0.78800000000000003</v>
      </c>
      <c r="BDT28" s="1047">
        <v>0.92</v>
      </c>
      <c r="BDU28" s="53">
        <v>0.77700000000000002</v>
      </c>
      <c r="BDV28" s="53">
        <v>0.80500000000000005</v>
      </c>
      <c r="BDW28" s="53">
        <v>0.79800000000000004</v>
      </c>
      <c r="BDX28" s="53">
        <v>0.79200000000000004</v>
      </c>
      <c r="BDY28" s="53">
        <v>0.79200000000000004</v>
      </c>
      <c r="BDZ28" s="1047">
        <v>0.92</v>
      </c>
      <c r="BEA28" s="53">
        <v>0.77700000000000002</v>
      </c>
      <c r="BEB28" s="53"/>
      <c r="BEC28" s="1047">
        <v>0.92</v>
      </c>
      <c r="BED28" s="53">
        <v>0.77700000000000002</v>
      </c>
      <c r="BEE28" s="53"/>
      <c r="BEF28" s="53"/>
      <c r="BEG28" s="53"/>
      <c r="BEH28" s="1047">
        <v>0.92</v>
      </c>
      <c r="BEI28" s="53">
        <v>0.77700000000000002</v>
      </c>
      <c r="BEJ28" s="53"/>
      <c r="BEK28" s="53"/>
      <c r="BEL28" s="896">
        <v>0.82</v>
      </c>
      <c r="BEM28" s="896">
        <v>0.84</v>
      </c>
      <c r="BEN28" s="1047">
        <v>0.92</v>
      </c>
      <c r="BEO28" s="53">
        <v>0.77700000000000002</v>
      </c>
      <c r="BEP28" s="53">
        <v>0.81</v>
      </c>
      <c r="BEQ28" s="53">
        <v>1.2150000000000001</v>
      </c>
      <c r="BER28" s="1047">
        <v>0.80600000000000005</v>
      </c>
      <c r="BES28" s="53">
        <v>0.79200000000000004</v>
      </c>
      <c r="BET28" s="1047">
        <v>0.92</v>
      </c>
      <c r="BEU28" s="53">
        <v>0.77700000000000002</v>
      </c>
      <c r="BEV28" s="53">
        <v>0.79400000000000004</v>
      </c>
      <c r="BEW28" s="1047">
        <v>0.92</v>
      </c>
      <c r="BEX28" s="53">
        <v>0.77700000000000002</v>
      </c>
      <c r="BEY28" s="53">
        <v>1.26</v>
      </c>
      <c r="BEZ28" s="53">
        <v>1.319</v>
      </c>
      <c r="BFA28" s="53">
        <v>1.2390000000000001</v>
      </c>
      <c r="BFB28" s="53">
        <v>1.2849999999999999</v>
      </c>
      <c r="BFC28" s="53">
        <v>1.2609999999999999</v>
      </c>
      <c r="BFD28" s="53">
        <v>1.266</v>
      </c>
      <c r="BFE28" s="1047">
        <v>0.92</v>
      </c>
      <c r="BFF28" s="53">
        <v>0.77700000000000002</v>
      </c>
      <c r="BFG28" s="53">
        <v>1.399</v>
      </c>
      <c r="BFH28" s="1047">
        <v>0.92</v>
      </c>
      <c r="BFI28" s="53">
        <v>0.77700000000000002</v>
      </c>
      <c r="BFJ28" s="53">
        <v>1.3660000000000001</v>
      </c>
      <c r="BFK28" s="1047">
        <v>0.92</v>
      </c>
      <c r="BFL28" s="642">
        <v>0.79</v>
      </c>
      <c r="BFM28" s="53">
        <v>1.415</v>
      </c>
      <c r="BFN28" s="53">
        <v>1.42</v>
      </c>
      <c r="BFO28" s="910">
        <v>0.93</v>
      </c>
      <c r="BFP28" s="53">
        <v>1.405</v>
      </c>
      <c r="BFQ28" s="7">
        <f t="shared" si="1"/>
        <v>0.77848101265822778</v>
      </c>
      <c r="BFR28" s="1164">
        <v>0.93</v>
      </c>
      <c r="BFS28" s="71">
        <v>0.76</v>
      </c>
      <c r="BFT28" s="38">
        <v>0.18</v>
      </c>
      <c r="BFU28" s="38">
        <v>0</v>
      </c>
      <c r="BFV28" s="38">
        <v>0</v>
      </c>
      <c r="BFW28" s="38">
        <v>0</v>
      </c>
      <c r="BFX28" s="38">
        <v>0</v>
      </c>
      <c r="BFY28" s="38">
        <v>0</v>
      </c>
      <c r="BFZ28" s="38">
        <v>0.18</v>
      </c>
      <c r="BGA28" s="1042">
        <v>0</v>
      </c>
      <c r="BGB28" s="1042">
        <v>0</v>
      </c>
      <c r="BGC28" s="882">
        <v>0.85</v>
      </c>
      <c r="BGD28" s="74">
        <v>0</v>
      </c>
      <c r="BGE28" s="1042"/>
      <c r="BGF28" s="1042"/>
      <c r="BGG28" s="1042"/>
      <c r="BGH28" s="1042"/>
      <c r="BGI28" s="1042"/>
      <c r="BGJ28" s="1042"/>
      <c r="BGK28" s="1042"/>
      <c r="BGL28" s="897">
        <v>0.84</v>
      </c>
      <c r="BGM28" s="38">
        <v>0.18</v>
      </c>
      <c r="BGN28" s="1042"/>
      <c r="BGO28" s="897">
        <v>0.86</v>
      </c>
      <c r="BGP28" s="897"/>
      <c r="BGQ28" s="897"/>
      <c r="BGR28" s="897"/>
      <c r="BGS28" s="897"/>
      <c r="BGT28" s="1042"/>
      <c r="BGU28" s="897">
        <v>0.89</v>
      </c>
      <c r="BGV28" s="1042"/>
      <c r="BGW28" s="1042"/>
      <c r="BGX28" s="1042">
        <v>0</v>
      </c>
      <c r="BGY28" s="1020">
        <v>0.93</v>
      </c>
      <c r="BGZ28" s="1020">
        <v>0.76</v>
      </c>
      <c r="BHA28" s="38">
        <v>0.18</v>
      </c>
      <c r="BHB28" s="38"/>
      <c r="BHC28" s="1042"/>
      <c r="BHD28" s="897">
        <v>0.85</v>
      </c>
      <c r="BHE28" s="74"/>
      <c r="BHF28" s="1047">
        <v>0.88</v>
      </c>
      <c r="BHG28" s="53"/>
      <c r="BHH28" s="1047">
        <v>0.89</v>
      </c>
      <c r="BHI28" s="53"/>
      <c r="BHJ28" s="53"/>
      <c r="BHK28" s="53"/>
      <c r="BHL28" s="53"/>
      <c r="BHM28" s="53"/>
      <c r="BHN28" s="1047"/>
      <c r="BHO28" s="1047"/>
      <c r="BHP28" s="53"/>
      <c r="BHQ28" s="1037">
        <v>0.89</v>
      </c>
      <c r="BHR28" s="53"/>
      <c r="BHS28" s="53"/>
      <c r="BHT28" s="53"/>
      <c r="BHU28" s="53"/>
      <c r="BHV28" s="53"/>
      <c r="BHW28" s="1038">
        <v>0.89</v>
      </c>
      <c r="BHX28" s="53"/>
      <c r="BHY28" s="53"/>
      <c r="BHZ28" s="1038">
        <v>1.01</v>
      </c>
      <c r="BIA28" s="1020">
        <v>0.93</v>
      </c>
      <c r="BIB28" s="1020">
        <v>0.76</v>
      </c>
      <c r="BIC28" s="38">
        <v>0.18</v>
      </c>
      <c r="BID28" s="38"/>
      <c r="BIE28" s="38"/>
      <c r="BIF28" s="53"/>
      <c r="BIG28" s="1020">
        <v>0.93</v>
      </c>
      <c r="BIH28" s="1020">
        <v>0.76</v>
      </c>
      <c r="BII28" s="38">
        <v>0.18</v>
      </c>
      <c r="BIJ28" s="53"/>
      <c r="BIK28" s="53"/>
      <c r="BIL28" s="53"/>
      <c r="BIM28" s="53"/>
      <c r="BIN28" s="53"/>
      <c r="BIO28" s="53"/>
      <c r="BIP28" s="53"/>
      <c r="BIQ28" s="53"/>
      <c r="BIR28" s="53"/>
      <c r="BIS28" s="53"/>
      <c r="BIT28" s="53"/>
      <c r="BIU28" s="53"/>
      <c r="BIV28" s="53">
        <v>0</v>
      </c>
      <c r="BIW28" s="53">
        <v>0</v>
      </c>
      <c r="BIX28" s="53"/>
      <c r="BIY28" s="53"/>
      <c r="BIZ28" s="1020">
        <v>0.93</v>
      </c>
      <c r="BJA28" s="1020">
        <v>0.76</v>
      </c>
      <c r="BJB28" s="38">
        <v>0.18</v>
      </c>
      <c r="BJC28" s="53"/>
      <c r="BJD28" s="53"/>
      <c r="BJE28" s="53"/>
      <c r="BJF28" s="1042"/>
      <c r="BJG28" s="1037">
        <v>0.93</v>
      </c>
      <c r="BJH28" s="1037">
        <v>0.76</v>
      </c>
      <c r="BJI28" s="38">
        <v>0.18</v>
      </c>
      <c r="BJJ28" s="53">
        <v>0.113</v>
      </c>
      <c r="BJK28" s="53">
        <v>0.14000000000000001</v>
      </c>
      <c r="BJL28" s="53">
        <v>0.115</v>
      </c>
      <c r="BJM28" s="53">
        <v>0.111</v>
      </c>
      <c r="BJN28" s="53">
        <v>0.106</v>
      </c>
      <c r="BJO28" s="1047">
        <v>0.93</v>
      </c>
      <c r="BJP28" s="1047">
        <v>0.76</v>
      </c>
      <c r="BJQ28" s="38">
        <v>0.18</v>
      </c>
      <c r="BJR28" s="53">
        <v>0.13700000000000001</v>
      </c>
      <c r="BJS28" s="53">
        <v>0.14199999999999999</v>
      </c>
      <c r="BJT28" s="55">
        <v>0.14599999999999999</v>
      </c>
      <c r="BJU28" s="988"/>
      <c r="BJV28" s="53">
        <v>0.14399999999999999</v>
      </c>
      <c r="BJW28" s="1047">
        <v>0.93</v>
      </c>
      <c r="BJX28" s="1047">
        <v>0.76</v>
      </c>
      <c r="BJY28" s="38">
        <v>0.18</v>
      </c>
      <c r="BJZ28" s="53">
        <v>0.16</v>
      </c>
      <c r="BKA28" s="1047">
        <v>0.93</v>
      </c>
      <c r="BKB28" s="1047">
        <v>0.76</v>
      </c>
      <c r="BKC28" s="38">
        <v>0.18</v>
      </c>
      <c r="BKD28" s="53"/>
      <c r="BKE28" s="53"/>
      <c r="BKF28" s="53"/>
      <c r="BKG28" s="1047">
        <v>0.93</v>
      </c>
      <c r="BKH28" s="1047">
        <v>0.76</v>
      </c>
      <c r="BKI28" s="38">
        <v>0.18</v>
      </c>
      <c r="BKJ28" s="38"/>
      <c r="BKK28" s="53"/>
      <c r="BKL28" s="53">
        <v>0.13100000000000001</v>
      </c>
      <c r="BKM28" s="1047">
        <v>0.93</v>
      </c>
      <c r="BKN28" s="1047">
        <v>0.76</v>
      </c>
      <c r="BKO28" s="38">
        <v>0.18</v>
      </c>
      <c r="BKP28" s="53">
        <v>0.86499999999999999</v>
      </c>
      <c r="BKQ28" s="53">
        <v>0.83499999999999996</v>
      </c>
      <c r="BKR28" s="53">
        <v>0.109</v>
      </c>
      <c r="BKS28" s="53">
        <v>0.14899999999999999</v>
      </c>
      <c r="BKT28" s="1047">
        <v>0.93</v>
      </c>
      <c r="BKU28" s="1047">
        <v>0.76</v>
      </c>
      <c r="BKV28" s="53">
        <v>0.18</v>
      </c>
      <c r="BKW28" s="53">
        <v>0.92400000000000004</v>
      </c>
      <c r="BKX28" s="1047">
        <v>0.93</v>
      </c>
      <c r="BKY28" s="1047">
        <v>0.76</v>
      </c>
      <c r="BKZ28" s="53">
        <v>0.18</v>
      </c>
      <c r="BLA28" s="53">
        <v>0.95799999999999996</v>
      </c>
      <c r="BLB28" s="53">
        <v>0.96299999999999997</v>
      </c>
      <c r="BLC28" s="53">
        <v>0.98399999999999999</v>
      </c>
      <c r="BLD28" s="53">
        <v>0.95</v>
      </c>
      <c r="BLE28" s="53">
        <v>0.96699999999999997</v>
      </c>
      <c r="BLF28" s="53">
        <v>0.88900000000000001</v>
      </c>
      <c r="BLG28" s="1047">
        <v>0.93</v>
      </c>
      <c r="BLH28" s="1047">
        <v>0.76</v>
      </c>
      <c r="BLI28" s="53">
        <v>0.18</v>
      </c>
      <c r="BLJ28" s="53">
        <v>0.876</v>
      </c>
      <c r="BLK28" s="1047">
        <v>0.93</v>
      </c>
      <c r="BLL28" s="1047">
        <v>0.76</v>
      </c>
      <c r="BLM28" s="53">
        <v>0.18</v>
      </c>
      <c r="BLN28" s="53">
        <v>0.89100000000000001</v>
      </c>
      <c r="BLO28" s="1047">
        <v>0.93</v>
      </c>
      <c r="BLP28" s="1047">
        <v>0.76</v>
      </c>
      <c r="BLQ28" s="53">
        <v>0.87</v>
      </c>
      <c r="BLR28" s="53">
        <v>0.90300000000000002</v>
      </c>
      <c r="BLS28" s="53">
        <v>0.91100000000000003</v>
      </c>
      <c r="BLT28" s="53">
        <v>0.90600000000000003</v>
      </c>
      <c r="BLU28" s="1047">
        <v>0.93</v>
      </c>
      <c r="BLV28" s="1047">
        <v>0.76</v>
      </c>
      <c r="BLW28" s="53">
        <v>0.87</v>
      </c>
      <c r="BLX28" s="53">
        <v>0.91700000000000004</v>
      </c>
      <c r="BLY28" s="53">
        <v>0.93100000000000005</v>
      </c>
      <c r="BLZ28" s="1047">
        <v>0.93</v>
      </c>
      <c r="BMA28" s="1047">
        <v>0.76</v>
      </c>
      <c r="BMB28" s="53">
        <v>0.87</v>
      </c>
      <c r="BMC28" s="53">
        <v>1.1499999999999999</v>
      </c>
      <c r="BMD28" s="1047">
        <v>0.93</v>
      </c>
      <c r="BME28" s="1047">
        <v>0.76</v>
      </c>
      <c r="BMF28" s="53">
        <v>0.87</v>
      </c>
      <c r="BMG28" s="1384">
        <v>0.997</v>
      </c>
      <c r="BMH28" s="7">
        <f t="shared" si="31"/>
        <v>0.14597701149425288</v>
      </c>
      <c r="BMI28" s="1194">
        <v>1.1200000000000001</v>
      </c>
      <c r="BMJ28" s="53">
        <v>1.17</v>
      </c>
      <c r="BMK28" s="53"/>
      <c r="BML28" s="53"/>
      <c r="BMM28" s="1194">
        <v>1.1200000000000001</v>
      </c>
      <c r="BMN28" s="53">
        <v>1.17</v>
      </c>
      <c r="BMO28" s="53"/>
      <c r="BMP28" s="53"/>
      <c r="BMQ28" s="53"/>
      <c r="BMR28" s="53"/>
      <c r="BMS28" s="53"/>
      <c r="BMT28" s="53"/>
      <c r="BMU28" s="53"/>
      <c r="BMV28" s="53"/>
      <c r="BMW28" s="53"/>
      <c r="BMX28" s="53"/>
      <c r="BMY28" s="53"/>
      <c r="BMZ28" s="53"/>
      <c r="BNA28" s="53">
        <v>0</v>
      </c>
      <c r="BNB28" s="53">
        <v>0</v>
      </c>
      <c r="BNC28" s="53"/>
      <c r="BND28" s="53"/>
      <c r="BNE28" s="1194">
        <v>1.1200000000000001</v>
      </c>
      <c r="BNF28" s="53">
        <v>1.17</v>
      </c>
      <c r="BNG28" s="53"/>
      <c r="BNH28" s="53"/>
      <c r="BNI28" s="27">
        <v>0.52500000000000002</v>
      </c>
      <c r="BNJ28" s="53">
        <v>0.57399999999999995</v>
      </c>
      <c r="BNK28" s="1194"/>
      <c r="BNL28" s="53">
        <v>0.82499999999999996</v>
      </c>
      <c r="BNM28" s="1194">
        <v>1.1200000000000001</v>
      </c>
      <c r="BNN28" s="53">
        <v>1.17</v>
      </c>
      <c r="BNO28" s="53">
        <v>0.52200000000000002</v>
      </c>
      <c r="BNP28" s="53">
        <v>0.53100000000000003</v>
      </c>
      <c r="BNQ28" s="53">
        <v>0.55300000000000005</v>
      </c>
      <c r="BNR28" s="53">
        <v>0.54400000000000004</v>
      </c>
      <c r="BNS28" s="53">
        <v>0.53100000000000003</v>
      </c>
      <c r="BNT28" s="1047">
        <v>1.1200000000000001</v>
      </c>
      <c r="BNU28" s="53">
        <v>1.17</v>
      </c>
      <c r="BNV28" s="53">
        <v>0.5</v>
      </c>
      <c r="BNW28" s="53">
        <v>0.497</v>
      </c>
      <c r="BNX28" s="53">
        <v>0.53300000000000003</v>
      </c>
      <c r="BNY28" s="53">
        <v>0.52100000000000002</v>
      </c>
      <c r="BNZ28" s="1047">
        <v>1.1200000000000001</v>
      </c>
      <c r="BOA28" s="53">
        <v>1.17</v>
      </c>
      <c r="BOB28" s="53">
        <v>0.53400000000000003</v>
      </c>
      <c r="BOC28" s="53"/>
      <c r="BOD28" s="1047">
        <v>1.1200000000000001</v>
      </c>
      <c r="BOE28" s="53">
        <v>1.17</v>
      </c>
      <c r="BOF28" s="53">
        <v>0.54800000000000004</v>
      </c>
      <c r="BOG28" s="53">
        <v>0.54700000000000004</v>
      </c>
      <c r="BOH28" s="53">
        <v>0.52900000000000003</v>
      </c>
      <c r="BOI28" s="1047">
        <v>1.1200000000000001</v>
      </c>
      <c r="BOJ28" s="53">
        <v>1.17</v>
      </c>
      <c r="BOK28" s="53">
        <v>0.54500000000000004</v>
      </c>
      <c r="BOL28" s="53">
        <v>0.54800000000000004</v>
      </c>
      <c r="BOM28" s="896"/>
      <c r="BON28" s="53">
        <v>0.52800000000000002</v>
      </c>
      <c r="BOO28" s="1047">
        <v>1.1200000000000001</v>
      </c>
      <c r="BOP28" s="53">
        <v>1.17</v>
      </c>
      <c r="BOQ28" s="53">
        <v>0.52400000000000002</v>
      </c>
      <c r="BOR28" s="53">
        <v>0.54200000000000004</v>
      </c>
      <c r="BOS28" s="53">
        <v>0.49099999999999999</v>
      </c>
      <c r="BOT28" s="53">
        <v>0.43</v>
      </c>
      <c r="BOU28" s="1047">
        <v>1.1200000000000001</v>
      </c>
      <c r="BOV28" s="53">
        <v>1.17</v>
      </c>
      <c r="BOW28" s="53">
        <v>0.53500000000000003</v>
      </c>
      <c r="BOX28" s="1047">
        <v>1.1200000000000001</v>
      </c>
      <c r="BOY28" s="53">
        <v>1.17</v>
      </c>
      <c r="BOZ28" s="53">
        <v>1.103</v>
      </c>
      <c r="BPA28" s="53">
        <v>1.4119999999999999</v>
      </c>
      <c r="BPB28" s="53">
        <v>1.3819999999999999</v>
      </c>
      <c r="BPC28" s="53">
        <v>1.3919999999999999</v>
      </c>
      <c r="BPD28" s="53">
        <v>1.3879999999999999</v>
      </c>
      <c r="BPE28" s="53">
        <v>1.335</v>
      </c>
      <c r="BPF28" s="1047">
        <v>1.1200000000000001</v>
      </c>
      <c r="BPG28" s="53">
        <v>1.17</v>
      </c>
      <c r="BPH28" s="53">
        <v>1.117</v>
      </c>
      <c r="BPI28" s="1047">
        <v>1.1200000000000001</v>
      </c>
      <c r="BPJ28" s="53">
        <v>1.17</v>
      </c>
      <c r="BPK28" s="53">
        <v>1.0409999999999999</v>
      </c>
      <c r="BPL28" s="1047">
        <v>1.1200000000000001</v>
      </c>
      <c r="BPM28" s="53">
        <v>0.98</v>
      </c>
      <c r="BPN28" s="53">
        <v>1.2070000000000001</v>
      </c>
      <c r="BPO28" s="53">
        <v>1.47</v>
      </c>
      <c r="BPP28" s="53">
        <v>1.375</v>
      </c>
      <c r="BPQ28" s="1047">
        <v>1.1200000000000001</v>
      </c>
      <c r="BPR28" s="53">
        <v>0.98</v>
      </c>
      <c r="BPS28" s="53">
        <v>1.3959999999999999</v>
      </c>
      <c r="BPT28" s="53">
        <v>1.411</v>
      </c>
      <c r="BPU28" s="1047">
        <v>1.1200000000000001</v>
      </c>
      <c r="BPV28" s="53">
        <v>0.98</v>
      </c>
      <c r="BPW28" s="52">
        <v>1.5</v>
      </c>
      <c r="BPX28" s="1047">
        <v>1.1200000000000001</v>
      </c>
      <c r="BPY28" s="53">
        <v>0.98</v>
      </c>
      <c r="BPZ28" s="1384">
        <v>1.1060000000000001</v>
      </c>
      <c r="BQA28" s="7">
        <f t="shared" si="32"/>
        <v>0.1285714285714287</v>
      </c>
      <c r="BQB28" s="1087">
        <v>0.89</v>
      </c>
      <c r="BQC28" s="1201">
        <f t="shared" si="2"/>
        <v>0.97900000000000009</v>
      </c>
      <c r="BQD28" s="53">
        <f t="shared" si="3"/>
        <v>0.89</v>
      </c>
      <c r="BQE28" s="53"/>
      <c r="BQF28" s="53"/>
      <c r="BQG28" s="53"/>
      <c r="BQH28" s="53"/>
      <c r="BQI28" s="53"/>
      <c r="BQJ28" s="53"/>
      <c r="BQK28" s="53">
        <v>0.89</v>
      </c>
      <c r="BQL28" s="53"/>
      <c r="BQM28" s="53"/>
      <c r="BQN28" s="53"/>
      <c r="BQO28" s="53"/>
      <c r="BQP28" s="53"/>
      <c r="BQQ28" s="53"/>
      <c r="BQR28" s="53">
        <v>0</v>
      </c>
      <c r="BQS28" s="53">
        <v>0</v>
      </c>
      <c r="BQT28" s="53"/>
      <c r="BQU28" s="53">
        <v>0</v>
      </c>
      <c r="BQV28" s="1087">
        <v>0.89</v>
      </c>
      <c r="BQW28" s="1201">
        <f t="shared" si="33"/>
        <v>0.97900000000000009</v>
      </c>
      <c r="BQX28" s="53">
        <f t="shared" si="34"/>
        <v>0.89</v>
      </c>
      <c r="BQY28" s="53">
        <v>0.89</v>
      </c>
      <c r="BQZ28" s="53">
        <v>0.83399999999999996</v>
      </c>
      <c r="BRA28" s="53">
        <v>0.83799999999999997</v>
      </c>
      <c r="BRB28" s="53">
        <v>0.83299999999999996</v>
      </c>
      <c r="BRC28" s="1194"/>
      <c r="BRD28" s="53">
        <v>0.83399999999999996</v>
      </c>
      <c r="BRE28" s="1087">
        <v>0.89</v>
      </c>
      <c r="BRF28" s="1201">
        <f t="shared" si="35"/>
        <v>0.97900000000000009</v>
      </c>
      <c r="BRG28" s="53">
        <f t="shared" si="36"/>
        <v>0.89</v>
      </c>
      <c r="BRH28" s="53">
        <v>0.89</v>
      </c>
      <c r="BRI28" s="53">
        <v>0.80500000000000005</v>
      </c>
      <c r="BRJ28" s="53">
        <v>0.81</v>
      </c>
      <c r="BRK28" s="53">
        <v>0.82399999999999995</v>
      </c>
      <c r="BRL28" s="53">
        <v>0.82499999999999996</v>
      </c>
      <c r="BRM28" s="53">
        <v>0.83299999999999996</v>
      </c>
      <c r="BRN28" s="1087">
        <v>0.89</v>
      </c>
      <c r="BRO28" s="1201">
        <f t="shared" si="37"/>
        <v>0.97900000000000009</v>
      </c>
      <c r="BRP28" s="53">
        <f t="shared" si="38"/>
        <v>0.83299999999999996</v>
      </c>
      <c r="BRQ28" s="53">
        <v>0.89</v>
      </c>
      <c r="BRR28" s="53">
        <v>0.82099999999999995</v>
      </c>
      <c r="BRS28" s="53">
        <v>0.82199999999999995</v>
      </c>
      <c r="BRT28" s="53">
        <v>0.82399999999999995</v>
      </c>
      <c r="BRU28" s="53">
        <v>0.80100000000000005</v>
      </c>
      <c r="BRV28" s="53">
        <v>0.81499999999999995</v>
      </c>
      <c r="BRW28" s="53">
        <v>0.79700000000000004</v>
      </c>
      <c r="BRX28" s="53">
        <v>0.79900000000000004</v>
      </c>
      <c r="BRY28" s="53">
        <v>0.78900000000000003</v>
      </c>
      <c r="BRZ28" s="53">
        <f t="shared" si="39"/>
        <v>0.79700000000000004</v>
      </c>
      <c r="BSA28" s="53">
        <v>0.89</v>
      </c>
      <c r="BSB28" s="53">
        <v>0.82199999999999995</v>
      </c>
      <c r="BSC28" s="53">
        <v>0.78500000000000003</v>
      </c>
      <c r="BSD28" s="53">
        <f t="shared" si="40"/>
        <v>0.79700000000000004</v>
      </c>
      <c r="BSE28" s="53">
        <v>0.89</v>
      </c>
      <c r="BSF28" s="53">
        <v>0.8</v>
      </c>
      <c r="BSG28" s="53">
        <v>0.78600000000000003</v>
      </c>
      <c r="BSH28" s="53">
        <v>0.80200000000000005</v>
      </c>
      <c r="BSI28" s="53">
        <v>0.80800000000000005</v>
      </c>
      <c r="BSJ28" s="53">
        <v>0.81200000000000006</v>
      </c>
      <c r="BSK28" s="53">
        <v>0.82099999999999995</v>
      </c>
      <c r="BSL28" s="53">
        <f t="shared" si="41"/>
        <v>0.79700000000000004</v>
      </c>
      <c r="BSM28" s="53">
        <v>0.89</v>
      </c>
      <c r="BSN28" s="53">
        <v>0.83099999999999996</v>
      </c>
      <c r="BSO28" s="53">
        <v>0.79900000000000004</v>
      </c>
      <c r="BSP28" s="53">
        <v>0.83</v>
      </c>
      <c r="BSQ28" s="53">
        <v>0.80800000000000005</v>
      </c>
      <c r="BSR28" s="896"/>
      <c r="BSS28" s="896"/>
      <c r="BST28" s="53">
        <v>0.754</v>
      </c>
      <c r="BSU28" s="53">
        <v>0.78</v>
      </c>
      <c r="BSV28" s="53">
        <f t="shared" si="59"/>
        <v>0.83099999999999996</v>
      </c>
      <c r="BSW28" s="53">
        <v>0.89</v>
      </c>
      <c r="BSX28" s="53">
        <v>0.80900000000000005</v>
      </c>
      <c r="BSY28" s="53">
        <v>0.84399999999999997</v>
      </c>
      <c r="BSZ28" s="53">
        <v>0.82199999999999995</v>
      </c>
      <c r="BTA28" s="53">
        <v>0.80300000000000005</v>
      </c>
      <c r="BTB28" s="53">
        <v>0.84199999999999997</v>
      </c>
      <c r="BTC28" s="53">
        <v>0.83699999999999997</v>
      </c>
      <c r="BTD28" s="53">
        <v>0.82499999999999996</v>
      </c>
      <c r="BTE28" s="53">
        <v>0.79700000000000004</v>
      </c>
      <c r="BTF28" s="53">
        <f t="shared" si="60"/>
        <v>0.80900000000000005</v>
      </c>
      <c r="BTG28" s="53">
        <v>0.89</v>
      </c>
      <c r="BTH28" s="53">
        <v>0.83699999999999997</v>
      </c>
      <c r="BTI28" s="53">
        <v>0.83599999999999997</v>
      </c>
      <c r="BTJ28" s="53">
        <f t="shared" si="44"/>
        <v>0.80900000000000005</v>
      </c>
      <c r="BTK28" s="53">
        <v>0.89</v>
      </c>
      <c r="BTL28" s="53">
        <v>1.143</v>
      </c>
      <c r="BTM28" s="53">
        <v>1.1060000000000001</v>
      </c>
      <c r="BTN28" s="53">
        <v>1.1519999999999999</v>
      </c>
      <c r="BTO28" s="53">
        <v>1.117</v>
      </c>
      <c r="BTP28" s="53">
        <v>1.1539999999999999</v>
      </c>
      <c r="BTQ28" s="53">
        <v>1.1220000000000001</v>
      </c>
      <c r="BTR28" s="53">
        <v>1.137</v>
      </c>
      <c r="BTS28" s="53">
        <v>1.137</v>
      </c>
      <c r="BTT28" s="53">
        <v>1.1319999999999999</v>
      </c>
      <c r="BTU28" s="53">
        <v>1.153</v>
      </c>
      <c r="BTV28" s="53">
        <v>1.1279999999999999</v>
      </c>
      <c r="BTW28" s="53">
        <v>1.163</v>
      </c>
      <c r="BTX28" s="53">
        <v>1.159</v>
      </c>
      <c r="BTY28" s="53">
        <v>1.141</v>
      </c>
      <c r="BTZ28" s="53">
        <f t="shared" si="45"/>
        <v>1.1279999999999999</v>
      </c>
      <c r="BUA28" s="53">
        <v>0.89</v>
      </c>
      <c r="BUB28" s="53">
        <v>1.147</v>
      </c>
      <c r="BUC28" s="53">
        <v>1.1659999999999999</v>
      </c>
      <c r="BUD28" s="53">
        <v>0.89</v>
      </c>
      <c r="BUE28" s="53">
        <v>1.155</v>
      </c>
      <c r="BUF28" s="53">
        <v>1.1319999999999999</v>
      </c>
      <c r="BUG28" s="53">
        <v>0.84299999999999997</v>
      </c>
      <c r="BUH28" s="53">
        <v>1.1579999999999999</v>
      </c>
      <c r="BUI28" s="53">
        <v>1.157</v>
      </c>
      <c r="BUJ28" s="53">
        <v>1.1359999999999999</v>
      </c>
      <c r="BUK28" s="53">
        <v>1.143</v>
      </c>
      <c r="BUL28" s="896">
        <v>0.74</v>
      </c>
      <c r="BUM28" s="53">
        <v>1.1499999999999999</v>
      </c>
      <c r="BUN28" s="53">
        <v>1.1399999999999999</v>
      </c>
      <c r="BUO28" s="53">
        <v>0.84299999999999997</v>
      </c>
      <c r="BUP28" s="52">
        <v>1.4650000000000001</v>
      </c>
      <c r="BUQ28" s="52">
        <v>1.458</v>
      </c>
      <c r="BUR28" s="53">
        <v>0.84299999999999997</v>
      </c>
      <c r="BUS28" s="52">
        <v>0.84699999999999998</v>
      </c>
      <c r="BUT28" s="52">
        <v>0.84599999999999997</v>
      </c>
      <c r="BUU28" s="53">
        <v>0.84299999999999997</v>
      </c>
      <c r="BUV28" s="52"/>
      <c r="BUW28" s="52"/>
      <c r="BUX28" s="7">
        <f t="shared" si="46"/>
        <v>-1</v>
      </c>
      <c r="BUY28" s="7">
        <f t="shared" si="47"/>
        <v>-1</v>
      </c>
      <c r="BUZ28" s="1304">
        <v>0.84</v>
      </c>
      <c r="BVA28" s="53">
        <v>0.251</v>
      </c>
      <c r="BVB28" s="1304">
        <v>0.84</v>
      </c>
      <c r="BVC28" s="1384">
        <v>0.99</v>
      </c>
      <c r="BVD28" s="53">
        <v>0.874</v>
      </c>
      <c r="BVE28" s="1384">
        <v>0.88100000000000001</v>
      </c>
      <c r="BVF28" s="53">
        <v>1.024</v>
      </c>
      <c r="BVG28" s="53">
        <v>1.05</v>
      </c>
      <c r="BVH28" s="53">
        <v>1.032</v>
      </c>
      <c r="BVI28" s="896">
        <v>0.79</v>
      </c>
      <c r="BVJ28" s="1304">
        <v>0.84</v>
      </c>
      <c r="BVK28" s="53">
        <v>0.89</v>
      </c>
      <c r="BVL28" s="896">
        <v>0.79</v>
      </c>
      <c r="BVM28" s="1304">
        <v>0.84</v>
      </c>
      <c r="BVN28" s="1042">
        <v>0.623</v>
      </c>
      <c r="BVO28" s="896">
        <v>0.79</v>
      </c>
      <c r="BVP28" s="1304">
        <v>0.87</v>
      </c>
      <c r="BVQ28" s="1384">
        <v>0.95199999999999996</v>
      </c>
      <c r="BVR28" s="1384">
        <v>1.111</v>
      </c>
      <c r="BVS28" s="896">
        <v>0.84</v>
      </c>
      <c r="BVT28" s="1384">
        <v>0.93600000000000005</v>
      </c>
      <c r="BVU28" s="896">
        <v>0.79</v>
      </c>
      <c r="BVV28" s="1304">
        <v>0.87</v>
      </c>
      <c r="BVW28" s="53">
        <v>0.94199999999999995</v>
      </c>
      <c r="BVX28" s="53">
        <v>0.93200000000000005</v>
      </c>
      <c r="BVY28" s="896">
        <v>0.79</v>
      </c>
      <c r="BVZ28" s="1304">
        <v>0.87</v>
      </c>
      <c r="BWA28" s="52">
        <v>1.05</v>
      </c>
      <c r="BWB28" s="896">
        <v>0.79</v>
      </c>
      <c r="BWC28" s="1304">
        <v>0.87</v>
      </c>
      <c r="BWD28" s="1384">
        <v>1.008</v>
      </c>
      <c r="BWE28" s="896">
        <v>0.79</v>
      </c>
      <c r="BWF28" s="1304">
        <v>0.87</v>
      </c>
      <c r="BWG28" s="55"/>
      <c r="BWH28" s="7">
        <f t="shared" si="4"/>
        <v>-1</v>
      </c>
      <c r="BWI28" s="896">
        <v>0.8</v>
      </c>
      <c r="BWJ28" s="53">
        <v>0.18099999999999999</v>
      </c>
      <c r="BWK28" s="1321">
        <v>0.63200000000000001</v>
      </c>
      <c r="BWL28" s="53"/>
      <c r="BWM28" s="53">
        <v>0.70499999999999996</v>
      </c>
      <c r="BWN28" s="896">
        <v>0.8</v>
      </c>
      <c r="BWO28" s="53">
        <v>0.18099999999999999</v>
      </c>
      <c r="BWP28" s="1321">
        <v>0.63200000000000001</v>
      </c>
      <c r="BWQ28" s="53">
        <v>0.63</v>
      </c>
      <c r="BWR28" s="53">
        <v>0.88800000000000001</v>
      </c>
      <c r="BWS28" s="53">
        <v>0.879</v>
      </c>
      <c r="BWT28" s="53">
        <v>0.872</v>
      </c>
      <c r="BWU28" s="53">
        <v>0.88200000000000001</v>
      </c>
      <c r="BWV28" s="53">
        <v>0.879</v>
      </c>
      <c r="BWW28" s="53">
        <v>0.88100000000000001</v>
      </c>
      <c r="BWX28" s="1321">
        <v>0.63</v>
      </c>
      <c r="BWY28" s="1304">
        <v>0.63</v>
      </c>
      <c r="BWZ28" s="53">
        <v>0.99299999999999999</v>
      </c>
      <c r="BXA28" s="1321">
        <v>0.63</v>
      </c>
      <c r="BXB28" s="1304">
        <v>0.63</v>
      </c>
      <c r="BXC28" s="53">
        <v>0.92400000000000004</v>
      </c>
      <c r="BXD28" s="896">
        <v>0.63</v>
      </c>
      <c r="BXE28" s="1384">
        <v>0.63</v>
      </c>
      <c r="BXF28" s="1384">
        <v>0.93799999999999994</v>
      </c>
      <c r="BXG28" s="1384">
        <v>1.0109999999999999</v>
      </c>
      <c r="BXH28" s="910">
        <v>0.64</v>
      </c>
      <c r="BXI28" s="1384">
        <v>1.0069999999999999</v>
      </c>
      <c r="BXJ28" s="896">
        <v>0.63</v>
      </c>
      <c r="BXK28" s="1384">
        <v>0.63</v>
      </c>
      <c r="BXL28" s="52">
        <v>1.355</v>
      </c>
      <c r="BXM28" s="896">
        <v>0.63</v>
      </c>
      <c r="BXN28" s="1384">
        <v>0.63</v>
      </c>
      <c r="BXO28" s="1384">
        <v>1.1890000000000001</v>
      </c>
      <c r="BXP28" s="896">
        <v>0.63</v>
      </c>
      <c r="BXQ28" s="1384">
        <v>0.63</v>
      </c>
      <c r="BXR28" s="55"/>
      <c r="BXS28" s="7">
        <f t="shared" si="5"/>
        <v>-1</v>
      </c>
      <c r="BXT28" s="1042">
        <v>0.82099999999999995</v>
      </c>
      <c r="BXU28" s="53">
        <v>1.133</v>
      </c>
      <c r="BXV28" s="53">
        <v>1.151</v>
      </c>
      <c r="BXW28" s="53">
        <v>1.1559999999999999</v>
      </c>
      <c r="BXX28" s="53">
        <v>1.1499999999999999</v>
      </c>
      <c r="BXY28" s="53">
        <v>1.1779999999999999</v>
      </c>
      <c r="BXZ28" s="53">
        <v>1.1399999999999999</v>
      </c>
      <c r="BYA28" s="896">
        <v>0.75</v>
      </c>
      <c r="BYB28" s="1304">
        <v>0.82099999999999995</v>
      </c>
      <c r="BYC28" s="53">
        <v>1.155</v>
      </c>
      <c r="BYD28" s="896">
        <v>0.75</v>
      </c>
      <c r="BYE28" s="1384">
        <v>1.151</v>
      </c>
      <c r="BYF28" s="1384">
        <v>1.151</v>
      </c>
      <c r="BYG28" s="896">
        <v>0.75</v>
      </c>
      <c r="BYH28" s="1384">
        <v>1.151</v>
      </c>
      <c r="BYI28" s="1384">
        <v>1.165</v>
      </c>
      <c r="BYJ28" s="1384">
        <v>1.2609999999999999</v>
      </c>
      <c r="BYK28" s="896"/>
      <c r="BYL28" s="1384">
        <v>1.2729999999999999</v>
      </c>
      <c r="BYM28" s="896">
        <v>0.75</v>
      </c>
      <c r="BYN28" s="1384">
        <v>1.151</v>
      </c>
      <c r="BYO28" s="52">
        <v>1.486</v>
      </c>
      <c r="BYP28" s="896">
        <v>0.75</v>
      </c>
      <c r="BYQ28" s="1384">
        <v>1.151</v>
      </c>
      <c r="BYR28" s="1384">
        <v>0.85699999999999998</v>
      </c>
      <c r="BYS28" s="896">
        <v>0.75</v>
      </c>
      <c r="BYT28" s="1384">
        <v>1.151</v>
      </c>
      <c r="BYU28" s="55"/>
      <c r="BYV28" s="7">
        <f t="shared" si="6"/>
        <v>-1</v>
      </c>
      <c r="BYW28" s="108">
        <v>0.71499999999999997</v>
      </c>
      <c r="BYX28" s="1374">
        <v>0.63</v>
      </c>
      <c r="BYY28" s="108">
        <v>0.88900000000000001</v>
      </c>
      <c r="BYZ28" s="108">
        <v>0.88500000000000001</v>
      </c>
      <c r="BZA28" s="1374">
        <v>0.63</v>
      </c>
      <c r="BZB28" s="53">
        <v>0.93300000000000005</v>
      </c>
      <c r="BZC28" s="1374">
        <v>0.63</v>
      </c>
      <c r="BZD28" s="1384">
        <v>0.95599999999999996</v>
      </c>
      <c r="BZE28" s="1321">
        <v>0.63</v>
      </c>
      <c r="BZF28" s="1384">
        <v>0.72099999999999997</v>
      </c>
      <c r="BZG28" s="1384">
        <v>0.97299999999999998</v>
      </c>
      <c r="BZH28" s="1384">
        <v>0.98899999999999999</v>
      </c>
      <c r="BZI28" s="1531">
        <v>0.66</v>
      </c>
      <c r="BZJ28" s="1384">
        <v>0.996</v>
      </c>
      <c r="BZK28" s="1321">
        <v>0.63</v>
      </c>
      <c r="BZL28" s="1384">
        <v>0.72099999999999997</v>
      </c>
      <c r="BZM28" s="52">
        <v>1.19</v>
      </c>
      <c r="BZN28" s="1321">
        <v>0.63</v>
      </c>
      <c r="BZO28" s="1384">
        <v>0.72099999999999997</v>
      </c>
      <c r="BZP28" s="1384">
        <v>1.2390000000000001</v>
      </c>
      <c r="BZQ28" s="1321">
        <v>0.63</v>
      </c>
      <c r="BZR28" s="1384">
        <v>0.72099999999999997</v>
      </c>
      <c r="BZS28" s="55"/>
      <c r="BZT28" s="7">
        <f t="shared" si="48"/>
        <v>-1</v>
      </c>
      <c r="BZU28" s="52">
        <v>1.0349999999999999</v>
      </c>
      <c r="BZV28" s="52">
        <f t="shared" si="49"/>
        <v>1.0349999999999999</v>
      </c>
      <c r="BZW28" s="55"/>
      <c r="BZX28" s="966">
        <f t="shared" si="50"/>
        <v>-1</v>
      </c>
      <c r="BZY28" s="52">
        <v>1.2869999999999999</v>
      </c>
      <c r="BZZ28" s="52">
        <f t="shared" si="51"/>
        <v>1.2869999999999999</v>
      </c>
      <c r="CAA28" s="55"/>
      <c r="CAB28" s="966">
        <f t="shared" si="52"/>
        <v>-1</v>
      </c>
      <c r="CAC28" s="52">
        <v>1.05</v>
      </c>
      <c r="CAD28" s="52">
        <f t="shared" si="53"/>
        <v>1.05</v>
      </c>
      <c r="CAE28" s="55"/>
      <c r="CAF28" s="966">
        <f t="shared" si="54"/>
        <v>-1</v>
      </c>
      <c r="CAG28" s="38"/>
      <c r="CAH28" s="38"/>
      <c r="CAI28" s="38"/>
      <c r="CAJ28" s="53" t="str">
        <f t="shared" si="7"/>
        <v>1. Better than baseline</v>
      </c>
      <c r="CAK28" s="53" t="str">
        <f t="shared" si="8"/>
        <v>2. Within 10% deviation from baseline</v>
      </c>
      <c r="CAL28" s="53" t="str">
        <f t="shared" si="9"/>
        <v xml:space="preserve">1. Better than baseline </v>
      </c>
      <c r="CAM28" s="53" t="str">
        <f t="shared" si="10"/>
        <v xml:space="preserve">1. Better than baseline </v>
      </c>
      <c r="CAN28" s="53" t="str">
        <f t="shared" si="11"/>
        <v xml:space="preserve">1. Better than baseline </v>
      </c>
      <c r="CAO28" s="53" t="str">
        <f t="shared" si="12"/>
        <v>3. Missing baseline</v>
      </c>
      <c r="CAP28" s="53" t="str">
        <f t="shared" si="13"/>
        <v>3. Missing baseline</v>
      </c>
      <c r="CAQ28" s="27" t="str">
        <f t="shared" si="14"/>
        <v>3. Missing baseline</v>
      </c>
      <c r="CAR28" s="53" t="str">
        <f t="shared" si="15"/>
        <v>3. Missing baseline</v>
      </c>
      <c r="CAS28" s="53" t="str">
        <f t="shared" si="16"/>
        <v>3. Missing baseline</v>
      </c>
      <c r="CAT28" s="53" t="str">
        <f t="shared" si="17"/>
        <v xml:space="preserve">1. Better than baseline </v>
      </c>
      <c r="CAU28" s="1522" t="str">
        <f t="shared" si="18"/>
        <v xml:space="preserve">1. Better than baseline </v>
      </c>
      <c r="CAV28" s="1522" t="str">
        <f t="shared" si="19"/>
        <v xml:space="preserve">1. Better than baseline </v>
      </c>
      <c r="CAW28" s="1522" t="str">
        <f t="shared" si="20"/>
        <v xml:space="preserve">1. Better than baseline </v>
      </c>
      <c r="CAX28" s="1522" t="str">
        <f t="shared" si="21"/>
        <v xml:space="preserve">1. Better than baseline </v>
      </c>
    </row>
    <row r="29" spans="1:2237" ht="44.15" customHeight="1" thickBot="1" x14ac:dyDescent="0.4">
      <c r="A29" s="112" t="s">
        <v>3936</v>
      </c>
      <c r="B29" s="129"/>
      <c r="C29" s="124" t="s">
        <v>3936</v>
      </c>
      <c r="D29" s="902">
        <v>27</v>
      </c>
      <c r="E29" s="52" t="s">
        <v>3937</v>
      </c>
      <c r="F29" s="120" t="s">
        <v>3938</v>
      </c>
      <c r="G29" s="118" t="s">
        <v>18</v>
      </c>
      <c r="H29" s="119" t="s">
        <v>18</v>
      </c>
      <c r="I29" s="120" t="s">
        <v>3938</v>
      </c>
      <c r="J29" s="8" t="s">
        <v>3939</v>
      </c>
      <c r="K29" s="52">
        <v>1.49</v>
      </c>
      <c r="L29" s="52">
        <v>0.88</v>
      </c>
      <c r="M29" s="52"/>
      <c r="N29" s="52"/>
      <c r="O29" s="52"/>
      <c r="P29" s="52"/>
      <c r="Q29" s="52"/>
      <c r="R29" s="52">
        <v>0.88</v>
      </c>
      <c r="S29" s="52">
        <v>1.4530000000000001</v>
      </c>
      <c r="T29" s="52">
        <v>1.4530000000000001</v>
      </c>
      <c r="U29" s="52"/>
      <c r="V29" s="1049"/>
      <c r="W29" s="32"/>
      <c r="X29" s="32"/>
      <c r="Y29" s="52"/>
      <c r="Z29" s="32"/>
      <c r="AA29" s="52"/>
      <c r="AB29" s="52"/>
      <c r="AC29" s="959"/>
      <c r="AD29" s="960"/>
      <c r="AE29" s="960"/>
      <c r="AF29" s="960"/>
      <c r="AG29" s="960"/>
      <c r="AH29" s="52">
        <v>0.88</v>
      </c>
      <c r="AI29" s="52"/>
      <c r="AJ29" s="52"/>
      <c r="AK29" s="52"/>
      <c r="AL29" s="52"/>
      <c r="AM29" s="52"/>
      <c r="AN29" s="52"/>
      <c r="AO29" s="52">
        <v>0.88</v>
      </c>
      <c r="AP29" s="52"/>
      <c r="AQ29" s="52"/>
      <c r="AR29" s="58"/>
      <c r="AS29" s="52"/>
      <c r="AT29" s="52"/>
      <c r="AU29" s="52">
        <v>1.27</v>
      </c>
      <c r="AV29" s="52"/>
      <c r="AW29" s="52">
        <v>0.88</v>
      </c>
      <c r="AX29" s="52"/>
      <c r="AY29" s="52"/>
      <c r="AZ29" s="52"/>
      <c r="BA29" s="957"/>
      <c r="BB29" s="52"/>
      <c r="BC29" s="52"/>
      <c r="BD29" s="52"/>
      <c r="BE29" s="58"/>
      <c r="BF29" s="58">
        <v>0.88</v>
      </c>
      <c r="BG29" s="58"/>
      <c r="BH29" s="58"/>
      <c r="BI29" s="52"/>
      <c r="BJ29" s="52"/>
      <c r="BK29" s="58"/>
      <c r="BL29" s="58"/>
      <c r="BM29" s="58"/>
      <c r="BN29" s="58"/>
      <c r="BO29" s="58"/>
      <c r="BP29" s="52">
        <v>0.88</v>
      </c>
      <c r="BQ29" s="58"/>
      <c r="BR29" s="58"/>
      <c r="BS29" s="58"/>
      <c r="BT29" s="58"/>
      <c r="BU29" s="58"/>
      <c r="BV29" s="58"/>
      <c r="BW29" s="58"/>
      <c r="BX29" s="58"/>
      <c r="BY29" s="58"/>
      <c r="BZ29" s="967">
        <v>1.24</v>
      </c>
      <c r="CA29" s="899"/>
      <c r="CB29" s="967"/>
      <c r="CC29" s="58">
        <v>0.88</v>
      </c>
      <c r="CD29" s="967"/>
      <c r="CE29" s="967"/>
      <c r="CF29" s="967"/>
      <c r="CG29" s="967"/>
      <c r="CH29" s="967"/>
      <c r="CI29" s="58"/>
      <c r="CJ29" s="58"/>
      <c r="CK29" s="58"/>
      <c r="CL29" s="58"/>
      <c r="CM29" s="58">
        <v>0.88</v>
      </c>
      <c r="CN29" s="58"/>
      <c r="CO29" s="58"/>
      <c r="CP29" s="58"/>
      <c r="CQ29" s="58"/>
      <c r="CR29" s="58"/>
      <c r="CS29" s="962">
        <v>1.53</v>
      </c>
      <c r="CT29" s="58"/>
      <c r="CU29" s="58"/>
      <c r="CV29" s="52">
        <v>0.88</v>
      </c>
      <c r="CW29" s="957">
        <v>1.45</v>
      </c>
      <c r="CX29" s="52"/>
      <c r="CY29" s="52"/>
      <c r="CZ29" s="52"/>
      <c r="DA29" s="52"/>
      <c r="DB29" s="52"/>
      <c r="DC29" s="52"/>
      <c r="DD29" s="52"/>
      <c r="DE29" s="52"/>
      <c r="DF29" s="52"/>
      <c r="DG29" s="52">
        <v>0.88</v>
      </c>
      <c r="DH29" s="52"/>
      <c r="DI29" s="52"/>
      <c r="DJ29" s="52"/>
      <c r="DK29" s="872"/>
      <c r="DL29" s="52"/>
      <c r="DM29" s="52"/>
      <c r="DN29" s="52"/>
      <c r="DO29" s="52"/>
      <c r="DP29" s="52"/>
      <c r="DQ29" s="908">
        <v>1.47</v>
      </c>
      <c r="DR29" s="58"/>
      <c r="DS29" s="58"/>
      <c r="DT29" s="58"/>
      <c r="DU29" s="908">
        <v>1.5</v>
      </c>
      <c r="DV29" s="52">
        <v>0.88</v>
      </c>
      <c r="DW29" s="908"/>
      <c r="DX29" s="908"/>
      <c r="DY29" s="908"/>
      <c r="DZ29" s="908"/>
      <c r="EA29" s="908"/>
      <c r="EB29" s="899"/>
      <c r="EC29" s="908">
        <v>1.26</v>
      </c>
      <c r="ED29" s="58"/>
      <c r="EE29" s="908">
        <v>1.22</v>
      </c>
      <c r="EF29" s="908"/>
      <c r="EG29" s="58"/>
      <c r="EH29" s="52">
        <v>1.49</v>
      </c>
      <c r="EI29" s="1129">
        <v>0.9</v>
      </c>
      <c r="EJ29" s="52">
        <v>0.88</v>
      </c>
      <c r="EK29" s="58"/>
      <c r="EL29" s="985">
        <v>1.08</v>
      </c>
      <c r="EM29" s="58"/>
      <c r="EN29" s="58"/>
      <c r="EO29" s="58"/>
      <c r="EP29" s="52"/>
      <c r="EQ29" s="52"/>
      <c r="ER29" s="1129">
        <v>0.93</v>
      </c>
      <c r="ES29" s="52"/>
      <c r="ET29" s="52"/>
      <c r="EU29" s="52"/>
      <c r="EV29" s="1047">
        <v>0.93</v>
      </c>
      <c r="EW29" s="1129"/>
      <c r="EX29" s="1129"/>
      <c r="EY29" s="1129"/>
      <c r="EZ29" s="1129"/>
      <c r="FA29" s="1129"/>
      <c r="FB29" s="1129"/>
      <c r="FC29" s="1129"/>
      <c r="FD29" s="52"/>
      <c r="FE29" s="1035">
        <v>0.93</v>
      </c>
      <c r="FF29" s="52"/>
      <c r="FG29" s="52"/>
      <c r="FH29" s="1035">
        <v>0.94</v>
      </c>
      <c r="FI29" s="1023"/>
      <c r="FJ29" s="1035">
        <v>0.93</v>
      </c>
      <c r="FK29" s="52"/>
      <c r="FL29" s="52"/>
      <c r="FM29" s="52">
        <v>1.49</v>
      </c>
      <c r="FN29" s="1129">
        <v>0.9</v>
      </c>
      <c r="FO29" s="52">
        <v>0.88</v>
      </c>
      <c r="FP29" s="52"/>
      <c r="FQ29" s="52"/>
      <c r="FR29" s="52"/>
      <c r="FS29" s="52">
        <v>1.49</v>
      </c>
      <c r="FT29" s="1129">
        <v>0.9</v>
      </c>
      <c r="FU29" s="52">
        <v>0.88</v>
      </c>
      <c r="FV29" s="52"/>
      <c r="FW29" s="52"/>
      <c r="FX29" s="52"/>
      <c r="FY29" s="52"/>
      <c r="FZ29" s="52"/>
      <c r="GA29" s="52"/>
      <c r="GB29" s="52"/>
      <c r="GC29" s="52"/>
      <c r="GD29" s="52"/>
      <c r="GE29" s="52"/>
      <c r="GF29" s="52"/>
      <c r="GG29" s="52"/>
      <c r="GH29" s="966">
        <f t="shared" si="22"/>
        <v>-1</v>
      </c>
      <c r="GI29" s="1049">
        <v>1.45</v>
      </c>
      <c r="GJ29" s="32">
        <v>0.95</v>
      </c>
      <c r="GK29" s="32"/>
      <c r="GL29" s="32"/>
      <c r="GM29" s="32"/>
      <c r="GN29" s="32"/>
      <c r="GO29" s="52">
        <v>0.95</v>
      </c>
      <c r="GP29" s="32">
        <v>1.5189999999999999</v>
      </c>
      <c r="GQ29" s="32">
        <v>1.5189999999999999</v>
      </c>
      <c r="GR29" s="52"/>
      <c r="GS29" s="52"/>
      <c r="GT29" s="58"/>
      <c r="GU29" s="58"/>
      <c r="GV29" s="58"/>
      <c r="GW29" s="52"/>
      <c r="GX29" s="52"/>
      <c r="GY29" s="52"/>
      <c r="GZ29" s="52"/>
      <c r="HA29" s="52">
        <v>0.95</v>
      </c>
      <c r="HB29" s="52"/>
      <c r="HC29" s="52"/>
      <c r="HD29" s="52"/>
      <c r="HE29" s="52"/>
      <c r="HF29" s="52"/>
      <c r="HG29" s="52">
        <v>0.95</v>
      </c>
      <c r="HH29" s="52"/>
      <c r="HI29" s="52"/>
      <c r="HJ29" s="52"/>
      <c r="HK29" s="52">
        <v>0.95</v>
      </c>
      <c r="HL29" s="52"/>
      <c r="HM29" s="52"/>
      <c r="HN29" s="52"/>
      <c r="HO29" s="52"/>
      <c r="HP29" s="52"/>
      <c r="HQ29" s="52"/>
      <c r="HR29" s="52"/>
      <c r="HS29" s="52">
        <v>0.95</v>
      </c>
      <c r="HT29" s="52"/>
      <c r="HU29" s="52"/>
      <c r="HV29" s="52"/>
      <c r="HW29" s="52"/>
      <c r="HX29" s="52"/>
      <c r="HY29" s="58"/>
      <c r="HZ29" s="957">
        <v>1.44</v>
      </c>
      <c r="IA29" s="962"/>
      <c r="IB29" s="58">
        <v>0.95</v>
      </c>
      <c r="IC29" s="52"/>
      <c r="ID29" s="58"/>
      <c r="IE29" s="58"/>
      <c r="IF29" s="58"/>
      <c r="IG29" s="58"/>
      <c r="IH29" s="58"/>
      <c r="II29" s="58"/>
      <c r="IJ29" s="58"/>
      <c r="IK29" s="52">
        <v>0.95</v>
      </c>
      <c r="IL29" s="58"/>
      <c r="IM29" s="58"/>
      <c r="IN29" s="58"/>
      <c r="IO29" s="58"/>
      <c r="IP29" s="1032">
        <v>1.45</v>
      </c>
      <c r="IQ29" s="1032"/>
      <c r="IR29" s="1032"/>
      <c r="IS29" s="1032"/>
      <c r="IT29" s="1032"/>
      <c r="IU29" s="1032"/>
      <c r="IV29" s="1049">
        <v>0.95</v>
      </c>
      <c r="IW29" s="1049"/>
      <c r="IX29" s="1049"/>
      <c r="IY29" s="966">
        <f t="shared" si="61"/>
        <v>-1</v>
      </c>
      <c r="IZ29" s="1049">
        <v>1.43</v>
      </c>
      <c r="JA29" s="32">
        <v>1.01</v>
      </c>
      <c r="JB29" s="32"/>
      <c r="JC29" s="32"/>
      <c r="JD29" s="32"/>
      <c r="JE29" s="32"/>
      <c r="JF29" s="32"/>
      <c r="JG29" s="32"/>
      <c r="JH29" s="32">
        <v>1.01</v>
      </c>
      <c r="JI29" s="32">
        <v>1.51</v>
      </c>
      <c r="JJ29" s="32">
        <v>1.51</v>
      </c>
      <c r="JK29" s="52"/>
      <c r="JL29" s="32"/>
      <c r="JM29" s="52"/>
      <c r="JN29" s="52"/>
      <c r="JO29" s="32"/>
      <c r="JP29" s="32"/>
      <c r="JQ29" s="52"/>
      <c r="JR29" s="52"/>
      <c r="JS29" s="52"/>
      <c r="JT29" s="52"/>
      <c r="JU29" s="52"/>
      <c r="JV29" s="52"/>
      <c r="JW29" s="52">
        <v>1.01</v>
      </c>
      <c r="JX29" s="52"/>
      <c r="JY29" s="52"/>
      <c r="JZ29" s="52"/>
      <c r="KA29" s="52"/>
      <c r="KB29" s="52"/>
      <c r="KC29" s="52"/>
      <c r="KD29" s="52">
        <v>1.01</v>
      </c>
      <c r="KE29" s="52"/>
      <c r="KF29" s="52"/>
      <c r="KG29" s="52"/>
      <c r="KH29" s="52"/>
      <c r="KI29" s="52"/>
      <c r="KJ29" s="52"/>
      <c r="KK29" s="52">
        <v>1.45</v>
      </c>
      <c r="KL29" s="52"/>
      <c r="KM29" s="52">
        <v>1.01</v>
      </c>
      <c r="KN29" s="52"/>
      <c r="KO29" s="52"/>
      <c r="KP29" s="52"/>
      <c r="KQ29" s="52"/>
      <c r="KR29" s="52"/>
      <c r="KS29" s="52"/>
      <c r="KT29" s="52"/>
      <c r="KU29" s="52"/>
      <c r="KV29" s="58">
        <v>1.01</v>
      </c>
      <c r="KW29" s="52"/>
      <c r="KX29" s="58"/>
      <c r="KY29" s="962">
        <v>1.43</v>
      </c>
      <c r="KZ29" s="58"/>
      <c r="LA29" s="58"/>
      <c r="LB29" s="58"/>
      <c r="LC29" s="58"/>
      <c r="LD29" s="58"/>
      <c r="LE29" s="52">
        <v>1.01</v>
      </c>
      <c r="LF29" s="58"/>
      <c r="LG29" s="58"/>
      <c r="LH29" s="58"/>
      <c r="LI29" s="58"/>
      <c r="LJ29" s="58"/>
      <c r="LK29" s="58"/>
      <c r="LL29" s="58"/>
      <c r="LM29" s="58"/>
      <c r="LN29" s="58"/>
      <c r="LO29" s="58"/>
      <c r="LP29" s="58"/>
      <c r="LQ29" s="58">
        <v>1.42</v>
      </c>
      <c r="LR29" s="52">
        <v>1.01</v>
      </c>
      <c r="LS29" s="52"/>
      <c r="LT29" s="32"/>
      <c r="LU29" s="52"/>
      <c r="LV29" s="52"/>
      <c r="LW29" s="52"/>
      <c r="LX29" s="52"/>
      <c r="LY29" s="52"/>
      <c r="LZ29" s="52"/>
      <c r="MA29" s="957"/>
      <c r="MB29" s="58"/>
      <c r="MC29" s="52">
        <v>1.01</v>
      </c>
      <c r="MD29" s="1049"/>
      <c r="ME29" s="32"/>
      <c r="MF29" s="52"/>
      <c r="MG29" s="52"/>
      <c r="MH29" s="58"/>
      <c r="MI29" s="58"/>
      <c r="MJ29" s="58"/>
      <c r="MK29" s="58"/>
      <c r="ML29" s="58"/>
      <c r="MM29" s="962">
        <v>1.51</v>
      </c>
      <c r="MN29" s="52"/>
      <c r="MO29" s="52">
        <v>1.01</v>
      </c>
      <c r="MP29" s="52"/>
      <c r="MQ29" s="52"/>
      <c r="MR29" s="52"/>
      <c r="MS29" s="52"/>
      <c r="MT29" s="52"/>
      <c r="MU29" s="52"/>
      <c r="MV29" s="872"/>
      <c r="MW29" s="52"/>
      <c r="MX29" s="872">
        <v>1.42</v>
      </c>
      <c r="MY29" s="52"/>
      <c r="MZ29" s="52"/>
      <c r="NA29" s="52">
        <v>1.01</v>
      </c>
      <c r="NB29" s="52"/>
      <c r="NC29" s="872">
        <v>1.54</v>
      </c>
      <c r="ND29" s="1023"/>
      <c r="NE29" s="1023"/>
      <c r="NF29" s="52"/>
      <c r="NG29" s="944">
        <v>1.54</v>
      </c>
      <c r="NH29" s="944"/>
      <c r="NI29" s="944"/>
      <c r="NJ29" s="944"/>
      <c r="NK29" s="908">
        <v>1.51</v>
      </c>
      <c r="NL29" s="908"/>
      <c r="NM29" s="908">
        <v>1.55</v>
      </c>
      <c r="NN29" s="908"/>
      <c r="NO29" s="52">
        <v>1.01</v>
      </c>
      <c r="NP29" s="908">
        <v>1.55</v>
      </c>
      <c r="NQ29" s="908"/>
      <c r="NR29" s="908"/>
      <c r="NS29" s="908">
        <v>1.55</v>
      </c>
      <c r="NT29" s="908"/>
      <c r="NU29" s="908"/>
      <c r="NV29" s="908"/>
      <c r="NW29" s="908"/>
      <c r="NX29" s="944" t="s">
        <v>1502</v>
      </c>
      <c r="NY29" s="52"/>
      <c r="NZ29" s="52"/>
      <c r="OA29" s="58"/>
      <c r="OB29" s="52">
        <v>1.43</v>
      </c>
      <c r="OC29" s="1129">
        <v>1.06</v>
      </c>
      <c r="OD29" s="52">
        <v>1.01</v>
      </c>
      <c r="OE29" s="52"/>
      <c r="OF29" s="52"/>
      <c r="OG29" s="1129">
        <v>1.07</v>
      </c>
      <c r="OH29" s="899"/>
      <c r="OI29" s="52"/>
      <c r="OJ29" s="52"/>
      <c r="OK29" s="52"/>
      <c r="OL29" s="52"/>
      <c r="OM29" s="1129">
        <v>1.02</v>
      </c>
      <c r="ON29" s="52"/>
      <c r="OO29" s="52"/>
      <c r="OP29" s="52"/>
      <c r="OQ29" s="52"/>
      <c r="OR29" s="1129"/>
      <c r="OS29" s="1129"/>
      <c r="OT29" s="52"/>
      <c r="OU29" s="1134">
        <v>1.07</v>
      </c>
      <c r="OV29" s="1134"/>
      <c r="OW29" s="1134"/>
      <c r="OX29" s="1134"/>
      <c r="OY29" s="1134"/>
      <c r="OZ29" s="1134"/>
      <c r="PA29" s="52"/>
      <c r="PB29" s="52"/>
      <c r="PC29" s="52">
        <v>1.43</v>
      </c>
      <c r="PD29" s="1129">
        <v>1.06</v>
      </c>
      <c r="PE29" s="52">
        <v>1.01</v>
      </c>
      <c r="PF29" s="1129">
        <v>1.08</v>
      </c>
      <c r="PG29" s="52"/>
      <c r="PH29" s="52"/>
      <c r="PI29" s="1129">
        <v>1.06</v>
      </c>
      <c r="PJ29" s="52">
        <v>1.43</v>
      </c>
      <c r="PK29" s="1129">
        <v>1.06</v>
      </c>
      <c r="PL29" s="52">
        <v>1.01</v>
      </c>
      <c r="PM29" s="52"/>
      <c r="PN29" s="52"/>
      <c r="PO29" s="1129">
        <v>1.06</v>
      </c>
      <c r="PP29" s="52"/>
      <c r="PQ29" s="52"/>
      <c r="PR29" s="1134">
        <v>1.06</v>
      </c>
      <c r="PS29" s="52"/>
      <c r="PT29" s="52"/>
      <c r="PU29" s="52"/>
      <c r="PV29" s="52"/>
      <c r="PW29" s="1129">
        <v>1.18</v>
      </c>
      <c r="PX29" s="52"/>
      <c r="PY29" s="52"/>
      <c r="PZ29" s="1129">
        <v>1.21</v>
      </c>
      <c r="QA29" s="1047"/>
      <c r="QB29" s="966">
        <f t="shared" si="23"/>
        <v>-1</v>
      </c>
      <c r="QC29" s="52">
        <v>1.33</v>
      </c>
      <c r="QD29" s="32">
        <v>0.87</v>
      </c>
      <c r="QE29" s="32"/>
      <c r="QF29" s="32"/>
      <c r="QG29" s="32"/>
      <c r="QH29" s="32"/>
      <c r="QI29" s="32"/>
      <c r="QJ29" s="65">
        <v>0.87</v>
      </c>
      <c r="QK29" s="65">
        <v>1.4990000000000001</v>
      </c>
      <c r="QL29" s="65">
        <v>1.4990000000000001</v>
      </c>
      <c r="QM29" s="1023"/>
      <c r="QN29" s="1023"/>
      <c r="QO29" s="1023"/>
      <c r="QP29" s="899"/>
      <c r="QQ29" s="1023"/>
      <c r="QR29" s="1023"/>
      <c r="QS29" s="959"/>
      <c r="QT29" s="211"/>
      <c r="QU29" s="959"/>
      <c r="QV29" s="959"/>
      <c r="QW29" s="52">
        <v>0.87</v>
      </c>
      <c r="QX29" s="52"/>
      <c r="QY29" s="52"/>
      <c r="QZ29" s="52"/>
      <c r="RA29" s="52"/>
      <c r="RB29" s="52"/>
      <c r="RC29" s="52"/>
      <c r="RD29" s="52">
        <v>0.87</v>
      </c>
      <c r="RE29" s="52"/>
      <c r="RF29" s="52"/>
      <c r="RG29" s="52"/>
      <c r="RH29" s="52"/>
      <c r="RI29" s="52"/>
      <c r="RJ29" s="52"/>
      <c r="RK29" s="52"/>
      <c r="RL29" s="52"/>
      <c r="RM29" s="52">
        <v>0.87</v>
      </c>
      <c r="RN29" s="52"/>
      <c r="RO29" s="957">
        <v>1.38</v>
      </c>
      <c r="RP29" s="52"/>
      <c r="RQ29" s="52"/>
      <c r="RR29" s="52"/>
      <c r="RS29" s="52"/>
      <c r="RT29" s="52"/>
      <c r="RU29" s="52"/>
      <c r="RV29" s="58">
        <v>0.87</v>
      </c>
      <c r="RW29" s="52"/>
      <c r="RX29" s="58"/>
      <c r="RY29" s="58"/>
      <c r="RZ29" s="962">
        <v>1.33</v>
      </c>
      <c r="SA29" s="58"/>
      <c r="SB29" s="58"/>
      <c r="SC29" s="58"/>
      <c r="SD29" s="58"/>
      <c r="SE29" s="58"/>
      <c r="SF29" s="52">
        <v>0.87</v>
      </c>
      <c r="SG29" s="58"/>
      <c r="SH29" s="58"/>
      <c r="SI29" s="58"/>
      <c r="SJ29" s="58"/>
      <c r="SK29" s="58"/>
      <c r="SL29" s="58"/>
      <c r="SM29" s="58"/>
      <c r="SN29" s="58"/>
      <c r="SO29" s="58"/>
      <c r="SP29" s="58"/>
      <c r="SQ29" s="58">
        <v>1.34</v>
      </c>
      <c r="SR29" s="52">
        <v>0.87</v>
      </c>
      <c r="SS29" s="58"/>
      <c r="ST29" s="58"/>
      <c r="SU29" s="58"/>
      <c r="SV29" s="58"/>
      <c r="SW29" s="58"/>
      <c r="SX29" s="58"/>
      <c r="SY29" s="58"/>
      <c r="SZ29" s="58"/>
      <c r="TA29" s="52"/>
      <c r="TB29" s="52"/>
      <c r="TC29" s="52">
        <v>0.87</v>
      </c>
      <c r="TD29" s="58"/>
      <c r="TE29" s="52"/>
      <c r="TF29" s="52"/>
      <c r="TG29" s="957">
        <v>1.44</v>
      </c>
      <c r="TH29" s="58"/>
      <c r="TI29" s="52"/>
      <c r="TJ29" s="58"/>
      <c r="TK29" s="52"/>
      <c r="TL29" s="959"/>
      <c r="TM29" s="52">
        <v>0.87</v>
      </c>
      <c r="TN29" s="52"/>
      <c r="TO29" s="52"/>
      <c r="TP29" s="52"/>
      <c r="TQ29" s="52"/>
      <c r="TR29" s="52"/>
      <c r="TS29" s="52"/>
      <c r="TT29" s="52"/>
      <c r="TU29" s="52"/>
      <c r="TV29" s="52"/>
      <c r="TW29" s="52"/>
      <c r="TX29" s="872">
        <v>1.4</v>
      </c>
      <c r="TY29" s="52">
        <v>0.87</v>
      </c>
      <c r="TZ29" s="52"/>
      <c r="UA29" s="52"/>
      <c r="UB29" s="52"/>
      <c r="UC29" s="52"/>
      <c r="UD29" s="52"/>
      <c r="UE29" s="52"/>
      <c r="UF29" s="52"/>
      <c r="UG29" s="908">
        <v>1.41</v>
      </c>
      <c r="UH29" s="58"/>
      <c r="UI29" s="908">
        <v>1.41</v>
      </c>
      <c r="UJ29" s="908"/>
      <c r="UK29" s="908"/>
      <c r="UL29" s="52">
        <v>0.87</v>
      </c>
      <c r="UM29" s="899"/>
      <c r="UN29" s="899"/>
      <c r="UO29" s="899"/>
      <c r="UP29" s="899"/>
      <c r="UQ29" s="899"/>
      <c r="UR29" s="899"/>
      <c r="US29" s="908">
        <v>1.34</v>
      </c>
      <c r="UT29" s="58"/>
      <c r="UU29" s="58"/>
      <c r="UV29" s="58"/>
      <c r="UW29" s="944">
        <v>1.26</v>
      </c>
      <c r="UX29" s="52">
        <v>1.33</v>
      </c>
      <c r="UY29" s="1129">
        <v>1.08</v>
      </c>
      <c r="UZ29" s="52">
        <v>0.87</v>
      </c>
      <c r="VA29" s="944"/>
      <c r="VB29" s="52"/>
      <c r="VC29" s="58"/>
      <c r="VD29" s="58"/>
      <c r="VE29" s="52"/>
      <c r="VF29" s="52"/>
      <c r="VG29" s="1129">
        <v>1.05</v>
      </c>
      <c r="VH29" s="52"/>
      <c r="VI29" s="52"/>
      <c r="VJ29" s="1129">
        <v>1.07</v>
      </c>
      <c r="VK29" s="52"/>
      <c r="VL29" s="52"/>
      <c r="VM29" s="52"/>
      <c r="VN29" s="52"/>
      <c r="VO29" s="1129"/>
      <c r="VP29" s="1129"/>
      <c r="VQ29" s="52"/>
      <c r="VR29" s="52"/>
      <c r="VS29" s="52"/>
      <c r="VT29" s="52"/>
      <c r="VU29" s="1129">
        <v>1.08</v>
      </c>
      <c r="VV29" s="1028"/>
      <c r="VW29" s="1028"/>
      <c r="VX29" s="52"/>
      <c r="VY29" s="52"/>
      <c r="VZ29" s="1129">
        <v>1.08</v>
      </c>
      <c r="WA29" s="52">
        <v>1.33</v>
      </c>
      <c r="WB29" s="1129">
        <v>1.08</v>
      </c>
      <c r="WC29" s="52">
        <v>0.87</v>
      </c>
      <c r="WD29" s="53"/>
      <c r="WE29" s="1129">
        <v>1.08</v>
      </c>
      <c r="WF29" s="52"/>
      <c r="WG29" s="52"/>
      <c r="WH29" s="52">
        <v>1.33</v>
      </c>
      <c r="WI29" s="1129">
        <v>1.08</v>
      </c>
      <c r="WJ29" s="52">
        <v>0.87</v>
      </c>
      <c r="WK29" s="52"/>
      <c r="WL29" s="52"/>
      <c r="WM29" s="52"/>
      <c r="WN29" s="52"/>
      <c r="WO29" s="1134">
        <v>1.1599999999999999</v>
      </c>
      <c r="WP29" s="52"/>
      <c r="WQ29" s="52"/>
      <c r="WR29" s="52"/>
      <c r="WS29" s="52"/>
      <c r="WT29" s="52"/>
      <c r="WU29" s="52"/>
      <c r="WV29" s="52"/>
      <c r="WW29" s="52"/>
      <c r="WX29" s="966">
        <f t="shared" si="24"/>
        <v>-1</v>
      </c>
      <c r="WY29" s="1049">
        <v>1.52</v>
      </c>
      <c r="WZ29" s="32">
        <v>0.69</v>
      </c>
      <c r="XA29" s="32"/>
      <c r="XB29" s="32"/>
      <c r="XC29" s="32"/>
      <c r="XD29" s="52"/>
      <c r="XE29" s="52"/>
      <c r="XF29" s="52">
        <v>0.69</v>
      </c>
      <c r="XG29" s="65"/>
      <c r="XH29" s="65"/>
      <c r="XI29" s="52"/>
      <c r="XJ29" s="52"/>
      <c r="XK29" s="52"/>
      <c r="XL29" s="52"/>
      <c r="XM29" s="52"/>
      <c r="XN29" s="52"/>
      <c r="XO29" s="52"/>
      <c r="XP29" s="52"/>
      <c r="XQ29" s="52"/>
      <c r="XR29" s="52"/>
      <c r="XS29" s="52">
        <v>0.69</v>
      </c>
      <c r="XT29" s="52"/>
      <c r="XU29" s="52"/>
      <c r="XV29" s="52"/>
      <c r="XW29" s="52">
        <v>0.69</v>
      </c>
      <c r="XX29" s="52"/>
      <c r="XY29" s="52"/>
      <c r="XZ29" s="52"/>
      <c r="YA29" s="52">
        <v>0.69</v>
      </c>
      <c r="YB29" s="52"/>
      <c r="YC29" s="52">
        <v>1.53</v>
      </c>
      <c r="YD29" s="52"/>
      <c r="YE29" s="52"/>
      <c r="YF29" s="52"/>
      <c r="YG29" s="52"/>
      <c r="YH29" s="52"/>
      <c r="YI29" s="52">
        <v>0.69</v>
      </c>
      <c r="YJ29" s="52"/>
      <c r="YK29" s="52"/>
      <c r="YL29" s="52"/>
      <c r="YM29" s="52"/>
      <c r="YN29" s="957">
        <v>1.46</v>
      </c>
      <c r="YO29" s="58"/>
      <c r="YP29" s="52"/>
      <c r="YQ29" s="52"/>
      <c r="YR29" s="52"/>
      <c r="YS29" s="58">
        <v>0.69</v>
      </c>
      <c r="YT29" s="58"/>
      <c r="YU29" s="58"/>
      <c r="YV29" s="52"/>
      <c r="YW29" s="58"/>
      <c r="YX29" s="58"/>
      <c r="YY29" s="58"/>
      <c r="YZ29" s="58"/>
      <c r="ZA29" s="58"/>
      <c r="ZB29" s="58"/>
      <c r="ZC29" s="52">
        <v>0.69</v>
      </c>
      <c r="ZD29" s="58"/>
      <c r="ZE29" s="58"/>
      <c r="ZF29" s="58"/>
      <c r="ZG29" s="58"/>
      <c r="ZH29" s="58"/>
      <c r="ZI29" s="58"/>
      <c r="ZJ29" s="967">
        <v>1.54</v>
      </c>
      <c r="ZK29" s="967"/>
      <c r="ZL29" s="382"/>
      <c r="ZM29" s="387"/>
      <c r="ZN29" s="1049">
        <v>0.69</v>
      </c>
      <c r="ZO29" s="967"/>
      <c r="ZP29" s="967"/>
      <c r="ZQ29" s="967"/>
      <c r="ZR29" s="967">
        <v>1.48</v>
      </c>
      <c r="ZS29" s="967"/>
      <c r="ZT29" s="967"/>
      <c r="ZU29" s="967"/>
      <c r="ZV29" s="967"/>
      <c r="ZW29" s="58"/>
      <c r="ZX29" s="967"/>
      <c r="ZY29" s="967"/>
      <c r="ZZ29" s="967"/>
      <c r="AAA29" s="52">
        <v>0.69</v>
      </c>
      <c r="AAB29" s="967"/>
      <c r="AAC29" s="967"/>
      <c r="AAD29" s="52"/>
      <c r="AAE29" s="58"/>
      <c r="AAF29" s="58"/>
      <c r="AAG29" s="957">
        <v>1.52</v>
      </c>
      <c r="AAH29" s="58"/>
      <c r="AAI29" s="58"/>
      <c r="AAJ29" s="58"/>
      <c r="AAK29" s="58"/>
      <c r="AAL29" s="52">
        <v>0.69</v>
      </c>
      <c r="AAM29" s="52"/>
      <c r="AAN29" s="52"/>
      <c r="AAO29" s="52"/>
      <c r="AAP29" s="52"/>
      <c r="AAQ29" s="52"/>
      <c r="AAR29" s="52"/>
      <c r="AAS29" s="52"/>
      <c r="AAT29" s="52"/>
      <c r="AAU29" s="52"/>
      <c r="AAV29" s="52"/>
      <c r="AAW29" s="52">
        <v>0.69</v>
      </c>
      <c r="AAX29" s="872">
        <v>1.53</v>
      </c>
      <c r="AAY29" s="52"/>
      <c r="AAZ29" s="52"/>
      <c r="ABA29" s="52"/>
      <c r="ABB29" s="52"/>
      <c r="ABC29" s="52"/>
      <c r="ABD29" s="52"/>
      <c r="ABE29" s="52"/>
      <c r="ABF29" s="908">
        <v>1.56</v>
      </c>
      <c r="ABG29" s="58"/>
      <c r="ABH29" s="908">
        <v>1.55</v>
      </c>
      <c r="ABI29" s="908"/>
      <c r="ABJ29" s="908"/>
      <c r="ABK29" s="52">
        <v>0.69</v>
      </c>
      <c r="ABL29" s="899"/>
      <c r="ABM29" s="899"/>
      <c r="ABN29" s="899"/>
      <c r="ABO29" s="899"/>
      <c r="ABP29" s="899"/>
      <c r="ABQ29" s="899"/>
      <c r="ABR29" s="908">
        <v>1.26</v>
      </c>
      <c r="ABS29" s="58"/>
      <c r="ABT29" s="58"/>
      <c r="ABU29" s="58"/>
      <c r="ABV29" s="908">
        <v>1.54</v>
      </c>
      <c r="ABW29" s="52">
        <v>1.52</v>
      </c>
      <c r="ABX29" s="1129">
        <v>1.29</v>
      </c>
      <c r="ABY29" s="52">
        <v>0.69</v>
      </c>
      <c r="ABZ29" s="52"/>
      <c r="ACA29" s="52"/>
      <c r="ACB29" s="58"/>
      <c r="ACC29" s="985">
        <v>1.25</v>
      </c>
      <c r="ACD29" s="52"/>
      <c r="ACE29" s="52"/>
      <c r="ACF29" s="52"/>
      <c r="ACG29" s="52"/>
      <c r="ACH29" s="1129">
        <v>1.22</v>
      </c>
      <c r="ACI29" s="52"/>
      <c r="ACJ29" s="52"/>
      <c r="ACK29" s="52"/>
      <c r="ACL29" s="52"/>
      <c r="ACM29" s="1129"/>
      <c r="ACN29" s="1129"/>
      <c r="ACO29" s="52"/>
      <c r="ACP29" s="52"/>
      <c r="ACQ29" s="52"/>
      <c r="ACR29" s="52"/>
      <c r="ACS29" s="52"/>
      <c r="ACT29" s="52"/>
      <c r="ACU29" s="52"/>
      <c r="ACV29" s="1134">
        <v>1.28</v>
      </c>
      <c r="ACW29" s="52"/>
      <c r="ACX29" s="52"/>
      <c r="ACY29" s="52">
        <v>1.52</v>
      </c>
      <c r="ACZ29" s="1129">
        <v>1.29</v>
      </c>
      <c r="ADA29" s="52">
        <v>0.69</v>
      </c>
      <c r="ADB29" s="53"/>
      <c r="ADC29" s="52"/>
      <c r="ADD29" s="52"/>
      <c r="ADE29" s="52">
        <v>1.52</v>
      </c>
      <c r="ADF29" s="1129">
        <v>1.29</v>
      </c>
      <c r="ADG29" s="52">
        <v>0.69</v>
      </c>
      <c r="ADH29" s="52"/>
      <c r="ADI29" s="52"/>
      <c r="ADJ29" s="1035">
        <v>1.29</v>
      </c>
      <c r="ADK29" s="52"/>
      <c r="ADL29" s="52"/>
      <c r="ADM29" s="52"/>
      <c r="ADN29" s="52"/>
      <c r="ADO29" s="52"/>
      <c r="ADP29" s="52"/>
      <c r="ADQ29" s="52"/>
      <c r="ADR29" s="52"/>
      <c r="ADS29" s="52"/>
      <c r="ADT29" s="52"/>
      <c r="ADU29" s="32"/>
      <c r="ADV29" s="52">
        <v>1.52</v>
      </c>
      <c r="ADW29" s="1129">
        <v>1.29</v>
      </c>
      <c r="ADX29" s="52">
        <v>0.69</v>
      </c>
      <c r="ADY29" s="52"/>
      <c r="ADZ29" s="966">
        <f t="shared" si="25"/>
        <v>-1</v>
      </c>
      <c r="AEA29" s="1049">
        <v>1.42</v>
      </c>
      <c r="AEB29" s="32">
        <v>0.80800000000000005</v>
      </c>
      <c r="AEC29" s="32"/>
      <c r="AED29" s="32"/>
      <c r="AEE29" s="32"/>
      <c r="AEF29" s="32"/>
      <c r="AEG29" s="32">
        <v>0.80800000000000005</v>
      </c>
      <c r="AEH29" s="32">
        <v>1.5549999999999999</v>
      </c>
      <c r="AEI29" s="32">
        <v>1.5549999999999999</v>
      </c>
      <c r="AEJ29" s="32"/>
      <c r="AEK29" s="957">
        <v>0.94</v>
      </c>
      <c r="AEL29" s="52"/>
      <c r="AEM29" s="32"/>
      <c r="AEN29" s="52"/>
      <c r="AEO29" s="52"/>
      <c r="AEP29" s="52"/>
      <c r="AEQ29" s="52"/>
      <c r="AER29" s="52"/>
      <c r="AES29" s="52"/>
      <c r="AET29" s="52"/>
      <c r="AEU29" s="52">
        <v>0.80800000000000005</v>
      </c>
      <c r="AEV29" s="52"/>
      <c r="AEW29" s="52"/>
      <c r="AEX29" s="52"/>
      <c r="AEY29" s="52"/>
      <c r="AEZ29" s="52"/>
      <c r="AFA29" s="52">
        <v>0.80800000000000005</v>
      </c>
      <c r="AFB29" s="52"/>
      <c r="AFC29" s="52"/>
      <c r="AFD29" s="52">
        <v>0.80800000000000005</v>
      </c>
      <c r="AFE29" s="52"/>
      <c r="AFF29" s="52"/>
      <c r="AFG29" s="52"/>
      <c r="AFH29" s="52">
        <v>1.01</v>
      </c>
      <c r="AFI29" s="52"/>
      <c r="AFJ29" s="52"/>
      <c r="AFK29" s="52"/>
      <c r="AFL29" s="52"/>
      <c r="AFM29" s="52">
        <v>0.80800000000000005</v>
      </c>
      <c r="AFN29" s="52"/>
      <c r="AFO29" s="52"/>
      <c r="AFP29" s="52"/>
      <c r="AFQ29" s="52"/>
      <c r="AFR29" s="52"/>
      <c r="AFS29" s="52">
        <v>1.02</v>
      </c>
      <c r="AFT29" s="58"/>
      <c r="AFU29" s="52"/>
      <c r="AFV29" s="52"/>
      <c r="AFW29" s="58">
        <v>0.80800000000000005</v>
      </c>
      <c r="AFX29" s="52"/>
      <c r="AFY29" s="58"/>
      <c r="AFZ29" s="52"/>
      <c r="AGA29" s="58"/>
      <c r="AGB29" s="52"/>
      <c r="AGC29" s="52">
        <v>1.42</v>
      </c>
      <c r="AGD29" s="52"/>
      <c r="AGE29" s="957">
        <v>1.03</v>
      </c>
      <c r="AGF29" s="962"/>
      <c r="AGG29" s="52">
        <v>0.80800000000000005</v>
      </c>
      <c r="AGH29" s="957"/>
      <c r="AGI29" s="957"/>
      <c r="AGJ29" s="957"/>
      <c r="AGK29" s="192">
        <v>1.36</v>
      </c>
      <c r="AGL29" s="957"/>
      <c r="AGM29" s="957"/>
      <c r="AGN29" s="957"/>
      <c r="AGO29" s="957"/>
      <c r="AGP29" s="957"/>
      <c r="AGQ29" s="957"/>
      <c r="AGR29" s="957"/>
      <c r="AGS29" s="52">
        <v>0.80800000000000005</v>
      </c>
      <c r="AGT29" s="967"/>
      <c r="AGU29" s="967"/>
      <c r="AGV29" s="967"/>
      <c r="AGW29" s="967"/>
      <c r="AGX29" s="967"/>
      <c r="AGY29" s="58"/>
      <c r="AGZ29" s="58"/>
      <c r="AHA29" s="58"/>
      <c r="AHB29" s="58"/>
      <c r="AHC29" s="58">
        <v>0.80800000000000005</v>
      </c>
      <c r="AHD29" s="58"/>
      <c r="AHE29" s="58"/>
      <c r="AHF29" s="52"/>
      <c r="AHG29" s="58"/>
      <c r="AHH29" s="58"/>
      <c r="AHI29" s="58"/>
      <c r="AHJ29" s="58"/>
      <c r="AHK29" s="58"/>
      <c r="AHL29" s="962">
        <v>1.53</v>
      </c>
      <c r="AHM29" s="960"/>
      <c r="AHN29" s="957"/>
      <c r="AHO29" s="52">
        <v>0.80800000000000005</v>
      </c>
      <c r="AHP29" s="52"/>
      <c r="AHQ29" s="52"/>
      <c r="AHR29" s="52"/>
      <c r="AHS29" s="52"/>
      <c r="AHT29" s="52"/>
      <c r="AHU29" s="52"/>
      <c r="AHV29" s="52"/>
      <c r="AHW29" s="52"/>
      <c r="AHX29" s="52"/>
      <c r="AHY29" s="52">
        <v>0.80800000000000005</v>
      </c>
      <c r="AHZ29" s="52"/>
      <c r="AIA29" s="52"/>
      <c r="AIB29" s="52"/>
      <c r="AIC29" s="52"/>
      <c r="AID29" s="52"/>
      <c r="AIE29" s="52"/>
      <c r="AIF29" s="52"/>
      <c r="AIG29" s="908">
        <v>1.52</v>
      </c>
      <c r="AIH29" s="908"/>
      <c r="AII29" s="908"/>
      <c r="AIJ29" s="908"/>
      <c r="AIK29" s="52">
        <v>0.80800000000000005</v>
      </c>
      <c r="AIL29" s="899"/>
      <c r="AIM29" s="899"/>
      <c r="AIN29" s="899"/>
      <c r="AIO29" s="899"/>
      <c r="AIP29" s="899"/>
      <c r="AIQ29" s="899"/>
      <c r="AIR29" s="908">
        <v>1.355</v>
      </c>
      <c r="AIS29" s="58"/>
      <c r="AIT29" s="944">
        <v>1.41</v>
      </c>
      <c r="AIU29" s="944"/>
      <c r="AIV29" s="908">
        <v>1.33</v>
      </c>
      <c r="AIW29" s="52">
        <v>1.42</v>
      </c>
      <c r="AIX29" s="1129">
        <v>1.0900000000000001</v>
      </c>
      <c r="AIY29" s="52">
        <v>0.80800000000000005</v>
      </c>
      <c r="AIZ29" s="908"/>
      <c r="AJA29" s="985">
        <v>1.1399999999999999</v>
      </c>
      <c r="AJB29" s="58"/>
      <c r="AJC29" s="58"/>
      <c r="AJD29" s="985">
        <v>1.07</v>
      </c>
      <c r="AJE29" s="58"/>
      <c r="AJF29" s="52"/>
      <c r="AJG29" s="52"/>
      <c r="AJH29" s="52"/>
      <c r="AJI29" s="52"/>
      <c r="AJJ29" s="1047">
        <v>1.07</v>
      </c>
      <c r="AJK29" s="52"/>
      <c r="AJL29" s="52"/>
      <c r="AJM29" s="52"/>
      <c r="AJN29" s="52"/>
      <c r="AJO29" s="1047">
        <v>1.07</v>
      </c>
      <c r="AJP29" s="1129"/>
      <c r="AJQ29" s="1129"/>
      <c r="AJR29" s="52"/>
      <c r="AJS29" s="52"/>
      <c r="AJT29" s="52"/>
      <c r="AJU29" s="52"/>
      <c r="AJV29" s="52"/>
      <c r="AJW29" s="52"/>
      <c r="AJX29" s="52"/>
      <c r="AJY29" s="1134">
        <v>1.0900000000000001</v>
      </c>
      <c r="AJZ29" s="52"/>
      <c r="AKA29" s="52"/>
      <c r="AKB29" s="1129">
        <v>1.1499999999999999</v>
      </c>
      <c r="AKC29" s="52">
        <v>1.42</v>
      </c>
      <c r="AKD29" s="1129">
        <v>1.0900000000000001</v>
      </c>
      <c r="AKE29" s="52">
        <v>0.80800000000000005</v>
      </c>
      <c r="AKF29" s="53"/>
      <c r="AKG29" s="52"/>
      <c r="AKH29" s="52"/>
      <c r="AKI29" s="52">
        <v>1.42</v>
      </c>
      <c r="AKJ29" s="1129">
        <v>1.0900000000000001</v>
      </c>
      <c r="AKK29" s="52">
        <v>0.80800000000000005</v>
      </c>
      <c r="AKL29" s="52"/>
      <c r="AKM29" s="52"/>
      <c r="AKN29" s="1129">
        <v>1.1200000000000001</v>
      </c>
      <c r="AKO29" s="52"/>
      <c r="AKP29" s="52"/>
      <c r="AKQ29" s="52"/>
      <c r="AKR29" s="52"/>
      <c r="AKS29" s="52"/>
      <c r="AKT29" s="1035">
        <v>1.24</v>
      </c>
      <c r="AKU29" s="1035"/>
      <c r="AKV29" s="1035"/>
      <c r="AKW29" s="1035"/>
      <c r="AKX29" s="52"/>
      <c r="AKY29" s="52"/>
      <c r="AKZ29" s="52"/>
      <c r="ALA29" s="53"/>
      <c r="ALB29" s="53"/>
      <c r="ALC29" s="52">
        <v>1.42</v>
      </c>
      <c r="ALD29" s="1129">
        <v>1.0900000000000001</v>
      </c>
      <c r="ALE29" s="52">
        <v>0.80800000000000005</v>
      </c>
      <c r="ALF29" s="52"/>
      <c r="ALG29" s="52"/>
      <c r="ALH29" s="52"/>
      <c r="ALI29" s="52"/>
      <c r="ALJ29" s="1129">
        <v>1.0900000000000001</v>
      </c>
      <c r="ALK29" s="52">
        <v>0.80800000000000005</v>
      </c>
      <c r="ALL29" s="53"/>
      <c r="ALM29" s="52"/>
      <c r="ALN29" s="52"/>
      <c r="ALO29" s="53"/>
      <c r="ALP29" s="53"/>
      <c r="ALQ29" s="1129">
        <v>1.0900000000000001</v>
      </c>
      <c r="ALR29" s="52">
        <v>0.80800000000000005</v>
      </c>
      <c r="ALS29" s="52"/>
      <c r="ALT29" s="52"/>
      <c r="ALU29" s="53"/>
      <c r="ALV29" s="52"/>
      <c r="ALW29" s="1129">
        <v>1.0900000000000001</v>
      </c>
      <c r="ALX29" s="52">
        <v>0.80800000000000005</v>
      </c>
      <c r="ALY29" s="52"/>
      <c r="ALZ29" s="1129">
        <v>1.0900000000000001</v>
      </c>
      <c r="AMA29" s="52">
        <v>0.80800000000000005</v>
      </c>
      <c r="AMB29" s="53"/>
      <c r="AMC29" s="53"/>
      <c r="AMD29" s="53"/>
      <c r="AME29" s="1129">
        <v>1.0900000000000001</v>
      </c>
      <c r="AMF29" s="52">
        <v>0.80800000000000005</v>
      </c>
      <c r="AMG29" s="52"/>
      <c r="AMH29" s="53"/>
      <c r="AMI29" s="896">
        <v>1.33</v>
      </c>
      <c r="AMJ29" s="944">
        <v>1.27</v>
      </c>
      <c r="AMK29" s="1129">
        <v>1.0900000000000001</v>
      </c>
      <c r="AML29" s="52">
        <v>0.80800000000000005</v>
      </c>
      <c r="AMM29" s="52">
        <v>1.2290000000000001</v>
      </c>
      <c r="AMN29" s="52">
        <v>1.2829999999999999</v>
      </c>
      <c r="AMO29" s="52">
        <v>1.2509999999999999</v>
      </c>
      <c r="AMP29" s="52"/>
      <c r="AMQ29" s="1129">
        <v>1.0900000000000001</v>
      </c>
      <c r="AMR29" s="52">
        <v>0.80800000000000005</v>
      </c>
      <c r="AMS29" s="52">
        <v>1.258</v>
      </c>
      <c r="AMT29" s="1129">
        <v>1.0900000000000001</v>
      </c>
      <c r="AMU29" s="52">
        <v>0.80800000000000005</v>
      </c>
      <c r="AMV29" s="52">
        <v>1.222</v>
      </c>
      <c r="AMW29" s="52">
        <v>1.2509999999999999</v>
      </c>
      <c r="AMX29" s="52">
        <v>1.282</v>
      </c>
      <c r="AMY29" s="52">
        <v>1.284</v>
      </c>
      <c r="AMZ29" s="52">
        <v>1.552</v>
      </c>
      <c r="ANA29" s="52">
        <v>1.534</v>
      </c>
      <c r="ANB29" s="1223">
        <f t="shared" si="27"/>
        <v>0.89851485148514842</v>
      </c>
      <c r="ANC29" s="204">
        <v>1.64</v>
      </c>
      <c r="AND29" s="913">
        <v>1.1399999999999999</v>
      </c>
      <c r="ANE29" s="913"/>
      <c r="ANF29" s="913"/>
      <c r="ANG29" s="913"/>
      <c r="ANH29" s="913"/>
      <c r="ANI29" s="913"/>
      <c r="ANJ29" s="913"/>
      <c r="ANK29" s="204">
        <v>1.1399999999999999</v>
      </c>
      <c r="ANL29" s="204">
        <v>1.492</v>
      </c>
      <c r="ANM29" s="204">
        <v>1.492</v>
      </c>
      <c r="ANN29" s="913"/>
      <c r="ANO29" s="53"/>
      <c r="ANP29" s="53"/>
      <c r="ANQ29" s="53"/>
      <c r="ANR29" s="53"/>
      <c r="ANS29" s="53"/>
      <c r="ANT29" s="53"/>
      <c r="ANU29" s="53"/>
      <c r="ANV29" s="53"/>
      <c r="ANW29" s="53"/>
      <c r="ANX29" s="53"/>
      <c r="ANY29" s="53">
        <v>1.1399999999999999</v>
      </c>
      <c r="ANZ29" s="53"/>
      <c r="AOA29" s="53"/>
      <c r="AOB29" s="53"/>
      <c r="AOC29" s="53"/>
      <c r="AOD29" s="53"/>
      <c r="AOE29" s="53">
        <v>1.1399999999999999</v>
      </c>
      <c r="AOF29" s="53"/>
      <c r="AOG29" s="53"/>
      <c r="AOH29" s="53">
        <v>1.1399999999999999</v>
      </c>
      <c r="AOI29" s="53"/>
      <c r="AOJ29" s="53"/>
      <c r="AOK29" s="53"/>
      <c r="AOL29" s="53"/>
      <c r="AOM29" s="53"/>
      <c r="AON29" s="53"/>
      <c r="AOO29" s="53"/>
      <c r="AOP29" s="53"/>
      <c r="AOQ29" s="53">
        <v>1.1399999999999999</v>
      </c>
      <c r="AOR29" s="53"/>
      <c r="AOS29" s="53"/>
      <c r="AOT29" s="191">
        <v>1.27</v>
      </c>
      <c r="AOU29" s="53"/>
      <c r="AOV29" s="53"/>
      <c r="AOW29" s="53"/>
      <c r="AOX29" s="53"/>
      <c r="AOY29" s="53"/>
      <c r="AOZ29" s="27">
        <v>1.1399999999999999</v>
      </c>
      <c r="APA29" s="53"/>
      <c r="APB29" s="27"/>
      <c r="APC29" s="53"/>
      <c r="APD29" s="27"/>
      <c r="APE29" s="221">
        <v>1.28</v>
      </c>
      <c r="APF29" s="221"/>
      <c r="APG29" s="221"/>
      <c r="APH29" s="221"/>
      <c r="API29" s="973">
        <v>1.1399999999999999</v>
      </c>
      <c r="APJ29" s="221"/>
      <c r="APK29" s="221"/>
      <c r="APL29" s="221"/>
      <c r="APM29" s="221"/>
      <c r="APN29" s="221"/>
      <c r="APO29" s="221"/>
      <c r="APP29" s="221"/>
      <c r="APQ29" s="221">
        <v>1.27</v>
      </c>
      <c r="APR29" s="191"/>
      <c r="APS29" s="203"/>
      <c r="APT29" s="191"/>
      <c r="APU29" s="53">
        <v>1.1399999999999999</v>
      </c>
      <c r="APV29" s="53"/>
      <c r="APW29" s="53"/>
      <c r="APX29" s="53"/>
      <c r="APY29" s="53"/>
      <c r="APZ29" s="53"/>
      <c r="AQA29" s="53"/>
      <c r="AQB29" s="191">
        <v>1.71</v>
      </c>
      <c r="AQC29" s="53"/>
      <c r="AQD29" s="53"/>
      <c r="AQE29" s="53"/>
      <c r="AQF29" s="53">
        <v>1.1399999999999999</v>
      </c>
      <c r="AQG29" s="27"/>
      <c r="AQH29" s="27"/>
      <c r="AQI29" s="27"/>
      <c r="AQJ29" s="27"/>
      <c r="AQK29" s="27"/>
      <c r="AQL29" s="221">
        <v>1.61</v>
      </c>
      <c r="AQM29" s="27"/>
      <c r="AQN29" s="27"/>
      <c r="AQO29" s="27"/>
      <c r="AQP29" s="53">
        <v>1.1399999999999999</v>
      </c>
      <c r="AQQ29" s="53"/>
      <c r="AQR29" s="53"/>
      <c r="AQS29" s="53"/>
      <c r="AQT29" s="53"/>
      <c r="AQU29" s="53"/>
      <c r="AQV29" s="53"/>
      <c r="AQW29" s="53"/>
      <c r="AQX29" s="53"/>
      <c r="AQY29" s="53"/>
      <c r="AQZ29" s="53"/>
      <c r="ARA29" s="53">
        <v>1.1399999999999999</v>
      </c>
      <c r="ARB29" s="53"/>
      <c r="ARC29" s="53"/>
      <c r="ARD29" s="53"/>
      <c r="ARE29" s="53"/>
      <c r="ARF29" s="53"/>
      <c r="ARG29" s="53"/>
      <c r="ARH29" s="53"/>
      <c r="ARI29" s="53"/>
      <c r="ARJ29" s="53"/>
      <c r="ARK29" s="53"/>
      <c r="ARL29" s="53"/>
      <c r="ARM29" s="896">
        <v>1.69</v>
      </c>
      <c r="ARN29" s="53"/>
      <c r="ARO29" s="53">
        <v>1.1399999999999999</v>
      </c>
      <c r="ARP29" s="896">
        <v>1.62</v>
      </c>
      <c r="ARQ29" s="896"/>
      <c r="ARR29" s="896"/>
      <c r="ARS29" s="896">
        <v>1.66</v>
      </c>
      <c r="ART29" s="896"/>
      <c r="ARU29" s="896"/>
      <c r="ARV29" s="896"/>
      <c r="ARW29" s="896" t="s">
        <v>1159</v>
      </c>
      <c r="ARX29" s="896">
        <v>1.41</v>
      </c>
      <c r="ARY29" s="896"/>
      <c r="ARZ29" s="896"/>
      <c r="ASA29" s="204">
        <v>1.64</v>
      </c>
      <c r="ASB29" s="1047">
        <v>1.1000000000000001</v>
      </c>
      <c r="ASC29" s="53">
        <v>1.1399999999999999</v>
      </c>
      <c r="ASD29" s="896"/>
      <c r="ASE29" s="53"/>
      <c r="ASF29" s="27"/>
      <c r="ASG29" s="984">
        <v>1.0900000000000001</v>
      </c>
      <c r="ASH29" s="53"/>
      <c r="ASI29" s="49"/>
      <c r="ASJ29" s="994">
        <v>1.06</v>
      </c>
      <c r="ASK29" s="49"/>
      <c r="ASL29" s="49"/>
      <c r="ASM29" s="53"/>
      <c r="ASN29" s="53"/>
      <c r="ASO29" s="53"/>
      <c r="ASP29" s="1038">
        <v>1.0900000000000001</v>
      </c>
      <c r="ASQ29" s="1047"/>
      <c r="ASR29" s="1047"/>
      <c r="ASS29" s="1038">
        <v>1.0900000000000001</v>
      </c>
      <c r="AST29" s="53"/>
      <c r="ASU29" s="53"/>
      <c r="ASV29" s="53"/>
      <c r="ASW29" s="53"/>
      <c r="ASX29" s="1047">
        <v>1.1100000000000001</v>
      </c>
      <c r="ASY29" s="1047"/>
      <c r="ASZ29" s="1047"/>
      <c r="ATA29" s="53"/>
      <c r="ATB29" s="53"/>
      <c r="ATC29" s="204">
        <v>1.64</v>
      </c>
      <c r="ATD29" s="1047">
        <v>1.1000000000000001</v>
      </c>
      <c r="ATE29" s="53">
        <v>1.1399999999999999</v>
      </c>
      <c r="ATF29" s="1047">
        <v>1.1100000000000001</v>
      </c>
      <c r="ATG29" s="1047"/>
      <c r="ATH29" s="53"/>
      <c r="ATI29" s="204">
        <v>1.64</v>
      </c>
      <c r="ATJ29" s="1047">
        <v>1.1000000000000001</v>
      </c>
      <c r="ATK29" s="53">
        <v>1.1399999999999999</v>
      </c>
      <c r="ATL29" s="53"/>
      <c r="ATM29" s="1047">
        <v>1.1100000000000001</v>
      </c>
      <c r="ATN29" s="53"/>
      <c r="ATO29" s="53"/>
      <c r="ATP29" s="1038">
        <v>1.1200000000000001</v>
      </c>
      <c r="ATQ29" s="53"/>
      <c r="ATR29" s="53"/>
      <c r="ATS29" s="53">
        <v>1.196</v>
      </c>
      <c r="ATT29" s="53">
        <v>1.179</v>
      </c>
      <c r="ATU29" s="1037"/>
      <c r="ATV29" s="1037"/>
      <c r="ATW29" s="1037"/>
      <c r="ATX29" s="1037"/>
      <c r="ATY29" s="1037"/>
      <c r="ATZ29" s="1037"/>
      <c r="AUA29" s="1037"/>
      <c r="AUB29" s="53"/>
      <c r="AUC29" s="53"/>
      <c r="AUD29" s="204">
        <v>1.64</v>
      </c>
      <c r="AUE29" s="1047">
        <v>1.1000000000000001</v>
      </c>
      <c r="AUF29" s="53">
        <v>1.1399999999999999</v>
      </c>
      <c r="AUG29" s="53">
        <v>1.206</v>
      </c>
      <c r="AUH29" s="53">
        <v>1.2430000000000001</v>
      </c>
      <c r="AUI29" s="53">
        <v>1.238</v>
      </c>
      <c r="AUJ29" s="53">
        <v>1.2430000000000001</v>
      </c>
      <c r="AUK29" s="53"/>
      <c r="AUL29" s="1047">
        <v>1.1000000000000001</v>
      </c>
      <c r="AUM29" s="53">
        <v>1.1399999999999999</v>
      </c>
      <c r="AUN29" s="53">
        <v>1.2529999999999999</v>
      </c>
      <c r="AUO29" s="53">
        <v>1.2470000000000001</v>
      </c>
      <c r="AUP29" s="53"/>
      <c r="AUQ29" s="53"/>
      <c r="AUR29" s="53">
        <v>1.232</v>
      </c>
      <c r="AUS29" s="1047">
        <v>1.1000000000000001</v>
      </c>
      <c r="AUT29" s="53">
        <v>1.1399999999999999</v>
      </c>
      <c r="AUU29" s="52">
        <v>1.2070000000000001</v>
      </c>
      <c r="AUV29" s="52">
        <v>1.222</v>
      </c>
      <c r="AUW29" s="53">
        <v>1.2090000000000001</v>
      </c>
      <c r="AUX29" s="1047"/>
      <c r="AUY29" s="52">
        <v>1.2130000000000001</v>
      </c>
      <c r="AUZ29" s="1047">
        <v>1.1000000000000001</v>
      </c>
      <c r="AVA29" s="53">
        <v>1.1399999999999999</v>
      </c>
      <c r="AVB29" s="52">
        <v>1.21</v>
      </c>
      <c r="AVC29" s="52"/>
      <c r="AVD29" s="1047">
        <v>1.1000000000000001</v>
      </c>
      <c r="AVE29" s="53">
        <v>1.1399999999999999</v>
      </c>
      <c r="AVF29" s="53">
        <v>1.1930000000000001</v>
      </c>
      <c r="AVG29" s="53">
        <v>1.1830000000000001</v>
      </c>
      <c r="AVH29" s="53">
        <v>1.2290000000000001</v>
      </c>
      <c r="AVI29" s="1047">
        <v>1.1000000000000001</v>
      </c>
      <c r="AVJ29" s="53">
        <v>1.1399999999999999</v>
      </c>
      <c r="AVK29" s="53">
        <v>1.222</v>
      </c>
      <c r="AVL29" s="53">
        <v>1.2450000000000001</v>
      </c>
      <c r="AVM29" s="52">
        <v>1.242</v>
      </c>
      <c r="AVN29" s="1047">
        <v>1.1000000000000001</v>
      </c>
      <c r="AVO29" s="53">
        <v>1.1399999999999999</v>
      </c>
      <c r="AVP29" s="52">
        <v>1.1919999999999999</v>
      </c>
      <c r="AVQ29" s="52">
        <v>1.163</v>
      </c>
      <c r="AVR29" s="1047">
        <v>1.222</v>
      </c>
      <c r="AVS29" s="1047">
        <v>1.202</v>
      </c>
      <c r="AVT29" s="1047">
        <v>1.1000000000000001</v>
      </c>
      <c r="AVU29" s="53">
        <v>1.1399999999999999</v>
      </c>
      <c r="AVV29" s="52">
        <v>1.248</v>
      </c>
      <c r="AVW29" s="1047">
        <v>1.1000000000000001</v>
      </c>
      <c r="AVX29" s="53">
        <v>1.1399999999999999</v>
      </c>
      <c r="AVY29" s="53">
        <v>1.1919999999999999</v>
      </c>
      <c r="AVZ29" s="52">
        <v>1.212</v>
      </c>
      <c r="AWA29" s="52">
        <v>1.1819999999999999</v>
      </c>
      <c r="AWB29" s="52">
        <v>1.1739999999999999</v>
      </c>
      <c r="AWC29" s="52">
        <v>1.1819999999999999</v>
      </c>
      <c r="AWD29" s="52">
        <v>1.1739999999999999</v>
      </c>
      <c r="AWE29" s="1223">
        <f t="shared" si="28"/>
        <v>2.9824561403508802E-2</v>
      </c>
      <c r="AWF29" s="53">
        <v>1.62</v>
      </c>
      <c r="AWG29" s="913">
        <v>0.69</v>
      </c>
      <c r="AWH29" s="913"/>
      <c r="AWI29" s="913"/>
      <c r="AWJ29" s="913"/>
      <c r="AWK29" s="913"/>
      <c r="AWL29" s="913"/>
      <c r="AWM29" s="913">
        <v>0.69</v>
      </c>
      <c r="AWN29" s="913">
        <v>1.323</v>
      </c>
      <c r="AWO29" s="913">
        <v>1.3160000000000001</v>
      </c>
      <c r="AWP29" s="53"/>
      <c r="AWQ29" s="53"/>
      <c r="AWR29" s="53"/>
      <c r="AWS29" s="53"/>
      <c r="AWT29" s="913"/>
      <c r="AWU29" s="53"/>
      <c r="AWV29" s="53"/>
      <c r="AWW29" s="53"/>
      <c r="AWX29" s="53"/>
      <c r="AWY29" s="53"/>
      <c r="AWZ29" s="53">
        <v>0.69</v>
      </c>
      <c r="AXA29" s="53"/>
      <c r="AXB29" s="53"/>
      <c r="AXC29" s="53"/>
      <c r="AXD29" s="191"/>
      <c r="AXE29" s="53"/>
      <c r="AXF29" s="53"/>
      <c r="AXG29" s="53"/>
      <c r="AXH29" s="53"/>
      <c r="AXI29" s="53">
        <v>0.69</v>
      </c>
      <c r="AXJ29" s="53"/>
      <c r="AXK29" s="53"/>
      <c r="AXL29" s="53"/>
      <c r="AXM29" s="53">
        <v>1.58</v>
      </c>
      <c r="AXN29" s="53"/>
      <c r="AXO29" s="53"/>
      <c r="AXP29" s="53" t="e">
        <v>#N/A</v>
      </c>
      <c r="AXQ29" s="53"/>
      <c r="AXR29" s="53">
        <v>0.69</v>
      </c>
      <c r="AXS29" s="191">
        <v>1.62</v>
      </c>
      <c r="AXT29" s="53"/>
      <c r="AXU29" s="53"/>
      <c r="AXV29" s="53"/>
      <c r="AXW29" s="53"/>
      <c r="AXX29" s="53"/>
      <c r="AXY29" s="53"/>
      <c r="AXZ29" s="191">
        <v>1.6</v>
      </c>
      <c r="AYA29" s="53"/>
      <c r="AYB29" s="53">
        <f t="shared" si="30"/>
        <v>0.69</v>
      </c>
      <c r="AYC29" s="27"/>
      <c r="AYD29" s="191"/>
      <c r="AYE29" s="53"/>
      <c r="AYF29" s="27"/>
      <c r="AYG29" s="27"/>
      <c r="AYH29" s="27"/>
      <c r="AYI29" s="27"/>
      <c r="AYJ29" s="27"/>
      <c r="AYK29" s="27">
        <v>0.69</v>
      </c>
      <c r="AYL29" s="27"/>
      <c r="AYM29" s="27"/>
      <c r="AYN29" s="27"/>
      <c r="AYO29" s="27"/>
      <c r="AYP29" s="27"/>
      <c r="AYQ29" s="27"/>
      <c r="AYR29" s="972">
        <v>1.61</v>
      </c>
      <c r="AYS29" s="972"/>
      <c r="AYT29" s="972"/>
      <c r="AYU29" s="972"/>
      <c r="AYV29" s="972"/>
      <c r="AYW29" s="27">
        <v>0.69</v>
      </c>
      <c r="AYX29" s="27"/>
      <c r="AYY29" s="972">
        <v>1.61</v>
      </c>
      <c r="AYZ29" s="27"/>
      <c r="AZA29" s="27"/>
      <c r="AZB29" s="27"/>
      <c r="AZC29" s="27"/>
      <c r="AZD29" s="27"/>
      <c r="AZE29" s="53"/>
      <c r="AZF29" s="53"/>
      <c r="AZG29" s="53"/>
      <c r="AZH29" s="53"/>
      <c r="AZI29" s="53">
        <v>0.69</v>
      </c>
      <c r="AZJ29" s="27"/>
      <c r="AZK29" s="53"/>
      <c r="AZL29" s="53"/>
      <c r="AZM29" s="27"/>
      <c r="AZN29" s="27"/>
      <c r="AZO29" s="53"/>
      <c r="AZP29" s="27"/>
      <c r="AZQ29" s="27"/>
      <c r="AZR29" s="221">
        <v>1.6</v>
      </c>
      <c r="AZS29" s="53">
        <v>0.69</v>
      </c>
      <c r="AZT29" s="53"/>
      <c r="AZU29" s="53"/>
      <c r="AZV29" s="53"/>
      <c r="AZW29" s="53"/>
      <c r="AZX29" s="53"/>
      <c r="AZY29" s="53"/>
      <c r="AZZ29" s="53"/>
      <c r="BAA29" s="53"/>
      <c r="BAB29" s="875">
        <v>1.61</v>
      </c>
      <c r="BAC29" s="875"/>
      <c r="BAD29" s="53">
        <v>0.69</v>
      </c>
      <c r="BAE29" s="875"/>
      <c r="BAF29" s="875"/>
      <c r="BAG29" s="875"/>
      <c r="BAH29" s="896"/>
      <c r="BAI29" s="53"/>
      <c r="BAJ29" s="896">
        <v>1.54</v>
      </c>
      <c r="BAK29" s="896"/>
      <c r="BAL29" s="896">
        <v>1.56</v>
      </c>
      <c r="BAM29" s="896"/>
      <c r="BAN29" s="896"/>
      <c r="BAO29" s="896"/>
      <c r="BAP29" s="53">
        <v>0.69</v>
      </c>
      <c r="BAQ29" s="896">
        <v>1.58</v>
      </c>
      <c r="BAR29" s="896"/>
      <c r="BAS29" s="896"/>
      <c r="BAT29" s="896"/>
      <c r="BAU29" s="896"/>
      <c r="BAV29" s="896">
        <v>1.59</v>
      </c>
      <c r="BAW29" s="53"/>
      <c r="BAX29" s="53"/>
      <c r="BAY29" s="896">
        <v>1.63</v>
      </c>
      <c r="BAZ29" s="896"/>
      <c r="BBA29" s="896"/>
      <c r="BBB29" s="53">
        <v>1.62</v>
      </c>
      <c r="BBC29" s="1047">
        <v>1.17</v>
      </c>
      <c r="BBD29" s="53">
        <v>0.69</v>
      </c>
      <c r="BBE29" s="896"/>
      <c r="BBF29" s="53"/>
      <c r="BBG29" s="27"/>
      <c r="BBH29" s="27"/>
      <c r="BBI29" s="53"/>
      <c r="BBJ29" s="1047">
        <v>1.1200000000000001</v>
      </c>
      <c r="BBK29" s="49"/>
      <c r="BBL29" s="994">
        <v>1.1200000000000001</v>
      </c>
      <c r="BBM29" s="49"/>
      <c r="BBN29" s="49"/>
      <c r="BBO29" s="53"/>
      <c r="BBP29" s="53"/>
      <c r="BBQ29" s="53"/>
      <c r="BBR29" s="53"/>
      <c r="BBS29" s="1047"/>
      <c r="BBT29" s="1047"/>
      <c r="BBU29" s="1038">
        <v>1.1499999999999999</v>
      </c>
      <c r="BBV29" s="53"/>
      <c r="BBW29" s="53"/>
      <c r="BBX29" s="53"/>
      <c r="BBY29" s="53"/>
      <c r="BBZ29" s="1047">
        <v>1.1599999999999999</v>
      </c>
      <c r="BCA29" s="53"/>
      <c r="BCB29" s="53"/>
      <c r="BCC29" s="53"/>
      <c r="BCD29" s="53"/>
      <c r="BCE29" s="53"/>
      <c r="BCF29" s="53">
        <v>1.62</v>
      </c>
      <c r="BCG29" s="1047">
        <v>1.17</v>
      </c>
      <c r="BCH29" s="53">
        <v>0.69</v>
      </c>
      <c r="BCI29" s="53"/>
      <c r="BCJ29" s="53"/>
      <c r="BCK29" s="1047">
        <v>1.1599999999999999</v>
      </c>
      <c r="BCL29" s="53">
        <v>1.62</v>
      </c>
      <c r="BCM29" s="1047">
        <v>1.17</v>
      </c>
      <c r="BCN29" s="53">
        <v>0.69</v>
      </c>
      <c r="BCO29" s="1047"/>
      <c r="BCP29" s="1047"/>
      <c r="BCQ29" s="1037">
        <v>1.17</v>
      </c>
      <c r="BCR29" s="53"/>
      <c r="BCS29" s="1139">
        <v>1.17</v>
      </c>
      <c r="BCT29" s="53"/>
      <c r="BCU29" s="53"/>
      <c r="BCV29" s="53"/>
      <c r="BCW29" s="53"/>
      <c r="BCX29" s="53"/>
      <c r="BCY29" s="1038">
        <v>1.1200000000000001</v>
      </c>
      <c r="BCZ29" s="1038"/>
      <c r="BDA29" s="1038"/>
      <c r="BDB29" s="1038"/>
      <c r="BDC29" s="53">
        <v>0.96599999999999997</v>
      </c>
      <c r="BDD29" s="53"/>
      <c r="BDE29" s="53">
        <v>1.62</v>
      </c>
      <c r="BDF29" s="1047">
        <v>1.17</v>
      </c>
      <c r="BDG29" s="53">
        <v>0.69</v>
      </c>
      <c r="BDH29" s="53"/>
      <c r="BDI29" s="53"/>
      <c r="BDJ29" s="53"/>
      <c r="BDK29" s="53"/>
      <c r="BDL29" s="1047">
        <v>1.1299999999999999</v>
      </c>
      <c r="BDM29" s="1047">
        <v>1.17</v>
      </c>
      <c r="BDN29" s="53">
        <v>0.69</v>
      </c>
      <c r="BDO29" s="53"/>
      <c r="BDP29" s="53"/>
      <c r="BDQ29" s="53"/>
      <c r="BDR29" s="53"/>
      <c r="BDS29" s="53"/>
      <c r="BDT29" s="1047">
        <v>1.17</v>
      </c>
      <c r="BDU29" s="53">
        <v>0.69</v>
      </c>
      <c r="BDV29" s="52"/>
      <c r="BDW29" s="52"/>
      <c r="BDX29" s="52"/>
      <c r="BDY29" s="52"/>
      <c r="BDZ29" s="1047">
        <v>1.17</v>
      </c>
      <c r="BEA29" s="53">
        <v>0.69</v>
      </c>
      <c r="BEB29" s="52"/>
      <c r="BEC29" s="1047">
        <v>1.17</v>
      </c>
      <c r="BED29" s="53">
        <v>0.69</v>
      </c>
      <c r="BEE29" s="53"/>
      <c r="BEF29" s="53"/>
      <c r="BEG29" s="53"/>
      <c r="BEH29" s="1047">
        <v>1.17</v>
      </c>
      <c r="BEI29" s="53">
        <v>0.69</v>
      </c>
      <c r="BEJ29" s="53"/>
      <c r="BEK29" s="53"/>
      <c r="BEL29" s="896">
        <v>0.88</v>
      </c>
      <c r="BEM29" s="944">
        <v>0.87</v>
      </c>
      <c r="BEN29" s="1047">
        <v>1.17</v>
      </c>
      <c r="BEO29" s="53">
        <v>0.69</v>
      </c>
      <c r="BEP29" s="52">
        <v>0.86199999999999999</v>
      </c>
      <c r="BEQ29" s="52">
        <v>0.80600000000000005</v>
      </c>
      <c r="BER29" s="1047">
        <v>0.82199999999999995</v>
      </c>
      <c r="BES29" s="53"/>
      <c r="BET29" s="1047">
        <v>1.17</v>
      </c>
      <c r="BEU29" s="53">
        <v>0.69</v>
      </c>
      <c r="BEV29" s="52">
        <v>0.82199999999999995</v>
      </c>
      <c r="BEW29" s="1047">
        <v>1.17</v>
      </c>
      <c r="BEX29" s="53">
        <v>0.69</v>
      </c>
      <c r="BEY29" s="53">
        <v>0.89900000000000002</v>
      </c>
      <c r="BEZ29" s="52">
        <v>0.92200000000000004</v>
      </c>
      <c r="BFA29" s="52">
        <v>0.83499999999999996</v>
      </c>
      <c r="BFB29" s="52">
        <v>0.81899999999999995</v>
      </c>
      <c r="BFC29" s="52">
        <v>0.83499999999999996</v>
      </c>
      <c r="BFD29" s="52">
        <v>0.83199999999999996</v>
      </c>
      <c r="BFE29" s="1047">
        <v>1.17</v>
      </c>
      <c r="BFF29" s="53">
        <v>0.69</v>
      </c>
      <c r="BFG29" s="53">
        <v>1.1499999999999999</v>
      </c>
      <c r="BFH29" s="1047">
        <v>1.17</v>
      </c>
      <c r="BFI29" s="53">
        <v>0.69</v>
      </c>
      <c r="BFJ29" s="53">
        <v>1.05</v>
      </c>
      <c r="BFK29" s="1047">
        <v>1.17</v>
      </c>
      <c r="BFL29" s="107">
        <v>0.83</v>
      </c>
      <c r="BFM29" s="53">
        <v>1.2609999999999999</v>
      </c>
      <c r="BFN29" s="53">
        <v>1.288</v>
      </c>
      <c r="BFO29" s="910">
        <v>1.18</v>
      </c>
      <c r="BFP29" s="53">
        <v>1.0409999999999999</v>
      </c>
      <c r="BFQ29" s="7">
        <f t="shared" si="1"/>
        <v>0.25421686746987948</v>
      </c>
      <c r="BFR29" s="1042">
        <v>1.35</v>
      </c>
      <c r="BFS29" s="53">
        <v>1.1399999999999999</v>
      </c>
      <c r="BFT29" s="53">
        <v>1.1499999999999999</v>
      </c>
      <c r="BFU29" s="53"/>
      <c r="BFV29" s="53"/>
      <c r="BFW29" s="53"/>
      <c r="BFX29" s="53"/>
      <c r="BFY29" s="53"/>
      <c r="BFZ29" s="53">
        <v>1.1499999999999999</v>
      </c>
      <c r="BGA29" s="53"/>
      <c r="BGB29" s="53"/>
      <c r="BGC29" s="1037">
        <v>1.1499999999999999</v>
      </c>
      <c r="BGD29" s="1025"/>
      <c r="BGE29" s="53"/>
      <c r="BGF29" s="53"/>
      <c r="BGG29" s="53"/>
      <c r="BGH29" s="53"/>
      <c r="BGI29" s="53"/>
      <c r="BGJ29" s="53"/>
      <c r="BGK29" s="53"/>
      <c r="BGL29" s="897">
        <v>1.1100000000000001</v>
      </c>
      <c r="BGM29" s="53">
        <v>1.1499999999999999</v>
      </c>
      <c r="BGN29" s="53"/>
      <c r="BGO29" s="896">
        <v>1.1399999999999999</v>
      </c>
      <c r="BGP29" s="896"/>
      <c r="BGQ29" s="896"/>
      <c r="BGR29" s="896"/>
      <c r="BGS29" s="896"/>
      <c r="BGT29" s="53"/>
      <c r="BGU29" s="896"/>
      <c r="BGV29" s="53"/>
      <c r="BGW29" s="53"/>
      <c r="BGX29" s="53">
        <v>0</v>
      </c>
      <c r="BGY29" s="1037">
        <v>1.35</v>
      </c>
      <c r="BGZ29" s="1037">
        <v>1.1399999999999999</v>
      </c>
      <c r="BHA29" s="53">
        <v>1.1499999999999999</v>
      </c>
      <c r="BHB29" s="53"/>
      <c r="BHC29" s="53"/>
      <c r="BHD29" s="896">
        <v>1.1000000000000001</v>
      </c>
      <c r="BHE29" s="1025"/>
      <c r="BHF29" s="1047">
        <v>1.0900000000000001</v>
      </c>
      <c r="BHG29" s="53"/>
      <c r="BHH29" s="1047">
        <v>0.98</v>
      </c>
      <c r="BHI29" s="53"/>
      <c r="BHJ29" s="53"/>
      <c r="BHK29" s="53"/>
      <c r="BHL29" s="53"/>
      <c r="BHM29" s="53"/>
      <c r="BHN29" s="1047"/>
      <c r="BHO29" s="1047"/>
      <c r="BHP29" s="53">
        <v>0.61199999999999999</v>
      </c>
      <c r="BHQ29" s="53"/>
      <c r="BHR29" s="53"/>
      <c r="BHS29" s="53"/>
      <c r="BHT29" s="53"/>
      <c r="BHU29" s="53"/>
      <c r="BHV29" s="53"/>
      <c r="BHW29" s="1038">
        <v>0.98</v>
      </c>
      <c r="BHX29" s="53"/>
      <c r="BHY29" s="53"/>
      <c r="BHZ29" s="1038">
        <v>1.1200000000000001</v>
      </c>
      <c r="BIA29" s="1037">
        <v>1.35</v>
      </c>
      <c r="BIB29" s="1037">
        <v>1.1399999999999999</v>
      </c>
      <c r="BIC29" s="53">
        <v>1.1499999999999999</v>
      </c>
      <c r="BID29" s="53"/>
      <c r="BIE29" s="53"/>
      <c r="BIF29" s="53"/>
      <c r="BIG29" s="1037">
        <v>1.35</v>
      </c>
      <c r="BIH29" s="1037">
        <v>1.1399999999999999</v>
      </c>
      <c r="BII29" s="53">
        <v>1.1499999999999999</v>
      </c>
      <c r="BIJ29" s="53"/>
      <c r="BIK29" s="53"/>
      <c r="BIL29" s="53"/>
      <c r="BIM29" s="53"/>
      <c r="BIN29" s="53"/>
      <c r="BIO29" s="53"/>
      <c r="BIP29" s="53">
        <v>0.38400000000000001</v>
      </c>
      <c r="BIQ29" s="53">
        <v>0.38500000000000001</v>
      </c>
      <c r="BIR29" s="53">
        <v>0.38500000000000001</v>
      </c>
      <c r="BIS29" s="53">
        <v>0.38400000000000001</v>
      </c>
      <c r="BIT29" s="53">
        <v>0.38400000000000001</v>
      </c>
      <c r="BIU29" s="53">
        <v>0.38300000000000001</v>
      </c>
      <c r="BIV29" s="53">
        <v>0.76400000000000001</v>
      </c>
      <c r="BIW29" s="53">
        <v>0.69899999999999995</v>
      </c>
      <c r="BIX29" s="53">
        <v>0.70599999999999996</v>
      </c>
      <c r="BIY29" s="53">
        <v>0.69799999999999995</v>
      </c>
      <c r="BIZ29" s="1037">
        <v>1.35</v>
      </c>
      <c r="BJA29" s="1037">
        <v>1.1399999999999999</v>
      </c>
      <c r="BJB29" s="53">
        <v>1.1499999999999999</v>
      </c>
      <c r="BJC29" s="53">
        <v>0.38500000000000001</v>
      </c>
      <c r="BJD29" s="53">
        <v>0.38500000000000001</v>
      </c>
      <c r="BJE29" s="53">
        <v>0.51300000000000001</v>
      </c>
      <c r="BJF29" s="53">
        <v>0.38400000000000001</v>
      </c>
      <c r="BJG29" s="1037">
        <v>1.35</v>
      </c>
      <c r="BJH29" s="1037">
        <v>1.1399999999999999</v>
      </c>
      <c r="BJI29" s="53">
        <v>1.1499999999999999</v>
      </c>
      <c r="BJJ29" s="53">
        <v>0.38400000000000001</v>
      </c>
      <c r="BJK29" s="53">
        <v>0.38500000000000001</v>
      </c>
      <c r="BJL29" s="53">
        <v>0.38600000000000001</v>
      </c>
      <c r="BJM29" s="53">
        <v>0.38500000000000001</v>
      </c>
      <c r="BJN29" s="53">
        <v>0.38400000000000001</v>
      </c>
      <c r="BJO29" s="1047">
        <v>1.35</v>
      </c>
      <c r="BJP29" s="1047">
        <v>1.1399999999999999</v>
      </c>
      <c r="BJQ29" s="53">
        <v>1.1499999999999999</v>
      </c>
      <c r="BJR29" s="52">
        <v>0.38400000000000001</v>
      </c>
      <c r="BJS29" s="52">
        <v>0.4</v>
      </c>
      <c r="BJT29" s="53">
        <v>0.38500000000000001</v>
      </c>
      <c r="BJU29" s="1047"/>
      <c r="BJV29" s="52">
        <v>0.38400000000000001</v>
      </c>
      <c r="BJW29" s="1047">
        <v>1.35</v>
      </c>
      <c r="BJX29" s="1047">
        <v>1.1399999999999999</v>
      </c>
      <c r="BJY29" s="53">
        <v>1.1499999999999999</v>
      </c>
      <c r="BJZ29" s="52">
        <v>0.41399999999999998</v>
      </c>
      <c r="BKA29" s="1047">
        <v>1.35</v>
      </c>
      <c r="BKB29" s="1047">
        <v>1.1399999999999999</v>
      </c>
      <c r="BKC29" s="53">
        <v>1.1499999999999999</v>
      </c>
      <c r="BKD29" s="53">
        <v>0.38500000000000001</v>
      </c>
      <c r="BKE29" s="53">
        <v>0.38400000000000001</v>
      </c>
      <c r="BKF29" s="53">
        <v>0.38700000000000001</v>
      </c>
      <c r="BKG29" s="1047">
        <v>1.35</v>
      </c>
      <c r="BKH29" s="1047">
        <v>1.1399999999999999</v>
      </c>
      <c r="BKI29" s="53">
        <v>1.1499999999999999</v>
      </c>
      <c r="BKJ29" s="53">
        <v>0.38400000000000001</v>
      </c>
      <c r="BKK29" s="53">
        <v>0.38600000000000001</v>
      </c>
      <c r="BKL29" s="52">
        <v>0.38500000000000001</v>
      </c>
      <c r="BKM29" s="1047">
        <v>1.35</v>
      </c>
      <c r="BKN29" s="1047">
        <v>1.1399999999999999</v>
      </c>
      <c r="BKO29" s="53">
        <v>1.1499999999999999</v>
      </c>
      <c r="BKP29" s="52">
        <v>0.38600000000000001</v>
      </c>
      <c r="BKQ29" s="52">
        <v>0.44400000000000001</v>
      </c>
      <c r="BKR29" s="52">
        <v>0.40400000000000003</v>
      </c>
      <c r="BKS29" s="52">
        <v>0.40400000000000003</v>
      </c>
      <c r="BKT29" s="1047">
        <v>1.35</v>
      </c>
      <c r="BKU29" s="1047">
        <v>1.1399999999999999</v>
      </c>
      <c r="BKV29" s="52">
        <v>1.1499999999999999</v>
      </c>
      <c r="BKW29" s="52">
        <v>0.38400000000000001</v>
      </c>
      <c r="BKX29" s="1047">
        <v>1.35</v>
      </c>
      <c r="BKY29" s="1047">
        <v>1.1399999999999999</v>
      </c>
      <c r="BKZ29" s="53">
        <v>1.1499999999999999</v>
      </c>
      <c r="BLA29" s="53">
        <v>0.4</v>
      </c>
      <c r="BLB29" s="52">
        <v>0.49099999999999999</v>
      </c>
      <c r="BLC29" s="52">
        <v>0.75600000000000001</v>
      </c>
      <c r="BLD29" s="52">
        <v>0.78300000000000003</v>
      </c>
      <c r="BLE29" s="52">
        <v>0.76300000000000001</v>
      </c>
      <c r="BLF29" s="52">
        <v>0.77500000000000002</v>
      </c>
      <c r="BLG29" s="1047">
        <v>1.35</v>
      </c>
      <c r="BLH29" s="1047">
        <v>1.1399999999999999</v>
      </c>
      <c r="BLI29" s="53">
        <v>1.1499999999999999</v>
      </c>
      <c r="BLJ29" s="53">
        <v>0.98199999999999998</v>
      </c>
      <c r="BLK29" s="1047">
        <v>1.35</v>
      </c>
      <c r="BLL29" s="1047">
        <v>1.1399999999999999</v>
      </c>
      <c r="BLM29" s="53">
        <v>1.1499999999999999</v>
      </c>
      <c r="BLN29" s="53">
        <v>0.77800000000000002</v>
      </c>
      <c r="BLO29" s="1047">
        <v>1.35</v>
      </c>
      <c r="BLP29" s="1047">
        <v>1.1399999999999999</v>
      </c>
      <c r="BLQ29" s="53">
        <v>0.72</v>
      </c>
      <c r="BLR29" s="53">
        <v>1.2390000000000001</v>
      </c>
      <c r="BLS29" s="53">
        <v>1.2410000000000001</v>
      </c>
      <c r="BLT29" s="53">
        <v>1.2689999999999999</v>
      </c>
      <c r="BLU29" s="1047">
        <v>1.35</v>
      </c>
      <c r="BLV29" s="1047">
        <v>1.1399999999999999</v>
      </c>
      <c r="BLW29" s="53">
        <v>0.72</v>
      </c>
      <c r="BLX29" s="53">
        <v>0.96</v>
      </c>
      <c r="BLY29" s="53">
        <v>1.0589999999999999</v>
      </c>
      <c r="BLZ29" s="1047">
        <v>1.35</v>
      </c>
      <c r="BMA29" s="1047">
        <v>1.1399999999999999</v>
      </c>
      <c r="BMB29" s="53">
        <v>0.72</v>
      </c>
      <c r="BMC29" s="53">
        <v>1.1100000000000001</v>
      </c>
      <c r="BMD29" s="1047">
        <v>1.35</v>
      </c>
      <c r="BME29" s="1047">
        <v>1.1399999999999999</v>
      </c>
      <c r="BMF29" s="53">
        <v>0.72</v>
      </c>
      <c r="BMG29" s="108">
        <v>1.147</v>
      </c>
      <c r="BMH29" s="7">
        <f t="shared" si="31"/>
        <v>0.59305555555555567</v>
      </c>
      <c r="BMI29" s="1194">
        <v>0.96</v>
      </c>
      <c r="BMJ29" s="53">
        <v>0.96</v>
      </c>
      <c r="BMK29" s="53"/>
      <c r="BML29" s="53"/>
      <c r="BMM29" s="1194">
        <v>0.96</v>
      </c>
      <c r="BMN29" s="53">
        <v>0.96</v>
      </c>
      <c r="BMO29" s="53"/>
      <c r="BMP29" s="53"/>
      <c r="BMQ29" s="53"/>
      <c r="BMR29" s="53"/>
      <c r="BMS29" s="53"/>
      <c r="BMT29" s="53"/>
      <c r="BMU29" s="53">
        <v>0.76700000000000002</v>
      </c>
      <c r="BMV29" s="53">
        <v>0.88700000000000001</v>
      </c>
      <c r="BMW29" s="53">
        <v>1.0089999999999999</v>
      </c>
      <c r="BMX29" s="53">
        <v>0.98099999999999998</v>
      </c>
      <c r="BMY29" s="53">
        <v>0.99099999999999999</v>
      </c>
      <c r="BMZ29" s="53">
        <v>1.014</v>
      </c>
      <c r="BNA29" s="53"/>
      <c r="BNB29" s="53"/>
      <c r="BNC29" s="53"/>
      <c r="BND29" s="53"/>
      <c r="BNE29" s="1194">
        <v>0.96</v>
      </c>
      <c r="BNF29" s="53">
        <v>0.96</v>
      </c>
      <c r="BNG29" s="53">
        <v>0.93600000000000005</v>
      </c>
      <c r="BNH29" s="53">
        <v>0.9</v>
      </c>
      <c r="BNI29" s="27">
        <v>0.94</v>
      </c>
      <c r="BNJ29" s="53">
        <v>0.95399999999999996</v>
      </c>
      <c r="BNK29" s="1194"/>
      <c r="BNL29" s="53">
        <v>0.95799999999999996</v>
      </c>
      <c r="BNM29" s="1194">
        <v>0.96</v>
      </c>
      <c r="BNN29" s="53">
        <v>0.96</v>
      </c>
      <c r="BNO29" s="53">
        <v>0.89300000000000002</v>
      </c>
      <c r="BNP29" s="53">
        <v>0.92300000000000004</v>
      </c>
      <c r="BNQ29" s="53">
        <v>0.92100000000000004</v>
      </c>
      <c r="BNR29" s="53">
        <v>0.81799999999999995</v>
      </c>
      <c r="BNS29" s="53">
        <v>0.83299999999999996</v>
      </c>
      <c r="BNT29" s="1047">
        <v>0.96</v>
      </c>
      <c r="BNU29" s="53">
        <v>0.96</v>
      </c>
      <c r="BNV29" s="52">
        <v>0.84399999999999997</v>
      </c>
      <c r="BNW29" s="52">
        <v>0.871</v>
      </c>
      <c r="BNX29" s="52">
        <v>0.86199999999999999</v>
      </c>
      <c r="BNY29" s="52">
        <v>0.85199999999999998</v>
      </c>
      <c r="BNZ29" s="1047">
        <v>0.96</v>
      </c>
      <c r="BOA29" s="53">
        <v>0.96</v>
      </c>
      <c r="BOB29" s="52">
        <v>0.99299999999999999</v>
      </c>
      <c r="BOC29" s="52"/>
      <c r="BOD29" s="1047">
        <v>0.96</v>
      </c>
      <c r="BOE29" s="53">
        <v>0.96</v>
      </c>
      <c r="BOF29" s="53">
        <v>0.99</v>
      </c>
      <c r="BOG29" s="53">
        <v>0.98199999999999998</v>
      </c>
      <c r="BOH29" s="53">
        <v>0.97099999999999997</v>
      </c>
      <c r="BOI29" s="1047">
        <v>0.96</v>
      </c>
      <c r="BOJ29" s="53">
        <v>0.96</v>
      </c>
      <c r="BOK29" s="53">
        <v>0.94499999999999995</v>
      </c>
      <c r="BOL29" s="53">
        <v>0.91500000000000004</v>
      </c>
      <c r="BOM29" s="896"/>
      <c r="BON29" s="52">
        <v>0.96599999999999997</v>
      </c>
      <c r="BOO29" s="1047">
        <v>0.96</v>
      </c>
      <c r="BOP29" s="53">
        <v>0.96</v>
      </c>
      <c r="BOQ29" s="52">
        <v>0.91100000000000003</v>
      </c>
      <c r="BOR29" s="52">
        <v>0.98099999999999998</v>
      </c>
      <c r="BOS29" s="53">
        <v>0.88400000000000001</v>
      </c>
      <c r="BOT29" s="53">
        <v>0.88800000000000001</v>
      </c>
      <c r="BOU29" s="1047">
        <v>0.96</v>
      </c>
      <c r="BOV29" s="53">
        <v>0.96</v>
      </c>
      <c r="BOW29" s="52">
        <v>0.95</v>
      </c>
      <c r="BOX29" s="1047">
        <v>0.96</v>
      </c>
      <c r="BOY29" s="53">
        <v>0.96</v>
      </c>
      <c r="BOZ29" s="53">
        <v>0.91100000000000003</v>
      </c>
      <c r="BPA29" s="52">
        <v>0.95199999999999996</v>
      </c>
      <c r="BPB29" s="52">
        <v>0.72</v>
      </c>
      <c r="BPC29" s="52">
        <v>0.86799999999999999</v>
      </c>
      <c r="BPD29" s="52">
        <v>0.872</v>
      </c>
      <c r="BPE29" s="52">
        <v>0.88700000000000001</v>
      </c>
      <c r="BPF29" s="1047">
        <v>0.96</v>
      </c>
      <c r="BPG29" s="53">
        <v>0.96</v>
      </c>
      <c r="BPH29" s="53">
        <v>1.208</v>
      </c>
      <c r="BPI29" s="1047">
        <v>0.96</v>
      </c>
      <c r="BPJ29" s="53">
        <v>0.96</v>
      </c>
      <c r="BPK29" s="1042">
        <v>0.85299999999999998</v>
      </c>
      <c r="BPL29" s="1047">
        <v>0.96</v>
      </c>
      <c r="BPM29" s="53">
        <v>0.89</v>
      </c>
      <c r="BPN29" s="53">
        <v>1.353</v>
      </c>
      <c r="BPO29" s="53">
        <v>1.3819999999999999</v>
      </c>
      <c r="BPP29" s="53">
        <v>1.0309999999999999</v>
      </c>
      <c r="BPQ29" s="1047">
        <v>0.96</v>
      </c>
      <c r="BPR29" s="53">
        <v>0.89</v>
      </c>
      <c r="BPS29" s="53">
        <v>1.0529999999999999</v>
      </c>
      <c r="BPT29" s="53">
        <v>1.073</v>
      </c>
      <c r="BPU29" s="1047">
        <v>0.96</v>
      </c>
      <c r="BPV29" s="53">
        <v>0.89</v>
      </c>
      <c r="BPW29" s="56">
        <v>1.147</v>
      </c>
      <c r="BPX29" s="1047">
        <v>0.96</v>
      </c>
      <c r="BPY29" s="53">
        <v>0.89</v>
      </c>
      <c r="BPZ29" s="108">
        <v>1.2210000000000001</v>
      </c>
      <c r="BQA29" s="7">
        <f t="shared" si="32"/>
        <v>0.37191011235955063</v>
      </c>
      <c r="BQB29" s="1087">
        <v>0.96</v>
      </c>
      <c r="BQC29" s="1215">
        <f t="shared" si="2"/>
        <v>1.056</v>
      </c>
      <c r="BQD29" s="53">
        <f t="shared" si="3"/>
        <v>0.96</v>
      </c>
      <c r="BQE29" s="53"/>
      <c r="BQF29" s="53"/>
      <c r="BQG29" s="53"/>
      <c r="BQH29" s="53"/>
      <c r="BQI29" s="53"/>
      <c r="BQJ29" s="53"/>
      <c r="BQK29" s="53">
        <v>0.97</v>
      </c>
      <c r="BQL29" s="53">
        <v>0.68600000000000005</v>
      </c>
      <c r="BQM29" s="53">
        <v>0.65200000000000002</v>
      </c>
      <c r="BQN29" s="53">
        <v>0.68100000000000005</v>
      </c>
      <c r="BQO29" s="53">
        <v>0.55000000000000004</v>
      </c>
      <c r="BQP29" s="53">
        <v>0.38200000000000001</v>
      </c>
      <c r="BQQ29" s="53">
        <v>0.38700000000000001</v>
      </c>
      <c r="BQR29" s="53">
        <v>0.53200000000000003</v>
      </c>
      <c r="BQS29" s="53">
        <v>0.38900000000000001</v>
      </c>
      <c r="BQT29" s="53">
        <v>0.38400000000000001</v>
      </c>
      <c r="BQU29" s="53">
        <v>0.38400000000000001</v>
      </c>
      <c r="BQV29" s="1087">
        <v>0.96</v>
      </c>
      <c r="BQW29" s="1215">
        <f t="shared" si="33"/>
        <v>1.056</v>
      </c>
      <c r="BQX29" s="53">
        <f t="shared" si="34"/>
        <v>0.96</v>
      </c>
      <c r="BQY29" s="53">
        <v>0.97</v>
      </c>
      <c r="BQZ29" s="53">
        <v>0.67400000000000004</v>
      </c>
      <c r="BRA29" s="53">
        <v>0.68200000000000005</v>
      </c>
      <c r="BRB29" s="53">
        <v>0.67400000000000004</v>
      </c>
      <c r="BRC29" s="1194"/>
      <c r="BRD29" s="53">
        <v>0.68100000000000005</v>
      </c>
      <c r="BRE29" s="1087">
        <v>0.96</v>
      </c>
      <c r="BRF29" s="1215">
        <f t="shared" si="35"/>
        <v>1.056</v>
      </c>
      <c r="BRG29" s="53">
        <f t="shared" si="36"/>
        <v>0.96</v>
      </c>
      <c r="BRH29" s="53">
        <v>0.97</v>
      </c>
      <c r="BRI29" s="53">
        <v>0.68100000000000005</v>
      </c>
      <c r="BRJ29" s="53">
        <v>0.68</v>
      </c>
      <c r="BRK29" s="53">
        <v>0.68100000000000005</v>
      </c>
      <c r="BRL29" s="53">
        <v>0.68100000000000005</v>
      </c>
      <c r="BRM29" s="53">
        <v>0.68200000000000005</v>
      </c>
      <c r="BRN29" s="1087">
        <v>0.96</v>
      </c>
      <c r="BRO29" s="1215">
        <f t="shared" si="37"/>
        <v>1.056</v>
      </c>
      <c r="BRP29" s="53">
        <f t="shared" si="38"/>
        <v>0.68200000000000005</v>
      </c>
      <c r="BRQ29" s="53">
        <v>0.97</v>
      </c>
      <c r="BRR29" s="52">
        <v>0.67400000000000004</v>
      </c>
      <c r="BRS29" s="52">
        <v>0.67400000000000004</v>
      </c>
      <c r="BRT29" s="52">
        <v>0.67700000000000005</v>
      </c>
      <c r="BRU29" s="52">
        <v>0.68100000000000005</v>
      </c>
      <c r="BRV29" s="52">
        <v>0.65200000000000002</v>
      </c>
      <c r="BRW29" s="52">
        <v>0.68100000000000005</v>
      </c>
      <c r="BRX29" s="52">
        <v>0.68100000000000005</v>
      </c>
      <c r="BRY29" s="52">
        <v>0.68100000000000005</v>
      </c>
      <c r="BRZ29" s="53">
        <f t="shared" si="39"/>
        <v>0.68100000000000005</v>
      </c>
      <c r="BSA29" s="53">
        <v>0.97</v>
      </c>
      <c r="BSB29" s="52">
        <v>0.77600000000000002</v>
      </c>
      <c r="BSC29" s="52">
        <v>0.68300000000000005</v>
      </c>
      <c r="BSD29" s="53">
        <f t="shared" si="40"/>
        <v>0.68100000000000005</v>
      </c>
      <c r="BSE29" s="53">
        <v>0.97</v>
      </c>
      <c r="BSF29" s="53">
        <v>0.38300000000000001</v>
      </c>
      <c r="BSG29" s="53">
        <v>0.38400000000000001</v>
      </c>
      <c r="BSH29" s="53">
        <v>0.38100000000000001</v>
      </c>
      <c r="BSI29" s="53">
        <v>0.38100000000000001</v>
      </c>
      <c r="BSJ29" s="53">
        <v>0.46800000000000003</v>
      </c>
      <c r="BSK29" s="53">
        <v>0.49099999999999999</v>
      </c>
      <c r="BSL29" s="53">
        <f t="shared" si="41"/>
        <v>0.68100000000000005</v>
      </c>
      <c r="BSM29" s="53">
        <v>0.97</v>
      </c>
      <c r="BSN29" s="53">
        <v>0.48399999999999999</v>
      </c>
      <c r="BSO29" s="53">
        <v>0.502</v>
      </c>
      <c r="BSP29" s="53">
        <v>0.47299999999999998</v>
      </c>
      <c r="BSQ29" s="53">
        <v>0.48</v>
      </c>
      <c r="BSR29" s="896"/>
      <c r="BSS29" s="896"/>
      <c r="BST29" s="52">
        <v>0.38300000000000001</v>
      </c>
      <c r="BSU29" s="52">
        <v>0.38600000000000001</v>
      </c>
      <c r="BSV29" s="53">
        <f t="shared" si="59"/>
        <v>0.48399999999999999</v>
      </c>
      <c r="BSW29" s="53">
        <v>0.97</v>
      </c>
      <c r="BSX29" s="53">
        <v>0.38500000000000001</v>
      </c>
      <c r="BSY29" s="53">
        <v>0.38600000000000001</v>
      </c>
      <c r="BSZ29" s="53">
        <v>0.39200000000000002</v>
      </c>
      <c r="BTA29" s="53">
        <v>0.379</v>
      </c>
      <c r="BTB29" s="53">
        <v>0.38400000000000001</v>
      </c>
      <c r="BTC29" s="53">
        <v>0.4</v>
      </c>
      <c r="BTD29" s="53">
        <v>0.40400000000000003</v>
      </c>
      <c r="BTE29" s="53">
        <v>0.38100000000000001</v>
      </c>
      <c r="BTF29" s="53">
        <f t="shared" si="60"/>
        <v>0.38500000000000001</v>
      </c>
      <c r="BTG29" s="53">
        <v>0.97</v>
      </c>
      <c r="BTH29" s="53">
        <v>0.38600000000000001</v>
      </c>
      <c r="BTI29" s="52">
        <v>0.38500000000000001</v>
      </c>
      <c r="BTJ29" s="53">
        <f t="shared" si="44"/>
        <v>0.38500000000000001</v>
      </c>
      <c r="BTK29" s="53">
        <v>0.97</v>
      </c>
      <c r="BTL29" s="53">
        <v>0.76900000000000002</v>
      </c>
      <c r="BTM29" s="53">
        <v>0.75700000000000001</v>
      </c>
      <c r="BTN29" s="53">
        <v>0.79500000000000004</v>
      </c>
      <c r="BTO29" s="53">
        <v>0.81899999999999995</v>
      </c>
      <c r="BTP29" s="52">
        <v>0.84199999999999997</v>
      </c>
      <c r="BTQ29" s="52">
        <v>0.85199999999999998</v>
      </c>
      <c r="BTR29" s="52">
        <v>0.72599999999999998</v>
      </c>
      <c r="BTS29" s="52">
        <v>0.70699999999999996</v>
      </c>
      <c r="BTT29" s="52">
        <v>0.60399999999999998</v>
      </c>
      <c r="BTU29" s="52">
        <v>0.58799999999999997</v>
      </c>
      <c r="BTV29" s="52">
        <v>0.58099999999999996</v>
      </c>
      <c r="BTW29" s="52">
        <v>0.59099999999999997</v>
      </c>
      <c r="BTX29" s="52">
        <v>0.59199999999999997</v>
      </c>
      <c r="BTY29" s="52">
        <v>0.58199999999999996</v>
      </c>
      <c r="BTZ29" s="53">
        <f t="shared" si="45"/>
        <v>0.58099999999999996</v>
      </c>
      <c r="BUA29" s="53">
        <v>0.97</v>
      </c>
      <c r="BUB29" s="53">
        <v>1.0900000000000001</v>
      </c>
      <c r="BUC29" s="53">
        <v>1.0980000000000001</v>
      </c>
      <c r="BUD29" s="53">
        <v>0.97</v>
      </c>
      <c r="BUE29" s="53">
        <v>1.002</v>
      </c>
      <c r="BUF29" s="53">
        <v>0.98799999999999999</v>
      </c>
      <c r="BUG29" s="52">
        <v>0.5</v>
      </c>
      <c r="BUH29" s="52">
        <v>1.125</v>
      </c>
      <c r="BUI29" s="52">
        <v>1.1839999999999999</v>
      </c>
      <c r="BUJ29" s="52">
        <v>1.2110000000000001</v>
      </c>
      <c r="BUK29" s="52">
        <v>1.24</v>
      </c>
      <c r="BUL29" s="944">
        <v>0.93</v>
      </c>
      <c r="BUM29" s="52">
        <v>0.87</v>
      </c>
      <c r="BUN29" s="52">
        <v>0.88300000000000001</v>
      </c>
      <c r="BUO29" s="53">
        <v>0.5</v>
      </c>
      <c r="BUP29" s="56">
        <v>0.95499999999999996</v>
      </c>
      <c r="BUQ29" s="56">
        <v>0.97</v>
      </c>
      <c r="BUR29" s="53">
        <v>0.5</v>
      </c>
      <c r="BUS29" s="56">
        <v>0.52300000000000002</v>
      </c>
      <c r="BUT29" s="56">
        <v>0.51400000000000001</v>
      </c>
      <c r="BUU29" s="53">
        <v>0.5</v>
      </c>
      <c r="BUV29" s="53"/>
      <c r="BUW29" s="53"/>
      <c r="BUX29" s="7">
        <f t="shared" si="46"/>
        <v>-1</v>
      </c>
      <c r="BUY29" s="7">
        <f t="shared" si="47"/>
        <v>-1</v>
      </c>
      <c r="BUZ29" s="55">
        <v>0.73</v>
      </c>
      <c r="BVA29" s="52">
        <v>0.871</v>
      </c>
      <c r="BVB29" s="55">
        <v>0.73</v>
      </c>
      <c r="BVC29" s="53">
        <v>0.93</v>
      </c>
      <c r="BVD29" s="52">
        <v>0.90300000000000002</v>
      </c>
      <c r="BVE29" s="53">
        <v>0.85</v>
      </c>
      <c r="BVF29" s="52">
        <v>0.86699999999999999</v>
      </c>
      <c r="BVG29" s="52">
        <v>0.88</v>
      </c>
      <c r="BVH29" s="52">
        <v>0.872</v>
      </c>
      <c r="BVI29" s="944">
        <v>0.74</v>
      </c>
      <c r="BVJ29" s="55">
        <v>0.73</v>
      </c>
      <c r="BVK29" s="53">
        <v>0.67</v>
      </c>
      <c r="BVL29" s="944">
        <v>0.74</v>
      </c>
      <c r="BVM29" s="55">
        <v>0.73</v>
      </c>
      <c r="BVN29" s="108">
        <v>1.05</v>
      </c>
      <c r="BVO29" s="944">
        <v>0.74</v>
      </c>
      <c r="BVP29" s="55">
        <v>0.87</v>
      </c>
      <c r="BVQ29" s="53">
        <v>1.244</v>
      </c>
      <c r="BVR29" s="53">
        <v>1.268</v>
      </c>
      <c r="BVS29" s="896">
        <v>0.78</v>
      </c>
      <c r="BVT29" s="53">
        <v>1.0820000000000001</v>
      </c>
      <c r="BVU29" s="944">
        <v>0.74</v>
      </c>
      <c r="BVV29" s="55">
        <v>0.87</v>
      </c>
      <c r="BVW29" s="53">
        <v>1.0529999999999999</v>
      </c>
      <c r="BVX29" s="53">
        <v>0.97799999999999998</v>
      </c>
      <c r="BVY29" s="944">
        <v>0.74</v>
      </c>
      <c r="BVZ29" s="55">
        <v>0.87</v>
      </c>
      <c r="BWA29" s="56">
        <v>1.0209999999999999</v>
      </c>
      <c r="BWB29" s="944">
        <v>0.74</v>
      </c>
      <c r="BWC29" s="55">
        <v>0.87</v>
      </c>
      <c r="BWD29" s="108">
        <v>1.1000000000000001</v>
      </c>
      <c r="BWE29" s="944">
        <v>0.74</v>
      </c>
      <c r="BWF29" s="55">
        <v>0.87</v>
      </c>
      <c r="BWG29" s="55"/>
      <c r="BWH29" s="7">
        <f t="shared" si="4"/>
        <v>-1</v>
      </c>
      <c r="BWI29" s="896">
        <v>0.71</v>
      </c>
      <c r="BWJ29" s="53">
        <v>0.38500000000000001</v>
      </c>
      <c r="BWK29" s="896">
        <v>0.499</v>
      </c>
      <c r="BWL29" s="53"/>
      <c r="BWM29" s="52">
        <v>0.49299999999999999</v>
      </c>
      <c r="BWN29" s="896">
        <v>0.71</v>
      </c>
      <c r="BWO29" s="53">
        <v>0.38500000000000001</v>
      </c>
      <c r="BWP29" s="896">
        <v>0.499</v>
      </c>
      <c r="BWQ29" s="53">
        <v>0.5</v>
      </c>
      <c r="BWR29" s="53">
        <v>0.49199999999999999</v>
      </c>
      <c r="BWS29" s="52">
        <v>0.47199999999999998</v>
      </c>
      <c r="BWT29" s="52">
        <v>0.47299999999999998</v>
      </c>
      <c r="BWU29" s="52">
        <v>0.47399999999999998</v>
      </c>
      <c r="BWV29" s="52">
        <v>0.48099999999999998</v>
      </c>
      <c r="BWW29" s="52">
        <v>0.48199999999999998</v>
      </c>
      <c r="BWX29" s="896">
        <v>0.5</v>
      </c>
      <c r="BWY29" s="55">
        <v>0.5</v>
      </c>
      <c r="BWZ29" s="53">
        <v>0.65100000000000002</v>
      </c>
      <c r="BXA29" s="896">
        <v>0.5</v>
      </c>
      <c r="BXB29" s="55">
        <v>0.5</v>
      </c>
      <c r="BXC29" s="53">
        <v>0.61699999999999999</v>
      </c>
      <c r="BXD29" s="896">
        <v>0.5</v>
      </c>
      <c r="BXE29" s="53">
        <v>0.5</v>
      </c>
      <c r="BXF29" s="53">
        <v>0.88300000000000001</v>
      </c>
      <c r="BXG29" s="53">
        <v>0.86699999999999999</v>
      </c>
      <c r="BXH29" s="910">
        <v>0.53</v>
      </c>
      <c r="BXI29" s="53">
        <v>0.65</v>
      </c>
      <c r="BXJ29" s="896">
        <v>0.5</v>
      </c>
      <c r="BXK29" s="53">
        <v>0.5</v>
      </c>
      <c r="BXL29" s="56">
        <v>0.65800000000000003</v>
      </c>
      <c r="BXM29" s="896">
        <v>0.5</v>
      </c>
      <c r="BXN29" s="53">
        <v>0.5</v>
      </c>
      <c r="BXO29" s="108">
        <v>0.63500000000000001</v>
      </c>
      <c r="BXP29" s="896">
        <v>0.5</v>
      </c>
      <c r="BXQ29" s="53">
        <v>0.5</v>
      </c>
      <c r="BXR29" s="55"/>
      <c r="BXS29" s="7">
        <f t="shared" si="5"/>
        <v>-1</v>
      </c>
      <c r="BXT29" s="1042">
        <v>0.41099999999999998</v>
      </c>
      <c r="BXU29" s="53">
        <v>0.79100000000000004</v>
      </c>
      <c r="BXV29" s="53">
        <v>0.80900000000000005</v>
      </c>
      <c r="BXW29" s="52">
        <v>0.86</v>
      </c>
      <c r="BXX29" s="52">
        <v>0.73299999999999998</v>
      </c>
      <c r="BXY29" s="52">
        <v>0.73499999999999999</v>
      </c>
      <c r="BXZ29" s="52">
        <v>0.752</v>
      </c>
      <c r="BYA29" s="896">
        <v>0.68</v>
      </c>
      <c r="BYB29" s="55">
        <v>0.41099999999999998</v>
      </c>
      <c r="BYC29" s="53">
        <v>1.1870000000000001</v>
      </c>
      <c r="BYD29" s="896">
        <v>0.68</v>
      </c>
      <c r="BYE29" s="53">
        <v>0.69</v>
      </c>
      <c r="BYF29" s="53">
        <v>1.1000000000000001</v>
      </c>
      <c r="BYG29" s="896">
        <v>0.68</v>
      </c>
      <c r="BYH29" s="53">
        <v>0.69</v>
      </c>
      <c r="BYI29" s="53">
        <v>1.2490000000000001</v>
      </c>
      <c r="BYJ29" s="53">
        <v>1.323</v>
      </c>
      <c r="BYK29" s="896">
        <v>0.92</v>
      </c>
      <c r="BYL29" s="53">
        <v>0.90400000000000003</v>
      </c>
      <c r="BYM29" s="896">
        <v>0.68</v>
      </c>
      <c r="BYN29" s="53">
        <v>0.69</v>
      </c>
      <c r="BYO29" s="56">
        <v>0.95299999999999996</v>
      </c>
      <c r="BYP29" s="896">
        <v>0.68</v>
      </c>
      <c r="BYQ29" s="53">
        <v>0.69</v>
      </c>
      <c r="BYR29" s="108">
        <v>0.38800000000000001</v>
      </c>
      <c r="BYS29" s="896">
        <v>0.68</v>
      </c>
      <c r="BYT29" s="53">
        <v>0.69</v>
      </c>
      <c r="BYU29" s="55"/>
      <c r="BYV29" s="7">
        <f t="shared" si="6"/>
        <v>-1</v>
      </c>
      <c r="BYW29" s="108">
        <v>0.68200000000000005</v>
      </c>
      <c r="BYX29" s="108">
        <v>0.67400000000000004</v>
      </c>
      <c r="BYY29" s="108">
        <v>0.69299999999999995</v>
      </c>
      <c r="BYZ29" s="108">
        <v>0.69799999999999995</v>
      </c>
      <c r="BZA29" s="108">
        <v>0.67400000000000004</v>
      </c>
      <c r="BZB29" s="53">
        <v>0.86099999999999999</v>
      </c>
      <c r="BZC29" s="108">
        <v>0.67400000000000004</v>
      </c>
      <c r="BZD29" s="53">
        <v>0.84</v>
      </c>
      <c r="BZE29" s="896">
        <v>0.68</v>
      </c>
      <c r="BZF29" s="108">
        <v>0.68100000000000005</v>
      </c>
      <c r="BZG29" s="108">
        <v>1.042</v>
      </c>
      <c r="BZH29" s="108">
        <v>1.052</v>
      </c>
      <c r="BZI29" s="1583">
        <v>0.68</v>
      </c>
      <c r="BZJ29" s="108">
        <v>0.89</v>
      </c>
      <c r="BZK29" s="896">
        <v>0.68</v>
      </c>
      <c r="BZL29" s="108">
        <v>0.68100000000000005</v>
      </c>
      <c r="BZM29" s="642">
        <v>0.90700000000000003</v>
      </c>
      <c r="BZN29" s="896">
        <v>0.68</v>
      </c>
      <c r="BZO29" s="108">
        <v>0.68100000000000005</v>
      </c>
      <c r="BZP29" s="108">
        <v>0.81299999999999994</v>
      </c>
      <c r="BZQ29" s="896">
        <v>0.68</v>
      </c>
      <c r="BZR29" s="108">
        <v>0.68100000000000005</v>
      </c>
      <c r="BZS29" s="55"/>
      <c r="BZT29" s="7">
        <f t="shared" si="48"/>
        <v>-1</v>
      </c>
      <c r="BZU29" s="53">
        <v>0.73399999999999999</v>
      </c>
      <c r="BZV29" s="53">
        <f t="shared" si="49"/>
        <v>0.73399999999999999</v>
      </c>
      <c r="BZW29" s="55"/>
      <c r="BZX29" s="380">
        <f t="shared" si="50"/>
        <v>-1</v>
      </c>
      <c r="BZY29" s="53">
        <v>0.90900000000000003</v>
      </c>
      <c r="BZZ29" s="53">
        <f t="shared" si="51"/>
        <v>0.90900000000000003</v>
      </c>
      <c r="CAA29" s="55"/>
      <c r="CAB29" s="380">
        <f t="shared" si="52"/>
        <v>-1</v>
      </c>
      <c r="CAC29" s="53">
        <v>0.72599999999999998</v>
      </c>
      <c r="CAD29" s="53">
        <f t="shared" si="53"/>
        <v>0.72599999999999998</v>
      </c>
      <c r="CAE29" s="55"/>
      <c r="CAF29" s="380">
        <f t="shared" si="54"/>
        <v>-1</v>
      </c>
      <c r="CAG29" s="1528" t="s">
        <v>3940</v>
      </c>
      <c r="CAH29" s="1528" t="s">
        <v>3941</v>
      </c>
      <c r="CAI29" s="1179" t="s">
        <v>3942</v>
      </c>
      <c r="CAJ29" s="1049" t="str">
        <f t="shared" si="7"/>
        <v>1. Better than baseline</v>
      </c>
      <c r="CAK29" s="52" t="str">
        <f t="shared" si="8"/>
        <v xml:space="preserve">1. Better than baseline </v>
      </c>
      <c r="CAL29" s="52" t="str">
        <f t="shared" si="9"/>
        <v xml:space="preserve">1. Better than baseline </v>
      </c>
      <c r="CAM29" s="52" t="str">
        <f t="shared" si="10"/>
        <v xml:space="preserve">1. Better than baseline </v>
      </c>
      <c r="CAN29" s="52" t="str">
        <f t="shared" si="11"/>
        <v xml:space="preserve">1. Better than baseline </v>
      </c>
      <c r="CAO29" s="52" t="str">
        <f t="shared" si="12"/>
        <v>3. Missing baseline</v>
      </c>
      <c r="CAP29" s="52" t="str">
        <f t="shared" si="13"/>
        <v>2. Within 10% deviation from baseline</v>
      </c>
      <c r="CAQ29" s="58" t="str">
        <f t="shared" si="14"/>
        <v>3. Missing baseline</v>
      </c>
      <c r="CAR29" s="52" t="str">
        <f t="shared" si="15"/>
        <v>3. Missing baseline</v>
      </c>
      <c r="CAS29" s="52" t="str">
        <f t="shared" si="16"/>
        <v>3. Missing baseline</v>
      </c>
      <c r="CAT29" s="52" t="str">
        <f t="shared" si="17"/>
        <v xml:space="preserve">1. Better than baseline </v>
      </c>
      <c r="CAU29" s="56" t="str">
        <f t="shared" si="18"/>
        <v xml:space="preserve">1. Better than baseline </v>
      </c>
      <c r="CAV29" s="56" t="str">
        <f t="shared" si="19"/>
        <v xml:space="preserve">1. Better than baseline </v>
      </c>
      <c r="CAW29" s="56" t="str">
        <f t="shared" si="20"/>
        <v xml:space="preserve">1. Better than baseline </v>
      </c>
      <c r="CAX29" s="56" t="str">
        <f t="shared" si="21"/>
        <v xml:space="preserve">1. Better than baseline </v>
      </c>
    </row>
    <row r="30" spans="1:2237" ht="15" thickBot="1" x14ac:dyDescent="0.4">
      <c r="A30" s="118"/>
      <c r="B30" s="130"/>
      <c r="C30" s="126" t="s">
        <v>3326</v>
      </c>
      <c r="D30" s="339">
        <v>28</v>
      </c>
      <c r="E30" s="54" t="s">
        <v>3922</v>
      </c>
      <c r="F30" s="117" t="s">
        <v>3943</v>
      </c>
      <c r="G30" s="112" t="s">
        <v>16</v>
      </c>
      <c r="H30" s="116" t="s">
        <v>18</v>
      </c>
      <c r="I30" s="117" t="s">
        <v>3943</v>
      </c>
      <c r="J30" s="345" t="s">
        <v>3944</v>
      </c>
      <c r="K30" s="54">
        <v>1.1200000000000001</v>
      </c>
      <c r="L30" s="54">
        <v>0.69</v>
      </c>
      <c r="M30" s="54"/>
      <c r="N30" s="54"/>
      <c r="O30" s="54"/>
      <c r="P30" s="54"/>
      <c r="Q30" s="28"/>
      <c r="R30" s="54">
        <v>0.69</v>
      </c>
      <c r="S30" s="919">
        <v>0.72899999999999998</v>
      </c>
      <c r="T30" s="919">
        <v>0.72899999999999998</v>
      </c>
      <c r="U30" s="54"/>
      <c r="V30" s="1050"/>
      <c r="W30" s="919"/>
      <c r="X30" s="919"/>
      <c r="Y30" s="54"/>
      <c r="Z30" s="919"/>
      <c r="AA30" s="54"/>
      <c r="AB30" s="54"/>
      <c r="AC30" s="208"/>
      <c r="AD30" s="213"/>
      <c r="AE30" s="213"/>
      <c r="AF30" s="213"/>
      <c r="AG30" s="213"/>
      <c r="AH30" s="54">
        <v>0.69</v>
      </c>
      <c r="AI30" s="54"/>
      <c r="AJ30" s="54"/>
      <c r="AK30" s="54"/>
      <c r="AL30" s="54"/>
      <c r="AM30" s="54"/>
      <c r="AN30" s="54"/>
      <c r="AO30" s="54">
        <v>0.69</v>
      </c>
      <c r="AP30" s="54"/>
      <c r="AQ30" s="54"/>
      <c r="AR30" s="28"/>
      <c r="AS30" s="54"/>
      <c r="AT30" s="54"/>
      <c r="AU30" s="54">
        <v>1.21</v>
      </c>
      <c r="AV30" s="54"/>
      <c r="AW30" s="54">
        <v>0.69</v>
      </c>
      <c r="AX30" s="54"/>
      <c r="AY30" s="28"/>
      <c r="AZ30" s="28"/>
      <c r="BA30" s="220"/>
      <c r="BB30" s="28"/>
      <c r="BC30" s="28"/>
      <c r="BD30" s="28"/>
      <c r="BE30" s="28"/>
      <c r="BF30" s="28">
        <v>0.69</v>
      </c>
      <c r="BG30" s="28"/>
      <c r="BH30" s="28"/>
      <c r="BI30" s="54"/>
      <c r="BJ30" s="54"/>
      <c r="BK30" s="28"/>
      <c r="BL30" s="28"/>
      <c r="BM30" s="28"/>
      <c r="BN30" s="28"/>
      <c r="BO30" s="28"/>
      <c r="BP30" s="54">
        <v>0.69</v>
      </c>
      <c r="BQ30" s="28"/>
      <c r="BR30" s="28"/>
      <c r="BS30" s="28"/>
      <c r="BT30" s="28"/>
      <c r="BU30" s="28"/>
      <c r="BV30" s="28"/>
      <c r="BW30" s="28"/>
      <c r="BX30" s="28"/>
      <c r="BY30" s="28"/>
      <c r="BZ30" s="384">
        <v>1.1499999999999999</v>
      </c>
      <c r="CA30" s="898"/>
      <c r="CB30" s="384"/>
      <c r="CC30" s="28">
        <v>0.69</v>
      </c>
      <c r="CD30" s="384"/>
      <c r="CE30" s="384"/>
      <c r="CF30" s="384"/>
      <c r="CG30" s="384"/>
      <c r="CH30" s="384"/>
      <c r="CI30" s="28"/>
      <c r="CJ30" s="28"/>
      <c r="CK30" s="28"/>
      <c r="CL30" s="28"/>
      <c r="CM30" s="28">
        <v>0.69</v>
      </c>
      <c r="CN30" s="28"/>
      <c r="CO30" s="28"/>
      <c r="CP30" s="28"/>
      <c r="CQ30" s="28"/>
      <c r="CR30" s="28"/>
      <c r="CS30" s="220">
        <v>1.1599999999999999</v>
      </c>
      <c r="CT30" s="28"/>
      <c r="CU30" s="28"/>
      <c r="CV30" s="54">
        <v>0.69</v>
      </c>
      <c r="CW30" s="184">
        <v>1.07</v>
      </c>
      <c r="CX30" s="54"/>
      <c r="CY30" s="54"/>
      <c r="CZ30" s="54"/>
      <c r="DA30" s="54"/>
      <c r="DB30" s="54"/>
      <c r="DC30" s="54"/>
      <c r="DD30" s="54"/>
      <c r="DE30" s="54"/>
      <c r="DF30" s="54"/>
      <c r="DG30" s="54">
        <v>0.69</v>
      </c>
      <c r="DH30" s="54"/>
      <c r="DI30" s="54"/>
      <c r="DJ30" s="54"/>
      <c r="DK30" s="871"/>
      <c r="DL30" s="54"/>
      <c r="DM30" s="54"/>
      <c r="DN30" s="54"/>
      <c r="DO30" s="54"/>
      <c r="DP30" s="54"/>
      <c r="DQ30" s="907">
        <v>1.0900000000000001</v>
      </c>
      <c r="DR30" s="28"/>
      <c r="DS30" s="28"/>
      <c r="DT30" s="28"/>
      <c r="DU30" s="907">
        <v>1.2</v>
      </c>
      <c r="DV30" s="54">
        <v>0.69</v>
      </c>
      <c r="DW30" s="907"/>
      <c r="DX30" s="907"/>
      <c r="DY30" s="907"/>
      <c r="DZ30" s="907"/>
      <c r="EA30" s="907"/>
      <c r="EB30" s="898"/>
      <c r="EC30" s="898"/>
      <c r="ED30" s="28"/>
      <c r="EE30" s="907">
        <v>1.39</v>
      </c>
      <c r="EF30" s="907"/>
      <c r="EG30" s="28"/>
      <c r="EH30" s="54">
        <v>1.1200000000000001</v>
      </c>
      <c r="EI30" s="1054">
        <v>1.1599999999999999</v>
      </c>
      <c r="EJ30" s="54">
        <v>0.69</v>
      </c>
      <c r="EK30" s="28"/>
      <c r="EL30" s="1048">
        <v>0.93</v>
      </c>
      <c r="EM30" s="28"/>
      <c r="EN30" s="28"/>
      <c r="EO30" s="28"/>
      <c r="EP30" s="54"/>
      <c r="EQ30" s="54"/>
      <c r="ER30" s="1054">
        <v>1.19</v>
      </c>
      <c r="ES30" s="54"/>
      <c r="ET30" s="54"/>
      <c r="EU30" s="54"/>
      <c r="EV30" s="1054">
        <v>1.18</v>
      </c>
      <c r="EW30" s="1054"/>
      <c r="EX30" s="1054"/>
      <c r="EY30" s="1054"/>
      <c r="EZ30" s="1054"/>
      <c r="FA30" s="1054"/>
      <c r="FB30" s="1054"/>
      <c r="FC30" s="1054"/>
      <c r="FD30" s="54"/>
      <c r="FE30" s="1036">
        <v>1.24</v>
      </c>
      <c r="FF30" s="54"/>
      <c r="FG30" s="54"/>
      <c r="FH30" s="1036">
        <v>1.22</v>
      </c>
      <c r="FI30" s="1027"/>
      <c r="FJ30" s="1036">
        <v>1.24</v>
      </c>
      <c r="FK30" s="54"/>
      <c r="FL30" s="54"/>
      <c r="FM30" s="54">
        <v>1.1200000000000001</v>
      </c>
      <c r="FN30" s="1054">
        <v>1.1599999999999999</v>
      </c>
      <c r="FO30" s="54">
        <v>0.69</v>
      </c>
      <c r="FP30" s="54"/>
      <c r="FQ30" s="54"/>
      <c r="FR30" s="54"/>
      <c r="FS30" s="54">
        <v>1.1200000000000001</v>
      </c>
      <c r="FT30" s="1054">
        <v>1.1599999999999999</v>
      </c>
      <c r="FU30" s="54">
        <v>0.69</v>
      </c>
      <c r="FV30" s="54"/>
      <c r="FW30" s="54"/>
      <c r="FX30" s="54"/>
      <c r="FY30" s="54"/>
      <c r="FZ30" s="54"/>
      <c r="GA30" s="54"/>
      <c r="GB30" s="54"/>
      <c r="GC30" s="54"/>
      <c r="GD30" s="54"/>
      <c r="GE30" s="54"/>
      <c r="GF30" s="54"/>
      <c r="GG30" s="54"/>
      <c r="GH30" s="1160">
        <f t="shared" si="22"/>
        <v>-1</v>
      </c>
      <c r="GI30" s="1050">
        <v>1.1299999999999999</v>
      </c>
      <c r="GJ30" s="35">
        <v>0.74</v>
      </c>
      <c r="GK30" s="919"/>
      <c r="GL30" s="919"/>
      <c r="GM30" s="919"/>
      <c r="GN30" s="919"/>
      <c r="GO30" s="54">
        <v>0.74</v>
      </c>
      <c r="GP30" s="919">
        <v>0.78600000000000003</v>
      </c>
      <c r="GQ30" s="919">
        <v>0.78600000000000003</v>
      </c>
      <c r="GR30" s="54"/>
      <c r="GS30" s="54"/>
      <c r="GT30" s="28"/>
      <c r="GU30" s="28"/>
      <c r="GV30" s="28"/>
      <c r="GW30" s="54"/>
      <c r="GX30" s="54"/>
      <c r="GY30" s="54"/>
      <c r="GZ30" s="54"/>
      <c r="HA30" s="54">
        <v>0.74</v>
      </c>
      <c r="HB30" s="54"/>
      <c r="HC30" s="54"/>
      <c r="HD30" s="54"/>
      <c r="HE30" s="54"/>
      <c r="HF30" s="54"/>
      <c r="HG30" s="54">
        <v>0.74</v>
      </c>
      <c r="HH30" s="54"/>
      <c r="HI30" s="54"/>
      <c r="HJ30" s="54">
        <v>1.095</v>
      </c>
      <c r="HK30" s="54">
        <v>0.74</v>
      </c>
      <c r="HL30" s="54"/>
      <c r="HM30" s="54"/>
      <c r="HN30" s="54"/>
      <c r="HO30" s="54">
        <v>1.18</v>
      </c>
      <c r="HP30" s="54"/>
      <c r="HQ30" s="54"/>
      <c r="HR30" s="54"/>
      <c r="HS30" s="54">
        <v>0.74</v>
      </c>
      <c r="HT30" s="54"/>
      <c r="HU30" s="54"/>
      <c r="HV30" s="28"/>
      <c r="HW30" s="28"/>
      <c r="HX30" s="28"/>
      <c r="HY30" s="28"/>
      <c r="HZ30" s="184">
        <v>1.1100000000000001</v>
      </c>
      <c r="IA30" s="220"/>
      <c r="IB30" s="28">
        <v>0.74</v>
      </c>
      <c r="IC30" s="54"/>
      <c r="ID30" s="28"/>
      <c r="IE30" s="28"/>
      <c r="IF30" s="28"/>
      <c r="IG30" s="28"/>
      <c r="IH30" s="28"/>
      <c r="II30" s="28"/>
      <c r="IJ30" s="28"/>
      <c r="IK30" s="54">
        <v>0.74</v>
      </c>
      <c r="IL30" s="28"/>
      <c r="IM30" s="28"/>
      <c r="IN30" s="28"/>
      <c r="IO30" s="28"/>
      <c r="IP30" s="383">
        <v>1.1399999999999999</v>
      </c>
      <c r="IQ30" s="383"/>
      <c r="IR30" s="383"/>
      <c r="IS30" s="383"/>
      <c r="IT30" s="383"/>
      <c r="IU30" s="383"/>
      <c r="IV30" s="1050">
        <v>0.74</v>
      </c>
      <c r="IW30" s="1050"/>
      <c r="IX30" s="1050"/>
      <c r="IY30" s="1160">
        <f t="shared" si="61"/>
        <v>-1</v>
      </c>
      <c r="IZ30" s="1050">
        <v>1.1299999999999999</v>
      </c>
      <c r="JA30" s="919">
        <v>0.7</v>
      </c>
      <c r="JB30" s="919"/>
      <c r="JC30" s="919"/>
      <c r="JD30" s="919"/>
      <c r="JE30" s="919"/>
      <c r="JF30" s="919"/>
      <c r="JG30" s="919"/>
      <c r="JH30" s="919">
        <v>0.7</v>
      </c>
      <c r="JI30" s="919">
        <v>0.751</v>
      </c>
      <c r="JJ30" s="919">
        <v>0.751</v>
      </c>
      <c r="JK30" s="54"/>
      <c r="JL30" s="919"/>
      <c r="JM30" s="54"/>
      <c r="JN30" s="54"/>
      <c r="JO30" s="919"/>
      <c r="JP30" s="919"/>
      <c r="JQ30" s="54"/>
      <c r="JR30" s="54"/>
      <c r="JS30" s="54"/>
      <c r="JT30" s="54"/>
      <c r="JU30" s="54"/>
      <c r="JV30" s="54"/>
      <c r="JW30" s="54">
        <v>0.7</v>
      </c>
      <c r="JX30" s="54"/>
      <c r="JY30" s="54"/>
      <c r="JZ30" s="54"/>
      <c r="KA30" s="54"/>
      <c r="KB30" s="54"/>
      <c r="KC30" s="54"/>
      <c r="KD30" s="54">
        <v>0.7</v>
      </c>
      <c r="KE30" s="54"/>
      <c r="KF30" s="54"/>
      <c r="KG30" s="54"/>
      <c r="KH30" s="54"/>
      <c r="KI30" s="54"/>
      <c r="KJ30" s="54"/>
      <c r="KK30" s="54">
        <v>1.18</v>
      </c>
      <c r="KL30" s="54"/>
      <c r="KM30" s="54">
        <v>0.7</v>
      </c>
      <c r="KN30" s="54"/>
      <c r="KO30" s="54"/>
      <c r="KP30" s="54"/>
      <c r="KQ30" s="28"/>
      <c r="KR30" s="28"/>
      <c r="KS30" s="28"/>
      <c r="KT30" s="28"/>
      <c r="KU30" s="28"/>
      <c r="KV30" s="28">
        <v>0.7</v>
      </c>
      <c r="KW30" s="54"/>
      <c r="KX30" s="28"/>
      <c r="KY30" s="220">
        <v>1.1200000000000001</v>
      </c>
      <c r="KZ30" s="28"/>
      <c r="LA30" s="28"/>
      <c r="LB30" s="28"/>
      <c r="LC30" s="28"/>
      <c r="LD30" s="28"/>
      <c r="LE30" s="54">
        <v>0.7</v>
      </c>
      <c r="LF30" s="28"/>
      <c r="LG30" s="28"/>
      <c r="LH30" s="28"/>
      <c r="LI30" s="28"/>
      <c r="LJ30" s="28"/>
      <c r="LK30" s="28"/>
      <c r="LL30" s="28"/>
      <c r="LM30" s="28"/>
      <c r="LN30" s="28"/>
      <c r="LO30" s="28"/>
      <c r="LP30" s="28"/>
      <c r="LQ30" s="28">
        <v>1.1100000000000001</v>
      </c>
      <c r="LR30" s="54">
        <v>0.7</v>
      </c>
      <c r="LS30" s="54"/>
      <c r="LT30" s="919"/>
      <c r="LU30" s="54"/>
      <c r="LV30" s="54">
        <v>1.1299999999999999</v>
      </c>
      <c r="LW30" s="54"/>
      <c r="LX30" s="54"/>
      <c r="LY30" s="54"/>
      <c r="LZ30" s="54"/>
      <c r="MA30" s="184">
        <v>1.1599999999999999</v>
      </c>
      <c r="MB30" s="28"/>
      <c r="MC30" s="54">
        <v>0.7</v>
      </c>
      <c r="MD30" s="1050"/>
      <c r="ME30" s="919"/>
      <c r="MF30" s="54"/>
      <c r="MG30" s="54"/>
      <c r="MH30" s="28"/>
      <c r="MI30" s="28"/>
      <c r="MJ30" s="28"/>
      <c r="MK30" s="28"/>
      <c r="ML30" s="28"/>
      <c r="MM30" s="220">
        <v>1.1599999999999999</v>
      </c>
      <c r="MN30" s="54"/>
      <c r="MO30" s="54">
        <v>0.7</v>
      </c>
      <c r="MP30" s="54"/>
      <c r="MQ30" s="54"/>
      <c r="MR30" s="54"/>
      <c r="MS30" s="54"/>
      <c r="MT30" s="54"/>
      <c r="MU30" s="54"/>
      <c r="MV30" s="871"/>
      <c r="MW30" s="54"/>
      <c r="MX30" s="871">
        <v>1.24</v>
      </c>
      <c r="MY30" s="54"/>
      <c r="MZ30" s="54"/>
      <c r="NA30" s="54">
        <v>0.7</v>
      </c>
      <c r="NB30" s="54"/>
      <c r="NC30" s="871">
        <v>1.17</v>
      </c>
      <c r="ND30" s="1027"/>
      <c r="NE30" s="1027"/>
      <c r="NF30" s="54"/>
      <c r="NG30" s="909">
        <v>1.1499999999999999</v>
      </c>
      <c r="NH30" s="909"/>
      <c r="NI30" s="909"/>
      <c r="NJ30" s="909"/>
      <c r="NK30" s="907">
        <v>1.19</v>
      </c>
      <c r="NL30" s="907"/>
      <c r="NM30" s="907">
        <v>1.05</v>
      </c>
      <c r="NN30" s="907"/>
      <c r="NO30" s="54">
        <v>0.7</v>
      </c>
      <c r="NP30" s="907">
        <v>1.1399999999999999</v>
      </c>
      <c r="NQ30" s="907"/>
      <c r="NR30" s="907"/>
      <c r="NS30" s="907">
        <v>1.1599999999999999</v>
      </c>
      <c r="NT30" s="907"/>
      <c r="NU30" s="907"/>
      <c r="NV30" s="907"/>
      <c r="NW30" s="907"/>
      <c r="NX30" s="907">
        <v>1.62</v>
      </c>
      <c r="NY30" s="28"/>
      <c r="NZ30" s="28"/>
      <c r="OA30" s="28"/>
      <c r="OB30" s="54">
        <v>1.1299999999999999</v>
      </c>
      <c r="OC30" s="1054">
        <v>1.33</v>
      </c>
      <c r="OD30" s="54">
        <v>0.7</v>
      </c>
      <c r="OE30" s="28"/>
      <c r="OF30" s="28"/>
      <c r="OG30" s="1048">
        <v>1.33</v>
      </c>
      <c r="OH30" s="898"/>
      <c r="OI30" s="54"/>
      <c r="OJ30" s="54"/>
      <c r="OK30" s="54"/>
      <c r="OL30" s="54"/>
      <c r="OM30" s="1054">
        <v>1.28</v>
      </c>
      <c r="ON30" s="54"/>
      <c r="OO30" s="54"/>
      <c r="OP30" s="54"/>
      <c r="OQ30" s="54"/>
      <c r="OR30" s="1054"/>
      <c r="OS30" s="1054"/>
      <c r="OT30" s="54"/>
      <c r="OU30" s="1136">
        <v>1.33</v>
      </c>
      <c r="OV30" s="1136"/>
      <c r="OW30" s="1136"/>
      <c r="OX30" s="1136"/>
      <c r="OY30" s="1136"/>
      <c r="OZ30" s="1136"/>
      <c r="PA30" s="54"/>
      <c r="PB30" s="54"/>
      <c r="PC30" s="54">
        <v>1.1299999999999999</v>
      </c>
      <c r="PD30" s="1054">
        <v>1.33</v>
      </c>
      <c r="PE30" s="54">
        <v>0.7</v>
      </c>
      <c r="PF30" s="1054">
        <v>1.34</v>
      </c>
      <c r="PG30" s="54"/>
      <c r="PH30" s="54"/>
      <c r="PI30" s="1054">
        <v>1.33</v>
      </c>
      <c r="PJ30" s="54">
        <v>1.1299999999999999</v>
      </c>
      <c r="PK30" s="1054">
        <v>1.33</v>
      </c>
      <c r="PL30" s="54">
        <v>0.7</v>
      </c>
      <c r="PM30" s="54"/>
      <c r="PN30" s="54"/>
      <c r="PO30" s="1054">
        <v>1.34</v>
      </c>
      <c r="PP30" s="54"/>
      <c r="PQ30" s="54"/>
      <c r="PR30" s="1136">
        <v>1.44</v>
      </c>
      <c r="PS30" s="54"/>
      <c r="PT30" s="54"/>
      <c r="PU30" s="54"/>
      <c r="PV30" s="54"/>
      <c r="PW30" s="1054">
        <v>1.51</v>
      </c>
      <c r="PX30" s="54"/>
      <c r="PY30" s="54"/>
      <c r="PZ30" s="1054">
        <v>1.57</v>
      </c>
      <c r="QA30" s="1054"/>
      <c r="QB30" s="1160">
        <f t="shared" si="23"/>
        <v>-1</v>
      </c>
      <c r="QC30" s="54">
        <v>1.1100000000000001</v>
      </c>
      <c r="QD30" s="35">
        <v>0.71</v>
      </c>
      <c r="QE30" s="919"/>
      <c r="QF30" s="919"/>
      <c r="QG30" s="919"/>
      <c r="QH30" s="919"/>
      <c r="QI30" s="919"/>
      <c r="QJ30" s="1043">
        <v>0.71</v>
      </c>
      <c r="QK30" s="1043">
        <v>0.75600000000000001</v>
      </c>
      <c r="QL30" s="1043">
        <v>0.75600000000000001</v>
      </c>
      <c r="QM30" s="1027"/>
      <c r="QN30" s="1027"/>
      <c r="QO30" s="1027"/>
      <c r="QP30" s="898"/>
      <c r="QQ30" s="1027"/>
      <c r="QR30" s="1027"/>
      <c r="QS30" s="208"/>
      <c r="QT30" s="210"/>
      <c r="QU30" s="208"/>
      <c r="QV30" s="208"/>
      <c r="QW30" s="54">
        <v>0.71</v>
      </c>
      <c r="QX30" s="54"/>
      <c r="QY30" s="54"/>
      <c r="QZ30" s="54"/>
      <c r="RA30" s="54"/>
      <c r="RB30" s="54"/>
      <c r="RC30" s="54"/>
      <c r="RD30" s="54">
        <v>0.71</v>
      </c>
      <c r="RE30" s="54"/>
      <c r="RF30" s="54"/>
      <c r="RG30" s="54"/>
      <c r="RH30" s="54"/>
      <c r="RI30" s="54"/>
      <c r="RJ30" s="54"/>
      <c r="RK30" s="54"/>
      <c r="RL30" s="54"/>
      <c r="RM30" s="54">
        <v>0.71</v>
      </c>
      <c r="RN30" s="54"/>
      <c r="RO30" s="184">
        <v>1.19</v>
      </c>
      <c r="RP30" s="54"/>
      <c r="RQ30" s="28"/>
      <c r="RR30" s="28"/>
      <c r="RS30" s="28"/>
      <c r="RT30" s="28"/>
      <c r="RU30" s="28"/>
      <c r="RV30" s="28">
        <v>0.71</v>
      </c>
      <c r="RW30" s="54"/>
      <c r="RX30" s="28"/>
      <c r="RY30" s="28"/>
      <c r="RZ30" s="220">
        <v>1.1299999999999999</v>
      </c>
      <c r="SA30" s="28"/>
      <c r="SB30" s="28"/>
      <c r="SC30" s="28"/>
      <c r="SD30" s="28"/>
      <c r="SE30" s="28"/>
      <c r="SF30" s="54">
        <v>0.71</v>
      </c>
      <c r="SG30" s="28"/>
      <c r="SH30" s="28"/>
      <c r="SI30" s="28"/>
      <c r="SJ30" s="28"/>
      <c r="SK30" s="28"/>
      <c r="SL30" s="28"/>
      <c r="SM30" s="28"/>
      <c r="SN30" s="28"/>
      <c r="SO30" s="28"/>
      <c r="SP30" s="28"/>
      <c r="SQ30" s="28">
        <v>1.1200000000000001</v>
      </c>
      <c r="SR30" s="54">
        <v>0.71</v>
      </c>
      <c r="SS30" s="28"/>
      <c r="ST30" s="28"/>
      <c r="SU30" s="28"/>
      <c r="SV30" s="28"/>
      <c r="SW30" s="28"/>
      <c r="SX30" s="28"/>
      <c r="SY30" s="28"/>
      <c r="SZ30" s="220">
        <v>1.17</v>
      </c>
      <c r="TA30" s="54"/>
      <c r="TB30" s="54"/>
      <c r="TC30" s="54">
        <v>0.71</v>
      </c>
      <c r="TD30" s="28"/>
      <c r="TE30" s="54"/>
      <c r="TF30" s="54"/>
      <c r="TG30" s="184">
        <v>1.1000000000000001</v>
      </c>
      <c r="TH30" s="28"/>
      <c r="TI30" s="54"/>
      <c r="TJ30" s="28"/>
      <c r="TK30" s="54"/>
      <c r="TL30" s="208"/>
      <c r="TM30" s="54">
        <v>0.71</v>
      </c>
      <c r="TN30" s="54"/>
      <c r="TO30" s="54"/>
      <c r="TP30" s="54"/>
      <c r="TQ30" s="54"/>
      <c r="TR30" s="54"/>
      <c r="TS30" s="54"/>
      <c r="TT30" s="54"/>
      <c r="TU30" s="54"/>
      <c r="TV30" s="54"/>
      <c r="TW30" s="54"/>
      <c r="TX30" s="871">
        <v>1.1399999999999999</v>
      </c>
      <c r="TY30" s="54">
        <v>0.71</v>
      </c>
      <c r="TZ30" s="54"/>
      <c r="UA30" s="54"/>
      <c r="UB30" s="54"/>
      <c r="UC30" s="54"/>
      <c r="UD30" s="54"/>
      <c r="UE30" s="54"/>
      <c r="UF30" s="54"/>
      <c r="UG30" s="907">
        <v>1.1299999999999999</v>
      </c>
      <c r="UH30" s="28"/>
      <c r="UI30" s="907">
        <v>1.1499999999999999</v>
      </c>
      <c r="UJ30" s="907"/>
      <c r="UK30" s="907"/>
      <c r="UL30" s="54">
        <v>0.71</v>
      </c>
      <c r="UM30" s="898"/>
      <c r="UN30" s="898"/>
      <c r="UO30" s="898"/>
      <c r="UP30" s="898"/>
      <c r="UQ30" s="898"/>
      <c r="UR30" s="898"/>
      <c r="US30" s="898"/>
      <c r="UT30" s="28"/>
      <c r="UU30" s="28"/>
      <c r="UV30" s="28"/>
      <c r="UW30" s="907">
        <v>1.61</v>
      </c>
      <c r="UX30" s="54">
        <v>1.1100000000000001</v>
      </c>
      <c r="UY30" s="1054">
        <v>1.35</v>
      </c>
      <c r="UZ30" s="54">
        <v>0.71</v>
      </c>
      <c r="VA30" s="907"/>
      <c r="VB30" s="28"/>
      <c r="VC30" s="28"/>
      <c r="VD30" s="28"/>
      <c r="VE30" s="54"/>
      <c r="VF30" s="54"/>
      <c r="VG30" s="1054">
        <v>1.3</v>
      </c>
      <c r="VH30" s="54"/>
      <c r="VI30" s="54"/>
      <c r="VJ30" s="1054">
        <v>1.32</v>
      </c>
      <c r="VK30" s="54"/>
      <c r="VL30" s="54"/>
      <c r="VM30" s="54"/>
      <c r="VN30" s="54"/>
      <c r="VO30" s="1054"/>
      <c r="VP30" s="1054"/>
      <c r="VQ30" s="54"/>
      <c r="VR30" s="54"/>
      <c r="VS30" s="54"/>
      <c r="VT30" s="54"/>
      <c r="VU30" s="1054">
        <v>1.33</v>
      </c>
      <c r="VV30" s="1029"/>
      <c r="VW30" s="1029"/>
      <c r="VX30" s="54"/>
      <c r="VY30" s="54"/>
      <c r="VZ30" s="1054">
        <v>1.35</v>
      </c>
      <c r="WA30" s="54">
        <v>1.1100000000000001</v>
      </c>
      <c r="WB30" s="1054">
        <v>1.35</v>
      </c>
      <c r="WC30" s="54">
        <v>0.71</v>
      </c>
      <c r="WD30" s="54"/>
      <c r="WE30" s="1054">
        <v>1.35</v>
      </c>
      <c r="WF30" s="54"/>
      <c r="WG30" s="54"/>
      <c r="WH30" s="54">
        <v>1.1100000000000001</v>
      </c>
      <c r="WI30" s="1054">
        <v>1.35</v>
      </c>
      <c r="WJ30" s="54">
        <v>0.71</v>
      </c>
      <c r="WK30" s="54"/>
      <c r="WL30" s="54"/>
      <c r="WM30" s="54"/>
      <c r="WN30" s="54"/>
      <c r="WO30" s="1136">
        <v>1.35</v>
      </c>
      <c r="WP30" s="54"/>
      <c r="WQ30" s="54"/>
      <c r="WR30" s="54"/>
      <c r="WS30" s="54"/>
      <c r="WT30" s="54"/>
      <c r="WU30" s="54"/>
      <c r="WV30" s="54"/>
      <c r="WW30" s="54"/>
      <c r="WX30" s="1160">
        <f t="shared" si="24"/>
        <v>-1</v>
      </c>
      <c r="WY30" s="54">
        <v>1.1299999999999999</v>
      </c>
      <c r="WZ30" s="35">
        <v>0.71</v>
      </c>
      <c r="XA30" s="35"/>
      <c r="XB30" s="919"/>
      <c r="XC30" s="919"/>
      <c r="XD30" s="54"/>
      <c r="XE30" s="54"/>
      <c r="XF30" s="54">
        <v>0.71</v>
      </c>
      <c r="XG30" s="1043"/>
      <c r="XH30" s="1043"/>
      <c r="XI30" s="54"/>
      <c r="XJ30" s="54"/>
      <c r="XK30" s="54"/>
      <c r="XL30" s="54"/>
      <c r="XM30" s="54"/>
      <c r="XN30" s="54"/>
      <c r="XO30" s="54">
        <v>0.92</v>
      </c>
      <c r="XP30" s="54"/>
      <c r="XQ30" s="54"/>
      <c r="XR30" s="54"/>
      <c r="XS30" s="54">
        <v>0.71</v>
      </c>
      <c r="XT30" s="54"/>
      <c r="XU30" s="54"/>
      <c r="XV30" s="54">
        <v>0.77300000000000002</v>
      </c>
      <c r="XW30" s="54">
        <v>0.71</v>
      </c>
      <c r="XX30" s="54"/>
      <c r="XY30" s="54"/>
      <c r="XZ30" s="54"/>
      <c r="YA30" s="54">
        <v>0.71</v>
      </c>
      <c r="YB30" s="54"/>
      <c r="YC30" s="54">
        <v>1.1599999999999999</v>
      </c>
      <c r="YD30" s="54"/>
      <c r="YE30" s="54"/>
      <c r="YF30" s="54"/>
      <c r="YG30" s="54"/>
      <c r="YH30" s="54"/>
      <c r="YI30" s="54">
        <v>0.71</v>
      </c>
      <c r="YJ30" s="54"/>
      <c r="YK30" s="54"/>
      <c r="YL30" s="54"/>
      <c r="YM30" s="28"/>
      <c r="YN30" s="184">
        <v>1.1399999999999999</v>
      </c>
      <c r="YO30" s="28"/>
      <c r="YP30" s="54"/>
      <c r="YQ30" s="54"/>
      <c r="YR30" s="54"/>
      <c r="YS30" s="28">
        <v>0.71</v>
      </c>
      <c r="YT30" s="28"/>
      <c r="YU30" s="28"/>
      <c r="YV30" s="54"/>
      <c r="YW30" s="28"/>
      <c r="YX30" s="28"/>
      <c r="YY30" s="28"/>
      <c r="YZ30" s="28"/>
      <c r="ZA30" s="28"/>
      <c r="ZB30" s="28"/>
      <c r="ZC30" s="54">
        <v>0.71</v>
      </c>
      <c r="ZD30" s="28"/>
      <c r="ZE30" s="28"/>
      <c r="ZF30" s="28"/>
      <c r="ZG30" s="28"/>
      <c r="ZH30" s="28"/>
      <c r="ZI30" s="28"/>
      <c r="ZJ30" s="384">
        <v>1.1599999999999999</v>
      </c>
      <c r="ZK30" s="384"/>
      <c r="ZL30" s="386"/>
      <c r="ZM30" s="388"/>
      <c r="ZN30" s="1050">
        <v>0.71</v>
      </c>
      <c r="ZO30" s="384"/>
      <c r="ZP30" s="384"/>
      <c r="ZQ30" s="384"/>
      <c r="ZR30" s="384">
        <v>1.1599999999999999</v>
      </c>
      <c r="ZS30" s="384"/>
      <c r="ZT30" s="384"/>
      <c r="ZU30" s="384"/>
      <c r="ZV30" s="384"/>
      <c r="ZW30" s="28"/>
      <c r="ZX30" s="384"/>
      <c r="ZY30" s="384"/>
      <c r="ZZ30" s="220">
        <v>1.21</v>
      </c>
      <c r="AAA30" s="54">
        <v>0.71</v>
      </c>
      <c r="AAB30" s="220"/>
      <c r="AAC30" s="220"/>
      <c r="AAD30" s="54"/>
      <c r="AAE30" s="28"/>
      <c r="AAF30" s="28"/>
      <c r="AAG30" s="184">
        <v>1.1399999999999999</v>
      </c>
      <c r="AAH30" s="28"/>
      <c r="AAI30" s="28"/>
      <c r="AAJ30" s="28"/>
      <c r="AAK30" s="28"/>
      <c r="AAL30" s="54">
        <v>0.71</v>
      </c>
      <c r="AAM30" s="54"/>
      <c r="AAN30" s="54"/>
      <c r="AAO30" s="54"/>
      <c r="AAP30" s="54"/>
      <c r="AAQ30" s="54"/>
      <c r="AAR30" s="54"/>
      <c r="AAS30" s="54"/>
      <c r="AAT30" s="54"/>
      <c r="AAU30" s="54"/>
      <c r="AAV30" s="54"/>
      <c r="AAW30" s="54">
        <v>0.71</v>
      </c>
      <c r="AAX30" s="871">
        <v>1.1299999999999999</v>
      </c>
      <c r="AAY30" s="54"/>
      <c r="AAZ30" s="54"/>
      <c r="ABA30" s="54"/>
      <c r="ABB30" s="54"/>
      <c r="ABC30" s="54"/>
      <c r="ABD30" s="54"/>
      <c r="ABE30" s="54"/>
      <c r="ABF30" s="907">
        <v>1.1399999999999999</v>
      </c>
      <c r="ABG30" s="28"/>
      <c r="ABH30" s="907">
        <v>1.1499999999999999</v>
      </c>
      <c r="ABI30" s="907"/>
      <c r="ABJ30" s="907"/>
      <c r="ABK30" s="54">
        <v>0.71</v>
      </c>
      <c r="ABL30" s="898"/>
      <c r="ABM30" s="898"/>
      <c r="ABN30" s="898"/>
      <c r="ABO30" s="898"/>
      <c r="ABP30" s="898"/>
      <c r="ABQ30" s="898"/>
      <c r="ABR30" s="907">
        <v>1.9</v>
      </c>
      <c r="ABS30" s="28"/>
      <c r="ABT30" s="28"/>
      <c r="ABU30" s="28"/>
      <c r="ABV30" s="907">
        <v>1.55</v>
      </c>
      <c r="ABW30" s="54">
        <v>1.1299999999999999</v>
      </c>
      <c r="ABX30" s="1054">
        <v>1.22</v>
      </c>
      <c r="ABY30" s="54">
        <v>0.71</v>
      </c>
      <c r="ABZ30" s="54"/>
      <c r="ACA30" s="54"/>
      <c r="ACB30" s="28"/>
      <c r="ACC30" s="1048">
        <v>1.18</v>
      </c>
      <c r="ACD30" s="54"/>
      <c r="ACE30" s="54"/>
      <c r="ACF30" s="54"/>
      <c r="ACG30" s="54"/>
      <c r="ACH30" s="1054">
        <v>1.1299999999999999</v>
      </c>
      <c r="ACI30" s="54"/>
      <c r="ACJ30" s="54"/>
      <c r="ACK30" s="54"/>
      <c r="ACL30" s="54"/>
      <c r="ACM30" s="1054"/>
      <c r="ACN30" s="1054"/>
      <c r="ACO30" s="54"/>
      <c r="ACP30" s="54"/>
      <c r="ACQ30" s="54"/>
      <c r="ACR30" s="54"/>
      <c r="ACS30" s="54"/>
      <c r="ACT30" s="54"/>
      <c r="ACU30" s="54"/>
      <c r="ACV30" s="1136">
        <v>1.26</v>
      </c>
      <c r="ACW30" s="54"/>
      <c r="ACX30" s="54"/>
      <c r="ACY30" s="54">
        <v>1.1299999999999999</v>
      </c>
      <c r="ACZ30" s="1054">
        <v>1.22</v>
      </c>
      <c r="ADA30" s="54">
        <v>0.71</v>
      </c>
      <c r="ADB30" s="54"/>
      <c r="ADC30" s="54"/>
      <c r="ADD30" s="54"/>
      <c r="ADE30" s="54">
        <v>1.1299999999999999</v>
      </c>
      <c r="ADF30" s="1054">
        <v>1.22</v>
      </c>
      <c r="ADG30" s="54">
        <v>0.71</v>
      </c>
      <c r="ADH30" s="54"/>
      <c r="ADI30" s="54"/>
      <c r="ADJ30" s="1036">
        <v>1.22</v>
      </c>
      <c r="ADK30" s="54"/>
      <c r="ADL30" s="54"/>
      <c r="ADM30" s="54"/>
      <c r="ADN30" s="54"/>
      <c r="ADO30" s="54"/>
      <c r="ADP30" s="54"/>
      <c r="ADQ30" s="54"/>
      <c r="ADR30" s="54"/>
      <c r="ADS30" s="54"/>
      <c r="ADT30" s="54"/>
      <c r="ADU30" s="919"/>
      <c r="ADV30" s="54">
        <v>1.1299999999999999</v>
      </c>
      <c r="ADW30" s="1054">
        <v>1.22</v>
      </c>
      <c r="ADX30" s="54">
        <v>0.71</v>
      </c>
      <c r="ADY30" s="28"/>
      <c r="ADZ30" s="1160">
        <f t="shared" si="25"/>
        <v>-1</v>
      </c>
      <c r="AEA30" s="1050">
        <v>1.1299999999999999</v>
      </c>
      <c r="AEB30" s="919">
        <v>0.73</v>
      </c>
      <c r="AEC30" s="919"/>
      <c r="AED30" s="919"/>
      <c r="AEE30" s="919"/>
      <c r="AEF30" s="919"/>
      <c r="AEG30" s="919">
        <v>0.73</v>
      </c>
      <c r="AEH30" s="919">
        <v>0.88800000000000001</v>
      </c>
      <c r="AEI30" s="919">
        <v>0.88800000000000001</v>
      </c>
      <c r="AEJ30" s="919"/>
      <c r="AEK30" s="54"/>
      <c r="AEL30" s="54"/>
      <c r="AEM30" s="919"/>
      <c r="AEN30" s="54"/>
      <c r="AEO30" s="54"/>
      <c r="AEP30" s="54"/>
      <c r="AEQ30" s="54"/>
      <c r="AER30" s="54"/>
      <c r="AES30" s="54"/>
      <c r="AET30" s="54"/>
      <c r="AEU30" s="54">
        <v>0.73</v>
      </c>
      <c r="AEV30" s="54"/>
      <c r="AEW30" s="54"/>
      <c r="AEX30" s="54"/>
      <c r="AEY30" s="54"/>
      <c r="AEZ30" s="54"/>
      <c r="AFA30" s="54">
        <v>0.73</v>
      </c>
      <c r="AFB30" s="184">
        <v>1.105</v>
      </c>
      <c r="AFC30" s="184"/>
      <c r="AFD30" s="54">
        <v>0.73</v>
      </c>
      <c r="AFE30" s="54"/>
      <c r="AFF30" s="54"/>
      <c r="AFG30" s="54"/>
      <c r="AFH30" s="54">
        <v>1.1399999999999999</v>
      </c>
      <c r="AFI30" s="54"/>
      <c r="AFJ30" s="54"/>
      <c r="AFK30" s="54"/>
      <c r="AFL30" s="54"/>
      <c r="AFM30" s="54">
        <v>0.73</v>
      </c>
      <c r="AFN30" s="54"/>
      <c r="AFO30" s="54"/>
      <c r="AFP30" s="54"/>
      <c r="AFQ30" s="28"/>
      <c r="AFR30" s="28"/>
      <c r="AFS30" s="28">
        <v>1.1100000000000001</v>
      </c>
      <c r="AFT30" s="28"/>
      <c r="AFU30" s="54"/>
      <c r="AFV30" s="54"/>
      <c r="AFW30" s="28">
        <v>0.73</v>
      </c>
      <c r="AFX30" s="54"/>
      <c r="AFY30" s="28"/>
      <c r="AFZ30" s="54"/>
      <c r="AGA30" s="28"/>
      <c r="AGB30" s="54"/>
      <c r="AGC30" s="54">
        <v>1.06</v>
      </c>
      <c r="AGD30" s="54"/>
      <c r="AGE30" s="184">
        <v>1.21</v>
      </c>
      <c r="AGF30" s="140"/>
      <c r="AGG30" s="54">
        <v>0.73</v>
      </c>
      <c r="AGH30" s="184"/>
      <c r="AGI30" s="184"/>
      <c r="AGJ30" s="184"/>
      <c r="AGK30" s="140">
        <v>1.21</v>
      </c>
      <c r="AGL30" s="184"/>
      <c r="AGM30" s="184"/>
      <c r="AGN30" s="184"/>
      <c r="AGO30" s="184"/>
      <c r="AGP30" s="184"/>
      <c r="AGQ30" s="184"/>
      <c r="AGR30" s="184"/>
      <c r="AGS30" s="54">
        <v>0.73</v>
      </c>
      <c r="AGT30" s="384"/>
      <c r="AGU30" s="384"/>
      <c r="AGV30" s="384"/>
      <c r="AGW30" s="384"/>
      <c r="AGX30" s="384"/>
      <c r="AGY30" s="28"/>
      <c r="AGZ30" s="28"/>
      <c r="AHA30" s="28"/>
      <c r="AHB30" s="28"/>
      <c r="AHC30" s="28">
        <v>0.73</v>
      </c>
      <c r="AHD30" s="28"/>
      <c r="AHE30" s="28"/>
      <c r="AHF30" s="54"/>
      <c r="AHG30" s="28"/>
      <c r="AHH30" s="28"/>
      <c r="AHI30" s="28"/>
      <c r="AHJ30" s="28"/>
      <c r="AHK30" s="28"/>
      <c r="AHL30" s="220">
        <v>1.1299999999999999</v>
      </c>
      <c r="AHM30" s="213"/>
      <c r="AHN30" s="184"/>
      <c r="AHO30" s="54">
        <v>0.73</v>
      </c>
      <c r="AHP30" s="54"/>
      <c r="AHQ30" s="54"/>
      <c r="AHR30" s="54"/>
      <c r="AHS30" s="54"/>
      <c r="AHT30" s="54"/>
      <c r="AHU30" s="54"/>
      <c r="AHV30" s="54"/>
      <c r="AHW30" s="54"/>
      <c r="AHX30" s="54"/>
      <c r="AHY30" s="54">
        <v>0.73</v>
      </c>
      <c r="AHZ30" s="54"/>
      <c r="AIA30" s="54"/>
      <c r="AIB30" s="54"/>
      <c r="AIC30" s="54"/>
      <c r="AID30" s="54"/>
      <c r="AIE30" s="54"/>
      <c r="AIF30" s="54"/>
      <c r="AIG30" s="907">
        <v>1.1100000000000001</v>
      </c>
      <c r="AIH30" s="907"/>
      <c r="AII30" s="907"/>
      <c r="AIJ30" s="907"/>
      <c r="AIK30" s="54">
        <v>0.73</v>
      </c>
      <c r="AIL30" s="898"/>
      <c r="AIM30" s="898"/>
      <c r="AIN30" s="898"/>
      <c r="AIO30" s="898"/>
      <c r="AIP30" s="898"/>
      <c r="AIQ30" s="898"/>
      <c r="AIR30" s="907"/>
      <c r="AIS30" s="28"/>
      <c r="AIT30" s="28"/>
      <c r="AIU30" s="28"/>
      <c r="AIV30" s="907">
        <v>1.72</v>
      </c>
      <c r="AIW30" s="54">
        <v>1.1299999999999999</v>
      </c>
      <c r="AIX30" s="1054">
        <v>1.44</v>
      </c>
      <c r="AIY30" s="54">
        <v>0.73</v>
      </c>
      <c r="AIZ30" s="907"/>
      <c r="AJA30" s="1048">
        <v>1.0900000000000001</v>
      </c>
      <c r="AJB30" s="28"/>
      <c r="AJC30" s="28"/>
      <c r="AJD30" s="1048">
        <v>1.41</v>
      </c>
      <c r="AJE30" s="28"/>
      <c r="AJF30" s="54"/>
      <c r="AJG30" s="54"/>
      <c r="AJH30" s="54"/>
      <c r="AJI30" s="54"/>
      <c r="AJJ30" s="1054">
        <v>1.4</v>
      </c>
      <c r="AJK30" s="54"/>
      <c r="AJL30" s="54"/>
      <c r="AJM30" s="54"/>
      <c r="AJN30" s="54"/>
      <c r="AJO30" s="1054">
        <v>1.39</v>
      </c>
      <c r="AJP30" s="1054"/>
      <c r="AJQ30" s="1054"/>
      <c r="AJR30" s="54"/>
      <c r="AJS30" s="54"/>
      <c r="AJT30" s="54"/>
      <c r="AJU30" s="54"/>
      <c r="AJV30" s="54"/>
      <c r="AJW30" s="54"/>
      <c r="AJX30" s="54"/>
      <c r="AJY30" s="1136">
        <v>1.43</v>
      </c>
      <c r="AJZ30" s="54"/>
      <c r="AKA30" s="54"/>
      <c r="AKB30" s="1054">
        <v>1.45</v>
      </c>
      <c r="AKC30" s="54">
        <v>1.1299999999999999</v>
      </c>
      <c r="AKD30" s="1054">
        <v>1.44</v>
      </c>
      <c r="AKE30" s="54">
        <v>0.73</v>
      </c>
      <c r="AKF30" s="54"/>
      <c r="AKG30" s="54"/>
      <c r="AKH30" s="54"/>
      <c r="AKI30" s="54">
        <v>1.1299999999999999</v>
      </c>
      <c r="AKJ30" s="1054">
        <v>1.44</v>
      </c>
      <c r="AKK30" s="54">
        <v>0.73</v>
      </c>
      <c r="AKL30" s="54"/>
      <c r="AKM30" s="54"/>
      <c r="AKN30" s="1054">
        <v>1.48</v>
      </c>
      <c r="AKO30" s="54"/>
      <c r="AKP30" s="54"/>
      <c r="AKQ30" s="54"/>
      <c r="AKR30" s="54"/>
      <c r="AKS30" s="54"/>
      <c r="AKT30" s="1036">
        <v>1.66</v>
      </c>
      <c r="AKU30" s="1036"/>
      <c r="AKV30" s="1036"/>
      <c r="AKW30" s="1036"/>
      <c r="AKX30" s="54"/>
      <c r="AKY30" s="54">
        <v>0</v>
      </c>
      <c r="AKZ30" s="54">
        <v>0</v>
      </c>
      <c r="ALA30" s="52"/>
      <c r="ALB30" s="52"/>
      <c r="ALC30" s="54">
        <v>1.1299999999999999</v>
      </c>
      <c r="ALD30" s="1054">
        <v>1.44</v>
      </c>
      <c r="ALE30" s="54">
        <v>0.73</v>
      </c>
      <c r="ALF30" s="54"/>
      <c r="ALG30" s="54"/>
      <c r="ALH30" s="54"/>
      <c r="ALI30" s="54"/>
      <c r="ALJ30" s="1054">
        <v>1.44</v>
      </c>
      <c r="ALK30" s="54">
        <v>0.73</v>
      </c>
      <c r="ALL30" s="52"/>
      <c r="ALM30" s="54"/>
      <c r="ALN30" s="54"/>
      <c r="ALO30" s="52"/>
      <c r="ALP30" s="52"/>
      <c r="ALQ30" s="1054">
        <v>1.44</v>
      </c>
      <c r="ALR30" s="54">
        <v>0.73</v>
      </c>
      <c r="ALS30" s="54"/>
      <c r="ALT30" s="54"/>
      <c r="ALU30" s="52"/>
      <c r="ALV30" s="54"/>
      <c r="ALW30" s="1054">
        <v>1.44</v>
      </c>
      <c r="ALX30" s="54">
        <v>0.73</v>
      </c>
      <c r="ALY30" s="54"/>
      <c r="ALZ30" s="1054">
        <v>1.44</v>
      </c>
      <c r="AMA30" s="54">
        <v>0.73</v>
      </c>
      <c r="AMB30" s="52"/>
      <c r="AMC30" s="52"/>
      <c r="AMD30" s="52"/>
      <c r="AME30" s="1054">
        <v>1.44</v>
      </c>
      <c r="AMF30" s="54">
        <v>0.73</v>
      </c>
      <c r="AMG30" s="54"/>
      <c r="AMH30" s="52"/>
      <c r="AMI30" s="944">
        <v>1.87</v>
      </c>
      <c r="AMJ30" s="944">
        <v>1.62</v>
      </c>
      <c r="AMK30" s="1054">
        <v>1.44</v>
      </c>
      <c r="AML30" s="54">
        <v>0.73</v>
      </c>
      <c r="AMM30" s="54">
        <v>1.91</v>
      </c>
      <c r="AMN30" s="54">
        <v>1.95</v>
      </c>
      <c r="AMO30" s="54">
        <v>1.9</v>
      </c>
      <c r="AMP30" s="54"/>
      <c r="AMQ30" s="1054">
        <v>1.44</v>
      </c>
      <c r="AMR30" s="54">
        <v>0.73</v>
      </c>
      <c r="AMS30" s="54">
        <v>1.992</v>
      </c>
      <c r="AMT30" s="1054">
        <v>1.44</v>
      </c>
      <c r="AMU30" s="54">
        <v>0.73</v>
      </c>
      <c r="AMV30" s="54">
        <v>2.1760000000000002</v>
      </c>
      <c r="AMW30" s="54">
        <v>1.9770000000000001</v>
      </c>
      <c r="AMX30" s="54">
        <v>2.056</v>
      </c>
      <c r="AMY30" s="54">
        <v>2.1480000000000001</v>
      </c>
      <c r="AMZ30" s="54">
        <v>2.3610000000000002</v>
      </c>
      <c r="ANA30" s="54">
        <v>2.2109999999999999</v>
      </c>
      <c r="ANB30" s="1224">
        <f t="shared" si="27"/>
        <v>2.0287671232876709</v>
      </c>
      <c r="ANC30" s="65">
        <v>1.0900000000000001</v>
      </c>
      <c r="AND30" s="29">
        <v>0.77</v>
      </c>
      <c r="ANE30" s="32"/>
      <c r="ANF30" s="32"/>
      <c r="ANG30" s="32"/>
      <c r="ANH30" s="32"/>
      <c r="ANI30" s="32"/>
      <c r="ANJ30" s="32"/>
      <c r="ANK30" s="65">
        <v>0.77</v>
      </c>
      <c r="ANL30" s="65"/>
      <c r="ANM30" s="65"/>
      <c r="ANN30" s="32"/>
      <c r="ANO30" s="52"/>
      <c r="ANP30" s="52"/>
      <c r="ANQ30" s="52"/>
      <c r="ANR30" s="52"/>
      <c r="ANS30" s="52"/>
      <c r="ANT30" s="52"/>
      <c r="ANU30" s="52"/>
      <c r="ANV30" s="52">
        <v>1.1499999999999999</v>
      </c>
      <c r="ANW30" s="52"/>
      <c r="ANX30" s="52"/>
      <c r="ANY30" s="52">
        <v>0.77</v>
      </c>
      <c r="ANZ30" s="52"/>
      <c r="AOA30" s="52"/>
      <c r="AOB30" s="52"/>
      <c r="AOC30" s="52"/>
      <c r="AOD30" s="52"/>
      <c r="AOE30" s="52">
        <v>0.77</v>
      </c>
      <c r="AOF30" s="52"/>
      <c r="AOG30" s="52"/>
      <c r="AOH30" s="52">
        <v>0.77</v>
      </c>
      <c r="AOI30" s="52"/>
      <c r="AOJ30" s="52"/>
      <c r="AOK30" s="52"/>
      <c r="AOL30" s="52"/>
      <c r="AOM30" s="52"/>
      <c r="AON30" s="52"/>
      <c r="AOO30" s="52"/>
      <c r="AOP30" s="52"/>
      <c r="AOQ30" s="52">
        <v>0.77</v>
      </c>
      <c r="AOR30" s="52"/>
      <c r="AOS30" s="52"/>
      <c r="AOT30" s="957">
        <v>1.06</v>
      </c>
      <c r="AOU30" s="58"/>
      <c r="AOV30" s="58"/>
      <c r="AOW30" s="58"/>
      <c r="AOX30" s="58"/>
      <c r="AOY30" s="58"/>
      <c r="AOZ30" s="58">
        <v>0.77</v>
      </c>
      <c r="APA30" s="52"/>
      <c r="APB30" s="58"/>
      <c r="APC30" s="52"/>
      <c r="APD30" s="58"/>
      <c r="APE30" s="962">
        <v>1.0900000000000001</v>
      </c>
      <c r="APF30" s="962"/>
      <c r="APG30" s="962"/>
      <c r="APH30" s="962"/>
      <c r="API30" s="960">
        <v>0.77</v>
      </c>
      <c r="APJ30" s="962"/>
      <c r="APK30" s="962"/>
      <c r="APL30" s="962"/>
      <c r="APM30" s="962"/>
      <c r="APN30" s="962"/>
      <c r="APO30" s="962"/>
      <c r="APP30" s="962"/>
      <c r="APQ30" s="962">
        <v>1.1000000000000001</v>
      </c>
      <c r="APR30" s="957"/>
      <c r="APS30" s="192"/>
      <c r="APT30" s="957"/>
      <c r="APU30" s="52">
        <v>0.77</v>
      </c>
      <c r="APV30" s="52"/>
      <c r="APW30" s="52"/>
      <c r="APX30" s="52"/>
      <c r="APY30" s="52"/>
      <c r="APZ30" s="52"/>
      <c r="AQA30" s="52"/>
      <c r="AQB30" s="957">
        <v>1.0900000000000001</v>
      </c>
      <c r="AQC30" s="52"/>
      <c r="AQD30" s="52"/>
      <c r="AQE30" s="52"/>
      <c r="AQF30" s="52">
        <v>0.77</v>
      </c>
      <c r="AQG30" s="58"/>
      <c r="AQH30" s="58"/>
      <c r="AQI30" s="58"/>
      <c r="AQJ30" s="58"/>
      <c r="AQK30" s="58"/>
      <c r="AQL30" s="962">
        <v>1.1399999999999999</v>
      </c>
      <c r="AQM30" s="58"/>
      <c r="AQN30" s="58"/>
      <c r="AQO30" s="58"/>
      <c r="AQP30" s="52">
        <v>0.77</v>
      </c>
      <c r="AQQ30" s="52"/>
      <c r="AQR30" s="52"/>
      <c r="AQS30" s="52"/>
      <c r="AQT30" s="52"/>
      <c r="AQU30" s="52"/>
      <c r="AQV30" s="52"/>
      <c r="AQW30" s="52"/>
      <c r="AQX30" s="52"/>
      <c r="AQY30" s="52"/>
      <c r="AQZ30" s="52"/>
      <c r="ARA30" s="52">
        <v>0.77</v>
      </c>
      <c r="ARB30" s="52"/>
      <c r="ARC30" s="52"/>
      <c r="ARD30" s="52"/>
      <c r="ARE30" s="52"/>
      <c r="ARF30" s="52"/>
      <c r="ARG30" s="52"/>
      <c r="ARH30" s="52"/>
      <c r="ARI30" s="52"/>
      <c r="ARJ30" s="52"/>
      <c r="ARK30" s="52"/>
      <c r="ARL30" s="52"/>
      <c r="ARM30" s="944">
        <v>1.1599999999999999</v>
      </c>
      <c r="ARN30" s="52"/>
      <c r="ARO30" s="52">
        <v>0.77</v>
      </c>
      <c r="ARP30" s="944">
        <v>1.1299999999999999</v>
      </c>
      <c r="ARQ30" s="944"/>
      <c r="ARR30" s="944"/>
      <c r="ARS30" s="944">
        <v>1.1499999999999999</v>
      </c>
      <c r="ART30" s="944"/>
      <c r="ARU30" s="944"/>
      <c r="ARV30" s="944"/>
      <c r="ARW30" s="944">
        <v>1.64</v>
      </c>
      <c r="ARX30" s="944">
        <v>1.41</v>
      </c>
      <c r="ARY30" s="944"/>
      <c r="ARZ30" s="944"/>
      <c r="ASA30" s="65">
        <v>1.0900000000000001</v>
      </c>
      <c r="ASB30" s="1129">
        <v>1.33</v>
      </c>
      <c r="ASC30" s="52">
        <v>0.77</v>
      </c>
      <c r="ASD30" s="944"/>
      <c r="ASE30" s="52"/>
      <c r="ASF30" s="58"/>
      <c r="ASG30" s="985">
        <v>1.33</v>
      </c>
      <c r="ASH30" s="52"/>
      <c r="ASI30" s="47"/>
      <c r="ASJ30" s="993">
        <v>1.37</v>
      </c>
      <c r="ASK30" s="47"/>
      <c r="ASL30" s="47"/>
      <c r="ASM30" s="52"/>
      <c r="ASN30" s="52"/>
      <c r="ASO30" s="52"/>
      <c r="ASP30" s="1134">
        <v>1.29</v>
      </c>
      <c r="ASQ30" s="1129"/>
      <c r="ASR30" s="1129"/>
      <c r="ASS30" s="1134">
        <v>1.38</v>
      </c>
      <c r="AST30" s="52"/>
      <c r="ASU30" s="52"/>
      <c r="ASV30" s="52"/>
      <c r="ASW30" s="52"/>
      <c r="ASX30" s="1129">
        <v>1.33</v>
      </c>
      <c r="ASY30" s="1129"/>
      <c r="ASZ30" s="1129"/>
      <c r="ATA30" s="52"/>
      <c r="ATB30" s="52"/>
      <c r="ATC30" s="65">
        <v>1.0900000000000001</v>
      </c>
      <c r="ATD30" s="1129">
        <v>1.33</v>
      </c>
      <c r="ATE30" s="52">
        <v>0.77</v>
      </c>
      <c r="ATF30" s="1129">
        <v>1.36</v>
      </c>
      <c r="ATG30" s="1129"/>
      <c r="ATH30" s="52"/>
      <c r="ATI30" s="65">
        <v>1.0900000000000001</v>
      </c>
      <c r="ATJ30" s="1129">
        <v>1.33</v>
      </c>
      <c r="ATK30" s="52">
        <v>0.77</v>
      </c>
      <c r="ATL30" s="52"/>
      <c r="ATM30" s="1129">
        <v>1.44</v>
      </c>
      <c r="ATN30" s="52"/>
      <c r="ATO30" s="52"/>
      <c r="ATP30" s="1134">
        <v>1.38</v>
      </c>
      <c r="ATQ30" s="52"/>
      <c r="ATR30" s="52"/>
      <c r="ATS30" s="52"/>
      <c r="ATT30" s="52"/>
      <c r="ATU30" s="1035">
        <v>1.65</v>
      </c>
      <c r="ATV30" s="1035"/>
      <c r="ATW30" s="1035"/>
      <c r="ATX30" s="1035"/>
      <c r="ATY30" s="1035"/>
      <c r="ATZ30" s="1035">
        <v>0</v>
      </c>
      <c r="AUA30" s="1035">
        <v>0</v>
      </c>
      <c r="AUB30" s="52"/>
      <c r="AUC30" s="52"/>
      <c r="AUD30" s="65">
        <v>1.0900000000000001</v>
      </c>
      <c r="AUE30" s="1129">
        <v>1.33</v>
      </c>
      <c r="AUF30" s="52">
        <v>0.77</v>
      </c>
      <c r="AUG30" s="52"/>
      <c r="AUH30" s="52"/>
      <c r="AUI30" s="52"/>
      <c r="AUJ30" s="52"/>
      <c r="AUK30" s="52"/>
      <c r="AUL30" s="1129">
        <v>1.33</v>
      </c>
      <c r="AUM30" s="52">
        <v>0.77</v>
      </c>
      <c r="AUN30" s="52"/>
      <c r="AUO30" s="52"/>
      <c r="AUP30" s="52"/>
      <c r="AUQ30" s="52"/>
      <c r="AUR30" s="52"/>
      <c r="AUS30" s="1129">
        <v>1.33</v>
      </c>
      <c r="AUT30" s="52">
        <v>0.77</v>
      </c>
      <c r="AUU30" s="54"/>
      <c r="AUV30" s="54"/>
      <c r="AUW30" s="52"/>
      <c r="AUX30" s="1129">
        <v>1.56</v>
      </c>
      <c r="AUY30" s="54"/>
      <c r="AUZ30" s="1129">
        <v>1.33</v>
      </c>
      <c r="AVA30" s="52">
        <v>0.77</v>
      </c>
      <c r="AVB30" s="54"/>
      <c r="AVC30" s="1054">
        <v>1.59</v>
      </c>
      <c r="AVD30" s="1129">
        <v>1.33</v>
      </c>
      <c r="AVE30" s="52">
        <v>0.77</v>
      </c>
      <c r="AVF30" s="52"/>
      <c r="AVG30" s="52"/>
      <c r="AVH30" s="52"/>
      <c r="AVI30" s="1129">
        <v>1.33</v>
      </c>
      <c r="AVJ30" s="52">
        <v>0.77</v>
      </c>
      <c r="AVK30" s="52"/>
      <c r="AVL30" s="52"/>
      <c r="AVM30" s="52"/>
      <c r="AVN30" s="1129">
        <v>1.33</v>
      </c>
      <c r="AVO30" s="52">
        <v>0.77</v>
      </c>
      <c r="AVP30" s="54">
        <v>1.8149999999999999</v>
      </c>
      <c r="AVQ30" s="54">
        <v>1.8740000000000001</v>
      </c>
      <c r="AVR30" s="1129">
        <v>1.8620000000000001</v>
      </c>
      <c r="AVS30" s="1129"/>
      <c r="AVT30" s="1129">
        <v>1.33</v>
      </c>
      <c r="AVU30" s="52">
        <v>0.77</v>
      </c>
      <c r="AVV30" s="54">
        <v>1.9490000000000001</v>
      </c>
      <c r="AVW30" s="1129">
        <v>1.33</v>
      </c>
      <c r="AVX30" s="52">
        <v>0.77</v>
      </c>
      <c r="AVY30" s="52">
        <v>2.1059999999999999</v>
      </c>
      <c r="AVZ30" s="54">
        <v>2.052</v>
      </c>
      <c r="AWA30" s="54">
        <v>2.0390000000000001</v>
      </c>
      <c r="AWB30" s="54">
        <v>2.0630000000000002</v>
      </c>
      <c r="AWC30" s="54">
        <v>2.2759999999999998</v>
      </c>
      <c r="AWD30" s="54">
        <v>2.222</v>
      </c>
      <c r="AWE30" s="1224">
        <f t="shared" si="28"/>
        <v>1.8857142857142857</v>
      </c>
      <c r="AWF30" s="52">
        <v>1.01</v>
      </c>
      <c r="AWG30" s="32">
        <v>0.65200000000000002</v>
      </c>
      <c r="AWH30" s="32"/>
      <c r="AWI30" s="32"/>
      <c r="AWJ30" s="32"/>
      <c r="AWK30" s="32"/>
      <c r="AWL30" s="32"/>
      <c r="AWM30" s="32">
        <v>0.65200000000000002</v>
      </c>
      <c r="AWN30" s="32"/>
      <c r="AWO30" s="32"/>
      <c r="AWP30" s="52"/>
      <c r="AWQ30" s="52"/>
      <c r="AWR30" s="52"/>
      <c r="AWS30" s="52"/>
      <c r="AWT30" s="32"/>
      <c r="AWU30" s="52"/>
      <c r="AWV30" s="52"/>
      <c r="AWW30" s="52"/>
      <c r="AWX30" s="52"/>
      <c r="AWY30" s="52"/>
      <c r="AWZ30" s="52">
        <v>0.65200000000000002</v>
      </c>
      <c r="AXA30" s="52"/>
      <c r="AXB30" s="52"/>
      <c r="AXC30" s="52"/>
      <c r="AXD30" s="957">
        <v>1.0900000000000001</v>
      </c>
      <c r="AXE30" s="52"/>
      <c r="AXF30" s="52"/>
      <c r="AXG30" s="52"/>
      <c r="AXH30" s="52"/>
      <c r="AXI30" s="52">
        <v>0.65200000000000002</v>
      </c>
      <c r="AXJ30" s="52"/>
      <c r="AXK30" s="52"/>
      <c r="AXL30" s="52"/>
      <c r="AXM30" s="52">
        <v>1.1100000000000001</v>
      </c>
      <c r="AXN30" s="52"/>
      <c r="AXO30" s="52"/>
      <c r="AXP30" s="52"/>
      <c r="AXQ30" s="52"/>
      <c r="AXR30" s="52">
        <v>0.65200000000000002</v>
      </c>
      <c r="AXS30" s="957">
        <v>1.02</v>
      </c>
      <c r="AXT30" s="52"/>
      <c r="AXU30" s="52"/>
      <c r="AXV30" s="58"/>
      <c r="AXW30" s="58"/>
      <c r="AXX30" s="52"/>
      <c r="AXY30" s="52"/>
      <c r="AXZ30" s="957">
        <v>1.02</v>
      </c>
      <c r="AYA30" s="52">
        <v>0.90900000000000003</v>
      </c>
      <c r="AYB30" s="52">
        <f t="shared" si="30"/>
        <v>0.65200000000000002</v>
      </c>
      <c r="AYC30" s="58"/>
      <c r="AYD30" s="957"/>
      <c r="AYE30" s="52"/>
      <c r="AYF30" s="58"/>
      <c r="AYG30" s="58"/>
      <c r="AYH30" s="58"/>
      <c r="AYI30" s="58"/>
      <c r="AYJ30" s="58"/>
      <c r="AYK30" s="58">
        <v>0.65200000000000002</v>
      </c>
      <c r="AYL30" s="58"/>
      <c r="AYM30" s="58"/>
      <c r="AYN30" s="58"/>
      <c r="AYO30" s="58"/>
      <c r="AYP30" s="58"/>
      <c r="AYQ30" s="58"/>
      <c r="AYR30" s="967">
        <v>1.06</v>
      </c>
      <c r="AYS30" s="967"/>
      <c r="AYT30" s="967"/>
      <c r="AYU30" s="967"/>
      <c r="AYV30" s="967"/>
      <c r="AYW30" s="58">
        <v>0.65200000000000002</v>
      </c>
      <c r="AYX30" s="58"/>
      <c r="AYY30" s="967">
        <v>1.02</v>
      </c>
      <c r="AYZ30" s="58"/>
      <c r="AZA30" s="58"/>
      <c r="AZB30" s="58"/>
      <c r="AZC30" s="58"/>
      <c r="AZD30" s="58"/>
      <c r="AZE30" s="52"/>
      <c r="AZF30" s="52"/>
      <c r="AZG30" s="52"/>
      <c r="AZH30" s="52"/>
      <c r="AZI30" s="52">
        <v>0.65200000000000002</v>
      </c>
      <c r="AZJ30" s="58"/>
      <c r="AZK30" s="52"/>
      <c r="AZL30" s="52"/>
      <c r="AZM30" s="58"/>
      <c r="AZN30" s="58"/>
      <c r="AZO30" s="52"/>
      <c r="AZP30" s="58"/>
      <c r="AZQ30" s="58"/>
      <c r="AZR30" s="962">
        <v>1.05</v>
      </c>
      <c r="AZS30" s="52">
        <v>0.65200000000000002</v>
      </c>
      <c r="AZT30" s="52"/>
      <c r="AZU30" s="52"/>
      <c r="AZV30" s="52"/>
      <c r="AZW30" s="52"/>
      <c r="AZX30" s="52"/>
      <c r="AZY30" s="52"/>
      <c r="AZZ30" s="52"/>
      <c r="BAA30" s="52"/>
      <c r="BAB30" s="872">
        <v>1.05</v>
      </c>
      <c r="BAC30" s="872"/>
      <c r="BAD30" s="52">
        <v>0.65200000000000002</v>
      </c>
      <c r="BAE30" s="872"/>
      <c r="BAF30" s="872"/>
      <c r="BAG30" s="872"/>
      <c r="BAH30" s="52"/>
      <c r="BAI30" s="52"/>
      <c r="BAJ30" s="944">
        <v>1.01</v>
      </c>
      <c r="BAK30" s="944"/>
      <c r="BAL30" s="944">
        <v>1.02</v>
      </c>
      <c r="BAM30" s="944"/>
      <c r="BAN30" s="944"/>
      <c r="BAO30" s="944"/>
      <c r="BAP30" s="52">
        <v>0.65200000000000002</v>
      </c>
      <c r="BAQ30" s="944">
        <v>1.08</v>
      </c>
      <c r="BAR30" s="944"/>
      <c r="BAS30" s="944"/>
      <c r="BAT30" s="944"/>
      <c r="BAU30" s="944"/>
      <c r="BAV30" s="944">
        <v>1.05</v>
      </c>
      <c r="BAW30" s="52"/>
      <c r="BAX30" s="52"/>
      <c r="BAY30" s="944">
        <v>1.31</v>
      </c>
      <c r="BAZ30" s="944"/>
      <c r="BBA30" s="944"/>
      <c r="BBB30" s="52">
        <v>1.01</v>
      </c>
      <c r="BBC30" s="1129">
        <v>1.21</v>
      </c>
      <c r="BBD30" s="52">
        <v>0.65200000000000002</v>
      </c>
      <c r="BBE30" s="944"/>
      <c r="BBF30" s="52"/>
      <c r="BBG30" s="58"/>
      <c r="BBH30" s="58"/>
      <c r="BBI30" s="52"/>
      <c r="BBJ30" s="1129">
        <v>1.17</v>
      </c>
      <c r="BBK30" s="47"/>
      <c r="BBL30" s="993">
        <v>1.17</v>
      </c>
      <c r="BBM30" s="47"/>
      <c r="BBN30" s="47"/>
      <c r="BBO30" s="52"/>
      <c r="BBP30" s="52"/>
      <c r="BBQ30" s="52"/>
      <c r="BBR30" s="52"/>
      <c r="BBS30" s="1129"/>
      <c r="BBT30" s="1129"/>
      <c r="BBU30" s="1134">
        <v>1.2</v>
      </c>
      <c r="BBV30" s="52"/>
      <c r="BBW30" s="52"/>
      <c r="BBX30" s="52"/>
      <c r="BBY30" s="52"/>
      <c r="BBZ30" s="1129">
        <v>1.19</v>
      </c>
      <c r="BCA30" s="52"/>
      <c r="BCB30" s="52"/>
      <c r="BCC30" s="52"/>
      <c r="BCD30" s="52"/>
      <c r="BCE30" s="52"/>
      <c r="BCF30" s="52">
        <v>1.01</v>
      </c>
      <c r="BCG30" s="1129">
        <v>1.21</v>
      </c>
      <c r="BCH30" s="52">
        <v>0.65200000000000002</v>
      </c>
      <c r="BCI30" s="52"/>
      <c r="BCJ30" s="52"/>
      <c r="BCK30" s="1129">
        <v>1.25</v>
      </c>
      <c r="BCL30" s="52">
        <v>1.01</v>
      </c>
      <c r="BCM30" s="1129">
        <v>1.21</v>
      </c>
      <c r="BCN30" s="52">
        <v>0.65200000000000002</v>
      </c>
      <c r="BCO30" s="1129"/>
      <c r="BCP30" s="1129"/>
      <c r="BCQ30" s="1035">
        <v>1.22</v>
      </c>
      <c r="BCR30" s="52"/>
      <c r="BCS30" s="1140">
        <v>1.21</v>
      </c>
      <c r="BCT30" s="52"/>
      <c r="BCU30" s="52"/>
      <c r="BCV30" s="52"/>
      <c r="BCW30" s="52"/>
      <c r="BCX30" s="52"/>
      <c r="BCY30" s="1134">
        <v>1.37</v>
      </c>
      <c r="BCZ30" s="1134"/>
      <c r="BDA30" s="1134"/>
      <c r="BDB30" s="1134"/>
      <c r="BDC30" s="52">
        <v>1.3759999999999999</v>
      </c>
      <c r="BDD30" s="52"/>
      <c r="BDE30" s="52">
        <v>1.01</v>
      </c>
      <c r="BDF30" s="1129">
        <v>1.21</v>
      </c>
      <c r="BDG30" s="52">
        <v>0.65200000000000002</v>
      </c>
      <c r="BDH30" s="52"/>
      <c r="BDI30" s="52"/>
      <c r="BDJ30" s="52"/>
      <c r="BDK30" s="52"/>
      <c r="BDL30" s="1129">
        <v>1.72</v>
      </c>
      <c r="BDM30" s="1129">
        <v>1.21</v>
      </c>
      <c r="BDN30" s="52">
        <v>0.65200000000000002</v>
      </c>
      <c r="BDO30" s="52"/>
      <c r="BDP30" s="52"/>
      <c r="BDQ30" s="52"/>
      <c r="BDR30" s="52"/>
      <c r="BDS30" s="52"/>
      <c r="BDT30" s="1129">
        <v>1.21</v>
      </c>
      <c r="BDU30" s="52">
        <v>0.65200000000000002</v>
      </c>
      <c r="BDV30" s="54"/>
      <c r="BDW30" s="54"/>
      <c r="BDX30" s="54"/>
      <c r="BDY30" s="54"/>
      <c r="BDZ30" s="1129">
        <v>1.21</v>
      </c>
      <c r="BEA30" s="52">
        <v>0.65200000000000002</v>
      </c>
      <c r="BEB30" s="54"/>
      <c r="BEC30" s="1129">
        <v>1.21</v>
      </c>
      <c r="BED30" s="52">
        <v>0.65200000000000002</v>
      </c>
      <c r="BEE30" s="52"/>
      <c r="BEF30" s="52"/>
      <c r="BEG30" s="52"/>
      <c r="BEH30" s="1129">
        <v>1.21</v>
      </c>
      <c r="BEI30" s="52">
        <v>0.65200000000000002</v>
      </c>
      <c r="BEJ30" s="52"/>
      <c r="BEK30" s="52"/>
      <c r="BEL30" s="909">
        <v>1.46</v>
      </c>
      <c r="BEM30" s="944">
        <v>1.35</v>
      </c>
      <c r="BEN30" s="1129">
        <v>1.21</v>
      </c>
      <c r="BEO30" s="52">
        <v>0.65200000000000002</v>
      </c>
      <c r="BEP30" s="54">
        <v>1.3340000000000001</v>
      </c>
      <c r="BEQ30" s="54">
        <v>1.413</v>
      </c>
      <c r="BER30" s="1129">
        <v>1.4410000000000001</v>
      </c>
      <c r="BES30" s="52"/>
      <c r="BET30" s="1129">
        <v>1.21</v>
      </c>
      <c r="BEU30" s="52">
        <v>0.65200000000000002</v>
      </c>
      <c r="BEV30" s="54">
        <v>1.4750000000000001</v>
      </c>
      <c r="BEW30" s="1129">
        <v>1.21</v>
      </c>
      <c r="BEX30" s="52">
        <v>0.65200000000000002</v>
      </c>
      <c r="BEY30" s="52">
        <v>1.5029999999999999</v>
      </c>
      <c r="BEZ30" s="54">
        <v>1.452</v>
      </c>
      <c r="BFA30" s="54">
        <v>1.4650000000000001</v>
      </c>
      <c r="BFB30" s="54">
        <v>1.4339999999999999</v>
      </c>
      <c r="BFC30" s="54">
        <v>1.532</v>
      </c>
      <c r="BFD30" s="54">
        <v>1.548</v>
      </c>
      <c r="BFE30" s="1129">
        <v>1.21</v>
      </c>
      <c r="BFF30" s="52">
        <v>0.65200000000000002</v>
      </c>
      <c r="BFG30" s="52">
        <v>1.5640000000000001</v>
      </c>
      <c r="BFH30" s="1129">
        <v>1.21</v>
      </c>
      <c r="BFI30" s="52">
        <v>0.65200000000000002</v>
      </c>
      <c r="BFJ30" s="52">
        <v>1.8460000000000001</v>
      </c>
      <c r="BFK30" s="1129">
        <v>1.21</v>
      </c>
      <c r="BFL30" s="52">
        <v>0.65200000000000002</v>
      </c>
      <c r="BFM30" s="52">
        <v>1.9850000000000001</v>
      </c>
      <c r="BFN30" s="52">
        <v>1.9770000000000001</v>
      </c>
      <c r="BFO30" s="1581">
        <v>1.71</v>
      </c>
      <c r="BFP30" s="52">
        <v>1.7969999999999999</v>
      </c>
      <c r="BFQ30" s="6">
        <f t="shared" si="1"/>
        <v>1.7561349693251533</v>
      </c>
      <c r="BFR30" s="1386">
        <v>1.03</v>
      </c>
      <c r="BFS30" s="107">
        <v>0.9</v>
      </c>
      <c r="BFT30" s="36">
        <v>0.79</v>
      </c>
      <c r="BFU30" s="36"/>
      <c r="BFV30" s="36">
        <v>0</v>
      </c>
      <c r="BFW30" s="36"/>
      <c r="BFX30" s="36"/>
      <c r="BFY30" s="36">
        <v>0</v>
      </c>
      <c r="BFZ30" s="36">
        <v>0.79</v>
      </c>
      <c r="BGA30" s="52"/>
      <c r="BGB30" s="52"/>
      <c r="BGC30" s="1035">
        <v>0.95</v>
      </c>
      <c r="BGD30" s="1023">
        <v>0</v>
      </c>
      <c r="BGE30" s="52"/>
      <c r="BGF30" s="52"/>
      <c r="BGG30" s="52"/>
      <c r="BGH30" s="52"/>
      <c r="BGI30" s="52"/>
      <c r="BGJ30" s="52"/>
      <c r="BGK30" s="52"/>
      <c r="BGL30" s="944">
        <v>1.06</v>
      </c>
      <c r="BGM30" s="36">
        <v>0.79</v>
      </c>
      <c r="BGN30" s="52"/>
      <c r="BGO30" s="944">
        <v>1.04</v>
      </c>
      <c r="BGP30" s="944"/>
      <c r="BGQ30" s="944"/>
      <c r="BGR30" s="944"/>
      <c r="BGS30" s="944"/>
      <c r="BGT30" s="52"/>
      <c r="BGU30" s="944">
        <v>0.97</v>
      </c>
      <c r="BGV30" s="52"/>
      <c r="BGW30" s="52"/>
      <c r="BGX30" s="52"/>
      <c r="BGY30" s="1191">
        <v>1.03</v>
      </c>
      <c r="BGZ30" s="1191">
        <v>0.9</v>
      </c>
      <c r="BHA30" s="36">
        <v>0.79</v>
      </c>
      <c r="BHB30" s="36"/>
      <c r="BHC30" s="36"/>
      <c r="BHD30" s="944">
        <v>0.95599999999999996</v>
      </c>
      <c r="BHE30" s="1023"/>
      <c r="BHF30" s="1129">
        <v>0.95</v>
      </c>
      <c r="BHG30" s="52"/>
      <c r="BHH30" s="1129">
        <v>0.92</v>
      </c>
      <c r="BHI30" s="52"/>
      <c r="BHJ30" s="52"/>
      <c r="BHK30" s="52"/>
      <c r="BHL30" s="52"/>
      <c r="BHM30" s="52"/>
      <c r="BHN30" s="1129"/>
      <c r="BHO30" s="1129"/>
      <c r="BHP30" s="52"/>
      <c r="BHQ30" s="1035">
        <v>0.98</v>
      </c>
      <c r="BHR30" s="52"/>
      <c r="BHS30" s="52"/>
      <c r="BHT30" s="52"/>
      <c r="BHU30" s="52"/>
      <c r="BHV30" s="52"/>
      <c r="BHW30" s="1134">
        <v>0.98</v>
      </c>
      <c r="BHX30" s="52"/>
      <c r="BHY30" s="52"/>
      <c r="BHZ30" s="1134">
        <v>0.98</v>
      </c>
      <c r="BIA30" s="1191">
        <v>1.03</v>
      </c>
      <c r="BIB30" s="1191">
        <v>0.9</v>
      </c>
      <c r="BIC30" s="36">
        <v>0.79</v>
      </c>
      <c r="BID30" s="36"/>
      <c r="BIE30" s="36"/>
      <c r="BIF30" s="52"/>
      <c r="BIG30" s="1191">
        <v>1.03</v>
      </c>
      <c r="BIH30" s="1191">
        <v>0.9</v>
      </c>
      <c r="BII30" s="36">
        <v>0.79</v>
      </c>
      <c r="BIJ30" s="52"/>
      <c r="BIK30" s="52"/>
      <c r="BIL30" s="52"/>
      <c r="BIM30" s="52"/>
      <c r="BIN30" s="52"/>
      <c r="BIO30" s="52"/>
      <c r="BIP30" s="52"/>
      <c r="BIQ30" s="52"/>
      <c r="BIR30" s="52"/>
      <c r="BIS30" s="52"/>
      <c r="BIT30" s="52"/>
      <c r="BIU30" s="52"/>
      <c r="BIV30" s="52"/>
      <c r="BIW30" s="52"/>
      <c r="BIX30" s="52"/>
      <c r="BIY30" s="52"/>
      <c r="BIZ30" s="1191">
        <v>1.03</v>
      </c>
      <c r="BJA30" s="1191">
        <v>0.9</v>
      </c>
      <c r="BJB30" s="36">
        <v>0.79</v>
      </c>
      <c r="BJC30" s="52"/>
      <c r="BJD30" s="52"/>
      <c r="BJE30" s="52"/>
      <c r="BJF30" s="52"/>
      <c r="BJG30" s="1035">
        <v>1.03</v>
      </c>
      <c r="BJH30" s="1035">
        <v>0.9</v>
      </c>
      <c r="BJI30" s="36">
        <v>0.79</v>
      </c>
      <c r="BJJ30" s="52"/>
      <c r="BJK30" s="52"/>
      <c r="BJL30" s="52"/>
      <c r="BJM30" s="52"/>
      <c r="BJN30" s="52"/>
      <c r="BJO30" s="1129">
        <v>1.03</v>
      </c>
      <c r="BJP30" s="1129">
        <v>0.9</v>
      </c>
      <c r="BJQ30" s="36">
        <v>0.79</v>
      </c>
      <c r="BJR30" s="54"/>
      <c r="BJS30" s="54"/>
      <c r="BJT30" s="36"/>
      <c r="BJU30" s="987">
        <v>1.04</v>
      </c>
      <c r="BJV30" s="54"/>
      <c r="BJW30" s="1129">
        <v>1.03</v>
      </c>
      <c r="BJX30" s="1129">
        <v>0.9</v>
      </c>
      <c r="BJY30" s="36">
        <v>0.79</v>
      </c>
      <c r="BJZ30" s="54"/>
      <c r="BKA30" s="1129">
        <v>1.03</v>
      </c>
      <c r="BKB30" s="1129">
        <v>0.9</v>
      </c>
      <c r="BKC30" s="36">
        <v>0.79</v>
      </c>
      <c r="BKD30" s="52"/>
      <c r="BKE30" s="52"/>
      <c r="BKF30" s="52"/>
      <c r="BKG30" s="1129">
        <v>1.03</v>
      </c>
      <c r="BKH30" s="1129">
        <v>0.9</v>
      </c>
      <c r="BKI30" s="36">
        <v>0.79</v>
      </c>
      <c r="BKJ30" s="36"/>
      <c r="BKK30" s="52"/>
      <c r="BKL30" s="944">
        <v>0.96</v>
      </c>
      <c r="BKM30" s="1129">
        <v>1.03</v>
      </c>
      <c r="BKN30" s="1129">
        <v>0.9</v>
      </c>
      <c r="BKO30" s="36">
        <v>0.79</v>
      </c>
      <c r="BKP30" s="54">
        <v>1.3839999999999999</v>
      </c>
      <c r="BKQ30" s="54">
        <v>1.46</v>
      </c>
      <c r="BKR30" s="54">
        <v>0.94099999999999995</v>
      </c>
      <c r="BKS30" s="54"/>
      <c r="BKT30" s="1129">
        <v>1.03</v>
      </c>
      <c r="BKU30" s="1129">
        <v>0.9</v>
      </c>
      <c r="BKV30" s="54">
        <v>0.79</v>
      </c>
      <c r="BKW30" s="54">
        <v>1.5389999999999999</v>
      </c>
      <c r="BKX30" s="1129">
        <v>1.03</v>
      </c>
      <c r="BKY30" s="1129">
        <v>0.9</v>
      </c>
      <c r="BKZ30" s="52">
        <v>0.79</v>
      </c>
      <c r="BLA30" s="52">
        <v>1.4650000000000001</v>
      </c>
      <c r="BLB30" s="54">
        <v>1.5169999999999999</v>
      </c>
      <c r="BLC30" s="54">
        <v>1.5720000000000001</v>
      </c>
      <c r="BLD30" s="54">
        <v>1.3740000000000001</v>
      </c>
      <c r="BLE30" s="54">
        <v>1.591</v>
      </c>
      <c r="BLF30" s="54">
        <v>1.589</v>
      </c>
      <c r="BLG30" s="1129">
        <v>1.03</v>
      </c>
      <c r="BLH30" s="1129">
        <v>0.9</v>
      </c>
      <c r="BLI30" s="52">
        <v>0.79</v>
      </c>
      <c r="BLJ30" s="52">
        <v>1.484</v>
      </c>
      <c r="BLK30" s="1129">
        <v>1.03</v>
      </c>
      <c r="BLL30" s="1129">
        <v>0.9</v>
      </c>
      <c r="BLM30" s="52">
        <v>0.79</v>
      </c>
      <c r="BLN30" s="1386">
        <v>1.6259999999999999</v>
      </c>
      <c r="BLO30" s="1129">
        <v>1.03</v>
      </c>
      <c r="BLP30" s="1129">
        <v>0.9</v>
      </c>
      <c r="BLQ30" s="52">
        <v>0.79</v>
      </c>
      <c r="BLR30" s="52">
        <v>1.97</v>
      </c>
      <c r="BLS30" s="52">
        <v>1.952</v>
      </c>
      <c r="BLT30" s="52">
        <v>1.925</v>
      </c>
      <c r="BLU30" s="1129">
        <v>1.03</v>
      </c>
      <c r="BLV30" s="1129">
        <v>0.9</v>
      </c>
      <c r="BLW30" s="52">
        <v>0.79</v>
      </c>
      <c r="BLX30" s="52">
        <v>1.885</v>
      </c>
      <c r="BLY30" s="52">
        <v>2.0990000000000002</v>
      </c>
      <c r="BLZ30" s="1129">
        <v>1.03</v>
      </c>
      <c r="BMA30" s="1129">
        <v>0.9</v>
      </c>
      <c r="BMB30" s="52">
        <v>0.79</v>
      </c>
      <c r="BMC30" s="52">
        <v>2.117</v>
      </c>
      <c r="BMD30" s="1129">
        <v>1.03</v>
      </c>
      <c r="BME30" s="1129">
        <v>0.9</v>
      </c>
      <c r="BMF30" s="52">
        <v>0.79</v>
      </c>
      <c r="BMG30" s="1377">
        <v>1.905</v>
      </c>
      <c r="BMH30" s="6">
        <f t="shared" si="31"/>
        <v>1.4113924050632911</v>
      </c>
      <c r="BMI30" s="1022">
        <v>1.33</v>
      </c>
      <c r="BMJ30" s="52">
        <v>1.0880000000000001</v>
      </c>
      <c r="BMK30" s="52">
        <v>1.1859999999999999</v>
      </c>
      <c r="BML30" s="52">
        <v>1.181</v>
      </c>
      <c r="BMM30" s="1022">
        <v>1.33</v>
      </c>
      <c r="BMN30" s="52">
        <v>1.0880000000000001</v>
      </c>
      <c r="BMO30" s="52">
        <v>1.19</v>
      </c>
      <c r="BMP30" s="52">
        <v>1.1919999999999999</v>
      </c>
      <c r="BMQ30" s="52"/>
      <c r="BMR30" s="52"/>
      <c r="BMS30" s="52"/>
      <c r="BMT30" s="52">
        <v>1.179</v>
      </c>
      <c r="BMU30" s="52"/>
      <c r="BMV30" s="52"/>
      <c r="BMW30" s="52"/>
      <c r="BMX30" s="52"/>
      <c r="BMY30" s="52"/>
      <c r="BMZ30" s="52"/>
      <c r="BNA30" s="52">
        <v>0</v>
      </c>
      <c r="BNB30" s="52">
        <v>0</v>
      </c>
      <c r="BNC30" s="52"/>
      <c r="BND30" s="52"/>
      <c r="BNE30" s="1022">
        <v>1.33</v>
      </c>
      <c r="BNF30" s="52">
        <v>1.0880000000000001</v>
      </c>
      <c r="BNG30" s="52"/>
      <c r="BNH30" s="52"/>
      <c r="BNI30" s="58"/>
      <c r="BNJ30" s="52"/>
      <c r="BNK30" s="1022">
        <v>1.38</v>
      </c>
      <c r="BNL30" s="52"/>
      <c r="BNM30" s="1022">
        <v>1.33</v>
      </c>
      <c r="BNN30" s="52">
        <v>1.0880000000000001</v>
      </c>
      <c r="BNO30" s="52"/>
      <c r="BNP30" s="52"/>
      <c r="BNQ30" s="52"/>
      <c r="BNR30" s="52"/>
      <c r="BNS30" s="52"/>
      <c r="BNT30" s="1129">
        <v>1.33</v>
      </c>
      <c r="BNU30" s="52">
        <v>1.0880000000000001</v>
      </c>
      <c r="BNV30" s="54"/>
      <c r="BNW30" s="54"/>
      <c r="BNX30" s="54"/>
      <c r="BNY30" s="54"/>
      <c r="BNZ30" s="1129">
        <v>1.33</v>
      </c>
      <c r="BOA30" s="52">
        <v>1.0880000000000001</v>
      </c>
      <c r="BOB30" s="54"/>
      <c r="BOC30" s="1054">
        <v>1.17</v>
      </c>
      <c r="BOD30" s="1129">
        <v>1.33</v>
      </c>
      <c r="BOE30" s="52">
        <v>1.0880000000000001</v>
      </c>
      <c r="BOF30" s="52"/>
      <c r="BOG30" s="52"/>
      <c r="BOH30" s="52"/>
      <c r="BOI30" s="1129">
        <v>1.33</v>
      </c>
      <c r="BOJ30" s="52">
        <v>1.0880000000000001</v>
      </c>
      <c r="BOK30" s="52"/>
      <c r="BOL30" s="52"/>
      <c r="BOM30" s="909">
        <v>1.1299999999999999</v>
      </c>
      <c r="BON30" s="52"/>
      <c r="BOO30" s="1129">
        <v>1.33</v>
      </c>
      <c r="BOP30" s="52">
        <v>1.0880000000000001</v>
      </c>
      <c r="BOQ30" s="54">
        <v>1.4370000000000001</v>
      </c>
      <c r="BOR30" s="54">
        <v>1.3180000000000001</v>
      </c>
      <c r="BOS30" s="52">
        <v>1.335</v>
      </c>
      <c r="BOT30" s="52"/>
      <c r="BOU30" s="1129">
        <v>1.33</v>
      </c>
      <c r="BOV30" s="52">
        <v>1.0880000000000001</v>
      </c>
      <c r="BOW30" s="54">
        <v>1.4530000000000001</v>
      </c>
      <c r="BOX30" s="1129">
        <v>1.33</v>
      </c>
      <c r="BOY30" s="52">
        <v>1.0880000000000001</v>
      </c>
      <c r="BOZ30" s="52">
        <v>1.4530000000000001</v>
      </c>
      <c r="BPA30" s="54">
        <v>1.4359999999999999</v>
      </c>
      <c r="BPB30" s="54">
        <v>1.466</v>
      </c>
      <c r="BPC30" s="54">
        <v>1.4790000000000001</v>
      </c>
      <c r="BPD30" s="54">
        <v>1.482</v>
      </c>
      <c r="BPE30" s="54">
        <v>1.5960000000000001</v>
      </c>
      <c r="BPF30" s="1129">
        <v>1.33</v>
      </c>
      <c r="BPG30" s="52">
        <v>1.0880000000000001</v>
      </c>
      <c r="BPH30" s="52">
        <v>1.5269999999999999</v>
      </c>
      <c r="BPI30" s="1129">
        <v>1.33</v>
      </c>
      <c r="BPJ30" s="52">
        <v>1.0880000000000001</v>
      </c>
      <c r="BPK30" s="1386">
        <v>1.5960000000000001</v>
      </c>
      <c r="BPL30" s="1129">
        <v>1.33</v>
      </c>
      <c r="BPM30" s="52">
        <v>1.0880000000000001</v>
      </c>
      <c r="BPN30" s="52">
        <v>2.0150000000000001</v>
      </c>
      <c r="BPO30" s="52">
        <v>1.9970000000000001</v>
      </c>
      <c r="BPP30" s="52">
        <v>1.7829999999999999</v>
      </c>
      <c r="BPQ30" s="1129">
        <v>1.33</v>
      </c>
      <c r="BPR30" s="52">
        <v>1.0880000000000001</v>
      </c>
      <c r="BPS30" s="52">
        <v>1.7749999999999999</v>
      </c>
      <c r="BPT30" s="52">
        <v>1.88</v>
      </c>
      <c r="BPU30" s="1129">
        <v>1.33</v>
      </c>
      <c r="BPV30" s="52">
        <v>1.0880000000000001</v>
      </c>
      <c r="BPW30" s="52">
        <v>2.1960000000000002</v>
      </c>
      <c r="BPX30" s="1129">
        <v>1.33</v>
      </c>
      <c r="BPY30" s="52">
        <v>1.0880000000000001</v>
      </c>
      <c r="BPZ30" s="1377">
        <v>1.8240000000000001</v>
      </c>
      <c r="BQA30" s="6">
        <f t="shared" si="32"/>
        <v>0.67647058823529405</v>
      </c>
      <c r="BQB30" s="1086">
        <v>0.99</v>
      </c>
      <c r="BQC30" s="1585">
        <f t="shared" si="2"/>
        <v>1.089</v>
      </c>
      <c r="BQD30" s="52">
        <f t="shared" si="3"/>
        <v>0.99</v>
      </c>
      <c r="BQE30" s="52">
        <v>1.04</v>
      </c>
      <c r="BQF30" s="52">
        <v>1.073</v>
      </c>
      <c r="BQG30" s="52">
        <v>1.038</v>
      </c>
      <c r="BQH30" s="52">
        <v>1.0429999999999999</v>
      </c>
      <c r="BQI30" s="52">
        <v>1.046</v>
      </c>
      <c r="BQJ30" s="52">
        <v>1.0609999999999999</v>
      </c>
      <c r="BQK30" s="52">
        <v>1</v>
      </c>
      <c r="BQL30" s="52"/>
      <c r="BQM30" s="52">
        <v>1.0920000000000001</v>
      </c>
      <c r="BQN30" s="52"/>
      <c r="BQO30" s="52"/>
      <c r="BQP30" s="52"/>
      <c r="BQQ30" s="52"/>
      <c r="BQR30" s="52"/>
      <c r="BQS30" s="52"/>
      <c r="BQT30" s="52"/>
      <c r="BQU30" s="52"/>
      <c r="BQV30" s="1086">
        <v>0.99</v>
      </c>
      <c r="BQW30" s="1585">
        <f t="shared" si="33"/>
        <v>1.089</v>
      </c>
      <c r="BQX30" s="52">
        <f t="shared" si="34"/>
        <v>0.99</v>
      </c>
      <c r="BQY30" s="52">
        <v>1</v>
      </c>
      <c r="BQZ30" s="52"/>
      <c r="BRA30" s="52"/>
      <c r="BRB30" s="52"/>
      <c r="BRC30" s="1022">
        <v>0.99</v>
      </c>
      <c r="BRD30" s="52"/>
      <c r="BRE30" s="1086">
        <v>0.99</v>
      </c>
      <c r="BRF30" s="1585">
        <f t="shared" si="35"/>
        <v>1.089</v>
      </c>
      <c r="BRG30" s="52">
        <f t="shared" si="36"/>
        <v>0.99</v>
      </c>
      <c r="BRH30" s="52">
        <v>1</v>
      </c>
      <c r="BRI30" s="52"/>
      <c r="BRJ30" s="52"/>
      <c r="BRK30" s="52"/>
      <c r="BRL30" s="52"/>
      <c r="BRM30" s="52"/>
      <c r="BRN30" s="1086">
        <v>0.99</v>
      </c>
      <c r="BRO30" s="1585">
        <f t="shared" si="37"/>
        <v>1.089</v>
      </c>
      <c r="BRP30" s="52">
        <f t="shared" si="38"/>
        <v>0</v>
      </c>
      <c r="BRQ30" s="52">
        <v>1</v>
      </c>
      <c r="BRR30" s="54"/>
      <c r="BRS30" s="54"/>
      <c r="BRT30" s="54"/>
      <c r="BRU30" s="54"/>
      <c r="BRV30" s="54"/>
      <c r="BRW30" s="1054">
        <v>1</v>
      </c>
      <c r="BRX30" s="1054">
        <v>1</v>
      </c>
      <c r="BRY30" s="1054"/>
      <c r="BRZ30" s="52">
        <f t="shared" si="39"/>
        <v>1</v>
      </c>
      <c r="BSA30" s="52">
        <v>1</v>
      </c>
      <c r="BSB30" s="54"/>
      <c r="BSC30" s="54"/>
      <c r="BSD30" s="52">
        <f t="shared" si="40"/>
        <v>1</v>
      </c>
      <c r="BSE30" s="52">
        <v>1</v>
      </c>
      <c r="BSF30" s="52"/>
      <c r="BSG30" s="52"/>
      <c r="BSH30" s="52"/>
      <c r="BSI30" s="52"/>
      <c r="BSJ30" s="52"/>
      <c r="BSK30" s="52"/>
      <c r="BSL30" s="52">
        <f t="shared" si="41"/>
        <v>1</v>
      </c>
      <c r="BSM30" s="52">
        <v>1</v>
      </c>
      <c r="BSN30" s="52"/>
      <c r="BSO30" s="52"/>
      <c r="BSP30" s="52"/>
      <c r="BSQ30" s="52"/>
      <c r="BSR30" s="944">
        <v>0.98</v>
      </c>
      <c r="BSS30" s="944">
        <v>0.97</v>
      </c>
      <c r="BST30" s="944">
        <v>1.06</v>
      </c>
      <c r="BSU30" s="52"/>
      <c r="BSV30" s="52">
        <f t="shared" si="59"/>
        <v>0</v>
      </c>
      <c r="BSW30" s="52">
        <v>1</v>
      </c>
      <c r="BSX30" s="52">
        <v>1.2</v>
      </c>
      <c r="BSY30" s="52">
        <v>1.2250000000000001</v>
      </c>
      <c r="BSZ30" s="52">
        <v>1.266</v>
      </c>
      <c r="BTA30" s="52">
        <v>1.2569999999999999</v>
      </c>
      <c r="BTB30" s="52">
        <v>1.2609999999999999</v>
      </c>
      <c r="BTC30" s="52">
        <v>1.27</v>
      </c>
      <c r="BTD30" s="52"/>
      <c r="BTE30" s="52"/>
      <c r="BTF30" s="52">
        <f t="shared" si="60"/>
        <v>1.2</v>
      </c>
      <c r="BTG30" s="52">
        <v>1</v>
      </c>
      <c r="BTH30" s="52">
        <v>1.39</v>
      </c>
      <c r="BTI30" s="54">
        <v>1.3520000000000001</v>
      </c>
      <c r="BTJ30" s="52">
        <f t="shared" si="44"/>
        <v>1.2</v>
      </c>
      <c r="BTK30" s="52">
        <v>1</v>
      </c>
      <c r="BTL30" s="52">
        <v>1.151</v>
      </c>
      <c r="BTM30" s="52">
        <v>1.1639999999999999</v>
      </c>
      <c r="BTN30" s="52">
        <v>1.22</v>
      </c>
      <c r="BTO30" s="52">
        <v>1.1970000000000001</v>
      </c>
      <c r="BTP30" s="54">
        <v>1.3680000000000001</v>
      </c>
      <c r="BTQ30" s="54">
        <v>1.351</v>
      </c>
      <c r="BTR30" s="54">
        <v>1.2110000000000001</v>
      </c>
      <c r="BTS30" s="54">
        <v>1.363</v>
      </c>
      <c r="BTT30" s="54">
        <v>1.3640000000000001</v>
      </c>
      <c r="BTU30" s="54">
        <v>1.367</v>
      </c>
      <c r="BTV30" s="54">
        <v>1.4</v>
      </c>
      <c r="BTW30" s="54">
        <v>1.3919999999999999</v>
      </c>
      <c r="BTX30" s="54">
        <v>1.359</v>
      </c>
      <c r="BTY30" s="54">
        <v>1.3680000000000001</v>
      </c>
      <c r="BTZ30" s="52">
        <f t="shared" si="45"/>
        <v>1.4</v>
      </c>
      <c r="BUA30" s="52">
        <v>1</v>
      </c>
      <c r="BUB30" s="52">
        <v>1.4630000000000001</v>
      </c>
      <c r="BUC30" s="52">
        <v>1.4790000000000001</v>
      </c>
      <c r="BUD30" s="52">
        <v>1</v>
      </c>
      <c r="BUE30" s="52">
        <v>1.7370000000000001</v>
      </c>
      <c r="BUF30" s="52">
        <v>1.772</v>
      </c>
      <c r="BUG30" s="52">
        <v>1</v>
      </c>
      <c r="BUH30" s="52">
        <v>1.835</v>
      </c>
      <c r="BUI30" s="52">
        <v>1.8120000000000001</v>
      </c>
      <c r="BUJ30" s="52">
        <v>1.8460000000000001</v>
      </c>
      <c r="BUK30" s="52">
        <v>1.8859999999999999</v>
      </c>
      <c r="BUL30" s="890">
        <v>1.17</v>
      </c>
      <c r="BUM30" s="52">
        <v>1.5860000000000001</v>
      </c>
      <c r="BUN30" s="52">
        <v>1.6060000000000001</v>
      </c>
      <c r="BUO30" s="52">
        <v>1</v>
      </c>
      <c r="BUP30" s="52">
        <v>1.931</v>
      </c>
      <c r="BUQ30" s="52">
        <v>1.9650000000000001</v>
      </c>
      <c r="BUR30" s="52">
        <v>1</v>
      </c>
      <c r="BUS30" s="52">
        <v>1.677</v>
      </c>
      <c r="BUT30" s="52">
        <v>1.64</v>
      </c>
      <c r="BUU30" s="52">
        <v>1</v>
      </c>
      <c r="BUV30" s="52"/>
      <c r="BUW30" s="52"/>
      <c r="BUX30" s="6">
        <f t="shared" si="46"/>
        <v>-1</v>
      </c>
      <c r="BUY30" s="6">
        <f t="shared" si="47"/>
        <v>-1</v>
      </c>
      <c r="BUZ30" s="1307">
        <v>1.04</v>
      </c>
      <c r="BVA30" s="54">
        <v>1.4570000000000001</v>
      </c>
      <c r="BVB30" s="1307">
        <v>1.04</v>
      </c>
      <c r="BVC30" s="1382">
        <v>1.476</v>
      </c>
      <c r="BVD30" s="54">
        <v>1.353</v>
      </c>
      <c r="BVE30" s="1382">
        <v>1.3740000000000001</v>
      </c>
      <c r="BVF30" s="54">
        <v>1.395</v>
      </c>
      <c r="BVG30" s="54">
        <v>1.41</v>
      </c>
      <c r="BVH30" s="54">
        <v>1.4870000000000001</v>
      </c>
      <c r="BVI30" s="909">
        <v>1.06</v>
      </c>
      <c r="BVJ30" s="1307">
        <v>1.04</v>
      </c>
      <c r="BVK30" s="52">
        <v>1.647</v>
      </c>
      <c r="BVL30" s="909">
        <v>1.06</v>
      </c>
      <c r="BVM30" s="1307">
        <v>1.04</v>
      </c>
      <c r="BVN30" s="1049">
        <v>1.5629999999999999</v>
      </c>
      <c r="BVO30" s="909">
        <v>1.06</v>
      </c>
      <c r="BVP30" s="1307">
        <v>1.04</v>
      </c>
      <c r="BVQ30" s="1382">
        <v>1.806</v>
      </c>
      <c r="BVR30" s="1382">
        <v>1.8320000000000001</v>
      </c>
      <c r="BVS30" s="890">
        <v>1.26</v>
      </c>
      <c r="BVT30" s="1382">
        <v>1.7090000000000001</v>
      </c>
      <c r="BVU30" s="909">
        <v>1.06</v>
      </c>
      <c r="BVV30" s="1307">
        <v>1.04</v>
      </c>
      <c r="BVW30" s="52">
        <v>1.6919999999999999</v>
      </c>
      <c r="BVX30" s="52">
        <v>1.76</v>
      </c>
      <c r="BVY30" s="909">
        <v>1.06</v>
      </c>
      <c r="BVZ30" s="1307">
        <v>1.04</v>
      </c>
      <c r="BWA30" s="52">
        <v>1.843</v>
      </c>
      <c r="BWB30" s="909">
        <v>1.06</v>
      </c>
      <c r="BWC30" s="1307">
        <v>1.04</v>
      </c>
      <c r="BWD30" s="1377">
        <v>1.7270000000000001</v>
      </c>
      <c r="BWE30" s="909">
        <v>1.06</v>
      </c>
      <c r="BWF30" s="1307">
        <v>1.04</v>
      </c>
      <c r="BWG30" s="36"/>
      <c r="BWH30" s="6">
        <f t="shared" si="4"/>
        <v>-1</v>
      </c>
      <c r="BWI30" s="944">
        <v>1.07</v>
      </c>
      <c r="BWJ30" s="52">
        <v>1.2509999999999999</v>
      </c>
      <c r="BWK30" s="1049"/>
      <c r="BWL30" s="52">
        <v>0.81799999999999995</v>
      </c>
      <c r="BWM30" s="54">
        <v>0.86399999999999999</v>
      </c>
      <c r="BWN30" s="944">
        <v>1.07</v>
      </c>
      <c r="BWO30" s="52">
        <v>1.2509999999999999</v>
      </c>
      <c r="BWP30" s="1049"/>
      <c r="BWQ30" s="52">
        <v>0.81799999999999995</v>
      </c>
      <c r="BWR30" s="52">
        <v>0.86299999999999999</v>
      </c>
      <c r="BWS30" s="54">
        <v>0.87</v>
      </c>
      <c r="BWT30" s="54">
        <v>0.83399999999999996</v>
      </c>
      <c r="BWU30" s="54">
        <v>0.92900000000000005</v>
      </c>
      <c r="BWV30" s="54">
        <v>0.92400000000000004</v>
      </c>
      <c r="BWW30" s="54">
        <v>0.93200000000000005</v>
      </c>
      <c r="BWX30" s="1526">
        <v>0.65</v>
      </c>
      <c r="BWY30" s="1307">
        <v>0.81799999999999995</v>
      </c>
      <c r="BWZ30" s="52">
        <v>0.872</v>
      </c>
      <c r="BXA30" s="1526">
        <v>0.65</v>
      </c>
      <c r="BXB30" s="1307">
        <v>0.81799999999999995</v>
      </c>
      <c r="BXC30" s="52">
        <v>1.1220000000000001</v>
      </c>
      <c r="BXD30" s="944">
        <v>0.65</v>
      </c>
      <c r="BXE30" s="1382">
        <v>0.81799999999999995</v>
      </c>
      <c r="BXF30" s="1382">
        <v>1.194</v>
      </c>
      <c r="BXG30" s="1382">
        <v>1.19</v>
      </c>
      <c r="BXH30" s="1581">
        <v>0.83</v>
      </c>
      <c r="BXI30" s="1382">
        <v>1.103</v>
      </c>
      <c r="BXJ30" s="944">
        <v>0.65</v>
      </c>
      <c r="BXK30" s="1382">
        <v>0.81799999999999995</v>
      </c>
      <c r="BXL30" s="52">
        <v>1.244</v>
      </c>
      <c r="BXM30" s="944">
        <v>0.65</v>
      </c>
      <c r="BXN30" s="1382">
        <v>0.81799999999999995</v>
      </c>
      <c r="BXO30" s="1377">
        <v>1.0349999999999999</v>
      </c>
      <c r="BXP30" s="944">
        <v>0.65</v>
      </c>
      <c r="BXQ30" s="1382">
        <v>0.81799999999999995</v>
      </c>
      <c r="BXR30" s="36"/>
      <c r="BXS30" s="6">
        <f t="shared" si="5"/>
        <v>-1</v>
      </c>
      <c r="BXT30" s="1049">
        <v>1</v>
      </c>
      <c r="BXU30" s="52">
        <v>1.415</v>
      </c>
      <c r="BXV30" s="52">
        <v>1.258</v>
      </c>
      <c r="BXW30" s="54">
        <v>1.4410000000000001</v>
      </c>
      <c r="BXX30" s="54">
        <v>1.448</v>
      </c>
      <c r="BXY30" s="54">
        <v>1.415</v>
      </c>
      <c r="BXZ30" s="54">
        <v>1.387</v>
      </c>
      <c r="BYA30" s="944">
        <v>1.04</v>
      </c>
      <c r="BYB30" s="1307">
        <v>1</v>
      </c>
      <c r="BYC30" s="52">
        <v>1.5349999999999999</v>
      </c>
      <c r="BYD30" s="944">
        <v>1.04</v>
      </c>
      <c r="BYE30" s="1382">
        <v>1</v>
      </c>
      <c r="BYF30" s="1382">
        <v>1.6140000000000001</v>
      </c>
      <c r="BYG30" s="944">
        <v>1.04</v>
      </c>
      <c r="BYH30" s="1382">
        <v>1</v>
      </c>
      <c r="BYI30" s="1382">
        <v>2.0169999999999999</v>
      </c>
      <c r="BYJ30" s="1382">
        <v>2.0369999999999999</v>
      </c>
      <c r="BYK30" s="944">
        <v>1.26</v>
      </c>
      <c r="BYL30" s="1382">
        <v>1.7809999999999999</v>
      </c>
      <c r="BYM30" s="944">
        <v>1.04</v>
      </c>
      <c r="BYN30" s="1382">
        <v>1</v>
      </c>
      <c r="BYO30" s="52">
        <v>1.986</v>
      </c>
      <c r="BYP30" s="944">
        <v>1.04</v>
      </c>
      <c r="BYQ30" s="1382">
        <v>1</v>
      </c>
      <c r="BYR30" s="1377">
        <v>1.831</v>
      </c>
      <c r="BYS30" s="944">
        <v>1.04</v>
      </c>
      <c r="BYT30" s="1382">
        <v>1</v>
      </c>
      <c r="BYU30" s="36"/>
      <c r="BYV30" s="6">
        <f t="shared" si="6"/>
        <v>-1</v>
      </c>
      <c r="BYW30" s="1368">
        <v>0.98399999999999999</v>
      </c>
      <c r="BYX30" s="1368">
        <v>0.97099999999999997</v>
      </c>
      <c r="BYY30" s="1368">
        <v>0.96299999999999997</v>
      </c>
      <c r="BYZ30" s="1368">
        <v>0.94799999999999995</v>
      </c>
      <c r="BZA30" s="1368">
        <v>0.97099999999999997</v>
      </c>
      <c r="BZB30" s="52">
        <v>0.92700000000000005</v>
      </c>
      <c r="BZC30" s="1368">
        <v>0.97099999999999997</v>
      </c>
      <c r="BZD30" s="1382">
        <v>0.29399999999999998</v>
      </c>
      <c r="BZE30" s="1526">
        <v>0.98</v>
      </c>
      <c r="BZF30" s="1377">
        <v>0.97099999999999997</v>
      </c>
      <c r="BZG30" s="1377">
        <v>1.208</v>
      </c>
      <c r="BZH30" s="1377">
        <v>1.1619999999999999</v>
      </c>
      <c r="BZI30" s="1536">
        <v>0.99</v>
      </c>
      <c r="BZJ30" s="1377">
        <v>1.1739999999999999</v>
      </c>
      <c r="BZK30" s="1526">
        <v>0.98</v>
      </c>
      <c r="BZL30" s="1377">
        <v>0.97099999999999997</v>
      </c>
      <c r="BZM30" s="107">
        <v>1.2869999999999999</v>
      </c>
      <c r="BZN30" s="1526">
        <v>0.98</v>
      </c>
      <c r="BZO30" s="1377">
        <v>0.97099999999999997</v>
      </c>
      <c r="BZP30" s="1377">
        <v>1.127</v>
      </c>
      <c r="BZQ30" s="1526">
        <v>0.98</v>
      </c>
      <c r="BZR30" s="1377">
        <v>0.97099999999999997</v>
      </c>
      <c r="BZS30" s="36"/>
      <c r="BZT30" s="6">
        <f t="shared" si="48"/>
        <v>-1</v>
      </c>
      <c r="BZU30" s="52">
        <v>0.44700000000000001</v>
      </c>
      <c r="BZV30" s="52">
        <f t="shared" si="49"/>
        <v>0.44700000000000001</v>
      </c>
      <c r="BZW30" s="36"/>
      <c r="BZX30" s="1652">
        <f t="shared" si="50"/>
        <v>-1</v>
      </c>
      <c r="BZY30" s="52">
        <v>0.68300000000000005</v>
      </c>
      <c r="BZZ30" s="52">
        <f t="shared" si="51"/>
        <v>0.68300000000000005</v>
      </c>
      <c r="CAA30" s="36"/>
      <c r="CAB30" s="1652">
        <f t="shared" si="52"/>
        <v>-1</v>
      </c>
      <c r="CAC30" s="52">
        <v>0.44400000000000001</v>
      </c>
      <c r="CAD30" s="52">
        <f t="shared" si="53"/>
        <v>0.44400000000000001</v>
      </c>
      <c r="CAE30" s="36"/>
      <c r="CAF30" s="966">
        <f t="shared" si="54"/>
        <v>-1</v>
      </c>
      <c r="CAG30" s="1180" t="s">
        <v>3945</v>
      </c>
      <c r="CAH30" s="350" t="s">
        <v>3946</v>
      </c>
      <c r="CAI30" s="621" t="s">
        <v>3947</v>
      </c>
      <c r="CAJ30" s="1050" t="str">
        <f t="shared" si="7"/>
        <v>1. Better than baseline</v>
      </c>
      <c r="CAK30" s="54" t="str">
        <f t="shared" si="8"/>
        <v xml:space="preserve">1. Better than baseline </v>
      </c>
      <c r="CAL30" s="54" t="str">
        <f t="shared" si="9"/>
        <v xml:space="preserve">1. Better than baseline </v>
      </c>
      <c r="CAM30" s="54" t="str">
        <f t="shared" si="10"/>
        <v xml:space="preserve">1. Better than baseline </v>
      </c>
      <c r="CAN30" s="54" t="str">
        <f t="shared" si="11"/>
        <v xml:space="preserve">1. Better than baseline </v>
      </c>
      <c r="CAO30" s="54" t="str">
        <f t="shared" si="12"/>
        <v>3. Missing baseline</v>
      </c>
      <c r="CAP30" s="54" t="str">
        <f t="shared" si="13"/>
        <v>3. Missing baseline</v>
      </c>
      <c r="CAQ30" s="28" t="str">
        <f t="shared" si="14"/>
        <v>3. Missing baseline</v>
      </c>
      <c r="CAR30" s="54" t="str">
        <f t="shared" si="15"/>
        <v>3. Missing baseline</v>
      </c>
      <c r="CAS30" s="54" t="str">
        <f t="shared" si="16"/>
        <v>3. Missing baseline</v>
      </c>
      <c r="CAT30" s="54" t="str">
        <f t="shared" si="17"/>
        <v xml:space="preserve">1. Better than baseline </v>
      </c>
      <c r="CAU30" s="1523" t="str">
        <f t="shared" si="18"/>
        <v xml:space="preserve">1. Better than baseline </v>
      </c>
      <c r="CAV30" s="1523" t="str">
        <f t="shared" si="19"/>
        <v xml:space="preserve">1. Better than baseline </v>
      </c>
      <c r="CAW30" s="1523" t="str">
        <f t="shared" si="20"/>
        <v xml:space="preserve">1. Better than baseline </v>
      </c>
      <c r="CAX30" s="1523" t="str">
        <f t="shared" si="21"/>
        <v xml:space="preserve">1. Better than baseline </v>
      </c>
    </row>
    <row r="31" spans="1:2237" ht="15" thickBot="1" x14ac:dyDescent="0.4">
      <c r="A31" s="118"/>
      <c r="B31" s="130"/>
      <c r="C31" s="126" t="s">
        <v>3326</v>
      </c>
      <c r="D31" s="902">
        <v>29</v>
      </c>
      <c r="E31" s="53" t="s">
        <v>3922</v>
      </c>
      <c r="F31" s="122" t="s">
        <v>3948</v>
      </c>
      <c r="G31" s="113" t="s">
        <v>16</v>
      </c>
      <c r="H31" s="121" t="s">
        <v>18</v>
      </c>
      <c r="I31" s="122" t="s">
        <v>3948</v>
      </c>
      <c r="J31" s="1006" t="s">
        <v>3949</v>
      </c>
      <c r="K31" s="53">
        <v>1.26</v>
      </c>
      <c r="L31" s="53">
        <v>0.66</v>
      </c>
      <c r="M31" s="53"/>
      <c r="N31" s="53"/>
      <c r="O31" s="53"/>
      <c r="P31" s="53"/>
      <c r="Q31" s="27"/>
      <c r="R31" s="53">
        <v>0.66</v>
      </c>
      <c r="S31" s="913">
        <v>0.876</v>
      </c>
      <c r="T31" s="913">
        <v>0.876</v>
      </c>
      <c r="U31" s="53"/>
      <c r="V31" s="1042"/>
      <c r="W31" s="913">
        <v>0.87</v>
      </c>
      <c r="X31" s="913"/>
      <c r="Y31" s="53"/>
      <c r="Z31" s="913"/>
      <c r="AA31" s="53"/>
      <c r="AB31" s="53"/>
      <c r="AC31" s="376"/>
      <c r="AD31" s="973"/>
      <c r="AE31" s="973"/>
      <c r="AF31" s="973"/>
      <c r="AG31" s="973"/>
      <c r="AH31" s="53">
        <v>0.66</v>
      </c>
      <c r="AI31" s="53"/>
      <c r="AJ31" s="53"/>
      <c r="AK31" s="53"/>
      <c r="AL31" s="53"/>
      <c r="AM31" s="53"/>
      <c r="AN31" s="53"/>
      <c r="AO31" s="53">
        <v>0.66</v>
      </c>
      <c r="AP31" s="53"/>
      <c r="AQ31" s="53"/>
      <c r="AR31" s="27"/>
      <c r="AS31" s="53"/>
      <c r="AT31" s="53"/>
      <c r="AU31" s="53">
        <v>1.26</v>
      </c>
      <c r="AV31" s="53"/>
      <c r="AW31" s="53">
        <v>0.66</v>
      </c>
      <c r="AX31" s="53"/>
      <c r="AY31" s="27"/>
      <c r="AZ31" s="27"/>
      <c r="BA31" s="221"/>
      <c r="BB31" s="27"/>
      <c r="BC31" s="27"/>
      <c r="BD31" s="27"/>
      <c r="BE31" s="27"/>
      <c r="BF31" s="27">
        <v>0.66</v>
      </c>
      <c r="BG31" s="27"/>
      <c r="BH31" s="27"/>
      <c r="BI31" s="53"/>
      <c r="BJ31" s="53"/>
      <c r="BK31" s="27"/>
      <c r="BL31" s="27"/>
      <c r="BM31" s="27"/>
      <c r="BN31" s="27"/>
      <c r="BO31" s="27"/>
      <c r="BP31" s="53">
        <v>0.66</v>
      </c>
      <c r="BQ31" s="27"/>
      <c r="BR31" s="27"/>
      <c r="BS31" s="27"/>
      <c r="BT31" s="27"/>
      <c r="BU31" s="27"/>
      <c r="BV31" s="27"/>
      <c r="BW31" s="27"/>
      <c r="BX31" s="27"/>
      <c r="BY31" s="27"/>
      <c r="BZ31" s="972">
        <v>1.26</v>
      </c>
      <c r="CA31" s="390"/>
      <c r="CB31" s="972"/>
      <c r="CC31" s="27">
        <v>0.66</v>
      </c>
      <c r="CD31" s="972"/>
      <c r="CE31" s="972"/>
      <c r="CF31" s="972"/>
      <c r="CG31" s="972"/>
      <c r="CH31" s="972"/>
      <c r="CI31" s="27"/>
      <c r="CJ31" s="27"/>
      <c r="CK31" s="27"/>
      <c r="CL31" s="27"/>
      <c r="CM31" s="27">
        <v>0.66</v>
      </c>
      <c r="CN31" s="27"/>
      <c r="CO31" s="27"/>
      <c r="CP31" s="27"/>
      <c r="CQ31" s="27"/>
      <c r="CR31" s="27"/>
      <c r="CS31" s="221">
        <v>1.25</v>
      </c>
      <c r="CT31" s="27"/>
      <c r="CU31" s="27"/>
      <c r="CV31" s="53">
        <v>0.66</v>
      </c>
      <c r="CW31" s="191">
        <v>1.24</v>
      </c>
      <c r="CX31" s="53"/>
      <c r="CY31" s="53"/>
      <c r="CZ31" s="53"/>
      <c r="DA31" s="53"/>
      <c r="DB31" s="53"/>
      <c r="DC31" s="53"/>
      <c r="DD31" s="53"/>
      <c r="DE31" s="53"/>
      <c r="DF31" s="53"/>
      <c r="DG31" s="53">
        <v>0.66</v>
      </c>
      <c r="DH31" s="53"/>
      <c r="DI31" s="53"/>
      <c r="DJ31" s="53"/>
      <c r="DK31" s="875"/>
      <c r="DL31" s="53"/>
      <c r="DM31" s="53"/>
      <c r="DN31" s="53"/>
      <c r="DO31" s="53"/>
      <c r="DP31" s="53"/>
      <c r="DQ31" s="910">
        <v>1.2</v>
      </c>
      <c r="DR31" s="27"/>
      <c r="DS31" s="27"/>
      <c r="DT31" s="27"/>
      <c r="DU31" s="910">
        <v>1.27</v>
      </c>
      <c r="DV31" s="53">
        <v>0.66</v>
      </c>
      <c r="DW31" s="910"/>
      <c r="DX31" s="910"/>
      <c r="DY31" s="910"/>
      <c r="DZ31" s="910"/>
      <c r="EA31" s="910"/>
      <c r="EB31" s="390"/>
      <c r="EC31" s="390"/>
      <c r="ED31" s="27"/>
      <c r="EE31" s="910">
        <v>1.3</v>
      </c>
      <c r="EF31" s="910"/>
      <c r="EG31" s="27"/>
      <c r="EH31" s="53">
        <v>1.26</v>
      </c>
      <c r="EI31" s="1047">
        <v>1</v>
      </c>
      <c r="EJ31" s="53">
        <v>0.66</v>
      </c>
      <c r="EK31" s="27"/>
      <c r="EL31" s="984">
        <v>1.21</v>
      </c>
      <c r="EM31" s="27"/>
      <c r="EN31" s="27"/>
      <c r="EO31" s="27"/>
      <c r="EP31" s="53"/>
      <c r="EQ31" s="53"/>
      <c r="ER31" s="1047">
        <v>0.98</v>
      </c>
      <c r="ES31" s="53"/>
      <c r="ET31" s="53"/>
      <c r="EU31" s="53"/>
      <c r="EV31" s="1047">
        <v>0.99</v>
      </c>
      <c r="EW31" s="1047"/>
      <c r="EX31" s="1047"/>
      <c r="EY31" s="1047"/>
      <c r="EZ31" s="1047"/>
      <c r="FA31" s="1047"/>
      <c r="FB31" s="1047"/>
      <c r="FC31" s="1047"/>
      <c r="FD31" s="53"/>
      <c r="FE31" s="1037">
        <v>1</v>
      </c>
      <c r="FF31" s="53"/>
      <c r="FG31" s="53"/>
      <c r="FH31" s="1037">
        <v>1</v>
      </c>
      <c r="FI31" s="1025"/>
      <c r="FJ31" s="1037">
        <v>1</v>
      </c>
      <c r="FK31" s="53"/>
      <c r="FL31" s="53"/>
      <c r="FM31" s="53">
        <v>1.26</v>
      </c>
      <c r="FN31" s="1047">
        <v>1</v>
      </c>
      <c r="FO31" s="53">
        <v>0.66</v>
      </c>
      <c r="FP31" s="53"/>
      <c r="FQ31" s="53"/>
      <c r="FR31" s="53"/>
      <c r="FS31" s="53">
        <v>1.26</v>
      </c>
      <c r="FT31" s="1047">
        <v>1</v>
      </c>
      <c r="FU31" s="53">
        <v>0.66</v>
      </c>
      <c r="FV31" s="53"/>
      <c r="FW31" s="53"/>
      <c r="FX31" s="53"/>
      <c r="FY31" s="53"/>
      <c r="FZ31" s="53"/>
      <c r="GA31" s="53"/>
      <c r="GB31" s="53"/>
      <c r="GC31" s="53"/>
      <c r="GD31" s="53"/>
      <c r="GE31" s="53"/>
      <c r="GF31" s="53"/>
      <c r="GG31" s="53"/>
      <c r="GH31" s="894">
        <f t="shared" si="22"/>
        <v>-1</v>
      </c>
      <c r="GI31" s="1042">
        <v>1.25</v>
      </c>
      <c r="GJ31" s="64">
        <v>0.83</v>
      </c>
      <c r="GK31" s="913"/>
      <c r="GL31" s="913"/>
      <c r="GM31" s="913"/>
      <c r="GN31" s="913"/>
      <c r="GO31" s="53">
        <v>0.83</v>
      </c>
      <c r="GP31" s="913">
        <v>0.94099999999999995</v>
      </c>
      <c r="GQ31" s="913">
        <v>0.94099999999999995</v>
      </c>
      <c r="GR31" s="53"/>
      <c r="GS31" s="53"/>
      <c r="GT31" s="27"/>
      <c r="GU31" s="27"/>
      <c r="GV31" s="27"/>
      <c r="GW31" s="53"/>
      <c r="GX31" s="53"/>
      <c r="GY31" s="53"/>
      <c r="GZ31" s="53"/>
      <c r="HA31" s="53">
        <v>0.83</v>
      </c>
      <c r="HB31" s="53"/>
      <c r="HC31" s="53"/>
      <c r="HD31" s="53"/>
      <c r="HE31" s="53"/>
      <c r="HF31" s="53"/>
      <c r="HG31" s="53">
        <v>0.83</v>
      </c>
      <c r="HH31" s="53"/>
      <c r="HI31" s="53"/>
      <c r="HJ31" s="53">
        <v>1.24</v>
      </c>
      <c r="HK31" s="53">
        <v>0.83</v>
      </c>
      <c r="HL31" s="53"/>
      <c r="HM31" s="53"/>
      <c r="HN31" s="53"/>
      <c r="HO31" s="53">
        <v>1.27</v>
      </c>
      <c r="HP31" s="53"/>
      <c r="HQ31" s="53"/>
      <c r="HR31" s="53"/>
      <c r="HS31" s="53">
        <v>0.83</v>
      </c>
      <c r="HT31" s="53"/>
      <c r="HU31" s="53"/>
      <c r="HV31" s="27"/>
      <c r="HW31" s="27"/>
      <c r="HX31" s="27"/>
      <c r="HY31" s="27"/>
      <c r="HZ31" s="191">
        <v>1.23</v>
      </c>
      <c r="IA31" s="221"/>
      <c r="IB31" s="27">
        <v>0.83</v>
      </c>
      <c r="IC31" s="53"/>
      <c r="ID31" s="27"/>
      <c r="IE31" s="27"/>
      <c r="IF31" s="27"/>
      <c r="IG31" s="27"/>
      <c r="IH31" s="27"/>
      <c r="II31" s="27"/>
      <c r="IJ31" s="27"/>
      <c r="IK31" s="53">
        <v>0.83</v>
      </c>
      <c r="IL31" s="27"/>
      <c r="IM31" s="27"/>
      <c r="IN31" s="27"/>
      <c r="IO31" s="27"/>
      <c r="IP31" s="977">
        <v>1.25</v>
      </c>
      <c r="IQ31" s="977"/>
      <c r="IR31" s="977"/>
      <c r="IS31" s="977"/>
      <c r="IT31" s="977"/>
      <c r="IU31" s="977"/>
      <c r="IV31" s="1042">
        <v>0.83</v>
      </c>
      <c r="IW31" s="1042"/>
      <c r="IX31" s="1042"/>
      <c r="IY31" s="380">
        <f t="shared" si="61"/>
        <v>-1</v>
      </c>
      <c r="IZ31" s="1042">
        <v>1.24</v>
      </c>
      <c r="JA31" s="913">
        <v>0.81</v>
      </c>
      <c r="JB31" s="913"/>
      <c r="JC31" s="913"/>
      <c r="JD31" s="913"/>
      <c r="JE31" s="913"/>
      <c r="JF31" s="913"/>
      <c r="JG31" s="913"/>
      <c r="JH31" s="913">
        <v>0.81</v>
      </c>
      <c r="JI31" s="913">
        <v>0.92</v>
      </c>
      <c r="JJ31" s="913">
        <v>0.92</v>
      </c>
      <c r="JK31" s="53"/>
      <c r="JL31" s="913"/>
      <c r="JM31" s="53"/>
      <c r="JN31" s="53"/>
      <c r="JO31" s="913"/>
      <c r="JP31" s="913"/>
      <c r="JQ31" s="53"/>
      <c r="JR31" s="53"/>
      <c r="JS31" s="53"/>
      <c r="JT31" s="53"/>
      <c r="JU31" s="53"/>
      <c r="JV31" s="53"/>
      <c r="JW31" s="53">
        <v>0.81</v>
      </c>
      <c r="JX31" s="53"/>
      <c r="JY31" s="53"/>
      <c r="JZ31" s="53"/>
      <c r="KA31" s="53"/>
      <c r="KB31" s="53"/>
      <c r="KC31" s="53"/>
      <c r="KD31" s="53">
        <v>0.81</v>
      </c>
      <c r="KE31" s="53"/>
      <c r="KF31" s="53"/>
      <c r="KG31" s="53"/>
      <c r="KH31" s="53"/>
      <c r="KI31" s="53"/>
      <c r="KJ31" s="53"/>
      <c r="KK31" s="53">
        <v>1.24</v>
      </c>
      <c r="KL31" s="53"/>
      <c r="KM31" s="53">
        <v>0.81</v>
      </c>
      <c r="KN31" s="53"/>
      <c r="KO31" s="53"/>
      <c r="KP31" s="53"/>
      <c r="KQ31" s="27"/>
      <c r="KR31" s="27"/>
      <c r="KS31" s="27"/>
      <c r="KT31" s="27"/>
      <c r="KU31" s="27"/>
      <c r="KV31" s="27">
        <v>0.81</v>
      </c>
      <c r="KW31" s="53"/>
      <c r="KX31" s="27"/>
      <c r="KY31" s="221">
        <v>1.22</v>
      </c>
      <c r="KZ31" s="27"/>
      <c r="LA31" s="27"/>
      <c r="LB31" s="27"/>
      <c r="LC31" s="27"/>
      <c r="LD31" s="27"/>
      <c r="LE31" s="53">
        <v>0.81</v>
      </c>
      <c r="LF31" s="27"/>
      <c r="LG31" s="27"/>
      <c r="LH31" s="27"/>
      <c r="LI31" s="27"/>
      <c r="LJ31" s="27"/>
      <c r="LK31" s="27"/>
      <c r="LL31" s="27"/>
      <c r="LM31" s="27"/>
      <c r="LN31" s="27"/>
      <c r="LO31" s="27"/>
      <c r="LP31" s="27"/>
      <c r="LQ31" s="27">
        <v>1.23</v>
      </c>
      <c r="LR31" s="53">
        <v>0.81</v>
      </c>
      <c r="LS31" s="53"/>
      <c r="LT31" s="913"/>
      <c r="LU31" s="53"/>
      <c r="LV31" s="53">
        <v>1.25</v>
      </c>
      <c r="LW31" s="53"/>
      <c r="LX31" s="53"/>
      <c r="LY31" s="53"/>
      <c r="LZ31" s="53"/>
      <c r="MA31" s="191">
        <v>1.24</v>
      </c>
      <c r="MB31" s="27"/>
      <c r="MC31" s="53">
        <v>0.81</v>
      </c>
      <c r="MD31" s="1042"/>
      <c r="ME31" s="913"/>
      <c r="MF31" s="53"/>
      <c r="MG31" s="53"/>
      <c r="MH31" s="27"/>
      <c r="MI31" s="27"/>
      <c r="MJ31" s="27"/>
      <c r="MK31" s="27"/>
      <c r="ML31" s="27"/>
      <c r="MM31" s="221">
        <v>1.23</v>
      </c>
      <c r="MN31" s="53"/>
      <c r="MO31" s="53">
        <v>0.81</v>
      </c>
      <c r="MP31" s="53"/>
      <c r="MQ31" s="53"/>
      <c r="MR31" s="53"/>
      <c r="MS31" s="53"/>
      <c r="MT31" s="53"/>
      <c r="MU31" s="53"/>
      <c r="MV31" s="875"/>
      <c r="MW31" s="53"/>
      <c r="MX31" s="875">
        <v>1.29</v>
      </c>
      <c r="MY31" s="53"/>
      <c r="MZ31" s="53"/>
      <c r="NA31" s="53">
        <v>0.81</v>
      </c>
      <c r="NB31" s="53"/>
      <c r="NC31" s="875">
        <v>1.31</v>
      </c>
      <c r="ND31" s="1025"/>
      <c r="NE31" s="1025"/>
      <c r="NF31" s="53"/>
      <c r="NG31" s="896">
        <v>1.21</v>
      </c>
      <c r="NH31" s="896"/>
      <c r="NI31" s="896"/>
      <c r="NJ31" s="896"/>
      <c r="NK31" s="910">
        <v>1.24</v>
      </c>
      <c r="NL31" s="910"/>
      <c r="NM31" s="910">
        <v>1.22</v>
      </c>
      <c r="NN31" s="910"/>
      <c r="NO31" s="53">
        <v>0.81</v>
      </c>
      <c r="NP31" s="910">
        <v>1.18</v>
      </c>
      <c r="NQ31" s="910"/>
      <c r="NR31" s="910"/>
      <c r="NS31" s="910">
        <v>1.29</v>
      </c>
      <c r="NT31" s="910"/>
      <c r="NU31" s="910"/>
      <c r="NV31" s="910"/>
      <c r="NW31" s="910"/>
      <c r="NX31" s="910">
        <v>1.34</v>
      </c>
      <c r="NY31" s="27"/>
      <c r="NZ31" s="27"/>
      <c r="OA31" s="27"/>
      <c r="OB31" s="53">
        <v>1.24</v>
      </c>
      <c r="OC31" s="1047">
        <v>1.1000000000000001</v>
      </c>
      <c r="OD31" s="53">
        <v>0.81</v>
      </c>
      <c r="OE31" s="27"/>
      <c r="OF31" s="27"/>
      <c r="OG31" s="984">
        <v>1.1100000000000001</v>
      </c>
      <c r="OH31" s="390"/>
      <c r="OI31" s="53"/>
      <c r="OJ31" s="53"/>
      <c r="OK31" s="53"/>
      <c r="OL31" s="53"/>
      <c r="OM31" s="1047">
        <v>1.07</v>
      </c>
      <c r="ON31" s="53"/>
      <c r="OO31" s="53"/>
      <c r="OP31" s="53"/>
      <c r="OQ31" s="53"/>
      <c r="OR31" s="1047"/>
      <c r="OS31" s="1047"/>
      <c r="OT31" s="53"/>
      <c r="OU31" s="1038">
        <v>1.1200000000000001</v>
      </c>
      <c r="OV31" s="1038"/>
      <c r="OW31" s="1038"/>
      <c r="OX31" s="1038"/>
      <c r="OY31" s="1038"/>
      <c r="OZ31" s="1038"/>
      <c r="PA31" s="53"/>
      <c r="PB31" s="53"/>
      <c r="PC31" s="53">
        <v>1.24</v>
      </c>
      <c r="PD31" s="1047">
        <v>1.1000000000000001</v>
      </c>
      <c r="PE31" s="53">
        <v>0.81</v>
      </c>
      <c r="PF31" s="1047">
        <v>1.099</v>
      </c>
      <c r="PG31" s="53"/>
      <c r="PH31" s="53"/>
      <c r="PI31" s="1047">
        <v>1.1000000000000001</v>
      </c>
      <c r="PJ31" s="53">
        <v>1.24</v>
      </c>
      <c r="PK31" s="1047">
        <v>1.1000000000000001</v>
      </c>
      <c r="PL31" s="53">
        <v>0.81</v>
      </c>
      <c r="PM31" s="53"/>
      <c r="PN31" s="53"/>
      <c r="PO31" s="1047">
        <v>1.1100000000000001</v>
      </c>
      <c r="PP31" s="53"/>
      <c r="PQ31" s="53"/>
      <c r="PR31" s="1038">
        <v>1.1299999999999999</v>
      </c>
      <c r="PS31" s="53"/>
      <c r="PT31" s="53"/>
      <c r="PU31" s="53"/>
      <c r="PV31" s="53"/>
      <c r="PW31" s="1047">
        <v>1.25</v>
      </c>
      <c r="PX31" s="53"/>
      <c r="PY31" s="53"/>
      <c r="PZ31" s="1047">
        <v>1.31</v>
      </c>
      <c r="QA31" s="1047"/>
      <c r="QB31" s="894">
        <f t="shared" si="23"/>
        <v>-1</v>
      </c>
      <c r="QC31" s="53">
        <v>1.24</v>
      </c>
      <c r="QD31" s="64">
        <v>0.76</v>
      </c>
      <c r="QE31" s="913"/>
      <c r="QF31" s="913"/>
      <c r="QG31" s="913"/>
      <c r="QH31" s="913"/>
      <c r="QI31" s="913"/>
      <c r="QJ31" s="204">
        <v>0.76</v>
      </c>
      <c r="QK31" s="204">
        <v>0.91600000000000004</v>
      </c>
      <c r="QL31" s="204">
        <v>0.91600000000000004</v>
      </c>
      <c r="QM31" s="1025"/>
      <c r="QN31" s="1025"/>
      <c r="QO31" s="1025"/>
      <c r="QP31" s="390"/>
      <c r="QQ31" s="1025"/>
      <c r="QR31" s="1025"/>
      <c r="QS31" s="376"/>
      <c r="QT31" s="626"/>
      <c r="QU31" s="376"/>
      <c r="QV31" s="376"/>
      <c r="QW31" s="53">
        <v>0.76</v>
      </c>
      <c r="QX31" s="53"/>
      <c r="QY31" s="53"/>
      <c r="QZ31" s="53"/>
      <c r="RA31" s="53"/>
      <c r="RB31" s="53"/>
      <c r="RC31" s="53"/>
      <c r="RD31" s="53">
        <v>0.76</v>
      </c>
      <c r="RE31" s="53"/>
      <c r="RF31" s="53"/>
      <c r="RG31" s="53"/>
      <c r="RH31" s="53"/>
      <c r="RI31" s="53"/>
      <c r="RJ31" s="53"/>
      <c r="RK31" s="53"/>
      <c r="RL31" s="53"/>
      <c r="RM31" s="53">
        <v>0.76</v>
      </c>
      <c r="RN31" s="53"/>
      <c r="RO31" s="191">
        <v>1.3</v>
      </c>
      <c r="RP31" s="53"/>
      <c r="RQ31" s="27"/>
      <c r="RR31" s="27"/>
      <c r="RS31" s="27"/>
      <c r="RT31" s="27"/>
      <c r="RU31" s="27"/>
      <c r="RV31" s="27">
        <v>0.76</v>
      </c>
      <c r="RW31" s="53"/>
      <c r="RX31" s="27"/>
      <c r="RY31" s="27"/>
      <c r="RZ31" s="221">
        <v>1.24</v>
      </c>
      <c r="SA31" s="27"/>
      <c r="SB31" s="27"/>
      <c r="SC31" s="27"/>
      <c r="SD31" s="27"/>
      <c r="SE31" s="27"/>
      <c r="SF31" s="53">
        <v>0.76</v>
      </c>
      <c r="SG31" s="27"/>
      <c r="SH31" s="27"/>
      <c r="SI31" s="27"/>
      <c r="SJ31" s="27"/>
      <c r="SK31" s="27"/>
      <c r="SL31" s="27"/>
      <c r="SM31" s="27"/>
      <c r="SN31" s="27"/>
      <c r="SO31" s="27"/>
      <c r="SP31" s="27"/>
      <c r="SQ31" s="27">
        <v>1.26</v>
      </c>
      <c r="SR31" s="53">
        <v>0.76</v>
      </c>
      <c r="SS31" s="27"/>
      <c r="ST31" s="27"/>
      <c r="SU31" s="27"/>
      <c r="SV31" s="27"/>
      <c r="SW31" s="27"/>
      <c r="SX31" s="27"/>
      <c r="SY31" s="27"/>
      <c r="SZ31" s="221">
        <v>1.27</v>
      </c>
      <c r="TA31" s="53"/>
      <c r="TB31" s="53"/>
      <c r="TC31" s="53">
        <v>0.76</v>
      </c>
      <c r="TD31" s="27"/>
      <c r="TE31" s="53"/>
      <c r="TF31" s="53"/>
      <c r="TG31" s="191">
        <v>1.23</v>
      </c>
      <c r="TH31" s="27"/>
      <c r="TI31" s="53"/>
      <c r="TJ31" s="27"/>
      <c r="TK31" s="53"/>
      <c r="TL31" s="376"/>
      <c r="TM31" s="53">
        <v>0.76</v>
      </c>
      <c r="TN31" s="53"/>
      <c r="TO31" s="53"/>
      <c r="TP31" s="53"/>
      <c r="TQ31" s="53"/>
      <c r="TR31" s="53"/>
      <c r="TS31" s="53"/>
      <c r="TT31" s="53"/>
      <c r="TU31" s="53"/>
      <c r="TV31" s="53"/>
      <c r="TW31" s="53"/>
      <c r="TX31" s="875">
        <v>1.26</v>
      </c>
      <c r="TY31" s="53">
        <v>0.76</v>
      </c>
      <c r="TZ31" s="53"/>
      <c r="UA31" s="53"/>
      <c r="UB31" s="53"/>
      <c r="UC31" s="53"/>
      <c r="UD31" s="53"/>
      <c r="UE31" s="53"/>
      <c r="UF31" s="53"/>
      <c r="UG31" s="910">
        <v>1.2</v>
      </c>
      <c r="UH31" s="27"/>
      <c r="UI31" s="910">
        <v>1.25</v>
      </c>
      <c r="UJ31" s="910"/>
      <c r="UK31" s="910"/>
      <c r="UL31" s="53">
        <v>0.76</v>
      </c>
      <c r="UM31" s="390"/>
      <c r="UN31" s="390"/>
      <c r="UO31" s="390"/>
      <c r="UP31" s="390"/>
      <c r="UQ31" s="390"/>
      <c r="UR31" s="390"/>
      <c r="US31" s="390"/>
      <c r="UT31" s="27"/>
      <c r="UU31" s="27"/>
      <c r="UV31" s="27"/>
      <c r="UW31" s="910">
        <v>1.33</v>
      </c>
      <c r="UX31" s="53">
        <v>1.24</v>
      </c>
      <c r="UY31" s="1047">
        <v>1.08</v>
      </c>
      <c r="UZ31" s="53">
        <v>0.76</v>
      </c>
      <c r="VA31" s="910"/>
      <c r="VB31" s="27"/>
      <c r="VC31" s="27"/>
      <c r="VD31" s="27"/>
      <c r="VE31" s="53"/>
      <c r="VF31" s="53"/>
      <c r="VG31" s="1047">
        <v>1.06</v>
      </c>
      <c r="VH31" s="53"/>
      <c r="VI31" s="53"/>
      <c r="VJ31" s="1047">
        <v>1.08</v>
      </c>
      <c r="VK31" s="53"/>
      <c r="VL31" s="53"/>
      <c r="VM31" s="53"/>
      <c r="VN31" s="53"/>
      <c r="VO31" s="1047"/>
      <c r="VP31" s="1047"/>
      <c r="VQ31" s="53"/>
      <c r="VR31" s="53"/>
      <c r="VS31" s="53"/>
      <c r="VT31" s="53"/>
      <c r="VU31" s="1047">
        <v>1.0900000000000001</v>
      </c>
      <c r="VV31" s="1190"/>
      <c r="VW31" s="1190"/>
      <c r="VX31" s="53"/>
      <c r="VY31" s="53"/>
      <c r="VZ31" s="1047">
        <v>1.08</v>
      </c>
      <c r="WA31" s="53">
        <v>1.24</v>
      </c>
      <c r="WB31" s="1047">
        <v>1.08</v>
      </c>
      <c r="WC31" s="53">
        <v>0.76</v>
      </c>
      <c r="WD31" s="53"/>
      <c r="WE31" s="1047">
        <v>1.08</v>
      </c>
      <c r="WF31" s="53"/>
      <c r="WG31" s="53"/>
      <c r="WH31" s="53">
        <v>1.24</v>
      </c>
      <c r="WI31" s="1047">
        <v>1.08</v>
      </c>
      <c r="WJ31" s="53">
        <v>0.76</v>
      </c>
      <c r="WK31" s="53"/>
      <c r="WL31" s="53"/>
      <c r="WM31" s="53"/>
      <c r="WN31" s="53"/>
      <c r="WO31" s="1038">
        <v>1.0900000000000001</v>
      </c>
      <c r="WP31" s="53"/>
      <c r="WQ31" s="53"/>
      <c r="WR31" s="53"/>
      <c r="WS31" s="53"/>
      <c r="WT31" s="53"/>
      <c r="WU31" s="53"/>
      <c r="WV31" s="53"/>
      <c r="WW31" s="53"/>
      <c r="WX31" s="894">
        <f t="shared" si="24"/>
        <v>-1</v>
      </c>
      <c r="WY31" s="53">
        <v>1.26</v>
      </c>
      <c r="WZ31" s="64">
        <v>0.86</v>
      </c>
      <c r="XA31" s="64"/>
      <c r="XB31" s="913"/>
      <c r="XC31" s="913"/>
      <c r="XD31" s="53"/>
      <c r="XE31" s="53"/>
      <c r="XF31" s="53">
        <v>0.86</v>
      </c>
      <c r="XG31" s="204"/>
      <c r="XH31" s="204"/>
      <c r="XI31" s="53"/>
      <c r="XJ31" s="53"/>
      <c r="XK31" s="53"/>
      <c r="XL31" s="53"/>
      <c r="XM31" s="53"/>
      <c r="XN31" s="53">
        <v>0.92</v>
      </c>
      <c r="XO31" s="53">
        <v>0.92100000000000004</v>
      </c>
      <c r="XP31" s="53">
        <v>0.92</v>
      </c>
      <c r="XQ31" s="53"/>
      <c r="XR31" s="53"/>
      <c r="XS31" s="53">
        <v>0.86</v>
      </c>
      <c r="XT31" s="53">
        <v>0.92500000000000004</v>
      </c>
      <c r="XU31" s="53"/>
      <c r="XV31" s="53">
        <v>0.88800000000000001</v>
      </c>
      <c r="XW31" s="53">
        <v>0.86</v>
      </c>
      <c r="XX31" s="53"/>
      <c r="XY31" s="53"/>
      <c r="XZ31" s="53"/>
      <c r="YA31" s="53">
        <v>0.86</v>
      </c>
      <c r="YB31" s="53"/>
      <c r="YC31" s="53">
        <v>1.35</v>
      </c>
      <c r="YD31" s="53"/>
      <c r="YE31" s="53"/>
      <c r="YF31" s="53"/>
      <c r="YG31" s="53"/>
      <c r="YH31" s="53"/>
      <c r="YI31" s="53">
        <v>0.86</v>
      </c>
      <c r="YJ31" s="53"/>
      <c r="YK31" s="53"/>
      <c r="YL31" s="53"/>
      <c r="YM31" s="27"/>
      <c r="YN31" s="191">
        <v>1.28</v>
      </c>
      <c r="YO31" s="27"/>
      <c r="YP31" s="53"/>
      <c r="YQ31" s="53"/>
      <c r="YR31" s="53"/>
      <c r="YS31" s="27">
        <v>0.86</v>
      </c>
      <c r="YT31" s="27"/>
      <c r="YU31" s="27"/>
      <c r="YV31" s="53"/>
      <c r="YW31" s="27"/>
      <c r="YX31" s="27"/>
      <c r="YY31" s="27"/>
      <c r="YZ31" s="27"/>
      <c r="ZA31" s="27"/>
      <c r="ZB31" s="27"/>
      <c r="ZC31" s="53">
        <v>0.86</v>
      </c>
      <c r="ZD31" s="27"/>
      <c r="ZE31" s="27"/>
      <c r="ZF31" s="27"/>
      <c r="ZG31" s="27"/>
      <c r="ZH31" s="27"/>
      <c r="ZI31" s="27"/>
      <c r="ZJ31" s="972">
        <v>1.28</v>
      </c>
      <c r="ZK31" s="972"/>
      <c r="ZL31" s="385"/>
      <c r="ZM31" s="978"/>
      <c r="ZN31" s="1042">
        <v>0.86</v>
      </c>
      <c r="ZO31" s="972"/>
      <c r="ZP31" s="972"/>
      <c r="ZQ31" s="972"/>
      <c r="ZR31" s="972">
        <v>1.27</v>
      </c>
      <c r="ZS31" s="972"/>
      <c r="ZT31" s="972"/>
      <c r="ZU31" s="972"/>
      <c r="ZV31" s="972"/>
      <c r="ZW31" s="27"/>
      <c r="ZX31" s="972"/>
      <c r="ZY31" s="972"/>
      <c r="ZZ31" s="221">
        <v>1.35</v>
      </c>
      <c r="AAA31" s="53">
        <v>0.86</v>
      </c>
      <c r="AAB31" s="221"/>
      <c r="AAC31" s="221"/>
      <c r="AAD31" s="53"/>
      <c r="AAE31" s="27"/>
      <c r="AAF31" s="27"/>
      <c r="AAG31" s="191">
        <v>1.28</v>
      </c>
      <c r="AAH31" s="27"/>
      <c r="AAI31" s="27"/>
      <c r="AAJ31" s="27"/>
      <c r="AAK31" s="27"/>
      <c r="AAL31" s="53">
        <v>0.86</v>
      </c>
      <c r="AAM31" s="53"/>
      <c r="AAN31" s="53"/>
      <c r="AAO31" s="53"/>
      <c r="AAP31" s="53"/>
      <c r="AAQ31" s="53"/>
      <c r="AAR31" s="53"/>
      <c r="AAS31" s="53"/>
      <c r="AAT31" s="53"/>
      <c r="AAU31" s="53"/>
      <c r="AAV31" s="53"/>
      <c r="AAW31" s="53">
        <v>0.86</v>
      </c>
      <c r="AAX31" s="875">
        <v>1.23</v>
      </c>
      <c r="AAY31" s="53"/>
      <c r="AAZ31" s="53"/>
      <c r="ABA31" s="53"/>
      <c r="ABB31" s="53"/>
      <c r="ABC31" s="53"/>
      <c r="ABD31" s="53"/>
      <c r="ABE31" s="53"/>
      <c r="ABF31" s="910">
        <v>1.34</v>
      </c>
      <c r="ABG31" s="27"/>
      <c r="ABH31" s="910">
        <v>1.24</v>
      </c>
      <c r="ABI31" s="910"/>
      <c r="ABJ31" s="910"/>
      <c r="ABK31" s="53">
        <v>0.86</v>
      </c>
      <c r="ABL31" s="390"/>
      <c r="ABM31" s="390"/>
      <c r="ABN31" s="390"/>
      <c r="ABO31" s="390"/>
      <c r="ABP31" s="390"/>
      <c r="ABQ31" s="390">
        <v>0.93600000000000005</v>
      </c>
      <c r="ABR31" s="390"/>
      <c r="ABS31" s="27">
        <v>0.93</v>
      </c>
      <c r="ABT31" s="27">
        <v>0.93</v>
      </c>
      <c r="ABU31" s="27">
        <v>0.92800000000000005</v>
      </c>
      <c r="ABV31" s="27">
        <v>0.88500000000000001</v>
      </c>
      <c r="ABW31" s="53">
        <v>1.26</v>
      </c>
      <c r="ABX31" s="1047"/>
      <c r="ABY31" s="53">
        <v>0.86</v>
      </c>
      <c r="ABZ31" s="53">
        <v>0.90300000000000002</v>
      </c>
      <c r="ACA31" s="53">
        <v>0.9</v>
      </c>
      <c r="ACB31" s="27">
        <v>0.91900000000000004</v>
      </c>
      <c r="ACC31" s="27">
        <v>0.92300000000000004</v>
      </c>
      <c r="ACD31" s="53">
        <v>0.91</v>
      </c>
      <c r="ACE31" s="53">
        <v>0.91</v>
      </c>
      <c r="ACF31" s="53">
        <v>0.91200000000000003</v>
      </c>
      <c r="ACG31" s="53">
        <v>0.9</v>
      </c>
      <c r="ACH31" s="1047"/>
      <c r="ACI31" s="53">
        <v>0.90900000000000003</v>
      </c>
      <c r="ACJ31" s="53">
        <v>0.91</v>
      </c>
      <c r="ACK31" s="53">
        <v>0.94</v>
      </c>
      <c r="ACL31" s="53">
        <v>0.92800000000000005</v>
      </c>
      <c r="ACM31" s="53">
        <v>0.9</v>
      </c>
      <c r="ACN31" s="53">
        <v>0.92500000000000004</v>
      </c>
      <c r="ACO31" s="53">
        <v>0.89</v>
      </c>
      <c r="ACP31" s="53">
        <v>0.91800000000000004</v>
      </c>
      <c r="ACQ31" s="53">
        <v>0.91</v>
      </c>
      <c r="ACR31" s="53">
        <v>0.91900000000000004</v>
      </c>
      <c r="ACS31" s="53">
        <v>0.91900000000000004</v>
      </c>
      <c r="ACT31" s="53">
        <v>0.93899999999999995</v>
      </c>
      <c r="ACU31" s="53">
        <v>0.93</v>
      </c>
      <c r="ACV31" s="1038"/>
      <c r="ACW31" s="53">
        <v>0.92600000000000005</v>
      </c>
      <c r="ACX31" s="53">
        <v>0.92200000000000004</v>
      </c>
      <c r="ACY31" s="53">
        <v>1.26</v>
      </c>
      <c r="ACZ31" s="1047"/>
      <c r="ADA31" s="53">
        <v>0.86</v>
      </c>
      <c r="ADB31" s="53">
        <v>0.92200000000000004</v>
      </c>
      <c r="ADC31" s="53">
        <v>0.90500000000000003</v>
      </c>
      <c r="ADD31" s="53">
        <v>0.92500000000000004</v>
      </c>
      <c r="ADE31" s="53">
        <v>1.26</v>
      </c>
      <c r="ADF31" s="1047"/>
      <c r="ADG31" s="53">
        <v>0.86</v>
      </c>
      <c r="ADH31" s="53">
        <v>0.91400000000000003</v>
      </c>
      <c r="ADI31" s="53">
        <v>0.93</v>
      </c>
      <c r="ADJ31" s="53">
        <v>0.92300000000000004</v>
      </c>
      <c r="ADK31" s="53">
        <v>0.91900000000000004</v>
      </c>
      <c r="ADL31" s="53">
        <v>0.91700000000000004</v>
      </c>
      <c r="ADM31" s="53">
        <v>0.94499999999999995</v>
      </c>
      <c r="ADN31" s="53"/>
      <c r="ADO31" s="53"/>
      <c r="ADP31" s="53"/>
      <c r="ADQ31" s="53"/>
      <c r="ADR31" s="53"/>
      <c r="ADS31" s="53"/>
      <c r="ADT31" s="53"/>
      <c r="ADU31" s="913"/>
      <c r="ADV31" s="53">
        <v>1.26</v>
      </c>
      <c r="ADW31" s="1047"/>
      <c r="ADX31" s="53">
        <v>0.86</v>
      </c>
      <c r="ADY31" s="27"/>
      <c r="ADZ31" s="380">
        <f t="shared" si="25"/>
        <v>-1</v>
      </c>
      <c r="AEA31" s="1042">
        <v>1.25</v>
      </c>
      <c r="AEB31" s="913">
        <v>0.81899999999999995</v>
      </c>
      <c r="AEC31" s="913"/>
      <c r="AED31" s="913"/>
      <c r="AEE31" s="913"/>
      <c r="AEF31" s="913"/>
      <c r="AEG31" s="913">
        <v>0.81899999999999995</v>
      </c>
      <c r="AEH31" s="913">
        <v>0.96</v>
      </c>
      <c r="AEI31" s="913">
        <v>0.96</v>
      </c>
      <c r="AEJ31" s="913"/>
      <c r="AEK31" s="53"/>
      <c r="AEL31" s="53"/>
      <c r="AEM31" s="913"/>
      <c r="AEN31" s="53"/>
      <c r="AEO31" s="53"/>
      <c r="AEP31" s="53"/>
      <c r="AEQ31" s="53"/>
      <c r="AER31" s="53"/>
      <c r="AES31" s="53"/>
      <c r="AET31" s="53"/>
      <c r="AEU31" s="53">
        <v>0.81899999999999995</v>
      </c>
      <c r="AEV31" s="53"/>
      <c r="AEW31" s="53"/>
      <c r="AEX31" s="53"/>
      <c r="AEY31" s="53"/>
      <c r="AEZ31" s="53"/>
      <c r="AFA31" s="53">
        <v>0.81899999999999995</v>
      </c>
      <c r="AFB31" s="191">
        <v>1.1020000000000001</v>
      </c>
      <c r="AFC31" s="191"/>
      <c r="AFD31" s="53">
        <v>0.81899999999999995</v>
      </c>
      <c r="AFE31" s="53"/>
      <c r="AFF31" s="53"/>
      <c r="AFG31" s="53"/>
      <c r="AFH31" s="53">
        <v>1.17</v>
      </c>
      <c r="AFI31" s="53"/>
      <c r="AFJ31" s="53"/>
      <c r="AFK31" s="53"/>
      <c r="AFL31" s="53"/>
      <c r="AFM31" s="53">
        <v>0.81899999999999995</v>
      </c>
      <c r="AFN31" s="53"/>
      <c r="AFO31" s="53"/>
      <c r="AFP31" s="53"/>
      <c r="AFQ31" s="27"/>
      <c r="AFR31" s="27"/>
      <c r="AFS31" s="27">
        <v>1.27</v>
      </c>
      <c r="AFT31" s="27"/>
      <c r="AFU31" s="53"/>
      <c r="AFV31" s="53"/>
      <c r="AFW31" s="27">
        <v>0.81899999999999995</v>
      </c>
      <c r="AFX31" s="53"/>
      <c r="AFY31" s="27"/>
      <c r="AFZ31" s="53"/>
      <c r="AGA31" s="27"/>
      <c r="AGB31" s="53"/>
      <c r="AGC31" s="53">
        <v>1.1599999999999999</v>
      </c>
      <c r="AGD31" s="53"/>
      <c r="AGE31" s="191">
        <v>1.28</v>
      </c>
      <c r="AGF31" s="203"/>
      <c r="AGG31" s="53">
        <v>0.81899999999999995</v>
      </c>
      <c r="AGH31" s="191"/>
      <c r="AGI31" s="191"/>
      <c r="AGJ31" s="191"/>
      <c r="AGK31" s="203">
        <v>1.28</v>
      </c>
      <c r="AGL31" s="191"/>
      <c r="AGM31" s="191"/>
      <c r="AGN31" s="191"/>
      <c r="AGO31" s="191"/>
      <c r="AGP31" s="191"/>
      <c r="AGQ31" s="191"/>
      <c r="AGR31" s="191"/>
      <c r="AGS31" s="53">
        <v>0.81899999999999995</v>
      </c>
      <c r="AGT31" s="972"/>
      <c r="AGU31" s="972"/>
      <c r="AGV31" s="972"/>
      <c r="AGW31" s="972"/>
      <c r="AGX31" s="972"/>
      <c r="AGY31" s="27"/>
      <c r="AGZ31" s="27"/>
      <c r="AHA31" s="27"/>
      <c r="AHB31" s="27"/>
      <c r="AHC31" s="27">
        <v>0.81899999999999995</v>
      </c>
      <c r="AHD31" s="27"/>
      <c r="AHE31" s="27"/>
      <c r="AHF31" s="53"/>
      <c r="AHG31" s="27"/>
      <c r="AHH31" s="27"/>
      <c r="AHI31" s="27"/>
      <c r="AHJ31" s="27"/>
      <c r="AHK31" s="27"/>
      <c r="AHL31" s="221">
        <v>1.23</v>
      </c>
      <c r="AHM31" s="973"/>
      <c r="AHN31" s="191"/>
      <c r="AHO31" s="53">
        <v>0.81899999999999995</v>
      </c>
      <c r="AHP31" s="53"/>
      <c r="AHQ31" s="53"/>
      <c r="AHR31" s="53"/>
      <c r="AHS31" s="53"/>
      <c r="AHT31" s="53"/>
      <c r="AHU31" s="53"/>
      <c r="AHV31" s="53"/>
      <c r="AHW31" s="53"/>
      <c r="AHX31" s="53"/>
      <c r="AHY31" s="53">
        <v>0.81899999999999995</v>
      </c>
      <c r="AHZ31" s="53"/>
      <c r="AIA31" s="53"/>
      <c r="AIB31" s="53"/>
      <c r="AIC31" s="53"/>
      <c r="AID31" s="53"/>
      <c r="AIE31" s="53"/>
      <c r="AIF31" s="53"/>
      <c r="AIG31" s="910">
        <v>1.25</v>
      </c>
      <c r="AIH31" s="910"/>
      <c r="AII31" s="910"/>
      <c r="AIJ31" s="910"/>
      <c r="AIK31" s="53">
        <v>0.81899999999999995</v>
      </c>
      <c r="AIL31" s="390"/>
      <c r="AIM31" s="390"/>
      <c r="AIN31" s="390"/>
      <c r="AIO31" s="390"/>
      <c r="AIP31" s="390"/>
      <c r="AIQ31" s="390"/>
      <c r="AIR31" s="910"/>
      <c r="AIS31" s="27"/>
      <c r="AIT31" s="27"/>
      <c r="AIU31" s="27"/>
      <c r="AIV31" s="910">
        <v>1.355</v>
      </c>
      <c r="AIW31" s="53">
        <v>1.25</v>
      </c>
      <c r="AIX31" s="1047">
        <v>1.1499999999999999</v>
      </c>
      <c r="AIY31" s="53">
        <v>0.81899999999999995</v>
      </c>
      <c r="AIZ31" s="910"/>
      <c r="AJA31" s="984">
        <v>1.41</v>
      </c>
      <c r="AJB31" s="27"/>
      <c r="AJC31" s="27"/>
      <c r="AJD31" s="984">
        <v>1.1399999999999999</v>
      </c>
      <c r="AJE31" s="27"/>
      <c r="AJF31" s="53"/>
      <c r="AJG31" s="53"/>
      <c r="AJH31" s="53"/>
      <c r="AJI31" s="53"/>
      <c r="AJJ31" s="1047">
        <v>1.1100000000000001</v>
      </c>
      <c r="AJK31" s="53"/>
      <c r="AJL31" s="53"/>
      <c r="AJM31" s="53"/>
      <c r="AJN31" s="53"/>
      <c r="AJO31" s="1047">
        <v>1.1100000000000001</v>
      </c>
      <c r="AJP31" s="1047"/>
      <c r="AJQ31" s="1047"/>
      <c r="AJR31" s="53"/>
      <c r="AJS31" s="53"/>
      <c r="AJT31" s="53"/>
      <c r="AJU31" s="53"/>
      <c r="AJV31" s="53"/>
      <c r="AJW31" s="53"/>
      <c r="AJX31" s="53"/>
      <c r="AJY31" s="1038">
        <v>1.1499999999999999</v>
      </c>
      <c r="AJZ31" s="53"/>
      <c r="AKA31" s="53"/>
      <c r="AKB31" s="1047">
        <v>1.1599999999999999</v>
      </c>
      <c r="AKC31" s="53">
        <v>1.25</v>
      </c>
      <c r="AKD31" s="1047">
        <v>1.1499999999999999</v>
      </c>
      <c r="AKE31" s="53">
        <v>0.81899999999999995</v>
      </c>
      <c r="AKF31" s="53"/>
      <c r="AKG31" s="53"/>
      <c r="AKH31" s="53"/>
      <c r="AKI31" s="53">
        <v>1.25</v>
      </c>
      <c r="AKJ31" s="1047">
        <v>1.1499999999999999</v>
      </c>
      <c r="AKK31" s="53">
        <v>0.81899999999999995</v>
      </c>
      <c r="AKL31" s="53"/>
      <c r="AKM31" s="53"/>
      <c r="AKN31" s="1047">
        <v>1.1599999999999999</v>
      </c>
      <c r="AKO31" s="53"/>
      <c r="AKP31" s="53"/>
      <c r="AKQ31" s="53"/>
      <c r="AKR31" s="53"/>
      <c r="AKS31" s="53"/>
      <c r="AKT31" s="1037">
        <v>1.47</v>
      </c>
      <c r="AKU31" s="1037"/>
      <c r="AKV31" s="1037"/>
      <c r="AKW31" s="1037"/>
      <c r="AKX31" s="53"/>
      <c r="AKY31" s="53">
        <v>0</v>
      </c>
      <c r="AKZ31" s="53">
        <v>0</v>
      </c>
      <c r="ALA31" s="53"/>
      <c r="ALB31" s="53"/>
      <c r="ALC31" s="53">
        <v>1.25</v>
      </c>
      <c r="ALD31" s="1047">
        <v>1.1499999999999999</v>
      </c>
      <c r="ALE31" s="53">
        <v>0.81899999999999995</v>
      </c>
      <c r="ALF31" s="53"/>
      <c r="ALG31" s="53"/>
      <c r="ALH31" s="53"/>
      <c r="ALI31" s="53"/>
      <c r="ALJ31" s="1047">
        <v>1.1499999999999999</v>
      </c>
      <c r="ALK31" s="53">
        <v>0.81899999999999995</v>
      </c>
      <c r="ALL31" s="53"/>
      <c r="ALM31" s="53"/>
      <c r="ALN31" s="53"/>
      <c r="ALO31" s="53"/>
      <c r="ALP31" s="53"/>
      <c r="ALQ31" s="1047">
        <v>1.1499999999999999</v>
      </c>
      <c r="ALR31" s="53">
        <v>0.81899999999999995</v>
      </c>
      <c r="ALS31" s="53"/>
      <c r="ALT31" s="53"/>
      <c r="ALU31" s="53"/>
      <c r="ALV31" s="53"/>
      <c r="ALW31" s="1047">
        <v>1.1499999999999999</v>
      </c>
      <c r="ALX31" s="53">
        <v>0.81899999999999995</v>
      </c>
      <c r="ALY31" s="53"/>
      <c r="ALZ31" s="1047">
        <v>1.1499999999999999</v>
      </c>
      <c r="AMA31" s="53">
        <v>0.81899999999999995</v>
      </c>
      <c r="AMB31" s="53"/>
      <c r="AMC31" s="53"/>
      <c r="AMD31" s="53"/>
      <c r="AME31" s="1047">
        <v>1.1499999999999999</v>
      </c>
      <c r="AMF31" s="53">
        <v>0.81899999999999995</v>
      </c>
      <c r="AMG31" s="53"/>
      <c r="AMH31" s="53"/>
      <c r="AMI31" s="896">
        <v>1.29</v>
      </c>
      <c r="AMJ31" s="896">
        <v>1.29</v>
      </c>
      <c r="AMK31" s="1047">
        <v>1.1499999999999999</v>
      </c>
      <c r="AML31" s="53">
        <v>0.81899999999999995</v>
      </c>
      <c r="AMM31" s="53">
        <v>1.2909999999999999</v>
      </c>
      <c r="AMN31" s="53">
        <v>1.292</v>
      </c>
      <c r="AMO31" s="53">
        <v>1.2569999999999999</v>
      </c>
      <c r="AMP31" s="53"/>
      <c r="AMQ31" s="1047">
        <v>1.1499999999999999</v>
      </c>
      <c r="AMR31" s="53">
        <v>0.81899999999999995</v>
      </c>
      <c r="AMS31" s="53">
        <v>1.3120000000000001</v>
      </c>
      <c r="AMT31" s="1047">
        <v>1.1499999999999999</v>
      </c>
      <c r="AMU31" s="53">
        <v>0.81899999999999995</v>
      </c>
      <c r="AMV31" s="53">
        <v>1.4059999999999999</v>
      </c>
      <c r="AMW31" s="53">
        <v>1.5089999999999999</v>
      </c>
      <c r="AMX31" s="53">
        <v>1.4690000000000001</v>
      </c>
      <c r="AMY31" s="53">
        <v>1.4550000000000001</v>
      </c>
      <c r="AMZ31" s="53">
        <v>1.7470000000000001</v>
      </c>
      <c r="ANA31" s="53">
        <v>1.587</v>
      </c>
      <c r="ANB31" s="1223">
        <f t="shared" si="27"/>
        <v>0.93772893772893784</v>
      </c>
      <c r="ANC31" s="204">
        <v>1.22</v>
      </c>
      <c r="AND31" s="64">
        <v>0.77</v>
      </c>
      <c r="ANE31" s="913"/>
      <c r="ANF31" s="913"/>
      <c r="ANG31" s="913"/>
      <c r="ANH31" s="913"/>
      <c r="ANI31" s="913"/>
      <c r="ANJ31" s="913"/>
      <c r="ANK31" s="204">
        <v>0.77</v>
      </c>
      <c r="ANL31" s="204">
        <v>0.91600000000000004</v>
      </c>
      <c r="ANM31" s="204">
        <v>0.91600000000000004</v>
      </c>
      <c r="ANN31" s="913"/>
      <c r="ANO31" s="53"/>
      <c r="ANP31" s="53"/>
      <c r="ANQ31" s="53">
        <v>0.82399999999999995</v>
      </c>
      <c r="ANR31" s="53">
        <v>0.82899999999999996</v>
      </c>
      <c r="ANS31" s="53">
        <v>0.82299999999999995</v>
      </c>
      <c r="ANT31" s="53">
        <v>0.82299999999999995</v>
      </c>
      <c r="ANU31" s="53"/>
      <c r="ANV31" s="53">
        <v>1.153</v>
      </c>
      <c r="ANW31" s="53"/>
      <c r="ANX31" s="53"/>
      <c r="ANY31" s="53">
        <v>0.77</v>
      </c>
      <c r="ANZ31" s="53"/>
      <c r="AOA31" s="53"/>
      <c r="AOB31" s="53"/>
      <c r="AOC31" s="53"/>
      <c r="AOD31" s="53"/>
      <c r="AOE31" s="53">
        <v>0.77</v>
      </c>
      <c r="AOF31" s="53"/>
      <c r="AOG31" s="53"/>
      <c r="AOH31" s="53">
        <v>0.77</v>
      </c>
      <c r="AOI31" s="53"/>
      <c r="AOJ31" s="53"/>
      <c r="AOK31" s="53"/>
      <c r="AOL31" s="53"/>
      <c r="AOM31" s="53"/>
      <c r="AON31" s="53"/>
      <c r="AOO31" s="53"/>
      <c r="AOP31" s="53"/>
      <c r="AOQ31" s="53">
        <v>0.77</v>
      </c>
      <c r="AOR31" s="53"/>
      <c r="AOS31" s="53"/>
      <c r="AOT31" s="191">
        <v>1.25</v>
      </c>
      <c r="AOU31" s="27"/>
      <c r="AOV31" s="27"/>
      <c r="AOW31" s="27"/>
      <c r="AOX31" s="27"/>
      <c r="AOY31" s="27"/>
      <c r="AOZ31" s="27">
        <v>0.77</v>
      </c>
      <c r="APA31" s="53"/>
      <c r="APB31" s="27"/>
      <c r="APC31" s="53"/>
      <c r="APD31" s="27"/>
      <c r="APE31" s="221">
        <v>1.19</v>
      </c>
      <c r="APF31" s="221"/>
      <c r="APG31" s="221"/>
      <c r="APH31" s="221"/>
      <c r="API31" s="973">
        <v>0.77</v>
      </c>
      <c r="APJ31" s="221"/>
      <c r="APK31" s="221"/>
      <c r="APL31" s="221"/>
      <c r="APM31" s="221"/>
      <c r="APN31" s="221"/>
      <c r="APO31" s="221"/>
      <c r="APP31" s="221"/>
      <c r="APQ31" s="221">
        <v>1.2</v>
      </c>
      <c r="APR31" s="191"/>
      <c r="APS31" s="203"/>
      <c r="APT31" s="191"/>
      <c r="APU31" s="53">
        <v>0.77</v>
      </c>
      <c r="APV31" s="53"/>
      <c r="APW31" s="53"/>
      <c r="APX31" s="53"/>
      <c r="APY31" s="53"/>
      <c r="APZ31" s="53"/>
      <c r="AQA31" s="53"/>
      <c r="AQB31" s="191">
        <v>1.23</v>
      </c>
      <c r="AQC31" s="53"/>
      <c r="AQD31" s="53"/>
      <c r="AQE31" s="53"/>
      <c r="AQF31" s="53">
        <v>0.77</v>
      </c>
      <c r="AQG31" s="27"/>
      <c r="AQH31" s="27"/>
      <c r="AQI31" s="27"/>
      <c r="AQJ31" s="27"/>
      <c r="AQK31" s="27"/>
      <c r="AQL31" s="221">
        <v>1.21</v>
      </c>
      <c r="AQM31" s="27"/>
      <c r="AQN31" s="27"/>
      <c r="AQO31" s="27"/>
      <c r="AQP31" s="53">
        <v>0.77</v>
      </c>
      <c r="AQQ31" s="53"/>
      <c r="AQR31" s="53"/>
      <c r="AQS31" s="53"/>
      <c r="AQT31" s="53"/>
      <c r="AQU31" s="53"/>
      <c r="AQV31" s="53"/>
      <c r="AQW31" s="53"/>
      <c r="AQX31" s="53"/>
      <c r="AQY31" s="53"/>
      <c r="AQZ31" s="53"/>
      <c r="ARA31" s="53">
        <v>0.77</v>
      </c>
      <c r="ARB31" s="53"/>
      <c r="ARC31" s="53"/>
      <c r="ARD31" s="53"/>
      <c r="ARE31" s="53"/>
      <c r="ARF31" s="53"/>
      <c r="ARG31" s="53"/>
      <c r="ARH31" s="53"/>
      <c r="ARI31" s="53"/>
      <c r="ARJ31" s="53"/>
      <c r="ARK31" s="53"/>
      <c r="ARL31" s="53"/>
      <c r="ARM31" s="896">
        <v>1.26</v>
      </c>
      <c r="ARN31" s="53"/>
      <c r="ARO31" s="53">
        <v>0.77</v>
      </c>
      <c r="ARP31" s="896">
        <v>1.17</v>
      </c>
      <c r="ARQ31" s="896"/>
      <c r="ARR31" s="896"/>
      <c r="ARS31" s="896">
        <v>1.24</v>
      </c>
      <c r="ART31" s="896"/>
      <c r="ARU31" s="896"/>
      <c r="ARV31" s="896"/>
      <c r="ARW31" s="896">
        <v>1.32</v>
      </c>
      <c r="ARX31" s="896">
        <v>1.26</v>
      </c>
      <c r="ARY31" s="896"/>
      <c r="ARZ31" s="896"/>
      <c r="ASA31" s="204">
        <v>1.22</v>
      </c>
      <c r="ASB31" s="1047">
        <v>1.05</v>
      </c>
      <c r="ASC31" s="53">
        <v>0.77</v>
      </c>
      <c r="ASD31" s="896"/>
      <c r="ASE31" s="53"/>
      <c r="ASF31" s="27"/>
      <c r="ASG31" s="984">
        <v>1.05</v>
      </c>
      <c r="ASH31" s="53"/>
      <c r="ASI31" s="49"/>
      <c r="ASJ31" s="994">
        <v>1.08</v>
      </c>
      <c r="ASK31" s="49"/>
      <c r="ASL31" s="49"/>
      <c r="ASM31" s="53"/>
      <c r="ASN31" s="53"/>
      <c r="ASO31" s="53"/>
      <c r="ASP31" s="1038">
        <v>1.05</v>
      </c>
      <c r="ASQ31" s="1047"/>
      <c r="ASR31" s="1047"/>
      <c r="ASS31" s="1038">
        <v>1.05</v>
      </c>
      <c r="AST31" s="53"/>
      <c r="ASU31" s="53"/>
      <c r="ASV31" s="53"/>
      <c r="ASW31" s="53"/>
      <c r="ASX31" s="1047">
        <v>1.05</v>
      </c>
      <c r="ASY31" s="1047"/>
      <c r="ASZ31" s="1047"/>
      <c r="ATA31" s="53"/>
      <c r="ATB31" s="53"/>
      <c r="ATC31" s="204">
        <v>1.22</v>
      </c>
      <c r="ATD31" s="1047">
        <v>1.05</v>
      </c>
      <c r="ATE31" s="53">
        <v>0.77</v>
      </c>
      <c r="ATF31" s="1047">
        <v>1.08</v>
      </c>
      <c r="ATG31" s="1047"/>
      <c r="ATH31" s="53"/>
      <c r="ATI31" s="204">
        <v>1.22</v>
      </c>
      <c r="ATJ31" s="1047">
        <v>1.05</v>
      </c>
      <c r="ATK31" s="53">
        <v>0.77</v>
      </c>
      <c r="ATL31" s="53"/>
      <c r="ATM31" s="1047">
        <v>1.135</v>
      </c>
      <c r="ATN31" s="53"/>
      <c r="ATO31" s="53"/>
      <c r="ATP31" s="1038">
        <v>1.07</v>
      </c>
      <c r="ATQ31" s="53"/>
      <c r="ATR31" s="53"/>
      <c r="ATS31" s="53"/>
      <c r="ATT31" s="53"/>
      <c r="ATU31" s="1037">
        <v>1.42</v>
      </c>
      <c r="ATV31" s="1037"/>
      <c r="ATW31" s="1037"/>
      <c r="ATX31" s="1037"/>
      <c r="ATY31" s="1037"/>
      <c r="ATZ31" s="1037">
        <v>0</v>
      </c>
      <c r="AUA31" s="1037">
        <v>0</v>
      </c>
      <c r="AUB31" s="53"/>
      <c r="AUC31" s="53"/>
      <c r="AUD31" s="204">
        <v>1.22</v>
      </c>
      <c r="AUE31" s="1047">
        <v>1.05</v>
      </c>
      <c r="AUF31" s="53">
        <v>0.77</v>
      </c>
      <c r="AUG31" s="53"/>
      <c r="AUH31" s="53"/>
      <c r="AUI31" s="53"/>
      <c r="AUJ31" s="53"/>
      <c r="AUK31" s="53"/>
      <c r="AUL31" s="1047">
        <v>1.05</v>
      </c>
      <c r="AUM31" s="53">
        <v>0.77</v>
      </c>
      <c r="AUN31" s="53"/>
      <c r="AUO31" s="53"/>
      <c r="AUP31" s="53"/>
      <c r="AUQ31" s="53"/>
      <c r="AUR31" s="53"/>
      <c r="AUS31" s="1047">
        <v>1.05</v>
      </c>
      <c r="AUT31" s="53">
        <v>0.77</v>
      </c>
      <c r="AUU31" s="53"/>
      <c r="AUV31" s="53"/>
      <c r="AUW31" s="53"/>
      <c r="AUX31" s="1047">
        <v>1.18</v>
      </c>
      <c r="AUY31" s="53"/>
      <c r="AUZ31" s="1047">
        <v>1.05</v>
      </c>
      <c r="AVA31" s="53">
        <v>0.77</v>
      </c>
      <c r="AVB31" s="53"/>
      <c r="AVC31" s="1047">
        <v>1.19</v>
      </c>
      <c r="AVD31" s="1047">
        <v>1.05</v>
      </c>
      <c r="AVE31" s="53">
        <v>0.77</v>
      </c>
      <c r="AVF31" s="53"/>
      <c r="AVG31" s="53"/>
      <c r="AVH31" s="53"/>
      <c r="AVI31" s="1047">
        <v>1.05</v>
      </c>
      <c r="AVJ31" s="53">
        <v>0.77</v>
      </c>
      <c r="AVK31" s="53"/>
      <c r="AVL31" s="53"/>
      <c r="AVM31" s="53"/>
      <c r="AVN31" s="1047">
        <v>1.05</v>
      </c>
      <c r="AVO31" s="53">
        <v>0.77</v>
      </c>
      <c r="AVP31" s="53">
        <v>1.2330000000000001</v>
      </c>
      <c r="AVQ31" s="53">
        <v>1.2190000000000001</v>
      </c>
      <c r="AVR31" s="1047">
        <v>1.2310000000000001</v>
      </c>
      <c r="AVS31" s="1047"/>
      <c r="AVT31" s="1047">
        <v>1.05</v>
      </c>
      <c r="AVU31" s="53">
        <v>0.77</v>
      </c>
      <c r="AVV31" s="53">
        <v>1.2390000000000001</v>
      </c>
      <c r="AVW31" s="1047">
        <v>1.05</v>
      </c>
      <c r="AVX31" s="53">
        <v>0.77</v>
      </c>
      <c r="AVY31" s="53">
        <v>1.2909999999999999</v>
      </c>
      <c r="AVZ31" s="53">
        <v>1.339</v>
      </c>
      <c r="AWA31" s="53">
        <v>1.3169999999999999</v>
      </c>
      <c r="AWB31" s="53">
        <v>1.339</v>
      </c>
      <c r="AWC31" s="53">
        <v>1.593</v>
      </c>
      <c r="AWD31" s="53">
        <v>1.5569999999999999</v>
      </c>
      <c r="AWE31" s="1223">
        <f t="shared" si="28"/>
        <v>1.0220779220779219</v>
      </c>
      <c r="AWF31" s="53">
        <v>1.24</v>
      </c>
      <c r="AWG31" s="913">
        <v>0.755</v>
      </c>
      <c r="AWH31" s="913"/>
      <c r="AWI31" s="913"/>
      <c r="AWJ31" s="913"/>
      <c r="AWK31" s="913"/>
      <c r="AWL31" s="913"/>
      <c r="AWM31" s="913">
        <v>0.755</v>
      </c>
      <c r="AWN31" s="913">
        <v>0.84299999999999997</v>
      </c>
      <c r="AWO31" s="913">
        <v>0.84399999999999997</v>
      </c>
      <c r="AWP31" s="53"/>
      <c r="AWQ31" s="53"/>
      <c r="AWR31" s="53"/>
      <c r="AWS31" s="53"/>
      <c r="AWT31" s="913"/>
      <c r="AWU31" s="53"/>
      <c r="AWV31" s="53"/>
      <c r="AWW31" s="53"/>
      <c r="AWX31" s="53"/>
      <c r="AWY31" s="53"/>
      <c r="AWZ31" s="53">
        <v>0.755</v>
      </c>
      <c r="AXA31" s="53"/>
      <c r="AXB31" s="53"/>
      <c r="AXC31" s="53"/>
      <c r="AXD31" s="191">
        <v>1.04</v>
      </c>
      <c r="AXE31" s="53"/>
      <c r="AXF31" s="53"/>
      <c r="AXG31" s="53"/>
      <c r="AXH31" s="53"/>
      <c r="AXI31" s="53">
        <v>0.755</v>
      </c>
      <c r="AXJ31" s="53"/>
      <c r="AXK31" s="53"/>
      <c r="AXL31" s="53"/>
      <c r="AXM31" s="53">
        <v>1.33</v>
      </c>
      <c r="AXN31" s="53"/>
      <c r="AXO31" s="53"/>
      <c r="AXP31" s="53"/>
      <c r="AXQ31" s="53"/>
      <c r="AXR31" s="53">
        <v>0.755</v>
      </c>
      <c r="AXS31" s="191">
        <v>1.2</v>
      </c>
      <c r="AXT31" s="53"/>
      <c r="AXU31" s="53"/>
      <c r="AXV31" s="27"/>
      <c r="AXW31" s="27"/>
      <c r="AXX31" s="53"/>
      <c r="AXY31" s="53"/>
      <c r="AXZ31" s="191">
        <v>1.24</v>
      </c>
      <c r="AYA31" s="53">
        <v>0.98899999999999999</v>
      </c>
      <c r="AYB31" s="53">
        <f t="shared" si="30"/>
        <v>0.755</v>
      </c>
      <c r="AYC31" s="27"/>
      <c r="AYD31" s="191"/>
      <c r="AYE31" s="53"/>
      <c r="AYF31" s="27"/>
      <c r="AYG31" s="27"/>
      <c r="AYH31" s="27"/>
      <c r="AYI31" s="27"/>
      <c r="AYJ31" s="27"/>
      <c r="AYK31" s="27">
        <v>0.755</v>
      </c>
      <c r="AYL31" s="27"/>
      <c r="AYM31" s="27"/>
      <c r="AYN31" s="53"/>
      <c r="AYO31" s="53"/>
      <c r="AYP31" s="53"/>
      <c r="AYQ31" s="53"/>
      <c r="AYR31" s="385">
        <v>1.23</v>
      </c>
      <c r="AYS31" s="385"/>
      <c r="AYT31" s="385"/>
      <c r="AYU31" s="385"/>
      <c r="AYV31" s="972"/>
      <c r="AYW31" s="27">
        <v>0.755</v>
      </c>
      <c r="AYX31" s="27"/>
      <c r="AYY31" s="972">
        <v>1.27</v>
      </c>
      <c r="AYZ31" s="53"/>
      <c r="AZA31" s="53"/>
      <c r="AZB31" s="53"/>
      <c r="AZC31" s="53"/>
      <c r="AZD31" s="27"/>
      <c r="AZE31" s="53"/>
      <c r="AZF31" s="53"/>
      <c r="AZG31" s="53"/>
      <c r="AZH31" s="53"/>
      <c r="AZI31" s="53">
        <v>0.755</v>
      </c>
      <c r="AZJ31" s="27"/>
      <c r="AZK31" s="53"/>
      <c r="AZL31" s="53"/>
      <c r="AZM31" s="27"/>
      <c r="AZN31" s="27"/>
      <c r="AZO31" s="53"/>
      <c r="AZP31" s="27"/>
      <c r="AZQ31" s="27"/>
      <c r="AZR31" s="221">
        <v>1.26</v>
      </c>
      <c r="AZS31" s="53">
        <v>0.755</v>
      </c>
      <c r="AZT31" s="53"/>
      <c r="AZU31" s="53"/>
      <c r="AZV31" s="53"/>
      <c r="AZW31" s="53"/>
      <c r="AZX31" s="53"/>
      <c r="AZY31" s="53"/>
      <c r="AZZ31" s="53"/>
      <c r="BAA31" s="53"/>
      <c r="BAB31" s="875">
        <v>1.29</v>
      </c>
      <c r="BAC31" s="53">
        <v>0.81</v>
      </c>
      <c r="BAD31" s="53">
        <v>0.755</v>
      </c>
      <c r="BAE31" s="53"/>
      <c r="BAF31" s="53"/>
      <c r="BAG31" s="53"/>
      <c r="BAH31" s="53"/>
      <c r="BAI31" s="53"/>
      <c r="BAJ31" s="896">
        <v>1.22</v>
      </c>
      <c r="BAK31" s="896"/>
      <c r="BAL31" s="896">
        <v>1.21</v>
      </c>
      <c r="BAM31" s="896"/>
      <c r="BAN31" s="896"/>
      <c r="BAO31" s="896"/>
      <c r="BAP31" s="53">
        <v>0.755</v>
      </c>
      <c r="BAQ31" s="896">
        <v>1.33</v>
      </c>
      <c r="BAR31" s="896"/>
      <c r="BAS31" s="896"/>
      <c r="BAT31" s="896"/>
      <c r="BAU31" s="896"/>
      <c r="BAV31" s="896">
        <v>1.24</v>
      </c>
      <c r="BAW31" s="53"/>
      <c r="BAX31" s="53"/>
      <c r="BAY31" s="896">
        <v>1.3</v>
      </c>
      <c r="BAZ31" s="896"/>
      <c r="BBA31" s="896"/>
      <c r="BBB31" s="53">
        <v>1.24</v>
      </c>
      <c r="BBC31" s="1047">
        <v>0.96</v>
      </c>
      <c r="BBD31" s="53">
        <v>0.755</v>
      </c>
      <c r="BBE31" s="896">
        <v>0.82699999999999996</v>
      </c>
      <c r="BBF31" s="53">
        <v>0.82</v>
      </c>
      <c r="BBG31" s="27"/>
      <c r="BBH31" s="27"/>
      <c r="BBI31" s="53"/>
      <c r="BBJ31" s="1047">
        <v>0.94</v>
      </c>
      <c r="BBK31" s="49"/>
      <c r="BBL31" s="994">
        <v>0.94</v>
      </c>
      <c r="BBM31" s="49"/>
      <c r="BBN31" s="49">
        <v>0.82</v>
      </c>
      <c r="BBO31" s="53"/>
      <c r="BBP31" s="53"/>
      <c r="BBQ31" s="53"/>
      <c r="BBR31" s="53"/>
      <c r="BBS31" s="1047"/>
      <c r="BBT31" s="1047"/>
      <c r="BBU31" s="1038">
        <v>0.95</v>
      </c>
      <c r="BBV31" s="53"/>
      <c r="BBW31" s="53"/>
      <c r="BBX31" s="53"/>
      <c r="BBY31" s="53"/>
      <c r="BBZ31" s="1047">
        <v>0.95</v>
      </c>
      <c r="BCA31" s="53"/>
      <c r="BCB31" s="53"/>
      <c r="BCC31" s="53"/>
      <c r="BCD31" s="53"/>
      <c r="BCE31" s="53"/>
      <c r="BCF31" s="53">
        <v>1.24</v>
      </c>
      <c r="BCG31" s="1047">
        <v>0.96</v>
      </c>
      <c r="BCH31" s="53">
        <v>0.755</v>
      </c>
      <c r="BCI31" s="53"/>
      <c r="BCJ31" s="53"/>
      <c r="BCK31" s="1047">
        <v>0.99</v>
      </c>
      <c r="BCL31" s="53">
        <v>1.24</v>
      </c>
      <c r="BCM31" s="1047">
        <v>0.96</v>
      </c>
      <c r="BCN31" s="53">
        <v>0.755</v>
      </c>
      <c r="BCO31" s="1047"/>
      <c r="BCP31" s="1047"/>
      <c r="BCQ31" s="1037">
        <v>0.97</v>
      </c>
      <c r="BCR31" s="53"/>
      <c r="BCS31" s="1139">
        <v>0.96</v>
      </c>
      <c r="BCT31" s="53"/>
      <c r="BCU31" s="53"/>
      <c r="BCV31" s="53"/>
      <c r="BCW31" s="53"/>
      <c r="BCX31" s="53"/>
      <c r="BCY31" s="1038">
        <v>1.1499999999999999</v>
      </c>
      <c r="BCZ31" s="1038"/>
      <c r="BDA31" s="1038"/>
      <c r="BDB31" s="1038"/>
      <c r="BDC31" s="53">
        <v>1.002</v>
      </c>
      <c r="BDD31" s="53"/>
      <c r="BDE31" s="53">
        <v>1.24</v>
      </c>
      <c r="BDF31" s="1047">
        <v>0.96</v>
      </c>
      <c r="BDG31" s="53">
        <v>0.755</v>
      </c>
      <c r="BDH31" s="53"/>
      <c r="BDI31" s="53"/>
      <c r="BDJ31" s="53"/>
      <c r="BDK31" s="53"/>
      <c r="BDL31" s="1047">
        <v>1.0900000000000001</v>
      </c>
      <c r="BDM31" s="1047">
        <v>0.96</v>
      </c>
      <c r="BDN31" s="53">
        <v>0.755</v>
      </c>
      <c r="BDO31" s="53"/>
      <c r="BDP31" s="53"/>
      <c r="BDQ31" s="53"/>
      <c r="BDR31" s="53"/>
      <c r="BDS31" s="53"/>
      <c r="BDT31" s="1047">
        <v>0.96</v>
      </c>
      <c r="BDU31" s="53">
        <v>0.755</v>
      </c>
      <c r="BDV31" s="53"/>
      <c r="BDW31" s="53"/>
      <c r="BDX31" s="53"/>
      <c r="BDY31" s="53"/>
      <c r="BDZ31" s="1047">
        <v>0.96</v>
      </c>
      <c r="BEA31" s="53">
        <v>0.755</v>
      </c>
      <c r="BEB31" s="53"/>
      <c r="BEC31" s="1047">
        <v>0.96</v>
      </c>
      <c r="BED31" s="53">
        <v>0.755</v>
      </c>
      <c r="BEE31" s="53"/>
      <c r="BEF31" s="53"/>
      <c r="BEG31" s="53"/>
      <c r="BEH31" s="1047">
        <v>0.96</v>
      </c>
      <c r="BEI31" s="53">
        <v>0.755</v>
      </c>
      <c r="BEJ31" s="53"/>
      <c r="BEK31" s="53"/>
      <c r="BEL31" s="896">
        <v>1.08</v>
      </c>
      <c r="BEM31" s="896">
        <v>1.08</v>
      </c>
      <c r="BEN31" s="1047">
        <v>0.96</v>
      </c>
      <c r="BEO31" s="53">
        <v>0.755</v>
      </c>
      <c r="BEP31" s="53">
        <v>0.89600000000000002</v>
      </c>
      <c r="BEQ31" s="53">
        <v>0.873</v>
      </c>
      <c r="BER31" s="1047">
        <v>0.91100000000000003</v>
      </c>
      <c r="BES31" s="53"/>
      <c r="BET31" s="1047">
        <v>0.96</v>
      </c>
      <c r="BEU31" s="53">
        <v>0.755</v>
      </c>
      <c r="BEV31" s="53">
        <v>0.90400000000000003</v>
      </c>
      <c r="BEW31" s="1047">
        <v>0.96</v>
      </c>
      <c r="BEX31" s="53">
        <v>0.755</v>
      </c>
      <c r="BEY31" s="53">
        <v>0.89600000000000002</v>
      </c>
      <c r="BEZ31" s="53">
        <v>0.91500000000000004</v>
      </c>
      <c r="BFA31" s="53">
        <v>0.91400000000000003</v>
      </c>
      <c r="BFB31" s="53">
        <v>0.91800000000000004</v>
      </c>
      <c r="BFC31" s="53">
        <v>1.032</v>
      </c>
      <c r="BFD31" s="53">
        <v>0.96299999999999997</v>
      </c>
      <c r="BFE31" s="1047">
        <v>0.96</v>
      </c>
      <c r="BFF31" s="53">
        <v>0.755</v>
      </c>
      <c r="BFG31" s="53">
        <v>1.08</v>
      </c>
      <c r="BFH31" s="1047">
        <v>0.96</v>
      </c>
      <c r="BFI31" s="53">
        <v>0.755</v>
      </c>
      <c r="BFJ31" s="53">
        <v>1.181</v>
      </c>
      <c r="BFK31" s="1047">
        <v>0.96</v>
      </c>
      <c r="BFL31" s="53">
        <v>0.755</v>
      </c>
      <c r="BFM31" s="53">
        <v>1.429</v>
      </c>
      <c r="BFN31" s="53">
        <v>1.35</v>
      </c>
      <c r="BFO31" s="1531">
        <v>1.38</v>
      </c>
      <c r="BFP31" s="53">
        <v>1.1819999999999999</v>
      </c>
      <c r="BFQ31" s="7">
        <f t="shared" si="1"/>
        <v>0.56556291390728464</v>
      </c>
      <c r="BFR31" s="1387">
        <v>1.08</v>
      </c>
      <c r="BFS31" s="108">
        <v>1.06</v>
      </c>
      <c r="BFT31" s="55">
        <v>0.98</v>
      </c>
      <c r="BFU31" s="55">
        <v>0</v>
      </c>
      <c r="BFV31" s="55">
        <v>0</v>
      </c>
      <c r="BFW31" s="55">
        <v>0</v>
      </c>
      <c r="BFX31" s="55"/>
      <c r="BFY31" s="55"/>
      <c r="BFZ31" s="55">
        <v>0.98</v>
      </c>
      <c r="BGA31" s="53">
        <v>0</v>
      </c>
      <c r="BGB31" s="53"/>
      <c r="BGC31" s="1037">
        <v>1.1060000000000001</v>
      </c>
      <c r="BGD31" s="1025">
        <v>0</v>
      </c>
      <c r="BGE31" s="53"/>
      <c r="BGF31" s="53"/>
      <c r="BGG31" s="53">
        <v>1.075</v>
      </c>
      <c r="BGH31" s="53"/>
      <c r="BGI31" s="53"/>
      <c r="BGJ31" s="53"/>
      <c r="BGK31" s="53"/>
      <c r="BGL31" s="896">
        <v>1.1100000000000001</v>
      </c>
      <c r="BGM31" s="55">
        <v>0.98</v>
      </c>
      <c r="BGN31" s="53">
        <v>1.04</v>
      </c>
      <c r="BGO31" s="53"/>
      <c r="BGP31" s="53"/>
      <c r="BGQ31" s="53"/>
      <c r="BGR31" s="53"/>
      <c r="BGS31" s="53">
        <v>0.90700000000000003</v>
      </c>
      <c r="BGT31" s="53">
        <v>0.90300000000000002</v>
      </c>
      <c r="BGU31" s="896"/>
      <c r="BGV31" s="53">
        <v>0.88200000000000001</v>
      </c>
      <c r="BGW31" s="53">
        <v>0.84199999999999997</v>
      </c>
      <c r="BGX31" s="53">
        <v>0.85699999999999998</v>
      </c>
      <c r="BGY31" s="1192">
        <v>1.08</v>
      </c>
      <c r="BGZ31" s="1192">
        <v>1.06</v>
      </c>
      <c r="BHA31" s="55">
        <v>0.98</v>
      </c>
      <c r="BHB31" s="55">
        <v>0.878</v>
      </c>
      <c r="BHC31" s="53">
        <v>0.83</v>
      </c>
      <c r="BHD31" s="53">
        <v>0.83199999999999996</v>
      </c>
      <c r="BHE31" s="1025">
        <v>0.81499999999999995</v>
      </c>
      <c r="BHF31" s="53">
        <v>0.86</v>
      </c>
      <c r="BHG31" s="53"/>
      <c r="BHH31" s="1047">
        <v>0.73</v>
      </c>
      <c r="BHI31" s="53">
        <v>0.61</v>
      </c>
      <c r="BHJ31" s="53"/>
      <c r="BHK31" s="53"/>
      <c r="BHL31" s="53"/>
      <c r="BHM31" s="53"/>
      <c r="BHN31" s="1047"/>
      <c r="BHO31" s="1047"/>
      <c r="BHP31" s="53">
        <v>1.046</v>
      </c>
      <c r="BHQ31" s="53"/>
      <c r="BHR31" s="53"/>
      <c r="BHS31" s="53">
        <v>0.86199999999999999</v>
      </c>
      <c r="BHT31" s="53">
        <v>0.85899999999999999</v>
      </c>
      <c r="BHU31" s="53">
        <v>0.87</v>
      </c>
      <c r="BHV31" s="53">
        <v>0.85299999999999998</v>
      </c>
      <c r="BHW31" s="1038"/>
      <c r="BHX31" s="53">
        <v>0.85899999999999999</v>
      </c>
      <c r="BHY31" s="53">
        <v>0.874</v>
      </c>
      <c r="BHZ31" s="1038"/>
      <c r="BIA31" s="1192">
        <v>1.08</v>
      </c>
      <c r="BIB31" s="1192">
        <v>1.06</v>
      </c>
      <c r="BIC31" s="55">
        <v>0.98</v>
      </c>
      <c r="BID31" s="55">
        <v>0.85499999999999998</v>
      </c>
      <c r="BIE31" s="55">
        <v>0.85699999999999998</v>
      </c>
      <c r="BIF31" s="53">
        <v>0.85499999999999998</v>
      </c>
      <c r="BIG31" s="1192">
        <v>1.08</v>
      </c>
      <c r="BIH31" s="1192">
        <v>1.06</v>
      </c>
      <c r="BII31" s="55">
        <v>0.98</v>
      </c>
      <c r="BIJ31" s="53">
        <v>0.85099999999999998</v>
      </c>
      <c r="BIK31" s="53">
        <v>0.84099999999999997</v>
      </c>
      <c r="BIL31" s="53">
        <v>0.85199999999999998</v>
      </c>
      <c r="BIM31" s="53">
        <v>0.86099999999999999</v>
      </c>
      <c r="BIN31" s="53">
        <v>0.86499999999999999</v>
      </c>
      <c r="BIO31" s="53">
        <v>0.85899999999999999</v>
      </c>
      <c r="BIP31" s="53">
        <v>0.93200000000000005</v>
      </c>
      <c r="BIQ31" s="53">
        <v>0.97899999999999998</v>
      </c>
      <c r="BIR31" s="53">
        <v>0.97699999999999998</v>
      </c>
      <c r="BIS31" s="53">
        <v>1.052</v>
      </c>
      <c r="BIT31" s="53">
        <v>1.0469999999999999</v>
      </c>
      <c r="BIU31" s="53">
        <v>1.0609999999999999</v>
      </c>
      <c r="BIV31" s="53">
        <v>1.0229999999999999</v>
      </c>
      <c r="BIW31" s="53">
        <v>1.0069999999999999</v>
      </c>
      <c r="BIX31" s="53">
        <v>0.98299999999999998</v>
      </c>
      <c r="BIY31" s="53">
        <v>0.98599999999999999</v>
      </c>
      <c r="BIZ31" s="1192">
        <v>1.08</v>
      </c>
      <c r="BJA31" s="1192">
        <v>1.06</v>
      </c>
      <c r="BJB31" s="55">
        <v>0.98</v>
      </c>
      <c r="BJC31" s="53">
        <v>0.90400000000000003</v>
      </c>
      <c r="BJD31" s="53">
        <v>0.95499999999999996</v>
      </c>
      <c r="BJE31" s="53">
        <v>0.99</v>
      </c>
      <c r="BJF31" s="53">
        <v>0.97599999999999998</v>
      </c>
      <c r="BJG31" s="1192">
        <v>1.08</v>
      </c>
      <c r="BJH31" s="1192">
        <v>1.06</v>
      </c>
      <c r="BJI31" s="55">
        <v>0.98</v>
      </c>
      <c r="BJJ31" s="53">
        <v>0.93899999999999995</v>
      </c>
      <c r="BJK31" s="53">
        <v>0.90900000000000003</v>
      </c>
      <c r="BJL31" s="53">
        <v>0.91100000000000003</v>
      </c>
      <c r="BJM31" s="53">
        <v>0.93100000000000005</v>
      </c>
      <c r="BJN31" s="53">
        <v>0.94299999999999995</v>
      </c>
      <c r="BJO31" s="1227">
        <v>1.08</v>
      </c>
      <c r="BJP31" s="1227">
        <v>1.06</v>
      </c>
      <c r="BJQ31" s="55">
        <v>0.98</v>
      </c>
      <c r="BJR31" s="53">
        <v>0.92</v>
      </c>
      <c r="BJS31" s="53">
        <v>0.92900000000000005</v>
      </c>
      <c r="BJT31" s="55">
        <v>0.91500000000000004</v>
      </c>
      <c r="BJU31" s="988"/>
      <c r="BJV31" s="53">
        <v>0.91900000000000004</v>
      </c>
      <c r="BJW31" s="1227">
        <v>1.08</v>
      </c>
      <c r="BJX31" s="1227">
        <v>1.06</v>
      </c>
      <c r="BJY31" s="55">
        <v>0.98</v>
      </c>
      <c r="BJZ31" s="53">
        <v>0.95299999999999996</v>
      </c>
      <c r="BKA31" s="1227">
        <v>1.08</v>
      </c>
      <c r="BKB31" s="1227">
        <v>1.06</v>
      </c>
      <c r="BKC31" s="55">
        <v>0.98</v>
      </c>
      <c r="BKD31" s="53">
        <v>0.92</v>
      </c>
      <c r="BKE31" s="53">
        <v>0.90200000000000002</v>
      </c>
      <c r="BKF31" s="53">
        <v>0.92800000000000005</v>
      </c>
      <c r="BKG31" s="1227">
        <v>1.08</v>
      </c>
      <c r="BKH31" s="1227">
        <v>1.06</v>
      </c>
      <c r="BKI31" s="55">
        <v>0.98</v>
      </c>
      <c r="BKJ31" s="55">
        <v>0.94299999999999995</v>
      </c>
      <c r="BKK31" s="53">
        <v>0.93700000000000006</v>
      </c>
      <c r="BKL31" s="53">
        <v>0.91300000000000003</v>
      </c>
      <c r="BKM31" s="1227">
        <v>1.08</v>
      </c>
      <c r="BKN31" s="1227">
        <v>1.06</v>
      </c>
      <c r="BKO31" s="55">
        <v>0.98</v>
      </c>
      <c r="BKP31" s="53">
        <v>0.93500000000000005</v>
      </c>
      <c r="BKQ31" s="53">
        <v>0.90600000000000003</v>
      </c>
      <c r="BKR31" s="53">
        <v>0.88800000000000001</v>
      </c>
      <c r="BKS31" s="53">
        <v>0.90400000000000003</v>
      </c>
      <c r="BKT31" s="1227">
        <v>1.08</v>
      </c>
      <c r="BKU31" s="1227">
        <v>1.06</v>
      </c>
      <c r="BKV31" s="53">
        <v>0.98</v>
      </c>
      <c r="BKW31" s="53">
        <v>0.93</v>
      </c>
      <c r="BKX31" s="1227">
        <v>1.08</v>
      </c>
      <c r="BKY31" s="1227">
        <v>1.06</v>
      </c>
      <c r="BKZ31" s="53">
        <v>0.98</v>
      </c>
      <c r="BLA31" s="53">
        <v>0.88300000000000001</v>
      </c>
      <c r="BLB31" s="53">
        <v>0.90400000000000003</v>
      </c>
      <c r="BLC31" s="53">
        <v>0.92100000000000004</v>
      </c>
      <c r="BLD31" s="53">
        <v>0.92900000000000005</v>
      </c>
      <c r="BLE31" s="53">
        <v>0.94</v>
      </c>
      <c r="BLF31" s="53">
        <v>0.95399999999999996</v>
      </c>
      <c r="BLG31" s="1227">
        <v>1.08</v>
      </c>
      <c r="BLH31" s="1227">
        <v>1.06</v>
      </c>
      <c r="BLI31" s="53">
        <v>0.98</v>
      </c>
      <c r="BLJ31" s="53">
        <v>1.149</v>
      </c>
      <c r="BLK31" s="1227">
        <v>1.08</v>
      </c>
      <c r="BLL31" s="1227">
        <v>1.06</v>
      </c>
      <c r="BLM31" s="53">
        <v>0.98</v>
      </c>
      <c r="BLN31" s="108">
        <v>1.0469999999999999</v>
      </c>
      <c r="BLO31" s="1227">
        <v>1.08</v>
      </c>
      <c r="BLP31" s="1227">
        <v>1.06</v>
      </c>
      <c r="BLQ31" s="53">
        <v>0.98</v>
      </c>
      <c r="BLR31" s="53">
        <v>1.4059999999999999</v>
      </c>
      <c r="BLS31" s="53">
        <v>1.421</v>
      </c>
      <c r="BLT31" s="53">
        <v>1.423</v>
      </c>
      <c r="BLU31" s="1227">
        <v>1.08</v>
      </c>
      <c r="BLV31" s="1227">
        <v>1.06</v>
      </c>
      <c r="BLW31" s="53">
        <v>0.98</v>
      </c>
      <c r="BLX31" s="53">
        <v>1.1160000000000001</v>
      </c>
      <c r="BLY31" s="53">
        <v>1.175</v>
      </c>
      <c r="BLZ31" s="1227">
        <v>1.08</v>
      </c>
      <c r="BMA31" s="1227">
        <v>1.06</v>
      </c>
      <c r="BMB31" s="53">
        <v>0.98</v>
      </c>
      <c r="BMC31" s="53">
        <v>1.2</v>
      </c>
      <c r="BMD31" s="1227">
        <v>1.08</v>
      </c>
      <c r="BME31" s="1227">
        <v>1.06</v>
      </c>
      <c r="BMF31" s="53">
        <v>0.98</v>
      </c>
      <c r="BMG31" s="1372">
        <v>1.2250000000000001</v>
      </c>
      <c r="BMH31" s="7">
        <f t="shared" si="31"/>
        <v>0.25000000000000011</v>
      </c>
      <c r="BMI31" s="1194">
        <v>1.05</v>
      </c>
      <c r="BMJ31" s="53">
        <v>0.84499999999999997</v>
      </c>
      <c r="BMK31" s="53">
        <v>0.83699999999999997</v>
      </c>
      <c r="BML31" s="53">
        <v>0.86399999999999999</v>
      </c>
      <c r="BMM31" s="1194">
        <v>1.05</v>
      </c>
      <c r="BMN31" s="53">
        <v>0.84499999999999997</v>
      </c>
      <c r="BMO31" s="53">
        <v>0.86699999999999999</v>
      </c>
      <c r="BMP31" s="53">
        <v>0.88100000000000001</v>
      </c>
      <c r="BMQ31" s="53">
        <v>0.88300000000000001</v>
      </c>
      <c r="BMR31" s="53">
        <v>0.86699999999999999</v>
      </c>
      <c r="BMS31" s="53">
        <v>0.88700000000000001</v>
      </c>
      <c r="BMT31" s="53">
        <v>0.89700000000000002</v>
      </c>
      <c r="BMU31" s="53"/>
      <c r="BMV31" s="53"/>
      <c r="BMW31" s="53"/>
      <c r="BMX31" s="53"/>
      <c r="BMY31" s="53"/>
      <c r="BMZ31" s="53"/>
      <c r="BNA31" s="53">
        <v>0</v>
      </c>
      <c r="BNB31" s="53">
        <v>0</v>
      </c>
      <c r="BNC31" s="53"/>
      <c r="BND31" s="53"/>
      <c r="BNE31" s="1194">
        <v>1.05</v>
      </c>
      <c r="BNF31" s="53">
        <v>0.84499999999999997</v>
      </c>
      <c r="BNG31" s="53">
        <v>0.88</v>
      </c>
      <c r="BNH31" s="53"/>
      <c r="BNI31" s="27"/>
      <c r="BNJ31" s="53"/>
      <c r="BNK31" s="1194">
        <v>0.89</v>
      </c>
      <c r="BNL31" s="53"/>
      <c r="BNM31" s="1194">
        <v>1.05</v>
      </c>
      <c r="BNN31" s="53">
        <v>0.84499999999999997</v>
      </c>
      <c r="BNO31" s="53">
        <v>0.92700000000000005</v>
      </c>
      <c r="BNP31" s="53"/>
      <c r="BNQ31" s="53"/>
      <c r="BNR31" s="53"/>
      <c r="BNS31" s="53"/>
      <c r="BNT31" s="1047">
        <v>1.05</v>
      </c>
      <c r="BNU31" s="53">
        <v>0.84499999999999997</v>
      </c>
      <c r="BNV31" s="53"/>
      <c r="BNW31" s="53"/>
      <c r="BNX31" s="53"/>
      <c r="BNY31" s="53"/>
      <c r="BNZ31" s="1047">
        <v>1.05</v>
      </c>
      <c r="BOA31" s="53">
        <v>0.84499999999999997</v>
      </c>
      <c r="BOB31" s="53"/>
      <c r="BOC31" s="1047">
        <v>0.92</v>
      </c>
      <c r="BOD31" s="1047">
        <v>1.05</v>
      </c>
      <c r="BOE31" s="53">
        <v>0.84499999999999997</v>
      </c>
      <c r="BOF31" s="53"/>
      <c r="BOG31" s="53"/>
      <c r="BOH31" s="53"/>
      <c r="BOI31" s="1047">
        <v>1.05</v>
      </c>
      <c r="BOJ31" s="53">
        <v>0.84499999999999997</v>
      </c>
      <c r="BOK31" s="53"/>
      <c r="BOL31" s="53"/>
      <c r="BOM31" s="896">
        <v>0.96</v>
      </c>
      <c r="BON31" s="53"/>
      <c r="BOO31" s="1047">
        <v>1.05</v>
      </c>
      <c r="BOP31" s="53">
        <v>0.84499999999999997</v>
      </c>
      <c r="BOQ31" s="53">
        <v>0.94</v>
      </c>
      <c r="BOR31" s="53">
        <v>0.89400000000000002</v>
      </c>
      <c r="BOS31" s="53">
        <v>0.92600000000000005</v>
      </c>
      <c r="BOT31" s="53"/>
      <c r="BOU31" s="1047">
        <v>1.05</v>
      </c>
      <c r="BOV31" s="53">
        <v>0.84499999999999997</v>
      </c>
      <c r="BOW31" s="53">
        <v>0.94199999999999995</v>
      </c>
      <c r="BOX31" s="1047">
        <v>1.05</v>
      </c>
      <c r="BOY31" s="53">
        <v>0.84499999999999997</v>
      </c>
      <c r="BOZ31" s="53">
        <v>0.98299999999999998</v>
      </c>
      <c r="BPA31" s="53">
        <v>0.89700000000000002</v>
      </c>
      <c r="BPB31" s="53">
        <v>0.93799999999999994</v>
      </c>
      <c r="BPC31" s="53">
        <v>0.94499999999999995</v>
      </c>
      <c r="BPD31" s="53">
        <v>0.96099999999999997</v>
      </c>
      <c r="BPE31" s="53">
        <v>1.0009999999999999</v>
      </c>
      <c r="BPF31" s="1047">
        <v>1.05</v>
      </c>
      <c r="BPG31" s="53">
        <v>0.84499999999999997</v>
      </c>
      <c r="BPH31" s="53">
        <v>1.2769999999999999</v>
      </c>
      <c r="BPI31" s="1047">
        <v>1.05</v>
      </c>
      <c r="BPJ31" s="53">
        <v>0.84499999999999997</v>
      </c>
      <c r="BPK31" s="1387">
        <v>1.004</v>
      </c>
      <c r="BPL31" s="1047">
        <v>1.05</v>
      </c>
      <c r="BPM31" s="53">
        <v>0.84499999999999997</v>
      </c>
      <c r="BPN31" s="53">
        <v>1.575</v>
      </c>
      <c r="BPO31" s="53">
        <v>1.58</v>
      </c>
      <c r="BPP31" s="53">
        <v>1.2689999999999999</v>
      </c>
      <c r="BPQ31" s="1047">
        <v>1.05</v>
      </c>
      <c r="BPR31" s="53">
        <v>0.84499999999999997</v>
      </c>
      <c r="BPS31" s="53">
        <v>1.2589999999999999</v>
      </c>
      <c r="BPT31" s="53">
        <v>1.2849999999999999</v>
      </c>
      <c r="BPU31" s="1047">
        <v>1.05</v>
      </c>
      <c r="BPV31" s="53">
        <v>0.84499999999999997</v>
      </c>
      <c r="BPW31" s="52">
        <v>1.395</v>
      </c>
      <c r="BPX31" s="1047">
        <v>1.05</v>
      </c>
      <c r="BPY31" s="53">
        <v>0.84499999999999997</v>
      </c>
      <c r="BPZ31" s="1372">
        <v>1.306</v>
      </c>
      <c r="BQA31" s="7">
        <f t="shared" si="32"/>
        <v>0.54556213017751487</v>
      </c>
      <c r="BQB31" s="1087">
        <v>0.96</v>
      </c>
      <c r="BQC31" s="1215">
        <f t="shared" si="2"/>
        <v>1.056</v>
      </c>
      <c r="BQD31" s="53">
        <f t="shared" si="3"/>
        <v>0.96</v>
      </c>
      <c r="BQE31" s="53">
        <v>0.77900000000000003</v>
      </c>
      <c r="BQF31" s="53">
        <v>0.78500000000000003</v>
      </c>
      <c r="BQG31" s="53">
        <v>0.76</v>
      </c>
      <c r="BQH31" s="53">
        <v>0.76600000000000001</v>
      </c>
      <c r="BQI31" s="53">
        <v>0.79100000000000004</v>
      </c>
      <c r="BQJ31" s="53">
        <v>0.76100000000000001</v>
      </c>
      <c r="BQK31" s="53">
        <v>0.75</v>
      </c>
      <c r="BQL31" s="53"/>
      <c r="BQM31" s="53"/>
      <c r="BQN31" s="53"/>
      <c r="BQO31" s="53"/>
      <c r="BQP31" s="53"/>
      <c r="BQQ31" s="53"/>
      <c r="BQR31" s="53"/>
      <c r="BQS31" s="53"/>
      <c r="BQT31" s="53"/>
      <c r="BQU31" s="53"/>
      <c r="BQV31" s="1087">
        <v>0.96</v>
      </c>
      <c r="BQW31" s="1215">
        <f t="shared" si="33"/>
        <v>1.056</v>
      </c>
      <c r="BQX31" s="53">
        <f t="shared" si="34"/>
        <v>0.96</v>
      </c>
      <c r="BQY31" s="53">
        <v>0.75</v>
      </c>
      <c r="BQZ31" s="53">
        <v>0.76200000000000001</v>
      </c>
      <c r="BRA31" s="53">
        <v>0.78500000000000003</v>
      </c>
      <c r="BRB31" s="53">
        <v>0.78800000000000003</v>
      </c>
      <c r="BRC31" s="1194"/>
      <c r="BRD31" s="53">
        <v>0.76400000000000001</v>
      </c>
      <c r="BRE31" s="1087">
        <v>0.96</v>
      </c>
      <c r="BRF31" s="1215">
        <f t="shared" si="35"/>
        <v>1.056</v>
      </c>
      <c r="BRG31" s="53">
        <f t="shared" si="36"/>
        <v>0.96</v>
      </c>
      <c r="BRH31" s="53">
        <v>0.75</v>
      </c>
      <c r="BRI31" s="53">
        <v>0.79</v>
      </c>
      <c r="BRJ31" s="53">
        <v>0.78</v>
      </c>
      <c r="BRK31" s="53">
        <v>0.77500000000000002</v>
      </c>
      <c r="BRL31" s="53">
        <v>0.77300000000000002</v>
      </c>
      <c r="BRM31" s="53">
        <v>0.79800000000000004</v>
      </c>
      <c r="BRN31" s="1087">
        <v>0.96</v>
      </c>
      <c r="BRO31" s="1215">
        <f t="shared" si="37"/>
        <v>1.056</v>
      </c>
      <c r="BRP31" s="53">
        <f t="shared" si="38"/>
        <v>0.79800000000000004</v>
      </c>
      <c r="BRQ31" s="53">
        <v>0.75</v>
      </c>
      <c r="BRR31" s="53">
        <v>0.79300000000000004</v>
      </c>
      <c r="BRS31" s="53">
        <v>0.76900000000000002</v>
      </c>
      <c r="BRT31" s="53">
        <v>0.80200000000000005</v>
      </c>
      <c r="BRU31" s="53">
        <v>0.77900000000000003</v>
      </c>
      <c r="BRV31" s="53">
        <v>0.77200000000000002</v>
      </c>
      <c r="BRW31" s="53">
        <v>0.755</v>
      </c>
      <c r="BRX31" s="53">
        <v>0.755</v>
      </c>
      <c r="BRY31" s="53">
        <v>0.754</v>
      </c>
      <c r="BRZ31" s="53">
        <f t="shared" si="39"/>
        <v>0.755</v>
      </c>
      <c r="BSA31" s="53">
        <v>0.75</v>
      </c>
      <c r="BSB31" s="53">
        <v>0.78200000000000003</v>
      </c>
      <c r="BSC31" s="53">
        <v>0.77200000000000002</v>
      </c>
      <c r="BSD31" s="53">
        <f t="shared" si="40"/>
        <v>0.755</v>
      </c>
      <c r="BSE31" s="53">
        <v>0.75</v>
      </c>
      <c r="BSF31" s="53">
        <v>0.77200000000000002</v>
      </c>
      <c r="BSG31" s="53">
        <v>0.8</v>
      </c>
      <c r="BSH31" s="53">
        <v>0.80500000000000005</v>
      </c>
      <c r="BSI31" s="53">
        <v>0.80100000000000005</v>
      </c>
      <c r="BSJ31" s="53">
        <v>0.82299999999999995</v>
      </c>
      <c r="BSK31" s="53">
        <v>0.81499999999999995</v>
      </c>
      <c r="BSL31" s="53">
        <f t="shared" si="41"/>
        <v>0.755</v>
      </c>
      <c r="BSM31" s="53">
        <v>0.75</v>
      </c>
      <c r="BSN31" s="53">
        <v>0.78300000000000003</v>
      </c>
      <c r="BSO31" s="53">
        <v>0.82499999999999996</v>
      </c>
      <c r="BSP31" s="53">
        <v>0.81799999999999995</v>
      </c>
      <c r="BSQ31" s="53">
        <v>0.81699999999999995</v>
      </c>
      <c r="BSR31" s="896"/>
      <c r="BSS31" s="896"/>
      <c r="BST31" s="53">
        <v>0.80900000000000005</v>
      </c>
      <c r="BSU31" s="53">
        <v>0.79800000000000004</v>
      </c>
      <c r="BSV31" s="53">
        <f t="shared" si="59"/>
        <v>0.78300000000000003</v>
      </c>
      <c r="BSW31" s="53">
        <v>0.75</v>
      </c>
      <c r="BSX31" s="53">
        <v>0.77600000000000002</v>
      </c>
      <c r="BSY31" s="53">
        <v>0.79300000000000004</v>
      </c>
      <c r="BSZ31" s="53">
        <v>0.78</v>
      </c>
      <c r="BTA31" s="53">
        <v>0.80500000000000005</v>
      </c>
      <c r="BTB31" s="53">
        <v>0.81100000000000005</v>
      </c>
      <c r="BTC31" s="53">
        <v>0.84199999999999997</v>
      </c>
      <c r="BTD31" s="53">
        <v>0.80300000000000005</v>
      </c>
      <c r="BTE31" s="53">
        <v>0.82399999999999995</v>
      </c>
      <c r="BTF31" s="53">
        <f t="shared" si="60"/>
        <v>0.77600000000000002</v>
      </c>
      <c r="BTG31" s="53">
        <v>0.75</v>
      </c>
      <c r="BTH31" s="53">
        <v>0.83</v>
      </c>
      <c r="BTI31" s="53">
        <v>0.82699999999999996</v>
      </c>
      <c r="BTJ31" s="53">
        <f t="shared" si="44"/>
        <v>0.77600000000000002</v>
      </c>
      <c r="BTK31" s="53">
        <v>0.75</v>
      </c>
      <c r="BTL31" s="53">
        <v>0.82599999999999996</v>
      </c>
      <c r="BTM31" s="53">
        <v>0.84399999999999997</v>
      </c>
      <c r="BTN31" s="53">
        <v>0.81599999999999995</v>
      </c>
      <c r="BTO31" s="53">
        <v>0.85</v>
      </c>
      <c r="BTP31" s="53">
        <v>0.86799999999999999</v>
      </c>
      <c r="BTQ31" s="53">
        <v>0.89400000000000002</v>
      </c>
      <c r="BTR31" s="53">
        <v>0.88300000000000001</v>
      </c>
      <c r="BTS31" s="53">
        <v>0.86899999999999999</v>
      </c>
      <c r="BTT31" s="53">
        <v>0.85299999999999998</v>
      </c>
      <c r="BTU31" s="53">
        <v>0.86499999999999999</v>
      </c>
      <c r="BTV31" s="53">
        <v>1.0249999999999999</v>
      </c>
      <c r="BTW31" s="53">
        <v>1.03</v>
      </c>
      <c r="BTX31" s="53">
        <v>1.01</v>
      </c>
      <c r="BTY31" s="53">
        <v>1.036</v>
      </c>
      <c r="BTZ31" s="53">
        <f t="shared" si="45"/>
        <v>1.0249999999999999</v>
      </c>
      <c r="BUA31" s="53">
        <v>0.75</v>
      </c>
      <c r="BUB31" s="53">
        <v>1.2230000000000001</v>
      </c>
      <c r="BUC31" s="53">
        <v>1.2190000000000001</v>
      </c>
      <c r="BUD31" s="53">
        <v>0.75</v>
      </c>
      <c r="BUE31" s="53">
        <v>1.4139999999999999</v>
      </c>
      <c r="BUF31" s="53">
        <v>1.47</v>
      </c>
      <c r="BUG31" s="53">
        <v>0.75</v>
      </c>
      <c r="BUH31" s="53">
        <v>1.661</v>
      </c>
      <c r="BUI31" s="53">
        <v>1.613</v>
      </c>
      <c r="BUJ31" s="53">
        <v>1.629</v>
      </c>
      <c r="BUK31" s="53">
        <v>1.657</v>
      </c>
      <c r="BUL31" s="896">
        <v>0.91</v>
      </c>
      <c r="BUM31" s="53">
        <v>1.0660000000000001</v>
      </c>
      <c r="BUN31" s="53">
        <v>1.07</v>
      </c>
      <c r="BUO31" s="53">
        <v>0.75</v>
      </c>
      <c r="BUP31" s="52">
        <v>1.161</v>
      </c>
      <c r="BUQ31" s="52">
        <v>1.135</v>
      </c>
      <c r="BUR31" s="53">
        <v>0.75</v>
      </c>
      <c r="BUS31" s="52">
        <v>1.1399999999999999</v>
      </c>
      <c r="BUT31" s="52">
        <v>1.1140000000000001</v>
      </c>
      <c r="BUU31" s="53">
        <v>0.75</v>
      </c>
      <c r="BUV31" s="52"/>
      <c r="BUW31" s="52"/>
      <c r="BUX31" s="6">
        <f t="shared" si="46"/>
        <v>-1</v>
      </c>
      <c r="BUY31" s="7">
        <f t="shared" si="47"/>
        <v>-1</v>
      </c>
      <c r="BUZ31" s="1304">
        <v>0.89</v>
      </c>
      <c r="BVA31" s="53">
        <v>0.84699999999999998</v>
      </c>
      <c r="BVB31" s="1304">
        <v>0.89</v>
      </c>
      <c r="BVC31" s="1384">
        <v>0.88500000000000001</v>
      </c>
      <c r="BVD31" s="53">
        <v>0.86499999999999999</v>
      </c>
      <c r="BVE31" s="1384">
        <v>0.85799999999999998</v>
      </c>
      <c r="BVF31" s="53">
        <v>0.81299999999999994</v>
      </c>
      <c r="BVG31" s="53">
        <v>0.85</v>
      </c>
      <c r="BVH31" s="53">
        <v>0.92600000000000005</v>
      </c>
      <c r="BVI31" s="896">
        <v>0.84</v>
      </c>
      <c r="BVJ31" s="1304">
        <v>0.89</v>
      </c>
      <c r="BVK31" s="53">
        <v>1.218</v>
      </c>
      <c r="BVL31" s="896">
        <v>0.84</v>
      </c>
      <c r="BVM31" s="1304">
        <v>0.89</v>
      </c>
      <c r="BVN31" s="1042">
        <v>0.91400000000000003</v>
      </c>
      <c r="BVO31" s="896">
        <v>0.84</v>
      </c>
      <c r="BVP31" s="1304">
        <v>0.89</v>
      </c>
      <c r="BVQ31" s="1384">
        <v>1.41</v>
      </c>
      <c r="BVR31" s="1384">
        <v>1.4</v>
      </c>
      <c r="BVS31" s="897">
        <v>1.1100000000000001</v>
      </c>
      <c r="BVT31" s="1384">
        <v>1.0980000000000001</v>
      </c>
      <c r="BVU31" s="896">
        <v>0.84</v>
      </c>
      <c r="BVV31" s="1304">
        <v>0.89</v>
      </c>
      <c r="BVW31" s="53">
        <v>1.0860000000000001</v>
      </c>
      <c r="BVX31" s="53">
        <v>1.131</v>
      </c>
      <c r="BVY31" s="896">
        <v>0.84</v>
      </c>
      <c r="BVZ31" s="1304">
        <v>0.89</v>
      </c>
      <c r="BWA31" s="52">
        <v>1.296</v>
      </c>
      <c r="BWB31" s="896">
        <v>0.84</v>
      </c>
      <c r="BWC31" s="1304">
        <v>0.89</v>
      </c>
      <c r="BWD31" s="1372">
        <v>1.1559999999999999</v>
      </c>
      <c r="BWE31" s="896">
        <v>0.84</v>
      </c>
      <c r="BWF31" s="1304">
        <v>0.89</v>
      </c>
      <c r="BWG31" s="55"/>
      <c r="BWH31" s="7">
        <f t="shared" si="4"/>
        <v>-1</v>
      </c>
      <c r="BWI31" s="896"/>
      <c r="BWJ31" s="53">
        <v>0.88700000000000001</v>
      </c>
      <c r="BWK31" s="1042"/>
      <c r="BWL31" s="53">
        <v>0.501</v>
      </c>
      <c r="BWM31" s="53">
        <v>0.48799999999999999</v>
      </c>
      <c r="BWN31" s="896"/>
      <c r="BWO31" s="53">
        <v>0.88700000000000001</v>
      </c>
      <c r="BWP31" s="1042"/>
      <c r="BWQ31" s="53">
        <v>0.501</v>
      </c>
      <c r="BWR31" s="53">
        <v>0.505</v>
      </c>
      <c r="BWS31" s="53">
        <v>0.51600000000000001</v>
      </c>
      <c r="BWT31" s="53">
        <v>0.50800000000000001</v>
      </c>
      <c r="BWU31" s="53">
        <v>0.50600000000000001</v>
      </c>
      <c r="BWV31" s="53">
        <v>0.53100000000000003</v>
      </c>
      <c r="BWW31" s="53">
        <v>0.54800000000000004</v>
      </c>
      <c r="BWX31" s="1321">
        <v>0.45</v>
      </c>
      <c r="BWY31" s="1304">
        <v>0.501</v>
      </c>
      <c r="BWZ31" s="53">
        <v>0.69899999999999995</v>
      </c>
      <c r="BXA31" s="1321">
        <v>0.45</v>
      </c>
      <c r="BXB31" s="1304">
        <v>0.501</v>
      </c>
      <c r="BXC31" s="53">
        <v>0.73499999999999999</v>
      </c>
      <c r="BXD31" s="896">
        <v>0.45</v>
      </c>
      <c r="BXE31" s="1384">
        <v>0.501</v>
      </c>
      <c r="BXF31" s="1384">
        <v>0.875</v>
      </c>
      <c r="BXG31" s="1384">
        <v>0.89400000000000002</v>
      </c>
      <c r="BXH31" s="1531">
        <v>0.65800000000000003</v>
      </c>
      <c r="BXI31" s="1384">
        <v>0.67100000000000004</v>
      </c>
      <c r="BXJ31" s="896">
        <v>0.45</v>
      </c>
      <c r="BXK31" s="1384">
        <v>0.501</v>
      </c>
      <c r="BXL31" s="52">
        <v>0.65</v>
      </c>
      <c r="BXM31" s="896">
        <v>0.45</v>
      </c>
      <c r="BXN31" s="1384">
        <v>0.501</v>
      </c>
      <c r="BXO31" s="1372">
        <v>0.66800000000000004</v>
      </c>
      <c r="BXP31" s="896">
        <v>0.45</v>
      </c>
      <c r="BXQ31" s="1384">
        <v>0.501</v>
      </c>
      <c r="BXR31" s="55"/>
      <c r="BXS31" s="7">
        <f t="shared" si="5"/>
        <v>-1</v>
      </c>
      <c r="BXT31" s="1042">
        <v>0.75</v>
      </c>
      <c r="BXU31" s="53">
        <v>0.89800000000000002</v>
      </c>
      <c r="BXV31" s="53">
        <v>0.89800000000000002</v>
      </c>
      <c r="BXW31" s="53">
        <v>0.878</v>
      </c>
      <c r="BXX31" s="53">
        <v>0.89600000000000002</v>
      </c>
      <c r="BXY31" s="53">
        <v>1.02</v>
      </c>
      <c r="BXZ31" s="53">
        <v>1.0640000000000001</v>
      </c>
      <c r="BYA31" s="896">
        <v>0.76</v>
      </c>
      <c r="BYB31" s="1304">
        <v>0.75</v>
      </c>
      <c r="BYC31" s="53">
        <v>1.3759999999999999</v>
      </c>
      <c r="BYD31" s="896">
        <v>0.76</v>
      </c>
      <c r="BYE31" s="1384">
        <v>0.75</v>
      </c>
      <c r="BYF31" s="1384">
        <v>1.51</v>
      </c>
      <c r="BYG31" s="896">
        <v>0.76</v>
      </c>
      <c r="BYH31" s="1384">
        <v>0.75</v>
      </c>
      <c r="BYI31" s="1384">
        <v>1.8340000000000001</v>
      </c>
      <c r="BYJ31" s="1384">
        <v>1.744</v>
      </c>
      <c r="BYK31" s="896">
        <v>1.36</v>
      </c>
      <c r="BYL31" s="1384">
        <v>1.6040000000000001</v>
      </c>
      <c r="BYM31" s="896">
        <v>0.76</v>
      </c>
      <c r="BYN31" s="1384">
        <v>0.75</v>
      </c>
      <c r="BYO31" s="52">
        <v>1.173</v>
      </c>
      <c r="BYP31" s="896">
        <v>0.76</v>
      </c>
      <c r="BYQ31" s="1384">
        <v>0.75</v>
      </c>
      <c r="BYR31" s="1372">
        <v>1.212</v>
      </c>
      <c r="BYS31" s="896">
        <v>0.76</v>
      </c>
      <c r="BYT31" s="1384">
        <v>0.75</v>
      </c>
      <c r="BYU31" s="55"/>
      <c r="BYV31" s="7">
        <f t="shared" si="6"/>
        <v>-1</v>
      </c>
      <c r="BYW31" s="1372">
        <v>0.66</v>
      </c>
      <c r="BYX31" s="1372">
        <v>0.65</v>
      </c>
      <c r="BYY31" s="1372">
        <v>0.69599999999999995</v>
      </c>
      <c r="BYZ31" s="1372">
        <v>0.71599999999999997</v>
      </c>
      <c r="BZA31" s="1372">
        <v>0.65</v>
      </c>
      <c r="BZB31" s="53">
        <v>0.79800000000000004</v>
      </c>
      <c r="BZC31" s="1372">
        <v>0.65</v>
      </c>
      <c r="BZD31" s="1384">
        <v>0.29099999999999998</v>
      </c>
      <c r="BZE31" s="1321">
        <v>0.66</v>
      </c>
      <c r="BZF31" s="1372">
        <v>0.65</v>
      </c>
      <c r="BZG31" s="1372">
        <v>0.90700000000000003</v>
      </c>
      <c r="BZH31" s="1372">
        <v>0.90700000000000003</v>
      </c>
      <c r="BZI31" s="1602">
        <v>0.85</v>
      </c>
      <c r="BZJ31" s="1372">
        <v>0.81899999999999995</v>
      </c>
      <c r="BZK31" s="1321">
        <v>0.66</v>
      </c>
      <c r="BZL31" s="1372">
        <v>0.65</v>
      </c>
      <c r="BZM31" s="107">
        <v>0.86599999999999999</v>
      </c>
      <c r="BZN31" s="1321">
        <v>0.66</v>
      </c>
      <c r="BZO31" s="1372">
        <v>0.65</v>
      </c>
      <c r="BZP31" s="1372">
        <v>0.80900000000000005</v>
      </c>
      <c r="BZQ31" s="1321">
        <v>0.66</v>
      </c>
      <c r="BZR31" s="1372">
        <v>0.65</v>
      </c>
      <c r="BZS31" s="55"/>
      <c r="BZT31" s="7">
        <f t="shared" si="48"/>
        <v>-1</v>
      </c>
      <c r="BZU31" s="53"/>
      <c r="BZV31" s="53">
        <f t="shared" si="49"/>
        <v>0</v>
      </c>
      <c r="BZW31" s="55"/>
      <c r="BZX31" s="1653" t="e">
        <f t="shared" si="50"/>
        <v>#DIV/0!</v>
      </c>
      <c r="BZY31" s="53"/>
      <c r="BZZ31" s="53">
        <f t="shared" si="51"/>
        <v>0</v>
      </c>
      <c r="CAA31" s="55"/>
      <c r="CAB31" s="1653" t="e">
        <f t="shared" si="52"/>
        <v>#DIV/0!</v>
      </c>
      <c r="CAC31" s="53"/>
      <c r="CAD31" s="53">
        <f t="shared" si="53"/>
        <v>0</v>
      </c>
      <c r="CAE31" s="55"/>
      <c r="CAF31" s="380" t="e">
        <f t="shared" si="54"/>
        <v>#DIV/0!</v>
      </c>
      <c r="CAG31" s="38"/>
      <c r="CAH31" s="349" t="s">
        <v>3946</v>
      </c>
      <c r="CAI31" s="1178" t="s">
        <v>3947</v>
      </c>
      <c r="CAJ31" s="1042" t="str">
        <f t="shared" si="7"/>
        <v>1. Better than baseline</v>
      </c>
      <c r="CAK31" s="53" t="str">
        <f t="shared" si="8"/>
        <v xml:space="preserve">1. Better than baseline </v>
      </c>
      <c r="CAL31" s="53" t="str">
        <f t="shared" si="9"/>
        <v xml:space="preserve">1. Better than baseline </v>
      </c>
      <c r="CAM31" s="53" t="str">
        <f t="shared" si="10"/>
        <v xml:space="preserve">1. Better than baseline </v>
      </c>
      <c r="CAN31" s="53" t="str">
        <f t="shared" si="11"/>
        <v xml:space="preserve">1. Better than baseline </v>
      </c>
      <c r="CAO31" s="53" t="str">
        <f t="shared" si="12"/>
        <v>3. Missing baseline</v>
      </c>
      <c r="CAP31" s="53" t="str">
        <f t="shared" si="13"/>
        <v>3. Missing baseline</v>
      </c>
      <c r="CAQ31" s="27" t="str">
        <f t="shared" si="14"/>
        <v>3. Missing baseline</v>
      </c>
      <c r="CAR31" s="53" t="str">
        <f t="shared" si="15"/>
        <v>3. Missing baseline</v>
      </c>
      <c r="CAS31" s="53" t="str">
        <f t="shared" si="16"/>
        <v>3. Missing baseline</v>
      </c>
      <c r="CAT31" s="53" t="str">
        <f t="shared" si="17"/>
        <v xml:space="preserve">1. Better than baseline </v>
      </c>
      <c r="CAU31" s="1384" t="str">
        <f t="shared" si="18"/>
        <v xml:space="preserve">1. Better than baseline </v>
      </c>
      <c r="CAV31" s="1384" t="str">
        <f t="shared" si="19"/>
        <v xml:space="preserve">1. Better than baseline </v>
      </c>
      <c r="CAW31" s="1384" t="str">
        <f t="shared" si="20"/>
        <v xml:space="preserve">1. Better than baseline </v>
      </c>
      <c r="CAX31" s="1384" t="str">
        <f t="shared" si="21"/>
        <v xml:space="preserve">1. Better than baseline </v>
      </c>
    </row>
    <row r="32" spans="1:2237" ht="29.5" thickBot="1" x14ac:dyDescent="0.4">
      <c r="A32" s="112" t="s">
        <v>3031</v>
      </c>
      <c r="B32" s="129"/>
      <c r="C32" s="124" t="s">
        <v>3031</v>
      </c>
      <c r="D32" s="902">
        <v>30</v>
      </c>
      <c r="E32" s="53" t="s">
        <v>3950</v>
      </c>
      <c r="F32" s="128" t="s">
        <v>3951</v>
      </c>
      <c r="G32" s="121" t="s">
        <v>19</v>
      </c>
      <c r="H32" s="121" t="s">
        <v>19</v>
      </c>
      <c r="I32" s="128" t="s">
        <v>3951</v>
      </c>
      <c r="J32" s="1006" t="s">
        <v>3952</v>
      </c>
      <c r="K32" s="53">
        <v>1.4</v>
      </c>
      <c r="L32" s="53">
        <v>1.18</v>
      </c>
      <c r="M32" s="53"/>
      <c r="N32" s="53">
        <v>1.175</v>
      </c>
      <c r="O32" s="53">
        <v>1.175</v>
      </c>
      <c r="P32" s="53">
        <v>1.1839999999999999</v>
      </c>
      <c r="Q32" s="53">
        <v>1.179</v>
      </c>
      <c r="R32" s="53">
        <v>1.18</v>
      </c>
      <c r="S32" s="53"/>
      <c r="T32" s="53"/>
      <c r="U32" s="53"/>
      <c r="V32" s="53">
        <v>0.95899999999999996</v>
      </c>
      <c r="W32" s="913"/>
      <c r="X32" s="913">
        <v>1.1719999999999999</v>
      </c>
      <c r="Y32" s="53">
        <v>1.1719999999999999</v>
      </c>
      <c r="Z32" s="913">
        <v>1.175</v>
      </c>
      <c r="AA32" s="191">
        <v>1.47</v>
      </c>
      <c r="AB32" s="191">
        <v>1.175</v>
      </c>
      <c r="AC32" s="376">
        <v>1.173</v>
      </c>
      <c r="AD32" s="376">
        <v>1.1950000000000001</v>
      </c>
      <c r="AE32" s="376">
        <v>1.1890000000000001</v>
      </c>
      <c r="AF32" s="376"/>
      <c r="AG32" s="376"/>
      <c r="AH32" s="53">
        <v>1.18</v>
      </c>
      <c r="AI32" s="53">
        <v>1.177</v>
      </c>
      <c r="AJ32" s="53">
        <v>1.181</v>
      </c>
      <c r="AK32" s="53">
        <v>1.181</v>
      </c>
      <c r="AL32" s="53"/>
      <c r="AM32" s="53">
        <v>1.1499999999999999</v>
      </c>
      <c r="AN32" s="53"/>
      <c r="AO32" s="53">
        <v>1.18</v>
      </c>
      <c r="AP32" s="53"/>
      <c r="AQ32" s="53">
        <v>1.179</v>
      </c>
      <c r="AR32" s="27">
        <v>1.1910000000000001</v>
      </c>
      <c r="AS32" s="53">
        <v>1.1970000000000001</v>
      </c>
      <c r="AT32" s="53">
        <v>1.204</v>
      </c>
      <c r="AU32" s="53">
        <f>VLOOKUP(I32,[8]consolidated!$B$1:$C$29,2,FALSE)/1000</f>
        <v>1.2030000000000001</v>
      </c>
      <c r="AV32" s="53">
        <v>1.1970000000000001</v>
      </c>
      <c r="AW32" s="53">
        <v>1.18</v>
      </c>
      <c r="AX32" s="53">
        <v>1.167</v>
      </c>
      <c r="AY32" s="53">
        <v>1.1759999999999999</v>
      </c>
      <c r="AZ32" s="53">
        <v>1.165</v>
      </c>
      <c r="BA32" s="191"/>
      <c r="BB32" s="53">
        <v>1.167</v>
      </c>
      <c r="BC32" s="53">
        <v>1.165</v>
      </c>
      <c r="BD32" s="53">
        <v>1.1779999999999999</v>
      </c>
      <c r="BE32" s="27">
        <v>1.175</v>
      </c>
      <c r="BF32" s="27">
        <v>1.18</v>
      </c>
      <c r="BG32" s="27">
        <v>1.1739999999999999</v>
      </c>
      <c r="BH32" s="27">
        <v>1.1719999999999999</v>
      </c>
      <c r="BI32" s="53">
        <v>1.2090000000000001</v>
      </c>
      <c r="BJ32" s="53"/>
      <c r="BK32" s="27">
        <v>1.2090000000000001</v>
      </c>
      <c r="BL32" s="27">
        <v>1.2170000000000001</v>
      </c>
      <c r="BM32" s="27">
        <v>1.2090000000000001</v>
      </c>
      <c r="BN32" s="27">
        <v>1.2110000000000001</v>
      </c>
      <c r="BO32" s="27">
        <v>1.204</v>
      </c>
      <c r="BP32" s="53">
        <v>1.18</v>
      </c>
      <c r="BQ32" s="27">
        <v>1.196</v>
      </c>
      <c r="BR32" s="27">
        <v>1.206</v>
      </c>
      <c r="BS32" s="27">
        <v>1.2170000000000001</v>
      </c>
      <c r="BT32" s="27">
        <v>1.0449999999999999</v>
      </c>
      <c r="BU32" s="27">
        <v>1.1970000000000001</v>
      </c>
      <c r="BV32" s="27">
        <v>1.208</v>
      </c>
      <c r="BW32" s="27">
        <v>1.222</v>
      </c>
      <c r="BX32" s="27">
        <v>1.2110000000000001</v>
      </c>
      <c r="BY32" s="27">
        <v>1.22</v>
      </c>
      <c r="BZ32" s="27"/>
      <c r="CA32" s="390">
        <v>1.218</v>
      </c>
      <c r="CB32" s="27"/>
      <c r="CC32" s="27">
        <v>1.18</v>
      </c>
      <c r="CD32" s="27">
        <v>1.196</v>
      </c>
      <c r="CE32" s="27">
        <v>1.202</v>
      </c>
      <c r="CF32" s="27">
        <v>1.2010000000000001</v>
      </c>
      <c r="CG32" s="27">
        <v>1.2110000000000001</v>
      </c>
      <c r="CH32" s="27">
        <v>1.1839999999999999</v>
      </c>
      <c r="CI32" s="27">
        <v>1.2210000000000001</v>
      </c>
      <c r="CJ32" s="27">
        <v>1.0940000000000001</v>
      </c>
      <c r="CK32" s="53">
        <v>1.2170000000000001</v>
      </c>
      <c r="CL32" s="53">
        <v>1.204</v>
      </c>
      <c r="CM32" s="53">
        <v>1.18</v>
      </c>
      <c r="CN32" s="53">
        <v>1.23</v>
      </c>
      <c r="CO32" s="53">
        <v>1.2270000000000001</v>
      </c>
      <c r="CP32" s="27">
        <v>1.2310000000000001</v>
      </c>
      <c r="CQ32" s="27">
        <v>1.081</v>
      </c>
      <c r="CR32" s="53">
        <v>1.2230000000000001</v>
      </c>
      <c r="CS32" s="53">
        <v>1.214</v>
      </c>
      <c r="CT32" s="53">
        <v>1.0880000000000001</v>
      </c>
      <c r="CU32" s="53">
        <v>1.1930000000000001</v>
      </c>
      <c r="CV32" s="53">
        <v>1.18</v>
      </c>
      <c r="CW32" s="53">
        <v>1.167</v>
      </c>
      <c r="CX32" s="53"/>
      <c r="CY32" s="53"/>
      <c r="CZ32" s="53">
        <v>1.276</v>
      </c>
      <c r="DA32" s="191">
        <v>1.33</v>
      </c>
      <c r="DB32" s="191">
        <v>1.27</v>
      </c>
      <c r="DC32" s="53">
        <v>1.2450000000000001</v>
      </c>
      <c r="DD32" s="53">
        <v>1.238</v>
      </c>
      <c r="DE32" s="53">
        <v>1.085</v>
      </c>
      <c r="DF32" s="53">
        <v>1.2230000000000001</v>
      </c>
      <c r="DG32" s="53">
        <v>1.18</v>
      </c>
      <c r="DH32" s="53"/>
      <c r="DI32" s="53">
        <v>1.087</v>
      </c>
      <c r="DJ32" s="53"/>
      <c r="DK32" s="875"/>
      <c r="DL32" s="53"/>
      <c r="DM32" s="53">
        <v>1.2410000000000001</v>
      </c>
      <c r="DN32" s="53">
        <v>1.232</v>
      </c>
      <c r="DO32" s="53">
        <v>1.2430000000000001</v>
      </c>
      <c r="DP32" s="53">
        <v>1.2090000000000001</v>
      </c>
      <c r="DQ32" s="896"/>
      <c r="DR32" s="53">
        <v>1.2370000000000001</v>
      </c>
      <c r="DS32" s="53">
        <v>1.2210000000000001</v>
      </c>
      <c r="DT32" s="53">
        <v>1.22</v>
      </c>
      <c r="DU32" s="53">
        <v>1.244</v>
      </c>
      <c r="DV32" s="53">
        <v>1.18</v>
      </c>
      <c r="DW32" s="53">
        <v>1.236</v>
      </c>
      <c r="DX32" s="53">
        <v>1.2370000000000001</v>
      </c>
      <c r="DY32" s="53">
        <v>1.22</v>
      </c>
      <c r="DZ32" s="53">
        <v>1.238</v>
      </c>
      <c r="EA32" s="53">
        <v>1.242</v>
      </c>
      <c r="EB32" s="53">
        <v>1.23</v>
      </c>
      <c r="EC32" s="53"/>
      <c r="ED32" s="53">
        <v>1.26</v>
      </c>
      <c r="EE32" s="53">
        <v>1.24</v>
      </c>
      <c r="EF32" s="53">
        <v>1.24</v>
      </c>
      <c r="EG32" s="53">
        <v>1.25</v>
      </c>
      <c r="EH32" s="53">
        <v>1.4</v>
      </c>
      <c r="EI32" s="1047"/>
      <c r="EJ32" s="53">
        <v>1.18</v>
      </c>
      <c r="EK32" s="53">
        <v>1.26</v>
      </c>
      <c r="EL32" s="1047">
        <v>1.01</v>
      </c>
      <c r="EM32" s="53">
        <v>1.24</v>
      </c>
      <c r="EN32" s="53">
        <v>1.22</v>
      </c>
      <c r="EO32" s="27">
        <v>1.1659999999999999</v>
      </c>
      <c r="EP32" s="53">
        <v>1.24</v>
      </c>
      <c r="EQ32" s="53">
        <v>1.23</v>
      </c>
      <c r="ER32" s="1047"/>
      <c r="ES32" s="53">
        <v>1.24</v>
      </c>
      <c r="ET32" s="53">
        <v>1.24</v>
      </c>
      <c r="EU32" s="53">
        <v>1.23</v>
      </c>
      <c r="EV32" s="53">
        <v>1.24</v>
      </c>
      <c r="EW32" s="53">
        <v>1.24</v>
      </c>
      <c r="EX32" s="53">
        <v>1.23</v>
      </c>
      <c r="EY32" s="53">
        <v>1.22</v>
      </c>
      <c r="EZ32" s="53">
        <v>1.23</v>
      </c>
      <c r="FA32" s="53">
        <v>1.21</v>
      </c>
      <c r="FB32" s="53">
        <v>1.24</v>
      </c>
      <c r="FC32" s="53">
        <v>1.24</v>
      </c>
      <c r="FD32" s="53">
        <v>1.1950000000000001</v>
      </c>
      <c r="FE32" s="1037"/>
      <c r="FF32" s="53">
        <v>1.23</v>
      </c>
      <c r="FG32" s="53">
        <v>1.224</v>
      </c>
      <c r="FH32" s="1037"/>
      <c r="FI32" s="1025">
        <v>1.2529999999999999</v>
      </c>
      <c r="FJ32" s="1037"/>
      <c r="FK32" s="53">
        <v>1.234</v>
      </c>
      <c r="FL32" s="53">
        <v>1.2110000000000001</v>
      </c>
      <c r="FM32" s="53">
        <v>1.4</v>
      </c>
      <c r="FN32" s="1047"/>
      <c r="FO32" s="53">
        <v>1.18</v>
      </c>
      <c r="FP32" s="53">
        <v>1.206</v>
      </c>
      <c r="FQ32" s="53">
        <v>1.0109999999999999</v>
      </c>
      <c r="FR32" s="53">
        <v>1.2170000000000001</v>
      </c>
      <c r="FS32" s="53">
        <v>1.4</v>
      </c>
      <c r="FT32" s="1047"/>
      <c r="FU32" s="53">
        <v>1.18</v>
      </c>
      <c r="FV32" s="53">
        <v>1.216</v>
      </c>
      <c r="FW32" s="53">
        <v>1.2050000000000001</v>
      </c>
      <c r="FX32" s="53">
        <v>1.2190000000000001</v>
      </c>
      <c r="FY32" s="53">
        <v>1.2110000000000001</v>
      </c>
      <c r="FZ32" s="53">
        <v>1.2210000000000001</v>
      </c>
      <c r="GA32" s="53">
        <v>1.222</v>
      </c>
      <c r="GB32" s="53">
        <v>1.202</v>
      </c>
      <c r="GC32" s="53">
        <v>1.222</v>
      </c>
      <c r="GD32" s="53">
        <v>1.234</v>
      </c>
      <c r="GE32" s="53">
        <v>1.2390000000000001</v>
      </c>
      <c r="GF32" s="53">
        <v>1.222</v>
      </c>
      <c r="GG32" s="53">
        <v>1.2350000000000001</v>
      </c>
      <c r="GH32" s="380">
        <f t="shared" si="22"/>
        <v>4.6610169491525563E-2</v>
      </c>
      <c r="GI32" s="1042">
        <v>1.72</v>
      </c>
      <c r="GJ32" s="64">
        <v>0.76</v>
      </c>
      <c r="GK32" s="913">
        <v>0.76200000000000001</v>
      </c>
      <c r="GL32" s="913">
        <v>0.76900000000000002</v>
      </c>
      <c r="GM32" s="913">
        <v>0.76600000000000001</v>
      </c>
      <c r="GN32" s="913">
        <v>0.76700000000000002</v>
      </c>
      <c r="GO32" s="53">
        <v>0.76</v>
      </c>
      <c r="GP32" s="913"/>
      <c r="GQ32" s="913"/>
      <c r="GR32" s="53">
        <v>0.77200000000000002</v>
      </c>
      <c r="GS32" s="53">
        <v>0.77200000000000002</v>
      </c>
      <c r="GT32" s="27">
        <v>0.76700000000000002</v>
      </c>
      <c r="GU32" s="27">
        <f>VLOOKUP(I32,[4]consolidated!$B$2:$C$202,2,FALSE)/1000</f>
        <v>0.77100000000000002</v>
      </c>
      <c r="GV32" s="27">
        <v>0.76100000000000001</v>
      </c>
      <c r="GW32" s="53"/>
      <c r="GX32" s="53">
        <v>0.76900000000000002</v>
      </c>
      <c r="GY32" s="53">
        <v>0.77200000000000002</v>
      </c>
      <c r="GZ32" s="53"/>
      <c r="HA32" s="53">
        <v>0.76</v>
      </c>
      <c r="HB32" s="53">
        <v>0.76400000000000001</v>
      </c>
      <c r="HC32" s="53">
        <v>0.76400000000000001</v>
      </c>
      <c r="HD32" s="53">
        <v>0.76500000000000001</v>
      </c>
      <c r="HE32" s="53"/>
      <c r="HF32" s="53">
        <v>0.77200000000000002</v>
      </c>
      <c r="HG32" s="53">
        <v>0.76</v>
      </c>
      <c r="HH32" s="53"/>
      <c r="HI32" s="53"/>
      <c r="HJ32" s="53"/>
      <c r="HK32" s="53">
        <v>0.76</v>
      </c>
      <c r="HL32" s="53">
        <v>0.77800000000000002</v>
      </c>
      <c r="HM32" s="53">
        <v>0.77300000000000002</v>
      </c>
      <c r="HN32" s="53">
        <v>0.77700000000000002</v>
      </c>
      <c r="HO32" s="53"/>
      <c r="HP32" s="53">
        <v>0.78700000000000003</v>
      </c>
      <c r="HQ32" s="53">
        <v>0.78700000000000003</v>
      </c>
      <c r="HR32" s="53">
        <v>0.77600000000000002</v>
      </c>
      <c r="HS32" s="53">
        <v>0.76</v>
      </c>
      <c r="HT32" s="53">
        <v>0.72</v>
      </c>
      <c r="HU32" s="53">
        <v>0.748</v>
      </c>
      <c r="HV32" s="53">
        <v>0.748</v>
      </c>
      <c r="HW32" s="53">
        <v>0.76200000000000001</v>
      </c>
      <c r="HX32" s="53"/>
      <c r="HY32" s="27">
        <v>0.75700000000000001</v>
      </c>
      <c r="HZ32" s="53">
        <v>0.754</v>
      </c>
      <c r="IA32" s="27">
        <v>0.75600000000000001</v>
      </c>
      <c r="IB32" s="27">
        <v>0.76</v>
      </c>
      <c r="IC32" s="53">
        <v>0.75900000000000001</v>
      </c>
      <c r="ID32" s="27">
        <v>0.75900000000000001</v>
      </c>
      <c r="IE32" s="53">
        <v>0.79500000000000004</v>
      </c>
      <c r="IF32" s="27">
        <v>0.76600000000000001</v>
      </c>
      <c r="IG32" s="53">
        <v>0.78600000000000003</v>
      </c>
      <c r="IH32" s="53">
        <v>0.78700000000000003</v>
      </c>
      <c r="II32" s="53">
        <v>0.79400000000000004</v>
      </c>
      <c r="IJ32" s="53">
        <v>0.78700000000000003</v>
      </c>
      <c r="IK32" s="53">
        <v>0.76</v>
      </c>
      <c r="IL32" s="53">
        <v>0.78800000000000003</v>
      </c>
      <c r="IM32" s="53">
        <v>0.77500000000000002</v>
      </c>
      <c r="IN32" s="53">
        <v>0.79600000000000004</v>
      </c>
      <c r="IO32" s="53">
        <v>0.80100000000000005</v>
      </c>
      <c r="IP32" s="53"/>
      <c r="IQ32" s="53">
        <v>0.79700000000000004</v>
      </c>
      <c r="IR32" s="53">
        <v>0.80200000000000005</v>
      </c>
      <c r="IS32" s="53">
        <v>0.79900000000000004</v>
      </c>
      <c r="IT32" s="53">
        <v>0.79500000000000004</v>
      </c>
      <c r="IU32" s="53">
        <v>0.80200000000000005</v>
      </c>
      <c r="IV32" s="1042">
        <v>0.76</v>
      </c>
      <c r="IW32" s="1042">
        <v>0.79200000000000004</v>
      </c>
      <c r="IX32" s="1042"/>
      <c r="IY32" s="380">
        <f t="shared" si="61"/>
        <v>4.2105263157894771E-2</v>
      </c>
      <c r="IZ32" s="1042">
        <v>1.73</v>
      </c>
      <c r="JA32" s="64">
        <v>0.74</v>
      </c>
      <c r="JB32" s="913">
        <v>0.73099999999999998</v>
      </c>
      <c r="JC32" s="913">
        <v>0.751</v>
      </c>
      <c r="JD32" s="913">
        <v>0.74099999999999999</v>
      </c>
      <c r="JE32" s="913">
        <v>0.72899999999999998</v>
      </c>
      <c r="JF32" s="913"/>
      <c r="JG32" s="913">
        <v>0.72799999999999998</v>
      </c>
      <c r="JH32" s="913">
        <v>0.74</v>
      </c>
      <c r="JI32" s="913"/>
      <c r="JJ32" s="913"/>
      <c r="JK32" s="53">
        <v>0.72299999999999998</v>
      </c>
      <c r="JL32" s="913">
        <v>0.74</v>
      </c>
      <c r="JM32" s="53">
        <v>0.73099999999999998</v>
      </c>
      <c r="JN32" s="53">
        <v>0.74</v>
      </c>
      <c r="JO32" s="913"/>
      <c r="JP32" s="913">
        <v>0.73599999999999999</v>
      </c>
      <c r="JQ32" s="53">
        <v>0.73499999999999999</v>
      </c>
      <c r="JR32" s="53"/>
      <c r="JS32" s="53"/>
      <c r="JT32" s="53"/>
      <c r="JU32" s="53">
        <v>0.745</v>
      </c>
      <c r="JV32" s="53"/>
      <c r="JW32" s="53">
        <v>0.74</v>
      </c>
      <c r="JX32" s="53">
        <v>0.76400000000000001</v>
      </c>
      <c r="JY32" s="53">
        <v>0.73899999999999999</v>
      </c>
      <c r="JZ32" s="53">
        <v>0.73599999999999999</v>
      </c>
      <c r="KA32" s="53">
        <v>0.74</v>
      </c>
      <c r="KB32" s="191"/>
      <c r="KC32" s="191"/>
      <c r="KD32" s="53">
        <v>0.74</v>
      </c>
      <c r="KE32" s="53">
        <v>0.753</v>
      </c>
      <c r="KF32" s="53">
        <v>0.746</v>
      </c>
      <c r="KG32" s="53">
        <v>0.749</v>
      </c>
      <c r="KH32" s="53"/>
      <c r="KI32" s="53">
        <v>0.75800000000000001</v>
      </c>
      <c r="KJ32" s="53">
        <v>0.75</v>
      </c>
      <c r="KK32" s="53"/>
      <c r="KL32" s="53">
        <v>0.752</v>
      </c>
      <c r="KM32" s="53">
        <v>0.74</v>
      </c>
      <c r="KN32" s="53">
        <v>0.72</v>
      </c>
      <c r="KO32" s="53"/>
      <c r="KP32" s="53">
        <v>0.72499999999999998</v>
      </c>
      <c r="KQ32" s="53">
        <v>0.72399999999999998</v>
      </c>
      <c r="KR32" s="53">
        <v>0.72699999999999998</v>
      </c>
      <c r="KS32" s="53">
        <v>0.72099999999999997</v>
      </c>
      <c r="KT32" s="53">
        <v>0.72599999999999998</v>
      </c>
      <c r="KU32" s="53">
        <v>0.71899999999999997</v>
      </c>
      <c r="KV32" s="27">
        <v>0.74</v>
      </c>
      <c r="KW32" s="53">
        <v>0.71599999999999997</v>
      </c>
      <c r="KX32" s="27">
        <v>0.72399999999999998</v>
      </c>
      <c r="KY32" s="53">
        <v>0.76</v>
      </c>
      <c r="KZ32" s="27">
        <v>0.76</v>
      </c>
      <c r="LA32" s="27">
        <f>VLOOKUP(I32,[5]consolidated!$B$1:$C$29,2,FALSE)/1000</f>
        <v>0.75900000000000001</v>
      </c>
      <c r="LB32" s="27">
        <v>0.75900000000000001</v>
      </c>
      <c r="LC32" s="27">
        <v>0.755</v>
      </c>
      <c r="LD32" s="27">
        <v>0.752</v>
      </c>
      <c r="LE32" s="53">
        <v>0.74</v>
      </c>
      <c r="LF32" s="27">
        <v>0.752</v>
      </c>
      <c r="LG32" s="27">
        <v>0.76700000000000002</v>
      </c>
      <c r="LH32" s="53">
        <v>0.76500000000000001</v>
      </c>
      <c r="LI32" s="53"/>
      <c r="LJ32" s="53">
        <v>0.75600000000000001</v>
      </c>
      <c r="LK32" s="53">
        <v>0.76300000000000001</v>
      </c>
      <c r="LL32" s="53">
        <v>0.76800000000000002</v>
      </c>
      <c r="LM32" s="53">
        <v>0.77100000000000002</v>
      </c>
      <c r="LN32" s="53">
        <v>0.76</v>
      </c>
      <c r="LO32" s="27">
        <v>0.75800000000000001</v>
      </c>
      <c r="LP32" s="27">
        <v>0.76300000000000001</v>
      </c>
      <c r="LQ32" s="27"/>
      <c r="LR32" s="53">
        <v>0.74</v>
      </c>
      <c r="LS32" s="53">
        <v>0.76600000000000001</v>
      </c>
      <c r="LT32" s="913">
        <v>0.76600000000000001</v>
      </c>
      <c r="LU32" s="53">
        <v>0.76300000000000001</v>
      </c>
      <c r="LV32" s="53"/>
      <c r="LW32" s="53">
        <v>0.76500000000000001</v>
      </c>
      <c r="LX32" s="53">
        <v>0.77400000000000002</v>
      </c>
      <c r="LY32" s="53">
        <v>0.75</v>
      </c>
      <c r="LZ32" s="53">
        <v>0.76400000000000001</v>
      </c>
      <c r="MA32" s="53">
        <v>0.77600000000000002</v>
      </c>
      <c r="MB32" s="27">
        <v>0.76200000000000001</v>
      </c>
      <c r="MC32" s="53">
        <v>0.74</v>
      </c>
      <c r="MD32" s="1042"/>
      <c r="ME32" s="913">
        <v>0.76800000000000002</v>
      </c>
      <c r="MF32" s="53">
        <v>0.77500000000000002</v>
      </c>
      <c r="MG32" s="53">
        <v>0.77</v>
      </c>
      <c r="MH32" s="27">
        <v>0.76700000000000002</v>
      </c>
      <c r="MI32" s="53">
        <v>0.77200000000000002</v>
      </c>
      <c r="MJ32" s="27"/>
      <c r="MK32" s="27">
        <v>0.77200000000000002</v>
      </c>
      <c r="ML32" s="53">
        <v>0.76600000000000001</v>
      </c>
      <c r="MM32" s="27"/>
      <c r="MN32" s="53">
        <v>0.76500000000000001</v>
      </c>
      <c r="MO32" s="53">
        <v>0.74</v>
      </c>
      <c r="MP32" s="53">
        <v>0.76800000000000002</v>
      </c>
      <c r="MQ32" s="53"/>
      <c r="MR32" s="53"/>
      <c r="MS32" s="53">
        <v>0.81299999999999994</v>
      </c>
      <c r="MT32" s="53">
        <v>0.79800000000000004</v>
      </c>
      <c r="MU32" s="53">
        <v>0.80400000000000005</v>
      </c>
      <c r="MV32" s="875"/>
      <c r="MW32" s="53">
        <v>0.80500000000000005</v>
      </c>
      <c r="MX32" s="875"/>
      <c r="MY32" s="53">
        <v>0.80100000000000005</v>
      </c>
      <c r="MZ32" s="53">
        <v>0.80200000000000005</v>
      </c>
      <c r="NA32" s="53">
        <v>0.74</v>
      </c>
      <c r="NB32" s="53">
        <v>0.80100000000000005</v>
      </c>
      <c r="NC32" s="875"/>
      <c r="ND32" s="1025"/>
      <c r="NE32" s="1025"/>
      <c r="NF32" s="53">
        <v>0.80600000000000005</v>
      </c>
      <c r="NG32" s="53">
        <v>0.80800000000000005</v>
      </c>
      <c r="NH32" s="53">
        <v>0.80600000000000005</v>
      </c>
      <c r="NI32" s="53">
        <v>0.76800000000000002</v>
      </c>
      <c r="NJ32" s="53">
        <v>0.79400000000000004</v>
      </c>
      <c r="NK32" s="53">
        <v>0.79300000000000004</v>
      </c>
      <c r="NL32" s="53">
        <v>0.79800000000000004</v>
      </c>
      <c r="NM32" s="53"/>
      <c r="NN32" s="53">
        <v>0.79800000000000004</v>
      </c>
      <c r="NO32" s="53">
        <v>0.74</v>
      </c>
      <c r="NP32" s="53">
        <v>0.79800000000000004</v>
      </c>
      <c r="NQ32" s="53">
        <v>0.79500000000000004</v>
      </c>
      <c r="NR32" s="53"/>
      <c r="NS32" s="53"/>
      <c r="NT32" s="53">
        <v>0.79500000000000004</v>
      </c>
      <c r="NU32" s="53">
        <v>0.8</v>
      </c>
      <c r="NV32" s="53">
        <v>0.8</v>
      </c>
      <c r="NW32" s="53">
        <v>0.8</v>
      </c>
      <c r="NX32" s="896"/>
      <c r="NY32" s="53">
        <v>0.79</v>
      </c>
      <c r="NZ32" s="53">
        <v>0.81</v>
      </c>
      <c r="OA32" s="27">
        <v>0.81</v>
      </c>
      <c r="OB32" s="53">
        <v>1.73</v>
      </c>
      <c r="OC32" s="1047"/>
      <c r="OD32" s="53">
        <v>0.74</v>
      </c>
      <c r="OE32" s="53">
        <v>0.8</v>
      </c>
      <c r="OF32" s="53">
        <v>0.81</v>
      </c>
      <c r="OG32" s="53">
        <v>0.8</v>
      </c>
      <c r="OH32" s="390">
        <v>0.79700000000000004</v>
      </c>
      <c r="OI32" s="53">
        <v>0.8</v>
      </c>
      <c r="OJ32" s="53">
        <v>0.79</v>
      </c>
      <c r="OK32" s="53">
        <v>0.8</v>
      </c>
      <c r="OL32" s="53">
        <v>0.8</v>
      </c>
      <c r="OM32" s="1047"/>
      <c r="ON32" s="53">
        <v>0.81</v>
      </c>
      <c r="OO32" s="53">
        <v>0.81</v>
      </c>
      <c r="OP32" s="53">
        <v>0.81</v>
      </c>
      <c r="OQ32" s="53">
        <v>0.79</v>
      </c>
      <c r="OR32" s="53">
        <v>0.8</v>
      </c>
      <c r="OS32" s="53">
        <v>0.79</v>
      </c>
      <c r="OT32" s="53">
        <v>0.8</v>
      </c>
      <c r="OU32" s="53">
        <v>0.79</v>
      </c>
      <c r="OV32" s="53">
        <v>0.8</v>
      </c>
      <c r="OW32" s="53">
        <v>0.79700000000000004</v>
      </c>
      <c r="OX32" s="53">
        <v>0.78</v>
      </c>
      <c r="OY32" s="53">
        <v>0.80100000000000005</v>
      </c>
      <c r="OZ32" s="53">
        <v>0.79800000000000004</v>
      </c>
      <c r="PA32" s="53">
        <v>0.78600000000000003</v>
      </c>
      <c r="PB32" s="53">
        <v>0.79600000000000004</v>
      </c>
      <c r="PC32" s="53">
        <v>1.73</v>
      </c>
      <c r="PD32" s="1047"/>
      <c r="PE32" s="53">
        <v>0.74</v>
      </c>
      <c r="PF32" s="53">
        <v>0.79400000000000004</v>
      </c>
      <c r="PG32" s="53">
        <v>0.79300000000000004</v>
      </c>
      <c r="PH32" s="53">
        <v>0.79700000000000004</v>
      </c>
      <c r="PI32" s="1047"/>
      <c r="PJ32" s="53">
        <v>1.73</v>
      </c>
      <c r="PK32" s="1047"/>
      <c r="PL32" s="53">
        <v>0.74</v>
      </c>
      <c r="PM32" s="53">
        <v>0.80400000000000005</v>
      </c>
      <c r="PN32" s="53"/>
      <c r="PO32" s="53"/>
      <c r="PP32" s="53">
        <v>0.80600000000000005</v>
      </c>
      <c r="PQ32" s="53">
        <v>0.80400000000000005</v>
      </c>
      <c r="PR32" s="1038"/>
      <c r="PS32" s="53">
        <v>0.80600000000000005</v>
      </c>
      <c r="PT32" s="53">
        <v>0.80700000000000005</v>
      </c>
      <c r="PU32" s="53">
        <v>0.80600000000000005</v>
      </c>
      <c r="PV32" s="53">
        <v>0.81</v>
      </c>
      <c r="PW32" s="1047"/>
      <c r="PX32" s="53">
        <v>0.80100000000000005</v>
      </c>
      <c r="PY32" s="53">
        <v>0.80100000000000005</v>
      </c>
      <c r="PZ32" s="53">
        <v>0.81</v>
      </c>
      <c r="QA32" s="53">
        <v>0.80100000000000005</v>
      </c>
      <c r="QB32" s="380">
        <f t="shared" si="23"/>
        <v>8.2432432432432506E-2</v>
      </c>
      <c r="QC32" s="53">
        <v>1.92</v>
      </c>
      <c r="QD32" s="64">
        <v>0.75</v>
      </c>
      <c r="QE32" s="913">
        <v>0.748</v>
      </c>
      <c r="QF32" s="913"/>
      <c r="QG32" s="913">
        <v>0.745</v>
      </c>
      <c r="QH32" s="913">
        <v>0.74399999999999999</v>
      </c>
      <c r="QI32" s="913">
        <v>0.74399999999999999</v>
      </c>
      <c r="QJ32" s="204">
        <v>0.75</v>
      </c>
      <c r="QK32" s="204"/>
      <c r="QL32" s="204"/>
      <c r="QM32" s="1025">
        <v>0.74199999999999999</v>
      </c>
      <c r="QN32" s="1025">
        <v>0.74</v>
      </c>
      <c r="QO32" s="1025">
        <v>0.73099999999999998</v>
      </c>
      <c r="QP32" s="390">
        <v>0.73699999999999999</v>
      </c>
      <c r="QQ32" s="1025">
        <v>0.745</v>
      </c>
      <c r="QR32" s="1025">
        <v>0.75</v>
      </c>
      <c r="QS32" s="376">
        <v>0.73699999999999999</v>
      </c>
      <c r="QT32" s="973"/>
      <c r="QU32" s="376">
        <v>0.73299999999999998</v>
      </c>
      <c r="QV32" s="376"/>
      <c r="QW32" s="53">
        <v>0.75</v>
      </c>
      <c r="QX32" s="53">
        <v>0.73799999999999999</v>
      </c>
      <c r="QY32" s="53"/>
      <c r="QZ32" s="53">
        <v>0.747</v>
      </c>
      <c r="RA32" s="53">
        <v>0.74299999999999999</v>
      </c>
      <c r="RB32" s="53"/>
      <c r="RC32" s="53">
        <v>0.73</v>
      </c>
      <c r="RD32" s="53">
        <v>0.75</v>
      </c>
      <c r="RE32" s="53"/>
      <c r="RF32" s="53">
        <v>0.747</v>
      </c>
      <c r="RG32" s="53">
        <v>0.749</v>
      </c>
      <c r="RH32" s="53">
        <v>0.745</v>
      </c>
      <c r="RI32" s="53">
        <v>0.74399999999999999</v>
      </c>
      <c r="RJ32" s="53">
        <v>0.747</v>
      </c>
      <c r="RK32" s="53">
        <f>VLOOKUP(I32,[9]consolidated!$B$1:$C$29,2,FALSE)/1000</f>
        <v>0.76100000000000001</v>
      </c>
      <c r="RL32" s="53">
        <v>0.76100000000000001</v>
      </c>
      <c r="RM32" s="53">
        <v>0.75</v>
      </c>
      <c r="RN32" s="53">
        <v>0.73</v>
      </c>
      <c r="RO32" s="191"/>
      <c r="RP32" s="53">
        <v>0.72499999999999998</v>
      </c>
      <c r="RQ32" s="53">
        <v>0.73099999999999998</v>
      </c>
      <c r="RR32" s="53">
        <v>0.72599999999999998</v>
      </c>
      <c r="RS32" s="53">
        <v>0.73399999999999999</v>
      </c>
      <c r="RT32" s="53">
        <v>0.72399999999999998</v>
      </c>
      <c r="RU32" s="53">
        <v>0.73</v>
      </c>
      <c r="RV32" s="27">
        <v>0.75</v>
      </c>
      <c r="RW32" s="53">
        <v>0.73099999999999998</v>
      </c>
      <c r="RX32" s="27">
        <v>0.73</v>
      </c>
      <c r="RY32" s="27">
        <v>0.76900000000000002</v>
      </c>
      <c r="RZ32" s="221"/>
      <c r="SA32" s="27">
        <v>0.76600000000000001</v>
      </c>
      <c r="SB32" s="27">
        <v>0.77500000000000002</v>
      </c>
      <c r="SC32" s="27">
        <v>0.75900000000000001</v>
      </c>
      <c r="SD32" s="27">
        <v>0.77400000000000002</v>
      </c>
      <c r="SE32" s="27">
        <v>0.76700000000000002</v>
      </c>
      <c r="SF32" s="53">
        <v>0.75</v>
      </c>
      <c r="SG32" s="27">
        <v>0.76700000000000002</v>
      </c>
      <c r="SH32" s="27">
        <v>0.77700000000000002</v>
      </c>
      <c r="SI32" s="53">
        <v>0.76600000000000001</v>
      </c>
      <c r="SJ32" s="53">
        <v>0.76200000000000001</v>
      </c>
      <c r="SK32" s="53">
        <v>0.77600000000000002</v>
      </c>
      <c r="SL32" s="53">
        <v>0.77400000000000002</v>
      </c>
      <c r="SM32" s="53">
        <v>0.76800000000000002</v>
      </c>
      <c r="SN32" s="53">
        <v>0.76400000000000001</v>
      </c>
      <c r="SO32" s="53">
        <v>0.76300000000000001</v>
      </c>
      <c r="SP32" s="53">
        <v>0.77100000000000002</v>
      </c>
      <c r="SQ32" s="53"/>
      <c r="SR32" s="53">
        <v>0.75</v>
      </c>
      <c r="SS32" s="53">
        <v>0.76600000000000001</v>
      </c>
      <c r="ST32" s="53">
        <v>0.76500000000000001</v>
      </c>
      <c r="SU32" s="53">
        <v>0.76600000000000001</v>
      </c>
      <c r="SV32" s="53"/>
      <c r="SW32" s="53">
        <v>0.76600000000000001</v>
      </c>
      <c r="SX32" s="53">
        <v>0.76900000000000002</v>
      </c>
      <c r="SY32" s="53">
        <v>0.76700000000000002</v>
      </c>
      <c r="SZ32" s="53"/>
      <c r="TA32" s="53"/>
      <c r="TB32" s="53">
        <v>0.77900000000000003</v>
      </c>
      <c r="TC32" s="53">
        <v>0.75</v>
      </c>
      <c r="TD32" s="27">
        <v>0.77800000000000002</v>
      </c>
      <c r="TE32" s="27">
        <v>0.77600000000000002</v>
      </c>
      <c r="TF32" s="27">
        <v>0.77200000000000002</v>
      </c>
      <c r="TG32" s="53">
        <v>0.78300000000000003</v>
      </c>
      <c r="TH32" s="53">
        <v>0.78200000000000003</v>
      </c>
      <c r="TI32" s="27">
        <v>0.76900000000000002</v>
      </c>
      <c r="TJ32" s="53">
        <v>0.76800000000000002</v>
      </c>
      <c r="TK32" s="27"/>
      <c r="TL32" s="973">
        <v>0.76</v>
      </c>
      <c r="TM32" s="53">
        <v>0.75</v>
      </c>
      <c r="TN32" s="53">
        <v>0.76700000000000002</v>
      </c>
      <c r="TO32" s="53"/>
      <c r="TP32" s="53"/>
      <c r="TQ32" s="53">
        <v>0.82499999999999996</v>
      </c>
      <c r="TR32" s="53">
        <v>0.80300000000000005</v>
      </c>
      <c r="TS32" s="53">
        <v>0.80700000000000005</v>
      </c>
      <c r="TT32" s="53">
        <v>0.81</v>
      </c>
      <c r="TU32" s="53"/>
      <c r="TV32" s="53">
        <v>0.81799999999999995</v>
      </c>
      <c r="TW32" s="53">
        <v>0.81299999999999994</v>
      </c>
      <c r="TX32" s="875"/>
      <c r="TY32" s="53">
        <v>0.75</v>
      </c>
      <c r="TZ32" s="53">
        <v>0.81299999999999994</v>
      </c>
      <c r="UA32" s="53"/>
      <c r="UB32" s="53"/>
      <c r="UC32" s="53">
        <v>0.79900000000000004</v>
      </c>
      <c r="UD32" s="53">
        <v>0.80400000000000005</v>
      </c>
      <c r="UE32" s="53">
        <v>0.80600000000000005</v>
      </c>
      <c r="UF32" s="53">
        <v>0.80700000000000005</v>
      </c>
      <c r="UG32" s="896"/>
      <c r="UH32" s="53">
        <v>0.80500000000000005</v>
      </c>
      <c r="UI32" s="53">
        <v>0.79700000000000004</v>
      </c>
      <c r="UJ32" s="53">
        <v>0.80200000000000005</v>
      </c>
      <c r="UK32" s="53">
        <v>0.8</v>
      </c>
      <c r="UL32" s="53">
        <v>0.75</v>
      </c>
      <c r="UM32" s="53">
        <v>0.79400000000000004</v>
      </c>
      <c r="UN32" s="53">
        <v>0.79600000000000004</v>
      </c>
      <c r="UO32" s="53">
        <v>0.79300000000000004</v>
      </c>
      <c r="UP32" s="53">
        <v>0.79300000000000004</v>
      </c>
      <c r="UQ32" s="53">
        <v>0.79500000000000004</v>
      </c>
      <c r="UR32" s="53">
        <v>0.81</v>
      </c>
      <c r="US32" s="53"/>
      <c r="UT32" s="53"/>
      <c r="UU32" s="53">
        <v>0.8</v>
      </c>
      <c r="UV32" s="53">
        <v>0.8</v>
      </c>
      <c r="UW32" s="53">
        <v>0.81</v>
      </c>
      <c r="UX32" s="53">
        <v>1.92</v>
      </c>
      <c r="UY32" s="1047"/>
      <c r="UZ32" s="53">
        <v>0.75</v>
      </c>
      <c r="VA32" s="53">
        <v>0.8</v>
      </c>
      <c r="VB32" s="53">
        <v>0.8</v>
      </c>
      <c r="VC32" s="53">
        <v>0.81699999999999995</v>
      </c>
      <c r="VD32" s="27">
        <v>0.80300000000000005</v>
      </c>
      <c r="VE32" s="53">
        <v>0.8</v>
      </c>
      <c r="VF32" s="53">
        <v>0.81</v>
      </c>
      <c r="VG32" s="1047"/>
      <c r="VH32" s="53">
        <v>0.81</v>
      </c>
      <c r="VI32" s="53">
        <v>0.81</v>
      </c>
      <c r="VJ32" s="1047"/>
      <c r="VK32" s="53">
        <v>0.8</v>
      </c>
      <c r="VL32" s="53">
        <v>0.8</v>
      </c>
      <c r="VM32" s="53">
        <v>0.8</v>
      </c>
      <c r="VN32" s="53">
        <v>0.8</v>
      </c>
      <c r="VO32" s="53">
        <v>0.81</v>
      </c>
      <c r="VP32" s="53">
        <v>0.8</v>
      </c>
      <c r="VQ32" s="53">
        <v>0.8</v>
      </c>
      <c r="VR32" s="53">
        <v>0.79</v>
      </c>
      <c r="VS32" s="53">
        <v>0.80500000000000005</v>
      </c>
      <c r="VT32" s="53">
        <v>0.82</v>
      </c>
      <c r="VU32" s="53">
        <v>0.79600000000000004</v>
      </c>
      <c r="VV32" s="53">
        <v>0.78900000000000003</v>
      </c>
      <c r="VW32" s="53">
        <v>0.79900000000000004</v>
      </c>
      <c r="VX32" s="53">
        <v>0.79200000000000004</v>
      </c>
      <c r="VY32" s="53">
        <v>0.79200000000000004</v>
      </c>
      <c r="VZ32" s="1047"/>
      <c r="WA32" s="53">
        <v>1.92</v>
      </c>
      <c r="WB32" s="1047"/>
      <c r="WC32" s="53">
        <v>0.75</v>
      </c>
      <c r="WD32" s="53">
        <v>0.79200000000000004</v>
      </c>
      <c r="WE32" s="1047"/>
      <c r="WF32" s="53">
        <v>0.8</v>
      </c>
      <c r="WG32" s="53">
        <v>0.80600000000000005</v>
      </c>
      <c r="WH32" s="53">
        <v>1.92</v>
      </c>
      <c r="WI32" s="1047"/>
      <c r="WJ32" s="53">
        <v>0.75</v>
      </c>
      <c r="WK32" s="53">
        <v>0.81499999999999995</v>
      </c>
      <c r="WL32" s="53">
        <v>0.81200000000000006</v>
      </c>
      <c r="WM32" s="53">
        <v>0.80500000000000005</v>
      </c>
      <c r="WN32" s="53">
        <v>0.81</v>
      </c>
      <c r="WO32" s="1038"/>
      <c r="WP32" s="53">
        <v>0.80400000000000005</v>
      </c>
      <c r="WQ32" s="53">
        <v>0.81499999999999995</v>
      </c>
      <c r="WR32" s="53">
        <v>0.81599999999999995</v>
      </c>
      <c r="WS32" s="53">
        <v>0.81200000000000006</v>
      </c>
      <c r="WT32" s="53">
        <v>0.80400000000000005</v>
      </c>
      <c r="WU32" s="53">
        <v>0.81799999999999995</v>
      </c>
      <c r="WV32" s="53">
        <v>0.81100000000000005</v>
      </c>
      <c r="WW32" s="53">
        <v>0.80800000000000005</v>
      </c>
      <c r="WX32" s="380">
        <f t="shared" si="24"/>
        <v>7.7333333333333407E-2</v>
      </c>
      <c r="WY32" s="38">
        <v>1.92</v>
      </c>
      <c r="WZ32" s="64">
        <v>0.75</v>
      </c>
      <c r="XA32" s="64"/>
      <c r="XB32" s="913">
        <v>0.85199999999999998</v>
      </c>
      <c r="XC32" s="913"/>
      <c r="XD32" s="53"/>
      <c r="XE32" s="53"/>
      <c r="XF32" s="55"/>
      <c r="XG32" s="204"/>
      <c r="XH32" s="204"/>
      <c r="XI32" s="53"/>
      <c r="XJ32" s="53"/>
      <c r="XK32" s="53"/>
      <c r="XL32" s="53"/>
      <c r="XM32" s="53">
        <v>0.76100000000000001</v>
      </c>
      <c r="XN32" s="53">
        <v>0.76600000000000001</v>
      </c>
      <c r="XO32" s="53">
        <v>0.76300000000000001</v>
      </c>
      <c r="XP32" s="53">
        <v>0.76300000000000001</v>
      </c>
      <c r="XQ32" s="53">
        <v>0.76500000000000001</v>
      </c>
      <c r="XR32" s="53"/>
      <c r="XS32" s="53">
        <v>0.75</v>
      </c>
      <c r="XT32" s="53">
        <v>0.76200000000000001</v>
      </c>
      <c r="XU32" s="53"/>
      <c r="XV32" s="53">
        <v>0.83</v>
      </c>
      <c r="XW32" s="53">
        <v>0.75</v>
      </c>
      <c r="XX32" s="53">
        <v>0.82</v>
      </c>
      <c r="XY32" s="53"/>
      <c r="XZ32" s="53"/>
      <c r="YA32" s="53">
        <v>0.75</v>
      </c>
      <c r="YB32" s="53"/>
      <c r="YC32" s="53"/>
      <c r="YD32" s="53"/>
      <c r="YE32" s="53"/>
      <c r="YF32" s="53"/>
      <c r="YG32" s="53"/>
      <c r="YH32" s="53">
        <v>1.82</v>
      </c>
      <c r="YI32" s="53">
        <v>0.75</v>
      </c>
      <c r="YJ32" s="53">
        <v>0.82</v>
      </c>
      <c r="YK32" s="53">
        <v>0.81399999999999995</v>
      </c>
      <c r="YL32" s="53"/>
      <c r="YM32" s="53">
        <v>0.81299999999999994</v>
      </c>
      <c r="YN32" s="53"/>
      <c r="YO32" s="27">
        <v>0.81100000000000005</v>
      </c>
      <c r="YP32" s="53"/>
      <c r="YQ32" s="53">
        <v>0.81399999999999995</v>
      </c>
      <c r="YR32" s="53">
        <v>0.81100000000000005</v>
      </c>
      <c r="YS32" s="27">
        <v>0.75</v>
      </c>
      <c r="YT32" s="27">
        <v>0.81200000000000006</v>
      </c>
      <c r="YU32" s="27">
        <v>0.81599999999999995</v>
      </c>
      <c r="YV32" s="221">
        <v>1.81</v>
      </c>
      <c r="YW32" s="27"/>
      <c r="YX32" s="27"/>
      <c r="YY32" s="27"/>
      <c r="YZ32" s="27"/>
      <c r="ZA32" s="27"/>
      <c r="ZB32" s="27"/>
      <c r="ZC32" s="53">
        <v>0.75</v>
      </c>
      <c r="ZD32" s="27"/>
      <c r="ZE32" s="27"/>
      <c r="ZF32" s="53"/>
      <c r="ZG32" s="53"/>
      <c r="ZH32" s="53"/>
      <c r="ZI32" s="53"/>
      <c r="ZJ32" s="53"/>
      <c r="ZK32" s="53"/>
      <c r="ZL32" s="53"/>
      <c r="ZM32" s="1042"/>
      <c r="ZN32" s="1042">
        <v>0.75</v>
      </c>
      <c r="ZO32" s="53"/>
      <c r="ZP32" s="53"/>
      <c r="ZQ32" s="53"/>
      <c r="ZR32" s="53"/>
      <c r="ZS32" s="53"/>
      <c r="ZT32" s="53"/>
      <c r="ZU32" s="53">
        <v>1.87</v>
      </c>
      <c r="ZV32" s="53"/>
      <c r="ZW32" s="53"/>
      <c r="ZX32" s="53"/>
      <c r="ZY32" s="191">
        <v>1.89</v>
      </c>
      <c r="ZZ32" s="221"/>
      <c r="AAA32" s="53">
        <v>0.75</v>
      </c>
      <c r="AAB32" s="191"/>
      <c r="AAC32" s="191">
        <v>1.85</v>
      </c>
      <c r="AAD32" s="27"/>
      <c r="AAE32" s="27"/>
      <c r="AAF32" s="53"/>
      <c r="AAG32" s="27"/>
      <c r="AAH32" s="53"/>
      <c r="AAI32" s="53"/>
      <c r="AAJ32" s="53"/>
      <c r="AAK32" s="53">
        <v>1.85</v>
      </c>
      <c r="AAL32" s="53">
        <v>0.75</v>
      </c>
      <c r="AAM32" s="53"/>
      <c r="AAN32" s="53"/>
      <c r="AAO32" s="53"/>
      <c r="AAP32" s="53"/>
      <c r="AAQ32" s="53"/>
      <c r="AAR32" s="53"/>
      <c r="AAS32" s="875">
        <v>1.89</v>
      </c>
      <c r="AAT32" s="53"/>
      <c r="AAU32" s="53"/>
      <c r="AAV32" s="53"/>
      <c r="AAW32" s="53">
        <v>0.75</v>
      </c>
      <c r="AAX32" s="53"/>
      <c r="AAY32" s="53"/>
      <c r="AAZ32" s="53"/>
      <c r="ABA32" s="53"/>
      <c r="ABB32" s="53"/>
      <c r="ABC32" s="53"/>
      <c r="ABD32" s="53"/>
      <c r="ABE32" s="53"/>
      <c r="ABF32" s="910">
        <v>1.85</v>
      </c>
      <c r="ABG32" s="27"/>
      <c r="ABH32" s="910">
        <v>1.86</v>
      </c>
      <c r="ABI32" s="910"/>
      <c r="ABJ32" s="910"/>
      <c r="ABK32" s="53">
        <v>0.75</v>
      </c>
      <c r="ABL32" s="390"/>
      <c r="ABM32" s="390"/>
      <c r="ABN32" s="390"/>
      <c r="ABO32" s="390"/>
      <c r="ABP32" s="390"/>
      <c r="ABQ32" s="390"/>
      <c r="ABR32" s="390"/>
      <c r="ABS32" s="27"/>
      <c r="ABT32" s="27"/>
      <c r="ABU32" s="27"/>
      <c r="ABV32" s="910">
        <v>1.86</v>
      </c>
      <c r="ABW32" s="55">
        <v>1.92</v>
      </c>
      <c r="ABX32" s="988">
        <v>1.27</v>
      </c>
      <c r="ABY32" s="53">
        <v>0.75</v>
      </c>
      <c r="ABZ32" s="53"/>
      <c r="ACA32" s="53"/>
      <c r="ACB32" s="53"/>
      <c r="ACC32" s="984">
        <v>1.27</v>
      </c>
      <c r="ACD32" s="53"/>
      <c r="ACE32" s="53"/>
      <c r="ACF32" s="53"/>
      <c r="ACG32" s="53"/>
      <c r="ACH32" s="1047">
        <v>1.25</v>
      </c>
      <c r="ACI32" s="53"/>
      <c r="ACJ32" s="53"/>
      <c r="ACK32" s="53"/>
      <c r="ACL32" s="53"/>
      <c r="ACM32" s="53"/>
      <c r="ACN32" s="53"/>
      <c r="ACO32" s="53"/>
      <c r="ACP32" s="53"/>
      <c r="ACQ32" s="53"/>
      <c r="ACR32" s="53"/>
      <c r="ACS32" s="53"/>
      <c r="ACT32" s="53"/>
      <c r="ACU32" s="53"/>
      <c r="ACV32" s="1038">
        <v>1.27</v>
      </c>
      <c r="ACW32" s="53"/>
      <c r="ACX32" s="53"/>
      <c r="ACY32" s="55">
        <v>1.92</v>
      </c>
      <c r="ACZ32" s="988">
        <v>1.27</v>
      </c>
      <c r="ADA32" s="53">
        <v>0.75</v>
      </c>
      <c r="ADB32" s="53"/>
      <c r="ADC32" s="53"/>
      <c r="ADD32" s="53"/>
      <c r="ADE32" s="55">
        <v>1.92</v>
      </c>
      <c r="ADF32" s="988">
        <v>1.27</v>
      </c>
      <c r="ADG32" s="53">
        <v>0.75</v>
      </c>
      <c r="ADH32" s="53"/>
      <c r="ADI32" s="53"/>
      <c r="ADJ32" s="1037">
        <v>1.27</v>
      </c>
      <c r="ADK32" s="53"/>
      <c r="ADL32" s="53"/>
      <c r="ADM32" s="53"/>
      <c r="ADN32" s="53"/>
      <c r="ADO32" s="53"/>
      <c r="ADP32" s="53"/>
      <c r="ADQ32" s="53"/>
      <c r="ADR32" s="53"/>
      <c r="ADS32" s="53"/>
      <c r="ADT32" s="53"/>
      <c r="ADU32" s="913"/>
      <c r="ADV32" s="55">
        <v>1.92</v>
      </c>
      <c r="ADW32" s="988">
        <v>1.27</v>
      </c>
      <c r="ADX32" s="53">
        <v>0.75</v>
      </c>
      <c r="ADY32" s="53"/>
      <c r="ADZ32" s="380">
        <f t="shared" si="25"/>
        <v>-1</v>
      </c>
      <c r="AEA32" s="1042">
        <v>1.6</v>
      </c>
      <c r="AEB32" s="913">
        <v>1.7170000000000001</v>
      </c>
      <c r="AEC32" s="913">
        <v>0.86099999999999999</v>
      </c>
      <c r="AED32" s="913">
        <v>0.86499999999999999</v>
      </c>
      <c r="AEE32" s="913">
        <v>0.85599999999999998</v>
      </c>
      <c r="AEF32" s="913">
        <v>0.85399999999999998</v>
      </c>
      <c r="AEG32" s="913">
        <v>1.7170000000000001</v>
      </c>
      <c r="AEH32" s="913"/>
      <c r="AEI32" s="913"/>
      <c r="AEJ32" s="913"/>
      <c r="AEK32" s="53">
        <v>0.85299999999999998</v>
      </c>
      <c r="AEL32" s="53">
        <v>0.85699999999999998</v>
      </c>
      <c r="AEM32" s="27">
        <v>0.85899999999999999</v>
      </c>
      <c r="AEN32" s="53">
        <v>0.77900000000000003</v>
      </c>
      <c r="AEO32" s="53">
        <v>0.93899999999999995</v>
      </c>
      <c r="AEP32" s="53">
        <v>0.94599999999999995</v>
      </c>
      <c r="AEQ32" s="53">
        <v>0.93700000000000006</v>
      </c>
      <c r="AER32" s="53">
        <v>0.94599999999999995</v>
      </c>
      <c r="AES32" s="53">
        <v>0.94399999999999995</v>
      </c>
      <c r="AET32" s="53"/>
      <c r="AEU32" s="53">
        <v>1.7170000000000001</v>
      </c>
      <c r="AEV32" s="53">
        <v>0.93400000000000005</v>
      </c>
      <c r="AEW32" s="53">
        <v>0.86299999999999999</v>
      </c>
      <c r="AEX32" s="53">
        <v>0.85599999999999998</v>
      </c>
      <c r="AEY32" s="53"/>
      <c r="AEZ32" s="53"/>
      <c r="AFA32" s="53">
        <v>1.7170000000000001</v>
      </c>
      <c r="AFB32" s="53"/>
      <c r="AFC32" s="53">
        <v>0.84499999999999997</v>
      </c>
      <c r="AFD32" s="53">
        <v>1.7170000000000001</v>
      </c>
      <c r="AFE32" s="53"/>
      <c r="AFF32" s="53">
        <v>0.86099999999999999</v>
      </c>
      <c r="AFG32" s="53">
        <v>0.86</v>
      </c>
      <c r="AFH32" s="53"/>
      <c r="AFI32" s="53">
        <v>0.85899999999999999</v>
      </c>
      <c r="AFJ32" s="53">
        <v>0.86899999999999999</v>
      </c>
      <c r="AFK32" s="53">
        <v>0.86599999999999999</v>
      </c>
      <c r="AFL32" s="53">
        <v>0.872</v>
      </c>
      <c r="AFM32" s="53">
        <v>1.7170000000000001</v>
      </c>
      <c r="AFN32" s="53"/>
      <c r="AFO32" s="53">
        <v>0.83</v>
      </c>
      <c r="AFP32" s="53">
        <v>0.82799999999999996</v>
      </c>
      <c r="AFQ32" s="53">
        <v>0.82499999999999996</v>
      </c>
      <c r="AFR32" s="53">
        <v>0.82699999999999996</v>
      </c>
      <c r="AFS32" s="53"/>
      <c r="AFT32" s="27">
        <v>0.82499999999999996</v>
      </c>
      <c r="AFU32" s="53">
        <v>0.83799999999999997</v>
      </c>
      <c r="AFV32" s="53">
        <v>0.83099999999999996</v>
      </c>
      <c r="AFW32" s="27">
        <v>1.7170000000000001</v>
      </c>
      <c r="AFX32" s="53">
        <v>0.82399999999999995</v>
      </c>
      <c r="AFY32" s="27">
        <v>0.82599999999999996</v>
      </c>
      <c r="AFZ32" s="53">
        <v>0.871</v>
      </c>
      <c r="AGA32" s="27">
        <v>0.871</v>
      </c>
      <c r="AGB32" s="53">
        <v>0.86899999999999999</v>
      </c>
      <c r="AGC32" s="53">
        <v>0.87</v>
      </c>
      <c r="AGD32" s="53">
        <v>0.872</v>
      </c>
      <c r="AGE32" s="53"/>
      <c r="AGF32" s="913">
        <v>0.86599999999999999</v>
      </c>
      <c r="AGG32" s="53">
        <v>1.7170000000000001</v>
      </c>
      <c r="AGH32" s="53">
        <v>0.86399999999999999</v>
      </c>
      <c r="AGI32" s="53">
        <v>0.86699999999999999</v>
      </c>
      <c r="AGJ32" s="53">
        <v>0.877</v>
      </c>
      <c r="AGK32" s="913"/>
      <c r="AGL32" s="53">
        <v>0.86899999999999999</v>
      </c>
      <c r="AGM32" s="53">
        <v>0.86599999999999999</v>
      </c>
      <c r="AGN32" s="53">
        <v>0.86899999999999999</v>
      </c>
      <c r="AGO32" s="53">
        <v>0.87</v>
      </c>
      <c r="AGP32" s="53">
        <v>0.876</v>
      </c>
      <c r="AGQ32" s="53">
        <v>0.877</v>
      </c>
      <c r="AGR32" s="53">
        <v>0.872</v>
      </c>
      <c r="AGS32" s="53">
        <v>1.7170000000000001</v>
      </c>
      <c r="AGT32" s="53">
        <v>0.874</v>
      </c>
      <c r="AGU32" s="53">
        <v>0.88</v>
      </c>
      <c r="AGV32" s="53">
        <v>0.877</v>
      </c>
      <c r="AGW32" s="53">
        <v>0.872</v>
      </c>
      <c r="AGX32" s="53">
        <v>0.878</v>
      </c>
      <c r="AGY32" s="53">
        <v>0.875</v>
      </c>
      <c r="AGZ32" s="53">
        <v>0.86299999999999999</v>
      </c>
      <c r="AHA32" s="53">
        <v>0.877</v>
      </c>
      <c r="AHB32" s="53">
        <v>0.875</v>
      </c>
      <c r="AHC32" s="53">
        <v>1.7170000000000001</v>
      </c>
      <c r="AHD32" s="53">
        <v>0.88800000000000001</v>
      </c>
      <c r="AHE32" s="53">
        <v>0.874</v>
      </c>
      <c r="AHF32" s="27">
        <v>0.879</v>
      </c>
      <c r="AHG32" s="27">
        <v>0.876</v>
      </c>
      <c r="AHH32" s="53">
        <v>0.879</v>
      </c>
      <c r="AHI32" s="27"/>
      <c r="AHJ32" s="53">
        <v>0.88100000000000001</v>
      </c>
      <c r="AHK32" s="53">
        <v>0.88900000000000001</v>
      </c>
      <c r="AHL32" s="53"/>
      <c r="AHM32" s="376">
        <v>0.88</v>
      </c>
      <c r="AHN32" s="53"/>
      <c r="AHO32" s="53">
        <v>1.7170000000000001</v>
      </c>
      <c r="AHP32" s="53">
        <v>0.873</v>
      </c>
      <c r="AHQ32" s="53">
        <v>0.89700000000000002</v>
      </c>
      <c r="AHR32" s="53">
        <v>0.88700000000000001</v>
      </c>
      <c r="AHS32" s="53">
        <v>0.88100000000000001</v>
      </c>
      <c r="AHT32" s="53">
        <v>0.86599999999999999</v>
      </c>
      <c r="AHU32" s="53">
        <v>0.87</v>
      </c>
      <c r="AHV32" s="53">
        <v>0.874</v>
      </c>
      <c r="AHW32" s="53">
        <v>0.872</v>
      </c>
      <c r="AHX32" s="53">
        <v>0.88500000000000001</v>
      </c>
      <c r="AHY32" s="53">
        <v>1.7170000000000001</v>
      </c>
      <c r="AHZ32" s="53">
        <v>0.878</v>
      </c>
      <c r="AIA32" s="53"/>
      <c r="AIB32" s="53"/>
      <c r="AIC32" s="53">
        <v>0.873</v>
      </c>
      <c r="AID32" s="53">
        <v>0.86499999999999999</v>
      </c>
      <c r="AIE32" s="53">
        <v>0.874</v>
      </c>
      <c r="AIF32" s="53">
        <v>0.83899999999999997</v>
      </c>
      <c r="AIG32" s="53">
        <v>0.86599999999999999</v>
      </c>
      <c r="AIH32" s="53">
        <v>0.86199999999999999</v>
      </c>
      <c r="AII32" s="53">
        <v>0.86199999999999999</v>
      </c>
      <c r="AIJ32" s="53">
        <v>0.86899999999999999</v>
      </c>
      <c r="AIK32" s="53">
        <v>1.7170000000000001</v>
      </c>
      <c r="AIL32" s="53">
        <v>0.86899999999999999</v>
      </c>
      <c r="AIM32" s="53">
        <v>0.86799999999999999</v>
      </c>
      <c r="AIN32" s="53">
        <v>0.86799999999999999</v>
      </c>
      <c r="AIO32" s="53">
        <v>0.86899999999999999</v>
      </c>
      <c r="AIP32" s="53">
        <v>0.86899999999999999</v>
      </c>
      <c r="AIQ32" s="53">
        <v>0.88</v>
      </c>
      <c r="AIR32" s="896"/>
      <c r="AIS32" s="53">
        <v>0.87</v>
      </c>
      <c r="AIT32" s="53">
        <v>0.87</v>
      </c>
      <c r="AIU32" s="53">
        <v>0.87</v>
      </c>
      <c r="AIV32" s="53">
        <v>0.87</v>
      </c>
      <c r="AIW32" s="53">
        <v>1.6</v>
      </c>
      <c r="AIX32" s="1047"/>
      <c r="AIY32" s="53">
        <v>1.7170000000000001</v>
      </c>
      <c r="AIZ32" s="53">
        <v>0.87</v>
      </c>
      <c r="AJA32" s="1047">
        <v>1.1599999999999999</v>
      </c>
      <c r="AJB32" s="53">
        <v>0.87</v>
      </c>
      <c r="AJC32" s="53">
        <v>0.88</v>
      </c>
      <c r="AJD32" s="984"/>
      <c r="AJE32" s="27">
        <v>0.83599999999999997</v>
      </c>
      <c r="AJF32" s="53">
        <v>0.88</v>
      </c>
      <c r="AJG32" s="53">
        <v>0.9</v>
      </c>
      <c r="AJH32" s="53">
        <v>0.88</v>
      </c>
      <c r="AJI32" s="53">
        <v>0.88</v>
      </c>
      <c r="AJJ32" s="1047"/>
      <c r="AJK32" s="53">
        <v>0.88</v>
      </c>
      <c r="AJL32" s="53">
        <v>0.87</v>
      </c>
      <c r="AJM32" s="53">
        <v>0.87</v>
      </c>
      <c r="AJN32" s="53">
        <v>0.87</v>
      </c>
      <c r="AJO32" s="53"/>
      <c r="AJP32" s="53">
        <v>0.87</v>
      </c>
      <c r="AJQ32" s="53">
        <v>0.83</v>
      </c>
      <c r="AJR32" s="53">
        <v>0.87</v>
      </c>
      <c r="AJS32" s="53">
        <v>0.87</v>
      </c>
      <c r="AJT32" s="53">
        <v>0.88</v>
      </c>
      <c r="AJU32" s="53">
        <v>0.87</v>
      </c>
      <c r="AJV32" s="53">
        <v>0.87</v>
      </c>
      <c r="AJW32" s="53">
        <v>0.86799999999999999</v>
      </c>
      <c r="AJX32" s="53">
        <v>0.87</v>
      </c>
      <c r="AJY32" s="1038"/>
      <c r="AJZ32" s="53">
        <v>0.83599999999999997</v>
      </c>
      <c r="AKA32" s="53">
        <v>0.83199999999999996</v>
      </c>
      <c r="AKB32" s="1047"/>
      <c r="AKC32" s="53">
        <v>1.6</v>
      </c>
      <c r="AKD32" s="1047"/>
      <c r="AKE32" s="53">
        <v>1.7170000000000001</v>
      </c>
      <c r="AKF32" s="53">
        <v>0.83</v>
      </c>
      <c r="AKG32" s="53">
        <v>0.85599999999999998</v>
      </c>
      <c r="AKH32" s="53">
        <v>0.86599999999999999</v>
      </c>
      <c r="AKI32" s="53">
        <v>1.6</v>
      </c>
      <c r="AKJ32" s="1047"/>
      <c r="AKK32" s="53">
        <v>1.7170000000000001</v>
      </c>
      <c r="AKL32" s="53">
        <v>0.879</v>
      </c>
      <c r="AKM32" s="53">
        <v>0.86799999999999999</v>
      </c>
      <c r="AKN32" s="1047"/>
      <c r="AKO32" s="53">
        <v>0.877</v>
      </c>
      <c r="AKP32" s="53">
        <v>0.88300000000000001</v>
      </c>
      <c r="AKQ32" s="53">
        <v>0.875</v>
      </c>
      <c r="AKR32" s="53">
        <v>0.878</v>
      </c>
      <c r="AKS32" s="53">
        <v>0.876</v>
      </c>
      <c r="AKT32" s="53">
        <v>0.88700000000000001</v>
      </c>
      <c r="AKU32" s="53">
        <v>0.873</v>
      </c>
      <c r="AKV32" s="53">
        <v>0.872</v>
      </c>
      <c r="AKW32" s="53">
        <v>0.879</v>
      </c>
      <c r="AKX32" s="53">
        <v>0.88200000000000001</v>
      </c>
      <c r="AKY32" s="53">
        <v>0.879</v>
      </c>
      <c r="AKZ32" s="53">
        <v>0.876</v>
      </c>
      <c r="ALA32" s="53">
        <v>0.875</v>
      </c>
      <c r="ALB32" s="53">
        <v>0.86799999999999999</v>
      </c>
      <c r="ALC32" s="53">
        <v>1.6</v>
      </c>
      <c r="ALD32" s="1047"/>
      <c r="ALE32" s="53">
        <v>1.7170000000000001</v>
      </c>
      <c r="ALF32" s="53">
        <v>0.85599999999999998</v>
      </c>
      <c r="ALG32" s="53">
        <v>0.84899999999999998</v>
      </c>
      <c r="ALH32" s="53">
        <v>0.85</v>
      </c>
      <c r="ALI32" s="53">
        <v>0.85699999999999998</v>
      </c>
      <c r="ALJ32" s="1047"/>
      <c r="ALK32" s="53">
        <v>1.7170000000000001</v>
      </c>
      <c r="ALL32" s="53">
        <v>0.86199999999999999</v>
      </c>
      <c r="ALM32" s="53">
        <v>0.83699999999999997</v>
      </c>
      <c r="ALN32" s="53">
        <v>0.85099999999999998</v>
      </c>
      <c r="ALO32" s="53">
        <v>0.85599999999999998</v>
      </c>
      <c r="ALP32" s="53">
        <v>0.84899999999999998</v>
      </c>
      <c r="ALQ32" s="1047"/>
      <c r="ALR32" s="53">
        <v>1.7170000000000001</v>
      </c>
      <c r="ALS32" s="53">
        <v>0.874</v>
      </c>
      <c r="ALT32" s="53">
        <v>0.89600000000000002</v>
      </c>
      <c r="ALU32" s="53">
        <v>0.89400000000000002</v>
      </c>
      <c r="ALV32" s="53">
        <v>0.88100000000000001</v>
      </c>
      <c r="ALW32" s="1047"/>
      <c r="ALX32" s="53">
        <v>1.7170000000000001</v>
      </c>
      <c r="ALY32" s="53">
        <v>0.90400000000000003</v>
      </c>
      <c r="ALZ32" s="1047"/>
      <c r="AMA32" s="53">
        <v>1.7170000000000001</v>
      </c>
      <c r="AMB32" s="53">
        <v>0.89400000000000002</v>
      </c>
      <c r="AMC32" s="53">
        <v>0.89800000000000002</v>
      </c>
      <c r="AMD32" s="53">
        <v>0.89</v>
      </c>
      <c r="AME32" s="1047"/>
      <c r="AMF32" s="53">
        <v>1.7170000000000001</v>
      </c>
      <c r="AMG32" s="53">
        <v>0.88900000000000001</v>
      </c>
      <c r="AMH32" s="53">
        <v>0.92</v>
      </c>
      <c r="AMI32" s="896"/>
      <c r="AMJ32" s="53">
        <v>0.89600000000000002</v>
      </c>
      <c r="AMK32" s="1047"/>
      <c r="AML32" s="53">
        <v>1.7170000000000001</v>
      </c>
      <c r="AMM32" s="53">
        <v>0.89300000000000002</v>
      </c>
      <c r="AMN32" s="53">
        <v>0.88800000000000001</v>
      </c>
      <c r="AMO32" s="53">
        <v>0.86699999999999999</v>
      </c>
      <c r="AMP32" s="53">
        <v>0.90200000000000002</v>
      </c>
      <c r="AMQ32" s="1047"/>
      <c r="AMR32" s="53">
        <v>1.7170000000000001</v>
      </c>
      <c r="AMS32" s="53">
        <v>0.89900000000000002</v>
      </c>
      <c r="AMT32" s="1047"/>
      <c r="AMU32" s="53">
        <v>1.7170000000000001</v>
      </c>
      <c r="AMV32" s="53">
        <v>0.86099999999999999</v>
      </c>
      <c r="AMW32" s="53">
        <v>0.89500000000000002</v>
      </c>
      <c r="AMX32" s="53">
        <v>0.876</v>
      </c>
      <c r="AMY32" s="53">
        <v>0.88800000000000001</v>
      </c>
      <c r="AMZ32" s="53">
        <v>0.88700000000000001</v>
      </c>
      <c r="ANA32" s="53">
        <v>0.871</v>
      </c>
      <c r="ANB32" s="1223">
        <f t="shared" si="27"/>
        <v>-0.49271986022131625</v>
      </c>
      <c r="ANC32" s="204">
        <v>1.165</v>
      </c>
      <c r="AND32" s="64">
        <v>1.66</v>
      </c>
      <c r="ANE32" s="913">
        <v>1.32</v>
      </c>
      <c r="ANF32" s="913">
        <v>1.3180000000000001</v>
      </c>
      <c r="ANG32" s="913">
        <v>1.327</v>
      </c>
      <c r="ANH32" s="913">
        <v>1.3240000000000001</v>
      </c>
      <c r="ANI32" s="913"/>
      <c r="ANJ32" s="913">
        <v>1.3220000000000001</v>
      </c>
      <c r="ANK32" s="204">
        <v>1.66</v>
      </c>
      <c r="ANL32" s="204"/>
      <c r="ANM32" s="204"/>
      <c r="ANN32" s="913">
        <v>1.323</v>
      </c>
      <c r="ANO32" s="53"/>
      <c r="ANP32" s="53">
        <v>1.329</v>
      </c>
      <c r="ANQ32" s="53">
        <v>1.333</v>
      </c>
      <c r="ANR32" s="53">
        <v>1.3240000000000001</v>
      </c>
      <c r="ANS32" s="53">
        <v>1.4319999999999999</v>
      </c>
      <c r="ANT32" s="53">
        <v>1.4390000000000001</v>
      </c>
      <c r="ANU32" s="53"/>
      <c r="ANV32" s="53">
        <v>1.4370000000000001</v>
      </c>
      <c r="ANW32" s="53">
        <v>1.4379999999999999</v>
      </c>
      <c r="ANX32" s="53">
        <v>1.4390000000000001</v>
      </c>
      <c r="ANY32" s="53">
        <v>1.66</v>
      </c>
      <c r="ANZ32" s="53">
        <v>1.411</v>
      </c>
      <c r="AOA32" s="53">
        <v>1.32</v>
      </c>
      <c r="AOB32" s="53">
        <v>1.327</v>
      </c>
      <c r="AOC32" s="53"/>
      <c r="AOD32" s="53"/>
      <c r="AOE32" s="53">
        <v>1.66</v>
      </c>
      <c r="AOF32" s="53"/>
      <c r="AOG32" s="53"/>
      <c r="AOH32" s="53">
        <v>1.66</v>
      </c>
      <c r="AOI32" s="53">
        <v>1.3340000000000001</v>
      </c>
      <c r="AOJ32" s="53">
        <v>1.331</v>
      </c>
      <c r="AOK32" s="53">
        <v>1.1970000000000001</v>
      </c>
      <c r="AOL32" s="53">
        <v>1.3340000000000001</v>
      </c>
      <c r="AOM32" s="53">
        <v>1.3420000000000001</v>
      </c>
      <c r="AON32" s="53">
        <v>1.34</v>
      </c>
      <c r="AOO32" s="53"/>
      <c r="AOP32" s="53">
        <v>1.3380000000000001</v>
      </c>
      <c r="AOQ32" s="53">
        <v>1.66</v>
      </c>
      <c r="AOR32" s="53">
        <v>1.3</v>
      </c>
      <c r="AOS32" s="53">
        <v>1.306</v>
      </c>
      <c r="AOT32" s="53"/>
      <c r="AOU32" s="53">
        <v>1.3069999999999999</v>
      </c>
      <c r="AOV32" s="53">
        <v>1.3069999999999999</v>
      </c>
      <c r="AOW32" s="53">
        <v>1.302</v>
      </c>
      <c r="AOX32" s="53">
        <v>1.3029999999999999</v>
      </c>
      <c r="AOY32" s="53">
        <v>1.306</v>
      </c>
      <c r="AOZ32" s="27">
        <v>1.66</v>
      </c>
      <c r="APA32" s="53">
        <v>1.302</v>
      </c>
      <c r="APB32" s="27">
        <v>1.3029999999999999</v>
      </c>
      <c r="APC32" s="53">
        <v>1.3460000000000001</v>
      </c>
      <c r="APD32" s="27">
        <v>1.347</v>
      </c>
      <c r="APE32" s="27">
        <f>VLOOKUP(I32,[7]consolidated!$B$1:$C$29,2,FALSE)/1000</f>
        <v>1.3440000000000001</v>
      </c>
      <c r="APF32" s="27">
        <v>1.3440000000000001</v>
      </c>
      <c r="APG32" s="27">
        <v>1.343</v>
      </c>
      <c r="APH32" s="27">
        <v>1.345</v>
      </c>
      <c r="API32" s="973">
        <v>1.66</v>
      </c>
      <c r="APJ32" s="27">
        <v>1.341</v>
      </c>
      <c r="APK32" s="27">
        <v>1.3420000000000001</v>
      </c>
      <c r="APL32" s="27">
        <v>1.345</v>
      </c>
      <c r="APM32" s="27">
        <v>1.3460000000000001</v>
      </c>
      <c r="APN32" s="27">
        <v>1.343</v>
      </c>
      <c r="APO32" s="27">
        <v>1.3460000000000001</v>
      </c>
      <c r="APP32" s="27">
        <v>1.35</v>
      </c>
      <c r="APQ32" s="27">
        <v>1.343</v>
      </c>
      <c r="APR32" s="53">
        <v>1.343</v>
      </c>
      <c r="APS32" s="913"/>
      <c r="APT32" s="53">
        <v>1.351</v>
      </c>
      <c r="APU32" s="53">
        <v>1.66</v>
      </c>
      <c r="APV32" s="53">
        <v>1.3460000000000001</v>
      </c>
      <c r="APW32" s="53">
        <v>1.34</v>
      </c>
      <c r="APX32" s="53">
        <v>1.3420000000000001</v>
      </c>
      <c r="APY32" s="53">
        <v>1.3420000000000001</v>
      </c>
      <c r="APZ32" s="53">
        <v>1.349</v>
      </c>
      <c r="AQA32" s="53"/>
      <c r="AQB32" s="53">
        <v>1.345</v>
      </c>
      <c r="AQC32" s="53">
        <v>1.3440000000000001</v>
      </c>
      <c r="AQD32" s="53">
        <v>1.3440000000000001</v>
      </c>
      <c r="AQE32" s="53">
        <v>1.349</v>
      </c>
      <c r="AQF32" s="53">
        <v>1.66</v>
      </c>
      <c r="AQG32" s="27">
        <v>1.359</v>
      </c>
      <c r="AQH32" s="27">
        <v>1.3540000000000001</v>
      </c>
      <c r="AQI32" s="27">
        <v>1.3480000000000001</v>
      </c>
      <c r="AQJ32" s="27">
        <v>1.347</v>
      </c>
      <c r="AQK32" s="53">
        <v>1.3380000000000001</v>
      </c>
      <c r="AQL32" s="27"/>
      <c r="AQM32" s="53">
        <v>1.3440000000000001</v>
      </c>
      <c r="AQN32" s="53">
        <v>1.3460000000000001</v>
      </c>
      <c r="AQO32" s="53">
        <v>1.35</v>
      </c>
      <c r="AQP32" s="53">
        <v>1.66</v>
      </c>
      <c r="AQQ32" s="53">
        <v>1.3380000000000001</v>
      </c>
      <c r="AQR32" s="53">
        <v>1.341</v>
      </c>
      <c r="AQS32" s="53">
        <v>1.3460000000000001</v>
      </c>
      <c r="AQT32" s="53">
        <v>1.343</v>
      </c>
      <c r="AQU32" s="53">
        <v>1.335</v>
      </c>
      <c r="AQV32" s="53">
        <v>1.343</v>
      </c>
      <c r="AQW32" s="53">
        <v>1.333</v>
      </c>
      <c r="AQX32" s="53">
        <v>1.343</v>
      </c>
      <c r="AQY32" s="53">
        <v>1.3440000000000001</v>
      </c>
      <c r="AQZ32" s="53"/>
      <c r="ARA32" s="53">
        <v>1.66</v>
      </c>
      <c r="ARB32" s="53"/>
      <c r="ARC32" s="53">
        <v>1.339</v>
      </c>
      <c r="ARD32" s="53"/>
      <c r="ARE32" s="53"/>
      <c r="ARF32" s="53">
        <v>1.343</v>
      </c>
      <c r="ARG32" s="53">
        <v>1.3380000000000001</v>
      </c>
      <c r="ARH32" s="53">
        <v>1.3360000000000001</v>
      </c>
      <c r="ARI32" s="53">
        <v>1.3029999999999999</v>
      </c>
      <c r="ARJ32" s="53">
        <v>1.3360000000000001</v>
      </c>
      <c r="ARK32" s="53">
        <v>1.335</v>
      </c>
      <c r="ARL32" s="53">
        <v>1.337</v>
      </c>
      <c r="ARM32" s="896"/>
      <c r="ARN32" s="53">
        <v>1.3380000000000001</v>
      </c>
      <c r="ARO32" s="53">
        <v>1.66</v>
      </c>
      <c r="ARP32" s="53">
        <v>1.333</v>
      </c>
      <c r="ARQ32" s="53">
        <v>1.333</v>
      </c>
      <c r="ARR32" s="53">
        <v>1.3360000000000001</v>
      </c>
      <c r="ARS32" s="53">
        <v>1.337</v>
      </c>
      <c r="ART32" s="53">
        <v>1.345</v>
      </c>
      <c r="ARU32" s="53">
        <v>1.34</v>
      </c>
      <c r="ARV32" s="53">
        <v>1.33</v>
      </c>
      <c r="ARW32" s="896"/>
      <c r="ARX32" s="53">
        <v>1.33</v>
      </c>
      <c r="ARY32" s="53">
        <v>1.34</v>
      </c>
      <c r="ARZ32" s="53">
        <v>1.34</v>
      </c>
      <c r="ASA32" s="204">
        <v>1.165</v>
      </c>
      <c r="ASB32" s="1047"/>
      <c r="ASC32" s="53">
        <v>1.66</v>
      </c>
      <c r="ASD32" s="53">
        <v>1.34</v>
      </c>
      <c r="ASE32" s="53">
        <v>1.34</v>
      </c>
      <c r="ASF32" s="53">
        <v>1.34</v>
      </c>
      <c r="ASG32" s="27">
        <v>1.3380000000000001</v>
      </c>
      <c r="ASH32" s="53">
        <v>1.34</v>
      </c>
      <c r="ASI32" s="49">
        <v>1.34</v>
      </c>
      <c r="ASJ32" s="994"/>
      <c r="ASK32" s="49">
        <v>1.35</v>
      </c>
      <c r="ASL32" s="49">
        <v>1.33</v>
      </c>
      <c r="ASM32" s="53">
        <v>1.34</v>
      </c>
      <c r="ASN32" s="53">
        <v>1.34</v>
      </c>
      <c r="ASO32" s="53">
        <v>1.34</v>
      </c>
      <c r="ASP32" s="53">
        <v>1.34</v>
      </c>
      <c r="ASQ32" s="53">
        <v>1.34</v>
      </c>
      <c r="ASR32" s="53">
        <v>1.34</v>
      </c>
      <c r="ASS32" s="1038"/>
      <c r="AST32" s="53">
        <v>1.34</v>
      </c>
      <c r="ASU32" s="53">
        <v>1.345</v>
      </c>
      <c r="ASV32" s="53">
        <v>1.34</v>
      </c>
      <c r="ASW32" s="53">
        <v>1.33</v>
      </c>
      <c r="ASX32" s="53">
        <v>1.3360000000000001</v>
      </c>
      <c r="ASY32" s="53">
        <v>1.3340000000000001</v>
      </c>
      <c r="ASZ32" s="53">
        <v>1.306</v>
      </c>
      <c r="ATA32" s="53">
        <v>1.3380000000000001</v>
      </c>
      <c r="ATB32" s="53">
        <v>1.337</v>
      </c>
      <c r="ATC32" s="204">
        <v>1.165</v>
      </c>
      <c r="ATD32" s="1047"/>
      <c r="ATE32" s="53">
        <v>1.66</v>
      </c>
      <c r="ATF32" s="53">
        <v>1.329</v>
      </c>
      <c r="ATG32" s="53">
        <v>1.3360000000000001</v>
      </c>
      <c r="ATH32" s="53">
        <v>1.341</v>
      </c>
      <c r="ATI32" s="204">
        <v>1.165</v>
      </c>
      <c r="ATJ32" s="1047"/>
      <c r="ATK32" s="53">
        <v>1.66</v>
      </c>
      <c r="ATL32" s="53">
        <v>1.3420000000000001</v>
      </c>
      <c r="ATM32" s="53">
        <v>1.333</v>
      </c>
      <c r="ATN32" s="53">
        <v>1.341</v>
      </c>
      <c r="ATO32" s="53">
        <v>1.3380000000000001</v>
      </c>
      <c r="ATP32" s="1038"/>
      <c r="ATQ32" s="53">
        <v>1.3380000000000001</v>
      </c>
      <c r="ATR32" s="53">
        <v>1.349</v>
      </c>
      <c r="ATS32" s="53">
        <v>1.335</v>
      </c>
      <c r="ATT32" s="53">
        <v>1.3029999999999999</v>
      </c>
      <c r="ATU32" s="53"/>
      <c r="ATV32" s="53">
        <v>1.343</v>
      </c>
      <c r="ATW32" s="53">
        <v>1.3</v>
      </c>
      <c r="ATX32" s="53">
        <v>1.34</v>
      </c>
      <c r="ATY32" s="53">
        <v>1.335</v>
      </c>
      <c r="ATZ32" s="53">
        <v>1.335</v>
      </c>
      <c r="AUA32" s="53">
        <v>1.34</v>
      </c>
      <c r="AUB32" s="53">
        <v>1.3440000000000001</v>
      </c>
      <c r="AUC32" s="53">
        <v>1.339</v>
      </c>
      <c r="AUD32" s="204">
        <v>1.165</v>
      </c>
      <c r="AUE32" s="1047"/>
      <c r="AUF32" s="53">
        <v>1.66</v>
      </c>
      <c r="AUG32" s="53">
        <v>1.3160000000000001</v>
      </c>
      <c r="AUH32" s="53">
        <v>1.2969999999999999</v>
      </c>
      <c r="AUI32" s="53">
        <v>1.3260000000000001</v>
      </c>
      <c r="AUJ32" s="53">
        <v>1.304</v>
      </c>
      <c r="AUK32" s="53">
        <v>1.3180000000000001</v>
      </c>
      <c r="AUL32" s="1047"/>
      <c r="AUM32" s="53">
        <v>1.66</v>
      </c>
      <c r="AUN32" s="53">
        <v>1.3240000000000001</v>
      </c>
      <c r="AUO32" s="53">
        <v>1.3149999999999999</v>
      </c>
      <c r="AUP32" s="53">
        <v>1.3080000000000001</v>
      </c>
      <c r="AUQ32" s="53">
        <v>1.319</v>
      </c>
      <c r="AUR32" s="53">
        <v>1.3120000000000001</v>
      </c>
      <c r="AUS32" s="1047"/>
      <c r="AUT32" s="53">
        <v>1.66</v>
      </c>
      <c r="AUU32" s="53">
        <v>1.3080000000000001</v>
      </c>
      <c r="AUV32" s="53">
        <v>1.3440000000000001</v>
      </c>
      <c r="AUW32" s="53">
        <v>1.3420000000000001</v>
      </c>
      <c r="AUX32" s="1047"/>
      <c r="AUY32" s="53">
        <v>1.3380000000000001</v>
      </c>
      <c r="AUZ32" s="1047"/>
      <c r="AVA32" s="53">
        <v>1.66</v>
      </c>
      <c r="AVB32" s="53">
        <v>1.3580000000000001</v>
      </c>
      <c r="AVC32" s="53"/>
      <c r="AVD32" s="1047"/>
      <c r="AVE32" s="53">
        <v>1.66</v>
      </c>
      <c r="AVF32" s="53">
        <v>1.339</v>
      </c>
      <c r="AVG32" s="53">
        <v>1.3560000000000001</v>
      </c>
      <c r="AVH32" s="53">
        <v>1.3520000000000001</v>
      </c>
      <c r="AVI32" s="1047"/>
      <c r="AVJ32" s="53">
        <v>1.66</v>
      </c>
      <c r="AVK32" s="53">
        <v>1.355</v>
      </c>
      <c r="AVL32" s="53">
        <v>1.3540000000000001</v>
      </c>
      <c r="AVM32" s="53">
        <v>1.335</v>
      </c>
      <c r="AVN32" s="1047"/>
      <c r="AVO32" s="53">
        <v>1.66</v>
      </c>
      <c r="AVP32" s="53">
        <v>0.87</v>
      </c>
      <c r="AVQ32" s="53">
        <v>1.3380000000000001</v>
      </c>
      <c r="AVR32" s="1047">
        <v>0.85599999999999998</v>
      </c>
      <c r="AVS32" s="1047">
        <v>1.35</v>
      </c>
      <c r="AVT32" s="1047"/>
      <c r="AVU32" s="53">
        <v>1.66</v>
      </c>
      <c r="AVV32" s="53">
        <v>0.86199999999999999</v>
      </c>
      <c r="AVW32" s="1047"/>
      <c r="AVX32" s="53">
        <v>1.66</v>
      </c>
      <c r="AVY32" s="53">
        <v>0.86299999999999999</v>
      </c>
      <c r="AVZ32" s="53">
        <v>0.85899999999999999</v>
      </c>
      <c r="AWA32" s="53">
        <v>0.86899999999999999</v>
      </c>
      <c r="AWB32" s="53">
        <v>0.86099999999999999</v>
      </c>
      <c r="AWC32" s="53">
        <v>0.85699999999999998</v>
      </c>
      <c r="AWD32" s="53">
        <v>0.86199999999999999</v>
      </c>
      <c r="AWE32" s="1223">
        <f t="shared" si="28"/>
        <v>-0.48072289156626502</v>
      </c>
      <c r="AWF32" s="53">
        <v>1.92</v>
      </c>
      <c r="AWG32" s="913">
        <v>0.72</v>
      </c>
      <c r="AWH32" s="913">
        <v>0.6</v>
      </c>
      <c r="AWI32" s="913">
        <v>0.6</v>
      </c>
      <c r="AWJ32" s="913"/>
      <c r="AWK32" s="913">
        <v>0.65800000000000003</v>
      </c>
      <c r="AWL32" s="913">
        <v>0.55200000000000005</v>
      </c>
      <c r="AWM32" s="913">
        <v>0.72</v>
      </c>
      <c r="AWN32" s="913"/>
      <c r="AWO32" s="913"/>
      <c r="AWP32" s="53">
        <v>0.60099999999999998</v>
      </c>
      <c r="AWQ32" s="53">
        <v>0.67600000000000005</v>
      </c>
      <c r="AWR32" s="53"/>
      <c r="AWS32" s="53"/>
      <c r="AWT32" s="913">
        <v>0.65700000000000003</v>
      </c>
      <c r="AWU32" s="53">
        <v>0.66200000000000003</v>
      </c>
      <c r="AWV32" s="53">
        <v>0.65600000000000003</v>
      </c>
      <c r="AWW32" s="53">
        <v>0.65700000000000003</v>
      </c>
      <c r="AWX32" s="53">
        <v>0.65700000000000003</v>
      </c>
      <c r="AWY32" s="53"/>
      <c r="AWZ32" s="53">
        <v>0.72</v>
      </c>
      <c r="AXA32" s="53">
        <v>0.65900000000000003</v>
      </c>
      <c r="AXB32" s="53"/>
      <c r="AXC32" s="53">
        <v>0.58499999999999996</v>
      </c>
      <c r="AXD32" s="53"/>
      <c r="AXE32" s="53">
        <v>0.66100000000000003</v>
      </c>
      <c r="AXF32" s="53">
        <v>1.91</v>
      </c>
      <c r="AXG32" s="53">
        <v>0.6</v>
      </c>
      <c r="AXH32" s="53">
        <v>1.89</v>
      </c>
      <c r="AXI32" s="53">
        <v>0.72</v>
      </c>
      <c r="AXJ32" s="53">
        <v>0.622</v>
      </c>
      <c r="AXK32" s="53">
        <v>0.66300000000000003</v>
      </c>
      <c r="AXL32" s="53">
        <v>0.67300000000000004</v>
      </c>
      <c r="AXM32" s="53"/>
      <c r="AXN32" s="53">
        <v>0.55600000000000005</v>
      </c>
      <c r="AXO32" s="53">
        <v>0.56699999999999995</v>
      </c>
      <c r="AXP32" s="53">
        <v>0.56399999999999995</v>
      </c>
      <c r="AXQ32" s="53">
        <v>0.67600000000000005</v>
      </c>
      <c r="AXR32" s="53">
        <v>0.72</v>
      </c>
      <c r="AXS32" s="191"/>
      <c r="AXT32" s="53">
        <v>0.56000000000000005</v>
      </c>
      <c r="AXU32" s="53">
        <v>0.47799999999999998</v>
      </c>
      <c r="AXV32" s="53">
        <v>0.54600000000000004</v>
      </c>
      <c r="AXW32" s="53">
        <v>0.48</v>
      </c>
      <c r="AXX32" s="53">
        <v>0.47699999999999998</v>
      </c>
      <c r="AXY32" s="53">
        <v>0.51600000000000001</v>
      </c>
      <c r="AXZ32" s="53">
        <v>0.53</v>
      </c>
      <c r="AYA32" s="53">
        <v>0.64100000000000001</v>
      </c>
      <c r="AYB32" s="53">
        <f t="shared" si="30"/>
        <v>0.64100000000000001</v>
      </c>
      <c r="AYC32" s="27">
        <v>0.57199999999999995</v>
      </c>
      <c r="AYD32" s="53">
        <v>0.55300000000000005</v>
      </c>
      <c r="AYE32" s="53">
        <v>0.68600000000000005</v>
      </c>
      <c r="AYF32" s="27">
        <v>0.68799999999999994</v>
      </c>
      <c r="AYG32" s="27">
        <v>0.69</v>
      </c>
      <c r="AYH32" s="27">
        <v>0.68400000000000005</v>
      </c>
      <c r="AYI32" s="27">
        <v>0.68600000000000005</v>
      </c>
      <c r="AYJ32" s="27">
        <v>0.68899999999999995</v>
      </c>
      <c r="AYK32" s="27">
        <v>0.64100000000000001</v>
      </c>
      <c r="AYL32" s="27">
        <v>0.69</v>
      </c>
      <c r="AYM32" s="27">
        <v>0.69</v>
      </c>
      <c r="AYN32" s="53">
        <v>0.68899999999999995</v>
      </c>
      <c r="AYO32" s="53">
        <v>0.69</v>
      </c>
      <c r="AYP32" s="53"/>
      <c r="AYQ32" s="53">
        <v>0.68400000000000005</v>
      </c>
      <c r="AYR32" s="53">
        <v>0.68700000000000006</v>
      </c>
      <c r="AYS32" s="53">
        <v>0.68600000000000005</v>
      </c>
      <c r="AYT32" s="53">
        <v>0.68400000000000005</v>
      </c>
      <c r="AYU32" s="53">
        <v>0.68600000000000005</v>
      </c>
      <c r="AYV32" s="27">
        <v>0.68899999999999995</v>
      </c>
      <c r="AYW32" s="27">
        <v>0.64100000000000001</v>
      </c>
      <c r="AYX32" s="27">
        <v>0.68500000000000005</v>
      </c>
      <c r="AYY32" s="27"/>
      <c r="AYZ32" s="27">
        <v>0.68400000000000005</v>
      </c>
      <c r="AZA32" s="27">
        <v>0.68500000000000005</v>
      </c>
      <c r="AZB32" s="27">
        <v>0.68400000000000005</v>
      </c>
      <c r="AZC32" s="27"/>
      <c r="AZD32" s="27">
        <v>0.69499999999999995</v>
      </c>
      <c r="AZE32" s="53">
        <v>0.68799999999999994</v>
      </c>
      <c r="AZF32" s="53">
        <v>0.69199999999999995</v>
      </c>
      <c r="AZG32" s="53">
        <v>0.69199999999999995</v>
      </c>
      <c r="AZH32" s="53">
        <v>0.68200000000000005</v>
      </c>
      <c r="AZI32" s="53">
        <v>0.64100000000000001</v>
      </c>
      <c r="AZJ32" s="27">
        <v>0.69099999999999995</v>
      </c>
      <c r="AZK32" s="53">
        <v>0.69299999999999995</v>
      </c>
      <c r="AZL32" s="53">
        <v>0.68400000000000005</v>
      </c>
      <c r="AZM32" s="27">
        <v>0.69</v>
      </c>
      <c r="AZN32" s="53">
        <v>0.68500000000000005</v>
      </c>
      <c r="AZO32" s="53">
        <v>0.68600000000000005</v>
      </c>
      <c r="AZP32" s="53">
        <v>0.68799999999999994</v>
      </c>
      <c r="AZQ32" s="53">
        <v>0.69</v>
      </c>
      <c r="AZR32" s="27"/>
      <c r="AZS32" s="53">
        <v>0.64100000000000001</v>
      </c>
      <c r="AZT32" s="53">
        <v>0.68700000000000006</v>
      </c>
      <c r="AZU32" s="53"/>
      <c r="AZV32" s="53">
        <v>0.69</v>
      </c>
      <c r="AZW32" s="53">
        <v>0.69499999999999995</v>
      </c>
      <c r="AZX32" s="53"/>
      <c r="AZY32" s="53">
        <v>0.69099999999999995</v>
      </c>
      <c r="AZZ32" s="53">
        <v>0.69399999999999995</v>
      </c>
      <c r="BAA32" s="53">
        <v>0.68200000000000005</v>
      </c>
      <c r="BAB32" s="53">
        <v>0.68799999999999994</v>
      </c>
      <c r="BAC32" s="53">
        <v>0.68</v>
      </c>
      <c r="BAD32" s="53">
        <v>0.64100000000000001</v>
      </c>
      <c r="BAE32" s="53">
        <v>0.68200000000000005</v>
      </c>
      <c r="BAF32" s="53"/>
      <c r="BAG32" s="53"/>
      <c r="BAH32" s="53">
        <v>0.69199999999999995</v>
      </c>
      <c r="BAI32" s="53">
        <v>0.69099999999999995</v>
      </c>
      <c r="BAJ32" s="53"/>
      <c r="BAK32" s="53">
        <v>0.67300000000000004</v>
      </c>
      <c r="BAL32" s="53">
        <v>0.67900000000000005</v>
      </c>
      <c r="BAM32" s="53">
        <v>0.67400000000000004</v>
      </c>
      <c r="BAN32" s="53">
        <v>0.68300000000000005</v>
      </c>
      <c r="BAO32" s="53">
        <v>0.68899999999999995</v>
      </c>
      <c r="BAP32" s="53">
        <v>0.64100000000000001</v>
      </c>
      <c r="BAQ32" s="53">
        <v>0.68899999999999995</v>
      </c>
      <c r="BAR32" s="53">
        <v>0.68600000000000005</v>
      </c>
      <c r="BAS32" s="53">
        <v>0.69099999999999995</v>
      </c>
      <c r="BAT32" s="53">
        <v>0.69</v>
      </c>
      <c r="BAU32" s="53">
        <v>0.7</v>
      </c>
      <c r="BAV32" s="896"/>
      <c r="BAW32" s="53">
        <v>0.69</v>
      </c>
      <c r="BAX32" s="53"/>
      <c r="BAY32" s="53">
        <v>0.69</v>
      </c>
      <c r="BAZ32" s="53">
        <v>0.69</v>
      </c>
      <c r="BBA32" s="53">
        <v>0.69</v>
      </c>
      <c r="BBB32" s="53">
        <v>1.92</v>
      </c>
      <c r="BBC32" s="1047"/>
      <c r="BBD32" s="53">
        <v>0.64100000000000001</v>
      </c>
      <c r="BBE32" s="53">
        <v>0.69</v>
      </c>
      <c r="BBF32" s="53">
        <v>0.69</v>
      </c>
      <c r="BBG32" s="53">
        <v>0.7</v>
      </c>
      <c r="BBH32" s="27">
        <v>0.68500000000000005</v>
      </c>
      <c r="BBI32" s="53">
        <v>0.69</v>
      </c>
      <c r="BBJ32" s="1047"/>
      <c r="BBK32" s="49">
        <v>0.7</v>
      </c>
      <c r="BBL32" s="994"/>
      <c r="BBM32" s="49">
        <v>0.69</v>
      </c>
      <c r="BBN32" s="49">
        <v>0.68</v>
      </c>
      <c r="BBO32" s="53">
        <v>0.69</v>
      </c>
      <c r="BBP32" s="53">
        <v>0.68</v>
      </c>
      <c r="BBQ32" s="53">
        <v>0.69</v>
      </c>
      <c r="BBR32" s="53">
        <v>0.68</v>
      </c>
      <c r="BBS32" s="53">
        <v>0.69</v>
      </c>
      <c r="BBT32" s="53">
        <v>0.67</v>
      </c>
      <c r="BBU32" s="1038"/>
      <c r="BBV32" s="53">
        <v>0.69</v>
      </c>
      <c r="BBW32" s="53">
        <v>0.69</v>
      </c>
      <c r="BBX32" s="53">
        <v>0.69</v>
      </c>
      <c r="BBY32" s="53">
        <v>0.69</v>
      </c>
      <c r="BBZ32" s="1047"/>
      <c r="BCA32" s="53">
        <v>0.69599999999999995</v>
      </c>
      <c r="BCB32" s="53">
        <v>0.69099999999999995</v>
      </c>
      <c r="BCC32" s="53">
        <v>0.69</v>
      </c>
      <c r="BCD32" s="53">
        <v>0.68</v>
      </c>
      <c r="BCE32" s="53">
        <v>0.68600000000000005</v>
      </c>
      <c r="BCF32" s="53">
        <v>1.92</v>
      </c>
      <c r="BCG32" s="1047"/>
      <c r="BCH32" s="53">
        <v>0.64100000000000001</v>
      </c>
      <c r="BCI32" s="53">
        <v>0.68899999999999995</v>
      </c>
      <c r="BCJ32" s="53">
        <v>0.69099999999999995</v>
      </c>
      <c r="BCK32" s="53">
        <v>0.70299999999999996</v>
      </c>
      <c r="BCL32" s="53">
        <v>1.92</v>
      </c>
      <c r="BCM32" s="1047"/>
      <c r="BCN32" s="53">
        <v>0.64100000000000001</v>
      </c>
      <c r="BCO32" s="53">
        <v>0.69599999999999995</v>
      </c>
      <c r="BCP32" s="53">
        <v>0.68600000000000005</v>
      </c>
      <c r="BCQ32" s="53">
        <v>0.68700000000000006</v>
      </c>
      <c r="BCR32" s="53">
        <v>0.69299999999999995</v>
      </c>
      <c r="BCS32" s="53">
        <v>0.69599999999999995</v>
      </c>
      <c r="BCT32" s="53">
        <v>0.68799999999999994</v>
      </c>
      <c r="BCU32" s="53">
        <v>0.69299999999999995</v>
      </c>
      <c r="BCV32" s="53">
        <v>0.69299999999999995</v>
      </c>
      <c r="BCW32" s="53">
        <v>0.69099999999999995</v>
      </c>
      <c r="BCX32" s="53">
        <v>0.68500000000000005</v>
      </c>
      <c r="BCY32" s="53">
        <v>0.68500000000000005</v>
      </c>
      <c r="BCZ32" s="53">
        <v>0.68700000000000006</v>
      </c>
      <c r="BDA32" s="53">
        <v>0.69099999999999995</v>
      </c>
      <c r="BDB32" s="53">
        <v>0.68799999999999994</v>
      </c>
      <c r="BDC32" s="53">
        <v>0.69099999999999995</v>
      </c>
      <c r="BDD32" s="53">
        <v>0.69399999999999995</v>
      </c>
      <c r="BDE32" s="53">
        <v>1.92</v>
      </c>
      <c r="BDF32" s="1047"/>
      <c r="BDG32" s="53">
        <v>0.64100000000000001</v>
      </c>
      <c r="BDH32" s="53">
        <v>0.67700000000000005</v>
      </c>
      <c r="BDI32" s="53">
        <v>0.69</v>
      </c>
      <c r="BDJ32" s="53">
        <v>0.68700000000000006</v>
      </c>
      <c r="BDK32" s="53">
        <v>0.68100000000000005</v>
      </c>
      <c r="BDL32" s="1047"/>
      <c r="BDM32" s="1047"/>
      <c r="BDN32" s="53">
        <v>0.64100000000000001</v>
      </c>
      <c r="BDO32" s="53">
        <v>0.68100000000000005</v>
      </c>
      <c r="BDP32" s="53">
        <v>0.69099999999999995</v>
      </c>
      <c r="BDQ32" s="53">
        <v>0.68200000000000005</v>
      </c>
      <c r="BDR32" s="53">
        <v>0.68300000000000005</v>
      </c>
      <c r="BDS32" s="53">
        <v>0.67600000000000005</v>
      </c>
      <c r="BDT32" s="1047"/>
      <c r="BDU32" s="53">
        <v>0.64100000000000001</v>
      </c>
      <c r="BDV32" s="53">
        <v>0.69899999999999995</v>
      </c>
      <c r="BDW32" s="53">
        <v>0.69599999999999995</v>
      </c>
      <c r="BDX32" s="53">
        <v>0.70099999999999996</v>
      </c>
      <c r="BDY32" s="53">
        <v>0.69699999999999995</v>
      </c>
      <c r="BDZ32" s="1047"/>
      <c r="BEA32" s="53">
        <v>0.64100000000000001</v>
      </c>
      <c r="BEB32" s="53">
        <v>0.69499999999999995</v>
      </c>
      <c r="BEC32" s="1047"/>
      <c r="BED32" s="53">
        <v>0.64100000000000001</v>
      </c>
      <c r="BEE32" s="53">
        <v>0.69899999999999995</v>
      </c>
      <c r="BEF32" s="53">
        <v>0.70099999999999996</v>
      </c>
      <c r="BEG32" s="53">
        <v>0.69699999999999995</v>
      </c>
      <c r="BEH32" s="1047"/>
      <c r="BEI32" s="53">
        <v>0.64100000000000001</v>
      </c>
      <c r="BEJ32" s="53">
        <v>0.70099999999999996</v>
      </c>
      <c r="BEK32" s="53">
        <v>0.70099999999999996</v>
      </c>
      <c r="BEL32" s="53"/>
      <c r="BEM32" s="53">
        <v>0.70099999999999996</v>
      </c>
      <c r="BEN32" s="1047"/>
      <c r="BEO32" s="53">
        <v>0.64100000000000001</v>
      </c>
      <c r="BEP32" s="53">
        <v>0.67500000000000004</v>
      </c>
      <c r="BEQ32" s="53">
        <v>0.70399999999999996</v>
      </c>
      <c r="BER32" s="1047">
        <v>0.67100000000000004</v>
      </c>
      <c r="BES32" s="53">
        <v>0.7</v>
      </c>
      <c r="BET32" s="1047"/>
      <c r="BEU32" s="53">
        <v>0.64100000000000001</v>
      </c>
      <c r="BEV32" s="53">
        <v>0.66300000000000003</v>
      </c>
      <c r="BEW32" s="1047"/>
      <c r="BEX32" s="53">
        <v>0.64100000000000001</v>
      </c>
      <c r="BEY32" s="53">
        <v>0.66600000000000004</v>
      </c>
      <c r="BEZ32" s="53">
        <v>0.65800000000000003</v>
      </c>
      <c r="BFA32" s="53">
        <v>0.66300000000000003</v>
      </c>
      <c r="BFB32" s="53">
        <v>0.66500000000000004</v>
      </c>
      <c r="BFC32" s="53">
        <v>0.65800000000000003</v>
      </c>
      <c r="BFD32" s="53">
        <v>0.65700000000000003</v>
      </c>
      <c r="BFE32" s="1047"/>
      <c r="BFF32" s="53">
        <v>0.64100000000000001</v>
      </c>
      <c r="BFG32" s="53">
        <v>0.66</v>
      </c>
      <c r="BFH32" s="1047"/>
      <c r="BFI32" s="53">
        <v>0.64100000000000001</v>
      </c>
      <c r="BFJ32" s="53">
        <v>0.67100000000000004</v>
      </c>
      <c r="BFK32" s="1047"/>
      <c r="BFL32" s="108">
        <v>0.66</v>
      </c>
      <c r="BFM32" s="53">
        <v>0.65100000000000002</v>
      </c>
      <c r="BFN32" s="53">
        <v>0.63800000000000001</v>
      </c>
      <c r="BFO32" s="896"/>
      <c r="BFP32" s="53">
        <v>0.64800000000000002</v>
      </c>
      <c r="BFQ32" s="7">
        <f t="shared" si="1"/>
        <v>-1.8181818181818198E-2</v>
      </c>
      <c r="BFR32" s="1387">
        <v>0.88</v>
      </c>
      <c r="BFS32" s="108">
        <v>0.7</v>
      </c>
      <c r="BFT32" s="1042">
        <v>0.29599999999999999</v>
      </c>
      <c r="BFU32" s="1042"/>
      <c r="BFV32" s="1042"/>
      <c r="BFW32" s="1042"/>
      <c r="BFX32" s="1042"/>
      <c r="BFY32" s="1042"/>
      <c r="BFZ32" s="1042">
        <v>0.29599999999999999</v>
      </c>
      <c r="BGA32" s="1042"/>
      <c r="BGB32" s="1042"/>
      <c r="BGC32" s="882">
        <v>0.95</v>
      </c>
      <c r="BGD32" s="74"/>
      <c r="BGE32" s="1042"/>
      <c r="BGF32" s="1042"/>
      <c r="BGG32" s="1042"/>
      <c r="BGH32" s="1042"/>
      <c r="BGI32" s="1042"/>
      <c r="BGJ32" s="1042"/>
      <c r="BGK32" s="1042"/>
      <c r="BGL32" s="896">
        <v>0.95</v>
      </c>
      <c r="BGM32" s="1042">
        <v>0.29599999999999999</v>
      </c>
      <c r="BGN32" s="1042"/>
      <c r="BGO32" s="897">
        <v>0.95</v>
      </c>
      <c r="BGP32" s="897"/>
      <c r="BGQ32" s="897"/>
      <c r="BGR32" s="897"/>
      <c r="BGS32" s="897"/>
      <c r="BGT32" s="1042"/>
      <c r="BGU32" s="897">
        <v>0.92</v>
      </c>
      <c r="BGV32" s="1042"/>
      <c r="BGW32" s="1042"/>
      <c r="BGX32" s="1042"/>
      <c r="BGY32" s="1192">
        <v>0.88</v>
      </c>
      <c r="BGZ32" s="1192">
        <v>0.7</v>
      </c>
      <c r="BHA32" s="1042">
        <v>0.29599999999999999</v>
      </c>
      <c r="BHB32" s="1042"/>
      <c r="BHC32" s="1042"/>
      <c r="BHD32" s="896">
        <v>0.89</v>
      </c>
      <c r="BHE32" s="1025"/>
      <c r="BHF32" s="1047">
        <v>0.92</v>
      </c>
      <c r="BHG32" s="53"/>
      <c r="BHH32" s="1047">
        <v>0.88</v>
      </c>
      <c r="BHI32" s="53"/>
      <c r="BHJ32" s="53"/>
      <c r="BHK32" s="53"/>
      <c r="BHL32" s="53"/>
      <c r="BHM32" s="53"/>
      <c r="BHN32" s="53"/>
      <c r="BHO32" s="53"/>
      <c r="BHP32" s="53"/>
      <c r="BHQ32" s="1037">
        <v>0.94</v>
      </c>
      <c r="BHR32" s="53"/>
      <c r="BHS32" s="53"/>
      <c r="BHT32" s="53"/>
      <c r="BHU32" s="53"/>
      <c r="BHV32" s="53"/>
      <c r="BHW32" s="1038">
        <v>0.92</v>
      </c>
      <c r="BHX32" s="53"/>
      <c r="BHY32" s="53"/>
      <c r="BHZ32" s="1038">
        <v>0.92</v>
      </c>
      <c r="BIA32" s="1192">
        <v>0.88</v>
      </c>
      <c r="BIB32" s="1192">
        <v>0.7</v>
      </c>
      <c r="BIC32" s="1042">
        <v>0.29599999999999999</v>
      </c>
      <c r="BID32" s="1042"/>
      <c r="BIE32" s="1042"/>
      <c r="BIF32" s="53"/>
      <c r="BIG32" s="1192">
        <v>0.88</v>
      </c>
      <c r="BIH32" s="1192">
        <v>0.7</v>
      </c>
      <c r="BII32" s="1042">
        <v>0.29599999999999999</v>
      </c>
      <c r="BIJ32" s="53"/>
      <c r="BIK32" s="53"/>
      <c r="BIL32" s="53"/>
      <c r="BIM32" s="53"/>
      <c r="BIN32" s="53"/>
      <c r="BIO32" s="53"/>
      <c r="BIP32" s="53"/>
      <c r="BIQ32" s="53"/>
      <c r="BIR32" s="53"/>
      <c r="BIS32" s="53"/>
      <c r="BIT32" s="53"/>
      <c r="BIU32" s="53"/>
      <c r="BIV32" s="53"/>
      <c r="BIW32" s="53"/>
      <c r="BIX32" s="53"/>
      <c r="BIY32" s="53"/>
      <c r="BIZ32" s="1192">
        <v>0.88</v>
      </c>
      <c r="BJA32" s="1192">
        <v>0.7</v>
      </c>
      <c r="BJB32" s="1042">
        <v>0.29599999999999999</v>
      </c>
      <c r="BJC32" s="53"/>
      <c r="BJD32" s="53"/>
      <c r="BJE32" s="53"/>
      <c r="BJF32" s="1042"/>
      <c r="BJG32" s="1192">
        <v>0.88</v>
      </c>
      <c r="BJH32" s="1192">
        <v>0.7</v>
      </c>
      <c r="BJI32" s="1042">
        <v>0.29599999999999999</v>
      </c>
      <c r="BJJ32" s="53"/>
      <c r="BJK32" s="53"/>
      <c r="BJL32" s="53"/>
      <c r="BJM32" s="53"/>
      <c r="BJN32" s="53"/>
      <c r="BJO32" s="1227">
        <v>0.88</v>
      </c>
      <c r="BJP32" s="1227">
        <v>0.7</v>
      </c>
      <c r="BJQ32" s="1042">
        <v>0.29599999999999999</v>
      </c>
      <c r="BJR32" s="53"/>
      <c r="BJS32" s="53"/>
      <c r="BJT32" s="53"/>
      <c r="BJU32" s="1047">
        <v>0.94</v>
      </c>
      <c r="BJV32" s="53"/>
      <c r="BJW32" s="1227">
        <v>0.88</v>
      </c>
      <c r="BJX32" s="1227">
        <v>0.7</v>
      </c>
      <c r="BJY32" s="1042">
        <v>0.29599999999999999</v>
      </c>
      <c r="BJZ32" s="53"/>
      <c r="BKA32" s="1227">
        <v>0.88</v>
      </c>
      <c r="BKB32" s="1227">
        <v>0.7</v>
      </c>
      <c r="BKC32" s="1042">
        <v>0.29599999999999999</v>
      </c>
      <c r="BKD32" s="53"/>
      <c r="BKE32" s="53"/>
      <c r="BKF32" s="53"/>
      <c r="BKG32" s="1227">
        <v>0.88</v>
      </c>
      <c r="BKH32" s="1227">
        <v>0.7</v>
      </c>
      <c r="BKI32" s="1042">
        <v>0.29599999999999999</v>
      </c>
      <c r="BKJ32" s="1042"/>
      <c r="BKK32" s="53"/>
      <c r="BKL32" s="896">
        <v>0.95</v>
      </c>
      <c r="BKM32" s="1227">
        <v>0.88</v>
      </c>
      <c r="BKN32" s="1227">
        <v>0.7</v>
      </c>
      <c r="BKO32" s="1042">
        <v>0.29599999999999999</v>
      </c>
      <c r="BKP32" s="53">
        <v>0.69699999999999995</v>
      </c>
      <c r="BKQ32" s="53">
        <v>0.7</v>
      </c>
      <c r="BKR32" s="53">
        <v>0.70199999999999996</v>
      </c>
      <c r="BKS32" s="53"/>
      <c r="BKT32" s="1227">
        <v>0.88</v>
      </c>
      <c r="BKU32" s="1227">
        <v>0.7</v>
      </c>
      <c r="BKV32" s="53">
        <v>0.29599999999999999</v>
      </c>
      <c r="BKW32" s="53">
        <v>0.70499999999999996</v>
      </c>
      <c r="BKX32" s="1227">
        <v>0.88</v>
      </c>
      <c r="BKY32" s="1227">
        <v>0.7</v>
      </c>
      <c r="BKZ32" s="53">
        <v>0.29599999999999999</v>
      </c>
      <c r="BLA32" s="53">
        <v>0.68600000000000005</v>
      </c>
      <c r="BLB32" s="53">
        <v>0.70499999999999996</v>
      </c>
      <c r="BLC32" s="53">
        <v>0.68100000000000005</v>
      </c>
      <c r="BLD32" s="53">
        <v>0.70199999999999996</v>
      </c>
      <c r="BLE32" s="53">
        <v>0.70099999999999996</v>
      </c>
      <c r="BLF32" s="53">
        <v>0.68700000000000006</v>
      </c>
      <c r="BLG32" s="1227">
        <v>0.88</v>
      </c>
      <c r="BLH32" s="1227">
        <v>0.7</v>
      </c>
      <c r="BLI32" s="53">
        <v>0.29599999999999999</v>
      </c>
      <c r="BLJ32" s="53">
        <v>0.69299999999999995</v>
      </c>
      <c r="BLK32" s="1227">
        <v>0.88</v>
      </c>
      <c r="BLL32" s="1227">
        <v>0.7</v>
      </c>
      <c r="BLM32" s="53">
        <v>0.29599999999999999</v>
      </c>
      <c r="BLN32" s="1042">
        <v>0.69499999999999995</v>
      </c>
      <c r="BLO32" s="1227">
        <v>0.88</v>
      </c>
      <c r="BLP32" s="1227">
        <v>0.7</v>
      </c>
      <c r="BLQ32" s="53">
        <v>0.69</v>
      </c>
      <c r="BLR32" s="53">
        <v>0.66500000000000004</v>
      </c>
      <c r="BLS32" s="53">
        <v>0.67300000000000004</v>
      </c>
      <c r="BLT32" s="53">
        <v>0.67300000000000004</v>
      </c>
      <c r="BLU32" s="1227">
        <v>0.88</v>
      </c>
      <c r="BLV32" s="1227">
        <v>0.7</v>
      </c>
      <c r="BLW32" s="53">
        <v>0.69</v>
      </c>
      <c r="BLX32" s="53">
        <v>0.67600000000000005</v>
      </c>
      <c r="BLY32" s="53">
        <v>0.68200000000000005</v>
      </c>
      <c r="BLZ32" s="1227">
        <v>0.88</v>
      </c>
      <c r="BMA32" s="1227">
        <v>0.7</v>
      </c>
      <c r="BMB32" s="53">
        <v>0.69</v>
      </c>
      <c r="BMC32" s="52">
        <v>0.68300000000000005</v>
      </c>
      <c r="BMD32" s="1227">
        <v>0.88</v>
      </c>
      <c r="BME32" s="1227">
        <v>0.7</v>
      </c>
      <c r="BMF32" s="53">
        <v>0.69</v>
      </c>
      <c r="BMG32" s="108">
        <v>1.556</v>
      </c>
      <c r="BMH32" s="6">
        <f t="shared" si="31"/>
        <v>1.2550724637681161</v>
      </c>
      <c r="BMI32" s="1194">
        <v>1.31</v>
      </c>
      <c r="BMJ32" s="53">
        <v>0.78500000000000003</v>
      </c>
      <c r="BMK32" s="53">
        <v>0.79400000000000004</v>
      </c>
      <c r="BML32" s="53">
        <v>0.76800000000000002</v>
      </c>
      <c r="BMM32" s="1194">
        <v>1.31</v>
      </c>
      <c r="BMN32" s="53">
        <v>0.78500000000000003</v>
      </c>
      <c r="BMO32" s="53">
        <v>0.79500000000000004</v>
      </c>
      <c r="BMP32" s="53">
        <v>0.82</v>
      </c>
      <c r="BMQ32" s="53">
        <v>0.81200000000000006</v>
      </c>
      <c r="BMR32" s="53">
        <v>0.81699999999999995</v>
      </c>
      <c r="BMS32" s="53">
        <v>0.81299999999999994</v>
      </c>
      <c r="BMT32" s="53">
        <v>0.81799999999999995</v>
      </c>
      <c r="BMU32" s="53">
        <v>0.82399999999999995</v>
      </c>
      <c r="BMV32" s="53">
        <v>0.82</v>
      </c>
      <c r="BMW32" s="53">
        <v>0.80700000000000005</v>
      </c>
      <c r="BMX32" s="53">
        <v>0.81399999999999995</v>
      </c>
      <c r="BMY32" s="53">
        <v>0.79700000000000004</v>
      </c>
      <c r="BMZ32" s="53">
        <v>0.82499999999999996</v>
      </c>
      <c r="BNA32" s="53">
        <v>0.79800000000000004</v>
      </c>
      <c r="BNB32" s="53">
        <v>0.82799999999999996</v>
      </c>
      <c r="BNC32" s="53">
        <v>0.83</v>
      </c>
      <c r="BND32" s="53">
        <v>0.81200000000000006</v>
      </c>
      <c r="BNE32" s="1194">
        <v>1.31</v>
      </c>
      <c r="BNF32" s="53">
        <v>0.78500000000000003</v>
      </c>
      <c r="BNG32" s="53">
        <v>0.8</v>
      </c>
      <c r="BNH32" s="53">
        <v>0.78300000000000003</v>
      </c>
      <c r="BNI32" s="27">
        <v>0.81</v>
      </c>
      <c r="BNJ32" s="53">
        <v>0.8</v>
      </c>
      <c r="BNK32" s="1194"/>
      <c r="BNL32" s="53">
        <v>0.78300000000000003</v>
      </c>
      <c r="BNM32" s="1194">
        <v>1.31</v>
      </c>
      <c r="BNN32" s="53">
        <v>0.78500000000000003</v>
      </c>
      <c r="BNO32" s="53">
        <v>0.79200000000000004</v>
      </c>
      <c r="BNP32" s="53">
        <v>0.82099999999999995</v>
      </c>
      <c r="BNQ32" s="53">
        <v>0.78500000000000003</v>
      </c>
      <c r="BNR32" s="53">
        <v>0.79400000000000004</v>
      </c>
      <c r="BNS32" s="53">
        <v>0.79300000000000004</v>
      </c>
      <c r="BNT32" s="1047">
        <v>1.31</v>
      </c>
      <c r="BNU32" s="53">
        <v>0.78500000000000003</v>
      </c>
      <c r="BNV32" s="53">
        <v>0.79600000000000004</v>
      </c>
      <c r="BNW32" s="53">
        <v>0.82099999999999995</v>
      </c>
      <c r="BNX32" s="53">
        <v>0.81200000000000006</v>
      </c>
      <c r="BNY32" s="53">
        <v>0.80700000000000005</v>
      </c>
      <c r="BNZ32" s="1047">
        <v>1.31</v>
      </c>
      <c r="BOA32" s="53">
        <v>0.78500000000000003</v>
      </c>
      <c r="BOB32" s="53">
        <v>0.82199999999999995</v>
      </c>
      <c r="BOC32" s="53"/>
      <c r="BOD32" s="1047">
        <v>1.31</v>
      </c>
      <c r="BOE32" s="53">
        <v>0.78500000000000003</v>
      </c>
      <c r="BOF32" s="53">
        <v>0.79200000000000004</v>
      </c>
      <c r="BOG32" s="53">
        <v>0.81</v>
      </c>
      <c r="BOH32" s="53">
        <v>0.81399999999999995</v>
      </c>
      <c r="BOI32" s="1047">
        <v>1.31</v>
      </c>
      <c r="BOJ32" s="53">
        <v>0.78500000000000003</v>
      </c>
      <c r="BOK32" s="53">
        <v>0.82399999999999995</v>
      </c>
      <c r="BOL32" s="53">
        <v>0.84299999999999997</v>
      </c>
      <c r="BOM32" s="896"/>
      <c r="BON32" s="53">
        <v>0.81</v>
      </c>
      <c r="BOO32" s="1047">
        <v>1.31</v>
      </c>
      <c r="BOP32" s="53">
        <v>0.78500000000000003</v>
      </c>
      <c r="BOQ32" s="53">
        <v>0.79800000000000004</v>
      </c>
      <c r="BOR32" s="53">
        <v>0.82599999999999996</v>
      </c>
      <c r="BOS32" s="53">
        <v>0.81599999999999995</v>
      </c>
      <c r="BOT32" s="53">
        <v>0.80500000000000005</v>
      </c>
      <c r="BOU32" s="1047">
        <v>1.31</v>
      </c>
      <c r="BOV32" s="53">
        <v>0.78500000000000003</v>
      </c>
      <c r="BOW32" s="53">
        <v>0.80200000000000005</v>
      </c>
      <c r="BOX32" s="1047">
        <v>1.31</v>
      </c>
      <c r="BOY32" s="53">
        <v>0.78500000000000003</v>
      </c>
      <c r="BOZ32" s="53">
        <v>0.82599999999999996</v>
      </c>
      <c r="BPA32" s="53">
        <v>0.80600000000000005</v>
      </c>
      <c r="BPB32" s="53">
        <v>0.83299999999999996</v>
      </c>
      <c r="BPC32" s="53">
        <v>0.81899999999999995</v>
      </c>
      <c r="BPD32" s="53">
        <v>0.79900000000000004</v>
      </c>
      <c r="BPE32" s="53">
        <v>0.81699999999999995</v>
      </c>
      <c r="BPF32" s="1047">
        <v>1.31</v>
      </c>
      <c r="BPG32" s="53">
        <v>0.78500000000000003</v>
      </c>
      <c r="BPH32" s="53">
        <v>0.80600000000000005</v>
      </c>
      <c r="BPI32" s="1047">
        <v>1.31</v>
      </c>
      <c r="BPJ32" s="53">
        <v>0.78500000000000003</v>
      </c>
      <c r="BPK32" s="53">
        <v>0.80500000000000005</v>
      </c>
      <c r="BPL32" s="1047">
        <v>1.31</v>
      </c>
      <c r="BPM32" s="53">
        <v>0.8</v>
      </c>
      <c r="BPN32" s="53">
        <v>0.88300000000000001</v>
      </c>
      <c r="BPO32" s="53">
        <v>0.88300000000000001</v>
      </c>
      <c r="BPP32" s="53">
        <v>0.88300000000000001</v>
      </c>
      <c r="BPQ32" s="1047">
        <v>1.31</v>
      </c>
      <c r="BPR32" s="53">
        <v>0.8</v>
      </c>
      <c r="BPS32" s="53">
        <v>0.88300000000000001</v>
      </c>
      <c r="BPT32" s="53">
        <v>0.89200000000000002</v>
      </c>
      <c r="BPU32" s="1047">
        <v>1.31</v>
      </c>
      <c r="BPV32" s="53">
        <v>0.8</v>
      </c>
      <c r="BPW32" s="56">
        <v>0.89400000000000002</v>
      </c>
      <c r="BPX32" s="1047">
        <v>1.31</v>
      </c>
      <c r="BPY32" s="53">
        <v>0.8</v>
      </c>
      <c r="BPZ32" s="108">
        <v>1.3859999999999999</v>
      </c>
      <c r="BQA32" s="7">
        <f t="shared" si="32"/>
        <v>0.73249999999999982</v>
      </c>
      <c r="BQB32" s="1025">
        <v>1.05</v>
      </c>
      <c r="BQC32" s="74">
        <f t="shared" si="2"/>
        <v>1.1550000000000002</v>
      </c>
      <c r="BQD32" s="53">
        <f t="shared" si="3"/>
        <v>1.05</v>
      </c>
      <c r="BQE32" s="53">
        <v>0.66400000000000003</v>
      </c>
      <c r="BQF32" s="53">
        <v>0.67300000000000004</v>
      </c>
      <c r="BQG32" s="53">
        <v>0.68300000000000005</v>
      </c>
      <c r="BQH32" s="53">
        <v>0.67100000000000004</v>
      </c>
      <c r="BQI32" s="53">
        <v>0.67700000000000005</v>
      </c>
      <c r="BQJ32" s="53">
        <v>0.68600000000000005</v>
      </c>
      <c r="BQK32" s="53">
        <v>0.69499999999999995</v>
      </c>
      <c r="BQL32" s="53">
        <v>0.66200000000000003</v>
      </c>
      <c r="BQM32" s="53">
        <v>0.68700000000000006</v>
      </c>
      <c r="BQN32" s="53">
        <v>0.66100000000000003</v>
      </c>
      <c r="BQO32" s="53">
        <v>0.65700000000000003</v>
      </c>
      <c r="BQP32" s="53">
        <v>0.66100000000000003</v>
      </c>
      <c r="BQQ32" s="53">
        <v>0.67800000000000005</v>
      </c>
      <c r="BQR32" s="53">
        <v>0.68700000000000006</v>
      </c>
      <c r="BQS32" s="53">
        <v>0.68700000000000006</v>
      </c>
      <c r="BQT32" s="53">
        <v>0.68</v>
      </c>
      <c r="BQU32" s="53">
        <v>0.69099999999999995</v>
      </c>
      <c r="BQV32" s="1025">
        <v>1.05</v>
      </c>
      <c r="BQW32" s="74">
        <f t="shared" si="33"/>
        <v>1.1550000000000002</v>
      </c>
      <c r="BQX32" s="53">
        <f t="shared" si="34"/>
        <v>1.05</v>
      </c>
      <c r="BQY32" s="53">
        <v>0.69499999999999995</v>
      </c>
      <c r="BQZ32" s="53">
        <v>0.66100000000000003</v>
      </c>
      <c r="BRA32" s="53">
        <v>0.64100000000000001</v>
      </c>
      <c r="BRB32" s="53">
        <v>0.64900000000000002</v>
      </c>
      <c r="BRC32" s="1194"/>
      <c r="BRD32" s="53">
        <v>0.64100000000000001</v>
      </c>
      <c r="BRE32" s="1025">
        <v>1.05</v>
      </c>
      <c r="BRF32" s="74">
        <f t="shared" si="35"/>
        <v>1.1550000000000002</v>
      </c>
      <c r="BRG32" s="53">
        <f t="shared" si="36"/>
        <v>1.05</v>
      </c>
      <c r="BRH32" s="53">
        <v>0.69499999999999995</v>
      </c>
      <c r="BRI32" s="53">
        <v>0.65</v>
      </c>
      <c r="BRJ32" s="53">
        <v>0.66</v>
      </c>
      <c r="BRK32" s="53">
        <v>0.66</v>
      </c>
      <c r="BRL32" s="53">
        <v>0.65900000000000003</v>
      </c>
      <c r="BRM32" s="53">
        <v>0.64200000000000002</v>
      </c>
      <c r="BRN32" s="1025">
        <v>1.05</v>
      </c>
      <c r="BRO32" s="74">
        <f t="shared" si="37"/>
        <v>1.1550000000000002</v>
      </c>
      <c r="BRP32" s="53">
        <f t="shared" si="38"/>
        <v>0.64200000000000002</v>
      </c>
      <c r="BRQ32" s="53">
        <v>0.69499999999999995</v>
      </c>
      <c r="BRR32" s="53">
        <v>0.64600000000000002</v>
      </c>
      <c r="BRS32" s="53">
        <v>0.65100000000000002</v>
      </c>
      <c r="BRT32" s="53">
        <v>0.66200000000000003</v>
      </c>
      <c r="BRU32" s="53">
        <v>0.65400000000000003</v>
      </c>
      <c r="BRV32" s="53">
        <v>0.66200000000000003</v>
      </c>
      <c r="BRW32" s="53">
        <v>0.65900000000000003</v>
      </c>
      <c r="BRX32" s="53">
        <v>0.67700000000000005</v>
      </c>
      <c r="BRY32" s="53">
        <v>0.66</v>
      </c>
      <c r="BRZ32" s="53">
        <f t="shared" si="39"/>
        <v>0.65900000000000003</v>
      </c>
      <c r="BSA32" s="53">
        <v>0.69499999999999995</v>
      </c>
      <c r="BSB32" s="53">
        <v>0.67200000000000004</v>
      </c>
      <c r="BSC32" s="53">
        <v>0.66800000000000004</v>
      </c>
      <c r="BSD32" s="53">
        <f t="shared" si="40"/>
        <v>0.65900000000000003</v>
      </c>
      <c r="BSE32" s="53">
        <v>0.69499999999999995</v>
      </c>
      <c r="BSF32" s="53">
        <v>0.69699999999999995</v>
      </c>
      <c r="BSG32" s="53">
        <v>0.67100000000000004</v>
      </c>
      <c r="BSH32" s="53">
        <v>0.65900000000000003</v>
      </c>
      <c r="BSI32" s="53">
        <v>0.67300000000000004</v>
      </c>
      <c r="BSJ32" s="53">
        <v>0.65600000000000003</v>
      </c>
      <c r="BSK32" s="53">
        <v>0.66800000000000004</v>
      </c>
      <c r="BSL32" s="53">
        <f t="shared" si="41"/>
        <v>0.65900000000000003</v>
      </c>
      <c r="BSM32" s="53">
        <v>0.69499999999999995</v>
      </c>
      <c r="BSN32" s="53">
        <v>0.67700000000000005</v>
      </c>
      <c r="BSO32" s="53">
        <v>0.68400000000000005</v>
      </c>
      <c r="BSP32" s="53">
        <v>0.68400000000000005</v>
      </c>
      <c r="BSQ32" s="53">
        <v>0.69599999999999995</v>
      </c>
      <c r="BSR32" s="896"/>
      <c r="BSS32" s="896"/>
      <c r="BST32" s="53">
        <v>0.67200000000000004</v>
      </c>
      <c r="BSU32" s="53">
        <v>0.68200000000000005</v>
      </c>
      <c r="BSV32" s="53">
        <f t="shared" si="59"/>
        <v>0.67700000000000005</v>
      </c>
      <c r="BSW32" s="53">
        <v>0.69499999999999995</v>
      </c>
      <c r="BSX32" s="53">
        <v>0.59499999999999997</v>
      </c>
      <c r="BSY32" s="53">
        <v>0.61499999999999999</v>
      </c>
      <c r="BSZ32" s="53">
        <v>0.69699999999999995</v>
      </c>
      <c r="BTA32" s="53">
        <v>0.67900000000000005</v>
      </c>
      <c r="BTB32" s="53">
        <v>0.56200000000000006</v>
      </c>
      <c r="BTC32" s="53">
        <v>0.55900000000000005</v>
      </c>
      <c r="BTD32" s="53">
        <v>0.7</v>
      </c>
      <c r="BTE32" s="53">
        <v>0.70499999999999996</v>
      </c>
      <c r="BTF32" s="53">
        <f t="shared" si="60"/>
        <v>0.59499999999999997</v>
      </c>
      <c r="BTG32" s="53">
        <v>0.69499999999999995</v>
      </c>
      <c r="BTH32" s="53">
        <v>0.58399999999999996</v>
      </c>
      <c r="BTI32" s="53">
        <v>0.58199999999999996</v>
      </c>
      <c r="BTJ32" s="53">
        <f t="shared" si="44"/>
        <v>0.59499999999999997</v>
      </c>
      <c r="BTK32" s="53">
        <v>0.69499999999999995</v>
      </c>
      <c r="BTL32" s="53">
        <v>0.57099999999999995</v>
      </c>
      <c r="BTM32" s="53">
        <v>0.54500000000000004</v>
      </c>
      <c r="BTN32" s="53">
        <v>0.56000000000000005</v>
      </c>
      <c r="BTO32" s="53">
        <v>0.55400000000000005</v>
      </c>
      <c r="BTP32" s="53">
        <v>0.56299999999999994</v>
      </c>
      <c r="BTQ32" s="53">
        <v>0.57999999999999996</v>
      </c>
      <c r="BTR32" s="53">
        <v>0.56699999999999995</v>
      </c>
      <c r="BTS32" s="53">
        <v>0.56699999999999995</v>
      </c>
      <c r="BTT32" s="53">
        <v>0.56399999999999995</v>
      </c>
      <c r="BTU32" s="53">
        <v>0.56599999999999995</v>
      </c>
      <c r="BTV32" s="53">
        <v>0.59399999999999997</v>
      </c>
      <c r="BTW32" s="53">
        <v>0.56599999999999995</v>
      </c>
      <c r="BTX32" s="53">
        <v>0.59199999999999997</v>
      </c>
      <c r="BTY32" s="53">
        <v>0.57799999999999996</v>
      </c>
      <c r="BTZ32" s="53">
        <f t="shared" si="45"/>
        <v>0.59399999999999997</v>
      </c>
      <c r="BUA32" s="53">
        <v>0.69499999999999995</v>
      </c>
      <c r="BUB32" s="53">
        <v>0.56100000000000005</v>
      </c>
      <c r="BUC32" s="53">
        <v>0.57399999999999995</v>
      </c>
      <c r="BUD32" s="53">
        <v>0.69499999999999995</v>
      </c>
      <c r="BUE32" s="53">
        <v>0.57299999999999995</v>
      </c>
      <c r="BUF32" s="53">
        <v>0.57399999999999995</v>
      </c>
      <c r="BUG32" s="53">
        <v>0.56999999999999995</v>
      </c>
      <c r="BUH32" s="53">
        <v>0.66900000000000004</v>
      </c>
      <c r="BUI32" s="53">
        <v>0.66700000000000004</v>
      </c>
      <c r="BUJ32" s="53">
        <v>0.67</v>
      </c>
      <c r="BUK32" s="53">
        <v>0.67100000000000004</v>
      </c>
      <c r="BUL32" s="1042"/>
      <c r="BUM32" s="53">
        <v>0.66900000000000004</v>
      </c>
      <c r="BUN32" s="53">
        <v>0.66700000000000004</v>
      </c>
      <c r="BUO32" s="53">
        <v>0.56999999999999995</v>
      </c>
      <c r="BUP32" s="56">
        <v>0.67600000000000005</v>
      </c>
      <c r="BUQ32" s="56">
        <v>0.67700000000000005</v>
      </c>
      <c r="BUR32" s="53">
        <v>0.56999999999999995</v>
      </c>
      <c r="BUS32" s="56">
        <v>1.2669999999999999</v>
      </c>
      <c r="BUT32" s="56">
        <v>1.262</v>
      </c>
      <c r="BUU32" s="53">
        <v>0.56999999999999995</v>
      </c>
      <c r="BUV32" s="56"/>
      <c r="BUW32" s="56"/>
      <c r="BUX32" s="357">
        <f t="shared" si="46"/>
        <v>-1</v>
      </c>
      <c r="BUY32" s="7">
        <f t="shared" si="47"/>
        <v>-1</v>
      </c>
      <c r="BUZ32" s="55">
        <v>0.71</v>
      </c>
      <c r="BVA32" s="53">
        <v>0.72299999999999998</v>
      </c>
      <c r="BVB32" s="55">
        <v>0.71</v>
      </c>
      <c r="BVC32" s="53">
        <v>0.76</v>
      </c>
      <c r="BVD32" s="53">
        <v>0.70499999999999996</v>
      </c>
      <c r="BVE32" s="53">
        <v>0.71199999999999997</v>
      </c>
      <c r="BVF32" s="53">
        <v>0.71099999999999997</v>
      </c>
      <c r="BVG32" s="53">
        <v>0.71</v>
      </c>
      <c r="BVH32" s="53">
        <v>0.73199999999999998</v>
      </c>
      <c r="BVI32" s="896">
        <v>0.93</v>
      </c>
      <c r="BVJ32" s="55">
        <v>0.71</v>
      </c>
      <c r="BVK32" s="53">
        <v>0.71699999999999997</v>
      </c>
      <c r="BVL32" s="896">
        <v>0.93</v>
      </c>
      <c r="BVM32" s="55">
        <v>0.71</v>
      </c>
      <c r="BVN32" s="53">
        <v>0.72199999999999998</v>
      </c>
      <c r="BVO32" s="896">
        <v>0.93</v>
      </c>
      <c r="BVP32" s="55">
        <v>0.72</v>
      </c>
      <c r="BVQ32" s="53">
        <v>0.66900000000000004</v>
      </c>
      <c r="BVR32" s="53">
        <v>0.66700000000000004</v>
      </c>
      <c r="BVS32" s="1042"/>
      <c r="BVT32" s="53">
        <v>0.66900000000000004</v>
      </c>
      <c r="BVU32" s="896">
        <v>0.93</v>
      </c>
      <c r="BVV32" s="55">
        <v>0.72</v>
      </c>
      <c r="BVW32" s="53">
        <v>0.67400000000000004</v>
      </c>
      <c r="BVX32" s="53">
        <v>0.68</v>
      </c>
      <c r="BVY32" s="896">
        <v>0.93</v>
      </c>
      <c r="BVZ32" s="55">
        <v>0.72</v>
      </c>
      <c r="BWA32" s="56">
        <v>0.67900000000000005</v>
      </c>
      <c r="BWB32" s="896">
        <v>0.93</v>
      </c>
      <c r="BWC32" s="55">
        <v>0.72</v>
      </c>
      <c r="BWD32" s="108">
        <v>1.409</v>
      </c>
      <c r="BWE32" s="896">
        <v>0.93</v>
      </c>
      <c r="BWF32" s="55">
        <v>0.72</v>
      </c>
      <c r="BWG32" s="55"/>
      <c r="BWH32" s="7">
        <f t="shared" si="4"/>
        <v>-1</v>
      </c>
      <c r="BWI32" s="896"/>
      <c r="BWJ32" s="53">
        <v>0.70499999999999996</v>
      </c>
      <c r="BWK32" s="53"/>
      <c r="BWL32" s="53">
        <v>0.39300000000000002</v>
      </c>
      <c r="BWM32" s="53">
        <v>0.43</v>
      </c>
      <c r="BWN32" s="896"/>
      <c r="BWO32" s="53">
        <v>0.70499999999999996</v>
      </c>
      <c r="BWP32" s="53"/>
      <c r="BWQ32" s="53">
        <v>0.39300000000000002</v>
      </c>
      <c r="BWR32" s="53">
        <v>0.43</v>
      </c>
      <c r="BWS32" s="53">
        <v>0.433</v>
      </c>
      <c r="BWT32" s="53">
        <v>0.39400000000000002</v>
      </c>
      <c r="BWU32" s="53">
        <v>0.39800000000000002</v>
      </c>
      <c r="BWV32" s="53">
        <v>0.39500000000000002</v>
      </c>
      <c r="BWW32" s="53">
        <v>0.39300000000000002</v>
      </c>
      <c r="BWX32" s="896">
        <v>0.7</v>
      </c>
      <c r="BWY32" s="55">
        <v>0.39300000000000002</v>
      </c>
      <c r="BWZ32" s="53">
        <v>0.4</v>
      </c>
      <c r="BXA32" s="896">
        <v>0.7</v>
      </c>
      <c r="BXB32" s="55">
        <v>0.39300000000000002</v>
      </c>
      <c r="BXC32" s="53">
        <v>0.43099999999999999</v>
      </c>
      <c r="BXD32" s="896">
        <v>0.7</v>
      </c>
      <c r="BXE32" s="53">
        <v>0.35</v>
      </c>
      <c r="BXF32" s="53">
        <v>0.435</v>
      </c>
      <c r="BXG32" s="53">
        <v>0.436</v>
      </c>
      <c r="BXH32" s="1531">
        <v>0.7</v>
      </c>
      <c r="BXI32" s="53">
        <v>0.46700000000000003</v>
      </c>
      <c r="BXJ32" s="896">
        <v>0.7</v>
      </c>
      <c r="BXK32" s="53">
        <v>0.35</v>
      </c>
      <c r="BXL32" s="56">
        <v>0.437</v>
      </c>
      <c r="BXM32" s="896">
        <v>0.7</v>
      </c>
      <c r="BXN32" s="53">
        <v>0.35</v>
      </c>
      <c r="BXO32" s="108">
        <v>0.78600000000000003</v>
      </c>
      <c r="BXP32" s="896">
        <v>0.7</v>
      </c>
      <c r="BXQ32" s="53">
        <v>0.35</v>
      </c>
      <c r="BXR32" s="55"/>
      <c r="BXS32" s="7">
        <f t="shared" si="5"/>
        <v>-1</v>
      </c>
      <c r="BXT32" s="1042">
        <v>0.68</v>
      </c>
      <c r="BXU32" s="53">
        <v>0.58899999999999997</v>
      </c>
      <c r="BXV32" s="53">
        <v>0.58299999999999996</v>
      </c>
      <c r="BXW32" s="53">
        <v>0.59</v>
      </c>
      <c r="BXX32" s="53">
        <v>0.58099999999999996</v>
      </c>
      <c r="BXY32" s="53">
        <v>0.59199999999999997</v>
      </c>
      <c r="BXZ32" s="53">
        <v>0.58099999999999996</v>
      </c>
      <c r="BYA32" s="896">
        <v>0.94</v>
      </c>
      <c r="BYB32" s="55">
        <v>0.68</v>
      </c>
      <c r="BYC32" s="53">
        <v>0.58399999999999996</v>
      </c>
      <c r="BYD32" s="896">
        <v>0.94</v>
      </c>
      <c r="BYE32" s="53">
        <v>0.57999999999999996</v>
      </c>
      <c r="BYF32" s="53">
        <v>0.58599999999999997</v>
      </c>
      <c r="BYG32" s="896">
        <v>0.94</v>
      </c>
      <c r="BYH32" s="53">
        <v>0.57999999999999996</v>
      </c>
      <c r="BYI32" s="53">
        <v>0.67100000000000004</v>
      </c>
      <c r="BYJ32" s="53">
        <v>0.67300000000000004</v>
      </c>
      <c r="BYK32" s="896">
        <v>0.96</v>
      </c>
      <c r="BYL32" s="53">
        <v>0.67800000000000005</v>
      </c>
      <c r="BYM32" s="896">
        <v>0.94</v>
      </c>
      <c r="BYN32" s="53">
        <v>0.57999999999999996</v>
      </c>
      <c r="BYO32" s="56">
        <v>0.67900000000000005</v>
      </c>
      <c r="BYP32" s="896">
        <v>0.94</v>
      </c>
      <c r="BYQ32" s="53">
        <v>0.57999999999999996</v>
      </c>
      <c r="BYR32" s="108">
        <v>1.3140000000000001</v>
      </c>
      <c r="BYS32" s="896">
        <v>0.94</v>
      </c>
      <c r="BYT32" s="53">
        <v>0.57999999999999996</v>
      </c>
      <c r="BYU32" s="55"/>
      <c r="BYV32" s="7">
        <f t="shared" si="6"/>
        <v>-1</v>
      </c>
      <c r="BYW32" s="108">
        <v>0.93700000000000006</v>
      </c>
      <c r="BYX32" s="1374">
        <v>0.9</v>
      </c>
      <c r="BYY32" s="108">
        <v>0.95299999999999996</v>
      </c>
      <c r="BYZ32" s="108">
        <v>0.92700000000000005</v>
      </c>
      <c r="BZA32" s="1374">
        <v>0.9</v>
      </c>
      <c r="BZB32" s="53">
        <v>0.93600000000000005</v>
      </c>
      <c r="BZC32" s="1374">
        <v>0.9</v>
      </c>
      <c r="BZD32" s="53">
        <v>0.44500000000000001</v>
      </c>
      <c r="BZE32" s="896">
        <v>0.9</v>
      </c>
      <c r="BZF32" s="108">
        <v>0.94599999999999995</v>
      </c>
      <c r="BZG32" s="108">
        <v>0.45400000000000001</v>
      </c>
      <c r="BZH32" s="108">
        <v>0.45500000000000002</v>
      </c>
      <c r="BZI32" s="1374"/>
      <c r="BZJ32" s="108">
        <v>0.45500000000000002</v>
      </c>
      <c r="BZK32" s="896">
        <v>0.9</v>
      </c>
      <c r="BZL32" s="108">
        <v>0.94599999999999995</v>
      </c>
      <c r="BZM32" s="642">
        <v>0.53300000000000003</v>
      </c>
      <c r="BZN32" s="896">
        <v>0.9</v>
      </c>
      <c r="BZO32" s="108">
        <v>0.94599999999999995</v>
      </c>
      <c r="BZP32" s="108">
        <v>0.83399999999999996</v>
      </c>
      <c r="BZQ32" s="896">
        <v>0.9</v>
      </c>
      <c r="BZR32" s="108">
        <v>0.94599999999999995</v>
      </c>
      <c r="BZS32" s="55"/>
      <c r="BZT32" s="7">
        <f t="shared" si="48"/>
        <v>-1</v>
      </c>
      <c r="BZU32" s="52"/>
      <c r="BZV32" s="52">
        <f t="shared" si="49"/>
        <v>0</v>
      </c>
      <c r="BZW32" s="55"/>
      <c r="BZX32" s="1652" t="e">
        <f t="shared" si="50"/>
        <v>#DIV/0!</v>
      </c>
      <c r="BZY32" s="52"/>
      <c r="BZZ32" s="52">
        <f t="shared" si="51"/>
        <v>0</v>
      </c>
      <c r="CAA32" s="55"/>
      <c r="CAB32" s="1652" t="e">
        <f t="shared" si="52"/>
        <v>#DIV/0!</v>
      </c>
      <c r="CAC32" s="52"/>
      <c r="CAD32" s="52">
        <f t="shared" si="53"/>
        <v>0</v>
      </c>
      <c r="CAE32" s="55"/>
      <c r="CAF32" s="966" t="e">
        <f t="shared" si="54"/>
        <v>#DIV/0!</v>
      </c>
      <c r="CAG32" s="1042"/>
      <c r="CAH32" s="1042"/>
      <c r="CAI32" s="1042"/>
      <c r="CAJ32" s="53" t="str">
        <f t="shared" si="7"/>
        <v>2. Within 10% deviation from baseline</v>
      </c>
      <c r="CAK32" s="53" t="str">
        <f t="shared" si="8"/>
        <v>2. Within 10% deviation from baseline</v>
      </c>
      <c r="CAL32" s="53" t="str">
        <f t="shared" si="9"/>
        <v>2. Within 10% deviation from baseline</v>
      </c>
      <c r="CAM32" s="53" t="str">
        <f t="shared" si="10"/>
        <v>2. Within 10% deviation from baseline</v>
      </c>
      <c r="CAN32" s="53" t="str">
        <f t="shared" si="11"/>
        <v xml:space="preserve">1. Better than baseline </v>
      </c>
      <c r="CAO32" s="53" t="str">
        <f t="shared" si="12"/>
        <v xml:space="preserve">1. Better than baseline </v>
      </c>
      <c r="CAP32" s="53" t="str">
        <f t="shared" si="13"/>
        <v xml:space="preserve">1. Better than baseline </v>
      </c>
      <c r="CAQ32" s="27" t="str">
        <f t="shared" si="14"/>
        <v xml:space="preserve">1. Better than baseline </v>
      </c>
      <c r="CAR32" s="53" t="str">
        <f t="shared" si="15"/>
        <v>3. Missing baseline</v>
      </c>
      <c r="CAS32" s="53" t="str">
        <f t="shared" si="16"/>
        <v>3. Missing baseline</v>
      </c>
      <c r="CAT32" s="53" t="str">
        <f t="shared" si="17"/>
        <v xml:space="preserve">1. Better than baseline </v>
      </c>
      <c r="CAU32" s="56" t="str">
        <f t="shared" si="18"/>
        <v xml:space="preserve">1. Better than baseline </v>
      </c>
      <c r="CAV32" s="56" t="str">
        <f t="shared" si="19"/>
        <v xml:space="preserve">1. Better than baseline </v>
      </c>
      <c r="CAW32" s="56" t="str">
        <f t="shared" si="20"/>
        <v xml:space="preserve">1. Better than baseline </v>
      </c>
      <c r="CAX32" s="56" t="str">
        <f t="shared" si="21"/>
        <v xml:space="preserve">1. Better than baseline </v>
      </c>
    </row>
    <row r="33" spans="1:2082" ht="44" thickBot="1" x14ac:dyDescent="0.4">
      <c r="D33" s="345">
        <v>31</v>
      </c>
      <c r="E33" s="345" t="s">
        <v>3874</v>
      </c>
      <c r="F33" s="345" t="s">
        <v>3874</v>
      </c>
      <c r="G33" s="345" t="s">
        <v>17</v>
      </c>
      <c r="H33" s="345" t="s">
        <v>17</v>
      </c>
      <c r="I33" s="345" t="s">
        <v>3953</v>
      </c>
      <c r="J33" s="345" t="s">
        <v>3954</v>
      </c>
      <c r="K33" s="40" t="s">
        <v>3877</v>
      </c>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40"/>
      <c r="BD33" s="40"/>
      <c r="BE33" s="40"/>
      <c r="BF33" s="40"/>
      <c r="BG33" s="40"/>
      <c r="BH33" s="40"/>
      <c r="BI33" s="40"/>
      <c r="BJ33" s="40"/>
      <c r="BK33" s="40"/>
      <c r="BL33" s="40"/>
      <c r="BM33" s="40"/>
      <c r="BN33" s="40"/>
      <c r="BO33" s="40"/>
      <c r="BP33" s="40"/>
      <c r="BQ33" s="40"/>
      <c r="BR33" s="40"/>
      <c r="BS33" s="40"/>
      <c r="BT33" s="40"/>
      <c r="BU33" s="40"/>
      <c r="BV33" s="40"/>
      <c r="BW33" s="40"/>
      <c r="BX33" s="40"/>
      <c r="BY33" s="40"/>
      <c r="BZ33" s="40"/>
      <c r="CA33" s="40"/>
      <c r="CB33" s="40"/>
      <c r="CC33" s="40"/>
      <c r="CD33" s="40"/>
      <c r="CE33" s="40"/>
      <c r="CF33" s="40"/>
      <c r="CG33" s="40"/>
      <c r="CH33" s="40"/>
      <c r="CI33" s="40"/>
      <c r="CJ33" s="40"/>
      <c r="CK33" s="40"/>
      <c r="CL33" s="40"/>
      <c r="CM33" s="40"/>
      <c r="CN33" s="40"/>
      <c r="CO33" s="40"/>
      <c r="CP33" s="40"/>
      <c r="CQ33" s="40"/>
      <c r="CR33" s="40"/>
      <c r="CS33" s="40"/>
      <c r="CT33" s="40"/>
      <c r="CU33" s="40"/>
      <c r="CV33" s="40"/>
      <c r="CW33" s="40"/>
      <c r="CX33" s="40"/>
      <c r="CY33" s="40"/>
      <c r="CZ33" s="40"/>
      <c r="DA33" s="40"/>
      <c r="DB33" s="40"/>
      <c r="DC33" s="40"/>
      <c r="DD33" s="40"/>
      <c r="DE33" s="40"/>
      <c r="DF33" s="40"/>
      <c r="DG33" s="40"/>
      <c r="DH33" s="40"/>
      <c r="DI33" s="40"/>
      <c r="DJ33" s="40"/>
      <c r="DK33" s="40"/>
      <c r="DL33" s="40"/>
      <c r="DM33" s="40"/>
      <c r="DN33" s="40"/>
      <c r="DO33" s="40"/>
      <c r="DP33" s="40"/>
      <c r="DQ33" s="40"/>
      <c r="DR33" s="40"/>
      <c r="DS33" s="40"/>
      <c r="DT33" s="40"/>
      <c r="DU33" s="40"/>
      <c r="DV33" s="40"/>
      <c r="DW33" s="40"/>
      <c r="DX33" s="40"/>
      <c r="DY33" s="40"/>
      <c r="DZ33" s="40"/>
      <c r="EA33" s="40"/>
      <c r="EB33" s="40"/>
      <c r="EC33" s="40"/>
      <c r="ED33" s="40"/>
      <c r="EE33" s="40"/>
      <c r="EF33" s="40"/>
      <c r="EG33" s="40"/>
      <c r="EH33" s="40"/>
      <c r="EI33" s="40"/>
      <c r="EJ33" s="40"/>
      <c r="EK33" s="40"/>
      <c r="EL33" s="40"/>
      <c r="EM33" s="40"/>
      <c r="EN33" s="40"/>
      <c r="EO33" s="40"/>
      <c r="EP33" s="40"/>
      <c r="EQ33" s="40"/>
      <c r="ER33" s="40"/>
      <c r="ES33" s="40"/>
      <c r="ET33" s="40"/>
      <c r="EU33" s="40"/>
      <c r="EV33" s="40"/>
      <c r="EW33" s="40"/>
      <c r="EX33" s="40"/>
      <c r="EY33" s="40"/>
      <c r="EZ33" s="40"/>
      <c r="FA33" s="40"/>
      <c r="FB33" s="40"/>
      <c r="FC33" s="40"/>
      <c r="FD33" s="40"/>
      <c r="FE33" s="40"/>
      <c r="FF33" s="40"/>
      <c r="FG33" s="40"/>
      <c r="FH33" s="40"/>
      <c r="FI33" s="40"/>
      <c r="FJ33" s="40"/>
      <c r="FK33" s="40"/>
      <c r="FL33" s="40"/>
      <c r="FM33" s="40"/>
      <c r="FN33" s="40"/>
      <c r="FO33" s="40"/>
      <c r="FP33" s="40"/>
      <c r="FQ33" s="40"/>
      <c r="FR33" s="40"/>
      <c r="FS33" s="40"/>
      <c r="FT33" s="40"/>
      <c r="FU33" s="40"/>
      <c r="FV33" s="40"/>
      <c r="FW33" s="40"/>
      <c r="FX33" s="40"/>
      <c r="FY33" s="40"/>
      <c r="FZ33" s="40"/>
      <c r="GA33" s="40"/>
      <c r="GB33" s="40"/>
      <c r="GC33" s="40"/>
      <c r="GD33" s="40"/>
      <c r="GE33" s="40"/>
      <c r="GF33" s="40"/>
      <c r="GG33" s="40"/>
      <c r="GH33" s="40"/>
      <c r="GI33" s="40"/>
      <c r="GJ33" s="40"/>
      <c r="GK33" s="40"/>
      <c r="GL33" s="40"/>
      <c r="GM33" s="40"/>
      <c r="GN33" s="40"/>
      <c r="GO33" s="40"/>
      <c r="GP33" s="40"/>
      <c r="GQ33" s="40"/>
      <c r="GR33" s="40"/>
      <c r="GS33" s="40"/>
      <c r="GT33" s="40"/>
      <c r="GU33" s="40"/>
      <c r="GV33" s="40"/>
      <c r="GW33" s="40"/>
      <c r="GX33" s="40"/>
      <c r="GY33" s="40"/>
      <c r="GZ33" s="40"/>
      <c r="HA33" s="40"/>
      <c r="HB33" s="40"/>
      <c r="HC33" s="40"/>
      <c r="HD33" s="40"/>
      <c r="HE33" s="40"/>
      <c r="HF33" s="40"/>
      <c r="HG33" s="40"/>
      <c r="HH33" s="40"/>
      <c r="HI33" s="40"/>
      <c r="HJ33" s="40"/>
      <c r="HK33" s="40"/>
      <c r="HL33" s="40"/>
      <c r="HM33" s="40"/>
      <c r="HN33" s="40"/>
      <c r="HO33" s="40"/>
      <c r="HP33" s="40"/>
      <c r="HQ33" s="40"/>
      <c r="HR33" s="40"/>
      <c r="HS33" s="40"/>
      <c r="HT33" s="40"/>
      <c r="HU33" s="40"/>
      <c r="HV33" s="40"/>
      <c r="HW33" s="40"/>
      <c r="HX33" s="40"/>
      <c r="HY33" s="40"/>
      <c r="HZ33" s="40"/>
      <c r="IA33" s="40"/>
      <c r="IB33" s="40"/>
      <c r="IC33" s="40"/>
      <c r="ID33" s="40"/>
      <c r="IE33" s="40"/>
      <c r="IF33" s="40"/>
      <c r="IG33" s="40"/>
      <c r="IH33" s="40"/>
      <c r="II33" s="40"/>
      <c r="IJ33" s="40"/>
      <c r="IK33" s="40"/>
      <c r="IL33" s="40"/>
      <c r="IM33" s="40"/>
      <c r="IN33" s="40"/>
      <c r="IO33" s="40"/>
      <c r="IP33" s="40"/>
      <c r="IQ33" s="40"/>
      <c r="IR33" s="40"/>
      <c r="IS33" s="40"/>
      <c r="IT33" s="40"/>
      <c r="IU33" s="40"/>
      <c r="IV33" s="40"/>
      <c r="IW33" s="40"/>
      <c r="IX33" s="40"/>
      <c r="IY33" s="40"/>
      <c r="IZ33" s="40"/>
      <c r="JA33" s="40"/>
      <c r="JB33" s="40"/>
      <c r="JC33" s="40"/>
      <c r="JD33" s="40"/>
      <c r="JE33" s="40"/>
      <c r="JF33" s="40"/>
      <c r="JG33" s="40"/>
      <c r="JH33" s="40"/>
      <c r="JI33" s="40"/>
      <c r="JJ33" s="40"/>
      <c r="JK33" s="40"/>
      <c r="JL33" s="40"/>
      <c r="JM33" s="40"/>
      <c r="JN33" s="40"/>
      <c r="JO33" s="40"/>
      <c r="JP33" s="40"/>
      <c r="JQ33" s="40"/>
      <c r="JR33" s="40"/>
      <c r="JS33" s="40"/>
      <c r="JT33" s="40"/>
      <c r="JU33" s="40"/>
      <c r="JV33" s="40"/>
      <c r="JW33" s="40"/>
      <c r="JX33" s="40"/>
      <c r="JY33" s="40"/>
      <c r="JZ33" s="40"/>
      <c r="KA33" s="40"/>
      <c r="KB33" s="40"/>
      <c r="KC33" s="40"/>
      <c r="KD33" s="40"/>
      <c r="KE33" s="40"/>
      <c r="KF33" s="40"/>
      <c r="KG33" s="40"/>
      <c r="KH33" s="40"/>
      <c r="KI33" s="40"/>
      <c r="KJ33" s="40"/>
      <c r="KK33" s="40"/>
      <c r="KL33" s="40"/>
      <c r="KM33" s="40"/>
      <c r="KN33" s="40"/>
      <c r="KO33" s="40"/>
      <c r="KP33" s="40"/>
      <c r="KQ33" s="40"/>
      <c r="KR33" s="40"/>
      <c r="KS33" s="40"/>
      <c r="KT33" s="40"/>
      <c r="KU33" s="40"/>
      <c r="KV33" s="40"/>
      <c r="KW33" s="40"/>
      <c r="KX33" s="40"/>
      <c r="KY33" s="40"/>
      <c r="KZ33" s="40"/>
      <c r="LA33" s="40"/>
      <c r="LB33" s="40"/>
      <c r="LC33" s="40"/>
      <c r="LD33" s="40"/>
      <c r="LE33" s="40"/>
      <c r="LF33" s="40"/>
      <c r="LG33" s="40"/>
      <c r="LH33" s="40"/>
      <c r="LI33" s="40"/>
      <c r="LJ33" s="40"/>
      <c r="LK33" s="40"/>
      <c r="LL33" s="40"/>
      <c r="LM33" s="40"/>
      <c r="LN33" s="40"/>
      <c r="LO33" s="40"/>
      <c r="LP33" s="40"/>
      <c r="LQ33" s="40"/>
      <c r="LR33" s="40"/>
      <c r="LS33" s="40"/>
      <c r="LT33" s="40"/>
      <c r="LU33" s="40"/>
      <c r="LV33" s="40"/>
      <c r="LW33" s="40"/>
      <c r="LX33" s="40"/>
      <c r="LY33" s="40"/>
      <c r="LZ33" s="40"/>
      <c r="MA33" s="40"/>
      <c r="MB33" s="40"/>
      <c r="MC33" s="40"/>
      <c r="MD33" s="40"/>
      <c r="ME33" s="40"/>
      <c r="MF33" s="40"/>
      <c r="MG33" s="40"/>
      <c r="MH33" s="40"/>
      <c r="MI33" s="40"/>
      <c r="MJ33" s="40"/>
      <c r="MK33" s="40"/>
      <c r="ML33" s="40"/>
      <c r="MM33" s="40"/>
      <c r="MN33" s="40"/>
      <c r="MO33" s="40"/>
      <c r="MP33" s="40"/>
      <c r="MQ33" s="40"/>
      <c r="MR33" s="40"/>
      <c r="MS33" s="40"/>
      <c r="MT33" s="40"/>
      <c r="MU33" s="40"/>
      <c r="MV33" s="40"/>
      <c r="MW33" s="40"/>
      <c r="MX33" s="40"/>
      <c r="MY33" s="40"/>
      <c r="MZ33" s="40"/>
      <c r="NA33" s="40"/>
      <c r="NB33" s="40"/>
      <c r="NC33" s="40"/>
      <c r="ND33" s="40"/>
      <c r="NE33" s="40"/>
      <c r="NF33" s="40"/>
      <c r="NG33" s="40"/>
      <c r="NH33" s="40"/>
      <c r="NI33" s="40"/>
      <c r="NJ33" s="40"/>
      <c r="NK33" s="40"/>
      <c r="NL33" s="40"/>
      <c r="NM33" s="40"/>
      <c r="NN33" s="40"/>
      <c r="NO33" s="40"/>
      <c r="NP33" s="40"/>
      <c r="NQ33" s="40"/>
      <c r="NR33" s="40"/>
      <c r="NS33" s="40"/>
      <c r="NT33" s="40"/>
      <c r="NU33" s="40"/>
      <c r="NV33" s="40"/>
      <c r="NW33" s="40"/>
      <c r="NX33" s="40"/>
      <c r="NY33" s="40"/>
      <c r="NZ33" s="40"/>
      <c r="OA33" s="40"/>
      <c r="OB33" s="40"/>
      <c r="OC33" s="40"/>
      <c r="OD33" s="40"/>
      <c r="OE33" s="40"/>
      <c r="OF33" s="40"/>
      <c r="OG33" s="40"/>
      <c r="OH33" s="40"/>
      <c r="OI33" s="40"/>
      <c r="OJ33" s="40"/>
      <c r="OK33" s="40"/>
      <c r="OL33" s="40"/>
      <c r="OM33" s="40"/>
      <c r="ON33" s="40"/>
      <c r="OO33" s="40"/>
      <c r="OP33" s="40"/>
      <c r="OQ33" s="40"/>
      <c r="OR33" s="40"/>
      <c r="OS33" s="40"/>
      <c r="OT33" s="40"/>
      <c r="OU33" s="40"/>
      <c r="OV33" s="40"/>
      <c r="OW33" s="40"/>
      <c r="OX33" s="40"/>
      <c r="OY33" s="40"/>
      <c r="OZ33" s="40"/>
      <c r="PA33" s="40"/>
      <c r="PB33" s="40"/>
      <c r="PC33" s="40"/>
      <c r="PD33" s="40"/>
      <c r="PE33" s="40"/>
      <c r="PF33" s="40"/>
      <c r="PG33" s="40"/>
      <c r="PH33" s="40"/>
      <c r="PI33" s="40"/>
      <c r="PJ33" s="40"/>
      <c r="PK33" s="40"/>
      <c r="PL33" s="40"/>
      <c r="PM33" s="40"/>
      <c r="PN33" s="40"/>
      <c r="PO33" s="40"/>
      <c r="PP33" s="40"/>
      <c r="PQ33" s="40"/>
      <c r="PR33" s="40"/>
      <c r="PS33" s="40"/>
      <c r="PT33" s="40"/>
      <c r="PU33" s="40"/>
      <c r="PV33" s="40"/>
      <c r="PW33" s="40"/>
      <c r="PX33" s="40"/>
      <c r="PY33" s="40"/>
      <c r="PZ33" s="40"/>
      <c r="QA33" s="40"/>
      <c r="QB33" s="40"/>
      <c r="QC33" s="40"/>
      <c r="QD33" s="40"/>
      <c r="QE33" s="40"/>
      <c r="QF33" s="40"/>
      <c r="QG33" s="40"/>
      <c r="QH33" s="40"/>
      <c r="QI33" s="40"/>
      <c r="QJ33" s="40"/>
      <c r="QK33" s="40"/>
      <c r="QL33" s="40"/>
      <c r="QM33" s="40"/>
      <c r="QN33" s="40"/>
      <c r="QO33" s="40"/>
      <c r="QP33" s="40"/>
      <c r="QQ33" s="40"/>
      <c r="QR33" s="40"/>
      <c r="QS33" s="40"/>
      <c r="QT33" s="40"/>
      <c r="QU33" s="40"/>
      <c r="QV33" s="40"/>
      <c r="QW33" s="40"/>
      <c r="QX33" s="40"/>
      <c r="QY33" s="40"/>
      <c r="QZ33" s="40"/>
      <c r="RA33" s="40"/>
      <c r="RB33" s="40"/>
      <c r="RC33" s="40"/>
      <c r="RD33" s="40"/>
      <c r="RE33" s="40"/>
      <c r="RF33" s="40"/>
      <c r="RG33" s="40"/>
      <c r="RH33" s="40"/>
      <c r="RI33" s="40"/>
      <c r="RJ33" s="40"/>
      <c r="RK33" s="40"/>
      <c r="RL33" s="40"/>
      <c r="RM33" s="40"/>
      <c r="RN33" s="40"/>
      <c r="RO33" s="40"/>
      <c r="RP33" s="40"/>
      <c r="RQ33" s="40"/>
      <c r="RR33" s="40"/>
      <c r="RS33" s="40"/>
      <c r="RT33" s="40"/>
      <c r="RU33" s="40"/>
      <c r="RV33" s="40"/>
      <c r="RW33" s="40"/>
      <c r="RX33" s="40"/>
      <c r="RY33" s="40"/>
      <c r="RZ33" s="40"/>
      <c r="SA33" s="40"/>
      <c r="SB33" s="40"/>
      <c r="SC33" s="40"/>
      <c r="SD33" s="40"/>
      <c r="SE33" s="40"/>
      <c r="SF33" s="40"/>
      <c r="SG33" s="40"/>
      <c r="SH33" s="40"/>
      <c r="SI33" s="40"/>
      <c r="SJ33" s="40"/>
      <c r="SK33" s="40"/>
      <c r="SL33" s="40"/>
      <c r="SM33" s="40"/>
      <c r="SN33" s="40"/>
      <c r="SO33" s="40"/>
      <c r="SP33" s="40"/>
      <c r="SQ33" s="40"/>
      <c r="SR33" s="40"/>
      <c r="SS33" s="40"/>
      <c r="ST33" s="40"/>
      <c r="SU33" s="40"/>
      <c r="SV33" s="40"/>
      <c r="SW33" s="40"/>
      <c r="SX33" s="40"/>
      <c r="SY33" s="40"/>
      <c r="SZ33" s="40"/>
      <c r="TA33" s="40"/>
      <c r="TB33" s="40"/>
      <c r="TC33" s="40"/>
      <c r="TD33" s="40"/>
      <c r="TE33" s="40"/>
      <c r="TF33" s="40"/>
      <c r="TG33" s="40"/>
      <c r="TH33" s="40"/>
      <c r="TI33" s="40"/>
      <c r="TJ33" s="40"/>
      <c r="TK33" s="40"/>
      <c r="TL33" s="40"/>
      <c r="TM33" s="40"/>
      <c r="TN33" s="40"/>
      <c r="TO33" s="40"/>
      <c r="TP33" s="40"/>
      <c r="TQ33" s="40"/>
      <c r="TR33" s="40"/>
      <c r="TS33" s="40"/>
      <c r="TT33" s="40"/>
      <c r="TU33" s="40"/>
      <c r="TV33" s="40"/>
      <c r="TW33" s="40"/>
      <c r="TX33" s="40"/>
      <c r="TY33" s="40"/>
      <c r="TZ33" s="40"/>
      <c r="UA33" s="40"/>
      <c r="UB33" s="40"/>
      <c r="UC33" s="40"/>
      <c r="UD33" s="40"/>
      <c r="UE33" s="40"/>
      <c r="UF33" s="40"/>
      <c r="UG33" s="40"/>
      <c r="UH33" s="40"/>
      <c r="UI33" s="40"/>
      <c r="UJ33" s="40"/>
      <c r="UK33" s="40"/>
      <c r="UL33" s="40"/>
      <c r="UM33" s="40"/>
      <c r="UN33" s="40"/>
      <c r="UO33" s="40"/>
      <c r="UP33" s="40"/>
      <c r="UQ33" s="40"/>
      <c r="UR33" s="40"/>
      <c r="US33" s="40"/>
      <c r="UT33" s="40"/>
      <c r="UU33" s="40"/>
      <c r="UV33" s="40"/>
      <c r="UW33" s="40"/>
      <c r="UX33" s="40"/>
      <c r="UY33" s="40"/>
      <c r="UZ33" s="40"/>
      <c r="VA33" s="40"/>
      <c r="VB33" s="40"/>
      <c r="VC33" s="40"/>
      <c r="VD33" s="40"/>
      <c r="VE33" s="40"/>
      <c r="VF33" s="40"/>
      <c r="VG33" s="40"/>
      <c r="VH33" s="40"/>
      <c r="VI33" s="40"/>
      <c r="VJ33" s="40"/>
      <c r="VK33" s="40"/>
      <c r="VL33" s="40"/>
      <c r="VM33" s="40"/>
      <c r="VN33" s="40"/>
      <c r="VO33" s="40"/>
      <c r="VP33" s="40"/>
      <c r="VQ33" s="40"/>
      <c r="VR33" s="40"/>
      <c r="VS33" s="40"/>
      <c r="VT33" s="40"/>
      <c r="VU33" s="40"/>
      <c r="VV33" s="40"/>
      <c r="VW33" s="40"/>
      <c r="VX33" s="40"/>
      <c r="VY33" s="40"/>
      <c r="VZ33" s="40"/>
      <c r="WA33" s="40"/>
      <c r="WB33" s="40"/>
      <c r="WC33" s="40"/>
      <c r="WD33" s="40"/>
      <c r="WE33" s="40"/>
      <c r="WF33" s="40"/>
      <c r="WG33" s="40"/>
      <c r="WH33" s="40"/>
      <c r="WI33" s="40"/>
      <c r="WJ33" s="40"/>
      <c r="WK33" s="40"/>
      <c r="WL33" s="40"/>
      <c r="WM33" s="40"/>
      <c r="WN33" s="40"/>
      <c r="WO33" s="40"/>
      <c r="WP33" s="40"/>
      <c r="WQ33" s="40"/>
      <c r="WR33" s="40"/>
      <c r="WS33" s="40"/>
      <c r="WT33" s="40"/>
      <c r="WU33" s="40"/>
      <c r="WV33" s="40"/>
      <c r="WW33" s="40"/>
      <c r="WX33" s="40"/>
      <c r="WY33" s="40"/>
      <c r="WZ33" s="40"/>
      <c r="XA33" s="40"/>
      <c r="XB33" s="40"/>
      <c r="XC33" s="40"/>
      <c r="XD33" s="40"/>
      <c r="XE33" s="40"/>
      <c r="XF33" s="40"/>
      <c r="XG33" s="40"/>
      <c r="XH33" s="40"/>
      <c r="XI33" s="40"/>
      <c r="XJ33" s="40"/>
      <c r="XK33" s="40"/>
      <c r="XL33" s="40"/>
      <c r="XM33" s="40"/>
      <c r="XN33" s="40"/>
      <c r="XO33" s="40"/>
      <c r="XP33" s="40"/>
      <c r="XQ33" s="40"/>
      <c r="XR33" s="40"/>
      <c r="XS33" s="40"/>
      <c r="XT33" s="40"/>
      <c r="XU33" s="40"/>
      <c r="XV33" s="40"/>
      <c r="XW33" s="40"/>
      <c r="XX33" s="40"/>
      <c r="XY33" s="40"/>
      <c r="XZ33" s="40"/>
      <c r="YA33" s="40"/>
      <c r="YB33" s="40"/>
      <c r="YC33" s="40"/>
      <c r="YD33" s="40"/>
      <c r="YE33" s="40"/>
      <c r="YF33" s="40"/>
      <c r="YG33" s="40"/>
      <c r="YH33" s="40"/>
      <c r="YI33" s="40"/>
      <c r="YJ33" s="40"/>
      <c r="YK33" s="40"/>
      <c r="YL33" s="40"/>
      <c r="YM33" s="40"/>
      <c r="YN33" s="40"/>
      <c r="YO33" s="40"/>
      <c r="YP33" s="40"/>
      <c r="YQ33" s="40"/>
      <c r="YR33" s="40"/>
      <c r="YS33" s="40"/>
      <c r="YT33" s="40"/>
      <c r="YU33" s="40"/>
      <c r="YV33" s="40"/>
      <c r="YW33" s="40"/>
      <c r="YX33" s="40"/>
      <c r="YY33" s="40"/>
      <c r="YZ33" s="40"/>
      <c r="ZA33" s="40"/>
      <c r="ZB33" s="40"/>
      <c r="ZC33" s="40"/>
      <c r="ZD33" s="40"/>
      <c r="ZE33" s="40"/>
      <c r="ZF33" s="40"/>
      <c r="ZG33" s="40"/>
      <c r="ZH33" s="40"/>
      <c r="ZI33" s="40"/>
      <c r="ZJ33" s="40"/>
      <c r="ZK33" s="40"/>
      <c r="ZL33" s="40"/>
      <c r="ZM33" s="40"/>
      <c r="ZN33" s="40"/>
      <c r="ZO33" s="40"/>
      <c r="ZP33" s="40"/>
      <c r="ZQ33" s="40"/>
      <c r="ZR33" s="40"/>
      <c r="ZS33" s="40"/>
      <c r="ZT33" s="40"/>
      <c r="ZU33" s="40"/>
      <c r="ZV33" s="40"/>
      <c r="ZW33" s="40"/>
      <c r="ZX33" s="40"/>
      <c r="ZY33" s="40"/>
      <c r="ZZ33" s="40"/>
      <c r="AAA33" s="40"/>
      <c r="AAB33" s="40"/>
      <c r="AAC33" s="40"/>
      <c r="AAD33" s="40"/>
      <c r="AAE33" s="40"/>
      <c r="AAF33" s="40"/>
      <c r="AAG33" s="40"/>
      <c r="AAH33" s="40"/>
      <c r="AAI33" s="40"/>
      <c r="AAJ33" s="40"/>
      <c r="AAK33" s="40"/>
      <c r="AAL33" s="40"/>
      <c r="AAM33" s="40"/>
      <c r="AAN33" s="40"/>
      <c r="AAO33" s="40"/>
      <c r="AAP33" s="40"/>
      <c r="AAQ33" s="40"/>
      <c r="AAR33" s="40"/>
      <c r="AAS33" s="40"/>
      <c r="AAT33" s="40"/>
      <c r="AAU33" s="40"/>
      <c r="AAV33" s="40"/>
      <c r="AAW33" s="40"/>
      <c r="AAX33" s="40"/>
      <c r="AAY33" s="40"/>
      <c r="AAZ33" s="40"/>
      <c r="ABA33" s="40"/>
      <c r="ABB33" s="40"/>
      <c r="ABC33" s="40"/>
      <c r="ABD33" s="40"/>
      <c r="ABE33" s="40"/>
      <c r="ABF33" s="40"/>
      <c r="ABG33" s="40"/>
      <c r="ABH33" s="40"/>
      <c r="ABI33" s="40"/>
      <c r="ABJ33" s="40"/>
      <c r="ABK33" s="40"/>
      <c r="ABL33" s="40"/>
      <c r="ABM33" s="40"/>
      <c r="ABN33" s="40"/>
      <c r="ABO33" s="40"/>
      <c r="ABP33" s="40"/>
      <c r="ABQ33" s="40"/>
      <c r="ABR33" s="40"/>
      <c r="ABS33" s="40"/>
      <c r="ABT33" s="40"/>
      <c r="ABU33" s="40"/>
      <c r="ABV33" s="40"/>
      <c r="ABW33" s="40"/>
      <c r="ABX33" s="40"/>
      <c r="ABY33" s="40"/>
      <c r="ABZ33" s="40"/>
      <c r="ACA33" s="40"/>
      <c r="ACB33" s="40"/>
      <c r="ACC33" s="40"/>
      <c r="ACD33" s="40"/>
      <c r="ACE33" s="40"/>
      <c r="ACF33" s="40"/>
      <c r="ACG33" s="40"/>
      <c r="ACH33" s="40"/>
      <c r="ACI33" s="40"/>
      <c r="ACJ33" s="40"/>
      <c r="ACK33" s="40"/>
      <c r="ACL33" s="40"/>
      <c r="ACM33" s="40"/>
      <c r="ACN33" s="40"/>
      <c r="ACO33" s="40"/>
      <c r="ACP33" s="40"/>
      <c r="ACQ33" s="40"/>
      <c r="ACR33" s="40"/>
      <c r="ACS33" s="40"/>
      <c r="ACT33" s="40"/>
      <c r="ACU33" s="40"/>
      <c r="ACV33" s="40"/>
      <c r="ACW33" s="40"/>
      <c r="ACX33" s="40"/>
      <c r="ACY33" s="40"/>
      <c r="ACZ33" s="40"/>
      <c r="ADA33" s="40"/>
      <c r="ADB33" s="40"/>
      <c r="ADC33" s="40"/>
      <c r="ADD33" s="40"/>
      <c r="ADE33" s="40"/>
      <c r="ADF33" s="40"/>
      <c r="ADG33" s="40"/>
      <c r="ADH33" s="40"/>
      <c r="ADI33" s="40"/>
      <c r="ADJ33" s="40"/>
      <c r="ADK33" s="40"/>
      <c r="ADL33" s="40"/>
      <c r="ADM33" s="40"/>
      <c r="ADN33" s="40"/>
      <c r="ADO33" s="40"/>
      <c r="ADP33" s="40"/>
      <c r="ADQ33" s="40"/>
      <c r="ADR33" s="40"/>
      <c r="ADS33" s="40"/>
      <c r="ADT33" s="40"/>
      <c r="ADU33" s="40"/>
      <c r="ADV33" s="40"/>
      <c r="ADW33" s="40"/>
      <c r="ADX33" s="40"/>
      <c r="ADY33" s="40"/>
      <c r="ADZ33" s="40"/>
      <c r="AEA33" s="40"/>
      <c r="AEB33" s="40"/>
      <c r="AEC33" s="40"/>
      <c r="AED33" s="40"/>
      <c r="AEE33" s="40"/>
      <c r="AEF33" s="40"/>
      <c r="AEG33" s="40"/>
      <c r="AEH33" s="40"/>
      <c r="AEI33" s="40"/>
      <c r="AEJ33" s="40"/>
      <c r="AEK33" s="40"/>
      <c r="AEL33" s="40"/>
      <c r="AEM33" s="40"/>
      <c r="AEN33" s="40"/>
      <c r="AEO33" s="40"/>
      <c r="AEP33" s="40"/>
      <c r="AEQ33" s="40"/>
      <c r="AER33" s="40"/>
      <c r="AES33" s="40"/>
      <c r="AET33" s="40"/>
      <c r="AEU33" s="40"/>
      <c r="AEV33" s="40"/>
      <c r="AEW33" s="40"/>
      <c r="AEX33" s="40"/>
      <c r="AEY33" s="40"/>
      <c r="AEZ33" s="40"/>
      <c r="AFA33" s="40"/>
      <c r="AFB33" s="40"/>
      <c r="AFC33" s="40"/>
      <c r="AFD33" s="40"/>
      <c r="AFE33" s="40"/>
      <c r="AFF33" s="40"/>
      <c r="AFG33" s="40"/>
      <c r="AFH33" s="40"/>
      <c r="AFI33" s="40"/>
      <c r="AFJ33" s="40"/>
      <c r="AFK33" s="40"/>
      <c r="AFL33" s="40"/>
      <c r="AFM33" s="40"/>
      <c r="AFN33" s="40"/>
      <c r="AFO33" s="40"/>
      <c r="AFP33" s="40"/>
      <c r="AFQ33" s="40"/>
      <c r="AFR33" s="40"/>
      <c r="AFS33" s="40"/>
      <c r="AFT33" s="40"/>
      <c r="AFU33" s="40"/>
      <c r="AFV33" s="40"/>
      <c r="AFW33" s="40"/>
      <c r="AFX33" s="40"/>
      <c r="AFY33" s="40"/>
      <c r="AFZ33" s="40"/>
      <c r="AGA33" s="40"/>
      <c r="AGB33" s="40"/>
      <c r="AGC33" s="40"/>
      <c r="AGD33" s="40"/>
      <c r="AGE33" s="40"/>
      <c r="AGF33" s="40"/>
      <c r="AGG33" s="40"/>
      <c r="AGH33" s="40"/>
      <c r="AGI33" s="40"/>
      <c r="AGJ33" s="40"/>
      <c r="AGK33" s="40"/>
      <c r="AGL33" s="40"/>
      <c r="AGM33" s="40"/>
      <c r="AGN33" s="40"/>
      <c r="AGO33" s="40"/>
      <c r="AGP33" s="40"/>
      <c r="AGQ33" s="40"/>
      <c r="AGR33" s="40"/>
      <c r="AGS33" s="40"/>
      <c r="AGT33" s="40"/>
      <c r="AGU33" s="40"/>
      <c r="AGV33" s="40"/>
      <c r="AGW33" s="40"/>
      <c r="AGX33" s="40"/>
      <c r="AGY33" s="40"/>
      <c r="AGZ33" s="40"/>
      <c r="AHA33" s="40"/>
      <c r="AHB33" s="40"/>
      <c r="AHC33" s="40"/>
      <c r="AHD33" s="40"/>
      <c r="AHE33" s="40"/>
      <c r="AHF33" s="40"/>
      <c r="AHG33" s="40"/>
      <c r="AHH33" s="40"/>
      <c r="AHI33" s="40"/>
      <c r="AHJ33" s="40"/>
      <c r="AHK33" s="40"/>
      <c r="AHL33" s="40"/>
      <c r="AHM33" s="40"/>
      <c r="AHN33" s="40"/>
      <c r="AHO33" s="40"/>
      <c r="AHP33" s="40"/>
      <c r="AHQ33" s="40"/>
      <c r="AHR33" s="40"/>
      <c r="AHS33" s="40"/>
      <c r="AHT33" s="40"/>
      <c r="AHU33" s="40"/>
      <c r="AHV33" s="40"/>
      <c r="AHW33" s="40"/>
      <c r="AHX33" s="40"/>
      <c r="AHY33" s="40"/>
      <c r="AHZ33" s="40"/>
      <c r="AIA33" s="40"/>
      <c r="AIB33" s="40"/>
      <c r="AIC33" s="40"/>
      <c r="AID33" s="40"/>
      <c r="AIE33" s="40"/>
      <c r="AIF33" s="40"/>
      <c r="AIG33" s="40"/>
      <c r="AIH33" s="40"/>
      <c r="AII33" s="40"/>
      <c r="AIJ33" s="40"/>
      <c r="AIK33" s="40"/>
      <c r="AIL33" s="40"/>
      <c r="AIM33" s="40"/>
      <c r="AIN33" s="40"/>
      <c r="AIO33" s="40"/>
      <c r="AIP33" s="40"/>
      <c r="AIQ33" s="40"/>
      <c r="AIR33" s="40"/>
      <c r="AIS33" s="40"/>
      <c r="AIT33" s="40"/>
      <c r="AIU33" s="40"/>
      <c r="AIV33" s="40"/>
      <c r="AIW33" s="40"/>
      <c r="AIX33" s="40"/>
      <c r="AIY33" s="40"/>
      <c r="AIZ33" s="40"/>
      <c r="AJA33" s="40"/>
      <c r="AJB33" s="40"/>
      <c r="AJC33" s="40"/>
      <c r="AJD33" s="40"/>
      <c r="AJE33" s="40"/>
      <c r="AJF33" s="40"/>
      <c r="AJG33" s="40"/>
      <c r="AJH33" s="40"/>
      <c r="AJI33" s="40"/>
      <c r="AJJ33" s="40"/>
      <c r="AJK33" s="40"/>
      <c r="AJL33" s="40"/>
      <c r="AJM33" s="40"/>
      <c r="AJN33" s="40"/>
      <c r="AJO33" s="40"/>
      <c r="AJP33" s="40"/>
      <c r="AJQ33" s="40"/>
      <c r="AJR33" s="40"/>
      <c r="AJS33" s="40"/>
      <c r="AJT33" s="40"/>
      <c r="AJU33" s="40"/>
      <c r="AJV33" s="40"/>
      <c r="AJW33" s="40"/>
      <c r="AJX33" s="40"/>
      <c r="AJY33" s="40"/>
      <c r="AJZ33" s="40"/>
      <c r="AKA33" s="40"/>
      <c r="AKB33" s="40"/>
      <c r="AKC33" s="40"/>
      <c r="AKD33" s="40"/>
      <c r="AKE33" s="40"/>
      <c r="AKF33" s="40"/>
      <c r="AKG33" s="40"/>
      <c r="AKH33" s="40"/>
      <c r="AKI33" s="40"/>
      <c r="AKJ33" s="40"/>
      <c r="AKK33" s="40"/>
      <c r="AKL33" s="40"/>
      <c r="AKM33" s="40"/>
      <c r="AKN33" s="40"/>
      <c r="AKO33" s="40"/>
      <c r="AKP33" s="40"/>
      <c r="AKQ33" s="40"/>
      <c r="AKR33" s="40"/>
      <c r="AKS33" s="40"/>
      <c r="AKT33" s="40"/>
      <c r="AKU33" s="40"/>
      <c r="AKV33" s="40"/>
      <c r="AKW33" s="40"/>
      <c r="AKX33" s="40"/>
      <c r="AKY33" s="40"/>
      <c r="AKZ33" s="40"/>
      <c r="ALA33" s="40"/>
      <c r="ALB33" s="40"/>
      <c r="ALC33" s="40"/>
      <c r="ALD33" s="40"/>
      <c r="ALE33" s="40"/>
      <c r="ALF33" s="40"/>
      <c r="ALG33" s="40"/>
      <c r="ALH33" s="40"/>
      <c r="ALI33" s="40"/>
      <c r="ALJ33" s="40"/>
      <c r="ALK33" s="40"/>
      <c r="ALL33" s="40"/>
      <c r="ALM33" s="40"/>
      <c r="ALN33" s="40"/>
      <c r="ALO33" s="40"/>
      <c r="ALP33" s="40"/>
      <c r="ALQ33" s="40"/>
      <c r="ALR33" s="40"/>
      <c r="ALS33" s="40"/>
      <c r="ALT33" s="40"/>
      <c r="ALU33" s="40"/>
      <c r="ALV33" s="40"/>
      <c r="ALW33" s="40"/>
      <c r="ALX33" s="40"/>
      <c r="ALY33" s="40"/>
      <c r="ALZ33" s="40"/>
      <c r="AMA33" s="40"/>
      <c r="AMB33" s="40"/>
      <c r="AMC33" s="40"/>
      <c r="AMD33" s="40"/>
      <c r="AME33" s="40"/>
      <c r="AMF33" s="40"/>
      <c r="AMG33" s="40"/>
      <c r="AMH33" s="40"/>
      <c r="AMI33" s="40"/>
      <c r="AMJ33" s="40"/>
      <c r="AMK33" s="40"/>
      <c r="AML33" s="40"/>
      <c r="AMM33" s="40"/>
      <c r="AMN33" s="40"/>
      <c r="AMO33" s="40"/>
      <c r="AMP33" s="40"/>
      <c r="AMQ33" s="40"/>
      <c r="AMR33" s="40"/>
      <c r="AMS33" s="40"/>
      <c r="AMT33" s="40"/>
      <c r="AMU33" s="40"/>
      <c r="AMV33" s="40"/>
      <c r="AMW33" s="40"/>
      <c r="AMX33" s="40"/>
      <c r="AMY33" s="40"/>
      <c r="AMZ33" s="40"/>
      <c r="ANA33" s="40"/>
      <c r="ANB33" s="40"/>
      <c r="ANC33" s="40"/>
      <c r="AND33" s="40"/>
      <c r="ANE33" s="40"/>
      <c r="ANF33" s="40"/>
      <c r="ANG33" s="40"/>
      <c r="ANH33" s="40"/>
      <c r="ANI33" s="40"/>
      <c r="ANJ33" s="40"/>
      <c r="ANK33" s="40"/>
      <c r="ANL33" s="40"/>
      <c r="ANM33" s="40"/>
      <c r="ANN33" s="40"/>
      <c r="ANO33" s="40"/>
      <c r="ANP33" s="40"/>
      <c r="ANQ33" s="40"/>
      <c r="ANR33" s="40"/>
      <c r="ANS33" s="40"/>
      <c r="ANT33" s="40"/>
      <c r="ANU33" s="40"/>
      <c r="ANV33" s="40"/>
      <c r="ANW33" s="40"/>
      <c r="ANX33" s="40"/>
      <c r="ANY33" s="40"/>
      <c r="ANZ33" s="40"/>
      <c r="AOA33" s="40"/>
      <c r="AOB33" s="40"/>
      <c r="AOC33" s="40"/>
      <c r="AOD33" s="40"/>
      <c r="AOE33" s="40"/>
      <c r="AOF33" s="40"/>
      <c r="AOG33" s="40"/>
      <c r="AOH33" s="40"/>
      <c r="AOI33" s="40"/>
      <c r="AOJ33" s="40"/>
      <c r="AOK33" s="40"/>
      <c r="AOL33" s="40"/>
      <c r="AOM33" s="40"/>
      <c r="AON33" s="40"/>
      <c r="AOO33" s="40"/>
      <c r="AOP33" s="40"/>
      <c r="AOQ33" s="40"/>
      <c r="AOR33" s="40"/>
      <c r="AOS33" s="40"/>
      <c r="AOT33" s="40"/>
      <c r="AOU33" s="40"/>
      <c r="AOV33" s="40"/>
      <c r="AOW33" s="40"/>
      <c r="AOX33" s="40"/>
      <c r="AOY33" s="40"/>
      <c r="AOZ33" s="40"/>
      <c r="APA33" s="40"/>
      <c r="APB33" s="40"/>
      <c r="APC33" s="40"/>
      <c r="APD33" s="40"/>
      <c r="APE33" s="40"/>
      <c r="APF33" s="40"/>
      <c r="APG33" s="40"/>
      <c r="APH33" s="40"/>
      <c r="API33" s="40"/>
      <c r="APJ33" s="40"/>
      <c r="APK33" s="40"/>
      <c r="APL33" s="40"/>
      <c r="APM33" s="40"/>
      <c r="APN33" s="40"/>
      <c r="APO33" s="40"/>
      <c r="APP33" s="40"/>
      <c r="APQ33" s="40"/>
      <c r="APR33" s="40"/>
      <c r="APS33" s="40"/>
      <c r="APT33" s="40"/>
      <c r="APU33" s="40"/>
      <c r="APV33" s="40"/>
      <c r="APW33" s="40"/>
      <c r="APX33" s="40"/>
      <c r="APY33" s="40"/>
      <c r="APZ33" s="40"/>
      <c r="AQA33" s="40"/>
      <c r="AQB33" s="40"/>
      <c r="AQC33" s="40"/>
      <c r="AQD33" s="40"/>
      <c r="AQE33" s="40"/>
      <c r="AQF33" s="40"/>
      <c r="AQG33" s="40"/>
      <c r="AQH33" s="40"/>
      <c r="AQI33" s="40"/>
      <c r="AQJ33" s="40"/>
      <c r="AQK33" s="40"/>
      <c r="AQL33" s="40"/>
      <c r="AQM33" s="40"/>
      <c r="AQN33" s="40"/>
      <c r="AQO33" s="40"/>
      <c r="AQP33" s="40"/>
      <c r="AQQ33" s="40"/>
      <c r="AQR33" s="40"/>
      <c r="AQS33" s="40"/>
      <c r="AQT33" s="40"/>
      <c r="AQU33" s="40"/>
      <c r="AQV33" s="40"/>
      <c r="AQW33" s="40"/>
      <c r="AQX33" s="40"/>
      <c r="AQY33" s="40"/>
      <c r="AQZ33" s="40"/>
      <c r="ARA33" s="40"/>
      <c r="ARB33" s="40"/>
      <c r="ARC33" s="40"/>
      <c r="ARD33" s="40"/>
      <c r="ARE33" s="40"/>
      <c r="ARF33" s="40"/>
      <c r="ARG33" s="40"/>
      <c r="ARH33" s="40"/>
      <c r="ARI33" s="40"/>
      <c r="ARJ33" s="40"/>
      <c r="ARK33" s="40"/>
      <c r="ARL33" s="40"/>
      <c r="ARM33" s="40"/>
      <c r="ARN33" s="40"/>
      <c r="ARO33" s="40"/>
      <c r="ARP33" s="40"/>
      <c r="ARQ33" s="40"/>
      <c r="ARR33" s="40"/>
      <c r="ARS33" s="40"/>
      <c r="ART33" s="40"/>
      <c r="ARU33" s="40"/>
      <c r="ARV33" s="40"/>
      <c r="ARW33" s="40"/>
      <c r="ARX33" s="40"/>
      <c r="ARY33" s="40"/>
      <c r="ARZ33" s="40"/>
      <c r="ASA33" s="40"/>
      <c r="ASB33" s="40"/>
      <c r="ASC33" s="40"/>
      <c r="ASD33" s="40"/>
      <c r="ASE33" s="40"/>
      <c r="ASF33" s="40"/>
      <c r="ASG33" s="40"/>
      <c r="ASH33" s="40"/>
      <c r="ASI33" s="40"/>
      <c r="ASJ33" s="40"/>
      <c r="ASK33" s="40"/>
      <c r="ASL33" s="40"/>
      <c r="ASM33" s="40"/>
      <c r="ASN33" s="40"/>
      <c r="ASO33" s="40"/>
      <c r="ASP33" s="40"/>
      <c r="ASQ33" s="40"/>
      <c r="ASR33" s="40"/>
      <c r="ASS33" s="40"/>
      <c r="AST33" s="40"/>
      <c r="ASU33" s="40"/>
      <c r="ASV33" s="40"/>
      <c r="ASW33" s="40"/>
      <c r="ASX33" s="40"/>
      <c r="ASY33" s="40"/>
      <c r="ASZ33" s="40"/>
      <c r="ATA33" s="40"/>
      <c r="ATB33" s="40"/>
      <c r="ATC33" s="40"/>
      <c r="ATD33" s="40"/>
      <c r="ATE33" s="40"/>
      <c r="ATF33" s="40"/>
      <c r="ATG33" s="40"/>
      <c r="ATH33" s="40"/>
      <c r="ATI33" s="40"/>
      <c r="ATJ33" s="40"/>
      <c r="ATK33" s="40"/>
      <c r="ATL33" s="40"/>
      <c r="ATM33" s="40"/>
      <c r="ATN33" s="40"/>
      <c r="ATO33" s="40"/>
      <c r="ATP33" s="40"/>
      <c r="ATQ33" s="40"/>
      <c r="ATR33" s="40"/>
      <c r="ATS33" s="40"/>
      <c r="ATT33" s="40"/>
      <c r="ATU33" s="40"/>
      <c r="ATV33" s="40"/>
      <c r="ATW33" s="40"/>
      <c r="ATX33" s="40"/>
      <c r="ATY33" s="40"/>
      <c r="ATZ33" s="40"/>
      <c r="AUA33" s="40"/>
      <c r="AUB33" s="40"/>
      <c r="AUC33" s="40"/>
      <c r="AUD33" s="40"/>
      <c r="AUE33" s="40"/>
      <c r="AUF33" s="40"/>
      <c r="AUG33" s="40"/>
      <c r="AUH33" s="40"/>
      <c r="AUI33" s="40"/>
      <c r="AUJ33" s="40"/>
      <c r="AUK33" s="40"/>
      <c r="AUL33" s="40"/>
      <c r="AUM33" s="40"/>
      <c r="AUN33" s="40"/>
      <c r="AUO33" s="40"/>
      <c r="AUP33" s="40"/>
      <c r="AUQ33" s="40"/>
      <c r="AUR33" s="40"/>
      <c r="AUS33" s="40"/>
      <c r="AUT33" s="40"/>
      <c r="AUU33" s="40"/>
      <c r="AUV33" s="40"/>
      <c r="AUW33" s="40"/>
      <c r="AUX33" s="40"/>
      <c r="AUY33" s="40"/>
      <c r="AUZ33" s="40"/>
      <c r="AVA33" s="40"/>
      <c r="AVB33" s="40"/>
      <c r="AVC33" s="40"/>
      <c r="AVD33" s="40"/>
      <c r="AVE33" s="40"/>
      <c r="AVF33" s="40"/>
      <c r="AVG33" s="40"/>
      <c r="AVH33" s="40"/>
      <c r="AVI33" s="40"/>
      <c r="AVJ33" s="40"/>
      <c r="AVK33" s="40"/>
      <c r="AVL33" s="40"/>
      <c r="AVM33" s="40"/>
      <c r="AVN33" s="40"/>
      <c r="AVO33" s="40"/>
      <c r="AVP33" s="40"/>
      <c r="AVQ33" s="40"/>
      <c r="AVR33" s="40"/>
      <c r="AVS33" s="40"/>
      <c r="AVT33" s="40"/>
      <c r="AVU33" s="40"/>
      <c r="AVV33" s="40"/>
      <c r="AVW33" s="40"/>
      <c r="AVX33" s="40"/>
      <c r="AVY33" s="40"/>
      <c r="AVZ33" s="40"/>
      <c r="AWA33" s="40"/>
      <c r="AWB33" s="40"/>
      <c r="AWC33" s="40"/>
      <c r="AWD33" s="40"/>
      <c r="AWE33" s="40"/>
      <c r="AWF33" s="40"/>
      <c r="AWG33" s="40"/>
      <c r="AWH33" s="40"/>
      <c r="AWI33" s="40"/>
      <c r="AWJ33" s="40"/>
      <c r="AWK33" s="40"/>
      <c r="AWL33" s="40"/>
      <c r="AWM33" s="40"/>
      <c r="AWN33" s="40"/>
      <c r="AWO33" s="40"/>
      <c r="AWP33" s="40"/>
      <c r="AWQ33" s="40"/>
      <c r="AWR33" s="40"/>
      <c r="AWS33" s="40"/>
      <c r="AWT33" s="40"/>
      <c r="AWU33" s="40"/>
      <c r="AWV33" s="40"/>
      <c r="AWW33" s="40"/>
      <c r="AWX33" s="40"/>
      <c r="AWY33" s="40"/>
      <c r="AWZ33" s="40"/>
      <c r="AXA33" s="40"/>
      <c r="AXB33" s="40"/>
      <c r="AXC33" s="40"/>
      <c r="AXD33" s="40"/>
      <c r="AXE33" s="40"/>
      <c r="AXF33" s="40"/>
      <c r="AXG33" s="40"/>
      <c r="AXH33" s="40"/>
      <c r="AXI33" s="40"/>
      <c r="AXJ33" s="40"/>
      <c r="AXK33" s="40"/>
      <c r="AXL33" s="40"/>
      <c r="AXM33" s="40"/>
      <c r="AXN33" s="40"/>
      <c r="AXO33" s="40"/>
      <c r="AXP33" s="40"/>
      <c r="AXQ33" s="40"/>
      <c r="AXR33" s="40"/>
      <c r="AXS33" s="40"/>
      <c r="AXT33" s="40"/>
      <c r="AXU33" s="40"/>
      <c r="AXV33" s="40"/>
      <c r="AXW33" s="40"/>
      <c r="AXX33" s="40"/>
      <c r="AXY33" s="40"/>
      <c r="AXZ33" s="40"/>
      <c r="AYA33" s="40"/>
      <c r="AYB33" s="40"/>
      <c r="AYC33" s="40"/>
      <c r="AYD33" s="40"/>
      <c r="AYE33" s="40"/>
      <c r="AYF33" s="40"/>
      <c r="AYG33" s="40"/>
      <c r="AYH33" s="40"/>
      <c r="AYI33" s="40"/>
      <c r="AYJ33" s="40"/>
      <c r="AYK33" s="40"/>
      <c r="AYL33" s="40"/>
      <c r="AYM33" s="40"/>
      <c r="AYN33" s="40"/>
      <c r="AYO33" s="40"/>
      <c r="AYP33" s="40"/>
      <c r="AYQ33" s="40"/>
      <c r="AYR33" s="40"/>
      <c r="AYS33" s="40"/>
      <c r="AYT33" s="40"/>
      <c r="AYU33" s="40"/>
      <c r="AYV33" s="40"/>
      <c r="AYW33" s="40"/>
      <c r="AYX33" s="40"/>
      <c r="AYY33" s="40"/>
      <c r="AYZ33" s="40"/>
      <c r="AZA33" s="40"/>
      <c r="AZB33" s="40"/>
      <c r="AZC33" s="40"/>
      <c r="AZD33" s="40"/>
      <c r="AZE33" s="40"/>
      <c r="AZF33" s="40"/>
      <c r="AZG33" s="40"/>
      <c r="AZH33" s="40"/>
      <c r="AZI33" s="40"/>
      <c r="AZJ33" s="40"/>
      <c r="AZK33" s="40"/>
      <c r="AZL33" s="40"/>
      <c r="AZM33" s="40"/>
      <c r="AZN33" s="40"/>
      <c r="AZO33" s="40"/>
      <c r="AZP33" s="40"/>
      <c r="AZQ33" s="40"/>
      <c r="AZR33" s="40"/>
      <c r="AZS33" s="40"/>
      <c r="AZT33" s="40"/>
      <c r="AZU33" s="40"/>
      <c r="AZV33" s="40"/>
      <c r="AZW33" s="40"/>
      <c r="AZX33" s="40"/>
      <c r="AZY33" s="40"/>
      <c r="AZZ33" s="40"/>
      <c r="BAA33" s="40"/>
      <c r="BAB33" s="40"/>
      <c r="BAC33" s="40"/>
      <c r="BAD33" s="40"/>
      <c r="BAE33" s="40"/>
      <c r="BAF33" s="40"/>
      <c r="BAG33" s="40"/>
      <c r="BAH33" s="40"/>
      <c r="BAI33" s="40"/>
      <c r="BAJ33" s="40"/>
      <c r="BAK33" s="40"/>
      <c r="BAL33" s="40"/>
      <c r="BAM33" s="40"/>
      <c r="BAN33" s="40"/>
      <c r="BAO33" s="40"/>
      <c r="BAP33" s="40"/>
      <c r="BAQ33" s="40"/>
      <c r="BAR33" s="40"/>
      <c r="BAS33" s="40"/>
      <c r="BAT33" s="40"/>
      <c r="BAU33" s="40"/>
      <c r="BAV33" s="40"/>
      <c r="BAW33" s="40"/>
      <c r="BAX33" s="40"/>
      <c r="BAY33" s="40"/>
      <c r="BAZ33" s="40"/>
      <c r="BBA33" s="40"/>
      <c r="BBB33" s="40"/>
      <c r="BBC33" s="40"/>
      <c r="BBD33" s="40"/>
      <c r="BBE33" s="40"/>
      <c r="BBF33" s="40"/>
      <c r="BBG33" s="40"/>
      <c r="BBH33" s="40"/>
      <c r="BBI33" s="40"/>
      <c r="BBJ33" s="40"/>
      <c r="BBK33" s="40"/>
      <c r="BBL33" s="40"/>
      <c r="BBM33" s="40"/>
      <c r="BBN33" s="40"/>
      <c r="BBO33" s="40"/>
      <c r="BBP33" s="40"/>
      <c r="BBQ33" s="40"/>
      <c r="BBR33" s="40"/>
      <c r="BBS33" s="40"/>
      <c r="BBT33" s="40"/>
      <c r="BBU33" s="40"/>
      <c r="BBV33" s="40"/>
      <c r="BBW33" s="40"/>
      <c r="BBX33" s="40"/>
      <c r="BBY33" s="40"/>
      <c r="BBZ33" s="40"/>
      <c r="BCA33" s="40"/>
      <c r="BCB33" s="40"/>
      <c r="BCC33" s="40"/>
      <c r="BCD33" s="40"/>
      <c r="BCE33" s="40"/>
      <c r="BCF33" s="40"/>
      <c r="BCG33" s="40"/>
      <c r="BCH33" s="40"/>
      <c r="BCI33" s="40"/>
      <c r="BCJ33" s="40"/>
      <c r="BCK33" s="40"/>
      <c r="BCL33" s="40"/>
      <c r="BCM33" s="40"/>
      <c r="BCN33" s="40"/>
      <c r="BCO33" s="40"/>
      <c r="BCP33" s="40"/>
      <c r="BCQ33" s="40"/>
      <c r="BCR33" s="40"/>
      <c r="BCS33" s="40"/>
      <c r="BCT33" s="40"/>
      <c r="BCU33" s="40"/>
      <c r="BCV33" s="40"/>
      <c r="BCW33" s="40"/>
      <c r="BCX33" s="40"/>
      <c r="BCY33" s="40"/>
      <c r="BCZ33" s="40"/>
      <c r="BDA33" s="40"/>
      <c r="BDB33" s="40"/>
      <c r="BDC33" s="40"/>
      <c r="BDD33" s="40"/>
      <c r="BDE33" s="40"/>
      <c r="BDF33" s="40"/>
      <c r="BDG33" s="40"/>
      <c r="BDH33" s="40"/>
      <c r="BDI33" s="40"/>
      <c r="BDJ33" s="40"/>
      <c r="BDK33" s="40"/>
      <c r="BDL33" s="40"/>
      <c r="BDM33" s="40"/>
      <c r="BDN33" s="40"/>
      <c r="BDO33" s="40"/>
      <c r="BDP33" s="40"/>
      <c r="BDQ33" s="40"/>
      <c r="BDR33" s="40"/>
      <c r="BDS33" s="40"/>
      <c r="BDT33" s="40"/>
      <c r="BDU33" s="40"/>
      <c r="BDV33" s="40"/>
      <c r="BDW33" s="40"/>
      <c r="BDX33" s="40"/>
      <c r="BDY33" s="40"/>
      <c r="BDZ33" s="40"/>
      <c r="BEA33" s="40"/>
      <c r="BEB33" s="40"/>
      <c r="BEC33" s="40"/>
      <c r="BED33" s="40"/>
      <c r="BEE33" s="40"/>
      <c r="BEF33" s="40"/>
      <c r="BEG33" s="40"/>
      <c r="BEH33" s="40"/>
      <c r="BEI33" s="40"/>
      <c r="BEJ33" s="40"/>
      <c r="BEK33" s="40"/>
      <c r="BEL33" s="40"/>
      <c r="BEM33" s="40"/>
      <c r="BEN33" s="40"/>
      <c r="BEO33" s="40"/>
      <c r="BEP33" s="40"/>
      <c r="BEQ33" s="40"/>
      <c r="BER33" s="40"/>
      <c r="BES33" s="40"/>
      <c r="BET33" s="40"/>
      <c r="BEU33" s="40"/>
      <c r="BEV33" s="40"/>
      <c r="BEW33" s="40"/>
      <c r="BEX33" s="40"/>
      <c r="BEY33" s="40"/>
      <c r="BEZ33" s="40"/>
      <c r="BFA33" s="40"/>
      <c r="BFB33" s="40"/>
      <c r="BFC33" s="40"/>
      <c r="BFD33" s="40"/>
      <c r="BFE33" s="40"/>
      <c r="BFF33" s="40"/>
      <c r="BFG33" s="40"/>
      <c r="BFH33" s="40"/>
      <c r="BFI33" s="40"/>
      <c r="BFJ33" s="40"/>
      <c r="BFK33" s="40"/>
      <c r="BFL33" s="40"/>
      <c r="BFM33" s="40"/>
      <c r="BFN33" s="40"/>
      <c r="BFO33" s="40"/>
      <c r="BFP33" s="40"/>
      <c r="BFQ33" s="40"/>
      <c r="BFR33" s="40"/>
      <c r="BFS33" s="40"/>
      <c r="BFT33" s="40"/>
      <c r="BFU33" s="40"/>
      <c r="BFV33" s="40"/>
      <c r="BFW33" s="40"/>
      <c r="BFX33" s="40"/>
      <c r="BFY33" s="40"/>
      <c r="BFZ33" s="40"/>
      <c r="BGA33" s="40"/>
      <c r="BGB33" s="40"/>
      <c r="BGC33" s="40"/>
      <c r="BGD33" s="40"/>
      <c r="BGE33" s="40"/>
      <c r="BGF33" s="40"/>
      <c r="BGG33" s="40"/>
      <c r="BGH33" s="40"/>
      <c r="BGI33" s="40"/>
      <c r="BGJ33" s="40"/>
      <c r="BGK33" s="40"/>
      <c r="BGL33" s="40"/>
      <c r="BGM33" s="40"/>
      <c r="BGN33" s="40"/>
      <c r="BGO33" s="40"/>
      <c r="BGP33" s="40"/>
      <c r="BGQ33" s="40"/>
      <c r="BGR33" s="40"/>
      <c r="BGS33" s="40"/>
      <c r="BGT33" s="40"/>
      <c r="BGU33" s="40"/>
      <c r="BGV33" s="40"/>
      <c r="BGW33" s="40"/>
      <c r="BGX33" s="40"/>
      <c r="BGY33" s="40"/>
      <c r="BGZ33" s="40"/>
      <c r="BHA33" s="40"/>
      <c r="BHB33" s="40"/>
      <c r="BHC33" s="40"/>
      <c r="BHD33" s="40"/>
      <c r="BHE33" s="40"/>
      <c r="BHF33" s="40"/>
      <c r="BHG33" s="40"/>
      <c r="BHH33" s="40"/>
      <c r="BHI33" s="40"/>
      <c r="BHJ33" s="40"/>
      <c r="BHK33" s="40"/>
      <c r="BHL33" s="40"/>
      <c r="BHM33" s="40"/>
      <c r="BHN33" s="40"/>
      <c r="BHO33" s="40"/>
      <c r="BHP33" s="40"/>
      <c r="BHQ33" s="40"/>
      <c r="BHR33" s="40"/>
      <c r="BHS33" s="40"/>
      <c r="BHT33" s="40"/>
      <c r="BHU33" s="40"/>
      <c r="BHV33" s="40"/>
      <c r="BHW33" s="40"/>
      <c r="BHX33" s="40"/>
      <c r="BHY33" s="40"/>
      <c r="BHZ33" s="40"/>
      <c r="BIA33" s="40"/>
      <c r="BIB33" s="40"/>
      <c r="BIC33" s="40"/>
      <c r="BID33" s="40"/>
      <c r="BIE33" s="40"/>
      <c r="BIF33" s="40"/>
      <c r="BIG33" s="40"/>
      <c r="BIH33" s="40"/>
      <c r="BII33" s="40"/>
      <c r="BIJ33" s="40"/>
      <c r="BIK33" s="40"/>
      <c r="BIL33" s="40"/>
      <c r="BIM33" s="40"/>
      <c r="BIN33" s="40"/>
      <c r="BIO33" s="40"/>
      <c r="BIP33" s="40"/>
      <c r="BIQ33" s="40"/>
      <c r="BIR33" s="40"/>
      <c r="BIS33" s="40"/>
      <c r="BIT33" s="40"/>
      <c r="BIU33" s="40"/>
      <c r="BIV33" s="40"/>
      <c r="BIW33" s="40"/>
      <c r="BIX33" s="40"/>
      <c r="BIY33" s="40"/>
      <c r="BIZ33" s="40"/>
      <c r="BJA33" s="40"/>
      <c r="BJB33" s="40"/>
      <c r="BJC33" s="40"/>
      <c r="BJD33" s="40"/>
      <c r="BJE33" s="40"/>
      <c r="BJF33" s="40"/>
      <c r="BJG33" s="40"/>
      <c r="BJH33" s="40"/>
      <c r="BJI33" s="40"/>
      <c r="BJJ33" s="40"/>
      <c r="BJK33" s="40"/>
      <c r="BJL33" s="40"/>
      <c r="BJM33" s="40"/>
      <c r="BJN33" s="40"/>
      <c r="BJO33" s="40"/>
      <c r="BJP33" s="40"/>
      <c r="BJQ33" s="40"/>
      <c r="BJR33" s="40"/>
      <c r="BJS33" s="40"/>
      <c r="BJT33" s="40"/>
      <c r="BJU33" s="40"/>
      <c r="BJV33" s="40"/>
      <c r="BJW33" s="40"/>
      <c r="BJX33" s="40"/>
      <c r="BJY33" s="40"/>
      <c r="BJZ33" s="40"/>
      <c r="BKA33" s="40"/>
      <c r="BKB33" s="40"/>
      <c r="BKC33" s="40"/>
      <c r="BKD33" s="40"/>
      <c r="BKE33" s="40"/>
      <c r="BKF33" s="40"/>
      <c r="BKG33" s="40"/>
      <c r="BKH33" s="40"/>
      <c r="BKI33" s="40"/>
      <c r="BKJ33" s="40"/>
      <c r="BKK33" s="40"/>
      <c r="BKL33" s="40"/>
      <c r="BKM33" s="40"/>
      <c r="BKN33" s="40"/>
      <c r="BKO33" s="40"/>
      <c r="BKP33" s="40"/>
      <c r="BKQ33" s="40"/>
      <c r="BKR33" s="40"/>
      <c r="BKS33" s="40"/>
      <c r="BKT33" s="40"/>
      <c r="BKU33" s="40"/>
      <c r="BKV33" s="40"/>
      <c r="BKW33" s="40"/>
      <c r="BKX33" s="40"/>
      <c r="BKY33" s="40"/>
      <c r="BKZ33" s="40"/>
      <c r="BLA33" s="40"/>
      <c r="BLB33" s="40"/>
      <c r="BLC33" s="40"/>
      <c r="BLD33" s="40"/>
      <c r="BLE33" s="40"/>
      <c r="BLF33" s="40"/>
      <c r="BLG33" s="40"/>
      <c r="BLH33" s="40"/>
      <c r="BLI33" s="40"/>
      <c r="BLJ33" s="40"/>
      <c r="BLK33" s="40"/>
      <c r="BLL33" s="40"/>
      <c r="BLM33" s="40"/>
      <c r="BLN33" s="40"/>
      <c r="BLO33" s="40"/>
      <c r="BLP33" s="40"/>
      <c r="BLQ33" s="40"/>
      <c r="BLR33" s="40"/>
      <c r="BLS33" s="40"/>
      <c r="BLT33" s="40"/>
      <c r="BLU33" s="40"/>
      <c r="BLV33" s="40"/>
      <c r="BLW33" s="40"/>
      <c r="BLX33" s="40"/>
      <c r="BLY33" s="40"/>
      <c r="BLZ33" s="1054" t="s">
        <v>1502</v>
      </c>
      <c r="BMA33" s="345"/>
      <c r="BMB33" s="345"/>
      <c r="BMC33" s="345"/>
      <c r="BMD33" s="1054" t="s">
        <v>1502</v>
      </c>
      <c r="BME33" s="345"/>
      <c r="BMF33" s="345"/>
      <c r="BMG33" s="344"/>
      <c r="BMH33" s="5"/>
      <c r="BMI33" s="1395"/>
      <c r="BMJ33" s="345"/>
      <c r="BMK33" s="345"/>
      <c r="BML33" s="345"/>
      <c r="BMM33" s="345"/>
      <c r="BMN33" s="345"/>
      <c r="BMO33" s="345"/>
      <c r="BMP33" s="345"/>
      <c r="BMQ33" s="345"/>
      <c r="BMR33" s="345"/>
      <c r="BMS33" s="345"/>
      <c r="BMT33" s="345"/>
      <c r="BMU33" s="345"/>
      <c r="BMV33" s="345"/>
      <c r="BMW33" s="345"/>
      <c r="BMX33" s="345"/>
      <c r="BMY33" s="345"/>
      <c r="BMZ33" s="345"/>
      <c r="BNA33" s="345"/>
      <c r="BNB33" s="345"/>
      <c r="BNC33" s="345"/>
      <c r="BND33" s="345"/>
      <c r="BNE33" s="345"/>
      <c r="BNF33" s="345"/>
      <c r="BNG33" s="345"/>
      <c r="BNH33" s="345"/>
      <c r="BNI33" s="345"/>
      <c r="BNJ33" s="345"/>
      <c r="BNK33" s="345"/>
      <c r="BNL33" s="345"/>
      <c r="BNM33" s="345"/>
      <c r="BNN33" s="345"/>
      <c r="BNO33" s="345"/>
      <c r="BNP33" s="345"/>
      <c r="BNQ33" s="345"/>
      <c r="BNR33" s="345"/>
      <c r="BNS33" s="345"/>
      <c r="BNT33" s="345"/>
      <c r="BNU33" s="345"/>
      <c r="BNV33" s="345"/>
      <c r="BNW33" s="345"/>
      <c r="BNX33" s="345"/>
      <c r="BNY33" s="345"/>
      <c r="BNZ33" s="345"/>
      <c r="BOA33" s="345"/>
      <c r="BOB33" s="345"/>
      <c r="BOC33" s="345"/>
      <c r="BOD33" s="345"/>
      <c r="BOE33" s="345"/>
      <c r="BOF33" s="345"/>
      <c r="BOG33" s="345"/>
      <c r="BOH33" s="345"/>
      <c r="BOI33" s="345"/>
      <c r="BOJ33" s="345"/>
      <c r="BOK33" s="345"/>
      <c r="BOL33" s="345"/>
      <c r="BOM33" s="345"/>
      <c r="BON33" s="345"/>
      <c r="BOO33" s="345"/>
      <c r="BOP33" s="345"/>
      <c r="BOQ33" s="345"/>
      <c r="BOR33" s="345"/>
      <c r="BOS33" s="345"/>
      <c r="BOT33" s="345"/>
      <c r="BOU33" s="345"/>
      <c r="BOV33" s="345"/>
      <c r="BOW33" s="345"/>
      <c r="BOX33" s="345"/>
      <c r="BOY33" s="345"/>
      <c r="BOZ33" s="345"/>
      <c r="BPA33" s="345"/>
      <c r="BPB33" s="345"/>
      <c r="BPC33" s="345"/>
      <c r="BPD33" s="345"/>
      <c r="BPE33" s="345"/>
      <c r="BPF33" s="345"/>
      <c r="BPG33" s="345"/>
      <c r="BPH33" s="345"/>
      <c r="BPI33" s="345"/>
      <c r="BPJ33" s="345"/>
      <c r="BPK33" s="345"/>
      <c r="BPL33" s="345"/>
      <c r="BPM33" s="345"/>
      <c r="BPN33" s="345"/>
      <c r="BPO33" s="345"/>
      <c r="BPP33" s="345"/>
      <c r="BPQ33" s="345"/>
      <c r="BPR33" s="345"/>
      <c r="BPS33" s="345"/>
      <c r="BPT33" s="345"/>
      <c r="BPU33" s="345"/>
      <c r="BPV33" s="345"/>
      <c r="BPW33" s="345"/>
      <c r="BPX33" s="345"/>
      <c r="BPY33" s="345"/>
      <c r="BPZ33" s="345"/>
      <c r="BQA33" s="345"/>
      <c r="BQB33" s="345"/>
      <c r="BQC33" s="345"/>
      <c r="BQD33" s="345"/>
      <c r="BQE33" s="345"/>
      <c r="BQF33" s="345"/>
      <c r="BQG33" s="345"/>
      <c r="BQH33" s="345"/>
      <c r="BQI33" s="345"/>
      <c r="BQJ33" s="345"/>
      <c r="BQK33" s="345"/>
      <c r="BQL33" s="345"/>
      <c r="BQM33" s="345"/>
      <c r="BQN33" s="345"/>
      <c r="BQO33" s="345"/>
      <c r="BQP33" s="345"/>
      <c r="BQQ33" s="345"/>
      <c r="BQR33" s="345"/>
      <c r="BQS33" s="345"/>
      <c r="BQT33" s="345"/>
      <c r="BQU33" s="345"/>
      <c r="BQV33" s="345"/>
      <c r="BQW33" s="345"/>
      <c r="BQX33" s="345"/>
      <c r="BQY33" s="345"/>
      <c r="BQZ33" s="345"/>
      <c r="BRA33" s="345"/>
      <c r="BRB33" s="345"/>
      <c r="BRC33" s="345"/>
      <c r="BRD33" s="345"/>
      <c r="BRE33" s="345"/>
      <c r="BRF33" s="345"/>
      <c r="BRG33" s="345"/>
      <c r="BRH33" s="345"/>
      <c r="BRI33" s="345"/>
      <c r="BRJ33" s="345"/>
      <c r="BRK33" s="345"/>
      <c r="BRL33" s="345"/>
      <c r="BRM33" s="345"/>
      <c r="BRN33" s="345"/>
      <c r="BRO33" s="345"/>
      <c r="BRP33" s="345"/>
      <c r="BRQ33" s="345"/>
      <c r="BRR33" s="345"/>
      <c r="BRS33" s="345"/>
      <c r="BRT33" s="345"/>
      <c r="BRU33" s="345"/>
      <c r="BRV33" s="345"/>
      <c r="BRW33" s="345"/>
      <c r="BRX33" s="345"/>
      <c r="BRY33" s="345"/>
      <c r="BRZ33" s="345"/>
      <c r="BSA33" s="345"/>
      <c r="BSB33" s="345"/>
      <c r="BSC33" s="345"/>
      <c r="BSD33" s="345"/>
      <c r="BSE33" s="345"/>
      <c r="BSF33" s="345"/>
      <c r="BSG33" s="345"/>
      <c r="BSH33" s="345"/>
      <c r="BSI33" s="345"/>
      <c r="BSJ33" s="345"/>
      <c r="BSK33" s="345"/>
      <c r="BSL33" s="345"/>
      <c r="BSM33" s="345"/>
      <c r="BSN33" s="345"/>
      <c r="BSO33" s="345"/>
      <c r="BSP33" s="345"/>
      <c r="BSQ33" s="345"/>
      <c r="BSR33" s="345"/>
      <c r="BSS33" s="345"/>
      <c r="BST33" s="345"/>
      <c r="BSU33" s="345"/>
      <c r="BSV33" s="345"/>
      <c r="BSW33" s="345"/>
      <c r="BSX33" s="345"/>
      <c r="BSY33" s="345"/>
      <c r="BSZ33" s="345"/>
      <c r="BTA33" s="345"/>
      <c r="BTB33" s="345"/>
      <c r="BTC33" s="345"/>
      <c r="BTD33" s="345"/>
      <c r="BTE33" s="345"/>
      <c r="BTF33" s="345"/>
      <c r="BTG33" s="345"/>
      <c r="BTH33" s="345"/>
      <c r="BTI33" s="345"/>
      <c r="BTJ33" s="345"/>
      <c r="BTK33" s="345"/>
      <c r="BTL33" s="345"/>
      <c r="BTM33" s="345"/>
      <c r="BTN33" s="345"/>
      <c r="BTO33" s="345"/>
      <c r="BTP33" s="345"/>
      <c r="BTQ33" s="345"/>
      <c r="BTR33" s="345"/>
      <c r="BTS33" s="345"/>
      <c r="BTT33" s="345"/>
      <c r="BTU33" s="345"/>
      <c r="BTV33" s="345"/>
      <c r="BTW33" s="345"/>
      <c r="BTX33" s="345"/>
      <c r="BTY33" s="345"/>
      <c r="BTZ33" s="345"/>
      <c r="BUA33" s="345"/>
      <c r="BUB33" s="345"/>
      <c r="BUC33" s="345"/>
      <c r="BUD33" s="345"/>
      <c r="BUE33" s="345"/>
      <c r="BUF33" s="345"/>
      <c r="BUG33" s="345"/>
      <c r="BUH33" s="345"/>
      <c r="BUI33" s="345"/>
      <c r="BUJ33" s="345"/>
      <c r="BUK33" s="345"/>
      <c r="BUL33" s="345"/>
      <c r="BUM33" s="345"/>
      <c r="BUN33" s="345"/>
      <c r="BUO33" s="345"/>
      <c r="BUP33" s="345"/>
      <c r="BUQ33" s="345"/>
      <c r="BUR33" s="345"/>
      <c r="BUS33" s="345"/>
      <c r="BUT33" s="345"/>
      <c r="BUU33" s="40">
        <v>0.91</v>
      </c>
      <c r="BUV33" s="345"/>
      <c r="BUW33" s="345"/>
      <c r="BUX33" s="7">
        <f t="shared" ref="BUX33:BUX46" si="62">(BUV33-BUU33)/BUU33</f>
        <v>-1</v>
      </c>
      <c r="BUY33" s="7">
        <f t="shared" ref="BUY33:BUY46" si="63">(BUW33-BUU33)/BUU33</f>
        <v>-1</v>
      </c>
      <c r="BUZ33" s="345"/>
      <c r="BVA33" s="345"/>
      <c r="BVB33" s="345"/>
      <c r="BVC33" s="345"/>
      <c r="BVD33" s="345"/>
      <c r="BVE33" s="345"/>
      <c r="BVF33" s="345"/>
      <c r="BVG33" s="345"/>
      <c r="BVH33" s="345"/>
      <c r="BVI33" s="345"/>
      <c r="BVJ33" s="345"/>
      <c r="BVK33" s="345"/>
      <c r="BVL33" s="345"/>
      <c r="BVM33" s="345"/>
      <c r="BVN33" s="345"/>
      <c r="BVO33" s="345"/>
      <c r="BVP33" s="345"/>
      <c r="BVQ33" s="345"/>
      <c r="BVR33" s="345"/>
      <c r="BVS33" s="345"/>
      <c r="BVT33" s="345"/>
      <c r="BVU33" s="345"/>
      <c r="BVV33" s="345"/>
      <c r="BVW33" s="345"/>
      <c r="BVX33" s="345"/>
      <c r="BVY33" s="345"/>
      <c r="BVZ33" s="345"/>
      <c r="BWA33" s="345"/>
      <c r="BWB33" s="345"/>
      <c r="BWC33" s="345"/>
      <c r="BWD33" s="345"/>
      <c r="BWE33" s="942" t="s">
        <v>1502</v>
      </c>
      <c r="BWF33" s="54" t="s">
        <v>1502</v>
      </c>
      <c r="BWG33" s="345"/>
      <c r="BWH33" s="7"/>
      <c r="BWI33" s="345"/>
      <c r="BWJ33" s="345"/>
      <c r="BWK33" s="345"/>
      <c r="BWL33" s="345"/>
      <c r="BWM33" s="345"/>
      <c r="BWN33" s="345"/>
      <c r="BWO33" s="345"/>
      <c r="BWP33" s="345"/>
      <c r="BWQ33" s="345"/>
      <c r="BWR33" s="345"/>
      <c r="BWS33" s="345"/>
      <c r="BWT33" s="345"/>
      <c r="BWU33" s="345"/>
      <c r="BWV33" s="345"/>
      <c r="BWW33" s="345"/>
      <c r="BWX33" s="345"/>
      <c r="BWY33" s="345"/>
      <c r="BWZ33" s="345"/>
      <c r="BXA33" s="345"/>
      <c r="BXB33" s="345"/>
      <c r="BXC33" s="345"/>
      <c r="BXD33" s="345"/>
      <c r="BXE33" s="345"/>
      <c r="BXF33" s="345"/>
      <c r="BXG33" s="345"/>
      <c r="BXH33" s="345"/>
      <c r="BXI33" s="345"/>
      <c r="BXJ33" s="909" t="s">
        <v>1502</v>
      </c>
      <c r="BXK33" s="54" t="s">
        <v>1502</v>
      </c>
      <c r="BXL33" s="345"/>
      <c r="BXM33" s="345"/>
      <c r="BXN33" s="345"/>
      <c r="BXO33" s="345"/>
      <c r="BXP33" s="909" t="s">
        <v>1502</v>
      </c>
      <c r="BXQ33" s="54" t="s">
        <v>1502</v>
      </c>
      <c r="BXR33" s="345"/>
      <c r="BXS33" s="7" t="e">
        <f t="shared" si="5"/>
        <v>#VALUE!</v>
      </c>
      <c r="BXT33" s="345"/>
      <c r="BXU33" s="345"/>
      <c r="BXV33" s="345"/>
      <c r="BXW33" s="345"/>
      <c r="BXX33" s="345"/>
      <c r="BXY33" s="345"/>
      <c r="BXZ33" s="345"/>
      <c r="BYA33" s="345"/>
      <c r="BYB33" s="345"/>
      <c r="BYC33" s="345"/>
      <c r="BYD33" s="345"/>
      <c r="BYE33" s="345"/>
      <c r="BYF33" s="345"/>
      <c r="BYG33" s="345"/>
      <c r="BYH33" s="345"/>
      <c r="BYI33" s="345"/>
      <c r="BYJ33" s="345"/>
      <c r="BYK33" s="345"/>
      <c r="BYL33" s="345"/>
      <c r="BYM33" s="909">
        <v>1.1100000000000001</v>
      </c>
      <c r="BYN33" s="54">
        <v>1.1299999999999999</v>
      </c>
      <c r="BYO33" s="345"/>
      <c r="BYP33" s="345"/>
      <c r="BYQ33" s="345"/>
      <c r="BYR33" s="345"/>
      <c r="BYS33" s="345"/>
      <c r="BYT33" s="345"/>
      <c r="BYU33" s="345"/>
      <c r="BYV33" s="7" t="e">
        <f t="shared" si="6"/>
        <v>#DIV/0!</v>
      </c>
      <c r="BYW33" s="345"/>
      <c r="BYX33" s="345"/>
      <c r="BYY33" s="345"/>
      <c r="BYZ33" s="345"/>
      <c r="BZA33" s="345"/>
      <c r="BZB33" s="345"/>
      <c r="BZC33" s="345"/>
      <c r="BZD33" s="345"/>
      <c r="BZE33" s="345"/>
      <c r="BZF33" s="345"/>
      <c r="BZG33" s="345"/>
      <c r="BZH33" s="345"/>
      <c r="BZI33" s="345"/>
      <c r="BZJ33" s="345"/>
      <c r="BZK33" s="909" t="s">
        <v>1502</v>
      </c>
      <c r="BZL33" s="1382" t="s">
        <v>1502</v>
      </c>
      <c r="BZM33" s="345"/>
      <c r="BZN33" s="345"/>
      <c r="BZO33" s="345"/>
      <c r="BZP33" s="345"/>
      <c r="BZQ33" s="345"/>
      <c r="BZR33" s="345"/>
      <c r="BZS33" s="345"/>
      <c r="BZT33" s="7" t="e">
        <f t="shared" si="48"/>
        <v>#DIV/0!</v>
      </c>
      <c r="BZU33" s="54"/>
      <c r="BZV33" s="54">
        <f t="shared" si="49"/>
        <v>0</v>
      </c>
      <c r="BZW33" s="345"/>
      <c r="BZX33" s="7" t="e">
        <f t="shared" si="50"/>
        <v>#DIV/0!</v>
      </c>
      <c r="BZY33" s="909">
        <v>0.61899999999999999</v>
      </c>
      <c r="BZZ33" s="909">
        <f t="shared" si="51"/>
        <v>0.61899999999999999</v>
      </c>
      <c r="CAA33" s="345"/>
      <c r="CAB33" s="1654">
        <f t="shared" si="52"/>
        <v>-1</v>
      </c>
      <c r="CAC33" s="54"/>
      <c r="CAD33" s="54">
        <f t="shared" si="53"/>
        <v>0</v>
      </c>
      <c r="CAE33" s="345"/>
      <c r="CAF33" s="7" t="e">
        <f t="shared" si="54"/>
        <v>#DIV/0!</v>
      </c>
      <c r="CAG33" s="345"/>
      <c r="CAH33" s="345"/>
      <c r="CAI33" s="345"/>
      <c r="CAJ33" s="345"/>
      <c r="CAK33" s="345"/>
      <c r="CAL33" s="345"/>
      <c r="CAM33" s="345"/>
      <c r="CAN33" s="345"/>
      <c r="CAO33" s="345"/>
      <c r="CAP33" s="345"/>
      <c r="CAQ33" s="345"/>
      <c r="CAR33" s="345"/>
      <c r="CAS33" s="345"/>
      <c r="CAT33" s="345"/>
      <c r="CAU33" s="345"/>
      <c r="CAV33" s="345"/>
      <c r="CAW33" s="345"/>
      <c r="CAX33" s="345"/>
    </row>
    <row r="34" spans="1:2082" ht="29.5" thickBot="1" x14ac:dyDescent="0.4">
      <c r="D34" s="8">
        <v>32</v>
      </c>
      <c r="E34" s="8" t="s">
        <v>3874</v>
      </c>
      <c r="F34" s="8" t="s">
        <v>3874</v>
      </c>
      <c r="G34" s="8" t="s">
        <v>17</v>
      </c>
      <c r="H34" s="8" t="s">
        <v>17</v>
      </c>
      <c r="I34" s="8" t="s">
        <v>3955</v>
      </c>
      <c r="J34" s="8" t="s">
        <v>3956</v>
      </c>
      <c r="K34" s="36" t="s">
        <v>3884</v>
      </c>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c r="DJ34" s="36"/>
      <c r="DK34" s="36"/>
      <c r="DL34" s="36"/>
      <c r="DM34" s="36"/>
      <c r="DN34" s="36"/>
      <c r="DO34" s="36"/>
      <c r="DP34" s="36"/>
      <c r="DQ34" s="36"/>
      <c r="DR34" s="36"/>
      <c r="DS34" s="36"/>
      <c r="DT34" s="36"/>
      <c r="DU34" s="36"/>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6"/>
      <c r="GC34" s="36"/>
      <c r="GD34" s="36"/>
      <c r="GE34" s="36"/>
      <c r="GF34" s="36"/>
      <c r="GG34" s="36"/>
      <c r="GH34" s="36"/>
      <c r="GI34" s="36"/>
      <c r="GJ34" s="36"/>
      <c r="GK34" s="36"/>
      <c r="GL34" s="36"/>
      <c r="GM34" s="36"/>
      <c r="GN34" s="36"/>
      <c r="GO34" s="36"/>
      <c r="GP34" s="36"/>
      <c r="GQ34" s="36"/>
      <c r="GR34" s="36"/>
      <c r="GS34" s="36"/>
      <c r="GT34" s="36"/>
      <c r="GU34" s="36"/>
      <c r="GV34" s="36"/>
      <c r="GW34" s="36"/>
      <c r="GX34" s="36"/>
      <c r="GY34" s="36"/>
      <c r="GZ34" s="36"/>
      <c r="HA34" s="36"/>
      <c r="HB34" s="36"/>
      <c r="HC34" s="36"/>
      <c r="HD34" s="36"/>
      <c r="HE34" s="36"/>
      <c r="HF34" s="36"/>
      <c r="HG34" s="36"/>
      <c r="HH34" s="36"/>
      <c r="HI34" s="36"/>
      <c r="HJ34" s="36"/>
      <c r="HK34" s="36"/>
      <c r="HL34" s="36"/>
      <c r="HM34" s="36"/>
      <c r="HN34" s="36"/>
      <c r="HO34" s="36"/>
      <c r="HP34" s="36"/>
      <c r="HQ34" s="36"/>
      <c r="HR34" s="36"/>
      <c r="HS34" s="36"/>
      <c r="HT34" s="36"/>
      <c r="HU34" s="36"/>
      <c r="HV34" s="36"/>
      <c r="HW34" s="36"/>
      <c r="HX34" s="36"/>
      <c r="HY34" s="36"/>
      <c r="HZ34" s="36"/>
      <c r="IA34" s="36"/>
      <c r="IB34" s="36"/>
      <c r="IC34" s="36"/>
      <c r="ID34" s="36"/>
      <c r="IE34" s="36"/>
      <c r="IF34" s="36"/>
      <c r="IG34" s="36"/>
      <c r="IH34" s="36"/>
      <c r="II34" s="36"/>
      <c r="IJ34" s="36"/>
      <c r="IK34" s="36"/>
      <c r="IL34" s="36"/>
      <c r="IM34" s="36"/>
      <c r="IN34" s="36"/>
      <c r="IO34" s="36"/>
      <c r="IP34" s="36"/>
      <c r="IQ34" s="36"/>
      <c r="IR34" s="36"/>
      <c r="IS34" s="36"/>
      <c r="IT34" s="36"/>
      <c r="IU34" s="36"/>
      <c r="IV34" s="36"/>
      <c r="IW34" s="36"/>
      <c r="IX34" s="36"/>
      <c r="IY34" s="36"/>
      <c r="IZ34" s="36"/>
      <c r="JA34" s="36"/>
      <c r="JB34" s="36"/>
      <c r="JC34" s="36"/>
      <c r="JD34" s="36"/>
      <c r="JE34" s="36"/>
      <c r="JF34" s="36"/>
      <c r="JG34" s="36"/>
      <c r="JH34" s="36"/>
      <c r="JI34" s="36"/>
      <c r="JJ34" s="36"/>
      <c r="JK34" s="36"/>
      <c r="JL34" s="36"/>
      <c r="JM34" s="36"/>
      <c r="JN34" s="36"/>
      <c r="JO34" s="36"/>
      <c r="JP34" s="36"/>
      <c r="JQ34" s="36"/>
      <c r="JR34" s="36"/>
      <c r="JS34" s="36"/>
      <c r="JT34" s="36"/>
      <c r="JU34" s="36"/>
      <c r="JV34" s="36"/>
      <c r="JW34" s="36"/>
      <c r="JX34" s="36"/>
      <c r="JY34" s="36"/>
      <c r="JZ34" s="36"/>
      <c r="KA34" s="36"/>
      <c r="KB34" s="36"/>
      <c r="KC34" s="36"/>
      <c r="KD34" s="36"/>
      <c r="KE34" s="36"/>
      <c r="KF34" s="36"/>
      <c r="KG34" s="36"/>
      <c r="KH34" s="36"/>
      <c r="KI34" s="36"/>
      <c r="KJ34" s="36"/>
      <c r="KK34" s="36"/>
      <c r="KL34" s="36"/>
      <c r="KM34" s="36"/>
      <c r="KN34" s="36"/>
      <c r="KO34" s="36"/>
      <c r="KP34" s="36"/>
      <c r="KQ34" s="36"/>
      <c r="KR34" s="36"/>
      <c r="KS34" s="36"/>
      <c r="KT34" s="36"/>
      <c r="KU34" s="36"/>
      <c r="KV34" s="36"/>
      <c r="KW34" s="36"/>
      <c r="KX34" s="36"/>
      <c r="KY34" s="36"/>
      <c r="KZ34" s="36"/>
      <c r="LA34" s="36"/>
      <c r="LB34" s="36"/>
      <c r="LC34" s="36"/>
      <c r="LD34" s="36"/>
      <c r="LE34" s="36"/>
      <c r="LF34" s="36"/>
      <c r="LG34" s="36"/>
      <c r="LH34" s="36"/>
      <c r="LI34" s="36"/>
      <c r="LJ34" s="36"/>
      <c r="LK34" s="36"/>
      <c r="LL34" s="36"/>
      <c r="LM34" s="36"/>
      <c r="LN34" s="36"/>
      <c r="LO34" s="36"/>
      <c r="LP34" s="36"/>
      <c r="LQ34" s="36"/>
      <c r="LR34" s="36"/>
      <c r="LS34" s="36"/>
      <c r="LT34" s="36"/>
      <c r="LU34" s="36"/>
      <c r="LV34" s="36"/>
      <c r="LW34" s="36"/>
      <c r="LX34" s="36"/>
      <c r="LY34" s="36"/>
      <c r="LZ34" s="36"/>
      <c r="MA34" s="36"/>
      <c r="MB34" s="36"/>
      <c r="MC34" s="36"/>
      <c r="MD34" s="36"/>
      <c r="ME34" s="36"/>
      <c r="MF34" s="36"/>
      <c r="MG34" s="36"/>
      <c r="MH34" s="36"/>
      <c r="MI34" s="36"/>
      <c r="MJ34" s="36"/>
      <c r="MK34" s="36"/>
      <c r="ML34" s="36"/>
      <c r="MM34" s="36"/>
      <c r="MN34" s="36"/>
      <c r="MO34" s="36"/>
      <c r="MP34" s="36"/>
      <c r="MQ34" s="36"/>
      <c r="MR34" s="36"/>
      <c r="MS34" s="36"/>
      <c r="MT34" s="36"/>
      <c r="MU34" s="36"/>
      <c r="MV34" s="36"/>
      <c r="MW34" s="36"/>
      <c r="MX34" s="36"/>
      <c r="MY34" s="36"/>
      <c r="MZ34" s="36"/>
      <c r="NA34" s="36"/>
      <c r="NB34" s="36"/>
      <c r="NC34" s="36"/>
      <c r="ND34" s="36"/>
      <c r="NE34" s="36"/>
      <c r="NF34" s="36"/>
      <c r="NG34" s="36"/>
      <c r="NH34" s="36"/>
      <c r="NI34" s="36"/>
      <c r="NJ34" s="36"/>
      <c r="NK34" s="36"/>
      <c r="NL34" s="36"/>
      <c r="NM34" s="36"/>
      <c r="NN34" s="36"/>
      <c r="NO34" s="36"/>
      <c r="NP34" s="36"/>
      <c r="NQ34" s="36"/>
      <c r="NR34" s="36"/>
      <c r="NS34" s="36"/>
      <c r="NT34" s="36"/>
      <c r="NU34" s="36"/>
      <c r="NV34" s="36"/>
      <c r="NW34" s="36"/>
      <c r="NX34" s="36"/>
      <c r="NY34" s="36"/>
      <c r="NZ34" s="36"/>
      <c r="OA34" s="36"/>
      <c r="OB34" s="36"/>
      <c r="OC34" s="36"/>
      <c r="OD34" s="36"/>
      <c r="OE34" s="36"/>
      <c r="OF34" s="36"/>
      <c r="OG34" s="36"/>
      <c r="OH34" s="36"/>
      <c r="OI34" s="36"/>
      <c r="OJ34" s="36"/>
      <c r="OK34" s="36"/>
      <c r="OL34" s="36"/>
      <c r="OM34" s="36"/>
      <c r="ON34" s="36"/>
      <c r="OO34" s="36"/>
      <c r="OP34" s="36"/>
      <c r="OQ34" s="36"/>
      <c r="OR34" s="36"/>
      <c r="OS34" s="36"/>
      <c r="OT34" s="36"/>
      <c r="OU34" s="36"/>
      <c r="OV34" s="36"/>
      <c r="OW34" s="36"/>
      <c r="OX34" s="36"/>
      <c r="OY34" s="36"/>
      <c r="OZ34" s="36"/>
      <c r="PA34" s="36"/>
      <c r="PB34" s="36"/>
      <c r="PC34" s="36"/>
      <c r="PD34" s="36"/>
      <c r="PE34" s="36"/>
      <c r="PF34" s="36"/>
      <c r="PG34" s="36"/>
      <c r="PH34" s="36"/>
      <c r="PI34" s="36"/>
      <c r="PJ34" s="36"/>
      <c r="PK34" s="36"/>
      <c r="PL34" s="36"/>
      <c r="PM34" s="36"/>
      <c r="PN34" s="36"/>
      <c r="PO34" s="36"/>
      <c r="PP34" s="36"/>
      <c r="PQ34" s="36"/>
      <c r="PR34" s="36"/>
      <c r="PS34" s="36"/>
      <c r="PT34" s="36"/>
      <c r="PU34" s="36"/>
      <c r="PV34" s="36"/>
      <c r="PW34" s="36"/>
      <c r="PX34" s="36"/>
      <c r="PY34" s="36"/>
      <c r="PZ34" s="36"/>
      <c r="QA34" s="36"/>
      <c r="QB34" s="36"/>
      <c r="QC34" s="36"/>
      <c r="QD34" s="36"/>
      <c r="QE34" s="36"/>
      <c r="QF34" s="36"/>
      <c r="QG34" s="36"/>
      <c r="QH34" s="36"/>
      <c r="QI34" s="36"/>
      <c r="QJ34" s="36"/>
      <c r="QK34" s="36"/>
      <c r="QL34" s="36"/>
      <c r="QM34" s="36"/>
      <c r="QN34" s="36"/>
      <c r="QO34" s="36"/>
      <c r="QP34" s="36"/>
      <c r="QQ34" s="36"/>
      <c r="QR34" s="36"/>
      <c r="QS34" s="36"/>
      <c r="QT34" s="36"/>
      <c r="QU34" s="36"/>
      <c r="QV34" s="36"/>
      <c r="QW34" s="36"/>
      <c r="QX34" s="36"/>
      <c r="QY34" s="36"/>
      <c r="QZ34" s="36"/>
      <c r="RA34" s="36"/>
      <c r="RB34" s="36"/>
      <c r="RC34" s="36"/>
      <c r="RD34" s="36"/>
      <c r="RE34" s="36"/>
      <c r="RF34" s="36"/>
      <c r="RG34" s="36"/>
      <c r="RH34" s="36"/>
      <c r="RI34" s="36"/>
      <c r="RJ34" s="36"/>
      <c r="RK34" s="36"/>
      <c r="RL34" s="36"/>
      <c r="RM34" s="36"/>
      <c r="RN34" s="36"/>
      <c r="RO34" s="36"/>
      <c r="RP34" s="36"/>
      <c r="RQ34" s="36"/>
      <c r="RR34" s="36"/>
      <c r="RS34" s="36"/>
      <c r="RT34" s="36"/>
      <c r="RU34" s="36"/>
      <c r="RV34" s="36"/>
      <c r="RW34" s="36"/>
      <c r="RX34" s="36"/>
      <c r="RY34" s="36"/>
      <c r="RZ34" s="36"/>
      <c r="SA34" s="36"/>
      <c r="SB34" s="36"/>
      <c r="SC34" s="36"/>
      <c r="SD34" s="36"/>
      <c r="SE34" s="36"/>
      <c r="SF34" s="36"/>
      <c r="SG34" s="36"/>
      <c r="SH34" s="36"/>
      <c r="SI34" s="36"/>
      <c r="SJ34" s="36"/>
      <c r="SK34" s="36"/>
      <c r="SL34" s="36"/>
      <c r="SM34" s="36"/>
      <c r="SN34" s="36"/>
      <c r="SO34" s="36"/>
      <c r="SP34" s="36"/>
      <c r="SQ34" s="36"/>
      <c r="SR34" s="36"/>
      <c r="SS34" s="36"/>
      <c r="ST34" s="36"/>
      <c r="SU34" s="36"/>
      <c r="SV34" s="36"/>
      <c r="SW34" s="36"/>
      <c r="SX34" s="36"/>
      <c r="SY34" s="36"/>
      <c r="SZ34" s="36"/>
      <c r="TA34" s="36"/>
      <c r="TB34" s="36"/>
      <c r="TC34" s="36"/>
      <c r="TD34" s="36"/>
      <c r="TE34" s="36"/>
      <c r="TF34" s="36"/>
      <c r="TG34" s="36"/>
      <c r="TH34" s="36"/>
      <c r="TI34" s="36"/>
      <c r="TJ34" s="36"/>
      <c r="TK34" s="36"/>
      <c r="TL34" s="36"/>
      <c r="TM34" s="36"/>
      <c r="TN34" s="36"/>
      <c r="TO34" s="36"/>
      <c r="TP34" s="36"/>
      <c r="TQ34" s="36"/>
      <c r="TR34" s="36"/>
      <c r="TS34" s="36"/>
      <c r="TT34" s="36"/>
      <c r="TU34" s="36"/>
      <c r="TV34" s="36"/>
      <c r="TW34" s="36"/>
      <c r="TX34" s="36"/>
      <c r="TY34" s="36"/>
      <c r="TZ34" s="36"/>
      <c r="UA34" s="36"/>
      <c r="UB34" s="36"/>
      <c r="UC34" s="36"/>
      <c r="UD34" s="36"/>
      <c r="UE34" s="36"/>
      <c r="UF34" s="36"/>
      <c r="UG34" s="36"/>
      <c r="UH34" s="36"/>
      <c r="UI34" s="36"/>
      <c r="UJ34" s="36"/>
      <c r="UK34" s="36"/>
      <c r="UL34" s="36"/>
      <c r="UM34" s="36"/>
      <c r="UN34" s="36"/>
      <c r="UO34" s="36"/>
      <c r="UP34" s="36"/>
      <c r="UQ34" s="36"/>
      <c r="UR34" s="36"/>
      <c r="US34" s="36"/>
      <c r="UT34" s="36"/>
      <c r="UU34" s="36"/>
      <c r="UV34" s="36"/>
      <c r="UW34" s="36"/>
      <c r="UX34" s="36"/>
      <c r="UY34" s="36"/>
      <c r="UZ34" s="36"/>
      <c r="VA34" s="36"/>
      <c r="VB34" s="36"/>
      <c r="VC34" s="36"/>
      <c r="VD34" s="36"/>
      <c r="VE34" s="36"/>
      <c r="VF34" s="36"/>
      <c r="VG34" s="36"/>
      <c r="VH34" s="36"/>
      <c r="VI34" s="36"/>
      <c r="VJ34" s="36"/>
      <c r="VK34" s="36"/>
      <c r="VL34" s="36"/>
      <c r="VM34" s="36"/>
      <c r="VN34" s="36"/>
      <c r="VO34" s="36"/>
      <c r="VP34" s="36"/>
      <c r="VQ34" s="36"/>
      <c r="VR34" s="36"/>
      <c r="VS34" s="36"/>
      <c r="VT34" s="36"/>
      <c r="VU34" s="36"/>
      <c r="VV34" s="36"/>
      <c r="VW34" s="36"/>
      <c r="VX34" s="36"/>
      <c r="VY34" s="36"/>
      <c r="VZ34" s="36"/>
      <c r="WA34" s="36"/>
      <c r="WB34" s="36"/>
      <c r="WC34" s="36"/>
      <c r="WD34" s="36"/>
      <c r="WE34" s="36"/>
      <c r="WF34" s="36"/>
      <c r="WG34" s="36"/>
      <c r="WH34" s="36"/>
      <c r="WI34" s="36"/>
      <c r="WJ34" s="36"/>
      <c r="WK34" s="36"/>
      <c r="WL34" s="36"/>
      <c r="WM34" s="36"/>
      <c r="WN34" s="36"/>
      <c r="WO34" s="36"/>
      <c r="WP34" s="36"/>
      <c r="WQ34" s="36"/>
      <c r="WR34" s="36"/>
      <c r="WS34" s="36"/>
      <c r="WT34" s="36"/>
      <c r="WU34" s="36"/>
      <c r="WV34" s="36"/>
      <c r="WW34" s="36"/>
      <c r="WX34" s="36"/>
      <c r="WY34" s="36"/>
      <c r="WZ34" s="36"/>
      <c r="XA34" s="36"/>
      <c r="XB34" s="36"/>
      <c r="XC34" s="36"/>
      <c r="XD34" s="36"/>
      <c r="XE34" s="36"/>
      <c r="XF34" s="36"/>
      <c r="XG34" s="36"/>
      <c r="XH34" s="36"/>
      <c r="XI34" s="36"/>
      <c r="XJ34" s="36"/>
      <c r="XK34" s="36"/>
      <c r="XL34" s="36"/>
      <c r="XM34" s="36"/>
      <c r="XN34" s="36"/>
      <c r="XO34" s="36"/>
      <c r="XP34" s="36"/>
      <c r="XQ34" s="36"/>
      <c r="XR34" s="36"/>
      <c r="XS34" s="36"/>
      <c r="XT34" s="36"/>
      <c r="XU34" s="36"/>
      <c r="XV34" s="36"/>
      <c r="XW34" s="36"/>
      <c r="XX34" s="36"/>
      <c r="XY34" s="36"/>
      <c r="XZ34" s="36"/>
      <c r="YA34" s="36"/>
      <c r="YB34" s="36"/>
      <c r="YC34" s="36"/>
      <c r="YD34" s="36"/>
      <c r="YE34" s="36"/>
      <c r="YF34" s="36"/>
      <c r="YG34" s="36"/>
      <c r="YH34" s="36"/>
      <c r="YI34" s="36"/>
      <c r="YJ34" s="36"/>
      <c r="YK34" s="36"/>
      <c r="YL34" s="36"/>
      <c r="YM34" s="36"/>
      <c r="YN34" s="36"/>
      <c r="YO34" s="36"/>
      <c r="YP34" s="36"/>
      <c r="YQ34" s="36"/>
      <c r="YR34" s="36"/>
      <c r="YS34" s="36"/>
      <c r="YT34" s="36"/>
      <c r="YU34" s="36"/>
      <c r="YV34" s="36"/>
      <c r="YW34" s="36"/>
      <c r="YX34" s="36"/>
      <c r="YY34" s="36"/>
      <c r="YZ34" s="36"/>
      <c r="ZA34" s="36"/>
      <c r="ZB34" s="36"/>
      <c r="ZC34" s="36"/>
      <c r="ZD34" s="36"/>
      <c r="ZE34" s="36"/>
      <c r="ZF34" s="36"/>
      <c r="ZG34" s="36"/>
      <c r="ZH34" s="36"/>
      <c r="ZI34" s="36"/>
      <c r="ZJ34" s="36"/>
      <c r="ZK34" s="36"/>
      <c r="ZL34" s="36"/>
      <c r="ZM34" s="36"/>
      <c r="ZN34" s="36"/>
      <c r="ZO34" s="36"/>
      <c r="ZP34" s="36"/>
      <c r="ZQ34" s="36"/>
      <c r="ZR34" s="36"/>
      <c r="ZS34" s="36"/>
      <c r="ZT34" s="36"/>
      <c r="ZU34" s="36"/>
      <c r="ZV34" s="36"/>
      <c r="ZW34" s="36"/>
      <c r="ZX34" s="36"/>
      <c r="ZY34" s="36"/>
      <c r="ZZ34" s="36"/>
      <c r="AAA34" s="36"/>
      <c r="AAB34" s="36"/>
      <c r="AAC34" s="36"/>
      <c r="AAD34" s="36"/>
      <c r="AAE34" s="36"/>
      <c r="AAF34" s="36"/>
      <c r="AAG34" s="36"/>
      <c r="AAH34" s="36"/>
      <c r="AAI34" s="36"/>
      <c r="AAJ34" s="36"/>
      <c r="AAK34" s="36"/>
      <c r="AAL34" s="36"/>
      <c r="AAM34" s="36"/>
      <c r="AAN34" s="36"/>
      <c r="AAO34" s="36"/>
      <c r="AAP34" s="36"/>
      <c r="AAQ34" s="36"/>
      <c r="AAR34" s="36"/>
      <c r="AAS34" s="36"/>
      <c r="AAT34" s="36"/>
      <c r="AAU34" s="36"/>
      <c r="AAV34" s="36"/>
      <c r="AAW34" s="36"/>
      <c r="AAX34" s="36"/>
      <c r="AAY34" s="36"/>
      <c r="AAZ34" s="36"/>
      <c r="ABA34" s="36"/>
      <c r="ABB34" s="36"/>
      <c r="ABC34" s="36"/>
      <c r="ABD34" s="36"/>
      <c r="ABE34" s="36"/>
      <c r="ABF34" s="36"/>
      <c r="ABG34" s="36"/>
      <c r="ABH34" s="36"/>
      <c r="ABI34" s="36"/>
      <c r="ABJ34" s="36"/>
      <c r="ABK34" s="36"/>
      <c r="ABL34" s="36"/>
      <c r="ABM34" s="36"/>
      <c r="ABN34" s="36"/>
      <c r="ABO34" s="36"/>
      <c r="ABP34" s="36"/>
      <c r="ABQ34" s="36"/>
      <c r="ABR34" s="36"/>
      <c r="ABS34" s="36"/>
      <c r="ABT34" s="36"/>
      <c r="ABU34" s="36"/>
      <c r="ABV34" s="36"/>
      <c r="ABW34" s="36"/>
      <c r="ABX34" s="36"/>
      <c r="ABY34" s="36"/>
      <c r="ABZ34" s="36"/>
      <c r="ACA34" s="36"/>
      <c r="ACB34" s="36"/>
      <c r="ACC34" s="36"/>
      <c r="ACD34" s="36"/>
      <c r="ACE34" s="36"/>
      <c r="ACF34" s="36"/>
      <c r="ACG34" s="36"/>
      <c r="ACH34" s="36"/>
      <c r="ACI34" s="36"/>
      <c r="ACJ34" s="36"/>
      <c r="ACK34" s="36"/>
      <c r="ACL34" s="36"/>
      <c r="ACM34" s="36"/>
      <c r="ACN34" s="36"/>
      <c r="ACO34" s="36"/>
      <c r="ACP34" s="36"/>
      <c r="ACQ34" s="36"/>
      <c r="ACR34" s="36"/>
      <c r="ACS34" s="36"/>
      <c r="ACT34" s="36"/>
      <c r="ACU34" s="36"/>
      <c r="ACV34" s="36"/>
      <c r="ACW34" s="36"/>
      <c r="ACX34" s="36"/>
      <c r="ACY34" s="36"/>
      <c r="ACZ34" s="36"/>
      <c r="ADA34" s="36"/>
      <c r="ADB34" s="36"/>
      <c r="ADC34" s="36"/>
      <c r="ADD34" s="36"/>
      <c r="ADE34" s="36"/>
      <c r="ADF34" s="36"/>
      <c r="ADG34" s="36"/>
      <c r="ADH34" s="36"/>
      <c r="ADI34" s="36"/>
      <c r="ADJ34" s="36"/>
      <c r="ADK34" s="36"/>
      <c r="ADL34" s="36"/>
      <c r="ADM34" s="36"/>
      <c r="ADN34" s="36"/>
      <c r="ADO34" s="36"/>
      <c r="ADP34" s="36"/>
      <c r="ADQ34" s="36"/>
      <c r="ADR34" s="36"/>
      <c r="ADS34" s="36"/>
      <c r="ADT34" s="36"/>
      <c r="ADU34" s="36"/>
      <c r="ADV34" s="36"/>
      <c r="ADW34" s="36"/>
      <c r="ADX34" s="36"/>
      <c r="ADY34" s="36"/>
      <c r="ADZ34" s="36"/>
      <c r="AEA34" s="36"/>
      <c r="AEB34" s="36"/>
      <c r="AEC34" s="36"/>
      <c r="AED34" s="36"/>
      <c r="AEE34" s="36"/>
      <c r="AEF34" s="36"/>
      <c r="AEG34" s="36"/>
      <c r="AEH34" s="36"/>
      <c r="AEI34" s="36"/>
      <c r="AEJ34" s="36"/>
      <c r="AEK34" s="36"/>
      <c r="AEL34" s="36"/>
      <c r="AEM34" s="36"/>
      <c r="AEN34" s="36"/>
      <c r="AEO34" s="36"/>
      <c r="AEP34" s="36"/>
      <c r="AEQ34" s="36"/>
      <c r="AER34" s="36"/>
      <c r="AES34" s="36"/>
      <c r="AET34" s="36"/>
      <c r="AEU34" s="36"/>
      <c r="AEV34" s="36"/>
      <c r="AEW34" s="36"/>
      <c r="AEX34" s="36"/>
      <c r="AEY34" s="36"/>
      <c r="AEZ34" s="36"/>
      <c r="AFA34" s="36"/>
      <c r="AFB34" s="36"/>
      <c r="AFC34" s="36"/>
      <c r="AFD34" s="36"/>
      <c r="AFE34" s="36"/>
      <c r="AFF34" s="36"/>
      <c r="AFG34" s="36"/>
      <c r="AFH34" s="36"/>
      <c r="AFI34" s="36"/>
      <c r="AFJ34" s="36"/>
      <c r="AFK34" s="36"/>
      <c r="AFL34" s="36"/>
      <c r="AFM34" s="36"/>
      <c r="AFN34" s="36"/>
      <c r="AFO34" s="36"/>
      <c r="AFP34" s="36"/>
      <c r="AFQ34" s="36"/>
      <c r="AFR34" s="36"/>
      <c r="AFS34" s="36"/>
      <c r="AFT34" s="36"/>
      <c r="AFU34" s="36"/>
      <c r="AFV34" s="36"/>
      <c r="AFW34" s="36"/>
      <c r="AFX34" s="36"/>
      <c r="AFY34" s="36"/>
      <c r="AFZ34" s="36"/>
      <c r="AGA34" s="36"/>
      <c r="AGB34" s="36"/>
      <c r="AGC34" s="36"/>
      <c r="AGD34" s="36"/>
      <c r="AGE34" s="36"/>
      <c r="AGF34" s="36"/>
      <c r="AGG34" s="36"/>
      <c r="AGH34" s="36"/>
      <c r="AGI34" s="36"/>
      <c r="AGJ34" s="36"/>
      <c r="AGK34" s="36"/>
      <c r="AGL34" s="36"/>
      <c r="AGM34" s="36"/>
      <c r="AGN34" s="36"/>
      <c r="AGO34" s="36"/>
      <c r="AGP34" s="36"/>
      <c r="AGQ34" s="36"/>
      <c r="AGR34" s="36"/>
      <c r="AGS34" s="36"/>
      <c r="AGT34" s="36"/>
      <c r="AGU34" s="36"/>
      <c r="AGV34" s="36"/>
      <c r="AGW34" s="36"/>
      <c r="AGX34" s="36"/>
      <c r="AGY34" s="36"/>
      <c r="AGZ34" s="36"/>
      <c r="AHA34" s="36"/>
      <c r="AHB34" s="36"/>
      <c r="AHC34" s="36"/>
      <c r="AHD34" s="36"/>
      <c r="AHE34" s="36"/>
      <c r="AHF34" s="36"/>
      <c r="AHG34" s="36"/>
      <c r="AHH34" s="36"/>
      <c r="AHI34" s="36"/>
      <c r="AHJ34" s="36"/>
      <c r="AHK34" s="36"/>
      <c r="AHL34" s="36"/>
      <c r="AHM34" s="36"/>
      <c r="AHN34" s="36"/>
      <c r="AHO34" s="36"/>
      <c r="AHP34" s="36"/>
      <c r="AHQ34" s="36"/>
      <c r="AHR34" s="36"/>
      <c r="AHS34" s="36"/>
      <c r="AHT34" s="36"/>
      <c r="AHU34" s="36"/>
      <c r="AHV34" s="36"/>
      <c r="AHW34" s="36"/>
      <c r="AHX34" s="36"/>
      <c r="AHY34" s="36"/>
      <c r="AHZ34" s="36"/>
      <c r="AIA34" s="36"/>
      <c r="AIB34" s="36"/>
      <c r="AIC34" s="36"/>
      <c r="AID34" s="36"/>
      <c r="AIE34" s="36"/>
      <c r="AIF34" s="36"/>
      <c r="AIG34" s="36"/>
      <c r="AIH34" s="36"/>
      <c r="AII34" s="36"/>
      <c r="AIJ34" s="36"/>
      <c r="AIK34" s="36"/>
      <c r="AIL34" s="36"/>
      <c r="AIM34" s="36"/>
      <c r="AIN34" s="36"/>
      <c r="AIO34" s="36"/>
      <c r="AIP34" s="36"/>
      <c r="AIQ34" s="36"/>
      <c r="AIR34" s="36"/>
      <c r="AIS34" s="36"/>
      <c r="AIT34" s="36"/>
      <c r="AIU34" s="36"/>
      <c r="AIV34" s="36"/>
      <c r="AIW34" s="36"/>
      <c r="AIX34" s="36"/>
      <c r="AIY34" s="36"/>
      <c r="AIZ34" s="36"/>
      <c r="AJA34" s="36"/>
      <c r="AJB34" s="36"/>
      <c r="AJC34" s="36"/>
      <c r="AJD34" s="36"/>
      <c r="AJE34" s="36"/>
      <c r="AJF34" s="36"/>
      <c r="AJG34" s="36"/>
      <c r="AJH34" s="36"/>
      <c r="AJI34" s="36"/>
      <c r="AJJ34" s="36"/>
      <c r="AJK34" s="36"/>
      <c r="AJL34" s="36"/>
      <c r="AJM34" s="36"/>
      <c r="AJN34" s="36"/>
      <c r="AJO34" s="36"/>
      <c r="AJP34" s="36"/>
      <c r="AJQ34" s="36"/>
      <c r="AJR34" s="36"/>
      <c r="AJS34" s="36"/>
      <c r="AJT34" s="36"/>
      <c r="AJU34" s="36"/>
      <c r="AJV34" s="36"/>
      <c r="AJW34" s="36"/>
      <c r="AJX34" s="36"/>
      <c r="AJY34" s="36"/>
      <c r="AJZ34" s="36"/>
      <c r="AKA34" s="36"/>
      <c r="AKB34" s="36"/>
      <c r="AKC34" s="36"/>
      <c r="AKD34" s="36"/>
      <c r="AKE34" s="36"/>
      <c r="AKF34" s="36"/>
      <c r="AKG34" s="36"/>
      <c r="AKH34" s="36"/>
      <c r="AKI34" s="36"/>
      <c r="AKJ34" s="36"/>
      <c r="AKK34" s="36"/>
      <c r="AKL34" s="36"/>
      <c r="AKM34" s="36"/>
      <c r="AKN34" s="36"/>
      <c r="AKO34" s="36"/>
      <c r="AKP34" s="36"/>
      <c r="AKQ34" s="36"/>
      <c r="AKR34" s="36"/>
      <c r="AKS34" s="36"/>
      <c r="AKT34" s="36"/>
      <c r="AKU34" s="36"/>
      <c r="AKV34" s="36"/>
      <c r="AKW34" s="36"/>
      <c r="AKX34" s="36"/>
      <c r="AKY34" s="36"/>
      <c r="AKZ34" s="36"/>
      <c r="ALA34" s="36"/>
      <c r="ALB34" s="36"/>
      <c r="ALC34" s="36"/>
      <c r="ALD34" s="36"/>
      <c r="ALE34" s="36"/>
      <c r="ALF34" s="36"/>
      <c r="ALG34" s="36"/>
      <c r="ALH34" s="36"/>
      <c r="ALI34" s="36"/>
      <c r="ALJ34" s="36"/>
      <c r="ALK34" s="36"/>
      <c r="ALL34" s="36"/>
      <c r="ALM34" s="36"/>
      <c r="ALN34" s="36"/>
      <c r="ALO34" s="36"/>
      <c r="ALP34" s="36"/>
      <c r="ALQ34" s="36"/>
      <c r="ALR34" s="36"/>
      <c r="ALS34" s="36"/>
      <c r="ALT34" s="36"/>
      <c r="ALU34" s="36"/>
      <c r="ALV34" s="36"/>
      <c r="ALW34" s="36"/>
      <c r="ALX34" s="36"/>
      <c r="ALY34" s="36"/>
      <c r="ALZ34" s="36"/>
      <c r="AMA34" s="36"/>
      <c r="AMB34" s="36"/>
      <c r="AMC34" s="36"/>
      <c r="AMD34" s="36"/>
      <c r="AME34" s="36"/>
      <c r="AMF34" s="36"/>
      <c r="AMG34" s="36"/>
      <c r="AMH34" s="36"/>
      <c r="AMI34" s="36"/>
      <c r="AMJ34" s="36"/>
      <c r="AMK34" s="36"/>
      <c r="AML34" s="36"/>
      <c r="AMM34" s="36"/>
      <c r="AMN34" s="36"/>
      <c r="AMO34" s="36"/>
      <c r="AMP34" s="36"/>
      <c r="AMQ34" s="36"/>
      <c r="AMR34" s="36"/>
      <c r="AMS34" s="36"/>
      <c r="AMT34" s="36"/>
      <c r="AMU34" s="36"/>
      <c r="AMV34" s="36"/>
      <c r="AMW34" s="36"/>
      <c r="AMX34" s="36"/>
      <c r="AMY34" s="36"/>
      <c r="AMZ34" s="36"/>
      <c r="ANA34" s="36"/>
      <c r="ANB34" s="36"/>
      <c r="ANC34" s="36"/>
      <c r="AND34" s="36"/>
      <c r="ANE34" s="36"/>
      <c r="ANF34" s="36"/>
      <c r="ANG34" s="36"/>
      <c r="ANH34" s="36"/>
      <c r="ANI34" s="36"/>
      <c r="ANJ34" s="36"/>
      <c r="ANK34" s="36"/>
      <c r="ANL34" s="36"/>
      <c r="ANM34" s="36"/>
      <c r="ANN34" s="36"/>
      <c r="ANO34" s="36"/>
      <c r="ANP34" s="36"/>
      <c r="ANQ34" s="36"/>
      <c r="ANR34" s="36"/>
      <c r="ANS34" s="36"/>
      <c r="ANT34" s="36"/>
      <c r="ANU34" s="36"/>
      <c r="ANV34" s="36"/>
      <c r="ANW34" s="36"/>
      <c r="ANX34" s="36"/>
      <c r="ANY34" s="36"/>
      <c r="ANZ34" s="36"/>
      <c r="AOA34" s="36"/>
      <c r="AOB34" s="36"/>
      <c r="AOC34" s="36"/>
      <c r="AOD34" s="36"/>
      <c r="AOE34" s="36"/>
      <c r="AOF34" s="36"/>
      <c r="AOG34" s="36"/>
      <c r="AOH34" s="36"/>
      <c r="AOI34" s="36"/>
      <c r="AOJ34" s="36"/>
      <c r="AOK34" s="36"/>
      <c r="AOL34" s="36"/>
      <c r="AOM34" s="36"/>
      <c r="AON34" s="36"/>
      <c r="AOO34" s="36"/>
      <c r="AOP34" s="36"/>
      <c r="AOQ34" s="36"/>
      <c r="AOR34" s="36"/>
      <c r="AOS34" s="36"/>
      <c r="AOT34" s="36"/>
      <c r="AOU34" s="36"/>
      <c r="AOV34" s="36"/>
      <c r="AOW34" s="36"/>
      <c r="AOX34" s="36"/>
      <c r="AOY34" s="36"/>
      <c r="AOZ34" s="36"/>
      <c r="APA34" s="36"/>
      <c r="APB34" s="36"/>
      <c r="APC34" s="36"/>
      <c r="APD34" s="36"/>
      <c r="APE34" s="36"/>
      <c r="APF34" s="36"/>
      <c r="APG34" s="36"/>
      <c r="APH34" s="36"/>
      <c r="API34" s="36"/>
      <c r="APJ34" s="36"/>
      <c r="APK34" s="36"/>
      <c r="APL34" s="36"/>
      <c r="APM34" s="36"/>
      <c r="APN34" s="36"/>
      <c r="APO34" s="36"/>
      <c r="APP34" s="36"/>
      <c r="APQ34" s="36"/>
      <c r="APR34" s="36"/>
      <c r="APS34" s="36"/>
      <c r="APT34" s="36"/>
      <c r="APU34" s="36"/>
      <c r="APV34" s="36"/>
      <c r="APW34" s="36"/>
      <c r="APX34" s="36"/>
      <c r="APY34" s="36"/>
      <c r="APZ34" s="36"/>
      <c r="AQA34" s="36"/>
      <c r="AQB34" s="36"/>
      <c r="AQC34" s="36"/>
      <c r="AQD34" s="36"/>
      <c r="AQE34" s="36"/>
      <c r="AQF34" s="36"/>
      <c r="AQG34" s="36"/>
      <c r="AQH34" s="36"/>
      <c r="AQI34" s="36"/>
      <c r="AQJ34" s="36"/>
      <c r="AQK34" s="36"/>
      <c r="AQL34" s="36"/>
      <c r="AQM34" s="36"/>
      <c r="AQN34" s="36"/>
      <c r="AQO34" s="36"/>
      <c r="AQP34" s="36"/>
      <c r="AQQ34" s="36"/>
      <c r="AQR34" s="36"/>
      <c r="AQS34" s="36"/>
      <c r="AQT34" s="36"/>
      <c r="AQU34" s="36"/>
      <c r="AQV34" s="36"/>
      <c r="AQW34" s="36"/>
      <c r="AQX34" s="36"/>
      <c r="AQY34" s="36"/>
      <c r="AQZ34" s="36"/>
      <c r="ARA34" s="36"/>
      <c r="ARB34" s="36"/>
      <c r="ARC34" s="36"/>
      <c r="ARD34" s="36"/>
      <c r="ARE34" s="36"/>
      <c r="ARF34" s="36"/>
      <c r="ARG34" s="36"/>
      <c r="ARH34" s="36"/>
      <c r="ARI34" s="36"/>
      <c r="ARJ34" s="36"/>
      <c r="ARK34" s="36"/>
      <c r="ARL34" s="36"/>
      <c r="ARM34" s="36"/>
      <c r="ARN34" s="36"/>
      <c r="ARO34" s="36"/>
      <c r="ARP34" s="36"/>
      <c r="ARQ34" s="36"/>
      <c r="ARR34" s="36"/>
      <c r="ARS34" s="36"/>
      <c r="ART34" s="36"/>
      <c r="ARU34" s="36"/>
      <c r="ARV34" s="36"/>
      <c r="ARW34" s="36"/>
      <c r="ARX34" s="36"/>
      <c r="ARY34" s="36"/>
      <c r="ARZ34" s="36"/>
      <c r="ASA34" s="36"/>
      <c r="ASB34" s="36"/>
      <c r="ASC34" s="36"/>
      <c r="ASD34" s="36"/>
      <c r="ASE34" s="36"/>
      <c r="ASF34" s="36"/>
      <c r="ASG34" s="36"/>
      <c r="ASH34" s="36"/>
      <c r="ASI34" s="36"/>
      <c r="ASJ34" s="36"/>
      <c r="ASK34" s="36"/>
      <c r="ASL34" s="36"/>
      <c r="ASM34" s="36"/>
      <c r="ASN34" s="36"/>
      <c r="ASO34" s="36"/>
      <c r="ASP34" s="36"/>
      <c r="ASQ34" s="36"/>
      <c r="ASR34" s="36"/>
      <c r="ASS34" s="36"/>
      <c r="AST34" s="36"/>
      <c r="ASU34" s="36"/>
      <c r="ASV34" s="36"/>
      <c r="ASW34" s="36"/>
      <c r="ASX34" s="36"/>
      <c r="ASY34" s="36"/>
      <c r="ASZ34" s="36"/>
      <c r="ATA34" s="36"/>
      <c r="ATB34" s="36"/>
      <c r="ATC34" s="36"/>
      <c r="ATD34" s="36"/>
      <c r="ATE34" s="36"/>
      <c r="ATF34" s="36"/>
      <c r="ATG34" s="36"/>
      <c r="ATH34" s="36"/>
      <c r="ATI34" s="36"/>
      <c r="ATJ34" s="36"/>
      <c r="ATK34" s="36"/>
      <c r="ATL34" s="36"/>
      <c r="ATM34" s="36"/>
      <c r="ATN34" s="36"/>
      <c r="ATO34" s="36"/>
      <c r="ATP34" s="36"/>
      <c r="ATQ34" s="36"/>
      <c r="ATR34" s="36"/>
      <c r="ATS34" s="36"/>
      <c r="ATT34" s="36"/>
      <c r="ATU34" s="36"/>
      <c r="ATV34" s="36"/>
      <c r="ATW34" s="36"/>
      <c r="ATX34" s="36"/>
      <c r="ATY34" s="36"/>
      <c r="ATZ34" s="36"/>
      <c r="AUA34" s="36"/>
      <c r="AUB34" s="36"/>
      <c r="AUC34" s="36"/>
      <c r="AUD34" s="36"/>
      <c r="AUE34" s="36"/>
      <c r="AUF34" s="36"/>
      <c r="AUG34" s="36"/>
      <c r="AUH34" s="36"/>
      <c r="AUI34" s="36"/>
      <c r="AUJ34" s="36"/>
      <c r="AUK34" s="36"/>
      <c r="AUL34" s="36"/>
      <c r="AUM34" s="36"/>
      <c r="AUN34" s="36"/>
      <c r="AUO34" s="36"/>
      <c r="AUP34" s="36"/>
      <c r="AUQ34" s="36"/>
      <c r="AUR34" s="36"/>
      <c r="AUS34" s="36"/>
      <c r="AUT34" s="36"/>
      <c r="AUU34" s="36"/>
      <c r="AUV34" s="36"/>
      <c r="AUW34" s="36"/>
      <c r="AUX34" s="36"/>
      <c r="AUY34" s="36"/>
      <c r="AUZ34" s="36"/>
      <c r="AVA34" s="36"/>
      <c r="AVB34" s="36"/>
      <c r="AVC34" s="36"/>
      <c r="AVD34" s="36"/>
      <c r="AVE34" s="36"/>
      <c r="AVF34" s="36"/>
      <c r="AVG34" s="36"/>
      <c r="AVH34" s="36"/>
      <c r="AVI34" s="36"/>
      <c r="AVJ34" s="36"/>
      <c r="AVK34" s="36"/>
      <c r="AVL34" s="36"/>
      <c r="AVM34" s="36"/>
      <c r="AVN34" s="36"/>
      <c r="AVO34" s="36"/>
      <c r="AVP34" s="36"/>
      <c r="AVQ34" s="36"/>
      <c r="AVR34" s="36"/>
      <c r="AVS34" s="36"/>
      <c r="AVT34" s="36"/>
      <c r="AVU34" s="36"/>
      <c r="AVV34" s="36"/>
      <c r="AVW34" s="36"/>
      <c r="AVX34" s="36"/>
      <c r="AVY34" s="36"/>
      <c r="AVZ34" s="36"/>
      <c r="AWA34" s="36"/>
      <c r="AWB34" s="36"/>
      <c r="AWC34" s="36"/>
      <c r="AWD34" s="36"/>
      <c r="AWE34" s="36"/>
      <c r="AWF34" s="36"/>
      <c r="AWG34" s="36"/>
      <c r="AWH34" s="36"/>
      <c r="AWI34" s="36"/>
      <c r="AWJ34" s="36"/>
      <c r="AWK34" s="36"/>
      <c r="AWL34" s="36"/>
      <c r="AWM34" s="36"/>
      <c r="AWN34" s="36"/>
      <c r="AWO34" s="36"/>
      <c r="AWP34" s="36"/>
      <c r="AWQ34" s="36"/>
      <c r="AWR34" s="36"/>
      <c r="AWS34" s="36"/>
      <c r="AWT34" s="36"/>
      <c r="AWU34" s="36"/>
      <c r="AWV34" s="36"/>
      <c r="AWW34" s="36"/>
      <c r="AWX34" s="36"/>
      <c r="AWY34" s="36"/>
      <c r="AWZ34" s="36"/>
      <c r="AXA34" s="36"/>
      <c r="AXB34" s="36"/>
      <c r="AXC34" s="36"/>
      <c r="AXD34" s="36"/>
      <c r="AXE34" s="36"/>
      <c r="AXF34" s="36"/>
      <c r="AXG34" s="36"/>
      <c r="AXH34" s="36"/>
      <c r="AXI34" s="36"/>
      <c r="AXJ34" s="36"/>
      <c r="AXK34" s="36"/>
      <c r="AXL34" s="36"/>
      <c r="AXM34" s="36"/>
      <c r="AXN34" s="36"/>
      <c r="AXO34" s="36"/>
      <c r="AXP34" s="36"/>
      <c r="AXQ34" s="36"/>
      <c r="AXR34" s="36"/>
      <c r="AXS34" s="36"/>
      <c r="AXT34" s="36"/>
      <c r="AXU34" s="36"/>
      <c r="AXV34" s="36"/>
      <c r="AXW34" s="36"/>
      <c r="AXX34" s="36"/>
      <c r="AXY34" s="36"/>
      <c r="AXZ34" s="36"/>
      <c r="AYA34" s="36"/>
      <c r="AYB34" s="36"/>
      <c r="AYC34" s="36"/>
      <c r="AYD34" s="36"/>
      <c r="AYE34" s="36"/>
      <c r="AYF34" s="36"/>
      <c r="AYG34" s="36"/>
      <c r="AYH34" s="36"/>
      <c r="AYI34" s="36"/>
      <c r="AYJ34" s="36"/>
      <c r="AYK34" s="36"/>
      <c r="AYL34" s="36"/>
      <c r="AYM34" s="36"/>
      <c r="AYN34" s="36"/>
      <c r="AYO34" s="36"/>
      <c r="AYP34" s="36"/>
      <c r="AYQ34" s="36"/>
      <c r="AYR34" s="36"/>
      <c r="AYS34" s="36"/>
      <c r="AYT34" s="36"/>
      <c r="AYU34" s="36"/>
      <c r="AYV34" s="36"/>
      <c r="AYW34" s="36"/>
      <c r="AYX34" s="36"/>
      <c r="AYY34" s="36"/>
      <c r="AYZ34" s="36"/>
      <c r="AZA34" s="36"/>
      <c r="AZB34" s="36"/>
      <c r="AZC34" s="36"/>
      <c r="AZD34" s="36"/>
      <c r="AZE34" s="36"/>
      <c r="AZF34" s="36"/>
      <c r="AZG34" s="36"/>
      <c r="AZH34" s="36"/>
      <c r="AZI34" s="36"/>
      <c r="AZJ34" s="36"/>
      <c r="AZK34" s="36"/>
      <c r="AZL34" s="36"/>
      <c r="AZM34" s="36"/>
      <c r="AZN34" s="36"/>
      <c r="AZO34" s="36"/>
      <c r="AZP34" s="36"/>
      <c r="AZQ34" s="36"/>
      <c r="AZR34" s="36"/>
      <c r="AZS34" s="36"/>
      <c r="AZT34" s="36"/>
      <c r="AZU34" s="36"/>
      <c r="AZV34" s="36"/>
      <c r="AZW34" s="36"/>
      <c r="AZX34" s="36"/>
      <c r="AZY34" s="36"/>
      <c r="AZZ34" s="36"/>
      <c r="BAA34" s="36"/>
      <c r="BAB34" s="36"/>
      <c r="BAC34" s="36"/>
      <c r="BAD34" s="36"/>
      <c r="BAE34" s="36"/>
      <c r="BAF34" s="36"/>
      <c r="BAG34" s="36"/>
      <c r="BAH34" s="36"/>
      <c r="BAI34" s="36"/>
      <c r="BAJ34" s="36"/>
      <c r="BAK34" s="36"/>
      <c r="BAL34" s="36"/>
      <c r="BAM34" s="36"/>
      <c r="BAN34" s="36"/>
      <c r="BAO34" s="36"/>
      <c r="BAP34" s="36"/>
      <c r="BAQ34" s="36"/>
      <c r="BAR34" s="36"/>
      <c r="BAS34" s="36"/>
      <c r="BAT34" s="36"/>
      <c r="BAU34" s="36"/>
      <c r="BAV34" s="36"/>
      <c r="BAW34" s="36"/>
      <c r="BAX34" s="36"/>
      <c r="BAY34" s="36"/>
      <c r="BAZ34" s="36"/>
      <c r="BBA34" s="36"/>
      <c r="BBB34" s="36"/>
      <c r="BBC34" s="36"/>
      <c r="BBD34" s="36"/>
      <c r="BBE34" s="36"/>
      <c r="BBF34" s="36"/>
      <c r="BBG34" s="36"/>
      <c r="BBH34" s="36"/>
      <c r="BBI34" s="36"/>
      <c r="BBJ34" s="36"/>
      <c r="BBK34" s="36"/>
      <c r="BBL34" s="36"/>
      <c r="BBM34" s="36"/>
      <c r="BBN34" s="36"/>
      <c r="BBO34" s="36"/>
      <c r="BBP34" s="36"/>
      <c r="BBQ34" s="36"/>
      <c r="BBR34" s="36"/>
      <c r="BBS34" s="36"/>
      <c r="BBT34" s="36"/>
      <c r="BBU34" s="36"/>
      <c r="BBV34" s="36"/>
      <c r="BBW34" s="36"/>
      <c r="BBX34" s="36"/>
      <c r="BBY34" s="36"/>
      <c r="BBZ34" s="36"/>
      <c r="BCA34" s="36"/>
      <c r="BCB34" s="36"/>
      <c r="BCC34" s="36"/>
      <c r="BCD34" s="36"/>
      <c r="BCE34" s="36"/>
      <c r="BCF34" s="36"/>
      <c r="BCG34" s="36"/>
      <c r="BCH34" s="36"/>
      <c r="BCI34" s="36"/>
      <c r="BCJ34" s="36"/>
      <c r="BCK34" s="36"/>
      <c r="BCL34" s="36"/>
      <c r="BCM34" s="36"/>
      <c r="BCN34" s="36"/>
      <c r="BCO34" s="36"/>
      <c r="BCP34" s="36"/>
      <c r="BCQ34" s="36"/>
      <c r="BCR34" s="36"/>
      <c r="BCS34" s="36"/>
      <c r="BCT34" s="36"/>
      <c r="BCU34" s="36"/>
      <c r="BCV34" s="36"/>
      <c r="BCW34" s="36"/>
      <c r="BCX34" s="36"/>
      <c r="BCY34" s="36"/>
      <c r="BCZ34" s="36"/>
      <c r="BDA34" s="36"/>
      <c r="BDB34" s="36"/>
      <c r="BDC34" s="36"/>
      <c r="BDD34" s="36"/>
      <c r="BDE34" s="36"/>
      <c r="BDF34" s="36"/>
      <c r="BDG34" s="36"/>
      <c r="BDH34" s="36"/>
      <c r="BDI34" s="36"/>
      <c r="BDJ34" s="36"/>
      <c r="BDK34" s="36"/>
      <c r="BDL34" s="36"/>
      <c r="BDM34" s="36"/>
      <c r="BDN34" s="36"/>
      <c r="BDO34" s="36"/>
      <c r="BDP34" s="36"/>
      <c r="BDQ34" s="36"/>
      <c r="BDR34" s="36"/>
      <c r="BDS34" s="36"/>
      <c r="BDT34" s="36"/>
      <c r="BDU34" s="36"/>
      <c r="BDV34" s="36"/>
      <c r="BDW34" s="36"/>
      <c r="BDX34" s="36"/>
      <c r="BDY34" s="36"/>
      <c r="BDZ34" s="36"/>
      <c r="BEA34" s="36"/>
      <c r="BEB34" s="36"/>
      <c r="BEC34" s="36"/>
      <c r="BED34" s="36"/>
      <c r="BEE34" s="36"/>
      <c r="BEF34" s="36"/>
      <c r="BEG34" s="36"/>
      <c r="BEH34" s="36"/>
      <c r="BEI34" s="36"/>
      <c r="BEJ34" s="36"/>
      <c r="BEK34" s="36"/>
      <c r="BEL34" s="36"/>
      <c r="BEM34" s="36"/>
      <c r="BEN34" s="36"/>
      <c r="BEO34" s="36"/>
      <c r="BEP34" s="36"/>
      <c r="BEQ34" s="36"/>
      <c r="BER34" s="36"/>
      <c r="BES34" s="36"/>
      <c r="BET34" s="36"/>
      <c r="BEU34" s="36"/>
      <c r="BEV34" s="36"/>
      <c r="BEW34" s="36"/>
      <c r="BEX34" s="36"/>
      <c r="BEY34" s="36"/>
      <c r="BEZ34" s="36"/>
      <c r="BFA34" s="36"/>
      <c r="BFB34" s="36"/>
      <c r="BFC34" s="36"/>
      <c r="BFD34" s="36"/>
      <c r="BFE34" s="36"/>
      <c r="BFF34" s="36"/>
      <c r="BFG34" s="36"/>
      <c r="BFH34" s="36"/>
      <c r="BFI34" s="36"/>
      <c r="BFJ34" s="36"/>
      <c r="BFK34" s="36"/>
      <c r="BFL34" s="36"/>
      <c r="BFM34" s="36"/>
      <c r="BFN34" s="36"/>
      <c r="BFO34" s="36"/>
      <c r="BFP34" s="36"/>
      <c r="BFQ34" s="36"/>
      <c r="BFR34" s="36"/>
      <c r="BFS34" s="36"/>
      <c r="BFT34" s="36"/>
      <c r="BFU34" s="36"/>
      <c r="BFV34" s="36"/>
      <c r="BFW34" s="36"/>
      <c r="BFX34" s="36"/>
      <c r="BFY34" s="36"/>
      <c r="BFZ34" s="36"/>
      <c r="BGA34" s="36"/>
      <c r="BGB34" s="36"/>
      <c r="BGC34" s="36"/>
      <c r="BGD34" s="36"/>
      <c r="BGE34" s="36"/>
      <c r="BGF34" s="36"/>
      <c r="BGG34" s="36"/>
      <c r="BGH34" s="36"/>
      <c r="BGI34" s="36"/>
      <c r="BGJ34" s="36"/>
      <c r="BGK34" s="36"/>
      <c r="BGL34" s="36"/>
      <c r="BGM34" s="36"/>
      <c r="BGN34" s="36"/>
      <c r="BGO34" s="36"/>
      <c r="BGP34" s="36"/>
      <c r="BGQ34" s="36"/>
      <c r="BGR34" s="36"/>
      <c r="BGS34" s="36"/>
      <c r="BGT34" s="36"/>
      <c r="BGU34" s="36"/>
      <c r="BGV34" s="36"/>
      <c r="BGW34" s="36"/>
      <c r="BGX34" s="36"/>
      <c r="BGY34" s="36"/>
      <c r="BGZ34" s="36"/>
      <c r="BHA34" s="36"/>
      <c r="BHB34" s="36"/>
      <c r="BHC34" s="36"/>
      <c r="BHD34" s="36"/>
      <c r="BHE34" s="36"/>
      <c r="BHF34" s="36"/>
      <c r="BHG34" s="36"/>
      <c r="BHH34" s="36"/>
      <c r="BHI34" s="36"/>
      <c r="BHJ34" s="36"/>
      <c r="BHK34" s="36"/>
      <c r="BHL34" s="36"/>
      <c r="BHM34" s="36"/>
      <c r="BHN34" s="36"/>
      <c r="BHO34" s="36"/>
      <c r="BHP34" s="36"/>
      <c r="BHQ34" s="36"/>
      <c r="BHR34" s="36"/>
      <c r="BHS34" s="36"/>
      <c r="BHT34" s="36"/>
      <c r="BHU34" s="36"/>
      <c r="BHV34" s="36"/>
      <c r="BHW34" s="36"/>
      <c r="BHX34" s="36"/>
      <c r="BHY34" s="36"/>
      <c r="BHZ34" s="36"/>
      <c r="BIA34" s="36"/>
      <c r="BIB34" s="36"/>
      <c r="BIC34" s="36"/>
      <c r="BID34" s="36"/>
      <c r="BIE34" s="36"/>
      <c r="BIF34" s="36"/>
      <c r="BIG34" s="36"/>
      <c r="BIH34" s="36"/>
      <c r="BII34" s="36"/>
      <c r="BIJ34" s="36"/>
      <c r="BIK34" s="36"/>
      <c r="BIL34" s="36"/>
      <c r="BIM34" s="36"/>
      <c r="BIN34" s="36"/>
      <c r="BIO34" s="36"/>
      <c r="BIP34" s="36"/>
      <c r="BIQ34" s="36"/>
      <c r="BIR34" s="36"/>
      <c r="BIS34" s="36"/>
      <c r="BIT34" s="36"/>
      <c r="BIU34" s="36"/>
      <c r="BIV34" s="36"/>
      <c r="BIW34" s="36"/>
      <c r="BIX34" s="36"/>
      <c r="BIY34" s="36"/>
      <c r="BIZ34" s="36"/>
      <c r="BJA34" s="36"/>
      <c r="BJB34" s="36"/>
      <c r="BJC34" s="36"/>
      <c r="BJD34" s="36"/>
      <c r="BJE34" s="36"/>
      <c r="BJF34" s="36"/>
      <c r="BJG34" s="36"/>
      <c r="BJH34" s="36"/>
      <c r="BJI34" s="36"/>
      <c r="BJJ34" s="36"/>
      <c r="BJK34" s="36"/>
      <c r="BJL34" s="36"/>
      <c r="BJM34" s="36"/>
      <c r="BJN34" s="36"/>
      <c r="BJO34" s="36"/>
      <c r="BJP34" s="36"/>
      <c r="BJQ34" s="36"/>
      <c r="BJR34" s="36"/>
      <c r="BJS34" s="36"/>
      <c r="BJT34" s="36"/>
      <c r="BJU34" s="36"/>
      <c r="BJV34" s="36"/>
      <c r="BJW34" s="36"/>
      <c r="BJX34" s="36"/>
      <c r="BJY34" s="36"/>
      <c r="BJZ34" s="36"/>
      <c r="BKA34" s="36"/>
      <c r="BKB34" s="36"/>
      <c r="BKC34" s="36"/>
      <c r="BKD34" s="36"/>
      <c r="BKE34" s="36"/>
      <c r="BKF34" s="36"/>
      <c r="BKG34" s="36"/>
      <c r="BKH34" s="36"/>
      <c r="BKI34" s="36"/>
      <c r="BKJ34" s="36"/>
      <c r="BKK34" s="36"/>
      <c r="BKL34" s="36"/>
      <c r="BKM34" s="36"/>
      <c r="BKN34" s="36"/>
      <c r="BKO34" s="36"/>
      <c r="BKP34" s="36"/>
      <c r="BKQ34" s="36"/>
      <c r="BKR34" s="36"/>
      <c r="BKS34" s="36"/>
      <c r="BKT34" s="36"/>
      <c r="BKU34" s="36"/>
      <c r="BKV34" s="36"/>
      <c r="BKW34" s="36"/>
      <c r="BKX34" s="36"/>
      <c r="BKY34" s="36"/>
      <c r="BKZ34" s="36"/>
      <c r="BLA34" s="36"/>
      <c r="BLB34" s="36"/>
      <c r="BLC34" s="36"/>
      <c r="BLD34" s="36"/>
      <c r="BLE34" s="36"/>
      <c r="BLF34" s="36"/>
      <c r="BLG34" s="36"/>
      <c r="BLH34" s="36"/>
      <c r="BLI34" s="36"/>
      <c r="BLJ34" s="36"/>
      <c r="BLK34" s="36"/>
      <c r="BLL34" s="36"/>
      <c r="BLM34" s="36"/>
      <c r="BLN34" s="36"/>
      <c r="BLO34" s="36"/>
      <c r="BLP34" s="36"/>
      <c r="BLQ34" s="36"/>
      <c r="BLR34" s="36"/>
      <c r="BLS34" s="36"/>
      <c r="BLT34" s="36"/>
      <c r="BLU34" s="36"/>
      <c r="BLV34" s="36"/>
      <c r="BLW34" s="36"/>
      <c r="BLX34" s="36"/>
      <c r="BLY34" s="36"/>
      <c r="BLZ34" s="1129" t="s">
        <v>1502</v>
      </c>
      <c r="BMA34" s="8"/>
      <c r="BMB34" s="8"/>
      <c r="BMC34" s="8"/>
      <c r="BMD34" s="1129" t="s">
        <v>1502</v>
      </c>
      <c r="BME34" s="8"/>
      <c r="BMF34" s="8"/>
      <c r="BMG34" s="342"/>
      <c r="BMH34" s="7"/>
      <c r="BMI34" s="1393"/>
      <c r="BMJ34" s="8"/>
      <c r="BMK34" s="8"/>
      <c r="BML34" s="8"/>
      <c r="BMM34" s="8"/>
      <c r="BMN34" s="8"/>
      <c r="BMO34" s="8"/>
      <c r="BMP34" s="8"/>
      <c r="BMQ34" s="8"/>
      <c r="BMR34" s="8"/>
      <c r="BMS34" s="8"/>
      <c r="BMT34" s="8"/>
      <c r="BMU34" s="8"/>
      <c r="BMV34" s="8"/>
      <c r="BMW34" s="8"/>
      <c r="BMX34" s="8"/>
      <c r="BMY34" s="8"/>
      <c r="BMZ34" s="8"/>
      <c r="BNA34" s="8"/>
      <c r="BNB34" s="8"/>
      <c r="BNC34" s="8"/>
      <c r="BND34" s="8"/>
      <c r="BNE34" s="8"/>
      <c r="BNF34" s="8"/>
      <c r="BNG34" s="8"/>
      <c r="BNH34" s="8"/>
      <c r="BNI34" s="8"/>
      <c r="BNJ34" s="8"/>
      <c r="BNK34" s="8"/>
      <c r="BNL34" s="8"/>
      <c r="BNM34" s="8"/>
      <c r="BNN34" s="8"/>
      <c r="BNO34" s="8"/>
      <c r="BNP34" s="8"/>
      <c r="BNQ34" s="8"/>
      <c r="BNR34" s="8"/>
      <c r="BNS34" s="8"/>
      <c r="BNT34" s="8"/>
      <c r="BNU34" s="8"/>
      <c r="BNV34" s="8"/>
      <c r="BNW34" s="8"/>
      <c r="BNX34" s="8"/>
      <c r="BNY34" s="8"/>
      <c r="BNZ34" s="8"/>
      <c r="BOA34" s="8"/>
      <c r="BOB34" s="8"/>
      <c r="BOC34" s="8"/>
      <c r="BOD34" s="8"/>
      <c r="BOE34" s="8"/>
      <c r="BOF34" s="8"/>
      <c r="BOG34" s="8"/>
      <c r="BOH34" s="8"/>
      <c r="BOI34" s="8"/>
      <c r="BOJ34" s="8"/>
      <c r="BOK34" s="8"/>
      <c r="BOL34" s="8"/>
      <c r="BOM34" s="8"/>
      <c r="BON34" s="8"/>
      <c r="BOO34" s="8"/>
      <c r="BOP34" s="8"/>
      <c r="BOQ34" s="8"/>
      <c r="BOR34" s="8"/>
      <c r="BOS34" s="8"/>
      <c r="BOT34" s="8"/>
      <c r="BOU34" s="8"/>
      <c r="BOV34" s="8"/>
      <c r="BOW34" s="8"/>
      <c r="BOX34" s="8"/>
      <c r="BOY34" s="8"/>
      <c r="BOZ34" s="8"/>
      <c r="BPA34" s="8"/>
      <c r="BPB34" s="8"/>
      <c r="BPC34" s="8"/>
      <c r="BPD34" s="8"/>
      <c r="BPE34" s="8"/>
      <c r="BPF34" s="8"/>
      <c r="BPG34" s="8"/>
      <c r="BPH34" s="8"/>
      <c r="BPI34" s="8"/>
      <c r="BPJ34" s="8"/>
      <c r="BPK34" s="8"/>
      <c r="BPL34" s="8"/>
      <c r="BPM34" s="8"/>
      <c r="BPN34" s="8"/>
      <c r="BPO34" s="8"/>
      <c r="BPP34" s="8"/>
      <c r="BPQ34" s="8"/>
      <c r="BPR34" s="8"/>
      <c r="BPS34" s="8"/>
      <c r="BPT34" s="8"/>
      <c r="BPU34" s="8"/>
      <c r="BPV34" s="8"/>
      <c r="BPW34" s="8"/>
      <c r="BPX34" s="8"/>
      <c r="BPY34" s="8"/>
      <c r="BPZ34" s="8"/>
      <c r="BQA34" s="8"/>
      <c r="BQB34" s="8"/>
      <c r="BQC34" s="8"/>
      <c r="BQD34" s="8"/>
      <c r="BQE34" s="8"/>
      <c r="BQF34" s="8"/>
      <c r="BQG34" s="8"/>
      <c r="BQH34" s="8"/>
      <c r="BQI34" s="8"/>
      <c r="BQJ34" s="8"/>
      <c r="BQK34" s="8"/>
      <c r="BQL34" s="8"/>
      <c r="BQM34" s="8"/>
      <c r="BQN34" s="8"/>
      <c r="BQO34" s="8"/>
      <c r="BQP34" s="8"/>
      <c r="BQQ34" s="8"/>
      <c r="BQR34" s="8"/>
      <c r="BQS34" s="8"/>
      <c r="BQT34" s="8"/>
      <c r="BQU34" s="8"/>
      <c r="BQV34" s="8"/>
      <c r="BQW34" s="8"/>
      <c r="BQX34" s="8"/>
      <c r="BQY34" s="8"/>
      <c r="BQZ34" s="8"/>
      <c r="BRA34" s="8"/>
      <c r="BRB34" s="8"/>
      <c r="BRC34" s="8"/>
      <c r="BRD34" s="8"/>
      <c r="BRE34" s="8"/>
      <c r="BRF34" s="8"/>
      <c r="BRG34" s="8"/>
      <c r="BRH34" s="8"/>
      <c r="BRI34" s="8"/>
      <c r="BRJ34" s="8"/>
      <c r="BRK34" s="8"/>
      <c r="BRL34" s="8"/>
      <c r="BRM34" s="8"/>
      <c r="BRN34" s="8"/>
      <c r="BRO34" s="8"/>
      <c r="BRP34" s="8"/>
      <c r="BRQ34" s="8"/>
      <c r="BRR34" s="8"/>
      <c r="BRS34" s="8"/>
      <c r="BRT34" s="8"/>
      <c r="BRU34" s="8"/>
      <c r="BRV34" s="8"/>
      <c r="BRW34" s="8"/>
      <c r="BRX34" s="8"/>
      <c r="BRY34" s="8"/>
      <c r="BRZ34" s="8"/>
      <c r="BSA34" s="8"/>
      <c r="BSB34" s="8"/>
      <c r="BSC34" s="8"/>
      <c r="BSD34" s="8"/>
      <c r="BSE34" s="8"/>
      <c r="BSF34" s="8"/>
      <c r="BSG34" s="8"/>
      <c r="BSH34" s="8"/>
      <c r="BSI34" s="8"/>
      <c r="BSJ34" s="8"/>
      <c r="BSK34" s="8"/>
      <c r="BSL34" s="8"/>
      <c r="BSM34" s="8"/>
      <c r="BSN34" s="8"/>
      <c r="BSO34" s="8"/>
      <c r="BSP34" s="8"/>
      <c r="BSQ34" s="8"/>
      <c r="BSR34" s="8"/>
      <c r="BSS34" s="8"/>
      <c r="BST34" s="8"/>
      <c r="BSU34" s="8"/>
      <c r="BSV34" s="8"/>
      <c r="BSW34" s="8"/>
      <c r="BSX34" s="8"/>
      <c r="BSY34" s="8"/>
      <c r="BSZ34" s="8"/>
      <c r="BTA34" s="8"/>
      <c r="BTB34" s="8"/>
      <c r="BTC34" s="8"/>
      <c r="BTD34" s="8"/>
      <c r="BTE34" s="8"/>
      <c r="BTF34" s="8"/>
      <c r="BTG34" s="8"/>
      <c r="BTH34" s="8"/>
      <c r="BTI34" s="8"/>
      <c r="BTJ34" s="8"/>
      <c r="BTK34" s="8"/>
      <c r="BTL34" s="8"/>
      <c r="BTM34" s="8"/>
      <c r="BTN34" s="8"/>
      <c r="BTO34" s="8"/>
      <c r="BTP34" s="8"/>
      <c r="BTQ34" s="8"/>
      <c r="BTR34" s="8"/>
      <c r="BTS34" s="8"/>
      <c r="BTT34" s="8"/>
      <c r="BTU34" s="8"/>
      <c r="BTV34" s="8"/>
      <c r="BTW34" s="8"/>
      <c r="BTX34" s="8"/>
      <c r="BTY34" s="8"/>
      <c r="BTZ34" s="8"/>
      <c r="BUA34" s="8"/>
      <c r="BUB34" s="8"/>
      <c r="BUC34" s="8"/>
      <c r="BUD34" s="8"/>
      <c r="BUE34" s="8"/>
      <c r="BUF34" s="8"/>
      <c r="BUG34" s="8"/>
      <c r="BUH34" s="8"/>
      <c r="BUI34" s="8"/>
      <c r="BUJ34" s="8"/>
      <c r="BUK34" s="8"/>
      <c r="BUL34" s="8"/>
      <c r="BUM34" s="8"/>
      <c r="BUN34" s="8"/>
      <c r="BUO34" s="8"/>
      <c r="BUP34" s="8"/>
      <c r="BUQ34" s="8"/>
      <c r="BUR34" s="8"/>
      <c r="BUS34" s="8"/>
      <c r="BUT34" s="8"/>
      <c r="BUU34" s="36">
        <v>0.6</v>
      </c>
      <c r="BUV34" s="8"/>
      <c r="BUW34" s="8"/>
      <c r="BUX34" s="7">
        <f t="shared" si="62"/>
        <v>-1</v>
      </c>
      <c r="BUY34" s="7">
        <f t="shared" si="63"/>
        <v>-1</v>
      </c>
      <c r="BUZ34" s="8"/>
      <c r="BVA34" s="8"/>
      <c r="BVB34" s="8"/>
      <c r="BVC34" s="8"/>
      <c r="BVD34" s="8"/>
      <c r="BVE34" s="8"/>
      <c r="BVF34" s="8"/>
      <c r="BVG34" s="8"/>
      <c r="BVH34" s="8"/>
      <c r="BVI34" s="8"/>
      <c r="BVJ34" s="8"/>
      <c r="BVK34" s="8"/>
      <c r="BVL34" s="8"/>
      <c r="BVM34" s="8"/>
      <c r="BVN34" s="8"/>
      <c r="BVO34" s="8"/>
      <c r="BVP34" s="8"/>
      <c r="BVQ34" s="8"/>
      <c r="BVR34" s="8"/>
      <c r="BVS34" s="8"/>
      <c r="BVT34" s="8"/>
      <c r="BVU34" s="8"/>
      <c r="BVV34" s="8"/>
      <c r="BVW34" s="8"/>
      <c r="BVX34" s="8"/>
      <c r="BVY34" s="8"/>
      <c r="BVZ34" s="8"/>
      <c r="BWA34" s="8"/>
      <c r="BWB34" s="8"/>
      <c r="BWC34" s="8"/>
      <c r="BWD34" s="8"/>
      <c r="BWE34" s="943" t="s">
        <v>1502</v>
      </c>
      <c r="BWF34" s="52" t="s">
        <v>1502</v>
      </c>
      <c r="BWG34" s="8"/>
      <c r="BWH34" s="7"/>
      <c r="BWI34" s="8"/>
      <c r="BWJ34" s="8"/>
      <c r="BWK34" s="8"/>
      <c r="BWL34" s="8"/>
      <c r="BWM34" s="8"/>
      <c r="BWN34" s="8"/>
      <c r="BWO34" s="8"/>
      <c r="BWP34" s="8"/>
      <c r="BWQ34" s="8"/>
      <c r="BWR34" s="8"/>
      <c r="BWS34" s="8"/>
      <c r="BWT34" s="8"/>
      <c r="BWU34" s="8"/>
      <c r="BWV34" s="8"/>
      <c r="BWW34" s="8"/>
      <c r="BWX34" s="8"/>
      <c r="BWY34" s="8"/>
      <c r="BWZ34" s="8"/>
      <c r="BXA34" s="8"/>
      <c r="BXB34" s="8"/>
      <c r="BXC34" s="8"/>
      <c r="BXD34" s="8"/>
      <c r="BXE34" s="8"/>
      <c r="BXF34" s="8"/>
      <c r="BXG34" s="8"/>
      <c r="BXH34" s="8"/>
      <c r="BXI34" s="8"/>
      <c r="BXJ34" s="944" t="s">
        <v>1502</v>
      </c>
      <c r="BXK34" s="52" t="s">
        <v>1502</v>
      </c>
      <c r="BXL34" s="8"/>
      <c r="BXM34" s="8"/>
      <c r="BXN34" s="8"/>
      <c r="BXO34" s="8"/>
      <c r="BXP34" s="944" t="s">
        <v>1502</v>
      </c>
      <c r="BXQ34" s="52" t="s">
        <v>1502</v>
      </c>
      <c r="BXR34" s="8"/>
      <c r="BXS34" s="7" t="e">
        <f t="shared" si="5"/>
        <v>#VALUE!</v>
      </c>
      <c r="BXT34" s="8"/>
      <c r="BXU34" s="8"/>
      <c r="BXV34" s="8"/>
      <c r="BXW34" s="8"/>
      <c r="BXX34" s="8"/>
      <c r="BXY34" s="8"/>
      <c r="BXZ34" s="8"/>
      <c r="BYA34" s="8"/>
      <c r="BYB34" s="8"/>
      <c r="BYC34" s="8"/>
      <c r="BYD34" s="8"/>
      <c r="BYE34" s="8"/>
      <c r="BYF34" s="8"/>
      <c r="BYG34" s="8"/>
      <c r="BYH34" s="8"/>
      <c r="BYI34" s="8"/>
      <c r="BYJ34" s="8"/>
      <c r="BYK34" s="8"/>
      <c r="BYL34" s="8"/>
      <c r="BYM34" s="944">
        <v>0.5</v>
      </c>
      <c r="BYN34" s="52">
        <v>0.64</v>
      </c>
      <c r="BYO34" s="8"/>
      <c r="BYP34" s="8"/>
      <c r="BYQ34" s="8"/>
      <c r="BYR34" s="8"/>
      <c r="BYS34" s="8"/>
      <c r="BYT34" s="8"/>
      <c r="BYU34" s="8"/>
      <c r="BYV34" s="7" t="e">
        <f t="shared" si="6"/>
        <v>#DIV/0!</v>
      </c>
      <c r="BYW34" s="8"/>
      <c r="BYX34" s="8"/>
      <c r="BYY34" s="8"/>
      <c r="BYZ34" s="8"/>
      <c r="BZA34" s="8"/>
      <c r="BZB34" s="8"/>
      <c r="BZC34" s="8"/>
      <c r="BZD34" s="8"/>
      <c r="BZE34" s="8"/>
      <c r="BZF34" s="8"/>
      <c r="BZG34" s="8"/>
      <c r="BZH34" s="8"/>
      <c r="BZI34" s="8"/>
      <c r="BZJ34" s="8"/>
      <c r="BZK34" s="944" t="s">
        <v>1502</v>
      </c>
      <c r="BZL34" s="1383" t="s">
        <v>1502</v>
      </c>
      <c r="BZM34" s="8"/>
      <c r="BZN34" s="8"/>
      <c r="BZO34" s="8"/>
      <c r="BZP34" s="8"/>
      <c r="BZQ34" s="8"/>
      <c r="BZR34" s="8"/>
      <c r="BZS34" s="8"/>
      <c r="BZT34" s="7" t="e">
        <f t="shared" si="48"/>
        <v>#DIV/0!</v>
      </c>
      <c r="BZU34" s="52"/>
      <c r="BZV34" s="52">
        <f t="shared" si="49"/>
        <v>0</v>
      </c>
      <c r="BZW34" s="8"/>
      <c r="BZX34" s="7" t="e">
        <f t="shared" si="50"/>
        <v>#DIV/0!</v>
      </c>
      <c r="BZY34" s="944">
        <v>0.44400000000000006</v>
      </c>
      <c r="BZZ34" s="944">
        <f t="shared" si="51"/>
        <v>0.44400000000000006</v>
      </c>
      <c r="CAA34" s="8"/>
      <c r="CAB34" s="1738">
        <f t="shared" si="52"/>
        <v>-1</v>
      </c>
      <c r="CAC34" s="52"/>
      <c r="CAD34" s="52">
        <f t="shared" si="53"/>
        <v>0</v>
      </c>
      <c r="CAE34" s="8"/>
      <c r="CAF34" s="7" t="e">
        <f t="shared" si="54"/>
        <v>#DIV/0!</v>
      </c>
      <c r="CAG34" s="8"/>
      <c r="CAH34" s="8"/>
      <c r="CAI34" s="8"/>
      <c r="CAJ34" s="8"/>
      <c r="CAK34" s="8"/>
      <c r="CAL34" s="8"/>
      <c r="CAM34" s="8"/>
      <c r="CAN34" s="8"/>
      <c r="CAO34" s="8"/>
      <c r="CAP34" s="8"/>
      <c r="CAQ34" s="8"/>
      <c r="CAR34" s="8"/>
      <c r="CAS34" s="8"/>
      <c r="CAT34" s="8"/>
      <c r="CAU34" s="8"/>
      <c r="CAV34" s="8"/>
      <c r="CAW34" s="8"/>
      <c r="CAX34" s="8"/>
    </row>
    <row r="35" spans="1:2082" ht="29.5" thickBot="1" x14ac:dyDescent="0.4">
      <c r="A35" s="188"/>
      <c r="B35" s="136"/>
      <c r="C35" s="136"/>
      <c r="D35" s="1672">
        <v>33</v>
      </c>
      <c r="E35" s="1672" t="s">
        <v>3893</v>
      </c>
      <c r="F35" s="1672" t="s">
        <v>3893</v>
      </c>
      <c r="G35" s="1672" t="s">
        <v>17</v>
      </c>
      <c r="H35" s="1672" t="s">
        <v>17</v>
      </c>
      <c r="I35" s="1672" t="s">
        <v>3957</v>
      </c>
      <c r="J35" s="1672" t="s">
        <v>3958</v>
      </c>
      <c r="K35" s="371" t="s">
        <v>3896</v>
      </c>
      <c r="L35" s="371"/>
      <c r="M35" s="371"/>
      <c r="N35" s="371"/>
      <c r="O35" s="371"/>
      <c r="P35" s="371"/>
      <c r="Q35" s="371"/>
      <c r="R35" s="371"/>
      <c r="S35" s="371"/>
      <c r="T35" s="371"/>
      <c r="U35" s="371"/>
      <c r="V35" s="371"/>
      <c r="W35" s="371"/>
      <c r="X35" s="371"/>
      <c r="Y35" s="371"/>
      <c r="Z35" s="371"/>
      <c r="AA35" s="371"/>
      <c r="AB35" s="371"/>
      <c r="AC35" s="371"/>
      <c r="AD35" s="371"/>
      <c r="AE35" s="371"/>
      <c r="AF35" s="371"/>
      <c r="AG35" s="371"/>
      <c r="AH35" s="371"/>
      <c r="AI35" s="371"/>
      <c r="AJ35" s="371"/>
      <c r="AK35" s="371"/>
      <c r="AL35" s="371"/>
      <c r="AM35" s="371"/>
      <c r="AN35" s="371"/>
      <c r="AO35" s="371"/>
      <c r="AP35" s="371"/>
      <c r="AQ35" s="371"/>
      <c r="AR35" s="371"/>
      <c r="AS35" s="371"/>
      <c r="AT35" s="371"/>
      <c r="AU35" s="371"/>
      <c r="AV35" s="371"/>
      <c r="AW35" s="371"/>
      <c r="AX35" s="371"/>
      <c r="AY35" s="371"/>
      <c r="AZ35" s="371"/>
      <c r="BA35" s="371"/>
      <c r="BB35" s="371"/>
      <c r="BC35" s="371"/>
      <c r="BD35" s="371"/>
      <c r="BE35" s="371"/>
      <c r="BF35" s="371"/>
      <c r="BG35" s="371"/>
      <c r="BH35" s="371"/>
      <c r="BI35" s="371"/>
      <c r="BJ35" s="371"/>
      <c r="BK35" s="371"/>
      <c r="BL35" s="371"/>
      <c r="BM35" s="371"/>
      <c r="BN35" s="371"/>
      <c r="BO35" s="371"/>
      <c r="BP35" s="371"/>
      <c r="BQ35" s="371"/>
      <c r="BR35" s="371"/>
      <c r="BS35" s="371"/>
      <c r="BT35" s="371"/>
      <c r="BU35" s="371"/>
      <c r="BV35" s="371"/>
      <c r="BW35" s="371"/>
      <c r="BX35" s="371"/>
      <c r="BY35" s="371"/>
      <c r="BZ35" s="371"/>
      <c r="CA35" s="371"/>
      <c r="CB35" s="371"/>
      <c r="CC35" s="371"/>
      <c r="CD35" s="371"/>
      <c r="CE35" s="371"/>
      <c r="CF35" s="371"/>
      <c r="CG35" s="371"/>
      <c r="CH35" s="371"/>
      <c r="CI35" s="371"/>
      <c r="CJ35" s="371"/>
      <c r="CK35" s="371"/>
      <c r="CL35" s="371"/>
      <c r="CM35" s="371"/>
      <c r="CN35" s="371"/>
      <c r="CO35" s="371"/>
      <c r="CP35" s="371"/>
      <c r="CQ35" s="371"/>
      <c r="CR35" s="371"/>
      <c r="CS35" s="371"/>
      <c r="CT35" s="371"/>
      <c r="CU35" s="371"/>
      <c r="CV35" s="371"/>
      <c r="CW35" s="371"/>
      <c r="CX35" s="371"/>
      <c r="CY35" s="371"/>
      <c r="CZ35" s="371"/>
      <c r="DA35" s="371"/>
      <c r="DB35" s="371"/>
      <c r="DC35" s="371"/>
      <c r="DD35" s="371"/>
      <c r="DE35" s="371"/>
      <c r="DF35" s="371"/>
      <c r="DG35" s="371"/>
      <c r="DH35" s="371"/>
      <c r="DI35" s="371"/>
      <c r="DJ35" s="371"/>
      <c r="DK35" s="371"/>
      <c r="DL35" s="371"/>
      <c r="DM35" s="371"/>
      <c r="DN35" s="371"/>
      <c r="DO35" s="371"/>
      <c r="DP35" s="371"/>
      <c r="DQ35" s="371"/>
      <c r="DR35" s="371"/>
      <c r="DS35" s="371"/>
      <c r="DT35" s="371"/>
      <c r="DU35" s="371"/>
      <c r="DV35" s="371"/>
      <c r="DW35" s="371"/>
      <c r="DX35" s="371"/>
      <c r="DY35" s="371"/>
      <c r="DZ35" s="371"/>
      <c r="EA35" s="371"/>
      <c r="EB35" s="371"/>
      <c r="EC35" s="371"/>
      <c r="ED35" s="371"/>
      <c r="EE35" s="371"/>
      <c r="EF35" s="371"/>
      <c r="EG35" s="371"/>
      <c r="EH35" s="371"/>
      <c r="EI35" s="371"/>
      <c r="EJ35" s="371"/>
      <c r="EK35" s="371"/>
      <c r="EL35" s="371"/>
      <c r="EM35" s="371"/>
      <c r="EN35" s="371"/>
      <c r="EO35" s="371"/>
      <c r="EP35" s="371"/>
      <c r="EQ35" s="371"/>
      <c r="ER35" s="371"/>
      <c r="ES35" s="371"/>
      <c r="ET35" s="371"/>
      <c r="EU35" s="371"/>
      <c r="EV35" s="371"/>
      <c r="EW35" s="371"/>
      <c r="EX35" s="371"/>
      <c r="EY35" s="371"/>
      <c r="EZ35" s="371"/>
      <c r="FA35" s="371"/>
      <c r="FB35" s="371"/>
      <c r="FC35" s="371"/>
      <c r="FD35" s="371"/>
      <c r="FE35" s="371"/>
      <c r="FF35" s="371"/>
      <c r="FG35" s="371"/>
      <c r="FH35" s="371"/>
      <c r="FI35" s="371"/>
      <c r="FJ35" s="371"/>
      <c r="FK35" s="371"/>
      <c r="FL35" s="371"/>
      <c r="FM35" s="371"/>
      <c r="FN35" s="371"/>
      <c r="FO35" s="371"/>
      <c r="FP35" s="371"/>
      <c r="FQ35" s="371"/>
      <c r="FR35" s="371"/>
      <c r="FS35" s="371"/>
      <c r="FT35" s="371"/>
      <c r="FU35" s="371"/>
      <c r="FV35" s="371"/>
      <c r="FW35" s="371"/>
      <c r="FX35" s="371"/>
      <c r="FY35" s="371"/>
      <c r="FZ35" s="371"/>
      <c r="GA35" s="371"/>
      <c r="GB35" s="371"/>
      <c r="GC35" s="371"/>
      <c r="GD35" s="371"/>
      <c r="GE35" s="371"/>
      <c r="GF35" s="371"/>
      <c r="GG35" s="371"/>
      <c r="GH35" s="371"/>
      <c r="GI35" s="371"/>
      <c r="GJ35" s="371"/>
      <c r="GK35" s="371"/>
      <c r="GL35" s="371"/>
      <c r="GM35" s="371"/>
      <c r="GN35" s="371"/>
      <c r="GO35" s="371"/>
      <c r="GP35" s="371"/>
      <c r="GQ35" s="371"/>
      <c r="GR35" s="371"/>
      <c r="GS35" s="371"/>
      <c r="GT35" s="371"/>
      <c r="GU35" s="371"/>
      <c r="GV35" s="371"/>
      <c r="GW35" s="371"/>
      <c r="GX35" s="371"/>
      <c r="GY35" s="371"/>
      <c r="GZ35" s="371"/>
      <c r="HA35" s="371"/>
      <c r="HB35" s="371"/>
      <c r="HC35" s="371"/>
      <c r="HD35" s="371"/>
      <c r="HE35" s="371"/>
      <c r="HF35" s="371"/>
      <c r="HG35" s="371"/>
      <c r="HH35" s="371"/>
      <c r="HI35" s="371"/>
      <c r="HJ35" s="371"/>
      <c r="HK35" s="371"/>
      <c r="HL35" s="371"/>
      <c r="HM35" s="371"/>
      <c r="HN35" s="371"/>
      <c r="HO35" s="371"/>
      <c r="HP35" s="371"/>
      <c r="HQ35" s="371"/>
      <c r="HR35" s="371"/>
      <c r="HS35" s="371"/>
      <c r="HT35" s="371"/>
      <c r="HU35" s="371"/>
      <c r="HV35" s="371"/>
      <c r="HW35" s="371"/>
      <c r="HX35" s="371"/>
      <c r="HY35" s="371"/>
      <c r="HZ35" s="371"/>
      <c r="IA35" s="371"/>
      <c r="IB35" s="371"/>
      <c r="IC35" s="371"/>
      <c r="ID35" s="371"/>
      <c r="IE35" s="371"/>
      <c r="IF35" s="371"/>
      <c r="IG35" s="371"/>
      <c r="IH35" s="371"/>
      <c r="II35" s="371"/>
      <c r="IJ35" s="371"/>
      <c r="IK35" s="371"/>
      <c r="IL35" s="371"/>
      <c r="IM35" s="371"/>
      <c r="IN35" s="371"/>
      <c r="IO35" s="371"/>
      <c r="IP35" s="371"/>
      <c r="IQ35" s="371"/>
      <c r="IR35" s="371"/>
      <c r="IS35" s="371"/>
      <c r="IT35" s="371"/>
      <c r="IU35" s="371"/>
      <c r="IV35" s="371"/>
      <c r="IW35" s="371"/>
      <c r="IX35" s="371"/>
      <c r="IY35" s="371"/>
      <c r="IZ35" s="371"/>
      <c r="JA35" s="371"/>
      <c r="JB35" s="371"/>
      <c r="JC35" s="371"/>
      <c r="JD35" s="371"/>
      <c r="JE35" s="371"/>
      <c r="JF35" s="371"/>
      <c r="JG35" s="371"/>
      <c r="JH35" s="371"/>
      <c r="JI35" s="371"/>
      <c r="JJ35" s="371"/>
      <c r="JK35" s="371"/>
      <c r="JL35" s="371"/>
      <c r="JM35" s="371"/>
      <c r="JN35" s="371"/>
      <c r="JO35" s="371"/>
      <c r="JP35" s="371"/>
      <c r="JQ35" s="371"/>
      <c r="JR35" s="371"/>
      <c r="JS35" s="371"/>
      <c r="JT35" s="371"/>
      <c r="JU35" s="371"/>
      <c r="JV35" s="371"/>
      <c r="JW35" s="371"/>
      <c r="JX35" s="371"/>
      <c r="JY35" s="371"/>
      <c r="JZ35" s="371"/>
      <c r="KA35" s="371"/>
      <c r="KB35" s="371"/>
      <c r="KC35" s="371"/>
      <c r="KD35" s="371"/>
      <c r="KE35" s="371"/>
      <c r="KF35" s="371"/>
      <c r="KG35" s="371"/>
      <c r="KH35" s="371"/>
      <c r="KI35" s="371"/>
      <c r="KJ35" s="371"/>
      <c r="KK35" s="371"/>
      <c r="KL35" s="371"/>
      <c r="KM35" s="371"/>
      <c r="KN35" s="371"/>
      <c r="KO35" s="371"/>
      <c r="KP35" s="371"/>
      <c r="KQ35" s="371"/>
      <c r="KR35" s="371"/>
      <c r="KS35" s="371"/>
      <c r="KT35" s="371"/>
      <c r="KU35" s="371"/>
      <c r="KV35" s="371"/>
      <c r="KW35" s="371"/>
      <c r="KX35" s="371"/>
      <c r="KY35" s="371"/>
      <c r="KZ35" s="371"/>
      <c r="LA35" s="371"/>
      <c r="LB35" s="371"/>
      <c r="LC35" s="371"/>
      <c r="LD35" s="371"/>
      <c r="LE35" s="371"/>
      <c r="LF35" s="371"/>
      <c r="LG35" s="371"/>
      <c r="LH35" s="371"/>
      <c r="LI35" s="371"/>
      <c r="LJ35" s="371"/>
      <c r="LK35" s="371"/>
      <c r="LL35" s="371"/>
      <c r="LM35" s="371"/>
      <c r="LN35" s="371"/>
      <c r="LO35" s="371"/>
      <c r="LP35" s="371"/>
      <c r="LQ35" s="371"/>
      <c r="LR35" s="371"/>
      <c r="LS35" s="371"/>
      <c r="LT35" s="371"/>
      <c r="LU35" s="371"/>
      <c r="LV35" s="371"/>
      <c r="LW35" s="371"/>
      <c r="LX35" s="371"/>
      <c r="LY35" s="371"/>
      <c r="LZ35" s="371"/>
      <c r="MA35" s="371"/>
      <c r="MB35" s="371"/>
      <c r="MC35" s="371"/>
      <c r="MD35" s="371"/>
      <c r="ME35" s="371"/>
      <c r="MF35" s="371"/>
      <c r="MG35" s="371"/>
      <c r="MH35" s="371"/>
      <c r="MI35" s="371"/>
      <c r="MJ35" s="371"/>
      <c r="MK35" s="371"/>
      <c r="ML35" s="371"/>
      <c r="MM35" s="371"/>
      <c r="MN35" s="371"/>
      <c r="MO35" s="371"/>
      <c r="MP35" s="371"/>
      <c r="MQ35" s="371"/>
      <c r="MR35" s="371"/>
      <c r="MS35" s="371"/>
      <c r="MT35" s="371"/>
      <c r="MU35" s="371"/>
      <c r="MV35" s="371"/>
      <c r="MW35" s="371"/>
      <c r="MX35" s="371"/>
      <c r="MY35" s="371"/>
      <c r="MZ35" s="371"/>
      <c r="NA35" s="371"/>
      <c r="NB35" s="371"/>
      <c r="NC35" s="371"/>
      <c r="ND35" s="371"/>
      <c r="NE35" s="371"/>
      <c r="NF35" s="371"/>
      <c r="NG35" s="371"/>
      <c r="NH35" s="371"/>
      <c r="NI35" s="371"/>
      <c r="NJ35" s="371"/>
      <c r="NK35" s="371"/>
      <c r="NL35" s="371"/>
      <c r="NM35" s="371"/>
      <c r="NN35" s="371"/>
      <c r="NO35" s="371"/>
      <c r="NP35" s="371"/>
      <c r="NQ35" s="371"/>
      <c r="NR35" s="371"/>
      <c r="NS35" s="371"/>
      <c r="NT35" s="371"/>
      <c r="NU35" s="371"/>
      <c r="NV35" s="371"/>
      <c r="NW35" s="371"/>
      <c r="NX35" s="371"/>
      <c r="NY35" s="371"/>
      <c r="NZ35" s="371"/>
      <c r="OA35" s="371"/>
      <c r="OB35" s="371"/>
      <c r="OC35" s="371"/>
      <c r="OD35" s="371"/>
      <c r="OE35" s="371"/>
      <c r="OF35" s="371"/>
      <c r="OG35" s="371"/>
      <c r="OH35" s="371"/>
      <c r="OI35" s="371"/>
      <c r="OJ35" s="371"/>
      <c r="OK35" s="371"/>
      <c r="OL35" s="371"/>
      <c r="OM35" s="371"/>
      <c r="ON35" s="371"/>
      <c r="OO35" s="371"/>
      <c r="OP35" s="371"/>
      <c r="OQ35" s="371"/>
      <c r="OR35" s="371"/>
      <c r="OS35" s="371"/>
      <c r="OT35" s="371"/>
      <c r="OU35" s="371"/>
      <c r="OV35" s="371"/>
      <c r="OW35" s="371"/>
      <c r="OX35" s="371"/>
      <c r="OY35" s="371"/>
      <c r="OZ35" s="371"/>
      <c r="PA35" s="371"/>
      <c r="PB35" s="371"/>
      <c r="PC35" s="371"/>
      <c r="PD35" s="371"/>
      <c r="PE35" s="371"/>
      <c r="PF35" s="371"/>
      <c r="PG35" s="371"/>
      <c r="PH35" s="371"/>
      <c r="PI35" s="371"/>
      <c r="PJ35" s="371"/>
      <c r="PK35" s="371"/>
      <c r="PL35" s="371"/>
      <c r="PM35" s="371"/>
      <c r="PN35" s="371"/>
      <c r="PO35" s="371"/>
      <c r="PP35" s="371"/>
      <c r="PQ35" s="371"/>
      <c r="PR35" s="371"/>
      <c r="PS35" s="371"/>
      <c r="PT35" s="371"/>
      <c r="PU35" s="371"/>
      <c r="PV35" s="371"/>
      <c r="PW35" s="371"/>
      <c r="PX35" s="371"/>
      <c r="PY35" s="371"/>
      <c r="PZ35" s="371"/>
      <c r="QA35" s="371"/>
      <c r="QB35" s="371"/>
      <c r="QC35" s="371"/>
      <c r="QD35" s="371"/>
      <c r="QE35" s="371"/>
      <c r="QF35" s="371"/>
      <c r="QG35" s="371"/>
      <c r="QH35" s="371"/>
      <c r="QI35" s="371"/>
      <c r="QJ35" s="371"/>
      <c r="QK35" s="371"/>
      <c r="QL35" s="371"/>
      <c r="QM35" s="371"/>
      <c r="QN35" s="371"/>
      <c r="QO35" s="371"/>
      <c r="QP35" s="371"/>
      <c r="QQ35" s="371"/>
      <c r="QR35" s="371"/>
      <c r="QS35" s="371"/>
      <c r="QT35" s="371"/>
      <c r="QU35" s="371"/>
      <c r="QV35" s="371"/>
      <c r="QW35" s="371"/>
      <c r="QX35" s="371"/>
      <c r="QY35" s="371"/>
      <c r="QZ35" s="371"/>
      <c r="RA35" s="371"/>
      <c r="RB35" s="371"/>
      <c r="RC35" s="371"/>
      <c r="RD35" s="371"/>
      <c r="RE35" s="371"/>
      <c r="RF35" s="371"/>
      <c r="RG35" s="371"/>
      <c r="RH35" s="371"/>
      <c r="RI35" s="371"/>
      <c r="RJ35" s="371"/>
      <c r="RK35" s="371"/>
      <c r="RL35" s="371"/>
      <c r="RM35" s="371"/>
      <c r="RN35" s="371"/>
      <c r="RO35" s="371"/>
      <c r="RP35" s="371"/>
      <c r="RQ35" s="371"/>
      <c r="RR35" s="371"/>
      <c r="RS35" s="371"/>
      <c r="RT35" s="371"/>
      <c r="RU35" s="371"/>
      <c r="RV35" s="371"/>
      <c r="RW35" s="371"/>
      <c r="RX35" s="371"/>
      <c r="RY35" s="371"/>
      <c r="RZ35" s="371"/>
      <c r="SA35" s="371"/>
      <c r="SB35" s="371"/>
      <c r="SC35" s="371"/>
      <c r="SD35" s="371"/>
      <c r="SE35" s="371"/>
      <c r="SF35" s="371"/>
      <c r="SG35" s="371"/>
      <c r="SH35" s="371"/>
      <c r="SI35" s="371"/>
      <c r="SJ35" s="371"/>
      <c r="SK35" s="371"/>
      <c r="SL35" s="371"/>
      <c r="SM35" s="371"/>
      <c r="SN35" s="371"/>
      <c r="SO35" s="371"/>
      <c r="SP35" s="371"/>
      <c r="SQ35" s="371"/>
      <c r="SR35" s="371"/>
      <c r="SS35" s="371"/>
      <c r="ST35" s="371"/>
      <c r="SU35" s="371"/>
      <c r="SV35" s="371"/>
      <c r="SW35" s="371"/>
      <c r="SX35" s="371"/>
      <c r="SY35" s="371"/>
      <c r="SZ35" s="371"/>
      <c r="TA35" s="371"/>
      <c r="TB35" s="371"/>
      <c r="TC35" s="371"/>
      <c r="TD35" s="371"/>
      <c r="TE35" s="371"/>
      <c r="TF35" s="371"/>
      <c r="TG35" s="371"/>
      <c r="TH35" s="371"/>
      <c r="TI35" s="371"/>
      <c r="TJ35" s="371"/>
      <c r="TK35" s="371"/>
      <c r="TL35" s="371"/>
      <c r="TM35" s="371"/>
      <c r="TN35" s="371"/>
      <c r="TO35" s="371"/>
      <c r="TP35" s="371"/>
      <c r="TQ35" s="371"/>
      <c r="TR35" s="371"/>
      <c r="TS35" s="371"/>
      <c r="TT35" s="371"/>
      <c r="TU35" s="371"/>
      <c r="TV35" s="371"/>
      <c r="TW35" s="371"/>
      <c r="TX35" s="371"/>
      <c r="TY35" s="371"/>
      <c r="TZ35" s="371"/>
      <c r="UA35" s="371"/>
      <c r="UB35" s="371"/>
      <c r="UC35" s="371"/>
      <c r="UD35" s="371"/>
      <c r="UE35" s="371"/>
      <c r="UF35" s="371"/>
      <c r="UG35" s="371"/>
      <c r="UH35" s="371"/>
      <c r="UI35" s="371"/>
      <c r="UJ35" s="371"/>
      <c r="UK35" s="371"/>
      <c r="UL35" s="371"/>
      <c r="UM35" s="371"/>
      <c r="UN35" s="371"/>
      <c r="UO35" s="371"/>
      <c r="UP35" s="371"/>
      <c r="UQ35" s="371"/>
      <c r="UR35" s="371"/>
      <c r="US35" s="371"/>
      <c r="UT35" s="371"/>
      <c r="UU35" s="371"/>
      <c r="UV35" s="371"/>
      <c r="UW35" s="371"/>
      <c r="UX35" s="371"/>
      <c r="UY35" s="371"/>
      <c r="UZ35" s="371"/>
      <c r="VA35" s="371"/>
      <c r="VB35" s="371"/>
      <c r="VC35" s="371"/>
      <c r="VD35" s="371"/>
      <c r="VE35" s="371"/>
      <c r="VF35" s="371"/>
      <c r="VG35" s="371"/>
      <c r="VH35" s="371"/>
      <c r="VI35" s="371"/>
      <c r="VJ35" s="371"/>
      <c r="VK35" s="371"/>
      <c r="VL35" s="371"/>
      <c r="VM35" s="371"/>
      <c r="VN35" s="371"/>
      <c r="VO35" s="371"/>
      <c r="VP35" s="371"/>
      <c r="VQ35" s="371"/>
      <c r="VR35" s="371"/>
      <c r="VS35" s="371"/>
      <c r="VT35" s="371"/>
      <c r="VU35" s="371"/>
      <c r="VV35" s="371"/>
      <c r="VW35" s="371"/>
      <c r="VX35" s="371"/>
      <c r="VY35" s="371"/>
      <c r="VZ35" s="371"/>
      <c r="WA35" s="371"/>
      <c r="WB35" s="371"/>
      <c r="WC35" s="371"/>
      <c r="WD35" s="371"/>
      <c r="WE35" s="371"/>
      <c r="WF35" s="371"/>
      <c r="WG35" s="371"/>
      <c r="WH35" s="371"/>
      <c r="WI35" s="371"/>
      <c r="WJ35" s="371"/>
      <c r="WK35" s="371"/>
      <c r="WL35" s="371"/>
      <c r="WM35" s="371"/>
      <c r="WN35" s="371"/>
      <c r="WO35" s="371"/>
      <c r="WP35" s="371"/>
      <c r="WQ35" s="371"/>
      <c r="WR35" s="371"/>
      <c r="WS35" s="371"/>
      <c r="WT35" s="371"/>
      <c r="WU35" s="371"/>
      <c r="WV35" s="371"/>
      <c r="WW35" s="371"/>
      <c r="WX35" s="371"/>
      <c r="WY35" s="371"/>
      <c r="WZ35" s="371"/>
      <c r="XA35" s="371"/>
      <c r="XB35" s="371"/>
      <c r="XC35" s="371"/>
      <c r="XD35" s="371"/>
      <c r="XE35" s="371"/>
      <c r="XF35" s="371"/>
      <c r="XG35" s="371"/>
      <c r="XH35" s="371"/>
      <c r="XI35" s="371"/>
      <c r="XJ35" s="371"/>
      <c r="XK35" s="371"/>
      <c r="XL35" s="371"/>
      <c r="XM35" s="371"/>
      <c r="XN35" s="371"/>
      <c r="XO35" s="371"/>
      <c r="XP35" s="371"/>
      <c r="XQ35" s="371"/>
      <c r="XR35" s="371"/>
      <c r="XS35" s="371"/>
      <c r="XT35" s="371"/>
      <c r="XU35" s="371"/>
      <c r="XV35" s="371"/>
      <c r="XW35" s="371"/>
      <c r="XX35" s="371"/>
      <c r="XY35" s="371"/>
      <c r="XZ35" s="371"/>
      <c r="YA35" s="371"/>
      <c r="YB35" s="371"/>
      <c r="YC35" s="371"/>
      <c r="YD35" s="371"/>
      <c r="YE35" s="371"/>
      <c r="YF35" s="371"/>
      <c r="YG35" s="371"/>
      <c r="YH35" s="371"/>
      <c r="YI35" s="371"/>
      <c r="YJ35" s="371"/>
      <c r="YK35" s="371"/>
      <c r="YL35" s="371"/>
      <c r="YM35" s="371"/>
      <c r="YN35" s="371"/>
      <c r="YO35" s="371"/>
      <c r="YP35" s="371"/>
      <c r="YQ35" s="371"/>
      <c r="YR35" s="371"/>
      <c r="YS35" s="371"/>
      <c r="YT35" s="371"/>
      <c r="YU35" s="371"/>
      <c r="YV35" s="371"/>
      <c r="YW35" s="371"/>
      <c r="YX35" s="371"/>
      <c r="YY35" s="371"/>
      <c r="YZ35" s="371"/>
      <c r="ZA35" s="371"/>
      <c r="ZB35" s="371"/>
      <c r="ZC35" s="371"/>
      <c r="ZD35" s="371"/>
      <c r="ZE35" s="371"/>
      <c r="ZF35" s="371"/>
      <c r="ZG35" s="371"/>
      <c r="ZH35" s="371"/>
      <c r="ZI35" s="371"/>
      <c r="ZJ35" s="371"/>
      <c r="ZK35" s="371"/>
      <c r="ZL35" s="371"/>
      <c r="ZM35" s="371"/>
      <c r="ZN35" s="371"/>
      <c r="ZO35" s="371"/>
      <c r="ZP35" s="371"/>
      <c r="ZQ35" s="371"/>
      <c r="ZR35" s="371"/>
      <c r="ZS35" s="371"/>
      <c r="ZT35" s="371"/>
      <c r="ZU35" s="371"/>
      <c r="ZV35" s="371"/>
      <c r="ZW35" s="371"/>
      <c r="ZX35" s="371"/>
      <c r="ZY35" s="371"/>
      <c r="ZZ35" s="371"/>
      <c r="AAA35" s="371"/>
      <c r="AAB35" s="371"/>
      <c r="AAC35" s="371"/>
      <c r="AAD35" s="371"/>
      <c r="AAE35" s="371"/>
      <c r="AAF35" s="371"/>
      <c r="AAG35" s="371"/>
      <c r="AAH35" s="371"/>
      <c r="AAI35" s="371"/>
      <c r="AAJ35" s="371"/>
      <c r="AAK35" s="371"/>
      <c r="AAL35" s="371"/>
      <c r="AAM35" s="371"/>
      <c r="AAN35" s="371"/>
      <c r="AAO35" s="371"/>
      <c r="AAP35" s="371"/>
      <c r="AAQ35" s="371"/>
      <c r="AAR35" s="371"/>
      <c r="AAS35" s="371"/>
      <c r="AAT35" s="371"/>
      <c r="AAU35" s="371"/>
      <c r="AAV35" s="371"/>
      <c r="AAW35" s="371"/>
      <c r="AAX35" s="371"/>
      <c r="AAY35" s="371"/>
      <c r="AAZ35" s="371"/>
      <c r="ABA35" s="371"/>
      <c r="ABB35" s="371"/>
      <c r="ABC35" s="371"/>
      <c r="ABD35" s="371"/>
      <c r="ABE35" s="371"/>
      <c r="ABF35" s="371"/>
      <c r="ABG35" s="371"/>
      <c r="ABH35" s="371"/>
      <c r="ABI35" s="371"/>
      <c r="ABJ35" s="371"/>
      <c r="ABK35" s="371"/>
      <c r="ABL35" s="371"/>
      <c r="ABM35" s="371"/>
      <c r="ABN35" s="371"/>
      <c r="ABO35" s="371"/>
      <c r="ABP35" s="371"/>
      <c r="ABQ35" s="371"/>
      <c r="ABR35" s="371"/>
      <c r="ABS35" s="371"/>
      <c r="ABT35" s="371"/>
      <c r="ABU35" s="371"/>
      <c r="ABV35" s="371"/>
      <c r="ABW35" s="371"/>
      <c r="ABX35" s="371"/>
      <c r="ABY35" s="371"/>
      <c r="ABZ35" s="371"/>
      <c r="ACA35" s="371"/>
      <c r="ACB35" s="371"/>
      <c r="ACC35" s="371"/>
      <c r="ACD35" s="371"/>
      <c r="ACE35" s="371"/>
      <c r="ACF35" s="371"/>
      <c r="ACG35" s="371"/>
      <c r="ACH35" s="371"/>
      <c r="ACI35" s="371"/>
      <c r="ACJ35" s="371"/>
      <c r="ACK35" s="371"/>
      <c r="ACL35" s="371"/>
      <c r="ACM35" s="371"/>
      <c r="ACN35" s="371"/>
      <c r="ACO35" s="371"/>
      <c r="ACP35" s="371"/>
      <c r="ACQ35" s="371"/>
      <c r="ACR35" s="371"/>
      <c r="ACS35" s="371"/>
      <c r="ACT35" s="371"/>
      <c r="ACU35" s="371"/>
      <c r="ACV35" s="371"/>
      <c r="ACW35" s="371"/>
      <c r="ACX35" s="371"/>
      <c r="ACY35" s="371"/>
      <c r="ACZ35" s="371"/>
      <c r="ADA35" s="371"/>
      <c r="ADB35" s="371"/>
      <c r="ADC35" s="371"/>
      <c r="ADD35" s="371"/>
      <c r="ADE35" s="371"/>
      <c r="ADF35" s="371"/>
      <c r="ADG35" s="371"/>
      <c r="ADH35" s="371"/>
      <c r="ADI35" s="371"/>
      <c r="ADJ35" s="371"/>
      <c r="ADK35" s="371"/>
      <c r="ADL35" s="371"/>
      <c r="ADM35" s="371"/>
      <c r="ADN35" s="371"/>
      <c r="ADO35" s="371"/>
      <c r="ADP35" s="371"/>
      <c r="ADQ35" s="371"/>
      <c r="ADR35" s="371"/>
      <c r="ADS35" s="371"/>
      <c r="ADT35" s="371"/>
      <c r="ADU35" s="371"/>
      <c r="ADV35" s="371"/>
      <c r="ADW35" s="371"/>
      <c r="ADX35" s="371"/>
      <c r="ADY35" s="371"/>
      <c r="ADZ35" s="371"/>
      <c r="AEA35" s="371"/>
      <c r="AEB35" s="371"/>
      <c r="AEC35" s="371"/>
      <c r="AED35" s="371"/>
      <c r="AEE35" s="371"/>
      <c r="AEF35" s="371"/>
      <c r="AEG35" s="371"/>
      <c r="AEH35" s="371"/>
      <c r="AEI35" s="371"/>
      <c r="AEJ35" s="371"/>
      <c r="AEK35" s="371"/>
      <c r="AEL35" s="371"/>
      <c r="AEM35" s="371"/>
      <c r="AEN35" s="371"/>
      <c r="AEO35" s="371"/>
      <c r="AEP35" s="371"/>
      <c r="AEQ35" s="371"/>
      <c r="AER35" s="371"/>
      <c r="AES35" s="371"/>
      <c r="AET35" s="371"/>
      <c r="AEU35" s="371"/>
      <c r="AEV35" s="371"/>
      <c r="AEW35" s="371"/>
      <c r="AEX35" s="371"/>
      <c r="AEY35" s="371"/>
      <c r="AEZ35" s="371"/>
      <c r="AFA35" s="371"/>
      <c r="AFB35" s="371"/>
      <c r="AFC35" s="371"/>
      <c r="AFD35" s="371"/>
      <c r="AFE35" s="371"/>
      <c r="AFF35" s="371"/>
      <c r="AFG35" s="371"/>
      <c r="AFH35" s="371"/>
      <c r="AFI35" s="371"/>
      <c r="AFJ35" s="371"/>
      <c r="AFK35" s="371"/>
      <c r="AFL35" s="371"/>
      <c r="AFM35" s="371"/>
      <c r="AFN35" s="371"/>
      <c r="AFO35" s="371"/>
      <c r="AFP35" s="371"/>
      <c r="AFQ35" s="371"/>
      <c r="AFR35" s="371"/>
      <c r="AFS35" s="371"/>
      <c r="AFT35" s="371"/>
      <c r="AFU35" s="371"/>
      <c r="AFV35" s="371"/>
      <c r="AFW35" s="371"/>
      <c r="AFX35" s="371"/>
      <c r="AFY35" s="371"/>
      <c r="AFZ35" s="371"/>
      <c r="AGA35" s="371"/>
      <c r="AGB35" s="371"/>
      <c r="AGC35" s="371"/>
      <c r="AGD35" s="371"/>
      <c r="AGE35" s="371"/>
      <c r="AGF35" s="371"/>
      <c r="AGG35" s="371"/>
      <c r="AGH35" s="371"/>
      <c r="AGI35" s="371"/>
      <c r="AGJ35" s="371"/>
      <c r="AGK35" s="371"/>
      <c r="AGL35" s="371"/>
      <c r="AGM35" s="371"/>
      <c r="AGN35" s="371"/>
      <c r="AGO35" s="371"/>
      <c r="AGP35" s="371"/>
      <c r="AGQ35" s="371"/>
      <c r="AGR35" s="371"/>
      <c r="AGS35" s="371"/>
      <c r="AGT35" s="371"/>
      <c r="AGU35" s="371"/>
      <c r="AGV35" s="371"/>
      <c r="AGW35" s="371"/>
      <c r="AGX35" s="371"/>
      <c r="AGY35" s="371"/>
      <c r="AGZ35" s="371"/>
      <c r="AHA35" s="371"/>
      <c r="AHB35" s="371"/>
      <c r="AHC35" s="371"/>
      <c r="AHD35" s="371"/>
      <c r="AHE35" s="371"/>
      <c r="AHF35" s="371"/>
      <c r="AHG35" s="371"/>
      <c r="AHH35" s="371"/>
      <c r="AHI35" s="371"/>
      <c r="AHJ35" s="371"/>
      <c r="AHK35" s="371"/>
      <c r="AHL35" s="371"/>
      <c r="AHM35" s="371"/>
      <c r="AHN35" s="371"/>
      <c r="AHO35" s="371"/>
      <c r="AHP35" s="371"/>
      <c r="AHQ35" s="371"/>
      <c r="AHR35" s="371"/>
      <c r="AHS35" s="371"/>
      <c r="AHT35" s="371"/>
      <c r="AHU35" s="371"/>
      <c r="AHV35" s="371"/>
      <c r="AHW35" s="371"/>
      <c r="AHX35" s="371"/>
      <c r="AHY35" s="371"/>
      <c r="AHZ35" s="371"/>
      <c r="AIA35" s="371"/>
      <c r="AIB35" s="371"/>
      <c r="AIC35" s="371"/>
      <c r="AID35" s="371"/>
      <c r="AIE35" s="371"/>
      <c r="AIF35" s="371"/>
      <c r="AIG35" s="371"/>
      <c r="AIH35" s="371"/>
      <c r="AII35" s="371"/>
      <c r="AIJ35" s="371"/>
      <c r="AIK35" s="371"/>
      <c r="AIL35" s="371"/>
      <c r="AIM35" s="371"/>
      <c r="AIN35" s="371"/>
      <c r="AIO35" s="371"/>
      <c r="AIP35" s="371"/>
      <c r="AIQ35" s="371"/>
      <c r="AIR35" s="371"/>
      <c r="AIS35" s="371"/>
      <c r="AIT35" s="371"/>
      <c r="AIU35" s="371"/>
      <c r="AIV35" s="371"/>
      <c r="AIW35" s="371"/>
      <c r="AIX35" s="371"/>
      <c r="AIY35" s="371"/>
      <c r="AIZ35" s="371"/>
      <c r="AJA35" s="371"/>
      <c r="AJB35" s="371"/>
      <c r="AJC35" s="371"/>
      <c r="AJD35" s="371"/>
      <c r="AJE35" s="371"/>
      <c r="AJF35" s="371"/>
      <c r="AJG35" s="371"/>
      <c r="AJH35" s="371"/>
      <c r="AJI35" s="371"/>
      <c r="AJJ35" s="371"/>
      <c r="AJK35" s="371"/>
      <c r="AJL35" s="371"/>
      <c r="AJM35" s="371"/>
      <c r="AJN35" s="371"/>
      <c r="AJO35" s="371"/>
      <c r="AJP35" s="371"/>
      <c r="AJQ35" s="371"/>
      <c r="AJR35" s="371"/>
      <c r="AJS35" s="371"/>
      <c r="AJT35" s="371"/>
      <c r="AJU35" s="371"/>
      <c r="AJV35" s="371"/>
      <c r="AJW35" s="371"/>
      <c r="AJX35" s="371"/>
      <c r="AJY35" s="371"/>
      <c r="AJZ35" s="371"/>
      <c r="AKA35" s="371"/>
      <c r="AKB35" s="371"/>
      <c r="AKC35" s="371"/>
      <c r="AKD35" s="371"/>
      <c r="AKE35" s="371"/>
      <c r="AKF35" s="371"/>
      <c r="AKG35" s="371"/>
      <c r="AKH35" s="371"/>
      <c r="AKI35" s="371"/>
      <c r="AKJ35" s="371"/>
      <c r="AKK35" s="371"/>
      <c r="AKL35" s="371"/>
      <c r="AKM35" s="371"/>
      <c r="AKN35" s="371"/>
      <c r="AKO35" s="371"/>
      <c r="AKP35" s="371"/>
      <c r="AKQ35" s="371"/>
      <c r="AKR35" s="371"/>
      <c r="AKS35" s="371"/>
      <c r="AKT35" s="371"/>
      <c r="AKU35" s="371"/>
      <c r="AKV35" s="371"/>
      <c r="AKW35" s="371"/>
      <c r="AKX35" s="371"/>
      <c r="AKY35" s="371"/>
      <c r="AKZ35" s="371"/>
      <c r="ALA35" s="371"/>
      <c r="ALB35" s="371"/>
      <c r="ALC35" s="371"/>
      <c r="ALD35" s="371"/>
      <c r="ALE35" s="371"/>
      <c r="ALF35" s="371"/>
      <c r="ALG35" s="371"/>
      <c r="ALH35" s="371"/>
      <c r="ALI35" s="371"/>
      <c r="ALJ35" s="371"/>
      <c r="ALK35" s="371"/>
      <c r="ALL35" s="371"/>
      <c r="ALM35" s="371"/>
      <c r="ALN35" s="371"/>
      <c r="ALO35" s="371"/>
      <c r="ALP35" s="371"/>
      <c r="ALQ35" s="371"/>
      <c r="ALR35" s="371"/>
      <c r="ALS35" s="371"/>
      <c r="ALT35" s="371"/>
      <c r="ALU35" s="371"/>
      <c r="ALV35" s="371"/>
      <c r="ALW35" s="371"/>
      <c r="ALX35" s="371"/>
      <c r="ALY35" s="371"/>
      <c r="ALZ35" s="371"/>
      <c r="AMA35" s="371"/>
      <c r="AMB35" s="371"/>
      <c r="AMC35" s="371"/>
      <c r="AMD35" s="371"/>
      <c r="AME35" s="371"/>
      <c r="AMF35" s="371"/>
      <c r="AMG35" s="371"/>
      <c r="AMH35" s="371"/>
      <c r="AMI35" s="371"/>
      <c r="AMJ35" s="371"/>
      <c r="AMK35" s="371"/>
      <c r="AML35" s="371"/>
      <c r="AMM35" s="371"/>
      <c r="AMN35" s="371"/>
      <c r="AMO35" s="371"/>
      <c r="AMP35" s="371"/>
      <c r="AMQ35" s="371"/>
      <c r="AMR35" s="371"/>
      <c r="AMS35" s="371"/>
      <c r="AMT35" s="371"/>
      <c r="AMU35" s="371"/>
      <c r="AMV35" s="371"/>
      <c r="AMW35" s="371"/>
      <c r="AMX35" s="371"/>
      <c r="AMY35" s="371"/>
      <c r="AMZ35" s="371"/>
      <c r="ANA35" s="371"/>
      <c r="ANB35" s="371"/>
      <c r="ANC35" s="371"/>
      <c r="AND35" s="371"/>
      <c r="ANE35" s="371"/>
      <c r="ANF35" s="371"/>
      <c r="ANG35" s="371"/>
      <c r="ANH35" s="371"/>
      <c r="ANI35" s="371"/>
      <c r="ANJ35" s="371"/>
      <c r="ANK35" s="371"/>
      <c r="ANL35" s="371"/>
      <c r="ANM35" s="371"/>
      <c r="ANN35" s="371"/>
      <c r="ANO35" s="371"/>
      <c r="ANP35" s="371"/>
      <c r="ANQ35" s="371"/>
      <c r="ANR35" s="371"/>
      <c r="ANS35" s="371"/>
      <c r="ANT35" s="371"/>
      <c r="ANU35" s="371"/>
      <c r="ANV35" s="371"/>
      <c r="ANW35" s="371"/>
      <c r="ANX35" s="371"/>
      <c r="ANY35" s="371"/>
      <c r="ANZ35" s="371"/>
      <c r="AOA35" s="371"/>
      <c r="AOB35" s="371"/>
      <c r="AOC35" s="371"/>
      <c r="AOD35" s="371"/>
      <c r="AOE35" s="371"/>
      <c r="AOF35" s="371"/>
      <c r="AOG35" s="371"/>
      <c r="AOH35" s="371"/>
      <c r="AOI35" s="371"/>
      <c r="AOJ35" s="371"/>
      <c r="AOK35" s="371"/>
      <c r="AOL35" s="371"/>
      <c r="AOM35" s="371"/>
      <c r="AON35" s="371"/>
      <c r="AOO35" s="371"/>
      <c r="AOP35" s="371"/>
      <c r="AOQ35" s="371"/>
      <c r="AOR35" s="371"/>
      <c r="AOS35" s="371"/>
      <c r="AOT35" s="371"/>
      <c r="AOU35" s="371"/>
      <c r="AOV35" s="371"/>
      <c r="AOW35" s="371"/>
      <c r="AOX35" s="371"/>
      <c r="AOY35" s="371"/>
      <c r="AOZ35" s="371"/>
      <c r="APA35" s="371"/>
      <c r="APB35" s="371"/>
      <c r="APC35" s="371"/>
      <c r="APD35" s="371"/>
      <c r="APE35" s="371"/>
      <c r="APF35" s="371"/>
      <c r="APG35" s="371"/>
      <c r="APH35" s="371"/>
      <c r="API35" s="371"/>
      <c r="APJ35" s="371"/>
      <c r="APK35" s="371"/>
      <c r="APL35" s="371"/>
      <c r="APM35" s="371"/>
      <c r="APN35" s="371"/>
      <c r="APO35" s="371"/>
      <c r="APP35" s="371"/>
      <c r="APQ35" s="371"/>
      <c r="APR35" s="371"/>
      <c r="APS35" s="371"/>
      <c r="APT35" s="371"/>
      <c r="APU35" s="371"/>
      <c r="APV35" s="371"/>
      <c r="APW35" s="371"/>
      <c r="APX35" s="371"/>
      <c r="APY35" s="371"/>
      <c r="APZ35" s="371"/>
      <c r="AQA35" s="371"/>
      <c r="AQB35" s="371"/>
      <c r="AQC35" s="371"/>
      <c r="AQD35" s="371"/>
      <c r="AQE35" s="371"/>
      <c r="AQF35" s="371"/>
      <c r="AQG35" s="371"/>
      <c r="AQH35" s="371"/>
      <c r="AQI35" s="371"/>
      <c r="AQJ35" s="371"/>
      <c r="AQK35" s="371"/>
      <c r="AQL35" s="371"/>
      <c r="AQM35" s="371"/>
      <c r="AQN35" s="371"/>
      <c r="AQO35" s="371"/>
      <c r="AQP35" s="371"/>
      <c r="AQQ35" s="371"/>
      <c r="AQR35" s="371"/>
      <c r="AQS35" s="371"/>
      <c r="AQT35" s="371"/>
      <c r="AQU35" s="371"/>
      <c r="AQV35" s="371"/>
      <c r="AQW35" s="371"/>
      <c r="AQX35" s="371"/>
      <c r="AQY35" s="371"/>
      <c r="AQZ35" s="371"/>
      <c r="ARA35" s="371"/>
      <c r="ARB35" s="371"/>
      <c r="ARC35" s="371"/>
      <c r="ARD35" s="371"/>
      <c r="ARE35" s="371"/>
      <c r="ARF35" s="371"/>
      <c r="ARG35" s="371"/>
      <c r="ARH35" s="371"/>
      <c r="ARI35" s="371"/>
      <c r="ARJ35" s="371"/>
      <c r="ARK35" s="371"/>
      <c r="ARL35" s="371"/>
      <c r="ARM35" s="371"/>
      <c r="ARN35" s="371"/>
      <c r="ARO35" s="371"/>
      <c r="ARP35" s="371"/>
      <c r="ARQ35" s="371"/>
      <c r="ARR35" s="371"/>
      <c r="ARS35" s="371"/>
      <c r="ART35" s="371"/>
      <c r="ARU35" s="371"/>
      <c r="ARV35" s="371"/>
      <c r="ARW35" s="371"/>
      <c r="ARX35" s="371"/>
      <c r="ARY35" s="371"/>
      <c r="ARZ35" s="371"/>
      <c r="ASA35" s="371"/>
      <c r="ASB35" s="371"/>
      <c r="ASC35" s="371"/>
      <c r="ASD35" s="371"/>
      <c r="ASE35" s="371"/>
      <c r="ASF35" s="371"/>
      <c r="ASG35" s="371"/>
      <c r="ASH35" s="371"/>
      <c r="ASI35" s="371"/>
      <c r="ASJ35" s="371"/>
      <c r="ASK35" s="371"/>
      <c r="ASL35" s="371"/>
      <c r="ASM35" s="371"/>
      <c r="ASN35" s="371"/>
      <c r="ASO35" s="371"/>
      <c r="ASP35" s="371"/>
      <c r="ASQ35" s="371"/>
      <c r="ASR35" s="371"/>
      <c r="ASS35" s="371"/>
      <c r="AST35" s="371"/>
      <c r="ASU35" s="371"/>
      <c r="ASV35" s="371"/>
      <c r="ASW35" s="371"/>
      <c r="ASX35" s="371"/>
      <c r="ASY35" s="371"/>
      <c r="ASZ35" s="371"/>
      <c r="ATA35" s="371"/>
      <c r="ATB35" s="371"/>
      <c r="ATC35" s="371"/>
      <c r="ATD35" s="371"/>
      <c r="ATE35" s="371"/>
      <c r="ATF35" s="371"/>
      <c r="ATG35" s="371"/>
      <c r="ATH35" s="371"/>
      <c r="ATI35" s="371"/>
      <c r="ATJ35" s="371"/>
      <c r="ATK35" s="371"/>
      <c r="ATL35" s="371"/>
      <c r="ATM35" s="371"/>
      <c r="ATN35" s="371"/>
      <c r="ATO35" s="371"/>
      <c r="ATP35" s="371"/>
      <c r="ATQ35" s="371"/>
      <c r="ATR35" s="371"/>
      <c r="ATS35" s="371"/>
      <c r="ATT35" s="371"/>
      <c r="ATU35" s="371"/>
      <c r="ATV35" s="371"/>
      <c r="ATW35" s="371"/>
      <c r="ATX35" s="371"/>
      <c r="ATY35" s="371"/>
      <c r="ATZ35" s="371"/>
      <c r="AUA35" s="371"/>
      <c r="AUB35" s="371"/>
      <c r="AUC35" s="371"/>
      <c r="AUD35" s="371"/>
      <c r="AUE35" s="371"/>
      <c r="AUF35" s="371"/>
      <c r="AUG35" s="371"/>
      <c r="AUH35" s="371"/>
      <c r="AUI35" s="371"/>
      <c r="AUJ35" s="371"/>
      <c r="AUK35" s="371"/>
      <c r="AUL35" s="371"/>
      <c r="AUM35" s="371"/>
      <c r="AUN35" s="371"/>
      <c r="AUO35" s="371"/>
      <c r="AUP35" s="371"/>
      <c r="AUQ35" s="371"/>
      <c r="AUR35" s="371"/>
      <c r="AUS35" s="371"/>
      <c r="AUT35" s="371"/>
      <c r="AUU35" s="371"/>
      <c r="AUV35" s="371"/>
      <c r="AUW35" s="371"/>
      <c r="AUX35" s="371"/>
      <c r="AUY35" s="371"/>
      <c r="AUZ35" s="371"/>
      <c r="AVA35" s="371"/>
      <c r="AVB35" s="371"/>
      <c r="AVC35" s="371"/>
      <c r="AVD35" s="371"/>
      <c r="AVE35" s="371"/>
      <c r="AVF35" s="371"/>
      <c r="AVG35" s="371"/>
      <c r="AVH35" s="371"/>
      <c r="AVI35" s="371"/>
      <c r="AVJ35" s="371"/>
      <c r="AVK35" s="371"/>
      <c r="AVL35" s="371"/>
      <c r="AVM35" s="371"/>
      <c r="AVN35" s="371"/>
      <c r="AVO35" s="371"/>
      <c r="AVP35" s="371"/>
      <c r="AVQ35" s="371"/>
      <c r="AVR35" s="371"/>
      <c r="AVS35" s="371"/>
      <c r="AVT35" s="371"/>
      <c r="AVU35" s="371"/>
      <c r="AVV35" s="371"/>
      <c r="AVW35" s="371"/>
      <c r="AVX35" s="371"/>
      <c r="AVY35" s="371"/>
      <c r="AVZ35" s="371"/>
      <c r="AWA35" s="371"/>
      <c r="AWB35" s="371"/>
      <c r="AWC35" s="371"/>
      <c r="AWD35" s="371"/>
      <c r="AWE35" s="371"/>
      <c r="AWF35" s="371"/>
      <c r="AWG35" s="371"/>
      <c r="AWH35" s="371"/>
      <c r="AWI35" s="371"/>
      <c r="AWJ35" s="371"/>
      <c r="AWK35" s="371"/>
      <c r="AWL35" s="371"/>
      <c r="AWM35" s="371"/>
      <c r="AWN35" s="371"/>
      <c r="AWO35" s="371"/>
      <c r="AWP35" s="371"/>
      <c r="AWQ35" s="371"/>
      <c r="AWR35" s="371"/>
      <c r="AWS35" s="371"/>
      <c r="AWT35" s="371"/>
      <c r="AWU35" s="371"/>
      <c r="AWV35" s="371"/>
      <c r="AWW35" s="371"/>
      <c r="AWX35" s="371"/>
      <c r="AWY35" s="371"/>
      <c r="AWZ35" s="371"/>
      <c r="AXA35" s="371"/>
      <c r="AXB35" s="371"/>
      <c r="AXC35" s="371"/>
      <c r="AXD35" s="371"/>
      <c r="AXE35" s="371"/>
      <c r="AXF35" s="371"/>
      <c r="AXG35" s="371"/>
      <c r="AXH35" s="371"/>
      <c r="AXI35" s="371"/>
      <c r="AXJ35" s="371"/>
      <c r="AXK35" s="371"/>
      <c r="AXL35" s="371"/>
      <c r="AXM35" s="371"/>
      <c r="AXN35" s="371"/>
      <c r="AXO35" s="371"/>
      <c r="AXP35" s="371"/>
      <c r="AXQ35" s="371"/>
      <c r="AXR35" s="371"/>
      <c r="AXS35" s="371"/>
      <c r="AXT35" s="371"/>
      <c r="AXU35" s="371"/>
      <c r="AXV35" s="371"/>
      <c r="AXW35" s="371"/>
      <c r="AXX35" s="371"/>
      <c r="AXY35" s="371"/>
      <c r="AXZ35" s="371"/>
      <c r="AYA35" s="371"/>
      <c r="AYB35" s="371"/>
      <c r="AYC35" s="371"/>
      <c r="AYD35" s="371"/>
      <c r="AYE35" s="371"/>
      <c r="AYF35" s="371"/>
      <c r="AYG35" s="371"/>
      <c r="AYH35" s="371"/>
      <c r="AYI35" s="371"/>
      <c r="AYJ35" s="371"/>
      <c r="AYK35" s="371"/>
      <c r="AYL35" s="371"/>
      <c r="AYM35" s="371"/>
      <c r="AYN35" s="371"/>
      <c r="AYO35" s="371"/>
      <c r="AYP35" s="371"/>
      <c r="AYQ35" s="371"/>
      <c r="AYR35" s="371"/>
      <c r="AYS35" s="371"/>
      <c r="AYT35" s="371"/>
      <c r="AYU35" s="371"/>
      <c r="AYV35" s="371"/>
      <c r="AYW35" s="371"/>
      <c r="AYX35" s="371"/>
      <c r="AYY35" s="371"/>
      <c r="AYZ35" s="371"/>
      <c r="AZA35" s="371"/>
      <c r="AZB35" s="371"/>
      <c r="AZC35" s="371"/>
      <c r="AZD35" s="371"/>
      <c r="AZE35" s="371"/>
      <c r="AZF35" s="371"/>
      <c r="AZG35" s="371"/>
      <c r="AZH35" s="371"/>
      <c r="AZI35" s="371"/>
      <c r="AZJ35" s="371"/>
      <c r="AZK35" s="371"/>
      <c r="AZL35" s="371"/>
      <c r="AZM35" s="371"/>
      <c r="AZN35" s="371"/>
      <c r="AZO35" s="371"/>
      <c r="AZP35" s="371"/>
      <c r="AZQ35" s="371"/>
      <c r="AZR35" s="371"/>
      <c r="AZS35" s="371"/>
      <c r="AZT35" s="371"/>
      <c r="AZU35" s="371"/>
      <c r="AZV35" s="371"/>
      <c r="AZW35" s="371"/>
      <c r="AZX35" s="371"/>
      <c r="AZY35" s="371"/>
      <c r="AZZ35" s="371"/>
      <c r="BAA35" s="371"/>
      <c r="BAB35" s="371"/>
      <c r="BAC35" s="371"/>
      <c r="BAD35" s="371"/>
      <c r="BAE35" s="371"/>
      <c r="BAF35" s="371"/>
      <c r="BAG35" s="371"/>
      <c r="BAH35" s="371"/>
      <c r="BAI35" s="371"/>
      <c r="BAJ35" s="371"/>
      <c r="BAK35" s="371"/>
      <c r="BAL35" s="371"/>
      <c r="BAM35" s="371"/>
      <c r="BAN35" s="371"/>
      <c r="BAO35" s="371"/>
      <c r="BAP35" s="371"/>
      <c r="BAQ35" s="371"/>
      <c r="BAR35" s="371"/>
      <c r="BAS35" s="371"/>
      <c r="BAT35" s="371"/>
      <c r="BAU35" s="371"/>
      <c r="BAV35" s="371"/>
      <c r="BAW35" s="371"/>
      <c r="BAX35" s="371"/>
      <c r="BAY35" s="371"/>
      <c r="BAZ35" s="371"/>
      <c r="BBA35" s="371"/>
      <c r="BBB35" s="371"/>
      <c r="BBC35" s="371"/>
      <c r="BBD35" s="371"/>
      <c r="BBE35" s="371"/>
      <c r="BBF35" s="371"/>
      <c r="BBG35" s="371"/>
      <c r="BBH35" s="371"/>
      <c r="BBI35" s="371"/>
      <c r="BBJ35" s="371"/>
      <c r="BBK35" s="371"/>
      <c r="BBL35" s="371"/>
      <c r="BBM35" s="371"/>
      <c r="BBN35" s="371"/>
      <c r="BBO35" s="371"/>
      <c r="BBP35" s="371"/>
      <c r="BBQ35" s="371"/>
      <c r="BBR35" s="371"/>
      <c r="BBS35" s="371"/>
      <c r="BBT35" s="371"/>
      <c r="BBU35" s="371"/>
      <c r="BBV35" s="371"/>
      <c r="BBW35" s="371"/>
      <c r="BBX35" s="371"/>
      <c r="BBY35" s="371"/>
      <c r="BBZ35" s="371"/>
      <c r="BCA35" s="371"/>
      <c r="BCB35" s="371"/>
      <c r="BCC35" s="371"/>
      <c r="BCD35" s="371"/>
      <c r="BCE35" s="371"/>
      <c r="BCF35" s="371"/>
      <c r="BCG35" s="371"/>
      <c r="BCH35" s="371"/>
      <c r="BCI35" s="371"/>
      <c r="BCJ35" s="371"/>
      <c r="BCK35" s="371"/>
      <c r="BCL35" s="371"/>
      <c r="BCM35" s="371"/>
      <c r="BCN35" s="371"/>
      <c r="BCO35" s="371"/>
      <c r="BCP35" s="371"/>
      <c r="BCQ35" s="371"/>
      <c r="BCR35" s="371"/>
      <c r="BCS35" s="371"/>
      <c r="BCT35" s="371"/>
      <c r="BCU35" s="371"/>
      <c r="BCV35" s="371"/>
      <c r="BCW35" s="371"/>
      <c r="BCX35" s="371"/>
      <c r="BCY35" s="371"/>
      <c r="BCZ35" s="371"/>
      <c r="BDA35" s="371"/>
      <c r="BDB35" s="371"/>
      <c r="BDC35" s="371"/>
      <c r="BDD35" s="371"/>
      <c r="BDE35" s="371"/>
      <c r="BDF35" s="371"/>
      <c r="BDG35" s="371"/>
      <c r="BDH35" s="371"/>
      <c r="BDI35" s="371"/>
      <c r="BDJ35" s="371"/>
      <c r="BDK35" s="371"/>
      <c r="BDL35" s="371"/>
      <c r="BDM35" s="371"/>
      <c r="BDN35" s="371"/>
      <c r="BDO35" s="371"/>
      <c r="BDP35" s="371"/>
      <c r="BDQ35" s="371"/>
      <c r="BDR35" s="371"/>
      <c r="BDS35" s="371"/>
      <c r="BDT35" s="371"/>
      <c r="BDU35" s="371"/>
      <c r="BDV35" s="371"/>
      <c r="BDW35" s="371"/>
      <c r="BDX35" s="371"/>
      <c r="BDY35" s="371"/>
      <c r="BDZ35" s="371"/>
      <c r="BEA35" s="371"/>
      <c r="BEB35" s="371"/>
      <c r="BEC35" s="371"/>
      <c r="BED35" s="371"/>
      <c r="BEE35" s="371"/>
      <c r="BEF35" s="371"/>
      <c r="BEG35" s="371"/>
      <c r="BEH35" s="371"/>
      <c r="BEI35" s="371"/>
      <c r="BEJ35" s="371"/>
      <c r="BEK35" s="371"/>
      <c r="BEL35" s="371"/>
      <c r="BEM35" s="371"/>
      <c r="BEN35" s="371"/>
      <c r="BEO35" s="371"/>
      <c r="BEP35" s="371"/>
      <c r="BEQ35" s="371"/>
      <c r="BER35" s="371"/>
      <c r="BES35" s="371"/>
      <c r="BET35" s="371"/>
      <c r="BEU35" s="371"/>
      <c r="BEV35" s="371"/>
      <c r="BEW35" s="371"/>
      <c r="BEX35" s="371"/>
      <c r="BEY35" s="371"/>
      <c r="BEZ35" s="371"/>
      <c r="BFA35" s="371"/>
      <c r="BFB35" s="371"/>
      <c r="BFC35" s="371"/>
      <c r="BFD35" s="371"/>
      <c r="BFE35" s="371"/>
      <c r="BFF35" s="371"/>
      <c r="BFG35" s="371"/>
      <c r="BFH35" s="371"/>
      <c r="BFI35" s="371"/>
      <c r="BFJ35" s="371"/>
      <c r="BFK35" s="371"/>
      <c r="BFL35" s="371"/>
      <c r="BFM35" s="371"/>
      <c r="BFN35" s="371"/>
      <c r="BFO35" s="371"/>
      <c r="BFP35" s="371"/>
      <c r="BFQ35" s="371"/>
      <c r="BFR35" s="371"/>
      <c r="BFS35" s="371"/>
      <c r="BFT35" s="371"/>
      <c r="BFU35" s="371"/>
      <c r="BFV35" s="371"/>
      <c r="BFW35" s="371"/>
      <c r="BFX35" s="371"/>
      <c r="BFY35" s="371"/>
      <c r="BFZ35" s="371"/>
      <c r="BGA35" s="371"/>
      <c r="BGB35" s="371"/>
      <c r="BGC35" s="371"/>
      <c r="BGD35" s="371"/>
      <c r="BGE35" s="371"/>
      <c r="BGF35" s="371"/>
      <c r="BGG35" s="371"/>
      <c r="BGH35" s="371"/>
      <c r="BGI35" s="371"/>
      <c r="BGJ35" s="371"/>
      <c r="BGK35" s="371"/>
      <c r="BGL35" s="371"/>
      <c r="BGM35" s="371"/>
      <c r="BGN35" s="371"/>
      <c r="BGO35" s="371"/>
      <c r="BGP35" s="371"/>
      <c r="BGQ35" s="371"/>
      <c r="BGR35" s="371"/>
      <c r="BGS35" s="371"/>
      <c r="BGT35" s="371"/>
      <c r="BGU35" s="371"/>
      <c r="BGV35" s="371"/>
      <c r="BGW35" s="371"/>
      <c r="BGX35" s="371"/>
      <c r="BGY35" s="371"/>
      <c r="BGZ35" s="371"/>
      <c r="BHA35" s="371"/>
      <c r="BHB35" s="371"/>
      <c r="BHC35" s="371"/>
      <c r="BHD35" s="371"/>
      <c r="BHE35" s="371"/>
      <c r="BHF35" s="371"/>
      <c r="BHG35" s="371"/>
      <c r="BHH35" s="371"/>
      <c r="BHI35" s="371"/>
      <c r="BHJ35" s="371"/>
      <c r="BHK35" s="371"/>
      <c r="BHL35" s="371"/>
      <c r="BHM35" s="371"/>
      <c r="BHN35" s="371"/>
      <c r="BHO35" s="371"/>
      <c r="BHP35" s="371"/>
      <c r="BHQ35" s="371"/>
      <c r="BHR35" s="371"/>
      <c r="BHS35" s="371"/>
      <c r="BHT35" s="371"/>
      <c r="BHU35" s="371"/>
      <c r="BHV35" s="371"/>
      <c r="BHW35" s="371"/>
      <c r="BHX35" s="371"/>
      <c r="BHY35" s="371"/>
      <c r="BHZ35" s="371"/>
      <c r="BIA35" s="371"/>
      <c r="BIB35" s="371"/>
      <c r="BIC35" s="371"/>
      <c r="BID35" s="371"/>
      <c r="BIE35" s="371"/>
      <c r="BIF35" s="371"/>
      <c r="BIG35" s="371"/>
      <c r="BIH35" s="371"/>
      <c r="BII35" s="371"/>
      <c r="BIJ35" s="371"/>
      <c r="BIK35" s="371"/>
      <c r="BIL35" s="371"/>
      <c r="BIM35" s="371"/>
      <c r="BIN35" s="371"/>
      <c r="BIO35" s="371"/>
      <c r="BIP35" s="371"/>
      <c r="BIQ35" s="371"/>
      <c r="BIR35" s="371"/>
      <c r="BIS35" s="371"/>
      <c r="BIT35" s="371"/>
      <c r="BIU35" s="371"/>
      <c r="BIV35" s="371"/>
      <c r="BIW35" s="371"/>
      <c r="BIX35" s="371"/>
      <c r="BIY35" s="371"/>
      <c r="BIZ35" s="371"/>
      <c r="BJA35" s="371"/>
      <c r="BJB35" s="371"/>
      <c r="BJC35" s="371"/>
      <c r="BJD35" s="371"/>
      <c r="BJE35" s="371"/>
      <c r="BJF35" s="371"/>
      <c r="BJG35" s="371"/>
      <c r="BJH35" s="371"/>
      <c r="BJI35" s="371"/>
      <c r="BJJ35" s="371"/>
      <c r="BJK35" s="371"/>
      <c r="BJL35" s="371"/>
      <c r="BJM35" s="371"/>
      <c r="BJN35" s="371"/>
      <c r="BJO35" s="371"/>
      <c r="BJP35" s="371"/>
      <c r="BJQ35" s="371"/>
      <c r="BJR35" s="371"/>
      <c r="BJS35" s="371"/>
      <c r="BJT35" s="371"/>
      <c r="BJU35" s="371"/>
      <c r="BJV35" s="371"/>
      <c r="BJW35" s="371"/>
      <c r="BJX35" s="371"/>
      <c r="BJY35" s="371"/>
      <c r="BJZ35" s="371"/>
      <c r="BKA35" s="371"/>
      <c r="BKB35" s="371"/>
      <c r="BKC35" s="371"/>
      <c r="BKD35" s="371"/>
      <c r="BKE35" s="371"/>
      <c r="BKF35" s="371"/>
      <c r="BKG35" s="371"/>
      <c r="BKH35" s="371"/>
      <c r="BKI35" s="371"/>
      <c r="BKJ35" s="371"/>
      <c r="BKK35" s="371"/>
      <c r="BKL35" s="371"/>
      <c r="BKM35" s="371"/>
      <c r="BKN35" s="371"/>
      <c r="BKO35" s="371"/>
      <c r="BKP35" s="371"/>
      <c r="BKQ35" s="371"/>
      <c r="BKR35" s="371"/>
      <c r="BKS35" s="371"/>
      <c r="BKT35" s="371"/>
      <c r="BKU35" s="371"/>
      <c r="BKV35" s="371"/>
      <c r="BKW35" s="371"/>
      <c r="BKX35" s="371"/>
      <c r="BKY35" s="371"/>
      <c r="BKZ35" s="371"/>
      <c r="BLA35" s="371"/>
      <c r="BLB35" s="371"/>
      <c r="BLC35" s="371"/>
      <c r="BLD35" s="371"/>
      <c r="BLE35" s="371"/>
      <c r="BLF35" s="371"/>
      <c r="BLG35" s="371"/>
      <c r="BLH35" s="371"/>
      <c r="BLI35" s="371"/>
      <c r="BLJ35" s="371"/>
      <c r="BLK35" s="371"/>
      <c r="BLL35" s="371"/>
      <c r="BLM35" s="371"/>
      <c r="BLN35" s="371"/>
      <c r="BLO35" s="371"/>
      <c r="BLP35" s="371"/>
      <c r="BLQ35" s="371"/>
      <c r="BLR35" s="371"/>
      <c r="BLS35" s="371"/>
      <c r="BLT35" s="371"/>
      <c r="BLU35" s="371"/>
      <c r="BLV35" s="371"/>
      <c r="BLW35" s="371"/>
      <c r="BLX35" s="371"/>
      <c r="BLY35" s="371"/>
      <c r="BLZ35" s="1156" t="s">
        <v>1502</v>
      </c>
      <c r="BMA35" s="1672"/>
      <c r="BMB35" s="1672"/>
      <c r="BMC35" s="1672"/>
      <c r="BMD35" s="1156" t="s">
        <v>1502</v>
      </c>
      <c r="BME35" s="1672"/>
      <c r="BMF35" s="1672"/>
      <c r="BMG35" s="1672"/>
      <c r="BMH35" s="7"/>
      <c r="BMI35" s="1672"/>
      <c r="BMJ35" s="1672"/>
      <c r="BMK35" s="1672"/>
      <c r="BML35" s="1672"/>
      <c r="BMM35" s="1672"/>
      <c r="BMN35" s="1672"/>
      <c r="BMO35" s="1672"/>
      <c r="BMP35" s="1672"/>
      <c r="BMQ35" s="1672"/>
      <c r="BMR35" s="1672"/>
      <c r="BMS35" s="1672"/>
      <c r="BMT35" s="1672"/>
      <c r="BMU35" s="1672"/>
      <c r="BMV35" s="1672"/>
      <c r="BMW35" s="1672"/>
      <c r="BMX35" s="1672"/>
      <c r="BMY35" s="1672"/>
      <c r="BMZ35" s="1672"/>
      <c r="BNA35" s="1672"/>
      <c r="BNB35" s="1672"/>
      <c r="BNC35" s="1672"/>
      <c r="BND35" s="1672"/>
      <c r="BNE35" s="1672"/>
      <c r="BNF35" s="1672"/>
      <c r="BNG35" s="1672"/>
      <c r="BNH35" s="1672"/>
      <c r="BNI35" s="1672"/>
      <c r="BNJ35" s="1672"/>
      <c r="BNK35" s="1672"/>
      <c r="BNL35" s="1672"/>
      <c r="BNM35" s="1672"/>
      <c r="BNN35" s="1672"/>
      <c r="BNO35" s="1672"/>
      <c r="BNP35" s="1672"/>
      <c r="BNQ35" s="1672"/>
      <c r="BNR35" s="1672"/>
      <c r="BNS35" s="1672"/>
      <c r="BNT35" s="1672"/>
      <c r="BNU35" s="1672"/>
      <c r="BNV35" s="1672"/>
      <c r="BNW35" s="1672"/>
      <c r="BNX35" s="1672"/>
      <c r="BNY35" s="1672"/>
      <c r="BNZ35" s="1672"/>
      <c r="BOA35" s="1672"/>
      <c r="BOB35" s="1672"/>
      <c r="BOC35" s="1672"/>
      <c r="BOD35" s="1672"/>
      <c r="BOE35" s="1672"/>
      <c r="BOF35" s="1672"/>
      <c r="BOG35" s="1672"/>
      <c r="BOH35" s="1672"/>
      <c r="BOI35" s="1672"/>
      <c r="BOJ35" s="1672"/>
      <c r="BOK35" s="1672"/>
      <c r="BOL35" s="1672"/>
      <c r="BOM35" s="1672"/>
      <c r="BON35" s="1672"/>
      <c r="BOO35" s="1672"/>
      <c r="BOP35" s="1672"/>
      <c r="BOQ35" s="1672"/>
      <c r="BOR35" s="1672"/>
      <c r="BOS35" s="1672"/>
      <c r="BOT35" s="1672"/>
      <c r="BOU35" s="1672"/>
      <c r="BOV35" s="1672"/>
      <c r="BOW35" s="1672"/>
      <c r="BOX35" s="1672"/>
      <c r="BOY35" s="1672"/>
      <c r="BOZ35" s="1672"/>
      <c r="BPA35" s="1672"/>
      <c r="BPB35" s="1672"/>
      <c r="BPC35" s="1672"/>
      <c r="BPD35" s="1672"/>
      <c r="BPE35" s="1672"/>
      <c r="BPF35" s="1672"/>
      <c r="BPG35" s="1672"/>
      <c r="BPH35" s="1672"/>
      <c r="BPI35" s="1672"/>
      <c r="BPJ35" s="1672"/>
      <c r="BPK35" s="1672"/>
      <c r="BPL35" s="1672"/>
      <c r="BPM35" s="1672"/>
      <c r="BPN35" s="1672"/>
      <c r="BPO35" s="1672"/>
      <c r="BPP35" s="1672"/>
      <c r="BPQ35" s="1672"/>
      <c r="BPR35" s="1672"/>
      <c r="BPS35" s="1672"/>
      <c r="BPT35" s="1672"/>
      <c r="BPU35" s="1672"/>
      <c r="BPV35" s="1672"/>
      <c r="BPW35" s="1672"/>
      <c r="BPX35" s="1672"/>
      <c r="BPY35" s="1672"/>
      <c r="BPZ35" s="1672"/>
      <c r="BQA35" s="1672"/>
      <c r="BQB35" s="1672"/>
      <c r="BQC35" s="1672"/>
      <c r="BQD35" s="1672"/>
      <c r="BQE35" s="1672"/>
      <c r="BQF35" s="1672"/>
      <c r="BQG35" s="1672"/>
      <c r="BQH35" s="1672"/>
      <c r="BQI35" s="1672"/>
      <c r="BQJ35" s="1672"/>
      <c r="BQK35" s="1672"/>
      <c r="BQL35" s="1672"/>
      <c r="BQM35" s="1672"/>
      <c r="BQN35" s="1672"/>
      <c r="BQO35" s="1672"/>
      <c r="BQP35" s="1672"/>
      <c r="BQQ35" s="1672"/>
      <c r="BQR35" s="1672"/>
      <c r="BQS35" s="1672"/>
      <c r="BQT35" s="1672"/>
      <c r="BQU35" s="1672"/>
      <c r="BQV35" s="1672"/>
      <c r="BQW35" s="1672"/>
      <c r="BQX35" s="1672"/>
      <c r="BQY35" s="1672"/>
      <c r="BQZ35" s="1672"/>
      <c r="BRA35" s="1672"/>
      <c r="BRB35" s="1672"/>
      <c r="BRC35" s="1672"/>
      <c r="BRD35" s="1672"/>
      <c r="BRE35" s="1672"/>
      <c r="BRF35" s="1672"/>
      <c r="BRG35" s="1672"/>
      <c r="BRH35" s="1672"/>
      <c r="BRI35" s="1672"/>
      <c r="BRJ35" s="1672"/>
      <c r="BRK35" s="1672"/>
      <c r="BRL35" s="1672"/>
      <c r="BRM35" s="1672"/>
      <c r="BRN35" s="1672"/>
      <c r="BRO35" s="1672"/>
      <c r="BRP35" s="1672"/>
      <c r="BRQ35" s="1672"/>
      <c r="BRR35" s="1672"/>
      <c r="BRS35" s="1672"/>
      <c r="BRT35" s="1672"/>
      <c r="BRU35" s="1672"/>
      <c r="BRV35" s="1672"/>
      <c r="BRW35" s="1672"/>
      <c r="BRX35" s="1672"/>
      <c r="BRY35" s="1672"/>
      <c r="BRZ35" s="1672"/>
      <c r="BSA35" s="1672"/>
      <c r="BSB35" s="1672"/>
      <c r="BSC35" s="1672"/>
      <c r="BSD35" s="1672"/>
      <c r="BSE35" s="1672"/>
      <c r="BSF35" s="1672"/>
      <c r="BSG35" s="1672"/>
      <c r="BSH35" s="1672"/>
      <c r="BSI35" s="1672"/>
      <c r="BSJ35" s="1672"/>
      <c r="BSK35" s="1672"/>
      <c r="BSL35" s="1672"/>
      <c r="BSM35" s="1672"/>
      <c r="BSN35" s="1672"/>
      <c r="BSO35" s="1672"/>
      <c r="BSP35" s="1672"/>
      <c r="BSQ35" s="1672"/>
      <c r="BSR35" s="1672"/>
      <c r="BSS35" s="1672"/>
      <c r="BST35" s="1672"/>
      <c r="BSU35" s="1672"/>
      <c r="BSV35" s="1672"/>
      <c r="BSW35" s="1672"/>
      <c r="BSX35" s="1672"/>
      <c r="BSY35" s="1672"/>
      <c r="BSZ35" s="1672"/>
      <c r="BTA35" s="1672"/>
      <c r="BTB35" s="1672"/>
      <c r="BTC35" s="1672"/>
      <c r="BTD35" s="1672"/>
      <c r="BTE35" s="1672"/>
      <c r="BTF35" s="1672"/>
      <c r="BTG35" s="1672"/>
      <c r="BTH35" s="1672"/>
      <c r="BTI35" s="1672"/>
      <c r="BTJ35" s="1672"/>
      <c r="BTK35" s="1672"/>
      <c r="BTL35" s="1672"/>
      <c r="BTM35" s="1672"/>
      <c r="BTN35" s="1672"/>
      <c r="BTO35" s="1672"/>
      <c r="BTP35" s="1672"/>
      <c r="BTQ35" s="1672"/>
      <c r="BTR35" s="1672"/>
      <c r="BTS35" s="1672"/>
      <c r="BTT35" s="1672"/>
      <c r="BTU35" s="1672"/>
      <c r="BTV35" s="1672"/>
      <c r="BTW35" s="1672"/>
      <c r="BTX35" s="1672"/>
      <c r="BTY35" s="1672"/>
      <c r="BTZ35" s="1672"/>
      <c r="BUA35" s="1672"/>
      <c r="BUB35" s="1672"/>
      <c r="BUC35" s="1672"/>
      <c r="BUD35" s="1672"/>
      <c r="BUE35" s="1672"/>
      <c r="BUF35" s="1672"/>
      <c r="BUG35" s="1672"/>
      <c r="BUH35" s="1672"/>
      <c r="BUI35" s="1672"/>
      <c r="BUJ35" s="1672"/>
      <c r="BUK35" s="1672"/>
      <c r="BUL35" s="1672"/>
      <c r="BUM35" s="1672"/>
      <c r="BUN35" s="1672"/>
      <c r="BUO35" s="1672"/>
      <c r="BUP35" s="1672"/>
      <c r="BUQ35" s="1672"/>
      <c r="BUR35" s="1672"/>
      <c r="BUS35" s="1672"/>
      <c r="BUT35" s="1672"/>
      <c r="BUU35" s="1727">
        <v>0.99</v>
      </c>
      <c r="BUV35" s="1672"/>
      <c r="BUW35" s="1672"/>
      <c r="BUX35" s="7">
        <f t="shared" si="62"/>
        <v>-1</v>
      </c>
      <c r="BUY35" s="7">
        <f t="shared" si="63"/>
        <v>-1</v>
      </c>
      <c r="BUZ35" s="1672"/>
      <c r="BVA35" s="1672"/>
      <c r="BVB35" s="1672"/>
      <c r="BVC35" s="1672"/>
      <c r="BVD35" s="1672"/>
      <c r="BVE35" s="1672"/>
      <c r="BVF35" s="1672"/>
      <c r="BVG35" s="1672"/>
      <c r="BVH35" s="1672"/>
      <c r="BVI35" s="1672"/>
      <c r="BVJ35" s="1672"/>
      <c r="BVK35" s="1672"/>
      <c r="BVL35" s="1672"/>
      <c r="BVM35" s="1672"/>
      <c r="BVN35" s="1672"/>
      <c r="BVO35" s="1672"/>
      <c r="BVP35" s="1672"/>
      <c r="BVQ35" s="1672"/>
      <c r="BVR35" s="1672"/>
      <c r="BVS35" s="1672"/>
      <c r="BVT35" s="1672"/>
      <c r="BVU35" s="1672"/>
      <c r="BVV35" s="1672"/>
      <c r="BVW35" s="1672"/>
      <c r="BVX35" s="1672"/>
      <c r="BVY35" s="1672"/>
      <c r="BVZ35" s="1672"/>
      <c r="BWA35" s="1672"/>
      <c r="BWB35" s="1672"/>
      <c r="BWC35" s="1672"/>
      <c r="BWD35" s="1672"/>
      <c r="BWE35" s="1732" t="s">
        <v>1502</v>
      </c>
      <c r="BWF35" s="52" t="s">
        <v>1502</v>
      </c>
      <c r="BWG35" s="1672"/>
      <c r="BWH35" s="7"/>
      <c r="BWI35" s="1672"/>
      <c r="BWJ35" s="1672"/>
      <c r="BWK35" s="1672"/>
      <c r="BWL35" s="1672"/>
      <c r="BWM35" s="1672"/>
      <c r="BWN35" s="1672"/>
      <c r="BWO35" s="1672"/>
      <c r="BWP35" s="1672"/>
      <c r="BWQ35" s="1672"/>
      <c r="BWR35" s="1672"/>
      <c r="BWS35" s="1672"/>
      <c r="BWT35" s="1672"/>
      <c r="BWU35" s="1672"/>
      <c r="BWV35" s="1672"/>
      <c r="BWW35" s="1672"/>
      <c r="BWX35" s="1672"/>
      <c r="BWY35" s="1672"/>
      <c r="BWZ35" s="1672"/>
      <c r="BXA35" s="1672"/>
      <c r="BXB35" s="1672"/>
      <c r="BXC35" s="1672"/>
      <c r="BXD35" s="1672"/>
      <c r="BXE35" s="1672"/>
      <c r="BXF35" s="1672"/>
      <c r="BXG35" s="1672"/>
      <c r="BXH35" s="1672"/>
      <c r="BXI35" s="1672"/>
      <c r="BXJ35" s="896" t="s">
        <v>1502</v>
      </c>
      <c r="BXK35" s="52" t="s">
        <v>1502</v>
      </c>
      <c r="BXL35" s="1672"/>
      <c r="BXM35" s="1672"/>
      <c r="BXN35" s="1672"/>
      <c r="BXO35" s="1672"/>
      <c r="BXP35" s="896" t="s">
        <v>1502</v>
      </c>
      <c r="BXQ35" s="52" t="s">
        <v>1502</v>
      </c>
      <c r="BXR35" s="1672"/>
      <c r="BXS35" s="7" t="e">
        <f t="shared" si="5"/>
        <v>#VALUE!</v>
      </c>
      <c r="BXT35" s="1672"/>
      <c r="BXU35" s="1672"/>
      <c r="BXV35" s="1672"/>
      <c r="BXW35" s="1672"/>
      <c r="BXX35" s="1672"/>
      <c r="BXY35" s="1672"/>
      <c r="BXZ35" s="1672"/>
      <c r="BYA35" s="1672"/>
      <c r="BYB35" s="1672"/>
      <c r="BYC35" s="1672"/>
      <c r="BYD35" s="1672"/>
      <c r="BYE35" s="1672"/>
      <c r="BYF35" s="1672"/>
      <c r="BYG35" s="1672"/>
      <c r="BYH35" s="1672"/>
      <c r="BYI35" s="1672"/>
      <c r="BYJ35" s="1672"/>
      <c r="BYK35" s="1672"/>
      <c r="BYL35" s="1672"/>
      <c r="BYM35" s="896">
        <v>0.88</v>
      </c>
      <c r="BYN35" s="1384">
        <v>1.18</v>
      </c>
      <c r="BYO35" s="1672"/>
      <c r="BYP35" s="1672"/>
      <c r="BYQ35" s="1672"/>
      <c r="BYR35" s="1672"/>
      <c r="BYS35" s="1672"/>
      <c r="BYT35" s="1672"/>
      <c r="BYU35" s="1672"/>
      <c r="BYV35" s="7" t="e">
        <f t="shared" si="6"/>
        <v>#DIV/0!</v>
      </c>
      <c r="BYW35" s="1672"/>
      <c r="BYX35" s="1672"/>
      <c r="BYY35" s="1672"/>
      <c r="BYZ35" s="1672"/>
      <c r="BZA35" s="1672"/>
      <c r="BZB35" s="1672"/>
      <c r="BZC35" s="1672"/>
      <c r="BZD35" s="1672"/>
      <c r="BZE35" s="1672"/>
      <c r="BZF35" s="1672"/>
      <c r="BZG35" s="1672"/>
      <c r="BZH35" s="1672"/>
      <c r="BZI35" s="1672"/>
      <c r="BZJ35" s="1672"/>
      <c r="BZK35" s="896" t="s">
        <v>1502</v>
      </c>
      <c r="BZL35" s="1384" t="s">
        <v>1502</v>
      </c>
      <c r="BZM35" s="1672"/>
      <c r="BZN35" s="1672"/>
      <c r="BZO35" s="1672"/>
      <c r="BZP35" s="1672"/>
      <c r="BZQ35" s="1672"/>
      <c r="BZR35" s="1672"/>
      <c r="BZS35" s="1672"/>
      <c r="BZT35" s="7" t="e">
        <f t="shared" si="48"/>
        <v>#DIV/0!</v>
      </c>
      <c r="BZU35" s="52"/>
      <c r="BZV35" s="52">
        <f t="shared" si="49"/>
        <v>0</v>
      </c>
      <c r="BZW35" s="1672"/>
      <c r="BZX35" s="7" t="e">
        <f t="shared" si="50"/>
        <v>#DIV/0!</v>
      </c>
      <c r="BZY35" s="944">
        <v>0.82419999999999993</v>
      </c>
      <c r="BZZ35" s="944">
        <f t="shared" si="51"/>
        <v>0.82419999999999993</v>
      </c>
      <c r="CAA35" s="1672"/>
      <c r="CAB35" s="1652">
        <f t="shared" si="52"/>
        <v>-1</v>
      </c>
      <c r="CAC35" s="52"/>
      <c r="CAD35" s="52">
        <f t="shared" si="53"/>
        <v>0</v>
      </c>
      <c r="CAE35" s="1672"/>
      <c r="CAF35" s="7" t="e">
        <f t="shared" si="54"/>
        <v>#DIV/0!</v>
      </c>
      <c r="CAG35" s="1672"/>
      <c r="CAH35" s="1672"/>
      <c r="CAI35" s="1672"/>
      <c r="CAJ35" s="1672"/>
      <c r="CAK35" s="1672"/>
      <c r="CAL35" s="1672"/>
      <c r="CAM35" s="1672"/>
      <c r="CAN35" s="1672"/>
      <c r="CAO35" s="1672"/>
      <c r="CAP35" s="1672"/>
      <c r="CAQ35" s="1672"/>
      <c r="CAR35" s="1672"/>
      <c r="CAS35" s="1672"/>
      <c r="CAT35" s="1672"/>
      <c r="CAU35" s="1672"/>
      <c r="CAV35" s="1672"/>
      <c r="CAW35" s="1672"/>
      <c r="CAX35" s="1672"/>
    </row>
    <row r="36" spans="1:2082" ht="29.5" thickBot="1" x14ac:dyDescent="0.4">
      <c r="D36" s="1698">
        <v>34</v>
      </c>
      <c r="E36" s="1698" t="s">
        <v>3905</v>
      </c>
      <c r="F36" s="1698" t="s">
        <v>3899</v>
      </c>
      <c r="G36" s="1698" t="s">
        <v>18</v>
      </c>
      <c r="H36" s="1698" t="s">
        <v>18</v>
      </c>
      <c r="I36" s="1698" t="s">
        <v>3959</v>
      </c>
      <c r="J36" s="1698" t="s">
        <v>3960</v>
      </c>
      <c r="K36" s="1006" t="s">
        <v>3901</v>
      </c>
      <c r="L36" s="1006"/>
      <c r="M36" s="1006"/>
      <c r="N36" s="1006"/>
      <c r="O36" s="1006"/>
      <c r="P36" s="1006"/>
      <c r="Q36" s="1006"/>
      <c r="R36" s="1006"/>
      <c r="S36" s="1006"/>
      <c r="T36" s="1006"/>
      <c r="U36" s="1006"/>
      <c r="V36" s="1006"/>
      <c r="W36" s="1006"/>
      <c r="X36" s="1006"/>
      <c r="Y36" s="1006"/>
      <c r="Z36" s="1006"/>
      <c r="AA36" s="1006"/>
      <c r="AB36" s="1006"/>
      <c r="AC36" s="1006"/>
      <c r="AD36" s="1006"/>
      <c r="AE36" s="1006"/>
      <c r="AF36" s="1006"/>
      <c r="AG36" s="1006"/>
      <c r="AH36" s="1006"/>
      <c r="AI36" s="1006"/>
      <c r="AJ36" s="1006"/>
      <c r="AK36" s="1006"/>
      <c r="AL36" s="1006"/>
      <c r="AM36" s="1006"/>
      <c r="AN36" s="1006"/>
      <c r="AO36" s="1006"/>
      <c r="AP36" s="1006"/>
      <c r="AQ36" s="1006"/>
      <c r="AR36" s="1006"/>
      <c r="AS36" s="1006"/>
      <c r="AT36" s="1006"/>
      <c r="AU36" s="1006"/>
      <c r="AV36" s="1006"/>
      <c r="AW36" s="1006"/>
      <c r="AX36" s="1006"/>
      <c r="AY36" s="1006"/>
      <c r="AZ36" s="1006"/>
      <c r="BA36" s="1006"/>
      <c r="BB36" s="1006"/>
      <c r="BC36" s="1006"/>
      <c r="BD36" s="1006"/>
      <c r="BE36" s="1006"/>
      <c r="BF36" s="1006"/>
      <c r="BG36" s="1006"/>
      <c r="BH36" s="1006"/>
      <c r="BI36" s="1006"/>
      <c r="BJ36" s="1006"/>
      <c r="BK36" s="1006"/>
      <c r="BL36" s="1006"/>
      <c r="BM36" s="1006"/>
      <c r="BN36" s="1006"/>
      <c r="BO36" s="1006"/>
      <c r="BP36" s="1006"/>
      <c r="BQ36" s="1006"/>
      <c r="BR36" s="1006"/>
      <c r="BS36" s="1006"/>
      <c r="BT36" s="1006"/>
      <c r="BU36" s="1006"/>
      <c r="BV36" s="1006"/>
      <c r="BW36" s="1006"/>
      <c r="BX36" s="1006"/>
      <c r="BY36" s="1006"/>
      <c r="BZ36" s="1006"/>
      <c r="CA36" s="1006"/>
      <c r="CB36" s="1006"/>
      <c r="CC36" s="1006"/>
      <c r="CD36" s="1006"/>
      <c r="CE36" s="1006"/>
      <c r="CF36" s="1006"/>
      <c r="CG36" s="1006"/>
      <c r="CH36" s="1006"/>
      <c r="CI36" s="1006"/>
      <c r="CJ36" s="1006"/>
      <c r="CK36" s="1006"/>
      <c r="CL36" s="1006"/>
      <c r="CM36" s="1006"/>
      <c r="CN36" s="1006"/>
      <c r="CO36" s="1006"/>
      <c r="CP36" s="1006"/>
      <c r="CQ36" s="1006"/>
      <c r="CR36" s="1006"/>
      <c r="CS36" s="1006"/>
      <c r="CT36" s="1006"/>
      <c r="CU36" s="1006"/>
      <c r="CV36" s="1006"/>
      <c r="CW36" s="1006"/>
      <c r="CX36" s="1006"/>
      <c r="CY36" s="1006"/>
      <c r="CZ36" s="1006"/>
      <c r="DA36" s="1006"/>
      <c r="DB36" s="1006"/>
      <c r="DC36" s="1006"/>
      <c r="DD36" s="1006"/>
      <c r="DE36" s="1006"/>
      <c r="DF36" s="1006"/>
      <c r="DG36" s="1006"/>
      <c r="DH36" s="1006"/>
      <c r="DI36" s="1006"/>
      <c r="DJ36" s="1006"/>
      <c r="DK36" s="1006"/>
      <c r="DL36" s="1006"/>
      <c r="DM36" s="1006"/>
      <c r="DN36" s="1006"/>
      <c r="DO36" s="1006"/>
      <c r="DP36" s="1006"/>
      <c r="DQ36" s="1006"/>
      <c r="DR36" s="1006"/>
      <c r="DS36" s="1006"/>
      <c r="DT36" s="1006"/>
      <c r="DU36" s="1006"/>
      <c r="DV36" s="1006"/>
      <c r="DW36" s="1006"/>
      <c r="DX36" s="1006"/>
      <c r="DY36" s="1006"/>
      <c r="DZ36" s="1006"/>
      <c r="EA36" s="1006"/>
      <c r="EB36" s="1006"/>
      <c r="EC36" s="1006"/>
      <c r="ED36" s="1006"/>
      <c r="EE36" s="1006"/>
      <c r="EF36" s="1006"/>
      <c r="EG36" s="1006"/>
      <c r="EH36" s="1006"/>
      <c r="EI36" s="1006"/>
      <c r="EJ36" s="1006"/>
      <c r="EK36" s="1006"/>
      <c r="EL36" s="1006"/>
      <c r="EM36" s="1006"/>
      <c r="EN36" s="1006"/>
      <c r="EO36" s="1006"/>
      <c r="EP36" s="1006"/>
      <c r="EQ36" s="1006"/>
      <c r="ER36" s="1006"/>
      <c r="ES36" s="1006"/>
      <c r="ET36" s="1006"/>
      <c r="EU36" s="1006"/>
      <c r="EV36" s="1006"/>
      <c r="EW36" s="1006"/>
      <c r="EX36" s="1006"/>
      <c r="EY36" s="1006"/>
      <c r="EZ36" s="1006"/>
      <c r="FA36" s="1006"/>
      <c r="FB36" s="1006"/>
      <c r="FC36" s="1006"/>
      <c r="FD36" s="1006"/>
      <c r="FE36" s="1006"/>
      <c r="FF36" s="1006"/>
      <c r="FG36" s="1006"/>
      <c r="FH36" s="1006"/>
      <c r="FI36" s="1006"/>
      <c r="FJ36" s="1006"/>
      <c r="FK36" s="1006"/>
      <c r="FL36" s="1006"/>
      <c r="FM36" s="1006"/>
      <c r="FN36" s="1006"/>
      <c r="FO36" s="1006"/>
      <c r="FP36" s="1006"/>
      <c r="FQ36" s="1006"/>
      <c r="FR36" s="1006"/>
      <c r="FS36" s="1006"/>
      <c r="FT36" s="1006"/>
      <c r="FU36" s="1006"/>
      <c r="FV36" s="1006"/>
      <c r="FW36" s="1006"/>
      <c r="FX36" s="1006"/>
      <c r="FY36" s="1006"/>
      <c r="FZ36" s="1006"/>
      <c r="GA36" s="1006"/>
      <c r="GB36" s="1006"/>
      <c r="GC36" s="1006"/>
      <c r="GD36" s="1006"/>
      <c r="GE36" s="1006"/>
      <c r="GF36" s="1006"/>
      <c r="GG36" s="1006"/>
      <c r="GH36" s="1006"/>
      <c r="GI36" s="1006"/>
      <c r="GJ36" s="1006"/>
      <c r="GK36" s="1006"/>
      <c r="GL36" s="1006"/>
      <c r="GM36" s="1006"/>
      <c r="GN36" s="1006"/>
      <c r="GO36" s="1006"/>
      <c r="GP36" s="1006"/>
      <c r="GQ36" s="1006"/>
      <c r="GR36" s="1006"/>
      <c r="GS36" s="1006"/>
      <c r="GT36" s="1006"/>
      <c r="GU36" s="1006"/>
      <c r="GV36" s="1006"/>
      <c r="GW36" s="1006"/>
      <c r="GX36" s="1006"/>
      <c r="GY36" s="1006"/>
      <c r="GZ36" s="1006"/>
      <c r="HA36" s="1006"/>
      <c r="HB36" s="1006"/>
      <c r="HC36" s="1006"/>
      <c r="HD36" s="1006"/>
      <c r="HE36" s="1006"/>
      <c r="HF36" s="1006"/>
      <c r="HG36" s="1006"/>
      <c r="HH36" s="1006"/>
      <c r="HI36" s="1006"/>
      <c r="HJ36" s="1006"/>
      <c r="HK36" s="1006"/>
      <c r="HL36" s="1006"/>
      <c r="HM36" s="1006"/>
      <c r="HN36" s="1006"/>
      <c r="HO36" s="1006"/>
      <c r="HP36" s="1006"/>
      <c r="HQ36" s="1006"/>
      <c r="HR36" s="1006"/>
      <c r="HS36" s="1006"/>
      <c r="HT36" s="1006"/>
      <c r="HU36" s="1006"/>
      <c r="HV36" s="1006"/>
      <c r="HW36" s="1006"/>
      <c r="HX36" s="1006"/>
      <c r="HY36" s="1006"/>
      <c r="HZ36" s="1006"/>
      <c r="IA36" s="1006"/>
      <c r="IB36" s="1006"/>
      <c r="IC36" s="1006"/>
      <c r="ID36" s="1006"/>
      <c r="IE36" s="1006"/>
      <c r="IF36" s="1006"/>
      <c r="IG36" s="1006"/>
      <c r="IH36" s="1006"/>
      <c r="II36" s="1006"/>
      <c r="IJ36" s="1006"/>
      <c r="IK36" s="1006"/>
      <c r="IL36" s="1006"/>
      <c r="IM36" s="1006"/>
      <c r="IN36" s="1006"/>
      <c r="IO36" s="1006"/>
      <c r="IP36" s="1006"/>
      <c r="IQ36" s="1006"/>
      <c r="IR36" s="1006"/>
      <c r="IS36" s="1006"/>
      <c r="IT36" s="1006"/>
      <c r="IU36" s="1006"/>
      <c r="IV36" s="1006"/>
      <c r="IW36" s="1006"/>
      <c r="IX36" s="1006"/>
      <c r="IY36" s="1006"/>
      <c r="IZ36" s="1006"/>
      <c r="JA36" s="1006"/>
      <c r="JB36" s="1006"/>
      <c r="JC36" s="1006"/>
      <c r="JD36" s="1006"/>
      <c r="JE36" s="1006"/>
      <c r="JF36" s="1006"/>
      <c r="JG36" s="1006"/>
      <c r="JH36" s="1006"/>
      <c r="JI36" s="1006"/>
      <c r="JJ36" s="1006"/>
      <c r="JK36" s="1006"/>
      <c r="JL36" s="1006"/>
      <c r="JM36" s="1006"/>
      <c r="JN36" s="1006"/>
      <c r="JO36" s="1006"/>
      <c r="JP36" s="1006"/>
      <c r="JQ36" s="1006"/>
      <c r="JR36" s="1006"/>
      <c r="JS36" s="1006"/>
      <c r="JT36" s="1006"/>
      <c r="JU36" s="1006"/>
      <c r="JV36" s="1006"/>
      <c r="JW36" s="1006"/>
      <c r="JX36" s="1006"/>
      <c r="JY36" s="1006"/>
      <c r="JZ36" s="1006"/>
      <c r="KA36" s="1006"/>
      <c r="KB36" s="1006"/>
      <c r="KC36" s="1006"/>
      <c r="KD36" s="1006"/>
      <c r="KE36" s="1006"/>
      <c r="KF36" s="1006"/>
      <c r="KG36" s="1006"/>
      <c r="KH36" s="1006"/>
      <c r="KI36" s="1006"/>
      <c r="KJ36" s="1006"/>
      <c r="KK36" s="1006"/>
      <c r="KL36" s="1006"/>
      <c r="KM36" s="1006"/>
      <c r="KN36" s="1006"/>
      <c r="KO36" s="1006"/>
      <c r="KP36" s="1006"/>
      <c r="KQ36" s="1006"/>
      <c r="KR36" s="1006"/>
      <c r="KS36" s="1006"/>
      <c r="KT36" s="1006"/>
      <c r="KU36" s="1006"/>
      <c r="KV36" s="1006"/>
      <c r="KW36" s="1006"/>
      <c r="KX36" s="1006"/>
      <c r="KY36" s="1006"/>
      <c r="KZ36" s="1006"/>
      <c r="LA36" s="1006"/>
      <c r="LB36" s="1006"/>
      <c r="LC36" s="1006"/>
      <c r="LD36" s="1006"/>
      <c r="LE36" s="1006"/>
      <c r="LF36" s="1006"/>
      <c r="LG36" s="1006"/>
      <c r="LH36" s="1006"/>
      <c r="LI36" s="1006"/>
      <c r="LJ36" s="1006"/>
      <c r="LK36" s="1006"/>
      <c r="LL36" s="1006"/>
      <c r="LM36" s="1006"/>
      <c r="LN36" s="1006"/>
      <c r="LO36" s="1006"/>
      <c r="LP36" s="1006"/>
      <c r="LQ36" s="1006"/>
      <c r="LR36" s="1006"/>
      <c r="LS36" s="1006"/>
      <c r="LT36" s="1006"/>
      <c r="LU36" s="1006"/>
      <c r="LV36" s="1006"/>
      <c r="LW36" s="1006"/>
      <c r="LX36" s="1006"/>
      <c r="LY36" s="1006"/>
      <c r="LZ36" s="1006"/>
      <c r="MA36" s="1006"/>
      <c r="MB36" s="1006"/>
      <c r="MC36" s="1006"/>
      <c r="MD36" s="1006"/>
      <c r="ME36" s="1006"/>
      <c r="MF36" s="1006"/>
      <c r="MG36" s="1006"/>
      <c r="MH36" s="1006"/>
      <c r="MI36" s="1006"/>
      <c r="MJ36" s="1006"/>
      <c r="MK36" s="1006"/>
      <c r="ML36" s="1006"/>
      <c r="MM36" s="1006"/>
      <c r="MN36" s="1006"/>
      <c r="MO36" s="1006"/>
      <c r="MP36" s="1006"/>
      <c r="MQ36" s="1006"/>
      <c r="MR36" s="1006"/>
      <c r="MS36" s="1006"/>
      <c r="MT36" s="1006"/>
      <c r="MU36" s="1006"/>
      <c r="MV36" s="1006"/>
      <c r="MW36" s="1006"/>
      <c r="MX36" s="1006"/>
      <c r="MY36" s="1006"/>
      <c r="MZ36" s="1006"/>
      <c r="NA36" s="1006"/>
      <c r="NB36" s="1006"/>
      <c r="NC36" s="1006"/>
      <c r="ND36" s="1006"/>
      <c r="NE36" s="1006"/>
      <c r="NF36" s="1006"/>
      <c r="NG36" s="1006"/>
      <c r="NH36" s="1006"/>
      <c r="NI36" s="1006"/>
      <c r="NJ36" s="1006"/>
      <c r="NK36" s="1006"/>
      <c r="NL36" s="1006"/>
      <c r="NM36" s="1006"/>
      <c r="NN36" s="1006"/>
      <c r="NO36" s="1006"/>
      <c r="NP36" s="1006"/>
      <c r="NQ36" s="1006"/>
      <c r="NR36" s="1006"/>
      <c r="NS36" s="1006"/>
      <c r="NT36" s="1006"/>
      <c r="NU36" s="1006"/>
      <c r="NV36" s="1006"/>
      <c r="NW36" s="1006"/>
      <c r="NX36" s="1006"/>
      <c r="NY36" s="1006"/>
      <c r="NZ36" s="1006"/>
      <c r="OA36" s="1006"/>
      <c r="OB36" s="1006"/>
      <c r="OC36" s="1006"/>
      <c r="OD36" s="1006"/>
      <c r="OE36" s="1006"/>
      <c r="OF36" s="1006"/>
      <c r="OG36" s="1006"/>
      <c r="OH36" s="1006"/>
      <c r="OI36" s="1006"/>
      <c r="OJ36" s="1006"/>
      <c r="OK36" s="1006"/>
      <c r="OL36" s="1006"/>
      <c r="OM36" s="1006"/>
      <c r="ON36" s="1006"/>
      <c r="OO36" s="1006"/>
      <c r="OP36" s="1006"/>
      <c r="OQ36" s="1006"/>
      <c r="OR36" s="1006"/>
      <c r="OS36" s="1006"/>
      <c r="OT36" s="1006"/>
      <c r="OU36" s="1006"/>
      <c r="OV36" s="1006"/>
      <c r="OW36" s="1006"/>
      <c r="OX36" s="1006"/>
      <c r="OY36" s="1006"/>
      <c r="OZ36" s="1006"/>
      <c r="PA36" s="1006"/>
      <c r="PB36" s="1006"/>
      <c r="PC36" s="1006"/>
      <c r="PD36" s="1006"/>
      <c r="PE36" s="1006"/>
      <c r="PF36" s="1006"/>
      <c r="PG36" s="1006"/>
      <c r="PH36" s="1006"/>
      <c r="PI36" s="1006"/>
      <c r="PJ36" s="1006"/>
      <c r="PK36" s="1006"/>
      <c r="PL36" s="1006"/>
      <c r="PM36" s="1006"/>
      <c r="PN36" s="1006"/>
      <c r="PO36" s="1006"/>
      <c r="PP36" s="1006"/>
      <c r="PQ36" s="1006"/>
      <c r="PR36" s="1006"/>
      <c r="PS36" s="1006"/>
      <c r="PT36" s="1006"/>
      <c r="PU36" s="1006"/>
      <c r="PV36" s="1006"/>
      <c r="PW36" s="1006"/>
      <c r="PX36" s="1006"/>
      <c r="PY36" s="1006"/>
      <c r="PZ36" s="1006"/>
      <c r="QA36" s="1006"/>
      <c r="QB36" s="1006"/>
      <c r="QC36" s="1006"/>
      <c r="QD36" s="1006"/>
      <c r="QE36" s="1006"/>
      <c r="QF36" s="1006"/>
      <c r="QG36" s="1006"/>
      <c r="QH36" s="1006"/>
      <c r="QI36" s="1006"/>
      <c r="QJ36" s="1006"/>
      <c r="QK36" s="1006"/>
      <c r="QL36" s="1006"/>
      <c r="QM36" s="1006"/>
      <c r="QN36" s="1006"/>
      <c r="QO36" s="1006"/>
      <c r="QP36" s="1006"/>
      <c r="QQ36" s="1006"/>
      <c r="QR36" s="1006"/>
      <c r="QS36" s="1006"/>
      <c r="QT36" s="1006"/>
      <c r="QU36" s="1006"/>
      <c r="QV36" s="1006"/>
      <c r="QW36" s="1006"/>
      <c r="QX36" s="1006"/>
      <c r="QY36" s="1006"/>
      <c r="QZ36" s="1006"/>
      <c r="RA36" s="1006"/>
      <c r="RB36" s="1006"/>
      <c r="RC36" s="1006"/>
      <c r="RD36" s="1006"/>
      <c r="RE36" s="1006"/>
      <c r="RF36" s="1006"/>
      <c r="RG36" s="1006"/>
      <c r="RH36" s="1006"/>
      <c r="RI36" s="1006"/>
      <c r="RJ36" s="1006"/>
      <c r="RK36" s="1006"/>
      <c r="RL36" s="1006"/>
      <c r="RM36" s="1006"/>
      <c r="RN36" s="1006"/>
      <c r="RO36" s="1006"/>
      <c r="RP36" s="1006"/>
      <c r="RQ36" s="1006"/>
      <c r="RR36" s="1006"/>
      <c r="RS36" s="1006"/>
      <c r="RT36" s="1006"/>
      <c r="RU36" s="1006"/>
      <c r="RV36" s="1006"/>
      <c r="RW36" s="1006"/>
      <c r="RX36" s="1006"/>
      <c r="RY36" s="1006"/>
      <c r="RZ36" s="1006"/>
      <c r="SA36" s="1006"/>
      <c r="SB36" s="1006"/>
      <c r="SC36" s="1006"/>
      <c r="SD36" s="1006"/>
      <c r="SE36" s="1006"/>
      <c r="SF36" s="1006"/>
      <c r="SG36" s="1006"/>
      <c r="SH36" s="1006"/>
      <c r="SI36" s="1006"/>
      <c r="SJ36" s="1006"/>
      <c r="SK36" s="1006"/>
      <c r="SL36" s="1006"/>
      <c r="SM36" s="1006"/>
      <c r="SN36" s="1006"/>
      <c r="SO36" s="1006"/>
      <c r="SP36" s="1006"/>
      <c r="SQ36" s="1006"/>
      <c r="SR36" s="1006"/>
      <c r="SS36" s="1006"/>
      <c r="ST36" s="1006"/>
      <c r="SU36" s="1006"/>
      <c r="SV36" s="1006"/>
      <c r="SW36" s="1006"/>
      <c r="SX36" s="1006"/>
      <c r="SY36" s="1006"/>
      <c r="SZ36" s="1006"/>
      <c r="TA36" s="1006"/>
      <c r="TB36" s="1006"/>
      <c r="TC36" s="1006"/>
      <c r="TD36" s="1006"/>
      <c r="TE36" s="1006"/>
      <c r="TF36" s="1006"/>
      <c r="TG36" s="1006"/>
      <c r="TH36" s="1006"/>
      <c r="TI36" s="1006"/>
      <c r="TJ36" s="1006"/>
      <c r="TK36" s="1006"/>
      <c r="TL36" s="1006"/>
      <c r="TM36" s="1006"/>
      <c r="TN36" s="1006"/>
      <c r="TO36" s="1006"/>
      <c r="TP36" s="1006"/>
      <c r="TQ36" s="1006"/>
      <c r="TR36" s="1006"/>
      <c r="TS36" s="1006"/>
      <c r="TT36" s="1006"/>
      <c r="TU36" s="1006"/>
      <c r="TV36" s="1006"/>
      <c r="TW36" s="1006"/>
      <c r="TX36" s="1006"/>
      <c r="TY36" s="1006"/>
      <c r="TZ36" s="1006"/>
      <c r="UA36" s="1006"/>
      <c r="UB36" s="1006"/>
      <c r="UC36" s="1006"/>
      <c r="UD36" s="1006"/>
      <c r="UE36" s="1006"/>
      <c r="UF36" s="1006"/>
      <c r="UG36" s="1006"/>
      <c r="UH36" s="1006"/>
      <c r="UI36" s="1006"/>
      <c r="UJ36" s="1006"/>
      <c r="UK36" s="1006"/>
      <c r="UL36" s="1006"/>
      <c r="UM36" s="1006"/>
      <c r="UN36" s="1006"/>
      <c r="UO36" s="1006"/>
      <c r="UP36" s="1006"/>
      <c r="UQ36" s="1006"/>
      <c r="UR36" s="1006"/>
      <c r="US36" s="1006"/>
      <c r="UT36" s="1006"/>
      <c r="UU36" s="1006"/>
      <c r="UV36" s="1006"/>
      <c r="UW36" s="1006"/>
      <c r="UX36" s="1006"/>
      <c r="UY36" s="1006"/>
      <c r="UZ36" s="1006"/>
      <c r="VA36" s="1006"/>
      <c r="VB36" s="1006"/>
      <c r="VC36" s="1006"/>
      <c r="VD36" s="1006"/>
      <c r="VE36" s="1006"/>
      <c r="VF36" s="1006"/>
      <c r="VG36" s="1006"/>
      <c r="VH36" s="1006"/>
      <c r="VI36" s="1006"/>
      <c r="VJ36" s="1006"/>
      <c r="VK36" s="1006"/>
      <c r="VL36" s="1006"/>
      <c r="VM36" s="1006"/>
      <c r="VN36" s="1006"/>
      <c r="VO36" s="1006"/>
      <c r="VP36" s="1006"/>
      <c r="VQ36" s="1006"/>
      <c r="VR36" s="1006"/>
      <c r="VS36" s="1006"/>
      <c r="VT36" s="1006"/>
      <c r="VU36" s="1006"/>
      <c r="VV36" s="1006"/>
      <c r="VW36" s="1006"/>
      <c r="VX36" s="1006"/>
      <c r="VY36" s="1006"/>
      <c r="VZ36" s="1006"/>
      <c r="WA36" s="1006"/>
      <c r="WB36" s="1006"/>
      <c r="WC36" s="1006"/>
      <c r="WD36" s="1006"/>
      <c r="WE36" s="1006"/>
      <c r="WF36" s="1006"/>
      <c r="WG36" s="1006"/>
      <c r="WH36" s="1006"/>
      <c r="WI36" s="1006"/>
      <c r="WJ36" s="1006"/>
      <c r="WK36" s="1006"/>
      <c r="WL36" s="1006"/>
      <c r="WM36" s="1006"/>
      <c r="WN36" s="1006"/>
      <c r="WO36" s="1006"/>
      <c r="WP36" s="1006"/>
      <c r="WQ36" s="1006"/>
      <c r="WR36" s="1006"/>
      <c r="WS36" s="1006"/>
      <c r="WT36" s="1006"/>
      <c r="WU36" s="1006"/>
      <c r="WV36" s="1006"/>
      <c r="WW36" s="1006"/>
      <c r="WX36" s="1006"/>
      <c r="WY36" s="1006"/>
      <c r="WZ36" s="1006"/>
      <c r="XA36" s="1006"/>
      <c r="XB36" s="1006"/>
      <c r="XC36" s="1006"/>
      <c r="XD36" s="1006"/>
      <c r="XE36" s="1006"/>
      <c r="XF36" s="1006"/>
      <c r="XG36" s="1006"/>
      <c r="XH36" s="1006"/>
      <c r="XI36" s="1006"/>
      <c r="XJ36" s="1006"/>
      <c r="XK36" s="1006"/>
      <c r="XL36" s="1006"/>
      <c r="XM36" s="1006"/>
      <c r="XN36" s="1006"/>
      <c r="XO36" s="1006"/>
      <c r="XP36" s="1006"/>
      <c r="XQ36" s="1006"/>
      <c r="XR36" s="1006"/>
      <c r="XS36" s="1006"/>
      <c r="XT36" s="1006"/>
      <c r="XU36" s="1006"/>
      <c r="XV36" s="1006"/>
      <c r="XW36" s="1006"/>
      <c r="XX36" s="1006"/>
      <c r="XY36" s="1006"/>
      <c r="XZ36" s="1006"/>
      <c r="YA36" s="1006"/>
      <c r="YB36" s="1006"/>
      <c r="YC36" s="1006"/>
      <c r="YD36" s="1006"/>
      <c r="YE36" s="1006"/>
      <c r="YF36" s="1006"/>
      <c r="YG36" s="1006"/>
      <c r="YH36" s="1006"/>
      <c r="YI36" s="1006"/>
      <c r="YJ36" s="1006"/>
      <c r="YK36" s="1006"/>
      <c r="YL36" s="1006"/>
      <c r="YM36" s="1006"/>
      <c r="YN36" s="1006"/>
      <c r="YO36" s="1006"/>
      <c r="YP36" s="1006"/>
      <c r="YQ36" s="1006"/>
      <c r="YR36" s="1006"/>
      <c r="YS36" s="1006"/>
      <c r="YT36" s="1006"/>
      <c r="YU36" s="1006"/>
      <c r="YV36" s="1006"/>
      <c r="YW36" s="1006"/>
      <c r="YX36" s="1006"/>
      <c r="YY36" s="1006"/>
      <c r="YZ36" s="1006"/>
      <c r="ZA36" s="1006"/>
      <c r="ZB36" s="1006"/>
      <c r="ZC36" s="1006"/>
      <c r="ZD36" s="1006"/>
      <c r="ZE36" s="1006"/>
      <c r="ZF36" s="1006"/>
      <c r="ZG36" s="1006"/>
      <c r="ZH36" s="1006"/>
      <c r="ZI36" s="1006"/>
      <c r="ZJ36" s="1006"/>
      <c r="ZK36" s="1006"/>
      <c r="ZL36" s="1006"/>
      <c r="ZM36" s="1006"/>
      <c r="ZN36" s="1006"/>
      <c r="ZO36" s="1006"/>
      <c r="ZP36" s="1006"/>
      <c r="ZQ36" s="1006"/>
      <c r="ZR36" s="1006"/>
      <c r="ZS36" s="1006"/>
      <c r="ZT36" s="1006"/>
      <c r="ZU36" s="1006"/>
      <c r="ZV36" s="1006"/>
      <c r="ZW36" s="1006"/>
      <c r="ZX36" s="1006"/>
      <c r="ZY36" s="1006"/>
      <c r="ZZ36" s="1006"/>
      <c r="AAA36" s="1006"/>
      <c r="AAB36" s="1006"/>
      <c r="AAC36" s="1006"/>
      <c r="AAD36" s="1006"/>
      <c r="AAE36" s="1006"/>
      <c r="AAF36" s="1006"/>
      <c r="AAG36" s="1006"/>
      <c r="AAH36" s="1006"/>
      <c r="AAI36" s="1006"/>
      <c r="AAJ36" s="1006"/>
      <c r="AAK36" s="1006"/>
      <c r="AAL36" s="1006"/>
      <c r="AAM36" s="1006"/>
      <c r="AAN36" s="1006"/>
      <c r="AAO36" s="1006"/>
      <c r="AAP36" s="1006"/>
      <c r="AAQ36" s="1006"/>
      <c r="AAR36" s="1006"/>
      <c r="AAS36" s="1006"/>
      <c r="AAT36" s="1006"/>
      <c r="AAU36" s="1006"/>
      <c r="AAV36" s="1006"/>
      <c r="AAW36" s="1006"/>
      <c r="AAX36" s="1006"/>
      <c r="AAY36" s="1006"/>
      <c r="AAZ36" s="1006"/>
      <c r="ABA36" s="1006"/>
      <c r="ABB36" s="1006"/>
      <c r="ABC36" s="1006"/>
      <c r="ABD36" s="1006"/>
      <c r="ABE36" s="1006"/>
      <c r="ABF36" s="1006"/>
      <c r="ABG36" s="1006"/>
      <c r="ABH36" s="1006"/>
      <c r="ABI36" s="1006"/>
      <c r="ABJ36" s="1006"/>
      <c r="ABK36" s="1006"/>
      <c r="ABL36" s="1006"/>
      <c r="ABM36" s="1006"/>
      <c r="ABN36" s="1006"/>
      <c r="ABO36" s="1006"/>
      <c r="ABP36" s="1006"/>
      <c r="ABQ36" s="1006"/>
      <c r="ABR36" s="1006"/>
      <c r="ABS36" s="1006"/>
      <c r="ABT36" s="1006"/>
      <c r="ABU36" s="1006"/>
      <c r="ABV36" s="1006"/>
      <c r="ABW36" s="1006"/>
      <c r="ABX36" s="1006"/>
      <c r="ABY36" s="1006"/>
      <c r="ABZ36" s="1006"/>
      <c r="ACA36" s="1006"/>
      <c r="ACB36" s="1006"/>
      <c r="ACC36" s="1006"/>
      <c r="ACD36" s="1006"/>
      <c r="ACE36" s="1006"/>
      <c r="ACF36" s="1006"/>
      <c r="ACG36" s="1006"/>
      <c r="ACH36" s="1006"/>
      <c r="ACI36" s="1006"/>
      <c r="ACJ36" s="1006"/>
      <c r="ACK36" s="1006"/>
      <c r="ACL36" s="1006"/>
      <c r="ACM36" s="1006"/>
      <c r="ACN36" s="1006"/>
      <c r="ACO36" s="1006"/>
      <c r="ACP36" s="1006"/>
      <c r="ACQ36" s="1006"/>
      <c r="ACR36" s="1006"/>
      <c r="ACS36" s="1006"/>
      <c r="ACT36" s="1006"/>
      <c r="ACU36" s="1006"/>
      <c r="ACV36" s="1006"/>
      <c r="ACW36" s="1006"/>
      <c r="ACX36" s="1006"/>
      <c r="ACY36" s="1006"/>
      <c r="ACZ36" s="1006"/>
      <c r="ADA36" s="1006"/>
      <c r="ADB36" s="1006"/>
      <c r="ADC36" s="1006"/>
      <c r="ADD36" s="1006"/>
      <c r="ADE36" s="1006"/>
      <c r="ADF36" s="1006"/>
      <c r="ADG36" s="1006"/>
      <c r="ADH36" s="1006"/>
      <c r="ADI36" s="1006"/>
      <c r="ADJ36" s="1006"/>
      <c r="ADK36" s="1006"/>
      <c r="ADL36" s="1006"/>
      <c r="ADM36" s="1006"/>
      <c r="ADN36" s="1006"/>
      <c r="ADO36" s="1006"/>
      <c r="ADP36" s="1006"/>
      <c r="ADQ36" s="1006"/>
      <c r="ADR36" s="1006"/>
      <c r="ADS36" s="1006"/>
      <c r="ADT36" s="1006"/>
      <c r="ADU36" s="1006"/>
      <c r="ADV36" s="1006"/>
      <c r="ADW36" s="1006"/>
      <c r="ADX36" s="1006"/>
      <c r="ADY36" s="1006"/>
      <c r="ADZ36" s="1006"/>
      <c r="AEA36" s="1006"/>
      <c r="AEB36" s="1006"/>
      <c r="AEC36" s="1006"/>
      <c r="AED36" s="1006"/>
      <c r="AEE36" s="1006"/>
      <c r="AEF36" s="1006"/>
      <c r="AEG36" s="1006"/>
      <c r="AEH36" s="1006"/>
      <c r="AEI36" s="1006"/>
      <c r="AEJ36" s="1006"/>
      <c r="AEK36" s="1006"/>
      <c r="AEL36" s="1006"/>
      <c r="AEM36" s="1006"/>
      <c r="AEN36" s="1006"/>
      <c r="AEO36" s="1006"/>
      <c r="AEP36" s="1006"/>
      <c r="AEQ36" s="1006"/>
      <c r="AER36" s="1006"/>
      <c r="AES36" s="1006"/>
      <c r="AET36" s="1006"/>
      <c r="AEU36" s="1006"/>
      <c r="AEV36" s="1006"/>
      <c r="AEW36" s="1006"/>
      <c r="AEX36" s="1006"/>
      <c r="AEY36" s="1006"/>
      <c r="AEZ36" s="1006"/>
      <c r="AFA36" s="1006"/>
      <c r="AFB36" s="1006"/>
      <c r="AFC36" s="1006"/>
      <c r="AFD36" s="1006"/>
      <c r="AFE36" s="1006"/>
      <c r="AFF36" s="1006"/>
      <c r="AFG36" s="1006"/>
      <c r="AFH36" s="1006"/>
      <c r="AFI36" s="1006"/>
      <c r="AFJ36" s="1006"/>
      <c r="AFK36" s="1006"/>
      <c r="AFL36" s="1006"/>
      <c r="AFM36" s="1006"/>
      <c r="AFN36" s="1006"/>
      <c r="AFO36" s="1006"/>
      <c r="AFP36" s="1006"/>
      <c r="AFQ36" s="1006"/>
      <c r="AFR36" s="1006"/>
      <c r="AFS36" s="1006"/>
      <c r="AFT36" s="1006"/>
      <c r="AFU36" s="1006"/>
      <c r="AFV36" s="1006"/>
      <c r="AFW36" s="1006"/>
      <c r="AFX36" s="1006"/>
      <c r="AFY36" s="1006"/>
      <c r="AFZ36" s="1006"/>
      <c r="AGA36" s="1006"/>
      <c r="AGB36" s="1006"/>
      <c r="AGC36" s="1006"/>
      <c r="AGD36" s="1006"/>
      <c r="AGE36" s="1006"/>
      <c r="AGF36" s="1006"/>
      <c r="AGG36" s="1006"/>
      <c r="AGH36" s="1006"/>
      <c r="AGI36" s="1006"/>
      <c r="AGJ36" s="1006"/>
      <c r="AGK36" s="1006"/>
      <c r="AGL36" s="1006"/>
      <c r="AGM36" s="1006"/>
      <c r="AGN36" s="1006"/>
      <c r="AGO36" s="1006"/>
      <c r="AGP36" s="1006"/>
      <c r="AGQ36" s="1006"/>
      <c r="AGR36" s="1006"/>
      <c r="AGS36" s="1006"/>
      <c r="AGT36" s="1006"/>
      <c r="AGU36" s="1006"/>
      <c r="AGV36" s="1006"/>
      <c r="AGW36" s="1006"/>
      <c r="AGX36" s="1006"/>
      <c r="AGY36" s="1006"/>
      <c r="AGZ36" s="1006"/>
      <c r="AHA36" s="1006"/>
      <c r="AHB36" s="1006"/>
      <c r="AHC36" s="1006"/>
      <c r="AHD36" s="1006"/>
      <c r="AHE36" s="1006"/>
      <c r="AHF36" s="1006"/>
      <c r="AHG36" s="1006"/>
      <c r="AHH36" s="1006"/>
      <c r="AHI36" s="1006"/>
      <c r="AHJ36" s="1006"/>
      <c r="AHK36" s="1006"/>
      <c r="AHL36" s="1006"/>
      <c r="AHM36" s="1006"/>
      <c r="AHN36" s="1006"/>
      <c r="AHO36" s="1006"/>
      <c r="AHP36" s="1006"/>
      <c r="AHQ36" s="1006"/>
      <c r="AHR36" s="1006"/>
      <c r="AHS36" s="1006"/>
      <c r="AHT36" s="1006"/>
      <c r="AHU36" s="1006"/>
      <c r="AHV36" s="1006"/>
      <c r="AHW36" s="1006"/>
      <c r="AHX36" s="1006"/>
      <c r="AHY36" s="1006"/>
      <c r="AHZ36" s="1006"/>
      <c r="AIA36" s="1006"/>
      <c r="AIB36" s="1006"/>
      <c r="AIC36" s="1006"/>
      <c r="AID36" s="1006"/>
      <c r="AIE36" s="1006"/>
      <c r="AIF36" s="1006"/>
      <c r="AIG36" s="1006"/>
      <c r="AIH36" s="1006"/>
      <c r="AII36" s="1006"/>
      <c r="AIJ36" s="1006"/>
      <c r="AIK36" s="1006"/>
      <c r="AIL36" s="1006"/>
      <c r="AIM36" s="1006"/>
      <c r="AIN36" s="1006"/>
      <c r="AIO36" s="1006"/>
      <c r="AIP36" s="1006"/>
      <c r="AIQ36" s="1006"/>
      <c r="AIR36" s="1006"/>
      <c r="AIS36" s="1006"/>
      <c r="AIT36" s="1006"/>
      <c r="AIU36" s="1006"/>
      <c r="AIV36" s="1006"/>
      <c r="AIW36" s="1006"/>
      <c r="AIX36" s="1006"/>
      <c r="AIY36" s="1006"/>
      <c r="AIZ36" s="1006"/>
      <c r="AJA36" s="1006"/>
      <c r="AJB36" s="1006"/>
      <c r="AJC36" s="1006"/>
      <c r="AJD36" s="1006"/>
      <c r="AJE36" s="1006"/>
      <c r="AJF36" s="1006"/>
      <c r="AJG36" s="1006"/>
      <c r="AJH36" s="1006"/>
      <c r="AJI36" s="1006"/>
      <c r="AJJ36" s="1006"/>
      <c r="AJK36" s="1006"/>
      <c r="AJL36" s="1006"/>
      <c r="AJM36" s="1006"/>
      <c r="AJN36" s="1006"/>
      <c r="AJO36" s="1006"/>
      <c r="AJP36" s="1006"/>
      <c r="AJQ36" s="1006"/>
      <c r="AJR36" s="1006"/>
      <c r="AJS36" s="1006"/>
      <c r="AJT36" s="1006"/>
      <c r="AJU36" s="1006"/>
      <c r="AJV36" s="1006"/>
      <c r="AJW36" s="1006"/>
      <c r="AJX36" s="1006"/>
      <c r="AJY36" s="1006"/>
      <c r="AJZ36" s="1006"/>
      <c r="AKA36" s="1006"/>
      <c r="AKB36" s="1006"/>
      <c r="AKC36" s="1006"/>
      <c r="AKD36" s="1006"/>
      <c r="AKE36" s="1006"/>
      <c r="AKF36" s="1006"/>
      <c r="AKG36" s="1006"/>
      <c r="AKH36" s="1006"/>
      <c r="AKI36" s="1006"/>
      <c r="AKJ36" s="1006"/>
      <c r="AKK36" s="1006"/>
      <c r="AKL36" s="1006"/>
      <c r="AKM36" s="1006"/>
      <c r="AKN36" s="1006"/>
      <c r="AKO36" s="1006"/>
      <c r="AKP36" s="1006"/>
      <c r="AKQ36" s="1006"/>
      <c r="AKR36" s="1006"/>
      <c r="AKS36" s="1006"/>
      <c r="AKT36" s="1006"/>
      <c r="AKU36" s="1006"/>
      <c r="AKV36" s="1006"/>
      <c r="AKW36" s="1006"/>
      <c r="AKX36" s="1006"/>
      <c r="AKY36" s="1006"/>
      <c r="AKZ36" s="1006"/>
      <c r="ALA36" s="1006"/>
      <c r="ALB36" s="1006"/>
      <c r="ALC36" s="1006"/>
      <c r="ALD36" s="1006"/>
      <c r="ALE36" s="1006"/>
      <c r="ALF36" s="1006"/>
      <c r="ALG36" s="1006"/>
      <c r="ALH36" s="1006"/>
      <c r="ALI36" s="1006"/>
      <c r="ALJ36" s="1006"/>
      <c r="ALK36" s="1006"/>
      <c r="ALL36" s="1006"/>
      <c r="ALM36" s="1006"/>
      <c r="ALN36" s="1006"/>
      <c r="ALO36" s="1006"/>
      <c r="ALP36" s="1006"/>
      <c r="ALQ36" s="1006"/>
      <c r="ALR36" s="1006"/>
      <c r="ALS36" s="1006"/>
      <c r="ALT36" s="1006"/>
      <c r="ALU36" s="1006"/>
      <c r="ALV36" s="1006"/>
      <c r="ALW36" s="1006"/>
      <c r="ALX36" s="1006"/>
      <c r="ALY36" s="1006"/>
      <c r="ALZ36" s="1006"/>
      <c r="AMA36" s="1006"/>
      <c r="AMB36" s="1006"/>
      <c r="AMC36" s="1006"/>
      <c r="AMD36" s="1006"/>
      <c r="AME36" s="1006"/>
      <c r="AMF36" s="1006"/>
      <c r="AMG36" s="1006"/>
      <c r="AMH36" s="1006"/>
      <c r="AMI36" s="1006"/>
      <c r="AMJ36" s="1006"/>
      <c r="AMK36" s="1006"/>
      <c r="AML36" s="1006"/>
      <c r="AMM36" s="1006"/>
      <c r="AMN36" s="1006"/>
      <c r="AMO36" s="1006"/>
      <c r="AMP36" s="1006"/>
      <c r="AMQ36" s="1006"/>
      <c r="AMR36" s="1006"/>
      <c r="AMS36" s="1006"/>
      <c r="AMT36" s="1006"/>
      <c r="AMU36" s="1006"/>
      <c r="AMV36" s="1006"/>
      <c r="AMW36" s="1006"/>
      <c r="AMX36" s="1006"/>
      <c r="AMY36" s="1006"/>
      <c r="AMZ36" s="1006"/>
      <c r="ANA36" s="1006"/>
      <c r="ANB36" s="1006"/>
      <c r="ANC36" s="1006"/>
      <c r="AND36" s="1006"/>
      <c r="ANE36" s="1006"/>
      <c r="ANF36" s="1006"/>
      <c r="ANG36" s="1006"/>
      <c r="ANH36" s="1006"/>
      <c r="ANI36" s="1006"/>
      <c r="ANJ36" s="1006"/>
      <c r="ANK36" s="1006"/>
      <c r="ANL36" s="1006"/>
      <c r="ANM36" s="1006"/>
      <c r="ANN36" s="1006"/>
      <c r="ANO36" s="1006"/>
      <c r="ANP36" s="1006"/>
      <c r="ANQ36" s="1006"/>
      <c r="ANR36" s="1006"/>
      <c r="ANS36" s="1006"/>
      <c r="ANT36" s="1006"/>
      <c r="ANU36" s="1006"/>
      <c r="ANV36" s="1006"/>
      <c r="ANW36" s="1006"/>
      <c r="ANX36" s="1006"/>
      <c r="ANY36" s="1006"/>
      <c r="ANZ36" s="1006"/>
      <c r="AOA36" s="1006"/>
      <c r="AOB36" s="1006"/>
      <c r="AOC36" s="1006"/>
      <c r="AOD36" s="1006"/>
      <c r="AOE36" s="1006"/>
      <c r="AOF36" s="1006"/>
      <c r="AOG36" s="1006"/>
      <c r="AOH36" s="1006"/>
      <c r="AOI36" s="1006"/>
      <c r="AOJ36" s="1006"/>
      <c r="AOK36" s="1006"/>
      <c r="AOL36" s="1006"/>
      <c r="AOM36" s="1006"/>
      <c r="AON36" s="1006"/>
      <c r="AOO36" s="1006"/>
      <c r="AOP36" s="1006"/>
      <c r="AOQ36" s="1006"/>
      <c r="AOR36" s="1006"/>
      <c r="AOS36" s="1006"/>
      <c r="AOT36" s="1006"/>
      <c r="AOU36" s="1006"/>
      <c r="AOV36" s="1006"/>
      <c r="AOW36" s="1006"/>
      <c r="AOX36" s="1006"/>
      <c r="AOY36" s="1006"/>
      <c r="AOZ36" s="1006"/>
      <c r="APA36" s="1006"/>
      <c r="APB36" s="1006"/>
      <c r="APC36" s="1006"/>
      <c r="APD36" s="1006"/>
      <c r="APE36" s="1006"/>
      <c r="APF36" s="1006"/>
      <c r="APG36" s="1006"/>
      <c r="APH36" s="1006"/>
      <c r="API36" s="1006"/>
      <c r="APJ36" s="1006"/>
      <c r="APK36" s="1006"/>
      <c r="APL36" s="1006"/>
      <c r="APM36" s="1006"/>
      <c r="APN36" s="1006"/>
      <c r="APO36" s="1006"/>
      <c r="APP36" s="1006"/>
      <c r="APQ36" s="1006"/>
      <c r="APR36" s="1006"/>
      <c r="APS36" s="1006"/>
      <c r="APT36" s="1006"/>
      <c r="APU36" s="1006"/>
      <c r="APV36" s="1006"/>
      <c r="APW36" s="1006"/>
      <c r="APX36" s="1006"/>
      <c r="APY36" s="1006"/>
      <c r="APZ36" s="1006"/>
      <c r="AQA36" s="1006"/>
      <c r="AQB36" s="1006"/>
      <c r="AQC36" s="1006"/>
      <c r="AQD36" s="1006"/>
      <c r="AQE36" s="1006"/>
      <c r="AQF36" s="1006"/>
      <c r="AQG36" s="1006"/>
      <c r="AQH36" s="1006"/>
      <c r="AQI36" s="1006"/>
      <c r="AQJ36" s="1006"/>
      <c r="AQK36" s="1006"/>
      <c r="AQL36" s="1006"/>
      <c r="AQM36" s="1006"/>
      <c r="AQN36" s="1006"/>
      <c r="AQO36" s="1006"/>
      <c r="AQP36" s="1006"/>
      <c r="AQQ36" s="1006"/>
      <c r="AQR36" s="1006"/>
      <c r="AQS36" s="1006"/>
      <c r="AQT36" s="1006"/>
      <c r="AQU36" s="1006"/>
      <c r="AQV36" s="1006"/>
      <c r="AQW36" s="1006"/>
      <c r="AQX36" s="1006"/>
      <c r="AQY36" s="1006"/>
      <c r="AQZ36" s="1006"/>
      <c r="ARA36" s="1006"/>
      <c r="ARB36" s="1006"/>
      <c r="ARC36" s="1006"/>
      <c r="ARD36" s="1006"/>
      <c r="ARE36" s="1006"/>
      <c r="ARF36" s="1006"/>
      <c r="ARG36" s="1006"/>
      <c r="ARH36" s="1006"/>
      <c r="ARI36" s="1006"/>
      <c r="ARJ36" s="1006"/>
      <c r="ARK36" s="1006"/>
      <c r="ARL36" s="1006"/>
      <c r="ARM36" s="1006"/>
      <c r="ARN36" s="1006"/>
      <c r="ARO36" s="1006"/>
      <c r="ARP36" s="1006"/>
      <c r="ARQ36" s="1006"/>
      <c r="ARR36" s="1006"/>
      <c r="ARS36" s="1006"/>
      <c r="ART36" s="1006"/>
      <c r="ARU36" s="1006"/>
      <c r="ARV36" s="1006"/>
      <c r="ARW36" s="1006"/>
      <c r="ARX36" s="1006"/>
      <c r="ARY36" s="1006"/>
      <c r="ARZ36" s="1006"/>
      <c r="ASA36" s="1006"/>
      <c r="ASB36" s="1006"/>
      <c r="ASC36" s="1006"/>
      <c r="ASD36" s="1006"/>
      <c r="ASE36" s="1006"/>
      <c r="ASF36" s="1006"/>
      <c r="ASG36" s="1006"/>
      <c r="ASH36" s="1006"/>
      <c r="ASI36" s="1006"/>
      <c r="ASJ36" s="1006"/>
      <c r="ASK36" s="1006"/>
      <c r="ASL36" s="1006"/>
      <c r="ASM36" s="1006"/>
      <c r="ASN36" s="1006"/>
      <c r="ASO36" s="1006"/>
      <c r="ASP36" s="1006"/>
      <c r="ASQ36" s="1006"/>
      <c r="ASR36" s="1006"/>
      <c r="ASS36" s="1006"/>
      <c r="AST36" s="1006"/>
      <c r="ASU36" s="1006"/>
      <c r="ASV36" s="1006"/>
      <c r="ASW36" s="1006"/>
      <c r="ASX36" s="1006"/>
      <c r="ASY36" s="1006"/>
      <c r="ASZ36" s="1006"/>
      <c r="ATA36" s="1006"/>
      <c r="ATB36" s="1006"/>
      <c r="ATC36" s="1006"/>
      <c r="ATD36" s="1006"/>
      <c r="ATE36" s="1006"/>
      <c r="ATF36" s="1006"/>
      <c r="ATG36" s="1006"/>
      <c r="ATH36" s="1006"/>
      <c r="ATI36" s="1006"/>
      <c r="ATJ36" s="1006"/>
      <c r="ATK36" s="1006"/>
      <c r="ATL36" s="1006"/>
      <c r="ATM36" s="1006"/>
      <c r="ATN36" s="1006"/>
      <c r="ATO36" s="1006"/>
      <c r="ATP36" s="1006"/>
      <c r="ATQ36" s="1006"/>
      <c r="ATR36" s="1006"/>
      <c r="ATS36" s="1006"/>
      <c r="ATT36" s="1006"/>
      <c r="ATU36" s="1006"/>
      <c r="ATV36" s="1006"/>
      <c r="ATW36" s="1006"/>
      <c r="ATX36" s="1006"/>
      <c r="ATY36" s="1006"/>
      <c r="ATZ36" s="1006"/>
      <c r="AUA36" s="1006"/>
      <c r="AUB36" s="1006"/>
      <c r="AUC36" s="1006"/>
      <c r="AUD36" s="1006"/>
      <c r="AUE36" s="1006"/>
      <c r="AUF36" s="1006"/>
      <c r="AUG36" s="1006"/>
      <c r="AUH36" s="1006"/>
      <c r="AUI36" s="1006"/>
      <c r="AUJ36" s="1006"/>
      <c r="AUK36" s="1006"/>
      <c r="AUL36" s="1006"/>
      <c r="AUM36" s="1006"/>
      <c r="AUN36" s="1006"/>
      <c r="AUO36" s="1006"/>
      <c r="AUP36" s="1006"/>
      <c r="AUQ36" s="1006"/>
      <c r="AUR36" s="1006"/>
      <c r="AUS36" s="1006"/>
      <c r="AUT36" s="1006"/>
      <c r="AUU36" s="1006"/>
      <c r="AUV36" s="1006"/>
      <c r="AUW36" s="1006"/>
      <c r="AUX36" s="1006"/>
      <c r="AUY36" s="1006"/>
      <c r="AUZ36" s="1006"/>
      <c r="AVA36" s="1006"/>
      <c r="AVB36" s="1006"/>
      <c r="AVC36" s="1006"/>
      <c r="AVD36" s="1006"/>
      <c r="AVE36" s="1006"/>
      <c r="AVF36" s="1006"/>
      <c r="AVG36" s="1006"/>
      <c r="AVH36" s="1006"/>
      <c r="AVI36" s="1006"/>
      <c r="AVJ36" s="1006"/>
      <c r="AVK36" s="1006"/>
      <c r="AVL36" s="1006"/>
      <c r="AVM36" s="1006"/>
      <c r="AVN36" s="1006"/>
      <c r="AVO36" s="1006"/>
      <c r="AVP36" s="1006"/>
      <c r="AVQ36" s="1006"/>
      <c r="AVR36" s="1006"/>
      <c r="AVS36" s="1006"/>
      <c r="AVT36" s="1006"/>
      <c r="AVU36" s="1006"/>
      <c r="AVV36" s="1006"/>
      <c r="AVW36" s="1006"/>
      <c r="AVX36" s="1006"/>
      <c r="AVY36" s="1006"/>
      <c r="AVZ36" s="1006"/>
      <c r="AWA36" s="1006"/>
      <c r="AWB36" s="1006"/>
      <c r="AWC36" s="1006"/>
      <c r="AWD36" s="1006"/>
      <c r="AWE36" s="1006"/>
      <c r="AWF36" s="1006"/>
      <c r="AWG36" s="1006"/>
      <c r="AWH36" s="1006"/>
      <c r="AWI36" s="1006"/>
      <c r="AWJ36" s="1006"/>
      <c r="AWK36" s="1006"/>
      <c r="AWL36" s="1006"/>
      <c r="AWM36" s="1006"/>
      <c r="AWN36" s="1006"/>
      <c r="AWO36" s="1006"/>
      <c r="AWP36" s="1006"/>
      <c r="AWQ36" s="1006"/>
      <c r="AWR36" s="1006"/>
      <c r="AWS36" s="1006"/>
      <c r="AWT36" s="1006"/>
      <c r="AWU36" s="1006"/>
      <c r="AWV36" s="1006"/>
      <c r="AWW36" s="1006"/>
      <c r="AWX36" s="1006"/>
      <c r="AWY36" s="1006"/>
      <c r="AWZ36" s="1006"/>
      <c r="AXA36" s="1006"/>
      <c r="AXB36" s="1006"/>
      <c r="AXC36" s="1006"/>
      <c r="AXD36" s="1006"/>
      <c r="AXE36" s="1006"/>
      <c r="AXF36" s="1006"/>
      <c r="AXG36" s="1006"/>
      <c r="AXH36" s="1006"/>
      <c r="AXI36" s="1006"/>
      <c r="AXJ36" s="1006"/>
      <c r="AXK36" s="1006"/>
      <c r="AXL36" s="1006"/>
      <c r="AXM36" s="1006"/>
      <c r="AXN36" s="1006"/>
      <c r="AXO36" s="1006"/>
      <c r="AXP36" s="1006"/>
      <c r="AXQ36" s="1006"/>
      <c r="AXR36" s="1006"/>
      <c r="AXS36" s="1006"/>
      <c r="AXT36" s="1006"/>
      <c r="AXU36" s="1006"/>
      <c r="AXV36" s="1006"/>
      <c r="AXW36" s="1006"/>
      <c r="AXX36" s="1006"/>
      <c r="AXY36" s="1006"/>
      <c r="AXZ36" s="1006"/>
      <c r="AYA36" s="1006"/>
      <c r="AYB36" s="1006"/>
      <c r="AYC36" s="1006"/>
      <c r="AYD36" s="1006"/>
      <c r="AYE36" s="1006"/>
      <c r="AYF36" s="1006"/>
      <c r="AYG36" s="1006"/>
      <c r="AYH36" s="1006"/>
      <c r="AYI36" s="1006"/>
      <c r="AYJ36" s="1006"/>
      <c r="AYK36" s="1006"/>
      <c r="AYL36" s="1006"/>
      <c r="AYM36" s="1006"/>
      <c r="AYN36" s="1006"/>
      <c r="AYO36" s="1006"/>
      <c r="AYP36" s="1006"/>
      <c r="AYQ36" s="1006"/>
      <c r="AYR36" s="1006"/>
      <c r="AYS36" s="1006"/>
      <c r="AYT36" s="1006"/>
      <c r="AYU36" s="1006"/>
      <c r="AYV36" s="1006"/>
      <c r="AYW36" s="1006"/>
      <c r="AYX36" s="1006"/>
      <c r="AYY36" s="1006"/>
      <c r="AYZ36" s="1006"/>
      <c r="AZA36" s="1006"/>
      <c r="AZB36" s="1006"/>
      <c r="AZC36" s="1006"/>
      <c r="AZD36" s="1006"/>
      <c r="AZE36" s="1006"/>
      <c r="AZF36" s="1006"/>
      <c r="AZG36" s="1006"/>
      <c r="AZH36" s="1006"/>
      <c r="AZI36" s="1006"/>
      <c r="AZJ36" s="1006"/>
      <c r="AZK36" s="1006"/>
      <c r="AZL36" s="1006"/>
      <c r="AZM36" s="1006"/>
      <c r="AZN36" s="1006"/>
      <c r="AZO36" s="1006"/>
      <c r="AZP36" s="1006"/>
      <c r="AZQ36" s="1006"/>
      <c r="AZR36" s="1006"/>
      <c r="AZS36" s="1006"/>
      <c r="AZT36" s="1006"/>
      <c r="AZU36" s="1006"/>
      <c r="AZV36" s="1006"/>
      <c r="AZW36" s="1006"/>
      <c r="AZX36" s="1006"/>
      <c r="AZY36" s="1006"/>
      <c r="AZZ36" s="1006"/>
      <c r="BAA36" s="1006"/>
      <c r="BAB36" s="1006"/>
      <c r="BAC36" s="1006"/>
      <c r="BAD36" s="1006"/>
      <c r="BAE36" s="1006"/>
      <c r="BAF36" s="1006"/>
      <c r="BAG36" s="1006"/>
      <c r="BAH36" s="1006"/>
      <c r="BAI36" s="1006"/>
      <c r="BAJ36" s="1006"/>
      <c r="BAK36" s="1006"/>
      <c r="BAL36" s="1006"/>
      <c r="BAM36" s="1006"/>
      <c r="BAN36" s="1006"/>
      <c r="BAO36" s="1006"/>
      <c r="BAP36" s="1006"/>
      <c r="BAQ36" s="1006"/>
      <c r="BAR36" s="1006"/>
      <c r="BAS36" s="1006"/>
      <c r="BAT36" s="1006"/>
      <c r="BAU36" s="1006"/>
      <c r="BAV36" s="1006"/>
      <c r="BAW36" s="1006"/>
      <c r="BAX36" s="1006"/>
      <c r="BAY36" s="1006"/>
      <c r="BAZ36" s="1006"/>
      <c r="BBA36" s="1006"/>
      <c r="BBB36" s="1006"/>
      <c r="BBC36" s="1006"/>
      <c r="BBD36" s="1006"/>
      <c r="BBE36" s="1006"/>
      <c r="BBF36" s="1006"/>
      <c r="BBG36" s="1006"/>
      <c r="BBH36" s="1006"/>
      <c r="BBI36" s="1006"/>
      <c r="BBJ36" s="1006"/>
      <c r="BBK36" s="1006"/>
      <c r="BBL36" s="1006"/>
      <c r="BBM36" s="1006"/>
      <c r="BBN36" s="1006"/>
      <c r="BBO36" s="1006"/>
      <c r="BBP36" s="1006"/>
      <c r="BBQ36" s="1006"/>
      <c r="BBR36" s="1006"/>
      <c r="BBS36" s="1006"/>
      <c r="BBT36" s="1006"/>
      <c r="BBU36" s="1006"/>
      <c r="BBV36" s="1006"/>
      <c r="BBW36" s="1006"/>
      <c r="BBX36" s="1006"/>
      <c r="BBY36" s="1006"/>
      <c r="BBZ36" s="1006"/>
      <c r="BCA36" s="1006"/>
      <c r="BCB36" s="1006"/>
      <c r="BCC36" s="1006"/>
      <c r="BCD36" s="1006"/>
      <c r="BCE36" s="1006"/>
      <c r="BCF36" s="1006"/>
      <c r="BCG36" s="1006"/>
      <c r="BCH36" s="1006"/>
      <c r="BCI36" s="1006"/>
      <c r="BCJ36" s="1006"/>
      <c r="BCK36" s="1006"/>
      <c r="BCL36" s="1006"/>
      <c r="BCM36" s="1006"/>
      <c r="BCN36" s="1006"/>
      <c r="BCO36" s="1006"/>
      <c r="BCP36" s="1006"/>
      <c r="BCQ36" s="1006"/>
      <c r="BCR36" s="1006"/>
      <c r="BCS36" s="1006"/>
      <c r="BCT36" s="1006"/>
      <c r="BCU36" s="1006"/>
      <c r="BCV36" s="1006"/>
      <c r="BCW36" s="1006"/>
      <c r="BCX36" s="1006"/>
      <c r="BCY36" s="1006"/>
      <c r="BCZ36" s="1006"/>
      <c r="BDA36" s="1006"/>
      <c r="BDB36" s="1006"/>
      <c r="BDC36" s="1006"/>
      <c r="BDD36" s="1006"/>
      <c r="BDE36" s="1006"/>
      <c r="BDF36" s="1006"/>
      <c r="BDG36" s="1006"/>
      <c r="BDH36" s="1006"/>
      <c r="BDI36" s="1006"/>
      <c r="BDJ36" s="1006"/>
      <c r="BDK36" s="1006"/>
      <c r="BDL36" s="1006"/>
      <c r="BDM36" s="1006"/>
      <c r="BDN36" s="1006"/>
      <c r="BDO36" s="1006"/>
      <c r="BDP36" s="1006"/>
      <c r="BDQ36" s="1006"/>
      <c r="BDR36" s="1006"/>
      <c r="BDS36" s="1006"/>
      <c r="BDT36" s="1006"/>
      <c r="BDU36" s="1006"/>
      <c r="BDV36" s="1006"/>
      <c r="BDW36" s="1006"/>
      <c r="BDX36" s="1006"/>
      <c r="BDY36" s="1006"/>
      <c r="BDZ36" s="1006"/>
      <c r="BEA36" s="1006"/>
      <c r="BEB36" s="1006"/>
      <c r="BEC36" s="1006"/>
      <c r="BED36" s="1006"/>
      <c r="BEE36" s="1006"/>
      <c r="BEF36" s="1006"/>
      <c r="BEG36" s="1006"/>
      <c r="BEH36" s="1006"/>
      <c r="BEI36" s="1006"/>
      <c r="BEJ36" s="1006"/>
      <c r="BEK36" s="1006"/>
      <c r="BEL36" s="1006"/>
      <c r="BEM36" s="1006"/>
      <c r="BEN36" s="1006"/>
      <c r="BEO36" s="1006"/>
      <c r="BEP36" s="1006"/>
      <c r="BEQ36" s="1006"/>
      <c r="BER36" s="1006"/>
      <c r="BES36" s="1006"/>
      <c r="BET36" s="1006"/>
      <c r="BEU36" s="1006"/>
      <c r="BEV36" s="1006"/>
      <c r="BEW36" s="1006"/>
      <c r="BEX36" s="1006"/>
      <c r="BEY36" s="1006"/>
      <c r="BEZ36" s="1006"/>
      <c r="BFA36" s="1006"/>
      <c r="BFB36" s="1006"/>
      <c r="BFC36" s="1006"/>
      <c r="BFD36" s="1006"/>
      <c r="BFE36" s="1006"/>
      <c r="BFF36" s="1006"/>
      <c r="BFG36" s="1006"/>
      <c r="BFH36" s="1006"/>
      <c r="BFI36" s="1006"/>
      <c r="BFJ36" s="1006"/>
      <c r="BFK36" s="1006"/>
      <c r="BFL36" s="1006"/>
      <c r="BFM36" s="1006"/>
      <c r="BFN36" s="1006"/>
      <c r="BFO36" s="1006"/>
      <c r="BFP36" s="1006"/>
      <c r="BFQ36" s="1006"/>
      <c r="BFR36" s="1006"/>
      <c r="BFS36" s="1006"/>
      <c r="BFT36" s="1006"/>
      <c r="BFU36" s="1006"/>
      <c r="BFV36" s="1006"/>
      <c r="BFW36" s="1006"/>
      <c r="BFX36" s="1006"/>
      <c r="BFY36" s="1006"/>
      <c r="BFZ36" s="1006"/>
      <c r="BGA36" s="1006"/>
      <c r="BGB36" s="1006"/>
      <c r="BGC36" s="1006"/>
      <c r="BGD36" s="1006"/>
      <c r="BGE36" s="1006"/>
      <c r="BGF36" s="1006"/>
      <c r="BGG36" s="1006"/>
      <c r="BGH36" s="1006"/>
      <c r="BGI36" s="1006"/>
      <c r="BGJ36" s="1006"/>
      <c r="BGK36" s="1006"/>
      <c r="BGL36" s="1006"/>
      <c r="BGM36" s="1006"/>
      <c r="BGN36" s="1006"/>
      <c r="BGO36" s="1006"/>
      <c r="BGP36" s="1006"/>
      <c r="BGQ36" s="1006"/>
      <c r="BGR36" s="1006"/>
      <c r="BGS36" s="1006"/>
      <c r="BGT36" s="1006"/>
      <c r="BGU36" s="1006"/>
      <c r="BGV36" s="1006"/>
      <c r="BGW36" s="1006"/>
      <c r="BGX36" s="1006"/>
      <c r="BGY36" s="1006"/>
      <c r="BGZ36" s="1006"/>
      <c r="BHA36" s="1006"/>
      <c r="BHB36" s="1006"/>
      <c r="BHC36" s="1006"/>
      <c r="BHD36" s="1006"/>
      <c r="BHE36" s="1006"/>
      <c r="BHF36" s="1006"/>
      <c r="BHG36" s="1006"/>
      <c r="BHH36" s="1006"/>
      <c r="BHI36" s="1006"/>
      <c r="BHJ36" s="1006"/>
      <c r="BHK36" s="1006"/>
      <c r="BHL36" s="1006"/>
      <c r="BHM36" s="1006"/>
      <c r="BHN36" s="1006"/>
      <c r="BHO36" s="1006"/>
      <c r="BHP36" s="1006"/>
      <c r="BHQ36" s="1006"/>
      <c r="BHR36" s="1006"/>
      <c r="BHS36" s="1006"/>
      <c r="BHT36" s="1006"/>
      <c r="BHU36" s="1006"/>
      <c r="BHV36" s="1006"/>
      <c r="BHW36" s="1006"/>
      <c r="BHX36" s="1006"/>
      <c r="BHY36" s="1006"/>
      <c r="BHZ36" s="1006"/>
      <c r="BIA36" s="1006"/>
      <c r="BIB36" s="1006"/>
      <c r="BIC36" s="1006"/>
      <c r="BID36" s="1006"/>
      <c r="BIE36" s="1006"/>
      <c r="BIF36" s="1006"/>
      <c r="BIG36" s="1006"/>
      <c r="BIH36" s="1006"/>
      <c r="BII36" s="1006"/>
      <c r="BIJ36" s="1006"/>
      <c r="BIK36" s="1006"/>
      <c r="BIL36" s="1006"/>
      <c r="BIM36" s="1006"/>
      <c r="BIN36" s="1006"/>
      <c r="BIO36" s="1006"/>
      <c r="BIP36" s="1006"/>
      <c r="BIQ36" s="1006"/>
      <c r="BIR36" s="1006"/>
      <c r="BIS36" s="1006"/>
      <c r="BIT36" s="1006"/>
      <c r="BIU36" s="1006"/>
      <c r="BIV36" s="1006"/>
      <c r="BIW36" s="1006"/>
      <c r="BIX36" s="1006"/>
      <c r="BIY36" s="1006"/>
      <c r="BIZ36" s="1006"/>
      <c r="BJA36" s="1006"/>
      <c r="BJB36" s="1006"/>
      <c r="BJC36" s="1006"/>
      <c r="BJD36" s="1006"/>
      <c r="BJE36" s="1006"/>
      <c r="BJF36" s="1006"/>
      <c r="BJG36" s="1006"/>
      <c r="BJH36" s="1006"/>
      <c r="BJI36" s="1006"/>
      <c r="BJJ36" s="1006"/>
      <c r="BJK36" s="1006"/>
      <c r="BJL36" s="1006"/>
      <c r="BJM36" s="1006"/>
      <c r="BJN36" s="1006"/>
      <c r="BJO36" s="1006"/>
      <c r="BJP36" s="1006"/>
      <c r="BJQ36" s="1006"/>
      <c r="BJR36" s="1006"/>
      <c r="BJS36" s="1006"/>
      <c r="BJT36" s="1006"/>
      <c r="BJU36" s="1006"/>
      <c r="BJV36" s="1006"/>
      <c r="BJW36" s="1006"/>
      <c r="BJX36" s="1006"/>
      <c r="BJY36" s="1006"/>
      <c r="BJZ36" s="1006"/>
      <c r="BKA36" s="1006"/>
      <c r="BKB36" s="1006"/>
      <c r="BKC36" s="1006"/>
      <c r="BKD36" s="1006"/>
      <c r="BKE36" s="1006"/>
      <c r="BKF36" s="1006"/>
      <c r="BKG36" s="1006"/>
      <c r="BKH36" s="1006"/>
      <c r="BKI36" s="1006"/>
      <c r="BKJ36" s="1006"/>
      <c r="BKK36" s="1006"/>
      <c r="BKL36" s="1006"/>
      <c r="BKM36" s="1006"/>
      <c r="BKN36" s="1006"/>
      <c r="BKO36" s="1006"/>
      <c r="BKP36" s="1006"/>
      <c r="BKQ36" s="1006"/>
      <c r="BKR36" s="1006"/>
      <c r="BKS36" s="1006"/>
      <c r="BKT36" s="1006"/>
      <c r="BKU36" s="1006"/>
      <c r="BKV36" s="1006"/>
      <c r="BKW36" s="1006"/>
      <c r="BKX36" s="1006"/>
      <c r="BKY36" s="1006"/>
      <c r="BKZ36" s="1006"/>
      <c r="BLA36" s="1006"/>
      <c r="BLB36" s="1006"/>
      <c r="BLC36" s="1006"/>
      <c r="BLD36" s="1006"/>
      <c r="BLE36" s="1006"/>
      <c r="BLF36" s="1006"/>
      <c r="BLG36" s="1006"/>
      <c r="BLH36" s="1006"/>
      <c r="BLI36" s="1006"/>
      <c r="BLJ36" s="1006"/>
      <c r="BLK36" s="1006"/>
      <c r="BLL36" s="1006"/>
      <c r="BLM36" s="1006"/>
      <c r="BLN36" s="1006"/>
      <c r="BLO36" s="1006"/>
      <c r="BLP36" s="1006"/>
      <c r="BLQ36" s="1006"/>
      <c r="BLR36" s="1006"/>
      <c r="BLS36" s="1006"/>
      <c r="BLT36" s="1006"/>
      <c r="BLU36" s="1006"/>
      <c r="BLV36" s="1006"/>
      <c r="BLW36" s="1006"/>
      <c r="BLX36" s="1006"/>
      <c r="BLY36" s="1006"/>
      <c r="BLZ36" s="1129" t="s">
        <v>1502</v>
      </c>
      <c r="BMA36" s="1675"/>
      <c r="BMB36" s="1675"/>
      <c r="BMC36" s="1675"/>
      <c r="BMD36" s="1054" t="s">
        <v>1502</v>
      </c>
      <c r="BME36" s="1675"/>
      <c r="BMF36" s="1675"/>
      <c r="BMG36" s="1675"/>
      <c r="BMH36" s="7"/>
      <c r="BMI36" s="1675"/>
      <c r="BMJ36" s="1675"/>
      <c r="BMK36" s="1675"/>
      <c r="BML36" s="1675"/>
      <c r="BMM36" s="1675"/>
      <c r="BMN36" s="1675"/>
      <c r="BMO36" s="1675"/>
      <c r="BMP36" s="1675"/>
      <c r="BMQ36" s="1675"/>
      <c r="BMR36" s="1675"/>
      <c r="BMS36" s="1675"/>
      <c r="BMT36" s="1675"/>
      <c r="BMU36" s="1675"/>
      <c r="BMV36" s="1675"/>
      <c r="BMW36" s="1675"/>
      <c r="BMX36" s="1675"/>
      <c r="BMY36" s="1675"/>
      <c r="BMZ36" s="1675"/>
      <c r="BNA36" s="1675"/>
      <c r="BNB36" s="1675"/>
      <c r="BNC36" s="1675"/>
      <c r="BND36" s="1675"/>
      <c r="BNE36" s="1675"/>
      <c r="BNF36" s="1675"/>
      <c r="BNG36" s="1675"/>
      <c r="BNH36" s="1675"/>
      <c r="BNI36" s="1675"/>
      <c r="BNJ36" s="1675"/>
      <c r="BNK36" s="1675"/>
      <c r="BNL36" s="1675"/>
      <c r="BNM36" s="1675"/>
      <c r="BNN36" s="1675"/>
      <c r="BNO36" s="1675"/>
      <c r="BNP36" s="1675"/>
      <c r="BNQ36" s="1675"/>
      <c r="BNR36" s="1675"/>
      <c r="BNS36" s="1675"/>
      <c r="BNT36" s="1675"/>
      <c r="BNU36" s="1675"/>
      <c r="BNV36" s="1675"/>
      <c r="BNW36" s="1675"/>
      <c r="BNX36" s="1675"/>
      <c r="BNY36" s="1675"/>
      <c r="BNZ36" s="1675"/>
      <c r="BOA36" s="1675"/>
      <c r="BOB36" s="1675"/>
      <c r="BOC36" s="1675"/>
      <c r="BOD36" s="1675"/>
      <c r="BOE36" s="1675"/>
      <c r="BOF36" s="1675"/>
      <c r="BOG36" s="1675"/>
      <c r="BOH36" s="1675"/>
      <c r="BOI36" s="1675"/>
      <c r="BOJ36" s="1675"/>
      <c r="BOK36" s="1675"/>
      <c r="BOL36" s="1675"/>
      <c r="BOM36" s="1675"/>
      <c r="BON36" s="1675"/>
      <c r="BOO36" s="1675"/>
      <c r="BOP36" s="1675"/>
      <c r="BOQ36" s="1675"/>
      <c r="BOR36" s="1675"/>
      <c r="BOS36" s="1675"/>
      <c r="BOT36" s="1675"/>
      <c r="BOU36" s="1675"/>
      <c r="BOV36" s="1675"/>
      <c r="BOW36" s="1675"/>
      <c r="BOX36" s="1675"/>
      <c r="BOY36" s="1675"/>
      <c r="BOZ36" s="1675"/>
      <c r="BPA36" s="1675"/>
      <c r="BPB36" s="1675"/>
      <c r="BPC36" s="1675"/>
      <c r="BPD36" s="1675"/>
      <c r="BPE36" s="1675"/>
      <c r="BPF36" s="1675"/>
      <c r="BPG36" s="1675"/>
      <c r="BPH36" s="1675"/>
      <c r="BPI36" s="1675"/>
      <c r="BPJ36" s="1675"/>
      <c r="BPK36" s="1675"/>
      <c r="BPL36" s="1675"/>
      <c r="BPM36" s="1675"/>
      <c r="BPN36" s="1675"/>
      <c r="BPO36" s="1675"/>
      <c r="BPP36" s="1675"/>
      <c r="BPQ36" s="1675"/>
      <c r="BPR36" s="1675"/>
      <c r="BPS36" s="1675"/>
      <c r="BPT36" s="1675"/>
      <c r="BPU36" s="1675"/>
      <c r="BPV36" s="1675"/>
      <c r="BPW36" s="1675"/>
      <c r="BPX36" s="1675"/>
      <c r="BPY36" s="1675"/>
      <c r="BPZ36" s="1675"/>
      <c r="BQA36" s="1675"/>
      <c r="BQB36" s="1675"/>
      <c r="BQC36" s="1675"/>
      <c r="BQD36" s="1675"/>
      <c r="BQE36" s="1675"/>
      <c r="BQF36" s="1675"/>
      <c r="BQG36" s="1675"/>
      <c r="BQH36" s="1675"/>
      <c r="BQI36" s="1675"/>
      <c r="BQJ36" s="1675"/>
      <c r="BQK36" s="1675"/>
      <c r="BQL36" s="1675"/>
      <c r="BQM36" s="1675"/>
      <c r="BQN36" s="1675"/>
      <c r="BQO36" s="1675"/>
      <c r="BQP36" s="1675"/>
      <c r="BQQ36" s="1675"/>
      <c r="BQR36" s="1675"/>
      <c r="BQS36" s="1675"/>
      <c r="BQT36" s="1675"/>
      <c r="BQU36" s="1675"/>
      <c r="BQV36" s="1675"/>
      <c r="BQW36" s="1675"/>
      <c r="BQX36" s="1675"/>
      <c r="BQY36" s="1675"/>
      <c r="BQZ36" s="1675"/>
      <c r="BRA36" s="1675"/>
      <c r="BRB36" s="1675"/>
      <c r="BRC36" s="1675"/>
      <c r="BRD36" s="1675"/>
      <c r="BRE36" s="1675"/>
      <c r="BRF36" s="1675"/>
      <c r="BRG36" s="1675"/>
      <c r="BRH36" s="1675"/>
      <c r="BRI36" s="1675"/>
      <c r="BRJ36" s="1675"/>
      <c r="BRK36" s="1675"/>
      <c r="BRL36" s="1675"/>
      <c r="BRM36" s="1675"/>
      <c r="BRN36" s="1675"/>
      <c r="BRO36" s="1675"/>
      <c r="BRP36" s="1675"/>
      <c r="BRQ36" s="1675"/>
      <c r="BRR36" s="1675"/>
      <c r="BRS36" s="1675"/>
      <c r="BRT36" s="1675"/>
      <c r="BRU36" s="1675"/>
      <c r="BRV36" s="1675"/>
      <c r="BRW36" s="1675"/>
      <c r="BRX36" s="1675"/>
      <c r="BRY36" s="1675"/>
      <c r="BRZ36" s="1675"/>
      <c r="BSA36" s="1675"/>
      <c r="BSB36" s="1675"/>
      <c r="BSC36" s="1675"/>
      <c r="BSD36" s="1675"/>
      <c r="BSE36" s="1675"/>
      <c r="BSF36" s="1675"/>
      <c r="BSG36" s="1675"/>
      <c r="BSH36" s="1675"/>
      <c r="BSI36" s="1675"/>
      <c r="BSJ36" s="1675"/>
      <c r="BSK36" s="1675"/>
      <c r="BSL36" s="1675"/>
      <c r="BSM36" s="1675"/>
      <c r="BSN36" s="1675"/>
      <c r="BSO36" s="1675"/>
      <c r="BSP36" s="1675"/>
      <c r="BSQ36" s="1675"/>
      <c r="BSR36" s="1675"/>
      <c r="BSS36" s="1675"/>
      <c r="BST36" s="1675"/>
      <c r="BSU36" s="1675"/>
      <c r="BSV36" s="1675"/>
      <c r="BSW36" s="1675"/>
      <c r="BSX36" s="1675"/>
      <c r="BSY36" s="1675"/>
      <c r="BSZ36" s="1675"/>
      <c r="BTA36" s="1675"/>
      <c r="BTB36" s="1675"/>
      <c r="BTC36" s="1675"/>
      <c r="BTD36" s="1675"/>
      <c r="BTE36" s="1675"/>
      <c r="BTF36" s="1675"/>
      <c r="BTG36" s="1675"/>
      <c r="BTH36" s="1675"/>
      <c r="BTI36" s="1675"/>
      <c r="BTJ36" s="1675"/>
      <c r="BTK36" s="1675"/>
      <c r="BTL36" s="1675"/>
      <c r="BTM36" s="1675"/>
      <c r="BTN36" s="1675"/>
      <c r="BTO36" s="1675"/>
      <c r="BTP36" s="1675"/>
      <c r="BTQ36" s="1675"/>
      <c r="BTR36" s="1675"/>
      <c r="BTS36" s="1675"/>
      <c r="BTT36" s="1675"/>
      <c r="BTU36" s="1675"/>
      <c r="BTV36" s="1675"/>
      <c r="BTW36" s="1675"/>
      <c r="BTX36" s="1675"/>
      <c r="BTY36" s="1675"/>
      <c r="BTZ36" s="1675"/>
      <c r="BUA36" s="1675"/>
      <c r="BUB36" s="1675"/>
      <c r="BUC36" s="1675"/>
      <c r="BUD36" s="1675"/>
      <c r="BUE36" s="1675"/>
      <c r="BUF36" s="1675"/>
      <c r="BUG36" s="1675"/>
      <c r="BUH36" s="1675"/>
      <c r="BUI36" s="1675"/>
      <c r="BUJ36" s="1675"/>
      <c r="BUK36" s="1675"/>
      <c r="BUL36" s="1675"/>
      <c r="BUM36" s="1675"/>
      <c r="BUN36" s="1675"/>
      <c r="BUO36" s="1675"/>
      <c r="BUP36" s="1675"/>
      <c r="BUQ36" s="1675"/>
      <c r="BUR36" s="1675"/>
      <c r="BUS36" s="1675"/>
      <c r="BUT36" s="1675"/>
      <c r="BUU36" s="1728">
        <v>0.99</v>
      </c>
      <c r="BUV36" s="1675"/>
      <c r="BUW36" s="1675"/>
      <c r="BUX36" s="7">
        <f t="shared" si="62"/>
        <v>-1</v>
      </c>
      <c r="BUY36" s="7">
        <f t="shared" si="63"/>
        <v>-1</v>
      </c>
      <c r="BUZ36" s="1675"/>
      <c r="BVA36" s="1675"/>
      <c r="BVB36" s="1675"/>
      <c r="BVC36" s="1675"/>
      <c r="BVD36" s="1675"/>
      <c r="BVE36" s="1675"/>
      <c r="BVF36" s="1675"/>
      <c r="BVG36" s="1675"/>
      <c r="BVH36" s="1675"/>
      <c r="BVI36" s="1675"/>
      <c r="BVJ36" s="1675"/>
      <c r="BVK36" s="1675"/>
      <c r="BVL36" s="1675"/>
      <c r="BVM36" s="1675"/>
      <c r="BVN36" s="1675"/>
      <c r="BVO36" s="1675"/>
      <c r="BVP36" s="1675"/>
      <c r="BVQ36" s="1675"/>
      <c r="BVR36" s="1675"/>
      <c r="BVS36" s="1675"/>
      <c r="BVT36" s="1675"/>
      <c r="BVU36" s="1675"/>
      <c r="BVV36" s="1675"/>
      <c r="BVW36" s="1675"/>
      <c r="BVX36" s="1675"/>
      <c r="BVY36" s="1675"/>
      <c r="BVZ36" s="1675"/>
      <c r="BWA36" s="1675"/>
      <c r="BWB36" s="1675"/>
      <c r="BWC36" s="1675"/>
      <c r="BWD36" s="1675"/>
      <c r="BWE36" s="1730" t="s">
        <v>1502</v>
      </c>
      <c r="BWF36" s="54" t="s">
        <v>1502</v>
      </c>
      <c r="BWG36" s="1675"/>
      <c r="BWH36" s="7"/>
      <c r="BWI36" s="1675"/>
      <c r="BWJ36" s="1675"/>
      <c r="BWK36" s="1675"/>
      <c r="BWL36" s="1675"/>
      <c r="BWM36" s="1675"/>
      <c r="BWN36" s="1675"/>
      <c r="BWO36" s="1675"/>
      <c r="BWP36" s="1675"/>
      <c r="BWQ36" s="1675"/>
      <c r="BWR36" s="1675"/>
      <c r="BWS36" s="1675"/>
      <c r="BWT36" s="1675"/>
      <c r="BWU36" s="1675"/>
      <c r="BWV36" s="1675"/>
      <c r="BWW36" s="1675"/>
      <c r="BWX36" s="1675"/>
      <c r="BWY36" s="1675"/>
      <c r="BWZ36" s="1675"/>
      <c r="BXA36" s="1675"/>
      <c r="BXB36" s="1675"/>
      <c r="BXC36" s="1675"/>
      <c r="BXD36" s="1675"/>
      <c r="BXE36" s="1675"/>
      <c r="BXF36" s="1675"/>
      <c r="BXG36" s="1675"/>
      <c r="BXH36" s="1675"/>
      <c r="BXI36" s="1675"/>
      <c r="BXJ36" s="909" t="s">
        <v>1502</v>
      </c>
      <c r="BXK36" s="54" t="s">
        <v>1502</v>
      </c>
      <c r="BXL36" s="1675"/>
      <c r="BXM36" s="1675"/>
      <c r="BXN36" s="1675"/>
      <c r="BXO36" s="1675"/>
      <c r="BXP36" s="909" t="s">
        <v>1502</v>
      </c>
      <c r="BXQ36" s="54" t="s">
        <v>1502</v>
      </c>
      <c r="BXR36" s="1675"/>
      <c r="BXS36" s="7" t="e">
        <f t="shared" si="5"/>
        <v>#VALUE!</v>
      </c>
      <c r="BXT36" s="1675"/>
      <c r="BXU36" s="1675"/>
      <c r="BXV36" s="1675"/>
      <c r="BXW36" s="1675"/>
      <c r="BXX36" s="1675"/>
      <c r="BXY36" s="1675"/>
      <c r="BXZ36" s="1675"/>
      <c r="BYA36" s="1675"/>
      <c r="BYB36" s="1675"/>
      <c r="BYC36" s="1675"/>
      <c r="BYD36" s="1675"/>
      <c r="BYE36" s="1675"/>
      <c r="BYF36" s="1675"/>
      <c r="BYG36" s="1675"/>
      <c r="BYH36" s="1675"/>
      <c r="BYI36" s="1675"/>
      <c r="BYJ36" s="1675"/>
      <c r="BYK36" s="1675"/>
      <c r="BYL36" s="1675"/>
      <c r="BYM36" s="896">
        <v>0.76</v>
      </c>
      <c r="BYN36" s="56">
        <v>1.06</v>
      </c>
      <c r="BYO36" s="1675"/>
      <c r="BYP36" s="1675"/>
      <c r="BYQ36" s="1675"/>
      <c r="BYR36" s="1675"/>
      <c r="BYS36" s="1675"/>
      <c r="BYT36" s="1675"/>
      <c r="BYU36" s="1675"/>
      <c r="BYV36" s="7" t="e">
        <f t="shared" si="6"/>
        <v>#DIV/0!</v>
      </c>
      <c r="BYW36" s="1675"/>
      <c r="BYX36" s="1675"/>
      <c r="BYY36" s="1675"/>
      <c r="BYZ36" s="1675"/>
      <c r="BZA36" s="1675"/>
      <c r="BZB36" s="1675"/>
      <c r="BZC36" s="1675"/>
      <c r="BZD36" s="1675"/>
      <c r="BZE36" s="1675"/>
      <c r="BZF36" s="1675"/>
      <c r="BZG36" s="1675"/>
      <c r="BZH36" s="1675"/>
      <c r="BZI36" s="1675"/>
      <c r="BZJ36" s="1675"/>
      <c r="BZK36" s="909" t="s">
        <v>1502</v>
      </c>
      <c r="BZL36" s="53" t="s">
        <v>1502</v>
      </c>
      <c r="BZM36" s="1675"/>
      <c r="BZN36" s="1675"/>
      <c r="BZO36" s="1675"/>
      <c r="BZP36" s="1675"/>
      <c r="BZQ36" s="1675"/>
      <c r="BZR36" s="1675"/>
      <c r="BZS36" s="1675"/>
      <c r="BZT36" s="7" t="e">
        <f t="shared" si="48"/>
        <v>#DIV/0!</v>
      </c>
      <c r="BZU36" s="56"/>
      <c r="BZV36" s="56">
        <f t="shared" si="49"/>
        <v>0</v>
      </c>
      <c r="BZW36" s="1675"/>
      <c r="BZX36" s="7" t="e">
        <f t="shared" si="50"/>
        <v>#DIV/0!</v>
      </c>
      <c r="BZY36" s="911">
        <v>0.78739999999999999</v>
      </c>
      <c r="BZZ36" s="911">
        <f t="shared" si="51"/>
        <v>0.78739999999999999</v>
      </c>
      <c r="CAA36" s="1675"/>
      <c r="CAB36" s="894">
        <f t="shared" si="52"/>
        <v>-1</v>
      </c>
      <c r="CAC36" s="56"/>
      <c r="CAD36" s="56">
        <f t="shared" si="53"/>
        <v>0</v>
      </c>
      <c r="CAE36" s="1675"/>
      <c r="CAF36" s="7" t="e">
        <f t="shared" si="54"/>
        <v>#DIV/0!</v>
      </c>
      <c r="CAG36" s="1675"/>
      <c r="CAH36" s="1675"/>
      <c r="CAI36" s="1675"/>
      <c r="CAJ36" s="1675"/>
      <c r="CAK36" s="1675"/>
      <c r="CAL36" s="1675"/>
      <c r="CAM36" s="1675"/>
      <c r="CAN36" s="1675"/>
      <c r="CAO36" s="1675"/>
      <c r="CAP36" s="1675"/>
      <c r="CAQ36" s="1675"/>
      <c r="CAR36" s="1675"/>
      <c r="CAS36" s="1675"/>
      <c r="CAT36" s="1675"/>
      <c r="CAU36" s="1675"/>
      <c r="CAV36" s="1675"/>
      <c r="CAW36" s="1675"/>
      <c r="CAX36" s="1675"/>
      <c r="CAZ36" s="4"/>
      <c r="CBA36" s="4"/>
      <c r="CBB36" s="4"/>
    </row>
    <row r="37" spans="1:2082" ht="73" thickBot="1" x14ac:dyDescent="0.4">
      <c r="A37" s="188"/>
      <c r="B37" s="136"/>
      <c r="C37" s="136"/>
      <c r="D37" s="1676">
        <v>35</v>
      </c>
      <c r="E37" s="1676" t="s">
        <v>3905</v>
      </c>
      <c r="F37" s="1676" t="s">
        <v>3905</v>
      </c>
      <c r="G37" s="1676" t="s">
        <v>17</v>
      </c>
      <c r="H37" s="1676" t="s">
        <v>18</v>
      </c>
      <c r="I37" s="1676" t="s">
        <v>3961</v>
      </c>
      <c r="J37" s="1676" t="s">
        <v>3962</v>
      </c>
      <c r="K37" s="8" t="s">
        <v>3907</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c r="IY37" s="8"/>
      <c r="IZ37" s="8"/>
      <c r="JA37" s="8"/>
      <c r="JB37" s="8"/>
      <c r="JC37" s="8"/>
      <c r="JD37" s="8"/>
      <c r="JE37" s="8"/>
      <c r="JF37" s="8"/>
      <c r="JG37" s="8"/>
      <c r="JH37" s="8"/>
      <c r="JI37" s="8"/>
      <c r="JJ37" s="8"/>
      <c r="JK37" s="8"/>
      <c r="JL37" s="8"/>
      <c r="JM37" s="8"/>
      <c r="JN37" s="8"/>
      <c r="JO37" s="8"/>
      <c r="JP37" s="8"/>
      <c r="JQ37" s="8"/>
      <c r="JR37" s="8"/>
      <c r="JS37" s="8"/>
      <c r="JT37" s="8"/>
      <c r="JU37" s="8"/>
      <c r="JV37" s="8"/>
      <c r="JW37" s="8"/>
      <c r="JX37" s="8"/>
      <c r="JY37" s="8"/>
      <c r="JZ37" s="8"/>
      <c r="KA37" s="8"/>
      <c r="KB37" s="8"/>
      <c r="KC37" s="8"/>
      <c r="KD37" s="8"/>
      <c r="KE37" s="8"/>
      <c r="KF37" s="8"/>
      <c r="KG37" s="8"/>
      <c r="KH37" s="8"/>
      <c r="KI37" s="8"/>
      <c r="KJ37" s="8"/>
      <c r="KK37" s="8"/>
      <c r="KL37" s="8"/>
      <c r="KM37" s="8"/>
      <c r="KN37" s="8"/>
      <c r="KO37" s="8"/>
      <c r="KP37" s="8"/>
      <c r="KQ37" s="8"/>
      <c r="KR37" s="8"/>
      <c r="KS37" s="8"/>
      <c r="KT37" s="8"/>
      <c r="KU37" s="8"/>
      <c r="KV37" s="8"/>
      <c r="KW37" s="8"/>
      <c r="KX37" s="8"/>
      <c r="KY37" s="8"/>
      <c r="KZ37" s="8"/>
      <c r="LA37" s="8"/>
      <c r="LB37" s="8"/>
      <c r="LC37" s="8"/>
      <c r="LD37" s="8"/>
      <c r="LE37" s="8"/>
      <c r="LF37" s="8"/>
      <c r="LG37" s="8"/>
      <c r="LH37" s="8"/>
      <c r="LI37" s="8"/>
      <c r="LJ37" s="8"/>
      <c r="LK37" s="8"/>
      <c r="LL37" s="8"/>
      <c r="LM37" s="8"/>
      <c r="LN37" s="8"/>
      <c r="LO37" s="8"/>
      <c r="LP37" s="8"/>
      <c r="LQ37" s="8"/>
      <c r="LR37" s="8"/>
      <c r="LS37" s="8"/>
      <c r="LT37" s="8"/>
      <c r="LU37" s="8"/>
      <c r="LV37" s="8"/>
      <c r="LW37" s="8"/>
      <c r="LX37" s="8"/>
      <c r="LY37" s="8"/>
      <c r="LZ37" s="8"/>
      <c r="MA37" s="8"/>
      <c r="MB37" s="8"/>
      <c r="MC37" s="8"/>
      <c r="MD37" s="8"/>
      <c r="ME37" s="8"/>
      <c r="MF37" s="8"/>
      <c r="MG37" s="8"/>
      <c r="MH37" s="8"/>
      <c r="MI37" s="8"/>
      <c r="MJ37" s="8"/>
      <c r="MK37" s="8"/>
      <c r="ML37" s="8"/>
      <c r="MM37" s="8"/>
      <c r="MN37" s="8"/>
      <c r="MO37" s="8"/>
      <c r="MP37" s="8"/>
      <c r="MQ37" s="8"/>
      <c r="MR37" s="8"/>
      <c r="MS37" s="8"/>
      <c r="MT37" s="8"/>
      <c r="MU37" s="8"/>
      <c r="MV37" s="8"/>
      <c r="MW37" s="8"/>
      <c r="MX37" s="8"/>
      <c r="MY37" s="8"/>
      <c r="MZ37" s="8"/>
      <c r="NA37" s="8"/>
      <c r="NB37" s="8"/>
      <c r="NC37" s="8"/>
      <c r="ND37" s="8"/>
      <c r="NE37" s="8"/>
      <c r="NF37" s="8"/>
      <c r="NG37" s="8"/>
      <c r="NH37" s="8"/>
      <c r="NI37" s="8"/>
      <c r="NJ37" s="8"/>
      <c r="NK37" s="8"/>
      <c r="NL37" s="8"/>
      <c r="NM37" s="8"/>
      <c r="NN37" s="8"/>
      <c r="NO37" s="8"/>
      <c r="NP37" s="8"/>
      <c r="NQ37" s="8"/>
      <c r="NR37" s="8"/>
      <c r="NS37" s="8"/>
      <c r="NT37" s="8"/>
      <c r="NU37" s="8"/>
      <c r="NV37" s="8"/>
      <c r="NW37" s="8"/>
      <c r="NX37" s="8"/>
      <c r="NY37" s="8"/>
      <c r="NZ37" s="8"/>
      <c r="OA37" s="8"/>
      <c r="OB37" s="8"/>
      <c r="OC37" s="8"/>
      <c r="OD37" s="8"/>
      <c r="OE37" s="8"/>
      <c r="OF37" s="8"/>
      <c r="OG37" s="8"/>
      <c r="OH37" s="8"/>
      <c r="OI37" s="8"/>
      <c r="OJ37" s="8"/>
      <c r="OK37" s="8"/>
      <c r="OL37" s="8"/>
      <c r="OM37" s="8"/>
      <c r="ON37" s="8"/>
      <c r="OO37" s="8"/>
      <c r="OP37" s="8"/>
      <c r="OQ37" s="8"/>
      <c r="OR37" s="8"/>
      <c r="OS37" s="8"/>
      <c r="OT37" s="8"/>
      <c r="OU37" s="8"/>
      <c r="OV37" s="8"/>
      <c r="OW37" s="8"/>
      <c r="OX37" s="8"/>
      <c r="OY37" s="8"/>
      <c r="OZ37" s="8"/>
      <c r="PA37" s="8"/>
      <c r="PB37" s="8"/>
      <c r="PC37" s="8"/>
      <c r="PD37" s="8"/>
      <c r="PE37" s="8"/>
      <c r="PF37" s="8"/>
      <c r="PG37" s="8"/>
      <c r="PH37" s="8"/>
      <c r="PI37" s="8"/>
      <c r="PJ37" s="8"/>
      <c r="PK37" s="8"/>
      <c r="PL37" s="8"/>
      <c r="PM37" s="8"/>
      <c r="PN37" s="8"/>
      <c r="PO37" s="8"/>
      <c r="PP37" s="8"/>
      <c r="PQ37" s="8"/>
      <c r="PR37" s="8"/>
      <c r="PS37" s="8"/>
      <c r="PT37" s="8"/>
      <c r="PU37" s="8"/>
      <c r="PV37" s="8"/>
      <c r="PW37" s="8"/>
      <c r="PX37" s="8"/>
      <c r="PY37" s="8"/>
      <c r="PZ37" s="8"/>
      <c r="QA37" s="8"/>
      <c r="QB37" s="8"/>
      <c r="QC37" s="8"/>
      <c r="QD37" s="8"/>
      <c r="QE37" s="8"/>
      <c r="QF37" s="8"/>
      <c r="QG37" s="8"/>
      <c r="QH37" s="8"/>
      <c r="QI37" s="8"/>
      <c r="QJ37" s="8"/>
      <c r="QK37" s="8"/>
      <c r="QL37" s="8"/>
      <c r="QM37" s="8"/>
      <c r="QN37" s="8"/>
      <c r="QO37" s="8"/>
      <c r="QP37" s="8"/>
      <c r="QQ37" s="8"/>
      <c r="QR37" s="8"/>
      <c r="QS37" s="8"/>
      <c r="QT37" s="8"/>
      <c r="QU37" s="8"/>
      <c r="QV37" s="8"/>
      <c r="QW37" s="8"/>
      <c r="QX37" s="8"/>
      <c r="QY37" s="8"/>
      <c r="QZ37" s="8"/>
      <c r="RA37" s="8"/>
      <c r="RB37" s="8"/>
      <c r="RC37" s="8"/>
      <c r="RD37" s="8"/>
      <c r="RE37" s="8"/>
      <c r="RF37" s="8"/>
      <c r="RG37" s="8"/>
      <c r="RH37" s="8"/>
      <c r="RI37" s="8"/>
      <c r="RJ37" s="8"/>
      <c r="RK37" s="8"/>
      <c r="RL37" s="8"/>
      <c r="RM37" s="8"/>
      <c r="RN37" s="8"/>
      <c r="RO37" s="8"/>
      <c r="RP37" s="8"/>
      <c r="RQ37" s="8"/>
      <c r="RR37" s="8"/>
      <c r="RS37" s="8"/>
      <c r="RT37" s="8"/>
      <c r="RU37" s="8"/>
      <c r="RV37" s="8"/>
      <c r="RW37" s="8"/>
      <c r="RX37" s="8"/>
      <c r="RY37" s="8"/>
      <c r="RZ37" s="8"/>
      <c r="SA37" s="8"/>
      <c r="SB37" s="8"/>
      <c r="SC37" s="8"/>
      <c r="SD37" s="8"/>
      <c r="SE37" s="8"/>
      <c r="SF37" s="8"/>
      <c r="SG37" s="8"/>
      <c r="SH37" s="8"/>
      <c r="SI37" s="8"/>
      <c r="SJ37" s="8"/>
      <c r="SK37" s="8"/>
      <c r="SL37" s="8"/>
      <c r="SM37" s="8"/>
      <c r="SN37" s="8"/>
      <c r="SO37" s="8"/>
      <c r="SP37" s="8"/>
      <c r="SQ37" s="8"/>
      <c r="SR37" s="8"/>
      <c r="SS37" s="8"/>
      <c r="ST37" s="8"/>
      <c r="SU37" s="8"/>
      <c r="SV37" s="8"/>
      <c r="SW37" s="8"/>
      <c r="SX37" s="8"/>
      <c r="SY37" s="8"/>
      <c r="SZ37" s="8"/>
      <c r="TA37" s="8"/>
      <c r="TB37" s="8"/>
      <c r="TC37" s="8"/>
      <c r="TD37" s="8"/>
      <c r="TE37" s="8"/>
      <c r="TF37" s="8"/>
      <c r="TG37" s="8"/>
      <c r="TH37" s="8"/>
      <c r="TI37" s="8"/>
      <c r="TJ37" s="8"/>
      <c r="TK37" s="8"/>
      <c r="TL37" s="8"/>
      <c r="TM37" s="8"/>
      <c r="TN37" s="8"/>
      <c r="TO37" s="8"/>
      <c r="TP37" s="8"/>
      <c r="TQ37" s="8"/>
      <c r="TR37" s="8"/>
      <c r="TS37" s="8"/>
      <c r="TT37" s="8"/>
      <c r="TU37" s="8"/>
      <c r="TV37" s="8"/>
      <c r="TW37" s="8"/>
      <c r="TX37" s="8"/>
      <c r="TY37" s="8"/>
      <c r="TZ37" s="8"/>
      <c r="UA37" s="8"/>
      <c r="UB37" s="8"/>
      <c r="UC37" s="8"/>
      <c r="UD37" s="8"/>
      <c r="UE37" s="8"/>
      <c r="UF37" s="8"/>
      <c r="UG37" s="8"/>
      <c r="UH37" s="8"/>
      <c r="UI37" s="8"/>
      <c r="UJ37" s="8"/>
      <c r="UK37" s="8"/>
      <c r="UL37" s="8"/>
      <c r="UM37" s="8"/>
      <c r="UN37" s="8"/>
      <c r="UO37" s="8"/>
      <c r="UP37" s="8"/>
      <c r="UQ37" s="8"/>
      <c r="UR37" s="8"/>
      <c r="US37" s="8"/>
      <c r="UT37" s="8"/>
      <c r="UU37" s="8"/>
      <c r="UV37" s="8"/>
      <c r="UW37" s="8"/>
      <c r="UX37" s="8"/>
      <c r="UY37" s="8"/>
      <c r="UZ37" s="8"/>
      <c r="VA37" s="8"/>
      <c r="VB37" s="8"/>
      <c r="VC37" s="8"/>
      <c r="VD37" s="8"/>
      <c r="VE37" s="8"/>
      <c r="VF37" s="8"/>
      <c r="VG37" s="8"/>
      <c r="VH37" s="8"/>
      <c r="VI37" s="8"/>
      <c r="VJ37" s="8"/>
      <c r="VK37" s="8"/>
      <c r="VL37" s="8"/>
      <c r="VM37" s="8"/>
      <c r="VN37" s="8"/>
      <c r="VO37" s="8"/>
      <c r="VP37" s="8"/>
      <c r="VQ37" s="8"/>
      <c r="VR37" s="8"/>
      <c r="VS37" s="8"/>
      <c r="VT37" s="8"/>
      <c r="VU37" s="8"/>
      <c r="VV37" s="8"/>
      <c r="VW37" s="8"/>
      <c r="VX37" s="8"/>
      <c r="VY37" s="8"/>
      <c r="VZ37" s="8"/>
      <c r="WA37" s="8"/>
      <c r="WB37" s="8"/>
      <c r="WC37" s="8"/>
      <c r="WD37" s="8"/>
      <c r="WE37" s="8"/>
      <c r="WF37" s="8"/>
      <c r="WG37" s="8"/>
      <c r="WH37" s="8"/>
      <c r="WI37" s="8"/>
      <c r="WJ37" s="8"/>
      <c r="WK37" s="8"/>
      <c r="WL37" s="8"/>
      <c r="WM37" s="8"/>
      <c r="WN37" s="8"/>
      <c r="WO37" s="8"/>
      <c r="WP37" s="8"/>
      <c r="WQ37" s="8"/>
      <c r="WR37" s="8"/>
      <c r="WS37" s="8"/>
      <c r="WT37" s="8"/>
      <c r="WU37" s="8"/>
      <c r="WV37" s="8"/>
      <c r="WW37" s="8"/>
      <c r="WX37" s="8"/>
      <c r="WY37" s="8"/>
      <c r="WZ37" s="8"/>
      <c r="XA37" s="8"/>
      <c r="XB37" s="8"/>
      <c r="XC37" s="8"/>
      <c r="XD37" s="8"/>
      <c r="XE37" s="8"/>
      <c r="XF37" s="8"/>
      <c r="XG37" s="8"/>
      <c r="XH37" s="8"/>
      <c r="XI37" s="8"/>
      <c r="XJ37" s="8"/>
      <c r="XK37" s="8"/>
      <c r="XL37" s="8"/>
      <c r="XM37" s="8"/>
      <c r="XN37" s="8"/>
      <c r="XO37" s="8"/>
      <c r="XP37" s="8"/>
      <c r="XQ37" s="8"/>
      <c r="XR37" s="8"/>
      <c r="XS37" s="8"/>
      <c r="XT37" s="8"/>
      <c r="XU37" s="8"/>
      <c r="XV37" s="8"/>
      <c r="XW37" s="8"/>
      <c r="XX37" s="8"/>
      <c r="XY37" s="8"/>
      <c r="XZ37" s="8"/>
      <c r="YA37" s="8"/>
      <c r="YB37" s="8"/>
      <c r="YC37" s="8"/>
      <c r="YD37" s="8"/>
      <c r="YE37" s="8"/>
      <c r="YF37" s="8"/>
      <c r="YG37" s="8"/>
      <c r="YH37" s="8"/>
      <c r="YI37" s="8"/>
      <c r="YJ37" s="8"/>
      <c r="YK37" s="8"/>
      <c r="YL37" s="8"/>
      <c r="YM37" s="8"/>
      <c r="YN37" s="8"/>
      <c r="YO37" s="8"/>
      <c r="YP37" s="8"/>
      <c r="YQ37" s="8"/>
      <c r="YR37" s="8"/>
      <c r="YS37" s="8"/>
      <c r="YT37" s="8"/>
      <c r="YU37" s="8"/>
      <c r="YV37" s="8"/>
      <c r="YW37" s="8"/>
      <c r="YX37" s="8"/>
      <c r="YY37" s="8"/>
      <c r="YZ37" s="8"/>
      <c r="ZA37" s="8"/>
      <c r="ZB37" s="8"/>
      <c r="ZC37" s="8"/>
      <c r="ZD37" s="8"/>
      <c r="ZE37" s="8"/>
      <c r="ZF37" s="8"/>
      <c r="ZG37" s="8"/>
      <c r="ZH37" s="8"/>
      <c r="ZI37" s="8"/>
      <c r="ZJ37" s="8"/>
      <c r="ZK37" s="8"/>
      <c r="ZL37" s="8"/>
      <c r="ZM37" s="8"/>
      <c r="ZN37" s="8"/>
      <c r="ZO37" s="8"/>
      <c r="ZP37" s="8"/>
      <c r="ZQ37" s="8"/>
      <c r="ZR37" s="8"/>
      <c r="ZS37" s="8"/>
      <c r="ZT37" s="8"/>
      <c r="ZU37" s="8"/>
      <c r="ZV37" s="8"/>
      <c r="ZW37" s="8"/>
      <c r="ZX37" s="8"/>
      <c r="ZY37" s="8"/>
      <c r="ZZ37" s="8"/>
      <c r="AAA37" s="8"/>
      <c r="AAB37" s="8"/>
      <c r="AAC37" s="8"/>
      <c r="AAD37" s="8"/>
      <c r="AAE37" s="8"/>
      <c r="AAF37" s="8"/>
      <c r="AAG37" s="8"/>
      <c r="AAH37" s="8"/>
      <c r="AAI37" s="8"/>
      <c r="AAJ37" s="8"/>
      <c r="AAK37" s="8"/>
      <c r="AAL37" s="8"/>
      <c r="AAM37" s="8"/>
      <c r="AAN37" s="8"/>
      <c r="AAO37" s="8"/>
      <c r="AAP37" s="8"/>
      <c r="AAQ37" s="8"/>
      <c r="AAR37" s="8"/>
      <c r="AAS37" s="8"/>
      <c r="AAT37" s="8"/>
      <c r="AAU37" s="8"/>
      <c r="AAV37" s="8"/>
      <c r="AAW37" s="8"/>
      <c r="AAX37" s="8"/>
      <c r="AAY37" s="8"/>
      <c r="AAZ37" s="8"/>
      <c r="ABA37" s="8"/>
      <c r="ABB37" s="8"/>
      <c r="ABC37" s="8"/>
      <c r="ABD37" s="8"/>
      <c r="ABE37" s="8"/>
      <c r="ABF37" s="8"/>
      <c r="ABG37" s="8"/>
      <c r="ABH37" s="8"/>
      <c r="ABI37" s="8"/>
      <c r="ABJ37" s="8"/>
      <c r="ABK37" s="8"/>
      <c r="ABL37" s="8"/>
      <c r="ABM37" s="8"/>
      <c r="ABN37" s="8"/>
      <c r="ABO37" s="8"/>
      <c r="ABP37" s="8"/>
      <c r="ABQ37" s="8"/>
      <c r="ABR37" s="8"/>
      <c r="ABS37" s="8"/>
      <c r="ABT37" s="8"/>
      <c r="ABU37" s="8"/>
      <c r="ABV37" s="8"/>
      <c r="ABW37" s="8"/>
      <c r="ABX37" s="8"/>
      <c r="ABY37" s="8"/>
      <c r="ABZ37" s="8"/>
      <c r="ACA37" s="8"/>
      <c r="ACB37" s="8"/>
      <c r="ACC37" s="8"/>
      <c r="ACD37" s="8"/>
      <c r="ACE37" s="8"/>
      <c r="ACF37" s="8"/>
      <c r="ACG37" s="8"/>
      <c r="ACH37" s="8"/>
      <c r="ACI37" s="8"/>
      <c r="ACJ37" s="8"/>
      <c r="ACK37" s="8"/>
      <c r="ACL37" s="8"/>
      <c r="ACM37" s="8"/>
      <c r="ACN37" s="8"/>
      <c r="ACO37" s="8"/>
      <c r="ACP37" s="8"/>
      <c r="ACQ37" s="8"/>
      <c r="ACR37" s="8"/>
      <c r="ACS37" s="8"/>
      <c r="ACT37" s="8"/>
      <c r="ACU37" s="8"/>
      <c r="ACV37" s="8"/>
      <c r="ACW37" s="8"/>
      <c r="ACX37" s="8"/>
      <c r="ACY37" s="8"/>
      <c r="ACZ37" s="8"/>
      <c r="ADA37" s="8"/>
      <c r="ADB37" s="8"/>
      <c r="ADC37" s="8"/>
      <c r="ADD37" s="8"/>
      <c r="ADE37" s="8"/>
      <c r="ADF37" s="8"/>
      <c r="ADG37" s="8"/>
      <c r="ADH37" s="8"/>
      <c r="ADI37" s="8"/>
      <c r="ADJ37" s="8"/>
      <c r="ADK37" s="8"/>
      <c r="ADL37" s="8"/>
      <c r="ADM37" s="8"/>
      <c r="ADN37" s="8"/>
      <c r="ADO37" s="8"/>
      <c r="ADP37" s="8"/>
      <c r="ADQ37" s="8"/>
      <c r="ADR37" s="8"/>
      <c r="ADS37" s="8"/>
      <c r="ADT37" s="8"/>
      <c r="ADU37" s="8"/>
      <c r="ADV37" s="8"/>
      <c r="ADW37" s="8"/>
      <c r="ADX37" s="8"/>
      <c r="ADY37" s="8"/>
      <c r="ADZ37" s="8"/>
      <c r="AEA37" s="8"/>
      <c r="AEB37" s="8"/>
      <c r="AEC37" s="8"/>
      <c r="AED37" s="8"/>
      <c r="AEE37" s="8"/>
      <c r="AEF37" s="8"/>
      <c r="AEG37" s="8"/>
      <c r="AEH37" s="8"/>
      <c r="AEI37" s="8"/>
      <c r="AEJ37" s="8"/>
      <c r="AEK37" s="8"/>
      <c r="AEL37" s="8"/>
      <c r="AEM37" s="8"/>
      <c r="AEN37" s="8"/>
      <c r="AEO37" s="8"/>
      <c r="AEP37" s="8"/>
      <c r="AEQ37" s="8"/>
      <c r="AER37" s="8"/>
      <c r="AES37" s="8"/>
      <c r="AET37" s="8"/>
      <c r="AEU37" s="8"/>
      <c r="AEV37" s="8"/>
      <c r="AEW37" s="8"/>
      <c r="AEX37" s="8"/>
      <c r="AEY37" s="8"/>
      <c r="AEZ37" s="8"/>
      <c r="AFA37" s="8"/>
      <c r="AFB37" s="8"/>
      <c r="AFC37" s="8"/>
      <c r="AFD37" s="8"/>
      <c r="AFE37" s="8"/>
      <c r="AFF37" s="8"/>
      <c r="AFG37" s="8"/>
      <c r="AFH37" s="8"/>
      <c r="AFI37" s="8"/>
      <c r="AFJ37" s="8"/>
      <c r="AFK37" s="8"/>
      <c r="AFL37" s="8"/>
      <c r="AFM37" s="8"/>
      <c r="AFN37" s="8"/>
      <c r="AFO37" s="8"/>
      <c r="AFP37" s="8"/>
      <c r="AFQ37" s="8"/>
      <c r="AFR37" s="8"/>
      <c r="AFS37" s="8"/>
      <c r="AFT37" s="8"/>
      <c r="AFU37" s="8"/>
      <c r="AFV37" s="8"/>
      <c r="AFW37" s="8"/>
      <c r="AFX37" s="8"/>
      <c r="AFY37" s="8"/>
      <c r="AFZ37" s="8"/>
      <c r="AGA37" s="8"/>
      <c r="AGB37" s="8"/>
      <c r="AGC37" s="8"/>
      <c r="AGD37" s="8"/>
      <c r="AGE37" s="8"/>
      <c r="AGF37" s="8"/>
      <c r="AGG37" s="8"/>
      <c r="AGH37" s="8"/>
      <c r="AGI37" s="8"/>
      <c r="AGJ37" s="8"/>
      <c r="AGK37" s="8"/>
      <c r="AGL37" s="8"/>
      <c r="AGM37" s="8"/>
      <c r="AGN37" s="8"/>
      <c r="AGO37" s="8"/>
      <c r="AGP37" s="8"/>
      <c r="AGQ37" s="8"/>
      <c r="AGR37" s="8"/>
      <c r="AGS37" s="8"/>
      <c r="AGT37" s="8"/>
      <c r="AGU37" s="8"/>
      <c r="AGV37" s="8"/>
      <c r="AGW37" s="8"/>
      <c r="AGX37" s="8"/>
      <c r="AGY37" s="8"/>
      <c r="AGZ37" s="8"/>
      <c r="AHA37" s="8"/>
      <c r="AHB37" s="8"/>
      <c r="AHC37" s="8"/>
      <c r="AHD37" s="8"/>
      <c r="AHE37" s="8"/>
      <c r="AHF37" s="8"/>
      <c r="AHG37" s="8"/>
      <c r="AHH37" s="8"/>
      <c r="AHI37" s="8"/>
      <c r="AHJ37" s="8"/>
      <c r="AHK37" s="8"/>
      <c r="AHL37" s="8"/>
      <c r="AHM37" s="8"/>
      <c r="AHN37" s="8"/>
      <c r="AHO37" s="8"/>
      <c r="AHP37" s="8"/>
      <c r="AHQ37" s="8"/>
      <c r="AHR37" s="8"/>
      <c r="AHS37" s="8"/>
      <c r="AHT37" s="8"/>
      <c r="AHU37" s="8"/>
      <c r="AHV37" s="8"/>
      <c r="AHW37" s="8"/>
      <c r="AHX37" s="8"/>
      <c r="AHY37" s="8"/>
      <c r="AHZ37" s="8"/>
      <c r="AIA37" s="8"/>
      <c r="AIB37" s="8"/>
      <c r="AIC37" s="8"/>
      <c r="AID37" s="8"/>
      <c r="AIE37" s="8"/>
      <c r="AIF37" s="8"/>
      <c r="AIG37" s="8"/>
      <c r="AIH37" s="8"/>
      <c r="AII37" s="8"/>
      <c r="AIJ37" s="8"/>
      <c r="AIK37" s="8"/>
      <c r="AIL37" s="8"/>
      <c r="AIM37" s="8"/>
      <c r="AIN37" s="8"/>
      <c r="AIO37" s="8"/>
      <c r="AIP37" s="8"/>
      <c r="AIQ37" s="8"/>
      <c r="AIR37" s="8"/>
      <c r="AIS37" s="8"/>
      <c r="AIT37" s="8"/>
      <c r="AIU37" s="8"/>
      <c r="AIV37" s="8"/>
      <c r="AIW37" s="8"/>
      <c r="AIX37" s="8"/>
      <c r="AIY37" s="8"/>
      <c r="AIZ37" s="8"/>
      <c r="AJA37" s="8"/>
      <c r="AJB37" s="8"/>
      <c r="AJC37" s="8"/>
      <c r="AJD37" s="8"/>
      <c r="AJE37" s="8"/>
      <c r="AJF37" s="8"/>
      <c r="AJG37" s="8"/>
      <c r="AJH37" s="8"/>
      <c r="AJI37" s="8"/>
      <c r="AJJ37" s="8"/>
      <c r="AJK37" s="8"/>
      <c r="AJL37" s="8"/>
      <c r="AJM37" s="8"/>
      <c r="AJN37" s="8"/>
      <c r="AJO37" s="8"/>
      <c r="AJP37" s="8"/>
      <c r="AJQ37" s="8"/>
      <c r="AJR37" s="8"/>
      <c r="AJS37" s="8"/>
      <c r="AJT37" s="8"/>
      <c r="AJU37" s="8"/>
      <c r="AJV37" s="8"/>
      <c r="AJW37" s="8"/>
      <c r="AJX37" s="8"/>
      <c r="AJY37" s="8"/>
      <c r="AJZ37" s="8"/>
      <c r="AKA37" s="8"/>
      <c r="AKB37" s="8"/>
      <c r="AKC37" s="8"/>
      <c r="AKD37" s="8"/>
      <c r="AKE37" s="8"/>
      <c r="AKF37" s="8"/>
      <c r="AKG37" s="8"/>
      <c r="AKH37" s="8"/>
      <c r="AKI37" s="8"/>
      <c r="AKJ37" s="8"/>
      <c r="AKK37" s="8"/>
      <c r="AKL37" s="8"/>
      <c r="AKM37" s="8"/>
      <c r="AKN37" s="8"/>
      <c r="AKO37" s="8"/>
      <c r="AKP37" s="8"/>
      <c r="AKQ37" s="8"/>
      <c r="AKR37" s="8"/>
      <c r="AKS37" s="8"/>
      <c r="AKT37" s="8"/>
      <c r="AKU37" s="8"/>
      <c r="AKV37" s="8"/>
      <c r="AKW37" s="8"/>
      <c r="AKX37" s="8"/>
      <c r="AKY37" s="8"/>
      <c r="AKZ37" s="8"/>
      <c r="ALA37" s="8"/>
      <c r="ALB37" s="8"/>
      <c r="ALC37" s="8"/>
      <c r="ALD37" s="8"/>
      <c r="ALE37" s="8"/>
      <c r="ALF37" s="8"/>
      <c r="ALG37" s="8"/>
      <c r="ALH37" s="8"/>
      <c r="ALI37" s="8"/>
      <c r="ALJ37" s="8"/>
      <c r="ALK37" s="8"/>
      <c r="ALL37" s="8"/>
      <c r="ALM37" s="8"/>
      <c r="ALN37" s="8"/>
      <c r="ALO37" s="8"/>
      <c r="ALP37" s="8"/>
      <c r="ALQ37" s="8"/>
      <c r="ALR37" s="8"/>
      <c r="ALS37" s="8"/>
      <c r="ALT37" s="8"/>
      <c r="ALU37" s="8"/>
      <c r="ALV37" s="8"/>
      <c r="ALW37" s="8"/>
      <c r="ALX37" s="8"/>
      <c r="ALY37" s="8"/>
      <c r="ALZ37" s="8"/>
      <c r="AMA37" s="8"/>
      <c r="AMB37" s="8"/>
      <c r="AMC37" s="8"/>
      <c r="AMD37" s="8"/>
      <c r="AME37" s="8"/>
      <c r="AMF37" s="8"/>
      <c r="AMG37" s="8"/>
      <c r="AMH37" s="8"/>
      <c r="AMI37" s="8"/>
      <c r="AMJ37" s="8"/>
      <c r="AMK37" s="8"/>
      <c r="AML37" s="8"/>
      <c r="AMM37" s="8"/>
      <c r="AMN37" s="8"/>
      <c r="AMO37" s="8"/>
      <c r="AMP37" s="8"/>
      <c r="AMQ37" s="8"/>
      <c r="AMR37" s="8"/>
      <c r="AMS37" s="8"/>
      <c r="AMT37" s="8"/>
      <c r="AMU37" s="8"/>
      <c r="AMV37" s="8"/>
      <c r="AMW37" s="8"/>
      <c r="AMX37" s="8"/>
      <c r="AMY37" s="8"/>
      <c r="AMZ37" s="8"/>
      <c r="ANA37" s="8"/>
      <c r="ANB37" s="8"/>
      <c r="ANC37" s="8"/>
      <c r="AND37" s="8"/>
      <c r="ANE37" s="8"/>
      <c r="ANF37" s="8"/>
      <c r="ANG37" s="8"/>
      <c r="ANH37" s="8"/>
      <c r="ANI37" s="8"/>
      <c r="ANJ37" s="8"/>
      <c r="ANK37" s="8"/>
      <c r="ANL37" s="8"/>
      <c r="ANM37" s="8"/>
      <c r="ANN37" s="8"/>
      <c r="ANO37" s="8"/>
      <c r="ANP37" s="8"/>
      <c r="ANQ37" s="8"/>
      <c r="ANR37" s="8"/>
      <c r="ANS37" s="8"/>
      <c r="ANT37" s="8"/>
      <c r="ANU37" s="8"/>
      <c r="ANV37" s="8"/>
      <c r="ANW37" s="8"/>
      <c r="ANX37" s="8"/>
      <c r="ANY37" s="8"/>
      <c r="ANZ37" s="8"/>
      <c r="AOA37" s="8"/>
      <c r="AOB37" s="8"/>
      <c r="AOC37" s="8"/>
      <c r="AOD37" s="8"/>
      <c r="AOE37" s="8"/>
      <c r="AOF37" s="8"/>
      <c r="AOG37" s="8"/>
      <c r="AOH37" s="8"/>
      <c r="AOI37" s="8"/>
      <c r="AOJ37" s="8"/>
      <c r="AOK37" s="8"/>
      <c r="AOL37" s="8"/>
      <c r="AOM37" s="8"/>
      <c r="AON37" s="8"/>
      <c r="AOO37" s="8"/>
      <c r="AOP37" s="8"/>
      <c r="AOQ37" s="8"/>
      <c r="AOR37" s="8"/>
      <c r="AOS37" s="8"/>
      <c r="AOT37" s="8"/>
      <c r="AOU37" s="8"/>
      <c r="AOV37" s="8"/>
      <c r="AOW37" s="8"/>
      <c r="AOX37" s="8"/>
      <c r="AOY37" s="8"/>
      <c r="AOZ37" s="8"/>
      <c r="APA37" s="8"/>
      <c r="APB37" s="8"/>
      <c r="APC37" s="8"/>
      <c r="APD37" s="8"/>
      <c r="APE37" s="8"/>
      <c r="APF37" s="8"/>
      <c r="APG37" s="8"/>
      <c r="APH37" s="8"/>
      <c r="API37" s="8"/>
      <c r="APJ37" s="8"/>
      <c r="APK37" s="8"/>
      <c r="APL37" s="8"/>
      <c r="APM37" s="8"/>
      <c r="APN37" s="8"/>
      <c r="APO37" s="8"/>
      <c r="APP37" s="8"/>
      <c r="APQ37" s="8"/>
      <c r="APR37" s="8"/>
      <c r="APS37" s="8"/>
      <c r="APT37" s="8"/>
      <c r="APU37" s="8"/>
      <c r="APV37" s="8"/>
      <c r="APW37" s="8"/>
      <c r="APX37" s="8"/>
      <c r="APY37" s="8"/>
      <c r="APZ37" s="8"/>
      <c r="AQA37" s="8"/>
      <c r="AQB37" s="8"/>
      <c r="AQC37" s="8"/>
      <c r="AQD37" s="8"/>
      <c r="AQE37" s="8"/>
      <c r="AQF37" s="8"/>
      <c r="AQG37" s="8"/>
      <c r="AQH37" s="8"/>
      <c r="AQI37" s="8"/>
      <c r="AQJ37" s="8"/>
      <c r="AQK37" s="8"/>
      <c r="AQL37" s="8"/>
      <c r="AQM37" s="8"/>
      <c r="AQN37" s="8"/>
      <c r="AQO37" s="8"/>
      <c r="AQP37" s="8"/>
      <c r="AQQ37" s="8"/>
      <c r="AQR37" s="8"/>
      <c r="AQS37" s="8"/>
      <c r="AQT37" s="8"/>
      <c r="AQU37" s="8"/>
      <c r="AQV37" s="8"/>
      <c r="AQW37" s="8"/>
      <c r="AQX37" s="8"/>
      <c r="AQY37" s="8"/>
      <c r="AQZ37" s="8"/>
      <c r="ARA37" s="8"/>
      <c r="ARB37" s="8"/>
      <c r="ARC37" s="8"/>
      <c r="ARD37" s="8"/>
      <c r="ARE37" s="8"/>
      <c r="ARF37" s="8"/>
      <c r="ARG37" s="8"/>
      <c r="ARH37" s="8"/>
      <c r="ARI37" s="8"/>
      <c r="ARJ37" s="8"/>
      <c r="ARK37" s="8"/>
      <c r="ARL37" s="8"/>
      <c r="ARM37" s="8"/>
      <c r="ARN37" s="8"/>
      <c r="ARO37" s="8"/>
      <c r="ARP37" s="8"/>
      <c r="ARQ37" s="8"/>
      <c r="ARR37" s="8"/>
      <c r="ARS37" s="8"/>
      <c r="ART37" s="8"/>
      <c r="ARU37" s="8"/>
      <c r="ARV37" s="8"/>
      <c r="ARW37" s="8"/>
      <c r="ARX37" s="8"/>
      <c r="ARY37" s="8"/>
      <c r="ARZ37" s="8"/>
      <c r="ASA37" s="8"/>
      <c r="ASB37" s="8"/>
      <c r="ASC37" s="8"/>
      <c r="ASD37" s="8"/>
      <c r="ASE37" s="8"/>
      <c r="ASF37" s="8"/>
      <c r="ASG37" s="8"/>
      <c r="ASH37" s="8"/>
      <c r="ASI37" s="8"/>
      <c r="ASJ37" s="8"/>
      <c r="ASK37" s="8"/>
      <c r="ASL37" s="8"/>
      <c r="ASM37" s="8"/>
      <c r="ASN37" s="8"/>
      <c r="ASO37" s="8"/>
      <c r="ASP37" s="8"/>
      <c r="ASQ37" s="8"/>
      <c r="ASR37" s="8"/>
      <c r="ASS37" s="8"/>
      <c r="AST37" s="8"/>
      <c r="ASU37" s="8"/>
      <c r="ASV37" s="8"/>
      <c r="ASW37" s="8"/>
      <c r="ASX37" s="8"/>
      <c r="ASY37" s="8"/>
      <c r="ASZ37" s="8"/>
      <c r="ATA37" s="8"/>
      <c r="ATB37" s="8"/>
      <c r="ATC37" s="8"/>
      <c r="ATD37" s="8"/>
      <c r="ATE37" s="8"/>
      <c r="ATF37" s="8"/>
      <c r="ATG37" s="8"/>
      <c r="ATH37" s="8"/>
      <c r="ATI37" s="8"/>
      <c r="ATJ37" s="8"/>
      <c r="ATK37" s="8"/>
      <c r="ATL37" s="8"/>
      <c r="ATM37" s="8"/>
      <c r="ATN37" s="8"/>
      <c r="ATO37" s="8"/>
      <c r="ATP37" s="8"/>
      <c r="ATQ37" s="8"/>
      <c r="ATR37" s="8"/>
      <c r="ATS37" s="8"/>
      <c r="ATT37" s="8"/>
      <c r="ATU37" s="8"/>
      <c r="ATV37" s="8"/>
      <c r="ATW37" s="8"/>
      <c r="ATX37" s="8"/>
      <c r="ATY37" s="8"/>
      <c r="ATZ37" s="8"/>
      <c r="AUA37" s="8"/>
      <c r="AUB37" s="8"/>
      <c r="AUC37" s="8"/>
      <c r="AUD37" s="8"/>
      <c r="AUE37" s="8"/>
      <c r="AUF37" s="8"/>
      <c r="AUG37" s="8"/>
      <c r="AUH37" s="8"/>
      <c r="AUI37" s="8"/>
      <c r="AUJ37" s="8"/>
      <c r="AUK37" s="8"/>
      <c r="AUL37" s="8"/>
      <c r="AUM37" s="8"/>
      <c r="AUN37" s="8"/>
      <c r="AUO37" s="8"/>
      <c r="AUP37" s="8"/>
      <c r="AUQ37" s="8"/>
      <c r="AUR37" s="8"/>
      <c r="AUS37" s="8"/>
      <c r="AUT37" s="8"/>
      <c r="AUU37" s="8"/>
      <c r="AUV37" s="8"/>
      <c r="AUW37" s="8"/>
      <c r="AUX37" s="8"/>
      <c r="AUY37" s="8"/>
      <c r="AUZ37" s="8"/>
      <c r="AVA37" s="8"/>
      <c r="AVB37" s="8"/>
      <c r="AVC37" s="8"/>
      <c r="AVD37" s="8"/>
      <c r="AVE37" s="8"/>
      <c r="AVF37" s="8"/>
      <c r="AVG37" s="8"/>
      <c r="AVH37" s="8"/>
      <c r="AVI37" s="8"/>
      <c r="AVJ37" s="8"/>
      <c r="AVK37" s="8"/>
      <c r="AVL37" s="8"/>
      <c r="AVM37" s="8"/>
      <c r="AVN37" s="8"/>
      <c r="AVO37" s="8"/>
      <c r="AVP37" s="8"/>
      <c r="AVQ37" s="8"/>
      <c r="AVR37" s="8"/>
      <c r="AVS37" s="8"/>
      <c r="AVT37" s="8"/>
      <c r="AVU37" s="8"/>
      <c r="AVV37" s="8"/>
      <c r="AVW37" s="8"/>
      <c r="AVX37" s="8"/>
      <c r="AVY37" s="8"/>
      <c r="AVZ37" s="8"/>
      <c r="AWA37" s="8"/>
      <c r="AWB37" s="8"/>
      <c r="AWC37" s="8"/>
      <c r="AWD37" s="8"/>
      <c r="AWE37" s="8"/>
      <c r="AWF37" s="8"/>
      <c r="AWG37" s="8"/>
      <c r="AWH37" s="8"/>
      <c r="AWI37" s="8"/>
      <c r="AWJ37" s="8"/>
      <c r="AWK37" s="8"/>
      <c r="AWL37" s="8"/>
      <c r="AWM37" s="8"/>
      <c r="AWN37" s="8"/>
      <c r="AWO37" s="8"/>
      <c r="AWP37" s="8"/>
      <c r="AWQ37" s="8"/>
      <c r="AWR37" s="8"/>
      <c r="AWS37" s="8"/>
      <c r="AWT37" s="8"/>
      <c r="AWU37" s="8"/>
      <c r="AWV37" s="8"/>
      <c r="AWW37" s="8"/>
      <c r="AWX37" s="8"/>
      <c r="AWY37" s="8"/>
      <c r="AWZ37" s="8"/>
      <c r="AXA37" s="8"/>
      <c r="AXB37" s="8"/>
      <c r="AXC37" s="8"/>
      <c r="AXD37" s="8"/>
      <c r="AXE37" s="8"/>
      <c r="AXF37" s="8"/>
      <c r="AXG37" s="8"/>
      <c r="AXH37" s="8"/>
      <c r="AXI37" s="8"/>
      <c r="AXJ37" s="8"/>
      <c r="AXK37" s="8"/>
      <c r="AXL37" s="8"/>
      <c r="AXM37" s="8"/>
      <c r="AXN37" s="8"/>
      <c r="AXO37" s="8"/>
      <c r="AXP37" s="8"/>
      <c r="AXQ37" s="8"/>
      <c r="AXR37" s="8"/>
      <c r="AXS37" s="8"/>
      <c r="AXT37" s="8"/>
      <c r="AXU37" s="8"/>
      <c r="AXV37" s="8"/>
      <c r="AXW37" s="8"/>
      <c r="AXX37" s="8"/>
      <c r="AXY37" s="8"/>
      <c r="AXZ37" s="8"/>
      <c r="AYA37" s="8"/>
      <c r="AYB37" s="8"/>
      <c r="AYC37" s="8"/>
      <c r="AYD37" s="8"/>
      <c r="AYE37" s="8"/>
      <c r="AYF37" s="8"/>
      <c r="AYG37" s="8"/>
      <c r="AYH37" s="8"/>
      <c r="AYI37" s="8"/>
      <c r="AYJ37" s="8"/>
      <c r="AYK37" s="8"/>
      <c r="AYL37" s="8"/>
      <c r="AYM37" s="8"/>
      <c r="AYN37" s="8"/>
      <c r="AYO37" s="8"/>
      <c r="AYP37" s="8"/>
      <c r="AYQ37" s="8"/>
      <c r="AYR37" s="8"/>
      <c r="AYS37" s="8"/>
      <c r="AYT37" s="8"/>
      <c r="AYU37" s="8"/>
      <c r="AYV37" s="8"/>
      <c r="AYW37" s="8"/>
      <c r="AYX37" s="8"/>
      <c r="AYY37" s="8"/>
      <c r="AYZ37" s="8"/>
      <c r="AZA37" s="8"/>
      <c r="AZB37" s="8"/>
      <c r="AZC37" s="8"/>
      <c r="AZD37" s="8"/>
      <c r="AZE37" s="8"/>
      <c r="AZF37" s="8"/>
      <c r="AZG37" s="8"/>
      <c r="AZH37" s="8"/>
      <c r="AZI37" s="8"/>
      <c r="AZJ37" s="8"/>
      <c r="AZK37" s="8"/>
      <c r="AZL37" s="8"/>
      <c r="AZM37" s="8"/>
      <c r="AZN37" s="8"/>
      <c r="AZO37" s="8"/>
      <c r="AZP37" s="8"/>
      <c r="AZQ37" s="8"/>
      <c r="AZR37" s="8"/>
      <c r="AZS37" s="8"/>
      <c r="AZT37" s="8"/>
      <c r="AZU37" s="8"/>
      <c r="AZV37" s="8"/>
      <c r="AZW37" s="8"/>
      <c r="AZX37" s="8"/>
      <c r="AZY37" s="8"/>
      <c r="AZZ37" s="8"/>
      <c r="BAA37" s="8"/>
      <c r="BAB37" s="8"/>
      <c r="BAC37" s="8"/>
      <c r="BAD37" s="8"/>
      <c r="BAE37" s="8"/>
      <c r="BAF37" s="8"/>
      <c r="BAG37" s="8"/>
      <c r="BAH37" s="8"/>
      <c r="BAI37" s="8"/>
      <c r="BAJ37" s="8"/>
      <c r="BAK37" s="8"/>
      <c r="BAL37" s="8"/>
      <c r="BAM37" s="8"/>
      <c r="BAN37" s="8"/>
      <c r="BAO37" s="8"/>
      <c r="BAP37" s="8"/>
      <c r="BAQ37" s="8"/>
      <c r="BAR37" s="8"/>
      <c r="BAS37" s="8"/>
      <c r="BAT37" s="8"/>
      <c r="BAU37" s="8"/>
      <c r="BAV37" s="8"/>
      <c r="BAW37" s="8"/>
      <c r="BAX37" s="8"/>
      <c r="BAY37" s="8"/>
      <c r="BAZ37" s="8"/>
      <c r="BBA37" s="8"/>
      <c r="BBB37" s="8"/>
      <c r="BBC37" s="8"/>
      <c r="BBD37" s="8"/>
      <c r="BBE37" s="8"/>
      <c r="BBF37" s="8"/>
      <c r="BBG37" s="8"/>
      <c r="BBH37" s="8"/>
      <c r="BBI37" s="8"/>
      <c r="BBJ37" s="8"/>
      <c r="BBK37" s="8"/>
      <c r="BBL37" s="8"/>
      <c r="BBM37" s="8"/>
      <c r="BBN37" s="8"/>
      <c r="BBO37" s="8"/>
      <c r="BBP37" s="8"/>
      <c r="BBQ37" s="8"/>
      <c r="BBR37" s="8"/>
      <c r="BBS37" s="8"/>
      <c r="BBT37" s="8"/>
      <c r="BBU37" s="8"/>
      <c r="BBV37" s="8"/>
      <c r="BBW37" s="8"/>
      <c r="BBX37" s="8"/>
      <c r="BBY37" s="8"/>
      <c r="BBZ37" s="8"/>
      <c r="BCA37" s="8"/>
      <c r="BCB37" s="8"/>
      <c r="BCC37" s="8"/>
      <c r="BCD37" s="8"/>
      <c r="BCE37" s="8"/>
      <c r="BCF37" s="8"/>
      <c r="BCG37" s="8"/>
      <c r="BCH37" s="8"/>
      <c r="BCI37" s="8"/>
      <c r="BCJ37" s="8"/>
      <c r="BCK37" s="8"/>
      <c r="BCL37" s="8"/>
      <c r="BCM37" s="8"/>
      <c r="BCN37" s="8"/>
      <c r="BCO37" s="8"/>
      <c r="BCP37" s="8"/>
      <c r="BCQ37" s="8"/>
      <c r="BCR37" s="8"/>
      <c r="BCS37" s="8"/>
      <c r="BCT37" s="8"/>
      <c r="BCU37" s="8"/>
      <c r="BCV37" s="8"/>
      <c r="BCW37" s="8"/>
      <c r="BCX37" s="8"/>
      <c r="BCY37" s="8"/>
      <c r="BCZ37" s="8"/>
      <c r="BDA37" s="8"/>
      <c r="BDB37" s="8"/>
      <c r="BDC37" s="8"/>
      <c r="BDD37" s="8"/>
      <c r="BDE37" s="8"/>
      <c r="BDF37" s="8"/>
      <c r="BDG37" s="8"/>
      <c r="BDH37" s="8"/>
      <c r="BDI37" s="8"/>
      <c r="BDJ37" s="8"/>
      <c r="BDK37" s="8"/>
      <c r="BDL37" s="8"/>
      <c r="BDM37" s="8"/>
      <c r="BDN37" s="8"/>
      <c r="BDO37" s="8"/>
      <c r="BDP37" s="8"/>
      <c r="BDQ37" s="8"/>
      <c r="BDR37" s="8"/>
      <c r="BDS37" s="8"/>
      <c r="BDT37" s="8"/>
      <c r="BDU37" s="8"/>
      <c r="BDV37" s="8"/>
      <c r="BDW37" s="8"/>
      <c r="BDX37" s="8"/>
      <c r="BDY37" s="8"/>
      <c r="BDZ37" s="8"/>
      <c r="BEA37" s="8"/>
      <c r="BEB37" s="8"/>
      <c r="BEC37" s="8"/>
      <c r="BED37" s="8"/>
      <c r="BEE37" s="8"/>
      <c r="BEF37" s="8"/>
      <c r="BEG37" s="8"/>
      <c r="BEH37" s="8"/>
      <c r="BEI37" s="8"/>
      <c r="BEJ37" s="8"/>
      <c r="BEK37" s="8"/>
      <c r="BEL37" s="8"/>
      <c r="BEM37" s="8"/>
      <c r="BEN37" s="8"/>
      <c r="BEO37" s="8"/>
      <c r="BEP37" s="8"/>
      <c r="BEQ37" s="8"/>
      <c r="BER37" s="8"/>
      <c r="BES37" s="8"/>
      <c r="BET37" s="8"/>
      <c r="BEU37" s="8"/>
      <c r="BEV37" s="8"/>
      <c r="BEW37" s="8"/>
      <c r="BEX37" s="8"/>
      <c r="BEY37" s="8"/>
      <c r="BEZ37" s="8"/>
      <c r="BFA37" s="8"/>
      <c r="BFB37" s="8"/>
      <c r="BFC37" s="8"/>
      <c r="BFD37" s="8"/>
      <c r="BFE37" s="8"/>
      <c r="BFF37" s="8"/>
      <c r="BFG37" s="8"/>
      <c r="BFH37" s="8"/>
      <c r="BFI37" s="8"/>
      <c r="BFJ37" s="8"/>
      <c r="BFK37" s="8"/>
      <c r="BFL37" s="8"/>
      <c r="BFM37" s="8"/>
      <c r="BFN37" s="8"/>
      <c r="BFO37" s="8"/>
      <c r="BFP37" s="8"/>
      <c r="BFQ37" s="8"/>
      <c r="BFR37" s="8"/>
      <c r="BFS37" s="8"/>
      <c r="BFT37" s="8"/>
      <c r="BFU37" s="8"/>
      <c r="BFV37" s="8"/>
      <c r="BFW37" s="8"/>
      <c r="BFX37" s="8"/>
      <c r="BFY37" s="8"/>
      <c r="BFZ37" s="8"/>
      <c r="BGA37" s="8"/>
      <c r="BGB37" s="8"/>
      <c r="BGC37" s="8"/>
      <c r="BGD37" s="8"/>
      <c r="BGE37" s="8"/>
      <c r="BGF37" s="8"/>
      <c r="BGG37" s="8"/>
      <c r="BGH37" s="8"/>
      <c r="BGI37" s="8"/>
      <c r="BGJ37" s="8"/>
      <c r="BGK37" s="8"/>
      <c r="BGL37" s="8"/>
      <c r="BGM37" s="8"/>
      <c r="BGN37" s="8"/>
      <c r="BGO37" s="8"/>
      <c r="BGP37" s="8"/>
      <c r="BGQ37" s="8"/>
      <c r="BGR37" s="8"/>
      <c r="BGS37" s="8"/>
      <c r="BGT37" s="8"/>
      <c r="BGU37" s="8"/>
      <c r="BGV37" s="8"/>
      <c r="BGW37" s="8"/>
      <c r="BGX37" s="8"/>
      <c r="BGY37" s="8"/>
      <c r="BGZ37" s="8"/>
      <c r="BHA37" s="8"/>
      <c r="BHB37" s="8"/>
      <c r="BHC37" s="8"/>
      <c r="BHD37" s="8"/>
      <c r="BHE37" s="8"/>
      <c r="BHF37" s="8"/>
      <c r="BHG37" s="8"/>
      <c r="BHH37" s="8"/>
      <c r="BHI37" s="8"/>
      <c r="BHJ37" s="8"/>
      <c r="BHK37" s="8"/>
      <c r="BHL37" s="8"/>
      <c r="BHM37" s="8"/>
      <c r="BHN37" s="8"/>
      <c r="BHO37" s="8"/>
      <c r="BHP37" s="8"/>
      <c r="BHQ37" s="8"/>
      <c r="BHR37" s="8"/>
      <c r="BHS37" s="8"/>
      <c r="BHT37" s="8"/>
      <c r="BHU37" s="8"/>
      <c r="BHV37" s="8"/>
      <c r="BHW37" s="8"/>
      <c r="BHX37" s="8"/>
      <c r="BHY37" s="8"/>
      <c r="BHZ37" s="8"/>
      <c r="BIA37" s="8"/>
      <c r="BIB37" s="8"/>
      <c r="BIC37" s="8"/>
      <c r="BID37" s="8"/>
      <c r="BIE37" s="8"/>
      <c r="BIF37" s="8"/>
      <c r="BIG37" s="8"/>
      <c r="BIH37" s="8"/>
      <c r="BII37" s="8"/>
      <c r="BIJ37" s="8"/>
      <c r="BIK37" s="8"/>
      <c r="BIL37" s="8"/>
      <c r="BIM37" s="8"/>
      <c r="BIN37" s="8"/>
      <c r="BIO37" s="8"/>
      <c r="BIP37" s="8"/>
      <c r="BIQ37" s="8"/>
      <c r="BIR37" s="8"/>
      <c r="BIS37" s="8"/>
      <c r="BIT37" s="8"/>
      <c r="BIU37" s="8"/>
      <c r="BIV37" s="8"/>
      <c r="BIW37" s="8"/>
      <c r="BIX37" s="8"/>
      <c r="BIY37" s="8"/>
      <c r="BIZ37" s="8"/>
      <c r="BJA37" s="8"/>
      <c r="BJB37" s="8"/>
      <c r="BJC37" s="8"/>
      <c r="BJD37" s="8"/>
      <c r="BJE37" s="8"/>
      <c r="BJF37" s="8"/>
      <c r="BJG37" s="8"/>
      <c r="BJH37" s="8"/>
      <c r="BJI37" s="8"/>
      <c r="BJJ37" s="8"/>
      <c r="BJK37" s="8"/>
      <c r="BJL37" s="8"/>
      <c r="BJM37" s="8"/>
      <c r="BJN37" s="8"/>
      <c r="BJO37" s="8"/>
      <c r="BJP37" s="8"/>
      <c r="BJQ37" s="8"/>
      <c r="BJR37" s="8"/>
      <c r="BJS37" s="8"/>
      <c r="BJT37" s="8"/>
      <c r="BJU37" s="8"/>
      <c r="BJV37" s="8"/>
      <c r="BJW37" s="8"/>
      <c r="BJX37" s="8"/>
      <c r="BJY37" s="8"/>
      <c r="BJZ37" s="8"/>
      <c r="BKA37" s="8"/>
      <c r="BKB37" s="8"/>
      <c r="BKC37" s="8"/>
      <c r="BKD37" s="8"/>
      <c r="BKE37" s="8"/>
      <c r="BKF37" s="8"/>
      <c r="BKG37" s="8"/>
      <c r="BKH37" s="8"/>
      <c r="BKI37" s="8"/>
      <c r="BKJ37" s="8"/>
      <c r="BKK37" s="8"/>
      <c r="BKL37" s="8"/>
      <c r="BKM37" s="8"/>
      <c r="BKN37" s="8"/>
      <c r="BKO37" s="8"/>
      <c r="BKP37" s="8"/>
      <c r="BKQ37" s="8"/>
      <c r="BKR37" s="8"/>
      <c r="BKS37" s="8"/>
      <c r="BKT37" s="8"/>
      <c r="BKU37" s="8"/>
      <c r="BKV37" s="8"/>
      <c r="BKW37" s="8"/>
      <c r="BKX37" s="8"/>
      <c r="BKY37" s="8"/>
      <c r="BKZ37" s="8"/>
      <c r="BLA37" s="8"/>
      <c r="BLB37" s="8"/>
      <c r="BLC37" s="8"/>
      <c r="BLD37" s="8"/>
      <c r="BLE37" s="8"/>
      <c r="BLF37" s="8"/>
      <c r="BLG37" s="8"/>
      <c r="BLH37" s="8"/>
      <c r="BLI37" s="8"/>
      <c r="BLJ37" s="8"/>
      <c r="BLK37" s="8"/>
      <c r="BLL37" s="8"/>
      <c r="BLM37" s="8"/>
      <c r="BLN37" s="8"/>
      <c r="BLO37" s="8"/>
      <c r="BLP37" s="8"/>
      <c r="BLQ37" s="8"/>
      <c r="BLR37" s="8"/>
      <c r="BLS37" s="8"/>
      <c r="BLT37" s="8"/>
      <c r="BLU37" s="8"/>
      <c r="BLV37" s="8"/>
      <c r="BLW37" s="8"/>
      <c r="BLX37" s="8"/>
      <c r="BLY37" s="8"/>
      <c r="BLZ37" s="1054" t="s">
        <v>1502</v>
      </c>
      <c r="BMA37" s="1676"/>
      <c r="BMB37" s="1676"/>
      <c r="BMC37" s="1676"/>
      <c r="BMD37" s="1054" t="s">
        <v>1502</v>
      </c>
      <c r="BME37" s="1676"/>
      <c r="BMF37" s="1676"/>
      <c r="BMG37" s="1676"/>
      <c r="BMH37" s="7"/>
      <c r="BMI37" s="1676"/>
      <c r="BMJ37" s="1676"/>
      <c r="BMK37" s="1676"/>
      <c r="BML37" s="1676"/>
      <c r="BMM37" s="1676"/>
      <c r="BMN37" s="1676"/>
      <c r="BMO37" s="1676"/>
      <c r="BMP37" s="1676"/>
      <c r="BMQ37" s="1676"/>
      <c r="BMR37" s="1676"/>
      <c r="BMS37" s="1676"/>
      <c r="BMT37" s="1676"/>
      <c r="BMU37" s="1676"/>
      <c r="BMV37" s="1676"/>
      <c r="BMW37" s="1676"/>
      <c r="BMX37" s="1676"/>
      <c r="BMY37" s="1676"/>
      <c r="BMZ37" s="1676"/>
      <c r="BNA37" s="1676"/>
      <c r="BNB37" s="1676"/>
      <c r="BNC37" s="1676"/>
      <c r="BND37" s="1676"/>
      <c r="BNE37" s="1676"/>
      <c r="BNF37" s="1676"/>
      <c r="BNG37" s="1676"/>
      <c r="BNH37" s="1676"/>
      <c r="BNI37" s="1676"/>
      <c r="BNJ37" s="1676"/>
      <c r="BNK37" s="1676"/>
      <c r="BNL37" s="1676"/>
      <c r="BNM37" s="1676"/>
      <c r="BNN37" s="1676"/>
      <c r="BNO37" s="1676"/>
      <c r="BNP37" s="1676"/>
      <c r="BNQ37" s="1676"/>
      <c r="BNR37" s="1676"/>
      <c r="BNS37" s="1676"/>
      <c r="BNT37" s="1676"/>
      <c r="BNU37" s="1676"/>
      <c r="BNV37" s="1676"/>
      <c r="BNW37" s="1676"/>
      <c r="BNX37" s="1676"/>
      <c r="BNY37" s="1676"/>
      <c r="BNZ37" s="1676"/>
      <c r="BOA37" s="1676"/>
      <c r="BOB37" s="1676"/>
      <c r="BOC37" s="1676"/>
      <c r="BOD37" s="1676"/>
      <c r="BOE37" s="1676"/>
      <c r="BOF37" s="1676"/>
      <c r="BOG37" s="1676"/>
      <c r="BOH37" s="1676"/>
      <c r="BOI37" s="1676"/>
      <c r="BOJ37" s="1676"/>
      <c r="BOK37" s="1676"/>
      <c r="BOL37" s="1676"/>
      <c r="BOM37" s="1676"/>
      <c r="BON37" s="1676"/>
      <c r="BOO37" s="1676"/>
      <c r="BOP37" s="1676"/>
      <c r="BOQ37" s="1676"/>
      <c r="BOR37" s="1676"/>
      <c r="BOS37" s="1676"/>
      <c r="BOT37" s="1676"/>
      <c r="BOU37" s="1676"/>
      <c r="BOV37" s="1676"/>
      <c r="BOW37" s="1676"/>
      <c r="BOX37" s="1676"/>
      <c r="BOY37" s="1676"/>
      <c r="BOZ37" s="1676"/>
      <c r="BPA37" s="1676"/>
      <c r="BPB37" s="1676"/>
      <c r="BPC37" s="1676"/>
      <c r="BPD37" s="1676"/>
      <c r="BPE37" s="1676"/>
      <c r="BPF37" s="1676"/>
      <c r="BPG37" s="1676"/>
      <c r="BPH37" s="1676"/>
      <c r="BPI37" s="1676"/>
      <c r="BPJ37" s="1676"/>
      <c r="BPK37" s="1676"/>
      <c r="BPL37" s="1676"/>
      <c r="BPM37" s="1676"/>
      <c r="BPN37" s="1676"/>
      <c r="BPO37" s="1676"/>
      <c r="BPP37" s="1676"/>
      <c r="BPQ37" s="1676"/>
      <c r="BPR37" s="1676"/>
      <c r="BPS37" s="1676"/>
      <c r="BPT37" s="1676"/>
      <c r="BPU37" s="1676"/>
      <c r="BPV37" s="1676"/>
      <c r="BPW37" s="1676"/>
      <c r="BPX37" s="1676"/>
      <c r="BPY37" s="1676"/>
      <c r="BPZ37" s="1676"/>
      <c r="BQA37" s="1676"/>
      <c r="BQB37" s="1676"/>
      <c r="BQC37" s="1676"/>
      <c r="BQD37" s="1676"/>
      <c r="BQE37" s="1676"/>
      <c r="BQF37" s="1676"/>
      <c r="BQG37" s="1676"/>
      <c r="BQH37" s="1676"/>
      <c r="BQI37" s="1676"/>
      <c r="BQJ37" s="1676"/>
      <c r="BQK37" s="1676"/>
      <c r="BQL37" s="1676"/>
      <c r="BQM37" s="1676"/>
      <c r="BQN37" s="1676"/>
      <c r="BQO37" s="1676"/>
      <c r="BQP37" s="1676"/>
      <c r="BQQ37" s="1676"/>
      <c r="BQR37" s="1676"/>
      <c r="BQS37" s="1676"/>
      <c r="BQT37" s="1676"/>
      <c r="BQU37" s="1676"/>
      <c r="BQV37" s="1676"/>
      <c r="BQW37" s="1676"/>
      <c r="BQX37" s="1676"/>
      <c r="BQY37" s="1676"/>
      <c r="BQZ37" s="1676"/>
      <c r="BRA37" s="1676"/>
      <c r="BRB37" s="1676"/>
      <c r="BRC37" s="1676"/>
      <c r="BRD37" s="1676"/>
      <c r="BRE37" s="1676"/>
      <c r="BRF37" s="1676"/>
      <c r="BRG37" s="1676"/>
      <c r="BRH37" s="1676"/>
      <c r="BRI37" s="1676"/>
      <c r="BRJ37" s="1676"/>
      <c r="BRK37" s="1676"/>
      <c r="BRL37" s="1676"/>
      <c r="BRM37" s="1676"/>
      <c r="BRN37" s="1676"/>
      <c r="BRO37" s="1676"/>
      <c r="BRP37" s="1676"/>
      <c r="BRQ37" s="1676"/>
      <c r="BRR37" s="1676"/>
      <c r="BRS37" s="1676"/>
      <c r="BRT37" s="1676"/>
      <c r="BRU37" s="1676"/>
      <c r="BRV37" s="1676"/>
      <c r="BRW37" s="1676"/>
      <c r="BRX37" s="1676"/>
      <c r="BRY37" s="1676"/>
      <c r="BRZ37" s="1676"/>
      <c r="BSA37" s="1676"/>
      <c r="BSB37" s="1676"/>
      <c r="BSC37" s="1676"/>
      <c r="BSD37" s="1676"/>
      <c r="BSE37" s="1676"/>
      <c r="BSF37" s="1676"/>
      <c r="BSG37" s="1676"/>
      <c r="BSH37" s="1676"/>
      <c r="BSI37" s="1676"/>
      <c r="BSJ37" s="1676"/>
      <c r="BSK37" s="1676"/>
      <c r="BSL37" s="1676"/>
      <c r="BSM37" s="1676"/>
      <c r="BSN37" s="1676"/>
      <c r="BSO37" s="1676"/>
      <c r="BSP37" s="1676"/>
      <c r="BSQ37" s="1676"/>
      <c r="BSR37" s="1676"/>
      <c r="BSS37" s="1676"/>
      <c r="BST37" s="1676"/>
      <c r="BSU37" s="1676"/>
      <c r="BSV37" s="1676"/>
      <c r="BSW37" s="1676"/>
      <c r="BSX37" s="1676"/>
      <c r="BSY37" s="1676"/>
      <c r="BSZ37" s="1676"/>
      <c r="BTA37" s="1676"/>
      <c r="BTB37" s="1676"/>
      <c r="BTC37" s="1676"/>
      <c r="BTD37" s="1676"/>
      <c r="BTE37" s="1676"/>
      <c r="BTF37" s="1676"/>
      <c r="BTG37" s="1676"/>
      <c r="BTH37" s="1676"/>
      <c r="BTI37" s="1676"/>
      <c r="BTJ37" s="1676"/>
      <c r="BTK37" s="1676"/>
      <c r="BTL37" s="1676"/>
      <c r="BTM37" s="1676"/>
      <c r="BTN37" s="1676"/>
      <c r="BTO37" s="1676"/>
      <c r="BTP37" s="1676"/>
      <c r="BTQ37" s="1676"/>
      <c r="BTR37" s="1676"/>
      <c r="BTS37" s="1676"/>
      <c r="BTT37" s="1676"/>
      <c r="BTU37" s="1676"/>
      <c r="BTV37" s="1676"/>
      <c r="BTW37" s="1676"/>
      <c r="BTX37" s="1676"/>
      <c r="BTY37" s="1676"/>
      <c r="BTZ37" s="1676"/>
      <c r="BUA37" s="1676"/>
      <c r="BUB37" s="1676"/>
      <c r="BUC37" s="1676"/>
      <c r="BUD37" s="1676"/>
      <c r="BUE37" s="1676"/>
      <c r="BUF37" s="1676"/>
      <c r="BUG37" s="1676"/>
      <c r="BUH37" s="1676"/>
      <c r="BUI37" s="1676"/>
      <c r="BUJ37" s="1676"/>
      <c r="BUK37" s="1676"/>
      <c r="BUL37" s="1676"/>
      <c r="BUM37" s="1676"/>
      <c r="BUN37" s="1676"/>
      <c r="BUO37" s="1676"/>
      <c r="BUP37" s="1676"/>
      <c r="BUQ37" s="1676"/>
      <c r="BUR37" s="1676"/>
      <c r="BUS37" s="1676"/>
      <c r="BUT37" s="1676"/>
      <c r="BUU37" s="371">
        <v>0.57999999999999996</v>
      </c>
      <c r="BUV37" s="1676"/>
      <c r="BUW37" s="1676"/>
      <c r="BUX37" s="7">
        <f t="shared" si="62"/>
        <v>-1</v>
      </c>
      <c r="BUY37" s="7">
        <f t="shared" si="63"/>
        <v>-1</v>
      </c>
      <c r="BUZ37" s="1676"/>
      <c r="BVA37" s="1676"/>
      <c r="BVB37" s="1676"/>
      <c r="BVC37" s="1676"/>
      <c r="BVD37" s="1676"/>
      <c r="BVE37" s="1676"/>
      <c r="BVF37" s="1676"/>
      <c r="BVG37" s="1676"/>
      <c r="BVH37" s="1676"/>
      <c r="BVI37" s="1676"/>
      <c r="BVJ37" s="1676"/>
      <c r="BVK37" s="1676"/>
      <c r="BVL37" s="1676"/>
      <c r="BVM37" s="1676"/>
      <c r="BVN37" s="1676"/>
      <c r="BVO37" s="1676"/>
      <c r="BVP37" s="1676"/>
      <c r="BVQ37" s="1676"/>
      <c r="BVR37" s="1676"/>
      <c r="BVS37" s="1676"/>
      <c r="BVT37" s="1676"/>
      <c r="BVU37" s="1676"/>
      <c r="BVV37" s="1676"/>
      <c r="BVW37" s="1676"/>
      <c r="BVX37" s="1676"/>
      <c r="BVY37" s="1676"/>
      <c r="BVZ37" s="1676"/>
      <c r="BWA37" s="1676"/>
      <c r="BWB37" s="1676"/>
      <c r="BWC37" s="1676"/>
      <c r="BWD37" s="1676"/>
      <c r="BWE37" s="1731" t="s">
        <v>1502</v>
      </c>
      <c r="BWF37" s="54" t="s">
        <v>1502</v>
      </c>
      <c r="BWG37" s="1676"/>
      <c r="BWH37" s="7"/>
      <c r="BWI37" s="1676"/>
      <c r="BWJ37" s="1676"/>
      <c r="BWK37" s="1676"/>
      <c r="BWL37" s="1676"/>
      <c r="BWM37" s="1676"/>
      <c r="BWN37" s="1676"/>
      <c r="BWO37" s="1676"/>
      <c r="BWP37" s="1676"/>
      <c r="BWQ37" s="1676"/>
      <c r="BWR37" s="1676"/>
      <c r="BWS37" s="1676"/>
      <c r="BWT37" s="1676"/>
      <c r="BWU37" s="1676"/>
      <c r="BWV37" s="1676"/>
      <c r="BWW37" s="1676"/>
      <c r="BWX37" s="1676"/>
      <c r="BWY37" s="1676"/>
      <c r="BWZ37" s="1676"/>
      <c r="BXA37" s="1676"/>
      <c r="BXB37" s="1676"/>
      <c r="BXC37" s="1676"/>
      <c r="BXD37" s="1676"/>
      <c r="BXE37" s="1676"/>
      <c r="BXF37" s="1676"/>
      <c r="BXG37" s="1676"/>
      <c r="BXH37" s="1676"/>
      <c r="BXI37" s="1676"/>
      <c r="BXJ37" s="909" t="s">
        <v>1502</v>
      </c>
      <c r="BXK37" s="54" t="s">
        <v>1502</v>
      </c>
      <c r="BXL37" s="1676"/>
      <c r="BXM37" s="1676"/>
      <c r="BXN37" s="1676"/>
      <c r="BXO37" s="1676"/>
      <c r="BXP37" s="909" t="s">
        <v>1502</v>
      </c>
      <c r="BXQ37" s="54" t="s">
        <v>1502</v>
      </c>
      <c r="BXR37" s="1676"/>
      <c r="BXS37" s="7" t="e">
        <f t="shared" si="5"/>
        <v>#VALUE!</v>
      </c>
      <c r="BXT37" s="1676"/>
      <c r="BXU37" s="1676"/>
      <c r="BXV37" s="1676"/>
      <c r="BXW37" s="1676"/>
      <c r="BXX37" s="1676"/>
      <c r="BXY37" s="1676"/>
      <c r="BXZ37" s="1676"/>
      <c r="BYA37" s="1676"/>
      <c r="BYB37" s="1676"/>
      <c r="BYC37" s="1676"/>
      <c r="BYD37" s="1676"/>
      <c r="BYE37" s="1676"/>
      <c r="BYF37" s="1676"/>
      <c r="BYG37" s="1676"/>
      <c r="BYH37" s="1676"/>
      <c r="BYI37" s="1676"/>
      <c r="BYJ37" s="1676"/>
      <c r="BYK37" s="1676"/>
      <c r="BYL37" s="1676"/>
      <c r="BYM37" s="944">
        <v>0.48</v>
      </c>
      <c r="BYN37" s="1382">
        <v>0.63</v>
      </c>
      <c r="BYO37" s="1676"/>
      <c r="BYP37" s="1676"/>
      <c r="BYQ37" s="1676"/>
      <c r="BYR37" s="1676"/>
      <c r="BYS37" s="1676"/>
      <c r="BYT37" s="1676"/>
      <c r="BYU37" s="1676"/>
      <c r="BYV37" s="7" t="e">
        <f t="shared" si="6"/>
        <v>#DIV/0!</v>
      </c>
      <c r="BYW37" s="1676"/>
      <c r="BYX37" s="1676"/>
      <c r="BYY37" s="1676"/>
      <c r="BYZ37" s="1676"/>
      <c r="BZA37" s="1676"/>
      <c r="BZB37" s="1676"/>
      <c r="BZC37" s="1676"/>
      <c r="BZD37" s="1676"/>
      <c r="BZE37" s="1676"/>
      <c r="BZF37" s="1676"/>
      <c r="BZG37" s="1676"/>
      <c r="BZH37" s="1676"/>
      <c r="BZI37" s="1676"/>
      <c r="BZJ37" s="1676"/>
      <c r="BZK37" s="909" t="s">
        <v>1502</v>
      </c>
      <c r="BZL37" s="1317" t="s">
        <v>1502</v>
      </c>
      <c r="BZM37" s="1676"/>
      <c r="BZN37" s="1676"/>
      <c r="BZO37" s="1676"/>
      <c r="BZP37" s="1676"/>
      <c r="BZQ37" s="1676"/>
      <c r="BZR37" s="1676"/>
      <c r="BZS37" s="1676"/>
      <c r="BZT37" s="7" t="e">
        <f t="shared" si="48"/>
        <v>#DIV/0!</v>
      </c>
      <c r="BZU37" s="52"/>
      <c r="BZV37" s="52">
        <f t="shared" si="49"/>
        <v>0</v>
      </c>
      <c r="BZW37" s="1676"/>
      <c r="BZX37" s="7" t="e">
        <f t="shared" si="50"/>
        <v>#DIV/0!</v>
      </c>
      <c r="BZY37" s="944">
        <v>0.43719999999999998</v>
      </c>
      <c r="BZZ37" s="944">
        <f t="shared" si="51"/>
        <v>0.43719999999999998</v>
      </c>
      <c r="CAA37" s="1676"/>
      <c r="CAB37" s="1652">
        <f t="shared" si="52"/>
        <v>-1</v>
      </c>
      <c r="CAC37" s="52"/>
      <c r="CAD37" s="52">
        <f>CAC37</f>
        <v>0</v>
      </c>
      <c r="CAE37" s="1676"/>
      <c r="CAF37" s="7" t="e">
        <f t="shared" si="54"/>
        <v>#DIV/0!</v>
      </c>
      <c r="CAG37" s="1676"/>
      <c r="CAH37" s="1676"/>
      <c r="CAI37" s="1676"/>
      <c r="CAJ37" s="1676"/>
      <c r="CAK37" s="1676"/>
      <c r="CAL37" s="1676"/>
      <c r="CAM37" s="1676"/>
      <c r="CAN37" s="1676"/>
      <c r="CAO37" s="1676"/>
      <c r="CAP37" s="1676"/>
      <c r="CAQ37" s="1676"/>
      <c r="CAR37" s="1676"/>
      <c r="CAS37" s="1676"/>
      <c r="CAT37" s="1676"/>
      <c r="CAU37" s="1676"/>
      <c r="CAV37" s="1676"/>
      <c r="CAW37" s="1676"/>
      <c r="CAX37" s="1676"/>
    </row>
    <row r="38" spans="1:2082" ht="15" thickBot="1" x14ac:dyDescent="0.4">
      <c r="D38" s="175">
        <v>36</v>
      </c>
      <c r="E38" s="175" t="s">
        <v>3905</v>
      </c>
      <c r="F38" s="175" t="s">
        <v>3905</v>
      </c>
      <c r="G38" s="175" t="s">
        <v>17</v>
      </c>
      <c r="H38" s="175" t="s">
        <v>18</v>
      </c>
      <c r="I38" s="175" t="s">
        <v>3963</v>
      </c>
      <c r="J38" s="175" t="s">
        <v>3964</v>
      </c>
      <c r="K38" s="1672" t="s">
        <v>3909</v>
      </c>
      <c r="L38" s="1672"/>
      <c r="M38" s="1672"/>
      <c r="N38" s="1672"/>
      <c r="O38" s="1672"/>
      <c r="P38" s="1672"/>
      <c r="Q38" s="1672"/>
      <c r="R38" s="1672"/>
      <c r="S38" s="1672"/>
      <c r="T38" s="1672"/>
      <c r="U38" s="1672"/>
      <c r="V38" s="1672"/>
      <c r="W38" s="1672"/>
      <c r="X38" s="1672"/>
      <c r="Y38" s="1672"/>
      <c r="Z38" s="1672"/>
      <c r="AA38" s="1672"/>
      <c r="AB38" s="1672"/>
      <c r="AC38" s="1672"/>
      <c r="AD38" s="1672"/>
      <c r="AE38" s="1672"/>
      <c r="AF38" s="1672"/>
      <c r="AG38" s="1672"/>
      <c r="AH38" s="1672"/>
      <c r="AI38" s="1672"/>
      <c r="AJ38" s="1672"/>
      <c r="AK38" s="1672"/>
      <c r="AL38" s="1672"/>
      <c r="AM38" s="1672"/>
      <c r="AN38" s="1672"/>
      <c r="AO38" s="1672"/>
      <c r="AP38" s="1672"/>
      <c r="AQ38" s="1672"/>
      <c r="AR38" s="1672"/>
      <c r="AS38" s="1672"/>
      <c r="AT38" s="1672"/>
      <c r="AU38" s="1672"/>
      <c r="AV38" s="1672"/>
      <c r="AW38" s="1672"/>
      <c r="AX38" s="1672"/>
      <c r="AY38" s="1672"/>
      <c r="AZ38" s="1672"/>
      <c r="BA38" s="1672"/>
      <c r="BB38" s="1672"/>
      <c r="BC38" s="1672"/>
      <c r="BD38" s="1672"/>
      <c r="BE38" s="1672"/>
      <c r="BF38" s="1672"/>
      <c r="BG38" s="1672"/>
      <c r="BH38" s="1672"/>
      <c r="BI38" s="1672"/>
      <c r="BJ38" s="1672"/>
      <c r="BK38" s="1672"/>
      <c r="BL38" s="1672"/>
      <c r="BM38" s="1672"/>
      <c r="BN38" s="1672"/>
      <c r="BO38" s="1672"/>
      <c r="BP38" s="1672"/>
      <c r="BQ38" s="1672"/>
      <c r="BR38" s="1672"/>
      <c r="BS38" s="1672"/>
      <c r="BT38" s="1672"/>
      <c r="BU38" s="1672"/>
      <c r="BV38" s="1672"/>
      <c r="BW38" s="1672"/>
      <c r="BX38" s="1672"/>
      <c r="BY38" s="1672"/>
      <c r="BZ38" s="1672"/>
      <c r="CA38" s="1672"/>
      <c r="CB38" s="1672"/>
      <c r="CC38" s="1672"/>
      <c r="CD38" s="1672"/>
      <c r="CE38" s="1672"/>
      <c r="CF38" s="1672"/>
      <c r="CG38" s="1672"/>
      <c r="CH38" s="1672"/>
      <c r="CI38" s="1672"/>
      <c r="CJ38" s="1672"/>
      <c r="CK38" s="1672"/>
      <c r="CL38" s="1672"/>
      <c r="CM38" s="1672"/>
      <c r="CN38" s="1672"/>
      <c r="CO38" s="1672"/>
      <c r="CP38" s="1672"/>
      <c r="CQ38" s="1672"/>
      <c r="CR38" s="1672"/>
      <c r="CS38" s="1672"/>
      <c r="CT38" s="1672"/>
      <c r="CU38" s="1672"/>
      <c r="CV38" s="1672"/>
      <c r="CW38" s="1672"/>
      <c r="CX38" s="1672"/>
      <c r="CY38" s="1672"/>
      <c r="CZ38" s="1672"/>
      <c r="DA38" s="1672"/>
      <c r="DB38" s="1672"/>
      <c r="DC38" s="1672"/>
      <c r="DD38" s="1672"/>
      <c r="DE38" s="1672"/>
      <c r="DF38" s="1672"/>
      <c r="DG38" s="1672"/>
      <c r="DH38" s="1672"/>
      <c r="DI38" s="1672"/>
      <c r="DJ38" s="1672"/>
      <c r="DK38" s="1672"/>
      <c r="DL38" s="1672"/>
      <c r="DM38" s="1672"/>
      <c r="DN38" s="1672"/>
      <c r="DO38" s="1672"/>
      <c r="DP38" s="1672"/>
      <c r="DQ38" s="1672"/>
      <c r="DR38" s="1672"/>
      <c r="DS38" s="1672"/>
      <c r="DT38" s="1672"/>
      <c r="DU38" s="1672"/>
      <c r="DV38" s="1672"/>
      <c r="DW38" s="1672"/>
      <c r="DX38" s="1672"/>
      <c r="DY38" s="1672"/>
      <c r="DZ38" s="1672"/>
      <c r="EA38" s="1672"/>
      <c r="EB38" s="1672"/>
      <c r="EC38" s="1672"/>
      <c r="ED38" s="1672"/>
      <c r="EE38" s="1672"/>
      <c r="EF38" s="1672"/>
      <c r="EG38" s="1672"/>
      <c r="EH38" s="1672"/>
      <c r="EI38" s="1672"/>
      <c r="EJ38" s="1672"/>
      <c r="EK38" s="1672"/>
      <c r="EL38" s="1672"/>
      <c r="EM38" s="1672"/>
      <c r="EN38" s="1672"/>
      <c r="EO38" s="1672"/>
      <c r="EP38" s="1672"/>
      <c r="EQ38" s="1672"/>
      <c r="ER38" s="1672"/>
      <c r="ES38" s="1672"/>
      <c r="ET38" s="1672"/>
      <c r="EU38" s="1672"/>
      <c r="EV38" s="1672"/>
      <c r="EW38" s="1672"/>
      <c r="EX38" s="1672"/>
      <c r="EY38" s="1672"/>
      <c r="EZ38" s="1672"/>
      <c r="FA38" s="1672"/>
      <c r="FB38" s="1672"/>
      <c r="FC38" s="1672"/>
      <c r="FD38" s="1672"/>
      <c r="FE38" s="1672"/>
      <c r="FF38" s="1672"/>
      <c r="FG38" s="1672"/>
      <c r="FH38" s="1672"/>
      <c r="FI38" s="1672"/>
      <c r="FJ38" s="1672"/>
      <c r="FK38" s="1672"/>
      <c r="FL38" s="1672"/>
      <c r="FM38" s="1672"/>
      <c r="FN38" s="1672"/>
      <c r="FO38" s="1672"/>
      <c r="FP38" s="1672"/>
      <c r="FQ38" s="1672"/>
      <c r="FR38" s="1672"/>
      <c r="FS38" s="1672"/>
      <c r="FT38" s="1672"/>
      <c r="FU38" s="1672"/>
      <c r="FV38" s="1672"/>
      <c r="FW38" s="1672"/>
      <c r="FX38" s="1672"/>
      <c r="FY38" s="1672"/>
      <c r="FZ38" s="1672"/>
      <c r="GA38" s="1672"/>
      <c r="GB38" s="1672"/>
      <c r="GC38" s="1672"/>
      <c r="GD38" s="1672"/>
      <c r="GE38" s="1672"/>
      <c r="GF38" s="1672"/>
      <c r="GG38" s="1672"/>
      <c r="GH38" s="1672"/>
      <c r="GI38" s="1672"/>
      <c r="GJ38" s="1672"/>
      <c r="GK38" s="1672"/>
      <c r="GL38" s="1672"/>
      <c r="GM38" s="1672"/>
      <c r="GN38" s="1672"/>
      <c r="GO38" s="1672"/>
      <c r="GP38" s="1672"/>
      <c r="GQ38" s="1672"/>
      <c r="GR38" s="1672"/>
      <c r="GS38" s="1672"/>
      <c r="GT38" s="1672"/>
      <c r="GU38" s="1672"/>
      <c r="GV38" s="1672"/>
      <c r="GW38" s="1672"/>
      <c r="GX38" s="1672"/>
      <c r="GY38" s="1672"/>
      <c r="GZ38" s="1672"/>
      <c r="HA38" s="1672"/>
      <c r="HB38" s="1672"/>
      <c r="HC38" s="1672"/>
      <c r="HD38" s="1672"/>
      <c r="HE38" s="1672"/>
      <c r="HF38" s="1672"/>
      <c r="HG38" s="1672"/>
      <c r="HH38" s="1672"/>
      <c r="HI38" s="1672"/>
      <c r="HJ38" s="1672"/>
      <c r="HK38" s="1672"/>
      <c r="HL38" s="1672"/>
      <c r="HM38" s="1672"/>
      <c r="HN38" s="1672"/>
      <c r="HO38" s="1672"/>
      <c r="HP38" s="1672"/>
      <c r="HQ38" s="1672"/>
      <c r="HR38" s="1672"/>
      <c r="HS38" s="1672"/>
      <c r="HT38" s="1672"/>
      <c r="HU38" s="1672"/>
      <c r="HV38" s="1672"/>
      <c r="HW38" s="1672"/>
      <c r="HX38" s="1672"/>
      <c r="HY38" s="1672"/>
      <c r="HZ38" s="1672"/>
      <c r="IA38" s="1672"/>
      <c r="IB38" s="1672"/>
      <c r="IC38" s="1672"/>
      <c r="ID38" s="1672"/>
      <c r="IE38" s="1672"/>
      <c r="IF38" s="1672"/>
      <c r="IG38" s="1672"/>
      <c r="IH38" s="1672"/>
      <c r="II38" s="1672"/>
      <c r="IJ38" s="1672"/>
      <c r="IK38" s="1672"/>
      <c r="IL38" s="1672"/>
      <c r="IM38" s="1672"/>
      <c r="IN38" s="1672"/>
      <c r="IO38" s="1672"/>
      <c r="IP38" s="1672"/>
      <c r="IQ38" s="1672"/>
      <c r="IR38" s="1672"/>
      <c r="IS38" s="1672"/>
      <c r="IT38" s="1672"/>
      <c r="IU38" s="1672"/>
      <c r="IV38" s="1672"/>
      <c r="IW38" s="1672"/>
      <c r="IX38" s="1672"/>
      <c r="IY38" s="1672"/>
      <c r="IZ38" s="1672"/>
      <c r="JA38" s="1672"/>
      <c r="JB38" s="1672"/>
      <c r="JC38" s="1672"/>
      <c r="JD38" s="1672"/>
      <c r="JE38" s="1672"/>
      <c r="JF38" s="1672"/>
      <c r="JG38" s="1672"/>
      <c r="JH38" s="1672"/>
      <c r="JI38" s="1672"/>
      <c r="JJ38" s="1672"/>
      <c r="JK38" s="1672"/>
      <c r="JL38" s="1672"/>
      <c r="JM38" s="1672"/>
      <c r="JN38" s="1672"/>
      <c r="JO38" s="1672"/>
      <c r="JP38" s="1672"/>
      <c r="JQ38" s="1672"/>
      <c r="JR38" s="1672"/>
      <c r="JS38" s="1672"/>
      <c r="JT38" s="1672"/>
      <c r="JU38" s="1672"/>
      <c r="JV38" s="1672"/>
      <c r="JW38" s="1672"/>
      <c r="JX38" s="1672"/>
      <c r="JY38" s="1672"/>
      <c r="JZ38" s="1672"/>
      <c r="KA38" s="1672"/>
      <c r="KB38" s="1672"/>
      <c r="KC38" s="1672"/>
      <c r="KD38" s="1672"/>
      <c r="KE38" s="1672"/>
      <c r="KF38" s="1672"/>
      <c r="KG38" s="1672"/>
      <c r="KH38" s="1672"/>
      <c r="KI38" s="1672"/>
      <c r="KJ38" s="1672"/>
      <c r="KK38" s="1672"/>
      <c r="KL38" s="1672"/>
      <c r="KM38" s="1672"/>
      <c r="KN38" s="1672"/>
      <c r="KO38" s="1672"/>
      <c r="KP38" s="1672"/>
      <c r="KQ38" s="1672"/>
      <c r="KR38" s="1672"/>
      <c r="KS38" s="1672"/>
      <c r="KT38" s="1672"/>
      <c r="KU38" s="1672"/>
      <c r="KV38" s="1672"/>
      <c r="KW38" s="1672"/>
      <c r="KX38" s="1672"/>
      <c r="KY38" s="1672"/>
      <c r="KZ38" s="1672"/>
      <c r="LA38" s="1672"/>
      <c r="LB38" s="1672"/>
      <c r="LC38" s="1672"/>
      <c r="LD38" s="1672"/>
      <c r="LE38" s="1672"/>
      <c r="LF38" s="1672"/>
      <c r="LG38" s="1672"/>
      <c r="LH38" s="1672"/>
      <c r="LI38" s="1672"/>
      <c r="LJ38" s="1672"/>
      <c r="LK38" s="1672"/>
      <c r="LL38" s="1672"/>
      <c r="LM38" s="1672"/>
      <c r="LN38" s="1672"/>
      <c r="LO38" s="1672"/>
      <c r="LP38" s="1672"/>
      <c r="LQ38" s="1672"/>
      <c r="LR38" s="1672"/>
      <c r="LS38" s="1672"/>
      <c r="LT38" s="1672"/>
      <c r="LU38" s="1672"/>
      <c r="LV38" s="1672"/>
      <c r="LW38" s="1672"/>
      <c r="LX38" s="1672"/>
      <c r="LY38" s="1672"/>
      <c r="LZ38" s="1672"/>
      <c r="MA38" s="1672"/>
      <c r="MB38" s="1672"/>
      <c r="MC38" s="1672"/>
      <c r="MD38" s="1672"/>
      <c r="ME38" s="1672"/>
      <c r="MF38" s="1672"/>
      <c r="MG38" s="1672"/>
      <c r="MH38" s="1672"/>
      <c r="MI38" s="1672"/>
      <c r="MJ38" s="1672"/>
      <c r="MK38" s="1672"/>
      <c r="ML38" s="1672"/>
      <c r="MM38" s="1672"/>
      <c r="MN38" s="1672"/>
      <c r="MO38" s="1672"/>
      <c r="MP38" s="1672"/>
      <c r="MQ38" s="1672"/>
      <c r="MR38" s="1672"/>
      <c r="MS38" s="1672"/>
      <c r="MT38" s="1672"/>
      <c r="MU38" s="1672"/>
      <c r="MV38" s="1672"/>
      <c r="MW38" s="1672"/>
      <c r="MX38" s="1672"/>
      <c r="MY38" s="1672"/>
      <c r="MZ38" s="1672"/>
      <c r="NA38" s="1672"/>
      <c r="NB38" s="1672"/>
      <c r="NC38" s="1672"/>
      <c r="ND38" s="1672"/>
      <c r="NE38" s="1672"/>
      <c r="NF38" s="1672"/>
      <c r="NG38" s="1672"/>
      <c r="NH38" s="1672"/>
      <c r="NI38" s="1672"/>
      <c r="NJ38" s="1672"/>
      <c r="NK38" s="1672"/>
      <c r="NL38" s="1672"/>
      <c r="NM38" s="1672"/>
      <c r="NN38" s="1672"/>
      <c r="NO38" s="1672"/>
      <c r="NP38" s="1672"/>
      <c r="NQ38" s="1672"/>
      <c r="NR38" s="1672"/>
      <c r="NS38" s="1672"/>
      <c r="NT38" s="1672"/>
      <c r="NU38" s="1672"/>
      <c r="NV38" s="1672"/>
      <c r="NW38" s="1672"/>
      <c r="NX38" s="1672"/>
      <c r="NY38" s="1672"/>
      <c r="NZ38" s="1672"/>
      <c r="OA38" s="1672"/>
      <c r="OB38" s="1672"/>
      <c r="OC38" s="1672"/>
      <c r="OD38" s="1672"/>
      <c r="OE38" s="1672"/>
      <c r="OF38" s="1672"/>
      <c r="OG38" s="1672"/>
      <c r="OH38" s="1672"/>
      <c r="OI38" s="1672"/>
      <c r="OJ38" s="1672"/>
      <c r="OK38" s="1672"/>
      <c r="OL38" s="1672"/>
      <c r="OM38" s="1672"/>
      <c r="ON38" s="1672"/>
      <c r="OO38" s="1672"/>
      <c r="OP38" s="1672"/>
      <c r="OQ38" s="1672"/>
      <c r="OR38" s="1672"/>
      <c r="OS38" s="1672"/>
      <c r="OT38" s="1672"/>
      <c r="OU38" s="1672"/>
      <c r="OV38" s="1672"/>
      <c r="OW38" s="1672"/>
      <c r="OX38" s="1672"/>
      <c r="OY38" s="1672"/>
      <c r="OZ38" s="1672"/>
      <c r="PA38" s="1672"/>
      <c r="PB38" s="1672"/>
      <c r="PC38" s="1672"/>
      <c r="PD38" s="1672"/>
      <c r="PE38" s="1672"/>
      <c r="PF38" s="1672"/>
      <c r="PG38" s="1672"/>
      <c r="PH38" s="1672"/>
      <c r="PI38" s="1672"/>
      <c r="PJ38" s="1672"/>
      <c r="PK38" s="1672"/>
      <c r="PL38" s="1672"/>
      <c r="PM38" s="1672"/>
      <c r="PN38" s="1672"/>
      <c r="PO38" s="1672"/>
      <c r="PP38" s="1672"/>
      <c r="PQ38" s="1672"/>
      <c r="PR38" s="1672"/>
      <c r="PS38" s="1672"/>
      <c r="PT38" s="1672"/>
      <c r="PU38" s="1672"/>
      <c r="PV38" s="1672"/>
      <c r="PW38" s="1672"/>
      <c r="PX38" s="1672"/>
      <c r="PY38" s="1672"/>
      <c r="PZ38" s="1672"/>
      <c r="QA38" s="1672"/>
      <c r="QB38" s="1672"/>
      <c r="QC38" s="1672"/>
      <c r="QD38" s="1672"/>
      <c r="QE38" s="1672"/>
      <c r="QF38" s="1672"/>
      <c r="QG38" s="1672"/>
      <c r="QH38" s="1672"/>
      <c r="QI38" s="1672"/>
      <c r="QJ38" s="1672"/>
      <c r="QK38" s="1672"/>
      <c r="QL38" s="1672"/>
      <c r="QM38" s="1672"/>
      <c r="QN38" s="1672"/>
      <c r="QO38" s="1672"/>
      <c r="QP38" s="1672"/>
      <c r="QQ38" s="1672"/>
      <c r="QR38" s="1672"/>
      <c r="QS38" s="1672"/>
      <c r="QT38" s="1672"/>
      <c r="QU38" s="1672"/>
      <c r="QV38" s="1672"/>
      <c r="QW38" s="1672"/>
      <c r="QX38" s="1672"/>
      <c r="QY38" s="1672"/>
      <c r="QZ38" s="1672"/>
      <c r="RA38" s="1672"/>
      <c r="RB38" s="1672"/>
      <c r="RC38" s="1672"/>
      <c r="RD38" s="1672"/>
      <c r="RE38" s="1672"/>
      <c r="RF38" s="1672"/>
      <c r="RG38" s="1672"/>
      <c r="RH38" s="1672"/>
      <c r="RI38" s="1672"/>
      <c r="RJ38" s="1672"/>
      <c r="RK38" s="1672"/>
      <c r="RL38" s="1672"/>
      <c r="RM38" s="1672"/>
      <c r="RN38" s="1672"/>
      <c r="RO38" s="1672"/>
      <c r="RP38" s="1672"/>
      <c r="RQ38" s="1672"/>
      <c r="RR38" s="1672"/>
      <c r="RS38" s="1672"/>
      <c r="RT38" s="1672"/>
      <c r="RU38" s="1672"/>
      <c r="RV38" s="1672"/>
      <c r="RW38" s="1672"/>
      <c r="RX38" s="1672"/>
      <c r="RY38" s="1672"/>
      <c r="RZ38" s="1672"/>
      <c r="SA38" s="1672"/>
      <c r="SB38" s="1672"/>
      <c r="SC38" s="1672"/>
      <c r="SD38" s="1672"/>
      <c r="SE38" s="1672"/>
      <c r="SF38" s="1672"/>
      <c r="SG38" s="1672"/>
      <c r="SH38" s="1672"/>
      <c r="SI38" s="1672"/>
      <c r="SJ38" s="1672"/>
      <c r="SK38" s="1672"/>
      <c r="SL38" s="1672"/>
      <c r="SM38" s="1672"/>
      <c r="SN38" s="1672"/>
      <c r="SO38" s="1672"/>
      <c r="SP38" s="1672"/>
      <c r="SQ38" s="1672"/>
      <c r="SR38" s="1672"/>
      <c r="SS38" s="1672"/>
      <c r="ST38" s="1672"/>
      <c r="SU38" s="1672"/>
      <c r="SV38" s="1672"/>
      <c r="SW38" s="1672"/>
      <c r="SX38" s="1672"/>
      <c r="SY38" s="1672"/>
      <c r="SZ38" s="1672"/>
      <c r="TA38" s="1672"/>
      <c r="TB38" s="1672"/>
      <c r="TC38" s="1672"/>
      <c r="TD38" s="1672"/>
      <c r="TE38" s="1672"/>
      <c r="TF38" s="1672"/>
      <c r="TG38" s="1672"/>
      <c r="TH38" s="1672"/>
      <c r="TI38" s="1672"/>
      <c r="TJ38" s="1672"/>
      <c r="TK38" s="1672"/>
      <c r="TL38" s="1672"/>
      <c r="TM38" s="1672"/>
      <c r="TN38" s="1672"/>
      <c r="TO38" s="1672"/>
      <c r="TP38" s="1672"/>
      <c r="TQ38" s="1672"/>
      <c r="TR38" s="1672"/>
      <c r="TS38" s="1672"/>
      <c r="TT38" s="1672"/>
      <c r="TU38" s="1672"/>
      <c r="TV38" s="1672"/>
      <c r="TW38" s="1672"/>
      <c r="TX38" s="1672"/>
      <c r="TY38" s="1672"/>
      <c r="TZ38" s="1672"/>
      <c r="UA38" s="1672"/>
      <c r="UB38" s="1672"/>
      <c r="UC38" s="1672"/>
      <c r="UD38" s="1672"/>
      <c r="UE38" s="1672"/>
      <c r="UF38" s="1672"/>
      <c r="UG38" s="1672"/>
      <c r="UH38" s="1672"/>
      <c r="UI38" s="1672"/>
      <c r="UJ38" s="1672"/>
      <c r="UK38" s="1672"/>
      <c r="UL38" s="1672"/>
      <c r="UM38" s="1672"/>
      <c r="UN38" s="1672"/>
      <c r="UO38" s="1672"/>
      <c r="UP38" s="1672"/>
      <c r="UQ38" s="1672"/>
      <c r="UR38" s="1672"/>
      <c r="US38" s="1672"/>
      <c r="UT38" s="1672"/>
      <c r="UU38" s="1672"/>
      <c r="UV38" s="1672"/>
      <c r="UW38" s="1672"/>
      <c r="UX38" s="1672"/>
      <c r="UY38" s="1672"/>
      <c r="UZ38" s="1672"/>
      <c r="VA38" s="1672"/>
      <c r="VB38" s="1672"/>
      <c r="VC38" s="1672"/>
      <c r="VD38" s="1672"/>
      <c r="VE38" s="1672"/>
      <c r="VF38" s="1672"/>
      <c r="VG38" s="1672"/>
      <c r="VH38" s="1672"/>
      <c r="VI38" s="1672"/>
      <c r="VJ38" s="1672"/>
      <c r="VK38" s="1672"/>
      <c r="VL38" s="1672"/>
      <c r="VM38" s="1672"/>
      <c r="VN38" s="1672"/>
      <c r="VO38" s="1672"/>
      <c r="VP38" s="1672"/>
      <c r="VQ38" s="1672"/>
      <c r="VR38" s="1672"/>
      <c r="VS38" s="1672"/>
      <c r="VT38" s="1672"/>
      <c r="VU38" s="1672"/>
      <c r="VV38" s="1672"/>
      <c r="VW38" s="1672"/>
      <c r="VX38" s="1672"/>
      <c r="VY38" s="1672"/>
      <c r="VZ38" s="1672"/>
      <c r="WA38" s="1672"/>
      <c r="WB38" s="1672"/>
      <c r="WC38" s="1672"/>
      <c r="WD38" s="1672"/>
      <c r="WE38" s="1672"/>
      <c r="WF38" s="1672"/>
      <c r="WG38" s="1672"/>
      <c r="WH38" s="1672"/>
      <c r="WI38" s="1672"/>
      <c r="WJ38" s="1672"/>
      <c r="WK38" s="1672"/>
      <c r="WL38" s="1672"/>
      <c r="WM38" s="1672"/>
      <c r="WN38" s="1672"/>
      <c r="WO38" s="1672"/>
      <c r="WP38" s="1672"/>
      <c r="WQ38" s="1672"/>
      <c r="WR38" s="1672"/>
      <c r="WS38" s="1672"/>
      <c r="WT38" s="1672"/>
      <c r="WU38" s="1672"/>
      <c r="WV38" s="1672"/>
      <c r="WW38" s="1672"/>
      <c r="WX38" s="1672"/>
      <c r="WY38" s="1672"/>
      <c r="WZ38" s="1672"/>
      <c r="XA38" s="1672"/>
      <c r="XB38" s="1672"/>
      <c r="XC38" s="1672"/>
      <c r="XD38" s="1672"/>
      <c r="XE38" s="1672"/>
      <c r="XF38" s="1672"/>
      <c r="XG38" s="1672"/>
      <c r="XH38" s="1672"/>
      <c r="XI38" s="1672"/>
      <c r="XJ38" s="1672"/>
      <c r="XK38" s="1672"/>
      <c r="XL38" s="1672"/>
      <c r="XM38" s="1672"/>
      <c r="XN38" s="1672"/>
      <c r="XO38" s="1672"/>
      <c r="XP38" s="1672"/>
      <c r="XQ38" s="1672"/>
      <c r="XR38" s="1672"/>
      <c r="XS38" s="1672"/>
      <c r="XT38" s="1672"/>
      <c r="XU38" s="1672"/>
      <c r="XV38" s="1672"/>
      <c r="XW38" s="1672"/>
      <c r="XX38" s="1672"/>
      <c r="XY38" s="1672"/>
      <c r="XZ38" s="1672"/>
      <c r="YA38" s="1672"/>
      <c r="YB38" s="1672"/>
      <c r="YC38" s="1672"/>
      <c r="YD38" s="1672"/>
      <c r="YE38" s="1672"/>
      <c r="YF38" s="1672"/>
      <c r="YG38" s="1672"/>
      <c r="YH38" s="1672"/>
      <c r="YI38" s="1672"/>
      <c r="YJ38" s="1672"/>
      <c r="YK38" s="1672"/>
      <c r="YL38" s="1672"/>
      <c r="YM38" s="1672"/>
      <c r="YN38" s="1672"/>
      <c r="YO38" s="1672"/>
      <c r="YP38" s="1672"/>
      <c r="YQ38" s="1672"/>
      <c r="YR38" s="1672"/>
      <c r="YS38" s="1672"/>
      <c r="YT38" s="1672"/>
      <c r="YU38" s="1672"/>
      <c r="YV38" s="1672"/>
      <c r="YW38" s="1672"/>
      <c r="YX38" s="1672"/>
      <c r="YY38" s="1672"/>
      <c r="YZ38" s="1672"/>
      <c r="ZA38" s="1672"/>
      <c r="ZB38" s="1672"/>
      <c r="ZC38" s="1672"/>
      <c r="ZD38" s="1672"/>
      <c r="ZE38" s="1672"/>
      <c r="ZF38" s="1672"/>
      <c r="ZG38" s="1672"/>
      <c r="ZH38" s="1672"/>
      <c r="ZI38" s="1672"/>
      <c r="ZJ38" s="1672"/>
      <c r="ZK38" s="1672"/>
      <c r="ZL38" s="1672"/>
      <c r="ZM38" s="1672"/>
      <c r="ZN38" s="1672"/>
      <c r="ZO38" s="1672"/>
      <c r="ZP38" s="1672"/>
      <c r="ZQ38" s="1672"/>
      <c r="ZR38" s="1672"/>
      <c r="ZS38" s="1672"/>
      <c r="ZT38" s="1672"/>
      <c r="ZU38" s="1672"/>
      <c r="ZV38" s="1672"/>
      <c r="ZW38" s="1672"/>
      <c r="ZX38" s="1672"/>
      <c r="ZY38" s="1672"/>
      <c r="ZZ38" s="1672"/>
      <c r="AAA38" s="1672"/>
      <c r="AAB38" s="1672"/>
      <c r="AAC38" s="1672"/>
      <c r="AAD38" s="1672"/>
      <c r="AAE38" s="1672"/>
      <c r="AAF38" s="1672"/>
      <c r="AAG38" s="1672"/>
      <c r="AAH38" s="1672"/>
      <c r="AAI38" s="1672"/>
      <c r="AAJ38" s="1672"/>
      <c r="AAK38" s="1672"/>
      <c r="AAL38" s="1672"/>
      <c r="AAM38" s="1672"/>
      <c r="AAN38" s="1672"/>
      <c r="AAO38" s="1672"/>
      <c r="AAP38" s="1672"/>
      <c r="AAQ38" s="1672"/>
      <c r="AAR38" s="1672"/>
      <c r="AAS38" s="1672"/>
      <c r="AAT38" s="1672"/>
      <c r="AAU38" s="1672"/>
      <c r="AAV38" s="1672"/>
      <c r="AAW38" s="1672"/>
      <c r="AAX38" s="1672"/>
      <c r="AAY38" s="1672"/>
      <c r="AAZ38" s="1672"/>
      <c r="ABA38" s="1672"/>
      <c r="ABB38" s="1672"/>
      <c r="ABC38" s="1672"/>
      <c r="ABD38" s="1672"/>
      <c r="ABE38" s="1672"/>
      <c r="ABF38" s="1672"/>
      <c r="ABG38" s="1672"/>
      <c r="ABH38" s="1672"/>
      <c r="ABI38" s="1672"/>
      <c r="ABJ38" s="1672"/>
      <c r="ABK38" s="1672"/>
      <c r="ABL38" s="1672"/>
      <c r="ABM38" s="1672"/>
      <c r="ABN38" s="1672"/>
      <c r="ABO38" s="1672"/>
      <c r="ABP38" s="1672"/>
      <c r="ABQ38" s="1672"/>
      <c r="ABR38" s="1672"/>
      <c r="ABS38" s="1672"/>
      <c r="ABT38" s="1672"/>
      <c r="ABU38" s="1672"/>
      <c r="ABV38" s="1672"/>
      <c r="ABW38" s="1672"/>
      <c r="ABX38" s="1672"/>
      <c r="ABY38" s="1672"/>
      <c r="ABZ38" s="1672"/>
      <c r="ACA38" s="1672"/>
      <c r="ACB38" s="1672"/>
      <c r="ACC38" s="1672"/>
      <c r="ACD38" s="1672"/>
      <c r="ACE38" s="1672"/>
      <c r="ACF38" s="1672"/>
      <c r="ACG38" s="1672"/>
      <c r="ACH38" s="1672"/>
      <c r="ACI38" s="1672"/>
      <c r="ACJ38" s="1672"/>
      <c r="ACK38" s="1672"/>
      <c r="ACL38" s="1672"/>
      <c r="ACM38" s="1672"/>
      <c r="ACN38" s="1672"/>
      <c r="ACO38" s="1672"/>
      <c r="ACP38" s="1672"/>
      <c r="ACQ38" s="1672"/>
      <c r="ACR38" s="1672"/>
      <c r="ACS38" s="1672"/>
      <c r="ACT38" s="1672"/>
      <c r="ACU38" s="1672"/>
      <c r="ACV38" s="1672"/>
      <c r="ACW38" s="1672"/>
      <c r="ACX38" s="1672"/>
      <c r="ACY38" s="1672"/>
      <c r="ACZ38" s="1672"/>
      <c r="ADA38" s="1672"/>
      <c r="ADB38" s="1672"/>
      <c r="ADC38" s="1672"/>
      <c r="ADD38" s="1672"/>
      <c r="ADE38" s="1672"/>
      <c r="ADF38" s="1672"/>
      <c r="ADG38" s="1672"/>
      <c r="ADH38" s="1672"/>
      <c r="ADI38" s="1672"/>
      <c r="ADJ38" s="1672"/>
      <c r="ADK38" s="1672"/>
      <c r="ADL38" s="1672"/>
      <c r="ADM38" s="1672"/>
      <c r="ADN38" s="1672"/>
      <c r="ADO38" s="1672"/>
      <c r="ADP38" s="1672"/>
      <c r="ADQ38" s="1672"/>
      <c r="ADR38" s="1672"/>
      <c r="ADS38" s="1672"/>
      <c r="ADT38" s="1672"/>
      <c r="ADU38" s="1672"/>
      <c r="ADV38" s="1672"/>
      <c r="ADW38" s="1672"/>
      <c r="ADX38" s="1672"/>
      <c r="ADY38" s="1672"/>
      <c r="ADZ38" s="1672"/>
      <c r="AEA38" s="1672"/>
      <c r="AEB38" s="1672"/>
      <c r="AEC38" s="1672"/>
      <c r="AED38" s="1672"/>
      <c r="AEE38" s="1672"/>
      <c r="AEF38" s="1672"/>
      <c r="AEG38" s="1672"/>
      <c r="AEH38" s="1672"/>
      <c r="AEI38" s="1672"/>
      <c r="AEJ38" s="1672"/>
      <c r="AEK38" s="1672"/>
      <c r="AEL38" s="1672"/>
      <c r="AEM38" s="1672"/>
      <c r="AEN38" s="1672"/>
      <c r="AEO38" s="1672"/>
      <c r="AEP38" s="1672"/>
      <c r="AEQ38" s="1672"/>
      <c r="AER38" s="1672"/>
      <c r="AES38" s="1672"/>
      <c r="AET38" s="1672"/>
      <c r="AEU38" s="1672"/>
      <c r="AEV38" s="1672"/>
      <c r="AEW38" s="1672"/>
      <c r="AEX38" s="1672"/>
      <c r="AEY38" s="1672"/>
      <c r="AEZ38" s="1672"/>
      <c r="AFA38" s="1672"/>
      <c r="AFB38" s="1672"/>
      <c r="AFC38" s="1672"/>
      <c r="AFD38" s="1672"/>
      <c r="AFE38" s="1672"/>
      <c r="AFF38" s="1672"/>
      <c r="AFG38" s="1672"/>
      <c r="AFH38" s="1672"/>
      <c r="AFI38" s="1672"/>
      <c r="AFJ38" s="1672"/>
      <c r="AFK38" s="1672"/>
      <c r="AFL38" s="1672"/>
      <c r="AFM38" s="1672"/>
      <c r="AFN38" s="1672"/>
      <c r="AFO38" s="1672"/>
      <c r="AFP38" s="1672"/>
      <c r="AFQ38" s="1672"/>
      <c r="AFR38" s="1672"/>
      <c r="AFS38" s="1672"/>
      <c r="AFT38" s="1672"/>
      <c r="AFU38" s="1672"/>
      <c r="AFV38" s="1672"/>
      <c r="AFW38" s="1672"/>
      <c r="AFX38" s="1672"/>
      <c r="AFY38" s="1672"/>
      <c r="AFZ38" s="1672"/>
      <c r="AGA38" s="1672"/>
      <c r="AGB38" s="1672"/>
      <c r="AGC38" s="1672"/>
      <c r="AGD38" s="1672"/>
      <c r="AGE38" s="1672"/>
      <c r="AGF38" s="1672"/>
      <c r="AGG38" s="1672"/>
      <c r="AGH38" s="1672"/>
      <c r="AGI38" s="1672"/>
      <c r="AGJ38" s="1672"/>
      <c r="AGK38" s="1672"/>
      <c r="AGL38" s="1672"/>
      <c r="AGM38" s="1672"/>
      <c r="AGN38" s="1672"/>
      <c r="AGO38" s="1672"/>
      <c r="AGP38" s="1672"/>
      <c r="AGQ38" s="1672"/>
      <c r="AGR38" s="1672"/>
      <c r="AGS38" s="1672"/>
      <c r="AGT38" s="1672"/>
      <c r="AGU38" s="1672"/>
      <c r="AGV38" s="1672"/>
      <c r="AGW38" s="1672"/>
      <c r="AGX38" s="1672"/>
      <c r="AGY38" s="1672"/>
      <c r="AGZ38" s="1672"/>
      <c r="AHA38" s="1672"/>
      <c r="AHB38" s="1672"/>
      <c r="AHC38" s="1672"/>
      <c r="AHD38" s="1672"/>
      <c r="AHE38" s="1672"/>
      <c r="AHF38" s="1672"/>
      <c r="AHG38" s="1672"/>
      <c r="AHH38" s="1672"/>
      <c r="AHI38" s="1672"/>
      <c r="AHJ38" s="1672"/>
      <c r="AHK38" s="1672"/>
      <c r="AHL38" s="1672"/>
      <c r="AHM38" s="1672"/>
      <c r="AHN38" s="1672"/>
      <c r="AHO38" s="1672"/>
      <c r="AHP38" s="1672"/>
      <c r="AHQ38" s="1672"/>
      <c r="AHR38" s="1672"/>
      <c r="AHS38" s="1672"/>
      <c r="AHT38" s="1672"/>
      <c r="AHU38" s="1672"/>
      <c r="AHV38" s="1672"/>
      <c r="AHW38" s="1672"/>
      <c r="AHX38" s="1672"/>
      <c r="AHY38" s="1672"/>
      <c r="AHZ38" s="1672"/>
      <c r="AIA38" s="1672"/>
      <c r="AIB38" s="1672"/>
      <c r="AIC38" s="1672"/>
      <c r="AID38" s="1672"/>
      <c r="AIE38" s="1672"/>
      <c r="AIF38" s="1672"/>
      <c r="AIG38" s="1672"/>
      <c r="AIH38" s="1672"/>
      <c r="AII38" s="1672"/>
      <c r="AIJ38" s="1672"/>
      <c r="AIK38" s="1672"/>
      <c r="AIL38" s="1672"/>
      <c r="AIM38" s="1672"/>
      <c r="AIN38" s="1672"/>
      <c r="AIO38" s="1672"/>
      <c r="AIP38" s="1672"/>
      <c r="AIQ38" s="1672"/>
      <c r="AIR38" s="1672"/>
      <c r="AIS38" s="1672"/>
      <c r="AIT38" s="1672"/>
      <c r="AIU38" s="1672"/>
      <c r="AIV38" s="1672"/>
      <c r="AIW38" s="1672"/>
      <c r="AIX38" s="1672"/>
      <c r="AIY38" s="1672"/>
      <c r="AIZ38" s="1672"/>
      <c r="AJA38" s="1672"/>
      <c r="AJB38" s="1672"/>
      <c r="AJC38" s="1672"/>
      <c r="AJD38" s="1672"/>
      <c r="AJE38" s="1672"/>
      <c r="AJF38" s="1672"/>
      <c r="AJG38" s="1672"/>
      <c r="AJH38" s="1672"/>
      <c r="AJI38" s="1672"/>
      <c r="AJJ38" s="1672"/>
      <c r="AJK38" s="1672"/>
      <c r="AJL38" s="1672"/>
      <c r="AJM38" s="1672"/>
      <c r="AJN38" s="1672"/>
      <c r="AJO38" s="1672"/>
      <c r="AJP38" s="1672"/>
      <c r="AJQ38" s="1672"/>
      <c r="AJR38" s="1672"/>
      <c r="AJS38" s="1672"/>
      <c r="AJT38" s="1672"/>
      <c r="AJU38" s="1672"/>
      <c r="AJV38" s="1672"/>
      <c r="AJW38" s="1672"/>
      <c r="AJX38" s="1672"/>
      <c r="AJY38" s="1672"/>
      <c r="AJZ38" s="1672"/>
      <c r="AKA38" s="1672"/>
      <c r="AKB38" s="1672"/>
      <c r="AKC38" s="1672"/>
      <c r="AKD38" s="1672"/>
      <c r="AKE38" s="1672"/>
      <c r="AKF38" s="1672"/>
      <c r="AKG38" s="1672"/>
      <c r="AKH38" s="1672"/>
      <c r="AKI38" s="1672"/>
      <c r="AKJ38" s="1672"/>
      <c r="AKK38" s="1672"/>
      <c r="AKL38" s="1672"/>
      <c r="AKM38" s="1672"/>
      <c r="AKN38" s="1672"/>
      <c r="AKO38" s="1672"/>
      <c r="AKP38" s="1672"/>
      <c r="AKQ38" s="1672"/>
      <c r="AKR38" s="1672"/>
      <c r="AKS38" s="1672"/>
      <c r="AKT38" s="1672"/>
      <c r="AKU38" s="1672"/>
      <c r="AKV38" s="1672"/>
      <c r="AKW38" s="1672"/>
      <c r="AKX38" s="1672"/>
      <c r="AKY38" s="1672"/>
      <c r="AKZ38" s="1672"/>
      <c r="ALA38" s="1672"/>
      <c r="ALB38" s="1672"/>
      <c r="ALC38" s="1672"/>
      <c r="ALD38" s="1672"/>
      <c r="ALE38" s="1672"/>
      <c r="ALF38" s="1672"/>
      <c r="ALG38" s="1672"/>
      <c r="ALH38" s="1672"/>
      <c r="ALI38" s="1672"/>
      <c r="ALJ38" s="1672"/>
      <c r="ALK38" s="1672"/>
      <c r="ALL38" s="1672"/>
      <c r="ALM38" s="1672"/>
      <c r="ALN38" s="1672"/>
      <c r="ALO38" s="1672"/>
      <c r="ALP38" s="1672"/>
      <c r="ALQ38" s="1672"/>
      <c r="ALR38" s="1672"/>
      <c r="ALS38" s="1672"/>
      <c r="ALT38" s="1672"/>
      <c r="ALU38" s="1672"/>
      <c r="ALV38" s="1672"/>
      <c r="ALW38" s="1672"/>
      <c r="ALX38" s="1672"/>
      <c r="ALY38" s="1672"/>
      <c r="ALZ38" s="1672"/>
      <c r="AMA38" s="1672"/>
      <c r="AMB38" s="1672"/>
      <c r="AMC38" s="1672"/>
      <c r="AMD38" s="1672"/>
      <c r="AME38" s="1672"/>
      <c r="AMF38" s="1672"/>
      <c r="AMG38" s="1672"/>
      <c r="AMH38" s="1672"/>
      <c r="AMI38" s="1672"/>
      <c r="AMJ38" s="1672"/>
      <c r="AMK38" s="1672"/>
      <c r="AML38" s="1672"/>
      <c r="AMM38" s="1672"/>
      <c r="AMN38" s="1672"/>
      <c r="AMO38" s="1672"/>
      <c r="AMP38" s="1672"/>
      <c r="AMQ38" s="1672"/>
      <c r="AMR38" s="1672"/>
      <c r="AMS38" s="1672"/>
      <c r="AMT38" s="1672"/>
      <c r="AMU38" s="1672"/>
      <c r="AMV38" s="1672"/>
      <c r="AMW38" s="1672"/>
      <c r="AMX38" s="1672"/>
      <c r="AMY38" s="1672"/>
      <c r="AMZ38" s="1672"/>
      <c r="ANA38" s="1672"/>
      <c r="ANB38" s="1672"/>
      <c r="ANC38" s="1672"/>
      <c r="AND38" s="1672"/>
      <c r="ANE38" s="1672"/>
      <c r="ANF38" s="1672"/>
      <c r="ANG38" s="1672"/>
      <c r="ANH38" s="1672"/>
      <c r="ANI38" s="1672"/>
      <c r="ANJ38" s="1672"/>
      <c r="ANK38" s="1672"/>
      <c r="ANL38" s="1672"/>
      <c r="ANM38" s="1672"/>
      <c r="ANN38" s="1672"/>
      <c r="ANO38" s="1672"/>
      <c r="ANP38" s="1672"/>
      <c r="ANQ38" s="1672"/>
      <c r="ANR38" s="1672"/>
      <c r="ANS38" s="1672"/>
      <c r="ANT38" s="1672"/>
      <c r="ANU38" s="1672"/>
      <c r="ANV38" s="1672"/>
      <c r="ANW38" s="1672"/>
      <c r="ANX38" s="1672"/>
      <c r="ANY38" s="1672"/>
      <c r="ANZ38" s="1672"/>
      <c r="AOA38" s="1672"/>
      <c r="AOB38" s="1672"/>
      <c r="AOC38" s="1672"/>
      <c r="AOD38" s="1672"/>
      <c r="AOE38" s="1672"/>
      <c r="AOF38" s="1672"/>
      <c r="AOG38" s="1672"/>
      <c r="AOH38" s="1672"/>
      <c r="AOI38" s="1672"/>
      <c r="AOJ38" s="1672"/>
      <c r="AOK38" s="1672"/>
      <c r="AOL38" s="1672"/>
      <c r="AOM38" s="1672"/>
      <c r="AON38" s="1672"/>
      <c r="AOO38" s="1672"/>
      <c r="AOP38" s="1672"/>
      <c r="AOQ38" s="1672"/>
      <c r="AOR38" s="1672"/>
      <c r="AOS38" s="1672"/>
      <c r="AOT38" s="1672"/>
      <c r="AOU38" s="1672"/>
      <c r="AOV38" s="1672"/>
      <c r="AOW38" s="1672"/>
      <c r="AOX38" s="1672"/>
      <c r="AOY38" s="1672"/>
      <c r="AOZ38" s="1672"/>
      <c r="APA38" s="1672"/>
      <c r="APB38" s="1672"/>
      <c r="APC38" s="1672"/>
      <c r="APD38" s="1672"/>
      <c r="APE38" s="1672"/>
      <c r="APF38" s="1672"/>
      <c r="APG38" s="1672"/>
      <c r="APH38" s="1672"/>
      <c r="API38" s="1672"/>
      <c r="APJ38" s="1672"/>
      <c r="APK38" s="1672"/>
      <c r="APL38" s="1672"/>
      <c r="APM38" s="1672"/>
      <c r="APN38" s="1672"/>
      <c r="APO38" s="1672"/>
      <c r="APP38" s="1672"/>
      <c r="APQ38" s="1672"/>
      <c r="APR38" s="1672"/>
      <c r="APS38" s="1672"/>
      <c r="APT38" s="1672"/>
      <c r="APU38" s="1672"/>
      <c r="APV38" s="1672"/>
      <c r="APW38" s="1672"/>
      <c r="APX38" s="1672"/>
      <c r="APY38" s="1672"/>
      <c r="APZ38" s="1672"/>
      <c r="AQA38" s="1672"/>
      <c r="AQB38" s="1672"/>
      <c r="AQC38" s="1672"/>
      <c r="AQD38" s="1672"/>
      <c r="AQE38" s="1672"/>
      <c r="AQF38" s="1672"/>
      <c r="AQG38" s="1672"/>
      <c r="AQH38" s="1672"/>
      <c r="AQI38" s="1672"/>
      <c r="AQJ38" s="1672"/>
      <c r="AQK38" s="1672"/>
      <c r="AQL38" s="1672"/>
      <c r="AQM38" s="1672"/>
      <c r="AQN38" s="1672"/>
      <c r="AQO38" s="1672"/>
      <c r="AQP38" s="1672"/>
      <c r="AQQ38" s="1672"/>
      <c r="AQR38" s="1672"/>
      <c r="AQS38" s="1672"/>
      <c r="AQT38" s="1672"/>
      <c r="AQU38" s="1672"/>
      <c r="AQV38" s="1672"/>
      <c r="AQW38" s="1672"/>
      <c r="AQX38" s="1672"/>
      <c r="AQY38" s="1672"/>
      <c r="AQZ38" s="1672"/>
      <c r="ARA38" s="1672"/>
      <c r="ARB38" s="1672"/>
      <c r="ARC38" s="1672"/>
      <c r="ARD38" s="1672"/>
      <c r="ARE38" s="1672"/>
      <c r="ARF38" s="1672"/>
      <c r="ARG38" s="1672"/>
      <c r="ARH38" s="1672"/>
      <c r="ARI38" s="1672"/>
      <c r="ARJ38" s="1672"/>
      <c r="ARK38" s="1672"/>
      <c r="ARL38" s="1672"/>
      <c r="ARM38" s="1672"/>
      <c r="ARN38" s="1672"/>
      <c r="ARO38" s="1672"/>
      <c r="ARP38" s="1672"/>
      <c r="ARQ38" s="1672"/>
      <c r="ARR38" s="1672"/>
      <c r="ARS38" s="1672"/>
      <c r="ART38" s="1672"/>
      <c r="ARU38" s="1672"/>
      <c r="ARV38" s="1672"/>
      <c r="ARW38" s="1672"/>
      <c r="ARX38" s="1672"/>
      <c r="ARY38" s="1672"/>
      <c r="ARZ38" s="1672"/>
      <c r="ASA38" s="1672"/>
      <c r="ASB38" s="1672"/>
      <c r="ASC38" s="1672"/>
      <c r="ASD38" s="1672"/>
      <c r="ASE38" s="1672"/>
      <c r="ASF38" s="1672"/>
      <c r="ASG38" s="1672"/>
      <c r="ASH38" s="1672"/>
      <c r="ASI38" s="1672"/>
      <c r="ASJ38" s="1672"/>
      <c r="ASK38" s="1672"/>
      <c r="ASL38" s="1672"/>
      <c r="ASM38" s="1672"/>
      <c r="ASN38" s="1672"/>
      <c r="ASO38" s="1672"/>
      <c r="ASP38" s="1672"/>
      <c r="ASQ38" s="1672"/>
      <c r="ASR38" s="1672"/>
      <c r="ASS38" s="1672"/>
      <c r="AST38" s="1672"/>
      <c r="ASU38" s="1672"/>
      <c r="ASV38" s="1672"/>
      <c r="ASW38" s="1672"/>
      <c r="ASX38" s="1672"/>
      <c r="ASY38" s="1672"/>
      <c r="ASZ38" s="1672"/>
      <c r="ATA38" s="1672"/>
      <c r="ATB38" s="1672"/>
      <c r="ATC38" s="1672"/>
      <c r="ATD38" s="1672"/>
      <c r="ATE38" s="1672"/>
      <c r="ATF38" s="1672"/>
      <c r="ATG38" s="1672"/>
      <c r="ATH38" s="1672"/>
      <c r="ATI38" s="1672"/>
      <c r="ATJ38" s="1672"/>
      <c r="ATK38" s="1672"/>
      <c r="ATL38" s="1672"/>
      <c r="ATM38" s="1672"/>
      <c r="ATN38" s="1672"/>
      <c r="ATO38" s="1672"/>
      <c r="ATP38" s="1672"/>
      <c r="ATQ38" s="1672"/>
      <c r="ATR38" s="1672"/>
      <c r="ATS38" s="1672"/>
      <c r="ATT38" s="1672"/>
      <c r="ATU38" s="1672"/>
      <c r="ATV38" s="1672"/>
      <c r="ATW38" s="1672"/>
      <c r="ATX38" s="1672"/>
      <c r="ATY38" s="1672"/>
      <c r="ATZ38" s="1672"/>
      <c r="AUA38" s="1672"/>
      <c r="AUB38" s="1672"/>
      <c r="AUC38" s="1672"/>
      <c r="AUD38" s="1672"/>
      <c r="AUE38" s="1672"/>
      <c r="AUF38" s="1672"/>
      <c r="AUG38" s="1672"/>
      <c r="AUH38" s="1672"/>
      <c r="AUI38" s="1672"/>
      <c r="AUJ38" s="1672"/>
      <c r="AUK38" s="1672"/>
      <c r="AUL38" s="1672"/>
      <c r="AUM38" s="1672"/>
      <c r="AUN38" s="1672"/>
      <c r="AUO38" s="1672"/>
      <c r="AUP38" s="1672"/>
      <c r="AUQ38" s="1672"/>
      <c r="AUR38" s="1672"/>
      <c r="AUS38" s="1672"/>
      <c r="AUT38" s="1672"/>
      <c r="AUU38" s="1672"/>
      <c r="AUV38" s="1672"/>
      <c r="AUW38" s="1672"/>
      <c r="AUX38" s="1672"/>
      <c r="AUY38" s="1672"/>
      <c r="AUZ38" s="1672"/>
      <c r="AVA38" s="1672"/>
      <c r="AVB38" s="1672"/>
      <c r="AVC38" s="1672"/>
      <c r="AVD38" s="1672"/>
      <c r="AVE38" s="1672"/>
      <c r="AVF38" s="1672"/>
      <c r="AVG38" s="1672"/>
      <c r="AVH38" s="1672"/>
      <c r="AVI38" s="1672"/>
      <c r="AVJ38" s="1672"/>
      <c r="AVK38" s="1672"/>
      <c r="AVL38" s="1672"/>
      <c r="AVM38" s="1672"/>
      <c r="AVN38" s="1672"/>
      <c r="AVO38" s="1672"/>
      <c r="AVP38" s="1672"/>
      <c r="AVQ38" s="1672"/>
      <c r="AVR38" s="1672"/>
      <c r="AVS38" s="1672"/>
      <c r="AVT38" s="1672"/>
      <c r="AVU38" s="1672"/>
      <c r="AVV38" s="1672"/>
      <c r="AVW38" s="1672"/>
      <c r="AVX38" s="1672"/>
      <c r="AVY38" s="1672"/>
      <c r="AVZ38" s="1672"/>
      <c r="AWA38" s="1672"/>
      <c r="AWB38" s="1672"/>
      <c r="AWC38" s="1672"/>
      <c r="AWD38" s="1672"/>
      <c r="AWE38" s="1672"/>
      <c r="AWF38" s="1672"/>
      <c r="AWG38" s="1672"/>
      <c r="AWH38" s="1672"/>
      <c r="AWI38" s="1672"/>
      <c r="AWJ38" s="1672"/>
      <c r="AWK38" s="1672"/>
      <c r="AWL38" s="1672"/>
      <c r="AWM38" s="1672"/>
      <c r="AWN38" s="1672"/>
      <c r="AWO38" s="1672"/>
      <c r="AWP38" s="1672"/>
      <c r="AWQ38" s="1672"/>
      <c r="AWR38" s="1672"/>
      <c r="AWS38" s="1672"/>
      <c r="AWT38" s="1672"/>
      <c r="AWU38" s="1672"/>
      <c r="AWV38" s="1672"/>
      <c r="AWW38" s="1672"/>
      <c r="AWX38" s="1672"/>
      <c r="AWY38" s="1672"/>
      <c r="AWZ38" s="1672"/>
      <c r="AXA38" s="1672"/>
      <c r="AXB38" s="1672"/>
      <c r="AXC38" s="1672"/>
      <c r="AXD38" s="1672"/>
      <c r="AXE38" s="1672"/>
      <c r="AXF38" s="1672"/>
      <c r="AXG38" s="1672"/>
      <c r="AXH38" s="1672"/>
      <c r="AXI38" s="1672"/>
      <c r="AXJ38" s="1672"/>
      <c r="AXK38" s="1672"/>
      <c r="AXL38" s="1672"/>
      <c r="AXM38" s="1672"/>
      <c r="AXN38" s="1672"/>
      <c r="AXO38" s="1672"/>
      <c r="AXP38" s="1672"/>
      <c r="AXQ38" s="1672"/>
      <c r="AXR38" s="1672"/>
      <c r="AXS38" s="1672"/>
      <c r="AXT38" s="1672"/>
      <c r="AXU38" s="1672"/>
      <c r="AXV38" s="1672"/>
      <c r="AXW38" s="1672"/>
      <c r="AXX38" s="1672"/>
      <c r="AXY38" s="1672"/>
      <c r="AXZ38" s="1672"/>
      <c r="AYA38" s="1672"/>
      <c r="AYB38" s="1672"/>
      <c r="AYC38" s="1672"/>
      <c r="AYD38" s="1672"/>
      <c r="AYE38" s="1672"/>
      <c r="AYF38" s="1672"/>
      <c r="AYG38" s="1672"/>
      <c r="AYH38" s="1672"/>
      <c r="AYI38" s="1672"/>
      <c r="AYJ38" s="1672"/>
      <c r="AYK38" s="1672"/>
      <c r="AYL38" s="1672"/>
      <c r="AYM38" s="1672"/>
      <c r="AYN38" s="1672"/>
      <c r="AYO38" s="1672"/>
      <c r="AYP38" s="1672"/>
      <c r="AYQ38" s="1672"/>
      <c r="AYR38" s="1672"/>
      <c r="AYS38" s="1672"/>
      <c r="AYT38" s="1672"/>
      <c r="AYU38" s="1672"/>
      <c r="AYV38" s="1672"/>
      <c r="AYW38" s="1672"/>
      <c r="AYX38" s="1672"/>
      <c r="AYY38" s="1672"/>
      <c r="AYZ38" s="1672"/>
      <c r="AZA38" s="1672"/>
      <c r="AZB38" s="1672"/>
      <c r="AZC38" s="1672"/>
      <c r="AZD38" s="1672"/>
      <c r="AZE38" s="1672"/>
      <c r="AZF38" s="1672"/>
      <c r="AZG38" s="1672"/>
      <c r="AZH38" s="1672"/>
      <c r="AZI38" s="1672"/>
      <c r="AZJ38" s="1672"/>
      <c r="AZK38" s="1672"/>
      <c r="AZL38" s="1672"/>
      <c r="AZM38" s="1672"/>
      <c r="AZN38" s="1672"/>
      <c r="AZO38" s="1672"/>
      <c r="AZP38" s="1672"/>
      <c r="AZQ38" s="1672"/>
      <c r="AZR38" s="1672"/>
      <c r="AZS38" s="1672"/>
      <c r="AZT38" s="1672"/>
      <c r="AZU38" s="1672"/>
      <c r="AZV38" s="1672"/>
      <c r="AZW38" s="1672"/>
      <c r="AZX38" s="1672"/>
      <c r="AZY38" s="1672"/>
      <c r="AZZ38" s="1672"/>
      <c r="BAA38" s="1672"/>
      <c r="BAB38" s="1672"/>
      <c r="BAC38" s="1672"/>
      <c r="BAD38" s="1672"/>
      <c r="BAE38" s="1672"/>
      <c r="BAF38" s="1672"/>
      <c r="BAG38" s="1672"/>
      <c r="BAH38" s="1672"/>
      <c r="BAI38" s="1672"/>
      <c r="BAJ38" s="1672"/>
      <c r="BAK38" s="1672"/>
      <c r="BAL38" s="1672"/>
      <c r="BAM38" s="1672"/>
      <c r="BAN38" s="1672"/>
      <c r="BAO38" s="1672"/>
      <c r="BAP38" s="1672"/>
      <c r="BAQ38" s="1672"/>
      <c r="BAR38" s="1672"/>
      <c r="BAS38" s="1672"/>
      <c r="BAT38" s="1672"/>
      <c r="BAU38" s="1672"/>
      <c r="BAV38" s="1672"/>
      <c r="BAW38" s="1672"/>
      <c r="BAX38" s="1672"/>
      <c r="BAY38" s="1672"/>
      <c r="BAZ38" s="1672"/>
      <c r="BBA38" s="1672"/>
      <c r="BBB38" s="1672"/>
      <c r="BBC38" s="1672"/>
      <c r="BBD38" s="1672"/>
      <c r="BBE38" s="1672"/>
      <c r="BBF38" s="1672"/>
      <c r="BBG38" s="1672"/>
      <c r="BBH38" s="1672"/>
      <c r="BBI38" s="1672"/>
      <c r="BBJ38" s="1672"/>
      <c r="BBK38" s="1672"/>
      <c r="BBL38" s="1672"/>
      <c r="BBM38" s="1672"/>
      <c r="BBN38" s="1672"/>
      <c r="BBO38" s="1672"/>
      <c r="BBP38" s="1672"/>
      <c r="BBQ38" s="1672"/>
      <c r="BBR38" s="1672"/>
      <c r="BBS38" s="1672"/>
      <c r="BBT38" s="1672"/>
      <c r="BBU38" s="1672"/>
      <c r="BBV38" s="1672"/>
      <c r="BBW38" s="1672"/>
      <c r="BBX38" s="1672"/>
      <c r="BBY38" s="1672"/>
      <c r="BBZ38" s="1672"/>
      <c r="BCA38" s="1672"/>
      <c r="BCB38" s="1672"/>
      <c r="BCC38" s="1672"/>
      <c r="BCD38" s="1672"/>
      <c r="BCE38" s="1672"/>
      <c r="BCF38" s="1672"/>
      <c r="BCG38" s="1672"/>
      <c r="BCH38" s="1672"/>
      <c r="BCI38" s="1672"/>
      <c r="BCJ38" s="1672"/>
      <c r="BCK38" s="1672"/>
      <c r="BCL38" s="1672"/>
      <c r="BCM38" s="1672"/>
      <c r="BCN38" s="1672"/>
      <c r="BCO38" s="1672"/>
      <c r="BCP38" s="1672"/>
      <c r="BCQ38" s="1672"/>
      <c r="BCR38" s="1672"/>
      <c r="BCS38" s="1672"/>
      <c r="BCT38" s="1672"/>
      <c r="BCU38" s="1672"/>
      <c r="BCV38" s="1672"/>
      <c r="BCW38" s="1672"/>
      <c r="BCX38" s="1672"/>
      <c r="BCY38" s="1672"/>
      <c r="BCZ38" s="1672"/>
      <c r="BDA38" s="1672"/>
      <c r="BDB38" s="1672"/>
      <c r="BDC38" s="1672"/>
      <c r="BDD38" s="1672"/>
      <c r="BDE38" s="1672"/>
      <c r="BDF38" s="1672"/>
      <c r="BDG38" s="1672"/>
      <c r="BDH38" s="1672"/>
      <c r="BDI38" s="1672"/>
      <c r="BDJ38" s="1672"/>
      <c r="BDK38" s="1672"/>
      <c r="BDL38" s="1672"/>
      <c r="BDM38" s="1672"/>
      <c r="BDN38" s="1672"/>
      <c r="BDO38" s="1672"/>
      <c r="BDP38" s="1672"/>
      <c r="BDQ38" s="1672"/>
      <c r="BDR38" s="1672"/>
      <c r="BDS38" s="1672"/>
      <c r="BDT38" s="1672"/>
      <c r="BDU38" s="1672"/>
      <c r="BDV38" s="1672"/>
      <c r="BDW38" s="1672"/>
      <c r="BDX38" s="1672"/>
      <c r="BDY38" s="1672"/>
      <c r="BDZ38" s="1672"/>
      <c r="BEA38" s="1672"/>
      <c r="BEB38" s="1672"/>
      <c r="BEC38" s="1672"/>
      <c r="BED38" s="1672"/>
      <c r="BEE38" s="1672"/>
      <c r="BEF38" s="1672"/>
      <c r="BEG38" s="1672"/>
      <c r="BEH38" s="1672"/>
      <c r="BEI38" s="1672"/>
      <c r="BEJ38" s="1672"/>
      <c r="BEK38" s="1672"/>
      <c r="BEL38" s="1672"/>
      <c r="BEM38" s="1672"/>
      <c r="BEN38" s="1672"/>
      <c r="BEO38" s="1672"/>
      <c r="BEP38" s="1672"/>
      <c r="BEQ38" s="1672"/>
      <c r="BER38" s="1672"/>
      <c r="BES38" s="1672"/>
      <c r="BET38" s="1672"/>
      <c r="BEU38" s="1672"/>
      <c r="BEV38" s="1672"/>
      <c r="BEW38" s="1672"/>
      <c r="BEX38" s="1672"/>
      <c r="BEY38" s="1672"/>
      <c r="BEZ38" s="1672"/>
      <c r="BFA38" s="1672"/>
      <c r="BFB38" s="1672"/>
      <c r="BFC38" s="1672"/>
      <c r="BFD38" s="1672"/>
      <c r="BFE38" s="1672"/>
      <c r="BFF38" s="1672"/>
      <c r="BFG38" s="1672"/>
      <c r="BFH38" s="1672"/>
      <c r="BFI38" s="1672"/>
      <c r="BFJ38" s="1672"/>
      <c r="BFK38" s="1672"/>
      <c r="BFL38" s="1672"/>
      <c r="BFM38" s="1672"/>
      <c r="BFN38" s="1672"/>
      <c r="BFO38" s="1672"/>
      <c r="BFP38" s="1672"/>
      <c r="BFQ38" s="1672"/>
      <c r="BFR38" s="1672"/>
      <c r="BFS38" s="1672"/>
      <c r="BFT38" s="1672"/>
      <c r="BFU38" s="1672"/>
      <c r="BFV38" s="1672"/>
      <c r="BFW38" s="1672"/>
      <c r="BFX38" s="1672"/>
      <c r="BFY38" s="1672"/>
      <c r="BFZ38" s="1672"/>
      <c r="BGA38" s="1672"/>
      <c r="BGB38" s="1672"/>
      <c r="BGC38" s="1672"/>
      <c r="BGD38" s="1672"/>
      <c r="BGE38" s="1672"/>
      <c r="BGF38" s="1672"/>
      <c r="BGG38" s="1672"/>
      <c r="BGH38" s="1672"/>
      <c r="BGI38" s="1672"/>
      <c r="BGJ38" s="1672"/>
      <c r="BGK38" s="1672"/>
      <c r="BGL38" s="1672"/>
      <c r="BGM38" s="1672"/>
      <c r="BGN38" s="1672"/>
      <c r="BGO38" s="1672"/>
      <c r="BGP38" s="1672"/>
      <c r="BGQ38" s="1672"/>
      <c r="BGR38" s="1672"/>
      <c r="BGS38" s="1672"/>
      <c r="BGT38" s="1672"/>
      <c r="BGU38" s="1672"/>
      <c r="BGV38" s="1672"/>
      <c r="BGW38" s="1672"/>
      <c r="BGX38" s="1672"/>
      <c r="BGY38" s="1672"/>
      <c r="BGZ38" s="1672"/>
      <c r="BHA38" s="1672"/>
      <c r="BHB38" s="1672"/>
      <c r="BHC38" s="1672"/>
      <c r="BHD38" s="1672"/>
      <c r="BHE38" s="1672"/>
      <c r="BHF38" s="1672"/>
      <c r="BHG38" s="1672"/>
      <c r="BHH38" s="1672"/>
      <c r="BHI38" s="1672"/>
      <c r="BHJ38" s="1672"/>
      <c r="BHK38" s="1672"/>
      <c r="BHL38" s="1672"/>
      <c r="BHM38" s="1672"/>
      <c r="BHN38" s="1672"/>
      <c r="BHO38" s="1672"/>
      <c r="BHP38" s="1672"/>
      <c r="BHQ38" s="1672"/>
      <c r="BHR38" s="1672"/>
      <c r="BHS38" s="1672"/>
      <c r="BHT38" s="1672"/>
      <c r="BHU38" s="1672"/>
      <c r="BHV38" s="1672"/>
      <c r="BHW38" s="1672"/>
      <c r="BHX38" s="1672"/>
      <c r="BHY38" s="1672"/>
      <c r="BHZ38" s="1672"/>
      <c r="BIA38" s="1672"/>
      <c r="BIB38" s="1672"/>
      <c r="BIC38" s="1672"/>
      <c r="BID38" s="1672"/>
      <c r="BIE38" s="1672"/>
      <c r="BIF38" s="1672"/>
      <c r="BIG38" s="1672"/>
      <c r="BIH38" s="1672"/>
      <c r="BII38" s="1672"/>
      <c r="BIJ38" s="1672"/>
      <c r="BIK38" s="1672"/>
      <c r="BIL38" s="1672"/>
      <c r="BIM38" s="1672"/>
      <c r="BIN38" s="1672"/>
      <c r="BIO38" s="1672"/>
      <c r="BIP38" s="1672"/>
      <c r="BIQ38" s="1672"/>
      <c r="BIR38" s="1672"/>
      <c r="BIS38" s="1672"/>
      <c r="BIT38" s="1672"/>
      <c r="BIU38" s="1672"/>
      <c r="BIV38" s="1672"/>
      <c r="BIW38" s="1672"/>
      <c r="BIX38" s="1672"/>
      <c r="BIY38" s="1672"/>
      <c r="BIZ38" s="1672"/>
      <c r="BJA38" s="1672"/>
      <c r="BJB38" s="1672"/>
      <c r="BJC38" s="1672"/>
      <c r="BJD38" s="1672"/>
      <c r="BJE38" s="1672"/>
      <c r="BJF38" s="1672"/>
      <c r="BJG38" s="1672"/>
      <c r="BJH38" s="1672"/>
      <c r="BJI38" s="1672"/>
      <c r="BJJ38" s="1672"/>
      <c r="BJK38" s="1672"/>
      <c r="BJL38" s="1672"/>
      <c r="BJM38" s="1672"/>
      <c r="BJN38" s="1672"/>
      <c r="BJO38" s="1672"/>
      <c r="BJP38" s="1672"/>
      <c r="BJQ38" s="1672"/>
      <c r="BJR38" s="1672"/>
      <c r="BJS38" s="1672"/>
      <c r="BJT38" s="1672"/>
      <c r="BJU38" s="1672"/>
      <c r="BJV38" s="1672"/>
      <c r="BJW38" s="1672"/>
      <c r="BJX38" s="1672"/>
      <c r="BJY38" s="1672"/>
      <c r="BJZ38" s="1672"/>
      <c r="BKA38" s="1672"/>
      <c r="BKB38" s="1672"/>
      <c r="BKC38" s="1672"/>
      <c r="BKD38" s="1672"/>
      <c r="BKE38" s="1672"/>
      <c r="BKF38" s="1672"/>
      <c r="BKG38" s="1672"/>
      <c r="BKH38" s="1672"/>
      <c r="BKI38" s="1672"/>
      <c r="BKJ38" s="1672"/>
      <c r="BKK38" s="1672"/>
      <c r="BKL38" s="1672"/>
      <c r="BKM38" s="1672"/>
      <c r="BKN38" s="1672"/>
      <c r="BKO38" s="1672"/>
      <c r="BKP38" s="1672"/>
      <c r="BKQ38" s="1672"/>
      <c r="BKR38" s="1672"/>
      <c r="BKS38" s="1672"/>
      <c r="BKT38" s="1672"/>
      <c r="BKU38" s="1672"/>
      <c r="BKV38" s="1672"/>
      <c r="BKW38" s="1672"/>
      <c r="BKX38" s="1672"/>
      <c r="BKY38" s="1672"/>
      <c r="BKZ38" s="1672"/>
      <c r="BLA38" s="1672"/>
      <c r="BLB38" s="1672"/>
      <c r="BLC38" s="1672"/>
      <c r="BLD38" s="1672"/>
      <c r="BLE38" s="1672"/>
      <c r="BLF38" s="1672"/>
      <c r="BLG38" s="1672"/>
      <c r="BLH38" s="1672"/>
      <c r="BLI38" s="1672"/>
      <c r="BLJ38" s="1672"/>
      <c r="BLK38" s="1672"/>
      <c r="BLL38" s="1672"/>
      <c r="BLM38" s="1672"/>
      <c r="BLN38" s="1672"/>
      <c r="BLO38" s="1672"/>
      <c r="BLP38" s="1672"/>
      <c r="BLQ38" s="1672"/>
      <c r="BLR38" s="1672"/>
      <c r="BLS38" s="1672"/>
      <c r="BLT38" s="1672"/>
      <c r="BLU38" s="1672"/>
      <c r="BLV38" s="1672"/>
      <c r="BLW38" s="1672"/>
      <c r="BLX38" s="1672"/>
      <c r="BLY38" s="1672"/>
      <c r="BLZ38" s="1047" t="s">
        <v>1502</v>
      </c>
      <c r="BMA38" s="175"/>
      <c r="BMB38" s="175"/>
      <c r="BMC38" s="175"/>
      <c r="BMD38" s="1156" t="s">
        <v>1502</v>
      </c>
      <c r="BME38" s="175"/>
      <c r="BMF38" s="175"/>
      <c r="BMG38" s="175"/>
      <c r="BMH38" s="7"/>
      <c r="BMI38" s="175"/>
      <c r="BMJ38" s="175"/>
      <c r="BMK38" s="175"/>
      <c r="BML38" s="175"/>
      <c r="BMM38" s="175"/>
      <c r="BMN38" s="175"/>
      <c r="BMO38" s="175"/>
      <c r="BMP38" s="175"/>
      <c r="BMQ38" s="175"/>
      <c r="BMR38" s="175"/>
      <c r="BMS38" s="175"/>
      <c r="BMT38" s="175"/>
      <c r="BMU38" s="175"/>
      <c r="BMV38" s="175"/>
      <c r="BMW38" s="175"/>
      <c r="BMX38" s="175"/>
      <c r="BMY38" s="175"/>
      <c r="BMZ38" s="175"/>
      <c r="BNA38" s="175"/>
      <c r="BNB38" s="175"/>
      <c r="BNC38" s="175"/>
      <c r="BND38" s="175"/>
      <c r="BNE38" s="175"/>
      <c r="BNF38" s="175"/>
      <c r="BNG38" s="175"/>
      <c r="BNH38" s="175"/>
      <c r="BNI38" s="175"/>
      <c r="BNJ38" s="175"/>
      <c r="BNK38" s="175"/>
      <c r="BNL38" s="175"/>
      <c r="BNM38" s="175"/>
      <c r="BNN38" s="175"/>
      <c r="BNO38" s="175"/>
      <c r="BNP38" s="175"/>
      <c r="BNQ38" s="175"/>
      <c r="BNR38" s="175"/>
      <c r="BNS38" s="175"/>
      <c r="BNT38" s="175"/>
      <c r="BNU38" s="175"/>
      <c r="BNV38" s="175"/>
      <c r="BNW38" s="175"/>
      <c r="BNX38" s="175"/>
      <c r="BNY38" s="175"/>
      <c r="BNZ38" s="175"/>
      <c r="BOA38" s="175"/>
      <c r="BOB38" s="175"/>
      <c r="BOC38" s="175"/>
      <c r="BOD38" s="175"/>
      <c r="BOE38" s="175"/>
      <c r="BOF38" s="175"/>
      <c r="BOG38" s="175"/>
      <c r="BOH38" s="175"/>
      <c r="BOI38" s="175"/>
      <c r="BOJ38" s="175"/>
      <c r="BOK38" s="175"/>
      <c r="BOL38" s="175"/>
      <c r="BOM38" s="175"/>
      <c r="BON38" s="175"/>
      <c r="BOO38" s="175"/>
      <c r="BOP38" s="175"/>
      <c r="BOQ38" s="175"/>
      <c r="BOR38" s="175"/>
      <c r="BOS38" s="175"/>
      <c r="BOT38" s="175"/>
      <c r="BOU38" s="175"/>
      <c r="BOV38" s="175"/>
      <c r="BOW38" s="175"/>
      <c r="BOX38" s="175"/>
      <c r="BOY38" s="175"/>
      <c r="BOZ38" s="175"/>
      <c r="BPA38" s="175"/>
      <c r="BPB38" s="175"/>
      <c r="BPC38" s="175"/>
      <c r="BPD38" s="175"/>
      <c r="BPE38" s="175"/>
      <c r="BPF38" s="175"/>
      <c r="BPG38" s="175"/>
      <c r="BPH38" s="175"/>
      <c r="BPI38" s="175"/>
      <c r="BPJ38" s="175"/>
      <c r="BPK38" s="175"/>
      <c r="BPL38" s="175"/>
      <c r="BPM38" s="175"/>
      <c r="BPN38" s="175"/>
      <c r="BPO38" s="175"/>
      <c r="BPP38" s="175"/>
      <c r="BPQ38" s="175"/>
      <c r="BPR38" s="175"/>
      <c r="BPS38" s="175"/>
      <c r="BPT38" s="175"/>
      <c r="BPU38" s="175"/>
      <c r="BPV38" s="175"/>
      <c r="BPW38" s="175"/>
      <c r="BPX38" s="175"/>
      <c r="BPY38" s="175"/>
      <c r="BPZ38" s="175"/>
      <c r="BQA38" s="175"/>
      <c r="BQB38" s="175"/>
      <c r="BQC38" s="175"/>
      <c r="BQD38" s="175"/>
      <c r="BQE38" s="175"/>
      <c r="BQF38" s="175"/>
      <c r="BQG38" s="175"/>
      <c r="BQH38" s="175"/>
      <c r="BQI38" s="175"/>
      <c r="BQJ38" s="175"/>
      <c r="BQK38" s="175"/>
      <c r="BQL38" s="175"/>
      <c r="BQM38" s="175"/>
      <c r="BQN38" s="175"/>
      <c r="BQO38" s="175"/>
      <c r="BQP38" s="175"/>
      <c r="BQQ38" s="175"/>
      <c r="BQR38" s="175"/>
      <c r="BQS38" s="175"/>
      <c r="BQT38" s="175"/>
      <c r="BQU38" s="175"/>
      <c r="BQV38" s="175"/>
      <c r="BQW38" s="175"/>
      <c r="BQX38" s="175"/>
      <c r="BQY38" s="175"/>
      <c r="BQZ38" s="175"/>
      <c r="BRA38" s="175"/>
      <c r="BRB38" s="175"/>
      <c r="BRC38" s="175"/>
      <c r="BRD38" s="175"/>
      <c r="BRE38" s="175"/>
      <c r="BRF38" s="175"/>
      <c r="BRG38" s="175"/>
      <c r="BRH38" s="175"/>
      <c r="BRI38" s="175"/>
      <c r="BRJ38" s="175"/>
      <c r="BRK38" s="175"/>
      <c r="BRL38" s="175"/>
      <c r="BRM38" s="175"/>
      <c r="BRN38" s="175"/>
      <c r="BRO38" s="175"/>
      <c r="BRP38" s="175"/>
      <c r="BRQ38" s="175"/>
      <c r="BRR38" s="175"/>
      <c r="BRS38" s="175"/>
      <c r="BRT38" s="175"/>
      <c r="BRU38" s="175"/>
      <c r="BRV38" s="175"/>
      <c r="BRW38" s="175"/>
      <c r="BRX38" s="175"/>
      <c r="BRY38" s="175"/>
      <c r="BRZ38" s="175"/>
      <c r="BSA38" s="175"/>
      <c r="BSB38" s="175"/>
      <c r="BSC38" s="175"/>
      <c r="BSD38" s="175"/>
      <c r="BSE38" s="175"/>
      <c r="BSF38" s="175"/>
      <c r="BSG38" s="175"/>
      <c r="BSH38" s="175"/>
      <c r="BSI38" s="175"/>
      <c r="BSJ38" s="175"/>
      <c r="BSK38" s="175"/>
      <c r="BSL38" s="175"/>
      <c r="BSM38" s="175"/>
      <c r="BSN38" s="175"/>
      <c r="BSO38" s="175"/>
      <c r="BSP38" s="175"/>
      <c r="BSQ38" s="175"/>
      <c r="BSR38" s="175"/>
      <c r="BSS38" s="175"/>
      <c r="BST38" s="175"/>
      <c r="BSU38" s="175"/>
      <c r="BSV38" s="175"/>
      <c r="BSW38" s="175"/>
      <c r="BSX38" s="175"/>
      <c r="BSY38" s="175"/>
      <c r="BSZ38" s="175"/>
      <c r="BTA38" s="175"/>
      <c r="BTB38" s="175"/>
      <c r="BTC38" s="175"/>
      <c r="BTD38" s="175"/>
      <c r="BTE38" s="175"/>
      <c r="BTF38" s="175"/>
      <c r="BTG38" s="175"/>
      <c r="BTH38" s="175"/>
      <c r="BTI38" s="175"/>
      <c r="BTJ38" s="175"/>
      <c r="BTK38" s="175"/>
      <c r="BTL38" s="175"/>
      <c r="BTM38" s="175"/>
      <c r="BTN38" s="175"/>
      <c r="BTO38" s="175"/>
      <c r="BTP38" s="175"/>
      <c r="BTQ38" s="175"/>
      <c r="BTR38" s="175"/>
      <c r="BTS38" s="175"/>
      <c r="BTT38" s="175"/>
      <c r="BTU38" s="175"/>
      <c r="BTV38" s="175"/>
      <c r="BTW38" s="175"/>
      <c r="BTX38" s="175"/>
      <c r="BTY38" s="175"/>
      <c r="BTZ38" s="175"/>
      <c r="BUA38" s="175"/>
      <c r="BUB38" s="175"/>
      <c r="BUC38" s="175"/>
      <c r="BUD38" s="175"/>
      <c r="BUE38" s="175"/>
      <c r="BUF38" s="175"/>
      <c r="BUG38" s="175"/>
      <c r="BUH38" s="175"/>
      <c r="BUI38" s="175"/>
      <c r="BUJ38" s="175"/>
      <c r="BUK38" s="175"/>
      <c r="BUL38" s="175"/>
      <c r="BUM38" s="175"/>
      <c r="BUN38" s="175"/>
      <c r="BUO38" s="175"/>
      <c r="BUP38" s="175"/>
      <c r="BUQ38" s="175"/>
      <c r="BUR38" s="175"/>
      <c r="BUS38" s="175"/>
      <c r="BUT38" s="175"/>
      <c r="BUU38" s="36">
        <v>0.78</v>
      </c>
      <c r="BUV38" s="175"/>
      <c r="BUW38" s="175"/>
      <c r="BUX38" s="7">
        <f t="shared" si="62"/>
        <v>-1</v>
      </c>
      <c r="BUY38" s="7">
        <f t="shared" si="63"/>
        <v>-1</v>
      </c>
      <c r="BUZ38" s="175"/>
      <c r="BVA38" s="175"/>
      <c r="BVB38" s="175"/>
      <c r="BVC38" s="175"/>
      <c r="BVD38" s="175"/>
      <c r="BVE38" s="175"/>
      <c r="BVF38" s="175"/>
      <c r="BVG38" s="175"/>
      <c r="BVH38" s="175"/>
      <c r="BVI38" s="175"/>
      <c r="BVJ38" s="175"/>
      <c r="BVK38" s="175"/>
      <c r="BVL38" s="175"/>
      <c r="BVM38" s="175"/>
      <c r="BVN38" s="175"/>
      <c r="BVO38" s="175"/>
      <c r="BVP38" s="175"/>
      <c r="BVQ38" s="175"/>
      <c r="BVR38" s="175"/>
      <c r="BVS38" s="175"/>
      <c r="BVT38" s="175"/>
      <c r="BVU38" s="175"/>
      <c r="BVV38" s="175"/>
      <c r="BVW38" s="175"/>
      <c r="BVX38" s="175"/>
      <c r="BVY38" s="175"/>
      <c r="BVZ38" s="175"/>
      <c r="BWA38" s="175"/>
      <c r="BWB38" s="175"/>
      <c r="BWC38" s="175"/>
      <c r="BWD38" s="175"/>
      <c r="BWE38" s="943" t="s">
        <v>1502</v>
      </c>
      <c r="BWF38" s="52" t="s">
        <v>1502</v>
      </c>
      <c r="BWG38" s="175"/>
      <c r="BWH38" s="7"/>
      <c r="BWI38" s="175"/>
      <c r="BWJ38" s="175"/>
      <c r="BWK38" s="175"/>
      <c r="BWL38" s="175"/>
      <c r="BWM38" s="175"/>
      <c r="BWN38" s="175"/>
      <c r="BWO38" s="175"/>
      <c r="BWP38" s="175"/>
      <c r="BWQ38" s="175"/>
      <c r="BWR38" s="175"/>
      <c r="BWS38" s="175"/>
      <c r="BWT38" s="175"/>
      <c r="BWU38" s="175"/>
      <c r="BWV38" s="175"/>
      <c r="BWW38" s="175"/>
      <c r="BWX38" s="175"/>
      <c r="BWY38" s="175"/>
      <c r="BWZ38" s="175"/>
      <c r="BXA38" s="175"/>
      <c r="BXB38" s="175"/>
      <c r="BXC38" s="175"/>
      <c r="BXD38" s="175"/>
      <c r="BXE38" s="175"/>
      <c r="BXF38" s="175"/>
      <c r="BXG38" s="175"/>
      <c r="BXH38" s="175"/>
      <c r="BXI38" s="175"/>
      <c r="BXJ38" s="896" t="s">
        <v>1502</v>
      </c>
      <c r="BXK38" s="52" t="s">
        <v>1502</v>
      </c>
      <c r="BXL38" s="175"/>
      <c r="BXM38" s="175"/>
      <c r="BXN38" s="175"/>
      <c r="BXO38" s="175"/>
      <c r="BXP38" s="896" t="s">
        <v>1502</v>
      </c>
      <c r="BXQ38" s="52" t="s">
        <v>1502</v>
      </c>
      <c r="BXR38" s="175"/>
      <c r="BXS38" s="7" t="e">
        <f t="shared" si="5"/>
        <v>#VALUE!</v>
      </c>
      <c r="BXT38" s="175"/>
      <c r="BXU38" s="175"/>
      <c r="BXV38" s="175"/>
      <c r="BXW38" s="175"/>
      <c r="BXX38" s="175"/>
      <c r="BXY38" s="175"/>
      <c r="BXZ38" s="175"/>
      <c r="BYA38" s="175"/>
      <c r="BYB38" s="175"/>
      <c r="BYC38" s="175"/>
      <c r="BYD38" s="175"/>
      <c r="BYE38" s="175"/>
      <c r="BYF38" s="175"/>
      <c r="BYG38" s="175"/>
      <c r="BYH38" s="175"/>
      <c r="BYI38" s="175"/>
      <c r="BYJ38" s="175"/>
      <c r="BYK38" s="175"/>
      <c r="BYL38" s="175"/>
      <c r="BYM38" s="944">
        <v>0.84</v>
      </c>
      <c r="BYN38" s="1522">
        <v>0.84</v>
      </c>
      <c r="BYO38" s="175"/>
      <c r="BYP38" s="175"/>
      <c r="BYQ38" s="175"/>
      <c r="BYR38" s="175"/>
      <c r="BYS38" s="175"/>
      <c r="BYT38" s="175"/>
      <c r="BYU38" s="175"/>
      <c r="BYV38" s="7" t="e">
        <f t="shared" si="6"/>
        <v>#DIV/0!</v>
      </c>
      <c r="BYW38" s="175"/>
      <c r="BYX38" s="175"/>
      <c r="BYY38" s="175"/>
      <c r="BYZ38" s="175"/>
      <c r="BZA38" s="175"/>
      <c r="BZB38" s="175"/>
      <c r="BZC38" s="175"/>
      <c r="BZD38" s="175"/>
      <c r="BZE38" s="175"/>
      <c r="BZF38" s="175"/>
      <c r="BZG38" s="175"/>
      <c r="BZH38" s="175"/>
      <c r="BZI38" s="175"/>
      <c r="BZJ38" s="175"/>
      <c r="BZK38" s="896" t="s">
        <v>1502</v>
      </c>
      <c r="BZL38" s="1734" t="s">
        <v>1502</v>
      </c>
      <c r="BZM38" s="175"/>
      <c r="BZN38" s="175"/>
      <c r="BZO38" s="175"/>
      <c r="BZP38" s="175"/>
      <c r="BZQ38" s="175"/>
      <c r="BZR38" s="175"/>
      <c r="BZS38" s="175"/>
      <c r="BZT38" s="7" t="e">
        <f t="shared" si="48"/>
        <v>#DIV/0!</v>
      </c>
      <c r="BZU38" s="52"/>
      <c r="BZV38" s="52">
        <f t="shared" si="49"/>
        <v>0</v>
      </c>
      <c r="BZW38" s="175"/>
      <c r="BZX38" s="7" t="e">
        <f t="shared" si="50"/>
        <v>#DIV/0!</v>
      </c>
      <c r="BZY38" s="944">
        <v>0.64660000000000006</v>
      </c>
      <c r="BZZ38" s="944">
        <f t="shared" si="51"/>
        <v>0.64660000000000006</v>
      </c>
      <c r="CAA38" s="175"/>
      <c r="CAB38" s="1652">
        <f t="shared" si="52"/>
        <v>-1</v>
      </c>
      <c r="CAC38" s="52"/>
      <c r="CAD38" s="52">
        <f>CAC38</f>
        <v>0</v>
      </c>
      <c r="CAE38" s="175"/>
      <c r="CAF38" s="7" t="e">
        <f t="shared" si="54"/>
        <v>#DIV/0!</v>
      </c>
      <c r="CAG38" s="175"/>
      <c r="CAH38" s="175"/>
      <c r="CAI38" s="175"/>
      <c r="CAJ38" s="175"/>
      <c r="CAK38" s="175"/>
      <c r="CAL38" s="175"/>
      <c r="CAM38" s="175"/>
      <c r="CAN38" s="175"/>
      <c r="CAO38" s="175"/>
      <c r="CAP38" s="175"/>
      <c r="CAQ38" s="175"/>
      <c r="CAR38" s="175"/>
      <c r="CAS38" s="175"/>
      <c r="CAT38" s="175"/>
      <c r="CAU38" s="175"/>
      <c r="CAV38" s="175"/>
      <c r="CAW38" s="175"/>
      <c r="CAX38" s="175"/>
    </row>
    <row r="39" spans="1:2082" ht="15" thickBot="1" x14ac:dyDescent="0.4">
      <c r="D39" s="1674">
        <v>37</v>
      </c>
      <c r="E39" s="1674" t="s">
        <v>3910</v>
      </c>
      <c r="F39" s="1674" t="s">
        <v>1182</v>
      </c>
      <c r="G39" s="1674" t="s">
        <v>18</v>
      </c>
      <c r="H39" s="1674" t="s">
        <v>18</v>
      </c>
      <c r="I39" s="1674" t="s">
        <v>3959</v>
      </c>
      <c r="J39" s="1674" t="s">
        <v>3960</v>
      </c>
      <c r="K39" s="1673" t="s">
        <v>3920</v>
      </c>
      <c r="L39" s="1673"/>
      <c r="M39" s="1673"/>
      <c r="N39" s="1673"/>
      <c r="O39" s="1673"/>
      <c r="P39" s="1673"/>
      <c r="Q39" s="1673"/>
      <c r="R39" s="1673"/>
      <c r="S39" s="1673"/>
      <c r="T39" s="1673"/>
      <c r="U39" s="1673"/>
      <c r="V39" s="1673"/>
      <c r="W39" s="1673"/>
      <c r="X39" s="1673"/>
      <c r="Y39" s="1673"/>
      <c r="Z39" s="1673"/>
      <c r="AA39" s="1673"/>
      <c r="AB39" s="1673"/>
      <c r="AC39" s="1673"/>
      <c r="AD39" s="1673"/>
      <c r="AE39" s="1673"/>
      <c r="AF39" s="1673"/>
      <c r="AG39" s="1673"/>
      <c r="AH39" s="1673"/>
      <c r="AI39" s="1673"/>
      <c r="AJ39" s="1673"/>
      <c r="AK39" s="1673"/>
      <c r="AL39" s="1673"/>
      <c r="AM39" s="1673"/>
      <c r="AN39" s="1673"/>
      <c r="AO39" s="1673"/>
      <c r="AP39" s="1673"/>
      <c r="AQ39" s="1673"/>
      <c r="AR39" s="1673"/>
      <c r="AS39" s="1673"/>
      <c r="AT39" s="1673"/>
      <c r="AU39" s="1673"/>
      <c r="AV39" s="1673"/>
      <c r="AW39" s="1673"/>
      <c r="AX39" s="1673"/>
      <c r="AY39" s="1673"/>
      <c r="AZ39" s="1673"/>
      <c r="BA39" s="1673"/>
      <c r="BB39" s="1673"/>
      <c r="BC39" s="1673"/>
      <c r="BD39" s="1673"/>
      <c r="BE39" s="1673"/>
      <c r="BF39" s="1673"/>
      <c r="BG39" s="1673"/>
      <c r="BH39" s="1673"/>
      <c r="BI39" s="1673"/>
      <c r="BJ39" s="1673"/>
      <c r="BK39" s="1673"/>
      <c r="BL39" s="1673"/>
      <c r="BM39" s="1673"/>
      <c r="BN39" s="1673"/>
      <c r="BO39" s="1673"/>
      <c r="BP39" s="1673"/>
      <c r="BQ39" s="1673"/>
      <c r="BR39" s="1673"/>
      <c r="BS39" s="1673"/>
      <c r="BT39" s="1673"/>
      <c r="BU39" s="1673"/>
      <c r="BV39" s="1673"/>
      <c r="BW39" s="1673"/>
      <c r="BX39" s="1673"/>
      <c r="BY39" s="1673"/>
      <c r="BZ39" s="1673"/>
      <c r="CA39" s="1673"/>
      <c r="CB39" s="1673"/>
      <c r="CC39" s="1673"/>
      <c r="CD39" s="1673"/>
      <c r="CE39" s="1673"/>
      <c r="CF39" s="1673"/>
      <c r="CG39" s="1673"/>
      <c r="CH39" s="1673"/>
      <c r="CI39" s="1673"/>
      <c r="CJ39" s="1673"/>
      <c r="CK39" s="1673"/>
      <c r="CL39" s="1673"/>
      <c r="CM39" s="1673"/>
      <c r="CN39" s="1673"/>
      <c r="CO39" s="1673"/>
      <c r="CP39" s="1673"/>
      <c r="CQ39" s="1673"/>
      <c r="CR39" s="1673"/>
      <c r="CS39" s="1673"/>
      <c r="CT39" s="1673"/>
      <c r="CU39" s="1673"/>
      <c r="CV39" s="1673"/>
      <c r="CW39" s="1673"/>
      <c r="CX39" s="1673"/>
      <c r="CY39" s="1673"/>
      <c r="CZ39" s="1673"/>
      <c r="DA39" s="1673"/>
      <c r="DB39" s="1673"/>
      <c r="DC39" s="1673"/>
      <c r="DD39" s="1673"/>
      <c r="DE39" s="1673"/>
      <c r="DF39" s="1673"/>
      <c r="DG39" s="1673"/>
      <c r="DH39" s="1673"/>
      <c r="DI39" s="1673"/>
      <c r="DJ39" s="1673"/>
      <c r="DK39" s="1673"/>
      <c r="DL39" s="1673"/>
      <c r="DM39" s="1673"/>
      <c r="DN39" s="1673"/>
      <c r="DO39" s="1673"/>
      <c r="DP39" s="1673"/>
      <c r="DQ39" s="1673"/>
      <c r="DR39" s="1673"/>
      <c r="DS39" s="1673"/>
      <c r="DT39" s="1673"/>
      <c r="DU39" s="1673"/>
      <c r="DV39" s="1673"/>
      <c r="DW39" s="1673"/>
      <c r="DX39" s="1673"/>
      <c r="DY39" s="1673"/>
      <c r="DZ39" s="1673"/>
      <c r="EA39" s="1673"/>
      <c r="EB39" s="1673"/>
      <c r="EC39" s="1673"/>
      <c r="ED39" s="1673"/>
      <c r="EE39" s="1673"/>
      <c r="EF39" s="1673"/>
      <c r="EG39" s="1673"/>
      <c r="EH39" s="1673"/>
      <c r="EI39" s="1673"/>
      <c r="EJ39" s="1673"/>
      <c r="EK39" s="1673"/>
      <c r="EL39" s="1673"/>
      <c r="EM39" s="1673"/>
      <c r="EN39" s="1673"/>
      <c r="EO39" s="1673"/>
      <c r="EP39" s="1673"/>
      <c r="EQ39" s="1673"/>
      <c r="ER39" s="1673"/>
      <c r="ES39" s="1673"/>
      <c r="ET39" s="1673"/>
      <c r="EU39" s="1673"/>
      <c r="EV39" s="1673"/>
      <c r="EW39" s="1673"/>
      <c r="EX39" s="1673"/>
      <c r="EY39" s="1673"/>
      <c r="EZ39" s="1673"/>
      <c r="FA39" s="1673"/>
      <c r="FB39" s="1673"/>
      <c r="FC39" s="1673"/>
      <c r="FD39" s="1673"/>
      <c r="FE39" s="1673"/>
      <c r="FF39" s="1673"/>
      <c r="FG39" s="1673"/>
      <c r="FH39" s="1673"/>
      <c r="FI39" s="1673"/>
      <c r="FJ39" s="1673"/>
      <c r="FK39" s="1673"/>
      <c r="FL39" s="1673"/>
      <c r="FM39" s="1673"/>
      <c r="FN39" s="1673"/>
      <c r="FO39" s="1673"/>
      <c r="FP39" s="1673"/>
      <c r="FQ39" s="1673"/>
      <c r="FR39" s="1673"/>
      <c r="FS39" s="1673"/>
      <c r="FT39" s="1673"/>
      <c r="FU39" s="1673"/>
      <c r="FV39" s="1673"/>
      <c r="FW39" s="1673"/>
      <c r="FX39" s="1673"/>
      <c r="FY39" s="1673"/>
      <c r="FZ39" s="1673"/>
      <c r="GA39" s="1673"/>
      <c r="GB39" s="1673"/>
      <c r="GC39" s="1673"/>
      <c r="GD39" s="1673"/>
      <c r="GE39" s="1673"/>
      <c r="GF39" s="1673"/>
      <c r="GG39" s="1673"/>
      <c r="GH39" s="1673"/>
      <c r="GI39" s="1673"/>
      <c r="GJ39" s="1673"/>
      <c r="GK39" s="1673"/>
      <c r="GL39" s="1673"/>
      <c r="GM39" s="1673"/>
      <c r="GN39" s="1673"/>
      <c r="GO39" s="1673"/>
      <c r="GP39" s="1673"/>
      <c r="GQ39" s="1673"/>
      <c r="GR39" s="1673"/>
      <c r="GS39" s="1673"/>
      <c r="GT39" s="1673"/>
      <c r="GU39" s="1673"/>
      <c r="GV39" s="1673"/>
      <c r="GW39" s="1673"/>
      <c r="GX39" s="1673"/>
      <c r="GY39" s="1673"/>
      <c r="GZ39" s="1673"/>
      <c r="HA39" s="1673"/>
      <c r="HB39" s="1673"/>
      <c r="HC39" s="1673"/>
      <c r="HD39" s="1673"/>
      <c r="HE39" s="1673"/>
      <c r="HF39" s="1673"/>
      <c r="HG39" s="1673"/>
      <c r="HH39" s="1673"/>
      <c r="HI39" s="1673"/>
      <c r="HJ39" s="1673"/>
      <c r="HK39" s="1673"/>
      <c r="HL39" s="1673"/>
      <c r="HM39" s="1673"/>
      <c r="HN39" s="1673"/>
      <c r="HO39" s="1673"/>
      <c r="HP39" s="1673"/>
      <c r="HQ39" s="1673"/>
      <c r="HR39" s="1673"/>
      <c r="HS39" s="1673"/>
      <c r="HT39" s="1673"/>
      <c r="HU39" s="1673"/>
      <c r="HV39" s="1673"/>
      <c r="HW39" s="1673"/>
      <c r="HX39" s="1673"/>
      <c r="HY39" s="1673"/>
      <c r="HZ39" s="1673"/>
      <c r="IA39" s="1673"/>
      <c r="IB39" s="1673"/>
      <c r="IC39" s="1673"/>
      <c r="ID39" s="1673"/>
      <c r="IE39" s="1673"/>
      <c r="IF39" s="1673"/>
      <c r="IG39" s="1673"/>
      <c r="IH39" s="1673"/>
      <c r="II39" s="1673"/>
      <c r="IJ39" s="1673"/>
      <c r="IK39" s="1673"/>
      <c r="IL39" s="1673"/>
      <c r="IM39" s="1673"/>
      <c r="IN39" s="1673"/>
      <c r="IO39" s="1673"/>
      <c r="IP39" s="1673"/>
      <c r="IQ39" s="1673"/>
      <c r="IR39" s="1673"/>
      <c r="IS39" s="1673"/>
      <c r="IT39" s="1673"/>
      <c r="IU39" s="1673"/>
      <c r="IV39" s="1673"/>
      <c r="IW39" s="1673"/>
      <c r="IX39" s="1673"/>
      <c r="IY39" s="1673"/>
      <c r="IZ39" s="1673"/>
      <c r="JA39" s="1673"/>
      <c r="JB39" s="1673"/>
      <c r="JC39" s="1673"/>
      <c r="JD39" s="1673"/>
      <c r="JE39" s="1673"/>
      <c r="JF39" s="1673"/>
      <c r="JG39" s="1673"/>
      <c r="JH39" s="1673"/>
      <c r="JI39" s="1673"/>
      <c r="JJ39" s="1673"/>
      <c r="JK39" s="1673"/>
      <c r="JL39" s="1673"/>
      <c r="JM39" s="1673"/>
      <c r="JN39" s="1673"/>
      <c r="JO39" s="1673"/>
      <c r="JP39" s="1673"/>
      <c r="JQ39" s="1673"/>
      <c r="JR39" s="1673"/>
      <c r="JS39" s="1673"/>
      <c r="JT39" s="1673"/>
      <c r="JU39" s="1673"/>
      <c r="JV39" s="1673"/>
      <c r="JW39" s="1673"/>
      <c r="JX39" s="1673"/>
      <c r="JY39" s="1673"/>
      <c r="JZ39" s="1673"/>
      <c r="KA39" s="1673"/>
      <c r="KB39" s="1673"/>
      <c r="KC39" s="1673"/>
      <c r="KD39" s="1673"/>
      <c r="KE39" s="1673"/>
      <c r="KF39" s="1673"/>
      <c r="KG39" s="1673"/>
      <c r="KH39" s="1673"/>
      <c r="KI39" s="1673"/>
      <c r="KJ39" s="1673"/>
      <c r="KK39" s="1673"/>
      <c r="KL39" s="1673"/>
      <c r="KM39" s="1673"/>
      <c r="KN39" s="1673"/>
      <c r="KO39" s="1673"/>
      <c r="KP39" s="1673"/>
      <c r="KQ39" s="1673"/>
      <c r="KR39" s="1673"/>
      <c r="KS39" s="1673"/>
      <c r="KT39" s="1673"/>
      <c r="KU39" s="1673"/>
      <c r="KV39" s="1673"/>
      <c r="KW39" s="1673"/>
      <c r="KX39" s="1673"/>
      <c r="KY39" s="1673"/>
      <c r="KZ39" s="1673"/>
      <c r="LA39" s="1673"/>
      <c r="LB39" s="1673"/>
      <c r="LC39" s="1673"/>
      <c r="LD39" s="1673"/>
      <c r="LE39" s="1673"/>
      <c r="LF39" s="1673"/>
      <c r="LG39" s="1673"/>
      <c r="LH39" s="1673"/>
      <c r="LI39" s="1673"/>
      <c r="LJ39" s="1673"/>
      <c r="LK39" s="1673"/>
      <c r="LL39" s="1673"/>
      <c r="LM39" s="1673"/>
      <c r="LN39" s="1673"/>
      <c r="LO39" s="1673"/>
      <c r="LP39" s="1673"/>
      <c r="LQ39" s="1673"/>
      <c r="LR39" s="1673"/>
      <c r="LS39" s="1673"/>
      <c r="LT39" s="1673"/>
      <c r="LU39" s="1673"/>
      <c r="LV39" s="1673"/>
      <c r="LW39" s="1673"/>
      <c r="LX39" s="1673"/>
      <c r="LY39" s="1673"/>
      <c r="LZ39" s="1673"/>
      <c r="MA39" s="1673"/>
      <c r="MB39" s="1673"/>
      <c r="MC39" s="1673"/>
      <c r="MD39" s="1673"/>
      <c r="ME39" s="1673"/>
      <c r="MF39" s="1673"/>
      <c r="MG39" s="1673"/>
      <c r="MH39" s="1673"/>
      <c r="MI39" s="1673"/>
      <c r="MJ39" s="1673"/>
      <c r="MK39" s="1673"/>
      <c r="ML39" s="1673"/>
      <c r="MM39" s="1673"/>
      <c r="MN39" s="1673"/>
      <c r="MO39" s="1673"/>
      <c r="MP39" s="1673"/>
      <c r="MQ39" s="1673"/>
      <c r="MR39" s="1673"/>
      <c r="MS39" s="1673"/>
      <c r="MT39" s="1673"/>
      <c r="MU39" s="1673"/>
      <c r="MV39" s="1673"/>
      <c r="MW39" s="1673"/>
      <c r="MX39" s="1673"/>
      <c r="MY39" s="1673"/>
      <c r="MZ39" s="1673"/>
      <c r="NA39" s="1673"/>
      <c r="NB39" s="1673"/>
      <c r="NC39" s="1673"/>
      <c r="ND39" s="1673"/>
      <c r="NE39" s="1673"/>
      <c r="NF39" s="1673"/>
      <c r="NG39" s="1673"/>
      <c r="NH39" s="1673"/>
      <c r="NI39" s="1673"/>
      <c r="NJ39" s="1673"/>
      <c r="NK39" s="1673"/>
      <c r="NL39" s="1673"/>
      <c r="NM39" s="1673"/>
      <c r="NN39" s="1673"/>
      <c r="NO39" s="1673"/>
      <c r="NP39" s="1673"/>
      <c r="NQ39" s="1673"/>
      <c r="NR39" s="1673"/>
      <c r="NS39" s="1673"/>
      <c r="NT39" s="1673"/>
      <c r="NU39" s="1673"/>
      <c r="NV39" s="1673"/>
      <c r="NW39" s="1673"/>
      <c r="NX39" s="1673"/>
      <c r="NY39" s="1673"/>
      <c r="NZ39" s="1673"/>
      <c r="OA39" s="1673"/>
      <c r="OB39" s="1673"/>
      <c r="OC39" s="1673"/>
      <c r="OD39" s="1673"/>
      <c r="OE39" s="1673"/>
      <c r="OF39" s="1673"/>
      <c r="OG39" s="1673"/>
      <c r="OH39" s="1673"/>
      <c r="OI39" s="1673"/>
      <c r="OJ39" s="1673"/>
      <c r="OK39" s="1673"/>
      <c r="OL39" s="1673"/>
      <c r="OM39" s="1673"/>
      <c r="ON39" s="1673"/>
      <c r="OO39" s="1673"/>
      <c r="OP39" s="1673"/>
      <c r="OQ39" s="1673"/>
      <c r="OR39" s="1673"/>
      <c r="OS39" s="1673"/>
      <c r="OT39" s="1673"/>
      <c r="OU39" s="1673"/>
      <c r="OV39" s="1673"/>
      <c r="OW39" s="1673"/>
      <c r="OX39" s="1673"/>
      <c r="OY39" s="1673"/>
      <c r="OZ39" s="1673"/>
      <c r="PA39" s="1673"/>
      <c r="PB39" s="1673"/>
      <c r="PC39" s="1673"/>
      <c r="PD39" s="1673"/>
      <c r="PE39" s="1673"/>
      <c r="PF39" s="1673"/>
      <c r="PG39" s="1673"/>
      <c r="PH39" s="1673"/>
      <c r="PI39" s="1673"/>
      <c r="PJ39" s="1673"/>
      <c r="PK39" s="1673"/>
      <c r="PL39" s="1673"/>
      <c r="PM39" s="1673"/>
      <c r="PN39" s="1673"/>
      <c r="PO39" s="1673"/>
      <c r="PP39" s="1673"/>
      <c r="PQ39" s="1673"/>
      <c r="PR39" s="1673"/>
      <c r="PS39" s="1673"/>
      <c r="PT39" s="1673"/>
      <c r="PU39" s="1673"/>
      <c r="PV39" s="1673"/>
      <c r="PW39" s="1673"/>
      <c r="PX39" s="1673"/>
      <c r="PY39" s="1673"/>
      <c r="PZ39" s="1673"/>
      <c r="QA39" s="1673"/>
      <c r="QB39" s="1673"/>
      <c r="QC39" s="1673"/>
      <c r="QD39" s="1673"/>
      <c r="QE39" s="1673"/>
      <c r="QF39" s="1673"/>
      <c r="QG39" s="1673"/>
      <c r="QH39" s="1673"/>
      <c r="QI39" s="1673"/>
      <c r="QJ39" s="1673"/>
      <c r="QK39" s="1673"/>
      <c r="QL39" s="1673"/>
      <c r="QM39" s="1673"/>
      <c r="QN39" s="1673"/>
      <c r="QO39" s="1673"/>
      <c r="QP39" s="1673"/>
      <c r="QQ39" s="1673"/>
      <c r="QR39" s="1673"/>
      <c r="QS39" s="1673"/>
      <c r="QT39" s="1673"/>
      <c r="QU39" s="1673"/>
      <c r="QV39" s="1673"/>
      <c r="QW39" s="1673"/>
      <c r="QX39" s="1673"/>
      <c r="QY39" s="1673"/>
      <c r="QZ39" s="1673"/>
      <c r="RA39" s="1673"/>
      <c r="RB39" s="1673"/>
      <c r="RC39" s="1673"/>
      <c r="RD39" s="1673"/>
      <c r="RE39" s="1673"/>
      <c r="RF39" s="1673"/>
      <c r="RG39" s="1673"/>
      <c r="RH39" s="1673"/>
      <c r="RI39" s="1673"/>
      <c r="RJ39" s="1673"/>
      <c r="RK39" s="1673"/>
      <c r="RL39" s="1673"/>
      <c r="RM39" s="1673"/>
      <c r="RN39" s="1673"/>
      <c r="RO39" s="1673"/>
      <c r="RP39" s="1673"/>
      <c r="RQ39" s="1673"/>
      <c r="RR39" s="1673"/>
      <c r="RS39" s="1673"/>
      <c r="RT39" s="1673"/>
      <c r="RU39" s="1673"/>
      <c r="RV39" s="1673"/>
      <c r="RW39" s="1673"/>
      <c r="RX39" s="1673"/>
      <c r="RY39" s="1673"/>
      <c r="RZ39" s="1673"/>
      <c r="SA39" s="1673"/>
      <c r="SB39" s="1673"/>
      <c r="SC39" s="1673"/>
      <c r="SD39" s="1673"/>
      <c r="SE39" s="1673"/>
      <c r="SF39" s="1673"/>
      <c r="SG39" s="1673"/>
      <c r="SH39" s="1673"/>
      <c r="SI39" s="1673"/>
      <c r="SJ39" s="1673"/>
      <c r="SK39" s="1673"/>
      <c r="SL39" s="1673"/>
      <c r="SM39" s="1673"/>
      <c r="SN39" s="1673"/>
      <c r="SO39" s="1673"/>
      <c r="SP39" s="1673"/>
      <c r="SQ39" s="1673"/>
      <c r="SR39" s="1673"/>
      <c r="SS39" s="1673"/>
      <c r="ST39" s="1673"/>
      <c r="SU39" s="1673"/>
      <c r="SV39" s="1673"/>
      <c r="SW39" s="1673"/>
      <c r="SX39" s="1673"/>
      <c r="SY39" s="1673"/>
      <c r="SZ39" s="1673"/>
      <c r="TA39" s="1673"/>
      <c r="TB39" s="1673"/>
      <c r="TC39" s="1673"/>
      <c r="TD39" s="1673"/>
      <c r="TE39" s="1673"/>
      <c r="TF39" s="1673"/>
      <c r="TG39" s="1673"/>
      <c r="TH39" s="1673"/>
      <c r="TI39" s="1673"/>
      <c r="TJ39" s="1673"/>
      <c r="TK39" s="1673"/>
      <c r="TL39" s="1673"/>
      <c r="TM39" s="1673"/>
      <c r="TN39" s="1673"/>
      <c r="TO39" s="1673"/>
      <c r="TP39" s="1673"/>
      <c r="TQ39" s="1673"/>
      <c r="TR39" s="1673"/>
      <c r="TS39" s="1673"/>
      <c r="TT39" s="1673"/>
      <c r="TU39" s="1673"/>
      <c r="TV39" s="1673"/>
      <c r="TW39" s="1673"/>
      <c r="TX39" s="1673"/>
      <c r="TY39" s="1673"/>
      <c r="TZ39" s="1673"/>
      <c r="UA39" s="1673"/>
      <c r="UB39" s="1673"/>
      <c r="UC39" s="1673"/>
      <c r="UD39" s="1673"/>
      <c r="UE39" s="1673"/>
      <c r="UF39" s="1673"/>
      <c r="UG39" s="1673"/>
      <c r="UH39" s="1673"/>
      <c r="UI39" s="1673"/>
      <c r="UJ39" s="1673"/>
      <c r="UK39" s="1673"/>
      <c r="UL39" s="1673"/>
      <c r="UM39" s="1673"/>
      <c r="UN39" s="1673"/>
      <c r="UO39" s="1673"/>
      <c r="UP39" s="1673"/>
      <c r="UQ39" s="1673"/>
      <c r="UR39" s="1673"/>
      <c r="US39" s="1673"/>
      <c r="UT39" s="1673"/>
      <c r="UU39" s="1673"/>
      <c r="UV39" s="1673"/>
      <c r="UW39" s="1673"/>
      <c r="UX39" s="1673"/>
      <c r="UY39" s="1673"/>
      <c r="UZ39" s="1673"/>
      <c r="VA39" s="1673"/>
      <c r="VB39" s="1673"/>
      <c r="VC39" s="1673"/>
      <c r="VD39" s="1673"/>
      <c r="VE39" s="1673"/>
      <c r="VF39" s="1673"/>
      <c r="VG39" s="1673"/>
      <c r="VH39" s="1673"/>
      <c r="VI39" s="1673"/>
      <c r="VJ39" s="1673"/>
      <c r="VK39" s="1673"/>
      <c r="VL39" s="1673"/>
      <c r="VM39" s="1673"/>
      <c r="VN39" s="1673"/>
      <c r="VO39" s="1673"/>
      <c r="VP39" s="1673"/>
      <c r="VQ39" s="1673"/>
      <c r="VR39" s="1673"/>
      <c r="VS39" s="1673"/>
      <c r="VT39" s="1673"/>
      <c r="VU39" s="1673"/>
      <c r="VV39" s="1673"/>
      <c r="VW39" s="1673"/>
      <c r="VX39" s="1673"/>
      <c r="VY39" s="1673"/>
      <c r="VZ39" s="1673"/>
      <c r="WA39" s="1673"/>
      <c r="WB39" s="1673"/>
      <c r="WC39" s="1673"/>
      <c r="WD39" s="1673"/>
      <c r="WE39" s="1673"/>
      <c r="WF39" s="1673"/>
      <c r="WG39" s="1673"/>
      <c r="WH39" s="1673"/>
      <c r="WI39" s="1673"/>
      <c r="WJ39" s="1673"/>
      <c r="WK39" s="1673"/>
      <c r="WL39" s="1673"/>
      <c r="WM39" s="1673"/>
      <c r="WN39" s="1673"/>
      <c r="WO39" s="1673"/>
      <c r="WP39" s="1673"/>
      <c r="WQ39" s="1673"/>
      <c r="WR39" s="1673"/>
      <c r="WS39" s="1673"/>
      <c r="WT39" s="1673"/>
      <c r="WU39" s="1673"/>
      <c r="WV39" s="1673"/>
      <c r="WW39" s="1673"/>
      <c r="WX39" s="1673"/>
      <c r="WY39" s="1673"/>
      <c r="WZ39" s="1673"/>
      <c r="XA39" s="1673"/>
      <c r="XB39" s="1673"/>
      <c r="XC39" s="1673"/>
      <c r="XD39" s="1673"/>
      <c r="XE39" s="1673"/>
      <c r="XF39" s="1673"/>
      <c r="XG39" s="1673"/>
      <c r="XH39" s="1673"/>
      <c r="XI39" s="1673"/>
      <c r="XJ39" s="1673"/>
      <c r="XK39" s="1673"/>
      <c r="XL39" s="1673"/>
      <c r="XM39" s="1673"/>
      <c r="XN39" s="1673"/>
      <c r="XO39" s="1673"/>
      <c r="XP39" s="1673"/>
      <c r="XQ39" s="1673"/>
      <c r="XR39" s="1673"/>
      <c r="XS39" s="1673"/>
      <c r="XT39" s="1673"/>
      <c r="XU39" s="1673"/>
      <c r="XV39" s="1673"/>
      <c r="XW39" s="1673"/>
      <c r="XX39" s="1673"/>
      <c r="XY39" s="1673"/>
      <c r="XZ39" s="1673"/>
      <c r="YA39" s="1673"/>
      <c r="YB39" s="1673"/>
      <c r="YC39" s="1673"/>
      <c r="YD39" s="1673"/>
      <c r="YE39" s="1673"/>
      <c r="YF39" s="1673"/>
      <c r="YG39" s="1673"/>
      <c r="YH39" s="1673"/>
      <c r="YI39" s="1673"/>
      <c r="YJ39" s="1673"/>
      <c r="YK39" s="1673"/>
      <c r="YL39" s="1673"/>
      <c r="YM39" s="1673"/>
      <c r="YN39" s="1673"/>
      <c r="YO39" s="1673"/>
      <c r="YP39" s="1673"/>
      <c r="YQ39" s="1673"/>
      <c r="YR39" s="1673"/>
      <c r="YS39" s="1673"/>
      <c r="YT39" s="1673"/>
      <c r="YU39" s="1673"/>
      <c r="YV39" s="1673"/>
      <c r="YW39" s="1673"/>
      <c r="YX39" s="1673"/>
      <c r="YY39" s="1673"/>
      <c r="YZ39" s="1673"/>
      <c r="ZA39" s="1673"/>
      <c r="ZB39" s="1673"/>
      <c r="ZC39" s="1673"/>
      <c r="ZD39" s="1673"/>
      <c r="ZE39" s="1673"/>
      <c r="ZF39" s="1673"/>
      <c r="ZG39" s="1673"/>
      <c r="ZH39" s="1673"/>
      <c r="ZI39" s="1673"/>
      <c r="ZJ39" s="1673"/>
      <c r="ZK39" s="1673"/>
      <c r="ZL39" s="1673"/>
      <c r="ZM39" s="1673"/>
      <c r="ZN39" s="1673"/>
      <c r="ZO39" s="1673"/>
      <c r="ZP39" s="1673"/>
      <c r="ZQ39" s="1673"/>
      <c r="ZR39" s="1673"/>
      <c r="ZS39" s="1673"/>
      <c r="ZT39" s="1673"/>
      <c r="ZU39" s="1673"/>
      <c r="ZV39" s="1673"/>
      <c r="ZW39" s="1673"/>
      <c r="ZX39" s="1673"/>
      <c r="ZY39" s="1673"/>
      <c r="ZZ39" s="1673"/>
      <c r="AAA39" s="1673"/>
      <c r="AAB39" s="1673"/>
      <c r="AAC39" s="1673"/>
      <c r="AAD39" s="1673"/>
      <c r="AAE39" s="1673"/>
      <c r="AAF39" s="1673"/>
      <c r="AAG39" s="1673"/>
      <c r="AAH39" s="1673"/>
      <c r="AAI39" s="1673"/>
      <c r="AAJ39" s="1673"/>
      <c r="AAK39" s="1673"/>
      <c r="AAL39" s="1673"/>
      <c r="AAM39" s="1673"/>
      <c r="AAN39" s="1673"/>
      <c r="AAO39" s="1673"/>
      <c r="AAP39" s="1673"/>
      <c r="AAQ39" s="1673"/>
      <c r="AAR39" s="1673"/>
      <c r="AAS39" s="1673"/>
      <c r="AAT39" s="1673"/>
      <c r="AAU39" s="1673"/>
      <c r="AAV39" s="1673"/>
      <c r="AAW39" s="1673"/>
      <c r="AAX39" s="1673"/>
      <c r="AAY39" s="1673"/>
      <c r="AAZ39" s="1673"/>
      <c r="ABA39" s="1673"/>
      <c r="ABB39" s="1673"/>
      <c r="ABC39" s="1673"/>
      <c r="ABD39" s="1673"/>
      <c r="ABE39" s="1673"/>
      <c r="ABF39" s="1673"/>
      <c r="ABG39" s="1673"/>
      <c r="ABH39" s="1673"/>
      <c r="ABI39" s="1673"/>
      <c r="ABJ39" s="1673"/>
      <c r="ABK39" s="1673"/>
      <c r="ABL39" s="1673"/>
      <c r="ABM39" s="1673"/>
      <c r="ABN39" s="1673"/>
      <c r="ABO39" s="1673"/>
      <c r="ABP39" s="1673"/>
      <c r="ABQ39" s="1673"/>
      <c r="ABR39" s="1673"/>
      <c r="ABS39" s="1673"/>
      <c r="ABT39" s="1673"/>
      <c r="ABU39" s="1673"/>
      <c r="ABV39" s="1673"/>
      <c r="ABW39" s="1673"/>
      <c r="ABX39" s="1673"/>
      <c r="ABY39" s="1673"/>
      <c r="ABZ39" s="1673"/>
      <c r="ACA39" s="1673"/>
      <c r="ACB39" s="1673"/>
      <c r="ACC39" s="1673"/>
      <c r="ACD39" s="1673"/>
      <c r="ACE39" s="1673"/>
      <c r="ACF39" s="1673"/>
      <c r="ACG39" s="1673"/>
      <c r="ACH39" s="1673"/>
      <c r="ACI39" s="1673"/>
      <c r="ACJ39" s="1673"/>
      <c r="ACK39" s="1673"/>
      <c r="ACL39" s="1673"/>
      <c r="ACM39" s="1673"/>
      <c r="ACN39" s="1673"/>
      <c r="ACO39" s="1673"/>
      <c r="ACP39" s="1673"/>
      <c r="ACQ39" s="1673"/>
      <c r="ACR39" s="1673"/>
      <c r="ACS39" s="1673"/>
      <c r="ACT39" s="1673"/>
      <c r="ACU39" s="1673"/>
      <c r="ACV39" s="1673"/>
      <c r="ACW39" s="1673"/>
      <c r="ACX39" s="1673"/>
      <c r="ACY39" s="1673"/>
      <c r="ACZ39" s="1673"/>
      <c r="ADA39" s="1673"/>
      <c r="ADB39" s="1673"/>
      <c r="ADC39" s="1673"/>
      <c r="ADD39" s="1673"/>
      <c r="ADE39" s="1673"/>
      <c r="ADF39" s="1673"/>
      <c r="ADG39" s="1673"/>
      <c r="ADH39" s="1673"/>
      <c r="ADI39" s="1673"/>
      <c r="ADJ39" s="1673"/>
      <c r="ADK39" s="1673"/>
      <c r="ADL39" s="1673"/>
      <c r="ADM39" s="1673"/>
      <c r="ADN39" s="1673"/>
      <c r="ADO39" s="1673"/>
      <c r="ADP39" s="1673"/>
      <c r="ADQ39" s="1673"/>
      <c r="ADR39" s="1673"/>
      <c r="ADS39" s="1673"/>
      <c r="ADT39" s="1673"/>
      <c r="ADU39" s="1673"/>
      <c r="ADV39" s="1673"/>
      <c r="ADW39" s="1673"/>
      <c r="ADX39" s="1673"/>
      <c r="ADY39" s="1673"/>
      <c r="ADZ39" s="1673"/>
      <c r="AEA39" s="1673"/>
      <c r="AEB39" s="1673"/>
      <c r="AEC39" s="1673"/>
      <c r="AED39" s="1673"/>
      <c r="AEE39" s="1673"/>
      <c r="AEF39" s="1673"/>
      <c r="AEG39" s="1673"/>
      <c r="AEH39" s="1673"/>
      <c r="AEI39" s="1673"/>
      <c r="AEJ39" s="1673"/>
      <c r="AEK39" s="1673"/>
      <c r="AEL39" s="1673"/>
      <c r="AEM39" s="1673"/>
      <c r="AEN39" s="1673"/>
      <c r="AEO39" s="1673"/>
      <c r="AEP39" s="1673"/>
      <c r="AEQ39" s="1673"/>
      <c r="AER39" s="1673"/>
      <c r="AES39" s="1673"/>
      <c r="AET39" s="1673"/>
      <c r="AEU39" s="1673"/>
      <c r="AEV39" s="1673"/>
      <c r="AEW39" s="1673"/>
      <c r="AEX39" s="1673"/>
      <c r="AEY39" s="1673"/>
      <c r="AEZ39" s="1673"/>
      <c r="AFA39" s="1673"/>
      <c r="AFB39" s="1673"/>
      <c r="AFC39" s="1673"/>
      <c r="AFD39" s="1673"/>
      <c r="AFE39" s="1673"/>
      <c r="AFF39" s="1673"/>
      <c r="AFG39" s="1673"/>
      <c r="AFH39" s="1673"/>
      <c r="AFI39" s="1673"/>
      <c r="AFJ39" s="1673"/>
      <c r="AFK39" s="1673"/>
      <c r="AFL39" s="1673"/>
      <c r="AFM39" s="1673"/>
      <c r="AFN39" s="1673"/>
      <c r="AFO39" s="1673"/>
      <c r="AFP39" s="1673"/>
      <c r="AFQ39" s="1673"/>
      <c r="AFR39" s="1673"/>
      <c r="AFS39" s="1673"/>
      <c r="AFT39" s="1673"/>
      <c r="AFU39" s="1673"/>
      <c r="AFV39" s="1673"/>
      <c r="AFW39" s="1673"/>
      <c r="AFX39" s="1673"/>
      <c r="AFY39" s="1673"/>
      <c r="AFZ39" s="1673"/>
      <c r="AGA39" s="1673"/>
      <c r="AGB39" s="1673"/>
      <c r="AGC39" s="1673"/>
      <c r="AGD39" s="1673"/>
      <c r="AGE39" s="1673"/>
      <c r="AGF39" s="1673"/>
      <c r="AGG39" s="1673"/>
      <c r="AGH39" s="1673"/>
      <c r="AGI39" s="1673"/>
      <c r="AGJ39" s="1673"/>
      <c r="AGK39" s="1673"/>
      <c r="AGL39" s="1673"/>
      <c r="AGM39" s="1673"/>
      <c r="AGN39" s="1673"/>
      <c r="AGO39" s="1673"/>
      <c r="AGP39" s="1673"/>
      <c r="AGQ39" s="1673"/>
      <c r="AGR39" s="1673"/>
      <c r="AGS39" s="1673"/>
      <c r="AGT39" s="1673"/>
      <c r="AGU39" s="1673"/>
      <c r="AGV39" s="1673"/>
      <c r="AGW39" s="1673"/>
      <c r="AGX39" s="1673"/>
      <c r="AGY39" s="1673"/>
      <c r="AGZ39" s="1673"/>
      <c r="AHA39" s="1673"/>
      <c r="AHB39" s="1673"/>
      <c r="AHC39" s="1673"/>
      <c r="AHD39" s="1673"/>
      <c r="AHE39" s="1673"/>
      <c r="AHF39" s="1673"/>
      <c r="AHG39" s="1673"/>
      <c r="AHH39" s="1673"/>
      <c r="AHI39" s="1673"/>
      <c r="AHJ39" s="1673"/>
      <c r="AHK39" s="1673"/>
      <c r="AHL39" s="1673"/>
      <c r="AHM39" s="1673"/>
      <c r="AHN39" s="1673"/>
      <c r="AHO39" s="1673"/>
      <c r="AHP39" s="1673"/>
      <c r="AHQ39" s="1673"/>
      <c r="AHR39" s="1673"/>
      <c r="AHS39" s="1673"/>
      <c r="AHT39" s="1673"/>
      <c r="AHU39" s="1673"/>
      <c r="AHV39" s="1673"/>
      <c r="AHW39" s="1673"/>
      <c r="AHX39" s="1673"/>
      <c r="AHY39" s="1673"/>
      <c r="AHZ39" s="1673"/>
      <c r="AIA39" s="1673"/>
      <c r="AIB39" s="1673"/>
      <c r="AIC39" s="1673"/>
      <c r="AID39" s="1673"/>
      <c r="AIE39" s="1673"/>
      <c r="AIF39" s="1673"/>
      <c r="AIG39" s="1673"/>
      <c r="AIH39" s="1673"/>
      <c r="AII39" s="1673"/>
      <c r="AIJ39" s="1673"/>
      <c r="AIK39" s="1673"/>
      <c r="AIL39" s="1673"/>
      <c r="AIM39" s="1673"/>
      <c r="AIN39" s="1673"/>
      <c r="AIO39" s="1673"/>
      <c r="AIP39" s="1673"/>
      <c r="AIQ39" s="1673"/>
      <c r="AIR39" s="1673"/>
      <c r="AIS39" s="1673"/>
      <c r="AIT39" s="1673"/>
      <c r="AIU39" s="1673"/>
      <c r="AIV39" s="1673"/>
      <c r="AIW39" s="1673"/>
      <c r="AIX39" s="1673"/>
      <c r="AIY39" s="1673"/>
      <c r="AIZ39" s="1673"/>
      <c r="AJA39" s="1673"/>
      <c r="AJB39" s="1673"/>
      <c r="AJC39" s="1673"/>
      <c r="AJD39" s="1673"/>
      <c r="AJE39" s="1673"/>
      <c r="AJF39" s="1673"/>
      <c r="AJG39" s="1673"/>
      <c r="AJH39" s="1673"/>
      <c r="AJI39" s="1673"/>
      <c r="AJJ39" s="1673"/>
      <c r="AJK39" s="1673"/>
      <c r="AJL39" s="1673"/>
      <c r="AJM39" s="1673"/>
      <c r="AJN39" s="1673"/>
      <c r="AJO39" s="1673"/>
      <c r="AJP39" s="1673"/>
      <c r="AJQ39" s="1673"/>
      <c r="AJR39" s="1673"/>
      <c r="AJS39" s="1673"/>
      <c r="AJT39" s="1673"/>
      <c r="AJU39" s="1673"/>
      <c r="AJV39" s="1673"/>
      <c r="AJW39" s="1673"/>
      <c r="AJX39" s="1673"/>
      <c r="AJY39" s="1673"/>
      <c r="AJZ39" s="1673"/>
      <c r="AKA39" s="1673"/>
      <c r="AKB39" s="1673"/>
      <c r="AKC39" s="1673"/>
      <c r="AKD39" s="1673"/>
      <c r="AKE39" s="1673"/>
      <c r="AKF39" s="1673"/>
      <c r="AKG39" s="1673"/>
      <c r="AKH39" s="1673"/>
      <c r="AKI39" s="1673"/>
      <c r="AKJ39" s="1673"/>
      <c r="AKK39" s="1673"/>
      <c r="AKL39" s="1673"/>
      <c r="AKM39" s="1673"/>
      <c r="AKN39" s="1673"/>
      <c r="AKO39" s="1673"/>
      <c r="AKP39" s="1673"/>
      <c r="AKQ39" s="1673"/>
      <c r="AKR39" s="1673"/>
      <c r="AKS39" s="1673"/>
      <c r="AKT39" s="1673"/>
      <c r="AKU39" s="1673"/>
      <c r="AKV39" s="1673"/>
      <c r="AKW39" s="1673"/>
      <c r="AKX39" s="1673"/>
      <c r="AKY39" s="1673"/>
      <c r="AKZ39" s="1673"/>
      <c r="ALA39" s="1673"/>
      <c r="ALB39" s="1673"/>
      <c r="ALC39" s="1673"/>
      <c r="ALD39" s="1673"/>
      <c r="ALE39" s="1673"/>
      <c r="ALF39" s="1673"/>
      <c r="ALG39" s="1673"/>
      <c r="ALH39" s="1673"/>
      <c r="ALI39" s="1673"/>
      <c r="ALJ39" s="1673"/>
      <c r="ALK39" s="1673"/>
      <c r="ALL39" s="1673"/>
      <c r="ALM39" s="1673"/>
      <c r="ALN39" s="1673"/>
      <c r="ALO39" s="1673"/>
      <c r="ALP39" s="1673"/>
      <c r="ALQ39" s="1673"/>
      <c r="ALR39" s="1673"/>
      <c r="ALS39" s="1673"/>
      <c r="ALT39" s="1673"/>
      <c r="ALU39" s="1673"/>
      <c r="ALV39" s="1673"/>
      <c r="ALW39" s="1673"/>
      <c r="ALX39" s="1673"/>
      <c r="ALY39" s="1673"/>
      <c r="ALZ39" s="1673"/>
      <c r="AMA39" s="1673"/>
      <c r="AMB39" s="1673"/>
      <c r="AMC39" s="1673"/>
      <c r="AMD39" s="1673"/>
      <c r="AME39" s="1673"/>
      <c r="AMF39" s="1673"/>
      <c r="AMG39" s="1673"/>
      <c r="AMH39" s="1673"/>
      <c r="AMI39" s="1673"/>
      <c r="AMJ39" s="1673"/>
      <c r="AMK39" s="1673"/>
      <c r="AML39" s="1673"/>
      <c r="AMM39" s="1673"/>
      <c r="AMN39" s="1673"/>
      <c r="AMO39" s="1673"/>
      <c r="AMP39" s="1673"/>
      <c r="AMQ39" s="1673"/>
      <c r="AMR39" s="1673"/>
      <c r="AMS39" s="1673"/>
      <c r="AMT39" s="1673"/>
      <c r="AMU39" s="1673"/>
      <c r="AMV39" s="1673"/>
      <c r="AMW39" s="1673"/>
      <c r="AMX39" s="1673"/>
      <c r="AMY39" s="1673"/>
      <c r="AMZ39" s="1673"/>
      <c r="ANA39" s="1673"/>
      <c r="ANB39" s="1673"/>
      <c r="ANC39" s="1673"/>
      <c r="AND39" s="1673"/>
      <c r="ANE39" s="1673"/>
      <c r="ANF39" s="1673"/>
      <c r="ANG39" s="1673"/>
      <c r="ANH39" s="1673"/>
      <c r="ANI39" s="1673"/>
      <c r="ANJ39" s="1673"/>
      <c r="ANK39" s="1673"/>
      <c r="ANL39" s="1673"/>
      <c r="ANM39" s="1673"/>
      <c r="ANN39" s="1673"/>
      <c r="ANO39" s="1673"/>
      <c r="ANP39" s="1673"/>
      <c r="ANQ39" s="1673"/>
      <c r="ANR39" s="1673"/>
      <c r="ANS39" s="1673"/>
      <c r="ANT39" s="1673"/>
      <c r="ANU39" s="1673"/>
      <c r="ANV39" s="1673"/>
      <c r="ANW39" s="1673"/>
      <c r="ANX39" s="1673"/>
      <c r="ANY39" s="1673"/>
      <c r="ANZ39" s="1673"/>
      <c r="AOA39" s="1673"/>
      <c r="AOB39" s="1673"/>
      <c r="AOC39" s="1673"/>
      <c r="AOD39" s="1673"/>
      <c r="AOE39" s="1673"/>
      <c r="AOF39" s="1673"/>
      <c r="AOG39" s="1673"/>
      <c r="AOH39" s="1673"/>
      <c r="AOI39" s="1673"/>
      <c r="AOJ39" s="1673"/>
      <c r="AOK39" s="1673"/>
      <c r="AOL39" s="1673"/>
      <c r="AOM39" s="1673"/>
      <c r="AON39" s="1673"/>
      <c r="AOO39" s="1673"/>
      <c r="AOP39" s="1673"/>
      <c r="AOQ39" s="1673"/>
      <c r="AOR39" s="1673"/>
      <c r="AOS39" s="1673"/>
      <c r="AOT39" s="1673"/>
      <c r="AOU39" s="1673"/>
      <c r="AOV39" s="1673"/>
      <c r="AOW39" s="1673"/>
      <c r="AOX39" s="1673"/>
      <c r="AOY39" s="1673"/>
      <c r="AOZ39" s="1673"/>
      <c r="APA39" s="1673"/>
      <c r="APB39" s="1673"/>
      <c r="APC39" s="1673"/>
      <c r="APD39" s="1673"/>
      <c r="APE39" s="1673"/>
      <c r="APF39" s="1673"/>
      <c r="APG39" s="1673"/>
      <c r="APH39" s="1673"/>
      <c r="API39" s="1673"/>
      <c r="APJ39" s="1673"/>
      <c r="APK39" s="1673"/>
      <c r="APL39" s="1673"/>
      <c r="APM39" s="1673"/>
      <c r="APN39" s="1673"/>
      <c r="APO39" s="1673"/>
      <c r="APP39" s="1673"/>
      <c r="APQ39" s="1673"/>
      <c r="APR39" s="1673"/>
      <c r="APS39" s="1673"/>
      <c r="APT39" s="1673"/>
      <c r="APU39" s="1673"/>
      <c r="APV39" s="1673"/>
      <c r="APW39" s="1673"/>
      <c r="APX39" s="1673"/>
      <c r="APY39" s="1673"/>
      <c r="APZ39" s="1673"/>
      <c r="AQA39" s="1673"/>
      <c r="AQB39" s="1673"/>
      <c r="AQC39" s="1673"/>
      <c r="AQD39" s="1673"/>
      <c r="AQE39" s="1673"/>
      <c r="AQF39" s="1673"/>
      <c r="AQG39" s="1673"/>
      <c r="AQH39" s="1673"/>
      <c r="AQI39" s="1673"/>
      <c r="AQJ39" s="1673"/>
      <c r="AQK39" s="1673"/>
      <c r="AQL39" s="1673"/>
      <c r="AQM39" s="1673"/>
      <c r="AQN39" s="1673"/>
      <c r="AQO39" s="1673"/>
      <c r="AQP39" s="1673"/>
      <c r="AQQ39" s="1673"/>
      <c r="AQR39" s="1673"/>
      <c r="AQS39" s="1673"/>
      <c r="AQT39" s="1673"/>
      <c r="AQU39" s="1673"/>
      <c r="AQV39" s="1673"/>
      <c r="AQW39" s="1673"/>
      <c r="AQX39" s="1673"/>
      <c r="AQY39" s="1673"/>
      <c r="AQZ39" s="1673"/>
      <c r="ARA39" s="1673"/>
      <c r="ARB39" s="1673"/>
      <c r="ARC39" s="1673"/>
      <c r="ARD39" s="1673"/>
      <c r="ARE39" s="1673"/>
      <c r="ARF39" s="1673"/>
      <c r="ARG39" s="1673"/>
      <c r="ARH39" s="1673"/>
      <c r="ARI39" s="1673"/>
      <c r="ARJ39" s="1673"/>
      <c r="ARK39" s="1673"/>
      <c r="ARL39" s="1673"/>
      <c r="ARM39" s="1673"/>
      <c r="ARN39" s="1673"/>
      <c r="ARO39" s="1673"/>
      <c r="ARP39" s="1673"/>
      <c r="ARQ39" s="1673"/>
      <c r="ARR39" s="1673"/>
      <c r="ARS39" s="1673"/>
      <c r="ART39" s="1673"/>
      <c r="ARU39" s="1673"/>
      <c r="ARV39" s="1673"/>
      <c r="ARW39" s="1673"/>
      <c r="ARX39" s="1673"/>
      <c r="ARY39" s="1673"/>
      <c r="ARZ39" s="1673"/>
      <c r="ASA39" s="1673"/>
      <c r="ASB39" s="1673"/>
      <c r="ASC39" s="1673"/>
      <c r="ASD39" s="1673"/>
      <c r="ASE39" s="1673"/>
      <c r="ASF39" s="1673"/>
      <c r="ASG39" s="1673"/>
      <c r="ASH39" s="1673"/>
      <c r="ASI39" s="1673"/>
      <c r="ASJ39" s="1673"/>
      <c r="ASK39" s="1673"/>
      <c r="ASL39" s="1673"/>
      <c r="ASM39" s="1673"/>
      <c r="ASN39" s="1673"/>
      <c r="ASO39" s="1673"/>
      <c r="ASP39" s="1673"/>
      <c r="ASQ39" s="1673"/>
      <c r="ASR39" s="1673"/>
      <c r="ASS39" s="1673"/>
      <c r="AST39" s="1673"/>
      <c r="ASU39" s="1673"/>
      <c r="ASV39" s="1673"/>
      <c r="ASW39" s="1673"/>
      <c r="ASX39" s="1673"/>
      <c r="ASY39" s="1673"/>
      <c r="ASZ39" s="1673"/>
      <c r="ATA39" s="1673"/>
      <c r="ATB39" s="1673"/>
      <c r="ATC39" s="1673"/>
      <c r="ATD39" s="1673"/>
      <c r="ATE39" s="1673"/>
      <c r="ATF39" s="1673"/>
      <c r="ATG39" s="1673"/>
      <c r="ATH39" s="1673"/>
      <c r="ATI39" s="1673"/>
      <c r="ATJ39" s="1673"/>
      <c r="ATK39" s="1673"/>
      <c r="ATL39" s="1673"/>
      <c r="ATM39" s="1673"/>
      <c r="ATN39" s="1673"/>
      <c r="ATO39" s="1673"/>
      <c r="ATP39" s="1673"/>
      <c r="ATQ39" s="1673"/>
      <c r="ATR39" s="1673"/>
      <c r="ATS39" s="1673"/>
      <c r="ATT39" s="1673"/>
      <c r="ATU39" s="1673"/>
      <c r="ATV39" s="1673"/>
      <c r="ATW39" s="1673"/>
      <c r="ATX39" s="1673"/>
      <c r="ATY39" s="1673"/>
      <c r="ATZ39" s="1673"/>
      <c r="AUA39" s="1673"/>
      <c r="AUB39" s="1673"/>
      <c r="AUC39" s="1673"/>
      <c r="AUD39" s="1673"/>
      <c r="AUE39" s="1673"/>
      <c r="AUF39" s="1673"/>
      <c r="AUG39" s="1673"/>
      <c r="AUH39" s="1673"/>
      <c r="AUI39" s="1673"/>
      <c r="AUJ39" s="1673"/>
      <c r="AUK39" s="1673"/>
      <c r="AUL39" s="1673"/>
      <c r="AUM39" s="1673"/>
      <c r="AUN39" s="1673"/>
      <c r="AUO39" s="1673"/>
      <c r="AUP39" s="1673"/>
      <c r="AUQ39" s="1673"/>
      <c r="AUR39" s="1673"/>
      <c r="AUS39" s="1673"/>
      <c r="AUT39" s="1673"/>
      <c r="AUU39" s="1673"/>
      <c r="AUV39" s="1673"/>
      <c r="AUW39" s="1673"/>
      <c r="AUX39" s="1673"/>
      <c r="AUY39" s="1673"/>
      <c r="AUZ39" s="1673"/>
      <c r="AVA39" s="1673"/>
      <c r="AVB39" s="1673"/>
      <c r="AVC39" s="1673"/>
      <c r="AVD39" s="1673"/>
      <c r="AVE39" s="1673"/>
      <c r="AVF39" s="1673"/>
      <c r="AVG39" s="1673"/>
      <c r="AVH39" s="1673"/>
      <c r="AVI39" s="1673"/>
      <c r="AVJ39" s="1673"/>
      <c r="AVK39" s="1673"/>
      <c r="AVL39" s="1673"/>
      <c r="AVM39" s="1673"/>
      <c r="AVN39" s="1673"/>
      <c r="AVO39" s="1673"/>
      <c r="AVP39" s="1673"/>
      <c r="AVQ39" s="1673"/>
      <c r="AVR39" s="1673"/>
      <c r="AVS39" s="1673"/>
      <c r="AVT39" s="1673"/>
      <c r="AVU39" s="1673"/>
      <c r="AVV39" s="1673"/>
      <c r="AVW39" s="1673"/>
      <c r="AVX39" s="1673"/>
      <c r="AVY39" s="1673"/>
      <c r="AVZ39" s="1673"/>
      <c r="AWA39" s="1673"/>
      <c r="AWB39" s="1673"/>
      <c r="AWC39" s="1673"/>
      <c r="AWD39" s="1673"/>
      <c r="AWE39" s="1673"/>
      <c r="AWF39" s="1673"/>
      <c r="AWG39" s="1673"/>
      <c r="AWH39" s="1673"/>
      <c r="AWI39" s="1673"/>
      <c r="AWJ39" s="1673"/>
      <c r="AWK39" s="1673"/>
      <c r="AWL39" s="1673"/>
      <c r="AWM39" s="1673"/>
      <c r="AWN39" s="1673"/>
      <c r="AWO39" s="1673"/>
      <c r="AWP39" s="1673"/>
      <c r="AWQ39" s="1673"/>
      <c r="AWR39" s="1673"/>
      <c r="AWS39" s="1673"/>
      <c r="AWT39" s="1673"/>
      <c r="AWU39" s="1673"/>
      <c r="AWV39" s="1673"/>
      <c r="AWW39" s="1673"/>
      <c r="AWX39" s="1673"/>
      <c r="AWY39" s="1673"/>
      <c r="AWZ39" s="1673"/>
      <c r="AXA39" s="1673"/>
      <c r="AXB39" s="1673"/>
      <c r="AXC39" s="1673"/>
      <c r="AXD39" s="1673"/>
      <c r="AXE39" s="1673"/>
      <c r="AXF39" s="1673"/>
      <c r="AXG39" s="1673"/>
      <c r="AXH39" s="1673"/>
      <c r="AXI39" s="1673"/>
      <c r="AXJ39" s="1673"/>
      <c r="AXK39" s="1673"/>
      <c r="AXL39" s="1673"/>
      <c r="AXM39" s="1673"/>
      <c r="AXN39" s="1673"/>
      <c r="AXO39" s="1673"/>
      <c r="AXP39" s="1673"/>
      <c r="AXQ39" s="1673"/>
      <c r="AXR39" s="1673"/>
      <c r="AXS39" s="1673"/>
      <c r="AXT39" s="1673"/>
      <c r="AXU39" s="1673"/>
      <c r="AXV39" s="1673"/>
      <c r="AXW39" s="1673"/>
      <c r="AXX39" s="1673"/>
      <c r="AXY39" s="1673"/>
      <c r="AXZ39" s="1673"/>
      <c r="AYA39" s="1673"/>
      <c r="AYB39" s="1673"/>
      <c r="AYC39" s="1673"/>
      <c r="AYD39" s="1673"/>
      <c r="AYE39" s="1673"/>
      <c r="AYF39" s="1673"/>
      <c r="AYG39" s="1673"/>
      <c r="AYH39" s="1673"/>
      <c r="AYI39" s="1673"/>
      <c r="AYJ39" s="1673"/>
      <c r="AYK39" s="1673"/>
      <c r="AYL39" s="1673"/>
      <c r="AYM39" s="1673"/>
      <c r="AYN39" s="1673"/>
      <c r="AYO39" s="1673"/>
      <c r="AYP39" s="1673"/>
      <c r="AYQ39" s="1673"/>
      <c r="AYR39" s="1673"/>
      <c r="AYS39" s="1673"/>
      <c r="AYT39" s="1673"/>
      <c r="AYU39" s="1673"/>
      <c r="AYV39" s="1673"/>
      <c r="AYW39" s="1673"/>
      <c r="AYX39" s="1673"/>
      <c r="AYY39" s="1673"/>
      <c r="AYZ39" s="1673"/>
      <c r="AZA39" s="1673"/>
      <c r="AZB39" s="1673"/>
      <c r="AZC39" s="1673"/>
      <c r="AZD39" s="1673"/>
      <c r="AZE39" s="1673"/>
      <c r="AZF39" s="1673"/>
      <c r="AZG39" s="1673"/>
      <c r="AZH39" s="1673"/>
      <c r="AZI39" s="1673"/>
      <c r="AZJ39" s="1673"/>
      <c r="AZK39" s="1673"/>
      <c r="AZL39" s="1673"/>
      <c r="AZM39" s="1673"/>
      <c r="AZN39" s="1673"/>
      <c r="AZO39" s="1673"/>
      <c r="AZP39" s="1673"/>
      <c r="AZQ39" s="1673"/>
      <c r="AZR39" s="1673"/>
      <c r="AZS39" s="1673"/>
      <c r="AZT39" s="1673"/>
      <c r="AZU39" s="1673"/>
      <c r="AZV39" s="1673"/>
      <c r="AZW39" s="1673"/>
      <c r="AZX39" s="1673"/>
      <c r="AZY39" s="1673"/>
      <c r="AZZ39" s="1673"/>
      <c r="BAA39" s="1673"/>
      <c r="BAB39" s="1673"/>
      <c r="BAC39" s="1673"/>
      <c r="BAD39" s="1673"/>
      <c r="BAE39" s="1673"/>
      <c r="BAF39" s="1673"/>
      <c r="BAG39" s="1673"/>
      <c r="BAH39" s="1673"/>
      <c r="BAI39" s="1673"/>
      <c r="BAJ39" s="1673"/>
      <c r="BAK39" s="1673"/>
      <c r="BAL39" s="1673"/>
      <c r="BAM39" s="1673"/>
      <c r="BAN39" s="1673"/>
      <c r="BAO39" s="1673"/>
      <c r="BAP39" s="1673"/>
      <c r="BAQ39" s="1673"/>
      <c r="BAR39" s="1673"/>
      <c r="BAS39" s="1673"/>
      <c r="BAT39" s="1673"/>
      <c r="BAU39" s="1673"/>
      <c r="BAV39" s="1673"/>
      <c r="BAW39" s="1673"/>
      <c r="BAX39" s="1673"/>
      <c r="BAY39" s="1673"/>
      <c r="BAZ39" s="1673"/>
      <c r="BBA39" s="1673"/>
      <c r="BBB39" s="1673"/>
      <c r="BBC39" s="1673"/>
      <c r="BBD39" s="1673"/>
      <c r="BBE39" s="1673"/>
      <c r="BBF39" s="1673"/>
      <c r="BBG39" s="1673"/>
      <c r="BBH39" s="1673"/>
      <c r="BBI39" s="1673"/>
      <c r="BBJ39" s="1673"/>
      <c r="BBK39" s="1673"/>
      <c r="BBL39" s="1673"/>
      <c r="BBM39" s="1673"/>
      <c r="BBN39" s="1673"/>
      <c r="BBO39" s="1673"/>
      <c r="BBP39" s="1673"/>
      <c r="BBQ39" s="1673"/>
      <c r="BBR39" s="1673"/>
      <c r="BBS39" s="1673"/>
      <c r="BBT39" s="1673"/>
      <c r="BBU39" s="1673"/>
      <c r="BBV39" s="1673"/>
      <c r="BBW39" s="1673"/>
      <c r="BBX39" s="1673"/>
      <c r="BBY39" s="1673"/>
      <c r="BBZ39" s="1673"/>
      <c r="BCA39" s="1673"/>
      <c r="BCB39" s="1673"/>
      <c r="BCC39" s="1673"/>
      <c r="BCD39" s="1673"/>
      <c r="BCE39" s="1673"/>
      <c r="BCF39" s="1673"/>
      <c r="BCG39" s="1673"/>
      <c r="BCH39" s="1673"/>
      <c r="BCI39" s="1673"/>
      <c r="BCJ39" s="1673"/>
      <c r="BCK39" s="1673"/>
      <c r="BCL39" s="1673"/>
      <c r="BCM39" s="1673"/>
      <c r="BCN39" s="1673"/>
      <c r="BCO39" s="1673"/>
      <c r="BCP39" s="1673"/>
      <c r="BCQ39" s="1673"/>
      <c r="BCR39" s="1673"/>
      <c r="BCS39" s="1673"/>
      <c r="BCT39" s="1673"/>
      <c r="BCU39" s="1673"/>
      <c r="BCV39" s="1673"/>
      <c r="BCW39" s="1673"/>
      <c r="BCX39" s="1673"/>
      <c r="BCY39" s="1673"/>
      <c r="BCZ39" s="1673"/>
      <c r="BDA39" s="1673"/>
      <c r="BDB39" s="1673"/>
      <c r="BDC39" s="1673"/>
      <c r="BDD39" s="1673"/>
      <c r="BDE39" s="1673"/>
      <c r="BDF39" s="1673"/>
      <c r="BDG39" s="1673"/>
      <c r="BDH39" s="1673"/>
      <c r="BDI39" s="1673"/>
      <c r="BDJ39" s="1673"/>
      <c r="BDK39" s="1673"/>
      <c r="BDL39" s="1673"/>
      <c r="BDM39" s="1673"/>
      <c r="BDN39" s="1673"/>
      <c r="BDO39" s="1673"/>
      <c r="BDP39" s="1673"/>
      <c r="BDQ39" s="1673"/>
      <c r="BDR39" s="1673"/>
      <c r="BDS39" s="1673"/>
      <c r="BDT39" s="1673"/>
      <c r="BDU39" s="1673"/>
      <c r="BDV39" s="1673"/>
      <c r="BDW39" s="1673"/>
      <c r="BDX39" s="1673"/>
      <c r="BDY39" s="1673"/>
      <c r="BDZ39" s="1673"/>
      <c r="BEA39" s="1673"/>
      <c r="BEB39" s="1673"/>
      <c r="BEC39" s="1673"/>
      <c r="BED39" s="1673"/>
      <c r="BEE39" s="1673"/>
      <c r="BEF39" s="1673"/>
      <c r="BEG39" s="1673"/>
      <c r="BEH39" s="1673"/>
      <c r="BEI39" s="1673"/>
      <c r="BEJ39" s="1673"/>
      <c r="BEK39" s="1673"/>
      <c r="BEL39" s="1673"/>
      <c r="BEM39" s="1673"/>
      <c r="BEN39" s="1673"/>
      <c r="BEO39" s="1673"/>
      <c r="BEP39" s="1673"/>
      <c r="BEQ39" s="1673"/>
      <c r="BER39" s="1673"/>
      <c r="BES39" s="1673"/>
      <c r="BET39" s="1673"/>
      <c r="BEU39" s="1673"/>
      <c r="BEV39" s="1673"/>
      <c r="BEW39" s="1673"/>
      <c r="BEX39" s="1673"/>
      <c r="BEY39" s="1673"/>
      <c r="BEZ39" s="1673"/>
      <c r="BFA39" s="1673"/>
      <c r="BFB39" s="1673"/>
      <c r="BFC39" s="1673"/>
      <c r="BFD39" s="1673"/>
      <c r="BFE39" s="1673"/>
      <c r="BFF39" s="1673"/>
      <c r="BFG39" s="1673"/>
      <c r="BFH39" s="1673"/>
      <c r="BFI39" s="1673"/>
      <c r="BFJ39" s="1673"/>
      <c r="BFK39" s="1673"/>
      <c r="BFL39" s="1673"/>
      <c r="BFM39" s="1673"/>
      <c r="BFN39" s="1673"/>
      <c r="BFO39" s="1673"/>
      <c r="BFP39" s="1673"/>
      <c r="BFQ39" s="1673"/>
      <c r="BFR39" s="1673"/>
      <c r="BFS39" s="1673"/>
      <c r="BFT39" s="1673"/>
      <c r="BFU39" s="1673"/>
      <c r="BFV39" s="1673"/>
      <c r="BFW39" s="1673"/>
      <c r="BFX39" s="1673"/>
      <c r="BFY39" s="1673"/>
      <c r="BFZ39" s="1673"/>
      <c r="BGA39" s="1673"/>
      <c r="BGB39" s="1673"/>
      <c r="BGC39" s="1673"/>
      <c r="BGD39" s="1673"/>
      <c r="BGE39" s="1673"/>
      <c r="BGF39" s="1673"/>
      <c r="BGG39" s="1673"/>
      <c r="BGH39" s="1673"/>
      <c r="BGI39" s="1673"/>
      <c r="BGJ39" s="1673"/>
      <c r="BGK39" s="1673"/>
      <c r="BGL39" s="1673"/>
      <c r="BGM39" s="1673"/>
      <c r="BGN39" s="1673"/>
      <c r="BGO39" s="1673"/>
      <c r="BGP39" s="1673"/>
      <c r="BGQ39" s="1673"/>
      <c r="BGR39" s="1673"/>
      <c r="BGS39" s="1673"/>
      <c r="BGT39" s="1673"/>
      <c r="BGU39" s="1673"/>
      <c r="BGV39" s="1673"/>
      <c r="BGW39" s="1673"/>
      <c r="BGX39" s="1673"/>
      <c r="BGY39" s="1673"/>
      <c r="BGZ39" s="1673"/>
      <c r="BHA39" s="1673"/>
      <c r="BHB39" s="1673"/>
      <c r="BHC39" s="1673"/>
      <c r="BHD39" s="1673"/>
      <c r="BHE39" s="1673"/>
      <c r="BHF39" s="1673"/>
      <c r="BHG39" s="1673"/>
      <c r="BHH39" s="1673"/>
      <c r="BHI39" s="1673"/>
      <c r="BHJ39" s="1673"/>
      <c r="BHK39" s="1673"/>
      <c r="BHL39" s="1673"/>
      <c r="BHM39" s="1673"/>
      <c r="BHN39" s="1673"/>
      <c r="BHO39" s="1673"/>
      <c r="BHP39" s="1673"/>
      <c r="BHQ39" s="1673"/>
      <c r="BHR39" s="1673"/>
      <c r="BHS39" s="1673"/>
      <c r="BHT39" s="1673"/>
      <c r="BHU39" s="1673"/>
      <c r="BHV39" s="1673"/>
      <c r="BHW39" s="1673"/>
      <c r="BHX39" s="1673"/>
      <c r="BHY39" s="1673"/>
      <c r="BHZ39" s="1673"/>
      <c r="BIA39" s="1673"/>
      <c r="BIB39" s="1673"/>
      <c r="BIC39" s="1673"/>
      <c r="BID39" s="1673"/>
      <c r="BIE39" s="1673"/>
      <c r="BIF39" s="1673"/>
      <c r="BIG39" s="1673"/>
      <c r="BIH39" s="1673"/>
      <c r="BII39" s="1673"/>
      <c r="BIJ39" s="1673"/>
      <c r="BIK39" s="1673"/>
      <c r="BIL39" s="1673"/>
      <c r="BIM39" s="1673"/>
      <c r="BIN39" s="1673"/>
      <c r="BIO39" s="1673"/>
      <c r="BIP39" s="1673"/>
      <c r="BIQ39" s="1673"/>
      <c r="BIR39" s="1673"/>
      <c r="BIS39" s="1673"/>
      <c r="BIT39" s="1673"/>
      <c r="BIU39" s="1673"/>
      <c r="BIV39" s="1673"/>
      <c r="BIW39" s="1673"/>
      <c r="BIX39" s="1673"/>
      <c r="BIY39" s="1673"/>
      <c r="BIZ39" s="1673"/>
      <c r="BJA39" s="1673"/>
      <c r="BJB39" s="1673"/>
      <c r="BJC39" s="1673"/>
      <c r="BJD39" s="1673"/>
      <c r="BJE39" s="1673"/>
      <c r="BJF39" s="1673"/>
      <c r="BJG39" s="1673"/>
      <c r="BJH39" s="1673"/>
      <c r="BJI39" s="1673"/>
      <c r="BJJ39" s="1673"/>
      <c r="BJK39" s="1673"/>
      <c r="BJL39" s="1673"/>
      <c r="BJM39" s="1673"/>
      <c r="BJN39" s="1673"/>
      <c r="BJO39" s="1673"/>
      <c r="BJP39" s="1673"/>
      <c r="BJQ39" s="1673"/>
      <c r="BJR39" s="1673"/>
      <c r="BJS39" s="1673"/>
      <c r="BJT39" s="1673"/>
      <c r="BJU39" s="1673"/>
      <c r="BJV39" s="1673"/>
      <c r="BJW39" s="1673"/>
      <c r="BJX39" s="1673"/>
      <c r="BJY39" s="1673"/>
      <c r="BJZ39" s="1673"/>
      <c r="BKA39" s="1673"/>
      <c r="BKB39" s="1673"/>
      <c r="BKC39" s="1673"/>
      <c r="BKD39" s="1673"/>
      <c r="BKE39" s="1673"/>
      <c r="BKF39" s="1673"/>
      <c r="BKG39" s="1673"/>
      <c r="BKH39" s="1673"/>
      <c r="BKI39" s="1673"/>
      <c r="BKJ39" s="1673"/>
      <c r="BKK39" s="1673"/>
      <c r="BKL39" s="1673"/>
      <c r="BKM39" s="1673"/>
      <c r="BKN39" s="1673"/>
      <c r="BKO39" s="1673"/>
      <c r="BKP39" s="1673"/>
      <c r="BKQ39" s="1673"/>
      <c r="BKR39" s="1673"/>
      <c r="BKS39" s="1673"/>
      <c r="BKT39" s="1673"/>
      <c r="BKU39" s="1673"/>
      <c r="BKV39" s="1673"/>
      <c r="BKW39" s="1673"/>
      <c r="BKX39" s="1673"/>
      <c r="BKY39" s="1673"/>
      <c r="BKZ39" s="1673"/>
      <c r="BLA39" s="1673"/>
      <c r="BLB39" s="1673"/>
      <c r="BLC39" s="1673"/>
      <c r="BLD39" s="1673"/>
      <c r="BLE39" s="1673"/>
      <c r="BLF39" s="1673"/>
      <c r="BLG39" s="1673"/>
      <c r="BLH39" s="1673"/>
      <c r="BLI39" s="1673"/>
      <c r="BLJ39" s="1673"/>
      <c r="BLK39" s="1673"/>
      <c r="BLL39" s="1673"/>
      <c r="BLM39" s="1673"/>
      <c r="BLN39" s="1673"/>
      <c r="BLO39" s="1673"/>
      <c r="BLP39" s="1673"/>
      <c r="BLQ39" s="1673"/>
      <c r="BLR39" s="1673"/>
      <c r="BLS39" s="1673"/>
      <c r="BLT39" s="1673"/>
      <c r="BLU39" s="1673"/>
      <c r="BLV39" s="1673"/>
      <c r="BLW39" s="1673"/>
      <c r="BLX39" s="1673"/>
      <c r="BLY39" s="1673"/>
      <c r="BLZ39" s="1156" t="s">
        <v>1502</v>
      </c>
      <c r="BMA39" s="1674"/>
      <c r="BMB39" s="1674"/>
      <c r="BMC39" s="1674"/>
      <c r="BMD39" s="1156" t="s">
        <v>1502</v>
      </c>
      <c r="BME39" s="1674"/>
      <c r="BMF39" s="1674"/>
      <c r="BMG39" s="1674"/>
      <c r="BMH39" s="6"/>
      <c r="BMI39" s="1674"/>
      <c r="BMJ39" s="1674"/>
      <c r="BMK39" s="1674"/>
      <c r="BML39" s="1674"/>
      <c r="BMM39" s="1674"/>
      <c r="BMN39" s="1674"/>
      <c r="BMO39" s="1674"/>
      <c r="BMP39" s="1674"/>
      <c r="BMQ39" s="1674"/>
      <c r="BMR39" s="1674"/>
      <c r="BMS39" s="1674"/>
      <c r="BMT39" s="1674"/>
      <c r="BMU39" s="1674"/>
      <c r="BMV39" s="1674"/>
      <c r="BMW39" s="1674"/>
      <c r="BMX39" s="1674"/>
      <c r="BMY39" s="1674"/>
      <c r="BMZ39" s="1674"/>
      <c r="BNA39" s="1674"/>
      <c r="BNB39" s="1674"/>
      <c r="BNC39" s="1674"/>
      <c r="BND39" s="1674"/>
      <c r="BNE39" s="1674"/>
      <c r="BNF39" s="1674"/>
      <c r="BNG39" s="1674"/>
      <c r="BNH39" s="1674"/>
      <c r="BNI39" s="1674"/>
      <c r="BNJ39" s="1674"/>
      <c r="BNK39" s="1674"/>
      <c r="BNL39" s="1674"/>
      <c r="BNM39" s="1674"/>
      <c r="BNN39" s="1674"/>
      <c r="BNO39" s="1674"/>
      <c r="BNP39" s="1674"/>
      <c r="BNQ39" s="1674"/>
      <c r="BNR39" s="1674"/>
      <c r="BNS39" s="1674"/>
      <c r="BNT39" s="1674"/>
      <c r="BNU39" s="1674"/>
      <c r="BNV39" s="1674"/>
      <c r="BNW39" s="1674"/>
      <c r="BNX39" s="1674"/>
      <c r="BNY39" s="1674"/>
      <c r="BNZ39" s="1674"/>
      <c r="BOA39" s="1674"/>
      <c r="BOB39" s="1674"/>
      <c r="BOC39" s="1674"/>
      <c r="BOD39" s="1674"/>
      <c r="BOE39" s="1674"/>
      <c r="BOF39" s="1674"/>
      <c r="BOG39" s="1674"/>
      <c r="BOH39" s="1674"/>
      <c r="BOI39" s="1674"/>
      <c r="BOJ39" s="1674"/>
      <c r="BOK39" s="1674"/>
      <c r="BOL39" s="1674"/>
      <c r="BOM39" s="1674"/>
      <c r="BON39" s="1674"/>
      <c r="BOO39" s="1674"/>
      <c r="BOP39" s="1674"/>
      <c r="BOQ39" s="1674"/>
      <c r="BOR39" s="1674"/>
      <c r="BOS39" s="1674"/>
      <c r="BOT39" s="1674"/>
      <c r="BOU39" s="1674"/>
      <c r="BOV39" s="1674"/>
      <c r="BOW39" s="1674"/>
      <c r="BOX39" s="1674"/>
      <c r="BOY39" s="1674"/>
      <c r="BOZ39" s="1674"/>
      <c r="BPA39" s="1674"/>
      <c r="BPB39" s="1674"/>
      <c r="BPC39" s="1674"/>
      <c r="BPD39" s="1674"/>
      <c r="BPE39" s="1674"/>
      <c r="BPF39" s="1674"/>
      <c r="BPG39" s="1674"/>
      <c r="BPH39" s="1674"/>
      <c r="BPI39" s="1674"/>
      <c r="BPJ39" s="1674"/>
      <c r="BPK39" s="1674"/>
      <c r="BPL39" s="1674"/>
      <c r="BPM39" s="1674"/>
      <c r="BPN39" s="1674"/>
      <c r="BPO39" s="1674"/>
      <c r="BPP39" s="1674"/>
      <c r="BPQ39" s="1674"/>
      <c r="BPR39" s="1674"/>
      <c r="BPS39" s="1674"/>
      <c r="BPT39" s="1674"/>
      <c r="BPU39" s="1674"/>
      <c r="BPV39" s="1674"/>
      <c r="BPW39" s="1674"/>
      <c r="BPX39" s="1674"/>
      <c r="BPY39" s="1674"/>
      <c r="BPZ39" s="1674"/>
      <c r="BQA39" s="1674"/>
      <c r="BQB39" s="1674"/>
      <c r="BQC39" s="1674"/>
      <c r="BQD39" s="1674"/>
      <c r="BQE39" s="1674"/>
      <c r="BQF39" s="1674"/>
      <c r="BQG39" s="1674"/>
      <c r="BQH39" s="1674"/>
      <c r="BQI39" s="1674"/>
      <c r="BQJ39" s="1674"/>
      <c r="BQK39" s="1674"/>
      <c r="BQL39" s="1674"/>
      <c r="BQM39" s="1674"/>
      <c r="BQN39" s="1674"/>
      <c r="BQO39" s="1674"/>
      <c r="BQP39" s="1674"/>
      <c r="BQQ39" s="1674"/>
      <c r="BQR39" s="1674"/>
      <c r="BQS39" s="1674"/>
      <c r="BQT39" s="1674"/>
      <c r="BQU39" s="1674"/>
      <c r="BQV39" s="1674"/>
      <c r="BQW39" s="1674"/>
      <c r="BQX39" s="1674"/>
      <c r="BQY39" s="1674"/>
      <c r="BQZ39" s="1674"/>
      <c r="BRA39" s="1674"/>
      <c r="BRB39" s="1674"/>
      <c r="BRC39" s="1674"/>
      <c r="BRD39" s="1674"/>
      <c r="BRE39" s="1674"/>
      <c r="BRF39" s="1674"/>
      <c r="BRG39" s="1674"/>
      <c r="BRH39" s="1674"/>
      <c r="BRI39" s="1674"/>
      <c r="BRJ39" s="1674"/>
      <c r="BRK39" s="1674"/>
      <c r="BRL39" s="1674"/>
      <c r="BRM39" s="1674"/>
      <c r="BRN39" s="1674"/>
      <c r="BRO39" s="1674"/>
      <c r="BRP39" s="1674"/>
      <c r="BRQ39" s="1674"/>
      <c r="BRR39" s="1674"/>
      <c r="BRS39" s="1674"/>
      <c r="BRT39" s="1674"/>
      <c r="BRU39" s="1674"/>
      <c r="BRV39" s="1674"/>
      <c r="BRW39" s="1674"/>
      <c r="BRX39" s="1674"/>
      <c r="BRY39" s="1674"/>
      <c r="BRZ39" s="1674"/>
      <c r="BSA39" s="1674"/>
      <c r="BSB39" s="1674"/>
      <c r="BSC39" s="1674"/>
      <c r="BSD39" s="1674"/>
      <c r="BSE39" s="1674"/>
      <c r="BSF39" s="1674"/>
      <c r="BSG39" s="1674"/>
      <c r="BSH39" s="1674"/>
      <c r="BSI39" s="1674"/>
      <c r="BSJ39" s="1674"/>
      <c r="BSK39" s="1674"/>
      <c r="BSL39" s="1674"/>
      <c r="BSM39" s="1674"/>
      <c r="BSN39" s="1674"/>
      <c r="BSO39" s="1674"/>
      <c r="BSP39" s="1674"/>
      <c r="BSQ39" s="1674"/>
      <c r="BSR39" s="1674"/>
      <c r="BSS39" s="1674"/>
      <c r="BST39" s="1674"/>
      <c r="BSU39" s="1674"/>
      <c r="BSV39" s="1674"/>
      <c r="BSW39" s="1674"/>
      <c r="BSX39" s="1674"/>
      <c r="BSY39" s="1674"/>
      <c r="BSZ39" s="1674"/>
      <c r="BTA39" s="1674"/>
      <c r="BTB39" s="1674"/>
      <c r="BTC39" s="1674"/>
      <c r="BTD39" s="1674"/>
      <c r="BTE39" s="1674"/>
      <c r="BTF39" s="1674"/>
      <c r="BTG39" s="1674"/>
      <c r="BTH39" s="1674"/>
      <c r="BTI39" s="1674"/>
      <c r="BTJ39" s="1674"/>
      <c r="BTK39" s="1674"/>
      <c r="BTL39" s="1674"/>
      <c r="BTM39" s="1674"/>
      <c r="BTN39" s="1674"/>
      <c r="BTO39" s="1674"/>
      <c r="BTP39" s="1674"/>
      <c r="BTQ39" s="1674"/>
      <c r="BTR39" s="1674"/>
      <c r="BTS39" s="1674"/>
      <c r="BTT39" s="1674"/>
      <c r="BTU39" s="1674"/>
      <c r="BTV39" s="1674"/>
      <c r="BTW39" s="1674"/>
      <c r="BTX39" s="1674"/>
      <c r="BTY39" s="1674"/>
      <c r="BTZ39" s="1674"/>
      <c r="BUA39" s="1674"/>
      <c r="BUB39" s="1674"/>
      <c r="BUC39" s="1674"/>
      <c r="BUD39" s="1674"/>
      <c r="BUE39" s="1674"/>
      <c r="BUF39" s="1674"/>
      <c r="BUG39" s="1674"/>
      <c r="BUH39" s="1674"/>
      <c r="BUI39" s="1674"/>
      <c r="BUJ39" s="1674"/>
      <c r="BUK39" s="1674"/>
      <c r="BUL39" s="1674"/>
      <c r="BUM39" s="1674"/>
      <c r="BUN39" s="1674"/>
      <c r="BUO39" s="1674"/>
      <c r="BUP39" s="1674"/>
      <c r="BUQ39" s="1674"/>
      <c r="BUR39" s="1674"/>
      <c r="BUS39" s="1674"/>
      <c r="BUT39" s="1674"/>
      <c r="BUU39" s="1729">
        <v>0.7</v>
      </c>
      <c r="BUV39" s="1674"/>
      <c r="BUW39" s="1674"/>
      <c r="BUX39" s="7">
        <f t="shared" si="62"/>
        <v>-1</v>
      </c>
      <c r="BUY39" s="7">
        <f t="shared" si="63"/>
        <v>-1</v>
      </c>
      <c r="BUZ39" s="1674"/>
      <c r="BVA39" s="1674"/>
      <c r="BVB39" s="1674"/>
      <c r="BVC39" s="1674"/>
      <c r="BVD39" s="1674"/>
      <c r="BVE39" s="1674"/>
      <c r="BVF39" s="1674"/>
      <c r="BVG39" s="1674"/>
      <c r="BVH39" s="1674"/>
      <c r="BVI39" s="1674"/>
      <c r="BVJ39" s="1674"/>
      <c r="BVK39" s="1674"/>
      <c r="BVL39" s="1674"/>
      <c r="BVM39" s="1674"/>
      <c r="BVN39" s="1674"/>
      <c r="BVO39" s="1674"/>
      <c r="BVP39" s="1674"/>
      <c r="BVQ39" s="1674"/>
      <c r="BVR39" s="1674"/>
      <c r="BVS39" s="1674"/>
      <c r="BVT39" s="1674"/>
      <c r="BVU39" s="1674"/>
      <c r="BVV39" s="1674"/>
      <c r="BVW39" s="1674"/>
      <c r="BVX39" s="1674"/>
      <c r="BVY39" s="1674"/>
      <c r="BVZ39" s="1674"/>
      <c r="BWA39" s="1674"/>
      <c r="BWB39" s="1674"/>
      <c r="BWC39" s="1674"/>
      <c r="BWD39" s="1674"/>
      <c r="BWE39" s="1731" t="s">
        <v>1502</v>
      </c>
      <c r="BWF39" s="56" t="s">
        <v>1502</v>
      </c>
      <c r="BWG39" s="1674"/>
      <c r="BWH39" s="7"/>
      <c r="BWI39" s="1674"/>
      <c r="BWJ39" s="1674"/>
      <c r="BWK39" s="1674"/>
      <c r="BWL39" s="1674"/>
      <c r="BWM39" s="1674"/>
      <c r="BWN39" s="1674"/>
      <c r="BWO39" s="1674"/>
      <c r="BWP39" s="1674"/>
      <c r="BWQ39" s="1674"/>
      <c r="BWR39" s="1674"/>
      <c r="BWS39" s="1674"/>
      <c r="BWT39" s="1674"/>
      <c r="BWU39" s="1674"/>
      <c r="BWV39" s="1674"/>
      <c r="BWW39" s="1674"/>
      <c r="BWX39" s="1674"/>
      <c r="BWY39" s="1674"/>
      <c r="BWZ39" s="1674"/>
      <c r="BXA39" s="1674"/>
      <c r="BXB39" s="1674"/>
      <c r="BXC39" s="1674"/>
      <c r="BXD39" s="1674"/>
      <c r="BXE39" s="1674"/>
      <c r="BXF39" s="1674"/>
      <c r="BXG39" s="1674"/>
      <c r="BXH39" s="1674"/>
      <c r="BXI39" s="1674"/>
      <c r="BXJ39" s="911" t="s">
        <v>1502</v>
      </c>
      <c r="BXK39" s="56" t="s">
        <v>1502</v>
      </c>
      <c r="BXL39" s="1674"/>
      <c r="BXM39" s="1674"/>
      <c r="BXN39" s="1674"/>
      <c r="BXO39" s="1674"/>
      <c r="BXP39" s="911" t="s">
        <v>1502</v>
      </c>
      <c r="BXQ39" s="56" t="s">
        <v>1502</v>
      </c>
      <c r="BXR39" s="1674"/>
      <c r="BXS39" s="7" t="e">
        <f t="shared" si="5"/>
        <v>#VALUE!</v>
      </c>
      <c r="BXT39" s="1674"/>
      <c r="BXU39" s="1674"/>
      <c r="BXV39" s="1674"/>
      <c r="BXW39" s="1674"/>
      <c r="BXX39" s="1674"/>
      <c r="BXY39" s="1674"/>
      <c r="BXZ39" s="1674"/>
      <c r="BYA39" s="1674"/>
      <c r="BYB39" s="1674"/>
      <c r="BYC39" s="1674"/>
      <c r="BYD39" s="1674"/>
      <c r="BYE39" s="1674"/>
      <c r="BYF39" s="1674"/>
      <c r="BYG39" s="1674"/>
      <c r="BYH39" s="1674"/>
      <c r="BYI39" s="1674"/>
      <c r="BYJ39" s="1674"/>
      <c r="BYK39" s="1674"/>
      <c r="BYL39" s="1674"/>
      <c r="BYM39" s="911">
        <v>0.78</v>
      </c>
      <c r="BYN39" s="56">
        <v>0.96</v>
      </c>
      <c r="BYO39" s="1674"/>
      <c r="BYP39" s="1674"/>
      <c r="BYQ39" s="1674"/>
      <c r="BYR39" s="1674"/>
      <c r="BYS39" s="1674"/>
      <c r="BYT39" s="1674"/>
      <c r="BYU39" s="1674"/>
      <c r="BYV39" s="7" t="e">
        <f t="shared" si="6"/>
        <v>#DIV/0!</v>
      </c>
      <c r="BYW39" s="1674"/>
      <c r="BYX39" s="1674"/>
      <c r="BYY39" s="1674"/>
      <c r="BYZ39" s="1674"/>
      <c r="BZA39" s="1674"/>
      <c r="BZB39" s="1674"/>
      <c r="BZC39" s="1674"/>
      <c r="BZD39" s="1674"/>
      <c r="BZE39" s="1674"/>
      <c r="BZF39" s="1674"/>
      <c r="BZG39" s="1674"/>
      <c r="BZH39" s="1674"/>
      <c r="BZI39" s="1674"/>
      <c r="BZJ39" s="1674"/>
      <c r="BZK39" s="896" t="s">
        <v>1502</v>
      </c>
      <c r="BZL39" s="56" t="s">
        <v>1502</v>
      </c>
      <c r="BZM39" s="1674"/>
      <c r="BZN39" s="1674"/>
      <c r="BZO39" s="1674"/>
      <c r="BZP39" s="1674"/>
      <c r="BZQ39" s="1674"/>
      <c r="BZR39" s="1674"/>
      <c r="BZS39" s="1674"/>
      <c r="BZT39" s="7" t="e">
        <f t="shared" si="48"/>
        <v>#DIV/0!</v>
      </c>
      <c r="BZU39" s="56"/>
      <c r="BZV39" s="56">
        <f t="shared" si="49"/>
        <v>0</v>
      </c>
      <c r="BZW39" s="1674"/>
      <c r="BZX39" s="7" t="e">
        <f t="shared" si="50"/>
        <v>#DIV/0!</v>
      </c>
      <c r="BZY39" s="911">
        <v>0.84320000000000006</v>
      </c>
      <c r="BZZ39" s="911">
        <f t="shared" si="51"/>
        <v>0.84320000000000006</v>
      </c>
      <c r="CAA39" s="1674"/>
      <c r="CAB39" s="894">
        <f t="shared" si="52"/>
        <v>-1</v>
      </c>
      <c r="CAC39" s="56"/>
      <c r="CAD39" s="56">
        <f t="shared" si="53"/>
        <v>0</v>
      </c>
      <c r="CAE39" s="1674"/>
      <c r="CAF39" s="7" t="e">
        <f t="shared" si="54"/>
        <v>#DIV/0!</v>
      </c>
      <c r="CAG39" s="1674"/>
      <c r="CAH39" s="1674"/>
      <c r="CAI39" s="1674"/>
      <c r="CAJ39" s="1674"/>
      <c r="CAK39" s="1674"/>
      <c r="CAL39" s="1674"/>
      <c r="CAM39" s="1674"/>
      <c r="CAN39" s="1674"/>
      <c r="CAO39" s="1674"/>
      <c r="CAP39" s="1674"/>
      <c r="CAQ39" s="1674"/>
      <c r="CAR39" s="1674"/>
      <c r="CAS39" s="1674"/>
      <c r="CAT39" s="1674"/>
      <c r="CAU39" s="1674"/>
      <c r="CAV39" s="1674"/>
      <c r="CAW39" s="1674"/>
      <c r="CAX39" s="1674"/>
    </row>
    <row r="40" spans="1:2082" ht="44" thickBot="1" x14ac:dyDescent="0.4">
      <c r="D40" s="40">
        <v>38</v>
      </c>
      <c r="E40" s="40" t="s">
        <v>3874</v>
      </c>
      <c r="F40" s="40" t="s">
        <v>3874</v>
      </c>
      <c r="G40" s="40" t="s">
        <v>17</v>
      </c>
      <c r="H40" s="40" t="s">
        <v>17</v>
      </c>
      <c r="I40" s="40" t="s">
        <v>3965</v>
      </c>
      <c r="J40" s="40" t="s">
        <v>3966</v>
      </c>
      <c r="K40" s="174" t="s">
        <v>3877</v>
      </c>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c r="AJ40" s="174"/>
      <c r="AK40" s="174"/>
      <c r="AL40" s="174"/>
      <c r="AM40" s="174"/>
      <c r="AN40" s="174"/>
      <c r="AO40" s="174"/>
      <c r="AP40" s="174"/>
      <c r="AQ40" s="174"/>
      <c r="AR40" s="174"/>
      <c r="AS40" s="174"/>
      <c r="AT40" s="174"/>
      <c r="AU40" s="174"/>
      <c r="AV40" s="174"/>
      <c r="AW40" s="174"/>
      <c r="AX40" s="174"/>
      <c r="AY40" s="174"/>
      <c r="AZ40" s="174"/>
      <c r="BA40" s="174"/>
      <c r="BB40" s="174"/>
      <c r="BC40" s="174"/>
      <c r="BD40" s="174"/>
      <c r="BE40" s="174"/>
      <c r="BF40" s="174"/>
      <c r="BG40" s="174"/>
      <c r="BH40" s="174"/>
      <c r="BI40" s="174"/>
      <c r="BJ40" s="174"/>
      <c r="BK40" s="174"/>
      <c r="BL40" s="174"/>
      <c r="BM40" s="174"/>
      <c r="BN40" s="174"/>
      <c r="BO40" s="174"/>
      <c r="BP40" s="174"/>
      <c r="BQ40" s="174"/>
      <c r="BR40" s="174"/>
      <c r="BS40" s="174"/>
      <c r="BT40" s="174"/>
      <c r="BU40" s="174"/>
      <c r="BV40" s="174"/>
      <c r="BW40" s="174"/>
      <c r="BX40" s="174"/>
      <c r="BY40" s="174"/>
      <c r="BZ40" s="174"/>
      <c r="CA40" s="174"/>
      <c r="CB40" s="174"/>
      <c r="CC40" s="174"/>
      <c r="CD40" s="174"/>
      <c r="CE40" s="174"/>
      <c r="CF40" s="174"/>
      <c r="CG40" s="174"/>
      <c r="CH40" s="174"/>
      <c r="CI40" s="174"/>
      <c r="CJ40" s="174"/>
      <c r="CK40" s="174"/>
      <c r="CL40" s="174"/>
      <c r="CM40" s="174"/>
      <c r="CN40" s="174"/>
      <c r="CO40" s="174"/>
      <c r="CP40" s="174"/>
      <c r="CQ40" s="174"/>
      <c r="CR40" s="174"/>
      <c r="CS40" s="174"/>
      <c r="CT40" s="174"/>
      <c r="CU40" s="174"/>
      <c r="CV40" s="174"/>
      <c r="CW40" s="174"/>
      <c r="CX40" s="174"/>
      <c r="CY40" s="174"/>
      <c r="CZ40" s="174"/>
      <c r="DA40" s="174"/>
      <c r="DB40" s="174"/>
      <c r="DC40" s="174"/>
      <c r="DD40" s="174"/>
      <c r="DE40" s="174"/>
      <c r="DF40" s="174"/>
      <c r="DG40" s="174"/>
      <c r="DH40" s="174"/>
      <c r="DI40" s="174"/>
      <c r="DJ40" s="174"/>
      <c r="DK40" s="174"/>
      <c r="DL40" s="174"/>
      <c r="DM40" s="174"/>
      <c r="DN40" s="174"/>
      <c r="DO40" s="174"/>
      <c r="DP40" s="174"/>
      <c r="DQ40" s="174"/>
      <c r="DR40" s="174"/>
      <c r="DS40" s="174"/>
      <c r="DT40" s="174"/>
      <c r="DU40" s="174"/>
      <c r="DV40" s="174"/>
      <c r="DW40" s="174"/>
      <c r="DX40" s="174"/>
      <c r="DY40" s="174"/>
      <c r="DZ40" s="174"/>
      <c r="EA40" s="174"/>
      <c r="EB40" s="174"/>
      <c r="EC40" s="174"/>
      <c r="ED40" s="174"/>
      <c r="EE40" s="174"/>
      <c r="EF40" s="174"/>
      <c r="EG40" s="174"/>
      <c r="EH40" s="174"/>
      <c r="EI40" s="174"/>
      <c r="EJ40" s="174"/>
      <c r="EK40" s="174"/>
      <c r="EL40" s="174"/>
      <c r="EM40" s="174"/>
      <c r="EN40" s="174"/>
      <c r="EO40" s="174"/>
      <c r="EP40" s="174"/>
      <c r="EQ40" s="174"/>
      <c r="ER40" s="174"/>
      <c r="ES40" s="174"/>
      <c r="ET40" s="174"/>
      <c r="EU40" s="174"/>
      <c r="EV40" s="174"/>
      <c r="EW40" s="174"/>
      <c r="EX40" s="174"/>
      <c r="EY40" s="174"/>
      <c r="EZ40" s="174"/>
      <c r="FA40" s="174"/>
      <c r="FB40" s="174"/>
      <c r="FC40" s="174"/>
      <c r="FD40" s="174"/>
      <c r="FE40" s="174"/>
      <c r="FF40" s="174"/>
      <c r="FG40" s="174"/>
      <c r="FH40" s="174"/>
      <c r="FI40" s="174"/>
      <c r="FJ40" s="174"/>
      <c r="FK40" s="174"/>
      <c r="FL40" s="174"/>
      <c r="FM40" s="174"/>
      <c r="FN40" s="174"/>
      <c r="FO40" s="174"/>
      <c r="FP40" s="174"/>
      <c r="FQ40" s="174"/>
      <c r="FR40" s="174"/>
      <c r="FS40" s="174"/>
      <c r="FT40" s="174"/>
      <c r="FU40" s="174"/>
      <c r="FV40" s="174"/>
      <c r="FW40" s="174"/>
      <c r="FX40" s="174"/>
      <c r="FY40" s="174"/>
      <c r="FZ40" s="174"/>
      <c r="GA40" s="174"/>
      <c r="GB40" s="174"/>
      <c r="GC40" s="174"/>
      <c r="GD40" s="174"/>
      <c r="GE40" s="174"/>
      <c r="GF40" s="174"/>
      <c r="GG40" s="174"/>
      <c r="GH40" s="174"/>
      <c r="GI40" s="174"/>
      <c r="GJ40" s="174"/>
      <c r="GK40" s="174"/>
      <c r="GL40" s="174"/>
      <c r="GM40" s="174"/>
      <c r="GN40" s="174"/>
      <c r="GO40" s="174"/>
      <c r="GP40" s="174"/>
      <c r="GQ40" s="174"/>
      <c r="GR40" s="174"/>
      <c r="GS40" s="174"/>
      <c r="GT40" s="174"/>
      <c r="GU40" s="174"/>
      <c r="GV40" s="174"/>
      <c r="GW40" s="174"/>
      <c r="GX40" s="174"/>
      <c r="GY40" s="174"/>
      <c r="GZ40" s="174"/>
      <c r="HA40" s="174"/>
      <c r="HB40" s="174"/>
      <c r="HC40" s="174"/>
      <c r="HD40" s="174"/>
      <c r="HE40" s="174"/>
      <c r="HF40" s="174"/>
      <c r="HG40" s="174"/>
      <c r="HH40" s="174"/>
      <c r="HI40" s="174"/>
      <c r="HJ40" s="174"/>
      <c r="HK40" s="174"/>
      <c r="HL40" s="174"/>
      <c r="HM40" s="174"/>
      <c r="HN40" s="174"/>
      <c r="HO40" s="174"/>
      <c r="HP40" s="174"/>
      <c r="HQ40" s="174"/>
      <c r="HR40" s="174"/>
      <c r="HS40" s="174"/>
      <c r="HT40" s="174"/>
      <c r="HU40" s="174"/>
      <c r="HV40" s="174"/>
      <c r="HW40" s="174"/>
      <c r="HX40" s="174"/>
      <c r="HY40" s="174"/>
      <c r="HZ40" s="174"/>
      <c r="IA40" s="174"/>
      <c r="IB40" s="174"/>
      <c r="IC40" s="174"/>
      <c r="ID40" s="174"/>
      <c r="IE40" s="174"/>
      <c r="IF40" s="174"/>
      <c r="IG40" s="174"/>
      <c r="IH40" s="174"/>
      <c r="II40" s="174"/>
      <c r="IJ40" s="174"/>
      <c r="IK40" s="174"/>
      <c r="IL40" s="174"/>
      <c r="IM40" s="174"/>
      <c r="IN40" s="174"/>
      <c r="IO40" s="174"/>
      <c r="IP40" s="174"/>
      <c r="IQ40" s="174"/>
      <c r="IR40" s="174"/>
      <c r="IS40" s="174"/>
      <c r="IT40" s="174"/>
      <c r="IU40" s="174"/>
      <c r="IV40" s="174"/>
      <c r="IW40" s="174"/>
      <c r="IX40" s="174"/>
      <c r="IY40" s="174"/>
      <c r="IZ40" s="174"/>
      <c r="JA40" s="174"/>
      <c r="JB40" s="174"/>
      <c r="JC40" s="174"/>
      <c r="JD40" s="174"/>
      <c r="JE40" s="174"/>
      <c r="JF40" s="174"/>
      <c r="JG40" s="174"/>
      <c r="JH40" s="174"/>
      <c r="JI40" s="174"/>
      <c r="JJ40" s="174"/>
      <c r="JK40" s="174"/>
      <c r="JL40" s="174"/>
      <c r="JM40" s="174"/>
      <c r="JN40" s="174"/>
      <c r="JO40" s="174"/>
      <c r="JP40" s="174"/>
      <c r="JQ40" s="174"/>
      <c r="JR40" s="174"/>
      <c r="JS40" s="174"/>
      <c r="JT40" s="174"/>
      <c r="JU40" s="174"/>
      <c r="JV40" s="174"/>
      <c r="JW40" s="174"/>
      <c r="JX40" s="174"/>
      <c r="JY40" s="174"/>
      <c r="JZ40" s="174"/>
      <c r="KA40" s="174"/>
      <c r="KB40" s="174"/>
      <c r="KC40" s="174"/>
      <c r="KD40" s="174"/>
      <c r="KE40" s="174"/>
      <c r="KF40" s="174"/>
      <c r="KG40" s="174"/>
      <c r="KH40" s="174"/>
      <c r="KI40" s="174"/>
      <c r="KJ40" s="174"/>
      <c r="KK40" s="174"/>
      <c r="KL40" s="174"/>
      <c r="KM40" s="174"/>
      <c r="KN40" s="174"/>
      <c r="KO40" s="174"/>
      <c r="KP40" s="174"/>
      <c r="KQ40" s="174"/>
      <c r="KR40" s="174"/>
      <c r="KS40" s="174"/>
      <c r="KT40" s="174"/>
      <c r="KU40" s="174"/>
      <c r="KV40" s="174"/>
      <c r="KW40" s="174"/>
      <c r="KX40" s="174"/>
      <c r="KY40" s="174"/>
      <c r="KZ40" s="174"/>
      <c r="LA40" s="174"/>
      <c r="LB40" s="174"/>
      <c r="LC40" s="174"/>
      <c r="LD40" s="174"/>
      <c r="LE40" s="174"/>
      <c r="LF40" s="174"/>
      <c r="LG40" s="174"/>
      <c r="LH40" s="174"/>
      <c r="LI40" s="174"/>
      <c r="LJ40" s="174"/>
      <c r="LK40" s="174"/>
      <c r="LL40" s="174"/>
      <c r="LM40" s="174"/>
      <c r="LN40" s="174"/>
      <c r="LO40" s="174"/>
      <c r="LP40" s="174"/>
      <c r="LQ40" s="174"/>
      <c r="LR40" s="174"/>
      <c r="LS40" s="174"/>
      <c r="LT40" s="174"/>
      <c r="LU40" s="174"/>
      <c r="LV40" s="174"/>
      <c r="LW40" s="174"/>
      <c r="LX40" s="174"/>
      <c r="LY40" s="174"/>
      <c r="LZ40" s="174"/>
      <c r="MA40" s="174"/>
      <c r="MB40" s="174"/>
      <c r="MC40" s="174"/>
      <c r="MD40" s="174"/>
      <c r="ME40" s="174"/>
      <c r="MF40" s="174"/>
      <c r="MG40" s="174"/>
      <c r="MH40" s="174"/>
      <c r="MI40" s="174"/>
      <c r="MJ40" s="174"/>
      <c r="MK40" s="174"/>
      <c r="ML40" s="174"/>
      <c r="MM40" s="174"/>
      <c r="MN40" s="174"/>
      <c r="MO40" s="174"/>
      <c r="MP40" s="174"/>
      <c r="MQ40" s="174"/>
      <c r="MR40" s="174"/>
      <c r="MS40" s="174"/>
      <c r="MT40" s="174"/>
      <c r="MU40" s="174"/>
      <c r="MV40" s="174"/>
      <c r="MW40" s="174"/>
      <c r="MX40" s="174"/>
      <c r="MY40" s="174"/>
      <c r="MZ40" s="174"/>
      <c r="NA40" s="174"/>
      <c r="NB40" s="174"/>
      <c r="NC40" s="174"/>
      <c r="ND40" s="174"/>
      <c r="NE40" s="174"/>
      <c r="NF40" s="174"/>
      <c r="NG40" s="174"/>
      <c r="NH40" s="174"/>
      <c r="NI40" s="174"/>
      <c r="NJ40" s="174"/>
      <c r="NK40" s="174"/>
      <c r="NL40" s="174"/>
      <c r="NM40" s="174"/>
      <c r="NN40" s="174"/>
      <c r="NO40" s="174"/>
      <c r="NP40" s="174"/>
      <c r="NQ40" s="174"/>
      <c r="NR40" s="174"/>
      <c r="NS40" s="174"/>
      <c r="NT40" s="174"/>
      <c r="NU40" s="174"/>
      <c r="NV40" s="174"/>
      <c r="NW40" s="174"/>
      <c r="NX40" s="174"/>
      <c r="NY40" s="174"/>
      <c r="NZ40" s="174"/>
      <c r="OA40" s="174"/>
      <c r="OB40" s="174"/>
      <c r="OC40" s="174"/>
      <c r="OD40" s="174"/>
      <c r="OE40" s="174"/>
      <c r="OF40" s="174"/>
      <c r="OG40" s="174"/>
      <c r="OH40" s="174"/>
      <c r="OI40" s="174"/>
      <c r="OJ40" s="174"/>
      <c r="OK40" s="174"/>
      <c r="OL40" s="174"/>
      <c r="OM40" s="174"/>
      <c r="ON40" s="174"/>
      <c r="OO40" s="174"/>
      <c r="OP40" s="174"/>
      <c r="OQ40" s="174"/>
      <c r="OR40" s="174"/>
      <c r="OS40" s="174"/>
      <c r="OT40" s="174"/>
      <c r="OU40" s="174"/>
      <c r="OV40" s="174"/>
      <c r="OW40" s="174"/>
      <c r="OX40" s="174"/>
      <c r="OY40" s="174"/>
      <c r="OZ40" s="174"/>
      <c r="PA40" s="174"/>
      <c r="PB40" s="174"/>
      <c r="PC40" s="174"/>
      <c r="PD40" s="174"/>
      <c r="PE40" s="174"/>
      <c r="PF40" s="174"/>
      <c r="PG40" s="174"/>
      <c r="PH40" s="174"/>
      <c r="PI40" s="174"/>
      <c r="PJ40" s="174"/>
      <c r="PK40" s="174"/>
      <c r="PL40" s="174"/>
      <c r="PM40" s="174"/>
      <c r="PN40" s="174"/>
      <c r="PO40" s="174"/>
      <c r="PP40" s="174"/>
      <c r="PQ40" s="174"/>
      <c r="PR40" s="174"/>
      <c r="PS40" s="174"/>
      <c r="PT40" s="174"/>
      <c r="PU40" s="174"/>
      <c r="PV40" s="174"/>
      <c r="PW40" s="174"/>
      <c r="PX40" s="174"/>
      <c r="PY40" s="174"/>
      <c r="PZ40" s="174"/>
      <c r="QA40" s="174"/>
      <c r="QB40" s="174"/>
      <c r="QC40" s="174"/>
      <c r="QD40" s="174"/>
      <c r="QE40" s="174"/>
      <c r="QF40" s="174"/>
      <c r="QG40" s="174"/>
      <c r="QH40" s="174"/>
      <c r="QI40" s="174"/>
      <c r="QJ40" s="174"/>
      <c r="QK40" s="174"/>
      <c r="QL40" s="174"/>
      <c r="QM40" s="174"/>
      <c r="QN40" s="174"/>
      <c r="QO40" s="174"/>
      <c r="QP40" s="174"/>
      <c r="QQ40" s="174"/>
      <c r="QR40" s="174"/>
      <c r="QS40" s="174"/>
      <c r="QT40" s="174"/>
      <c r="QU40" s="174"/>
      <c r="QV40" s="174"/>
      <c r="QW40" s="174"/>
      <c r="QX40" s="174"/>
      <c r="QY40" s="174"/>
      <c r="QZ40" s="174"/>
      <c r="RA40" s="174"/>
      <c r="RB40" s="174"/>
      <c r="RC40" s="174"/>
      <c r="RD40" s="174"/>
      <c r="RE40" s="174"/>
      <c r="RF40" s="174"/>
      <c r="RG40" s="174"/>
      <c r="RH40" s="174"/>
      <c r="RI40" s="174"/>
      <c r="RJ40" s="174"/>
      <c r="RK40" s="174"/>
      <c r="RL40" s="174"/>
      <c r="RM40" s="174"/>
      <c r="RN40" s="174"/>
      <c r="RO40" s="174"/>
      <c r="RP40" s="174"/>
      <c r="RQ40" s="174"/>
      <c r="RR40" s="174"/>
      <c r="RS40" s="174"/>
      <c r="RT40" s="174"/>
      <c r="RU40" s="174"/>
      <c r="RV40" s="174"/>
      <c r="RW40" s="174"/>
      <c r="RX40" s="174"/>
      <c r="RY40" s="174"/>
      <c r="RZ40" s="174"/>
      <c r="SA40" s="174"/>
      <c r="SB40" s="174"/>
      <c r="SC40" s="174"/>
      <c r="SD40" s="174"/>
      <c r="SE40" s="174"/>
      <c r="SF40" s="174"/>
      <c r="SG40" s="174"/>
      <c r="SH40" s="174"/>
      <c r="SI40" s="174"/>
      <c r="SJ40" s="174"/>
      <c r="SK40" s="174"/>
      <c r="SL40" s="174"/>
      <c r="SM40" s="174"/>
      <c r="SN40" s="174"/>
      <c r="SO40" s="174"/>
      <c r="SP40" s="174"/>
      <c r="SQ40" s="174"/>
      <c r="SR40" s="174"/>
      <c r="SS40" s="174"/>
      <c r="ST40" s="174"/>
      <c r="SU40" s="174"/>
      <c r="SV40" s="174"/>
      <c r="SW40" s="174"/>
      <c r="SX40" s="174"/>
      <c r="SY40" s="174"/>
      <c r="SZ40" s="174"/>
      <c r="TA40" s="174"/>
      <c r="TB40" s="174"/>
      <c r="TC40" s="174"/>
      <c r="TD40" s="174"/>
      <c r="TE40" s="174"/>
      <c r="TF40" s="174"/>
      <c r="TG40" s="174"/>
      <c r="TH40" s="174"/>
      <c r="TI40" s="174"/>
      <c r="TJ40" s="174"/>
      <c r="TK40" s="174"/>
      <c r="TL40" s="174"/>
      <c r="TM40" s="174"/>
      <c r="TN40" s="174"/>
      <c r="TO40" s="174"/>
      <c r="TP40" s="174"/>
      <c r="TQ40" s="174"/>
      <c r="TR40" s="174"/>
      <c r="TS40" s="174"/>
      <c r="TT40" s="174"/>
      <c r="TU40" s="174"/>
      <c r="TV40" s="174"/>
      <c r="TW40" s="174"/>
      <c r="TX40" s="174"/>
      <c r="TY40" s="174"/>
      <c r="TZ40" s="174"/>
      <c r="UA40" s="174"/>
      <c r="UB40" s="174"/>
      <c r="UC40" s="174"/>
      <c r="UD40" s="174"/>
      <c r="UE40" s="174"/>
      <c r="UF40" s="174"/>
      <c r="UG40" s="174"/>
      <c r="UH40" s="174"/>
      <c r="UI40" s="174"/>
      <c r="UJ40" s="174"/>
      <c r="UK40" s="174"/>
      <c r="UL40" s="174"/>
      <c r="UM40" s="174"/>
      <c r="UN40" s="174"/>
      <c r="UO40" s="174"/>
      <c r="UP40" s="174"/>
      <c r="UQ40" s="174"/>
      <c r="UR40" s="174"/>
      <c r="US40" s="174"/>
      <c r="UT40" s="174"/>
      <c r="UU40" s="174"/>
      <c r="UV40" s="174"/>
      <c r="UW40" s="174"/>
      <c r="UX40" s="174"/>
      <c r="UY40" s="174"/>
      <c r="UZ40" s="174"/>
      <c r="VA40" s="174"/>
      <c r="VB40" s="174"/>
      <c r="VC40" s="174"/>
      <c r="VD40" s="174"/>
      <c r="VE40" s="174"/>
      <c r="VF40" s="174"/>
      <c r="VG40" s="174"/>
      <c r="VH40" s="174"/>
      <c r="VI40" s="174"/>
      <c r="VJ40" s="174"/>
      <c r="VK40" s="174"/>
      <c r="VL40" s="174"/>
      <c r="VM40" s="174"/>
      <c r="VN40" s="174"/>
      <c r="VO40" s="174"/>
      <c r="VP40" s="174"/>
      <c r="VQ40" s="174"/>
      <c r="VR40" s="174"/>
      <c r="VS40" s="174"/>
      <c r="VT40" s="174"/>
      <c r="VU40" s="174"/>
      <c r="VV40" s="174"/>
      <c r="VW40" s="174"/>
      <c r="VX40" s="174"/>
      <c r="VY40" s="174"/>
      <c r="VZ40" s="174"/>
      <c r="WA40" s="174"/>
      <c r="WB40" s="174"/>
      <c r="WC40" s="174"/>
      <c r="WD40" s="174"/>
      <c r="WE40" s="174"/>
      <c r="WF40" s="174"/>
      <c r="WG40" s="174"/>
      <c r="WH40" s="174"/>
      <c r="WI40" s="174"/>
      <c r="WJ40" s="174"/>
      <c r="WK40" s="174"/>
      <c r="WL40" s="174"/>
      <c r="WM40" s="174"/>
      <c r="WN40" s="174"/>
      <c r="WO40" s="174"/>
      <c r="WP40" s="174"/>
      <c r="WQ40" s="174"/>
      <c r="WR40" s="174"/>
      <c r="WS40" s="174"/>
      <c r="WT40" s="174"/>
      <c r="WU40" s="174"/>
      <c r="WV40" s="174"/>
      <c r="WW40" s="174"/>
      <c r="WX40" s="174"/>
      <c r="WY40" s="174"/>
      <c r="WZ40" s="174"/>
      <c r="XA40" s="174"/>
      <c r="XB40" s="174"/>
      <c r="XC40" s="174"/>
      <c r="XD40" s="174"/>
      <c r="XE40" s="174"/>
      <c r="XF40" s="174"/>
      <c r="XG40" s="174"/>
      <c r="XH40" s="174"/>
      <c r="XI40" s="174"/>
      <c r="XJ40" s="174"/>
      <c r="XK40" s="174"/>
      <c r="XL40" s="174"/>
      <c r="XM40" s="174"/>
      <c r="XN40" s="174"/>
      <c r="XO40" s="174"/>
      <c r="XP40" s="174"/>
      <c r="XQ40" s="174"/>
      <c r="XR40" s="174"/>
      <c r="XS40" s="174"/>
      <c r="XT40" s="174"/>
      <c r="XU40" s="174"/>
      <c r="XV40" s="174"/>
      <c r="XW40" s="174"/>
      <c r="XX40" s="174"/>
      <c r="XY40" s="174"/>
      <c r="XZ40" s="174"/>
      <c r="YA40" s="174"/>
      <c r="YB40" s="174"/>
      <c r="YC40" s="174"/>
      <c r="YD40" s="174"/>
      <c r="YE40" s="174"/>
      <c r="YF40" s="174"/>
      <c r="YG40" s="174"/>
      <c r="YH40" s="174"/>
      <c r="YI40" s="174"/>
      <c r="YJ40" s="174"/>
      <c r="YK40" s="174"/>
      <c r="YL40" s="174"/>
      <c r="YM40" s="174"/>
      <c r="YN40" s="174"/>
      <c r="YO40" s="174"/>
      <c r="YP40" s="174"/>
      <c r="YQ40" s="174"/>
      <c r="YR40" s="174"/>
      <c r="YS40" s="174"/>
      <c r="YT40" s="174"/>
      <c r="YU40" s="174"/>
      <c r="YV40" s="174"/>
      <c r="YW40" s="174"/>
      <c r="YX40" s="174"/>
      <c r="YY40" s="174"/>
      <c r="YZ40" s="174"/>
      <c r="ZA40" s="174"/>
      <c r="ZB40" s="174"/>
      <c r="ZC40" s="174"/>
      <c r="ZD40" s="174"/>
      <c r="ZE40" s="174"/>
      <c r="ZF40" s="174"/>
      <c r="ZG40" s="174"/>
      <c r="ZH40" s="174"/>
      <c r="ZI40" s="174"/>
      <c r="ZJ40" s="174"/>
      <c r="ZK40" s="174"/>
      <c r="ZL40" s="174"/>
      <c r="ZM40" s="174"/>
      <c r="ZN40" s="174"/>
      <c r="ZO40" s="174"/>
      <c r="ZP40" s="174"/>
      <c r="ZQ40" s="174"/>
      <c r="ZR40" s="174"/>
      <c r="ZS40" s="174"/>
      <c r="ZT40" s="174"/>
      <c r="ZU40" s="174"/>
      <c r="ZV40" s="174"/>
      <c r="ZW40" s="174"/>
      <c r="ZX40" s="174"/>
      <c r="ZY40" s="174"/>
      <c r="ZZ40" s="174"/>
      <c r="AAA40" s="174"/>
      <c r="AAB40" s="174"/>
      <c r="AAC40" s="174"/>
      <c r="AAD40" s="174"/>
      <c r="AAE40" s="174"/>
      <c r="AAF40" s="174"/>
      <c r="AAG40" s="174"/>
      <c r="AAH40" s="174"/>
      <c r="AAI40" s="174"/>
      <c r="AAJ40" s="174"/>
      <c r="AAK40" s="174"/>
      <c r="AAL40" s="174"/>
      <c r="AAM40" s="174"/>
      <c r="AAN40" s="174"/>
      <c r="AAO40" s="174"/>
      <c r="AAP40" s="174"/>
      <c r="AAQ40" s="174"/>
      <c r="AAR40" s="174"/>
      <c r="AAS40" s="174"/>
      <c r="AAT40" s="174"/>
      <c r="AAU40" s="174"/>
      <c r="AAV40" s="174"/>
      <c r="AAW40" s="174"/>
      <c r="AAX40" s="174"/>
      <c r="AAY40" s="174"/>
      <c r="AAZ40" s="174"/>
      <c r="ABA40" s="174"/>
      <c r="ABB40" s="174"/>
      <c r="ABC40" s="174"/>
      <c r="ABD40" s="174"/>
      <c r="ABE40" s="174"/>
      <c r="ABF40" s="174"/>
      <c r="ABG40" s="174"/>
      <c r="ABH40" s="174"/>
      <c r="ABI40" s="174"/>
      <c r="ABJ40" s="174"/>
      <c r="ABK40" s="174"/>
      <c r="ABL40" s="174"/>
      <c r="ABM40" s="174"/>
      <c r="ABN40" s="174"/>
      <c r="ABO40" s="174"/>
      <c r="ABP40" s="174"/>
      <c r="ABQ40" s="174"/>
      <c r="ABR40" s="174"/>
      <c r="ABS40" s="174"/>
      <c r="ABT40" s="174"/>
      <c r="ABU40" s="174"/>
      <c r="ABV40" s="174"/>
      <c r="ABW40" s="174"/>
      <c r="ABX40" s="174"/>
      <c r="ABY40" s="174"/>
      <c r="ABZ40" s="174"/>
      <c r="ACA40" s="174"/>
      <c r="ACB40" s="174"/>
      <c r="ACC40" s="174"/>
      <c r="ACD40" s="174"/>
      <c r="ACE40" s="174"/>
      <c r="ACF40" s="174"/>
      <c r="ACG40" s="174"/>
      <c r="ACH40" s="174"/>
      <c r="ACI40" s="174"/>
      <c r="ACJ40" s="174"/>
      <c r="ACK40" s="174"/>
      <c r="ACL40" s="174"/>
      <c r="ACM40" s="174"/>
      <c r="ACN40" s="174"/>
      <c r="ACO40" s="174"/>
      <c r="ACP40" s="174"/>
      <c r="ACQ40" s="174"/>
      <c r="ACR40" s="174"/>
      <c r="ACS40" s="174"/>
      <c r="ACT40" s="174"/>
      <c r="ACU40" s="174"/>
      <c r="ACV40" s="174"/>
      <c r="ACW40" s="174"/>
      <c r="ACX40" s="174"/>
      <c r="ACY40" s="174"/>
      <c r="ACZ40" s="174"/>
      <c r="ADA40" s="174"/>
      <c r="ADB40" s="174"/>
      <c r="ADC40" s="174"/>
      <c r="ADD40" s="174"/>
      <c r="ADE40" s="174"/>
      <c r="ADF40" s="174"/>
      <c r="ADG40" s="174"/>
      <c r="ADH40" s="174"/>
      <c r="ADI40" s="174"/>
      <c r="ADJ40" s="174"/>
      <c r="ADK40" s="174"/>
      <c r="ADL40" s="174"/>
      <c r="ADM40" s="174"/>
      <c r="ADN40" s="174"/>
      <c r="ADO40" s="174"/>
      <c r="ADP40" s="174"/>
      <c r="ADQ40" s="174"/>
      <c r="ADR40" s="174"/>
      <c r="ADS40" s="174"/>
      <c r="ADT40" s="174"/>
      <c r="ADU40" s="174"/>
      <c r="ADV40" s="174"/>
      <c r="ADW40" s="174"/>
      <c r="ADX40" s="174"/>
      <c r="ADY40" s="174"/>
      <c r="ADZ40" s="174"/>
      <c r="AEA40" s="174"/>
      <c r="AEB40" s="174"/>
      <c r="AEC40" s="174"/>
      <c r="AED40" s="174"/>
      <c r="AEE40" s="174"/>
      <c r="AEF40" s="174"/>
      <c r="AEG40" s="174"/>
      <c r="AEH40" s="174"/>
      <c r="AEI40" s="174"/>
      <c r="AEJ40" s="174"/>
      <c r="AEK40" s="174"/>
      <c r="AEL40" s="174"/>
      <c r="AEM40" s="174"/>
      <c r="AEN40" s="174"/>
      <c r="AEO40" s="174"/>
      <c r="AEP40" s="174"/>
      <c r="AEQ40" s="174"/>
      <c r="AER40" s="174"/>
      <c r="AES40" s="174"/>
      <c r="AET40" s="174"/>
      <c r="AEU40" s="174"/>
      <c r="AEV40" s="174"/>
      <c r="AEW40" s="174"/>
      <c r="AEX40" s="174"/>
      <c r="AEY40" s="174"/>
      <c r="AEZ40" s="174"/>
      <c r="AFA40" s="174"/>
      <c r="AFB40" s="174"/>
      <c r="AFC40" s="174"/>
      <c r="AFD40" s="174"/>
      <c r="AFE40" s="174"/>
      <c r="AFF40" s="174"/>
      <c r="AFG40" s="174"/>
      <c r="AFH40" s="174"/>
      <c r="AFI40" s="174"/>
      <c r="AFJ40" s="174"/>
      <c r="AFK40" s="174"/>
      <c r="AFL40" s="174"/>
      <c r="AFM40" s="174"/>
      <c r="AFN40" s="174"/>
      <c r="AFO40" s="174"/>
      <c r="AFP40" s="174"/>
      <c r="AFQ40" s="174"/>
      <c r="AFR40" s="174"/>
      <c r="AFS40" s="174"/>
      <c r="AFT40" s="174"/>
      <c r="AFU40" s="174"/>
      <c r="AFV40" s="174"/>
      <c r="AFW40" s="174"/>
      <c r="AFX40" s="174"/>
      <c r="AFY40" s="174"/>
      <c r="AFZ40" s="174"/>
      <c r="AGA40" s="174"/>
      <c r="AGB40" s="174"/>
      <c r="AGC40" s="174"/>
      <c r="AGD40" s="174"/>
      <c r="AGE40" s="174"/>
      <c r="AGF40" s="174"/>
      <c r="AGG40" s="174"/>
      <c r="AGH40" s="174"/>
      <c r="AGI40" s="174"/>
      <c r="AGJ40" s="174"/>
      <c r="AGK40" s="174"/>
      <c r="AGL40" s="174"/>
      <c r="AGM40" s="174"/>
      <c r="AGN40" s="174"/>
      <c r="AGO40" s="174"/>
      <c r="AGP40" s="174"/>
      <c r="AGQ40" s="174"/>
      <c r="AGR40" s="174"/>
      <c r="AGS40" s="174"/>
      <c r="AGT40" s="174"/>
      <c r="AGU40" s="174"/>
      <c r="AGV40" s="174"/>
      <c r="AGW40" s="174"/>
      <c r="AGX40" s="174"/>
      <c r="AGY40" s="174"/>
      <c r="AGZ40" s="174"/>
      <c r="AHA40" s="174"/>
      <c r="AHB40" s="174"/>
      <c r="AHC40" s="174"/>
      <c r="AHD40" s="174"/>
      <c r="AHE40" s="174"/>
      <c r="AHF40" s="174"/>
      <c r="AHG40" s="174"/>
      <c r="AHH40" s="174"/>
      <c r="AHI40" s="174"/>
      <c r="AHJ40" s="174"/>
      <c r="AHK40" s="174"/>
      <c r="AHL40" s="174"/>
      <c r="AHM40" s="174"/>
      <c r="AHN40" s="174"/>
      <c r="AHO40" s="174"/>
      <c r="AHP40" s="174"/>
      <c r="AHQ40" s="174"/>
      <c r="AHR40" s="174"/>
      <c r="AHS40" s="174"/>
      <c r="AHT40" s="174"/>
      <c r="AHU40" s="174"/>
      <c r="AHV40" s="174"/>
      <c r="AHW40" s="174"/>
      <c r="AHX40" s="174"/>
      <c r="AHY40" s="174"/>
      <c r="AHZ40" s="174"/>
      <c r="AIA40" s="174"/>
      <c r="AIB40" s="174"/>
      <c r="AIC40" s="174"/>
      <c r="AID40" s="174"/>
      <c r="AIE40" s="174"/>
      <c r="AIF40" s="174"/>
      <c r="AIG40" s="174"/>
      <c r="AIH40" s="174"/>
      <c r="AII40" s="174"/>
      <c r="AIJ40" s="174"/>
      <c r="AIK40" s="174"/>
      <c r="AIL40" s="174"/>
      <c r="AIM40" s="174"/>
      <c r="AIN40" s="174"/>
      <c r="AIO40" s="174"/>
      <c r="AIP40" s="174"/>
      <c r="AIQ40" s="174"/>
      <c r="AIR40" s="174"/>
      <c r="AIS40" s="174"/>
      <c r="AIT40" s="174"/>
      <c r="AIU40" s="174"/>
      <c r="AIV40" s="174"/>
      <c r="AIW40" s="174"/>
      <c r="AIX40" s="174"/>
      <c r="AIY40" s="174"/>
      <c r="AIZ40" s="174"/>
      <c r="AJA40" s="174"/>
      <c r="AJB40" s="174"/>
      <c r="AJC40" s="174"/>
      <c r="AJD40" s="174"/>
      <c r="AJE40" s="174"/>
      <c r="AJF40" s="174"/>
      <c r="AJG40" s="174"/>
      <c r="AJH40" s="174"/>
      <c r="AJI40" s="174"/>
      <c r="AJJ40" s="174"/>
      <c r="AJK40" s="174"/>
      <c r="AJL40" s="174"/>
      <c r="AJM40" s="174"/>
      <c r="AJN40" s="174"/>
      <c r="AJO40" s="174"/>
      <c r="AJP40" s="174"/>
      <c r="AJQ40" s="174"/>
      <c r="AJR40" s="174"/>
      <c r="AJS40" s="174"/>
      <c r="AJT40" s="174"/>
      <c r="AJU40" s="174"/>
      <c r="AJV40" s="174"/>
      <c r="AJW40" s="174"/>
      <c r="AJX40" s="174"/>
      <c r="AJY40" s="174"/>
      <c r="AJZ40" s="174"/>
      <c r="AKA40" s="174"/>
      <c r="AKB40" s="174"/>
      <c r="AKC40" s="174"/>
      <c r="AKD40" s="174"/>
      <c r="AKE40" s="174"/>
      <c r="AKF40" s="174"/>
      <c r="AKG40" s="174"/>
      <c r="AKH40" s="174"/>
      <c r="AKI40" s="174"/>
      <c r="AKJ40" s="174"/>
      <c r="AKK40" s="174"/>
      <c r="AKL40" s="174"/>
      <c r="AKM40" s="174"/>
      <c r="AKN40" s="174"/>
      <c r="AKO40" s="174"/>
      <c r="AKP40" s="174"/>
      <c r="AKQ40" s="174"/>
      <c r="AKR40" s="174"/>
      <c r="AKS40" s="174"/>
      <c r="AKT40" s="174"/>
      <c r="AKU40" s="174"/>
      <c r="AKV40" s="174"/>
      <c r="AKW40" s="174"/>
      <c r="AKX40" s="174"/>
      <c r="AKY40" s="174"/>
      <c r="AKZ40" s="174"/>
      <c r="ALA40" s="174"/>
      <c r="ALB40" s="174"/>
      <c r="ALC40" s="174"/>
      <c r="ALD40" s="174"/>
      <c r="ALE40" s="174"/>
      <c r="ALF40" s="174"/>
      <c r="ALG40" s="174"/>
      <c r="ALH40" s="174"/>
      <c r="ALI40" s="174"/>
      <c r="ALJ40" s="174"/>
      <c r="ALK40" s="174"/>
      <c r="ALL40" s="174"/>
      <c r="ALM40" s="174"/>
      <c r="ALN40" s="174"/>
      <c r="ALO40" s="174"/>
      <c r="ALP40" s="174"/>
      <c r="ALQ40" s="174"/>
      <c r="ALR40" s="174"/>
      <c r="ALS40" s="174"/>
      <c r="ALT40" s="174"/>
      <c r="ALU40" s="174"/>
      <c r="ALV40" s="174"/>
      <c r="ALW40" s="174"/>
      <c r="ALX40" s="174"/>
      <c r="ALY40" s="174"/>
      <c r="ALZ40" s="174"/>
      <c r="AMA40" s="174"/>
      <c r="AMB40" s="174"/>
      <c r="AMC40" s="174"/>
      <c r="AMD40" s="174"/>
      <c r="AME40" s="174"/>
      <c r="AMF40" s="174"/>
      <c r="AMG40" s="174"/>
      <c r="AMH40" s="174"/>
      <c r="AMI40" s="174"/>
      <c r="AMJ40" s="174"/>
      <c r="AMK40" s="174"/>
      <c r="AML40" s="174"/>
      <c r="AMM40" s="174"/>
      <c r="AMN40" s="174"/>
      <c r="AMO40" s="174"/>
      <c r="AMP40" s="174"/>
      <c r="AMQ40" s="174"/>
      <c r="AMR40" s="174"/>
      <c r="AMS40" s="174"/>
      <c r="AMT40" s="174"/>
      <c r="AMU40" s="174"/>
      <c r="AMV40" s="174"/>
      <c r="AMW40" s="174"/>
      <c r="AMX40" s="174"/>
      <c r="AMY40" s="174"/>
      <c r="AMZ40" s="174"/>
      <c r="ANA40" s="174"/>
      <c r="ANB40" s="174"/>
      <c r="ANC40" s="174"/>
      <c r="AND40" s="174"/>
      <c r="ANE40" s="174"/>
      <c r="ANF40" s="174"/>
      <c r="ANG40" s="174"/>
      <c r="ANH40" s="174"/>
      <c r="ANI40" s="174"/>
      <c r="ANJ40" s="174"/>
      <c r="ANK40" s="174"/>
      <c r="ANL40" s="174"/>
      <c r="ANM40" s="174"/>
      <c r="ANN40" s="174"/>
      <c r="ANO40" s="174"/>
      <c r="ANP40" s="174"/>
      <c r="ANQ40" s="174"/>
      <c r="ANR40" s="174"/>
      <c r="ANS40" s="174"/>
      <c r="ANT40" s="174"/>
      <c r="ANU40" s="174"/>
      <c r="ANV40" s="174"/>
      <c r="ANW40" s="174"/>
      <c r="ANX40" s="174"/>
      <c r="ANY40" s="174"/>
      <c r="ANZ40" s="174"/>
      <c r="AOA40" s="174"/>
      <c r="AOB40" s="174"/>
      <c r="AOC40" s="174"/>
      <c r="AOD40" s="174"/>
      <c r="AOE40" s="174"/>
      <c r="AOF40" s="174"/>
      <c r="AOG40" s="174"/>
      <c r="AOH40" s="174"/>
      <c r="AOI40" s="174"/>
      <c r="AOJ40" s="174"/>
      <c r="AOK40" s="174"/>
      <c r="AOL40" s="174"/>
      <c r="AOM40" s="174"/>
      <c r="AON40" s="174"/>
      <c r="AOO40" s="174"/>
      <c r="AOP40" s="174"/>
      <c r="AOQ40" s="174"/>
      <c r="AOR40" s="174"/>
      <c r="AOS40" s="174"/>
      <c r="AOT40" s="174"/>
      <c r="AOU40" s="174"/>
      <c r="AOV40" s="174"/>
      <c r="AOW40" s="174"/>
      <c r="AOX40" s="174"/>
      <c r="AOY40" s="174"/>
      <c r="AOZ40" s="174"/>
      <c r="APA40" s="174"/>
      <c r="APB40" s="174"/>
      <c r="APC40" s="174"/>
      <c r="APD40" s="174"/>
      <c r="APE40" s="174"/>
      <c r="APF40" s="174"/>
      <c r="APG40" s="174"/>
      <c r="APH40" s="174"/>
      <c r="API40" s="174"/>
      <c r="APJ40" s="174"/>
      <c r="APK40" s="174"/>
      <c r="APL40" s="174"/>
      <c r="APM40" s="174"/>
      <c r="APN40" s="174"/>
      <c r="APO40" s="174"/>
      <c r="APP40" s="174"/>
      <c r="APQ40" s="174"/>
      <c r="APR40" s="174"/>
      <c r="APS40" s="174"/>
      <c r="APT40" s="174"/>
      <c r="APU40" s="174"/>
      <c r="APV40" s="174"/>
      <c r="APW40" s="174"/>
      <c r="APX40" s="174"/>
      <c r="APY40" s="174"/>
      <c r="APZ40" s="174"/>
      <c r="AQA40" s="174"/>
      <c r="AQB40" s="174"/>
      <c r="AQC40" s="174"/>
      <c r="AQD40" s="174"/>
      <c r="AQE40" s="174"/>
      <c r="AQF40" s="174"/>
      <c r="AQG40" s="174"/>
      <c r="AQH40" s="174"/>
      <c r="AQI40" s="174"/>
      <c r="AQJ40" s="174"/>
      <c r="AQK40" s="174"/>
      <c r="AQL40" s="174"/>
      <c r="AQM40" s="174"/>
      <c r="AQN40" s="174"/>
      <c r="AQO40" s="174"/>
      <c r="AQP40" s="174"/>
      <c r="AQQ40" s="174"/>
      <c r="AQR40" s="174"/>
      <c r="AQS40" s="174"/>
      <c r="AQT40" s="174"/>
      <c r="AQU40" s="174"/>
      <c r="AQV40" s="174"/>
      <c r="AQW40" s="174"/>
      <c r="AQX40" s="174"/>
      <c r="AQY40" s="174"/>
      <c r="AQZ40" s="174"/>
      <c r="ARA40" s="174"/>
      <c r="ARB40" s="174"/>
      <c r="ARC40" s="174"/>
      <c r="ARD40" s="174"/>
      <c r="ARE40" s="174"/>
      <c r="ARF40" s="174"/>
      <c r="ARG40" s="174"/>
      <c r="ARH40" s="174"/>
      <c r="ARI40" s="174"/>
      <c r="ARJ40" s="174"/>
      <c r="ARK40" s="174"/>
      <c r="ARL40" s="174"/>
      <c r="ARM40" s="174"/>
      <c r="ARN40" s="174"/>
      <c r="ARO40" s="174"/>
      <c r="ARP40" s="174"/>
      <c r="ARQ40" s="174"/>
      <c r="ARR40" s="174"/>
      <c r="ARS40" s="174"/>
      <c r="ART40" s="174"/>
      <c r="ARU40" s="174"/>
      <c r="ARV40" s="174"/>
      <c r="ARW40" s="174"/>
      <c r="ARX40" s="174"/>
      <c r="ARY40" s="174"/>
      <c r="ARZ40" s="174"/>
      <c r="ASA40" s="174"/>
      <c r="ASB40" s="174"/>
      <c r="ASC40" s="174"/>
      <c r="ASD40" s="174"/>
      <c r="ASE40" s="174"/>
      <c r="ASF40" s="174"/>
      <c r="ASG40" s="174"/>
      <c r="ASH40" s="174"/>
      <c r="ASI40" s="174"/>
      <c r="ASJ40" s="174"/>
      <c r="ASK40" s="174"/>
      <c r="ASL40" s="174"/>
      <c r="ASM40" s="174"/>
      <c r="ASN40" s="174"/>
      <c r="ASO40" s="174"/>
      <c r="ASP40" s="174"/>
      <c r="ASQ40" s="174"/>
      <c r="ASR40" s="174"/>
      <c r="ASS40" s="174"/>
      <c r="AST40" s="174"/>
      <c r="ASU40" s="174"/>
      <c r="ASV40" s="174"/>
      <c r="ASW40" s="174"/>
      <c r="ASX40" s="174"/>
      <c r="ASY40" s="174"/>
      <c r="ASZ40" s="174"/>
      <c r="ATA40" s="174"/>
      <c r="ATB40" s="174"/>
      <c r="ATC40" s="174"/>
      <c r="ATD40" s="174"/>
      <c r="ATE40" s="174"/>
      <c r="ATF40" s="174"/>
      <c r="ATG40" s="174"/>
      <c r="ATH40" s="174"/>
      <c r="ATI40" s="174"/>
      <c r="ATJ40" s="174"/>
      <c r="ATK40" s="174"/>
      <c r="ATL40" s="174"/>
      <c r="ATM40" s="174"/>
      <c r="ATN40" s="174"/>
      <c r="ATO40" s="174"/>
      <c r="ATP40" s="174"/>
      <c r="ATQ40" s="174"/>
      <c r="ATR40" s="174"/>
      <c r="ATS40" s="174"/>
      <c r="ATT40" s="174"/>
      <c r="ATU40" s="174"/>
      <c r="ATV40" s="174"/>
      <c r="ATW40" s="174"/>
      <c r="ATX40" s="174"/>
      <c r="ATY40" s="174"/>
      <c r="ATZ40" s="174"/>
      <c r="AUA40" s="174"/>
      <c r="AUB40" s="174"/>
      <c r="AUC40" s="174"/>
      <c r="AUD40" s="174"/>
      <c r="AUE40" s="174"/>
      <c r="AUF40" s="174"/>
      <c r="AUG40" s="174"/>
      <c r="AUH40" s="174"/>
      <c r="AUI40" s="174"/>
      <c r="AUJ40" s="174"/>
      <c r="AUK40" s="174"/>
      <c r="AUL40" s="174"/>
      <c r="AUM40" s="174"/>
      <c r="AUN40" s="174"/>
      <c r="AUO40" s="174"/>
      <c r="AUP40" s="174"/>
      <c r="AUQ40" s="174"/>
      <c r="AUR40" s="174"/>
      <c r="AUS40" s="174"/>
      <c r="AUT40" s="174"/>
      <c r="AUU40" s="174"/>
      <c r="AUV40" s="174"/>
      <c r="AUW40" s="174"/>
      <c r="AUX40" s="174"/>
      <c r="AUY40" s="174"/>
      <c r="AUZ40" s="174"/>
      <c r="AVA40" s="174"/>
      <c r="AVB40" s="174"/>
      <c r="AVC40" s="174"/>
      <c r="AVD40" s="174"/>
      <c r="AVE40" s="174"/>
      <c r="AVF40" s="174"/>
      <c r="AVG40" s="174"/>
      <c r="AVH40" s="174"/>
      <c r="AVI40" s="174"/>
      <c r="AVJ40" s="174"/>
      <c r="AVK40" s="174"/>
      <c r="AVL40" s="174"/>
      <c r="AVM40" s="174"/>
      <c r="AVN40" s="174"/>
      <c r="AVO40" s="174"/>
      <c r="AVP40" s="174"/>
      <c r="AVQ40" s="174"/>
      <c r="AVR40" s="174"/>
      <c r="AVS40" s="174"/>
      <c r="AVT40" s="174"/>
      <c r="AVU40" s="174"/>
      <c r="AVV40" s="174"/>
      <c r="AVW40" s="174"/>
      <c r="AVX40" s="174"/>
      <c r="AVY40" s="174"/>
      <c r="AVZ40" s="174"/>
      <c r="AWA40" s="174"/>
      <c r="AWB40" s="174"/>
      <c r="AWC40" s="174"/>
      <c r="AWD40" s="174"/>
      <c r="AWE40" s="174"/>
      <c r="AWF40" s="174"/>
      <c r="AWG40" s="174"/>
      <c r="AWH40" s="174"/>
      <c r="AWI40" s="174"/>
      <c r="AWJ40" s="174"/>
      <c r="AWK40" s="174"/>
      <c r="AWL40" s="174"/>
      <c r="AWM40" s="174"/>
      <c r="AWN40" s="174"/>
      <c r="AWO40" s="174"/>
      <c r="AWP40" s="174"/>
      <c r="AWQ40" s="174"/>
      <c r="AWR40" s="174"/>
      <c r="AWS40" s="174"/>
      <c r="AWT40" s="174"/>
      <c r="AWU40" s="174"/>
      <c r="AWV40" s="174"/>
      <c r="AWW40" s="174"/>
      <c r="AWX40" s="174"/>
      <c r="AWY40" s="174"/>
      <c r="AWZ40" s="174"/>
      <c r="AXA40" s="174"/>
      <c r="AXB40" s="174"/>
      <c r="AXC40" s="174"/>
      <c r="AXD40" s="174"/>
      <c r="AXE40" s="174"/>
      <c r="AXF40" s="174"/>
      <c r="AXG40" s="174"/>
      <c r="AXH40" s="174"/>
      <c r="AXI40" s="174"/>
      <c r="AXJ40" s="174"/>
      <c r="AXK40" s="174"/>
      <c r="AXL40" s="174"/>
      <c r="AXM40" s="174"/>
      <c r="AXN40" s="174"/>
      <c r="AXO40" s="174"/>
      <c r="AXP40" s="174"/>
      <c r="AXQ40" s="174"/>
      <c r="AXR40" s="174"/>
      <c r="AXS40" s="174"/>
      <c r="AXT40" s="174"/>
      <c r="AXU40" s="174"/>
      <c r="AXV40" s="174"/>
      <c r="AXW40" s="174"/>
      <c r="AXX40" s="174"/>
      <c r="AXY40" s="174"/>
      <c r="AXZ40" s="174"/>
      <c r="AYA40" s="174"/>
      <c r="AYB40" s="174"/>
      <c r="AYC40" s="174"/>
      <c r="AYD40" s="174"/>
      <c r="AYE40" s="174"/>
      <c r="AYF40" s="174"/>
      <c r="AYG40" s="174"/>
      <c r="AYH40" s="174"/>
      <c r="AYI40" s="174"/>
      <c r="AYJ40" s="174"/>
      <c r="AYK40" s="174"/>
      <c r="AYL40" s="174"/>
      <c r="AYM40" s="174"/>
      <c r="AYN40" s="174"/>
      <c r="AYO40" s="174"/>
      <c r="AYP40" s="174"/>
      <c r="AYQ40" s="174"/>
      <c r="AYR40" s="174"/>
      <c r="AYS40" s="174"/>
      <c r="AYT40" s="174"/>
      <c r="AYU40" s="174"/>
      <c r="AYV40" s="174"/>
      <c r="AYW40" s="174"/>
      <c r="AYX40" s="174"/>
      <c r="AYY40" s="174"/>
      <c r="AYZ40" s="174"/>
      <c r="AZA40" s="174"/>
      <c r="AZB40" s="174"/>
      <c r="AZC40" s="174"/>
      <c r="AZD40" s="174"/>
      <c r="AZE40" s="174"/>
      <c r="AZF40" s="174"/>
      <c r="AZG40" s="174"/>
      <c r="AZH40" s="174"/>
      <c r="AZI40" s="174"/>
      <c r="AZJ40" s="174"/>
      <c r="AZK40" s="174"/>
      <c r="AZL40" s="174"/>
      <c r="AZM40" s="174"/>
      <c r="AZN40" s="174"/>
      <c r="AZO40" s="174"/>
      <c r="AZP40" s="174"/>
      <c r="AZQ40" s="174"/>
      <c r="AZR40" s="174"/>
      <c r="AZS40" s="174"/>
      <c r="AZT40" s="174"/>
      <c r="AZU40" s="174"/>
      <c r="AZV40" s="174"/>
      <c r="AZW40" s="174"/>
      <c r="AZX40" s="174"/>
      <c r="AZY40" s="174"/>
      <c r="AZZ40" s="174"/>
      <c r="BAA40" s="174"/>
      <c r="BAB40" s="174"/>
      <c r="BAC40" s="174"/>
      <c r="BAD40" s="174"/>
      <c r="BAE40" s="174"/>
      <c r="BAF40" s="174"/>
      <c r="BAG40" s="174"/>
      <c r="BAH40" s="174"/>
      <c r="BAI40" s="174"/>
      <c r="BAJ40" s="174"/>
      <c r="BAK40" s="174"/>
      <c r="BAL40" s="174"/>
      <c r="BAM40" s="174"/>
      <c r="BAN40" s="174"/>
      <c r="BAO40" s="174"/>
      <c r="BAP40" s="174"/>
      <c r="BAQ40" s="174"/>
      <c r="BAR40" s="174"/>
      <c r="BAS40" s="174"/>
      <c r="BAT40" s="174"/>
      <c r="BAU40" s="174"/>
      <c r="BAV40" s="174"/>
      <c r="BAW40" s="174"/>
      <c r="BAX40" s="174"/>
      <c r="BAY40" s="174"/>
      <c r="BAZ40" s="174"/>
      <c r="BBA40" s="174"/>
      <c r="BBB40" s="174"/>
      <c r="BBC40" s="174"/>
      <c r="BBD40" s="174"/>
      <c r="BBE40" s="174"/>
      <c r="BBF40" s="174"/>
      <c r="BBG40" s="174"/>
      <c r="BBH40" s="174"/>
      <c r="BBI40" s="174"/>
      <c r="BBJ40" s="174"/>
      <c r="BBK40" s="174"/>
      <c r="BBL40" s="174"/>
      <c r="BBM40" s="174"/>
      <c r="BBN40" s="174"/>
      <c r="BBO40" s="174"/>
      <c r="BBP40" s="174"/>
      <c r="BBQ40" s="174"/>
      <c r="BBR40" s="174"/>
      <c r="BBS40" s="174"/>
      <c r="BBT40" s="174"/>
      <c r="BBU40" s="174"/>
      <c r="BBV40" s="174"/>
      <c r="BBW40" s="174"/>
      <c r="BBX40" s="174"/>
      <c r="BBY40" s="174"/>
      <c r="BBZ40" s="174"/>
      <c r="BCA40" s="174"/>
      <c r="BCB40" s="174"/>
      <c r="BCC40" s="174"/>
      <c r="BCD40" s="174"/>
      <c r="BCE40" s="174"/>
      <c r="BCF40" s="174"/>
      <c r="BCG40" s="174"/>
      <c r="BCH40" s="174"/>
      <c r="BCI40" s="174"/>
      <c r="BCJ40" s="174"/>
      <c r="BCK40" s="174"/>
      <c r="BCL40" s="174"/>
      <c r="BCM40" s="174"/>
      <c r="BCN40" s="174"/>
      <c r="BCO40" s="174"/>
      <c r="BCP40" s="174"/>
      <c r="BCQ40" s="174"/>
      <c r="BCR40" s="174"/>
      <c r="BCS40" s="174"/>
      <c r="BCT40" s="174"/>
      <c r="BCU40" s="174"/>
      <c r="BCV40" s="174"/>
      <c r="BCW40" s="174"/>
      <c r="BCX40" s="174"/>
      <c r="BCY40" s="174"/>
      <c r="BCZ40" s="174"/>
      <c r="BDA40" s="174"/>
      <c r="BDB40" s="174"/>
      <c r="BDC40" s="174"/>
      <c r="BDD40" s="174"/>
      <c r="BDE40" s="174"/>
      <c r="BDF40" s="174"/>
      <c r="BDG40" s="174"/>
      <c r="BDH40" s="174"/>
      <c r="BDI40" s="174"/>
      <c r="BDJ40" s="174"/>
      <c r="BDK40" s="174"/>
      <c r="BDL40" s="174"/>
      <c r="BDM40" s="174"/>
      <c r="BDN40" s="174"/>
      <c r="BDO40" s="174"/>
      <c r="BDP40" s="174"/>
      <c r="BDQ40" s="174"/>
      <c r="BDR40" s="174"/>
      <c r="BDS40" s="174"/>
      <c r="BDT40" s="174"/>
      <c r="BDU40" s="174"/>
      <c r="BDV40" s="174"/>
      <c r="BDW40" s="174"/>
      <c r="BDX40" s="174"/>
      <c r="BDY40" s="174"/>
      <c r="BDZ40" s="174"/>
      <c r="BEA40" s="174"/>
      <c r="BEB40" s="174"/>
      <c r="BEC40" s="174"/>
      <c r="BED40" s="174"/>
      <c r="BEE40" s="174"/>
      <c r="BEF40" s="174"/>
      <c r="BEG40" s="174"/>
      <c r="BEH40" s="174"/>
      <c r="BEI40" s="174"/>
      <c r="BEJ40" s="174"/>
      <c r="BEK40" s="174"/>
      <c r="BEL40" s="174"/>
      <c r="BEM40" s="174"/>
      <c r="BEN40" s="174"/>
      <c r="BEO40" s="174"/>
      <c r="BEP40" s="174"/>
      <c r="BEQ40" s="174"/>
      <c r="BER40" s="174"/>
      <c r="BES40" s="174"/>
      <c r="BET40" s="174"/>
      <c r="BEU40" s="174"/>
      <c r="BEV40" s="174"/>
      <c r="BEW40" s="174"/>
      <c r="BEX40" s="174"/>
      <c r="BEY40" s="174"/>
      <c r="BEZ40" s="174"/>
      <c r="BFA40" s="174"/>
      <c r="BFB40" s="174"/>
      <c r="BFC40" s="174"/>
      <c r="BFD40" s="174"/>
      <c r="BFE40" s="174"/>
      <c r="BFF40" s="174"/>
      <c r="BFG40" s="174"/>
      <c r="BFH40" s="174"/>
      <c r="BFI40" s="174"/>
      <c r="BFJ40" s="174"/>
      <c r="BFK40" s="174"/>
      <c r="BFL40" s="174"/>
      <c r="BFM40" s="174"/>
      <c r="BFN40" s="174"/>
      <c r="BFO40" s="174"/>
      <c r="BFP40" s="174"/>
      <c r="BFQ40" s="174"/>
      <c r="BFR40" s="174"/>
      <c r="BFS40" s="174"/>
      <c r="BFT40" s="174"/>
      <c r="BFU40" s="174"/>
      <c r="BFV40" s="174"/>
      <c r="BFW40" s="174"/>
      <c r="BFX40" s="174"/>
      <c r="BFY40" s="174"/>
      <c r="BFZ40" s="174"/>
      <c r="BGA40" s="174"/>
      <c r="BGB40" s="174"/>
      <c r="BGC40" s="174"/>
      <c r="BGD40" s="174"/>
      <c r="BGE40" s="174"/>
      <c r="BGF40" s="174"/>
      <c r="BGG40" s="174"/>
      <c r="BGH40" s="174"/>
      <c r="BGI40" s="174"/>
      <c r="BGJ40" s="174"/>
      <c r="BGK40" s="174"/>
      <c r="BGL40" s="174"/>
      <c r="BGM40" s="174"/>
      <c r="BGN40" s="174"/>
      <c r="BGO40" s="174"/>
      <c r="BGP40" s="174"/>
      <c r="BGQ40" s="174"/>
      <c r="BGR40" s="174"/>
      <c r="BGS40" s="174"/>
      <c r="BGT40" s="174"/>
      <c r="BGU40" s="174"/>
      <c r="BGV40" s="174"/>
      <c r="BGW40" s="174"/>
      <c r="BGX40" s="174"/>
      <c r="BGY40" s="174"/>
      <c r="BGZ40" s="174"/>
      <c r="BHA40" s="174"/>
      <c r="BHB40" s="174"/>
      <c r="BHC40" s="174"/>
      <c r="BHD40" s="174"/>
      <c r="BHE40" s="174"/>
      <c r="BHF40" s="174"/>
      <c r="BHG40" s="174"/>
      <c r="BHH40" s="174"/>
      <c r="BHI40" s="174"/>
      <c r="BHJ40" s="174"/>
      <c r="BHK40" s="174"/>
      <c r="BHL40" s="174"/>
      <c r="BHM40" s="174"/>
      <c r="BHN40" s="174"/>
      <c r="BHO40" s="174"/>
      <c r="BHP40" s="174"/>
      <c r="BHQ40" s="174"/>
      <c r="BHR40" s="174"/>
      <c r="BHS40" s="174"/>
      <c r="BHT40" s="174"/>
      <c r="BHU40" s="174"/>
      <c r="BHV40" s="174"/>
      <c r="BHW40" s="174"/>
      <c r="BHX40" s="174"/>
      <c r="BHY40" s="174"/>
      <c r="BHZ40" s="174"/>
      <c r="BIA40" s="174"/>
      <c r="BIB40" s="174"/>
      <c r="BIC40" s="174"/>
      <c r="BID40" s="174"/>
      <c r="BIE40" s="174"/>
      <c r="BIF40" s="174"/>
      <c r="BIG40" s="174"/>
      <c r="BIH40" s="174"/>
      <c r="BII40" s="174"/>
      <c r="BIJ40" s="174"/>
      <c r="BIK40" s="174"/>
      <c r="BIL40" s="174"/>
      <c r="BIM40" s="174"/>
      <c r="BIN40" s="174"/>
      <c r="BIO40" s="174"/>
      <c r="BIP40" s="174"/>
      <c r="BIQ40" s="174"/>
      <c r="BIR40" s="174"/>
      <c r="BIS40" s="174"/>
      <c r="BIT40" s="174"/>
      <c r="BIU40" s="174"/>
      <c r="BIV40" s="174"/>
      <c r="BIW40" s="174"/>
      <c r="BIX40" s="174"/>
      <c r="BIY40" s="174"/>
      <c r="BIZ40" s="174"/>
      <c r="BJA40" s="174"/>
      <c r="BJB40" s="174"/>
      <c r="BJC40" s="174"/>
      <c r="BJD40" s="174"/>
      <c r="BJE40" s="174"/>
      <c r="BJF40" s="174"/>
      <c r="BJG40" s="174"/>
      <c r="BJH40" s="174"/>
      <c r="BJI40" s="174"/>
      <c r="BJJ40" s="174"/>
      <c r="BJK40" s="174"/>
      <c r="BJL40" s="174"/>
      <c r="BJM40" s="174"/>
      <c r="BJN40" s="174"/>
      <c r="BJO40" s="174"/>
      <c r="BJP40" s="174"/>
      <c r="BJQ40" s="174"/>
      <c r="BJR40" s="174"/>
      <c r="BJS40" s="174"/>
      <c r="BJT40" s="174"/>
      <c r="BJU40" s="174"/>
      <c r="BJV40" s="174"/>
      <c r="BJW40" s="174"/>
      <c r="BJX40" s="174"/>
      <c r="BJY40" s="174"/>
      <c r="BJZ40" s="174"/>
      <c r="BKA40" s="174"/>
      <c r="BKB40" s="174"/>
      <c r="BKC40" s="174"/>
      <c r="BKD40" s="174"/>
      <c r="BKE40" s="174"/>
      <c r="BKF40" s="174"/>
      <c r="BKG40" s="174"/>
      <c r="BKH40" s="174"/>
      <c r="BKI40" s="174"/>
      <c r="BKJ40" s="174"/>
      <c r="BKK40" s="174"/>
      <c r="BKL40" s="174"/>
      <c r="BKM40" s="174"/>
      <c r="BKN40" s="174"/>
      <c r="BKO40" s="174"/>
      <c r="BKP40" s="174"/>
      <c r="BKQ40" s="174"/>
      <c r="BKR40" s="174"/>
      <c r="BKS40" s="174"/>
      <c r="BKT40" s="174"/>
      <c r="BKU40" s="174"/>
      <c r="BKV40" s="174"/>
      <c r="BKW40" s="174"/>
      <c r="BKX40" s="174"/>
      <c r="BKY40" s="174"/>
      <c r="BKZ40" s="174"/>
      <c r="BLA40" s="174"/>
      <c r="BLB40" s="174"/>
      <c r="BLC40" s="174"/>
      <c r="BLD40" s="174"/>
      <c r="BLE40" s="174"/>
      <c r="BLF40" s="174"/>
      <c r="BLG40" s="174"/>
      <c r="BLH40" s="174"/>
      <c r="BLI40" s="174"/>
      <c r="BLJ40" s="174"/>
      <c r="BLK40" s="174"/>
      <c r="BLL40" s="174"/>
      <c r="BLM40" s="174"/>
      <c r="BLN40" s="174"/>
      <c r="BLO40" s="174"/>
      <c r="BLP40" s="174"/>
      <c r="BLQ40" s="174"/>
      <c r="BLR40" s="174"/>
      <c r="BLS40" s="174"/>
      <c r="BLT40" s="174"/>
      <c r="BLU40" s="174"/>
      <c r="BLV40" s="174"/>
      <c r="BLW40" s="174"/>
      <c r="BLX40" s="174"/>
      <c r="BLY40" s="174"/>
      <c r="BLZ40" s="1054">
        <v>1.2</v>
      </c>
      <c r="BMA40" s="40"/>
      <c r="BMB40" s="40"/>
      <c r="BMC40" s="40"/>
      <c r="BMD40" s="1054">
        <v>1.2</v>
      </c>
      <c r="BME40" s="40"/>
      <c r="BMF40" s="40"/>
      <c r="BMG40" s="69"/>
      <c r="BMH40" s="5">
        <f>(BMG40-BMD40)/BMD40</f>
        <v>-1</v>
      </c>
      <c r="BMI40" s="37"/>
      <c r="BMJ40" s="36"/>
      <c r="BMK40" s="36"/>
      <c r="BML40" s="36"/>
      <c r="BMM40" s="36"/>
      <c r="BMN40" s="36"/>
      <c r="BMO40" s="36"/>
      <c r="BMP40" s="36"/>
      <c r="BMQ40" s="36"/>
      <c r="BMR40" s="36"/>
      <c r="BMS40" s="36"/>
      <c r="BMT40" s="36"/>
      <c r="BMU40" s="36"/>
      <c r="BMV40" s="36"/>
      <c r="BMW40" s="36"/>
      <c r="BMX40" s="36"/>
      <c r="BMY40" s="36"/>
      <c r="BMZ40" s="36"/>
      <c r="BNA40" s="36"/>
      <c r="BNB40" s="36"/>
      <c r="BNC40" s="36"/>
      <c r="BND40" s="36"/>
      <c r="BNE40" s="36"/>
      <c r="BNF40" s="36"/>
      <c r="BNG40" s="36"/>
      <c r="BNH40" s="36"/>
      <c r="BNI40" s="36"/>
      <c r="BNJ40" s="36"/>
      <c r="BNK40" s="36"/>
      <c r="BNL40" s="36"/>
      <c r="BNM40" s="36"/>
      <c r="BNN40" s="36"/>
      <c r="BNO40" s="36"/>
      <c r="BNP40" s="36"/>
      <c r="BNQ40" s="36"/>
      <c r="BNR40" s="36"/>
      <c r="BNS40" s="36"/>
      <c r="BNT40" s="36"/>
      <c r="BNU40" s="36"/>
      <c r="BNV40" s="36"/>
      <c r="BNW40" s="36"/>
      <c r="BNX40" s="36"/>
      <c r="BNY40" s="36"/>
      <c r="BNZ40" s="36"/>
      <c r="BOA40" s="36"/>
      <c r="BOB40" s="36"/>
      <c r="BOC40" s="36"/>
      <c r="BOD40" s="36"/>
      <c r="BOE40" s="36"/>
      <c r="BOF40" s="36"/>
      <c r="BOG40" s="36"/>
      <c r="BOH40" s="36"/>
      <c r="BOI40" s="36"/>
      <c r="BOJ40" s="36"/>
      <c r="BOK40" s="36"/>
      <c r="BOL40" s="36"/>
      <c r="BOM40" s="36"/>
      <c r="BON40" s="36"/>
      <c r="BOO40" s="36"/>
      <c r="BOP40" s="36"/>
      <c r="BOQ40" s="36"/>
      <c r="BOR40" s="36"/>
      <c r="BOS40" s="36"/>
      <c r="BOT40" s="36"/>
      <c r="BOU40" s="36"/>
      <c r="BOV40" s="36"/>
      <c r="BOW40" s="36"/>
      <c r="BOX40" s="36"/>
      <c r="BOY40" s="36"/>
      <c r="BOZ40" s="36"/>
      <c r="BPA40" s="36"/>
      <c r="BPB40" s="36"/>
      <c r="BPC40" s="36"/>
      <c r="BPD40" s="36"/>
      <c r="BPE40" s="36"/>
      <c r="BPF40" s="36"/>
      <c r="BPG40" s="36"/>
      <c r="BPH40" s="36"/>
      <c r="BPI40" s="36"/>
      <c r="BPJ40" s="36"/>
      <c r="BPK40" s="36"/>
      <c r="BPL40" s="36"/>
      <c r="BPM40" s="36"/>
      <c r="BPN40" s="36"/>
      <c r="BPO40" s="36"/>
      <c r="BPP40" s="36"/>
      <c r="BPQ40" s="36"/>
      <c r="BPR40" s="36"/>
      <c r="BPS40" s="36"/>
      <c r="BPT40" s="36"/>
      <c r="BPU40" s="36"/>
      <c r="BPV40" s="36"/>
      <c r="BPW40" s="36"/>
      <c r="BPX40" s="36"/>
      <c r="BPY40" s="36"/>
      <c r="BPZ40" s="36"/>
      <c r="BQA40" s="36"/>
      <c r="BQB40" s="36"/>
      <c r="BQC40" s="36"/>
      <c r="BQD40" s="36"/>
      <c r="BQE40" s="36"/>
      <c r="BQF40" s="36"/>
      <c r="BQG40" s="36"/>
      <c r="BQH40" s="36"/>
      <c r="BQI40" s="36"/>
      <c r="BQJ40" s="36"/>
      <c r="BQK40" s="36"/>
      <c r="BQL40" s="36"/>
      <c r="BQM40" s="36"/>
      <c r="BQN40" s="36"/>
      <c r="BQO40" s="36"/>
      <c r="BQP40" s="36"/>
      <c r="BQQ40" s="36"/>
      <c r="BQR40" s="36"/>
      <c r="BQS40" s="36"/>
      <c r="BQT40" s="36"/>
      <c r="BQU40" s="36"/>
      <c r="BQV40" s="36"/>
      <c r="BQW40" s="36"/>
      <c r="BQX40" s="36"/>
      <c r="BQY40" s="36"/>
      <c r="BQZ40" s="36"/>
      <c r="BRA40" s="36"/>
      <c r="BRB40" s="36"/>
      <c r="BRC40" s="36"/>
      <c r="BRD40" s="36"/>
      <c r="BRE40" s="36"/>
      <c r="BRF40" s="36"/>
      <c r="BRG40" s="36"/>
      <c r="BRH40" s="36"/>
      <c r="BRI40" s="36"/>
      <c r="BRJ40" s="36"/>
      <c r="BRK40" s="36"/>
      <c r="BRL40" s="36"/>
      <c r="BRM40" s="36"/>
      <c r="BRN40" s="36"/>
      <c r="BRO40" s="36"/>
      <c r="BRP40" s="36"/>
      <c r="BRQ40" s="36"/>
      <c r="BRR40" s="36"/>
      <c r="BRS40" s="36"/>
      <c r="BRT40" s="36"/>
      <c r="BRU40" s="36"/>
      <c r="BRV40" s="36"/>
      <c r="BRW40" s="36"/>
      <c r="BRX40" s="36"/>
      <c r="BRY40" s="36"/>
      <c r="BRZ40" s="36"/>
      <c r="BSA40" s="36"/>
      <c r="BSB40" s="36"/>
      <c r="BSC40" s="36"/>
      <c r="BSD40" s="36"/>
      <c r="BSE40" s="36"/>
      <c r="BSF40" s="36"/>
      <c r="BSG40" s="36"/>
      <c r="BSH40" s="36"/>
      <c r="BSI40" s="36"/>
      <c r="BSJ40" s="36"/>
      <c r="BSK40" s="36"/>
      <c r="BSL40" s="36"/>
      <c r="BSM40" s="36"/>
      <c r="BSN40" s="36"/>
      <c r="BSO40" s="36"/>
      <c r="BSP40" s="36"/>
      <c r="BSQ40" s="36"/>
      <c r="BSR40" s="36"/>
      <c r="BSS40" s="36"/>
      <c r="BST40" s="36"/>
      <c r="BSU40" s="36"/>
      <c r="BSV40" s="36"/>
      <c r="BSW40" s="36"/>
      <c r="BSX40" s="36"/>
      <c r="BSY40" s="36"/>
      <c r="BSZ40" s="36"/>
      <c r="BTA40" s="36"/>
      <c r="BTB40" s="36"/>
      <c r="BTC40" s="36"/>
      <c r="BTD40" s="36"/>
      <c r="BTE40" s="36"/>
      <c r="BTF40" s="36"/>
      <c r="BTG40" s="36"/>
      <c r="BTH40" s="36"/>
      <c r="BTI40" s="36"/>
      <c r="BTJ40" s="36"/>
      <c r="BTK40" s="36"/>
      <c r="BTL40" s="36"/>
      <c r="BTM40" s="36"/>
      <c r="BTN40" s="36"/>
      <c r="BTO40" s="36"/>
      <c r="BTP40" s="36"/>
      <c r="BTQ40" s="36"/>
      <c r="BTR40" s="36"/>
      <c r="BTS40" s="36"/>
      <c r="BTT40" s="36"/>
      <c r="BTU40" s="36"/>
      <c r="BTV40" s="36"/>
      <c r="BTW40" s="36"/>
      <c r="BTX40" s="36"/>
      <c r="BTY40" s="36"/>
      <c r="BTZ40" s="36"/>
      <c r="BUA40" s="36"/>
      <c r="BUB40" s="36"/>
      <c r="BUC40" s="36"/>
      <c r="BUD40" s="36"/>
      <c r="BUE40" s="36"/>
      <c r="BUF40" s="36"/>
      <c r="BUG40" s="36"/>
      <c r="BUH40" s="36"/>
      <c r="BUI40" s="36"/>
      <c r="BUJ40" s="36"/>
      <c r="BUK40" s="36"/>
      <c r="BUL40" s="36"/>
      <c r="BUM40" s="36"/>
      <c r="BUN40" s="36"/>
      <c r="BUO40" s="36"/>
      <c r="BUP40" s="36"/>
      <c r="BUQ40" s="36"/>
      <c r="BUR40" s="36"/>
      <c r="BUS40" s="36"/>
      <c r="BUT40" s="36"/>
      <c r="BUU40" s="36">
        <v>0.91</v>
      </c>
      <c r="BUV40" s="36"/>
      <c r="BUW40" s="36"/>
      <c r="BUX40" s="7">
        <f t="shared" si="62"/>
        <v>-1</v>
      </c>
      <c r="BUY40" s="7">
        <f t="shared" si="63"/>
        <v>-1</v>
      </c>
      <c r="BUZ40" s="36"/>
      <c r="BVA40" s="36"/>
      <c r="BVB40" s="36"/>
      <c r="BVC40" s="36"/>
      <c r="BVD40" s="36"/>
      <c r="BVE40" s="36"/>
      <c r="BVF40" s="36"/>
      <c r="BVG40" s="36"/>
      <c r="BVH40" s="36"/>
      <c r="BVI40" s="36"/>
      <c r="BVJ40" s="36"/>
      <c r="BVK40" s="36"/>
      <c r="BVL40" s="36"/>
      <c r="BVM40" s="36"/>
      <c r="BVN40" s="36"/>
      <c r="BVO40" s="36"/>
      <c r="BVP40" s="36"/>
      <c r="BVQ40" s="36"/>
      <c r="BVR40" s="36"/>
      <c r="BVS40" s="36"/>
      <c r="BVT40" s="36"/>
      <c r="BVU40" s="36"/>
      <c r="BVV40" s="36"/>
      <c r="BVW40" s="36"/>
      <c r="BVX40" s="36"/>
      <c r="BVY40" s="36"/>
      <c r="BVZ40" s="36"/>
      <c r="BWA40" s="36"/>
      <c r="BWB40" s="36"/>
      <c r="BWC40" s="36"/>
      <c r="BWD40" s="36"/>
      <c r="BWE40" s="943" t="s">
        <v>1502</v>
      </c>
      <c r="BWF40" s="52" t="s">
        <v>1502</v>
      </c>
      <c r="BWG40" s="36"/>
      <c r="BWH40" s="7"/>
      <c r="BWI40" s="36"/>
      <c r="BWJ40" s="36"/>
      <c r="BWK40" s="36"/>
      <c r="BWL40" s="36"/>
      <c r="BWM40" s="36"/>
      <c r="BWN40" s="36"/>
      <c r="BWO40" s="36"/>
      <c r="BWP40" s="36"/>
      <c r="BWQ40" s="36"/>
      <c r="BWR40" s="36"/>
      <c r="BWS40" s="36"/>
      <c r="BWT40" s="36"/>
      <c r="BWU40" s="36"/>
      <c r="BWV40" s="36"/>
      <c r="BWW40" s="36"/>
      <c r="BWX40" s="36"/>
      <c r="BWY40" s="36"/>
      <c r="BWZ40" s="36"/>
      <c r="BXA40" s="36"/>
      <c r="BXB40" s="36"/>
      <c r="BXC40" s="36"/>
      <c r="BXD40" s="36"/>
      <c r="BXE40" s="36"/>
      <c r="BXF40" s="36"/>
      <c r="BXG40" s="36"/>
      <c r="BXH40" s="36"/>
      <c r="BXI40" s="36"/>
      <c r="BXJ40" s="944">
        <v>0.68</v>
      </c>
      <c r="BXK40" s="52">
        <v>0.88</v>
      </c>
      <c r="BXL40" s="36"/>
      <c r="BXM40" s="36"/>
      <c r="BXN40" s="36"/>
      <c r="BXO40" s="36"/>
      <c r="BXP40" s="944">
        <v>0.68</v>
      </c>
      <c r="BXQ40" s="52">
        <v>0.88</v>
      </c>
      <c r="BXR40" s="36"/>
      <c r="BXS40" s="7">
        <f t="shared" si="5"/>
        <v>-1</v>
      </c>
      <c r="BXT40" s="36"/>
      <c r="BXU40" s="36"/>
      <c r="BXV40" s="36"/>
      <c r="BXW40" s="36"/>
      <c r="BXX40" s="36"/>
      <c r="BXY40" s="36"/>
      <c r="BXZ40" s="36"/>
      <c r="BYA40" s="36"/>
      <c r="BYB40" s="36"/>
      <c r="BYC40" s="36"/>
      <c r="BYD40" s="36"/>
      <c r="BYE40" s="36"/>
      <c r="BYF40" s="36"/>
      <c r="BYG40" s="36"/>
      <c r="BYH40" s="36"/>
      <c r="BYI40" s="36"/>
      <c r="BYJ40" s="36"/>
      <c r="BYK40" s="36"/>
      <c r="BYL40" s="36"/>
      <c r="BYM40" s="944">
        <v>1.1100000000000001</v>
      </c>
      <c r="BYN40" s="52">
        <v>1.1299999999999999</v>
      </c>
      <c r="BYO40" s="36"/>
      <c r="BYP40" s="36"/>
      <c r="BYQ40" s="36"/>
      <c r="BYR40" s="36"/>
      <c r="BYS40" s="36"/>
      <c r="BYT40" s="36"/>
      <c r="BYU40" s="36"/>
      <c r="BYV40" s="7" t="e">
        <f t="shared" si="6"/>
        <v>#DIV/0!</v>
      </c>
      <c r="BYW40" s="36"/>
      <c r="BYX40" s="36"/>
      <c r="BYY40" s="36"/>
      <c r="BYZ40" s="36"/>
      <c r="BZA40" s="36"/>
      <c r="BZB40" s="36"/>
      <c r="BZC40" s="36"/>
      <c r="BZD40" s="36"/>
      <c r="BZE40" s="36"/>
      <c r="BZF40" s="36"/>
      <c r="BZG40" s="36"/>
      <c r="BZH40" s="36"/>
      <c r="BZI40" s="36"/>
      <c r="BZJ40" s="36"/>
      <c r="BZK40" s="944">
        <v>0.78</v>
      </c>
      <c r="BZL40" s="1523">
        <v>0.77</v>
      </c>
      <c r="BZM40" s="36"/>
      <c r="BZN40" s="36"/>
      <c r="BZO40" s="36"/>
      <c r="BZP40" s="36"/>
      <c r="BZQ40" s="36"/>
      <c r="BZR40" s="36"/>
      <c r="BZS40" s="36"/>
      <c r="BZT40" s="7" t="e">
        <f t="shared" si="48"/>
        <v>#DIV/0!</v>
      </c>
      <c r="BZU40" s="52"/>
      <c r="BZV40" s="52">
        <f t="shared" si="49"/>
        <v>0</v>
      </c>
      <c r="BZW40" s="36"/>
      <c r="BZX40" s="7" t="e">
        <f t="shared" si="50"/>
        <v>#DIV/0!</v>
      </c>
      <c r="BZY40" s="944">
        <v>0.68900000000000006</v>
      </c>
      <c r="BZZ40" s="944">
        <f t="shared" si="51"/>
        <v>0.68900000000000006</v>
      </c>
      <c r="CAA40" s="36"/>
      <c r="CAB40" s="1738">
        <f t="shared" si="52"/>
        <v>-1</v>
      </c>
      <c r="CAC40" s="52"/>
      <c r="CAD40" s="52">
        <f t="shared" si="53"/>
        <v>0</v>
      </c>
      <c r="CAE40" s="36"/>
      <c r="CAF40" s="7" t="e">
        <f t="shared" si="54"/>
        <v>#DIV/0!</v>
      </c>
      <c r="CAG40" s="36"/>
      <c r="CAH40" s="36"/>
      <c r="CAI40" s="36"/>
      <c r="CAJ40" s="36"/>
      <c r="CAK40" s="36"/>
      <c r="CAL40" s="36"/>
      <c r="CAM40" s="36"/>
      <c r="CAN40" s="36"/>
      <c r="CAO40" s="36"/>
      <c r="CAP40" s="36"/>
      <c r="CAQ40" s="36"/>
      <c r="CAR40" s="36"/>
      <c r="CAS40" s="36"/>
      <c r="CAT40" s="36"/>
      <c r="CAU40" s="36"/>
      <c r="CAV40" s="36"/>
      <c r="CAW40" s="36"/>
      <c r="CAX40" s="36"/>
    </row>
    <row r="41" spans="1:2082" ht="29.5" thickBot="1" x14ac:dyDescent="0.4">
      <c r="D41" s="55">
        <v>39</v>
      </c>
      <c r="E41" s="55" t="s">
        <v>3874</v>
      </c>
      <c r="F41" s="55" t="s">
        <v>3874</v>
      </c>
      <c r="G41" s="55" t="s">
        <v>17</v>
      </c>
      <c r="H41" s="55" t="s">
        <v>17</v>
      </c>
      <c r="I41" s="55" t="s">
        <v>3967</v>
      </c>
      <c r="J41" s="55" t="s">
        <v>3968</v>
      </c>
      <c r="K41" s="177" t="s">
        <v>3884</v>
      </c>
      <c r="L41" s="177"/>
      <c r="M41" s="177"/>
      <c r="N41" s="177"/>
      <c r="O41" s="177"/>
      <c r="P41" s="177"/>
      <c r="Q41" s="177"/>
      <c r="R41" s="177"/>
      <c r="S41" s="177"/>
      <c r="T41" s="177"/>
      <c r="U41" s="177"/>
      <c r="V41" s="177"/>
      <c r="W41" s="177"/>
      <c r="X41" s="177"/>
      <c r="Y41" s="177"/>
      <c r="Z41" s="177"/>
      <c r="AA41" s="177"/>
      <c r="AB41" s="177"/>
      <c r="AC41" s="177"/>
      <c r="AD41" s="177"/>
      <c r="AE41" s="177"/>
      <c r="AF41" s="177"/>
      <c r="AG41" s="177"/>
      <c r="AH41" s="177"/>
      <c r="AI41" s="177"/>
      <c r="AJ41" s="177"/>
      <c r="AK41" s="177"/>
      <c r="AL41" s="177"/>
      <c r="AM41" s="177"/>
      <c r="AN41" s="177"/>
      <c r="AO41" s="177"/>
      <c r="AP41" s="177"/>
      <c r="AQ41" s="177"/>
      <c r="AR41" s="177"/>
      <c r="AS41" s="177"/>
      <c r="AT41" s="177"/>
      <c r="AU41" s="177"/>
      <c r="AV41" s="177"/>
      <c r="AW41" s="177"/>
      <c r="AX41" s="177"/>
      <c r="AY41" s="177"/>
      <c r="AZ41" s="177"/>
      <c r="BA41" s="177"/>
      <c r="BB41" s="177"/>
      <c r="BC41" s="177"/>
      <c r="BD41" s="177"/>
      <c r="BE41" s="177"/>
      <c r="BF41" s="177"/>
      <c r="BG41" s="177"/>
      <c r="BH41" s="177"/>
      <c r="BI41" s="177"/>
      <c r="BJ41" s="177"/>
      <c r="BK41" s="177"/>
      <c r="BL41" s="177"/>
      <c r="BM41" s="177"/>
      <c r="BN41" s="177"/>
      <c r="BO41" s="177"/>
      <c r="BP41" s="177"/>
      <c r="BQ41" s="177"/>
      <c r="BR41" s="177"/>
      <c r="BS41" s="177"/>
      <c r="BT41" s="177"/>
      <c r="BU41" s="177"/>
      <c r="BV41" s="177"/>
      <c r="BW41" s="177"/>
      <c r="BX41" s="177"/>
      <c r="BY41" s="177"/>
      <c r="BZ41" s="177"/>
      <c r="CA41" s="177"/>
      <c r="CB41" s="177"/>
      <c r="CC41" s="177"/>
      <c r="CD41" s="177"/>
      <c r="CE41" s="177"/>
      <c r="CF41" s="177"/>
      <c r="CG41" s="177"/>
      <c r="CH41" s="177"/>
      <c r="CI41" s="177"/>
      <c r="CJ41" s="177"/>
      <c r="CK41" s="177"/>
      <c r="CL41" s="177"/>
      <c r="CM41" s="177"/>
      <c r="CN41" s="177"/>
      <c r="CO41" s="177"/>
      <c r="CP41" s="177"/>
      <c r="CQ41" s="177"/>
      <c r="CR41" s="177"/>
      <c r="CS41" s="177"/>
      <c r="CT41" s="177"/>
      <c r="CU41" s="177"/>
      <c r="CV41" s="177"/>
      <c r="CW41" s="177"/>
      <c r="CX41" s="177"/>
      <c r="CY41" s="177"/>
      <c r="CZ41" s="177"/>
      <c r="DA41" s="177"/>
      <c r="DB41" s="177"/>
      <c r="DC41" s="177"/>
      <c r="DD41" s="177"/>
      <c r="DE41" s="177"/>
      <c r="DF41" s="177"/>
      <c r="DG41" s="177"/>
      <c r="DH41" s="177"/>
      <c r="DI41" s="177"/>
      <c r="DJ41" s="177"/>
      <c r="DK41" s="177"/>
      <c r="DL41" s="177"/>
      <c r="DM41" s="177"/>
      <c r="DN41" s="177"/>
      <c r="DO41" s="177"/>
      <c r="DP41" s="177"/>
      <c r="DQ41" s="177"/>
      <c r="DR41" s="177"/>
      <c r="DS41" s="177"/>
      <c r="DT41" s="177"/>
      <c r="DU41" s="177"/>
      <c r="DV41" s="177"/>
      <c r="DW41" s="177"/>
      <c r="DX41" s="177"/>
      <c r="DY41" s="177"/>
      <c r="DZ41" s="177"/>
      <c r="EA41" s="177"/>
      <c r="EB41" s="177"/>
      <c r="EC41" s="177"/>
      <c r="ED41" s="177"/>
      <c r="EE41" s="177"/>
      <c r="EF41" s="177"/>
      <c r="EG41" s="177"/>
      <c r="EH41" s="177"/>
      <c r="EI41" s="177"/>
      <c r="EJ41" s="177"/>
      <c r="EK41" s="177"/>
      <c r="EL41" s="177"/>
      <c r="EM41" s="177"/>
      <c r="EN41" s="177"/>
      <c r="EO41" s="177"/>
      <c r="EP41" s="177"/>
      <c r="EQ41" s="177"/>
      <c r="ER41" s="177"/>
      <c r="ES41" s="177"/>
      <c r="ET41" s="177"/>
      <c r="EU41" s="177"/>
      <c r="EV41" s="177"/>
      <c r="EW41" s="177"/>
      <c r="EX41" s="177"/>
      <c r="EY41" s="177"/>
      <c r="EZ41" s="177"/>
      <c r="FA41" s="177"/>
      <c r="FB41" s="177"/>
      <c r="FC41" s="177"/>
      <c r="FD41" s="177"/>
      <c r="FE41" s="177"/>
      <c r="FF41" s="177"/>
      <c r="FG41" s="177"/>
      <c r="FH41" s="177"/>
      <c r="FI41" s="177"/>
      <c r="FJ41" s="177"/>
      <c r="FK41" s="177"/>
      <c r="FL41" s="177"/>
      <c r="FM41" s="177"/>
      <c r="FN41" s="177"/>
      <c r="FO41" s="177"/>
      <c r="FP41" s="177"/>
      <c r="FQ41" s="177"/>
      <c r="FR41" s="177"/>
      <c r="FS41" s="177"/>
      <c r="FT41" s="177"/>
      <c r="FU41" s="177"/>
      <c r="FV41" s="177"/>
      <c r="FW41" s="177"/>
      <c r="FX41" s="177"/>
      <c r="FY41" s="177"/>
      <c r="FZ41" s="177"/>
      <c r="GA41" s="177"/>
      <c r="GB41" s="177"/>
      <c r="GC41" s="177"/>
      <c r="GD41" s="177"/>
      <c r="GE41" s="177"/>
      <c r="GF41" s="177"/>
      <c r="GG41" s="177"/>
      <c r="GH41" s="177"/>
      <c r="GI41" s="177"/>
      <c r="GJ41" s="177"/>
      <c r="GK41" s="177"/>
      <c r="GL41" s="177"/>
      <c r="GM41" s="177"/>
      <c r="GN41" s="177"/>
      <c r="GO41" s="177"/>
      <c r="GP41" s="177"/>
      <c r="GQ41" s="177"/>
      <c r="GR41" s="177"/>
      <c r="GS41" s="177"/>
      <c r="GT41" s="177"/>
      <c r="GU41" s="177"/>
      <c r="GV41" s="177"/>
      <c r="GW41" s="177"/>
      <c r="GX41" s="177"/>
      <c r="GY41" s="177"/>
      <c r="GZ41" s="177"/>
      <c r="HA41" s="177"/>
      <c r="HB41" s="177"/>
      <c r="HC41" s="177"/>
      <c r="HD41" s="177"/>
      <c r="HE41" s="177"/>
      <c r="HF41" s="177"/>
      <c r="HG41" s="177"/>
      <c r="HH41" s="177"/>
      <c r="HI41" s="177"/>
      <c r="HJ41" s="177"/>
      <c r="HK41" s="177"/>
      <c r="HL41" s="177"/>
      <c r="HM41" s="177"/>
      <c r="HN41" s="177"/>
      <c r="HO41" s="177"/>
      <c r="HP41" s="177"/>
      <c r="HQ41" s="177"/>
      <c r="HR41" s="177"/>
      <c r="HS41" s="177"/>
      <c r="HT41" s="177"/>
      <c r="HU41" s="177"/>
      <c r="HV41" s="177"/>
      <c r="HW41" s="177"/>
      <c r="HX41" s="177"/>
      <c r="HY41" s="177"/>
      <c r="HZ41" s="177"/>
      <c r="IA41" s="177"/>
      <c r="IB41" s="177"/>
      <c r="IC41" s="177"/>
      <c r="ID41" s="177"/>
      <c r="IE41" s="177"/>
      <c r="IF41" s="177"/>
      <c r="IG41" s="177"/>
      <c r="IH41" s="177"/>
      <c r="II41" s="177"/>
      <c r="IJ41" s="177"/>
      <c r="IK41" s="177"/>
      <c r="IL41" s="177"/>
      <c r="IM41" s="177"/>
      <c r="IN41" s="177"/>
      <c r="IO41" s="177"/>
      <c r="IP41" s="177"/>
      <c r="IQ41" s="177"/>
      <c r="IR41" s="177"/>
      <c r="IS41" s="177"/>
      <c r="IT41" s="177"/>
      <c r="IU41" s="177"/>
      <c r="IV41" s="177"/>
      <c r="IW41" s="177"/>
      <c r="IX41" s="177"/>
      <c r="IY41" s="177"/>
      <c r="IZ41" s="177"/>
      <c r="JA41" s="177"/>
      <c r="JB41" s="177"/>
      <c r="JC41" s="177"/>
      <c r="JD41" s="177"/>
      <c r="JE41" s="177"/>
      <c r="JF41" s="177"/>
      <c r="JG41" s="177"/>
      <c r="JH41" s="177"/>
      <c r="JI41" s="177"/>
      <c r="JJ41" s="177"/>
      <c r="JK41" s="177"/>
      <c r="JL41" s="177"/>
      <c r="JM41" s="177"/>
      <c r="JN41" s="177"/>
      <c r="JO41" s="177"/>
      <c r="JP41" s="177"/>
      <c r="JQ41" s="177"/>
      <c r="JR41" s="177"/>
      <c r="JS41" s="177"/>
      <c r="JT41" s="177"/>
      <c r="JU41" s="177"/>
      <c r="JV41" s="177"/>
      <c r="JW41" s="177"/>
      <c r="JX41" s="177"/>
      <c r="JY41" s="177"/>
      <c r="JZ41" s="177"/>
      <c r="KA41" s="177"/>
      <c r="KB41" s="177"/>
      <c r="KC41" s="177"/>
      <c r="KD41" s="177"/>
      <c r="KE41" s="177"/>
      <c r="KF41" s="177"/>
      <c r="KG41" s="177"/>
      <c r="KH41" s="177"/>
      <c r="KI41" s="177"/>
      <c r="KJ41" s="177"/>
      <c r="KK41" s="177"/>
      <c r="KL41" s="177"/>
      <c r="KM41" s="177"/>
      <c r="KN41" s="177"/>
      <c r="KO41" s="177"/>
      <c r="KP41" s="177"/>
      <c r="KQ41" s="177"/>
      <c r="KR41" s="177"/>
      <c r="KS41" s="177"/>
      <c r="KT41" s="177"/>
      <c r="KU41" s="177"/>
      <c r="KV41" s="177"/>
      <c r="KW41" s="177"/>
      <c r="KX41" s="177"/>
      <c r="KY41" s="177"/>
      <c r="KZ41" s="177"/>
      <c r="LA41" s="177"/>
      <c r="LB41" s="177"/>
      <c r="LC41" s="177"/>
      <c r="LD41" s="177"/>
      <c r="LE41" s="177"/>
      <c r="LF41" s="177"/>
      <c r="LG41" s="177"/>
      <c r="LH41" s="177"/>
      <c r="LI41" s="177"/>
      <c r="LJ41" s="177"/>
      <c r="LK41" s="177"/>
      <c r="LL41" s="177"/>
      <c r="LM41" s="177"/>
      <c r="LN41" s="177"/>
      <c r="LO41" s="177"/>
      <c r="LP41" s="177"/>
      <c r="LQ41" s="177"/>
      <c r="LR41" s="177"/>
      <c r="LS41" s="177"/>
      <c r="LT41" s="177"/>
      <c r="LU41" s="177"/>
      <c r="LV41" s="177"/>
      <c r="LW41" s="177"/>
      <c r="LX41" s="177"/>
      <c r="LY41" s="177"/>
      <c r="LZ41" s="177"/>
      <c r="MA41" s="177"/>
      <c r="MB41" s="177"/>
      <c r="MC41" s="177"/>
      <c r="MD41" s="177"/>
      <c r="ME41" s="177"/>
      <c r="MF41" s="177"/>
      <c r="MG41" s="177"/>
      <c r="MH41" s="177"/>
      <c r="MI41" s="177"/>
      <c r="MJ41" s="177"/>
      <c r="MK41" s="177"/>
      <c r="ML41" s="177"/>
      <c r="MM41" s="177"/>
      <c r="MN41" s="177"/>
      <c r="MO41" s="177"/>
      <c r="MP41" s="177"/>
      <c r="MQ41" s="177"/>
      <c r="MR41" s="177"/>
      <c r="MS41" s="177"/>
      <c r="MT41" s="177"/>
      <c r="MU41" s="177"/>
      <c r="MV41" s="177"/>
      <c r="MW41" s="177"/>
      <c r="MX41" s="177"/>
      <c r="MY41" s="177"/>
      <c r="MZ41" s="177"/>
      <c r="NA41" s="177"/>
      <c r="NB41" s="177"/>
      <c r="NC41" s="177"/>
      <c r="ND41" s="177"/>
      <c r="NE41" s="177"/>
      <c r="NF41" s="177"/>
      <c r="NG41" s="177"/>
      <c r="NH41" s="177"/>
      <c r="NI41" s="177"/>
      <c r="NJ41" s="177"/>
      <c r="NK41" s="177"/>
      <c r="NL41" s="177"/>
      <c r="NM41" s="177"/>
      <c r="NN41" s="177"/>
      <c r="NO41" s="177"/>
      <c r="NP41" s="177"/>
      <c r="NQ41" s="177"/>
      <c r="NR41" s="177"/>
      <c r="NS41" s="177"/>
      <c r="NT41" s="177"/>
      <c r="NU41" s="177"/>
      <c r="NV41" s="177"/>
      <c r="NW41" s="177"/>
      <c r="NX41" s="177"/>
      <c r="NY41" s="177"/>
      <c r="NZ41" s="177"/>
      <c r="OA41" s="177"/>
      <c r="OB41" s="177"/>
      <c r="OC41" s="177"/>
      <c r="OD41" s="177"/>
      <c r="OE41" s="177"/>
      <c r="OF41" s="177"/>
      <c r="OG41" s="177"/>
      <c r="OH41" s="177"/>
      <c r="OI41" s="177"/>
      <c r="OJ41" s="177"/>
      <c r="OK41" s="177"/>
      <c r="OL41" s="177"/>
      <c r="OM41" s="177"/>
      <c r="ON41" s="177"/>
      <c r="OO41" s="177"/>
      <c r="OP41" s="177"/>
      <c r="OQ41" s="177"/>
      <c r="OR41" s="177"/>
      <c r="OS41" s="177"/>
      <c r="OT41" s="177"/>
      <c r="OU41" s="177"/>
      <c r="OV41" s="177"/>
      <c r="OW41" s="177"/>
      <c r="OX41" s="177"/>
      <c r="OY41" s="177"/>
      <c r="OZ41" s="177"/>
      <c r="PA41" s="177"/>
      <c r="PB41" s="177"/>
      <c r="PC41" s="177"/>
      <c r="PD41" s="177"/>
      <c r="PE41" s="177"/>
      <c r="PF41" s="177"/>
      <c r="PG41" s="177"/>
      <c r="PH41" s="177"/>
      <c r="PI41" s="177"/>
      <c r="PJ41" s="177"/>
      <c r="PK41" s="177"/>
      <c r="PL41" s="177"/>
      <c r="PM41" s="177"/>
      <c r="PN41" s="177"/>
      <c r="PO41" s="177"/>
      <c r="PP41" s="177"/>
      <c r="PQ41" s="177"/>
      <c r="PR41" s="177"/>
      <c r="PS41" s="177"/>
      <c r="PT41" s="177"/>
      <c r="PU41" s="177"/>
      <c r="PV41" s="177"/>
      <c r="PW41" s="177"/>
      <c r="PX41" s="177"/>
      <c r="PY41" s="177"/>
      <c r="PZ41" s="177"/>
      <c r="QA41" s="177"/>
      <c r="QB41" s="177"/>
      <c r="QC41" s="177"/>
      <c r="QD41" s="177"/>
      <c r="QE41" s="177"/>
      <c r="QF41" s="177"/>
      <c r="QG41" s="177"/>
      <c r="QH41" s="177"/>
      <c r="QI41" s="177"/>
      <c r="QJ41" s="177"/>
      <c r="QK41" s="177"/>
      <c r="QL41" s="177"/>
      <c r="QM41" s="177"/>
      <c r="QN41" s="177"/>
      <c r="QO41" s="177"/>
      <c r="QP41" s="177"/>
      <c r="QQ41" s="177"/>
      <c r="QR41" s="177"/>
      <c r="QS41" s="177"/>
      <c r="QT41" s="177"/>
      <c r="QU41" s="177"/>
      <c r="QV41" s="177"/>
      <c r="QW41" s="177"/>
      <c r="QX41" s="177"/>
      <c r="QY41" s="177"/>
      <c r="QZ41" s="177"/>
      <c r="RA41" s="177"/>
      <c r="RB41" s="177"/>
      <c r="RC41" s="177"/>
      <c r="RD41" s="177"/>
      <c r="RE41" s="177"/>
      <c r="RF41" s="177"/>
      <c r="RG41" s="177"/>
      <c r="RH41" s="177"/>
      <c r="RI41" s="177"/>
      <c r="RJ41" s="177"/>
      <c r="RK41" s="177"/>
      <c r="RL41" s="177"/>
      <c r="RM41" s="177"/>
      <c r="RN41" s="177"/>
      <c r="RO41" s="177"/>
      <c r="RP41" s="177"/>
      <c r="RQ41" s="177"/>
      <c r="RR41" s="177"/>
      <c r="RS41" s="177"/>
      <c r="RT41" s="177"/>
      <c r="RU41" s="177"/>
      <c r="RV41" s="177"/>
      <c r="RW41" s="177"/>
      <c r="RX41" s="177"/>
      <c r="RY41" s="177"/>
      <c r="RZ41" s="177"/>
      <c r="SA41" s="177"/>
      <c r="SB41" s="177"/>
      <c r="SC41" s="177"/>
      <c r="SD41" s="177"/>
      <c r="SE41" s="177"/>
      <c r="SF41" s="177"/>
      <c r="SG41" s="177"/>
      <c r="SH41" s="177"/>
      <c r="SI41" s="177"/>
      <c r="SJ41" s="177"/>
      <c r="SK41" s="177"/>
      <c r="SL41" s="177"/>
      <c r="SM41" s="177"/>
      <c r="SN41" s="177"/>
      <c r="SO41" s="177"/>
      <c r="SP41" s="177"/>
      <c r="SQ41" s="177"/>
      <c r="SR41" s="177"/>
      <c r="SS41" s="177"/>
      <c r="ST41" s="177"/>
      <c r="SU41" s="177"/>
      <c r="SV41" s="177"/>
      <c r="SW41" s="177"/>
      <c r="SX41" s="177"/>
      <c r="SY41" s="177"/>
      <c r="SZ41" s="177"/>
      <c r="TA41" s="177"/>
      <c r="TB41" s="177"/>
      <c r="TC41" s="177"/>
      <c r="TD41" s="177"/>
      <c r="TE41" s="177"/>
      <c r="TF41" s="177"/>
      <c r="TG41" s="177"/>
      <c r="TH41" s="177"/>
      <c r="TI41" s="177"/>
      <c r="TJ41" s="177"/>
      <c r="TK41" s="177"/>
      <c r="TL41" s="177"/>
      <c r="TM41" s="177"/>
      <c r="TN41" s="177"/>
      <c r="TO41" s="177"/>
      <c r="TP41" s="177"/>
      <c r="TQ41" s="177"/>
      <c r="TR41" s="177"/>
      <c r="TS41" s="177"/>
      <c r="TT41" s="177"/>
      <c r="TU41" s="177"/>
      <c r="TV41" s="177"/>
      <c r="TW41" s="177"/>
      <c r="TX41" s="177"/>
      <c r="TY41" s="177"/>
      <c r="TZ41" s="177"/>
      <c r="UA41" s="177"/>
      <c r="UB41" s="177"/>
      <c r="UC41" s="177"/>
      <c r="UD41" s="177"/>
      <c r="UE41" s="177"/>
      <c r="UF41" s="177"/>
      <c r="UG41" s="177"/>
      <c r="UH41" s="177"/>
      <c r="UI41" s="177"/>
      <c r="UJ41" s="177"/>
      <c r="UK41" s="177"/>
      <c r="UL41" s="177"/>
      <c r="UM41" s="177"/>
      <c r="UN41" s="177"/>
      <c r="UO41" s="177"/>
      <c r="UP41" s="177"/>
      <c r="UQ41" s="177"/>
      <c r="UR41" s="177"/>
      <c r="US41" s="177"/>
      <c r="UT41" s="177"/>
      <c r="UU41" s="177"/>
      <c r="UV41" s="177"/>
      <c r="UW41" s="177"/>
      <c r="UX41" s="177"/>
      <c r="UY41" s="177"/>
      <c r="UZ41" s="177"/>
      <c r="VA41" s="177"/>
      <c r="VB41" s="177"/>
      <c r="VC41" s="177"/>
      <c r="VD41" s="177"/>
      <c r="VE41" s="177"/>
      <c r="VF41" s="177"/>
      <c r="VG41" s="177"/>
      <c r="VH41" s="177"/>
      <c r="VI41" s="177"/>
      <c r="VJ41" s="177"/>
      <c r="VK41" s="177"/>
      <c r="VL41" s="177"/>
      <c r="VM41" s="177"/>
      <c r="VN41" s="177"/>
      <c r="VO41" s="177"/>
      <c r="VP41" s="177"/>
      <c r="VQ41" s="177"/>
      <c r="VR41" s="177"/>
      <c r="VS41" s="177"/>
      <c r="VT41" s="177"/>
      <c r="VU41" s="177"/>
      <c r="VV41" s="177"/>
      <c r="VW41" s="177"/>
      <c r="VX41" s="177"/>
      <c r="VY41" s="177"/>
      <c r="VZ41" s="177"/>
      <c r="WA41" s="177"/>
      <c r="WB41" s="177"/>
      <c r="WC41" s="177"/>
      <c r="WD41" s="177"/>
      <c r="WE41" s="177"/>
      <c r="WF41" s="177"/>
      <c r="WG41" s="177"/>
      <c r="WH41" s="177"/>
      <c r="WI41" s="177"/>
      <c r="WJ41" s="177"/>
      <c r="WK41" s="177"/>
      <c r="WL41" s="177"/>
      <c r="WM41" s="177"/>
      <c r="WN41" s="177"/>
      <c r="WO41" s="177"/>
      <c r="WP41" s="177"/>
      <c r="WQ41" s="177"/>
      <c r="WR41" s="177"/>
      <c r="WS41" s="177"/>
      <c r="WT41" s="177"/>
      <c r="WU41" s="177"/>
      <c r="WV41" s="177"/>
      <c r="WW41" s="177"/>
      <c r="WX41" s="177"/>
      <c r="WY41" s="177"/>
      <c r="WZ41" s="177"/>
      <c r="XA41" s="177"/>
      <c r="XB41" s="177"/>
      <c r="XC41" s="177"/>
      <c r="XD41" s="177"/>
      <c r="XE41" s="177"/>
      <c r="XF41" s="177"/>
      <c r="XG41" s="177"/>
      <c r="XH41" s="177"/>
      <c r="XI41" s="177"/>
      <c r="XJ41" s="177"/>
      <c r="XK41" s="177"/>
      <c r="XL41" s="177"/>
      <c r="XM41" s="177"/>
      <c r="XN41" s="177"/>
      <c r="XO41" s="177"/>
      <c r="XP41" s="177"/>
      <c r="XQ41" s="177"/>
      <c r="XR41" s="177"/>
      <c r="XS41" s="177"/>
      <c r="XT41" s="177"/>
      <c r="XU41" s="177"/>
      <c r="XV41" s="177"/>
      <c r="XW41" s="177"/>
      <c r="XX41" s="177"/>
      <c r="XY41" s="177"/>
      <c r="XZ41" s="177"/>
      <c r="YA41" s="177"/>
      <c r="YB41" s="177"/>
      <c r="YC41" s="177"/>
      <c r="YD41" s="177"/>
      <c r="YE41" s="177"/>
      <c r="YF41" s="177"/>
      <c r="YG41" s="177"/>
      <c r="YH41" s="177"/>
      <c r="YI41" s="177"/>
      <c r="YJ41" s="177"/>
      <c r="YK41" s="177"/>
      <c r="YL41" s="177"/>
      <c r="YM41" s="177"/>
      <c r="YN41" s="177"/>
      <c r="YO41" s="177"/>
      <c r="YP41" s="177"/>
      <c r="YQ41" s="177"/>
      <c r="YR41" s="177"/>
      <c r="YS41" s="177"/>
      <c r="YT41" s="177"/>
      <c r="YU41" s="177"/>
      <c r="YV41" s="177"/>
      <c r="YW41" s="177"/>
      <c r="YX41" s="177"/>
      <c r="YY41" s="177"/>
      <c r="YZ41" s="177"/>
      <c r="ZA41" s="177"/>
      <c r="ZB41" s="177"/>
      <c r="ZC41" s="177"/>
      <c r="ZD41" s="177"/>
      <c r="ZE41" s="177"/>
      <c r="ZF41" s="177"/>
      <c r="ZG41" s="177"/>
      <c r="ZH41" s="177"/>
      <c r="ZI41" s="177"/>
      <c r="ZJ41" s="177"/>
      <c r="ZK41" s="177"/>
      <c r="ZL41" s="177"/>
      <c r="ZM41" s="177"/>
      <c r="ZN41" s="177"/>
      <c r="ZO41" s="177"/>
      <c r="ZP41" s="177"/>
      <c r="ZQ41" s="177"/>
      <c r="ZR41" s="177"/>
      <c r="ZS41" s="177"/>
      <c r="ZT41" s="177"/>
      <c r="ZU41" s="177"/>
      <c r="ZV41" s="177"/>
      <c r="ZW41" s="177"/>
      <c r="ZX41" s="177"/>
      <c r="ZY41" s="177"/>
      <c r="ZZ41" s="177"/>
      <c r="AAA41" s="177"/>
      <c r="AAB41" s="177"/>
      <c r="AAC41" s="177"/>
      <c r="AAD41" s="177"/>
      <c r="AAE41" s="177"/>
      <c r="AAF41" s="177"/>
      <c r="AAG41" s="177"/>
      <c r="AAH41" s="177"/>
      <c r="AAI41" s="177"/>
      <c r="AAJ41" s="177"/>
      <c r="AAK41" s="177"/>
      <c r="AAL41" s="177"/>
      <c r="AAM41" s="177"/>
      <c r="AAN41" s="177"/>
      <c r="AAO41" s="177"/>
      <c r="AAP41" s="177"/>
      <c r="AAQ41" s="177"/>
      <c r="AAR41" s="177"/>
      <c r="AAS41" s="177"/>
      <c r="AAT41" s="177"/>
      <c r="AAU41" s="177"/>
      <c r="AAV41" s="177"/>
      <c r="AAW41" s="177"/>
      <c r="AAX41" s="177"/>
      <c r="AAY41" s="177"/>
      <c r="AAZ41" s="177"/>
      <c r="ABA41" s="177"/>
      <c r="ABB41" s="177"/>
      <c r="ABC41" s="177"/>
      <c r="ABD41" s="177"/>
      <c r="ABE41" s="177"/>
      <c r="ABF41" s="177"/>
      <c r="ABG41" s="177"/>
      <c r="ABH41" s="177"/>
      <c r="ABI41" s="177"/>
      <c r="ABJ41" s="177"/>
      <c r="ABK41" s="177"/>
      <c r="ABL41" s="177"/>
      <c r="ABM41" s="177"/>
      <c r="ABN41" s="177"/>
      <c r="ABO41" s="177"/>
      <c r="ABP41" s="177"/>
      <c r="ABQ41" s="177"/>
      <c r="ABR41" s="177"/>
      <c r="ABS41" s="177"/>
      <c r="ABT41" s="177"/>
      <c r="ABU41" s="177"/>
      <c r="ABV41" s="177"/>
      <c r="ABW41" s="177"/>
      <c r="ABX41" s="177"/>
      <c r="ABY41" s="177"/>
      <c r="ABZ41" s="177"/>
      <c r="ACA41" s="177"/>
      <c r="ACB41" s="177"/>
      <c r="ACC41" s="177"/>
      <c r="ACD41" s="177"/>
      <c r="ACE41" s="177"/>
      <c r="ACF41" s="177"/>
      <c r="ACG41" s="177"/>
      <c r="ACH41" s="177"/>
      <c r="ACI41" s="177"/>
      <c r="ACJ41" s="177"/>
      <c r="ACK41" s="177"/>
      <c r="ACL41" s="177"/>
      <c r="ACM41" s="177"/>
      <c r="ACN41" s="177"/>
      <c r="ACO41" s="177"/>
      <c r="ACP41" s="177"/>
      <c r="ACQ41" s="177"/>
      <c r="ACR41" s="177"/>
      <c r="ACS41" s="177"/>
      <c r="ACT41" s="177"/>
      <c r="ACU41" s="177"/>
      <c r="ACV41" s="177"/>
      <c r="ACW41" s="177"/>
      <c r="ACX41" s="177"/>
      <c r="ACY41" s="177"/>
      <c r="ACZ41" s="177"/>
      <c r="ADA41" s="177"/>
      <c r="ADB41" s="177"/>
      <c r="ADC41" s="177"/>
      <c r="ADD41" s="177"/>
      <c r="ADE41" s="177"/>
      <c r="ADF41" s="177"/>
      <c r="ADG41" s="177"/>
      <c r="ADH41" s="177"/>
      <c r="ADI41" s="177"/>
      <c r="ADJ41" s="177"/>
      <c r="ADK41" s="177"/>
      <c r="ADL41" s="177"/>
      <c r="ADM41" s="177"/>
      <c r="ADN41" s="177"/>
      <c r="ADO41" s="177"/>
      <c r="ADP41" s="177"/>
      <c r="ADQ41" s="177"/>
      <c r="ADR41" s="177"/>
      <c r="ADS41" s="177"/>
      <c r="ADT41" s="177"/>
      <c r="ADU41" s="177"/>
      <c r="ADV41" s="177"/>
      <c r="ADW41" s="177"/>
      <c r="ADX41" s="177"/>
      <c r="ADY41" s="177"/>
      <c r="ADZ41" s="177"/>
      <c r="AEA41" s="177"/>
      <c r="AEB41" s="177"/>
      <c r="AEC41" s="177"/>
      <c r="AED41" s="177"/>
      <c r="AEE41" s="177"/>
      <c r="AEF41" s="177"/>
      <c r="AEG41" s="177"/>
      <c r="AEH41" s="177"/>
      <c r="AEI41" s="177"/>
      <c r="AEJ41" s="177"/>
      <c r="AEK41" s="177"/>
      <c r="AEL41" s="177"/>
      <c r="AEM41" s="177"/>
      <c r="AEN41" s="177"/>
      <c r="AEO41" s="177"/>
      <c r="AEP41" s="177"/>
      <c r="AEQ41" s="177"/>
      <c r="AER41" s="177"/>
      <c r="AES41" s="177"/>
      <c r="AET41" s="177"/>
      <c r="AEU41" s="177"/>
      <c r="AEV41" s="177"/>
      <c r="AEW41" s="177"/>
      <c r="AEX41" s="177"/>
      <c r="AEY41" s="177"/>
      <c r="AEZ41" s="177"/>
      <c r="AFA41" s="177"/>
      <c r="AFB41" s="177"/>
      <c r="AFC41" s="177"/>
      <c r="AFD41" s="177"/>
      <c r="AFE41" s="177"/>
      <c r="AFF41" s="177"/>
      <c r="AFG41" s="177"/>
      <c r="AFH41" s="177"/>
      <c r="AFI41" s="177"/>
      <c r="AFJ41" s="177"/>
      <c r="AFK41" s="177"/>
      <c r="AFL41" s="177"/>
      <c r="AFM41" s="177"/>
      <c r="AFN41" s="177"/>
      <c r="AFO41" s="177"/>
      <c r="AFP41" s="177"/>
      <c r="AFQ41" s="177"/>
      <c r="AFR41" s="177"/>
      <c r="AFS41" s="177"/>
      <c r="AFT41" s="177"/>
      <c r="AFU41" s="177"/>
      <c r="AFV41" s="177"/>
      <c r="AFW41" s="177"/>
      <c r="AFX41" s="177"/>
      <c r="AFY41" s="177"/>
      <c r="AFZ41" s="177"/>
      <c r="AGA41" s="177"/>
      <c r="AGB41" s="177"/>
      <c r="AGC41" s="177"/>
      <c r="AGD41" s="177"/>
      <c r="AGE41" s="177"/>
      <c r="AGF41" s="177"/>
      <c r="AGG41" s="177"/>
      <c r="AGH41" s="177"/>
      <c r="AGI41" s="177"/>
      <c r="AGJ41" s="177"/>
      <c r="AGK41" s="177"/>
      <c r="AGL41" s="177"/>
      <c r="AGM41" s="177"/>
      <c r="AGN41" s="177"/>
      <c r="AGO41" s="177"/>
      <c r="AGP41" s="177"/>
      <c r="AGQ41" s="177"/>
      <c r="AGR41" s="177"/>
      <c r="AGS41" s="177"/>
      <c r="AGT41" s="177"/>
      <c r="AGU41" s="177"/>
      <c r="AGV41" s="177"/>
      <c r="AGW41" s="177"/>
      <c r="AGX41" s="177"/>
      <c r="AGY41" s="177"/>
      <c r="AGZ41" s="177"/>
      <c r="AHA41" s="177"/>
      <c r="AHB41" s="177"/>
      <c r="AHC41" s="177"/>
      <c r="AHD41" s="177"/>
      <c r="AHE41" s="177"/>
      <c r="AHF41" s="177"/>
      <c r="AHG41" s="177"/>
      <c r="AHH41" s="177"/>
      <c r="AHI41" s="177"/>
      <c r="AHJ41" s="177"/>
      <c r="AHK41" s="177"/>
      <c r="AHL41" s="177"/>
      <c r="AHM41" s="177"/>
      <c r="AHN41" s="177"/>
      <c r="AHO41" s="177"/>
      <c r="AHP41" s="177"/>
      <c r="AHQ41" s="177"/>
      <c r="AHR41" s="177"/>
      <c r="AHS41" s="177"/>
      <c r="AHT41" s="177"/>
      <c r="AHU41" s="177"/>
      <c r="AHV41" s="177"/>
      <c r="AHW41" s="177"/>
      <c r="AHX41" s="177"/>
      <c r="AHY41" s="177"/>
      <c r="AHZ41" s="177"/>
      <c r="AIA41" s="177"/>
      <c r="AIB41" s="177"/>
      <c r="AIC41" s="177"/>
      <c r="AID41" s="177"/>
      <c r="AIE41" s="177"/>
      <c r="AIF41" s="177"/>
      <c r="AIG41" s="177"/>
      <c r="AIH41" s="177"/>
      <c r="AII41" s="177"/>
      <c r="AIJ41" s="177"/>
      <c r="AIK41" s="177"/>
      <c r="AIL41" s="177"/>
      <c r="AIM41" s="177"/>
      <c r="AIN41" s="177"/>
      <c r="AIO41" s="177"/>
      <c r="AIP41" s="177"/>
      <c r="AIQ41" s="177"/>
      <c r="AIR41" s="177"/>
      <c r="AIS41" s="177"/>
      <c r="AIT41" s="177"/>
      <c r="AIU41" s="177"/>
      <c r="AIV41" s="177"/>
      <c r="AIW41" s="177"/>
      <c r="AIX41" s="177"/>
      <c r="AIY41" s="177"/>
      <c r="AIZ41" s="177"/>
      <c r="AJA41" s="177"/>
      <c r="AJB41" s="177"/>
      <c r="AJC41" s="177"/>
      <c r="AJD41" s="177"/>
      <c r="AJE41" s="177"/>
      <c r="AJF41" s="177"/>
      <c r="AJG41" s="177"/>
      <c r="AJH41" s="177"/>
      <c r="AJI41" s="177"/>
      <c r="AJJ41" s="177"/>
      <c r="AJK41" s="177"/>
      <c r="AJL41" s="177"/>
      <c r="AJM41" s="177"/>
      <c r="AJN41" s="177"/>
      <c r="AJO41" s="177"/>
      <c r="AJP41" s="177"/>
      <c r="AJQ41" s="177"/>
      <c r="AJR41" s="177"/>
      <c r="AJS41" s="177"/>
      <c r="AJT41" s="177"/>
      <c r="AJU41" s="177"/>
      <c r="AJV41" s="177"/>
      <c r="AJW41" s="177"/>
      <c r="AJX41" s="177"/>
      <c r="AJY41" s="177"/>
      <c r="AJZ41" s="177"/>
      <c r="AKA41" s="177"/>
      <c r="AKB41" s="177"/>
      <c r="AKC41" s="177"/>
      <c r="AKD41" s="177"/>
      <c r="AKE41" s="177"/>
      <c r="AKF41" s="177"/>
      <c r="AKG41" s="177"/>
      <c r="AKH41" s="177"/>
      <c r="AKI41" s="177"/>
      <c r="AKJ41" s="177"/>
      <c r="AKK41" s="177"/>
      <c r="AKL41" s="177"/>
      <c r="AKM41" s="177"/>
      <c r="AKN41" s="177"/>
      <c r="AKO41" s="177"/>
      <c r="AKP41" s="177"/>
      <c r="AKQ41" s="177"/>
      <c r="AKR41" s="177"/>
      <c r="AKS41" s="177"/>
      <c r="AKT41" s="177"/>
      <c r="AKU41" s="177"/>
      <c r="AKV41" s="177"/>
      <c r="AKW41" s="177"/>
      <c r="AKX41" s="177"/>
      <c r="AKY41" s="177"/>
      <c r="AKZ41" s="177"/>
      <c r="ALA41" s="177"/>
      <c r="ALB41" s="177"/>
      <c r="ALC41" s="177"/>
      <c r="ALD41" s="177"/>
      <c r="ALE41" s="177"/>
      <c r="ALF41" s="177"/>
      <c r="ALG41" s="177"/>
      <c r="ALH41" s="177"/>
      <c r="ALI41" s="177"/>
      <c r="ALJ41" s="177"/>
      <c r="ALK41" s="177"/>
      <c r="ALL41" s="177"/>
      <c r="ALM41" s="177"/>
      <c r="ALN41" s="177"/>
      <c r="ALO41" s="177"/>
      <c r="ALP41" s="177"/>
      <c r="ALQ41" s="177"/>
      <c r="ALR41" s="177"/>
      <c r="ALS41" s="177"/>
      <c r="ALT41" s="177"/>
      <c r="ALU41" s="177"/>
      <c r="ALV41" s="177"/>
      <c r="ALW41" s="177"/>
      <c r="ALX41" s="177"/>
      <c r="ALY41" s="177"/>
      <c r="ALZ41" s="177"/>
      <c r="AMA41" s="177"/>
      <c r="AMB41" s="177"/>
      <c r="AMC41" s="177"/>
      <c r="AMD41" s="177"/>
      <c r="AME41" s="177"/>
      <c r="AMF41" s="177"/>
      <c r="AMG41" s="177"/>
      <c r="AMH41" s="177"/>
      <c r="AMI41" s="177"/>
      <c r="AMJ41" s="177"/>
      <c r="AMK41" s="177"/>
      <c r="AML41" s="177"/>
      <c r="AMM41" s="177"/>
      <c r="AMN41" s="177"/>
      <c r="AMO41" s="177"/>
      <c r="AMP41" s="177"/>
      <c r="AMQ41" s="177"/>
      <c r="AMR41" s="177"/>
      <c r="AMS41" s="177"/>
      <c r="AMT41" s="177"/>
      <c r="AMU41" s="177"/>
      <c r="AMV41" s="177"/>
      <c r="AMW41" s="177"/>
      <c r="AMX41" s="177"/>
      <c r="AMY41" s="177"/>
      <c r="AMZ41" s="177"/>
      <c r="ANA41" s="177"/>
      <c r="ANB41" s="177"/>
      <c r="ANC41" s="177"/>
      <c r="AND41" s="177"/>
      <c r="ANE41" s="177"/>
      <c r="ANF41" s="177"/>
      <c r="ANG41" s="177"/>
      <c r="ANH41" s="177"/>
      <c r="ANI41" s="177"/>
      <c r="ANJ41" s="177"/>
      <c r="ANK41" s="177"/>
      <c r="ANL41" s="177"/>
      <c r="ANM41" s="177"/>
      <c r="ANN41" s="177"/>
      <c r="ANO41" s="177"/>
      <c r="ANP41" s="177"/>
      <c r="ANQ41" s="177"/>
      <c r="ANR41" s="177"/>
      <c r="ANS41" s="177"/>
      <c r="ANT41" s="177"/>
      <c r="ANU41" s="177"/>
      <c r="ANV41" s="177"/>
      <c r="ANW41" s="177"/>
      <c r="ANX41" s="177"/>
      <c r="ANY41" s="177"/>
      <c r="ANZ41" s="177"/>
      <c r="AOA41" s="177"/>
      <c r="AOB41" s="177"/>
      <c r="AOC41" s="177"/>
      <c r="AOD41" s="177"/>
      <c r="AOE41" s="177"/>
      <c r="AOF41" s="177"/>
      <c r="AOG41" s="177"/>
      <c r="AOH41" s="177"/>
      <c r="AOI41" s="177"/>
      <c r="AOJ41" s="177"/>
      <c r="AOK41" s="177"/>
      <c r="AOL41" s="177"/>
      <c r="AOM41" s="177"/>
      <c r="AON41" s="177"/>
      <c r="AOO41" s="177"/>
      <c r="AOP41" s="177"/>
      <c r="AOQ41" s="177"/>
      <c r="AOR41" s="177"/>
      <c r="AOS41" s="177"/>
      <c r="AOT41" s="177"/>
      <c r="AOU41" s="177"/>
      <c r="AOV41" s="177"/>
      <c r="AOW41" s="177"/>
      <c r="AOX41" s="177"/>
      <c r="AOY41" s="177"/>
      <c r="AOZ41" s="177"/>
      <c r="APA41" s="177"/>
      <c r="APB41" s="177"/>
      <c r="APC41" s="177"/>
      <c r="APD41" s="177"/>
      <c r="APE41" s="177"/>
      <c r="APF41" s="177"/>
      <c r="APG41" s="177"/>
      <c r="APH41" s="177"/>
      <c r="API41" s="177"/>
      <c r="APJ41" s="177"/>
      <c r="APK41" s="177"/>
      <c r="APL41" s="177"/>
      <c r="APM41" s="177"/>
      <c r="APN41" s="177"/>
      <c r="APO41" s="177"/>
      <c r="APP41" s="177"/>
      <c r="APQ41" s="177"/>
      <c r="APR41" s="177"/>
      <c r="APS41" s="177"/>
      <c r="APT41" s="177"/>
      <c r="APU41" s="177"/>
      <c r="APV41" s="177"/>
      <c r="APW41" s="177"/>
      <c r="APX41" s="177"/>
      <c r="APY41" s="177"/>
      <c r="APZ41" s="177"/>
      <c r="AQA41" s="177"/>
      <c r="AQB41" s="177"/>
      <c r="AQC41" s="177"/>
      <c r="AQD41" s="177"/>
      <c r="AQE41" s="177"/>
      <c r="AQF41" s="177"/>
      <c r="AQG41" s="177"/>
      <c r="AQH41" s="177"/>
      <c r="AQI41" s="177"/>
      <c r="AQJ41" s="177"/>
      <c r="AQK41" s="177"/>
      <c r="AQL41" s="177"/>
      <c r="AQM41" s="177"/>
      <c r="AQN41" s="177"/>
      <c r="AQO41" s="177"/>
      <c r="AQP41" s="177"/>
      <c r="AQQ41" s="177"/>
      <c r="AQR41" s="177"/>
      <c r="AQS41" s="177"/>
      <c r="AQT41" s="177"/>
      <c r="AQU41" s="177"/>
      <c r="AQV41" s="177"/>
      <c r="AQW41" s="177"/>
      <c r="AQX41" s="177"/>
      <c r="AQY41" s="177"/>
      <c r="AQZ41" s="177"/>
      <c r="ARA41" s="177"/>
      <c r="ARB41" s="177"/>
      <c r="ARC41" s="177"/>
      <c r="ARD41" s="177"/>
      <c r="ARE41" s="177"/>
      <c r="ARF41" s="177"/>
      <c r="ARG41" s="177"/>
      <c r="ARH41" s="177"/>
      <c r="ARI41" s="177"/>
      <c r="ARJ41" s="177"/>
      <c r="ARK41" s="177"/>
      <c r="ARL41" s="177"/>
      <c r="ARM41" s="177"/>
      <c r="ARN41" s="177"/>
      <c r="ARO41" s="177"/>
      <c r="ARP41" s="177"/>
      <c r="ARQ41" s="177"/>
      <c r="ARR41" s="177"/>
      <c r="ARS41" s="177"/>
      <c r="ART41" s="177"/>
      <c r="ARU41" s="177"/>
      <c r="ARV41" s="177"/>
      <c r="ARW41" s="177"/>
      <c r="ARX41" s="177"/>
      <c r="ARY41" s="177"/>
      <c r="ARZ41" s="177"/>
      <c r="ASA41" s="177"/>
      <c r="ASB41" s="177"/>
      <c r="ASC41" s="177"/>
      <c r="ASD41" s="177"/>
      <c r="ASE41" s="177"/>
      <c r="ASF41" s="177"/>
      <c r="ASG41" s="177"/>
      <c r="ASH41" s="177"/>
      <c r="ASI41" s="177"/>
      <c r="ASJ41" s="177"/>
      <c r="ASK41" s="177"/>
      <c r="ASL41" s="177"/>
      <c r="ASM41" s="177"/>
      <c r="ASN41" s="177"/>
      <c r="ASO41" s="177"/>
      <c r="ASP41" s="177"/>
      <c r="ASQ41" s="177"/>
      <c r="ASR41" s="177"/>
      <c r="ASS41" s="177"/>
      <c r="AST41" s="177"/>
      <c r="ASU41" s="177"/>
      <c r="ASV41" s="177"/>
      <c r="ASW41" s="177"/>
      <c r="ASX41" s="177"/>
      <c r="ASY41" s="177"/>
      <c r="ASZ41" s="177"/>
      <c r="ATA41" s="177"/>
      <c r="ATB41" s="177"/>
      <c r="ATC41" s="177"/>
      <c r="ATD41" s="177"/>
      <c r="ATE41" s="177"/>
      <c r="ATF41" s="177"/>
      <c r="ATG41" s="177"/>
      <c r="ATH41" s="177"/>
      <c r="ATI41" s="177"/>
      <c r="ATJ41" s="177"/>
      <c r="ATK41" s="177"/>
      <c r="ATL41" s="177"/>
      <c r="ATM41" s="177"/>
      <c r="ATN41" s="177"/>
      <c r="ATO41" s="177"/>
      <c r="ATP41" s="177"/>
      <c r="ATQ41" s="177"/>
      <c r="ATR41" s="177"/>
      <c r="ATS41" s="177"/>
      <c r="ATT41" s="177"/>
      <c r="ATU41" s="177"/>
      <c r="ATV41" s="177"/>
      <c r="ATW41" s="177"/>
      <c r="ATX41" s="177"/>
      <c r="ATY41" s="177"/>
      <c r="ATZ41" s="177"/>
      <c r="AUA41" s="177"/>
      <c r="AUB41" s="177"/>
      <c r="AUC41" s="177"/>
      <c r="AUD41" s="177"/>
      <c r="AUE41" s="177"/>
      <c r="AUF41" s="177"/>
      <c r="AUG41" s="177"/>
      <c r="AUH41" s="177"/>
      <c r="AUI41" s="177"/>
      <c r="AUJ41" s="177"/>
      <c r="AUK41" s="177"/>
      <c r="AUL41" s="177"/>
      <c r="AUM41" s="177"/>
      <c r="AUN41" s="177"/>
      <c r="AUO41" s="177"/>
      <c r="AUP41" s="177"/>
      <c r="AUQ41" s="177"/>
      <c r="AUR41" s="177"/>
      <c r="AUS41" s="177"/>
      <c r="AUT41" s="177"/>
      <c r="AUU41" s="177"/>
      <c r="AUV41" s="177"/>
      <c r="AUW41" s="177"/>
      <c r="AUX41" s="177"/>
      <c r="AUY41" s="177"/>
      <c r="AUZ41" s="177"/>
      <c r="AVA41" s="177"/>
      <c r="AVB41" s="177"/>
      <c r="AVC41" s="177"/>
      <c r="AVD41" s="177"/>
      <c r="AVE41" s="177"/>
      <c r="AVF41" s="177"/>
      <c r="AVG41" s="177"/>
      <c r="AVH41" s="177"/>
      <c r="AVI41" s="177"/>
      <c r="AVJ41" s="177"/>
      <c r="AVK41" s="177"/>
      <c r="AVL41" s="177"/>
      <c r="AVM41" s="177"/>
      <c r="AVN41" s="177"/>
      <c r="AVO41" s="177"/>
      <c r="AVP41" s="177"/>
      <c r="AVQ41" s="177"/>
      <c r="AVR41" s="177"/>
      <c r="AVS41" s="177"/>
      <c r="AVT41" s="177"/>
      <c r="AVU41" s="177"/>
      <c r="AVV41" s="177"/>
      <c r="AVW41" s="177"/>
      <c r="AVX41" s="177"/>
      <c r="AVY41" s="177"/>
      <c r="AVZ41" s="177"/>
      <c r="AWA41" s="177"/>
      <c r="AWB41" s="177"/>
      <c r="AWC41" s="177"/>
      <c r="AWD41" s="177"/>
      <c r="AWE41" s="177"/>
      <c r="AWF41" s="177"/>
      <c r="AWG41" s="177"/>
      <c r="AWH41" s="177"/>
      <c r="AWI41" s="177"/>
      <c r="AWJ41" s="177"/>
      <c r="AWK41" s="177"/>
      <c r="AWL41" s="177"/>
      <c r="AWM41" s="177"/>
      <c r="AWN41" s="177"/>
      <c r="AWO41" s="177"/>
      <c r="AWP41" s="177"/>
      <c r="AWQ41" s="177"/>
      <c r="AWR41" s="177"/>
      <c r="AWS41" s="177"/>
      <c r="AWT41" s="177"/>
      <c r="AWU41" s="177"/>
      <c r="AWV41" s="177"/>
      <c r="AWW41" s="177"/>
      <c r="AWX41" s="177"/>
      <c r="AWY41" s="177"/>
      <c r="AWZ41" s="177"/>
      <c r="AXA41" s="177"/>
      <c r="AXB41" s="177"/>
      <c r="AXC41" s="177"/>
      <c r="AXD41" s="177"/>
      <c r="AXE41" s="177"/>
      <c r="AXF41" s="177"/>
      <c r="AXG41" s="177"/>
      <c r="AXH41" s="177"/>
      <c r="AXI41" s="177"/>
      <c r="AXJ41" s="177"/>
      <c r="AXK41" s="177"/>
      <c r="AXL41" s="177"/>
      <c r="AXM41" s="177"/>
      <c r="AXN41" s="177"/>
      <c r="AXO41" s="177"/>
      <c r="AXP41" s="177"/>
      <c r="AXQ41" s="177"/>
      <c r="AXR41" s="177"/>
      <c r="AXS41" s="177"/>
      <c r="AXT41" s="177"/>
      <c r="AXU41" s="177"/>
      <c r="AXV41" s="177"/>
      <c r="AXW41" s="177"/>
      <c r="AXX41" s="177"/>
      <c r="AXY41" s="177"/>
      <c r="AXZ41" s="177"/>
      <c r="AYA41" s="177"/>
      <c r="AYB41" s="177"/>
      <c r="AYC41" s="177"/>
      <c r="AYD41" s="177"/>
      <c r="AYE41" s="177"/>
      <c r="AYF41" s="177"/>
      <c r="AYG41" s="177"/>
      <c r="AYH41" s="177"/>
      <c r="AYI41" s="177"/>
      <c r="AYJ41" s="177"/>
      <c r="AYK41" s="177"/>
      <c r="AYL41" s="177"/>
      <c r="AYM41" s="177"/>
      <c r="AYN41" s="177"/>
      <c r="AYO41" s="177"/>
      <c r="AYP41" s="177"/>
      <c r="AYQ41" s="177"/>
      <c r="AYR41" s="177"/>
      <c r="AYS41" s="177"/>
      <c r="AYT41" s="177"/>
      <c r="AYU41" s="177"/>
      <c r="AYV41" s="177"/>
      <c r="AYW41" s="177"/>
      <c r="AYX41" s="177"/>
      <c r="AYY41" s="177"/>
      <c r="AYZ41" s="177"/>
      <c r="AZA41" s="177"/>
      <c r="AZB41" s="177"/>
      <c r="AZC41" s="177"/>
      <c r="AZD41" s="177"/>
      <c r="AZE41" s="177"/>
      <c r="AZF41" s="177"/>
      <c r="AZG41" s="177"/>
      <c r="AZH41" s="177"/>
      <c r="AZI41" s="177"/>
      <c r="AZJ41" s="177"/>
      <c r="AZK41" s="177"/>
      <c r="AZL41" s="177"/>
      <c r="AZM41" s="177"/>
      <c r="AZN41" s="177"/>
      <c r="AZO41" s="177"/>
      <c r="AZP41" s="177"/>
      <c r="AZQ41" s="177"/>
      <c r="AZR41" s="177"/>
      <c r="AZS41" s="177"/>
      <c r="AZT41" s="177"/>
      <c r="AZU41" s="177"/>
      <c r="AZV41" s="177"/>
      <c r="AZW41" s="177"/>
      <c r="AZX41" s="177"/>
      <c r="AZY41" s="177"/>
      <c r="AZZ41" s="177"/>
      <c r="BAA41" s="177"/>
      <c r="BAB41" s="177"/>
      <c r="BAC41" s="177"/>
      <c r="BAD41" s="177"/>
      <c r="BAE41" s="177"/>
      <c r="BAF41" s="177"/>
      <c r="BAG41" s="177"/>
      <c r="BAH41" s="177"/>
      <c r="BAI41" s="177"/>
      <c r="BAJ41" s="177"/>
      <c r="BAK41" s="177"/>
      <c r="BAL41" s="177"/>
      <c r="BAM41" s="177"/>
      <c r="BAN41" s="177"/>
      <c r="BAO41" s="177"/>
      <c r="BAP41" s="177"/>
      <c r="BAQ41" s="177"/>
      <c r="BAR41" s="177"/>
      <c r="BAS41" s="177"/>
      <c r="BAT41" s="177"/>
      <c r="BAU41" s="177"/>
      <c r="BAV41" s="177"/>
      <c r="BAW41" s="177"/>
      <c r="BAX41" s="177"/>
      <c r="BAY41" s="177"/>
      <c r="BAZ41" s="177"/>
      <c r="BBA41" s="177"/>
      <c r="BBB41" s="177"/>
      <c r="BBC41" s="177"/>
      <c r="BBD41" s="177"/>
      <c r="BBE41" s="177"/>
      <c r="BBF41" s="177"/>
      <c r="BBG41" s="177"/>
      <c r="BBH41" s="177"/>
      <c r="BBI41" s="177"/>
      <c r="BBJ41" s="177"/>
      <c r="BBK41" s="177"/>
      <c r="BBL41" s="177"/>
      <c r="BBM41" s="177"/>
      <c r="BBN41" s="177"/>
      <c r="BBO41" s="177"/>
      <c r="BBP41" s="177"/>
      <c r="BBQ41" s="177"/>
      <c r="BBR41" s="177"/>
      <c r="BBS41" s="177"/>
      <c r="BBT41" s="177"/>
      <c r="BBU41" s="177"/>
      <c r="BBV41" s="177"/>
      <c r="BBW41" s="177"/>
      <c r="BBX41" s="177"/>
      <c r="BBY41" s="177"/>
      <c r="BBZ41" s="177"/>
      <c r="BCA41" s="177"/>
      <c r="BCB41" s="177"/>
      <c r="BCC41" s="177"/>
      <c r="BCD41" s="177"/>
      <c r="BCE41" s="177"/>
      <c r="BCF41" s="177"/>
      <c r="BCG41" s="177"/>
      <c r="BCH41" s="177"/>
      <c r="BCI41" s="177"/>
      <c r="BCJ41" s="177"/>
      <c r="BCK41" s="177"/>
      <c r="BCL41" s="177"/>
      <c r="BCM41" s="177"/>
      <c r="BCN41" s="177"/>
      <c r="BCO41" s="177"/>
      <c r="BCP41" s="177"/>
      <c r="BCQ41" s="177"/>
      <c r="BCR41" s="177"/>
      <c r="BCS41" s="177"/>
      <c r="BCT41" s="177"/>
      <c r="BCU41" s="177"/>
      <c r="BCV41" s="177"/>
      <c r="BCW41" s="177"/>
      <c r="BCX41" s="177"/>
      <c r="BCY41" s="177"/>
      <c r="BCZ41" s="177"/>
      <c r="BDA41" s="177"/>
      <c r="BDB41" s="177"/>
      <c r="BDC41" s="177"/>
      <c r="BDD41" s="177"/>
      <c r="BDE41" s="177"/>
      <c r="BDF41" s="177"/>
      <c r="BDG41" s="177"/>
      <c r="BDH41" s="177"/>
      <c r="BDI41" s="177"/>
      <c r="BDJ41" s="177"/>
      <c r="BDK41" s="177"/>
      <c r="BDL41" s="177"/>
      <c r="BDM41" s="177"/>
      <c r="BDN41" s="177"/>
      <c r="BDO41" s="177"/>
      <c r="BDP41" s="177"/>
      <c r="BDQ41" s="177"/>
      <c r="BDR41" s="177"/>
      <c r="BDS41" s="177"/>
      <c r="BDT41" s="177"/>
      <c r="BDU41" s="177"/>
      <c r="BDV41" s="177"/>
      <c r="BDW41" s="177"/>
      <c r="BDX41" s="177"/>
      <c r="BDY41" s="177"/>
      <c r="BDZ41" s="177"/>
      <c r="BEA41" s="177"/>
      <c r="BEB41" s="177"/>
      <c r="BEC41" s="177"/>
      <c r="BED41" s="177"/>
      <c r="BEE41" s="177"/>
      <c r="BEF41" s="177"/>
      <c r="BEG41" s="177"/>
      <c r="BEH41" s="177"/>
      <c r="BEI41" s="177"/>
      <c r="BEJ41" s="177"/>
      <c r="BEK41" s="177"/>
      <c r="BEL41" s="177"/>
      <c r="BEM41" s="177"/>
      <c r="BEN41" s="177"/>
      <c r="BEO41" s="177"/>
      <c r="BEP41" s="177"/>
      <c r="BEQ41" s="177"/>
      <c r="BER41" s="177"/>
      <c r="BES41" s="177"/>
      <c r="BET41" s="177"/>
      <c r="BEU41" s="177"/>
      <c r="BEV41" s="177"/>
      <c r="BEW41" s="177"/>
      <c r="BEX41" s="177"/>
      <c r="BEY41" s="177"/>
      <c r="BEZ41" s="177"/>
      <c r="BFA41" s="177"/>
      <c r="BFB41" s="177"/>
      <c r="BFC41" s="177"/>
      <c r="BFD41" s="177"/>
      <c r="BFE41" s="177"/>
      <c r="BFF41" s="177"/>
      <c r="BFG41" s="177"/>
      <c r="BFH41" s="177"/>
      <c r="BFI41" s="177"/>
      <c r="BFJ41" s="177"/>
      <c r="BFK41" s="177"/>
      <c r="BFL41" s="177"/>
      <c r="BFM41" s="177"/>
      <c r="BFN41" s="177"/>
      <c r="BFO41" s="177"/>
      <c r="BFP41" s="177"/>
      <c r="BFQ41" s="177"/>
      <c r="BFR41" s="177"/>
      <c r="BFS41" s="177"/>
      <c r="BFT41" s="177"/>
      <c r="BFU41" s="177"/>
      <c r="BFV41" s="177"/>
      <c r="BFW41" s="177"/>
      <c r="BFX41" s="177"/>
      <c r="BFY41" s="177"/>
      <c r="BFZ41" s="177"/>
      <c r="BGA41" s="177"/>
      <c r="BGB41" s="177"/>
      <c r="BGC41" s="177"/>
      <c r="BGD41" s="177"/>
      <c r="BGE41" s="177"/>
      <c r="BGF41" s="177"/>
      <c r="BGG41" s="177"/>
      <c r="BGH41" s="177"/>
      <c r="BGI41" s="177"/>
      <c r="BGJ41" s="177"/>
      <c r="BGK41" s="177"/>
      <c r="BGL41" s="177"/>
      <c r="BGM41" s="177"/>
      <c r="BGN41" s="177"/>
      <c r="BGO41" s="177"/>
      <c r="BGP41" s="177"/>
      <c r="BGQ41" s="177"/>
      <c r="BGR41" s="177"/>
      <c r="BGS41" s="177"/>
      <c r="BGT41" s="177"/>
      <c r="BGU41" s="177"/>
      <c r="BGV41" s="177"/>
      <c r="BGW41" s="177"/>
      <c r="BGX41" s="177"/>
      <c r="BGY41" s="177"/>
      <c r="BGZ41" s="177"/>
      <c r="BHA41" s="177"/>
      <c r="BHB41" s="177"/>
      <c r="BHC41" s="177"/>
      <c r="BHD41" s="177"/>
      <c r="BHE41" s="177"/>
      <c r="BHF41" s="177"/>
      <c r="BHG41" s="177"/>
      <c r="BHH41" s="177"/>
      <c r="BHI41" s="177"/>
      <c r="BHJ41" s="177"/>
      <c r="BHK41" s="177"/>
      <c r="BHL41" s="177"/>
      <c r="BHM41" s="177"/>
      <c r="BHN41" s="177"/>
      <c r="BHO41" s="177"/>
      <c r="BHP41" s="177"/>
      <c r="BHQ41" s="177"/>
      <c r="BHR41" s="177"/>
      <c r="BHS41" s="177"/>
      <c r="BHT41" s="177"/>
      <c r="BHU41" s="177"/>
      <c r="BHV41" s="177"/>
      <c r="BHW41" s="177"/>
      <c r="BHX41" s="177"/>
      <c r="BHY41" s="177"/>
      <c r="BHZ41" s="177"/>
      <c r="BIA41" s="177"/>
      <c r="BIB41" s="177"/>
      <c r="BIC41" s="177"/>
      <c r="BID41" s="177"/>
      <c r="BIE41" s="177"/>
      <c r="BIF41" s="177"/>
      <c r="BIG41" s="177"/>
      <c r="BIH41" s="177"/>
      <c r="BII41" s="177"/>
      <c r="BIJ41" s="177"/>
      <c r="BIK41" s="177"/>
      <c r="BIL41" s="177"/>
      <c r="BIM41" s="177"/>
      <c r="BIN41" s="177"/>
      <c r="BIO41" s="177"/>
      <c r="BIP41" s="177"/>
      <c r="BIQ41" s="177"/>
      <c r="BIR41" s="177"/>
      <c r="BIS41" s="177"/>
      <c r="BIT41" s="177"/>
      <c r="BIU41" s="177"/>
      <c r="BIV41" s="177"/>
      <c r="BIW41" s="177"/>
      <c r="BIX41" s="177"/>
      <c r="BIY41" s="177"/>
      <c r="BIZ41" s="177"/>
      <c r="BJA41" s="177"/>
      <c r="BJB41" s="177"/>
      <c r="BJC41" s="177"/>
      <c r="BJD41" s="177"/>
      <c r="BJE41" s="177"/>
      <c r="BJF41" s="177"/>
      <c r="BJG41" s="177"/>
      <c r="BJH41" s="177"/>
      <c r="BJI41" s="177"/>
      <c r="BJJ41" s="177"/>
      <c r="BJK41" s="177"/>
      <c r="BJL41" s="177"/>
      <c r="BJM41" s="177"/>
      <c r="BJN41" s="177"/>
      <c r="BJO41" s="177"/>
      <c r="BJP41" s="177"/>
      <c r="BJQ41" s="177"/>
      <c r="BJR41" s="177"/>
      <c r="BJS41" s="177"/>
      <c r="BJT41" s="177"/>
      <c r="BJU41" s="177"/>
      <c r="BJV41" s="177"/>
      <c r="BJW41" s="177"/>
      <c r="BJX41" s="177"/>
      <c r="BJY41" s="177"/>
      <c r="BJZ41" s="177"/>
      <c r="BKA41" s="177"/>
      <c r="BKB41" s="177"/>
      <c r="BKC41" s="177"/>
      <c r="BKD41" s="177"/>
      <c r="BKE41" s="177"/>
      <c r="BKF41" s="177"/>
      <c r="BKG41" s="177"/>
      <c r="BKH41" s="177"/>
      <c r="BKI41" s="177"/>
      <c r="BKJ41" s="177"/>
      <c r="BKK41" s="177"/>
      <c r="BKL41" s="177"/>
      <c r="BKM41" s="177"/>
      <c r="BKN41" s="177"/>
      <c r="BKO41" s="177"/>
      <c r="BKP41" s="177"/>
      <c r="BKQ41" s="177"/>
      <c r="BKR41" s="177"/>
      <c r="BKS41" s="177"/>
      <c r="BKT41" s="177"/>
      <c r="BKU41" s="177"/>
      <c r="BKV41" s="177"/>
      <c r="BKW41" s="177"/>
      <c r="BKX41" s="177"/>
      <c r="BKY41" s="177"/>
      <c r="BKZ41" s="177"/>
      <c r="BLA41" s="177"/>
      <c r="BLB41" s="177"/>
      <c r="BLC41" s="177"/>
      <c r="BLD41" s="177"/>
      <c r="BLE41" s="177"/>
      <c r="BLF41" s="177"/>
      <c r="BLG41" s="177"/>
      <c r="BLH41" s="177"/>
      <c r="BLI41" s="177"/>
      <c r="BLJ41" s="177"/>
      <c r="BLK41" s="177"/>
      <c r="BLL41" s="177"/>
      <c r="BLM41" s="177"/>
      <c r="BLN41" s="177"/>
      <c r="BLO41" s="177"/>
      <c r="BLP41" s="177"/>
      <c r="BLQ41" s="177"/>
      <c r="BLR41" s="177"/>
      <c r="BLS41" s="177"/>
      <c r="BLT41" s="177"/>
      <c r="BLU41" s="177"/>
      <c r="BLV41" s="177"/>
      <c r="BLW41" s="177"/>
      <c r="BLX41" s="177"/>
      <c r="BLY41" s="177"/>
      <c r="BLZ41" s="1047">
        <v>0.66</v>
      </c>
      <c r="BMA41" s="55"/>
      <c r="BMB41" s="55"/>
      <c r="BMC41" s="55"/>
      <c r="BMD41" s="1047">
        <v>0.66</v>
      </c>
      <c r="BME41" s="55"/>
      <c r="BMF41" s="55"/>
      <c r="BMG41" s="1148"/>
      <c r="BMH41" s="7">
        <f t="shared" ref="BMH41:BMH46" si="64">(BMG41-BMD41)/BMD41</f>
        <v>-1</v>
      </c>
      <c r="BMI41" s="37"/>
      <c r="BMJ41" s="36"/>
      <c r="BMK41" s="36"/>
      <c r="BML41" s="36"/>
      <c r="BMM41" s="36"/>
      <c r="BMN41" s="36"/>
      <c r="BMO41" s="36"/>
      <c r="BMP41" s="36"/>
      <c r="BMQ41" s="36"/>
      <c r="BMR41" s="36"/>
      <c r="BMS41" s="36"/>
      <c r="BMT41" s="36"/>
      <c r="BMU41" s="36"/>
      <c r="BMV41" s="36"/>
      <c r="BMW41" s="36"/>
      <c r="BMX41" s="36"/>
      <c r="BMY41" s="36"/>
      <c r="BMZ41" s="36"/>
      <c r="BNA41" s="36"/>
      <c r="BNB41" s="36"/>
      <c r="BNC41" s="36"/>
      <c r="BND41" s="36"/>
      <c r="BNE41" s="36"/>
      <c r="BNF41" s="36"/>
      <c r="BNG41" s="36"/>
      <c r="BNH41" s="36"/>
      <c r="BNI41" s="36"/>
      <c r="BNJ41" s="36"/>
      <c r="BNK41" s="36"/>
      <c r="BNL41" s="36"/>
      <c r="BNM41" s="36"/>
      <c r="BNN41" s="36"/>
      <c r="BNO41" s="36"/>
      <c r="BNP41" s="36"/>
      <c r="BNQ41" s="36"/>
      <c r="BNR41" s="36"/>
      <c r="BNS41" s="36"/>
      <c r="BNT41" s="36"/>
      <c r="BNU41" s="36"/>
      <c r="BNV41" s="36"/>
      <c r="BNW41" s="36"/>
      <c r="BNX41" s="36"/>
      <c r="BNY41" s="36"/>
      <c r="BNZ41" s="36"/>
      <c r="BOA41" s="36"/>
      <c r="BOB41" s="36"/>
      <c r="BOC41" s="36"/>
      <c r="BOD41" s="36"/>
      <c r="BOE41" s="36"/>
      <c r="BOF41" s="36"/>
      <c r="BOG41" s="36"/>
      <c r="BOH41" s="36"/>
      <c r="BOI41" s="36"/>
      <c r="BOJ41" s="36"/>
      <c r="BOK41" s="36"/>
      <c r="BOL41" s="36"/>
      <c r="BOM41" s="36"/>
      <c r="BON41" s="36"/>
      <c r="BOO41" s="36"/>
      <c r="BOP41" s="36"/>
      <c r="BOQ41" s="36"/>
      <c r="BOR41" s="36"/>
      <c r="BOS41" s="36"/>
      <c r="BOT41" s="36"/>
      <c r="BOU41" s="36"/>
      <c r="BOV41" s="36"/>
      <c r="BOW41" s="36"/>
      <c r="BOX41" s="36"/>
      <c r="BOY41" s="36"/>
      <c r="BOZ41" s="36"/>
      <c r="BPA41" s="36"/>
      <c r="BPB41" s="36"/>
      <c r="BPC41" s="36"/>
      <c r="BPD41" s="36"/>
      <c r="BPE41" s="36"/>
      <c r="BPF41" s="36"/>
      <c r="BPG41" s="36"/>
      <c r="BPH41" s="36"/>
      <c r="BPI41" s="36"/>
      <c r="BPJ41" s="36"/>
      <c r="BPK41" s="36"/>
      <c r="BPL41" s="36"/>
      <c r="BPM41" s="36"/>
      <c r="BPN41" s="36"/>
      <c r="BPO41" s="36"/>
      <c r="BPP41" s="36"/>
      <c r="BPQ41" s="36"/>
      <c r="BPR41" s="36"/>
      <c r="BPS41" s="36"/>
      <c r="BPT41" s="36"/>
      <c r="BPU41" s="36"/>
      <c r="BPV41" s="36"/>
      <c r="BPW41" s="36"/>
      <c r="BPX41" s="36"/>
      <c r="BPY41" s="36"/>
      <c r="BPZ41" s="36"/>
      <c r="BQA41" s="36"/>
      <c r="BQB41" s="36"/>
      <c r="BQC41" s="36"/>
      <c r="BQD41" s="36"/>
      <c r="BQE41" s="36"/>
      <c r="BQF41" s="36"/>
      <c r="BQG41" s="36"/>
      <c r="BQH41" s="36"/>
      <c r="BQI41" s="36"/>
      <c r="BQJ41" s="36"/>
      <c r="BQK41" s="36"/>
      <c r="BQL41" s="36"/>
      <c r="BQM41" s="36"/>
      <c r="BQN41" s="36"/>
      <c r="BQO41" s="36"/>
      <c r="BQP41" s="36"/>
      <c r="BQQ41" s="36"/>
      <c r="BQR41" s="36"/>
      <c r="BQS41" s="36"/>
      <c r="BQT41" s="36"/>
      <c r="BQU41" s="36"/>
      <c r="BQV41" s="36"/>
      <c r="BQW41" s="36"/>
      <c r="BQX41" s="36"/>
      <c r="BQY41" s="36"/>
      <c r="BQZ41" s="36"/>
      <c r="BRA41" s="36"/>
      <c r="BRB41" s="36"/>
      <c r="BRC41" s="36"/>
      <c r="BRD41" s="36"/>
      <c r="BRE41" s="36"/>
      <c r="BRF41" s="36"/>
      <c r="BRG41" s="36"/>
      <c r="BRH41" s="36"/>
      <c r="BRI41" s="36"/>
      <c r="BRJ41" s="36"/>
      <c r="BRK41" s="36"/>
      <c r="BRL41" s="36"/>
      <c r="BRM41" s="36"/>
      <c r="BRN41" s="36"/>
      <c r="BRO41" s="36"/>
      <c r="BRP41" s="36"/>
      <c r="BRQ41" s="36"/>
      <c r="BRR41" s="36"/>
      <c r="BRS41" s="36"/>
      <c r="BRT41" s="36"/>
      <c r="BRU41" s="36"/>
      <c r="BRV41" s="36"/>
      <c r="BRW41" s="36"/>
      <c r="BRX41" s="36"/>
      <c r="BRY41" s="36"/>
      <c r="BRZ41" s="36"/>
      <c r="BSA41" s="36"/>
      <c r="BSB41" s="36"/>
      <c r="BSC41" s="36"/>
      <c r="BSD41" s="36"/>
      <c r="BSE41" s="36"/>
      <c r="BSF41" s="36"/>
      <c r="BSG41" s="36"/>
      <c r="BSH41" s="36"/>
      <c r="BSI41" s="36"/>
      <c r="BSJ41" s="36"/>
      <c r="BSK41" s="36"/>
      <c r="BSL41" s="36"/>
      <c r="BSM41" s="36"/>
      <c r="BSN41" s="36"/>
      <c r="BSO41" s="36"/>
      <c r="BSP41" s="36"/>
      <c r="BSQ41" s="36"/>
      <c r="BSR41" s="36"/>
      <c r="BSS41" s="36"/>
      <c r="BST41" s="36"/>
      <c r="BSU41" s="36"/>
      <c r="BSV41" s="36"/>
      <c r="BSW41" s="36"/>
      <c r="BSX41" s="36"/>
      <c r="BSY41" s="36"/>
      <c r="BSZ41" s="36"/>
      <c r="BTA41" s="36"/>
      <c r="BTB41" s="36"/>
      <c r="BTC41" s="36"/>
      <c r="BTD41" s="36"/>
      <c r="BTE41" s="36"/>
      <c r="BTF41" s="36"/>
      <c r="BTG41" s="36"/>
      <c r="BTH41" s="36"/>
      <c r="BTI41" s="36"/>
      <c r="BTJ41" s="36"/>
      <c r="BTK41" s="36"/>
      <c r="BTL41" s="36"/>
      <c r="BTM41" s="36"/>
      <c r="BTN41" s="36"/>
      <c r="BTO41" s="36"/>
      <c r="BTP41" s="36"/>
      <c r="BTQ41" s="36"/>
      <c r="BTR41" s="36"/>
      <c r="BTS41" s="36"/>
      <c r="BTT41" s="36"/>
      <c r="BTU41" s="36"/>
      <c r="BTV41" s="36"/>
      <c r="BTW41" s="36"/>
      <c r="BTX41" s="36"/>
      <c r="BTY41" s="36"/>
      <c r="BTZ41" s="36"/>
      <c r="BUA41" s="36"/>
      <c r="BUB41" s="36"/>
      <c r="BUC41" s="36"/>
      <c r="BUD41" s="36"/>
      <c r="BUE41" s="36"/>
      <c r="BUF41" s="36"/>
      <c r="BUG41" s="36"/>
      <c r="BUH41" s="36"/>
      <c r="BUI41" s="36"/>
      <c r="BUJ41" s="36"/>
      <c r="BUK41" s="36"/>
      <c r="BUL41" s="36"/>
      <c r="BUM41" s="36"/>
      <c r="BUN41" s="36"/>
      <c r="BUO41" s="36"/>
      <c r="BUP41" s="36"/>
      <c r="BUQ41" s="36"/>
      <c r="BUR41" s="36"/>
      <c r="BUS41" s="36"/>
      <c r="BUT41" s="36"/>
      <c r="BUU41" s="36">
        <v>0.6</v>
      </c>
      <c r="BUV41" s="36"/>
      <c r="BUW41" s="36"/>
      <c r="BUX41" s="7">
        <f t="shared" si="62"/>
        <v>-1</v>
      </c>
      <c r="BUY41" s="7">
        <f t="shared" si="63"/>
        <v>-1</v>
      </c>
      <c r="BUZ41" s="36"/>
      <c r="BVA41" s="36"/>
      <c r="BVB41" s="36"/>
      <c r="BVC41" s="36"/>
      <c r="BVD41" s="36"/>
      <c r="BVE41" s="36"/>
      <c r="BVF41" s="36"/>
      <c r="BVG41" s="36"/>
      <c r="BVH41" s="36"/>
      <c r="BVI41" s="36"/>
      <c r="BVJ41" s="36"/>
      <c r="BVK41" s="36"/>
      <c r="BVL41" s="36"/>
      <c r="BVM41" s="36"/>
      <c r="BVN41" s="36"/>
      <c r="BVO41" s="36"/>
      <c r="BVP41" s="36"/>
      <c r="BVQ41" s="36"/>
      <c r="BVR41" s="36"/>
      <c r="BVS41" s="36"/>
      <c r="BVT41" s="36"/>
      <c r="BVU41" s="36"/>
      <c r="BVV41" s="36"/>
      <c r="BVW41" s="36"/>
      <c r="BVX41" s="36"/>
      <c r="BVY41" s="36"/>
      <c r="BVZ41" s="36"/>
      <c r="BWA41" s="36"/>
      <c r="BWB41" s="36"/>
      <c r="BWC41" s="36"/>
      <c r="BWD41" s="36"/>
      <c r="BWE41" s="943" t="s">
        <v>1502</v>
      </c>
      <c r="BWF41" s="52" t="s">
        <v>1502</v>
      </c>
      <c r="BWG41" s="36"/>
      <c r="BWH41" s="7"/>
      <c r="BWI41" s="36"/>
      <c r="BWJ41" s="36"/>
      <c r="BWK41" s="36"/>
      <c r="BWL41" s="36"/>
      <c r="BWM41" s="36"/>
      <c r="BWN41" s="36"/>
      <c r="BWO41" s="36"/>
      <c r="BWP41" s="36"/>
      <c r="BWQ41" s="36"/>
      <c r="BWR41" s="36"/>
      <c r="BWS41" s="36"/>
      <c r="BWT41" s="36"/>
      <c r="BWU41" s="36"/>
      <c r="BWV41" s="36"/>
      <c r="BWW41" s="36"/>
      <c r="BWX41" s="36"/>
      <c r="BWY41" s="36"/>
      <c r="BWZ41" s="36"/>
      <c r="BXA41" s="36"/>
      <c r="BXB41" s="36"/>
      <c r="BXC41" s="36"/>
      <c r="BXD41" s="36"/>
      <c r="BXE41" s="36"/>
      <c r="BXF41" s="36"/>
      <c r="BXG41" s="36"/>
      <c r="BXH41" s="36"/>
      <c r="BXI41" s="36"/>
      <c r="BXJ41" s="1320">
        <v>0.42</v>
      </c>
      <c r="BXK41" s="52">
        <v>0.54</v>
      </c>
      <c r="BXL41" s="36"/>
      <c r="BXM41" s="36"/>
      <c r="BXN41" s="36"/>
      <c r="BXO41" s="36"/>
      <c r="BXP41" s="1320">
        <v>0.42</v>
      </c>
      <c r="BXQ41" s="52">
        <v>0.54</v>
      </c>
      <c r="BXR41" s="36"/>
      <c r="BXS41" s="7">
        <f t="shared" si="5"/>
        <v>-1</v>
      </c>
      <c r="BXT41" s="36"/>
      <c r="BXU41" s="36"/>
      <c r="BXV41" s="36"/>
      <c r="BXW41" s="36"/>
      <c r="BXX41" s="36"/>
      <c r="BXY41" s="36"/>
      <c r="BXZ41" s="36"/>
      <c r="BYA41" s="36"/>
      <c r="BYB41" s="36"/>
      <c r="BYC41" s="36"/>
      <c r="BYD41" s="36"/>
      <c r="BYE41" s="36"/>
      <c r="BYF41" s="36"/>
      <c r="BYG41" s="36"/>
      <c r="BYH41" s="36"/>
      <c r="BYI41" s="36"/>
      <c r="BYJ41" s="36"/>
      <c r="BYK41" s="36"/>
      <c r="BYL41" s="36"/>
      <c r="BYM41" s="944">
        <v>0.5</v>
      </c>
      <c r="BYN41" s="52">
        <v>0.64</v>
      </c>
      <c r="BYO41" s="36"/>
      <c r="BYP41" s="36"/>
      <c r="BYQ41" s="36"/>
      <c r="BYR41" s="36"/>
      <c r="BYS41" s="36"/>
      <c r="BYT41" s="36"/>
      <c r="BYU41" s="36"/>
      <c r="BYV41" s="7" t="e">
        <f t="shared" si="6"/>
        <v>#DIV/0!</v>
      </c>
      <c r="BYW41" s="36"/>
      <c r="BYX41" s="36"/>
      <c r="BYY41" s="36"/>
      <c r="BYZ41" s="36"/>
      <c r="BZA41" s="36"/>
      <c r="BZB41" s="36"/>
      <c r="BZC41" s="36"/>
      <c r="BZD41" s="36"/>
      <c r="BZE41" s="36"/>
      <c r="BZF41" s="36"/>
      <c r="BZG41" s="36"/>
      <c r="BZH41" s="36"/>
      <c r="BZI41" s="36"/>
      <c r="BZJ41" s="36"/>
      <c r="BZK41" s="944">
        <v>0.44</v>
      </c>
      <c r="BZL41" s="1383">
        <v>0.57999999999999996</v>
      </c>
      <c r="BZM41" s="36"/>
      <c r="BZN41" s="36"/>
      <c r="BZO41" s="36"/>
      <c r="BZP41" s="36"/>
      <c r="BZQ41" s="36"/>
      <c r="BZR41" s="36"/>
      <c r="BZS41" s="36"/>
      <c r="BZT41" s="7" t="e">
        <f t="shared" si="48"/>
        <v>#DIV/0!</v>
      </c>
      <c r="BZU41" s="52"/>
      <c r="BZV41" s="52">
        <f t="shared" si="49"/>
        <v>0</v>
      </c>
      <c r="BZW41" s="36"/>
      <c r="BZX41" s="7" t="e">
        <f t="shared" si="50"/>
        <v>#DIV/0!</v>
      </c>
      <c r="BZY41" s="944">
        <v>0.44059999999999999</v>
      </c>
      <c r="BZZ41" s="944">
        <f t="shared" si="51"/>
        <v>0.44059999999999999</v>
      </c>
      <c r="CAA41" s="36"/>
      <c r="CAB41" s="1738">
        <f t="shared" si="52"/>
        <v>-1</v>
      </c>
      <c r="CAC41" s="52"/>
      <c r="CAD41" s="52">
        <f t="shared" si="53"/>
        <v>0</v>
      </c>
      <c r="CAE41" s="36"/>
      <c r="CAF41" s="7" t="e">
        <f t="shared" si="54"/>
        <v>#DIV/0!</v>
      </c>
      <c r="CAG41" s="36"/>
      <c r="CAH41" s="36"/>
      <c r="CAI41" s="36"/>
      <c r="CAJ41" s="36"/>
      <c r="CAK41" s="36"/>
      <c r="CAL41" s="36"/>
      <c r="CAM41" s="36"/>
      <c r="CAN41" s="36"/>
      <c r="CAO41" s="36"/>
      <c r="CAP41" s="36"/>
      <c r="CAQ41" s="36"/>
      <c r="CAR41" s="36"/>
      <c r="CAS41" s="36"/>
      <c r="CAT41" s="36"/>
      <c r="CAU41" s="36"/>
      <c r="CAV41" s="36"/>
      <c r="CAW41" s="36"/>
      <c r="CAX41" s="36"/>
    </row>
    <row r="42" spans="1:2082" ht="29.5" thickBot="1" x14ac:dyDescent="0.4">
      <c r="D42" s="1699">
        <v>40</v>
      </c>
      <c r="E42" s="1699" t="s">
        <v>3893</v>
      </c>
      <c r="F42" s="1699" t="s">
        <v>3893</v>
      </c>
      <c r="G42" s="1699" t="s">
        <v>17</v>
      </c>
      <c r="H42" s="1699" t="s">
        <v>17</v>
      </c>
      <c r="I42" s="1699" t="s">
        <v>3969</v>
      </c>
      <c r="J42" s="1699" t="s">
        <v>3970</v>
      </c>
      <c r="K42" s="1700" t="s">
        <v>3896</v>
      </c>
      <c r="L42" s="1700"/>
      <c r="M42" s="1700"/>
      <c r="N42" s="1700"/>
      <c r="O42" s="1700"/>
      <c r="P42" s="1700"/>
      <c r="Q42" s="1700"/>
      <c r="R42" s="1700"/>
      <c r="S42" s="1700"/>
      <c r="T42" s="1700"/>
      <c r="U42" s="1700"/>
      <c r="V42" s="1700"/>
      <c r="W42" s="1700"/>
      <c r="X42" s="1700"/>
      <c r="Y42" s="1700"/>
      <c r="Z42" s="1700"/>
      <c r="AA42" s="1700"/>
      <c r="AB42" s="1700"/>
      <c r="AC42" s="1700"/>
      <c r="AD42" s="1700"/>
      <c r="AE42" s="1700"/>
      <c r="AF42" s="1700"/>
      <c r="AG42" s="1700"/>
      <c r="AH42" s="1700"/>
      <c r="AI42" s="1700"/>
      <c r="AJ42" s="1700"/>
      <c r="AK42" s="1700"/>
      <c r="AL42" s="1700"/>
      <c r="AM42" s="1700"/>
      <c r="AN42" s="1700"/>
      <c r="AO42" s="1700"/>
      <c r="AP42" s="1700"/>
      <c r="AQ42" s="1700"/>
      <c r="AR42" s="1700"/>
      <c r="AS42" s="1700"/>
      <c r="AT42" s="1700"/>
      <c r="AU42" s="1700"/>
      <c r="AV42" s="1700"/>
      <c r="AW42" s="1700"/>
      <c r="AX42" s="1700"/>
      <c r="AY42" s="1700"/>
      <c r="AZ42" s="1700"/>
      <c r="BA42" s="1700"/>
      <c r="BB42" s="1700"/>
      <c r="BC42" s="1700"/>
      <c r="BD42" s="1700"/>
      <c r="BE42" s="1700"/>
      <c r="BF42" s="1700"/>
      <c r="BG42" s="1700"/>
      <c r="BH42" s="1700"/>
      <c r="BI42" s="1700"/>
      <c r="BJ42" s="1700"/>
      <c r="BK42" s="1700"/>
      <c r="BL42" s="1700"/>
      <c r="BM42" s="1700"/>
      <c r="BN42" s="1700"/>
      <c r="BO42" s="1700"/>
      <c r="BP42" s="1700"/>
      <c r="BQ42" s="1700"/>
      <c r="BR42" s="1700"/>
      <c r="BS42" s="1700"/>
      <c r="BT42" s="1700"/>
      <c r="BU42" s="1700"/>
      <c r="BV42" s="1700"/>
      <c r="BW42" s="1700"/>
      <c r="BX42" s="1700"/>
      <c r="BY42" s="1700"/>
      <c r="BZ42" s="1700"/>
      <c r="CA42" s="1700"/>
      <c r="CB42" s="1700"/>
      <c r="CC42" s="1700"/>
      <c r="CD42" s="1700"/>
      <c r="CE42" s="1700"/>
      <c r="CF42" s="1700"/>
      <c r="CG42" s="1700"/>
      <c r="CH42" s="1700"/>
      <c r="CI42" s="1700"/>
      <c r="CJ42" s="1700"/>
      <c r="CK42" s="1700"/>
      <c r="CL42" s="1700"/>
      <c r="CM42" s="1700"/>
      <c r="CN42" s="1700"/>
      <c r="CO42" s="1700"/>
      <c r="CP42" s="1700"/>
      <c r="CQ42" s="1700"/>
      <c r="CR42" s="1700"/>
      <c r="CS42" s="1700"/>
      <c r="CT42" s="1700"/>
      <c r="CU42" s="1700"/>
      <c r="CV42" s="1700"/>
      <c r="CW42" s="1700"/>
      <c r="CX42" s="1700"/>
      <c r="CY42" s="1700"/>
      <c r="CZ42" s="1700"/>
      <c r="DA42" s="1700"/>
      <c r="DB42" s="1700"/>
      <c r="DC42" s="1700"/>
      <c r="DD42" s="1700"/>
      <c r="DE42" s="1700"/>
      <c r="DF42" s="1700"/>
      <c r="DG42" s="1700"/>
      <c r="DH42" s="1700"/>
      <c r="DI42" s="1700"/>
      <c r="DJ42" s="1700"/>
      <c r="DK42" s="1700"/>
      <c r="DL42" s="1700"/>
      <c r="DM42" s="1700"/>
      <c r="DN42" s="1700"/>
      <c r="DO42" s="1700"/>
      <c r="DP42" s="1700"/>
      <c r="DQ42" s="1700"/>
      <c r="DR42" s="1700"/>
      <c r="DS42" s="1700"/>
      <c r="DT42" s="1700"/>
      <c r="DU42" s="1700"/>
      <c r="DV42" s="1700"/>
      <c r="DW42" s="1700"/>
      <c r="DX42" s="1700"/>
      <c r="DY42" s="1700"/>
      <c r="DZ42" s="1700"/>
      <c r="EA42" s="1700"/>
      <c r="EB42" s="1700"/>
      <c r="EC42" s="1700"/>
      <c r="ED42" s="1700"/>
      <c r="EE42" s="1700"/>
      <c r="EF42" s="1700"/>
      <c r="EG42" s="1700"/>
      <c r="EH42" s="1700"/>
      <c r="EI42" s="1700"/>
      <c r="EJ42" s="1700"/>
      <c r="EK42" s="1700"/>
      <c r="EL42" s="1700"/>
      <c r="EM42" s="1700"/>
      <c r="EN42" s="1700"/>
      <c r="EO42" s="1700"/>
      <c r="EP42" s="1700"/>
      <c r="EQ42" s="1700"/>
      <c r="ER42" s="1700"/>
      <c r="ES42" s="1700"/>
      <c r="ET42" s="1700"/>
      <c r="EU42" s="1700"/>
      <c r="EV42" s="1700"/>
      <c r="EW42" s="1700"/>
      <c r="EX42" s="1700"/>
      <c r="EY42" s="1700"/>
      <c r="EZ42" s="1700"/>
      <c r="FA42" s="1700"/>
      <c r="FB42" s="1700"/>
      <c r="FC42" s="1700"/>
      <c r="FD42" s="1700"/>
      <c r="FE42" s="1700"/>
      <c r="FF42" s="1700"/>
      <c r="FG42" s="1700"/>
      <c r="FH42" s="1700"/>
      <c r="FI42" s="1700"/>
      <c r="FJ42" s="1700"/>
      <c r="FK42" s="1700"/>
      <c r="FL42" s="1700"/>
      <c r="FM42" s="1700"/>
      <c r="FN42" s="1700"/>
      <c r="FO42" s="1700"/>
      <c r="FP42" s="1700"/>
      <c r="FQ42" s="1700"/>
      <c r="FR42" s="1700"/>
      <c r="FS42" s="1700"/>
      <c r="FT42" s="1700"/>
      <c r="FU42" s="1700"/>
      <c r="FV42" s="1700"/>
      <c r="FW42" s="1700"/>
      <c r="FX42" s="1700"/>
      <c r="FY42" s="1700"/>
      <c r="FZ42" s="1700"/>
      <c r="GA42" s="1700"/>
      <c r="GB42" s="1700"/>
      <c r="GC42" s="1700"/>
      <c r="GD42" s="1700"/>
      <c r="GE42" s="1700"/>
      <c r="GF42" s="1700"/>
      <c r="GG42" s="1700"/>
      <c r="GH42" s="1700"/>
      <c r="GI42" s="1700"/>
      <c r="GJ42" s="1700"/>
      <c r="GK42" s="1700"/>
      <c r="GL42" s="1700"/>
      <c r="GM42" s="1700"/>
      <c r="GN42" s="1700"/>
      <c r="GO42" s="1700"/>
      <c r="GP42" s="1700"/>
      <c r="GQ42" s="1700"/>
      <c r="GR42" s="1700"/>
      <c r="GS42" s="1700"/>
      <c r="GT42" s="1700"/>
      <c r="GU42" s="1700"/>
      <c r="GV42" s="1700"/>
      <c r="GW42" s="1700"/>
      <c r="GX42" s="1700"/>
      <c r="GY42" s="1700"/>
      <c r="GZ42" s="1700"/>
      <c r="HA42" s="1700"/>
      <c r="HB42" s="1700"/>
      <c r="HC42" s="1700"/>
      <c r="HD42" s="1700"/>
      <c r="HE42" s="1700"/>
      <c r="HF42" s="1700"/>
      <c r="HG42" s="1700"/>
      <c r="HH42" s="1700"/>
      <c r="HI42" s="1700"/>
      <c r="HJ42" s="1700"/>
      <c r="HK42" s="1700"/>
      <c r="HL42" s="1700"/>
      <c r="HM42" s="1700"/>
      <c r="HN42" s="1700"/>
      <c r="HO42" s="1700"/>
      <c r="HP42" s="1700"/>
      <c r="HQ42" s="1700"/>
      <c r="HR42" s="1700"/>
      <c r="HS42" s="1700"/>
      <c r="HT42" s="1700"/>
      <c r="HU42" s="1700"/>
      <c r="HV42" s="1700"/>
      <c r="HW42" s="1700"/>
      <c r="HX42" s="1700"/>
      <c r="HY42" s="1700"/>
      <c r="HZ42" s="1700"/>
      <c r="IA42" s="1700"/>
      <c r="IB42" s="1700"/>
      <c r="IC42" s="1700"/>
      <c r="ID42" s="1700"/>
      <c r="IE42" s="1700"/>
      <c r="IF42" s="1700"/>
      <c r="IG42" s="1700"/>
      <c r="IH42" s="1700"/>
      <c r="II42" s="1700"/>
      <c r="IJ42" s="1700"/>
      <c r="IK42" s="1700"/>
      <c r="IL42" s="1700"/>
      <c r="IM42" s="1700"/>
      <c r="IN42" s="1700"/>
      <c r="IO42" s="1700"/>
      <c r="IP42" s="1700"/>
      <c r="IQ42" s="1700"/>
      <c r="IR42" s="1700"/>
      <c r="IS42" s="1700"/>
      <c r="IT42" s="1700"/>
      <c r="IU42" s="1700"/>
      <c r="IV42" s="1700"/>
      <c r="IW42" s="1700"/>
      <c r="IX42" s="1700"/>
      <c r="IY42" s="1700"/>
      <c r="IZ42" s="1700"/>
      <c r="JA42" s="1700"/>
      <c r="JB42" s="1700"/>
      <c r="JC42" s="1700"/>
      <c r="JD42" s="1700"/>
      <c r="JE42" s="1700"/>
      <c r="JF42" s="1700"/>
      <c r="JG42" s="1700"/>
      <c r="JH42" s="1700"/>
      <c r="JI42" s="1700"/>
      <c r="JJ42" s="1700"/>
      <c r="JK42" s="1700"/>
      <c r="JL42" s="1700"/>
      <c r="JM42" s="1700"/>
      <c r="JN42" s="1700"/>
      <c r="JO42" s="1700"/>
      <c r="JP42" s="1700"/>
      <c r="JQ42" s="1700"/>
      <c r="JR42" s="1700"/>
      <c r="JS42" s="1700"/>
      <c r="JT42" s="1700"/>
      <c r="JU42" s="1700"/>
      <c r="JV42" s="1700"/>
      <c r="JW42" s="1700"/>
      <c r="JX42" s="1700"/>
      <c r="JY42" s="1700"/>
      <c r="JZ42" s="1700"/>
      <c r="KA42" s="1700"/>
      <c r="KB42" s="1700"/>
      <c r="KC42" s="1700"/>
      <c r="KD42" s="1700"/>
      <c r="KE42" s="1700"/>
      <c r="KF42" s="1700"/>
      <c r="KG42" s="1700"/>
      <c r="KH42" s="1700"/>
      <c r="KI42" s="1700"/>
      <c r="KJ42" s="1700"/>
      <c r="KK42" s="1700"/>
      <c r="KL42" s="1700"/>
      <c r="KM42" s="1700"/>
      <c r="KN42" s="1700"/>
      <c r="KO42" s="1700"/>
      <c r="KP42" s="1700"/>
      <c r="KQ42" s="1700"/>
      <c r="KR42" s="1700"/>
      <c r="KS42" s="1700"/>
      <c r="KT42" s="1700"/>
      <c r="KU42" s="1700"/>
      <c r="KV42" s="1700"/>
      <c r="KW42" s="1700"/>
      <c r="KX42" s="1700"/>
      <c r="KY42" s="1700"/>
      <c r="KZ42" s="1700"/>
      <c r="LA42" s="1700"/>
      <c r="LB42" s="1700"/>
      <c r="LC42" s="1700"/>
      <c r="LD42" s="1700"/>
      <c r="LE42" s="1700"/>
      <c r="LF42" s="1700"/>
      <c r="LG42" s="1700"/>
      <c r="LH42" s="1700"/>
      <c r="LI42" s="1700"/>
      <c r="LJ42" s="1700"/>
      <c r="LK42" s="1700"/>
      <c r="LL42" s="1700"/>
      <c r="LM42" s="1700"/>
      <c r="LN42" s="1700"/>
      <c r="LO42" s="1700"/>
      <c r="LP42" s="1700"/>
      <c r="LQ42" s="1700"/>
      <c r="LR42" s="1700"/>
      <c r="LS42" s="1700"/>
      <c r="LT42" s="1700"/>
      <c r="LU42" s="1700"/>
      <c r="LV42" s="1700"/>
      <c r="LW42" s="1700"/>
      <c r="LX42" s="1700"/>
      <c r="LY42" s="1700"/>
      <c r="LZ42" s="1700"/>
      <c r="MA42" s="1700"/>
      <c r="MB42" s="1700"/>
      <c r="MC42" s="1700"/>
      <c r="MD42" s="1700"/>
      <c r="ME42" s="1700"/>
      <c r="MF42" s="1700"/>
      <c r="MG42" s="1700"/>
      <c r="MH42" s="1700"/>
      <c r="MI42" s="1700"/>
      <c r="MJ42" s="1700"/>
      <c r="MK42" s="1700"/>
      <c r="ML42" s="1700"/>
      <c r="MM42" s="1700"/>
      <c r="MN42" s="1700"/>
      <c r="MO42" s="1700"/>
      <c r="MP42" s="1700"/>
      <c r="MQ42" s="1700"/>
      <c r="MR42" s="1700"/>
      <c r="MS42" s="1700"/>
      <c r="MT42" s="1700"/>
      <c r="MU42" s="1700"/>
      <c r="MV42" s="1700"/>
      <c r="MW42" s="1700"/>
      <c r="MX42" s="1700"/>
      <c r="MY42" s="1700"/>
      <c r="MZ42" s="1700"/>
      <c r="NA42" s="1700"/>
      <c r="NB42" s="1700"/>
      <c r="NC42" s="1700"/>
      <c r="ND42" s="1700"/>
      <c r="NE42" s="1700"/>
      <c r="NF42" s="1700"/>
      <c r="NG42" s="1700"/>
      <c r="NH42" s="1700"/>
      <c r="NI42" s="1700"/>
      <c r="NJ42" s="1700"/>
      <c r="NK42" s="1700"/>
      <c r="NL42" s="1700"/>
      <c r="NM42" s="1700"/>
      <c r="NN42" s="1700"/>
      <c r="NO42" s="1700"/>
      <c r="NP42" s="1700"/>
      <c r="NQ42" s="1700"/>
      <c r="NR42" s="1700"/>
      <c r="NS42" s="1700"/>
      <c r="NT42" s="1700"/>
      <c r="NU42" s="1700"/>
      <c r="NV42" s="1700"/>
      <c r="NW42" s="1700"/>
      <c r="NX42" s="1700"/>
      <c r="NY42" s="1700"/>
      <c r="NZ42" s="1700"/>
      <c r="OA42" s="1700"/>
      <c r="OB42" s="1700"/>
      <c r="OC42" s="1700"/>
      <c r="OD42" s="1700"/>
      <c r="OE42" s="1700"/>
      <c r="OF42" s="1700"/>
      <c r="OG42" s="1700"/>
      <c r="OH42" s="1700"/>
      <c r="OI42" s="1700"/>
      <c r="OJ42" s="1700"/>
      <c r="OK42" s="1700"/>
      <c r="OL42" s="1700"/>
      <c r="OM42" s="1700"/>
      <c r="ON42" s="1700"/>
      <c r="OO42" s="1700"/>
      <c r="OP42" s="1700"/>
      <c r="OQ42" s="1700"/>
      <c r="OR42" s="1700"/>
      <c r="OS42" s="1700"/>
      <c r="OT42" s="1700"/>
      <c r="OU42" s="1700"/>
      <c r="OV42" s="1700"/>
      <c r="OW42" s="1700"/>
      <c r="OX42" s="1700"/>
      <c r="OY42" s="1700"/>
      <c r="OZ42" s="1700"/>
      <c r="PA42" s="1700"/>
      <c r="PB42" s="1700"/>
      <c r="PC42" s="1700"/>
      <c r="PD42" s="1700"/>
      <c r="PE42" s="1700"/>
      <c r="PF42" s="1700"/>
      <c r="PG42" s="1700"/>
      <c r="PH42" s="1700"/>
      <c r="PI42" s="1700"/>
      <c r="PJ42" s="1700"/>
      <c r="PK42" s="1700"/>
      <c r="PL42" s="1700"/>
      <c r="PM42" s="1700"/>
      <c r="PN42" s="1700"/>
      <c r="PO42" s="1700"/>
      <c r="PP42" s="1700"/>
      <c r="PQ42" s="1700"/>
      <c r="PR42" s="1700"/>
      <c r="PS42" s="1700"/>
      <c r="PT42" s="1700"/>
      <c r="PU42" s="1700"/>
      <c r="PV42" s="1700"/>
      <c r="PW42" s="1700"/>
      <c r="PX42" s="1700"/>
      <c r="PY42" s="1700"/>
      <c r="PZ42" s="1700"/>
      <c r="QA42" s="1700"/>
      <c r="QB42" s="1700"/>
      <c r="QC42" s="1700"/>
      <c r="QD42" s="1700"/>
      <c r="QE42" s="1700"/>
      <c r="QF42" s="1700"/>
      <c r="QG42" s="1700"/>
      <c r="QH42" s="1700"/>
      <c r="QI42" s="1700"/>
      <c r="QJ42" s="1700"/>
      <c r="QK42" s="1700"/>
      <c r="QL42" s="1700"/>
      <c r="QM42" s="1700"/>
      <c r="QN42" s="1700"/>
      <c r="QO42" s="1700"/>
      <c r="QP42" s="1700"/>
      <c r="QQ42" s="1700"/>
      <c r="QR42" s="1700"/>
      <c r="QS42" s="1700"/>
      <c r="QT42" s="1700"/>
      <c r="QU42" s="1700"/>
      <c r="QV42" s="1700"/>
      <c r="QW42" s="1700"/>
      <c r="QX42" s="1700"/>
      <c r="QY42" s="1700"/>
      <c r="QZ42" s="1700"/>
      <c r="RA42" s="1700"/>
      <c r="RB42" s="1700"/>
      <c r="RC42" s="1700"/>
      <c r="RD42" s="1700"/>
      <c r="RE42" s="1700"/>
      <c r="RF42" s="1700"/>
      <c r="RG42" s="1700"/>
      <c r="RH42" s="1700"/>
      <c r="RI42" s="1700"/>
      <c r="RJ42" s="1700"/>
      <c r="RK42" s="1700"/>
      <c r="RL42" s="1700"/>
      <c r="RM42" s="1700"/>
      <c r="RN42" s="1700"/>
      <c r="RO42" s="1700"/>
      <c r="RP42" s="1700"/>
      <c r="RQ42" s="1700"/>
      <c r="RR42" s="1700"/>
      <c r="RS42" s="1700"/>
      <c r="RT42" s="1700"/>
      <c r="RU42" s="1700"/>
      <c r="RV42" s="1700"/>
      <c r="RW42" s="1700"/>
      <c r="RX42" s="1700"/>
      <c r="RY42" s="1700"/>
      <c r="RZ42" s="1700"/>
      <c r="SA42" s="1700"/>
      <c r="SB42" s="1700"/>
      <c r="SC42" s="1700"/>
      <c r="SD42" s="1700"/>
      <c r="SE42" s="1700"/>
      <c r="SF42" s="1700"/>
      <c r="SG42" s="1700"/>
      <c r="SH42" s="1700"/>
      <c r="SI42" s="1700"/>
      <c r="SJ42" s="1700"/>
      <c r="SK42" s="1700"/>
      <c r="SL42" s="1700"/>
      <c r="SM42" s="1700"/>
      <c r="SN42" s="1700"/>
      <c r="SO42" s="1700"/>
      <c r="SP42" s="1700"/>
      <c r="SQ42" s="1700"/>
      <c r="SR42" s="1700"/>
      <c r="SS42" s="1700"/>
      <c r="ST42" s="1700"/>
      <c r="SU42" s="1700"/>
      <c r="SV42" s="1700"/>
      <c r="SW42" s="1700"/>
      <c r="SX42" s="1700"/>
      <c r="SY42" s="1700"/>
      <c r="SZ42" s="1700"/>
      <c r="TA42" s="1700"/>
      <c r="TB42" s="1700"/>
      <c r="TC42" s="1700"/>
      <c r="TD42" s="1700"/>
      <c r="TE42" s="1700"/>
      <c r="TF42" s="1700"/>
      <c r="TG42" s="1700"/>
      <c r="TH42" s="1700"/>
      <c r="TI42" s="1700"/>
      <c r="TJ42" s="1700"/>
      <c r="TK42" s="1700"/>
      <c r="TL42" s="1700"/>
      <c r="TM42" s="1700"/>
      <c r="TN42" s="1700"/>
      <c r="TO42" s="1700"/>
      <c r="TP42" s="1700"/>
      <c r="TQ42" s="1700"/>
      <c r="TR42" s="1700"/>
      <c r="TS42" s="1700"/>
      <c r="TT42" s="1700"/>
      <c r="TU42" s="1700"/>
      <c r="TV42" s="1700"/>
      <c r="TW42" s="1700"/>
      <c r="TX42" s="1700"/>
      <c r="TY42" s="1700"/>
      <c r="TZ42" s="1700"/>
      <c r="UA42" s="1700"/>
      <c r="UB42" s="1700"/>
      <c r="UC42" s="1700"/>
      <c r="UD42" s="1700"/>
      <c r="UE42" s="1700"/>
      <c r="UF42" s="1700"/>
      <c r="UG42" s="1700"/>
      <c r="UH42" s="1700"/>
      <c r="UI42" s="1700"/>
      <c r="UJ42" s="1700"/>
      <c r="UK42" s="1700"/>
      <c r="UL42" s="1700"/>
      <c r="UM42" s="1700"/>
      <c r="UN42" s="1700"/>
      <c r="UO42" s="1700"/>
      <c r="UP42" s="1700"/>
      <c r="UQ42" s="1700"/>
      <c r="UR42" s="1700"/>
      <c r="US42" s="1700"/>
      <c r="UT42" s="1700"/>
      <c r="UU42" s="1700"/>
      <c r="UV42" s="1700"/>
      <c r="UW42" s="1700"/>
      <c r="UX42" s="1700"/>
      <c r="UY42" s="1700"/>
      <c r="UZ42" s="1700"/>
      <c r="VA42" s="1700"/>
      <c r="VB42" s="1700"/>
      <c r="VC42" s="1700"/>
      <c r="VD42" s="1700"/>
      <c r="VE42" s="1700"/>
      <c r="VF42" s="1700"/>
      <c r="VG42" s="1700"/>
      <c r="VH42" s="1700"/>
      <c r="VI42" s="1700"/>
      <c r="VJ42" s="1700"/>
      <c r="VK42" s="1700"/>
      <c r="VL42" s="1700"/>
      <c r="VM42" s="1700"/>
      <c r="VN42" s="1700"/>
      <c r="VO42" s="1700"/>
      <c r="VP42" s="1700"/>
      <c r="VQ42" s="1700"/>
      <c r="VR42" s="1700"/>
      <c r="VS42" s="1700"/>
      <c r="VT42" s="1700"/>
      <c r="VU42" s="1700"/>
      <c r="VV42" s="1700"/>
      <c r="VW42" s="1700"/>
      <c r="VX42" s="1700"/>
      <c r="VY42" s="1700"/>
      <c r="VZ42" s="1700"/>
      <c r="WA42" s="1700"/>
      <c r="WB42" s="1700"/>
      <c r="WC42" s="1700"/>
      <c r="WD42" s="1700"/>
      <c r="WE42" s="1700"/>
      <c r="WF42" s="1700"/>
      <c r="WG42" s="1700"/>
      <c r="WH42" s="1700"/>
      <c r="WI42" s="1700"/>
      <c r="WJ42" s="1700"/>
      <c r="WK42" s="1700"/>
      <c r="WL42" s="1700"/>
      <c r="WM42" s="1700"/>
      <c r="WN42" s="1700"/>
      <c r="WO42" s="1700"/>
      <c r="WP42" s="1700"/>
      <c r="WQ42" s="1700"/>
      <c r="WR42" s="1700"/>
      <c r="WS42" s="1700"/>
      <c r="WT42" s="1700"/>
      <c r="WU42" s="1700"/>
      <c r="WV42" s="1700"/>
      <c r="WW42" s="1700"/>
      <c r="WX42" s="1700"/>
      <c r="WY42" s="1700"/>
      <c r="WZ42" s="1700"/>
      <c r="XA42" s="1700"/>
      <c r="XB42" s="1700"/>
      <c r="XC42" s="1700"/>
      <c r="XD42" s="1700"/>
      <c r="XE42" s="1700"/>
      <c r="XF42" s="1700"/>
      <c r="XG42" s="1700"/>
      <c r="XH42" s="1700"/>
      <c r="XI42" s="1700"/>
      <c r="XJ42" s="1700"/>
      <c r="XK42" s="1700"/>
      <c r="XL42" s="1700"/>
      <c r="XM42" s="1700"/>
      <c r="XN42" s="1700"/>
      <c r="XO42" s="1700"/>
      <c r="XP42" s="1700"/>
      <c r="XQ42" s="1700"/>
      <c r="XR42" s="1700"/>
      <c r="XS42" s="1700"/>
      <c r="XT42" s="1700"/>
      <c r="XU42" s="1700"/>
      <c r="XV42" s="1700"/>
      <c r="XW42" s="1700"/>
      <c r="XX42" s="1700"/>
      <c r="XY42" s="1700"/>
      <c r="XZ42" s="1700"/>
      <c r="YA42" s="1700"/>
      <c r="YB42" s="1700"/>
      <c r="YC42" s="1700"/>
      <c r="YD42" s="1700"/>
      <c r="YE42" s="1700"/>
      <c r="YF42" s="1700"/>
      <c r="YG42" s="1700"/>
      <c r="YH42" s="1700"/>
      <c r="YI42" s="1700"/>
      <c r="YJ42" s="1700"/>
      <c r="YK42" s="1700"/>
      <c r="YL42" s="1700"/>
      <c r="YM42" s="1700"/>
      <c r="YN42" s="1700"/>
      <c r="YO42" s="1700"/>
      <c r="YP42" s="1700"/>
      <c r="YQ42" s="1700"/>
      <c r="YR42" s="1700"/>
      <c r="YS42" s="1700"/>
      <c r="YT42" s="1700"/>
      <c r="YU42" s="1700"/>
      <c r="YV42" s="1700"/>
      <c r="YW42" s="1700"/>
      <c r="YX42" s="1700"/>
      <c r="YY42" s="1700"/>
      <c r="YZ42" s="1700"/>
      <c r="ZA42" s="1700"/>
      <c r="ZB42" s="1700"/>
      <c r="ZC42" s="1700"/>
      <c r="ZD42" s="1700"/>
      <c r="ZE42" s="1700"/>
      <c r="ZF42" s="1700"/>
      <c r="ZG42" s="1700"/>
      <c r="ZH42" s="1700"/>
      <c r="ZI42" s="1700"/>
      <c r="ZJ42" s="1700"/>
      <c r="ZK42" s="1700"/>
      <c r="ZL42" s="1700"/>
      <c r="ZM42" s="1700"/>
      <c r="ZN42" s="1700"/>
      <c r="ZO42" s="1700"/>
      <c r="ZP42" s="1700"/>
      <c r="ZQ42" s="1700"/>
      <c r="ZR42" s="1700"/>
      <c r="ZS42" s="1700"/>
      <c r="ZT42" s="1700"/>
      <c r="ZU42" s="1700"/>
      <c r="ZV42" s="1700"/>
      <c r="ZW42" s="1700"/>
      <c r="ZX42" s="1700"/>
      <c r="ZY42" s="1700"/>
      <c r="ZZ42" s="1700"/>
      <c r="AAA42" s="1700"/>
      <c r="AAB42" s="1700"/>
      <c r="AAC42" s="1700"/>
      <c r="AAD42" s="1700"/>
      <c r="AAE42" s="1700"/>
      <c r="AAF42" s="1700"/>
      <c r="AAG42" s="1700"/>
      <c r="AAH42" s="1700"/>
      <c r="AAI42" s="1700"/>
      <c r="AAJ42" s="1700"/>
      <c r="AAK42" s="1700"/>
      <c r="AAL42" s="1700"/>
      <c r="AAM42" s="1700"/>
      <c r="AAN42" s="1700"/>
      <c r="AAO42" s="1700"/>
      <c r="AAP42" s="1700"/>
      <c r="AAQ42" s="1700"/>
      <c r="AAR42" s="1700"/>
      <c r="AAS42" s="1700"/>
      <c r="AAT42" s="1700"/>
      <c r="AAU42" s="1700"/>
      <c r="AAV42" s="1700"/>
      <c r="AAW42" s="1700"/>
      <c r="AAX42" s="1700"/>
      <c r="AAY42" s="1700"/>
      <c r="AAZ42" s="1700"/>
      <c r="ABA42" s="1700"/>
      <c r="ABB42" s="1700"/>
      <c r="ABC42" s="1700"/>
      <c r="ABD42" s="1700"/>
      <c r="ABE42" s="1700"/>
      <c r="ABF42" s="1700"/>
      <c r="ABG42" s="1700"/>
      <c r="ABH42" s="1700"/>
      <c r="ABI42" s="1700"/>
      <c r="ABJ42" s="1700"/>
      <c r="ABK42" s="1700"/>
      <c r="ABL42" s="1700"/>
      <c r="ABM42" s="1700"/>
      <c r="ABN42" s="1700"/>
      <c r="ABO42" s="1700"/>
      <c r="ABP42" s="1700"/>
      <c r="ABQ42" s="1700"/>
      <c r="ABR42" s="1700"/>
      <c r="ABS42" s="1700"/>
      <c r="ABT42" s="1700"/>
      <c r="ABU42" s="1700"/>
      <c r="ABV42" s="1700"/>
      <c r="ABW42" s="1700"/>
      <c r="ABX42" s="1700"/>
      <c r="ABY42" s="1700"/>
      <c r="ABZ42" s="1700"/>
      <c r="ACA42" s="1700"/>
      <c r="ACB42" s="1700"/>
      <c r="ACC42" s="1700"/>
      <c r="ACD42" s="1700"/>
      <c r="ACE42" s="1700"/>
      <c r="ACF42" s="1700"/>
      <c r="ACG42" s="1700"/>
      <c r="ACH42" s="1700"/>
      <c r="ACI42" s="1700"/>
      <c r="ACJ42" s="1700"/>
      <c r="ACK42" s="1700"/>
      <c r="ACL42" s="1700"/>
      <c r="ACM42" s="1700"/>
      <c r="ACN42" s="1700"/>
      <c r="ACO42" s="1700"/>
      <c r="ACP42" s="1700"/>
      <c r="ACQ42" s="1700"/>
      <c r="ACR42" s="1700"/>
      <c r="ACS42" s="1700"/>
      <c r="ACT42" s="1700"/>
      <c r="ACU42" s="1700"/>
      <c r="ACV42" s="1700"/>
      <c r="ACW42" s="1700"/>
      <c r="ACX42" s="1700"/>
      <c r="ACY42" s="1700"/>
      <c r="ACZ42" s="1700"/>
      <c r="ADA42" s="1700"/>
      <c r="ADB42" s="1700"/>
      <c r="ADC42" s="1700"/>
      <c r="ADD42" s="1700"/>
      <c r="ADE42" s="1700"/>
      <c r="ADF42" s="1700"/>
      <c r="ADG42" s="1700"/>
      <c r="ADH42" s="1700"/>
      <c r="ADI42" s="1700"/>
      <c r="ADJ42" s="1700"/>
      <c r="ADK42" s="1700"/>
      <c r="ADL42" s="1700"/>
      <c r="ADM42" s="1700"/>
      <c r="ADN42" s="1700"/>
      <c r="ADO42" s="1700"/>
      <c r="ADP42" s="1700"/>
      <c r="ADQ42" s="1700"/>
      <c r="ADR42" s="1700"/>
      <c r="ADS42" s="1700"/>
      <c r="ADT42" s="1700"/>
      <c r="ADU42" s="1700"/>
      <c r="ADV42" s="1700"/>
      <c r="ADW42" s="1700"/>
      <c r="ADX42" s="1700"/>
      <c r="ADY42" s="1700"/>
      <c r="ADZ42" s="1700"/>
      <c r="AEA42" s="1700"/>
      <c r="AEB42" s="1700"/>
      <c r="AEC42" s="1700"/>
      <c r="AED42" s="1700"/>
      <c r="AEE42" s="1700"/>
      <c r="AEF42" s="1700"/>
      <c r="AEG42" s="1700"/>
      <c r="AEH42" s="1700"/>
      <c r="AEI42" s="1700"/>
      <c r="AEJ42" s="1700"/>
      <c r="AEK42" s="1700"/>
      <c r="AEL42" s="1700"/>
      <c r="AEM42" s="1700"/>
      <c r="AEN42" s="1700"/>
      <c r="AEO42" s="1700"/>
      <c r="AEP42" s="1700"/>
      <c r="AEQ42" s="1700"/>
      <c r="AER42" s="1700"/>
      <c r="AES42" s="1700"/>
      <c r="AET42" s="1700"/>
      <c r="AEU42" s="1700"/>
      <c r="AEV42" s="1700"/>
      <c r="AEW42" s="1700"/>
      <c r="AEX42" s="1700"/>
      <c r="AEY42" s="1700"/>
      <c r="AEZ42" s="1700"/>
      <c r="AFA42" s="1700"/>
      <c r="AFB42" s="1700"/>
      <c r="AFC42" s="1700"/>
      <c r="AFD42" s="1700"/>
      <c r="AFE42" s="1700"/>
      <c r="AFF42" s="1700"/>
      <c r="AFG42" s="1700"/>
      <c r="AFH42" s="1700"/>
      <c r="AFI42" s="1700"/>
      <c r="AFJ42" s="1700"/>
      <c r="AFK42" s="1700"/>
      <c r="AFL42" s="1700"/>
      <c r="AFM42" s="1700"/>
      <c r="AFN42" s="1700"/>
      <c r="AFO42" s="1700"/>
      <c r="AFP42" s="1700"/>
      <c r="AFQ42" s="1700"/>
      <c r="AFR42" s="1700"/>
      <c r="AFS42" s="1700"/>
      <c r="AFT42" s="1700"/>
      <c r="AFU42" s="1700"/>
      <c r="AFV42" s="1700"/>
      <c r="AFW42" s="1700"/>
      <c r="AFX42" s="1700"/>
      <c r="AFY42" s="1700"/>
      <c r="AFZ42" s="1700"/>
      <c r="AGA42" s="1700"/>
      <c r="AGB42" s="1700"/>
      <c r="AGC42" s="1700"/>
      <c r="AGD42" s="1700"/>
      <c r="AGE42" s="1700"/>
      <c r="AGF42" s="1700"/>
      <c r="AGG42" s="1700"/>
      <c r="AGH42" s="1700"/>
      <c r="AGI42" s="1700"/>
      <c r="AGJ42" s="1700"/>
      <c r="AGK42" s="1700"/>
      <c r="AGL42" s="1700"/>
      <c r="AGM42" s="1700"/>
      <c r="AGN42" s="1700"/>
      <c r="AGO42" s="1700"/>
      <c r="AGP42" s="1700"/>
      <c r="AGQ42" s="1700"/>
      <c r="AGR42" s="1700"/>
      <c r="AGS42" s="1700"/>
      <c r="AGT42" s="1700"/>
      <c r="AGU42" s="1700"/>
      <c r="AGV42" s="1700"/>
      <c r="AGW42" s="1700"/>
      <c r="AGX42" s="1700"/>
      <c r="AGY42" s="1700"/>
      <c r="AGZ42" s="1700"/>
      <c r="AHA42" s="1700"/>
      <c r="AHB42" s="1700"/>
      <c r="AHC42" s="1700"/>
      <c r="AHD42" s="1700"/>
      <c r="AHE42" s="1700"/>
      <c r="AHF42" s="1700"/>
      <c r="AHG42" s="1700"/>
      <c r="AHH42" s="1700"/>
      <c r="AHI42" s="1700"/>
      <c r="AHJ42" s="1700"/>
      <c r="AHK42" s="1700"/>
      <c r="AHL42" s="1700"/>
      <c r="AHM42" s="1700"/>
      <c r="AHN42" s="1700"/>
      <c r="AHO42" s="1700"/>
      <c r="AHP42" s="1700"/>
      <c r="AHQ42" s="1700"/>
      <c r="AHR42" s="1700"/>
      <c r="AHS42" s="1700"/>
      <c r="AHT42" s="1700"/>
      <c r="AHU42" s="1700"/>
      <c r="AHV42" s="1700"/>
      <c r="AHW42" s="1700"/>
      <c r="AHX42" s="1700"/>
      <c r="AHY42" s="1700"/>
      <c r="AHZ42" s="1700"/>
      <c r="AIA42" s="1700"/>
      <c r="AIB42" s="1700"/>
      <c r="AIC42" s="1700"/>
      <c r="AID42" s="1700"/>
      <c r="AIE42" s="1700"/>
      <c r="AIF42" s="1700"/>
      <c r="AIG42" s="1700"/>
      <c r="AIH42" s="1700"/>
      <c r="AII42" s="1700"/>
      <c r="AIJ42" s="1700"/>
      <c r="AIK42" s="1700"/>
      <c r="AIL42" s="1700"/>
      <c r="AIM42" s="1700"/>
      <c r="AIN42" s="1700"/>
      <c r="AIO42" s="1700"/>
      <c r="AIP42" s="1700"/>
      <c r="AIQ42" s="1700"/>
      <c r="AIR42" s="1700"/>
      <c r="AIS42" s="1700"/>
      <c r="AIT42" s="1700"/>
      <c r="AIU42" s="1700"/>
      <c r="AIV42" s="1700"/>
      <c r="AIW42" s="1700"/>
      <c r="AIX42" s="1700"/>
      <c r="AIY42" s="1700"/>
      <c r="AIZ42" s="1700"/>
      <c r="AJA42" s="1700"/>
      <c r="AJB42" s="1700"/>
      <c r="AJC42" s="1700"/>
      <c r="AJD42" s="1700"/>
      <c r="AJE42" s="1700"/>
      <c r="AJF42" s="1700"/>
      <c r="AJG42" s="1700"/>
      <c r="AJH42" s="1700"/>
      <c r="AJI42" s="1700"/>
      <c r="AJJ42" s="1700"/>
      <c r="AJK42" s="1700"/>
      <c r="AJL42" s="1700"/>
      <c r="AJM42" s="1700"/>
      <c r="AJN42" s="1700"/>
      <c r="AJO42" s="1700"/>
      <c r="AJP42" s="1700"/>
      <c r="AJQ42" s="1700"/>
      <c r="AJR42" s="1700"/>
      <c r="AJS42" s="1700"/>
      <c r="AJT42" s="1700"/>
      <c r="AJU42" s="1700"/>
      <c r="AJV42" s="1700"/>
      <c r="AJW42" s="1700"/>
      <c r="AJX42" s="1700"/>
      <c r="AJY42" s="1700"/>
      <c r="AJZ42" s="1700"/>
      <c r="AKA42" s="1700"/>
      <c r="AKB42" s="1700"/>
      <c r="AKC42" s="1700"/>
      <c r="AKD42" s="1700"/>
      <c r="AKE42" s="1700"/>
      <c r="AKF42" s="1700"/>
      <c r="AKG42" s="1700"/>
      <c r="AKH42" s="1700"/>
      <c r="AKI42" s="1700"/>
      <c r="AKJ42" s="1700"/>
      <c r="AKK42" s="1700"/>
      <c r="AKL42" s="1700"/>
      <c r="AKM42" s="1700"/>
      <c r="AKN42" s="1700"/>
      <c r="AKO42" s="1700"/>
      <c r="AKP42" s="1700"/>
      <c r="AKQ42" s="1700"/>
      <c r="AKR42" s="1700"/>
      <c r="AKS42" s="1700"/>
      <c r="AKT42" s="1700"/>
      <c r="AKU42" s="1700"/>
      <c r="AKV42" s="1700"/>
      <c r="AKW42" s="1700"/>
      <c r="AKX42" s="1700"/>
      <c r="AKY42" s="1700"/>
      <c r="AKZ42" s="1700"/>
      <c r="ALA42" s="1700"/>
      <c r="ALB42" s="1700"/>
      <c r="ALC42" s="1700"/>
      <c r="ALD42" s="1700"/>
      <c r="ALE42" s="1700"/>
      <c r="ALF42" s="1700"/>
      <c r="ALG42" s="1700"/>
      <c r="ALH42" s="1700"/>
      <c r="ALI42" s="1700"/>
      <c r="ALJ42" s="1700"/>
      <c r="ALK42" s="1700"/>
      <c r="ALL42" s="1700"/>
      <c r="ALM42" s="1700"/>
      <c r="ALN42" s="1700"/>
      <c r="ALO42" s="1700"/>
      <c r="ALP42" s="1700"/>
      <c r="ALQ42" s="1700"/>
      <c r="ALR42" s="1700"/>
      <c r="ALS42" s="1700"/>
      <c r="ALT42" s="1700"/>
      <c r="ALU42" s="1700"/>
      <c r="ALV42" s="1700"/>
      <c r="ALW42" s="1700"/>
      <c r="ALX42" s="1700"/>
      <c r="ALY42" s="1700"/>
      <c r="ALZ42" s="1700"/>
      <c r="AMA42" s="1700"/>
      <c r="AMB42" s="1700"/>
      <c r="AMC42" s="1700"/>
      <c r="AMD42" s="1700"/>
      <c r="AME42" s="1700"/>
      <c r="AMF42" s="1700"/>
      <c r="AMG42" s="1700"/>
      <c r="AMH42" s="1700"/>
      <c r="AMI42" s="1700"/>
      <c r="AMJ42" s="1700"/>
      <c r="AMK42" s="1700"/>
      <c r="AML42" s="1700"/>
      <c r="AMM42" s="1700"/>
      <c r="AMN42" s="1700"/>
      <c r="AMO42" s="1700"/>
      <c r="AMP42" s="1700"/>
      <c r="AMQ42" s="1700"/>
      <c r="AMR42" s="1700"/>
      <c r="AMS42" s="1700"/>
      <c r="AMT42" s="1700"/>
      <c r="AMU42" s="1700"/>
      <c r="AMV42" s="1700"/>
      <c r="AMW42" s="1700"/>
      <c r="AMX42" s="1700"/>
      <c r="AMY42" s="1700"/>
      <c r="AMZ42" s="1700"/>
      <c r="ANA42" s="1700"/>
      <c r="ANB42" s="1700"/>
      <c r="ANC42" s="1700"/>
      <c r="AND42" s="1700"/>
      <c r="ANE42" s="1700"/>
      <c r="ANF42" s="1700"/>
      <c r="ANG42" s="1700"/>
      <c r="ANH42" s="1700"/>
      <c r="ANI42" s="1700"/>
      <c r="ANJ42" s="1700"/>
      <c r="ANK42" s="1700"/>
      <c r="ANL42" s="1700"/>
      <c r="ANM42" s="1700"/>
      <c r="ANN42" s="1700"/>
      <c r="ANO42" s="1700"/>
      <c r="ANP42" s="1700"/>
      <c r="ANQ42" s="1700"/>
      <c r="ANR42" s="1700"/>
      <c r="ANS42" s="1700"/>
      <c r="ANT42" s="1700"/>
      <c r="ANU42" s="1700"/>
      <c r="ANV42" s="1700"/>
      <c r="ANW42" s="1700"/>
      <c r="ANX42" s="1700"/>
      <c r="ANY42" s="1700"/>
      <c r="ANZ42" s="1700"/>
      <c r="AOA42" s="1700"/>
      <c r="AOB42" s="1700"/>
      <c r="AOC42" s="1700"/>
      <c r="AOD42" s="1700"/>
      <c r="AOE42" s="1700"/>
      <c r="AOF42" s="1700"/>
      <c r="AOG42" s="1700"/>
      <c r="AOH42" s="1700"/>
      <c r="AOI42" s="1700"/>
      <c r="AOJ42" s="1700"/>
      <c r="AOK42" s="1700"/>
      <c r="AOL42" s="1700"/>
      <c r="AOM42" s="1700"/>
      <c r="AON42" s="1700"/>
      <c r="AOO42" s="1700"/>
      <c r="AOP42" s="1700"/>
      <c r="AOQ42" s="1700"/>
      <c r="AOR42" s="1700"/>
      <c r="AOS42" s="1700"/>
      <c r="AOT42" s="1700"/>
      <c r="AOU42" s="1700"/>
      <c r="AOV42" s="1700"/>
      <c r="AOW42" s="1700"/>
      <c r="AOX42" s="1700"/>
      <c r="AOY42" s="1700"/>
      <c r="AOZ42" s="1700"/>
      <c r="APA42" s="1700"/>
      <c r="APB42" s="1700"/>
      <c r="APC42" s="1700"/>
      <c r="APD42" s="1700"/>
      <c r="APE42" s="1700"/>
      <c r="APF42" s="1700"/>
      <c r="APG42" s="1700"/>
      <c r="APH42" s="1700"/>
      <c r="API42" s="1700"/>
      <c r="APJ42" s="1700"/>
      <c r="APK42" s="1700"/>
      <c r="APL42" s="1700"/>
      <c r="APM42" s="1700"/>
      <c r="APN42" s="1700"/>
      <c r="APO42" s="1700"/>
      <c r="APP42" s="1700"/>
      <c r="APQ42" s="1700"/>
      <c r="APR42" s="1700"/>
      <c r="APS42" s="1700"/>
      <c r="APT42" s="1700"/>
      <c r="APU42" s="1700"/>
      <c r="APV42" s="1700"/>
      <c r="APW42" s="1700"/>
      <c r="APX42" s="1700"/>
      <c r="APY42" s="1700"/>
      <c r="APZ42" s="1700"/>
      <c r="AQA42" s="1700"/>
      <c r="AQB42" s="1700"/>
      <c r="AQC42" s="1700"/>
      <c r="AQD42" s="1700"/>
      <c r="AQE42" s="1700"/>
      <c r="AQF42" s="1700"/>
      <c r="AQG42" s="1700"/>
      <c r="AQH42" s="1700"/>
      <c r="AQI42" s="1700"/>
      <c r="AQJ42" s="1700"/>
      <c r="AQK42" s="1700"/>
      <c r="AQL42" s="1700"/>
      <c r="AQM42" s="1700"/>
      <c r="AQN42" s="1700"/>
      <c r="AQO42" s="1700"/>
      <c r="AQP42" s="1700"/>
      <c r="AQQ42" s="1700"/>
      <c r="AQR42" s="1700"/>
      <c r="AQS42" s="1700"/>
      <c r="AQT42" s="1700"/>
      <c r="AQU42" s="1700"/>
      <c r="AQV42" s="1700"/>
      <c r="AQW42" s="1700"/>
      <c r="AQX42" s="1700"/>
      <c r="AQY42" s="1700"/>
      <c r="AQZ42" s="1700"/>
      <c r="ARA42" s="1700"/>
      <c r="ARB42" s="1700"/>
      <c r="ARC42" s="1700"/>
      <c r="ARD42" s="1700"/>
      <c r="ARE42" s="1700"/>
      <c r="ARF42" s="1700"/>
      <c r="ARG42" s="1700"/>
      <c r="ARH42" s="1700"/>
      <c r="ARI42" s="1700"/>
      <c r="ARJ42" s="1700"/>
      <c r="ARK42" s="1700"/>
      <c r="ARL42" s="1700"/>
      <c r="ARM42" s="1700"/>
      <c r="ARN42" s="1700"/>
      <c r="ARO42" s="1700"/>
      <c r="ARP42" s="1700"/>
      <c r="ARQ42" s="1700"/>
      <c r="ARR42" s="1700"/>
      <c r="ARS42" s="1700"/>
      <c r="ART42" s="1700"/>
      <c r="ARU42" s="1700"/>
      <c r="ARV42" s="1700"/>
      <c r="ARW42" s="1700"/>
      <c r="ARX42" s="1700"/>
      <c r="ARY42" s="1700"/>
      <c r="ARZ42" s="1700"/>
      <c r="ASA42" s="1700"/>
      <c r="ASB42" s="1700"/>
      <c r="ASC42" s="1700"/>
      <c r="ASD42" s="1700"/>
      <c r="ASE42" s="1700"/>
      <c r="ASF42" s="1700"/>
      <c r="ASG42" s="1700"/>
      <c r="ASH42" s="1700"/>
      <c r="ASI42" s="1700"/>
      <c r="ASJ42" s="1700"/>
      <c r="ASK42" s="1700"/>
      <c r="ASL42" s="1700"/>
      <c r="ASM42" s="1700"/>
      <c r="ASN42" s="1700"/>
      <c r="ASO42" s="1700"/>
      <c r="ASP42" s="1700"/>
      <c r="ASQ42" s="1700"/>
      <c r="ASR42" s="1700"/>
      <c r="ASS42" s="1700"/>
      <c r="AST42" s="1700"/>
      <c r="ASU42" s="1700"/>
      <c r="ASV42" s="1700"/>
      <c r="ASW42" s="1700"/>
      <c r="ASX42" s="1700"/>
      <c r="ASY42" s="1700"/>
      <c r="ASZ42" s="1700"/>
      <c r="ATA42" s="1700"/>
      <c r="ATB42" s="1700"/>
      <c r="ATC42" s="1700"/>
      <c r="ATD42" s="1700"/>
      <c r="ATE42" s="1700"/>
      <c r="ATF42" s="1700"/>
      <c r="ATG42" s="1700"/>
      <c r="ATH42" s="1700"/>
      <c r="ATI42" s="1700"/>
      <c r="ATJ42" s="1700"/>
      <c r="ATK42" s="1700"/>
      <c r="ATL42" s="1700"/>
      <c r="ATM42" s="1700"/>
      <c r="ATN42" s="1700"/>
      <c r="ATO42" s="1700"/>
      <c r="ATP42" s="1700"/>
      <c r="ATQ42" s="1700"/>
      <c r="ATR42" s="1700"/>
      <c r="ATS42" s="1700"/>
      <c r="ATT42" s="1700"/>
      <c r="ATU42" s="1700"/>
      <c r="ATV42" s="1700"/>
      <c r="ATW42" s="1700"/>
      <c r="ATX42" s="1700"/>
      <c r="ATY42" s="1700"/>
      <c r="ATZ42" s="1700"/>
      <c r="AUA42" s="1700"/>
      <c r="AUB42" s="1700"/>
      <c r="AUC42" s="1700"/>
      <c r="AUD42" s="1700"/>
      <c r="AUE42" s="1700"/>
      <c r="AUF42" s="1700"/>
      <c r="AUG42" s="1700"/>
      <c r="AUH42" s="1700"/>
      <c r="AUI42" s="1700"/>
      <c r="AUJ42" s="1700"/>
      <c r="AUK42" s="1700"/>
      <c r="AUL42" s="1700"/>
      <c r="AUM42" s="1700"/>
      <c r="AUN42" s="1700"/>
      <c r="AUO42" s="1700"/>
      <c r="AUP42" s="1700"/>
      <c r="AUQ42" s="1700"/>
      <c r="AUR42" s="1700"/>
      <c r="AUS42" s="1700"/>
      <c r="AUT42" s="1700"/>
      <c r="AUU42" s="1700"/>
      <c r="AUV42" s="1700"/>
      <c r="AUW42" s="1700"/>
      <c r="AUX42" s="1700"/>
      <c r="AUY42" s="1700"/>
      <c r="AUZ42" s="1700"/>
      <c r="AVA42" s="1700"/>
      <c r="AVB42" s="1700"/>
      <c r="AVC42" s="1700"/>
      <c r="AVD42" s="1700"/>
      <c r="AVE42" s="1700"/>
      <c r="AVF42" s="1700"/>
      <c r="AVG42" s="1700"/>
      <c r="AVH42" s="1700"/>
      <c r="AVI42" s="1700"/>
      <c r="AVJ42" s="1700"/>
      <c r="AVK42" s="1700"/>
      <c r="AVL42" s="1700"/>
      <c r="AVM42" s="1700"/>
      <c r="AVN42" s="1700"/>
      <c r="AVO42" s="1700"/>
      <c r="AVP42" s="1700"/>
      <c r="AVQ42" s="1700"/>
      <c r="AVR42" s="1700"/>
      <c r="AVS42" s="1700"/>
      <c r="AVT42" s="1700"/>
      <c r="AVU42" s="1700"/>
      <c r="AVV42" s="1700"/>
      <c r="AVW42" s="1700"/>
      <c r="AVX42" s="1700"/>
      <c r="AVY42" s="1700"/>
      <c r="AVZ42" s="1700"/>
      <c r="AWA42" s="1700"/>
      <c r="AWB42" s="1700"/>
      <c r="AWC42" s="1700"/>
      <c r="AWD42" s="1700"/>
      <c r="AWE42" s="1700"/>
      <c r="AWF42" s="1700"/>
      <c r="AWG42" s="1700"/>
      <c r="AWH42" s="1700"/>
      <c r="AWI42" s="1700"/>
      <c r="AWJ42" s="1700"/>
      <c r="AWK42" s="1700"/>
      <c r="AWL42" s="1700"/>
      <c r="AWM42" s="1700"/>
      <c r="AWN42" s="1700"/>
      <c r="AWO42" s="1700"/>
      <c r="AWP42" s="1700"/>
      <c r="AWQ42" s="1700"/>
      <c r="AWR42" s="1700"/>
      <c r="AWS42" s="1700"/>
      <c r="AWT42" s="1700"/>
      <c r="AWU42" s="1700"/>
      <c r="AWV42" s="1700"/>
      <c r="AWW42" s="1700"/>
      <c r="AWX42" s="1700"/>
      <c r="AWY42" s="1700"/>
      <c r="AWZ42" s="1700"/>
      <c r="AXA42" s="1700"/>
      <c r="AXB42" s="1700"/>
      <c r="AXC42" s="1700"/>
      <c r="AXD42" s="1700"/>
      <c r="AXE42" s="1700"/>
      <c r="AXF42" s="1700"/>
      <c r="AXG42" s="1700"/>
      <c r="AXH42" s="1700"/>
      <c r="AXI42" s="1700"/>
      <c r="AXJ42" s="1700"/>
      <c r="AXK42" s="1700"/>
      <c r="AXL42" s="1700"/>
      <c r="AXM42" s="1700"/>
      <c r="AXN42" s="1700"/>
      <c r="AXO42" s="1700"/>
      <c r="AXP42" s="1700"/>
      <c r="AXQ42" s="1700"/>
      <c r="AXR42" s="1700"/>
      <c r="AXS42" s="1700"/>
      <c r="AXT42" s="1700"/>
      <c r="AXU42" s="1700"/>
      <c r="AXV42" s="1700"/>
      <c r="AXW42" s="1700"/>
      <c r="AXX42" s="1700"/>
      <c r="AXY42" s="1700"/>
      <c r="AXZ42" s="1700"/>
      <c r="AYA42" s="1700"/>
      <c r="AYB42" s="1700"/>
      <c r="AYC42" s="1700"/>
      <c r="AYD42" s="1700"/>
      <c r="AYE42" s="1700"/>
      <c r="AYF42" s="1700"/>
      <c r="AYG42" s="1700"/>
      <c r="AYH42" s="1700"/>
      <c r="AYI42" s="1700"/>
      <c r="AYJ42" s="1700"/>
      <c r="AYK42" s="1700"/>
      <c r="AYL42" s="1700"/>
      <c r="AYM42" s="1700"/>
      <c r="AYN42" s="1700"/>
      <c r="AYO42" s="1700"/>
      <c r="AYP42" s="1700"/>
      <c r="AYQ42" s="1700"/>
      <c r="AYR42" s="1700"/>
      <c r="AYS42" s="1700"/>
      <c r="AYT42" s="1700"/>
      <c r="AYU42" s="1700"/>
      <c r="AYV42" s="1700"/>
      <c r="AYW42" s="1700"/>
      <c r="AYX42" s="1700"/>
      <c r="AYY42" s="1700"/>
      <c r="AYZ42" s="1700"/>
      <c r="AZA42" s="1700"/>
      <c r="AZB42" s="1700"/>
      <c r="AZC42" s="1700"/>
      <c r="AZD42" s="1700"/>
      <c r="AZE42" s="1700"/>
      <c r="AZF42" s="1700"/>
      <c r="AZG42" s="1700"/>
      <c r="AZH42" s="1700"/>
      <c r="AZI42" s="1700"/>
      <c r="AZJ42" s="1700"/>
      <c r="AZK42" s="1700"/>
      <c r="AZL42" s="1700"/>
      <c r="AZM42" s="1700"/>
      <c r="AZN42" s="1700"/>
      <c r="AZO42" s="1700"/>
      <c r="AZP42" s="1700"/>
      <c r="AZQ42" s="1700"/>
      <c r="AZR42" s="1700"/>
      <c r="AZS42" s="1700"/>
      <c r="AZT42" s="1700"/>
      <c r="AZU42" s="1700"/>
      <c r="AZV42" s="1700"/>
      <c r="AZW42" s="1700"/>
      <c r="AZX42" s="1700"/>
      <c r="AZY42" s="1700"/>
      <c r="AZZ42" s="1700"/>
      <c r="BAA42" s="1700"/>
      <c r="BAB42" s="1700"/>
      <c r="BAC42" s="1700"/>
      <c r="BAD42" s="1700"/>
      <c r="BAE42" s="1700"/>
      <c r="BAF42" s="1700"/>
      <c r="BAG42" s="1700"/>
      <c r="BAH42" s="1700"/>
      <c r="BAI42" s="1700"/>
      <c r="BAJ42" s="1700"/>
      <c r="BAK42" s="1700"/>
      <c r="BAL42" s="1700"/>
      <c r="BAM42" s="1700"/>
      <c r="BAN42" s="1700"/>
      <c r="BAO42" s="1700"/>
      <c r="BAP42" s="1700"/>
      <c r="BAQ42" s="1700"/>
      <c r="BAR42" s="1700"/>
      <c r="BAS42" s="1700"/>
      <c r="BAT42" s="1700"/>
      <c r="BAU42" s="1700"/>
      <c r="BAV42" s="1700"/>
      <c r="BAW42" s="1700"/>
      <c r="BAX42" s="1700"/>
      <c r="BAY42" s="1700"/>
      <c r="BAZ42" s="1700"/>
      <c r="BBA42" s="1700"/>
      <c r="BBB42" s="1700"/>
      <c r="BBC42" s="1700"/>
      <c r="BBD42" s="1700"/>
      <c r="BBE42" s="1700"/>
      <c r="BBF42" s="1700"/>
      <c r="BBG42" s="1700"/>
      <c r="BBH42" s="1700"/>
      <c r="BBI42" s="1700"/>
      <c r="BBJ42" s="1700"/>
      <c r="BBK42" s="1700"/>
      <c r="BBL42" s="1700"/>
      <c r="BBM42" s="1700"/>
      <c r="BBN42" s="1700"/>
      <c r="BBO42" s="1700"/>
      <c r="BBP42" s="1700"/>
      <c r="BBQ42" s="1700"/>
      <c r="BBR42" s="1700"/>
      <c r="BBS42" s="1700"/>
      <c r="BBT42" s="1700"/>
      <c r="BBU42" s="1700"/>
      <c r="BBV42" s="1700"/>
      <c r="BBW42" s="1700"/>
      <c r="BBX42" s="1700"/>
      <c r="BBY42" s="1700"/>
      <c r="BBZ42" s="1700"/>
      <c r="BCA42" s="1700"/>
      <c r="BCB42" s="1700"/>
      <c r="BCC42" s="1700"/>
      <c r="BCD42" s="1700"/>
      <c r="BCE42" s="1700"/>
      <c r="BCF42" s="1700"/>
      <c r="BCG42" s="1700"/>
      <c r="BCH42" s="1700"/>
      <c r="BCI42" s="1700"/>
      <c r="BCJ42" s="1700"/>
      <c r="BCK42" s="1700"/>
      <c r="BCL42" s="1700"/>
      <c r="BCM42" s="1700"/>
      <c r="BCN42" s="1700"/>
      <c r="BCO42" s="1700"/>
      <c r="BCP42" s="1700"/>
      <c r="BCQ42" s="1700"/>
      <c r="BCR42" s="1700"/>
      <c r="BCS42" s="1700"/>
      <c r="BCT42" s="1700"/>
      <c r="BCU42" s="1700"/>
      <c r="BCV42" s="1700"/>
      <c r="BCW42" s="1700"/>
      <c r="BCX42" s="1700"/>
      <c r="BCY42" s="1700"/>
      <c r="BCZ42" s="1700"/>
      <c r="BDA42" s="1700"/>
      <c r="BDB42" s="1700"/>
      <c r="BDC42" s="1700"/>
      <c r="BDD42" s="1700"/>
      <c r="BDE42" s="1700"/>
      <c r="BDF42" s="1700"/>
      <c r="BDG42" s="1700"/>
      <c r="BDH42" s="1700"/>
      <c r="BDI42" s="1700"/>
      <c r="BDJ42" s="1700"/>
      <c r="BDK42" s="1700"/>
      <c r="BDL42" s="1700"/>
      <c r="BDM42" s="1700"/>
      <c r="BDN42" s="1700"/>
      <c r="BDO42" s="1700"/>
      <c r="BDP42" s="1700"/>
      <c r="BDQ42" s="1700"/>
      <c r="BDR42" s="1700"/>
      <c r="BDS42" s="1700"/>
      <c r="BDT42" s="1700"/>
      <c r="BDU42" s="1700"/>
      <c r="BDV42" s="1700"/>
      <c r="BDW42" s="1700"/>
      <c r="BDX42" s="1700"/>
      <c r="BDY42" s="1700"/>
      <c r="BDZ42" s="1700"/>
      <c r="BEA42" s="1700"/>
      <c r="BEB42" s="1700"/>
      <c r="BEC42" s="1700"/>
      <c r="BED42" s="1700"/>
      <c r="BEE42" s="1700"/>
      <c r="BEF42" s="1700"/>
      <c r="BEG42" s="1700"/>
      <c r="BEH42" s="1700"/>
      <c r="BEI42" s="1700"/>
      <c r="BEJ42" s="1700"/>
      <c r="BEK42" s="1700"/>
      <c r="BEL42" s="1700"/>
      <c r="BEM42" s="1700"/>
      <c r="BEN42" s="1700"/>
      <c r="BEO42" s="1700"/>
      <c r="BEP42" s="1700"/>
      <c r="BEQ42" s="1700"/>
      <c r="BER42" s="1700"/>
      <c r="BES42" s="1700"/>
      <c r="BET42" s="1700"/>
      <c r="BEU42" s="1700"/>
      <c r="BEV42" s="1700"/>
      <c r="BEW42" s="1700"/>
      <c r="BEX42" s="1700"/>
      <c r="BEY42" s="1700"/>
      <c r="BEZ42" s="1700"/>
      <c r="BFA42" s="1700"/>
      <c r="BFB42" s="1700"/>
      <c r="BFC42" s="1700"/>
      <c r="BFD42" s="1700"/>
      <c r="BFE42" s="1700"/>
      <c r="BFF42" s="1700"/>
      <c r="BFG42" s="1700"/>
      <c r="BFH42" s="1700"/>
      <c r="BFI42" s="1700"/>
      <c r="BFJ42" s="1700"/>
      <c r="BFK42" s="1700"/>
      <c r="BFL42" s="1700"/>
      <c r="BFM42" s="1700"/>
      <c r="BFN42" s="1700"/>
      <c r="BFO42" s="1700"/>
      <c r="BFP42" s="1700"/>
      <c r="BFQ42" s="1700"/>
      <c r="BFR42" s="1700"/>
      <c r="BFS42" s="1700"/>
      <c r="BFT42" s="1700"/>
      <c r="BFU42" s="1700"/>
      <c r="BFV42" s="1700"/>
      <c r="BFW42" s="1700"/>
      <c r="BFX42" s="1700"/>
      <c r="BFY42" s="1700"/>
      <c r="BFZ42" s="1700"/>
      <c r="BGA42" s="1700"/>
      <c r="BGB42" s="1700"/>
      <c r="BGC42" s="1700"/>
      <c r="BGD42" s="1700"/>
      <c r="BGE42" s="1700"/>
      <c r="BGF42" s="1700"/>
      <c r="BGG42" s="1700"/>
      <c r="BGH42" s="1700"/>
      <c r="BGI42" s="1700"/>
      <c r="BGJ42" s="1700"/>
      <c r="BGK42" s="1700"/>
      <c r="BGL42" s="1700"/>
      <c r="BGM42" s="1700"/>
      <c r="BGN42" s="1700"/>
      <c r="BGO42" s="1700"/>
      <c r="BGP42" s="1700"/>
      <c r="BGQ42" s="1700"/>
      <c r="BGR42" s="1700"/>
      <c r="BGS42" s="1700"/>
      <c r="BGT42" s="1700"/>
      <c r="BGU42" s="1700"/>
      <c r="BGV42" s="1700"/>
      <c r="BGW42" s="1700"/>
      <c r="BGX42" s="1700"/>
      <c r="BGY42" s="1700"/>
      <c r="BGZ42" s="1700"/>
      <c r="BHA42" s="1700"/>
      <c r="BHB42" s="1700"/>
      <c r="BHC42" s="1700"/>
      <c r="BHD42" s="1700"/>
      <c r="BHE42" s="1700"/>
      <c r="BHF42" s="1700"/>
      <c r="BHG42" s="1700"/>
      <c r="BHH42" s="1700"/>
      <c r="BHI42" s="1700"/>
      <c r="BHJ42" s="1700"/>
      <c r="BHK42" s="1700"/>
      <c r="BHL42" s="1700"/>
      <c r="BHM42" s="1700"/>
      <c r="BHN42" s="1700"/>
      <c r="BHO42" s="1700"/>
      <c r="BHP42" s="1700"/>
      <c r="BHQ42" s="1700"/>
      <c r="BHR42" s="1700"/>
      <c r="BHS42" s="1700"/>
      <c r="BHT42" s="1700"/>
      <c r="BHU42" s="1700"/>
      <c r="BHV42" s="1700"/>
      <c r="BHW42" s="1700"/>
      <c r="BHX42" s="1700"/>
      <c r="BHY42" s="1700"/>
      <c r="BHZ42" s="1700"/>
      <c r="BIA42" s="1700"/>
      <c r="BIB42" s="1700"/>
      <c r="BIC42" s="1700"/>
      <c r="BID42" s="1700"/>
      <c r="BIE42" s="1700"/>
      <c r="BIF42" s="1700"/>
      <c r="BIG42" s="1700"/>
      <c r="BIH42" s="1700"/>
      <c r="BII42" s="1700"/>
      <c r="BIJ42" s="1700"/>
      <c r="BIK42" s="1700"/>
      <c r="BIL42" s="1700"/>
      <c r="BIM42" s="1700"/>
      <c r="BIN42" s="1700"/>
      <c r="BIO42" s="1700"/>
      <c r="BIP42" s="1700"/>
      <c r="BIQ42" s="1700"/>
      <c r="BIR42" s="1700"/>
      <c r="BIS42" s="1700"/>
      <c r="BIT42" s="1700"/>
      <c r="BIU42" s="1700"/>
      <c r="BIV42" s="1700"/>
      <c r="BIW42" s="1700"/>
      <c r="BIX42" s="1700"/>
      <c r="BIY42" s="1700"/>
      <c r="BIZ42" s="1700"/>
      <c r="BJA42" s="1700"/>
      <c r="BJB42" s="1700"/>
      <c r="BJC42" s="1700"/>
      <c r="BJD42" s="1700"/>
      <c r="BJE42" s="1700"/>
      <c r="BJF42" s="1700"/>
      <c r="BJG42" s="1700"/>
      <c r="BJH42" s="1700"/>
      <c r="BJI42" s="1700"/>
      <c r="BJJ42" s="1700"/>
      <c r="BJK42" s="1700"/>
      <c r="BJL42" s="1700"/>
      <c r="BJM42" s="1700"/>
      <c r="BJN42" s="1700"/>
      <c r="BJO42" s="1700"/>
      <c r="BJP42" s="1700"/>
      <c r="BJQ42" s="1700"/>
      <c r="BJR42" s="1700"/>
      <c r="BJS42" s="1700"/>
      <c r="BJT42" s="1700"/>
      <c r="BJU42" s="1700"/>
      <c r="BJV42" s="1700"/>
      <c r="BJW42" s="1700"/>
      <c r="BJX42" s="1700"/>
      <c r="BJY42" s="1700"/>
      <c r="BJZ42" s="1700"/>
      <c r="BKA42" s="1700"/>
      <c r="BKB42" s="1700"/>
      <c r="BKC42" s="1700"/>
      <c r="BKD42" s="1700"/>
      <c r="BKE42" s="1700"/>
      <c r="BKF42" s="1700"/>
      <c r="BKG42" s="1700"/>
      <c r="BKH42" s="1700"/>
      <c r="BKI42" s="1700"/>
      <c r="BKJ42" s="1700"/>
      <c r="BKK42" s="1700"/>
      <c r="BKL42" s="1700"/>
      <c r="BKM42" s="1700"/>
      <c r="BKN42" s="1700"/>
      <c r="BKO42" s="1700"/>
      <c r="BKP42" s="1700"/>
      <c r="BKQ42" s="1700"/>
      <c r="BKR42" s="1700"/>
      <c r="BKS42" s="1700"/>
      <c r="BKT42" s="1700"/>
      <c r="BKU42" s="1700"/>
      <c r="BKV42" s="1700"/>
      <c r="BKW42" s="1700"/>
      <c r="BKX42" s="1700"/>
      <c r="BKY42" s="1700"/>
      <c r="BKZ42" s="1700"/>
      <c r="BLA42" s="1700"/>
      <c r="BLB42" s="1700"/>
      <c r="BLC42" s="1700"/>
      <c r="BLD42" s="1700"/>
      <c r="BLE42" s="1700"/>
      <c r="BLF42" s="1700"/>
      <c r="BLG42" s="1700"/>
      <c r="BLH42" s="1700"/>
      <c r="BLI42" s="1700"/>
      <c r="BLJ42" s="1700"/>
      <c r="BLK42" s="1700"/>
      <c r="BLL42" s="1700"/>
      <c r="BLM42" s="1700"/>
      <c r="BLN42" s="1700"/>
      <c r="BLO42" s="1700"/>
      <c r="BLP42" s="1700"/>
      <c r="BLQ42" s="1700"/>
      <c r="BLR42" s="1700"/>
      <c r="BLS42" s="1700"/>
      <c r="BLT42" s="1700"/>
      <c r="BLU42" s="1700"/>
      <c r="BLV42" s="1700"/>
      <c r="BLW42" s="1700"/>
      <c r="BLX42" s="1700"/>
      <c r="BLY42" s="1700"/>
      <c r="BLZ42" s="1584">
        <v>1.43</v>
      </c>
      <c r="BMA42" s="1699"/>
      <c r="BMB42" s="1699"/>
      <c r="BMC42" s="1699"/>
      <c r="BMD42" s="1584">
        <v>1.43</v>
      </c>
      <c r="BME42" s="1699"/>
      <c r="BMF42" s="1699"/>
      <c r="BMG42" s="1699"/>
      <c r="BMH42" s="7">
        <f t="shared" si="64"/>
        <v>-1</v>
      </c>
      <c r="BMI42" s="1673"/>
      <c r="BMJ42" s="1673"/>
      <c r="BMK42" s="1673"/>
      <c r="BML42" s="1673"/>
      <c r="BMM42" s="1673"/>
      <c r="BMN42" s="1673"/>
      <c r="BMO42" s="1673"/>
      <c r="BMP42" s="1673"/>
      <c r="BMQ42" s="1673"/>
      <c r="BMR42" s="1673"/>
      <c r="BMS42" s="1673"/>
      <c r="BMT42" s="1673"/>
      <c r="BMU42" s="1673"/>
      <c r="BMV42" s="1673"/>
      <c r="BMW42" s="1673"/>
      <c r="BMX42" s="1673"/>
      <c r="BMY42" s="1673"/>
      <c r="BMZ42" s="1673"/>
      <c r="BNA42" s="1673"/>
      <c r="BNB42" s="1673"/>
      <c r="BNC42" s="1673"/>
      <c r="BND42" s="1673"/>
      <c r="BNE42" s="1673"/>
      <c r="BNF42" s="1673"/>
      <c r="BNG42" s="1673"/>
      <c r="BNH42" s="1673"/>
      <c r="BNI42" s="1673"/>
      <c r="BNJ42" s="1673"/>
      <c r="BNK42" s="1673"/>
      <c r="BNL42" s="1673"/>
      <c r="BNM42" s="1673"/>
      <c r="BNN42" s="1673"/>
      <c r="BNO42" s="1673"/>
      <c r="BNP42" s="1673"/>
      <c r="BNQ42" s="1673"/>
      <c r="BNR42" s="1673"/>
      <c r="BNS42" s="1673"/>
      <c r="BNT42" s="1673"/>
      <c r="BNU42" s="1673"/>
      <c r="BNV42" s="1673"/>
      <c r="BNW42" s="1673"/>
      <c r="BNX42" s="1673"/>
      <c r="BNY42" s="1673"/>
      <c r="BNZ42" s="1673"/>
      <c r="BOA42" s="1673"/>
      <c r="BOB42" s="1673"/>
      <c r="BOC42" s="1673"/>
      <c r="BOD42" s="1673"/>
      <c r="BOE42" s="1673"/>
      <c r="BOF42" s="1673"/>
      <c r="BOG42" s="1673"/>
      <c r="BOH42" s="1673"/>
      <c r="BOI42" s="1673"/>
      <c r="BOJ42" s="1673"/>
      <c r="BOK42" s="1673"/>
      <c r="BOL42" s="1673"/>
      <c r="BOM42" s="1673"/>
      <c r="BON42" s="1673"/>
      <c r="BOO42" s="1673"/>
      <c r="BOP42" s="1673"/>
      <c r="BOQ42" s="1673"/>
      <c r="BOR42" s="1673"/>
      <c r="BOS42" s="1673"/>
      <c r="BOT42" s="1673"/>
      <c r="BOU42" s="1673"/>
      <c r="BOV42" s="1673"/>
      <c r="BOW42" s="1673"/>
      <c r="BOX42" s="1673"/>
      <c r="BOY42" s="1673"/>
      <c r="BOZ42" s="1673"/>
      <c r="BPA42" s="1673"/>
      <c r="BPB42" s="1673"/>
      <c r="BPC42" s="1673"/>
      <c r="BPD42" s="1673"/>
      <c r="BPE42" s="1673"/>
      <c r="BPF42" s="1673"/>
      <c r="BPG42" s="1673"/>
      <c r="BPH42" s="1673"/>
      <c r="BPI42" s="1673"/>
      <c r="BPJ42" s="1673"/>
      <c r="BPK42" s="1673"/>
      <c r="BPL42" s="1673"/>
      <c r="BPM42" s="1673"/>
      <c r="BPN42" s="1673"/>
      <c r="BPO42" s="1673"/>
      <c r="BPP42" s="1673"/>
      <c r="BPQ42" s="1673"/>
      <c r="BPR42" s="1673"/>
      <c r="BPS42" s="1673"/>
      <c r="BPT42" s="1673"/>
      <c r="BPU42" s="1673"/>
      <c r="BPV42" s="1673"/>
      <c r="BPW42" s="1673"/>
      <c r="BPX42" s="1673"/>
      <c r="BPY42" s="1673"/>
      <c r="BPZ42" s="1673"/>
      <c r="BQA42" s="1673"/>
      <c r="BQB42" s="1673"/>
      <c r="BQC42" s="1673"/>
      <c r="BQD42" s="1673"/>
      <c r="BQE42" s="1673"/>
      <c r="BQF42" s="1673"/>
      <c r="BQG42" s="1673"/>
      <c r="BQH42" s="1673"/>
      <c r="BQI42" s="1673"/>
      <c r="BQJ42" s="1673"/>
      <c r="BQK42" s="1673"/>
      <c r="BQL42" s="1673"/>
      <c r="BQM42" s="1673"/>
      <c r="BQN42" s="1673"/>
      <c r="BQO42" s="1673"/>
      <c r="BQP42" s="1673"/>
      <c r="BQQ42" s="1673"/>
      <c r="BQR42" s="1673"/>
      <c r="BQS42" s="1673"/>
      <c r="BQT42" s="1673"/>
      <c r="BQU42" s="1673"/>
      <c r="BQV42" s="1673"/>
      <c r="BQW42" s="1673"/>
      <c r="BQX42" s="1673"/>
      <c r="BQY42" s="1673"/>
      <c r="BQZ42" s="1673"/>
      <c r="BRA42" s="1673"/>
      <c r="BRB42" s="1673"/>
      <c r="BRC42" s="1673"/>
      <c r="BRD42" s="1673"/>
      <c r="BRE42" s="1673"/>
      <c r="BRF42" s="1673"/>
      <c r="BRG42" s="1673"/>
      <c r="BRH42" s="1673"/>
      <c r="BRI42" s="1673"/>
      <c r="BRJ42" s="1673"/>
      <c r="BRK42" s="1673"/>
      <c r="BRL42" s="1673"/>
      <c r="BRM42" s="1673"/>
      <c r="BRN42" s="1673"/>
      <c r="BRO42" s="1673"/>
      <c r="BRP42" s="1673"/>
      <c r="BRQ42" s="1673"/>
      <c r="BRR42" s="1673"/>
      <c r="BRS42" s="1673"/>
      <c r="BRT42" s="1673"/>
      <c r="BRU42" s="1673"/>
      <c r="BRV42" s="1673"/>
      <c r="BRW42" s="1673"/>
      <c r="BRX42" s="1673"/>
      <c r="BRY42" s="1673"/>
      <c r="BRZ42" s="1673"/>
      <c r="BSA42" s="1673"/>
      <c r="BSB42" s="1673"/>
      <c r="BSC42" s="1673"/>
      <c r="BSD42" s="1673"/>
      <c r="BSE42" s="1673"/>
      <c r="BSF42" s="1673"/>
      <c r="BSG42" s="1673"/>
      <c r="BSH42" s="1673"/>
      <c r="BSI42" s="1673"/>
      <c r="BSJ42" s="1673"/>
      <c r="BSK42" s="1673"/>
      <c r="BSL42" s="1673"/>
      <c r="BSM42" s="1673"/>
      <c r="BSN42" s="1673"/>
      <c r="BSO42" s="1673"/>
      <c r="BSP42" s="1673"/>
      <c r="BSQ42" s="1673"/>
      <c r="BSR42" s="1673"/>
      <c r="BSS42" s="1673"/>
      <c r="BST42" s="1673"/>
      <c r="BSU42" s="1673"/>
      <c r="BSV42" s="1673"/>
      <c r="BSW42" s="1673"/>
      <c r="BSX42" s="1673"/>
      <c r="BSY42" s="1673"/>
      <c r="BSZ42" s="1673"/>
      <c r="BTA42" s="1673"/>
      <c r="BTB42" s="1673"/>
      <c r="BTC42" s="1673"/>
      <c r="BTD42" s="1673"/>
      <c r="BTE42" s="1673"/>
      <c r="BTF42" s="1673"/>
      <c r="BTG42" s="1673"/>
      <c r="BTH42" s="1673"/>
      <c r="BTI42" s="1673"/>
      <c r="BTJ42" s="1673"/>
      <c r="BTK42" s="1673"/>
      <c r="BTL42" s="1673"/>
      <c r="BTM42" s="1673"/>
      <c r="BTN42" s="1673"/>
      <c r="BTO42" s="1673"/>
      <c r="BTP42" s="1673"/>
      <c r="BTQ42" s="1673"/>
      <c r="BTR42" s="1673"/>
      <c r="BTS42" s="1673"/>
      <c r="BTT42" s="1673"/>
      <c r="BTU42" s="1673"/>
      <c r="BTV42" s="1673"/>
      <c r="BTW42" s="1673"/>
      <c r="BTX42" s="1673"/>
      <c r="BTY42" s="1673"/>
      <c r="BTZ42" s="1673"/>
      <c r="BUA42" s="1673"/>
      <c r="BUB42" s="1673"/>
      <c r="BUC42" s="1673"/>
      <c r="BUD42" s="1673"/>
      <c r="BUE42" s="1673"/>
      <c r="BUF42" s="1673"/>
      <c r="BUG42" s="1673"/>
      <c r="BUH42" s="1673"/>
      <c r="BUI42" s="1673"/>
      <c r="BUJ42" s="1673"/>
      <c r="BUK42" s="1673"/>
      <c r="BUL42" s="1673"/>
      <c r="BUM42" s="1673"/>
      <c r="BUN42" s="1673"/>
      <c r="BUO42" s="1673"/>
      <c r="BUP42" s="1673"/>
      <c r="BUQ42" s="1673"/>
      <c r="BUR42" s="1673"/>
      <c r="BUS42" s="1673"/>
      <c r="BUT42" s="1673"/>
      <c r="BUU42" s="1727">
        <v>0.99</v>
      </c>
      <c r="BUV42" s="1673"/>
      <c r="BUW42" s="1673"/>
      <c r="BUX42" s="7">
        <f t="shared" si="62"/>
        <v>-1</v>
      </c>
      <c r="BUY42" s="7">
        <f t="shared" si="63"/>
        <v>-1</v>
      </c>
      <c r="BUZ42" s="1673"/>
      <c r="BVA42" s="1673"/>
      <c r="BVB42" s="1673"/>
      <c r="BVC42" s="1673"/>
      <c r="BVD42" s="1673"/>
      <c r="BVE42" s="1673"/>
      <c r="BVF42" s="1673"/>
      <c r="BVG42" s="1673"/>
      <c r="BVH42" s="1673"/>
      <c r="BVI42" s="1673"/>
      <c r="BVJ42" s="1673"/>
      <c r="BVK42" s="1673"/>
      <c r="BVL42" s="1673"/>
      <c r="BVM42" s="1673"/>
      <c r="BVN42" s="1673"/>
      <c r="BVO42" s="1673"/>
      <c r="BVP42" s="1673"/>
      <c r="BVQ42" s="1673"/>
      <c r="BVR42" s="1673"/>
      <c r="BVS42" s="1673"/>
      <c r="BVT42" s="1673"/>
      <c r="BVU42" s="1673"/>
      <c r="BVV42" s="1673"/>
      <c r="BVW42" s="1673"/>
      <c r="BVX42" s="1673"/>
      <c r="BVY42" s="1673"/>
      <c r="BVZ42" s="1673"/>
      <c r="BWA42" s="1673"/>
      <c r="BWB42" s="1673"/>
      <c r="BWC42" s="1673"/>
      <c r="BWD42" s="1673"/>
      <c r="BWE42" s="1732">
        <v>0.878</v>
      </c>
      <c r="BWF42" s="52">
        <v>0.99</v>
      </c>
      <c r="BWG42" s="1673"/>
      <c r="BWH42" s="7">
        <f t="shared" si="4"/>
        <v>-1</v>
      </c>
      <c r="BWI42" s="1673"/>
      <c r="BWJ42" s="1673"/>
      <c r="BWK42" s="1673"/>
      <c r="BWL42" s="1673"/>
      <c r="BWM42" s="1673"/>
      <c r="BWN42" s="1673"/>
      <c r="BWO42" s="1673"/>
      <c r="BWP42" s="1673"/>
      <c r="BWQ42" s="1673"/>
      <c r="BWR42" s="1673"/>
      <c r="BWS42" s="1673"/>
      <c r="BWT42" s="1673"/>
      <c r="BWU42" s="1673"/>
      <c r="BWV42" s="1673"/>
      <c r="BWW42" s="1673"/>
      <c r="BWX42" s="1673"/>
      <c r="BWY42" s="1673"/>
      <c r="BWZ42" s="1673"/>
      <c r="BXA42" s="1673"/>
      <c r="BXB42" s="1673"/>
      <c r="BXC42" s="1673"/>
      <c r="BXD42" s="1673"/>
      <c r="BXE42" s="1673"/>
      <c r="BXF42" s="1673"/>
      <c r="BXG42" s="1673"/>
      <c r="BXH42" s="1673"/>
      <c r="BXI42" s="1673"/>
      <c r="BXJ42" s="896">
        <v>0.63</v>
      </c>
      <c r="BXK42" s="52">
        <v>0.64</v>
      </c>
      <c r="BXL42" s="1673"/>
      <c r="BXM42" s="1673"/>
      <c r="BXN42" s="1673"/>
      <c r="BXO42" s="1673"/>
      <c r="BXP42" s="896">
        <v>0.63</v>
      </c>
      <c r="BXQ42" s="52">
        <v>0.64</v>
      </c>
      <c r="BXR42" s="1673"/>
      <c r="BXS42" s="7">
        <f t="shared" si="5"/>
        <v>-1</v>
      </c>
      <c r="BXT42" s="1673"/>
      <c r="BXU42" s="1673"/>
      <c r="BXV42" s="1673"/>
      <c r="BXW42" s="1673"/>
      <c r="BXX42" s="1673"/>
      <c r="BXY42" s="1673"/>
      <c r="BXZ42" s="1673"/>
      <c r="BYA42" s="1673"/>
      <c r="BYB42" s="1673"/>
      <c r="BYC42" s="1673"/>
      <c r="BYD42" s="1673"/>
      <c r="BYE42" s="1673"/>
      <c r="BYF42" s="1673"/>
      <c r="BYG42" s="1673"/>
      <c r="BYH42" s="1673"/>
      <c r="BYI42" s="1673"/>
      <c r="BYJ42" s="1673"/>
      <c r="BYK42" s="1673"/>
      <c r="BYL42" s="1673"/>
      <c r="BYM42" s="896">
        <v>0.88</v>
      </c>
      <c r="BYN42" s="1384">
        <v>1.18</v>
      </c>
      <c r="BYO42" s="1673"/>
      <c r="BYP42" s="1673"/>
      <c r="BYQ42" s="1673"/>
      <c r="BYR42" s="1673"/>
      <c r="BYS42" s="1673"/>
      <c r="BYT42" s="1673"/>
      <c r="BYU42" s="1673"/>
      <c r="BYV42" s="7" t="e">
        <f t="shared" si="6"/>
        <v>#DIV/0!</v>
      </c>
      <c r="BYW42" s="1673"/>
      <c r="BYX42" s="1673"/>
      <c r="BYY42" s="1673"/>
      <c r="BYZ42" s="1673"/>
      <c r="BZA42" s="1673"/>
      <c r="BZB42" s="1673"/>
      <c r="BZC42" s="1673"/>
      <c r="BZD42" s="1673"/>
      <c r="BZE42" s="1673"/>
      <c r="BZF42" s="1673"/>
      <c r="BZG42" s="1673"/>
      <c r="BZH42" s="1673"/>
      <c r="BZI42" s="1673"/>
      <c r="BZJ42" s="1673"/>
      <c r="BZK42" s="1321">
        <v>0.7</v>
      </c>
      <c r="BZL42" s="1384">
        <v>0.67700000000000005</v>
      </c>
      <c r="BZM42" s="1673"/>
      <c r="BZN42" s="1673"/>
      <c r="BZO42" s="1673"/>
      <c r="BZP42" s="1673"/>
      <c r="BZQ42" s="1673"/>
      <c r="BZR42" s="1673"/>
      <c r="BZS42" s="1673"/>
      <c r="BZT42" s="7" t="e">
        <f t="shared" si="48"/>
        <v>#DIV/0!</v>
      </c>
      <c r="BZU42" s="52"/>
      <c r="BZV42" s="52">
        <f t="shared" si="49"/>
        <v>0</v>
      </c>
      <c r="BZW42" s="1673"/>
      <c r="BZX42" s="7" t="e">
        <f t="shared" si="50"/>
        <v>#DIV/0!</v>
      </c>
      <c r="BZY42" s="944">
        <v>0.71860000000000002</v>
      </c>
      <c r="BZZ42" s="944">
        <f t="shared" si="51"/>
        <v>0.71860000000000002</v>
      </c>
      <c r="CAA42" s="1673"/>
      <c r="CAB42" s="1652">
        <f t="shared" si="52"/>
        <v>-1</v>
      </c>
      <c r="CAC42" s="52"/>
      <c r="CAD42" s="52">
        <f t="shared" si="53"/>
        <v>0</v>
      </c>
      <c r="CAE42" s="1673"/>
      <c r="CAF42" s="7" t="e">
        <f t="shared" si="54"/>
        <v>#DIV/0!</v>
      </c>
      <c r="CAG42" s="1673"/>
      <c r="CAH42" s="1673"/>
      <c r="CAI42" s="1673"/>
      <c r="CAJ42" s="1673"/>
      <c r="CAK42" s="1673"/>
      <c r="CAL42" s="1673"/>
      <c r="CAM42" s="1673"/>
      <c r="CAN42" s="1673"/>
      <c r="CAO42" s="1673"/>
      <c r="CAP42" s="1673"/>
      <c r="CAQ42" s="1673"/>
      <c r="CAR42" s="1673"/>
      <c r="CAS42" s="1673"/>
      <c r="CAT42" s="1673"/>
      <c r="CAU42" s="1673"/>
      <c r="CAV42" s="1673"/>
      <c r="CAW42" s="1673"/>
      <c r="CAX42" s="1673"/>
    </row>
    <row r="43" spans="1:2082" ht="29.5" thickBot="1" x14ac:dyDescent="0.4">
      <c r="D43" s="1673">
        <v>41</v>
      </c>
      <c r="E43" s="1673" t="s">
        <v>3905</v>
      </c>
      <c r="F43" s="1673" t="s">
        <v>3899</v>
      </c>
      <c r="G43" s="1673" t="s">
        <v>18</v>
      </c>
      <c r="H43" s="1673" t="s">
        <v>18</v>
      </c>
      <c r="I43" s="1673" t="s">
        <v>3971</v>
      </c>
      <c r="J43" s="1673" t="s">
        <v>3972</v>
      </c>
      <c r="K43" s="36" t="s">
        <v>3901</v>
      </c>
      <c r="L43" s="36"/>
      <c r="M43" s="36"/>
      <c r="N43" s="36"/>
      <c r="O43" s="36"/>
      <c r="P43" s="36"/>
      <c r="Q43" s="36"/>
      <c r="R43" s="36"/>
      <c r="S43" s="36"/>
      <c r="T43" s="36"/>
      <c r="U43" s="36"/>
      <c r="V43" s="36"/>
      <c r="W43" s="36"/>
      <c r="X43" s="36"/>
      <c r="Y43" s="36"/>
      <c r="Z43" s="36"/>
      <c r="AA43" s="36"/>
      <c r="AB43" s="36"/>
      <c r="AC43" s="36"/>
      <c r="AD43" s="36"/>
      <c r="AE43" s="36"/>
      <c r="AF43" s="36"/>
      <c r="AG43" s="36"/>
      <c r="AH43" s="36"/>
      <c r="AI43" s="36"/>
      <c r="AJ43" s="36"/>
      <c r="AK43" s="36"/>
      <c r="AL43" s="36"/>
      <c r="AM43" s="36"/>
      <c r="AN43" s="36"/>
      <c r="AO43" s="36"/>
      <c r="AP43" s="36"/>
      <c r="AQ43" s="36"/>
      <c r="AR43" s="36"/>
      <c r="AS43" s="36"/>
      <c r="AT43" s="36"/>
      <c r="AU43" s="36"/>
      <c r="AV43" s="36"/>
      <c r="AW43" s="36"/>
      <c r="AX43" s="36"/>
      <c r="AY43" s="36"/>
      <c r="AZ43" s="36"/>
      <c r="BA43" s="36"/>
      <c r="BB43" s="36"/>
      <c r="BC43" s="36"/>
      <c r="BD43" s="36"/>
      <c r="BE43" s="36"/>
      <c r="BF43" s="36"/>
      <c r="BG43" s="36"/>
      <c r="BH43" s="36"/>
      <c r="BI43" s="36"/>
      <c r="BJ43" s="36"/>
      <c r="BK43" s="36"/>
      <c r="BL43" s="36"/>
      <c r="BM43" s="36"/>
      <c r="BN43" s="36"/>
      <c r="BO43" s="36"/>
      <c r="BP43" s="36"/>
      <c r="BQ43" s="36"/>
      <c r="BR43" s="36"/>
      <c r="BS43" s="36"/>
      <c r="BT43" s="36"/>
      <c r="BU43" s="36"/>
      <c r="BV43" s="36"/>
      <c r="BW43" s="36"/>
      <c r="BX43" s="36"/>
      <c r="BY43" s="36"/>
      <c r="BZ43" s="36"/>
      <c r="CA43" s="36"/>
      <c r="CB43" s="36"/>
      <c r="CC43" s="36"/>
      <c r="CD43" s="36"/>
      <c r="CE43" s="36"/>
      <c r="CF43" s="36"/>
      <c r="CG43" s="36"/>
      <c r="CH43" s="36"/>
      <c r="CI43" s="36"/>
      <c r="CJ43" s="36"/>
      <c r="CK43" s="36"/>
      <c r="CL43" s="36"/>
      <c r="CM43" s="36"/>
      <c r="CN43" s="36"/>
      <c r="CO43" s="36"/>
      <c r="CP43" s="36"/>
      <c r="CQ43" s="36"/>
      <c r="CR43" s="36"/>
      <c r="CS43" s="36"/>
      <c r="CT43" s="36"/>
      <c r="CU43" s="36"/>
      <c r="CV43" s="36"/>
      <c r="CW43" s="36"/>
      <c r="CX43" s="36"/>
      <c r="CY43" s="36"/>
      <c r="CZ43" s="36"/>
      <c r="DA43" s="36"/>
      <c r="DB43" s="36"/>
      <c r="DC43" s="36"/>
      <c r="DD43" s="36"/>
      <c r="DE43" s="36"/>
      <c r="DF43" s="36"/>
      <c r="DG43" s="36"/>
      <c r="DH43" s="36"/>
      <c r="DI43" s="36"/>
      <c r="DJ43" s="36"/>
      <c r="DK43" s="36"/>
      <c r="DL43" s="36"/>
      <c r="DM43" s="36"/>
      <c r="DN43" s="36"/>
      <c r="DO43" s="36"/>
      <c r="DP43" s="36"/>
      <c r="DQ43" s="36"/>
      <c r="DR43" s="36"/>
      <c r="DS43" s="36"/>
      <c r="DT43" s="36"/>
      <c r="DU43" s="36"/>
      <c r="DV43" s="36"/>
      <c r="DW43" s="36"/>
      <c r="DX43" s="36"/>
      <c r="DY43" s="36"/>
      <c r="DZ43" s="36"/>
      <c r="EA43" s="36"/>
      <c r="EB43" s="36"/>
      <c r="EC43" s="36"/>
      <c r="ED43" s="36"/>
      <c r="EE43" s="36"/>
      <c r="EF43" s="36"/>
      <c r="EG43" s="36"/>
      <c r="EH43" s="36"/>
      <c r="EI43" s="36"/>
      <c r="EJ43" s="36"/>
      <c r="EK43" s="36"/>
      <c r="EL43" s="36"/>
      <c r="EM43" s="36"/>
      <c r="EN43" s="36"/>
      <c r="EO43" s="36"/>
      <c r="EP43" s="36"/>
      <c r="EQ43" s="36"/>
      <c r="ER43" s="36"/>
      <c r="ES43" s="36"/>
      <c r="ET43" s="36"/>
      <c r="EU43" s="36"/>
      <c r="EV43" s="36"/>
      <c r="EW43" s="36"/>
      <c r="EX43" s="36"/>
      <c r="EY43" s="36"/>
      <c r="EZ43" s="36"/>
      <c r="FA43" s="36"/>
      <c r="FB43" s="36"/>
      <c r="FC43" s="36"/>
      <c r="FD43" s="36"/>
      <c r="FE43" s="36"/>
      <c r="FF43" s="36"/>
      <c r="FG43" s="36"/>
      <c r="FH43" s="36"/>
      <c r="FI43" s="36"/>
      <c r="FJ43" s="36"/>
      <c r="FK43" s="36"/>
      <c r="FL43" s="36"/>
      <c r="FM43" s="36"/>
      <c r="FN43" s="36"/>
      <c r="FO43" s="36"/>
      <c r="FP43" s="36"/>
      <c r="FQ43" s="36"/>
      <c r="FR43" s="36"/>
      <c r="FS43" s="36"/>
      <c r="FT43" s="36"/>
      <c r="FU43" s="36"/>
      <c r="FV43" s="36"/>
      <c r="FW43" s="36"/>
      <c r="FX43" s="36"/>
      <c r="FY43" s="36"/>
      <c r="FZ43" s="36"/>
      <c r="GA43" s="36"/>
      <c r="GB43" s="36"/>
      <c r="GC43" s="36"/>
      <c r="GD43" s="36"/>
      <c r="GE43" s="36"/>
      <c r="GF43" s="36"/>
      <c r="GG43" s="36"/>
      <c r="GH43" s="36"/>
      <c r="GI43" s="36"/>
      <c r="GJ43" s="36"/>
      <c r="GK43" s="36"/>
      <c r="GL43" s="36"/>
      <c r="GM43" s="36"/>
      <c r="GN43" s="36"/>
      <c r="GO43" s="36"/>
      <c r="GP43" s="36"/>
      <c r="GQ43" s="36"/>
      <c r="GR43" s="36"/>
      <c r="GS43" s="36"/>
      <c r="GT43" s="36"/>
      <c r="GU43" s="36"/>
      <c r="GV43" s="36"/>
      <c r="GW43" s="36"/>
      <c r="GX43" s="36"/>
      <c r="GY43" s="36"/>
      <c r="GZ43" s="36"/>
      <c r="HA43" s="36"/>
      <c r="HB43" s="36"/>
      <c r="HC43" s="36"/>
      <c r="HD43" s="36"/>
      <c r="HE43" s="36"/>
      <c r="HF43" s="36"/>
      <c r="HG43" s="36"/>
      <c r="HH43" s="36"/>
      <c r="HI43" s="36"/>
      <c r="HJ43" s="36"/>
      <c r="HK43" s="36"/>
      <c r="HL43" s="36"/>
      <c r="HM43" s="36"/>
      <c r="HN43" s="36"/>
      <c r="HO43" s="36"/>
      <c r="HP43" s="36"/>
      <c r="HQ43" s="36"/>
      <c r="HR43" s="36"/>
      <c r="HS43" s="36"/>
      <c r="HT43" s="36"/>
      <c r="HU43" s="36"/>
      <c r="HV43" s="36"/>
      <c r="HW43" s="36"/>
      <c r="HX43" s="36"/>
      <c r="HY43" s="36"/>
      <c r="HZ43" s="36"/>
      <c r="IA43" s="36"/>
      <c r="IB43" s="36"/>
      <c r="IC43" s="36"/>
      <c r="ID43" s="36"/>
      <c r="IE43" s="36"/>
      <c r="IF43" s="36"/>
      <c r="IG43" s="36"/>
      <c r="IH43" s="36"/>
      <c r="II43" s="36"/>
      <c r="IJ43" s="36"/>
      <c r="IK43" s="36"/>
      <c r="IL43" s="36"/>
      <c r="IM43" s="36"/>
      <c r="IN43" s="36"/>
      <c r="IO43" s="36"/>
      <c r="IP43" s="36"/>
      <c r="IQ43" s="36"/>
      <c r="IR43" s="36"/>
      <c r="IS43" s="36"/>
      <c r="IT43" s="36"/>
      <c r="IU43" s="36"/>
      <c r="IV43" s="36"/>
      <c r="IW43" s="36"/>
      <c r="IX43" s="36"/>
      <c r="IY43" s="36"/>
      <c r="IZ43" s="36"/>
      <c r="JA43" s="36"/>
      <c r="JB43" s="36"/>
      <c r="JC43" s="36"/>
      <c r="JD43" s="36"/>
      <c r="JE43" s="36"/>
      <c r="JF43" s="36"/>
      <c r="JG43" s="36"/>
      <c r="JH43" s="36"/>
      <c r="JI43" s="36"/>
      <c r="JJ43" s="36"/>
      <c r="JK43" s="36"/>
      <c r="JL43" s="36"/>
      <c r="JM43" s="36"/>
      <c r="JN43" s="36"/>
      <c r="JO43" s="36"/>
      <c r="JP43" s="36"/>
      <c r="JQ43" s="36"/>
      <c r="JR43" s="36"/>
      <c r="JS43" s="36"/>
      <c r="JT43" s="36"/>
      <c r="JU43" s="36"/>
      <c r="JV43" s="36"/>
      <c r="JW43" s="36"/>
      <c r="JX43" s="36"/>
      <c r="JY43" s="36"/>
      <c r="JZ43" s="36"/>
      <c r="KA43" s="36"/>
      <c r="KB43" s="36"/>
      <c r="KC43" s="36"/>
      <c r="KD43" s="36"/>
      <c r="KE43" s="36"/>
      <c r="KF43" s="36"/>
      <c r="KG43" s="36"/>
      <c r="KH43" s="36"/>
      <c r="KI43" s="36"/>
      <c r="KJ43" s="36"/>
      <c r="KK43" s="36"/>
      <c r="KL43" s="36"/>
      <c r="KM43" s="36"/>
      <c r="KN43" s="36"/>
      <c r="KO43" s="36"/>
      <c r="KP43" s="36"/>
      <c r="KQ43" s="36"/>
      <c r="KR43" s="36"/>
      <c r="KS43" s="36"/>
      <c r="KT43" s="36"/>
      <c r="KU43" s="36"/>
      <c r="KV43" s="36"/>
      <c r="KW43" s="36"/>
      <c r="KX43" s="36"/>
      <c r="KY43" s="36"/>
      <c r="KZ43" s="36"/>
      <c r="LA43" s="36"/>
      <c r="LB43" s="36"/>
      <c r="LC43" s="36"/>
      <c r="LD43" s="36"/>
      <c r="LE43" s="36"/>
      <c r="LF43" s="36"/>
      <c r="LG43" s="36"/>
      <c r="LH43" s="36"/>
      <c r="LI43" s="36"/>
      <c r="LJ43" s="36"/>
      <c r="LK43" s="36"/>
      <c r="LL43" s="36"/>
      <c r="LM43" s="36"/>
      <c r="LN43" s="36"/>
      <c r="LO43" s="36"/>
      <c r="LP43" s="36"/>
      <c r="LQ43" s="36"/>
      <c r="LR43" s="36"/>
      <c r="LS43" s="36"/>
      <c r="LT43" s="36"/>
      <c r="LU43" s="36"/>
      <c r="LV43" s="36"/>
      <c r="LW43" s="36"/>
      <c r="LX43" s="36"/>
      <c r="LY43" s="36"/>
      <c r="LZ43" s="36"/>
      <c r="MA43" s="36"/>
      <c r="MB43" s="36"/>
      <c r="MC43" s="36"/>
      <c r="MD43" s="36"/>
      <c r="ME43" s="36"/>
      <c r="MF43" s="36"/>
      <c r="MG43" s="36"/>
      <c r="MH43" s="36"/>
      <c r="MI43" s="36"/>
      <c r="MJ43" s="36"/>
      <c r="MK43" s="36"/>
      <c r="ML43" s="36"/>
      <c r="MM43" s="36"/>
      <c r="MN43" s="36"/>
      <c r="MO43" s="36"/>
      <c r="MP43" s="36"/>
      <c r="MQ43" s="36"/>
      <c r="MR43" s="36"/>
      <c r="MS43" s="36"/>
      <c r="MT43" s="36"/>
      <c r="MU43" s="36"/>
      <c r="MV43" s="36"/>
      <c r="MW43" s="36"/>
      <c r="MX43" s="36"/>
      <c r="MY43" s="36"/>
      <c r="MZ43" s="36"/>
      <c r="NA43" s="36"/>
      <c r="NB43" s="36"/>
      <c r="NC43" s="36"/>
      <c r="ND43" s="36"/>
      <c r="NE43" s="36"/>
      <c r="NF43" s="36"/>
      <c r="NG43" s="36"/>
      <c r="NH43" s="36"/>
      <c r="NI43" s="36"/>
      <c r="NJ43" s="36"/>
      <c r="NK43" s="36"/>
      <c r="NL43" s="36"/>
      <c r="NM43" s="36"/>
      <c r="NN43" s="36"/>
      <c r="NO43" s="36"/>
      <c r="NP43" s="36"/>
      <c r="NQ43" s="36"/>
      <c r="NR43" s="36"/>
      <c r="NS43" s="36"/>
      <c r="NT43" s="36"/>
      <c r="NU43" s="36"/>
      <c r="NV43" s="36"/>
      <c r="NW43" s="36"/>
      <c r="NX43" s="36"/>
      <c r="NY43" s="36"/>
      <c r="NZ43" s="36"/>
      <c r="OA43" s="36"/>
      <c r="OB43" s="36"/>
      <c r="OC43" s="36"/>
      <c r="OD43" s="36"/>
      <c r="OE43" s="36"/>
      <c r="OF43" s="36"/>
      <c r="OG43" s="36"/>
      <c r="OH43" s="36"/>
      <c r="OI43" s="36"/>
      <c r="OJ43" s="36"/>
      <c r="OK43" s="36"/>
      <c r="OL43" s="36"/>
      <c r="OM43" s="36"/>
      <c r="ON43" s="36"/>
      <c r="OO43" s="36"/>
      <c r="OP43" s="36"/>
      <c r="OQ43" s="36"/>
      <c r="OR43" s="36"/>
      <c r="OS43" s="36"/>
      <c r="OT43" s="36"/>
      <c r="OU43" s="36"/>
      <c r="OV43" s="36"/>
      <c r="OW43" s="36"/>
      <c r="OX43" s="36"/>
      <c r="OY43" s="36"/>
      <c r="OZ43" s="36"/>
      <c r="PA43" s="36"/>
      <c r="PB43" s="36"/>
      <c r="PC43" s="36"/>
      <c r="PD43" s="36"/>
      <c r="PE43" s="36"/>
      <c r="PF43" s="36"/>
      <c r="PG43" s="36"/>
      <c r="PH43" s="36"/>
      <c r="PI43" s="36"/>
      <c r="PJ43" s="36"/>
      <c r="PK43" s="36"/>
      <c r="PL43" s="36"/>
      <c r="PM43" s="36"/>
      <c r="PN43" s="36"/>
      <c r="PO43" s="36"/>
      <c r="PP43" s="36"/>
      <c r="PQ43" s="36"/>
      <c r="PR43" s="36"/>
      <c r="PS43" s="36"/>
      <c r="PT43" s="36"/>
      <c r="PU43" s="36"/>
      <c r="PV43" s="36"/>
      <c r="PW43" s="36"/>
      <c r="PX43" s="36"/>
      <c r="PY43" s="36"/>
      <c r="PZ43" s="36"/>
      <c r="QA43" s="36"/>
      <c r="QB43" s="36"/>
      <c r="QC43" s="36"/>
      <c r="QD43" s="36"/>
      <c r="QE43" s="36"/>
      <c r="QF43" s="36"/>
      <c r="QG43" s="36"/>
      <c r="QH43" s="36"/>
      <c r="QI43" s="36"/>
      <c r="QJ43" s="36"/>
      <c r="QK43" s="36"/>
      <c r="QL43" s="36"/>
      <c r="QM43" s="36"/>
      <c r="QN43" s="36"/>
      <c r="QO43" s="36"/>
      <c r="QP43" s="36"/>
      <c r="QQ43" s="36"/>
      <c r="QR43" s="36"/>
      <c r="QS43" s="36"/>
      <c r="QT43" s="36"/>
      <c r="QU43" s="36"/>
      <c r="QV43" s="36"/>
      <c r="QW43" s="36"/>
      <c r="QX43" s="36"/>
      <c r="QY43" s="36"/>
      <c r="QZ43" s="36"/>
      <c r="RA43" s="36"/>
      <c r="RB43" s="36"/>
      <c r="RC43" s="36"/>
      <c r="RD43" s="36"/>
      <c r="RE43" s="36"/>
      <c r="RF43" s="36"/>
      <c r="RG43" s="36"/>
      <c r="RH43" s="36"/>
      <c r="RI43" s="36"/>
      <c r="RJ43" s="36"/>
      <c r="RK43" s="36"/>
      <c r="RL43" s="36"/>
      <c r="RM43" s="36"/>
      <c r="RN43" s="36"/>
      <c r="RO43" s="36"/>
      <c r="RP43" s="36"/>
      <c r="RQ43" s="36"/>
      <c r="RR43" s="36"/>
      <c r="RS43" s="36"/>
      <c r="RT43" s="36"/>
      <c r="RU43" s="36"/>
      <c r="RV43" s="36"/>
      <c r="RW43" s="36"/>
      <c r="RX43" s="36"/>
      <c r="RY43" s="36"/>
      <c r="RZ43" s="36"/>
      <c r="SA43" s="36"/>
      <c r="SB43" s="36"/>
      <c r="SC43" s="36"/>
      <c r="SD43" s="36"/>
      <c r="SE43" s="36"/>
      <c r="SF43" s="36"/>
      <c r="SG43" s="36"/>
      <c r="SH43" s="36"/>
      <c r="SI43" s="36"/>
      <c r="SJ43" s="36"/>
      <c r="SK43" s="36"/>
      <c r="SL43" s="36"/>
      <c r="SM43" s="36"/>
      <c r="SN43" s="36"/>
      <c r="SO43" s="36"/>
      <c r="SP43" s="36"/>
      <c r="SQ43" s="36"/>
      <c r="SR43" s="36"/>
      <c r="SS43" s="36"/>
      <c r="ST43" s="36"/>
      <c r="SU43" s="36"/>
      <c r="SV43" s="36"/>
      <c r="SW43" s="36"/>
      <c r="SX43" s="36"/>
      <c r="SY43" s="36"/>
      <c r="SZ43" s="36"/>
      <c r="TA43" s="36"/>
      <c r="TB43" s="36"/>
      <c r="TC43" s="36"/>
      <c r="TD43" s="36"/>
      <c r="TE43" s="36"/>
      <c r="TF43" s="36"/>
      <c r="TG43" s="36"/>
      <c r="TH43" s="36"/>
      <c r="TI43" s="36"/>
      <c r="TJ43" s="36"/>
      <c r="TK43" s="36"/>
      <c r="TL43" s="36"/>
      <c r="TM43" s="36"/>
      <c r="TN43" s="36"/>
      <c r="TO43" s="36"/>
      <c r="TP43" s="36"/>
      <c r="TQ43" s="36"/>
      <c r="TR43" s="36"/>
      <c r="TS43" s="36"/>
      <c r="TT43" s="36"/>
      <c r="TU43" s="36"/>
      <c r="TV43" s="36"/>
      <c r="TW43" s="36"/>
      <c r="TX43" s="36"/>
      <c r="TY43" s="36"/>
      <c r="TZ43" s="36"/>
      <c r="UA43" s="36"/>
      <c r="UB43" s="36"/>
      <c r="UC43" s="36"/>
      <c r="UD43" s="36"/>
      <c r="UE43" s="36"/>
      <c r="UF43" s="36"/>
      <c r="UG43" s="36"/>
      <c r="UH43" s="36"/>
      <c r="UI43" s="36"/>
      <c r="UJ43" s="36"/>
      <c r="UK43" s="36"/>
      <c r="UL43" s="36"/>
      <c r="UM43" s="36"/>
      <c r="UN43" s="36"/>
      <c r="UO43" s="36"/>
      <c r="UP43" s="36"/>
      <c r="UQ43" s="36"/>
      <c r="UR43" s="36"/>
      <c r="US43" s="36"/>
      <c r="UT43" s="36"/>
      <c r="UU43" s="36"/>
      <c r="UV43" s="36"/>
      <c r="UW43" s="36"/>
      <c r="UX43" s="36"/>
      <c r="UY43" s="36"/>
      <c r="UZ43" s="36"/>
      <c r="VA43" s="36"/>
      <c r="VB43" s="36"/>
      <c r="VC43" s="36"/>
      <c r="VD43" s="36"/>
      <c r="VE43" s="36"/>
      <c r="VF43" s="36"/>
      <c r="VG43" s="36"/>
      <c r="VH43" s="36"/>
      <c r="VI43" s="36"/>
      <c r="VJ43" s="36"/>
      <c r="VK43" s="36"/>
      <c r="VL43" s="36"/>
      <c r="VM43" s="36"/>
      <c r="VN43" s="36"/>
      <c r="VO43" s="36"/>
      <c r="VP43" s="36"/>
      <c r="VQ43" s="36"/>
      <c r="VR43" s="36"/>
      <c r="VS43" s="36"/>
      <c r="VT43" s="36"/>
      <c r="VU43" s="36"/>
      <c r="VV43" s="36"/>
      <c r="VW43" s="36"/>
      <c r="VX43" s="36"/>
      <c r="VY43" s="36"/>
      <c r="VZ43" s="36"/>
      <c r="WA43" s="36"/>
      <c r="WB43" s="36"/>
      <c r="WC43" s="36"/>
      <c r="WD43" s="36"/>
      <c r="WE43" s="36"/>
      <c r="WF43" s="36"/>
      <c r="WG43" s="36"/>
      <c r="WH43" s="36"/>
      <c r="WI43" s="36"/>
      <c r="WJ43" s="36"/>
      <c r="WK43" s="36"/>
      <c r="WL43" s="36"/>
      <c r="WM43" s="36"/>
      <c r="WN43" s="36"/>
      <c r="WO43" s="36"/>
      <c r="WP43" s="36"/>
      <c r="WQ43" s="36"/>
      <c r="WR43" s="36"/>
      <c r="WS43" s="36"/>
      <c r="WT43" s="36"/>
      <c r="WU43" s="36"/>
      <c r="WV43" s="36"/>
      <c r="WW43" s="36"/>
      <c r="WX43" s="36"/>
      <c r="WY43" s="36"/>
      <c r="WZ43" s="36"/>
      <c r="XA43" s="36"/>
      <c r="XB43" s="36"/>
      <c r="XC43" s="36"/>
      <c r="XD43" s="36"/>
      <c r="XE43" s="36"/>
      <c r="XF43" s="36"/>
      <c r="XG43" s="36"/>
      <c r="XH43" s="36"/>
      <c r="XI43" s="36"/>
      <c r="XJ43" s="36"/>
      <c r="XK43" s="36"/>
      <c r="XL43" s="36"/>
      <c r="XM43" s="36"/>
      <c r="XN43" s="36"/>
      <c r="XO43" s="36"/>
      <c r="XP43" s="36"/>
      <c r="XQ43" s="36"/>
      <c r="XR43" s="36"/>
      <c r="XS43" s="36"/>
      <c r="XT43" s="36"/>
      <c r="XU43" s="36"/>
      <c r="XV43" s="36"/>
      <c r="XW43" s="36"/>
      <c r="XX43" s="36"/>
      <c r="XY43" s="36"/>
      <c r="XZ43" s="36"/>
      <c r="YA43" s="36"/>
      <c r="YB43" s="36"/>
      <c r="YC43" s="36"/>
      <c r="YD43" s="36"/>
      <c r="YE43" s="36"/>
      <c r="YF43" s="36"/>
      <c r="YG43" s="36"/>
      <c r="YH43" s="36"/>
      <c r="YI43" s="36"/>
      <c r="YJ43" s="36"/>
      <c r="YK43" s="36"/>
      <c r="YL43" s="36"/>
      <c r="YM43" s="36"/>
      <c r="YN43" s="36"/>
      <c r="YO43" s="36"/>
      <c r="YP43" s="36"/>
      <c r="YQ43" s="36"/>
      <c r="YR43" s="36"/>
      <c r="YS43" s="36"/>
      <c r="YT43" s="36"/>
      <c r="YU43" s="36"/>
      <c r="YV43" s="36"/>
      <c r="YW43" s="36"/>
      <c r="YX43" s="36"/>
      <c r="YY43" s="36"/>
      <c r="YZ43" s="36"/>
      <c r="ZA43" s="36"/>
      <c r="ZB43" s="36"/>
      <c r="ZC43" s="36"/>
      <c r="ZD43" s="36"/>
      <c r="ZE43" s="36"/>
      <c r="ZF43" s="36"/>
      <c r="ZG43" s="36"/>
      <c r="ZH43" s="36"/>
      <c r="ZI43" s="36"/>
      <c r="ZJ43" s="36"/>
      <c r="ZK43" s="36"/>
      <c r="ZL43" s="36"/>
      <c r="ZM43" s="36"/>
      <c r="ZN43" s="36"/>
      <c r="ZO43" s="36"/>
      <c r="ZP43" s="36"/>
      <c r="ZQ43" s="36"/>
      <c r="ZR43" s="36"/>
      <c r="ZS43" s="36"/>
      <c r="ZT43" s="36"/>
      <c r="ZU43" s="36"/>
      <c r="ZV43" s="36"/>
      <c r="ZW43" s="36"/>
      <c r="ZX43" s="36"/>
      <c r="ZY43" s="36"/>
      <c r="ZZ43" s="36"/>
      <c r="AAA43" s="36"/>
      <c r="AAB43" s="36"/>
      <c r="AAC43" s="36"/>
      <c r="AAD43" s="36"/>
      <c r="AAE43" s="36"/>
      <c r="AAF43" s="36"/>
      <c r="AAG43" s="36"/>
      <c r="AAH43" s="36"/>
      <c r="AAI43" s="36"/>
      <c r="AAJ43" s="36"/>
      <c r="AAK43" s="36"/>
      <c r="AAL43" s="36"/>
      <c r="AAM43" s="36"/>
      <c r="AAN43" s="36"/>
      <c r="AAO43" s="36"/>
      <c r="AAP43" s="36"/>
      <c r="AAQ43" s="36"/>
      <c r="AAR43" s="36"/>
      <c r="AAS43" s="36"/>
      <c r="AAT43" s="36"/>
      <c r="AAU43" s="36"/>
      <c r="AAV43" s="36"/>
      <c r="AAW43" s="36"/>
      <c r="AAX43" s="36"/>
      <c r="AAY43" s="36"/>
      <c r="AAZ43" s="36"/>
      <c r="ABA43" s="36"/>
      <c r="ABB43" s="36"/>
      <c r="ABC43" s="36"/>
      <c r="ABD43" s="36"/>
      <c r="ABE43" s="36"/>
      <c r="ABF43" s="36"/>
      <c r="ABG43" s="36"/>
      <c r="ABH43" s="36"/>
      <c r="ABI43" s="36"/>
      <c r="ABJ43" s="36"/>
      <c r="ABK43" s="36"/>
      <c r="ABL43" s="36"/>
      <c r="ABM43" s="36"/>
      <c r="ABN43" s="36"/>
      <c r="ABO43" s="36"/>
      <c r="ABP43" s="36"/>
      <c r="ABQ43" s="36"/>
      <c r="ABR43" s="36"/>
      <c r="ABS43" s="36"/>
      <c r="ABT43" s="36"/>
      <c r="ABU43" s="36"/>
      <c r="ABV43" s="36"/>
      <c r="ABW43" s="36"/>
      <c r="ABX43" s="36"/>
      <c r="ABY43" s="36"/>
      <c r="ABZ43" s="36"/>
      <c r="ACA43" s="36"/>
      <c r="ACB43" s="36"/>
      <c r="ACC43" s="36"/>
      <c r="ACD43" s="36"/>
      <c r="ACE43" s="36"/>
      <c r="ACF43" s="36"/>
      <c r="ACG43" s="36"/>
      <c r="ACH43" s="36"/>
      <c r="ACI43" s="36"/>
      <c r="ACJ43" s="36"/>
      <c r="ACK43" s="36"/>
      <c r="ACL43" s="36"/>
      <c r="ACM43" s="36"/>
      <c r="ACN43" s="36"/>
      <c r="ACO43" s="36"/>
      <c r="ACP43" s="36"/>
      <c r="ACQ43" s="36"/>
      <c r="ACR43" s="36"/>
      <c r="ACS43" s="36"/>
      <c r="ACT43" s="36"/>
      <c r="ACU43" s="36"/>
      <c r="ACV43" s="36"/>
      <c r="ACW43" s="36"/>
      <c r="ACX43" s="36"/>
      <c r="ACY43" s="36"/>
      <c r="ACZ43" s="36"/>
      <c r="ADA43" s="36"/>
      <c r="ADB43" s="36"/>
      <c r="ADC43" s="36"/>
      <c r="ADD43" s="36"/>
      <c r="ADE43" s="36"/>
      <c r="ADF43" s="36"/>
      <c r="ADG43" s="36"/>
      <c r="ADH43" s="36"/>
      <c r="ADI43" s="36"/>
      <c r="ADJ43" s="36"/>
      <c r="ADK43" s="36"/>
      <c r="ADL43" s="36"/>
      <c r="ADM43" s="36"/>
      <c r="ADN43" s="36"/>
      <c r="ADO43" s="36"/>
      <c r="ADP43" s="36"/>
      <c r="ADQ43" s="36"/>
      <c r="ADR43" s="36"/>
      <c r="ADS43" s="36"/>
      <c r="ADT43" s="36"/>
      <c r="ADU43" s="36"/>
      <c r="ADV43" s="36"/>
      <c r="ADW43" s="36"/>
      <c r="ADX43" s="36"/>
      <c r="ADY43" s="36"/>
      <c r="ADZ43" s="36"/>
      <c r="AEA43" s="36"/>
      <c r="AEB43" s="36"/>
      <c r="AEC43" s="36"/>
      <c r="AED43" s="36"/>
      <c r="AEE43" s="36"/>
      <c r="AEF43" s="36"/>
      <c r="AEG43" s="36"/>
      <c r="AEH43" s="36"/>
      <c r="AEI43" s="36"/>
      <c r="AEJ43" s="36"/>
      <c r="AEK43" s="36"/>
      <c r="AEL43" s="36"/>
      <c r="AEM43" s="36"/>
      <c r="AEN43" s="36"/>
      <c r="AEO43" s="36"/>
      <c r="AEP43" s="36"/>
      <c r="AEQ43" s="36"/>
      <c r="AER43" s="36"/>
      <c r="AES43" s="36"/>
      <c r="AET43" s="36"/>
      <c r="AEU43" s="36"/>
      <c r="AEV43" s="36"/>
      <c r="AEW43" s="36"/>
      <c r="AEX43" s="36"/>
      <c r="AEY43" s="36"/>
      <c r="AEZ43" s="36"/>
      <c r="AFA43" s="36"/>
      <c r="AFB43" s="36"/>
      <c r="AFC43" s="36"/>
      <c r="AFD43" s="36"/>
      <c r="AFE43" s="36"/>
      <c r="AFF43" s="36"/>
      <c r="AFG43" s="36"/>
      <c r="AFH43" s="36"/>
      <c r="AFI43" s="36"/>
      <c r="AFJ43" s="36"/>
      <c r="AFK43" s="36"/>
      <c r="AFL43" s="36"/>
      <c r="AFM43" s="36"/>
      <c r="AFN43" s="36"/>
      <c r="AFO43" s="36"/>
      <c r="AFP43" s="36"/>
      <c r="AFQ43" s="36"/>
      <c r="AFR43" s="36"/>
      <c r="AFS43" s="36"/>
      <c r="AFT43" s="36"/>
      <c r="AFU43" s="36"/>
      <c r="AFV43" s="36"/>
      <c r="AFW43" s="36"/>
      <c r="AFX43" s="36"/>
      <c r="AFY43" s="36"/>
      <c r="AFZ43" s="36"/>
      <c r="AGA43" s="36"/>
      <c r="AGB43" s="36"/>
      <c r="AGC43" s="36"/>
      <c r="AGD43" s="36"/>
      <c r="AGE43" s="36"/>
      <c r="AGF43" s="36"/>
      <c r="AGG43" s="36"/>
      <c r="AGH43" s="36"/>
      <c r="AGI43" s="36"/>
      <c r="AGJ43" s="36"/>
      <c r="AGK43" s="36"/>
      <c r="AGL43" s="36"/>
      <c r="AGM43" s="36"/>
      <c r="AGN43" s="36"/>
      <c r="AGO43" s="36"/>
      <c r="AGP43" s="36"/>
      <c r="AGQ43" s="36"/>
      <c r="AGR43" s="36"/>
      <c r="AGS43" s="36"/>
      <c r="AGT43" s="36"/>
      <c r="AGU43" s="36"/>
      <c r="AGV43" s="36"/>
      <c r="AGW43" s="36"/>
      <c r="AGX43" s="36"/>
      <c r="AGY43" s="36"/>
      <c r="AGZ43" s="36"/>
      <c r="AHA43" s="36"/>
      <c r="AHB43" s="36"/>
      <c r="AHC43" s="36"/>
      <c r="AHD43" s="36"/>
      <c r="AHE43" s="36"/>
      <c r="AHF43" s="36"/>
      <c r="AHG43" s="36"/>
      <c r="AHH43" s="36"/>
      <c r="AHI43" s="36"/>
      <c r="AHJ43" s="36"/>
      <c r="AHK43" s="36"/>
      <c r="AHL43" s="36"/>
      <c r="AHM43" s="36"/>
      <c r="AHN43" s="36"/>
      <c r="AHO43" s="36"/>
      <c r="AHP43" s="36"/>
      <c r="AHQ43" s="36"/>
      <c r="AHR43" s="36"/>
      <c r="AHS43" s="36"/>
      <c r="AHT43" s="36"/>
      <c r="AHU43" s="36"/>
      <c r="AHV43" s="36"/>
      <c r="AHW43" s="36"/>
      <c r="AHX43" s="36"/>
      <c r="AHY43" s="36"/>
      <c r="AHZ43" s="36"/>
      <c r="AIA43" s="36"/>
      <c r="AIB43" s="36"/>
      <c r="AIC43" s="36"/>
      <c r="AID43" s="36"/>
      <c r="AIE43" s="36"/>
      <c r="AIF43" s="36"/>
      <c r="AIG43" s="36"/>
      <c r="AIH43" s="36"/>
      <c r="AII43" s="36"/>
      <c r="AIJ43" s="36"/>
      <c r="AIK43" s="36"/>
      <c r="AIL43" s="36"/>
      <c r="AIM43" s="36"/>
      <c r="AIN43" s="36"/>
      <c r="AIO43" s="36"/>
      <c r="AIP43" s="36"/>
      <c r="AIQ43" s="36"/>
      <c r="AIR43" s="36"/>
      <c r="AIS43" s="36"/>
      <c r="AIT43" s="36"/>
      <c r="AIU43" s="36"/>
      <c r="AIV43" s="36"/>
      <c r="AIW43" s="36"/>
      <c r="AIX43" s="36"/>
      <c r="AIY43" s="36"/>
      <c r="AIZ43" s="36"/>
      <c r="AJA43" s="36"/>
      <c r="AJB43" s="36"/>
      <c r="AJC43" s="36"/>
      <c r="AJD43" s="36"/>
      <c r="AJE43" s="36"/>
      <c r="AJF43" s="36"/>
      <c r="AJG43" s="36"/>
      <c r="AJH43" s="36"/>
      <c r="AJI43" s="36"/>
      <c r="AJJ43" s="36"/>
      <c r="AJK43" s="36"/>
      <c r="AJL43" s="36"/>
      <c r="AJM43" s="36"/>
      <c r="AJN43" s="36"/>
      <c r="AJO43" s="36"/>
      <c r="AJP43" s="36"/>
      <c r="AJQ43" s="36"/>
      <c r="AJR43" s="36"/>
      <c r="AJS43" s="36"/>
      <c r="AJT43" s="36"/>
      <c r="AJU43" s="36"/>
      <c r="AJV43" s="36"/>
      <c r="AJW43" s="36"/>
      <c r="AJX43" s="36"/>
      <c r="AJY43" s="36"/>
      <c r="AJZ43" s="36"/>
      <c r="AKA43" s="36"/>
      <c r="AKB43" s="36"/>
      <c r="AKC43" s="36"/>
      <c r="AKD43" s="36"/>
      <c r="AKE43" s="36"/>
      <c r="AKF43" s="36"/>
      <c r="AKG43" s="36"/>
      <c r="AKH43" s="36"/>
      <c r="AKI43" s="36"/>
      <c r="AKJ43" s="36"/>
      <c r="AKK43" s="36"/>
      <c r="AKL43" s="36"/>
      <c r="AKM43" s="36"/>
      <c r="AKN43" s="36"/>
      <c r="AKO43" s="36"/>
      <c r="AKP43" s="36"/>
      <c r="AKQ43" s="36"/>
      <c r="AKR43" s="36"/>
      <c r="AKS43" s="36"/>
      <c r="AKT43" s="36"/>
      <c r="AKU43" s="36"/>
      <c r="AKV43" s="36"/>
      <c r="AKW43" s="36"/>
      <c r="AKX43" s="36"/>
      <c r="AKY43" s="36"/>
      <c r="AKZ43" s="36"/>
      <c r="ALA43" s="36"/>
      <c r="ALB43" s="36"/>
      <c r="ALC43" s="36"/>
      <c r="ALD43" s="36"/>
      <c r="ALE43" s="36"/>
      <c r="ALF43" s="36"/>
      <c r="ALG43" s="36"/>
      <c r="ALH43" s="36"/>
      <c r="ALI43" s="36"/>
      <c r="ALJ43" s="36"/>
      <c r="ALK43" s="36"/>
      <c r="ALL43" s="36"/>
      <c r="ALM43" s="36"/>
      <c r="ALN43" s="36"/>
      <c r="ALO43" s="36"/>
      <c r="ALP43" s="36"/>
      <c r="ALQ43" s="36"/>
      <c r="ALR43" s="36"/>
      <c r="ALS43" s="36"/>
      <c r="ALT43" s="36"/>
      <c r="ALU43" s="36"/>
      <c r="ALV43" s="36"/>
      <c r="ALW43" s="36"/>
      <c r="ALX43" s="36"/>
      <c r="ALY43" s="36"/>
      <c r="ALZ43" s="36"/>
      <c r="AMA43" s="36"/>
      <c r="AMB43" s="36"/>
      <c r="AMC43" s="36"/>
      <c r="AMD43" s="36"/>
      <c r="AME43" s="36"/>
      <c r="AMF43" s="36"/>
      <c r="AMG43" s="36"/>
      <c r="AMH43" s="36"/>
      <c r="AMI43" s="36"/>
      <c r="AMJ43" s="36"/>
      <c r="AMK43" s="36"/>
      <c r="AML43" s="36"/>
      <c r="AMM43" s="36"/>
      <c r="AMN43" s="36"/>
      <c r="AMO43" s="36"/>
      <c r="AMP43" s="36"/>
      <c r="AMQ43" s="36"/>
      <c r="AMR43" s="36"/>
      <c r="AMS43" s="36"/>
      <c r="AMT43" s="36"/>
      <c r="AMU43" s="36"/>
      <c r="AMV43" s="36"/>
      <c r="AMW43" s="36"/>
      <c r="AMX43" s="36"/>
      <c r="AMY43" s="36"/>
      <c r="AMZ43" s="36"/>
      <c r="ANA43" s="36"/>
      <c r="ANB43" s="36"/>
      <c r="ANC43" s="36"/>
      <c r="AND43" s="36"/>
      <c r="ANE43" s="36"/>
      <c r="ANF43" s="36"/>
      <c r="ANG43" s="36"/>
      <c r="ANH43" s="36"/>
      <c r="ANI43" s="36"/>
      <c r="ANJ43" s="36"/>
      <c r="ANK43" s="36"/>
      <c r="ANL43" s="36"/>
      <c r="ANM43" s="36"/>
      <c r="ANN43" s="36"/>
      <c r="ANO43" s="36"/>
      <c r="ANP43" s="36"/>
      <c r="ANQ43" s="36"/>
      <c r="ANR43" s="36"/>
      <c r="ANS43" s="36"/>
      <c r="ANT43" s="36"/>
      <c r="ANU43" s="36"/>
      <c r="ANV43" s="36"/>
      <c r="ANW43" s="36"/>
      <c r="ANX43" s="36"/>
      <c r="ANY43" s="36"/>
      <c r="ANZ43" s="36"/>
      <c r="AOA43" s="36"/>
      <c r="AOB43" s="36"/>
      <c r="AOC43" s="36"/>
      <c r="AOD43" s="36"/>
      <c r="AOE43" s="36"/>
      <c r="AOF43" s="36"/>
      <c r="AOG43" s="36"/>
      <c r="AOH43" s="36"/>
      <c r="AOI43" s="36"/>
      <c r="AOJ43" s="36"/>
      <c r="AOK43" s="36"/>
      <c r="AOL43" s="36"/>
      <c r="AOM43" s="36"/>
      <c r="AON43" s="36"/>
      <c r="AOO43" s="36"/>
      <c r="AOP43" s="36"/>
      <c r="AOQ43" s="36"/>
      <c r="AOR43" s="36"/>
      <c r="AOS43" s="36"/>
      <c r="AOT43" s="36"/>
      <c r="AOU43" s="36"/>
      <c r="AOV43" s="36"/>
      <c r="AOW43" s="36"/>
      <c r="AOX43" s="36"/>
      <c r="AOY43" s="36"/>
      <c r="AOZ43" s="36"/>
      <c r="APA43" s="36"/>
      <c r="APB43" s="36"/>
      <c r="APC43" s="36"/>
      <c r="APD43" s="36"/>
      <c r="APE43" s="36"/>
      <c r="APF43" s="36"/>
      <c r="APG43" s="36"/>
      <c r="APH43" s="36"/>
      <c r="API43" s="36"/>
      <c r="APJ43" s="36"/>
      <c r="APK43" s="36"/>
      <c r="APL43" s="36"/>
      <c r="APM43" s="36"/>
      <c r="APN43" s="36"/>
      <c r="APO43" s="36"/>
      <c r="APP43" s="36"/>
      <c r="APQ43" s="36"/>
      <c r="APR43" s="36"/>
      <c r="APS43" s="36"/>
      <c r="APT43" s="36"/>
      <c r="APU43" s="36"/>
      <c r="APV43" s="36"/>
      <c r="APW43" s="36"/>
      <c r="APX43" s="36"/>
      <c r="APY43" s="36"/>
      <c r="APZ43" s="36"/>
      <c r="AQA43" s="36"/>
      <c r="AQB43" s="36"/>
      <c r="AQC43" s="36"/>
      <c r="AQD43" s="36"/>
      <c r="AQE43" s="36"/>
      <c r="AQF43" s="36"/>
      <c r="AQG43" s="36"/>
      <c r="AQH43" s="36"/>
      <c r="AQI43" s="36"/>
      <c r="AQJ43" s="36"/>
      <c r="AQK43" s="36"/>
      <c r="AQL43" s="36"/>
      <c r="AQM43" s="36"/>
      <c r="AQN43" s="36"/>
      <c r="AQO43" s="36"/>
      <c r="AQP43" s="36"/>
      <c r="AQQ43" s="36"/>
      <c r="AQR43" s="36"/>
      <c r="AQS43" s="36"/>
      <c r="AQT43" s="36"/>
      <c r="AQU43" s="36"/>
      <c r="AQV43" s="36"/>
      <c r="AQW43" s="36"/>
      <c r="AQX43" s="36"/>
      <c r="AQY43" s="36"/>
      <c r="AQZ43" s="36"/>
      <c r="ARA43" s="36"/>
      <c r="ARB43" s="36"/>
      <c r="ARC43" s="36"/>
      <c r="ARD43" s="36"/>
      <c r="ARE43" s="36"/>
      <c r="ARF43" s="36"/>
      <c r="ARG43" s="36"/>
      <c r="ARH43" s="36"/>
      <c r="ARI43" s="36"/>
      <c r="ARJ43" s="36"/>
      <c r="ARK43" s="36"/>
      <c r="ARL43" s="36"/>
      <c r="ARM43" s="36"/>
      <c r="ARN43" s="36"/>
      <c r="ARO43" s="36"/>
      <c r="ARP43" s="36"/>
      <c r="ARQ43" s="36"/>
      <c r="ARR43" s="36"/>
      <c r="ARS43" s="36"/>
      <c r="ART43" s="36"/>
      <c r="ARU43" s="36"/>
      <c r="ARV43" s="36"/>
      <c r="ARW43" s="36"/>
      <c r="ARX43" s="36"/>
      <c r="ARY43" s="36"/>
      <c r="ARZ43" s="36"/>
      <c r="ASA43" s="36"/>
      <c r="ASB43" s="36"/>
      <c r="ASC43" s="36"/>
      <c r="ASD43" s="36"/>
      <c r="ASE43" s="36"/>
      <c r="ASF43" s="36"/>
      <c r="ASG43" s="36"/>
      <c r="ASH43" s="36"/>
      <c r="ASI43" s="36"/>
      <c r="ASJ43" s="36"/>
      <c r="ASK43" s="36"/>
      <c r="ASL43" s="36"/>
      <c r="ASM43" s="36"/>
      <c r="ASN43" s="36"/>
      <c r="ASO43" s="36"/>
      <c r="ASP43" s="36"/>
      <c r="ASQ43" s="36"/>
      <c r="ASR43" s="36"/>
      <c r="ASS43" s="36"/>
      <c r="AST43" s="36"/>
      <c r="ASU43" s="36"/>
      <c r="ASV43" s="36"/>
      <c r="ASW43" s="36"/>
      <c r="ASX43" s="36"/>
      <c r="ASY43" s="36"/>
      <c r="ASZ43" s="36"/>
      <c r="ATA43" s="36"/>
      <c r="ATB43" s="36"/>
      <c r="ATC43" s="36"/>
      <c r="ATD43" s="36"/>
      <c r="ATE43" s="36"/>
      <c r="ATF43" s="36"/>
      <c r="ATG43" s="36"/>
      <c r="ATH43" s="36"/>
      <c r="ATI43" s="36"/>
      <c r="ATJ43" s="36"/>
      <c r="ATK43" s="36"/>
      <c r="ATL43" s="36"/>
      <c r="ATM43" s="36"/>
      <c r="ATN43" s="36"/>
      <c r="ATO43" s="36"/>
      <c r="ATP43" s="36"/>
      <c r="ATQ43" s="36"/>
      <c r="ATR43" s="36"/>
      <c r="ATS43" s="36"/>
      <c r="ATT43" s="36"/>
      <c r="ATU43" s="36"/>
      <c r="ATV43" s="36"/>
      <c r="ATW43" s="36"/>
      <c r="ATX43" s="36"/>
      <c r="ATY43" s="36"/>
      <c r="ATZ43" s="36"/>
      <c r="AUA43" s="36"/>
      <c r="AUB43" s="36"/>
      <c r="AUC43" s="36"/>
      <c r="AUD43" s="36"/>
      <c r="AUE43" s="36"/>
      <c r="AUF43" s="36"/>
      <c r="AUG43" s="36"/>
      <c r="AUH43" s="36"/>
      <c r="AUI43" s="36"/>
      <c r="AUJ43" s="36"/>
      <c r="AUK43" s="36"/>
      <c r="AUL43" s="36"/>
      <c r="AUM43" s="36"/>
      <c r="AUN43" s="36"/>
      <c r="AUO43" s="36"/>
      <c r="AUP43" s="36"/>
      <c r="AUQ43" s="36"/>
      <c r="AUR43" s="36"/>
      <c r="AUS43" s="36"/>
      <c r="AUT43" s="36"/>
      <c r="AUU43" s="36"/>
      <c r="AUV43" s="36"/>
      <c r="AUW43" s="36"/>
      <c r="AUX43" s="36"/>
      <c r="AUY43" s="36"/>
      <c r="AUZ43" s="36"/>
      <c r="AVA43" s="36"/>
      <c r="AVB43" s="36"/>
      <c r="AVC43" s="36"/>
      <c r="AVD43" s="36"/>
      <c r="AVE43" s="36"/>
      <c r="AVF43" s="36"/>
      <c r="AVG43" s="36"/>
      <c r="AVH43" s="36"/>
      <c r="AVI43" s="36"/>
      <c r="AVJ43" s="36"/>
      <c r="AVK43" s="36"/>
      <c r="AVL43" s="36"/>
      <c r="AVM43" s="36"/>
      <c r="AVN43" s="36"/>
      <c r="AVO43" s="36"/>
      <c r="AVP43" s="36"/>
      <c r="AVQ43" s="36"/>
      <c r="AVR43" s="36"/>
      <c r="AVS43" s="36"/>
      <c r="AVT43" s="36"/>
      <c r="AVU43" s="36"/>
      <c r="AVV43" s="36"/>
      <c r="AVW43" s="36"/>
      <c r="AVX43" s="36"/>
      <c r="AVY43" s="36"/>
      <c r="AVZ43" s="36"/>
      <c r="AWA43" s="36"/>
      <c r="AWB43" s="36"/>
      <c r="AWC43" s="36"/>
      <c r="AWD43" s="36"/>
      <c r="AWE43" s="36"/>
      <c r="AWF43" s="36"/>
      <c r="AWG43" s="36"/>
      <c r="AWH43" s="36"/>
      <c r="AWI43" s="36"/>
      <c r="AWJ43" s="36"/>
      <c r="AWK43" s="36"/>
      <c r="AWL43" s="36"/>
      <c r="AWM43" s="36"/>
      <c r="AWN43" s="36"/>
      <c r="AWO43" s="36"/>
      <c r="AWP43" s="36"/>
      <c r="AWQ43" s="36"/>
      <c r="AWR43" s="36"/>
      <c r="AWS43" s="36"/>
      <c r="AWT43" s="36"/>
      <c r="AWU43" s="36"/>
      <c r="AWV43" s="36"/>
      <c r="AWW43" s="36"/>
      <c r="AWX43" s="36"/>
      <c r="AWY43" s="36"/>
      <c r="AWZ43" s="36"/>
      <c r="AXA43" s="36"/>
      <c r="AXB43" s="36"/>
      <c r="AXC43" s="36"/>
      <c r="AXD43" s="36"/>
      <c r="AXE43" s="36"/>
      <c r="AXF43" s="36"/>
      <c r="AXG43" s="36"/>
      <c r="AXH43" s="36"/>
      <c r="AXI43" s="36"/>
      <c r="AXJ43" s="36"/>
      <c r="AXK43" s="36"/>
      <c r="AXL43" s="36"/>
      <c r="AXM43" s="36"/>
      <c r="AXN43" s="36"/>
      <c r="AXO43" s="36"/>
      <c r="AXP43" s="36"/>
      <c r="AXQ43" s="36"/>
      <c r="AXR43" s="36"/>
      <c r="AXS43" s="36"/>
      <c r="AXT43" s="36"/>
      <c r="AXU43" s="36"/>
      <c r="AXV43" s="36"/>
      <c r="AXW43" s="36"/>
      <c r="AXX43" s="36"/>
      <c r="AXY43" s="36"/>
      <c r="AXZ43" s="36"/>
      <c r="AYA43" s="36"/>
      <c r="AYB43" s="36"/>
      <c r="AYC43" s="36"/>
      <c r="AYD43" s="36"/>
      <c r="AYE43" s="36"/>
      <c r="AYF43" s="36"/>
      <c r="AYG43" s="36"/>
      <c r="AYH43" s="36"/>
      <c r="AYI43" s="36"/>
      <c r="AYJ43" s="36"/>
      <c r="AYK43" s="36"/>
      <c r="AYL43" s="36"/>
      <c r="AYM43" s="36"/>
      <c r="AYN43" s="36"/>
      <c r="AYO43" s="36"/>
      <c r="AYP43" s="36"/>
      <c r="AYQ43" s="36"/>
      <c r="AYR43" s="36"/>
      <c r="AYS43" s="36"/>
      <c r="AYT43" s="36"/>
      <c r="AYU43" s="36"/>
      <c r="AYV43" s="36"/>
      <c r="AYW43" s="36"/>
      <c r="AYX43" s="36"/>
      <c r="AYY43" s="36"/>
      <c r="AYZ43" s="36"/>
      <c r="AZA43" s="36"/>
      <c r="AZB43" s="36"/>
      <c r="AZC43" s="36"/>
      <c r="AZD43" s="36"/>
      <c r="AZE43" s="36"/>
      <c r="AZF43" s="36"/>
      <c r="AZG43" s="36"/>
      <c r="AZH43" s="36"/>
      <c r="AZI43" s="36"/>
      <c r="AZJ43" s="36"/>
      <c r="AZK43" s="36"/>
      <c r="AZL43" s="36"/>
      <c r="AZM43" s="36"/>
      <c r="AZN43" s="36"/>
      <c r="AZO43" s="36"/>
      <c r="AZP43" s="36"/>
      <c r="AZQ43" s="36"/>
      <c r="AZR43" s="36"/>
      <c r="AZS43" s="36"/>
      <c r="AZT43" s="36"/>
      <c r="AZU43" s="36"/>
      <c r="AZV43" s="36"/>
      <c r="AZW43" s="36"/>
      <c r="AZX43" s="36"/>
      <c r="AZY43" s="36"/>
      <c r="AZZ43" s="36"/>
      <c r="BAA43" s="36"/>
      <c r="BAB43" s="36"/>
      <c r="BAC43" s="36"/>
      <c r="BAD43" s="36"/>
      <c r="BAE43" s="36"/>
      <c r="BAF43" s="36"/>
      <c r="BAG43" s="36"/>
      <c r="BAH43" s="36"/>
      <c r="BAI43" s="36"/>
      <c r="BAJ43" s="36"/>
      <c r="BAK43" s="36"/>
      <c r="BAL43" s="36"/>
      <c r="BAM43" s="36"/>
      <c r="BAN43" s="36"/>
      <c r="BAO43" s="36"/>
      <c r="BAP43" s="36"/>
      <c r="BAQ43" s="36"/>
      <c r="BAR43" s="36"/>
      <c r="BAS43" s="36"/>
      <c r="BAT43" s="36"/>
      <c r="BAU43" s="36"/>
      <c r="BAV43" s="36"/>
      <c r="BAW43" s="36"/>
      <c r="BAX43" s="36"/>
      <c r="BAY43" s="36"/>
      <c r="BAZ43" s="36"/>
      <c r="BBA43" s="36"/>
      <c r="BBB43" s="36"/>
      <c r="BBC43" s="36"/>
      <c r="BBD43" s="36"/>
      <c r="BBE43" s="36"/>
      <c r="BBF43" s="36"/>
      <c r="BBG43" s="36"/>
      <c r="BBH43" s="36"/>
      <c r="BBI43" s="36"/>
      <c r="BBJ43" s="36"/>
      <c r="BBK43" s="36"/>
      <c r="BBL43" s="36"/>
      <c r="BBM43" s="36"/>
      <c r="BBN43" s="36"/>
      <c r="BBO43" s="36"/>
      <c r="BBP43" s="36"/>
      <c r="BBQ43" s="36"/>
      <c r="BBR43" s="36"/>
      <c r="BBS43" s="36"/>
      <c r="BBT43" s="36"/>
      <c r="BBU43" s="36"/>
      <c r="BBV43" s="36"/>
      <c r="BBW43" s="36"/>
      <c r="BBX43" s="36"/>
      <c r="BBY43" s="36"/>
      <c r="BBZ43" s="36"/>
      <c r="BCA43" s="36"/>
      <c r="BCB43" s="36"/>
      <c r="BCC43" s="36"/>
      <c r="BCD43" s="36"/>
      <c r="BCE43" s="36"/>
      <c r="BCF43" s="36"/>
      <c r="BCG43" s="36"/>
      <c r="BCH43" s="36"/>
      <c r="BCI43" s="36"/>
      <c r="BCJ43" s="36"/>
      <c r="BCK43" s="36"/>
      <c r="BCL43" s="36"/>
      <c r="BCM43" s="36"/>
      <c r="BCN43" s="36"/>
      <c r="BCO43" s="36"/>
      <c r="BCP43" s="36"/>
      <c r="BCQ43" s="36"/>
      <c r="BCR43" s="36"/>
      <c r="BCS43" s="36"/>
      <c r="BCT43" s="36"/>
      <c r="BCU43" s="36"/>
      <c r="BCV43" s="36"/>
      <c r="BCW43" s="36"/>
      <c r="BCX43" s="36"/>
      <c r="BCY43" s="36"/>
      <c r="BCZ43" s="36"/>
      <c r="BDA43" s="36"/>
      <c r="BDB43" s="36"/>
      <c r="BDC43" s="36"/>
      <c r="BDD43" s="36"/>
      <c r="BDE43" s="36"/>
      <c r="BDF43" s="36"/>
      <c r="BDG43" s="36"/>
      <c r="BDH43" s="36"/>
      <c r="BDI43" s="36"/>
      <c r="BDJ43" s="36"/>
      <c r="BDK43" s="36"/>
      <c r="BDL43" s="36"/>
      <c r="BDM43" s="36"/>
      <c r="BDN43" s="36"/>
      <c r="BDO43" s="36"/>
      <c r="BDP43" s="36"/>
      <c r="BDQ43" s="36"/>
      <c r="BDR43" s="36"/>
      <c r="BDS43" s="36"/>
      <c r="BDT43" s="36"/>
      <c r="BDU43" s="36"/>
      <c r="BDV43" s="36"/>
      <c r="BDW43" s="36"/>
      <c r="BDX43" s="36"/>
      <c r="BDY43" s="36"/>
      <c r="BDZ43" s="36"/>
      <c r="BEA43" s="36"/>
      <c r="BEB43" s="36"/>
      <c r="BEC43" s="36"/>
      <c r="BED43" s="36"/>
      <c r="BEE43" s="36"/>
      <c r="BEF43" s="36"/>
      <c r="BEG43" s="36"/>
      <c r="BEH43" s="36"/>
      <c r="BEI43" s="36"/>
      <c r="BEJ43" s="36"/>
      <c r="BEK43" s="36"/>
      <c r="BEL43" s="36"/>
      <c r="BEM43" s="36"/>
      <c r="BEN43" s="36"/>
      <c r="BEO43" s="36"/>
      <c r="BEP43" s="36"/>
      <c r="BEQ43" s="36"/>
      <c r="BER43" s="36"/>
      <c r="BES43" s="36"/>
      <c r="BET43" s="36"/>
      <c r="BEU43" s="36"/>
      <c r="BEV43" s="36"/>
      <c r="BEW43" s="36"/>
      <c r="BEX43" s="36"/>
      <c r="BEY43" s="36"/>
      <c r="BEZ43" s="36"/>
      <c r="BFA43" s="36"/>
      <c r="BFB43" s="36"/>
      <c r="BFC43" s="36"/>
      <c r="BFD43" s="36"/>
      <c r="BFE43" s="36"/>
      <c r="BFF43" s="36"/>
      <c r="BFG43" s="36"/>
      <c r="BFH43" s="36"/>
      <c r="BFI43" s="36"/>
      <c r="BFJ43" s="36"/>
      <c r="BFK43" s="36"/>
      <c r="BFL43" s="36"/>
      <c r="BFM43" s="36"/>
      <c r="BFN43" s="36"/>
      <c r="BFO43" s="36"/>
      <c r="BFP43" s="36"/>
      <c r="BFQ43" s="36"/>
      <c r="BFR43" s="36"/>
      <c r="BFS43" s="36"/>
      <c r="BFT43" s="36"/>
      <c r="BFU43" s="36"/>
      <c r="BFV43" s="36"/>
      <c r="BFW43" s="36"/>
      <c r="BFX43" s="36"/>
      <c r="BFY43" s="36"/>
      <c r="BFZ43" s="36"/>
      <c r="BGA43" s="36"/>
      <c r="BGB43" s="36"/>
      <c r="BGC43" s="36"/>
      <c r="BGD43" s="36"/>
      <c r="BGE43" s="36"/>
      <c r="BGF43" s="36"/>
      <c r="BGG43" s="36"/>
      <c r="BGH43" s="36"/>
      <c r="BGI43" s="36"/>
      <c r="BGJ43" s="36"/>
      <c r="BGK43" s="36"/>
      <c r="BGL43" s="36"/>
      <c r="BGM43" s="36"/>
      <c r="BGN43" s="36"/>
      <c r="BGO43" s="36"/>
      <c r="BGP43" s="36"/>
      <c r="BGQ43" s="36"/>
      <c r="BGR43" s="36"/>
      <c r="BGS43" s="36"/>
      <c r="BGT43" s="36"/>
      <c r="BGU43" s="36"/>
      <c r="BGV43" s="36"/>
      <c r="BGW43" s="36"/>
      <c r="BGX43" s="36"/>
      <c r="BGY43" s="36"/>
      <c r="BGZ43" s="36"/>
      <c r="BHA43" s="36"/>
      <c r="BHB43" s="36"/>
      <c r="BHC43" s="36"/>
      <c r="BHD43" s="36"/>
      <c r="BHE43" s="36"/>
      <c r="BHF43" s="36"/>
      <c r="BHG43" s="36"/>
      <c r="BHH43" s="36"/>
      <c r="BHI43" s="36"/>
      <c r="BHJ43" s="36"/>
      <c r="BHK43" s="36"/>
      <c r="BHL43" s="36"/>
      <c r="BHM43" s="36"/>
      <c r="BHN43" s="36"/>
      <c r="BHO43" s="36"/>
      <c r="BHP43" s="36"/>
      <c r="BHQ43" s="36"/>
      <c r="BHR43" s="36"/>
      <c r="BHS43" s="36"/>
      <c r="BHT43" s="36"/>
      <c r="BHU43" s="36"/>
      <c r="BHV43" s="36"/>
      <c r="BHW43" s="36"/>
      <c r="BHX43" s="36"/>
      <c r="BHY43" s="36"/>
      <c r="BHZ43" s="36"/>
      <c r="BIA43" s="36"/>
      <c r="BIB43" s="36"/>
      <c r="BIC43" s="36"/>
      <c r="BID43" s="36"/>
      <c r="BIE43" s="36"/>
      <c r="BIF43" s="36"/>
      <c r="BIG43" s="36"/>
      <c r="BIH43" s="36"/>
      <c r="BII43" s="36"/>
      <c r="BIJ43" s="36"/>
      <c r="BIK43" s="36"/>
      <c r="BIL43" s="36"/>
      <c r="BIM43" s="36"/>
      <c r="BIN43" s="36"/>
      <c r="BIO43" s="36"/>
      <c r="BIP43" s="36"/>
      <c r="BIQ43" s="36"/>
      <c r="BIR43" s="36"/>
      <c r="BIS43" s="36"/>
      <c r="BIT43" s="36"/>
      <c r="BIU43" s="36"/>
      <c r="BIV43" s="36"/>
      <c r="BIW43" s="36"/>
      <c r="BIX43" s="36"/>
      <c r="BIY43" s="36"/>
      <c r="BIZ43" s="36"/>
      <c r="BJA43" s="36"/>
      <c r="BJB43" s="36"/>
      <c r="BJC43" s="36"/>
      <c r="BJD43" s="36"/>
      <c r="BJE43" s="36"/>
      <c r="BJF43" s="36"/>
      <c r="BJG43" s="36"/>
      <c r="BJH43" s="36"/>
      <c r="BJI43" s="36"/>
      <c r="BJJ43" s="36"/>
      <c r="BJK43" s="36"/>
      <c r="BJL43" s="36"/>
      <c r="BJM43" s="36"/>
      <c r="BJN43" s="36"/>
      <c r="BJO43" s="36"/>
      <c r="BJP43" s="36"/>
      <c r="BJQ43" s="36"/>
      <c r="BJR43" s="36"/>
      <c r="BJS43" s="36"/>
      <c r="BJT43" s="36"/>
      <c r="BJU43" s="36"/>
      <c r="BJV43" s="36"/>
      <c r="BJW43" s="36"/>
      <c r="BJX43" s="36"/>
      <c r="BJY43" s="36"/>
      <c r="BJZ43" s="36"/>
      <c r="BKA43" s="36"/>
      <c r="BKB43" s="36"/>
      <c r="BKC43" s="36"/>
      <c r="BKD43" s="36"/>
      <c r="BKE43" s="36"/>
      <c r="BKF43" s="36"/>
      <c r="BKG43" s="36"/>
      <c r="BKH43" s="36"/>
      <c r="BKI43" s="36"/>
      <c r="BKJ43" s="36"/>
      <c r="BKK43" s="36"/>
      <c r="BKL43" s="36"/>
      <c r="BKM43" s="36"/>
      <c r="BKN43" s="36"/>
      <c r="BKO43" s="36"/>
      <c r="BKP43" s="36"/>
      <c r="BKQ43" s="36"/>
      <c r="BKR43" s="36"/>
      <c r="BKS43" s="36"/>
      <c r="BKT43" s="36"/>
      <c r="BKU43" s="36"/>
      <c r="BKV43" s="36"/>
      <c r="BKW43" s="36"/>
      <c r="BKX43" s="36"/>
      <c r="BKY43" s="36"/>
      <c r="BKZ43" s="36"/>
      <c r="BLA43" s="36"/>
      <c r="BLB43" s="36"/>
      <c r="BLC43" s="36"/>
      <c r="BLD43" s="36"/>
      <c r="BLE43" s="36"/>
      <c r="BLF43" s="36"/>
      <c r="BLG43" s="36"/>
      <c r="BLH43" s="36"/>
      <c r="BLI43" s="36"/>
      <c r="BLJ43" s="36"/>
      <c r="BLK43" s="36"/>
      <c r="BLL43" s="36"/>
      <c r="BLM43" s="36"/>
      <c r="BLN43" s="36"/>
      <c r="BLO43" s="36"/>
      <c r="BLP43" s="36"/>
      <c r="BLQ43" s="36"/>
      <c r="BLR43" s="36"/>
      <c r="BLS43" s="36"/>
      <c r="BLT43" s="36"/>
      <c r="BLU43" s="36"/>
      <c r="BLV43" s="36"/>
      <c r="BLW43" s="36"/>
      <c r="BLX43" s="36"/>
      <c r="BLY43" s="36"/>
      <c r="BLZ43" s="1054">
        <v>1</v>
      </c>
      <c r="BMA43" s="1673"/>
      <c r="BMB43" s="1673"/>
      <c r="BMC43" s="1673"/>
      <c r="BMD43" s="1054">
        <v>1</v>
      </c>
      <c r="BME43" s="1673"/>
      <c r="BMF43" s="1673"/>
      <c r="BMG43" s="1673"/>
      <c r="BMH43" s="6">
        <f t="shared" si="64"/>
        <v>-1</v>
      </c>
      <c r="BMI43" s="1673"/>
      <c r="BMJ43" s="1673"/>
      <c r="BMK43" s="1673"/>
      <c r="BML43" s="1673"/>
      <c r="BMM43" s="1673"/>
      <c r="BMN43" s="1673"/>
      <c r="BMO43" s="1673"/>
      <c r="BMP43" s="1673"/>
      <c r="BMQ43" s="1673"/>
      <c r="BMR43" s="1673"/>
      <c r="BMS43" s="1673"/>
      <c r="BMT43" s="1673"/>
      <c r="BMU43" s="1673"/>
      <c r="BMV43" s="1673"/>
      <c r="BMW43" s="1673"/>
      <c r="BMX43" s="1673"/>
      <c r="BMY43" s="1673"/>
      <c r="BMZ43" s="1673"/>
      <c r="BNA43" s="1673"/>
      <c r="BNB43" s="1673"/>
      <c r="BNC43" s="1673"/>
      <c r="BND43" s="1673"/>
      <c r="BNE43" s="1673"/>
      <c r="BNF43" s="1673"/>
      <c r="BNG43" s="1673"/>
      <c r="BNH43" s="1673"/>
      <c r="BNI43" s="1673"/>
      <c r="BNJ43" s="1673"/>
      <c r="BNK43" s="1673"/>
      <c r="BNL43" s="1673"/>
      <c r="BNM43" s="1673"/>
      <c r="BNN43" s="1673"/>
      <c r="BNO43" s="1673"/>
      <c r="BNP43" s="1673"/>
      <c r="BNQ43" s="1673"/>
      <c r="BNR43" s="1673"/>
      <c r="BNS43" s="1673"/>
      <c r="BNT43" s="1673"/>
      <c r="BNU43" s="1673"/>
      <c r="BNV43" s="1673"/>
      <c r="BNW43" s="1673"/>
      <c r="BNX43" s="1673"/>
      <c r="BNY43" s="1673"/>
      <c r="BNZ43" s="1673"/>
      <c r="BOA43" s="1673"/>
      <c r="BOB43" s="1673"/>
      <c r="BOC43" s="1673"/>
      <c r="BOD43" s="1673"/>
      <c r="BOE43" s="1673"/>
      <c r="BOF43" s="1673"/>
      <c r="BOG43" s="1673"/>
      <c r="BOH43" s="1673"/>
      <c r="BOI43" s="1673"/>
      <c r="BOJ43" s="1673"/>
      <c r="BOK43" s="1673"/>
      <c r="BOL43" s="1673"/>
      <c r="BOM43" s="1673"/>
      <c r="BON43" s="1673"/>
      <c r="BOO43" s="1673"/>
      <c r="BOP43" s="1673"/>
      <c r="BOQ43" s="1673"/>
      <c r="BOR43" s="1673"/>
      <c r="BOS43" s="1673"/>
      <c r="BOT43" s="1673"/>
      <c r="BOU43" s="1673"/>
      <c r="BOV43" s="1673"/>
      <c r="BOW43" s="1673"/>
      <c r="BOX43" s="1673"/>
      <c r="BOY43" s="1673"/>
      <c r="BOZ43" s="1673"/>
      <c r="BPA43" s="1673"/>
      <c r="BPB43" s="1673"/>
      <c r="BPC43" s="1673"/>
      <c r="BPD43" s="1673"/>
      <c r="BPE43" s="1673"/>
      <c r="BPF43" s="1673"/>
      <c r="BPG43" s="1673"/>
      <c r="BPH43" s="1673"/>
      <c r="BPI43" s="1673"/>
      <c r="BPJ43" s="1673"/>
      <c r="BPK43" s="1673"/>
      <c r="BPL43" s="1673"/>
      <c r="BPM43" s="1673"/>
      <c r="BPN43" s="1673"/>
      <c r="BPO43" s="1673"/>
      <c r="BPP43" s="1673"/>
      <c r="BPQ43" s="1673"/>
      <c r="BPR43" s="1673"/>
      <c r="BPS43" s="1673"/>
      <c r="BPT43" s="1673"/>
      <c r="BPU43" s="1673"/>
      <c r="BPV43" s="1673"/>
      <c r="BPW43" s="1673"/>
      <c r="BPX43" s="1673"/>
      <c r="BPY43" s="1673"/>
      <c r="BPZ43" s="1673"/>
      <c r="BQA43" s="1673"/>
      <c r="BQB43" s="1673"/>
      <c r="BQC43" s="1673"/>
      <c r="BQD43" s="1673"/>
      <c r="BQE43" s="1673"/>
      <c r="BQF43" s="1673"/>
      <c r="BQG43" s="1673"/>
      <c r="BQH43" s="1673"/>
      <c r="BQI43" s="1673"/>
      <c r="BQJ43" s="1673"/>
      <c r="BQK43" s="1673"/>
      <c r="BQL43" s="1673"/>
      <c r="BQM43" s="1673"/>
      <c r="BQN43" s="1673"/>
      <c r="BQO43" s="1673"/>
      <c r="BQP43" s="1673"/>
      <c r="BQQ43" s="1673"/>
      <c r="BQR43" s="1673"/>
      <c r="BQS43" s="1673"/>
      <c r="BQT43" s="1673"/>
      <c r="BQU43" s="1673"/>
      <c r="BQV43" s="1673"/>
      <c r="BQW43" s="1673"/>
      <c r="BQX43" s="1673"/>
      <c r="BQY43" s="1673"/>
      <c r="BQZ43" s="1673"/>
      <c r="BRA43" s="1673"/>
      <c r="BRB43" s="1673"/>
      <c r="BRC43" s="1673"/>
      <c r="BRD43" s="1673"/>
      <c r="BRE43" s="1673"/>
      <c r="BRF43" s="1673"/>
      <c r="BRG43" s="1673"/>
      <c r="BRH43" s="1673"/>
      <c r="BRI43" s="1673"/>
      <c r="BRJ43" s="1673"/>
      <c r="BRK43" s="1673"/>
      <c r="BRL43" s="1673"/>
      <c r="BRM43" s="1673"/>
      <c r="BRN43" s="1673"/>
      <c r="BRO43" s="1673"/>
      <c r="BRP43" s="1673"/>
      <c r="BRQ43" s="1673"/>
      <c r="BRR43" s="1673"/>
      <c r="BRS43" s="1673"/>
      <c r="BRT43" s="1673"/>
      <c r="BRU43" s="1673"/>
      <c r="BRV43" s="1673"/>
      <c r="BRW43" s="1673"/>
      <c r="BRX43" s="1673"/>
      <c r="BRY43" s="1673"/>
      <c r="BRZ43" s="1673"/>
      <c r="BSA43" s="1673"/>
      <c r="BSB43" s="1673"/>
      <c r="BSC43" s="1673"/>
      <c r="BSD43" s="1673"/>
      <c r="BSE43" s="1673"/>
      <c r="BSF43" s="1673"/>
      <c r="BSG43" s="1673"/>
      <c r="BSH43" s="1673"/>
      <c r="BSI43" s="1673"/>
      <c r="BSJ43" s="1673"/>
      <c r="BSK43" s="1673"/>
      <c r="BSL43" s="1673"/>
      <c r="BSM43" s="1673"/>
      <c r="BSN43" s="1673"/>
      <c r="BSO43" s="1673"/>
      <c r="BSP43" s="1673"/>
      <c r="BSQ43" s="1673"/>
      <c r="BSR43" s="1673"/>
      <c r="BSS43" s="1673"/>
      <c r="BST43" s="1673"/>
      <c r="BSU43" s="1673"/>
      <c r="BSV43" s="1673"/>
      <c r="BSW43" s="1673"/>
      <c r="BSX43" s="1673"/>
      <c r="BSY43" s="1673"/>
      <c r="BSZ43" s="1673"/>
      <c r="BTA43" s="1673"/>
      <c r="BTB43" s="1673"/>
      <c r="BTC43" s="1673"/>
      <c r="BTD43" s="1673"/>
      <c r="BTE43" s="1673"/>
      <c r="BTF43" s="1673"/>
      <c r="BTG43" s="1673"/>
      <c r="BTH43" s="1673"/>
      <c r="BTI43" s="1673"/>
      <c r="BTJ43" s="1673"/>
      <c r="BTK43" s="1673"/>
      <c r="BTL43" s="1673"/>
      <c r="BTM43" s="1673"/>
      <c r="BTN43" s="1673"/>
      <c r="BTO43" s="1673"/>
      <c r="BTP43" s="1673"/>
      <c r="BTQ43" s="1673"/>
      <c r="BTR43" s="1673"/>
      <c r="BTS43" s="1673"/>
      <c r="BTT43" s="1673"/>
      <c r="BTU43" s="1673"/>
      <c r="BTV43" s="1673"/>
      <c r="BTW43" s="1673"/>
      <c r="BTX43" s="1673"/>
      <c r="BTY43" s="1673"/>
      <c r="BTZ43" s="1673"/>
      <c r="BUA43" s="1673"/>
      <c r="BUB43" s="1673"/>
      <c r="BUC43" s="1673"/>
      <c r="BUD43" s="1673"/>
      <c r="BUE43" s="1673"/>
      <c r="BUF43" s="1673"/>
      <c r="BUG43" s="1673"/>
      <c r="BUH43" s="1673"/>
      <c r="BUI43" s="1673"/>
      <c r="BUJ43" s="1673"/>
      <c r="BUK43" s="1673"/>
      <c r="BUL43" s="1673"/>
      <c r="BUM43" s="1673"/>
      <c r="BUN43" s="1673"/>
      <c r="BUO43" s="1673"/>
      <c r="BUP43" s="1673"/>
      <c r="BUQ43" s="1673"/>
      <c r="BUR43" s="1673"/>
      <c r="BUS43" s="1673"/>
      <c r="BUT43" s="1673"/>
      <c r="BUU43" s="1727">
        <v>0.99</v>
      </c>
      <c r="BUV43" s="1673"/>
      <c r="BUW43" s="1673"/>
      <c r="BUX43" s="7">
        <f t="shared" si="62"/>
        <v>-1</v>
      </c>
      <c r="BUY43" s="7">
        <f t="shared" si="63"/>
        <v>-1</v>
      </c>
      <c r="BUZ43" s="1673"/>
      <c r="BVA43" s="1673"/>
      <c r="BVB43" s="1673"/>
      <c r="BVC43" s="1673"/>
      <c r="BVD43" s="1673"/>
      <c r="BVE43" s="1673"/>
      <c r="BVF43" s="1673"/>
      <c r="BVG43" s="1673"/>
      <c r="BVH43" s="1673"/>
      <c r="BVI43" s="1673"/>
      <c r="BVJ43" s="1673"/>
      <c r="BVK43" s="1673"/>
      <c r="BVL43" s="1673"/>
      <c r="BVM43" s="1673"/>
      <c r="BVN43" s="1673"/>
      <c r="BVO43" s="1673"/>
      <c r="BVP43" s="1673"/>
      <c r="BVQ43" s="1673"/>
      <c r="BVR43" s="1673"/>
      <c r="BVS43" s="1673"/>
      <c r="BVT43" s="1673"/>
      <c r="BVU43" s="1673"/>
      <c r="BVV43" s="1673"/>
      <c r="BVW43" s="1673"/>
      <c r="BVX43" s="1673"/>
      <c r="BVY43" s="1673"/>
      <c r="BVZ43" s="1673"/>
      <c r="BWA43" s="1673"/>
      <c r="BWB43" s="1673"/>
      <c r="BWC43" s="1673"/>
      <c r="BWD43" s="1673"/>
      <c r="BWE43" s="1732">
        <v>1.07</v>
      </c>
      <c r="BWF43" s="54">
        <v>0.79</v>
      </c>
      <c r="BWG43" s="1673"/>
      <c r="BWH43" s="7">
        <f t="shared" si="4"/>
        <v>-1</v>
      </c>
      <c r="BWI43" s="1673"/>
      <c r="BWJ43" s="1673"/>
      <c r="BWK43" s="1673"/>
      <c r="BWL43" s="1673"/>
      <c r="BWM43" s="1673"/>
      <c r="BWN43" s="1673"/>
      <c r="BWO43" s="1673"/>
      <c r="BWP43" s="1673"/>
      <c r="BWQ43" s="1673"/>
      <c r="BWR43" s="1673"/>
      <c r="BWS43" s="1673"/>
      <c r="BWT43" s="1673"/>
      <c r="BWU43" s="1673"/>
      <c r="BWV43" s="1673"/>
      <c r="BWW43" s="1673"/>
      <c r="BWX43" s="1673"/>
      <c r="BWY43" s="1673"/>
      <c r="BWZ43" s="1673"/>
      <c r="BXA43" s="1673"/>
      <c r="BXB43" s="1673"/>
      <c r="BXC43" s="1673"/>
      <c r="BXD43" s="1673"/>
      <c r="BXE43" s="1673"/>
      <c r="BXF43" s="1673"/>
      <c r="BXG43" s="1673"/>
      <c r="BXH43" s="1673"/>
      <c r="BXI43" s="1673"/>
      <c r="BXJ43" s="897">
        <v>0.73699999999999999</v>
      </c>
      <c r="BXK43" s="54">
        <v>0.56000000000000005</v>
      </c>
      <c r="BXL43" s="1673"/>
      <c r="BXM43" s="1673"/>
      <c r="BXN43" s="1673"/>
      <c r="BXO43" s="1673"/>
      <c r="BXP43" s="897">
        <v>0.73699999999999999</v>
      </c>
      <c r="BXQ43" s="54">
        <v>0.56000000000000005</v>
      </c>
      <c r="BXR43" s="1673"/>
      <c r="BXS43" s="7">
        <f t="shared" si="5"/>
        <v>-1</v>
      </c>
      <c r="BXT43" s="1673"/>
      <c r="BXU43" s="1673"/>
      <c r="BXV43" s="1673"/>
      <c r="BXW43" s="1673"/>
      <c r="BXX43" s="1673"/>
      <c r="BXY43" s="1673"/>
      <c r="BXZ43" s="1673"/>
      <c r="BYA43" s="1673"/>
      <c r="BYB43" s="1673"/>
      <c r="BYC43" s="1673"/>
      <c r="BYD43" s="1673"/>
      <c r="BYE43" s="1673"/>
      <c r="BYF43" s="1673"/>
      <c r="BYG43" s="1673"/>
      <c r="BYH43" s="1673"/>
      <c r="BYI43" s="1673"/>
      <c r="BYJ43" s="1673"/>
      <c r="BYK43" s="1673"/>
      <c r="BYL43" s="1673"/>
      <c r="BYM43" s="896">
        <v>0.76</v>
      </c>
      <c r="BYN43" s="56">
        <v>1.06</v>
      </c>
      <c r="BYO43" s="1673"/>
      <c r="BYP43" s="1673"/>
      <c r="BYQ43" s="1673"/>
      <c r="BYR43" s="1673"/>
      <c r="BYS43" s="1673"/>
      <c r="BYT43" s="1673"/>
      <c r="BYU43" s="1673"/>
      <c r="BYV43" s="7" t="e">
        <f t="shared" si="6"/>
        <v>#DIV/0!</v>
      </c>
      <c r="BYW43" s="1673"/>
      <c r="BYX43" s="1673"/>
      <c r="BYY43" s="1673"/>
      <c r="BYZ43" s="1673"/>
      <c r="BZA43" s="1673"/>
      <c r="BZB43" s="1673"/>
      <c r="BZC43" s="1673"/>
      <c r="BZD43" s="1673"/>
      <c r="BZE43" s="1673"/>
      <c r="BZF43" s="1673"/>
      <c r="BZG43" s="1673"/>
      <c r="BZH43" s="1673"/>
      <c r="BZI43" s="1673"/>
      <c r="BZJ43" s="1673"/>
      <c r="BZK43" s="911">
        <v>0.81</v>
      </c>
      <c r="BZL43" s="53">
        <v>0.81</v>
      </c>
      <c r="BZM43" s="1673"/>
      <c r="BZN43" s="1673"/>
      <c r="BZO43" s="1673"/>
      <c r="BZP43" s="1673"/>
      <c r="BZQ43" s="1673"/>
      <c r="BZR43" s="1673"/>
      <c r="BZS43" s="1673"/>
      <c r="BZT43" s="7" t="e">
        <f t="shared" si="48"/>
        <v>#DIV/0!</v>
      </c>
      <c r="BZU43" s="56"/>
      <c r="BZV43" s="56">
        <f t="shared" si="49"/>
        <v>0</v>
      </c>
      <c r="BZW43" s="1673"/>
      <c r="BZX43" s="7" t="e">
        <f t="shared" si="50"/>
        <v>#DIV/0!</v>
      </c>
      <c r="BZY43" s="911">
        <v>0.73019999999999996</v>
      </c>
      <c r="BZZ43" s="911">
        <f t="shared" si="51"/>
        <v>0.73019999999999996</v>
      </c>
      <c r="CAA43" s="1673"/>
      <c r="CAB43" s="894">
        <f t="shared" si="52"/>
        <v>-1</v>
      </c>
      <c r="CAC43" s="56"/>
      <c r="CAD43" s="56">
        <f t="shared" si="53"/>
        <v>0</v>
      </c>
      <c r="CAE43" s="1673"/>
      <c r="CAF43" s="7" t="e">
        <f t="shared" si="54"/>
        <v>#DIV/0!</v>
      </c>
      <c r="CAG43" s="1673"/>
      <c r="CAH43" s="1673"/>
      <c r="CAI43" s="1673"/>
      <c r="CAJ43" s="1673"/>
      <c r="CAK43" s="1673"/>
      <c r="CAL43" s="1673"/>
      <c r="CAM43" s="1673"/>
      <c r="CAN43" s="1673"/>
      <c r="CAO43" s="1673"/>
      <c r="CAP43" s="1673"/>
      <c r="CAQ43" s="1673"/>
      <c r="CAR43" s="1673"/>
      <c r="CAS43" s="1673"/>
      <c r="CAT43" s="1673"/>
      <c r="CAU43" s="1673"/>
      <c r="CAV43" s="1673"/>
      <c r="CAW43" s="1673"/>
      <c r="CAX43" s="1673"/>
      <c r="CAZ43" s="4"/>
      <c r="CBA43" s="4"/>
      <c r="CBB43" s="4"/>
    </row>
    <row r="44" spans="1:2082" ht="73" thickBot="1" x14ac:dyDescent="0.4">
      <c r="D44" s="174">
        <v>42</v>
      </c>
      <c r="E44" s="174" t="s">
        <v>3905</v>
      </c>
      <c r="F44" s="174" t="s">
        <v>3905</v>
      </c>
      <c r="G44" s="174" t="s">
        <v>17</v>
      </c>
      <c r="H44" s="174" t="s">
        <v>18</v>
      </c>
      <c r="I44" s="174" t="s">
        <v>3973</v>
      </c>
      <c r="J44" s="174" t="s">
        <v>3974</v>
      </c>
      <c r="K44" s="36" t="s">
        <v>3907</v>
      </c>
      <c r="L44" s="36"/>
      <c r="M44" s="36"/>
      <c r="N44" s="36"/>
      <c r="O44" s="36"/>
      <c r="P44" s="36"/>
      <c r="Q44" s="36"/>
      <c r="R44" s="36"/>
      <c r="S44" s="36"/>
      <c r="T44" s="36"/>
      <c r="U44" s="36"/>
      <c r="V44" s="36"/>
      <c r="W44" s="36"/>
      <c r="X44" s="36"/>
      <c r="Y44" s="36"/>
      <c r="Z44" s="36"/>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6"/>
      <c r="CR44" s="36"/>
      <c r="CS44" s="36"/>
      <c r="CT44" s="36"/>
      <c r="CU44" s="36"/>
      <c r="CV44" s="36"/>
      <c r="CW44" s="36"/>
      <c r="CX44" s="36"/>
      <c r="CY44" s="36"/>
      <c r="CZ44" s="36"/>
      <c r="DA44" s="36"/>
      <c r="DB44" s="36"/>
      <c r="DC44" s="36"/>
      <c r="DD44" s="36"/>
      <c r="DE44" s="36"/>
      <c r="DF44" s="36"/>
      <c r="DG44" s="36"/>
      <c r="DH44" s="36"/>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6"/>
      <c r="GC44" s="36"/>
      <c r="GD44" s="36"/>
      <c r="GE44" s="36"/>
      <c r="GF44" s="36"/>
      <c r="GG44" s="36"/>
      <c r="GH44" s="36"/>
      <c r="GI44" s="36"/>
      <c r="GJ44" s="36"/>
      <c r="GK44" s="36"/>
      <c r="GL44" s="36"/>
      <c r="GM44" s="36"/>
      <c r="GN44" s="36"/>
      <c r="GO44" s="36"/>
      <c r="GP44" s="36"/>
      <c r="GQ44" s="36"/>
      <c r="GR44" s="36"/>
      <c r="GS44" s="36"/>
      <c r="GT44" s="36"/>
      <c r="GU44" s="36"/>
      <c r="GV44" s="36"/>
      <c r="GW44" s="36"/>
      <c r="GX44" s="36"/>
      <c r="GY44" s="36"/>
      <c r="GZ44" s="36"/>
      <c r="HA44" s="36"/>
      <c r="HB44" s="36"/>
      <c r="HC44" s="36"/>
      <c r="HD44" s="36"/>
      <c r="HE44" s="36"/>
      <c r="HF44" s="36"/>
      <c r="HG44" s="36"/>
      <c r="HH44" s="36"/>
      <c r="HI44" s="36"/>
      <c r="HJ44" s="36"/>
      <c r="HK44" s="36"/>
      <c r="HL44" s="36"/>
      <c r="HM44" s="36"/>
      <c r="HN44" s="36"/>
      <c r="HO44" s="36"/>
      <c r="HP44" s="36"/>
      <c r="HQ44" s="36"/>
      <c r="HR44" s="36"/>
      <c r="HS44" s="36"/>
      <c r="HT44" s="36"/>
      <c r="HU44" s="36"/>
      <c r="HV44" s="36"/>
      <c r="HW44" s="36"/>
      <c r="HX44" s="36"/>
      <c r="HY44" s="36"/>
      <c r="HZ44" s="36"/>
      <c r="IA44" s="36"/>
      <c r="IB44" s="36"/>
      <c r="IC44" s="36"/>
      <c r="ID44" s="36"/>
      <c r="IE44" s="36"/>
      <c r="IF44" s="36"/>
      <c r="IG44" s="36"/>
      <c r="IH44" s="36"/>
      <c r="II44" s="36"/>
      <c r="IJ44" s="36"/>
      <c r="IK44" s="36"/>
      <c r="IL44" s="36"/>
      <c r="IM44" s="36"/>
      <c r="IN44" s="36"/>
      <c r="IO44" s="36"/>
      <c r="IP44" s="36"/>
      <c r="IQ44" s="36"/>
      <c r="IR44" s="36"/>
      <c r="IS44" s="36"/>
      <c r="IT44" s="36"/>
      <c r="IU44" s="36"/>
      <c r="IV44" s="36"/>
      <c r="IW44" s="36"/>
      <c r="IX44" s="36"/>
      <c r="IY44" s="36"/>
      <c r="IZ44" s="36"/>
      <c r="JA44" s="36"/>
      <c r="JB44" s="36"/>
      <c r="JC44" s="36"/>
      <c r="JD44" s="36"/>
      <c r="JE44" s="36"/>
      <c r="JF44" s="36"/>
      <c r="JG44" s="36"/>
      <c r="JH44" s="36"/>
      <c r="JI44" s="36"/>
      <c r="JJ44" s="36"/>
      <c r="JK44" s="36"/>
      <c r="JL44" s="36"/>
      <c r="JM44" s="36"/>
      <c r="JN44" s="36"/>
      <c r="JO44" s="36"/>
      <c r="JP44" s="36"/>
      <c r="JQ44" s="36"/>
      <c r="JR44" s="36"/>
      <c r="JS44" s="36"/>
      <c r="JT44" s="36"/>
      <c r="JU44" s="36"/>
      <c r="JV44" s="36"/>
      <c r="JW44" s="36"/>
      <c r="JX44" s="36"/>
      <c r="JY44" s="36"/>
      <c r="JZ44" s="36"/>
      <c r="KA44" s="36"/>
      <c r="KB44" s="36"/>
      <c r="KC44" s="36"/>
      <c r="KD44" s="36"/>
      <c r="KE44" s="36"/>
      <c r="KF44" s="36"/>
      <c r="KG44" s="36"/>
      <c r="KH44" s="36"/>
      <c r="KI44" s="36"/>
      <c r="KJ44" s="36"/>
      <c r="KK44" s="36"/>
      <c r="KL44" s="36"/>
      <c r="KM44" s="36"/>
      <c r="KN44" s="36"/>
      <c r="KO44" s="36"/>
      <c r="KP44" s="36"/>
      <c r="KQ44" s="36"/>
      <c r="KR44" s="36"/>
      <c r="KS44" s="36"/>
      <c r="KT44" s="36"/>
      <c r="KU44" s="36"/>
      <c r="KV44" s="36"/>
      <c r="KW44" s="36"/>
      <c r="KX44" s="36"/>
      <c r="KY44" s="36"/>
      <c r="KZ44" s="36"/>
      <c r="LA44" s="36"/>
      <c r="LB44" s="36"/>
      <c r="LC44" s="36"/>
      <c r="LD44" s="36"/>
      <c r="LE44" s="36"/>
      <c r="LF44" s="36"/>
      <c r="LG44" s="36"/>
      <c r="LH44" s="36"/>
      <c r="LI44" s="36"/>
      <c r="LJ44" s="36"/>
      <c r="LK44" s="36"/>
      <c r="LL44" s="36"/>
      <c r="LM44" s="36"/>
      <c r="LN44" s="36"/>
      <c r="LO44" s="36"/>
      <c r="LP44" s="36"/>
      <c r="LQ44" s="36"/>
      <c r="LR44" s="36"/>
      <c r="LS44" s="36"/>
      <c r="LT44" s="36"/>
      <c r="LU44" s="36"/>
      <c r="LV44" s="36"/>
      <c r="LW44" s="36"/>
      <c r="LX44" s="36"/>
      <c r="LY44" s="36"/>
      <c r="LZ44" s="36"/>
      <c r="MA44" s="36"/>
      <c r="MB44" s="36"/>
      <c r="MC44" s="36"/>
      <c r="MD44" s="36"/>
      <c r="ME44" s="36"/>
      <c r="MF44" s="36"/>
      <c r="MG44" s="36"/>
      <c r="MH44" s="36"/>
      <c r="MI44" s="36"/>
      <c r="MJ44" s="36"/>
      <c r="MK44" s="36"/>
      <c r="ML44" s="36"/>
      <c r="MM44" s="36"/>
      <c r="MN44" s="36"/>
      <c r="MO44" s="36"/>
      <c r="MP44" s="36"/>
      <c r="MQ44" s="36"/>
      <c r="MR44" s="36"/>
      <c r="MS44" s="36"/>
      <c r="MT44" s="36"/>
      <c r="MU44" s="36"/>
      <c r="MV44" s="36"/>
      <c r="MW44" s="36"/>
      <c r="MX44" s="36"/>
      <c r="MY44" s="36"/>
      <c r="MZ44" s="36"/>
      <c r="NA44" s="36"/>
      <c r="NB44" s="36"/>
      <c r="NC44" s="36"/>
      <c r="ND44" s="36"/>
      <c r="NE44" s="36"/>
      <c r="NF44" s="36"/>
      <c r="NG44" s="36"/>
      <c r="NH44" s="36"/>
      <c r="NI44" s="36"/>
      <c r="NJ44" s="36"/>
      <c r="NK44" s="36"/>
      <c r="NL44" s="36"/>
      <c r="NM44" s="36"/>
      <c r="NN44" s="36"/>
      <c r="NO44" s="36"/>
      <c r="NP44" s="36"/>
      <c r="NQ44" s="36"/>
      <c r="NR44" s="36"/>
      <c r="NS44" s="36"/>
      <c r="NT44" s="36"/>
      <c r="NU44" s="36"/>
      <c r="NV44" s="36"/>
      <c r="NW44" s="36"/>
      <c r="NX44" s="36"/>
      <c r="NY44" s="36"/>
      <c r="NZ44" s="36"/>
      <c r="OA44" s="36"/>
      <c r="OB44" s="36"/>
      <c r="OC44" s="36"/>
      <c r="OD44" s="36"/>
      <c r="OE44" s="36"/>
      <c r="OF44" s="36"/>
      <c r="OG44" s="36"/>
      <c r="OH44" s="36"/>
      <c r="OI44" s="36"/>
      <c r="OJ44" s="36"/>
      <c r="OK44" s="36"/>
      <c r="OL44" s="36"/>
      <c r="OM44" s="36"/>
      <c r="ON44" s="36"/>
      <c r="OO44" s="36"/>
      <c r="OP44" s="36"/>
      <c r="OQ44" s="36"/>
      <c r="OR44" s="36"/>
      <c r="OS44" s="36"/>
      <c r="OT44" s="36"/>
      <c r="OU44" s="36"/>
      <c r="OV44" s="36"/>
      <c r="OW44" s="36"/>
      <c r="OX44" s="36"/>
      <c r="OY44" s="36"/>
      <c r="OZ44" s="36"/>
      <c r="PA44" s="36"/>
      <c r="PB44" s="36"/>
      <c r="PC44" s="36"/>
      <c r="PD44" s="36"/>
      <c r="PE44" s="36"/>
      <c r="PF44" s="36"/>
      <c r="PG44" s="36"/>
      <c r="PH44" s="36"/>
      <c r="PI44" s="36"/>
      <c r="PJ44" s="36"/>
      <c r="PK44" s="36"/>
      <c r="PL44" s="36"/>
      <c r="PM44" s="36"/>
      <c r="PN44" s="36"/>
      <c r="PO44" s="36"/>
      <c r="PP44" s="36"/>
      <c r="PQ44" s="36"/>
      <c r="PR44" s="36"/>
      <c r="PS44" s="36"/>
      <c r="PT44" s="36"/>
      <c r="PU44" s="36"/>
      <c r="PV44" s="36"/>
      <c r="PW44" s="36"/>
      <c r="PX44" s="36"/>
      <c r="PY44" s="36"/>
      <c r="PZ44" s="36"/>
      <c r="QA44" s="36"/>
      <c r="QB44" s="36"/>
      <c r="QC44" s="36"/>
      <c r="QD44" s="36"/>
      <c r="QE44" s="36"/>
      <c r="QF44" s="36"/>
      <c r="QG44" s="36"/>
      <c r="QH44" s="36"/>
      <c r="QI44" s="36"/>
      <c r="QJ44" s="36"/>
      <c r="QK44" s="36"/>
      <c r="QL44" s="36"/>
      <c r="QM44" s="36"/>
      <c r="QN44" s="36"/>
      <c r="QO44" s="36"/>
      <c r="QP44" s="36"/>
      <c r="QQ44" s="36"/>
      <c r="QR44" s="36"/>
      <c r="QS44" s="36"/>
      <c r="QT44" s="36"/>
      <c r="QU44" s="36"/>
      <c r="QV44" s="36"/>
      <c r="QW44" s="36"/>
      <c r="QX44" s="36"/>
      <c r="QY44" s="36"/>
      <c r="QZ44" s="36"/>
      <c r="RA44" s="36"/>
      <c r="RB44" s="36"/>
      <c r="RC44" s="36"/>
      <c r="RD44" s="36"/>
      <c r="RE44" s="36"/>
      <c r="RF44" s="36"/>
      <c r="RG44" s="36"/>
      <c r="RH44" s="36"/>
      <c r="RI44" s="36"/>
      <c r="RJ44" s="36"/>
      <c r="RK44" s="36"/>
      <c r="RL44" s="36"/>
      <c r="RM44" s="36"/>
      <c r="RN44" s="36"/>
      <c r="RO44" s="36"/>
      <c r="RP44" s="36"/>
      <c r="RQ44" s="36"/>
      <c r="RR44" s="36"/>
      <c r="RS44" s="36"/>
      <c r="RT44" s="36"/>
      <c r="RU44" s="36"/>
      <c r="RV44" s="36"/>
      <c r="RW44" s="36"/>
      <c r="RX44" s="36"/>
      <c r="RY44" s="36"/>
      <c r="RZ44" s="36"/>
      <c r="SA44" s="36"/>
      <c r="SB44" s="36"/>
      <c r="SC44" s="36"/>
      <c r="SD44" s="36"/>
      <c r="SE44" s="36"/>
      <c r="SF44" s="36"/>
      <c r="SG44" s="36"/>
      <c r="SH44" s="36"/>
      <c r="SI44" s="36"/>
      <c r="SJ44" s="36"/>
      <c r="SK44" s="36"/>
      <c r="SL44" s="36"/>
      <c r="SM44" s="36"/>
      <c r="SN44" s="36"/>
      <c r="SO44" s="36"/>
      <c r="SP44" s="36"/>
      <c r="SQ44" s="36"/>
      <c r="SR44" s="36"/>
      <c r="SS44" s="36"/>
      <c r="ST44" s="36"/>
      <c r="SU44" s="36"/>
      <c r="SV44" s="36"/>
      <c r="SW44" s="36"/>
      <c r="SX44" s="36"/>
      <c r="SY44" s="36"/>
      <c r="SZ44" s="36"/>
      <c r="TA44" s="36"/>
      <c r="TB44" s="36"/>
      <c r="TC44" s="36"/>
      <c r="TD44" s="36"/>
      <c r="TE44" s="36"/>
      <c r="TF44" s="36"/>
      <c r="TG44" s="36"/>
      <c r="TH44" s="36"/>
      <c r="TI44" s="36"/>
      <c r="TJ44" s="36"/>
      <c r="TK44" s="36"/>
      <c r="TL44" s="36"/>
      <c r="TM44" s="36"/>
      <c r="TN44" s="36"/>
      <c r="TO44" s="36"/>
      <c r="TP44" s="36"/>
      <c r="TQ44" s="36"/>
      <c r="TR44" s="36"/>
      <c r="TS44" s="36"/>
      <c r="TT44" s="36"/>
      <c r="TU44" s="36"/>
      <c r="TV44" s="36"/>
      <c r="TW44" s="36"/>
      <c r="TX44" s="36"/>
      <c r="TY44" s="36"/>
      <c r="TZ44" s="36"/>
      <c r="UA44" s="36"/>
      <c r="UB44" s="36"/>
      <c r="UC44" s="36"/>
      <c r="UD44" s="36"/>
      <c r="UE44" s="36"/>
      <c r="UF44" s="36"/>
      <c r="UG44" s="36"/>
      <c r="UH44" s="36"/>
      <c r="UI44" s="36"/>
      <c r="UJ44" s="36"/>
      <c r="UK44" s="36"/>
      <c r="UL44" s="36"/>
      <c r="UM44" s="36"/>
      <c r="UN44" s="36"/>
      <c r="UO44" s="36"/>
      <c r="UP44" s="36"/>
      <c r="UQ44" s="36"/>
      <c r="UR44" s="36"/>
      <c r="US44" s="36"/>
      <c r="UT44" s="36"/>
      <c r="UU44" s="36"/>
      <c r="UV44" s="36"/>
      <c r="UW44" s="36"/>
      <c r="UX44" s="36"/>
      <c r="UY44" s="36"/>
      <c r="UZ44" s="36"/>
      <c r="VA44" s="36"/>
      <c r="VB44" s="36"/>
      <c r="VC44" s="36"/>
      <c r="VD44" s="36"/>
      <c r="VE44" s="36"/>
      <c r="VF44" s="36"/>
      <c r="VG44" s="36"/>
      <c r="VH44" s="36"/>
      <c r="VI44" s="36"/>
      <c r="VJ44" s="36"/>
      <c r="VK44" s="36"/>
      <c r="VL44" s="36"/>
      <c r="VM44" s="36"/>
      <c r="VN44" s="36"/>
      <c r="VO44" s="36"/>
      <c r="VP44" s="36"/>
      <c r="VQ44" s="36"/>
      <c r="VR44" s="36"/>
      <c r="VS44" s="36"/>
      <c r="VT44" s="36"/>
      <c r="VU44" s="36"/>
      <c r="VV44" s="36"/>
      <c r="VW44" s="36"/>
      <c r="VX44" s="36"/>
      <c r="VY44" s="36"/>
      <c r="VZ44" s="36"/>
      <c r="WA44" s="36"/>
      <c r="WB44" s="36"/>
      <c r="WC44" s="36"/>
      <c r="WD44" s="36"/>
      <c r="WE44" s="36"/>
      <c r="WF44" s="36"/>
      <c r="WG44" s="36"/>
      <c r="WH44" s="36"/>
      <c r="WI44" s="36"/>
      <c r="WJ44" s="36"/>
      <c r="WK44" s="36"/>
      <c r="WL44" s="36"/>
      <c r="WM44" s="36"/>
      <c r="WN44" s="36"/>
      <c r="WO44" s="36"/>
      <c r="WP44" s="36"/>
      <c r="WQ44" s="36"/>
      <c r="WR44" s="36"/>
      <c r="WS44" s="36"/>
      <c r="WT44" s="36"/>
      <c r="WU44" s="36"/>
      <c r="WV44" s="36"/>
      <c r="WW44" s="36"/>
      <c r="WX44" s="36"/>
      <c r="WY44" s="36"/>
      <c r="WZ44" s="36"/>
      <c r="XA44" s="36"/>
      <c r="XB44" s="36"/>
      <c r="XC44" s="36"/>
      <c r="XD44" s="36"/>
      <c r="XE44" s="36"/>
      <c r="XF44" s="36"/>
      <c r="XG44" s="36"/>
      <c r="XH44" s="36"/>
      <c r="XI44" s="36"/>
      <c r="XJ44" s="36"/>
      <c r="XK44" s="36"/>
      <c r="XL44" s="36"/>
      <c r="XM44" s="36"/>
      <c r="XN44" s="36"/>
      <c r="XO44" s="36"/>
      <c r="XP44" s="36"/>
      <c r="XQ44" s="36"/>
      <c r="XR44" s="36"/>
      <c r="XS44" s="36"/>
      <c r="XT44" s="36"/>
      <c r="XU44" s="36"/>
      <c r="XV44" s="36"/>
      <c r="XW44" s="36"/>
      <c r="XX44" s="36"/>
      <c r="XY44" s="36"/>
      <c r="XZ44" s="36"/>
      <c r="YA44" s="36"/>
      <c r="YB44" s="36"/>
      <c r="YC44" s="36"/>
      <c r="YD44" s="36"/>
      <c r="YE44" s="36"/>
      <c r="YF44" s="36"/>
      <c r="YG44" s="36"/>
      <c r="YH44" s="36"/>
      <c r="YI44" s="36"/>
      <c r="YJ44" s="36"/>
      <c r="YK44" s="36"/>
      <c r="YL44" s="36"/>
      <c r="YM44" s="36"/>
      <c r="YN44" s="36"/>
      <c r="YO44" s="36"/>
      <c r="YP44" s="36"/>
      <c r="YQ44" s="36"/>
      <c r="YR44" s="36"/>
      <c r="YS44" s="36"/>
      <c r="YT44" s="36"/>
      <c r="YU44" s="36"/>
      <c r="YV44" s="36"/>
      <c r="YW44" s="36"/>
      <c r="YX44" s="36"/>
      <c r="YY44" s="36"/>
      <c r="YZ44" s="36"/>
      <c r="ZA44" s="36"/>
      <c r="ZB44" s="36"/>
      <c r="ZC44" s="36"/>
      <c r="ZD44" s="36"/>
      <c r="ZE44" s="36"/>
      <c r="ZF44" s="36"/>
      <c r="ZG44" s="36"/>
      <c r="ZH44" s="36"/>
      <c r="ZI44" s="36"/>
      <c r="ZJ44" s="36"/>
      <c r="ZK44" s="36"/>
      <c r="ZL44" s="36"/>
      <c r="ZM44" s="36"/>
      <c r="ZN44" s="36"/>
      <c r="ZO44" s="36"/>
      <c r="ZP44" s="36"/>
      <c r="ZQ44" s="36"/>
      <c r="ZR44" s="36"/>
      <c r="ZS44" s="36"/>
      <c r="ZT44" s="36"/>
      <c r="ZU44" s="36"/>
      <c r="ZV44" s="36"/>
      <c r="ZW44" s="36"/>
      <c r="ZX44" s="36"/>
      <c r="ZY44" s="36"/>
      <c r="ZZ44" s="36"/>
      <c r="AAA44" s="36"/>
      <c r="AAB44" s="36"/>
      <c r="AAC44" s="36"/>
      <c r="AAD44" s="36"/>
      <c r="AAE44" s="36"/>
      <c r="AAF44" s="36"/>
      <c r="AAG44" s="36"/>
      <c r="AAH44" s="36"/>
      <c r="AAI44" s="36"/>
      <c r="AAJ44" s="36"/>
      <c r="AAK44" s="36"/>
      <c r="AAL44" s="36"/>
      <c r="AAM44" s="36"/>
      <c r="AAN44" s="36"/>
      <c r="AAO44" s="36"/>
      <c r="AAP44" s="36"/>
      <c r="AAQ44" s="36"/>
      <c r="AAR44" s="36"/>
      <c r="AAS44" s="36"/>
      <c r="AAT44" s="36"/>
      <c r="AAU44" s="36"/>
      <c r="AAV44" s="36"/>
      <c r="AAW44" s="36"/>
      <c r="AAX44" s="36"/>
      <c r="AAY44" s="36"/>
      <c r="AAZ44" s="36"/>
      <c r="ABA44" s="36"/>
      <c r="ABB44" s="36"/>
      <c r="ABC44" s="36"/>
      <c r="ABD44" s="36"/>
      <c r="ABE44" s="36"/>
      <c r="ABF44" s="36"/>
      <c r="ABG44" s="36"/>
      <c r="ABH44" s="36"/>
      <c r="ABI44" s="36"/>
      <c r="ABJ44" s="36"/>
      <c r="ABK44" s="36"/>
      <c r="ABL44" s="36"/>
      <c r="ABM44" s="36"/>
      <c r="ABN44" s="36"/>
      <c r="ABO44" s="36"/>
      <c r="ABP44" s="36"/>
      <c r="ABQ44" s="36"/>
      <c r="ABR44" s="36"/>
      <c r="ABS44" s="36"/>
      <c r="ABT44" s="36"/>
      <c r="ABU44" s="36"/>
      <c r="ABV44" s="36"/>
      <c r="ABW44" s="36"/>
      <c r="ABX44" s="36"/>
      <c r="ABY44" s="36"/>
      <c r="ABZ44" s="36"/>
      <c r="ACA44" s="36"/>
      <c r="ACB44" s="36"/>
      <c r="ACC44" s="36"/>
      <c r="ACD44" s="36"/>
      <c r="ACE44" s="36"/>
      <c r="ACF44" s="36"/>
      <c r="ACG44" s="36"/>
      <c r="ACH44" s="36"/>
      <c r="ACI44" s="36"/>
      <c r="ACJ44" s="36"/>
      <c r="ACK44" s="36"/>
      <c r="ACL44" s="36"/>
      <c r="ACM44" s="36"/>
      <c r="ACN44" s="36"/>
      <c r="ACO44" s="36"/>
      <c r="ACP44" s="36"/>
      <c r="ACQ44" s="36"/>
      <c r="ACR44" s="36"/>
      <c r="ACS44" s="36"/>
      <c r="ACT44" s="36"/>
      <c r="ACU44" s="36"/>
      <c r="ACV44" s="36"/>
      <c r="ACW44" s="36"/>
      <c r="ACX44" s="36"/>
      <c r="ACY44" s="36"/>
      <c r="ACZ44" s="36"/>
      <c r="ADA44" s="36"/>
      <c r="ADB44" s="36"/>
      <c r="ADC44" s="36"/>
      <c r="ADD44" s="36"/>
      <c r="ADE44" s="36"/>
      <c r="ADF44" s="36"/>
      <c r="ADG44" s="36"/>
      <c r="ADH44" s="36"/>
      <c r="ADI44" s="36"/>
      <c r="ADJ44" s="36"/>
      <c r="ADK44" s="36"/>
      <c r="ADL44" s="36"/>
      <c r="ADM44" s="36"/>
      <c r="ADN44" s="36"/>
      <c r="ADO44" s="36"/>
      <c r="ADP44" s="36"/>
      <c r="ADQ44" s="36"/>
      <c r="ADR44" s="36"/>
      <c r="ADS44" s="36"/>
      <c r="ADT44" s="36"/>
      <c r="ADU44" s="36"/>
      <c r="ADV44" s="36"/>
      <c r="ADW44" s="36"/>
      <c r="ADX44" s="36"/>
      <c r="ADY44" s="36"/>
      <c r="ADZ44" s="36"/>
      <c r="AEA44" s="36"/>
      <c r="AEB44" s="36"/>
      <c r="AEC44" s="36"/>
      <c r="AED44" s="36"/>
      <c r="AEE44" s="36"/>
      <c r="AEF44" s="36"/>
      <c r="AEG44" s="36"/>
      <c r="AEH44" s="36"/>
      <c r="AEI44" s="36"/>
      <c r="AEJ44" s="36"/>
      <c r="AEK44" s="36"/>
      <c r="AEL44" s="36"/>
      <c r="AEM44" s="36"/>
      <c r="AEN44" s="36"/>
      <c r="AEO44" s="36"/>
      <c r="AEP44" s="36"/>
      <c r="AEQ44" s="36"/>
      <c r="AER44" s="36"/>
      <c r="AES44" s="36"/>
      <c r="AET44" s="36"/>
      <c r="AEU44" s="36"/>
      <c r="AEV44" s="36"/>
      <c r="AEW44" s="36"/>
      <c r="AEX44" s="36"/>
      <c r="AEY44" s="36"/>
      <c r="AEZ44" s="36"/>
      <c r="AFA44" s="36"/>
      <c r="AFB44" s="36"/>
      <c r="AFC44" s="36"/>
      <c r="AFD44" s="36"/>
      <c r="AFE44" s="36"/>
      <c r="AFF44" s="36"/>
      <c r="AFG44" s="36"/>
      <c r="AFH44" s="36"/>
      <c r="AFI44" s="36"/>
      <c r="AFJ44" s="36"/>
      <c r="AFK44" s="36"/>
      <c r="AFL44" s="36"/>
      <c r="AFM44" s="36"/>
      <c r="AFN44" s="36"/>
      <c r="AFO44" s="36"/>
      <c r="AFP44" s="36"/>
      <c r="AFQ44" s="36"/>
      <c r="AFR44" s="36"/>
      <c r="AFS44" s="36"/>
      <c r="AFT44" s="36"/>
      <c r="AFU44" s="36"/>
      <c r="AFV44" s="36"/>
      <c r="AFW44" s="36"/>
      <c r="AFX44" s="36"/>
      <c r="AFY44" s="36"/>
      <c r="AFZ44" s="36"/>
      <c r="AGA44" s="36"/>
      <c r="AGB44" s="36"/>
      <c r="AGC44" s="36"/>
      <c r="AGD44" s="36"/>
      <c r="AGE44" s="36"/>
      <c r="AGF44" s="36"/>
      <c r="AGG44" s="36"/>
      <c r="AGH44" s="36"/>
      <c r="AGI44" s="36"/>
      <c r="AGJ44" s="36"/>
      <c r="AGK44" s="36"/>
      <c r="AGL44" s="36"/>
      <c r="AGM44" s="36"/>
      <c r="AGN44" s="36"/>
      <c r="AGO44" s="36"/>
      <c r="AGP44" s="36"/>
      <c r="AGQ44" s="36"/>
      <c r="AGR44" s="36"/>
      <c r="AGS44" s="36"/>
      <c r="AGT44" s="36"/>
      <c r="AGU44" s="36"/>
      <c r="AGV44" s="36"/>
      <c r="AGW44" s="36"/>
      <c r="AGX44" s="36"/>
      <c r="AGY44" s="36"/>
      <c r="AGZ44" s="36"/>
      <c r="AHA44" s="36"/>
      <c r="AHB44" s="36"/>
      <c r="AHC44" s="36"/>
      <c r="AHD44" s="36"/>
      <c r="AHE44" s="36"/>
      <c r="AHF44" s="36"/>
      <c r="AHG44" s="36"/>
      <c r="AHH44" s="36"/>
      <c r="AHI44" s="36"/>
      <c r="AHJ44" s="36"/>
      <c r="AHK44" s="36"/>
      <c r="AHL44" s="36"/>
      <c r="AHM44" s="36"/>
      <c r="AHN44" s="36"/>
      <c r="AHO44" s="36"/>
      <c r="AHP44" s="36"/>
      <c r="AHQ44" s="36"/>
      <c r="AHR44" s="36"/>
      <c r="AHS44" s="36"/>
      <c r="AHT44" s="36"/>
      <c r="AHU44" s="36"/>
      <c r="AHV44" s="36"/>
      <c r="AHW44" s="36"/>
      <c r="AHX44" s="36"/>
      <c r="AHY44" s="36"/>
      <c r="AHZ44" s="36"/>
      <c r="AIA44" s="36"/>
      <c r="AIB44" s="36"/>
      <c r="AIC44" s="36"/>
      <c r="AID44" s="36"/>
      <c r="AIE44" s="36"/>
      <c r="AIF44" s="36"/>
      <c r="AIG44" s="36"/>
      <c r="AIH44" s="36"/>
      <c r="AII44" s="36"/>
      <c r="AIJ44" s="36"/>
      <c r="AIK44" s="36"/>
      <c r="AIL44" s="36"/>
      <c r="AIM44" s="36"/>
      <c r="AIN44" s="36"/>
      <c r="AIO44" s="36"/>
      <c r="AIP44" s="36"/>
      <c r="AIQ44" s="36"/>
      <c r="AIR44" s="36"/>
      <c r="AIS44" s="36"/>
      <c r="AIT44" s="36"/>
      <c r="AIU44" s="36"/>
      <c r="AIV44" s="36"/>
      <c r="AIW44" s="36"/>
      <c r="AIX44" s="36"/>
      <c r="AIY44" s="36"/>
      <c r="AIZ44" s="36"/>
      <c r="AJA44" s="36"/>
      <c r="AJB44" s="36"/>
      <c r="AJC44" s="36"/>
      <c r="AJD44" s="36"/>
      <c r="AJE44" s="36"/>
      <c r="AJF44" s="36"/>
      <c r="AJG44" s="36"/>
      <c r="AJH44" s="36"/>
      <c r="AJI44" s="36"/>
      <c r="AJJ44" s="36"/>
      <c r="AJK44" s="36"/>
      <c r="AJL44" s="36"/>
      <c r="AJM44" s="36"/>
      <c r="AJN44" s="36"/>
      <c r="AJO44" s="36"/>
      <c r="AJP44" s="36"/>
      <c r="AJQ44" s="36"/>
      <c r="AJR44" s="36"/>
      <c r="AJS44" s="36"/>
      <c r="AJT44" s="36"/>
      <c r="AJU44" s="36"/>
      <c r="AJV44" s="36"/>
      <c r="AJW44" s="36"/>
      <c r="AJX44" s="36"/>
      <c r="AJY44" s="36"/>
      <c r="AJZ44" s="36"/>
      <c r="AKA44" s="36"/>
      <c r="AKB44" s="36"/>
      <c r="AKC44" s="36"/>
      <c r="AKD44" s="36"/>
      <c r="AKE44" s="36"/>
      <c r="AKF44" s="36"/>
      <c r="AKG44" s="36"/>
      <c r="AKH44" s="36"/>
      <c r="AKI44" s="36"/>
      <c r="AKJ44" s="36"/>
      <c r="AKK44" s="36"/>
      <c r="AKL44" s="36"/>
      <c r="AKM44" s="36"/>
      <c r="AKN44" s="36"/>
      <c r="AKO44" s="36"/>
      <c r="AKP44" s="36"/>
      <c r="AKQ44" s="36"/>
      <c r="AKR44" s="36"/>
      <c r="AKS44" s="36"/>
      <c r="AKT44" s="36"/>
      <c r="AKU44" s="36"/>
      <c r="AKV44" s="36"/>
      <c r="AKW44" s="36"/>
      <c r="AKX44" s="36"/>
      <c r="AKY44" s="36"/>
      <c r="AKZ44" s="36"/>
      <c r="ALA44" s="36"/>
      <c r="ALB44" s="36"/>
      <c r="ALC44" s="36"/>
      <c r="ALD44" s="36"/>
      <c r="ALE44" s="36"/>
      <c r="ALF44" s="36"/>
      <c r="ALG44" s="36"/>
      <c r="ALH44" s="36"/>
      <c r="ALI44" s="36"/>
      <c r="ALJ44" s="36"/>
      <c r="ALK44" s="36"/>
      <c r="ALL44" s="36"/>
      <c r="ALM44" s="36"/>
      <c r="ALN44" s="36"/>
      <c r="ALO44" s="36"/>
      <c r="ALP44" s="36"/>
      <c r="ALQ44" s="36"/>
      <c r="ALR44" s="36"/>
      <c r="ALS44" s="36"/>
      <c r="ALT44" s="36"/>
      <c r="ALU44" s="36"/>
      <c r="ALV44" s="36"/>
      <c r="ALW44" s="36"/>
      <c r="ALX44" s="36"/>
      <c r="ALY44" s="36"/>
      <c r="ALZ44" s="36"/>
      <c r="AMA44" s="36"/>
      <c r="AMB44" s="36"/>
      <c r="AMC44" s="36"/>
      <c r="AMD44" s="36"/>
      <c r="AME44" s="36"/>
      <c r="AMF44" s="36"/>
      <c r="AMG44" s="36"/>
      <c r="AMH44" s="36"/>
      <c r="AMI44" s="36"/>
      <c r="AMJ44" s="36"/>
      <c r="AMK44" s="36"/>
      <c r="AML44" s="36"/>
      <c r="AMM44" s="36"/>
      <c r="AMN44" s="36"/>
      <c r="AMO44" s="36"/>
      <c r="AMP44" s="36"/>
      <c r="AMQ44" s="36"/>
      <c r="AMR44" s="36"/>
      <c r="AMS44" s="36"/>
      <c r="AMT44" s="36"/>
      <c r="AMU44" s="36"/>
      <c r="AMV44" s="36"/>
      <c r="AMW44" s="36"/>
      <c r="AMX44" s="36"/>
      <c r="AMY44" s="36"/>
      <c r="AMZ44" s="36"/>
      <c r="ANA44" s="36"/>
      <c r="ANB44" s="36"/>
      <c r="ANC44" s="36"/>
      <c r="AND44" s="36"/>
      <c r="ANE44" s="36"/>
      <c r="ANF44" s="36"/>
      <c r="ANG44" s="36"/>
      <c r="ANH44" s="36"/>
      <c r="ANI44" s="36"/>
      <c r="ANJ44" s="36"/>
      <c r="ANK44" s="36"/>
      <c r="ANL44" s="36"/>
      <c r="ANM44" s="36"/>
      <c r="ANN44" s="36"/>
      <c r="ANO44" s="36"/>
      <c r="ANP44" s="36"/>
      <c r="ANQ44" s="36"/>
      <c r="ANR44" s="36"/>
      <c r="ANS44" s="36"/>
      <c r="ANT44" s="36"/>
      <c r="ANU44" s="36"/>
      <c r="ANV44" s="36"/>
      <c r="ANW44" s="36"/>
      <c r="ANX44" s="36"/>
      <c r="ANY44" s="36"/>
      <c r="ANZ44" s="36"/>
      <c r="AOA44" s="36"/>
      <c r="AOB44" s="36"/>
      <c r="AOC44" s="36"/>
      <c r="AOD44" s="36"/>
      <c r="AOE44" s="36"/>
      <c r="AOF44" s="36"/>
      <c r="AOG44" s="36"/>
      <c r="AOH44" s="36"/>
      <c r="AOI44" s="36"/>
      <c r="AOJ44" s="36"/>
      <c r="AOK44" s="36"/>
      <c r="AOL44" s="36"/>
      <c r="AOM44" s="36"/>
      <c r="AON44" s="36"/>
      <c r="AOO44" s="36"/>
      <c r="AOP44" s="36"/>
      <c r="AOQ44" s="36"/>
      <c r="AOR44" s="36"/>
      <c r="AOS44" s="36"/>
      <c r="AOT44" s="36"/>
      <c r="AOU44" s="36"/>
      <c r="AOV44" s="36"/>
      <c r="AOW44" s="36"/>
      <c r="AOX44" s="36"/>
      <c r="AOY44" s="36"/>
      <c r="AOZ44" s="36"/>
      <c r="APA44" s="36"/>
      <c r="APB44" s="36"/>
      <c r="APC44" s="36"/>
      <c r="APD44" s="36"/>
      <c r="APE44" s="36"/>
      <c r="APF44" s="36"/>
      <c r="APG44" s="36"/>
      <c r="APH44" s="36"/>
      <c r="API44" s="36"/>
      <c r="APJ44" s="36"/>
      <c r="APK44" s="36"/>
      <c r="APL44" s="36"/>
      <c r="APM44" s="36"/>
      <c r="APN44" s="36"/>
      <c r="APO44" s="36"/>
      <c r="APP44" s="36"/>
      <c r="APQ44" s="36"/>
      <c r="APR44" s="36"/>
      <c r="APS44" s="36"/>
      <c r="APT44" s="36"/>
      <c r="APU44" s="36"/>
      <c r="APV44" s="36"/>
      <c r="APW44" s="36"/>
      <c r="APX44" s="36"/>
      <c r="APY44" s="36"/>
      <c r="APZ44" s="36"/>
      <c r="AQA44" s="36"/>
      <c r="AQB44" s="36"/>
      <c r="AQC44" s="36"/>
      <c r="AQD44" s="36"/>
      <c r="AQE44" s="36"/>
      <c r="AQF44" s="36"/>
      <c r="AQG44" s="36"/>
      <c r="AQH44" s="36"/>
      <c r="AQI44" s="36"/>
      <c r="AQJ44" s="36"/>
      <c r="AQK44" s="36"/>
      <c r="AQL44" s="36"/>
      <c r="AQM44" s="36"/>
      <c r="AQN44" s="36"/>
      <c r="AQO44" s="36"/>
      <c r="AQP44" s="36"/>
      <c r="AQQ44" s="36"/>
      <c r="AQR44" s="36"/>
      <c r="AQS44" s="36"/>
      <c r="AQT44" s="36"/>
      <c r="AQU44" s="36"/>
      <c r="AQV44" s="36"/>
      <c r="AQW44" s="36"/>
      <c r="AQX44" s="36"/>
      <c r="AQY44" s="36"/>
      <c r="AQZ44" s="36"/>
      <c r="ARA44" s="36"/>
      <c r="ARB44" s="36"/>
      <c r="ARC44" s="36"/>
      <c r="ARD44" s="36"/>
      <c r="ARE44" s="36"/>
      <c r="ARF44" s="36"/>
      <c r="ARG44" s="36"/>
      <c r="ARH44" s="36"/>
      <c r="ARI44" s="36"/>
      <c r="ARJ44" s="36"/>
      <c r="ARK44" s="36"/>
      <c r="ARL44" s="36"/>
      <c r="ARM44" s="36"/>
      <c r="ARN44" s="36"/>
      <c r="ARO44" s="36"/>
      <c r="ARP44" s="36"/>
      <c r="ARQ44" s="36"/>
      <c r="ARR44" s="36"/>
      <c r="ARS44" s="36"/>
      <c r="ART44" s="36"/>
      <c r="ARU44" s="36"/>
      <c r="ARV44" s="36"/>
      <c r="ARW44" s="36"/>
      <c r="ARX44" s="36"/>
      <c r="ARY44" s="36"/>
      <c r="ARZ44" s="36"/>
      <c r="ASA44" s="36"/>
      <c r="ASB44" s="36"/>
      <c r="ASC44" s="36"/>
      <c r="ASD44" s="36"/>
      <c r="ASE44" s="36"/>
      <c r="ASF44" s="36"/>
      <c r="ASG44" s="36"/>
      <c r="ASH44" s="36"/>
      <c r="ASI44" s="36"/>
      <c r="ASJ44" s="36"/>
      <c r="ASK44" s="36"/>
      <c r="ASL44" s="36"/>
      <c r="ASM44" s="36"/>
      <c r="ASN44" s="36"/>
      <c r="ASO44" s="36"/>
      <c r="ASP44" s="36"/>
      <c r="ASQ44" s="36"/>
      <c r="ASR44" s="36"/>
      <c r="ASS44" s="36"/>
      <c r="AST44" s="36"/>
      <c r="ASU44" s="36"/>
      <c r="ASV44" s="36"/>
      <c r="ASW44" s="36"/>
      <c r="ASX44" s="36"/>
      <c r="ASY44" s="36"/>
      <c r="ASZ44" s="36"/>
      <c r="ATA44" s="36"/>
      <c r="ATB44" s="36"/>
      <c r="ATC44" s="36"/>
      <c r="ATD44" s="36"/>
      <c r="ATE44" s="36"/>
      <c r="ATF44" s="36"/>
      <c r="ATG44" s="36"/>
      <c r="ATH44" s="36"/>
      <c r="ATI44" s="36"/>
      <c r="ATJ44" s="36"/>
      <c r="ATK44" s="36"/>
      <c r="ATL44" s="36"/>
      <c r="ATM44" s="36"/>
      <c r="ATN44" s="36"/>
      <c r="ATO44" s="36"/>
      <c r="ATP44" s="36"/>
      <c r="ATQ44" s="36"/>
      <c r="ATR44" s="36"/>
      <c r="ATS44" s="36"/>
      <c r="ATT44" s="36"/>
      <c r="ATU44" s="36"/>
      <c r="ATV44" s="36"/>
      <c r="ATW44" s="36"/>
      <c r="ATX44" s="36"/>
      <c r="ATY44" s="36"/>
      <c r="ATZ44" s="36"/>
      <c r="AUA44" s="36"/>
      <c r="AUB44" s="36"/>
      <c r="AUC44" s="36"/>
      <c r="AUD44" s="36"/>
      <c r="AUE44" s="36"/>
      <c r="AUF44" s="36"/>
      <c r="AUG44" s="36"/>
      <c r="AUH44" s="36"/>
      <c r="AUI44" s="36"/>
      <c r="AUJ44" s="36"/>
      <c r="AUK44" s="36"/>
      <c r="AUL44" s="36"/>
      <c r="AUM44" s="36"/>
      <c r="AUN44" s="36"/>
      <c r="AUO44" s="36"/>
      <c r="AUP44" s="36"/>
      <c r="AUQ44" s="36"/>
      <c r="AUR44" s="36"/>
      <c r="AUS44" s="36"/>
      <c r="AUT44" s="36"/>
      <c r="AUU44" s="36"/>
      <c r="AUV44" s="36"/>
      <c r="AUW44" s="36"/>
      <c r="AUX44" s="36"/>
      <c r="AUY44" s="36"/>
      <c r="AUZ44" s="36"/>
      <c r="AVA44" s="36"/>
      <c r="AVB44" s="36"/>
      <c r="AVC44" s="36"/>
      <c r="AVD44" s="36"/>
      <c r="AVE44" s="36"/>
      <c r="AVF44" s="36"/>
      <c r="AVG44" s="36"/>
      <c r="AVH44" s="36"/>
      <c r="AVI44" s="36"/>
      <c r="AVJ44" s="36"/>
      <c r="AVK44" s="36"/>
      <c r="AVL44" s="36"/>
      <c r="AVM44" s="36"/>
      <c r="AVN44" s="36"/>
      <c r="AVO44" s="36"/>
      <c r="AVP44" s="36"/>
      <c r="AVQ44" s="36"/>
      <c r="AVR44" s="36"/>
      <c r="AVS44" s="36"/>
      <c r="AVT44" s="36"/>
      <c r="AVU44" s="36"/>
      <c r="AVV44" s="36"/>
      <c r="AVW44" s="36"/>
      <c r="AVX44" s="36"/>
      <c r="AVY44" s="36"/>
      <c r="AVZ44" s="36"/>
      <c r="AWA44" s="36"/>
      <c r="AWB44" s="36"/>
      <c r="AWC44" s="36"/>
      <c r="AWD44" s="36"/>
      <c r="AWE44" s="36"/>
      <c r="AWF44" s="36"/>
      <c r="AWG44" s="36"/>
      <c r="AWH44" s="36"/>
      <c r="AWI44" s="36"/>
      <c r="AWJ44" s="36"/>
      <c r="AWK44" s="36"/>
      <c r="AWL44" s="36"/>
      <c r="AWM44" s="36"/>
      <c r="AWN44" s="36"/>
      <c r="AWO44" s="36"/>
      <c r="AWP44" s="36"/>
      <c r="AWQ44" s="36"/>
      <c r="AWR44" s="36"/>
      <c r="AWS44" s="36"/>
      <c r="AWT44" s="36"/>
      <c r="AWU44" s="36"/>
      <c r="AWV44" s="36"/>
      <c r="AWW44" s="36"/>
      <c r="AWX44" s="36"/>
      <c r="AWY44" s="36"/>
      <c r="AWZ44" s="36"/>
      <c r="AXA44" s="36"/>
      <c r="AXB44" s="36"/>
      <c r="AXC44" s="36"/>
      <c r="AXD44" s="36"/>
      <c r="AXE44" s="36"/>
      <c r="AXF44" s="36"/>
      <c r="AXG44" s="36"/>
      <c r="AXH44" s="36"/>
      <c r="AXI44" s="36"/>
      <c r="AXJ44" s="36"/>
      <c r="AXK44" s="36"/>
      <c r="AXL44" s="36"/>
      <c r="AXM44" s="36"/>
      <c r="AXN44" s="36"/>
      <c r="AXO44" s="36"/>
      <c r="AXP44" s="36"/>
      <c r="AXQ44" s="36"/>
      <c r="AXR44" s="36"/>
      <c r="AXS44" s="36"/>
      <c r="AXT44" s="36"/>
      <c r="AXU44" s="36"/>
      <c r="AXV44" s="36"/>
      <c r="AXW44" s="36"/>
      <c r="AXX44" s="36"/>
      <c r="AXY44" s="36"/>
      <c r="AXZ44" s="36"/>
      <c r="AYA44" s="36"/>
      <c r="AYB44" s="36"/>
      <c r="AYC44" s="36"/>
      <c r="AYD44" s="36"/>
      <c r="AYE44" s="36"/>
      <c r="AYF44" s="36"/>
      <c r="AYG44" s="36"/>
      <c r="AYH44" s="36"/>
      <c r="AYI44" s="36"/>
      <c r="AYJ44" s="36"/>
      <c r="AYK44" s="36"/>
      <c r="AYL44" s="36"/>
      <c r="AYM44" s="36"/>
      <c r="AYN44" s="36"/>
      <c r="AYO44" s="36"/>
      <c r="AYP44" s="36"/>
      <c r="AYQ44" s="36"/>
      <c r="AYR44" s="36"/>
      <c r="AYS44" s="36"/>
      <c r="AYT44" s="36"/>
      <c r="AYU44" s="36"/>
      <c r="AYV44" s="36"/>
      <c r="AYW44" s="36"/>
      <c r="AYX44" s="36"/>
      <c r="AYY44" s="36"/>
      <c r="AYZ44" s="36"/>
      <c r="AZA44" s="36"/>
      <c r="AZB44" s="36"/>
      <c r="AZC44" s="36"/>
      <c r="AZD44" s="36"/>
      <c r="AZE44" s="36"/>
      <c r="AZF44" s="36"/>
      <c r="AZG44" s="36"/>
      <c r="AZH44" s="36"/>
      <c r="AZI44" s="36"/>
      <c r="AZJ44" s="36"/>
      <c r="AZK44" s="36"/>
      <c r="AZL44" s="36"/>
      <c r="AZM44" s="36"/>
      <c r="AZN44" s="36"/>
      <c r="AZO44" s="36"/>
      <c r="AZP44" s="36"/>
      <c r="AZQ44" s="36"/>
      <c r="AZR44" s="36"/>
      <c r="AZS44" s="36"/>
      <c r="AZT44" s="36"/>
      <c r="AZU44" s="36"/>
      <c r="AZV44" s="36"/>
      <c r="AZW44" s="36"/>
      <c r="AZX44" s="36"/>
      <c r="AZY44" s="36"/>
      <c r="AZZ44" s="36"/>
      <c r="BAA44" s="36"/>
      <c r="BAB44" s="36"/>
      <c r="BAC44" s="36"/>
      <c r="BAD44" s="36"/>
      <c r="BAE44" s="36"/>
      <c r="BAF44" s="36"/>
      <c r="BAG44" s="36"/>
      <c r="BAH44" s="36"/>
      <c r="BAI44" s="36"/>
      <c r="BAJ44" s="36"/>
      <c r="BAK44" s="36"/>
      <c r="BAL44" s="36"/>
      <c r="BAM44" s="36"/>
      <c r="BAN44" s="36"/>
      <c r="BAO44" s="36"/>
      <c r="BAP44" s="36"/>
      <c r="BAQ44" s="36"/>
      <c r="BAR44" s="36"/>
      <c r="BAS44" s="36"/>
      <c r="BAT44" s="36"/>
      <c r="BAU44" s="36"/>
      <c r="BAV44" s="36"/>
      <c r="BAW44" s="36"/>
      <c r="BAX44" s="36"/>
      <c r="BAY44" s="36"/>
      <c r="BAZ44" s="36"/>
      <c r="BBA44" s="36"/>
      <c r="BBB44" s="36"/>
      <c r="BBC44" s="36"/>
      <c r="BBD44" s="36"/>
      <c r="BBE44" s="36"/>
      <c r="BBF44" s="36"/>
      <c r="BBG44" s="36"/>
      <c r="BBH44" s="36"/>
      <c r="BBI44" s="36"/>
      <c r="BBJ44" s="36"/>
      <c r="BBK44" s="36"/>
      <c r="BBL44" s="36"/>
      <c r="BBM44" s="36"/>
      <c r="BBN44" s="36"/>
      <c r="BBO44" s="36"/>
      <c r="BBP44" s="36"/>
      <c r="BBQ44" s="36"/>
      <c r="BBR44" s="36"/>
      <c r="BBS44" s="36"/>
      <c r="BBT44" s="36"/>
      <c r="BBU44" s="36"/>
      <c r="BBV44" s="36"/>
      <c r="BBW44" s="36"/>
      <c r="BBX44" s="36"/>
      <c r="BBY44" s="36"/>
      <c r="BBZ44" s="36"/>
      <c r="BCA44" s="36"/>
      <c r="BCB44" s="36"/>
      <c r="BCC44" s="36"/>
      <c r="BCD44" s="36"/>
      <c r="BCE44" s="36"/>
      <c r="BCF44" s="36"/>
      <c r="BCG44" s="36"/>
      <c r="BCH44" s="36"/>
      <c r="BCI44" s="36"/>
      <c r="BCJ44" s="36"/>
      <c r="BCK44" s="36"/>
      <c r="BCL44" s="36"/>
      <c r="BCM44" s="36"/>
      <c r="BCN44" s="36"/>
      <c r="BCO44" s="36"/>
      <c r="BCP44" s="36"/>
      <c r="BCQ44" s="36"/>
      <c r="BCR44" s="36"/>
      <c r="BCS44" s="36"/>
      <c r="BCT44" s="36"/>
      <c r="BCU44" s="36"/>
      <c r="BCV44" s="36"/>
      <c r="BCW44" s="36"/>
      <c r="BCX44" s="36"/>
      <c r="BCY44" s="36"/>
      <c r="BCZ44" s="36"/>
      <c r="BDA44" s="36"/>
      <c r="BDB44" s="36"/>
      <c r="BDC44" s="36"/>
      <c r="BDD44" s="36"/>
      <c r="BDE44" s="36"/>
      <c r="BDF44" s="36"/>
      <c r="BDG44" s="36"/>
      <c r="BDH44" s="36"/>
      <c r="BDI44" s="36"/>
      <c r="BDJ44" s="36"/>
      <c r="BDK44" s="36"/>
      <c r="BDL44" s="36"/>
      <c r="BDM44" s="36"/>
      <c r="BDN44" s="36"/>
      <c r="BDO44" s="36"/>
      <c r="BDP44" s="36"/>
      <c r="BDQ44" s="36"/>
      <c r="BDR44" s="36"/>
      <c r="BDS44" s="36"/>
      <c r="BDT44" s="36"/>
      <c r="BDU44" s="36"/>
      <c r="BDV44" s="36"/>
      <c r="BDW44" s="36"/>
      <c r="BDX44" s="36"/>
      <c r="BDY44" s="36"/>
      <c r="BDZ44" s="36"/>
      <c r="BEA44" s="36"/>
      <c r="BEB44" s="36"/>
      <c r="BEC44" s="36"/>
      <c r="BED44" s="36"/>
      <c r="BEE44" s="36"/>
      <c r="BEF44" s="36"/>
      <c r="BEG44" s="36"/>
      <c r="BEH44" s="36"/>
      <c r="BEI44" s="36"/>
      <c r="BEJ44" s="36"/>
      <c r="BEK44" s="36"/>
      <c r="BEL44" s="36"/>
      <c r="BEM44" s="36"/>
      <c r="BEN44" s="36"/>
      <c r="BEO44" s="36"/>
      <c r="BEP44" s="36"/>
      <c r="BEQ44" s="36"/>
      <c r="BER44" s="36"/>
      <c r="BES44" s="36"/>
      <c r="BET44" s="36"/>
      <c r="BEU44" s="36"/>
      <c r="BEV44" s="36"/>
      <c r="BEW44" s="36"/>
      <c r="BEX44" s="36"/>
      <c r="BEY44" s="36"/>
      <c r="BEZ44" s="36"/>
      <c r="BFA44" s="36"/>
      <c r="BFB44" s="36"/>
      <c r="BFC44" s="36"/>
      <c r="BFD44" s="36"/>
      <c r="BFE44" s="36"/>
      <c r="BFF44" s="36"/>
      <c r="BFG44" s="36"/>
      <c r="BFH44" s="36"/>
      <c r="BFI44" s="36"/>
      <c r="BFJ44" s="36"/>
      <c r="BFK44" s="36"/>
      <c r="BFL44" s="36"/>
      <c r="BFM44" s="36"/>
      <c r="BFN44" s="36"/>
      <c r="BFO44" s="36"/>
      <c r="BFP44" s="36"/>
      <c r="BFQ44" s="36"/>
      <c r="BFR44" s="36"/>
      <c r="BFS44" s="36"/>
      <c r="BFT44" s="36"/>
      <c r="BFU44" s="36"/>
      <c r="BFV44" s="36"/>
      <c r="BFW44" s="36"/>
      <c r="BFX44" s="36"/>
      <c r="BFY44" s="36"/>
      <c r="BFZ44" s="36"/>
      <c r="BGA44" s="36"/>
      <c r="BGB44" s="36"/>
      <c r="BGC44" s="36"/>
      <c r="BGD44" s="36"/>
      <c r="BGE44" s="36"/>
      <c r="BGF44" s="36"/>
      <c r="BGG44" s="36"/>
      <c r="BGH44" s="36"/>
      <c r="BGI44" s="36"/>
      <c r="BGJ44" s="36"/>
      <c r="BGK44" s="36"/>
      <c r="BGL44" s="36"/>
      <c r="BGM44" s="36"/>
      <c r="BGN44" s="36"/>
      <c r="BGO44" s="36"/>
      <c r="BGP44" s="36"/>
      <c r="BGQ44" s="36"/>
      <c r="BGR44" s="36"/>
      <c r="BGS44" s="36"/>
      <c r="BGT44" s="36"/>
      <c r="BGU44" s="36"/>
      <c r="BGV44" s="36"/>
      <c r="BGW44" s="36"/>
      <c r="BGX44" s="36"/>
      <c r="BGY44" s="36"/>
      <c r="BGZ44" s="36"/>
      <c r="BHA44" s="36"/>
      <c r="BHB44" s="36"/>
      <c r="BHC44" s="36"/>
      <c r="BHD44" s="36"/>
      <c r="BHE44" s="36"/>
      <c r="BHF44" s="36"/>
      <c r="BHG44" s="36"/>
      <c r="BHH44" s="36"/>
      <c r="BHI44" s="36"/>
      <c r="BHJ44" s="36"/>
      <c r="BHK44" s="36"/>
      <c r="BHL44" s="36"/>
      <c r="BHM44" s="36"/>
      <c r="BHN44" s="36"/>
      <c r="BHO44" s="36"/>
      <c r="BHP44" s="36"/>
      <c r="BHQ44" s="36"/>
      <c r="BHR44" s="36"/>
      <c r="BHS44" s="36"/>
      <c r="BHT44" s="36"/>
      <c r="BHU44" s="36"/>
      <c r="BHV44" s="36"/>
      <c r="BHW44" s="36"/>
      <c r="BHX44" s="36"/>
      <c r="BHY44" s="36"/>
      <c r="BHZ44" s="36"/>
      <c r="BIA44" s="36"/>
      <c r="BIB44" s="36"/>
      <c r="BIC44" s="36"/>
      <c r="BID44" s="36"/>
      <c r="BIE44" s="36"/>
      <c r="BIF44" s="36"/>
      <c r="BIG44" s="36"/>
      <c r="BIH44" s="36"/>
      <c r="BII44" s="36"/>
      <c r="BIJ44" s="36"/>
      <c r="BIK44" s="36"/>
      <c r="BIL44" s="36"/>
      <c r="BIM44" s="36"/>
      <c r="BIN44" s="36"/>
      <c r="BIO44" s="36"/>
      <c r="BIP44" s="36"/>
      <c r="BIQ44" s="36"/>
      <c r="BIR44" s="36"/>
      <c r="BIS44" s="36"/>
      <c r="BIT44" s="36"/>
      <c r="BIU44" s="36"/>
      <c r="BIV44" s="36"/>
      <c r="BIW44" s="36"/>
      <c r="BIX44" s="36"/>
      <c r="BIY44" s="36"/>
      <c r="BIZ44" s="36"/>
      <c r="BJA44" s="36"/>
      <c r="BJB44" s="36"/>
      <c r="BJC44" s="36"/>
      <c r="BJD44" s="36"/>
      <c r="BJE44" s="36"/>
      <c r="BJF44" s="36"/>
      <c r="BJG44" s="36"/>
      <c r="BJH44" s="36"/>
      <c r="BJI44" s="36"/>
      <c r="BJJ44" s="36"/>
      <c r="BJK44" s="36"/>
      <c r="BJL44" s="36"/>
      <c r="BJM44" s="36"/>
      <c r="BJN44" s="36"/>
      <c r="BJO44" s="36"/>
      <c r="BJP44" s="36"/>
      <c r="BJQ44" s="36"/>
      <c r="BJR44" s="36"/>
      <c r="BJS44" s="36"/>
      <c r="BJT44" s="36"/>
      <c r="BJU44" s="36"/>
      <c r="BJV44" s="36"/>
      <c r="BJW44" s="36"/>
      <c r="BJX44" s="36"/>
      <c r="BJY44" s="36"/>
      <c r="BJZ44" s="36"/>
      <c r="BKA44" s="36"/>
      <c r="BKB44" s="36"/>
      <c r="BKC44" s="36"/>
      <c r="BKD44" s="36"/>
      <c r="BKE44" s="36"/>
      <c r="BKF44" s="36"/>
      <c r="BKG44" s="36"/>
      <c r="BKH44" s="36"/>
      <c r="BKI44" s="36"/>
      <c r="BKJ44" s="36"/>
      <c r="BKK44" s="36"/>
      <c r="BKL44" s="36"/>
      <c r="BKM44" s="36"/>
      <c r="BKN44" s="36"/>
      <c r="BKO44" s="36"/>
      <c r="BKP44" s="36"/>
      <c r="BKQ44" s="36"/>
      <c r="BKR44" s="36"/>
      <c r="BKS44" s="36"/>
      <c r="BKT44" s="36"/>
      <c r="BKU44" s="36"/>
      <c r="BKV44" s="36"/>
      <c r="BKW44" s="36"/>
      <c r="BKX44" s="36"/>
      <c r="BKY44" s="36"/>
      <c r="BKZ44" s="36"/>
      <c r="BLA44" s="36"/>
      <c r="BLB44" s="36"/>
      <c r="BLC44" s="36"/>
      <c r="BLD44" s="36"/>
      <c r="BLE44" s="36"/>
      <c r="BLF44" s="36"/>
      <c r="BLG44" s="36"/>
      <c r="BLH44" s="36"/>
      <c r="BLI44" s="36"/>
      <c r="BLJ44" s="36"/>
      <c r="BLK44" s="36"/>
      <c r="BLL44" s="36"/>
      <c r="BLM44" s="36"/>
      <c r="BLN44" s="36"/>
      <c r="BLO44" s="36"/>
      <c r="BLP44" s="36"/>
      <c r="BLQ44" s="36"/>
      <c r="BLR44" s="36"/>
      <c r="BLS44" s="36"/>
      <c r="BLT44" s="36"/>
      <c r="BLU44" s="36"/>
      <c r="BLV44" s="36"/>
      <c r="BLW44" s="36"/>
      <c r="BLX44" s="36"/>
      <c r="BLY44" s="36"/>
      <c r="BLZ44" s="1054">
        <v>0.93</v>
      </c>
      <c r="BMA44" s="174"/>
      <c r="BMB44" s="174"/>
      <c r="BMC44" s="174"/>
      <c r="BMD44" s="1054">
        <v>0.93</v>
      </c>
      <c r="BME44" s="174"/>
      <c r="BMF44" s="174"/>
      <c r="BMG44" s="1701"/>
      <c r="BMH44" s="5">
        <f t="shared" si="64"/>
        <v>-1</v>
      </c>
      <c r="BMI44" s="1703"/>
      <c r="BMJ44" s="174"/>
      <c r="BMK44" s="174"/>
      <c r="BML44" s="174"/>
      <c r="BMM44" s="174"/>
      <c r="BMN44" s="174"/>
      <c r="BMO44" s="174"/>
      <c r="BMP44" s="174"/>
      <c r="BMQ44" s="174"/>
      <c r="BMR44" s="174"/>
      <c r="BMS44" s="174"/>
      <c r="BMT44" s="174"/>
      <c r="BMU44" s="174"/>
      <c r="BMV44" s="174"/>
      <c r="BMW44" s="174"/>
      <c r="BMX44" s="174"/>
      <c r="BMY44" s="174"/>
      <c r="BMZ44" s="174"/>
      <c r="BNA44" s="174"/>
      <c r="BNB44" s="174"/>
      <c r="BNC44" s="174"/>
      <c r="BND44" s="174"/>
      <c r="BNE44" s="174"/>
      <c r="BNF44" s="174"/>
      <c r="BNG44" s="174"/>
      <c r="BNH44" s="174"/>
      <c r="BNI44" s="174"/>
      <c r="BNJ44" s="174"/>
      <c r="BNK44" s="174"/>
      <c r="BNL44" s="174"/>
      <c r="BNM44" s="174"/>
      <c r="BNN44" s="174"/>
      <c r="BNO44" s="174"/>
      <c r="BNP44" s="174"/>
      <c r="BNQ44" s="174"/>
      <c r="BNR44" s="174"/>
      <c r="BNS44" s="174"/>
      <c r="BNT44" s="174"/>
      <c r="BNU44" s="174"/>
      <c r="BNV44" s="174"/>
      <c r="BNW44" s="174"/>
      <c r="BNX44" s="174"/>
      <c r="BNY44" s="174"/>
      <c r="BNZ44" s="174"/>
      <c r="BOA44" s="174"/>
      <c r="BOB44" s="174"/>
      <c r="BOC44" s="174"/>
      <c r="BOD44" s="174"/>
      <c r="BOE44" s="174"/>
      <c r="BOF44" s="174"/>
      <c r="BOG44" s="174"/>
      <c r="BOH44" s="174"/>
      <c r="BOI44" s="174"/>
      <c r="BOJ44" s="174"/>
      <c r="BOK44" s="174"/>
      <c r="BOL44" s="174"/>
      <c r="BOM44" s="174"/>
      <c r="BON44" s="174"/>
      <c r="BOO44" s="174"/>
      <c r="BOP44" s="174"/>
      <c r="BOQ44" s="174"/>
      <c r="BOR44" s="174"/>
      <c r="BOS44" s="174"/>
      <c r="BOT44" s="174"/>
      <c r="BOU44" s="174"/>
      <c r="BOV44" s="174"/>
      <c r="BOW44" s="174"/>
      <c r="BOX44" s="174"/>
      <c r="BOY44" s="174"/>
      <c r="BOZ44" s="174"/>
      <c r="BPA44" s="174"/>
      <c r="BPB44" s="174"/>
      <c r="BPC44" s="174"/>
      <c r="BPD44" s="174"/>
      <c r="BPE44" s="174"/>
      <c r="BPF44" s="174"/>
      <c r="BPG44" s="174"/>
      <c r="BPH44" s="174"/>
      <c r="BPI44" s="174"/>
      <c r="BPJ44" s="174"/>
      <c r="BPK44" s="174"/>
      <c r="BPL44" s="174"/>
      <c r="BPM44" s="174"/>
      <c r="BPN44" s="174"/>
      <c r="BPO44" s="174"/>
      <c r="BPP44" s="174"/>
      <c r="BPQ44" s="174"/>
      <c r="BPR44" s="174"/>
      <c r="BPS44" s="174"/>
      <c r="BPT44" s="174"/>
      <c r="BPU44" s="174"/>
      <c r="BPV44" s="174"/>
      <c r="BPW44" s="174"/>
      <c r="BPX44" s="174"/>
      <c r="BPY44" s="174"/>
      <c r="BPZ44" s="174"/>
      <c r="BQA44" s="174"/>
      <c r="BQB44" s="174"/>
      <c r="BQC44" s="174"/>
      <c r="BQD44" s="174"/>
      <c r="BQE44" s="174"/>
      <c r="BQF44" s="174"/>
      <c r="BQG44" s="174"/>
      <c r="BQH44" s="174"/>
      <c r="BQI44" s="174"/>
      <c r="BQJ44" s="174"/>
      <c r="BQK44" s="174"/>
      <c r="BQL44" s="174"/>
      <c r="BQM44" s="174"/>
      <c r="BQN44" s="174"/>
      <c r="BQO44" s="174"/>
      <c r="BQP44" s="174"/>
      <c r="BQQ44" s="174"/>
      <c r="BQR44" s="174"/>
      <c r="BQS44" s="174"/>
      <c r="BQT44" s="174"/>
      <c r="BQU44" s="174"/>
      <c r="BQV44" s="174"/>
      <c r="BQW44" s="174"/>
      <c r="BQX44" s="174"/>
      <c r="BQY44" s="174"/>
      <c r="BQZ44" s="174"/>
      <c r="BRA44" s="174"/>
      <c r="BRB44" s="174"/>
      <c r="BRC44" s="174"/>
      <c r="BRD44" s="174"/>
      <c r="BRE44" s="174"/>
      <c r="BRF44" s="174"/>
      <c r="BRG44" s="174"/>
      <c r="BRH44" s="174"/>
      <c r="BRI44" s="174"/>
      <c r="BRJ44" s="174"/>
      <c r="BRK44" s="174"/>
      <c r="BRL44" s="174"/>
      <c r="BRM44" s="174"/>
      <c r="BRN44" s="174"/>
      <c r="BRO44" s="174"/>
      <c r="BRP44" s="174"/>
      <c r="BRQ44" s="174"/>
      <c r="BRR44" s="174"/>
      <c r="BRS44" s="174"/>
      <c r="BRT44" s="174"/>
      <c r="BRU44" s="174"/>
      <c r="BRV44" s="174"/>
      <c r="BRW44" s="174"/>
      <c r="BRX44" s="174"/>
      <c r="BRY44" s="174"/>
      <c r="BRZ44" s="174"/>
      <c r="BSA44" s="174"/>
      <c r="BSB44" s="174"/>
      <c r="BSC44" s="174"/>
      <c r="BSD44" s="174"/>
      <c r="BSE44" s="174"/>
      <c r="BSF44" s="174"/>
      <c r="BSG44" s="174"/>
      <c r="BSH44" s="174"/>
      <c r="BSI44" s="174"/>
      <c r="BSJ44" s="174"/>
      <c r="BSK44" s="174"/>
      <c r="BSL44" s="174"/>
      <c r="BSM44" s="174"/>
      <c r="BSN44" s="174"/>
      <c r="BSO44" s="174"/>
      <c r="BSP44" s="174"/>
      <c r="BSQ44" s="174"/>
      <c r="BSR44" s="174"/>
      <c r="BSS44" s="174"/>
      <c r="BST44" s="174"/>
      <c r="BSU44" s="174"/>
      <c r="BSV44" s="174"/>
      <c r="BSW44" s="174"/>
      <c r="BSX44" s="174"/>
      <c r="BSY44" s="174"/>
      <c r="BSZ44" s="174"/>
      <c r="BTA44" s="174"/>
      <c r="BTB44" s="174"/>
      <c r="BTC44" s="174"/>
      <c r="BTD44" s="174"/>
      <c r="BTE44" s="174"/>
      <c r="BTF44" s="174"/>
      <c r="BTG44" s="174"/>
      <c r="BTH44" s="174"/>
      <c r="BTI44" s="174"/>
      <c r="BTJ44" s="174"/>
      <c r="BTK44" s="174"/>
      <c r="BTL44" s="174"/>
      <c r="BTM44" s="174"/>
      <c r="BTN44" s="174"/>
      <c r="BTO44" s="174"/>
      <c r="BTP44" s="174"/>
      <c r="BTQ44" s="174"/>
      <c r="BTR44" s="174"/>
      <c r="BTS44" s="174"/>
      <c r="BTT44" s="174"/>
      <c r="BTU44" s="174"/>
      <c r="BTV44" s="174"/>
      <c r="BTW44" s="174"/>
      <c r="BTX44" s="174"/>
      <c r="BTY44" s="174"/>
      <c r="BTZ44" s="174"/>
      <c r="BUA44" s="174"/>
      <c r="BUB44" s="174"/>
      <c r="BUC44" s="174"/>
      <c r="BUD44" s="174"/>
      <c r="BUE44" s="174"/>
      <c r="BUF44" s="174"/>
      <c r="BUG44" s="174"/>
      <c r="BUH44" s="174"/>
      <c r="BUI44" s="174"/>
      <c r="BUJ44" s="174"/>
      <c r="BUK44" s="174"/>
      <c r="BUL44" s="174"/>
      <c r="BUM44" s="174"/>
      <c r="BUN44" s="174"/>
      <c r="BUO44" s="174"/>
      <c r="BUP44" s="174"/>
      <c r="BUQ44" s="174"/>
      <c r="BUR44" s="174"/>
      <c r="BUS44" s="174"/>
      <c r="BUT44" s="174"/>
      <c r="BUU44" s="40">
        <v>0.57999999999999996</v>
      </c>
      <c r="BUV44" s="174"/>
      <c r="BUW44" s="174"/>
      <c r="BUX44" s="7">
        <f t="shared" si="62"/>
        <v>-1</v>
      </c>
      <c r="BUY44" s="7">
        <f t="shared" si="63"/>
        <v>-1</v>
      </c>
      <c r="BUZ44" s="174"/>
      <c r="BVA44" s="174"/>
      <c r="BVB44" s="174"/>
      <c r="BVC44" s="174"/>
      <c r="BVD44" s="174"/>
      <c r="BVE44" s="174"/>
      <c r="BVF44" s="174"/>
      <c r="BVG44" s="174"/>
      <c r="BVH44" s="174"/>
      <c r="BVI44" s="174"/>
      <c r="BVJ44" s="174"/>
      <c r="BVK44" s="174"/>
      <c r="BVL44" s="174"/>
      <c r="BVM44" s="174"/>
      <c r="BVN44" s="174"/>
      <c r="BVO44" s="174"/>
      <c r="BVP44" s="174"/>
      <c r="BVQ44" s="174"/>
      <c r="BVR44" s="174"/>
      <c r="BVS44" s="174"/>
      <c r="BVT44" s="174"/>
      <c r="BVU44" s="174"/>
      <c r="BVV44" s="174"/>
      <c r="BVW44" s="174"/>
      <c r="BVX44" s="174"/>
      <c r="BVY44" s="174"/>
      <c r="BVZ44" s="174"/>
      <c r="BWA44" s="174"/>
      <c r="BWB44" s="174"/>
      <c r="BWC44" s="174"/>
      <c r="BWD44" s="174"/>
      <c r="BWE44" s="942">
        <v>0.62</v>
      </c>
      <c r="BWF44" s="54">
        <v>0.7</v>
      </c>
      <c r="BWG44" s="174"/>
      <c r="BWH44" s="7">
        <f t="shared" si="4"/>
        <v>-1</v>
      </c>
      <c r="BWI44" s="174"/>
      <c r="BWJ44" s="174"/>
      <c r="BWK44" s="174"/>
      <c r="BWL44" s="174"/>
      <c r="BWM44" s="174"/>
      <c r="BWN44" s="174"/>
      <c r="BWO44" s="174"/>
      <c r="BWP44" s="174"/>
      <c r="BWQ44" s="174"/>
      <c r="BWR44" s="174"/>
      <c r="BWS44" s="174"/>
      <c r="BWT44" s="174"/>
      <c r="BWU44" s="174"/>
      <c r="BWV44" s="174"/>
      <c r="BWW44" s="174"/>
      <c r="BWX44" s="174"/>
      <c r="BWY44" s="174"/>
      <c r="BWZ44" s="174"/>
      <c r="BXA44" s="174"/>
      <c r="BXB44" s="174"/>
      <c r="BXC44" s="174"/>
      <c r="BXD44" s="174"/>
      <c r="BXE44" s="174"/>
      <c r="BXF44" s="174"/>
      <c r="BXG44" s="174"/>
      <c r="BXH44" s="174"/>
      <c r="BXI44" s="174"/>
      <c r="BXJ44" s="891">
        <v>0.39</v>
      </c>
      <c r="BXK44" s="54">
        <v>0.47</v>
      </c>
      <c r="BXL44" s="174"/>
      <c r="BXM44" s="174"/>
      <c r="BXN44" s="174"/>
      <c r="BXO44" s="174"/>
      <c r="BXP44" s="891">
        <v>0.39</v>
      </c>
      <c r="BXQ44" s="54">
        <v>0.47</v>
      </c>
      <c r="BXR44" s="174"/>
      <c r="BXS44" s="7">
        <f t="shared" si="5"/>
        <v>-1</v>
      </c>
      <c r="BXT44" s="174"/>
      <c r="BXU44" s="174"/>
      <c r="BXV44" s="174"/>
      <c r="BXW44" s="174"/>
      <c r="BXX44" s="174"/>
      <c r="BXY44" s="174"/>
      <c r="BXZ44" s="174"/>
      <c r="BYA44" s="174"/>
      <c r="BYB44" s="174"/>
      <c r="BYC44" s="174"/>
      <c r="BYD44" s="174"/>
      <c r="BYE44" s="174"/>
      <c r="BYF44" s="174"/>
      <c r="BYG44" s="174"/>
      <c r="BYH44" s="174"/>
      <c r="BYI44" s="174"/>
      <c r="BYJ44" s="174"/>
      <c r="BYK44" s="174"/>
      <c r="BYL44" s="174"/>
      <c r="BYM44" s="944">
        <v>0.48</v>
      </c>
      <c r="BYN44" s="1382">
        <v>0.63</v>
      </c>
      <c r="BYO44" s="174"/>
      <c r="BYP44" s="174"/>
      <c r="BYQ44" s="174"/>
      <c r="BYR44" s="174"/>
      <c r="BYS44" s="174"/>
      <c r="BYT44" s="174"/>
      <c r="BYU44" s="174"/>
      <c r="BYV44" s="7" t="e">
        <f t="shared" si="6"/>
        <v>#DIV/0!</v>
      </c>
      <c r="BYW44" s="174"/>
      <c r="BYX44" s="174"/>
      <c r="BYY44" s="174"/>
      <c r="BYZ44" s="174"/>
      <c r="BZA44" s="174"/>
      <c r="BZB44" s="174"/>
      <c r="BZC44" s="174"/>
      <c r="BZD44" s="174"/>
      <c r="BZE44" s="174"/>
      <c r="BZF44" s="174"/>
      <c r="BZG44" s="174"/>
      <c r="BZH44" s="174"/>
      <c r="BZI44" s="174"/>
      <c r="BZJ44" s="174"/>
      <c r="BZK44" s="1526">
        <v>0.41</v>
      </c>
      <c r="BZL44" s="1317">
        <v>0.48</v>
      </c>
      <c r="BZM44" s="174"/>
      <c r="BZN44" s="174"/>
      <c r="BZO44" s="174"/>
      <c r="BZP44" s="174"/>
      <c r="BZQ44" s="174"/>
      <c r="BZR44" s="174"/>
      <c r="BZS44" s="174"/>
      <c r="BZT44" s="7" t="e">
        <f t="shared" si="48"/>
        <v>#DIV/0!</v>
      </c>
      <c r="BZU44" s="52"/>
      <c r="BZV44" s="52">
        <f t="shared" si="49"/>
        <v>0</v>
      </c>
      <c r="BZW44" s="174"/>
      <c r="BZX44" s="7" t="e">
        <f t="shared" si="50"/>
        <v>#DIV/0!</v>
      </c>
      <c r="BZY44" s="944">
        <v>0.46479999999999999</v>
      </c>
      <c r="BZZ44" s="944">
        <f t="shared" si="51"/>
        <v>0.46479999999999999</v>
      </c>
      <c r="CAA44" s="174"/>
      <c r="CAB44" s="1652">
        <f t="shared" si="52"/>
        <v>-1</v>
      </c>
      <c r="CAC44" s="52"/>
      <c r="CAD44" s="52">
        <f t="shared" si="53"/>
        <v>0</v>
      </c>
      <c r="CAE44" s="174"/>
      <c r="CAF44" s="7" t="e">
        <f t="shared" si="54"/>
        <v>#DIV/0!</v>
      </c>
      <c r="CAG44" s="174"/>
      <c r="CAH44" s="174"/>
      <c r="CAI44" s="174"/>
      <c r="CAJ44" s="174"/>
      <c r="CAK44" s="174"/>
      <c r="CAL44" s="174"/>
      <c r="CAM44" s="174"/>
      <c r="CAN44" s="174"/>
      <c r="CAO44" s="174"/>
      <c r="CAP44" s="174"/>
      <c r="CAQ44" s="174"/>
      <c r="CAR44" s="174"/>
      <c r="CAS44" s="174"/>
      <c r="CAT44" s="174"/>
      <c r="CAU44" s="174"/>
      <c r="CAV44" s="174"/>
      <c r="CAW44" s="174"/>
      <c r="CAX44" s="174"/>
    </row>
    <row r="45" spans="1:2082" ht="15" thickBot="1" x14ac:dyDescent="0.4">
      <c r="D45" s="175">
        <v>43</v>
      </c>
      <c r="E45" s="175" t="s">
        <v>3905</v>
      </c>
      <c r="F45" s="175" t="s">
        <v>3905</v>
      </c>
      <c r="G45" s="175" t="s">
        <v>17</v>
      </c>
      <c r="H45" s="175" t="s">
        <v>18</v>
      </c>
      <c r="I45" s="175" t="s">
        <v>3975</v>
      </c>
      <c r="J45" s="175" t="s">
        <v>3976</v>
      </c>
      <c r="K45" s="1673" t="s">
        <v>3909</v>
      </c>
      <c r="L45" s="1673"/>
      <c r="M45" s="1673"/>
      <c r="N45" s="1673"/>
      <c r="O45" s="1673"/>
      <c r="P45" s="1673"/>
      <c r="Q45" s="1673"/>
      <c r="R45" s="1673"/>
      <c r="S45" s="1673"/>
      <c r="T45" s="1673"/>
      <c r="U45" s="1673"/>
      <c r="V45" s="1673"/>
      <c r="W45" s="1673"/>
      <c r="X45" s="1673"/>
      <c r="Y45" s="1673"/>
      <c r="Z45" s="1673"/>
      <c r="AA45" s="1673"/>
      <c r="AB45" s="1673"/>
      <c r="AC45" s="1673"/>
      <c r="AD45" s="1673"/>
      <c r="AE45" s="1673"/>
      <c r="AF45" s="1673"/>
      <c r="AG45" s="1673"/>
      <c r="AH45" s="1673"/>
      <c r="AI45" s="1673"/>
      <c r="AJ45" s="1673"/>
      <c r="AK45" s="1673"/>
      <c r="AL45" s="1673"/>
      <c r="AM45" s="1673"/>
      <c r="AN45" s="1673"/>
      <c r="AO45" s="1673"/>
      <c r="AP45" s="1673"/>
      <c r="AQ45" s="1673"/>
      <c r="AR45" s="1673"/>
      <c r="AS45" s="1673"/>
      <c r="AT45" s="1673"/>
      <c r="AU45" s="1673"/>
      <c r="AV45" s="1673"/>
      <c r="AW45" s="1673"/>
      <c r="AX45" s="1673"/>
      <c r="AY45" s="1673"/>
      <c r="AZ45" s="1673"/>
      <c r="BA45" s="1673"/>
      <c r="BB45" s="1673"/>
      <c r="BC45" s="1673"/>
      <c r="BD45" s="1673"/>
      <c r="BE45" s="1673"/>
      <c r="BF45" s="1673"/>
      <c r="BG45" s="1673"/>
      <c r="BH45" s="1673"/>
      <c r="BI45" s="1673"/>
      <c r="BJ45" s="1673"/>
      <c r="BK45" s="1673"/>
      <c r="BL45" s="1673"/>
      <c r="BM45" s="1673"/>
      <c r="BN45" s="1673"/>
      <c r="BO45" s="1673"/>
      <c r="BP45" s="1673"/>
      <c r="BQ45" s="1673"/>
      <c r="BR45" s="1673"/>
      <c r="BS45" s="1673"/>
      <c r="BT45" s="1673"/>
      <c r="BU45" s="1673"/>
      <c r="BV45" s="1673"/>
      <c r="BW45" s="1673"/>
      <c r="BX45" s="1673"/>
      <c r="BY45" s="1673"/>
      <c r="BZ45" s="1673"/>
      <c r="CA45" s="1673"/>
      <c r="CB45" s="1673"/>
      <c r="CC45" s="1673"/>
      <c r="CD45" s="1673"/>
      <c r="CE45" s="1673"/>
      <c r="CF45" s="1673"/>
      <c r="CG45" s="1673"/>
      <c r="CH45" s="1673"/>
      <c r="CI45" s="1673"/>
      <c r="CJ45" s="1673"/>
      <c r="CK45" s="1673"/>
      <c r="CL45" s="1673"/>
      <c r="CM45" s="1673"/>
      <c r="CN45" s="1673"/>
      <c r="CO45" s="1673"/>
      <c r="CP45" s="1673"/>
      <c r="CQ45" s="1673"/>
      <c r="CR45" s="1673"/>
      <c r="CS45" s="1673"/>
      <c r="CT45" s="1673"/>
      <c r="CU45" s="1673"/>
      <c r="CV45" s="1673"/>
      <c r="CW45" s="1673"/>
      <c r="CX45" s="1673"/>
      <c r="CY45" s="1673"/>
      <c r="CZ45" s="1673"/>
      <c r="DA45" s="1673"/>
      <c r="DB45" s="1673"/>
      <c r="DC45" s="1673"/>
      <c r="DD45" s="1673"/>
      <c r="DE45" s="1673"/>
      <c r="DF45" s="1673"/>
      <c r="DG45" s="1673"/>
      <c r="DH45" s="1673"/>
      <c r="DI45" s="1673"/>
      <c r="DJ45" s="1673"/>
      <c r="DK45" s="1673"/>
      <c r="DL45" s="1673"/>
      <c r="DM45" s="1673"/>
      <c r="DN45" s="1673"/>
      <c r="DO45" s="1673"/>
      <c r="DP45" s="1673"/>
      <c r="DQ45" s="1673"/>
      <c r="DR45" s="1673"/>
      <c r="DS45" s="1673"/>
      <c r="DT45" s="1673"/>
      <c r="DU45" s="1673"/>
      <c r="DV45" s="1673"/>
      <c r="DW45" s="1673"/>
      <c r="DX45" s="1673"/>
      <c r="DY45" s="1673"/>
      <c r="DZ45" s="1673"/>
      <c r="EA45" s="1673"/>
      <c r="EB45" s="1673"/>
      <c r="EC45" s="1673"/>
      <c r="ED45" s="1673"/>
      <c r="EE45" s="1673"/>
      <c r="EF45" s="1673"/>
      <c r="EG45" s="1673"/>
      <c r="EH45" s="1673"/>
      <c r="EI45" s="1673"/>
      <c r="EJ45" s="1673"/>
      <c r="EK45" s="1673"/>
      <c r="EL45" s="1673"/>
      <c r="EM45" s="1673"/>
      <c r="EN45" s="1673"/>
      <c r="EO45" s="1673"/>
      <c r="EP45" s="1673"/>
      <c r="EQ45" s="1673"/>
      <c r="ER45" s="1673"/>
      <c r="ES45" s="1673"/>
      <c r="ET45" s="1673"/>
      <c r="EU45" s="1673"/>
      <c r="EV45" s="1673"/>
      <c r="EW45" s="1673"/>
      <c r="EX45" s="1673"/>
      <c r="EY45" s="1673"/>
      <c r="EZ45" s="1673"/>
      <c r="FA45" s="1673"/>
      <c r="FB45" s="1673"/>
      <c r="FC45" s="1673"/>
      <c r="FD45" s="1673"/>
      <c r="FE45" s="1673"/>
      <c r="FF45" s="1673"/>
      <c r="FG45" s="1673"/>
      <c r="FH45" s="1673"/>
      <c r="FI45" s="1673"/>
      <c r="FJ45" s="1673"/>
      <c r="FK45" s="1673"/>
      <c r="FL45" s="1673"/>
      <c r="FM45" s="1673"/>
      <c r="FN45" s="1673"/>
      <c r="FO45" s="1673"/>
      <c r="FP45" s="1673"/>
      <c r="FQ45" s="1673"/>
      <c r="FR45" s="1673"/>
      <c r="FS45" s="1673"/>
      <c r="FT45" s="1673"/>
      <c r="FU45" s="1673"/>
      <c r="FV45" s="1673"/>
      <c r="FW45" s="1673"/>
      <c r="FX45" s="1673"/>
      <c r="FY45" s="1673"/>
      <c r="FZ45" s="1673"/>
      <c r="GA45" s="1673"/>
      <c r="GB45" s="1673"/>
      <c r="GC45" s="1673"/>
      <c r="GD45" s="1673"/>
      <c r="GE45" s="1673"/>
      <c r="GF45" s="1673"/>
      <c r="GG45" s="1673"/>
      <c r="GH45" s="1673"/>
      <c r="GI45" s="1673"/>
      <c r="GJ45" s="1673"/>
      <c r="GK45" s="1673"/>
      <c r="GL45" s="1673"/>
      <c r="GM45" s="1673"/>
      <c r="GN45" s="1673"/>
      <c r="GO45" s="1673"/>
      <c r="GP45" s="1673"/>
      <c r="GQ45" s="1673"/>
      <c r="GR45" s="1673"/>
      <c r="GS45" s="1673"/>
      <c r="GT45" s="1673"/>
      <c r="GU45" s="1673"/>
      <c r="GV45" s="1673"/>
      <c r="GW45" s="1673"/>
      <c r="GX45" s="1673"/>
      <c r="GY45" s="1673"/>
      <c r="GZ45" s="1673"/>
      <c r="HA45" s="1673"/>
      <c r="HB45" s="1673"/>
      <c r="HC45" s="1673"/>
      <c r="HD45" s="1673"/>
      <c r="HE45" s="1673"/>
      <c r="HF45" s="1673"/>
      <c r="HG45" s="1673"/>
      <c r="HH45" s="1673"/>
      <c r="HI45" s="1673"/>
      <c r="HJ45" s="1673"/>
      <c r="HK45" s="1673"/>
      <c r="HL45" s="1673"/>
      <c r="HM45" s="1673"/>
      <c r="HN45" s="1673"/>
      <c r="HO45" s="1673"/>
      <c r="HP45" s="1673"/>
      <c r="HQ45" s="1673"/>
      <c r="HR45" s="1673"/>
      <c r="HS45" s="1673"/>
      <c r="HT45" s="1673"/>
      <c r="HU45" s="1673"/>
      <c r="HV45" s="1673"/>
      <c r="HW45" s="1673"/>
      <c r="HX45" s="1673"/>
      <c r="HY45" s="1673"/>
      <c r="HZ45" s="1673"/>
      <c r="IA45" s="1673"/>
      <c r="IB45" s="1673"/>
      <c r="IC45" s="1673"/>
      <c r="ID45" s="1673"/>
      <c r="IE45" s="1673"/>
      <c r="IF45" s="1673"/>
      <c r="IG45" s="1673"/>
      <c r="IH45" s="1673"/>
      <c r="II45" s="1673"/>
      <c r="IJ45" s="1673"/>
      <c r="IK45" s="1673"/>
      <c r="IL45" s="1673"/>
      <c r="IM45" s="1673"/>
      <c r="IN45" s="1673"/>
      <c r="IO45" s="1673"/>
      <c r="IP45" s="1673"/>
      <c r="IQ45" s="1673"/>
      <c r="IR45" s="1673"/>
      <c r="IS45" s="1673"/>
      <c r="IT45" s="1673"/>
      <c r="IU45" s="1673"/>
      <c r="IV45" s="1673"/>
      <c r="IW45" s="1673"/>
      <c r="IX45" s="1673"/>
      <c r="IY45" s="1673"/>
      <c r="IZ45" s="1673"/>
      <c r="JA45" s="1673"/>
      <c r="JB45" s="1673"/>
      <c r="JC45" s="1673"/>
      <c r="JD45" s="1673"/>
      <c r="JE45" s="1673"/>
      <c r="JF45" s="1673"/>
      <c r="JG45" s="1673"/>
      <c r="JH45" s="1673"/>
      <c r="JI45" s="1673"/>
      <c r="JJ45" s="1673"/>
      <c r="JK45" s="1673"/>
      <c r="JL45" s="1673"/>
      <c r="JM45" s="1673"/>
      <c r="JN45" s="1673"/>
      <c r="JO45" s="1673"/>
      <c r="JP45" s="1673"/>
      <c r="JQ45" s="1673"/>
      <c r="JR45" s="1673"/>
      <c r="JS45" s="1673"/>
      <c r="JT45" s="1673"/>
      <c r="JU45" s="1673"/>
      <c r="JV45" s="1673"/>
      <c r="JW45" s="1673"/>
      <c r="JX45" s="1673"/>
      <c r="JY45" s="1673"/>
      <c r="JZ45" s="1673"/>
      <c r="KA45" s="1673"/>
      <c r="KB45" s="1673"/>
      <c r="KC45" s="1673"/>
      <c r="KD45" s="1673"/>
      <c r="KE45" s="1673"/>
      <c r="KF45" s="1673"/>
      <c r="KG45" s="1673"/>
      <c r="KH45" s="1673"/>
      <c r="KI45" s="1673"/>
      <c r="KJ45" s="1673"/>
      <c r="KK45" s="1673"/>
      <c r="KL45" s="1673"/>
      <c r="KM45" s="1673"/>
      <c r="KN45" s="1673"/>
      <c r="KO45" s="1673"/>
      <c r="KP45" s="1673"/>
      <c r="KQ45" s="1673"/>
      <c r="KR45" s="1673"/>
      <c r="KS45" s="1673"/>
      <c r="KT45" s="1673"/>
      <c r="KU45" s="1673"/>
      <c r="KV45" s="1673"/>
      <c r="KW45" s="1673"/>
      <c r="KX45" s="1673"/>
      <c r="KY45" s="1673"/>
      <c r="KZ45" s="1673"/>
      <c r="LA45" s="1673"/>
      <c r="LB45" s="1673"/>
      <c r="LC45" s="1673"/>
      <c r="LD45" s="1673"/>
      <c r="LE45" s="1673"/>
      <c r="LF45" s="1673"/>
      <c r="LG45" s="1673"/>
      <c r="LH45" s="1673"/>
      <c r="LI45" s="1673"/>
      <c r="LJ45" s="1673"/>
      <c r="LK45" s="1673"/>
      <c r="LL45" s="1673"/>
      <c r="LM45" s="1673"/>
      <c r="LN45" s="1673"/>
      <c r="LO45" s="1673"/>
      <c r="LP45" s="1673"/>
      <c r="LQ45" s="1673"/>
      <c r="LR45" s="1673"/>
      <c r="LS45" s="1673"/>
      <c r="LT45" s="1673"/>
      <c r="LU45" s="1673"/>
      <c r="LV45" s="1673"/>
      <c r="LW45" s="1673"/>
      <c r="LX45" s="1673"/>
      <c r="LY45" s="1673"/>
      <c r="LZ45" s="1673"/>
      <c r="MA45" s="1673"/>
      <c r="MB45" s="1673"/>
      <c r="MC45" s="1673"/>
      <c r="MD45" s="1673"/>
      <c r="ME45" s="1673"/>
      <c r="MF45" s="1673"/>
      <c r="MG45" s="1673"/>
      <c r="MH45" s="1673"/>
      <c r="MI45" s="1673"/>
      <c r="MJ45" s="1673"/>
      <c r="MK45" s="1673"/>
      <c r="ML45" s="1673"/>
      <c r="MM45" s="1673"/>
      <c r="MN45" s="1673"/>
      <c r="MO45" s="1673"/>
      <c r="MP45" s="1673"/>
      <c r="MQ45" s="1673"/>
      <c r="MR45" s="1673"/>
      <c r="MS45" s="1673"/>
      <c r="MT45" s="1673"/>
      <c r="MU45" s="1673"/>
      <c r="MV45" s="1673"/>
      <c r="MW45" s="1673"/>
      <c r="MX45" s="1673"/>
      <c r="MY45" s="1673"/>
      <c r="MZ45" s="1673"/>
      <c r="NA45" s="1673"/>
      <c r="NB45" s="1673"/>
      <c r="NC45" s="1673"/>
      <c r="ND45" s="1673"/>
      <c r="NE45" s="1673"/>
      <c r="NF45" s="1673"/>
      <c r="NG45" s="1673"/>
      <c r="NH45" s="1673"/>
      <c r="NI45" s="1673"/>
      <c r="NJ45" s="1673"/>
      <c r="NK45" s="1673"/>
      <c r="NL45" s="1673"/>
      <c r="NM45" s="1673"/>
      <c r="NN45" s="1673"/>
      <c r="NO45" s="1673"/>
      <c r="NP45" s="1673"/>
      <c r="NQ45" s="1673"/>
      <c r="NR45" s="1673"/>
      <c r="NS45" s="1673"/>
      <c r="NT45" s="1673"/>
      <c r="NU45" s="1673"/>
      <c r="NV45" s="1673"/>
      <c r="NW45" s="1673"/>
      <c r="NX45" s="1673"/>
      <c r="NY45" s="1673"/>
      <c r="NZ45" s="1673"/>
      <c r="OA45" s="1673"/>
      <c r="OB45" s="1673"/>
      <c r="OC45" s="1673"/>
      <c r="OD45" s="1673"/>
      <c r="OE45" s="1673"/>
      <c r="OF45" s="1673"/>
      <c r="OG45" s="1673"/>
      <c r="OH45" s="1673"/>
      <c r="OI45" s="1673"/>
      <c r="OJ45" s="1673"/>
      <c r="OK45" s="1673"/>
      <c r="OL45" s="1673"/>
      <c r="OM45" s="1673"/>
      <c r="ON45" s="1673"/>
      <c r="OO45" s="1673"/>
      <c r="OP45" s="1673"/>
      <c r="OQ45" s="1673"/>
      <c r="OR45" s="1673"/>
      <c r="OS45" s="1673"/>
      <c r="OT45" s="1673"/>
      <c r="OU45" s="1673"/>
      <c r="OV45" s="1673"/>
      <c r="OW45" s="1673"/>
      <c r="OX45" s="1673"/>
      <c r="OY45" s="1673"/>
      <c r="OZ45" s="1673"/>
      <c r="PA45" s="1673"/>
      <c r="PB45" s="1673"/>
      <c r="PC45" s="1673"/>
      <c r="PD45" s="1673"/>
      <c r="PE45" s="1673"/>
      <c r="PF45" s="1673"/>
      <c r="PG45" s="1673"/>
      <c r="PH45" s="1673"/>
      <c r="PI45" s="1673"/>
      <c r="PJ45" s="1673"/>
      <c r="PK45" s="1673"/>
      <c r="PL45" s="1673"/>
      <c r="PM45" s="1673"/>
      <c r="PN45" s="1673"/>
      <c r="PO45" s="1673"/>
      <c r="PP45" s="1673"/>
      <c r="PQ45" s="1673"/>
      <c r="PR45" s="1673"/>
      <c r="PS45" s="1673"/>
      <c r="PT45" s="1673"/>
      <c r="PU45" s="1673"/>
      <c r="PV45" s="1673"/>
      <c r="PW45" s="1673"/>
      <c r="PX45" s="1673"/>
      <c r="PY45" s="1673"/>
      <c r="PZ45" s="1673"/>
      <c r="QA45" s="1673"/>
      <c r="QB45" s="1673"/>
      <c r="QC45" s="1673"/>
      <c r="QD45" s="1673"/>
      <c r="QE45" s="1673"/>
      <c r="QF45" s="1673"/>
      <c r="QG45" s="1673"/>
      <c r="QH45" s="1673"/>
      <c r="QI45" s="1673"/>
      <c r="QJ45" s="1673"/>
      <c r="QK45" s="1673"/>
      <c r="QL45" s="1673"/>
      <c r="QM45" s="1673"/>
      <c r="QN45" s="1673"/>
      <c r="QO45" s="1673"/>
      <c r="QP45" s="1673"/>
      <c r="QQ45" s="1673"/>
      <c r="QR45" s="1673"/>
      <c r="QS45" s="1673"/>
      <c r="QT45" s="1673"/>
      <c r="QU45" s="1673"/>
      <c r="QV45" s="1673"/>
      <c r="QW45" s="1673"/>
      <c r="QX45" s="1673"/>
      <c r="QY45" s="1673"/>
      <c r="QZ45" s="1673"/>
      <c r="RA45" s="1673"/>
      <c r="RB45" s="1673"/>
      <c r="RC45" s="1673"/>
      <c r="RD45" s="1673"/>
      <c r="RE45" s="1673"/>
      <c r="RF45" s="1673"/>
      <c r="RG45" s="1673"/>
      <c r="RH45" s="1673"/>
      <c r="RI45" s="1673"/>
      <c r="RJ45" s="1673"/>
      <c r="RK45" s="1673"/>
      <c r="RL45" s="1673"/>
      <c r="RM45" s="1673"/>
      <c r="RN45" s="1673"/>
      <c r="RO45" s="1673"/>
      <c r="RP45" s="1673"/>
      <c r="RQ45" s="1673"/>
      <c r="RR45" s="1673"/>
      <c r="RS45" s="1673"/>
      <c r="RT45" s="1673"/>
      <c r="RU45" s="1673"/>
      <c r="RV45" s="1673"/>
      <c r="RW45" s="1673"/>
      <c r="RX45" s="1673"/>
      <c r="RY45" s="1673"/>
      <c r="RZ45" s="1673"/>
      <c r="SA45" s="1673"/>
      <c r="SB45" s="1673"/>
      <c r="SC45" s="1673"/>
      <c r="SD45" s="1673"/>
      <c r="SE45" s="1673"/>
      <c r="SF45" s="1673"/>
      <c r="SG45" s="1673"/>
      <c r="SH45" s="1673"/>
      <c r="SI45" s="1673"/>
      <c r="SJ45" s="1673"/>
      <c r="SK45" s="1673"/>
      <c r="SL45" s="1673"/>
      <c r="SM45" s="1673"/>
      <c r="SN45" s="1673"/>
      <c r="SO45" s="1673"/>
      <c r="SP45" s="1673"/>
      <c r="SQ45" s="1673"/>
      <c r="SR45" s="1673"/>
      <c r="SS45" s="1673"/>
      <c r="ST45" s="1673"/>
      <c r="SU45" s="1673"/>
      <c r="SV45" s="1673"/>
      <c r="SW45" s="1673"/>
      <c r="SX45" s="1673"/>
      <c r="SY45" s="1673"/>
      <c r="SZ45" s="1673"/>
      <c r="TA45" s="1673"/>
      <c r="TB45" s="1673"/>
      <c r="TC45" s="1673"/>
      <c r="TD45" s="1673"/>
      <c r="TE45" s="1673"/>
      <c r="TF45" s="1673"/>
      <c r="TG45" s="1673"/>
      <c r="TH45" s="1673"/>
      <c r="TI45" s="1673"/>
      <c r="TJ45" s="1673"/>
      <c r="TK45" s="1673"/>
      <c r="TL45" s="1673"/>
      <c r="TM45" s="1673"/>
      <c r="TN45" s="1673"/>
      <c r="TO45" s="1673"/>
      <c r="TP45" s="1673"/>
      <c r="TQ45" s="1673"/>
      <c r="TR45" s="1673"/>
      <c r="TS45" s="1673"/>
      <c r="TT45" s="1673"/>
      <c r="TU45" s="1673"/>
      <c r="TV45" s="1673"/>
      <c r="TW45" s="1673"/>
      <c r="TX45" s="1673"/>
      <c r="TY45" s="1673"/>
      <c r="TZ45" s="1673"/>
      <c r="UA45" s="1673"/>
      <c r="UB45" s="1673"/>
      <c r="UC45" s="1673"/>
      <c r="UD45" s="1673"/>
      <c r="UE45" s="1673"/>
      <c r="UF45" s="1673"/>
      <c r="UG45" s="1673"/>
      <c r="UH45" s="1673"/>
      <c r="UI45" s="1673"/>
      <c r="UJ45" s="1673"/>
      <c r="UK45" s="1673"/>
      <c r="UL45" s="1673"/>
      <c r="UM45" s="1673"/>
      <c r="UN45" s="1673"/>
      <c r="UO45" s="1673"/>
      <c r="UP45" s="1673"/>
      <c r="UQ45" s="1673"/>
      <c r="UR45" s="1673"/>
      <c r="US45" s="1673"/>
      <c r="UT45" s="1673"/>
      <c r="UU45" s="1673"/>
      <c r="UV45" s="1673"/>
      <c r="UW45" s="1673"/>
      <c r="UX45" s="1673"/>
      <c r="UY45" s="1673"/>
      <c r="UZ45" s="1673"/>
      <c r="VA45" s="1673"/>
      <c r="VB45" s="1673"/>
      <c r="VC45" s="1673"/>
      <c r="VD45" s="1673"/>
      <c r="VE45" s="1673"/>
      <c r="VF45" s="1673"/>
      <c r="VG45" s="1673"/>
      <c r="VH45" s="1673"/>
      <c r="VI45" s="1673"/>
      <c r="VJ45" s="1673"/>
      <c r="VK45" s="1673"/>
      <c r="VL45" s="1673"/>
      <c r="VM45" s="1673"/>
      <c r="VN45" s="1673"/>
      <c r="VO45" s="1673"/>
      <c r="VP45" s="1673"/>
      <c r="VQ45" s="1673"/>
      <c r="VR45" s="1673"/>
      <c r="VS45" s="1673"/>
      <c r="VT45" s="1673"/>
      <c r="VU45" s="1673"/>
      <c r="VV45" s="1673"/>
      <c r="VW45" s="1673"/>
      <c r="VX45" s="1673"/>
      <c r="VY45" s="1673"/>
      <c r="VZ45" s="1673"/>
      <c r="WA45" s="1673"/>
      <c r="WB45" s="1673"/>
      <c r="WC45" s="1673"/>
      <c r="WD45" s="1673"/>
      <c r="WE45" s="1673"/>
      <c r="WF45" s="1673"/>
      <c r="WG45" s="1673"/>
      <c r="WH45" s="1673"/>
      <c r="WI45" s="1673"/>
      <c r="WJ45" s="1673"/>
      <c r="WK45" s="1673"/>
      <c r="WL45" s="1673"/>
      <c r="WM45" s="1673"/>
      <c r="WN45" s="1673"/>
      <c r="WO45" s="1673"/>
      <c r="WP45" s="1673"/>
      <c r="WQ45" s="1673"/>
      <c r="WR45" s="1673"/>
      <c r="WS45" s="1673"/>
      <c r="WT45" s="1673"/>
      <c r="WU45" s="1673"/>
      <c r="WV45" s="1673"/>
      <c r="WW45" s="1673"/>
      <c r="WX45" s="1673"/>
      <c r="WY45" s="1673"/>
      <c r="WZ45" s="1673"/>
      <c r="XA45" s="1673"/>
      <c r="XB45" s="1673"/>
      <c r="XC45" s="1673"/>
      <c r="XD45" s="1673"/>
      <c r="XE45" s="1673"/>
      <c r="XF45" s="1673"/>
      <c r="XG45" s="1673"/>
      <c r="XH45" s="1673"/>
      <c r="XI45" s="1673"/>
      <c r="XJ45" s="1673"/>
      <c r="XK45" s="1673"/>
      <c r="XL45" s="1673"/>
      <c r="XM45" s="1673"/>
      <c r="XN45" s="1673"/>
      <c r="XO45" s="1673"/>
      <c r="XP45" s="1673"/>
      <c r="XQ45" s="1673"/>
      <c r="XR45" s="1673"/>
      <c r="XS45" s="1673"/>
      <c r="XT45" s="1673"/>
      <c r="XU45" s="1673"/>
      <c r="XV45" s="1673"/>
      <c r="XW45" s="1673"/>
      <c r="XX45" s="1673"/>
      <c r="XY45" s="1673"/>
      <c r="XZ45" s="1673"/>
      <c r="YA45" s="1673"/>
      <c r="YB45" s="1673"/>
      <c r="YC45" s="1673"/>
      <c r="YD45" s="1673"/>
      <c r="YE45" s="1673"/>
      <c r="YF45" s="1673"/>
      <c r="YG45" s="1673"/>
      <c r="YH45" s="1673"/>
      <c r="YI45" s="1673"/>
      <c r="YJ45" s="1673"/>
      <c r="YK45" s="1673"/>
      <c r="YL45" s="1673"/>
      <c r="YM45" s="1673"/>
      <c r="YN45" s="1673"/>
      <c r="YO45" s="1673"/>
      <c r="YP45" s="1673"/>
      <c r="YQ45" s="1673"/>
      <c r="YR45" s="1673"/>
      <c r="YS45" s="1673"/>
      <c r="YT45" s="1673"/>
      <c r="YU45" s="1673"/>
      <c r="YV45" s="1673"/>
      <c r="YW45" s="1673"/>
      <c r="YX45" s="1673"/>
      <c r="YY45" s="1673"/>
      <c r="YZ45" s="1673"/>
      <c r="ZA45" s="1673"/>
      <c r="ZB45" s="1673"/>
      <c r="ZC45" s="1673"/>
      <c r="ZD45" s="1673"/>
      <c r="ZE45" s="1673"/>
      <c r="ZF45" s="1673"/>
      <c r="ZG45" s="1673"/>
      <c r="ZH45" s="1673"/>
      <c r="ZI45" s="1673"/>
      <c r="ZJ45" s="1673"/>
      <c r="ZK45" s="1673"/>
      <c r="ZL45" s="1673"/>
      <c r="ZM45" s="1673"/>
      <c r="ZN45" s="1673"/>
      <c r="ZO45" s="1673"/>
      <c r="ZP45" s="1673"/>
      <c r="ZQ45" s="1673"/>
      <c r="ZR45" s="1673"/>
      <c r="ZS45" s="1673"/>
      <c r="ZT45" s="1673"/>
      <c r="ZU45" s="1673"/>
      <c r="ZV45" s="1673"/>
      <c r="ZW45" s="1673"/>
      <c r="ZX45" s="1673"/>
      <c r="ZY45" s="1673"/>
      <c r="ZZ45" s="1673"/>
      <c r="AAA45" s="1673"/>
      <c r="AAB45" s="1673"/>
      <c r="AAC45" s="1673"/>
      <c r="AAD45" s="1673"/>
      <c r="AAE45" s="1673"/>
      <c r="AAF45" s="1673"/>
      <c r="AAG45" s="1673"/>
      <c r="AAH45" s="1673"/>
      <c r="AAI45" s="1673"/>
      <c r="AAJ45" s="1673"/>
      <c r="AAK45" s="1673"/>
      <c r="AAL45" s="1673"/>
      <c r="AAM45" s="1673"/>
      <c r="AAN45" s="1673"/>
      <c r="AAO45" s="1673"/>
      <c r="AAP45" s="1673"/>
      <c r="AAQ45" s="1673"/>
      <c r="AAR45" s="1673"/>
      <c r="AAS45" s="1673"/>
      <c r="AAT45" s="1673"/>
      <c r="AAU45" s="1673"/>
      <c r="AAV45" s="1673"/>
      <c r="AAW45" s="1673"/>
      <c r="AAX45" s="1673"/>
      <c r="AAY45" s="1673"/>
      <c r="AAZ45" s="1673"/>
      <c r="ABA45" s="1673"/>
      <c r="ABB45" s="1673"/>
      <c r="ABC45" s="1673"/>
      <c r="ABD45" s="1673"/>
      <c r="ABE45" s="1673"/>
      <c r="ABF45" s="1673"/>
      <c r="ABG45" s="1673"/>
      <c r="ABH45" s="1673"/>
      <c r="ABI45" s="1673"/>
      <c r="ABJ45" s="1673"/>
      <c r="ABK45" s="1673"/>
      <c r="ABL45" s="1673"/>
      <c r="ABM45" s="1673"/>
      <c r="ABN45" s="1673"/>
      <c r="ABO45" s="1673"/>
      <c r="ABP45" s="1673"/>
      <c r="ABQ45" s="1673"/>
      <c r="ABR45" s="1673"/>
      <c r="ABS45" s="1673"/>
      <c r="ABT45" s="1673"/>
      <c r="ABU45" s="1673"/>
      <c r="ABV45" s="1673"/>
      <c r="ABW45" s="1673"/>
      <c r="ABX45" s="1673"/>
      <c r="ABY45" s="1673"/>
      <c r="ABZ45" s="1673"/>
      <c r="ACA45" s="1673"/>
      <c r="ACB45" s="1673"/>
      <c r="ACC45" s="1673"/>
      <c r="ACD45" s="1673"/>
      <c r="ACE45" s="1673"/>
      <c r="ACF45" s="1673"/>
      <c r="ACG45" s="1673"/>
      <c r="ACH45" s="1673"/>
      <c r="ACI45" s="1673"/>
      <c r="ACJ45" s="1673"/>
      <c r="ACK45" s="1673"/>
      <c r="ACL45" s="1673"/>
      <c r="ACM45" s="1673"/>
      <c r="ACN45" s="1673"/>
      <c r="ACO45" s="1673"/>
      <c r="ACP45" s="1673"/>
      <c r="ACQ45" s="1673"/>
      <c r="ACR45" s="1673"/>
      <c r="ACS45" s="1673"/>
      <c r="ACT45" s="1673"/>
      <c r="ACU45" s="1673"/>
      <c r="ACV45" s="1673"/>
      <c r="ACW45" s="1673"/>
      <c r="ACX45" s="1673"/>
      <c r="ACY45" s="1673"/>
      <c r="ACZ45" s="1673"/>
      <c r="ADA45" s="1673"/>
      <c r="ADB45" s="1673"/>
      <c r="ADC45" s="1673"/>
      <c r="ADD45" s="1673"/>
      <c r="ADE45" s="1673"/>
      <c r="ADF45" s="1673"/>
      <c r="ADG45" s="1673"/>
      <c r="ADH45" s="1673"/>
      <c r="ADI45" s="1673"/>
      <c r="ADJ45" s="1673"/>
      <c r="ADK45" s="1673"/>
      <c r="ADL45" s="1673"/>
      <c r="ADM45" s="1673"/>
      <c r="ADN45" s="1673"/>
      <c r="ADO45" s="1673"/>
      <c r="ADP45" s="1673"/>
      <c r="ADQ45" s="1673"/>
      <c r="ADR45" s="1673"/>
      <c r="ADS45" s="1673"/>
      <c r="ADT45" s="1673"/>
      <c r="ADU45" s="1673"/>
      <c r="ADV45" s="1673"/>
      <c r="ADW45" s="1673"/>
      <c r="ADX45" s="1673"/>
      <c r="ADY45" s="1673"/>
      <c r="ADZ45" s="1673"/>
      <c r="AEA45" s="1673"/>
      <c r="AEB45" s="1673"/>
      <c r="AEC45" s="1673"/>
      <c r="AED45" s="1673"/>
      <c r="AEE45" s="1673"/>
      <c r="AEF45" s="1673"/>
      <c r="AEG45" s="1673"/>
      <c r="AEH45" s="1673"/>
      <c r="AEI45" s="1673"/>
      <c r="AEJ45" s="1673"/>
      <c r="AEK45" s="1673"/>
      <c r="AEL45" s="1673"/>
      <c r="AEM45" s="1673"/>
      <c r="AEN45" s="1673"/>
      <c r="AEO45" s="1673"/>
      <c r="AEP45" s="1673"/>
      <c r="AEQ45" s="1673"/>
      <c r="AER45" s="1673"/>
      <c r="AES45" s="1673"/>
      <c r="AET45" s="1673"/>
      <c r="AEU45" s="1673"/>
      <c r="AEV45" s="1673"/>
      <c r="AEW45" s="1673"/>
      <c r="AEX45" s="1673"/>
      <c r="AEY45" s="1673"/>
      <c r="AEZ45" s="1673"/>
      <c r="AFA45" s="1673"/>
      <c r="AFB45" s="1673"/>
      <c r="AFC45" s="1673"/>
      <c r="AFD45" s="1673"/>
      <c r="AFE45" s="1673"/>
      <c r="AFF45" s="1673"/>
      <c r="AFG45" s="1673"/>
      <c r="AFH45" s="1673"/>
      <c r="AFI45" s="1673"/>
      <c r="AFJ45" s="1673"/>
      <c r="AFK45" s="1673"/>
      <c r="AFL45" s="1673"/>
      <c r="AFM45" s="1673"/>
      <c r="AFN45" s="1673"/>
      <c r="AFO45" s="1673"/>
      <c r="AFP45" s="1673"/>
      <c r="AFQ45" s="1673"/>
      <c r="AFR45" s="1673"/>
      <c r="AFS45" s="1673"/>
      <c r="AFT45" s="1673"/>
      <c r="AFU45" s="1673"/>
      <c r="AFV45" s="1673"/>
      <c r="AFW45" s="1673"/>
      <c r="AFX45" s="1673"/>
      <c r="AFY45" s="1673"/>
      <c r="AFZ45" s="1673"/>
      <c r="AGA45" s="1673"/>
      <c r="AGB45" s="1673"/>
      <c r="AGC45" s="1673"/>
      <c r="AGD45" s="1673"/>
      <c r="AGE45" s="1673"/>
      <c r="AGF45" s="1673"/>
      <c r="AGG45" s="1673"/>
      <c r="AGH45" s="1673"/>
      <c r="AGI45" s="1673"/>
      <c r="AGJ45" s="1673"/>
      <c r="AGK45" s="1673"/>
      <c r="AGL45" s="1673"/>
      <c r="AGM45" s="1673"/>
      <c r="AGN45" s="1673"/>
      <c r="AGO45" s="1673"/>
      <c r="AGP45" s="1673"/>
      <c r="AGQ45" s="1673"/>
      <c r="AGR45" s="1673"/>
      <c r="AGS45" s="1673"/>
      <c r="AGT45" s="1673"/>
      <c r="AGU45" s="1673"/>
      <c r="AGV45" s="1673"/>
      <c r="AGW45" s="1673"/>
      <c r="AGX45" s="1673"/>
      <c r="AGY45" s="1673"/>
      <c r="AGZ45" s="1673"/>
      <c r="AHA45" s="1673"/>
      <c r="AHB45" s="1673"/>
      <c r="AHC45" s="1673"/>
      <c r="AHD45" s="1673"/>
      <c r="AHE45" s="1673"/>
      <c r="AHF45" s="1673"/>
      <c r="AHG45" s="1673"/>
      <c r="AHH45" s="1673"/>
      <c r="AHI45" s="1673"/>
      <c r="AHJ45" s="1673"/>
      <c r="AHK45" s="1673"/>
      <c r="AHL45" s="1673"/>
      <c r="AHM45" s="1673"/>
      <c r="AHN45" s="1673"/>
      <c r="AHO45" s="1673"/>
      <c r="AHP45" s="1673"/>
      <c r="AHQ45" s="1673"/>
      <c r="AHR45" s="1673"/>
      <c r="AHS45" s="1673"/>
      <c r="AHT45" s="1673"/>
      <c r="AHU45" s="1673"/>
      <c r="AHV45" s="1673"/>
      <c r="AHW45" s="1673"/>
      <c r="AHX45" s="1673"/>
      <c r="AHY45" s="1673"/>
      <c r="AHZ45" s="1673"/>
      <c r="AIA45" s="1673"/>
      <c r="AIB45" s="1673"/>
      <c r="AIC45" s="1673"/>
      <c r="AID45" s="1673"/>
      <c r="AIE45" s="1673"/>
      <c r="AIF45" s="1673"/>
      <c r="AIG45" s="1673"/>
      <c r="AIH45" s="1673"/>
      <c r="AII45" s="1673"/>
      <c r="AIJ45" s="1673"/>
      <c r="AIK45" s="1673"/>
      <c r="AIL45" s="1673"/>
      <c r="AIM45" s="1673"/>
      <c r="AIN45" s="1673"/>
      <c r="AIO45" s="1673"/>
      <c r="AIP45" s="1673"/>
      <c r="AIQ45" s="1673"/>
      <c r="AIR45" s="1673"/>
      <c r="AIS45" s="1673"/>
      <c r="AIT45" s="1673"/>
      <c r="AIU45" s="1673"/>
      <c r="AIV45" s="1673"/>
      <c r="AIW45" s="1673"/>
      <c r="AIX45" s="1673"/>
      <c r="AIY45" s="1673"/>
      <c r="AIZ45" s="1673"/>
      <c r="AJA45" s="1673"/>
      <c r="AJB45" s="1673"/>
      <c r="AJC45" s="1673"/>
      <c r="AJD45" s="1673"/>
      <c r="AJE45" s="1673"/>
      <c r="AJF45" s="1673"/>
      <c r="AJG45" s="1673"/>
      <c r="AJH45" s="1673"/>
      <c r="AJI45" s="1673"/>
      <c r="AJJ45" s="1673"/>
      <c r="AJK45" s="1673"/>
      <c r="AJL45" s="1673"/>
      <c r="AJM45" s="1673"/>
      <c r="AJN45" s="1673"/>
      <c r="AJO45" s="1673"/>
      <c r="AJP45" s="1673"/>
      <c r="AJQ45" s="1673"/>
      <c r="AJR45" s="1673"/>
      <c r="AJS45" s="1673"/>
      <c r="AJT45" s="1673"/>
      <c r="AJU45" s="1673"/>
      <c r="AJV45" s="1673"/>
      <c r="AJW45" s="1673"/>
      <c r="AJX45" s="1673"/>
      <c r="AJY45" s="1673"/>
      <c r="AJZ45" s="1673"/>
      <c r="AKA45" s="1673"/>
      <c r="AKB45" s="1673"/>
      <c r="AKC45" s="1673"/>
      <c r="AKD45" s="1673"/>
      <c r="AKE45" s="1673"/>
      <c r="AKF45" s="1673"/>
      <c r="AKG45" s="1673"/>
      <c r="AKH45" s="1673"/>
      <c r="AKI45" s="1673"/>
      <c r="AKJ45" s="1673"/>
      <c r="AKK45" s="1673"/>
      <c r="AKL45" s="1673"/>
      <c r="AKM45" s="1673"/>
      <c r="AKN45" s="1673"/>
      <c r="AKO45" s="1673"/>
      <c r="AKP45" s="1673"/>
      <c r="AKQ45" s="1673"/>
      <c r="AKR45" s="1673"/>
      <c r="AKS45" s="1673"/>
      <c r="AKT45" s="1673"/>
      <c r="AKU45" s="1673"/>
      <c r="AKV45" s="1673"/>
      <c r="AKW45" s="1673"/>
      <c r="AKX45" s="1673"/>
      <c r="AKY45" s="1673"/>
      <c r="AKZ45" s="1673"/>
      <c r="ALA45" s="1673"/>
      <c r="ALB45" s="1673"/>
      <c r="ALC45" s="1673"/>
      <c r="ALD45" s="1673"/>
      <c r="ALE45" s="1673"/>
      <c r="ALF45" s="1673"/>
      <c r="ALG45" s="1673"/>
      <c r="ALH45" s="1673"/>
      <c r="ALI45" s="1673"/>
      <c r="ALJ45" s="1673"/>
      <c r="ALK45" s="1673"/>
      <c r="ALL45" s="1673"/>
      <c r="ALM45" s="1673"/>
      <c r="ALN45" s="1673"/>
      <c r="ALO45" s="1673"/>
      <c r="ALP45" s="1673"/>
      <c r="ALQ45" s="1673"/>
      <c r="ALR45" s="1673"/>
      <c r="ALS45" s="1673"/>
      <c r="ALT45" s="1673"/>
      <c r="ALU45" s="1673"/>
      <c r="ALV45" s="1673"/>
      <c r="ALW45" s="1673"/>
      <c r="ALX45" s="1673"/>
      <c r="ALY45" s="1673"/>
      <c r="ALZ45" s="1673"/>
      <c r="AMA45" s="1673"/>
      <c r="AMB45" s="1673"/>
      <c r="AMC45" s="1673"/>
      <c r="AMD45" s="1673"/>
      <c r="AME45" s="1673"/>
      <c r="AMF45" s="1673"/>
      <c r="AMG45" s="1673"/>
      <c r="AMH45" s="1673"/>
      <c r="AMI45" s="1673"/>
      <c r="AMJ45" s="1673"/>
      <c r="AMK45" s="1673"/>
      <c r="AML45" s="1673"/>
      <c r="AMM45" s="1673"/>
      <c r="AMN45" s="1673"/>
      <c r="AMO45" s="1673"/>
      <c r="AMP45" s="1673"/>
      <c r="AMQ45" s="1673"/>
      <c r="AMR45" s="1673"/>
      <c r="AMS45" s="1673"/>
      <c r="AMT45" s="1673"/>
      <c r="AMU45" s="1673"/>
      <c r="AMV45" s="1673"/>
      <c r="AMW45" s="1673"/>
      <c r="AMX45" s="1673"/>
      <c r="AMY45" s="1673"/>
      <c r="AMZ45" s="1673"/>
      <c r="ANA45" s="1673"/>
      <c r="ANB45" s="1673"/>
      <c r="ANC45" s="1673"/>
      <c r="AND45" s="1673"/>
      <c r="ANE45" s="1673"/>
      <c r="ANF45" s="1673"/>
      <c r="ANG45" s="1673"/>
      <c r="ANH45" s="1673"/>
      <c r="ANI45" s="1673"/>
      <c r="ANJ45" s="1673"/>
      <c r="ANK45" s="1673"/>
      <c r="ANL45" s="1673"/>
      <c r="ANM45" s="1673"/>
      <c r="ANN45" s="1673"/>
      <c r="ANO45" s="1673"/>
      <c r="ANP45" s="1673"/>
      <c r="ANQ45" s="1673"/>
      <c r="ANR45" s="1673"/>
      <c r="ANS45" s="1673"/>
      <c r="ANT45" s="1673"/>
      <c r="ANU45" s="1673"/>
      <c r="ANV45" s="1673"/>
      <c r="ANW45" s="1673"/>
      <c r="ANX45" s="1673"/>
      <c r="ANY45" s="1673"/>
      <c r="ANZ45" s="1673"/>
      <c r="AOA45" s="1673"/>
      <c r="AOB45" s="1673"/>
      <c r="AOC45" s="1673"/>
      <c r="AOD45" s="1673"/>
      <c r="AOE45" s="1673"/>
      <c r="AOF45" s="1673"/>
      <c r="AOG45" s="1673"/>
      <c r="AOH45" s="1673"/>
      <c r="AOI45" s="1673"/>
      <c r="AOJ45" s="1673"/>
      <c r="AOK45" s="1673"/>
      <c r="AOL45" s="1673"/>
      <c r="AOM45" s="1673"/>
      <c r="AON45" s="1673"/>
      <c r="AOO45" s="1673"/>
      <c r="AOP45" s="1673"/>
      <c r="AOQ45" s="1673"/>
      <c r="AOR45" s="1673"/>
      <c r="AOS45" s="1673"/>
      <c r="AOT45" s="1673"/>
      <c r="AOU45" s="1673"/>
      <c r="AOV45" s="1673"/>
      <c r="AOW45" s="1673"/>
      <c r="AOX45" s="1673"/>
      <c r="AOY45" s="1673"/>
      <c r="AOZ45" s="1673"/>
      <c r="APA45" s="1673"/>
      <c r="APB45" s="1673"/>
      <c r="APC45" s="1673"/>
      <c r="APD45" s="1673"/>
      <c r="APE45" s="1673"/>
      <c r="APF45" s="1673"/>
      <c r="APG45" s="1673"/>
      <c r="APH45" s="1673"/>
      <c r="API45" s="1673"/>
      <c r="APJ45" s="1673"/>
      <c r="APK45" s="1673"/>
      <c r="APL45" s="1673"/>
      <c r="APM45" s="1673"/>
      <c r="APN45" s="1673"/>
      <c r="APO45" s="1673"/>
      <c r="APP45" s="1673"/>
      <c r="APQ45" s="1673"/>
      <c r="APR45" s="1673"/>
      <c r="APS45" s="1673"/>
      <c r="APT45" s="1673"/>
      <c r="APU45" s="1673"/>
      <c r="APV45" s="1673"/>
      <c r="APW45" s="1673"/>
      <c r="APX45" s="1673"/>
      <c r="APY45" s="1673"/>
      <c r="APZ45" s="1673"/>
      <c r="AQA45" s="1673"/>
      <c r="AQB45" s="1673"/>
      <c r="AQC45" s="1673"/>
      <c r="AQD45" s="1673"/>
      <c r="AQE45" s="1673"/>
      <c r="AQF45" s="1673"/>
      <c r="AQG45" s="1673"/>
      <c r="AQH45" s="1673"/>
      <c r="AQI45" s="1673"/>
      <c r="AQJ45" s="1673"/>
      <c r="AQK45" s="1673"/>
      <c r="AQL45" s="1673"/>
      <c r="AQM45" s="1673"/>
      <c r="AQN45" s="1673"/>
      <c r="AQO45" s="1673"/>
      <c r="AQP45" s="1673"/>
      <c r="AQQ45" s="1673"/>
      <c r="AQR45" s="1673"/>
      <c r="AQS45" s="1673"/>
      <c r="AQT45" s="1673"/>
      <c r="AQU45" s="1673"/>
      <c r="AQV45" s="1673"/>
      <c r="AQW45" s="1673"/>
      <c r="AQX45" s="1673"/>
      <c r="AQY45" s="1673"/>
      <c r="AQZ45" s="1673"/>
      <c r="ARA45" s="1673"/>
      <c r="ARB45" s="1673"/>
      <c r="ARC45" s="1673"/>
      <c r="ARD45" s="1673"/>
      <c r="ARE45" s="1673"/>
      <c r="ARF45" s="1673"/>
      <c r="ARG45" s="1673"/>
      <c r="ARH45" s="1673"/>
      <c r="ARI45" s="1673"/>
      <c r="ARJ45" s="1673"/>
      <c r="ARK45" s="1673"/>
      <c r="ARL45" s="1673"/>
      <c r="ARM45" s="1673"/>
      <c r="ARN45" s="1673"/>
      <c r="ARO45" s="1673"/>
      <c r="ARP45" s="1673"/>
      <c r="ARQ45" s="1673"/>
      <c r="ARR45" s="1673"/>
      <c r="ARS45" s="1673"/>
      <c r="ART45" s="1673"/>
      <c r="ARU45" s="1673"/>
      <c r="ARV45" s="1673"/>
      <c r="ARW45" s="1673"/>
      <c r="ARX45" s="1673"/>
      <c r="ARY45" s="1673"/>
      <c r="ARZ45" s="1673"/>
      <c r="ASA45" s="1673"/>
      <c r="ASB45" s="1673"/>
      <c r="ASC45" s="1673"/>
      <c r="ASD45" s="1673"/>
      <c r="ASE45" s="1673"/>
      <c r="ASF45" s="1673"/>
      <c r="ASG45" s="1673"/>
      <c r="ASH45" s="1673"/>
      <c r="ASI45" s="1673"/>
      <c r="ASJ45" s="1673"/>
      <c r="ASK45" s="1673"/>
      <c r="ASL45" s="1673"/>
      <c r="ASM45" s="1673"/>
      <c r="ASN45" s="1673"/>
      <c r="ASO45" s="1673"/>
      <c r="ASP45" s="1673"/>
      <c r="ASQ45" s="1673"/>
      <c r="ASR45" s="1673"/>
      <c r="ASS45" s="1673"/>
      <c r="AST45" s="1673"/>
      <c r="ASU45" s="1673"/>
      <c r="ASV45" s="1673"/>
      <c r="ASW45" s="1673"/>
      <c r="ASX45" s="1673"/>
      <c r="ASY45" s="1673"/>
      <c r="ASZ45" s="1673"/>
      <c r="ATA45" s="1673"/>
      <c r="ATB45" s="1673"/>
      <c r="ATC45" s="1673"/>
      <c r="ATD45" s="1673"/>
      <c r="ATE45" s="1673"/>
      <c r="ATF45" s="1673"/>
      <c r="ATG45" s="1673"/>
      <c r="ATH45" s="1673"/>
      <c r="ATI45" s="1673"/>
      <c r="ATJ45" s="1673"/>
      <c r="ATK45" s="1673"/>
      <c r="ATL45" s="1673"/>
      <c r="ATM45" s="1673"/>
      <c r="ATN45" s="1673"/>
      <c r="ATO45" s="1673"/>
      <c r="ATP45" s="1673"/>
      <c r="ATQ45" s="1673"/>
      <c r="ATR45" s="1673"/>
      <c r="ATS45" s="1673"/>
      <c r="ATT45" s="1673"/>
      <c r="ATU45" s="1673"/>
      <c r="ATV45" s="1673"/>
      <c r="ATW45" s="1673"/>
      <c r="ATX45" s="1673"/>
      <c r="ATY45" s="1673"/>
      <c r="ATZ45" s="1673"/>
      <c r="AUA45" s="1673"/>
      <c r="AUB45" s="1673"/>
      <c r="AUC45" s="1673"/>
      <c r="AUD45" s="1673"/>
      <c r="AUE45" s="1673"/>
      <c r="AUF45" s="1673"/>
      <c r="AUG45" s="1673"/>
      <c r="AUH45" s="1673"/>
      <c r="AUI45" s="1673"/>
      <c r="AUJ45" s="1673"/>
      <c r="AUK45" s="1673"/>
      <c r="AUL45" s="1673"/>
      <c r="AUM45" s="1673"/>
      <c r="AUN45" s="1673"/>
      <c r="AUO45" s="1673"/>
      <c r="AUP45" s="1673"/>
      <c r="AUQ45" s="1673"/>
      <c r="AUR45" s="1673"/>
      <c r="AUS45" s="1673"/>
      <c r="AUT45" s="1673"/>
      <c r="AUU45" s="1673"/>
      <c r="AUV45" s="1673"/>
      <c r="AUW45" s="1673"/>
      <c r="AUX45" s="1673"/>
      <c r="AUY45" s="1673"/>
      <c r="AUZ45" s="1673"/>
      <c r="AVA45" s="1673"/>
      <c r="AVB45" s="1673"/>
      <c r="AVC45" s="1673"/>
      <c r="AVD45" s="1673"/>
      <c r="AVE45" s="1673"/>
      <c r="AVF45" s="1673"/>
      <c r="AVG45" s="1673"/>
      <c r="AVH45" s="1673"/>
      <c r="AVI45" s="1673"/>
      <c r="AVJ45" s="1673"/>
      <c r="AVK45" s="1673"/>
      <c r="AVL45" s="1673"/>
      <c r="AVM45" s="1673"/>
      <c r="AVN45" s="1673"/>
      <c r="AVO45" s="1673"/>
      <c r="AVP45" s="1673"/>
      <c r="AVQ45" s="1673"/>
      <c r="AVR45" s="1673"/>
      <c r="AVS45" s="1673"/>
      <c r="AVT45" s="1673"/>
      <c r="AVU45" s="1673"/>
      <c r="AVV45" s="1673"/>
      <c r="AVW45" s="1673"/>
      <c r="AVX45" s="1673"/>
      <c r="AVY45" s="1673"/>
      <c r="AVZ45" s="1673"/>
      <c r="AWA45" s="1673"/>
      <c r="AWB45" s="1673"/>
      <c r="AWC45" s="1673"/>
      <c r="AWD45" s="1673"/>
      <c r="AWE45" s="1673"/>
      <c r="AWF45" s="1673"/>
      <c r="AWG45" s="1673"/>
      <c r="AWH45" s="1673"/>
      <c r="AWI45" s="1673"/>
      <c r="AWJ45" s="1673"/>
      <c r="AWK45" s="1673"/>
      <c r="AWL45" s="1673"/>
      <c r="AWM45" s="1673"/>
      <c r="AWN45" s="1673"/>
      <c r="AWO45" s="1673"/>
      <c r="AWP45" s="1673"/>
      <c r="AWQ45" s="1673"/>
      <c r="AWR45" s="1673"/>
      <c r="AWS45" s="1673"/>
      <c r="AWT45" s="1673"/>
      <c r="AWU45" s="1673"/>
      <c r="AWV45" s="1673"/>
      <c r="AWW45" s="1673"/>
      <c r="AWX45" s="1673"/>
      <c r="AWY45" s="1673"/>
      <c r="AWZ45" s="1673"/>
      <c r="AXA45" s="1673"/>
      <c r="AXB45" s="1673"/>
      <c r="AXC45" s="1673"/>
      <c r="AXD45" s="1673"/>
      <c r="AXE45" s="1673"/>
      <c r="AXF45" s="1673"/>
      <c r="AXG45" s="1673"/>
      <c r="AXH45" s="1673"/>
      <c r="AXI45" s="1673"/>
      <c r="AXJ45" s="1673"/>
      <c r="AXK45" s="1673"/>
      <c r="AXL45" s="1673"/>
      <c r="AXM45" s="1673"/>
      <c r="AXN45" s="1673"/>
      <c r="AXO45" s="1673"/>
      <c r="AXP45" s="1673"/>
      <c r="AXQ45" s="1673"/>
      <c r="AXR45" s="1673"/>
      <c r="AXS45" s="1673"/>
      <c r="AXT45" s="1673"/>
      <c r="AXU45" s="1673"/>
      <c r="AXV45" s="1673"/>
      <c r="AXW45" s="1673"/>
      <c r="AXX45" s="1673"/>
      <c r="AXY45" s="1673"/>
      <c r="AXZ45" s="1673"/>
      <c r="AYA45" s="1673"/>
      <c r="AYB45" s="1673"/>
      <c r="AYC45" s="1673"/>
      <c r="AYD45" s="1673"/>
      <c r="AYE45" s="1673"/>
      <c r="AYF45" s="1673"/>
      <c r="AYG45" s="1673"/>
      <c r="AYH45" s="1673"/>
      <c r="AYI45" s="1673"/>
      <c r="AYJ45" s="1673"/>
      <c r="AYK45" s="1673"/>
      <c r="AYL45" s="1673"/>
      <c r="AYM45" s="1673"/>
      <c r="AYN45" s="1673"/>
      <c r="AYO45" s="1673"/>
      <c r="AYP45" s="1673"/>
      <c r="AYQ45" s="1673"/>
      <c r="AYR45" s="1673"/>
      <c r="AYS45" s="1673"/>
      <c r="AYT45" s="1673"/>
      <c r="AYU45" s="1673"/>
      <c r="AYV45" s="1673"/>
      <c r="AYW45" s="1673"/>
      <c r="AYX45" s="1673"/>
      <c r="AYY45" s="1673"/>
      <c r="AYZ45" s="1673"/>
      <c r="AZA45" s="1673"/>
      <c r="AZB45" s="1673"/>
      <c r="AZC45" s="1673"/>
      <c r="AZD45" s="1673"/>
      <c r="AZE45" s="1673"/>
      <c r="AZF45" s="1673"/>
      <c r="AZG45" s="1673"/>
      <c r="AZH45" s="1673"/>
      <c r="AZI45" s="1673"/>
      <c r="AZJ45" s="1673"/>
      <c r="AZK45" s="1673"/>
      <c r="AZL45" s="1673"/>
      <c r="AZM45" s="1673"/>
      <c r="AZN45" s="1673"/>
      <c r="AZO45" s="1673"/>
      <c r="AZP45" s="1673"/>
      <c r="AZQ45" s="1673"/>
      <c r="AZR45" s="1673"/>
      <c r="AZS45" s="1673"/>
      <c r="AZT45" s="1673"/>
      <c r="AZU45" s="1673"/>
      <c r="AZV45" s="1673"/>
      <c r="AZW45" s="1673"/>
      <c r="AZX45" s="1673"/>
      <c r="AZY45" s="1673"/>
      <c r="AZZ45" s="1673"/>
      <c r="BAA45" s="1673"/>
      <c r="BAB45" s="1673"/>
      <c r="BAC45" s="1673"/>
      <c r="BAD45" s="1673"/>
      <c r="BAE45" s="1673"/>
      <c r="BAF45" s="1673"/>
      <c r="BAG45" s="1673"/>
      <c r="BAH45" s="1673"/>
      <c r="BAI45" s="1673"/>
      <c r="BAJ45" s="1673"/>
      <c r="BAK45" s="1673"/>
      <c r="BAL45" s="1673"/>
      <c r="BAM45" s="1673"/>
      <c r="BAN45" s="1673"/>
      <c r="BAO45" s="1673"/>
      <c r="BAP45" s="1673"/>
      <c r="BAQ45" s="1673"/>
      <c r="BAR45" s="1673"/>
      <c r="BAS45" s="1673"/>
      <c r="BAT45" s="1673"/>
      <c r="BAU45" s="1673"/>
      <c r="BAV45" s="1673"/>
      <c r="BAW45" s="1673"/>
      <c r="BAX45" s="1673"/>
      <c r="BAY45" s="1673"/>
      <c r="BAZ45" s="1673"/>
      <c r="BBA45" s="1673"/>
      <c r="BBB45" s="1673"/>
      <c r="BBC45" s="1673"/>
      <c r="BBD45" s="1673"/>
      <c r="BBE45" s="1673"/>
      <c r="BBF45" s="1673"/>
      <c r="BBG45" s="1673"/>
      <c r="BBH45" s="1673"/>
      <c r="BBI45" s="1673"/>
      <c r="BBJ45" s="1673"/>
      <c r="BBK45" s="1673"/>
      <c r="BBL45" s="1673"/>
      <c r="BBM45" s="1673"/>
      <c r="BBN45" s="1673"/>
      <c r="BBO45" s="1673"/>
      <c r="BBP45" s="1673"/>
      <c r="BBQ45" s="1673"/>
      <c r="BBR45" s="1673"/>
      <c r="BBS45" s="1673"/>
      <c r="BBT45" s="1673"/>
      <c r="BBU45" s="1673"/>
      <c r="BBV45" s="1673"/>
      <c r="BBW45" s="1673"/>
      <c r="BBX45" s="1673"/>
      <c r="BBY45" s="1673"/>
      <c r="BBZ45" s="1673"/>
      <c r="BCA45" s="1673"/>
      <c r="BCB45" s="1673"/>
      <c r="BCC45" s="1673"/>
      <c r="BCD45" s="1673"/>
      <c r="BCE45" s="1673"/>
      <c r="BCF45" s="1673"/>
      <c r="BCG45" s="1673"/>
      <c r="BCH45" s="1673"/>
      <c r="BCI45" s="1673"/>
      <c r="BCJ45" s="1673"/>
      <c r="BCK45" s="1673"/>
      <c r="BCL45" s="1673"/>
      <c r="BCM45" s="1673"/>
      <c r="BCN45" s="1673"/>
      <c r="BCO45" s="1673"/>
      <c r="BCP45" s="1673"/>
      <c r="BCQ45" s="1673"/>
      <c r="BCR45" s="1673"/>
      <c r="BCS45" s="1673"/>
      <c r="BCT45" s="1673"/>
      <c r="BCU45" s="1673"/>
      <c r="BCV45" s="1673"/>
      <c r="BCW45" s="1673"/>
      <c r="BCX45" s="1673"/>
      <c r="BCY45" s="1673"/>
      <c r="BCZ45" s="1673"/>
      <c r="BDA45" s="1673"/>
      <c r="BDB45" s="1673"/>
      <c r="BDC45" s="1673"/>
      <c r="BDD45" s="1673"/>
      <c r="BDE45" s="1673"/>
      <c r="BDF45" s="1673"/>
      <c r="BDG45" s="1673"/>
      <c r="BDH45" s="1673"/>
      <c r="BDI45" s="1673"/>
      <c r="BDJ45" s="1673"/>
      <c r="BDK45" s="1673"/>
      <c r="BDL45" s="1673"/>
      <c r="BDM45" s="1673"/>
      <c r="BDN45" s="1673"/>
      <c r="BDO45" s="1673"/>
      <c r="BDP45" s="1673"/>
      <c r="BDQ45" s="1673"/>
      <c r="BDR45" s="1673"/>
      <c r="BDS45" s="1673"/>
      <c r="BDT45" s="1673"/>
      <c r="BDU45" s="1673"/>
      <c r="BDV45" s="1673"/>
      <c r="BDW45" s="1673"/>
      <c r="BDX45" s="1673"/>
      <c r="BDY45" s="1673"/>
      <c r="BDZ45" s="1673"/>
      <c r="BEA45" s="1673"/>
      <c r="BEB45" s="1673"/>
      <c r="BEC45" s="1673"/>
      <c r="BED45" s="1673"/>
      <c r="BEE45" s="1673"/>
      <c r="BEF45" s="1673"/>
      <c r="BEG45" s="1673"/>
      <c r="BEH45" s="1673"/>
      <c r="BEI45" s="1673"/>
      <c r="BEJ45" s="1673"/>
      <c r="BEK45" s="1673"/>
      <c r="BEL45" s="1673"/>
      <c r="BEM45" s="1673"/>
      <c r="BEN45" s="1673"/>
      <c r="BEO45" s="1673"/>
      <c r="BEP45" s="1673"/>
      <c r="BEQ45" s="1673"/>
      <c r="BER45" s="1673"/>
      <c r="BES45" s="1673"/>
      <c r="BET45" s="1673"/>
      <c r="BEU45" s="1673"/>
      <c r="BEV45" s="1673"/>
      <c r="BEW45" s="1673"/>
      <c r="BEX45" s="1673"/>
      <c r="BEY45" s="1673"/>
      <c r="BEZ45" s="1673"/>
      <c r="BFA45" s="1673"/>
      <c r="BFB45" s="1673"/>
      <c r="BFC45" s="1673"/>
      <c r="BFD45" s="1673"/>
      <c r="BFE45" s="1673"/>
      <c r="BFF45" s="1673"/>
      <c r="BFG45" s="1673"/>
      <c r="BFH45" s="1673"/>
      <c r="BFI45" s="1673"/>
      <c r="BFJ45" s="1673"/>
      <c r="BFK45" s="1673"/>
      <c r="BFL45" s="1673"/>
      <c r="BFM45" s="1673"/>
      <c r="BFN45" s="1673"/>
      <c r="BFO45" s="1673"/>
      <c r="BFP45" s="1673"/>
      <c r="BFQ45" s="1673"/>
      <c r="BFR45" s="1673"/>
      <c r="BFS45" s="1673"/>
      <c r="BFT45" s="1673"/>
      <c r="BFU45" s="1673"/>
      <c r="BFV45" s="1673"/>
      <c r="BFW45" s="1673"/>
      <c r="BFX45" s="1673"/>
      <c r="BFY45" s="1673"/>
      <c r="BFZ45" s="1673"/>
      <c r="BGA45" s="1673"/>
      <c r="BGB45" s="1673"/>
      <c r="BGC45" s="1673"/>
      <c r="BGD45" s="1673"/>
      <c r="BGE45" s="1673"/>
      <c r="BGF45" s="1673"/>
      <c r="BGG45" s="1673"/>
      <c r="BGH45" s="1673"/>
      <c r="BGI45" s="1673"/>
      <c r="BGJ45" s="1673"/>
      <c r="BGK45" s="1673"/>
      <c r="BGL45" s="1673"/>
      <c r="BGM45" s="1673"/>
      <c r="BGN45" s="1673"/>
      <c r="BGO45" s="1673"/>
      <c r="BGP45" s="1673"/>
      <c r="BGQ45" s="1673"/>
      <c r="BGR45" s="1673"/>
      <c r="BGS45" s="1673"/>
      <c r="BGT45" s="1673"/>
      <c r="BGU45" s="1673"/>
      <c r="BGV45" s="1673"/>
      <c r="BGW45" s="1673"/>
      <c r="BGX45" s="1673"/>
      <c r="BGY45" s="1673"/>
      <c r="BGZ45" s="1673"/>
      <c r="BHA45" s="1673"/>
      <c r="BHB45" s="1673"/>
      <c r="BHC45" s="1673"/>
      <c r="BHD45" s="1673"/>
      <c r="BHE45" s="1673"/>
      <c r="BHF45" s="1673"/>
      <c r="BHG45" s="1673"/>
      <c r="BHH45" s="1673"/>
      <c r="BHI45" s="1673"/>
      <c r="BHJ45" s="1673"/>
      <c r="BHK45" s="1673"/>
      <c r="BHL45" s="1673"/>
      <c r="BHM45" s="1673"/>
      <c r="BHN45" s="1673"/>
      <c r="BHO45" s="1673"/>
      <c r="BHP45" s="1673"/>
      <c r="BHQ45" s="1673"/>
      <c r="BHR45" s="1673"/>
      <c r="BHS45" s="1673"/>
      <c r="BHT45" s="1673"/>
      <c r="BHU45" s="1673"/>
      <c r="BHV45" s="1673"/>
      <c r="BHW45" s="1673"/>
      <c r="BHX45" s="1673"/>
      <c r="BHY45" s="1673"/>
      <c r="BHZ45" s="1673"/>
      <c r="BIA45" s="1673"/>
      <c r="BIB45" s="1673"/>
      <c r="BIC45" s="1673"/>
      <c r="BID45" s="1673"/>
      <c r="BIE45" s="1673"/>
      <c r="BIF45" s="1673"/>
      <c r="BIG45" s="1673"/>
      <c r="BIH45" s="1673"/>
      <c r="BII45" s="1673"/>
      <c r="BIJ45" s="1673"/>
      <c r="BIK45" s="1673"/>
      <c r="BIL45" s="1673"/>
      <c r="BIM45" s="1673"/>
      <c r="BIN45" s="1673"/>
      <c r="BIO45" s="1673"/>
      <c r="BIP45" s="1673"/>
      <c r="BIQ45" s="1673"/>
      <c r="BIR45" s="1673"/>
      <c r="BIS45" s="1673"/>
      <c r="BIT45" s="1673"/>
      <c r="BIU45" s="1673"/>
      <c r="BIV45" s="1673"/>
      <c r="BIW45" s="1673"/>
      <c r="BIX45" s="1673"/>
      <c r="BIY45" s="1673"/>
      <c r="BIZ45" s="1673"/>
      <c r="BJA45" s="1673"/>
      <c r="BJB45" s="1673"/>
      <c r="BJC45" s="1673"/>
      <c r="BJD45" s="1673"/>
      <c r="BJE45" s="1673"/>
      <c r="BJF45" s="1673"/>
      <c r="BJG45" s="1673"/>
      <c r="BJH45" s="1673"/>
      <c r="BJI45" s="1673"/>
      <c r="BJJ45" s="1673"/>
      <c r="BJK45" s="1673"/>
      <c r="BJL45" s="1673"/>
      <c r="BJM45" s="1673"/>
      <c r="BJN45" s="1673"/>
      <c r="BJO45" s="1673"/>
      <c r="BJP45" s="1673"/>
      <c r="BJQ45" s="1673"/>
      <c r="BJR45" s="1673"/>
      <c r="BJS45" s="1673"/>
      <c r="BJT45" s="1673"/>
      <c r="BJU45" s="1673"/>
      <c r="BJV45" s="1673"/>
      <c r="BJW45" s="1673"/>
      <c r="BJX45" s="1673"/>
      <c r="BJY45" s="1673"/>
      <c r="BJZ45" s="1673"/>
      <c r="BKA45" s="1673"/>
      <c r="BKB45" s="1673"/>
      <c r="BKC45" s="1673"/>
      <c r="BKD45" s="1673"/>
      <c r="BKE45" s="1673"/>
      <c r="BKF45" s="1673"/>
      <c r="BKG45" s="1673"/>
      <c r="BKH45" s="1673"/>
      <c r="BKI45" s="1673"/>
      <c r="BKJ45" s="1673"/>
      <c r="BKK45" s="1673"/>
      <c r="BKL45" s="1673"/>
      <c r="BKM45" s="1673"/>
      <c r="BKN45" s="1673"/>
      <c r="BKO45" s="1673"/>
      <c r="BKP45" s="1673"/>
      <c r="BKQ45" s="1673"/>
      <c r="BKR45" s="1673"/>
      <c r="BKS45" s="1673"/>
      <c r="BKT45" s="1673"/>
      <c r="BKU45" s="1673"/>
      <c r="BKV45" s="1673"/>
      <c r="BKW45" s="1673"/>
      <c r="BKX45" s="1673"/>
      <c r="BKY45" s="1673"/>
      <c r="BKZ45" s="1673"/>
      <c r="BLA45" s="1673"/>
      <c r="BLB45" s="1673"/>
      <c r="BLC45" s="1673"/>
      <c r="BLD45" s="1673"/>
      <c r="BLE45" s="1673"/>
      <c r="BLF45" s="1673"/>
      <c r="BLG45" s="1673"/>
      <c r="BLH45" s="1673"/>
      <c r="BLI45" s="1673"/>
      <c r="BLJ45" s="1673"/>
      <c r="BLK45" s="1673"/>
      <c r="BLL45" s="1673"/>
      <c r="BLM45" s="1673"/>
      <c r="BLN45" s="1673"/>
      <c r="BLO45" s="1673"/>
      <c r="BLP45" s="1673"/>
      <c r="BLQ45" s="1673"/>
      <c r="BLR45" s="1673"/>
      <c r="BLS45" s="1673"/>
      <c r="BLT45" s="1673"/>
      <c r="BLU45" s="1673"/>
      <c r="BLV45" s="1673"/>
      <c r="BLW45" s="1673"/>
      <c r="BLX45" s="1673"/>
      <c r="BLY45" s="1673"/>
      <c r="BLZ45" s="1129">
        <v>0.66</v>
      </c>
      <c r="BMA45" s="175"/>
      <c r="BMB45" s="175"/>
      <c r="BMC45" s="175"/>
      <c r="BMD45" s="1129">
        <v>0.66</v>
      </c>
      <c r="BME45" s="175"/>
      <c r="BMF45" s="175"/>
      <c r="BMG45" s="1702"/>
      <c r="BMH45" s="7">
        <f t="shared" si="64"/>
        <v>-1</v>
      </c>
      <c r="BMI45" s="179"/>
      <c r="BMJ45" s="175"/>
      <c r="BMK45" s="175"/>
      <c r="BML45" s="175"/>
      <c r="BMM45" s="175"/>
      <c r="BMN45" s="175"/>
      <c r="BMO45" s="175"/>
      <c r="BMP45" s="175"/>
      <c r="BMQ45" s="175"/>
      <c r="BMR45" s="175"/>
      <c r="BMS45" s="175"/>
      <c r="BMT45" s="175"/>
      <c r="BMU45" s="175"/>
      <c r="BMV45" s="175"/>
      <c r="BMW45" s="175"/>
      <c r="BMX45" s="175"/>
      <c r="BMY45" s="175"/>
      <c r="BMZ45" s="175"/>
      <c r="BNA45" s="175"/>
      <c r="BNB45" s="175"/>
      <c r="BNC45" s="175"/>
      <c r="BND45" s="175"/>
      <c r="BNE45" s="175"/>
      <c r="BNF45" s="175"/>
      <c r="BNG45" s="175"/>
      <c r="BNH45" s="175"/>
      <c r="BNI45" s="175"/>
      <c r="BNJ45" s="175"/>
      <c r="BNK45" s="175"/>
      <c r="BNL45" s="175"/>
      <c r="BNM45" s="175"/>
      <c r="BNN45" s="175"/>
      <c r="BNO45" s="175"/>
      <c r="BNP45" s="175"/>
      <c r="BNQ45" s="175"/>
      <c r="BNR45" s="175"/>
      <c r="BNS45" s="175"/>
      <c r="BNT45" s="175"/>
      <c r="BNU45" s="175"/>
      <c r="BNV45" s="175"/>
      <c r="BNW45" s="175"/>
      <c r="BNX45" s="175"/>
      <c r="BNY45" s="175"/>
      <c r="BNZ45" s="175"/>
      <c r="BOA45" s="175"/>
      <c r="BOB45" s="175"/>
      <c r="BOC45" s="175"/>
      <c r="BOD45" s="175"/>
      <c r="BOE45" s="175"/>
      <c r="BOF45" s="175"/>
      <c r="BOG45" s="175"/>
      <c r="BOH45" s="175"/>
      <c r="BOI45" s="175"/>
      <c r="BOJ45" s="175"/>
      <c r="BOK45" s="175"/>
      <c r="BOL45" s="175"/>
      <c r="BOM45" s="175"/>
      <c r="BON45" s="175"/>
      <c r="BOO45" s="175"/>
      <c r="BOP45" s="175"/>
      <c r="BOQ45" s="175"/>
      <c r="BOR45" s="175"/>
      <c r="BOS45" s="175"/>
      <c r="BOT45" s="175"/>
      <c r="BOU45" s="175"/>
      <c r="BOV45" s="175"/>
      <c r="BOW45" s="175"/>
      <c r="BOX45" s="175"/>
      <c r="BOY45" s="175"/>
      <c r="BOZ45" s="175"/>
      <c r="BPA45" s="175"/>
      <c r="BPB45" s="175"/>
      <c r="BPC45" s="175"/>
      <c r="BPD45" s="175"/>
      <c r="BPE45" s="175"/>
      <c r="BPF45" s="175"/>
      <c r="BPG45" s="175"/>
      <c r="BPH45" s="175"/>
      <c r="BPI45" s="175"/>
      <c r="BPJ45" s="175"/>
      <c r="BPK45" s="175"/>
      <c r="BPL45" s="175"/>
      <c r="BPM45" s="175"/>
      <c r="BPN45" s="175"/>
      <c r="BPO45" s="175"/>
      <c r="BPP45" s="175"/>
      <c r="BPQ45" s="175"/>
      <c r="BPR45" s="175"/>
      <c r="BPS45" s="175"/>
      <c r="BPT45" s="175"/>
      <c r="BPU45" s="175"/>
      <c r="BPV45" s="175"/>
      <c r="BPW45" s="175"/>
      <c r="BPX45" s="175"/>
      <c r="BPY45" s="175"/>
      <c r="BPZ45" s="175"/>
      <c r="BQA45" s="175"/>
      <c r="BQB45" s="175"/>
      <c r="BQC45" s="175"/>
      <c r="BQD45" s="175"/>
      <c r="BQE45" s="175"/>
      <c r="BQF45" s="175"/>
      <c r="BQG45" s="175"/>
      <c r="BQH45" s="175"/>
      <c r="BQI45" s="175"/>
      <c r="BQJ45" s="175"/>
      <c r="BQK45" s="175"/>
      <c r="BQL45" s="175"/>
      <c r="BQM45" s="175"/>
      <c r="BQN45" s="175"/>
      <c r="BQO45" s="175"/>
      <c r="BQP45" s="175"/>
      <c r="BQQ45" s="175"/>
      <c r="BQR45" s="175"/>
      <c r="BQS45" s="175"/>
      <c r="BQT45" s="175"/>
      <c r="BQU45" s="175"/>
      <c r="BQV45" s="175"/>
      <c r="BQW45" s="175"/>
      <c r="BQX45" s="175"/>
      <c r="BQY45" s="175"/>
      <c r="BQZ45" s="175"/>
      <c r="BRA45" s="175"/>
      <c r="BRB45" s="175"/>
      <c r="BRC45" s="175"/>
      <c r="BRD45" s="175"/>
      <c r="BRE45" s="175"/>
      <c r="BRF45" s="175"/>
      <c r="BRG45" s="175"/>
      <c r="BRH45" s="175"/>
      <c r="BRI45" s="175"/>
      <c r="BRJ45" s="175"/>
      <c r="BRK45" s="175"/>
      <c r="BRL45" s="175"/>
      <c r="BRM45" s="175"/>
      <c r="BRN45" s="175"/>
      <c r="BRO45" s="175"/>
      <c r="BRP45" s="175"/>
      <c r="BRQ45" s="175"/>
      <c r="BRR45" s="175"/>
      <c r="BRS45" s="175"/>
      <c r="BRT45" s="175"/>
      <c r="BRU45" s="175"/>
      <c r="BRV45" s="175"/>
      <c r="BRW45" s="175"/>
      <c r="BRX45" s="175"/>
      <c r="BRY45" s="175"/>
      <c r="BRZ45" s="175"/>
      <c r="BSA45" s="175"/>
      <c r="BSB45" s="175"/>
      <c r="BSC45" s="175"/>
      <c r="BSD45" s="175"/>
      <c r="BSE45" s="175"/>
      <c r="BSF45" s="175"/>
      <c r="BSG45" s="175"/>
      <c r="BSH45" s="175"/>
      <c r="BSI45" s="175"/>
      <c r="BSJ45" s="175"/>
      <c r="BSK45" s="175"/>
      <c r="BSL45" s="175"/>
      <c r="BSM45" s="175"/>
      <c r="BSN45" s="175"/>
      <c r="BSO45" s="175"/>
      <c r="BSP45" s="175"/>
      <c r="BSQ45" s="175"/>
      <c r="BSR45" s="175"/>
      <c r="BSS45" s="175"/>
      <c r="BST45" s="175"/>
      <c r="BSU45" s="175"/>
      <c r="BSV45" s="175"/>
      <c r="BSW45" s="175"/>
      <c r="BSX45" s="175"/>
      <c r="BSY45" s="175"/>
      <c r="BSZ45" s="175"/>
      <c r="BTA45" s="175"/>
      <c r="BTB45" s="175"/>
      <c r="BTC45" s="175"/>
      <c r="BTD45" s="175"/>
      <c r="BTE45" s="175"/>
      <c r="BTF45" s="175"/>
      <c r="BTG45" s="175"/>
      <c r="BTH45" s="175"/>
      <c r="BTI45" s="175"/>
      <c r="BTJ45" s="175"/>
      <c r="BTK45" s="175"/>
      <c r="BTL45" s="175"/>
      <c r="BTM45" s="175"/>
      <c r="BTN45" s="175"/>
      <c r="BTO45" s="175"/>
      <c r="BTP45" s="175"/>
      <c r="BTQ45" s="175"/>
      <c r="BTR45" s="175"/>
      <c r="BTS45" s="175"/>
      <c r="BTT45" s="175"/>
      <c r="BTU45" s="175"/>
      <c r="BTV45" s="175"/>
      <c r="BTW45" s="175"/>
      <c r="BTX45" s="175"/>
      <c r="BTY45" s="175"/>
      <c r="BTZ45" s="175"/>
      <c r="BUA45" s="175"/>
      <c r="BUB45" s="175"/>
      <c r="BUC45" s="175"/>
      <c r="BUD45" s="175"/>
      <c r="BUE45" s="175"/>
      <c r="BUF45" s="175"/>
      <c r="BUG45" s="175"/>
      <c r="BUH45" s="175"/>
      <c r="BUI45" s="175"/>
      <c r="BUJ45" s="175"/>
      <c r="BUK45" s="175"/>
      <c r="BUL45" s="175"/>
      <c r="BUM45" s="175"/>
      <c r="BUN45" s="175"/>
      <c r="BUO45" s="175"/>
      <c r="BUP45" s="175"/>
      <c r="BUQ45" s="175"/>
      <c r="BUR45" s="175"/>
      <c r="BUS45" s="175"/>
      <c r="BUT45" s="175"/>
      <c r="BUU45" s="36">
        <v>0.78</v>
      </c>
      <c r="BUV45" s="175"/>
      <c r="BUW45" s="175"/>
      <c r="BUX45" s="7">
        <f t="shared" si="62"/>
        <v>-1</v>
      </c>
      <c r="BUY45" s="7">
        <f t="shared" si="63"/>
        <v>-1</v>
      </c>
      <c r="BUZ45" s="175"/>
      <c r="BVA45" s="175"/>
      <c r="BVB45" s="175"/>
      <c r="BVC45" s="175"/>
      <c r="BVD45" s="175"/>
      <c r="BVE45" s="175"/>
      <c r="BVF45" s="175"/>
      <c r="BVG45" s="175"/>
      <c r="BVH45" s="175"/>
      <c r="BVI45" s="175"/>
      <c r="BVJ45" s="175"/>
      <c r="BVK45" s="175"/>
      <c r="BVL45" s="175"/>
      <c r="BVM45" s="175"/>
      <c r="BVN45" s="175"/>
      <c r="BVO45" s="175"/>
      <c r="BVP45" s="175"/>
      <c r="BVQ45" s="175"/>
      <c r="BVR45" s="175"/>
      <c r="BVS45" s="175"/>
      <c r="BVT45" s="175"/>
      <c r="BVU45" s="175"/>
      <c r="BVV45" s="175"/>
      <c r="BVW45" s="175"/>
      <c r="BVX45" s="175"/>
      <c r="BVY45" s="175"/>
      <c r="BVZ45" s="175"/>
      <c r="BWA45" s="175"/>
      <c r="BWB45" s="175"/>
      <c r="BWC45" s="175"/>
      <c r="BWD45" s="175"/>
      <c r="BWE45" s="943">
        <v>0.74</v>
      </c>
      <c r="BWF45" s="52">
        <v>0.74</v>
      </c>
      <c r="BWG45" s="175"/>
      <c r="BWH45" s="7">
        <f t="shared" si="4"/>
        <v>-1</v>
      </c>
      <c r="BWI45" s="175"/>
      <c r="BWJ45" s="175"/>
      <c r="BWK45" s="175"/>
      <c r="BWL45" s="175"/>
      <c r="BWM45" s="175"/>
      <c r="BWN45" s="175"/>
      <c r="BWO45" s="175"/>
      <c r="BWP45" s="175"/>
      <c r="BWQ45" s="175"/>
      <c r="BWR45" s="175"/>
      <c r="BWS45" s="175"/>
      <c r="BWT45" s="175"/>
      <c r="BWU45" s="175"/>
      <c r="BWV45" s="175"/>
      <c r="BWW45" s="175"/>
      <c r="BWX45" s="175"/>
      <c r="BWY45" s="175"/>
      <c r="BWZ45" s="175"/>
      <c r="BXA45" s="175"/>
      <c r="BXB45" s="175"/>
      <c r="BXC45" s="175"/>
      <c r="BXD45" s="175"/>
      <c r="BXE45" s="175"/>
      <c r="BXF45" s="175"/>
      <c r="BXG45" s="175"/>
      <c r="BXH45" s="175"/>
      <c r="BXI45" s="175"/>
      <c r="BXJ45" s="890">
        <v>0.46800000000000003</v>
      </c>
      <c r="BXK45" s="52">
        <v>0.47799999999999998</v>
      </c>
      <c r="BXL45" s="175"/>
      <c r="BXM45" s="175"/>
      <c r="BXN45" s="175"/>
      <c r="BXO45" s="175"/>
      <c r="BXP45" s="890">
        <v>0.46800000000000003</v>
      </c>
      <c r="BXQ45" s="52">
        <v>0.47799999999999998</v>
      </c>
      <c r="BXR45" s="175"/>
      <c r="BXS45" s="7">
        <f t="shared" si="5"/>
        <v>-1</v>
      </c>
      <c r="BXT45" s="175"/>
      <c r="BXU45" s="175"/>
      <c r="BXV45" s="175"/>
      <c r="BXW45" s="175"/>
      <c r="BXX45" s="175"/>
      <c r="BXY45" s="175"/>
      <c r="BXZ45" s="175"/>
      <c r="BYA45" s="175"/>
      <c r="BYB45" s="175"/>
      <c r="BYC45" s="175"/>
      <c r="BYD45" s="175"/>
      <c r="BYE45" s="175"/>
      <c r="BYF45" s="175"/>
      <c r="BYG45" s="175"/>
      <c r="BYH45" s="175"/>
      <c r="BYI45" s="175"/>
      <c r="BYJ45" s="175"/>
      <c r="BYK45" s="175"/>
      <c r="BYL45" s="175"/>
      <c r="BYM45" s="944">
        <v>0.84</v>
      </c>
      <c r="BYN45" s="1522">
        <v>0.84</v>
      </c>
      <c r="BYO45" s="175"/>
      <c r="BYP45" s="175"/>
      <c r="BYQ45" s="175"/>
      <c r="BYR45" s="175"/>
      <c r="BYS45" s="175"/>
      <c r="BYT45" s="175"/>
      <c r="BYU45" s="175"/>
      <c r="BYV45" s="7" t="e">
        <f t="shared" si="6"/>
        <v>#DIV/0!</v>
      </c>
      <c r="BYW45" s="175"/>
      <c r="BYX45" s="175"/>
      <c r="BYY45" s="175"/>
      <c r="BYZ45" s="175"/>
      <c r="BZA45" s="175"/>
      <c r="BZB45" s="175"/>
      <c r="BZC45" s="175"/>
      <c r="BZD45" s="175"/>
      <c r="BZE45" s="175"/>
      <c r="BZF45" s="175"/>
      <c r="BZG45" s="175"/>
      <c r="BZH45" s="175"/>
      <c r="BZI45" s="175"/>
      <c r="BZJ45" s="175"/>
      <c r="BZK45" s="1588">
        <v>0.48</v>
      </c>
      <c r="BZL45" s="1734">
        <v>0.49</v>
      </c>
      <c r="BZM45" s="175"/>
      <c r="BZN45" s="175"/>
      <c r="BZO45" s="175"/>
      <c r="BZP45" s="175"/>
      <c r="BZQ45" s="175"/>
      <c r="BZR45" s="175"/>
      <c r="BZS45" s="175"/>
      <c r="BZT45" s="7" t="e">
        <f t="shared" si="48"/>
        <v>#DIV/0!</v>
      </c>
      <c r="BZU45" s="52"/>
      <c r="BZV45" s="52">
        <f t="shared" si="49"/>
        <v>0</v>
      </c>
      <c r="BZW45" s="175"/>
      <c r="BZX45" s="7" t="e">
        <f t="shared" si="50"/>
        <v>#DIV/0!</v>
      </c>
      <c r="BZY45" s="944">
        <v>0.66539999999999999</v>
      </c>
      <c r="BZZ45" s="944">
        <f t="shared" si="51"/>
        <v>0.66539999999999999</v>
      </c>
      <c r="CAA45" s="175"/>
      <c r="CAB45" s="1652">
        <f t="shared" si="52"/>
        <v>-1</v>
      </c>
      <c r="CAC45" s="52"/>
      <c r="CAD45" s="52">
        <f t="shared" si="53"/>
        <v>0</v>
      </c>
      <c r="CAE45" s="175"/>
      <c r="CAF45" s="7" t="e">
        <f t="shared" si="54"/>
        <v>#DIV/0!</v>
      </c>
      <c r="CAG45" s="175"/>
      <c r="CAH45" s="175"/>
      <c r="CAI45" s="175"/>
      <c r="CAJ45" s="175"/>
      <c r="CAK45" s="175"/>
      <c r="CAL45" s="175"/>
      <c r="CAM45" s="175"/>
      <c r="CAN45" s="175"/>
      <c r="CAO45" s="175"/>
      <c r="CAP45" s="175"/>
      <c r="CAQ45" s="175"/>
      <c r="CAR45" s="175"/>
      <c r="CAS45" s="175"/>
      <c r="CAT45" s="175"/>
      <c r="CAU45" s="175"/>
      <c r="CAV45" s="175"/>
      <c r="CAW45" s="175"/>
      <c r="CAX45" s="175"/>
    </row>
    <row r="46" spans="1:2082" ht="15" thickBot="1" x14ac:dyDescent="0.4">
      <c r="D46" s="1674">
        <v>44</v>
      </c>
      <c r="E46" s="1674" t="s">
        <v>3910</v>
      </c>
      <c r="F46" s="1674" t="s">
        <v>1182</v>
      </c>
      <c r="G46" s="1674" t="s">
        <v>18</v>
      </c>
      <c r="H46" s="1674" t="s">
        <v>18</v>
      </c>
      <c r="I46" s="1674" t="s">
        <v>3971</v>
      </c>
      <c r="J46" s="1674" t="s">
        <v>3972</v>
      </c>
      <c r="K46" s="1673" t="s">
        <v>3920</v>
      </c>
      <c r="L46" s="1673"/>
      <c r="M46" s="1673"/>
      <c r="N46" s="1673"/>
      <c r="O46" s="1673"/>
      <c r="P46" s="1673"/>
      <c r="Q46" s="1673"/>
      <c r="R46" s="1673"/>
      <c r="S46" s="1673"/>
      <c r="T46" s="1673"/>
      <c r="U46" s="1673"/>
      <c r="V46" s="1673"/>
      <c r="W46" s="1673"/>
      <c r="X46" s="1673"/>
      <c r="Y46" s="1673"/>
      <c r="Z46" s="1673"/>
      <c r="AA46" s="1673"/>
      <c r="AB46" s="1673"/>
      <c r="AC46" s="1673"/>
      <c r="AD46" s="1673"/>
      <c r="AE46" s="1673"/>
      <c r="AF46" s="1673"/>
      <c r="AG46" s="1673"/>
      <c r="AH46" s="1673"/>
      <c r="AI46" s="1673"/>
      <c r="AJ46" s="1673"/>
      <c r="AK46" s="1673"/>
      <c r="AL46" s="1673"/>
      <c r="AM46" s="1673"/>
      <c r="AN46" s="1673"/>
      <c r="AO46" s="1673"/>
      <c r="AP46" s="1673"/>
      <c r="AQ46" s="1673"/>
      <c r="AR46" s="1673"/>
      <c r="AS46" s="1673"/>
      <c r="AT46" s="1673"/>
      <c r="AU46" s="1673"/>
      <c r="AV46" s="1673"/>
      <c r="AW46" s="1673"/>
      <c r="AX46" s="1673"/>
      <c r="AY46" s="1673"/>
      <c r="AZ46" s="1673"/>
      <c r="BA46" s="1673"/>
      <c r="BB46" s="1673"/>
      <c r="BC46" s="1673"/>
      <c r="BD46" s="1673"/>
      <c r="BE46" s="1673"/>
      <c r="BF46" s="1673"/>
      <c r="BG46" s="1673"/>
      <c r="BH46" s="1673"/>
      <c r="BI46" s="1673"/>
      <c r="BJ46" s="1673"/>
      <c r="BK46" s="1673"/>
      <c r="BL46" s="1673"/>
      <c r="BM46" s="1673"/>
      <c r="BN46" s="1673"/>
      <c r="BO46" s="1673"/>
      <c r="BP46" s="1673"/>
      <c r="BQ46" s="1673"/>
      <c r="BR46" s="1673"/>
      <c r="BS46" s="1673"/>
      <c r="BT46" s="1673"/>
      <c r="BU46" s="1673"/>
      <c r="BV46" s="1673"/>
      <c r="BW46" s="1673"/>
      <c r="BX46" s="1673"/>
      <c r="BY46" s="1673"/>
      <c r="BZ46" s="1673"/>
      <c r="CA46" s="1673"/>
      <c r="CB46" s="1673"/>
      <c r="CC46" s="1673"/>
      <c r="CD46" s="1673"/>
      <c r="CE46" s="1673"/>
      <c r="CF46" s="1673"/>
      <c r="CG46" s="1673"/>
      <c r="CH46" s="1673"/>
      <c r="CI46" s="1673"/>
      <c r="CJ46" s="1673"/>
      <c r="CK46" s="1673"/>
      <c r="CL46" s="1673"/>
      <c r="CM46" s="1673"/>
      <c r="CN46" s="1673"/>
      <c r="CO46" s="1673"/>
      <c r="CP46" s="1673"/>
      <c r="CQ46" s="1673"/>
      <c r="CR46" s="1673"/>
      <c r="CS46" s="1673"/>
      <c r="CT46" s="1673"/>
      <c r="CU46" s="1673"/>
      <c r="CV46" s="1673"/>
      <c r="CW46" s="1673"/>
      <c r="CX46" s="1673"/>
      <c r="CY46" s="1673"/>
      <c r="CZ46" s="1673"/>
      <c r="DA46" s="1673"/>
      <c r="DB46" s="1673"/>
      <c r="DC46" s="1673"/>
      <c r="DD46" s="1673"/>
      <c r="DE46" s="1673"/>
      <c r="DF46" s="1673"/>
      <c r="DG46" s="1673"/>
      <c r="DH46" s="1673"/>
      <c r="DI46" s="1673"/>
      <c r="DJ46" s="1673"/>
      <c r="DK46" s="1673"/>
      <c r="DL46" s="1673"/>
      <c r="DM46" s="1673"/>
      <c r="DN46" s="1673"/>
      <c r="DO46" s="1673"/>
      <c r="DP46" s="1673"/>
      <c r="DQ46" s="1673"/>
      <c r="DR46" s="1673"/>
      <c r="DS46" s="1673"/>
      <c r="DT46" s="1673"/>
      <c r="DU46" s="1673"/>
      <c r="DV46" s="1673"/>
      <c r="DW46" s="1673"/>
      <c r="DX46" s="1673"/>
      <c r="DY46" s="1673"/>
      <c r="DZ46" s="1673"/>
      <c r="EA46" s="1673"/>
      <c r="EB46" s="1673"/>
      <c r="EC46" s="1673"/>
      <c r="ED46" s="1673"/>
      <c r="EE46" s="1673"/>
      <c r="EF46" s="1673"/>
      <c r="EG46" s="1673"/>
      <c r="EH46" s="1673"/>
      <c r="EI46" s="1673"/>
      <c r="EJ46" s="1673"/>
      <c r="EK46" s="1673"/>
      <c r="EL46" s="1673"/>
      <c r="EM46" s="1673"/>
      <c r="EN46" s="1673"/>
      <c r="EO46" s="1673"/>
      <c r="EP46" s="1673"/>
      <c r="EQ46" s="1673"/>
      <c r="ER46" s="1673"/>
      <c r="ES46" s="1673"/>
      <c r="ET46" s="1673"/>
      <c r="EU46" s="1673"/>
      <c r="EV46" s="1673"/>
      <c r="EW46" s="1673"/>
      <c r="EX46" s="1673"/>
      <c r="EY46" s="1673"/>
      <c r="EZ46" s="1673"/>
      <c r="FA46" s="1673"/>
      <c r="FB46" s="1673"/>
      <c r="FC46" s="1673"/>
      <c r="FD46" s="1673"/>
      <c r="FE46" s="1673"/>
      <c r="FF46" s="1673"/>
      <c r="FG46" s="1673"/>
      <c r="FH46" s="1673"/>
      <c r="FI46" s="1673"/>
      <c r="FJ46" s="1673"/>
      <c r="FK46" s="1673"/>
      <c r="FL46" s="1673"/>
      <c r="FM46" s="1673"/>
      <c r="FN46" s="1673"/>
      <c r="FO46" s="1673"/>
      <c r="FP46" s="1673"/>
      <c r="FQ46" s="1673"/>
      <c r="FR46" s="1673"/>
      <c r="FS46" s="1673"/>
      <c r="FT46" s="1673"/>
      <c r="FU46" s="1673"/>
      <c r="FV46" s="1673"/>
      <c r="FW46" s="1673"/>
      <c r="FX46" s="1673"/>
      <c r="FY46" s="1673"/>
      <c r="FZ46" s="1673"/>
      <c r="GA46" s="1673"/>
      <c r="GB46" s="1673"/>
      <c r="GC46" s="1673"/>
      <c r="GD46" s="1673"/>
      <c r="GE46" s="1673"/>
      <c r="GF46" s="1673"/>
      <c r="GG46" s="1673"/>
      <c r="GH46" s="1673"/>
      <c r="GI46" s="1673"/>
      <c r="GJ46" s="1673"/>
      <c r="GK46" s="1673"/>
      <c r="GL46" s="1673"/>
      <c r="GM46" s="1673"/>
      <c r="GN46" s="1673"/>
      <c r="GO46" s="1673"/>
      <c r="GP46" s="1673"/>
      <c r="GQ46" s="1673"/>
      <c r="GR46" s="1673"/>
      <c r="GS46" s="1673"/>
      <c r="GT46" s="1673"/>
      <c r="GU46" s="1673"/>
      <c r="GV46" s="1673"/>
      <c r="GW46" s="1673"/>
      <c r="GX46" s="1673"/>
      <c r="GY46" s="1673"/>
      <c r="GZ46" s="1673"/>
      <c r="HA46" s="1673"/>
      <c r="HB46" s="1673"/>
      <c r="HC46" s="1673"/>
      <c r="HD46" s="1673"/>
      <c r="HE46" s="1673"/>
      <c r="HF46" s="1673"/>
      <c r="HG46" s="1673"/>
      <c r="HH46" s="1673"/>
      <c r="HI46" s="1673"/>
      <c r="HJ46" s="1673"/>
      <c r="HK46" s="1673"/>
      <c r="HL46" s="1673"/>
      <c r="HM46" s="1673"/>
      <c r="HN46" s="1673"/>
      <c r="HO46" s="1673"/>
      <c r="HP46" s="1673"/>
      <c r="HQ46" s="1673"/>
      <c r="HR46" s="1673"/>
      <c r="HS46" s="1673"/>
      <c r="HT46" s="1673"/>
      <c r="HU46" s="1673"/>
      <c r="HV46" s="1673"/>
      <c r="HW46" s="1673"/>
      <c r="HX46" s="1673"/>
      <c r="HY46" s="1673"/>
      <c r="HZ46" s="1673"/>
      <c r="IA46" s="1673"/>
      <c r="IB46" s="1673"/>
      <c r="IC46" s="1673"/>
      <c r="ID46" s="1673"/>
      <c r="IE46" s="1673"/>
      <c r="IF46" s="1673"/>
      <c r="IG46" s="1673"/>
      <c r="IH46" s="1673"/>
      <c r="II46" s="1673"/>
      <c r="IJ46" s="1673"/>
      <c r="IK46" s="1673"/>
      <c r="IL46" s="1673"/>
      <c r="IM46" s="1673"/>
      <c r="IN46" s="1673"/>
      <c r="IO46" s="1673"/>
      <c r="IP46" s="1673"/>
      <c r="IQ46" s="1673"/>
      <c r="IR46" s="1673"/>
      <c r="IS46" s="1673"/>
      <c r="IT46" s="1673"/>
      <c r="IU46" s="1673"/>
      <c r="IV46" s="1673"/>
      <c r="IW46" s="1673"/>
      <c r="IX46" s="1673"/>
      <c r="IY46" s="1673"/>
      <c r="IZ46" s="1673"/>
      <c r="JA46" s="1673"/>
      <c r="JB46" s="1673"/>
      <c r="JC46" s="1673"/>
      <c r="JD46" s="1673"/>
      <c r="JE46" s="1673"/>
      <c r="JF46" s="1673"/>
      <c r="JG46" s="1673"/>
      <c r="JH46" s="1673"/>
      <c r="JI46" s="1673"/>
      <c r="JJ46" s="1673"/>
      <c r="JK46" s="1673"/>
      <c r="JL46" s="1673"/>
      <c r="JM46" s="1673"/>
      <c r="JN46" s="1673"/>
      <c r="JO46" s="1673"/>
      <c r="JP46" s="1673"/>
      <c r="JQ46" s="1673"/>
      <c r="JR46" s="1673"/>
      <c r="JS46" s="1673"/>
      <c r="JT46" s="1673"/>
      <c r="JU46" s="1673"/>
      <c r="JV46" s="1673"/>
      <c r="JW46" s="1673"/>
      <c r="JX46" s="1673"/>
      <c r="JY46" s="1673"/>
      <c r="JZ46" s="1673"/>
      <c r="KA46" s="1673"/>
      <c r="KB46" s="1673"/>
      <c r="KC46" s="1673"/>
      <c r="KD46" s="1673"/>
      <c r="KE46" s="1673"/>
      <c r="KF46" s="1673"/>
      <c r="KG46" s="1673"/>
      <c r="KH46" s="1673"/>
      <c r="KI46" s="1673"/>
      <c r="KJ46" s="1673"/>
      <c r="KK46" s="1673"/>
      <c r="KL46" s="1673"/>
      <c r="KM46" s="1673"/>
      <c r="KN46" s="1673"/>
      <c r="KO46" s="1673"/>
      <c r="KP46" s="1673"/>
      <c r="KQ46" s="1673"/>
      <c r="KR46" s="1673"/>
      <c r="KS46" s="1673"/>
      <c r="KT46" s="1673"/>
      <c r="KU46" s="1673"/>
      <c r="KV46" s="1673"/>
      <c r="KW46" s="1673"/>
      <c r="KX46" s="1673"/>
      <c r="KY46" s="1673"/>
      <c r="KZ46" s="1673"/>
      <c r="LA46" s="1673"/>
      <c r="LB46" s="1673"/>
      <c r="LC46" s="1673"/>
      <c r="LD46" s="1673"/>
      <c r="LE46" s="1673"/>
      <c r="LF46" s="1673"/>
      <c r="LG46" s="1673"/>
      <c r="LH46" s="1673"/>
      <c r="LI46" s="1673"/>
      <c r="LJ46" s="1673"/>
      <c r="LK46" s="1673"/>
      <c r="LL46" s="1673"/>
      <c r="LM46" s="1673"/>
      <c r="LN46" s="1673"/>
      <c r="LO46" s="1673"/>
      <c r="LP46" s="1673"/>
      <c r="LQ46" s="1673"/>
      <c r="LR46" s="1673"/>
      <c r="LS46" s="1673"/>
      <c r="LT46" s="1673"/>
      <c r="LU46" s="1673"/>
      <c r="LV46" s="1673"/>
      <c r="LW46" s="1673"/>
      <c r="LX46" s="1673"/>
      <c r="LY46" s="1673"/>
      <c r="LZ46" s="1673"/>
      <c r="MA46" s="1673"/>
      <c r="MB46" s="1673"/>
      <c r="MC46" s="1673"/>
      <c r="MD46" s="1673"/>
      <c r="ME46" s="1673"/>
      <c r="MF46" s="1673"/>
      <c r="MG46" s="1673"/>
      <c r="MH46" s="1673"/>
      <c r="MI46" s="1673"/>
      <c r="MJ46" s="1673"/>
      <c r="MK46" s="1673"/>
      <c r="ML46" s="1673"/>
      <c r="MM46" s="1673"/>
      <c r="MN46" s="1673"/>
      <c r="MO46" s="1673"/>
      <c r="MP46" s="1673"/>
      <c r="MQ46" s="1673"/>
      <c r="MR46" s="1673"/>
      <c r="MS46" s="1673"/>
      <c r="MT46" s="1673"/>
      <c r="MU46" s="1673"/>
      <c r="MV46" s="1673"/>
      <c r="MW46" s="1673"/>
      <c r="MX46" s="1673"/>
      <c r="MY46" s="1673"/>
      <c r="MZ46" s="1673"/>
      <c r="NA46" s="1673"/>
      <c r="NB46" s="1673"/>
      <c r="NC46" s="1673"/>
      <c r="ND46" s="1673"/>
      <c r="NE46" s="1673"/>
      <c r="NF46" s="1673"/>
      <c r="NG46" s="1673"/>
      <c r="NH46" s="1673"/>
      <c r="NI46" s="1673"/>
      <c r="NJ46" s="1673"/>
      <c r="NK46" s="1673"/>
      <c r="NL46" s="1673"/>
      <c r="NM46" s="1673"/>
      <c r="NN46" s="1673"/>
      <c r="NO46" s="1673"/>
      <c r="NP46" s="1673"/>
      <c r="NQ46" s="1673"/>
      <c r="NR46" s="1673"/>
      <c r="NS46" s="1673"/>
      <c r="NT46" s="1673"/>
      <c r="NU46" s="1673"/>
      <c r="NV46" s="1673"/>
      <c r="NW46" s="1673"/>
      <c r="NX46" s="1673"/>
      <c r="NY46" s="1673"/>
      <c r="NZ46" s="1673"/>
      <c r="OA46" s="1673"/>
      <c r="OB46" s="1673"/>
      <c r="OC46" s="1673"/>
      <c r="OD46" s="1673"/>
      <c r="OE46" s="1673"/>
      <c r="OF46" s="1673"/>
      <c r="OG46" s="1673"/>
      <c r="OH46" s="1673"/>
      <c r="OI46" s="1673"/>
      <c r="OJ46" s="1673"/>
      <c r="OK46" s="1673"/>
      <c r="OL46" s="1673"/>
      <c r="OM46" s="1673"/>
      <c r="ON46" s="1673"/>
      <c r="OO46" s="1673"/>
      <c r="OP46" s="1673"/>
      <c r="OQ46" s="1673"/>
      <c r="OR46" s="1673"/>
      <c r="OS46" s="1673"/>
      <c r="OT46" s="1673"/>
      <c r="OU46" s="1673"/>
      <c r="OV46" s="1673"/>
      <c r="OW46" s="1673"/>
      <c r="OX46" s="1673"/>
      <c r="OY46" s="1673"/>
      <c r="OZ46" s="1673"/>
      <c r="PA46" s="1673"/>
      <c r="PB46" s="1673"/>
      <c r="PC46" s="1673"/>
      <c r="PD46" s="1673"/>
      <c r="PE46" s="1673"/>
      <c r="PF46" s="1673"/>
      <c r="PG46" s="1673"/>
      <c r="PH46" s="1673"/>
      <c r="PI46" s="1673"/>
      <c r="PJ46" s="1673"/>
      <c r="PK46" s="1673"/>
      <c r="PL46" s="1673"/>
      <c r="PM46" s="1673"/>
      <c r="PN46" s="1673"/>
      <c r="PO46" s="1673"/>
      <c r="PP46" s="1673"/>
      <c r="PQ46" s="1673"/>
      <c r="PR46" s="1673"/>
      <c r="PS46" s="1673"/>
      <c r="PT46" s="1673"/>
      <c r="PU46" s="1673"/>
      <c r="PV46" s="1673"/>
      <c r="PW46" s="1673"/>
      <c r="PX46" s="1673"/>
      <c r="PY46" s="1673"/>
      <c r="PZ46" s="1673"/>
      <c r="QA46" s="1673"/>
      <c r="QB46" s="1673"/>
      <c r="QC46" s="1673"/>
      <c r="QD46" s="1673"/>
      <c r="QE46" s="1673"/>
      <c r="QF46" s="1673"/>
      <c r="QG46" s="1673"/>
      <c r="QH46" s="1673"/>
      <c r="QI46" s="1673"/>
      <c r="QJ46" s="1673"/>
      <c r="QK46" s="1673"/>
      <c r="QL46" s="1673"/>
      <c r="QM46" s="1673"/>
      <c r="QN46" s="1673"/>
      <c r="QO46" s="1673"/>
      <c r="QP46" s="1673"/>
      <c r="QQ46" s="1673"/>
      <c r="QR46" s="1673"/>
      <c r="QS46" s="1673"/>
      <c r="QT46" s="1673"/>
      <c r="QU46" s="1673"/>
      <c r="QV46" s="1673"/>
      <c r="QW46" s="1673"/>
      <c r="QX46" s="1673"/>
      <c r="QY46" s="1673"/>
      <c r="QZ46" s="1673"/>
      <c r="RA46" s="1673"/>
      <c r="RB46" s="1673"/>
      <c r="RC46" s="1673"/>
      <c r="RD46" s="1673"/>
      <c r="RE46" s="1673"/>
      <c r="RF46" s="1673"/>
      <c r="RG46" s="1673"/>
      <c r="RH46" s="1673"/>
      <c r="RI46" s="1673"/>
      <c r="RJ46" s="1673"/>
      <c r="RK46" s="1673"/>
      <c r="RL46" s="1673"/>
      <c r="RM46" s="1673"/>
      <c r="RN46" s="1673"/>
      <c r="RO46" s="1673"/>
      <c r="RP46" s="1673"/>
      <c r="RQ46" s="1673"/>
      <c r="RR46" s="1673"/>
      <c r="RS46" s="1673"/>
      <c r="RT46" s="1673"/>
      <c r="RU46" s="1673"/>
      <c r="RV46" s="1673"/>
      <c r="RW46" s="1673"/>
      <c r="RX46" s="1673"/>
      <c r="RY46" s="1673"/>
      <c r="RZ46" s="1673"/>
      <c r="SA46" s="1673"/>
      <c r="SB46" s="1673"/>
      <c r="SC46" s="1673"/>
      <c r="SD46" s="1673"/>
      <c r="SE46" s="1673"/>
      <c r="SF46" s="1673"/>
      <c r="SG46" s="1673"/>
      <c r="SH46" s="1673"/>
      <c r="SI46" s="1673"/>
      <c r="SJ46" s="1673"/>
      <c r="SK46" s="1673"/>
      <c r="SL46" s="1673"/>
      <c r="SM46" s="1673"/>
      <c r="SN46" s="1673"/>
      <c r="SO46" s="1673"/>
      <c r="SP46" s="1673"/>
      <c r="SQ46" s="1673"/>
      <c r="SR46" s="1673"/>
      <c r="SS46" s="1673"/>
      <c r="ST46" s="1673"/>
      <c r="SU46" s="1673"/>
      <c r="SV46" s="1673"/>
      <c r="SW46" s="1673"/>
      <c r="SX46" s="1673"/>
      <c r="SY46" s="1673"/>
      <c r="SZ46" s="1673"/>
      <c r="TA46" s="1673"/>
      <c r="TB46" s="1673"/>
      <c r="TC46" s="1673"/>
      <c r="TD46" s="1673"/>
      <c r="TE46" s="1673"/>
      <c r="TF46" s="1673"/>
      <c r="TG46" s="1673"/>
      <c r="TH46" s="1673"/>
      <c r="TI46" s="1673"/>
      <c r="TJ46" s="1673"/>
      <c r="TK46" s="1673"/>
      <c r="TL46" s="1673"/>
      <c r="TM46" s="1673"/>
      <c r="TN46" s="1673"/>
      <c r="TO46" s="1673"/>
      <c r="TP46" s="1673"/>
      <c r="TQ46" s="1673"/>
      <c r="TR46" s="1673"/>
      <c r="TS46" s="1673"/>
      <c r="TT46" s="1673"/>
      <c r="TU46" s="1673"/>
      <c r="TV46" s="1673"/>
      <c r="TW46" s="1673"/>
      <c r="TX46" s="1673"/>
      <c r="TY46" s="1673"/>
      <c r="TZ46" s="1673"/>
      <c r="UA46" s="1673"/>
      <c r="UB46" s="1673"/>
      <c r="UC46" s="1673"/>
      <c r="UD46" s="1673"/>
      <c r="UE46" s="1673"/>
      <c r="UF46" s="1673"/>
      <c r="UG46" s="1673"/>
      <c r="UH46" s="1673"/>
      <c r="UI46" s="1673"/>
      <c r="UJ46" s="1673"/>
      <c r="UK46" s="1673"/>
      <c r="UL46" s="1673"/>
      <c r="UM46" s="1673"/>
      <c r="UN46" s="1673"/>
      <c r="UO46" s="1673"/>
      <c r="UP46" s="1673"/>
      <c r="UQ46" s="1673"/>
      <c r="UR46" s="1673"/>
      <c r="US46" s="1673"/>
      <c r="UT46" s="1673"/>
      <c r="UU46" s="1673"/>
      <c r="UV46" s="1673"/>
      <c r="UW46" s="1673"/>
      <c r="UX46" s="1673"/>
      <c r="UY46" s="1673"/>
      <c r="UZ46" s="1673"/>
      <c r="VA46" s="1673"/>
      <c r="VB46" s="1673"/>
      <c r="VC46" s="1673"/>
      <c r="VD46" s="1673"/>
      <c r="VE46" s="1673"/>
      <c r="VF46" s="1673"/>
      <c r="VG46" s="1673"/>
      <c r="VH46" s="1673"/>
      <c r="VI46" s="1673"/>
      <c r="VJ46" s="1673"/>
      <c r="VK46" s="1673"/>
      <c r="VL46" s="1673"/>
      <c r="VM46" s="1673"/>
      <c r="VN46" s="1673"/>
      <c r="VO46" s="1673"/>
      <c r="VP46" s="1673"/>
      <c r="VQ46" s="1673"/>
      <c r="VR46" s="1673"/>
      <c r="VS46" s="1673"/>
      <c r="VT46" s="1673"/>
      <c r="VU46" s="1673"/>
      <c r="VV46" s="1673"/>
      <c r="VW46" s="1673"/>
      <c r="VX46" s="1673"/>
      <c r="VY46" s="1673"/>
      <c r="VZ46" s="1673"/>
      <c r="WA46" s="1673"/>
      <c r="WB46" s="1673"/>
      <c r="WC46" s="1673"/>
      <c r="WD46" s="1673"/>
      <c r="WE46" s="1673"/>
      <c r="WF46" s="1673"/>
      <c r="WG46" s="1673"/>
      <c r="WH46" s="1673"/>
      <c r="WI46" s="1673"/>
      <c r="WJ46" s="1673"/>
      <c r="WK46" s="1673"/>
      <c r="WL46" s="1673"/>
      <c r="WM46" s="1673"/>
      <c r="WN46" s="1673"/>
      <c r="WO46" s="1673"/>
      <c r="WP46" s="1673"/>
      <c r="WQ46" s="1673"/>
      <c r="WR46" s="1673"/>
      <c r="WS46" s="1673"/>
      <c r="WT46" s="1673"/>
      <c r="WU46" s="1673"/>
      <c r="WV46" s="1673"/>
      <c r="WW46" s="1673"/>
      <c r="WX46" s="1673"/>
      <c r="WY46" s="1673"/>
      <c r="WZ46" s="1673"/>
      <c r="XA46" s="1673"/>
      <c r="XB46" s="1673"/>
      <c r="XC46" s="1673"/>
      <c r="XD46" s="1673"/>
      <c r="XE46" s="1673"/>
      <c r="XF46" s="1673"/>
      <c r="XG46" s="1673"/>
      <c r="XH46" s="1673"/>
      <c r="XI46" s="1673"/>
      <c r="XJ46" s="1673"/>
      <c r="XK46" s="1673"/>
      <c r="XL46" s="1673"/>
      <c r="XM46" s="1673"/>
      <c r="XN46" s="1673"/>
      <c r="XO46" s="1673"/>
      <c r="XP46" s="1673"/>
      <c r="XQ46" s="1673"/>
      <c r="XR46" s="1673"/>
      <c r="XS46" s="1673"/>
      <c r="XT46" s="1673"/>
      <c r="XU46" s="1673"/>
      <c r="XV46" s="1673"/>
      <c r="XW46" s="1673"/>
      <c r="XX46" s="1673"/>
      <c r="XY46" s="1673"/>
      <c r="XZ46" s="1673"/>
      <c r="YA46" s="1673"/>
      <c r="YB46" s="1673"/>
      <c r="YC46" s="1673"/>
      <c r="YD46" s="1673"/>
      <c r="YE46" s="1673"/>
      <c r="YF46" s="1673"/>
      <c r="YG46" s="1673"/>
      <c r="YH46" s="1673"/>
      <c r="YI46" s="1673"/>
      <c r="YJ46" s="1673"/>
      <c r="YK46" s="1673"/>
      <c r="YL46" s="1673"/>
      <c r="YM46" s="1673"/>
      <c r="YN46" s="1673"/>
      <c r="YO46" s="1673"/>
      <c r="YP46" s="1673"/>
      <c r="YQ46" s="1673"/>
      <c r="YR46" s="1673"/>
      <c r="YS46" s="1673"/>
      <c r="YT46" s="1673"/>
      <c r="YU46" s="1673"/>
      <c r="YV46" s="1673"/>
      <c r="YW46" s="1673"/>
      <c r="YX46" s="1673"/>
      <c r="YY46" s="1673"/>
      <c r="YZ46" s="1673"/>
      <c r="ZA46" s="1673"/>
      <c r="ZB46" s="1673"/>
      <c r="ZC46" s="1673"/>
      <c r="ZD46" s="1673"/>
      <c r="ZE46" s="1673"/>
      <c r="ZF46" s="1673"/>
      <c r="ZG46" s="1673"/>
      <c r="ZH46" s="1673"/>
      <c r="ZI46" s="1673"/>
      <c r="ZJ46" s="1673"/>
      <c r="ZK46" s="1673"/>
      <c r="ZL46" s="1673"/>
      <c r="ZM46" s="1673"/>
      <c r="ZN46" s="1673"/>
      <c r="ZO46" s="1673"/>
      <c r="ZP46" s="1673"/>
      <c r="ZQ46" s="1673"/>
      <c r="ZR46" s="1673"/>
      <c r="ZS46" s="1673"/>
      <c r="ZT46" s="1673"/>
      <c r="ZU46" s="1673"/>
      <c r="ZV46" s="1673"/>
      <c r="ZW46" s="1673"/>
      <c r="ZX46" s="1673"/>
      <c r="ZY46" s="1673"/>
      <c r="ZZ46" s="1673"/>
      <c r="AAA46" s="1673"/>
      <c r="AAB46" s="1673"/>
      <c r="AAC46" s="1673"/>
      <c r="AAD46" s="1673"/>
      <c r="AAE46" s="1673"/>
      <c r="AAF46" s="1673"/>
      <c r="AAG46" s="1673"/>
      <c r="AAH46" s="1673"/>
      <c r="AAI46" s="1673"/>
      <c r="AAJ46" s="1673"/>
      <c r="AAK46" s="1673"/>
      <c r="AAL46" s="1673"/>
      <c r="AAM46" s="1673"/>
      <c r="AAN46" s="1673"/>
      <c r="AAO46" s="1673"/>
      <c r="AAP46" s="1673"/>
      <c r="AAQ46" s="1673"/>
      <c r="AAR46" s="1673"/>
      <c r="AAS46" s="1673"/>
      <c r="AAT46" s="1673"/>
      <c r="AAU46" s="1673"/>
      <c r="AAV46" s="1673"/>
      <c r="AAW46" s="1673"/>
      <c r="AAX46" s="1673"/>
      <c r="AAY46" s="1673"/>
      <c r="AAZ46" s="1673"/>
      <c r="ABA46" s="1673"/>
      <c r="ABB46" s="1673"/>
      <c r="ABC46" s="1673"/>
      <c r="ABD46" s="1673"/>
      <c r="ABE46" s="1673"/>
      <c r="ABF46" s="1673"/>
      <c r="ABG46" s="1673"/>
      <c r="ABH46" s="1673"/>
      <c r="ABI46" s="1673"/>
      <c r="ABJ46" s="1673"/>
      <c r="ABK46" s="1673"/>
      <c r="ABL46" s="1673"/>
      <c r="ABM46" s="1673"/>
      <c r="ABN46" s="1673"/>
      <c r="ABO46" s="1673"/>
      <c r="ABP46" s="1673"/>
      <c r="ABQ46" s="1673"/>
      <c r="ABR46" s="1673"/>
      <c r="ABS46" s="1673"/>
      <c r="ABT46" s="1673"/>
      <c r="ABU46" s="1673"/>
      <c r="ABV46" s="1673"/>
      <c r="ABW46" s="1673"/>
      <c r="ABX46" s="1673"/>
      <c r="ABY46" s="1673"/>
      <c r="ABZ46" s="1673"/>
      <c r="ACA46" s="1673"/>
      <c r="ACB46" s="1673"/>
      <c r="ACC46" s="1673"/>
      <c r="ACD46" s="1673"/>
      <c r="ACE46" s="1673"/>
      <c r="ACF46" s="1673"/>
      <c r="ACG46" s="1673"/>
      <c r="ACH46" s="1673"/>
      <c r="ACI46" s="1673"/>
      <c r="ACJ46" s="1673"/>
      <c r="ACK46" s="1673"/>
      <c r="ACL46" s="1673"/>
      <c r="ACM46" s="1673"/>
      <c r="ACN46" s="1673"/>
      <c r="ACO46" s="1673"/>
      <c r="ACP46" s="1673"/>
      <c r="ACQ46" s="1673"/>
      <c r="ACR46" s="1673"/>
      <c r="ACS46" s="1673"/>
      <c r="ACT46" s="1673"/>
      <c r="ACU46" s="1673"/>
      <c r="ACV46" s="1673"/>
      <c r="ACW46" s="1673"/>
      <c r="ACX46" s="1673"/>
      <c r="ACY46" s="1673"/>
      <c r="ACZ46" s="1673"/>
      <c r="ADA46" s="1673"/>
      <c r="ADB46" s="1673"/>
      <c r="ADC46" s="1673"/>
      <c r="ADD46" s="1673"/>
      <c r="ADE46" s="1673"/>
      <c r="ADF46" s="1673"/>
      <c r="ADG46" s="1673"/>
      <c r="ADH46" s="1673"/>
      <c r="ADI46" s="1673"/>
      <c r="ADJ46" s="1673"/>
      <c r="ADK46" s="1673"/>
      <c r="ADL46" s="1673"/>
      <c r="ADM46" s="1673"/>
      <c r="ADN46" s="1673"/>
      <c r="ADO46" s="1673"/>
      <c r="ADP46" s="1673"/>
      <c r="ADQ46" s="1673"/>
      <c r="ADR46" s="1673"/>
      <c r="ADS46" s="1673"/>
      <c r="ADT46" s="1673"/>
      <c r="ADU46" s="1673"/>
      <c r="ADV46" s="1673"/>
      <c r="ADW46" s="1673"/>
      <c r="ADX46" s="1673"/>
      <c r="ADY46" s="1673"/>
      <c r="ADZ46" s="1673"/>
      <c r="AEA46" s="1673"/>
      <c r="AEB46" s="1673"/>
      <c r="AEC46" s="1673"/>
      <c r="AED46" s="1673"/>
      <c r="AEE46" s="1673"/>
      <c r="AEF46" s="1673"/>
      <c r="AEG46" s="1673"/>
      <c r="AEH46" s="1673"/>
      <c r="AEI46" s="1673"/>
      <c r="AEJ46" s="1673"/>
      <c r="AEK46" s="1673"/>
      <c r="AEL46" s="1673"/>
      <c r="AEM46" s="1673"/>
      <c r="AEN46" s="1673"/>
      <c r="AEO46" s="1673"/>
      <c r="AEP46" s="1673"/>
      <c r="AEQ46" s="1673"/>
      <c r="AER46" s="1673"/>
      <c r="AES46" s="1673"/>
      <c r="AET46" s="1673"/>
      <c r="AEU46" s="1673"/>
      <c r="AEV46" s="1673"/>
      <c r="AEW46" s="1673"/>
      <c r="AEX46" s="1673"/>
      <c r="AEY46" s="1673"/>
      <c r="AEZ46" s="1673"/>
      <c r="AFA46" s="1673"/>
      <c r="AFB46" s="1673"/>
      <c r="AFC46" s="1673"/>
      <c r="AFD46" s="1673"/>
      <c r="AFE46" s="1673"/>
      <c r="AFF46" s="1673"/>
      <c r="AFG46" s="1673"/>
      <c r="AFH46" s="1673"/>
      <c r="AFI46" s="1673"/>
      <c r="AFJ46" s="1673"/>
      <c r="AFK46" s="1673"/>
      <c r="AFL46" s="1673"/>
      <c r="AFM46" s="1673"/>
      <c r="AFN46" s="1673"/>
      <c r="AFO46" s="1673"/>
      <c r="AFP46" s="1673"/>
      <c r="AFQ46" s="1673"/>
      <c r="AFR46" s="1673"/>
      <c r="AFS46" s="1673"/>
      <c r="AFT46" s="1673"/>
      <c r="AFU46" s="1673"/>
      <c r="AFV46" s="1673"/>
      <c r="AFW46" s="1673"/>
      <c r="AFX46" s="1673"/>
      <c r="AFY46" s="1673"/>
      <c r="AFZ46" s="1673"/>
      <c r="AGA46" s="1673"/>
      <c r="AGB46" s="1673"/>
      <c r="AGC46" s="1673"/>
      <c r="AGD46" s="1673"/>
      <c r="AGE46" s="1673"/>
      <c r="AGF46" s="1673"/>
      <c r="AGG46" s="1673"/>
      <c r="AGH46" s="1673"/>
      <c r="AGI46" s="1673"/>
      <c r="AGJ46" s="1673"/>
      <c r="AGK46" s="1673"/>
      <c r="AGL46" s="1673"/>
      <c r="AGM46" s="1673"/>
      <c r="AGN46" s="1673"/>
      <c r="AGO46" s="1673"/>
      <c r="AGP46" s="1673"/>
      <c r="AGQ46" s="1673"/>
      <c r="AGR46" s="1673"/>
      <c r="AGS46" s="1673"/>
      <c r="AGT46" s="1673"/>
      <c r="AGU46" s="1673"/>
      <c r="AGV46" s="1673"/>
      <c r="AGW46" s="1673"/>
      <c r="AGX46" s="1673"/>
      <c r="AGY46" s="1673"/>
      <c r="AGZ46" s="1673"/>
      <c r="AHA46" s="1673"/>
      <c r="AHB46" s="1673"/>
      <c r="AHC46" s="1673"/>
      <c r="AHD46" s="1673"/>
      <c r="AHE46" s="1673"/>
      <c r="AHF46" s="1673"/>
      <c r="AHG46" s="1673"/>
      <c r="AHH46" s="1673"/>
      <c r="AHI46" s="1673"/>
      <c r="AHJ46" s="1673"/>
      <c r="AHK46" s="1673"/>
      <c r="AHL46" s="1673"/>
      <c r="AHM46" s="1673"/>
      <c r="AHN46" s="1673"/>
      <c r="AHO46" s="1673"/>
      <c r="AHP46" s="1673"/>
      <c r="AHQ46" s="1673"/>
      <c r="AHR46" s="1673"/>
      <c r="AHS46" s="1673"/>
      <c r="AHT46" s="1673"/>
      <c r="AHU46" s="1673"/>
      <c r="AHV46" s="1673"/>
      <c r="AHW46" s="1673"/>
      <c r="AHX46" s="1673"/>
      <c r="AHY46" s="1673"/>
      <c r="AHZ46" s="1673"/>
      <c r="AIA46" s="1673"/>
      <c r="AIB46" s="1673"/>
      <c r="AIC46" s="1673"/>
      <c r="AID46" s="1673"/>
      <c r="AIE46" s="1673"/>
      <c r="AIF46" s="1673"/>
      <c r="AIG46" s="1673"/>
      <c r="AIH46" s="1673"/>
      <c r="AII46" s="1673"/>
      <c r="AIJ46" s="1673"/>
      <c r="AIK46" s="1673"/>
      <c r="AIL46" s="1673"/>
      <c r="AIM46" s="1673"/>
      <c r="AIN46" s="1673"/>
      <c r="AIO46" s="1673"/>
      <c r="AIP46" s="1673"/>
      <c r="AIQ46" s="1673"/>
      <c r="AIR46" s="1673"/>
      <c r="AIS46" s="1673"/>
      <c r="AIT46" s="1673"/>
      <c r="AIU46" s="1673"/>
      <c r="AIV46" s="1673"/>
      <c r="AIW46" s="1673"/>
      <c r="AIX46" s="1673"/>
      <c r="AIY46" s="1673"/>
      <c r="AIZ46" s="1673"/>
      <c r="AJA46" s="1673"/>
      <c r="AJB46" s="1673"/>
      <c r="AJC46" s="1673"/>
      <c r="AJD46" s="1673"/>
      <c r="AJE46" s="1673"/>
      <c r="AJF46" s="1673"/>
      <c r="AJG46" s="1673"/>
      <c r="AJH46" s="1673"/>
      <c r="AJI46" s="1673"/>
      <c r="AJJ46" s="1673"/>
      <c r="AJK46" s="1673"/>
      <c r="AJL46" s="1673"/>
      <c r="AJM46" s="1673"/>
      <c r="AJN46" s="1673"/>
      <c r="AJO46" s="1673"/>
      <c r="AJP46" s="1673"/>
      <c r="AJQ46" s="1673"/>
      <c r="AJR46" s="1673"/>
      <c r="AJS46" s="1673"/>
      <c r="AJT46" s="1673"/>
      <c r="AJU46" s="1673"/>
      <c r="AJV46" s="1673"/>
      <c r="AJW46" s="1673"/>
      <c r="AJX46" s="1673"/>
      <c r="AJY46" s="1673"/>
      <c r="AJZ46" s="1673"/>
      <c r="AKA46" s="1673"/>
      <c r="AKB46" s="1673"/>
      <c r="AKC46" s="1673"/>
      <c r="AKD46" s="1673"/>
      <c r="AKE46" s="1673"/>
      <c r="AKF46" s="1673"/>
      <c r="AKG46" s="1673"/>
      <c r="AKH46" s="1673"/>
      <c r="AKI46" s="1673"/>
      <c r="AKJ46" s="1673"/>
      <c r="AKK46" s="1673"/>
      <c r="AKL46" s="1673"/>
      <c r="AKM46" s="1673"/>
      <c r="AKN46" s="1673"/>
      <c r="AKO46" s="1673"/>
      <c r="AKP46" s="1673"/>
      <c r="AKQ46" s="1673"/>
      <c r="AKR46" s="1673"/>
      <c r="AKS46" s="1673"/>
      <c r="AKT46" s="1673"/>
      <c r="AKU46" s="1673"/>
      <c r="AKV46" s="1673"/>
      <c r="AKW46" s="1673"/>
      <c r="AKX46" s="1673"/>
      <c r="AKY46" s="1673"/>
      <c r="AKZ46" s="1673"/>
      <c r="ALA46" s="1673"/>
      <c r="ALB46" s="1673"/>
      <c r="ALC46" s="1673"/>
      <c r="ALD46" s="1673"/>
      <c r="ALE46" s="1673"/>
      <c r="ALF46" s="1673"/>
      <c r="ALG46" s="1673"/>
      <c r="ALH46" s="1673"/>
      <c r="ALI46" s="1673"/>
      <c r="ALJ46" s="1673"/>
      <c r="ALK46" s="1673"/>
      <c r="ALL46" s="1673"/>
      <c r="ALM46" s="1673"/>
      <c r="ALN46" s="1673"/>
      <c r="ALO46" s="1673"/>
      <c r="ALP46" s="1673"/>
      <c r="ALQ46" s="1673"/>
      <c r="ALR46" s="1673"/>
      <c r="ALS46" s="1673"/>
      <c r="ALT46" s="1673"/>
      <c r="ALU46" s="1673"/>
      <c r="ALV46" s="1673"/>
      <c r="ALW46" s="1673"/>
      <c r="ALX46" s="1673"/>
      <c r="ALY46" s="1673"/>
      <c r="ALZ46" s="1673"/>
      <c r="AMA46" s="1673"/>
      <c r="AMB46" s="1673"/>
      <c r="AMC46" s="1673"/>
      <c r="AMD46" s="1673"/>
      <c r="AME46" s="1673"/>
      <c r="AMF46" s="1673"/>
      <c r="AMG46" s="1673"/>
      <c r="AMH46" s="1673"/>
      <c r="AMI46" s="1673"/>
      <c r="AMJ46" s="1673"/>
      <c r="AMK46" s="1673"/>
      <c r="AML46" s="1673"/>
      <c r="AMM46" s="1673"/>
      <c r="AMN46" s="1673"/>
      <c r="AMO46" s="1673"/>
      <c r="AMP46" s="1673"/>
      <c r="AMQ46" s="1673"/>
      <c r="AMR46" s="1673"/>
      <c r="AMS46" s="1673"/>
      <c r="AMT46" s="1673"/>
      <c r="AMU46" s="1673"/>
      <c r="AMV46" s="1673"/>
      <c r="AMW46" s="1673"/>
      <c r="AMX46" s="1673"/>
      <c r="AMY46" s="1673"/>
      <c r="AMZ46" s="1673"/>
      <c r="ANA46" s="1673"/>
      <c r="ANB46" s="1673"/>
      <c r="ANC46" s="1673"/>
      <c r="AND46" s="1673"/>
      <c r="ANE46" s="1673"/>
      <c r="ANF46" s="1673"/>
      <c r="ANG46" s="1673"/>
      <c r="ANH46" s="1673"/>
      <c r="ANI46" s="1673"/>
      <c r="ANJ46" s="1673"/>
      <c r="ANK46" s="1673"/>
      <c r="ANL46" s="1673"/>
      <c r="ANM46" s="1673"/>
      <c r="ANN46" s="1673"/>
      <c r="ANO46" s="1673"/>
      <c r="ANP46" s="1673"/>
      <c r="ANQ46" s="1673"/>
      <c r="ANR46" s="1673"/>
      <c r="ANS46" s="1673"/>
      <c r="ANT46" s="1673"/>
      <c r="ANU46" s="1673"/>
      <c r="ANV46" s="1673"/>
      <c r="ANW46" s="1673"/>
      <c r="ANX46" s="1673"/>
      <c r="ANY46" s="1673"/>
      <c r="ANZ46" s="1673"/>
      <c r="AOA46" s="1673"/>
      <c r="AOB46" s="1673"/>
      <c r="AOC46" s="1673"/>
      <c r="AOD46" s="1673"/>
      <c r="AOE46" s="1673"/>
      <c r="AOF46" s="1673"/>
      <c r="AOG46" s="1673"/>
      <c r="AOH46" s="1673"/>
      <c r="AOI46" s="1673"/>
      <c r="AOJ46" s="1673"/>
      <c r="AOK46" s="1673"/>
      <c r="AOL46" s="1673"/>
      <c r="AOM46" s="1673"/>
      <c r="AON46" s="1673"/>
      <c r="AOO46" s="1673"/>
      <c r="AOP46" s="1673"/>
      <c r="AOQ46" s="1673"/>
      <c r="AOR46" s="1673"/>
      <c r="AOS46" s="1673"/>
      <c r="AOT46" s="1673"/>
      <c r="AOU46" s="1673"/>
      <c r="AOV46" s="1673"/>
      <c r="AOW46" s="1673"/>
      <c r="AOX46" s="1673"/>
      <c r="AOY46" s="1673"/>
      <c r="AOZ46" s="1673"/>
      <c r="APA46" s="1673"/>
      <c r="APB46" s="1673"/>
      <c r="APC46" s="1673"/>
      <c r="APD46" s="1673"/>
      <c r="APE46" s="1673"/>
      <c r="APF46" s="1673"/>
      <c r="APG46" s="1673"/>
      <c r="APH46" s="1673"/>
      <c r="API46" s="1673"/>
      <c r="APJ46" s="1673"/>
      <c r="APK46" s="1673"/>
      <c r="APL46" s="1673"/>
      <c r="APM46" s="1673"/>
      <c r="APN46" s="1673"/>
      <c r="APO46" s="1673"/>
      <c r="APP46" s="1673"/>
      <c r="APQ46" s="1673"/>
      <c r="APR46" s="1673"/>
      <c r="APS46" s="1673"/>
      <c r="APT46" s="1673"/>
      <c r="APU46" s="1673"/>
      <c r="APV46" s="1673"/>
      <c r="APW46" s="1673"/>
      <c r="APX46" s="1673"/>
      <c r="APY46" s="1673"/>
      <c r="APZ46" s="1673"/>
      <c r="AQA46" s="1673"/>
      <c r="AQB46" s="1673"/>
      <c r="AQC46" s="1673"/>
      <c r="AQD46" s="1673"/>
      <c r="AQE46" s="1673"/>
      <c r="AQF46" s="1673"/>
      <c r="AQG46" s="1673"/>
      <c r="AQH46" s="1673"/>
      <c r="AQI46" s="1673"/>
      <c r="AQJ46" s="1673"/>
      <c r="AQK46" s="1673"/>
      <c r="AQL46" s="1673"/>
      <c r="AQM46" s="1673"/>
      <c r="AQN46" s="1673"/>
      <c r="AQO46" s="1673"/>
      <c r="AQP46" s="1673"/>
      <c r="AQQ46" s="1673"/>
      <c r="AQR46" s="1673"/>
      <c r="AQS46" s="1673"/>
      <c r="AQT46" s="1673"/>
      <c r="AQU46" s="1673"/>
      <c r="AQV46" s="1673"/>
      <c r="AQW46" s="1673"/>
      <c r="AQX46" s="1673"/>
      <c r="AQY46" s="1673"/>
      <c r="AQZ46" s="1673"/>
      <c r="ARA46" s="1673"/>
      <c r="ARB46" s="1673"/>
      <c r="ARC46" s="1673"/>
      <c r="ARD46" s="1673"/>
      <c r="ARE46" s="1673"/>
      <c r="ARF46" s="1673"/>
      <c r="ARG46" s="1673"/>
      <c r="ARH46" s="1673"/>
      <c r="ARI46" s="1673"/>
      <c r="ARJ46" s="1673"/>
      <c r="ARK46" s="1673"/>
      <c r="ARL46" s="1673"/>
      <c r="ARM46" s="1673"/>
      <c r="ARN46" s="1673"/>
      <c r="ARO46" s="1673"/>
      <c r="ARP46" s="1673"/>
      <c r="ARQ46" s="1673"/>
      <c r="ARR46" s="1673"/>
      <c r="ARS46" s="1673"/>
      <c r="ART46" s="1673"/>
      <c r="ARU46" s="1673"/>
      <c r="ARV46" s="1673"/>
      <c r="ARW46" s="1673"/>
      <c r="ARX46" s="1673"/>
      <c r="ARY46" s="1673"/>
      <c r="ARZ46" s="1673"/>
      <c r="ASA46" s="1673"/>
      <c r="ASB46" s="1673"/>
      <c r="ASC46" s="1673"/>
      <c r="ASD46" s="1673"/>
      <c r="ASE46" s="1673"/>
      <c r="ASF46" s="1673"/>
      <c r="ASG46" s="1673"/>
      <c r="ASH46" s="1673"/>
      <c r="ASI46" s="1673"/>
      <c r="ASJ46" s="1673"/>
      <c r="ASK46" s="1673"/>
      <c r="ASL46" s="1673"/>
      <c r="ASM46" s="1673"/>
      <c r="ASN46" s="1673"/>
      <c r="ASO46" s="1673"/>
      <c r="ASP46" s="1673"/>
      <c r="ASQ46" s="1673"/>
      <c r="ASR46" s="1673"/>
      <c r="ASS46" s="1673"/>
      <c r="AST46" s="1673"/>
      <c r="ASU46" s="1673"/>
      <c r="ASV46" s="1673"/>
      <c r="ASW46" s="1673"/>
      <c r="ASX46" s="1673"/>
      <c r="ASY46" s="1673"/>
      <c r="ASZ46" s="1673"/>
      <c r="ATA46" s="1673"/>
      <c r="ATB46" s="1673"/>
      <c r="ATC46" s="1673"/>
      <c r="ATD46" s="1673"/>
      <c r="ATE46" s="1673"/>
      <c r="ATF46" s="1673"/>
      <c r="ATG46" s="1673"/>
      <c r="ATH46" s="1673"/>
      <c r="ATI46" s="1673"/>
      <c r="ATJ46" s="1673"/>
      <c r="ATK46" s="1673"/>
      <c r="ATL46" s="1673"/>
      <c r="ATM46" s="1673"/>
      <c r="ATN46" s="1673"/>
      <c r="ATO46" s="1673"/>
      <c r="ATP46" s="1673"/>
      <c r="ATQ46" s="1673"/>
      <c r="ATR46" s="1673"/>
      <c r="ATS46" s="1673"/>
      <c r="ATT46" s="1673"/>
      <c r="ATU46" s="1673"/>
      <c r="ATV46" s="1673"/>
      <c r="ATW46" s="1673"/>
      <c r="ATX46" s="1673"/>
      <c r="ATY46" s="1673"/>
      <c r="ATZ46" s="1673"/>
      <c r="AUA46" s="1673"/>
      <c r="AUB46" s="1673"/>
      <c r="AUC46" s="1673"/>
      <c r="AUD46" s="1673"/>
      <c r="AUE46" s="1673"/>
      <c r="AUF46" s="1673"/>
      <c r="AUG46" s="1673"/>
      <c r="AUH46" s="1673"/>
      <c r="AUI46" s="1673"/>
      <c r="AUJ46" s="1673"/>
      <c r="AUK46" s="1673"/>
      <c r="AUL46" s="1673"/>
      <c r="AUM46" s="1673"/>
      <c r="AUN46" s="1673"/>
      <c r="AUO46" s="1673"/>
      <c r="AUP46" s="1673"/>
      <c r="AUQ46" s="1673"/>
      <c r="AUR46" s="1673"/>
      <c r="AUS46" s="1673"/>
      <c r="AUT46" s="1673"/>
      <c r="AUU46" s="1673"/>
      <c r="AUV46" s="1673"/>
      <c r="AUW46" s="1673"/>
      <c r="AUX46" s="1673"/>
      <c r="AUY46" s="1673"/>
      <c r="AUZ46" s="1673"/>
      <c r="AVA46" s="1673"/>
      <c r="AVB46" s="1673"/>
      <c r="AVC46" s="1673"/>
      <c r="AVD46" s="1673"/>
      <c r="AVE46" s="1673"/>
      <c r="AVF46" s="1673"/>
      <c r="AVG46" s="1673"/>
      <c r="AVH46" s="1673"/>
      <c r="AVI46" s="1673"/>
      <c r="AVJ46" s="1673"/>
      <c r="AVK46" s="1673"/>
      <c r="AVL46" s="1673"/>
      <c r="AVM46" s="1673"/>
      <c r="AVN46" s="1673"/>
      <c r="AVO46" s="1673"/>
      <c r="AVP46" s="1673"/>
      <c r="AVQ46" s="1673"/>
      <c r="AVR46" s="1673"/>
      <c r="AVS46" s="1673"/>
      <c r="AVT46" s="1673"/>
      <c r="AVU46" s="1673"/>
      <c r="AVV46" s="1673"/>
      <c r="AVW46" s="1673"/>
      <c r="AVX46" s="1673"/>
      <c r="AVY46" s="1673"/>
      <c r="AVZ46" s="1673"/>
      <c r="AWA46" s="1673"/>
      <c r="AWB46" s="1673"/>
      <c r="AWC46" s="1673"/>
      <c r="AWD46" s="1673"/>
      <c r="AWE46" s="1673"/>
      <c r="AWF46" s="1673"/>
      <c r="AWG46" s="1673"/>
      <c r="AWH46" s="1673"/>
      <c r="AWI46" s="1673"/>
      <c r="AWJ46" s="1673"/>
      <c r="AWK46" s="1673"/>
      <c r="AWL46" s="1673"/>
      <c r="AWM46" s="1673"/>
      <c r="AWN46" s="1673"/>
      <c r="AWO46" s="1673"/>
      <c r="AWP46" s="1673"/>
      <c r="AWQ46" s="1673"/>
      <c r="AWR46" s="1673"/>
      <c r="AWS46" s="1673"/>
      <c r="AWT46" s="1673"/>
      <c r="AWU46" s="1673"/>
      <c r="AWV46" s="1673"/>
      <c r="AWW46" s="1673"/>
      <c r="AWX46" s="1673"/>
      <c r="AWY46" s="1673"/>
      <c r="AWZ46" s="1673"/>
      <c r="AXA46" s="1673"/>
      <c r="AXB46" s="1673"/>
      <c r="AXC46" s="1673"/>
      <c r="AXD46" s="1673"/>
      <c r="AXE46" s="1673"/>
      <c r="AXF46" s="1673"/>
      <c r="AXG46" s="1673"/>
      <c r="AXH46" s="1673"/>
      <c r="AXI46" s="1673"/>
      <c r="AXJ46" s="1673"/>
      <c r="AXK46" s="1673"/>
      <c r="AXL46" s="1673"/>
      <c r="AXM46" s="1673"/>
      <c r="AXN46" s="1673"/>
      <c r="AXO46" s="1673"/>
      <c r="AXP46" s="1673"/>
      <c r="AXQ46" s="1673"/>
      <c r="AXR46" s="1673"/>
      <c r="AXS46" s="1673"/>
      <c r="AXT46" s="1673"/>
      <c r="AXU46" s="1673"/>
      <c r="AXV46" s="1673"/>
      <c r="AXW46" s="1673"/>
      <c r="AXX46" s="1673"/>
      <c r="AXY46" s="1673"/>
      <c r="AXZ46" s="1673"/>
      <c r="AYA46" s="1673"/>
      <c r="AYB46" s="1673"/>
      <c r="AYC46" s="1673"/>
      <c r="AYD46" s="1673"/>
      <c r="AYE46" s="1673"/>
      <c r="AYF46" s="1673"/>
      <c r="AYG46" s="1673"/>
      <c r="AYH46" s="1673"/>
      <c r="AYI46" s="1673"/>
      <c r="AYJ46" s="1673"/>
      <c r="AYK46" s="1673"/>
      <c r="AYL46" s="1673"/>
      <c r="AYM46" s="1673"/>
      <c r="AYN46" s="1673"/>
      <c r="AYO46" s="1673"/>
      <c r="AYP46" s="1673"/>
      <c r="AYQ46" s="1673"/>
      <c r="AYR46" s="1673"/>
      <c r="AYS46" s="1673"/>
      <c r="AYT46" s="1673"/>
      <c r="AYU46" s="1673"/>
      <c r="AYV46" s="1673"/>
      <c r="AYW46" s="1673"/>
      <c r="AYX46" s="1673"/>
      <c r="AYY46" s="1673"/>
      <c r="AYZ46" s="1673"/>
      <c r="AZA46" s="1673"/>
      <c r="AZB46" s="1673"/>
      <c r="AZC46" s="1673"/>
      <c r="AZD46" s="1673"/>
      <c r="AZE46" s="1673"/>
      <c r="AZF46" s="1673"/>
      <c r="AZG46" s="1673"/>
      <c r="AZH46" s="1673"/>
      <c r="AZI46" s="1673"/>
      <c r="AZJ46" s="1673"/>
      <c r="AZK46" s="1673"/>
      <c r="AZL46" s="1673"/>
      <c r="AZM46" s="1673"/>
      <c r="AZN46" s="1673"/>
      <c r="AZO46" s="1673"/>
      <c r="AZP46" s="1673"/>
      <c r="AZQ46" s="1673"/>
      <c r="AZR46" s="1673"/>
      <c r="AZS46" s="1673"/>
      <c r="AZT46" s="1673"/>
      <c r="AZU46" s="1673"/>
      <c r="AZV46" s="1673"/>
      <c r="AZW46" s="1673"/>
      <c r="AZX46" s="1673"/>
      <c r="AZY46" s="1673"/>
      <c r="AZZ46" s="1673"/>
      <c r="BAA46" s="1673"/>
      <c r="BAB46" s="1673"/>
      <c r="BAC46" s="1673"/>
      <c r="BAD46" s="1673"/>
      <c r="BAE46" s="1673"/>
      <c r="BAF46" s="1673"/>
      <c r="BAG46" s="1673"/>
      <c r="BAH46" s="1673"/>
      <c r="BAI46" s="1673"/>
      <c r="BAJ46" s="1673"/>
      <c r="BAK46" s="1673"/>
      <c r="BAL46" s="1673"/>
      <c r="BAM46" s="1673"/>
      <c r="BAN46" s="1673"/>
      <c r="BAO46" s="1673"/>
      <c r="BAP46" s="1673"/>
      <c r="BAQ46" s="1673"/>
      <c r="BAR46" s="1673"/>
      <c r="BAS46" s="1673"/>
      <c r="BAT46" s="1673"/>
      <c r="BAU46" s="1673"/>
      <c r="BAV46" s="1673"/>
      <c r="BAW46" s="1673"/>
      <c r="BAX46" s="1673"/>
      <c r="BAY46" s="1673"/>
      <c r="BAZ46" s="1673"/>
      <c r="BBA46" s="1673"/>
      <c r="BBB46" s="1673"/>
      <c r="BBC46" s="1673"/>
      <c r="BBD46" s="1673"/>
      <c r="BBE46" s="1673"/>
      <c r="BBF46" s="1673"/>
      <c r="BBG46" s="1673"/>
      <c r="BBH46" s="1673"/>
      <c r="BBI46" s="1673"/>
      <c r="BBJ46" s="1673"/>
      <c r="BBK46" s="1673"/>
      <c r="BBL46" s="1673"/>
      <c r="BBM46" s="1673"/>
      <c r="BBN46" s="1673"/>
      <c r="BBO46" s="1673"/>
      <c r="BBP46" s="1673"/>
      <c r="BBQ46" s="1673"/>
      <c r="BBR46" s="1673"/>
      <c r="BBS46" s="1673"/>
      <c r="BBT46" s="1673"/>
      <c r="BBU46" s="1673"/>
      <c r="BBV46" s="1673"/>
      <c r="BBW46" s="1673"/>
      <c r="BBX46" s="1673"/>
      <c r="BBY46" s="1673"/>
      <c r="BBZ46" s="1673"/>
      <c r="BCA46" s="1673"/>
      <c r="BCB46" s="1673"/>
      <c r="BCC46" s="1673"/>
      <c r="BCD46" s="1673"/>
      <c r="BCE46" s="1673"/>
      <c r="BCF46" s="1673"/>
      <c r="BCG46" s="1673"/>
      <c r="BCH46" s="1673"/>
      <c r="BCI46" s="1673"/>
      <c r="BCJ46" s="1673"/>
      <c r="BCK46" s="1673"/>
      <c r="BCL46" s="1673"/>
      <c r="BCM46" s="1673"/>
      <c r="BCN46" s="1673"/>
      <c r="BCO46" s="1673"/>
      <c r="BCP46" s="1673"/>
      <c r="BCQ46" s="1673"/>
      <c r="BCR46" s="1673"/>
      <c r="BCS46" s="1673"/>
      <c r="BCT46" s="1673"/>
      <c r="BCU46" s="1673"/>
      <c r="BCV46" s="1673"/>
      <c r="BCW46" s="1673"/>
      <c r="BCX46" s="1673"/>
      <c r="BCY46" s="1673"/>
      <c r="BCZ46" s="1673"/>
      <c r="BDA46" s="1673"/>
      <c r="BDB46" s="1673"/>
      <c r="BDC46" s="1673"/>
      <c r="BDD46" s="1673"/>
      <c r="BDE46" s="1673"/>
      <c r="BDF46" s="1673"/>
      <c r="BDG46" s="1673"/>
      <c r="BDH46" s="1673"/>
      <c r="BDI46" s="1673"/>
      <c r="BDJ46" s="1673"/>
      <c r="BDK46" s="1673"/>
      <c r="BDL46" s="1673"/>
      <c r="BDM46" s="1673"/>
      <c r="BDN46" s="1673"/>
      <c r="BDO46" s="1673"/>
      <c r="BDP46" s="1673"/>
      <c r="BDQ46" s="1673"/>
      <c r="BDR46" s="1673"/>
      <c r="BDS46" s="1673"/>
      <c r="BDT46" s="1673"/>
      <c r="BDU46" s="1673"/>
      <c r="BDV46" s="1673"/>
      <c r="BDW46" s="1673"/>
      <c r="BDX46" s="1673"/>
      <c r="BDY46" s="1673"/>
      <c r="BDZ46" s="1673"/>
      <c r="BEA46" s="1673"/>
      <c r="BEB46" s="1673"/>
      <c r="BEC46" s="1673"/>
      <c r="BED46" s="1673"/>
      <c r="BEE46" s="1673"/>
      <c r="BEF46" s="1673"/>
      <c r="BEG46" s="1673"/>
      <c r="BEH46" s="1673"/>
      <c r="BEI46" s="1673"/>
      <c r="BEJ46" s="1673"/>
      <c r="BEK46" s="1673"/>
      <c r="BEL46" s="1673"/>
      <c r="BEM46" s="1673"/>
      <c r="BEN46" s="1673"/>
      <c r="BEO46" s="1673"/>
      <c r="BEP46" s="1673"/>
      <c r="BEQ46" s="1673"/>
      <c r="BER46" s="1673"/>
      <c r="BES46" s="1673"/>
      <c r="BET46" s="1673"/>
      <c r="BEU46" s="1673"/>
      <c r="BEV46" s="1673"/>
      <c r="BEW46" s="1673"/>
      <c r="BEX46" s="1673"/>
      <c r="BEY46" s="1673"/>
      <c r="BEZ46" s="1673"/>
      <c r="BFA46" s="1673"/>
      <c r="BFB46" s="1673"/>
      <c r="BFC46" s="1673"/>
      <c r="BFD46" s="1673"/>
      <c r="BFE46" s="1673"/>
      <c r="BFF46" s="1673"/>
      <c r="BFG46" s="1673"/>
      <c r="BFH46" s="1673"/>
      <c r="BFI46" s="1673"/>
      <c r="BFJ46" s="1673"/>
      <c r="BFK46" s="1673"/>
      <c r="BFL46" s="1673"/>
      <c r="BFM46" s="1673"/>
      <c r="BFN46" s="1673"/>
      <c r="BFO46" s="1673"/>
      <c r="BFP46" s="1673"/>
      <c r="BFQ46" s="1673"/>
      <c r="BFR46" s="1673"/>
      <c r="BFS46" s="1673"/>
      <c r="BFT46" s="1673"/>
      <c r="BFU46" s="1673"/>
      <c r="BFV46" s="1673"/>
      <c r="BFW46" s="1673"/>
      <c r="BFX46" s="1673"/>
      <c r="BFY46" s="1673"/>
      <c r="BFZ46" s="1673"/>
      <c r="BGA46" s="1673"/>
      <c r="BGB46" s="1673"/>
      <c r="BGC46" s="1673"/>
      <c r="BGD46" s="1673"/>
      <c r="BGE46" s="1673"/>
      <c r="BGF46" s="1673"/>
      <c r="BGG46" s="1673"/>
      <c r="BGH46" s="1673"/>
      <c r="BGI46" s="1673"/>
      <c r="BGJ46" s="1673"/>
      <c r="BGK46" s="1673"/>
      <c r="BGL46" s="1673"/>
      <c r="BGM46" s="1673"/>
      <c r="BGN46" s="1673"/>
      <c r="BGO46" s="1673"/>
      <c r="BGP46" s="1673"/>
      <c r="BGQ46" s="1673"/>
      <c r="BGR46" s="1673"/>
      <c r="BGS46" s="1673"/>
      <c r="BGT46" s="1673"/>
      <c r="BGU46" s="1673"/>
      <c r="BGV46" s="1673"/>
      <c r="BGW46" s="1673"/>
      <c r="BGX46" s="1673"/>
      <c r="BGY46" s="1673"/>
      <c r="BGZ46" s="1673"/>
      <c r="BHA46" s="1673"/>
      <c r="BHB46" s="1673"/>
      <c r="BHC46" s="1673"/>
      <c r="BHD46" s="1673"/>
      <c r="BHE46" s="1673"/>
      <c r="BHF46" s="1673"/>
      <c r="BHG46" s="1673"/>
      <c r="BHH46" s="1673"/>
      <c r="BHI46" s="1673"/>
      <c r="BHJ46" s="1673"/>
      <c r="BHK46" s="1673"/>
      <c r="BHL46" s="1673"/>
      <c r="BHM46" s="1673"/>
      <c r="BHN46" s="1673"/>
      <c r="BHO46" s="1673"/>
      <c r="BHP46" s="1673"/>
      <c r="BHQ46" s="1673"/>
      <c r="BHR46" s="1673"/>
      <c r="BHS46" s="1673"/>
      <c r="BHT46" s="1673"/>
      <c r="BHU46" s="1673"/>
      <c r="BHV46" s="1673"/>
      <c r="BHW46" s="1673"/>
      <c r="BHX46" s="1673"/>
      <c r="BHY46" s="1673"/>
      <c r="BHZ46" s="1673"/>
      <c r="BIA46" s="1673"/>
      <c r="BIB46" s="1673"/>
      <c r="BIC46" s="1673"/>
      <c r="BID46" s="1673"/>
      <c r="BIE46" s="1673"/>
      <c r="BIF46" s="1673"/>
      <c r="BIG46" s="1673"/>
      <c r="BIH46" s="1673"/>
      <c r="BII46" s="1673"/>
      <c r="BIJ46" s="1673"/>
      <c r="BIK46" s="1673"/>
      <c r="BIL46" s="1673"/>
      <c r="BIM46" s="1673"/>
      <c r="BIN46" s="1673"/>
      <c r="BIO46" s="1673"/>
      <c r="BIP46" s="1673"/>
      <c r="BIQ46" s="1673"/>
      <c r="BIR46" s="1673"/>
      <c r="BIS46" s="1673"/>
      <c r="BIT46" s="1673"/>
      <c r="BIU46" s="1673"/>
      <c r="BIV46" s="1673"/>
      <c r="BIW46" s="1673"/>
      <c r="BIX46" s="1673"/>
      <c r="BIY46" s="1673"/>
      <c r="BIZ46" s="1673"/>
      <c r="BJA46" s="1673"/>
      <c r="BJB46" s="1673"/>
      <c r="BJC46" s="1673"/>
      <c r="BJD46" s="1673"/>
      <c r="BJE46" s="1673"/>
      <c r="BJF46" s="1673"/>
      <c r="BJG46" s="1673"/>
      <c r="BJH46" s="1673"/>
      <c r="BJI46" s="1673"/>
      <c r="BJJ46" s="1673"/>
      <c r="BJK46" s="1673"/>
      <c r="BJL46" s="1673"/>
      <c r="BJM46" s="1673"/>
      <c r="BJN46" s="1673"/>
      <c r="BJO46" s="1673"/>
      <c r="BJP46" s="1673"/>
      <c r="BJQ46" s="1673"/>
      <c r="BJR46" s="1673"/>
      <c r="BJS46" s="1673"/>
      <c r="BJT46" s="1673"/>
      <c r="BJU46" s="1673"/>
      <c r="BJV46" s="1673"/>
      <c r="BJW46" s="1673"/>
      <c r="BJX46" s="1673"/>
      <c r="BJY46" s="1673"/>
      <c r="BJZ46" s="1673"/>
      <c r="BKA46" s="1673"/>
      <c r="BKB46" s="1673"/>
      <c r="BKC46" s="1673"/>
      <c r="BKD46" s="1673"/>
      <c r="BKE46" s="1673"/>
      <c r="BKF46" s="1673"/>
      <c r="BKG46" s="1673"/>
      <c r="BKH46" s="1673"/>
      <c r="BKI46" s="1673"/>
      <c r="BKJ46" s="1673"/>
      <c r="BKK46" s="1673"/>
      <c r="BKL46" s="1673"/>
      <c r="BKM46" s="1673"/>
      <c r="BKN46" s="1673"/>
      <c r="BKO46" s="1673"/>
      <c r="BKP46" s="1673"/>
      <c r="BKQ46" s="1673"/>
      <c r="BKR46" s="1673"/>
      <c r="BKS46" s="1673"/>
      <c r="BKT46" s="1673"/>
      <c r="BKU46" s="1673"/>
      <c r="BKV46" s="1673"/>
      <c r="BKW46" s="1673"/>
      <c r="BKX46" s="1673"/>
      <c r="BKY46" s="1673"/>
      <c r="BKZ46" s="1673"/>
      <c r="BLA46" s="1673"/>
      <c r="BLB46" s="1673"/>
      <c r="BLC46" s="1673"/>
      <c r="BLD46" s="1673"/>
      <c r="BLE46" s="1673"/>
      <c r="BLF46" s="1673"/>
      <c r="BLG46" s="1673"/>
      <c r="BLH46" s="1673"/>
      <c r="BLI46" s="1673"/>
      <c r="BLJ46" s="1673"/>
      <c r="BLK46" s="1673"/>
      <c r="BLL46" s="1673"/>
      <c r="BLM46" s="1673"/>
      <c r="BLN46" s="1673"/>
      <c r="BLO46" s="1673"/>
      <c r="BLP46" s="1673"/>
      <c r="BLQ46" s="1673"/>
      <c r="BLR46" s="1673"/>
      <c r="BLS46" s="1673"/>
      <c r="BLT46" s="1673"/>
      <c r="BLU46" s="1673"/>
      <c r="BLV46" s="1673"/>
      <c r="BLW46" s="1673"/>
      <c r="BLX46" s="1673"/>
      <c r="BLY46" s="1673"/>
      <c r="BLZ46" s="1156">
        <v>1.1599999999999999</v>
      </c>
      <c r="BMA46" s="1674"/>
      <c r="BMB46" s="1674"/>
      <c r="BMC46" s="1674"/>
      <c r="BMD46" s="1156">
        <v>1.1599999999999999</v>
      </c>
      <c r="BME46" s="1674"/>
      <c r="BMF46" s="1674"/>
      <c r="BMG46" s="1674"/>
      <c r="BMH46" s="7">
        <f t="shared" si="64"/>
        <v>-1</v>
      </c>
      <c r="BMI46" s="1674"/>
      <c r="BMJ46" s="1674"/>
      <c r="BMK46" s="1674"/>
      <c r="BML46" s="1674"/>
      <c r="BMM46" s="1674"/>
      <c r="BMN46" s="1674"/>
      <c r="BMO46" s="1674"/>
      <c r="BMP46" s="1674"/>
      <c r="BMQ46" s="1674"/>
      <c r="BMR46" s="1674"/>
      <c r="BMS46" s="1674"/>
      <c r="BMT46" s="1674"/>
      <c r="BMU46" s="1674"/>
      <c r="BMV46" s="1674"/>
      <c r="BMW46" s="1674"/>
      <c r="BMX46" s="1674"/>
      <c r="BMY46" s="1674"/>
      <c r="BMZ46" s="1674"/>
      <c r="BNA46" s="1674"/>
      <c r="BNB46" s="1674"/>
      <c r="BNC46" s="1674"/>
      <c r="BND46" s="1674"/>
      <c r="BNE46" s="1674"/>
      <c r="BNF46" s="1674"/>
      <c r="BNG46" s="1674"/>
      <c r="BNH46" s="1674"/>
      <c r="BNI46" s="1674"/>
      <c r="BNJ46" s="1674"/>
      <c r="BNK46" s="1674"/>
      <c r="BNL46" s="1674"/>
      <c r="BNM46" s="1674"/>
      <c r="BNN46" s="1674"/>
      <c r="BNO46" s="1674"/>
      <c r="BNP46" s="1674"/>
      <c r="BNQ46" s="1674"/>
      <c r="BNR46" s="1674"/>
      <c r="BNS46" s="1674"/>
      <c r="BNT46" s="1674"/>
      <c r="BNU46" s="1674"/>
      <c r="BNV46" s="1674"/>
      <c r="BNW46" s="1674"/>
      <c r="BNX46" s="1674"/>
      <c r="BNY46" s="1674"/>
      <c r="BNZ46" s="1674"/>
      <c r="BOA46" s="1674"/>
      <c r="BOB46" s="1674"/>
      <c r="BOC46" s="1674"/>
      <c r="BOD46" s="1674"/>
      <c r="BOE46" s="1674"/>
      <c r="BOF46" s="1674"/>
      <c r="BOG46" s="1674"/>
      <c r="BOH46" s="1674"/>
      <c r="BOI46" s="1674"/>
      <c r="BOJ46" s="1674"/>
      <c r="BOK46" s="1674"/>
      <c r="BOL46" s="1674"/>
      <c r="BOM46" s="1674"/>
      <c r="BON46" s="1674"/>
      <c r="BOO46" s="1674"/>
      <c r="BOP46" s="1674"/>
      <c r="BOQ46" s="1674"/>
      <c r="BOR46" s="1674"/>
      <c r="BOS46" s="1674"/>
      <c r="BOT46" s="1674"/>
      <c r="BOU46" s="1674"/>
      <c r="BOV46" s="1674"/>
      <c r="BOW46" s="1674"/>
      <c r="BOX46" s="1674"/>
      <c r="BOY46" s="1674"/>
      <c r="BOZ46" s="1674"/>
      <c r="BPA46" s="1674"/>
      <c r="BPB46" s="1674"/>
      <c r="BPC46" s="1674"/>
      <c r="BPD46" s="1674"/>
      <c r="BPE46" s="1674"/>
      <c r="BPF46" s="1674"/>
      <c r="BPG46" s="1674"/>
      <c r="BPH46" s="1674"/>
      <c r="BPI46" s="1674"/>
      <c r="BPJ46" s="1674"/>
      <c r="BPK46" s="1674"/>
      <c r="BPL46" s="1674"/>
      <c r="BPM46" s="1674"/>
      <c r="BPN46" s="1674"/>
      <c r="BPO46" s="1674"/>
      <c r="BPP46" s="1674"/>
      <c r="BPQ46" s="1674"/>
      <c r="BPR46" s="1674"/>
      <c r="BPS46" s="1674"/>
      <c r="BPT46" s="1674"/>
      <c r="BPU46" s="1674"/>
      <c r="BPV46" s="1674"/>
      <c r="BPW46" s="1674"/>
      <c r="BPX46" s="1674"/>
      <c r="BPY46" s="1674"/>
      <c r="BPZ46" s="1674"/>
      <c r="BQA46" s="1674"/>
      <c r="BQB46" s="1674"/>
      <c r="BQC46" s="1674"/>
      <c r="BQD46" s="1674"/>
      <c r="BQE46" s="1674"/>
      <c r="BQF46" s="1674"/>
      <c r="BQG46" s="1674"/>
      <c r="BQH46" s="1674"/>
      <c r="BQI46" s="1674"/>
      <c r="BQJ46" s="1674"/>
      <c r="BQK46" s="1674"/>
      <c r="BQL46" s="1674"/>
      <c r="BQM46" s="1674"/>
      <c r="BQN46" s="1674"/>
      <c r="BQO46" s="1674"/>
      <c r="BQP46" s="1674"/>
      <c r="BQQ46" s="1674"/>
      <c r="BQR46" s="1674"/>
      <c r="BQS46" s="1674"/>
      <c r="BQT46" s="1674"/>
      <c r="BQU46" s="1674"/>
      <c r="BQV46" s="1674"/>
      <c r="BQW46" s="1674"/>
      <c r="BQX46" s="1674"/>
      <c r="BQY46" s="1674"/>
      <c r="BQZ46" s="1674"/>
      <c r="BRA46" s="1674"/>
      <c r="BRB46" s="1674"/>
      <c r="BRC46" s="1674"/>
      <c r="BRD46" s="1674"/>
      <c r="BRE46" s="1674"/>
      <c r="BRF46" s="1674"/>
      <c r="BRG46" s="1674"/>
      <c r="BRH46" s="1674"/>
      <c r="BRI46" s="1674"/>
      <c r="BRJ46" s="1674"/>
      <c r="BRK46" s="1674"/>
      <c r="BRL46" s="1674"/>
      <c r="BRM46" s="1674"/>
      <c r="BRN46" s="1674"/>
      <c r="BRO46" s="1674"/>
      <c r="BRP46" s="1674"/>
      <c r="BRQ46" s="1674"/>
      <c r="BRR46" s="1674"/>
      <c r="BRS46" s="1674"/>
      <c r="BRT46" s="1674"/>
      <c r="BRU46" s="1674"/>
      <c r="BRV46" s="1674"/>
      <c r="BRW46" s="1674"/>
      <c r="BRX46" s="1674"/>
      <c r="BRY46" s="1674"/>
      <c r="BRZ46" s="1674"/>
      <c r="BSA46" s="1674"/>
      <c r="BSB46" s="1674"/>
      <c r="BSC46" s="1674"/>
      <c r="BSD46" s="1674"/>
      <c r="BSE46" s="1674"/>
      <c r="BSF46" s="1674"/>
      <c r="BSG46" s="1674"/>
      <c r="BSH46" s="1674"/>
      <c r="BSI46" s="1674"/>
      <c r="BSJ46" s="1674"/>
      <c r="BSK46" s="1674"/>
      <c r="BSL46" s="1674"/>
      <c r="BSM46" s="1674"/>
      <c r="BSN46" s="1674"/>
      <c r="BSO46" s="1674"/>
      <c r="BSP46" s="1674"/>
      <c r="BSQ46" s="1674"/>
      <c r="BSR46" s="1674"/>
      <c r="BSS46" s="1674"/>
      <c r="BST46" s="1674"/>
      <c r="BSU46" s="1674"/>
      <c r="BSV46" s="1674"/>
      <c r="BSW46" s="1674"/>
      <c r="BSX46" s="1674"/>
      <c r="BSY46" s="1674"/>
      <c r="BSZ46" s="1674"/>
      <c r="BTA46" s="1674"/>
      <c r="BTB46" s="1674"/>
      <c r="BTC46" s="1674"/>
      <c r="BTD46" s="1674"/>
      <c r="BTE46" s="1674"/>
      <c r="BTF46" s="1674"/>
      <c r="BTG46" s="1674"/>
      <c r="BTH46" s="1674"/>
      <c r="BTI46" s="1674"/>
      <c r="BTJ46" s="1674"/>
      <c r="BTK46" s="1674"/>
      <c r="BTL46" s="1674"/>
      <c r="BTM46" s="1674"/>
      <c r="BTN46" s="1674"/>
      <c r="BTO46" s="1674"/>
      <c r="BTP46" s="1674"/>
      <c r="BTQ46" s="1674"/>
      <c r="BTR46" s="1674"/>
      <c r="BTS46" s="1674"/>
      <c r="BTT46" s="1674"/>
      <c r="BTU46" s="1674"/>
      <c r="BTV46" s="1674"/>
      <c r="BTW46" s="1674"/>
      <c r="BTX46" s="1674"/>
      <c r="BTY46" s="1674"/>
      <c r="BTZ46" s="1674"/>
      <c r="BUA46" s="1674"/>
      <c r="BUB46" s="1674"/>
      <c r="BUC46" s="1674"/>
      <c r="BUD46" s="1674"/>
      <c r="BUE46" s="1674"/>
      <c r="BUF46" s="1674"/>
      <c r="BUG46" s="1674"/>
      <c r="BUH46" s="1674"/>
      <c r="BUI46" s="1674"/>
      <c r="BUJ46" s="1674"/>
      <c r="BUK46" s="1674"/>
      <c r="BUL46" s="1674"/>
      <c r="BUM46" s="1674"/>
      <c r="BUN46" s="1674"/>
      <c r="BUO46" s="1674"/>
      <c r="BUP46" s="1674"/>
      <c r="BUQ46" s="1674"/>
      <c r="BUR46" s="1674"/>
      <c r="BUS46" s="1674"/>
      <c r="BUT46" s="1674"/>
      <c r="BUU46" s="1729">
        <v>0.7</v>
      </c>
      <c r="BUV46" s="1674"/>
      <c r="BUW46" s="1674"/>
      <c r="BUX46" s="7">
        <f t="shared" si="62"/>
        <v>-1</v>
      </c>
      <c r="BUY46" s="7">
        <f t="shared" si="63"/>
        <v>-1</v>
      </c>
      <c r="BUZ46" s="1674"/>
      <c r="BVA46" s="1674"/>
      <c r="BVB46" s="1674"/>
      <c r="BVC46" s="1674"/>
      <c r="BVD46" s="1674"/>
      <c r="BVE46" s="1674"/>
      <c r="BVF46" s="1674"/>
      <c r="BVG46" s="1674"/>
      <c r="BVH46" s="1674"/>
      <c r="BVI46" s="1674"/>
      <c r="BVJ46" s="1674"/>
      <c r="BVK46" s="1674"/>
      <c r="BVL46" s="1674"/>
      <c r="BVM46" s="1674"/>
      <c r="BVN46" s="1674"/>
      <c r="BVO46" s="1674"/>
      <c r="BVP46" s="1674"/>
      <c r="BVQ46" s="1674"/>
      <c r="BVR46" s="1674"/>
      <c r="BVS46" s="1674"/>
      <c r="BVT46" s="1674"/>
      <c r="BVU46" s="1674"/>
      <c r="BVV46" s="1674"/>
      <c r="BVW46" s="1674"/>
      <c r="BVX46" s="1674"/>
      <c r="BVY46" s="1674"/>
      <c r="BVZ46" s="1674"/>
      <c r="BWA46" s="1674"/>
      <c r="BWB46" s="1674"/>
      <c r="BWC46" s="1674"/>
      <c r="BWD46" s="1674"/>
      <c r="BWE46" s="1731">
        <v>0.75</v>
      </c>
      <c r="BWF46" s="56">
        <v>0.86</v>
      </c>
      <c r="BWG46" s="1674"/>
      <c r="BWH46" s="7">
        <f t="shared" si="4"/>
        <v>-1</v>
      </c>
      <c r="BWI46" s="1674"/>
      <c r="BWJ46" s="1674"/>
      <c r="BWK46" s="1674"/>
      <c r="BWL46" s="1674"/>
      <c r="BWM46" s="1674"/>
      <c r="BWN46" s="1674"/>
      <c r="BWO46" s="1674"/>
      <c r="BWP46" s="1674"/>
      <c r="BWQ46" s="1674"/>
      <c r="BWR46" s="1674"/>
      <c r="BWS46" s="1674"/>
      <c r="BWT46" s="1674"/>
      <c r="BWU46" s="1674"/>
      <c r="BWV46" s="1674"/>
      <c r="BWW46" s="1674"/>
      <c r="BWX46" s="1674"/>
      <c r="BWY46" s="1674"/>
      <c r="BWZ46" s="1674"/>
      <c r="BXA46" s="1674"/>
      <c r="BXB46" s="1674"/>
      <c r="BXC46" s="1674"/>
      <c r="BXD46" s="1674"/>
      <c r="BXE46" s="1674"/>
      <c r="BXF46" s="1674"/>
      <c r="BXG46" s="1674"/>
      <c r="BXH46" s="1674"/>
      <c r="BXI46" s="1674"/>
      <c r="BXJ46" s="1733">
        <v>0.54400000000000004</v>
      </c>
      <c r="BXK46" s="56">
        <v>0.623</v>
      </c>
      <c r="BXL46" s="1674"/>
      <c r="BXM46" s="1674"/>
      <c r="BXN46" s="1674"/>
      <c r="BXO46" s="1674"/>
      <c r="BXP46" s="1733">
        <v>0.54400000000000004</v>
      </c>
      <c r="BXQ46" s="56">
        <v>0.623</v>
      </c>
      <c r="BXR46" s="1674"/>
      <c r="BXS46" s="7">
        <f t="shared" si="5"/>
        <v>-1</v>
      </c>
      <c r="BXT46" s="1674"/>
      <c r="BXU46" s="1674"/>
      <c r="BXV46" s="1674"/>
      <c r="BXW46" s="1674"/>
      <c r="BXX46" s="1674"/>
      <c r="BXY46" s="1674"/>
      <c r="BXZ46" s="1674"/>
      <c r="BYA46" s="1674"/>
      <c r="BYB46" s="1674"/>
      <c r="BYC46" s="1674"/>
      <c r="BYD46" s="1674"/>
      <c r="BYE46" s="1674"/>
      <c r="BYF46" s="1674"/>
      <c r="BYG46" s="1674"/>
      <c r="BYH46" s="1674"/>
      <c r="BYI46" s="1674"/>
      <c r="BYJ46" s="1674"/>
      <c r="BYK46" s="1674"/>
      <c r="BYL46" s="1674"/>
      <c r="BYM46" s="911">
        <v>0.78</v>
      </c>
      <c r="BYN46" s="56">
        <v>0.96</v>
      </c>
      <c r="BYO46" s="1674"/>
      <c r="BYP46" s="1674"/>
      <c r="BYQ46" s="1674"/>
      <c r="BYR46" s="1674"/>
      <c r="BYS46" s="1674"/>
      <c r="BYT46" s="1674"/>
      <c r="BYU46" s="1674"/>
      <c r="BYV46" s="7" t="e">
        <f t="shared" si="6"/>
        <v>#DIV/0!</v>
      </c>
      <c r="BYW46" s="1674"/>
      <c r="BYX46" s="1674"/>
      <c r="BYY46" s="1674"/>
      <c r="BYZ46" s="1674"/>
      <c r="BZA46" s="1674"/>
      <c r="BZB46" s="1674"/>
      <c r="BZC46" s="1674"/>
      <c r="BZD46" s="1674"/>
      <c r="BZE46" s="1674"/>
      <c r="BZF46" s="1674"/>
      <c r="BZG46" s="1674"/>
      <c r="BZH46" s="1674"/>
      <c r="BZI46" s="1674"/>
      <c r="BZJ46" s="1674"/>
      <c r="BZK46" s="911">
        <v>0.93</v>
      </c>
      <c r="BZL46" s="56">
        <v>0.97</v>
      </c>
      <c r="BZM46" s="1674"/>
      <c r="BZN46" s="1674"/>
      <c r="BZO46" s="1674"/>
      <c r="BZP46" s="1674"/>
      <c r="BZQ46" s="1674"/>
      <c r="BZR46" s="1674"/>
      <c r="BZS46" s="1674"/>
      <c r="BZT46" s="7" t="e">
        <f t="shared" si="48"/>
        <v>#DIV/0!</v>
      </c>
      <c r="BZU46" s="56"/>
      <c r="BZV46" s="56">
        <f t="shared" si="49"/>
        <v>0</v>
      </c>
      <c r="BZW46" s="1674"/>
      <c r="BZX46" s="7" t="e">
        <f t="shared" si="50"/>
        <v>#DIV/0!</v>
      </c>
      <c r="BZY46" s="911">
        <v>0.89939999999999998</v>
      </c>
      <c r="BZZ46" s="911">
        <f t="shared" si="51"/>
        <v>0.89939999999999998</v>
      </c>
      <c r="CAA46" s="1674"/>
      <c r="CAB46" s="894">
        <f t="shared" si="52"/>
        <v>-1</v>
      </c>
      <c r="CAC46" s="56"/>
      <c r="CAD46" s="56">
        <f t="shared" si="53"/>
        <v>0</v>
      </c>
      <c r="CAE46" s="1674"/>
      <c r="CAF46" s="7" t="e">
        <f t="shared" si="54"/>
        <v>#DIV/0!</v>
      </c>
      <c r="CAG46" s="1674"/>
      <c r="CAH46" s="1674"/>
      <c r="CAI46" s="1674"/>
      <c r="CAJ46" s="1674"/>
      <c r="CAK46" s="1674"/>
      <c r="CAL46" s="1674"/>
      <c r="CAM46" s="1674"/>
      <c r="CAN46" s="1674"/>
      <c r="CAO46" s="1674"/>
      <c r="CAP46" s="1674"/>
      <c r="CAQ46" s="1674"/>
      <c r="CAR46" s="1674"/>
      <c r="CAS46" s="1674"/>
      <c r="CAT46" s="1674"/>
      <c r="CAU46" s="1674"/>
      <c r="CAV46" s="1674"/>
      <c r="CAW46" s="1674"/>
      <c r="CAX46" s="1674"/>
    </row>
    <row r="47" spans="1:2082" x14ac:dyDescent="0.35">
      <c r="J47" s="111"/>
      <c r="K47" s="111"/>
      <c r="L47" s="111"/>
      <c r="M47" s="111"/>
      <c r="N47" s="111"/>
      <c r="O47" s="111"/>
      <c r="P47" s="111"/>
      <c r="Q47" s="111"/>
      <c r="R47" s="111"/>
      <c r="S47" s="111"/>
      <c r="T47" s="111"/>
      <c r="U47" s="111"/>
      <c r="V47" s="111"/>
      <c r="W47" s="111"/>
      <c r="X47" s="111"/>
      <c r="Y47" s="111"/>
      <c r="Z47" s="111"/>
      <c r="AA47" s="111"/>
      <c r="AB47" s="111"/>
      <c r="AC47" s="111"/>
      <c r="AD47" s="111"/>
      <c r="AE47" s="111"/>
      <c r="AF47" s="111"/>
      <c r="AG47" s="111"/>
      <c r="AH47" s="111"/>
      <c r="AI47" s="111"/>
      <c r="AJ47" s="111"/>
      <c r="AK47" s="111"/>
      <c r="AL47" s="111"/>
      <c r="AM47" s="111"/>
      <c r="AN47" s="111"/>
      <c r="AO47" s="111"/>
      <c r="AP47" s="111"/>
      <c r="AQ47" s="111"/>
      <c r="AR47" s="111"/>
      <c r="AS47" s="111"/>
      <c r="AT47" s="111"/>
      <c r="AU47" s="111"/>
      <c r="AV47" s="111"/>
      <c r="AW47" s="111"/>
      <c r="AX47" s="111"/>
      <c r="AY47" s="111"/>
      <c r="AZ47" s="111"/>
      <c r="BA47" s="111"/>
      <c r="BB47" s="111"/>
      <c r="BC47" s="111"/>
      <c r="BD47" s="111"/>
      <c r="BE47" s="111"/>
      <c r="BF47" s="111"/>
      <c r="BG47" s="111"/>
      <c r="BH47" s="111"/>
      <c r="BI47" s="111"/>
      <c r="BJ47" s="111"/>
      <c r="BK47" s="111"/>
      <c r="BL47" s="111"/>
      <c r="BM47" s="111"/>
      <c r="BN47" s="111"/>
      <c r="BO47" s="111"/>
      <c r="BP47" s="111"/>
      <c r="BQ47" s="111"/>
      <c r="BR47" s="111"/>
      <c r="BS47" s="111"/>
      <c r="BT47" s="111"/>
      <c r="BU47" s="111"/>
      <c r="BV47" s="111"/>
      <c r="BW47" s="111"/>
      <c r="BX47" s="111"/>
      <c r="BY47" s="111"/>
      <c r="BZ47" s="111"/>
      <c r="CA47" s="111"/>
      <c r="CB47" s="111"/>
      <c r="CC47" s="111"/>
      <c r="CD47" s="111"/>
      <c r="CE47" s="111"/>
      <c r="CF47" s="111"/>
      <c r="CG47" s="111"/>
      <c r="CH47" s="111"/>
      <c r="CI47" s="111"/>
      <c r="CJ47" s="111"/>
      <c r="CK47" s="111"/>
      <c r="CL47" s="111"/>
      <c r="CM47" s="111"/>
      <c r="CN47" s="111"/>
      <c r="CO47" s="111"/>
      <c r="CP47" s="111"/>
      <c r="CQ47" s="111"/>
      <c r="CR47" s="111"/>
      <c r="CS47" s="111"/>
      <c r="CT47" s="111"/>
      <c r="CU47" s="111"/>
      <c r="CV47" s="111"/>
      <c r="CW47" s="111"/>
      <c r="CX47" s="111"/>
      <c r="CY47" s="111"/>
      <c r="CZ47" s="111"/>
      <c r="DA47" s="111"/>
      <c r="DB47" s="111"/>
      <c r="DC47" s="111"/>
      <c r="DD47" s="111"/>
      <c r="DE47" s="111"/>
      <c r="DF47" s="111"/>
      <c r="DG47" s="111"/>
      <c r="DH47" s="111"/>
      <c r="DI47" s="111"/>
      <c r="DJ47" s="111"/>
      <c r="DK47" s="111"/>
      <c r="DL47" s="111"/>
      <c r="DM47" s="111"/>
      <c r="DN47" s="111"/>
      <c r="DO47" s="111"/>
      <c r="DP47" s="111"/>
      <c r="DQ47" s="111"/>
      <c r="DR47" s="111"/>
      <c r="DS47" s="111"/>
      <c r="DT47" s="111"/>
      <c r="DU47" s="111"/>
      <c r="DV47" s="111"/>
      <c r="DW47" s="111"/>
      <c r="DX47" s="111"/>
      <c r="DY47" s="111"/>
      <c r="DZ47" s="111"/>
      <c r="EA47" s="111"/>
      <c r="EB47" s="111"/>
      <c r="EC47" s="111"/>
      <c r="ED47" s="111"/>
      <c r="EE47" s="111"/>
      <c r="EF47" s="111"/>
      <c r="EG47" s="111"/>
      <c r="EH47" s="111"/>
      <c r="EI47" s="111"/>
      <c r="EJ47" s="111"/>
      <c r="EK47" s="111"/>
      <c r="EL47" s="111"/>
      <c r="EM47" s="111"/>
      <c r="EN47" s="111"/>
      <c r="EO47" s="111"/>
      <c r="EP47" s="111"/>
      <c r="EQ47" s="111"/>
      <c r="ER47" s="111"/>
      <c r="ES47" s="111"/>
      <c r="ET47" s="111"/>
      <c r="EU47" s="111"/>
      <c r="EV47" s="111"/>
      <c r="EW47" s="111"/>
      <c r="EX47" s="111"/>
      <c r="EY47" s="111"/>
      <c r="EZ47" s="111"/>
      <c r="FA47" s="111"/>
      <c r="FB47" s="111"/>
      <c r="FC47" s="111"/>
      <c r="FD47" s="111"/>
      <c r="FE47" s="111"/>
      <c r="FF47" s="111"/>
      <c r="FG47" s="111"/>
      <c r="FH47" s="111"/>
      <c r="FI47" s="111"/>
      <c r="FJ47" s="111"/>
      <c r="FK47" s="111"/>
      <c r="FL47" s="111"/>
      <c r="FM47" s="111"/>
      <c r="FN47" s="111"/>
      <c r="FO47" s="111"/>
      <c r="FP47" s="111"/>
      <c r="FQ47" s="111"/>
      <c r="FR47" s="111"/>
      <c r="FS47" s="111"/>
      <c r="FT47" s="111"/>
      <c r="FU47" s="111"/>
      <c r="FV47" s="111"/>
      <c r="FW47" s="111"/>
      <c r="FX47" s="111"/>
      <c r="FY47" s="111"/>
      <c r="FZ47" s="111"/>
      <c r="GA47" s="111"/>
      <c r="GB47" s="111"/>
      <c r="GC47" s="111"/>
      <c r="GD47" s="111"/>
      <c r="GE47" s="111"/>
      <c r="GF47" s="111"/>
      <c r="GG47" s="111"/>
      <c r="GH47" s="111"/>
      <c r="GI47" s="111"/>
      <c r="GJ47" s="111"/>
      <c r="GK47" s="111"/>
      <c r="GL47" s="111"/>
      <c r="GM47" s="111"/>
      <c r="GN47" s="111"/>
      <c r="GO47" s="111"/>
      <c r="GP47" s="111"/>
      <c r="GQ47" s="111"/>
      <c r="GR47" s="111"/>
      <c r="GS47" s="111"/>
      <c r="GT47" s="111"/>
      <c r="GU47" s="111"/>
      <c r="GV47" s="111"/>
      <c r="GW47" s="111"/>
      <c r="GX47" s="111"/>
      <c r="GY47" s="111"/>
      <c r="GZ47" s="111"/>
      <c r="HA47" s="111"/>
      <c r="HB47" s="111"/>
      <c r="HC47" s="111"/>
      <c r="HD47" s="111"/>
      <c r="HE47" s="111"/>
      <c r="HF47" s="111"/>
      <c r="HG47" s="111"/>
      <c r="HH47" s="111"/>
      <c r="HI47" s="111"/>
      <c r="HJ47" s="111"/>
      <c r="HK47" s="111"/>
      <c r="HL47" s="111"/>
      <c r="HM47" s="111"/>
      <c r="HN47" s="111"/>
      <c r="HO47" s="111"/>
      <c r="HP47" s="111"/>
      <c r="HQ47" s="111"/>
      <c r="HR47" s="111"/>
      <c r="HS47" s="111"/>
      <c r="HT47" s="111"/>
      <c r="HU47" s="111"/>
      <c r="HV47" s="111"/>
      <c r="HW47" s="111"/>
      <c r="HX47" s="111"/>
      <c r="HY47" s="111"/>
      <c r="HZ47" s="111"/>
      <c r="IA47" s="111"/>
      <c r="IB47" s="111"/>
      <c r="IC47" s="111"/>
      <c r="ID47" s="111"/>
      <c r="IE47" s="111"/>
      <c r="IF47" s="111"/>
      <c r="IG47" s="111"/>
      <c r="IH47" s="111"/>
      <c r="II47" s="111"/>
      <c r="IJ47" s="111"/>
      <c r="IK47" s="111"/>
      <c r="IL47" s="111"/>
      <c r="IM47" s="111"/>
      <c r="IN47" s="111"/>
      <c r="IO47" s="111"/>
      <c r="IP47" s="111"/>
      <c r="IQ47" s="111"/>
      <c r="IR47" s="111"/>
      <c r="IS47" s="111"/>
      <c r="IT47" s="111"/>
      <c r="IU47" s="111"/>
      <c r="IV47" s="111"/>
      <c r="IW47" s="111"/>
      <c r="IX47" s="111"/>
      <c r="IY47" s="111"/>
      <c r="IZ47" s="111"/>
      <c r="JA47" s="111"/>
      <c r="JB47" s="111"/>
      <c r="JC47" s="111"/>
      <c r="JD47" s="111"/>
      <c r="JE47" s="111"/>
      <c r="JF47" s="111"/>
      <c r="JG47" s="111"/>
      <c r="JH47" s="111"/>
      <c r="JI47" s="111"/>
      <c r="JJ47" s="111"/>
      <c r="JK47" s="111"/>
      <c r="JL47" s="111"/>
      <c r="JM47" s="111"/>
      <c r="JN47" s="111"/>
      <c r="JO47" s="111"/>
      <c r="JP47" s="111"/>
      <c r="JQ47" s="111"/>
      <c r="JR47" s="111"/>
      <c r="JS47" s="111"/>
      <c r="JT47" s="111"/>
      <c r="JU47" s="111"/>
      <c r="JV47" s="111"/>
      <c r="JW47" s="111"/>
      <c r="JX47" s="111"/>
      <c r="JY47" s="111"/>
      <c r="JZ47" s="111"/>
      <c r="KA47" s="111"/>
      <c r="KB47" s="111"/>
      <c r="KC47" s="111"/>
      <c r="KD47" s="111"/>
      <c r="KE47" s="111"/>
      <c r="KF47" s="111"/>
      <c r="KG47" s="111"/>
      <c r="KH47" s="111"/>
      <c r="KI47" s="111"/>
      <c r="KJ47" s="111"/>
      <c r="KK47" s="111"/>
      <c r="KL47" s="111"/>
      <c r="KM47" s="111"/>
      <c r="KN47" s="111"/>
      <c r="KO47" s="111"/>
      <c r="KP47" s="111"/>
      <c r="KQ47" s="111"/>
      <c r="KR47" s="111"/>
      <c r="KS47" s="111"/>
      <c r="KT47" s="111"/>
      <c r="KU47" s="111"/>
      <c r="KV47" s="111"/>
      <c r="KW47" s="111"/>
      <c r="KX47" s="111"/>
      <c r="KY47" s="111"/>
      <c r="KZ47" s="111"/>
      <c r="LA47" s="111"/>
      <c r="LB47" s="111"/>
      <c r="LC47" s="111"/>
      <c r="LD47" s="111"/>
      <c r="LE47" s="111"/>
      <c r="LF47" s="111"/>
      <c r="LG47" s="111"/>
      <c r="LH47" s="111"/>
      <c r="LI47" s="111"/>
      <c r="LJ47" s="111"/>
      <c r="LK47" s="111"/>
      <c r="LL47" s="111"/>
      <c r="LM47" s="111"/>
      <c r="LN47" s="111"/>
      <c r="LO47" s="111"/>
      <c r="LP47" s="111"/>
      <c r="LQ47" s="111"/>
      <c r="LR47" s="111"/>
      <c r="LS47" s="111"/>
      <c r="LT47" s="111"/>
      <c r="LU47" s="111"/>
      <c r="LV47" s="111"/>
      <c r="LW47" s="111"/>
      <c r="LX47" s="111"/>
      <c r="LY47" s="111"/>
      <c r="LZ47" s="111"/>
      <c r="MA47" s="111"/>
      <c r="MB47" s="111"/>
      <c r="MC47" s="111"/>
      <c r="MD47" s="111"/>
      <c r="ME47" s="111"/>
      <c r="MF47" s="111"/>
      <c r="MG47" s="111"/>
      <c r="MH47" s="111"/>
      <c r="MI47" s="111"/>
      <c r="MJ47" s="111"/>
      <c r="MK47" s="111"/>
      <c r="ML47" s="111"/>
      <c r="MM47" s="111"/>
      <c r="MN47" s="111"/>
      <c r="MO47" s="111"/>
      <c r="MP47" s="111"/>
      <c r="MQ47" s="111"/>
      <c r="MR47" s="111"/>
      <c r="MS47" s="111"/>
      <c r="MT47" s="111"/>
      <c r="MU47" s="111"/>
      <c r="MV47" s="111"/>
      <c r="MW47" s="111"/>
      <c r="MX47" s="111"/>
      <c r="MY47" s="111"/>
      <c r="MZ47" s="111"/>
      <c r="NA47" s="111"/>
      <c r="NB47" s="111"/>
      <c r="NC47" s="111"/>
      <c r="ND47" s="111"/>
      <c r="NE47" s="111"/>
      <c r="NF47" s="111"/>
      <c r="NG47" s="111"/>
      <c r="NH47" s="111"/>
      <c r="NI47" s="111"/>
      <c r="NJ47" s="111"/>
      <c r="NK47" s="111"/>
      <c r="NL47" s="111"/>
      <c r="NM47" s="111"/>
      <c r="NN47" s="111"/>
      <c r="NO47" s="111"/>
      <c r="NP47" s="111"/>
      <c r="NQ47" s="111"/>
      <c r="NR47" s="111"/>
      <c r="NS47" s="111"/>
      <c r="NT47" s="111"/>
      <c r="NU47" s="111"/>
      <c r="NV47" s="111"/>
      <c r="NW47" s="111"/>
      <c r="NX47" s="111"/>
      <c r="NY47" s="111"/>
      <c r="NZ47" s="111"/>
      <c r="OA47" s="111"/>
      <c r="OB47" s="111"/>
      <c r="OC47" s="111"/>
      <c r="OD47" s="111"/>
      <c r="OE47" s="111"/>
      <c r="OF47" s="111"/>
      <c r="OG47" s="111"/>
      <c r="OH47" s="111"/>
      <c r="OI47" s="111"/>
      <c r="OJ47" s="111"/>
      <c r="OK47" s="111"/>
      <c r="OL47" s="111"/>
      <c r="OM47" s="111"/>
      <c r="ON47" s="111"/>
      <c r="OO47" s="111"/>
      <c r="OP47" s="111"/>
      <c r="OQ47" s="111"/>
      <c r="OR47" s="111"/>
      <c r="OS47" s="111"/>
      <c r="OT47" s="111"/>
      <c r="OU47" s="111"/>
      <c r="OV47" s="111"/>
      <c r="OW47" s="111"/>
      <c r="OX47" s="111"/>
      <c r="OY47" s="111"/>
      <c r="OZ47" s="111"/>
      <c r="PA47" s="111"/>
      <c r="PB47" s="111"/>
      <c r="PC47" s="111"/>
      <c r="PD47" s="111"/>
      <c r="PE47" s="111"/>
      <c r="PF47" s="111"/>
      <c r="PG47" s="111"/>
      <c r="PH47" s="111"/>
      <c r="PI47" s="111"/>
      <c r="PJ47" s="111"/>
      <c r="PK47" s="111"/>
      <c r="PL47" s="111"/>
      <c r="PM47" s="111"/>
      <c r="PN47" s="111"/>
      <c r="PO47" s="111"/>
      <c r="PP47" s="111"/>
      <c r="PQ47" s="111"/>
      <c r="PR47" s="111"/>
      <c r="PS47" s="111"/>
      <c r="PT47" s="111"/>
      <c r="PU47" s="111"/>
      <c r="PV47" s="111"/>
      <c r="PW47" s="111"/>
      <c r="PX47" s="111"/>
      <c r="PY47" s="111"/>
      <c r="PZ47" s="111"/>
      <c r="QA47" s="111"/>
      <c r="QB47" s="111"/>
      <c r="QC47" s="111"/>
      <c r="QD47" s="111"/>
      <c r="QE47" s="111"/>
      <c r="QF47" s="111"/>
      <c r="QG47" s="111"/>
      <c r="QH47" s="111"/>
      <c r="QI47" s="111"/>
      <c r="QJ47" s="111"/>
      <c r="QK47" s="111"/>
      <c r="QL47" s="111"/>
      <c r="QM47" s="111"/>
      <c r="QN47" s="111"/>
      <c r="QO47" s="111"/>
      <c r="QP47" s="111"/>
      <c r="QQ47" s="111"/>
      <c r="QR47" s="111"/>
      <c r="QS47" s="111"/>
      <c r="QT47" s="111"/>
      <c r="QU47" s="111"/>
      <c r="QV47" s="111"/>
      <c r="QW47" s="111"/>
      <c r="QX47" s="111"/>
      <c r="QY47" s="111"/>
      <c r="QZ47" s="111"/>
      <c r="RA47" s="111"/>
      <c r="RB47" s="111"/>
      <c r="RC47" s="111"/>
      <c r="RD47" s="111"/>
      <c r="RE47" s="111"/>
      <c r="RF47" s="111"/>
      <c r="RG47" s="111"/>
      <c r="RH47" s="111"/>
      <c r="RI47" s="111"/>
      <c r="RJ47" s="111"/>
      <c r="RK47" s="111"/>
      <c r="RL47" s="111"/>
      <c r="RM47" s="111"/>
      <c r="RN47" s="111"/>
      <c r="RO47" s="111"/>
      <c r="RP47" s="111"/>
      <c r="RQ47" s="111"/>
      <c r="RR47" s="111"/>
      <c r="RS47" s="111"/>
      <c r="RT47" s="111"/>
      <c r="RU47" s="111"/>
      <c r="RV47" s="111"/>
      <c r="RW47" s="111"/>
      <c r="RX47" s="111"/>
      <c r="RY47" s="111"/>
      <c r="RZ47" s="111"/>
      <c r="SA47" s="111"/>
      <c r="SB47" s="111"/>
      <c r="SC47" s="111"/>
      <c r="SD47" s="111"/>
      <c r="SE47" s="111"/>
      <c r="SF47" s="111"/>
      <c r="SG47" s="111"/>
      <c r="SH47" s="111"/>
      <c r="SI47" s="111"/>
      <c r="SJ47" s="111"/>
      <c r="SK47" s="111"/>
      <c r="SL47" s="111"/>
      <c r="SM47" s="111"/>
      <c r="SN47" s="111"/>
      <c r="SO47" s="111"/>
      <c r="SP47" s="111"/>
      <c r="SQ47" s="111"/>
      <c r="SR47" s="111"/>
      <c r="SS47" s="111"/>
      <c r="ST47" s="111"/>
      <c r="SU47" s="111"/>
      <c r="SV47" s="111"/>
      <c r="SW47" s="111"/>
      <c r="SX47" s="111"/>
      <c r="SY47" s="111"/>
      <c r="SZ47" s="111"/>
      <c r="TA47" s="111"/>
      <c r="TB47" s="111"/>
      <c r="TC47" s="111"/>
      <c r="TD47" s="111"/>
      <c r="TE47" s="111"/>
      <c r="TF47" s="111"/>
      <c r="TG47" s="111"/>
      <c r="TH47" s="111"/>
      <c r="TI47" s="111"/>
      <c r="TJ47" s="111"/>
      <c r="TK47" s="111"/>
      <c r="TL47" s="111"/>
      <c r="TM47" s="111"/>
      <c r="TN47" s="111"/>
      <c r="TO47" s="111"/>
      <c r="TP47" s="111"/>
      <c r="TQ47" s="111"/>
      <c r="TR47" s="111"/>
      <c r="TS47" s="111"/>
      <c r="TT47" s="111"/>
      <c r="TU47" s="111"/>
      <c r="TV47" s="111"/>
      <c r="TW47" s="111"/>
      <c r="TX47" s="111"/>
      <c r="TY47" s="111"/>
      <c r="TZ47" s="111"/>
      <c r="UA47" s="111"/>
      <c r="UB47" s="111"/>
      <c r="UC47" s="111"/>
      <c r="UD47" s="111"/>
      <c r="UE47" s="111"/>
      <c r="UF47" s="111"/>
      <c r="UG47" s="111"/>
      <c r="UH47" s="111"/>
      <c r="UI47" s="111"/>
      <c r="UJ47" s="111"/>
      <c r="UK47" s="111"/>
      <c r="UL47" s="111"/>
      <c r="UM47" s="111"/>
      <c r="UN47" s="111"/>
      <c r="UO47" s="111"/>
      <c r="UP47" s="111"/>
      <c r="UQ47" s="111"/>
      <c r="UR47" s="111"/>
      <c r="US47" s="111"/>
      <c r="UT47" s="111"/>
      <c r="UU47" s="111"/>
      <c r="UV47" s="111"/>
      <c r="UW47" s="111"/>
      <c r="UX47" s="111"/>
      <c r="UY47" s="111"/>
      <c r="UZ47" s="111"/>
      <c r="VA47" s="111"/>
      <c r="VB47" s="111"/>
      <c r="VC47" s="111"/>
      <c r="VD47" s="111"/>
      <c r="VE47" s="111"/>
      <c r="VF47" s="111"/>
      <c r="VG47" s="111"/>
      <c r="VH47" s="111"/>
      <c r="VI47" s="111"/>
      <c r="VJ47" s="111"/>
      <c r="VK47" s="111"/>
      <c r="VL47" s="111"/>
      <c r="VM47" s="111"/>
      <c r="VN47" s="111"/>
      <c r="VO47" s="111"/>
      <c r="VP47" s="111"/>
      <c r="VQ47" s="111"/>
      <c r="VR47" s="111"/>
      <c r="VS47" s="111"/>
      <c r="VT47" s="111"/>
      <c r="VU47" s="111"/>
      <c r="VV47" s="111"/>
      <c r="VW47" s="111"/>
      <c r="VX47" s="111"/>
      <c r="VY47" s="111"/>
      <c r="VZ47" s="111"/>
      <c r="WA47" s="111"/>
      <c r="WB47" s="111"/>
      <c r="WC47" s="111"/>
      <c r="WD47" s="111"/>
      <c r="WE47" s="111"/>
      <c r="WF47" s="111"/>
      <c r="WG47" s="111"/>
      <c r="WH47" s="111"/>
      <c r="WI47" s="111"/>
      <c r="WJ47" s="111"/>
      <c r="WK47" s="111"/>
      <c r="WL47" s="111"/>
      <c r="WM47" s="111"/>
      <c r="WN47" s="111"/>
      <c r="WO47" s="111"/>
      <c r="WP47" s="111"/>
      <c r="WQ47" s="111"/>
      <c r="WR47" s="111"/>
      <c r="WS47" s="111"/>
      <c r="WT47" s="111"/>
      <c r="WU47" s="111"/>
      <c r="WV47" s="111"/>
      <c r="WW47" s="111"/>
      <c r="WX47" s="111"/>
      <c r="WY47" s="111"/>
      <c r="WZ47" s="111"/>
      <c r="XA47" s="111"/>
      <c r="XB47" s="111"/>
      <c r="XC47" s="111"/>
      <c r="XD47" s="111"/>
      <c r="XE47" s="111"/>
      <c r="XF47" s="111"/>
      <c r="XG47" s="111"/>
      <c r="XH47" s="111"/>
      <c r="XI47" s="111"/>
      <c r="XJ47" s="111"/>
      <c r="XK47" s="111"/>
      <c r="XL47" s="111"/>
      <c r="XM47" s="111"/>
      <c r="XN47" s="111"/>
      <c r="XO47" s="111"/>
      <c r="XP47" s="111"/>
      <c r="XQ47" s="111"/>
      <c r="XR47" s="111"/>
      <c r="XS47" s="111"/>
      <c r="XT47" s="111"/>
      <c r="XU47" s="111"/>
      <c r="XV47" s="111"/>
      <c r="XW47" s="111"/>
      <c r="XX47" s="111"/>
      <c r="XY47" s="111"/>
      <c r="XZ47" s="111"/>
      <c r="YA47" s="111"/>
      <c r="YB47" s="111"/>
      <c r="YC47" s="111"/>
      <c r="YD47" s="111"/>
      <c r="YE47" s="111"/>
      <c r="YF47" s="111"/>
      <c r="YG47" s="111"/>
      <c r="YH47" s="111"/>
      <c r="YI47" s="111"/>
      <c r="YJ47" s="111"/>
      <c r="YK47" s="111"/>
      <c r="YL47" s="111"/>
      <c r="YM47" s="111"/>
      <c r="YN47" s="111"/>
      <c r="YO47" s="111"/>
      <c r="YP47" s="111"/>
      <c r="YQ47" s="111"/>
      <c r="YR47" s="111"/>
      <c r="YS47" s="111"/>
      <c r="YT47" s="111"/>
      <c r="YU47" s="111"/>
      <c r="YV47" s="111"/>
      <c r="YW47" s="111"/>
      <c r="YX47" s="111"/>
      <c r="YY47" s="111"/>
      <c r="YZ47" s="111"/>
      <c r="ZA47" s="111"/>
      <c r="ZB47" s="111"/>
      <c r="ZC47" s="111"/>
      <c r="ZD47" s="111"/>
      <c r="ZE47" s="111"/>
      <c r="ZF47" s="111"/>
      <c r="ZG47" s="111"/>
      <c r="ZH47" s="111"/>
      <c r="ZI47" s="111"/>
      <c r="ZJ47" s="111"/>
      <c r="ZK47" s="111"/>
      <c r="ZL47" s="111"/>
      <c r="ZM47" s="111"/>
      <c r="ZN47" s="111"/>
      <c r="ZO47" s="111"/>
      <c r="ZP47" s="111"/>
      <c r="ZQ47" s="111"/>
      <c r="ZR47" s="111"/>
      <c r="ZS47" s="111"/>
      <c r="ZT47" s="111"/>
      <c r="ZU47" s="111"/>
      <c r="ZV47" s="111"/>
      <c r="ZW47" s="111"/>
      <c r="ZX47" s="111"/>
      <c r="ZY47" s="111"/>
      <c r="ZZ47" s="111"/>
      <c r="AAA47" s="111"/>
      <c r="AAB47" s="111"/>
      <c r="AAC47" s="111"/>
      <c r="AAD47" s="111"/>
      <c r="AAE47" s="111"/>
      <c r="AAF47" s="111"/>
      <c r="AAG47" s="111"/>
      <c r="AAH47" s="111"/>
      <c r="AAI47" s="111"/>
      <c r="AAJ47" s="111"/>
      <c r="AAK47" s="111"/>
      <c r="AAL47" s="111"/>
      <c r="AAM47" s="111"/>
      <c r="AAN47" s="111"/>
      <c r="AAO47" s="111"/>
      <c r="AAP47" s="111"/>
      <c r="AAQ47" s="111"/>
      <c r="AAR47" s="111"/>
      <c r="AAS47" s="111"/>
      <c r="AAT47" s="111"/>
      <c r="AAU47" s="111"/>
      <c r="AAV47" s="111"/>
      <c r="AAW47" s="111"/>
      <c r="AAX47" s="111"/>
      <c r="AAY47" s="111"/>
      <c r="AAZ47" s="111"/>
      <c r="ABA47" s="111"/>
      <c r="ABB47" s="111"/>
      <c r="ABC47" s="111"/>
      <c r="ABD47" s="111"/>
      <c r="ABE47" s="111"/>
      <c r="ABF47" s="111"/>
      <c r="ABG47" s="111"/>
      <c r="ABH47" s="111"/>
      <c r="ABI47" s="111"/>
      <c r="ABJ47" s="111"/>
      <c r="ABK47" s="111"/>
      <c r="ABL47" s="111"/>
      <c r="ABM47" s="111"/>
      <c r="ABN47" s="111"/>
      <c r="ABO47" s="111"/>
      <c r="ABP47" s="111"/>
      <c r="ABQ47" s="111"/>
      <c r="ABR47" s="111"/>
      <c r="ABS47" s="111"/>
      <c r="ABT47" s="111"/>
      <c r="ABU47" s="111"/>
      <c r="ABV47" s="111"/>
      <c r="ABW47" s="111"/>
      <c r="ABX47" s="111"/>
      <c r="ABY47" s="111"/>
      <c r="ABZ47" s="111"/>
      <c r="ACA47" s="111"/>
      <c r="ACB47" s="111"/>
      <c r="ACC47" s="111"/>
      <c r="ACD47" s="111"/>
      <c r="ACE47" s="111"/>
      <c r="ACF47" s="111"/>
      <c r="ACG47" s="111"/>
      <c r="ACH47" s="111"/>
      <c r="ACI47" s="111"/>
      <c r="ACJ47" s="111"/>
      <c r="ACK47" s="111"/>
      <c r="ACL47" s="111"/>
      <c r="ACM47" s="111"/>
      <c r="ACN47" s="111"/>
      <c r="ACO47" s="111"/>
      <c r="ACP47" s="111"/>
      <c r="ACQ47" s="111"/>
      <c r="ACR47" s="111"/>
      <c r="ACS47" s="111"/>
      <c r="ACT47" s="111"/>
      <c r="ACU47" s="111"/>
      <c r="ACV47" s="111"/>
      <c r="ACW47" s="111"/>
      <c r="ACX47" s="111"/>
      <c r="ACY47" s="111"/>
      <c r="ACZ47" s="111"/>
      <c r="ADA47" s="111"/>
      <c r="ADB47" s="111"/>
      <c r="ADC47" s="111"/>
      <c r="ADD47" s="111"/>
      <c r="ADE47" s="111"/>
      <c r="ADF47" s="111"/>
      <c r="ADG47" s="111"/>
      <c r="ADH47" s="111"/>
      <c r="ADI47" s="111"/>
      <c r="ADJ47" s="111"/>
      <c r="ADK47" s="111"/>
      <c r="ADL47" s="111"/>
      <c r="ADM47" s="111"/>
      <c r="ADN47" s="111"/>
      <c r="ADO47" s="111"/>
      <c r="ADP47" s="111"/>
      <c r="ADQ47" s="111"/>
      <c r="ADR47" s="111"/>
      <c r="ADS47" s="111"/>
      <c r="ADT47" s="111"/>
      <c r="ADU47" s="111"/>
      <c r="ADV47" s="111"/>
      <c r="ADW47" s="111"/>
      <c r="ADX47" s="111"/>
      <c r="ADY47" s="111"/>
      <c r="ADZ47" s="111"/>
      <c r="AEA47" s="111"/>
      <c r="AEB47" s="111"/>
      <c r="AEC47" s="111"/>
      <c r="AED47" s="111"/>
      <c r="AEE47" s="111"/>
      <c r="AEF47" s="111"/>
      <c r="AEG47" s="111"/>
      <c r="AEH47" s="111"/>
      <c r="AEI47" s="111"/>
      <c r="AEJ47" s="111"/>
      <c r="AEK47" s="111"/>
      <c r="AEL47" s="111"/>
      <c r="AEM47" s="111"/>
      <c r="AEN47" s="111"/>
      <c r="AEO47" s="111"/>
      <c r="AEP47" s="111"/>
      <c r="AEQ47" s="111"/>
      <c r="AER47" s="111"/>
      <c r="AES47" s="111"/>
      <c r="AET47" s="111"/>
      <c r="AEU47" s="111"/>
      <c r="AEV47" s="111"/>
      <c r="AEW47" s="111"/>
      <c r="AEX47" s="111"/>
      <c r="AEY47" s="111"/>
      <c r="AEZ47" s="111"/>
      <c r="AFA47" s="111"/>
      <c r="AFB47" s="111"/>
      <c r="AFC47" s="111"/>
      <c r="AFD47" s="111"/>
      <c r="AFE47" s="111"/>
      <c r="AFF47" s="111"/>
      <c r="AFG47" s="111"/>
      <c r="AFH47" s="111"/>
      <c r="AFI47" s="111"/>
      <c r="AFJ47" s="111"/>
      <c r="AFK47" s="111"/>
      <c r="AFL47" s="111"/>
      <c r="AFM47" s="111"/>
      <c r="AFN47" s="111"/>
      <c r="AFO47" s="111"/>
      <c r="AFP47" s="111"/>
      <c r="AFQ47" s="111"/>
      <c r="AFR47" s="111"/>
      <c r="AFS47" s="111"/>
      <c r="AFT47" s="111"/>
      <c r="AFU47" s="111"/>
      <c r="AFV47" s="111"/>
      <c r="AFW47" s="111"/>
      <c r="AFX47" s="111"/>
      <c r="AFY47" s="111"/>
      <c r="AFZ47" s="111"/>
      <c r="AGA47" s="111"/>
      <c r="AGB47" s="111"/>
      <c r="AGC47" s="111"/>
      <c r="AGD47" s="111"/>
      <c r="AGE47" s="111"/>
      <c r="AGF47" s="111"/>
      <c r="AGG47" s="111"/>
      <c r="AGH47" s="111"/>
      <c r="AGI47" s="111"/>
      <c r="AGJ47" s="111"/>
      <c r="AGK47" s="111"/>
      <c r="AGL47" s="111"/>
      <c r="AGM47" s="111"/>
      <c r="AGN47" s="111"/>
      <c r="AGO47" s="111"/>
      <c r="AGP47" s="111"/>
      <c r="AGQ47" s="111"/>
      <c r="AGR47" s="111"/>
      <c r="AGS47" s="111"/>
      <c r="AGT47" s="111"/>
      <c r="AGU47" s="111"/>
      <c r="AGV47" s="111"/>
      <c r="AGW47" s="111"/>
      <c r="AGX47" s="111"/>
      <c r="AGY47" s="111"/>
      <c r="AGZ47" s="111"/>
      <c r="AHA47" s="111"/>
      <c r="AHB47" s="111"/>
      <c r="AHC47" s="111"/>
      <c r="AHD47" s="111"/>
      <c r="AHE47" s="111"/>
      <c r="AHF47" s="111"/>
      <c r="AHG47" s="111"/>
      <c r="AHH47" s="111"/>
      <c r="AHI47" s="111"/>
      <c r="AHJ47" s="111"/>
      <c r="AHK47" s="111"/>
      <c r="AHL47" s="111"/>
      <c r="AHM47" s="111"/>
      <c r="AHN47" s="111"/>
      <c r="AHO47" s="111"/>
      <c r="AHP47" s="111"/>
      <c r="AHQ47" s="111"/>
      <c r="AHR47" s="111"/>
      <c r="AHS47" s="111"/>
      <c r="AHT47" s="111"/>
      <c r="AHU47" s="111"/>
      <c r="AHV47" s="111"/>
      <c r="AHW47" s="111"/>
      <c r="AHX47" s="111"/>
      <c r="AHY47" s="111"/>
      <c r="AHZ47" s="111"/>
      <c r="AIA47" s="111"/>
      <c r="AIB47" s="111"/>
      <c r="AIC47" s="111"/>
      <c r="AID47" s="111"/>
      <c r="AIE47" s="111"/>
      <c r="AIF47" s="111"/>
      <c r="AIG47" s="111"/>
      <c r="AIH47" s="111"/>
      <c r="AII47" s="111"/>
      <c r="AIJ47" s="111"/>
      <c r="AIK47" s="111"/>
      <c r="AIL47" s="111"/>
      <c r="AIM47" s="111"/>
      <c r="AIN47" s="111"/>
      <c r="AIO47" s="111"/>
      <c r="AIP47" s="111"/>
      <c r="AIQ47" s="111"/>
      <c r="AIR47" s="111"/>
      <c r="AIS47" s="111"/>
      <c r="AIT47" s="111"/>
      <c r="AIU47" s="111"/>
      <c r="AIV47" s="111"/>
      <c r="AIW47" s="111"/>
      <c r="AIX47" s="111"/>
      <c r="AIY47" s="111"/>
      <c r="AIZ47" s="111"/>
      <c r="AJA47" s="111"/>
      <c r="AJB47" s="111"/>
      <c r="AJC47" s="111"/>
      <c r="AJD47" s="111"/>
      <c r="AJE47" s="111"/>
      <c r="AJF47" s="111"/>
      <c r="AJG47" s="111"/>
      <c r="AJH47" s="111"/>
      <c r="AJI47" s="111"/>
      <c r="AJJ47" s="111"/>
      <c r="AJK47" s="111"/>
      <c r="AJL47" s="111"/>
      <c r="AJM47" s="111"/>
      <c r="AJN47" s="111"/>
      <c r="AJO47" s="111"/>
      <c r="AJP47" s="111"/>
      <c r="AJQ47" s="111"/>
      <c r="AJR47" s="111"/>
      <c r="AJS47" s="111"/>
      <c r="AJT47" s="111"/>
      <c r="AJU47" s="111"/>
      <c r="AJV47" s="111"/>
      <c r="AJW47" s="111"/>
      <c r="AJX47" s="111"/>
      <c r="AJY47" s="111"/>
      <c r="AJZ47" s="111"/>
      <c r="AKA47" s="111"/>
      <c r="AKB47" s="111"/>
      <c r="AKC47" s="111"/>
      <c r="AKD47" s="111"/>
      <c r="AKE47" s="111"/>
      <c r="AKF47" s="111"/>
      <c r="AKG47" s="111"/>
      <c r="AKH47" s="111"/>
      <c r="AKI47" s="111"/>
      <c r="AKJ47" s="111"/>
      <c r="AKK47" s="111"/>
      <c r="AKL47" s="111"/>
      <c r="AKM47" s="111"/>
      <c r="AKN47" s="111"/>
      <c r="AKO47" s="111"/>
      <c r="AKP47" s="111"/>
      <c r="AKQ47" s="111"/>
      <c r="AKR47" s="111"/>
      <c r="AKS47" s="111"/>
      <c r="AKT47" s="111"/>
      <c r="AKU47" s="111"/>
      <c r="AKV47" s="111"/>
      <c r="AKW47" s="111"/>
      <c r="AKX47" s="111"/>
      <c r="AKY47" s="111"/>
      <c r="AKZ47" s="111"/>
      <c r="ALA47" s="111"/>
      <c r="ALB47" s="111"/>
      <c r="ALC47" s="111"/>
      <c r="ALD47" s="111"/>
      <c r="ALE47" s="111"/>
      <c r="ALF47" s="111"/>
      <c r="ALG47" s="111"/>
      <c r="ALH47" s="111"/>
      <c r="ALI47" s="111"/>
      <c r="ALJ47" s="111"/>
      <c r="ALK47" s="111"/>
      <c r="ALL47" s="111"/>
      <c r="ALM47" s="111"/>
      <c r="ALN47" s="111"/>
      <c r="ALO47" s="111"/>
      <c r="ALP47" s="111"/>
      <c r="ALQ47" s="111"/>
      <c r="ALR47" s="111"/>
      <c r="ALS47" s="111"/>
      <c r="ALT47" s="111"/>
      <c r="ALU47" s="111"/>
      <c r="ALV47" s="111"/>
      <c r="ALW47" s="111"/>
      <c r="ALX47" s="111"/>
      <c r="ALY47" s="111"/>
      <c r="ALZ47" s="111"/>
      <c r="AMA47" s="111"/>
      <c r="AMB47" s="111"/>
      <c r="AMC47" s="111"/>
      <c r="AMD47" s="111"/>
      <c r="AME47" s="111"/>
      <c r="AMF47" s="111"/>
      <c r="AMG47" s="111"/>
      <c r="AMH47" s="111"/>
      <c r="AMI47" s="111"/>
      <c r="AMJ47" s="111"/>
      <c r="AMK47" s="111"/>
      <c r="AML47" s="111"/>
      <c r="AMM47" s="111"/>
      <c r="AMN47" s="111"/>
      <c r="AMO47" s="111"/>
      <c r="AMP47" s="111"/>
      <c r="AMQ47" s="111"/>
      <c r="AMR47" s="111"/>
      <c r="AMS47" s="111"/>
      <c r="AMT47" s="111"/>
      <c r="AMU47" s="111"/>
      <c r="AMV47" s="111"/>
      <c r="AMW47" s="111"/>
      <c r="AMX47" s="111"/>
      <c r="AMY47" s="111"/>
      <c r="AMZ47" s="111"/>
      <c r="ANA47" s="111"/>
      <c r="ANB47" s="111"/>
      <c r="ANC47" s="111"/>
      <c r="AND47" s="111"/>
      <c r="ANE47" s="111"/>
      <c r="ANF47" s="111"/>
      <c r="ANG47" s="111"/>
      <c r="ANH47" s="111"/>
      <c r="ANI47" s="111"/>
      <c r="ANJ47" s="111"/>
      <c r="ANK47" s="111"/>
      <c r="ANL47" s="111"/>
      <c r="ANM47" s="111"/>
      <c r="ANN47" s="111"/>
      <c r="ANO47" s="111"/>
      <c r="ANP47" s="111"/>
      <c r="ANQ47" s="111"/>
      <c r="ANR47" s="111"/>
      <c r="ANS47" s="111"/>
      <c r="ANT47" s="111"/>
      <c r="ANU47" s="111"/>
      <c r="ANV47" s="111"/>
      <c r="ANW47" s="111"/>
      <c r="ANX47" s="111"/>
      <c r="ANY47" s="111"/>
      <c r="ANZ47" s="111"/>
      <c r="AOA47" s="111"/>
      <c r="AOB47" s="111"/>
      <c r="AOC47" s="111"/>
      <c r="AOD47" s="111"/>
      <c r="AOE47" s="111"/>
      <c r="AOF47" s="111"/>
      <c r="AOG47" s="111"/>
      <c r="AOH47" s="111"/>
      <c r="AOI47" s="111"/>
      <c r="AOJ47" s="111"/>
      <c r="AOK47" s="111"/>
      <c r="AOL47" s="111"/>
      <c r="AOM47" s="111"/>
      <c r="AON47" s="111"/>
      <c r="AOO47" s="111"/>
      <c r="AOP47" s="111"/>
      <c r="AOQ47" s="111"/>
      <c r="AOR47" s="111"/>
      <c r="AOS47" s="111"/>
      <c r="AOT47" s="111"/>
      <c r="AOU47" s="111"/>
      <c r="AOV47" s="111"/>
      <c r="AOW47" s="111"/>
      <c r="AOX47" s="111"/>
      <c r="AOY47" s="111"/>
      <c r="AOZ47" s="111"/>
      <c r="APA47" s="111"/>
      <c r="APB47" s="111"/>
      <c r="APC47" s="111"/>
      <c r="APD47" s="111"/>
      <c r="APE47" s="111"/>
      <c r="APF47" s="111"/>
      <c r="APG47" s="111"/>
      <c r="APH47" s="111"/>
      <c r="API47" s="111"/>
      <c r="APJ47" s="111"/>
      <c r="APK47" s="111"/>
      <c r="APL47" s="111"/>
      <c r="APM47" s="111"/>
      <c r="APN47" s="111"/>
      <c r="APO47" s="111"/>
      <c r="APP47" s="111"/>
      <c r="APQ47" s="111"/>
      <c r="APR47" s="111"/>
      <c r="APS47" s="111"/>
      <c r="APT47" s="111"/>
      <c r="APU47" s="111"/>
      <c r="APV47" s="111"/>
      <c r="APW47" s="111"/>
      <c r="APX47" s="111"/>
      <c r="APY47" s="111"/>
      <c r="APZ47" s="111"/>
      <c r="AQA47" s="111"/>
      <c r="AQB47" s="111"/>
      <c r="AQC47" s="111"/>
      <c r="AQD47" s="111"/>
      <c r="AQE47" s="111"/>
      <c r="AQF47" s="111"/>
      <c r="AQG47" s="111"/>
      <c r="AQH47" s="111"/>
      <c r="AQI47" s="111"/>
      <c r="AQJ47" s="111"/>
      <c r="AQK47" s="111"/>
      <c r="AQL47" s="111"/>
      <c r="AQM47" s="111"/>
      <c r="AQN47" s="111"/>
      <c r="AQO47" s="111"/>
      <c r="AQP47" s="111"/>
      <c r="AQQ47" s="111"/>
      <c r="AQR47" s="111"/>
      <c r="AQS47" s="111"/>
      <c r="AQT47" s="111"/>
      <c r="AQU47" s="111"/>
      <c r="AQV47" s="111"/>
      <c r="AQW47" s="111"/>
      <c r="AQX47" s="111"/>
      <c r="AQY47" s="111"/>
      <c r="AQZ47" s="111"/>
      <c r="ARA47" s="111"/>
      <c r="ARB47" s="111"/>
      <c r="ARC47" s="111"/>
      <c r="ARD47" s="111"/>
      <c r="ARE47" s="111"/>
      <c r="ARF47" s="111"/>
      <c r="ARG47" s="111"/>
      <c r="ARH47" s="111"/>
      <c r="ARI47" s="111"/>
      <c r="ARJ47" s="111"/>
      <c r="ARK47" s="111"/>
      <c r="ARL47" s="111"/>
      <c r="ARM47" s="111"/>
      <c r="ARN47" s="111"/>
      <c r="ARO47" s="111"/>
      <c r="ARP47" s="111"/>
      <c r="ARQ47" s="111"/>
      <c r="ARR47" s="111"/>
      <c r="ARS47" s="111"/>
      <c r="ART47" s="111"/>
      <c r="ARU47" s="111"/>
      <c r="ARV47" s="111"/>
      <c r="ARW47" s="111"/>
      <c r="ARX47" s="111"/>
      <c r="ARY47" s="111"/>
      <c r="ARZ47" s="111"/>
      <c r="ASA47" s="111"/>
      <c r="ASB47" s="111"/>
      <c r="ASC47" s="111"/>
      <c r="ASD47" s="111"/>
      <c r="ASE47" s="111"/>
      <c r="ASF47" s="111"/>
      <c r="ASG47" s="111"/>
      <c r="ASH47" s="111"/>
      <c r="ASI47" s="111"/>
      <c r="ASJ47" s="111"/>
      <c r="ASK47" s="111"/>
      <c r="ASL47" s="111"/>
      <c r="ASM47" s="111"/>
      <c r="ASN47" s="111"/>
      <c r="ASO47" s="111"/>
      <c r="ASP47" s="111"/>
      <c r="ASQ47" s="111"/>
      <c r="ASR47" s="111"/>
      <c r="ASS47" s="111"/>
      <c r="AST47" s="111"/>
      <c r="ASU47" s="111"/>
      <c r="ASV47" s="111"/>
      <c r="ASW47" s="111"/>
      <c r="ASX47" s="111"/>
      <c r="ASY47" s="111"/>
      <c r="ASZ47" s="111"/>
      <c r="ATA47" s="111"/>
      <c r="ATB47" s="111"/>
      <c r="ATC47" s="111"/>
      <c r="ATD47" s="111"/>
      <c r="ATE47" s="111"/>
      <c r="ATF47" s="111"/>
      <c r="ATG47" s="111"/>
      <c r="ATH47" s="111"/>
      <c r="ATI47" s="111"/>
      <c r="ATJ47" s="111"/>
      <c r="ATK47" s="111"/>
      <c r="ATL47" s="111"/>
      <c r="ATM47" s="111"/>
      <c r="ATN47" s="111"/>
      <c r="ATO47" s="111"/>
      <c r="ATP47" s="111"/>
      <c r="ATQ47" s="111"/>
      <c r="ATR47" s="111"/>
      <c r="ATS47" s="111"/>
      <c r="ATT47" s="111"/>
      <c r="ATU47" s="111"/>
      <c r="ATV47" s="111"/>
      <c r="ATW47" s="111"/>
      <c r="ATX47" s="111"/>
      <c r="ATY47" s="111"/>
      <c r="ATZ47" s="111"/>
      <c r="AUA47" s="111"/>
      <c r="AUB47" s="111"/>
      <c r="AUC47" s="111"/>
      <c r="AUD47" s="111"/>
      <c r="AUE47" s="111"/>
      <c r="AUF47" s="111"/>
      <c r="AUG47" s="111"/>
      <c r="AUH47" s="111"/>
      <c r="AUI47" s="111"/>
      <c r="AUJ47" s="111"/>
      <c r="AUK47" s="111"/>
      <c r="AUL47" s="111"/>
      <c r="AUM47" s="111"/>
      <c r="AUN47" s="111"/>
      <c r="AUO47" s="111"/>
      <c r="AUP47" s="111"/>
      <c r="AUQ47" s="111"/>
      <c r="AUR47" s="111"/>
      <c r="AUS47" s="111"/>
      <c r="AUT47" s="111"/>
      <c r="AUU47" s="111"/>
      <c r="AUV47" s="111"/>
      <c r="AUW47" s="111"/>
      <c r="AUX47" s="111"/>
      <c r="AUY47" s="111"/>
      <c r="AUZ47" s="111"/>
      <c r="AVA47" s="111"/>
      <c r="AVB47" s="111"/>
      <c r="AVC47" s="111"/>
      <c r="AVD47" s="111"/>
      <c r="AVE47" s="111"/>
      <c r="AVF47" s="111"/>
      <c r="AVG47" s="111"/>
      <c r="AVH47" s="111"/>
      <c r="AVI47" s="111"/>
      <c r="AVJ47" s="111"/>
      <c r="AVK47" s="111"/>
      <c r="AVL47" s="111"/>
      <c r="AVM47" s="111"/>
      <c r="AVN47" s="111"/>
      <c r="AVO47" s="111"/>
      <c r="AVP47" s="111"/>
      <c r="AVQ47" s="111"/>
      <c r="AVR47" s="111"/>
      <c r="AVS47" s="111"/>
      <c r="AVT47" s="111"/>
      <c r="AVU47" s="111"/>
      <c r="AVV47" s="111"/>
      <c r="AVW47" s="111"/>
      <c r="AVX47" s="111"/>
      <c r="AVY47" s="111"/>
      <c r="AVZ47" s="111"/>
      <c r="AWA47" s="111"/>
      <c r="AWB47" s="111"/>
      <c r="AWC47" s="111"/>
      <c r="AWD47" s="111"/>
      <c r="AWE47" s="111"/>
      <c r="AWF47" s="111"/>
      <c r="AWG47" s="111"/>
      <c r="AWH47" s="111"/>
      <c r="AWI47" s="111"/>
      <c r="AWJ47" s="111"/>
      <c r="AWK47" s="111"/>
      <c r="AWL47" s="111"/>
      <c r="AWM47" s="111"/>
      <c r="AWN47" s="111"/>
      <c r="AWO47" s="111"/>
      <c r="AWP47" s="111"/>
      <c r="AWQ47" s="111"/>
      <c r="AWR47" s="111"/>
      <c r="AWS47" s="111"/>
      <c r="AWT47" s="111"/>
      <c r="AWU47" s="111"/>
      <c r="AWV47" s="111"/>
      <c r="AWW47" s="111"/>
      <c r="AWX47" s="111"/>
      <c r="AWY47" s="111"/>
      <c r="AWZ47" s="111"/>
      <c r="AXA47" s="111"/>
      <c r="AXB47" s="111"/>
      <c r="AXC47" s="111"/>
      <c r="AXD47" s="111"/>
      <c r="AXE47" s="111"/>
      <c r="AXF47" s="111"/>
      <c r="AXG47" s="111"/>
      <c r="AXH47" s="111"/>
      <c r="AXI47" s="111"/>
      <c r="AXJ47" s="111"/>
      <c r="AXK47" s="111"/>
      <c r="AXL47" s="111"/>
      <c r="AXM47" s="111"/>
      <c r="AXN47" s="111"/>
      <c r="AXO47" s="111"/>
      <c r="AXP47" s="111"/>
      <c r="AXQ47" s="111"/>
      <c r="AXR47" s="111"/>
      <c r="AXS47" s="111"/>
      <c r="AXT47" s="111"/>
      <c r="AXU47" s="111"/>
      <c r="AXV47" s="111"/>
      <c r="AXW47" s="111"/>
      <c r="AXX47" s="111"/>
      <c r="AXY47" s="111"/>
      <c r="AXZ47" s="111"/>
      <c r="AYA47" s="111"/>
      <c r="AYB47" s="111"/>
      <c r="AYC47" s="111"/>
      <c r="AYD47" s="111"/>
      <c r="AYE47" s="111"/>
      <c r="AYF47" s="111"/>
      <c r="AYG47" s="111"/>
      <c r="AYH47" s="111"/>
      <c r="AYI47" s="111"/>
      <c r="AYJ47" s="111"/>
      <c r="AYK47" s="111"/>
      <c r="AYL47" s="111"/>
      <c r="AYM47" s="111"/>
      <c r="AYN47" s="111"/>
      <c r="AYO47" s="111"/>
      <c r="AYP47" s="111"/>
      <c r="AYQ47" s="111"/>
      <c r="AYR47" s="111"/>
      <c r="AYS47" s="111"/>
      <c r="AYT47" s="111"/>
      <c r="AYU47" s="111"/>
      <c r="AYV47" s="111"/>
      <c r="AYW47" s="111"/>
      <c r="AYX47" s="111"/>
      <c r="AYY47" s="111"/>
      <c r="AYZ47" s="111"/>
      <c r="AZA47" s="111"/>
      <c r="AZB47" s="111"/>
      <c r="AZC47" s="111"/>
      <c r="AZD47" s="111"/>
      <c r="AZE47" s="111"/>
      <c r="AZF47" s="111"/>
      <c r="AZG47" s="111"/>
      <c r="AZH47" s="111"/>
      <c r="AZI47" s="111"/>
      <c r="AZJ47" s="111"/>
      <c r="AZK47" s="111"/>
      <c r="AZL47" s="111"/>
      <c r="AZM47" s="111"/>
      <c r="AZN47" s="111"/>
      <c r="AZO47" s="111"/>
      <c r="AZP47" s="111"/>
      <c r="AZQ47" s="111"/>
      <c r="AZR47" s="111"/>
      <c r="AZS47" s="111"/>
      <c r="AZT47" s="111"/>
      <c r="AZU47" s="111"/>
      <c r="AZV47" s="111"/>
      <c r="AZW47" s="111"/>
      <c r="AZX47" s="111"/>
      <c r="AZY47" s="111"/>
      <c r="AZZ47" s="111"/>
      <c r="BAA47" s="111"/>
      <c r="BAB47" s="111"/>
      <c r="BAC47" s="111"/>
      <c r="BAD47" s="111"/>
      <c r="BAE47" s="111"/>
      <c r="BAF47" s="111"/>
      <c r="BAG47" s="111"/>
      <c r="BAH47" s="111"/>
      <c r="BAI47" s="111"/>
      <c r="BAJ47" s="111"/>
      <c r="BAK47" s="111"/>
      <c r="BAL47" s="111"/>
      <c r="BAM47" s="111"/>
      <c r="BAN47" s="111"/>
      <c r="BAO47" s="111"/>
      <c r="BAP47" s="111"/>
      <c r="BAQ47" s="111"/>
      <c r="BAR47" s="111"/>
      <c r="BAS47" s="111"/>
      <c r="BAT47" s="111"/>
      <c r="BAU47" s="111"/>
      <c r="BAV47" s="111"/>
      <c r="BAW47" s="111"/>
      <c r="BAX47" s="111"/>
      <c r="BAY47" s="111"/>
      <c r="BAZ47" s="111"/>
      <c r="BBA47" s="111"/>
      <c r="BBB47" s="111"/>
      <c r="BBC47" s="111"/>
      <c r="BBD47" s="111"/>
      <c r="BBE47" s="111"/>
      <c r="BBF47" s="111"/>
      <c r="BBG47" s="111"/>
      <c r="BBH47" s="111"/>
      <c r="BBI47" s="111"/>
      <c r="BBJ47" s="111"/>
      <c r="BBK47" s="111"/>
      <c r="BBL47" s="111"/>
      <c r="BBM47" s="111"/>
      <c r="BBN47" s="111"/>
      <c r="BBO47" s="111"/>
      <c r="BBP47" s="111"/>
      <c r="BBQ47" s="111"/>
      <c r="BBR47" s="111"/>
      <c r="BBS47" s="111"/>
      <c r="BBT47" s="111"/>
      <c r="BBU47" s="111"/>
      <c r="BBV47" s="111"/>
      <c r="BBW47" s="111"/>
      <c r="BBX47" s="111"/>
      <c r="BBY47" s="111"/>
      <c r="BBZ47" s="111"/>
      <c r="BCA47" s="111"/>
      <c r="BCB47" s="111"/>
      <c r="BCC47" s="111"/>
      <c r="BCD47" s="111"/>
      <c r="BCE47" s="111"/>
      <c r="BCF47" s="111"/>
      <c r="BCG47" s="111"/>
      <c r="BCH47" s="111"/>
      <c r="BCI47" s="111"/>
      <c r="BCJ47" s="111"/>
      <c r="BCK47" s="111"/>
      <c r="BCL47" s="111"/>
      <c r="BCM47" s="111"/>
      <c r="BCN47" s="111"/>
      <c r="BCO47" s="111"/>
      <c r="BCP47" s="111"/>
      <c r="BCQ47" s="111"/>
      <c r="BCR47" s="111"/>
      <c r="BCS47" s="111"/>
      <c r="BCT47" s="111"/>
      <c r="BCU47" s="111"/>
      <c r="BCV47" s="111"/>
      <c r="BCW47" s="111"/>
      <c r="BCX47" s="111"/>
      <c r="BCY47" s="111"/>
      <c r="BCZ47" s="111"/>
      <c r="BDA47" s="111"/>
      <c r="BDB47" s="111"/>
      <c r="BDC47" s="111"/>
      <c r="BDD47" s="111"/>
      <c r="BDE47" s="111"/>
      <c r="BDF47" s="111"/>
      <c r="BDG47" s="111"/>
      <c r="BDH47" s="111"/>
      <c r="BDI47" s="111"/>
      <c r="BDJ47" s="111"/>
      <c r="BDK47" s="111"/>
      <c r="BDL47" s="111"/>
      <c r="BDM47" s="111"/>
      <c r="BDN47" s="111"/>
      <c r="BDO47" s="111"/>
      <c r="BDP47" s="111"/>
      <c r="BDQ47" s="111"/>
      <c r="BDR47" s="111"/>
      <c r="BDS47" s="111"/>
      <c r="BDT47" s="111"/>
      <c r="BDU47" s="111"/>
      <c r="BDV47" s="111"/>
      <c r="BDW47" s="111"/>
      <c r="BDX47" s="111"/>
      <c r="BDY47" s="111"/>
      <c r="BDZ47" s="111"/>
      <c r="BEA47" s="111"/>
      <c r="BEB47" s="111"/>
      <c r="BEC47" s="111"/>
      <c r="BED47" s="111"/>
      <c r="BEE47" s="111"/>
      <c r="BEF47" s="111"/>
      <c r="BEG47" s="111"/>
      <c r="BEH47" s="111"/>
      <c r="BEI47" s="111"/>
      <c r="BEJ47" s="111"/>
      <c r="BEK47" s="111"/>
      <c r="BEL47" s="111"/>
      <c r="BEM47" s="111"/>
      <c r="BEN47" s="111"/>
      <c r="BEO47" s="111"/>
      <c r="BEP47" s="111"/>
      <c r="BEQ47" s="111"/>
      <c r="BER47" s="111"/>
      <c r="BES47" s="111"/>
      <c r="BET47" s="111"/>
      <c r="BEU47" s="111"/>
      <c r="BEV47" s="111"/>
      <c r="BEW47" s="111"/>
      <c r="BEX47" s="111"/>
      <c r="BEY47" s="111"/>
      <c r="BEZ47" s="111"/>
      <c r="BFA47" s="111"/>
      <c r="BFB47" s="111"/>
      <c r="BFC47" s="111"/>
      <c r="BFD47" s="111"/>
      <c r="BFE47" s="111"/>
      <c r="BFF47" s="111"/>
      <c r="BFG47" s="111"/>
      <c r="BFH47" s="111"/>
      <c r="BFI47" s="111"/>
      <c r="BFJ47" s="111"/>
      <c r="BFK47" s="111"/>
      <c r="BFL47" s="111"/>
      <c r="BFM47" s="111"/>
      <c r="BFN47" s="111"/>
      <c r="BFO47" s="111"/>
      <c r="BFP47" s="111"/>
      <c r="BFQ47" s="111"/>
      <c r="BFR47" s="111"/>
      <c r="BFS47" s="111"/>
      <c r="BFT47" s="111"/>
      <c r="BFU47" s="111"/>
      <c r="BFV47" s="111"/>
      <c r="BFW47" s="111"/>
      <c r="BFX47" s="111"/>
      <c r="BFY47" s="111"/>
      <c r="BFZ47" s="111"/>
      <c r="BGA47" s="111"/>
      <c r="BGB47" s="111"/>
      <c r="BGC47" s="111"/>
      <c r="BGD47" s="111"/>
      <c r="BGE47" s="111"/>
      <c r="BGF47" s="111"/>
      <c r="BGG47" s="111"/>
      <c r="BGH47" s="111"/>
      <c r="BGI47" s="111"/>
      <c r="BGJ47" s="111"/>
      <c r="BGK47" s="111"/>
      <c r="BGL47" s="111"/>
      <c r="BGM47" s="111"/>
      <c r="BGN47" s="111"/>
      <c r="BGO47" s="111"/>
      <c r="BGP47" s="111"/>
      <c r="BGQ47" s="111"/>
      <c r="BGR47" s="111"/>
      <c r="BGS47" s="111"/>
      <c r="BGT47" s="111"/>
      <c r="BGU47" s="111"/>
      <c r="BGV47" s="111"/>
      <c r="BGW47" s="111"/>
      <c r="BGX47" s="111"/>
      <c r="BGY47" s="111"/>
      <c r="BGZ47" s="111"/>
      <c r="BHA47" s="111"/>
      <c r="BHB47" s="111"/>
      <c r="BHC47" s="111"/>
      <c r="BHD47" s="111"/>
      <c r="BHE47" s="111"/>
      <c r="BHF47" s="111"/>
      <c r="BHG47" s="111"/>
      <c r="BHH47" s="111"/>
      <c r="BHI47" s="111"/>
      <c r="BHJ47" s="111"/>
      <c r="BHK47" s="111"/>
      <c r="BHL47" s="111"/>
      <c r="BHM47" s="111"/>
      <c r="BHN47" s="111"/>
      <c r="BHO47" s="111"/>
      <c r="BHP47" s="111"/>
      <c r="BHQ47" s="111"/>
      <c r="BHR47" s="111"/>
      <c r="BHS47" s="111"/>
      <c r="BHT47" s="111"/>
      <c r="BHU47" s="111"/>
      <c r="BHV47" s="111"/>
      <c r="BHW47" s="111"/>
      <c r="BHX47" s="111"/>
      <c r="BHY47" s="111"/>
      <c r="BHZ47" s="111"/>
      <c r="BIA47" s="111"/>
      <c r="BIB47" s="111"/>
      <c r="BIC47" s="111"/>
      <c r="BID47" s="111"/>
      <c r="BIE47" s="111"/>
      <c r="BIF47" s="111"/>
      <c r="BIG47" s="111"/>
      <c r="BIH47" s="111"/>
      <c r="BII47" s="111"/>
      <c r="BIJ47" s="111"/>
      <c r="BIK47" s="111"/>
      <c r="BIL47" s="111"/>
      <c r="BIM47" s="111"/>
      <c r="BIN47" s="111"/>
      <c r="BIO47" s="111"/>
      <c r="BIP47" s="111"/>
      <c r="BIQ47" s="111"/>
      <c r="BIR47" s="111"/>
      <c r="BIS47" s="111"/>
      <c r="BIT47" s="111"/>
      <c r="BIU47" s="111"/>
      <c r="BIV47" s="111"/>
      <c r="BIW47" s="111"/>
      <c r="BIX47" s="111"/>
      <c r="BIY47" s="111"/>
      <c r="BIZ47" s="111"/>
      <c r="BJA47" s="111"/>
      <c r="BJB47" s="111"/>
      <c r="BJC47" s="111"/>
      <c r="BJD47" s="111"/>
      <c r="BJE47" s="111"/>
      <c r="BJF47" s="111"/>
      <c r="BJG47" s="111"/>
      <c r="BJH47" s="111"/>
      <c r="BJI47" s="111"/>
      <c r="BJJ47" s="111"/>
      <c r="BJK47" s="111"/>
      <c r="BJL47" s="111"/>
      <c r="BJM47" s="111"/>
      <c r="BJN47" s="111"/>
      <c r="BJO47" s="111"/>
      <c r="BJP47" s="111"/>
      <c r="BJQ47" s="111"/>
      <c r="BJR47" s="111"/>
      <c r="BJS47" s="111"/>
      <c r="BJT47" s="111"/>
      <c r="BJU47" s="111"/>
      <c r="BJV47" s="111"/>
      <c r="BJW47" s="111"/>
      <c r="BJX47" s="111"/>
      <c r="BJY47" s="111"/>
      <c r="BJZ47" s="111"/>
      <c r="BKA47" s="111"/>
      <c r="BKB47" s="111"/>
      <c r="BKC47" s="111"/>
      <c r="BKD47" s="111"/>
      <c r="BKE47" s="111"/>
      <c r="BKF47" s="111"/>
      <c r="BKG47" s="111"/>
      <c r="BKH47" s="111"/>
      <c r="BKI47" s="111"/>
      <c r="BKJ47" s="111"/>
      <c r="BKK47" s="111"/>
      <c r="BKL47" s="111"/>
      <c r="BKM47" s="111"/>
      <c r="BKN47" s="111"/>
      <c r="BKO47" s="111"/>
      <c r="BKP47" s="111"/>
      <c r="BKQ47" s="111"/>
      <c r="BKR47" s="111"/>
      <c r="BKS47" s="111"/>
      <c r="BKT47" s="111"/>
      <c r="BKU47" s="111"/>
      <c r="BKV47" s="111"/>
      <c r="BKW47" s="111"/>
      <c r="BKX47" s="111"/>
      <c r="BKY47" s="111"/>
      <c r="BKZ47" s="111"/>
      <c r="BLA47" s="111"/>
      <c r="BLB47" s="111"/>
      <c r="BLC47" s="111"/>
      <c r="BLD47" s="111"/>
      <c r="BLE47" s="111"/>
      <c r="BLF47" s="111"/>
      <c r="BLG47" s="111"/>
      <c r="BLH47" s="111"/>
      <c r="BLI47" s="111"/>
      <c r="BLJ47" s="111"/>
      <c r="BLK47" s="111"/>
      <c r="BLL47" s="111"/>
      <c r="BLM47" s="111"/>
      <c r="BLN47" s="111"/>
      <c r="BLO47" s="111"/>
      <c r="BLP47" s="111"/>
      <c r="BLQ47" s="111"/>
      <c r="BLR47" s="111"/>
      <c r="BLS47" s="111"/>
      <c r="BLT47" s="111"/>
      <c r="BLU47" s="111"/>
      <c r="BLV47" s="111"/>
      <c r="BLW47" s="111"/>
      <c r="BLX47" s="111"/>
      <c r="BLY47" s="111"/>
      <c r="BLZ47" s="111"/>
      <c r="BMA47" s="111"/>
      <c r="BMB47" s="111"/>
      <c r="BMC47" s="111"/>
      <c r="BMD47" s="111"/>
      <c r="BME47" s="111"/>
      <c r="BMF47" s="111"/>
      <c r="BMG47" s="111"/>
      <c r="BMH47" s="111"/>
      <c r="BMI47" s="111"/>
      <c r="BMJ47" s="111"/>
      <c r="BMK47" s="111"/>
      <c r="BML47" s="111"/>
      <c r="BMM47" s="111"/>
      <c r="BMN47" s="111"/>
      <c r="BMO47" s="111"/>
      <c r="BMP47" s="111"/>
      <c r="BMQ47" s="111"/>
      <c r="BMR47" s="111"/>
      <c r="BMS47" s="111"/>
      <c r="BMT47" s="111"/>
      <c r="BMU47" s="111"/>
      <c r="BMV47" s="111"/>
      <c r="BMW47" s="111"/>
      <c r="BMX47" s="111"/>
      <c r="BMY47" s="111"/>
      <c r="BMZ47" s="111"/>
      <c r="BNA47" s="111"/>
      <c r="BNB47" s="111"/>
      <c r="BNC47" s="111"/>
      <c r="BND47" s="111"/>
      <c r="BNE47" s="111"/>
      <c r="BNF47" s="111"/>
      <c r="BNG47" s="111"/>
      <c r="BNH47" s="111"/>
      <c r="BNI47" s="111"/>
      <c r="BNJ47" s="111"/>
      <c r="BNK47" s="111"/>
      <c r="BNL47" s="111"/>
      <c r="BNM47" s="111"/>
      <c r="BNN47" s="111"/>
      <c r="BNO47" s="111"/>
      <c r="BNP47" s="111"/>
      <c r="BNQ47" s="111"/>
      <c r="BNR47" s="111"/>
      <c r="BNS47" s="111"/>
      <c r="BNT47" s="111"/>
      <c r="BNU47" s="111"/>
      <c r="BNV47" s="111"/>
      <c r="BNW47" s="111"/>
      <c r="BNX47" s="111"/>
      <c r="BNY47" s="111"/>
      <c r="BNZ47" s="111"/>
      <c r="BOA47" s="111"/>
      <c r="BOB47" s="111"/>
      <c r="BOC47" s="111"/>
      <c r="BOD47" s="111"/>
      <c r="BOE47" s="111"/>
      <c r="BOF47" s="111"/>
      <c r="BOG47" s="111"/>
      <c r="BOH47" s="111"/>
      <c r="BOI47" s="111"/>
      <c r="BOJ47" s="111"/>
      <c r="BOK47" s="111"/>
      <c r="BOL47" s="111"/>
      <c r="BOM47" s="111"/>
      <c r="BON47" s="111"/>
      <c r="BOO47" s="111"/>
      <c r="BOP47" s="111"/>
      <c r="BOQ47" s="111"/>
      <c r="BOR47" s="111"/>
      <c r="BOS47" s="111"/>
      <c r="BOT47" s="111"/>
      <c r="BOU47" s="111"/>
      <c r="BOV47" s="111"/>
      <c r="BOW47" s="111"/>
      <c r="BOX47" s="111"/>
      <c r="BOY47" s="111"/>
      <c r="BOZ47" s="111"/>
      <c r="BPA47" s="111"/>
      <c r="BPB47" s="111"/>
      <c r="BPC47" s="111"/>
      <c r="BPD47" s="111"/>
      <c r="BPE47" s="111"/>
      <c r="BPF47" s="111"/>
      <c r="BPG47" s="111"/>
      <c r="BPH47" s="111"/>
      <c r="BPI47" s="111"/>
      <c r="BPJ47" s="111"/>
      <c r="BPK47" s="111"/>
      <c r="BPL47" s="111"/>
      <c r="BPM47" s="111"/>
      <c r="BPN47" s="111"/>
      <c r="BPO47" s="111"/>
      <c r="BPP47" s="111"/>
      <c r="BPQ47" s="111"/>
      <c r="BPR47" s="111"/>
      <c r="BPS47" s="111"/>
      <c r="BPT47" s="111"/>
      <c r="BPU47" s="111"/>
      <c r="BPV47" s="111"/>
      <c r="BPW47" s="111"/>
      <c r="BPX47" s="111"/>
      <c r="BPY47" s="111"/>
      <c r="BPZ47" s="111"/>
      <c r="BQA47" s="111"/>
      <c r="BQB47" s="111"/>
      <c r="BQC47" s="111"/>
      <c r="BQD47" s="111"/>
      <c r="BQE47" s="111"/>
      <c r="BQF47" s="111"/>
      <c r="BQG47" s="111"/>
      <c r="BQH47" s="111"/>
      <c r="BQI47" s="111"/>
      <c r="BQJ47" s="111"/>
      <c r="BQK47" s="111"/>
      <c r="BQL47" s="111"/>
      <c r="BQM47" s="111"/>
      <c r="BQN47" s="111"/>
      <c r="BQO47" s="111"/>
      <c r="BQP47" s="111"/>
      <c r="BQQ47" s="111"/>
      <c r="BQR47" s="111"/>
      <c r="BQS47" s="111"/>
      <c r="BQT47" s="111"/>
      <c r="BQU47" s="111"/>
      <c r="BQV47" s="111"/>
      <c r="BQW47" s="111"/>
      <c r="BQX47" s="111"/>
      <c r="BQY47" s="111"/>
      <c r="BQZ47" s="111"/>
      <c r="BRA47" s="111"/>
      <c r="BRB47" s="111"/>
      <c r="BRC47" s="111"/>
      <c r="BRD47" s="111"/>
      <c r="BRE47" s="111"/>
      <c r="BRF47" s="111"/>
      <c r="BRG47" s="111"/>
      <c r="BRH47" s="111"/>
      <c r="BRI47" s="111"/>
      <c r="BRJ47" s="111"/>
      <c r="BRK47" s="111"/>
      <c r="BRL47" s="111"/>
      <c r="BRM47" s="111"/>
      <c r="BRN47" s="111"/>
      <c r="BRO47" s="111"/>
      <c r="BRP47" s="111"/>
      <c r="BRQ47" s="111"/>
      <c r="BRR47" s="111"/>
      <c r="BRS47" s="111"/>
      <c r="BRT47" s="111"/>
      <c r="BRU47" s="111"/>
      <c r="BRV47" s="111"/>
      <c r="BRW47" s="111"/>
      <c r="BRX47" s="111"/>
      <c r="BRY47" s="111"/>
      <c r="BRZ47" s="111"/>
      <c r="BSA47" s="111"/>
      <c r="BSB47" s="111"/>
      <c r="BSC47" s="111"/>
      <c r="BSD47" s="111"/>
      <c r="BSE47" s="111"/>
      <c r="BSF47" s="111"/>
      <c r="BSG47" s="111"/>
      <c r="BSH47" s="111"/>
      <c r="BSI47" s="111"/>
      <c r="BSJ47" s="111"/>
      <c r="BSK47" s="111"/>
      <c r="BSL47" s="111"/>
      <c r="BSM47" s="111"/>
      <c r="BSN47" s="111"/>
      <c r="BSO47" s="111"/>
      <c r="BSP47" s="111"/>
      <c r="BSQ47" s="111"/>
      <c r="BSR47" s="111"/>
      <c r="BSS47" s="111"/>
      <c r="BST47" s="111"/>
      <c r="BSU47" s="111"/>
      <c r="BSV47" s="111"/>
      <c r="BSW47" s="111"/>
      <c r="BSX47" s="111"/>
      <c r="BSY47" s="111"/>
      <c r="BSZ47" s="111"/>
      <c r="BTA47" s="111"/>
      <c r="BTB47" s="111"/>
      <c r="BTC47" s="111"/>
      <c r="BTD47" s="111"/>
      <c r="BTE47" s="111"/>
      <c r="BTF47" s="111"/>
      <c r="BTG47" s="111"/>
      <c r="BTH47" s="111"/>
      <c r="BTI47" s="111"/>
      <c r="BTJ47" s="111"/>
      <c r="BTK47" s="111"/>
      <c r="BTL47" s="111"/>
      <c r="BTM47" s="111"/>
      <c r="BTN47" s="111"/>
      <c r="BTO47" s="111"/>
      <c r="BTP47" s="111"/>
      <c r="BTQ47" s="111"/>
      <c r="BTR47" s="111"/>
      <c r="BTS47" s="111"/>
      <c r="BTT47" s="111"/>
      <c r="BTU47" s="111"/>
      <c r="BTV47" s="111"/>
      <c r="BTW47" s="111"/>
      <c r="BTX47" s="111"/>
      <c r="BTY47" s="111"/>
      <c r="BTZ47" s="111"/>
      <c r="BUA47" s="111"/>
      <c r="BUB47" s="111"/>
      <c r="BUC47" s="111"/>
      <c r="BUD47" s="111"/>
      <c r="BUE47" s="111"/>
      <c r="BUF47" s="111"/>
      <c r="BUG47" s="111"/>
      <c r="BUH47" s="111"/>
      <c r="BUI47" s="111"/>
      <c r="BUJ47" s="111"/>
      <c r="BUK47" s="111"/>
      <c r="BUL47" s="111"/>
      <c r="BUM47" s="111"/>
      <c r="BUN47" s="111"/>
      <c r="BUO47" s="111"/>
      <c r="BUP47" s="111"/>
      <c r="BUQ47" s="111"/>
      <c r="BUR47" s="111"/>
      <c r="BUS47" s="111"/>
      <c r="BUT47" s="111"/>
      <c r="BUU47" s="111"/>
      <c r="BUV47" s="111"/>
      <c r="BUW47" s="111"/>
      <c r="BUX47" s="111"/>
      <c r="BUY47" s="111"/>
      <c r="BUZ47" s="111"/>
      <c r="BVA47" s="111"/>
      <c r="BVB47" s="111"/>
      <c r="BVC47" s="111"/>
      <c r="BVD47" s="111"/>
      <c r="BVE47" s="111"/>
      <c r="BVF47" s="111"/>
      <c r="BVG47" s="111"/>
      <c r="BVH47" s="111"/>
      <c r="BVI47" s="111"/>
      <c r="BVJ47" s="111"/>
      <c r="BVK47" s="111"/>
      <c r="BVL47" s="111"/>
      <c r="BVM47" s="111"/>
      <c r="BVN47" s="111"/>
      <c r="BVO47" s="111"/>
      <c r="BVP47" s="111"/>
      <c r="BVQ47" s="111"/>
      <c r="BVR47" s="111"/>
      <c r="BVS47" s="111"/>
      <c r="BVT47" s="111"/>
      <c r="BVU47" s="111"/>
      <c r="BVV47" s="111"/>
      <c r="BVW47" s="111"/>
      <c r="BVX47" s="111"/>
      <c r="BVY47" s="111"/>
      <c r="BVZ47" s="111"/>
      <c r="BWA47" s="111"/>
      <c r="BWB47" s="111"/>
      <c r="BWC47" s="111"/>
      <c r="BWD47" s="111"/>
      <c r="BWE47" s="111"/>
      <c r="BWF47" s="111"/>
      <c r="BWG47" s="111"/>
      <c r="BWH47" s="111"/>
      <c r="BWI47" s="111"/>
      <c r="BWJ47" s="111"/>
      <c r="BWK47" s="111"/>
      <c r="BWL47" s="111"/>
      <c r="BWM47" s="111"/>
      <c r="BWN47" s="111"/>
      <c r="BWO47" s="111"/>
      <c r="BWP47" s="111"/>
      <c r="BWQ47" s="111"/>
      <c r="BWR47" s="111"/>
      <c r="BWS47" s="111"/>
      <c r="BWT47" s="111"/>
      <c r="BWU47" s="111"/>
      <c r="BWV47" s="111"/>
      <c r="BWW47" s="111"/>
      <c r="BWX47" s="111"/>
      <c r="BWY47" s="111"/>
      <c r="BWZ47" s="111"/>
      <c r="BXA47" s="111"/>
      <c r="BXB47" s="111"/>
      <c r="BXC47" s="111"/>
      <c r="BXD47" s="111"/>
      <c r="BXE47" s="111"/>
      <c r="BXF47" s="111"/>
      <c r="BXG47" s="111"/>
      <c r="BXH47" s="111"/>
      <c r="BXI47" s="111"/>
      <c r="BXJ47" s="111"/>
      <c r="BXK47" s="111"/>
      <c r="BXL47" s="111"/>
      <c r="BXM47" s="111"/>
      <c r="BXN47" s="111"/>
      <c r="BXO47" s="111"/>
      <c r="BXP47" s="111"/>
      <c r="BXQ47" s="111"/>
      <c r="BXR47" s="111"/>
      <c r="BXS47" s="111"/>
      <c r="BXT47" s="111"/>
      <c r="BXU47" s="111"/>
      <c r="BXV47" s="111"/>
      <c r="BXW47" s="111"/>
      <c r="BXX47" s="111"/>
      <c r="BXY47" s="111"/>
      <c r="BXZ47" s="111"/>
      <c r="BYA47" s="111"/>
      <c r="BYB47" s="111"/>
      <c r="BYC47" s="111"/>
      <c r="BYD47" s="111"/>
      <c r="BYE47" s="111"/>
      <c r="BYF47" s="111"/>
      <c r="BYG47" s="111"/>
      <c r="BYH47" s="111"/>
      <c r="BYI47" s="111"/>
      <c r="BYJ47" s="111"/>
      <c r="BYK47" s="111"/>
      <c r="BYL47" s="111"/>
      <c r="BYM47" s="111"/>
      <c r="BYN47" s="111"/>
      <c r="BYO47" s="111"/>
      <c r="BYP47" s="111"/>
      <c r="BYQ47" s="111"/>
      <c r="BYR47" s="111"/>
      <c r="BYS47" s="111"/>
      <c r="BYT47" s="111"/>
      <c r="BYU47" s="111"/>
      <c r="BYV47" s="111"/>
      <c r="BYW47" s="111"/>
      <c r="BYX47" s="111"/>
      <c r="BYY47" s="111"/>
      <c r="BYZ47" s="111"/>
      <c r="BZA47" s="111"/>
      <c r="BZB47" s="111"/>
      <c r="BZC47" s="111"/>
      <c r="BZD47" s="111"/>
      <c r="BZE47" s="111"/>
      <c r="BZF47" s="111"/>
      <c r="BZG47" s="111"/>
      <c r="BZH47" s="111"/>
      <c r="BZI47" s="111"/>
      <c r="BZJ47" s="111"/>
      <c r="BZK47" s="111"/>
      <c r="BZL47" s="111"/>
      <c r="BZM47" s="111"/>
      <c r="BZN47" s="111"/>
      <c r="BZO47" s="111"/>
      <c r="BZP47" s="111"/>
      <c r="BZQ47" s="111"/>
      <c r="BZR47" s="111"/>
      <c r="BZS47" s="111"/>
      <c r="BZT47" s="111"/>
      <c r="BZW47" s="111"/>
      <c r="CAA47" s="111"/>
      <c r="CAE47" s="111"/>
      <c r="CAG47" s="111"/>
      <c r="CAH47" s="111"/>
      <c r="CAI47" s="111"/>
      <c r="CAJ47" s="111"/>
      <c r="CAK47" s="111"/>
      <c r="CAL47" s="111"/>
      <c r="CAM47" s="111"/>
      <c r="CAN47" s="111"/>
      <c r="CAO47" s="111"/>
      <c r="CAP47" s="111"/>
      <c r="CAQ47" s="111"/>
      <c r="CAR47" s="111"/>
      <c r="CAS47" s="111"/>
      <c r="CAT47" s="111"/>
      <c r="CAU47" s="111"/>
      <c r="CAV47" s="111"/>
      <c r="CAW47" s="111"/>
      <c r="CAX47" s="111"/>
      <c r="CAY47" s="111"/>
      <c r="CAZ47" s="111"/>
      <c r="CBA47" s="111"/>
      <c r="CBB47" s="111"/>
    </row>
    <row r="48" spans="1:2082" x14ac:dyDescent="0.35">
      <c r="J48" s="111"/>
      <c r="K48" s="111"/>
      <c r="L48" s="111"/>
      <c r="M48" s="111"/>
      <c r="N48" s="111"/>
      <c r="O48" s="111"/>
      <c r="P48" s="111"/>
      <c r="Q48" s="111"/>
      <c r="R48" s="111"/>
      <c r="S48" s="111"/>
      <c r="T48" s="111"/>
      <c r="U48" s="111"/>
      <c r="V48" s="111"/>
      <c r="W48" s="111"/>
      <c r="X48" s="111"/>
      <c r="Y48" s="111"/>
      <c r="Z48" s="111"/>
      <c r="AA48" s="111"/>
      <c r="AB48" s="111"/>
      <c r="AC48" s="111"/>
      <c r="AD48" s="111"/>
      <c r="AE48" s="111"/>
      <c r="AF48" s="111"/>
      <c r="AG48" s="111"/>
      <c r="AH48" s="111"/>
      <c r="AI48" s="111"/>
      <c r="AJ48" s="111"/>
      <c r="AK48" s="111"/>
      <c r="AL48" s="111"/>
      <c r="AM48" s="111"/>
      <c r="AN48" s="111"/>
      <c r="AO48" s="111"/>
      <c r="AP48" s="111"/>
      <c r="AQ48" s="111"/>
      <c r="AR48" s="111"/>
      <c r="AS48" s="111"/>
      <c r="AT48" s="111"/>
      <c r="AU48" s="111"/>
      <c r="AV48" s="111"/>
      <c r="AW48" s="111"/>
      <c r="AX48" s="111"/>
      <c r="AY48" s="111"/>
      <c r="AZ48" s="111"/>
      <c r="BA48" s="111"/>
      <c r="BB48" s="111"/>
      <c r="BC48" s="111"/>
      <c r="BD48" s="111"/>
      <c r="BE48" s="111"/>
      <c r="BF48" s="111"/>
      <c r="BG48" s="111"/>
      <c r="BH48" s="111"/>
      <c r="BI48" s="111"/>
      <c r="BJ48" s="111"/>
      <c r="BK48" s="111"/>
      <c r="BL48" s="111"/>
      <c r="BM48" s="111"/>
      <c r="BN48" s="111"/>
      <c r="BO48" s="111"/>
      <c r="BP48" s="111"/>
      <c r="BQ48" s="111"/>
      <c r="BR48" s="111"/>
      <c r="BS48" s="111"/>
      <c r="BT48" s="111"/>
      <c r="BU48" s="111"/>
      <c r="BV48" s="111"/>
      <c r="BW48" s="111"/>
      <c r="BX48" s="111"/>
      <c r="BY48" s="111"/>
      <c r="BZ48" s="111"/>
      <c r="CA48" s="111"/>
      <c r="CB48" s="111"/>
      <c r="CC48" s="111"/>
      <c r="CD48" s="111"/>
      <c r="CE48" s="111"/>
      <c r="CF48" s="111"/>
      <c r="CG48" s="111"/>
      <c r="CH48" s="111"/>
      <c r="CI48" s="111"/>
      <c r="CJ48" s="111"/>
      <c r="CK48" s="111"/>
      <c r="CL48" s="111"/>
      <c r="CM48" s="111"/>
      <c r="CN48" s="111"/>
      <c r="CO48" s="111"/>
      <c r="CP48" s="111"/>
      <c r="CQ48" s="111"/>
      <c r="CR48" s="111"/>
      <c r="CS48" s="111"/>
      <c r="CT48" s="111"/>
      <c r="CU48" s="111"/>
      <c r="CV48" s="111"/>
      <c r="CW48" s="111"/>
      <c r="CX48" s="111"/>
      <c r="CY48" s="111"/>
      <c r="CZ48" s="111"/>
      <c r="DA48" s="111"/>
      <c r="DB48" s="111"/>
      <c r="DC48" s="111"/>
      <c r="DD48" s="111"/>
      <c r="DE48" s="111"/>
      <c r="DF48" s="111"/>
      <c r="DG48" s="111"/>
      <c r="DH48" s="111"/>
      <c r="DI48" s="111"/>
      <c r="DJ48" s="111"/>
      <c r="DK48" s="111"/>
      <c r="DL48" s="111"/>
      <c r="DM48" s="111"/>
      <c r="DN48" s="111"/>
      <c r="DO48" s="111"/>
      <c r="DP48" s="111"/>
      <c r="DQ48" s="111"/>
      <c r="DR48" s="111"/>
      <c r="DS48" s="111"/>
      <c r="DT48" s="111"/>
      <c r="DU48" s="111"/>
      <c r="DV48" s="111"/>
      <c r="DW48" s="111"/>
      <c r="DX48" s="111"/>
      <c r="DY48" s="111"/>
      <c r="DZ48" s="111"/>
      <c r="EA48" s="111"/>
      <c r="EB48" s="111"/>
      <c r="EC48" s="111"/>
      <c r="ED48" s="111"/>
      <c r="EE48" s="111"/>
      <c r="EF48" s="111"/>
      <c r="EG48" s="111"/>
      <c r="EH48" s="111"/>
      <c r="EI48" s="111"/>
      <c r="EJ48" s="111"/>
      <c r="EK48" s="111"/>
      <c r="EL48" s="111"/>
      <c r="EM48" s="111"/>
      <c r="EN48" s="111"/>
      <c r="EO48" s="111"/>
      <c r="EP48" s="111"/>
      <c r="EQ48" s="111"/>
      <c r="ER48" s="111"/>
      <c r="ES48" s="111"/>
      <c r="ET48" s="111"/>
      <c r="EU48" s="111"/>
      <c r="EV48" s="111"/>
      <c r="EW48" s="111"/>
      <c r="EX48" s="111"/>
      <c r="EY48" s="111"/>
      <c r="EZ48" s="111"/>
      <c r="FA48" s="111"/>
      <c r="FB48" s="111"/>
      <c r="FC48" s="111"/>
      <c r="FD48" s="111"/>
      <c r="FE48" s="111"/>
      <c r="FF48" s="111"/>
      <c r="FG48" s="111"/>
      <c r="FH48" s="111"/>
      <c r="FI48" s="111"/>
      <c r="FJ48" s="111"/>
      <c r="FK48" s="111"/>
      <c r="FL48" s="111"/>
      <c r="FM48" s="111"/>
      <c r="FN48" s="111"/>
      <c r="FO48" s="111"/>
      <c r="FP48" s="111"/>
      <c r="FQ48" s="111"/>
      <c r="FR48" s="111"/>
      <c r="FS48" s="111"/>
      <c r="FT48" s="111"/>
      <c r="FU48" s="111"/>
      <c r="FV48" s="111"/>
      <c r="FW48" s="111"/>
      <c r="FX48" s="111"/>
      <c r="FY48" s="111"/>
      <c r="FZ48" s="111"/>
      <c r="GA48" s="111"/>
      <c r="GB48" s="111"/>
      <c r="GC48" s="111"/>
      <c r="GD48" s="111"/>
      <c r="GE48" s="111"/>
      <c r="GF48" s="111"/>
      <c r="GG48" s="111"/>
      <c r="GH48" s="111"/>
      <c r="GI48" s="111"/>
      <c r="GJ48" s="111"/>
      <c r="GK48" s="111"/>
      <c r="GL48" s="111"/>
      <c r="GM48" s="111"/>
      <c r="GN48" s="111"/>
      <c r="GO48" s="111"/>
      <c r="GP48" s="111"/>
      <c r="GQ48" s="111"/>
      <c r="GR48" s="111"/>
      <c r="GS48" s="111"/>
      <c r="GT48" s="111"/>
      <c r="GU48" s="111"/>
      <c r="GV48" s="111"/>
      <c r="GW48" s="111"/>
      <c r="GX48" s="111"/>
      <c r="GY48" s="111"/>
      <c r="GZ48" s="111"/>
      <c r="HA48" s="111"/>
      <c r="HB48" s="111"/>
      <c r="HC48" s="111"/>
      <c r="HD48" s="111"/>
      <c r="HE48" s="111"/>
      <c r="HF48" s="111"/>
      <c r="HG48" s="111"/>
      <c r="HH48" s="111"/>
      <c r="HI48" s="111"/>
      <c r="HJ48" s="111"/>
      <c r="HK48" s="111"/>
      <c r="HL48" s="111"/>
      <c r="HM48" s="111"/>
      <c r="HN48" s="111"/>
      <c r="HO48" s="111"/>
      <c r="HP48" s="111"/>
      <c r="HQ48" s="111"/>
      <c r="HR48" s="111"/>
      <c r="HS48" s="111"/>
      <c r="HT48" s="111"/>
      <c r="HU48" s="111"/>
      <c r="HV48" s="111"/>
      <c r="HW48" s="111"/>
      <c r="HX48" s="111"/>
      <c r="HY48" s="111"/>
      <c r="HZ48" s="111"/>
      <c r="IA48" s="111"/>
      <c r="IB48" s="111"/>
      <c r="IC48" s="111"/>
      <c r="ID48" s="111"/>
      <c r="IE48" s="111"/>
      <c r="IF48" s="111"/>
      <c r="IG48" s="111"/>
      <c r="IH48" s="111"/>
      <c r="II48" s="111"/>
      <c r="IJ48" s="111"/>
      <c r="IK48" s="111"/>
      <c r="IL48" s="111"/>
      <c r="IM48" s="111"/>
      <c r="IN48" s="111"/>
      <c r="IO48" s="111"/>
      <c r="IP48" s="111"/>
      <c r="IQ48" s="111"/>
      <c r="IR48" s="111"/>
      <c r="IS48" s="111"/>
      <c r="IT48" s="111"/>
      <c r="IU48" s="111"/>
      <c r="IV48" s="111"/>
      <c r="IW48" s="111"/>
      <c r="IX48" s="111"/>
      <c r="IY48" s="111"/>
      <c r="IZ48" s="111"/>
      <c r="JA48" s="111"/>
      <c r="JB48" s="111"/>
      <c r="JC48" s="111"/>
      <c r="JD48" s="111"/>
      <c r="JE48" s="111"/>
      <c r="JF48" s="111"/>
      <c r="JG48" s="111"/>
      <c r="JH48" s="111"/>
      <c r="JI48" s="111"/>
      <c r="JJ48" s="111"/>
      <c r="JK48" s="111"/>
      <c r="JL48" s="111"/>
      <c r="JM48" s="111"/>
      <c r="JN48" s="111"/>
      <c r="JO48" s="111"/>
      <c r="JP48" s="111"/>
      <c r="JQ48" s="111"/>
      <c r="JR48" s="111"/>
      <c r="JS48" s="111"/>
      <c r="JT48" s="111"/>
      <c r="JU48" s="111"/>
      <c r="JV48" s="111"/>
      <c r="JW48" s="111"/>
      <c r="JX48" s="111"/>
      <c r="JY48" s="111"/>
      <c r="JZ48" s="111"/>
      <c r="KA48" s="111"/>
      <c r="KB48" s="111"/>
      <c r="KC48" s="111"/>
      <c r="KD48" s="111"/>
      <c r="KE48" s="111"/>
      <c r="KF48" s="111"/>
      <c r="KG48" s="111"/>
      <c r="KH48" s="111"/>
      <c r="KI48" s="111"/>
      <c r="KJ48" s="111"/>
      <c r="KK48" s="111"/>
      <c r="KL48" s="111"/>
      <c r="KM48" s="111"/>
      <c r="KN48" s="111"/>
      <c r="KO48" s="111"/>
      <c r="KP48" s="111"/>
      <c r="KQ48" s="111"/>
      <c r="KR48" s="111"/>
      <c r="KS48" s="111"/>
      <c r="KT48" s="111"/>
      <c r="KU48" s="111"/>
      <c r="KV48" s="111"/>
      <c r="KW48" s="111"/>
      <c r="KX48" s="111"/>
      <c r="KY48" s="111"/>
      <c r="KZ48" s="111"/>
      <c r="LA48" s="111"/>
      <c r="LB48" s="111"/>
      <c r="LC48" s="111"/>
      <c r="LD48" s="111"/>
      <c r="LE48" s="111"/>
      <c r="LF48" s="111"/>
      <c r="LG48" s="111"/>
      <c r="LH48" s="111"/>
      <c r="LI48" s="111"/>
      <c r="LJ48" s="111"/>
      <c r="LK48" s="111"/>
      <c r="LL48" s="111"/>
      <c r="LM48" s="111"/>
      <c r="LN48" s="111"/>
      <c r="LO48" s="111"/>
      <c r="LP48" s="111"/>
      <c r="LQ48" s="111"/>
      <c r="LR48" s="111"/>
      <c r="LS48" s="111"/>
      <c r="LT48" s="111"/>
      <c r="LU48" s="111"/>
      <c r="LV48" s="111"/>
      <c r="LW48" s="111"/>
      <c r="LX48" s="111"/>
      <c r="LY48" s="111"/>
      <c r="LZ48" s="111"/>
      <c r="MA48" s="111"/>
      <c r="MB48" s="111"/>
      <c r="MC48" s="111"/>
      <c r="MD48" s="111"/>
      <c r="ME48" s="111"/>
      <c r="MF48" s="111"/>
      <c r="MG48" s="111"/>
      <c r="MH48" s="111"/>
      <c r="MI48" s="111"/>
      <c r="MJ48" s="111"/>
      <c r="MK48" s="111"/>
      <c r="ML48" s="111"/>
      <c r="MM48" s="111"/>
      <c r="MN48" s="111"/>
      <c r="MO48" s="111"/>
      <c r="MP48" s="111"/>
      <c r="MQ48" s="111"/>
      <c r="MR48" s="111"/>
      <c r="MS48" s="111"/>
      <c r="MT48" s="111"/>
      <c r="MU48" s="111"/>
      <c r="MV48" s="111"/>
      <c r="MW48" s="111"/>
      <c r="MX48" s="111"/>
      <c r="MY48" s="111"/>
      <c r="MZ48" s="111"/>
      <c r="NA48" s="111"/>
      <c r="NB48" s="111"/>
      <c r="NC48" s="111"/>
      <c r="ND48" s="111"/>
      <c r="NE48" s="111"/>
      <c r="NF48" s="111"/>
      <c r="NG48" s="111"/>
      <c r="NH48" s="111"/>
      <c r="NI48" s="111"/>
      <c r="NJ48" s="111"/>
      <c r="NK48" s="111"/>
      <c r="NL48" s="111"/>
      <c r="NM48" s="111"/>
      <c r="NN48" s="111"/>
      <c r="NO48" s="111"/>
      <c r="NP48" s="111"/>
      <c r="NQ48" s="111"/>
      <c r="NR48" s="111"/>
      <c r="NS48" s="111"/>
      <c r="NT48" s="111"/>
      <c r="NU48" s="111"/>
      <c r="NV48" s="111"/>
      <c r="NW48" s="111"/>
      <c r="NX48" s="111"/>
      <c r="NY48" s="111"/>
      <c r="NZ48" s="111"/>
      <c r="OA48" s="111"/>
      <c r="OB48" s="111"/>
      <c r="OC48" s="111"/>
      <c r="OD48" s="111"/>
      <c r="OE48" s="111"/>
      <c r="OF48" s="111"/>
      <c r="OG48" s="111"/>
      <c r="OH48" s="111"/>
      <c r="OI48" s="111"/>
      <c r="OJ48" s="111"/>
      <c r="OK48" s="111"/>
      <c r="OL48" s="111"/>
      <c r="OM48" s="111"/>
      <c r="ON48" s="111"/>
      <c r="OO48" s="111"/>
      <c r="OP48" s="111"/>
      <c r="OQ48" s="111"/>
      <c r="OR48" s="111"/>
      <c r="OS48" s="111"/>
      <c r="OT48" s="111"/>
      <c r="OU48" s="111"/>
      <c r="OV48" s="111"/>
      <c r="OW48" s="111"/>
      <c r="OX48" s="111"/>
      <c r="OY48" s="111"/>
      <c r="OZ48" s="111"/>
      <c r="PA48" s="111"/>
      <c r="PB48" s="111"/>
      <c r="PC48" s="111"/>
      <c r="PD48" s="111"/>
      <c r="PE48" s="111"/>
      <c r="PF48" s="111"/>
      <c r="PG48" s="111"/>
      <c r="PH48" s="111"/>
      <c r="PI48" s="111"/>
      <c r="PJ48" s="111"/>
      <c r="PK48" s="111"/>
      <c r="PL48" s="111"/>
      <c r="PM48" s="111"/>
      <c r="PN48" s="111"/>
      <c r="PO48" s="111"/>
      <c r="PP48" s="111"/>
      <c r="PQ48" s="111"/>
      <c r="PR48" s="111"/>
      <c r="PS48" s="111"/>
      <c r="PT48" s="111"/>
      <c r="PU48" s="111"/>
      <c r="PV48" s="111"/>
      <c r="PW48" s="111"/>
      <c r="PX48" s="111"/>
      <c r="PY48" s="111"/>
      <c r="PZ48" s="111"/>
      <c r="QA48" s="111"/>
      <c r="QB48" s="111"/>
      <c r="QC48" s="111"/>
      <c r="QD48" s="111"/>
      <c r="QE48" s="111"/>
      <c r="QF48" s="111"/>
      <c r="QG48" s="111"/>
      <c r="QH48" s="111"/>
      <c r="QI48" s="111"/>
      <c r="QJ48" s="111"/>
      <c r="QK48" s="111"/>
      <c r="QL48" s="111"/>
      <c r="QM48" s="111"/>
      <c r="QN48" s="111"/>
      <c r="QO48" s="111"/>
      <c r="QP48" s="111"/>
      <c r="QQ48" s="111"/>
      <c r="QR48" s="111"/>
      <c r="QS48" s="111"/>
      <c r="QT48" s="111"/>
      <c r="QU48" s="111"/>
      <c r="QV48" s="111"/>
      <c r="QW48" s="111"/>
      <c r="QX48" s="111"/>
      <c r="QY48" s="111"/>
      <c r="QZ48" s="111"/>
      <c r="RA48" s="111"/>
      <c r="RB48" s="111"/>
      <c r="RC48" s="111"/>
      <c r="RD48" s="111"/>
      <c r="RE48" s="111"/>
      <c r="RF48" s="111"/>
      <c r="RG48" s="111"/>
      <c r="RH48" s="111"/>
      <c r="RI48" s="111"/>
      <c r="RJ48" s="111"/>
      <c r="RK48" s="111"/>
      <c r="RL48" s="111"/>
      <c r="RM48" s="111"/>
      <c r="RN48" s="111"/>
      <c r="RO48" s="111"/>
      <c r="RP48" s="111"/>
      <c r="RQ48" s="111"/>
      <c r="RR48" s="111"/>
      <c r="RS48" s="111"/>
      <c r="RT48" s="111"/>
      <c r="RU48" s="111"/>
      <c r="RV48" s="111"/>
      <c r="RW48" s="111"/>
      <c r="RX48" s="111"/>
      <c r="RY48" s="111"/>
      <c r="RZ48" s="111"/>
      <c r="SA48" s="111"/>
      <c r="SB48" s="111"/>
      <c r="SC48" s="111"/>
      <c r="SD48" s="111"/>
      <c r="SE48" s="111"/>
      <c r="SF48" s="111"/>
      <c r="SG48" s="111"/>
      <c r="SH48" s="111"/>
      <c r="SI48" s="111"/>
      <c r="SJ48" s="111"/>
      <c r="SK48" s="111"/>
      <c r="SL48" s="111"/>
      <c r="SM48" s="111"/>
      <c r="SN48" s="111"/>
      <c r="SO48" s="111"/>
      <c r="SP48" s="111"/>
      <c r="SQ48" s="111"/>
      <c r="SR48" s="111"/>
      <c r="SS48" s="111"/>
      <c r="ST48" s="111"/>
      <c r="SU48" s="111"/>
      <c r="SV48" s="111"/>
      <c r="SW48" s="111"/>
      <c r="SX48" s="111"/>
      <c r="SY48" s="111"/>
      <c r="SZ48" s="111"/>
      <c r="TA48" s="111"/>
      <c r="TB48" s="111"/>
      <c r="TC48" s="111"/>
      <c r="TD48" s="111"/>
      <c r="TE48" s="111"/>
      <c r="TF48" s="111"/>
      <c r="TG48" s="111"/>
      <c r="TH48" s="111"/>
      <c r="TI48" s="111"/>
      <c r="TJ48" s="111"/>
      <c r="TK48" s="111"/>
      <c r="TL48" s="111"/>
      <c r="TM48" s="111"/>
      <c r="TN48" s="111"/>
      <c r="TO48" s="111"/>
      <c r="TP48" s="111"/>
      <c r="TQ48" s="111"/>
      <c r="TR48" s="111"/>
      <c r="TS48" s="111"/>
      <c r="TT48" s="111"/>
      <c r="TU48" s="111"/>
      <c r="TV48" s="111"/>
      <c r="TW48" s="111"/>
      <c r="TX48" s="111"/>
      <c r="TY48" s="111"/>
      <c r="TZ48" s="111"/>
      <c r="UA48" s="111"/>
      <c r="UB48" s="111"/>
      <c r="UC48" s="111"/>
      <c r="UD48" s="111"/>
      <c r="UE48" s="111"/>
      <c r="UF48" s="111"/>
      <c r="UG48" s="111"/>
      <c r="UH48" s="111"/>
      <c r="UI48" s="111"/>
      <c r="UJ48" s="111"/>
      <c r="UK48" s="111"/>
      <c r="UL48" s="111"/>
      <c r="UM48" s="111"/>
      <c r="UN48" s="111"/>
      <c r="UO48" s="111"/>
      <c r="UP48" s="111"/>
      <c r="UQ48" s="111"/>
      <c r="UR48" s="111"/>
      <c r="US48" s="111"/>
      <c r="UT48" s="111"/>
      <c r="UU48" s="111"/>
      <c r="UV48" s="111"/>
      <c r="UW48" s="111"/>
      <c r="UX48" s="111"/>
      <c r="UY48" s="111"/>
      <c r="UZ48" s="111"/>
      <c r="VA48" s="111"/>
      <c r="VB48" s="111"/>
      <c r="VC48" s="111"/>
      <c r="VD48" s="111"/>
      <c r="VE48" s="111"/>
      <c r="VF48" s="111"/>
      <c r="VG48" s="111"/>
      <c r="VH48" s="111"/>
      <c r="VI48" s="111"/>
      <c r="VJ48" s="111"/>
      <c r="VK48" s="111"/>
      <c r="VL48" s="111"/>
      <c r="VM48" s="111"/>
      <c r="VN48" s="111"/>
      <c r="VO48" s="111"/>
      <c r="VP48" s="111"/>
      <c r="VQ48" s="111"/>
      <c r="VR48" s="111"/>
      <c r="VS48" s="111"/>
      <c r="VT48" s="111"/>
      <c r="VU48" s="111"/>
      <c r="VV48" s="111"/>
      <c r="VW48" s="111"/>
      <c r="VX48" s="111"/>
      <c r="VY48" s="111"/>
      <c r="VZ48" s="111"/>
      <c r="WA48" s="111"/>
      <c r="WB48" s="111"/>
      <c r="WC48" s="111"/>
      <c r="WD48" s="111"/>
      <c r="WE48" s="111"/>
      <c r="WF48" s="111"/>
      <c r="WG48" s="111"/>
      <c r="WH48" s="111"/>
      <c r="WI48" s="111"/>
      <c r="WJ48" s="111"/>
      <c r="WK48" s="111"/>
      <c r="WL48" s="111"/>
      <c r="WM48" s="111"/>
      <c r="WN48" s="111"/>
      <c r="WO48" s="111"/>
      <c r="WP48" s="111"/>
      <c r="WQ48" s="111"/>
      <c r="WR48" s="111"/>
      <c r="WS48" s="111"/>
      <c r="WT48" s="111"/>
      <c r="WU48" s="111"/>
      <c r="WV48" s="111"/>
      <c r="WW48" s="111"/>
      <c r="WX48" s="111"/>
      <c r="WY48" s="111"/>
      <c r="WZ48" s="111"/>
      <c r="XA48" s="111"/>
      <c r="XB48" s="111"/>
      <c r="XC48" s="111"/>
      <c r="XD48" s="111"/>
      <c r="XE48" s="111"/>
      <c r="XF48" s="111"/>
      <c r="XG48" s="111"/>
      <c r="XH48" s="111"/>
      <c r="XI48" s="111"/>
      <c r="XJ48" s="111"/>
      <c r="XK48" s="111"/>
      <c r="XL48" s="111"/>
      <c r="XM48" s="111"/>
      <c r="XN48" s="111"/>
      <c r="XO48" s="111"/>
      <c r="XP48" s="111"/>
      <c r="XQ48" s="111"/>
      <c r="XR48" s="111"/>
      <c r="XS48" s="111"/>
      <c r="XT48" s="111"/>
      <c r="XU48" s="111"/>
      <c r="XV48" s="111"/>
      <c r="XW48" s="111"/>
      <c r="XX48" s="111"/>
      <c r="XY48" s="111"/>
      <c r="XZ48" s="111"/>
      <c r="YA48" s="111"/>
      <c r="YB48" s="111"/>
      <c r="YC48" s="111"/>
      <c r="YD48" s="111"/>
      <c r="YE48" s="111"/>
      <c r="YF48" s="111"/>
      <c r="YG48" s="111"/>
      <c r="YH48" s="111"/>
      <c r="YI48" s="111"/>
      <c r="YJ48" s="111"/>
      <c r="YK48" s="111"/>
      <c r="YL48" s="111"/>
      <c r="YM48" s="111"/>
      <c r="YN48" s="111"/>
      <c r="YO48" s="111"/>
      <c r="YP48" s="111"/>
      <c r="YQ48" s="111"/>
      <c r="YR48" s="111"/>
      <c r="YS48" s="111"/>
      <c r="YT48" s="111"/>
      <c r="YU48" s="111"/>
      <c r="YV48" s="111"/>
      <c r="YW48" s="111"/>
      <c r="YX48" s="111"/>
      <c r="YY48" s="111"/>
      <c r="YZ48" s="111"/>
      <c r="ZA48" s="111"/>
      <c r="ZB48" s="111"/>
      <c r="ZC48" s="111"/>
      <c r="ZD48" s="111"/>
      <c r="ZE48" s="111"/>
      <c r="ZF48" s="111"/>
      <c r="ZG48" s="111"/>
      <c r="ZH48" s="111"/>
      <c r="ZI48" s="111"/>
      <c r="ZJ48" s="111"/>
      <c r="ZK48" s="111"/>
      <c r="ZL48" s="111"/>
      <c r="ZM48" s="111"/>
      <c r="ZN48" s="111"/>
      <c r="ZO48" s="111"/>
      <c r="ZP48" s="111"/>
      <c r="ZQ48" s="111"/>
      <c r="ZR48" s="111"/>
      <c r="ZS48" s="111"/>
      <c r="ZT48" s="111"/>
      <c r="ZU48" s="111"/>
      <c r="ZV48" s="111"/>
      <c r="ZW48" s="111"/>
      <c r="ZX48" s="111"/>
      <c r="ZY48" s="111"/>
      <c r="ZZ48" s="111"/>
      <c r="AAA48" s="111"/>
      <c r="AAB48" s="111"/>
      <c r="AAC48" s="111"/>
      <c r="AAD48" s="111"/>
      <c r="AAE48" s="111"/>
      <c r="AAF48" s="111"/>
      <c r="AAG48" s="111"/>
      <c r="AAH48" s="111"/>
      <c r="AAI48" s="111"/>
      <c r="AAJ48" s="111"/>
      <c r="AAK48" s="111"/>
      <c r="AAL48" s="111"/>
      <c r="AAM48" s="111"/>
      <c r="AAN48" s="111"/>
      <c r="AAO48" s="111"/>
      <c r="AAP48" s="111"/>
      <c r="AAQ48" s="111"/>
      <c r="AAR48" s="111"/>
      <c r="AAS48" s="111"/>
      <c r="AAT48" s="111"/>
      <c r="AAU48" s="111"/>
      <c r="AAV48" s="111"/>
      <c r="AAW48" s="111"/>
      <c r="AAX48" s="111"/>
      <c r="AAY48" s="111"/>
      <c r="AAZ48" s="111"/>
      <c r="ABA48" s="111"/>
      <c r="ABB48" s="111"/>
      <c r="ABC48" s="111"/>
      <c r="ABD48" s="111"/>
      <c r="ABE48" s="111"/>
      <c r="ABF48" s="111"/>
      <c r="ABG48" s="111"/>
      <c r="ABH48" s="111"/>
      <c r="ABI48" s="111"/>
      <c r="ABJ48" s="111"/>
      <c r="ABK48" s="111"/>
      <c r="ABL48" s="111"/>
      <c r="ABM48" s="111"/>
      <c r="ABN48" s="111"/>
      <c r="ABO48" s="111"/>
      <c r="ABP48" s="111"/>
      <c r="ABQ48" s="111"/>
      <c r="ABR48" s="111"/>
      <c r="ABS48" s="111"/>
      <c r="ABT48" s="111"/>
      <c r="ABU48" s="111"/>
      <c r="ABV48" s="111"/>
      <c r="ABW48" s="111"/>
      <c r="ABX48" s="111"/>
      <c r="ABY48" s="111"/>
      <c r="ABZ48" s="111"/>
      <c r="ACA48" s="111"/>
      <c r="ACB48" s="111"/>
      <c r="ACC48" s="111"/>
      <c r="ACD48" s="111"/>
      <c r="ACE48" s="111"/>
      <c r="ACF48" s="111"/>
      <c r="ACG48" s="111"/>
      <c r="ACH48" s="111"/>
      <c r="ACI48" s="111"/>
      <c r="ACJ48" s="111"/>
      <c r="ACK48" s="111"/>
      <c r="ACL48" s="111"/>
      <c r="ACM48" s="111"/>
      <c r="ACN48" s="111"/>
      <c r="ACO48" s="111"/>
      <c r="ACP48" s="111"/>
      <c r="ACQ48" s="111"/>
      <c r="ACR48" s="111"/>
      <c r="ACS48" s="111"/>
      <c r="ACT48" s="111"/>
      <c r="ACU48" s="111"/>
      <c r="ACV48" s="111"/>
      <c r="ACW48" s="111"/>
      <c r="ACX48" s="111"/>
      <c r="ACY48" s="111"/>
      <c r="ACZ48" s="111"/>
      <c r="ADA48" s="111"/>
      <c r="ADB48" s="111"/>
      <c r="ADC48" s="111"/>
      <c r="ADD48" s="111"/>
      <c r="ADE48" s="111"/>
      <c r="ADF48" s="111"/>
      <c r="ADG48" s="111"/>
      <c r="ADH48" s="111"/>
      <c r="ADI48" s="111"/>
      <c r="ADJ48" s="111"/>
      <c r="ADK48" s="111"/>
      <c r="ADL48" s="111"/>
      <c r="ADM48" s="111"/>
      <c r="ADN48" s="111"/>
      <c r="ADO48" s="111"/>
      <c r="ADP48" s="111"/>
      <c r="ADQ48" s="111"/>
      <c r="ADR48" s="111"/>
      <c r="ADS48" s="111"/>
      <c r="ADT48" s="111"/>
      <c r="ADU48" s="111"/>
      <c r="ADV48" s="111"/>
      <c r="ADW48" s="111"/>
      <c r="ADX48" s="111"/>
      <c r="ADY48" s="111"/>
      <c r="ADZ48" s="111"/>
      <c r="AEA48" s="111"/>
      <c r="AEB48" s="111"/>
      <c r="AEC48" s="111"/>
      <c r="AED48" s="111"/>
      <c r="AEE48" s="111"/>
      <c r="AEF48" s="111"/>
      <c r="AEG48" s="111"/>
      <c r="AEH48" s="111"/>
      <c r="AEI48" s="111"/>
      <c r="AEJ48" s="111"/>
      <c r="AEK48" s="111"/>
      <c r="AEL48" s="111"/>
      <c r="AEM48" s="111"/>
      <c r="AEN48" s="111"/>
      <c r="AEO48" s="111"/>
      <c r="AEP48" s="111"/>
      <c r="AEQ48" s="111"/>
      <c r="AER48" s="111"/>
      <c r="AES48" s="111"/>
      <c r="AET48" s="111"/>
      <c r="AEU48" s="111"/>
      <c r="AEV48" s="111"/>
      <c r="AEW48" s="111"/>
      <c r="AEX48" s="111"/>
      <c r="AEY48" s="111"/>
      <c r="AEZ48" s="111"/>
      <c r="AFA48" s="111"/>
      <c r="AFB48" s="111"/>
      <c r="AFC48" s="111"/>
      <c r="AFD48" s="111"/>
      <c r="AFE48" s="111"/>
      <c r="AFF48" s="111"/>
      <c r="AFG48" s="111"/>
      <c r="AFH48" s="111"/>
      <c r="AFI48" s="111"/>
      <c r="AFJ48" s="111"/>
      <c r="AFK48" s="111"/>
      <c r="AFL48" s="111"/>
      <c r="AFM48" s="111"/>
      <c r="AFN48" s="111"/>
      <c r="AFO48" s="111"/>
      <c r="AFP48" s="111"/>
      <c r="AFQ48" s="111"/>
      <c r="AFR48" s="111"/>
      <c r="AFS48" s="111"/>
      <c r="AFT48" s="111"/>
      <c r="AFU48" s="111"/>
      <c r="AFV48" s="111"/>
      <c r="AFW48" s="111"/>
      <c r="AFX48" s="111"/>
      <c r="AFY48" s="111"/>
      <c r="AFZ48" s="111"/>
      <c r="AGA48" s="111"/>
      <c r="AGB48" s="111"/>
      <c r="AGC48" s="111"/>
      <c r="AGD48" s="111"/>
      <c r="AGE48" s="111"/>
      <c r="AGF48" s="111"/>
      <c r="AGG48" s="111"/>
      <c r="AGH48" s="111"/>
      <c r="AGI48" s="111"/>
      <c r="AGJ48" s="111"/>
      <c r="AGK48" s="111"/>
      <c r="AGL48" s="111"/>
      <c r="AGM48" s="111"/>
      <c r="AGN48" s="111"/>
      <c r="AGO48" s="111"/>
      <c r="AGP48" s="111"/>
      <c r="AGQ48" s="111"/>
      <c r="AGR48" s="111"/>
      <c r="AGS48" s="111"/>
      <c r="AGT48" s="111"/>
      <c r="AGU48" s="111"/>
      <c r="AGV48" s="111"/>
      <c r="AGW48" s="111"/>
      <c r="AGX48" s="111"/>
      <c r="AGY48" s="111"/>
      <c r="AGZ48" s="111"/>
      <c r="AHA48" s="111"/>
      <c r="AHB48" s="111"/>
      <c r="AHC48" s="111"/>
      <c r="AHD48" s="111"/>
      <c r="AHE48" s="111"/>
      <c r="AHF48" s="111"/>
      <c r="AHG48" s="111"/>
      <c r="AHH48" s="111"/>
      <c r="AHI48" s="111"/>
      <c r="AHJ48" s="111"/>
      <c r="AHK48" s="111"/>
      <c r="AHL48" s="111"/>
      <c r="AHM48" s="111"/>
      <c r="AHN48" s="111"/>
      <c r="AHO48" s="111"/>
      <c r="AHP48" s="111"/>
      <c r="AHQ48" s="111"/>
      <c r="AHR48" s="111"/>
      <c r="AHS48" s="111"/>
      <c r="AHT48" s="111"/>
      <c r="AHU48" s="111"/>
      <c r="AHV48" s="111"/>
      <c r="AHW48" s="111"/>
      <c r="AHX48" s="111"/>
      <c r="AHY48" s="111"/>
      <c r="AHZ48" s="111"/>
      <c r="AIA48" s="111"/>
      <c r="AIB48" s="111"/>
      <c r="AIC48" s="111"/>
      <c r="AID48" s="111"/>
      <c r="AIE48" s="111"/>
      <c r="AIF48" s="111"/>
      <c r="AIG48" s="111"/>
      <c r="AIH48" s="111"/>
      <c r="AII48" s="111"/>
      <c r="AIJ48" s="111"/>
      <c r="AIK48" s="111"/>
      <c r="AIL48" s="111"/>
      <c r="AIM48" s="111"/>
      <c r="AIN48" s="111"/>
      <c r="AIO48" s="111"/>
      <c r="AIP48" s="111"/>
      <c r="AIQ48" s="111"/>
      <c r="AIR48" s="111"/>
      <c r="AIS48" s="111"/>
      <c r="AIT48" s="111"/>
      <c r="AIU48" s="111"/>
      <c r="AIV48" s="111"/>
      <c r="AIW48" s="111"/>
      <c r="AIX48" s="111"/>
      <c r="AIY48" s="111"/>
      <c r="AIZ48" s="111"/>
      <c r="AJA48" s="111"/>
      <c r="AJB48" s="111"/>
      <c r="AJC48" s="111"/>
      <c r="AJD48" s="111"/>
      <c r="AJE48" s="111"/>
      <c r="AJF48" s="111"/>
      <c r="AJG48" s="111"/>
      <c r="AJH48" s="111"/>
      <c r="AJI48" s="111"/>
      <c r="AJJ48" s="111"/>
      <c r="AJK48" s="111"/>
      <c r="AJL48" s="111"/>
      <c r="AJM48" s="111"/>
      <c r="AJN48" s="111"/>
      <c r="AJO48" s="111"/>
      <c r="AJP48" s="111"/>
      <c r="AJQ48" s="111"/>
      <c r="AJR48" s="111"/>
      <c r="AJS48" s="111"/>
      <c r="AJT48" s="111"/>
      <c r="AJU48" s="111"/>
      <c r="AJV48" s="111"/>
      <c r="AJW48" s="111"/>
      <c r="AJX48" s="111"/>
      <c r="AJY48" s="111"/>
      <c r="AJZ48" s="111"/>
      <c r="AKA48" s="111"/>
      <c r="AKB48" s="111"/>
      <c r="AKC48" s="111"/>
      <c r="AKD48" s="111"/>
      <c r="AKE48" s="111"/>
      <c r="AKF48" s="111"/>
      <c r="AKG48" s="111"/>
      <c r="AKH48" s="111"/>
      <c r="AKI48" s="111"/>
      <c r="AKJ48" s="111"/>
      <c r="AKK48" s="111"/>
      <c r="AKL48" s="111"/>
      <c r="AKM48" s="111"/>
      <c r="AKN48" s="111"/>
      <c r="AKO48" s="111"/>
      <c r="AKP48" s="111"/>
      <c r="AKQ48" s="111"/>
      <c r="AKR48" s="111"/>
      <c r="AKS48" s="111"/>
      <c r="AKT48" s="111"/>
      <c r="AKU48" s="111"/>
      <c r="AKV48" s="111"/>
      <c r="AKW48" s="111"/>
      <c r="AKX48" s="111"/>
      <c r="AKY48" s="111"/>
      <c r="AKZ48" s="111"/>
      <c r="ALA48" s="111"/>
      <c r="ALB48" s="111"/>
      <c r="ALC48" s="111"/>
      <c r="ALD48" s="111"/>
      <c r="ALE48" s="111"/>
      <c r="ALF48" s="111"/>
      <c r="ALG48" s="111"/>
      <c r="ALH48" s="111"/>
      <c r="ALI48" s="111"/>
      <c r="ALJ48" s="111"/>
      <c r="ALK48" s="111"/>
      <c r="ALL48" s="111"/>
      <c r="ALM48" s="111"/>
      <c r="ALN48" s="111"/>
      <c r="ALO48" s="111"/>
      <c r="ALP48" s="111"/>
      <c r="ALQ48" s="111"/>
      <c r="ALR48" s="111"/>
      <c r="ALS48" s="111"/>
      <c r="ALT48" s="111"/>
      <c r="ALU48" s="111"/>
      <c r="ALV48" s="111"/>
      <c r="ALW48" s="111"/>
      <c r="ALX48" s="111"/>
      <c r="ALY48" s="111"/>
      <c r="ALZ48" s="111"/>
      <c r="AMA48" s="111"/>
      <c r="AMB48" s="111"/>
      <c r="AMC48" s="111"/>
      <c r="AMD48" s="111"/>
      <c r="AME48" s="111"/>
      <c r="AMF48" s="111"/>
      <c r="AMG48" s="111"/>
      <c r="AMH48" s="111"/>
      <c r="AMI48" s="111"/>
      <c r="AMJ48" s="111"/>
      <c r="AMK48" s="111"/>
      <c r="AML48" s="111"/>
      <c r="AMM48" s="111"/>
      <c r="AMN48" s="111"/>
      <c r="AMO48" s="111"/>
      <c r="AMP48" s="111"/>
      <c r="AMQ48" s="111"/>
      <c r="AMR48" s="111"/>
      <c r="AMS48" s="111"/>
      <c r="AMT48" s="111"/>
      <c r="AMU48" s="111"/>
      <c r="AMV48" s="111"/>
      <c r="AMW48" s="111"/>
      <c r="AMX48" s="111"/>
      <c r="AMY48" s="111"/>
      <c r="AMZ48" s="111"/>
      <c r="ANA48" s="111"/>
      <c r="ANB48" s="111"/>
      <c r="ANC48" s="111"/>
      <c r="AND48" s="111"/>
      <c r="ANE48" s="111"/>
      <c r="ANF48" s="111"/>
      <c r="ANG48" s="111"/>
      <c r="ANH48" s="111"/>
      <c r="ANI48" s="111"/>
      <c r="ANJ48" s="111"/>
      <c r="ANK48" s="111"/>
      <c r="ANL48" s="111"/>
      <c r="ANM48" s="111"/>
      <c r="ANN48" s="111"/>
      <c r="ANO48" s="111"/>
      <c r="ANP48" s="111"/>
      <c r="ANQ48" s="111"/>
      <c r="ANR48" s="111"/>
      <c r="ANS48" s="111"/>
      <c r="ANT48" s="111"/>
      <c r="ANU48" s="111"/>
      <c r="ANV48" s="111"/>
      <c r="ANW48" s="111"/>
      <c r="ANX48" s="111"/>
      <c r="ANY48" s="111"/>
      <c r="ANZ48" s="111"/>
      <c r="AOA48" s="111"/>
      <c r="AOB48" s="111"/>
      <c r="AOC48" s="111"/>
      <c r="AOD48" s="111"/>
      <c r="AOE48" s="111"/>
      <c r="AOF48" s="111"/>
      <c r="AOG48" s="111"/>
      <c r="AOH48" s="111"/>
      <c r="AOI48" s="111"/>
      <c r="AOJ48" s="111"/>
      <c r="AOK48" s="111"/>
      <c r="AOL48" s="111"/>
      <c r="AOM48" s="111"/>
      <c r="AON48" s="111"/>
      <c r="AOO48" s="111"/>
      <c r="AOP48" s="111"/>
      <c r="AOQ48" s="111"/>
      <c r="AOR48" s="111"/>
      <c r="AOS48" s="111"/>
      <c r="AOT48" s="111"/>
      <c r="AOU48" s="111"/>
      <c r="AOV48" s="111"/>
      <c r="AOW48" s="111"/>
      <c r="AOX48" s="111"/>
      <c r="AOY48" s="111"/>
      <c r="AOZ48" s="111"/>
      <c r="APA48" s="111"/>
      <c r="APB48" s="111"/>
      <c r="APC48" s="111"/>
      <c r="APD48" s="111"/>
      <c r="APE48" s="111"/>
      <c r="APF48" s="111"/>
      <c r="APG48" s="111"/>
      <c r="APH48" s="111"/>
      <c r="API48" s="111"/>
      <c r="APJ48" s="111"/>
      <c r="APK48" s="111"/>
      <c r="APL48" s="111"/>
      <c r="APM48" s="111"/>
      <c r="APN48" s="111"/>
      <c r="APO48" s="111"/>
      <c r="APP48" s="111"/>
      <c r="APQ48" s="111"/>
      <c r="APR48" s="111"/>
      <c r="APS48" s="111"/>
      <c r="APT48" s="111"/>
      <c r="APU48" s="111"/>
      <c r="APV48" s="111"/>
      <c r="APW48" s="111"/>
      <c r="APX48" s="111"/>
      <c r="APY48" s="111"/>
      <c r="APZ48" s="111"/>
      <c r="AQA48" s="111"/>
      <c r="AQB48" s="111"/>
      <c r="AQC48" s="111"/>
      <c r="AQD48" s="111"/>
      <c r="AQE48" s="111"/>
      <c r="AQF48" s="111"/>
      <c r="AQG48" s="111"/>
      <c r="AQH48" s="111"/>
      <c r="AQI48" s="111"/>
      <c r="AQJ48" s="111"/>
      <c r="AQK48" s="111"/>
      <c r="AQL48" s="111"/>
      <c r="AQM48" s="111"/>
      <c r="AQN48" s="111"/>
      <c r="AQO48" s="111"/>
      <c r="AQP48" s="111"/>
      <c r="AQQ48" s="111"/>
      <c r="AQR48" s="111"/>
      <c r="AQS48" s="111"/>
      <c r="AQT48" s="111"/>
      <c r="AQU48" s="111"/>
      <c r="AQV48" s="111"/>
      <c r="AQW48" s="111"/>
      <c r="AQX48" s="111"/>
      <c r="AQY48" s="111"/>
      <c r="AQZ48" s="111"/>
      <c r="ARA48" s="111"/>
      <c r="ARB48" s="111"/>
      <c r="ARC48" s="111"/>
      <c r="ARD48" s="111"/>
      <c r="ARE48" s="111"/>
      <c r="ARF48" s="111"/>
      <c r="ARG48" s="111"/>
      <c r="ARH48" s="111"/>
      <c r="ARI48" s="111"/>
      <c r="ARJ48" s="111"/>
      <c r="ARK48" s="111"/>
      <c r="ARL48" s="111"/>
      <c r="ARM48" s="111"/>
      <c r="ARN48" s="111"/>
      <c r="ARO48" s="111"/>
      <c r="ARP48" s="111"/>
      <c r="ARQ48" s="111"/>
      <c r="ARR48" s="111"/>
      <c r="ARS48" s="111"/>
      <c r="ART48" s="111"/>
      <c r="ARU48" s="111"/>
      <c r="ARV48" s="111"/>
      <c r="ARW48" s="111"/>
      <c r="ARX48" s="111"/>
      <c r="ARY48" s="111"/>
      <c r="ARZ48" s="111"/>
      <c r="ASA48" s="111"/>
      <c r="ASB48" s="111"/>
      <c r="ASC48" s="111"/>
      <c r="ASD48" s="111"/>
      <c r="ASE48" s="111"/>
      <c r="ASF48" s="111"/>
      <c r="ASG48" s="111"/>
      <c r="ASH48" s="111"/>
      <c r="ASI48" s="111"/>
      <c r="ASJ48" s="111"/>
      <c r="ASK48" s="111"/>
      <c r="ASL48" s="111"/>
      <c r="ASM48" s="111"/>
      <c r="ASN48" s="111"/>
      <c r="ASO48" s="111"/>
      <c r="ASP48" s="111"/>
      <c r="ASQ48" s="111"/>
      <c r="ASR48" s="111"/>
      <c r="ASS48" s="111"/>
      <c r="AST48" s="111"/>
      <c r="ASU48" s="111"/>
      <c r="ASV48" s="111"/>
      <c r="ASW48" s="111"/>
      <c r="ASX48" s="111"/>
      <c r="ASY48" s="111"/>
      <c r="ASZ48" s="111"/>
      <c r="ATA48" s="111"/>
      <c r="ATB48" s="111"/>
      <c r="ATC48" s="111"/>
      <c r="ATD48" s="111"/>
      <c r="ATE48" s="111"/>
      <c r="ATF48" s="111"/>
      <c r="ATG48" s="111"/>
      <c r="ATH48" s="111"/>
      <c r="ATI48" s="111"/>
      <c r="ATJ48" s="111"/>
      <c r="ATK48" s="111"/>
      <c r="ATL48" s="111"/>
      <c r="ATM48" s="111"/>
      <c r="ATN48" s="111"/>
      <c r="ATO48" s="111"/>
      <c r="ATP48" s="111"/>
      <c r="ATQ48" s="111"/>
      <c r="ATR48" s="111"/>
      <c r="ATS48" s="111"/>
      <c r="ATT48" s="111"/>
      <c r="ATU48" s="111"/>
      <c r="ATV48" s="111"/>
      <c r="ATW48" s="111"/>
      <c r="ATX48" s="111"/>
      <c r="ATY48" s="111"/>
      <c r="ATZ48" s="111"/>
      <c r="AUA48" s="111"/>
      <c r="AUB48" s="111"/>
      <c r="AUC48" s="111"/>
      <c r="AUD48" s="111"/>
      <c r="AUE48" s="111"/>
      <c r="AUF48" s="111"/>
      <c r="AUG48" s="111"/>
      <c r="AUH48" s="111"/>
      <c r="AUI48" s="111"/>
      <c r="AUJ48" s="111"/>
      <c r="AUK48" s="111"/>
      <c r="AUL48" s="111"/>
      <c r="AUM48" s="111"/>
      <c r="AUN48" s="111"/>
      <c r="AUO48" s="111"/>
      <c r="AUP48" s="111"/>
      <c r="AUQ48" s="111"/>
      <c r="AUR48" s="111"/>
      <c r="AUS48" s="111"/>
      <c r="AUT48" s="111"/>
      <c r="AUU48" s="111"/>
      <c r="AUV48" s="111"/>
      <c r="AUW48" s="111"/>
      <c r="AUX48" s="111"/>
      <c r="AUY48" s="111"/>
      <c r="AUZ48" s="111"/>
      <c r="AVA48" s="111"/>
      <c r="AVB48" s="111"/>
      <c r="AVC48" s="111"/>
      <c r="AVD48" s="111"/>
      <c r="AVE48" s="111"/>
      <c r="AVF48" s="111"/>
      <c r="AVG48" s="111"/>
      <c r="AVH48" s="111"/>
      <c r="AVI48" s="111"/>
      <c r="AVJ48" s="111"/>
      <c r="AVK48" s="111"/>
      <c r="AVL48" s="111"/>
      <c r="AVM48" s="111"/>
      <c r="AVN48" s="111"/>
      <c r="AVO48" s="111"/>
      <c r="AVP48" s="111"/>
      <c r="AVQ48" s="111"/>
      <c r="AVR48" s="111"/>
      <c r="AVS48" s="111"/>
      <c r="AVT48" s="111"/>
      <c r="AVU48" s="111"/>
      <c r="AVV48" s="111"/>
      <c r="AVW48" s="111"/>
      <c r="AVX48" s="111"/>
      <c r="AVY48" s="111"/>
      <c r="AVZ48" s="111"/>
      <c r="AWA48" s="111"/>
      <c r="AWB48" s="111"/>
      <c r="AWC48" s="111"/>
      <c r="AWD48" s="111"/>
      <c r="AWE48" s="111"/>
      <c r="AWF48" s="111"/>
      <c r="AWG48" s="111"/>
      <c r="AWH48" s="111"/>
      <c r="AWI48" s="111"/>
      <c r="AWJ48" s="111"/>
      <c r="AWK48" s="111"/>
      <c r="AWL48" s="111"/>
      <c r="AWM48" s="111"/>
      <c r="AWN48" s="111"/>
      <c r="AWO48" s="111"/>
      <c r="AWP48" s="111"/>
      <c r="AWQ48" s="111"/>
      <c r="AWR48" s="111"/>
      <c r="AWS48" s="111"/>
      <c r="AWT48" s="111"/>
      <c r="AWU48" s="111"/>
      <c r="AWV48" s="111"/>
      <c r="AWW48" s="111"/>
      <c r="AWX48" s="111"/>
      <c r="AWY48" s="111"/>
      <c r="AWZ48" s="111"/>
      <c r="AXA48" s="111"/>
      <c r="AXB48" s="111"/>
      <c r="AXC48" s="111"/>
      <c r="AXD48" s="111"/>
      <c r="AXE48" s="111"/>
      <c r="AXF48" s="111"/>
      <c r="AXG48" s="111"/>
      <c r="AXH48" s="111"/>
      <c r="AXI48" s="111"/>
      <c r="AXJ48" s="111"/>
      <c r="AXK48" s="111"/>
      <c r="AXL48" s="111"/>
      <c r="AXM48" s="111"/>
      <c r="AXN48" s="111"/>
      <c r="AXO48" s="111"/>
      <c r="AXP48" s="111"/>
      <c r="AXQ48" s="111"/>
      <c r="AXR48" s="111"/>
      <c r="AXS48" s="111"/>
      <c r="AXT48" s="111"/>
      <c r="AXU48" s="111"/>
      <c r="AXV48" s="111"/>
      <c r="AXW48" s="111"/>
      <c r="AXX48" s="111"/>
      <c r="AXY48" s="111"/>
      <c r="AXZ48" s="111"/>
      <c r="AYA48" s="111"/>
      <c r="AYB48" s="111"/>
      <c r="AYC48" s="111"/>
      <c r="AYD48" s="111"/>
      <c r="AYE48" s="111"/>
      <c r="AYF48" s="111"/>
      <c r="AYG48" s="111"/>
      <c r="AYH48" s="111"/>
      <c r="AYI48" s="111"/>
      <c r="AYJ48" s="111"/>
      <c r="AYK48" s="111"/>
      <c r="AYL48" s="111"/>
      <c r="AYM48" s="111"/>
      <c r="AYN48" s="111"/>
      <c r="AYO48" s="111"/>
      <c r="AYP48" s="111"/>
      <c r="AYQ48" s="111"/>
      <c r="AYR48" s="111"/>
      <c r="AYS48" s="111"/>
      <c r="AYT48" s="111"/>
      <c r="AYU48" s="111"/>
      <c r="AYV48" s="111"/>
      <c r="AYW48" s="111"/>
      <c r="AYX48" s="111"/>
      <c r="AYY48" s="111"/>
      <c r="AYZ48" s="111"/>
      <c r="AZA48" s="111"/>
      <c r="AZB48" s="111"/>
      <c r="AZC48" s="111"/>
      <c r="AZD48" s="111"/>
      <c r="AZE48" s="111"/>
      <c r="AZF48" s="111"/>
      <c r="AZG48" s="111"/>
      <c r="AZH48" s="111"/>
      <c r="AZI48" s="111"/>
      <c r="AZJ48" s="111"/>
      <c r="AZK48" s="111"/>
      <c r="AZL48" s="111"/>
      <c r="AZM48" s="111"/>
      <c r="AZN48" s="111"/>
      <c r="AZO48" s="111"/>
      <c r="AZP48" s="111"/>
      <c r="AZQ48" s="111"/>
      <c r="AZR48" s="111"/>
      <c r="AZS48" s="111"/>
      <c r="AZT48" s="111"/>
      <c r="AZU48" s="111"/>
      <c r="AZV48" s="111"/>
      <c r="AZW48" s="111"/>
      <c r="AZX48" s="111"/>
      <c r="AZY48" s="111"/>
      <c r="AZZ48" s="111"/>
      <c r="BAA48" s="111"/>
      <c r="BAB48" s="111"/>
      <c r="BAC48" s="111"/>
      <c r="BAD48" s="111"/>
      <c r="BAE48" s="111"/>
      <c r="BAF48" s="111"/>
      <c r="BAG48" s="111"/>
      <c r="BAH48" s="111"/>
      <c r="BAI48" s="111"/>
      <c r="BAJ48" s="111"/>
      <c r="BAK48" s="111"/>
      <c r="BAL48" s="111"/>
      <c r="BAM48" s="111"/>
      <c r="BAN48" s="111"/>
      <c r="BAO48" s="111"/>
      <c r="BAP48" s="111"/>
      <c r="BAQ48" s="111"/>
      <c r="BAR48" s="111"/>
      <c r="BAS48" s="111"/>
      <c r="BAT48" s="111"/>
      <c r="BAU48" s="111"/>
      <c r="BAV48" s="111"/>
      <c r="BAW48" s="111"/>
      <c r="BAX48" s="111"/>
      <c r="BAY48" s="111"/>
      <c r="BAZ48" s="111"/>
      <c r="BBA48" s="111"/>
      <c r="BBB48" s="111"/>
      <c r="BBC48" s="111"/>
      <c r="BBD48" s="111"/>
      <c r="BBE48" s="111"/>
      <c r="BBF48" s="111"/>
      <c r="BBG48" s="111"/>
      <c r="BBH48" s="111"/>
      <c r="BBI48" s="111"/>
      <c r="BBJ48" s="111"/>
      <c r="BBK48" s="111"/>
      <c r="BBL48" s="111"/>
      <c r="BBM48" s="111"/>
      <c r="BBN48" s="111"/>
      <c r="BBO48" s="111"/>
      <c r="BBP48" s="111"/>
      <c r="BBQ48" s="111"/>
      <c r="BBR48" s="111"/>
      <c r="BBS48" s="111"/>
      <c r="BBT48" s="111"/>
      <c r="BBU48" s="111"/>
      <c r="BBV48" s="111"/>
      <c r="BBW48" s="111"/>
      <c r="BBX48" s="111"/>
      <c r="BBY48" s="111"/>
      <c r="BBZ48" s="111"/>
      <c r="BCA48" s="111"/>
      <c r="BCB48" s="111"/>
      <c r="BCC48" s="111"/>
      <c r="BCD48" s="111"/>
      <c r="BCE48" s="111"/>
      <c r="BCF48" s="111"/>
      <c r="BCG48" s="111"/>
      <c r="BCH48" s="111"/>
      <c r="BCI48" s="111"/>
      <c r="BCJ48" s="111"/>
      <c r="BCK48" s="111"/>
      <c r="BCL48" s="111"/>
      <c r="BCM48" s="111"/>
      <c r="BCN48" s="111"/>
      <c r="BCO48" s="111"/>
      <c r="BCP48" s="111"/>
      <c r="BCQ48" s="111"/>
      <c r="BCR48" s="111"/>
      <c r="BCS48" s="111"/>
      <c r="BCT48" s="111"/>
      <c r="BCU48" s="111"/>
      <c r="BCV48" s="111"/>
      <c r="BCW48" s="111"/>
      <c r="BCX48" s="111"/>
      <c r="BCY48" s="111"/>
      <c r="BCZ48" s="111"/>
      <c r="BDA48" s="111"/>
      <c r="BDB48" s="111"/>
      <c r="BDC48" s="111"/>
      <c r="BDD48" s="111"/>
      <c r="BDE48" s="111"/>
      <c r="BDF48" s="111"/>
      <c r="BDG48" s="111"/>
      <c r="BDH48" s="111"/>
      <c r="BDI48" s="111"/>
      <c r="BDJ48" s="111"/>
      <c r="BDK48" s="111"/>
      <c r="BDL48" s="111"/>
      <c r="BDM48" s="111"/>
      <c r="BDN48" s="111"/>
      <c r="BDO48" s="111"/>
      <c r="BDP48" s="111"/>
      <c r="BDQ48" s="111"/>
      <c r="BDR48" s="111"/>
      <c r="BDS48" s="111"/>
      <c r="BDT48" s="111"/>
      <c r="BDU48" s="111"/>
      <c r="BDV48" s="111"/>
      <c r="BDW48" s="111"/>
      <c r="BDX48" s="111"/>
      <c r="BDY48" s="111"/>
      <c r="BDZ48" s="111"/>
      <c r="BEA48" s="111"/>
      <c r="BEB48" s="111"/>
      <c r="BEC48" s="111"/>
      <c r="BED48" s="111"/>
      <c r="BEE48" s="111"/>
      <c r="BEF48" s="111"/>
      <c r="BEG48" s="111"/>
      <c r="BEH48" s="111"/>
      <c r="BEI48" s="111"/>
      <c r="BEJ48" s="111"/>
      <c r="BEK48" s="111"/>
      <c r="BEL48" s="111"/>
      <c r="BEM48" s="111"/>
      <c r="BEN48" s="111"/>
      <c r="BEO48" s="111"/>
      <c r="BEP48" s="111"/>
      <c r="BEQ48" s="111"/>
      <c r="BER48" s="111"/>
      <c r="BES48" s="111"/>
      <c r="BET48" s="111"/>
      <c r="BEU48" s="111"/>
      <c r="BEV48" s="111"/>
      <c r="BEW48" s="111"/>
      <c r="BEX48" s="111"/>
      <c r="BEY48" s="111"/>
      <c r="BEZ48" s="111"/>
      <c r="BFA48" s="111"/>
      <c r="BFB48" s="111"/>
      <c r="BFC48" s="111"/>
      <c r="BFD48" s="111"/>
      <c r="BFE48" s="111"/>
      <c r="BFF48" s="111"/>
      <c r="BFG48" s="111"/>
      <c r="BFH48" s="111"/>
      <c r="BFI48" s="111"/>
      <c r="BFJ48" s="111"/>
      <c r="BFK48" s="111"/>
      <c r="BFL48" s="111"/>
      <c r="BFM48" s="111"/>
      <c r="BFN48" s="111"/>
      <c r="BFO48" s="111"/>
      <c r="BFP48" s="111"/>
      <c r="BFQ48" s="111"/>
      <c r="BFR48" s="111"/>
      <c r="BFS48" s="111"/>
      <c r="BFT48" s="111"/>
      <c r="BFU48" s="111"/>
      <c r="BFV48" s="111"/>
      <c r="BFW48" s="111"/>
      <c r="BFX48" s="111"/>
      <c r="BFY48" s="111"/>
      <c r="BFZ48" s="111"/>
      <c r="BGA48" s="111"/>
      <c r="BGB48" s="111"/>
      <c r="BGC48" s="111"/>
      <c r="BGD48" s="111"/>
      <c r="BGE48" s="111"/>
      <c r="BGF48" s="111"/>
      <c r="BGG48" s="111"/>
      <c r="BGH48" s="111"/>
      <c r="BGI48" s="111"/>
      <c r="BGJ48" s="111"/>
      <c r="BGK48" s="111"/>
      <c r="BGL48" s="111"/>
      <c r="BGM48" s="111"/>
      <c r="BGN48" s="111"/>
      <c r="BGO48" s="111"/>
      <c r="BGP48" s="111"/>
      <c r="BGQ48" s="111"/>
      <c r="BGR48" s="111"/>
      <c r="BGS48" s="111"/>
      <c r="BGT48" s="111"/>
      <c r="BGU48" s="111"/>
      <c r="BGV48" s="111"/>
      <c r="BGW48" s="111"/>
      <c r="BGX48" s="111"/>
      <c r="BGY48" s="111"/>
      <c r="BGZ48" s="111"/>
      <c r="BHA48" s="111"/>
      <c r="BHB48" s="111"/>
      <c r="BHC48" s="111"/>
      <c r="BHD48" s="111"/>
      <c r="BHE48" s="111"/>
      <c r="BHF48" s="111"/>
      <c r="BHG48" s="111"/>
      <c r="BHH48" s="111"/>
      <c r="BHI48" s="111"/>
      <c r="BHJ48" s="111"/>
      <c r="BHK48" s="111"/>
      <c r="BHL48" s="111"/>
      <c r="BHM48" s="111"/>
      <c r="BHN48" s="111"/>
      <c r="BHO48" s="111"/>
      <c r="BHP48" s="111"/>
      <c r="BHQ48" s="111"/>
      <c r="BHR48" s="111"/>
      <c r="BHS48" s="111"/>
      <c r="BHT48" s="111"/>
      <c r="BHU48" s="111"/>
      <c r="BHV48" s="111"/>
      <c r="BHW48" s="111"/>
      <c r="BHX48" s="111"/>
      <c r="BHY48" s="111"/>
      <c r="BHZ48" s="111"/>
      <c r="BIA48" s="111"/>
      <c r="BIB48" s="111"/>
      <c r="BIC48" s="111"/>
      <c r="BID48" s="111"/>
      <c r="BIE48" s="111"/>
      <c r="BIF48" s="111"/>
      <c r="BIG48" s="111"/>
      <c r="BIH48" s="111"/>
      <c r="BII48" s="111"/>
      <c r="BIJ48" s="111"/>
      <c r="BIK48" s="111"/>
      <c r="BIL48" s="111"/>
      <c r="BIM48" s="111"/>
      <c r="BIN48" s="111"/>
      <c r="BIO48" s="111"/>
      <c r="BIP48" s="111"/>
      <c r="BIQ48" s="111"/>
      <c r="BIR48" s="111"/>
      <c r="BIS48" s="111"/>
      <c r="BIT48" s="111"/>
      <c r="BIU48" s="111"/>
      <c r="BIV48" s="111"/>
      <c r="BIW48" s="111"/>
      <c r="BIX48" s="111"/>
      <c r="BIY48" s="111"/>
      <c r="BIZ48" s="111"/>
      <c r="BJA48" s="111"/>
      <c r="BJB48" s="111"/>
      <c r="BJC48" s="111"/>
      <c r="BJD48" s="111"/>
      <c r="BJE48" s="111"/>
      <c r="BJF48" s="111"/>
      <c r="BJG48" s="111"/>
      <c r="BJH48" s="111"/>
      <c r="BJI48" s="111"/>
      <c r="BJJ48" s="111"/>
      <c r="BJK48" s="111"/>
      <c r="BJL48" s="111"/>
      <c r="BJM48" s="111"/>
      <c r="BJN48" s="111"/>
      <c r="BJO48" s="111"/>
      <c r="BJP48" s="111"/>
      <c r="BJQ48" s="111"/>
      <c r="BJR48" s="111"/>
      <c r="BJS48" s="111"/>
      <c r="BJT48" s="111"/>
      <c r="BJU48" s="111"/>
      <c r="BJV48" s="111"/>
      <c r="BJW48" s="111"/>
      <c r="BJX48" s="111"/>
      <c r="BJY48" s="111"/>
      <c r="BJZ48" s="111"/>
      <c r="BKA48" s="111"/>
      <c r="BKB48" s="111"/>
      <c r="BKC48" s="111"/>
      <c r="BKD48" s="111"/>
      <c r="BKE48" s="111"/>
      <c r="BKF48" s="111"/>
      <c r="BKG48" s="111"/>
      <c r="BKH48" s="111"/>
      <c r="BKI48" s="111"/>
      <c r="BKJ48" s="111"/>
      <c r="BKK48" s="111"/>
      <c r="BKL48" s="111"/>
      <c r="BKM48" s="111"/>
      <c r="BKN48" s="111"/>
      <c r="BKO48" s="111"/>
      <c r="BKP48" s="111"/>
      <c r="BKQ48" s="111"/>
      <c r="BKR48" s="111"/>
      <c r="BKS48" s="111"/>
      <c r="BKT48" s="111"/>
      <c r="BKU48" s="111"/>
      <c r="BKV48" s="111"/>
      <c r="BKW48" s="111"/>
      <c r="BKX48" s="111"/>
      <c r="BKY48" s="111"/>
      <c r="BKZ48" s="111"/>
      <c r="BLA48" s="111"/>
      <c r="BLB48" s="111"/>
      <c r="BLC48" s="111"/>
      <c r="BLD48" s="111"/>
      <c r="BLE48" s="111"/>
      <c r="BLF48" s="111"/>
      <c r="BLG48" s="111"/>
      <c r="BLH48" s="111"/>
      <c r="BLI48" s="111"/>
      <c r="BLJ48" s="111"/>
      <c r="BLK48" s="111"/>
      <c r="BLL48" s="111"/>
      <c r="BLM48" s="111"/>
      <c r="BLN48" s="111"/>
      <c r="BLO48" s="111"/>
      <c r="BLP48" s="111"/>
      <c r="BLQ48" s="111"/>
      <c r="BLR48" s="111"/>
      <c r="BLS48" s="111"/>
      <c r="BLT48" s="111"/>
      <c r="BLU48" s="111"/>
      <c r="BLV48" s="111"/>
      <c r="BLW48" s="111"/>
      <c r="BLX48" s="111"/>
      <c r="BLY48" s="111"/>
      <c r="BLZ48" s="111"/>
      <c r="BMA48" s="111"/>
      <c r="BMB48" s="111"/>
      <c r="BMC48" s="111"/>
      <c r="BMD48" s="111"/>
      <c r="BME48" s="111"/>
      <c r="BMF48" s="111"/>
      <c r="BMG48" s="111"/>
      <c r="BMH48" s="111"/>
      <c r="BMI48" s="111"/>
      <c r="BMJ48" s="111"/>
      <c r="BMK48" s="111"/>
      <c r="BML48" s="111"/>
      <c r="BMM48" s="111"/>
      <c r="BMN48" s="111"/>
      <c r="BMO48" s="111"/>
      <c r="BMP48" s="111"/>
      <c r="BMQ48" s="111"/>
      <c r="BMR48" s="111"/>
      <c r="BMS48" s="111"/>
      <c r="BMT48" s="111"/>
      <c r="BMU48" s="111"/>
      <c r="BMV48" s="111"/>
      <c r="BMW48" s="111"/>
      <c r="BMX48" s="111"/>
      <c r="BMY48" s="111"/>
      <c r="BMZ48" s="111"/>
      <c r="BNA48" s="111"/>
      <c r="BNB48" s="111"/>
      <c r="BNC48" s="111"/>
      <c r="BND48" s="111"/>
      <c r="BNE48" s="111"/>
      <c r="BNF48" s="111"/>
      <c r="BNG48" s="111"/>
      <c r="BNH48" s="111"/>
      <c r="BNI48" s="111"/>
      <c r="BNJ48" s="111"/>
      <c r="BNK48" s="111"/>
      <c r="BNL48" s="111"/>
      <c r="BNM48" s="111"/>
      <c r="BNN48" s="111"/>
      <c r="BNO48" s="111"/>
      <c r="BNP48" s="111"/>
      <c r="BNQ48" s="111"/>
      <c r="BNR48" s="111"/>
      <c r="BNS48" s="111"/>
      <c r="BNT48" s="111"/>
      <c r="BNU48" s="111"/>
      <c r="BNV48" s="111"/>
      <c r="BNW48" s="111"/>
      <c r="BNX48" s="111"/>
      <c r="BNY48" s="111"/>
      <c r="BNZ48" s="111"/>
      <c r="BOA48" s="111"/>
      <c r="BOB48" s="111"/>
      <c r="BOC48" s="111"/>
      <c r="BOD48" s="111"/>
      <c r="BOE48" s="111"/>
      <c r="BOF48" s="111"/>
      <c r="BOG48" s="111"/>
      <c r="BOH48" s="111"/>
      <c r="BOI48" s="111"/>
      <c r="BOJ48" s="111"/>
      <c r="BOK48" s="111"/>
      <c r="BOL48" s="111"/>
      <c r="BOM48" s="111"/>
      <c r="BON48" s="111"/>
      <c r="BOO48" s="111"/>
      <c r="BOP48" s="111"/>
      <c r="BOQ48" s="111"/>
      <c r="BOR48" s="111"/>
      <c r="BOS48" s="111"/>
      <c r="BOT48" s="111"/>
      <c r="BOU48" s="111"/>
      <c r="BOV48" s="111"/>
      <c r="BOW48" s="111"/>
      <c r="BOX48" s="111"/>
      <c r="BOY48" s="111"/>
      <c r="BOZ48" s="111"/>
      <c r="BPA48" s="111"/>
      <c r="BPB48" s="111"/>
      <c r="BPC48" s="111"/>
      <c r="BPD48" s="111"/>
      <c r="BPE48" s="111"/>
      <c r="BPF48" s="111"/>
      <c r="BPG48" s="111"/>
      <c r="BPH48" s="111"/>
      <c r="BPI48" s="111"/>
      <c r="BPJ48" s="111"/>
      <c r="BPK48" s="111"/>
      <c r="BPL48" s="111"/>
      <c r="BPM48" s="111"/>
      <c r="BPN48" s="111"/>
      <c r="BPO48" s="111"/>
      <c r="BPP48" s="111"/>
      <c r="BPQ48" s="111"/>
      <c r="BPR48" s="111"/>
      <c r="BPS48" s="111"/>
      <c r="BPT48" s="111"/>
      <c r="BPU48" s="111"/>
      <c r="BPV48" s="111"/>
      <c r="BPW48" s="111"/>
      <c r="BPX48" s="111"/>
      <c r="BPY48" s="111"/>
      <c r="BPZ48" s="111"/>
      <c r="BQA48" s="111"/>
      <c r="BQB48" s="111"/>
      <c r="BQC48" s="111"/>
      <c r="BQD48" s="111"/>
      <c r="BQE48" s="111"/>
      <c r="BQF48" s="111"/>
      <c r="BQG48" s="111"/>
      <c r="BQH48" s="111"/>
      <c r="BQI48" s="111"/>
      <c r="BQJ48" s="111"/>
      <c r="BQK48" s="111"/>
      <c r="BQL48" s="111"/>
      <c r="BQM48" s="111"/>
      <c r="BQN48" s="111"/>
      <c r="BQO48" s="111"/>
      <c r="BQP48" s="111"/>
      <c r="BQQ48" s="111"/>
      <c r="BQR48" s="111"/>
      <c r="BQS48" s="111"/>
      <c r="BQT48" s="111"/>
      <c r="BQU48" s="111"/>
      <c r="BQV48" s="111"/>
      <c r="BQW48" s="111"/>
      <c r="BQX48" s="111"/>
      <c r="BQY48" s="111"/>
      <c r="BQZ48" s="111"/>
      <c r="BRA48" s="111"/>
      <c r="BRB48" s="111"/>
      <c r="BRC48" s="111"/>
      <c r="BRD48" s="111"/>
      <c r="BRE48" s="111"/>
      <c r="BRF48" s="111"/>
      <c r="BRG48" s="111"/>
      <c r="BRH48" s="111"/>
      <c r="BRI48" s="111"/>
      <c r="BRJ48" s="111"/>
      <c r="BRK48" s="111"/>
      <c r="BRL48" s="111"/>
      <c r="BRM48" s="111"/>
      <c r="BRN48" s="111"/>
      <c r="BRO48" s="111"/>
      <c r="BRP48" s="111"/>
      <c r="BRQ48" s="111"/>
      <c r="BRR48" s="111"/>
      <c r="BRS48" s="111"/>
      <c r="BRT48" s="111"/>
      <c r="BRU48" s="111"/>
      <c r="BRV48" s="111"/>
      <c r="BRW48" s="111"/>
      <c r="BRX48" s="111"/>
      <c r="BRY48" s="111"/>
      <c r="BRZ48" s="111"/>
      <c r="BSA48" s="111"/>
      <c r="BSB48" s="111"/>
      <c r="BSC48" s="111"/>
      <c r="BSD48" s="111"/>
      <c r="BSE48" s="111"/>
      <c r="BSF48" s="111"/>
      <c r="BSG48" s="111"/>
      <c r="BSH48" s="111"/>
      <c r="BSI48" s="111"/>
      <c r="BSJ48" s="111"/>
      <c r="BSK48" s="111"/>
      <c r="BSL48" s="111"/>
      <c r="BSM48" s="111"/>
      <c r="BSN48" s="111"/>
      <c r="BSO48" s="111"/>
      <c r="BSP48" s="111"/>
      <c r="BSQ48" s="111"/>
      <c r="BSR48" s="111"/>
      <c r="BSS48" s="111"/>
      <c r="BST48" s="111"/>
      <c r="BSU48" s="111"/>
      <c r="BSV48" s="111"/>
      <c r="BSW48" s="111"/>
      <c r="BSX48" s="111"/>
      <c r="BSY48" s="111"/>
      <c r="BSZ48" s="111"/>
      <c r="BTA48" s="111"/>
      <c r="BTB48" s="111"/>
      <c r="BTC48" s="111"/>
      <c r="BTD48" s="111"/>
      <c r="BTE48" s="111"/>
      <c r="BTF48" s="111"/>
      <c r="BTG48" s="111"/>
      <c r="BTH48" s="111"/>
      <c r="BTI48" s="111"/>
      <c r="BTJ48" s="111"/>
      <c r="BTK48" s="111"/>
      <c r="BTL48" s="111"/>
      <c r="BTM48" s="111"/>
      <c r="BTN48" s="111"/>
      <c r="BTO48" s="111"/>
      <c r="BTP48" s="111"/>
      <c r="BTQ48" s="111"/>
      <c r="BTR48" s="111"/>
      <c r="BTS48" s="111"/>
      <c r="BTT48" s="111"/>
      <c r="BTU48" s="111"/>
      <c r="BTV48" s="111"/>
      <c r="BTW48" s="111"/>
      <c r="BTX48" s="111"/>
      <c r="BTY48" s="111"/>
      <c r="BTZ48" s="111"/>
      <c r="BUA48" s="111"/>
      <c r="BUB48" s="111"/>
      <c r="BUC48" s="111"/>
      <c r="BUD48" s="111"/>
      <c r="BUE48" s="111"/>
      <c r="BUF48" s="111"/>
      <c r="BUG48" s="111"/>
      <c r="BUH48" s="111"/>
      <c r="BUI48" s="111"/>
      <c r="BUJ48" s="111"/>
      <c r="BUK48" s="111"/>
      <c r="BUL48" s="111"/>
      <c r="BUM48" s="111"/>
      <c r="BUN48" s="111"/>
      <c r="BUO48" s="111"/>
      <c r="BUP48" s="111"/>
      <c r="BUQ48" s="111"/>
      <c r="BUR48" s="111"/>
      <c r="BUS48" s="111"/>
      <c r="BUT48" s="111"/>
      <c r="BUU48" s="111"/>
      <c r="BUV48" s="111"/>
      <c r="BUW48" s="111"/>
      <c r="BUX48" s="111"/>
      <c r="BUY48" s="111"/>
      <c r="BUZ48" s="111"/>
      <c r="BVA48" s="111"/>
      <c r="BVB48" s="111"/>
      <c r="BVC48" s="111"/>
      <c r="BVD48" s="111"/>
      <c r="BVE48" s="111"/>
      <c r="BVF48" s="111"/>
      <c r="BVG48" s="111"/>
      <c r="BVH48" s="111"/>
      <c r="BVI48" s="111"/>
      <c r="BVJ48" s="111"/>
      <c r="BVK48" s="111"/>
      <c r="BVL48" s="111"/>
      <c r="BVM48" s="111"/>
      <c r="BVN48" s="111"/>
      <c r="BVO48" s="111"/>
      <c r="BVP48" s="111"/>
      <c r="BVQ48" s="111"/>
      <c r="BVR48" s="111"/>
      <c r="BVS48" s="111"/>
      <c r="BVT48" s="111"/>
      <c r="BVU48" s="111"/>
      <c r="BVV48" s="111"/>
      <c r="BVW48" s="111"/>
      <c r="BVX48" s="111"/>
      <c r="BVY48" s="111"/>
      <c r="BVZ48" s="111"/>
      <c r="BWA48" s="111"/>
      <c r="BWB48" s="111"/>
      <c r="BWC48" s="111"/>
      <c r="BWD48" s="111"/>
      <c r="BWE48" s="111"/>
      <c r="BWF48" s="111"/>
      <c r="BWG48" s="111"/>
      <c r="BWH48" s="111"/>
      <c r="BWI48" s="111"/>
      <c r="BWJ48" s="111"/>
      <c r="BWK48" s="111"/>
      <c r="BWL48" s="111"/>
      <c r="BWM48" s="111"/>
      <c r="BWN48" s="111"/>
      <c r="BWO48" s="111"/>
      <c r="BWP48" s="111"/>
      <c r="BWQ48" s="111"/>
      <c r="BWR48" s="111"/>
      <c r="BWS48" s="111"/>
      <c r="BWT48" s="111"/>
      <c r="BWU48" s="111"/>
      <c r="BWV48" s="111"/>
      <c r="BWW48" s="111"/>
      <c r="BWX48" s="111"/>
      <c r="BWY48" s="111"/>
      <c r="BWZ48" s="111"/>
      <c r="BXA48" s="111"/>
      <c r="BXB48" s="111"/>
      <c r="BXC48" s="111"/>
      <c r="BXD48" s="111"/>
      <c r="BXE48" s="111"/>
      <c r="BXF48" s="111"/>
      <c r="BXG48" s="111"/>
      <c r="BXH48" s="111"/>
      <c r="BXI48" s="111"/>
      <c r="BXJ48" s="111"/>
      <c r="BXK48" s="111"/>
      <c r="BXL48" s="111"/>
      <c r="BXM48" s="111"/>
      <c r="BXN48" s="111"/>
      <c r="BXO48" s="111"/>
      <c r="BXP48" s="111"/>
      <c r="BXQ48" s="111"/>
      <c r="BXR48" s="111"/>
      <c r="BXS48" s="111"/>
      <c r="BXT48" s="111"/>
      <c r="BXU48" s="111"/>
      <c r="BXV48" s="111"/>
      <c r="BXW48" s="111"/>
      <c r="BXX48" s="111"/>
      <c r="BXY48" s="111"/>
      <c r="BXZ48" s="111"/>
      <c r="BYA48" s="111"/>
      <c r="BYB48" s="111"/>
      <c r="BYC48" s="111"/>
      <c r="BYD48" s="111"/>
      <c r="BYE48" s="111"/>
      <c r="BYF48" s="111"/>
      <c r="BYG48" s="111"/>
      <c r="BYH48" s="111"/>
      <c r="BYI48" s="111"/>
      <c r="BYJ48" s="111"/>
      <c r="BYK48" s="111"/>
      <c r="BYL48" s="111"/>
      <c r="BYM48" s="111"/>
      <c r="BYN48" s="111"/>
      <c r="BYO48" s="111"/>
      <c r="BYP48" s="111"/>
      <c r="BYQ48" s="111"/>
      <c r="BYR48" s="111"/>
      <c r="BYS48" s="111"/>
      <c r="BYT48" s="111"/>
      <c r="BYU48" s="111"/>
      <c r="BYV48" s="111"/>
      <c r="BYW48" s="111"/>
      <c r="BYX48" s="111"/>
      <c r="BYY48" s="111"/>
      <c r="BYZ48" s="111"/>
      <c r="BZA48" s="111"/>
      <c r="BZB48" s="111"/>
      <c r="BZC48" s="111"/>
      <c r="BZD48" s="111"/>
      <c r="BZE48" s="111"/>
      <c r="BZF48" s="111"/>
      <c r="BZG48" s="111"/>
      <c r="BZH48" s="111"/>
      <c r="BZI48" s="111"/>
      <c r="BZJ48" s="111"/>
      <c r="BZK48" s="111"/>
      <c r="BZL48" s="111"/>
      <c r="BZM48" s="111"/>
      <c r="BZN48" s="111"/>
      <c r="BZO48" s="111"/>
      <c r="BZP48" s="111"/>
      <c r="BZQ48" s="111"/>
      <c r="BZR48" s="111"/>
      <c r="BZS48" s="111"/>
      <c r="BZT48" s="111"/>
      <c r="BZW48" s="111"/>
      <c r="CAA48" s="111"/>
      <c r="CAE48" s="111"/>
      <c r="CAG48" s="111"/>
      <c r="CAH48" s="111"/>
      <c r="CAI48" s="111"/>
      <c r="CAJ48" s="111"/>
      <c r="CAK48" s="111"/>
      <c r="CAL48" s="111"/>
      <c r="CAM48" s="111"/>
      <c r="CAN48" s="111"/>
      <c r="CAO48" s="111"/>
      <c r="CAP48" s="111"/>
      <c r="CAQ48" s="111"/>
      <c r="CAR48" s="111"/>
      <c r="CAS48" s="111"/>
      <c r="CAT48" s="111"/>
      <c r="CAU48" s="111"/>
      <c r="CAV48" s="111"/>
      <c r="CAW48" s="111"/>
      <c r="CAX48" s="111"/>
      <c r="CAY48" s="111"/>
      <c r="CAZ48" s="111"/>
      <c r="CBA48" s="111"/>
      <c r="CBB48" s="111"/>
    </row>
    <row r="49" spans="10:197" x14ac:dyDescent="0.35">
      <c r="J49" s="352"/>
      <c r="GO49" s="211"/>
    </row>
    <row r="50" spans="10:197" x14ac:dyDescent="0.35">
      <c r="J50" s="352"/>
      <c r="GO50" s="211"/>
    </row>
    <row r="51" spans="10:197" x14ac:dyDescent="0.35">
      <c r="J51" s="352"/>
      <c r="GO51" s="211"/>
    </row>
    <row r="52" spans="10:197" x14ac:dyDescent="0.35">
      <c r="J52" s="352"/>
      <c r="GO52" s="211"/>
    </row>
    <row r="53" spans="10:197" x14ac:dyDescent="0.35">
      <c r="J53" s="352"/>
      <c r="GO53" s="211"/>
    </row>
    <row r="54" spans="10:197" x14ac:dyDescent="0.35">
      <c r="J54" s="352"/>
      <c r="GO54" s="211"/>
    </row>
    <row r="55" spans="10:197" x14ac:dyDescent="0.35">
      <c r="J55" s="352"/>
      <c r="GO55" s="211"/>
    </row>
    <row r="56" spans="10:197" x14ac:dyDescent="0.35">
      <c r="J56" s="352"/>
      <c r="GO56" s="211"/>
    </row>
    <row r="57" spans="10:197" x14ac:dyDescent="0.35">
      <c r="J57" s="352"/>
      <c r="GO57" s="211"/>
    </row>
    <row r="58" spans="10:197" x14ac:dyDescent="0.35">
      <c r="J58" s="352"/>
      <c r="GO58" s="211"/>
    </row>
    <row r="59" spans="10:197" x14ac:dyDescent="0.35">
      <c r="J59" s="352"/>
      <c r="GO59" s="211"/>
    </row>
    <row r="60" spans="10:197" x14ac:dyDescent="0.35">
      <c r="J60" s="352"/>
      <c r="GO60" s="211"/>
    </row>
    <row r="61" spans="10:197" x14ac:dyDescent="0.35">
      <c r="J61" s="352"/>
      <c r="GO61" s="211"/>
    </row>
    <row r="62" spans="10:197" x14ac:dyDescent="0.35">
      <c r="J62" s="352"/>
      <c r="GO62" s="211"/>
    </row>
    <row r="63" spans="10:197" x14ac:dyDescent="0.35">
      <c r="J63" s="352"/>
      <c r="GO63" s="211"/>
    </row>
    <row r="64" spans="10:197" x14ac:dyDescent="0.35">
      <c r="J64" s="352"/>
      <c r="GO64" s="211"/>
    </row>
    <row r="65" spans="10:197" x14ac:dyDescent="0.35">
      <c r="J65" s="352"/>
      <c r="GO65" s="211"/>
    </row>
    <row r="66" spans="10:197" x14ac:dyDescent="0.35">
      <c r="J66" s="352"/>
      <c r="GO66" s="211"/>
    </row>
    <row r="67" spans="10:197" x14ac:dyDescent="0.35">
      <c r="J67" s="352"/>
      <c r="GO67" s="211"/>
    </row>
    <row r="68" spans="10:197" x14ac:dyDescent="0.35">
      <c r="J68" s="352"/>
      <c r="GO68" s="211"/>
    </row>
    <row r="69" spans="10:197" x14ac:dyDescent="0.35">
      <c r="J69" s="352"/>
      <c r="GO69" s="211"/>
    </row>
    <row r="70" spans="10:197" x14ac:dyDescent="0.35">
      <c r="J70" s="352"/>
      <c r="GO70" s="211"/>
    </row>
    <row r="71" spans="10:197" x14ac:dyDescent="0.35">
      <c r="J71" s="352"/>
      <c r="GO71" s="211"/>
    </row>
    <row r="72" spans="10:197" x14ac:dyDescent="0.35">
      <c r="J72" s="352"/>
      <c r="GO72" s="217"/>
    </row>
    <row r="73" spans="10:197" x14ac:dyDescent="0.35">
      <c r="J73" s="352"/>
      <c r="GO73" s="211"/>
    </row>
    <row r="74" spans="10:197" x14ac:dyDescent="0.35">
      <c r="J74" s="352"/>
      <c r="GO74" s="211"/>
    </row>
    <row r="75" spans="10:197" x14ac:dyDescent="0.35">
      <c r="J75" s="352"/>
      <c r="GO75" s="217"/>
    </row>
    <row r="76" spans="10:197" x14ac:dyDescent="0.35">
      <c r="J76" s="352"/>
      <c r="GO76" s="211"/>
    </row>
    <row r="77" spans="10:197" x14ac:dyDescent="0.35">
      <c r="J77" s="352"/>
      <c r="GO77" s="211"/>
    </row>
    <row r="78" spans="10:197" x14ac:dyDescent="0.35">
      <c r="J78" s="352"/>
      <c r="GO78" s="211"/>
    </row>
    <row r="79" spans="10:197" x14ac:dyDescent="0.35">
      <c r="J79" s="352"/>
      <c r="GO79" s="211"/>
    </row>
    <row r="80" spans="10:197" x14ac:dyDescent="0.35">
      <c r="J80" s="352"/>
      <c r="GO80" s="211"/>
    </row>
    <row r="81" spans="10:197" x14ac:dyDescent="0.35">
      <c r="J81" s="352"/>
      <c r="GO81" s="211"/>
    </row>
    <row r="82" spans="10:197" x14ac:dyDescent="0.35">
      <c r="J82" s="352"/>
      <c r="GO82" s="211"/>
    </row>
    <row r="83" spans="10:197" x14ac:dyDescent="0.35">
      <c r="J83" s="352"/>
      <c r="GO83" s="211"/>
    </row>
    <row r="84" spans="10:197" x14ac:dyDescent="0.35">
      <c r="J84" s="352"/>
      <c r="GO84" s="211"/>
    </row>
    <row r="85" spans="10:197" x14ac:dyDescent="0.35">
      <c r="J85" s="352"/>
      <c r="GO85" s="211"/>
    </row>
    <row r="86" spans="10:197" x14ac:dyDescent="0.35">
      <c r="J86" s="352"/>
      <c r="GO86" s="211"/>
    </row>
    <row r="87" spans="10:197" x14ac:dyDescent="0.35">
      <c r="J87" s="352"/>
      <c r="GO87" s="211"/>
    </row>
    <row r="88" spans="10:197" x14ac:dyDescent="0.35">
      <c r="J88" s="352"/>
      <c r="GO88" s="211"/>
    </row>
    <row r="89" spans="10:197" x14ac:dyDescent="0.35">
      <c r="J89" s="352"/>
      <c r="GO89" s="211"/>
    </row>
    <row r="90" spans="10:197" x14ac:dyDescent="0.35">
      <c r="J90" s="352"/>
      <c r="GO90" s="211"/>
    </row>
    <row r="91" spans="10:197" x14ac:dyDescent="0.35">
      <c r="J91" s="352"/>
      <c r="GO91" s="211"/>
    </row>
    <row r="92" spans="10:197" x14ac:dyDescent="0.35">
      <c r="J92" s="352"/>
      <c r="GO92" s="211"/>
    </row>
    <row r="93" spans="10:197" x14ac:dyDescent="0.35">
      <c r="J93" s="352"/>
      <c r="GO93" s="211"/>
    </row>
    <row r="94" spans="10:197" x14ac:dyDescent="0.35">
      <c r="J94" s="352"/>
      <c r="GO94" s="211"/>
    </row>
    <row r="95" spans="10:197" x14ac:dyDescent="0.35">
      <c r="J95" s="352"/>
      <c r="GO95" s="211"/>
    </row>
    <row r="96" spans="10:197" x14ac:dyDescent="0.35">
      <c r="J96" s="352"/>
      <c r="GO96" s="211"/>
    </row>
    <row r="97" spans="10:197" x14ac:dyDescent="0.35">
      <c r="J97" s="352"/>
      <c r="GO97" s="211"/>
    </row>
    <row r="98" spans="10:197" x14ac:dyDescent="0.35">
      <c r="J98" s="352"/>
      <c r="GO98" s="211"/>
    </row>
    <row r="99" spans="10:197" x14ac:dyDescent="0.35">
      <c r="J99" s="352"/>
      <c r="GO99" s="211"/>
    </row>
    <row r="100" spans="10:197" x14ac:dyDescent="0.35">
      <c r="J100" s="352"/>
      <c r="GO100" s="211"/>
    </row>
    <row r="101" spans="10:197" x14ac:dyDescent="0.35">
      <c r="J101" s="352"/>
      <c r="GO101" s="211"/>
    </row>
    <row r="102" spans="10:197" x14ac:dyDescent="0.35">
      <c r="J102" s="352"/>
      <c r="GO102" s="211"/>
    </row>
    <row r="103" spans="10:197" x14ac:dyDescent="0.35">
      <c r="J103" s="352"/>
      <c r="GO103" s="211"/>
    </row>
    <row r="104" spans="10:197" x14ac:dyDescent="0.35">
      <c r="J104" s="352"/>
      <c r="GO104" s="211"/>
    </row>
    <row r="105" spans="10:197" x14ac:dyDescent="0.35">
      <c r="J105" s="352"/>
      <c r="GO105" s="211"/>
    </row>
    <row r="106" spans="10:197" x14ac:dyDescent="0.35">
      <c r="J106" s="352"/>
      <c r="GO106" s="211"/>
    </row>
    <row r="107" spans="10:197" x14ac:dyDescent="0.35">
      <c r="J107" s="352"/>
      <c r="GO107" s="211"/>
    </row>
    <row r="108" spans="10:197" x14ac:dyDescent="0.35">
      <c r="J108" s="352"/>
      <c r="GO108" s="211"/>
    </row>
    <row r="109" spans="10:197" x14ac:dyDescent="0.35">
      <c r="J109" s="352"/>
      <c r="GO109" s="218"/>
    </row>
    <row r="110" spans="10:197" x14ac:dyDescent="0.35">
      <c r="J110" s="352"/>
      <c r="GO110" s="218"/>
    </row>
    <row r="111" spans="10:197" x14ac:dyDescent="0.35">
      <c r="J111" s="352"/>
      <c r="GO111" s="218"/>
    </row>
    <row r="112" spans="10:197" x14ac:dyDescent="0.35">
      <c r="J112" s="352"/>
      <c r="GO112" s="211"/>
    </row>
    <row r="113" spans="10:197" x14ac:dyDescent="0.35">
      <c r="J113" s="352"/>
      <c r="GO113" s="218"/>
    </row>
    <row r="114" spans="10:197" x14ac:dyDescent="0.35">
      <c r="J114" s="352"/>
      <c r="GO114" s="211"/>
    </row>
    <row r="115" spans="10:197" x14ac:dyDescent="0.35">
      <c r="J115" s="352"/>
      <c r="GO115" s="211"/>
    </row>
    <row r="116" spans="10:197" x14ac:dyDescent="0.35">
      <c r="J116" s="352"/>
      <c r="GO116" s="218"/>
    </row>
    <row r="117" spans="10:197" x14ac:dyDescent="0.35">
      <c r="J117" s="352"/>
      <c r="GO117" s="211"/>
    </row>
    <row r="118" spans="10:197" x14ac:dyDescent="0.35">
      <c r="J118" s="352"/>
      <c r="GO118" s="211"/>
    </row>
    <row r="119" spans="10:197" x14ac:dyDescent="0.35">
      <c r="J119" s="352"/>
    </row>
    <row r="120" spans="10:197" x14ac:dyDescent="0.35">
      <c r="J120" s="352"/>
    </row>
    <row r="121" spans="10:197" x14ac:dyDescent="0.35">
      <c r="J121" s="352"/>
    </row>
    <row r="122" spans="10:197" x14ac:dyDescent="0.35">
      <c r="J122" s="352"/>
    </row>
    <row r="123" spans="10:197" x14ac:dyDescent="0.35">
      <c r="J123" s="352"/>
    </row>
    <row r="124" spans="10:197" x14ac:dyDescent="0.35">
      <c r="J124" s="352"/>
    </row>
    <row r="125" spans="10:197" x14ac:dyDescent="0.35">
      <c r="J125" s="352"/>
    </row>
    <row r="126" spans="10:197" x14ac:dyDescent="0.35">
      <c r="J126" s="352"/>
    </row>
    <row r="127" spans="10:197" x14ac:dyDescent="0.35">
      <c r="J127" s="352"/>
    </row>
    <row r="128" spans="10:197" x14ac:dyDescent="0.35">
      <c r="J128" s="352"/>
    </row>
    <row r="129" spans="10:10" x14ac:dyDescent="0.35">
      <c r="J129" s="352"/>
    </row>
    <row r="130" spans="10:10" x14ac:dyDescent="0.35">
      <c r="J130" s="352"/>
    </row>
    <row r="131" spans="10:10" x14ac:dyDescent="0.35">
      <c r="J131" s="352"/>
    </row>
    <row r="132" spans="10:10" x14ac:dyDescent="0.35">
      <c r="J132" s="352"/>
    </row>
    <row r="133" spans="10:10" x14ac:dyDescent="0.35">
      <c r="J133" s="352"/>
    </row>
    <row r="134" spans="10:10" x14ac:dyDescent="0.35">
      <c r="J134" s="352"/>
    </row>
    <row r="135" spans="10:10" x14ac:dyDescent="0.35">
      <c r="J135" s="352"/>
    </row>
    <row r="136" spans="10:10" x14ac:dyDescent="0.35">
      <c r="J136" s="352"/>
    </row>
    <row r="137" spans="10:10" x14ac:dyDescent="0.35">
      <c r="J137" s="352"/>
    </row>
    <row r="138" spans="10:10" x14ac:dyDescent="0.35">
      <c r="J138" s="352"/>
    </row>
    <row r="139" spans="10:10" x14ac:dyDescent="0.35">
      <c r="J139" s="352"/>
    </row>
    <row r="140" spans="10:10" x14ac:dyDescent="0.35">
      <c r="J140" s="352"/>
    </row>
    <row r="141" spans="10:10" x14ac:dyDescent="0.35">
      <c r="J141" s="352"/>
    </row>
    <row r="142" spans="10:10" x14ac:dyDescent="0.35">
      <c r="J142" s="352"/>
    </row>
    <row r="143" spans="10:10" x14ac:dyDescent="0.35">
      <c r="J143" s="352"/>
    </row>
    <row r="144" spans="10:10" x14ac:dyDescent="0.35">
      <c r="J144" s="352"/>
    </row>
    <row r="145" spans="10:10" x14ac:dyDescent="0.35">
      <c r="J145" s="352"/>
    </row>
    <row r="146" spans="10:10" x14ac:dyDescent="0.35">
      <c r="J146" s="352"/>
    </row>
    <row r="147" spans="10:10" x14ac:dyDescent="0.35">
      <c r="J147" s="352"/>
    </row>
    <row r="148" spans="10:10" x14ac:dyDescent="0.35">
      <c r="J148" s="352"/>
    </row>
    <row r="149" spans="10:10" x14ac:dyDescent="0.35">
      <c r="J149" s="352"/>
    </row>
    <row r="150" spans="10:10" x14ac:dyDescent="0.35">
      <c r="J150" s="352"/>
    </row>
    <row r="151" spans="10:10" x14ac:dyDescent="0.35">
      <c r="J151" s="352"/>
    </row>
    <row r="152" spans="10:10" x14ac:dyDescent="0.35">
      <c r="J152" s="352"/>
    </row>
    <row r="153" spans="10:10" x14ac:dyDescent="0.35">
      <c r="J153" s="352"/>
    </row>
    <row r="154" spans="10:10" x14ac:dyDescent="0.35">
      <c r="J154" s="352"/>
    </row>
    <row r="155" spans="10:10" x14ac:dyDescent="0.35">
      <c r="J155" s="352"/>
    </row>
    <row r="156" spans="10:10" x14ac:dyDescent="0.35">
      <c r="J156" s="352"/>
    </row>
    <row r="157" spans="10:10" x14ac:dyDescent="0.35">
      <c r="J157" s="352"/>
    </row>
    <row r="158" spans="10:10" x14ac:dyDescent="0.35">
      <c r="J158" s="352"/>
    </row>
    <row r="159" spans="10:10" x14ac:dyDescent="0.35">
      <c r="J159" s="352"/>
    </row>
    <row r="160" spans="10:10" x14ac:dyDescent="0.35">
      <c r="J160" s="352"/>
    </row>
    <row r="161" spans="10:10" x14ac:dyDescent="0.35">
      <c r="J161" s="352"/>
    </row>
    <row r="162" spans="10:10" x14ac:dyDescent="0.35">
      <c r="J162" s="352"/>
    </row>
    <row r="163" spans="10:10" x14ac:dyDescent="0.35">
      <c r="J163" s="352"/>
    </row>
    <row r="164" spans="10:10" x14ac:dyDescent="0.35">
      <c r="J164" s="352"/>
    </row>
    <row r="165" spans="10:10" x14ac:dyDescent="0.35">
      <c r="J165" s="352"/>
    </row>
    <row r="166" spans="10:10" x14ac:dyDescent="0.35">
      <c r="J166" s="352"/>
    </row>
    <row r="167" spans="10:10" x14ac:dyDescent="0.35">
      <c r="J167" s="352"/>
    </row>
    <row r="168" spans="10:10" x14ac:dyDescent="0.35">
      <c r="J168" s="352"/>
    </row>
    <row r="169" spans="10:10" x14ac:dyDescent="0.35">
      <c r="J169" s="352"/>
    </row>
    <row r="170" spans="10:10" x14ac:dyDescent="0.35">
      <c r="J170" s="352"/>
    </row>
    <row r="171" spans="10:10" x14ac:dyDescent="0.35">
      <c r="J171" s="352"/>
    </row>
    <row r="172" spans="10:10" x14ac:dyDescent="0.35">
      <c r="J172" s="352"/>
    </row>
    <row r="173" spans="10:10" x14ac:dyDescent="0.35">
      <c r="J173" s="352"/>
    </row>
    <row r="174" spans="10:10" x14ac:dyDescent="0.35">
      <c r="J174" s="352"/>
    </row>
    <row r="175" spans="10:10" x14ac:dyDescent="0.35">
      <c r="J175" s="352"/>
    </row>
    <row r="176" spans="10:10" x14ac:dyDescent="0.35">
      <c r="J176" s="352"/>
    </row>
    <row r="177" spans="10:10" x14ac:dyDescent="0.35">
      <c r="J177" s="352"/>
    </row>
    <row r="178" spans="10:10" x14ac:dyDescent="0.35">
      <c r="J178" s="352"/>
    </row>
    <row r="179" spans="10:10" x14ac:dyDescent="0.35">
      <c r="J179" s="352"/>
    </row>
    <row r="180" spans="10:10" x14ac:dyDescent="0.35">
      <c r="J180" s="352"/>
    </row>
    <row r="181" spans="10:10" x14ac:dyDescent="0.35">
      <c r="J181" s="352"/>
    </row>
    <row r="182" spans="10:10" x14ac:dyDescent="0.35">
      <c r="J182" s="352"/>
    </row>
    <row r="183" spans="10:10" x14ac:dyDescent="0.35">
      <c r="J183" s="352"/>
    </row>
    <row r="184" spans="10:10" x14ac:dyDescent="0.35">
      <c r="J184" s="352"/>
    </row>
    <row r="185" spans="10:10" x14ac:dyDescent="0.35">
      <c r="J185" s="352"/>
    </row>
    <row r="186" spans="10:10" x14ac:dyDescent="0.35">
      <c r="J186" s="352"/>
    </row>
    <row r="187" spans="10:10" x14ac:dyDescent="0.35">
      <c r="J187" s="352"/>
    </row>
    <row r="188" spans="10:10" x14ac:dyDescent="0.35">
      <c r="J188" s="352"/>
    </row>
    <row r="189" spans="10:10" x14ac:dyDescent="0.35">
      <c r="J189" s="352"/>
    </row>
    <row r="190" spans="10:10" x14ac:dyDescent="0.35">
      <c r="J190" s="352"/>
    </row>
    <row r="191" spans="10:10" x14ac:dyDescent="0.35">
      <c r="J191" s="352"/>
    </row>
    <row r="192" spans="10:10" x14ac:dyDescent="0.35">
      <c r="J192" s="352"/>
    </row>
    <row r="193" spans="10:10" x14ac:dyDescent="0.35">
      <c r="J193" s="352"/>
    </row>
    <row r="194" spans="10:10" x14ac:dyDescent="0.35">
      <c r="J194" s="352"/>
    </row>
    <row r="195" spans="10:10" x14ac:dyDescent="0.35">
      <c r="J195" s="352"/>
    </row>
    <row r="196" spans="10:10" x14ac:dyDescent="0.35">
      <c r="J196" s="352"/>
    </row>
    <row r="197" spans="10:10" x14ac:dyDescent="0.35">
      <c r="J197" s="352"/>
    </row>
    <row r="198" spans="10:10" x14ac:dyDescent="0.35">
      <c r="J198" s="352"/>
    </row>
    <row r="199" spans="10:10" x14ac:dyDescent="0.35">
      <c r="J199" s="352"/>
    </row>
    <row r="200" spans="10:10" x14ac:dyDescent="0.35">
      <c r="J200" s="352"/>
    </row>
    <row r="201" spans="10:10" x14ac:dyDescent="0.35">
      <c r="J201" s="352"/>
    </row>
    <row r="202" spans="10:10" x14ac:dyDescent="0.35">
      <c r="J202" s="352"/>
    </row>
    <row r="203" spans="10:10" x14ac:dyDescent="0.35">
      <c r="J203" s="352"/>
    </row>
    <row r="204" spans="10:10" x14ac:dyDescent="0.35">
      <c r="J204" s="352"/>
    </row>
    <row r="205" spans="10:10" x14ac:dyDescent="0.35">
      <c r="J205" s="352"/>
    </row>
    <row r="206" spans="10:10" x14ac:dyDescent="0.35">
      <c r="J206" s="352"/>
    </row>
    <row r="207" spans="10:10" x14ac:dyDescent="0.35">
      <c r="J207" s="352"/>
    </row>
    <row r="208" spans="10:10" x14ac:dyDescent="0.35">
      <c r="J208" s="352"/>
    </row>
    <row r="209" spans="10:10" x14ac:dyDescent="0.35">
      <c r="J209" s="352"/>
    </row>
    <row r="210" spans="10:10" x14ac:dyDescent="0.35">
      <c r="J210" s="352"/>
    </row>
    <row r="211" spans="10:10" x14ac:dyDescent="0.35">
      <c r="J211" s="352"/>
    </row>
    <row r="212" spans="10:10" x14ac:dyDescent="0.35">
      <c r="J212" s="352"/>
    </row>
    <row r="213" spans="10:10" x14ac:dyDescent="0.35">
      <c r="J213" s="352"/>
    </row>
    <row r="214" spans="10:10" x14ac:dyDescent="0.35">
      <c r="J214" s="352"/>
    </row>
    <row r="215" spans="10:10" x14ac:dyDescent="0.35">
      <c r="J215" s="352"/>
    </row>
    <row r="216" spans="10:10" x14ac:dyDescent="0.35">
      <c r="J216" s="352"/>
    </row>
    <row r="217" spans="10:10" x14ac:dyDescent="0.35">
      <c r="J217" s="352"/>
    </row>
    <row r="218" spans="10:10" x14ac:dyDescent="0.35">
      <c r="J218" s="352"/>
    </row>
    <row r="219" spans="10:10" x14ac:dyDescent="0.35">
      <c r="J219" s="352"/>
    </row>
    <row r="220" spans="10:10" x14ac:dyDescent="0.35">
      <c r="J220" s="352"/>
    </row>
    <row r="221" spans="10:10" x14ac:dyDescent="0.35">
      <c r="J221" s="352"/>
    </row>
    <row r="222" spans="10:10" x14ac:dyDescent="0.35">
      <c r="J222" s="352"/>
    </row>
    <row r="223" spans="10:10" x14ac:dyDescent="0.35">
      <c r="J223" s="352"/>
    </row>
    <row r="224" spans="10:10" x14ac:dyDescent="0.35">
      <c r="J224" s="352"/>
    </row>
    <row r="225" spans="10:10" x14ac:dyDescent="0.35">
      <c r="J225" s="352"/>
    </row>
    <row r="226" spans="10:10" x14ac:dyDescent="0.35">
      <c r="J226" s="352"/>
    </row>
    <row r="227" spans="10:10" x14ac:dyDescent="0.35">
      <c r="J227" s="352"/>
    </row>
    <row r="228" spans="10:10" x14ac:dyDescent="0.35">
      <c r="J228" s="352"/>
    </row>
    <row r="229" spans="10:10" x14ac:dyDescent="0.35">
      <c r="J229" s="352"/>
    </row>
    <row r="230" spans="10:10" x14ac:dyDescent="0.35">
      <c r="J230" s="352"/>
    </row>
    <row r="231" spans="10:10" x14ac:dyDescent="0.35">
      <c r="J231" s="352"/>
    </row>
    <row r="232" spans="10:10" x14ac:dyDescent="0.35">
      <c r="J232" s="352"/>
    </row>
    <row r="233" spans="10:10" x14ac:dyDescent="0.35">
      <c r="J233" s="352"/>
    </row>
    <row r="234" spans="10:10" x14ac:dyDescent="0.35">
      <c r="J234" s="352"/>
    </row>
    <row r="235" spans="10:10" x14ac:dyDescent="0.35">
      <c r="J235" s="352"/>
    </row>
    <row r="236" spans="10:10" x14ac:dyDescent="0.35">
      <c r="J236" s="352"/>
    </row>
    <row r="237" spans="10:10" x14ac:dyDescent="0.35">
      <c r="J237" s="352"/>
    </row>
    <row r="238" spans="10:10" x14ac:dyDescent="0.35">
      <c r="J238" s="352"/>
    </row>
    <row r="239" spans="10:10" x14ac:dyDescent="0.35">
      <c r="J239" s="352"/>
    </row>
    <row r="240" spans="10:10" x14ac:dyDescent="0.35">
      <c r="J240" s="352"/>
    </row>
    <row r="241" spans="10:10" x14ac:dyDescent="0.35">
      <c r="J241" s="352"/>
    </row>
    <row r="242" spans="10:10" x14ac:dyDescent="0.35">
      <c r="J242" s="352"/>
    </row>
    <row r="243" spans="10:10" x14ac:dyDescent="0.35">
      <c r="J243" s="352"/>
    </row>
    <row r="244" spans="10:10" x14ac:dyDescent="0.35">
      <c r="J244" s="352"/>
    </row>
    <row r="245" spans="10:10" x14ac:dyDescent="0.35">
      <c r="J245" s="352"/>
    </row>
    <row r="246" spans="10:10" x14ac:dyDescent="0.35">
      <c r="J246" s="352"/>
    </row>
    <row r="247" spans="10:10" x14ac:dyDescent="0.35">
      <c r="J247" s="352"/>
    </row>
    <row r="248" spans="10:10" x14ac:dyDescent="0.35">
      <c r="J248" s="352"/>
    </row>
    <row r="249" spans="10:10" x14ac:dyDescent="0.35">
      <c r="J249" s="352"/>
    </row>
    <row r="250" spans="10:10" x14ac:dyDescent="0.35">
      <c r="J250" s="352"/>
    </row>
    <row r="251" spans="10:10" x14ac:dyDescent="0.35">
      <c r="J251" s="352"/>
    </row>
    <row r="252" spans="10:10" x14ac:dyDescent="0.35">
      <c r="J252" s="352"/>
    </row>
    <row r="253" spans="10:10" x14ac:dyDescent="0.35">
      <c r="J253" s="352"/>
    </row>
    <row r="254" spans="10:10" x14ac:dyDescent="0.35">
      <c r="J254" s="352"/>
    </row>
    <row r="255" spans="10:10" x14ac:dyDescent="0.35">
      <c r="J255" s="352"/>
    </row>
    <row r="256" spans="10:10" x14ac:dyDescent="0.35">
      <c r="J256" s="352"/>
    </row>
    <row r="257" spans="10:10" x14ac:dyDescent="0.35">
      <c r="J257" s="352"/>
    </row>
    <row r="258" spans="10:10" x14ac:dyDescent="0.35">
      <c r="J258" s="352"/>
    </row>
    <row r="259" spans="10:10" x14ac:dyDescent="0.35">
      <c r="J259" s="352"/>
    </row>
    <row r="260" spans="10:10" x14ac:dyDescent="0.35">
      <c r="J260" s="352"/>
    </row>
    <row r="261" spans="10:10" x14ac:dyDescent="0.35">
      <c r="J261" s="352"/>
    </row>
    <row r="262" spans="10:10" x14ac:dyDescent="0.35">
      <c r="J262" s="352"/>
    </row>
    <row r="263" spans="10:10" x14ac:dyDescent="0.35">
      <c r="J263" s="352"/>
    </row>
    <row r="264" spans="10:10" x14ac:dyDescent="0.35">
      <c r="J264" s="352"/>
    </row>
    <row r="265" spans="10:10" x14ac:dyDescent="0.35">
      <c r="J265" s="352"/>
    </row>
    <row r="266" spans="10:10" x14ac:dyDescent="0.35">
      <c r="J266" s="352"/>
    </row>
    <row r="267" spans="10:10" x14ac:dyDescent="0.35">
      <c r="J267" s="352"/>
    </row>
    <row r="268" spans="10:10" x14ac:dyDescent="0.35">
      <c r="J268" s="352"/>
    </row>
    <row r="269" spans="10:10" x14ac:dyDescent="0.35">
      <c r="J269" s="352"/>
    </row>
    <row r="270" spans="10:10" x14ac:dyDescent="0.35">
      <c r="J270" s="352"/>
    </row>
    <row r="271" spans="10:10" x14ac:dyDescent="0.35">
      <c r="J271" s="352"/>
    </row>
    <row r="272" spans="10:10" x14ac:dyDescent="0.35">
      <c r="J272" s="352"/>
    </row>
    <row r="273" spans="10:10" x14ac:dyDescent="0.35">
      <c r="J273" s="352"/>
    </row>
    <row r="274" spans="10:10" x14ac:dyDescent="0.35">
      <c r="J274" s="352"/>
    </row>
    <row r="275" spans="10:10" x14ac:dyDescent="0.35">
      <c r="J275" s="352"/>
    </row>
    <row r="276" spans="10:10" x14ac:dyDescent="0.35">
      <c r="J276" s="352"/>
    </row>
    <row r="277" spans="10:10" x14ac:dyDescent="0.35">
      <c r="J277" s="352"/>
    </row>
    <row r="278" spans="10:10" x14ac:dyDescent="0.35">
      <c r="J278" s="352"/>
    </row>
    <row r="279" spans="10:10" x14ac:dyDescent="0.35">
      <c r="J279" s="352"/>
    </row>
    <row r="280" spans="10:10" x14ac:dyDescent="0.35">
      <c r="J280" s="352"/>
    </row>
    <row r="281" spans="10:10" x14ac:dyDescent="0.35">
      <c r="J281" s="352"/>
    </row>
    <row r="282" spans="10:10" x14ac:dyDescent="0.35">
      <c r="J282" s="352"/>
    </row>
    <row r="283" spans="10:10" x14ac:dyDescent="0.35">
      <c r="J283" s="352"/>
    </row>
    <row r="284" spans="10:10" x14ac:dyDescent="0.35">
      <c r="J284" s="352"/>
    </row>
    <row r="285" spans="10:10" x14ac:dyDescent="0.35">
      <c r="J285" s="352"/>
    </row>
    <row r="286" spans="10:10" x14ac:dyDescent="0.35">
      <c r="J286" s="352"/>
    </row>
    <row r="287" spans="10:10" x14ac:dyDescent="0.35">
      <c r="J287" s="352"/>
    </row>
    <row r="288" spans="10:10" x14ac:dyDescent="0.35">
      <c r="J288" s="352"/>
    </row>
    <row r="289" spans="10:10" x14ac:dyDescent="0.35">
      <c r="J289" s="352"/>
    </row>
    <row r="290" spans="10:10" x14ac:dyDescent="0.35">
      <c r="J290" s="352"/>
    </row>
    <row r="291" spans="10:10" x14ac:dyDescent="0.35">
      <c r="J291" s="352"/>
    </row>
    <row r="292" spans="10:10" x14ac:dyDescent="0.35">
      <c r="J292" s="352"/>
    </row>
    <row r="293" spans="10:10" x14ac:dyDescent="0.35">
      <c r="J293" s="352"/>
    </row>
    <row r="294" spans="10:10" x14ac:dyDescent="0.35">
      <c r="J294" s="352"/>
    </row>
    <row r="295" spans="10:10" x14ac:dyDescent="0.35">
      <c r="J295" s="352"/>
    </row>
    <row r="296" spans="10:10" x14ac:dyDescent="0.35">
      <c r="J296" s="352"/>
    </row>
    <row r="297" spans="10:10" x14ac:dyDescent="0.35">
      <c r="J297" s="352"/>
    </row>
    <row r="298" spans="10:10" x14ac:dyDescent="0.35">
      <c r="J298" s="352"/>
    </row>
    <row r="299" spans="10:10" x14ac:dyDescent="0.35">
      <c r="J299" s="352"/>
    </row>
    <row r="300" spans="10:10" x14ac:dyDescent="0.35">
      <c r="J300" s="352"/>
    </row>
    <row r="301" spans="10:10" x14ac:dyDescent="0.35">
      <c r="J301" s="352"/>
    </row>
    <row r="302" spans="10:10" x14ac:dyDescent="0.35">
      <c r="J302" s="352"/>
    </row>
    <row r="303" spans="10:10" x14ac:dyDescent="0.35">
      <c r="J303" s="352"/>
    </row>
    <row r="304" spans="10:10" x14ac:dyDescent="0.35">
      <c r="J304" s="352"/>
    </row>
    <row r="305" spans="10:10" x14ac:dyDescent="0.35">
      <c r="J305" s="352"/>
    </row>
    <row r="306" spans="10:10" x14ac:dyDescent="0.35">
      <c r="J306" s="352"/>
    </row>
    <row r="307" spans="10:10" x14ac:dyDescent="0.35">
      <c r="J307" s="352"/>
    </row>
    <row r="308" spans="10:10" x14ac:dyDescent="0.35">
      <c r="J308" s="352"/>
    </row>
    <row r="309" spans="10:10" x14ac:dyDescent="0.35">
      <c r="J309" s="352"/>
    </row>
    <row r="310" spans="10:10" x14ac:dyDescent="0.35">
      <c r="J310" s="352"/>
    </row>
    <row r="311" spans="10:10" x14ac:dyDescent="0.35">
      <c r="J311" s="352"/>
    </row>
    <row r="312" spans="10:10" x14ac:dyDescent="0.35">
      <c r="J312" s="352"/>
    </row>
    <row r="313" spans="10:10" x14ac:dyDescent="0.35">
      <c r="J313" s="352"/>
    </row>
    <row r="314" spans="10:10" x14ac:dyDescent="0.35">
      <c r="J314" s="352"/>
    </row>
    <row r="315" spans="10:10" x14ac:dyDescent="0.35">
      <c r="J315" s="352"/>
    </row>
    <row r="316" spans="10:10" x14ac:dyDescent="0.35">
      <c r="J316" s="352"/>
    </row>
    <row r="317" spans="10:10" x14ac:dyDescent="0.35">
      <c r="J317" s="352"/>
    </row>
    <row r="318" spans="10:10" x14ac:dyDescent="0.35">
      <c r="J318" s="352"/>
    </row>
    <row r="319" spans="10:10" x14ac:dyDescent="0.35">
      <c r="J319" s="352"/>
    </row>
    <row r="320" spans="10:10" x14ac:dyDescent="0.35">
      <c r="J320" s="352"/>
    </row>
    <row r="321" spans="10:10" x14ac:dyDescent="0.35">
      <c r="J321" s="352"/>
    </row>
    <row r="322" spans="10:10" x14ac:dyDescent="0.35">
      <c r="J322" s="352"/>
    </row>
    <row r="323" spans="10:10" x14ac:dyDescent="0.35">
      <c r="J323" s="352"/>
    </row>
    <row r="324" spans="10:10" x14ac:dyDescent="0.35">
      <c r="J324" s="352"/>
    </row>
    <row r="325" spans="10:10" x14ac:dyDescent="0.35">
      <c r="J325" s="352"/>
    </row>
    <row r="326" spans="10:10" x14ac:dyDescent="0.35">
      <c r="J326" s="352"/>
    </row>
    <row r="327" spans="10:10" x14ac:dyDescent="0.35">
      <c r="J327" s="352"/>
    </row>
    <row r="328" spans="10:10" x14ac:dyDescent="0.35">
      <c r="J328" s="352"/>
    </row>
    <row r="329" spans="10:10" x14ac:dyDescent="0.35">
      <c r="J329" s="352"/>
    </row>
    <row r="330" spans="10:10" x14ac:dyDescent="0.35">
      <c r="J330" s="352"/>
    </row>
    <row r="331" spans="10:10" x14ac:dyDescent="0.35">
      <c r="J331" s="352"/>
    </row>
    <row r="332" spans="10:10" x14ac:dyDescent="0.35">
      <c r="J332" s="352"/>
    </row>
    <row r="333" spans="10:10" x14ac:dyDescent="0.35">
      <c r="J333" s="352"/>
    </row>
    <row r="334" spans="10:10" x14ac:dyDescent="0.35">
      <c r="J334" s="352"/>
    </row>
    <row r="335" spans="10:10" x14ac:dyDescent="0.35">
      <c r="J335" s="352"/>
    </row>
    <row r="336" spans="10:10" x14ac:dyDescent="0.35">
      <c r="J336" s="352"/>
    </row>
    <row r="337" spans="10:10" x14ac:dyDescent="0.35">
      <c r="J337" s="352"/>
    </row>
    <row r="338" spans="10:10" x14ac:dyDescent="0.35">
      <c r="J338" s="352"/>
    </row>
    <row r="339" spans="10:10" x14ac:dyDescent="0.35">
      <c r="J339" s="352"/>
    </row>
    <row r="340" spans="10:10" x14ac:dyDescent="0.35">
      <c r="J340" s="352"/>
    </row>
    <row r="341" spans="10:10" x14ac:dyDescent="0.35">
      <c r="J341" s="352"/>
    </row>
    <row r="342" spans="10:10" x14ac:dyDescent="0.35">
      <c r="J342" s="352"/>
    </row>
    <row r="343" spans="10:10" x14ac:dyDescent="0.35">
      <c r="J343" s="352"/>
    </row>
    <row r="344" spans="10:10" x14ac:dyDescent="0.35">
      <c r="J344" s="352"/>
    </row>
    <row r="345" spans="10:10" x14ac:dyDescent="0.35">
      <c r="J345" s="352"/>
    </row>
    <row r="346" spans="10:10" x14ac:dyDescent="0.35">
      <c r="J346" s="352"/>
    </row>
    <row r="347" spans="10:10" x14ac:dyDescent="0.35">
      <c r="J347" s="352"/>
    </row>
    <row r="348" spans="10:10" x14ac:dyDescent="0.35">
      <c r="J348" s="352"/>
    </row>
    <row r="349" spans="10:10" x14ac:dyDescent="0.35">
      <c r="J349" s="352"/>
    </row>
    <row r="350" spans="10:10" x14ac:dyDescent="0.35">
      <c r="J350" s="352"/>
    </row>
    <row r="351" spans="10:10" x14ac:dyDescent="0.35">
      <c r="J351" s="352"/>
    </row>
    <row r="352" spans="10:10" x14ac:dyDescent="0.35">
      <c r="J352" s="352"/>
    </row>
    <row r="353" spans="10:10" x14ac:dyDescent="0.35">
      <c r="J353" s="352"/>
    </row>
    <row r="354" spans="10:10" x14ac:dyDescent="0.35">
      <c r="J354" s="352"/>
    </row>
    <row r="355" spans="10:10" x14ac:dyDescent="0.35">
      <c r="J355" s="352"/>
    </row>
    <row r="356" spans="10:10" x14ac:dyDescent="0.35">
      <c r="J356" s="352"/>
    </row>
    <row r="357" spans="10:10" x14ac:dyDescent="0.35">
      <c r="J357" s="352"/>
    </row>
    <row r="358" spans="10:10" x14ac:dyDescent="0.35">
      <c r="J358" s="352"/>
    </row>
    <row r="359" spans="10:10" x14ac:dyDescent="0.35">
      <c r="J359" s="352"/>
    </row>
    <row r="360" spans="10:10" x14ac:dyDescent="0.35">
      <c r="J360" s="352"/>
    </row>
    <row r="361" spans="10:10" x14ac:dyDescent="0.35">
      <c r="J361" s="352"/>
    </row>
    <row r="362" spans="10:10" x14ac:dyDescent="0.35">
      <c r="J362" s="352"/>
    </row>
    <row r="363" spans="10:10" x14ac:dyDescent="0.35">
      <c r="J363" s="352"/>
    </row>
    <row r="364" spans="10:10" x14ac:dyDescent="0.35">
      <c r="J364" s="352"/>
    </row>
    <row r="365" spans="10:10" x14ac:dyDescent="0.35">
      <c r="J365" s="352"/>
    </row>
    <row r="366" spans="10:10" x14ac:dyDescent="0.35">
      <c r="J366" s="352"/>
    </row>
    <row r="367" spans="10:10" x14ac:dyDescent="0.35">
      <c r="J367" s="352"/>
    </row>
    <row r="368" spans="10:10" x14ac:dyDescent="0.35">
      <c r="J368" s="352"/>
    </row>
    <row r="369" spans="10:10" x14ac:dyDescent="0.35">
      <c r="J369" s="352"/>
    </row>
    <row r="370" spans="10:10" x14ac:dyDescent="0.35">
      <c r="J370" s="352"/>
    </row>
    <row r="371" spans="10:10" x14ac:dyDescent="0.35">
      <c r="J371" s="352"/>
    </row>
    <row r="372" spans="10:10" x14ac:dyDescent="0.35">
      <c r="J372" s="352"/>
    </row>
    <row r="373" spans="10:10" x14ac:dyDescent="0.35">
      <c r="J373" s="352"/>
    </row>
    <row r="374" spans="10:10" x14ac:dyDescent="0.35">
      <c r="J374" s="352"/>
    </row>
    <row r="375" spans="10:10" x14ac:dyDescent="0.35">
      <c r="J375" s="352"/>
    </row>
    <row r="376" spans="10:10" x14ac:dyDescent="0.35">
      <c r="J376" s="352"/>
    </row>
    <row r="377" spans="10:10" x14ac:dyDescent="0.35">
      <c r="J377" s="352"/>
    </row>
    <row r="378" spans="10:10" x14ac:dyDescent="0.35">
      <c r="J378" s="352"/>
    </row>
    <row r="379" spans="10:10" x14ac:dyDescent="0.35">
      <c r="J379" s="352"/>
    </row>
    <row r="380" spans="10:10" x14ac:dyDescent="0.35">
      <c r="J380" s="352"/>
    </row>
    <row r="381" spans="10:10" x14ac:dyDescent="0.35">
      <c r="J381" s="352"/>
    </row>
    <row r="382" spans="10:10" x14ac:dyDescent="0.35">
      <c r="J382" s="352"/>
    </row>
    <row r="383" spans="10:10" x14ac:dyDescent="0.35">
      <c r="J383" s="352"/>
    </row>
    <row r="384" spans="10:10" x14ac:dyDescent="0.35">
      <c r="J384" s="352"/>
    </row>
    <row r="385" spans="10:10" x14ac:dyDescent="0.35">
      <c r="J385" s="352"/>
    </row>
    <row r="386" spans="10:10" x14ac:dyDescent="0.35">
      <c r="J386" s="352"/>
    </row>
    <row r="387" spans="10:10" x14ac:dyDescent="0.35">
      <c r="J387" s="352"/>
    </row>
    <row r="388" spans="10:10" x14ac:dyDescent="0.35">
      <c r="J388" s="352"/>
    </row>
    <row r="389" spans="10:10" x14ac:dyDescent="0.35">
      <c r="J389" s="352"/>
    </row>
    <row r="390" spans="10:10" x14ac:dyDescent="0.35">
      <c r="J390" s="352"/>
    </row>
    <row r="391" spans="10:10" x14ac:dyDescent="0.35">
      <c r="J391" s="352"/>
    </row>
    <row r="392" spans="10:10" x14ac:dyDescent="0.35">
      <c r="J392" s="352"/>
    </row>
    <row r="393" spans="10:10" x14ac:dyDescent="0.35">
      <c r="J393" s="352"/>
    </row>
    <row r="394" spans="10:10" x14ac:dyDescent="0.35">
      <c r="J394" s="352"/>
    </row>
    <row r="395" spans="10:10" x14ac:dyDescent="0.35">
      <c r="J395" s="352"/>
    </row>
    <row r="396" spans="10:10" x14ac:dyDescent="0.35">
      <c r="J396" s="352"/>
    </row>
    <row r="397" spans="10:10" x14ac:dyDescent="0.35">
      <c r="J397" s="352"/>
    </row>
    <row r="398" spans="10:10" x14ac:dyDescent="0.35">
      <c r="J398" s="352"/>
    </row>
    <row r="399" spans="10:10" x14ac:dyDescent="0.35">
      <c r="J399" s="352"/>
    </row>
    <row r="400" spans="10:10" x14ac:dyDescent="0.35">
      <c r="J400" s="352"/>
    </row>
    <row r="401" spans="10:10" x14ac:dyDescent="0.35">
      <c r="J401" s="352"/>
    </row>
    <row r="402" spans="10:10" x14ac:dyDescent="0.35">
      <c r="J402" s="352"/>
    </row>
    <row r="403" spans="10:10" x14ac:dyDescent="0.35">
      <c r="J403" s="352"/>
    </row>
    <row r="404" spans="10:10" x14ac:dyDescent="0.35">
      <c r="J404" s="352"/>
    </row>
    <row r="405" spans="10:10" x14ac:dyDescent="0.35">
      <c r="J405" s="352"/>
    </row>
    <row r="406" spans="10:10" x14ac:dyDescent="0.35">
      <c r="J406" s="352"/>
    </row>
    <row r="407" spans="10:10" x14ac:dyDescent="0.35">
      <c r="J407" s="352"/>
    </row>
    <row r="408" spans="10:10" x14ac:dyDescent="0.35">
      <c r="J408" s="352"/>
    </row>
    <row r="409" spans="10:10" x14ac:dyDescent="0.35">
      <c r="J409" s="352"/>
    </row>
    <row r="410" spans="10:10" x14ac:dyDescent="0.35">
      <c r="J410" s="352"/>
    </row>
    <row r="411" spans="10:10" x14ac:dyDescent="0.35">
      <c r="J411" s="352"/>
    </row>
    <row r="412" spans="10:10" x14ac:dyDescent="0.35">
      <c r="J412" s="352"/>
    </row>
    <row r="413" spans="10:10" x14ac:dyDescent="0.35">
      <c r="J413" s="352"/>
    </row>
    <row r="414" spans="10:10" x14ac:dyDescent="0.35">
      <c r="J414" s="352"/>
    </row>
    <row r="415" spans="10:10" x14ac:dyDescent="0.35">
      <c r="J415" s="352"/>
    </row>
    <row r="416" spans="10:10" x14ac:dyDescent="0.35">
      <c r="J416" s="352"/>
    </row>
    <row r="417" spans="10:10" x14ac:dyDescent="0.35">
      <c r="J417" s="352"/>
    </row>
    <row r="418" spans="10:10" x14ac:dyDescent="0.35">
      <c r="J418" s="352"/>
    </row>
    <row r="419" spans="10:10" x14ac:dyDescent="0.35">
      <c r="J419" s="352"/>
    </row>
    <row r="420" spans="10:10" x14ac:dyDescent="0.35">
      <c r="J420" s="352"/>
    </row>
    <row r="421" spans="10:10" x14ac:dyDescent="0.35">
      <c r="J421" s="352"/>
    </row>
    <row r="422" spans="10:10" x14ac:dyDescent="0.35">
      <c r="J422" s="352"/>
    </row>
    <row r="423" spans="10:10" x14ac:dyDescent="0.35">
      <c r="J423" s="352"/>
    </row>
    <row r="424" spans="10:10" x14ac:dyDescent="0.35">
      <c r="J424" s="352"/>
    </row>
    <row r="425" spans="10:10" x14ac:dyDescent="0.35">
      <c r="J425" s="352"/>
    </row>
    <row r="426" spans="10:10" x14ac:dyDescent="0.35">
      <c r="J426" s="352"/>
    </row>
    <row r="427" spans="10:10" x14ac:dyDescent="0.35">
      <c r="J427" s="352"/>
    </row>
    <row r="428" spans="10:10" x14ac:dyDescent="0.35">
      <c r="J428" s="352"/>
    </row>
    <row r="429" spans="10:10" x14ac:dyDescent="0.35">
      <c r="J429" s="352"/>
    </row>
    <row r="430" spans="10:10" x14ac:dyDescent="0.35">
      <c r="J430" s="352"/>
    </row>
    <row r="431" spans="10:10" x14ac:dyDescent="0.35">
      <c r="J431" s="352"/>
    </row>
    <row r="432" spans="10:10" x14ac:dyDescent="0.35">
      <c r="J432" s="352"/>
    </row>
    <row r="433" spans="10:10" x14ac:dyDescent="0.35">
      <c r="J433" s="352"/>
    </row>
    <row r="434" spans="10:10" x14ac:dyDescent="0.35">
      <c r="J434" s="352"/>
    </row>
    <row r="435" spans="10:10" x14ac:dyDescent="0.35">
      <c r="J435" s="352"/>
    </row>
    <row r="436" spans="10:10" x14ac:dyDescent="0.35">
      <c r="J436" s="352"/>
    </row>
    <row r="437" spans="10:10" x14ac:dyDescent="0.35">
      <c r="J437" s="352"/>
    </row>
    <row r="438" spans="10:10" x14ac:dyDescent="0.35">
      <c r="J438" s="352"/>
    </row>
    <row r="439" spans="10:10" x14ac:dyDescent="0.35">
      <c r="J439" s="352"/>
    </row>
    <row r="440" spans="10:10" x14ac:dyDescent="0.35">
      <c r="J440" s="352"/>
    </row>
    <row r="441" spans="10:10" x14ac:dyDescent="0.35">
      <c r="J441" s="352"/>
    </row>
    <row r="442" spans="10:10" x14ac:dyDescent="0.35">
      <c r="J442" s="352"/>
    </row>
    <row r="443" spans="10:10" x14ac:dyDescent="0.35">
      <c r="J443" s="352"/>
    </row>
    <row r="444" spans="10:10" x14ac:dyDescent="0.35">
      <c r="J444" s="352"/>
    </row>
    <row r="445" spans="10:10" x14ac:dyDescent="0.35">
      <c r="J445" s="352"/>
    </row>
    <row r="446" spans="10:10" x14ac:dyDescent="0.35">
      <c r="J446" s="352"/>
    </row>
    <row r="447" spans="10:10" x14ac:dyDescent="0.35">
      <c r="J447" s="352"/>
    </row>
    <row r="448" spans="10:10" x14ac:dyDescent="0.35">
      <c r="J448" s="352"/>
    </row>
    <row r="449" spans="10:10" x14ac:dyDescent="0.35">
      <c r="J449" s="352"/>
    </row>
    <row r="450" spans="10:10" x14ac:dyDescent="0.35">
      <c r="J450" s="352"/>
    </row>
    <row r="451" spans="10:10" x14ac:dyDescent="0.35">
      <c r="J451" s="352"/>
    </row>
    <row r="452" spans="10:10" x14ac:dyDescent="0.35">
      <c r="J452" s="352"/>
    </row>
    <row r="453" spans="10:10" x14ac:dyDescent="0.35">
      <c r="J453" s="352"/>
    </row>
    <row r="454" spans="10:10" x14ac:dyDescent="0.35">
      <c r="J454" s="352"/>
    </row>
    <row r="455" spans="10:10" x14ac:dyDescent="0.35">
      <c r="J455" s="352"/>
    </row>
    <row r="456" spans="10:10" x14ac:dyDescent="0.35">
      <c r="J456" s="352"/>
    </row>
    <row r="457" spans="10:10" x14ac:dyDescent="0.35">
      <c r="J457" s="352"/>
    </row>
    <row r="458" spans="10:10" x14ac:dyDescent="0.35">
      <c r="J458" s="352"/>
    </row>
    <row r="459" spans="10:10" x14ac:dyDescent="0.35">
      <c r="J459" s="352"/>
    </row>
    <row r="460" spans="10:10" x14ac:dyDescent="0.35">
      <c r="J460" s="352"/>
    </row>
    <row r="461" spans="10:10" x14ac:dyDescent="0.35">
      <c r="J461" s="352"/>
    </row>
    <row r="462" spans="10:10" x14ac:dyDescent="0.35">
      <c r="J462" s="352"/>
    </row>
    <row r="463" spans="10:10" x14ac:dyDescent="0.35">
      <c r="J463" s="352"/>
    </row>
    <row r="464" spans="10:10" x14ac:dyDescent="0.35">
      <c r="J464" s="352"/>
    </row>
    <row r="465" spans="10:10" x14ac:dyDescent="0.35">
      <c r="J465" s="352"/>
    </row>
    <row r="466" spans="10:10" x14ac:dyDescent="0.35">
      <c r="J466" s="352"/>
    </row>
    <row r="467" spans="10:10" x14ac:dyDescent="0.35">
      <c r="J467" s="352"/>
    </row>
    <row r="468" spans="10:10" x14ac:dyDescent="0.35">
      <c r="J468" s="352"/>
    </row>
    <row r="469" spans="10:10" x14ac:dyDescent="0.35">
      <c r="J469" s="352"/>
    </row>
    <row r="470" spans="10:10" x14ac:dyDescent="0.35">
      <c r="J470" s="352"/>
    </row>
    <row r="471" spans="10:10" x14ac:dyDescent="0.35">
      <c r="J471" s="352"/>
    </row>
    <row r="472" spans="10:10" x14ac:dyDescent="0.35">
      <c r="J472" s="352"/>
    </row>
    <row r="473" spans="10:10" x14ac:dyDescent="0.35">
      <c r="J473" s="352"/>
    </row>
    <row r="474" spans="10:10" x14ac:dyDescent="0.35">
      <c r="J474" s="352"/>
    </row>
    <row r="475" spans="10:10" x14ac:dyDescent="0.35">
      <c r="J475" s="352"/>
    </row>
    <row r="476" spans="10:10" x14ac:dyDescent="0.35">
      <c r="J476" s="352"/>
    </row>
    <row r="477" spans="10:10" x14ac:dyDescent="0.35">
      <c r="J477" s="352"/>
    </row>
    <row r="478" spans="10:10" x14ac:dyDescent="0.35">
      <c r="J478" s="352"/>
    </row>
    <row r="479" spans="10:10" x14ac:dyDescent="0.35">
      <c r="J479" s="352"/>
    </row>
    <row r="480" spans="10:10" x14ac:dyDescent="0.35">
      <c r="J480" s="352"/>
    </row>
    <row r="481" spans="10:10" x14ac:dyDescent="0.35">
      <c r="J481" s="352"/>
    </row>
    <row r="482" spans="10:10" x14ac:dyDescent="0.35">
      <c r="J482" s="352"/>
    </row>
    <row r="483" spans="10:10" x14ac:dyDescent="0.35">
      <c r="J483" s="352"/>
    </row>
    <row r="484" spans="10:10" x14ac:dyDescent="0.35">
      <c r="J484" s="352"/>
    </row>
    <row r="485" spans="10:10" x14ac:dyDescent="0.35">
      <c r="J485" s="352"/>
    </row>
    <row r="486" spans="10:10" x14ac:dyDescent="0.35">
      <c r="J486" s="352"/>
    </row>
    <row r="487" spans="10:10" x14ac:dyDescent="0.35">
      <c r="J487" s="352"/>
    </row>
    <row r="488" spans="10:10" x14ac:dyDescent="0.35">
      <c r="J488" s="352"/>
    </row>
    <row r="489" spans="10:10" x14ac:dyDescent="0.35">
      <c r="J489" s="352"/>
    </row>
    <row r="490" spans="10:10" x14ac:dyDescent="0.35">
      <c r="J490" s="352"/>
    </row>
    <row r="491" spans="10:10" x14ac:dyDescent="0.35">
      <c r="J491" s="352"/>
    </row>
    <row r="492" spans="10:10" x14ac:dyDescent="0.35">
      <c r="J492" s="352"/>
    </row>
    <row r="493" spans="10:10" x14ac:dyDescent="0.35">
      <c r="J493" s="352"/>
    </row>
    <row r="494" spans="10:10" x14ac:dyDescent="0.35">
      <c r="J494" s="352"/>
    </row>
    <row r="495" spans="10:10" x14ac:dyDescent="0.35">
      <c r="J495" s="352"/>
    </row>
    <row r="496" spans="10:10" x14ac:dyDescent="0.35">
      <c r="J496" s="352"/>
    </row>
    <row r="497" spans="10:10" x14ac:dyDescent="0.35">
      <c r="J497" s="352"/>
    </row>
    <row r="498" spans="10:10" x14ac:dyDescent="0.35">
      <c r="J498" s="352"/>
    </row>
    <row r="499" spans="10:10" x14ac:dyDescent="0.35">
      <c r="J499" s="352"/>
    </row>
    <row r="500" spans="10:10" x14ac:dyDescent="0.35">
      <c r="J500" s="352"/>
    </row>
    <row r="501" spans="10:10" x14ac:dyDescent="0.35">
      <c r="J501" s="352"/>
    </row>
    <row r="502" spans="10:10" x14ac:dyDescent="0.35">
      <c r="J502" s="352"/>
    </row>
    <row r="503" spans="10:10" x14ac:dyDescent="0.35">
      <c r="J503" s="352"/>
    </row>
    <row r="504" spans="10:10" x14ac:dyDescent="0.35">
      <c r="J504" s="352"/>
    </row>
    <row r="505" spans="10:10" x14ac:dyDescent="0.35">
      <c r="J505" s="352"/>
    </row>
    <row r="506" spans="10:10" x14ac:dyDescent="0.35">
      <c r="J506" s="352"/>
    </row>
    <row r="507" spans="10:10" x14ac:dyDescent="0.35">
      <c r="J507" s="352"/>
    </row>
    <row r="508" spans="10:10" x14ac:dyDescent="0.35">
      <c r="J508" s="352"/>
    </row>
    <row r="509" spans="10:10" x14ac:dyDescent="0.35">
      <c r="J509" s="352"/>
    </row>
    <row r="510" spans="10:10" x14ac:dyDescent="0.35">
      <c r="J510" s="352"/>
    </row>
    <row r="511" spans="10:10" x14ac:dyDescent="0.35">
      <c r="J511" s="352"/>
    </row>
    <row r="512" spans="10:10" x14ac:dyDescent="0.35">
      <c r="J512" s="352"/>
    </row>
    <row r="513" spans="10:10" x14ac:dyDescent="0.35">
      <c r="J513" s="352"/>
    </row>
    <row r="514" spans="10:10" x14ac:dyDescent="0.35">
      <c r="J514" s="352"/>
    </row>
    <row r="515" spans="10:10" x14ac:dyDescent="0.35">
      <c r="J515" s="352"/>
    </row>
    <row r="516" spans="10:10" x14ac:dyDescent="0.35">
      <c r="J516" s="352"/>
    </row>
    <row r="517" spans="10:10" x14ac:dyDescent="0.35">
      <c r="J517" s="352"/>
    </row>
    <row r="518" spans="10:10" x14ac:dyDescent="0.35">
      <c r="J518" s="352"/>
    </row>
    <row r="519" spans="10:10" x14ac:dyDescent="0.35">
      <c r="J519" s="352"/>
    </row>
    <row r="520" spans="10:10" x14ac:dyDescent="0.35">
      <c r="J520" s="352"/>
    </row>
    <row r="521" spans="10:10" x14ac:dyDescent="0.35">
      <c r="J521" s="352"/>
    </row>
    <row r="522" spans="10:10" x14ac:dyDescent="0.35">
      <c r="J522" s="352"/>
    </row>
    <row r="523" spans="10:10" x14ac:dyDescent="0.35">
      <c r="J523" s="352"/>
    </row>
    <row r="524" spans="10:10" x14ac:dyDescent="0.35">
      <c r="J524" s="352"/>
    </row>
    <row r="525" spans="10:10" x14ac:dyDescent="0.35">
      <c r="J525" s="352"/>
    </row>
    <row r="526" spans="10:10" x14ac:dyDescent="0.35">
      <c r="J526" s="352"/>
    </row>
    <row r="527" spans="10:10" x14ac:dyDescent="0.35">
      <c r="J527" s="352"/>
    </row>
    <row r="528" spans="10:10" x14ac:dyDescent="0.35">
      <c r="J528" s="352"/>
    </row>
    <row r="529" spans="10:10" x14ac:dyDescent="0.35">
      <c r="J529" s="352"/>
    </row>
    <row r="530" spans="10:10" x14ac:dyDescent="0.35">
      <c r="J530" s="352"/>
    </row>
    <row r="531" spans="10:10" x14ac:dyDescent="0.35">
      <c r="J531" s="352"/>
    </row>
    <row r="532" spans="10:10" x14ac:dyDescent="0.35">
      <c r="J532" s="352"/>
    </row>
    <row r="533" spans="10:10" x14ac:dyDescent="0.35">
      <c r="J533" s="352"/>
    </row>
    <row r="534" spans="10:10" x14ac:dyDescent="0.35">
      <c r="J534" s="352"/>
    </row>
    <row r="535" spans="10:10" x14ac:dyDescent="0.35">
      <c r="J535" s="352"/>
    </row>
    <row r="536" spans="10:10" x14ac:dyDescent="0.35">
      <c r="J536" s="352"/>
    </row>
    <row r="537" spans="10:10" x14ac:dyDescent="0.35">
      <c r="J537" s="352"/>
    </row>
    <row r="538" spans="10:10" x14ac:dyDescent="0.35">
      <c r="J538" s="352"/>
    </row>
    <row r="539" spans="10:10" x14ac:dyDescent="0.35">
      <c r="J539" s="352"/>
    </row>
    <row r="540" spans="10:10" x14ac:dyDescent="0.35">
      <c r="J540" s="352"/>
    </row>
    <row r="541" spans="10:10" x14ac:dyDescent="0.35">
      <c r="J541" s="352"/>
    </row>
    <row r="542" spans="10:10" x14ac:dyDescent="0.35">
      <c r="J542" s="352"/>
    </row>
    <row r="543" spans="10:10" x14ac:dyDescent="0.35">
      <c r="J543" s="352"/>
    </row>
    <row r="544" spans="10:10" x14ac:dyDescent="0.35">
      <c r="J544" s="352"/>
    </row>
    <row r="545" spans="10:10" x14ac:dyDescent="0.35">
      <c r="J545" s="352"/>
    </row>
    <row r="546" spans="10:10" x14ac:dyDescent="0.35">
      <c r="J546" s="352"/>
    </row>
    <row r="547" spans="10:10" x14ac:dyDescent="0.35">
      <c r="J547" s="352"/>
    </row>
    <row r="548" spans="10:10" x14ac:dyDescent="0.35">
      <c r="J548" s="352"/>
    </row>
    <row r="549" spans="10:10" x14ac:dyDescent="0.35">
      <c r="J549" s="352"/>
    </row>
    <row r="550" spans="10:10" x14ac:dyDescent="0.35">
      <c r="J550" s="352"/>
    </row>
    <row r="551" spans="10:10" x14ac:dyDescent="0.35">
      <c r="J551" s="352"/>
    </row>
    <row r="552" spans="10:10" x14ac:dyDescent="0.35">
      <c r="J552" s="352"/>
    </row>
    <row r="553" spans="10:10" x14ac:dyDescent="0.35">
      <c r="J553" s="352"/>
    </row>
    <row r="554" spans="10:10" x14ac:dyDescent="0.35">
      <c r="J554" s="352"/>
    </row>
    <row r="555" spans="10:10" x14ac:dyDescent="0.35">
      <c r="J555" s="352"/>
    </row>
    <row r="556" spans="10:10" x14ac:dyDescent="0.35">
      <c r="J556" s="352"/>
    </row>
    <row r="557" spans="10:10" x14ac:dyDescent="0.35">
      <c r="J557" s="352"/>
    </row>
    <row r="558" spans="10:10" x14ac:dyDescent="0.35">
      <c r="J558" s="352"/>
    </row>
    <row r="559" spans="10:10" x14ac:dyDescent="0.35">
      <c r="J559" s="352"/>
    </row>
    <row r="560" spans="10:10" x14ac:dyDescent="0.35">
      <c r="J560" s="352"/>
    </row>
    <row r="561" spans="10:10" x14ac:dyDescent="0.35">
      <c r="J561" s="352"/>
    </row>
    <row r="562" spans="10:10" x14ac:dyDescent="0.35">
      <c r="J562" s="352"/>
    </row>
    <row r="563" spans="10:10" x14ac:dyDescent="0.35">
      <c r="J563" s="352"/>
    </row>
    <row r="564" spans="10:10" x14ac:dyDescent="0.35">
      <c r="J564" s="352"/>
    </row>
    <row r="565" spans="10:10" x14ac:dyDescent="0.35">
      <c r="J565" s="352"/>
    </row>
    <row r="566" spans="10:10" x14ac:dyDescent="0.35">
      <c r="J566" s="352"/>
    </row>
    <row r="567" spans="10:10" x14ac:dyDescent="0.35">
      <c r="J567" s="352"/>
    </row>
    <row r="568" spans="10:10" x14ac:dyDescent="0.35">
      <c r="J568" s="352"/>
    </row>
    <row r="569" spans="10:10" x14ac:dyDescent="0.35">
      <c r="J569" s="352"/>
    </row>
    <row r="570" spans="10:10" x14ac:dyDescent="0.35">
      <c r="J570" s="352"/>
    </row>
    <row r="571" spans="10:10" x14ac:dyDescent="0.35">
      <c r="J571" s="352"/>
    </row>
    <row r="572" spans="10:10" x14ac:dyDescent="0.35">
      <c r="J572" s="352"/>
    </row>
    <row r="573" spans="10:10" x14ac:dyDescent="0.35">
      <c r="J573" s="352"/>
    </row>
    <row r="574" spans="10:10" x14ac:dyDescent="0.35">
      <c r="J574" s="352"/>
    </row>
    <row r="575" spans="10:10" x14ac:dyDescent="0.35">
      <c r="J575" s="352"/>
    </row>
    <row r="576" spans="10:10" x14ac:dyDescent="0.35">
      <c r="J576" s="352"/>
    </row>
    <row r="577" spans="10:10" x14ac:dyDescent="0.35">
      <c r="J577" s="352"/>
    </row>
    <row r="578" spans="10:10" x14ac:dyDescent="0.35">
      <c r="J578" s="352"/>
    </row>
    <row r="579" spans="10:10" x14ac:dyDescent="0.35">
      <c r="J579" s="352"/>
    </row>
    <row r="580" spans="10:10" x14ac:dyDescent="0.35">
      <c r="J580" s="352"/>
    </row>
    <row r="581" spans="10:10" x14ac:dyDescent="0.35">
      <c r="J581" s="352"/>
    </row>
    <row r="582" spans="10:10" x14ac:dyDescent="0.35">
      <c r="J582" s="352"/>
    </row>
    <row r="583" spans="10:10" x14ac:dyDescent="0.35">
      <c r="J583" s="352"/>
    </row>
    <row r="584" spans="10:10" x14ac:dyDescent="0.35">
      <c r="J584" s="352"/>
    </row>
    <row r="585" spans="10:10" x14ac:dyDescent="0.35">
      <c r="J585" s="352"/>
    </row>
    <row r="586" spans="10:10" x14ac:dyDescent="0.35">
      <c r="J586" s="352"/>
    </row>
    <row r="587" spans="10:10" x14ac:dyDescent="0.35">
      <c r="J587" s="352"/>
    </row>
    <row r="588" spans="10:10" x14ac:dyDescent="0.35">
      <c r="J588" s="352"/>
    </row>
    <row r="589" spans="10:10" x14ac:dyDescent="0.35">
      <c r="J589" s="352"/>
    </row>
    <row r="590" spans="10:10" x14ac:dyDescent="0.35">
      <c r="J590" s="352"/>
    </row>
    <row r="591" spans="10:10" x14ac:dyDescent="0.35">
      <c r="J591" s="352"/>
    </row>
    <row r="592" spans="10:10" x14ac:dyDescent="0.35">
      <c r="J592" s="352"/>
    </row>
    <row r="593" spans="10:10" x14ac:dyDescent="0.35">
      <c r="J593" s="352"/>
    </row>
    <row r="594" spans="10:10" x14ac:dyDescent="0.35">
      <c r="J594" s="352"/>
    </row>
    <row r="595" spans="10:10" x14ac:dyDescent="0.35">
      <c r="J595" s="352"/>
    </row>
    <row r="596" spans="10:10" x14ac:dyDescent="0.35">
      <c r="J596" s="352"/>
    </row>
    <row r="597" spans="10:10" x14ac:dyDescent="0.35">
      <c r="J597" s="352"/>
    </row>
    <row r="598" spans="10:10" x14ac:dyDescent="0.35">
      <c r="J598" s="352"/>
    </row>
    <row r="599" spans="10:10" x14ac:dyDescent="0.35">
      <c r="J599" s="352"/>
    </row>
    <row r="600" spans="10:10" x14ac:dyDescent="0.35">
      <c r="J600" s="352"/>
    </row>
    <row r="601" spans="10:10" x14ac:dyDescent="0.35">
      <c r="J601" s="352"/>
    </row>
    <row r="602" spans="10:10" x14ac:dyDescent="0.35">
      <c r="J602" s="352"/>
    </row>
    <row r="603" spans="10:10" x14ac:dyDescent="0.35">
      <c r="J603" s="352"/>
    </row>
    <row r="604" spans="10:10" x14ac:dyDescent="0.35">
      <c r="J604" s="352"/>
    </row>
    <row r="605" spans="10:10" x14ac:dyDescent="0.35">
      <c r="J605" s="352"/>
    </row>
    <row r="606" spans="10:10" x14ac:dyDescent="0.35">
      <c r="J606" s="352"/>
    </row>
    <row r="607" spans="10:10" x14ac:dyDescent="0.35">
      <c r="J607" s="352"/>
    </row>
    <row r="608" spans="10:10" x14ac:dyDescent="0.35">
      <c r="J608" s="352"/>
    </row>
    <row r="609" spans="10:10" x14ac:dyDescent="0.35">
      <c r="J609" s="352"/>
    </row>
    <row r="610" spans="10:10" x14ac:dyDescent="0.35">
      <c r="J610" s="352"/>
    </row>
    <row r="611" spans="10:10" x14ac:dyDescent="0.35">
      <c r="J611" s="352"/>
    </row>
    <row r="612" spans="10:10" x14ac:dyDescent="0.35">
      <c r="J612" s="352"/>
    </row>
    <row r="613" spans="10:10" x14ac:dyDescent="0.35">
      <c r="J613" s="352"/>
    </row>
    <row r="614" spans="10:10" x14ac:dyDescent="0.35">
      <c r="J614" s="352"/>
    </row>
    <row r="615" spans="10:10" x14ac:dyDescent="0.35">
      <c r="J615" s="352"/>
    </row>
    <row r="616" spans="10:10" x14ac:dyDescent="0.35">
      <c r="J616" s="352"/>
    </row>
    <row r="617" spans="10:10" x14ac:dyDescent="0.35">
      <c r="J617" s="352"/>
    </row>
    <row r="618" spans="10:10" x14ac:dyDescent="0.35">
      <c r="J618" s="352"/>
    </row>
    <row r="619" spans="10:10" x14ac:dyDescent="0.35">
      <c r="J619" s="352"/>
    </row>
    <row r="620" spans="10:10" x14ac:dyDescent="0.35">
      <c r="J620" s="352"/>
    </row>
    <row r="621" spans="10:10" x14ac:dyDescent="0.35">
      <c r="J621" s="352"/>
    </row>
    <row r="622" spans="10:10" x14ac:dyDescent="0.35">
      <c r="J622" s="352"/>
    </row>
    <row r="623" spans="10:10" x14ac:dyDescent="0.35">
      <c r="J623" s="352"/>
    </row>
    <row r="624" spans="10:10" x14ac:dyDescent="0.35">
      <c r="J624" s="352"/>
    </row>
    <row r="625" spans="10:10" x14ac:dyDescent="0.35">
      <c r="J625" s="352"/>
    </row>
    <row r="626" spans="10:10" x14ac:dyDescent="0.35">
      <c r="J626" s="352"/>
    </row>
    <row r="627" spans="10:10" x14ac:dyDescent="0.35">
      <c r="J627" s="352"/>
    </row>
    <row r="628" spans="10:10" x14ac:dyDescent="0.35">
      <c r="J628" s="352"/>
    </row>
    <row r="629" spans="10:10" x14ac:dyDescent="0.35">
      <c r="J629" s="352"/>
    </row>
    <row r="630" spans="10:10" x14ac:dyDescent="0.35">
      <c r="J630" s="352"/>
    </row>
    <row r="631" spans="10:10" x14ac:dyDescent="0.35">
      <c r="J631" s="352"/>
    </row>
    <row r="632" spans="10:10" x14ac:dyDescent="0.35">
      <c r="J632" s="352"/>
    </row>
    <row r="633" spans="10:10" x14ac:dyDescent="0.35">
      <c r="J633" s="352"/>
    </row>
    <row r="634" spans="10:10" x14ac:dyDescent="0.35">
      <c r="J634" s="352"/>
    </row>
    <row r="635" spans="10:10" x14ac:dyDescent="0.35">
      <c r="J635" s="352"/>
    </row>
    <row r="636" spans="10:10" x14ac:dyDescent="0.35">
      <c r="J636" s="352"/>
    </row>
    <row r="637" spans="10:10" x14ac:dyDescent="0.35">
      <c r="J637" s="352"/>
    </row>
    <row r="638" spans="10:10" x14ac:dyDescent="0.35">
      <c r="J638" s="352"/>
    </row>
    <row r="639" spans="10:10" x14ac:dyDescent="0.35">
      <c r="J639" s="352"/>
    </row>
    <row r="640" spans="10:10" x14ac:dyDescent="0.35">
      <c r="J640" s="352"/>
    </row>
    <row r="641" spans="10:10" x14ac:dyDescent="0.35">
      <c r="J641" s="352"/>
    </row>
    <row r="642" spans="10:10" x14ac:dyDescent="0.35">
      <c r="J642" s="352"/>
    </row>
    <row r="643" spans="10:10" x14ac:dyDescent="0.35">
      <c r="J643" s="352"/>
    </row>
    <row r="644" spans="10:10" x14ac:dyDescent="0.35">
      <c r="J644" s="352"/>
    </row>
    <row r="645" spans="10:10" x14ac:dyDescent="0.35">
      <c r="J645" s="352"/>
    </row>
    <row r="646" spans="10:10" x14ac:dyDescent="0.35">
      <c r="J646" s="352"/>
    </row>
    <row r="647" spans="10:10" x14ac:dyDescent="0.35">
      <c r="J647" s="352"/>
    </row>
    <row r="648" spans="10:10" x14ac:dyDescent="0.35">
      <c r="J648" s="352"/>
    </row>
    <row r="649" spans="10:10" x14ac:dyDescent="0.35">
      <c r="J649" s="352"/>
    </row>
    <row r="650" spans="10:10" x14ac:dyDescent="0.35">
      <c r="J650" s="352"/>
    </row>
    <row r="651" spans="10:10" x14ac:dyDescent="0.35">
      <c r="J651" s="352"/>
    </row>
    <row r="652" spans="10:10" x14ac:dyDescent="0.35">
      <c r="J652" s="352"/>
    </row>
    <row r="653" spans="10:10" x14ac:dyDescent="0.35">
      <c r="J653" s="352"/>
    </row>
    <row r="654" spans="10:10" x14ac:dyDescent="0.35">
      <c r="J654" s="352"/>
    </row>
    <row r="655" spans="10:10" x14ac:dyDescent="0.35">
      <c r="J655" s="352"/>
    </row>
    <row r="656" spans="10:10" x14ac:dyDescent="0.35">
      <c r="J656" s="352"/>
    </row>
    <row r="657" spans="10:10" x14ac:dyDescent="0.35">
      <c r="J657" s="352"/>
    </row>
    <row r="658" spans="10:10" x14ac:dyDescent="0.35">
      <c r="J658" s="352"/>
    </row>
    <row r="659" spans="10:10" x14ac:dyDescent="0.35">
      <c r="J659" s="352"/>
    </row>
    <row r="660" spans="10:10" x14ac:dyDescent="0.35">
      <c r="J660" s="352"/>
    </row>
    <row r="661" spans="10:10" x14ac:dyDescent="0.35">
      <c r="J661" s="352"/>
    </row>
    <row r="662" spans="10:10" x14ac:dyDescent="0.35">
      <c r="J662" s="352"/>
    </row>
    <row r="663" spans="10:10" x14ac:dyDescent="0.35">
      <c r="J663" s="352"/>
    </row>
    <row r="664" spans="10:10" x14ac:dyDescent="0.35">
      <c r="J664" s="352"/>
    </row>
    <row r="665" spans="10:10" x14ac:dyDescent="0.35">
      <c r="J665" s="352"/>
    </row>
    <row r="666" spans="10:10" x14ac:dyDescent="0.35">
      <c r="J666" s="352"/>
    </row>
    <row r="667" spans="10:10" x14ac:dyDescent="0.35">
      <c r="J667" s="352"/>
    </row>
    <row r="668" spans="10:10" x14ac:dyDescent="0.35">
      <c r="J668" s="352"/>
    </row>
    <row r="669" spans="10:10" x14ac:dyDescent="0.35">
      <c r="J669" s="352"/>
    </row>
    <row r="670" spans="10:10" x14ac:dyDescent="0.35">
      <c r="J670" s="352"/>
    </row>
    <row r="671" spans="10:10" x14ac:dyDescent="0.35">
      <c r="J671" s="352"/>
    </row>
    <row r="672" spans="10:10" x14ac:dyDescent="0.35">
      <c r="J672" s="352"/>
    </row>
    <row r="673" spans="10:10" x14ac:dyDescent="0.35">
      <c r="J673" s="352"/>
    </row>
    <row r="674" spans="10:10" x14ac:dyDescent="0.35">
      <c r="J674" s="352"/>
    </row>
    <row r="675" spans="10:10" x14ac:dyDescent="0.35">
      <c r="J675" s="352"/>
    </row>
    <row r="676" spans="10:10" x14ac:dyDescent="0.35">
      <c r="J676" s="352"/>
    </row>
    <row r="677" spans="10:10" x14ac:dyDescent="0.35">
      <c r="J677" s="352"/>
    </row>
    <row r="678" spans="10:10" x14ac:dyDescent="0.35">
      <c r="J678" s="352"/>
    </row>
    <row r="679" spans="10:10" x14ac:dyDescent="0.35">
      <c r="J679" s="352"/>
    </row>
    <row r="680" spans="10:10" x14ac:dyDescent="0.35">
      <c r="J680" s="352"/>
    </row>
    <row r="681" spans="10:10" x14ac:dyDescent="0.35">
      <c r="J681" s="352"/>
    </row>
    <row r="682" spans="10:10" x14ac:dyDescent="0.35">
      <c r="J682" s="352"/>
    </row>
    <row r="683" spans="10:10" x14ac:dyDescent="0.35">
      <c r="J683" s="352"/>
    </row>
    <row r="684" spans="10:10" x14ac:dyDescent="0.35">
      <c r="J684" s="352"/>
    </row>
    <row r="685" spans="10:10" x14ac:dyDescent="0.35">
      <c r="J685" s="352"/>
    </row>
    <row r="686" spans="10:10" x14ac:dyDescent="0.35">
      <c r="J686" s="352"/>
    </row>
    <row r="687" spans="10:10" x14ac:dyDescent="0.35">
      <c r="J687" s="352"/>
    </row>
    <row r="688" spans="10:10" x14ac:dyDescent="0.35">
      <c r="J688" s="352"/>
    </row>
    <row r="689" spans="10:10" x14ac:dyDescent="0.35">
      <c r="J689" s="352"/>
    </row>
    <row r="690" spans="10:10" x14ac:dyDescent="0.35">
      <c r="J690" s="352"/>
    </row>
    <row r="691" spans="10:10" x14ac:dyDescent="0.35">
      <c r="J691" s="352"/>
    </row>
    <row r="692" spans="10:10" x14ac:dyDescent="0.35">
      <c r="J692" s="352"/>
    </row>
  </sheetData>
  <autoFilter ref="A2:CHD32" xr:uid="{00000000-0001-0000-0500-000000000000}"/>
  <mergeCells count="20">
    <mergeCell ref="BQK1:BUY1"/>
    <mergeCell ref="A19"/>
    <mergeCell ref="GI1:IY1"/>
    <mergeCell ref="IZ1:QB1"/>
    <mergeCell ref="QC1:WX1"/>
    <mergeCell ref="K1:GH1"/>
    <mergeCell ref="BQB1:BQF1"/>
    <mergeCell ref="BMI1:BQA1"/>
    <mergeCell ref="AWF1:BFQ1"/>
    <mergeCell ref="ANC1:AWE1"/>
    <mergeCell ref="WY1:ADZ1"/>
    <mergeCell ref="AEA1:ANB1"/>
    <mergeCell ref="BFR1:BMH1"/>
    <mergeCell ref="BZU1:BZX1"/>
    <mergeCell ref="BZY1:CAB1"/>
    <mergeCell ref="CAC1:CAF1"/>
    <mergeCell ref="BUZ1:BWH1"/>
    <mergeCell ref="BYW1:BZT1"/>
    <mergeCell ref="BXT1:BYV1"/>
    <mergeCell ref="BWI1:BXS1"/>
  </mergeCells>
  <phoneticPr fontId="56" type="noConversion"/>
  <conditionalFormatting sqref="GH3:GH32">
    <cfRule type="cellIs" dxfId="365" priority="462" operator="lessThanOrEqual">
      <formula>0</formula>
    </cfRule>
    <cfRule type="cellIs" dxfId="364" priority="461" stopIfTrue="1" operator="greaterThanOrEqual">
      <formula>0.1</formula>
    </cfRule>
    <cfRule type="cellIs" dxfId="363" priority="460" operator="between">
      <formula>0</formula>
      <formula>0.1</formula>
    </cfRule>
  </conditionalFormatting>
  <conditionalFormatting sqref="IY3:IY32 WX3:WX32 ADZ3:ADZ32 CCD12:CCD17 CDK12:CDK17 CEQ12:CEQ17 CFM12:CFM17 CGD12:CGD17 CGQ12:CGQ17 QD15:QD17">
    <cfRule type="cellIs" dxfId="362" priority="1058" stopIfTrue="1" operator="greaterThanOrEqual">
      <formula>0.1</formula>
    </cfRule>
    <cfRule type="cellIs" dxfId="361" priority="1057" operator="between">
      <formula>0</formula>
      <formula>0.1</formula>
    </cfRule>
    <cfRule type="cellIs" dxfId="360" priority="1059" operator="lessThanOrEqual">
      <formula>0</formula>
    </cfRule>
  </conditionalFormatting>
  <conditionalFormatting sqref="QB3:QB32">
    <cfRule type="cellIs" dxfId="359" priority="453" operator="lessThanOrEqual">
      <formula>0</formula>
    </cfRule>
    <cfRule type="cellIs" dxfId="358" priority="452" stopIfTrue="1" operator="greaterThanOrEqual">
      <formula>0.1</formula>
    </cfRule>
    <cfRule type="cellIs" dxfId="357" priority="451" operator="between">
      <formula>0</formula>
      <formula>0.1</formula>
    </cfRule>
  </conditionalFormatting>
  <conditionalFormatting sqref="ANB3:ANB32">
    <cfRule type="cellIs" dxfId="356" priority="300" operator="lessThan">
      <formula>0.005</formula>
    </cfRule>
    <cfRule type="cellIs" dxfId="355" priority="299" stopIfTrue="1" operator="greaterThanOrEqual">
      <formula>0.1</formula>
    </cfRule>
    <cfRule type="cellIs" dxfId="354" priority="298" operator="between">
      <formula>0</formula>
      <formula>0.1</formula>
    </cfRule>
  </conditionalFormatting>
  <conditionalFormatting sqref="AWE3:AWE32">
    <cfRule type="cellIs" dxfId="353" priority="297" operator="lessThan">
      <formula>0.005</formula>
    </cfRule>
    <cfRule type="cellIs" dxfId="352" priority="296" stopIfTrue="1" operator="greaterThanOrEqual">
      <formula>0.1</formula>
    </cfRule>
    <cfRule type="cellIs" dxfId="351" priority="295" operator="between">
      <formula>0</formula>
      <formula>0.1</formula>
    </cfRule>
  </conditionalFormatting>
  <conditionalFormatting sqref="BFQ3:BFQ32">
    <cfRule type="cellIs" dxfId="350" priority="66" operator="lessThan">
      <formula>0.005</formula>
    </cfRule>
    <cfRule type="cellIs" dxfId="349" priority="65" stopIfTrue="1" operator="greaterThanOrEqual">
      <formula>0.1</formula>
    </cfRule>
    <cfRule type="cellIs" dxfId="348" priority="64" operator="between">
      <formula>0</formula>
      <formula>0.1</formula>
    </cfRule>
  </conditionalFormatting>
  <conditionalFormatting sqref="BMH3:BMH46">
    <cfRule type="cellIs" dxfId="347" priority="45" operator="lessThan">
      <formula>0.005</formula>
    </cfRule>
    <cfRule type="cellIs" dxfId="346" priority="44" stopIfTrue="1" operator="greaterThanOrEqual">
      <formula>0.1</formula>
    </cfRule>
    <cfRule type="cellIs" dxfId="345" priority="43" operator="between">
      <formula>0</formula>
      <formula>0.1</formula>
    </cfRule>
  </conditionalFormatting>
  <conditionalFormatting sqref="BQA3:BQA32">
    <cfRule type="cellIs" dxfId="344" priority="48" operator="lessThan">
      <formula>0.005</formula>
    </cfRule>
    <cfRule type="cellIs" dxfId="343" priority="47" stopIfTrue="1" operator="greaterThanOrEqual">
      <formula>0.1</formula>
    </cfRule>
    <cfRule type="cellIs" dxfId="342" priority="46" operator="between">
      <formula>0</formula>
      <formula>0.1</formula>
    </cfRule>
  </conditionalFormatting>
  <conditionalFormatting sqref="BUX3:BUY46">
    <cfRule type="cellIs" dxfId="341" priority="31" operator="between">
      <formula>0</formula>
      <formula>0.1</formula>
    </cfRule>
    <cfRule type="cellIs" dxfId="340" priority="32" stopIfTrue="1" operator="greaterThanOrEqual">
      <formula>0.1</formula>
    </cfRule>
    <cfRule type="cellIs" dxfId="339" priority="33" operator="lessThan">
      <formula>0.005</formula>
    </cfRule>
  </conditionalFormatting>
  <conditionalFormatting sqref="BWH3:BWH46">
    <cfRule type="cellIs" dxfId="338" priority="18" operator="lessThan">
      <formula>0.005</formula>
    </cfRule>
    <cfRule type="cellIs" dxfId="337" priority="17" stopIfTrue="1" operator="greaterThanOrEqual">
      <formula>0.1</formula>
    </cfRule>
    <cfRule type="cellIs" dxfId="336" priority="16" operator="between">
      <formula>0</formula>
      <formula>0.1</formula>
    </cfRule>
  </conditionalFormatting>
  <conditionalFormatting sqref="BXS3:BXS46">
    <cfRule type="cellIs" dxfId="335" priority="15" operator="lessThan">
      <formula>0.005</formula>
    </cfRule>
    <cfRule type="cellIs" dxfId="334" priority="14" stopIfTrue="1" operator="greaterThanOrEqual">
      <formula>0.1</formula>
    </cfRule>
    <cfRule type="cellIs" dxfId="333" priority="13" operator="between">
      <formula>0</formula>
      <formula>0.1</formula>
    </cfRule>
  </conditionalFormatting>
  <conditionalFormatting sqref="BYV3:BYV46">
    <cfRule type="cellIs" dxfId="332" priority="12" operator="lessThan">
      <formula>0.005</formula>
    </cfRule>
    <cfRule type="cellIs" dxfId="331" priority="11" stopIfTrue="1" operator="greaterThanOrEqual">
      <formula>0.1</formula>
    </cfRule>
    <cfRule type="cellIs" dxfId="330" priority="10" operator="between">
      <formula>0</formula>
      <formula>0.1</formula>
    </cfRule>
  </conditionalFormatting>
  <conditionalFormatting sqref="BZT3">
    <cfRule type="cellIs" dxfId="329" priority="21" operator="lessThanOrEqual">
      <formula>0</formula>
    </cfRule>
  </conditionalFormatting>
  <conditionalFormatting sqref="BZT3:BZT46">
    <cfRule type="cellIs" dxfId="328" priority="8" stopIfTrue="1" operator="greaterThanOrEqual">
      <formula>0.1</formula>
    </cfRule>
    <cfRule type="cellIs" dxfId="327" priority="7" operator="between">
      <formula>0</formula>
      <formula>0.1</formula>
    </cfRule>
  </conditionalFormatting>
  <conditionalFormatting sqref="BZT4:BZT46">
    <cfRule type="cellIs" dxfId="326" priority="9" operator="lessThan">
      <formula>0.005</formula>
    </cfRule>
  </conditionalFormatting>
  <conditionalFormatting sqref="BZX3:BZX32">
    <cfRule type="cellIs" dxfId="325" priority="24" operator="lessThanOrEqual">
      <formula>0</formula>
    </cfRule>
  </conditionalFormatting>
  <conditionalFormatting sqref="BZX3:BZX46">
    <cfRule type="cellIs" dxfId="324" priority="5" stopIfTrue="1" operator="greaterThanOrEqual">
      <formula>0.1</formula>
    </cfRule>
    <cfRule type="cellIs" dxfId="323" priority="4" operator="between">
      <formula>0</formula>
      <formula>0.1</formula>
    </cfRule>
  </conditionalFormatting>
  <conditionalFormatting sqref="BZX33:BZX46">
    <cfRule type="cellIs" dxfId="322" priority="6" operator="lessThan">
      <formula>0.005</formula>
    </cfRule>
  </conditionalFormatting>
  <conditionalFormatting sqref="CAB3:CAB46">
    <cfRule type="cellIs" dxfId="321" priority="30" operator="lessThanOrEqual">
      <formula>0</formula>
    </cfRule>
    <cfRule type="cellIs" dxfId="320" priority="29" stopIfTrue="1" operator="greaterThanOrEqual">
      <formula>0.1</formula>
    </cfRule>
    <cfRule type="cellIs" dxfId="319" priority="28" operator="between">
      <formula>0</formula>
      <formula>0.1</formula>
    </cfRule>
  </conditionalFormatting>
  <conditionalFormatting sqref="CAF3:CAF32">
    <cfRule type="cellIs" dxfId="318" priority="27" operator="lessThanOrEqual">
      <formula>0</formula>
    </cfRule>
  </conditionalFormatting>
  <conditionalFormatting sqref="CAF3:CAF46">
    <cfRule type="cellIs" dxfId="317" priority="1" operator="between">
      <formula>0</formula>
      <formula>0.1</formula>
    </cfRule>
    <cfRule type="cellIs" dxfId="316" priority="2" stopIfTrue="1" operator="greaterThanOrEqual">
      <formula>0.1</formula>
    </cfRule>
  </conditionalFormatting>
  <conditionalFormatting sqref="CAF33:CAF46">
    <cfRule type="cellIs" dxfId="315" priority="3" operator="lessThan">
      <formula>0.005</formula>
    </cfRule>
  </conditionalFormatting>
  <hyperlinks>
    <hyperlink ref="CAG22" r:id="rId1" display="https://issues.labcollab.net/browse/SBR-21806" xr:uid="{00000000-0004-0000-0500-000000000000}"/>
    <hyperlink ref="CAG14" r:id="rId2" display="https://issues.labcollab.net/browse/JFOURTEEN-826" xr:uid="{3E2F5569-629B-4E53-B1C6-99C586068D5D}"/>
    <hyperlink ref="CAG30" r:id="rId3" xr:uid="{A7EB3F39-A855-4041-9D2E-E049C63FBC64}"/>
    <hyperlink ref="CAG29" r:id="rId4" xr:uid="{AC7C4FFE-490E-42BC-A170-5659DC42296C}"/>
    <hyperlink ref="CAG21" r:id="rId5" xr:uid="{00000000-0004-0000-0500-000001000000}"/>
    <hyperlink ref="CAG16" r:id="rId6" xr:uid="{8C3A620C-4D69-4B53-8B91-B956520EF6FA}"/>
    <hyperlink ref="CAG17" r:id="rId7" display="https://issues.labcollab.net/browse/SBR-27626" xr:uid="{4F01C92C-BB35-4EAE-9F0D-5D301095A55B}"/>
    <hyperlink ref="CAG12" r:id="rId8" display="https://issues.labcollab.net/browse/SBR-27625" xr:uid="{E44668A0-EBFD-4B67-8948-B839E8FC2A9A}"/>
    <hyperlink ref="CAI6" r:id="rId9" xr:uid="{E20620C6-5D0E-4DD6-9450-2C5F8AA26A66}"/>
    <hyperlink ref="CAI9" r:id="rId10" xr:uid="{90AF2C8B-9AA0-47F8-A0E2-22DC4F143B7C}"/>
    <hyperlink ref="CAI17" r:id="rId11" xr:uid="{651080AA-7158-4053-AEB4-32EC62A701B7}"/>
    <hyperlink ref="CAI18" r:id="rId12" xr:uid="{DBE687B0-7385-4BFD-B3C7-ED730315BF21}"/>
    <hyperlink ref="CAI23" r:id="rId13" xr:uid="{66F17A87-45BB-42A4-90A5-64AB9848A828}"/>
    <hyperlink ref="CAI24" r:id="rId14" display="https://issues.labcollab.net/browse/SBR-32299" xr:uid="{18BD9B1A-E310-480F-8F4A-37E10E94A9C1}"/>
    <hyperlink ref="CAI25" r:id="rId15" display="https://issues.labcollab.net/browse/SBR-32299" xr:uid="{3D85DD52-65CA-4D88-A3D0-779CC99A67F7}"/>
    <hyperlink ref="CAI29" r:id="rId16" xr:uid="{8DCBE4C7-6860-4A02-BA6B-7DC49D3DC977}"/>
    <hyperlink ref="CAI30" r:id="rId17" xr:uid="{237B91F1-4AD4-40C3-B832-540C2C607B0C}"/>
    <hyperlink ref="CAI31" r:id="rId18" xr:uid="{9C7A0422-6D85-448B-B434-E5AF68C903F3}"/>
    <hyperlink ref="CAI12" r:id="rId19" xr:uid="{C043266D-E88B-4767-9030-245528EB2C0B}"/>
    <hyperlink ref="CAI21" r:id="rId20" xr:uid="{460F47E1-4418-4388-B503-1F64C83E332A}"/>
    <hyperlink ref="CAI3" r:id="rId21" display="https://issues.labcollab.net/browse/SBR-40996" xr:uid="{A0209BB7-F6DE-4FC3-94C4-04E34E31B9EA}"/>
    <hyperlink ref="CAI4" r:id="rId22" display="https://issues.labcollab.net/browse/SBR-40996" xr:uid="{479EAB3B-6588-4505-B2E9-661305D5002F}"/>
    <hyperlink ref="CAI5" r:id="rId23" display="https://issues.labcollab.net/browse/SBR-40996" xr:uid="{D1F0BABE-481A-4A9C-A615-E358D746B4C6}"/>
    <hyperlink ref="CAI8" r:id="rId24" display="https://issues.labcollab.net/browse/SBR-40997" xr:uid="{3B64AA27-E0E0-4FEE-B3FA-EFFADDFC7601}"/>
    <hyperlink ref="CAG9" r:id="rId25" xr:uid="{8BD77E36-3657-4AC9-8381-0687D105E06F}"/>
    <hyperlink ref="CAG10" r:id="rId26" xr:uid="{9AE31A7E-C002-4A8C-96AC-E361C42B1FE5}"/>
    <hyperlink ref="CAG11" r:id="rId27" xr:uid="{46F66D19-6AD5-486D-B3FC-054C77F0BAB4}"/>
    <hyperlink ref="CAH4" r:id="rId28" display="https://issues.labcollab.net/browse/SBR-54725" xr:uid="{971BDC8A-AF25-4C6E-8143-76F798BC77F2}"/>
    <hyperlink ref="CAH5" r:id="rId29" display="https://issues.labcollab.net/browse/SBR-54725" xr:uid="{86A832B7-B252-419F-A4F9-ABF89EF6D198}"/>
    <hyperlink ref="CAH24" r:id="rId30" display="https://issues.labcollab.net/browse/SBR-54722" xr:uid="{7B8D1AC7-140E-44DB-9300-F84337A16FAF}"/>
    <hyperlink ref="CAH25" r:id="rId31" display="https://issues.labcollab.net/browse/SBR-54722" xr:uid="{7DC4165B-9B2C-4840-B800-554D4DD37EED}"/>
    <hyperlink ref="CAH26" r:id="rId32" display="https://issues.labcollab.net/browse/SBR-54722" xr:uid="{6FD590ED-FC29-43C5-8B5C-94FBA78376B4}"/>
    <hyperlink ref="CAH30" r:id="rId33" display="https://issues.labcollab.net/browse/SBR-54724" xr:uid="{721CCAE6-CCCD-4002-8C12-DA8C3AF740BA}"/>
    <hyperlink ref="CAH31" r:id="rId34" display="https://issues.labcollab.net/browse/SBR-54724" xr:uid="{A155B21F-C5D9-44C5-A59F-3997A39DC9FF}"/>
    <hyperlink ref="CAH27" r:id="rId35" display="https://issues.labcollab.net/browse/SBR-54741" xr:uid="{76ADCE11-549D-4C59-9C6A-666622BFECE4}"/>
    <hyperlink ref="CAG8" r:id="rId36" xr:uid="{FA1AF333-22B3-4354-8930-F35FAEDCD5E3}"/>
    <hyperlink ref="CAH12" r:id="rId37" xr:uid="{13A348BE-AD38-45F9-ABC1-74D52E751DE3}"/>
    <hyperlink ref="CAH15" r:id="rId38" xr:uid="{3D58CC18-5C1D-4C4B-877E-97CB234194DF}"/>
    <hyperlink ref="CAH23" r:id="rId39" xr:uid="{B478C1E3-BD0C-49B3-827D-5E2415D32CDA}"/>
    <hyperlink ref="CAH29" r:id="rId40" xr:uid="{DC52E785-F88A-4610-837E-EAF07EDC79E8}"/>
  </hyperlinks>
  <pageMargins left="0.7" right="0.7" top="0.75" bottom="0.75" header="0.3" footer="0.3"/>
  <pageSetup paperSize="17" scale="70" fitToHeight="0" orientation="landscape" r:id="rId41"/>
  <legacyDrawing r:id="rId4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E5FE9-14B4-492B-B7EE-A555CC77657B}">
  <dimension ref="A1:ACU116"/>
  <sheetViews>
    <sheetView zoomScaleNormal="100" workbookViewId="0"/>
  </sheetViews>
  <sheetFormatPr defaultRowHeight="14.5" x14ac:dyDescent="0.35"/>
  <cols>
    <col min="1" max="1" width="8.7265625" style="1691"/>
    <col min="4" max="5" width="17.54296875" customWidth="1"/>
    <col min="6" max="6" width="22.54296875" customWidth="1"/>
    <col min="7" max="7" width="39.7265625" customWidth="1"/>
    <col min="8" max="504" width="0" hidden="1" customWidth="1"/>
    <col min="505" max="505" width="8.7265625" hidden="1" customWidth="1"/>
    <col min="506" max="506" width="9.81640625" hidden="1" customWidth="1"/>
    <col min="507" max="507" width="10.453125" hidden="1" customWidth="1"/>
    <col min="508" max="508" width="11.7265625" hidden="1" customWidth="1"/>
    <col min="509" max="509" width="10.453125" hidden="1" customWidth="1"/>
    <col min="510" max="510" width="0" hidden="1" customWidth="1"/>
    <col min="511" max="511" width="15" hidden="1" customWidth="1"/>
    <col min="512" max="512" width="0" hidden="1" customWidth="1"/>
    <col min="513" max="513" width="8.7265625" hidden="1" customWidth="1"/>
    <col min="514" max="555" width="0" hidden="1" customWidth="1"/>
    <col min="556" max="556" width="11.7265625" hidden="1" customWidth="1"/>
    <col min="557" max="557" width="0" hidden="1" customWidth="1"/>
    <col min="558" max="558" width="13.453125" style="633" hidden="1" customWidth="1"/>
    <col min="559" max="559" width="10.7265625" hidden="1" customWidth="1"/>
    <col min="560" max="560" width="17.54296875" hidden="1" customWidth="1"/>
    <col min="561" max="633" width="0" hidden="1" customWidth="1"/>
    <col min="634" max="634" width="11" hidden="1" customWidth="1"/>
    <col min="635" max="635" width="10.453125" hidden="1" customWidth="1"/>
    <col min="636" max="636" width="10" customWidth="1"/>
    <col min="638" max="638" width="12.453125" customWidth="1"/>
    <col min="641" max="644" width="10.54296875" hidden="1" customWidth="1"/>
    <col min="645" max="662" width="0" hidden="1" customWidth="1"/>
    <col min="666" max="668" width="0" hidden="1" customWidth="1"/>
    <col min="669" max="669" width="12.81640625" hidden="1" customWidth="1"/>
    <col min="670" max="683" width="0" hidden="1" customWidth="1"/>
    <col min="686" max="686" width="8.26953125" customWidth="1"/>
    <col min="687" max="692" width="8.7265625" hidden="1" customWidth="1"/>
    <col min="693" max="693" width="10.453125" hidden="1" customWidth="1"/>
    <col min="694" max="694" width="8.7265625" hidden="1" customWidth="1"/>
    <col min="695" max="695" width="19" hidden="1" customWidth="1"/>
    <col min="696" max="696" width="13.1796875" hidden="1" customWidth="1"/>
    <col min="697" max="697" width="19" hidden="1" customWidth="1"/>
    <col min="698" max="698" width="10.81640625" hidden="1" customWidth="1"/>
    <col min="699" max="699" width="8.7265625" hidden="1" customWidth="1"/>
    <col min="700" max="700" width="19" hidden="1" customWidth="1"/>
    <col min="701" max="701" width="10.81640625" hidden="1" customWidth="1"/>
    <col min="702" max="702" width="19" hidden="1" customWidth="1"/>
    <col min="703" max="703" width="8.7265625" hidden="1" customWidth="1"/>
    <col min="704" max="704" width="12.7265625" hidden="1" customWidth="1"/>
    <col min="705" max="705" width="10.1796875" hidden="1" customWidth="1"/>
    <col min="706" max="706" width="12.54296875" customWidth="1"/>
    <col min="707" max="707" width="13.453125" customWidth="1"/>
    <col min="708" max="708" width="8.54296875" bestFit="1" customWidth="1"/>
    <col min="709" max="709" width="11.26953125" hidden="1" customWidth="1"/>
    <col min="710" max="710" width="8.54296875" hidden="1" customWidth="1"/>
    <col min="711" max="711" width="19" hidden="1" customWidth="1"/>
    <col min="712" max="712" width="8.54296875" hidden="1" customWidth="1"/>
    <col min="713" max="713" width="11.7265625" hidden="1" customWidth="1"/>
    <col min="714" max="714" width="19" hidden="1" customWidth="1"/>
    <col min="715" max="715" width="8.54296875" hidden="1" customWidth="1"/>
    <col min="716" max="716" width="19" hidden="1" customWidth="1"/>
    <col min="717" max="717" width="9.1796875" hidden="1" customWidth="1"/>
    <col min="718" max="718" width="11.453125" hidden="1" customWidth="1"/>
    <col min="719" max="719" width="8.26953125" hidden="1" customWidth="1"/>
    <col min="720" max="720" width="13.453125" hidden="1" customWidth="1"/>
    <col min="721" max="722" width="11.453125" hidden="1" customWidth="1"/>
    <col min="723" max="724" width="10.453125" hidden="1" customWidth="1"/>
    <col min="725" max="725" width="10.1796875" hidden="1" customWidth="1"/>
    <col min="726" max="726" width="11.453125" hidden="1" customWidth="1"/>
    <col min="727" max="727" width="10.1796875" hidden="1" customWidth="1"/>
    <col min="728" max="728" width="13.26953125" customWidth="1"/>
    <col min="731" max="731" width="11.54296875" hidden="1" customWidth="1"/>
    <col min="732" max="732" width="10.453125" customWidth="1"/>
    <col min="735" max="735" width="10.453125" hidden="1" customWidth="1"/>
    <col min="736" max="736" width="10.453125" customWidth="1"/>
    <col min="737" max="737" width="10.81640625" customWidth="1"/>
    <col min="743" max="743" width="15.1796875" customWidth="1"/>
    <col min="744" max="744" width="12.7265625" customWidth="1"/>
    <col min="745" max="745" width="11.7265625" customWidth="1"/>
    <col min="746" max="753" width="16.7265625" hidden="1" customWidth="1"/>
    <col min="754" max="760" width="16.7265625" customWidth="1"/>
  </cols>
  <sheetData>
    <row r="1" spans="1:775" ht="15" thickBot="1" x14ac:dyDescent="0.4">
      <c r="A1" s="1686"/>
      <c r="B1" s="35"/>
      <c r="C1" s="1573"/>
      <c r="D1" s="1573"/>
      <c r="E1" s="1573"/>
      <c r="F1" s="1573"/>
      <c r="G1" s="1578"/>
      <c r="H1" s="1748" t="s">
        <v>27</v>
      </c>
      <c r="I1" s="1748"/>
      <c r="J1" s="1748"/>
      <c r="K1" s="1748"/>
      <c r="L1" s="1748"/>
      <c r="M1" s="1748"/>
      <c r="N1" s="1748"/>
      <c r="O1" s="1748"/>
      <c r="P1" s="1748"/>
      <c r="Q1" s="1748"/>
      <c r="R1" s="1748"/>
      <c r="S1" s="1748"/>
      <c r="T1" s="1748"/>
      <c r="U1" s="1748"/>
      <c r="V1" s="1748"/>
      <c r="W1" s="1748"/>
      <c r="X1" s="1748"/>
      <c r="Y1" s="1748"/>
      <c r="Z1" s="1748"/>
      <c r="AA1" s="1748"/>
      <c r="AB1" s="1748"/>
      <c r="AC1" s="1748"/>
      <c r="AD1" s="1748"/>
      <c r="AE1" s="1748"/>
      <c r="AF1" s="1748"/>
      <c r="AG1" s="1748"/>
      <c r="AH1" s="1748"/>
      <c r="AI1" s="1748"/>
      <c r="AJ1" s="1748"/>
      <c r="AK1" s="1748"/>
      <c r="AL1" s="1748"/>
      <c r="AM1" s="1748"/>
      <c r="AN1" s="1748"/>
      <c r="AO1" s="1748"/>
      <c r="AP1" s="1748"/>
      <c r="AQ1" s="1748"/>
      <c r="AR1" s="1748"/>
      <c r="AS1" s="1748"/>
      <c r="AT1" s="1748"/>
      <c r="AU1" s="1748"/>
      <c r="AV1" s="1748"/>
      <c r="AW1" s="1748"/>
      <c r="AX1" s="1748"/>
      <c r="AY1" s="1748"/>
      <c r="AZ1" s="1748"/>
      <c r="BA1" s="1748"/>
      <c r="BB1" s="1748"/>
      <c r="BC1" s="1748"/>
      <c r="BD1" s="1749"/>
      <c r="BE1" s="1747" t="s">
        <v>1</v>
      </c>
      <c r="BF1" s="1748"/>
      <c r="BG1" s="1748"/>
      <c r="BH1" s="1748"/>
      <c r="BI1" s="1748"/>
      <c r="BJ1" s="1748"/>
      <c r="BK1" s="1748"/>
      <c r="BL1" s="1748"/>
      <c r="BM1" s="1748"/>
      <c r="BN1" s="1748"/>
      <c r="BO1" s="1748"/>
      <c r="BP1" s="1748"/>
      <c r="BQ1" s="1748"/>
      <c r="BR1" s="1748"/>
      <c r="BS1" s="1748"/>
      <c r="BT1" s="1748"/>
      <c r="BU1" s="1748"/>
      <c r="BV1" s="1748"/>
      <c r="BW1" s="1748"/>
      <c r="BX1" s="1748"/>
      <c r="BY1" s="1749"/>
      <c r="BZ1" s="1747" t="s">
        <v>2</v>
      </c>
      <c r="CA1" s="1748"/>
      <c r="CB1" s="1748"/>
      <c r="CC1" s="1748"/>
      <c r="CD1" s="1748"/>
      <c r="CE1" s="1748"/>
      <c r="CF1" s="1748"/>
      <c r="CG1" s="1748"/>
      <c r="CH1" s="1748"/>
      <c r="CI1" s="1748"/>
      <c r="CJ1" s="1748"/>
      <c r="CK1" s="1748"/>
      <c r="CL1" s="1748"/>
      <c r="CM1" s="1748"/>
      <c r="CN1" s="1748"/>
      <c r="CO1" s="1748"/>
      <c r="CP1" s="1748"/>
      <c r="CQ1" s="1748"/>
      <c r="CR1" s="1748"/>
      <c r="CS1" s="1748"/>
      <c r="CT1" s="1748"/>
      <c r="CU1" s="1748"/>
      <c r="CV1" s="1748"/>
      <c r="CW1" s="1748"/>
      <c r="CX1" s="1748"/>
      <c r="CY1" s="1748"/>
      <c r="CZ1" s="1748"/>
      <c r="DA1" s="1748"/>
      <c r="DB1" s="1748"/>
      <c r="DC1" s="1748"/>
      <c r="DD1" s="1748"/>
      <c r="DE1" s="1748"/>
      <c r="DF1" s="1748"/>
      <c r="DG1" s="1748"/>
      <c r="DH1" s="1748"/>
      <c r="DI1" s="1748"/>
      <c r="DJ1" s="1748"/>
      <c r="DK1" s="1748"/>
      <c r="DL1" s="1748"/>
      <c r="DM1" s="1748"/>
      <c r="DN1" s="1748"/>
      <c r="DO1" s="1748"/>
      <c r="DP1" s="1748"/>
      <c r="DQ1" s="1748"/>
      <c r="DR1" s="1748"/>
      <c r="DS1" s="1748"/>
      <c r="DT1" s="1748"/>
      <c r="DU1" s="1748"/>
      <c r="DV1" s="1748"/>
      <c r="DW1" s="1748"/>
      <c r="DX1" s="1748"/>
      <c r="DY1" s="1748"/>
      <c r="DZ1" s="1748"/>
      <c r="EA1" s="1749"/>
      <c r="EB1" s="1748" t="s">
        <v>3</v>
      </c>
      <c r="EC1" s="1748"/>
      <c r="ED1" s="1748"/>
      <c r="EE1" s="1748"/>
      <c r="EF1" s="1748"/>
      <c r="EG1" s="1748"/>
      <c r="EH1" s="1748"/>
      <c r="EI1" s="1748"/>
      <c r="EJ1" s="1748"/>
      <c r="EK1" s="1748"/>
      <c r="EL1" s="1748"/>
      <c r="EM1" s="1748"/>
      <c r="EN1" s="1748"/>
      <c r="EO1" s="1748"/>
      <c r="EP1" s="1748"/>
      <c r="EQ1" s="1748"/>
      <c r="ER1" s="1748"/>
      <c r="ES1" s="1748"/>
      <c r="ET1" s="1748"/>
      <c r="EU1" s="1748"/>
      <c r="EV1" s="1748"/>
      <c r="EW1" s="1748"/>
      <c r="EX1" s="1748"/>
      <c r="EY1" s="1748"/>
      <c r="EZ1" s="1748"/>
      <c r="FA1" s="1748"/>
      <c r="FB1" s="1748"/>
      <c r="FC1" s="1748"/>
      <c r="FD1" s="1748"/>
      <c r="FE1" s="1748"/>
      <c r="FF1" s="1748"/>
      <c r="FG1" s="1748"/>
      <c r="FH1" s="1748"/>
      <c r="FI1" s="1748"/>
      <c r="FJ1" s="1748"/>
      <c r="FK1" s="1748"/>
      <c r="FL1" s="1748"/>
      <c r="FM1" s="1748"/>
      <c r="FN1" s="1748"/>
      <c r="FO1" s="1748"/>
      <c r="FP1" s="1748"/>
      <c r="FQ1" s="1748"/>
      <c r="FR1" s="1748"/>
      <c r="FS1" s="1748"/>
      <c r="FT1" s="1748"/>
      <c r="FU1" s="1749"/>
      <c r="FV1" s="1747" t="s">
        <v>4</v>
      </c>
      <c r="FW1" s="1748"/>
      <c r="FX1" s="1748"/>
      <c r="FY1" s="1748"/>
      <c r="FZ1" s="1748"/>
      <c r="GA1" s="1748"/>
      <c r="GB1" s="1748"/>
      <c r="GC1" s="1748"/>
      <c r="GD1" s="1748"/>
      <c r="GE1" s="1748"/>
      <c r="GF1" s="1748"/>
      <c r="GG1" s="1748"/>
      <c r="GH1" s="1748"/>
      <c r="GI1" s="1748"/>
      <c r="GJ1" s="1748"/>
      <c r="GK1" s="1748"/>
      <c r="GL1" s="1748"/>
      <c r="GM1" s="1748"/>
      <c r="GN1" s="1748"/>
      <c r="GO1" s="1748"/>
      <c r="GP1" s="1748"/>
      <c r="GQ1" s="1748"/>
      <c r="GR1" s="1748"/>
      <c r="GS1" s="1748"/>
      <c r="GT1" s="1748"/>
      <c r="GU1" s="1748"/>
      <c r="GV1" s="1748"/>
      <c r="GW1" s="1748"/>
      <c r="GX1" s="1748"/>
      <c r="GY1" s="1748"/>
      <c r="GZ1" s="1748"/>
      <c r="HA1" s="1748"/>
      <c r="HB1" s="1748"/>
      <c r="HC1" s="1748"/>
      <c r="HD1" s="1748"/>
      <c r="HE1" s="1748"/>
      <c r="HF1" s="1748"/>
      <c r="HG1" s="1748"/>
      <c r="HH1" s="1748"/>
      <c r="HI1" s="1748"/>
      <c r="HJ1" s="1748"/>
      <c r="HK1" s="1748"/>
      <c r="HL1" s="1748"/>
      <c r="HM1" s="1748"/>
      <c r="HN1" s="1748"/>
      <c r="HO1" s="1748"/>
      <c r="HP1" s="1748"/>
      <c r="HQ1" s="1748"/>
      <c r="HR1" s="1747" t="s">
        <v>5</v>
      </c>
      <c r="HS1" s="1748"/>
      <c r="HT1" s="1748"/>
      <c r="HU1" s="1748"/>
      <c r="HV1" s="1748"/>
      <c r="HW1" s="1748"/>
      <c r="HX1" s="1748"/>
      <c r="HY1" s="1748"/>
      <c r="HZ1" s="1748"/>
      <c r="IA1" s="1748"/>
      <c r="IB1" s="1748"/>
      <c r="IC1" s="1748"/>
      <c r="ID1" s="1748"/>
      <c r="IE1" s="1748"/>
      <c r="IF1" s="1748"/>
      <c r="IG1" s="1748"/>
      <c r="IH1" s="1748"/>
      <c r="II1" s="1748"/>
      <c r="IJ1" s="1748"/>
      <c r="IK1" s="1748"/>
      <c r="IL1" s="1748"/>
      <c r="IM1" s="1748"/>
      <c r="IN1" s="1748"/>
      <c r="IO1" s="1748"/>
      <c r="IP1" s="1748"/>
      <c r="IQ1" s="1748"/>
      <c r="IR1" s="1748"/>
      <c r="IS1" s="1748"/>
      <c r="IT1" s="1748"/>
      <c r="IU1" s="1748"/>
      <c r="IV1" s="1748"/>
      <c r="IW1" s="1748"/>
      <c r="IX1" s="1748"/>
      <c r="IY1" s="1748"/>
      <c r="IZ1" s="1748"/>
      <c r="JA1" s="1748"/>
      <c r="JB1" s="1748"/>
      <c r="JC1" s="1748"/>
      <c r="JD1" s="1748"/>
      <c r="JE1" s="1748"/>
      <c r="JF1" s="1748"/>
      <c r="JG1" s="1748"/>
      <c r="JH1" s="1748"/>
      <c r="JI1" s="1748"/>
      <c r="JJ1" s="1748"/>
      <c r="JK1" s="1748"/>
      <c r="JL1" s="1748"/>
      <c r="JM1" s="1748"/>
      <c r="JN1" s="1748"/>
      <c r="JO1" s="1748"/>
      <c r="JP1" s="1748"/>
      <c r="JQ1" s="1748"/>
      <c r="JR1" s="1748"/>
      <c r="JS1" s="1748"/>
      <c r="JT1" s="1748"/>
      <c r="JU1" s="1748"/>
      <c r="JV1" s="1748"/>
      <c r="JW1" s="1748"/>
      <c r="JX1" s="1748"/>
      <c r="JY1" s="1748"/>
      <c r="JZ1" s="1748"/>
      <c r="KA1" s="1748"/>
      <c r="KB1" s="1748"/>
      <c r="KC1" s="1748"/>
      <c r="KD1" s="1748"/>
      <c r="KE1" s="1748"/>
      <c r="KF1" s="1748"/>
      <c r="KG1" s="1748"/>
      <c r="KH1" s="1748"/>
      <c r="KI1" s="1748"/>
      <c r="KJ1" s="1748"/>
      <c r="KK1" s="1748"/>
      <c r="KL1" s="1748"/>
      <c r="KM1" s="1749"/>
      <c r="KN1" s="1747" t="s">
        <v>6</v>
      </c>
      <c r="KO1" s="1748"/>
      <c r="KP1" s="1748"/>
      <c r="KQ1" s="1748"/>
      <c r="KR1" s="1748"/>
      <c r="KS1" s="1748"/>
      <c r="KT1" s="1748"/>
      <c r="KU1" s="1748"/>
      <c r="KV1" s="1748"/>
      <c r="KW1" s="1748"/>
      <c r="KX1" s="1748"/>
      <c r="KY1" s="1748"/>
      <c r="KZ1" s="1748"/>
      <c r="LA1" s="1748"/>
      <c r="LB1" s="1748"/>
      <c r="LC1" s="1748"/>
      <c r="LD1" s="1748"/>
      <c r="LE1" s="1748"/>
      <c r="LF1" s="1748"/>
      <c r="LG1" s="1748"/>
      <c r="LH1" s="1748"/>
      <c r="LI1" s="1748"/>
      <c r="LJ1" s="1748"/>
      <c r="LK1" s="1748"/>
      <c r="LL1" s="1748"/>
      <c r="LM1" s="1748"/>
      <c r="LN1" s="1748"/>
      <c r="LO1" s="1748"/>
      <c r="LP1" s="1748"/>
      <c r="LQ1" s="1748"/>
      <c r="LR1" s="1748"/>
      <c r="LS1" s="1748"/>
      <c r="LT1" s="1748"/>
      <c r="LU1" s="1748"/>
      <c r="LV1" s="1748"/>
      <c r="LW1" s="1748"/>
      <c r="LX1" s="1748"/>
      <c r="LY1" s="1748"/>
      <c r="LZ1" s="1748"/>
      <c r="MA1" s="1748"/>
      <c r="MB1" s="1748"/>
      <c r="MC1" s="1748"/>
      <c r="MD1" s="1748"/>
      <c r="ME1" s="1748"/>
      <c r="MF1" s="1748"/>
      <c r="MG1" s="1748"/>
      <c r="MH1" s="1748"/>
      <c r="MI1" s="1748"/>
      <c r="MJ1" s="1748"/>
      <c r="MK1" s="1748"/>
      <c r="ML1" s="1748"/>
      <c r="MM1" s="1748"/>
      <c r="MN1" s="1748"/>
      <c r="MO1" s="1748"/>
      <c r="MP1" s="1748"/>
      <c r="MQ1" s="1748"/>
      <c r="MR1" s="1748"/>
      <c r="MS1" s="1748"/>
      <c r="MT1" s="1748"/>
      <c r="MU1" s="1748"/>
      <c r="MV1" s="1748"/>
      <c r="MW1" s="1748"/>
      <c r="MX1" s="1748"/>
      <c r="MY1" s="1748"/>
      <c r="MZ1" s="1748"/>
      <c r="NA1" s="1748"/>
      <c r="NB1" s="1748"/>
      <c r="NC1" s="1748"/>
      <c r="ND1" s="1748"/>
      <c r="NE1" s="1748"/>
      <c r="NF1" s="1748"/>
      <c r="NG1" s="1748"/>
      <c r="NH1" s="1749"/>
      <c r="NI1" s="1747" t="s">
        <v>7</v>
      </c>
      <c r="NJ1" s="1748"/>
      <c r="NK1" s="1748"/>
      <c r="NL1" s="1748"/>
      <c r="NM1" s="1748"/>
      <c r="NN1" s="1748"/>
      <c r="NO1" s="1748"/>
      <c r="NP1" s="1748"/>
      <c r="NQ1" s="1748"/>
      <c r="NR1" s="1748"/>
      <c r="NS1" s="1748"/>
      <c r="NT1" s="1748"/>
      <c r="NU1" s="1748"/>
      <c r="NV1" s="1748"/>
      <c r="NW1" s="1748"/>
      <c r="NX1" s="1748"/>
      <c r="NY1" s="1748"/>
      <c r="NZ1" s="1748"/>
      <c r="OA1" s="1748"/>
      <c r="OB1" s="1748"/>
      <c r="OC1" s="1748"/>
      <c r="OD1" s="1748"/>
      <c r="OE1" s="1748"/>
      <c r="OF1" s="1748"/>
      <c r="OG1" s="1748"/>
      <c r="OH1" s="1748"/>
      <c r="OI1" s="1748"/>
      <c r="OJ1" s="1748"/>
      <c r="OK1" s="1748"/>
      <c r="OL1" s="1748"/>
      <c r="OM1" s="1748"/>
      <c r="ON1" s="1748"/>
      <c r="OO1" s="1748"/>
      <c r="OP1" s="1748"/>
      <c r="OQ1" s="1748"/>
      <c r="OR1" s="1748"/>
      <c r="OS1" s="1748"/>
      <c r="OT1" s="1748"/>
      <c r="OU1" s="1748"/>
      <c r="OV1" s="1748"/>
      <c r="OW1" s="1748"/>
      <c r="OX1" s="1748"/>
      <c r="OY1" s="1748"/>
      <c r="OZ1" s="1748"/>
      <c r="PA1" s="1748"/>
      <c r="PB1" s="1748"/>
      <c r="PC1" s="1748"/>
      <c r="PD1" s="1748"/>
      <c r="PE1" s="1748"/>
      <c r="PF1" s="1748"/>
      <c r="PG1" s="1748"/>
      <c r="PH1" s="1748"/>
      <c r="PI1" s="1748"/>
      <c r="PJ1" s="1748"/>
      <c r="PK1" s="1748"/>
      <c r="PL1" s="1748"/>
      <c r="PM1" s="1748"/>
      <c r="PN1" s="1748"/>
      <c r="PO1" s="1748"/>
      <c r="PP1" s="1748"/>
      <c r="PQ1" s="1748"/>
      <c r="PR1" s="1748"/>
      <c r="PS1" s="1748"/>
      <c r="PT1" s="1748"/>
      <c r="PU1" s="1748"/>
      <c r="PV1" s="1748"/>
      <c r="PW1" s="1748"/>
      <c r="PX1" s="1748"/>
      <c r="PY1" s="1748"/>
      <c r="PZ1" s="1748"/>
      <c r="QA1" s="1748"/>
      <c r="QB1" s="1748"/>
      <c r="QC1" s="1748"/>
      <c r="QD1" s="1748"/>
      <c r="QE1" s="1748"/>
      <c r="QF1" s="1748"/>
      <c r="QG1" s="1748"/>
      <c r="QH1" s="1748"/>
      <c r="QI1" s="1748"/>
      <c r="QJ1" s="1748"/>
      <c r="QK1" s="1749"/>
      <c r="QL1" s="1747" t="s">
        <v>8</v>
      </c>
      <c r="QM1" s="1748"/>
      <c r="QN1" s="1748"/>
      <c r="QO1" s="1748"/>
      <c r="QP1" s="1748"/>
      <c r="QQ1" s="1748"/>
      <c r="QR1" s="1748"/>
      <c r="QS1" s="1748"/>
      <c r="QT1" s="1748"/>
      <c r="QU1" s="1748"/>
      <c r="QV1" s="1748"/>
      <c r="QW1" s="1748"/>
      <c r="QX1" s="1748"/>
      <c r="QY1" s="1748"/>
      <c r="QZ1" s="1748"/>
      <c r="RA1" s="1748"/>
      <c r="RB1" s="1748"/>
      <c r="RC1" s="1748"/>
      <c r="RD1" s="1748"/>
      <c r="RE1" s="1748"/>
      <c r="RF1" s="1748"/>
      <c r="RG1" s="1748"/>
      <c r="RH1" s="1748"/>
      <c r="RI1" s="1748"/>
      <c r="RJ1" s="1748"/>
      <c r="RK1" s="1748"/>
      <c r="RL1" s="1748"/>
      <c r="RM1" s="1748"/>
      <c r="RN1" s="1748"/>
      <c r="RO1" s="1748"/>
      <c r="RP1" s="1748"/>
      <c r="RQ1" s="1748"/>
      <c r="RR1" s="1748"/>
      <c r="RS1" s="1748"/>
      <c r="RT1" s="1748"/>
      <c r="RU1" s="1748"/>
      <c r="RV1" s="1748"/>
      <c r="RW1" s="1748"/>
      <c r="RX1" s="1748"/>
      <c r="RY1" s="1748"/>
      <c r="RZ1" s="1748"/>
      <c r="SA1" s="1748"/>
      <c r="SB1" s="1748"/>
      <c r="SC1" s="1748"/>
      <c r="SD1" s="1748"/>
      <c r="SE1" s="1748"/>
      <c r="SF1" s="1748"/>
      <c r="SG1" s="1748"/>
      <c r="SH1" s="1748"/>
      <c r="SI1" s="1748"/>
      <c r="SJ1" s="1748"/>
      <c r="SK1" s="1748"/>
      <c r="SL1" s="1748"/>
      <c r="SM1" s="1748"/>
      <c r="SN1" s="1748"/>
      <c r="SO1" s="1748"/>
      <c r="SP1" s="1748"/>
      <c r="SQ1" s="1748"/>
      <c r="SR1" s="1749"/>
      <c r="SS1" s="1747" t="s">
        <v>9</v>
      </c>
      <c r="ST1" s="1748"/>
      <c r="SU1" s="1748"/>
      <c r="SV1" s="1748"/>
      <c r="SW1" s="1748"/>
      <c r="SX1" s="1748"/>
      <c r="SY1" s="1748"/>
      <c r="SZ1" s="1748"/>
      <c r="TA1" s="1748"/>
      <c r="TB1" s="1748"/>
      <c r="TC1" s="1748"/>
      <c r="TD1" s="1748"/>
      <c r="TE1" s="1748"/>
      <c r="TF1" s="1748"/>
      <c r="TG1" s="1748"/>
      <c r="TH1" s="1748"/>
      <c r="TI1" s="1748"/>
      <c r="TJ1" s="1748"/>
      <c r="TK1" s="1748"/>
      <c r="TL1" s="1748"/>
      <c r="TM1" s="1748"/>
      <c r="TN1" s="1748"/>
      <c r="TO1" s="1748"/>
      <c r="TP1" s="1748"/>
      <c r="TQ1" s="1748"/>
      <c r="TR1" s="1748"/>
      <c r="TS1" s="1748"/>
      <c r="TT1" s="1748"/>
      <c r="TU1" s="1748"/>
      <c r="TV1" s="1748"/>
      <c r="TW1" s="1748"/>
      <c r="TX1" s="1748"/>
      <c r="TY1" s="1748"/>
      <c r="TZ1" s="1748"/>
      <c r="UA1" s="1748"/>
      <c r="UB1" s="1748"/>
      <c r="UC1" s="1748"/>
      <c r="UD1" s="1748"/>
      <c r="UE1" s="1748"/>
      <c r="UF1" s="1748"/>
      <c r="UG1" s="1748"/>
      <c r="UH1" s="1748"/>
      <c r="UI1" s="1748"/>
      <c r="UJ1" s="1748"/>
      <c r="UK1" s="1748"/>
      <c r="UL1" s="1748"/>
      <c r="UM1" s="1748"/>
      <c r="UN1" s="1748"/>
      <c r="UO1" s="1748"/>
      <c r="UP1" s="1747" t="s">
        <v>10</v>
      </c>
      <c r="UQ1" s="1748"/>
      <c r="UR1" s="1748"/>
      <c r="US1" s="1748"/>
      <c r="UT1" s="1748"/>
      <c r="UU1" s="1748"/>
      <c r="UV1" s="1748"/>
      <c r="UW1" s="1748"/>
      <c r="UX1" s="1748"/>
      <c r="UY1" s="1748"/>
      <c r="UZ1" s="1748"/>
      <c r="VA1" s="1748"/>
      <c r="VB1" s="1748"/>
      <c r="VC1" s="1748"/>
      <c r="VD1" s="1748"/>
      <c r="VE1" s="1748"/>
      <c r="VF1" s="1748"/>
      <c r="VG1" s="1748"/>
      <c r="VH1" s="1748"/>
      <c r="VI1" s="1748"/>
      <c r="VJ1" s="1748"/>
      <c r="VK1" s="1748"/>
      <c r="VL1" s="1748"/>
      <c r="VM1" s="1748"/>
      <c r="VN1" s="1748"/>
      <c r="VO1" s="1748"/>
      <c r="VP1" s="1748"/>
      <c r="VQ1" s="1748"/>
      <c r="VR1" s="1748"/>
      <c r="VS1" s="1748"/>
      <c r="VT1" s="1748"/>
      <c r="VU1" s="1748"/>
      <c r="VV1" s="1748"/>
      <c r="VW1" s="1748"/>
      <c r="VX1" s="1748"/>
      <c r="VY1" s="1748"/>
      <c r="VZ1" s="1748"/>
      <c r="WA1" s="1748"/>
      <c r="WB1" s="1748"/>
      <c r="WC1" s="1748"/>
      <c r="WD1" s="1748"/>
      <c r="WE1" s="1748"/>
      <c r="WF1" s="1748"/>
      <c r="WG1" s="1748"/>
      <c r="WH1" s="1748"/>
      <c r="WI1" s="1748"/>
      <c r="WJ1" s="1748"/>
      <c r="WK1" s="1748"/>
      <c r="WL1" s="1748"/>
      <c r="WM1" s="1748"/>
      <c r="WN1" s="1748"/>
      <c r="WO1" s="1748"/>
      <c r="WP1" s="1748"/>
      <c r="WQ1" s="1748"/>
      <c r="WR1" s="1748"/>
      <c r="WS1" s="1748"/>
      <c r="WT1" s="1748"/>
      <c r="WU1" s="1748"/>
      <c r="WV1" s="1748"/>
      <c r="WW1" s="1748"/>
      <c r="WX1" s="1748"/>
      <c r="WY1" s="1748"/>
      <c r="WZ1" s="1748"/>
      <c r="XA1" s="1748"/>
      <c r="XB1" s="1748"/>
      <c r="XC1" s="1748"/>
      <c r="XD1" s="1748"/>
      <c r="XE1" s="1748"/>
      <c r="XF1" s="1748"/>
      <c r="XG1" s="1748"/>
      <c r="XH1" s="1748"/>
      <c r="XI1" s="1748"/>
      <c r="XJ1" s="1748"/>
      <c r="XK1" s="1748"/>
      <c r="XL1" s="1748"/>
      <c r="XM1" s="1748"/>
      <c r="XN1" s="1748"/>
      <c r="XO1" s="1748"/>
      <c r="XP1" s="1748"/>
      <c r="XQ1" s="1749"/>
      <c r="XR1" s="1747" t="s">
        <v>1711</v>
      </c>
      <c r="XS1" s="1748"/>
      <c r="XT1" s="1748"/>
      <c r="XU1" s="1748"/>
      <c r="XV1" s="1748"/>
      <c r="XW1" s="1748"/>
      <c r="XX1" s="1748"/>
      <c r="XY1" s="1748"/>
      <c r="XZ1" s="1748"/>
      <c r="YA1" s="1748"/>
      <c r="YB1" s="1748"/>
      <c r="YC1" s="1748"/>
      <c r="YD1" s="1748"/>
      <c r="YE1" s="1748"/>
      <c r="YF1" s="1748"/>
      <c r="YG1" s="1748"/>
      <c r="YH1" s="1748"/>
      <c r="YI1" s="1748"/>
      <c r="YJ1" s="1748"/>
      <c r="YK1" s="1748"/>
      <c r="YL1" s="1748"/>
      <c r="YM1" s="1748"/>
      <c r="YN1" s="1748"/>
      <c r="YO1" s="1749"/>
      <c r="YP1" s="1748" t="s">
        <v>12</v>
      </c>
      <c r="YQ1" s="1748"/>
      <c r="YR1" s="1748"/>
      <c r="YS1" s="1748"/>
      <c r="YT1" s="1748"/>
      <c r="YU1" s="1748"/>
      <c r="YV1" s="1748"/>
      <c r="YW1" s="1748"/>
      <c r="YX1" s="1748"/>
      <c r="YY1" s="1748"/>
      <c r="YZ1" s="1748"/>
      <c r="ZA1" s="1748"/>
      <c r="ZB1" s="1748"/>
      <c r="ZC1" s="1748"/>
      <c r="ZD1" s="1748"/>
      <c r="ZE1" s="1748"/>
      <c r="ZF1" s="1748"/>
      <c r="ZG1" s="1748"/>
      <c r="ZH1" s="1748"/>
      <c r="ZI1" s="1748"/>
      <c r="ZJ1" s="1748"/>
      <c r="ZK1" s="1748" t="s">
        <v>13</v>
      </c>
      <c r="ZL1" s="1748"/>
      <c r="ZM1" s="1748"/>
      <c r="ZN1" s="1748"/>
      <c r="ZO1" s="1748"/>
      <c r="ZP1" s="1748"/>
      <c r="ZQ1" s="1748"/>
      <c r="ZR1" s="1748"/>
      <c r="ZS1" s="1748"/>
      <c r="ZT1" s="1748"/>
      <c r="ZU1" s="1748"/>
      <c r="ZV1" s="1748"/>
      <c r="ZW1" s="1748"/>
      <c r="ZX1" s="1748"/>
      <c r="ZY1" s="1748"/>
      <c r="ZZ1" s="1748"/>
      <c r="AAA1" s="1748"/>
      <c r="AAB1" s="1748"/>
      <c r="AAC1" s="1748"/>
      <c r="AAD1" s="1748"/>
      <c r="AAE1" s="1748"/>
      <c r="AAF1" s="1749"/>
      <c r="AAG1" s="1747" t="s">
        <v>14</v>
      </c>
      <c r="AAH1" s="1748"/>
      <c r="AAI1" s="1748"/>
      <c r="AAJ1" s="1748"/>
      <c r="AAK1" s="1748"/>
      <c r="AAL1" s="1748"/>
      <c r="AAM1" s="1748"/>
      <c r="AAN1" s="1748"/>
      <c r="AAO1" s="1748"/>
      <c r="AAP1" s="1748"/>
      <c r="AAQ1" s="1748"/>
      <c r="AAR1" s="1748"/>
      <c r="AAS1" s="1748"/>
      <c r="AAT1" s="1748"/>
      <c r="AAU1" s="1748"/>
      <c r="AAV1" s="1748"/>
      <c r="AAW1" s="1748"/>
      <c r="AAX1" s="1748"/>
      <c r="AAY1" s="1748"/>
      <c r="AAZ1" s="1748"/>
      <c r="ABA1" s="1748"/>
      <c r="ABB1" s="1749"/>
      <c r="ABC1" s="1747" t="s">
        <v>1261</v>
      </c>
      <c r="ABD1" s="1748"/>
      <c r="ABE1" s="1748"/>
      <c r="ABF1" s="1749"/>
      <c r="ABG1" s="1747" t="s">
        <v>1262</v>
      </c>
      <c r="ABH1" s="1748"/>
      <c r="ABI1" s="1748"/>
      <c r="ABJ1" s="1749"/>
      <c r="ABK1" s="1747" t="s">
        <v>1263</v>
      </c>
      <c r="ABL1" s="1748"/>
      <c r="ABM1" s="1748"/>
      <c r="ABN1" s="1749"/>
      <c r="ABO1" s="63"/>
      <c r="ABP1" s="63"/>
      <c r="ABQ1" s="63"/>
      <c r="ABR1" s="63"/>
      <c r="ABS1" s="63"/>
      <c r="ABT1" s="63"/>
      <c r="ABU1" s="63"/>
      <c r="ABV1" s="63"/>
      <c r="ABW1" s="63"/>
      <c r="ABX1" s="63"/>
      <c r="ABY1" s="63"/>
      <c r="ABZ1" s="63"/>
      <c r="ACA1" s="63"/>
      <c r="ACB1" s="63"/>
      <c r="ACC1" s="63"/>
      <c r="ACD1" s="63"/>
      <c r="ACE1" s="13"/>
      <c r="ACF1" s="4"/>
      <c r="ACG1" s="4"/>
      <c r="ACH1" s="4"/>
      <c r="ACI1" s="4"/>
      <c r="ACJ1" s="4"/>
      <c r="ACK1" s="4"/>
      <c r="ACL1" s="4"/>
      <c r="ACM1" s="4"/>
      <c r="ACN1" s="4"/>
      <c r="ACO1" s="4"/>
      <c r="ACP1" s="4"/>
      <c r="ACQ1" s="4"/>
      <c r="ACR1" s="4"/>
      <c r="ACS1" s="4"/>
      <c r="ACT1" s="4"/>
      <c r="ACU1" s="4"/>
    </row>
    <row r="2" spans="1:775" s="4" customFormat="1" ht="87.5" thickBot="1" x14ac:dyDescent="0.4">
      <c r="A2" s="1687" t="s">
        <v>1264</v>
      </c>
      <c r="B2" s="79" t="s">
        <v>29</v>
      </c>
      <c r="C2" s="79" t="s">
        <v>30</v>
      </c>
      <c r="D2" s="79" t="s">
        <v>31</v>
      </c>
      <c r="E2" s="79" t="s">
        <v>32</v>
      </c>
      <c r="F2" s="79" t="s">
        <v>1267</v>
      </c>
      <c r="G2" s="79" t="s">
        <v>37</v>
      </c>
      <c r="H2" s="78" t="s">
        <v>1712</v>
      </c>
      <c r="I2" s="78" t="s">
        <v>1713</v>
      </c>
      <c r="J2" s="78" t="s">
        <v>56</v>
      </c>
      <c r="K2" s="78" t="s">
        <v>1714</v>
      </c>
      <c r="L2" s="78" t="s">
        <v>1715</v>
      </c>
      <c r="M2" s="78" t="s">
        <v>1716</v>
      </c>
      <c r="N2" s="78" t="s">
        <v>1717</v>
      </c>
      <c r="O2" s="205" t="s">
        <v>1718</v>
      </c>
      <c r="P2" s="105" t="s">
        <v>1717</v>
      </c>
      <c r="Q2" s="190" t="s">
        <v>1719</v>
      </c>
      <c r="R2" s="138" t="s">
        <v>1720</v>
      </c>
      <c r="S2" s="105" t="s">
        <v>1721</v>
      </c>
      <c r="T2" s="105" t="s">
        <v>1722</v>
      </c>
      <c r="U2" s="105" t="s">
        <v>1723</v>
      </c>
      <c r="V2" s="105" t="s">
        <v>1724</v>
      </c>
      <c r="W2" s="105" t="s">
        <v>124</v>
      </c>
      <c r="X2" s="105" t="s">
        <v>1725</v>
      </c>
      <c r="Y2" s="105" t="s">
        <v>1726</v>
      </c>
      <c r="Z2" s="105" t="s">
        <v>560</v>
      </c>
      <c r="AA2" s="105" t="s">
        <v>1727</v>
      </c>
      <c r="AB2" s="105" t="s">
        <v>1728</v>
      </c>
      <c r="AC2" s="105" t="s">
        <v>1717</v>
      </c>
      <c r="AD2" s="105" t="s">
        <v>1729</v>
      </c>
      <c r="AE2" s="105" t="s">
        <v>1730</v>
      </c>
      <c r="AF2" s="105" t="s">
        <v>1717</v>
      </c>
      <c r="AG2" s="105" t="s">
        <v>1731</v>
      </c>
      <c r="AH2" s="105" t="s">
        <v>1730</v>
      </c>
      <c r="AI2" s="105" t="s">
        <v>1717</v>
      </c>
      <c r="AJ2" s="105" t="s">
        <v>1732</v>
      </c>
      <c r="AK2" s="105" t="s">
        <v>1733</v>
      </c>
      <c r="AL2" s="105" t="s">
        <v>1734</v>
      </c>
      <c r="AM2" s="105" t="s">
        <v>1735</v>
      </c>
      <c r="AN2" s="105" t="s">
        <v>1717</v>
      </c>
      <c r="AO2" s="105" t="s">
        <v>1736</v>
      </c>
      <c r="AP2" s="105" t="s">
        <v>1737</v>
      </c>
      <c r="AQ2" s="105" t="s">
        <v>1738</v>
      </c>
      <c r="AR2" s="105" t="s">
        <v>1717</v>
      </c>
      <c r="AS2" s="79" t="s">
        <v>1739</v>
      </c>
      <c r="AT2" s="105" t="s">
        <v>1740</v>
      </c>
      <c r="AU2" s="105" t="s">
        <v>1717</v>
      </c>
      <c r="AV2" s="79" t="s">
        <v>1741</v>
      </c>
      <c r="AW2" s="79" t="s">
        <v>1742</v>
      </c>
      <c r="AX2" s="79" t="s">
        <v>1743</v>
      </c>
      <c r="AY2" s="79" t="s">
        <v>1744</v>
      </c>
      <c r="AZ2" s="105" t="s">
        <v>1717</v>
      </c>
      <c r="BA2" s="79" t="s">
        <v>1745</v>
      </c>
      <c r="BB2" s="78" t="s">
        <v>1717</v>
      </c>
      <c r="BC2" s="105" t="s">
        <v>1746</v>
      </c>
      <c r="BD2" s="105" t="s">
        <v>247</v>
      </c>
      <c r="BE2" s="1093" t="s">
        <v>1747</v>
      </c>
      <c r="BF2" s="138" t="s">
        <v>1748</v>
      </c>
      <c r="BG2" s="205" t="s">
        <v>1749</v>
      </c>
      <c r="BH2" s="138" t="s">
        <v>1750</v>
      </c>
      <c r="BI2" s="137" t="s">
        <v>1751</v>
      </c>
      <c r="BJ2" s="205" t="s">
        <v>1752</v>
      </c>
      <c r="BK2" s="138" t="s">
        <v>1753</v>
      </c>
      <c r="BL2" s="190" t="s">
        <v>1754</v>
      </c>
      <c r="BM2" s="138" t="s">
        <v>1720</v>
      </c>
      <c r="BN2" s="138" t="s">
        <v>1755</v>
      </c>
      <c r="BO2" s="105" t="s">
        <v>1756</v>
      </c>
      <c r="BP2" s="62" t="s">
        <v>1757</v>
      </c>
      <c r="BQ2" s="138" t="s">
        <v>1758</v>
      </c>
      <c r="BR2" s="105" t="s">
        <v>1759</v>
      </c>
      <c r="BS2" s="62" t="s">
        <v>1760</v>
      </c>
      <c r="BT2" s="138" t="s">
        <v>1761</v>
      </c>
      <c r="BU2" s="138" t="s">
        <v>142</v>
      </c>
      <c r="BV2" s="138" t="s">
        <v>1752</v>
      </c>
      <c r="BW2" s="138" t="s">
        <v>1762</v>
      </c>
      <c r="BX2" s="105" t="s">
        <v>1763</v>
      </c>
      <c r="BY2" s="1093" t="s">
        <v>247</v>
      </c>
      <c r="BZ2" s="80" t="s">
        <v>1764</v>
      </c>
      <c r="CA2" s="205" t="s">
        <v>1765</v>
      </c>
      <c r="CB2" s="105" t="s">
        <v>56</v>
      </c>
      <c r="CC2" s="138" t="s">
        <v>1766</v>
      </c>
      <c r="CD2" s="137" t="s">
        <v>1767</v>
      </c>
      <c r="CE2" s="138" t="s">
        <v>1768</v>
      </c>
      <c r="CF2" s="137" t="s">
        <v>1769</v>
      </c>
      <c r="CG2" s="138" t="s">
        <v>1770</v>
      </c>
      <c r="CH2" s="137" t="s">
        <v>1771</v>
      </c>
      <c r="CI2" s="138" t="s">
        <v>1772</v>
      </c>
      <c r="CJ2" s="138" t="s">
        <v>1773</v>
      </c>
      <c r="CK2" s="190" t="s">
        <v>1774</v>
      </c>
      <c r="CL2" s="138" t="s">
        <v>1775</v>
      </c>
      <c r="CM2" s="105" t="s">
        <v>111</v>
      </c>
      <c r="CN2" s="105" t="s">
        <v>1776</v>
      </c>
      <c r="CO2" s="138" t="s">
        <v>1777</v>
      </c>
      <c r="CP2" s="105" t="s">
        <v>1778</v>
      </c>
      <c r="CQ2" s="105" t="s">
        <v>1728</v>
      </c>
      <c r="CR2" s="138" t="s">
        <v>1779</v>
      </c>
      <c r="CS2" s="105" t="s">
        <v>1780</v>
      </c>
      <c r="CT2" s="105" t="s">
        <v>1781</v>
      </c>
      <c r="CU2" s="138" t="s">
        <v>1770</v>
      </c>
      <c r="CV2" s="138"/>
      <c r="CW2" s="105" t="s">
        <v>306</v>
      </c>
      <c r="CX2" s="105" t="s">
        <v>1782</v>
      </c>
      <c r="CY2" s="138" t="s">
        <v>1770</v>
      </c>
      <c r="CZ2" s="105" t="s">
        <v>1783</v>
      </c>
      <c r="DA2" s="105" t="s">
        <v>1784</v>
      </c>
      <c r="DB2" s="105" t="s">
        <v>1782</v>
      </c>
      <c r="DC2" s="138" t="s">
        <v>1770</v>
      </c>
      <c r="DD2" s="105" t="s">
        <v>1785</v>
      </c>
      <c r="DE2" s="105" t="s">
        <v>427</v>
      </c>
      <c r="DF2" s="105" t="s">
        <v>1786</v>
      </c>
      <c r="DG2" s="105" t="s">
        <v>1787</v>
      </c>
      <c r="DH2" s="105" t="s">
        <v>1788</v>
      </c>
      <c r="DI2" s="105" t="s">
        <v>1789</v>
      </c>
      <c r="DJ2" s="138" t="s">
        <v>1770</v>
      </c>
      <c r="DK2" s="105" t="s">
        <v>1790</v>
      </c>
      <c r="DL2" s="105" t="s">
        <v>1791</v>
      </c>
      <c r="DM2" s="138" t="s">
        <v>1770</v>
      </c>
      <c r="DN2" s="79" t="s">
        <v>1792</v>
      </c>
      <c r="DO2" s="79" t="s">
        <v>1793</v>
      </c>
      <c r="DP2" s="138" t="s">
        <v>1770</v>
      </c>
      <c r="DQ2" s="79" t="s">
        <v>1794</v>
      </c>
      <c r="DR2" s="105" t="s">
        <v>1795</v>
      </c>
      <c r="DS2" s="79" t="s">
        <v>1796</v>
      </c>
      <c r="DT2" s="138" t="s">
        <v>1770</v>
      </c>
      <c r="DU2" s="105" t="s">
        <v>1797</v>
      </c>
      <c r="DV2" s="138" t="s">
        <v>1770</v>
      </c>
      <c r="DW2" s="79" t="s">
        <v>1798</v>
      </c>
      <c r="DX2" s="62" t="s">
        <v>1799</v>
      </c>
      <c r="DY2" s="138" t="s">
        <v>1770</v>
      </c>
      <c r="DZ2" s="105" t="s">
        <v>1746</v>
      </c>
      <c r="EA2" s="105" t="s">
        <v>247</v>
      </c>
      <c r="EB2" s="1093" t="s">
        <v>1800</v>
      </c>
      <c r="EC2" s="138" t="s">
        <v>1801</v>
      </c>
      <c r="ED2" s="80" t="s">
        <v>1802</v>
      </c>
      <c r="EE2" s="205" t="s">
        <v>1803</v>
      </c>
      <c r="EF2" s="138" t="s">
        <v>1804</v>
      </c>
      <c r="EG2" s="137" t="s">
        <v>1805</v>
      </c>
      <c r="EH2" s="105" t="s">
        <v>1806</v>
      </c>
      <c r="EI2" s="138" t="s">
        <v>1807</v>
      </c>
      <c r="EJ2" s="137" t="s">
        <v>552</v>
      </c>
      <c r="EK2" s="190" t="s">
        <v>1808</v>
      </c>
      <c r="EL2" s="138" t="s">
        <v>1809</v>
      </c>
      <c r="EM2" s="105" t="s">
        <v>1810</v>
      </c>
      <c r="EN2" s="62" t="s">
        <v>1811</v>
      </c>
      <c r="EO2" s="138" t="s">
        <v>1812</v>
      </c>
      <c r="EP2" s="138" t="s">
        <v>1813</v>
      </c>
      <c r="EQ2" s="138" t="s">
        <v>1814</v>
      </c>
      <c r="ER2" s="62" t="s">
        <v>1815</v>
      </c>
      <c r="ES2" s="105" t="s">
        <v>1816</v>
      </c>
      <c r="ET2" s="105" t="s">
        <v>1817</v>
      </c>
      <c r="EU2" s="138" t="s">
        <v>1818</v>
      </c>
      <c r="EV2" s="105" t="s">
        <v>1819</v>
      </c>
      <c r="EW2" s="105" t="s">
        <v>1820</v>
      </c>
      <c r="EX2" s="105" t="s">
        <v>1821</v>
      </c>
      <c r="EY2" s="105" t="s">
        <v>1818</v>
      </c>
      <c r="EZ2" s="105" t="s">
        <v>1822</v>
      </c>
      <c r="FA2" s="62" t="s">
        <v>154</v>
      </c>
      <c r="FB2" s="105" t="s">
        <v>1818</v>
      </c>
      <c r="FC2" s="105" t="s">
        <v>1823</v>
      </c>
      <c r="FD2" s="105" t="s">
        <v>1824</v>
      </c>
      <c r="FE2" s="105" t="s">
        <v>1825</v>
      </c>
      <c r="FF2" s="105" t="s">
        <v>1818</v>
      </c>
      <c r="FG2" s="105" t="s">
        <v>1826</v>
      </c>
      <c r="FH2" s="105" t="s">
        <v>1827</v>
      </c>
      <c r="FI2" s="105" t="s">
        <v>1818</v>
      </c>
      <c r="FJ2" s="79" t="s">
        <v>1828</v>
      </c>
      <c r="FK2" s="79" t="s">
        <v>1829</v>
      </c>
      <c r="FL2" s="105" t="s">
        <v>1818</v>
      </c>
      <c r="FM2" s="79" t="s">
        <v>1830</v>
      </c>
      <c r="FN2" s="79" t="s">
        <v>1831</v>
      </c>
      <c r="FO2" s="79" t="s">
        <v>1832</v>
      </c>
      <c r="FP2" s="105" t="s">
        <v>1818</v>
      </c>
      <c r="FQ2" s="79" t="s">
        <v>1833</v>
      </c>
      <c r="FR2" s="105" t="s">
        <v>1818</v>
      </c>
      <c r="FS2" s="79" t="s">
        <v>1834</v>
      </c>
      <c r="FT2" s="79" t="s">
        <v>1835</v>
      </c>
      <c r="FU2" s="1093" t="s">
        <v>247</v>
      </c>
      <c r="FV2" s="105" t="s">
        <v>1836</v>
      </c>
      <c r="FW2" s="105" t="s">
        <v>1837</v>
      </c>
      <c r="FX2" s="138" t="s">
        <v>1838</v>
      </c>
      <c r="FY2" s="105" t="s">
        <v>1839</v>
      </c>
      <c r="FZ2" s="105" t="s">
        <v>1840</v>
      </c>
      <c r="GA2" s="137" t="s">
        <v>1841</v>
      </c>
      <c r="GB2" s="105" t="s">
        <v>1840</v>
      </c>
      <c r="GC2" s="137" t="s">
        <v>1842</v>
      </c>
      <c r="GD2" s="190" t="s">
        <v>1843</v>
      </c>
      <c r="GE2" s="138" t="s">
        <v>1844</v>
      </c>
      <c r="GF2" s="138" t="s">
        <v>1845</v>
      </c>
      <c r="GG2" s="138" t="s">
        <v>1846</v>
      </c>
      <c r="GH2" s="138" t="s">
        <v>1847</v>
      </c>
      <c r="GI2" s="138" t="s">
        <v>1848</v>
      </c>
      <c r="GJ2" s="138" t="s">
        <v>1849</v>
      </c>
      <c r="GK2" s="138" t="s">
        <v>1850</v>
      </c>
      <c r="GL2" s="105" t="s">
        <v>1851</v>
      </c>
      <c r="GM2" s="105" t="s">
        <v>1852</v>
      </c>
      <c r="GN2" s="138" t="s">
        <v>1840</v>
      </c>
      <c r="GO2" s="105" t="s">
        <v>1853</v>
      </c>
      <c r="GP2" s="105" t="s">
        <v>1854</v>
      </c>
      <c r="GQ2" s="138" t="s">
        <v>1840</v>
      </c>
      <c r="GR2" s="105" t="s">
        <v>1855</v>
      </c>
      <c r="GS2" s="62" t="s">
        <v>1854</v>
      </c>
      <c r="GT2" s="138" t="s">
        <v>1840</v>
      </c>
      <c r="GU2" s="105" t="s">
        <v>1856</v>
      </c>
      <c r="GV2" s="105" t="s">
        <v>1857</v>
      </c>
      <c r="GW2" s="105" t="s">
        <v>1858</v>
      </c>
      <c r="GX2" s="105" t="s">
        <v>1825</v>
      </c>
      <c r="GY2" s="138" t="s">
        <v>1840</v>
      </c>
      <c r="GZ2" s="105" t="s">
        <v>1859</v>
      </c>
      <c r="HA2" s="105" t="s">
        <v>1860</v>
      </c>
      <c r="HB2" s="138" t="s">
        <v>1840</v>
      </c>
      <c r="HC2" s="79" t="s">
        <v>1861</v>
      </c>
      <c r="HD2" s="79" t="s">
        <v>1862</v>
      </c>
      <c r="HE2" s="138" t="s">
        <v>1840</v>
      </c>
      <c r="HF2" s="79" t="s">
        <v>1863</v>
      </c>
      <c r="HG2" s="79" t="s">
        <v>1864</v>
      </c>
      <c r="HH2" s="79" t="s">
        <v>1865</v>
      </c>
      <c r="HI2" s="138" t="s">
        <v>1840</v>
      </c>
      <c r="HJ2" s="79" t="s">
        <v>1866</v>
      </c>
      <c r="HK2" s="138" t="s">
        <v>1840</v>
      </c>
      <c r="HL2" s="105" t="s">
        <v>1867</v>
      </c>
      <c r="HM2" s="137" t="s">
        <v>1840</v>
      </c>
      <c r="HN2" s="137" t="s">
        <v>1868</v>
      </c>
      <c r="HO2" s="137" t="s">
        <v>1840</v>
      </c>
      <c r="HP2" s="105" t="s">
        <v>403</v>
      </c>
      <c r="HQ2" s="1093" t="s">
        <v>247</v>
      </c>
      <c r="HR2" s="105" t="s">
        <v>1869</v>
      </c>
      <c r="HS2" s="105" t="s">
        <v>1870</v>
      </c>
      <c r="HT2" s="105" t="s">
        <v>56</v>
      </c>
      <c r="HU2" s="105" t="s">
        <v>1871</v>
      </c>
      <c r="HV2" s="138" t="s">
        <v>1872</v>
      </c>
      <c r="HW2" s="105" t="s">
        <v>1873</v>
      </c>
      <c r="HX2" s="137" t="s">
        <v>1805</v>
      </c>
      <c r="HY2" s="190" t="s">
        <v>1874</v>
      </c>
      <c r="HZ2" s="105" t="s">
        <v>1875</v>
      </c>
      <c r="IA2" s="137" t="s">
        <v>1876</v>
      </c>
      <c r="IB2" s="105" t="s">
        <v>1877</v>
      </c>
      <c r="IC2" s="105" t="s">
        <v>1878</v>
      </c>
      <c r="ID2" s="105" t="s">
        <v>1879</v>
      </c>
      <c r="IE2" s="62" t="s">
        <v>1880</v>
      </c>
      <c r="IF2" s="105" t="s">
        <v>1881</v>
      </c>
      <c r="IG2" s="105" t="s">
        <v>1725</v>
      </c>
      <c r="IH2" s="105" t="s">
        <v>1882</v>
      </c>
      <c r="II2" s="105" t="s">
        <v>1883</v>
      </c>
      <c r="IJ2" s="62" t="s">
        <v>1884</v>
      </c>
      <c r="IK2" s="105" t="s">
        <v>1885</v>
      </c>
      <c r="IL2" s="105" t="s">
        <v>1886</v>
      </c>
      <c r="IM2" s="62" t="s">
        <v>1887</v>
      </c>
      <c r="IN2" s="105" t="s">
        <v>1885</v>
      </c>
      <c r="IO2" s="105" t="s">
        <v>1888</v>
      </c>
      <c r="IP2" s="105" t="s">
        <v>1889</v>
      </c>
      <c r="IQ2" s="105" t="s">
        <v>1887</v>
      </c>
      <c r="IR2" s="105" t="s">
        <v>1885</v>
      </c>
      <c r="IS2" s="105" t="s">
        <v>1890</v>
      </c>
      <c r="IT2" s="105" t="s">
        <v>1891</v>
      </c>
      <c r="IU2" s="105" t="s">
        <v>1892</v>
      </c>
      <c r="IV2" s="105" t="s">
        <v>1825</v>
      </c>
      <c r="IW2" s="105" t="s">
        <v>1885</v>
      </c>
      <c r="IX2" s="105" t="s">
        <v>1893</v>
      </c>
      <c r="IY2" s="105" t="s">
        <v>1738</v>
      </c>
      <c r="IZ2" s="105" t="s">
        <v>1885</v>
      </c>
      <c r="JA2" s="105" t="s">
        <v>1894</v>
      </c>
      <c r="JB2" s="105" t="s">
        <v>1895</v>
      </c>
      <c r="JC2" s="105" t="s">
        <v>1896</v>
      </c>
      <c r="JD2" s="105" t="s">
        <v>1885</v>
      </c>
      <c r="JE2" s="105" t="s">
        <v>1897</v>
      </c>
      <c r="JF2" s="105" t="s">
        <v>1898</v>
      </c>
      <c r="JG2" s="79" t="s">
        <v>1899</v>
      </c>
      <c r="JH2" s="105" t="s">
        <v>1885</v>
      </c>
      <c r="JI2" s="79" t="s">
        <v>1797</v>
      </c>
      <c r="JJ2" s="105" t="s">
        <v>1885</v>
      </c>
      <c r="JK2" s="79" t="s">
        <v>1900</v>
      </c>
      <c r="JL2" s="105" t="s">
        <v>1901</v>
      </c>
      <c r="JM2" s="105" t="s">
        <v>1885</v>
      </c>
      <c r="JN2" s="105" t="s">
        <v>574</v>
      </c>
      <c r="JO2" s="137" t="s">
        <v>1902</v>
      </c>
      <c r="JP2" s="105" t="s">
        <v>1885</v>
      </c>
      <c r="JQ2" s="105" t="s">
        <v>1903</v>
      </c>
      <c r="JR2" s="105" t="s">
        <v>1885</v>
      </c>
      <c r="JS2" s="105" t="s">
        <v>1904</v>
      </c>
      <c r="JT2" s="105" t="s">
        <v>1905</v>
      </c>
      <c r="JU2" s="105" t="s">
        <v>1885</v>
      </c>
      <c r="JV2" s="105" t="s">
        <v>1906</v>
      </c>
      <c r="JW2" s="105" t="s">
        <v>1907</v>
      </c>
      <c r="JX2" s="105" t="s">
        <v>1885</v>
      </c>
      <c r="JY2" s="105" t="s">
        <v>1908</v>
      </c>
      <c r="JZ2" s="79" t="s">
        <v>1909</v>
      </c>
      <c r="KA2" s="105" t="s">
        <v>1885</v>
      </c>
      <c r="KB2" s="105" t="s">
        <v>479</v>
      </c>
      <c r="KC2" s="79" t="s">
        <v>1910</v>
      </c>
      <c r="KD2" s="105" t="s">
        <v>1885</v>
      </c>
      <c r="KE2" s="79" t="s">
        <v>1911</v>
      </c>
      <c r="KF2" s="79" t="s">
        <v>1912</v>
      </c>
      <c r="KG2" s="79" t="s">
        <v>1885</v>
      </c>
      <c r="KH2" s="79" t="s">
        <v>1913</v>
      </c>
      <c r="KI2" s="79" t="s">
        <v>1885</v>
      </c>
      <c r="KJ2" s="79" t="s">
        <v>1914</v>
      </c>
      <c r="KK2" s="79" t="s">
        <v>1885</v>
      </c>
      <c r="KL2" s="105" t="s">
        <v>1915</v>
      </c>
      <c r="KM2" s="105" t="s">
        <v>247</v>
      </c>
      <c r="KN2" s="105" t="s">
        <v>1916</v>
      </c>
      <c r="KO2" s="105" t="s">
        <v>1917</v>
      </c>
      <c r="KP2" s="138" t="s">
        <v>1918</v>
      </c>
      <c r="KQ2" s="190" t="s">
        <v>1919</v>
      </c>
      <c r="KR2" s="138" t="s">
        <v>1920</v>
      </c>
      <c r="KS2" s="137" t="s">
        <v>1921</v>
      </c>
      <c r="KT2" s="138" t="s">
        <v>1874</v>
      </c>
      <c r="KU2" s="138" t="s">
        <v>1922</v>
      </c>
      <c r="KV2" s="137" t="s">
        <v>1923</v>
      </c>
      <c r="KW2" s="190" t="s">
        <v>1924</v>
      </c>
      <c r="KX2" s="138" t="s">
        <v>1925</v>
      </c>
      <c r="KY2" s="105" t="s">
        <v>555</v>
      </c>
      <c r="KZ2" s="62" t="s">
        <v>1926</v>
      </c>
      <c r="LA2" s="138" t="s">
        <v>1927</v>
      </c>
      <c r="LB2" s="138" t="s">
        <v>1928</v>
      </c>
      <c r="LC2" s="138" t="s">
        <v>1929</v>
      </c>
      <c r="LD2" s="105" t="s">
        <v>1930</v>
      </c>
      <c r="LE2" s="105" t="s">
        <v>1931</v>
      </c>
      <c r="LF2" s="62" t="s">
        <v>142</v>
      </c>
      <c r="LG2" s="138" t="s">
        <v>1932</v>
      </c>
      <c r="LH2" s="105" t="s">
        <v>1933</v>
      </c>
      <c r="LI2" s="62" t="s">
        <v>154</v>
      </c>
      <c r="LJ2" s="138" t="s">
        <v>1932</v>
      </c>
      <c r="LK2" s="105" t="s">
        <v>1934</v>
      </c>
      <c r="LL2" s="62" t="s">
        <v>154</v>
      </c>
      <c r="LM2" s="138" t="s">
        <v>1932</v>
      </c>
      <c r="LN2" s="105" t="s">
        <v>1935</v>
      </c>
      <c r="LO2" s="62" t="s">
        <v>1936</v>
      </c>
      <c r="LP2" s="105" t="s">
        <v>1937</v>
      </c>
      <c r="LQ2" s="105" t="s">
        <v>1892</v>
      </c>
      <c r="LR2" s="105" t="s">
        <v>1938</v>
      </c>
      <c r="LS2" s="138" t="s">
        <v>1932</v>
      </c>
      <c r="LT2" s="105" t="s">
        <v>309</v>
      </c>
      <c r="LU2" s="105" t="s">
        <v>187</v>
      </c>
      <c r="LV2" s="138" t="s">
        <v>1932</v>
      </c>
      <c r="LW2" s="138" t="s">
        <v>1939</v>
      </c>
      <c r="LX2" s="79" t="s">
        <v>1940</v>
      </c>
      <c r="LY2" s="138" t="s">
        <v>1932</v>
      </c>
      <c r="LZ2" s="105" t="s">
        <v>1897</v>
      </c>
      <c r="MA2" s="105" t="s">
        <v>1941</v>
      </c>
      <c r="MB2" s="105" t="s">
        <v>1942</v>
      </c>
      <c r="MC2" s="79" t="s">
        <v>1832</v>
      </c>
      <c r="MD2" s="138" t="s">
        <v>1932</v>
      </c>
      <c r="ME2" s="79" t="s">
        <v>1943</v>
      </c>
      <c r="MF2" s="138" t="s">
        <v>1932</v>
      </c>
      <c r="MG2" s="137" t="s">
        <v>1944</v>
      </c>
      <c r="MH2" s="138" t="s">
        <v>1932</v>
      </c>
      <c r="MI2" s="105" t="s">
        <v>448</v>
      </c>
      <c r="MJ2" s="138" t="s">
        <v>1932</v>
      </c>
      <c r="MK2" s="105" t="s">
        <v>712</v>
      </c>
      <c r="ML2" s="79" t="s">
        <v>1945</v>
      </c>
      <c r="MM2" s="138" t="s">
        <v>1932</v>
      </c>
      <c r="MN2" s="105" t="s">
        <v>1946</v>
      </c>
      <c r="MO2" s="105" t="s">
        <v>1947</v>
      </c>
      <c r="MP2" s="79" t="s">
        <v>1948</v>
      </c>
      <c r="MQ2" s="138" t="s">
        <v>1932</v>
      </c>
      <c r="MR2" s="105" t="s">
        <v>1949</v>
      </c>
      <c r="MS2" s="79" t="s">
        <v>1950</v>
      </c>
      <c r="MT2" s="138" t="s">
        <v>1932</v>
      </c>
      <c r="MU2" s="105" t="s">
        <v>1951</v>
      </c>
      <c r="MV2" s="105" t="s">
        <v>1952</v>
      </c>
      <c r="MW2" s="138" t="s">
        <v>1932</v>
      </c>
      <c r="MX2" s="79" t="s">
        <v>484</v>
      </c>
      <c r="MY2" s="79" t="s">
        <v>489</v>
      </c>
      <c r="MZ2" s="79" t="s">
        <v>1932</v>
      </c>
      <c r="NA2" s="79" t="s">
        <v>1953</v>
      </c>
      <c r="NB2" s="79" t="s">
        <v>1954</v>
      </c>
      <c r="NC2" s="79" t="s">
        <v>1932</v>
      </c>
      <c r="ND2" s="105" t="s">
        <v>1955</v>
      </c>
      <c r="NE2" s="105" t="s">
        <v>1956</v>
      </c>
      <c r="NF2" s="79" t="s">
        <v>1932</v>
      </c>
      <c r="NG2" s="105" t="s">
        <v>1957</v>
      </c>
      <c r="NH2" s="105" t="s">
        <v>247</v>
      </c>
      <c r="NI2" s="105"/>
      <c r="NJ2" s="105"/>
      <c r="NK2" s="105"/>
      <c r="NL2" s="105"/>
      <c r="NM2" s="105" t="s">
        <v>1958</v>
      </c>
      <c r="NN2" s="105" t="s">
        <v>1959</v>
      </c>
      <c r="NO2" s="79" t="s">
        <v>1960</v>
      </c>
      <c r="NP2" s="137" t="s">
        <v>1961</v>
      </c>
      <c r="NQ2" s="79" t="s">
        <v>1962</v>
      </c>
      <c r="NR2" s="137" t="s">
        <v>101</v>
      </c>
      <c r="NS2" s="190" t="s">
        <v>1963</v>
      </c>
      <c r="NT2" s="138" t="s">
        <v>1964</v>
      </c>
      <c r="NU2" s="138" t="s">
        <v>1965</v>
      </c>
      <c r="NV2" s="105" t="s">
        <v>1966</v>
      </c>
      <c r="NW2" s="105" t="s">
        <v>1723</v>
      </c>
      <c r="NX2" s="138" t="s">
        <v>1967</v>
      </c>
      <c r="NY2" s="138" t="s">
        <v>1968</v>
      </c>
      <c r="NZ2" s="138" t="s">
        <v>1969</v>
      </c>
      <c r="OA2" s="138" t="s">
        <v>1970</v>
      </c>
      <c r="OB2" s="105" t="s">
        <v>1971</v>
      </c>
      <c r="OC2" s="105" t="s">
        <v>277</v>
      </c>
      <c r="OD2" s="138" t="s">
        <v>1972</v>
      </c>
      <c r="OE2" s="105" t="s">
        <v>1973</v>
      </c>
      <c r="OF2" s="105" t="s">
        <v>1974</v>
      </c>
      <c r="OG2" s="62" t="s">
        <v>1975</v>
      </c>
      <c r="OH2" s="138" t="s">
        <v>1972</v>
      </c>
      <c r="OI2" s="138" t="s">
        <v>154</v>
      </c>
      <c r="OJ2" s="138" t="s">
        <v>1972</v>
      </c>
      <c r="OK2" s="105" t="s">
        <v>1976</v>
      </c>
      <c r="OL2" s="105" t="s">
        <v>1977</v>
      </c>
      <c r="OM2" s="105" t="s">
        <v>1978</v>
      </c>
      <c r="ON2" s="105" t="s">
        <v>1979</v>
      </c>
      <c r="OO2" s="137" t="s">
        <v>1972</v>
      </c>
      <c r="OP2" s="105" t="s">
        <v>1980</v>
      </c>
      <c r="OQ2" s="105" t="s">
        <v>187</v>
      </c>
      <c r="OR2" s="137" t="s">
        <v>1972</v>
      </c>
      <c r="OS2" s="79" t="s">
        <v>1981</v>
      </c>
      <c r="OT2" s="79" t="s">
        <v>1982</v>
      </c>
      <c r="OU2" s="137" t="s">
        <v>1972</v>
      </c>
      <c r="OV2" s="137" t="s">
        <v>1983</v>
      </c>
      <c r="OW2" s="105" t="s">
        <v>1984</v>
      </c>
      <c r="OX2" s="79" t="s">
        <v>1985</v>
      </c>
      <c r="OY2" s="137" t="s">
        <v>1972</v>
      </c>
      <c r="OZ2" s="137" t="s">
        <v>1986</v>
      </c>
      <c r="PA2" s="79" t="s">
        <v>1987</v>
      </c>
      <c r="PB2" s="79" t="s">
        <v>1988</v>
      </c>
      <c r="PC2" s="137" t="s">
        <v>1972</v>
      </c>
      <c r="PD2" s="137" t="s">
        <v>1989</v>
      </c>
      <c r="PE2" s="79" t="s">
        <v>1990</v>
      </c>
      <c r="PF2" s="137" t="s">
        <v>1972</v>
      </c>
      <c r="PG2" s="79" t="s">
        <v>1991</v>
      </c>
      <c r="PH2" s="137" t="s">
        <v>1992</v>
      </c>
      <c r="PI2" s="137" t="s">
        <v>1972</v>
      </c>
      <c r="PJ2" s="105" t="s">
        <v>1993</v>
      </c>
      <c r="PK2" s="137" t="s">
        <v>1972</v>
      </c>
      <c r="PL2" s="105" t="s">
        <v>610</v>
      </c>
      <c r="PM2" s="79" t="s">
        <v>1994</v>
      </c>
      <c r="PN2" s="137" t="s">
        <v>1972</v>
      </c>
      <c r="PO2" s="105" t="s">
        <v>1995</v>
      </c>
      <c r="PP2" s="79" t="s">
        <v>1996</v>
      </c>
      <c r="PQ2" s="137" t="s">
        <v>1972</v>
      </c>
      <c r="PR2" s="105" t="s">
        <v>1997</v>
      </c>
      <c r="PS2" s="79" t="s">
        <v>1998</v>
      </c>
      <c r="PT2" s="137" t="s">
        <v>1972</v>
      </c>
      <c r="PU2" s="105" t="s">
        <v>1999</v>
      </c>
      <c r="PV2" s="79" t="s">
        <v>2000</v>
      </c>
      <c r="PW2" s="137" t="s">
        <v>1972</v>
      </c>
      <c r="PX2" s="79" t="s">
        <v>2001</v>
      </c>
      <c r="PY2" s="79" t="s">
        <v>1972</v>
      </c>
      <c r="PZ2" s="79" t="s">
        <v>2002</v>
      </c>
      <c r="QA2" s="79" t="s">
        <v>2003</v>
      </c>
      <c r="QB2" s="79" t="s">
        <v>1972</v>
      </c>
      <c r="QC2" s="105" t="s">
        <v>2004</v>
      </c>
      <c r="QD2" s="79" t="s">
        <v>2005</v>
      </c>
      <c r="QE2" s="79" t="s">
        <v>2006</v>
      </c>
      <c r="QF2" s="79" t="s">
        <v>2007</v>
      </c>
      <c r="QG2" s="105" t="s">
        <v>2008</v>
      </c>
      <c r="QH2" s="79" t="s">
        <v>2009</v>
      </c>
      <c r="QI2" s="79" t="s">
        <v>2010</v>
      </c>
      <c r="QJ2" s="105" t="s">
        <v>2011</v>
      </c>
      <c r="QK2" s="105" t="s">
        <v>247</v>
      </c>
      <c r="QL2" s="105"/>
      <c r="QM2" s="105"/>
      <c r="QN2" s="105"/>
      <c r="QO2" s="105" t="s">
        <v>646</v>
      </c>
      <c r="QP2" s="78" t="s">
        <v>2012</v>
      </c>
      <c r="QQ2" s="138" t="s">
        <v>1972</v>
      </c>
      <c r="QR2" s="105" t="s">
        <v>390</v>
      </c>
      <c r="QS2" s="105" t="s">
        <v>650</v>
      </c>
      <c r="QT2" s="138" t="s">
        <v>2013</v>
      </c>
      <c r="QU2" s="79" t="s">
        <v>430</v>
      </c>
      <c r="QV2" s="79" t="s">
        <v>2014</v>
      </c>
      <c r="QW2" s="138" t="s">
        <v>2013</v>
      </c>
      <c r="QX2" s="105" t="s">
        <v>2015</v>
      </c>
      <c r="QY2" s="105" t="s">
        <v>2016</v>
      </c>
      <c r="QZ2" s="105" t="s">
        <v>2017</v>
      </c>
      <c r="RA2" s="79" t="s">
        <v>227</v>
      </c>
      <c r="RB2" s="138" t="s">
        <v>2013</v>
      </c>
      <c r="RC2" s="79" t="s">
        <v>2018</v>
      </c>
      <c r="RD2" s="138" t="s">
        <v>2013</v>
      </c>
      <c r="RE2" s="79" t="s">
        <v>2019</v>
      </c>
      <c r="RF2" s="137" t="s">
        <v>2020</v>
      </c>
      <c r="RG2" s="138" t="s">
        <v>2013</v>
      </c>
      <c r="RH2" s="105" t="s">
        <v>710</v>
      </c>
      <c r="RI2" s="138" t="s">
        <v>2013</v>
      </c>
      <c r="RJ2" s="105" t="s">
        <v>2021</v>
      </c>
      <c r="RK2" s="105" t="s">
        <v>610</v>
      </c>
      <c r="RL2" s="79" t="s">
        <v>2022</v>
      </c>
      <c r="RM2" s="138" t="s">
        <v>2013</v>
      </c>
      <c r="RN2" s="105" t="s">
        <v>2023</v>
      </c>
      <c r="RO2" s="79" t="s">
        <v>2024</v>
      </c>
      <c r="RP2" s="138" t="s">
        <v>2013</v>
      </c>
      <c r="RQ2" s="105" t="s">
        <v>1997</v>
      </c>
      <c r="RR2" s="79" t="s">
        <v>2025</v>
      </c>
      <c r="RS2" s="138" t="s">
        <v>2013</v>
      </c>
      <c r="RT2" s="105" t="s">
        <v>2026</v>
      </c>
      <c r="RU2" s="138" t="s">
        <v>2013</v>
      </c>
      <c r="RV2" s="79" t="s">
        <v>486</v>
      </c>
      <c r="RW2" s="79" t="s">
        <v>2027</v>
      </c>
      <c r="RX2" s="79" t="s">
        <v>2013</v>
      </c>
      <c r="RY2" s="79" t="s">
        <v>2028</v>
      </c>
      <c r="RZ2" s="79" t="s">
        <v>2029</v>
      </c>
      <c r="SA2" s="79" t="s">
        <v>2013</v>
      </c>
      <c r="SB2" s="105" t="s">
        <v>2030</v>
      </c>
      <c r="SC2" s="79" t="s">
        <v>2031</v>
      </c>
      <c r="SD2" s="79" t="s">
        <v>2032</v>
      </c>
      <c r="SE2" s="79" t="s">
        <v>2033</v>
      </c>
      <c r="SF2" s="105" t="s">
        <v>2034</v>
      </c>
      <c r="SG2" s="79" t="s">
        <v>2035</v>
      </c>
      <c r="SH2" s="79" t="s">
        <v>2036</v>
      </c>
      <c r="SI2" s="79" t="s">
        <v>2037</v>
      </c>
      <c r="SJ2" s="79" t="s">
        <v>2038</v>
      </c>
      <c r="SK2" s="105" t="s">
        <v>2039</v>
      </c>
      <c r="SL2" s="25" t="s">
        <v>2040</v>
      </c>
      <c r="SM2" s="79" t="s">
        <v>2041</v>
      </c>
      <c r="SN2" s="25" t="s">
        <v>2042</v>
      </c>
      <c r="SO2" s="25" t="s">
        <v>2952</v>
      </c>
      <c r="SP2" s="79" t="s">
        <v>2043</v>
      </c>
      <c r="SQ2" s="79" t="s">
        <v>3977</v>
      </c>
      <c r="SR2" s="105" t="s">
        <v>404</v>
      </c>
      <c r="SS2" s="138" t="s">
        <v>2045</v>
      </c>
      <c r="ST2" s="79" t="s">
        <v>708</v>
      </c>
      <c r="SU2" s="79" t="s">
        <v>2046</v>
      </c>
      <c r="SV2" s="138" t="s">
        <v>2045</v>
      </c>
      <c r="SW2" s="79" t="s">
        <v>2047</v>
      </c>
      <c r="SX2" s="138" t="s">
        <v>2045</v>
      </c>
      <c r="SY2" s="105" t="s">
        <v>2048</v>
      </c>
      <c r="SZ2" s="137" t="s">
        <v>2049</v>
      </c>
      <c r="TA2" s="138" t="s">
        <v>2045</v>
      </c>
      <c r="TB2" s="105" t="s">
        <v>2050</v>
      </c>
      <c r="TC2" s="138" t="s">
        <v>2045</v>
      </c>
      <c r="TD2" s="105" t="s">
        <v>454</v>
      </c>
      <c r="TE2" s="79" t="s">
        <v>2051</v>
      </c>
      <c r="TF2" s="138" t="s">
        <v>2045</v>
      </c>
      <c r="TG2" s="105" t="s">
        <v>1995</v>
      </c>
      <c r="TH2" s="79" t="s">
        <v>2024</v>
      </c>
      <c r="TI2" s="138" t="s">
        <v>2045</v>
      </c>
      <c r="TJ2" s="105" t="s">
        <v>2052</v>
      </c>
      <c r="TK2" s="79" t="s">
        <v>1909</v>
      </c>
      <c r="TL2" s="138" t="s">
        <v>2045</v>
      </c>
      <c r="TM2" s="79" t="s">
        <v>482</v>
      </c>
      <c r="TN2" s="138" t="s">
        <v>2045</v>
      </c>
      <c r="TO2" s="79" t="s">
        <v>2053</v>
      </c>
      <c r="TP2" s="79" t="s">
        <v>2054</v>
      </c>
      <c r="TQ2" s="79" t="s">
        <v>2045</v>
      </c>
      <c r="TR2" s="79" t="s">
        <v>2055</v>
      </c>
      <c r="TS2" s="79" t="s">
        <v>2056</v>
      </c>
      <c r="TT2" s="79" t="s">
        <v>2045</v>
      </c>
      <c r="TU2" s="105" t="s">
        <v>2057</v>
      </c>
      <c r="TV2" s="137" t="s">
        <v>2058</v>
      </c>
      <c r="TW2" s="79" t="s">
        <v>2045</v>
      </c>
      <c r="TX2" s="79" t="s">
        <v>2059</v>
      </c>
      <c r="TY2" s="79" t="s">
        <v>2060</v>
      </c>
      <c r="TZ2" s="105" t="s">
        <v>2061</v>
      </c>
      <c r="UA2" s="79" t="s">
        <v>2062</v>
      </c>
      <c r="UB2" s="79" t="s">
        <v>2063</v>
      </c>
      <c r="UC2" s="79" t="s">
        <v>2064</v>
      </c>
      <c r="UD2" s="79" t="s">
        <v>2065</v>
      </c>
      <c r="UE2" s="105" t="s">
        <v>643</v>
      </c>
      <c r="UF2" s="79" t="s">
        <v>2066</v>
      </c>
      <c r="UG2" s="79" t="s">
        <v>2067</v>
      </c>
      <c r="UH2" s="105" t="s">
        <v>2068</v>
      </c>
      <c r="UI2" s="25" t="s">
        <v>2069</v>
      </c>
      <c r="UJ2" s="79" t="s">
        <v>2070</v>
      </c>
      <c r="UK2" s="42" t="s">
        <v>2071</v>
      </c>
      <c r="UL2" s="25" t="s">
        <v>3978</v>
      </c>
      <c r="UM2" s="79" t="s">
        <v>2073</v>
      </c>
      <c r="UN2" s="42" t="s">
        <v>3979</v>
      </c>
      <c r="UO2" s="105" t="s">
        <v>404</v>
      </c>
      <c r="UP2" s="105" t="s">
        <v>727</v>
      </c>
      <c r="UQ2" s="62" t="s">
        <v>2074</v>
      </c>
      <c r="UR2" s="138" t="s">
        <v>2075</v>
      </c>
      <c r="US2" s="138" t="s">
        <v>2076</v>
      </c>
      <c r="UT2" s="138" t="s">
        <v>1834</v>
      </c>
      <c r="UU2" s="78" t="s">
        <v>2077</v>
      </c>
      <c r="UV2" s="138" t="s">
        <v>2075</v>
      </c>
      <c r="UW2" s="138" t="s">
        <v>2078</v>
      </c>
      <c r="UX2" s="138" t="s">
        <v>2075</v>
      </c>
      <c r="UY2" s="138" t="s">
        <v>2079</v>
      </c>
      <c r="UZ2" s="137" t="s">
        <v>2080</v>
      </c>
      <c r="VA2" s="138" t="s">
        <v>2075</v>
      </c>
      <c r="VB2" s="105" t="s">
        <v>733</v>
      </c>
      <c r="VC2" s="138" t="s">
        <v>2075</v>
      </c>
      <c r="VD2" s="105" t="s">
        <v>2081</v>
      </c>
      <c r="VE2" s="79" t="s">
        <v>2082</v>
      </c>
      <c r="VF2" s="138" t="s">
        <v>2075</v>
      </c>
      <c r="VG2" s="105" t="s">
        <v>2083</v>
      </c>
      <c r="VH2" s="105" t="s">
        <v>2084</v>
      </c>
      <c r="VI2" s="105" t="s">
        <v>746</v>
      </c>
      <c r="VJ2" s="105" t="s">
        <v>747</v>
      </c>
      <c r="VK2" s="105" t="s">
        <v>748</v>
      </c>
      <c r="VL2" s="79" t="s">
        <v>2085</v>
      </c>
      <c r="VM2" s="79" t="s">
        <v>2086</v>
      </c>
      <c r="VN2" s="138" t="s">
        <v>2075</v>
      </c>
      <c r="VO2" s="79" t="s">
        <v>2087</v>
      </c>
      <c r="VP2" s="79" t="s">
        <v>760</v>
      </c>
      <c r="VQ2" s="79" t="s">
        <v>2088</v>
      </c>
      <c r="VR2" s="79" t="s">
        <v>2089</v>
      </c>
      <c r="VS2" s="138" t="s">
        <v>2075</v>
      </c>
      <c r="VT2" s="79" t="s">
        <v>2090</v>
      </c>
      <c r="VU2" s="79" t="s">
        <v>2091</v>
      </c>
      <c r="VV2" s="79" t="s">
        <v>2092</v>
      </c>
      <c r="VW2" s="79" t="s">
        <v>2093</v>
      </c>
      <c r="VX2" s="138" t="s">
        <v>2075</v>
      </c>
      <c r="VY2" s="137" t="s">
        <v>2094</v>
      </c>
      <c r="VZ2" s="79" t="s">
        <v>2095</v>
      </c>
      <c r="WA2" s="79" t="s">
        <v>2096</v>
      </c>
      <c r="WB2" s="79" t="s">
        <v>2097</v>
      </c>
      <c r="WC2" s="138" t="s">
        <v>2075</v>
      </c>
      <c r="WD2" s="79" t="s">
        <v>2098</v>
      </c>
      <c r="WE2" s="79" t="s">
        <v>2099</v>
      </c>
      <c r="WF2" s="79" t="s">
        <v>2100</v>
      </c>
      <c r="WG2" s="79" t="s">
        <v>2101</v>
      </c>
      <c r="WH2" s="138" t="s">
        <v>2075</v>
      </c>
      <c r="WI2" s="79" t="s">
        <v>2102</v>
      </c>
      <c r="WJ2" s="79" t="s">
        <v>2103</v>
      </c>
      <c r="WK2" s="138" t="s">
        <v>2075</v>
      </c>
      <c r="WL2" s="137" t="s">
        <v>2104</v>
      </c>
      <c r="WM2" s="137" t="s">
        <v>2105</v>
      </c>
      <c r="WN2" s="138" t="s">
        <v>2106</v>
      </c>
      <c r="WO2" s="79" t="s">
        <v>2107</v>
      </c>
      <c r="WP2" s="79" t="s">
        <v>2108</v>
      </c>
      <c r="WQ2" s="79" t="s">
        <v>2109</v>
      </c>
      <c r="WR2" s="79" t="s">
        <v>2110</v>
      </c>
      <c r="WS2" s="79" t="s">
        <v>2111</v>
      </c>
      <c r="WT2" s="79" t="s">
        <v>2112</v>
      </c>
      <c r="WU2" s="138" t="s">
        <v>2113</v>
      </c>
      <c r="WV2" s="79" t="s">
        <v>2114</v>
      </c>
      <c r="WW2" s="79" t="s">
        <v>2115</v>
      </c>
      <c r="WX2" s="138" t="s">
        <v>2116</v>
      </c>
      <c r="WY2" s="79" t="s">
        <v>2117</v>
      </c>
      <c r="WZ2" s="79" t="s">
        <v>2118</v>
      </c>
      <c r="XA2" s="79" t="s">
        <v>2119</v>
      </c>
      <c r="XB2" s="105" t="s">
        <v>2120</v>
      </c>
      <c r="XC2" s="138" t="s">
        <v>2121</v>
      </c>
      <c r="XD2" s="42" t="s">
        <v>2122</v>
      </c>
      <c r="XE2" s="138" t="s">
        <v>2123</v>
      </c>
      <c r="XF2" s="105" t="s">
        <v>2124</v>
      </c>
      <c r="XG2" s="105" t="s">
        <v>1565</v>
      </c>
      <c r="XH2" s="25" t="s">
        <v>2125</v>
      </c>
      <c r="XI2" s="138" t="s">
        <v>2126</v>
      </c>
      <c r="XJ2" s="105" t="s">
        <v>2127</v>
      </c>
      <c r="XK2" s="1491" t="s">
        <v>3269</v>
      </c>
      <c r="XL2" s="79" t="s">
        <v>2043</v>
      </c>
      <c r="XM2" s="79" t="s">
        <v>2956</v>
      </c>
      <c r="XN2" s="79" t="s">
        <v>3980</v>
      </c>
      <c r="XO2" s="105" t="s">
        <v>2131</v>
      </c>
      <c r="XP2" s="105" t="s">
        <v>2306</v>
      </c>
      <c r="XQ2" s="105" t="s">
        <v>2133</v>
      </c>
      <c r="XR2" s="105"/>
      <c r="XS2" s="105"/>
      <c r="XT2" s="105"/>
      <c r="XU2" s="105" t="s">
        <v>999</v>
      </c>
      <c r="XV2" s="105" t="s">
        <v>2134</v>
      </c>
      <c r="XW2" s="79" t="s">
        <v>2135</v>
      </c>
      <c r="XX2" s="105" t="s">
        <v>999</v>
      </c>
      <c r="XY2" s="78" t="s">
        <v>2136</v>
      </c>
      <c r="XZ2" s="105" t="s">
        <v>2059</v>
      </c>
      <c r="YA2" s="138" t="s">
        <v>2137</v>
      </c>
      <c r="YB2" s="138" t="s">
        <v>2138</v>
      </c>
      <c r="YC2" s="138" t="s">
        <v>2139</v>
      </c>
      <c r="YD2" s="138" t="s">
        <v>2138</v>
      </c>
      <c r="YE2" s="138" t="s">
        <v>2140</v>
      </c>
      <c r="YF2" s="105" t="s">
        <v>2141</v>
      </c>
      <c r="YG2" s="138" t="s">
        <v>2142</v>
      </c>
      <c r="YH2" s="105" t="s">
        <v>2143</v>
      </c>
      <c r="YI2" s="25" t="s">
        <v>2144</v>
      </c>
      <c r="YJ2" s="138" t="s">
        <v>2145</v>
      </c>
      <c r="YK2" s="105" t="s">
        <v>689</v>
      </c>
      <c r="YL2" s="79" t="s">
        <v>1608</v>
      </c>
      <c r="YM2" s="79" t="s">
        <v>2043</v>
      </c>
      <c r="YN2" s="79" t="s">
        <v>3981</v>
      </c>
      <c r="YO2" s="105" t="s">
        <v>404</v>
      </c>
      <c r="YP2" s="105" t="s">
        <v>2148</v>
      </c>
      <c r="YQ2" s="62" t="s">
        <v>2149</v>
      </c>
      <c r="YR2" s="62" t="s">
        <v>2150</v>
      </c>
      <c r="YS2" s="105" t="s">
        <v>2148</v>
      </c>
      <c r="YT2" s="79" t="s">
        <v>2151</v>
      </c>
      <c r="YU2" s="138" t="s">
        <v>2152</v>
      </c>
      <c r="YV2" s="105" t="s">
        <v>2153</v>
      </c>
      <c r="YW2" s="79" t="s">
        <v>2062</v>
      </c>
      <c r="YX2" s="138" t="s">
        <v>2154</v>
      </c>
      <c r="YY2" s="105" t="s">
        <v>2155</v>
      </c>
      <c r="YZ2" s="79" t="s">
        <v>2156</v>
      </c>
      <c r="ZA2" s="138" t="s">
        <v>2157</v>
      </c>
      <c r="ZB2" s="105" t="s">
        <v>2158</v>
      </c>
      <c r="ZC2" s="138" t="s">
        <v>2159</v>
      </c>
      <c r="ZD2" s="25" t="s">
        <v>2160</v>
      </c>
      <c r="ZE2" s="205" t="s">
        <v>2161</v>
      </c>
      <c r="ZF2" s="42" t="s">
        <v>2162</v>
      </c>
      <c r="ZG2" s="79" t="s">
        <v>3978</v>
      </c>
      <c r="ZH2" s="79" t="s">
        <v>2043</v>
      </c>
      <c r="ZI2" s="79" t="s">
        <v>3080</v>
      </c>
      <c r="ZJ2" s="105" t="s">
        <v>404</v>
      </c>
      <c r="ZK2" s="79"/>
      <c r="ZL2" s="79"/>
      <c r="ZM2" s="79"/>
      <c r="ZN2" s="1316" t="s">
        <v>1100</v>
      </c>
      <c r="ZO2" s="137" t="s">
        <v>510</v>
      </c>
      <c r="ZP2" s="137" t="s">
        <v>2166</v>
      </c>
      <c r="ZQ2" s="137" t="s">
        <v>2167</v>
      </c>
      <c r="ZR2" s="1316" t="s">
        <v>2168</v>
      </c>
      <c r="ZS2" s="1316" t="s">
        <v>2169</v>
      </c>
      <c r="ZT2" s="138" t="s">
        <v>2170</v>
      </c>
      <c r="ZU2" s="79" t="s">
        <v>2171</v>
      </c>
      <c r="ZV2" s="138" t="s">
        <v>2172</v>
      </c>
      <c r="ZW2" s="105" t="s">
        <v>2173</v>
      </c>
      <c r="ZX2" s="138" t="s">
        <v>2174</v>
      </c>
      <c r="ZY2" s="105" t="s">
        <v>2175</v>
      </c>
      <c r="ZZ2" s="138" t="s">
        <v>2176</v>
      </c>
      <c r="AAA2" s="374" t="s">
        <v>2177</v>
      </c>
      <c r="AAB2" s="138" t="s">
        <v>2178</v>
      </c>
      <c r="AAC2" s="79" t="s">
        <v>1608</v>
      </c>
      <c r="AAD2" s="79" t="s">
        <v>2043</v>
      </c>
      <c r="AAE2" s="79" t="s">
        <v>3982</v>
      </c>
      <c r="AAF2" s="1571" t="s">
        <v>2181</v>
      </c>
      <c r="AAG2" s="1571"/>
      <c r="AAH2" s="1449" t="s">
        <v>1272</v>
      </c>
      <c r="AAI2" s="1448" t="s">
        <v>2182</v>
      </c>
      <c r="AAJ2" s="1449" t="s">
        <v>2183</v>
      </c>
      <c r="AAK2" s="138" t="s">
        <v>2184</v>
      </c>
      <c r="AAL2" s="1449" t="s">
        <v>2185</v>
      </c>
      <c r="AAM2" s="62" t="s">
        <v>2006</v>
      </c>
      <c r="AAN2" s="138" t="s">
        <v>2186</v>
      </c>
      <c r="AAO2" s="79" t="s">
        <v>1306</v>
      </c>
      <c r="AAP2" s="138" t="s">
        <v>2187</v>
      </c>
      <c r="AAQ2" s="105" t="s">
        <v>2188</v>
      </c>
      <c r="AAR2" s="105" t="s">
        <v>2189</v>
      </c>
      <c r="AAS2" s="25" t="s">
        <v>2066</v>
      </c>
      <c r="AAT2" s="138" t="s">
        <v>2190</v>
      </c>
      <c r="AAU2" s="25" t="s">
        <v>2191</v>
      </c>
      <c r="AAV2" s="25" t="s">
        <v>2192</v>
      </c>
      <c r="AAW2" s="138" t="s">
        <v>2193</v>
      </c>
      <c r="AAX2" s="25" t="s">
        <v>2194</v>
      </c>
      <c r="AAY2" s="79" t="s">
        <v>2964</v>
      </c>
      <c r="AAZ2" s="42" t="s">
        <v>2043</v>
      </c>
      <c r="ABA2" s="79" t="s">
        <v>3983</v>
      </c>
      <c r="ABB2" s="138" t="s">
        <v>2197</v>
      </c>
      <c r="ABC2" s="25" t="s">
        <v>3984</v>
      </c>
      <c r="ABD2" s="79" t="s">
        <v>3985</v>
      </c>
      <c r="ABE2" s="79" t="s">
        <v>3986</v>
      </c>
      <c r="ABF2" s="138" t="s">
        <v>3987</v>
      </c>
      <c r="ABG2" s="25" t="s">
        <v>3984</v>
      </c>
      <c r="ABH2" s="42" t="s">
        <v>3988</v>
      </c>
      <c r="ABI2" s="25" t="s">
        <v>1609</v>
      </c>
      <c r="ABJ2" s="138" t="s">
        <v>3987</v>
      </c>
      <c r="ABK2" s="25" t="s">
        <v>3989</v>
      </c>
      <c r="ABL2" s="79" t="s">
        <v>3990</v>
      </c>
      <c r="ABM2" s="42" t="s">
        <v>3991</v>
      </c>
      <c r="ABN2" s="138" t="s">
        <v>3987</v>
      </c>
      <c r="ABO2" s="105" t="s">
        <v>1127</v>
      </c>
      <c r="ABP2" s="25" t="s">
        <v>1128</v>
      </c>
      <c r="ABQ2" s="105" t="s">
        <v>1130</v>
      </c>
      <c r="ABR2" s="1093" t="s">
        <v>2199</v>
      </c>
      <c r="ABS2" s="80" t="s">
        <v>2200</v>
      </c>
      <c r="ABT2" s="80" t="s">
        <v>2201</v>
      </c>
      <c r="ABU2" s="80" t="s">
        <v>2202</v>
      </c>
      <c r="ABV2" s="80" t="s">
        <v>2203</v>
      </c>
      <c r="ABW2" s="958" t="s">
        <v>1136</v>
      </c>
      <c r="ABX2" s="958" t="s">
        <v>1137</v>
      </c>
      <c r="ABY2" s="201" t="s">
        <v>1138</v>
      </c>
      <c r="ABZ2" s="26" t="s">
        <v>1139</v>
      </c>
      <c r="ACA2" s="26" t="s">
        <v>1140</v>
      </c>
      <c r="ACB2" s="26" t="s">
        <v>1141</v>
      </c>
      <c r="ACC2" s="42" t="s">
        <v>1142</v>
      </c>
      <c r="ACD2" s="25" t="s">
        <v>1143</v>
      </c>
      <c r="ACE2" s="25" t="s">
        <v>2205</v>
      </c>
      <c r="ACF2" s="25" t="s">
        <v>2206</v>
      </c>
    </row>
    <row r="3" spans="1:775" s="4" customFormat="1" ht="43.5" customHeight="1" thickBot="1" x14ac:dyDescent="0.4">
      <c r="A3" s="339">
        <v>1</v>
      </c>
      <c r="B3" s="54" t="s">
        <v>17</v>
      </c>
      <c r="C3" s="54" t="s">
        <v>1254</v>
      </c>
      <c r="D3" s="54" t="s">
        <v>2307</v>
      </c>
      <c r="E3" s="54" t="s">
        <v>2307</v>
      </c>
      <c r="F3" s="54" t="s">
        <v>2308</v>
      </c>
      <c r="G3" s="54" t="s">
        <v>2309</v>
      </c>
      <c r="H3" s="35"/>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40">
        <v>12.74</v>
      </c>
      <c r="AV3" s="40"/>
      <c r="AW3" s="69"/>
      <c r="AX3" s="69">
        <v>12.99</v>
      </c>
      <c r="AY3" s="40">
        <v>12.87</v>
      </c>
      <c r="AZ3" s="69">
        <f t="shared" ref="AZ3:AZ19" si="0">MIN(AU3,AY3)</f>
        <v>12.74</v>
      </c>
      <c r="BA3" s="69">
        <v>12.9</v>
      </c>
      <c r="BB3" s="28">
        <f t="shared" ref="BB3:BB19" si="1">(MIN(AZ3,BA3))</f>
        <v>12.74</v>
      </c>
      <c r="BC3" s="40"/>
      <c r="BD3" s="677">
        <f t="shared" ref="BD3:BD19" si="2">(BC3-BB3)/BB3</f>
        <v>-1</v>
      </c>
      <c r="BE3" s="35"/>
      <c r="BF3" s="35"/>
      <c r="BG3" s="35"/>
      <c r="BH3" s="35"/>
      <c r="BI3" s="35"/>
      <c r="BJ3" s="35"/>
      <c r="BK3" s="35"/>
      <c r="BL3" s="35"/>
      <c r="BM3" s="35"/>
      <c r="BN3" s="35"/>
      <c r="BO3" s="35"/>
      <c r="BP3" s="35"/>
      <c r="BQ3" s="35"/>
      <c r="BR3" s="35"/>
      <c r="BS3" s="35"/>
      <c r="BT3" s="35"/>
      <c r="BU3" s="35"/>
      <c r="BV3" s="35"/>
      <c r="BW3" s="35"/>
      <c r="BX3" s="35"/>
      <c r="BY3" s="35"/>
      <c r="BZ3" s="35"/>
      <c r="CA3" s="35"/>
      <c r="CB3" s="35"/>
      <c r="CC3" s="35"/>
      <c r="CD3" s="35"/>
      <c r="CE3" s="35"/>
      <c r="CF3" s="35"/>
      <c r="CG3" s="35"/>
      <c r="CH3" s="35"/>
      <c r="CI3" s="35"/>
      <c r="CJ3" s="35"/>
      <c r="CK3" s="35"/>
      <c r="CL3" s="35"/>
      <c r="CM3" s="35"/>
      <c r="CN3" s="35"/>
      <c r="CO3" s="35"/>
      <c r="CP3" s="35"/>
      <c r="CQ3" s="35"/>
      <c r="CR3" s="35"/>
      <c r="CS3" s="35"/>
      <c r="CT3" s="35"/>
      <c r="CU3" s="35"/>
      <c r="CV3" s="35"/>
      <c r="CW3" s="35"/>
      <c r="CX3" s="35"/>
      <c r="CY3" s="35"/>
      <c r="CZ3" s="35"/>
      <c r="DA3" s="35"/>
      <c r="DB3" s="35"/>
      <c r="DC3" s="35"/>
      <c r="DD3" s="35"/>
      <c r="DE3" s="35"/>
      <c r="DF3" s="35"/>
      <c r="DG3" s="35"/>
      <c r="DH3" s="35"/>
      <c r="DI3" s="35"/>
      <c r="DJ3" s="35"/>
      <c r="DK3" s="35"/>
      <c r="DL3" s="35"/>
      <c r="DM3" s="35"/>
      <c r="DN3" s="35"/>
      <c r="DO3" s="35"/>
      <c r="DP3" s="35">
        <v>9.234</v>
      </c>
      <c r="DQ3" s="35"/>
      <c r="DR3" s="35">
        <v>9.44</v>
      </c>
      <c r="DS3" s="35"/>
      <c r="DT3" s="35">
        <f>MIN(DP3,DS3)</f>
        <v>9.234</v>
      </c>
      <c r="DU3" s="57">
        <v>9.99</v>
      </c>
      <c r="DV3" s="54">
        <f t="shared" ref="DV3:DV19" si="3">(MIN(DT3,DU3))</f>
        <v>9.234</v>
      </c>
      <c r="DW3" s="46">
        <v>9.99</v>
      </c>
      <c r="DX3" s="35">
        <v>9.65</v>
      </c>
      <c r="DY3" s="54">
        <f t="shared" ref="DY3:DY19" si="4">(MIN(DV3,DX3))</f>
        <v>9.234</v>
      </c>
      <c r="DZ3" s="35"/>
      <c r="EA3" s="5">
        <f t="shared" ref="EA3:EA16" si="5">(DX3-DV3)/DV3</f>
        <v>4.5050898852068484E-2</v>
      </c>
      <c r="EB3" s="35"/>
      <c r="EC3" s="35"/>
      <c r="ED3" s="35"/>
      <c r="EE3" s="35"/>
      <c r="EF3" s="35"/>
      <c r="EG3" s="35"/>
      <c r="EH3" s="35"/>
      <c r="EI3" s="35"/>
      <c r="EJ3" s="35"/>
      <c r="EK3" s="35"/>
      <c r="EL3" s="35"/>
      <c r="EM3" s="35"/>
      <c r="EN3" s="35"/>
      <c r="EO3" s="35"/>
      <c r="EP3" s="35"/>
      <c r="EQ3" s="35"/>
      <c r="ER3" s="35"/>
      <c r="ES3" s="35"/>
      <c r="ET3" s="35"/>
      <c r="EU3" s="35"/>
      <c r="EV3" s="35"/>
      <c r="EW3" s="35"/>
      <c r="EX3" s="35"/>
      <c r="EY3" s="35"/>
      <c r="EZ3" s="35"/>
      <c r="FA3" s="35"/>
      <c r="FB3" s="35"/>
      <c r="FC3" s="35"/>
      <c r="FD3" s="35"/>
      <c r="FE3" s="35"/>
      <c r="FF3" s="35"/>
      <c r="FG3" s="35"/>
      <c r="FH3" s="35"/>
      <c r="FI3" s="35"/>
      <c r="FJ3" s="35"/>
      <c r="FK3" s="35"/>
      <c r="FL3" s="35">
        <v>9.2899999999999991</v>
      </c>
      <c r="FM3" s="35"/>
      <c r="FN3" s="35">
        <v>9.2899999999999991</v>
      </c>
      <c r="FO3" s="35">
        <v>9.31</v>
      </c>
      <c r="FP3" s="35">
        <f>MIN(FL3,FO3)</f>
        <v>9.2899999999999991</v>
      </c>
      <c r="FQ3" s="35">
        <v>9.42</v>
      </c>
      <c r="FR3" s="28">
        <f t="shared" ref="FR3:FR19" si="6">(MIN(FP3,FQ3))</f>
        <v>9.2899999999999991</v>
      </c>
      <c r="FS3" s="40">
        <v>9.8699999999999992</v>
      </c>
      <c r="FT3" s="40">
        <v>10.01</v>
      </c>
      <c r="FU3" s="5">
        <f t="shared" ref="FU3:FU17" si="7">(FT3-FR3)/FR3</f>
        <v>7.7502691065662072E-2</v>
      </c>
      <c r="FV3" s="35"/>
      <c r="FW3" s="35"/>
      <c r="FX3" s="35"/>
      <c r="FY3" s="35"/>
      <c r="FZ3" s="35"/>
      <c r="GA3" s="35"/>
      <c r="GB3" s="35"/>
      <c r="GC3" s="35"/>
      <c r="GD3" s="35"/>
      <c r="GE3" s="35"/>
      <c r="GF3" s="35"/>
      <c r="GG3" s="35"/>
      <c r="GH3" s="35"/>
      <c r="GI3" s="35"/>
      <c r="GJ3" s="35"/>
      <c r="GK3" s="35"/>
      <c r="GL3" s="35"/>
      <c r="GM3" s="35"/>
      <c r="GN3" s="35"/>
      <c r="GO3" s="35"/>
      <c r="GP3" s="35"/>
      <c r="GQ3" s="35"/>
      <c r="GR3" s="35"/>
      <c r="GS3" s="35"/>
      <c r="GT3" s="35"/>
      <c r="GU3" s="35"/>
      <c r="GV3" s="35"/>
      <c r="GW3" s="35"/>
      <c r="GX3" s="35"/>
      <c r="GY3" s="35"/>
      <c r="GZ3" s="35"/>
      <c r="HA3" s="35"/>
      <c r="HB3" s="35"/>
      <c r="HC3" s="35"/>
      <c r="HD3" s="35"/>
      <c r="HE3" s="35">
        <v>10.14</v>
      </c>
      <c r="HF3" s="35"/>
      <c r="HG3" s="35">
        <v>10.66</v>
      </c>
      <c r="HH3" s="35"/>
      <c r="HI3" s="35">
        <f>MIN(HE3,HH3)</f>
        <v>10.14</v>
      </c>
      <c r="HJ3" s="35">
        <v>10.130000000000001</v>
      </c>
      <c r="HK3" s="1050">
        <f t="shared" ref="HK3:HK19" si="8">(MIN(HI3,HJ3))</f>
        <v>10.130000000000001</v>
      </c>
      <c r="HL3" s="40">
        <v>10.99</v>
      </c>
      <c r="HM3" s="46">
        <f t="shared" ref="HM3:HM19" si="9">(MIN(HK3:HL3))</f>
        <v>10.130000000000001</v>
      </c>
      <c r="HN3" s="46">
        <v>10.67</v>
      </c>
      <c r="HO3" s="46">
        <f t="shared" ref="HO3:HO19" si="10">(MIN(HM3:HN3))</f>
        <v>10.130000000000001</v>
      </c>
      <c r="HP3" s="46"/>
      <c r="HQ3" s="1165">
        <f t="shared" ref="HQ3:HQ19" si="11">(HP3-HO3)/HO3</f>
        <v>-1</v>
      </c>
      <c r="HR3" s="35"/>
      <c r="HS3" s="35"/>
      <c r="HT3" s="35"/>
      <c r="HU3" s="35"/>
      <c r="HV3" s="35"/>
      <c r="HW3" s="35"/>
      <c r="HX3" s="35"/>
      <c r="HY3" s="35"/>
      <c r="HZ3" s="35"/>
      <c r="IA3" s="35"/>
      <c r="IB3" s="35"/>
      <c r="IC3" s="35"/>
      <c r="ID3" s="35"/>
      <c r="IE3" s="35"/>
      <c r="IF3" s="35"/>
      <c r="IG3" s="35"/>
      <c r="IH3" s="35"/>
      <c r="II3" s="35"/>
      <c r="IJ3" s="35"/>
      <c r="IK3" s="35"/>
      <c r="IL3" s="35"/>
      <c r="IM3" s="35"/>
      <c r="IN3" s="35"/>
      <c r="IO3" s="35"/>
      <c r="IP3" s="35"/>
      <c r="IQ3" s="35"/>
      <c r="IR3" s="35"/>
      <c r="IS3" s="35"/>
      <c r="IT3" s="35"/>
      <c r="IU3" s="35"/>
      <c r="IV3" s="35"/>
      <c r="IW3" s="35"/>
      <c r="IX3" s="35"/>
      <c r="IY3" s="35"/>
      <c r="IZ3" s="35"/>
      <c r="JA3" s="35"/>
      <c r="JB3" s="35"/>
      <c r="JC3" s="35"/>
      <c r="JD3" s="35">
        <v>12.29</v>
      </c>
      <c r="JE3" s="35"/>
      <c r="JF3" s="35">
        <v>12.65</v>
      </c>
      <c r="JG3" s="35">
        <v>12.35</v>
      </c>
      <c r="JH3" s="35">
        <f t="shared" ref="JH3:JH19" si="12">MIN(JD3,JG3)</f>
        <v>12.29</v>
      </c>
      <c r="JI3" s="35">
        <v>12.3</v>
      </c>
      <c r="JJ3" s="54">
        <f t="shared" ref="JJ3:JJ19" si="13">(MIN(JH3,JI3))</f>
        <v>12.29</v>
      </c>
      <c r="JK3" s="46">
        <v>11.6</v>
      </c>
      <c r="JL3" s="46">
        <v>11.96</v>
      </c>
      <c r="JM3" s="54">
        <f>(MIN(JJ3,JL3))</f>
        <v>11.96</v>
      </c>
      <c r="JN3" s="40">
        <v>11.96</v>
      </c>
      <c r="JO3" s="46">
        <v>12.3</v>
      </c>
      <c r="JP3" s="46">
        <f t="shared" ref="JP3:JP19" si="14">(MIN(JM3,JO3))</f>
        <v>11.96</v>
      </c>
      <c r="JQ3" s="46">
        <v>12.4</v>
      </c>
      <c r="JR3" s="46">
        <f t="shared" ref="JR3:JR19" si="15">(MIN(JP3,JQ3))</f>
        <v>11.96</v>
      </c>
      <c r="JS3" s="46">
        <v>12.13</v>
      </c>
      <c r="JT3" s="54">
        <v>12.25</v>
      </c>
      <c r="JU3" s="1050">
        <f t="shared" ref="JU3:JU19" si="16">MIN(JR3,JT3)</f>
        <v>11.96</v>
      </c>
      <c r="JV3" s="46">
        <v>12.34</v>
      </c>
      <c r="JW3" s="1050">
        <v>12.25</v>
      </c>
      <c r="JX3" s="46">
        <f t="shared" ref="JX3:JX19" si="17">MIN(JU3,JW3)</f>
        <v>11.96</v>
      </c>
      <c r="JY3" s="46">
        <v>12</v>
      </c>
      <c r="JZ3" s="1050">
        <v>12.26</v>
      </c>
      <c r="KA3" s="46">
        <f t="shared" ref="KA3:KA19" si="18">MIN(JZ3,JX3)</f>
        <v>11.96</v>
      </c>
      <c r="KB3" s="46">
        <v>12</v>
      </c>
      <c r="KC3" s="1050">
        <v>12.91</v>
      </c>
      <c r="KD3" s="46">
        <f t="shared" ref="KD3:KD19" si="19">MIN(KA3,KC3)</f>
        <v>11.96</v>
      </c>
      <c r="KE3" s="46"/>
      <c r="KF3" s="1050">
        <v>12.78</v>
      </c>
      <c r="KG3" s="46">
        <f t="shared" ref="KG3:KG19" si="20">MIN(KD3,KF3)</f>
        <v>11.96</v>
      </c>
      <c r="KH3" s="1050">
        <v>12.325000000000001</v>
      </c>
      <c r="KI3" s="1050">
        <f t="shared" ref="KI3:KI19" si="21">MIN(KG3,KH3)</f>
        <v>11.96</v>
      </c>
      <c r="KJ3" s="1050">
        <v>12.29</v>
      </c>
      <c r="KK3" s="1050">
        <f t="shared" ref="KK3:KK17" si="22">MIN(KI3,KJ3)</f>
        <v>11.96</v>
      </c>
      <c r="KL3" s="919">
        <v>12.05</v>
      </c>
      <c r="KM3" s="5">
        <f t="shared" ref="KM3:KM17" si="23">(KL3-KK3)/KK3</f>
        <v>7.525083612040121E-3</v>
      </c>
      <c r="KN3" s="35"/>
      <c r="KO3" s="35"/>
      <c r="KP3" s="35"/>
      <c r="KQ3" s="35"/>
      <c r="KR3" s="35"/>
      <c r="KS3" s="35"/>
      <c r="KT3" s="35"/>
      <c r="KU3" s="35"/>
      <c r="KV3" s="35"/>
      <c r="KW3" s="35"/>
      <c r="KX3" s="35"/>
      <c r="KY3" s="35"/>
      <c r="KZ3" s="35"/>
      <c r="LA3" s="35"/>
      <c r="LB3" s="35"/>
      <c r="LC3" s="35"/>
      <c r="LD3" s="35"/>
      <c r="LE3" s="35"/>
      <c r="LF3" s="35"/>
      <c r="LG3" s="35"/>
      <c r="LH3" s="35"/>
      <c r="LI3" s="35"/>
      <c r="LJ3" s="35"/>
      <c r="LK3" s="35"/>
      <c r="LL3" s="35"/>
      <c r="LM3" s="35"/>
      <c r="LN3" s="35"/>
      <c r="LO3" s="35"/>
      <c r="LP3" s="35"/>
      <c r="LQ3" s="35"/>
      <c r="LR3" s="35"/>
      <c r="LS3" s="35"/>
      <c r="LT3" s="35"/>
      <c r="LU3" s="35"/>
      <c r="LV3" s="35"/>
      <c r="LW3" s="35"/>
      <c r="LX3" s="35"/>
      <c r="LY3" s="35">
        <v>11.57</v>
      </c>
      <c r="LZ3" s="35"/>
      <c r="MA3" s="919">
        <v>10.733000000000001</v>
      </c>
      <c r="MB3" s="919">
        <v>10.33</v>
      </c>
      <c r="MC3" s="35">
        <v>11.35</v>
      </c>
      <c r="MD3" s="35" t="s">
        <v>1502</v>
      </c>
      <c r="ME3" s="35">
        <v>11.4</v>
      </c>
      <c r="MF3" s="40">
        <f t="shared" ref="MF3:MF19" si="24">(MIN(MD3:ME3))</f>
        <v>11.4</v>
      </c>
      <c r="MG3" s="46">
        <v>11.77</v>
      </c>
      <c r="MH3" s="46">
        <f t="shared" ref="MH3:MH19" si="25">(MIN(MF3,MG3))</f>
        <v>11.4</v>
      </c>
      <c r="MI3" s="46">
        <v>11.44</v>
      </c>
      <c r="MJ3" s="46">
        <f t="shared" ref="MJ3:MJ19" si="26">(MIN(MH3,MI3))</f>
        <v>11.4</v>
      </c>
      <c r="MK3" s="1050">
        <v>11.4</v>
      </c>
      <c r="ML3" s="1050">
        <v>11.42</v>
      </c>
      <c r="MM3" s="1050">
        <f t="shared" ref="MM3:MM19" si="27">MIN(MJ3,ML3)</f>
        <v>11.4</v>
      </c>
      <c r="MN3" s="1050">
        <v>11.55</v>
      </c>
      <c r="MO3" s="1050">
        <v>11.48</v>
      </c>
      <c r="MP3" s="1050">
        <v>11.45</v>
      </c>
      <c r="MQ3" s="1050">
        <f t="shared" ref="MQ3:MQ18" si="28">MIN(MP3,MM3)</f>
        <v>11.4</v>
      </c>
      <c r="MR3" s="46">
        <v>11.67</v>
      </c>
      <c r="MS3" s="1050">
        <v>11.46</v>
      </c>
      <c r="MT3" s="46">
        <f t="shared" ref="MT3:MT19" si="29">MIN(MS3,MQ3)</f>
        <v>11.4</v>
      </c>
      <c r="MU3" s="46">
        <v>11.46</v>
      </c>
      <c r="MV3" s="46">
        <v>11.62</v>
      </c>
      <c r="MW3" s="46">
        <f t="shared" ref="MW3:MW19" si="30">MIN(MT3,MV3)</f>
        <v>11.4</v>
      </c>
      <c r="MX3" s="46">
        <v>11.654</v>
      </c>
      <c r="MY3" s="46">
        <v>11.45</v>
      </c>
      <c r="MZ3" s="54">
        <f t="shared" ref="MZ3:MZ19" si="31">MIN(MW3,MY3)</f>
        <v>11.4</v>
      </c>
      <c r="NA3" s="54">
        <v>11.7</v>
      </c>
      <c r="NB3" s="54">
        <v>11.82</v>
      </c>
      <c r="NC3" s="54">
        <f t="shared" ref="NC3:NC19" si="32">MIN(MZ3,NB3)</f>
        <v>11.4</v>
      </c>
      <c r="ND3" s="54">
        <v>11.67</v>
      </c>
      <c r="NE3" s="1050">
        <v>11.63</v>
      </c>
      <c r="NF3" s="54">
        <f t="shared" ref="NF3:NF19" si="33">MIN(NC3,NE3)</f>
        <v>11.4</v>
      </c>
      <c r="NG3" s="54">
        <v>11.441333333333333</v>
      </c>
      <c r="NH3" s="5">
        <f t="shared" ref="NH3:NH17" si="34">(NG3-NF3)/NF3</f>
        <v>3.6257309941519589E-3</v>
      </c>
      <c r="NI3" s="35"/>
      <c r="NJ3" s="35"/>
      <c r="NK3" s="35"/>
      <c r="NL3" s="35"/>
      <c r="NM3" s="35"/>
      <c r="NN3" s="35"/>
      <c r="NO3" s="35"/>
      <c r="NP3" s="35"/>
      <c r="NQ3" s="35"/>
      <c r="NR3" s="35"/>
      <c r="NS3" s="35"/>
      <c r="NT3" s="35"/>
      <c r="NU3" s="35"/>
      <c r="NV3" s="35"/>
      <c r="NW3" s="35"/>
      <c r="NX3" s="35"/>
      <c r="NY3" s="35"/>
      <c r="NZ3" s="35"/>
      <c r="OA3" s="35"/>
      <c r="OB3" s="35"/>
      <c r="OC3" s="35"/>
      <c r="OD3" s="35"/>
      <c r="OE3" s="35"/>
      <c r="OF3" s="35"/>
      <c r="OG3" s="35"/>
      <c r="OH3" s="35"/>
      <c r="OI3" s="35"/>
      <c r="OJ3" s="35"/>
      <c r="OK3" s="35"/>
      <c r="OL3" s="35"/>
      <c r="OM3" s="35"/>
      <c r="ON3" s="35"/>
      <c r="OO3" s="35"/>
      <c r="OP3" s="35"/>
      <c r="OQ3" s="35"/>
      <c r="OR3" s="35"/>
      <c r="OS3" s="35"/>
      <c r="OT3" s="35"/>
      <c r="OU3" s="35">
        <v>10.08</v>
      </c>
      <c r="OV3" s="35"/>
      <c r="OW3" s="35">
        <v>10.167</v>
      </c>
      <c r="OX3" s="35">
        <v>10.259</v>
      </c>
      <c r="OY3" s="35">
        <f t="shared" ref="OY3:OY19" si="35">MIN(OU3,OX3)</f>
        <v>10.08</v>
      </c>
      <c r="OZ3" s="35">
        <v>10.09</v>
      </c>
      <c r="PA3" s="919">
        <v>10.050000000000001</v>
      </c>
      <c r="PB3" s="63">
        <v>10.130000000000001</v>
      </c>
      <c r="PC3" s="54">
        <f t="shared" ref="PC3:PC19" si="36">(MIN(OY3,PB3))</f>
        <v>10.08</v>
      </c>
      <c r="PD3" s="1050">
        <v>9.64</v>
      </c>
      <c r="PE3" s="1050">
        <v>10.11</v>
      </c>
      <c r="PF3" s="40">
        <f t="shared" ref="PF3:PF19" si="37">(MIN(PC3:PE3))</f>
        <v>9.64</v>
      </c>
      <c r="PG3" s="35">
        <v>9.65</v>
      </c>
      <c r="PH3" s="40">
        <v>10.08</v>
      </c>
      <c r="PI3" s="46">
        <f t="shared" ref="PI3:PI19" si="38">(MIN(PF3,PH3))</f>
        <v>9.64</v>
      </c>
      <c r="PJ3" s="46">
        <v>10.14</v>
      </c>
      <c r="PK3" s="46">
        <f t="shared" ref="PK3:PK19" si="39">(MIN(PI3,PJ3))</f>
        <v>9.64</v>
      </c>
      <c r="PL3" s="46">
        <v>10.220000000000001</v>
      </c>
      <c r="PM3" s="1050">
        <v>10.09</v>
      </c>
      <c r="PN3" s="46">
        <f t="shared" ref="PN3:PN19" si="40">MIN(PK3,PM3)</f>
        <v>9.64</v>
      </c>
      <c r="PO3" s="46"/>
      <c r="PP3" s="1050">
        <v>10.074999999999999</v>
      </c>
      <c r="PQ3" s="1050">
        <f t="shared" ref="PQ3:PQ19" si="41">MIN(PP3,PN3)</f>
        <v>9.64</v>
      </c>
      <c r="PR3" s="1050"/>
      <c r="PS3" s="1050">
        <v>10.1</v>
      </c>
      <c r="PT3" s="1050">
        <f t="shared" ref="PT3:PT19" si="42">MIN(PS3,PQ3)</f>
        <v>9.64</v>
      </c>
      <c r="PU3" s="1050">
        <v>9.8000000000000007</v>
      </c>
      <c r="PV3" s="1050">
        <v>10.16</v>
      </c>
      <c r="PW3" s="1050">
        <f t="shared" ref="PW3:PW19" si="43">MIN(PT3,PV3)</f>
        <v>9.64</v>
      </c>
      <c r="PX3" s="1050">
        <v>10.162000000000001</v>
      </c>
      <c r="PY3" s="54">
        <f t="shared" ref="PY3:PY19" si="44">MIN(PW3,PX3)</f>
        <v>9.64</v>
      </c>
      <c r="PZ3" s="54">
        <v>9.99</v>
      </c>
      <c r="QA3" s="54">
        <v>10.89</v>
      </c>
      <c r="QB3" s="54">
        <f t="shared" ref="QB3:QB19" si="45">MIN(PY3,QA3)</f>
        <v>9.64</v>
      </c>
      <c r="QC3" s="54">
        <v>10.08</v>
      </c>
      <c r="QD3" s="54">
        <f t="shared" ref="QD3:QD19" si="46">MIN(QC3,QB3)</f>
        <v>9.64</v>
      </c>
      <c r="QE3" s="1050">
        <v>10.119999999999999</v>
      </c>
      <c r="QF3" s="54">
        <f t="shared" ref="QF3:QF19" si="47">MIN(QE3,QD3)</f>
        <v>9.64</v>
      </c>
      <c r="QG3" s="54">
        <v>10.16</v>
      </c>
      <c r="QH3" s="1050">
        <v>10.050000000000001</v>
      </c>
      <c r="QI3" s="54">
        <f t="shared" ref="QI3:QI19" si="48">MIN(QH3,QF3)</f>
        <v>9.64</v>
      </c>
      <c r="QJ3" s="54"/>
      <c r="QK3" s="5">
        <f t="shared" ref="QK3:QK19" si="49">(QJ3-QI3)/QI3</f>
        <v>-1</v>
      </c>
      <c r="QL3" s="35"/>
      <c r="QM3" s="35"/>
      <c r="QN3" s="35"/>
      <c r="QO3" s="35"/>
      <c r="QP3" s="35"/>
      <c r="QQ3" s="35"/>
      <c r="QR3" s="35"/>
      <c r="QS3" s="35"/>
      <c r="QT3" s="35"/>
      <c r="QU3" s="35"/>
      <c r="QV3" s="35"/>
      <c r="QW3" s="35">
        <v>8.09</v>
      </c>
      <c r="QX3" s="35"/>
      <c r="QY3" s="35"/>
      <c r="QZ3" s="35">
        <v>8.39</v>
      </c>
      <c r="RA3" s="35">
        <v>8.06</v>
      </c>
      <c r="RB3" s="35">
        <f t="shared" ref="RB3:RB19" si="50">MIN(QW3,RA3)</f>
        <v>8.06</v>
      </c>
      <c r="RC3" s="35">
        <v>8.82</v>
      </c>
      <c r="RD3" s="40">
        <f t="shared" ref="RD3:RD19" si="51">(MIN(RB3,RC3))</f>
        <v>8.06</v>
      </c>
      <c r="RE3" s="35">
        <v>8.3800000000000008</v>
      </c>
      <c r="RF3" s="46">
        <v>8.74</v>
      </c>
      <c r="RG3" s="1050">
        <f t="shared" ref="RG3:RG19" si="52">(MIN(RD3,RF3))</f>
        <v>8.06</v>
      </c>
      <c r="RH3" s="46">
        <v>8.4600000000000009</v>
      </c>
      <c r="RI3" s="46">
        <f t="shared" ref="RI3:RI19" si="53">(MIN(RG3,RH3))</f>
        <v>8.06</v>
      </c>
      <c r="RJ3" s="1050">
        <v>8.65</v>
      </c>
      <c r="RK3" s="1050">
        <v>8.6300000000000008</v>
      </c>
      <c r="RL3" s="1050">
        <v>8.57</v>
      </c>
      <c r="RM3" s="1050">
        <f t="shared" ref="RM3:RM19" si="54">MIN(RI3,RL3)</f>
        <v>8.06</v>
      </c>
      <c r="RN3" s="1050">
        <v>8.31</v>
      </c>
      <c r="RO3" s="1050">
        <v>8.5500000000000007</v>
      </c>
      <c r="RP3" s="1050">
        <f t="shared" ref="RP3:RP19" si="55">MIN(RO3,RM3)</f>
        <v>8.06</v>
      </c>
      <c r="RQ3" s="1050"/>
      <c r="RR3" s="1050">
        <v>8.11</v>
      </c>
      <c r="RS3" s="1050">
        <f t="shared" ref="RS3:RS19" si="56">MIN(RR3,RP3)</f>
        <v>8.06</v>
      </c>
      <c r="RT3" s="1050">
        <v>8.2799999999999994</v>
      </c>
      <c r="RU3" s="1050">
        <f t="shared" ref="RU3:RU19" si="57">MIN(RS3,RT3)</f>
        <v>8.06</v>
      </c>
      <c r="RV3" s="1050">
        <v>8.31</v>
      </c>
      <c r="RW3" s="1050">
        <v>8.33</v>
      </c>
      <c r="RX3" s="54">
        <f t="shared" ref="RX3:RX19" si="58">MIN(RU3,RW3)</f>
        <v>8.06</v>
      </c>
      <c r="RY3" s="54">
        <v>8.48</v>
      </c>
      <c r="RZ3" s="54">
        <v>8.3800000000000008</v>
      </c>
      <c r="SA3" s="54">
        <f t="shared" ref="SA3:SA19" si="59">MIN(RX3,RZ3)</f>
        <v>8.06</v>
      </c>
      <c r="SB3" s="54">
        <v>8.2799999999999994</v>
      </c>
      <c r="SC3" s="1050">
        <f t="shared" ref="SC3:SC19" si="60">MIN(SB3,SA3)</f>
        <v>8.06</v>
      </c>
      <c r="SD3" s="54">
        <v>8.42</v>
      </c>
      <c r="SE3" s="54">
        <f t="shared" ref="SE3:SE19" si="61">MIN(SD3,SC3)</f>
        <v>8.06</v>
      </c>
      <c r="SF3" s="54">
        <v>8.26</v>
      </c>
      <c r="SG3" s="54">
        <v>8.4700000000000006</v>
      </c>
      <c r="SH3" s="54">
        <f t="shared" ref="SH3:SH19" si="62">MIN(SG3,SE3)</f>
        <v>8.06</v>
      </c>
      <c r="SI3" s="54">
        <v>8.5</v>
      </c>
      <c r="SJ3" s="54">
        <f t="shared" ref="SJ3:SJ19" si="63">MIN(SI3,SH3)</f>
        <v>8.06</v>
      </c>
      <c r="SK3" s="54">
        <v>8.4600000000000009</v>
      </c>
      <c r="SL3" s="54">
        <v>8.5399999999999991</v>
      </c>
      <c r="SM3" s="54">
        <f t="shared" ref="SM3:SM19" si="64">MIN(SL3,SJ3)</f>
        <v>8.06</v>
      </c>
      <c r="SN3" s="106"/>
      <c r="SO3" s="54">
        <v>8.4600000000000009</v>
      </c>
      <c r="SP3" s="54">
        <f>MIN(SO3,SM3)</f>
        <v>8.06</v>
      </c>
      <c r="SQ3" s="54">
        <v>8.3000000000000007</v>
      </c>
      <c r="SR3" s="5">
        <f>(SQ3-SP3)/SP3</f>
        <v>2.9776674937965285E-2</v>
      </c>
      <c r="SS3" s="35">
        <v>5.98</v>
      </c>
      <c r="ST3" s="35">
        <v>6.0119999999999996</v>
      </c>
      <c r="SU3" s="35">
        <v>5.95</v>
      </c>
      <c r="SV3" s="54">
        <f t="shared" ref="SV3:SV19" si="65">(MIN(SS3,SU3))</f>
        <v>5.95</v>
      </c>
      <c r="SW3" s="40">
        <v>5.96</v>
      </c>
      <c r="SX3" s="40">
        <f t="shared" ref="SX3:SX19" si="66">(MIN(SV3:SW3))</f>
        <v>5.95</v>
      </c>
      <c r="SY3" s="35">
        <v>5.95</v>
      </c>
      <c r="SZ3" s="46">
        <v>5.89</v>
      </c>
      <c r="TA3" s="46">
        <f t="shared" ref="TA3:TA19" si="67">(MIN(SX3,SZ3))</f>
        <v>5.89</v>
      </c>
      <c r="TB3" s="46">
        <v>5.99</v>
      </c>
      <c r="TC3" s="46">
        <f t="shared" ref="TC3:TC19" si="68">(MIN(TA3,TB3))</f>
        <v>5.89</v>
      </c>
      <c r="TD3" s="46">
        <v>5.91</v>
      </c>
      <c r="TE3" s="1050">
        <v>5.91</v>
      </c>
      <c r="TF3" s="46">
        <f t="shared" ref="TF3:TF19" si="69">MIN(TC3,TE3)</f>
        <v>5.89</v>
      </c>
      <c r="TG3" s="46"/>
      <c r="TH3" s="1050">
        <v>5.9</v>
      </c>
      <c r="TI3" s="46">
        <f t="shared" ref="TI3:TI19" si="70">MIN(TH3,TF3)</f>
        <v>5.89</v>
      </c>
      <c r="TJ3" s="46">
        <v>6.3</v>
      </c>
      <c r="TK3" s="1050">
        <v>5.99</v>
      </c>
      <c r="TL3" s="46">
        <f t="shared" ref="TL3:TL19" si="71">MIN(TK3,TI3)</f>
        <v>5.89</v>
      </c>
      <c r="TM3" s="1050">
        <v>6.1</v>
      </c>
      <c r="TN3" s="1050">
        <f t="shared" ref="TN3:TN19" si="72">MIN(TL3,TM3)</f>
        <v>5.89</v>
      </c>
      <c r="TO3" s="1050">
        <v>6.09</v>
      </c>
      <c r="TP3" s="1050">
        <v>6.3</v>
      </c>
      <c r="TQ3" s="54">
        <f t="shared" ref="TQ3:TQ19" si="73">MIN(TN3,TP3)</f>
        <v>5.89</v>
      </c>
      <c r="TR3" s="54">
        <v>6.34</v>
      </c>
      <c r="TS3" s="54">
        <v>6.19</v>
      </c>
      <c r="TT3" s="54">
        <f t="shared" ref="TT3:TT19" si="74">MIN(TQ3,TS3)</f>
        <v>5.89</v>
      </c>
      <c r="TU3" s="54">
        <v>6.34</v>
      </c>
      <c r="TV3" s="1050">
        <v>6.23</v>
      </c>
      <c r="TW3" s="54">
        <f t="shared" ref="TW3:TW19" si="75">MIN(TT3,TV3)</f>
        <v>5.89</v>
      </c>
      <c r="TX3" s="1050">
        <v>6.3</v>
      </c>
      <c r="TY3" s="54">
        <f t="shared" ref="TY3:TY19" si="76">MIN(TX3,TW3)</f>
        <v>5.89</v>
      </c>
      <c r="TZ3" s="54">
        <v>6.23</v>
      </c>
      <c r="UA3" s="54">
        <v>6.3</v>
      </c>
      <c r="UB3" s="54">
        <f t="shared" ref="UB3:UB19" si="77">MIN(UA3,TY3)</f>
        <v>5.89</v>
      </c>
      <c r="UC3" s="1050">
        <v>6.29</v>
      </c>
      <c r="UD3" s="54">
        <f t="shared" ref="UD3:UD19" si="78">MIN(UC3,UB3)</f>
        <v>5.89</v>
      </c>
      <c r="UE3" s="54">
        <v>6.33</v>
      </c>
      <c r="UF3" s="1050">
        <v>6.28</v>
      </c>
      <c r="UG3" s="54">
        <f t="shared" ref="UG3:UG19" si="79">MIN(UF3,UD3)</f>
        <v>5.89</v>
      </c>
      <c r="UH3" s="1050">
        <v>6.29</v>
      </c>
      <c r="UI3" s="1050">
        <v>6.29</v>
      </c>
      <c r="UJ3" s="1050">
        <f t="shared" ref="UJ3:UJ19" si="80">MIN(UI3,UG3)</f>
        <v>5.89</v>
      </c>
      <c r="UK3" s="54">
        <v>6.35</v>
      </c>
      <c r="UL3" s="54">
        <v>6.28</v>
      </c>
      <c r="UM3" s="54">
        <f>MIN(UL3,UJ3)</f>
        <v>5.89</v>
      </c>
      <c r="UN3" s="54">
        <v>6.35</v>
      </c>
      <c r="UO3" s="5">
        <f>(UN3-UM3)/UM3</f>
        <v>7.8098471986417659E-2</v>
      </c>
      <c r="UP3" s="40">
        <v>9.2729999999999997</v>
      </c>
      <c r="UQ3" s="40">
        <v>8.6199999999999992</v>
      </c>
      <c r="UR3" s="40">
        <f t="shared" ref="UR3:UR9" si="81">(MIN(UP3,UQ3))</f>
        <v>8.6199999999999992</v>
      </c>
      <c r="US3" s="40">
        <v>8.81</v>
      </c>
      <c r="UT3" s="40">
        <v>8.5500000000000007</v>
      </c>
      <c r="UU3" s="40">
        <v>8.7899999999999991</v>
      </c>
      <c r="UV3" s="40">
        <f t="shared" ref="UV3:UV19" si="82">MIN(UR3,UU3)</f>
        <v>8.6199999999999992</v>
      </c>
      <c r="UW3" s="40">
        <v>8.58</v>
      </c>
      <c r="UX3" s="40">
        <f t="shared" ref="UX3:UX19" si="83">(MIN(UV3:UW3))</f>
        <v>8.58</v>
      </c>
      <c r="UY3" s="40">
        <v>8.67</v>
      </c>
      <c r="UZ3" s="40">
        <v>8.5500000000000007</v>
      </c>
      <c r="VA3" s="40">
        <f t="shared" ref="VA3:VA19" si="84">(MIN(UX3,UZ3))</f>
        <v>8.5500000000000007</v>
      </c>
      <c r="VB3" s="40">
        <v>8.59</v>
      </c>
      <c r="VC3" s="40">
        <f t="shared" ref="VC3:VC19" si="85">(MIN(VA3,VB3))</f>
        <v>8.5500000000000007</v>
      </c>
      <c r="VD3" s="40">
        <v>8.6999999999999993</v>
      </c>
      <c r="VE3" s="40">
        <v>8.7100000000000009</v>
      </c>
      <c r="VF3" s="40">
        <f t="shared" ref="VF3:VF19" si="86">MIN(VC3,VE3)</f>
        <v>8.5500000000000007</v>
      </c>
      <c r="VG3" s="54">
        <v>8.6509999999999998</v>
      </c>
      <c r="VH3" s="54">
        <v>8.8819999999999997</v>
      </c>
      <c r="VI3" s="54">
        <v>8.3699999999999992</v>
      </c>
      <c r="VJ3" s="54">
        <v>8.65</v>
      </c>
      <c r="VK3" s="54">
        <v>8.44</v>
      </c>
      <c r="VL3" s="1050">
        <v>8.6</v>
      </c>
      <c r="VM3" s="1050">
        <v>8.5500000000000007</v>
      </c>
      <c r="VN3" s="54">
        <f t="shared" ref="VN3:VN19" si="87">MIN(VL3,VF3)</f>
        <v>8.5500000000000007</v>
      </c>
      <c r="VO3" s="54">
        <v>8.68</v>
      </c>
      <c r="VP3" s="54">
        <v>8.7799999999999994</v>
      </c>
      <c r="VQ3" s="1050">
        <v>8.65</v>
      </c>
      <c r="VR3" s="1050">
        <v>8.56</v>
      </c>
      <c r="VS3" s="54">
        <f t="shared" ref="VS3:VS19" si="88">MIN(VQ3,VN3)</f>
        <v>8.5500000000000007</v>
      </c>
      <c r="VT3" s="54">
        <v>8.56</v>
      </c>
      <c r="VU3" s="54">
        <v>8.66</v>
      </c>
      <c r="VV3" s="1050">
        <v>8.5500000000000007</v>
      </c>
      <c r="VW3" s="1050">
        <v>8.6</v>
      </c>
      <c r="VX3" s="54">
        <f t="shared" ref="VX3:VX19" si="89">MIN(VS3,VV3)</f>
        <v>8.5500000000000007</v>
      </c>
      <c r="VY3" s="54">
        <v>8.59</v>
      </c>
      <c r="VZ3" s="54">
        <v>8.5299999999999994</v>
      </c>
      <c r="WA3" s="1050">
        <v>8.6</v>
      </c>
      <c r="WB3" s="1050">
        <v>8.57</v>
      </c>
      <c r="WC3" s="54">
        <f t="shared" ref="WC3:WC19" si="90">MIN(VX3,WA3)</f>
        <v>8.5500000000000007</v>
      </c>
      <c r="WD3" s="54">
        <v>8.77</v>
      </c>
      <c r="WE3" s="54">
        <v>8.84</v>
      </c>
      <c r="WF3" s="1050">
        <v>8.58</v>
      </c>
      <c r="WG3" s="54">
        <v>8.6</v>
      </c>
      <c r="WH3" s="54">
        <f t="shared" ref="WH3:WH19" si="91">MIN(WC3,WF3)</f>
        <v>8.5500000000000007</v>
      </c>
      <c r="WI3" s="919">
        <v>8.61</v>
      </c>
      <c r="WJ3" s="54">
        <v>8.6329999999999991</v>
      </c>
      <c r="WK3" s="54">
        <f t="shared" ref="WK3:WK19" si="92">MIN(WH3,WI3)</f>
        <v>8.5500000000000007</v>
      </c>
      <c r="WL3" s="54">
        <v>8.6</v>
      </c>
      <c r="WM3" s="54">
        <v>8.58</v>
      </c>
      <c r="WN3" s="54">
        <f t="shared" ref="WN3:WN17" si="93">MIN(WL3,WK3)</f>
        <v>8.5500000000000007</v>
      </c>
      <c r="WO3" s="54"/>
      <c r="WP3" s="54">
        <v>8.67</v>
      </c>
      <c r="WQ3" s="54">
        <v>8.6049999999999986</v>
      </c>
      <c r="WR3" s="54">
        <v>8.61</v>
      </c>
      <c r="WS3" s="54">
        <v>8.56</v>
      </c>
      <c r="WT3" s="54">
        <v>8.5650000000000013</v>
      </c>
      <c r="WU3" s="54">
        <f t="shared" ref="WU3:WU17" si="94">MIN(WS3,WN3)</f>
        <v>8.5500000000000007</v>
      </c>
      <c r="WV3" s="1050">
        <v>8.6199999999999992</v>
      </c>
      <c r="WW3" s="1050">
        <v>8.59</v>
      </c>
      <c r="WX3" s="54">
        <f t="shared" ref="WX3:WX17" si="95">MIN(WW3,WU3)</f>
        <v>8.5500000000000007</v>
      </c>
      <c r="WY3" s="1050"/>
      <c r="WZ3" s="1050">
        <v>8.69</v>
      </c>
      <c r="XA3" s="1050">
        <v>8.82</v>
      </c>
      <c r="XB3" s="1050">
        <v>8.7614000000000001</v>
      </c>
      <c r="XC3" s="1050">
        <f t="shared" ref="XC3:XC17" si="96">MIN(XB3,WX3)</f>
        <v>8.5500000000000007</v>
      </c>
      <c r="XD3" s="1050">
        <v>8.73</v>
      </c>
      <c r="XE3" s="1050">
        <f t="shared" ref="XE3:XE17" si="97">MIN(XD3,XC3)</f>
        <v>8.5500000000000007</v>
      </c>
      <c r="XF3" s="1050"/>
      <c r="XG3" s="1050">
        <v>8.81</v>
      </c>
      <c r="XH3" s="1050">
        <v>8.85</v>
      </c>
      <c r="XI3" s="1050">
        <f t="shared" ref="XI3:XI17" si="98">MIN(XE3,XH3)</f>
        <v>8.5500000000000007</v>
      </c>
      <c r="XJ3" s="1050"/>
      <c r="XK3" s="1386">
        <v>9.0399999999999991</v>
      </c>
      <c r="XL3" s="54">
        <f>MIN(XK3,XI3)</f>
        <v>8.5500000000000007</v>
      </c>
      <c r="XM3" s="54"/>
      <c r="XN3" s="54">
        <v>8.68</v>
      </c>
      <c r="XO3" s="5">
        <f>(XM3-XL3)/XL3</f>
        <v>-1</v>
      </c>
      <c r="XP3" s="5">
        <f>(XN3-XL3)/XL3</f>
        <v>1.5204678362572981E-2</v>
      </c>
      <c r="XQ3" s="1222">
        <f t="shared" ref="XQ3:XQ9" si="99">(VK3-VF3)/VF3</f>
        <v>-1.2865497076023531E-2</v>
      </c>
      <c r="XR3" s="54"/>
      <c r="XS3" s="54"/>
      <c r="XT3" s="54"/>
      <c r="XU3" s="54">
        <v>8.31</v>
      </c>
      <c r="XV3" s="28">
        <v>8.51</v>
      </c>
      <c r="XW3" s="54">
        <v>8.4</v>
      </c>
      <c r="XX3" s="28">
        <f t="shared" ref="XX3:XX17" si="100">MIN(XU3,XW3)</f>
        <v>8.31</v>
      </c>
      <c r="XY3" s="28">
        <v>8.4499999999999993</v>
      </c>
      <c r="XZ3" s="54">
        <v>8.34</v>
      </c>
      <c r="YA3" s="54">
        <f t="shared" ref="YA3:YA17" si="101">MIN(XZ3,XX3)</f>
        <v>8.31</v>
      </c>
      <c r="YB3" s="54">
        <v>8.31</v>
      </c>
      <c r="YC3" s="54">
        <f t="shared" ref="YC3:YC17" si="102">MIN(YB3,YA3)</f>
        <v>8.31</v>
      </c>
      <c r="YD3" s="54">
        <v>8.31</v>
      </c>
      <c r="YE3" s="54">
        <f t="shared" ref="YE3:YE17" si="103">MIN(YD3,YC3)</f>
        <v>8.31</v>
      </c>
      <c r="YF3" s="54">
        <v>8.3800000000000008</v>
      </c>
      <c r="YG3" s="54">
        <f t="shared" ref="YG3:YG17" si="104">MIN(YF3,YE3)</f>
        <v>8.31</v>
      </c>
      <c r="YH3" s="54">
        <v>8.36</v>
      </c>
      <c r="YI3" s="1050">
        <v>8.31</v>
      </c>
      <c r="YJ3" s="1050">
        <f t="shared" ref="YJ3:YJ17" si="105">MIN(YI3,YG3)</f>
        <v>8.31</v>
      </c>
      <c r="YK3" s="1050"/>
      <c r="YL3" s="1050">
        <v>8.3699999999999992</v>
      </c>
      <c r="YM3" s="54">
        <f>MIN(YL3,YJ3)</f>
        <v>8.31</v>
      </c>
      <c r="YN3" s="54">
        <v>8.56</v>
      </c>
      <c r="YO3" s="5">
        <f>(YN3-YM3)/YM3</f>
        <v>3.0084235860409144E-2</v>
      </c>
      <c r="YP3" s="28">
        <v>8.5500000000000007</v>
      </c>
      <c r="YQ3" s="28">
        <v>8.6</v>
      </c>
      <c r="YR3" s="54">
        <v>8.61</v>
      </c>
      <c r="YS3" s="54">
        <f t="shared" ref="YS3:YS17" si="106">MIN(YP3,YR3)</f>
        <v>8.5500000000000007</v>
      </c>
      <c r="YT3" s="54">
        <v>8.629999999999999</v>
      </c>
      <c r="YU3" s="54">
        <f t="shared" ref="YU3:YU17" si="107">MIN(YT3,YS3)</f>
        <v>8.5500000000000007</v>
      </c>
      <c r="YV3" s="54">
        <v>8.6199999999999992</v>
      </c>
      <c r="YW3" s="54">
        <v>8.66</v>
      </c>
      <c r="YX3" s="54">
        <f t="shared" ref="YX3:YX17" si="108">MIN(YW3,YU3)</f>
        <v>8.5500000000000007</v>
      </c>
      <c r="YY3" s="54">
        <v>8.64</v>
      </c>
      <c r="YZ3" s="54">
        <v>8.7200000000000006</v>
      </c>
      <c r="ZA3" s="54">
        <f t="shared" ref="ZA3:ZA17" si="109">MIN(YZ3,YX3)</f>
        <v>8.5500000000000007</v>
      </c>
      <c r="ZB3" s="54">
        <v>8.59</v>
      </c>
      <c r="ZC3" s="28">
        <f t="shared" ref="ZC3:ZC17" si="110">MIN(ZB3,ZA3)</f>
        <v>8.5500000000000007</v>
      </c>
      <c r="ZD3" s="54">
        <v>8.6300000000000008</v>
      </c>
      <c r="ZE3" s="919">
        <f t="shared" ref="ZE3:ZE17" si="111">MIN(ZD3,ZC3)</f>
        <v>8.5500000000000007</v>
      </c>
      <c r="ZF3" s="54">
        <v>8.74</v>
      </c>
      <c r="ZG3" s="54">
        <v>8.7799999999999994</v>
      </c>
      <c r="ZH3" s="54">
        <f>MIN(ZG3,ZE3)</f>
        <v>8.5500000000000007</v>
      </c>
      <c r="ZI3" s="54"/>
      <c r="ZJ3" s="5">
        <f>(ZI3-ZH3)/ZH3</f>
        <v>-1</v>
      </c>
      <c r="ZK3" s="1050"/>
      <c r="ZL3" s="1050"/>
      <c r="ZM3" s="1050"/>
      <c r="ZN3" s="1050">
        <v>8.5500000000000007</v>
      </c>
      <c r="ZO3" s="54">
        <v>9.2100000000000009</v>
      </c>
      <c r="ZP3" s="54">
        <v>9.06</v>
      </c>
      <c r="ZQ3" s="28">
        <v>8.99</v>
      </c>
      <c r="ZR3" s="54">
        <f t="shared" ref="ZR3:ZR17" si="112">MIN(ZQ3,ZN3)</f>
        <v>8.5500000000000007</v>
      </c>
      <c r="ZS3" s="919">
        <v>9.15</v>
      </c>
      <c r="ZT3" s="54">
        <f t="shared" ref="ZT3:ZT17" si="113">MIN(ZS3,ZR3)</f>
        <v>8.5500000000000007</v>
      </c>
      <c r="ZU3" s="919">
        <v>9.23</v>
      </c>
      <c r="ZV3" s="54">
        <f t="shared" ref="ZV3:ZV17" si="114">MIN(ZU3,ZT3)</f>
        <v>8.5500000000000007</v>
      </c>
      <c r="ZW3" s="919">
        <v>9.09</v>
      </c>
      <c r="ZX3" s="54">
        <f t="shared" ref="ZX3:ZX17" si="115">MIN(ZW3,ZV3)</f>
        <v>8.5500000000000007</v>
      </c>
      <c r="ZY3" s="54">
        <v>9.02</v>
      </c>
      <c r="ZZ3" s="1050">
        <f t="shared" ref="ZZ3:ZZ17" si="116">MIN(ZY3,ZX3)</f>
        <v>8.5500000000000007</v>
      </c>
      <c r="AAA3" s="919">
        <v>9.26</v>
      </c>
      <c r="AAB3" s="54">
        <f t="shared" ref="AAB3:AAB17" si="117">MIN(AAA3,ZZ3)</f>
        <v>8.5500000000000007</v>
      </c>
      <c r="AAC3" s="1050">
        <v>8.93</v>
      </c>
      <c r="AAD3" s="54">
        <f>MIN(AAC3,AAB3)</f>
        <v>8.5500000000000007</v>
      </c>
      <c r="AAE3" s="54">
        <v>9.1</v>
      </c>
      <c r="AAF3" s="677">
        <f>(AAE3-AAD3)/AAD3</f>
        <v>6.4327485380116831E-2</v>
      </c>
      <c r="AAG3" s="54"/>
      <c r="AAH3" s="54">
        <v>8.8800000000000008</v>
      </c>
      <c r="AAI3" s="28">
        <v>8.98</v>
      </c>
      <c r="AAJ3" s="54">
        <v>8.85</v>
      </c>
      <c r="AAK3" s="919">
        <f t="shared" ref="AAK3:AAK19" si="118">AAH3</f>
        <v>8.8800000000000008</v>
      </c>
      <c r="AAL3" s="28">
        <v>8.86</v>
      </c>
      <c r="AAM3" s="54">
        <v>8.9</v>
      </c>
      <c r="AAN3" s="54">
        <f t="shared" ref="AAN3:AAN17" si="119">MIN(AAM3,AAK3)</f>
        <v>8.8800000000000008</v>
      </c>
      <c r="AAO3" s="919">
        <v>8.33</v>
      </c>
      <c r="AAP3" s="54">
        <f t="shared" ref="AAP3:AAP9" si="120">MIN(AAO3,AAN3)</f>
        <v>8.33</v>
      </c>
      <c r="AAQ3" s="28"/>
      <c r="AAR3" s="54">
        <v>8.4499999999999993</v>
      </c>
      <c r="AAS3" s="1049">
        <v>8.35</v>
      </c>
      <c r="AAT3" s="1050">
        <f t="shared" ref="AAT3:AAT19" si="121">MIN(AAS3,AAP3)</f>
        <v>8.33</v>
      </c>
      <c r="AAU3" s="1050"/>
      <c r="AAV3" s="28">
        <v>8.3539999999999992</v>
      </c>
      <c r="AAW3" s="28">
        <f t="shared" ref="AAW3:AAW17" si="122">MIN(AAV3,AAT3)</f>
        <v>8.33</v>
      </c>
      <c r="AAX3" s="28">
        <v>6.67</v>
      </c>
      <c r="AAY3" s="54">
        <v>8.39</v>
      </c>
      <c r="AAZ3" s="54">
        <f>MIN(AAY3,AAW3)</f>
        <v>8.33</v>
      </c>
      <c r="ABA3" s="54">
        <v>8.36</v>
      </c>
      <c r="ABB3" s="5">
        <f>(ABA3-AAZ3)/AAZ3</f>
        <v>3.6014405762304154E-3</v>
      </c>
      <c r="ABC3" s="1401">
        <v>9.15</v>
      </c>
      <c r="ABD3" s="54">
        <f t="shared" ref="ABD3:ABD53" si="123">ABC3</f>
        <v>9.15</v>
      </c>
      <c r="ABE3" s="54">
        <v>9.18</v>
      </c>
      <c r="ABF3" s="5">
        <f t="shared" ref="ABF3:ABF48" si="124">(ABE3-ABD3)/ABD3</f>
        <v>3.2786885245900941E-3</v>
      </c>
      <c r="ABG3" s="1307">
        <v>9.1199999999999992</v>
      </c>
      <c r="ABH3" s="54">
        <f t="shared" ref="ABH3:ABH53" si="125">ABG3</f>
        <v>9.1199999999999992</v>
      </c>
      <c r="ABI3" s="54">
        <v>9.14</v>
      </c>
      <c r="ABJ3" s="5">
        <f>(ABI3-ABH3)/ABH3</f>
        <v>2.1929824561404991E-3</v>
      </c>
      <c r="ABK3" s="54">
        <v>9.19</v>
      </c>
      <c r="ABL3" s="54">
        <f t="shared" ref="ABL3:ABL53" si="126">ABK3</f>
        <v>9.19</v>
      </c>
      <c r="ABM3" s="54">
        <v>9.24</v>
      </c>
      <c r="ABN3" s="677">
        <f t="shared" ref="ABN3:ABN48" si="127">(ABM3-ABL3)/ABL3</f>
        <v>5.4406964091404473E-3</v>
      </c>
      <c r="ABO3" s="40"/>
      <c r="ABP3" s="46"/>
      <c r="ABQ3" s="40"/>
      <c r="ABR3" s="40" t="str">
        <f t="shared" ref="ABR3:ABR19" si="128">IF(ISBLANK(BD3),"4.Blocker/Not Executed",IF(AND(BD3&lt;=0%),"1. Better than baseline ",IF(AND(BD3&lt;=10%,BD3&gt;=0%),"2. Within 10% deviation from baseline",IF(AND(BD3&gt;=10%),"3. Missing baseline"))))</f>
        <v xml:space="preserve">1. Better than baseline </v>
      </c>
      <c r="ABS3" s="40" t="str">
        <f t="shared" ref="ABS3:ABS19" si="129">IF(ISBLANK(BY3),"4.Blocker/Not Executed",IF(AND(BY3&lt;=0%),"1. Better than baseline ",IF(AND(BY3&lt;=10%,BY3&gt;=0%),"2. Within 10% deviation from baseline",IF(AND(BY3&gt;=10%),"3. Missing baseline"))))</f>
        <v>4.Blocker/Not Executed</v>
      </c>
      <c r="ABT3" s="40" t="str">
        <f t="shared" ref="ABT3:ABT19" si="130">IF(ISBLANK(EA3),"4.Blocker/Not Executed",IF(AND(EA3&lt;=0%),"1. Better than baseline ",IF(AND(EA3&lt;=10%,EA3&gt;=0%),"2. Within 10% deviation from baseline",IF(AND(EA3&gt;=10%),"3. Missing baseline"))))</f>
        <v>2. Within 10% deviation from baseline</v>
      </c>
      <c r="ABU3" s="40" t="str">
        <f t="shared" ref="ABU3:ABU19" si="131">IF(ISBLANK(FU3),"4.Blocker/Not Executed",IF(AND(FU3&lt;=0%),"1. Better than baseline ",IF(AND(FU3&lt;=10%,FU3&gt;=0%),"2. Within 10% deviation from baseline",IF(AND(FU3&gt;=10%),"3. Missing baseline"))))</f>
        <v>2. Within 10% deviation from baseline</v>
      </c>
      <c r="ABV3" s="40" t="str">
        <f t="shared" ref="ABV3:ABV19" si="132">IF(ISBLANK(HQ3),"4.Blocker/Not Executed",IF(AND(HQ3&lt;=0%),"1. Better than baseline ",IF(AND(HQ3&lt;=10%,HQ3&gt;=0%),"2. Within 10% deviation from baseline",IF(AND(HQ3&gt;=10%),"3. Missing baseline"))))</f>
        <v xml:space="preserve">1. Better than baseline </v>
      </c>
      <c r="ABW3" s="40" t="str">
        <f t="shared" ref="ABW3:ABW19" si="133">IF(ISBLANK(KM3),"4.Blocker/Not Executed",IF(AND(KM3&lt;=0%),"1. Better than baseline ",IF(AND(KM3&lt;=10%,KM3&gt;=0%),"2. Within 10% deviation from baseline",IF(AND(KM3&gt;=10%),"3. Missing baseline"))))</f>
        <v>2. Within 10% deviation from baseline</v>
      </c>
      <c r="ABX3" s="40" t="str">
        <f t="shared" ref="ABX3:ABX19" si="134">IF(ISBLANK(NH3),"4.Blocker/Not Executed",IF(AND(NH3&lt;=0%),"1. Better than baseline ",IF(AND(NH3&lt;=10%,NH3&gt;=0%),"2. Within 10% deviation from baseline",IF(AND(NH3&gt;=10%),"3. Missing baseline"))))</f>
        <v>2. Within 10% deviation from baseline</v>
      </c>
      <c r="ABY3" s="69" t="str">
        <f t="shared" ref="ABY3:ABY19" si="135">IF(ISBLANK(QK3),"4.Blocker/Not Executed",IF(AND(QK3&lt;=0%),"1. Better than baseline ",IF(AND(QK3&lt;=10%,QK3&gt;=0%),"2. Within 10% deviation from baseline",IF(AND(QK3&gt;=10%),"3. Missing baseline"))))</f>
        <v xml:space="preserve">1. Better than baseline </v>
      </c>
      <c r="ABZ3" s="69" t="str">
        <f t="shared" ref="ABZ3:ABZ19" si="136">IF(ISBLANK(SR3),"4.Blocker/Not Executed",IF(AND(SR3&lt;=0%),"1. Better than baseline ",IF(AND(SR3&lt;=10%,SR3&gt;=0%),"2. Within 10% deviation from baseline",IF(AND(SR3&gt;=10%),"3. Missing baseline"))))</f>
        <v>2. Within 10% deviation from baseline</v>
      </c>
      <c r="ACA3" s="69" t="str">
        <f t="shared" ref="ACA3:ACA19" si="137">IF(ISBLANK(UO3),"4.Blocker/Not Executed",IF(AND(UO3&lt;=0%),"1. Better than baseline ",IF(AND(UO3&lt;=10%,UO3&gt;=0%),"2. Within 10% deviation from baseline",IF(AND(UO3&gt;=10%),"3. Missing baseline"))))</f>
        <v>2. Within 10% deviation from baseline</v>
      </c>
      <c r="ACB3" s="69" t="str">
        <f t="shared" ref="ACB3:ACB19" si="138">IF(ISBLANK(XQ3),"4.Blocker/Not Executed",IF(AND(XQ3&lt;=0%),"1. Better than baseline ",IF(AND(XQ3&lt;=10%,XQ3&gt;=0%),"2. Within 10% deviation from baseline",IF(AND(XQ3&gt;=10%),"3. Missing baseline"))))</f>
        <v xml:space="preserve">1. Better than baseline </v>
      </c>
      <c r="ACC3" s="40" t="str">
        <f t="shared" ref="ACC3:ACC19" si="139">IF(ISBLANK(YX3),"4.Blocker/Not Executed",IF(AND(YX3&lt;=0%),"1. Better than baseline ",IF(AND(YX3&lt;=10%,YX3&gt;=0%),"2. Within 10% deviation from baseline",IF(AND(YX3&gt;=10%),"3. Missing baseline"))))</f>
        <v>3. Missing baseline</v>
      </c>
      <c r="ACD3" s="46" t="str">
        <f t="shared" ref="ACD3:ACD19" si="140">IF(ISBLANK(ZT3),"4.Blocker/Not Executed",IF(AND(ZT3&lt;=0%),"1. Better than baseline ",IF(AND(ZT3&lt;=10%,ZT3&gt;=0%),"2. Within 10% deviation from baseline",IF(AND(ZT3&gt;=10%),"3. Missing baseline"))))</f>
        <v>3. Missing baseline</v>
      </c>
      <c r="ACE3" s="46" t="str">
        <f t="shared" ref="ACE3:ACE19" si="141">IF(ISBLANK(AAJ3),"4.Blocker/Not Executed",IF(AND(AAJ3&lt;=0%),"1. Better than baseline ",IF(AND(AAJ3&lt;=10%,AAJ3&gt;=0%),"2. Within 10% deviation from baseline",IF(AND(AAJ3&gt;=10%),"3. Missing baseline"))))</f>
        <v>3. Missing baseline</v>
      </c>
      <c r="ACF3" s="46" t="str">
        <f t="shared" ref="ACF3:ACF19" si="142">IF(ISBLANK(ABB3),"4.Blocker/Not Executed",IF(AND(ABB3&lt;=0%),"1. Better than baseline ",IF(AND(ABB3&lt;=10%,ABB3&gt;=0%),"2. Within 10% deviation from baseline",IF(AND(ABB3&gt;=10%),"3. Missing baseline"))))</f>
        <v>2. Within 10% deviation from baseline</v>
      </c>
    </row>
    <row r="4" spans="1:775" s="4" customFormat="1" ht="29.15" customHeight="1" thickBot="1" x14ac:dyDescent="0.4">
      <c r="A4" s="340">
        <v>2</v>
      </c>
      <c r="B4" s="52" t="s">
        <v>17</v>
      </c>
      <c r="C4" s="52" t="s">
        <v>1254</v>
      </c>
      <c r="D4" s="52" t="s">
        <v>2307</v>
      </c>
      <c r="E4" s="52" t="s">
        <v>2307</v>
      </c>
      <c r="F4" s="52" t="s">
        <v>2308</v>
      </c>
      <c r="G4" s="52" t="s">
        <v>2310</v>
      </c>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36">
        <v>2.02</v>
      </c>
      <c r="AV4" s="36"/>
      <c r="AW4" s="59"/>
      <c r="AX4" s="59">
        <v>2.57</v>
      </c>
      <c r="AY4" s="36">
        <v>2.71</v>
      </c>
      <c r="AZ4" s="59">
        <f t="shared" si="0"/>
        <v>2.02</v>
      </c>
      <c r="BA4" s="59">
        <v>2.64</v>
      </c>
      <c r="BB4" s="58">
        <f t="shared" si="1"/>
        <v>2.02</v>
      </c>
      <c r="BC4" s="36"/>
      <c r="BD4" s="678">
        <f t="shared" si="2"/>
        <v>-1</v>
      </c>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v>1.98</v>
      </c>
      <c r="DQ4" s="29"/>
      <c r="DR4" s="29">
        <v>2.48</v>
      </c>
      <c r="DS4" s="29"/>
      <c r="DT4" s="29">
        <f>MIN(DP4,DS4)</f>
        <v>1.98</v>
      </c>
      <c r="DU4" s="51">
        <v>2.11</v>
      </c>
      <c r="DV4" s="52">
        <f t="shared" si="3"/>
        <v>1.98</v>
      </c>
      <c r="DW4" s="37">
        <v>2.35</v>
      </c>
      <c r="DX4" s="29">
        <v>2.5499999999999998</v>
      </c>
      <c r="DY4" s="52">
        <f t="shared" si="4"/>
        <v>1.98</v>
      </c>
      <c r="DZ4" s="29"/>
      <c r="EA4" s="6">
        <f t="shared" si="5"/>
        <v>0.28787878787878779</v>
      </c>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v>1.97</v>
      </c>
      <c r="FM4" s="29"/>
      <c r="FN4" s="29">
        <v>2.64</v>
      </c>
      <c r="FO4" s="29">
        <v>2.78</v>
      </c>
      <c r="FP4" s="29">
        <f>MIN(FL4,FO4)</f>
        <v>1.97</v>
      </c>
      <c r="FQ4" s="29">
        <v>2.8</v>
      </c>
      <c r="FR4" s="58">
        <f t="shared" si="6"/>
        <v>1.97</v>
      </c>
      <c r="FS4" s="36">
        <v>2.87</v>
      </c>
      <c r="FT4" s="36">
        <v>2.4900000000000002</v>
      </c>
      <c r="FU4" s="6">
        <f t="shared" si="7"/>
        <v>0.26395939086294429</v>
      </c>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v>1.99</v>
      </c>
      <c r="HF4" s="29"/>
      <c r="HG4" s="29">
        <v>2.34</v>
      </c>
      <c r="HH4" s="29"/>
      <c r="HI4" s="29">
        <f>MIN(HE4,HH4)</f>
        <v>1.99</v>
      </c>
      <c r="HJ4" s="29">
        <v>2.3199999999999998</v>
      </c>
      <c r="HK4" s="1049">
        <f t="shared" si="8"/>
        <v>1.99</v>
      </c>
      <c r="HL4" s="36">
        <v>2.29</v>
      </c>
      <c r="HM4" s="37">
        <f t="shared" si="9"/>
        <v>1.99</v>
      </c>
      <c r="HN4" s="37">
        <v>2.68</v>
      </c>
      <c r="HO4" s="37">
        <f t="shared" si="10"/>
        <v>1.99</v>
      </c>
      <c r="HP4" s="37"/>
      <c r="HQ4" s="461">
        <f t="shared" si="11"/>
        <v>-1</v>
      </c>
      <c r="HR4" s="29"/>
      <c r="HS4" s="29"/>
      <c r="HT4" s="29"/>
      <c r="HU4" s="29"/>
      <c r="HV4" s="29"/>
      <c r="HW4" s="29"/>
      <c r="HX4" s="29"/>
      <c r="HY4" s="29"/>
      <c r="HZ4" s="29"/>
      <c r="IA4" s="29"/>
      <c r="IB4" s="29"/>
      <c r="IC4" s="29"/>
      <c r="ID4" s="29"/>
      <c r="IE4" s="29"/>
      <c r="IF4" s="29"/>
      <c r="IG4" s="29"/>
      <c r="IH4" s="29"/>
      <c r="II4" s="29"/>
      <c r="IJ4" s="29"/>
      <c r="IK4" s="29"/>
      <c r="IL4" s="29"/>
      <c r="IM4" s="29"/>
      <c r="IN4" s="29"/>
      <c r="IO4" s="29"/>
      <c r="IP4" s="29"/>
      <c r="IQ4" s="29"/>
      <c r="IR4" s="29"/>
      <c r="IS4" s="29"/>
      <c r="IT4" s="29"/>
      <c r="IU4" s="29"/>
      <c r="IV4" s="29"/>
      <c r="IW4" s="29"/>
      <c r="IX4" s="29"/>
      <c r="IY4" s="29"/>
      <c r="IZ4" s="29"/>
      <c r="JA4" s="29"/>
      <c r="JB4" s="29"/>
      <c r="JC4" s="29"/>
      <c r="JD4" s="29">
        <v>2.16</v>
      </c>
      <c r="JE4" s="29"/>
      <c r="JF4" s="29">
        <v>3.65</v>
      </c>
      <c r="JG4" s="29">
        <v>3.6589999999999998</v>
      </c>
      <c r="JH4" s="29">
        <f t="shared" si="12"/>
        <v>2.16</v>
      </c>
      <c r="JI4" s="29">
        <v>3.6</v>
      </c>
      <c r="JJ4" s="52">
        <f t="shared" si="13"/>
        <v>2.16</v>
      </c>
      <c r="JK4" s="37">
        <v>2.87</v>
      </c>
      <c r="JL4" s="37">
        <v>3.25</v>
      </c>
      <c r="JM4" s="36">
        <f t="shared" ref="JM4:JM19" si="143">(MIN(JJ4:JL4))</f>
        <v>2.16</v>
      </c>
      <c r="JN4" s="36">
        <v>3.31</v>
      </c>
      <c r="JO4" s="37">
        <v>3.29</v>
      </c>
      <c r="JP4" s="37">
        <f t="shared" si="14"/>
        <v>2.16</v>
      </c>
      <c r="JQ4" s="37">
        <v>3.21</v>
      </c>
      <c r="JR4" s="37">
        <f t="shared" si="15"/>
        <v>2.16</v>
      </c>
      <c r="JS4" s="37">
        <v>3.22</v>
      </c>
      <c r="JT4" s="52">
        <v>3.38</v>
      </c>
      <c r="JU4" s="1049">
        <f t="shared" si="16"/>
        <v>2.16</v>
      </c>
      <c r="JV4" s="37">
        <v>3.43</v>
      </c>
      <c r="JW4" s="1049">
        <v>3.61</v>
      </c>
      <c r="JX4" s="37">
        <f t="shared" si="17"/>
        <v>2.16</v>
      </c>
      <c r="JY4" s="37">
        <v>3.6</v>
      </c>
      <c r="JZ4" s="1049">
        <v>3.23</v>
      </c>
      <c r="KA4" s="37">
        <f t="shared" si="18"/>
        <v>2.16</v>
      </c>
      <c r="KB4" s="37">
        <v>3.3</v>
      </c>
      <c r="KC4" s="1049">
        <v>2.97</v>
      </c>
      <c r="KD4" s="37">
        <f t="shared" si="19"/>
        <v>2.16</v>
      </c>
      <c r="KE4" s="37"/>
      <c r="KF4" s="1049">
        <v>2.85</v>
      </c>
      <c r="KG4" s="37">
        <f t="shared" si="20"/>
        <v>2.16</v>
      </c>
      <c r="KH4" s="1049">
        <v>2.915</v>
      </c>
      <c r="KI4" s="1049">
        <f t="shared" si="21"/>
        <v>2.16</v>
      </c>
      <c r="KJ4" s="1049">
        <v>2.94</v>
      </c>
      <c r="KK4" s="1049">
        <f t="shared" si="22"/>
        <v>2.16</v>
      </c>
      <c r="KL4" s="32">
        <v>2.98</v>
      </c>
      <c r="KM4" s="6">
        <f t="shared" si="23"/>
        <v>0.37962962962962954</v>
      </c>
      <c r="KN4" s="29"/>
      <c r="KO4" s="29"/>
      <c r="KP4" s="29"/>
      <c r="KQ4" s="29"/>
      <c r="KR4" s="29"/>
      <c r="KS4" s="29"/>
      <c r="KT4" s="29"/>
      <c r="KU4" s="29"/>
      <c r="KV4" s="29"/>
      <c r="KW4" s="29"/>
      <c r="KX4" s="29"/>
      <c r="KY4" s="29"/>
      <c r="KZ4" s="29"/>
      <c r="LA4" s="29"/>
      <c r="LB4" s="29"/>
      <c r="LC4" s="29"/>
      <c r="LD4" s="29"/>
      <c r="LE4" s="29"/>
      <c r="LF4" s="29"/>
      <c r="LG4" s="29"/>
      <c r="LH4" s="29"/>
      <c r="LI4" s="29"/>
      <c r="LJ4" s="29"/>
      <c r="LK4" s="29"/>
      <c r="LL4" s="29"/>
      <c r="LM4" s="29"/>
      <c r="LN4" s="29"/>
      <c r="LO4" s="29"/>
      <c r="LP4" s="29"/>
      <c r="LQ4" s="29"/>
      <c r="LR4" s="29"/>
      <c r="LS4" s="29"/>
      <c r="LT4" s="29"/>
      <c r="LU4" s="29"/>
      <c r="LV4" s="29"/>
      <c r="LW4" s="29"/>
      <c r="LX4" s="29"/>
      <c r="LY4" s="29">
        <v>1.93</v>
      </c>
      <c r="LZ4" s="29"/>
      <c r="MA4" s="32">
        <v>3.3540000000000001</v>
      </c>
      <c r="MB4" s="32">
        <v>3.11</v>
      </c>
      <c r="MC4" s="29">
        <v>3.48</v>
      </c>
      <c r="MD4" s="29">
        <f t="shared" ref="MD4:MD19" si="144">MIN(LY4,MC4)</f>
        <v>1.93</v>
      </c>
      <c r="ME4" s="29">
        <v>3.62</v>
      </c>
      <c r="MF4" s="36">
        <f t="shared" si="24"/>
        <v>1.93</v>
      </c>
      <c r="MG4" s="37">
        <v>2.63</v>
      </c>
      <c r="MH4" s="37">
        <f t="shared" si="25"/>
        <v>1.93</v>
      </c>
      <c r="MI4" s="37">
        <v>2.64</v>
      </c>
      <c r="MJ4" s="37">
        <f t="shared" si="26"/>
        <v>1.93</v>
      </c>
      <c r="MK4" s="1049">
        <v>2.5951999999999997</v>
      </c>
      <c r="ML4" s="1049">
        <v>2.58</v>
      </c>
      <c r="MM4" s="1049">
        <f t="shared" si="27"/>
        <v>1.93</v>
      </c>
      <c r="MN4" s="1049">
        <v>2.548</v>
      </c>
      <c r="MO4" s="1049">
        <v>2.65</v>
      </c>
      <c r="MP4" s="1049">
        <v>3.08</v>
      </c>
      <c r="MQ4" s="1049">
        <f t="shared" si="28"/>
        <v>1.93</v>
      </c>
      <c r="MR4" s="37">
        <v>3</v>
      </c>
      <c r="MS4" s="1049">
        <v>3.05</v>
      </c>
      <c r="MT4" s="37">
        <f t="shared" si="29"/>
        <v>1.93</v>
      </c>
      <c r="MU4" s="37">
        <v>2.7</v>
      </c>
      <c r="MV4" s="37">
        <v>2.69</v>
      </c>
      <c r="MW4" s="37">
        <f t="shared" si="30"/>
        <v>1.93</v>
      </c>
      <c r="MX4" s="37">
        <v>2.6789999999999998</v>
      </c>
      <c r="MY4" s="37">
        <v>2.4500000000000002</v>
      </c>
      <c r="MZ4" s="52">
        <f t="shared" si="31"/>
        <v>1.93</v>
      </c>
      <c r="NA4" s="52">
        <v>1.96</v>
      </c>
      <c r="NB4" s="52">
        <v>2.93</v>
      </c>
      <c r="NC4" s="52">
        <f t="shared" si="32"/>
        <v>1.93</v>
      </c>
      <c r="ND4" s="52">
        <v>3.33</v>
      </c>
      <c r="NE4" s="1049">
        <v>2.52</v>
      </c>
      <c r="NF4" s="52">
        <f t="shared" si="33"/>
        <v>1.93</v>
      </c>
      <c r="NG4" s="52">
        <v>3.3</v>
      </c>
      <c r="NH4" s="6">
        <f t="shared" si="34"/>
        <v>0.7098445595854922</v>
      </c>
      <c r="NI4" s="29"/>
      <c r="NJ4" s="29"/>
      <c r="NK4" s="29"/>
      <c r="NL4" s="29"/>
      <c r="NM4" s="29"/>
      <c r="NN4" s="29"/>
      <c r="NO4" s="29"/>
      <c r="NP4" s="29"/>
      <c r="NQ4" s="29"/>
      <c r="NR4" s="29"/>
      <c r="NS4" s="29"/>
      <c r="NT4" s="29"/>
      <c r="NU4" s="29"/>
      <c r="NV4" s="29"/>
      <c r="NW4" s="29"/>
      <c r="NX4" s="29"/>
      <c r="NY4" s="29"/>
      <c r="NZ4" s="29"/>
      <c r="OA4" s="29"/>
      <c r="OB4" s="29"/>
      <c r="OC4" s="29"/>
      <c r="OD4" s="29"/>
      <c r="OE4" s="29"/>
      <c r="OF4" s="29"/>
      <c r="OG4" s="29"/>
      <c r="OH4" s="29"/>
      <c r="OI4" s="29"/>
      <c r="OJ4" s="29"/>
      <c r="OK4" s="29"/>
      <c r="OL4" s="29"/>
      <c r="OM4" s="29"/>
      <c r="ON4" s="29"/>
      <c r="OO4" s="29"/>
      <c r="OP4" s="29"/>
      <c r="OQ4" s="29"/>
      <c r="OR4" s="29"/>
      <c r="OS4" s="29"/>
      <c r="OT4" s="29"/>
      <c r="OU4" s="29">
        <v>1.99</v>
      </c>
      <c r="OV4" s="29"/>
      <c r="OW4" s="29">
        <v>2.84</v>
      </c>
      <c r="OX4" s="29">
        <v>2.7</v>
      </c>
      <c r="OY4" s="29">
        <f t="shared" si="35"/>
        <v>1.99</v>
      </c>
      <c r="OZ4" s="29">
        <v>2.82</v>
      </c>
      <c r="PA4" s="32">
        <v>2.87</v>
      </c>
      <c r="PB4" s="4">
        <v>2.61</v>
      </c>
      <c r="PC4" s="52">
        <f t="shared" si="36"/>
        <v>1.99</v>
      </c>
      <c r="PD4" s="1049">
        <v>2.11</v>
      </c>
      <c r="PE4" s="1049">
        <v>2.13</v>
      </c>
      <c r="PF4" s="36">
        <f t="shared" si="37"/>
        <v>1.99</v>
      </c>
      <c r="PG4" s="29">
        <v>2.41</v>
      </c>
      <c r="PH4" s="36">
        <v>2.5</v>
      </c>
      <c r="PI4" s="37">
        <f t="shared" si="38"/>
        <v>1.99</v>
      </c>
      <c r="PJ4" s="1049">
        <v>2.274</v>
      </c>
      <c r="PK4" s="1049">
        <f t="shared" si="39"/>
        <v>1.99</v>
      </c>
      <c r="PL4" s="1049">
        <v>2.29</v>
      </c>
      <c r="PM4" s="1049">
        <v>2.38</v>
      </c>
      <c r="PN4" s="1049">
        <f t="shared" si="40"/>
        <v>1.99</v>
      </c>
      <c r="PO4" s="1049"/>
      <c r="PP4" s="1049">
        <v>2.42</v>
      </c>
      <c r="PQ4" s="1049">
        <f t="shared" si="41"/>
        <v>1.99</v>
      </c>
      <c r="PR4" s="1049"/>
      <c r="PS4" s="1049">
        <v>2.41</v>
      </c>
      <c r="PT4" s="1049">
        <f t="shared" si="42"/>
        <v>1.99</v>
      </c>
      <c r="PU4" s="1049">
        <v>2.4300000000000002</v>
      </c>
      <c r="PV4" s="1049">
        <v>2.48</v>
      </c>
      <c r="PW4" s="1049">
        <f t="shared" si="43"/>
        <v>1.99</v>
      </c>
      <c r="PX4" s="1049">
        <v>2.68</v>
      </c>
      <c r="PY4" s="52">
        <f t="shared" si="44"/>
        <v>1.99</v>
      </c>
      <c r="PZ4" s="52">
        <v>2.78</v>
      </c>
      <c r="QA4" s="52">
        <v>2.0699999999999998</v>
      </c>
      <c r="QB4" s="52">
        <f t="shared" si="45"/>
        <v>1.99</v>
      </c>
      <c r="QC4" s="52">
        <v>2.0699999999999998</v>
      </c>
      <c r="QD4" s="52">
        <f t="shared" si="46"/>
        <v>1.99</v>
      </c>
      <c r="QE4" s="1049">
        <v>2.12</v>
      </c>
      <c r="QF4" s="52">
        <f t="shared" si="47"/>
        <v>1.99</v>
      </c>
      <c r="QG4" s="52">
        <v>2.59</v>
      </c>
      <c r="QH4" s="1049">
        <v>2.59</v>
      </c>
      <c r="QI4" s="52">
        <f t="shared" si="48"/>
        <v>1.99</v>
      </c>
      <c r="QJ4" s="52"/>
      <c r="QK4" s="6">
        <f t="shared" si="49"/>
        <v>-1</v>
      </c>
      <c r="QL4" s="29"/>
      <c r="QM4" s="29"/>
      <c r="QN4" s="29"/>
      <c r="QO4" s="29"/>
      <c r="QP4" s="29"/>
      <c r="QQ4" s="29"/>
      <c r="QR4" s="29"/>
      <c r="QS4" s="29"/>
      <c r="QT4" s="29"/>
      <c r="QU4" s="29"/>
      <c r="QV4" s="29"/>
      <c r="QW4" s="29">
        <v>2.16</v>
      </c>
      <c r="QX4" s="29"/>
      <c r="QY4" s="29"/>
      <c r="QZ4" s="29">
        <v>2.91</v>
      </c>
      <c r="RA4" s="29">
        <v>2.09</v>
      </c>
      <c r="RB4" s="29">
        <f t="shared" si="50"/>
        <v>2.09</v>
      </c>
      <c r="RC4" s="29">
        <v>2.11</v>
      </c>
      <c r="RD4" s="36">
        <f t="shared" si="51"/>
        <v>2.09</v>
      </c>
      <c r="RE4" s="29">
        <v>2.1</v>
      </c>
      <c r="RF4" s="37">
        <v>2.25</v>
      </c>
      <c r="RG4" s="1049">
        <f t="shared" si="52"/>
        <v>2.09</v>
      </c>
      <c r="RH4" s="37">
        <v>2.08</v>
      </c>
      <c r="RI4" s="37">
        <f t="shared" si="53"/>
        <v>2.08</v>
      </c>
      <c r="RJ4" s="1049">
        <v>2.23</v>
      </c>
      <c r="RK4" s="1049">
        <v>2.25</v>
      </c>
      <c r="RL4" s="1049">
        <v>2.1</v>
      </c>
      <c r="RM4" s="1049">
        <f t="shared" si="54"/>
        <v>2.08</v>
      </c>
      <c r="RN4" s="1049">
        <v>2.23</v>
      </c>
      <c r="RO4" s="1049">
        <v>2.14</v>
      </c>
      <c r="RP4" s="1049">
        <f t="shared" si="55"/>
        <v>2.08</v>
      </c>
      <c r="RQ4" s="1049"/>
      <c r="RR4" s="1049">
        <v>2.11</v>
      </c>
      <c r="RS4" s="1049">
        <f t="shared" si="56"/>
        <v>2.08</v>
      </c>
      <c r="RT4" s="1049">
        <v>2.13</v>
      </c>
      <c r="RU4" s="1049">
        <f t="shared" si="57"/>
        <v>2.08</v>
      </c>
      <c r="RV4" s="1049">
        <v>2.12</v>
      </c>
      <c r="RW4" s="1049">
        <v>2.13</v>
      </c>
      <c r="RX4" s="52">
        <f t="shared" si="58"/>
        <v>2.08</v>
      </c>
      <c r="RY4" s="52">
        <v>2.11</v>
      </c>
      <c r="RZ4" s="52">
        <v>2.09</v>
      </c>
      <c r="SA4" s="52">
        <f t="shared" si="59"/>
        <v>2.08</v>
      </c>
      <c r="SB4" s="52">
        <v>2.25</v>
      </c>
      <c r="SC4" s="1049">
        <f t="shared" si="60"/>
        <v>2.08</v>
      </c>
      <c r="SD4" s="52">
        <v>2.2599999999999998</v>
      </c>
      <c r="SE4" s="52">
        <f t="shared" si="61"/>
        <v>2.08</v>
      </c>
      <c r="SF4" s="52">
        <v>2.5099999999999998</v>
      </c>
      <c r="SG4" s="52">
        <v>2.89</v>
      </c>
      <c r="SH4" s="52">
        <f t="shared" si="62"/>
        <v>2.08</v>
      </c>
      <c r="SI4" s="52">
        <v>2.61</v>
      </c>
      <c r="SJ4" s="52">
        <f t="shared" si="63"/>
        <v>2.08</v>
      </c>
      <c r="SK4" s="52">
        <v>2.62</v>
      </c>
      <c r="SL4" s="52">
        <v>2.63</v>
      </c>
      <c r="SM4" s="52">
        <f t="shared" si="64"/>
        <v>2.08</v>
      </c>
      <c r="SN4" s="107"/>
      <c r="SO4" s="52">
        <v>2.65</v>
      </c>
      <c r="SP4" s="52">
        <f t="shared" ref="SP4:SP53" si="145">MIN(SO4,SM4)</f>
        <v>2.08</v>
      </c>
      <c r="SQ4" s="52">
        <v>2.71</v>
      </c>
      <c r="SR4" s="6">
        <f t="shared" ref="SR4:SR51" si="146">(SQ4-SP4)/SP4</f>
        <v>0.30288461538461531</v>
      </c>
      <c r="SS4" s="29">
        <v>2.78</v>
      </c>
      <c r="ST4" s="29">
        <v>3.12</v>
      </c>
      <c r="SU4" s="29">
        <v>3.47</v>
      </c>
      <c r="SV4" s="52">
        <f t="shared" si="65"/>
        <v>2.78</v>
      </c>
      <c r="SW4" s="36">
        <v>3.42</v>
      </c>
      <c r="SX4" s="36">
        <f t="shared" si="66"/>
        <v>2.78</v>
      </c>
      <c r="SY4" s="29">
        <v>3.4689999999999999</v>
      </c>
      <c r="SZ4" s="37">
        <v>3.4</v>
      </c>
      <c r="TA4" s="37">
        <f t="shared" si="67"/>
        <v>2.78</v>
      </c>
      <c r="TB4" s="37">
        <v>3.1</v>
      </c>
      <c r="TC4" s="37">
        <f t="shared" si="68"/>
        <v>2.78</v>
      </c>
      <c r="TD4" s="37">
        <v>3.09</v>
      </c>
      <c r="TE4" s="1049">
        <v>3.1</v>
      </c>
      <c r="TF4" s="37">
        <f t="shared" si="69"/>
        <v>2.78</v>
      </c>
      <c r="TG4" s="37"/>
      <c r="TH4" s="1049">
        <v>3.1</v>
      </c>
      <c r="TI4" s="37">
        <f t="shared" si="70"/>
        <v>2.78</v>
      </c>
      <c r="TJ4" s="37">
        <v>3.16</v>
      </c>
      <c r="TK4" s="1049">
        <v>3.13</v>
      </c>
      <c r="TL4" s="37">
        <f t="shared" si="71"/>
        <v>2.78</v>
      </c>
      <c r="TM4" s="1049">
        <v>3.15</v>
      </c>
      <c r="TN4" s="1049">
        <f t="shared" si="72"/>
        <v>2.78</v>
      </c>
      <c r="TO4" s="1049">
        <v>2.81</v>
      </c>
      <c r="TP4" s="1049">
        <v>3.15</v>
      </c>
      <c r="TQ4" s="52">
        <f t="shared" si="73"/>
        <v>2.78</v>
      </c>
      <c r="TR4" s="52">
        <v>2.86</v>
      </c>
      <c r="TS4" s="52">
        <v>3.12</v>
      </c>
      <c r="TT4" s="52">
        <f t="shared" si="74"/>
        <v>2.78</v>
      </c>
      <c r="TU4" s="52">
        <v>3.2</v>
      </c>
      <c r="TV4" s="1049">
        <v>3.15</v>
      </c>
      <c r="TW4" s="52">
        <f t="shared" si="75"/>
        <v>2.78</v>
      </c>
      <c r="TX4" s="1049">
        <v>2.9</v>
      </c>
      <c r="TY4" s="52">
        <f t="shared" si="76"/>
        <v>2.78</v>
      </c>
      <c r="TZ4" s="52">
        <v>3.01</v>
      </c>
      <c r="UA4" s="52">
        <v>2.88</v>
      </c>
      <c r="UB4" s="52">
        <f t="shared" si="77"/>
        <v>2.78</v>
      </c>
      <c r="UC4" s="1049">
        <v>3.37</v>
      </c>
      <c r="UD4" s="52">
        <f t="shared" si="78"/>
        <v>2.78</v>
      </c>
      <c r="UE4" s="52">
        <v>3.36</v>
      </c>
      <c r="UF4" s="1049">
        <v>3.37</v>
      </c>
      <c r="UG4" s="52">
        <f t="shared" si="79"/>
        <v>2.78</v>
      </c>
      <c r="UH4" s="1049">
        <v>3.31</v>
      </c>
      <c r="UI4" s="1049">
        <v>3.351</v>
      </c>
      <c r="UJ4" s="1049">
        <f t="shared" si="80"/>
        <v>2.78</v>
      </c>
      <c r="UK4" s="52">
        <v>3.34</v>
      </c>
      <c r="UL4" s="52">
        <v>3.35</v>
      </c>
      <c r="UM4" s="52">
        <f t="shared" ref="UM4:UM19" si="147">MIN(UL4,UJ4)</f>
        <v>2.78</v>
      </c>
      <c r="UN4" s="52">
        <v>3.36</v>
      </c>
      <c r="UO4" s="6">
        <f t="shared" ref="UO4:UO51" si="148">(UN4-UM4)/UM4</f>
        <v>0.20863309352517989</v>
      </c>
      <c r="UP4" s="36">
        <v>2.7720000000000002</v>
      </c>
      <c r="UQ4" s="36">
        <v>2.59</v>
      </c>
      <c r="UR4" s="36">
        <f t="shared" si="81"/>
        <v>2.59</v>
      </c>
      <c r="US4" s="36">
        <v>2.5099999999999998</v>
      </c>
      <c r="UT4" s="36">
        <v>2.5099999999999998</v>
      </c>
      <c r="UU4" s="36">
        <v>2.5499999999999998</v>
      </c>
      <c r="UV4" s="36">
        <f t="shared" si="82"/>
        <v>2.5499999999999998</v>
      </c>
      <c r="UW4" s="36">
        <v>2.56</v>
      </c>
      <c r="UX4" s="36">
        <f t="shared" si="83"/>
        <v>2.5499999999999998</v>
      </c>
      <c r="UY4" s="36">
        <v>2.54</v>
      </c>
      <c r="UZ4" s="36">
        <v>2.61</v>
      </c>
      <c r="VA4" s="36">
        <f t="shared" si="84"/>
        <v>2.5499999999999998</v>
      </c>
      <c r="VB4" s="36">
        <v>2.61</v>
      </c>
      <c r="VC4" s="36">
        <f t="shared" si="85"/>
        <v>2.5499999999999998</v>
      </c>
      <c r="VD4" s="36">
        <v>2.5499999999999998</v>
      </c>
      <c r="VE4" s="36">
        <v>2.59</v>
      </c>
      <c r="VF4" s="36">
        <f t="shared" si="86"/>
        <v>2.5499999999999998</v>
      </c>
      <c r="VG4" s="52">
        <v>2.61</v>
      </c>
      <c r="VH4" s="52">
        <v>2.63</v>
      </c>
      <c r="VI4" s="52">
        <v>2.61</v>
      </c>
      <c r="VJ4" s="52">
        <v>2.61</v>
      </c>
      <c r="VK4" s="52">
        <v>2.6</v>
      </c>
      <c r="VL4" s="1049">
        <v>2.5499999999999998</v>
      </c>
      <c r="VM4" s="1049">
        <v>2.54</v>
      </c>
      <c r="VN4" s="52">
        <f t="shared" si="87"/>
        <v>2.5499999999999998</v>
      </c>
      <c r="VO4" s="52">
        <v>2.56</v>
      </c>
      <c r="VP4" s="52">
        <v>2.65</v>
      </c>
      <c r="VQ4" s="1049">
        <v>2.56</v>
      </c>
      <c r="VR4" s="1049">
        <v>2.6</v>
      </c>
      <c r="VS4" s="52">
        <f t="shared" si="88"/>
        <v>2.5499999999999998</v>
      </c>
      <c r="VT4" s="52">
        <v>2.57</v>
      </c>
      <c r="VU4" s="52">
        <v>2.56</v>
      </c>
      <c r="VV4" s="1049">
        <v>2.56</v>
      </c>
      <c r="VW4" s="1049">
        <v>2.54</v>
      </c>
      <c r="VX4" s="52">
        <f t="shared" si="89"/>
        <v>2.5499999999999998</v>
      </c>
      <c r="VY4" s="52">
        <v>2.57</v>
      </c>
      <c r="VZ4" s="52">
        <v>2.59</v>
      </c>
      <c r="WA4" s="1049">
        <v>2.54</v>
      </c>
      <c r="WB4" s="1049">
        <v>2.58</v>
      </c>
      <c r="WC4" s="52">
        <f t="shared" si="90"/>
        <v>2.54</v>
      </c>
      <c r="WD4" s="52">
        <v>2.59</v>
      </c>
      <c r="WE4" s="52">
        <v>2.67</v>
      </c>
      <c r="WF4" s="1049">
        <v>2.57</v>
      </c>
      <c r="WG4" s="52">
        <v>2.5499999999999998</v>
      </c>
      <c r="WH4" s="52">
        <f t="shared" si="91"/>
        <v>2.54</v>
      </c>
      <c r="WI4" s="32">
        <v>2.5499999999999998</v>
      </c>
      <c r="WJ4" s="52">
        <v>2.573</v>
      </c>
      <c r="WK4" s="52">
        <f t="shared" si="92"/>
        <v>2.54</v>
      </c>
      <c r="WL4" s="52">
        <v>2.59</v>
      </c>
      <c r="WM4" s="52">
        <v>2.57</v>
      </c>
      <c r="WN4" s="52">
        <f t="shared" si="93"/>
        <v>2.54</v>
      </c>
      <c r="WO4" s="52"/>
      <c r="WP4" s="52">
        <v>2.58</v>
      </c>
      <c r="WQ4" s="52">
        <v>2.6150000000000002</v>
      </c>
      <c r="WR4" s="52">
        <v>2.62</v>
      </c>
      <c r="WS4" s="52">
        <v>2.56</v>
      </c>
      <c r="WT4" s="52">
        <v>2.5649999999999999</v>
      </c>
      <c r="WU4" s="52">
        <f t="shared" si="94"/>
        <v>2.54</v>
      </c>
      <c r="WV4" s="1049">
        <v>2.64</v>
      </c>
      <c r="WW4" s="1049">
        <v>2.68</v>
      </c>
      <c r="WX4" s="52">
        <f t="shared" si="95"/>
        <v>2.54</v>
      </c>
      <c r="WY4" s="1049"/>
      <c r="WZ4" s="1049">
        <v>2.57</v>
      </c>
      <c r="XA4" s="1049">
        <v>2.61</v>
      </c>
      <c r="XB4" s="1049">
        <v>2.58</v>
      </c>
      <c r="XC4" s="1049">
        <f t="shared" si="96"/>
        <v>2.54</v>
      </c>
      <c r="XD4" s="1049">
        <v>2.58</v>
      </c>
      <c r="XE4" s="1049">
        <f t="shared" si="97"/>
        <v>2.54</v>
      </c>
      <c r="XF4" s="1049"/>
      <c r="XG4" s="1049">
        <v>1.91</v>
      </c>
      <c r="XH4" s="1049">
        <v>2.62</v>
      </c>
      <c r="XI4" s="1049">
        <f t="shared" si="98"/>
        <v>2.54</v>
      </c>
      <c r="XJ4" s="1049"/>
      <c r="XK4" s="1386">
        <v>2.56</v>
      </c>
      <c r="XL4" s="52">
        <f t="shared" ref="XL4:XL51" si="149">MIN(XK4,XI4)</f>
        <v>2.54</v>
      </c>
      <c r="XM4" s="52"/>
      <c r="XN4" s="52">
        <v>2.59</v>
      </c>
      <c r="XO4" s="6">
        <f t="shared" ref="XO4:XO51" si="150">(XM4-XL4)/XL4</f>
        <v>-1</v>
      </c>
      <c r="XP4" s="6">
        <f t="shared" ref="XP4:XP51" si="151">(XN4-XL4)/XL4</f>
        <v>1.968503937007867E-2</v>
      </c>
      <c r="XQ4" s="1224">
        <f t="shared" si="99"/>
        <v>1.9607843137255009E-2</v>
      </c>
      <c r="XR4" s="52"/>
      <c r="XS4" s="52"/>
      <c r="XT4" s="52"/>
      <c r="XU4" s="52">
        <v>2.19</v>
      </c>
      <c r="XV4" s="58">
        <v>2.21</v>
      </c>
      <c r="XW4" s="52">
        <v>2.375</v>
      </c>
      <c r="XX4" s="58">
        <f t="shared" si="100"/>
        <v>2.19</v>
      </c>
      <c r="XY4" s="58">
        <v>2.37</v>
      </c>
      <c r="XZ4" s="52">
        <v>3.35</v>
      </c>
      <c r="YA4" s="52">
        <f t="shared" si="101"/>
        <v>2.19</v>
      </c>
      <c r="YB4" s="52">
        <v>3.32</v>
      </c>
      <c r="YC4" s="52">
        <f t="shared" si="102"/>
        <v>2.19</v>
      </c>
      <c r="YD4" s="52">
        <v>3.32</v>
      </c>
      <c r="YE4" s="52">
        <f t="shared" si="103"/>
        <v>2.19</v>
      </c>
      <c r="YF4" s="52">
        <v>2.8</v>
      </c>
      <c r="YG4" s="52">
        <f t="shared" si="104"/>
        <v>2.19</v>
      </c>
      <c r="YH4" s="52">
        <v>2.8</v>
      </c>
      <c r="YI4" s="1049">
        <v>3.01</v>
      </c>
      <c r="YJ4" s="1049">
        <f t="shared" si="105"/>
        <v>2.19</v>
      </c>
      <c r="YK4" s="1049"/>
      <c r="YL4" s="1049">
        <v>3.25</v>
      </c>
      <c r="YM4" s="52">
        <f t="shared" ref="YM4:YM51" si="152">MIN(YL4,YJ4)</f>
        <v>2.19</v>
      </c>
      <c r="YN4" s="52">
        <v>3.23</v>
      </c>
      <c r="YO4" s="6">
        <f t="shared" ref="YO4:YO51" si="153">(YN4-YM4)/YM4</f>
        <v>0.47488584474885848</v>
      </c>
      <c r="YP4" s="58">
        <v>1.88</v>
      </c>
      <c r="YQ4" s="58">
        <v>1.89</v>
      </c>
      <c r="YR4" s="52">
        <v>1.88</v>
      </c>
      <c r="YS4" s="52">
        <f t="shared" si="106"/>
        <v>1.88</v>
      </c>
      <c r="YT4" s="52">
        <v>1.9</v>
      </c>
      <c r="YU4" s="52">
        <f t="shared" si="107"/>
        <v>1.88</v>
      </c>
      <c r="YV4" s="52">
        <v>1.89</v>
      </c>
      <c r="YW4" s="52">
        <v>1.9</v>
      </c>
      <c r="YX4" s="52">
        <f t="shared" si="108"/>
        <v>1.88</v>
      </c>
      <c r="YY4" s="52">
        <v>1.88</v>
      </c>
      <c r="YZ4" s="52">
        <v>1.92</v>
      </c>
      <c r="ZA4" s="52">
        <f t="shared" si="109"/>
        <v>1.88</v>
      </c>
      <c r="ZB4" s="52">
        <v>1.89</v>
      </c>
      <c r="ZC4" s="58">
        <f t="shared" si="110"/>
        <v>1.88</v>
      </c>
      <c r="ZD4" s="52">
        <v>1.92</v>
      </c>
      <c r="ZE4" s="32">
        <f t="shared" si="111"/>
        <v>1.88</v>
      </c>
      <c r="ZF4" s="52">
        <v>1.89</v>
      </c>
      <c r="ZG4" s="52">
        <v>1.89</v>
      </c>
      <c r="ZH4" s="52">
        <f t="shared" ref="ZH4:ZH51" si="154">MIN(ZG4,ZE4)</f>
        <v>1.88</v>
      </c>
      <c r="ZI4" s="52"/>
      <c r="ZJ4" s="6">
        <f t="shared" ref="ZJ4:ZJ51" si="155">(ZI4-ZH4)/ZH4</f>
        <v>-1</v>
      </c>
      <c r="ZK4" s="1049"/>
      <c r="ZL4" s="1049"/>
      <c r="ZM4" s="1049"/>
      <c r="ZN4" s="1049">
        <v>2.54</v>
      </c>
      <c r="ZO4" s="52">
        <v>2.5499999999999998</v>
      </c>
      <c r="ZP4" s="52">
        <v>2.58</v>
      </c>
      <c r="ZQ4" s="58">
        <v>2.5299999999999998</v>
      </c>
      <c r="ZR4" s="52">
        <f t="shared" si="112"/>
        <v>2.5299999999999998</v>
      </c>
      <c r="ZS4" s="32">
        <v>2.5499999999999998</v>
      </c>
      <c r="ZT4" s="52">
        <f t="shared" si="113"/>
        <v>2.5299999999999998</v>
      </c>
      <c r="ZU4" s="32">
        <v>2.54</v>
      </c>
      <c r="ZV4" s="52">
        <f t="shared" si="114"/>
        <v>2.5299999999999998</v>
      </c>
      <c r="ZW4" s="32">
        <v>2.5499999999999998</v>
      </c>
      <c r="ZX4" s="52">
        <f t="shared" si="115"/>
        <v>2.5299999999999998</v>
      </c>
      <c r="ZY4" s="52">
        <v>2.6</v>
      </c>
      <c r="ZZ4" s="1049">
        <f t="shared" si="116"/>
        <v>2.5299999999999998</v>
      </c>
      <c r="AAA4" s="32">
        <v>1.86</v>
      </c>
      <c r="AAB4" s="52">
        <f t="shared" si="117"/>
        <v>1.86</v>
      </c>
      <c r="AAC4" s="1049">
        <v>1.89</v>
      </c>
      <c r="AAD4" s="52">
        <f t="shared" ref="AAD4:AAD51" si="156">MIN(AAC4,AAB4)</f>
        <v>1.86</v>
      </c>
      <c r="AAE4" s="52">
        <v>1.88</v>
      </c>
      <c r="AAF4" s="678">
        <f t="shared" ref="AAF4:AAF51" si="157">(AAE4-AAD4)/AAD4</f>
        <v>1.0752688172042901E-2</v>
      </c>
      <c r="AAG4" s="52"/>
      <c r="AAH4" s="52">
        <v>1.42</v>
      </c>
      <c r="AAI4" s="58">
        <v>1.51</v>
      </c>
      <c r="AAJ4" s="52">
        <v>1.44</v>
      </c>
      <c r="AAK4" s="32">
        <f t="shared" si="118"/>
        <v>1.42</v>
      </c>
      <c r="AAL4" s="58">
        <v>1.46</v>
      </c>
      <c r="AAM4" s="52">
        <v>1.5</v>
      </c>
      <c r="AAN4" s="52">
        <f t="shared" si="119"/>
        <v>1.42</v>
      </c>
      <c r="AAO4" s="32">
        <v>1.42</v>
      </c>
      <c r="AAP4" s="52">
        <f t="shared" si="120"/>
        <v>1.42</v>
      </c>
      <c r="AAQ4" s="58"/>
      <c r="AAR4" s="52">
        <v>2.0099999999999998</v>
      </c>
      <c r="AAS4" s="1049">
        <v>3.37</v>
      </c>
      <c r="AAT4" s="1049">
        <f t="shared" si="121"/>
        <v>1.42</v>
      </c>
      <c r="AAU4" s="1049"/>
      <c r="AAV4" s="58">
        <v>1.91</v>
      </c>
      <c r="AAW4" s="58">
        <f t="shared" si="122"/>
        <v>1.42</v>
      </c>
      <c r="AAX4" s="58">
        <v>1.94</v>
      </c>
      <c r="AAY4" s="52">
        <v>1.93</v>
      </c>
      <c r="AAZ4" s="52">
        <f t="shared" ref="AAZ4:AAZ51" si="158">MIN(AAY4,AAW4)</f>
        <v>1.42</v>
      </c>
      <c r="ABA4" s="52">
        <v>2.0499999999999998</v>
      </c>
      <c r="ABB4" s="6">
        <f t="shared" ref="ABB4:ABB51" si="159">(ABA4-AAZ4)/AAZ4</f>
        <v>0.44366197183098588</v>
      </c>
      <c r="ABC4" s="1401">
        <v>1.34</v>
      </c>
      <c r="ABD4" s="52">
        <f t="shared" si="123"/>
        <v>1.34</v>
      </c>
      <c r="ABE4" s="52">
        <v>1.29</v>
      </c>
      <c r="ABF4" s="6">
        <f t="shared" si="124"/>
        <v>-3.7313432835820927E-2</v>
      </c>
      <c r="ABG4" s="1308">
        <v>1.32</v>
      </c>
      <c r="ABH4" s="52">
        <f t="shared" si="125"/>
        <v>1.32</v>
      </c>
      <c r="ABI4" s="52">
        <v>1.31</v>
      </c>
      <c r="ABJ4" s="6">
        <f t="shared" ref="ABJ4:ABJ48" si="160">(ABI4-ABH4)/ABH4</f>
        <v>-7.575757575757582E-3</v>
      </c>
      <c r="ABK4" s="52">
        <v>1.28</v>
      </c>
      <c r="ABL4" s="52">
        <f t="shared" si="126"/>
        <v>1.28</v>
      </c>
      <c r="ABM4" s="52">
        <v>1.27</v>
      </c>
      <c r="ABN4" s="678">
        <f t="shared" si="127"/>
        <v>-7.8125000000000069E-3</v>
      </c>
      <c r="ABO4" s="391" t="s">
        <v>2311</v>
      </c>
      <c r="ABP4" s="1205" t="s">
        <v>2312</v>
      </c>
      <c r="ABQ4" s="36"/>
      <c r="ABR4" s="36" t="str">
        <f t="shared" si="128"/>
        <v xml:space="preserve">1. Better than baseline </v>
      </c>
      <c r="ABS4" s="36" t="str">
        <f t="shared" si="129"/>
        <v>4.Blocker/Not Executed</v>
      </c>
      <c r="ABT4" s="36" t="str">
        <f t="shared" si="130"/>
        <v>3. Missing baseline</v>
      </c>
      <c r="ABU4" s="36" t="str">
        <f t="shared" si="131"/>
        <v>3. Missing baseline</v>
      </c>
      <c r="ABV4" s="36" t="str">
        <f t="shared" si="132"/>
        <v xml:space="preserve">1. Better than baseline </v>
      </c>
      <c r="ABW4" s="36" t="str">
        <f t="shared" si="133"/>
        <v>3. Missing baseline</v>
      </c>
      <c r="ABX4" s="36" t="str">
        <f t="shared" si="134"/>
        <v>3. Missing baseline</v>
      </c>
      <c r="ABY4" s="59" t="str">
        <f t="shared" si="135"/>
        <v xml:space="preserve">1. Better than baseline </v>
      </c>
      <c r="ABZ4" s="59" t="str">
        <f t="shared" si="136"/>
        <v>3. Missing baseline</v>
      </c>
      <c r="ACA4" s="59" t="str">
        <f t="shared" si="137"/>
        <v>3. Missing baseline</v>
      </c>
      <c r="ACB4" s="59" t="str">
        <f t="shared" si="138"/>
        <v>2. Within 10% deviation from baseline</v>
      </c>
      <c r="ACC4" s="36" t="str">
        <f t="shared" si="139"/>
        <v>3. Missing baseline</v>
      </c>
      <c r="ACD4" s="37" t="str">
        <f t="shared" si="140"/>
        <v>3. Missing baseline</v>
      </c>
      <c r="ACE4" s="37" t="str">
        <f t="shared" si="141"/>
        <v>3. Missing baseline</v>
      </c>
      <c r="ACF4" s="37" t="str">
        <f t="shared" si="142"/>
        <v>3. Missing baseline</v>
      </c>
    </row>
    <row r="5" spans="1:775" s="4" customFormat="1" ht="29.15" customHeight="1" thickBot="1" x14ac:dyDescent="0.4">
      <c r="A5" s="340">
        <v>3</v>
      </c>
      <c r="B5" s="52" t="s">
        <v>17</v>
      </c>
      <c r="C5" s="52" t="s">
        <v>1254</v>
      </c>
      <c r="D5" s="52" t="s">
        <v>2307</v>
      </c>
      <c r="E5" s="52" t="s">
        <v>2307</v>
      </c>
      <c r="F5" s="52" t="s">
        <v>2308</v>
      </c>
      <c r="G5" s="52" t="s">
        <v>2313</v>
      </c>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36">
        <v>1.135</v>
      </c>
      <c r="AV5" s="36"/>
      <c r="AW5" s="59"/>
      <c r="AX5" s="59">
        <v>1.23</v>
      </c>
      <c r="AY5" s="36">
        <v>1.1599999999999999</v>
      </c>
      <c r="AZ5" s="59">
        <f t="shared" si="0"/>
        <v>1.135</v>
      </c>
      <c r="BA5" s="59">
        <v>1.1499999999999999</v>
      </c>
      <c r="BB5" s="58">
        <f t="shared" si="1"/>
        <v>1.135</v>
      </c>
      <c r="BC5" s="36"/>
      <c r="BD5" s="678">
        <f t="shared" si="2"/>
        <v>-1</v>
      </c>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v>1.0900000000000001</v>
      </c>
      <c r="DQ5" s="29"/>
      <c r="DR5" s="29">
        <v>1.1299999999999999</v>
      </c>
      <c r="DS5" s="29"/>
      <c r="DT5" s="29">
        <f>MIN(DP5,DS5)</f>
        <v>1.0900000000000001</v>
      </c>
      <c r="DU5" s="51">
        <v>1.1499999999999999</v>
      </c>
      <c r="DV5" s="52">
        <f t="shared" si="3"/>
        <v>1.0900000000000001</v>
      </c>
      <c r="DW5" s="37">
        <v>1.18</v>
      </c>
      <c r="DX5" s="29">
        <v>1.1499999999999999</v>
      </c>
      <c r="DY5" s="52">
        <f t="shared" si="4"/>
        <v>1.0900000000000001</v>
      </c>
      <c r="DZ5" s="29"/>
      <c r="EA5" s="6">
        <f t="shared" si="5"/>
        <v>5.5045871559632871E-2</v>
      </c>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v>1.1299999999999999</v>
      </c>
      <c r="FM5" s="29"/>
      <c r="FN5" s="29">
        <v>1.2090000000000001</v>
      </c>
      <c r="FO5" s="29">
        <v>1.17</v>
      </c>
      <c r="FP5" s="29">
        <f>MIN(FL5,FO5)</f>
        <v>1.1299999999999999</v>
      </c>
      <c r="FQ5" s="29">
        <v>1.18</v>
      </c>
      <c r="FR5" s="58">
        <f t="shared" si="6"/>
        <v>1.1299999999999999</v>
      </c>
      <c r="FS5" s="36">
        <v>1.1299999999999999</v>
      </c>
      <c r="FT5" s="36">
        <v>1.0900000000000001</v>
      </c>
      <c r="FU5" s="6">
        <f t="shared" si="7"/>
        <v>-3.5398230088495415E-2</v>
      </c>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v>1.1532</v>
      </c>
      <c r="HF5" s="29"/>
      <c r="HG5" s="29">
        <v>1.1100000000000001</v>
      </c>
      <c r="HH5" s="29"/>
      <c r="HI5" s="29">
        <f>MIN(HE5,HH5)</f>
        <v>1.1532</v>
      </c>
      <c r="HJ5" s="29">
        <v>1.17</v>
      </c>
      <c r="HK5" s="1049">
        <f t="shared" si="8"/>
        <v>1.1532</v>
      </c>
      <c r="HL5" s="36">
        <v>1.18</v>
      </c>
      <c r="HM5" s="37">
        <f t="shared" si="9"/>
        <v>1.1532</v>
      </c>
      <c r="HN5" s="37">
        <v>1.17</v>
      </c>
      <c r="HO5" s="37">
        <f t="shared" si="10"/>
        <v>1.1532</v>
      </c>
      <c r="HP5" s="37"/>
      <c r="HQ5" s="461">
        <f t="shared" si="11"/>
        <v>-1</v>
      </c>
      <c r="HR5" s="29"/>
      <c r="HS5" s="29"/>
      <c r="HT5" s="29"/>
      <c r="HU5" s="29"/>
      <c r="HV5" s="29"/>
      <c r="HW5" s="29"/>
      <c r="HX5" s="29"/>
      <c r="HY5" s="29"/>
      <c r="HZ5" s="29"/>
      <c r="IA5" s="29"/>
      <c r="IB5" s="29"/>
      <c r="IC5" s="29"/>
      <c r="ID5" s="29"/>
      <c r="IE5" s="29"/>
      <c r="IF5" s="29"/>
      <c r="IG5" s="29"/>
      <c r="IH5" s="29"/>
      <c r="II5" s="29"/>
      <c r="IJ5" s="29"/>
      <c r="IK5" s="29"/>
      <c r="IL5" s="29"/>
      <c r="IM5" s="29"/>
      <c r="IN5" s="29"/>
      <c r="IO5" s="29"/>
      <c r="IP5" s="29"/>
      <c r="IQ5" s="29"/>
      <c r="IR5" s="29"/>
      <c r="IS5" s="29"/>
      <c r="IT5" s="29"/>
      <c r="IU5" s="29"/>
      <c r="IV5" s="29"/>
      <c r="IW5" s="29"/>
      <c r="IX5" s="29"/>
      <c r="IY5" s="29"/>
      <c r="IZ5" s="29"/>
      <c r="JA5" s="29"/>
      <c r="JB5" s="29"/>
      <c r="JC5" s="29"/>
      <c r="JD5" s="29">
        <v>1.1358000000000001</v>
      </c>
      <c r="JE5" s="29"/>
      <c r="JF5" s="29">
        <v>1.1499999999999999</v>
      </c>
      <c r="JG5" s="29">
        <v>1.18</v>
      </c>
      <c r="JH5" s="29">
        <f t="shared" si="12"/>
        <v>1.1358000000000001</v>
      </c>
      <c r="JI5" s="29">
        <v>1.1399999999999999</v>
      </c>
      <c r="JJ5" s="52">
        <f t="shared" si="13"/>
        <v>1.1358000000000001</v>
      </c>
      <c r="JK5" s="37">
        <v>1.1100000000000001</v>
      </c>
      <c r="JL5" s="37">
        <v>1.1200000000000001</v>
      </c>
      <c r="JM5" s="36">
        <f t="shared" si="143"/>
        <v>1.1100000000000001</v>
      </c>
      <c r="JN5" s="36">
        <v>1.1200000000000001</v>
      </c>
      <c r="JO5" s="37">
        <v>1.22</v>
      </c>
      <c r="JP5" s="37">
        <f t="shared" si="14"/>
        <v>1.1100000000000001</v>
      </c>
      <c r="JQ5" s="37">
        <v>1.1100000000000001</v>
      </c>
      <c r="JR5" s="37">
        <f t="shared" si="15"/>
        <v>1.1100000000000001</v>
      </c>
      <c r="JS5" s="37">
        <v>1.1200000000000001</v>
      </c>
      <c r="JT5" s="52">
        <v>1.1299999999999999</v>
      </c>
      <c r="JU5" s="1049">
        <f t="shared" si="16"/>
        <v>1.1100000000000001</v>
      </c>
      <c r="JV5" s="37">
        <v>1.1599999999999999</v>
      </c>
      <c r="JW5" s="1049">
        <v>1.21</v>
      </c>
      <c r="JX5" s="37">
        <f t="shared" si="17"/>
        <v>1.1100000000000001</v>
      </c>
      <c r="JY5" s="37">
        <v>1.1100000000000001</v>
      </c>
      <c r="JZ5" s="1049">
        <v>1.1399999999999999</v>
      </c>
      <c r="KA5" s="37">
        <f t="shared" si="18"/>
        <v>1.1100000000000001</v>
      </c>
      <c r="KB5" s="37">
        <v>1.1299999999999999</v>
      </c>
      <c r="KC5" s="1049">
        <v>1.21</v>
      </c>
      <c r="KD5" s="37">
        <f t="shared" si="19"/>
        <v>1.1100000000000001</v>
      </c>
      <c r="KE5" s="37"/>
      <c r="KF5" s="1049">
        <v>1.19</v>
      </c>
      <c r="KG5" s="37">
        <f t="shared" si="20"/>
        <v>1.1100000000000001</v>
      </c>
      <c r="KH5" s="1049">
        <v>1.1649999999999998</v>
      </c>
      <c r="KI5" s="1049">
        <f t="shared" si="21"/>
        <v>1.1100000000000001</v>
      </c>
      <c r="KJ5" s="1049">
        <v>1.1299999999999999</v>
      </c>
      <c r="KK5" s="1049">
        <f t="shared" si="22"/>
        <v>1.1100000000000001</v>
      </c>
      <c r="KL5" s="32">
        <v>1.1499999999999999</v>
      </c>
      <c r="KM5" s="6">
        <f t="shared" si="23"/>
        <v>3.6036036036035862E-2</v>
      </c>
      <c r="KN5" s="29"/>
      <c r="KO5" s="29"/>
      <c r="KP5" s="29"/>
      <c r="KQ5" s="29"/>
      <c r="KR5" s="29"/>
      <c r="KS5" s="29"/>
      <c r="KT5" s="29"/>
      <c r="KU5" s="29"/>
      <c r="KV5" s="29"/>
      <c r="KW5" s="29"/>
      <c r="KX5" s="29"/>
      <c r="KY5" s="29"/>
      <c r="KZ5" s="29"/>
      <c r="LA5" s="29"/>
      <c r="LB5" s="29"/>
      <c r="LC5" s="29"/>
      <c r="LD5" s="29"/>
      <c r="LE5" s="29"/>
      <c r="LF5" s="29"/>
      <c r="LG5" s="29"/>
      <c r="LH5" s="29"/>
      <c r="LI5" s="29"/>
      <c r="LJ5" s="29"/>
      <c r="LK5" s="29"/>
      <c r="LL5" s="29"/>
      <c r="LM5" s="29"/>
      <c r="LN5" s="29"/>
      <c r="LO5" s="29"/>
      <c r="LP5" s="29"/>
      <c r="LQ5" s="29"/>
      <c r="LR5" s="29"/>
      <c r="LS5" s="29"/>
      <c r="LT5" s="29"/>
      <c r="LU5" s="29"/>
      <c r="LV5" s="29"/>
      <c r="LW5" s="29"/>
      <c r="LX5" s="29"/>
      <c r="LY5" s="29">
        <v>1.17</v>
      </c>
      <c r="LZ5" s="29"/>
      <c r="MA5" s="32">
        <v>1.2190000000000001</v>
      </c>
      <c r="MB5" s="32">
        <v>1.17</v>
      </c>
      <c r="MC5" s="29">
        <v>1.19</v>
      </c>
      <c r="MD5" s="29">
        <f t="shared" si="144"/>
        <v>1.17</v>
      </c>
      <c r="ME5" s="29">
        <v>1.19</v>
      </c>
      <c r="MF5" s="36">
        <f t="shared" si="24"/>
        <v>1.17</v>
      </c>
      <c r="MG5" s="37">
        <v>1.1499999999999999</v>
      </c>
      <c r="MH5" s="37">
        <f t="shared" si="25"/>
        <v>1.1499999999999999</v>
      </c>
      <c r="MI5" s="37">
        <v>1.17</v>
      </c>
      <c r="MJ5" s="37">
        <f t="shared" si="26"/>
        <v>1.1499999999999999</v>
      </c>
      <c r="MK5" s="1049">
        <v>1.1784000000000001</v>
      </c>
      <c r="ML5" s="1049">
        <v>1.17</v>
      </c>
      <c r="MM5" s="1049">
        <f t="shared" si="27"/>
        <v>1.1499999999999999</v>
      </c>
      <c r="MN5" s="1049">
        <v>1.175</v>
      </c>
      <c r="MO5" s="1049">
        <v>1.1599999999999999</v>
      </c>
      <c r="MP5" s="1049">
        <v>1.19</v>
      </c>
      <c r="MQ5" s="1049">
        <f t="shared" si="28"/>
        <v>1.1499999999999999</v>
      </c>
      <c r="MR5" s="37">
        <v>1.17</v>
      </c>
      <c r="MS5" s="1049">
        <v>1.1839999999999999</v>
      </c>
      <c r="MT5" s="37">
        <f t="shared" si="29"/>
        <v>1.1499999999999999</v>
      </c>
      <c r="MU5" s="37">
        <v>1.18</v>
      </c>
      <c r="MV5" s="37">
        <v>1.19</v>
      </c>
      <c r="MW5" s="37">
        <f t="shared" si="30"/>
        <v>1.1499999999999999</v>
      </c>
      <c r="MX5" s="37">
        <v>1.1919999999999999</v>
      </c>
      <c r="MY5" s="37">
        <v>1.18</v>
      </c>
      <c r="MZ5" s="52">
        <f t="shared" si="31"/>
        <v>1.1499999999999999</v>
      </c>
      <c r="NA5" s="52">
        <v>1.17</v>
      </c>
      <c r="NB5" s="52">
        <v>1.24</v>
      </c>
      <c r="NC5" s="52">
        <f t="shared" si="32"/>
        <v>1.1499999999999999</v>
      </c>
      <c r="ND5" s="52">
        <v>1.1599999999999999</v>
      </c>
      <c r="NE5" s="1049">
        <v>1.1599999999999999</v>
      </c>
      <c r="NF5" s="52">
        <f t="shared" si="33"/>
        <v>1.1499999999999999</v>
      </c>
      <c r="NG5" s="52">
        <v>1.2056666666666667</v>
      </c>
      <c r="NH5" s="6">
        <f t="shared" si="34"/>
        <v>4.8405797101449356E-2</v>
      </c>
      <c r="NI5" s="29"/>
      <c r="NJ5" s="29"/>
      <c r="NK5" s="29"/>
      <c r="NL5" s="29"/>
      <c r="NM5" s="29"/>
      <c r="NN5" s="29"/>
      <c r="NO5" s="29"/>
      <c r="NP5" s="29"/>
      <c r="NQ5" s="29"/>
      <c r="NR5" s="29"/>
      <c r="NS5" s="29"/>
      <c r="NT5" s="29"/>
      <c r="NU5" s="29"/>
      <c r="NV5" s="29"/>
      <c r="NW5" s="29"/>
      <c r="NX5" s="29"/>
      <c r="NY5" s="29"/>
      <c r="NZ5" s="29"/>
      <c r="OA5" s="29"/>
      <c r="OB5" s="29"/>
      <c r="OC5" s="29"/>
      <c r="OD5" s="29"/>
      <c r="OE5" s="29"/>
      <c r="OF5" s="29"/>
      <c r="OG5" s="29"/>
      <c r="OH5" s="29"/>
      <c r="OI5" s="29"/>
      <c r="OJ5" s="29"/>
      <c r="OK5" s="29"/>
      <c r="OL5" s="29"/>
      <c r="OM5" s="29"/>
      <c r="ON5" s="29"/>
      <c r="OO5" s="29"/>
      <c r="OP5" s="29"/>
      <c r="OQ5" s="29"/>
      <c r="OR5" s="29"/>
      <c r="OS5" s="29"/>
      <c r="OT5" s="29"/>
      <c r="OU5" s="29">
        <v>1.1422000000000003</v>
      </c>
      <c r="OV5" s="29"/>
      <c r="OW5" s="29">
        <v>1.19</v>
      </c>
      <c r="OX5" s="29">
        <v>1.17</v>
      </c>
      <c r="OY5" s="29">
        <f t="shared" si="35"/>
        <v>1.1422000000000003</v>
      </c>
      <c r="OZ5" s="29">
        <v>1.1599999999999999</v>
      </c>
      <c r="PA5" s="32">
        <v>1.1499999999999999</v>
      </c>
      <c r="PB5" s="4">
        <v>1.1499999999999999</v>
      </c>
      <c r="PC5" s="52">
        <f t="shared" si="36"/>
        <v>1.1422000000000003</v>
      </c>
      <c r="PD5" s="1049">
        <v>1.1499999999999999</v>
      </c>
      <c r="PE5" s="1049">
        <v>1.21</v>
      </c>
      <c r="PF5" s="36">
        <f t="shared" si="37"/>
        <v>1.1422000000000003</v>
      </c>
      <c r="PG5" s="29">
        <v>1.0900000000000001</v>
      </c>
      <c r="PH5" s="36">
        <v>1.1399999999999999</v>
      </c>
      <c r="PI5" s="37">
        <f t="shared" si="38"/>
        <v>1.1399999999999999</v>
      </c>
      <c r="PJ5" s="37">
        <v>1.1499999999999999</v>
      </c>
      <c r="PK5" s="37">
        <f t="shared" si="39"/>
        <v>1.1399999999999999</v>
      </c>
      <c r="PL5" s="37">
        <v>1.19</v>
      </c>
      <c r="PM5" s="1049">
        <v>1.1599999999999999</v>
      </c>
      <c r="PN5" s="37">
        <f t="shared" si="40"/>
        <v>1.1399999999999999</v>
      </c>
      <c r="PO5" s="37"/>
      <c r="PP5" s="1049">
        <v>1.17</v>
      </c>
      <c r="PQ5" s="1049">
        <f t="shared" si="41"/>
        <v>1.1399999999999999</v>
      </c>
      <c r="PR5" s="1049"/>
      <c r="PS5" s="1049">
        <v>1.1499999999999999</v>
      </c>
      <c r="PT5" s="1049">
        <f t="shared" si="42"/>
        <v>1.1399999999999999</v>
      </c>
      <c r="PU5" s="1049">
        <v>1.1599999999999999</v>
      </c>
      <c r="PV5" s="1049">
        <v>1.145</v>
      </c>
      <c r="PW5" s="1049">
        <f t="shared" si="43"/>
        <v>1.1399999999999999</v>
      </c>
      <c r="PX5" s="1049">
        <v>1.1599999999999999</v>
      </c>
      <c r="PY5" s="52">
        <f t="shared" si="44"/>
        <v>1.1399999999999999</v>
      </c>
      <c r="PZ5" s="52">
        <v>1.2</v>
      </c>
      <c r="QA5" s="52">
        <v>1.1499999999999999</v>
      </c>
      <c r="QB5" s="52">
        <f t="shared" si="45"/>
        <v>1.1399999999999999</v>
      </c>
      <c r="QC5" s="52">
        <v>1.1499999999999999</v>
      </c>
      <c r="QD5" s="52">
        <f t="shared" si="46"/>
        <v>1.1399999999999999</v>
      </c>
      <c r="QE5" s="1049">
        <v>1.1499999999999999</v>
      </c>
      <c r="QF5" s="52">
        <f t="shared" si="47"/>
        <v>1.1399999999999999</v>
      </c>
      <c r="QG5" s="52">
        <v>1.18</v>
      </c>
      <c r="QH5" s="1049">
        <v>1.18</v>
      </c>
      <c r="QI5" s="52">
        <f t="shared" si="48"/>
        <v>1.1399999999999999</v>
      </c>
      <c r="QJ5" s="52"/>
      <c r="QK5" s="6">
        <f t="shared" si="49"/>
        <v>-1</v>
      </c>
      <c r="QL5" s="29"/>
      <c r="QM5" s="29"/>
      <c r="QN5" s="29"/>
      <c r="QO5" s="29"/>
      <c r="QP5" s="29"/>
      <c r="QQ5" s="29"/>
      <c r="QR5" s="29"/>
      <c r="QS5" s="29"/>
      <c r="QT5" s="29"/>
      <c r="QU5" s="29"/>
      <c r="QV5" s="29"/>
      <c r="QW5" s="29">
        <v>1.03</v>
      </c>
      <c r="QX5" s="29"/>
      <c r="QY5" s="29"/>
      <c r="QZ5" s="29">
        <v>1.05</v>
      </c>
      <c r="RA5" s="29">
        <v>1.06</v>
      </c>
      <c r="RB5" s="29">
        <f t="shared" si="50"/>
        <v>1.03</v>
      </c>
      <c r="RC5" s="29">
        <v>1.03</v>
      </c>
      <c r="RD5" s="36">
        <f t="shared" si="51"/>
        <v>1.03</v>
      </c>
      <c r="RE5" s="29">
        <v>1.03</v>
      </c>
      <c r="RF5" s="37">
        <v>1.04</v>
      </c>
      <c r="RG5" s="1049">
        <f t="shared" si="52"/>
        <v>1.03</v>
      </c>
      <c r="RH5" s="37">
        <v>1.03</v>
      </c>
      <c r="RI5" s="37">
        <f t="shared" si="53"/>
        <v>1.03</v>
      </c>
      <c r="RJ5" s="1049">
        <v>1.026</v>
      </c>
      <c r="RK5" s="1049">
        <v>1.02</v>
      </c>
      <c r="RL5" s="1049">
        <v>1.02</v>
      </c>
      <c r="RM5" s="1049">
        <f t="shared" si="54"/>
        <v>1.02</v>
      </c>
      <c r="RN5" s="1049">
        <v>1.02</v>
      </c>
      <c r="RO5" s="1049">
        <v>1.07</v>
      </c>
      <c r="RP5" s="1049">
        <f t="shared" si="55"/>
        <v>1.02</v>
      </c>
      <c r="RQ5" s="1049"/>
      <c r="RR5" s="1049">
        <v>1.0900000000000001</v>
      </c>
      <c r="RS5" s="1049">
        <f t="shared" si="56"/>
        <v>1.02</v>
      </c>
      <c r="RT5" s="1049">
        <v>1.05</v>
      </c>
      <c r="RU5" s="1049">
        <f t="shared" si="57"/>
        <v>1.02</v>
      </c>
      <c r="RV5" s="1049">
        <v>1.054</v>
      </c>
      <c r="RW5" s="1049">
        <v>1.03</v>
      </c>
      <c r="RX5" s="52">
        <f t="shared" si="58"/>
        <v>1.02</v>
      </c>
      <c r="RY5" s="52">
        <v>1.02</v>
      </c>
      <c r="RZ5" s="52">
        <v>1.0900000000000001</v>
      </c>
      <c r="SA5" s="52">
        <f t="shared" si="59"/>
        <v>1.02</v>
      </c>
      <c r="SB5" s="52">
        <v>1.01</v>
      </c>
      <c r="SC5" s="1049">
        <f t="shared" si="60"/>
        <v>1.01</v>
      </c>
      <c r="SD5" s="52">
        <v>1.02</v>
      </c>
      <c r="SE5" s="52">
        <f t="shared" si="61"/>
        <v>1.01</v>
      </c>
      <c r="SF5" s="52">
        <v>1.01</v>
      </c>
      <c r="SG5" s="52">
        <v>1.0900000000000001</v>
      </c>
      <c r="SH5" s="52">
        <f t="shared" si="62"/>
        <v>1.01</v>
      </c>
      <c r="SI5" s="52">
        <v>1.04</v>
      </c>
      <c r="SJ5" s="52">
        <f t="shared" si="63"/>
        <v>1.01</v>
      </c>
      <c r="SK5" s="52">
        <v>1.04</v>
      </c>
      <c r="SL5" s="52">
        <v>1.06</v>
      </c>
      <c r="SM5" s="52">
        <f t="shared" si="64"/>
        <v>1.01</v>
      </c>
      <c r="SN5" s="118"/>
      <c r="SO5" s="36">
        <v>1.05</v>
      </c>
      <c r="SP5" s="52">
        <f t="shared" si="145"/>
        <v>1.01</v>
      </c>
      <c r="SQ5" s="52">
        <v>1.01</v>
      </c>
      <c r="SR5" s="6">
        <f t="shared" si="146"/>
        <v>0</v>
      </c>
      <c r="SS5" s="29">
        <v>1.1399999999999999</v>
      </c>
      <c r="ST5" s="29">
        <v>1.1399999999999999</v>
      </c>
      <c r="SU5" s="29">
        <v>1.18</v>
      </c>
      <c r="SV5" s="52">
        <f t="shared" si="65"/>
        <v>1.1399999999999999</v>
      </c>
      <c r="SW5" s="36">
        <v>1.1200000000000001</v>
      </c>
      <c r="SX5" s="36">
        <f t="shared" si="66"/>
        <v>1.1200000000000001</v>
      </c>
      <c r="SY5" s="29">
        <v>1.2</v>
      </c>
      <c r="SZ5" s="37">
        <v>1.0900000000000001</v>
      </c>
      <c r="TA5" s="37">
        <f t="shared" si="67"/>
        <v>1.0900000000000001</v>
      </c>
      <c r="TB5" s="37">
        <v>1.1000000000000001</v>
      </c>
      <c r="TC5" s="37">
        <f t="shared" si="68"/>
        <v>1.0900000000000001</v>
      </c>
      <c r="TD5" s="37">
        <v>1.1100000000000001</v>
      </c>
      <c r="TE5" s="1049">
        <v>1.1499999999999999</v>
      </c>
      <c r="TF5" s="37">
        <f t="shared" si="69"/>
        <v>1.0900000000000001</v>
      </c>
      <c r="TG5" s="37"/>
      <c r="TH5" s="1049">
        <v>1.1299999999999999</v>
      </c>
      <c r="TI5" s="1049">
        <f>MIN(TH5,TF5)</f>
        <v>1.0900000000000001</v>
      </c>
      <c r="TJ5" s="37">
        <v>1.17</v>
      </c>
      <c r="TK5" s="1049">
        <v>1.17</v>
      </c>
      <c r="TL5" s="37">
        <f t="shared" si="71"/>
        <v>1.0900000000000001</v>
      </c>
      <c r="TM5" s="1049">
        <v>1.1399999999999999</v>
      </c>
      <c r="TN5" s="1049">
        <f t="shared" si="72"/>
        <v>1.0900000000000001</v>
      </c>
      <c r="TO5" s="1049">
        <v>1.1399999999999999</v>
      </c>
      <c r="TP5" s="1049">
        <v>1.1200000000000001</v>
      </c>
      <c r="TQ5" s="52">
        <f t="shared" si="73"/>
        <v>1.0900000000000001</v>
      </c>
      <c r="TR5" s="52">
        <v>1.1100000000000001</v>
      </c>
      <c r="TS5" s="52">
        <v>1.1000000000000001</v>
      </c>
      <c r="TT5" s="52">
        <f t="shared" si="74"/>
        <v>1.0900000000000001</v>
      </c>
      <c r="TU5" s="52">
        <v>1.1000000000000001</v>
      </c>
      <c r="TV5" s="1049">
        <v>1.0900000000000001</v>
      </c>
      <c r="TW5" s="52">
        <f t="shared" si="75"/>
        <v>1.0900000000000001</v>
      </c>
      <c r="TX5" s="1049">
        <v>1.1000000000000001</v>
      </c>
      <c r="TY5" s="52">
        <f t="shared" si="76"/>
        <v>1.0900000000000001</v>
      </c>
      <c r="TZ5" s="52">
        <v>1.1100000000000001</v>
      </c>
      <c r="UA5" s="52">
        <v>1.1000000000000001</v>
      </c>
      <c r="UB5" s="52">
        <f t="shared" si="77"/>
        <v>1.0900000000000001</v>
      </c>
      <c r="UC5" s="1049">
        <v>1.17</v>
      </c>
      <c r="UD5" s="52">
        <f t="shared" si="78"/>
        <v>1.0900000000000001</v>
      </c>
      <c r="UE5" s="52">
        <v>1.1200000000000001</v>
      </c>
      <c r="UF5" s="1049">
        <v>1.18</v>
      </c>
      <c r="UG5" s="52">
        <f t="shared" si="79"/>
        <v>1.0900000000000001</v>
      </c>
      <c r="UH5" s="1049">
        <v>1.1399999999999999</v>
      </c>
      <c r="UI5" s="1049">
        <v>1.1499999999999999</v>
      </c>
      <c r="UJ5" s="1049">
        <f t="shared" si="80"/>
        <v>1.0900000000000001</v>
      </c>
      <c r="UK5" s="52">
        <v>1.1539999999999999</v>
      </c>
      <c r="UL5" s="52">
        <v>1.1100000000000001</v>
      </c>
      <c r="UM5" s="52">
        <f t="shared" si="147"/>
        <v>1.0900000000000001</v>
      </c>
      <c r="UN5" s="52">
        <v>1.1399999999999999</v>
      </c>
      <c r="UO5" s="6">
        <f t="shared" si="148"/>
        <v>4.5871559633027359E-2</v>
      </c>
      <c r="UP5" s="36">
        <v>1.1330000000000002</v>
      </c>
      <c r="UQ5" s="36">
        <v>1.1100000000000001</v>
      </c>
      <c r="UR5" s="36">
        <f t="shared" si="81"/>
        <v>1.1100000000000001</v>
      </c>
      <c r="US5" s="36">
        <v>1.0900000000000001</v>
      </c>
      <c r="UT5" s="36">
        <v>1.0900000000000001</v>
      </c>
      <c r="UU5" s="36">
        <v>1.1299999999999999</v>
      </c>
      <c r="UV5" s="36">
        <f t="shared" si="82"/>
        <v>1.1100000000000001</v>
      </c>
      <c r="UW5" s="36">
        <v>1.0900000000000001</v>
      </c>
      <c r="UX5" s="36">
        <f t="shared" si="83"/>
        <v>1.0900000000000001</v>
      </c>
      <c r="UY5" s="36">
        <v>1.0900000000000001</v>
      </c>
      <c r="UZ5" s="36">
        <v>1.1299999999999999</v>
      </c>
      <c r="VA5" s="36">
        <f t="shared" si="84"/>
        <v>1.0900000000000001</v>
      </c>
      <c r="VB5" s="36">
        <v>1.1299999999999999</v>
      </c>
      <c r="VC5" s="36">
        <f t="shared" si="85"/>
        <v>1.0900000000000001</v>
      </c>
      <c r="VD5" s="36">
        <v>1.1000000000000001</v>
      </c>
      <c r="VE5" s="36">
        <v>1.1100000000000001</v>
      </c>
      <c r="VF5" s="36">
        <f t="shared" si="86"/>
        <v>1.0900000000000001</v>
      </c>
      <c r="VG5" s="52">
        <v>1.107</v>
      </c>
      <c r="VH5" s="52">
        <v>1.109</v>
      </c>
      <c r="VI5" s="52">
        <v>1.1000000000000001</v>
      </c>
      <c r="VJ5" s="52">
        <v>1.0900000000000001</v>
      </c>
      <c r="VK5" s="52">
        <v>1.1100000000000001</v>
      </c>
      <c r="VL5" s="1049">
        <v>1.1499999999999999</v>
      </c>
      <c r="VM5" s="1049">
        <v>1.1399999999999999</v>
      </c>
      <c r="VN5" s="52">
        <f t="shared" si="87"/>
        <v>1.0900000000000001</v>
      </c>
      <c r="VO5" s="52">
        <v>1.0900000000000001</v>
      </c>
      <c r="VP5" s="52">
        <v>1.1200000000000001</v>
      </c>
      <c r="VQ5" s="1049">
        <v>1.1399999999999999</v>
      </c>
      <c r="VR5" s="1049">
        <v>1.1299999999999999</v>
      </c>
      <c r="VS5" s="52">
        <f t="shared" si="88"/>
        <v>1.0900000000000001</v>
      </c>
      <c r="VT5" s="52">
        <v>1.1000000000000001</v>
      </c>
      <c r="VU5" s="52">
        <v>1.1100000000000001</v>
      </c>
      <c r="VV5" s="1049">
        <v>1.1299999999999999</v>
      </c>
      <c r="VW5" s="1049">
        <v>1.1399999999999999</v>
      </c>
      <c r="VX5" s="52">
        <f t="shared" si="89"/>
        <v>1.0900000000000001</v>
      </c>
      <c r="VY5" s="52">
        <v>1.17</v>
      </c>
      <c r="VZ5" s="52">
        <v>1.1499999999999999</v>
      </c>
      <c r="WA5" s="1049">
        <v>1.1399999999999999</v>
      </c>
      <c r="WB5" s="1049">
        <v>1.19</v>
      </c>
      <c r="WC5" s="52">
        <f t="shared" si="90"/>
        <v>1.0900000000000001</v>
      </c>
      <c r="WD5" s="52">
        <v>1.0900000000000001</v>
      </c>
      <c r="WE5" s="52">
        <v>1.1000000000000001</v>
      </c>
      <c r="WF5" s="1049">
        <v>1.17</v>
      </c>
      <c r="WG5" s="52">
        <v>1.18</v>
      </c>
      <c r="WH5" s="52">
        <f t="shared" si="91"/>
        <v>1.0900000000000001</v>
      </c>
      <c r="WI5" s="32">
        <v>1.1200000000000001</v>
      </c>
      <c r="WJ5" s="52">
        <v>1.143</v>
      </c>
      <c r="WK5" s="52">
        <f t="shared" si="92"/>
        <v>1.0900000000000001</v>
      </c>
      <c r="WL5" s="52">
        <v>1.1400000000000001</v>
      </c>
      <c r="WM5" s="52">
        <v>1.1200000000000001</v>
      </c>
      <c r="WN5" s="52">
        <f t="shared" si="93"/>
        <v>1.0900000000000001</v>
      </c>
      <c r="WO5" s="52"/>
      <c r="WP5" s="52">
        <v>1.0900000000000001</v>
      </c>
      <c r="WQ5" s="52">
        <v>1.0650000000000002</v>
      </c>
      <c r="WR5" s="52">
        <v>1.07</v>
      </c>
      <c r="WS5" s="52">
        <v>1.1100000000000001</v>
      </c>
      <c r="WT5" s="52">
        <v>1.115</v>
      </c>
      <c r="WU5" s="52">
        <f t="shared" si="94"/>
        <v>1.0900000000000001</v>
      </c>
      <c r="WV5" s="1049">
        <v>1.1399999999999999</v>
      </c>
      <c r="WW5" s="1049">
        <v>1.1200000000000001</v>
      </c>
      <c r="WX5" s="52">
        <f t="shared" si="95"/>
        <v>1.0900000000000001</v>
      </c>
      <c r="WY5" s="1049"/>
      <c r="WZ5" s="1049">
        <v>1.1200000000000001</v>
      </c>
      <c r="XA5" s="1049">
        <v>1.1200000000000001</v>
      </c>
      <c r="XB5" s="1049">
        <v>1.1100000000000001</v>
      </c>
      <c r="XC5" s="1049">
        <f t="shared" si="96"/>
        <v>1.0900000000000001</v>
      </c>
      <c r="XD5" s="1049">
        <v>1.1000000000000001</v>
      </c>
      <c r="XE5" s="1049">
        <f t="shared" si="97"/>
        <v>1.0900000000000001</v>
      </c>
      <c r="XF5" s="1049"/>
      <c r="XG5" s="1049">
        <v>1.1200000000000001</v>
      </c>
      <c r="XH5" s="1049">
        <v>1.1299999999999999</v>
      </c>
      <c r="XI5" s="1049">
        <f t="shared" si="98"/>
        <v>1.0900000000000001</v>
      </c>
      <c r="XJ5" s="1049"/>
      <c r="XK5" s="119">
        <v>1.1499999999999999</v>
      </c>
      <c r="XL5" s="52">
        <f t="shared" si="149"/>
        <v>1.0900000000000001</v>
      </c>
      <c r="XM5" s="52"/>
      <c r="XN5" s="52">
        <v>1.1299999999999999</v>
      </c>
      <c r="XO5" s="6">
        <f t="shared" si="150"/>
        <v>-1</v>
      </c>
      <c r="XP5" s="6">
        <f t="shared" si="151"/>
        <v>3.6697247706421847E-2</v>
      </c>
      <c r="XQ5" s="1224">
        <f t="shared" si="99"/>
        <v>1.8348623853211024E-2</v>
      </c>
      <c r="XR5" s="52"/>
      <c r="XS5" s="52"/>
      <c r="XT5" s="52"/>
      <c r="XU5" s="52">
        <v>1.0900000000000001</v>
      </c>
      <c r="XV5" s="58">
        <v>1.1000000000000001</v>
      </c>
      <c r="XW5" s="52">
        <v>1.0900000000000001</v>
      </c>
      <c r="XX5" s="58">
        <f t="shared" si="100"/>
        <v>1.0900000000000001</v>
      </c>
      <c r="XY5" s="58">
        <v>1.0900000000000001</v>
      </c>
      <c r="XZ5" s="52">
        <v>1.1000000000000001</v>
      </c>
      <c r="YA5" s="52">
        <f t="shared" si="101"/>
        <v>1.0900000000000001</v>
      </c>
      <c r="YB5" s="52">
        <v>1.0900000000000001</v>
      </c>
      <c r="YC5" s="52">
        <f t="shared" si="102"/>
        <v>1.0900000000000001</v>
      </c>
      <c r="YD5" s="52">
        <v>1.0900000000000001</v>
      </c>
      <c r="YE5" s="52">
        <f t="shared" si="103"/>
        <v>1.0900000000000001</v>
      </c>
      <c r="YF5" s="52">
        <v>1.08</v>
      </c>
      <c r="YG5" s="52">
        <f t="shared" si="104"/>
        <v>1.08</v>
      </c>
      <c r="YH5" s="52">
        <v>1.0900000000000001</v>
      </c>
      <c r="YI5" s="1049">
        <v>1.0900000000000001</v>
      </c>
      <c r="YJ5" s="1049">
        <f t="shared" si="105"/>
        <v>1.08</v>
      </c>
      <c r="YK5" s="1049"/>
      <c r="YL5" s="1049">
        <v>1.0900000000000001</v>
      </c>
      <c r="YM5" s="52">
        <f t="shared" si="152"/>
        <v>1.08</v>
      </c>
      <c r="YN5" s="52">
        <v>1.1000000000000001</v>
      </c>
      <c r="YO5" s="6">
        <f t="shared" si="153"/>
        <v>1.8518518518518535E-2</v>
      </c>
      <c r="YP5" s="58">
        <v>1</v>
      </c>
      <c r="YQ5" s="58">
        <v>1.02</v>
      </c>
      <c r="YR5" s="52">
        <v>1.01</v>
      </c>
      <c r="YS5" s="52">
        <f t="shared" si="106"/>
        <v>1</v>
      </c>
      <c r="YT5" s="52">
        <v>1.03</v>
      </c>
      <c r="YU5" s="52">
        <f t="shared" si="107"/>
        <v>1</v>
      </c>
      <c r="YV5" s="52">
        <v>1.02</v>
      </c>
      <c r="YW5" s="52">
        <v>1.03</v>
      </c>
      <c r="YX5" s="58">
        <f t="shared" si="108"/>
        <v>1</v>
      </c>
      <c r="YY5" s="58">
        <v>1.01</v>
      </c>
      <c r="YZ5" s="52">
        <v>1.04</v>
      </c>
      <c r="ZA5" s="52">
        <f t="shared" si="109"/>
        <v>1</v>
      </c>
      <c r="ZB5" s="52">
        <v>1.01</v>
      </c>
      <c r="ZC5" s="58">
        <f t="shared" si="110"/>
        <v>1</v>
      </c>
      <c r="ZD5" s="52">
        <v>1.06</v>
      </c>
      <c r="ZE5" s="32">
        <f t="shared" si="111"/>
        <v>1</v>
      </c>
      <c r="ZF5" s="52">
        <v>1.02</v>
      </c>
      <c r="ZG5" s="52">
        <v>1.05</v>
      </c>
      <c r="ZH5" s="52">
        <f t="shared" si="154"/>
        <v>1</v>
      </c>
      <c r="ZI5" s="52"/>
      <c r="ZJ5" s="6">
        <f t="shared" si="155"/>
        <v>-1</v>
      </c>
      <c r="ZK5" s="1049"/>
      <c r="ZL5" s="1049"/>
      <c r="ZM5" s="1049"/>
      <c r="ZN5" s="1049">
        <v>1.1000000000000001</v>
      </c>
      <c r="ZO5" s="52">
        <v>1.1200000000000001</v>
      </c>
      <c r="ZP5" s="52">
        <v>1.1200000000000001</v>
      </c>
      <c r="ZQ5" s="32">
        <v>1.1200000000000001</v>
      </c>
      <c r="ZR5" s="52">
        <f t="shared" si="112"/>
        <v>1.1000000000000001</v>
      </c>
      <c r="ZS5" s="32">
        <v>1.0900000000000001</v>
      </c>
      <c r="ZT5" s="52">
        <f t="shared" si="113"/>
        <v>1.0900000000000001</v>
      </c>
      <c r="ZU5" s="32">
        <v>1.1100000000000001</v>
      </c>
      <c r="ZV5" s="52">
        <f t="shared" si="114"/>
        <v>1.0900000000000001</v>
      </c>
      <c r="ZW5" s="32">
        <v>1.0900000000000001</v>
      </c>
      <c r="ZX5" s="52">
        <f t="shared" si="115"/>
        <v>1.0900000000000001</v>
      </c>
      <c r="ZY5" s="52">
        <v>1.0900000000000001</v>
      </c>
      <c r="ZZ5" s="1049">
        <f t="shared" si="116"/>
        <v>1.0900000000000001</v>
      </c>
      <c r="AAA5" s="32">
        <v>1.07</v>
      </c>
      <c r="AAB5" s="52">
        <f t="shared" si="117"/>
        <v>1.07</v>
      </c>
      <c r="AAC5" s="1049">
        <v>1.0900000000000001</v>
      </c>
      <c r="AAD5" s="52">
        <f t="shared" si="156"/>
        <v>1.07</v>
      </c>
      <c r="AAE5" s="52">
        <v>1.08</v>
      </c>
      <c r="AAF5" s="678">
        <f t="shared" si="157"/>
        <v>9.3457943925233725E-3</v>
      </c>
      <c r="AAG5" s="52"/>
      <c r="AAH5" s="52">
        <v>1</v>
      </c>
      <c r="AAI5" s="58">
        <v>1.01</v>
      </c>
      <c r="AAJ5" s="52">
        <v>1.05</v>
      </c>
      <c r="AAK5" s="32">
        <f t="shared" si="118"/>
        <v>1</v>
      </c>
      <c r="AAL5" s="58">
        <v>1.04</v>
      </c>
      <c r="AAM5" s="52">
        <v>1</v>
      </c>
      <c r="AAN5" s="52">
        <f t="shared" si="119"/>
        <v>1</v>
      </c>
      <c r="AAO5" s="32">
        <v>1.01</v>
      </c>
      <c r="AAP5" s="52">
        <f t="shared" si="120"/>
        <v>1</v>
      </c>
      <c r="AAQ5" s="58"/>
      <c r="AAR5" s="52">
        <v>1.02</v>
      </c>
      <c r="AAS5" s="1049">
        <v>1.18</v>
      </c>
      <c r="AAT5" s="1049">
        <f t="shared" si="121"/>
        <v>1</v>
      </c>
      <c r="AAU5" s="1049"/>
      <c r="AAV5" s="58">
        <v>1.032</v>
      </c>
      <c r="AAW5" s="58">
        <f t="shared" si="122"/>
        <v>1</v>
      </c>
      <c r="AAX5" s="58">
        <v>1.04</v>
      </c>
      <c r="AAY5" s="52">
        <v>1.03</v>
      </c>
      <c r="AAZ5" s="52">
        <f t="shared" si="158"/>
        <v>1</v>
      </c>
      <c r="ABA5" s="52">
        <v>1.04</v>
      </c>
      <c r="ABB5" s="6">
        <f t="shared" si="159"/>
        <v>4.0000000000000036E-2</v>
      </c>
      <c r="ABC5" s="52">
        <v>0.93</v>
      </c>
      <c r="ABD5" s="52">
        <f t="shared" si="123"/>
        <v>0.93</v>
      </c>
      <c r="ABE5" s="52">
        <v>0.94</v>
      </c>
      <c r="ABF5" s="6">
        <f t="shared" si="124"/>
        <v>1.0752688172042901E-2</v>
      </c>
      <c r="ABG5" s="1049">
        <v>0.91</v>
      </c>
      <c r="ABH5" s="52">
        <f t="shared" si="125"/>
        <v>0.91</v>
      </c>
      <c r="ABI5" s="52">
        <v>0.92</v>
      </c>
      <c r="ABJ5" s="6">
        <f t="shared" si="160"/>
        <v>1.0989010989010999E-2</v>
      </c>
      <c r="ABK5" s="1383">
        <v>0.91</v>
      </c>
      <c r="ABL5" s="52">
        <f t="shared" si="126"/>
        <v>0.91</v>
      </c>
      <c r="ABM5" s="52">
        <v>0.92</v>
      </c>
      <c r="ABN5" s="678">
        <f t="shared" si="127"/>
        <v>1.0989010989010999E-2</v>
      </c>
      <c r="ABO5" s="36"/>
      <c r="ABP5" s="37"/>
      <c r="ABQ5" s="36"/>
      <c r="ABR5" s="36" t="str">
        <f t="shared" si="128"/>
        <v xml:space="preserve">1. Better than baseline </v>
      </c>
      <c r="ABS5" s="36" t="str">
        <f t="shared" si="129"/>
        <v>4.Blocker/Not Executed</v>
      </c>
      <c r="ABT5" s="36" t="str">
        <f t="shared" si="130"/>
        <v>2. Within 10% deviation from baseline</v>
      </c>
      <c r="ABU5" s="36" t="str">
        <f t="shared" si="131"/>
        <v xml:space="preserve">1. Better than baseline </v>
      </c>
      <c r="ABV5" s="36" t="str">
        <f t="shared" si="132"/>
        <v xml:space="preserve">1. Better than baseline </v>
      </c>
      <c r="ABW5" s="36" t="str">
        <f t="shared" si="133"/>
        <v>2. Within 10% deviation from baseline</v>
      </c>
      <c r="ABX5" s="36" t="str">
        <f t="shared" si="134"/>
        <v>2. Within 10% deviation from baseline</v>
      </c>
      <c r="ABY5" s="59" t="str">
        <f t="shared" si="135"/>
        <v xml:space="preserve">1. Better than baseline </v>
      </c>
      <c r="ABZ5" s="59" t="str">
        <f t="shared" si="136"/>
        <v xml:space="preserve">1. Better than baseline </v>
      </c>
      <c r="ACA5" s="59" t="str">
        <f t="shared" si="137"/>
        <v>2. Within 10% deviation from baseline</v>
      </c>
      <c r="ACB5" s="59" t="str">
        <f t="shared" si="138"/>
        <v>2. Within 10% deviation from baseline</v>
      </c>
      <c r="ACC5" s="36" t="str">
        <f t="shared" si="139"/>
        <v>3. Missing baseline</v>
      </c>
      <c r="ACD5" s="37" t="str">
        <f t="shared" si="140"/>
        <v>3. Missing baseline</v>
      </c>
      <c r="ACE5" s="37" t="str">
        <f t="shared" si="141"/>
        <v>3. Missing baseline</v>
      </c>
      <c r="ACF5" s="37" t="str">
        <f t="shared" si="142"/>
        <v>2. Within 10% deviation from baseline</v>
      </c>
    </row>
    <row r="6" spans="1:775" s="4" customFormat="1" ht="44.15" customHeight="1" thickBot="1" x14ac:dyDescent="0.4">
      <c r="A6" s="340">
        <v>4</v>
      </c>
      <c r="B6" s="52" t="s">
        <v>17</v>
      </c>
      <c r="C6" s="52" t="s">
        <v>1254</v>
      </c>
      <c r="D6" s="52" t="s">
        <v>2307</v>
      </c>
      <c r="E6" s="52" t="s">
        <v>2307</v>
      </c>
      <c r="F6" s="52" t="s">
        <v>2308</v>
      </c>
      <c r="G6" s="52" t="s">
        <v>2314</v>
      </c>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36">
        <v>2.1800000000000002</v>
      </c>
      <c r="AV6" s="36"/>
      <c r="AW6" s="59"/>
      <c r="AX6" s="59">
        <v>2.2999999999999998</v>
      </c>
      <c r="AY6" s="36">
        <v>2.33</v>
      </c>
      <c r="AZ6" s="59">
        <f t="shared" si="0"/>
        <v>2.1800000000000002</v>
      </c>
      <c r="BA6" s="59">
        <v>2.21</v>
      </c>
      <c r="BB6" s="58">
        <f t="shared" si="1"/>
        <v>2.1800000000000002</v>
      </c>
      <c r="BC6" s="36"/>
      <c r="BD6" s="678">
        <f t="shared" si="2"/>
        <v>-1</v>
      </c>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v>1.9</v>
      </c>
      <c r="DQ6" s="29"/>
      <c r="DR6" s="29">
        <v>2.0099999999999998</v>
      </c>
      <c r="DS6" s="29"/>
      <c r="DT6" s="29">
        <f>MIN(DP6,DS6)</f>
        <v>1.9</v>
      </c>
      <c r="DU6" s="51">
        <v>2</v>
      </c>
      <c r="DV6" s="52">
        <f t="shared" si="3"/>
        <v>1.9</v>
      </c>
      <c r="DW6" s="37">
        <v>1.99</v>
      </c>
      <c r="DX6" s="29">
        <v>1.99</v>
      </c>
      <c r="DY6" s="52">
        <f t="shared" si="4"/>
        <v>1.9</v>
      </c>
      <c r="DZ6" s="29"/>
      <c r="EA6" s="7">
        <f t="shared" si="5"/>
        <v>4.7368421052631622E-2</v>
      </c>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v>2.08</v>
      </c>
      <c r="FM6" s="29"/>
      <c r="FN6" s="29">
        <v>2.13</v>
      </c>
      <c r="FO6" s="29">
        <v>2.23</v>
      </c>
      <c r="FP6" s="29">
        <f>MIN(FL6,FO6)</f>
        <v>2.08</v>
      </c>
      <c r="FQ6" s="29">
        <v>2.0859999999999999</v>
      </c>
      <c r="FR6" s="58">
        <f t="shared" si="6"/>
        <v>2.08</v>
      </c>
      <c r="FS6" s="36">
        <v>2.13</v>
      </c>
      <c r="FT6" s="36">
        <v>2.02</v>
      </c>
      <c r="FU6" s="7">
        <f t="shared" si="7"/>
        <v>-2.8846153846153872E-2</v>
      </c>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v>1.43</v>
      </c>
      <c r="HF6" s="29"/>
      <c r="HG6" s="29">
        <v>1.34</v>
      </c>
      <c r="HH6" s="29"/>
      <c r="HI6" s="29">
        <f>MIN(HE6,HH6)</f>
        <v>1.43</v>
      </c>
      <c r="HJ6" s="29">
        <v>1.44</v>
      </c>
      <c r="HK6" s="1049">
        <f t="shared" si="8"/>
        <v>1.43</v>
      </c>
      <c r="HL6" s="36">
        <v>1.44</v>
      </c>
      <c r="HM6" s="37">
        <f t="shared" si="9"/>
        <v>1.43</v>
      </c>
      <c r="HN6" s="37">
        <v>1.54</v>
      </c>
      <c r="HO6" s="37">
        <f t="shared" si="10"/>
        <v>1.43</v>
      </c>
      <c r="HP6" s="37"/>
      <c r="HQ6" s="461">
        <f t="shared" si="11"/>
        <v>-1</v>
      </c>
      <c r="HR6" s="29"/>
      <c r="HS6" s="29"/>
      <c r="HT6" s="29"/>
      <c r="HU6" s="29"/>
      <c r="HV6" s="29"/>
      <c r="HW6" s="29"/>
      <c r="HX6" s="29"/>
      <c r="HY6" s="29"/>
      <c r="HZ6" s="29"/>
      <c r="IA6" s="29"/>
      <c r="IB6" s="29"/>
      <c r="IC6" s="29"/>
      <c r="ID6" s="29"/>
      <c r="IE6" s="29"/>
      <c r="IF6" s="29"/>
      <c r="IG6" s="29"/>
      <c r="IH6" s="29"/>
      <c r="II6" s="29"/>
      <c r="IJ6" s="29"/>
      <c r="IK6" s="29"/>
      <c r="IL6" s="29"/>
      <c r="IM6" s="29"/>
      <c r="IN6" s="29"/>
      <c r="IO6" s="29"/>
      <c r="IP6" s="29"/>
      <c r="IQ6" s="29"/>
      <c r="IR6" s="29"/>
      <c r="IS6" s="29"/>
      <c r="IT6" s="29"/>
      <c r="IU6" s="29"/>
      <c r="IV6" s="29"/>
      <c r="IW6" s="29"/>
      <c r="IX6" s="29"/>
      <c r="IY6" s="29"/>
      <c r="IZ6" s="29"/>
      <c r="JA6" s="29"/>
      <c r="JB6" s="29"/>
      <c r="JC6" s="29"/>
      <c r="JD6" s="29">
        <v>1.68</v>
      </c>
      <c r="JE6" s="29"/>
      <c r="JF6" s="29">
        <v>1.76</v>
      </c>
      <c r="JG6" s="29">
        <v>1.68</v>
      </c>
      <c r="JH6" s="29">
        <f t="shared" si="12"/>
        <v>1.68</v>
      </c>
      <c r="JI6" s="29">
        <v>1.68</v>
      </c>
      <c r="JJ6" s="52">
        <f t="shared" si="13"/>
        <v>1.68</v>
      </c>
      <c r="JK6" s="37">
        <v>1.64</v>
      </c>
      <c r="JL6" s="37">
        <v>1.72</v>
      </c>
      <c r="JM6" s="36">
        <f t="shared" si="143"/>
        <v>1.64</v>
      </c>
      <c r="JN6" s="36">
        <v>1.69</v>
      </c>
      <c r="JO6" s="37">
        <v>1.72</v>
      </c>
      <c r="JP6" s="37">
        <f t="shared" si="14"/>
        <v>1.64</v>
      </c>
      <c r="JQ6" s="37">
        <v>1.67</v>
      </c>
      <c r="JR6" s="37">
        <f t="shared" si="15"/>
        <v>1.64</v>
      </c>
      <c r="JS6" s="37">
        <v>1.66</v>
      </c>
      <c r="JT6" s="52">
        <v>1.66</v>
      </c>
      <c r="JU6" s="1049">
        <f t="shared" si="16"/>
        <v>1.64</v>
      </c>
      <c r="JV6" s="37">
        <v>1.66</v>
      </c>
      <c r="JW6" s="1049">
        <v>1.78</v>
      </c>
      <c r="JX6" s="37">
        <f t="shared" si="17"/>
        <v>1.64</v>
      </c>
      <c r="JY6" s="37">
        <v>1.64</v>
      </c>
      <c r="JZ6" s="1049">
        <v>1.68</v>
      </c>
      <c r="KA6" s="37">
        <f t="shared" si="18"/>
        <v>1.64</v>
      </c>
      <c r="KB6" s="37">
        <v>1.66</v>
      </c>
      <c r="KC6" s="1049">
        <v>1.67</v>
      </c>
      <c r="KD6" s="37">
        <f t="shared" si="19"/>
        <v>1.64</v>
      </c>
      <c r="KE6" s="37"/>
      <c r="KF6" s="1049">
        <v>1.69</v>
      </c>
      <c r="KG6" s="37">
        <f t="shared" si="20"/>
        <v>1.64</v>
      </c>
      <c r="KH6" s="1049">
        <v>1.7349999999999999</v>
      </c>
      <c r="KI6" s="1049">
        <f t="shared" si="21"/>
        <v>1.64</v>
      </c>
      <c r="KJ6" s="1049">
        <v>1.66</v>
      </c>
      <c r="KK6" s="1049">
        <f t="shared" si="22"/>
        <v>1.64</v>
      </c>
      <c r="KL6" s="32">
        <v>1.67</v>
      </c>
      <c r="KM6" s="6">
        <f t="shared" si="23"/>
        <v>1.8292682926829285E-2</v>
      </c>
      <c r="KN6" s="29"/>
      <c r="KO6" s="29"/>
      <c r="KP6" s="29"/>
      <c r="KQ6" s="29"/>
      <c r="KR6" s="29"/>
      <c r="KS6" s="29"/>
      <c r="KT6" s="29"/>
      <c r="KU6" s="29"/>
      <c r="KV6" s="29"/>
      <c r="KW6" s="29"/>
      <c r="KX6" s="29"/>
      <c r="KY6" s="29"/>
      <c r="KZ6" s="29"/>
      <c r="LA6" s="29"/>
      <c r="LB6" s="29"/>
      <c r="LC6" s="29"/>
      <c r="LD6" s="29"/>
      <c r="LE6" s="29"/>
      <c r="LF6" s="29"/>
      <c r="LG6" s="29"/>
      <c r="LH6" s="29"/>
      <c r="LI6" s="29"/>
      <c r="LJ6" s="29"/>
      <c r="LK6" s="29"/>
      <c r="LL6" s="29"/>
      <c r="LM6" s="29"/>
      <c r="LN6" s="29"/>
      <c r="LO6" s="29"/>
      <c r="LP6" s="29"/>
      <c r="LQ6" s="29"/>
      <c r="LR6" s="29"/>
      <c r="LS6" s="29"/>
      <c r="LT6" s="29"/>
      <c r="LU6" s="29"/>
      <c r="LV6" s="29"/>
      <c r="LW6" s="29"/>
      <c r="LX6" s="29"/>
      <c r="LY6" s="29">
        <v>1.53</v>
      </c>
      <c r="LZ6" s="29"/>
      <c r="MA6" s="32">
        <v>1.57</v>
      </c>
      <c r="MB6" s="32">
        <v>1.53</v>
      </c>
      <c r="MC6" s="29">
        <v>1.55</v>
      </c>
      <c r="MD6" s="29">
        <f t="shared" si="144"/>
        <v>1.53</v>
      </c>
      <c r="ME6" s="29">
        <v>1.56</v>
      </c>
      <c r="MF6" s="36">
        <f t="shared" si="24"/>
        <v>1.53</v>
      </c>
      <c r="MG6" s="37">
        <v>1.57</v>
      </c>
      <c r="MH6" s="37">
        <f t="shared" si="25"/>
        <v>1.53</v>
      </c>
      <c r="MI6" s="37">
        <v>1.57</v>
      </c>
      <c r="MJ6" s="37">
        <f t="shared" si="26"/>
        <v>1.53</v>
      </c>
      <c r="MK6" s="1049">
        <v>1.5702000000000003</v>
      </c>
      <c r="ML6" s="1049">
        <v>1.6</v>
      </c>
      <c r="MM6" s="1049">
        <f t="shared" si="27"/>
        <v>1.53</v>
      </c>
      <c r="MN6" s="1049">
        <v>1.65</v>
      </c>
      <c r="MO6" s="1049">
        <v>1.65</v>
      </c>
      <c r="MP6" s="1049">
        <v>1.53</v>
      </c>
      <c r="MQ6" s="1049">
        <f t="shared" si="28"/>
        <v>1.53</v>
      </c>
      <c r="MR6" s="37">
        <v>1.58</v>
      </c>
      <c r="MS6" s="1049">
        <v>1.61</v>
      </c>
      <c r="MT6" s="37">
        <f t="shared" si="29"/>
        <v>1.53</v>
      </c>
      <c r="MU6" s="37">
        <v>1.6</v>
      </c>
      <c r="MV6" s="37">
        <v>1.59</v>
      </c>
      <c r="MW6" s="37">
        <f t="shared" si="30"/>
        <v>1.53</v>
      </c>
      <c r="MX6" s="37">
        <v>1.5920000000000001</v>
      </c>
      <c r="MY6" s="37">
        <v>1.61</v>
      </c>
      <c r="MZ6" s="52">
        <f t="shared" si="31"/>
        <v>1.53</v>
      </c>
      <c r="NA6" s="52">
        <v>1.6</v>
      </c>
      <c r="NB6" s="52">
        <v>1.62</v>
      </c>
      <c r="NC6" s="52">
        <f t="shared" si="32"/>
        <v>1.53</v>
      </c>
      <c r="ND6" s="52">
        <v>1.6</v>
      </c>
      <c r="NE6" s="1049">
        <v>1.575</v>
      </c>
      <c r="NF6" s="52">
        <f t="shared" si="33"/>
        <v>1.53</v>
      </c>
      <c r="NG6" s="52">
        <v>1.65</v>
      </c>
      <c r="NH6" s="6">
        <f t="shared" si="34"/>
        <v>7.8431372549019537E-2</v>
      </c>
      <c r="NI6" s="29"/>
      <c r="NJ6" s="29"/>
      <c r="NK6" s="29"/>
      <c r="NL6" s="29"/>
      <c r="NM6" s="29"/>
      <c r="NN6" s="29"/>
      <c r="NO6" s="29"/>
      <c r="NP6" s="29"/>
      <c r="NQ6" s="29"/>
      <c r="NR6" s="29"/>
      <c r="NS6" s="29"/>
      <c r="NT6" s="29"/>
      <c r="NU6" s="29"/>
      <c r="NV6" s="29"/>
      <c r="NW6" s="29"/>
      <c r="NX6" s="29"/>
      <c r="NY6" s="29"/>
      <c r="NZ6" s="29"/>
      <c r="OA6" s="29"/>
      <c r="OB6" s="29"/>
      <c r="OC6" s="29"/>
      <c r="OD6" s="29"/>
      <c r="OE6" s="29"/>
      <c r="OF6" s="29"/>
      <c r="OG6" s="29"/>
      <c r="OH6" s="29"/>
      <c r="OI6" s="29"/>
      <c r="OJ6" s="29"/>
      <c r="OK6" s="29"/>
      <c r="OL6" s="29"/>
      <c r="OM6" s="29"/>
      <c r="ON6" s="29"/>
      <c r="OO6" s="29"/>
      <c r="OP6" s="29"/>
      <c r="OQ6" s="29"/>
      <c r="OR6" s="29"/>
      <c r="OS6" s="29"/>
      <c r="OT6" s="29"/>
      <c r="OU6" s="29">
        <v>1.49</v>
      </c>
      <c r="OV6" s="29"/>
      <c r="OW6" s="29">
        <v>1.5</v>
      </c>
      <c r="OX6" s="29">
        <v>1.56</v>
      </c>
      <c r="OY6" s="29">
        <f t="shared" si="35"/>
        <v>1.49</v>
      </c>
      <c r="OZ6" s="29">
        <v>1.4870000000000001</v>
      </c>
      <c r="PA6" s="32">
        <v>1.4890000000000001</v>
      </c>
      <c r="PB6" s="4">
        <v>1.52</v>
      </c>
      <c r="PC6" s="52">
        <f t="shared" si="36"/>
        <v>1.49</v>
      </c>
      <c r="PD6" s="1049">
        <v>1.42</v>
      </c>
      <c r="PE6" s="1049">
        <v>1.41</v>
      </c>
      <c r="PF6" s="36">
        <f t="shared" si="37"/>
        <v>1.41</v>
      </c>
      <c r="PG6" s="29">
        <v>1.41</v>
      </c>
      <c r="PH6" s="36">
        <v>1.47</v>
      </c>
      <c r="PI6" s="37">
        <f t="shared" si="38"/>
        <v>1.41</v>
      </c>
      <c r="PJ6" s="37">
        <v>1.47</v>
      </c>
      <c r="PK6" s="37">
        <f t="shared" si="39"/>
        <v>1.41</v>
      </c>
      <c r="PL6" s="37">
        <v>1.49</v>
      </c>
      <c r="PM6" s="1049">
        <v>1.47</v>
      </c>
      <c r="PN6" s="37">
        <f t="shared" si="40"/>
        <v>1.41</v>
      </c>
      <c r="PO6" s="37"/>
      <c r="PP6" s="1049">
        <v>1.48</v>
      </c>
      <c r="PQ6" s="1049">
        <f t="shared" si="41"/>
        <v>1.41</v>
      </c>
      <c r="PR6" s="1049"/>
      <c r="PS6" s="1049">
        <v>1.48</v>
      </c>
      <c r="PT6" s="1049">
        <f t="shared" si="42"/>
        <v>1.41</v>
      </c>
      <c r="PU6" s="1049">
        <v>1.45</v>
      </c>
      <c r="PV6" s="1049">
        <v>1.4930000000000001</v>
      </c>
      <c r="PW6" s="1049">
        <f t="shared" si="43"/>
        <v>1.41</v>
      </c>
      <c r="PX6" s="1049">
        <v>1.5</v>
      </c>
      <c r="PY6" s="52">
        <f t="shared" si="44"/>
        <v>1.41</v>
      </c>
      <c r="PZ6" s="52">
        <v>1.43</v>
      </c>
      <c r="QA6" s="52">
        <v>1.48</v>
      </c>
      <c r="QB6" s="52">
        <f t="shared" si="45"/>
        <v>1.41</v>
      </c>
      <c r="QC6" s="52">
        <v>1.5</v>
      </c>
      <c r="QD6" s="52">
        <f t="shared" si="46"/>
        <v>1.41</v>
      </c>
      <c r="QE6" s="1049">
        <v>1.51</v>
      </c>
      <c r="QF6" s="52">
        <f t="shared" si="47"/>
        <v>1.41</v>
      </c>
      <c r="QG6" s="52">
        <v>1.52</v>
      </c>
      <c r="QH6" s="1049">
        <v>1.55</v>
      </c>
      <c r="QI6" s="52">
        <f t="shared" si="48"/>
        <v>1.41</v>
      </c>
      <c r="QJ6" s="52"/>
      <c r="QK6" s="6">
        <f t="shared" si="49"/>
        <v>-1</v>
      </c>
      <c r="QL6" s="29"/>
      <c r="QM6" s="29"/>
      <c r="QN6" s="29"/>
      <c r="QO6" s="29"/>
      <c r="QP6" s="29"/>
      <c r="QQ6" s="29"/>
      <c r="QR6" s="29"/>
      <c r="QS6" s="29"/>
      <c r="QT6" s="29"/>
      <c r="QU6" s="29"/>
      <c r="QV6" s="29"/>
      <c r="QW6" s="29">
        <v>1.57</v>
      </c>
      <c r="QX6" s="29"/>
      <c r="QY6" s="29"/>
      <c r="QZ6" s="29">
        <v>1.44</v>
      </c>
      <c r="RA6" s="29">
        <v>1.6</v>
      </c>
      <c r="RB6" s="29">
        <f t="shared" si="50"/>
        <v>1.57</v>
      </c>
      <c r="RC6" s="29">
        <v>1.53</v>
      </c>
      <c r="RD6" s="36">
        <f t="shared" si="51"/>
        <v>1.53</v>
      </c>
      <c r="RE6" s="29">
        <v>1.57</v>
      </c>
      <c r="RF6" s="37">
        <v>1.53</v>
      </c>
      <c r="RG6" s="1049">
        <f t="shared" si="52"/>
        <v>1.53</v>
      </c>
      <c r="RH6" s="37">
        <v>1.57</v>
      </c>
      <c r="RI6" s="37">
        <f t="shared" si="53"/>
        <v>1.53</v>
      </c>
      <c r="RJ6" s="1049">
        <v>1.548</v>
      </c>
      <c r="RK6" s="1049">
        <v>1.55</v>
      </c>
      <c r="RL6" s="1049">
        <v>1.51</v>
      </c>
      <c r="RM6" s="1049">
        <f t="shared" si="54"/>
        <v>1.51</v>
      </c>
      <c r="RN6" s="1049">
        <v>1.51</v>
      </c>
      <c r="RO6" s="1049">
        <v>1.53</v>
      </c>
      <c r="RP6" s="1049">
        <f t="shared" si="55"/>
        <v>1.51</v>
      </c>
      <c r="RQ6" s="1049"/>
      <c r="RR6" s="1049">
        <v>1.6</v>
      </c>
      <c r="RS6" s="1049">
        <f t="shared" si="56"/>
        <v>1.51</v>
      </c>
      <c r="RT6" s="1049">
        <v>1.53</v>
      </c>
      <c r="RU6" s="1049">
        <f t="shared" si="57"/>
        <v>1.51</v>
      </c>
      <c r="RV6" s="1049">
        <v>1.54</v>
      </c>
      <c r="RW6" s="1049">
        <v>1.55</v>
      </c>
      <c r="RX6" s="52">
        <f t="shared" si="58"/>
        <v>1.51</v>
      </c>
      <c r="RY6" s="52">
        <v>1.55</v>
      </c>
      <c r="RZ6" s="52">
        <v>1.56</v>
      </c>
      <c r="SA6" s="52">
        <f t="shared" si="59"/>
        <v>1.51</v>
      </c>
      <c r="SB6" s="52">
        <v>1.49</v>
      </c>
      <c r="SC6" s="1049">
        <f t="shared" si="60"/>
        <v>1.49</v>
      </c>
      <c r="SD6" s="52">
        <v>1.51</v>
      </c>
      <c r="SE6" s="52">
        <f t="shared" si="61"/>
        <v>1.49</v>
      </c>
      <c r="SF6" s="52">
        <v>1.52</v>
      </c>
      <c r="SG6" s="52">
        <v>1.52</v>
      </c>
      <c r="SH6" s="52">
        <f t="shared" si="62"/>
        <v>1.49</v>
      </c>
      <c r="SI6" s="52">
        <v>1.52</v>
      </c>
      <c r="SJ6" s="52">
        <f t="shared" si="63"/>
        <v>1.49</v>
      </c>
      <c r="SK6" s="52">
        <v>1.53</v>
      </c>
      <c r="SL6" s="52">
        <v>1.53</v>
      </c>
      <c r="SM6" s="52">
        <f t="shared" si="64"/>
        <v>1.49</v>
      </c>
      <c r="SN6" s="118"/>
      <c r="SO6" s="36">
        <v>1.54</v>
      </c>
      <c r="SP6" s="52">
        <f t="shared" si="145"/>
        <v>1.49</v>
      </c>
      <c r="SQ6" s="52">
        <v>1.55</v>
      </c>
      <c r="SR6" s="6">
        <f t="shared" si="146"/>
        <v>4.0268456375838965E-2</v>
      </c>
      <c r="SS6" s="29">
        <v>1.57</v>
      </c>
      <c r="ST6" s="29">
        <v>1.62</v>
      </c>
      <c r="SU6" s="29">
        <v>1.675</v>
      </c>
      <c r="SV6" s="52">
        <f t="shared" si="65"/>
        <v>1.57</v>
      </c>
      <c r="SW6" s="36">
        <v>1.601</v>
      </c>
      <c r="SX6" s="36">
        <f t="shared" si="66"/>
        <v>1.57</v>
      </c>
      <c r="SY6" s="29">
        <v>1.702</v>
      </c>
      <c r="SZ6" s="37">
        <v>1.59</v>
      </c>
      <c r="TA6" s="37">
        <f t="shared" si="67"/>
        <v>1.57</v>
      </c>
      <c r="TB6" s="37">
        <v>1.59</v>
      </c>
      <c r="TC6" s="37">
        <f t="shared" si="68"/>
        <v>1.57</v>
      </c>
      <c r="TD6" s="37">
        <v>1.55</v>
      </c>
      <c r="TE6" s="1049">
        <v>1.7</v>
      </c>
      <c r="TF6" s="37">
        <f t="shared" si="69"/>
        <v>1.57</v>
      </c>
      <c r="TG6" s="37"/>
      <c r="TH6" s="1049">
        <v>1.69</v>
      </c>
      <c r="TI6" s="37">
        <f t="shared" si="70"/>
        <v>1.57</v>
      </c>
      <c r="TJ6" s="37">
        <v>1.7</v>
      </c>
      <c r="TK6" s="1049">
        <v>1.64</v>
      </c>
      <c r="TL6" s="37">
        <f t="shared" si="71"/>
        <v>1.57</v>
      </c>
      <c r="TM6" s="1049">
        <v>1.66</v>
      </c>
      <c r="TN6" s="1049">
        <f t="shared" si="72"/>
        <v>1.57</v>
      </c>
      <c r="TO6" s="1049">
        <v>1.65</v>
      </c>
      <c r="TP6" s="1049">
        <v>1.6</v>
      </c>
      <c r="TQ6" s="52">
        <f t="shared" si="73"/>
        <v>1.57</v>
      </c>
      <c r="TR6" s="52">
        <v>1.69</v>
      </c>
      <c r="TS6" s="52">
        <v>1.61</v>
      </c>
      <c r="TT6" s="52">
        <f t="shared" si="74"/>
        <v>1.57</v>
      </c>
      <c r="TU6" s="52">
        <v>1.62</v>
      </c>
      <c r="TV6" s="1049">
        <v>1.59</v>
      </c>
      <c r="TW6" s="52">
        <f t="shared" si="75"/>
        <v>1.57</v>
      </c>
      <c r="TX6" s="1049">
        <v>1.62</v>
      </c>
      <c r="TY6" s="52">
        <f t="shared" si="76"/>
        <v>1.57</v>
      </c>
      <c r="TZ6" s="52">
        <v>1.59</v>
      </c>
      <c r="UA6" s="52">
        <v>1.57</v>
      </c>
      <c r="UB6" s="52">
        <f t="shared" si="77"/>
        <v>1.57</v>
      </c>
      <c r="UC6" s="1049">
        <v>1.58</v>
      </c>
      <c r="UD6" s="52">
        <f t="shared" si="78"/>
        <v>1.57</v>
      </c>
      <c r="UE6" s="52">
        <v>1.56</v>
      </c>
      <c r="UF6" s="1049">
        <v>1.59</v>
      </c>
      <c r="UG6" s="52">
        <f t="shared" si="79"/>
        <v>1.57</v>
      </c>
      <c r="UH6" s="1049">
        <v>1.61</v>
      </c>
      <c r="UI6" s="1049">
        <v>1.58</v>
      </c>
      <c r="UJ6" s="1049">
        <f t="shared" si="80"/>
        <v>1.57</v>
      </c>
      <c r="UK6" s="52">
        <v>1.6</v>
      </c>
      <c r="UL6" s="52">
        <v>1.59</v>
      </c>
      <c r="UM6" s="52">
        <f t="shared" si="147"/>
        <v>1.57</v>
      </c>
      <c r="UN6" s="52">
        <v>1.61</v>
      </c>
      <c r="UO6" s="6">
        <f t="shared" si="148"/>
        <v>2.5477707006369449E-2</v>
      </c>
      <c r="UP6" s="36">
        <v>1.7270000000000003</v>
      </c>
      <c r="UQ6" s="36">
        <v>1.67</v>
      </c>
      <c r="UR6" s="36">
        <f t="shared" si="81"/>
        <v>1.67</v>
      </c>
      <c r="US6" s="36">
        <v>1.63</v>
      </c>
      <c r="UT6" s="36">
        <v>1.64</v>
      </c>
      <c r="UU6" s="36">
        <v>1.68</v>
      </c>
      <c r="UV6" s="36">
        <f t="shared" si="82"/>
        <v>1.67</v>
      </c>
      <c r="UW6" s="36">
        <v>1.65</v>
      </c>
      <c r="UX6" s="36">
        <f t="shared" si="83"/>
        <v>1.65</v>
      </c>
      <c r="UY6" s="36">
        <v>1.65</v>
      </c>
      <c r="UZ6" s="36">
        <v>1.69</v>
      </c>
      <c r="VA6" s="36">
        <f t="shared" si="84"/>
        <v>1.65</v>
      </c>
      <c r="VB6" s="36">
        <v>1.65</v>
      </c>
      <c r="VC6" s="36">
        <f t="shared" si="85"/>
        <v>1.65</v>
      </c>
      <c r="VD6" s="36">
        <v>1.69</v>
      </c>
      <c r="VE6" s="36">
        <v>1.69</v>
      </c>
      <c r="VF6" s="36">
        <f t="shared" si="86"/>
        <v>1.65</v>
      </c>
      <c r="VG6" s="52">
        <v>1.6819999999999999</v>
      </c>
      <c r="VH6" s="52">
        <v>1.6619999999999999</v>
      </c>
      <c r="VI6" s="52">
        <v>1.69</v>
      </c>
      <c r="VJ6" s="52">
        <v>1.65</v>
      </c>
      <c r="VK6" s="52">
        <v>1.63</v>
      </c>
      <c r="VL6" s="1049">
        <v>1.66</v>
      </c>
      <c r="VM6" s="1049">
        <v>1.67</v>
      </c>
      <c r="VN6" s="52">
        <f t="shared" si="87"/>
        <v>1.65</v>
      </c>
      <c r="VO6" s="52">
        <v>1.65</v>
      </c>
      <c r="VP6" s="52">
        <v>1.67</v>
      </c>
      <c r="VQ6" s="1049">
        <v>1.67</v>
      </c>
      <c r="VR6" s="1049">
        <v>1.69</v>
      </c>
      <c r="VS6" s="52">
        <f t="shared" si="88"/>
        <v>1.65</v>
      </c>
      <c r="VT6" s="52">
        <v>1.66</v>
      </c>
      <c r="VU6" s="52">
        <v>1.65</v>
      </c>
      <c r="VV6" s="1049">
        <v>1.67</v>
      </c>
      <c r="VW6" s="1049">
        <v>1.67</v>
      </c>
      <c r="VX6" s="52">
        <f t="shared" si="89"/>
        <v>1.65</v>
      </c>
      <c r="VY6" s="52">
        <v>1.73</v>
      </c>
      <c r="VZ6" s="52">
        <v>1.74</v>
      </c>
      <c r="WA6" s="1049">
        <v>1.67</v>
      </c>
      <c r="WB6" s="1049">
        <v>1.69</v>
      </c>
      <c r="WC6" s="52">
        <f t="shared" si="90"/>
        <v>1.65</v>
      </c>
      <c r="WD6" s="52">
        <v>1.66</v>
      </c>
      <c r="WE6" s="52">
        <v>1.68</v>
      </c>
      <c r="WF6" s="1049">
        <v>1.68</v>
      </c>
      <c r="WG6" s="52">
        <v>1.69</v>
      </c>
      <c r="WH6" s="52">
        <f t="shared" si="91"/>
        <v>1.65</v>
      </c>
      <c r="WI6" s="32">
        <v>1.68</v>
      </c>
      <c r="WJ6" s="52">
        <v>1.7029999999999998</v>
      </c>
      <c r="WK6" s="52">
        <f t="shared" si="92"/>
        <v>1.65</v>
      </c>
      <c r="WL6" s="52">
        <v>1.68</v>
      </c>
      <c r="WM6" s="52">
        <v>1.66</v>
      </c>
      <c r="WN6" s="52">
        <f t="shared" si="93"/>
        <v>1.65</v>
      </c>
      <c r="WO6" s="52"/>
      <c r="WP6" s="52">
        <v>1.7</v>
      </c>
      <c r="WQ6" s="52">
        <v>1.655</v>
      </c>
      <c r="WR6" s="52">
        <v>1.66</v>
      </c>
      <c r="WS6" s="52">
        <v>1.66</v>
      </c>
      <c r="WT6" s="52">
        <v>1.6649999999999998</v>
      </c>
      <c r="WU6" s="52">
        <f t="shared" si="94"/>
        <v>1.65</v>
      </c>
      <c r="WV6" s="1049">
        <v>1.69</v>
      </c>
      <c r="WW6" s="1049">
        <v>1.68</v>
      </c>
      <c r="WX6" s="52">
        <f t="shared" si="95"/>
        <v>1.65</v>
      </c>
      <c r="WY6" s="1049"/>
      <c r="WZ6" s="1049">
        <v>1.66</v>
      </c>
      <c r="XA6" s="1049">
        <v>1.64</v>
      </c>
      <c r="XB6" s="1049">
        <v>1.69</v>
      </c>
      <c r="XC6" s="1049">
        <f t="shared" si="96"/>
        <v>1.65</v>
      </c>
      <c r="XD6" s="1049">
        <v>1.67</v>
      </c>
      <c r="XE6" s="1049">
        <f t="shared" si="97"/>
        <v>1.65</v>
      </c>
      <c r="XF6" s="1049"/>
      <c r="XG6" s="1049">
        <v>1.68</v>
      </c>
      <c r="XH6" s="1049">
        <v>1.69</v>
      </c>
      <c r="XI6" s="1049">
        <f t="shared" si="98"/>
        <v>1.65</v>
      </c>
      <c r="XJ6" s="1049"/>
      <c r="XK6" s="119">
        <v>1.68</v>
      </c>
      <c r="XL6" s="52">
        <f t="shared" si="149"/>
        <v>1.65</v>
      </c>
      <c r="XM6" s="52"/>
      <c r="XN6" s="52">
        <v>1.72</v>
      </c>
      <c r="XO6" s="6">
        <f t="shared" si="150"/>
        <v>-1</v>
      </c>
      <c r="XP6" s="6">
        <f t="shared" si="151"/>
        <v>4.2424242424242462E-2</v>
      </c>
      <c r="XQ6" s="1224">
        <f t="shared" si="99"/>
        <v>-1.2121212121212133E-2</v>
      </c>
      <c r="XR6" s="52"/>
      <c r="XS6" s="52"/>
      <c r="XT6" s="52"/>
      <c r="XU6" s="52">
        <v>1.44</v>
      </c>
      <c r="XV6" s="58">
        <v>1.51</v>
      </c>
      <c r="XW6" s="52">
        <v>1.55</v>
      </c>
      <c r="XX6" s="58">
        <f t="shared" si="100"/>
        <v>1.44</v>
      </c>
      <c r="XY6" s="58">
        <v>1.45</v>
      </c>
      <c r="XZ6" s="52">
        <v>1.48</v>
      </c>
      <c r="YA6" s="52">
        <f t="shared" si="101"/>
        <v>1.44</v>
      </c>
      <c r="YB6" s="52">
        <v>1.43</v>
      </c>
      <c r="YC6" s="52">
        <f t="shared" si="102"/>
        <v>1.43</v>
      </c>
      <c r="YD6" s="52">
        <v>1.43</v>
      </c>
      <c r="YE6" s="52">
        <f t="shared" si="103"/>
        <v>1.43</v>
      </c>
      <c r="YF6" s="52">
        <v>1.48</v>
      </c>
      <c r="YG6" s="52">
        <f t="shared" si="104"/>
        <v>1.43</v>
      </c>
      <c r="YH6" s="52">
        <v>1.49</v>
      </c>
      <c r="YI6" s="1049">
        <v>1.46</v>
      </c>
      <c r="YJ6" s="1049">
        <f t="shared" si="105"/>
        <v>1.43</v>
      </c>
      <c r="YK6" s="1049"/>
      <c r="YL6" s="1049">
        <v>1.48</v>
      </c>
      <c r="YM6" s="52">
        <f t="shared" si="152"/>
        <v>1.43</v>
      </c>
      <c r="YN6" s="52">
        <v>1.49</v>
      </c>
      <c r="YO6" s="6">
        <f t="shared" si="153"/>
        <v>4.1958041958041994E-2</v>
      </c>
      <c r="YP6" s="58">
        <v>1.24</v>
      </c>
      <c r="YQ6" s="58">
        <v>1.27</v>
      </c>
      <c r="YR6" s="52">
        <v>1.25</v>
      </c>
      <c r="YS6" s="52">
        <f t="shared" si="106"/>
        <v>1.24</v>
      </c>
      <c r="YT6" s="52">
        <v>1.27</v>
      </c>
      <c r="YU6" s="52">
        <f t="shared" si="107"/>
        <v>1.24</v>
      </c>
      <c r="YV6" s="52">
        <v>1.29</v>
      </c>
      <c r="YW6" s="52">
        <v>1.24</v>
      </c>
      <c r="YX6" s="58">
        <f t="shared" si="108"/>
        <v>1.24</v>
      </c>
      <c r="YY6" s="58">
        <v>1.25</v>
      </c>
      <c r="YZ6" s="52">
        <v>1.25</v>
      </c>
      <c r="ZA6" s="52">
        <f t="shared" si="109"/>
        <v>1.24</v>
      </c>
      <c r="ZB6" s="52">
        <v>1.24</v>
      </c>
      <c r="ZC6" s="58">
        <f t="shared" si="110"/>
        <v>1.24</v>
      </c>
      <c r="ZD6" s="52">
        <v>1.26</v>
      </c>
      <c r="ZE6" s="32">
        <f t="shared" si="111"/>
        <v>1.24</v>
      </c>
      <c r="ZF6" s="52">
        <v>1.28</v>
      </c>
      <c r="ZG6" s="52">
        <v>1.29</v>
      </c>
      <c r="ZH6" s="52">
        <f t="shared" si="154"/>
        <v>1.24</v>
      </c>
      <c r="ZI6" s="52"/>
      <c r="ZJ6" s="6">
        <f t="shared" si="155"/>
        <v>-1</v>
      </c>
      <c r="ZK6" s="1049"/>
      <c r="ZL6" s="1049"/>
      <c r="ZM6" s="1049"/>
      <c r="ZN6" s="77">
        <v>1.66</v>
      </c>
      <c r="ZO6" s="47">
        <v>1.65</v>
      </c>
      <c r="ZP6" s="47">
        <v>1.68</v>
      </c>
      <c r="ZQ6" s="102">
        <v>1.66</v>
      </c>
      <c r="ZR6" s="47">
        <f t="shared" si="112"/>
        <v>1.66</v>
      </c>
      <c r="ZS6" s="102">
        <v>1.71</v>
      </c>
      <c r="ZT6" s="47">
        <f t="shared" si="113"/>
        <v>1.66</v>
      </c>
      <c r="ZU6" s="102">
        <v>1.7</v>
      </c>
      <c r="ZV6" s="47">
        <f t="shared" si="114"/>
        <v>1.66</v>
      </c>
      <c r="ZW6" s="102">
        <v>1.69</v>
      </c>
      <c r="ZX6" s="52">
        <f t="shared" si="115"/>
        <v>1.66</v>
      </c>
      <c r="ZY6" s="47">
        <v>1.67</v>
      </c>
      <c r="ZZ6" s="1049">
        <f t="shared" si="116"/>
        <v>1.66</v>
      </c>
      <c r="AAA6" s="32">
        <v>1.69</v>
      </c>
      <c r="AAB6" s="52">
        <f t="shared" si="117"/>
        <v>1.66</v>
      </c>
      <c r="AAC6" s="1049">
        <v>1.68</v>
      </c>
      <c r="AAD6" s="52">
        <f t="shared" si="156"/>
        <v>1.66</v>
      </c>
      <c r="AAE6" s="52">
        <v>1.67</v>
      </c>
      <c r="AAF6" s="678">
        <f t="shared" si="157"/>
        <v>6.0240963855421742E-3</v>
      </c>
      <c r="AAG6" s="52"/>
      <c r="AAH6" s="47">
        <v>1.56</v>
      </c>
      <c r="AAI6" s="51">
        <v>1.6</v>
      </c>
      <c r="AAJ6" s="52">
        <v>1.57</v>
      </c>
      <c r="AAK6" s="102">
        <f t="shared" si="118"/>
        <v>1.56</v>
      </c>
      <c r="AAL6" s="51">
        <v>1.55</v>
      </c>
      <c r="AAM6" s="52">
        <v>1.59</v>
      </c>
      <c r="AAN6" s="47">
        <f t="shared" si="119"/>
        <v>1.56</v>
      </c>
      <c r="AAO6" s="102">
        <v>1.45</v>
      </c>
      <c r="AAP6" s="52">
        <f t="shared" si="120"/>
        <v>1.45</v>
      </c>
      <c r="AAQ6" s="58"/>
      <c r="AAR6" s="52">
        <v>1.45</v>
      </c>
      <c r="AAS6" s="1049">
        <v>1.59</v>
      </c>
      <c r="AAT6" s="1049">
        <f t="shared" si="121"/>
        <v>1.45</v>
      </c>
      <c r="AAU6" s="1049"/>
      <c r="AAV6" s="58">
        <v>1.4890000000000001</v>
      </c>
      <c r="AAW6" s="58">
        <f t="shared" si="122"/>
        <v>1.45</v>
      </c>
      <c r="AAX6" s="58">
        <v>1.47</v>
      </c>
      <c r="AAY6" s="52">
        <v>1.46</v>
      </c>
      <c r="AAZ6" s="52">
        <f t="shared" si="158"/>
        <v>1.45</v>
      </c>
      <c r="ABA6" s="52">
        <v>1.46</v>
      </c>
      <c r="ABB6" s="6">
        <f t="shared" si="159"/>
        <v>6.896551724137937E-3</v>
      </c>
      <c r="ABC6" s="52">
        <v>1.1200000000000001</v>
      </c>
      <c r="ABD6" s="52">
        <f t="shared" si="123"/>
        <v>1.1200000000000001</v>
      </c>
      <c r="ABE6" s="52">
        <v>1.1399999999999999</v>
      </c>
      <c r="ABF6" s="6">
        <f t="shared" si="124"/>
        <v>1.7857142857142672E-2</v>
      </c>
      <c r="ABG6" s="1049">
        <v>1.37</v>
      </c>
      <c r="ABH6" s="52">
        <f t="shared" si="125"/>
        <v>1.37</v>
      </c>
      <c r="ABI6" s="52">
        <v>1.39</v>
      </c>
      <c r="ABJ6" s="6">
        <f t="shared" si="160"/>
        <v>1.4598540145985252E-2</v>
      </c>
      <c r="ABK6" s="1383">
        <v>1.1100000000000001</v>
      </c>
      <c r="ABL6" s="52">
        <f t="shared" si="126"/>
        <v>1.1100000000000001</v>
      </c>
      <c r="ABM6" s="52">
        <v>1.18</v>
      </c>
      <c r="ABN6" s="678">
        <f t="shared" si="127"/>
        <v>6.3063063063062919E-2</v>
      </c>
      <c r="ABO6" s="36"/>
      <c r="ABP6" s="37"/>
      <c r="ABQ6" s="36"/>
      <c r="ABR6" s="36" t="str">
        <f t="shared" si="128"/>
        <v xml:space="preserve">1. Better than baseline </v>
      </c>
      <c r="ABS6" s="36" t="str">
        <f t="shared" si="129"/>
        <v>4.Blocker/Not Executed</v>
      </c>
      <c r="ABT6" s="36" t="str">
        <f t="shared" si="130"/>
        <v>2. Within 10% deviation from baseline</v>
      </c>
      <c r="ABU6" s="36" t="str">
        <f t="shared" si="131"/>
        <v xml:space="preserve">1. Better than baseline </v>
      </c>
      <c r="ABV6" s="36" t="str">
        <f t="shared" si="132"/>
        <v xml:space="preserve">1. Better than baseline </v>
      </c>
      <c r="ABW6" s="36" t="str">
        <f t="shared" si="133"/>
        <v>2. Within 10% deviation from baseline</v>
      </c>
      <c r="ABX6" s="36" t="str">
        <f t="shared" si="134"/>
        <v>2. Within 10% deviation from baseline</v>
      </c>
      <c r="ABY6" s="59" t="str">
        <f t="shared" si="135"/>
        <v xml:space="preserve">1. Better than baseline </v>
      </c>
      <c r="ABZ6" s="59" t="str">
        <f t="shared" si="136"/>
        <v>2. Within 10% deviation from baseline</v>
      </c>
      <c r="ACA6" s="59" t="str">
        <f t="shared" si="137"/>
        <v>2. Within 10% deviation from baseline</v>
      </c>
      <c r="ACB6" s="59" t="str">
        <f t="shared" si="138"/>
        <v xml:space="preserve">1. Better than baseline </v>
      </c>
      <c r="ACC6" s="36" t="str">
        <f t="shared" si="139"/>
        <v>3. Missing baseline</v>
      </c>
      <c r="ACD6" s="37" t="str">
        <f t="shared" si="140"/>
        <v>3. Missing baseline</v>
      </c>
      <c r="ACE6" s="37" t="str">
        <f t="shared" si="141"/>
        <v>3. Missing baseline</v>
      </c>
      <c r="ACF6" s="37" t="str">
        <f t="shared" si="142"/>
        <v>2. Within 10% deviation from baseline</v>
      </c>
    </row>
    <row r="7" spans="1:775" s="4" customFormat="1" ht="44.15" customHeight="1" thickBot="1" x14ac:dyDescent="0.4">
      <c r="A7" s="340">
        <v>5</v>
      </c>
      <c r="B7" s="52" t="s">
        <v>17</v>
      </c>
      <c r="C7" s="52" t="s">
        <v>1254</v>
      </c>
      <c r="D7" s="52" t="s">
        <v>2307</v>
      </c>
      <c r="E7" s="52" t="s">
        <v>2307</v>
      </c>
      <c r="F7" s="52" t="s">
        <v>2308</v>
      </c>
      <c r="G7" s="52" t="s">
        <v>2315</v>
      </c>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36">
        <v>49.43</v>
      </c>
      <c r="AV7" s="36"/>
      <c r="AW7" s="59"/>
      <c r="AX7" s="59">
        <v>49.37</v>
      </c>
      <c r="AY7" s="36" t="s">
        <v>1159</v>
      </c>
      <c r="AZ7" s="59">
        <f t="shared" si="0"/>
        <v>49.43</v>
      </c>
      <c r="BA7" s="59">
        <v>48.23</v>
      </c>
      <c r="BB7" s="58">
        <f t="shared" si="1"/>
        <v>48.23</v>
      </c>
      <c r="BC7" s="36"/>
      <c r="BD7" s="678">
        <f t="shared" si="2"/>
        <v>-1</v>
      </c>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v>53.2</v>
      </c>
      <c r="DQ7" s="29"/>
      <c r="DR7" s="29">
        <v>48.47</v>
      </c>
      <c r="DS7" s="29"/>
      <c r="DT7" s="29">
        <f>MIN(DP7,DS7)</f>
        <v>53.2</v>
      </c>
      <c r="DU7" s="51">
        <v>56.32</v>
      </c>
      <c r="DV7" s="52">
        <f t="shared" si="3"/>
        <v>53.2</v>
      </c>
      <c r="DW7" s="37">
        <v>56.21</v>
      </c>
      <c r="DX7" s="29">
        <v>56.12</v>
      </c>
      <c r="DY7" s="52">
        <f t="shared" si="4"/>
        <v>53.2</v>
      </c>
      <c r="DZ7" s="29"/>
      <c r="EA7" s="6">
        <f t="shared" si="5"/>
        <v>5.4887218045112679E-2</v>
      </c>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v>57.65</v>
      </c>
      <c r="FM7" s="29"/>
      <c r="FN7" s="29">
        <v>58.223999999999997</v>
      </c>
      <c r="FO7" s="29">
        <v>56.47</v>
      </c>
      <c r="FP7" s="29">
        <f>MIN(FL7,FO7)</f>
        <v>56.47</v>
      </c>
      <c r="FQ7" s="29">
        <v>56.92</v>
      </c>
      <c r="FR7" s="58">
        <f t="shared" si="6"/>
        <v>56.47</v>
      </c>
      <c r="FS7" s="36">
        <v>54.09</v>
      </c>
      <c r="FT7" s="36">
        <v>56.72</v>
      </c>
      <c r="FU7" s="6">
        <f t="shared" si="7"/>
        <v>4.4271294492650966E-3</v>
      </c>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v>54.1</v>
      </c>
      <c r="HF7" s="29"/>
      <c r="HG7" s="29">
        <v>53.49</v>
      </c>
      <c r="HH7" s="29"/>
      <c r="HI7" s="29">
        <f>MIN(HE7,HH7)</f>
        <v>54.1</v>
      </c>
      <c r="HJ7" s="29">
        <v>54.39</v>
      </c>
      <c r="HK7" s="1049">
        <f t="shared" si="8"/>
        <v>54.1</v>
      </c>
      <c r="HL7" s="36">
        <v>54.11</v>
      </c>
      <c r="HM7" s="37">
        <f t="shared" si="9"/>
        <v>54.1</v>
      </c>
      <c r="HN7" s="37">
        <v>55.02</v>
      </c>
      <c r="HO7" s="37">
        <f t="shared" si="10"/>
        <v>54.1</v>
      </c>
      <c r="HP7" s="37"/>
      <c r="HQ7" s="1167">
        <f t="shared" si="11"/>
        <v>-1</v>
      </c>
      <c r="HR7" s="29"/>
      <c r="HS7" s="29"/>
      <c r="HT7" s="29"/>
      <c r="HU7" s="29"/>
      <c r="HV7" s="29"/>
      <c r="HW7" s="29"/>
      <c r="HX7" s="29"/>
      <c r="HY7" s="29"/>
      <c r="HZ7" s="29"/>
      <c r="IA7" s="29"/>
      <c r="IB7" s="29"/>
      <c r="IC7" s="29"/>
      <c r="ID7" s="29"/>
      <c r="IE7" s="29"/>
      <c r="IF7" s="29"/>
      <c r="IG7" s="29"/>
      <c r="IH7" s="29"/>
      <c r="II7" s="29"/>
      <c r="IJ7" s="29"/>
      <c r="IK7" s="29"/>
      <c r="IL7" s="29"/>
      <c r="IM7" s="29"/>
      <c r="IN7" s="29"/>
      <c r="IO7" s="29"/>
      <c r="IP7" s="29"/>
      <c r="IQ7" s="29"/>
      <c r="IR7" s="29"/>
      <c r="IS7" s="29"/>
      <c r="IT7" s="29"/>
      <c r="IU7" s="29"/>
      <c r="IV7" s="29"/>
      <c r="IW7" s="29"/>
      <c r="IX7" s="29"/>
      <c r="IY7" s="29"/>
      <c r="IZ7" s="29"/>
      <c r="JA7" s="29"/>
      <c r="JB7" s="29"/>
      <c r="JC7" s="29"/>
      <c r="JD7" s="29">
        <v>59.1</v>
      </c>
      <c r="JE7" s="29"/>
      <c r="JF7" s="29">
        <v>58.27</v>
      </c>
      <c r="JG7" s="29">
        <v>59.11</v>
      </c>
      <c r="JH7" s="29">
        <f t="shared" si="12"/>
        <v>59.1</v>
      </c>
      <c r="JI7" s="29">
        <v>59</v>
      </c>
      <c r="JJ7" s="52">
        <f t="shared" si="13"/>
        <v>59</v>
      </c>
      <c r="JK7" s="37">
        <v>57.89</v>
      </c>
      <c r="JL7" s="37">
        <v>59.11</v>
      </c>
      <c r="JM7" s="36">
        <f t="shared" si="143"/>
        <v>57.89</v>
      </c>
      <c r="JN7" s="36">
        <v>59</v>
      </c>
      <c r="JO7" s="37">
        <v>62.01</v>
      </c>
      <c r="JP7" s="37">
        <f t="shared" si="14"/>
        <v>57.89</v>
      </c>
      <c r="JQ7" s="37">
        <v>58.62</v>
      </c>
      <c r="JR7" s="37">
        <f t="shared" si="15"/>
        <v>57.89</v>
      </c>
      <c r="JS7" s="37">
        <v>57.9</v>
      </c>
      <c r="JT7" s="52">
        <v>58.34</v>
      </c>
      <c r="JU7" s="1049">
        <f t="shared" si="16"/>
        <v>57.89</v>
      </c>
      <c r="JV7" s="37">
        <v>57.76</v>
      </c>
      <c r="JW7" s="1049">
        <v>58.28</v>
      </c>
      <c r="JX7" s="37">
        <f t="shared" si="17"/>
        <v>57.89</v>
      </c>
      <c r="JY7" s="37">
        <v>57.89</v>
      </c>
      <c r="JZ7" s="1049">
        <v>63</v>
      </c>
      <c r="KA7" s="37">
        <f t="shared" si="18"/>
        <v>57.89</v>
      </c>
      <c r="KB7" s="37">
        <v>58.38</v>
      </c>
      <c r="KC7" s="1049">
        <v>60.13</v>
      </c>
      <c r="KD7" s="37">
        <f t="shared" si="19"/>
        <v>57.89</v>
      </c>
      <c r="KE7" s="37"/>
      <c r="KF7" s="1049">
        <v>58.32</v>
      </c>
      <c r="KG7" s="37">
        <f t="shared" si="20"/>
        <v>57.89</v>
      </c>
      <c r="KH7" s="1049">
        <v>58.324999999999996</v>
      </c>
      <c r="KI7" s="1049">
        <f t="shared" si="21"/>
        <v>57.89</v>
      </c>
      <c r="KJ7" s="1049">
        <v>59.24</v>
      </c>
      <c r="KK7" s="1049">
        <f t="shared" si="22"/>
        <v>57.89</v>
      </c>
      <c r="KL7" s="32">
        <v>58.16</v>
      </c>
      <c r="KM7" s="6">
        <f t="shared" si="23"/>
        <v>4.6640179651061672E-3</v>
      </c>
      <c r="KN7" s="29"/>
      <c r="KO7" s="29"/>
      <c r="KP7" s="29"/>
      <c r="KQ7" s="29"/>
      <c r="KR7" s="29"/>
      <c r="KS7" s="29"/>
      <c r="KT7" s="29"/>
      <c r="KU7" s="29"/>
      <c r="KV7" s="29"/>
      <c r="KW7" s="29"/>
      <c r="KX7" s="29"/>
      <c r="KY7" s="29"/>
      <c r="KZ7" s="29"/>
      <c r="LA7" s="29"/>
      <c r="LB7" s="29"/>
      <c r="LC7" s="29"/>
      <c r="LD7" s="29"/>
      <c r="LE7" s="29"/>
      <c r="LF7" s="29"/>
      <c r="LG7" s="29"/>
      <c r="LH7" s="29"/>
      <c r="LI7" s="29"/>
      <c r="LJ7" s="29"/>
      <c r="LK7" s="29"/>
      <c r="LL7" s="29"/>
      <c r="LM7" s="29"/>
      <c r="LN7" s="29"/>
      <c r="LO7" s="29"/>
      <c r="LP7" s="29"/>
      <c r="LQ7" s="29"/>
      <c r="LR7" s="29"/>
      <c r="LS7" s="29"/>
      <c r="LT7" s="29"/>
      <c r="LU7" s="29"/>
      <c r="LV7" s="29"/>
      <c r="LW7" s="29"/>
      <c r="LX7" s="29"/>
      <c r="LY7" s="29">
        <v>53.62</v>
      </c>
      <c r="LZ7" s="29"/>
      <c r="MA7" s="32">
        <v>52.84</v>
      </c>
      <c r="MB7" s="32">
        <v>53.25</v>
      </c>
      <c r="MC7" s="29">
        <v>53.88</v>
      </c>
      <c r="MD7" s="29">
        <f t="shared" si="144"/>
        <v>53.62</v>
      </c>
      <c r="ME7" s="29">
        <v>53.91</v>
      </c>
      <c r="MF7" s="36">
        <f t="shared" si="24"/>
        <v>53.62</v>
      </c>
      <c r="MG7" s="37">
        <v>52.99</v>
      </c>
      <c r="MH7" s="37">
        <f t="shared" si="25"/>
        <v>52.99</v>
      </c>
      <c r="MI7" s="37">
        <v>52.45</v>
      </c>
      <c r="MJ7" s="37">
        <f t="shared" si="26"/>
        <v>52.45</v>
      </c>
      <c r="MK7" s="1049">
        <v>52.347799999999999</v>
      </c>
      <c r="ML7" s="1049">
        <v>52.9</v>
      </c>
      <c r="MM7" s="1049">
        <f t="shared" si="27"/>
        <v>52.45</v>
      </c>
      <c r="MN7" s="1049">
        <v>53.77</v>
      </c>
      <c r="MO7" s="1049">
        <v>52.5</v>
      </c>
      <c r="MP7" s="1049">
        <v>52.97</v>
      </c>
      <c r="MQ7" s="1049">
        <f t="shared" si="28"/>
        <v>52.45</v>
      </c>
      <c r="MR7" s="37">
        <v>52.99</v>
      </c>
      <c r="MS7" s="1049">
        <v>52.9</v>
      </c>
      <c r="MT7" s="37">
        <f t="shared" si="29"/>
        <v>52.45</v>
      </c>
      <c r="MU7" s="37">
        <v>53.1</v>
      </c>
      <c r="MV7" s="37">
        <v>53.77</v>
      </c>
      <c r="MW7" s="37">
        <f t="shared" si="30"/>
        <v>52.45</v>
      </c>
      <c r="MX7" s="37">
        <v>53.862000000000002</v>
      </c>
      <c r="MY7" s="37">
        <v>52.945</v>
      </c>
      <c r="MZ7" s="52">
        <f t="shared" si="31"/>
        <v>52.45</v>
      </c>
      <c r="NA7" s="52">
        <v>53.13</v>
      </c>
      <c r="NB7" s="52">
        <v>52.9</v>
      </c>
      <c r="NC7" s="52">
        <f t="shared" si="32"/>
        <v>52.45</v>
      </c>
      <c r="ND7" s="52">
        <v>53.4</v>
      </c>
      <c r="NE7" s="1049">
        <v>52.96</v>
      </c>
      <c r="NF7" s="52">
        <f t="shared" si="33"/>
        <v>52.45</v>
      </c>
      <c r="NG7" s="52">
        <v>57.368333333333339</v>
      </c>
      <c r="NH7" s="6">
        <f t="shared" si="34"/>
        <v>9.3771846202732823E-2</v>
      </c>
      <c r="NI7" s="29"/>
      <c r="NJ7" s="29"/>
      <c r="NK7" s="29"/>
      <c r="NL7" s="29"/>
      <c r="NM7" s="29"/>
      <c r="NN7" s="29"/>
      <c r="NO7" s="29"/>
      <c r="NP7" s="29"/>
      <c r="NQ7" s="29"/>
      <c r="NR7" s="29"/>
      <c r="NS7" s="29"/>
      <c r="NT7" s="29"/>
      <c r="NU7" s="29"/>
      <c r="NV7" s="29"/>
      <c r="NW7" s="29"/>
      <c r="NX7" s="29"/>
      <c r="NY7" s="29"/>
      <c r="NZ7" s="29"/>
      <c r="OA7" s="29"/>
      <c r="OB7" s="29"/>
      <c r="OC7" s="29"/>
      <c r="OD7" s="29"/>
      <c r="OE7" s="29"/>
      <c r="OF7" s="29"/>
      <c r="OG7" s="29"/>
      <c r="OH7" s="29"/>
      <c r="OI7" s="29"/>
      <c r="OJ7" s="29"/>
      <c r="OK7" s="29"/>
      <c r="OL7" s="29"/>
      <c r="OM7" s="29"/>
      <c r="ON7" s="29"/>
      <c r="OO7" s="29"/>
      <c r="OP7" s="29"/>
      <c r="OQ7" s="29"/>
      <c r="OR7" s="29"/>
      <c r="OS7" s="29"/>
      <c r="OT7" s="29"/>
      <c r="OU7" s="29">
        <v>60.26</v>
      </c>
      <c r="OV7" s="29"/>
      <c r="OW7" s="29">
        <v>59.71</v>
      </c>
      <c r="OX7" s="29">
        <v>60.26</v>
      </c>
      <c r="OY7" s="29">
        <f t="shared" si="35"/>
        <v>60.26</v>
      </c>
      <c r="OZ7" s="29">
        <v>61.28</v>
      </c>
      <c r="PA7" s="32">
        <v>60.987000000000002</v>
      </c>
      <c r="PB7" s="4">
        <v>60.26</v>
      </c>
      <c r="PC7" s="52">
        <f t="shared" si="36"/>
        <v>60.26</v>
      </c>
      <c r="PD7" s="1049">
        <v>57.110999999999997</v>
      </c>
      <c r="PE7" s="1049">
        <v>62.33</v>
      </c>
      <c r="PF7" s="36">
        <f t="shared" si="37"/>
        <v>57.110999999999997</v>
      </c>
      <c r="PG7" s="29">
        <v>57.72</v>
      </c>
      <c r="PH7" s="36">
        <v>60.26</v>
      </c>
      <c r="PI7" s="37">
        <f t="shared" si="38"/>
        <v>57.110999999999997</v>
      </c>
      <c r="PJ7" s="37">
        <v>58.58</v>
      </c>
      <c r="PK7" s="37">
        <f t="shared" si="39"/>
        <v>57.110999999999997</v>
      </c>
      <c r="PL7" s="37">
        <v>58.99</v>
      </c>
      <c r="PM7" s="1049">
        <v>58</v>
      </c>
      <c r="PN7" s="37">
        <f t="shared" si="40"/>
        <v>57.110999999999997</v>
      </c>
      <c r="PO7" s="37"/>
      <c r="PP7" s="1049">
        <v>57.97</v>
      </c>
      <c r="PQ7" s="1049">
        <f t="shared" si="41"/>
        <v>57.110999999999997</v>
      </c>
      <c r="PR7" s="1049"/>
      <c r="PS7" s="1049">
        <v>58.39</v>
      </c>
      <c r="PT7" s="1049">
        <f t="shared" si="42"/>
        <v>57.110999999999997</v>
      </c>
      <c r="PU7" s="1049">
        <v>57.8</v>
      </c>
      <c r="PV7" s="1049">
        <v>58.122999999999998</v>
      </c>
      <c r="PW7" s="1049">
        <f t="shared" si="43"/>
        <v>57.110999999999997</v>
      </c>
      <c r="PX7" s="1049">
        <v>58.13</v>
      </c>
      <c r="PY7" s="52">
        <f t="shared" si="44"/>
        <v>57.110999999999997</v>
      </c>
      <c r="PZ7" s="52">
        <v>57.75</v>
      </c>
      <c r="QA7" s="52">
        <v>57.98</v>
      </c>
      <c r="QB7" s="52">
        <f t="shared" si="45"/>
        <v>57.110999999999997</v>
      </c>
      <c r="QC7" s="52" t="s">
        <v>1159</v>
      </c>
      <c r="QD7" s="52">
        <f t="shared" si="46"/>
        <v>57.110999999999997</v>
      </c>
      <c r="QE7" s="1049">
        <v>58.14</v>
      </c>
      <c r="QF7" s="52">
        <f t="shared" si="47"/>
        <v>57.110999999999997</v>
      </c>
      <c r="QG7" s="52">
        <v>58.79</v>
      </c>
      <c r="QH7" s="1049">
        <v>59.7</v>
      </c>
      <c r="QI7" s="52">
        <f t="shared" si="48"/>
        <v>57.110999999999997</v>
      </c>
      <c r="QJ7" s="52"/>
      <c r="QK7" s="6">
        <f t="shared" si="49"/>
        <v>-1</v>
      </c>
      <c r="QL7" s="29"/>
      <c r="QM7" s="29"/>
      <c r="QN7" s="29"/>
      <c r="QO7" s="29"/>
      <c r="QP7" s="29"/>
      <c r="QQ7" s="29"/>
      <c r="QR7" s="29"/>
      <c r="QS7" s="29"/>
      <c r="QT7" s="29"/>
      <c r="QU7" s="29"/>
      <c r="QV7" s="29"/>
      <c r="QW7" s="29">
        <v>52.48</v>
      </c>
      <c r="QX7" s="29"/>
      <c r="QY7" s="29"/>
      <c r="QZ7" s="29">
        <v>53.6</v>
      </c>
      <c r="RA7" s="29">
        <v>56.72</v>
      </c>
      <c r="RB7" s="29">
        <f t="shared" si="50"/>
        <v>52.48</v>
      </c>
      <c r="RC7" s="29">
        <v>53.3</v>
      </c>
      <c r="RD7" s="36">
        <f t="shared" si="51"/>
        <v>52.48</v>
      </c>
      <c r="RE7" s="29">
        <v>51.98</v>
      </c>
      <c r="RF7" s="37">
        <v>52.49</v>
      </c>
      <c r="RG7" s="1049">
        <f t="shared" si="52"/>
        <v>52.48</v>
      </c>
      <c r="RH7" s="37">
        <v>52.33</v>
      </c>
      <c r="RI7" s="37">
        <f t="shared" si="53"/>
        <v>52.33</v>
      </c>
      <c r="RJ7" s="1049">
        <v>52.32</v>
      </c>
      <c r="RK7" s="1049">
        <v>51.99</v>
      </c>
      <c r="RL7" s="1049">
        <v>53.82</v>
      </c>
      <c r="RM7" s="1049">
        <f t="shared" si="54"/>
        <v>52.33</v>
      </c>
      <c r="RN7" s="1049">
        <v>52.53</v>
      </c>
      <c r="RO7" s="1049">
        <v>52.92</v>
      </c>
      <c r="RP7" s="1049">
        <f t="shared" si="55"/>
        <v>52.33</v>
      </c>
      <c r="RQ7" s="1049"/>
      <c r="RR7" s="1049">
        <v>52.4</v>
      </c>
      <c r="RS7" s="1049">
        <f t="shared" si="56"/>
        <v>52.33</v>
      </c>
      <c r="RT7" s="1049">
        <v>53.17</v>
      </c>
      <c r="RU7" s="1049">
        <f t="shared" si="57"/>
        <v>52.33</v>
      </c>
      <c r="RV7" s="1049">
        <v>53.68</v>
      </c>
      <c r="RW7" s="1049">
        <v>52.45</v>
      </c>
      <c r="RX7" s="52">
        <f t="shared" si="58"/>
        <v>52.33</v>
      </c>
      <c r="RY7" s="52">
        <v>52.56</v>
      </c>
      <c r="RZ7" s="52">
        <v>52.6</v>
      </c>
      <c r="SA7" s="52">
        <f t="shared" si="59"/>
        <v>52.33</v>
      </c>
      <c r="SB7" s="52">
        <v>52.39</v>
      </c>
      <c r="SC7" s="1049">
        <f t="shared" si="60"/>
        <v>52.33</v>
      </c>
      <c r="SD7" s="52">
        <v>53.12</v>
      </c>
      <c r="SE7" s="52">
        <f t="shared" si="61"/>
        <v>52.33</v>
      </c>
      <c r="SF7" s="52">
        <v>53.13</v>
      </c>
      <c r="SG7" s="52">
        <v>53.33</v>
      </c>
      <c r="SH7" s="52">
        <f t="shared" si="62"/>
        <v>52.33</v>
      </c>
      <c r="SI7" s="53">
        <v>53.81</v>
      </c>
      <c r="SJ7" s="52">
        <f t="shared" si="63"/>
        <v>52.33</v>
      </c>
      <c r="SK7" s="52">
        <v>53.465000000000003</v>
      </c>
      <c r="SL7" s="53">
        <v>52.87</v>
      </c>
      <c r="SM7" s="52">
        <f t="shared" si="64"/>
        <v>52.33</v>
      </c>
      <c r="SN7" s="113"/>
      <c r="SO7" s="55">
        <v>52.55</v>
      </c>
      <c r="SP7" s="52">
        <f t="shared" si="145"/>
        <v>52.33</v>
      </c>
      <c r="SQ7" s="52">
        <v>52.7</v>
      </c>
      <c r="SR7" s="6">
        <f t="shared" si="146"/>
        <v>7.0705140454806912E-3</v>
      </c>
      <c r="SS7" s="29">
        <v>53.62</v>
      </c>
      <c r="ST7" s="29">
        <v>54.124000000000002</v>
      </c>
      <c r="SU7" s="29">
        <v>54.978000000000002</v>
      </c>
      <c r="SV7" s="52">
        <f t="shared" si="65"/>
        <v>53.62</v>
      </c>
      <c r="SW7" s="36">
        <v>55.78</v>
      </c>
      <c r="SX7" s="36">
        <f t="shared" si="66"/>
        <v>53.62</v>
      </c>
      <c r="SY7" s="29">
        <v>54</v>
      </c>
      <c r="SZ7" s="37">
        <v>52.784999999999997</v>
      </c>
      <c r="TA7" s="37">
        <f t="shared" si="67"/>
        <v>52.784999999999997</v>
      </c>
      <c r="TB7" s="37">
        <v>52.58</v>
      </c>
      <c r="TC7" s="37">
        <f t="shared" si="68"/>
        <v>52.58</v>
      </c>
      <c r="TD7" s="37">
        <v>51.98</v>
      </c>
      <c r="TE7" s="1049">
        <v>52.37</v>
      </c>
      <c r="TF7" s="37">
        <f t="shared" si="69"/>
        <v>52.37</v>
      </c>
      <c r="TG7" s="37"/>
      <c r="TH7" s="1049">
        <v>51.94</v>
      </c>
      <c r="TI7" s="37">
        <f t="shared" si="70"/>
        <v>51.94</v>
      </c>
      <c r="TJ7" s="37">
        <v>56.35</v>
      </c>
      <c r="TK7" s="1049">
        <v>51.88</v>
      </c>
      <c r="TL7" s="37">
        <f t="shared" si="71"/>
        <v>51.88</v>
      </c>
      <c r="TM7" s="1049">
        <v>52.96</v>
      </c>
      <c r="TN7" s="1049">
        <f t="shared" si="72"/>
        <v>51.88</v>
      </c>
      <c r="TO7" s="1049">
        <v>52.59</v>
      </c>
      <c r="TP7" s="1049">
        <v>52</v>
      </c>
      <c r="TQ7" s="52">
        <f t="shared" si="73"/>
        <v>51.88</v>
      </c>
      <c r="TR7" s="52">
        <v>51.89</v>
      </c>
      <c r="TS7" s="52">
        <v>51.8</v>
      </c>
      <c r="TT7" s="52">
        <f t="shared" si="74"/>
        <v>51.8</v>
      </c>
      <c r="TU7" s="52">
        <v>51.9</v>
      </c>
      <c r="TV7" s="1049">
        <v>52.09</v>
      </c>
      <c r="TW7" s="52">
        <f t="shared" si="75"/>
        <v>51.8</v>
      </c>
      <c r="TX7" s="1049">
        <v>52</v>
      </c>
      <c r="TY7" s="52">
        <f t="shared" si="76"/>
        <v>51.8</v>
      </c>
      <c r="TZ7" s="52">
        <v>52.01</v>
      </c>
      <c r="UA7" s="52">
        <v>52.11</v>
      </c>
      <c r="UB7" s="52">
        <f t="shared" si="77"/>
        <v>51.8</v>
      </c>
      <c r="UC7" s="1049">
        <v>52.02</v>
      </c>
      <c r="UD7" s="52">
        <f t="shared" si="78"/>
        <v>51.8</v>
      </c>
      <c r="UE7" s="52">
        <v>52.24</v>
      </c>
      <c r="UF7" s="1042">
        <v>52.11</v>
      </c>
      <c r="UG7" s="52">
        <f t="shared" si="79"/>
        <v>51.8</v>
      </c>
      <c r="UH7" s="1042">
        <v>52.91</v>
      </c>
      <c r="UI7" s="1042">
        <v>52.53</v>
      </c>
      <c r="UJ7" s="1049">
        <f t="shared" si="80"/>
        <v>51.8</v>
      </c>
      <c r="UK7" s="52">
        <v>53.17</v>
      </c>
      <c r="UL7" s="52">
        <v>52.11</v>
      </c>
      <c r="UM7" s="52">
        <f t="shared" si="147"/>
        <v>51.8</v>
      </c>
      <c r="UN7" s="52">
        <v>52.34</v>
      </c>
      <c r="UO7" s="6">
        <f t="shared" si="148"/>
        <v>1.0424710424710546E-2</v>
      </c>
      <c r="UP7" s="36">
        <v>62.612000000000009</v>
      </c>
      <c r="UQ7" s="36">
        <v>37.65</v>
      </c>
      <c r="UR7" s="36">
        <f t="shared" si="81"/>
        <v>37.65</v>
      </c>
      <c r="US7" s="36">
        <v>38.18</v>
      </c>
      <c r="UT7" s="36">
        <v>37.29</v>
      </c>
      <c r="UU7" s="36">
        <v>37.909999999999997</v>
      </c>
      <c r="UV7" s="36">
        <f t="shared" si="82"/>
        <v>37.65</v>
      </c>
      <c r="UW7" s="36">
        <v>37.520000000000003</v>
      </c>
      <c r="UX7" s="36">
        <f t="shared" si="83"/>
        <v>37.520000000000003</v>
      </c>
      <c r="UY7" s="36">
        <v>37.369999999999997</v>
      </c>
      <c r="UZ7" s="36">
        <v>38.11</v>
      </c>
      <c r="VA7" s="36">
        <f t="shared" si="84"/>
        <v>37.520000000000003</v>
      </c>
      <c r="VB7" s="36">
        <v>37.22</v>
      </c>
      <c r="VC7" s="36">
        <f t="shared" si="85"/>
        <v>37.22</v>
      </c>
      <c r="VD7" s="36">
        <v>37.1</v>
      </c>
      <c r="VE7" s="36">
        <v>37.25</v>
      </c>
      <c r="VF7" s="36">
        <f t="shared" si="86"/>
        <v>37.22</v>
      </c>
      <c r="VG7" s="52">
        <v>36.99</v>
      </c>
      <c r="VH7" s="52">
        <v>36.979999999999997</v>
      </c>
      <c r="VI7" s="52">
        <v>37.71</v>
      </c>
      <c r="VJ7" s="52">
        <v>37.770000000000003</v>
      </c>
      <c r="VK7" s="52">
        <v>37.81</v>
      </c>
      <c r="VL7" s="1049">
        <v>37.450000000000003</v>
      </c>
      <c r="VM7" s="1049">
        <v>37.479999999999997</v>
      </c>
      <c r="VN7" s="52">
        <f t="shared" si="87"/>
        <v>37.22</v>
      </c>
      <c r="VO7" s="52">
        <v>37.450000000000003</v>
      </c>
      <c r="VP7" s="52">
        <v>37.869999999999997</v>
      </c>
      <c r="VQ7" s="1049">
        <v>37.5</v>
      </c>
      <c r="VR7" s="1049">
        <v>37.299999999999997</v>
      </c>
      <c r="VS7" s="52">
        <f t="shared" si="88"/>
        <v>37.22</v>
      </c>
      <c r="VT7" s="52">
        <v>37.229999999999997</v>
      </c>
      <c r="VU7" s="52">
        <v>37</v>
      </c>
      <c r="VV7" s="1049">
        <v>37.299999999999997</v>
      </c>
      <c r="VW7" s="1049">
        <v>37.4</v>
      </c>
      <c r="VX7" s="52">
        <f t="shared" si="89"/>
        <v>37.22</v>
      </c>
      <c r="VY7" s="52">
        <v>38.450000000000003</v>
      </c>
      <c r="VZ7" s="52">
        <v>38.44</v>
      </c>
      <c r="WA7" s="1049">
        <v>37.4</v>
      </c>
      <c r="WB7" s="1049">
        <v>37.47</v>
      </c>
      <c r="WC7" s="52">
        <f t="shared" si="90"/>
        <v>37.22</v>
      </c>
      <c r="WD7" s="52">
        <v>37.299999999999997</v>
      </c>
      <c r="WE7" s="52">
        <v>37.42</v>
      </c>
      <c r="WF7" s="1049">
        <v>37.270000000000003</v>
      </c>
      <c r="WG7" s="52">
        <v>37.270000000000003</v>
      </c>
      <c r="WH7" s="52">
        <f t="shared" si="91"/>
        <v>37.22</v>
      </c>
      <c r="WI7" s="32">
        <v>37.61</v>
      </c>
      <c r="WJ7" s="52">
        <v>37.633000000000003</v>
      </c>
      <c r="WK7" s="52">
        <f t="shared" si="92"/>
        <v>37.22</v>
      </c>
      <c r="WL7" s="52">
        <v>37.540000000000006</v>
      </c>
      <c r="WM7" s="52">
        <v>37.520000000000003</v>
      </c>
      <c r="WN7" s="52">
        <f t="shared" si="93"/>
        <v>37.22</v>
      </c>
      <c r="WO7" s="52"/>
      <c r="WP7" s="52">
        <v>37.340000000000003</v>
      </c>
      <c r="WQ7" s="52">
        <v>38.254999999999995</v>
      </c>
      <c r="WR7" s="52">
        <v>38.26</v>
      </c>
      <c r="WS7" s="52">
        <v>37.35</v>
      </c>
      <c r="WT7" s="52">
        <v>37.355000000000004</v>
      </c>
      <c r="WU7" s="52">
        <f t="shared" si="94"/>
        <v>37.22</v>
      </c>
      <c r="WV7" s="1049">
        <v>38.49</v>
      </c>
      <c r="WW7" s="1049">
        <v>38.659999999999997</v>
      </c>
      <c r="WX7" s="52">
        <f t="shared" si="95"/>
        <v>37.22</v>
      </c>
      <c r="WY7" s="1049"/>
      <c r="WZ7" s="1049">
        <v>37.69</v>
      </c>
      <c r="XA7" s="1042">
        <v>37.340000000000003</v>
      </c>
      <c r="XB7" s="1042">
        <v>37.639000000000003</v>
      </c>
      <c r="XC7" s="1049">
        <f t="shared" si="96"/>
        <v>37.22</v>
      </c>
      <c r="XD7" s="1042">
        <v>38.119999999999997</v>
      </c>
      <c r="XE7" s="1049">
        <f t="shared" si="97"/>
        <v>37.22</v>
      </c>
      <c r="XF7" s="1049"/>
      <c r="XG7" s="1049">
        <v>38.25</v>
      </c>
      <c r="XH7" s="1042">
        <v>36.56</v>
      </c>
      <c r="XI7" s="1049">
        <f t="shared" si="98"/>
        <v>36.56</v>
      </c>
      <c r="XJ7" s="1049"/>
      <c r="XK7" s="121">
        <v>36.86</v>
      </c>
      <c r="XL7" s="52">
        <f t="shared" si="149"/>
        <v>36.56</v>
      </c>
      <c r="XM7" s="52"/>
      <c r="XN7" s="52">
        <v>36.43</v>
      </c>
      <c r="XO7" s="6">
        <f t="shared" si="150"/>
        <v>-1</v>
      </c>
      <c r="XP7" s="6">
        <f t="shared" si="151"/>
        <v>-3.5557986870897854E-3</v>
      </c>
      <c r="XQ7" s="1224">
        <f t="shared" si="99"/>
        <v>1.5851692638366562E-2</v>
      </c>
      <c r="XR7" s="52"/>
      <c r="XS7" s="52"/>
      <c r="XT7" s="52"/>
      <c r="XU7" s="52">
        <v>50.11</v>
      </c>
      <c r="XV7" s="58">
        <v>51.21</v>
      </c>
      <c r="XW7" s="52">
        <v>50.91</v>
      </c>
      <c r="XX7" s="58">
        <f t="shared" si="100"/>
        <v>50.11</v>
      </c>
      <c r="XY7" s="58">
        <v>53.76</v>
      </c>
      <c r="XZ7" s="52">
        <v>51.27</v>
      </c>
      <c r="YA7" s="52">
        <f t="shared" si="101"/>
        <v>50.11</v>
      </c>
      <c r="YB7" s="52">
        <v>50.18</v>
      </c>
      <c r="YC7" s="52">
        <f t="shared" si="102"/>
        <v>50.11</v>
      </c>
      <c r="YD7" s="53">
        <v>50.18</v>
      </c>
      <c r="YE7" s="52">
        <f t="shared" si="103"/>
        <v>50.11</v>
      </c>
      <c r="YF7" s="53">
        <v>51.39</v>
      </c>
      <c r="YG7" s="52">
        <f t="shared" si="104"/>
        <v>50.11</v>
      </c>
      <c r="YH7" s="52">
        <v>51.45</v>
      </c>
      <c r="YI7" s="1042">
        <v>51.39</v>
      </c>
      <c r="YJ7" s="1049">
        <f t="shared" si="105"/>
        <v>50.11</v>
      </c>
      <c r="YK7" s="1049"/>
      <c r="YL7" s="1049">
        <v>51.22</v>
      </c>
      <c r="YM7" s="52">
        <f t="shared" si="152"/>
        <v>50.11</v>
      </c>
      <c r="YN7" s="52">
        <v>52.9</v>
      </c>
      <c r="YO7" s="6">
        <f t="shared" si="153"/>
        <v>5.5677509479145862E-2</v>
      </c>
      <c r="YP7" s="58">
        <v>37.6</v>
      </c>
      <c r="YQ7" s="58">
        <v>37.9</v>
      </c>
      <c r="YR7" s="52">
        <v>38.01</v>
      </c>
      <c r="YS7" s="52">
        <f t="shared" si="106"/>
        <v>37.6</v>
      </c>
      <c r="YT7" s="52">
        <v>38.03</v>
      </c>
      <c r="YU7" s="52">
        <f t="shared" si="107"/>
        <v>37.6</v>
      </c>
      <c r="YV7" s="52">
        <v>39.25</v>
      </c>
      <c r="YW7" s="52">
        <v>38.22</v>
      </c>
      <c r="YX7" s="52">
        <f t="shared" si="108"/>
        <v>37.6</v>
      </c>
      <c r="YY7" s="52">
        <v>38.43</v>
      </c>
      <c r="YZ7" s="53">
        <v>38.64</v>
      </c>
      <c r="ZA7" s="52">
        <f t="shared" si="109"/>
        <v>37.6</v>
      </c>
      <c r="ZB7" s="52">
        <v>37.979999999999997</v>
      </c>
      <c r="ZC7" s="58">
        <f t="shared" si="110"/>
        <v>37.6</v>
      </c>
      <c r="ZD7" s="53">
        <v>36.85</v>
      </c>
      <c r="ZE7" s="32">
        <f t="shared" si="111"/>
        <v>36.85</v>
      </c>
      <c r="ZF7" s="53">
        <v>38.270000000000003</v>
      </c>
      <c r="ZG7" s="52">
        <v>37.409999999999997</v>
      </c>
      <c r="ZH7" s="52">
        <f t="shared" si="154"/>
        <v>36.85</v>
      </c>
      <c r="ZI7" s="52"/>
      <c r="ZJ7" s="6">
        <f t="shared" si="155"/>
        <v>-1</v>
      </c>
      <c r="ZK7" s="1049"/>
      <c r="ZL7" s="1049"/>
      <c r="ZM7" s="1049"/>
      <c r="ZN7" s="77">
        <v>37.25</v>
      </c>
      <c r="ZO7" s="47">
        <v>38.520000000000003</v>
      </c>
      <c r="ZP7" s="47">
        <v>37.659999999999997</v>
      </c>
      <c r="ZQ7" s="51">
        <v>37.44</v>
      </c>
      <c r="ZR7" s="47">
        <f t="shared" si="112"/>
        <v>37.25</v>
      </c>
      <c r="ZS7" s="102">
        <v>37.56</v>
      </c>
      <c r="ZT7" s="47">
        <f t="shared" si="113"/>
        <v>37.25</v>
      </c>
      <c r="ZU7" s="102">
        <v>37.630000000000003</v>
      </c>
      <c r="ZV7" s="47">
        <f t="shared" si="114"/>
        <v>37.25</v>
      </c>
      <c r="ZW7" s="102">
        <v>38.43</v>
      </c>
      <c r="ZX7" s="52">
        <f t="shared" si="115"/>
        <v>37.25</v>
      </c>
      <c r="ZY7" s="49">
        <v>38.78</v>
      </c>
      <c r="ZZ7" s="1049">
        <f t="shared" si="116"/>
        <v>37.25</v>
      </c>
      <c r="AAA7" s="913">
        <v>36.69</v>
      </c>
      <c r="AAB7" s="52">
        <f t="shared" si="117"/>
        <v>36.69</v>
      </c>
      <c r="AAC7" s="1049">
        <v>37.32</v>
      </c>
      <c r="AAD7" s="52">
        <f t="shared" si="156"/>
        <v>36.69</v>
      </c>
      <c r="AAE7" s="52">
        <v>36.14</v>
      </c>
      <c r="AAF7" s="678">
        <f t="shared" si="157"/>
        <v>-1.4990460615971578E-2</v>
      </c>
      <c r="AAG7" s="52"/>
      <c r="AAH7" s="47">
        <v>40.79</v>
      </c>
      <c r="AAI7" s="51">
        <v>40.299999999999997</v>
      </c>
      <c r="AAJ7" s="52">
        <v>40.56</v>
      </c>
      <c r="AAK7" s="102">
        <f t="shared" si="118"/>
        <v>40.79</v>
      </c>
      <c r="AAL7" s="51">
        <v>41</v>
      </c>
      <c r="AAM7" s="53">
        <v>41.2</v>
      </c>
      <c r="AAN7" s="47">
        <f t="shared" si="119"/>
        <v>40.79</v>
      </c>
      <c r="AAO7" s="102">
        <v>40.92</v>
      </c>
      <c r="AAP7" s="52">
        <f t="shared" si="120"/>
        <v>40.79</v>
      </c>
      <c r="AAQ7" s="58"/>
      <c r="AAR7" s="52">
        <v>41.63</v>
      </c>
      <c r="AAS7" s="1042">
        <v>52.11</v>
      </c>
      <c r="AAT7" s="1049">
        <f t="shared" si="121"/>
        <v>40.79</v>
      </c>
      <c r="AAU7" s="1042"/>
      <c r="AAV7" s="58">
        <v>41.46</v>
      </c>
      <c r="AAW7" s="58">
        <f t="shared" si="122"/>
        <v>40.79</v>
      </c>
      <c r="AAX7" s="58">
        <v>40.799999999999997</v>
      </c>
      <c r="AAY7" s="52">
        <v>40.93</v>
      </c>
      <c r="AAZ7" s="52">
        <f t="shared" si="158"/>
        <v>40.79</v>
      </c>
      <c r="ABA7" s="52">
        <v>40.81</v>
      </c>
      <c r="ABB7" s="6">
        <f t="shared" si="159"/>
        <v>4.9031625398389617E-4</v>
      </c>
      <c r="ABC7" s="52">
        <v>30.45</v>
      </c>
      <c r="ABD7" s="52">
        <f t="shared" si="123"/>
        <v>30.45</v>
      </c>
      <c r="ABE7" s="52">
        <v>30.99</v>
      </c>
      <c r="ABF7" s="6">
        <f t="shared" si="124"/>
        <v>1.7733990147783225E-2</v>
      </c>
      <c r="ABG7" s="1049">
        <v>34.08</v>
      </c>
      <c r="ABH7" s="53">
        <f t="shared" si="125"/>
        <v>34.08</v>
      </c>
      <c r="ABI7" s="53">
        <v>33.96</v>
      </c>
      <c r="ABJ7" s="7">
        <f t="shared" si="160"/>
        <v>-3.5211267605633053E-3</v>
      </c>
      <c r="ABK7" s="1384">
        <v>30.67</v>
      </c>
      <c r="ABL7" s="52">
        <f t="shared" si="126"/>
        <v>30.67</v>
      </c>
      <c r="ABM7" s="52">
        <v>30.69</v>
      </c>
      <c r="ABN7" s="678">
        <f t="shared" si="127"/>
        <v>6.5210303227908621E-4</v>
      </c>
      <c r="ABO7" s="36"/>
      <c r="ABP7" s="37"/>
      <c r="ABQ7" s="55"/>
      <c r="ABR7" s="55" t="str">
        <f t="shared" si="128"/>
        <v xml:space="preserve">1. Better than baseline </v>
      </c>
      <c r="ABS7" s="55" t="str">
        <f t="shared" si="129"/>
        <v>4.Blocker/Not Executed</v>
      </c>
      <c r="ABT7" s="55" t="str">
        <f t="shared" si="130"/>
        <v>2. Within 10% deviation from baseline</v>
      </c>
      <c r="ABU7" s="55" t="str">
        <f t="shared" si="131"/>
        <v>2. Within 10% deviation from baseline</v>
      </c>
      <c r="ABV7" s="55" t="str">
        <f t="shared" si="132"/>
        <v xml:space="preserve">1. Better than baseline </v>
      </c>
      <c r="ABW7" s="55" t="str">
        <f t="shared" si="133"/>
        <v>2. Within 10% deviation from baseline</v>
      </c>
      <c r="ABX7" s="55" t="str">
        <f t="shared" si="134"/>
        <v>2. Within 10% deviation from baseline</v>
      </c>
      <c r="ABY7" s="1148" t="str">
        <f t="shared" si="135"/>
        <v xml:space="preserve">1. Better than baseline </v>
      </c>
      <c r="ABZ7" s="1148" t="str">
        <f t="shared" si="136"/>
        <v>2. Within 10% deviation from baseline</v>
      </c>
      <c r="ACA7" s="1148" t="str">
        <f t="shared" si="137"/>
        <v>2. Within 10% deviation from baseline</v>
      </c>
      <c r="ACB7" s="1148" t="str">
        <f t="shared" si="138"/>
        <v>2. Within 10% deviation from baseline</v>
      </c>
      <c r="ACC7" s="55" t="str">
        <f t="shared" si="139"/>
        <v>3. Missing baseline</v>
      </c>
      <c r="ACD7" s="38" t="str">
        <f t="shared" si="140"/>
        <v>3. Missing baseline</v>
      </c>
      <c r="ACE7" s="38" t="str">
        <f t="shared" si="141"/>
        <v>3. Missing baseline</v>
      </c>
      <c r="ACF7" s="38" t="str">
        <f t="shared" si="142"/>
        <v>2. Within 10% deviation from baseline</v>
      </c>
    </row>
    <row r="8" spans="1:775" s="4" customFormat="1" ht="29.9" customHeight="1" thickBot="1" x14ac:dyDescent="0.4">
      <c r="A8" s="1688">
        <v>6</v>
      </c>
      <c r="B8" s="56" t="s">
        <v>17</v>
      </c>
      <c r="C8" s="56" t="s">
        <v>1254</v>
      </c>
      <c r="D8" s="56" t="s">
        <v>2307</v>
      </c>
      <c r="E8" s="56" t="s">
        <v>2307</v>
      </c>
      <c r="F8" s="56" t="s">
        <v>2316</v>
      </c>
      <c r="G8" s="56" t="s">
        <v>2317</v>
      </c>
      <c r="H8" s="136"/>
      <c r="I8" s="136"/>
      <c r="J8" s="136"/>
      <c r="K8" s="136"/>
      <c r="L8" s="136"/>
      <c r="M8" s="136"/>
      <c r="N8" s="136"/>
      <c r="O8" s="136"/>
      <c r="P8" s="136"/>
      <c r="Q8" s="136"/>
      <c r="R8" s="136"/>
      <c r="S8" s="136"/>
      <c r="T8" s="136"/>
      <c r="U8" s="136"/>
      <c r="V8" s="136"/>
      <c r="W8" s="136"/>
      <c r="X8" s="136"/>
      <c r="Y8" s="136"/>
      <c r="Z8" s="136"/>
      <c r="AA8" s="136"/>
      <c r="AB8" s="136"/>
      <c r="AC8" s="136"/>
      <c r="AD8" s="136"/>
      <c r="AE8" s="136"/>
      <c r="AF8" s="136"/>
      <c r="AG8" s="136"/>
      <c r="AH8" s="136"/>
      <c r="AI8" s="136"/>
      <c r="AJ8" s="136"/>
      <c r="AK8" s="136"/>
      <c r="AL8" s="136"/>
      <c r="AM8" s="136"/>
      <c r="AN8" s="136"/>
      <c r="AO8" s="136"/>
      <c r="AP8" s="136"/>
      <c r="AQ8" s="136"/>
      <c r="AR8" s="136"/>
      <c r="AS8" s="136"/>
      <c r="AT8" s="136"/>
      <c r="AU8" s="371" t="s">
        <v>1502</v>
      </c>
      <c r="AV8" s="371"/>
      <c r="AW8" s="188"/>
      <c r="AX8" s="188" t="s">
        <v>1502</v>
      </c>
      <c r="AY8" s="371" t="s">
        <v>1502</v>
      </c>
      <c r="AZ8" s="371" t="s">
        <v>1502</v>
      </c>
      <c r="BA8" s="188" t="s">
        <v>1502</v>
      </c>
      <c r="BB8" s="66" t="s">
        <v>1502</v>
      </c>
      <c r="BC8" s="371"/>
      <c r="BD8" s="1146"/>
      <c r="BE8" s="136"/>
      <c r="BF8" s="136"/>
      <c r="BG8" s="136"/>
      <c r="BH8" s="136"/>
      <c r="BI8" s="136"/>
      <c r="BJ8" s="136"/>
      <c r="BK8" s="136"/>
      <c r="BL8" s="136"/>
      <c r="BM8" s="136"/>
      <c r="BN8" s="136"/>
      <c r="BO8" s="136"/>
      <c r="BP8" s="136"/>
      <c r="BQ8" s="136"/>
      <c r="BR8" s="136"/>
      <c r="BS8" s="136"/>
      <c r="BT8" s="136"/>
      <c r="BU8" s="136"/>
      <c r="BV8" s="136"/>
      <c r="BW8" s="136"/>
      <c r="BX8" s="136"/>
      <c r="BY8" s="136"/>
      <c r="BZ8" s="136"/>
      <c r="CA8" s="136"/>
      <c r="CB8" s="136"/>
      <c r="CC8" s="136"/>
      <c r="CD8" s="136"/>
      <c r="CE8" s="136"/>
      <c r="CF8" s="136"/>
      <c r="CG8" s="136"/>
      <c r="CH8" s="136"/>
      <c r="CI8" s="136"/>
      <c r="CJ8" s="136"/>
      <c r="CK8" s="136"/>
      <c r="CL8" s="136"/>
      <c r="CM8" s="136"/>
      <c r="CN8" s="136"/>
      <c r="CO8" s="136"/>
      <c r="CP8" s="136"/>
      <c r="CQ8" s="136"/>
      <c r="CR8" s="136"/>
      <c r="CS8" s="136"/>
      <c r="CT8" s="136"/>
      <c r="CU8" s="136"/>
      <c r="CV8" s="136"/>
      <c r="CW8" s="136"/>
      <c r="CX8" s="136"/>
      <c r="CY8" s="136"/>
      <c r="CZ8" s="136"/>
      <c r="DA8" s="136"/>
      <c r="DB8" s="136"/>
      <c r="DC8" s="136"/>
      <c r="DD8" s="136"/>
      <c r="DE8" s="136"/>
      <c r="DF8" s="136"/>
      <c r="DG8" s="136"/>
      <c r="DH8" s="136"/>
      <c r="DI8" s="136"/>
      <c r="DJ8" s="136"/>
      <c r="DK8" s="136"/>
      <c r="DL8" s="136"/>
      <c r="DM8" s="136"/>
      <c r="DN8" s="136"/>
      <c r="DO8" s="136"/>
      <c r="DP8" s="136" t="s">
        <v>1502</v>
      </c>
      <c r="DQ8" s="136"/>
      <c r="DR8" s="136" t="s">
        <v>1502</v>
      </c>
      <c r="DS8" s="136"/>
      <c r="DT8" s="136" t="s">
        <v>1502</v>
      </c>
      <c r="DU8" s="66" t="s">
        <v>1502</v>
      </c>
      <c r="DV8" s="56" t="s">
        <v>1502</v>
      </c>
      <c r="DW8" s="56" t="s">
        <v>1502</v>
      </c>
      <c r="DX8" s="66" t="s">
        <v>1502</v>
      </c>
      <c r="DY8" s="56">
        <f t="shared" si="4"/>
        <v>0</v>
      </c>
      <c r="DZ8" s="66"/>
      <c r="EA8" s="357"/>
      <c r="EB8" s="136"/>
      <c r="EC8" s="136"/>
      <c r="ED8" s="136"/>
      <c r="EE8" s="136"/>
      <c r="EF8" s="136"/>
      <c r="EG8" s="136"/>
      <c r="EH8" s="136"/>
      <c r="EI8" s="136"/>
      <c r="EJ8" s="136"/>
      <c r="EK8" s="136"/>
      <c r="EL8" s="136"/>
      <c r="EM8" s="136"/>
      <c r="EN8" s="136"/>
      <c r="EO8" s="136"/>
      <c r="EP8" s="136"/>
      <c r="EQ8" s="136"/>
      <c r="ER8" s="136"/>
      <c r="ES8" s="136"/>
      <c r="ET8" s="136"/>
      <c r="EU8" s="136"/>
      <c r="EV8" s="136"/>
      <c r="EW8" s="136"/>
      <c r="EX8" s="136"/>
      <c r="EY8" s="136"/>
      <c r="EZ8" s="136"/>
      <c r="FA8" s="136"/>
      <c r="FB8" s="136"/>
      <c r="FC8" s="136"/>
      <c r="FD8" s="136"/>
      <c r="FE8" s="136"/>
      <c r="FF8" s="136"/>
      <c r="FG8" s="136"/>
      <c r="FH8" s="136"/>
      <c r="FI8" s="136"/>
      <c r="FJ8" s="136"/>
      <c r="FK8" s="136"/>
      <c r="FL8" s="136" t="s">
        <v>1502</v>
      </c>
      <c r="FM8" s="136"/>
      <c r="FN8" s="136" t="s">
        <v>1502</v>
      </c>
      <c r="FO8" s="136" t="s">
        <v>1502</v>
      </c>
      <c r="FP8" s="136" t="s">
        <v>1502</v>
      </c>
      <c r="FQ8" s="136" t="s">
        <v>1502</v>
      </c>
      <c r="FR8" s="66" t="s">
        <v>1502</v>
      </c>
      <c r="FS8" s="371" t="s">
        <v>1502</v>
      </c>
      <c r="FT8" s="371" t="s">
        <v>1502</v>
      </c>
      <c r="FU8" s="357"/>
      <c r="FV8" s="136"/>
      <c r="FW8" s="136"/>
      <c r="FX8" s="136"/>
      <c r="FY8" s="136"/>
      <c r="FZ8" s="136"/>
      <c r="GA8" s="136"/>
      <c r="GB8" s="136"/>
      <c r="GC8" s="136"/>
      <c r="GD8" s="136"/>
      <c r="GE8" s="136"/>
      <c r="GF8" s="136"/>
      <c r="GG8" s="136"/>
      <c r="GH8" s="136"/>
      <c r="GI8" s="136"/>
      <c r="GJ8" s="136"/>
      <c r="GK8" s="136"/>
      <c r="GL8" s="136"/>
      <c r="GM8" s="136"/>
      <c r="GN8" s="136"/>
      <c r="GO8" s="136"/>
      <c r="GP8" s="136"/>
      <c r="GQ8" s="136"/>
      <c r="GR8" s="136"/>
      <c r="GS8" s="136"/>
      <c r="GT8" s="136"/>
      <c r="GU8" s="136"/>
      <c r="GV8" s="136"/>
      <c r="GW8" s="136"/>
      <c r="GX8" s="136"/>
      <c r="GY8" s="136"/>
      <c r="GZ8" s="136"/>
      <c r="HA8" s="136"/>
      <c r="HB8" s="136"/>
      <c r="HC8" s="136"/>
      <c r="HD8" s="136"/>
      <c r="HE8" s="136" t="s">
        <v>1502</v>
      </c>
      <c r="HF8" s="136"/>
      <c r="HG8" s="136" t="s">
        <v>1502</v>
      </c>
      <c r="HH8" s="136"/>
      <c r="HI8" s="136" t="s">
        <v>1502</v>
      </c>
      <c r="HJ8" s="136" t="s">
        <v>1502</v>
      </c>
      <c r="HK8" s="1051" t="s">
        <v>1502</v>
      </c>
      <c r="HL8" s="371" t="s">
        <v>1502</v>
      </c>
      <c r="HM8" s="1052">
        <f t="shared" si="9"/>
        <v>0</v>
      </c>
      <c r="HN8" s="1052" t="s">
        <v>1502</v>
      </c>
      <c r="HO8" s="1052" t="s">
        <v>1502</v>
      </c>
      <c r="HP8" s="1052"/>
      <c r="HQ8" s="357"/>
      <c r="HR8" s="136"/>
      <c r="HS8" s="136"/>
      <c r="HT8" s="136"/>
      <c r="HU8" s="136"/>
      <c r="HV8" s="136"/>
      <c r="HW8" s="136"/>
      <c r="HX8" s="136"/>
      <c r="HY8" s="136"/>
      <c r="HZ8" s="136"/>
      <c r="IA8" s="136"/>
      <c r="IB8" s="136"/>
      <c r="IC8" s="136"/>
      <c r="ID8" s="136"/>
      <c r="IE8" s="136"/>
      <c r="IF8" s="136"/>
      <c r="IG8" s="136"/>
      <c r="IH8" s="136"/>
      <c r="II8" s="136"/>
      <c r="IJ8" s="136"/>
      <c r="IK8" s="136"/>
      <c r="IL8" s="136"/>
      <c r="IM8" s="136"/>
      <c r="IN8" s="136"/>
      <c r="IO8" s="136"/>
      <c r="IP8" s="136"/>
      <c r="IQ8" s="136"/>
      <c r="IR8" s="136"/>
      <c r="IS8" s="136"/>
      <c r="IT8" s="136"/>
      <c r="IU8" s="136"/>
      <c r="IV8" s="136"/>
      <c r="IW8" s="136"/>
      <c r="IX8" s="136"/>
      <c r="IY8" s="136"/>
      <c r="IZ8" s="136"/>
      <c r="JA8" s="136"/>
      <c r="JB8" s="136"/>
      <c r="JC8" s="136"/>
      <c r="JD8" s="136">
        <v>0.99</v>
      </c>
      <c r="JE8" s="136"/>
      <c r="JF8" s="136">
        <v>0.99</v>
      </c>
      <c r="JG8" s="136">
        <v>0.97</v>
      </c>
      <c r="JH8" s="136">
        <f t="shared" si="12"/>
        <v>0.97</v>
      </c>
      <c r="JI8" s="136" t="s">
        <v>2318</v>
      </c>
      <c r="JJ8" s="56">
        <f t="shared" si="13"/>
        <v>0.97</v>
      </c>
      <c r="JK8" s="1052">
        <v>0.91</v>
      </c>
      <c r="JL8" s="1052">
        <v>0.96</v>
      </c>
      <c r="JM8" s="371">
        <f t="shared" si="143"/>
        <v>0.91</v>
      </c>
      <c r="JN8" s="371">
        <v>0.98</v>
      </c>
      <c r="JO8" s="1052">
        <v>0.97</v>
      </c>
      <c r="JP8" s="1052">
        <f t="shared" si="14"/>
        <v>0.91</v>
      </c>
      <c r="JQ8" s="1052">
        <v>0.9</v>
      </c>
      <c r="JR8" s="1052">
        <f t="shared" si="15"/>
        <v>0.9</v>
      </c>
      <c r="JS8" s="1052">
        <v>0.97</v>
      </c>
      <c r="JT8" s="56">
        <v>0.97</v>
      </c>
      <c r="JU8" s="1051">
        <f t="shared" si="16"/>
        <v>0.9</v>
      </c>
      <c r="JV8" s="1052">
        <v>0.97</v>
      </c>
      <c r="JW8" s="1051">
        <v>0.98</v>
      </c>
      <c r="JX8" s="1052">
        <f t="shared" si="17"/>
        <v>0.9</v>
      </c>
      <c r="JY8" s="1052">
        <v>0.91</v>
      </c>
      <c r="JZ8" s="1051">
        <v>1</v>
      </c>
      <c r="KA8" s="1052">
        <f t="shared" si="18"/>
        <v>0.9</v>
      </c>
      <c r="KB8" s="1052">
        <v>0.97</v>
      </c>
      <c r="KC8" s="1051">
        <v>0.98</v>
      </c>
      <c r="KD8" s="1052">
        <f t="shared" si="19"/>
        <v>0.9</v>
      </c>
      <c r="KE8" s="1052"/>
      <c r="KF8" s="1051">
        <v>0.99</v>
      </c>
      <c r="KG8" s="1052">
        <f t="shared" si="20"/>
        <v>0.9</v>
      </c>
      <c r="KH8" s="1051">
        <v>0.995</v>
      </c>
      <c r="KI8" s="1051">
        <f t="shared" si="21"/>
        <v>0.9</v>
      </c>
      <c r="KJ8" s="1051">
        <v>0.97</v>
      </c>
      <c r="KK8" s="1051">
        <f t="shared" si="22"/>
        <v>0.9</v>
      </c>
      <c r="KL8" s="1051">
        <v>0.95</v>
      </c>
      <c r="KM8" s="357">
        <f t="shared" si="23"/>
        <v>5.5555555555555483E-2</v>
      </c>
      <c r="KN8" s="136"/>
      <c r="KO8" s="136"/>
      <c r="KP8" s="136"/>
      <c r="KQ8" s="136"/>
      <c r="KR8" s="136"/>
      <c r="KS8" s="136"/>
      <c r="KT8" s="136"/>
      <c r="KU8" s="136"/>
      <c r="KV8" s="136"/>
      <c r="KW8" s="136"/>
      <c r="KX8" s="136"/>
      <c r="KY8" s="136"/>
      <c r="KZ8" s="136"/>
      <c r="LA8" s="136"/>
      <c r="LB8" s="136"/>
      <c r="LC8" s="136"/>
      <c r="LD8" s="136"/>
      <c r="LE8" s="136"/>
      <c r="LF8" s="136"/>
      <c r="LG8" s="136"/>
      <c r="LH8" s="136"/>
      <c r="LI8" s="136"/>
      <c r="LJ8" s="136"/>
      <c r="LK8" s="136"/>
      <c r="LL8" s="136"/>
      <c r="LM8" s="136"/>
      <c r="LN8" s="136"/>
      <c r="LO8" s="136"/>
      <c r="LP8" s="136"/>
      <c r="LQ8" s="136"/>
      <c r="LR8" s="136"/>
      <c r="LS8" s="136"/>
      <c r="LT8" s="136"/>
      <c r="LU8" s="136"/>
      <c r="LV8" s="136"/>
      <c r="LW8" s="136"/>
      <c r="LX8" s="136"/>
      <c r="LY8" s="136">
        <v>0.96</v>
      </c>
      <c r="LZ8" s="136"/>
      <c r="MA8" s="884">
        <v>0.95</v>
      </c>
      <c r="MB8" s="884">
        <v>0.93</v>
      </c>
      <c r="MC8" s="136">
        <v>0.95</v>
      </c>
      <c r="MD8" s="136">
        <f t="shared" si="144"/>
        <v>0.95</v>
      </c>
      <c r="ME8" s="136">
        <v>0.95</v>
      </c>
      <c r="MF8" s="371">
        <f t="shared" si="24"/>
        <v>0.95</v>
      </c>
      <c r="MG8" s="1052">
        <v>0.95</v>
      </c>
      <c r="MH8" s="1052">
        <f t="shared" si="25"/>
        <v>0.95</v>
      </c>
      <c r="MI8" s="1052">
        <v>0.95</v>
      </c>
      <c r="MJ8" s="1052">
        <f t="shared" si="26"/>
        <v>0.95</v>
      </c>
      <c r="MK8" s="1051">
        <v>0.95</v>
      </c>
      <c r="ML8" s="1051">
        <v>0.97</v>
      </c>
      <c r="MM8" s="1051">
        <f t="shared" si="27"/>
        <v>0.95</v>
      </c>
      <c r="MN8" s="1051">
        <v>0.98</v>
      </c>
      <c r="MO8" s="1051">
        <v>0.98</v>
      </c>
      <c r="MP8" s="1051">
        <v>0.97899999999999998</v>
      </c>
      <c r="MQ8" s="1051">
        <f t="shared" si="28"/>
        <v>0.95</v>
      </c>
      <c r="MR8" s="1052">
        <v>0.9</v>
      </c>
      <c r="MS8" s="1051">
        <v>0.95</v>
      </c>
      <c r="MT8" s="1052">
        <f t="shared" si="29"/>
        <v>0.95</v>
      </c>
      <c r="MU8" s="1052">
        <v>0.96</v>
      </c>
      <c r="MV8" s="1052">
        <v>0.98</v>
      </c>
      <c r="MW8" s="1052">
        <f t="shared" si="30"/>
        <v>0.95</v>
      </c>
      <c r="MX8" s="1052">
        <v>0.97899999999999998</v>
      </c>
      <c r="MY8" s="1052">
        <v>0.95</v>
      </c>
      <c r="MZ8" s="56">
        <f t="shared" si="31"/>
        <v>0.95</v>
      </c>
      <c r="NA8" s="56">
        <v>0.98</v>
      </c>
      <c r="NB8" s="56">
        <v>0.96</v>
      </c>
      <c r="NC8" s="56">
        <f t="shared" si="32"/>
        <v>0.95</v>
      </c>
      <c r="ND8" s="56">
        <v>0.95</v>
      </c>
      <c r="NE8" s="56">
        <v>0.97</v>
      </c>
      <c r="NF8" s="56">
        <f t="shared" si="33"/>
        <v>0.95</v>
      </c>
      <c r="NG8" s="56">
        <v>0.98</v>
      </c>
      <c r="NH8" s="357">
        <f t="shared" si="34"/>
        <v>3.1578947368421081E-2</v>
      </c>
      <c r="NI8" s="136"/>
      <c r="NJ8" s="136"/>
      <c r="NK8" s="136"/>
      <c r="NL8" s="136"/>
      <c r="NM8" s="136"/>
      <c r="NN8" s="136"/>
      <c r="NO8" s="136"/>
      <c r="NP8" s="136"/>
      <c r="NQ8" s="136"/>
      <c r="NR8" s="136"/>
      <c r="NS8" s="136"/>
      <c r="NT8" s="136"/>
      <c r="NU8" s="136"/>
      <c r="NV8" s="136"/>
      <c r="NW8" s="136"/>
      <c r="NX8" s="136"/>
      <c r="NY8" s="136"/>
      <c r="NZ8" s="136"/>
      <c r="OA8" s="136"/>
      <c r="OB8" s="136"/>
      <c r="OC8" s="136"/>
      <c r="OD8" s="136"/>
      <c r="OE8" s="136"/>
      <c r="OF8" s="136"/>
      <c r="OG8" s="136"/>
      <c r="OH8" s="136"/>
      <c r="OI8" s="136"/>
      <c r="OJ8" s="136"/>
      <c r="OK8" s="136"/>
      <c r="OL8" s="136"/>
      <c r="OM8" s="136"/>
      <c r="ON8" s="136"/>
      <c r="OO8" s="136"/>
      <c r="OP8" s="136"/>
      <c r="OQ8" s="136"/>
      <c r="OR8" s="136"/>
      <c r="OS8" s="136"/>
      <c r="OT8" s="136"/>
      <c r="OU8" s="136">
        <v>0.96</v>
      </c>
      <c r="OV8" s="136"/>
      <c r="OW8" s="136">
        <v>0.96</v>
      </c>
      <c r="OX8" s="136">
        <v>0.98</v>
      </c>
      <c r="OY8" s="136">
        <f t="shared" si="35"/>
        <v>0.96</v>
      </c>
      <c r="OZ8" s="136">
        <v>0.98</v>
      </c>
      <c r="PA8" s="884">
        <v>0.99</v>
      </c>
      <c r="PB8" s="186">
        <v>0.96</v>
      </c>
      <c r="PC8" s="56">
        <f t="shared" si="36"/>
        <v>0.96</v>
      </c>
      <c r="PD8" s="1051">
        <v>0.95</v>
      </c>
      <c r="PE8" s="1051">
        <v>0.97</v>
      </c>
      <c r="PF8" s="371">
        <f t="shared" si="37"/>
        <v>0.95</v>
      </c>
      <c r="PG8" s="136">
        <v>0.95</v>
      </c>
      <c r="PH8" s="371">
        <v>0.98</v>
      </c>
      <c r="PI8" s="1052">
        <f t="shared" si="38"/>
        <v>0.95</v>
      </c>
      <c r="PJ8" s="1052">
        <v>0.95</v>
      </c>
      <c r="PK8" s="1052">
        <f t="shared" si="39"/>
        <v>0.95</v>
      </c>
      <c r="PL8" s="1052">
        <v>0.95</v>
      </c>
      <c r="PM8" s="1051">
        <v>0.96</v>
      </c>
      <c r="PN8" s="1052">
        <f t="shared" si="40"/>
        <v>0.95</v>
      </c>
      <c r="PO8" s="1052"/>
      <c r="PP8" s="1051">
        <v>0.96</v>
      </c>
      <c r="PQ8" s="56">
        <f t="shared" si="41"/>
        <v>0.95</v>
      </c>
      <c r="PR8" s="1051"/>
      <c r="PS8" s="1051">
        <v>0.97</v>
      </c>
      <c r="PT8" s="1051">
        <f t="shared" si="42"/>
        <v>0.95</v>
      </c>
      <c r="PU8" s="1051">
        <v>0.96</v>
      </c>
      <c r="PV8" s="1051">
        <v>0.96699999999999997</v>
      </c>
      <c r="PW8" s="56">
        <f t="shared" si="43"/>
        <v>0.95</v>
      </c>
      <c r="PX8" s="1051">
        <v>0.97199999999999998</v>
      </c>
      <c r="PY8" s="56">
        <f t="shared" si="44"/>
        <v>0.95</v>
      </c>
      <c r="PZ8" s="56">
        <v>0.95</v>
      </c>
      <c r="QA8" s="56">
        <v>0.97</v>
      </c>
      <c r="QB8" s="56">
        <f t="shared" si="45"/>
        <v>0.95</v>
      </c>
      <c r="QC8" s="56">
        <v>0.96</v>
      </c>
      <c r="QD8" s="56">
        <f t="shared" si="46"/>
        <v>0.95</v>
      </c>
      <c r="QE8" s="1051">
        <v>0.96</v>
      </c>
      <c r="QF8" s="56">
        <f t="shared" si="47"/>
        <v>0.95</v>
      </c>
      <c r="QG8" s="56">
        <v>0.96</v>
      </c>
      <c r="QH8" s="1051">
        <v>0.96</v>
      </c>
      <c r="QI8" s="56">
        <f t="shared" si="48"/>
        <v>0.95</v>
      </c>
      <c r="QJ8" s="56"/>
      <c r="QK8" s="357">
        <f t="shared" si="49"/>
        <v>-1</v>
      </c>
      <c r="QL8" s="136"/>
      <c r="QM8" s="136"/>
      <c r="QN8" s="136"/>
      <c r="QO8" s="136"/>
      <c r="QP8" s="136"/>
      <c r="QQ8" s="136"/>
      <c r="QR8" s="136"/>
      <c r="QS8" s="136"/>
      <c r="QT8" s="136"/>
      <c r="QU8" s="136"/>
      <c r="QV8" s="136"/>
      <c r="QW8" s="136">
        <v>0.88</v>
      </c>
      <c r="QX8" s="136"/>
      <c r="QY8" s="136"/>
      <c r="QZ8" s="136">
        <v>0.79</v>
      </c>
      <c r="RA8" s="136">
        <v>0.78</v>
      </c>
      <c r="RB8" s="136">
        <f t="shared" si="50"/>
        <v>0.78</v>
      </c>
      <c r="RC8" s="136">
        <v>0.75</v>
      </c>
      <c r="RD8" s="371">
        <f t="shared" si="51"/>
        <v>0.75</v>
      </c>
      <c r="RE8" s="136">
        <v>0.75</v>
      </c>
      <c r="RF8" s="1052">
        <v>0.74</v>
      </c>
      <c r="RG8" s="1051">
        <f t="shared" si="52"/>
        <v>0.74</v>
      </c>
      <c r="RH8" s="1052">
        <v>0.75</v>
      </c>
      <c r="RI8" s="1052">
        <f t="shared" si="53"/>
        <v>0.74</v>
      </c>
      <c r="RJ8" s="1051">
        <v>0.73199999999999998</v>
      </c>
      <c r="RK8" s="1051">
        <v>0.76</v>
      </c>
      <c r="RL8" s="1051">
        <v>0.75</v>
      </c>
      <c r="RM8" s="1051">
        <f t="shared" si="54"/>
        <v>0.74</v>
      </c>
      <c r="RN8" s="1051">
        <v>0.79</v>
      </c>
      <c r="RO8" s="1051">
        <v>0.74</v>
      </c>
      <c r="RP8" s="56">
        <f t="shared" si="55"/>
        <v>0.74</v>
      </c>
      <c r="RQ8" s="1051"/>
      <c r="RR8" s="1051">
        <v>0.78</v>
      </c>
      <c r="RS8" s="1051">
        <f t="shared" si="56"/>
        <v>0.74</v>
      </c>
      <c r="RT8" s="1051">
        <v>0.75</v>
      </c>
      <c r="RU8" s="1051">
        <f t="shared" si="57"/>
        <v>0.74</v>
      </c>
      <c r="RV8" s="1051">
        <v>0.75</v>
      </c>
      <c r="RW8" s="1051">
        <v>0.75</v>
      </c>
      <c r="RX8" s="56">
        <f t="shared" si="58"/>
        <v>0.74</v>
      </c>
      <c r="RY8" s="56">
        <v>0.76</v>
      </c>
      <c r="RZ8" s="56">
        <v>0.76</v>
      </c>
      <c r="SA8" s="56">
        <f t="shared" si="59"/>
        <v>0.74</v>
      </c>
      <c r="SB8" s="56">
        <v>0.78</v>
      </c>
      <c r="SC8" s="1051">
        <f t="shared" si="60"/>
        <v>0.74</v>
      </c>
      <c r="SD8" s="56">
        <v>0.76</v>
      </c>
      <c r="SE8" s="56">
        <f t="shared" si="61"/>
        <v>0.74</v>
      </c>
      <c r="SF8" s="56">
        <v>0.76</v>
      </c>
      <c r="SG8" s="56">
        <v>0.76</v>
      </c>
      <c r="SH8" s="56">
        <f t="shared" si="62"/>
        <v>0.74</v>
      </c>
      <c r="SI8" s="56">
        <v>0.78</v>
      </c>
      <c r="SJ8" s="56">
        <f t="shared" si="63"/>
        <v>0.74</v>
      </c>
      <c r="SK8" s="56">
        <v>0.77</v>
      </c>
      <c r="SL8" s="56">
        <v>0.77</v>
      </c>
      <c r="SM8" s="56">
        <f t="shared" si="64"/>
        <v>0.74</v>
      </c>
      <c r="SN8" s="119"/>
      <c r="SO8" s="37">
        <v>0.78</v>
      </c>
      <c r="SP8" s="56">
        <f t="shared" si="145"/>
        <v>0.74</v>
      </c>
      <c r="SQ8" s="56" t="s">
        <v>1159</v>
      </c>
      <c r="SR8" s="357"/>
      <c r="SS8" s="136">
        <v>0.91</v>
      </c>
      <c r="ST8" s="136">
        <v>0.9</v>
      </c>
      <c r="SU8" s="136">
        <v>0.9</v>
      </c>
      <c r="SV8" s="56">
        <f t="shared" si="65"/>
        <v>0.9</v>
      </c>
      <c r="SW8" s="371">
        <v>0.91</v>
      </c>
      <c r="SX8" s="371">
        <f t="shared" si="66"/>
        <v>0.9</v>
      </c>
      <c r="SY8" s="136">
        <v>0.9</v>
      </c>
      <c r="SZ8" s="1052">
        <v>0.89</v>
      </c>
      <c r="TA8" s="1052">
        <f t="shared" si="67"/>
        <v>0.89</v>
      </c>
      <c r="TB8" s="1052">
        <v>0.91</v>
      </c>
      <c r="TC8" s="1052">
        <f t="shared" si="68"/>
        <v>0.89</v>
      </c>
      <c r="TD8" s="1052">
        <v>0.9</v>
      </c>
      <c r="TE8" s="1051">
        <v>0.88900000000000001</v>
      </c>
      <c r="TF8" s="1052">
        <f t="shared" si="69"/>
        <v>0.88900000000000001</v>
      </c>
      <c r="TG8" s="1052"/>
      <c r="TH8" s="1051">
        <v>0.95</v>
      </c>
      <c r="TI8" s="1052">
        <f t="shared" si="70"/>
        <v>0.88900000000000001</v>
      </c>
      <c r="TJ8" s="1052">
        <v>0.95</v>
      </c>
      <c r="TK8" s="1051">
        <v>0.95</v>
      </c>
      <c r="TL8" s="1052">
        <f t="shared" si="71"/>
        <v>0.88900000000000001</v>
      </c>
      <c r="TM8" s="1051">
        <v>0.92</v>
      </c>
      <c r="TN8" s="56">
        <f t="shared" si="72"/>
        <v>0.88900000000000001</v>
      </c>
      <c r="TO8" s="1051">
        <v>0.89</v>
      </c>
      <c r="TP8" s="1051">
        <v>0.9</v>
      </c>
      <c r="TQ8" s="56">
        <f t="shared" si="73"/>
        <v>0.88900000000000001</v>
      </c>
      <c r="TR8" s="56">
        <v>0.89</v>
      </c>
      <c r="TS8" s="56">
        <v>0.89</v>
      </c>
      <c r="TT8" s="56">
        <f t="shared" si="74"/>
        <v>0.88900000000000001</v>
      </c>
      <c r="TU8" s="56">
        <v>0.9</v>
      </c>
      <c r="TV8" s="56">
        <v>0.91</v>
      </c>
      <c r="TW8" s="56">
        <f t="shared" si="75"/>
        <v>0.88900000000000001</v>
      </c>
      <c r="TX8" s="1051">
        <v>0.91</v>
      </c>
      <c r="TY8" s="56">
        <f t="shared" si="76"/>
        <v>0.88900000000000001</v>
      </c>
      <c r="TZ8" s="56">
        <v>0.92</v>
      </c>
      <c r="UA8" s="56">
        <v>0.91</v>
      </c>
      <c r="UB8" s="56">
        <f t="shared" si="77"/>
        <v>0.88900000000000001</v>
      </c>
      <c r="UC8" s="1051">
        <v>0.9</v>
      </c>
      <c r="UD8" s="56">
        <f t="shared" si="78"/>
        <v>0.88900000000000001</v>
      </c>
      <c r="UE8" s="56">
        <v>0.91</v>
      </c>
      <c r="UF8" s="1051">
        <v>0.91</v>
      </c>
      <c r="UG8" s="56">
        <f t="shared" si="79"/>
        <v>0.88900000000000001</v>
      </c>
      <c r="UH8" s="1051">
        <v>0.89</v>
      </c>
      <c r="UI8" s="1051">
        <v>0.92</v>
      </c>
      <c r="UJ8" s="1051">
        <f t="shared" si="80"/>
        <v>0.88900000000000001</v>
      </c>
      <c r="UK8" s="56">
        <v>0.93</v>
      </c>
      <c r="UL8" s="56">
        <v>0.92</v>
      </c>
      <c r="UM8" s="56">
        <f t="shared" si="147"/>
        <v>0.88900000000000001</v>
      </c>
      <c r="UN8" s="56" t="s">
        <v>1159</v>
      </c>
      <c r="UO8" s="357"/>
      <c r="UP8" s="1052">
        <v>1.0010000000000001</v>
      </c>
      <c r="UQ8" s="1052">
        <v>0.91</v>
      </c>
      <c r="UR8" s="1052">
        <f t="shared" si="81"/>
        <v>0.91</v>
      </c>
      <c r="US8" s="1052">
        <v>0.9</v>
      </c>
      <c r="UT8" s="1052">
        <v>0.91</v>
      </c>
      <c r="UU8" s="1052">
        <v>0.9</v>
      </c>
      <c r="UV8" s="1052">
        <f t="shared" si="82"/>
        <v>0.9</v>
      </c>
      <c r="UW8" s="1052">
        <v>0.91</v>
      </c>
      <c r="UX8" s="1052">
        <f t="shared" si="83"/>
        <v>0.9</v>
      </c>
      <c r="UY8" s="1052">
        <v>0.9</v>
      </c>
      <c r="UZ8" s="1052">
        <v>0.91</v>
      </c>
      <c r="VA8" s="1052">
        <f t="shared" si="84"/>
        <v>0.9</v>
      </c>
      <c r="VB8" s="1052">
        <v>0.91</v>
      </c>
      <c r="VC8" s="1052">
        <f t="shared" si="85"/>
        <v>0.9</v>
      </c>
      <c r="VD8" s="1052">
        <v>0.93</v>
      </c>
      <c r="VE8" s="1052">
        <v>0.91</v>
      </c>
      <c r="VF8" s="1052">
        <f t="shared" si="86"/>
        <v>0.9</v>
      </c>
      <c r="VG8" s="56">
        <v>0.89500000000000002</v>
      </c>
      <c r="VH8" s="56">
        <v>0.89500000000000002</v>
      </c>
      <c r="VI8" s="56">
        <v>0.91</v>
      </c>
      <c r="VJ8" s="56">
        <v>0.95</v>
      </c>
      <c r="VK8" s="56">
        <v>0.93</v>
      </c>
      <c r="VL8" s="1051">
        <v>0.9</v>
      </c>
      <c r="VM8" s="1051">
        <v>0.9</v>
      </c>
      <c r="VN8" s="56">
        <f t="shared" si="87"/>
        <v>0.9</v>
      </c>
      <c r="VO8" s="56">
        <v>0.94</v>
      </c>
      <c r="VP8" s="56">
        <v>0.94</v>
      </c>
      <c r="VQ8" s="1051">
        <v>0.89</v>
      </c>
      <c r="VR8" s="1051">
        <v>0.9</v>
      </c>
      <c r="VS8" s="56">
        <f t="shared" si="88"/>
        <v>0.89</v>
      </c>
      <c r="VT8" s="56">
        <v>0.91</v>
      </c>
      <c r="VU8" s="56">
        <v>0.91</v>
      </c>
      <c r="VV8" s="1051">
        <v>0.89</v>
      </c>
      <c r="VW8" s="1051">
        <v>0.9</v>
      </c>
      <c r="VX8" s="56">
        <f t="shared" si="89"/>
        <v>0.89</v>
      </c>
      <c r="VY8" s="56">
        <v>0.89</v>
      </c>
      <c r="VZ8" s="56">
        <v>0.89</v>
      </c>
      <c r="WA8" s="1051">
        <v>0.9</v>
      </c>
      <c r="WB8" s="1051">
        <v>0.9</v>
      </c>
      <c r="WC8" s="56">
        <f t="shared" si="90"/>
        <v>0.89</v>
      </c>
      <c r="WD8" s="56">
        <v>0.89</v>
      </c>
      <c r="WE8" s="56">
        <v>0.9</v>
      </c>
      <c r="WF8" s="1051">
        <v>0.9</v>
      </c>
      <c r="WG8" s="56">
        <v>0.9</v>
      </c>
      <c r="WH8" s="56">
        <f t="shared" si="91"/>
        <v>0.89</v>
      </c>
      <c r="WI8" s="884">
        <v>0.89</v>
      </c>
      <c r="WJ8" s="56">
        <v>0.91300000000000003</v>
      </c>
      <c r="WK8" s="56">
        <f t="shared" si="92"/>
        <v>0.89</v>
      </c>
      <c r="WL8" s="56">
        <v>0.91</v>
      </c>
      <c r="WM8" s="56">
        <v>0.89</v>
      </c>
      <c r="WN8" s="56">
        <f t="shared" si="93"/>
        <v>0.89</v>
      </c>
      <c r="WO8" s="56"/>
      <c r="WP8" s="56">
        <v>0.9</v>
      </c>
      <c r="WQ8" s="56">
        <v>0.88500000000000001</v>
      </c>
      <c r="WR8" s="56">
        <v>0.89</v>
      </c>
      <c r="WS8" s="56">
        <v>0.89</v>
      </c>
      <c r="WT8" s="56">
        <v>0.89500000000000002</v>
      </c>
      <c r="WU8" s="56">
        <f t="shared" si="94"/>
        <v>0.89</v>
      </c>
      <c r="WV8" s="1051">
        <v>0.89</v>
      </c>
      <c r="WW8" s="1051">
        <v>0.89</v>
      </c>
      <c r="WX8" s="56">
        <f t="shared" si="95"/>
        <v>0.89</v>
      </c>
      <c r="WY8" s="1051"/>
      <c r="WZ8" s="1051">
        <v>0.89</v>
      </c>
      <c r="XA8" s="1051">
        <v>0.91</v>
      </c>
      <c r="XB8" s="1051">
        <v>0.92</v>
      </c>
      <c r="XC8" s="1051">
        <f t="shared" si="96"/>
        <v>0.89</v>
      </c>
      <c r="XD8" s="1051">
        <v>0.85</v>
      </c>
      <c r="XE8" s="1051">
        <f t="shared" si="97"/>
        <v>0.85</v>
      </c>
      <c r="XF8" s="1051"/>
      <c r="XG8" s="1051">
        <v>0.86</v>
      </c>
      <c r="XH8" s="1051">
        <v>0.86</v>
      </c>
      <c r="XI8" s="1051">
        <f t="shared" si="98"/>
        <v>0.85</v>
      </c>
      <c r="XJ8" s="1051"/>
      <c r="XK8" s="1657">
        <v>0.87</v>
      </c>
      <c r="XL8" s="56">
        <f t="shared" si="149"/>
        <v>0.85</v>
      </c>
      <c r="XM8" s="56"/>
      <c r="XN8" s="56" t="s">
        <v>1159</v>
      </c>
      <c r="XO8" s="357">
        <f t="shared" si="150"/>
        <v>-1</v>
      </c>
      <c r="XP8" s="357"/>
      <c r="XQ8" s="357">
        <f t="shared" si="99"/>
        <v>3.3333333333333361E-2</v>
      </c>
      <c r="XR8" s="56"/>
      <c r="XS8" s="56"/>
      <c r="XT8" s="56"/>
      <c r="XU8" s="56">
        <v>0.74</v>
      </c>
      <c r="XV8" s="56">
        <v>0.71</v>
      </c>
      <c r="XW8" s="56">
        <v>0.8</v>
      </c>
      <c r="XX8" s="56">
        <f t="shared" si="100"/>
        <v>0.74</v>
      </c>
      <c r="XY8" s="66">
        <v>0.76</v>
      </c>
      <c r="XZ8" s="56">
        <v>0.75</v>
      </c>
      <c r="YA8" s="56">
        <f t="shared" si="101"/>
        <v>0.74</v>
      </c>
      <c r="YB8" s="56">
        <v>0.76</v>
      </c>
      <c r="YC8" s="56">
        <f t="shared" si="102"/>
        <v>0.74</v>
      </c>
      <c r="YD8" s="54">
        <v>0.76</v>
      </c>
      <c r="YE8" s="56">
        <f t="shared" si="103"/>
        <v>0.74</v>
      </c>
      <c r="YF8" s="54">
        <v>0.74</v>
      </c>
      <c r="YG8" s="56">
        <f t="shared" si="104"/>
        <v>0.74</v>
      </c>
      <c r="YH8" s="56">
        <v>0.75</v>
      </c>
      <c r="YI8" s="1051">
        <v>0.75</v>
      </c>
      <c r="YJ8" s="1051">
        <f t="shared" si="105"/>
        <v>0.74</v>
      </c>
      <c r="YK8" s="1051"/>
      <c r="YL8" s="1051">
        <v>0.77</v>
      </c>
      <c r="YM8" s="56">
        <f t="shared" si="152"/>
        <v>0.74</v>
      </c>
      <c r="YN8" s="56" t="s">
        <v>1159</v>
      </c>
      <c r="YO8" s="357"/>
      <c r="YP8" s="56">
        <v>0.75</v>
      </c>
      <c r="YQ8" s="66">
        <v>0.75</v>
      </c>
      <c r="YR8" s="56">
        <v>0.75</v>
      </c>
      <c r="YS8" s="56">
        <f t="shared" si="106"/>
        <v>0.75</v>
      </c>
      <c r="YT8" s="56">
        <v>0.77</v>
      </c>
      <c r="YU8" s="56">
        <f t="shared" si="107"/>
        <v>0.75</v>
      </c>
      <c r="YV8" s="56">
        <v>0.75</v>
      </c>
      <c r="YW8" s="56">
        <v>0.77</v>
      </c>
      <c r="YX8" s="56">
        <f t="shared" si="108"/>
        <v>0.75</v>
      </c>
      <c r="YY8" s="56">
        <v>0.78</v>
      </c>
      <c r="YZ8" s="54">
        <v>0.76</v>
      </c>
      <c r="ZA8" s="56">
        <f t="shared" si="109"/>
        <v>0.75</v>
      </c>
      <c r="ZB8" s="56">
        <v>0.75</v>
      </c>
      <c r="ZC8" s="66">
        <f t="shared" si="110"/>
        <v>0.75</v>
      </c>
      <c r="ZD8" s="56">
        <v>0.76</v>
      </c>
      <c r="ZE8" s="884">
        <f t="shared" si="111"/>
        <v>0.75</v>
      </c>
      <c r="ZF8" s="56">
        <v>0.79</v>
      </c>
      <c r="ZG8" s="56">
        <v>0.78</v>
      </c>
      <c r="ZH8" s="56">
        <f t="shared" si="154"/>
        <v>0.75</v>
      </c>
      <c r="ZI8" s="56"/>
      <c r="ZJ8" s="357">
        <f t="shared" si="155"/>
        <v>-1</v>
      </c>
      <c r="ZK8" s="1051"/>
      <c r="ZL8" s="1051"/>
      <c r="ZM8" s="1051"/>
      <c r="ZN8" s="1031">
        <v>0.89</v>
      </c>
      <c r="ZO8" s="41">
        <v>0.89</v>
      </c>
      <c r="ZP8" s="41">
        <v>0.91</v>
      </c>
      <c r="ZQ8" s="132">
        <v>0.9</v>
      </c>
      <c r="ZR8" s="41">
        <f t="shared" si="112"/>
        <v>0.89</v>
      </c>
      <c r="ZS8" s="215">
        <v>0.88</v>
      </c>
      <c r="ZT8" s="41">
        <f t="shared" si="113"/>
        <v>0.88</v>
      </c>
      <c r="ZU8" s="215">
        <v>0.91</v>
      </c>
      <c r="ZV8" s="41">
        <f t="shared" si="114"/>
        <v>0.88</v>
      </c>
      <c r="ZW8" s="1031">
        <v>0.9</v>
      </c>
      <c r="ZX8" s="56">
        <f t="shared" si="115"/>
        <v>0.88</v>
      </c>
      <c r="ZY8" s="41">
        <v>0.88</v>
      </c>
      <c r="ZZ8" s="1051">
        <f t="shared" si="116"/>
        <v>0.88</v>
      </c>
      <c r="AAA8" s="884">
        <v>0.89</v>
      </c>
      <c r="AAB8" s="56">
        <f t="shared" si="117"/>
        <v>0.88</v>
      </c>
      <c r="AAC8" s="1051">
        <v>0.9</v>
      </c>
      <c r="AAD8" s="56">
        <f t="shared" si="156"/>
        <v>0.88</v>
      </c>
      <c r="AAE8" s="56" t="s">
        <v>1159</v>
      </c>
      <c r="AAF8" s="1146"/>
      <c r="AAG8" s="56"/>
      <c r="AAH8" s="56">
        <v>0.78</v>
      </c>
      <c r="AAI8" s="66">
        <v>0.76</v>
      </c>
      <c r="AAJ8" s="56">
        <v>0.78</v>
      </c>
      <c r="AAK8" s="56">
        <f t="shared" si="118"/>
        <v>0.78</v>
      </c>
      <c r="AAL8" s="56">
        <v>0.78</v>
      </c>
      <c r="AAM8" s="66">
        <v>0.78</v>
      </c>
      <c r="AAN8" s="56">
        <f t="shared" si="119"/>
        <v>0.78</v>
      </c>
      <c r="AAO8" s="1051">
        <v>0.78</v>
      </c>
      <c r="AAP8" s="56">
        <f t="shared" si="120"/>
        <v>0.78</v>
      </c>
      <c r="AAQ8" s="66"/>
      <c r="AAR8" s="56">
        <v>0.79</v>
      </c>
      <c r="AAS8" s="1042">
        <v>0.91</v>
      </c>
      <c r="AAT8" s="1051">
        <f t="shared" si="121"/>
        <v>0.78</v>
      </c>
      <c r="AAU8" s="1051"/>
      <c r="AAV8" s="56">
        <v>0.80600000000000005</v>
      </c>
      <c r="AAW8" s="66">
        <f t="shared" si="122"/>
        <v>0.78</v>
      </c>
      <c r="AAX8" s="66">
        <v>0.81</v>
      </c>
      <c r="AAY8" s="56">
        <v>0.79</v>
      </c>
      <c r="AAZ8" s="56">
        <f t="shared" si="158"/>
        <v>0.78</v>
      </c>
      <c r="ABA8" s="56" t="s">
        <v>1159</v>
      </c>
      <c r="ABB8" s="357"/>
      <c r="ABC8" s="56" t="s">
        <v>1159</v>
      </c>
      <c r="ABD8" s="56" t="str">
        <f t="shared" si="123"/>
        <v>Blocked</v>
      </c>
      <c r="ABE8" s="56" t="s">
        <v>1159</v>
      </c>
      <c r="ABF8" s="357"/>
      <c r="ABG8" s="56" t="s">
        <v>1159</v>
      </c>
      <c r="ABH8" s="56" t="str">
        <f t="shared" si="125"/>
        <v>Blocked</v>
      </c>
      <c r="ABI8" s="56" t="s">
        <v>1159</v>
      </c>
      <c r="ABJ8" s="7"/>
      <c r="ABK8" s="56" t="s">
        <v>1159</v>
      </c>
      <c r="ABL8" s="56" t="str">
        <f t="shared" si="126"/>
        <v>Blocked</v>
      </c>
      <c r="ABM8" s="56" t="s">
        <v>1159</v>
      </c>
      <c r="ABN8" s="1146"/>
      <c r="ABO8" s="371"/>
      <c r="ABP8" s="1052"/>
      <c r="ABQ8" s="371"/>
      <c r="ABR8" s="371" t="str">
        <f t="shared" si="128"/>
        <v>4.Blocker/Not Executed</v>
      </c>
      <c r="ABS8" s="371" t="str">
        <f t="shared" si="129"/>
        <v>4.Blocker/Not Executed</v>
      </c>
      <c r="ABT8" s="371" t="str">
        <f t="shared" si="130"/>
        <v>4.Blocker/Not Executed</v>
      </c>
      <c r="ABU8" s="371" t="str">
        <f t="shared" si="131"/>
        <v>4.Blocker/Not Executed</v>
      </c>
      <c r="ABV8" s="371" t="str">
        <f t="shared" si="132"/>
        <v>4.Blocker/Not Executed</v>
      </c>
      <c r="ABW8" s="371" t="str">
        <f t="shared" si="133"/>
        <v>2. Within 10% deviation from baseline</v>
      </c>
      <c r="ABX8" s="371" t="str">
        <f t="shared" si="134"/>
        <v>2. Within 10% deviation from baseline</v>
      </c>
      <c r="ABY8" s="188" t="str">
        <f t="shared" si="135"/>
        <v xml:space="preserve">1. Better than baseline </v>
      </c>
      <c r="ABZ8" s="188" t="str">
        <f t="shared" si="136"/>
        <v>4.Blocker/Not Executed</v>
      </c>
      <c r="ACA8" s="188" t="str">
        <f t="shared" si="137"/>
        <v>4.Blocker/Not Executed</v>
      </c>
      <c r="ACB8" s="188" t="str">
        <f t="shared" si="138"/>
        <v>2. Within 10% deviation from baseline</v>
      </c>
      <c r="ACC8" s="371" t="str">
        <f t="shared" si="139"/>
        <v>3. Missing baseline</v>
      </c>
      <c r="ACD8" s="1052" t="str">
        <f t="shared" si="140"/>
        <v>3. Missing baseline</v>
      </c>
      <c r="ACE8" s="1052" t="str">
        <f t="shared" si="141"/>
        <v>3. Missing baseline</v>
      </c>
      <c r="ACF8" s="1052" t="str">
        <f t="shared" si="142"/>
        <v>4.Blocker/Not Executed</v>
      </c>
    </row>
    <row r="9" spans="1:775" s="4" customFormat="1" ht="29.15" customHeight="1" thickBot="1" x14ac:dyDescent="0.4">
      <c r="A9" s="339">
        <v>7</v>
      </c>
      <c r="B9" s="54" t="s">
        <v>17</v>
      </c>
      <c r="C9" s="54" t="s">
        <v>1254</v>
      </c>
      <c r="D9" s="54" t="s">
        <v>2307</v>
      </c>
      <c r="E9" s="54" t="s">
        <v>2307</v>
      </c>
      <c r="F9" s="54" t="s">
        <v>2308</v>
      </c>
      <c r="G9" s="54" t="s">
        <v>2319</v>
      </c>
      <c r="H9" s="35"/>
      <c r="I9" s="35"/>
      <c r="J9" s="35"/>
      <c r="K9" s="35"/>
      <c r="L9" s="35"/>
      <c r="M9" s="35"/>
      <c r="N9" s="35"/>
      <c r="O9" s="35"/>
      <c r="P9" s="35"/>
      <c r="Q9" s="35"/>
      <c r="R9" s="35"/>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40" t="s">
        <v>1502</v>
      </c>
      <c r="AV9" s="40"/>
      <c r="AW9" s="69"/>
      <c r="AX9" s="69" t="s">
        <v>1502</v>
      </c>
      <c r="AY9" s="40" t="s">
        <v>1502</v>
      </c>
      <c r="AZ9" s="40" t="s">
        <v>1502</v>
      </c>
      <c r="BA9" s="69" t="s">
        <v>1502</v>
      </c>
      <c r="BB9" s="28" t="s">
        <v>1502</v>
      </c>
      <c r="BC9" s="40"/>
      <c r="BD9" s="677"/>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c r="DK9" s="35"/>
      <c r="DL9" s="35"/>
      <c r="DM9" s="35"/>
      <c r="DN9" s="35"/>
      <c r="DO9" s="35"/>
      <c r="DP9" s="35" t="s">
        <v>1502</v>
      </c>
      <c r="DQ9" s="35"/>
      <c r="DR9" s="35" t="s">
        <v>1502</v>
      </c>
      <c r="DS9" s="35"/>
      <c r="DT9" s="35" t="s">
        <v>1502</v>
      </c>
      <c r="DU9" s="28" t="s">
        <v>1502</v>
      </c>
      <c r="DV9" s="54" t="s">
        <v>1502</v>
      </c>
      <c r="DW9" s="54" t="s">
        <v>1502</v>
      </c>
      <c r="DX9" s="28" t="s">
        <v>1502</v>
      </c>
      <c r="DY9" s="54">
        <f t="shared" si="4"/>
        <v>0</v>
      </c>
      <c r="DZ9" s="28"/>
      <c r="EA9" s="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t="s">
        <v>1502</v>
      </c>
      <c r="FM9" s="35"/>
      <c r="FN9" s="35" t="s">
        <v>1502</v>
      </c>
      <c r="FO9" s="35" t="s">
        <v>1502</v>
      </c>
      <c r="FP9" s="35" t="s">
        <v>1502</v>
      </c>
      <c r="FQ9" s="35" t="s">
        <v>1502</v>
      </c>
      <c r="FR9" s="28" t="s">
        <v>1502</v>
      </c>
      <c r="FS9" s="40" t="s">
        <v>1502</v>
      </c>
      <c r="FT9" s="40" t="s">
        <v>1502</v>
      </c>
      <c r="FU9" s="5"/>
      <c r="FV9" s="35"/>
      <c r="FW9" s="35"/>
      <c r="FX9" s="35"/>
      <c r="FY9" s="35"/>
      <c r="FZ9" s="35"/>
      <c r="GA9" s="35"/>
      <c r="GB9" s="35"/>
      <c r="GC9" s="35"/>
      <c r="GD9" s="35"/>
      <c r="GE9" s="35"/>
      <c r="GF9" s="35"/>
      <c r="GG9" s="35"/>
      <c r="GH9" s="35"/>
      <c r="GI9" s="35"/>
      <c r="GJ9" s="35"/>
      <c r="GK9" s="35"/>
      <c r="GL9" s="35"/>
      <c r="GM9" s="35"/>
      <c r="GN9" s="35"/>
      <c r="GO9" s="35"/>
      <c r="GP9" s="35"/>
      <c r="GQ9" s="35"/>
      <c r="GR9" s="35"/>
      <c r="GS9" s="35"/>
      <c r="GT9" s="35"/>
      <c r="GU9" s="35"/>
      <c r="GV9" s="35"/>
      <c r="GW9" s="35"/>
      <c r="GX9" s="35"/>
      <c r="GY9" s="35"/>
      <c r="GZ9" s="35"/>
      <c r="HA9" s="35"/>
      <c r="HB9" s="35"/>
      <c r="HC9" s="35"/>
      <c r="HD9" s="35"/>
      <c r="HE9" s="35" t="s">
        <v>1502</v>
      </c>
      <c r="HF9" s="35"/>
      <c r="HG9" s="35" t="s">
        <v>1502</v>
      </c>
      <c r="HH9" s="35"/>
      <c r="HI9" s="35" t="s">
        <v>1502</v>
      </c>
      <c r="HJ9" s="35" t="s">
        <v>1502</v>
      </c>
      <c r="HK9" s="1050" t="s">
        <v>1502</v>
      </c>
      <c r="HL9" s="40" t="s">
        <v>1502</v>
      </c>
      <c r="HM9" s="46">
        <f t="shared" si="9"/>
        <v>0</v>
      </c>
      <c r="HN9" s="46" t="s">
        <v>1502</v>
      </c>
      <c r="HO9" s="46" t="s">
        <v>1502</v>
      </c>
      <c r="HP9" s="46"/>
      <c r="HQ9" s="1165"/>
      <c r="HR9" s="35"/>
      <c r="HS9" s="35"/>
      <c r="HT9" s="35"/>
      <c r="HU9" s="35"/>
      <c r="HV9" s="35"/>
      <c r="HW9" s="35"/>
      <c r="HX9" s="35"/>
      <c r="HY9" s="35"/>
      <c r="HZ9" s="35"/>
      <c r="IA9" s="35"/>
      <c r="IB9" s="35"/>
      <c r="IC9" s="35"/>
      <c r="ID9" s="35"/>
      <c r="IE9" s="35"/>
      <c r="IF9" s="35"/>
      <c r="IG9" s="35"/>
      <c r="IH9" s="35"/>
      <c r="II9" s="35"/>
      <c r="IJ9" s="35"/>
      <c r="IK9" s="35"/>
      <c r="IL9" s="35"/>
      <c r="IM9" s="35"/>
      <c r="IN9" s="35"/>
      <c r="IO9" s="35"/>
      <c r="IP9" s="35"/>
      <c r="IQ9" s="35"/>
      <c r="IR9" s="35"/>
      <c r="IS9" s="35"/>
      <c r="IT9" s="35"/>
      <c r="IU9" s="35"/>
      <c r="IV9" s="35"/>
      <c r="IW9" s="35"/>
      <c r="IX9" s="35"/>
      <c r="IY9" s="35"/>
      <c r="IZ9" s="35"/>
      <c r="JA9" s="35"/>
      <c r="JB9" s="35"/>
      <c r="JC9" s="35"/>
      <c r="JD9" s="35" t="s">
        <v>1502</v>
      </c>
      <c r="JE9" s="35"/>
      <c r="JF9" s="35" t="s">
        <v>1502</v>
      </c>
      <c r="JG9" s="35" t="s">
        <v>1502</v>
      </c>
      <c r="JH9" s="35" t="s">
        <v>1502</v>
      </c>
      <c r="JI9" s="35" t="s">
        <v>1502</v>
      </c>
      <c r="JJ9" s="54" t="s">
        <v>1502</v>
      </c>
      <c r="JK9" s="46" t="s">
        <v>1502</v>
      </c>
      <c r="JL9" s="46" t="s">
        <v>1502</v>
      </c>
      <c r="JM9" s="40">
        <f t="shared" si="143"/>
        <v>0</v>
      </c>
      <c r="JN9" s="40" t="s">
        <v>1502</v>
      </c>
      <c r="JO9" s="46" t="s">
        <v>1502</v>
      </c>
      <c r="JP9" s="46">
        <f t="shared" si="14"/>
        <v>0</v>
      </c>
      <c r="JQ9" s="46" t="s">
        <v>1502</v>
      </c>
      <c r="JR9" s="46">
        <f t="shared" si="15"/>
        <v>0</v>
      </c>
      <c r="JS9" s="46" t="s">
        <v>1502</v>
      </c>
      <c r="JT9" s="54" t="s">
        <v>1502</v>
      </c>
      <c r="JU9" s="1050">
        <f t="shared" si="16"/>
        <v>0</v>
      </c>
      <c r="JV9" s="46" t="s">
        <v>1502</v>
      </c>
      <c r="JW9" s="1050" t="s">
        <v>1502</v>
      </c>
      <c r="JX9" s="46">
        <f t="shared" si="17"/>
        <v>0</v>
      </c>
      <c r="JY9" s="46" t="s">
        <v>1502</v>
      </c>
      <c r="JZ9" s="1050" t="s">
        <v>1502</v>
      </c>
      <c r="KA9" s="46">
        <f t="shared" si="18"/>
        <v>0</v>
      </c>
      <c r="KB9" s="46" t="s">
        <v>1502</v>
      </c>
      <c r="KC9" s="1050" t="s">
        <v>1502</v>
      </c>
      <c r="KD9" s="46">
        <f t="shared" si="19"/>
        <v>0</v>
      </c>
      <c r="KE9" s="46"/>
      <c r="KF9" s="1050" t="s">
        <v>1502</v>
      </c>
      <c r="KG9" s="46">
        <f t="shared" si="20"/>
        <v>0</v>
      </c>
      <c r="KH9" s="1050" t="s">
        <v>1502</v>
      </c>
      <c r="KI9" s="1050">
        <f t="shared" si="21"/>
        <v>0</v>
      </c>
      <c r="KJ9" s="1050" t="s">
        <v>1502</v>
      </c>
      <c r="KK9" s="1050" t="s">
        <v>1502</v>
      </c>
      <c r="KL9" s="919" t="s">
        <v>1502</v>
      </c>
      <c r="KM9" s="5"/>
      <c r="KN9" s="35"/>
      <c r="KO9" s="35"/>
      <c r="KP9" s="35"/>
      <c r="KQ9" s="35"/>
      <c r="KR9" s="35"/>
      <c r="KS9" s="35"/>
      <c r="KT9" s="35"/>
      <c r="KU9" s="35"/>
      <c r="KV9" s="35"/>
      <c r="KW9" s="35"/>
      <c r="KX9" s="35"/>
      <c r="KY9" s="35"/>
      <c r="KZ9" s="35"/>
      <c r="LA9" s="35"/>
      <c r="LB9" s="35"/>
      <c r="LC9" s="35"/>
      <c r="LD9" s="35"/>
      <c r="LE9" s="35"/>
      <c r="LF9" s="35"/>
      <c r="LG9" s="35"/>
      <c r="LH9" s="35"/>
      <c r="LI9" s="35"/>
      <c r="LJ9" s="35"/>
      <c r="LK9" s="35"/>
      <c r="LL9" s="35"/>
      <c r="LM9" s="35"/>
      <c r="LN9" s="35"/>
      <c r="LO9" s="35"/>
      <c r="LP9" s="35"/>
      <c r="LQ9" s="35"/>
      <c r="LR9" s="35"/>
      <c r="LS9" s="35"/>
      <c r="LT9" s="35"/>
      <c r="LU9" s="35"/>
      <c r="LV9" s="35"/>
      <c r="LW9" s="35"/>
      <c r="LX9" s="35"/>
      <c r="LY9" s="35">
        <v>0.99</v>
      </c>
      <c r="LZ9" s="35"/>
      <c r="MA9" s="919">
        <v>0.99</v>
      </c>
      <c r="MB9" s="919">
        <v>0.91</v>
      </c>
      <c r="MC9" s="35">
        <v>0.95</v>
      </c>
      <c r="MD9" s="35">
        <f t="shared" si="144"/>
        <v>0.95</v>
      </c>
      <c r="ME9" s="35">
        <v>0.95</v>
      </c>
      <c r="MF9" s="40">
        <f t="shared" si="24"/>
        <v>0.95</v>
      </c>
      <c r="MG9" s="46">
        <v>0.95</v>
      </c>
      <c r="MH9" s="46">
        <f t="shared" si="25"/>
        <v>0.95</v>
      </c>
      <c r="MI9" s="46">
        <v>0.96</v>
      </c>
      <c r="MJ9" s="46">
        <f t="shared" si="26"/>
        <v>0.95</v>
      </c>
      <c r="MK9" s="1050">
        <v>0.95</v>
      </c>
      <c r="ML9" s="1050">
        <v>0.95</v>
      </c>
      <c r="MM9" s="1050">
        <f t="shared" si="27"/>
        <v>0.95</v>
      </c>
      <c r="MN9" s="1050">
        <v>0.94699999999999995</v>
      </c>
      <c r="MO9" s="1050">
        <v>0.99</v>
      </c>
      <c r="MP9" s="1050">
        <v>0.97</v>
      </c>
      <c r="MQ9" s="1050">
        <f t="shared" si="28"/>
        <v>0.95</v>
      </c>
      <c r="MR9" s="46">
        <v>0.99</v>
      </c>
      <c r="MS9" s="1050">
        <v>0.96</v>
      </c>
      <c r="MT9" s="46">
        <f t="shared" si="29"/>
        <v>0.95</v>
      </c>
      <c r="MU9" s="46">
        <v>0.99</v>
      </c>
      <c r="MV9" s="46">
        <v>0.97</v>
      </c>
      <c r="MW9" s="46">
        <f t="shared" si="30"/>
        <v>0.95</v>
      </c>
      <c r="MX9" s="46">
        <v>0.98</v>
      </c>
      <c r="MY9" s="46">
        <v>0.96</v>
      </c>
      <c r="MZ9" s="54">
        <f t="shared" si="31"/>
        <v>0.95</v>
      </c>
      <c r="NA9" s="54">
        <v>0.99</v>
      </c>
      <c r="NB9" s="54">
        <v>1.03</v>
      </c>
      <c r="NC9" s="54">
        <f t="shared" si="32"/>
        <v>0.95</v>
      </c>
      <c r="ND9" s="54">
        <v>0.96</v>
      </c>
      <c r="NE9" s="1050">
        <v>0.96</v>
      </c>
      <c r="NF9" s="54">
        <f t="shared" si="33"/>
        <v>0.95</v>
      </c>
      <c r="NG9" s="54">
        <v>0.93</v>
      </c>
      <c r="NH9" s="5">
        <f t="shared" si="34"/>
        <v>-2.1052631578947271E-2</v>
      </c>
      <c r="NI9" s="35"/>
      <c r="NJ9" s="35"/>
      <c r="NK9" s="35"/>
      <c r="NL9" s="35"/>
      <c r="NM9" s="35"/>
      <c r="NN9" s="35"/>
      <c r="NO9" s="35"/>
      <c r="NP9" s="35"/>
      <c r="NQ9" s="35"/>
      <c r="NR9" s="35"/>
      <c r="NS9" s="35"/>
      <c r="NT9" s="35"/>
      <c r="NU9" s="35"/>
      <c r="NV9" s="35"/>
      <c r="NW9" s="35"/>
      <c r="NX9" s="35"/>
      <c r="NY9" s="35"/>
      <c r="NZ9" s="35"/>
      <c r="OA9" s="35"/>
      <c r="OB9" s="35"/>
      <c r="OC9" s="35"/>
      <c r="OD9" s="35"/>
      <c r="OE9" s="35"/>
      <c r="OF9" s="35"/>
      <c r="OG9" s="35"/>
      <c r="OH9" s="35"/>
      <c r="OI9" s="35"/>
      <c r="OJ9" s="35"/>
      <c r="OK9" s="35"/>
      <c r="OL9" s="35"/>
      <c r="OM9" s="35"/>
      <c r="ON9" s="35"/>
      <c r="OO9" s="35"/>
      <c r="OP9" s="35"/>
      <c r="OQ9" s="35"/>
      <c r="OR9" s="35"/>
      <c r="OS9" s="35"/>
      <c r="OT9" s="35"/>
      <c r="OU9" s="35">
        <v>0.98</v>
      </c>
      <c r="OV9" s="35"/>
      <c r="OW9" s="35">
        <v>0.99</v>
      </c>
      <c r="OX9" s="35">
        <v>0.98</v>
      </c>
      <c r="OY9" s="35">
        <f t="shared" si="35"/>
        <v>0.98</v>
      </c>
      <c r="OZ9" s="35">
        <v>0.99</v>
      </c>
      <c r="PA9" s="919">
        <v>0.92</v>
      </c>
      <c r="PB9" s="63">
        <v>0.98</v>
      </c>
      <c r="PC9" s="54">
        <f t="shared" si="36"/>
        <v>0.98</v>
      </c>
      <c r="PD9" s="1050">
        <v>0.96</v>
      </c>
      <c r="PE9" s="1050">
        <v>0.97</v>
      </c>
      <c r="PF9" s="40">
        <f t="shared" si="37"/>
        <v>0.96</v>
      </c>
      <c r="PG9" s="35">
        <v>0.93</v>
      </c>
      <c r="PH9" s="40">
        <v>0.99</v>
      </c>
      <c r="PI9" s="46">
        <f t="shared" si="38"/>
        <v>0.96</v>
      </c>
      <c r="PJ9" s="46">
        <v>0.96</v>
      </c>
      <c r="PK9" s="46">
        <f t="shared" si="39"/>
        <v>0.96</v>
      </c>
      <c r="PL9" s="46">
        <v>0.99</v>
      </c>
      <c r="PM9" s="1050">
        <v>0.96</v>
      </c>
      <c r="PN9" s="46">
        <f t="shared" si="40"/>
        <v>0.96</v>
      </c>
      <c r="PO9" s="46"/>
      <c r="PP9" s="1050">
        <v>0.96399999999999997</v>
      </c>
      <c r="PQ9" s="1050">
        <f t="shared" si="41"/>
        <v>0.96</v>
      </c>
      <c r="PR9" s="1050"/>
      <c r="PS9" s="1050">
        <v>0.97</v>
      </c>
      <c r="PT9" s="1050">
        <f t="shared" si="42"/>
        <v>0.96</v>
      </c>
      <c r="PU9" s="1050">
        <v>0.99</v>
      </c>
      <c r="PV9" s="1050">
        <v>0.96199999999999997</v>
      </c>
      <c r="PW9" s="1050">
        <f t="shared" si="43"/>
        <v>0.96</v>
      </c>
      <c r="PX9" s="1050">
        <v>0.96699999999999997</v>
      </c>
      <c r="PY9" s="54">
        <f t="shared" si="44"/>
        <v>0.96</v>
      </c>
      <c r="PZ9" s="54">
        <v>0.97</v>
      </c>
      <c r="QA9" s="54">
        <v>0.97</v>
      </c>
      <c r="QB9" s="54">
        <f t="shared" si="45"/>
        <v>0.96</v>
      </c>
      <c r="QC9" s="54" t="s">
        <v>1159</v>
      </c>
      <c r="QD9" s="54">
        <f t="shared" si="46"/>
        <v>0.96</v>
      </c>
      <c r="QE9" s="1050">
        <v>0.97</v>
      </c>
      <c r="QF9" s="54">
        <f t="shared" si="47"/>
        <v>0.96</v>
      </c>
      <c r="QG9" s="54">
        <v>0.96</v>
      </c>
      <c r="QH9" s="1050">
        <v>0.98</v>
      </c>
      <c r="QI9" s="54">
        <f t="shared" si="48"/>
        <v>0.96</v>
      </c>
      <c r="QJ9" s="54"/>
      <c r="QK9" s="5">
        <f t="shared" si="49"/>
        <v>-1</v>
      </c>
      <c r="QL9" s="35"/>
      <c r="QM9" s="35"/>
      <c r="QN9" s="35"/>
      <c r="QO9" s="35"/>
      <c r="QP9" s="35"/>
      <c r="QQ9" s="35"/>
      <c r="QR9" s="35"/>
      <c r="QS9" s="35"/>
      <c r="QT9" s="35"/>
      <c r="QU9" s="35"/>
      <c r="QV9" s="35"/>
      <c r="QW9" s="35">
        <v>0.87</v>
      </c>
      <c r="QX9" s="35"/>
      <c r="QY9" s="35"/>
      <c r="QZ9" s="35">
        <v>0.81</v>
      </c>
      <c r="RA9" s="35">
        <v>0.84</v>
      </c>
      <c r="RB9" s="35">
        <f t="shared" si="50"/>
        <v>0.84</v>
      </c>
      <c r="RC9" s="35">
        <v>0.79</v>
      </c>
      <c r="RD9" s="40">
        <f t="shared" si="51"/>
        <v>0.79</v>
      </c>
      <c r="RE9" s="35">
        <v>0.79</v>
      </c>
      <c r="RF9" s="46">
        <v>0.81</v>
      </c>
      <c r="RG9" s="1050">
        <f t="shared" si="52"/>
        <v>0.79</v>
      </c>
      <c r="RH9" s="46">
        <v>0.79</v>
      </c>
      <c r="RI9" s="46">
        <f t="shared" si="53"/>
        <v>0.79</v>
      </c>
      <c r="RJ9" s="1050">
        <v>0.79700000000000004</v>
      </c>
      <c r="RK9" s="1050">
        <v>0.81</v>
      </c>
      <c r="RL9" s="1050">
        <v>0.79</v>
      </c>
      <c r="RM9" s="1050">
        <f t="shared" si="54"/>
        <v>0.79</v>
      </c>
      <c r="RN9" s="1050">
        <v>0.79</v>
      </c>
      <c r="RO9" s="1050">
        <v>0.82</v>
      </c>
      <c r="RP9" s="1050">
        <f t="shared" si="55"/>
        <v>0.79</v>
      </c>
      <c r="RQ9" s="1050"/>
      <c r="RR9" s="1050">
        <v>0.81100000000000005</v>
      </c>
      <c r="RS9" s="1050">
        <f t="shared" si="56"/>
        <v>0.79</v>
      </c>
      <c r="RT9" s="1050">
        <v>0.83</v>
      </c>
      <c r="RU9" s="1050">
        <f t="shared" si="57"/>
        <v>0.79</v>
      </c>
      <c r="RV9" s="1050">
        <v>0.83799999999999997</v>
      </c>
      <c r="RW9" s="1050">
        <v>0.84</v>
      </c>
      <c r="RX9" s="54">
        <f t="shared" si="58"/>
        <v>0.79</v>
      </c>
      <c r="RY9" s="54">
        <v>0.81</v>
      </c>
      <c r="RZ9" s="54">
        <v>0.85</v>
      </c>
      <c r="SA9" s="54">
        <f t="shared" si="59"/>
        <v>0.79</v>
      </c>
      <c r="SB9" s="54">
        <v>0.82</v>
      </c>
      <c r="SC9" s="1050">
        <f t="shared" si="60"/>
        <v>0.79</v>
      </c>
      <c r="SD9" s="54">
        <v>0.81</v>
      </c>
      <c r="SE9" s="54">
        <f t="shared" si="61"/>
        <v>0.79</v>
      </c>
      <c r="SF9" s="54">
        <v>0.8</v>
      </c>
      <c r="SG9" s="54">
        <v>0.79</v>
      </c>
      <c r="SH9" s="54">
        <f t="shared" si="62"/>
        <v>0.79</v>
      </c>
      <c r="SI9" s="54">
        <v>0.82</v>
      </c>
      <c r="SJ9" s="54">
        <f t="shared" si="63"/>
        <v>0.79</v>
      </c>
      <c r="SK9" s="54">
        <v>0.82099999999999995</v>
      </c>
      <c r="SL9" s="54">
        <v>0.81</v>
      </c>
      <c r="SM9" s="54">
        <f t="shared" si="64"/>
        <v>0.79</v>
      </c>
      <c r="SN9" s="112"/>
      <c r="SO9" s="40">
        <v>0.82</v>
      </c>
      <c r="SP9" s="54">
        <f t="shared" si="145"/>
        <v>0.79</v>
      </c>
      <c r="SQ9" s="54">
        <v>0.81</v>
      </c>
      <c r="SR9" s="5">
        <f t="shared" si="146"/>
        <v>2.5316455696202552E-2</v>
      </c>
      <c r="SS9" s="35">
        <v>0.87</v>
      </c>
      <c r="ST9" s="35">
        <v>0.83</v>
      </c>
      <c r="SU9" s="35">
        <v>0.87</v>
      </c>
      <c r="SV9" s="54">
        <f t="shared" si="65"/>
        <v>0.87</v>
      </c>
      <c r="SW9" s="40">
        <v>0.91</v>
      </c>
      <c r="SX9" s="40">
        <f t="shared" si="66"/>
        <v>0.87</v>
      </c>
      <c r="SY9" s="35">
        <v>0.92</v>
      </c>
      <c r="SZ9" s="46">
        <v>0.88</v>
      </c>
      <c r="TA9" s="46">
        <f t="shared" si="67"/>
        <v>0.87</v>
      </c>
      <c r="TB9" s="46">
        <v>0.89</v>
      </c>
      <c r="TC9" s="46">
        <f t="shared" si="68"/>
        <v>0.87</v>
      </c>
      <c r="TD9" s="46">
        <v>0.91</v>
      </c>
      <c r="TE9" s="1050">
        <v>0.91</v>
      </c>
      <c r="TF9" s="46">
        <f t="shared" si="69"/>
        <v>0.87</v>
      </c>
      <c r="TG9" s="46"/>
      <c r="TH9" s="1050">
        <v>0.86</v>
      </c>
      <c r="TI9" s="46">
        <f t="shared" si="70"/>
        <v>0.86</v>
      </c>
      <c r="TJ9" s="46">
        <v>0.87</v>
      </c>
      <c r="TK9" s="1050">
        <v>0.86</v>
      </c>
      <c r="TL9" s="46">
        <f t="shared" si="71"/>
        <v>0.86</v>
      </c>
      <c r="TM9" s="1050">
        <v>0.88</v>
      </c>
      <c r="TN9" s="1050">
        <f t="shared" si="72"/>
        <v>0.86</v>
      </c>
      <c r="TO9" s="1050">
        <v>0.86</v>
      </c>
      <c r="TP9" s="1050">
        <v>0.88</v>
      </c>
      <c r="TQ9" s="54">
        <f t="shared" si="73"/>
        <v>0.86</v>
      </c>
      <c r="TR9" s="54">
        <v>0.88</v>
      </c>
      <c r="TS9" s="54">
        <v>0.87</v>
      </c>
      <c r="TT9" s="54">
        <f t="shared" si="74"/>
        <v>0.86</v>
      </c>
      <c r="TU9" s="54">
        <v>0.87</v>
      </c>
      <c r="TV9" s="1050">
        <v>0.89</v>
      </c>
      <c r="TW9" s="54">
        <f t="shared" si="75"/>
        <v>0.86</v>
      </c>
      <c r="TX9" s="1050">
        <v>0.89</v>
      </c>
      <c r="TY9" s="54">
        <f t="shared" si="76"/>
        <v>0.86</v>
      </c>
      <c r="TZ9" s="54">
        <v>0.87</v>
      </c>
      <c r="UA9" s="54">
        <v>0.88</v>
      </c>
      <c r="UB9" s="54">
        <f t="shared" si="77"/>
        <v>0.86</v>
      </c>
      <c r="UC9" s="1050">
        <v>0.86</v>
      </c>
      <c r="UD9" s="54">
        <f t="shared" si="78"/>
        <v>0.86</v>
      </c>
      <c r="UE9" s="54">
        <v>0.88</v>
      </c>
      <c r="UF9" s="1050">
        <v>0.89</v>
      </c>
      <c r="UG9" s="54">
        <f t="shared" si="79"/>
        <v>0.86</v>
      </c>
      <c r="UH9" s="1050">
        <v>0.89</v>
      </c>
      <c r="UI9" s="1050">
        <v>0.88</v>
      </c>
      <c r="UJ9" s="1050">
        <f t="shared" si="80"/>
        <v>0.86</v>
      </c>
      <c r="UK9" s="54">
        <v>0.88</v>
      </c>
      <c r="UL9" s="54">
        <v>0.89</v>
      </c>
      <c r="UM9" s="54">
        <f t="shared" si="147"/>
        <v>0.86</v>
      </c>
      <c r="UN9" s="54">
        <v>0.88</v>
      </c>
      <c r="UO9" s="5">
        <f t="shared" si="148"/>
        <v>2.3255813953488393E-2</v>
      </c>
      <c r="UP9" s="40">
        <v>0.95700000000000007</v>
      </c>
      <c r="UQ9" s="40">
        <v>0.85</v>
      </c>
      <c r="UR9" s="40">
        <f t="shared" si="81"/>
        <v>0.85</v>
      </c>
      <c r="US9" s="40">
        <v>0.84399999999999997</v>
      </c>
      <c r="UT9" s="40">
        <v>0.86</v>
      </c>
      <c r="UU9" s="40">
        <v>0.86</v>
      </c>
      <c r="UV9" s="40">
        <f t="shared" si="82"/>
        <v>0.85</v>
      </c>
      <c r="UW9" s="40">
        <v>0.86</v>
      </c>
      <c r="UX9" s="40">
        <f t="shared" si="83"/>
        <v>0.85</v>
      </c>
      <c r="UY9" s="40">
        <v>0.85</v>
      </c>
      <c r="UZ9" s="40">
        <v>0.88</v>
      </c>
      <c r="VA9" s="40">
        <f t="shared" si="84"/>
        <v>0.85</v>
      </c>
      <c r="VB9" s="40">
        <v>0.85</v>
      </c>
      <c r="VC9" s="40">
        <f t="shared" si="85"/>
        <v>0.85</v>
      </c>
      <c r="VD9" s="40">
        <v>0.85</v>
      </c>
      <c r="VE9" s="40">
        <v>0.86</v>
      </c>
      <c r="VF9" s="40">
        <f t="shared" si="86"/>
        <v>0.85</v>
      </c>
      <c r="VG9" s="54">
        <v>0.87</v>
      </c>
      <c r="VH9" s="54">
        <v>0.84150000000000003</v>
      </c>
      <c r="VI9" s="54">
        <v>0.89</v>
      </c>
      <c r="VJ9" s="54">
        <v>0.9</v>
      </c>
      <c r="VK9" s="54">
        <v>0.85</v>
      </c>
      <c r="VL9" s="1050">
        <v>0.86</v>
      </c>
      <c r="VM9" s="1050">
        <v>0.87</v>
      </c>
      <c r="VN9" s="54">
        <f t="shared" si="87"/>
        <v>0.85</v>
      </c>
      <c r="VO9" s="54">
        <v>0.86</v>
      </c>
      <c r="VP9" s="54">
        <v>0.86</v>
      </c>
      <c r="VQ9" s="1050">
        <v>0.88</v>
      </c>
      <c r="VR9" s="1050">
        <v>0.85</v>
      </c>
      <c r="VS9" s="54">
        <f t="shared" si="88"/>
        <v>0.85</v>
      </c>
      <c r="VT9" s="54">
        <v>0.9</v>
      </c>
      <c r="VU9" s="54">
        <v>0.88</v>
      </c>
      <c r="VV9" s="1050">
        <v>0.86</v>
      </c>
      <c r="VW9" s="1050">
        <v>0.85</v>
      </c>
      <c r="VX9" s="54">
        <f t="shared" si="89"/>
        <v>0.85</v>
      </c>
      <c r="VY9" s="54">
        <v>0.86</v>
      </c>
      <c r="VZ9" s="54">
        <v>0.86</v>
      </c>
      <c r="WA9" s="1050">
        <v>0.85</v>
      </c>
      <c r="WB9" s="1050">
        <v>0.85</v>
      </c>
      <c r="WC9" s="54">
        <f t="shared" si="90"/>
        <v>0.85</v>
      </c>
      <c r="WD9" s="54">
        <v>0.86</v>
      </c>
      <c r="WE9" s="54">
        <v>0.87</v>
      </c>
      <c r="WF9" s="1050">
        <v>0.86</v>
      </c>
      <c r="WG9" s="54">
        <v>0.85</v>
      </c>
      <c r="WH9" s="54">
        <f t="shared" si="91"/>
        <v>0.85</v>
      </c>
      <c r="WI9" s="919">
        <v>0.85</v>
      </c>
      <c r="WJ9" s="54">
        <v>0.873</v>
      </c>
      <c r="WK9" s="54">
        <f t="shared" si="92"/>
        <v>0.85</v>
      </c>
      <c r="WL9" s="54">
        <v>0.9</v>
      </c>
      <c r="WM9" s="54">
        <v>0.9</v>
      </c>
      <c r="WN9" s="54">
        <f t="shared" si="93"/>
        <v>0.85</v>
      </c>
      <c r="WO9" s="54"/>
      <c r="WP9" s="54">
        <v>0.89</v>
      </c>
      <c r="WQ9" s="54">
        <v>0.85499999999999998</v>
      </c>
      <c r="WR9" s="54">
        <v>0.86</v>
      </c>
      <c r="WS9" s="54">
        <v>0.86</v>
      </c>
      <c r="WT9" s="54">
        <v>0.86499999999999999</v>
      </c>
      <c r="WU9" s="54">
        <f t="shared" si="94"/>
        <v>0.85</v>
      </c>
      <c r="WV9" s="1050">
        <v>0.9</v>
      </c>
      <c r="WW9" s="1050">
        <v>0.88</v>
      </c>
      <c r="WX9" s="54">
        <f t="shared" si="95"/>
        <v>0.85</v>
      </c>
      <c r="WY9" s="1050"/>
      <c r="WZ9" s="1050">
        <v>0.84</v>
      </c>
      <c r="XA9" s="1050">
        <v>0.87</v>
      </c>
      <c r="XB9" s="1050">
        <v>0.86</v>
      </c>
      <c r="XC9" s="1050">
        <f t="shared" si="96"/>
        <v>0.85</v>
      </c>
      <c r="XD9" s="1050">
        <v>0.8</v>
      </c>
      <c r="XE9" s="1050">
        <f t="shared" si="97"/>
        <v>0.8</v>
      </c>
      <c r="XF9" s="1050"/>
      <c r="XG9" s="1050">
        <v>0.83</v>
      </c>
      <c r="XH9" s="1050">
        <v>0.85</v>
      </c>
      <c r="XI9" s="1050">
        <f t="shared" si="98"/>
        <v>0.8</v>
      </c>
      <c r="XJ9" s="1050"/>
      <c r="XK9" s="119">
        <v>0.84</v>
      </c>
      <c r="XL9" s="54">
        <f t="shared" si="149"/>
        <v>0.8</v>
      </c>
      <c r="XM9" s="54"/>
      <c r="XN9" s="54">
        <v>0.85</v>
      </c>
      <c r="XO9" s="5">
        <f t="shared" si="150"/>
        <v>-1</v>
      </c>
      <c r="XP9" s="5">
        <f t="shared" si="151"/>
        <v>6.2499999999999917E-2</v>
      </c>
      <c r="XQ9" s="1222">
        <f t="shared" si="99"/>
        <v>0</v>
      </c>
      <c r="XR9" s="54"/>
      <c r="XS9" s="54"/>
      <c r="XT9" s="54"/>
      <c r="XU9" s="54">
        <v>0.79</v>
      </c>
      <c r="XV9" s="28">
        <v>0.8</v>
      </c>
      <c r="XW9" s="54">
        <v>0.79</v>
      </c>
      <c r="XX9" s="54">
        <f t="shared" si="100"/>
        <v>0.79</v>
      </c>
      <c r="XY9" s="919">
        <v>0.79</v>
      </c>
      <c r="XZ9" s="54">
        <v>0.8</v>
      </c>
      <c r="YA9" s="54">
        <f t="shared" si="101"/>
        <v>0.79</v>
      </c>
      <c r="YB9" s="54">
        <v>0.77</v>
      </c>
      <c r="YC9" s="54">
        <f t="shared" si="102"/>
        <v>0.77</v>
      </c>
      <c r="YD9" s="54">
        <v>0.77</v>
      </c>
      <c r="YE9" s="54">
        <f t="shared" si="103"/>
        <v>0.77</v>
      </c>
      <c r="YF9" s="54">
        <v>0.76</v>
      </c>
      <c r="YG9" s="54">
        <f t="shared" si="104"/>
        <v>0.76</v>
      </c>
      <c r="YH9" s="54">
        <v>0.78</v>
      </c>
      <c r="YI9" s="1050">
        <v>0.79</v>
      </c>
      <c r="YJ9" s="1050">
        <f t="shared" si="105"/>
        <v>0.76</v>
      </c>
      <c r="YK9" s="1050"/>
      <c r="YL9" s="1050">
        <v>0.79</v>
      </c>
      <c r="YM9" s="54">
        <f t="shared" si="152"/>
        <v>0.76</v>
      </c>
      <c r="YN9" s="54">
        <v>0.78</v>
      </c>
      <c r="YO9" s="5">
        <f t="shared" si="153"/>
        <v>2.6315789473684233E-2</v>
      </c>
      <c r="YP9" s="28">
        <v>0.71</v>
      </c>
      <c r="YQ9" s="28">
        <v>0.71</v>
      </c>
      <c r="YR9" s="54">
        <v>0.71</v>
      </c>
      <c r="YS9" s="54">
        <f t="shared" si="106"/>
        <v>0.71</v>
      </c>
      <c r="YT9" s="54">
        <v>0.73</v>
      </c>
      <c r="YU9" s="54">
        <f t="shared" si="107"/>
        <v>0.71</v>
      </c>
      <c r="YV9" s="54">
        <v>0.72</v>
      </c>
      <c r="YW9" s="54">
        <v>0.71</v>
      </c>
      <c r="YX9" s="54">
        <f t="shared" si="108"/>
        <v>0.71</v>
      </c>
      <c r="YY9" s="54">
        <v>0.71</v>
      </c>
      <c r="YZ9" s="54">
        <v>0.72</v>
      </c>
      <c r="ZA9" s="54">
        <f t="shared" si="109"/>
        <v>0.71</v>
      </c>
      <c r="ZB9" s="54">
        <v>0.73</v>
      </c>
      <c r="ZC9" s="28">
        <f t="shared" si="110"/>
        <v>0.71</v>
      </c>
      <c r="ZD9" s="54">
        <v>0.72</v>
      </c>
      <c r="ZE9" s="919">
        <f t="shared" si="111"/>
        <v>0.71</v>
      </c>
      <c r="ZF9" s="54">
        <v>0.76</v>
      </c>
      <c r="ZG9" s="54">
        <v>0.75</v>
      </c>
      <c r="ZH9" s="54">
        <f t="shared" si="154"/>
        <v>0.71</v>
      </c>
      <c r="ZI9" s="54"/>
      <c r="ZJ9" s="5">
        <f t="shared" si="155"/>
        <v>-1</v>
      </c>
      <c r="ZK9" s="1050"/>
      <c r="ZL9" s="1050"/>
      <c r="ZM9" s="1050"/>
      <c r="ZN9" s="76">
        <v>0.84099999999999997</v>
      </c>
      <c r="ZO9" s="48">
        <v>0.86</v>
      </c>
      <c r="ZP9" s="48">
        <v>0.85</v>
      </c>
      <c r="ZQ9" s="57">
        <v>0.86</v>
      </c>
      <c r="ZR9" s="48">
        <f t="shared" si="112"/>
        <v>0.84099999999999997</v>
      </c>
      <c r="ZS9" s="351">
        <v>0.88</v>
      </c>
      <c r="ZT9" s="48">
        <f t="shared" si="113"/>
        <v>0.84099999999999997</v>
      </c>
      <c r="ZU9" s="351">
        <v>0.84</v>
      </c>
      <c r="ZV9" s="48">
        <f t="shared" si="114"/>
        <v>0.84</v>
      </c>
      <c r="ZW9" s="76">
        <v>0.84</v>
      </c>
      <c r="ZX9" s="54">
        <f t="shared" si="115"/>
        <v>0.84</v>
      </c>
      <c r="ZY9" s="48">
        <v>0.9</v>
      </c>
      <c r="ZZ9" s="1050">
        <f t="shared" si="116"/>
        <v>0.84</v>
      </c>
      <c r="AAA9" s="919">
        <v>0.86</v>
      </c>
      <c r="AAB9" s="54">
        <f t="shared" si="117"/>
        <v>0.84</v>
      </c>
      <c r="AAC9" s="1050">
        <v>0.86</v>
      </c>
      <c r="AAD9" s="54">
        <f t="shared" si="156"/>
        <v>0.84</v>
      </c>
      <c r="AAE9" s="54">
        <v>0.85</v>
      </c>
      <c r="AAF9" s="677">
        <f t="shared" si="157"/>
        <v>1.1904761904761916E-2</v>
      </c>
      <c r="AAG9" s="54"/>
      <c r="AAH9" s="54">
        <v>0.69</v>
      </c>
      <c r="AAI9" s="919">
        <v>0.68</v>
      </c>
      <c r="AAJ9" s="54">
        <v>0.68</v>
      </c>
      <c r="AAK9" s="1050">
        <f t="shared" si="118"/>
        <v>0.69</v>
      </c>
      <c r="AAL9" s="1050">
        <v>0.68</v>
      </c>
      <c r="AAM9" s="919">
        <v>0.7</v>
      </c>
      <c r="AAN9" s="54">
        <f t="shared" si="119"/>
        <v>0.69</v>
      </c>
      <c r="AAO9" s="1050">
        <v>0.66</v>
      </c>
      <c r="AAP9" s="54">
        <f t="shared" si="120"/>
        <v>0.66</v>
      </c>
      <c r="AAQ9" s="28"/>
      <c r="AAR9" s="54">
        <v>0.69</v>
      </c>
      <c r="AAS9" s="1049">
        <v>0.89</v>
      </c>
      <c r="AAT9" s="1050">
        <f t="shared" si="121"/>
        <v>0.66</v>
      </c>
      <c r="AAU9" s="1050"/>
      <c r="AAV9" s="54">
        <v>0.68500000000000005</v>
      </c>
      <c r="AAW9" s="28">
        <f t="shared" si="122"/>
        <v>0.66</v>
      </c>
      <c r="AAX9" s="28">
        <v>0.68</v>
      </c>
      <c r="AAY9" s="54">
        <v>0.68</v>
      </c>
      <c r="AAZ9" s="54">
        <f t="shared" si="158"/>
        <v>0.66</v>
      </c>
      <c r="ABA9" s="54">
        <v>0.69</v>
      </c>
      <c r="ABB9" s="5">
        <f t="shared" si="159"/>
        <v>4.5454545454545324E-2</v>
      </c>
      <c r="ABC9" s="54">
        <v>0.68</v>
      </c>
      <c r="ABD9" s="54">
        <f t="shared" si="123"/>
        <v>0.68</v>
      </c>
      <c r="ABE9" s="54">
        <v>0.67</v>
      </c>
      <c r="ABF9" s="5">
        <f t="shared" si="124"/>
        <v>-1.4705882352941188E-2</v>
      </c>
      <c r="ABG9" s="54">
        <v>0.68</v>
      </c>
      <c r="ABH9" s="54">
        <f t="shared" si="125"/>
        <v>0.68</v>
      </c>
      <c r="ABI9" s="54">
        <v>0.69</v>
      </c>
      <c r="ABJ9" s="5">
        <f t="shared" si="160"/>
        <v>1.4705882352941025E-2</v>
      </c>
      <c r="ABK9" s="1565">
        <v>0.69</v>
      </c>
      <c r="ABL9" s="54">
        <f t="shared" si="126"/>
        <v>0.69</v>
      </c>
      <c r="ABM9" s="54">
        <v>0.68</v>
      </c>
      <c r="ABN9" s="677">
        <f t="shared" si="127"/>
        <v>-1.4492753623188259E-2</v>
      </c>
      <c r="ABO9" s="40"/>
      <c r="ABP9" s="46"/>
      <c r="ABQ9" s="40"/>
      <c r="ABR9" s="40" t="str">
        <f t="shared" si="128"/>
        <v>4.Blocker/Not Executed</v>
      </c>
      <c r="ABS9" s="40" t="str">
        <f t="shared" si="129"/>
        <v>4.Blocker/Not Executed</v>
      </c>
      <c r="ABT9" s="40" t="str">
        <f t="shared" si="130"/>
        <v>4.Blocker/Not Executed</v>
      </c>
      <c r="ABU9" s="40" t="str">
        <f t="shared" si="131"/>
        <v>4.Blocker/Not Executed</v>
      </c>
      <c r="ABV9" s="40" t="str">
        <f t="shared" si="132"/>
        <v>4.Blocker/Not Executed</v>
      </c>
      <c r="ABW9" s="40" t="str">
        <f t="shared" si="133"/>
        <v>4.Blocker/Not Executed</v>
      </c>
      <c r="ABX9" s="40" t="str">
        <f t="shared" si="134"/>
        <v xml:space="preserve">1. Better than baseline </v>
      </c>
      <c r="ABY9" s="69" t="str">
        <f t="shared" si="135"/>
        <v xml:space="preserve">1. Better than baseline </v>
      </c>
      <c r="ABZ9" s="69" t="str">
        <f t="shared" si="136"/>
        <v>2. Within 10% deviation from baseline</v>
      </c>
      <c r="ACA9" s="69" t="str">
        <f t="shared" si="137"/>
        <v>2. Within 10% deviation from baseline</v>
      </c>
      <c r="ACB9" s="69" t="str">
        <f t="shared" si="138"/>
        <v xml:space="preserve">1. Better than baseline </v>
      </c>
      <c r="ACC9" s="40" t="str">
        <f t="shared" si="139"/>
        <v>3. Missing baseline</v>
      </c>
      <c r="ACD9" s="46" t="str">
        <f t="shared" si="140"/>
        <v>3. Missing baseline</v>
      </c>
      <c r="ACE9" s="46" t="str">
        <f t="shared" si="141"/>
        <v>3. Missing baseline</v>
      </c>
      <c r="ACF9" s="46" t="str">
        <f t="shared" si="142"/>
        <v>2. Within 10% deviation from baseline</v>
      </c>
    </row>
    <row r="10" spans="1:775" s="4" customFormat="1" ht="29.15" customHeight="1" thickBot="1" x14ac:dyDescent="0.35">
      <c r="A10" s="340">
        <v>8</v>
      </c>
      <c r="B10" s="52" t="s">
        <v>17</v>
      </c>
      <c r="C10" s="52" t="s">
        <v>1254</v>
      </c>
      <c r="D10" s="52" t="s">
        <v>2307</v>
      </c>
      <c r="E10" s="52" t="s">
        <v>2307</v>
      </c>
      <c r="F10" s="52" t="s">
        <v>2308</v>
      </c>
      <c r="G10" s="52" t="s">
        <v>2320</v>
      </c>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36">
        <v>0.68</v>
      </c>
      <c r="AV10" s="36"/>
      <c r="AW10" s="59"/>
      <c r="AX10" s="58">
        <v>0.73599999999999999</v>
      </c>
      <c r="AY10" s="36" t="s">
        <v>1159</v>
      </c>
      <c r="AZ10" s="58">
        <f t="shared" si="0"/>
        <v>0.68</v>
      </c>
      <c r="BA10" s="59">
        <v>0.67</v>
      </c>
      <c r="BB10" s="58">
        <f t="shared" si="1"/>
        <v>0.67</v>
      </c>
      <c r="BC10" s="52"/>
      <c r="BD10" s="678">
        <f t="shared" si="2"/>
        <v>-1</v>
      </c>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v>0.55000000000000004</v>
      </c>
      <c r="DQ10" s="29"/>
      <c r="DR10" s="29">
        <v>0.59</v>
      </c>
      <c r="DS10" s="32"/>
      <c r="DT10" s="32">
        <f>MIN(DP10,DS10)</f>
        <v>0.55000000000000004</v>
      </c>
      <c r="DU10" s="58">
        <v>0.51</v>
      </c>
      <c r="DV10" s="52">
        <f t="shared" si="3"/>
        <v>0.51</v>
      </c>
      <c r="DW10" s="1049">
        <v>0.51</v>
      </c>
      <c r="DX10" s="32">
        <v>0.51</v>
      </c>
      <c r="DY10" s="52">
        <f t="shared" si="4"/>
        <v>0.51</v>
      </c>
      <c r="DZ10" s="32"/>
      <c r="EA10" s="6">
        <f t="shared" si="5"/>
        <v>0</v>
      </c>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v>0.64</v>
      </c>
      <c r="FM10" s="29"/>
      <c r="FN10" s="29">
        <v>1.2</v>
      </c>
      <c r="FO10" s="29">
        <v>1.25</v>
      </c>
      <c r="FP10" s="32">
        <f t="shared" ref="FP10:FP19" si="161">MIN(FL10,FO10)</f>
        <v>0.64</v>
      </c>
      <c r="FQ10" s="29">
        <v>1.28</v>
      </c>
      <c r="FR10" s="58">
        <f t="shared" si="6"/>
        <v>0.64</v>
      </c>
      <c r="FS10" s="52">
        <v>1.26</v>
      </c>
      <c r="FT10" s="52">
        <v>0.92</v>
      </c>
      <c r="FU10" s="6">
        <f t="shared" si="7"/>
        <v>0.43750000000000006</v>
      </c>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v>0.56000000000000005</v>
      </c>
      <c r="HF10" s="29"/>
      <c r="HG10" s="29">
        <v>0.71</v>
      </c>
      <c r="HH10" s="32"/>
      <c r="HI10" s="32">
        <f t="shared" ref="HI10:HI19" si="162">MIN(HE10,HH10)</f>
        <v>0.56000000000000005</v>
      </c>
      <c r="HJ10" s="29">
        <v>0.85</v>
      </c>
      <c r="HK10" s="1049">
        <f t="shared" si="8"/>
        <v>0.56000000000000005</v>
      </c>
      <c r="HL10" s="52">
        <v>0.79</v>
      </c>
      <c r="HM10" s="37">
        <f t="shared" si="9"/>
        <v>0.56000000000000005</v>
      </c>
      <c r="HN10" s="37">
        <v>0.57999999999999996</v>
      </c>
      <c r="HO10" s="37">
        <f t="shared" si="10"/>
        <v>0.56000000000000005</v>
      </c>
      <c r="HP10" s="37"/>
      <c r="HQ10" s="461">
        <f t="shared" si="11"/>
        <v>-1</v>
      </c>
      <c r="HR10" s="29"/>
      <c r="HS10" s="29"/>
      <c r="HT10" s="29"/>
      <c r="HU10" s="29"/>
      <c r="HV10" s="29"/>
      <c r="HW10" s="29"/>
      <c r="HX10" s="29"/>
      <c r="HY10" s="29"/>
      <c r="HZ10" s="29"/>
      <c r="IA10" s="29"/>
      <c r="IB10" s="29"/>
      <c r="IC10" s="29"/>
      <c r="ID10" s="29"/>
      <c r="IE10" s="29"/>
      <c r="IF10" s="29"/>
      <c r="IG10" s="29"/>
      <c r="IH10" s="29"/>
      <c r="II10" s="29"/>
      <c r="IJ10" s="29"/>
      <c r="IK10" s="29"/>
      <c r="IL10" s="29"/>
      <c r="IM10" s="29"/>
      <c r="IN10" s="29"/>
      <c r="IO10" s="29"/>
      <c r="IP10" s="29"/>
      <c r="IQ10" s="29"/>
      <c r="IR10" s="29"/>
      <c r="IS10" s="29"/>
      <c r="IT10" s="29"/>
      <c r="IU10" s="29"/>
      <c r="IV10" s="29"/>
      <c r="IW10" s="29"/>
      <c r="IX10" s="29"/>
      <c r="IY10" s="29"/>
      <c r="IZ10" s="29"/>
      <c r="JA10" s="29"/>
      <c r="JB10" s="29"/>
      <c r="JC10" s="29"/>
      <c r="JD10" s="29">
        <v>0.67</v>
      </c>
      <c r="JE10" s="29"/>
      <c r="JF10" s="29">
        <v>0.92</v>
      </c>
      <c r="JG10" s="29">
        <v>1.9830000000000001</v>
      </c>
      <c r="JH10" s="32">
        <f t="shared" si="12"/>
        <v>0.67</v>
      </c>
      <c r="JI10" s="29">
        <v>0.72</v>
      </c>
      <c r="JJ10" s="52">
        <f t="shared" si="13"/>
        <v>0.67</v>
      </c>
      <c r="JK10" s="1049">
        <v>0.71</v>
      </c>
      <c r="JL10" s="1049">
        <v>0.72</v>
      </c>
      <c r="JM10" s="36">
        <f t="shared" si="143"/>
        <v>0.67</v>
      </c>
      <c r="JN10" s="52">
        <v>0.71</v>
      </c>
      <c r="JO10" s="37">
        <v>0.71</v>
      </c>
      <c r="JP10" s="37">
        <f t="shared" si="14"/>
        <v>0.67</v>
      </c>
      <c r="JQ10" s="37">
        <v>0.71</v>
      </c>
      <c r="JR10" s="37">
        <f t="shared" si="15"/>
        <v>0.67</v>
      </c>
      <c r="JS10" s="37">
        <v>0.72499999999999998</v>
      </c>
      <c r="JT10" s="52">
        <v>0.72499999999999998</v>
      </c>
      <c r="JU10" s="1049">
        <f t="shared" si="16"/>
        <v>0.67</v>
      </c>
      <c r="JV10" s="37">
        <v>0.72</v>
      </c>
      <c r="JW10" s="1049">
        <v>0.72599999999999998</v>
      </c>
      <c r="JX10" s="37">
        <f t="shared" si="17"/>
        <v>0.67</v>
      </c>
      <c r="JY10" s="37">
        <v>3.66</v>
      </c>
      <c r="JZ10" s="1049">
        <v>3.67</v>
      </c>
      <c r="KA10" s="37">
        <f t="shared" si="18"/>
        <v>0.67</v>
      </c>
      <c r="KB10" s="37">
        <v>3.44</v>
      </c>
      <c r="KC10" s="1049">
        <v>3.29</v>
      </c>
      <c r="KD10" s="37">
        <f t="shared" si="19"/>
        <v>0.67</v>
      </c>
      <c r="KE10" s="37"/>
      <c r="KF10" s="1049">
        <v>3.28</v>
      </c>
      <c r="KG10" s="37">
        <f t="shared" si="20"/>
        <v>0.67</v>
      </c>
      <c r="KH10" s="1049">
        <v>3.35</v>
      </c>
      <c r="KI10" s="1049">
        <f t="shared" si="21"/>
        <v>0.67</v>
      </c>
      <c r="KJ10" s="1049">
        <v>3.76</v>
      </c>
      <c r="KK10" s="1049">
        <f t="shared" si="22"/>
        <v>0.67</v>
      </c>
      <c r="KL10" s="32">
        <v>4</v>
      </c>
      <c r="KM10" s="6">
        <f t="shared" si="23"/>
        <v>4.9701492537313428</v>
      </c>
      <c r="KN10" s="29"/>
      <c r="KO10" s="29"/>
      <c r="KP10" s="29"/>
      <c r="KQ10" s="29"/>
      <c r="KR10" s="29"/>
      <c r="KS10" s="29"/>
      <c r="KT10" s="29"/>
      <c r="KU10" s="29"/>
      <c r="KV10" s="29"/>
      <c r="KW10" s="29"/>
      <c r="KX10" s="29"/>
      <c r="KY10" s="29"/>
      <c r="KZ10" s="29"/>
      <c r="LA10" s="29"/>
      <c r="LB10" s="29"/>
      <c r="LC10" s="29"/>
      <c r="LD10" s="29"/>
      <c r="LE10" s="29"/>
      <c r="LF10" s="29"/>
      <c r="LG10" s="29"/>
      <c r="LH10" s="29"/>
      <c r="LI10" s="29"/>
      <c r="LJ10" s="29"/>
      <c r="LK10" s="29"/>
      <c r="LL10" s="29"/>
      <c r="LM10" s="29"/>
      <c r="LN10" s="29"/>
      <c r="LO10" s="29"/>
      <c r="LP10" s="29"/>
      <c r="LQ10" s="29"/>
      <c r="LR10" s="29"/>
      <c r="LS10" s="29"/>
      <c r="LT10" s="29"/>
      <c r="LU10" s="29"/>
      <c r="LV10" s="29"/>
      <c r="LW10" s="29"/>
      <c r="LX10" s="29"/>
      <c r="LY10" s="29" t="s">
        <v>1502</v>
      </c>
      <c r="LZ10" s="29"/>
      <c r="MA10" s="32" t="s">
        <v>1502</v>
      </c>
      <c r="MB10" s="29" t="s">
        <v>1502</v>
      </c>
      <c r="MC10" s="29" t="s">
        <v>1502</v>
      </c>
      <c r="MD10" s="32" t="s">
        <v>1502</v>
      </c>
      <c r="ME10" s="29" t="s">
        <v>1502</v>
      </c>
      <c r="MF10" s="36">
        <f t="shared" si="24"/>
        <v>0</v>
      </c>
      <c r="MG10" s="37" t="s">
        <v>1502</v>
      </c>
      <c r="MH10" s="37" t="s">
        <v>1502</v>
      </c>
      <c r="MI10" s="37" t="s">
        <v>1502</v>
      </c>
      <c r="MJ10" s="37">
        <f t="shared" si="26"/>
        <v>0</v>
      </c>
      <c r="MK10" s="1049" t="s">
        <v>1502</v>
      </c>
      <c r="ML10" s="1049" t="s">
        <v>1502</v>
      </c>
      <c r="MM10" s="1049">
        <f t="shared" si="27"/>
        <v>0</v>
      </c>
      <c r="MN10" s="1049" t="s">
        <v>1502</v>
      </c>
      <c r="MO10" s="1049" t="s">
        <v>1502</v>
      </c>
      <c r="MP10" s="1049" t="s">
        <v>1502</v>
      </c>
      <c r="MQ10" s="1049">
        <f t="shared" si="28"/>
        <v>0</v>
      </c>
      <c r="MR10" s="37" t="s">
        <v>1502</v>
      </c>
      <c r="MS10" s="1049" t="s">
        <v>1502</v>
      </c>
      <c r="MT10" s="37">
        <f t="shared" si="29"/>
        <v>0</v>
      </c>
      <c r="MU10" s="37" t="s">
        <v>1502</v>
      </c>
      <c r="MV10" s="37" t="s">
        <v>1502</v>
      </c>
      <c r="MW10" s="37">
        <f t="shared" si="30"/>
        <v>0</v>
      </c>
      <c r="MX10" s="37" t="s">
        <v>1502</v>
      </c>
      <c r="MY10" s="37" t="s">
        <v>1502</v>
      </c>
      <c r="MZ10" s="1049">
        <f t="shared" si="31"/>
        <v>0</v>
      </c>
      <c r="NA10" s="1049" t="s">
        <v>1502</v>
      </c>
      <c r="NB10" s="1049" t="s">
        <v>1502</v>
      </c>
      <c r="NC10" s="1049">
        <f t="shared" si="32"/>
        <v>0</v>
      </c>
      <c r="ND10" s="1049" t="s">
        <v>1502</v>
      </c>
      <c r="NE10" s="1049" t="s">
        <v>1502</v>
      </c>
      <c r="NF10" s="1049">
        <f t="shared" si="33"/>
        <v>0</v>
      </c>
      <c r="NG10" s="1049" t="s">
        <v>1502</v>
      </c>
      <c r="NH10" s="6"/>
      <c r="NI10" s="29"/>
      <c r="NJ10" s="29"/>
      <c r="NK10" s="29"/>
      <c r="NL10" s="29"/>
      <c r="NM10" s="29"/>
      <c r="NN10" s="29"/>
      <c r="NO10" s="29"/>
      <c r="NP10" s="29"/>
      <c r="NQ10" s="29"/>
      <c r="NR10" s="29"/>
      <c r="NS10" s="29"/>
      <c r="NT10" s="29"/>
      <c r="NU10" s="29"/>
      <c r="NV10" s="29"/>
      <c r="NW10" s="29"/>
      <c r="NX10" s="29"/>
      <c r="NY10" s="29"/>
      <c r="NZ10" s="29"/>
      <c r="OA10" s="29"/>
      <c r="OB10" s="29"/>
      <c r="OC10" s="29"/>
      <c r="OD10" s="29"/>
      <c r="OE10" s="29"/>
      <c r="OF10" s="29"/>
      <c r="OG10" s="29"/>
      <c r="OH10" s="29"/>
      <c r="OI10" s="29"/>
      <c r="OJ10" s="29"/>
      <c r="OK10" s="29"/>
      <c r="OL10" s="29"/>
      <c r="OM10" s="29"/>
      <c r="ON10" s="29"/>
      <c r="OO10" s="29"/>
      <c r="OP10" s="29"/>
      <c r="OQ10" s="29"/>
      <c r="OR10" s="29"/>
      <c r="OS10" s="29"/>
      <c r="OT10" s="29"/>
      <c r="OU10" s="29" t="s">
        <v>1502</v>
      </c>
      <c r="OV10" s="29"/>
      <c r="OW10" s="29" t="s">
        <v>1502</v>
      </c>
      <c r="OX10" s="29" t="s">
        <v>1502</v>
      </c>
      <c r="OY10" s="32" t="s">
        <v>1502</v>
      </c>
      <c r="OZ10" s="32" t="s">
        <v>1502</v>
      </c>
      <c r="PA10" s="32" t="s">
        <v>1502</v>
      </c>
      <c r="PB10" s="29" t="s">
        <v>1502</v>
      </c>
      <c r="PC10" s="52" t="s">
        <v>1502</v>
      </c>
      <c r="PD10" s="1049" t="s">
        <v>1502</v>
      </c>
      <c r="PE10" s="1049" t="s">
        <v>1502</v>
      </c>
      <c r="PF10" s="36">
        <f t="shared" si="37"/>
        <v>0</v>
      </c>
      <c r="PG10" s="32" t="s">
        <v>1502</v>
      </c>
      <c r="PH10" s="36" t="s">
        <v>1502</v>
      </c>
      <c r="PI10" s="37" t="s">
        <v>1502</v>
      </c>
      <c r="PJ10" s="37" t="s">
        <v>1502</v>
      </c>
      <c r="PK10" s="37">
        <f t="shared" si="39"/>
        <v>0</v>
      </c>
      <c r="PL10" s="37" t="s">
        <v>1502</v>
      </c>
      <c r="PM10" s="1049" t="s">
        <v>1502</v>
      </c>
      <c r="PN10" s="37">
        <f t="shared" si="40"/>
        <v>0</v>
      </c>
      <c r="PO10" s="37"/>
      <c r="PP10" s="1049" t="s">
        <v>1502</v>
      </c>
      <c r="PQ10" s="1049">
        <f t="shared" si="41"/>
        <v>0</v>
      </c>
      <c r="PR10" s="1049"/>
      <c r="PS10" s="1049" t="s">
        <v>1502</v>
      </c>
      <c r="PT10" s="1049">
        <f t="shared" si="42"/>
        <v>0</v>
      </c>
      <c r="PU10" s="1049" t="s">
        <v>1502</v>
      </c>
      <c r="PV10" s="1049" t="s">
        <v>1502</v>
      </c>
      <c r="PW10" s="1049">
        <f t="shared" si="43"/>
        <v>0</v>
      </c>
      <c r="PX10" s="1049" t="s">
        <v>1502</v>
      </c>
      <c r="PY10" s="1049">
        <f t="shared" si="44"/>
        <v>0</v>
      </c>
      <c r="PZ10" s="1049" t="s">
        <v>1502</v>
      </c>
      <c r="QA10" s="1049" t="s">
        <v>1502</v>
      </c>
      <c r="QB10" s="1049" t="s">
        <v>1502</v>
      </c>
      <c r="QC10" s="1049" t="s">
        <v>1502</v>
      </c>
      <c r="QD10" s="1049" t="s">
        <v>1502</v>
      </c>
      <c r="QE10" s="1049" t="s">
        <v>1502</v>
      </c>
      <c r="QF10" s="1049" t="s">
        <v>1502</v>
      </c>
      <c r="QG10" s="1049" t="s">
        <v>1502</v>
      </c>
      <c r="QH10" s="1049" t="s">
        <v>1502</v>
      </c>
      <c r="QI10" s="1049" t="s">
        <v>1502</v>
      </c>
      <c r="QJ10" s="1049"/>
      <c r="QK10" s="6"/>
      <c r="QL10" s="29"/>
      <c r="QM10" s="29"/>
      <c r="QN10" s="29"/>
      <c r="QO10" s="29"/>
      <c r="QP10" s="29"/>
      <c r="QQ10" s="29"/>
      <c r="QR10" s="29"/>
      <c r="QS10" s="29"/>
      <c r="QT10" s="29"/>
      <c r="QU10" s="29"/>
      <c r="QV10" s="29"/>
      <c r="QW10" s="29" t="s">
        <v>1502</v>
      </c>
      <c r="QX10" s="29"/>
      <c r="QY10" s="29"/>
      <c r="QZ10" s="29" t="s">
        <v>1502</v>
      </c>
      <c r="RA10" s="29"/>
      <c r="RB10" s="32" t="s">
        <v>1502</v>
      </c>
      <c r="RC10" s="29"/>
      <c r="RD10" s="36">
        <f t="shared" si="51"/>
        <v>0</v>
      </c>
      <c r="RE10" s="32" t="s">
        <v>1502</v>
      </c>
      <c r="RF10" s="37" t="s">
        <v>1502</v>
      </c>
      <c r="RG10" s="37" t="s">
        <v>1502</v>
      </c>
      <c r="RH10" s="37" t="s">
        <v>1502</v>
      </c>
      <c r="RI10" s="37" t="s">
        <v>1502</v>
      </c>
      <c r="RJ10" s="1049" t="s">
        <v>1502</v>
      </c>
      <c r="RK10" s="1049" t="s">
        <v>1502</v>
      </c>
      <c r="RL10" s="1049" t="s">
        <v>1502</v>
      </c>
      <c r="RM10" s="1049">
        <f t="shared" si="54"/>
        <v>0</v>
      </c>
      <c r="RN10" s="1049" t="s">
        <v>1502</v>
      </c>
      <c r="RO10" s="1049" t="s">
        <v>1502</v>
      </c>
      <c r="RP10" s="1049">
        <f t="shared" si="55"/>
        <v>0</v>
      </c>
      <c r="RQ10" s="1049"/>
      <c r="RR10" s="1049" t="s">
        <v>1502</v>
      </c>
      <c r="RS10" s="1049">
        <f t="shared" si="56"/>
        <v>0</v>
      </c>
      <c r="RT10" s="1049" t="s">
        <v>1502</v>
      </c>
      <c r="RU10" s="1049">
        <f t="shared" si="57"/>
        <v>0</v>
      </c>
      <c r="RV10" s="1049" t="s">
        <v>1502</v>
      </c>
      <c r="RW10" s="1049" t="s">
        <v>1502</v>
      </c>
      <c r="RX10" s="1049">
        <f t="shared" si="58"/>
        <v>0</v>
      </c>
      <c r="RY10" s="1049" t="s">
        <v>1502</v>
      </c>
      <c r="RZ10" s="1049" t="s">
        <v>1502</v>
      </c>
      <c r="SA10" s="1049">
        <f t="shared" si="59"/>
        <v>0</v>
      </c>
      <c r="SB10" s="52" t="s">
        <v>1502</v>
      </c>
      <c r="SC10" s="1049" t="s">
        <v>1502</v>
      </c>
      <c r="SD10" s="52" t="s">
        <v>1502</v>
      </c>
      <c r="SE10" s="52" t="s">
        <v>1502</v>
      </c>
      <c r="SF10" s="52" t="s">
        <v>1502</v>
      </c>
      <c r="SG10" s="52" t="s">
        <v>1502</v>
      </c>
      <c r="SH10" s="1049" t="s">
        <v>1502</v>
      </c>
      <c r="SI10" s="52" t="s">
        <v>1502</v>
      </c>
      <c r="SJ10" s="1049" t="s">
        <v>1502</v>
      </c>
      <c r="SK10" s="1049" t="s">
        <v>1502</v>
      </c>
      <c r="SL10" s="52" t="s">
        <v>1502</v>
      </c>
      <c r="SM10" s="52" t="s">
        <v>1502</v>
      </c>
      <c r="SN10" s="118"/>
      <c r="SO10" s="36" t="s">
        <v>1502</v>
      </c>
      <c r="SP10" s="52" t="s">
        <v>1502</v>
      </c>
      <c r="SQ10" s="52" t="s">
        <v>1502</v>
      </c>
      <c r="SR10" s="6"/>
      <c r="SS10" s="32" t="s">
        <v>1502</v>
      </c>
      <c r="ST10" s="211" t="s">
        <v>1502</v>
      </c>
      <c r="SU10" s="211" t="s">
        <v>1502</v>
      </c>
      <c r="SV10" s="52" t="s">
        <v>1502</v>
      </c>
      <c r="SW10" s="959" t="s">
        <v>1502</v>
      </c>
      <c r="SX10" s="36">
        <f t="shared" si="66"/>
        <v>0</v>
      </c>
      <c r="SY10" s="32" t="s">
        <v>1502</v>
      </c>
      <c r="SZ10" s="37" t="s">
        <v>1502</v>
      </c>
      <c r="TA10" s="37" t="s">
        <v>1502</v>
      </c>
      <c r="TB10" s="37" t="s">
        <v>1502</v>
      </c>
      <c r="TC10" s="37" t="s">
        <v>1502</v>
      </c>
      <c r="TD10" s="37" t="s">
        <v>1502</v>
      </c>
      <c r="TE10" s="1049" t="s">
        <v>1502</v>
      </c>
      <c r="TF10" s="37">
        <f t="shared" si="69"/>
        <v>0</v>
      </c>
      <c r="TG10" s="37"/>
      <c r="TH10" s="1049" t="s">
        <v>1502</v>
      </c>
      <c r="TI10" s="37">
        <f t="shared" si="70"/>
        <v>0</v>
      </c>
      <c r="TJ10" s="37" t="s">
        <v>1502</v>
      </c>
      <c r="TK10" s="1049" t="s">
        <v>1502</v>
      </c>
      <c r="TL10" s="37">
        <f t="shared" si="71"/>
        <v>0</v>
      </c>
      <c r="TM10" s="1049" t="s">
        <v>1502</v>
      </c>
      <c r="TN10" s="1049">
        <f t="shared" si="72"/>
        <v>0</v>
      </c>
      <c r="TO10" s="1049" t="s">
        <v>1502</v>
      </c>
      <c r="TP10" s="1049" t="s">
        <v>1502</v>
      </c>
      <c r="TQ10" s="1049">
        <f t="shared" si="73"/>
        <v>0</v>
      </c>
      <c r="TR10" s="1049" t="s">
        <v>1502</v>
      </c>
      <c r="TS10" s="1049" t="s">
        <v>1502</v>
      </c>
      <c r="TT10" s="1049">
        <f t="shared" si="74"/>
        <v>0</v>
      </c>
      <c r="TU10" s="1049" t="s">
        <v>1502</v>
      </c>
      <c r="TV10" s="1049" t="s">
        <v>1502</v>
      </c>
      <c r="TW10" s="1049" t="s">
        <v>1502</v>
      </c>
      <c r="TX10" s="1049" t="s">
        <v>1502</v>
      </c>
      <c r="TY10" s="1049" t="s">
        <v>1502</v>
      </c>
      <c r="TZ10" s="1049" t="s">
        <v>1159</v>
      </c>
      <c r="UA10" s="52" t="s">
        <v>1502</v>
      </c>
      <c r="UB10" s="1049" t="s">
        <v>1502</v>
      </c>
      <c r="UC10" s="1049" t="s">
        <v>1502</v>
      </c>
      <c r="UD10" s="1049" t="s">
        <v>1502</v>
      </c>
      <c r="UE10" s="1049" t="s">
        <v>1502</v>
      </c>
      <c r="UF10" s="1049" t="s">
        <v>1502</v>
      </c>
      <c r="UG10" s="1049">
        <f t="shared" si="79"/>
        <v>0</v>
      </c>
      <c r="UH10" s="1049" t="s">
        <v>1502</v>
      </c>
      <c r="UI10" s="1049" t="s">
        <v>1502</v>
      </c>
      <c r="UJ10" s="1049">
        <f t="shared" si="80"/>
        <v>0</v>
      </c>
      <c r="UK10" s="52" t="s">
        <v>1502</v>
      </c>
      <c r="UL10" s="52" t="s">
        <v>1502</v>
      </c>
      <c r="UM10" s="52" t="s">
        <v>1502</v>
      </c>
      <c r="UN10" s="52" t="s">
        <v>1502</v>
      </c>
      <c r="UO10" s="6"/>
      <c r="UP10" s="36" t="s">
        <v>1502</v>
      </c>
      <c r="UQ10" s="36" t="s">
        <v>1502</v>
      </c>
      <c r="UR10" s="36" t="s">
        <v>1502</v>
      </c>
      <c r="US10" s="36" t="s">
        <v>1502</v>
      </c>
      <c r="UT10" s="36" t="s">
        <v>1502</v>
      </c>
      <c r="UU10" s="36" t="s">
        <v>1502</v>
      </c>
      <c r="UV10" s="36" t="s">
        <v>1502</v>
      </c>
      <c r="UW10" s="36" t="s">
        <v>1502</v>
      </c>
      <c r="UX10" s="36">
        <f t="shared" si="83"/>
        <v>0</v>
      </c>
      <c r="UY10" s="36" t="s">
        <v>1502</v>
      </c>
      <c r="UZ10" s="36" t="s">
        <v>1502</v>
      </c>
      <c r="VA10" s="36" t="s">
        <v>1502</v>
      </c>
      <c r="VB10" s="36" t="s">
        <v>1502</v>
      </c>
      <c r="VC10" s="36">
        <f t="shared" si="85"/>
        <v>0</v>
      </c>
      <c r="VD10" s="36" t="s">
        <v>1502</v>
      </c>
      <c r="VE10" s="36" t="s">
        <v>1502</v>
      </c>
      <c r="VF10" s="36">
        <f t="shared" si="86"/>
        <v>0</v>
      </c>
      <c r="VG10" s="1049" t="s">
        <v>1502</v>
      </c>
      <c r="VH10" s="1049" t="s">
        <v>1502</v>
      </c>
      <c r="VI10" s="1049" t="s">
        <v>1502</v>
      </c>
      <c r="VJ10" s="1049" t="s">
        <v>1502</v>
      </c>
      <c r="VK10" s="1049" t="s">
        <v>1502</v>
      </c>
      <c r="VL10" s="1049" t="s">
        <v>1502</v>
      </c>
      <c r="VM10" s="1049" t="s">
        <v>1502</v>
      </c>
      <c r="VN10" s="1049">
        <f t="shared" si="87"/>
        <v>0</v>
      </c>
      <c r="VO10" s="1049" t="s">
        <v>1502</v>
      </c>
      <c r="VP10" s="1049" t="s">
        <v>1502</v>
      </c>
      <c r="VQ10" s="1049" t="s">
        <v>1502</v>
      </c>
      <c r="VR10" s="1049" t="s">
        <v>1502</v>
      </c>
      <c r="VS10" s="1049">
        <f t="shared" si="88"/>
        <v>0</v>
      </c>
      <c r="VT10" s="1049" t="s">
        <v>1502</v>
      </c>
      <c r="VU10" s="1049" t="s">
        <v>1502</v>
      </c>
      <c r="VV10" s="1049" t="s">
        <v>1502</v>
      </c>
      <c r="VW10" s="1049" t="s">
        <v>1502</v>
      </c>
      <c r="VX10" s="1049">
        <f t="shared" si="89"/>
        <v>0</v>
      </c>
      <c r="VY10" s="1049" t="s">
        <v>1502</v>
      </c>
      <c r="VZ10" s="1049" t="s">
        <v>1502</v>
      </c>
      <c r="WA10" s="1049" t="s">
        <v>1502</v>
      </c>
      <c r="WB10" s="1049" t="s">
        <v>1502</v>
      </c>
      <c r="WC10" s="1049">
        <f t="shared" si="90"/>
        <v>0</v>
      </c>
      <c r="WD10" s="1049" t="s">
        <v>1502</v>
      </c>
      <c r="WE10" s="1049" t="s">
        <v>1502</v>
      </c>
      <c r="WF10" s="1049" t="s">
        <v>1502</v>
      </c>
      <c r="WG10" s="1049" t="s">
        <v>1502</v>
      </c>
      <c r="WH10" s="1049">
        <f t="shared" si="91"/>
        <v>0</v>
      </c>
      <c r="WI10" s="32" t="s">
        <v>1502</v>
      </c>
      <c r="WJ10" s="52" t="s">
        <v>1502</v>
      </c>
      <c r="WK10" s="52" t="s">
        <v>1502</v>
      </c>
      <c r="WL10" s="52" t="s">
        <v>1502</v>
      </c>
      <c r="WM10" s="52" t="s">
        <v>1502</v>
      </c>
      <c r="WN10" s="52" t="s">
        <v>1502</v>
      </c>
      <c r="WO10" s="52"/>
      <c r="WP10" s="52" t="s">
        <v>1502</v>
      </c>
      <c r="WQ10" s="52" t="s">
        <v>1502</v>
      </c>
      <c r="WR10" s="52" t="s">
        <v>1502</v>
      </c>
      <c r="WS10" s="52" t="s">
        <v>1502</v>
      </c>
      <c r="WT10" s="52" t="s">
        <v>1502</v>
      </c>
      <c r="WU10" s="52" t="s">
        <v>1502</v>
      </c>
      <c r="WV10" s="1049" t="s">
        <v>1502</v>
      </c>
      <c r="WW10" s="1049" t="s">
        <v>1502</v>
      </c>
      <c r="WX10" s="52" t="s">
        <v>1502</v>
      </c>
      <c r="WY10" s="1049"/>
      <c r="WZ10" s="1049" t="s">
        <v>1502</v>
      </c>
      <c r="XA10" s="1049" t="s">
        <v>1502</v>
      </c>
      <c r="XB10" s="1049" t="s">
        <v>1502</v>
      </c>
      <c r="XC10" s="1049" t="s">
        <v>1502</v>
      </c>
      <c r="XD10" s="1049" t="s">
        <v>1502</v>
      </c>
      <c r="XE10" s="1049" t="s">
        <v>1502</v>
      </c>
      <c r="XF10" s="1049"/>
      <c r="XG10" s="1049" t="s">
        <v>1502</v>
      </c>
      <c r="XH10" s="1049" t="s">
        <v>1502</v>
      </c>
      <c r="XI10" s="1049" t="s">
        <v>1502</v>
      </c>
      <c r="XJ10" s="1049"/>
      <c r="XK10" s="119" t="s">
        <v>1502</v>
      </c>
      <c r="XL10" s="52" t="s">
        <v>1502</v>
      </c>
      <c r="XM10" s="52"/>
      <c r="XN10" s="52" t="s">
        <v>1502</v>
      </c>
      <c r="XO10" s="6"/>
      <c r="XP10" s="6"/>
      <c r="XQ10" s="1224"/>
      <c r="XR10" s="52"/>
      <c r="XS10" s="52"/>
      <c r="XT10" s="52"/>
      <c r="XU10" s="1049" t="s">
        <v>1502</v>
      </c>
      <c r="XV10" s="32" t="s">
        <v>1502</v>
      </c>
      <c r="XW10" s="52" t="s">
        <v>1502</v>
      </c>
      <c r="XX10" s="1049" t="s">
        <v>1502</v>
      </c>
      <c r="XY10" s="32" t="s">
        <v>1502</v>
      </c>
      <c r="XZ10" s="52" t="s">
        <v>1502</v>
      </c>
      <c r="YA10" s="52" t="s">
        <v>1502</v>
      </c>
      <c r="YB10" s="52" t="s">
        <v>1502</v>
      </c>
      <c r="YC10" s="52" t="s">
        <v>1502</v>
      </c>
      <c r="YD10" s="52" t="s">
        <v>1502</v>
      </c>
      <c r="YE10" s="1049" t="s">
        <v>1502</v>
      </c>
      <c r="YF10" s="52" t="s">
        <v>1502</v>
      </c>
      <c r="YG10" s="1049" t="s">
        <v>1502</v>
      </c>
      <c r="YH10" s="1049" t="s">
        <v>1502</v>
      </c>
      <c r="YI10" s="1049" t="s">
        <v>1502</v>
      </c>
      <c r="YJ10" s="1049" t="s">
        <v>1502</v>
      </c>
      <c r="YK10" s="1049"/>
      <c r="YL10" s="1049" t="s">
        <v>1502</v>
      </c>
      <c r="YM10" s="52" t="s">
        <v>1502</v>
      </c>
      <c r="YN10" s="52" t="s">
        <v>1502</v>
      </c>
      <c r="YO10" s="6"/>
      <c r="YP10" s="32" t="s">
        <v>1502</v>
      </c>
      <c r="YQ10" s="58" t="s">
        <v>1502</v>
      </c>
      <c r="YR10" s="52" t="s">
        <v>1502</v>
      </c>
      <c r="YS10" s="52" t="s">
        <v>1502</v>
      </c>
      <c r="YT10" s="52" t="s">
        <v>1502</v>
      </c>
      <c r="YU10" s="52" t="s">
        <v>1502</v>
      </c>
      <c r="YV10" s="52" t="s">
        <v>1502</v>
      </c>
      <c r="YW10" s="52" t="s">
        <v>1502</v>
      </c>
      <c r="YX10" s="52" t="s">
        <v>1502</v>
      </c>
      <c r="YY10" s="52" t="s">
        <v>1502</v>
      </c>
      <c r="YZ10" s="52" t="s">
        <v>1502</v>
      </c>
      <c r="ZA10" s="1049" t="s">
        <v>1502</v>
      </c>
      <c r="ZB10" s="1049" t="s">
        <v>1502</v>
      </c>
      <c r="ZC10" s="32" t="s">
        <v>1502</v>
      </c>
      <c r="ZD10" s="52" t="s">
        <v>1502</v>
      </c>
      <c r="ZE10" s="32" t="s">
        <v>1502</v>
      </c>
      <c r="ZF10" s="52" t="s">
        <v>1502</v>
      </c>
      <c r="ZG10" s="52" t="s">
        <v>1502</v>
      </c>
      <c r="ZH10" s="52" t="s">
        <v>1502</v>
      </c>
      <c r="ZI10" s="52"/>
      <c r="ZJ10" s="6"/>
      <c r="ZK10" s="1049"/>
      <c r="ZL10" s="1049"/>
      <c r="ZM10" s="1049"/>
      <c r="ZN10" s="1286" t="s">
        <v>1502</v>
      </c>
      <c r="ZO10" s="1264" t="s">
        <v>1502</v>
      </c>
      <c r="ZP10" s="1264" t="s">
        <v>1502</v>
      </c>
      <c r="ZQ10" s="1388" t="s">
        <v>1502</v>
      </c>
      <c r="ZR10" s="1264" t="s">
        <v>1502</v>
      </c>
      <c r="ZS10" s="1608" t="s">
        <v>1502</v>
      </c>
      <c r="ZT10" s="1264" t="s">
        <v>1502</v>
      </c>
      <c r="ZU10" s="1608" t="s">
        <v>1502</v>
      </c>
      <c r="ZV10" s="1264" t="s">
        <v>1502</v>
      </c>
      <c r="ZW10" s="77" t="s">
        <v>1502</v>
      </c>
      <c r="ZX10" s="1049" t="s">
        <v>1502</v>
      </c>
      <c r="ZY10" s="47" t="s">
        <v>1502</v>
      </c>
      <c r="ZZ10" s="47" t="s">
        <v>1502</v>
      </c>
      <c r="AAA10" s="32" t="s">
        <v>1502</v>
      </c>
      <c r="AAB10" s="52" t="s">
        <v>1502</v>
      </c>
      <c r="AAC10" s="1049" t="s">
        <v>1502</v>
      </c>
      <c r="AAD10" s="52" t="s">
        <v>1502</v>
      </c>
      <c r="AAE10" s="52" t="s">
        <v>1502</v>
      </c>
      <c r="AAF10" s="678"/>
      <c r="AAG10" s="52"/>
      <c r="AAH10" s="52" t="s">
        <v>1502</v>
      </c>
      <c r="AAI10" s="32" t="s">
        <v>1502</v>
      </c>
      <c r="AAJ10" s="52" t="s">
        <v>1502</v>
      </c>
      <c r="AAK10" s="1049" t="str">
        <f t="shared" si="118"/>
        <v>NA</v>
      </c>
      <c r="AAL10" s="1049" t="s">
        <v>1502</v>
      </c>
      <c r="AAM10" s="32" t="s">
        <v>1502</v>
      </c>
      <c r="AAN10" s="52" t="s">
        <v>1502</v>
      </c>
      <c r="AAO10" s="1049" t="s">
        <v>1502</v>
      </c>
      <c r="AAP10" s="1049" t="s">
        <v>1502</v>
      </c>
      <c r="AAQ10" s="32"/>
      <c r="AAR10" s="52" t="s">
        <v>1502</v>
      </c>
      <c r="AAS10" s="1049" t="s">
        <v>1502</v>
      </c>
      <c r="AAT10" s="1049">
        <f t="shared" si="121"/>
        <v>0</v>
      </c>
      <c r="AAU10" s="1049"/>
      <c r="AAV10" s="52" t="s">
        <v>1502</v>
      </c>
      <c r="AAW10" s="58" t="s">
        <v>1502</v>
      </c>
      <c r="AAX10" s="58" t="s">
        <v>1502</v>
      </c>
      <c r="AAY10" s="52" t="s">
        <v>1502</v>
      </c>
      <c r="AAZ10" s="52" t="s">
        <v>1502</v>
      </c>
      <c r="ABA10" s="52" t="s">
        <v>1502</v>
      </c>
      <c r="ABB10" s="6"/>
      <c r="ABC10" s="52" t="s">
        <v>1502</v>
      </c>
      <c r="ABD10" s="52" t="str">
        <f t="shared" si="123"/>
        <v>NA</v>
      </c>
      <c r="ABE10" s="52" t="s">
        <v>1502</v>
      </c>
      <c r="ABF10" s="6"/>
      <c r="ABG10" s="52" t="s">
        <v>1502</v>
      </c>
      <c r="ABH10" s="52" t="str">
        <f t="shared" si="125"/>
        <v>NA</v>
      </c>
      <c r="ABI10" s="52" t="s">
        <v>1502</v>
      </c>
      <c r="ABJ10" s="6"/>
      <c r="ABK10" s="1564" t="s">
        <v>1502</v>
      </c>
      <c r="ABL10" s="52" t="str">
        <f t="shared" si="126"/>
        <v>NA</v>
      </c>
      <c r="ABM10" s="52" t="s">
        <v>1502</v>
      </c>
      <c r="ABN10" s="678"/>
      <c r="ABO10" s="680"/>
      <c r="ABP10" s="1171" t="s">
        <v>2321</v>
      </c>
      <c r="ABQ10" s="36"/>
      <c r="ABR10" s="36" t="str">
        <f t="shared" si="128"/>
        <v xml:space="preserve">1. Better than baseline </v>
      </c>
      <c r="ABS10" s="36" t="str">
        <f t="shared" si="129"/>
        <v>4.Blocker/Not Executed</v>
      </c>
      <c r="ABT10" s="36" t="str">
        <f t="shared" si="130"/>
        <v xml:space="preserve">1. Better than baseline </v>
      </c>
      <c r="ABU10" s="36" t="str">
        <f t="shared" si="131"/>
        <v>3. Missing baseline</v>
      </c>
      <c r="ABV10" s="36" t="str">
        <f t="shared" si="132"/>
        <v xml:space="preserve">1. Better than baseline </v>
      </c>
      <c r="ABW10" s="36" t="str">
        <f t="shared" si="133"/>
        <v>3. Missing baseline</v>
      </c>
      <c r="ABX10" s="36" t="str">
        <f t="shared" si="134"/>
        <v>4.Blocker/Not Executed</v>
      </c>
      <c r="ABY10" s="59" t="str">
        <f t="shared" si="135"/>
        <v>4.Blocker/Not Executed</v>
      </c>
      <c r="ABZ10" s="59" t="str">
        <f t="shared" si="136"/>
        <v>4.Blocker/Not Executed</v>
      </c>
      <c r="ACA10" s="59" t="str">
        <f t="shared" si="137"/>
        <v>4.Blocker/Not Executed</v>
      </c>
      <c r="ACB10" s="59" t="str">
        <f t="shared" si="138"/>
        <v>4.Blocker/Not Executed</v>
      </c>
      <c r="ACC10" s="36" t="str">
        <f t="shared" si="139"/>
        <v>3. Missing baseline</v>
      </c>
      <c r="ACD10" s="37" t="str">
        <f t="shared" si="140"/>
        <v>3. Missing baseline</v>
      </c>
      <c r="ACE10" s="37" t="str">
        <f t="shared" si="141"/>
        <v>3. Missing baseline</v>
      </c>
      <c r="ACF10" s="37" t="str">
        <f t="shared" si="142"/>
        <v>4.Blocker/Not Executed</v>
      </c>
    </row>
    <row r="11" spans="1:775" s="4" customFormat="1" ht="29.15" customHeight="1" thickBot="1" x14ac:dyDescent="0.4">
      <c r="A11" s="340">
        <v>9</v>
      </c>
      <c r="B11" s="52" t="s">
        <v>17</v>
      </c>
      <c r="C11" s="52" t="s">
        <v>1254</v>
      </c>
      <c r="D11" s="52" t="s">
        <v>2307</v>
      </c>
      <c r="E11" s="52" t="s">
        <v>2307</v>
      </c>
      <c r="F11" s="52" t="s">
        <v>2308</v>
      </c>
      <c r="G11" s="52" t="s">
        <v>2322</v>
      </c>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36" t="s">
        <v>1502</v>
      </c>
      <c r="AV11" s="36"/>
      <c r="AW11" s="59"/>
      <c r="AX11" s="59" t="s">
        <v>1502</v>
      </c>
      <c r="AY11" s="36" t="s">
        <v>1502</v>
      </c>
      <c r="AZ11" s="59" t="s">
        <v>1502</v>
      </c>
      <c r="BA11" s="59" t="s">
        <v>1502</v>
      </c>
      <c r="BB11" s="58" t="s">
        <v>1502</v>
      </c>
      <c r="BC11" s="36"/>
      <c r="BD11" s="678"/>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t="s">
        <v>1502</v>
      </c>
      <c r="DQ11" s="29"/>
      <c r="DR11" s="29" t="s">
        <v>1502</v>
      </c>
      <c r="DS11" s="29"/>
      <c r="DT11" s="29" t="s">
        <v>1502</v>
      </c>
      <c r="DU11" s="58" t="s">
        <v>1502</v>
      </c>
      <c r="DV11" s="52" t="s">
        <v>1502</v>
      </c>
      <c r="DW11" s="37" t="s">
        <v>1502</v>
      </c>
      <c r="DX11" s="29" t="s">
        <v>1502</v>
      </c>
      <c r="DY11" s="52">
        <f t="shared" si="4"/>
        <v>0</v>
      </c>
      <c r="DZ11" s="29"/>
      <c r="EA11" s="6"/>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t="s">
        <v>1502</v>
      </c>
      <c r="FM11" s="29"/>
      <c r="FN11" s="29" t="s">
        <v>1502</v>
      </c>
      <c r="FO11" s="29" t="s">
        <v>1502</v>
      </c>
      <c r="FP11" s="29">
        <f t="shared" si="161"/>
        <v>0</v>
      </c>
      <c r="FQ11" s="29" t="s">
        <v>1502</v>
      </c>
      <c r="FR11" s="58" t="s">
        <v>1502</v>
      </c>
      <c r="FS11" s="36" t="s">
        <v>1502</v>
      </c>
      <c r="FT11" s="36" t="s">
        <v>1502</v>
      </c>
      <c r="FU11" s="6"/>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t="s">
        <v>1502</v>
      </c>
      <c r="HF11" s="29"/>
      <c r="HG11" s="29" t="s">
        <v>1502</v>
      </c>
      <c r="HH11" s="29"/>
      <c r="HI11" s="29">
        <f t="shared" si="162"/>
        <v>0</v>
      </c>
      <c r="HJ11" s="32" t="s">
        <v>1502</v>
      </c>
      <c r="HK11" s="1049" t="s">
        <v>1502</v>
      </c>
      <c r="HL11" s="36" t="s">
        <v>1502</v>
      </c>
      <c r="HM11" s="37">
        <f t="shared" si="9"/>
        <v>0</v>
      </c>
      <c r="HN11" s="37" t="s">
        <v>1502</v>
      </c>
      <c r="HO11" s="37" t="s">
        <v>1502</v>
      </c>
      <c r="HP11" s="37"/>
      <c r="HQ11" s="461"/>
      <c r="HR11" s="29"/>
      <c r="HS11" s="29"/>
      <c r="HT11" s="29"/>
      <c r="HU11" s="29"/>
      <c r="HV11" s="29"/>
      <c r="HW11" s="29"/>
      <c r="HX11" s="29"/>
      <c r="HY11" s="29"/>
      <c r="HZ11" s="29"/>
      <c r="IA11" s="29"/>
      <c r="IB11" s="29"/>
      <c r="IC11" s="29"/>
      <c r="ID11" s="29"/>
      <c r="IE11" s="29"/>
      <c r="IF11" s="29"/>
      <c r="IG11" s="29"/>
      <c r="IH11" s="29"/>
      <c r="II11" s="29"/>
      <c r="IJ11" s="29"/>
      <c r="IK11" s="29"/>
      <c r="IL11" s="29"/>
      <c r="IM11" s="29"/>
      <c r="IN11" s="29"/>
      <c r="IO11" s="29"/>
      <c r="IP11" s="29"/>
      <c r="IQ11" s="29"/>
      <c r="IR11" s="29"/>
      <c r="IS11" s="29"/>
      <c r="IT11" s="29"/>
      <c r="IU11" s="29"/>
      <c r="IV11" s="29"/>
      <c r="IW11" s="29"/>
      <c r="IX11" s="29"/>
      <c r="IY11" s="29"/>
      <c r="IZ11" s="29"/>
      <c r="JA11" s="29"/>
      <c r="JB11" s="29"/>
      <c r="JC11" s="29"/>
      <c r="JD11" s="29" t="s">
        <v>1502</v>
      </c>
      <c r="JE11" s="29"/>
      <c r="JF11" s="29" t="s">
        <v>1502</v>
      </c>
      <c r="JG11" s="29" t="s">
        <v>1502</v>
      </c>
      <c r="JH11" s="29" t="s">
        <v>1502</v>
      </c>
      <c r="JI11" s="29" t="s">
        <v>1502</v>
      </c>
      <c r="JJ11" s="52" t="s">
        <v>1502</v>
      </c>
      <c r="JK11" s="37" t="s">
        <v>1502</v>
      </c>
      <c r="JL11" s="37" t="s">
        <v>1502</v>
      </c>
      <c r="JM11" s="36">
        <f t="shared" si="143"/>
        <v>0</v>
      </c>
      <c r="JN11" s="36" t="s">
        <v>1502</v>
      </c>
      <c r="JO11" s="37" t="s">
        <v>1502</v>
      </c>
      <c r="JP11" s="37">
        <f t="shared" si="14"/>
        <v>0</v>
      </c>
      <c r="JQ11" s="37" t="s">
        <v>1502</v>
      </c>
      <c r="JR11" s="37">
        <f t="shared" si="15"/>
        <v>0</v>
      </c>
      <c r="JS11" s="37" t="s">
        <v>1502</v>
      </c>
      <c r="JT11" s="52" t="s">
        <v>1502</v>
      </c>
      <c r="JU11" s="1049">
        <f t="shared" si="16"/>
        <v>0</v>
      </c>
      <c r="JV11" s="37" t="s">
        <v>1502</v>
      </c>
      <c r="JW11" s="1049" t="s">
        <v>1502</v>
      </c>
      <c r="JX11" s="37">
        <f t="shared" si="17"/>
        <v>0</v>
      </c>
      <c r="JY11" s="37" t="s">
        <v>1502</v>
      </c>
      <c r="JZ11" s="1049" t="s">
        <v>1502</v>
      </c>
      <c r="KA11" s="37">
        <f t="shared" si="18"/>
        <v>0</v>
      </c>
      <c r="KB11" s="37" t="s">
        <v>1502</v>
      </c>
      <c r="KC11" s="1049" t="s">
        <v>1502</v>
      </c>
      <c r="KD11" s="37">
        <f t="shared" si="19"/>
        <v>0</v>
      </c>
      <c r="KE11" s="37"/>
      <c r="KF11" s="1049" t="s">
        <v>1502</v>
      </c>
      <c r="KG11" s="37">
        <f t="shared" si="20"/>
        <v>0</v>
      </c>
      <c r="KH11" s="1049" t="s">
        <v>1502</v>
      </c>
      <c r="KI11" s="1049">
        <f t="shared" si="21"/>
        <v>0</v>
      </c>
      <c r="KJ11" s="1049" t="s">
        <v>1502</v>
      </c>
      <c r="KK11" s="1049" t="s">
        <v>1502</v>
      </c>
      <c r="KL11" s="32" t="s">
        <v>1502</v>
      </c>
      <c r="KM11" s="6"/>
      <c r="KN11" s="29"/>
      <c r="KO11" s="29"/>
      <c r="KP11" s="29"/>
      <c r="KQ11" s="29"/>
      <c r="KR11" s="29"/>
      <c r="KS11" s="29"/>
      <c r="KT11" s="29"/>
      <c r="KU11" s="29"/>
      <c r="KV11" s="29"/>
      <c r="KW11" s="29"/>
      <c r="KX11" s="29"/>
      <c r="KY11" s="29"/>
      <c r="KZ11" s="29"/>
      <c r="LA11" s="29"/>
      <c r="LB11" s="29"/>
      <c r="LC11" s="29"/>
      <c r="LD11" s="29"/>
      <c r="LE11" s="29"/>
      <c r="LF11" s="29"/>
      <c r="LG11" s="29"/>
      <c r="LH11" s="29"/>
      <c r="LI11" s="29"/>
      <c r="LJ11" s="29"/>
      <c r="LK11" s="29"/>
      <c r="LL11" s="29"/>
      <c r="LM11" s="29"/>
      <c r="LN11" s="29"/>
      <c r="LO11" s="29"/>
      <c r="LP11" s="29"/>
      <c r="LQ11" s="29"/>
      <c r="LR11" s="29"/>
      <c r="LS11" s="29"/>
      <c r="LT11" s="29"/>
      <c r="LU11" s="29"/>
      <c r="LV11" s="29"/>
      <c r="LW11" s="29"/>
      <c r="LX11" s="29"/>
      <c r="LY11" s="29">
        <v>1.7742</v>
      </c>
      <c r="LZ11" s="29"/>
      <c r="MA11" s="32">
        <v>1.88</v>
      </c>
      <c r="MB11" s="32">
        <v>1.84</v>
      </c>
      <c r="MC11" s="32">
        <v>1.87</v>
      </c>
      <c r="MD11" s="29">
        <f t="shared" si="144"/>
        <v>1.7742</v>
      </c>
      <c r="ME11" s="29">
        <v>1.86</v>
      </c>
      <c r="MF11" s="36">
        <f t="shared" si="24"/>
        <v>1.7742</v>
      </c>
      <c r="MG11" s="37">
        <v>1.81</v>
      </c>
      <c r="MH11" s="1049">
        <f t="shared" si="25"/>
        <v>1.7742</v>
      </c>
      <c r="MI11" s="37">
        <v>1.9</v>
      </c>
      <c r="MJ11" s="37">
        <f t="shared" si="26"/>
        <v>1.7742</v>
      </c>
      <c r="MK11" s="1049">
        <v>1.8948</v>
      </c>
      <c r="ML11" s="1049">
        <v>1.78</v>
      </c>
      <c r="MM11" s="1049">
        <f t="shared" si="27"/>
        <v>1.7742</v>
      </c>
      <c r="MN11" s="1049">
        <v>1.8</v>
      </c>
      <c r="MO11" s="1049">
        <v>1.94</v>
      </c>
      <c r="MP11" s="1049">
        <v>1.92</v>
      </c>
      <c r="MQ11" s="1049">
        <f t="shared" si="28"/>
        <v>1.7742</v>
      </c>
      <c r="MR11" s="37">
        <v>1.88</v>
      </c>
      <c r="MS11" s="1049">
        <v>1.92</v>
      </c>
      <c r="MT11" s="37">
        <f t="shared" si="29"/>
        <v>1.7742</v>
      </c>
      <c r="MU11" s="37">
        <v>1.88</v>
      </c>
      <c r="MV11" s="37">
        <v>1.85</v>
      </c>
      <c r="MW11" s="37">
        <f t="shared" si="30"/>
        <v>1.7742</v>
      </c>
      <c r="MX11" s="37">
        <v>1.92</v>
      </c>
      <c r="MY11" s="37">
        <v>1.92</v>
      </c>
      <c r="MZ11" s="52">
        <f t="shared" si="31"/>
        <v>1.7742</v>
      </c>
      <c r="NA11" s="52">
        <v>1.78</v>
      </c>
      <c r="NB11" s="52">
        <v>1.92</v>
      </c>
      <c r="NC11" s="52">
        <f t="shared" si="32"/>
        <v>1.7742</v>
      </c>
      <c r="ND11" s="52">
        <v>1.92</v>
      </c>
      <c r="NE11" s="1049">
        <v>1.92</v>
      </c>
      <c r="NF11" s="52">
        <f t="shared" si="33"/>
        <v>1.7742</v>
      </c>
      <c r="NG11" s="52">
        <v>1.91</v>
      </c>
      <c r="NH11" s="6">
        <f t="shared" si="34"/>
        <v>7.6541539848945961E-2</v>
      </c>
      <c r="NI11" s="29"/>
      <c r="NJ11" s="29"/>
      <c r="NK11" s="29"/>
      <c r="NL11" s="29"/>
      <c r="NM11" s="29"/>
      <c r="NN11" s="29"/>
      <c r="NO11" s="29"/>
      <c r="NP11" s="29"/>
      <c r="NQ11" s="29"/>
      <c r="NR11" s="29"/>
      <c r="NS11" s="29"/>
      <c r="NT11" s="29"/>
      <c r="NU11" s="29"/>
      <c r="NV11" s="29"/>
      <c r="NW11" s="29"/>
      <c r="NX11" s="29"/>
      <c r="NY11" s="29"/>
      <c r="NZ11" s="29"/>
      <c r="OA11" s="29"/>
      <c r="OB11" s="29"/>
      <c r="OC11" s="29"/>
      <c r="OD11" s="29"/>
      <c r="OE11" s="29"/>
      <c r="OF11" s="29"/>
      <c r="OG11" s="29"/>
      <c r="OH11" s="29"/>
      <c r="OI11" s="29"/>
      <c r="OJ11" s="29"/>
      <c r="OK11" s="29"/>
      <c r="OL11" s="29"/>
      <c r="OM11" s="29"/>
      <c r="ON11" s="29"/>
      <c r="OO11" s="29"/>
      <c r="OP11" s="29"/>
      <c r="OQ11" s="29"/>
      <c r="OR11" s="29"/>
      <c r="OS11" s="29"/>
      <c r="OT11" s="29"/>
      <c r="OU11" s="29">
        <v>1.4306000000000001</v>
      </c>
      <c r="OV11" s="29"/>
      <c r="OW11" s="29">
        <v>1.5</v>
      </c>
      <c r="OX11" s="29">
        <v>1.53</v>
      </c>
      <c r="OY11" s="29">
        <f t="shared" si="35"/>
        <v>1.4306000000000001</v>
      </c>
      <c r="OZ11" s="29">
        <v>1.53</v>
      </c>
      <c r="PA11" s="32">
        <v>1.54</v>
      </c>
      <c r="PB11" s="4">
        <v>1.5</v>
      </c>
      <c r="PC11" s="52">
        <f t="shared" si="36"/>
        <v>1.4306000000000001</v>
      </c>
      <c r="PD11" s="1049">
        <v>1.39</v>
      </c>
      <c r="PE11" s="1049">
        <v>1.4</v>
      </c>
      <c r="PF11" s="52">
        <f>(MIN(PC11,PE11))</f>
        <v>1.4</v>
      </c>
      <c r="PG11" s="29">
        <v>1.39</v>
      </c>
      <c r="PH11" s="36">
        <v>1.43</v>
      </c>
      <c r="PI11" s="37">
        <f t="shared" si="38"/>
        <v>1.4</v>
      </c>
      <c r="PJ11" s="37">
        <v>1.49</v>
      </c>
      <c r="PK11" s="37">
        <f t="shared" si="39"/>
        <v>1.4</v>
      </c>
      <c r="PL11" s="37">
        <v>1.48</v>
      </c>
      <c r="PM11" s="1049">
        <v>1.5</v>
      </c>
      <c r="PN11" s="37">
        <f t="shared" si="40"/>
        <v>1.4</v>
      </c>
      <c r="PO11" s="37"/>
      <c r="PP11" s="1049">
        <v>1.51</v>
      </c>
      <c r="PQ11" s="1049">
        <f t="shared" si="41"/>
        <v>1.4</v>
      </c>
      <c r="PR11" s="1049"/>
      <c r="PS11" s="1049">
        <v>1.49</v>
      </c>
      <c r="PT11" s="1049">
        <f t="shared" si="42"/>
        <v>1.4</v>
      </c>
      <c r="PU11" s="1049">
        <v>1.52</v>
      </c>
      <c r="PV11" s="1049">
        <v>1.54</v>
      </c>
      <c r="PW11" s="1049">
        <f t="shared" si="43"/>
        <v>1.4</v>
      </c>
      <c r="PX11" s="1049">
        <v>1.5429999999999999</v>
      </c>
      <c r="PY11" s="52">
        <f t="shared" si="44"/>
        <v>1.4</v>
      </c>
      <c r="PZ11" s="52">
        <v>1.5</v>
      </c>
      <c r="QA11" s="52">
        <v>1.55</v>
      </c>
      <c r="QB11" s="52">
        <f t="shared" si="45"/>
        <v>1.4</v>
      </c>
      <c r="QC11" s="52">
        <v>1.55</v>
      </c>
      <c r="QD11" s="52">
        <f t="shared" si="46"/>
        <v>1.4</v>
      </c>
      <c r="QE11" s="1049">
        <v>1.5509999999999999</v>
      </c>
      <c r="QF11" s="52">
        <f t="shared" si="47"/>
        <v>1.4</v>
      </c>
      <c r="QG11" s="52">
        <v>1.51</v>
      </c>
      <c r="QH11" s="1049">
        <v>1.55</v>
      </c>
      <c r="QI11" s="52">
        <f t="shared" si="48"/>
        <v>1.4</v>
      </c>
      <c r="QJ11" s="52"/>
      <c r="QK11" s="6">
        <f t="shared" si="49"/>
        <v>-1</v>
      </c>
      <c r="QL11" s="29"/>
      <c r="QM11" s="29"/>
      <c r="QN11" s="29"/>
      <c r="QO11" s="29"/>
      <c r="QP11" s="29"/>
      <c r="QQ11" s="29"/>
      <c r="QR11" s="29"/>
      <c r="QS11" s="29"/>
      <c r="QT11" s="29"/>
      <c r="QU11" s="29"/>
      <c r="QV11" s="29"/>
      <c r="QW11" s="29">
        <v>1.37</v>
      </c>
      <c r="QX11" s="29"/>
      <c r="QY11" s="29"/>
      <c r="QZ11" s="29">
        <v>1.18</v>
      </c>
      <c r="RA11" s="29">
        <v>1.26</v>
      </c>
      <c r="RB11" s="29">
        <f t="shared" si="50"/>
        <v>1.26</v>
      </c>
      <c r="RC11" s="29">
        <v>1.29</v>
      </c>
      <c r="RD11" s="36">
        <f t="shared" si="51"/>
        <v>1.26</v>
      </c>
      <c r="RE11" s="29">
        <v>1.25</v>
      </c>
      <c r="RF11" s="37">
        <v>1.3520000000000001</v>
      </c>
      <c r="RG11" s="1049">
        <f t="shared" si="52"/>
        <v>1.26</v>
      </c>
      <c r="RH11" s="37">
        <v>1.26</v>
      </c>
      <c r="RI11" s="37">
        <f t="shared" si="53"/>
        <v>1.26</v>
      </c>
      <c r="RJ11" s="1049">
        <v>1.2529999999999999</v>
      </c>
      <c r="RK11" s="1049">
        <v>1.36</v>
      </c>
      <c r="RL11" s="1049">
        <v>1.26</v>
      </c>
      <c r="RM11" s="1049">
        <f t="shared" si="54"/>
        <v>1.26</v>
      </c>
      <c r="RN11" s="1049">
        <v>1.29</v>
      </c>
      <c r="RO11" s="1049">
        <v>1.34</v>
      </c>
      <c r="RP11" s="1049">
        <f t="shared" si="55"/>
        <v>1.26</v>
      </c>
      <c r="RQ11" s="1049"/>
      <c r="RR11" s="1049">
        <v>1.33</v>
      </c>
      <c r="RS11" s="1049">
        <f t="shared" si="56"/>
        <v>1.26</v>
      </c>
      <c r="RT11" s="1049">
        <v>1.31</v>
      </c>
      <c r="RU11" s="1049">
        <f t="shared" si="57"/>
        <v>1.26</v>
      </c>
      <c r="RV11" s="1049">
        <v>1.345</v>
      </c>
      <c r="RW11" s="1049">
        <v>1.35</v>
      </c>
      <c r="RX11" s="52">
        <f t="shared" si="58"/>
        <v>1.26</v>
      </c>
      <c r="RY11" s="52">
        <v>1.33</v>
      </c>
      <c r="RZ11" s="52">
        <v>1.34</v>
      </c>
      <c r="SA11" s="52">
        <f t="shared" si="59"/>
        <v>1.26</v>
      </c>
      <c r="SB11" s="52">
        <v>1.35</v>
      </c>
      <c r="SC11" s="1049">
        <f t="shared" si="60"/>
        <v>1.26</v>
      </c>
      <c r="SD11" s="52">
        <v>1.3520000000000001</v>
      </c>
      <c r="SE11" s="52">
        <f t="shared" si="61"/>
        <v>1.26</v>
      </c>
      <c r="SF11" s="52">
        <v>1.35</v>
      </c>
      <c r="SG11" s="52">
        <v>1.35</v>
      </c>
      <c r="SH11" s="52">
        <f t="shared" si="62"/>
        <v>1.26</v>
      </c>
      <c r="SI11" s="52">
        <v>1.34</v>
      </c>
      <c r="SJ11" s="52">
        <f t="shared" si="63"/>
        <v>1.26</v>
      </c>
      <c r="SK11" s="52">
        <v>1.35</v>
      </c>
      <c r="SL11" s="52">
        <v>1.37</v>
      </c>
      <c r="SM11" s="52">
        <f t="shared" si="64"/>
        <v>1.26</v>
      </c>
      <c r="SN11" s="118"/>
      <c r="SO11" s="36">
        <v>2.84</v>
      </c>
      <c r="SP11" s="52">
        <f t="shared" si="145"/>
        <v>1.26</v>
      </c>
      <c r="SQ11" s="52">
        <v>2.82</v>
      </c>
      <c r="SR11" s="6">
        <f t="shared" si="146"/>
        <v>1.2380952380952379</v>
      </c>
      <c r="SS11" s="29">
        <v>1.53</v>
      </c>
      <c r="ST11" s="29">
        <v>1.57</v>
      </c>
      <c r="SU11" s="29">
        <v>1.63</v>
      </c>
      <c r="SV11" s="52">
        <f t="shared" si="65"/>
        <v>1.53</v>
      </c>
      <c r="SW11" s="36">
        <v>1.5780000000000001</v>
      </c>
      <c r="SX11" s="36">
        <f t="shared" si="66"/>
        <v>1.53</v>
      </c>
      <c r="SY11" s="29">
        <v>1.655</v>
      </c>
      <c r="SZ11" s="37">
        <v>1.5680000000000001</v>
      </c>
      <c r="TA11" s="37">
        <f t="shared" si="67"/>
        <v>1.53</v>
      </c>
      <c r="TB11" s="37">
        <v>1.66</v>
      </c>
      <c r="TC11" s="37">
        <f t="shared" si="68"/>
        <v>1.53</v>
      </c>
      <c r="TD11" s="37">
        <v>1.66</v>
      </c>
      <c r="TE11" s="1049">
        <v>1.65</v>
      </c>
      <c r="TF11" s="37">
        <f t="shared" si="69"/>
        <v>1.53</v>
      </c>
      <c r="TG11" s="37"/>
      <c r="TH11" s="1049">
        <v>1.55</v>
      </c>
      <c r="TI11" s="37">
        <f t="shared" si="70"/>
        <v>1.53</v>
      </c>
      <c r="TJ11" s="37">
        <v>1.65</v>
      </c>
      <c r="TK11" s="1049">
        <v>1.66</v>
      </c>
      <c r="TL11" s="37">
        <f t="shared" si="71"/>
        <v>1.53</v>
      </c>
      <c r="TM11" s="1049">
        <v>1.58</v>
      </c>
      <c r="TN11" s="1049">
        <f t="shared" si="72"/>
        <v>1.53</v>
      </c>
      <c r="TO11" s="1049">
        <v>1.61</v>
      </c>
      <c r="TP11" s="1049">
        <v>1.65</v>
      </c>
      <c r="TQ11" s="52">
        <f t="shared" si="73"/>
        <v>1.53</v>
      </c>
      <c r="TR11" s="52">
        <v>1.61</v>
      </c>
      <c r="TS11" s="52">
        <v>1.55</v>
      </c>
      <c r="TT11" s="52">
        <f t="shared" si="74"/>
        <v>1.53</v>
      </c>
      <c r="TU11" s="52">
        <v>1.65</v>
      </c>
      <c r="TV11" s="1049">
        <v>1.59</v>
      </c>
      <c r="TW11" s="52">
        <f t="shared" si="75"/>
        <v>1.53</v>
      </c>
      <c r="TX11" s="1049">
        <v>1.66</v>
      </c>
      <c r="TY11" s="52">
        <f t="shared" si="76"/>
        <v>1.53</v>
      </c>
      <c r="TZ11" s="52">
        <v>1.66</v>
      </c>
      <c r="UA11" s="52">
        <v>1.66</v>
      </c>
      <c r="UB11" s="52">
        <f t="shared" si="77"/>
        <v>1.53</v>
      </c>
      <c r="UC11" s="1049">
        <v>1.65</v>
      </c>
      <c r="UD11" s="52">
        <f t="shared" si="78"/>
        <v>1.53</v>
      </c>
      <c r="UE11" s="52">
        <v>1.64</v>
      </c>
      <c r="UF11" s="1049">
        <v>1.6519999999999999</v>
      </c>
      <c r="UG11" s="52">
        <f t="shared" si="79"/>
        <v>1.53</v>
      </c>
      <c r="UH11" s="1049">
        <v>1.58</v>
      </c>
      <c r="UI11" s="1049">
        <v>1.57</v>
      </c>
      <c r="UJ11" s="1049">
        <f t="shared" si="80"/>
        <v>1.53</v>
      </c>
      <c r="UK11" s="52">
        <v>2.84</v>
      </c>
      <c r="UL11" s="52">
        <v>2.86</v>
      </c>
      <c r="UM11" s="52">
        <f t="shared" si="147"/>
        <v>1.53</v>
      </c>
      <c r="UN11" s="52">
        <v>2.87</v>
      </c>
      <c r="UO11" s="6">
        <f t="shared" si="148"/>
        <v>0.87581699346405228</v>
      </c>
      <c r="UP11" s="36">
        <v>1.5070000000000003</v>
      </c>
      <c r="UQ11" s="36">
        <v>1.41</v>
      </c>
      <c r="UR11" s="36">
        <f t="shared" ref="UR11:UR19" si="163">(MIN(UP11,UQ11))</f>
        <v>1.41</v>
      </c>
      <c r="US11" s="36">
        <v>1.4</v>
      </c>
      <c r="UT11" s="36">
        <v>1.39</v>
      </c>
      <c r="UU11" s="36">
        <v>1.4</v>
      </c>
      <c r="UV11" s="36">
        <f t="shared" si="82"/>
        <v>1.4</v>
      </c>
      <c r="UW11" s="36">
        <v>1.39</v>
      </c>
      <c r="UX11" s="36">
        <f t="shared" si="83"/>
        <v>1.39</v>
      </c>
      <c r="UY11" s="36">
        <v>1.39</v>
      </c>
      <c r="UZ11" s="36">
        <v>1.41</v>
      </c>
      <c r="VA11" s="36">
        <f t="shared" si="84"/>
        <v>1.39</v>
      </c>
      <c r="VB11" s="36">
        <v>1.38</v>
      </c>
      <c r="VC11" s="36">
        <f t="shared" si="85"/>
        <v>1.38</v>
      </c>
      <c r="VD11" s="36">
        <v>1.39</v>
      </c>
      <c r="VE11" s="36">
        <v>1.4</v>
      </c>
      <c r="VF11" s="36">
        <f t="shared" si="86"/>
        <v>1.38</v>
      </c>
      <c r="VG11" s="52">
        <v>1.452</v>
      </c>
      <c r="VH11" s="52">
        <v>1.395</v>
      </c>
      <c r="VI11" s="52">
        <v>1.41</v>
      </c>
      <c r="VJ11" s="52">
        <v>1.48</v>
      </c>
      <c r="VK11" s="52">
        <v>1.38</v>
      </c>
      <c r="VL11" s="1049">
        <v>1.39</v>
      </c>
      <c r="VM11" s="1049">
        <v>1.4970000000000001</v>
      </c>
      <c r="VN11" s="52">
        <f t="shared" si="87"/>
        <v>1.38</v>
      </c>
      <c r="VO11" s="52">
        <v>1.49</v>
      </c>
      <c r="VP11" s="52">
        <v>1.5</v>
      </c>
      <c r="VQ11" s="1049">
        <v>1.41</v>
      </c>
      <c r="VR11" s="1049">
        <v>1.44</v>
      </c>
      <c r="VS11" s="52">
        <f t="shared" si="88"/>
        <v>1.38</v>
      </c>
      <c r="VT11" s="52">
        <v>1.46</v>
      </c>
      <c r="VU11" s="52">
        <v>1.45</v>
      </c>
      <c r="VV11" s="1049">
        <v>1.4</v>
      </c>
      <c r="VW11" s="1049">
        <v>1.39</v>
      </c>
      <c r="VX11" s="52">
        <f t="shared" si="89"/>
        <v>1.38</v>
      </c>
      <c r="VY11" s="52">
        <v>1.4</v>
      </c>
      <c r="VZ11" s="52">
        <v>1.41</v>
      </c>
      <c r="WA11" s="1049">
        <v>1.47</v>
      </c>
      <c r="WB11" s="1049">
        <v>1.47</v>
      </c>
      <c r="WC11" s="52">
        <f t="shared" si="90"/>
        <v>1.38</v>
      </c>
      <c r="WD11" s="52">
        <v>1.47</v>
      </c>
      <c r="WE11" s="52">
        <v>1.49</v>
      </c>
      <c r="WF11" s="1049">
        <v>1.4970000000000001</v>
      </c>
      <c r="WG11" s="52">
        <v>1.4970000000000001</v>
      </c>
      <c r="WH11" s="52">
        <f t="shared" si="91"/>
        <v>1.38</v>
      </c>
      <c r="WI11" s="32">
        <v>1.4970000000000001</v>
      </c>
      <c r="WJ11" s="52">
        <v>1.4970000000000001</v>
      </c>
      <c r="WK11" s="52">
        <f t="shared" si="92"/>
        <v>1.38</v>
      </c>
      <c r="WL11" s="52">
        <v>1.4970000000000001</v>
      </c>
      <c r="WM11" s="52">
        <v>1.4970000000000001</v>
      </c>
      <c r="WN11" s="52">
        <f t="shared" si="93"/>
        <v>1.38</v>
      </c>
      <c r="WO11" s="52"/>
      <c r="WP11" s="52">
        <v>1.49</v>
      </c>
      <c r="WQ11" s="52">
        <v>1.4850000000000001</v>
      </c>
      <c r="WR11" s="52">
        <v>1.49</v>
      </c>
      <c r="WS11" s="52">
        <v>1.36</v>
      </c>
      <c r="WT11" s="52">
        <v>1.365</v>
      </c>
      <c r="WU11" s="52">
        <f t="shared" si="94"/>
        <v>1.36</v>
      </c>
      <c r="WV11" s="1049">
        <v>1.4650000000000001</v>
      </c>
      <c r="WW11" s="1049">
        <v>1.47</v>
      </c>
      <c r="WX11" s="52">
        <f t="shared" si="95"/>
        <v>1.36</v>
      </c>
      <c r="WY11" s="1049"/>
      <c r="WZ11" s="1049">
        <v>1.47</v>
      </c>
      <c r="XA11" s="1049">
        <v>1.48</v>
      </c>
      <c r="XB11" s="1049">
        <v>1.47</v>
      </c>
      <c r="XC11" s="1049">
        <f t="shared" si="96"/>
        <v>1.36</v>
      </c>
      <c r="XD11" s="1049">
        <v>1.46</v>
      </c>
      <c r="XE11" s="1049">
        <f t="shared" si="97"/>
        <v>1.36</v>
      </c>
      <c r="XF11" s="1049"/>
      <c r="XG11" s="1049">
        <v>1.49</v>
      </c>
      <c r="XH11" s="1049">
        <v>1.45</v>
      </c>
      <c r="XI11" s="1049">
        <f t="shared" si="98"/>
        <v>1.36</v>
      </c>
      <c r="XJ11" s="1049"/>
      <c r="XK11" s="119">
        <v>1.91</v>
      </c>
      <c r="XL11" s="52">
        <f t="shared" si="149"/>
        <v>1.36</v>
      </c>
      <c r="XM11" s="52"/>
      <c r="XN11" s="52">
        <v>1.89</v>
      </c>
      <c r="XO11" s="6">
        <f t="shared" si="150"/>
        <v>-1</v>
      </c>
      <c r="XP11" s="6">
        <f t="shared" si="151"/>
        <v>0.38970588235294101</v>
      </c>
      <c r="XQ11" s="1224">
        <f t="shared" ref="XQ11:XQ17" si="164">(VK11-VF11)/VF11</f>
        <v>0</v>
      </c>
      <c r="XR11" s="52"/>
      <c r="XS11" s="52"/>
      <c r="XT11" s="52"/>
      <c r="XU11" s="52">
        <v>1.43</v>
      </c>
      <c r="XV11" s="58">
        <v>1.48</v>
      </c>
      <c r="XW11" s="52">
        <v>1.5509999999999999</v>
      </c>
      <c r="XX11" s="52">
        <f t="shared" si="100"/>
        <v>1.43</v>
      </c>
      <c r="XY11" s="32">
        <v>1.45</v>
      </c>
      <c r="XZ11" s="52">
        <v>1.55</v>
      </c>
      <c r="YA11" s="52">
        <f t="shared" si="101"/>
        <v>1.43</v>
      </c>
      <c r="YB11" s="52">
        <v>1.54</v>
      </c>
      <c r="YC11" s="52">
        <f t="shared" si="102"/>
        <v>1.43</v>
      </c>
      <c r="YD11" s="52">
        <v>1.54</v>
      </c>
      <c r="YE11" s="52">
        <f t="shared" si="103"/>
        <v>1.43</v>
      </c>
      <c r="YF11" s="52">
        <v>1.55</v>
      </c>
      <c r="YG11" s="52">
        <f t="shared" si="104"/>
        <v>1.43</v>
      </c>
      <c r="YH11" s="52">
        <v>1.56</v>
      </c>
      <c r="YI11" s="1049">
        <v>1.55</v>
      </c>
      <c r="YJ11" s="1049">
        <f t="shared" si="105"/>
        <v>1.43</v>
      </c>
      <c r="YK11" s="1049"/>
      <c r="YL11" s="1049">
        <v>2.79</v>
      </c>
      <c r="YM11" s="52">
        <f t="shared" si="152"/>
        <v>1.43</v>
      </c>
      <c r="YN11" s="52">
        <v>2.73</v>
      </c>
      <c r="YO11" s="6">
        <f t="shared" si="153"/>
        <v>0.90909090909090917</v>
      </c>
      <c r="YP11" s="58">
        <v>1.4570000000000001</v>
      </c>
      <c r="YQ11" s="58">
        <v>1.48</v>
      </c>
      <c r="YR11" s="52">
        <v>1.48</v>
      </c>
      <c r="YS11" s="52">
        <f t="shared" si="106"/>
        <v>1.4570000000000001</v>
      </c>
      <c r="YT11" s="52">
        <v>1.5</v>
      </c>
      <c r="YU11" s="52">
        <f t="shared" si="107"/>
        <v>1.4570000000000001</v>
      </c>
      <c r="YV11" s="52">
        <v>1.45</v>
      </c>
      <c r="YW11" s="52">
        <v>1.47</v>
      </c>
      <c r="YX11" s="52">
        <f t="shared" si="108"/>
        <v>1.4570000000000001</v>
      </c>
      <c r="YY11" s="52">
        <v>1.58</v>
      </c>
      <c r="YZ11" s="52">
        <v>1.57</v>
      </c>
      <c r="ZA11" s="52">
        <f t="shared" si="109"/>
        <v>1.4570000000000001</v>
      </c>
      <c r="ZB11" s="52">
        <v>1.55</v>
      </c>
      <c r="ZC11" s="58">
        <f t="shared" si="110"/>
        <v>1.4570000000000001</v>
      </c>
      <c r="ZD11" s="52">
        <v>1.52</v>
      </c>
      <c r="ZE11" s="32">
        <f t="shared" si="111"/>
        <v>1.4570000000000001</v>
      </c>
      <c r="ZF11" s="52">
        <v>1.956</v>
      </c>
      <c r="ZG11" s="52">
        <v>1.95</v>
      </c>
      <c r="ZH11" s="52">
        <f t="shared" si="154"/>
        <v>1.4570000000000001</v>
      </c>
      <c r="ZI11" s="52"/>
      <c r="ZJ11" s="6">
        <f t="shared" si="155"/>
        <v>-1</v>
      </c>
      <c r="ZK11" s="1049"/>
      <c r="ZL11" s="1049"/>
      <c r="ZM11" s="1049"/>
      <c r="ZN11" s="1283">
        <v>1.38</v>
      </c>
      <c r="ZO11" s="971">
        <v>1.38</v>
      </c>
      <c r="ZP11" s="971">
        <v>1.49</v>
      </c>
      <c r="ZQ11" s="1389">
        <v>1.49</v>
      </c>
      <c r="ZR11" s="971">
        <f t="shared" si="112"/>
        <v>1.38</v>
      </c>
      <c r="ZS11" s="1609">
        <v>1.49</v>
      </c>
      <c r="ZT11" s="971">
        <f t="shared" si="113"/>
        <v>1.38</v>
      </c>
      <c r="ZU11" s="1609">
        <v>1.492</v>
      </c>
      <c r="ZV11" s="971">
        <f t="shared" si="114"/>
        <v>1.38</v>
      </c>
      <c r="ZW11" s="1049">
        <v>1.49</v>
      </c>
      <c r="ZX11" s="52">
        <f t="shared" si="115"/>
        <v>1.38</v>
      </c>
      <c r="ZY11" s="971">
        <v>1.45</v>
      </c>
      <c r="ZZ11" s="1049">
        <f t="shared" si="116"/>
        <v>1.38</v>
      </c>
      <c r="AAA11" s="32">
        <v>1.49</v>
      </c>
      <c r="AAB11" s="52">
        <f t="shared" si="117"/>
        <v>1.38</v>
      </c>
      <c r="AAC11" s="1049">
        <v>2.34</v>
      </c>
      <c r="AAD11" s="52">
        <f t="shared" si="156"/>
        <v>1.38</v>
      </c>
      <c r="AAE11" s="52">
        <v>2.31</v>
      </c>
      <c r="AAF11" s="678">
        <f t="shared" si="157"/>
        <v>0.67391304347826109</v>
      </c>
      <c r="AAG11" s="52"/>
      <c r="AAH11" s="52">
        <v>1.58</v>
      </c>
      <c r="AAI11" s="32">
        <v>1.599</v>
      </c>
      <c r="AAJ11" s="52">
        <v>1.7</v>
      </c>
      <c r="AAK11" s="1049">
        <f t="shared" si="118"/>
        <v>1.58</v>
      </c>
      <c r="AAL11" s="1049">
        <v>1.69</v>
      </c>
      <c r="AAM11" s="32">
        <v>1.64</v>
      </c>
      <c r="AAN11" s="52">
        <f t="shared" si="119"/>
        <v>1.58</v>
      </c>
      <c r="AAO11" s="1049">
        <v>1.66</v>
      </c>
      <c r="AAP11" s="52">
        <f>MIN(AAO11,AAN11)</f>
        <v>1.58</v>
      </c>
      <c r="AAQ11" s="58"/>
      <c r="AAR11" s="52">
        <v>1.71</v>
      </c>
      <c r="AAS11" s="1049">
        <v>1.6519999999999999</v>
      </c>
      <c r="AAT11" s="1049">
        <f t="shared" si="121"/>
        <v>1.58</v>
      </c>
      <c r="AAU11" s="1049"/>
      <c r="AAV11" s="52">
        <v>1.63</v>
      </c>
      <c r="AAW11" s="58">
        <f t="shared" si="122"/>
        <v>1.58</v>
      </c>
      <c r="AAX11" s="58">
        <v>2.0299999999999998</v>
      </c>
      <c r="AAY11" s="52">
        <v>2.06</v>
      </c>
      <c r="AAZ11" s="52">
        <f t="shared" si="158"/>
        <v>1.58</v>
      </c>
      <c r="ABA11" s="52">
        <v>2.09</v>
      </c>
      <c r="ABB11" s="6">
        <f t="shared" si="159"/>
        <v>0.32278481012658211</v>
      </c>
      <c r="ABC11" s="52">
        <v>1.56</v>
      </c>
      <c r="ABD11" s="52">
        <f t="shared" si="123"/>
        <v>1.56</v>
      </c>
      <c r="ABE11" s="52">
        <v>1.57</v>
      </c>
      <c r="ABF11" s="6">
        <f t="shared" si="124"/>
        <v>6.4102564102564161E-3</v>
      </c>
      <c r="ABG11" s="52">
        <v>1.55</v>
      </c>
      <c r="ABH11" s="52">
        <f t="shared" si="125"/>
        <v>1.55</v>
      </c>
      <c r="ABI11" s="52">
        <v>1.53</v>
      </c>
      <c r="ABJ11" s="6">
        <f t="shared" si="160"/>
        <v>-1.2903225806451623E-2</v>
      </c>
      <c r="ABK11" s="1564">
        <v>1.58</v>
      </c>
      <c r="ABL11" s="52">
        <f t="shared" si="126"/>
        <v>1.58</v>
      </c>
      <c r="ABM11" s="52">
        <v>1.59</v>
      </c>
      <c r="ABN11" s="678">
        <f t="shared" si="127"/>
        <v>6.329113924050638E-3</v>
      </c>
      <c r="ABO11" s="36"/>
      <c r="ABP11" s="350" t="s">
        <v>2323</v>
      </c>
      <c r="ABQ11" s="36"/>
      <c r="ABR11" s="36" t="str">
        <f t="shared" si="128"/>
        <v>4.Blocker/Not Executed</v>
      </c>
      <c r="ABS11" s="36" t="str">
        <f t="shared" si="129"/>
        <v>4.Blocker/Not Executed</v>
      </c>
      <c r="ABT11" s="36" t="str">
        <f t="shared" si="130"/>
        <v>4.Blocker/Not Executed</v>
      </c>
      <c r="ABU11" s="36" t="str">
        <f t="shared" si="131"/>
        <v>4.Blocker/Not Executed</v>
      </c>
      <c r="ABV11" s="36" t="str">
        <f t="shared" si="132"/>
        <v>4.Blocker/Not Executed</v>
      </c>
      <c r="ABW11" s="36" t="str">
        <f t="shared" si="133"/>
        <v>4.Blocker/Not Executed</v>
      </c>
      <c r="ABX11" s="36" t="str">
        <f t="shared" si="134"/>
        <v>2. Within 10% deviation from baseline</v>
      </c>
      <c r="ABY11" s="59" t="str">
        <f t="shared" si="135"/>
        <v xml:space="preserve">1. Better than baseline </v>
      </c>
      <c r="ABZ11" s="59" t="str">
        <f t="shared" si="136"/>
        <v>3. Missing baseline</v>
      </c>
      <c r="ACA11" s="59" t="str">
        <f t="shared" si="137"/>
        <v>3. Missing baseline</v>
      </c>
      <c r="ACB11" s="59" t="str">
        <f t="shared" si="138"/>
        <v xml:space="preserve">1. Better than baseline </v>
      </c>
      <c r="ACC11" s="36" t="str">
        <f t="shared" si="139"/>
        <v>3. Missing baseline</v>
      </c>
      <c r="ACD11" s="37" t="str">
        <f t="shared" si="140"/>
        <v>3. Missing baseline</v>
      </c>
      <c r="ACE11" s="37" t="str">
        <f t="shared" si="141"/>
        <v>3. Missing baseline</v>
      </c>
      <c r="ACF11" s="37" t="str">
        <f t="shared" si="142"/>
        <v>3. Missing baseline</v>
      </c>
    </row>
    <row r="12" spans="1:775" s="4" customFormat="1" ht="43.5" customHeight="1" thickBot="1" x14ac:dyDescent="0.4">
      <c r="A12" s="340">
        <v>10</v>
      </c>
      <c r="B12" s="52" t="s">
        <v>17</v>
      </c>
      <c r="C12" s="52" t="s">
        <v>1254</v>
      </c>
      <c r="D12" s="52" t="s">
        <v>2307</v>
      </c>
      <c r="E12" s="52" t="s">
        <v>2307</v>
      </c>
      <c r="F12" s="52" t="s">
        <v>2308</v>
      </c>
      <c r="G12" s="52" t="s">
        <v>2324</v>
      </c>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36">
        <v>2.64</v>
      </c>
      <c r="AV12" s="36"/>
      <c r="AW12" s="59"/>
      <c r="AX12" s="59">
        <v>2.7</v>
      </c>
      <c r="AY12" s="36">
        <v>2.67</v>
      </c>
      <c r="AZ12" s="59">
        <f t="shared" si="0"/>
        <v>2.64</v>
      </c>
      <c r="BA12" s="59">
        <v>2.67</v>
      </c>
      <c r="BB12" s="58">
        <f t="shared" si="1"/>
        <v>2.64</v>
      </c>
      <c r="BC12" s="36"/>
      <c r="BD12" s="678">
        <f t="shared" si="2"/>
        <v>-1</v>
      </c>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v>2.71</v>
      </c>
      <c r="DQ12" s="29"/>
      <c r="DR12" s="29">
        <v>2.59</v>
      </c>
      <c r="DS12" s="29"/>
      <c r="DT12" s="29">
        <f>MIN(DP12,DS12)</f>
        <v>2.71</v>
      </c>
      <c r="DU12" s="51">
        <v>2.62</v>
      </c>
      <c r="DV12" s="52">
        <f t="shared" si="3"/>
        <v>2.62</v>
      </c>
      <c r="DW12" s="37">
        <v>2.65</v>
      </c>
      <c r="DX12" s="29">
        <v>2.69</v>
      </c>
      <c r="DY12" s="52">
        <f t="shared" si="4"/>
        <v>2.62</v>
      </c>
      <c r="DZ12" s="29"/>
      <c r="EA12" s="6">
        <f t="shared" si="5"/>
        <v>2.6717557251908334E-2</v>
      </c>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v>2.879</v>
      </c>
      <c r="FM12" s="29"/>
      <c r="FN12" s="29">
        <v>2.87</v>
      </c>
      <c r="FO12" s="29">
        <v>2.87</v>
      </c>
      <c r="FP12" s="29">
        <f t="shared" si="161"/>
        <v>2.87</v>
      </c>
      <c r="FQ12" s="29">
        <v>2.9</v>
      </c>
      <c r="FR12" s="58">
        <f t="shared" si="6"/>
        <v>2.87</v>
      </c>
      <c r="FS12" s="36">
        <v>2.78</v>
      </c>
      <c r="FT12" s="36">
        <v>2.71</v>
      </c>
      <c r="FU12" s="6">
        <f t="shared" si="7"/>
        <v>-5.5749128919860676E-2</v>
      </c>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v>2.4500000000000002</v>
      </c>
      <c r="HF12" s="29"/>
      <c r="HG12" s="29">
        <v>2.56</v>
      </c>
      <c r="HH12" s="29"/>
      <c r="HI12" s="29">
        <f t="shared" si="162"/>
        <v>2.4500000000000002</v>
      </c>
      <c r="HJ12" s="29">
        <v>2.48</v>
      </c>
      <c r="HK12" s="1049">
        <f t="shared" si="8"/>
        <v>2.4500000000000002</v>
      </c>
      <c r="HL12" s="36">
        <v>2.61</v>
      </c>
      <c r="HM12" s="37">
        <f t="shared" si="9"/>
        <v>2.4500000000000002</v>
      </c>
      <c r="HN12" s="37">
        <v>2.5499999999999998</v>
      </c>
      <c r="HO12" s="37">
        <f t="shared" si="10"/>
        <v>2.4500000000000002</v>
      </c>
      <c r="HP12" s="37"/>
      <c r="HQ12" s="461">
        <f t="shared" si="11"/>
        <v>-1</v>
      </c>
      <c r="HR12" s="29"/>
      <c r="HS12" s="29"/>
      <c r="HT12" s="29"/>
      <c r="HU12" s="29"/>
      <c r="HV12" s="29"/>
      <c r="HW12" s="29"/>
      <c r="HX12" s="29"/>
      <c r="HY12" s="29"/>
      <c r="HZ12" s="29"/>
      <c r="IA12" s="29"/>
      <c r="IB12" s="29"/>
      <c r="IC12" s="29"/>
      <c r="ID12" s="29"/>
      <c r="IE12" s="29"/>
      <c r="IF12" s="29"/>
      <c r="IG12" s="29"/>
      <c r="IH12" s="29"/>
      <c r="II12" s="29"/>
      <c r="IJ12" s="29"/>
      <c r="IK12" s="29"/>
      <c r="IL12" s="29"/>
      <c r="IM12" s="29"/>
      <c r="IN12" s="29"/>
      <c r="IO12" s="29"/>
      <c r="IP12" s="29"/>
      <c r="IQ12" s="29"/>
      <c r="IR12" s="29"/>
      <c r="IS12" s="29"/>
      <c r="IT12" s="29"/>
      <c r="IU12" s="29"/>
      <c r="IV12" s="29"/>
      <c r="IW12" s="29"/>
      <c r="IX12" s="29"/>
      <c r="IY12" s="29"/>
      <c r="IZ12" s="29"/>
      <c r="JA12" s="29"/>
      <c r="JB12" s="29"/>
      <c r="JC12" s="29"/>
      <c r="JD12" s="29">
        <v>2.8075999999999999</v>
      </c>
      <c r="JE12" s="29"/>
      <c r="JF12" s="32">
        <v>3.0190000000000001</v>
      </c>
      <c r="JG12" s="29">
        <v>2.91</v>
      </c>
      <c r="JH12" s="29">
        <f t="shared" si="12"/>
        <v>2.8075999999999999</v>
      </c>
      <c r="JI12" s="29">
        <v>3.03</v>
      </c>
      <c r="JJ12" s="52">
        <f t="shared" si="13"/>
        <v>2.8075999999999999</v>
      </c>
      <c r="JK12" s="37">
        <v>2.67</v>
      </c>
      <c r="JL12" s="37">
        <v>3.03</v>
      </c>
      <c r="JM12" s="36">
        <f t="shared" si="143"/>
        <v>2.67</v>
      </c>
      <c r="JN12" s="36">
        <v>2.82</v>
      </c>
      <c r="JO12" s="37">
        <v>3.01</v>
      </c>
      <c r="JP12" s="37">
        <f t="shared" si="14"/>
        <v>2.67</v>
      </c>
      <c r="JQ12" s="37">
        <v>2.81</v>
      </c>
      <c r="JR12" s="37">
        <f t="shared" si="15"/>
        <v>2.67</v>
      </c>
      <c r="JS12" s="37">
        <v>2.83</v>
      </c>
      <c r="JT12" s="52">
        <v>2.81</v>
      </c>
      <c r="JU12" s="1049">
        <f t="shared" si="16"/>
        <v>2.67</v>
      </c>
      <c r="JV12" s="37">
        <v>2.77</v>
      </c>
      <c r="JW12" s="1049">
        <v>2.86</v>
      </c>
      <c r="JX12" s="37">
        <f t="shared" si="17"/>
        <v>2.67</v>
      </c>
      <c r="JY12" s="37">
        <v>2.82</v>
      </c>
      <c r="JZ12" s="1049">
        <v>2.87</v>
      </c>
      <c r="KA12" s="37">
        <f t="shared" si="18"/>
        <v>2.67</v>
      </c>
      <c r="KB12" s="37">
        <v>2.67</v>
      </c>
      <c r="KC12" s="1049">
        <v>2.98</v>
      </c>
      <c r="KD12" s="37">
        <f t="shared" si="19"/>
        <v>2.67</v>
      </c>
      <c r="KE12" s="37"/>
      <c r="KF12" s="1049">
        <v>2.83</v>
      </c>
      <c r="KG12" s="37">
        <f t="shared" si="20"/>
        <v>2.67</v>
      </c>
      <c r="KH12" s="1049">
        <v>2.855</v>
      </c>
      <c r="KI12" s="1049">
        <f t="shared" si="21"/>
        <v>2.67</v>
      </c>
      <c r="KJ12" s="1049">
        <v>2.9</v>
      </c>
      <c r="KK12" s="1049">
        <f t="shared" si="22"/>
        <v>2.67</v>
      </c>
      <c r="KL12" s="32">
        <v>2.89</v>
      </c>
      <c r="KM12" s="6">
        <f t="shared" si="23"/>
        <v>8.2397003745318428E-2</v>
      </c>
      <c r="KN12" s="29"/>
      <c r="KO12" s="29"/>
      <c r="KP12" s="29"/>
      <c r="KQ12" s="29"/>
      <c r="KR12" s="29"/>
      <c r="KS12" s="29"/>
      <c r="KT12" s="29"/>
      <c r="KU12" s="29"/>
      <c r="KV12" s="29"/>
      <c r="KW12" s="29"/>
      <c r="KX12" s="29"/>
      <c r="KY12" s="29"/>
      <c r="KZ12" s="29"/>
      <c r="LA12" s="29"/>
      <c r="LB12" s="29"/>
      <c r="LC12" s="29"/>
      <c r="LD12" s="29"/>
      <c r="LE12" s="29"/>
      <c r="LF12" s="29"/>
      <c r="LG12" s="29"/>
      <c r="LH12" s="29"/>
      <c r="LI12" s="29"/>
      <c r="LJ12" s="29"/>
      <c r="LK12" s="29"/>
      <c r="LL12" s="29"/>
      <c r="LM12" s="29"/>
      <c r="LN12" s="29"/>
      <c r="LO12" s="29"/>
      <c r="LP12" s="29"/>
      <c r="LQ12" s="29"/>
      <c r="LR12" s="29"/>
      <c r="LS12" s="29"/>
      <c r="LT12" s="29"/>
      <c r="LU12" s="29"/>
      <c r="LV12" s="29"/>
      <c r="LW12" s="29"/>
      <c r="LX12" s="29"/>
      <c r="LY12" s="29">
        <v>3.43</v>
      </c>
      <c r="LZ12" s="29"/>
      <c r="MA12" s="32">
        <v>3.44</v>
      </c>
      <c r="MB12" s="32">
        <v>3.14</v>
      </c>
      <c r="MC12" s="29">
        <v>3.44</v>
      </c>
      <c r="MD12" s="29">
        <f t="shared" si="144"/>
        <v>3.43</v>
      </c>
      <c r="ME12" s="29">
        <v>3.44</v>
      </c>
      <c r="MF12" s="36">
        <f t="shared" si="24"/>
        <v>3.43</v>
      </c>
      <c r="MG12" s="37">
        <v>3.43</v>
      </c>
      <c r="MH12" s="37">
        <f t="shared" si="25"/>
        <v>3.43</v>
      </c>
      <c r="MI12" s="37">
        <v>3.43</v>
      </c>
      <c r="MJ12" s="37">
        <f t="shared" si="26"/>
        <v>3.43</v>
      </c>
      <c r="MK12" s="1049">
        <v>3.43</v>
      </c>
      <c r="ML12" s="1049">
        <v>3.46</v>
      </c>
      <c r="MM12" s="1049">
        <f t="shared" si="27"/>
        <v>3.43</v>
      </c>
      <c r="MN12" s="1049">
        <v>3.66</v>
      </c>
      <c r="MO12" s="1049">
        <v>3.45</v>
      </c>
      <c r="MP12" s="1049">
        <v>3.45</v>
      </c>
      <c r="MQ12" s="1049">
        <f t="shared" si="28"/>
        <v>3.43</v>
      </c>
      <c r="MR12" s="37">
        <v>3.56</v>
      </c>
      <c r="MS12" s="1049">
        <v>3.47</v>
      </c>
      <c r="MT12" s="37">
        <f t="shared" si="29"/>
        <v>3.43</v>
      </c>
      <c r="MU12" s="37">
        <v>3.49</v>
      </c>
      <c r="MV12" s="37">
        <v>3.51</v>
      </c>
      <c r="MW12" s="37">
        <f t="shared" si="30"/>
        <v>3.43</v>
      </c>
      <c r="MX12" s="37">
        <v>3.51</v>
      </c>
      <c r="MY12" s="37">
        <v>3.47</v>
      </c>
      <c r="MZ12" s="52">
        <f t="shared" si="31"/>
        <v>3.43</v>
      </c>
      <c r="NA12" s="52">
        <v>3.45</v>
      </c>
      <c r="NB12" s="52">
        <v>3.59</v>
      </c>
      <c r="NC12" s="52">
        <f t="shared" si="32"/>
        <v>3.43</v>
      </c>
      <c r="ND12" s="52">
        <v>3.56</v>
      </c>
      <c r="NE12" s="1049">
        <v>3.67</v>
      </c>
      <c r="NF12" s="52">
        <f t="shared" si="33"/>
        <v>3.43</v>
      </c>
      <c r="NG12" s="52">
        <v>3.45</v>
      </c>
      <c r="NH12" s="6">
        <f t="shared" si="34"/>
        <v>5.8309037900874687E-3</v>
      </c>
      <c r="NI12" s="29"/>
      <c r="NJ12" s="29"/>
      <c r="NK12" s="29"/>
      <c r="NL12" s="29"/>
      <c r="NM12" s="29"/>
      <c r="NN12" s="29"/>
      <c r="NO12" s="29"/>
      <c r="NP12" s="29"/>
      <c r="NQ12" s="29"/>
      <c r="NR12" s="29"/>
      <c r="NS12" s="29"/>
      <c r="NT12" s="29"/>
      <c r="NU12" s="29"/>
      <c r="NV12" s="29"/>
      <c r="NW12" s="29"/>
      <c r="NX12" s="29"/>
      <c r="NY12" s="29"/>
      <c r="NZ12" s="29"/>
      <c r="OA12" s="29"/>
      <c r="OB12" s="29"/>
      <c r="OC12" s="29"/>
      <c r="OD12" s="29"/>
      <c r="OE12" s="29"/>
      <c r="OF12" s="29"/>
      <c r="OG12" s="29"/>
      <c r="OH12" s="29"/>
      <c r="OI12" s="29"/>
      <c r="OJ12" s="29"/>
      <c r="OK12" s="29"/>
      <c r="OL12" s="29"/>
      <c r="OM12" s="29"/>
      <c r="ON12" s="29"/>
      <c r="OO12" s="29"/>
      <c r="OP12" s="29"/>
      <c r="OQ12" s="29"/>
      <c r="OR12" s="29"/>
      <c r="OS12" s="29"/>
      <c r="OT12" s="29"/>
      <c r="OU12" s="29">
        <v>2.302</v>
      </c>
      <c r="OV12" s="29"/>
      <c r="OW12" s="29">
        <v>2.4700000000000002</v>
      </c>
      <c r="OX12" s="29">
        <v>2.4900000000000002</v>
      </c>
      <c r="OY12" s="29">
        <f t="shared" si="35"/>
        <v>2.302</v>
      </c>
      <c r="OZ12" s="29">
        <v>2.4500000000000002</v>
      </c>
      <c r="PA12" s="32">
        <v>2.48</v>
      </c>
      <c r="PB12" s="4">
        <v>2.36</v>
      </c>
      <c r="PC12" s="52">
        <f t="shared" si="36"/>
        <v>2.302</v>
      </c>
      <c r="PD12" s="1049">
        <v>2.41</v>
      </c>
      <c r="PE12" s="1049">
        <v>2.1989999999999998</v>
      </c>
      <c r="PF12" s="36">
        <v>2.2799999999999998</v>
      </c>
      <c r="PG12" s="29">
        <v>2.2400000000000002</v>
      </c>
      <c r="PH12" s="36">
        <v>2.4700000000000002</v>
      </c>
      <c r="PI12" s="37">
        <f t="shared" si="38"/>
        <v>2.2799999999999998</v>
      </c>
      <c r="PJ12" s="37">
        <v>2.2999999999999998</v>
      </c>
      <c r="PK12" s="37">
        <f t="shared" si="39"/>
        <v>2.2799999999999998</v>
      </c>
      <c r="PL12" s="37">
        <v>2.31</v>
      </c>
      <c r="PM12" s="1049">
        <v>2.4</v>
      </c>
      <c r="PN12" s="37">
        <f t="shared" si="40"/>
        <v>2.2799999999999998</v>
      </c>
      <c r="PO12" s="37"/>
      <c r="PP12" s="1049">
        <v>2.42</v>
      </c>
      <c r="PQ12" s="1049">
        <f t="shared" si="41"/>
        <v>2.2799999999999998</v>
      </c>
      <c r="PR12" s="1049"/>
      <c r="PS12" s="1049">
        <v>2.38</v>
      </c>
      <c r="PT12" s="1049">
        <f t="shared" si="42"/>
        <v>2.2799999999999998</v>
      </c>
      <c r="PU12" s="1049">
        <v>2.36</v>
      </c>
      <c r="PV12" s="1049">
        <v>2.4740000000000002</v>
      </c>
      <c r="PW12" s="1049">
        <f t="shared" si="43"/>
        <v>2.2799999999999998</v>
      </c>
      <c r="PX12" s="1049">
        <v>2.4900000000000002</v>
      </c>
      <c r="PY12" s="52">
        <f t="shared" si="44"/>
        <v>2.2799999999999998</v>
      </c>
      <c r="PZ12" s="52">
        <v>2.4500000000000002</v>
      </c>
      <c r="QA12" s="52">
        <v>2.35</v>
      </c>
      <c r="QB12" s="52">
        <f t="shared" si="45"/>
        <v>2.2799999999999998</v>
      </c>
      <c r="QC12" s="52">
        <v>2.4700000000000002</v>
      </c>
      <c r="QD12" s="52">
        <f t="shared" si="46"/>
        <v>2.2799999999999998</v>
      </c>
      <c r="QE12" s="1049">
        <v>2.3759999999999999</v>
      </c>
      <c r="QF12" s="52">
        <f t="shared" si="47"/>
        <v>2.2799999999999998</v>
      </c>
      <c r="QG12" s="52">
        <v>2.4</v>
      </c>
      <c r="QH12" s="1049">
        <v>2.48</v>
      </c>
      <c r="QI12" s="52">
        <f t="shared" si="48"/>
        <v>2.2799999999999998</v>
      </c>
      <c r="QJ12" s="52"/>
      <c r="QK12" s="6">
        <f t="shared" si="49"/>
        <v>-1</v>
      </c>
      <c r="QL12" s="29"/>
      <c r="QM12" s="29"/>
      <c r="QN12" s="29"/>
      <c r="QO12" s="29"/>
      <c r="QP12" s="29"/>
      <c r="QQ12" s="29"/>
      <c r="QR12" s="29"/>
      <c r="QS12" s="29"/>
      <c r="QT12" s="29"/>
      <c r="QU12" s="29"/>
      <c r="QV12" s="29"/>
      <c r="QW12" s="29">
        <v>2.2200000000000002</v>
      </c>
      <c r="QX12" s="29"/>
      <c r="QY12" s="29"/>
      <c r="QZ12" s="29">
        <v>2.2599999999999998</v>
      </c>
      <c r="RA12" s="29">
        <v>2.21</v>
      </c>
      <c r="RB12" s="29">
        <f t="shared" si="50"/>
        <v>2.21</v>
      </c>
      <c r="RC12" s="29">
        <v>2.27</v>
      </c>
      <c r="RD12" s="36">
        <f t="shared" si="51"/>
        <v>2.21</v>
      </c>
      <c r="RE12" s="29">
        <v>2.2200000000000002</v>
      </c>
      <c r="RF12" s="37">
        <v>2.25</v>
      </c>
      <c r="RG12" s="1049">
        <f t="shared" si="52"/>
        <v>2.21</v>
      </c>
      <c r="RH12" s="37">
        <v>2.2599999999999998</v>
      </c>
      <c r="RI12" s="37">
        <f t="shared" si="53"/>
        <v>2.21</v>
      </c>
      <c r="RJ12" s="1049">
        <v>2.254</v>
      </c>
      <c r="RK12" s="1049">
        <v>2.31</v>
      </c>
      <c r="RL12" s="1049">
        <v>2.31</v>
      </c>
      <c r="RM12" s="1049">
        <f t="shared" si="54"/>
        <v>2.21</v>
      </c>
      <c r="RN12" s="1049">
        <v>2.31</v>
      </c>
      <c r="RO12" s="1049">
        <v>2.31</v>
      </c>
      <c r="RP12" s="1049">
        <f t="shared" si="55"/>
        <v>2.21</v>
      </c>
      <c r="RQ12" s="1049"/>
      <c r="RR12" s="1049">
        <v>2.36</v>
      </c>
      <c r="RS12" s="1049">
        <f t="shared" si="56"/>
        <v>2.21</v>
      </c>
      <c r="RT12" s="1049">
        <v>2.27</v>
      </c>
      <c r="RU12" s="1049">
        <f t="shared" si="57"/>
        <v>2.21</v>
      </c>
      <c r="RV12" s="1049">
        <v>2.274</v>
      </c>
      <c r="RW12" s="1049">
        <v>2.29</v>
      </c>
      <c r="RX12" s="52">
        <f t="shared" si="58"/>
        <v>2.21</v>
      </c>
      <c r="RY12" s="52">
        <v>2.2799999999999998</v>
      </c>
      <c r="RZ12" s="52">
        <v>2.37</v>
      </c>
      <c r="SA12" s="52">
        <f t="shared" si="59"/>
        <v>2.21</v>
      </c>
      <c r="SB12" s="52">
        <v>2.37</v>
      </c>
      <c r="SC12" s="1049">
        <f t="shared" si="60"/>
        <v>2.21</v>
      </c>
      <c r="SD12" s="52">
        <v>2.38</v>
      </c>
      <c r="SE12" s="52">
        <f t="shared" si="61"/>
        <v>2.21</v>
      </c>
      <c r="SF12" s="52">
        <v>2.2799999999999998</v>
      </c>
      <c r="SG12" s="52">
        <v>2.3199999999999998</v>
      </c>
      <c r="SH12" s="52">
        <f t="shared" si="62"/>
        <v>2.21</v>
      </c>
      <c r="SI12" s="52">
        <v>2.35</v>
      </c>
      <c r="SJ12" s="52">
        <f t="shared" si="63"/>
        <v>2.21</v>
      </c>
      <c r="SK12" s="52">
        <v>2.25</v>
      </c>
      <c r="SL12" s="52">
        <v>2.25</v>
      </c>
      <c r="SM12" s="52">
        <f t="shared" si="64"/>
        <v>2.21</v>
      </c>
      <c r="SN12" s="118"/>
      <c r="SO12" s="36">
        <v>2.27</v>
      </c>
      <c r="SP12" s="52">
        <f t="shared" si="145"/>
        <v>2.21</v>
      </c>
      <c r="SQ12" s="52">
        <v>2.34</v>
      </c>
      <c r="SR12" s="6">
        <f t="shared" si="146"/>
        <v>5.8823529411764656E-2</v>
      </c>
      <c r="SS12" s="29">
        <v>2.21</v>
      </c>
      <c r="ST12" s="29">
        <v>2.19</v>
      </c>
      <c r="SU12" s="29">
        <v>2.23</v>
      </c>
      <c r="SV12" s="52">
        <f t="shared" si="65"/>
        <v>2.21</v>
      </c>
      <c r="SW12" s="36">
        <v>2.37</v>
      </c>
      <c r="SX12" s="36">
        <f t="shared" si="66"/>
        <v>2.21</v>
      </c>
      <c r="SY12" s="29">
        <v>2.38</v>
      </c>
      <c r="SZ12" s="37">
        <v>2.2799999999999998</v>
      </c>
      <c r="TA12" s="37">
        <f t="shared" si="67"/>
        <v>2.21</v>
      </c>
      <c r="TB12" s="37">
        <v>2.35</v>
      </c>
      <c r="TC12" s="37">
        <f t="shared" si="68"/>
        <v>2.21</v>
      </c>
      <c r="TD12" s="37">
        <v>2.25</v>
      </c>
      <c r="TE12" s="1049">
        <v>2.33</v>
      </c>
      <c r="TF12" s="37">
        <f t="shared" si="69"/>
        <v>2.21</v>
      </c>
      <c r="TG12" s="37"/>
      <c r="TH12" s="1049">
        <v>2.3199999999999998</v>
      </c>
      <c r="TI12" s="37">
        <f t="shared" si="70"/>
        <v>2.21</v>
      </c>
      <c r="TJ12" s="37">
        <v>2.33</v>
      </c>
      <c r="TK12" s="1049">
        <v>2.2400000000000002</v>
      </c>
      <c r="TL12" s="37">
        <f t="shared" si="71"/>
        <v>2.21</v>
      </c>
      <c r="TM12" s="1049">
        <v>2.2799999999999998</v>
      </c>
      <c r="TN12" s="1049">
        <f t="shared" si="72"/>
        <v>2.21</v>
      </c>
      <c r="TO12" s="1049">
        <v>2.37</v>
      </c>
      <c r="TP12" s="1049">
        <v>2.27</v>
      </c>
      <c r="TQ12" s="52">
        <f t="shared" si="73"/>
        <v>2.21</v>
      </c>
      <c r="TR12" s="52">
        <v>2.29</v>
      </c>
      <c r="TS12" s="52">
        <v>2.2599999999999998</v>
      </c>
      <c r="TT12" s="52">
        <f t="shared" si="74"/>
        <v>2.21</v>
      </c>
      <c r="TU12" s="52">
        <v>2.38</v>
      </c>
      <c r="TV12" s="1049">
        <v>2.2599999999999998</v>
      </c>
      <c r="TW12" s="52">
        <f t="shared" si="75"/>
        <v>2.21</v>
      </c>
      <c r="TX12" s="1049">
        <v>2.31</v>
      </c>
      <c r="TY12" s="52">
        <f t="shared" si="76"/>
        <v>2.21</v>
      </c>
      <c r="TZ12" s="52">
        <v>2.33</v>
      </c>
      <c r="UA12" s="52">
        <v>2.36</v>
      </c>
      <c r="UB12" s="52">
        <f t="shared" si="77"/>
        <v>2.21</v>
      </c>
      <c r="UC12" s="1049">
        <v>2.36</v>
      </c>
      <c r="UD12" s="52">
        <f t="shared" si="78"/>
        <v>2.21</v>
      </c>
      <c r="UE12" s="52">
        <v>2.37</v>
      </c>
      <c r="UF12" s="1049" t="s">
        <v>1645</v>
      </c>
      <c r="UG12" s="52">
        <f t="shared" si="79"/>
        <v>2.21</v>
      </c>
      <c r="UH12" s="1049">
        <v>2.27</v>
      </c>
      <c r="UI12" s="1049">
        <v>2.35</v>
      </c>
      <c r="UJ12" s="1049">
        <f t="shared" si="80"/>
        <v>2.21</v>
      </c>
      <c r="UK12" s="52">
        <v>2.3639999999999999</v>
      </c>
      <c r="UL12" s="52">
        <v>2.34</v>
      </c>
      <c r="UM12" s="52">
        <f t="shared" si="147"/>
        <v>2.21</v>
      </c>
      <c r="UN12" s="52">
        <v>2.37</v>
      </c>
      <c r="UO12" s="6">
        <f t="shared" si="148"/>
        <v>7.2398190045248931E-2</v>
      </c>
      <c r="UP12" s="36">
        <v>2.5850000000000004</v>
      </c>
      <c r="UQ12" s="36">
        <v>2.34</v>
      </c>
      <c r="UR12" s="36">
        <f t="shared" si="163"/>
        <v>2.34</v>
      </c>
      <c r="US12" s="36">
        <v>2.4</v>
      </c>
      <c r="UT12" s="36">
        <v>2.38</v>
      </c>
      <c r="UU12" s="36">
        <v>2.31</v>
      </c>
      <c r="UV12" s="36">
        <f t="shared" si="82"/>
        <v>2.31</v>
      </c>
      <c r="UW12" s="36">
        <v>2.2999999999999998</v>
      </c>
      <c r="UX12" s="36">
        <f t="shared" si="83"/>
        <v>2.2999999999999998</v>
      </c>
      <c r="UY12" s="36">
        <v>2.2999999999999998</v>
      </c>
      <c r="UZ12" s="36">
        <v>2.37</v>
      </c>
      <c r="VA12" s="36">
        <f t="shared" si="84"/>
        <v>2.2999999999999998</v>
      </c>
      <c r="VB12" s="36">
        <v>2.34</v>
      </c>
      <c r="VC12" s="36">
        <f t="shared" si="85"/>
        <v>2.2999999999999998</v>
      </c>
      <c r="VD12" s="36">
        <v>2.2999999999999998</v>
      </c>
      <c r="VE12" s="36">
        <v>2.31</v>
      </c>
      <c r="VF12" s="36">
        <f t="shared" si="86"/>
        <v>2.2999999999999998</v>
      </c>
      <c r="VG12" s="52">
        <v>2.37</v>
      </c>
      <c r="VH12" s="52">
        <v>2.2999999999999998</v>
      </c>
      <c r="VI12" s="52">
        <v>2.3199999999999998</v>
      </c>
      <c r="VJ12" s="52">
        <v>2.33</v>
      </c>
      <c r="VK12" s="52">
        <v>2.35</v>
      </c>
      <c r="VL12" s="1049">
        <v>2.35</v>
      </c>
      <c r="VM12" s="1049">
        <v>2.36</v>
      </c>
      <c r="VN12" s="52">
        <f t="shared" si="87"/>
        <v>2.2999999999999998</v>
      </c>
      <c r="VO12" s="52">
        <v>2.35</v>
      </c>
      <c r="VP12" s="52">
        <v>2.36</v>
      </c>
      <c r="VQ12" s="1049">
        <v>2.44</v>
      </c>
      <c r="VR12" s="1049">
        <v>2.34</v>
      </c>
      <c r="VS12" s="52">
        <f t="shared" si="88"/>
        <v>2.2999999999999998</v>
      </c>
      <c r="VT12" s="52">
        <v>2.2799999999999998</v>
      </c>
      <c r="VU12" s="52">
        <v>2.27</v>
      </c>
      <c r="VV12" s="1049">
        <v>2.2999999999999998</v>
      </c>
      <c r="VW12" s="1049">
        <v>2.31</v>
      </c>
      <c r="VX12" s="52">
        <f t="shared" si="89"/>
        <v>2.2999999999999998</v>
      </c>
      <c r="VY12" s="52">
        <v>2.31</v>
      </c>
      <c r="VZ12" s="52">
        <v>2.33</v>
      </c>
      <c r="WA12" s="1049">
        <v>2.31</v>
      </c>
      <c r="WB12" s="1049">
        <v>2.35</v>
      </c>
      <c r="WC12" s="52">
        <f t="shared" si="90"/>
        <v>2.2999999999999998</v>
      </c>
      <c r="WD12" s="52">
        <v>2.37</v>
      </c>
      <c r="WE12" s="52">
        <v>2.33</v>
      </c>
      <c r="WF12" s="1049">
        <v>2.34</v>
      </c>
      <c r="WG12" s="52">
        <v>2.34</v>
      </c>
      <c r="WH12" s="52">
        <f t="shared" si="91"/>
        <v>2.2999999999999998</v>
      </c>
      <c r="WI12" s="32">
        <v>2.4900000000000002</v>
      </c>
      <c r="WJ12" s="52">
        <v>2.48</v>
      </c>
      <c r="WK12" s="52">
        <f t="shared" si="92"/>
        <v>2.2999999999999998</v>
      </c>
      <c r="WL12" s="52">
        <v>2.3199999999999998</v>
      </c>
      <c r="WM12" s="52">
        <v>2.2999999999999998</v>
      </c>
      <c r="WN12" s="52">
        <f t="shared" si="93"/>
        <v>2.2999999999999998</v>
      </c>
      <c r="WO12" s="52"/>
      <c r="WP12" s="52">
        <v>2.4900000000000002</v>
      </c>
      <c r="WQ12" s="52">
        <v>2.3250000000000002</v>
      </c>
      <c r="WR12" s="52">
        <v>2.33</v>
      </c>
      <c r="WS12" s="52">
        <v>2.2799999999999998</v>
      </c>
      <c r="WT12" s="52">
        <v>2.2849999999999997</v>
      </c>
      <c r="WU12" s="52">
        <f t="shared" si="94"/>
        <v>2.2799999999999998</v>
      </c>
      <c r="WV12" s="1049">
        <v>2.36</v>
      </c>
      <c r="WW12" s="1049">
        <v>2.31</v>
      </c>
      <c r="WX12" s="52">
        <f t="shared" si="95"/>
        <v>2.2799999999999998</v>
      </c>
      <c r="WY12" s="1049"/>
      <c r="WZ12" s="1049">
        <v>2.33</v>
      </c>
      <c r="XA12" s="1049">
        <v>2.35</v>
      </c>
      <c r="XB12" s="1049">
        <v>2.33</v>
      </c>
      <c r="XC12" s="1049">
        <f t="shared" si="96"/>
        <v>2.2799999999999998</v>
      </c>
      <c r="XD12" s="1049">
        <v>2.36</v>
      </c>
      <c r="XE12" s="1049">
        <f t="shared" si="97"/>
        <v>2.2799999999999998</v>
      </c>
      <c r="XF12" s="1049"/>
      <c r="XG12" s="1049">
        <v>2.4500000000000002</v>
      </c>
      <c r="XH12" s="1049">
        <v>2.3199999999999998</v>
      </c>
      <c r="XI12" s="1049">
        <f t="shared" si="98"/>
        <v>2.2799999999999998</v>
      </c>
      <c r="XJ12" s="1049"/>
      <c r="XK12" s="119">
        <v>2.34</v>
      </c>
      <c r="XL12" s="52">
        <f t="shared" si="149"/>
        <v>2.2799999999999998</v>
      </c>
      <c r="XM12" s="52"/>
      <c r="XN12" s="52">
        <v>2.37</v>
      </c>
      <c r="XO12" s="6">
        <f t="shared" si="150"/>
        <v>-1</v>
      </c>
      <c r="XP12" s="6">
        <f t="shared" si="151"/>
        <v>3.9473684210526452E-2</v>
      </c>
      <c r="XQ12" s="1224">
        <f t="shared" si="164"/>
        <v>2.1739130434782726E-2</v>
      </c>
      <c r="XR12" s="52"/>
      <c r="XS12" s="52"/>
      <c r="XT12" s="52"/>
      <c r="XU12" s="52">
        <v>2.39</v>
      </c>
      <c r="XV12" s="58">
        <v>2.41</v>
      </c>
      <c r="XW12" s="52">
        <v>2.593</v>
      </c>
      <c r="XX12" s="52">
        <f t="shared" si="100"/>
        <v>2.39</v>
      </c>
      <c r="XY12" s="32">
        <v>2.5499999999999998</v>
      </c>
      <c r="XZ12" s="52">
        <v>2.5299999999999998</v>
      </c>
      <c r="YA12" s="52">
        <f t="shared" si="101"/>
        <v>2.39</v>
      </c>
      <c r="YB12" s="52">
        <v>2.5499999999999998</v>
      </c>
      <c r="YC12" s="52">
        <f t="shared" si="102"/>
        <v>2.39</v>
      </c>
      <c r="YD12" s="52">
        <v>2.5499999999999998</v>
      </c>
      <c r="YE12" s="52">
        <f t="shared" si="103"/>
        <v>2.39</v>
      </c>
      <c r="YF12" s="52">
        <v>2.5099999999999998</v>
      </c>
      <c r="YG12" s="52">
        <f t="shared" si="104"/>
        <v>2.39</v>
      </c>
      <c r="YH12" s="52">
        <v>2.5499999999999998</v>
      </c>
      <c r="YI12" s="1049">
        <v>2.4700000000000002</v>
      </c>
      <c r="YJ12" s="1049">
        <f t="shared" si="105"/>
        <v>2.39</v>
      </c>
      <c r="YK12" s="1049"/>
      <c r="YL12" s="1049">
        <v>2.5299999999999998</v>
      </c>
      <c r="YM12" s="52">
        <f t="shared" si="152"/>
        <v>2.39</v>
      </c>
      <c r="YN12" s="52">
        <v>2.54</v>
      </c>
      <c r="YO12" s="6">
        <f t="shared" si="153"/>
        <v>6.2761506276150583E-2</v>
      </c>
      <c r="YP12" s="58">
        <v>2.15</v>
      </c>
      <c r="YQ12" s="58">
        <v>2.17</v>
      </c>
      <c r="YR12" s="52">
        <v>2.16</v>
      </c>
      <c r="YS12" s="52">
        <f t="shared" si="106"/>
        <v>2.15</v>
      </c>
      <c r="YT12" s="52">
        <v>2.1800000000000002</v>
      </c>
      <c r="YU12" s="52">
        <f t="shared" si="107"/>
        <v>2.15</v>
      </c>
      <c r="YV12" s="52">
        <v>2.17</v>
      </c>
      <c r="YW12" s="52">
        <v>2.19</v>
      </c>
      <c r="YX12" s="52">
        <f t="shared" si="108"/>
        <v>2.15</v>
      </c>
      <c r="YY12" s="52">
        <v>2.1800000000000002</v>
      </c>
      <c r="YZ12" s="52">
        <v>2.1800000000000002</v>
      </c>
      <c r="ZA12" s="52">
        <f t="shared" si="109"/>
        <v>2.15</v>
      </c>
      <c r="ZB12" s="52">
        <v>2.23</v>
      </c>
      <c r="ZC12" s="58">
        <f t="shared" si="110"/>
        <v>2.15</v>
      </c>
      <c r="ZD12" s="52">
        <v>2.17</v>
      </c>
      <c r="ZE12" s="32">
        <f t="shared" si="111"/>
        <v>2.15</v>
      </c>
      <c r="ZF12" s="52">
        <v>2.29</v>
      </c>
      <c r="ZG12" s="52">
        <v>2.23</v>
      </c>
      <c r="ZH12" s="52">
        <f t="shared" si="154"/>
        <v>2.15</v>
      </c>
      <c r="ZI12" s="52"/>
      <c r="ZJ12" s="6">
        <f t="shared" si="155"/>
        <v>-1</v>
      </c>
      <c r="ZK12" s="1049"/>
      <c r="ZL12" s="1049"/>
      <c r="ZM12" s="1049"/>
      <c r="ZN12" s="1284">
        <v>2.2999999999999998</v>
      </c>
      <c r="ZO12" s="1235">
        <v>2.33</v>
      </c>
      <c r="ZP12" s="1235">
        <v>2.41</v>
      </c>
      <c r="ZQ12" s="1237">
        <v>2.38</v>
      </c>
      <c r="ZR12" s="1235">
        <f t="shared" si="112"/>
        <v>2.2999999999999998</v>
      </c>
      <c r="ZS12" s="1611">
        <v>2.34</v>
      </c>
      <c r="ZT12" s="1235">
        <f t="shared" si="113"/>
        <v>2.2999999999999998</v>
      </c>
      <c r="ZU12" s="1611">
        <v>2.33</v>
      </c>
      <c r="ZV12" s="1235">
        <f t="shared" si="114"/>
        <v>2.2999999999999998</v>
      </c>
      <c r="ZW12" s="1284">
        <v>2.4500000000000002</v>
      </c>
      <c r="ZX12" s="52">
        <f t="shared" si="115"/>
        <v>2.2999999999999998</v>
      </c>
      <c r="ZY12" s="1235">
        <v>2.34</v>
      </c>
      <c r="ZZ12" s="1049">
        <f t="shared" si="116"/>
        <v>2.2999999999999998</v>
      </c>
      <c r="AAA12" s="32">
        <v>2.2599999999999998</v>
      </c>
      <c r="AAB12" s="52">
        <f t="shared" si="117"/>
        <v>2.2599999999999998</v>
      </c>
      <c r="AAC12" s="1049">
        <v>2.35</v>
      </c>
      <c r="AAD12" s="52">
        <f t="shared" si="156"/>
        <v>2.2599999999999998</v>
      </c>
      <c r="AAE12" s="52">
        <v>2.33</v>
      </c>
      <c r="AAF12" s="678">
        <f t="shared" si="157"/>
        <v>3.0973451327433756E-2</v>
      </c>
      <c r="AAG12" s="52"/>
      <c r="AAH12" s="52">
        <v>2.14</v>
      </c>
      <c r="AAI12" s="32">
        <v>2.2999999999999998</v>
      </c>
      <c r="AAJ12" s="52">
        <v>2.15</v>
      </c>
      <c r="AAK12" s="1049">
        <f t="shared" si="118"/>
        <v>2.14</v>
      </c>
      <c r="AAL12" s="1049">
        <v>2.16</v>
      </c>
      <c r="AAM12" s="32">
        <v>2.15</v>
      </c>
      <c r="AAN12" s="52">
        <f t="shared" si="119"/>
        <v>2.14</v>
      </c>
      <c r="AAO12" s="1049">
        <v>2.14</v>
      </c>
      <c r="AAP12" s="52">
        <f>MIN(AAO12,AAN12)</f>
        <v>2.14</v>
      </c>
      <c r="AAQ12" s="58"/>
      <c r="AAR12" s="52">
        <v>2.23</v>
      </c>
      <c r="AAS12" s="1049" t="s">
        <v>1645</v>
      </c>
      <c r="AAT12" s="1049">
        <f t="shared" si="121"/>
        <v>2.14</v>
      </c>
      <c r="AAU12" s="1049"/>
      <c r="AAV12" s="52">
        <v>2.23</v>
      </c>
      <c r="AAW12" s="58">
        <f t="shared" si="122"/>
        <v>2.14</v>
      </c>
      <c r="AAX12" s="58">
        <v>2.2799999999999998</v>
      </c>
      <c r="AAY12" s="52">
        <v>2.25</v>
      </c>
      <c r="AAZ12" s="52">
        <f t="shared" si="158"/>
        <v>2.14</v>
      </c>
      <c r="ABA12" s="52">
        <v>2.2200000000000002</v>
      </c>
      <c r="ABB12" s="6">
        <f t="shared" si="159"/>
        <v>3.738317757009349E-2</v>
      </c>
      <c r="ABC12" s="52">
        <v>2.06</v>
      </c>
      <c r="ABD12" s="52">
        <f t="shared" si="123"/>
        <v>2.06</v>
      </c>
      <c r="ABE12" s="52" t="s">
        <v>1159</v>
      </c>
      <c r="ABF12" s="6"/>
      <c r="ABG12" s="52">
        <v>2.0699999999999998</v>
      </c>
      <c r="ABH12" s="52">
        <f t="shared" si="125"/>
        <v>2.0699999999999998</v>
      </c>
      <c r="ABI12" s="52">
        <v>2.08</v>
      </c>
      <c r="ABJ12" s="6">
        <f t="shared" si="160"/>
        <v>4.8309178743962469E-3</v>
      </c>
      <c r="ABK12" s="1564">
        <v>2.12</v>
      </c>
      <c r="ABL12" s="52">
        <f t="shared" si="126"/>
        <v>2.12</v>
      </c>
      <c r="ABM12" s="52" t="s">
        <v>1159</v>
      </c>
      <c r="ABN12" s="678"/>
      <c r="ABO12" s="36"/>
      <c r="ABP12" s="37"/>
      <c r="ABQ12" s="36"/>
      <c r="ABR12" s="36" t="str">
        <f t="shared" si="128"/>
        <v xml:space="preserve">1. Better than baseline </v>
      </c>
      <c r="ABS12" s="36" t="str">
        <f t="shared" si="129"/>
        <v>4.Blocker/Not Executed</v>
      </c>
      <c r="ABT12" s="36" t="str">
        <f t="shared" si="130"/>
        <v>2. Within 10% deviation from baseline</v>
      </c>
      <c r="ABU12" s="36" t="str">
        <f t="shared" si="131"/>
        <v xml:space="preserve">1. Better than baseline </v>
      </c>
      <c r="ABV12" s="36" t="str">
        <f t="shared" si="132"/>
        <v xml:space="preserve">1. Better than baseline </v>
      </c>
      <c r="ABW12" s="36" t="str">
        <f t="shared" si="133"/>
        <v>2. Within 10% deviation from baseline</v>
      </c>
      <c r="ABX12" s="36" t="str">
        <f t="shared" si="134"/>
        <v>2. Within 10% deviation from baseline</v>
      </c>
      <c r="ABY12" s="59" t="str">
        <f t="shared" si="135"/>
        <v xml:space="preserve">1. Better than baseline </v>
      </c>
      <c r="ABZ12" s="59" t="str">
        <f t="shared" si="136"/>
        <v>2. Within 10% deviation from baseline</v>
      </c>
      <c r="ACA12" s="59" t="str">
        <f t="shared" si="137"/>
        <v>2. Within 10% deviation from baseline</v>
      </c>
      <c r="ACB12" s="59" t="str">
        <f t="shared" si="138"/>
        <v>2. Within 10% deviation from baseline</v>
      </c>
      <c r="ACC12" s="36" t="str">
        <f t="shared" si="139"/>
        <v>3. Missing baseline</v>
      </c>
      <c r="ACD12" s="37" t="str">
        <f t="shared" si="140"/>
        <v>3. Missing baseline</v>
      </c>
      <c r="ACE12" s="37" t="str">
        <f t="shared" si="141"/>
        <v>3. Missing baseline</v>
      </c>
      <c r="ACF12" s="37" t="str">
        <f t="shared" si="142"/>
        <v>2. Within 10% deviation from baseline</v>
      </c>
    </row>
    <row r="13" spans="1:775" s="4" customFormat="1" ht="44.15" customHeight="1" thickBot="1" x14ac:dyDescent="0.4">
      <c r="A13" s="340">
        <v>11</v>
      </c>
      <c r="B13" s="52" t="s">
        <v>17</v>
      </c>
      <c r="C13" s="52" t="s">
        <v>1254</v>
      </c>
      <c r="D13" s="52" t="s">
        <v>2307</v>
      </c>
      <c r="E13" s="52" t="s">
        <v>2307</v>
      </c>
      <c r="F13" s="52" t="s">
        <v>2308</v>
      </c>
      <c r="G13" s="52" t="s">
        <v>2325</v>
      </c>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36">
        <v>16.940000000000001</v>
      </c>
      <c r="AV13" s="36"/>
      <c r="AW13" s="59"/>
      <c r="AX13" s="59">
        <v>16.5</v>
      </c>
      <c r="AY13" s="36">
        <v>16.97</v>
      </c>
      <c r="AZ13" s="59">
        <f t="shared" si="0"/>
        <v>16.940000000000001</v>
      </c>
      <c r="BA13" s="59">
        <v>16.84</v>
      </c>
      <c r="BB13" s="58">
        <f t="shared" si="1"/>
        <v>16.84</v>
      </c>
      <c r="BC13" s="36"/>
      <c r="BD13" s="678">
        <f t="shared" si="2"/>
        <v>-1</v>
      </c>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v>12.3</v>
      </c>
      <c r="DQ13" s="29"/>
      <c r="DR13" s="29">
        <v>12.47</v>
      </c>
      <c r="DS13" s="29"/>
      <c r="DT13" s="29">
        <f>MIN(DP13,DS13)</f>
        <v>12.3</v>
      </c>
      <c r="DU13" s="51">
        <v>11.91</v>
      </c>
      <c r="DV13" s="52">
        <f t="shared" si="3"/>
        <v>11.91</v>
      </c>
      <c r="DW13" s="37">
        <v>12.31</v>
      </c>
      <c r="DX13" s="29">
        <v>12.9</v>
      </c>
      <c r="DY13" s="52">
        <f t="shared" si="4"/>
        <v>11.91</v>
      </c>
      <c r="DZ13" s="29"/>
      <c r="EA13" s="6">
        <f t="shared" si="5"/>
        <v>8.3123425692695235E-2</v>
      </c>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v>17.100000000000001</v>
      </c>
      <c r="FM13" s="29"/>
      <c r="FN13" s="29">
        <v>17.100000000000001</v>
      </c>
      <c r="FO13" s="29">
        <v>17.18</v>
      </c>
      <c r="FP13" s="29">
        <f t="shared" si="161"/>
        <v>17.100000000000001</v>
      </c>
      <c r="FQ13" s="29">
        <v>17.149999999999999</v>
      </c>
      <c r="FR13" s="58">
        <f t="shared" si="6"/>
        <v>17.100000000000001</v>
      </c>
      <c r="FS13" s="36">
        <v>17.13</v>
      </c>
      <c r="FT13" s="36">
        <v>17.010000000000002</v>
      </c>
      <c r="FU13" s="6">
        <f t="shared" si="7"/>
        <v>-5.2631578947368333E-3</v>
      </c>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v>14.07</v>
      </c>
      <c r="HF13" s="29"/>
      <c r="HG13" s="29">
        <v>13.98</v>
      </c>
      <c r="HH13" s="29"/>
      <c r="HI13" s="29">
        <f t="shared" si="162"/>
        <v>14.07</v>
      </c>
      <c r="HJ13" s="29">
        <v>14.05</v>
      </c>
      <c r="HK13" s="1049">
        <f t="shared" si="8"/>
        <v>14.05</v>
      </c>
      <c r="HL13" s="36">
        <v>14.45</v>
      </c>
      <c r="HM13" s="37">
        <f t="shared" si="9"/>
        <v>14.05</v>
      </c>
      <c r="HN13" s="37">
        <v>14.02</v>
      </c>
      <c r="HO13" s="37">
        <f t="shared" si="10"/>
        <v>14.02</v>
      </c>
      <c r="HP13" s="37"/>
      <c r="HQ13" s="1167">
        <f t="shared" si="11"/>
        <v>-1</v>
      </c>
      <c r="HR13" s="29"/>
      <c r="HS13" s="29"/>
      <c r="HT13" s="29"/>
      <c r="HU13" s="29"/>
      <c r="HV13" s="29"/>
      <c r="HW13" s="29"/>
      <c r="HX13" s="29"/>
      <c r="HY13" s="29"/>
      <c r="HZ13" s="29"/>
      <c r="IA13" s="29"/>
      <c r="IB13" s="29"/>
      <c r="IC13" s="29"/>
      <c r="ID13" s="29"/>
      <c r="IE13" s="29"/>
      <c r="IF13" s="29"/>
      <c r="IG13" s="29"/>
      <c r="IH13" s="29"/>
      <c r="II13" s="29"/>
      <c r="IJ13" s="29"/>
      <c r="IK13" s="29"/>
      <c r="IL13" s="29"/>
      <c r="IM13" s="29"/>
      <c r="IN13" s="29"/>
      <c r="IO13" s="29"/>
      <c r="IP13" s="29"/>
      <c r="IQ13" s="29"/>
      <c r="IR13" s="29"/>
      <c r="IS13" s="29"/>
      <c r="IT13" s="29"/>
      <c r="IU13" s="29"/>
      <c r="IV13" s="29"/>
      <c r="IW13" s="29"/>
      <c r="IX13" s="29"/>
      <c r="IY13" s="29"/>
      <c r="IZ13" s="29"/>
      <c r="JA13" s="29"/>
      <c r="JB13" s="29"/>
      <c r="JC13" s="29"/>
      <c r="JD13" s="29">
        <v>15.9</v>
      </c>
      <c r="JE13" s="29"/>
      <c r="JF13" s="29">
        <v>15.99</v>
      </c>
      <c r="JG13" s="29">
        <v>17.23</v>
      </c>
      <c r="JH13" s="29">
        <f t="shared" si="12"/>
        <v>15.9</v>
      </c>
      <c r="JI13" s="29">
        <v>15.95</v>
      </c>
      <c r="JJ13" s="52">
        <f t="shared" si="13"/>
        <v>15.9</v>
      </c>
      <c r="JK13" s="37">
        <v>16.170000000000002</v>
      </c>
      <c r="JL13" s="37">
        <v>15.99</v>
      </c>
      <c r="JM13" s="36">
        <f t="shared" si="143"/>
        <v>15.9</v>
      </c>
      <c r="JN13" s="36">
        <v>17.25</v>
      </c>
      <c r="JO13" s="37">
        <v>15.69</v>
      </c>
      <c r="JP13" s="37">
        <f t="shared" si="14"/>
        <v>15.69</v>
      </c>
      <c r="JQ13" s="37">
        <v>15.67</v>
      </c>
      <c r="JR13" s="37">
        <f t="shared" si="15"/>
        <v>15.67</v>
      </c>
      <c r="JS13" s="37">
        <v>16.13</v>
      </c>
      <c r="JT13" s="52">
        <v>16.11</v>
      </c>
      <c r="JU13" s="1049">
        <f t="shared" si="16"/>
        <v>15.67</v>
      </c>
      <c r="JV13" s="37">
        <v>16.71</v>
      </c>
      <c r="JW13" s="1049">
        <v>16.8</v>
      </c>
      <c r="JX13" s="37">
        <f t="shared" si="17"/>
        <v>15.67</v>
      </c>
      <c r="JY13" s="37">
        <v>16.670000000000002</v>
      </c>
      <c r="JZ13" s="1049">
        <v>16.71</v>
      </c>
      <c r="KA13" s="37">
        <f t="shared" si="18"/>
        <v>15.67</v>
      </c>
      <c r="KB13" s="37">
        <v>15.68</v>
      </c>
      <c r="KC13" s="1049">
        <v>16.2</v>
      </c>
      <c r="KD13" s="37">
        <f t="shared" si="19"/>
        <v>15.67</v>
      </c>
      <c r="KE13" s="37"/>
      <c r="KF13" s="1049">
        <v>15.99</v>
      </c>
      <c r="KG13" s="37">
        <f t="shared" si="20"/>
        <v>15.67</v>
      </c>
      <c r="KH13" s="1049">
        <v>15.725</v>
      </c>
      <c r="KI13" s="1049">
        <f t="shared" si="21"/>
        <v>15.67</v>
      </c>
      <c r="KJ13" s="1049">
        <v>15.8</v>
      </c>
      <c r="KK13" s="1049">
        <f t="shared" si="22"/>
        <v>15.67</v>
      </c>
      <c r="KL13" s="32">
        <v>15.75</v>
      </c>
      <c r="KM13" s="6">
        <f t="shared" si="23"/>
        <v>5.1052967453733295E-3</v>
      </c>
      <c r="KN13" s="29"/>
      <c r="KO13" s="29"/>
      <c r="KP13" s="29"/>
      <c r="KQ13" s="29"/>
      <c r="KR13" s="29"/>
      <c r="KS13" s="29"/>
      <c r="KT13" s="29"/>
      <c r="KU13" s="29"/>
      <c r="KV13" s="29"/>
      <c r="KW13" s="29"/>
      <c r="KX13" s="29"/>
      <c r="KY13" s="29"/>
      <c r="KZ13" s="29"/>
      <c r="LA13" s="29"/>
      <c r="LB13" s="29"/>
      <c r="LC13" s="29"/>
      <c r="LD13" s="29"/>
      <c r="LE13" s="29"/>
      <c r="LF13" s="29"/>
      <c r="LG13" s="29"/>
      <c r="LH13" s="29"/>
      <c r="LI13" s="29"/>
      <c r="LJ13" s="29"/>
      <c r="LK13" s="29"/>
      <c r="LL13" s="29"/>
      <c r="LM13" s="29"/>
      <c r="LN13" s="29"/>
      <c r="LO13" s="29"/>
      <c r="LP13" s="29"/>
      <c r="LQ13" s="29"/>
      <c r="LR13" s="29"/>
      <c r="LS13" s="29"/>
      <c r="LT13" s="29"/>
      <c r="LU13" s="29"/>
      <c r="LV13" s="29"/>
      <c r="LW13" s="29"/>
      <c r="LX13" s="29"/>
      <c r="LY13" s="29">
        <v>17.91</v>
      </c>
      <c r="LZ13" s="29"/>
      <c r="MA13" s="32">
        <v>18.39</v>
      </c>
      <c r="MB13" s="32">
        <v>17.11</v>
      </c>
      <c r="MC13" s="29">
        <v>18.72</v>
      </c>
      <c r="MD13" s="29">
        <f t="shared" si="144"/>
        <v>17.91</v>
      </c>
      <c r="ME13" s="29">
        <v>18.5</v>
      </c>
      <c r="MF13" s="36">
        <f t="shared" si="24"/>
        <v>17.91</v>
      </c>
      <c r="MG13" s="37">
        <v>17.97</v>
      </c>
      <c r="MH13" s="37">
        <f t="shared" si="25"/>
        <v>17.91</v>
      </c>
      <c r="MI13" s="37">
        <v>17.98</v>
      </c>
      <c r="MJ13" s="37">
        <f t="shared" si="26"/>
        <v>17.91</v>
      </c>
      <c r="MK13" s="1049">
        <v>17.899999999999999</v>
      </c>
      <c r="ML13" s="1049">
        <v>17.940000000000001</v>
      </c>
      <c r="MM13" s="1049">
        <f t="shared" si="27"/>
        <v>17.91</v>
      </c>
      <c r="MN13" s="1049">
        <v>17.899999999999999</v>
      </c>
      <c r="MO13" s="1049">
        <v>17.940000000000001</v>
      </c>
      <c r="MP13" s="1049">
        <v>17.91</v>
      </c>
      <c r="MQ13" s="1049">
        <f t="shared" si="28"/>
        <v>17.91</v>
      </c>
      <c r="MR13" s="37">
        <v>18.399999999999999</v>
      </c>
      <c r="MS13" s="1049">
        <v>17.899999999999999</v>
      </c>
      <c r="MT13" s="37">
        <f t="shared" si="29"/>
        <v>17.899999999999999</v>
      </c>
      <c r="MU13" s="37">
        <v>17.989999999999998</v>
      </c>
      <c r="MV13" s="37">
        <v>17.96</v>
      </c>
      <c r="MW13" s="37">
        <f t="shared" si="30"/>
        <v>17.899999999999999</v>
      </c>
      <c r="MX13" s="37">
        <v>17.989999999999998</v>
      </c>
      <c r="MY13" s="37">
        <v>17.989999999999998</v>
      </c>
      <c r="MZ13" s="52">
        <f t="shared" si="31"/>
        <v>17.899999999999999</v>
      </c>
      <c r="NA13" s="52">
        <v>17.989999999999998</v>
      </c>
      <c r="NB13" s="52">
        <v>17.97</v>
      </c>
      <c r="NC13" s="52">
        <f t="shared" si="32"/>
        <v>17.899999999999999</v>
      </c>
      <c r="ND13" s="52">
        <v>17.940000000000001</v>
      </c>
      <c r="NE13" s="1049">
        <v>18.010000000000002</v>
      </c>
      <c r="NF13" s="52">
        <f t="shared" si="33"/>
        <v>17.899999999999999</v>
      </c>
      <c r="NG13" s="52">
        <v>17.95</v>
      </c>
      <c r="NH13" s="6">
        <f t="shared" si="34"/>
        <v>2.7932960893855148E-3</v>
      </c>
      <c r="NI13" s="29"/>
      <c r="NJ13" s="29"/>
      <c r="NK13" s="29"/>
      <c r="NL13" s="29"/>
      <c r="NM13" s="29"/>
      <c r="NN13" s="29"/>
      <c r="NO13" s="29"/>
      <c r="NP13" s="29"/>
      <c r="NQ13" s="29"/>
      <c r="NR13" s="29"/>
      <c r="NS13" s="29"/>
      <c r="NT13" s="29"/>
      <c r="NU13" s="29"/>
      <c r="NV13" s="29"/>
      <c r="NW13" s="29"/>
      <c r="NX13" s="29"/>
      <c r="NY13" s="29"/>
      <c r="NZ13" s="29"/>
      <c r="OA13" s="29"/>
      <c r="OB13" s="29"/>
      <c r="OC13" s="29"/>
      <c r="OD13" s="29"/>
      <c r="OE13" s="29"/>
      <c r="OF13" s="29"/>
      <c r="OG13" s="29"/>
      <c r="OH13" s="29"/>
      <c r="OI13" s="29"/>
      <c r="OJ13" s="29"/>
      <c r="OK13" s="29"/>
      <c r="OL13" s="29"/>
      <c r="OM13" s="29"/>
      <c r="ON13" s="29"/>
      <c r="OO13" s="29"/>
      <c r="OP13" s="29"/>
      <c r="OQ13" s="29"/>
      <c r="OR13" s="29"/>
      <c r="OS13" s="29"/>
      <c r="OT13" s="29"/>
      <c r="OU13" s="29">
        <v>12.47</v>
      </c>
      <c r="OV13" s="29"/>
      <c r="OW13" s="29">
        <v>12.54</v>
      </c>
      <c r="OX13" s="32">
        <v>12.48</v>
      </c>
      <c r="OY13" s="29">
        <f t="shared" si="35"/>
        <v>12.47</v>
      </c>
      <c r="OZ13" s="29">
        <v>12.56</v>
      </c>
      <c r="PA13" s="32">
        <v>12.54</v>
      </c>
      <c r="PB13" s="4">
        <v>12.47</v>
      </c>
      <c r="PC13" s="52">
        <f t="shared" si="36"/>
        <v>12.47</v>
      </c>
      <c r="PD13" s="1049">
        <v>11.91</v>
      </c>
      <c r="PE13" s="1049">
        <v>11.97</v>
      </c>
      <c r="PF13" s="36">
        <f t="shared" si="37"/>
        <v>11.91</v>
      </c>
      <c r="PG13" s="29">
        <v>11.64</v>
      </c>
      <c r="PH13" s="36">
        <v>12.47</v>
      </c>
      <c r="PI13" s="37">
        <f t="shared" si="38"/>
        <v>11.91</v>
      </c>
      <c r="PJ13" s="37">
        <v>11.91</v>
      </c>
      <c r="PK13" s="37">
        <f t="shared" si="39"/>
        <v>11.91</v>
      </c>
      <c r="PL13" s="37">
        <v>12.34</v>
      </c>
      <c r="PM13" s="1049">
        <v>12.67</v>
      </c>
      <c r="PN13" s="37">
        <f t="shared" si="40"/>
        <v>11.91</v>
      </c>
      <c r="PO13" s="37"/>
      <c r="PP13" s="1049">
        <v>12.68</v>
      </c>
      <c r="PQ13" s="1049">
        <f t="shared" si="41"/>
        <v>11.91</v>
      </c>
      <c r="PR13" s="1049"/>
      <c r="PS13" s="1049">
        <v>12.5</v>
      </c>
      <c r="PT13" s="1049">
        <f t="shared" si="42"/>
        <v>11.91</v>
      </c>
      <c r="PU13" s="1049">
        <v>11.99</v>
      </c>
      <c r="PV13" s="1049">
        <v>12.75</v>
      </c>
      <c r="PW13" s="1049">
        <f t="shared" si="43"/>
        <v>11.91</v>
      </c>
      <c r="PX13" s="1049">
        <v>12.89</v>
      </c>
      <c r="PY13" s="52">
        <f t="shared" si="44"/>
        <v>11.91</v>
      </c>
      <c r="PZ13" s="52">
        <v>12.07</v>
      </c>
      <c r="QA13" s="52">
        <v>12.66</v>
      </c>
      <c r="QB13" s="52">
        <f t="shared" si="45"/>
        <v>11.91</v>
      </c>
      <c r="QC13" s="52">
        <v>12.5</v>
      </c>
      <c r="QD13" s="52">
        <f t="shared" si="46"/>
        <v>11.91</v>
      </c>
      <c r="QE13" s="1049">
        <v>12.51</v>
      </c>
      <c r="QF13" s="52">
        <f t="shared" si="47"/>
        <v>11.91</v>
      </c>
      <c r="QG13" s="52">
        <v>12.49</v>
      </c>
      <c r="QH13" s="1049">
        <v>12.5</v>
      </c>
      <c r="QI13" s="52">
        <f t="shared" si="48"/>
        <v>11.91</v>
      </c>
      <c r="QJ13" s="52"/>
      <c r="QK13" s="6">
        <f t="shared" si="49"/>
        <v>-1</v>
      </c>
      <c r="QL13" s="29"/>
      <c r="QM13" s="29"/>
      <c r="QN13" s="29"/>
      <c r="QO13" s="29"/>
      <c r="QP13" s="29"/>
      <c r="QQ13" s="29"/>
      <c r="QR13" s="29"/>
      <c r="QS13" s="29"/>
      <c r="QT13" s="29"/>
      <c r="QU13" s="29"/>
      <c r="QV13" s="29"/>
      <c r="QW13" s="29">
        <v>14.82</v>
      </c>
      <c r="QX13" s="29"/>
      <c r="QY13" s="29"/>
      <c r="QZ13" s="29">
        <v>11.47</v>
      </c>
      <c r="RA13" s="29">
        <v>12.45</v>
      </c>
      <c r="RB13" s="29">
        <f t="shared" si="50"/>
        <v>12.45</v>
      </c>
      <c r="RC13" s="29">
        <v>12.46</v>
      </c>
      <c r="RD13" s="36">
        <f t="shared" si="51"/>
        <v>12.45</v>
      </c>
      <c r="RE13" s="29">
        <v>13.22</v>
      </c>
      <c r="RF13" s="37">
        <v>13.5</v>
      </c>
      <c r="RG13" s="1049">
        <f t="shared" si="52"/>
        <v>12.45</v>
      </c>
      <c r="RH13" s="37">
        <v>13.507999999999999</v>
      </c>
      <c r="RI13" s="37">
        <f t="shared" si="53"/>
        <v>12.45</v>
      </c>
      <c r="RJ13" s="1049">
        <v>13.471</v>
      </c>
      <c r="RK13" s="1049">
        <v>13.47</v>
      </c>
      <c r="RL13" s="1049">
        <v>12.68</v>
      </c>
      <c r="RM13" s="1049">
        <f t="shared" si="54"/>
        <v>12.45</v>
      </c>
      <c r="RN13" s="1049">
        <v>13.21</v>
      </c>
      <c r="RO13" s="1049">
        <v>12.67</v>
      </c>
      <c r="RP13" s="1049">
        <f t="shared" si="55"/>
        <v>12.45</v>
      </c>
      <c r="RQ13" s="1049"/>
      <c r="RR13" s="1049">
        <v>12.48</v>
      </c>
      <c r="RS13" s="1049">
        <f t="shared" si="56"/>
        <v>12.45</v>
      </c>
      <c r="RT13" s="1049">
        <v>12.71</v>
      </c>
      <c r="RU13" s="1049">
        <f t="shared" si="57"/>
        <v>12.45</v>
      </c>
      <c r="RV13" s="1049">
        <v>13.02</v>
      </c>
      <c r="RW13" s="1049">
        <v>13.15</v>
      </c>
      <c r="RX13" s="52">
        <f t="shared" si="58"/>
        <v>12.45</v>
      </c>
      <c r="RY13" s="52">
        <v>13.09</v>
      </c>
      <c r="RZ13" s="52">
        <v>12.52</v>
      </c>
      <c r="SA13" s="52">
        <f t="shared" si="59"/>
        <v>12.45</v>
      </c>
      <c r="SB13" s="52">
        <v>12.49</v>
      </c>
      <c r="SC13" s="1049">
        <f t="shared" si="60"/>
        <v>12.45</v>
      </c>
      <c r="SD13" s="52">
        <v>12.51</v>
      </c>
      <c r="SE13" s="52">
        <f t="shared" si="61"/>
        <v>12.45</v>
      </c>
      <c r="SF13" s="52">
        <v>12.45</v>
      </c>
      <c r="SG13" s="52">
        <v>12.47</v>
      </c>
      <c r="SH13" s="52">
        <f t="shared" si="62"/>
        <v>12.45</v>
      </c>
      <c r="SI13" s="52">
        <v>13.096</v>
      </c>
      <c r="SJ13" s="52">
        <f t="shared" si="63"/>
        <v>12.45</v>
      </c>
      <c r="SK13" s="52">
        <v>13.21</v>
      </c>
      <c r="SL13" s="52">
        <v>12.78</v>
      </c>
      <c r="SM13" s="52">
        <f t="shared" si="64"/>
        <v>12.45</v>
      </c>
      <c r="SN13" s="113"/>
      <c r="SO13" s="55">
        <v>12.67</v>
      </c>
      <c r="SP13" s="52">
        <f t="shared" si="145"/>
        <v>12.45</v>
      </c>
      <c r="SQ13" s="52">
        <v>12.59</v>
      </c>
      <c r="SR13" s="6">
        <f t="shared" si="146"/>
        <v>1.1244979919678761E-2</v>
      </c>
      <c r="SS13" s="29">
        <v>15.08</v>
      </c>
      <c r="ST13" s="29">
        <v>15.22</v>
      </c>
      <c r="SU13" s="29">
        <v>15.23</v>
      </c>
      <c r="SV13" s="52">
        <f t="shared" si="65"/>
        <v>15.08</v>
      </c>
      <c r="SW13" s="36">
        <v>15.01</v>
      </c>
      <c r="SX13" s="36">
        <f t="shared" si="66"/>
        <v>15.01</v>
      </c>
      <c r="SY13" s="29">
        <v>24.94</v>
      </c>
      <c r="SZ13" s="37">
        <v>15.26</v>
      </c>
      <c r="TA13" s="37">
        <f t="shared" si="67"/>
        <v>15.01</v>
      </c>
      <c r="TB13" s="37">
        <v>15.21</v>
      </c>
      <c r="TC13" s="37">
        <f t="shared" si="68"/>
        <v>15.01</v>
      </c>
      <c r="TD13" s="37">
        <v>15.22</v>
      </c>
      <c r="TE13" s="1049">
        <v>15.22</v>
      </c>
      <c r="TF13" s="37">
        <f t="shared" si="69"/>
        <v>15.01</v>
      </c>
      <c r="TG13" s="37"/>
      <c r="TH13" s="1049">
        <v>15.11</v>
      </c>
      <c r="TI13" s="37">
        <f t="shared" si="70"/>
        <v>15.01</v>
      </c>
      <c r="TJ13" s="37">
        <v>15.85</v>
      </c>
      <c r="TK13" s="1049">
        <v>15.11</v>
      </c>
      <c r="TL13" s="37">
        <f t="shared" si="71"/>
        <v>15.01</v>
      </c>
      <c r="TM13" s="1049">
        <v>15.23</v>
      </c>
      <c r="TN13" s="1049">
        <f t="shared" si="72"/>
        <v>15.01</v>
      </c>
      <c r="TO13" s="1049">
        <v>15.33</v>
      </c>
      <c r="TP13" s="1049">
        <v>15.3</v>
      </c>
      <c r="TQ13" s="52">
        <f t="shared" si="73"/>
        <v>15.01</v>
      </c>
      <c r="TR13" s="52">
        <v>15.81</v>
      </c>
      <c r="TS13" s="52">
        <v>15.81</v>
      </c>
      <c r="TT13" s="52">
        <f t="shared" si="74"/>
        <v>15.01</v>
      </c>
      <c r="TU13" s="52">
        <v>15.09</v>
      </c>
      <c r="TV13" s="1049">
        <v>15.15</v>
      </c>
      <c r="TW13" s="52">
        <f t="shared" si="75"/>
        <v>15.01</v>
      </c>
      <c r="TX13" s="1049">
        <v>15.14</v>
      </c>
      <c r="TY13" s="52">
        <f t="shared" si="76"/>
        <v>15.01</v>
      </c>
      <c r="TZ13" s="52">
        <v>15.12</v>
      </c>
      <c r="UA13" s="52">
        <v>15.88</v>
      </c>
      <c r="UB13" s="52">
        <f t="shared" si="77"/>
        <v>15.01</v>
      </c>
      <c r="UC13" s="1049">
        <v>15.15</v>
      </c>
      <c r="UD13" s="52">
        <f t="shared" si="78"/>
        <v>15.01</v>
      </c>
      <c r="UE13" s="52">
        <v>15.12</v>
      </c>
      <c r="UF13" s="1049">
        <v>15.12</v>
      </c>
      <c r="UG13" s="52">
        <f t="shared" si="79"/>
        <v>15.01</v>
      </c>
      <c r="UH13" s="1049">
        <v>15.44</v>
      </c>
      <c r="UI13" s="1049">
        <v>15.632</v>
      </c>
      <c r="UJ13" s="1049">
        <f t="shared" si="80"/>
        <v>15.01</v>
      </c>
      <c r="UK13" s="52">
        <v>15.68</v>
      </c>
      <c r="UL13" s="52">
        <v>15.55</v>
      </c>
      <c r="UM13" s="52">
        <f t="shared" si="147"/>
        <v>15.01</v>
      </c>
      <c r="UN13" s="52">
        <v>15.29</v>
      </c>
      <c r="UO13" s="6">
        <f t="shared" si="148"/>
        <v>1.8654230512991296E-2</v>
      </c>
      <c r="UP13" s="36">
        <v>16.863000000000003</v>
      </c>
      <c r="UQ13" s="36">
        <v>12.12</v>
      </c>
      <c r="UR13" s="36">
        <f t="shared" si="163"/>
        <v>12.12</v>
      </c>
      <c r="US13" s="36">
        <v>12.16</v>
      </c>
      <c r="UT13" s="36">
        <v>12.23</v>
      </c>
      <c r="UU13" s="36">
        <v>11.91</v>
      </c>
      <c r="UV13" s="36">
        <f t="shared" si="82"/>
        <v>11.91</v>
      </c>
      <c r="UW13" s="36">
        <v>11.89</v>
      </c>
      <c r="UX13" s="36">
        <f t="shared" si="83"/>
        <v>11.89</v>
      </c>
      <c r="UY13" s="36">
        <v>11.88</v>
      </c>
      <c r="UZ13" s="36">
        <v>11.95</v>
      </c>
      <c r="VA13" s="36">
        <f t="shared" si="84"/>
        <v>11.89</v>
      </c>
      <c r="VB13" s="36">
        <v>12.33</v>
      </c>
      <c r="VC13" s="36">
        <f t="shared" si="85"/>
        <v>11.89</v>
      </c>
      <c r="VD13" s="36">
        <v>11.9</v>
      </c>
      <c r="VE13" s="36">
        <v>12.33</v>
      </c>
      <c r="VF13" s="36">
        <f t="shared" si="86"/>
        <v>11.89</v>
      </c>
      <c r="VG13" s="52">
        <v>12.52</v>
      </c>
      <c r="VH13" s="52">
        <v>12.178000000000001</v>
      </c>
      <c r="VI13" s="52">
        <v>11.9</v>
      </c>
      <c r="VJ13" s="52">
        <v>11.99</v>
      </c>
      <c r="VK13" s="52">
        <v>11.88</v>
      </c>
      <c r="VL13" s="1049">
        <v>11.89</v>
      </c>
      <c r="VM13" s="1049">
        <v>11.89</v>
      </c>
      <c r="VN13" s="52">
        <f t="shared" si="87"/>
        <v>11.89</v>
      </c>
      <c r="VO13" s="52">
        <v>11.99</v>
      </c>
      <c r="VP13" s="52">
        <v>12.02</v>
      </c>
      <c r="VQ13" s="1049">
        <v>11.99</v>
      </c>
      <c r="VR13" s="1049">
        <v>12.48</v>
      </c>
      <c r="VS13" s="52">
        <f t="shared" si="88"/>
        <v>11.89</v>
      </c>
      <c r="VT13" s="52">
        <v>12.2</v>
      </c>
      <c r="VU13" s="52">
        <v>12</v>
      </c>
      <c r="VV13" s="1049">
        <v>11.89</v>
      </c>
      <c r="VW13" s="1049">
        <v>11.93</v>
      </c>
      <c r="VX13" s="52">
        <f t="shared" si="89"/>
        <v>11.89</v>
      </c>
      <c r="VY13" s="52">
        <v>11.9</v>
      </c>
      <c r="VZ13" s="52">
        <v>11.89</v>
      </c>
      <c r="WA13" s="1049">
        <v>11.93</v>
      </c>
      <c r="WB13" s="1049">
        <v>11.9</v>
      </c>
      <c r="WC13" s="52">
        <f t="shared" si="90"/>
        <v>11.89</v>
      </c>
      <c r="WD13" s="52">
        <v>11.93</v>
      </c>
      <c r="WE13" s="52">
        <v>11.9</v>
      </c>
      <c r="WF13" s="1049">
        <v>11.89</v>
      </c>
      <c r="WG13" s="52">
        <v>11.94</v>
      </c>
      <c r="WH13" s="52">
        <f t="shared" si="91"/>
        <v>11.89</v>
      </c>
      <c r="WI13" s="32">
        <v>11.89</v>
      </c>
      <c r="WJ13" s="52">
        <v>11.9</v>
      </c>
      <c r="WK13" s="52">
        <f t="shared" si="92"/>
        <v>11.89</v>
      </c>
      <c r="WL13" s="52">
        <v>11.91</v>
      </c>
      <c r="WM13" s="52">
        <v>11.89</v>
      </c>
      <c r="WN13" s="52">
        <f t="shared" si="93"/>
        <v>11.89</v>
      </c>
      <c r="WO13" s="52"/>
      <c r="WP13" s="52">
        <v>11.91</v>
      </c>
      <c r="WQ13" s="52">
        <v>11.854999999999999</v>
      </c>
      <c r="WR13" s="52">
        <v>11.86</v>
      </c>
      <c r="WS13" s="52">
        <v>11.85</v>
      </c>
      <c r="WT13" s="52">
        <v>11.855</v>
      </c>
      <c r="WU13" s="52">
        <f t="shared" si="94"/>
        <v>11.85</v>
      </c>
      <c r="WV13" s="1049">
        <v>11.91</v>
      </c>
      <c r="WW13" s="1049">
        <v>11.95</v>
      </c>
      <c r="WX13" s="52">
        <f t="shared" si="95"/>
        <v>11.85</v>
      </c>
      <c r="WY13" s="1049"/>
      <c r="WZ13" s="1049">
        <v>12.52</v>
      </c>
      <c r="XA13" s="1049">
        <v>11.86</v>
      </c>
      <c r="XB13" s="1049">
        <v>11.734</v>
      </c>
      <c r="XC13" s="1049">
        <f t="shared" si="96"/>
        <v>11.734</v>
      </c>
      <c r="XD13" s="1049">
        <v>11.82</v>
      </c>
      <c r="XE13" s="1049">
        <f t="shared" si="97"/>
        <v>11.734</v>
      </c>
      <c r="XF13" s="1049"/>
      <c r="XG13" s="1049">
        <v>11.96</v>
      </c>
      <c r="XH13" s="1049">
        <v>11.56</v>
      </c>
      <c r="XI13" s="1049">
        <f t="shared" si="98"/>
        <v>11.56</v>
      </c>
      <c r="XJ13" s="1049"/>
      <c r="XK13" s="121">
        <v>11.83</v>
      </c>
      <c r="XL13" s="52">
        <f t="shared" si="149"/>
        <v>11.56</v>
      </c>
      <c r="XM13" s="52"/>
      <c r="XN13" s="52">
        <v>11.42</v>
      </c>
      <c r="XO13" s="6">
        <f t="shared" si="150"/>
        <v>-1</v>
      </c>
      <c r="XP13" s="6">
        <f t="shared" si="151"/>
        <v>-1.2110726643598664E-2</v>
      </c>
      <c r="XQ13" s="1224">
        <f t="shared" si="164"/>
        <v>-8.4104289318753464E-4</v>
      </c>
      <c r="XR13" s="52"/>
      <c r="XS13" s="52"/>
      <c r="XT13" s="52"/>
      <c r="XU13" s="52">
        <v>13.59</v>
      </c>
      <c r="XV13" s="58">
        <v>13.81</v>
      </c>
      <c r="XW13" s="52">
        <v>13.6</v>
      </c>
      <c r="XX13" s="52">
        <f t="shared" si="100"/>
        <v>13.59</v>
      </c>
      <c r="XY13" s="32">
        <v>13.61</v>
      </c>
      <c r="XZ13" s="52">
        <v>13.6</v>
      </c>
      <c r="YA13" s="52">
        <f t="shared" si="101"/>
        <v>13.59</v>
      </c>
      <c r="YB13" s="52">
        <v>13.66</v>
      </c>
      <c r="YC13" s="52">
        <f t="shared" si="102"/>
        <v>13.59</v>
      </c>
      <c r="YD13" s="52">
        <v>13.66</v>
      </c>
      <c r="YE13" s="52">
        <f t="shared" si="103"/>
        <v>13.59</v>
      </c>
      <c r="YF13" s="52">
        <v>13.96</v>
      </c>
      <c r="YG13" s="52">
        <f t="shared" si="104"/>
        <v>13.59</v>
      </c>
      <c r="YH13" s="52">
        <v>13.56</v>
      </c>
      <c r="YI13" s="1049">
        <v>13.89</v>
      </c>
      <c r="YJ13" s="1049">
        <f t="shared" si="105"/>
        <v>13.59</v>
      </c>
      <c r="YK13" s="1049"/>
      <c r="YL13" s="1049">
        <v>14.07</v>
      </c>
      <c r="YM13" s="52">
        <f t="shared" si="152"/>
        <v>13.59</v>
      </c>
      <c r="YN13" s="52">
        <v>14.1</v>
      </c>
      <c r="YO13" s="6">
        <f t="shared" si="153"/>
        <v>3.7527593818984531E-2</v>
      </c>
      <c r="YP13" s="58">
        <v>9.51</v>
      </c>
      <c r="YQ13" s="58">
        <v>9.56</v>
      </c>
      <c r="YR13" s="52">
        <v>9.58</v>
      </c>
      <c r="YS13" s="52">
        <f t="shared" si="106"/>
        <v>9.51</v>
      </c>
      <c r="YT13" s="52">
        <v>9.6</v>
      </c>
      <c r="YU13" s="52">
        <f t="shared" si="107"/>
        <v>9.51</v>
      </c>
      <c r="YV13" s="52">
        <v>9.65</v>
      </c>
      <c r="YW13" s="52">
        <v>9.64</v>
      </c>
      <c r="YX13" s="52">
        <f t="shared" si="108"/>
        <v>9.51</v>
      </c>
      <c r="YY13" s="52">
        <v>9.59</v>
      </c>
      <c r="YZ13" s="52">
        <v>9.56</v>
      </c>
      <c r="ZA13" s="52">
        <f t="shared" si="109"/>
        <v>9.51</v>
      </c>
      <c r="ZB13" s="52">
        <v>9.58</v>
      </c>
      <c r="ZC13" s="58">
        <f t="shared" si="110"/>
        <v>9.51</v>
      </c>
      <c r="ZD13" s="52">
        <v>9.56</v>
      </c>
      <c r="ZE13" s="32">
        <f t="shared" si="111"/>
        <v>9.51</v>
      </c>
      <c r="ZF13" s="52">
        <v>9.5299999999999994</v>
      </c>
      <c r="ZG13" s="52">
        <v>9.85</v>
      </c>
      <c r="ZH13" s="52">
        <f t="shared" si="154"/>
        <v>9.51</v>
      </c>
      <c r="ZI13" s="52"/>
      <c r="ZJ13" s="6">
        <f t="shared" si="155"/>
        <v>-1</v>
      </c>
      <c r="ZK13" s="1049"/>
      <c r="ZL13" s="1049"/>
      <c r="ZM13" s="1049"/>
      <c r="ZN13" s="1049">
        <v>11.881</v>
      </c>
      <c r="ZO13" s="52">
        <v>11.96</v>
      </c>
      <c r="ZP13" s="52">
        <v>11.95</v>
      </c>
      <c r="ZQ13" s="58">
        <v>11.89</v>
      </c>
      <c r="ZR13" s="52">
        <f t="shared" si="112"/>
        <v>11.881</v>
      </c>
      <c r="ZS13" s="32">
        <v>11.91</v>
      </c>
      <c r="ZT13" s="52">
        <f t="shared" si="113"/>
        <v>11.881</v>
      </c>
      <c r="ZU13" s="32">
        <v>11.85</v>
      </c>
      <c r="ZV13" s="52">
        <f t="shared" si="114"/>
        <v>11.85</v>
      </c>
      <c r="ZW13" s="1049">
        <v>11.65</v>
      </c>
      <c r="ZX13" s="52">
        <f t="shared" si="115"/>
        <v>11.65</v>
      </c>
      <c r="ZY13" s="52">
        <v>11.67</v>
      </c>
      <c r="ZZ13" s="1049">
        <f t="shared" si="116"/>
        <v>11.65</v>
      </c>
      <c r="AAA13" s="32">
        <v>11.85</v>
      </c>
      <c r="AAB13" s="52">
        <f t="shared" si="117"/>
        <v>11.65</v>
      </c>
      <c r="AAC13" s="1049">
        <v>11.89</v>
      </c>
      <c r="AAD13" s="52">
        <f t="shared" si="156"/>
        <v>11.65</v>
      </c>
      <c r="AAE13" s="52">
        <v>11.42</v>
      </c>
      <c r="AAF13" s="678">
        <f t="shared" si="157"/>
        <v>-1.9742489270386302E-2</v>
      </c>
      <c r="AAG13" s="52"/>
      <c r="AAH13" s="52">
        <v>8.56</v>
      </c>
      <c r="AAI13" s="32">
        <v>8.34</v>
      </c>
      <c r="AAJ13" s="52">
        <v>8.67</v>
      </c>
      <c r="AAK13" s="1049">
        <f t="shared" si="118"/>
        <v>8.56</v>
      </c>
      <c r="AAL13" s="1049">
        <v>8.59</v>
      </c>
      <c r="AAM13" s="32">
        <v>8.6</v>
      </c>
      <c r="AAN13" s="52">
        <f t="shared" si="119"/>
        <v>8.56</v>
      </c>
      <c r="AAO13" s="1049">
        <v>8.59</v>
      </c>
      <c r="AAP13" s="52">
        <f>MIN(AAO13,AAN13)</f>
        <v>8.56</v>
      </c>
      <c r="AAQ13" s="58"/>
      <c r="AAR13" s="52">
        <v>8.56</v>
      </c>
      <c r="AAS13" s="1042">
        <v>15.12</v>
      </c>
      <c r="AAT13" s="1049">
        <f t="shared" si="121"/>
        <v>8.56</v>
      </c>
      <c r="AAU13" s="1049"/>
      <c r="AAV13" s="52">
        <v>8.6539999999999999</v>
      </c>
      <c r="AAW13" s="58">
        <f t="shared" si="122"/>
        <v>8.56</v>
      </c>
      <c r="AAX13" s="58">
        <v>8.68</v>
      </c>
      <c r="AAY13" s="52">
        <v>8.67</v>
      </c>
      <c r="AAZ13" s="52">
        <f t="shared" si="158"/>
        <v>8.56</v>
      </c>
      <c r="ABA13" s="52">
        <v>8.74</v>
      </c>
      <c r="ABB13" s="6">
        <f t="shared" si="159"/>
        <v>2.1028037383177534E-2</v>
      </c>
      <c r="ABC13" s="52">
        <v>5.55</v>
      </c>
      <c r="ABD13" s="52">
        <f t="shared" si="123"/>
        <v>5.55</v>
      </c>
      <c r="ABE13" s="52">
        <v>5.61</v>
      </c>
      <c r="ABF13" s="6">
        <f t="shared" si="124"/>
        <v>1.0810810810810902E-2</v>
      </c>
      <c r="ABG13" s="52">
        <v>5.63</v>
      </c>
      <c r="ABH13" s="52">
        <f t="shared" si="125"/>
        <v>5.63</v>
      </c>
      <c r="ABI13" s="52">
        <v>5.63</v>
      </c>
      <c r="ABJ13" s="6">
        <f t="shared" si="160"/>
        <v>0</v>
      </c>
      <c r="ABK13" s="1566">
        <v>5.64</v>
      </c>
      <c r="ABL13" s="52">
        <f t="shared" si="126"/>
        <v>5.64</v>
      </c>
      <c r="ABM13" s="52">
        <v>5.82</v>
      </c>
      <c r="ABN13" s="678">
        <f t="shared" si="127"/>
        <v>3.1914893617021385E-2</v>
      </c>
      <c r="ABO13" s="36"/>
      <c r="ABP13" s="1180" t="s">
        <v>2326</v>
      </c>
      <c r="ABQ13" s="36"/>
      <c r="ABR13" s="36" t="str">
        <f t="shared" si="128"/>
        <v xml:space="preserve">1. Better than baseline </v>
      </c>
      <c r="ABS13" s="36" t="str">
        <f t="shared" si="129"/>
        <v>4.Blocker/Not Executed</v>
      </c>
      <c r="ABT13" s="36" t="str">
        <f t="shared" si="130"/>
        <v>2. Within 10% deviation from baseline</v>
      </c>
      <c r="ABU13" s="36" t="str">
        <f t="shared" si="131"/>
        <v xml:space="preserve">1. Better than baseline </v>
      </c>
      <c r="ABV13" s="36" t="str">
        <f t="shared" si="132"/>
        <v xml:space="preserve">1. Better than baseline </v>
      </c>
      <c r="ABW13" s="36" t="str">
        <f t="shared" si="133"/>
        <v>2. Within 10% deviation from baseline</v>
      </c>
      <c r="ABX13" s="36" t="str">
        <f t="shared" si="134"/>
        <v>2. Within 10% deviation from baseline</v>
      </c>
      <c r="ABY13" s="59" t="str">
        <f t="shared" si="135"/>
        <v xml:space="preserve">1. Better than baseline </v>
      </c>
      <c r="ABZ13" s="59" t="str">
        <f t="shared" si="136"/>
        <v>2. Within 10% deviation from baseline</v>
      </c>
      <c r="ACA13" s="59" t="str">
        <f t="shared" si="137"/>
        <v>2. Within 10% deviation from baseline</v>
      </c>
      <c r="ACB13" s="59" t="str">
        <f t="shared" si="138"/>
        <v xml:space="preserve">1. Better than baseline </v>
      </c>
      <c r="ACC13" s="36" t="str">
        <f t="shared" si="139"/>
        <v>3. Missing baseline</v>
      </c>
      <c r="ACD13" s="37" t="str">
        <f t="shared" si="140"/>
        <v>3. Missing baseline</v>
      </c>
      <c r="ACE13" s="37" t="str">
        <f t="shared" si="141"/>
        <v>3. Missing baseline</v>
      </c>
      <c r="ACF13" s="37" t="str">
        <f t="shared" si="142"/>
        <v>2. Within 10% deviation from baseline</v>
      </c>
    </row>
    <row r="14" spans="1:775" s="4" customFormat="1" ht="44.15" customHeight="1" thickBot="1" x14ac:dyDescent="0.4">
      <c r="A14" s="1688">
        <v>12</v>
      </c>
      <c r="B14" s="56" t="s">
        <v>17</v>
      </c>
      <c r="C14" s="56" t="s">
        <v>1254</v>
      </c>
      <c r="D14" s="56" t="s">
        <v>2307</v>
      </c>
      <c r="E14" s="56" t="s">
        <v>2307</v>
      </c>
      <c r="F14" s="56" t="s">
        <v>2327</v>
      </c>
      <c r="G14" s="56" t="s">
        <v>2328</v>
      </c>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40">
        <v>1.94</v>
      </c>
      <c r="AV14" s="40"/>
      <c r="AW14" s="69"/>
      <c r="AX14" s="371">
        <v>1.94</v>
      </c>
      <c r="AY14" s="40">
        <v>2.0299999999999998</v>
      </c>
      <c r="AZ14" s="371">
        <f t="shared" si="0"/>
        <v>1.94</v>
      </c>
      <c r="BA14" s="69">
        <v>1.99</v>
      </c>
      <c r="BB14" s="28">
        <f t="shared" si="1"/>
        <v>1.94</v>
      </c>
      <c r="BC14" s="40"/>
      <c r="BD14" s="677">
        <f t="shared" si="2"/>
        <v>-1</v>
      </c>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c r="CU14" s="35"/>
      <c r="CV14" s="35"/>
      <c r="CW14" s="35"/>
      <c r="CX14" s="35"/>
      <c r="CY14" s="35"/>
      <c r="CZ14" s="35"/>
      <c r="DA14" s="35"/>
      <c r="DB14" s="35"/>
      <c r="DC14" s="35"/>
      <c r="DD14" s="35"/>
      <c r="DE14" s="35"/>
      <c r="DF14" s="35"/>
      <c r="DG14" s="35"/>
      <c r="DH14" s="35"/>
      <c r="DI14" s="35"/>
      <c r="DJ14" s="35"/>
      <c r="DK14" s="35"/>
      <c r="DL14" s="35"/>
      <c r="DM14" s="35"/>
      <c r="DN14" s="35"/>
      <c r="DO14" s="35"/>
      <c r="DP14" s="35">
        <v>1.87</v>
      </c>
      <c r="DQ14" s="35"/>
      <c r="DR14" s="35">
        <v>1.97</v>
      </c>
      <c r="DS14" s="35"/>
      <c r="DT14" s="35">
        <f>MIN(DP14,DS14)</f>
        <v>1.87</v>
      </c>
      <c r="DU14" s="57">
        <v>1.94</v>
      </c>
      <c r="DV14" s="54">
        <f t="shared" si="3"/>
        <v>1.87</v>
      </c>
      <c r="DW14" s="46">
        <v>1.89</v>
      </c>
      <c r="DX14" s="35">
        <v>1.99</v>
      </c>
      <c r="DY14" s="54">
        <f t="shared" si="4"/>
        <v>1.87</v>
      </c>
      <c r="DZ14" s="35"/>
      <c r="EA14" s="357">
        <f t="shared" si="5"/>
        <v>6.4171122994652344E-2</v>
      </c>
      <c r="EB14" s="35"/>
      <c r="EC14" s="35"/>
      <c r="ED14" s="35"/>
      <c r="EE14" s="35"/>
      <c r="EF14" s="35"/>
      <c r="EG14" s="35"/>
      <c r="EH14" s="35"/>
      <c r="EI14" s="35"/>
      <c r="EJ14" s="35"/>
      <c r="EK14" s="35"/>
      <c r="EL14" s="35"/>
      <c r="EM14" s="35"/>
      <c r="EN14" s="35"/>
      <c r="EO14" s="35"/>
      <c r="EP14" s="35"/>
      <c r="EQ14" s="35"/>
      <c r="ER14" s="35"/>
      <c r="ES14" s="35"/>
      <c r="ET14" s="35"/>
      <c r="EU14" s="35"/>
      <c r="EV14" s="35"/>
      <c r="EW14" s="35"/>
      <c r="EX14" s="35"/>
      <c r="EY14" s="35"/>
      <c r="EZ14" s="35"/>
      <c r="FA14" s="35"/>
      <c r="FB14" s="35"/>
      <c r="FC14" s="35"/>
      <c r="FD14" s="35"/>
      <c r="FE14" s="35"/>
      <c r="FF14" s="35"/>
      <c r="FG14" s="35"/>
      <c r="FH14" s="35"/>
      <c r="FI14" s="35"/>
      <c r="FJ14" s="35"/>
      <c r="FK14" s="35"/>
      <c r="FL14" s="35">
        <v>1.98</v>
      </c>
      <c r="FM14" s="35"/>
      <c r="FN14" s="35">
        <v>2.0299999999999998</v>
      </c>
      <c r="FO14" s="35">
        <v>2</v>
      </c>
      <c r="FP14" s="35">
        <f t="shared" si="161"/>
        <v>1.98</v>
      </c>
      <c r="FQ14" s="35">
        <v>2.1</v>
      </c>
      <c r="FR14" s="28">
        <f t="shared" si="6"/>
        <v>1.98</v>
      </c>
      <c r="FS14" s="40">
        <v>2.15</v>
      </c>
      <c r="FT14" s="40">
        <v>2.1</v>
      </c>
      <c r="FU14" s="357">
        <f t="shared" si="7"/>
        <v>6.0606060606060663E-2</v>
      </c>
      <c r="FV14" s="35"/>
      <c r="FW14" s="35"/>
      <c r="FX14" s="35"/>
      <c r="FY14" s="35"/>
      <c r="FZ14" s="35"/>
      <c r="GA14" s="35"/>
      <c r="GB14" s="35"/>
      <c r="GC14" s="35"/>
      <c r="GD14" s="35"/>
      <c r="GE14" s="35"/>
      <c r="GF14" s="35"/>
      <c r="GG14" s="35"/>
      <c r="GH14" s="35"/>
      <c r="GI14" s="35"/>
      <c r="GJ14" s="35"/>
      <c r="GK14" s="35"/>
      <c r="GL14" s="35"/>
      <c r="GM14" s="35"/>
      <c r="GN14" s="35"/>
      <c r="GO14" s="35"/>
      <c r="GP14" s="35"/>
      <c r="GQ14" s="35"/>
      <c r="GR14" s="35"/>
      <c r="GS14" s="35"/>
      <c r="GT14" s="35"/>
      <c r="GU14" s="35"/>
      <c r="GV14" s="35"/>
      <c r="GW14" s="35"/>
      <c r="GX14" s="35"/>
      <c r="GY14" s="35"/>
      <c r="GZ14" s="35"/>
      <c r="HA14" s="35"/>
      <c r="HB14" s="35"/>
      <c r="HC14" s="35"/>
      <c r="HD14" s="35"/>
      <c r="HE14" s="35">
        <v>1.85</v>
      </c>
      <c r="HF14" s="35"/>
      <c r="HG14" s="35">
        <v>1.86</v>
      </c>
      <c r="HH14" s="35"/>
      <c r="HI14" s="35">
        <f t="shared" si="162"/>
        <v>1.85</v>
      </c>
      <c r="HJ14" s="35">
        <v>1.9</v>
      </c>
      <c r="HK14" s="1050">
        <f t="shared" si="8"/>
        <v>1.85</v>
      </c>
      <c r="HL14" s="40">
        <v>1.92</v>
      </c>
      <c r="HM14" s="46">
        <f t="shared" si="9"/>
        <v>1.85</v>
      </c>
      <c r="HN14" s="46">
        <v>1.99</v>
      </c>
      <c r="HO14" s="46">
        <f t="shared" si="10"/>
        <v>1.85</v>
      </c>
      <c r="HP14" s="46"/>
      <c r="HQ14" s="357">
        <f t="shared" si="11"/>
        <v>-1</v>
      </c>
      <c r="HR14" s="35"/>
      <c r="HS14" s="35"/>
      <c r="HT14" s="35"/>
      <c r="HU14" s="35"/>
      <c r="HV14" s="35"/>
      <c r="HW14" s="35"/>
      <c r="HX14" s="35"/>
      <c r="HY14" s="35"/>
      <c r="HZ14" s="35"/>
      <c r="IA14" s="35"/>
      <c r="IB14" s="35"/>
      <c r="IC14" s="35"/>
      <c r="ID14" s="35"/>
      <c r="IE14" s="35"/>
      <c r="IF14" s="35"/>
      <c r="IG14" s="35"/>
      <c r="IH14" s="35"/>
      <c r="II14" s="35"/>
      <c r="IJ14" s="35"/>
      <c r="IK14" s="35"/>
      <c r="IL14" s="35"/>
      <c r="IM14" s="35"/>
      <c r="IN14" s="35"/>
      <c r="IO14" s="35"/>
      <c r="IP14" s="35"/>
      <c r="IQ14" s="35"/>
      <c r="IR14" s="35"/>
      <c r="IS14" s="35"/>
      <c r="IT14" s="35"/>
      <c r="IU14" s="35"/>
      <c r="IV14" s="35"/>
      <c r="IW14" s="35"/>
      <c r="IX14" s="35"/>
      <c r="IY14" s="35"/>
      <c r="IZ14" s="35"/>
      <c r="JA14" s="35"/>
      <c r="JB14" s="35"/>
      <c r="JC14" s="35"/>
      <c r="JD14" s="35">
        <v>1.84</v>
      </c>
      <c r="JE14" s="35"/>
      <c r="JF14" s="35">
        <v>1.98</v>
      </c>
      <c r="JG14" s="35">
        <v>1.99</v>
      </c>
      <c r="JH14" s="35">
        <f t="shared" si="12"/>
        <v>1.84</v>
      </c>
      <c r="JI14" s="35">
        <v>1.99</v>
      </c>
      <c r="JJ14" s="54">
        <f t="shared" si="13"/>
        <v>1.84</v>
      </c>
      <c r="JK14" s="46">
        <v>1.98</v>
      </c>
      <c r="JL14" s="46">
        <v>1.96</v>
      </c>
      <c r="JM14" s="40">
        <f t="shared" si="143"/>
        <v>1.84</v>
      </c>
      <c r="JN14" s="40">
        <v>1.97</v>
      </c>
      <c r="JO14" s="46">
        <v>1.95</v>
      </c>
      <c r="JP14" s="46">
        <f t="shared" si="14"/>
        <v>1.84</v>
      </c>
      <c r="JQ14" s="46">
        <v>1.83</v>
      </c>
      <c r="JR14" s="46">
        <f t="shared" si="15"/>
        <v>1.83</v>
      </c>
      <c r="JS14" s="46">
        <v>1.9850000000000001</v>
      </c>
      <c r="JT14" s="56">
        <v>1.99</v>
      </c>
      <c r="JU14" s="56">
        <f t="shared" si="16"/>
        <v>1.83</v>
      </c>
      <c r="JV14" s="46">
        <v>1.98</v>
      </c>
      <c r="JW14" s="1051">
        <v>1.99</v>
      </c>
      <c r="JX14" s="46">
        <f t="shared" si="17"/>
        <v>1.83</v>
      </c>
      <c r="JY14" s="46">
        <v>1.9850000000000001</v>
      </c>
      <c r="JZ14" s="1051">
        <v>1.98</v>
      </c>
      <c r="KA14" s="46">
        <f t="shared" si="18"/>
        <v>1.83</v>
      </c>
      <c r="KB14" s="46">
        <v>1.91</v>
      </c>
      <c r="KC14" s="1051">
        <v>1.98</v>
      </c>
      <c r="KD14" s="46">
        <f t="shared" si="19"/>
        <v>1.83</v>
      </c>
      <c r="KE14" s="46"/>
      <c r="KF14" s="1051">
        <v>1.88</v>
      </c>
      <c r="KG14" s="371">
        <f t="shared" si="20"/>
        <v>1.83</v>
      </c>
      <c r="KH14" s="1051">
        <v>1.9049999999999998</v>
      </c>
      <c r="KI14" s="1051">
        <f t="shared" si="21"/>
        <v>1.83</v>
      </c>
      <c r="KJ14" s="1051">
        <v>1.86</v>
      </c>
      <c r="KK14" s="1051">
        <f t="shared" si="22"/>
        <v>1.83</v>
      </c>
      <c r="KL14" s="1051">
        <v>1.83</v>
      </c>
      <c r="KM14" s="5">
        <f t="shared" si="23"/>
        <v>0</v>
      </c>
      <c r="KN14" s="35"/>
      <c r="KO14" s="35"/>
      <c r="KP14" s="35"/>
      <c r="KQ14" s="35"/>
      <c r="KR14" s="35"/>
      <c r="KS14" s="35"/>
      <c r="KT14" s="35"/>
      <c r="KU14" s="35"/>
      <c r="KV14" s="35"/>
      <c r="KW14" s="35"/>
      <c r="KX14" s="35"/>
      <c r="KY14" s="35"/>
      <c r="KZ14" s="35"/>
      <c r="LA14" s="35"/>
      <c r="LB14" s="35"/>
      <c r="LC14" s="35"/>
      <c r="LD14" s="35"/>
      <c r="LE14" s="35"/>
      <c r="LF14" s="35"/>
      <c r="LG14" s="35"/>
      <c r="LH14" s="35"/>
      <c r="LI14" s="35"/>
      <c r="LJ14" s="35"/>
      <c r="LK14" s="35"/>
      <c r="LL14" s="35"/>
      <c r="LM14" s="35"/>
      <c r="LN14" s="35"/>
      <c r="LO14" s="35"/>
      <c r="LP14" s="35"/>
      <c r="LQ14" s="35"/>
      <c r="LR14" s="35"/>
      <c r="LS14" s="35"/>
      <c r="LT14" s="35"/>
      <c r="LU14" s="35"/>
      <c r="LV14" s="35"/>
      <c r="LW14" s="35"/>
      <c r="LX14" s="35"/>
      <c r="LY14" s="35">
        <v>1.88</v>
      </c>
      <c r="LZ14" s="35"/>
      <c r="MA14" s="919">
        <v>1.98</v>
      </c>
      <c r="MB14" s="919">
        <v>1.99</v>
      </c>
      <c r="MC14" s="35">
        <v>1.95</v>
      </c>
      <c r="MD14" s="35">
        <f t="shared" si="144"/>
        <v>1.88</v>
      </c>
      <c r="ME14" s="35">
        <v>1.97</v>
      </c>
      <c r="MF14" s="40">
        <f t="shared" si="24"/>
        <v>1.88</v>
      </c>
      <c r="MG14" s="46">
        <v>1.96</v>
      </c>
      <c r="MH14" s="46">
        <f t="shared" si="25"/>
        <v>1.88</v>
      </c>
      <c r="MI14" s="46">
        <v>1.89</v>
      </c>
      <c r="MJ14" s="46">
        <f t="shared" si="26"/>
        <v>1.88</v>
      </c>
      <c r="MK14" s="1050">
        <v>1.88</v>
      </c>
      <c r="ML14" s="1051">
        <v>1.93</v>
      </c>
      <c r="MM14" s="1050">
        <f t="shared" si="27"/>
        <v>1.88</v>
      </c>
      <c r="MN14" s="1050">
        <v>1.96</v>
      </c>
      <c r="MO14" s="1050">
        <v>2.0299999999999998</v>
      </c>
      <c r="MP14" s="1051">
        <v>2.0299999999999998</v>
      </c>
      <c r="MQ14" s="1050">
        <f t="shared" si="28"/>
        <v>1.88</v>
      </c>
      <c r="MR14" s="46">
        <v>1.97</v>
      </c>
      <c r="MS14" s="1051">
        <v>1.99</v>
      </c>
      <c r="MT14" s="46">
        <f t="shared" si="29"/>
        <v>1.88</v>
      </c>
      <c r="MU14" s="371" t="s">
        <v>1159</v>
      </c>
      <c r="MV14" s="46">
        <v>1.94</v>
      </c>
      <c r="MW14" s="371">
        <f t="shared" si="30"/>
        <v>1.88</v>
      </c>
      <c r="MX14" s="371">
        <v>2.0270000000000001</v>
      </c>
      <c r="MY14" s="46">
        <v>2.02</v>
      </c>
      <c r="MZ14" s="54">
        <f t="shared" si="31"/>
        <v>1.88</v>
      </c>
      <c r="NA14" s="54">
        <v>2.0099999999999998</v>
      </c>
      <c r="NB14" s="54">
        <v>2.0299999999999998</v>
      </c>
      <c r="NC14" s="54">
        <f t="shared" si="32"/>
        <v>1.88</v>
      </c>
      <c r="ND14" s="54">
        <v>1.89</v>
      </c>
      <c r="NE14" s="56">
        <v>1.8879999999999999</v>
      </c>
      <c r="NF14" s="56">
        <f t="shared" si="33"/>
        <v>1.88</v>
      </c>
      <c r="NG14" s="56">
        <v>1.87</v>
      </c>
      <c r="NH14" s="357">
        <f t="shared" si="34"/>
        <v>-5.3191489361700999E-3</v>
      </c>
      <c r="NI14" s="35"/>
      <c r="NJ14" s="35"/>
      <c r="NK14" s="35"/>
      <c r="NL14" s="35"/>
      <c r="NM14" s="35"/>
      <c r="NN14" s="35"/>
      <c r="NO14" s="35"/>
      <c r="NP14" s="35"/>
      <c r="NQ14" s="35"/>
      <c r="NR14" s="35"/>
      <c r="NS14" s="35"/>
      <c r="NT14" s="35"/>
      <c r="NU14" s="35"/>
      <c r="NV14" s="35"/>
      <c r="NW14" s="35"/>
      <c r="NX14" s="35"/>
      <c r="NY14" s="35"/>
      <c r="NZ14" s="35"/>
      <c r="OA14" s="35"/>
      <c r="OB14" s="35"/>
      <c r="OC14" s="35"/>
      <c r="OD14" s="35"/>
      <c r="OE14" s="35"/>
      <c r="OF14" s="35"/>
      <c r="OG14" s="35"/>
      <c r="OH14" s="35"/>
      <c r="OI14" s="35"/>
      <c r="OJ14" s="35"/>
      <c r="OK14" s="35"/>
      <c r="OL14" s="35"/>
      <c r="OM14" s="35"/>
      <c r="ON14" s="35"/>
      <c r="OO14" s="35"/>
      <c r="OP14" s="35"/>
      <c r="OQ14" s="35"/>
      <c r="OR14" s="35"/>
      <c r="OS14" s="35"/>
      <c r="OT14" s="35"/>
      <c r="OU14" s="35">
        <v>1.87</v>
      </c>
      <c r="OV14" s="35"/>
      <c r="OW14" s="35">
        <v>1.96</v>
      </c>
      <c r="OX14" s="35">
        <v>1.92</v>
      </c>
      <c r="OY14" s="35">
        <f t="shared" si="35"/>
        <v>1.87</v>
      </c>
      <c r="OZ14" s="35">
        <v>2.02</v>
      </c>
      <c r="PA14" s="919">
        <v>1.8942000000000001</v>
      </c>
      <c r="PB14" s="63">
        <v>1.88</v>
      </c>
      <c r="PC14" s="54">
        <f t="shared" si="36"/>
        <v>1.87</v>
      </c>
      <c r="PD14" s="1050">
        <v>1.96</v>
      </c>
      <c r="PE14" s="1050">
        <v>1.99</v>
      </c>
      <c r="PF14" s="40">
        <f t="shared" si="37"/>
        <v>1.87</v>
      </c>
      <c r="PG14" s="35">
        <v>2</v>
      </c>
      <c r="PH14" s="40">
        <v>2</v>
      </c>
      <c r="PI14" s="46">
        <f t="shared" si="38"/>
        <v>1.87</v>
      </c>
      <c r="PJ14" s="46">
        <v>2.02</v>
      </c>
      <c r="PK14" s="46">
        <f t="shared" si="39"/>
        <v>1.87</v>
      </c>
      <c r="PL14" s="46">
        <v>2.02</v>
      </c>
      <c r="PM14" s="1051">
        <v>2.02</v>
      </c>
      <c r="PN14" s="46">
        <f t="shared" si="40"/>
        <v>1.87</v>
      </c>
      <c r="PO14" s="46"/>
      <c r="PP14" s="1051">
        <v>1.98</v>
      </c>
      <c r="PQ14" s="1051">
        <f t="shared" si="41"/>
        <v>1.87</v>
      </c>
      <c r="PR14" s="1051"/>
      <c r="PS14" s="1051">
        <v>1.97</v>
      </c>
      <c r="PT14" s="1051">
        <f t="shared" si="42"/>
        <v>1.87</v>
      </c>
      <c r="PU14" s="1051">
        <v>1.99</v>
      </c>
      <c r="PV14" s="1051">
        <v>1.9430000000000001</v>
      </c>
      <c r="PW14" s="1051">
        <f t="shared" si="43"/>
        <v>1.87</v>
      </c>
      <c r="PX14" s="1051">
        <v>2.0099999999999998</v>
      </c>
      <c r="PY14" s="54">
        <f t="shared" si="44"/>
        <v>1.87</v>
      </c>
      <c r="PZ14" s="54">
        <v>1.89</v>
      </c>
      <c r="QA14" s="54">
        <v>1.92</v>
      </c>
      <c r="QB14" s="54">
        <f t="shared" si="45"/>
        <v>1.87</v>
      </c>
      <c r="QC14" s="54">
        <v>1.88</v>
      </c>
      <c r="QD14" s="54">
        <f t="shared" si="46"/>
        <v>1.87</v>
      </c>
      <c r="QE14" s="1051">
        <v>1.83</v>
      </c>
      <c r="QF14" s="54">
        <f t="shared" si="47"/>
        <v>1.83</v>
      </c>
      <c r="QG14" s="54">
        <v>1.85</v>
      </c>
      <c r="QH14" s="1051">
        <v>1.97</v>
      </c>
      <c r="QI14" s="54">
        <f t="shared" si="48"/>
        <v>1.83</v>
      </c>
      <c r="QJ14" s="54"/>
      <c r="QK14" s="357">
        <f t="shared" si="49"/>
        <v>-1</v>
      </c>
      <c r="QL14" s="35"/>
      <c r="QM14" s="35"/>
      <c r="QN14" s="35"/>
      <c r="QO14" s="35"/>
      <c r="QP14" s="35"/>
      <c r="QQ14" s="35"/>
      <c r="QR14" s="35"/>
      <c r="QS14" s="35"/>
      <c r="QT14" s="35"/>
      <c r="QU14" s="35"/>
      <c r="QV14" s="35"/>
      <c r="QW14" s="35">
        <v>1.71</v>
      </c>
      <c r="QX14" s="35"/>
      <c r="QY14" s="35"/>
      <c r="QZ14" s="35">
        <v>1.62</v>
      </c>
      <c r="RA14" s="35">
        <v>1.81</v>
      </c>
      <c r="RB14" s="35">
        <f t="shared" si="50"/>
        <v>1.71</v>
      </c>
      <c r="RC14" s="35">
        <v>1.86</v>
      </c>
      <c r="RD14" s="40">
        <f t="shared" si="51"/>
        <v>1.71</v>
      </c>
      <c r="RE14" s="35">
        <v>1.86</v>
      </c>
      <c r="RF14" s="46">
        <v>1.73</v>
      </c>
      <c r="RG14" s="1050">
        <f t="shared" si="52"/>
        <v>1.71</v>
      </c>
      <c r="RH14" s="46">
        <v>1.78</v>
      </c>
      <c r="RI14" s="46">
        <f t="shared" si="53"/>
        <v>1.71</v>
      </c>
      <c r="RJ14" s="1050">
        <v>1.7549999999999999</v>
      </c>
      <c r="RK14" s="1050">
        <v>1.75</v>
      </c>
      <c r="RL14" s="1051">
        <v>1.83</v>
      </c>
      <c r="RM14" s="1050">
        <f t="shared" si="54"/>
        <v>1.71</v>
      </c>
      <c r="RN14" s="1050">
        <v>1.81</v>
      </c>
      <c r="RO14" s="1051">
        <v>1.85</v>
      </c>
      <c r="RP14" s="56">
        <f t="shared" si="55"/>
        <v>1.71</v>
      </c>
      <c r="RQ14" s="1050"/>
      <c r="RR14" s="1051">
        <v>1.8</v>
      </c>
      <c r="RS14" s="1050">
        <f t="shared" si="56"/>
        <v>1.71</v>
      </c>
      <c r="RT14" s="1050">
        <v>1.8</v>
      </c>
      <c r="RU14" s="1050">
        <f t="shared" si="57"/>
        <v>1.71</v>
      </c>
      <c r="RV14" s="1050">
        <v>1.853</v>
      </c>
      <c r="RW14" s="1050">
        <v>1.8</v>
      </c>
      <c r="RX14" s="54">
        <f t="shared" si="58"/>
        <v>1.71</v>
      </c>
      <c r="RY14" s="54">
        <v>1.75</v>
      </c>
      <c r="RZ14" s="54">
        <v>1.76</v>
      </c>
      <c r="SA14" s="54">
        <f t="shared" si="59"/>
        <v>1.71</v>
      </c>
      <c r="SB14" s="56">
        <v>1.81</v>
      </c>
      <c r="SC14" s="1050">
        <f t="shared" si="60"/>
        <v>1.71</v>
      </c>
      <c r="SD14" s="56">
        <v>1.82</v>
      </c>
      <c r="SE14" s="54">
        <f t="shared" si="61"/>
        <v>1.71</v>
      </c>
      <c r="SF14" s="54">
        <v>1.77</v>
      </c>
      <c r="SG14" s="56">
        <v>1.74</v>
      </c>
      <c r="SH14" s="54">
        <f t="shared" si="62"/>
        <v>1.71</v>
      </c>
      <c r="SI14" s="56">
        <v>1.75</v>
      </c>
      <c r="SJ14" s="54">
        <f t="shared" si="63"/>
        <v>1.71</v>
      </c>
      <c r="SK14" s="56">
        <v>1.74</v>
      </c>
      <c r="SL14" s="56">
        <v>1.77</v>
      </c>
      <c r="SM14" s="56">
        <f t="shared" si="64"/>
        <v>1.71</v>
      </c>
      <c r="SN14" s="119"/>
      <c r="SO14" s="37">
        <v>1.73</v>
      </c>
      <c r="SP14" s="56">
        <f t="shared" si="145"/>
        <v>1.71</v>
      </c>
      <c r="SQ14" s="56">
        <v>1.76</v>
      </c>
      <c r="SR14" s="357">
        <f t="shared" si="146"/>
        <v>2.9239766081871371E-2</v>
      </c>
      <c r="SS14" s="35">
        <v>1.772</v>
      </c>
      <c r="ST14" s="35">
        <v>1.92</v>
      </c>
      <c r="SU14" s="35">
        <v>1.92</v>
      </c>
      <c r="SV14" s="54">
        <f t="shared" si="65"/>
        <v>1.772</v>
      </c>
      <c r="SW14" s="40">
        <v>1.91</v>
      </c>
      <c r="SX14" s="40">
        <f t="shared" si="66"/>
        <v>1.772</v>
      </c>
      <c r="SY14" s="35">
        <v>1.921</v>
      </c>
      <c r="SZ14" s="46">
        <v>1.92</v>
      </c>
      <c r="TA14" s="46">
        <f t="shared" si="67"/>
        <v>1.772</v>
      </c>
      <c r="TB14" s="46">
        <v>1.91</v>
      </c>
      <c r="TC14" s="46">
        <f t="shared" si="68"/>
        <v>1.772</v>
      </c>
      <c r="TD14" s="46">
        <v>1.91</v>
      </c>
      <c r="TE14" s="1051">
        <v>1.91</v>
      </c>
      <c r="TF14" s="46">
        <f t="shared" si="69"/>
        <v>1.772</v>
      </c>
      <c r="TG14" s="46"/>
      <c r="TH14" s="1051">
        <v>1.78</v>
      </c>
      <c r="TI14" s="46">
        <f t="shared" si="70"/>
        <v>1.772</v>
      </c>
      <c r="TJ14" s="46">
        <v>1.9219999999999999</v>
      </c>
      <c r="TK14" s="1051">
        <v>1.89</v>
      </c>
      <c r="TL14" s="46">
        <f t="shared" si="71"/>
        <v>1.772</v>
      </c>
      <c r="TM14" s="1051">
        <v>1.83</v>
      </c>
      <c r="TN14" s="1051">
        <f t="shared" si="72"/>
        <v>1.772</v>
      </c>
      <c r="TO14" s="1051">
        <v>1.83</v>
      </c>
      <c r="TP14" s="1051">
        <v>1.92</v>
      </c>
      <c r="TQ14" s="54">
        <f t="shared" si="73"/>
        <v>1.772</v>
      </c>
      <c r="TR14" s="54">
        <v>1.91</v>
      </c>
      <c r="TS14" s="54">
        <v>1.88</v>
      </c>
      <c r="TT14" s="54">
        <f t="shared" si="74"/>
        <v>1.772</v>
      </c>
      <c r="TU14" s="54">
        <v>1.79</v>
      </c>
      <c r="TV14" s="1051">
        <v>1.82</v>
      </c>
      <c r="TW14" s="54">
        <f t="shared" si="75"/>
        <v>1.772</v>
      </c>
      <c r="TX14" s="1051">
        <v>1.79</v>
      </c>
      <c r="TY14" s="54">
        <f t="shared" si="76"/>
        <v>1.772</v>
      </c>
      <c r="TZ14" s="54">
        <v>1.81</v>
      </c>
      <c r="UA14" s="56">
        <v>1.78</v>
      </c>
      <c r="UB14" s="54">
        <f t="shared" si="77"/>
        <v>1.772</v>
      </c>
      <c r="UC14" s="1051">
        <v>1.71</v>
      </c>
      <c r="UD14" s="54">
        <f t="shared" si="78"/>
        <v>1.71</v>
      </c>
      <c r="UE14" s="54">
        <v>1.73</v>
      </c>
      <c r="UF14" s="1051">
        <v>1.72</v>
      </c>
      <c r="UG14" s="54">
        <f t="shared" si="79"/>
        <v>1.71</v>
      </c>
      <c r="UH14" s="1051">
        <v>1.77</v>
      </c>
      <c r="UI14" s="1051">
        <v>1.8</v>
      </c>
      <c r="UJ14" s="1051">
        <f t="shared" si="80"/>
        <v>1.71</v>
      </c>
      <c r="UK14" s="56">
        <v>1.81</v>
      </c>
      <c r="UL14" s="56">
        <v>1.73</v>
      </c>
      <c r="UM14" s="56">
        <f t="shared" si="147"/>
        <v>1.71</v>
      </c>
      <c r="UN14" s="56">
        <v>1.74</v>
      </c>
      <c r="UO14" s="357">
        <f t="shared" si="148"/>
        <v>1.7543859649122823E-2</v>
      </c>
      <c r="UP14" s="46">
        <v>1.881</v>
      </c>
      <c r="UQ14" s="46">
        <v>1.89</v>
      </c>
      <c r="UR14" s="46">
        <f t="shared" si="163"/>
        <v>1.881</v>
      </c>
      <c r="US14" s="46">
        <v>1.9119999999999999</v>
      </c>
      <c r="UT14" s="46">
        <v>1.9</v>
      </c>
      <c r="UU14" s="46">
        <v>1.84</v>
      </c>
      <c r="UV14" s="46">
        <f t="shared" si="82"/>
        <v>1.84</v>
      </c>
      <c r="UW14" s="46">
        <v>1.82</v>
      </c>
      <c r="UX14" s="46">
        <f t="shared" si="83"/>
        <v>1.82</v>
      </c>
      <c r="UY14" s="46">
        <v>1.82</v>
      </c>
      <c r="UZ14" s="46">
        <v>1.9</v>
      </c>
      <c r="VA14" s="46">
        <f t="shared" si="84"/>
        <v>1.82</v>
      </c>
      <c r="VB14" s="46">
        <v>1.8</v>
      </c>
      <c r="VC14" s="46">
        <f t="shared" si="85"/>
        <v>1.8</v>
      </c>
      <c r="VD14" s="46">
        <v>1.8</v>
      </c>
      <c r="VE14" s="46">
        <v>1.91</v>
      </c>
      <c r="VF14" s="46">
        <f t="shared" si="86"/>
        <v>1.8</v>
      </c>
      <c r="VG14" s="54">
        <v>1.889</v>
      </c>
      <c r="VH14" s="54">
        <v>1.885</v>
      </c>
      <c r="VI14" s="54">
        <v>1.81</v>
      </c>
      <c r="VJ14" s="54">
        <v>1.88</v>
      </c>
      <c r="VK14" s="54">
        <v>1.83</v>
      </c>
      <c r="VL14" s="1051">
        <v>1.85</v>
      </c>
      <c r="VM14" s="1051">
        <v>1.83</v>
      </c>
      <c r="VN14" s="54">
        <f t="shared" si="87"/>
        <v>1.8</v>
      </c>
      <c r="VO14" s="54">
        <v>1.83</v>
      </c>
      <c r="VP14" s="54">
        <v>1.86</v>
      </c>
      <c r="VQ14" s="1051">
        <v>1.88</v>
      </c>
      <c r="VR14" s="1051">
        <v>1.82</v>
      </c>
      <c r="VS14" s="54">
        <f t="shared" si="88"/>
        <v>1.8</v>
      </c>
      <c r="VT14" s="54">
        <v>1.93</v>
      </c>
      <c r="VU14" s="54">
        <v>1.91</v>
      </c>
      <c r="VV14" s="1051">
        <v>1.83</v>
      </c>
      <c r="VW14" s="1051">
        <v>1.82</v>
      </c>
      <c r="VX14" s="54">
        <f t="shared" si="89"/>
        <v>1.8</v>
      </c>
      <c r="VY14" s="54">
        <v>1.81</v>
      </c>
      <c r="VZ14" s="54">
        <v>1.83</v>
      </c>
      <c r="WA14" s="1051">
        <v>1.84</v>
      </c>
      <c r="WB14" s="1051">
        <v>1.89</v>
      </c>
      <c r="WC14" s="54">
        <f t="shared" si="90"/>
        <v>1.8</v>
      </c>
      <c r="WD14" s="54">
        <v>1.83</v>
      </c>
      <c r="WE14" s="54">
        <v>1.88</v>
      </c>
      <c r="WF14" s="1051">
        <v>1.85</v>
      </c>
      <c r="WG14" s="54">
        <v>1.86</v>
      </c>
      <c r="WH14" s="54">
        <f t="shared" si="91"/>
        <v>1.8</v>
      </c>
      <c r="WI14" s="884">
        <v>1.83</v>
      </c>
      <c r="WJ14" s="56">
        <v>1.85</v>
      </c>
      <c r="WK14" s="56">
        <f t="shared" si="92"/>
        <v>1.8</v>
      </c>
      <c r="WL14" s="56">
        <v>1.85</v>
      </c>
      <c r="WM14" s="56">
        <v>1.83</v>
      </c>
      <c r="WN14" s="56">
        <f t="shared" si="93"/>
        <v>1.8</v>
      </c>
      <c r="WO14" s="56"/>
      <c r="WP14" s="56">
        <v>1.87</v>
      </c>
      <c r="WQ14" s="56">
        <v>1.8150000000000002</v>
      </c>
      <c r="WR14" s="56">
        <v>1.82</v>
      </c>
      <c r="WS14" s="56">
        <v>1.82</v>
      </c>
      <c r="WT14" s="56">
        <v>1.825</v>
      </c>
      <c r="WU14" s="56">
        <f t="shared" si="94"/>
        <v>1.8</v>
      </c>
      <c r="WV14" s="1051">
        <v>1.85</v>
      </c>
      <c r="WW14" s="1051">
        <v>1.89</v>
      </c>
      <c r="WX14" s="56">
        <f t="shared" si="95"/>
        <v>1.8</v>
      </c>
      <c r="WY14" s="1051"/>
      <c r="WZ14" s="1051">
        <v>1.82</v>
      </c>
      <c r="XA14" s="1051">
        <v>1.83</v>
      </c>
      <c r="XB14" s="1051">
        <v>1.87</v>
      </c>
      <c r="XC14" s="1051">
        <f t="shared" si="96"/>
        <v>1.8</v>
      </c>
      <c r="XD14" s="1051">
        <v>1.88</v>
      </c>
      <c r="XE14" s="1051">
        <f t="shared" si="97"/>
        <v>1.8</v>
      </c>
      <c r="XF14" s="1051"/>
      <c r="XG14" s="1051">
        <v>1.89</v>
      </c>
      <c r="XH14" s="1051">
        <v>1.8</v>
      </c>
      <c r="XI14" s="1051">
        <f t="shared" si="98"/>
        <v>1.8</v>
      </c>
      <c r="XJ14" s="1051"/>
      <c r="XK14" s="119">
        <v>1.82</v>
      </c>
      <c r="XL14" s="56">
        <f t="shared" si="149"/>
        <v>1.8</v>
      </c>
      <c r="XM14" s="56"/>
      <c r="XN14" s="56">
        <v>1.31</v>
      </c>
      <c r="XO14" s="357">
        <f t="shared" si="150"/>
        <v>-1</v>
      </c>
      <c r="XP14" s="357">
        <f t="shared" si="151"/>
        <v>-0.2722222222222222</v>
      </c>
      <c r="XQ14" s="357">
        <f t="shared" si="164"/>
        <v>1.666666666666668E-2</v>
      </c>
      <c r="XR14" s="56"/>
      <c r="XS14" s="56"/>
      <c r="XT14" s="56"/>
      <c r="XU14" s="54">
        <v>1.87</v>
      </c>
      <c r="XV14" s="54">
        <v>1.89</v>
      </c>
      <c r="XW14" s="56">
        <v>1.88</v>
      </c>
      <c r="XX14" s="54">
        <f t="shared" si="100"/>
        <v>1.87</v>
      </c>
      <c r="XY14" s="28">
        <v>1.91</v>
      </c>
      <c r="XZ14" s="56">
        <v>1.88</v>
      </c>
      <c r="YA14" s="56">
        <f t="shared" si="101"/>
        <v>1.87</v>
      </c>
      <c r="YB14" s="54">
        <v>1.89</v>
      </c>
      <c r="YC14" s="54">
        <f t="shared" si="102"/>
        <v>1.87</v>
      </c>
      <c r="YD14" s="54">
        <v>1.89</v>
      </c>
      <c r="YE14" s="54">
        <f t="shared" si="103"/>
        <v>1.87</v>
      </c>
      <c r="YF14" s="54">
        <v>1.98</v>
      </c>
      <c r="YG14" s="54">
        <f t="shared" si="104"/>
        <v>1.87</v>
      </c>
      <c r="YH14" s="54">
        <v>1.98</v>
      </c>
      <c r="YI14" s="1051">
        <v>1.98</v>
      </c>
      <c r="YJ14" s="1050">
        <f t="shared" si="105"/>
        <v>1.87</v>
      </c>
      <c r="YK14" s="1050"/>
      <c r="YL14" s="56">
        <v>1.92</v>
      </c>
      <c r="YM14" s="56">
        <f t="shared" si="152"/>
        <v>1.87</v>
      </c>
      <c r="YN14" s="56">
        <v>1.94</v>
      </c>
      <c r="YO14" s="5">
        <f t="shared" si="153"/>
        <v>3.7433155080213817E-2</v>
      </c>
      <c r="YP14" s="54">
        <v>1.78</v>
      </c>
      <c r="YQ14" s="28">
        <v>1.8</v>
      </c>
      <c r="YR14" s="54">
        <v>1.81</v>
      </c>
      <c r="YS14" s="54">
        <f t="shared" si="106"/>
        <v>1.78</v>
      </c>
      <c r="YT14" s="54">
        <v>1.83</v>
      </c>
      <c r="YU14" s="54">
        <f t="shared" si="107"/>
        <v>1.78</v>
      </c>
      <c r="YV14" s="54">
        <v>1.86</v>
      </c>
      <c r="YW14" s="56">
        <v>1.77</v>
      </c>
      <c r="YX14" s="54">
        <f t="shared" si="108"/>
        <v>1.77</v>
      </c>
      <c r="YY14" s="54">
        <v>1.78</v>
      </c>
      <c r="YZ14" s="56">
        <v>1.75</v>
      </c>
      <c r="ZA14" s="54">
        <f t="shared" si="109"/>
        <v>1.75</v>
      </c>
      <c r="ZB14" s="54">
        <v>1.74</v>
      </c>
      <c r="ZC14" s="28">
        <f t="shared" si="110"/>
        <v>1.74</v>
      </c>
      <c r="ZD14" s="56">
        <v>1.76</v>
      </c>
      <c r="ZE14" s="66">
        <f t="shared" si="111"/>
        <v>1.74</v>
      </c>
      <c r="ZF14" s="56">
        <v>1.78</v>
      </c>
      <c r="ZG14" s="54">
        <v>1.77</v>
      </c>
      <c r="ZH14" s="54">
        <f t="shared" si="154"/>
        <v>1.74</v>
      </c>
      <c r="ZI14" s="54"/>
      <c r="ZJ14" s="5">
        <f t="shared" si="155"/>
        <v>-1</v>
      </c>
      <c r="ZK14" s="1050"/>
      <c r="ZL14" s="1050"/>
      <c r="ZM14" s="1050"/>
      <c r="ZN14" s="1392">
        <v>1.83</v>
      </c>
      <c r="ZO14" s="1322">
        <v>1.85</v>
      </c>
      <c r="ZP14" s="1322">
        <v>1.92</v>
      </c>
      <c r="ZQ14" s="1390">
        <v>1.91</v>
      </c>
      <c r="ZR14" s="1322">
        <f t="shared" si="112"/>
        <v>1.83</v>
      </c>
      <c r="ZS14" s="1445">
        <v>1.87</v>
      </c>
      <c r="ZT14" s="1322">
        <f t="shared" si="113"/>
        <v>1.83</v>
      </c>
      <c r="ZU14" s="1445">
        <v>1.89</v>
      </c>
      <c r="ZV14" s="1322">
        <f t="shared" si="114"/>
        <v>1.83</v>
      </c>
      <c r="ZW14" s="1392">
        <v>1.89</v>
      </c>
      <c r="ZX14" s="56">
        <f t="shared" si="115"/>
        <v>1.83</v>
      </c>
      <c r="ZY14" s="1322">
        <v>1.89</v>
      </c>
      <c r="ZZ14" s="1050">
        <f t="shared" si="116"/>
        <v>1.83</v>
      </c>
      <c r="AAA14" s="884">
        <v>1.86</v>
      </c>
      <c r="AAB14" s="56">
        <f t="shared" si="117"/>
        <v>1.83</v>
      </c>
      <c r="AAC14" s="56">
        <v>1.85</v>
      </c>
      <c r="AAD14" s="56">
        <f t="shared" si="156"/>
        <v>1.83</v>
      </c>
      <c r="AAE14" s="56">
        <v>1.27</v>
      </c>
      <c r="AAF14" s="1146">
        <f t="shared" si="157"/>
        <v>-0.30601092896174864</v>
      </c>
      <c r="AAG14" s="56"/>
      <c r="AAH14" s="56">
        <v>1.95</v>
      </c>
      <c r="AAI14" s="56">
        <v>1.98</v>
      </c>
      <c r="AAJ14" s="54">
        <v>1.99</v>
      </c>
      <c r="AAK14" s="54">
        <f t="shared" si="118"/>
        <v>1.95</v>
      </c>
      <c r="AAL14" s="54">
        <v>1.96</v>
      </c>
      <c r="AAM14" s="66">
        <v>1.99</v>
      </c>
      <c r="AAN14" s="54">
        <f t="shared" si="119"/>
        <v>1.95</v>
      </c>
      <c r="AAO14" s="1050">
        <v>2.0299999999999998</v>
      </c>
      <c r="AAP14" s="54">
        <f>MIN(AAO14,AAN14)</f>
        <v>1.95</v>
      </c>
      <c r="AAQ14" s="28"/>
      <c r="AAR14" s="54">
        <v>2.06</v>
      </c>
      <c r="AAS14" s="1042">
        <v>1.72</v>
      </c>
      <c r="AAT14" s="1050">
        <f t="shared" si="121"/>
        <v>1.72</v>
      </c>
      <c r="AAU14" s="1051"/>
      <c r="AAV14" s="54">
        <v>1.962</v>
      </c>
      <c r="AAW14" s="28">
        <f t="shared" si="122"/>
        <v>1.72</v>
      </c>
      <c r="AAX14" s="28">
        <v>1.76</v>
      </c>
      <c r="AAY14" s="56">
        <v>1.98</v>
      </c>
      <c r="AAZ14" s="56">
        <f t="shared" si="158"/>
        <v>1.72</v>
      </c>
      <c r="ABA14" s="56">
        <v>1.8</v>
      </c>
      <c r="ABB14" s="357">
        <f t="shared" si="159"/>
        <v>4.6511627906976785E-2</v>
      </c>
      <c r="ABC14" s="56">
        <v>1.29</v>
      </c>
      <c r="ABD14" s="56">
        <f t="shared" si="123"/>
        <v>1.29</v>
      </c>
      <c r="ABE14" s="56">
        <v>1.31</v>
      </c>
      <c r="ABF14" s="5">
        <f t="shared" si="124"/>
        <v>1.5503875968992262E-2</v>
      </c>
      <c r="ABG14" s="56">
        <v>1.4</v>
      </c>
      <c r="ABH14" s="56">
        <f t="shared" si="125"/>
        <v>1.4</v>
      </c>
      <c r="ABI14" s="56">
        <v>1.4</v>
      </c>
      <c r="ABJ14" s="5">
        <f t="shared" si="160"/>
        <v>0</v>
      </c>
      <c r="ABK14" s="56">
        <v>1.27</v>
      </c>
      <c r="ABL14" s="56">
        <f t="shared" si="126"/>
        <v>1.27</v>
      </c>
      <c r="ABM14" s="56">
        <v>1.29</v>
      </c>
      <c r="ABN14" s="677">
        <f t="shared" si="127"/>
        <v>1.5748031496063006E-2</v>
      </c>
      <c r="ABO14" s="40"/>
      <c r="ABP14" s="46"/>
      <c r="ABQ14" s="40"/>
      <c r="ABR14" s="40" t="str">
        <f t="shared" si="128"/>
        <v xml:space="preserve">1. Better than baseline </v>
      </c>
      <c r="ABS14" s="40" t="str">
        <f t="shared" si="129"/>
        <v>4.Blocker/Not Executed</v>
      </c>
      <c r="ABT14" s="40" t="str">
        <f t="shared" si="130"/>
        <v>2. Within 10% deviation from baseline</v>
      </c>
      <c r="ABU14" s="40" t="str">
        <f t="shared" si="131"/>
        <v>2. Within 10% deviation from baseline</v>
      </c>
      <c r="ABV14" s="40" t="str">
        <f t="shared" si="132"/>
        <v xml:space="preserve">1. Better than baseline </v>
      </c>
      <c r="ABW14" s="40" t="str">
        <f t="shared" si="133"/>
        <v xml:space="preserve">1. Better than baseline </v>
      </c>
      <c r="ABX14" s="40" t="str">
        <f t="shared" si="134"/>
        <v xml:space="preserve">1. Better than baseline </v>
      </c>
      <c r="ABY14" s="69" t="str">
        <f t="shared" si="135"/>
        <v xml:space="preserve">1. Better than baseline </v>
      </c>
      <c r="ABZ14" s="69" t="str">
        <f t="shared" si="136"/>
        <v>2. Within 10% deviation from baseline</v>
      </c>
      <c r="ACA14" s="69" t="str">
        <f t="shared" si="137"/>
        <v>2. Within 10% deviation from baseline</v>
      </c>
      <c r="ACB14" s="69" t="str">
        <f t="shared" si="138"/>
        <v>2. Within 10% deviation from baseline</v>
      </c>
      <c r="ACC14" s="371" t="str">
        <f t="shared" si="139"/>
        <v>3. Missing baseline</v>
      </c>
      <c r="ACD14" s="1052" t="str">
        <f t="shared" si="140"/>
        <v>3. Missing baseline</v>
      </c>
      <c r="ACE14" s="1052" t="str">
        <f t="shared" si="141"/>
        <v>3. Missing baseline</v>
      </c>
      <c r="ACF14" s="1052" t="str">
        <f t="shared" si="142"/>
        <v>2. Within 10% deviation from baseline</v>
      </c>
    </row>
    <row r="15" spans="1:775" s="4" customFormat="1" ht="44.15" customHeight="1" thickBot="1" x14ac:dyDescent="0.4">
      <c r="A15" s="340">
        <v>13</v>
      </c>
      <c r="B15" s="52" t="s">
        <v>17</v>
      </c>
      <c r="C15" s="52" t="s">
        <v>1254</v>
      </c>
      <c r="D15" s="52" t="s">
        <v>2307</v>
      </c>
      <c r="E15" s="52" t="s">
        <v>2307</v>
      </c>
      <c r="F15" s="52" t="s">
        <v>2329</v>
      </c>
      <c r="G15" s="52" t="s">
        <v>2330</v>
      </c>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40">
        <v>10.91</v>
      </c>
      <c r="AV15" s="40"/>
      <c r="AW15" s="69"/>
      <c r="AX15" s="69">
        <v>10.9</v>
      </c>
      <c r="AY15" s="40">
        <v>10.99</v>
      </c>
      <c r="AZ15" s="69">
        <f t="shared" si="0"/>
        <v>10.91</v>
      </c>
      <c r="BA15" s="69">
        <v>10.98</v>
      </c>
      <c r="BB15" s="28">
        <f t="shared" si="1"/>
        <v>10.91</v>
      </c>
      <c r="BC15" s="40"/>
      <c r="BD15" s="677">
        <f t="shared" si="2"/>
        <v>-1</v>
      </c>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c r="DK15" s="35"/>
      <c r="DL15" s="35"/>
      <c r="DM15" s="35"/>
      <c r="DN15" s="35"/>
      <c r="DO15" s="35"/>
      <c r="DP15" s="35">
        <v>11.323</v>
      </c>
      <c r="DQ15" s="35"/>
      <c r="DR15" s="35">
        <v>11.8</v>
      </c>
      <c r="DS15" s="35"/>
      <c r="DT15" s="35">
        <f>MIN(DP15,DS15)</f>
        <v>11.323</v>
      </c>
      <c r="DU15" s="28">
        <v>10.44</v>
      </c>
      <c r="DV15" s="54">
        <f t="shared" si="3"/>
        <v>10.44</v>
      </c>
      <c r="DW15" s="46">
        <v>10.43</v>
      </c>
      <c r="DX15" s="35">
        <v>10.4</v>
      </c>
      <c r="DY15" s="54">
        <f t="shared" si="4"/>
        <v>10.4</v>
      </c>
      <c r="DZ15" s="35"/>
      <c r="EA15" s="5">
        <f t="shared" si="5"/>
        <v>-3.8314176245209915E-3</v>
      </c>
      <c r="EB15" s="63"/>
      <c r="EC15" s="63"/>
      <c r="ED15" s="63"/>
      <c r="EE15" s="63"/>
      <c r="EF15" s="63"/>
      <c r="EG15" s="63"/>
      <c r="EH15" s="63"/>
      <c r="EI15" s="63"/>
      <c r="EJ15" s="63"/>
      <c r="EK15" s="63"/>
      <c r="EL15" s="63"/>
      <c r="EM15" s="63"/>
      <c r="EN15" s="63"/>
      <c r="EO15" s="63"/>
      <c r="EP15" s="63"/>
      <c r="EQ15" s="63"/>
      <c r="ER15" s="63"/>
      <c r="ES15" s="63"/>
      <c r="ET15" s="63"/>
      <c r="EU15" s="63"/>
      <c r="EV15" s="63"/>
      <c r="EW15" s="63"/>
      <c r="EX15" s="63"/>
      <c r="EY15" s="63"/>
      <c r="EZ15" s="63"/>
      <c r="FA15" s="63"/>
      <c r="FB15" s="63"/>
      <c r="FC15" s="63"/>
      <c r="FD15" s="63"/>
      <c r="FE15" s="63"/>
      <c r="FF15" s="63"/>
      <c r="FG15" s="63"/>
      <c r="FH15" s="35"/>
      <c r="FI15" s="35"/>
      <c r="FJ15" s="35"/>
      <c r="FK15" s="35"/>
      <c r="FL15" s="35">
        <v>11.41</v>
      </c>
      <c r="FM15" s="35"/>
      <c r="FN15" s="35">
        <v>11.41</v>
      </c>
      <c r="FO15" s="35">
        <v>11.82</v>
      </c>
      <c r="FP15" s="35">
        <f t="shared" si="161"/>
        <v>11.41</v>
      </c>
      <c r="FQ15" s="35">
        <v>12.36</v>
      </c>
      <c r="FR15" s="28">
        <f t="shared" si="6"/>
        <v>11.41</v>
      </c>
      <c r="FS15" s="40">
        <v>12.25</v>
      </c>
      <c r="FT15" s="40">
        <v>11.55</v>
      </c>
      <c r="FU15" s="5">
        <f t="shared" si="7"/>
        <v>1.2269938650306797E-2</v>
      </c>
      <c r="FV15" s="35"/>
      <c r="FW15" s="35"/>
      <c r="FX15" s="35"/>
      <c r="FY15" s="35"/>
      <c r="FZ15" s="35"/>
      <c r="GA15" s="35"/>
      <c r="GB15" s="35"/>
      <c r="GC15" s="35"/>
      <c r="GD15" s="35"/>
      <c r="GE15" s="35"/>
      <c r="GF15" s="35"/>
      <c r="GG15" s="35"/>
      <c r="GH15" s="35"/>
      <c r="GI15" s="35"/>
      <c r="GJ15" s="35"/>
      <c r="GK15" s="35"/>
      <c r="GL15" s="35"/>
      <c r="GM15" s="35"/>
      <c r="GN15" s="35"/>
      <c r="GO15" s="35"/>
      <c r="GP15" s="35"/>
      <c r="GQ15" s="35"/>
      <c r="GR15" s="35"/>
      <c r="GS15" s="35"/>
      <c r="GT15" s="35"/>
      <c r="GU15" s="35"/>
      <c r="GV15" s="35"/>
      <c r="GW15" s="35"/>
      <c r="GX15" s="35"/>
      <c r="GY15" s="35"/>
      <c r="GZ15" s="35"/>
      <c r="HA15" s="35"/>
      <c r="HB15" s="35"/>
      <c r="HC15" s="35"/>
      <c r="HD15" s="35"/>
      <c r="HE15" s="35">
        <v>11.75</v>
      </c>
      <c r="HF15" s="35"/>
      <c r="HG15" s="35">
        <v>11.87</v>
      </c>
      <c r="HH15" s="35"/>
      <c r="HI15" s="35">
        <f t="shared" si="162"/>
        <v>11.75</v>
      </c>
      <c r="HJ15" s="35">
        <v>11.81</v>
      </c>
      <c r="HK15" s="1050">
        <f t="shared" si="8"/>
        <v>11.75</v>
      </c>
      <c r="HL15" s="40">
        <v>12.65</v>
      </c>
      <c r="HM15" s="46">
        <f t="shared" si="9"/>
        <v>11.75</v>
      </c>
      <c r="HN15" s="46">
        <v>11.66</v>
      </c>
      <c r="HO15" s="46">
        <f t="shared" si="10"/>
        <v>11.66</v>
      </c>
      <c r="HP15" s="46"/>
      <c r="HQ15" s="5">
        <f t="shared" si="11"/>
        <v>-1</v>
      </c>
      <c r="HR15" s="35"/>
      <c r="HS15" s="35"/>
      <c r="HT15" s="35"/>
      <c r="HU15" s="35"/>
      <c r="HV15" s="35"/>
      <c r="HW15" s="35"/>
      <c r="HX15" s="35"/>
      <c r="HY15" s="35"/>
      <c r="HZ15" s="35"/>
      <c r="IA15" s="35"/>
      <c r="IB15" s="35"/>
      <c r="IC15" s="35"/>
      <c r="ID15" s="35"/>
      <c r="IE15" s="35"/>
      <c r="IF15" s="35"/>
      <c r="IG15" s="35"/>
      <c r="IH15" s="35"/>
      <c r="II15" s="35"/>
      <c r="IJ15" s="35"/>
      <c r="IK15" s="35"/>
      <c r="IL15" s="35"/>
      <c r="IM15" s="35"/>
      <c r="IN15" s="35"/>
      <c r="IO15" s="35"/>
      <c r="IP15" s="35"/>
      <c r="IQ15" s="35"/>
      <c r="IR15" s="35"/>
      <c r="IS15" s="35"/>
      <c r="IT15" s="35"/>
      <c r="IU15" s="35"/>
      <c r="IV15" s="35"/>
      <c r="IW15" s="35"/>
      <c r="IX15" s="35"/>
      <c r="IY15" s="35"/>
      <c r="IZ15" s="35"/>
      <c r="JA15" s="35"/>
      <c r="JB15" s="35"/>
      <c r="JC15" s="35"/>
      <c r="JD15" s="35">
        <v>12.45</v>
      </c>
      <c r="JE15" s="35"/>
      <c r="JF15" s="35">
        <v>13.33</v>
      </c>
      <c r="JG15" s="35">
        <v>12.99</v>
      </c>
      <c r="JH15" s="35">
        <f t="shared" si="12"/>
        <v>12.45</v>
      </c>
      <c r="JI15" s="35">
        <v>13.4</v>
      </c>
      <c r="JJ15" s="54">
        <f t="shared" si="13"/>
        <v>12.45</v>
      </c>
      <c r="JK15" s="46">
        <v>11.94</v>
      </c>
      <c r="JL15" s="46">
        <v>11.92</v>
      </c>
      <c r="JM15" s="40">
        <f t="shared" si="143"/>
        <v>11.92</v>
      </c>
      <c r="JN15" s="40">
        <v>11.93</v>
      </c>
      <c r="JO15" s="46">
        <v>12.3</v>
      </c>
      <c r="JP15" s="46">
        <f t="shared" si="14"/>
        <v>11.92</v>
      </c>
      <c r="JQ15" s="46">
        <v>11.91</v>
      </c>
      <c r="JR15" s="46">
        <f t="shared" si="15"/>
        <v>11.91</v>
      </c>
      <c r="JS15" s="46">
        <v>12.41</v>
      </c>
      <c r="JT15" s="52">
        <v>12.87</v>
      </c>
      <c r="JU15" s="1049">
        <f t="shared" si="16"/>
        <v>11.91</v>
      </c>
      <c r="JV15" s="46">
        <v>12.91</v>
      </c>
      <c r="JW15" s="1049">
        <v>12.57</v>
      </c>
      <c r="JX15" s="46">
        <f t="shared" si="17"/>
        <v>11.91</v>
      </c>
      <c r="JY15" s="46">
        <v>12.75</v>
      </c>
      <c r="JZ15" s="1049">
        <v>12.91</v>
      </c>
      <c r="KA15" s="46">
        <f t="shared" si="18"/>
        <v>11.91</v>
      </c>
      <c r="KB15" s="46">
        <v>12.2</v>
      </c>
      <c r="KC15" s="1049">
        <v>12.9</v>
      </c>
      <c r="KD15" s="46">
        <f t="shared" si="19"/>
        <v>11.91</v>
      </c>
      <c r="KE15" s="46"/>
      <c r="KF15" s="1049">
        <v>12.56</v>
      </c>
      <c r="KG15" s="36">
        <f t="shared" si="20"/>
        <v>11.91</v>
      </c>
      <c r="KH15" s="1049">
        <v>12.425000000000001</v>
      </c>
      <c r="KI15" s="1049">
        <f t="shared" si="21"/>
        <v>11.91</v>
      </c>
      <c r="KJ15" s="1049">
        <v>12.34</v>
      </c>
      <c r="KK15" s="1049">
        <f t="shared" si="22"/>
        <v>11.91</v>
      </c>
      <c r="KL15" s="1049">
        <v>12.9</v>
      </c>
      <c r="KM15" s="5">
        <f t="shared" si="23"/>
        <v>8.3123425692695235E-2</v>
      </c>
      <c r="KN15" s="35"/>
      <c r="KO15" s="35"/>
      <c r="KP15" s="35"/>
      <c r="KQ15" s="35"/>
      <c r="KR15" s="35"/>
      <c r="KS15" s="35"/>
      <c r="KT15" s="35"/>
      <c r="KU15" s="35"/>
      <c r="KV15" s="35"/>
      <c r="KW15" s="35"/>
      <c r="KX15" s="35"/>
      <c r="KY15" s="35"/>
      <c r="KZ15" s="35"/>
      <c r="LA15" s="35"/>
      <c r="LB15" s="35"/>
      <c r="LC15" s="35"/>
      <c r="LD15" s="35"/>
      <c r="LE15" s="35"/>
      <c r="LF15" s="35"/>
      <c r="LG15" s="35"/>
      <c r="LH15" s="35"/>
      <c r="LI15" s="35"/>
      <c r="LJ15" s="35"/>
      <c r="LK15" s="35"/>
      <c r="LL15" s="35"/>
      <c r="LM15" s="35"/>
      <c r="LN15" s="35"/>
      <c r="LO15" s="35"/>
      <c r="LP15" s="35"/>
      <c r="LQ15" s="35"/>
      <c r="LR15" s="35"/>
      <c r="LS15" s="35"/>
      <c r="LT15" s="35"/>
      <c r="LU15" s="35"/>
      <c r="LV15" s="35"/>
      <c r="LW15" s="35"/>
      <c r="LX15" s="35"/>
      <c r="LY15" s="35">
        <v>11.45</v>
      </c>
      <c r="LZ15" s="35"/>
      <c r="MA15" s="919">
        <v>11.68</v>
      </c>
      <c r="MB15" s="919">
        <v>10.91</v>
      </c>
      <c r="MC15" s="35">
        <v>11.96</v>
      </c>
      <c r="MD15" s="35">
        <f t="shared" si="144"/>
        <v>11.45</v>
      </c>
      <c r="ME15" s="35">
        <v>11.8</v>
      </c>
      <c r="MF15" s="40">
        <f t="shared" si="24"/>
        <v>11.45</v>
      </c>
      <c r="MG15" s="46">
        <v>11.82</v>
      </c>
      <c r="MH15" s="46">
        <f t="shared" si="25"/>
        <v>11.45</v>
      </c>
      <c r="MI15" s="46">
        <v>11.54</v>
      </c>
      <c r="MJ15" s="46">
        <f t="shared" si="26"/>
        <v>11.45</v>
      </c>
      <c r="MK15" s="1050">
        <v>11.56</v>
      </c>
      <c r="ML15" s="1049">
        <v>12.05</v>
      </c>
      <c r="MM15" s="1050">
        <f t="shared" si="27"/>
        <v>11.45</v>
      </c>
      <c r="MN15" s="1050">
        <v>12.39</v>
      </c>
      <c r="MO15" s="1050">
        <v>12.4</v>
      </c>
      <c r="MP15" s="1049">
        <v>12</v>
      </c>
      <c r="MQ15" s="1050">
        <f t="shared" si="28"/>
        <v>11.45</v>
      </c>
      <c r="MR15" s="46">
        <v>12.4</v>
      </c>
      <c r="MS15" s="1049">
        <v>11.89</v>
      </c>
      <c r="MT15" s="46">
        <f t="shared" si="29"/>
        <v>11.45</v>
      </c>
      <c r="MU15" s="40" t="s">
        <v>1159</v>
      </c>
      <c r="MV15" s="46">
        <v>12.22</v>
      </c>
      <c r="MW15" s="36">
        <f t="shared" si="30"/>
        <v>11.45</v>
      </c>
      <c r="MX15" s="36">
        <v>12.326000000000001</v>
      </c>
      <c r="MY15" s="46">
        <v>11.75</v>
      </c>
      <c r="MZ15" s="54">
        <f t="shared" si="31"/>
        <v>11.45</v>
      </c>
      <c r="NA15" s="54">
        <v>11.89</v>
      </c>
      <c r="NB15" s="54">
        <v>11.63</v>
      </c>
      <c r="NC15" s="54">
        <f t="shared" si="32"/>
        <v>11.45</v>
      </c>
      <c r="ND15" s="54">
        <v>11.87</v>
      </c>
      <c r="NE15" s="54">
        <v>11.63</v>
      </c>
      <c r="NF15" s="52">
        <f t="shared" si="33"/>
        <v>11.45</v>
      </c>
      <c r="NG15" s="52">
        <v>11.48</v>
      </c>
      <c r="NH15" s="6">
        <f t="shared" si="34"/>
        <v>2.6200873362446407E-3</v>
      </c>
      <c r="NI15" s="35"/>
      <c r="NJ15" s="35"/>
      <c r="NK15" s="35"/>
      <c r="NL15" s="35"/>
      <c r="NM15" s="35"/>
      <c r="NN15" s="35"/>
      <c r="NO15" s="35"/>
      <c r="NP15" s="35"/>
      <c r="NQ15" s="35"/>
      <c r="NR15" s="35"/>
      <c r="NS15" s="35"/>
      <c r="NT15" s="35"/>
      <c r="NU15" s="35"/>
      <c r="NV15" s="35"/>
      <c r="NW15" s="35"/>
      <c r="NX15" s="35"/>
      <c r="NY15" s="35"/>
      <c r="NZ15" s="35"/>
      <c r="OA15" s="35"/>
      <c r="OB15" s="35"/>
      <c r="OC15" s="35"/>
      <c r="OD15" s="35"/>
      <c r="OE15" s="35"/>
      <c r="OF15" s="35"/>
      <c r="OG15" s="35"/>
      <c r="OH15" s="35"/>
      <c r="OI15" s="35"/>
      <c r="OJ15" s="35"/>
      <c r="OK15" s="35"/>
      <c r="OL15" s="35"/>
      <c r="OM15" s="35"/>
      <c r="ON15" s="35"/>
      <c r="OO15" s="35"/>
      <c r="OP15" s="35"/>
      <c r="OQ15" s="35"/>
      <c r="OR15" s="35"/>
      <c r="OS15" s="35"/>
      <c r="OT15" s="35"/>
      <c r="OU15" s="35">
        <v>11.29</v>
      </c>
      <c r="OV15" s="35"/>
      <c r="OW15" s="35">
        <v>12.11</v>
      </c>
      <c r="OX15" s="35">
        <v>12.2</v>
      </c>
      <c r="OY15" s="35">
        <f t="shared" si="35"/>
        <v>11.29</v>
      </c>
      <c r="OZ15" s="35">
        <v>12.11</v>
      </c>
      <c r="PA15" s="919">
        <v>12.09</v>
      </c>
      <c r="PB15" s="35">
        <v>11.59</v>
      </c>
      <c r="PC15" s="54">
        <f t="shared" si="36"/>
        <v>11.29</v>
      </c>
      <c r="PD15" s="1050">
        <v>10.91</v>
      </c>
      <c r="PE15" s="1050">
        <v>10.97</v>
      </c>
      <c r="PF15" s="40">
        <f t="shared" si="37"/>
        <v>10.91</v>
      </c>
      <c r="PG15" s="35">
        <v>10.83</v>
      </c>
      <c r="PH15" s="40">
        <v>11.29</v>
      </c>
      <c r="PI15" s="46">
        <f t="shared" si="38"/>
        <v>10.91</v>
      </c>
      <c r="PJ15" s="46">
        <v>10.92</v>
      </c>
      <c r="PK15" s="46">
        <f t="shared" si="39"/>
        <v>10.91</v>
      </c>
      <c r="PL15" s="46">
        <v>11.11</v>
      </c>
      <c r="PM15" s="1049">
        <v>11.22</v>
      </c>
      <c r="PN15" s="46">
        <f t="shared" si="40"/>
        <v>10.91</v>
      </c>
      <c r="PO15" s="46"/>
      <c r="PP15" s="1049">
        <v>11.342000000000001</v>
      </c>
      <c r="PQ15" s="1049">
        <f t="shared" si="41"/>
        <v>10.91</v>
      </c>
      <c r="PR15" s="1049"/>
      <c r="PS15" s="1049">
        <v>11.77</v>
      </c>
      <c r="PT15" s="1049">
        <f t="shared" si="42"/>
        <v>10.91</v>
      </c>
      <c r="PU15" s="1049">
        <v>11.9</v>
      </c>
      <c r="PV15" s="1049">
        <v>11.692</v>
      </c>
      <c r="PW15" s="1049">
        <f t="shared" si="43"/>
        <v>10.91</v>
      </c>
      <c r="PX15" s="1049">
        <v>11.84</v>
      </c>
      <c r="PY15" s="54">
        <f t="shared" si="44"/>
        <v>10.91</v>
      </c>
      <c r="PZ15" s="54">
        <v>11.78</v>
      </c>
      <c r="QA15" s="54">
        <v>11.71</v>
      </c>
      <c r="QB15" s="54">
        <f t="shared" si="45"/>
        <v>10.91</v>
      </c>
      <c r="QC15" s="54">
        <v>11.22</v>
      </c>
      <c r="QD15" s="54">
        <f t="shared" si="46"/>
        <v>10.91</v>
      </c>
      <c r="QE15" s="1049" t="s">
        <v>1159</v>
      </c>
      <c r="QF15" s="54">
        <f t="shared" si="47"/>
        <v>10.91</v>
      </c>
      <c r="QG15" s="54" t="s">
        <v>1159</v>
      </c>
      <c r="QH15" s="1049" t="s">
        <v>1159</v>
      </c>
      <c r="QI15" s="54">
        <f t="shared" si="48"/>
        <v>10.91</v>
      </c>
      <c r="QJ15" s="54"/>
      <c r="QK15" s="5">
        <f t="shared" si="49"/>
        <v>-1</v>
      </c>
      <c r="QL15" s="35"/>
      <c r="QM15" s="35"/>
      <c r="QN15" s="35"/>
      <c r="QO15" s="35"/>
      <c r="QP15" s="35"/>
      <c r="QQ15" s="35"/>
      <c r="QR15" s="35"/>
      <c r="QS15" s="35"/>
      <c r="QT15" s="35"/>
      <c r="QU15" s="35"/>
      <c r="QV15" s="35"/>
      <c r="QW15" s="35">
        <v>10.76</v>
      </c>
      <c r="QX15" s="35"/>
      <c r="QY15" s="35"/>
      <c r="QZ15" s="35">
        <v>9.8879999999999999</v>
      </c>
      <c r="RA15" s="35">
        <v>11.1</v>
      </c>
      <c r="RB15" s="35">
        <f t="shared" si="50"/>
        <v>10.76</v>
      </c>
      <c r="RC15" s="35">
        <v>10.92</v>
      </c>
      <c r="RD15" s="40">
        <f t="shared" si="51"/>
        <v>10.76</v>
      </c>
      <c r="RE15" s="35">
        <v>10.89</v>
      </c>
      <c r="RF15" s="46">
        <v>11.54</v>
      </c>
      <c r="RG15" s="1050">
        <f t="shared" si="52"/>
        <v>10.76</v>
      </c>
      <c r="RH15" s="46">
        <v>11.605</v>
      </c>
      <c r="RI15" s="46">
        <f t="shared" si="53"/>
        <v>10.76</v>
      </c>
      <c r="RJ15" s="1050">
        <v>11.651999999999999</v>
      </c>
      <c r="RK15" s="1050">
        <v>11.65</v>
      </c>
      <c r="RL15" s="1049">
        <v>10.99</v>
      </c>
      <c r="RM15" s="1050">
        <f t="shared" si="54"/>
        <v>10.76</v>
      </c>
      <c r="RN15" s="1050">
        <v>10.76</v>
      </c>
      <c r="RO15" s="1049">
        <v>11.06</v>
      </c>
      <c r="RP15" s="1049">
        <f t="shared" si="55"/>
        <v>10.76</v>
      </c>
      <c r="RQ15" s="1050"/>
      <c r="RR15" s="1049">
        <v>11.01</v>
      </c>
      <c r="RS15" s="1050">
        <f t="shared" si="56"/>
        <v>10.76</v>
      </c>
      <c r="RT15" s="1050">
        <v>10.77</v>
      </c>
      <c r="RU15" s="1050">
        <f t="shared" si="57"/>
        <v>10.76</v>
      </c>
      <c r="RV15" s="1050" t="s">
        <v>1159</v>
      </c>
      <c r="RW15" s="1050">
        <v>11</v>
      </c>
      <c r="RX15" s="54">
        <f t="shared" si="58"/>
        <v>10.76</v>
      </c>
      <c r="RY15" s="54">
        <v>10.8</v>
      </c>
      <c r="RZ15" s="54">
        <v>10.8</v>
      </c>
      <c r="SA15" s="54">
        <f t="shared" si="59"/>
        <v>10.76</v>
      </c>
      <c r="SB15" s="52">
        <v>11.54</v>
      </c>
      <c r="SC15" s="1050">
        <f t="shared" si="60"/>
        <v>10.76</v>
      </c>
      <c r="SD15" s="52" t="s">
        <v>1159</v>
      </c>
      <c r="SE15" s="54">
        <f t="shared" si="61"/>
        <v>10.76</v>
      </c>
      <c r="SF15" s="54" t="s">
        <v>1159</v>
      </c>
      <c r="SG15" s="52">
        <v>11.57</v>
      </c>
      <c r="SH15" s="54">
        <f t="shared" si="62"/>
        <v>10.76</v>
      </c>
      <c r="SI15" s="52" t="s">
        <v>1159</v>
      </c>
      <c r="SJ15" s="54">
        <f t="shared" si="63"/>
        <v>10.76</v>
      </c>
      <c r="SK15" s="52" t="s">
        <v>1159</v>
      </c>
      <c r="SL15" s="52" t="s">
        <v>1159</v>
      </c>
      <c r="SM15" s="52">
        <f t="shared" si="64"/>
        <v>10.76</v>
      </c>
      <c r="SN15" s="1657"/>
      <c r="SO15" s="371" t="s">
        <v>1159</v>
      </c>
      <c r="SP15" s="52">
        <f t="shared" si="145"/>
        <v>10.76</v>
      </c>
      <c r="SQ15" s="52" t="s">
        <v>1159</v>
      </c>
      <c r="SR15" s="5"/>
      <c r="SS15" s="35">
        <v>11.35</v>
      </c>
      <c r="ST15" s="35">
        <v>12.09</v>
      </c>
      <c r="SU15" s="35">
        <v>12.23</v>
      </c>
      <c r="SV15" s="54">
        <f t="shared" si="65"/>
        <v>11.35</v>
      </c>
      <c r="SW15" s="40">
        <v>12.23</v>
      </c>
      <c r="SX15" s="40">
        <f t="shared" si="66"/>
        <v>11.35</v>
      </c>
      <c r="SY15" s="35">
        <v>12.23</v>
      </c>
      <c r="SZ15" s="46">
        <v>12.23</v>
      </c>
      <c r="TA15" s="46">
        <f t="shared" si="67"/>
        <v>11.35</v>
      </c>
      <c r="TB15" s="46">
        <v>11.56</v>
      </c>
      <c r="TC15" s="46">
        <f t="shared" si="68"/>
        <v>11.35</v>
      </c>
      <c r="TD15" s="46">
        <v>11.45</v>
      </c>
      <c r="TE15" s="37">
        <v>12.22</v>
      </c>
      <c r="TF15" s="46">
        <f t="shared" si="69"/>
        <v>11.35</v>
      </c>
      <c r="TG15" s="46"/>
      <c r="TH15" s="37">
        <v>11.75</v>
      </c>
      <c r="TI15" s="46">
        <f t="shared" si="70"/>
        <v>11.35</v>
      </c>
      <c r="TJ15" s="46">
        <v>11.69</v>
      </c>
      <c r="TK15" s="37">
        <v>11.7</v>
      </c>
      <c r="TL15" s="46">
        <f t="shared" si="71"/>
        <v>11.35</v>
      </c>
      <c r="TM15" s="37">
        <v>11.4</v>
      </c>
      <c r="TN15" s="37">
        <f t="shared" si="72"/>
        <v>11.35</v>
      </c>
      <c r="TO15" s="1049" t="s">
        <v>1159</v>
      </c>
      <c r="TP15" s="37">
        <v>11.7</v>
      </c>
      <c r="TQ15" s="54">
        <f t="shared" si="73"/>
        <v>11.35</v>
      </c>
      <c r="TR15" s="54">
        <v>11.67</v>
      </c>
      <c r="TS15" s="54">
        <v>11.62</v>
      </c>
      <c r="TT15" s="54">
        <f t="shared" si="74"/>
        <v>11.35</v>
      </c>
      <c r="TU15" s="54">
        <v>11.36</v>
      </c>
      <c r="TV15" s="37">
        <v>11.81</v>
      </c>
      <c r="TW15" s="54">
        <f t="shared" si="75"/>
        <v>11.35</v>
      </c>
      <c r="TX15" s="54">
        <v>11.4</v>
      </c>
      <c r="TY15" s="54">
        <f t="shared" si="76"/>
        <v>11.35</v>
      </c>
      <c r="TZ15" s="54" t="s">
        <v>1159</v>
      </c>
      <c r="UA15" s="52" t="s">
        <v>1159</v>
      </c>
      <c r="UB15" s="54">
        <f t="shared" si="77"/>
        <v>11.35</v>
      </c>
      <c r="UC15" s="1049">
        <v>11.79</v>
      </c>
      <c r="UD15" s="54">
        <f t="shared" si="78"/>
        <v>11.35</v>
      </c>
      <c r="UE15" s="54" t="s">
        <v>1159</v>
      </c>
      <c r="UF15" s="1049" t="s">
        <v>1159</v>
      </c>
      <c r="UG15" s="54">
        <f t="shared" si="79"/>
        <v>11.35</v>
      </c>
      <c r="UH15" s="1049" t="s">
        <v>1159</v>
      </c>
      <c r="UI15" s="1049" t="s">
        <v>1159</v>
      </c>
      <c r="UJ15" s="1049">
        <f t="shared" si="80"/>
        <v>11.35</v>
      </c>
      <c r="UK15" s="52" t="s">
        <v>1159</v>
      </c>
      <c r="UL15" s="52" t="s">
        <v>1159</v>
      </c>
      <c r="UM15" s="52">
        <f t="shared" si="147"/>
        <v>11.35</v>
      </c>
      <c r="UN15" s="52" t="s">
        <v>1159</v>
      </c>
      <c r="UO15" s="5"/>
      <c r="UP15" s="46">
        <v>11.836</v>
      </c>
      <c r="UQ15" s="46">
        <v>12.67</v>
      </c>
      <c r="UR15" s="46">
        <f t="shared" si="163"/>
        <v>11.836</v>
      </c>
      <c r="US15" s="46">
        <v>12.12</v>
      </c>
      <c r="UT15" s="46">
        <v>12.39</v>
      </c>
      <c r="UU15" s="46">
        <v>12.01</v>
      </c>
      <c r="UV15" s="46">
        <f t="shared" si="82"/>
        <v>11.836</v>
      </c>
      <c r="UW15" s="46">
        <v>11.98</v>
      </c>
      <c r="UX15" s="46">
        <f t="shared" si="83"/>
        <v>11.836</v>
      </c>
      <c r="UY15" s="46">
        <v>11.83</v>
      </c>
      <c r="UZ15" s="46">
        <v>11.88</v>
      </c>
      <c r="VA15" s="46">
        <f t="shared" si="84"/>
        <v>11.836</v>
      </c>
      <c r="VB15" s="46">
        <v>11.62</v>
      </c>
      <c r="VC15" s="46">
        <f t="shared" si="85"/>
        <v>11.62</v>
      </c>
      <c r="VD15" s="46">
        <v>11.6</v>
      </c>
      <c r="VE15" s="46">
        <v>12.11</v>
      </c>
      <c r="VF15" s="46">
        <f t="shared" si="86"/>
        <v>11.62</v>
      </c>
      <c r="VG15" s="54" t="s">
        <v>1159</v>
      </c>
      <c r="VH15" s="54" t="s">
        <v>1159</v>
      </c>
      <c r="VI15" s="54">
        <v>11.81</v>
      </c>
      <c r="VJ15" s="54">
        <v>11.88</v>
      </c>
      <c r="VK15" s="54">
        <v>11.99</v>
      </c>
      <c r="VL15" s="1049">
        <v>11.95</v>
      </c>
      <c r="VM15" s="1049">
        <v>11.93</v>
      </c>
      <c r="VN15" s="54">
        <f t="shared" si="87"/>
        <v>11.62</v>
      </c>
      <c r="VO15" s="54">
        <v>11.99</v>
      </c>
      <c r="VP15" s="54">
        <v>12.08</v>
      </c>
      <c r="VQ15" s="1049">
        <v>12.5</v>
      </c>
      <c r="VR15" s="1049">
        <v>11.94</v>
      </c>
      <c r="VS15" s="54">
        <f t="shared" si="88"/>
        <v>11.62</v>
      </c>
      <c r="VT15" s="54">
        <v>11.8</v>
      </c>
      <c r="VU15" s="54">
        <v>11.7</v>
      </c>
      <c r="VV15" s="1049">
        <v>11.88</v>
      </c>
      <c r="VW15" s="1049">
        <v>11.8</v>
      </c>
      <c r="VX15" s="54">
        <f t="shared" si="89"/>
        <v>11.62</v>
      </c>
      <c r="VY15" s="54">
        <v>11.98</v>
      </c>
      <c r="VZ15" s="54">
        <v>11.77</v>
      </c>
      <c r="WA15" s="1049">
        <v>11.85</v>
      </c>
      <c r="WB15" s="1049">
        <v>11.87</v>
      </c>
      <c r="WC15" s="54">
        <f t="shared" si="90"/>
        <v>11.62</v>
      </c>
      <c r="WD15" s="54">
        <v>11.8</v>
      </c>
      <c r="WE15" s="54">
        <v>11.76</v>
      </c>
      <c r="WF15" s="1049">
        <v>11.88</v>
      </c>
      <c r="WG15" s="54">
        <v>11.86</v>
      </c>
      <c r="WH15" s="54">
        <f t="shared" si="91"/>
        <v>11.62</v>
      </c>
      <c r="WI15" s="32">
        <v>11.84</v>
      </c>
      <c r="WJ15" s="52">
        <v>11.9</v>
      </c>
      <c r="WK15" s="52">
        <f t="shared" si="92"/>
        <v>11.62</v>
      </c>
      <c r="WL15" s="52">
        <v>11.7</v>
      </c>
      <c r="WM15" s="52">
        <v>11.68</v>
      </c>
      <c r="WN15" s="52">
        <f t="shared" si="93"/>
        <v>11.62</v>
      </c>
      <c r="WO15" s="52"/>
      <c r="WP15" s="52">
        <v>11.65</v>
      </c>
      <c r="WQ15" s="52" t="s">
        <v>1159</v>
      </c>
      <c r="WR15" s="52" t="s">
        <v>1159</v>
      </c>
      <c r="WS15" s="52" t="s">
        <v>1159</v>
      </c>
      <c r="WT15" s="52" t="s">
        <v>1159</v>
      </c>
      <c r="WU15" s="52">
        <f t="shared" si="94"/>
        <v>11.62</v>
      </c>
      <c r="WV15" s="1049" t="s">
        <v>1159</v>
      </c>
      <c r="WW15" s="1049" t="s">
        <v>1159</v>
      </c>
      <c r="WX15" s="52">
        <f t="shared" si="95"/>
        <v>11.62</v>
      </c>
      <c r="WY15" s="1049"/>
      <c r="WZ15" s="1049" t="s">
        <v>1159</v>
      </c>
      <c r="XA15" s="1049" t="s">
        <v>1159</v>
      </c>
      <c r="XB15" s="1049" t="s">
        <v>1159</v>
      </c>
      <c r="XC15" s="1049">
        <f t="shared" si="96"/>
        <v>11.62</v>
      </c>
      <c r="XD15" s="1049" t="s">
        <v>1159</v>
      </c>
      <c r="XE15" s="1049">
        <f t="shared" si="97"/>
        <v>11.62</v>
      </c>
      <c r="XF15" s="1049"/>
      <c r="XG15" s="1049" t="s">
        <v>1159</v>
      </c>
      <c r="XH15" s="1049" t="s">
        <v>1159</v>
      </c>
      <c r="XI15" s="1049">
        <f t="shared" si="98"/>
        <v>11.62</v>
      </c>
      <c r="XJ15" s="1049"/>
      <c r="XK15" s="1685" t="s">
        <v>1159</v>
      </c>
      <c r="XL15" s="52">
        <f t="shared" si="149"/>
        <v>11.62</v>
      </c>
      <c r="XM15" s="52"/>
      <c r="XN15" s="52" t="s">
        <v>1159</v>
      </c>
      <c r="XO15" s="5">
        <f t="shared" si="150"/>
        <v>-1</v>
      </c>
      <c r="XP15" s="5"/>
      <c r="XQ15" s="5">
        <f t="shared" si="164"/>
        <v>3.1841652323580119E-2</v>
      </c>
      <c r="XR15" s="52"/>
      <c r="XS15" s="52"/>
      <c r="XT15" s="52"/>
      <c r="XU15" s="54">
        <v>9.91</v>
      </c>
      <c r="XV15" s="54">
        <v>9.7799999999999994</v>
      </c>
      <c r="XW15" s="52">
        <v>10.45</v>
      </c>
      <c r="XX15" s="54">
        <f t="shared" si="100"/>
        <v>9.91</v>
      </c>
      <c r="XY15" s="28">
        <v>10.220000000000001</v>
      </c>
      <c r="XZ15" s="52">
        <v>9.93</v>
      </c>
      <c r="YA15" s="52">
        <f t="shared" si="101"/>
        <v>9.91</v>
      </c>
      <c r="YB15" s="54" t="s">
        <v>1159</v>
      </c>
      <c r="YC15" s="54">
        <f t="shared" si="102"/>
        <v>9.91</v>
      </c>
      <c r="YD15" s="54" t="s">
        <v>1159</v>
      </c>
      <c r="YE15" s="54">
        <f t="shared" si="103"/>
        <v>9.91</v>
      </c>
      <c r="YF15" s="54" t="s">
        <v>1159</v>
      </c>
      <c r="YG15" s="54">
        <f t="shared" si="104"/>
        <v>9.91</v>
      </c>
      <c r="YH15" s="54" t="s">
        <v>1159</v>
      </c>
      <c r="YI15" s="54" t="s">
        <v>1159</v>
      </c>
      <c r="YJ15" s="54">
        <f t="shared" si="105"/>
        <v>9.91</v>
      </c>
      <c r="YK15" s="54"/>
      <c r="YL15" s="52" t="s">
        <v>1159</v>
      </c>
      <c r="YM15" s="52">
        <f t="shared" si="152"/>
        <v>9.91</v>
      </c>
      <c r="YN15" s="52" t="s">
        <v>1159</v>
      </c>
      <c r="YO15" s="5"/>
      <c r="YP15" s="54">
        <v>8.67</v>
      </c>
      <c r="YQ15" s="28">
        <v>8.7200000000000006</v>
      </c>
      <c r="YR15" s="54">
        <v>8.75</v>
      </c>
      <c r="YS15" s="54">
        <f t="shared" si="106"/>
        <v>8.67</v>
      </c>
      <c r="YT15" s="54">
        <v>8.77</v>
      </c>
      <c r="YU15" s="54">
        <f t="shared" si="107"/>
        <v>8.67</v>
      </c>
      <c r="YV15" s="54" t="s">
        <v>2318</v>
      </c>
      <c r="YW15" s="1049" t="s">
        <v>1159</v>
      </c>
      <c r="YX15" s="54">
        <f t="shared" si="108"/>
        <v>8.67</v>
      </c>
      <c r="YY15" s="54" t="s">
        <v>1159</v>
      </c>
      <c r="YZ15" s="1049" t="s">
        <v>1159</v>
      </c>
      <c r="ZA15" s="54">
        <f t="shared" si="109"/>
        <v>8.67</v>
      </c>
      <c r="ZB15" s="54">
        <v>8.99</v>
      </c>
      <c r="ZC15" s="28">
        <f t="shared" si="110"/>
        <v>8.67</v>
      </c>
      <c r="ZD15" s="52" t="s">
        <v>1159</v>
      </c>
      <c r="ZE15" s="58">
        <f t="shared" si="111"/>
        <v>8.67</v>
      </c>
      <c r="ZF15" s="52" t="s">
        <v>1159</v>
      </c>
      <c r="ZG15" s="56" t="s">
        <v>1159</v>
      </c>
      <c r="ZH15" s="56">
        <f t="shared" si="154"/>
        <v>8.67</v>
      </c>
      <c r="ZI15" s="56"/>
      <c r="ZJ15" s="357">
        <f t="shared" si="155"/>
        <v>-1</v>
      </c>
      <c r="ZK15" s="56"/>
      <c r="ZL15" s="56"/>
      <c r="ZM15" s="56"/>
      <c r="ZN15" s="1446">
        <v>11.83</v>
      </c>
      <c r="ZO15" s="1082">
        <v>11.88</v>
      </c>
      <c r="ZP15" s="1082">
        <v>11.86</v>
      </c>
      <c r="ZQ15" s="1089">
        <v>11.86</v>
      </c>
      <c r="ZR15" s="1082">
        <f t="shared" si="112"/>
        <v>11.83</v>
      </c>
      <c r="ZS15" s="1620">
        <v>11.89</v>
      </c>
      <c r="ZT15" s="1082">
        <f t="shared" si="113"/>
        <v>11.83</v>
      </c>
      <c r="ZU15" s="28" t="s">
        <v>1159</v>
      </c>
      <c r="ZV15" s="1082">
        <f t="shared" si="114"/>
        <v>11.83</v>
      </c>
      <c r="ZW15" s="1446" t="s">
        <v>1159</v>
      </c>
      <c r="ZX15" s="52">
        <f t="shared" si="115"/>
        <v>11.83</v>
      </c>
      <c r="ZY15" s="1235" t="s">
        <v>1159</v>
      </c>
      <c r="ZZ15" s="1050">
        <f t="shared" si="116"/>
        <v>11.83</v>
      </c>
      <c r="AAA15" s="32" t="s">
        <v>1159</v>
      </c>
      <c r="AAB15" s="52">
        <f t="shared" si="117"/>
        <v>11.83</v>
      </c>
      <c r="AAC15" s="52" t="s">
        <v>1159</v>
      </c>
      <c r="AAD15" s="52">
        <f t="shared" si="156"/>
        <v>11.83</v>
      </c>
      <c r="AAE15" s="52" t="s">
        <v>1159</v>
      </c>
      <c r="AAF15" s="678"/>
      <c r="AAG15" s="52"/>
      <c r="AAH15" s="52" t="s">
        <v>1159</v>
      </c>
      <c r="AAI15" s="58" t="s">
        <v>1159</v>
      </c>
      <c r="AAJ15" s="54" t="s">
        <v>1159</v>
      </c>
      <c r="AAK15" s="54" t="str">
        <f t="shared" si="118"/>
        <v>Blocked</v>
      </c>
      <c r="AAL15" s="54" t="s">
        <v>1159</v>
      </c>
      <c r="AAM15" s="28" t="s">
        <v>1159</v>
      </c>
      <c r="AAN15" s="54" t="s">
        <v>1159</v>
      </c>
      <c r="AAO15" s="1050" t="s">
        <v>1159</v>
      </c>
      <c r="AAP15" s="54" t="s">
        <v>1159</v>
      </c>
      <c r="AAQ15" s="28"/>
      <c r="AAR15" s="54" t="s">
        <v>1159</v>
      </c>
      <c r="AAS15" s="1042" t="s">
        <v>1159</v>
      </c>
      <c r="AAT15" s="1050">
        <f t="shared" si="121"/>
        <v>0</v>
      </c>
      <c r="AAU15" s="1049"/>
      <c r="AAV15" s="54" t="s">
        <v>1502</v>
      </c>
      <c r="AAW15" s="28" t="s">
        <v>1502</v>
      </c>
      <c r="AAX15" s="28" t="s">
        <v>1502</v>
      </c>
      <c r="AAY15" s="52" t="s">
        <v>1502</v>
      </c>
      <c r="AAZ15" s="52" t="s">
        <v>1502</v>
      </c>
      <c r="ABA15" s="52" t="s">
        <v>1502</v>
      </c>
      <c r="ABB15" s="5"/>
      <c r="ABC15" s="52" t="s">
        <v>1159</v>
      </c>
      <c r="ABD15" s="52" t="str">
        <f t="shared" si="123"/>
        <v>Blocked</v>
      </c>
      <c r="ABE15" s="52" t="s">
        <v>1159</v>
      </c>
      <c r="ABF15" s="5"/>
      <c r="ABG15" s="52" t="s">
        <v>1159</v>
      </c>
      <c r="ABH15" s="52" t="str">
        <f t="shared" si="125"/>
        <v>Blocked</v>
      </c>
      <c r="ABI15" s="52" t="s">
        <v>1159</v>
      </c>
      <c r="ABJ15" s="5"/>
      <c r="ABK15" s="1709" t="s">
        <v>1159</v>
      </c>
      <c r="ABL15" s="52" t="str">
        <f t="shared" si="126"/>
        <v>Blocked</v>
      </c>
      <c r="ABM15" s="52" t="s">
        <v>1159</v>
      </c>
      <c r="ABN15" s="677"/>
      <c r="ABO15" s="681" t="s">
        <v>2331</v>
      </c>
      <c r="ABP15" s="1159" t="s">
        <v>2332</v>
      </c>
      <c r="ABQ15" s="40"/>
      <c r="ABR15" s="40" t="str">
        <f t="shared" si="128"/>
        <v xml:space="preserve">1. Better than baseline </v>
      </c>
      <c r="ABS15" s="40" t="str">
        <f t="shared" si="129"/>
        <v>4.Blocker/Not Executed</v>
      </c>
      <c r="ABT15" s="40" t="str">
        <f t="shared" si="130"/>
        <v xml:space="preserve">1. Better than baseline </v>
      </c>
      <c r="ABU15" s="40" t="str">
        <f t="shared" si="131"/>
        <v>2. Within 10% deviation from baseline</v>
      </c>
      <c r="ABV15" s="40" t="str">
        <f t="shared" si="132"/>
        <v xml:space="preserve">1. Better than baseline </v>
      </c>
      <c r="ABW15" s="40" t="str">
        <f t="shared" si="133"/>
        <v>2. Within 10% deviation from baseline</v>
      </c>
      <c r="ABX15" s="40" t="str">
        <f t="shared" si="134"/>
        <v>2. Within 10% deviation from baseline</v>
      </c>
      <c r="ABY15" s="69" t="str">
        <f t="shared" si="135"/>
        <v xml:space="preserve">1. Better than baseline </v>
      </c>
      <c r="ABZ15" s="69" t="str">
        <f t="shared" si="136"/>
        <v>4.Blocker/Not Executed</v>
      </c>
      <c r="ACA15" s="69" t="str">
        <f t="shared" si="137"/>
        <v>4.Blocker/Not Executed</v>
      </c>
      <c r="ACB15" s="69" t="str">
        <f t="shared" si="138"/>
        <v>2. Within 10% deviation from baseline</v>
      </c>
      <c r="ACC15" s="36" t="str">
        <f t="shared" si="139"/>
        <v>3. Missing baseline</v>
      </c>
      <c r="ACD15" s="37" t="str">
        <f t="shared" si="140"/>
        <v>3. Missing baseline</v>
      </c>
      <c r="ACE15" s="37" t="str">
        <f t="shared" si="141"/>
        <v>3. Missing baseline</v>
      </c>
      <c r="ACF15" s="37" t="str">
        <f t="shared" si="142"/>
        <v>4.Blocker/Not Executed</v>
      </c>
    </row>
    <row r="16" spans="1:775" s="4" customFormat="1" ht="44.15" customHeight="1" thickBot="1" x14ac:dyDescent="0.4">
      <c r="A16" s="1688">
        <v>14</v>
      </c>
      <c r="B16" s="56" t="s">
        <v>17</v>
      </c>
      <c r="C16" s="56" t="s">
        <v>1254</v>
      </c>
      <c r="D16" s="56" t="s">
        <v>2307</v>
      </c>
      <c r="E16" s="56" t="s">
        <v>2307</v>
      </c>
      <c r="F16" s="56" t="s">
        <v>2329</v>
      </c>
      <c r="G16" s="56" t="s">
        <v>2333</v>
      </c>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40">
        <v>8.0250000000000004</v>
      </c>
      <c r="AV16" s="40"/>
      <c r="AW16" s="69"/>
      <c r="AX16" s="69">
        <v>8.0299999999999994</v>
      </c>
      <c r="AY16" s="40">
        <v>8.59</v>
      </c>
      <c r="AZ16" s="69">
        <f t="shared" si="0"/>
        <v>8.0250000000000004</v>
      </c>
      <c r="BA16" s="69">
        <v>7.99</v>
      </c>
      <c r="BB16" s="66">
        <f t="shared" si="1"/>
        <v>7.99</v>
      </c>
      <c r="BC16" s="371"/>
      <c r="BD16" s="1146">
        <f t="shared" si="2"/>
        <v>-1</v>
      </c>
      <c r="BE16" s="136"/>
      <c r="BF16" s="136"/>
      <c r="BG16" s="136"/>
      <c r="BH16" s="136"/>
      <c r="BI16" s="136"/>
      <c r="BJ16" s="136"/>
      <c r="BK16" s="136"/>
      <c r="BL16" s="136"/>
      <c r="BM16" s="136"/>
      <c r="BN16" s="136"/>
      <c r="BO16" s="136"/>
      <c r="BP16" s="136"/>
      <c r="BQ16" s="136"/>
      <c r="BR16" s="136"/>
      <c r="BS16" s="136"/>
      <c r="BT16" s="136"/>
      <c r="BU16" s="136"/>
      <c r="BV16" s="136"/>
      <c r="BW16" s="136"/>
      <c r="BX16" s="136"/>
      <c r="BY16" s="136"/>
      <c r="BZ16" s="136"/>
      <c r="CA16" s="136"/>
      <c r="CB16" s="136"/>
      <c r="CC16" s="136"/>
      <c r="CD16" s="136"/>
      <c r="CE16" s="136"/>
      <c r="CF16" s="136"/>
      <c r="CG16" s="136"/>
      <c r="CH16" s="136"/>
      <c r="CI16" s="136"/>
      <c r="CJ16" s="136"/>
      <c r="CK16" s="136"/>
      <c r="CL16" s="136"/>
      <c r="CM16" s="136"/>
      <c r="CN16" s="136"/>
      <c r="CO16" s="136"/>
      <c r="CP16" s="136"/>
      <c r="CQ16" s="136"/>
      <c r="CR16" s="136"/>
      <c r="CS16" s="136"/>
      <c r="CT16" s="136"/>
      <c r="CU16" s="136"/>
      <c r="CV16" s="136"/>
      <c r="CW16" s="136"/>
      <c r="CX16" s="136"/>
      <c r="CY16" s="136"/>
      <c r="CZ16" s="136"/>
      <c r="DA16" s="136"/>
      <c r="DB16" s="136"/>
      <c r="DC16" s="136"/>
      <c r="DD16" s="136"/>
      <c r="DE16" s="136"/>
      <c r="DF16" s="136"/>
      <c r="DG16" s="136"/>
      <c r="DH16" s="136"/>
      <c r="DI16" s="136"/>
      <c r="DJ16" s="136"/>
      <c r="DK16" s="136"/>
      <c r="DL16" s="136"/>
      <c r="DM16" s="136"/>
      <c r="DN16" s="136"/>
      <c r="DO16" s="136"/>
      <c r="DP16" s="136">
        <v>7.48</v>
      </c>
      <c r="DQ16" s="136"/>
      <c r="DR16" s="136">
        <v>7.16</v>
      </c>
      <c r="DS16" s="136"/>
      <c r="DT16" s="136">
        <f>MIN(DP16,DS16)</f>
        <v>7.48</v>
      </c>
      <c r="DU16" s="132">
        <v>8.11</v>
      </c>
      <c r="DV16" s="56">
        <f t="shared" si="3"/>
        <v>7.48</v>
      </c>
      <c r="DW16" s="1052">
        <v>8.09</v>
      </c>
      <c r="DX16" s="136">
        <v>8.16</v>
      </c>
      <c r="DY16" s="56">
        <f t="shared" si="4"/>
        <v>7.48</v>
      </c>
      <c r="DZ16" s="35"/>
      <c r="EA16" s="5">
        <f t="shared" si="5"/>
        <v>9.090909090909087E-2</v>
      </c>
      <c r="EB16" s="186"/>
      <c r="EC16" s="186"/>
      <c r="ED16" s="186"/>
      <c r="EE16" s="186"/>
      <c r="EF16" s="186"/>
      <c r="EG16" s="186"/>
      <c r="EH16" s="186"/>
      <c r="EI16" s="186"/>
      <c r="EJ16" s="186"/>
      <c r="EK16" s="186"/>
      <c r="EL16" s="186"/>
      <c r="EM16" s="186"/>
      <c r="EN16" s="186"/>
      <c r="EO16" s="186"/>
      <c r="EP16" s="186"/>
      <c r="EQ16" s="186"/>
      <c r="ER16" s="186"/>
      <c r="ES16" s="186"/>
      <c r="ET16" s="186"/>
      <c r="EU16" s="186"/>
      <c r="EV16" s="186"/>
      <c r="EW16" s="186"/>
      <c r="EX16" s="186"/>
      <c r="EY16" s="186"/>
      <c r="EZ16" s="186"/>
      <c r="FA16" s="186"/>
      <c r="FB16" s="186"/>
      <c r="FC16" s="186"/>
      <c r="FD16" s="186"/>
      <c r="FE16" s="186"/>
      <c r="FF16" s="186"/>
      <c r="FG16" s="186"/>
      <c r="FH16" s="136"/>
      <c r="FI16" s="136"/>
      <c r="FJ16" s="136"/>
      <c r="FK16" s="136"/>
      <c r="FL16" s="136">
        <v>8.59</v>
      </c>
      <c r="FM16" s="136"/>
      <c r="FN16" s="136">
        <v>8.59</v>
      </c>
      <c r="FO16" s="136">
        <v>8.98</v>
      </c>
      <c r="FP16" s="136">
        <f t="shared" si="161"/>
        <v>8.59</v>
      </c>
      <c r="FQ16" s="136">
        <v>9.3000000000000007</v>
      </c>
      <c r="FR16" s="66">
        <f t="shared" si="6"/>
        <v>8.59</v>
      </c>
      <c r="FS16" s="371">
        <v>9.3000000000000007</v>
      </c>
      <c r="FT16" s="371">
        <v>8.5500000000000007</v>
      </c>
      <c r="FU16" s="5">
        <f t="shared" si="7"/>
        <v>-4.6565774155994354E-3</v>
      </c>
      <c r="FV16" s="136"/>
      <c r="FW16" s="136"/>
      <c r="FX16" s="136"/>
      <c r="FY16" s="136"/>
      <c r="FZ16" s="136"/>
      <c r="GA16" s="136"/>
      <c r="GB16" s="136"/>
      <c r="GC16" s="136"/>
      <c r="GD16" s="136"/>
      <c r="GE16" s="136"/>
      <c r="GF16" s="136"/>
      <c r="GG16" s="136"/>
      <c r="GH16" s="136"/>
      <c r="GI16" s="136"/>
      <c r="GJ16" s="136"/>
      <c r="GK16" s="136"/>
      <c r="GL16" s="136"/>
      <c r="GM16" s="136"/>
      <c r="GN16" s="136"/>
      <c r="GO16" s="136"/>
      <c r="GP16" s="136"/>
      <c r="GQ16" s="136"/>
      <c r="GR16" s="136"/>
      <c r="GS16" s="136"/>
      <c r="GT16" s="136"/>
      <c r="GU16" s="136"/>
      <c r="GV16" s="136"/>
      <c r="GW16" s="136"/>
      <c r="GX16" s="136"/>
      <c r="GY16" s="136"/>
      <c r="GZ16" s="136"/>
      <c r="HA16" s="136"/>
      <c r="HB16" s="136"/>
      <c r="HC16" s="136"/>
      <c r="HD16" s="136"/>
      <c r="HE16" s="136">
        <v>7.13</v>
      </c>
      <c r="HF16" s="136"/>
      <c r="HG16" s="136">
        <v>7.34</v>
      </c>
      <c r="HH16" s="136"/>
      <c r="HI16" s="136">
        <f t="shared" si="162"/>
        <v>7.13</v>
      </c>
      <c r="HJ16" s="136">
        <v>7.23</v>
      </c>
      <c r="HK16" s="1051">
        <f t="shared" si="8"/>
        <v>7.13</v>
      </c>
      <c r="HL16" s="371">
        <v>7.56</v>
      </c>
      <c r="HM16" s="46">
        <f t="shared" si="9"/>
        <v>7.13</v>
      </c>
      <c r="HN16" s="46">
        <v>6.66</v>
      </c>
      <c r="HO16" s="46">
        <f t="shared" si="10"/>
        <v>6.66</v>
      </c>
      <c r="HP16" s="46"/>
      <c r="HQ16" s="357">
        <f t="shared" si="11"/>
        <v>-1</v>
      </c>
      <c r="HR16" s="136"/>
      <c r="HS16" s="136"/>
      <c r="HT16" s="136"/>
      <c r="HU16" s="136"/>
      <c r="HV16" s="136"/>
      <c r="HW16" s="136"/>
      <c r="HX16" s="136"/>
      <c r="HY16" s="136"/>
      <c r="HZ16" s="136"/>
      <c r="IA16" s="136"/>
      <c r="IB16" s="136"/>
      <c r="IC16" s="136"/>
      <c r="ID16" s="136"/>
      <c r="IE16" s="136"/>
      <c r="IF16" s="136"/>
      <c r="IG16" s="136"/>
      <c r="IH16" s="136"/>
      <c r="II16" s="136"/>
      <c r="IJ16" s="136"/>
      <c r="IK16" s="136"/>
      <c r="IL16" s="136"/>
      <c r="IM16" s="136"/>
      <c r="IN16" s="136"/>
      <c r="IO16" s="136"/>
      <c r="IP16" s="136"/>
      <c r="IQ16" s="136"/>
      <c r="IR16" s="136"/>
      <c r="IS16" s="136"/>
      <c r="IT16" s="136"/>
      <c r="IU16" s="136"/>
      <c r="IV16" s="136"/>
      <c r="IW16" s="136"/>
      <c r="IX16" s="136"/>
      <c r="IY16" s="136"/>
      <c r="IZ16" s="136"/>
      <c r="JA16" s="136"/>
      <c r="JB16" s="136"/>
      <c r="JC16" s="136"/>
      <c r="JD16" s="136">
        <v>9.32</v>
      </c>
      <c r="JE16" s="136"/>
      <c r="JF16" s="136">
        <v>9.35</v>
      </c>
      <c r="JG16" s="136">
        <v>9.36</v>
      </c>
      <c r="JH16" s="136">
        <f t="shared" si="12"/>
        <v>9.32</v>
      </c>
      <c r="JI16" s="136">
        <v>9.4</v>
      </c>
      <c r="JJ16" s="56">
        <f t="shared" si="13"/>
        <v>9.32</v>
      </c>
      <c r="JK16" s="1052">
        <v>9.27</v>
      </c>
      <c r="JL16" s="1052">
        <v>9.19</v>
      </c>
      <c r="JM16" s="40">
        <f t="shared" si="143"/>
        <v>9.19</v>
      </c>
      <c r="JN16" s="371">
        <v>9.1999999999999993</v>
      </c>
      <c r="JO16" s="46">
        <v>9.24</v>
      </c>
      <c r="JP16" s="46">
        <f t="shared" si="14"/>
        <v>9.19</v>
      </c>
      <c r="JQ16" s="46">
        <v>9.18</v>
      </c>
      <c r="JR16" s="46">
        <f t="shared" si="15"/>
        <v>9.18</v>
      </c>
      <c r="JS16" s="46">
        <v>9.43</v>
      </c>
      <c r="JT16" s="56">
        <v>9.65</v>
      </c>
      <c r="JU16" s="56">
        <f t="shared" si="16"/>
        <v>9.18</v>
      </c>
      <c r="JV16" s="46">
        <v>9.68</v>
      </c>
      <c r="JW16" s="1051">
        <v>9.35</v>
      </c>
      <c r="JX16" s="46">
        <f t="shared" si="17"/>
        <v>9.18</v>
      </c>
      <c r="JY16" s="46">
        <v>9.5500000000000007</v>
      </c>
      <c r="JZ16" s="1051">
        <v>9.68</v>
      </c>
      <c r="KA16" s="46">
        <f t="shared" si="18"/>
        <v>9.18</v>
      </c>
      <c r="KB16" s="46">
        <v>9.26</v>
      </c>
      <c r="KC16" s="1051">
        <v>9.76</v>
      </c>
      <c r="KD16" s="46">
        <f t="shared" si="19"/>
        <v>9.18</v>
      </c>
      <c r="KE16" s="46"/>
      <c r="KF16" s="1051">
        <v>9.2899999999999991</v>
      </c>
      <c r="KG16" s="371">
        <f t="shared" si="20"/>
        <v>9.18</v>
      </c>
      <c r="KH16" s="1051">
        <v>9.2949999999999999</v>
      </c>
      <c r="KI16" s="1051">
        <f t="shared" si="21"/>
        <v>9.18</v>
      </c>
      <c r="KJ16" s="1051">
        <v>9.67</v>
      </c>
      <c r="KK16" s="1051">
        <f t="shared" si="22"/>
        <v>9.18</v>
      </c>
      <c r="KL16" s="1051">
        <v>9.1999999999999993</v>
      </c>
      <c r="KM16" s="5">
        <f t="shared" si="23"/>
        <v>2.1786492374727207E-3</v>
      </c>
      <c r="KN16" s="136"/>
      <c r="KO16" s="136"/>
      <c r="KP16" s="136"/>
      <c r="KQ16" s="136"/>
      <c r="KR16" s="136"/>
      <c r="KS16" s="136"/>
      <c r="KT16" s="136"/>
      <c r="KU16" s="136"/>
      <c r="KV16" s="136"/>
      <c r="KW16" s="136"/>
      <c r="KX16" s="136"/>
      <c r="KY16" s="136"/>
      <c r="KZ16" s="136"/>
      <c r="LA16" s="136"/>
      <c r="LB16" s="136"/>
      <c r="LC16" s="136"/>
      <c r="LD16" s="136"/>
      <c r="LE16" s="136"/>
      <c r="LF16" s="136"/>
      <c r="LG16" s="136"/>
      <c r="LH16" s="136"/>
      <c r="LI16" s="136"/>
      <c r="LJ16" s="136"/>
      <c r="LK16" s="136"/>
      <c r="LL16" s="136"/>
      <c r="LM16" s="136"/>
      <c r="LN16" s="136"/>
      <c r="LO16" s="136"/>
      <c r="LP16" s="136"/>
      <c r="LQ16" s="136"/>
      <c r="LR16" s="136"/>
      <c r="LS16" s="136"/>
      <c r="LT16" s="136"/>
      <c r="LU16" s="136"/>
      <c r="LV16" s="136"/>
      <c r="LW16" s="136"/>
      <c r="LX16" s="136"/>
      <c r="LY16" s="136">
        <v>8.65</v>
      </c>
      <c r="LZ16" s="136"/>
      <c r="MA16" s="884">
        <v>8.74</v>
      </c>
      <c r="MB16" s="884">
        <v>7.6</v>
      </c>
      <c r="MC16" s="136">
        <v>8.81</v>
      </c>
      <c r="MD16" s="136">
        <f t="shared" si="144"/>
        <v>8.65</v>
      </c>
      <c r="ME16" s="136">
        <v>8.76</v>
      </c>
      <c r="MF16" s="40">
        <f t="shared" si="24"/>
        <v>8.65</v>
      </c>
      <c r="MG16" s="46">
        <v>8.77</v>
      </c>
      <c r="MH16" s="46">
        <f t="shared" si="25"/>
        <v>8.65</v>
      </c>
      <c r="MI16" s="46">
        <v>8.75</v>
      </c>
      <c r="MJ16" s="46">
        <f t="shared" si="26"/>
        <v>8.65</v>
      </c>
      <c r="MK16" s="1050">
        <v>8.82</v>
      </c>
      <c r="ML16" s="1051">
        <v>8.67</v>
      </c>
      <c r="MM16" s="1050">
        <f t="shared" si="27"/>
        <v>8.65</v>
      </c>
      <c r="MN16" s="1050">
        <v>8.7100000000000009</v>
      </c>
      <c r="MO16" s="1050">
        <v>9.26</v>
      </c>
      <c r="MP16" s="1051">
        <v>8.6999999999999993</v>
      </c>
      <c r="MQ16" s="1050">
        <f t="shared" si="28"/>
        <v>8.65</v>
      </c>
      <c r="MR16" s="46">
        <v>9.3000000000000007</v>
      </c>
      <c r="MS16" s="1051">
        <v>8.65</v>
      </c>
      <c r="MT16" s="46">
        <f t="shared" si="29"/>
        <v>8.65</v>
      </c>
      <c r="MU16" s="371" t="s">
        <v>1159</v>
      </c>
      <c r="MV16" s="46">
        <v>8.8800000000000008</v>
      </c>
      <c r="MW16" s="371">
        <f t="shared" si="30"/>
        <v>8.65</v>
      </c>
      <c r="MX16" s="371">
        <v>8.9260000000000002</v>
      </c>
      <c r="MY16" s="46">
        <v>8.99</v>
      </c>
      <c r="MZ16" s="56">
        <f t="shared" si="31"/>
        <v>8.65</v>
      </c>
      <c r="NA16" s="56">
        <v>8.91</v>
      </c>
      <c r="NB16" s="56">
        <v>8.76</v>
      </c>
      <c r="NC16" s="56">
        <f t="shared" si="32"/>
        <v>8.65</v>
      </c>
      <c r="ND16" s="56">
        <v>8.77</v>
      </c>
      <c r="NE16" s="56">
        <v>8.73</v>
      </c>
      <c r="NF16" s="56">
        <f t="shared" si="33"/>
        <v>8.65</v>
      </c>
      <c r="NG16" s="56">
        <v>8.61</v>
      </c>
      <c r="NH16" s="357">
        <f t="shared" si="34"/>
        <v>-4.6242774566475058E-3</v>
      </c>
      <c r="NI16" s="136"/>
      <c r="NJ16" s="136"/>
      <c r="NK16" s="136"/>
      <c r="NL16" s="136"/>
      <c r="NM16" s="136"/>
      <c r="NN16" s="136"/>
      <c r="NO16" s="136"/>
      <c r="NP16" s="136"/>
      <c r="NQ16" s="136"/>
      <c r="NR16" s="136"/>
      <c r="NS16" s="136"/>
      <c r="NT16" s="136"/>
      <c r="NU16" s="136"/>
      <c r="NV16" s="136"/>
      <c r="NW16" s="136"/>
      <c r="NX16" s="136"/>
      <c r="NY16" s="136"/>
      <c r="NZ16" s="136"/>
      <c r="OA16" s="136"/>
      <c r="OB16" s="136"/>
      <c r="OC16" s="136"/>
      <c r="OD16" s="136"/>
      <c r="OE16" s="136"/>
      <c r="OF16" s="136"/>
      <c r="OG16" s="136"/>
      <c r="OH16" s="136"/>
      <c r="OI16" s="136"/>
      <c r="OJ16" s="136"/>
      <c r="OK16" s="136"/>
      <c r="OL16" s="136"/>
      <c r="OM16" s="136"/>
      <c r="ON16" s="136"/>
      <c r="OO16" s="136"/>
      <c r="OP16" s="136"/>
      <c r="OQ16" s="136"/>
      <c r="OR16" s="136"/>
      <c r="OS16" s="136"/>
      <c r="OT16" s="136"/>
      <c r="OU16" s="136">
        <v>6.14</v>
      </c>
      <c r="OV16" s="136"/>
      <c r="OW16" s="136">
        <v>6.4870000000000001</v>
      </c>
      <c r="OX16" s="136">
        <v>6.6</v>
      </c>
      <c r="OY16" s="136">
        <f t="shared" si="35"/>
        <v>6.14</v>
      </c>
      <c r="OZ16" s="136">
        <v>6.58</v>
      </c>
      <c r="PA16" s="884">
        <v>6.59</v>
      </c>
      <c r="PB16" s="186">
        <v>6.31</v>
      </c>
      <c r="PC16" s="56">
        <f t="shared" si="36"/>
        <v>6.14</v>
      </c>
      <c r="PD16" s="1051">
        <v>6.64</v>
      </c>
      <c r="PE16" s="1051">
        <v>6.66</v>
      </c>
      <c r="PF16" s="40">
        <f t="shared" si="37"/>
        <v>6.14</v>
      </c>
      <c r="PG16" s="136">
        <v>6.66</v>
      </c>
      <c r="PH16" s="40">
        <v>6.66</v>
      </c>
      <c r="PI16" s="46">
        <f t="shared" si="38"/>
        <v>6.14</v>
      </c>
      <c r="PJ16" s="46">
        <v>6.53</v>
      </c>
      <c r="PK16" s="46">
        <f t="shared" si="39"/>
        <v>6.14</v>
      </c>
      <c r="PL16" s="46">
        <v>6.51</v>
      </c>
      <c r="PM16" s="1051">
        <v>6.72</v>
      </c>
      <c r="PN16" s="46">
        <f t="shared" si="40"/>
        <v>6.14</v>
      </c>
      <c r="PO16" s="46"/>
      <c r="PP16" s="1051">
        <v>6.65</v>
      </c>
      <c r="PQ16" s="1051">
        <f t="shared" si="41"/>
        <v>6.14</v>
      </c>
      <c r="PR16" s="1051"/>
      <c r="PS16" s="1051">
        <v>6.32</v>
      </c>
      <c r="PT16" s="1051">
        <f t="shared" si="42"/>
        <v>6.14</v>
      </c>
      <c r="PU16" s="1051">
        <v>6.6</v>
      </c>
      <c r="PV16" s="1051">
        <v>6.4610000000000003</v>
      </c>
      <c r="PW16" s="1051">
        <f t="shared" si="43"/>
        <v>6.14</v>
      </c>
      <c r="PX16" s="1051">
        <v>6.55</v>
      </c>
      <c r="PY16" s="56">
        <f t="shared" si="44"/>
        <v>6.14</v>
      </c>
      <c r="PZ16" s="56">
        <v>6.65</v>
      </c>
      <c r="QA16" s="56">
        <v>6.53</v>
      </c>
      <c r="QB16" s="56">
        <f t="shared" si="45"/>
        <v>6.14</v>
      </c>
      <c r="QC16" s="56">
        <v>6.66</v>
      </c>
      <c r="QD16" s="56">
        <f t="shared" si="46"/>
        <v>6.14</v>
      </c>
      <c r="QE16" s="1051">
        <v>6.58</v>
      </c>
      <c r="QF16" s="56">
        <f t="shared" si="47"/>
        <v>6.14</v>
      </c>
      <c r="QG16" s="56">
        <v>6.52</v>
      </c>
      <c r="QH16" s="1051">
        <v>6.43</v>
      </c>
      <c r="QI16" s="56">
        <f t="shared" si="48"/>
        <v>6.14</v>
      </c>
      <c r="QJ16" s="56"/>
      <c r="QK16" s="357">
        <f t="shared" si="49"/>
        <v>-1</v>
      </c>
      <c r="QL16" s="136"/>
      <c r="QM16" s="136"/>
      <c r="QN16" s="136"/>
      <c r="QO16" s="136"/>
      <c r="QP16" s="136"/>
      <c r="QQ16" s="136"/>
      <c r="QR16" s="136"/>
      <c r="QS16" s="136"/>
      <c r="QT16" s="136"/>
      <c r="QU16" s="136"/>
      <c r="QV16" s="136"/>
      <c r="QW16" s="136">
        <v>9.31</v>
      </c>
      <c r="QX16" s="136"/>
      <c r="QY16" s="136"/>
      <c r="QZ16" s="136">
        <v>8.1110000000000007</v>
      </c>
      <c r="RA16" s="136">
        <v>9.41</v>
      </c>
      <c r="RB16" s="136">
        <f t="shared" si="50"/>
        <v>9.31</v>
      </c>
      <c r="RC16" s="136">
        <v>8.8699999999999992</v>
      </c>
      <c r="RD16" s="40">
        <f t="shared" si="51"/>
        <v>8.8699999999999992</v>
      </c>
      <c r="RE16" s="136">
        <v>8.9</v>
      </c>
      <c r="RF16" s="46">
        <v>8.8699999999999992</v>
      </c>
      <c r="RG16" s="1050">
        <f t="shared" si="52"/>
        <v>8.8699999999999992</v>
      </c>
      <c r="RH16" s="46">
        <v>8.8800000000000008</v>
      </c>
      <c r="RI16" s="46">
        <f t="shared" si="53"/>
        <v>8.8699999999999992</v>
      </c>
      <c r="RJ16" s="1050">
        <v>9.4760000000000009</v>
      </c>
      <c r="RK16" s="1050">
        <v>9.61</v>
      </c>
      <c r="RL16" s="1051">
        <v>8.91</v>
      </c>
      <c r="RM16" s="1050">
        <f t="shared" si="54"/>
        <v>8.8699999999999992</v>
      </c>
      <c r="RN16" s="1050">
        <v>8.89</v>
      </c>
      <c r="RO16" s="1051">
        <v>8.93</v>
      </c>
      <c r="RP16" s="56">
        <f t="shared" si="55"/>
        <v>8.8699999999999992</v>
      </c>
      <c r="RQ16" s="1050"/>
      <c r="RR16" s="1051">
        <v>8.9</v>
      </c>
      <c r="RS16" s="1050">
        <f t="shared" si="56"/>
        <v>8.8699999999999992</v>
      </c>
      <c r="RT16" s="1050">
        <v>8.8800000000000008</v>
      </c>
      <c r="RU16" s="1050">
        <f t="shared" si="57"/>
        <v>8.8699999999999992</v>
      </c>
      <c r="RV16" s="1051" t="s">
        <v>1159</v>
      </c>
      <c r="RW16" s="1050">
        <v>8.91</v>
      </c>
      <c r="RX16" s="56">
        <f t="shared" si="58"/>
        <v>8.8699999999999992</v>
      </c>
      <c r="RY16" s="56">
        <v>8.8800000000000008</v>
      </c>
      <c r="RZ16" s="56">
        <v>9.1199999999999992</v>
      </c>
      <c r="SA16" s="56">
        <f t="shared" si="59"/>
        <v>8.8699999999999992</v>
      </c>
      <c r="SB16" s="56">
        <v>8.98</v>
      </c>
      <c r="SC16" s="1051">
        <f t="shared" si="60"/>
        <v>8.8699999999999992</v>
      </c>
      <c r="SD16" s="56">
        <v>8.99</v>
      </c>
      <c r="SE16" s="56">
        <f t="shared" si="61"/>
        <v>8.8699999999999992</v>
      </c>
      <c r="SF16" s="56">
        <v>8.89</v>
      </c>
      <c r="SG16" s="56">
        <v>9.1999999999999993</v>
      </c>
      <c r="SH16" s="56">
        <f t="shared" si="62"/>
        <v>8.8699999999999992</v>
      </c>
      <c r="SI16" s="56">
        <v>8.98</v>
      </c>
      <c r="SJ16" s="56">
        <f t="shared" si="63"/>
        <v>8.8699999999999992</v>
      </c>
      <c r="SK16" s="56">
        <v>8.9160000000000004</v>
      </c>
      <c r="SL16" s="56">
        <v>8.91</v>
      </c>
      <c r="SM16" s="56">
        <f t="shared" si="64"/>
        <v>8.8699999999999992</v>
      </c>
      <c r="SN16" s="119"/>
      <c r="SO16" s="37">
        <v>9.02</v>
      </c>
      <c r="SP16" s="56">
        <f t="shared" si="145"/>
        <v>8.8699999999999992</v>
      </c>
      <c r="SQ16" s="56">
        <v>9.17</v>
      </c>
      <c r="SR16" s="357">
        <f t="shared" si="146"/>
        <v>3.382187147688847E-2</v>
      </c>
      <c r="SS16" s="136">
        <v>8.65</v>
      </c>
      <c r="ST16" s="136">
        <v>9.3800000000000008</v>
      </c>
      <c r="SU16" s="136">
        <v>8.98</v>
      </c>
      <c r="SV16" s="56">
        <f t="shared" si="65"/>
        <v>8.65</v>
      </c>
      <c r="SW16" s="371">
        <v>8.76</v>
      </c>
      <c r="SX16" s="40">
        <f t="shared" si="66"/>
        <v>8.65</v>
      </c>
      <c r="SY16" s="136">
        <v>9.3539999999999992</v>
      </c>
      <c r="SZ16" s="46">
        <v>8.89</v>
      </c>
      <c r="TA16" s="46">
        <f t="shared" si="67"/>
        <v>8.65</v>
      </c>
      <c r="TB16" s="46">
        <v>8.76</v>
      </c>
      <c r="TC16" s="46">
        <f t="shared" si="68"/>
        <v>8.65</v>
      </c>
      <c r="TD16" s="46">
        <v>9.11</v>
      </c>
      <c r="TE16" s="1052">
        <v>9.2200000000000006</v>
      </c>
      <c r="TF16" s="46">
        <f t="shared" si="69"/>
        <v>8.65</v>
      </c>
      <c r="TG16" s="46"/>
      <c r="TH16" s="1052">
        <v>8.66</v>
      </c>
      <c r="TI16" s="46">
        <f t="shared" si="70"/>
        <v>8.65</v>
      </c>
      <c r="TJ16" s="46">
        <v>8.67</v>
      </c>
      <c r="TK16" s="1052">
        <v>8.66</v>
      </c>
      <c r="TL16" s="46">
        <f t="shared" si="71"/>
        <v>8.65</v>
      </c>
      <c r="TM16" s="1052">
        <v>8.84</v>
      </c>
      <c r="TN16" s="1052">
        <f t="shared" si="72"/>
        <v>8.65</v>
      </c>
      <c r="TO16" s="1051" t="s">
        <v>1159</v>
      </c>
      <c r="TP16" s="1052">
        <v>9.18</v>
      </c>
      <c r="TQ16" s="56">
        <f t="shared" si="73"/>
        <v>8.65</v>
      </c>
      <c r="TR16" s="56">
        <v>8.91</v>
      </c>
      <c r="TS16" s="56">
        <v>8.68</v>
      </c>
      <c r="TT16" s="56">
        <f t="shared" si="74"/>
        <v>8.65</v>
      </c>
      <c r="TU16" s="56">
        <v>8.67</v>
      </c>
      <c r="TV16" s="1052">
        <v>8.73</v>
      </c>
      <c r="TW16" s="56">
        <f t="shared" si="75"/>
        <v>8.65</v>
      </c>
      <c r="TX16" s="56">
        <v>8.65</v>
      </c>
      <c r="TY16" s="56">
        <f t="shared" si="76"/>
        <v>8.65</v>
      </c>
      <c r="TZ16" s="56">
        <v>8.7200000000000006</v>
      </c>
      <c r="UA16" s="56">
        <v>8.7100000000000009</v>
      </c>
      <c r="UB16" s="56">
        <f t="shared" si="77"/>
        <v>8.65</v>
      </c>
      <c r="UC16" s="1051">
        <v>8.76</v>
      </c>
      <c r="UD16" s="56">
        <f t="shared" si="78"/>
        <v>8.65</v>
      </c>
      <c r="UE16" s="56">
        <v>8.74</v>
      </c>
      <c r="UF16" s="1051">
        <v>8.7100000000000009</v>
      </c>
      <c r="UG16" s="56">
        <f t="shared" si="79"/>
        <v>8.65</v>
      </c>
      <c r="UH16" s="1051">
        <v>8.7200000000000006</v>
      </c>
      <c r="UI16" s="1051">
        <v>8.8170000000000002</v>
      </c>
      <c r="UJ16" s="1051">
        <f t="shared" si="80"/>
        <v>8.65</v>
      </c>
      <c r="UK16" s="56">
        <v>8.8670000000000009</v>
      </c>
      <c r="UL16" s="56">
        <v>8.7799999999999994</v>
      </c>
      <c r="UM16" s="56">
        <f t="shared" si="147"/>
        <v>8.65</v>
      </c>
      <c r="UN16" s="56">
        <v>8.83</v>
      </c>
      <c r="UO16" s="357">
        <f t="shared" si="148"/>
        <v>2.080924855491326E-2</v>
      </c>
      <c r="UP16" s="46">
        <v>10.681000000000001</v>
      </c>
      <c r="UQ16" s="46">
        <v>9.8000000000000007</v>
      </c>
      <c r="UR16" s="46">
        <f t="shared" si="163"/>
        <v>9.8000000000000007</v>
      </c>
      <c r="US16" s="46">
        <v>9.8800000000000008</v>
      </c>
      <c r="UT16" s="46">
        <v>9.82</v>
      </c>
      <c r="UU16" s="46">
        <v>9.91</v>
      </c>
      <c r="UV16" s="46">
        <f t="shared" si="82"/>
        <v>9.8000000000000007</v>
      </c>
      <c r="UW16" s="46">
        <v>9.91</v>
      </c>
      <c r="UX16" s="46">
        <f t="shared" si="83"/>
        <v>9.8000000000000007</v>
      </c>
      <c r="UY16" s="46">
        <v>9.8000000000000007</v>
      </c>
      <c r="UZ16" s="46">
        <v>9.84</v>
      </c>
      <c r="VA16" s="46">
        <f t="shared" si="84"/>
        <v>9.8000000000000007</v>
      </c>
      <c r="VB16" s="46">
        <v>9.8000000000000007</v>
      </c>
      <c r="VC16" s="46">
        <f t="shared" si="85"/>
        <v>9.8000000000000007</v>
      </c>
      <c r="VD16" s="46">
        <v>9.8000000000000007</v>
      </c>
      <c r="VE16" s="46">
        <v>10.11</v>
      </c>
      <c r="VF16" s="46">
        <f t="shared" si="86"/>
        <v>9.8000000000000007</v>
      </c>
      <c r="VG16" s="56" t="s">
        <v>1159</v>
      </c>
      <c r="VH16" s="56" t="s">
        <v>1159</v>
      </c>
      <c r="VI16" s="56">
        <v>9.81</v>
      </c>
      <c r="VJ16" s="56">
        <v>9.99</v>
      </c>
      <c r="VK16" s="56">
        <v>9.8000000000000007</v>
      </c>
      <c r="VL16" s="1051">
        <v>9.9</v>
      </c>
      <c r="VM16" s="1051">
        <v>9.81</v>
      </c>
      <c r="VN16" s="56">
        <f t="shared" si="87"/>
        <v>9.8000000000000007</v>
      </c>
      <c r="VO16" s="56">
        <v>9.98</v>
      </c>
      <c r="VP16" s="56">
        <v>9.99</v>
      </c>
      <c r="VQ16" s="1051">
        <v>9.8000000000000007</v>
      </c>
      <c r="VR16" s="1051">
        <v>9.8699999999999992</v>
      </c>
      <c r="VS16" s="56">
        <f t="shared" si="88"/>
        <v>9.8000000000000007</v>
      </c>
      <c r="VT16" s="56">
        <v>9.9</v>
      </c>
      <c r="VU16" s="56">
        <v>9.8699999999999992</v>
      </c>
      <c r="VV16" s="1051">
        <v>9.93</v>
      </c>
      <c r="VW16" s="1051">
        <v>9.83</v>
      </c>
      <c r="VX16" s="56">
        <f t="shared" si="89"/>
        <v>9.8000000000000007</v>
      </c>
      <c r="VY16" s="56">
        <v>9.99</v>
      </c>
      <c r="VZ16" s="56">
        <v>10</v>
      </c>
      <c r="WA16" s="1051">
        <v>9.83</v>
      </c>
      <c r="WB16" s="1051">
        <v>9.8699999999999992</v>
      </c>
      <c r="WC16" s="56">
        <f t="shared" si="90"/>
        <v>9.8000000000000007</v>
      </c>
      <c r="WD16" s="56">
        <v>9.8800000000000008</v>
      </c>
      <c r="WE16" s="56">
        <v>9.94</v>
      </c>
      <c r="WF16" s="1051">
        <v>9.8800000000000008</v>
      </c>
      <c r="WG16" s="56">
        <v>9.84</v>
      </c>
      <c r="WH16" s="56">
        <f t="shared" si="91"/>
        <v>9.8000000000000007</v>
      </c>
      <c r="WI16" s="884">
        <v>9.86</v>
      </c>
      <c r="WJ16" s="56">
        <v>9.9</v>
      </c>
      <c r="WK16" s="56">
        <f t="shared" si="92"/>
        <v>9.8000000000000007</v>
      </c>
      <c r="WL16" s="56">
        <v>9.84</v>
      </c>
      <c r="WM16" s="56">
        <v>9.82</v>
      </c>
      <c r="WN16" s="56">
        <f t="shared" si="93"/>
        <v>9.8000000000000007</v>
      </c>
      <c r="WO16" s="56"/>
      <c r="WP16" s="56">
        <v>10.16</v>
      </c>
      <c r="WQ16" s="56">
        <v>9.875</v>
      </c>
      <c r="WR16" s="56">
        <v>9.8800000000000008</v>
      </c>
      <c r="WS16" s="56">
        <v>9.83</v>
      </c>
      <c r="WT16" s="56">
        <v>9.8350000000000009</v>
      </c>
      <c r="WU16" s="56">
        <f t="shared" si="94"/>
        <v>9.8000000000000007</v>
      </c>
      <c r="WV16" s="1051">
        <v>9.84</v>
      </c>
      <c r="WW16" s="1051">
        <v>9.9499999999999993</v>
      </c>
      <c r="WX16" s="56">
        <f t="shared" si="95"/>
        <v>9.8000000000000007</v>
      </c>
      <c r="WY16" s="1051"/>
      <c r="WZ16" s="1051">
        <v>9.8699999999999992</v>
      </c>
      <c r="XA16" s="1051">
        <v>9.8800000000000008</v>
      </c>
      <c r="XB16" s="1051">
        <v>9.82</v>
      </c>
      <c r="XC16" s="1051">
        <f t="shared" si="96"/>
        <v>9.8000000000000007</v>
      </c>
      <c r="XD16" s="1051">
        <v>9.92</v>
      </c>
      <c r="XE16" s="1051">
        <f t="shared" si="97"/>
        <v>9.8000000000000007</v>
      </c>
      <c r="XF16" s="1051"/>
      <c r="XG16" s="1051">
        <v>9.9600000000000009</v>
      </c>
      <c r="XH16" s="1051">
        <v>9.85</v>
      </c>
      <c r="XI16" s="1051">
        <f t="shared" si="98"/>
        <v>9.8000000000000007</v>
      </c>
      <c r="XJ16" s="1051"/>
      <c r="XK16" s="119">
        <v>9.9499999999999993</v>
      </c>
      <c r="XL16" s="56">
        <f t="shared" si="149"/>
        <v>9.8000000000000007</v>
      </c>
      <c r="XM16" s="56"/>
      <c r="XN16" s="56">
        <v>9.0299999999999994</v>
      </c>
      <c r="XO16" s="357">
        <f t="shared" si="150"/>
        <v>-1</v>
      </c>
      <c r="XP16" s="357">
        <f t="shared" si="151"/>
        <v>-7.8571428571428709E-2</v>
      </c>
      <c r="XQ16" s="357">
        <f t="shared" si="164"/>
        <v>0</v>
      </c>
      <c r="XR16" s="56"/>
      <c r="XS16" s="56"/>
      <c r="XT16" s="56"/>
      <c r="XU16" s="56">
        <v>7.19</v>
      </c>
      <c r="XV16" s="56">
        <v>7.41</v>
      </c>
      <c r="XW16" s="56">
        <v>7.19</v>
      </c>
      <c r="XX16" s="54">
        <f t="shared" si="100"/>
        <v>7.19</v>
      </c>
      <c r="XY16" s="28">
        <v>7.66</v>
      </c>
      <c r="XZ16" s="56">
        <v>7.3</v>
      </c>
      <c r="YA16" s="56">
        <f t="shared" si="101"/>
        <v>7.19</v>
      </c>
      <c r="YB16" s="54">
        <v>7.23</v>
      </c>
      <c r="YC16" s="54">
        <f t="shared" si="102"/>
        <v>7.19</v>
      </c>
      <c r="YD16" s="54">
        <v>7.23</v>
      </c>
      <c r="YE16" s="56">
        <f t="shared" si="103"/>
        <v>7.19</v>
      </c>
      <c r="YF16" s="54">
        <v>7.32</v>
      </c>
      <c r="YG16" s="54">
        <f t="shared" si="104"/>
        <v>7.19</v>
      </c>
      <c r="YH16" s="54">
        <v>7.36</v>
      </c>
      <c r="YI16" s="1051">
        <v>7.41</v>
      </c>
      <c r="YJ16" s="1050">
        <f t="shared" si="105"/>
        <v>7.19</v>
      </c>
      <c r="YK16" s="1050"/>
      <c r="YL16" s="1050">
        <v>7.48</v>
      </c>
      <c r="YM16" s="56">
        <f t="shared" si="152"/>
        <v>7.19</v>
      </c>
      <c r="YN16" s="56">
        <v>7.79</v>
      </c>
      <c r="YO16" s="5">
        <f t="shared" si="153"/>
        <v>8.3449235048678669E-2</v>
      </c>
      <c r="YP16" s="56">
        <v>7.4</v>
      </c>
      <c r="YQ16" s="66">
        <v>7.5</v>
      </c>
      <c r="YR16" s="54">
        <v>7.52</v>
      </c>
      <c r="YS16" s="54">
        <f t="shared" si="106"/>
        <v>7.4</v>
      </c>
      <c r="YT16" s="54">
        <v>7.5399999999999991</v>
      </c>
      <c r="YU16" s="54">
        <f t="shared" si="107"/>
        <v>7.4</v>
      </c>
      <c r="YV16" s="54">
        <v>7.56</v>
      </c>
      <c r="YW16" s="54">
        <v>7.76</v>
      </c>
      <c r="YX16" s="54">
        <f t="shared" si="108"/>
        <v>7.4</v>
      </c>
      <c r="YY16" s="54">
        <v>7.69</v>
      </c>
      <c r="YZ16" s="54">
        <v>7.54</v>
      </c>
      <c r="ZA16" s="56">
        <f t="shared" si="109"/>
        <v>7.4</v>
      </c>
      <c r="ZB16" s="56">
        <v>7.4</v>
      </c>
      <c r="ZC16" s="28">
        <f t="shared" si="110"/>
        <v>7.4</v>
      </c>
      <c r="ZD16" s="56">
        <v>7.55</v>
      </c>
      <c r="ZE16" s="66">
        <f t="shared" si="111"/>
        <v>7.4</v>
      </c>
      <c r="ZF16" s="56">
        <v>7.48</v>
      </c>
      <c r="ZG16" s="54">
        <v>7.52</v>
      </c>
      <c r="ZH16" s="54">
        <f t="shared" si="154"/>
        <v>7.4</v>
      </c>
      <c r="ZI16" s="54"/>
      <c r="ZJ16" s="5">
        <f t="shared" si="155"/>
        <v>-1</v>
      </c>
      <c r="ZK16" s="1050"/>
      <c r="ZL16" s="1050"/>
      <c r="ZM16" s="1050"/>
      <c r="ZN16" s="1392">
        <v>9.8000000000000007</v>
      </c>
      <c r="ZO16" s="1322">
        <v>9.81</v>
      </c>
      <c r="ZP16" s="1322">
        <v>9.8699999999999992</v>
      </c>
      <c r="ZQ16" s="1390">
        <v>9.86</v>
      </c>
      <c r="ZR16" s="1322">
        <f t="shared" si="112"/>
        <v>9.8000000000000007</v>
      </c>
      <c r="ZS16" s="1445">
        <v>9.84</v>
      </c>
      <c r="ZT16" s="1322">
        <f t="shared" si="113"/>
        <v>9.8000000000000007</v>
      </c>
      <c r="ZU16" s="1445">
        <v>9.74</v>
      </c>
      <c r="ZV16" s="1322">
        <f t="shared" si="114"/>
        <v>9.74</v>
      </c>
      <c r="ZW16" s="1392">
        <v>9.5500000000000007</v>
      </c>
      <c r="ZX16" s="56">
        <f t="shared" si="115"/>
        <v>9.5500000000000007</v>
      </c>
      <c r="ZY16" s="1322">
        <v>9.6</v>
      </c>
      <c r="ZZ16" s="1051">
        <f t="shared" si="116"/>
        <v>9.5500000000000007</v>
      </c>
      <c r="AAA16" s="884">
        <v>9.65</v>
      </c>
      <c r="AAB16" s="56">
        <f t="shared" si="117"/>
        <v>9.5500000000000007</v>
      </c>
      <c r="AAC16" s="56">
        <v>9.7899999999999991</v>
      </c>
      <c r="AAD16" s="56">
        <f t="shared" si="156"/>
        <v>9.5500000000000007</v>
      </c>
      <c r="AAE16" s="56">
        <v>8.76</v>
      </c>
      <c r="AAF16" s="1146">
        <f t="shared" si="157"/>
        <v>-8.2722513089005328E-2</v>
      </c>
      <c r="AAG16" s="56"/>
      <c r="AAH16" s="56">
        <v>7.25</v>
      </c>
      <c r="AAI16" s="28">
        <v>7.6719999999999997</v>
      </c>
      <c r="AAJ16" s="54">
        <v>7.25</v>
      </c>
      <c r="AAK16" s="54">
        <f t="shared" si="118"/>
        <v>7.25</v>
      </c>
      <c r="AAL16" s="54">
        <v>7.32</v>
      </c>
      <c r="AAM16" s="66">
        <v>7.34</v>
      </c>
      <c r="AAN16" s="54">
        <f t="shared" si="119"/>
        <v>7.25</v>
      </c>
      <c r="AAO16" s="1050">
        <v>7.45</v>
      </c>
      <c r="AAP16" s="56">
        <f>MIN(AAO16,AAN16)</f>
        <v>7.25</v>
      </c>
      <c r="AAQ16" s="66"/>
      <c r="AAR16" s="56">
        <v>7.61</v>
      </c>
      <c r="AAS16" s="1042">
        <v>8.7100000000000009</v>
      </c>
      <c r="AAT16" s="1051">
        <f t="shared" si="121"/>
        <v>7.25</v>
      </c>
      <c r="AAU16" s="1051"/>
      <c r="AAV16" s="54">
        <v>7.31</v>
      </c>
      <c r="AAW16" s="28">
        <f t="shared" si="122"/>
        <v>7.25</v>
      </c>
      <c r="AAX16" s="28">
        <v>7.28</v>
      </c>
      <c r="AAY16" s="56">
        <v>7.33</v>
      </c>
      <c r="AAZ16" s="56">
        <f t="shared" si="158"/>
        <v>7.25</v>
      </c>
      <c r="ABA16" s="56">
        <v>7.42</v>
      </c>
      <c r="ABB16" s="357">
        <f t="shared" si="159"/>
        <v>2.3448275862068955E-2</v>
      </c>
      <c r="ABC16" s="56">
        <v>5.61</v>
      </c>
      <c r="ABD16" s="56">
        <f t="shared" si="123"/>
        <v>5.61</v>
      </c>
      <c r="ABE16" s="56" t="s">
        <v>1159</v>
      </c>
      <c r="ABF16" s="357"/>
      <c r="ABG16" s="56">
        <v>5.85</v>
      </c>
      <c r="ABH16" s="56">
        <f t="shared" si="125"/>
        <v>5.85</v>
      </c>
      <c r="ABI16" s="56" t="s">
        <v>1159</v>
      </c>
      <c r="ABJ16" s="357"/>
      <c r="ABK16" s="56" t="s">
        <v>1159</v>
      </c>
      <c r="ABL16" s="56" t="str">
        <f t="shared" si="126"/>
        <v>Blocked</v>
      </c>
      <c r="ABM16" s="56" t="s">
        <v>1159</v>
      </c>
      <c r="ABN16" s="1146"/>
      <c r="ABO16" s="371"/>
      <c r="ABP16" s="1313" t="s">
        <v>2332</v>
      </c>
      <c r="ABQ16" s="371"/>
      <c r="ABR16" s="371" t="str">
        <f t="shared" si="128"/>
        <v xml:space="preserve">1. Better than baseline </v>
      </c>
      <c r="ABS16" s="40" t="str">
        <f t="shared" si="129"/>
        <v>4.Blocker/Not Executed</v>
      </c>
      <c r="ABT16" s="40" t="str">
        <f t="shared" si="130"/>
        <v>2. Within 10% deviation from baseline</v>
      </c>
      <c r="ABU16" s="40" t="str">
        <f t="shared" si="131"/>
        <v xml:space="preserve">1. Better than baseline </v>
      </c>
      <c r="ABV16" s="40" t="str">
        <f t="shared" si="132"/>
        <v xml:space="preserve">1. Better than baseline </v>
      </c>
      <c r="ABW16" s="40" t="str">
        <f t="shared" si="133"/>
        <v>2. Within 10% deviation from baseline</v>
      </c>
      <c r="ABX16" s="40" t="str">
        <f t="shared" si="134"/>
        <v xml:space="preserve">1. Better than baseline </v>
      </c>
      <c r="ABY16" s="69" t="str">
        <f t="shared" si="135"/>
        <v xml:space="preserve">1. Better than baseline </v>
      </c>
      <c r="ABZ16" s="69" t="str">
        <f t="shared" si="136"/>
        <v>2. Within 10% deviation from baseline</v>
      </c>
      <c r="ACA16" s="69" t="str">
        <f t="shared" si="137"/>
        <v>2. Within 10% deviation from baseline</v>
      </c>
      <c r="ACB16" s="69" t="str">
        <f t="shared" si="138"/>
        <v xml:space="preserve">1. Better than baseline </v>
      </c>
      <c r="ACC16" s="371" t="str">
        <f t="shared" si="139"/>
        <v>3. Missing baseline</v>
      </c>
      <c r="ACD16" s="1052" t="str">
        <f t="shared" si="140"/>
        <v>3. Missing baseline</v>
      </c>
      <c r="ACE16" s="1052" t="str">
        <f t="shared" si="141"/>
        <v>3. Missing baseline</v>
      </c>
      <c r="ACF16" s="1052" t="str">
        <f t="shared" si="142"/>
        <v>2. Within 10% deviation from baseline</v>
      </c>
    </row>
    <row r="17" spans="1:760" s="4" customFormat="1" ht="44.15" customHeight="1" thickBot="1" x14ac:dyDescent="0.4">
      <c r="A17" s="340">
        <v>15</v>
      </c>
      <c r="B17" s="52" t="s">
        <v>17</v>
      </c>
      <c r="C17" s="52" t="s">
        <v>1254</v>
      </c>
      <c r="D17" s="52" t="s">
        <v>2307</v>
      </c>
      <c r="E17" s="52" t="s">
        <v>2307</v>
      </c>
      <c r="F17" s="52" t="s">
        <v>2329</v>
      </c>
      <c r="G17" s="52" t="s">
        <v>2334</v>
      </c>
      <c r="H17" s="29"/>
      <c r="I17" s="29"/>
      <c r="J17" s="29"/>
      <c r="K17" s="29"/>
      <c r="L17" s="29"/>
      <c r="M17" s="29"/>
      <c r="N17" s="29"/>
      <c r="O17" s="29"/>
      <c r="P17" s="29"/>
      <c r="Q17" s="29"/>
      <c r="R17" s="29"/>
      <c r="S17" s="29"/>
      <c r="T17" s="29"/>
      <c r="U17" s="29"/>
      <c r="V17" s="29"/>
      <c r="W17" s="29"/>
      <c r="X17" s="29"/>
      <c r="Y17" s="29"/>
      <c r="Z17" s="29"/>
      <c r="AA17" s="29"/>
      <c r="AB17" s="29"/>
      <c r="AC17" s="29"/>
      <c r="AD17" s="29"/>
      <c r="AE17" s="29"/>
      <c r="AF17" s="29"/>
      <c r="AG17" s="29"/>
      <c r="AH17" s="29"/>
      <c r="AI17" s="29"/>
      <c r="AJ17" s="29"/>
      <c r="AK17" s="29"/>
      <c r="AL17" s="29"/>
      <c r="AM17" s="29"/>
      <c r="AN17" s="29"/>
      <c r="AO17" s="29"/>
      <c r="AP17" s="29"/>
      <c r="AQ17" s="29"/>
      <c r="AR17" s="29"/>
      <c r="AS17" s="29"/>
      <c r="AT17" s="29"/>
      <c r="AU17" s="40">
        <v>8.56</v>
      </c>
      <c r="AV17" s="40"/>
      <c r="AW17" s="69"/>
      <c r="AX17" s="69">
        <v>8.5299999999999994</v>
      </c>
      <c r="AY17" s="40">
        <v>8.3699999999999992</v>
      </c>
      <c r="AZ17" s="69">
        <f t="shared" si="0"/>
        <v>8.3699999999999992</v>
      </c>
      <c r="BA17" s="69">
        <v>8.5299999999999994</v>
      </c>
      <c r="BB17" s="58">
        <f t="shared" si="1"/>
        <v>8.3699999999999992</v>
      </c>
      <c r="BC17" s="36"/>
      <c r="BD17" s="678">
        <f t="shared" si="2"/>
        <v>-1</v>
      </c>
      <c r="BE17" s="29"/>
      <c r="BF17" s="29"/>
      <c r="BG17" s="29"/>
      <c r="BH17" s="29"/>
      <c r="BI17" s="29"/>
      <c r="BJ17" s="29"/>
      <c r="BK17" s="29"/>
      <c r="BL17" s="29"/>
      <c r="BM17" s="29"/>
      <c r="BN17" s="29"/>
      <c r="BO17" s="29"/>
      <c r="BP17" s="29"/>
      <c r="BQ17" s="29"/>
      <c r="BR17" s="29"/>
      <c r="BS17" s="29"/>
      <c r="BT17" s="29"/>
      <c r="BU17" s="29"/>
      <c r="BV17" s="29"/>
      <c r="BW17" s="29"/>
      <c r="BX17" s="29"/>
      <c r="BY17" s="29"/>
      <c r="BZ17" s="29"/>
      <c r="CA17" s="29"/>
      <c r="CB17" s="29"/>
      <c r="CC17" s="29"/>
      <c r="CD17" s="29"/>
      <c r="CE17" s="29"/>
      <c r="CF17" s="29"/>
      <c r="CG17" s="29"/>
      <c r="CH17" s="29"/>
      <c r="CI17" s="29"/>
      <c r="CJ17" s="29"/>
      <c r="CK17" s="29"/>
      <c r="CL17" s="29"/>
      <c r="CM17" s="29"/>
      <c r="CN17" s="29"/>
      <c r="CO17" s="29"/>
      <c r="CP17" s="29"/>
      <c r="CQ17" s="29"/>
      <c r="CR17" s="29"/>
      <c r="CS17" s="29"/>
      <c r="CT17" s="29"/>
      <c r="CU17" s="29"/>
      <c r="CV17" s="29"/>
      <c r="CW17" s="29"/>
      <c r="CX17" s="29"/>
      <c r="CY17" s="29"/>
      <c r="CZ17" s="29"/>
      <c r="DA17" s="29"/>
      <c r="DB17" s="29"/>
      <c r="DC17" s="29"/>
      <c r="DD17" s="29"/>
      <c r="DE17" s="29"/>
      <c r="DF17" s="29"/>
      <c r="DG17" s="29"/>
      <c r="DH17" s="29"/>
      <c r="DI17" s="29"/>
      <c r="DJ17" s="29"/>
      <c r="DK17" s="29"/>
      <c r="DL17" s="29"/>
      <c r="DM17" s="29"/>
      <c r="DN17" s="29"/>
      <c r="DO17" s="29"/>
      <c r="DP17" s="29" t="s">
        <v>1502</v>
      </c>
      <c r="DQ17" s="29"/>
      <c r="DR17" s="29" t="s">
        <v>1502</v>
      </c>
      <c r="DS17" s="29"/>
      <c r="DT17" s="29" t="s">
        <v>1502</v>
      </c>
      <c r="DU17" s="59" t="s">
        <v>1502</v>
      </c>
      <c r="DV17" s="52" t="s">
        <v>1502</v>
      </c>
      <c r="DW17" s="59" t="s">
        <v>1502</v>
      </c>
      <c r="DX17" s="59" t="s">
        <v>1502</v>
      </c>
      <c r="DY17" s="52">
        <f t="shared" si="4"/>
        <v>0</v>
      </c>
      <c r="DZ17" s="59"/>
      <c r="EA17" s="5"/>
      <c r="FH17" s="29"/>
      <c r="FI17" s="29"/>
      <c r="FJ17" s="29"/>
      <c r="FK17" s="29"/>
      <c r="FL17" s="29">
        <v>7.39</v>
      </c>
      <c r="FM17" s="29"/>
      <c r="FN17" s="29">
        <v>7.38</v>
      </c>
      <c r="FO17" s="29">
        <v>7.38</v>
      </c>
      <c r="FP17" s="29">
        <f t="shared" si="161"/>
        <v>7.38</v>
      </c>
      <c r="FQ17" s="29">
        <v>7.69</v>
      </c>
      <c r="FR17" s="58">
        <f t="shared" si="6"/>
        <v>7.38</v>
      </c>
      <c r="FS17" s="36">
        <v>7.87</v>
      </c>
      <c r="FT17" s="36">
        <v>7.31</v>
      </c>
      <c r="FU17" s="5">
        <f t="shared" si="7"/>
        <v>-9.4850948509485489E-3</v>
      </c>
      <c r="FV17" s="29"/>
      <c r="FW17" s="29"/>
      <c r="FX17" s="29"/>
      <c r="FY17" s="29"/>
      <c r="FZ17" s="29"/>
      <c r="GA17" s="29"/>
      <c r="GB17" s="29"/>
      <c r="GC17" s="29"/>
      <c r="GD17" s="29"/>
      <c r="GE17" s="29"/>
      <c r="GF17" s="29"/>
      <c r="GG17" s="29"/>
      <c r="GH17" s="29"/>
      <c r="GI17" s="29"/>
      <c r="GJ17" s="29"/>
      <c r="GK17" s="29"/>
      <c r="GL17" s="29"/>
      <c r="GM17" s="29"/>
      <c r="GN17" s="29"/>
      <c r="GO17" s="29"/>
      <c r="GP17" s="29"/>
      <c r="GQ17" s="29"/>
      <c r="GR17" s="29"/>
      <c r="GS17" s="29"/>
      <c r="GT17" s="29"/>
      <c r="GU17" s="29"/>
      <c r="GV17" s="29"/>
      <c r="GW17" s="29"/>
      <c r="GX17" s="29"/>
      <c r="GY17" s="29"/>
      <c r="GZ17" s="29"/>
      <c r="HA17" s="29"/>
      <c r="HB17" s="29"/>
      <c r="HC17" s="29"/>
      <c r="HD17" s="29"/>
      <c r="HE17" s="29">
        <v>6.15</v>
      </c>
      <c r="HF17" s="29"/>
      <c r="HG17" s="29">
        <v>6.09</v>
      </c>
      <c r="HH17" s="29"/>
      <c r="HI17" s="29">
        <f t="shared" si="162"/>
        <v>6.15</v>
      </c>
      <c r="HJ17" s="29">
        <v>6.17</v>
      </c>
      <c r="HK17" s="1049">
        <f t="shared" si="8"/>
        <v>6.15</v>
      </c>
      <c r="HL17" s="36">
        <v>6.45</v>
      </c>
      <c r="HM17" s="46">
        <f t="shared" si="9"/>
        <v>6.15</v>
      </c>
      <c r="HN17" s="46">
        <v>6.23</v>
      </c>
      <c r="HO17" s="46">
        <f t="shared" si="10"/>
        <v>6.15</v>
      </c>
      <c r="HP17" s="46"/>
      <c r="HQ17" s="5">
        <f t="shared" si="11"/>
        <v>-1</v>
      </c>
      <c r="HR17" s="29"/>
      <c r="HS17" s="29"/>
      <c r="HT17" s="29"/>
      <c r="HU17" s="29"/>
      <c r="HV17" s="29"/>
      <c r="HW17" s="29"/>
      <c r="HX17" s="29"/>
      <c r="HY17" s="29"/>
      <c r="HZ17" s="29"/>
      <c r="IA17" s="29"/>
      <c r="IB17" s="29"/>
      <c r="IC17" s="29"/>
      <c r="ID17" s="29"/>
      <c r="IE17" s="29"/>
      <c r="IF17" s="29"/>
      <c r="IG17" s="29"/>
      <c r="IH17" s="29"/>
      <c r="II17" s="29"/>
      <c r="IJ17" s="29"/>
      <c r="IK17" s="29"/>
      <c r="IL17" s="29"/>
      <c r="IM17" s="29"/>
      <c r="IN17" s="29"/>
      <c r="IO17" s="29"/>
      <c r="IP17" s="29"/>
      <c r="IQ17" s="29"/>
      <c r="IR17" s="29"/>
      <c r="IS17" s="29"/>
      <c r="IT17" s="29"/>
      <c r="IU17" s="29"/>
      <c r="IV17" s="29"/>
      <c r="IW17" s="29"/>
      <c r="IX17" s="29"/>
      <c r="IY17" s="29"/>
      <c r="IZ17" s="29"/>
      <c r="JA17" s="29"/>
      <c r="JB17" s="29"/>
      <c r="JC17" s="29"/>
      <c r="JD17" s="29">
        <v>7.09</v>
      </c>
      <c r="JE17" s="29"/>
      <c r="JF17" s="29">
        <v>7.49</v>
      </c>
      <c r="JG17" s="29">
        <v>7</v>
      </c>
      <c r="JH17" s="29">
        <f t="shared" si="12"/>
        <v>7</v>
      </c>
      <c r="JI17" s="29">
        <v>7.4</v>
      </c>
      <c r="JJ17" s="52">
        <f t="shared" si="13"/>
        <v>7</v>
      </c>
      <c r="JK17" s="37">
        <v>6.93</v>
      </c>
      <c r="JL17" s="37">
        <v>6.99</v>
      </c>
      <c r="JM17" s="40">
        <f t="shared" si="143"/>
        <v>6.93</v>
      </c>
      <c r="JN17" s="36">
        <v>6.99</v>
      </c>
      <c r="JO17" s="46">
        <v>7.1</v>
      </c>
      <c r="JP17" s="46">
        <f t="shared" si="14"/>
        <v>6.93</v>
      </c>
      <c r="JQ17" s="46">
        <v>6.97</v>
      </c>
      <c r="JR17" s="46">
        <f t="shared" si="15"/>
        <v>6.93</v>
      </c>
      <c r="JS17" s="46">
        <v>7.48</v>
      </c>
      <c r="JT17" s="52">
        <v>7.55</v>
      </c>
      <c r="JU17" s="1049">
        <f t="shared" si="16"/>
        <v>6.93</v>
      </c>
      <c r="JV17" s="46">
        <v>7.46</v>
      </c>
      <c r="JW17" s="1049">
        <v>7.19</v>
      </c>
      <c r="JX17" s="46">
        <f t="shared" si="17"/>
        <v>6.93</v>
      </c>
      <c r="JY17" s="46">
        <v>7.1</v>
      </c>
      <c r="JZ17" s="1049">
        <v>7.58</v>
      </c>
      <c r="KA17" s="46">
        <f t="shared" si="18"/>
        <v>6.93</v>
      </c>
      <c r="KB17" s="46">
        <v>6.94</v>
      </c>
      <c r="KC17" s="1049">
        <v>7.56</v>
      </c>
      <c r="KD17" s="46">
        <f t="shared" si="19"/>
        <v>6.93</v>
      </c>
      <c r="KE17" s="46"/>
      <c r="KF17" s="1049">
        <v>7.45</v>
      </c>
      <c r="KG17" s="37">
        <f t="shared" si="20"/>
        <v>6.93</v>
      </c>
      <c r="KH17" s="1049">
        <v>7.0250000000000004</v>
      </c>
      <c r="KI17" s="1049">
        <f t="shared" si="21"/>
        <v>6.93</v>
      </c>
      <c r="KJ17" s="1049">
        <v>7.11</v>
      </c>
      <c r="KK17" s="1049">
        <f t="shared" si="22"/>
        <v>6.93</v>
      </c>
      <c r="KL17" s="1049">
        <v>7.13</v>
      </c>
      <c r="KM17" s="5">
        <f t="shared" si="23"/>
        <v>2.8860028860028888E-2</v>
      </c>
      <c r="KN17" s="29"/>
      <c r="KO17" s="29"/>
      <c r="KP17" s="29"/>
      <c r="KQ17" s="29"/>
      <c r="KR17" s="29"/>
      <c r="KS17" s="29"/>
      <c r="KT17" s="29"/>
      <c r="KU17" s="29"/>
      <c r="KV17" s="29"/>
      <c r="KW17" s="29"/>
      <c r="KX17" s="29"/>
      <c r="KY17" s="29"/>
      <c r="KZ17" s="29"/>
      <c r="LA17" s="29"/>
      <c r="LB17" s="29"/>
      <c r="LC17" s="29"/>
      <c r="LD17" s="29"/>
      <c r="LE17" s="29"/>
      <c r="LF17" s="29"/>
      <c r="LG17" s="29"/>
      <c r="LH17" s="29"/>
      <c r="LI17" s="29"/>
      <c r="LJ17" s="29"/>
      <c r="LK17" s="29"/>
      <c r="LL17" s="29"/>
      <c r="LM17" s="29"/>
      <c r="LN17" s="29"/>
      <c r="LO17" s="29"/>
      <c r="LP17" s="29"/>
      <c r="LQ17" s="29"/>
      <c r="LR17" s="29"/>
      <c r="LS17" s="29"/>
      <c r="LT17" s="29"/>
      <c r="LU17" s="29"/>
      <c r="LV17" s="29"/>
      <c r="LW17" s="29"/>
      <c r="LX17" s="29"/>
      <c r="LY17" s="29">
        <v>7.97</v>
      </c>
      <c r="LZ17" s="29"/>
      <c r="MA17" s="32">
        <v>8.11</v>
      </c>
      <c r="MB17" s="32">
        <v>7.91</v>
      </c>
      <c r="MC17" s="29">
        <v>7.96</v>
      </c>
      <c r="MD17" s="29">
        <f t="shared" si="144"/>
        <v>7.96</v>
      </c>
      <c r="ME17" s="29">
        <v>7.97</v>
      </c>
      <c r="MF17" s="40">
        <f t="shared" si="24"/>
        <v>7.96</v>
      </c>
      <c r="MG17" s="46">
        <v>7.99</v>
      </c>
      <c r="MH17" s="46">
        <f t="shared" si="25"/>
        <v>7.96</v>
      </c>
      <c r="MI17" s="46">
        <v>7.78</v>
      </c>
      <c r="MJ17" s="46">
        <f t="shared" si="26"/>
        <v>7.78</v>
      </c>
      <c r="MK17" s="1050">
        <v>7.7949999999999999</v>
      </c>
      <c r="ML17" s="1049">
        <v>7.94</v>
      </c>
      <c r="MM17" s="1050">
        <f t="shared" si="27"/>
        <v>7.78</v>
      </c>
      <c r="MN17" s="1050">
        <v>8.08</v>
      </c>
      <c r="MO17" s="1050">
        <v>7.99</v>
      </c>
      <c r="MP17" s="1049">
        <v>8</v>
      </c>
      <c r="MQ17" s="1050">
        <f t="shared" si="28"/>
        <v>7.78</v>
      </c>
      <c r="MR17" s="46">
        <v>8.4</v>
      </c>
      <c r="MS17" s="1049">
        <v>8.0399999999999991</v>
      </c>
      <c r="MT17" s="46">
        <f t="shared" si="29"/>
        <v>7.78</v>
      </c>
      <c r="MU17" s="37" t="s">
        <v>1159</v>
      </c>
      <c r="MV17" s="46">
        <v>8.2200000000000006</v>
      </c>
      <c r="MW17" s="37">
        <f t="shared" si="30"/>
        <v>7.78</v>
      </c>
      <c r="MX17" s="37">
        <v>8.35</v>
      </c>
      <c r="MY17" s="46">
        <v>8.2100000000000009</v>
      </c>
      <c r="MZ17" s="54">
        <f t="shared" si="31"/>
        <v>7.78</v>
      </c>
      <c r="NA17" s="54">
        <v>7.81</v>
      </c>
      <c r="NB17" s="54">
        <v>7.95</v>
      </c>
      <c r="NC17" s="54">
        <f t="shared" si="32"/>
        <v>7.78</v>
      </c>
      <c r="ND17" s="54">
        <v>7.86</v>
      </c>
      <c r="NE17" s="54">
        <v>8.0909999999999993</v>
      </c>
      <c r="NF17" s="52">
        <f t="shared" si="33"/>
        <v>7.78</v>
      </c>
      <c r="NG17" s="52">
        <v>8.11</v>
      </c>
      <c r="NH17" s="6">
        <f t="shared" si="34"/>
        <v>4.2416452442159275E-2</v>
      </c>
      <c r="NI17" s="29"/>
      <c r="NJ17" s="29"/>
      <c r="NK17" s="29"/>
      <c r="NL17" s="29"/>
      <c r="NM17" s="29"/>
      <c r="NN17" s="29"/>
      <c r="NO17" s="29"/>
      <c r="NP17" s="29"/>
      <c r="NQ17" s="29"/>
      <c r="NR17" s="29"/>
      <c r="NS17" s="29"/>
      <c r="NT17" s="29"/>
      <c r="NU17" s="29"/>
      <c r="NV17" s="29"/>
      <c r="NW17" s="29"/>
      <c r="NX17" s="29"/>
      <c r="NY17" s="29"/>
      <c r="NZ17" s="29"/>
      <c r="OA17" s="29"/>
      <c r="OB17" s="29"/>
      <c r="OC17" s="29"/>
      <c r="OD17" s="29"/>
      <c r="OE17" s="29"/>
      <c r="OF17" s="29"/>
      <c r="OG17" s="29"/>
      <c r="OH17" s="29"/>
      <c r="OI17" s="29"/>
      <c r="OJ17" s="29"/>
      <c r="OK17" s="29"/>
      <c r="OL17" s="29"/>
      <c r="OM17" s="29"/>
      <c r="ON17" s="29"/>
      <c r="OO17" s="29"/>
      <c r="OP17" s="29"/>
      <c r="OQ17" s="29"/>
      <c r="OR17" s="29"/>
      <c r="OS17" s="29"/>
      <c r="OT17" s="29"/>
      <c r="OU17" s="29">
        <v>5.08</v>
      </c>
      <c r="OV17" s="29"/>
      <c r="OW17" s="29">
        <v>5.4</v>
      </c>
      <c r="OX17" s="29">
        <v>5.34</v>
      </c>
      <c r="OY17" s="29">
        <f t="shared" si="35"/>
        <v>5.08</v>
      </c>
      <c r="OZ17" s="29">
        <v>5.12</v>
      </c>
      <c r="PA17" s="32">
        <v>5.28</v>
      </c>
      <c r="PB17" s="4">
        <v>5.22</v>
      </c>
      <c r="PC17" s="52">
        <f t="shared" si="36"/>
        <v>5.08</v>
      </c>
      <c r="PD17" s="1049">
        <v>5.19</v>
      </c>
      <c r="PE17" s="1049">
        <v>5.41</v>
      </c>
      <c r="PF17" s="40">
        <f t="shared" si="37"/>
        <v>5.08</v>
      </c>
      <c r="PG17" s="29">
        <v>5.5</v>
      </c>
      <c r="PH17" s="40">
        <v>5.5</v>
      </c>
      <c r="PI17" s="46">
        <f t="shared" si="38"/>
        <v>5.08</v>
      </c>
      <c r="PJ17" s="46">
        <v>5.51</v>
      </c>
      <c r="PK17" s="46">
        <f t="shared" si="39"/>
        <v>5.08</v>
      </c>
      <c r="PL17" s="46">
        <v>5.51</v>
      </c>
      <c r="PM17" s="1049">
        <v>5.5</v>
      </c>
      <c r="PN17" s="46">
        <f t="shared" si="40"/>
        <v>5.08</v>
      </c>
      <c r="PO17" s="46"/>
      <c r="PP17" s="1049">
        <v>5.49</v>
      </c>
      <c r="PQ17" s="1049">
        <f t="shared" si="41"/>
        <v>5.08</v>
      </c>
      <c r="PR17" s="1049"/>
      <c r="PS17" s="1049">
        <v>5.38</v>
      </c>
      <c r="PT17" s="1049">
        <f t="shared" si="42"/>
        <v>5.08</v>
      </c>
      <c r="PU17" s="1049">
        <v>5.43</v>
      </c>
      <c r="PV17" s="1049">
        <v>5.391</v>
      </c>
      <c r="PW17" s="54">
        <f t="shared" si="43"/>
        <v>5.08</v>
      </c>
      <c r="PX17" s="1049">
        <v>5.42</v>
      </c>
      <c r="PY17" s="54">
        <f t="shared" si="44"/>
        <v>5.08</v>
      </c>
      <c r="PZ17" s="54">
        <v>5.34</v>
      </c>
      <c r="QA17" s="54">
        <v>5.44</v>
      </c>
      <c r="QB17" s="54">
        <f t="shared" si="45"/>
        <v>5.08</v>
      </c>
      <c r="QC17" s="54">
        <v>5.48</v>
      </c>
      <c r="QD17" s="54">
        <f t="shared" si="46"/>
        <v>5.08</v>
      </c>
      <c r="QE17" s="1049">
        <v>5.5110000000000001</v>
      </c>
      <c r="QF17" s="54">
        <f t="shared" si="47"/>
        <v>5.08</v>
      </c>
      <c r="QG17" s="54">
        <v>5.45</v>
      </c>
      <c r="QH17" s="1049">
        <v>5.45</v>
      </c>
      <c r="QI17" s="54">
        <f t="shared" si="48"/>
        <v>5.08</v>
      </c>
      <c r="QJ17" s="54"/>
      <c r="QK17" s="5">
        <f t="shared" si="49"/>
        <v>-1</v>
      </c>
      <c r="QL17" s="29"/>
      <c r="QM17" s="29"/>
      <c r="QN17" s="29"/>
      <c r="QO17" s="29"/>
      <c r="QP17" s="29"/>
      <c r="QQ17" s="29"/>
      <c r="QR17" s="29"/>
      <c r="QS17" s="29"/>
      <c r="QT17" s="29"/>
      <c r="QU17" s="29"/>
      <c r="QV17" s="29"/>
      <c r="QW17" s="29">
        <v>7.6340000000000003</v>
      </c>
      <c r="QX17" s="29"/>
      <c r="QY17" s="29"/>
      <c r="QZ17" s="29">
        <v>5.98</v>
      </c>
      <c r="RA17" s="29">
        <v>7.71</v>
      </c>
      <c r="RB17" s="29">
        <f t="shared" si="50"/>
        <v>7.6340000000000003</v>
      </c>
      <c r="RC17" s="29">
        <v>6.9889999999999999</v>
      </c>
      <c r="RD17" s="40">
        <f t="shared" si="51"/>
        <v>6.9889999999999999</v>
      </c>
      <c r="RE17" s="29">
        <v>6.99</v>
      </c>
      <c r="RF17" s="46">
        <v>7.5</v>
      </c>
      <c r="RG17" s="1050">
        <f t="shared" si="52"/>
        <v>6.9889999999999999</v>
      </c>
      <c r="RH17" s="46">
        <v>6.99</v>
      </c>
      <c r="RI17" s="46">
        <f t="shared" si="53"/>
        <v>6.9889999999999999</v>
      </c>
      <c r="RJ17" s="1050">
        <v>6.9359999999999999</v>
      </c>
      <c r="RK17" s="1050">
        <v>7.1449999999999996</v>
      </c>
      <c r="RL17" s="1049">
        <v>7.21</v>
      </c>
      <c r="RM17" s="1050">
        <f t="shared" si="54"/>
        <v>6.9889999999999999</v>
      </c>
      <c r="RN17" s="1050">
        <v>7.12</v>
      </c>
      <c r="RO17" s="1049">
        <v>7.32</v>
      </c>
      <c r="RP17" s="1049">
        <f t="shared" si="55"/>
        <v>6.9889999999999999</v>
      </c>
      <c r="RQ17" s="1050"/>
      <c r="RR17" s="1049">
        <v>7.01</v>
      </c>
      <c r="RS17" s="1050">
        <f t="shared" si="56"/>
        <v>6.9889999999999999</v>
      </c>
      <c r="RT17" s="1050">
        <v>7</v>
      </c>
      <c r="RU17" s="1050">
        <f t="shared" si="57"/>
        <v>6.9889999999999999</v>
      </c>
      <c r="RV17" s="1050" t="s">
        <v>1159</v>
      </c>
      <c r="RW17" s="1050">
        <v>7.3</v>
      </c>
      <c r="RX17" s="54">
        <f t="shared" si="58"/>
        <v>6.9889999999999999</v>
      </c>
      <c r="RY17" s="54">
        <v>7.31</v>
      </c>
      <c r="RZ17" s="54">
        <v>7.41</v>
      </c>
      <c r="SA17" s="54">
        <f t="shared" si="59"/>
        <v>6.9889999999999999</v>
      </c>
      <c r="SB17" s="52">
        <v>7.47</v>
      </c>
      <c r="SC17" s="1050">
        <f t="shared" si="60"/>
        <v>6.9889999999999999</v>
      </c>
      <c r="SD17" s="52">
        <v>7.51</v>
      </c>
      <c r="SE17" s="54">
        <f t="shared" si="61"/>
        <v>6.9889999999999999</v>
      </c>
      <c r="SF17" s="54">
        <v>7.32</v>
      </c>
      <c r="SG17" s="52">
        <v>7.58</v>
      </c>
      <c r="SH17" s="54">
        <f t="shared" si="62"/>
        <v>6.9889999999999999</v>
      </c>
      <c r="SI17" s="52">
        <v>7.32</v>
      </c>
      <c r="SJ17" s="54">
        <f t="shared" si="63"/>
        <v>6.9889999999999999</v>
      </c>
      <c r="SK17" s="54">
        <v>7.3120000000000003</v>
      </c>
      <c r="SL17" s="52">
        <v>7.2560000000000002</v>
      </c>
      <c r="SM17" s="52">
        <f t="shared" si="64"/>
        <v>6.9889999999999999</v>
      </c>
      <c r="SN17" s="1657"/>
      <c r="SO17" s="371">
        <v>7.17</v>
      </c>
      <c r="SP17" s="52">
        <f t="shared" si="145"/>
        <v>6.9889999999999999</v>
      </c>
      <c r="SQ17" s="52">
        <v>7.14</v>
      </c>
      <c r="SR17" s="5">
        <f t="shared" si="146"/>
        <v>2.1605379882672745E-2</v>
      </c>
      <c r="SS17" s="29">
        <v>7.35</v>
      </c>
      <c r="ST17" s="29">
        <v>7.77</v>
      </c>
      <c r="SU17" s="29">
        <v>7.78</v>
      </c>
      <c r="SV17" s="52">
        <f t="shared" si="65"/>
        <v>7.35</v>
      </c>
      <c r="SW17" s="36">
        <v>7.891</v>
      </c>
      <c r="SX17" s="40">
        <f t="shared" si="66"/>
        <v>7.35</v>
      </c>
      <c r="SY17" s="29">
        <v>7.97</v>
      </c>
      <c r="SZ17" s="46">
        <v>7.891</v>
      </c>
      <c r="TA17" s="46">
        <f t="shared" si="67"/>
        <v>7.35</v>
      </c>
      <c r="TB17" s="46">
        <v>7.35</v>
      </c>
      <c r="TC17" s="46">
        <f t="shared" si="68"/>
        <v>7.35</v>
      </c>
      <c r="TD17" s="46">
        <v>7.45</v>
      </c>
      <c r="TE17" s="37">
        <v>7.69</v>
      </c>
      <c r="TF17" s="46">
        <f t="shared" si="69"/>
        <v>7.35</v>
      </c>
      <c r="TG17" s="46"/>
      <c r="TH17" s="37">
        <v>7.45</v>
      </c>
      <c r="TI17" s="46">
        <f>MIN(TH17,TF17)</f>
        <v>7.35</v>
      </c>
      <c r="TJ17" s="46">
        <v>7.5</v>
      </c>
      <c r="TK17" s="37">
        <v>7.97</v>
      </c>
      <c r="TL17" s="46">
        <f t="shared" si="71"/>
        <v>7.35</v>
      </c>
      <c r="TM17" s="37">
        <v>7.61</v>
      </c>
      <c r="TN17" s="37">
        <f t="shared" si="72"/>
        <v>7.35</v>
      </c>
      <c r="TO17" s="1049" t="s">
        <v>1159</v>
      </c>
      <c r="TP17" s="37">
        <v>7.45</v>
      </c>
      <c r="TQ17" s="54">
        <f t="shared" si="73"/>
        <v>7.35</v>
      </c>
      <c r="TR17" s="54">
        <v>7.61</v>
      </c>
      <c r="TS17" s="54">
        <v>7.61</v>
      </c>
      <c r="TT17" s="54">
        <f t="shared" si="74"/>
        <v>7.35</v>
      </c>
      <c r="TU17" s="54">
        <v>7.36</v>
      </c>
      <c r="TV17" s="37">
        <v>7.38</v>
      </c>
      <c r="TW17" s="54">
        <f t="shared" si="75"/>
        <v>7.35</v>
      </c>
      <c r="TX17" s="52">
        <v>7.36</v>
      </c>
      <c r="TY17" s="54">
        <f t="shared" si="76"/>
        <v>7.35</v>
      </c>
      <c r="TZ17" s="54">
        <v>7.41</v>
      </c>
      <c r="UA17" s="52">
        <v>7.45</v>
      </c>
      <c r="UB17" s="54">
        <f t="shared" si="77"/>
        <v>7.35</v>
      </c>
      <c r="UC17" s="1049">
        <v>7.39</v>
      </c>
      <c r="UD17" s="54">
        <f t="shared" si="78"/>
        <v>7.35</v>
      </c>
      <c r="UE17" s="54">
        <v>7.29</v>
      </c>
      <c r="UF17" s="1049">
        <v>7.36</v>
      </c>
      <c r="UG17" s="54">
        <f t="shared" si="79"/>
        <v>7.35</v>
      </c>
      <c r="UH17" s="1049">
        <v>7.71</v>
      </c>
      <c r="UI17" s="1049">
        <v>7.49</v>
      </c>
      <c r="UJ17" s="1049">
        <f t="shared" si="80"/>
        <v>7.35</v>
      </c>
      <c r="UK17" s="52">
        <v>7.51</v>
      </c>
      <c r="UL17" s="52">
        <v>7.86</v>
      </c>
      <c r="UM17" s="52">
        <f t="shared" si="147"/>
        <v>7.35</v>
      </c>
      <c r="UN17" s="52">
        <v>7.8</v>
      </c>
      <c r="UO17" s="5">
        <f t="shared" si="148"/>
        <v>6.1224489795918394E-2</v>
      </c>
      <c r="UP17" s="46">
        <v>8.3974000000000011</v>
      </c>
      <c r="UQ17" s="46">
        <v>6.03</v>
      </c>
      <c r="UR17" s="46">
        <f t="shared" si="163"/>
        <v>6.03</v>
      </c>
      <c r="US17" s="46">
        <v>6.11</v>
      </c>
      <c r="UT17" s="46">
        <v>5.81</v>
      </c>
      <c r="UU17" s="46">
        <v>5.98</v>
      </c>
      <c r="UV17" s="46">
        <f t="shared" si="82"/>
        <v>5.98</v>
      </c>
      <c r="UW17" s="46">
        <v>6.01</v>
      </c>
      <c r="UX17" s="46">
        <f t="shared" si="83"/>
        <v>5.98</v>
      </c>
      <c r="UY17" s="46">
        <v>6</v>
      </c>
      <c r="UZ17" s="46">
        <v>5.91</v>
      </c>
      <c r="VA17" s="46">
        <f t="shared" si="84"/>
        <v>5.91</v>
      </c>
      <c r="VB17" s="46">
        <v>5.88</v>
      </c>
      <c r="VC17" s="46">
        <f t="shared" si="85"/>
        <v>5.88</v>
      </c>
      <c r="VD17" s="46">
        <v>5.88</v>
      </c>
      <c r="VE17" s="46">
        <v>6.01</v>
      </c>
      <c r="VF17" s="46">
        <f t="shared" si="86"/>
        <v>5.88</v>
      </c>
      <c r="VG17" s="54" t="s">
        <v>1159</v>
      </c>
      <c r="VH17" s="54" t="s">
        <v>1159</v>
      </c>
      <c r="VI17" s="54">
        <v>5.81</v>
      </c>
      <c r="VJ17" s="54">
        <v>5.98</v>
      </c>
      <c r="VK17" s="54">
        <v>5.86</v>
      </c>
      <c r="VL17" s="1049">
        <v>5.97</v>
      </c>
      <c r="VM17" s="1049">
        <v>5.95</v>
      </c>
      <c r="VN17" s="54">
        <f t="shared" si="87"/>
        <v>5.88</v>
      </c>
      <c r="VO17" s="54">
        <v>6</v>
      </c>
      <c r="VP17" s="54">
        <v>5.89</v>
      </c>
      <c r="VQ17" s="1049">
        <v>6.22</v>
      </c>
      <c r="VR17" s="1049">
        <v>6.12</v>
      </c>
      <c r="VS17" s="54">
        <f t="shared" si="88"/>
        <v>5.88</v>
      </c>
      <c r="VT17" s="54">
        <v>6.34</v>
      </c>
      <c r="VU17" s="54">
        <v>6.33</v>
      </c>
      <c r="VV17" s="1049">
        <v>6.03</v>
      </c>
      <c r="VW17" s="1049">
        <v>6.01</v>
      </c>
      <c r="VX17" s="54">
        <f t="shared" si="89"/>
        <v>5.88</v>
      </c>
      <c r="VY17" s="54">
        <v>5.9</v>
      </c>
      <c r="VZ17" s="54">
        <v>6.1</v>
      </c>
      <c r="WA17" s="1049">
        <v>6.01</v>
      </c>
      <c r="WB17" s="1049">
        <v>6.07</v>
      </c>
      <c r="WC17" s="54">
        <f t="shared" si="90"/>
        <v>5.88</v>
      </c>
      <c r="WD17" s="54">
        <v>5.89</v>
      </c>
      <c r="WE17" s="54">
        <v>5.9</v>
      </c>
      <c r="WF17" s="1049">
        <v>6.03</v>
      </c>
      <c r="WG17" s="54">
        <v>5.99</v>
      </c>
      <c r="WH17" s="54">
        <f t="shared" si="91"/>
        <v>5.88</v>
      </c>
      <c r="WI17" s="32">
        <v>5.93</v>
      </c>
      <c r="WJ17" s="52">
        <v>5.91</v>
      </c>
      <c r="WK17" s="52">
        <f t="shared" si="92"/>
        <v>5.88</v>
      </c>
      <c r="WL17" s="52">
        <v>5.92</v>
      </c>
      <c r="WM17" s="52">
        <v>5.9</v>
      </c>
      <c r="WN17" s="52">
        <f t="shared" si="93"/>
        <v>5.88</v>
      </c>
      <c r="WO17" s="52"/>
      <c r="WP17" s="54">
        <v>5.93</v>
      </c>
      <c r="WQ17" s="54">
        <v>5.915</v>
      </c>
      <c r="WR17" s="54">
        <v>5.92</v>
      </c>
      <c r="WS17" s="52">
        <v>5.96</v>
      </c>
      <c r="WT17" s="52">
        <v>5.9649999999999999</v>
      </c>
      <c r="WU17" s="54">
        <f t="shared" si="94"/>
        <v>5.88</v>
      </c>
      <c r="WV17" s="1049">
        <v>5.91</v>
      </c>
      <c r="WW17" s="1049">
        <v>5.99</v>
      </c>
      <c r="WX17" s="52">
        <f t="shared" si="95"/>
        <v>5.88</v>
      </c>
      <c r="WY17" s="1050"/>
      <c r="WZ17" s="1050">
        <v>6.01</v>
      </c>
      <c r="XA17" s="1049">
        <v>5.96</v>
      </c>
      <c r="XB17" s="1049">
        <v>5.94</v>
      </c>
      <c r="XC17" s="1050">
        <f t="shared" si="96"/>
        <v>5.88</v>
      </c>
      <c r="XD17" s="1049">
        <v>6.02</v>
      </c>
      <c r="XE17" s="1050">
        <f t="shared" si="97"/>
        <v>5.88</v>
      </c>
      <c r="XF17" s="1050"/>
      <c r="XG17" s="1050">
        <v>6.15</v>
      </c>
      <c r="XH17" s="1049">
        <v>6.02</v>
      </c>
      <c r="XI17" s="1049">
        <f t="shared" si="98"/>
        <v>5.88</v>
      </c>
      <c r="XJ17" s="1049"/>
      <c r="XK17" s="1685">
        <v>5.94</v>
      </c>
      <c r="XL17" s="52">
        <f t="shared" si="149"/>
        <v>5.88</v>
      </c>
      <c r="XM17" s="52"/>
      <c r="XN17" s="52">
        <v>6.21</v>
      </c>
      <c r="XO17" s="5">
        <f t="shared" si="150"/>
        <v>-1</v>
      </c>
      <c r="XP17" s="5">
        <f t="shared" si="151"/>
        <v>5.612244897959185E-2</v>
      </c>
      <c r="XQ17" s="5">
        <f t="shared" si="164"/>
        <v>-3.4013605442176145E-3</v>
      </c>
      <c r="XR17" s="52"/>
      <c r="XS17" s="52"/>
      <c r="XT17" s="52"/>
      <c r="XU17" s="54">
        <v>5.81</v>
      </c>
      <c r="XV17" s="54">
        <v>5.9</v>
      </c>
      <c r="XW17" s="52">
        <v>6.3</v>
      </c>
      <c r="XX17" s="54">
        <f t="shared" si="100"/>
        <v>5.81</v>
      </c>
      <c r="XY17" s="28">
        <v>5.82</v>
      </c>
      <c r="XZ17" s="52">
        <v>5.9</v>
      </c>
      <c r="YA17" s="52">
        <f t="shared" si="101"/>
        <v>5.81</v>
      </c>
      <c r="YB17" s="54">
        <v>5.94</v>
      </c>
      <c r="YC17" s="54">
        <f t="shared" si="102"/>
        <v>5.81</v>
      </c>
      <c r="YD17" s="54">
        <v>5.94</v>
      </c>
      <c r="YE17" s="54">
        <f t="shared" si="103"/>
        <v>5.81</v>
      </c>
      <c r="YF17" s="54">
        <v>5.76</v>
      </c>
      <c r="YG17" s="54">
        <f t="shared" si="104"/>
        <v>5.76</v>
      </c>
      <c r="YH17" s="54">
        <v>5.78</v>
      </c>
      <c r="YI17" s="1049">
        <v>5.89</v>
      </c>
      <c r="YJ17" s="56">
        <f t="shared" si="105"/>
        <v>5.76</v>
      </c>
      <c r="YK17" s="1051"/>
      <c r="YL17" s="56">
        <v>5.81</v>
      </c>
      <c r="YM17" s="52">
        <f t="shared" si="152"/>
        <v>5.76</v>
      </c>
      <c r="YN17" s="52">
        <v>5.93</v>
      </c>
      <c r="YO17" s="5">
        <f t="shared" si="153"/>
        <v>2.9513888888888878E-2</v>
      </c>
      <c r="YP17" s="54">
        <v>6.04</v>
      </c>
      <c r="YQ17" s="28">
        <v>6.07</v>
      </c>
      <c r="YR17" s="54">
        <v>6.12</v>
      </c>
      <c r="YS17" s="54">
        <f t="shared" si="106"/>
        <v>6.04</v>
      </c>
      <c r="YT17" s="54">
        <v>6.14</v>
      </c>
      <c r="YU17" s="54">
        <f t="shared" si="107"/>
        <v>6.04</v>
      </c>
      <c r="YV17" s="54">
        <v>6.16</v>
      </c>
      <c r="YW17" s="54">
        <v>6.12</v>
      </c>
      <c r="YX17" s="54">
        <f t="shared" si="108"/>
        <v>6.04</v>
      </c>
      <c r="YY17" s="54">
        <v>6.17</v>
      </c>
      <c r="YZ17" s="54">
        <v>6.15</v>
      </c>
      <c r="ZA17" s="54">
        <f t="shared" si="109"/>
        <v>6.04</v>
      </c>
      <c r="ZB17" s="54">
        <v>6</v>
      </c>
      <c r="ZC17" s="28">
        <f t="shared" si="110"/>
        <v>6</v>
      </c>
      <c r="ZD17" s="52">
        <v>6.21</v>
      </c>
      <c r="ZE17" s="32">
        <f t="shared" si="111"/>
        <v>6</v>
      </c>
      <c r="ZF17" s="53">
        <v>6.36</v>
      </c>
      <c r="ZG17" s="56">
        <v>6.38</v>
      </c>
      <c r="ZH17" s="56">
        <f t="shared" si="154"/>
        <v>6</v>
      </c>
      <c r="ZI17" s="56"/>
      <c r="ZJ17" s="357">
        <f t="shared" si="155"/>
        <v>-1</v>
      </c>
      <c r="ZK17" s="1051"/>
      <c r="ZL17" s="1051"/>
      <c r="ZM17" s="1051"/>
      <c r="ZN17" s="1446">
        <v>5.91</v>
      </c>
      <c r="ZO17" s="1082">
        <v>5.98</v>
      </c>
      <c r="ZP17" s="1082">
        <v>5.9</v>
      </c>
      <c r="ZQ17" s="1089">
        <v>5.96</v>
      </c>
      <c r="ZR17" s="1082">
        <f t="shared" si="112"/>
        <v>5.91</v>
      </c>
      <c r="ZS17" s="1620">
        <v>5.99</v>
      </c>
      <c r="ZT17" s="1082">
        <f t="shared" si="113"/>
        <v>5.91</v>
      </c>
      <c r="ZU17" s="1611">
        <v>5.89</v>
      </c>
      <c r="ZV17" s="1082">
        <f t="shared" si="114"/>
        <v>5.89</v>
      </c>
      <c r="ZW17" s="1446">
        <v>5.87</v>
      </c>
      <c r="ZX17" s="54">
        <f t="shared" si="115"/>
        <v>5.87</v>
      </c>
      <c r="ZY17" s="1235">
        <v>6.03</v>
      </c>
      <c r="ZZ17" s="1050">
        <f t="shared" si="116"/>
        <v>5.87</v>
      </c>
      <c r="AAA17" s="32">
        <v>5.84</v>
      </c>
      <c r="AAB17" s="52">
        <f t="shared" si="117"/>
        <v>5.84</v>
      </c>
      <c r="AAC17" s="1049">
        <v>5.88</v>
      </c>
      <c r="AAD17" s="52">
        <f t="shared" si="156"/>
        <v>5.84</v>
      </c>
      <c r="AAE17" s="52">
        <v>5.86</v>
      </c>
      <c r="AAF17" s="678">
        <f t="shared" si="157"/>
        <v>3.4246575342466545E-3</v>
      </c>
      <c r="AAG17" s="52"/>
      <c r="AAH17" s="52">
        <v>5.88</v>
      </c>
      <c r="AAI17" s="28">
        <v>5.2690000000000001</v>
      </c>
      <c r="AAJ17" s="54">
        <v>5.67</v>
      </c>
      <c r="AAK17" s="54">
        <f t="shared" si="118"/>
        <v>5.88</v>
      </c>
      <c r="AAL17" s="54">
        <v>5.75</v>
      </c>
      <c r="AAM17" s="28">
        <v>5.89</v>
      </c>
      <c r="AAN17" s="54">
        <f t="shared" si="119"/>
        <v>5.88</v>
      </c>
      <c r="AAO17" s="1050">
        <v>5.99</v>
      </c>
      <c r="AAP17" s="54">
        <f>MIN(AAO17,AAN17)</f>
        <v>5.88</v>
      </c>
      <c r="AAQ17" s="28"/>
      <c r="AAR17" s="54">
        <v>6.01</v>
      </c>
      <c r="AAS17" s="1042">
        <v>7.36</v>
      </c>
      <c r="AAT17" s="1050">
        <f t="shared" si="121"/>
        <v>5.88</v>
      </c>
      <c r="AAU17" s="1049"/>
      <c r="AAV17" s="54">
        <v>5.9160000000000004</v>
      </c>
      <c r="AAW17" s="28">
        <f t="shared" si="122"/>
        <v>5.88</v>
      </c>
      <c r="AAX17" s="28">
        <v>5.93</v>
      </c>
      <c r="AAY17" s="52">
        <v>5.93</v>
      </c>
      <c r="AAZ17" s="52">
        <f t="shared" si="158"/>
        <v>5.88</v>
      </c>
      <c r="ABA17" s="52">
        <v>5.94</v>
      </c>
      <c r="ABB17" s="6">
        <f t="shared" si="159"/>
        <v>1.0204081632653145E-2</v>
      </c>
      <c r="ABC17" s="52">
        <v>4.34</v>
      </c>
      <c r="ABD17" s="52">
        <f t="shared" si="123"/>
        <v>4.34</v>
      </c>
      <c r="ABE17" s="52" t="s">
        <v>1159</v>
      </c>
      <c r="ABF17" s="6"/>
      <c r="ABG17" s="52">
        <v>4.33</v>
      </c>
      <c r="ABH17" s="52">
        <f t="shared" si="125"/>
        <v>4.33</v>
      </c>
      <c r="ABI17" s="52" t="s">
        <v>1159</v>
      </c>
      <c r="ABJ17" s="6"/>
      <c r="ABK17" s="1709" t="s">
        <v>1159</v>
      </c>
      <c r="ABL17" s="52" t="str">
        <f t="shared" si="126"/>
        <v>Blocked</v>
      </c>
      <c r="ABM17" s="52" t="s">
        <v>1159</v>
      </c>
      <c r="ABN17" s="678"/>
      <c r="ABO17" s="36"/>
      <c r="ABP17" s="1159" t="s">
        <v>2332</v>
      </c>
      <c r="ABQ17" s="36"/>
      <c r="ABR17" s="36" t="str">
        <f t="shared" si="128"/>
        <v xml:space="preserve">1. Better than baseline </v>
      </c>
      <c r="ABS17" s="40" t="str">
        <f t="shared" si="129"/>
        <v>4.Blocker/Not Executed</v>
      </c>
      <c r="ABT17" s="40" t="str">
        <f t="shared" si="130"/>
        <v>4.Blocker/Not Executed</v>
      </c>
      <c r="ABU17" s="40" t="str">
        <f t="shared" si="131"/>
        <v xml:space="preserve">1. Better than baseline </v>
      </c>
      <c r="ABV17" s="40" t="str">
        <f t="shared" si="132"/>
        <v xml:space="preserve">1. Better than baseline </v>
      </c>
      <c r="ABW17" s="40" t="str">
        <f t="shared" si="133"/>
        <v>2. Within 10% deviation from baseline</v>
      </c>
      <c r="ABX17" s="40" t="str">
        <f t="shared" si="134"/>
        <v>2. Within 10% deviation from baseline</v>
      </c>
      <c r="ABY17" s="69" t="str">
        <f t="shared" si="135"/>
        <v xml:space="preserve">1. Better than baseline </v>
      </c>
      <c r="ABZ17" s="69" t="str">
        <f t="shared" si="136"/>
        <v>2. Within 10% deviation from baseline</v>
      </c>
      <c r="ACA17" s="69" t="str">
        <f t="shared" si="137"/>
        <v>2. Within 10% deviation from baseline</v>
      </c>
      <c r="ACB17" s="69" t="str">
        <f t="shared" si="138"/>
        <v xml:space="preserve">1. Better than baseline </v>
      </c>
      <c r="ACC17" s="36" t="str">
        <f t="shared" si="139"/>
        <v>3. Missing baseline</v>
      </c>
      <c r="ACD17" s="37" t="str">
        <f t="shared" si="140"/>
        <v>3. Missing baseline</v>
      </c>
      <c r="ACE17" s="37" t="str">
        <f t="shared" si="141"/>
        <v>3. Missing baseline</v>
      </c>
      <c r="ACF17" s="37" t="str">
        <f t="shared" si="142"/>
        <v>2. Within 10% deviation from baseline</v>
      </c>
    </row>
    <row r="18" spans="1:760" s="4" customFormat="1" ht="29.9" customHeight="1" thickBot="1" x14ac:dyDescent="0.4">
      <c r="A18" s="1689">
        <v>16</v>
      </c>
      <c r="B18" s="1050" t="s">
        <v>17</v>
      </c>
      <c r="C18" s="1050" t="s">
        <v>1254</v>
      </c>
      <c r="D18" s="1050" t="s">
        <v>2307</v>
      </c>
      <c r="E18" s="1050" t="s">
        <v>2307</v>
      </c>
      <c r="F18" s="1050" t="s">
        <v>2335</v>
      </c>
      <c r="G18" s="1050" t="s">
        <v>2336</v>
      </c>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40">
        <v>2.4500000000000002</v>
      </c>
      <c r="AV18" s="40"/>
      <c r="AW18" s="69"/>
      <c r="AX18" s="69" t="s">
        <v>1502</v>
      </c>
      <c r="AY18" s="40">
        <v>2.59</v>
      </c>
      <c r="AZ18" s="69">
        <f t="shared" si="0"/>
        <v>2.4500000000000002</v>
      </c>
      <c r="BA18" s="69" t="s">
        <v>1502</v>
      </c>
      <c r="BB18" s="28">
        <f t="shared" si="1"/>
        <v>2.4500000000000002</v>
      </c>
      <c r="BC18" s="40"/>
      <c r="BD18" s="677">
        <f t="shared" si="2"/>
        <v>-1</v>
      </c>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c r="CU18" s="35"/>
      <c r="CV18" s="35"/>
      <c r="CW18" s="35"/>
      <c r="CX18" s="35"/>
      <c r="CY18" s="35"/>
      <c r="CZ18" s="35"/>
      <c r="DA18" s="35"/>
      <c r="DB18" s="35"/>
      <c r="DC18" s="35"/>
      <c r="DD18" s="35"/>
      <c r="DE18" s="35"/>
      <c r="DF18" s="35"/>
      <c r="DG18" s="35"/>
      <c r="DH18" s="35"/>
      <c r="DI18" s="35"/>
      <c r="DJ18" s="35"/>
      <c r="DK18" s="35"/>
      <c r="DL18" s="35"/>
      <c r="DM18" s="35"/>
      <c r="DN18" s="35"/>
      <c r="DO18" s="35"/>
      <c r="DP18" s="35">
        <v>2.5</v>
      </c>
      <c r="DQ18" s="35"/>
      <c r="DR18" s="35" t="s">
        <v>1502</v>
      </c>
      <c r="DS18" s="35"/>
      <c r="DT18" s="35">
        <f>MIN(DP18,DS18)</f>
        <v>2.5</v>
      </c>
      <c r="DU18" s="69" t="s">
        <v>1502</v>
      </c>
      <c r="DV18" s="54">
        <f t="shared" si="3"/>
        <v>2.5</v>
      </c>
      <c r="DW18" s="69" t="s">
        <v>1502</v>
      </c>
      <c r="DX18" s="69" t="s">
        <v>1502</v>
      </c>
      <c r="DY18" s="54">
        <f t="shared" si="4"/>
        <v>2.5</v>
      </c>
      <c r="DZ18" s="69"/>
      <c r="EA18" s="5"/>
      <c r="EB18" s="63"/>
      <c r="EC18" s="63"/>
      <c r="ED18" s="63"/>
      <c r="EE18" s="63"/>
      <c r="EF18" s="63"/>
      <c r="EG18" s="63"/>
      <c r="EH18" s="63"/>
      <c r="EI18" s="63"/>
      <c r="EJ18" s="63"/>
      <c r="EK18" s="63"/>
      <c r="EL18" s="63"/>
      <c r="EM18" s="63"/>
      <c r="EN18" s="63"/>
      <c r="EO18" s="63"/>
      <c r="EP18" s="63"/>
      <c r="EQ18" s="63"/>
      <c r="ER18" s="63"/>
      <c r="ES18" s="63"/>
      <c r="ET18" s="63"/>
      <c r="EU18" s="63"/>
      <c r="EV18" s="63"/>
      <c r="EW18" s="63"/>
      <c r="EX18" s="63"/>
      <c r="EY18" s="63"/>
      <c r="EZ18" s="63"/>
      <c r="FA18" s="63"/>
      <c r="FB18" s="63"/>
      <c r="FC18" s="63"/>
      <c r="FD18" s="63"/>
      <c r="FE18" s="63"/>
      <c r="FF18" s="63"/>
      <c r="FG18" s="63"/>
      <c r="FH18" s="35"/>
      <c r="FI18" s="35"/>
      <c r="FJ18" s="35"/>
      <c r="FK18" s="35"/>
      <c r="FL18" s="35">
        <v>2.85</v>
      </c>
      <c r="FM18" s="35"/>
      <c r="FN18" s="35" t="s">
        <v>1502</v>
      </c>
      <c r="FO18" s="35">
        <v>2.91</v>
      </c>
      <c r="FP18" s="35">
        <f t="shared" si="161"/>
        <v>2.85</v>
      </c>
      <c r="FQ18" s="35" t="s">
        <v>1502</v>
      </c>
      <c r="FR18" s="28">
        <f t="shared" si="6"/>
        <v>2.85</v>
      </c>
      <c r="FS18" s="40" t="s">
        <v>1502</v>
      </c>
      <c r="FT18" s="40" t="s">
        <v>1502</v>
      </c>
      <c r="FU18" s="5"/>
      <c r="FV18" s="35"/>
      <c r="FW18" s="35"/>
      <c r="FX18" s="35"/>
      <c r="FY18" s="35"/>
      <c r="FZ18" s="35"/>
      <c r="GA18" s="35"/>
      <c r="GB18" s="35"/>
      <c r="GC18" s="35"/>
      <c r="GD18" s="35"/>
      <c r="GE18" s="35"/>
      <c r="GF18" s="35"/>
      <c r="GG18" s="35"/>
      <c r="GH18" s="35"/>
      <c r="GI18" s="35"/>
      <c r="GJ18" s="35"/>
      <c r="GK18" s="35"/>
      <c r="GL18" s="35"/>
      <c r="GM18" s="35"/>
      <c r="GN18" s="35"/>
      <c r="GO18" s="35"/>
      <c r="GP18" s="35"/>
      <c r="GQ18" s="35"/>
      <c r="GR18" s="35"/>
      <c r="GS18" s="35"/>
      <c r="GT18" s="35"/>
      <c r="GU18" s="35"/>
      <c r="GV18" s="35"/>
      <c r="GW18" s="35"/>
      <c r="GX18" s="35"/>
      <c r="GY18" s="35"/>
      <c r="GZ18" s="35"/>
      <c r="HA18" s="35"/>
      <c r="HB18" s="35"/>
      <c r="HC18" s="35"/>
      <c r="HD18" s="35"/>
      <c r="HE18" s="35">
        <v>2.21</v>
      </c>
      <c r="HF18" s="35"/>
      <c r="HG18" s="35" t="s">
        <v>1502</v>
      </c>
      <c r="HH18" s="35"/>
      <c r="HI18" s="35">
        <f t="shared" si="162"/>
        <v>2.21</v>
      </c>
      <c r="HJ18" s="35" t="s">
        <v>1502</v>
      </c>
      <c r="HK18" s="1050">
        <f t="shared" si="8"/>
        <v>2.21</v>
      </c>
      <c r="HL18" s="40" t="s">
        <v>1502</v>
      </c>
      <c r="HM18" s="46">
        <f t="shared" si="9"/>
        <v>2.21</v>
      </c>
      <c r="HN18" s="46" t="s">
        <v>1502</v>
      </c>
      <c r="HO18" s="46">
        <f t="shared" si="10"/>
        <v>2.21</v>
      </c>
      <c r="HP18" s="46"/>
      <c r="HQ18" s="5">
        <f t="shared" si="11"/>
        <v>-1</v>
      </c>
      <c r="HR18" s="35"/>
      <c r="HS18" s="35"/>
      <c r="HT18" s="35"/>
      <c r="HU18" s="35"/>
      <c r="HV18" s="35"/>
      <c r="HW18" s="35"/>
      <c r="HX18" s="35"/>
      <c r="HY18" s="35"/>
      <c r="HZ18" s="35"/>
      <c r="IA18" s="35"/>
      <c r="IB18" s="35"/>
      <c r="IC18" s="35"/>
      <c r="ID18" s="35"/>
      <c r="IE18" s="35"/>
      <c r="IF18" s="35"/>
      <c r="IG18" s="35"/>
      <c r="IH18" s="35"/>
      <c r="II18" s="35"/>
      <c r="IJ18" s="35"/>
      <c r="IK18" s="35"/>
      <c r="IL18" s="35"/>
      <c r="IM18" s="35"/>
      <c r="IN18" s="35"/>
      <c r="IO18" s="35"/>
      <c r="IP18" s="35"/>
      <c r="IQ18" s="35"/>
      <c r="IR18" s="35"/>
      <c r="IS18" s="35"/>
      <c r="IT18" s="35"/>
      <c r="IU18" s="35"/>
      <c r="IV18" s="35"/>
      <c r="IW18" s="35"/>
      <c r="IX18" s="35"/>
      <c r="IY18" s="35"/>
      <c r="IZ18" s="35"/>
      <c r="JA18" s="35"/>
      <c r="JB18" s="35"/>
      <c r="JC18" s="35"/>
      <c r="JD18" s="35">
        <v>3.1</v>
      </c>
      <c r="JE18" s="35"/>
      <c r="JF18" s="35" t="s">
        <v>1502</v>
      </c>
      <c r="JG18" s="35">
        <v>3.22</v>
      </c>
      <c r="JH18" s="35">
        <f t="shared" si="12"/>
        <v>3.1</v>
      </c>
      <c r="JI18" s="35" t="s">
        <v>1502</v>
      </c>
      <c r="JJ18" s="54">
        <f t="shared" si="13"/>
        <v>3.1</v>
      </c>
      <c r="JK18" s="46" t="s">
        <v>1502</v>
      </c>
      <c r="JL18" s="46" t="s">
        <v>1502</v>
      </c>
      <c r="JM18" s="40">
        <f t="shared" si="143"/>
        <v>3.1</v>
      </c>
      <c r="JN18" s="40" t="s">
        <v>1502</v>
      </c>
      <c r="JO18" s="46" t="s">
        <v>1502</v>
      </c>
      <c r="JP18" s="46">
        <f t="shared" si="14"/>
        <v>3.1</v>
      </c>
      <c r="JQ18" s="46" t="s">
        <v>1502</v>
      </c>
      <c r="JR18" s="46">
        <f t="shared" si="15"/>
        <v>3.1</v>
      </c>
      <c r="JS18" s="46" t="s">
        <v>1502</v>
      </c>
      <c r="JT18" s="28" t="s">
        <v>1502</v>
      </c>
      <c r="JU18" s="54">
        <f t="shared" si="16"/>
        <v>3.1</v>
      </c>
      <c r="JV18" s="35" t="s">
        <v>1502</v>
      </c>
      <c r="JW18" s="54" t="s">
        <v>1502</v>
      </c>
      <c r="JX18" s="46">
        <f t="shared" si="17"/>
        <v>3.1</v>
      </c>
      <c r="JY18" s="35" t="s">
        <v>1502</v>
      </c>
      <c r="JZ18" s="54" t="s">
        <v>1502</v>
      </c>
      <c r="KA18" s="46">
        <f t="shared" si="18"/>
        <v>3.1</v>
      </c>
      <c r="KB18" s="46" t="s">
        <v>1502</v>
      </c>
      <c r="KC18" s="1050" t="s">
        <v>1502</v>
      </c>
      <c r="KD18" s="46">
        <f t="shared" si="19"/>
        <v>3.1</v>
      </c>
      <c r="KE18" s="46"/>
      <c r="KF18" s="1050" t="s">
        <v>1502</v>
      </c>
      <c r="KG18" s="46">
        <f t="shared" si="20"/>
        <v>3.1</v>
      </c>
      <c r="KH18" s="46" t="s">
        <v>1502</v>
      </c>
      <c r="KI18" s="46">
        <f>MIN(KG18,KH18)</f>
        <v>3.1</v>
      </c>
      <c r="KJ18" s="919" t="s">
        <v>1502</v>
      </c>
      <c r="KK18" s="54" t="s">
        <v>1502</v>
      </c>
      <c r="KL18" s="919" t="s">
        <v>1502</v>
      </c>
      <c r="KM18" s="5"/>
      <c r="KN18" s="35"/>
      <c r="KO18" s="35"/>
      <c r="KP18" s="35"/>
      <c r="KQ18" s="35"/>
      <c r="KR18" s="35"/>
      <c r="KS18" s="35"/>
      <c r="KT18" s="35"/>
      <c r="KU18" s="35"/>
      <c r="KV18" s="35"/>
      <c r="KW18" s="35"/>
      <c r="KX18" s="35"/>
      <c r="KY18" s="35"/>
      <c r="KZ18" s="35"/>
      <c r="LA18" s="35"/>
      <c r="LB18" s="35"/>
      <c r="LC18" s="35"/>
      <c r="LD18" s="35"/>
      <c r="LE18" s="35"/>
      <c r="LF18" s="35"/>
      <c r="LG18" s="35"/>
      <c r="LH18" s="35"/>
      <c r="LI18" s="35"/>
      <c r="LJ18" s="35"/>
      <c r="LK18" s="35"/>
      <c r="LL18" s="35"/>
      <c r="LM18" s="35"/>
      <c r="LN18" s="35"/>
      <c r="LO18" s="35"/>
      <c r="LP18" s="35"/>
      <c r="LQ18" s="35"/>
      <c r="LR18" s="35"/>
      <c r="LS18" s="35"/>
      <c r="LT18" s="35"/>
      <c r="LU18" s="35"/>
      <c r="LV18" s="35"/>
      <c r="LW18" s="35"/>
      <c r="LX18" s="35"/>
      <c r="LY18" s="35">
        <v>2.63</v>
      </c>
      <c r="LZ18" s="35"/>
      <c r="MA18" s="919" t="s">
        <v>1502</v>
      </c>
      <c r="MB18" s="35" t="s">
        <v>1502</v>
      </c>
      <c r="MC18" s="35">
        <v>2.82</v>
      </c>
      <c r="MD18" s="35">
        <f t="shared" si="144"/>
        <v>2.63</v>
      </c>
      <c r="ME18" s="35" t="s">
        <v>1502</v>
      </c>
      <c r="MF18" s="35">
        <f t="shared" si="24"/>
        <v>2.63</v>
      </c>
      <c r="MG18" s="35" t="s">
        <v>1502</v>
      </c>
      <c r="MH18" s="35">
        <f t="shared" si="25"/>
        <v>2.63</v>
      </c>
      <c r="MI18" s="35" t="s">
        <v>1502</v>
      </c>
      <c r="MJ18" s="35">
        <f t="shared" si="26"/>
        <v>2.63</v>
      </c>
      <c r="MK18" s="919" t="s">
        <v>1502</v>
      </c>
      <c r="ML18" s="919" t="s">
        <v>1502</v>
      </c>
      <c r="MM18" s="1050">
        <f t="shared" si="27"/>
        <v>2.63</v>
      </c>
      <c r="MN18" s="1050" t="s">
        <v>1502</v>
      </c>
      <c r="MO18" s="919" t="s">
        <v>1502</v>
      </c>
      <c r="MP18" s="54" t="s">
        <v>1502</v>
      </c>
      <c r="MQ18" s="1050">
        <f t="shared" si="28"/>
        <v>2.63</v>
      </c>
      <c r="MR18" s="35" t="s">
        <v>1502</v>
      </c>
      <c r="MS18" s="54" t="s">
        <v>1502</v>
      </c>
      <c r="MT18" s="46">
        <f t="shared" si="29"/>
        <v>2.63</v>
      </c>
      <c r="MU18" s="35" t="s">
        <v>1502</v>
      </c>
      <c r="MV18" s="40" t="s">
        <v>1502</v>
      </c>
      <c r="MW18" s="46">
        <f t="shared" si="30"/>
        <v>2.63</v>
      </c>
      <c r="MX18" s="46" t="s">
        <v>1502</v>
      </c>
      <c r="MY18" s="40" t="s">
        <v>1502</v>
      </c>
      <c r="MZ18" s="1050">
        <f t="shared" si="31"/>
        <v>2.63</v>
      </c>
      <c r="NA18" s="1050" t="s">
        <v>1502</v>
      </c>
      <c r="NB18" s="1050" t="s">
        <v>1502</v>
      </c>
      <c r="NC18" s="1050">
        <f t="shared" si="32"/>
        <v>2.63</v>
      </c>
      <c r="ND18" s="1050" t="s">
        <v>1502</v>
      </c>
      <c r="NE18" s="54" t="s">
        <v>1502</v>
      </c>
      <c r="NF18" s="1050">
        <f t="shared" si="33"/>
        <v>2.63</v>
      </c>
      <c r="NG18" s="1050" t="s">
        <v>1502</v>
      </c>
      <c r="NH18" s="1222"/>
      <c r="NI18" s="35"/>
      <c r="NJ18" s="35"/>
      <c r="NK18" s="35"/>
      <c r="NL18" s="35"/>
      <c r="NM18" s="35"/>
      <c r="NN18" s="35"/>
      <c r="NO18" s="35"/>
      <c r="NP18" s="35"/>
      <c r="NQ18" s="35"/>
      <c r="NR18" s="35"/>
      <c r="NS18" s="35"/>
      <c r="NT18" s="35"/>
      <c r="NU18" s="35"/>
      <c r="NV18" s="35"/>
      <c r="NW18" s="35"/>
      <c r="NX18" s="35"/>
      <c r="NY18" s="35"/>
      <c r="NZ18" s="35"/>
      <c r="OA18" s="35"/>
      <c r="OB18" s="35"/>
      <c r="OC18" s="35"/>
      <c r="OD18" s="35"/>
      <c r="OE18" s="35"/>
      <c r="OF18" s="35"/>
      <c r="OG18" s="35"/>
      <c r="OH18" s="35"/>
      <c r="OI18" s="35"/>
      <c r="OJ18" s="35"/>
      <c r="OK18" s="35"/>
      <c r="OL18" s="35"/>
      <c r="OM18" s="35"/>
      <c r="ON18" s="35"/>
      <c r="OO18" s="35"/>
      <c r="OP18" s="35"/>
      <c r="OQ18" s="35"/>
      <c r="OR18" s="35"/>
      <c r="OS18" s="35"/>
      <c r="OT18" s="35"/>
      <c r="OU18" s="35">
        <v>2.0499999999999998</v>
      </c>
      <c r="OV18" s="35"/>
      <c r="OW18" s="35" t="s">
        <v>1502</v>
      </c>
      <c r="OX18" s="35" t="s">
        <v>1502</v>
      </c>
      <c r="OY18" s="35">
        <f t="shared" si="35"/>
        <v>2.0499999999999998</v>
      </c>
      <c r="OZ18" s="35" t="s">
        <v>1502</v>
      </c>
      <c r="PA18" s="919" t="s">
        <v>1502</v>
      </c>
      <c r="PB18" s="35"/>
      <c r="PC18" s="919">
        <f t="shared" si="36"/>
        <v>2.0499999999999998</v>
      </c>
      <c r="PD18" s="919" t="s">
        <v>1502</v>
      </c>
      <c r="PE18" s="919" t="s">
        <v>1502</v>
      </c>
      <c r="PF18" s="35">
        <f t="shared" si="37"/>
        <v>2.0499999999999998</v>
      </c>
      <c r="PG18" s="35" t="s">
        <v>1502</v>
      </c>
      <c r="PH18" s="35" t="s">
        <v>1502</v>
      </c>
      <c r="PI18" s="35">
        <f t="shared" si="38"/>
        <v>2.0499999999999998</v>
      </c>
      <c r="PJ18" s="35" t="s">
        <v>1502</v>
      </c>
      <c r="PK18" s="35">
        <f t="shared" si="39"/>
        <v>2.0499999999999998</v>
      </c>
      <c r="PL18" s="35" t="s">
        <v>1502</v>
      </c>
      <c r="PM18" s="919" t="s">
        <v>1502</v>
      </c>
      <c r="PN18" s="46">
        <f t="shared" si="40"/>
        <v>2.0499999999999998</v>
      </c>
      <c r="PO18" s="35"/>
      <c r="PP18" s="54" t="s">
        <v>1502</v>
      </c>
      <c r="PQ18" s="54">
        <f t="shared" si="41"/>
        <v>2.0499999999999998</v>
      </c>
      <c r="PR18" s="28"/>
      <c r="PS18" s="54" t="s">
        <v>1502</v>
      </c>
      <c r="PT18" s="1050">
        <f t="shared" si="42"/>
        <v>2.0499999999999998</v>
      </c>
      <c r="PU18" s="54" t="s">
        <v>1502</v>
      </c>
      <c r="PV18" s="1050" t="s">
        <v>1502</v>
      </c>
      <c r="PW18" s="1050">
        <f t="shared" si="43"/>
        <v>2.0499999999999998</v>
      </c>
      <c r="PX18" s="1050" t="s">
        <v>1502</v>
      </c>
      <c r="PY18" s="1050">
        <f t="shared" si="44"/>
        <v>2.0499999999999998</v>
      </c>
      <c r="PZ18" s="1050" t="s">
        <v>1502</v>
      </c>
      <c r="QA18" s="1050" t="s">
        <v>1502</v>
      </c>
      <c r="QB18" s="1050">
        <f t="shared" si="45"/>
        <v>2.0499999999999998</v>
      </c>
      <c r="QC18" s="1050" t="s">
        <v>1502</v>
      </c>
      <c r="QD18" s="1050">
        <f t="shared" si="46"/>
        <v>2.0499999999999998</v>
      </c>
      <c r="QE18" s="1050" t="s">
        <v>1502</v>
      </c>
      <c r="QF18" s="1050">
        <f t="shared" si="47"/>
        <v>2.0499999999999998</v>
      </c>
      <c r="QG18" s="1050" t="s">
        <v>1502</v>
      </c>
      <c r="QH18" s="1050" t="s">
        <v>1502</v>
      </c>
      <c r="QI18" s="1050">
        <f t="shared" si="48"/>
        <v>2.0499999999999998</v>
      </c>
      <c r="QJ18" s="1050"/>
      <c r="QK18" s="1222">
        <f t="shared" si="49"/>
        <v>-1</v>
      </c>
      <c r="QL18" s="35"/>
      <c r="QM18" s="35"/>
      <c r="QN18" s="35"/>
      <c r="QO18" s="35"/>
      <c r="QP18" s="35"/>
      <c r="QQ18" s="35"/>
      <c r="QR18" s="35"/>
      <c r="QS18" s="35"/>
      <c r="QT18" s="35"/>
      <c r="QU18" s="35"/>
      <c r="QV18" s="35"/>
      <c r="QW18" s="35">
        <v>1.97</v>
      </c>
      <c r="QX18" s="35"/>
      <c r="QY18" s="35"/>
      <c r="QZ18" s="35" t="s">
        <v>1502</v>
      </c>
      <c r="RA18" s="35" t="s">
        <v>1502</v>
      </c>
      <c r="RB18" s="35">
        <f t="shared" si="50"/>
        <v>1.97</v>
      </c>
      <c r="RC18" s="35"/>
      <c r="RD18" s="35">
        <f t="shared" si="51"/>
        <v>1.97</v>
      </c>
      <c r="RE18" s="35" t="s">
        <v>1502</v>
      </c>
      <c r="RF18" s="35" t="s">
        <v>1502</v>
      </c>
      <c r="RG18" s="919">
        <f t="shared" si="52"/>
        <v>1.97</v>
      </c>
      <c r="RH18" s="35" t="s">
        <v>1502</v>
      </c>
      <c r="RI18" s="35">
        <f t="shared" si="53"/>
        <v>1.97</v>
      </c>
      <c r="RJ18" s="35" t="s">
        <v>1502</v>
      </c>
      <c r="RK18" s="35" t="s">
        <v>1502</v>
      </c>
      <c r="RL18" s="919" t="s">
        <v>1502</v>
      </c>
      <c r="RM18" s="46">
        <f t="shared" si="54"/>
        <v>1.97</v>
      </c>
      <c r="RN18" s="35" t="s">
        <v>1502</v>
      </c>
      <c r="RO18" s="54" t="s">
        <v>1502</v>
      </c>
      <c r="RP18" s="1050">
        <f t="shared" si="55"/>
        <v>1.97</v>
      </c>
      <c r="RQ18" s="35"/>
      <c r="RR18" s="54" t="s">
        <v>1502</v>
      </c>
      <c r="RS18" s="46">
        <f t="shared" si="56"/>
        <v>1.97</v>
      </c>
      <c r="RT18" s="54" t="s">
        <v>1502</v>
      </c>
      <c r="RU18" s="1050">
        <f t="shared" si="57"/>
        <v>1.97</v>
      </c>
      <c r="RV18" s="1050" t="s">
        <v>1502</v>
      </c>
      <c r="RW18" s="54" t="s">
        <v>1502</v>
      </c>
      <c r="RX18" s="919">
        <f t="shared" si="58"/>
        <v>1.97</v>
      </c>
      <c r="RY18" s="54" t="s">
        <v>1502</v>
      </c>
      <c r="RZ18" s="54" t="s">
        <v>1502</v>
      </c>
      <c r="SA18" s="54">
        <f t="shared" si="59"/>
        <v>1.97</v>
      </c>
      <c r="SB18" s="1050" t="s">
        <v>1502</v>
      </c>
      <c r="SC18" s="1050">
        <f t="shared" si="60"/>
        <v>1.97</v>
      </c>
      <c r="SD18" s="28" t="s">
        <v>1502</v>
      </c>
      <c r="SE18" s="54">
        <f t="shared" si="61"/>
        <v>1.97</v>
      </c>
      <c r="SF18" s="1050" t="s">
        <v>1502</v>
      </c>
      <c r="SG18" s="1050" t="s">
        <v>1502</v>
      </c>
      <c r="SH18" s="1050">
        <f t="shared" si="62"/>
        <v>1.97</v>
      </c>
      <c r="SI18" s="1050" t="s">
        <v>1502</v>
      </c>
      <c r="SJ18" s="1050">
        <f t="shared" si="63"/>
        <v>1.97</v>
      </c>
      <c r="SK18" s="1050" t="s">
        <v>1502</v>
      </c>
      <c r="SL18" s="54" t="s">
        <v>1502</v>
      </c>
      <c r="SM18" s="1050">
        <f t="shared" si="64"/>
        <v>1.97</v>
      </c>
      <c r="SN18" s="119"/>
      <c r="SO18" s="37" t="s">
        <v>1502</v>
      </c>
      <c r="SP18" s="1050">
        <f t="shared" si="145"/>
        <v>1.97</v>
      </c>
      <c r="SQ18" s="1050" t="s">
        <v>1502</v>
      </c>
      <c r="SR18" s="1222"/>
      <c r="SS18" s="35">
        <v>2.75</v>
      </c>
      <c r="ST18" s="35" t="s">
        <v>1502</v>
      </c>
      <c r="SU18" s="35" t="s">
        <v>1502</v>
      </c>
      <c r="SV18" s="919">
        <f t="shared" si="65"/>
        <v>2.75</v>
      </c>
      <c r="SW18" s="35" t="s">
        <v>1502</v>
      </c>
      <c r="SX18" s="35">
        <f t="shared" si="66"/>
        <v>2.75</v>
      </c>
      <c r="SY18" s="35" t="s">
        <v>1502</v>
      </c>
      <c r="SZ18" s="35" t="s">
        <v>1502</v>
      </c>
      <c r="TA18" s="35">
        <f t="shared" si="67"/>
        <v>2.75</v>
      </c>
      <c r="TB18" s="35" t="s">
        <v>1502</v>
      </c>
      <c r="TC18" s="35">
        <f t="shared" si="68"/>
        <v>2.75</v>
      </c>
      <c r="TD18" s="35" t="s">
        <v>1502</v>
      </c>
      <c r="TE18" s="35" t="s">
        <v>1502</v>
      </c>
      <c r="TF18" s="46">
        <f t="shared" si="69"/>
        <v>2.75</v>
      </c>
      <c r="TG18" s="35"/>
      <c r="TH18" s="40" t="s">
        <v>1502</v>
      </c>
      <c r="TI18" s="46">
        <f t="shared" si="70"/>
        <v>2.75</v>
      </c>
      <c r="TJ18" s="35" t="s">
        <v>1502</v>
      </c>
      <c r="TK18" s="40" t="s">
        <v>1502</v>
      </c>
      <c r="TL18" s="35">
        <f t="shared" si="71"/>
        <v>2.75</v>
      </c>
      <c r="TM18" s="40" t="s">
        <v>1502</v>
      </c>
      <c r="TN18" s="46">
        <f t="shared" si="72"/>
        <v>2.75</v>
      </c>
      <c r="TO18" s="40" t="s">
        <v>1502</v>
      </c>
      <c r="TP18" s="46" t="s">
        <v>1502</v>
      </c>
      <c r="TQ18" s="919">
        <f t="shared" si="73"/>
        <v>2.75</v>
      </c>
      <c r="TR18" s="54" t="s">
        <v>1502</v>
      </c>
      <c r="TS18" s="54" t="s">
        <v>1502</v>
      </c>
      <c r="TT18" s="54">
        <f t="shared" si="74"/>
        <v>2.75</v>
      </c>
      <c r="TU18" s="54" t="s">
        <v>1502</v>
      </c>
      <c r="TV18" s="40" t="s">
        <v>1502</v>
      </c>
      <c r="TW18" s="1050">
        <f t="shared" si="75"/>
        <v>2.75</v>
      </c>
      <c r="TX18" s="1050" t="s">
        <v>1502</v>
      </c>
      <c r="TY18" s="1050">
        <f t="shared" si="76"/>
        <v>2.75</v>
      </c>
      <c r="TZ18" s="1050" t="s">
        <v>1159</v>
      </c>
      <c r="UA18" s="40" t="s">
        <v>1502</v>
      </c>
      <c r="UB18" s="1050">
        <f t="shared" si="77"/>
        <v>2.75</v>
      </c>
      <c r="UC18" s="46" t="s">
        <v>1502</v>
      </c>
      <c r="UD18" s="1050">
        <f t="shared" si="78"/>
        <v>2.75</v>
      </c>
      <c r="UE18" s="1050" t="s">
        <v>1502</v>
      </c>
      <c r="UF18" s="46" t="s">
        <v>1502</v>
      </c>
      <c r="UG18" s="1050">
        <f t="shared" si="79"/>
        <v>2.75</v>
      </c>
      <c r="UH18" s="1050" t="s">
        <v>1502</v>
      </c>
      <c r="UI18" s="1050" t="s">
        <v>1502</v>
      </c>
      <c r="UJ18" s="1050">
        <f t="shared" si="80"/>
        <v>2.75</v>
      </c>
      <c r="UK18" s="1050" t="s">
        <v>1502</v>
      </c>
      <c r="UL18" s="1050" t="s">
        <v>1502</v>
      </c>
      <c r="UM18" s="1050">
        <f t="shared" si="147"/>
        <v>2.75</v>
      </c>
      <c r="UN18" s="1050" t="s">
        <v>1502</v>
      </c>
      <c r="UO18" s="5"/>
      <c r="UP18" s="40">
        <v>2.1779999999999999</v>
      </c>
      <c r="UQ18" s="40" t="s">
        <v>1502</v>
      </c>
      <c r="UR18" s="40">
        <f t="shared" si="163"/>
        <v>2.1779999999999999</v>
      </c>
      <c r="US18" s="40" t="s">
        <v>1502</v>
      </c>
      <c r="UT18" s="40" t="s">
        <v>1502</v>
      </c>
      <c r="UU18" s="40" t="s">
        <v>1502</v>
      </c>
      <c r="UV18" s="40">
        <f t="shared" si="82"/>
        <v>2.1779999999999999</v>
      </c>
      <c r="UW18" s="40" t="s">
        <v>1502</v>
      </c>
      <c r="UX18" s="40">
        <f t="shared" si="83"/>
        <v>2.1779999999999999</v>
      </c>
      <c r="UY18" s="40" t="s">
        <v>1502</v>
      </c>
      <c r="UZ18" s="40" t="s">
        <v>1502</v>
      </c>
      <c r="VA18" s="40">
        <f t="shared" si="84"/>
        <v>2.1779999999999999</v>
      </c>
      <c r="VB18" s="40" t="s">
        <v>1502</v>
      </c>
      <c r="VC18" s="40">
        <f t="shared" si="85"/>
        <v>2.1779999999999999</v>
      </c>
      <c r="VD18" s="40" t="s">
        <v>1502</v>
      </c>
      <c r="VE18" s="40" t="s">
        <v>1502</v>
      </c>
      <c r="VF18" s="40">
        <f t="shared" si="86"/>
        <v>2.1779999999999999</v>
      </c>
      <c r="VG18" s="1050" t="s">
        <v>1502</v>
      </c>
      <c r="VH18" s="1050" t="s">
        <v>1502</v>
      </c>
      <c r="VI18" s="1050" t="s">
        <v>1502</v>
      </c>
      <c r="VJ18" s="1050" t="s">
        <v>1502</v>
      </c>
      <c r="VK18" s="919" t="s">
        <v>1502</v>
      </c>
      <c r="VL18" s="54" t="s">
        <v>1502</v>
      </c>
      <c r="VM18" s="1050" t="s">
        <v>1502</v>
      </c>
      <c r="VN18" s="1050">
        <f t="shared" si="87"/>
        <v>2.1779999999999999</v>
      </c>
      <c r="VO18" s="1050" t="s">
        <v>1502</v>
      </c>
      <c r="VP18" s="919" t="s">
        <v>1502</v>
      </c>
      <c r="VQ18" s="28" t="s">
        <v>1502</v>
      </c>
      <c r="VR18" s="1050" t="s">
        <v>1502</v>
      </c>
      <c r="VS18" s="1050">
        <f t="shared" si="88"/>
        <v>2.1779999999999999</v>
      </c>
      <c r="VT18" s="1050" t="s">
        <v>1502</v>
      </c>
      <c r="VU18" s="1050" t="s">
        <v>1502</v>
      </c>
      <c r="VV18" s="1050" t="s">
        <v>1502</v>
      </c>
      <c r="VW18" s="1050" t="s">
        <v>1502</v>
      </c>
      <c r="VX18" s="1050">
        <f t="shared" si="89"/>
        <v>2.1779999999999999</v>
      </c>
      <c r="VY18" s="1050" t="s">
        <v>1502</v>
      </c>
      <c r="VZ18" s="1050" t="s">
        <v>1502</v>
      </c>
      <c r="WA18" s="1050" t="s">
        <v>1502</v>
      </c>
      <c r="WB18" s="1050" t="s">
        <v>1502</v>
      </c>
      <c r="WC18" s="1050">
        <f t="shared" si="90"/>
        <v>2.1779999999999999</v>
      </c>
      <c r="WD18" s="1050" t="s">
        <v>1502</v>
      </c>
      <c r="WE18" s="1050" t="s">
        <v>1502</v>
      </c>
      <c r="WF18" s="1050" t="s">
        <v>1502</v>
      </c>
      <c r="WG18" s="1050" t="s">
        <v>1502</v>
      </c>
      <c r="WH18" s="1050">
        <f t="shared" si="91"/>
        <v>2.1779999999999999</v>
      </c>
      <c r="WI18" s="919" t="s">
        <v>1502</v>
      </c>
      <c r="WJ18" s="28" t="s">
        <v>1502</v>
      </c>
      <c r="WK18" s="54">
        <f t="shared" si="92"/>
        <v>2.1779999999999999</v>
      </c>
      <c r="WL18" s="54" t="s">
        <v>1502</v>
      </c>
      <c r="WM18" s="54" t="s">
        <v>1502</v>
      </c>
      <c r="WN18" s="54" t="s">
        <v>1502</v>
      </c>
      <c r="WO18" s="54"/>
      <c r="WP18" s="54" t="s">
        <v>1502</v>
      </c>
      <c r="WQ18" s="54" t="s">
        <v>1502</v>
      </c>
      <c r="WR18" s="54" t="s">
        <v>1502</v>
      </c>
      <c r="WS18" s="54" t="s">
        <v>1502</v>
      </c>
      <c r="WT18" s="54" t="s">
        <v>1502</v>
      </c>
      <c r="WU18" s="54" t="s">
        <v>1502</v>
      </c>
      <c r="WV18" s="1050" t="s">
        <v>1502</v>
      </c>
      <c r="WW18" s="1050" t="s">
        <v>1502</v>
      </c>
      <c r="WX18" s="54" t="s">
        <v>1502</v>
      </c>
      <c r="WY18" s="1050"/>
      <c r="WZ18" s="1050" t="s">
        <v>1502</v>
      </c>
      <c r="XA18" s="54" t="s">
        <v>1502</v>
      </c>
      <c r="XB18" s="54" t="s">
        <v>1502</v>
      </c>
      <c r="XC18" s="1050" t="s">
        <v>1502</v>
      </c>
      <c r="XD18" s="1050" t="s">
        <v>1502</v>
      </c>
      <c r="XE18" s="1050" t="s">
        <v>1502</v>
      </c>
      <c r="XF18" s="1050"/>
      <c r="XG18" s="1050" t="s">
        <v>1502</v>
      </c>
      <c r="XH18" s="1050" t="s">
        <v>1502</v>
      </c>
      <c r="XI18" s="1050" t="s">
        <v>1502</v>
      </c>
      <c r="XJ18" s="1050"/>
      <c r="XK18" s="119" t="s">
        <v>1502</v>
      </c>
      <c r="XL18" s="1657" t="s">
        <v>1502</v>
      </c>
      <c r="XM18" s="1050"/>
      <c r="XN18" s="1050" t="s">
        <v>1502</v>
      </c>
      <c r="XO18" s="5"/>
      <c r="XP18" s="5"/>
      <c r="XQ18" s="1222"/>
      <c r="XR18" s="1050"/>
      <c r="XS18" s="1050"/>
      <c r="XT18" s="1050"/>
      <c r="XU18" s="66" t="s">
        <v>1502</v>
      </c>
      <c r="XV18" s="56" t="s">
        <v>1502</v>
      </c>
      <c r="XW18" s="1051" t="s">
        <v>1502</v>
      </c>
      <c r="XX18" s="1322" t="s">
        <v>1502</v>
      </c>
      <c r="XY18" s="1390" t="s">
        <v>1502</v>
      </c>
      <c r="XZ18" s="1322" t="s">
        <v>1502</v>
      </c>
      <c r="YA18" s="1322" t="s">
        <v>1502</v>
      </c>
      <c r="YB18" s="1322" t="s">
        <v>1502</v>
      </c>
      <c r="YC18" s="1322" t="s">
        <v>1502</v>
      </c>
      <c r="YD18" s="1322" t="s">
        <v>1502</v>
      </c>
      <c r="YE18" s="1322" t="s">
        <v>1502</v>
      </c>
      <c r="YF18" s="1322" t="s">
        <v>1502</v>
      </c>
      <c r="YG18" s="1051" t="s">
        <v>1502</v>
      </c>
      <c r="YH18" s="1051" t="s">
        <v>1502</v>
      </c>
      <c r="YI18" s="1051" t="s">
        <v>1502</v>
      </c>
      <c r="YJ18" s="1051" t="s">
        <v>1502</v>
      </c>
      <c r="YK18" s="371"/>
      <c r="YL18" s="1052" t="s">
        <v>1502</v>
      </c>
      <c r="YM18" s="1052" t="s">
        <v>1502</v>
      </c>
      <c r="YN18" s="1050" t="s">
        <v>1502</v>
      </c>
      <c r="YO18" s="357"/>
      <c r="YP18" s="54" t="s">
        <v>1502</v>
      </c>
      <c r="YQ18" s="919" t="s">
        <v>1502</v>
      </c>
      <c r="YR18" s="54" t="s">
        <v>1502</v>
      </c>
      <c r="YS18" s="1082" t="s">
        <v>1502</v>
      </c>
      <c r="YT18" s="54" t="s">
        <v>1502</v>
      </c>
      <c r="YU18" s="1082" t="s">
        <v>1502</v>
      </c>
      <c r="YV18" s="1082" t="s">
        <v>1502</v>
      </c>
      <c r="YW18" s="56" t="s">
        <v>1502</v>
      </c>
      <c r="YX18" s="1082" t="s">
        <v>1502</v>
      </c>
      <c r="YY18" s="1082" t="s">
        <v>1502</v>
      </c>
      <c r="YZ18" s="56" t="s">
        <v>1502</v>
      </c>
      <c r="ZA18" s="1082" t="s">
        <v>1502</v>
      </c>
      <c r="ZB18" s="1050" t="s">
        <v>1502</v>
      </c>
      <c r="ZC18" s="919" t="s">
        <v>1502</v>
      </c>
      <c r="ZD18" s="54" t="s">
        <v>1502</v>
      </c>
      <c r="ZE18" s="919" t="s">
        <v>1502</v>
      </c>
      <c r="ZF18" s="40" t="s">
        <v>1502</v>
      </c>
      <c r="ZG18" s="40" t="s">
        <v>1502</v>
      </c>
      <c r="ZH18" s="371" t="s">
        <v>1502</v>
      </c>
      <c r="ZI18" s="1051"/>
      <c r="ZJ18" s="1229"/>
      <c r="ZK18" s="1052"/>
      <c r="ZL18" s="1052"/>
      <c r="ZM18" s="1052"/>
      <c r="ZN18" s="1392" t="s">
        <v>1502</v>
      </c>
      <c r="ZO18" s="1322" t="s">
        <v>1502</v>
      </c>
      <c r="ZP18" s="1322" t="s">
        <v>1502</v>
      </c>
      <c r="ZQ18" s="1390" t="s">
        <v>1502</v>
      </c>
      <c r="ZR18" s="1322" t="s">
        <v>1502</v>
      </c>
      <c r="ZS18" s="1390" t="s">
        <v>1502</v>
      </c>
      <c r="ZT18" s="1322" t="s">
        <v>1502</v>
      </c>
      <c r="ZU18" s="1445" t="s">
        <v>1502</v>
      </c>
      <c r="ZV18" s="1322" t="s">
        <v>1502</v>
      </c>
      <c r="ZW18" s="1392" t="s">
        <v>1502</v>
      </c>
      <c r="ZX18" s="1051" t="s">
        <v>1502</v>
      </c>
      <c r="ZY18" s="1051" t="s">
        <v>1502</v>
      </c>
      <c r="ZZ18" s="1051" t="s">
        <v>1502</v>
      </c>
      <c r="AAA18" s="1051" t="s">
        <v>1502</v>
      </c>
      <c r="AAB18" s="371" t="s">
        <v>1502</v>
      </c>
      <c r="AAC18" s="1052" t="s">
        <v>1502</v>
      </c>
      <c r="AAD18" s="371" t="s">
        <v>1502</v>
      </c>
      <c r="AAE18" s="1051" t="s">
        <v>1502</v>
      </c>
      <c r="AAF18" s="677"/>
      <c r="AAG18" s="40"/>
      <c r="AAH18" s="54" t="s">
        <v>1502</v>
      </c>
      <c r="AAI18" s="28" t="s">
        <v>1502</v>
      </c>
      <c r="AAJ18" s="54" t="s">
        <v>1502</v>
      </c>
      <c r="AAK18" s="54" t="str">
        <f t="shared" si="118"/>
        <v>NA</v>
      </c>
      <c r="AAL18" s="54" t="s">
        <v>1502</v>
      </c>
      <c r="AAM18" s="919" t="s">
        <v>1502</v>
      </c>
      <c r="AAN18" s="54" t="s">
        <v>1502</v>
      </c>
      <c r="AAO18" s="1050" t="s">
        <v>1502</v>
      </c>
      <c r="AAP18" s="54" t="s">
        <v>1502</v>
      </c>
      <c r="AAQ18" s="919"/>
      <c r="AAR18" s="54" t="s">
        <v>1502</v>
      </c>
      <c r="AAS18" s="37" t="s">
        <v>1502</v>
      </c>
      <c r="AAT18" s="1050">
        <f t="shared" si="121"/>
        <v>0</v>
      </c>
      <c r="AAU18" s="46"/>
      <c r="AAV18" s="54" t="s">
        <v>1502</v>
      </c>
      <c r="AAW18" s="28" t="s">
        <v>1502</v>
      </c>
      <c r="AAX18" s="28" t="s">
        <v>1502</v>
      </c>
      <c r="AAY18" s="28" t="s">
        <v>1502</v>
      </c>
      <c r="AAZ18" s="28" t="s">
        <v>1502</v>
      </c>
      <c r="ABA18" s="54" t="s">
        <v>1502</v>
      </c>
      <c r="ABB18" s="5"/>
      <c r="ABC18" s="1050" t="s">
        <v>1502</v>
      </c>
      <c r="ABD18" s="1050" t="str">
        <f t="shared" si="123"/>
        <v>NA</v>
      </c>
      <c r="ABE18" s="1050" t="s">
        <v>1502</v>
      </c>
      <c r="ABF18" s="5"/>
      <c r="ABG18" s="1050" t="s">
        <v>1502</v>
      </c>
      <c r="ABH18" s="1050" t="str">
        <f t="shared" si="125"/>
        <v>NA</v>
      </c>
      <c r="ABI18" s="1050" t="s">
        <v>1502</v>
      </c>
      <c r="ABJ18" s="5"/>
      <c r="ABK18" s="56" t="s">
        <v>1502</v>
      </c>
      <c r="ABL18" s="1050" t="str">
        <f t="shared" si="126"/>
        <v>NA</v>
      </c>
      <c r="ABM18" s="1050" t="s">
        <v>1502</v>
      </c>
      <c r="ABN18" s="677"/>
      <c r="ABO18" s="40"/>
      <c r="ABP18" s="46"/>
      <c r="ABQ18" s="40"/>
      <c r="ABR18" s="40" t="str">
        <f t="shared" si="128"/>
        <v xml:space="preserve">1. Better than baseline </v>
      </c>
      <c r="ABS18" s="40" t="str">
        <f t="shared" si="129"/>
        <v>4.Blocker/Not Executed</v>
      </c>
      <c r="ABT18" s="40" t="str">
        <f t="shared" si="130"/>
        <v>4.Blocker/Not Executed</v>
      </c>
      <c r="ABU18" s="40" t="str">
        <f t="shared" si="131"/>
        <v>4.Blocker/Not Executed</v>
      </c>
      <c r="ABV18" s="40" t="str">
        <f t="shared" si="132"/>
        <v xml:space="preserve">1. Better than baseline </v>
      </c>
      <c r="ABW18" s="40" t="str">
        <f t="shared" si="133"/>
        <v>4.Blocker/Not Executed</v>
      </c>
      <c r="ABX18" s="40" t="str">
        <f t="shared" si="134"/>
        <v>4.Blocker/Not Executed</v>
      </c>
      <c r="ABY18" s="69" t="str">
        <f t="shared" si="135"/>
        <v xml:space="preserve">1. Better than baseline </v>
      </c>
      <c r="ABZ18" s="69" t="str">
        <f t="shared" si="136"/>
        <v>4.Blocker/Not Executed</v>
      </c>
      <c r="ACA18" s="69" t="str">
        <f t="shared" si="137"/>
        <v>4.Blocker/Not Executed</v>
      </c>
      <c r="ACB18" s="69" t="str">
        <f t="shared" si="138"/>
        <v>4.Blocker/Not Executed</v>
      </c>
      <c r="ACC18" s="40" t="str">
        <f t="shared" si="139"/>
        <v>3. Missing baseline</v>
      </c>
      <c r="ACD18" s="46" t="str">
        <f t="shared" si="140"/>
        <v>3. Missing baseline</v>
      </c>
      <c r="ACE18" s="46" t="str">
        <f t="shared" si="141"/>
        <v>3. Missing baseline</v>
      </c>
      <c r="ACF18" s="46" t="str">
        <f t="shared" si="142"/>
        <v>4.Blocker/Not Executed</v>
      </c>
    </row>
    <row r="19" spans="1:760" s="4" customFormat="1" ht="44" thickBot="1" x14ac:dyDescent="0.4">
      <c r="A19" s="1690">
        <v>17</v>
      </c>
      <c r="B19" s="1051" t="s">
        <v>17</v>
      </c>
      <c r="C19" s="1051" t="s">
        <v>1254</v>
      </c>
      <c r="D19" s="1051" t="s">
        <v>2307</v>
      </c>
      <c r="E19" s="1051" t="s">
        <v>2307</v>
      </c>
      <c r="F19" s="1051" t="s">
        <v>2335</v>
      </c>
      <c r="G19" s="1051" t="s">
        <v>2337</v>
      </c>
      <c r="H19" s="136"/>
      <c r="I19" s="136"/>
      <c r="J19" s="136"/>
      <c r="K19" s="136"/>
      <c r="L19" s="136"/>
      <c r="M19" s="136"/>
      <c r="N19" s="136"/>
      <c r="O19" s="136"/>
      <c r="P19" s="136"/>
      <c r="Q19" s="136"/>
      <c r="R19" s="136"/>
      <c r="S19" s="136"/>
      <c r="T19" s="136"/>
      <c r="U19" s="136"/>
      <c r="V19" s="136"/>
      <c r="W19" s="136"/>
      <c r="X19" s="136"/>
      <c r="Y19" s="136"/>
      <c r="Z19" s="136"/>
      <c r="AA19" s="136"/>
      <c r="AB19" s="136"/>
      <c r="AC19" s="136"/>
      <c r="AD19" s="136"/>
      <c r="AE19" s="136"/>
      <c r="AF19" s="136"/>
      <c r="AG19" s="136"/>
      <c r="AH19" s="136"/>
      <c r="AI19" s="136"/>
      <c r="AJ19" s="136"/>
      <c r="AK19" s="136"/>
      <c r="AL19" s="136"/>
      <c r="AM19" s="136"/>
      <c r="AN19" s="136"/>
      <c r="AO19" s="136"/>
      <c r="AP19" s="136"/>
      <c r="AQ19" s="136"/>
      <c r="AR19" s="136"/>
      <c r="AS19" s="136"/>
      <c r="AT19" s="136"/>
      <c r="AU19" s="371">
        <v>0.84</v>
      </c>
      <c r="AV19" s="371"/>
      <c r="AW19" s="188"/>
      <c r="AX19" s="188" t="s">
        <v>1502</v>
      </c>
      <c r="AY19" s="371">
        <v>0.83</v>
      </c>
      <c r="AZ19" s="188">
        <f t="shared" si="0"/>
        <v>0.83</v>
      </c>
      <c r="BA19" s="188" t="s">
        <v>1502</v>
      </c>
      <c r="BB19" s="66">
        <f t="shared" si="1"/>
        <v>0.83</v>
      </c>
      <c r="BC19" s="371"/>
      <c r="BD19" s="1146">
        <f t="shared" si="2"/>
        <v>-1</v>
      </c>
      <c r="BE19" s="136"/>
      <c r="BF19" s="136"/>
      <c r="BG19" s="136"/>
      <c r="BH19" s="136"/>
      <c r="BI19" s="136"/>
      <c r="BJ19" s="136"/>
      <c r="BK19" s="136"/>
      <c r="BL19" s="136"/>
      <c r="BM19" s="136"/>
      <c r="BN19" s="136"/>
      <c r="BO19" s="136"/>
      <c r="BP19" s="136"/>
      <c r="BQ19" s="136"/>
      <c r="BR19" s="136"/>
      <c r="BS19" s="136"/>
      <c r="BT19" s="136"/>
      <c r="BU19" s="136"/>
      <c r="BV19" s="136"/>
      <c r="BW19" s="136"/>
      <c r="BX19" s="136"/>
      <c r="BY19" s="136"/>
      <c r="BZ19" s="136"/>
      <c r="CA19" s="136"/>
      <c r="CB19" s="136"/>
      <c r="CC19" s="136"/>
      <c r="CD19" s="136"/>
      <c r="CE19" s="136"/>
      <c r="CF19" s="136"/>
      <c r="CG19" s="136"/>
      <c r="CH19" s="136"/>
      <c r="CI19" s="136"/>
      <c r="CJ19" s="136"/>
      <c r="CK19" s="136"/>
      <c r="CL19" s="136"/>
      <c r="CM19" s="136"/>
      <c r="CN19" s="136"/>
      <c r="CO19" s="136"/>
      <c r="CP19" s="136"/>
      <c r="CQ19" s="136"/>
      <c r="CR19" s="136"/>
      <c r="CS19" s="136"/>
      <c r="CT19" s="136"/>
      <c r="CU19" s="136"/>
      <c r="CV19" s="136"/>
      <c r="CW19" s="136"/>
      <c r="CX19" s="136"/>
      <c r="CY19" s="136"/>
      <c r="CZ19" s="136"/>
      <c r="DA19" s="136"/>
      <c r="DB19" s="136"/>
      <c r="DC19" s="136"/>
      <c r="DD19" s="136"/>
      <c r="DE19" s="136"/>
      <c r="DF19" s="136"/>
      <c r="DG19" s="136"/>
      <c r="DH19" s="136"/>
      <c r="DI19" s="136"/>
      <c r="DJ19" s="136"/>
      <c r="DK19" s="136"/>
      <c r="DL19" s="136"/>
      <c r="DM19" s="136"/>
      <c r="DN19" s="136"/>
      <c r="DO19" s="136"/>
      <c r="DP19" s="136">
        <v>0.9</v>
      </c>
      <c r="DQ19" s="136"/>
      <c r="DR19" s="136" t="s">
        <v>1502</v>
      </c>
      <c r="DS19" s="136"/>
      <c r="DT19" s="136">
        <f>MIN(DP19,DS19)</f>
        <v>0.9</v>
      </c>
      <c r="DU19" s="188" t="s">
        <v>1502</v>
      </c>
      <c r="DV19" s="56">
        <f t="shared" si="3"/>
        <v>0.9</v>
      </c>
      <c r="DW19" s="188" t="s">
        <v>1502</v>
      </c>
      <c r="DX19" s="188" t="s">
        <v>1502</v>
      </c>
      <c r="DY19" s="56">
        <f t="shared" si="4"/>
        <v>0.9</v>
      </c>
      <c r="DZ19" s="188"/>
      <c r="EA19" s="357"/>
      <c r="EB19" s="186"/>
      <c r="EC19" s="186"/>
      <c r="ED19" s="186"/>
      <c r="EE19" s="186"/>
      <c r="EF19" s="186"/>
      <c r="EG19" s="186"/>
      <c r="EH19" s="186"/>
      <c r="EI19" s="186"/>
      <c r="EJ19" s="186"/>
      <c r="EK19" s="186"/>
      <c r="EL19" s="186"/>
      <c r="EM19" s="186"/>
      <c r="EN19" s="186"/>
      <c r="EO19" s="186"/>
      <c r="EP19" s="186"/>
      <c r="EQ19" s="186"/>
      <c r="ER19" s="186"/>
      <c r="ES19" s="186"/>
      <c r="ET19" s="186"/>
      <c r="EU19" s="186"/>
      <c r="EV19" s="186"/>
      <c r="EW19" s="186"/>
      <c r="EX19" s="186"/>
      <c r="EY19" s="186"/>
      <c r="EZ19" s="186"/>
      <c r="FA19" s="186"/>
      <c r="FB19" s="186"/>
      <c r="FC19" s="186"/>
      <c r="FD19" s="186"/>
      <c r="FE19" s="186"/>
      <c r="FF19" s="186"/>
      <c r="FG19" s="186"/>
      <c r="FH19" s="136"/>
      <c r="FI19" s="136"/>
      <c r="FJ19" s="136"/>
      <c r="FK19" s="136"/>
      <c r="FL19" s="136">
        <v>0.82</v>
      </c>
      <c r="FM19" s="136"/>
      <c r="FN19" s="136" t="s">
        <v>1502</v>
      </c>
      <c r="FO19" s="136">
        <v>0.86</v>
      </c>
      <c r="FP19" s="136">
        <f t="shared" si="161"/>
        <v>0.82</v>
      </c>
      <c r="FQ19" s="136" t="s">
        <v>1502</v>
      </c>
      <c r="FR19" s="66">
        <f t="shared" si="6"/>
        <v>0.82</v>
      </c>
      <c r="FS19" s="371" t="s">
        <v>1502</v>
      </c>
      <c r="FT19" s="371" t="s">
        <v>1502</v>
      </c>
      <c r="FU19" s="357"/>
      <c r="FV19" s="136"/>
      <c r="FW19" s="136"/>
      <c r="FX19" s="136"/>
      <c r="FY19" s="136"/>
      <c r="FZ19" s="136"/>
      <c r="GA19" s="136"/>
      <c r="GB19" s="136"/>
      <c r="GC19" s="136"/>
      <c r="GD19" s="136"/>
      <c r="GE19" s="136"/>
      <c r="GF19" s="136"/>
      <c r="GG19" s="136"/>
      <c r="GH19" s="136"/>
      <c r="GI19" s="136"/>
      <c r="GJ19" s="136"/>
      <c r="GK19" s="136"/>
      <c r="GL19" s="136"/>
      <c r="GM19" s="136"/>
      <c r="GN19" s="136"/>
      <c r="GO19" s="136"/>
      <c r="GP19" s="136"/>
      <c r="GQ19" s="136"/>
      <c r="GR19" s="136"/>
      <c r="GS19" s="136"/>
      <c r="GT19" s="136"/>
      <c r="GU19" s="136"/>
      <c r="GV19" s="136"/>
      <c r="GW19" s="136"/>
      <c r="GX19" s="136"/>
      <c r="GY19" s="136"/>
      <c r="GZ19" s="136"/>
      <c r="HA19" s="136"/>
      <c r="HB19" s="136"/>
      <c r="HC19" s="136"/>
      <c r="HD19" s="136"/>
      <c r="HE19" s="136">
        <v>0.81</v>
      </c>
      <c r="HF19" s="136"/>
      <c r="HG19" s="136" t="s">
        <v>1502</v>
      </c>
      <c r="HH19" s="136"/>
      <c r="HI19" s="136">
        <f t="shared" si="162"/>
        <v>0.81</v>
      </c>
      <c r="HJ19" s="136" t="s">
        <v>1502</v>
      </c>
      <c r="HK19" s="1051">
        <f t="shared" si="8"/>
        <v>0.81</v>
      </c>
      <c r="HL19" s="371" t="s">
        <v>1502</v>
      </c>
      <c r="HM19" s="1052">
        <f t="shared" si="9"/>
        <v>0.81</v>
      </c>
      <c r="HN19" s="1052" t="s">
        <v>1502</v>
      </c>
      <c r="HO19" s="1052">
        <f t="shared" si="10"/>
        <v>0.81</v>
      </c>
      <c r="HP19" s="1052"/>
      <c r="HQ19" s="357">
        <f t="shared" si="11"/>
        <v>-1</v>
      </c>
      <c r="HR19" s="136"/>
      <c r="HS19" s="136"/>
      <c r="HT19" s="136"/>
      <c r="HU19" s="136"/>
      <c r="HV19" s="136"/>
      <c r="HW19" s="136"/>
      <c r="HX19" s="136"/>
      <c r="HY19" s="136"/>
      <c r="HZ19" s="136"/>
      <c r="IA19" s="136"/>
      <c r="IB19" s="136"/>
      <c r="IC19" s="136"/>
      <c r="ID19" s="136"/>
      <c r="IE19" s="136"/>
      <c r="IF19" s="136"/>
      <c r="IG19" s="136"/>
      <c r="IH19" s="136"/>
      <c r="II19" s="136"/>
      <c r="IJ19" s="136"/>
      <c r="IK19" s="136"/>
      <c r="IL19" s="136"/>
      <c r="IM19" s="136"/>
      <c r="IN19" s="136"/>
      <c r="IO19" s="136"/>
      <c r="IP19" s="136"/>
      <c r="IQ19" s="136"/>
      <c r="IR19" s="136"/>
      <c r="IS19" s="136"/>
      <c r="IT19" s="136"/>
      <c r="IU19" s="136"/>
      <c r="IV19" s="136"/>
      <c r="IW19" s="136"/>
      <c r="IX19" s="136"/>
      <c r="IY19" s="136"/>
      <c r="IZ19" s="136"/>
      <c r="JA19" s="136"/>
      <c r="JB19" s="136"/>
      <c r="JC19" s="136"/>
      <c r="JD19" s="136">
        <v>0.8</v>
      </c>
      <c r="JE19" s="136"/>
      <c r="JF19" s="136" t="s">
        <v>1502</v>
      </c>
      <c r="JG19" s="136">
        <v>0.83</v>
      </c>
      <c r="JH19" s="136">
        <f t="shared" si="12"/>
        <v>0.8</v>
      </c>
      <c r="JI19" s="136" t="s">
        <v>1502</v>
      </c>
      <c r="JJ19" s="56">
        <f t="shared" si="13"/>
        <v>0.8</v>
      </c>
      <c r="JK19" s="1052" t="s">
        <v>1502</v>
      </c>
      <c r="JL19" s="1052" t="s">
        <v>1502</v>
      </c>
      <c r="JM19" s="371">
        <f t="shared" si="143"/>
        <v>0.8</v>
      </c>
      <c r="JN19" s="371" t="s">
        <v>1502</v>
      </c>
      <c r="JO19" s="1052" t="s">
        <v>1502</v>
      </c>
      <c r="JP19" s="1052">
        <f t="shared" si="14"/>
        <v>0.8</v>
      </c>
      <c r="JQ19" s="1052" t="s">
        <v>1502</v>
      </c>
      <c r="JR19" s="1052">
        <f t="shared" si="15"/>
        <v>0.8</v>
      </c>
      <c r="JS19" s="1052" t="s">
        <v>1502</v>
      </c>
      <c r="JT19" s="66" t="s">
        <v>1502</v>
      </c>
      <c r="JU19" s="56">
        <f t="shared" si="16"/>
        <v>0.8</v>
      </c>
      <c r="JV19" s="136" t="s">
        <v>1502</v>
      </c>
      <c r="JW19" s="56" t="s">
        <v>1502</v>
      </c>
      <c r="JX19" s="1052">
        <f t="shared" si="17"/>
        <v>0.8</v>
      </c>
      <c r="JY19" s="136" t="s">
        <v>1502</v>
      </c>
      <c r="JZ19" s="56" t="s">
        <v>1502</v>
      </c>
      <c r="KA19" s="1052">
        <f t="shared" si="18"/>
        <v>0.8</v>
      </c>
      <c r="KB19" s="1052" t="s">
        <v>1502</v>
      </c>
      <c r="KC19" s="1051" t="s">
        <v>1502</v>
      </c>
      <c r="KD19" s="1052">
        <f t="shared" si="19"/>
        <v>0.8</v>
      </c>
      <c r="KE19" s="1052"/>
      <c r="KF19" s="1051" t="s">
        <v>1502</v>
      </c>
      <c r="KG19" s="1052">
        <f t="shared" si="20"/>
        <v>0.8</v>
      </c>
      <c r="KH19" s="1052" t="s">
        <v>1502</v>
      </c>
      <c r="KI19" s="1052">
        <f t="shared" si="21"/>
        <v>0.8</v>
      </c>
      <c r="KJ19" s="884" t="s">
        <v>1502</v>
      </c>
      <c r="KK19" s="56" t="s">
        <v>1502</v>
      </c>
      <c r="KL19" s="884" t="s">
        <v>1502</v>
      </c>
      <c r="KM19" s="357"/>
      <c r="KN19" s="136"/>
      <c r="KO19" s="136"/>
      <c r="KP19" s="136"/>
      <c r="KQ19" s="136"/>
      <c r="KR19" s="136"/>
      <c r="KS19" s="136"/>
      <c r="KT19" s="136"/>
      <c r="KU19" s="136"/>
      <c r="KV19" s="136"/>
      <c r="KW19" s="136"/>
      <c r="KX19" s="136"/>
      <c r="KY19" s="136"/>
      <c r="KZ19" s="136"/>
      <c r="LA19" s="136"/>
      <c r="LB19" s="136"/>
      <c r="LC19" s="136"/>
      <c r="LD19" s="136"/>
      <c r="LE19" s="136"/>
      <c r="LF19" s="136"/>
      <c r="LG19" s="136"/>
      <c r="LH19" s="136"/>
      <c r="LI19" s="136"/>
      <c r="LJ19" s="136"/>
      <c r="LK19" s="136"/>
      <c r="LL19" s="136"/>
      <c r="LM19" s="136"/>
      <c r="LN19" s="136"/>
      <c r="LO19" s="136"/>
      <c r="LP19" s="136"/>
      <c r="LQ19" s="136"/>
      <c r="LR19" s="136"/>
      <c r="LS19" s="136"/>
      <c r="LT19" s="136"/>
      <c r="LU19" s="136"/>
      <c r="LV19" s="136"/>
      <c r="LW19" s="136"/>
      <c r="LX19" s="136"/>
      <c r="LY19" s="136">
        <v>0.83</v>
      </c>
      <c r="LZ19" s="136"/>
      <c r="MA19" s="884" t="s">
        <v>1502</v>
      </c>
      <c r="MB19" s="136" t="s">
        <v>1502</v>
      </c>
      <c r="MC19" s="136">
        <v>0.85</v>
      </c>
      <c r="MD19" s="136">
        <f t="shared" si="144"/>
        <v>0.83</v>
      </c>
      <c r="ME19" s="136" t="s">
        <v>1502</v>
      </c>
      <c r="MF19" s="136">
        <f t="shared" si="24"/>
        <v>0.83</v>
      </c>
      <c r="MG19" s="136" t="s">
        <v>1502</v>
      </c>
      <c r="MH19" s="136">
        <f t="shared" si="25"/>
        <v>0.83</v>
      </c>
      <c r="MI19" s="136" t="s">
        <v>1502</v>
      </c>
      <c r="MJ19" s="136">
        <f t="shared" si="26"/>
        <v>0.83</v>
      </c>
      <c r="MK19" s="884" t="s">
        <v>1502</v>
      </c>
      <c r="ML19" s="884" t="s">
        <v>1502</v>
      </c>
      <c r="MM19" s="1051">
        <f t="shared" si="27"/>
        <v>0.83</v>
      </c>
      <c r="MN19" s="1051" t="s">
        <v>1502</v>
      </c>
      <c r="MO19" s="884" t="s">
        <v>1502</v>
      </c>
      <c r="MP19" s="56" t="s">
        <v>1502</v>
      </c>
      <c r="MQ19" s="1051">
        <f>MIN(MP19,MM19)</f>
        <v>0.83</v>
      </c>
      <c r="MR19" s="136" t="s">
        <v>1502</v>
      </c>
      <c r="MS19" s="56" t="s">
        <v>1502</v>
      </c>
      <c r="MT19" s="1052">
        <f t="shared" si="29"/>
        <v>0.83</v>
      </c>
      <c r="MU19" s="136" t="s">
        <v>1502</v>
      </c>
      <c r="MV19" s="371" t="s">
        <v>1502</v>
      </c>
      <c r="MW19" s="1052">
        <f t="shared" si="30"/>
        <v>0.83</v>
      </c>
      <c r="MX19" s="1052" t="s">
        <v>1502</v>
      </c>
      <c r="MY19" s="1052" t="s">
        <v>1502</v>
      </c>
      <c r="MZ19" s="1051">
        <f t="shared" si="31"/>
        <v>0.83</v>
      </c>
      <c r="NA19" s="1051" t="s">
        <v>1502</v>
      </c>
      <c r="NB19" s="1051" t="s">
        <v>1502</v>
      </c>
      <c r="NC19" s="1051">
        <f t="shared" si="32"/>
        <v>0.83</v>
      </c>
      <c r="ND19" s="1051" t="s">
        <v>1502</v>
      </c>
      <c r="NE19" s="56" t="s">
        <v>1502</v>
      </c>
      <c r="NF19" s="1051">
        <f t="shared" si="33"/>
        <v>0.83</v>
      </c>
      <c r="NG19" s="1051" t="s">
        <v>1502</v>
      </c>
      <c r="NH19" s="1229"/>
      <c r="NI19" s="136"/>
      <c r="NJ19" s="136"/>
      <c r="NK19" s="136"/>
      <c r="NL19" s="136"/>
      <c r="NM19" s="136"/>
      <c r="NN19" s="136"/>
      <c r="NO19" s="136"/>
      <c r="NP19" s="136"/>
      <c r="NQ19" s="136"/>
      <c r="NR19" s="136"/>
      <c r="NS19" s="136"/>
      <c r="NT19" s="136"/>
      <c r="NU19" s="136"/>
      <c r="NV19" s="136"/>
      <c r="NW19" s="136"/>
      <c r="NX19" s="136"/>
      <c r="NY19" s="136"/>
      <c r="NZ19" s="136"/>
      <c r="OA19" s="136"/>
      <c r="OB19" s="136"/>
      <c r="OC19" s="136"/>
      <c r="OD19" s="136"/>
      <c r="OE19" s="136"/>
      <c r="OF19" s="136"/>
      <c r="OG19" s="136"/>
      <c r="OH19" s="136"/>
      <c r="OI19" s="136"/>
      <c r="OJ19" s="136"/>
      <c r="OK19" s="136"/>
      <c r="OL19" s="136"/>
      <c r="OM19" s="136"/>
      <c r="ON19" s="136"/>
      <c r="OO19" s="136"/>
      <c r="OP19" s="136"/>
      <c r="OQ19" s="136"/>
      <c r="OR19" s="136"/>
      <c r="OS19" s="136"/>
      <c r="OT19" s="136"/>
      <c r="OU19" s="136">
        <v>0.75</v>
      </c>
      <c r="OV19" s="136"/>
      <c r="OW19" s="136" t="s">
        <v>1502</v>
      </c>
      <c r="OX19" s="136" t="s">
        <v>1502</v>
      </c>
      <c r="OY19" s="136">
        <f t="shared" si="35"/>
        <v>0.75</v>
      </c>
      <c r="OZ19" s="136" t="s">
        <v>1502</v>
      </c>
      <c r="PA19" s="884" t="s">
        <v>1502</v>
      </c>
      <c r="PB19" s="136"/>
      <c r="PC19" s="884">
        <f t="shared" si="36"/>
        <v>0.75</v>
      </c>
      <c r="PD19" s="884" t="s">
        <v>1502</v>
      </c>
      <c r="PE19" s="884" t="s">
        <v>1502</v>
      </c>
      <c r="PF19" s="136">
        <f t="shared" si="37"/>
        <v>0.75</v>
      </c>
      <c r="PG19" s="136" t="s">
        <v>1502</v>
      </c>
      <c r="PH19" s="136" t="s">
        <v>1502</v>
      </c>
      <c r="PI19" s="136">
        <f t="shared" si="38"/>
        <v>0.75</v>
      </c>
      <c r="PJ19" s="136" t="s">
        <v>1502</v>
      </c>
      <c r="PK19" s="136">
        <f t="shared" si="39"/>
        <v>0.75</v>
      </c>
      <c r="PL19" s="136" t="s">
        <v>1502</v>
      </c>
      <c r="PM19" s="884" t="s">
        <v>1502</v>
      </c>
      <c r="PN19" s="1052">
        <f t="shared" si="40"/>
        <v>0.75</v>
      </c>
      <c r="PO19" s="136"/>
      <c r="PP19" s="56" t="s">
        <v>1502</v>
      </c>
      <c r="PQ19" s="56">
        <f t="shared" si="41"/>
        <v>0.75</v>
      </c>
      <c r="PR19" s="66"/>
      <c r="PS19" s="56" t="s">
        <v>1502</v>
      </c>
      <c r="PT19" s="1051">
        <f t="shared" si="42"/>
        <v>0.75</v>
      </c>
      <c r="PU19" s="56" t="s">
        <v>1502</v>
      </c>
      <c r="PV19" s="1051" t="s">
        <v>1502</v>
      </c>
      <c r="PW19" s="1051">
        <f t="shared" si="43"/>
        <v>0.75</v>
      </c>
      <c r="PX19" s="1051" t="s">
        <v>1502</v>
      </c>
      <c r="PY19" s="1051">
        <f t="shared" si="44"/>
        <v>0.75</v>
      </c>
      <c r="PZ19" s="1051" t="s">
        <v>1502</v>
      </c>
      <c r="QA19" s="1051" t="s">
        <v>1502</v>
      </c>
      <c r="QB19" s="1051">
        <f t="shared" si="45"/>
        <v>0.75</v>
      </c>
      <c r="QC19" s="1051" t="s">
        <v>1502</v>
      </c>
      <c r="QD19" s="1051">
        <f t="shared" si="46"/>
        <v>0.75</v>
      </c>
      <c r="QE19" s="1051" t="s">
        <v>1502</v>
      </c>
      <c r="QF19" s="1051">
        <f t="shared" si="47"/>
        <v>0.75</v>
      </c>
      <c r="QG19" s="1051" t="s">
        <v>1502</v>
      </c>
      <c r="QH19" s="1051" t="s">
        <v>1502</v>
      </c>
      <c r="QI19" s="1051">
        <f t="shared" si="48"/>
        <v>0.75</v>
      </c>
      <c r="QJ19" s="1051"/>
      <c r="QK19" s="1229">
        <f t="shared" si="49"/>
        <v>-1</v>
      </c>
      <c r="QL19" s="136"/>
      <c r="QM19" s="136"/>
      <c r="QN19" s="136"/>
      <c r="QO19" s="136"/>
      <c r="QP19" s="136"/>
      <c r="QQ19" s="136"/>
      <c r="QR19" s="136"/>
      <c r="QS19" s="136"/>
      <c r="QT19" s="136"/>
      <c r="QU19" s="136"/>
      <c r="QV19" s="136"/>
      <c r="QW19" s="136">
        <v>0.79600000000000004</v>
      </c>
      <c r="QX19" s="136"/>
      <c r="QY19" s="136"/>
      <c r="QZ19" s="136" t="s">
        <v>1502</v>
      </c>
      <c r="RA19" s="136" t="s">
        <v>1502</v>
      </c>
      <c r="RB19" s="136">
        <f t="shared" si="50"/>
        <v>0.79600000000000004</v>
      </c>
      <c r="RC19" s="136"/>
      <c r="RD19" s="136">
        <f t="shared" si="51"/>
        <v>0.79600000000000004</v>
      </c>
      <c r="RE19" s="136" t="s">
        <v>1502</v>
      </c>
      <c r="RF19" s="136" t="s">
        <v>1502</v>
      </c>
      <c r="RG19" s="884">
        <f t="shared" si="52"/>
        <v>0.79600000000000004</v>
      </c>
      <c r="RH19" s="136" t="s">
        <v>1502</v>
      </c>
      <c r="RI19" s="136">
        <f t="shared" si="53"/>
        <v>0.79600000000000004</v>
      </c>
      <c r="RJ19" s="136" t="s">
        <v>1502</v>
      </c>
      <c r="RK19" s="136" t="s">
        <v>1502</v>
      </c>
      <c r="RL19" s="884" t="s">
        <v>1502</v>
      </c>
      <c r="RM19" s="1052">
        <f t="shared" si="54"/>
        <v>0.79600000000000004</v>
      </c>
      <c r="RN19" s="136" t="s">
        <v>1502</v>
      </c>
      <c r="RO19" s="56" t="s">
        <v>1502</v>
      </c>
      <c r="RP19" s="1051">
        <f t="shared" si="55"/>
        <v>0.79600000000000004</v>
      </c>
      <c r="RQ19" s="136"/>
      <c r="RR19" s="56" t="s">
        <v>1502</v>
      </c>
      <c r="RS19" s="1052">
        <f t="shared" si="56"/>
        <v>0.79600000000000004</v>
      </c>
      <c r="RT19" s="56" t="s">
        <v>1502</v>
      </c>
      <c r="RU19" s="1051">
        <f t="shared" si="57"/>
        <v>0.79600000000000004</v>
      </c>
      <c r="RV19" s="1051" t="s">
        <v>1502</v>
      </c>
      <c r="RW19" s="56" t="s">
        <v>1502</v>
      </c>
      <c r="RX19" s="884">
        <f t="shared" si="58"/>
        <v>0.79600000000000004</v>
      </c>
      <c r="RY19" s="56" t="s">
        <v>1502</v>
      </c>
      <c r="RZ19" s="56" t="s">
        <v>1502</v>
      </c>
      <c r="SA19" s="56">
        <f t="shared" si="59"/>
        <v>0.79600000000000004</v>
      </c>
      <c r="SB19" s="1051" t="s">
        <v>1502</v>
      </c>
      <c r="SC19" s="1051">
        <f t="shared" si="60"/>
        <v>0.79600000000000004</v>
      </c>
      <c r="SD19" s="66" t="s">
        <v>1502</v>
      </c>
      <c r="SE19" s="56">
        <f t="shared" si="61"/>
        <v>0.79600000000000004</v>
      </c>
      <c r="SF19" s="1051" t="s">
        <v>1502</v>
      </c>
      <c r="SG19" s="1051" t="s">
        <v>1502</v>
      </c>
      <c r="SH19" s="1051">
        <f t="shared" si="62"/>
        <v>0.79600000000000004</v>
      </c>
      <c r="SI19" s="1051" t="s">
        <v>1502</v>
      </c>
      <c r="SJ19" s="1051">
        <f t="shared" si="63"/>
        <v>0.79600000000000004</v>
      </c>
      <c r="SK19" s="1051" t="s">
        <v>1502</v>
      </c>
      <c r="SL19" s="56" t="s">
        <v>1502</v>
      </c>
      <c r="SM19" s="1051">
        <f t="shared" si="64"/>
        <v>0.79600000000000004</v>
      </c>
      <c r="SN19" s="1657"/>
      <c r="SO19" s="40" t="s">
        <v>1502</v>
      </c>
      <c r="SP19" s="1051">
        <f t="shared" si="145"/>
        <v>0.79600000000000004</v>
      </c>
      <c r="SQ19" s="1051" t="s">
        <v>1502</v>
      </c>
      <c r="SR19" s="1229"/>
      <c r="SS19" s="136">
        <v>0.83</v>
      </c>
      <c r="ST19" s="136" t="s">
        <v>1502</v>
      </c>
      <c r="SU19" s="136" t="s">
        <v>1502</v>
      </c>
      <c r="SV19" s="884">
        <f t="shared" si="65"/>
        <v>0.83</v>
      </c>
      <c r="SW19" s="136" t="s">
        <v>1502</v>
      </c>
      <c r="SX19" s="136">
        <f t="shared" si="66"/>
        <v>0.83</v>
      </c>
      <c r="SY19" s="136" t="s">
        <v>1502</v>
      </c>
      <c r="SZ19" s="136" t="s">
        <v>1502</v>
      </c>
      <c r="TA19" s="136">
        <f t="shared" si="67"/>
        <v>0.83</v>
      </c>
      <c r="TB19" s="136" t="s">
        <v>1502</v>
      </c>
      <c r="TC19" s="136">
        <f t="shared" si="68"/>
        <v>0.83</v>
      </c>
      <c r="TD19" s="136" t="s">
        <v>1502</v>
      </c>
      <c r="TE19" s="136" t="s">
        <v>1502</v>
      </c>
      <c r="TF19" s="1052">
        <f t="shared" si="69"/>
        <v>0.83</v>
      </c>
      <c r="TG19" s="136"/>
      <c r="TH19" s="371" t="s">
        <v>1502</v>
      </c>
      <c r="TI19" s="1052">
        <f t="shared" si="70"/>
        <v>0.83</v>
      </c>
      <c r="TJ19" s="136" t="s">
        <v>1502</v>
      </c>
      <c r="TK19" s="371" t="s">
        <v>1502</v>
      </c>
      <c r="TL19" s="136">
        <f t="shared" si="71"/>
        <v>0.83</v>
      </c>
      <c r="TM19" s="371" t="s">
        <v>1502</v>
      </c>
      <c r="TN19" s="1052">
        <f t="shared" si="72"/>
        <v>0.83</v>
      </c>
      <c r="TO19" s="371" t="s">
        <v>1502</v>
      </c>
      <c r="TP19" s="1052" t="s">
        <v>1502</v>
      </c>
      <c r="TQ19" s="884">
        <f t="shared" si="73"/>
        <v>0.83</v>
      </c>
      <c r="TR19" s="56" t="s">
        <v>1502</v>
      </c>
      <c r="TS19" s="56" t="s">
        <v>1502</v>
      </c>
      <c r="TT19" s="56">
        <f t="shared" si="74"/>
        <v>0.83</v>
      </c>
      <c r="TU19" s="56" t="s">
        <v>1502</v>
      </c>
      <c r="TV19" s="371" t="s">
        <v>1502</v>
      </c>
      <c r="TW19" s="1051">
        <f t="shared" si="75"/>
        <v>0.83</v>
      </c>
      <c r="TX19" s="1051" t="s">
        <v>1502</v>
      </c>
      <c r="TY19" s="1051">
        <f t="shared" si="76"/>
        <v>0.83</v>
      </c>
      <c r="TZ19" s="1051" t="s">
        <v>1159</v>
      </c>
      <c r="UA19" s="371" t="s">
        <v>1502</v>
      </c>
      <c r="UB19" s="1051">
        <f t="shared" si="77"/>
        <v>0.83</v>
      </c>
      <c r="UC19" s="1052" t="s">
        <v>1502</v>
      </c>
      <c r="UD19" s="1051">
        <f t="shared" si="78"/>
        <v>0.83</v>
      </c>
      <c r="UE19" s="1051" t="s">
        <v>1502</v>
      </c>
      <c r="UF19" s="1052" t="s">
        <v>1502</v>
      </c>
      <c r="UG19" s="1051">
        <f t="shared" si="79"/>
        <v>0.83</v>
      </c>
      <c r="UH19" s="1051" t="s">
        <v>1502</v>
      </c>
      <c r="UI19" s="1051" t="s">
        <v>1502</v>
      </c>
      <c r="UJ19" s="1051">
        <f t="shared" si="80"/>
        <v>0.83</v>
      </c>
      <c r="UK19" s="1051" t="s">
        <v>1502</v>
      </c>
      <c r="UL19" s="1051" t="s">
        <v>1502</v>
      </c>
      <c r="UM19" s="1051">
        <f t="shared" si="147"/>
        <v>0.83</v>
      </c>
      <c r="UN19" s="1051" t="s">
        <v>1502</v>
      </c>
      <c r="UO19" s="357"/>
      <c r="UP19" s="371">
        <v>0.88000000000000012</v>
      </c>
      <c r="UQ19" s="371" t="s">
        <v>1502</v>
      </c>
      <c r="UR19" s="371">
        <f t="shared" si="163"/>
        <v>0.88000000000000012</v>
      </c>
      <c r="US19" s="371" t="s">
        <v>1502</v>
      </c>
      <c r="UT19" s="371" t="s">
        <v>1502</v>
      </c>
      <c r="UU19" s="371" t="s">
        <v>1502</v>
      </c>
      <c r="UV19" s="371">
        <f t="shared" si="82"/>
        <v>0.88000000000000012</v>
      </c>
      <c r="UW19" s="371" t="s">
        <v>1502</v>
      </c>
      <c r="UX19" s="371">
        <f t="shared" si="83"/>
        <v>0.88000000000000012</v>
      </c>
      <c r="UY19" s="371" t="s">
        <v>1502</v>
      </c>
      <c r="UZ19" s="371" t="s">
        <v>1502</v>
      </c>
      <c r="VA19" s="371">
        <f t="shared" si="84"/>
        <v>0.88000000000000012</v>
      </c>
      <c r="VB19" s="371" t="s">
        <v>1502</v>
      </c>
      <c r="VC19" s="371">
        <f t="shared" si="85"/>
        <v>0.88000000000000012</v>
      </c>
      <c r="VD19" s="371" t="s">
        <v>1502</v>
      </c>
      <c r="VE19" s="371" t="s">
        <v>1502</v>
      </c>
      <c r="VF19" s="371">
        <f t="shared" si="86"/>
        <v>0.88000000000000012</v>
      </c>
      <c r="VG19" s="1051" t="s">
        <v>1502</v>
      </c>
      <c r="VH19" s="1051" t="s">
        <v>1502</v>
      </c>
      <c r="VI19" s="1051" t="s">
        <v>1502</v>
      </c>
      <c r="VJ19" s="1051" t="s">
        <v>1502</v>
      </c>
      <c r="VK19" s="884" t="s">
        <v>1502</v>
      </c>
      <c r="VL19" s="56" t="s">
        <v>1502</v>
      </c>
      <c r="VM19" s="1051" t="s">
        <v>1502</v>
      </c>
      <c r="VN19" s="1051">
        <f t="shared" si="87"/>
        <v>0.88000000000000012</v>
      </c>
      <c r="VO19" s="1051" t="s">
        <v>1502</v>
      </c>
      <c r="VP19" s="884" t="s">
        <v>1502</v>
      </c>
      <c r="VQ19" s="66" t="s">
        <v>1502</v>
      </c>
      <c r="VR19" s="1051" t="s">
        <v>1502</v>
      </c>
      <c r="VS19" s="1051">
        <f t="shared" si="88"/>
        <v>0.88000000000000012</v>
      </c>
      <c r="VT19" s="1051" t="s">
        <v>1502</v>
      </c>
      <c r="VU19" s="1051" t="s">
        <v>1502</v>
      </c>
      <c r="VV19" s="1051" t="s">
        <v>1502</v>
      </c>
      <c r="VW19" s="1051" t="s">
        <v>1502</v>
      </c>
      <c r="VX19" s="1051">
        <f t="shared" si="89"/>
        <v>0.88000000000000012</v>
      </c>
      <c r="VY19" s="1051" t="s">
        <v>1502</v>
      </c>
      <c r="VZ19" s="1051" t="s">
        <v>1502</v>
      </c>
      <c r="WA19" s="1051" t="s">
        <v>1502</v>
      </c>
      <c r="WB19" s="1051" t="s">
        <v>1502</v>
      </c>
      <c r="WC19" s="1051">
        <f t="shared" si="90"/>
        <v>0.88000000000000012</v>
      </c>
      <c r="WD19" s="1051" t="s">
        <v>1502</v>
      </c>
      <c r="WE19" s="1051" t="s">
        <v>1502</v>
      </c>
      <c r="WF19" s="1051" t="s">
        <v>1502</v>
      </c>
      <c r="WG19" s="1051" t="s">
        <v>1502</v>
      </c>
      <c r="WH19" s="1051">
        <f t="shared" si="91"/>
        <v>0.88000000000000012</v>
      </c>
      <c r="WI19" s="884" t="s">
        <v>1502</v>
      </c>
      <c r="WJ19" s="66" t="s">
        <v>1502</v>
      </c>
      <c r="WK19" s="56">
        <f t="shared" si="92"/>
        <v>0.88000000000000012</v>
      </c>
      <c r="WL19" s="56" t="s">
        <v>1502</v>
      </c>
      <c r="WM19" s="56" t="s">
        <v>1502</v>
      </c>
      <c r="WN19" s="56" t="s">
        <v>1502</v>
      </c>
      <c r="WO19" s="56"/>
      <c r="WP19" s="56" t="s">
        <v>1502</v>
      </c>
      <c r="WQ19" s="56" t="s">
        <v>1502</v>
      </c>
      <c r="WR19" s="56" t="s">
        <v>1502</v>
      </c>
      <c r="WS19" s="56" t="s">
        <v>1502</v>
      </c>
      <c r="WT19" s="56" t="s">
        <v>1502</v>
      </c>
      <c r="WU19" s="56" t="s">
        <v>1502</v>
      </c>
      <c r="WV19" s="1051" t="s">
        <v>1502</v>
      </c>
      <c r="WW19" s="1051" t="s">
        <v>1502</v>
      </c>
      <c r="WX19" s="56" t="s">
        <v>1502</v>
      </c>
      <c r="WY19" s="1051"/>
      <c r="WZ19" s="1051" t="s">
        <v>1502</v>
      </c>
      <c r="XA19" s="56" t="s">
        <v>1502</v>
      </c>
      <c r="XB19" s="56" t="s">
        <v>1502</v>
      </c>
      <c r="XC19" s="1051" t="s">
        <v>1502</v>
      </c>
      <c r="XD19" s="1051" t="s">
        <v>1502</v>
      </c>
      <c r="XE19" s="1051" t="s">
        <v>1502</v>
      </c>
      <c r="XF19" s="1051"/>
      <c r="XG19" s="1051" t="s">
        <v>1502</v>
      </c>
      <c r="XH19" s="1051" t="s">
        <v>1502</v>
      </c>
      <c r="XI19" s="1051" t="s">
        <v>1502</v>
      </c>
      <c r="XJ19" s="56"/>
      <c r="XK19" s="116" t="s">
        <v>1502</v>
      </c>
      <c r="XL19" s="116" t="s">
        <v>1502</v>
      </c>
      <c r="XM19" s="1051"/>
      <c r="XN19" s="1051" t="s">
        <v>1502</v>
      </c>
      <c r="XO19" s="357"/>
      <c r="XP19" s="357"/>
      <c r="XQ19" s="1223"/>
      <c r="XR19" s="1051"/>
      <c r="XS19" s="1051"/>
      <c r="XT19" s="1051"/>
      <c r="XU19" s="27" t="s">
        <v>1502</v>
      </c>
      <c r="XV19" s="53" t="s">
        <v>1502</v>
      </c>
      <c r="XW19" s="1042" t="s">
        <v>1502</v>
      </c>
      <c r="XX19" s="1255" t="s">
        <v>1502</v>
      </c>
      <c r="XY19" s="1391" t="s">
        <v>1502</v>
      </c>
      <c r="XZ19" s="1255" t="s">
        <v>1502</v>
      </c>
      <c r="YA19" s="1255" t="s">
        <v>1502</v>
      </c>
      <c r="YB19" s="1255" t="s">
        <v>1502</v>
      </c>
      <c r="YC19" s="1255" t="s">
        <v>1502</v>
      </c>
      <c r="YD19" s="1255" t="s">
        <v>1502</v>
      </c>
      <c r="YE19" s="1255" t="s">
        <v>1502</v>
      </c>
      <c r="YF19" s="1255" t="s">
        <v>1502</v>
      </c>
      <c r="YG19" s="1042" t="s">
        <v>1502</v>
      </c>
      <c r="YH19" s="1042" t="s">
        <v>1502</v>
      </c>
      <c r="YI19" s="1042" t="s">
        <v>1502</v>
      </c>
      <c r="YJ19" s="1042" t="s">
        <v>1502</v>
      </c>
      <c r="YK19" s="55"/>
      <c r="YL19" s="38" t="s">
        <v>1502</v>
      </c>
      <c r="YM19" s="38" t="s">
        <v>1502</v>
      </c>
      <c r="YN19" s="1051" t="s">
        <v>1502</v>
      </c>
      <c r="YO19" s="7"/>
      <c r="YP19" s="53" t="s">
        <v>1502</v>
      </c>
      <c r="YQ19" s="913" t="s">
        <v>1502</v>
      </c>
      <c r="YR19" s="53" t="s">
        <v>1502</v>
      </c>
      <c r="YS19" s="1255" t="s">
        <v>1502</v>
      </c>
      <c r="YT19" s="53" t="s">
        <v>1502</v>
      </c>
      <c r="YU19" s="1255" t="s">
        <v>1502</v>
      </c>
      <c r="YV19" s="1255" t="s">
        <v>1502</v>
      </c>
      <c r="YW19" s="53" t="s">
        <v>1502</v>
      </c>
      <c r="YX19" s="1255" t="s">
        <v>1502</v>
      </c>
      <c r="YY19" s="1255" t="s">
        <v>1502</v>
      </c>
      <c r="YZ19" s="53" t="s">
        <v>1502</v>
      </c>
      <c r="ZA19" s="1255" t="s">
        <v>1502</v>
      </c>
      <c r="ZB19" s="1042" t="s">
        <v>1502</v>
      </c>
      <c r="ZC19" s="913" t="s">
        <v>1502</v>
      </c>
      <c r="ZD19" s="53" t="s">
        <v>1502</v>
      </c>
      <c r="ZE19" s="913" t="s">
        <v>1502</v>
      </c>
      <c r="ZF19" s="55" t="s">
        <v>1502</v>
      </c>
      <c r="ZG19" s="55" t="s">
        <v>1502</v>
      </c>
      <c r="ZH19" s="55" t="s">
        <v>1502</v>
      </c>
      <c r="ZI19" s="1042"/>
      <c r="ZJ19" s="1223"/>
      <c r="ZK19" s="38"/>
      <c r="ZL19" s="38"/>
      <c r="ZM19" s="38"/>
      <c r="ZN19" s="1447" t="s">
        <v>1502</v>
      </c>
      <c r="ZO19" s="1255" t="s">
        <v>1502</v>
      </c>
      <c r="ZP19" s="1255" t="s">
        <v>1502</v>
      </c>
      <c r="ZQ19" s="1391" t="s">
        <v>1502</v>
      </c>
      <c r="ZR19" s="1255" t="s">
        <v>1502</v>
      </c>
      <c r="ZS19" s="1391" t="s">
        <v>1502</v>
      </c>
      <c r="ZT19" s="1255" t="s">
        <v>1502</v>
      </c>
      <c r="ZU19" s="1493" t="s">
        <v>1502</v>
      </c>
      <c r="ZV19" s="1255" t="s">
        <v>1502</v>
      </c>
      <c r="ZW19" s="1447" t="s">
        <v>1502</v>
      </c>
      <c r="ZX19" s="1042" t="s">
        <v>1502</v>
      </c>
      <c r="ZY19" s="1042" t="s">
        <v>1502</v>
      </c>
      <c r="ZZ19" s="1042" t="s">
        <v>1502</v>
      </c>
      <c r="AAA19" s="1042" t="s">
        <v>1502</v>
      </c>
      <c r="AAB19" s="55" t="s">
        <v>1502</v>
      </c>
      <c r="AAC19" s="38" t="s">
        <v>1502</v>
      </c>
      <c r="AAD19" s="55" t="s">
        <v>1502</v>
      </c>
      <c r="AAE19" s="1042" t="s">
        <v>1502</v>
      </c>
      <c r="AAF19" s="1146"/>
      <c r="AAG19" s="371"/>
      <c r="AAH19" s="56" t="s">
        <v>1502</v>
      </c>
      <c r="AAI19" s="884" t="s">
        <v>1502</v>
      </c>
      <c r="AAJ19" s="56" t="s">
        <v>1502</v>
      </c>
      <c r="AAK19" s="56" t="str">
        <f t="shared" si="118"/>
        <v>NA</v>
      </c>
      <c r="AAL19" s="1051" t="s">
        <v>1502</v>
      </c>
      <c r="AAM19" s="66" t="s">
        <v>1502</v>
      </c>
      <c r="AAN19" s="56" t="s">
        <v>1502</v>
      </c>
      <c r="AAO19" s="1051" t="s">
        <v>1502</v>
      </c>
      <c r="AAP19" s="56" t="s">
        <v>1502</v>
      </c>
      <c r="AAQ19" s="884"/>
      <c r="AAR19" s="56" t="s">
        <v>1502</v>
      </c>
      <c r="AAS19" s="371" t="s">
        <v>1502</v>
      </c>
      <c r="AAT19" s="1051">
        <f t="shared" si="121"/>
        <v>0</v>
      </c>
      <c r="AAU19" s="1052"/>
      <c r="AAV19" s="56" t="s">
        <v>1502</v>
      </c>
      <c r="AAW19" s="66" t="s">
        <v>1502</v>
      </c>
      <c r="AAX19" s="66" t="s">
        <v>1502</v>
      </c>
      <c r="AAY19" s="66" t="s">
        <v>1502</v>
      </c>
      <c r="AAZ19" s="66" t="s">
        <v>1502</v>
      </c>
      <c r="ABA19" s="56" t="s">
        <v>1502</v>
      </c>
      <c r="ABB19" s="357"/>
      <c r="ABC19" s="1051" t="s">
        <v>1502</v>
      </c>
      <c r="ABD19" s="1051" t="str">
        <f t="shared" si="123"/>
        <v>NA</v>
      </c>
      <c r="ABE19" s="1051" t="s">
        <v>1502</v>
      </c>
      <c r="ABF19" s="357"/>
      <c r="ABG19" s="1051" t="s">
        <v>1502</v>
      </c>
      <c r="ABH19" s="1051" t="str">
        <f t="shared" si="125"/>
        <v>NA</v>
      </c>
      <c r="ABI19" s="1051" t="s">
        <v>1502</v>
      </c>
      <c r="ABJ19" s="357"/>
      <c r="ABK19" s="56" t="s">
        <v>1502</v>
      </c>
      <c r="ABL19" s="1051" t="str">
        <f t="shared" si="126"/>
        <v>NA</v>
      </c>
      <c r="ABM19" s="1051" t="s">
        <v>1502</v>
      </c>
      <c r="ABN19" s="1146"/>
      <c r="ABO19" s="371"/>
      <c r="ABP19" s="1052"/>
      <c r="ABQ19" s="371"/>
      <c r="ABR19" s="371" t="str">
        <f t="shared" si="128"/>
        <v xml:space="preserve">1. Better than baseline </v>
      </c>
      <c r="ABS19" s="371" t="str">
        <f t="shared" si="129"/>
        <v>4.Blocker/Not Executed</v>
      </c>
      <c r="ABT19" s="371" t="str">
        <f t="shared" si="130"/>
        <v>4.Blocker/Not Executed</v>
      </c>
      <c r="ABU19" s="371" t="str">
        <f t="shared" si="131"/>
        <v>4.Blocker/Not Executed</v>
      </c>
      <c r="ABV19" s="371" t="str">
        <f t="shared" si="132"/>
        <v xml:space="preserve">1. Better than baseline </v>
      </c>
      <c r="ABW19" s="371" t="str">
        <f t="shared" si="133"/>
        <v>4.Blocker/Not Executed</v>
      </c>
      <c r="ABX19" s="371" t="str">
        <f t="shared" si="134"/>
        <v>4.Blocker/Not Executed</v>
      </c>
      <c r="ABY19" s="188" t="str">
        <f t="shared" si="135"/>
        <v xml:space="preserve">1. Better than baseline </v>
      </c>
      <c r="ABZ19" s="188" t="str">
        <f t="shared" si="136"/>
        <v>4.Blocker/Not Executed</v>
      </c>
      <c r="ACA19" s="188" t="str">
        <f t="shared" si="137"/>
        <v>4.Blocker/Not Executed</v>
      </c>
      <c r="ACB19" s="188" t="str">
        <f t="shared" si="138"/>
        <v>4.Blocker/Not Executed</v>
      </c>
      <c r="ACC19" s="371" t="str">
        <f t="shared" si="139"/>
        <v>3. Missing baseline</v>
      </c>
      <c r="ACD19" s="1052" t="str">
        <f t="shared" si="140"/>
        <v>3. Missing baseline</v>
      </c>
      <c r="ACE19" s="1052" t="str">
        <f t="shared" si="141"/>
        <v>3. Missing baseline</v>
      </c>
      <c r="ACF19" s="1052" t="str">
        <f t="shared" si="142"/>
        <v>4.Blocker/Not Executed</v>
      </c>
    </row>
    <row r="20" spans="1:760" s="4" customFormat="1" ht="29.5" thickBot="1" x14ac:dyDescent="0.4">
      <c r="A20" s="339">
        <v>18</v>
      </c>
      <c r="B20" s="54" t="s">
        <v>17</v>
      </c>
      <c r="C20" s="54" t="s">
        <v>1254</v>
      </c>
      <c r="D20" s="54" t="s">
        <v>2307</v>
      </c>
      <c r="E20" s="54" t="s">
        <v>3992</v>
      </c>
      <c r="F20" s="54" t="s">
        <v>2308</v>
      </c>
      <c r="G20" s="54" t="s">
        <v>2309</v>
      </c>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32"/>
      <c r="BC20" s="29"/>
      <c r="BD20" s="885"/>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32"/>
      <c r="DW20" s="29"/>
      <c r="DX20" s="29"/>
      <c r="DY20" s="32"/>
      <c r="DZ20" s="29"/>
      <c r="EA20" s="885"/>
      <c r="FH20" s="29"/>
      <c r="FI20" s="29"/>
      <c r="FJ20" s="29"/>
      <c r="FK20" s="29"/>
      <c r="FL20" s="29"/>
      <c r="FM20" s="29"/>
      <c r="FN20" s="29"/>
      <c r="FO20" s="29"/>
      <c r="FP20" s="29"/>
      <c r="FQ20" s="29"/>
      <c r="FR20" s="32"/>
      <c r="FS20" s="29"/>
      <c r="FT20" s="29"/>
      <c r="FU20" s="885"/>
      <c r="FV20" s="29"/>
      <c r="FW20" s="29"/>
      <c r="FX20" s="29"/>
      <c r="FY20" s="29"/>
      <c r="FZ20" s="29"/>
      <c r="GA20" s="29"/>
      <c r="GB20" s="29"/>
      <c r="GC20" s="29"/>
      <c r="GD20" s="29"/>
      <c r="GE20" s="29"/>
      <c r="GF20" s="29"/>
      <c r="GG20" s="29"/>
      <c r="GH20" s="29"/>
      <c r="GI20" s="29"/>
      <c r="GJ20" s="29"/>
      <c r="GK20" s="29"/>
      <c r="GL20" s="29"/>
      <c r="GM20" s="29"/>
      <c r="GN20" s="29"/>
      <c r="GO20" s="29"/>
      <c r="GP20" s="29"/>
      <c r="GQ20" s="29"/>
      <c r="GR20" s="29"/>
      <c r="GS20" s="29"/>
      <c r="GT20" s="29"/>
      <c r="GU20" s="29"/>
      <c r="GV20" s="29"/>
      <c r="GW20" s="29"/>
      <c r="GX20" s="29"/>
      <c r="GY20" s="29"/>
      <c r="GZ20" s="29"/>
      <c r="HA20" s="29"/>
      <c r="HB20" s="29"/>
      <c r="HC20" s="29"/>
      <c r="HD20" s="29"/>
      <c r="HE20" s="29"/>
      <c r="HF20" s="29"/>
      <c r="HG20" s="29"/>
      <c r="HH20" s="29"/>
      <c r="HI20" s="29"/>
      <c r="HJ20" s="29"/>
      <c r="HK20" s="32"/>
      <c r="HL20" s="29"/>
      <c r="HM20" s="29"/>
      <c r="HN20" s="29"/>
      <c r="HO20" s="29"/>
      <c r="HP20" s="29"/>
      <c r="HQ20" s="885"/>
      <c r="HR20" s="29"/>
      <c r="HS20" s="29"/>
      <c r="HT20" s="29"/>
      <c r="HU20" s="29"/>
      <c r="HV20" s="29"/>
      <c r="HW20" s="29"/>
      <c r="HX20" s="29"/>
      <c r="HY20" s="29"/>
      <c r="HZ20" s="29"/>
      <c r="IA20" s="29"/>
      <c r="IB20" s="29"/>
      <c r="IC20" s="29"/>
      <c r="ID20" s="29"/>
      <c r="IE20" s="29"/>
      <c r="IF20" s="29"/>
      <c r="IG20" s="29"/>
      <c r="IH20" s="29"/>
      <c r="II20" s="29"/>
      <c r="IJ20" s="29"/>
      <c r="IK20" s="29"/>
      <c r="IL20" s="29"/>
      <c r="IM20" s="29"/>
      <c r="IN20" s="29"/>
      <c r="IO20" s="29"/>
      <c r="IP20" s="29"/>
      <c r="IQ20" s="29"/>
      <c r="IR20" s="29"/>
      <c r="IS20" s="29"/>
      <c r="IT20" s="29"/>
      <c r="IU20" s="29"/>
      <c r="IV20" s="29"/>
      <c r="IW20" s="29"/>
      <c r="IX20" s="29"/>
      <c r="IY20" s="29"/>
      <c r="IZ20" s="29"/>
      <c r="JA20" s="29"/>
      <c r="JB20" s="29"/>
      <c r="JC20" s="29"/>
      <c r="JD20" s="29"/>
      <c r="JE20" s="29"/>
      <c r="JF20" s="29"/>
      <c r="JG20" s="29"/>
      <c r="JH20" s="29"/>
      <c r="JI20" s="29"/>
      <c r="JJ20" s="32"/>
      <c r="JK20" s="29"/>
      <c r="JL20" s="29"/>
      <c r="JM20" s="29"/>
      <c r="JN20" s="29"/>
      <c r="JO20" s="29"/>
      <c r="JP20" s="29"/>
      <c r="JQ20" s="29"/>
      <c r="JR20" s="29"/>
      <c r="JS20" s="29"/>
      <c r="JT20" s="32"/>
      <c r="JU20" s="32"/>
      <c r="JV20" s="29"/>
      <c r="JW20" s="32"/>
      <c r="JX20" s="29"/>
      <c r="JY20" s="29"/>
      <c r="JZ20" s="32"/>
      <c r="KA20" s="29"/>
      <c r="KB20" s="29"/>
      <c r="KC20" s="32"/>
      <c r="KD20" s="29"/>
      <c r="KE20" s="29"/>
      <c r="KF20" s="32"/>
      <c r="KG20" s="29"/>
      <c r="KH20" s="29"/>
      <c r="KI20" s="29"/>
      <c r="KJ20" s="32"/>
      <c r="KK20" s="32"/>
      <c r="KL20" s="32"/>
      <c r="KM20" s="885"/>
      <c r="KN20" s="29"/>
      <c r="KO20" s="29"/>
      <c r="KP20" s="29"/>
      <c r="KQ20" s="29"/>
      <c r="KR20" s="29"/>
      <c r="KS20" s="29"/>
      <c r="KT20" s="29"/>
      <c r="KU20" s="29"/>
      <c r="KV20" s="29"/>
      <c r="KW20" s="29"/>
      <c r="KX20" s="29"/>
      <c r="KY20" s="29"/>
      <c r="KZ20" s="29"/>
      <c r="LA20" s="29"/>
      <c r="LB20" s="29"/>
      <c r="LC20" s="29"/>
      <c r="LD20" s="29"/>
      <c r="LE20" s="29"/>
      <c r="LF20" s="29"/>
      <c r="LG20" s="29"/>
      <c r="LH20" s="29"/>
      <c r="LI20" s="29"/>
      <c r="LJ20" s="29"/>
      <c r="LK20" s="29"/>
      <c r="LL20" s="29"/>
      <c r="LM20" s="29"/>
      <c r="LN20" s="29"/>
      <c r="LO20" s="29"/>
      <c r="LP20" s="29"/>
      <c r="LQ20" s="29"/>
      <c r="LR20" s="29"/>
      <c r="LS20" s="29"/>
      <c r="LT20" s="29"/>
      <c r="LU20" s="29"/>
      <c r="LV20" s="29"/>
      <c r="LW20" s="29"/>
      <c r="LX20" s="29"/>
      <c r="LY20" s="29"/>
      <c r="LZ20" s="29"/>
      <c r="MA20" s="32"/>
      <c r="MB20" s="29"/>
      <c r="MC20" s="29"/>
      <c r="MD20" s="29"/>
      <c r="ME20" s="29"/>
      <c r="MF20" s="29"/>
      <c r="MG20" s="29"/>
      <c r="MH20" s="29"/>
      <c r="MI20" s="29"/>
      <c r="MJ20" s="29"/>
      <c r="MK20" s="32"/>
      <c r="ML20" s="32"/>
      <c r="MM20" s="32"/>
      <c r="MN20" s="32"/>
      <c r="MO20" s="32"/>
      <c r="MP20" s="32"/>
      <c r="MQ20" s="32"/>
      <c r="MR20" s="29"/>
      <c r="MS20" s="32"/>
      <c r="MT20" s="29"/>
      <c r="MU20" s="29"/>
      <c r="MV20" s="29"/>
      <c r="MW20" s="29"/>
      <c r="MX20" s="29"/>
      <c r="MY20" s="29"/>
      <c r="MZ20" s="32"/>
      <c r="NA20" s="32"/>
      <c r="NB20" s="32"/>
      <c r="NC20" s="32"/>
      <c r="ND20" s="32"/>
      <c r="NE20" s="32"/>
      <c r="NF20" s="32"/>
      <c r="NG20" s="32"/>
      <c r="NH20" s="885"/>
      <c r="NI20" s="29"/>
      <c r="NJ20" s="29"/>
      <c r="NK20" s="29"/>
      <c r="NL20" s="29"/>
      <c r="NM20" s="29"/>
      <c r="NN20" s="29"/>
      <c r="NO20" s="29"/>
      <c r="NP20" s="29"/>
      <c r="NQ20" s="29"/>
      <c r="NR20" s="29"/>
      <c r="NS20" s="29"/>
      <c r="NT20" s="29"/>
      <c r="NU20" s="29"/>
      <c r="NV20" s="29"/>
      <c r="NW20" s="29"/>
      <c r="NX20" s="29"/>
      <c r="NY20" s="29"/>
      <c r="NZ20" s="29"/>
      <c r="OA20" s="29"/>
      <c r="OB20" s="29"/>
      <c r="OC20" s="29"/>
      <c r="OD20" s="29"/>
      <c r="OE20" s="29"/>
      <c r="OF20" s="29"/>
      <c r="OG20" s="29"/>
      <c r="OH20" s="29"/>
      <c r="OI20" s="29"/>
      <c r="OJ20" s="29"/>
      <c r="OK20" s="29"/>
      <c r="OL20" s="29"/>
      <c r="OM20" s="29"/>
      <c r="ON20" s="29"/>
      <c r="OO20" s="29"/>
      <c r="OP20" s="29"/>
      <c r="OQ20" s="29"/>
      <c r="OR20" s="29"/>
      <c r="OS20" s="29"/>
      <c r="OT20" s="29"/>
      <c r="OU20" s="29"/>
      <c r="OV20" s="29"/>
      <c r="OW20" s="29"/>
      <c r="OX20" s="29"/>
      <c r="OY20" s="29"/>
      <c r="OZ20" s="29"/>
      <c r="PA20" s="32"/>
      <c r="PB20" s="29"/>
      <c r="PC20" s="32"/>
      <c r="PD20" s="32"/>
      <c r="PE20" s="32"/>
      <c r="PF20" s="29"/>
      <c r="PG20" s="29"/>
      <c r="PH20" s="29"/>
      <c r="PI20" s="29"/>
      <c r="PJ20" s="29"/>
      <c r="PK20" s="29"/>
      <c r="PL20" s="29"/>
      <c r="PM20" s="32"/>
      <c r="PN20" s="29"/>
      <c r="PO20" s="29"/>
      <c r="PP20" s="32"/>
      <c r="PQ20" s="32"/>
      <c r="PR20" s="32"/>
      <c r="PS20" s="32"/>
      <c r="PT20" s="32"/>
      <c r="PU20" s="32"/>
      <c r="PV20" s="32"/>
      <c r="PW20" s="32"/>
      <c r="PX20" s="32"/>
      <c r="PY20" s="32"/>
      <c r="PZ20" s="32"/>
      <c r="QA20" s="32"/>
      <c r="QB20" s="32"/>
      <c r="QC20" s="32"/>
      <c r="QD20" s="32"/>
      <c r="QE20" s="32"/>
      <c r="QF20" s="32"/>
      <c r="QG20" s="32"/>
      <c r="QH20" s="32"/>
      <c r="QI20" s="32"/>
      <c r="QJ20" s="32"/>
      <c r="QK20" s="885"/>
      <c r="QL20" s="29"/>
      <c r="QM20" s="29"/>
      <c r="QN20" s="29"/>
      <c r="QO20" s="29"/>
      <c r="QP20" s="29"/>
      <c r="QQ20" s="29"/>
      <c r="QR20" s="29"/>
      <c r="QS20" s="29"/>
      <c r="QT20" s="29"/>
      <c r="QU20" s="29"/>
      <c r="QV20" s="29"/>
      <c r="QW20" s="29"/>
      <c r="QX20" s="29"/>
      <c r="QY20" s="29"/>
      <c r="QZ20" s="29"/>
      <c r="RA20" s="29"/>
      <c r="RB20" s="29"/>
      <c r="RC20" s="29"/>
      <c r="RD20" s="29"/>
      <c r="RE20" s="29"/>
      <c r="RF20" s="29"/>
      <c r="RG20" s="32"/>
      <c r="RH20" s="29"/>
      <c r="RI20" s="29"/>
      <c r="RJ20" s="29"/>
      <c r="RK20" s="29"/>
      <c r="RL20" s="32"/>
      <c r="RM20" s="29"/>
      <c r="RN20" s="29"/>
      <c r="RO20" s="32"/>
      <c r="RP20" s="32"/>
      <c r="RQ20" s="29"/>
      <c r="RR20" s="32"/>
      <c r="RS20" s="29"/>
      <c r="RT20" s="32"/>
      <c r="RU20" s="32"/>
      <c r="RV20" s="32"/>
      <c r="RW20" s="32"/>
      <c r="RX20" s="32"/>
      <c r="RY20" s="32"/>
      <c r="RZ20" s="32"/>
      <c r="SA20" s="32"/>
      <c r="SB20" s="32"/>
      <c r="SC20" s="32"/>
      <c r="SD20" s="32"/>
      <c r="SE20" s="32"/>
      <c r="SF20" s="32"/>
      <c r="SG20" s="32"/>
      <c r="SH20" s="32"/>
      <c r="SI20" s="32"/>
      <c r="SJ20" s="32"/>
      <c r="SK20" s="32"/>
      <c r="SL20" s="32"/>
      <c r="SM20" s="54" t="s">
        <v>1502</v>
      </c>
      <c r="SN20" s="106"/>
      <c r="SO20" s="54" t="s">
        <v>1502</v>
      </c>
      <c r="SP20" s="54" t="s">
        <v>1502</v>
      </c>
      <c r="SQ20" s="54" t="s">
        <v>1502</v>
      </c>
      <c r="SR20" s="5"/>
      <c r="SS20" s="35"/>
      <c r="ST20" s="35"/>
      <c r="SU20" s="35"/>
      <c r="SV20" s="54"/>
      <c r="SW20" s="40"/>
      <c r="SX20" s="40"/>
      <c r="SY20" s="35"/>
      <c r="SZ20" s="46"/>
      <c r="TA20" s="46"/>
      <c r="TB20" s="46"/>
      <c r="TC20" s="46"/>
      <c r="TD20" s="46"/>
      <c r="TE20" s="1050"/>
      <c r="TF20" s="46"/>
      <c r="TG20" s="46"/>
      <c r="TH20" s="1050"/>
      <c r="TI20" s="46"/>
      <c r="TJ20" s="46"/>
      <c r="TK20" s="1050"/>
      <c r="TL20" s="46"/>
      <c r="TM20" s="1050"/>
      <c r="TN20" s="1050"/>
      <c r="TO20" s="1050"/>
      <c r="TP20" s="1050"/>
      <c r="TQ20" s="54"/>
      <c r="TR20" s="54"/>
      <c r="TS20" s="54"/>
      <c r="TT20" s="54"/>
      <c r="TU20" s="54"/>
      <c r="TV20" s="1050"/>
      <c r="TW20" s="54"/>
      <c r="TX20" s="1050"/>
      <c r="TY20" s="54"/>
      <c r="TZ20" s="54"/>
      <c r="UA20" s="54"/>
      <c r="UB20" s="54"/>
      <c r="UC20" s="1050"/>
      <c r="UD20" s="54"/>
      <c r="UE20" s="54"/>
      <c r="UF20" s="1050"/>
      <c r="UG20" s="54"/>
      <c r="UH20" s="1050"/>
      <c r="UI20" s="1050"/>
      <c r="UJ20" s="54" t="s">
        <v>1502</v>
      </c>
      <c r="UK20" s="54"/>
      <c r="UL20" s="54" t="s">
        <v>1502</v>
      </c>
      <c r="UM20" s="54" t="s">
        <v>1502</v>
      </c>
      <c r="UN20" s="54" t="s">
        <v>1502</v>
      </c>
      <c r="UO20" s="5"/>
      <c r="UP20" s="40"/>
      <c r="UQ20" s="40"/>
      <c r="UR20" s="40"/>
      <c r="US20" s="40"/>
      <c r="UT20" s="40"/>
      <c r="UU20" s="40"/>
      <c r="UV20" s="40"/>
      <c r="UW20" s="40"/>
      <c r="UX20" s="40"/>
      <c r="UY20" s="40"/>
      <c r="UZ20" s="40"/>
      <c r="VA20" s="40"/>
      <c r="VB20" s="40"/>
      <c r="VC20" s="40"/>
      <c r="VD20" s="40"/>
      <c r="VE20" s="40"/>
      <c r="VF20" s="40"/>
      <c r="VG20" s="54"/>
      <c r="VH20" s="54"/>
      <c r="VI20" s="54"/>
      <c r="VJ20" s="54"/>
      <c r="VK20" s="54"/>
      <c r="VL20" s="1050"/>
      <c r="VM20" s="1050"/>
      <c r="VN20" s="54"/>
      <c r="VO20" s="54"/>
      <c r="VP20" s="54"/>
      <c r="VQ20" s="1050"/>
      <c r="VR20" s="1050"/>
      <c r="VS20" s="54"/>
      <c r="VT20" s="54"/>
      <c r="VU20" s="54"/>
      <c r="VV20" s="1050"/>
      <c r="VW20" s="1050"/>
      <c r="VX20" s="54"/>
      <c r="VY20" s="54"/>
      <c r="VZ20" s="54"/>
      <c r="WA20" s="1050"/>
      <c r="WB20" s="1050"/>
      <c r="WC20" s="54"/>
      <c r="WD20" s="54"/>
      <c r="WE20" s="54"/>
      <c r="WF20" s="1050"/>
      <c r="WG20" s="54"/>
      <c r="WH20" s="54"/>
      <c r="WI20" s="919"/>
      <c r="WJ20" s="54"/>
      <c r="WK20" s="54"/>
      <c r="WL20" s="54"/>
      <c r="WM20" s="54"/>
      <c r="WN20" s="54"/>
      <c r="WO20" s="54"/>
      <c r="WP20" s="54"/>
      <c r="WQ20" s="54"/>
      <c r="WR20" s="54"/>
      <c r="WS20" s="54"/>
      <c r="WT20" s="54"/>
      <c r="WU20" s="54"/>
      <c r="WV20" s="1050"/>
      <c r="WW20" s="1050"/>
      <c r="WX20" s="54"/>
      <c r="WY20" s="1050"/>
      <c r="WZ20" s="1050"/>
      <c r="XA20" s="1050"/>
      <c r="XB20" s="1050"/>
      <c r="XC20" s="1050"/>
      <c r="XD20" s="1050"/>
      <c r="XE20" s="1050"/>
      <c r="XF20" s="1050"/>
      <c r="XG20" s="1050"/>
      <c r="XH20" s="1050"/>
      <c r="XI20" s="1050">
        <v>8.5500000000000007</v>
      </c>
      <c r="XJ20" s="1050"/>
      <c r="XK20" s="106" t="s">
        <v>1502</v>
      </c>
      <c r="XL20" s="54">
        <f t="shared" si="149"/>
        <v>8.5500000000000007</v>
      </c>
      <c r="XM20" s="54"/>
      <c r="XN20" s="54" t="s">
        <v>1502</v>
      </c>
      <c r="XO20" s="5">
        <f t="shared" si="150"/>
        <v>-1</v>
      </c>
      <c r="XP20" s="5"/>
      <c r="XQ20" s="1222"/>
      <c r="XR20" s="54"/>
      <c r="XS20" s="54"/>
      <c r="XT20" s="54"/>
      <c r="XU20" s="54"/>
      <c r="XV20" s="28"/>
      <c r="XW20" s="54"/>
      <c r="XX20" s="28"/>
      <c r="XY20" s="28"/>
      <c r="XZ20" s="54"/>
      <c r="YA20" s="54"/>
      <c r="YB20" s="54"/>
      <c r="YC20" s="54"/>
      <c r="YD20" s="54"/>
      <c r="YE20" s="54"/>
      <c r="YF20" s="54"/>
      <c r="YG20" s="54"/>
      <c r="YH20" s="54"/>
      <c r="YI20" s="1050"/>
      <c r="YJ20" s="54" t="s">
        <v>1502</v>
      </c>
      <c r="YK20" s="1050"/>
      <c r="YL20" s="1050" t="s">
        <v>1502</v>
      </c>
      <c r="YM20" s="1050" t="s">
        <v>1502</v>
      </c>
      <c r="YN20" s="54" t="s">
        <v>1502</v>
      </c>
      <c r="YO20" s="5"/>
      <c r="YP20" s="28"/>
      <c r="YQ20" s="28"/>
      <c r="YR20" s="54"/>
      <c r="YS20" s="54"/>
      <c r="YT20" s="54"/>
      <c r="YU20" s="54"/>
      <c r="YV20" s="54"/>
      <c r="YW20" s="54"/>
      <c r="YX20" s="54"/>
      <c r="YY20" s="54"/>
      <c r="YZ20" s="54"/>
      <c r="ZA20" s="54"/>
      <c r="ZB20" s="54"/>
      <c r="ZC20" s="28"/>
      <c r="ZD20" s="54"/>
      <c r="ZE20" s="54" t="s">
        <v>1502</v>
      </c>
      <c r="ZF20" s="54"/>
      <c r="ZG20" s="54" t="s">
        <v>1502</v>
      </c>
      <c r="ZH20" s="54" t="s">
        <v>1502</v>
      </c>
      <c r="ZI20" s="54"/>
      <c r="ZJ20" s="5"/>
      <c r="ZK20" s="1050"/>
      <c r="ZL20" s="1050"/>
      <c r="ZM20" s="1050"/>
      <c r="ZN20" s="1050"/>
      <c r="ZO20" s="54"/>
      <c r="ZP20" s="54"/>
      <c r="ZQ20" s="28"/>
      <c r="ZR20" s="54"/>
      <c r="ZS20" s="919"/>
      <c r="ZT20" s="54"/>
      <c r="ZU20" s="919"/>
      <c r="ZV20" s="54"/>
      <c r="ZW20" s="919"/>
      <c r="ZX20" s="54"/>
      <c r="ZY20" s="54"/>
      <c r="ZZ20" s="1050"/>
      <c r="AAA20" s="919"/>
      <c r="AAB20" s="54">
        <v>8.5500000000000007</v>
      </c>
      <c r="AAC20" s="1050" t="s">
        <v>1502</v>
      </c>
      <c r="AAD20" s="54" t="s">
        <v>1502</v>
      </c>
      <c r="AAE20" s="54" t="s">
        <v>1502</v>
      </c>
      <c r="AAF20" s="677"/>
      <c r="AAG20" s="54"/>
      <c r="AAH20" s="54"/>
      <c r="AAI20" s="28"/>
      <c r="AAJ20" s="54"/>
      <c r="AAK20" s="919"/>
      <c r="AAL20" s="28"/>
      <c r="AAM20" s="54"/>
      <c r="AAN20" s="54"/>
      <c r="AAO20" s="919"/>
      <c r="AAP20" s="54"/>
      <c r="AAQ20" s="28"/>
      <c r="AAR20" s="54"/>
      <c r="AAS20" s="1049"/>
      <c r="AAT20" s="1050"/>
      <c r="AAU20" s="1050"/>
      <c r="AAV20" s="28"/>
      <c r="AAW20" s="54" t="s">
        <v>1502</v>
      </c>
      <c r="AAX20" s="28"/>
      <c r="AAY20" s="54" t="s">
        <v>1502</v>
      </c>
      <c r="AAZ20" s="54" t="s">
        <v>1502</v>
      </c>
      <c r="ABA20" s="54"/>
      <c r="ABB20" s="5"/>
      <c r="ABC20" s="54" t="s">
        <v>1502</v>
      </c>
      <c r="ABD20" s="54" t="str">
        <f t="shared" si="123"/>
        <v>NA</v>
      </c>
      <c r="ABE20" s="54" t="s">
        <v>1502</v>
      </c>
      <c r="ABF20" s="5"/>
      <c r="ABG20" s="54" t="s">
        <v>1502</v>
      </c>
      <c r="ABH20" s="54" t="str">
        <f t="shared" si="125"/>
        <v>NA</v>
      </c>
      <c r="ABI20" s="54" t="s">
        <v>1502</v>
      </c>
      <c r="ABJ20" s="5"/>
      <c r="ABK20" s="1050" t="s">
        <v>1502</v>
      </c>
      <c r="ABL20" s="54" t="str">
        <f t="shared" si="126"/>
        <v>NA</v>
      </c>
      <c r="ABM20" s="54" t="s">
        <v>1502</v>
      </c>
      <c r="ABN20" s="677"/>
      <c r="ABO20" s="40"/>
      <c r="ABP20" s="46"/>
      <c r="ABQ20" s="40"/>
      <c r="ABR20" s="40"/>
      <c r="ABS20" s="40"/>
      <c r="ABT20" s="40"/>
      <c r="ABU20" s="40"/>
      <c r="ABV20" s="40"/>
      <c r="ABW20" s="40"/>
      <c r="ABX20" s="40"/>
      <c r="ABY20" s="69"/>
      <c r="ABZ20" s="69"/>
      <c r="ACA20" s="69"/>
      <c r="ACB20" s="69"/>
      <c r="ACC20" s="40"/>
      <c r="ACD20" s="46"/>
      <c r="ACE20" s="46"/>
      <c r="ACF20" s="46"/>
    </row>
    <row r="21" spans="1:760" s="4" customFormat="1" ht="29.5" thickBot="1" x14ac:dyDescent="0.4">
      <c r="A21" s="339">
        <v>19</v>
      </c>
      <c r="B21" s="54" t="s">
        <v>17</v>
      </c>
      <c r="C21" s="54" t="s">
        <v>1254</v>
      </c>
      <c r="D21" s="54" t="s">
        <v>2307</v>
      </c>
      <c r="E21" s="54" t="s">
        <v>3992</v>
      </c>
      <c r="F21" s="54" t="s">
        <v>2308</v>
      </c>
      <c r="G21" s="54" t="s">
        <v>2310</v>
      </c>
      <c r="H21" s="29"/>
      <c r="I21" s="29"/>
      <c r="J21" s="29"/>
      <c r="K21" s="29"/>
      <c r="L21" s="29"/>
      <c r="M21" s="29"/>
      <c r="N21" s="29"/>
      <c r="O21" s="29"/>
      <c r="P21" s="29"/>
      <c r="Q21" s="29"/>
      <c r="R21" s="29"/>
      <c r="S21" s="29"/>
      <c r="T21" s="29"/>
      <c r="U21" s="29"/>
      <c r="V21" s="29"/>
      <c r="W21" s="29"/>
      <c r="X21" s="29"/>
      <c r="Y21" s="29"/>
      <c r="Z21" s="29"/>
      <c r="AA21" s="29"/>
      <c r="AB21" s="29"/>
      <c r="AC21" s="29"/>
      <c r="AD21" s="29"/>
      <c r="AE21" s="29"/>
      <c r="AF21" s="29"/>
      <c r="AG21" s="29"/>
      <c r="AH21" s="29"/>
      <c r="AI21" s="29"/>
      <c r="AJ21" s="29"/>
      <c r="AK21" s="29"/>
      <c r="AL21" s="29"/>
      <c r="AM21" s="29"/>
      <c r="AN21" s="29"/>
      <c r="AO21" s="29"/>
      <c r="AP21" s="29"/>
      <c r="AQ21" s="29"/>
      <c r="AR21" s="29"/>
      <c r="AS21" s="29"/>
      <c r="AT21" s="29"/>
      <c r="AU21" s="29"/>
      <c r="AV21" s="29"/>
      <c r="AW21" s="29"/>
      <c r="AX21" s="29"/>
      <c r="AY21" s="29"/>
      <c r="AZ21" s="29"/>
      <c r="BA21" s="29"/>
      <c r="BB21" s="32"/>
      <c r="BC21" s="29"/>
      <c r="BD21" s="885"/>
      <c r="BE21" s="29"/>
      <c r="BF21" s="29"/>
      <c r="BG21" s="29"/>
      <c r="BH21" s="29"/>
      <c r="BI21" s="29"/>
      <c r="BJ21" s="29"/>
      <c r="BK21" s="29"/>
      <c r="BL21" s="29"/>
      <c r="BM21" s="29"/>
      <c r="BN21" s="29"/>
      <c r="BO21" s="29"/>
      <c r="BP21" s="29"/>
      <c r="BQ21" s="29"/>
      <c r="BR21" s="29"/>
      <c r="BS21" s="29"/>
      <c r="BT21" s="29"/>
      <c r="BU21" s="29"/>
      <c r="BV21" s="29"/>
      <c r="BW21" s="29"/>
      <c r="BX21" s="29"/>
      <c r="BY21" s="29"/>
      <c r="BZ21" s="29"/>
      <c r="CA21" s="29"/>
      <c r="CB21" s="29"/>
      <c r="CC21" s="29"/>
      <c r="CD21" s="29"/>
      <c r="CE21" s="29"/>
      <c r="CF21" s="29"/>
      <c r="CG21" s="29"/>
      <c r="CH21" s="29"/>
      <c r="CI21" s="29"/>
      <c r="CJ21" s="29"/>
      <c r="CK21" s="29"/>
      <c r="CL21" s="29"/>
      <c r="CM21" s="29"/>
      <c r="CN21" s="29"/>
      <c r="CO21" s="29"/>
      <c r="CP21" s="29"/>
      <c r="CQ21" s="29"/>
      <c r="CR21" s="29"/>
      <c r="CS21" s="29"/>
      <c r="CT21" s="29"/>
      <c r="CU21" s="29"/>
      <c r="CV21" s="29"/>
      <c r="CW21" s="29"/>
      <c r="CX21" s="29"/>
      <c r="CY21" s="29"/>
      <c r="CZ21" s="29"/>
      <c r="DA21" s="29"/>
      <c r="DB21" s="29"/>
      <c r="DC21" s="29"/>
      <c r="DD21" s="29"/>
      <c r="DE21" s="29"/>
      <c r="DF21" s="29"/>
      <c r="DG21" s="29"/>
      <c r="DH21" s="29"/>
      <c r="DI21" s="29"/>
      <c r="DJ21" s="29"/>
      <c r="DK21" s="29"/>
      <c r="DL21" s="29"/>
      <c r="DM21" s="29"/>
      <c r="DN21" s="29"/>
      <c r="DO21" s="29"/>
      <c r="DP21" s="29"/>
      <c r="DQ21" s="29"/>
      <c r="DR21" s="29"/>
      <c r="DS21" s="29"/>
      <c r="DT21" s="29"/>
      <c r="DU21" s="29"/>
      <c r="DV21" s="32"/>
      <c r="DW21" s="29"/>
      <c r="DX21" s="29"/>
      <c r="DY21" s="32"/>
      <c r="DZ21" s="29"/>
      <c r="EA21" s="885"/>
      <c r="FH21" s="29"/>
      <c r="FI21" s="29"/>
      <c r="FJ21" s="29"/>
      <c r="FK21" s="29"/>
      <c r="FL21" s="29"/>
      <c r="FM21" s="29"/>
      <c r="FN21" s="29"/>
      <c r="FO21" s="29"/>
      <c r="FP21" s="29"/>
      <c r="FQ21" s="29"/>
      <c r="FR21" s="32"/>
      <c r="FS21" s="29"/>
      <c r="FT21" s="29"/>
      <c r="FU21" s="885"/>
      <c r="FV21" s="29"/>
      <c r="FW21" s="29"/>
      <c r="FX21" s="29"/>
      <c r="FY21" s="29"/>
      <c r="FZ21" s="29"/>
      <c r="GA21" s="29"/>
      <c r="GB21" s="29"/>
      <c r="GC21" s="29"/>
      <c r="GD21" s="29"/>
      <c r="GE21" s="29"/>
      <c r="GF21" s="29"/>
      <c r="GG21" s="29"/>
      <c r="GH21" s="29"/>
      <c r="GI21" s="29"/>
      <c r="GJ21" s="29"/>
      <c r="GK21" s="29"/>
      <c r="GL21" s="29"/>
      <c r="GM21" s="29"/>
      <c r="GN21" s="29"/>
      <c r="GO21" s="29"/>
      <c r="GP21" s="29"/>
      <c r="GQ21" s="29"/>
      <c r="GR21" s="29"/>
      <c r="GS21" s="29"/>
      <c r="GT21" s="29"/>
      <c r="GU21" s="29"/>
      <c r="GV21" s="29"/>
      <c r="GW21" s="29"/>
      <c r="GX21" s="29"/>
      <c r="GY21" s="29"/>
      <c r="GZ21" s="29"/>
      <c r="HA21" s="29"/>
      <c r="HB21" s="29"/>
      <c r="HC21" s="29"/>
      <c r="HD21" s="29"/>
      <c r="HE21" s="29"/>
      <c r="HF21" s="29"/>
      <c r="HG21" s="29"/>
      <c r="HH21" s="29"/>
      <c r="HI21" s="29"/>
      <c r="HJ21" s="29"/>
      <c r="HK21" s="32"/>
      <c r="HL21" s="29"/>
      <c r="HM21" s="29"/>
      <c r="HN21" s="29"/>
      <c r="HO21" s="29"/>
      <c r="HP21" s="29"/>
      <c r="HQ21" s="885"/>
      <c r="HR21" s="29"/>
      <c r="HS21" s="29"/>
      <c r="HT21" s="29"/>
      <c r="HU21" s="29"/>
      <c r="HV21" s="29"/>
      <c r="HW21" s="29"/>
      <c r="HX21" s="29"/>
      <c r="HY21" s="29"/>
      <c r="HZ21" s="29"/>
      <c r="IA21" s="29"/>
      <c r="IB21" s="29"/>
      <c r="IC21" s="29"/>
      <c r="ID21" s="29"/>
      <c r="IE21" s="29"/>
      <c r="IF21" s="29"/>
      <c r="IG21" s="29"/>
      <c r="IH21" s="29"/>
      <c r="II21" s="29"/>
      <c r="IJ21" s="29"/>
      <c r="IK21" s="29"/>
      <c r="IL21" s="29"/>
      <c r="IM21" s="29"/>
      <c r="IN21" s="29"/>
      <c r="IO21" s="29"/>
      <c r="IP21" s="29"/>
      <c r="IQ21" s="29"/>
      <c r="IR21" s="29"/>
      <c r="IS21" s="29"/>
      <c r="IT21" s="29"/>
      <c r="IU21" s="29"/>
      <c r="IV21" s="29"/>
      <c r="IW21" s="29"/>
      <c r="IX21" s="29"/>
      <c r="IY21" s="29"/>
      <c r="IZ21" s="29"/>
      <c r="JA21" s="29"/>
      <c r="JB21" s="29"/>
      <c r="JC21" s="29"/>
      <c r="JD21" s="29"/>
      <c r="JE21" s="29"/>
      <c r="JF21" s="29"/>
      <c r="JG21" s="29"/>
      <c r="JH21" s="29"/>
      <c r="JI21" s="29"/>
      <c r="JJ21" s="32"/>
      <c r="JK21" s="29"/>
      <c r="JL21" s="29"/>
      <c r="JM21" s="29"/>
      <c r="JN21" s="29"/>
      <c r="JO21" s="29"/>
      <c r="JP21" s="29"/>
      <c r="JQ21" s="29"/>
      <c r="JR21" s="29"/>
      <c r="JS21" s="29"/>
      <c r="JT21" s="32"/>
      <c r="JU21" s="32"/>
      <c r="JV21" s="29"/>
      <c r="JW21" s="32"/>
      <c r="JX21" s="29"/>
      <c r="JY21" s="29"/>
      <c r="JZ21" s="32"/>
      <c r="KA21" s="29"/>
      <c r="KB21" s="29"/>
      <c r="KC21" s="32"/>
      <c r="KD21" s="29"/>
      <c r="KE21" s="29"/>
      <c r="KF21" s="32"/>
      <c r="KG21" s="29"/>
      <c r="KH21" s="29"/>
      <c r="KI21" s="29"/>
      <c r="KJ21" s="32"/>
      <c r="KK21" s="32"/>
      <c r="KL21" s="32"/>
      <c r="KM21" s="885"/>
      <c r="KN21" s="29"/>
      <c r="KO21" s="29"/>
      <c r="KP21" s="29"/>
      <c r="KQ21" s="29"/>
      <c r="KR21" s="29"/>
      <c r="KS21" s="29"/>
      <c r="KT21" s="29"/>
      <c r="KU21" s="29"/>
      <c r="KV21" s="29"/>
      <c r="KW21" s="29"/>
      <c r="KX21" s="29"/>
      <c r="KY21" s="29"/>
      <c r="KZ21" s="29"/>
      <c r="LA21" s="29"/>
      <c r="LB21" s="29"/>
      <c r="LC21" s="29"/>
      <c r="LD21" s="29"/>
      <c r="LE21" s="29"/>
      <c r="LF21" s="29"/>
      <c r="LG21" s="29"/>
      <c r="LH21" s="29"/>
      <c r="LI21" s="29"/>
      <c r="LJ21" s="29"/>
      <c r="LK21" s="29"/>
      <c r="LL21" s="29"/>
      <c r="LM21" s="29"/>
      <c r="LN21" s="29"/>
      <c r="LO21" s="29"/>
      <c r="LP21" s="29"/>
      <c r="LQ21" s="29"/>
      <c r="LR21" s="29"/>
      <c r="LS21" s="29"/>
      <c r="LT21" s="29"/>
      <c r="LU21" s="29"/>
      <c r="LV21" s="29"/>
      <c r="LW21" s="29"/>
      <c r="LX21" s="29"/>
      <c r="LY21" s="29"/>
      <c r="LZ21" s="29"/>
      <c r="MA21" s="32"/>
      <c r="MB21" s="29"/>
      <c r="MC21" s="29"/>
      <c r="MD21" s="29"/>
      <c r="ME21" s="29"/>
      <c r="MF21" s="29"/>
      <c r="MG21" s="29"/>
      <c r="MH21" s="29"/>
      <c r="MI21" s="29"/>
      <c r="MJ21" s="29"/>
      <c r="MK21" s="32"/>
      <c r="ML21" s="32"/>
      <c r="MM21" s="32"/>
      <c r="MN21" s="32"/>
      <c r="MO21" s="32"/>
      <c r="MP21" s="32"/>
      <c r="MQ21" s="32"/>
      <c r="MR21" s="29"/>
      <c r="MS21" s="32"/>
      <c r="MT21" s="29"/>
      <c r="MU21" s="29"/>
      <c r="MV21" s="29"/>
      <c r="MW21" s="29"/>
      <c r="MX21" s="29"/>
      <c r="MY21" s="29"/>
      <c r="MZ21" s="32"/>
      <c r="NA21" s="32"/>
      <c r="NB21" s="32"/>
      <c r="NC21" s="32"/>
      <c r="ND21" s="32"/>
      <c r="NE21" s="32"/>
      <c r="NF21" s="32"/>
      <c r="NG21" s="32"/>
      <c r="NH21" s="885"/>
      <c r="NI21" s="29"/>
      <c r="NJ21" s="29"/>
      <c r="NK21" s="29"/>
      <c r="NL21" s="29"/>
      <c r="NM21" s="29"/>
      <c r="NN21" s="29"/>
      <c r="NO21" s="29"/>
      <c r="NP21" s="29"/>
      <c r="NQ21" s="29"/>
      <c r="NR21" s="29"/>
      <c r="NS21" s="29"/>
      <c r="NT21" s="29"/>
      <c r="NU21" s="29"/>
      <c r="NV21" s="29"/>
      <c r="NW21" s="29"/>
      <c r="NX21" s="29"/>
      <c r="NY21" s="29"/>
      <c r="NZ21" s="29"/>
      <c r="OA21" s="29"/>
      <c r="OB21" s="29"/>
      <c r="OC21" s="29"/>
      <c r="OD21" s="29"/>
      <c r="OE21" s="29"/>
      <c r="OF21" s="29"/>
      <c r="OG21" s="29"/>
      <c r="OH21" s="29"/>
      <c r="OI21" s="29"/>
      <c r="OJ21" s="29"/>
      <c r="OK21" s="29"/>
      <c r="OL21" s="29"/>
      <c r="OM21" s="29"/>
      <c r="ON21" s="29"/>
      <c r="OO21" s="29"/>
      <c r="OP21" s="29"/>
      <c r="OQ21" s="29"/>
      <c r="OR21" s="29"/>
      <c r="OS21" s="29"/>
      <c r="OT21" s="29"/>
      <c r="OU21" s="29"/>
      <c r="OV21" s="29"/>
      <c r="OW21" s="29"/>
      <c r="OX21" s="29"/>
      <c r="OY21" s="29"/>
      <c r="OZ21" s="29"/>
      <c r="PA21" s="32"/>
      <c r="PB21" s="29"/>
      <c r="PC21" s="32"/>
      <c r="PD21" s="32"/>
      <c r="PE21" s="32"/>
      <c r="PF21" s="29"/>
      <c r="PG21" s="29"/>
      <c r="PH21" s="29"/>
      <c r="PI21" s="29"/>
      <c r="PJ21" s="29"/>
      <c r="PK21" s="29"/>
      <c r="PL21" s="29"/>
      <c r="PM21" s="32"/>
      <c r="PN21" s="29"/>
      <c r="PO21" s="29"/>
      <c r="PP21" s="32"/>
      <c r="PQ21" s="32"/>
      <c r="PR21" s="32"/>
      <c r="PS21" s="32"/>
      <c r="PT21" s="32"/>
      <c r="PU21" s="32"/>
      <c r="PV21" s="32"/>
      <c r="PW21" s="32"/>
      <c r="PX21" s="32"/>
      <c r="PY21" s="32"/>
      <c r="PZ21" s="32"/>
      <c r="QA21" s="32"/>
      <c r="QB21" s="32"/>
      <c r="QC21" s="32"/>
      <c r="QD21" s="32"/>
      <c r="QE21" s="32"/>
      <c r="QF21" s="32"/>
      <c r="QG21" s="32"/>
      <c r="QH21" s="32"/>
      <c r="QI21" s="32"/>
      <c r="QJ21" s="32"/>
      <c r="QK21" s="885"/>
      <c r="QL21" s="29"/>
      <c r="QM21" s="29"/>
      <c r="QN21" s="29"/>
      <c r="QO21" s="29"/>
      <c r="QP21" s="29"/>
      <c r="QQ21" s="29"/>
      <c r="QR21" s="29"/>
      <c r="QS21" s="29"/>
      <c r="QT21" s="29"/>
      <c r="QU21" s="29"/>
      <c r="QV21" s="29"/>
      <c r="QW21" s="29"/>
      <c r="QX21" s="29"/>
      <c r="QY21" s="29"/>
      <c r="QZ21" s="29"/>
      <c r="RA21" s="29"/>
      <c r="RB21" s="29"/>
      <c r="RC21" s="29"/>
      <c r="RD21" s="29"/>
      <c r="RE21" s="29"/>
      <c r="RF21" s="29"/>
      <c r="RG21" s="32"/>
      <c r="RH21" s="29"/>
      <c r="RI21" s="29"/>
      <c r="RJ21" s="29"/>
      <c r="RK21" s="29"/>
      <c r="RL21" s="32"/>
      <c r="RM21" s="29"/>
      <c r="RN21" s="29"/>
      <c r="RO21" s="32"/>
      <c r="RP21" s="32"/>
      <c r="RQ21" s="29"/>
      <c r="RR21" s="32"/>
      <c r="RS21" s="29"/>
      <c r="RT21" s="32"/>
      <c r="RU21" s="32"/>
      <c r="RV21" s="32"/>
      <c r="RW21" s="32"/>
      <c r="RX21" s="32"/>
      <c r="RY21" s="32"/>
      <c r="RZ21" s="32"/>
      <c r="SA21" s="32"/>
      <c r="SB21" s="32"/>
      <c r="SC21" s="32"/>
      <c r="SD21" s="32"/>
      <c r="SE21" s="32"/>
      <c r="SF21" s="32"/>
      <c r="SG21" s="32"/>
      <c r="SH21" s="32"/>
      <c r="SI21" s="32"/>
      <c r="SJ21" s="32"/>
      <c r="SK21" s="32"/>
      <c r="SL21" s="32"/>
      <c r="SM21" s="54" t="s">
        <v>1502</v>
      </c>
      <c r="SN21" s="1648"/>
      <c r="SO21" s="54" t="s">
        <v>1502</v>
      </c>
      <c r="SP21" s="54" t="s">
        <v>1502</v>
      </c>
      <c r="SQ21" s="54" t="s">
        <v>1502</v>
      </c>
      <c r="SR21" s="5"/>
      <c r="SS21" s="35"/>
      <c r="ST21" s="35"/>
      <c r="SU21" s="35"/>
      <c r="SV21" s="54"/>
      <c r="SW21" s="40"/>
      <c r="SX21" s="40"/>
      <c r="SY21" s="35"/>
      <c r="SZ21" s="46"/>
      <c r="TA21" s="46"/>
      <c r="TB21" s="46"/>
      <c r="TC21" s="46"/>
      <c r="TD21" s="46"/>
      <c r="TE21" s="1050"/>
      <c r="TF21" s="46"/>
      <c r="TG21" s="46"/>
      <c r="TH21" s="1050"/>
      <c r="TI21" s="46"/>
      <c r="TJ21" s="46"/>
      <c r="TK21" s="1050"/>
      <c r="TL21" s="46"/>
      <c r="TM21" s="1050"/>
      <c r="TN21" s="1050"/>
      <c r="TO21" s="1050"/>
      <c r="TP21" s="1050"/>
      <c r="TQ21" s="54"/>
      <c r="TR21" s="54"/>
      <c r="TS21" s="54"/>
      <c r="TT21" s="54"/>
      <c r="TU21" s="54"/>
      <c r="TV21" s="1050"/>
      <c r="TW21" s="54"/>
      <c r="TX21" s="1050"/>
      <c r="TY21" s="54"/>
      <c r="TZ21" s="54"/>
      <c r="UA21" s="54"/>
      <c r="UB21" s="54"/>
      <c r="UC21" s="1050"/>
      <c r="UD21" s="54"/>
      <c r="UE21" s="54"/>
      <c r="UF21" s="1050"/>
      <c r="UG21" s="54"/>
      <c r="UH21" s="1050"/>
      <c r="UI21" s="1050"/>
      <c r="UJ21" s="54" t="s">
        <v>1502</v>
      </c>
      <c r="UK21" s="54"/>
      <c r="UL21" s="54" t="s">
        <v>1502</v>
      </c>
      <c r="UM21" s="54" t="s">
        <v>1502</v>
      </c>
      <c r="UN21" s="54" t="s">
        <v>1502</v>
      </c>
      <c r="UO21" s="5"/>
      <c r="UP21" s="40"/>
      <c r="UQ21" s="40"/>
      <c r="UR21" s="40"/>
      <c r="US21" s="40"/>
      <c r="UT21" s="40"/>
      <c r="UU21" s="40"/>
      <c r="UV21" s="40"/>
      <c r="UW21" s="40"/>
      <c r="UX21" s="40"/>
      <c r="UY21" s="40"/>
      <c r="UZ21" s="40"/>
      <c r="VA21" s="40"/>
      <c r="VB21" s="40"/>
      <c r="VC21" s="40"/>
      <c r="VD21" s="40"/>
      <c r="VE21" s="40"/>
      <c r="VF21" s="40"/>
      <c r="VG21" s="54"/>
      <c r="VH21" s="54"/>
      <c r="VI21" s="54"/>
      <c r="VJ21" s="54"/>
      <c r="VK21" s="54"/>
      <c r="VL21" s="1050"/>
      <c r="VM21" s="1050"/>
      <c r="VN21" s="54"/>
      <c r="VO21" s="54"/>
      <c r="VP21" s="54"/>
      <c r="VQ21" s="1050"/>
      <c r="VR21" s="1050"/>
      <c r="VS21" s="54"/>
      <c r="VT21" s="54"/>
      <c r="VU21" s="54"/>
      <c r="VV21" s="1050"/>
      <c r="VW21" s="1050"/>
      <c r="VX21" s="54"/>
      <c r="VY21" s="54"/>
      <c r="VZ21" s="54"/>
      <c r="WA21" s="1050"/>
      <c r="WB21" s="1050"/>
      <c r="WC21" s="54"/>
      <c r="WD21" s="54"/>
      <c r="WE21" s="54"/>
      <c r="WF21" s="1050"/>
      <c r="WG21" s="54"/>
      <c r="WH21" s="54"/>
      <c r="WI21" s="919"/>
      <c r="WJ21" s="54"/>
      <c r="WK21" s="54"/>
      <c r="WL21" s="54"/>
      <c r="WM21" s="54"/>
      <c r="WN21" s="54"/>
      <c r="WO21" s="54"/>
      <c r="WP21" s="54"/>
      <c r="WQ21" s="54"/>
      <c r="WR21" s="54"/>
      <c r="WS21" s="54"/>
      <c r="WT21" s="54"/>
      <c r="WU21" s="54"/>
      <c r="WV21" s="1050"/>
      <c r="WW21" s="1050"/>
      <c r="WX21" s="54"/>
      <c r="WY21" s="1050"/>
      <c r="WZ21" s="1050"/>
      <c r="XA21" s="1050"/>
      <c r="XB21" s="1050"/>
      <c r="XC21" s="1050"/>
      <c r="XD21" s="1050"/>
      <c r="XE21" s="1050"/>
      <c r="XF21" s="1050"/>
      <c r="XG21" s="1050"/>
      <c r="XH21" s="1050"/>
      <c r="XI21" s="1050">
        <v>2.54</v>
      </c>
      <c r="XJ21" s="919"/>
      <c r="XK21" s="106" t="s">
        <v>1502</v>
      </c>
      <c r="XL21" s="1050">
        <f t="shared" si="149"/>
        <v>2.54</v>
      </c>
      <c r="XM21" s="54"/>
      <c r="XN21" s="54" t="s">
        <v>1502</v>
      </c>
      <c r="XO21" s="5">
        <f t="shared" si="150"/>
        <v>-1</v>
      </c>
      <c r="XP21" s="5"/>
      <c r="XQ21" s="1222"/>
      <c r="XR21" s="54"/>
      <c r="XS21" s="54"/>
      <c r="XT21" s="54"/>
      <c r="XU21" s="54"/>
      <c r="XV21" s="28"/>
      <c r="XW21" s="54"/>
      <c r="XX21" s="28"/>
      <c r="XY21" s="28"/>
      <c r="XZ21" s="54"/>
      <c r="YA21" s="54"/>
      <c r="YB21" s="54"/>
      <c r="YC21" s="54"/>
      <c r="YD21" s="54"/>
      <c r="YE21" s="54"/>
      <c r="YF21" s="54"/>
      <c r="YG21" s="54"/>
      <c r="YH21" s="54"/>
      <c r="YI21" s="1050"/>
      <c r="YJ21" s="54" t="s">
        <v>1502</v>
      </c>
      <c r="YK21" s="1050"/>
      <c r="YL21" s="1050" t="s">
        <v>1502</v>
      </c>
      <c r="YM21" s="1050" t="s">
        <v>1502</v>
      </c>
      <c r="YN21" s="54" t="s">
        <v>1502</v>
      </c>
      <c r="YO21" s="5"/>
      <c r="YP21" s="28"/>
      <c r="YQ21" s="28"/>
      <c r="YR21" s="54"/>
      <c r="YS21" s="54"/>
      <c r="YT21" s="54"/>
      <c r="YU21" s="54"/>
      <c r="YV21" s="54"/>
      <c r="YW21" s="54"/>
      <c r="YX21" s="54"/>
      <c r="YY21" s="54"/>
      <c r="YZ21" s="54"/>
      <c r="ZA21" s="54"/>
      <c r="ZB21" s="54"/>
      <c r="ZC21" s="28"/>
      <c r="ZD21" s="54"/>
      <c r="ZE21" s="54" t="s">
        <v>1502</v>
      </c>
      <c r="ZF21" s="54"/>
      <c r="ZG21" s="54" t="s">
        <v>1502</v>
      </c>
      <c r="ZH21" s="54" t="s">
        <v>1502</v>
      </c>
      <c r="ZI21" s="54"/>
      <c r="ZJ21" s="5"/>
      <c r="ZK21" s="1050"/>
      <c r="ZL21" s="1050"/>
      <c r="ZM21" s="1050"/>
      <c r="ZN21" s="1050"/>
      <c r="ZO21" s="54"/>
      <c r="ZP21" s="54"/>
      <c r="ZQ21" s="28"/>
      <c r="ZR21" s="54"/>
      <c r="ZS21" s="919"/>
      <c r="ZT21" s="54"/>
      <c r="ZU21" s="919"/>
      <c r="ZV21" s="54"/>
      <c r="ZW21" s="919"/>
      <c r="ZX21" s="54"/>
      <c r="ZY21" s="54"/>
      <c r="ZZ21" s="1050"/>
      <c r="AAA21" s="919"/>
      <c r="AAB21" s="54">
        <v>1.86</v>
      </c>
      <c r="AAC21" s="1050" t="s">
        <v>1502</v>
      </c>
      <c r="AAD21" s="54" t="s">
        <v>1502</v>
      </c>
      <c r="AAE21" s="54" t="s">
        <v>1502</v>
      </c>
      <c r="AAF21" s="677"/>
      <c r="AAG21" s="54"/>
      <c r="AAH21" s="54"/>
      <c r="AAI21" s="28"/>
      <c r="AAJ21" s="54"/>
      <c r="AAK21" s="919"/>
      <c r="AAL21" s="28"/>
      <c r="AAM21" s="54"/>
      <c r="AAN21" s="54"/>
      <c r="AAO21" s="919"/>
      <c r="AAP21" s="54"/>
      <c r="AAQ21" s="28"/>
      <c r="AAR21" s="54"/>
      <c r="AAS21" s="1049"/>
      <c r="AAT21" s="1050"/>
      <c r="AAU21" s="1050"/>
      <c r="AAV21" s="28"/>
      <c r="AAW21" s="54" t="s">
        <v>1502</v>
      </c>
      <c r="AAX21" s="28"/>
      <c r="AAY21" s="54" t="s">
        <v>1502</v>
      </c>
      <c r="AAZ21" s="54" t="s">
        <v>1502</v>
      </c>
      <c r="ABA21" s="54"/>
      <c r="ABB21" s="5"/>
      <c r="ABC21" s="54" t="s">
        <v>1502</v>
      </c>
      <c r="ABD21" s="54" t="str">
        <f t="shared" si="123"/>
        <v>NA</v>
      </c>
      <c r="ABE21" s="54" t="s">
        <v>1502</v>
      </c>
      <c r="ABF21" s="5"/>
      <c r="ABG21" s="54" t="s">
        <v>1502</v>
      </c>
      <c r="ABH21" s="54" t="str">
        <f t="shared" si="125"/>
        <v>NA</v>
      </c>
      <c r="ABI21" s="54" t="s">
        <v>1502</v>
      </c>
      <c r="ABJ21" s="5"/>
      <c r="ABK21" s="1050" t="s">
        <v>1502</v>
      </c>
      <c r="ABL21" s="54" t="str">
        <f t="shared" si="126"/>
        <v>NA</v>
      </c>
      <c r="ABM21" s="54" t="s">
        <v>1502</v>
      </c>
      <c r="ABN21" s="677"/>
      <c r="ABO21" s="40"/>
      <c r="ABP21" s="46"/>
      <c r="ABQ21" s="40"/>
      <c r="ABR21" s="40"/>
      <c r="ABS21" s="40"/>
      <c r="ABT21" s="40"/>
      <c r="ABU21" s="40"/>
      <c r="ABV21" s="40"/>
      <c r="ABW21" s="40"/>
      <c r="ABX21" s="40"/>
      <c r="ABY21" s="69"/>
      <c r="ABZ21" s="69"/>
      <c r="ACA21" s="69"/>
      <c r="ACB21" s="69"/>
      <c r="ACC21" s="40"/>
      <c r="ACD21" s="46"/>
      <c r="ACE21" s="46"/>
      <c r="ACF21" s="46"/>
    </row>
    <row r="22" spans="1:760" s="4" customFormat="1" ht="29.5" thickBot="1" x14ac:dyDescent="0.4">
      <c r="A22" s="340">
        <v>20</v>
      </c>
      <c r="B22" s="52" t="s">
        <v>17</v>
      </c>
      <c r="C22" s="52" t="s">
        <v>1254</v>
      </c>
      <c r="D22" s="52" t="s">
        <v>2307</v>
      </c>
      <c r="E22" s="52" t="s">
        <v>3992</v>
      </c>
      <c r="F22" s="52" t="s">
        <v>2308</v>
      </c>
      <c r="G22" s="52" t="s">
        <v>2313</v>
      </c>
      <c r="H22" s="29"/>
      <c r="I22" s="29"/>
      <c r="J22" s="29"/>
      <c r="K22" s="29"/>
      <c r="L22" s="29"/>
      <c r="M22" s="29"/>
      <c r="N22" s="29"/>
      <c r="O22" s="29"/>
      <c r="P22" s="29"/>
      <c r="Q22" s="29"/>
      <c r="R22" s="29"/>
      <c r="S22" s="29"/>
      <c r="T22" s="29"/>
      <c r="U22" s="29"/>
      <c r="V22" s="29"/>
      <c r="W22" s="29"/>
      <c r="X22" s="29"/>
      <c r="Y22" s="29"/>
      <c r="Z22" s="29"/>
      <c r="AA22" s="29"/>
      <c r="AB22" s="29"/>
      <c r="AC22" s="29"/>
      <c r="AD22" s="29"/>
      <c r="AE22" s="29"/>
      <c r="AF22" s="29"/>
      <c r="AG22" s="29"/>
      <c r="AH22" s="29"/>
      <c r="AI22" s="29"/>
      <c r="AJ22" s="29"/>
      <c r="AK22" s="29"/>
      <c r="AL22" s="29"/>
      <c r="AM22" s="29"/>
      <c r="AN22" s="29"/>
      <c r="AO22" s="29"/>
      <c r="AP22" s="29"/>
      <c r="AQ22" s="29"/>
      <c r="AR22" s="29"/>
      <c r="AS22" s="29"/>
      <c r="AT22" s="29"/>
      <c r="AU22" s="29"/>
      <c r="AV22" s="29"/>
      <c r="AW22" s="29"/>
      <c r="AX22" s="29"/>
      <c r="AY22" s="29"/>
      <c r="AZ22" s="29"/>
      <c r="BA22" s="29"/>
      <c r="BB22" s="32"/>
      <c r="BC22" s="29"/>
      <c r="BD22" s="885"/>
      <c r="BE22" s="29"/>
      <c r="BF22" s="29"/>
      <c r="BG22" s="29"/>
      <c r="BH22" s="29"/>
      <c r="BI22" s="29"/>
      <c r="BJ22" s="29"/>
      <c r="BK22" s="29"/>
      <c r="BL22" s="29"/>
      <c r="BM22" s="29"/>
      <c r="BN22" s="29"/>
      <c r="BO22" s="29"/>
      <c r="BP22" s="29"/>
      <c r="BQ22" s="29"/>
      <c r="BR22" s="29"/>
      <c r="BS22" s="29"/>
      <c r="BT22" s="29"/>
      <c r="BU22" s="29"/>
      <c r="BV22" s="29"/>
      <c r="BW22" s="29"/>
      <c r="BX22" s="29"/>
      <c r="BY22" s="29"/>
      <c r="BZ22" s="29"/>
      <c r="CA22" s="29"/>
      <c r="CB22" s="29"/>
      <c r="CC22" s="29"/>
      <c r="CD22" s="29"/>
      <c r="CE22" s="29"/>
      <c r="CF22" s="29"/>
      <c r="CG22" s="29"/>
      <c r="CH22" s="29"/>
      <c r="CI22" s="29"/>
      <c r="CJ22" s="29"/>
      <c r="CK22" s="29"/>
      <c r="CL22" s="29"/>
      <c r="CM22" s="29"/>
      <c r="CN22" s="29"/>
      <c r="CO22" s="29"/>
      <c r="CP22" s="29"/>
      <c r="CQ22" s="29"/>
      <c r="CR22" s="29"/>
      <c r="CS22" s="29"/>
      <c r="CT22" s="29"/>
      <c r="CU22" s="29"/>
      <c r="CV22" s="29"/>
      <c r="CW22" s="29"/>
      <c r="CX22" s="29"/>
      <c r="CY22" s="29"/>
      <c r="CZ22" s="29"/>
      <c r="DA22" s="29"/>
      <c r="DB22" s="29"/>
      <c r="DC22" s="29"/>
      <c r="DD22" s="29"/>
      <c r="DE22" s="29"/>
      <c r="DF22" s="29"/>
      <c r="DG22" s="29"/>
      <c r="DH22" s="29"/>
      <c r="DI22" s="29"/>
      <c r="DJ22" s="29"/>
      <c r="DK22" s="29"/>
      <c r="DL22" s="29"/>
      <c r="DM22" s="29"/>
      <c r="DN22" s="29"/>
      <c r="DO22" s="29"/>
      <c r="DP22" s="29"/>
      <c r="DQ22" s="29"/>
      <c r="DR22" s="29"/>
      <c r="DS22" s="29"/>
      <c r="DT22" s="29"/>
      <c r="DU22" s="29"/>
      <c r="DV22" s="32"/>
      <c r="DW22" s="29"/>
      <c r="DX22" s="29"/>
      <c r="DY22" s="32"/>
      <c r="DZ22" s="29"/>
      <c r="EA22" s="885"/>
      <c r="FH22" s="29"/>
      <c r="FI22" s="29"/>
      <c r="FJ22" s="29"/>
      <c r="FK22" s="29"/>
      <c r="FL22" s="29"/>
      <c r="FM22" s="29"/>
      <c r="FN22" s="29"/>
      <c r="FO22" s="29"/>
      <c r="FP22" s="29"/>
      <c r="FQ22" s="29"/>
      <c r="FR22" s="32"/>
      <c r="FS22" s="29"/>
      <c r="FT22" s="29"/>
      <c r="FU22" s="885"/>
      <c r="FV22" s="29"/>
      <c r="FW22" s="29"/>
      <c r="FX22" s="29"/>
      <c r="FY22" s="29"/>
      <c r="FZ22" s="29"/>
      <c r="GA22" s="29"/>
      <c r="GB22" s="29"/>
      <c r="GC22" s="29"/>
      <c r="GD22" s="29"/>
      <c r="GE22" s="29"/>
      <c r="GF22" s="29"/>
      <c r="GG22" s="29"/>
      <c r="GH22" s="29"/>
      <c r="GI22" s="29"/>
      <c r="GJ22" s="29"/>
      <c r="GK22" s="29"/>
      <c r="GL22" s="29"/>
      <c r="GM22" s="29"/>
      <c r="GN22" s="29"/>
      <c r="GO22" s="29"/>
      <c r="GP22" s="29"/>
      <c r="GQ22" s="29"/>
      <c r="GR22" s="29"/>
      <c r="GS22" s="29"/>
      <c r="GT22" s="29"/>
      <c r="GU22" s="29"/>
      <c r="GV22" s="29"/>
      <c r="GW22" s="29"/>
      <c r="GX22" s="29"/>
      <c r="GY22" s="29"/>
      <c r="GZ22" s="29"/>
      <c r="HA22" s="29"/>
      <c r="HB22" s="29"/>
      <c r="HC22" s="29"/>
      <c r="HD22" s="29"/>
      <c r="HE22" s="29"/>
      <c r="HF22" s="29"/>
      <c r="HG22" s="29"/>
      <c r="HH22" s="29"/>
      <c r="HI22" s="29"/>
      <c r="HJ22" s="29"/>
      <c r="HK22" s="32"/>
      <c r="HL22" s="29"/>
      <c r="HM22" s="29"/>
      <c r="HN22" s="29"/>
      <c r="HO22" s="29"/>
      <c r="HP22" s="29"/>
      <c r="HQ22" s="885"/>
      <c r="HR22" s="29"/>
      <c r="HS22" s="29"/>
      <c r="HT22" s="29"/>
      <c r="HU22" s="29"/>
      <c r="HV22" s="29"/>
      <c r="HW22" s="29"/>
      <c r="HX22" s="29"/>
      <c r="HY22" s="29"/>
      <c r="HZ22" s="29"/>
      <c r="IA22" s="29"/>
      <c r="IB22" s="29"/>
      <c r="IC22" s="29"/>
      <c r="ID22" s="29"/>
      <c r="IE22" s="29"/>
      <c r="IF22" s="29"/>
      <c r="IG22" s="29"/>
      <c r="IH22" s="29"/>
      <c r="II22" s="29"/>
      <c r="IJ22" s="29"/>
      <c r="IK22" s="29"/>
      <c r="IL22" s="29"/>
      <c r="IM22" s="29"/>
      <c r="IN22" s="29"/>
      <c r="IO22" s="29"/>
      <c r="IP22" s="29"/>
      <c r="IQ22" s="29"/>
      <c r="IR22" s="29"/>
      <c r="IS22" s="29"/>
      <c r="IT22" s="29"/>
      <c r="IU22" s="29"/>
      <c r="IV22" s="29"/>
      <c r="IW22" s="29"/>
      <c r="IX22" s="29"/>
      <c r="IY22" s="29"/>
      <c r="IZ22" s="29"/>
      <c r="JA22" s="29"/>
      <c r="JB22" s="29"/>
      <c r="JC22" s="29"/>
      <c r="JD22" s="29"/>
      <c r="JE22" s="29"/>
      <c r="JF22" s="29"/>
      <c r="JG22" s="29"/>
      <c r="JH22" s="29"/>
      <c r="JI22" s="29"/>
      <c r="JJ22" s="32"/>
      <c r="JK22" s="29"/>
      <c r="JL22" s="29"/>
      <c r="JM22" s="29"/>
      <c r="JN22" s="29"/>
      <c r="JO22" s="29"/>
      <c r="JP22" s="29"/>
      <c r="JQ22" s="29"/>
      <c r="JR22" s="29"/>
      <c r="JS22" s="29"/>
      <c r="JT22" s="32"/>
      <c r="JU22" s="32"/>
      <c r="JV22" s="29"/>
      <c r="JW22" s="32"/>
      <c r="JX22" s="29"/>
      <c r="JY22" s="29"/>
      <c r="JZ22" s="32"/>
      <c r="KA22" s="29"/>
      <c r="KB22" s="29"/>
      <c r="KC22" s="32"/>
      <c r="KD22" s="29"/>
      <c r="KE22" s="29"/>
      <c r="KF22" s="32"/>
      <c r="KG22" s="29"/>
      <c r="KH22" s="29"/>
      <c r="KI22" s="29"/>
      <c r="KJ22" s="32"/>
      <c r="KK22" s="32"/>
      <c r="KL22" s="32"/>
      <c r="KM22" s="885"/>
      <c r="KN22" s="29"/>
      <c r="KO22" s="29"/>
      <c r="KP22" s="29"/>
      <c r="KQ22" s="29"/>
      <c r="KR22" s="29"/>
      <c r="KS22" s="29"/>
      <c r="KT22" s="29"/>
      <c r="KU22" s="29"/>
      <c r="KV22" s="29"/>
      <c r="KW22" s="29"/>
      <c r="KX22" s="29"/>
      <c r="KY22" s="29"/>
      <c r="KZ22" s="29"/>
      <c r="LA22" s="29"/>
      <c r="LB22" s="29"/>
      <c r="LC22" s="29"/>
      <c r="LD22" s="29"/>
      <c r="LE22" s="29"/>
      <c r="LF22" s="29"/>
      <c r="LG22" s="29"/>
      <c r="LH22" s="29"/>
      <c r="LI22" s="29"/>
      <c r="LJ22" s="29"/>
      <c r="LK22" s="29"/>
      <c r="LL22" s="29"/>
      <c r="LM22" s="29"/>
      <c r="LN22" s="29"/>
      <c r="LO22" s="29"/>
      <c r="LP22" s="29"/>
      <c r="LQ22" s="29"/>
      <c r="LR22" s="29"/>
      <c r="LS22" s="29"/>
      <c r="LT22" s="29"/>
      <c r="LU22" s="29"/>
      <c r="LV22" s="29"/>
      <c r="LW22" s="29"/>
      <c r="LX22" s="29"/>
      <c r="LY22" s="29"/>
      <c r="LZ22" s="29"/>
      <c r="MA22" s="32"/>
      <c r="MB22" s="29"/>
      <c r="MC22" s="29"/>
      <c r="MD22" s="29"/>
      <c r="ME22" s="29"/>
      <c r="MF22" s="29"/>
      <c r="MG22" s="29"/>
      <c r="MH22" s="29"/>
      <c r="MI22" s="29"/>
      <c r="MJ22" s="29"/>
      <c r="MK22" s="32"/>
      <c r="ML22" s="32"/>
      <c r="MM22" s="32"/>
      <c r="MN22" s="32"/>
      <c r="MO22" s="32"/>
      <c r="MP22" s="32"/>
      <c r="MQ22" s="32"/>
      <c r="MR22" s="29"/>
      <c r="MS22" s="32"/>
      <c r="MT22" s="29"/>
      <c r="MU22" s="29"/>
      <c r="MV22" s="29"/>
      <c r="MW22" s="29"/>
      <c r="MX22" s="29"/>
      <c r="MY22" s="29"/>
      <c r="MZ22" s="32"/>
      <c r="NA22" s="32"/>
      <c r="NB22" s="32"/>
      <c r="NC22" s="32"/>
      <c r="ND22" s="32"/>
      <c r="NE22" s="32"/>
      <c r="NF22" s="32"/>
      <c r="NG22" s="32"/>
      <c r="NH22" s="885"/>
      <c r="NI22" s="29"/>
      <c r="NJ22" s="29"/>
      <c r="NK22" s="29"/>
      <c r="NL22" s="29"/>
      <c r="NM22" s="29"/>
      <c r="NN22" s="29"/>
      <c r="NO22" s="29"/>
      <c r="NP22" s="29"/>
      <c r="NQ22" s="29"/>
      <c r="NR22" s="29"/>
      <c r="NS22" s="29"/>
      <c r="NT22" s="29"/>
      <c r="NU22" s="29"/>
      <c r="NV22" s="29"/>
      <c r="NW22" s="29"/>
      <c r="NX22" s="29"/>
      <c r="NY22" s="29"/>
      <c r="NZ22" s="29"/>
      <c r="OA22" s="29"/>
      <c r="OB22" s="29"/>
      <c r="OC22" s="29"/>
      <c r="OD22" s="29"/>
      <c r="OE22" s="29"/>
      <c r="OF22" s="29"/>
      <c r="OG22" s="29"/>
      <c r="OH22" s="29"/>
      <c r="OI22" s="29"/>
      <c r="OJ22" s="29"/>
      <c r="OK22" s="29"/>
      <c r="OL22" s="29"/>
      <c r="OM22" s="29"/>
      <c r="ON22" s="29"/>
      <c r="OO22" s="29"/>
      <c r="OP22" s="29"/>
      <c r="OQ22" s="29"/>
      <c r="OR22" s="29"/>
      <c r="OS22" s="29"/>
      <c r="OT22" s="29"/>
      <c r="OU22" s="29"/>
      <c r="OV22" s="29"/>
      <c r="OW22" s="29"/>
      <c r="OX22" s="29"/>
      <c r="OY22" s="29"/>
      <c r="OZ22" s="29"/>
      <c r="PA22" s="32"/>
      <c r="PB22" s="29"/>
      <c r="PC22" s="32"/>
      <c r="PD22" s="32"/>
      <c r="PE22" s="32"/>
      <c r="PF22" s="29"/>
      <c r="PG22" s="29"/>
      <c r="PH22" s="29"/>
      <c r="PI22" s="29"/>
      <c r="PJ22" s="29"/>
      <c r="PK22" s="29"/>
      <c r="PL22" s="29"/>
      <c r="PM22" s="32"/>
      <c r="PN22" s="29"/>
      <c r="PO22" s="29"/>
      <c r="PP22" s="32"/>
      <c r="PQ22" s="32"/>
      <c r="PR22" s="32"/>
      <c r="PS22" s="32"/>
      <c r="PT22" s="32"/>
      <c r="PU22" s="32"/>
      <c r="PV22" s="32"/>
      <c r="PW22" s="32"/>
      <c r="PX22" s="32"/>
      <c r="PY22" s="32"/>
      <c r="PZ22" s="32"/>
      <c r="QA22" s="32"/>
      <c r="QB22" s="32"/>
      <c r="QC22" s="32"/>
      <c r="QD22" s="32"/>
      <c r="QE22" s="32"/>
      <c r="QF22" s="32"/>
      <c r="QG22" s="32"/>
      <c r="QH22" s="32"/>
      <c r="QI22" s="32"/>
      <c r="QJ22" s="32"/>
      <c r="QK22" s="885"/>
      <c r="QL22" s="29"/>
      <c r="QM22" s="29"/>
      <c r="QN22" s="29"/>
      <c r="QO22" s="29"/>
      <c r="QP22" s="29"/>
      <c r="QQ22" s="29"/>
      <c r="QR22" s="29"/>
      <c r="QS22" s="29"/>
      <c r="QT22" s="29"/>
      <c r="QU22" s="29"/>
      <c r="QV22" s="29"/>
      <c r="QW22" s="29"/>
      <c r="QX22" s="29"/>
      <c r="QY22" s="29"/>
      <c r="QZ22" s="29"/>
      <c r="RA22" s="29"/>
      <c r="RB22" s="29"/>
      <c r="RC22" s="29"/>
      <c r="RD22" s="29"/>
      <c r="RE22" s="29"/>
      <c r="RF22" s="29"/>
      <c r="RG22" s="32"/>
      <c r="RH22" s="29"/>
      <c r="RI22" s="29"/>
      <c r="RJ22" s="29"/>
      <c r="RK22" s="29"/>
      <c r="RL22" s="32"/>
      <c r="RM22" s="29"/>
      <c r="RN22" s="29"/>
      <c r="RO22" s="32"/>
      <c r="RP22" s="32"/>
      <c r="RQ22" s="29"/>
      <c r="RR22" s="32"/>
      <c r="RS22" s="29"/>
      <c r="RT22" s="32"/>
      <c r="RU22" s="32"/>
      <c r="RV22" s="32"/>
      <c r="RW22" s="32"/>
      <c r="RX22" s="32"/>
      <c r="RY22" s="32"/>
      <c r="RZ22" s="32"/>
      <c r="SA22" s="32"/>
      <c r="SB22" s="32"/>
      <c r="SC22" s="32"/>
      <c r="SD22" s="32"/>
      <c r="SE22" s="32"/>
      <c r="SF22" s="32"/>
      <c r="SG22" s="32"/>
      <c r="SH22" s="32"/>
      <c r="SI22" s="32"/>
      <c r="SJ22" s="32"/>
      <c r="SK22" s="32"/>
      <c r="SL22" s="32"/>
      <c r="SM22" s="52" t="s">
        <v>1502</v>
      </c>
      <c r="SN22" s="1498"/>
      <c r="SO22" s="36" t="s">
        <v>1502</v>
      </c>
      <c r="SP22" s="36" t="s">
        <v>1502</v>
      </c>
      <c r="SQ22" s="52" t="s">
        <v>1502</v>
      </c>
      <c r="SR22" s="6"/>
      <c r="SS22" s="29"/>
      <c r="ST22" s="29"/>
      <c r="SU22" s="29"/>
      <c r="SV22" s="52"/>
      <c r="SW22" s="36"/>
      <c r="SX22" s="36"/>
      <c r="SY22" s="29"/>
      <c r="SZ22" s="37"/>
      <c r="TA22" s="37"/>
      <c r="TB22" s="37"/>
      <c r="TC22" s="37"/>
      <c r="TD22" s="37"/>
      <c r="TE22" s="1049"/>
      <c r="TF22" s="37"/>
      <c r="TG22" s="37"/>
      <c r="TH22" s="1049"/>
      <c r="TI22" s="37"/>
      <c r="TJ22" s="37"/>
      <c r="TK22" s="1049"/>
      <c r="TL22" s="37"/>
      <c r="TM22" s="1049"/>
      <c r="TN22" s="1049"/>
      <c r="TO22" s="1049"/>
      <c r="TP22" s="1049"/>
      <c r="TQ22" s="52"/>
      <c r="TR22" s="52"/>
      <c r="TS22" s="52"/>
      <c r="TT22" s="52"/>
      <c r="TU22" s="52"/>
      <c r="TV22" s="1049"/>
      <c r="TW22" s="52"/>
      <c r="TX22" s="1049"/>
      <c r="TY22" s="52"/>
      <c r="TZ22" s="52"/>
      <c r="UA22" s="52"/>
      <c r="UB22" s="52"/>
      <c r="UC22" s="1049"/>
      <c r="UD22" s="52"/>
      <c r="UE22" s="52"/>
      <c r="UF22" s="1049"/>
      <c r="UG22" s="52"/>
      <c r="UH22" s="1049"/>
      <c r="UI22" s="1049"/>
      <c r="UJ22" s="52" t="s">
        <v>1502</v>
      </c>
      <c r="UK22" s="52"/>
      <c r="UL22" s="52" t="s">
        <v>1502</v>
      </c>
      <c r="UM22" s="52" t="s">
        <v>1502</v>
      </c>
      <c r="UN22" s="52" t="s">
        <v>1502</v>
      </c>
      <c r="UO22" s="6"/>
      <c r="UP22" s="36"/>
      <c r="UQ22" s="36"/>
      <c r="UR22" s="36"/>
      <c r="US22" s="36"/>
      <c r="UT22" s="36"/>
      <c r="UU22" s="36"/>
      <c r="UV22" s="36"/>
      <c r="UW22" s="36"/>
      <c r="UX22" s="36"/>
      <c r="UY22" s="36"/>
      <c r="UZ22" s="36"/>
      <c r="VA22" s="36"/>
      <c r="VB22" s="36"/>
      <c r="VC22" s="36"/>
      <c r="VD22" s="36"/>
      <c r="VE22" s="36"/>
      <c r="VF22" s="36"/>
      <c r="VG22" s="52"/>
      <c r="VH22" s="52"/>
      <c r="VI22" s="52"/>
      <c r="VJ22" s="52"/>
      <c r="VK22" s="52"/>
      <c r="VL22" s="1049"/>
      <c r="VM22" s="1049"/>
      <c r="VN22" s="52"/>
      <c r="VO22" s="52"/>
      <c r="VP22" s="52"/>
      <c r="VQ22" s="1049"/>
      <c r="VR22" s="1049"/>
      <c r="VS22" s="52"/>
      <c r="VT22" s="52"/>
      <c r="VU22" s="52"/>
      <c r="VV22" s="1049"/>
      <c r="VW22" s="1049"/>
      <c r="VX22" s="52"/>
      <c r="VY22" s="52"/>
      <c r="VZ22" s="52"/>
      <c r="WA22" s="1049"/>
      <c r="WB22" s="1049"/>
      <c r="WC22" s="52"/>
      <c r="WD22" s="52"/>
      <c r="WE22" s="52"/>
      <c r="WF22" s="1049"/>
      <c r="WG22" s="52"/>
      <c r="WH22" s="52"/>
      <c r="WI22" s="32"/>
      <c r="WJ22" s="52"/>
      <c r="WK22" s="52"/>
      <c r="WL22" s="52"/>
      <c r="WM22" s="52"/>
      <c r="WN22" s="52"/>
      <c r="WO22" s="52"/>
      <c r="WP22" s="52"/>
      <c r="WQ22" s="52"/>
      <c r="WR22" s="52"/>
      <c r="WS22" s="52"/>
      <c r="WT22" s="52"/>
      <c r="WU22" s="52"/>
      <c r="WV22" s="1049"/>
      <c r="WW22" s="1049"/>
      <c r="WX22" s="52"/>
      <c r="WY22" s="1049"/>
      <c r="WZ22" s="1049"/>
      <c r="XA22" s="1049"/>
      <c r="XB22" s="1049"/>
      <c r="XC22" s="1049"/>
      <c r="XD22" s="1049"/>
      <c r="XE22" s="1049"/>
      <c r="XF22" s="1049"/>
      <c r="XG22" s="1049"/>
      <c r="XH22" s="1049"/>
      <c r="XI22" s="1049">
        <v>1.0900000000000001</v>
      </c>
      <c r="XJ22" s="32"/>
      <c r="XK22" s="118">
        <v>1.1499999999999999</v>
      </c>
      <c r="XL22" s="1049">
        <f t="shared" si="149"/>
        <v>1.0900000000000001</v>
      </c>
      <c r="XM22" s="52"/>
      <c r="XN22" s="52">
        <v>1.08</v>
      </c>
      <c r="XO22" s="6">
        <f t="shared" si="150"/>
        <v>-1</v>
      </c>
      <c r="XP22" s="6">
        <f t="shared" si="151"/>
        <v>-9.174311926605512E-3</v>
      </c>
      <c r="XQ22" s="1224"/>
      <c r="XR22" s="52"/>
      <c r="XS22" s="52"/>
      <c r="XT22" s="52"/>
      <c r="XU22" s="52"/>
      <c r="XV22" s="58"/>
      <c r="XW22" s="52"/>
      <c r="XX22" s="58"/>
      <c r="XY22" s="58"/>
      <c r="XZ22" s="52"/>
      <c r="YA22" s="52"/>
      <c r="YB22" s="52"/>
      <c r="YC22" s="52"/>
      <c r="YD22" s="52"/>
      <c r="YE22" s="52"/>
      <c r="YF22" s="52"/>
      <c r="YG22" s="52"/>
      <c r="YH22" s="52"/>
      <c r="YI22" s="1049"/>
      <c r="YJ22" s="52" t="s">
        <v>1502</v>
      </c>
      <c r="YK22" s="1049"/>
      <c r="YL22" s="1049" t="s">
        <v>1502</v>
      </c>
      <c r="YM22" s="1049" t="s">
        <v>1502</v>
      </c>
      <c r="YN22" s="52" t="s">
        <v>1502</v>
      </c>
      <c r="YO22" s="6"/>
      <c r="YP22" s="58"/>
      <c r="YQ22" s="58"/>
      <c r="YR22" s="52"/>
      <c r="YS22" s="52"/>
      <c r="YT22" s="52"/>
      <c r="YU22" s="52"/>
      <c r="YV22" s="52"/>
      <c r="YW22" s="52"/>
      <c r="YX22" s="52"/>
      <c r="YY22" s="52"/>
      <c r="YZ22" s="52"/>
      <c r="ZA22" s="52"/>
      <c r="ZB22" s="52"/>
      <c r="ZC22" s="58"/>
      <c r="ZD22" s="52"/>
      <c r="ZE22" s="52" t="s">
        <v>1502</v>
      </c>
      <c r="ZF22" s="52"/>
      <c r="ZG22" s="52" t="s">
        <v>1502</v>
      </c>
      <c r="ZH22" s="52" t="s">
        <v>1502</v>
      </c>
      <c r="ZI22" s="52"/>
      <c r="ZJ22" s="6"/>
      <c r="ZK22" s="1049"/>
      <c r="ZL22" s="1049"/>
      <c r="ZM22" s="1049"/>
      <c r="ZN22" s="1049"/>
      <c r="ZO22" s="52"/>
      <c r="ZP22" s="52"/>
      <c r="ZQ22" s="58"/>
      <c r="ZR22" s="52"/>
      <c r="ZS22" s="32"/>
      <c r="ZT22" s="52"/>
      <c r="ZU22" s="32"/>
      <c r="ZV22" s="52"/>
      <c r="ZW22" s="32"/>
      <c r="ZX22" s="52"/>
      <c r="ZY22" s="52"/>
      <c r="ZZ22" s="1049"/>
      <c r="AAA22" s="32"/>
      <c r="AAB22" s="52">
        <v>1.07</v>
      </c>
      <c r="AAC22" s="1049">
        <v>1.0900000000000001</v>
      </c>
      <c r="AAD22" s="52">
        <f t="shared" si="156"/>
        <v>1.07</v>
      </c>
      <c r="AAE22" s="52">
        <v>1.06</v>
      </c>
      <c r="AAF22" s="678">
        <f t="shared" si="157"/>
        <v>-9.3457943925233725E-3</v>
      </c>
      <c r="AAG22" s="52"/>
      <c r="AAH22" s="52"/>
      <c r="AAI22" s="58"/>
      <c r="AAJ22" s="52"/>
      <c r="AAK22" s="32"/>
      <c r="AAL22" s="58"/>
      <c r="AAM22" s="52"/>
      <c r="AAN22" s="52"/>
      <c r="AAO22" s="32"/>
      <c r="AAP22" s="52"/>
      <c r="AAQ22" s="58"/>
      <c r="AAR22" s="52"/>
      <c r="AAS22" s="1049"/>
      <c r="AAT22" s="1049"/>
      <c r="AAU22" s="1049"/>
      <c r="AAV22" s="58"/>
      <c r="AAW22" s="52" t="s">
        <v>1502</v>
      </c>
      <c r="AAX22" s="58"/>
      <c r="AAY22" s="52" t="s">
        <v>1502</v>
      </c>
      <c r="AAZ22" s="52" t="s">
        <v>1502</v>
      </c>
      <c r="ABA22" s="52"/>
      <c r="ABB22" s="6"/>
      <c r="ABC22" s="52">
        <v>0.94</v>
      </c>
      <c r="ABD22" s="52">
        <f t="shared" si="123"/>
        <v>0.94</v>
      </c>
      <c r="ABE22" s="52">
        <v>0.96</v>
      </c>
      <c r="ABF22" s="6">
        <f t="shared" si="124"/>
        <v>2.1276595744680871E-2</v>
      </c>
      <c r="ABG22" s="52">
        <v>0.93</v>
      </c>
      <c r="ABH22" s="52">
        <f t="shared" si="125"/>
        <v>0.93</v>
      </c>
      <c r="ABI22" s="52">
        <v>0.94</v>
      </c>
      <c r="ABJ22" s="6">
        <f t="shared" si="160"/>
        <v>1.0752688172042901E-2</v>
      </c>
      <c r="ABK22" s="1564">
        <v>0.91200000000000003</v>
      </c>
      <c r="ABL22" s="52">
        <f t="shared" si="126"/>
        <v>0.91200000000000003</v>
      </c>
      <c r="ABM22" s="52">
        <v>0.95</v>
      </c>
      <c r="ABN22" s="678">
        <f t="shared" si="127"/>
        <v>4.1666666666666581E-2</v>
      </c>
      <c r="ABO22" s="391"/>
      <c r="ABP22" s="1205"/>
      <c r="ABQ22" s="36"/>
      <c r="ABR22" s="36"/>
      <c r="ABS22" s="36"/>
      <c r="ABT22" s="36"/>
      <c r="ABU22" s="36"/>
      <c r="ABV22" s="36"/>
      <c r="ABW22" s="36"/>
      <c r="ABX22" s="36"/>
      <c r="ABY22" s="59"/>
      <c r="ABZ22" s="59"/>
      <c r="ACA22" s="59"/>
      <c r="ACB22" s="59"/>
      <c r="ACC22" s="36"/>
      <c r="ACD22" s="37"/>
      <c r="ACE22" s="37"/>
      <c r="ACF22" s="37"/>
    </row>
    <row r="23" spans="1:760" s="4" customFormat="1" ht="44" thickBot="1" x14ac:dyDescent="0.4">
      <c r="A23" s="340">
        <v>21</v>
      </c>
      <c r="B23" s="52" t="s">
        <v>17</v>
      </c>
      <c r="C23" s="52" t="s">
        <v>1254</v>
      </c>
      <c r="D23" s="52" t="s">
        <v>2307</v>
      </c>
      <c r="E23" s="52" t="s">
        <v>3992</v>
      </c>
      <c r="F23" s="52" t="s">
        <v>2308</v>
      </c>
      <c r="G23" s="52" t="s">
        <v>2314</v>
      </c>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32"/>
      <c r="BC23" s="29"/>
      <c r="BD23" s="885"/>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c r="CH23" s="29"/>
      <c r="CI23" s="29"/>
      <c r="CJ23" s="29"/>
      <c r="CK23" s="29"/>
      <c r="CL23" s="29"/>
      <c r="CM23" s="29"/>
      <c r="CN23" s="29"/>
      <c r="CO23" s="29"/>
      <c r="CP23" s="29"/>
      <c r="CQ23" s="29"/>
      <c r="CR23" s="29"/>
      <c r="CS23" s="29"/>
      <c r="CT23" s="29"/>
      <c r="CU23" s="29"/>
      <c r="CV23" s="29"/>
      <c r="CW23" s="29"/>
      <c r="CX23" s="29"/>
      <c r="CY23" s="29"/>
      <c r="CZ23" s="29"/>
      <c r="DA23" s="29"/>
      <c r="DB23" s="29"/>
      <c r="DC23" s="29"/>
      <c r="DD23" s="29"/>
      <c r="DE23" s="29"/>
      <c r="DF23" s="29"/>
      <c r="DG23" s="29"/>
      <c r="DH23" s="29"/>
      <c r="DI23" s="29"/>
      <c r="DJ23" s="29"/>
      <c r="DK23" s="29"/>
      <c r="DL23" s="29"/>
      <c r="DM23" s="29"/>
      <c r="DN23" s="29"/>
      <c r="DO23" s="29"/>
      <c r="DP23" s="29"/>
      <c r="DQ23" s="29"/>
      <c r="DR23" s="29"/>
      <c r="DS23" s="29"/>
      <c r="DT23" s="29"/>
      <c r="DU23" s="29"/>
      <c r="DV23" s="32"/>
      <c r="DW23" s="29"/>
      <c r="DX23" s="29"/>
      <c r="DY23" s="32"/>
      <c r="DZ23" s="29"/>
      <c r="EA23" s="885"/>
      <c r="FH23" s="29"/>
      <c r="FI23" s="29"/>
      <c r="FJ23" s="29"/>
      <c r="FK23" s="29"/>
      <c r="FL23" s="29"/>
      <c r="FM23" s="29"/>
      <c r="FN23" s="29"/>
      <c r="FO23" s="29"/>
      <c r="FP23" s="29"/>
      <c r="FQ23" s="29"/>
      <c r="FR23" s="32"/>
      <c r="FS23" s="29"/>
      <c r="FT23" s="29"/>
      <c r="FU23" s="885"/>
      <c r="FV23" s="29"/>
      <c r="FW23" s="29"/>
      <c r="FX23" s="29"/>
      <c r="FY23" s="29"/>
      <c r="FZ23" s="29"/>
      <c r="GA23" s="29"/>
      <c r="GB23" s="29"/>
      <c r="GC23" s="29"/>
      <c r="GD23" s="29"/>
      <c r="GE23" s="29"/>
      <c r="GF23" s="29"/>
      <c r="GG23" s="29"/>
      <c r="GH23" s="29"/>
      <c r="GI23" s="29"/>
      <c r="GJ23" s="29"/>
      <c r="GK23" s="29"/>
      <c r="GL23" s="29"/>
      <c r="GM23" s="29"/>
      <c r="GN23" s="29"/>
      <c r="GO23" s="29"/>
      <c r="GP23" s="29"/>
      <c r="GQ23" s="29"/>
      <c r="GR23" s="29"/>
      <c r="GS23" s="29"/>
      <c r="GT23" s="29"/>
      <c r="GU23" s="29"/>
      <c r="GV23" s="29"/>
      <c r="GW23" s="29"/>
      <c r="GX23" s="29"/>
      <c r="GY23" s="29"/>
      <c r="GZ23" s="29"/>
      <c r="HA23" s="29"/>
      <c r="HB23" s="29"/>
      <c r="HC23" s="29"/>
      <c r="HD23" s="29"/>
      <c r="HE23" s="29"/>
      <c r="HF23" s="29"/>
      <c r="HG23" s="29"/>
      <c r="HH23" s="29"/>
      <c r="HI23" s="29"/>
      <c r="HJ23" s="29"/>
      <c r="HK23" s="32"/>
      <c r="HL23" s="29"/>
      <c r="HM23" s="29"/>
      <c r="HN23" s="29"/>
      <c r="HO23" s="29"/>
      <c r="HP23" s="29"/>
      <c r="HQ23" s="885"/>
      <c r="HR23" s="29"/>
      <c r="HS23" s="29"/>
      <c r="HT23" s="29"/>
      <c r="HU23" s="29"/>
      <c r="HV23" s="29"/>
      <c r="HW23" s="29"/>
      <c r="HX23" s="29"/>
      <c r="HY23" s="29"/>
      <c r="HZ23" s="29"/>
      <c r="IA23" s="29"/>
      <c r="IB23" s="29"/>
      <c r="IC23" s="29"/>
      <c r="ID23" s="29"/>
      <c r="IE23" s="29"/>
      <c r="IF23" s="29"/>
      <c r="IG23" s="29"/>
      <c r="IH23" s="29"/>
      <c r="II23" s="29"/>
      <c r="IJ23" s="29"/>
      <c r="IK23" s="29"/>
      <c r="IL23" s="29"/>
      <c r="IM23" s="29"/>
      <c r="IN23" s="29"/>
      <c r="IO23" s="29"/>
      <c r="IP23" s="29"/>
      <c r="IQ23" s="29"/>
      <c r="IR23" s="29"/>
      <c r="IS23" s="29"/>
      <c r="IT23" s="29"/>
      <c r="IU23" s="29"/>
      <c r="IV23" s="29"/>
      <c r="IW23" s="29"/>
      <c r="IX23" s="29"/>
      <c r="IY23" s="29"/>
      <c r="IZ23" s="29"/>
      <c r="JA23" s="29"/>
      <c r="JB23" s="29"/>
      <c r="JC23" s="29"/>
      <c r="JD23" s="29"/>
      <c r="JE23" s="29"/>
      <c r="JF23" s="29"/>
      <c r="JG23" s="29"/>
      <c r="JH23" s="29"/>
      <c r="JI23" s="29"/>
      <c r="JJ23" s="32"/>
      <c r="JK23" s="29"/>
      <c r="JL23" s="29"/>
      <c r="JM23" s="29"/>
      <c r="JN23" s="29"/>
      <c r="JO23" s="29"/>
      <c r="JP23" s="29"/>
      <c r="JQ23" s="29"/>
      <c r="JR23" s="29"/>
      <c r="JS23" s="29"/>
      <c r="JT23" s="32"/>
      <c r="JU23" s="32"/>
      <c r="JV23" s="29"/>
      <c r="JW23" s="32"/>
      <c r="JX23" s="29"/>
      <c r="JY23" s="29"/>
      <c r="JZ23" s="32"/>
      <c r="KA23" s="29"/>
      <c r="KB23" s="29"/>
      <c r="KC23" s="32"/>
      <c r="KD23" s="29"/>
      <c r="KE23" s="29"/>
      <c r="KF23" s="32"/>
      <c r="KG23" s="29"/>
      <c r="KH23" s="29"/>
      <c r="KI23" s="29"/>
      <c r="KJ23" s="32"/>
      <c r="KK23" s="32"/>
      <c r="KL23" s="32"/>
      <c r="KM23" s="885"/>
      <c r="KN23" s="29"/>
      <c r="KO23" s="29"/>
      <c r="KP23" s="29"/>
      <c r="KQ23" s="29"/>
      <c r="KR23" s="29"/>
      <c r="KS23" s="29"/>
      <c r="KT23" s="29"/>
      <c r="KU23" s="29"/>
      <c r="KV23" s="29"/>
      <c r="KW23" s="29"/>
      <c r="KX23" s="29"/>
      <c r="KY23" s="29"/>
      <c r="KZ23" s="29"/>
      <c r="LA23" s="29"/>
      <c r="LB23" s="29"/>
      <c r="LC23" s="29"/>
      <c r="LD23" s="29"/>
      <c r="LE23" s="29"/>
      <c r="LF23" s="29"/>
      <c r="LG23" s="29"/>
      <c r="LH23" s="29"/>
      <c r="LI23" s="29"/>
      <c r="LJ23" s="29"/>
      <c r="LK23" s="29"/>
      <c r="LL23" s="29"/>
      <c r="LM23" s="29"/>
      <c r="LN23" s="29"/>
      <c r="LO23" s="29"/>
      <c r="LP23" s="29"/>
      <c r="LQ23" s="29"/>
      <c r="LR23" s="29"/>
      <c r="LS23" s="29"/>
      <c r="LT23" s="29"/>
      <c r="LU23" s="29"/>
      <c r="LV23" s="29"/>
      <c r="LW23" s="29"/>
      <c r="LX23" s="29"/>
      <c r="LY23" s="29"/>
      <c r="LZ23" s="29"/>
      <c r="MA23" s="32"/>
      <c r="MB23" s="29"/>
      <c r="MC23" s="29"/>
      <c r="MD23" s="29"/>
      <c r="ME23" s="29"/>
      <c r="MF23" s="29"/>
      <c r="MG23" s="29"/>
      <c r="MH23" s="29"/>
      <c r="MI23" s="29"/>
      <c r="MJ23" s="29"/>
      <c r="MK23" s="32"/>
      <c r="ML23" s="32"/>
      <c r="MM23" s="32"/>
      <c r="MN23" s="32"/>
      <c r="MO23" s="32"/>
      <c r="MP23" s="32"/>
      <c r="MQ23" s="32"/>
      <c r="MR23" s="29"/>
      <c r="MS23" s="32"/>
      <c r="MT23" s="29"/>
      <c r="MU23" s="29"/>
      <c r="MV23" s="29"/>
      <c r="MW23" s="29"/>
      <c r="MX23" s="29"/>
      <c r="MY23" s="29"/>
      <c r="MZ23" s="32"/>
      <c r="NA23" s="32"/>
      <c r="NB23" s="32"/>
      <c r="NC23" s="32"/>
      <c r="ND23" s="32"/>
      <c r="NE23" s="32"/>
      <c r="NF23" s="32"/>
      <c r="NG23" s="32"/>
      <c r="NH23" s="885"/>
      <c r="NI23" s="29"/>
      <c r="NJ23" s="29"/>
      <c r="NK23" s="29"/>
      <c r="NL23" s="29"/>
      <c r="NM23" s="29"/>
      <c r="NN23" s="29"/>
      <c r="NO23" s="29"/>
      <c r="NP23" s="29"/>
      <c r="NQ23" s="29"/>
      <c r="NR23" s="29"/>
      <c r="NS23" s="29"/>
      <c r="NT23" s="29"/>
      <c r="NU23" s="29"/>
      <c r="NV23" s="29"/>
      <c r="NW23" s="29"/>
      <c r="NX23" s="29"/>
      <c r="NY23" s="29"/>
      <c r="NZ23" s="29"/>
      <c r="OA23" s="29"/>
      <c r="OB23" s="29"/>
      <c r="OC23" s="29"/>
      <c r="OD23" s="29"/>
      <c r="OE23" s="29"/>
      <c r="OF23" s="29"/>
      <c r="OG23" s="29"/>
      <c r="OH23" s="29"/>
      <c r="OI23" s="29"/>
      <c r="OJ23" s="29"/>
      <c r="OK23" s="29"/>
      <c r="OL23" s="29"/>
      <c r="OM23" s="29"/>
      <c r="ON23" s="29"/>
      <c r="OO23" s="29"/>
      <c r="OP23" s="29"/>
      <c r="OQ23" s="29"/>
      <c r="OR23" s="29"/>
      <c r="OS23" s="29"/>
      <c r="OT23" s="29"/>
      <c r="OU23" s="29"/>
      <c r="OV23" s="29"/>
      <c r="OW23" s="29"/>
      <c r="OX23" s="29"/>
      <c r="OY23" s="29"/>
      <c r="OZ23" s="29"/>
      <c r="PA23" s="32"/>
      <c r="PB23" s="29"/>
      <c r="PC23" s="32"/>
      <c r="PD23" s="32"/>
      <c r="PE23" s="32"/>
      <c r="PF23" s="29"/>
      <c r="PG23" s="29"/>
      <c r="PH23" s="29"/>
      <c r="PI23" s="29"/>
      <c r="PJ23" s="29"/>
      <c r="PK23" s="29"/>
      <c r="PL23" s="29"/>
      <c r="PM23" s="32"/>
      <c r="PN23" s="29"/>
      <c r="PO23" s="29"/>
      <c r="PP23" s="32"/>
      <c r="PQ23" s="32"/>
      <c r="PR23" s="32"/>
      <c r="PS23" s="32"/>
      <c r="PT23" s="32"/>
      <c r="PU23" s="32"/>
      <c r="PV23" s="32"/>
      <c r="PW23" s="32"/>
      <c r="PX23" s="32"/>
      <c r="PY23" s="32"/>
      <c r="PZ23" s="32"/>
      <c r="QA23" s="32"/>
      <c r="QB23" s="32"/>
      <c r="QC23" s="32"/>
      <c r="QD23" s="32"/>
      <c r="QE23" s="32"/>
      <c r="QF23" s="32"/>
      <c r="QG23" s="32"/>
      <c r="QH23" s="32"/>
      <c r="QI23" s="32"/>
      <c r="QJ23" s="32"/>
      <c r="QK23" s="885"/>
      <c r="QL23" s="29"/>
      <c r="QM23" s="29"/>
      <c r="QN23" s="29"/>
      <c r="QO23" s="29"/>
      <c r="QP23" s="29"/>
      <c r="QQ23" s="29"/>
      <c r="QR23" s="29"/>
      <c r="QS23" s="29"/>
      <c r="QT23" s="29"/>
      <c r="QU23" s="29"/>
      <c r="QV23" s="29"/>
      <c r="QW23" s="29"/>
      <c r="QX23" s="29"/>
      <c r="QY23" s="29"/>
      <c r="QZ23" s="29"/>
      <c r="RA23" s="29"/>
      <c r="RB23" s="29"/>
      <c r="RC23" s="29"/>
      <c r="RD23" s="29"/>
      <c r="RE23" s="29"/>
      <c r="RF23" s="29"/>
      <c r="RG23" s="32"/>
      <c r="RH23" s="29"/>
      <c r="RI23" s="29"/>
      <c r="RJ23" s="29"/>
      <c r="RK23" s="29"/>
      <c r="RL23" s="32"/>
      <c r="RM23" s="29"/>
      <c r="RN23" s="29"/>
      <c r="RO23" s="32"/>
      <c r="RP23" s="32"/>
      <c r="RQ23" s="29"/>
      <c r="RR23" s="32"/>
      <c r="RS23" s="29"/>
      <c r="RT23" s="32"/>
      <c r="RU23" s="32"/>
      <c r="RV23" s="32"/>
      <c r="RW23" s="32"/>
      <c r="RX23" s="32"/>
      <c r="RY23" s="32"/>
      <c r="RZ23" s="32"/>
      <c r="SA23" s="32"/>
      <c r="SB23" s="32"/>
      <c r="SC23" s="32"/>
      <c r="SD23" s="32"/>
      <c r="SE23" s="32"/>
      <c r="SF23" s="32"/>
      <c r="SG23" s="32"/>
      <c r="SH23" s="32"/>
      <c r="SI23" s="32"/>
      <c r="SJ23" s="32"/>
      <c r="SK23" s="32"/>
      <c r="SL23" s="32"/>
      <c r="SM23" s="52" t="s">
        <v>1502</v>
      </c>
      <c r="SN23" s="126"/>
      <c r="SO23" s="36" t="s">
        <v>1502</v>
      </c>
      <c r="SP23" s="36" t="s">
        <v>1502</v>
      </c>
      <c r="SQ23" s="52" t="s">
        <v>1502</v>
      </c>
      <c r="SR23" s="6"/>
      <c r="SS23" s="29"/>
      <c r="ST23" s="29"/>
      <c r="SU23" s="29"/>
      <c r="SV23" s="52"/>
      <c r="SW23" s="36"/>
      <c r="SX23" s="36"/>
      <c r="SY23" s="29"/>
      <c r="SZ23" s="37"/>
      <c r="TA23" s="37"/>
      <c r="TB23" s="37"/>
      <c r="TC23" s="37"/>
      <c r="TD23" s="37"/>
      <c r="TE23" s="1049"/>
      <c r="TF23" s="37"/>
      <c r="TG23" s="37"/>
      <c r="TH23" s="1049"/>
      <c r="TI23" s="1049"/>
      <c r="TJ23" s="37"/>
      <c r="TK23" s="1049"/>
      <c r="TL23" s="37"/>
      <c r="TM23" s="1049"/>
      <c r="TN23" s="1049"/>
      <c r="TO23" s="1049"/>
      <c r="TP23" s="1049"/>
      <c r="TQ23" s="52"/>
      <c r="TR23" s="52"/>
      <c r="TS23" s="52"/>
      <c r="TT23" s="52"/>
      <c r="TU23" s="52"/>
      <c r="TV23" s="1049"/>
      <c r="TW23" s="52"/>
      <c r="TX23" s="1049"/>
      <c r="TY23" s="52"/>
      <c r="TZ23" s="52"/>
      <c r="UA23" s="52"/>
      <c r="UB23" s="52"/>
      <c r="UC23" s="1049"/>
      <c r="UD23" s="52"/>
      <c r="UE23" s="52"/>
      <c r="UF23" s="1049"/>
      <c r="UG23" s="52"/>
      <c r="UH23" s="1049"/>
      <c r="UI23" s="1049"/>
      <c r="UJ23" s="52" t="s">
        <v>1502</v>
      </c>
      <c r="UK23" s="52"/>
      <c r="UL23" s="52" t="s">
        <v>1502</v>
      </c>
      <c r="UM23" s="52" t="s">
        <v>1502</v>
      </c>
      <c r="UN23" s="52" t="s">
        <v>1502</v>
      </c>
      <c r="UO23" s="6"/>
      <c r="UP23" s="36"/>
      <c r="UQ23" s="36"/>
      <c r="UR23" s="36"/>
      <c r="US23" s="36"/>
      <c r="UT23" s="36"/>
      <c r="UU23" s="36"/>
      <c r="UV23" s="36"/>
      <c r="UW23" s="36"/>
      <c r="UX23" s="36"/>
      <c r="UY23" s="36"/>
      <c r="UZ23" s="36"/>
      <c r="VA23" s="36"/>
      <c r="VB23" s="36"/>
      <c r="VC23" s="36"/>
      <c r="VD23" s="36"/>
      <c r="VE23" s="36"/>
      <c r="VF23" s="36"/>
      <c r="VG23" s="52"/>
      <c r="VH23" s="52"/>
      <c r="VI23" s="52"/>
      <c r="VJ23" s="52"/>
      <c r="VK23" s="52"/>
      <c r="VL23" s="1049"/>
      <c r="VM23" s="1049"/>
      <c r="VN23" s="52"/>
      <c r="VO23" s="52"/>
      <c r="VP23" s="52"/>
      <c r="VQ23" s="1049"/>
      <c r="VR23" s="1049"/>
      <c r="VS23" s="52"/>
      <c r="VT23" s="52"/>
      <c r="VU23" s="52"/>
      <c r="VV23" s="1049"/>
      <c r="VW23" s="1049"/>
      <c r="VX23" s="52"/>
      <c r="VY23" s="52"/>
      <c r="VZ23" s="52"/>
      <c r="WA23" s="1049"/>
      <c r="WB23" s="1049"/>
      <c r="WC23" s="52"/>
      <c r="WD23" s="52"/>
      <c r="WE23" s="52"/>
      <c r="WF23" s="1049"/>
      <c r="WG23" s="52"/>
      <c r="WH23" s="52"/>
      <c r="WI23" s="32"/>
      <c r="WJ23" s="52"/>
      <c r="WK23" s="52"/>
      <c r="WL23" s="52"/>
      <c r="WM23" s="52"/>
      <c r="WN23" s="52"/>
      <c r="WO23" s="52"/>
      <c r="WP23" s="52"/>
      <c r="WQ23" s="52"/>
      <c r="WR23" s="52"/>
      <c r="WS23" s="52"/>
      <c r="WT23" s="52"/>
      <c r="WU23" s="52"/>
      <c r="WV23" s="1049"/>
      <c r="WW23" s="1049"/>
      <c r="WX23" s="52"/>
      <c r="WY23" s="1049"/>
      <c r="WZ23" s="1049"/>
      <c r="XA23" s="1049"/>
      <c r="XB23" s="1049"/>
      <c r="XC23" s="1049"/>
      <c r="XD23" s="1049"/>
      <c r="XE23" s="1049"/>
      <c r="XF23" s="1049"/>
      <c r="XG23" s="1049"/>
      <c r="XH23" s="1049"/>
      <c r="XI23" s="1049">
        <v>1.65</v>
      </c>
      <c r="XJ23" s="32"/>
      <c r="XK23" s="118">
        <v>1.69</v>
      </c>
      <c r="XL23" s="1049">
        <f t="shared" si="149"/>
        <v>1.65</v>
      </c>
      <c r="XM23" s="52"/>
      <c r="XN23" s="52">
        <v>1.69</v>
      </c>
      <c r="XO23" s="6">
        <f t="shared" si="150"/>
        <v>-1</v>
      </c>
      <c r="XP23" s="6">
        <f t="shared" si="151"/>
        <v>2.4242424242424267E-2</v>
      </c>
      <c r="XQ23" s="1224"/>
      <c r="XR23" s="52"/>
      <c r="XS23" s="52"/>
      <c r="XT23" s="52"/>
      <c r="XU23" s="52"/>
      <c r="XV23" s="58"/>
      <c r="XW23" s="52"/>
      <c r="XX23" s="58"/>
      <c r="XY23" s="58"/>
      <c r="XZ23" s="52"/>
      <c r="YA23" s="52"/>
      <c r="YB23" s="52"/>
      <c r="YC23" s="52"/>
      <c r="YD23" s="52"/>
      <c r="YE23" s="52"/>
      <c r="YF23" s="52"/>
      <c r="YG23" s="52"/>
      <c r="YH23" s="52"/>
      <c r="YI23" s="1049"/>
      <c r="YJ23" s="52" t="s">
        <v>1502</v>
      </c>
      <c r="YK23" s="1049"/>
      <c r="YL23" s="1049" t="s">
        <v>1502</v>
      </c>
      <c r="YM23" s="1049" t="s">
        <v>1502</v>
      </c>
      <c r="YN23" s="52" t="s">
        <v>1502</v>
      </c>
      <c r="YO23" s="6"/>
      <c r="YP23" s="58"/>
      <c r="YQ23" s="58"/>
      <c r="YR23" s="52"/>
      <c r="YS23" s="52"/>
      <c r="YT23" s="52"/>
      <c r="YU23" s="52"/>
      <c r="YV23" s="52"/>
      <c r="YW23" s="52"/>
      <c r="YX23" s="58"/>
      <c r="YY23" s="58"/>
      <c r="YZ23" s="52"/>
      <c r="ZA23" s="52"/>
      <c r="ZB23" s="52"/>
      <c r="ZC23" s="58"/>
      <c r="ZD23" s="52"/>
      <c r="ZE23" s="52" t="s">
        <v>1502</v>
      </c>
      <c r="ZF23" s="52"/>
      <c r="ZG23" s="52" t="s">
        <v>1502</v>
      </c>
      <c r="ZH23" s="52" t="s">
        <v>1502</v>
      </c>
      <c r="ZI23" s="52"/>
      <c r="ZJ23" s="6"/>
      <c r="ZK23" s="1049"/>
      <c r="ZL23" s="1049"/>
      <c r="ZM23" s="1049"/>
      <c r="ZN23" s="1049"/>
      <c r="ZO23" s="52"/>
      <c r="ZP23" s="52"/>
      <c r="ZQ23" s="32"/>
      <c r="ZR23" s="52"/>
      <c r="ZS23" s="32"/>
      <c r="ZT23" s="52"/>
      <c r="ZU23" s="32"/>
      <c r="ZV23" s="52"/>
      <c r="ZW23" s="32"/>
      <c r="ZX23" s="52"/>
      <c r="ZY23" s="52"/>
      <c r="ZZ23" s="1049"/>
      <c r="AAA23" s="32"/>
      <c r="AAB23" s="52">
        <v>1.66</v>
      </c>
      <c r="AAC23" s="1049">
        <v>1.7</v>
      </c>
      <c r="AAD23" s="52">
        <f t="shared" si="156"/>
        <v>1.66</v>
      </c>
      <c r="AAE23" s="52">
        <v>1.67</v>
      </c>
      <c r="AAF23" s="678">
        <f t="shared" si="157"/>
        <v>6.0240963855421742E-3</v>
      </c>
      <c r="AAG23" s="52"/>
      <c r="AAH23" s="52"/>
      <c r="AAI23" s="58"/>
      <c r="AAJ23" s="52"/>
      <c r="AAK23" s="32"/>
      <c r="AAL23" s="58"/>
      <c r="AAM23" s="52"/>
      <c r="AAN23" s="52"/>
      <c r="AAO23" s="32"/>
      <c r="AAP23" s="52"/>
      <c r="AAQ23" s="58"/>
      <c r="AAR23" s="52"/>
      <c r="AAS23" s="1049"/>
      <c r="AAT23" s="1049"/>
      <c r="AAU23" s="1049"/>
      <c r="AAV23" s="58"/>
      <c r="AAW23" s="52" t="s">
        <v>1502</v>
      </c>
      <c r="AAX23" s="58"/>
      <c r="AAY23" s="52" t="s">
        <v>1502</v>
      </c>
      <c r="AAZ23" s="52" t="s">
        <v>1502</v>
      </c>
      <c r="ABA23" s="52"/>
      <c r="ABB23" s="6"/>
      <c r="ABC23" s="52">
        <v>1.1100000000000001</v>
      </c>
      <c r="ABD23" s="52">
        <f t="shared" si="123"/>
        <v>1.1100000000000001</v>
      </c>
      <c r="ABE23" s="52">
        <v>1.1200000000000001</v>
      </c>
      <c r="ABF23" s="6">
        <f t="shared" si="124"/>
        <v>9.0090090090090159E-3</v>
      </c>
      <c r="ABG23" s="52">
        <v>1.36</v>
      </c>
      <c r="ABH23" s="52">
        <f t="shared" si="125"/>
        <v>1.36</v>
      </c>
      <c r="ABI23" s="52">
        <v>1.37</v>
      </c>
      <c r="ABJ23" s="6">
        <f t="shared" si="160"/>
        <v>7.3529411764705942E-3</v>
      </c>
      <c r="ABK23" s="1564">
        <v>1.137</v>
      </c>
      <c r="ABL23" s="52">
        <f t="shared" si="126"/>
        <v>1.137</v>
      </c>
      <c r="ABM23" s="52">
        <v>1.19</v>
      </c>
      <c r="ABN23" s="678">
        <f t="shared" si="127"/>
        <v>4.6613896218117797E-2</v>
      </c>
      <c r="ABO23" s="36"/>
      <c r="ABP23" s="37"/>
      <c r="ABQ23" s="36"/>
      <c r="ABR23" s="36"/>
      <c r="ABS23" s="36"/>
      <c r="ABT23" s="36"/>
      <c r="ABU23" s="36"/>
      <c r="ABV23" s="36"/>
      <c r="ABW23" s="36"/>
      <c r="ABX23" s="36"/>
      <c r="ABY23" s="59"/>
      <c r="ABZ23" s="59"/>
      <c r="ACA23" s="59"/>
      <c r="ACB23" s="59"/>
      <c r="ACC23" s="36"/>
      <c r="ACD23" s="37"/>
      <c r="ACE23" s="37"/>
      <c r="ACF23" s="37"/>
    </row>
    <row r="24" spans="1:760" s="4" customFormat="1" ht="29.5" thickBot="1" x14ac:dyDescent="0.4">
      <c r="A24" s="340">
        <v>22</v>
      </c>
      <c r="B24" s="52" t="s">
        <v>17</v>
      </c>
      <c r="C24" s="52" t="s">
        <v>1254</v>
      </c>
      <c r="D24" s="52" t="s">
        <v>2307</v>
      </c>
      <c r="E24" s="52" t="s">
        <v>3992</v>
      </c>
      <c r="F24" s="52" t="s">
        <v>2308</v>
      </c>
      <c r="G24" s="52" t="s">
        <v>2315</v>
      </c>
      <c r="H24" s="29"/>
      <c r="I24" s="29"/>
      <c r="J24" s="29"/>
      <c r="K24" s="29"/>
      <c r="L24" s="29"/>
      <c r="M24" s="29"/>
      <c r="N24" s="29"/>
      <c r="O24" s="29"/>
      <c r="P24" s="29"/>
      <c r="Q24" s="29"/>
      <c r="R24" s="29"/>
      <c r="S24" s="29"/>
      <c r="T24" s="29"/>
      <c r="U24" s="29"/>
      <c r="V24" s="29"/>
      <c r="W24" s="29"/>
      <c r="X24" s="29"/>
      <c r="Y24" s="29"/>
      <c r="Z24" s="29"/>
      <c r="AA24" s="29"/>
      <c r="AB24" s="29"/>
      <c r="AC24" s="29"/>
      <c r="AD24" s="29"/>
      <c r="AE24" s="29"/>
      <c r="AF24" s="29"/>
      <c r="AG24" s="29"/>
      <c r="AH24" s="29"/>
      <c r="AI24" s="29"/>
      <c r="AJ24" s="29"/>
      <c r="AK24" s="29"/>
      <c r="AL24" s="29"/>
      <c r="AM24" s="29"/>
      <c r="AN24" s="29"/>
      <c r="AO24" s="29"/>
      <c r="AP24" s="29"/>
      <c r="AQ24" s="29"/>
      <c r="AR24" s="29"/>
      <c r="AS24" s="29"/>
      <c r="AT24" s="29"/>
      <c r="AU24" s="29"/>
      <c r="AV24" s="29"/>
      <c r="AW24" s="29"/>
      <c r="AX24" s="29"/>
      <c r="AY24" s="29"/>
      <c r="AZ24" s="29"/>
      <c r="BA24" s="29"/>
      <c r="BB24" s="32"/>
      <c r="BC24" s="29"/>
      <c r="BD24" s="885"/>
      <c r="BE24" s="29"/>
      <c r="BF24" s="29"/>
      <c r="BG24" s="29"/>
      <c r="BH24" s="29"/>
      <c r="BI24" s="29"/>
      <c r="BJ24" s="29"/>
      <c r="BK24" s="29"/>
      <c r="BL24" s="29"/>
      <c r="BM24" s="29"/>
      <c r="BN24" s="29"/>
      <c r="BO24" s="29"/>
      <c r="BP24" s="29"/>
      <c r="BQ24" s="29"/>
      <c r="BR24" s="29"/>
      <c r="BS24" s="29"/>
      <c r="BT24" s="29"/>
      <c r="BU24" s="29"/>
      <c r="BV24" s="29"/>
      <c r="BW24" s="29"/>
      <c r="BX24" s="29"/>
      <c r="BY24" s="29"/>
      <c r="BZ24" s="29"/>
      <c r="CA24" s="29"/>
      <c r="CB24" s="29"/>
      <c r="CC24" s="29"/>
      <c r="CD24" s="29"/>
      <c r="CE24" s="29"/>
      <c r="CF24" s="29"/>
      <c r="CG24" s="29"/>
      <c r="CH24" s="29"/>
      <c r="CI24" s="29"/>
      <c r="CJ24" s="29"/>
      <c r="CK24" s="29"/>
      <c r="CL24" s="29"/>
      <c r="CM24" s="29"/>
      <c r="CN24" s="29"/>
      <c r="CO24" s="29"/>
      <c r="CP24" s="29"/>
      <c r="CQ24" s="29"/>
      <c r="CR24" s="29"/>
      <c r="CS24" s="29"/>
      <c r="CT24" s="29"/>
      <c r="CU24" s="29"/>
      <c r="CV24" s="29"/>
      <c r="CW24" s="29"/>
      <c r="CX24" s="29"/>
      <c r="CY24" s="29"/>
      <c r="CZ24" s="29"/>
      <c r="DA24" s="29"/>
      <c r="DB24" s="29"/>
      <c r="DC24" s="29"/>
      <c r="DD24" s="29"/>
      <c r="DE24" s="29"/>
      <c r="DF24" s="29"/>
      <c r="DG24" s="29"/>
      <c r="DH24" s="29"/>
      <c r="DI24" s="29"/>
      <c r="DJ24" s="29"/>
      <c r="DK24" s="29"/>
      <c r="DL24" s="29"/>
      <c r="DM24" s="29"/>
      <c r="DN24" s="29"/>
      <c r="DO24" s="29"/>
      <c r="DP24" s="29"/>
      <c r="DQ24" s="29"/>
      <c r="DR24" s="29"/>
      <c r="DS24" s="29"/>
      <c r="DT24" s="29"/>
      <c r="DU24" s="29"/>
      <c r="DV24" s="32"/>
      <c r="DW24" s="29"/>
      <c r="DX24" s="29"/>
      <c r="DY24" s="32"/>
      <c r="DZ24" s="29"/>
      <c r="EA24" s="885"/>
      <c r="FH24" s="29"/>
      <c r="FI24" s="29"/>
      <c r="FJ24" s="29"/>
      <c r="FK24" s="29"/>
      <c r="FL24" s="29"/>
      <c r="FM24" s="29"/>
      <c r="FN24" s="29"/>
      <c r="FO24" s="29"/>
      <c r="FP24" s="29"/>
      <c r="FQ24" s="29"/>
      <c r="FR24" s="32"/>
      <c r="FS24" s="29"/>
      <c r="FT24" s="29"/>
      <c r="FU24" s="885"/>
      <c r="FV24" s="29"/>
      <c r="FW24" s="29"/>
      <c r="FX24" s="29"/>
      <c r="FY24" s="29"/>
      <c r="FZ24" s="29"/>
      <c r="GA24" s="29"/>
      <c r="GB24" s="29"/>
      <c r="GC24" s="29"/>
      <c r="GD24" s="29"/>
      <c r="GE24" s="29"/>
      <c r="GF24" s="29"/>
      <c r="GG24" s="29"/>
      <c r="GH24" s="29"/>
      <c r="GI24" s="29"/>
      <c r="GJ24" s="29"/>
      <c r="GK24" s="29"/>
      <c r="GL24" s="29"/>
      <c r="GM24" s="29"/>
      <c r="GN24" s="29"/>
      <c r="GO24" s="29"/>
      <c r="GP24" s="29"/>
      <c r="GQ24" s="29"/>
      <c r="GR24" s="29"/>
      <c r="GS24" s="29"/>
      <c r="GT24" s="29"/>
      <c r="GU24" s="29"/>
      <c r="GV24" s="29"/>
      <c r="GW24" s="29"/>
      <c r="GX24" s="29"/>
      <c r="GY24" s="29"/>
      <c r="GZ24" s="29"/>
      <c r="HA24" s="29"/>
      <c r="HB24" s="29"/>
      <c r="HC24" s="29"/>
      <c r="HD24" s="29"/>
      <c r="HE24" s="29"/>
      <c r="HF24" s="29"/>
      <c r="HG24" s="29"/>
      <c r="HH24" s="29"/>
      <c r="HI24" s="29"/>
      <c r="HJ24" s="29"/>
      <c r="HK24" s="32"/>
      <c r="HL24" s="29"/>
      <c r="HM24" s="29"/>
      <c r="HN24" s="29"/>
      <c r="HO24" s="29"/>
      <c r="HP24" s="29"/>
      <c r="HQ24" s="885"/>
      <c r="HR24" s="29"/>
      <c r="HS24" s="29"/>
      <c r="HT24" s="29"/>
      <c r="HU24" s="29"/>
      <c r="HV24" s="29"/>
      <c r="HW24" s="29"/>
      <c r="HX24" s="29"/>
      <c r="HY24" s="29"/>
      <c r="HZ24" s="29"/>
      <c r="IA24" s="29"/>
      <c r="IB24" s="29"/>
      <c r="IC24" s="29"/>
      <c r="ID24" s="29"/>
      <c r="IE24" s="29"/>
      <c r="IF24" s="29"/>
      <c r="IG24" s="29"/>
      <c r="IH24" s="29"/>
      <c r="II24" s="29"/>
      <c r="IJ24" s="29"/>
      <c r="IK24" s="29"/>
      <c r="IL24" s="29"/>
      <c r="IM24" s="29"/>
      <c r="IN24" s="29"/>
      <c r="IO24" s="29"/>
      <c r="IP24" s="29"/>
      <c r="IQ24" s="29"/>
      <c r="IR24" s="29"/>
      <c r="IS24" s="29"/>
      <c r="IT24" s="29"/>
      <c r="IU24" s="29"/>
      <c r="IV24" s="29"/>
      <c r="IW24" s="29"/>
      <c r="IX24" s="29"/>
      <c r="IY24" s="29"/>
      <c r="IZ24" s="29"/>
      <c r="JA24" s="29"/>
      <c r="JB24" s="29"/>
      <c r="JC24" s="29"/>
      <c r="JD24" s="29"/>
      <c r="JE24" s="29"/>
      <c r="JF24" s="29"/>
      <c r="JG24" s="29"/>
      <c r="JH24" s="29"/>
      <c r="JI24" s="29"/>
      <c r="JJ24" s="32"/>
      <c r="JK24" s="29"/>
      <c r="JL24" s="29"/>
      <c r="JM24" s="29"/>
      <c r="JN24" s="29"/>
      <c r="JO24" s="29"/>
      <c r="JP24" s="29"/>
      <c r="JQ24" s="29"/>
      <c r="JR24" s="29"/>
      <c r="JS24" s="29"/>
      <c r="JT24" s="32"/>
      <c r="JU24" s="32"/>
      <c r="JV24" s="29"/>
      <c r="JW24" s="32"/>
      <c r="JX24" s="29"/>
      <c r="JY24" s="29"/>
      <c r="JZ24" s="32"/>
      <c r="KA24" s="29"/>
      <c r="KB24" s="29"/>
      <c r="KC24" s="32"/>
      <c r="KD24" s="29"/>
      <c r="KE24" s="29"/>
      <c r="KF24" s="32"/>
      <c r="KG24" s="29"/>
      <c r="KH24" s="29"/>
      <c r="KI24" s="29"/>
      <c r="KJ24" s="32"/>
      <c r="KK24" s="32"/>
      <c r="KL24" s="32"/>
      <c r="KM24" s="885"/>
      <c r="KN24" s="29"/>
      <c r="KO24" s="29"/>
      <c r="KP24" s="29"/>
      <c r="KQ24" s="29"/>
      <c r="KR24" s="29"/>
      <c r="KS24" s="29"/>
      <c r="KT24" s="29"/>
      <c r="KU24" s="29"/>
      <c r="KV24" s="29"/>
      <c r="KW24" s="29"/>
      <c r="KX24" s="29"/>
      <c r="KY24" s="29"/>
      <c r="KZ24" s="29"/>
      <c r="LA24" s="29"/>
      <c r="LB24" s="29"/>
      <c r="LC24" s="29"/>
      <c r="LD24" s="29"/>
      <c r="LE24" s="29"/>
      <c r="LF24" s="29"/>
      <c r="LG24" s="29"/>
      <c r="LH24" s="29"/>
      <c r="LI24" s="29"/>
      <c r="LJ24" s="29"/>
      <c r="LK24" s="29"/>
      <c r="LL24" s="29"/>
      <c r="LM24" s="29"/>
      <c r="LN24" s="29"/>
      <c r="LO24" s="29"/>
      <c r="LP24" s="29"/>
      <c r="LQ24" s="29"/>
      <c r="LR24" s="29"/>
      <c r="LS24" s="29"/>
      <c r="LT24" s="29"/>
      <c r="LU24" s="29"/>
      <c r="LV24" s="29"/>
      <c r="LW24" s="29"/>
      <c r="LX24" s="29"/>
      <c r="LY24" s="29"/>
      <c r="LZ24" s="29"/>
      <c r="MA24" s="32"/>
      <c r="MB24" s="29"/>
      <c r="MC24" s="29"/>
      <c r="MD24" s="29"/>
      <c r="ME24" s="29"/>
      <c r="MF24" s="29"/>
      <c r="MG24" s="29"/>
      <c r="MH24" s="29"/>
      <c r="MI24" s="29"/>
      <c r="MJ24" s="29"/>
      <c r="MK24" s="32"/>
      <c r="ML24" s="32"/>
      <c r="MM24" s="32"/>
      <c r="MN24" s="32"/>
      <c r="MO24" s="32"/>
      <c r="MP24" s="32"/>
      <c r="MQ24" s="32"/>
      <c r="MR24" s="29"/>
      <c r="MS24" s="32"/>
      <c r="MT24" s="29"/>
      <c r="MU24" s="29"/>
      <c r="MV24" s="29"/>
      <c r="MW24" s="29"/>
      <c r="MX24" s="29"/>
      <c r="MY24" s="29"/>
      <c r="MZ24" s="32"/>
      <c r="NA24" s="32"/>
      <c r="NB24" s="32"/>
      <c r="NC24" s="32"/>
      <c r="ND24" s="32"/>
      <c r="NE24" s="32"/>
      <c r="NF24" s="32"/>
      <c r="NG24" s="32"/>
      <c r="NH24" s="885"/>
      <c r="NI24" s="29"/>
      <c r="NJ24" s="29"/>
      <c r="NK24" s="29"/>
      <c r="NL24" s="29"/>
      <c r="NM24" s="29"/>
      <c r="NN24" s="29"/>
      <c r="NO24" s="29"/>
      <c r="NP24" s="29"/>
      <c r="NQ24" s="29"/>
      <c r="NR24" s="29"/>
      <c r="NS24" s="29"/>
      <c r="NT24" s="29"/>
      <c r="NU24" s="29"/>
      <c r="NV24" s="29"/>
      <c r="NW24" s="29"/>
      <c r="NX24" s="29"/>
      <c r="NY24" s="29"/>
      <c r="NZ24" s="29"/>
      <c r="OA24" s="29"/>
      <c r="OB24" s="29"/>
      <c r="OC24" s="29"/>
      <c r="OD24" s="29"/>
      <c r="OE24" s="29"/>
      <c r="OF24" s="29"/>
      <c r="OG24" s="29"/>
      <c r="OH24" s="29"/>
      <c r="OI24" s="29"/>
      <c r="OJ24" s="29"/>
      <c r="OK24" s="29"/>
      <c r="OL24" s="29"/>
      <c r="OM24" s="29"/>
      <c r="ON24" s="29"/>
      <c r="OO24" s="29"/>
      <c r="OP24" s="29"/>
      <c r="OQ24" s="29"/>
      <c r="OR24" s="29"/>
      <c r="OS24" s="29"/>
      <c r="OT24" s="29"/>
      <c r="OU24" s="29"/>
      <c r="OV24" s="29"/>
      <c r="OW24" s="29"/>
      <c r="OX24" s="29"/>
      <c r="OY24" s="29"/>
      <c r="OZ24" s="29"/>
      <c r="PA24" s="32"/>
      <c r="PB24" s="29"/>
      <c r="PC24" s="32"/>
      <c r="PD24" s="32"/>
      <c r="PE24" s="32"/>
      <c r="PF24" s="29"/>
      <c r="PG24" s="29"/>
      <c r="PH24" s="29"/>
      <c r="PI24" s="29"/>
      <c r="PJ24" s="29"/>
      <c r="PK24" s="29"/>
      <c r="PL24" s="29"/>
      <c r="PM24" s="32"/>
      <c r="PN24" s="29"/>
      <c r="PO24" s="29"/>
      <c r="PP24" s="32"/>
      <c r="PQ24" s="32"/>
      <c r="PR24" s="32"/>
      <c r="PS24" s="32"/>
      <c r="PT24" s="32"/>
      <c r="PU24" s="32"/>
      <c r="PV24" s="32"/>
      <c r="PW24" s="32"/>
      <c r="PX24" s="32"/>
      <c r="PY24" s="32"/>
      <c r="PZ24" s="32"/>
      <c r="QA24" s="32"/>
      <c r="QB24" s="32"/>
      <c r="QC24" s="32"/>
      <c r="QD24" s="32"/>
      <c r="QE24" s="32"/>
      <c r="QF24" s="32"/>
      <c r="QG24" s="32"/>
      <c r="QH24" s="32"/>
      <c r="QI24" s="32"/>
      <c r="QJ24" s="32"/>
      <c r="QK24" s="885"/>
      <c r="QL24" s="29"/>
      <c r="QM24" s="29"/>
      <c r="QN24" s="29"/>
      <c r="QO24" s="29"/>
      <c r="QP24" s="29"/>
      <c r="QQ24" s="29"/>
      <c r="QR24" s="29"/>
      <c r="QS24" s="29"/>
      <c r="QT24" s="29"/>
      <c r="QU24" s="29"/>
      <c r="QV24" s="29"/>
      <c r="QW24" s="29"/>
      <c r="QX24" s="29"/>
      <c r="QY24" s="29"/>
      <c r="QZ24" s="29"/>
      <c r="RA24" s="29"/>
      <c r="RB24" s="29"/>
      <c r="RC24" s="29"/>
      <c r="RD24" s="29"/>
      <c r="RE24" s="29"/>
      <c r="RF24" s="29"/>
      <c r="RG24" s="32"/>
      <c r="RH24" s="29"/>
      <c r="RI24" s="29"/>
      <c r="RJ24" s="29"/>
      <c r="RK24" s="29"/>
      <c r="RL24" s="32"/>
      <c r="RM24" s="29"/>
      <c r="RN24" s="29"/>
      <c r="RO24" s="32"/>
      <c r="RP24" s="32"/>
      <c r="RQ24" s="29"/>
      <c r="RR24" s="32"/>
      <c r="RS24" s="29"/>
      <c r="RT24" s="32"/>
      <c r="RU24" s="32"/>
      <c r="RV24" s="32"/>
      <c r="RW24" s="32"/>
      <c r="RX24" s="32"/>
      <c r="RY24" s="32"/>
      <c r="RZ24" s="32"/>
      <c r="SA24" s="32"/>
      <c r="SB24" s="32"/>
      <c r="SC24" s="32"/>
      <c r="SD24" s="32"/>
      <c r="SE24" s="32"/>
      <c r="SF24" s="32"/>
      <c r="SG24" s="32"/>
      <c r="SH24" s="32"/>
      <c r="SI24" s="32"/>
      <c r="SJ24" s="32"/>
      <c r="SK24" s="32"/>
      <c r="SL24" s="32"/>
      <c r="SM24" s="52" t="s">
        <v>1502</v>
      </c>
      <c r="SN24" s="126"/>
      <c r="SO24" s="36" t="s">
        <v>1502</v>
      </c>
      <c r="SP24" s="36" t="s">
        <v>1502</v>
      </c>
      <c r="SQ24" s="52" t="s">
        <v>1502</v>
      </c>
      <c r="SR24" s="6"/>
      <c r="SS24" s="29"/>
      <c r="ST24" s="29"/>
      <c r="SU24" s="29"/>
      <c r="SV24" s="52"/>
      <c r="SW24" s="36"/>
      <c r="SX24" s="36"/>
      <c r="SY24" s="29"/>
      <c r="SZ24" s="37"/>
      <c r="TA24" s="37"/>
      <c r="TB24" s="37"/>
      <c r="TC24" s="37"/>
      <c r="TD24" s="37"/>
      <c r="TE24" s="1049"/>
      <c r="TF24" s="37"/>
      <c r="TG24" s="37"/>
      <c r="TH24" s="1049"/>
      <c r="TI24" s="37"/>
      <c r="TJ24" s="37"/>
      <c r="TK24" s="1049"/>
      <c r="TL24" s="37"/>
      <c r="TM24" s="1049"/>
      <c r="TN24" s="1049"/>
      <c r="TO24" s="1049"/>
      <c r="TP24" s="1049"/>
      <c r="TQ24" s="52"/>
      <c r="TR24" s="52"/>
      <c r="TS24" s="52"/>
      <c r="TT24" s="52"/>
      <c r="TU24" s="52"/>
      <c r="TV24" s="1049"/>
      <c r="TW24" s="52"/>
      <c r="TX24" s="1049"/>
      <c r="TY24" s="52"/>
      <c r="TZ24" s="52"/>
      <c r="UA24" s="52"/>
      <c r="UB24" s="52"/>
      <c r="UC24" s="1049"/>
      <c r="UD24" s="52"/>
      <c r="UE24" s="52"/>
      <c r="UF24" s="1049"/>
      <c r="UG24" s="52"/>
      <c r="UH24" s="1049"/>
      <c r="UI24" s="1049"/>
      <c r="UJ24" s="52" t="s">
        <v>1502</v>
      </c>
      <c r="UK24" s="52"/>
      <c r="UL24" s="52" t="s">
        <v>1502</v>
      </c>
      <c r="UM24" s="52" t="s">
        <v>1502</v>
      </c>
      <c r="UN24" s="52" t="s">
        <v>1502</v>
      </c>
      <c r="UO24" s="6"/>
      <c r="UP24" s="36"/>
      <c r="UQ24" s="36"/>
      <c r="UR24" s="36"/>
      <c r="US24" s="36"/>
      <c r="UT24" s="36"/>
      <c r="UU24" s="36"/>
      <c r="UV24" s="36"/>
      <c r="UW24" s="36"/>
      <c r="UX24" s="36"/>
      <c r="UY24" s="36"/>
      <c r="UZ24" s="36"/>
      <c r="VA24" s="36"/>
      <c r="VB24" s="36"/>
      <c r="VC24" s="36"/>
      <c r="VD24" s="36"/>
      <c r="VE24" s="36"/>
      <c r="VF24" s="36"/>
      <c r="VG24" s="52"/>
      <c r="VH24" s="52"/>
      <c r="VI24" s="52"/>
      <c r="VJ24" s="52"/>
      <c r="VK24" s="52"/>
      <c r="VL24" s="1049"/>
      <c r="VM24" s="1049"/>
      <c r="VN24" s="52"/>
      <c r="VO24" s="52"/>
      <c r="VP24" s="52"/>
      <c r="VQ24" s="1049"/>
      <c r="VR24" s="1049"/>
      <c r="VS24" s="52"/>
      <c r="VT24" s="52"/>
      <c r="VU24" s="52"/>
      <c r="VV24" s="1049"/>
      <c r="VW24" s="1049"/>
      <c r="VX24" s="52"/>
      <c r="VY24" s="52"/>
      <c r="VZ24" s="52"/>
      <c r="WA24" s="1049"/>
      <c r="WB24" s="1049"/>
      <c r="WC24" s="52"/>
      <c r="WD24" s="52"/>
      <c r="WE24" s="52"/>
      <c r="WF24" s="1049"/>
      <c r="WG24" s="52"/>
      <c r="WH24" s="52"/>
      <c r="WI24" s="32"/>
      <c r="WJ24" s="52"/>
      <c r="WK24" s="52"/>
      <c r="WL24" s="52"/>
      <c r="WM24" s="52"/>
      <c r="WN24" s="52"/>
      <c r="WO24" s="52"/>
      <c r="WP24" s="52"/>
      <c r="WQ24" s="52"/>
      <c r="WR24" s="52"/>
      <c r="WS24" s="52"/>
      <c r="WT24" s="52"/>
      <c r="WU24" s="52"/>
      <c r="WV24" s="1049"/>
      <c r="WW24" s="1049"/>
      <c r="WX24" s="52"/>
      <c r="WY24" s="1049"/>
      <c r="WZ24" s="1049"/>
      <c r="XA24" s="1049"/>
      <c r="XB24" s="1049"/>
      <c r="XC24" s="1049"/>
      <c r="XD24" s="1049"/>
      <c r="XE24" s="1049"/>
      <c r="XF24" s="1049"/>
      <c r="XG24" s="1049"/>
      <c r="XH24" s="1049"/>
      <c r="XI24" s="1049">
        <v>36.56</v>
      </c>
      <c r="XJ24" s="32"/>
      <c r="XK24" s="118">
        <v>37.36</v>
      </c>
      <c r="XL24" s="1049">
        <f t="shared" si="149"/>
        <v>36.56</v>
      </c>
      <c r="XM24" s="52"/>
      <c r="XN24" s="52">
        <v>36.72</v>
      </c>
      <c r="XO24" s="6">
        <f t="shared" si="150"/>
        <v>-1</v>
      </c>
      <c r="XP24" s="6">
        <f t="shared" si="151"/>
        <v>4.3763676148795561E-3</v>
      </c>
      <c r="XQ24" s="1224"/>
      <c r="XR24" s="52"/>
      <c r="XS24" s="52"/>
      <c r="XT24" s="52"/>
      <c r="XU24" s="52"/>
      <c r="XV24" s="58"/>
      <c r="XW24" s="52"/>
      <c r="XX24" s="58"/>
      <c r="XY24" s="58"/>
      <c r="XZ24" s="52"/>
      <c r="YA24" s="52"/>
      <c r="YB24" s="52"/>
      <c r="YC24" s="52"/>
      <c r="YD24" s="52"/>
      <c r="YE24" s="52"/>
      <c r="YF24" s="52"/>
      <c r="YG24" s="52"/>
      <c r="YH24" s="52"/>
      <c r="YI24" s="1049"/>
      <c r="YJ24" s="52" t="s">
        <v>1502</v>
      </c>
      <c r="YK24" s="1049"/>
      <c r="YL24" s="1049" t="s">
        <v>1502</v>
      </c>
      <c r="YM24" s="1049" t="s">
        <v>1502</v>
      </c>
      <c r="YN24" s="52" t="s">
        <v>1502</v>
      </c>
      <c r="YO24" s="6"/>
      <c r="YP24" s="58"/>
      <c r="YQ24" s="58"/>
      <c r="YR24" s="52"/>
      <c r="YS24" s="52"/>
      <c r="YT24" s="52"/>
      <c r="YU24" s="52"/>
      <c r="YV24" s="52"/>
      <c r="YW24" s="52"/>
      <c r="YX24" s="58"/>
      <c r="YY24" s="58"/>
      <c r="YZ24" s="52"/>
      <c r="ZA24" s="52"/>
      <c r="ZB24" s="52"/>
      <c r="ZC24" s="58"/>
      <c r="ZD24" s="52"/>
      <c r="ZE24" s="52" t="s">
        <v>1502</v>
      </c>
      <c r="ZF24" s="52"/>
      <c r="ZG24" s="52" t="s">
        <v>1502</v>
      </c>
      <c r="ZH24" s="52" t="s">
        <v>1502</v>
      </c>
      <c r="ZI24" s="52"/>
      <c r="ZJ24" s="6"/>
      <c r="ZK24" s="1049"/>
      <c r="ZL24" s="1049"/>
      <c r="ZM24" s="1049"/>
      <c r="ZN24" s="77"/>
      <c r="ZO24" s="47"/>
      <c r="ZP24" s="47"/>
      <c r="ZQ24" s="102"/>
      <c r="ZR24" s="47"/>
      <c r="ZS24" s="102"/>
      <c r="ZT24" s="47"/>
      <c r="ZU24" s="102"/>
      <c r="ZV24" s="47"/>
      <c r="ZW24" s="102"/>
      <c r="ZX24" s="52"/>
      <c r="ZY24" s="47"/>
      <c r="ZZ24" s="1049"/>
      <c r="AAA24" s="32"/>
      <c r="AAB24" s="52">
        <v>36.69</v>
      </c>
      <c r="AAC24" s="1049">
        <v>38.85</v>
      </c>
      <c r="AAD24" s="52">
        <f t="shared" si="156"/>
        <v>36.69</v>
      </c>
      <c r="AAE24" s="52">
        <v>37.5</v>
      </c>
      <c r="AAF24" s="678">
        <f t="shared" si="157"/>
        <v>2.2076860179885589E-2</v>
      </c>
      <c r="AAG24" s="52"/>
      <c r="AAH24" s="47"/>
      <c r="AAI24" s="51"/>
      <c r="AAJ24" s="52"/>
      <c r="AAK24" s="102"/>
      <c r="AAL24" s="51"/>
      <c r="AAM24" s="52"/>
      <c r="AAN24" s="47"/>
      <c r="AAO24" s="102"/>
      <c r="AAP24" s="52"/>
      <c r="AAQ24" s="58"/>
      <c r="AAR24" s="52"/>
      <c r="AAS24" s="1049"/>
      <c r="AAT24" s="1049"/>
      <c r="AAU24" s="1049"/>
      <c r="AAV24" s="58"/>
      <c r="AAW24" s="52" t="s">
        <v>1502</v>
      </c>
      <c r="AAX24" s="58"/>
      <c r="AAY24" s="52" t="s">
        <v>1502</v>
      </c>
      <c r="AAZ24" s="52" t="s">
        <v>1502</v>
      </c>
      <c r="ABA24" s="52"/>
      <c r="ABB24" s="6"/>
      <c r="ABC24" s="52">
        <v>30.35</v>
      </c>
      <c r="ABD24" s="52">
        <f t="shared" si="123"/>
        <v>30.35</v>
      </c>
      <c r="ABE24" s="52">
        <v>30.95</v>
      </c>
      <c r="ABF24" s="6">
        <f t="shared" si="124"/>
        <v>1.9769357495881313E-2</v>
      </c>
      <c r="ABG24" s="52">
        <v>34.090000000000003</v>
      </c>
      <c r="ABH24" s="52">
        <f t="shared" si="125"/>
        <v>34.090000000000003</v>
      </c>
      <c r="ABI24" s="52">
        <v>33.880000000000003</v>
      </c>
      <c r="ABJ24" s="6">
        <f t="shared" si="160"/>
        <v>-6.1601642710472524E-3</v>
      </c>
      <c r="ABK24" s="1564">
        <v>30.25</v>
      </c>
      <c r="ABL24" s="52">
        <f t="shared" si="126"/>
        <v>30.25</v>
      </c>
      <c r="ABM24" s="52">
        <v>30.98</v>
      </c>
      <c r="ABN24" s="678">
        <f t="shared" si="127"/>
        <v>2.4132231404958692E-2</v>
      </c>
      <c r="ABO24" s="36"/>
      <c r="ABP24" s="37"/>
      <c r="ABQ24" s="36"/>
      <c r="ABR24" s="36"/>
      <c r="ABS24" s="36"/>
      <c r="ABT24" s="36"/>
      <c r="ABU24" s="36"/>
      <c r="ABV24" s="36"/>
      <c r="ABW24" s="36"/>
      <c r="ABX24" s="36"/>
      <c r="ABY24" s="59"/>
      <c r="ABZ24" s="59"/>
      <c r="ACA24" s="59"/>
      <c r="ACB24" s="59"/>
      <c r="ACC24" s="36"/>
      <c r="ACD24" s="37"/>
      <c r="ACE24" s="37"/>
      <c r="ACF24" s="37"/>
    </row>
    <row r="25" spans="1:760" s="4" customFormat="1" ht="29.5" thickBot="1" x14ac:dyDescent="0.4">
      <c r="A25" s="340">
        <v>23</v>
      </c>
      <c r="B25" s="52" t="s">
        <v>17</v>
      </c>
      <c r="C25" s="52" t="s">
        <v>1254</v>
      </c>
      <c r="D25" s="52" t="s">
        <v>2307</v>
      </c>
      <c r="E25" s="52" t="s">
        <v>3992</v>
      </c>
      <c r="F25" s="52" t="s">
        <v>2316</v>
      </c>
      <c r="G25" s="52" t="s">
        <v>2317</v>
      </c>
      <c r="H25" s="29"/>
      <c r="I25" s="29"/>
      <c r="J25" s="29"/>
      <c r="K25" s="29"/>
      <c r="L25" s="29"/>
      <c r="M25" s="29"/>
      <c r="N25" s="29"/>
      <c r="O25" s="29"/>
      <c r="P25" s="29"/>
      <c r="Q25" s="29"/>
      <c r="R25" s="29"/>
      <c r="S25" s="29"/>
      <c r="T25" s="29"/>
      <c r="U25" s="29"/>
      <c r="V25" s="29"/>
      <c r="W25" s="29"/>
      <c r="X25" s="29"/>
      <c r="Y25" s="29"/>
      <c r="Z25" s="29"/>
      <c r="AA25" s="29"/>
      <c r="AB25" s="29"/>
      <c r="AC25" s="29"/>
      <c r="AD25" s="29"/>
      <c r="AE25" s="29"/>
      <c r="AF25" s="29"/>
      <c r="AG25" s="29"/>
      <c r="AH25" s="29"/>
      <c r="AI25" s="29"/>
      <c r="AJ25" s="29"/>
      <c r="AK25" s="29"/>
      <c r="AL25" s="29"/>
      <c r="AM25" s="29"/>
      <c r="AN25" s="29"/>
      <c r="AO25" s="29"/>
      <c r="AP25" s="29"/>
      <c r="AQ25" s="29"/>
      <c r="AR25" s="29"/>
      <c r="AS25" s="29"/>
      <c r="AT25" s="29"/>
      <c r="AU25" s="29"/>
      <c r="AV25" s="29"/>
      <c r="AW25" s="29"/>
      <c r="AX25" s="29"/>
      <c r="AY25" s="29"/>
      <c r="AZ25" s="29"/>
      <c r="BA25" s="29"/>
      <c r="BB25" s="32"/>
      <c r="BC25" s="29"/>
      <c r="BD25" s="885"/>
      <c r="BE25" s="29"/>
      <c r="BF25" s="29"/>
      <c r="BG25" s="29"/>
      <c r="BH25" s="29"/>
      <c r="BI25" s="29"/>
      <c r="BJ25" s="29"/>
      <c r="BK25" s="29"/>
      <c r="BL25" s="29"/>
      <c r="BM25" s="29"/>
      <c r="BN25" s="29"/>
      <c r="BO25" s="29"/>
      <c r="BP25" s="29"/>
      <c r="BQ25" s="29"/>
      <c r="BR25" s="29"/>
      <c r="BS25" s="29"/>
      <c r="BT25" s="29"/>
      <c r="BU25" s="29"/>
      <c r="BV25" s="29"/>
      <c r="BW25" s="29"/>
      <c r="BX25" s="29"/>
      <c r="BY25" s="29"/>
      <c r="BZ25" s="29"/>
      <c r="CA25" s="29"/>
      <c r="CB25" s="29"/>
      <c r="CC25" s="29"/>
      <c r="CD25" s="29"/>
      <c r="CE25" s="29"/>
      <c r="CF25" s="29"/>
      <c r="CG25" s="29"/>
      <c r="CH25" s="29"/>
      <c r="CI25" s="29"/>
      <c r="CJ25" s="29"/>
      <c r="CK25" s="29"/>
      <c r="CL25" s="29"/>
      <c r="CM25" s="29"/>
      <c r="CN25" s="29"/>
      <c r="CO25" s="29"/>
      <c r="CP25" s="29"/>
      <c r="CQ25" s="29"/>
      <c r="CR25" s="29"/>
      <c r="CS25" s="29"/>
      <c r="CT25" s="29"/>
      <c r="CU25" s="29"/>
      <c r="CV25" s="29"/>
      <c r="CW25" s="29"/>
      <c r="CX25" s="29"/>
      <c r="CY25" s="29"/>
      <c r="CZ25" s="29"/>
      <c r="DA25" s="29"/>
      <c r="DB25" s="29"/>
      <c r="DC25" s="29"/>
      <c r="DD25" s="29"/>
      <c r="DE25" s="29"/>
      <c r="DF25" s="29"/>
      <c r="DG25" s="29"/>
      <c r="DH25" s="29"/>
      <c r="DI25" s="29"/>
      <c r="DJ25" s="29"/>
      <c r="DK25" s="29"/>
      <c r="DL25" s="29"/>
      <c r="DM25" s="29"/>
      <c r="DN25" s="29"/>
      <c r="DO25" s="29"/>
      <c r="DP25" s="29"/>
      <c r="DQ25" s="29"/>
      <c r="DR25" s="29"/>
      <c r="DS25" s="29"/>
      <c r="DT25" s="29"/>
      <c r="DU25" s="29"/>
      <c r="DV25" s="32"/>
      <c r="DW25" s="29"/>
      <c r="DX25" s="29"/>
      <c r="DY25" s="32"/>
      <c r="DZ25" s="29"/>
      <c r="EA25" s="885"/>
      <c r="FH25" s="29"/>
      <c r="FI25" s="29"/>
      <c r="FJ25" s="29"/>
      <c r="FK25" s="29"/>
      <c r="FL25" s="29"/>
      <c r="FM25" s="29"/>
      <c r="FN25" s="29"/>
      <c r="FO25" s="29"/>
      <c r="FP25" s="29"/>
      <c r="FQ25" s="29"/>
      <c r="FR25" s="32"/>
      <c r="FS25" s="29"/>
      <c r="FT25" s="29"/>
      <c r="FU25" s="885"/>
      <c r="FV25" s="29"/>
      <c r="FW25" s="29"/>
      <c r="FX25" s="29"/>
      <c r="FY25" s="29"/>
      <c r="FZ25" s="29"/>
      <c r="GA25" s="29"/>
      <c r="GB25" s="29"/>
      <c r="GC25" s="29"/>
      <c r="GD25" s="29"/>
      <c r="GE25" s="29"/>
      <c r="GF25" s="29"/>
      <c r="GG25" s="29"/>
      <c r="GH25" s="29"/>
      <c r="GI25" s="29"/>
      <c r="GJ25" s="29"/>
      <c r="GK25" s="29"/>
      <c r="GL25" s="29"/>
      <c r="GM25" s="29"/>
      <c r="GN25" s="29"/>
      <c r="GO25" s="29"/>
      <c r="GP25" s="29"/>
      <c r="GQ25" s="29"/>
      <c r="GR25" s="29"/>
      <c r="GS25" s="29"/>
      <c r="GT25" s="29"/>
      <c r="GU25" s="29"/>
      <c r="GV25" s="29"/>
      <c r="GW25" s="29"/>
      <c r="GX25" s="29"/>
      <c r="GY25" s="29"/>
      <c r="GZ25" s="29"/>
      <c r="HA25" s="29"/>
      <c r="HB25" s="29"/>
      <c r="HC25" s="29"/>
      <c r="HD25" s="29"/>
      <c r="HE25" s="29"/>
      <c r="HF25" s="29"/>
      <c r="HG25" s="29"/>
      <c r="HH25" s="29"/>
      <c r="HI25" s="29"/>
      <c r="HJ25" s="29"/>
      <c r="HK25" s="32"/>
      <c r="HL25" s="29"/>
      <c r="HM25" s="29"/>
      <c r="HN25" s="29"/>
      <c r="HO25" s="29"/>
      <c r="HP25" s="29"/>
      <c r="HQ25" s="885"/>
      <c r="HR25" s="29"/>
      <c r="HS25" s="29"/>
      <c r="HT25" s="29"/>
      <c r="HU25" s="29"/>
      <c r="HV25" s="29"/>
      <c r="HW25" s="29"/>
      <c r="HX25" s="29"/>
      <c r="HY25" s="29"/>
      <c r="HZ25" s="29"/>
      <c r="IA25" s="29"/>
      <c r="IB25" s="29"/>
      <c r="IC25" s="29"/>
      <c r="ID25" s="29"/>
      <c r="IE25" s="29"/>
      <c r="IF25" s="29"/>
      <c r="IG25" s="29"/>
      <c r="IH25" s="29"/>
      <c r="II25" s="29"/>
      <c r="IJ25" s="29"/>
      <c r="IK25" s="29"/>
      <c r="IL25" s="29"/>
      <c r="IM25" s="29"/>
      <c r="IN25" s="29"/>
      <c r="IO25" s="29"/>
      <c r="IP25" s="29"/>
      <c r="IQ25" s="29"/>
      <c r="IR25" s="29"/>
      <c r="IS25" s="29"/>
      <c r="IT25" s="29"/>
      <c r="IU25" s="29"/>
      <c r="IV25" s="29"/>
      <c r="IW25" s="29"/>
      <c r="IX25" s="29"/>
      <c r="IY25" s="29"/>
      <c r="IZ25" s="29"/>
      <c r="JA25" s="29"/>
      <c r="JB25" s="29"/>
      <c r="JC25" s="29"/>
      <c r="JD25" s="29"/>
      <c r="JE25" s="29"/>
      <c r="JF25" s="29"/>
      <c r="JG25" s="29"/>
      <c r="JH25" s="29"/>
      <c r="JI25" s="29"/>
      <c r="JJ25" s="32"/>
      <c r="JK25" s="29"/>
      <c r="JL25" s="29"/>
      <c r="JM25" s="29"/>
      <c r="JN25" s="29"/>
      <c r="JO25" s="29"/>
      <c r="JP25" s="29"/>
      <c r="JQ25" s="29"/>
      <c r="JR25" s="29"/>
      <c r="JS25" s="29"/>
      <c r="JT25" s="32"/>
      <c r="JU25" s="32"/>
      <c r="JV25" s="29"/>
      <c r="JW25" s="32"/>
      <c r="JX25" s="29"/>
      <c r="JY25" s="29"/>
      <c r="JZ25" s="32"/>
      <c r="KA25" s="29"/>
      <c r="KB25" s="29"/>
      <c r="KC25" s="32"/>
      <c r="KD25" s="29"/>
      <c r="KE25" s="29"/>
      <c r="KF25" s="32"/>
      <c r="KG25" s="29"/>
      <c r="KH25" s="29"/>
      <c r="KI25" s="29"/>
      <c r="KJ25" s="32"/>
      <c r="KK25" s="32"/>
      <c r="KL25" s="32"/>
      <c r="KM25" s="885"/>
      <c r="KN25" s="29"/>
      <c r="KO25" s="29"/>
      <c r="KP25" s="29"/>
      <c r="KQ25" s="29"/>
      <c r="KR25" s="29"/>
      <c r="KS25" s="29"/>
      <c r="KT25" s="29"/>
      <c r="KU25" s="29"/>
      <c r="KV25" s="29"/>
      <c r="KW25" s="29"/>
      <c r="KX25" s="29"/>
      <c r="KY25" s="29"/>
      <c r="KZ25" s="29"/>
      <c r="LA25" s="29"/>
      <c r="LB25" s="29"/>
      <c r="LC25" s="29"/>
      <c r="LD25" s="29"/>
      <c r="LE25" s="29"/>
      <c r="LF25" s="29"/>
      <c r="LG25" s="29"/>
      <c r="LH25" s="29"/>
      <c r="LI25" s="29"/>
      <c r="LJ25" s="29"/>
      <c r="LK25" s="29"/>
      <c r="LL25" s="29"/>
      <c r="LM25" s="29"/>
      <c r="LN25" s="29"/>
      <c r="LO25" s="29"/>
      <c r="LP25" s="29"/>
      <c r="LQ25" s="29"/>
      <c r="LR25" s="29"/>
      <c r="LS25" s="29"/>
      <c r="LT25" s="29"/>
      <c r="LU25" s="29"/>
      <c r="LV25" s="29"/>
      <c r="LW25" s="29"/>
      <c r="LX25" s="29"/>
      <c r="LY25" s="29"/>
      <c r="LZ25" s="29"/>
      <c r="MA25" s="32"/>
      <c r="MB25" s="29"/>
      <c r="MC25" s="29"/>
      <c r="MD25" s="29"/>
      <c r="ME25" s="29"/>
      <c r="MF25" s="29"/>
      <c r="MG25" s="29"/>
      <c r="MH25" s="29"/>
      <c r="MI25" s="29"/>
      <c r="MJ25" s="29"/>
      <c r="MK25" s="32"/>
      <c r="ML25" s="32"/>
      <c r="MM25" s="32"/>
      <c r="MN25" s="32"/>
      <c r="MO25" s="32"/>
      <c r="MP25" s="32"/>
      <c r="MQ25" s="32"/>
      <c r="MR25" s="29"/>
      <c r="MS25" s="32"/>
      <c r="MT25" s="29"/>
      <c r="MU25" s="29"/>
      <c r="MV25" s="29"/>
      <c r="MW25" s="29"/>
      <c r="MX25" s="29"/>
      <c r="MY25" s="29"/>
      <c r="MZ25" s="32"/>
      <c r="NA25" s="32"/>
      <c r="NB25" s="32"/>
      <c r="NC25" s="32"/>
      <c r="ND25" s="32"/>
      <c r="NE25" s="32"/>
      <c r="NF25" s="32"/>
      <c r="NG25" s="32"/>
      <c r="NH25" s="885"/>
      <c r="NI25" s="29"/>
      <c r="NJ25" s="29"/>
      <c r="NK25" s="29"/>
      <c r="NL25" s="29"/>
      <c r="NM25" s="29"/>
      <c r="NN25" s="29"/>
      <c r="NO25" s="29"/>
      <c r="NP25" s="29"/>
      <c r="NQ25" s="29"/>
      <c r="NR25" s="29"/>
      <c r="NS25" s="29"/>
      <c r="NT25" s="29"/>
      <c r="NU25" s="29"/>
      <c r="NV25" s="29"/>
      <c r="NW25" s="29"/>
      <c r="NX25" s="29"/>
      <c r="NY25" s="29"/>
      <c r="NZ25" s="29"/>
      <c r="OA25" s="29"/>
      <c r="OB25" s="29"/>
      <c r="OC25" s="29"/>
      <c r="OD25" s="29"/>
      <c r="OE25" s="29"/>
      <c r="OF25" s="29"/>
      <c r="OG25" s="29"/>
      <c r="OH25" s="29"/>
      <c r="OI25" s="29"/>
      <c r="OJ25" s="29"/>
      <c r="OK25" s="29"/>
      <c r="OL25" s="29"/>
      <c r="OM25" s="29"/>
      <c r="ON25" s="29"/>
      <c r="OO25" s="29"/>
      <c r="OP25" s="29"/>
      <c r="OQ25" s="29"/>
      <c r="OR25" s="29"/>
      <c r="OS25" s="29"/>
      <c r="OT25" s="29"/>
      <c r="OU25" s="29"/>
      <c r="OV25" s="29"/>
      <c r="OW25" s="29"/>
      <c r="OX25" s="29"/>
      <c r="OY25" s="29"/>
      <c r="OZ25" s="29"/>
      <c r="PA25" s="32"/>
      <c r="PB25" s="29"/>
      <c r="PC25" s="32"/>
      <c r="PD25" s="32"/>
      <c r="PE25" s="32"/>
      <c r="PF25" s="29"/>
      <c r="PG25" s="29"/>
      <c r="PH25" s="29"/>
      <c r="PI25" s="29"/>
      <c r="PJ25" s="29"/>
      <c r="PK25" s="29"/>
      <c r="PL25" s="29"/>
      <c r="PM25" s="32"/>
      <c r="PN25" s="29"/>
      <c r="PO25" s="29"/>
      <c r="PP25" s="32"/>
      <c r="PQ25" s="32"/>
      <c r="PR25" s="32"/>
      <c r="PS25" s="32"/>
      <c r="PT25" s="32"/>
      <c r="PU25" s="32"/>
      <c r="PV25" s="32"/>
      <c r="PW25" s="32"/>
      <c r="PX25" s="32"/>
      <c r="PY25" s="32"/>
      <c r="PZ25" s="32"/>
      <c r="QA25" s="32"/>
      <c r="QB25" s="32"/>
      <c r="QC25" s="32"/>
      <c r="QD25" s="32"/>
      <c r="QE25" s="32"/>
      <c r="QF25" s="32"/>
      <c r="QG25" s="32"/>
      <c r="QH25" s="32"/>
      <c r="QI25" s="32"/>
      <c r="QJ25" s="32"/>
      <c r="QK25" s="885"/>
      <c r="QL25" s="29"/>
      <c r="QM25" s="29"/>
      <c r="QN25" s="29"/>
      <c r="QO25" s="29"/>
      <c r="QP25" s="29"/>
      <c r="QQ25" s="29"/>
      <c r="QR25" s="29"/>
      <c r="QS25" s="29"/>
      <c r="QT25" s="29"/>
      <c r="QU25" s="29"/>
      <c r="QV25" s="29"/>
      <c r="QW25" s="29"/>
      <c r="QX25" s="29"/>
      <c r="QY25" s="29"/>
      <c r="QZ25" s="29"/>
      <c r="RA25" s="29"/>
      <c r="RB25" s="29"/>
      <c r="RC25" s="29"/>
      <c r="RD25" s="29"/>
      <c r="RE25" s="29"/>
      <c r="RF25" s="29"/>
      <c r="RG25" s="32"/>
      <c r="RH25" s="29"/>
      <c r="RI25" s="29"/>
      <c r="RJ25" s="29"/>
      <c r="RK25" s="29"/>
      <c r="RL25" s="32"/>
      <c r="RM25" s="29"/>
      <c r="RN25" s="29"/>
      <c r="RO25" s="32"/>
      <c r="RP25" s="32"/>
      <c r="RQ25" s="29"/>
      <c r="RR25" s="32"/>
      <c r="RS25" s="29"/>
      <c r="RT25" s="32"/>
      <c r="RU25" s="32"/>
      <c r="RV25" s="32"/>
      <c r="RW25" s="32"/>
      <c r="RX25" s="32"/>
      <c r="RY25" s="32"/>
      <c r="RZ25" s="32"/>
      <c r="SA25" s="32"/>
      <c r="SB25" s="32"/>
      <c r="SC25" s="32"/>
      <c r="SD25" s="32"/>
      <c r="SE25" s="32"/>
      <c r="SF25" s="32"/>
      <c r="SG25" s="32"/>
      <c r="SH25" s="32"/>
      <c r="SI25" s="32"/>
      <c r="SJ25" s="32"/>
      <c r="SK25" s="32"/>
      <c r="SL25" s="32"/>
      <c r="SM25" s="52" t="s">
        <v>1502</v>
      </c>
      <c r="SN25" s="127"/>
      <c r="SO25" s="55" t="s">
        <v>1502</v>
      </c>
      <c r="SP25" s="55" t="s">
        <v>1502</v>
      </c>
      <c r="SQ25" s="52" t="s">
        <v>1502</v>
      </c>
      <c r="SR25" s="6"/>
      <c r="SS25" s="29"/>
      <c r="ST25" s="29"/>
      <c r="SU25" s="29"/>
      <c r="SV25" s="52"/>
      <c r="SW25" s="36"/>
      <c r="SX25" s="36"/>
      <c r="SY25" s="29"/>
      <c r="SZ25" s="37"/>
      <c r="TA25" s="37"/>
      <c r="TB25" s="37"/>
      <c r="TC25" s="37"/>
      <c r="TD25" s="37"/>
      <c r="TE25" s="1049"/>
      <c r="TF25" s="37"/>
      <c r="TG25" s="37"/>
      <c r="TH25" s="1049"/>
      <c r="TI25" s="37"/>
      <c r="TJ25" s="37"/>
      <c r="TK25" s="1049"/>
      <c r="TL25" s="37"/>
      <c r="TM25" s="1049"/>
      <c r="TN25" s="1049"/>
      <c r="TO25" s="1049"/>
      <c r="TP25" s="1049"/>
      <c r="TQ25" s="52"/>
      <c r="TR25" s="52"/>
      <c r="TS25" s="52"/>
      <c r="TT25" s="52"/>
      <c r="TU25" s="52"/>
      <c r="TV25" s="1049"/>
      <c r="TW25" s="52"/>
      <c r="TX25" s="1049"/>
      <c r="TY25" s="52"/>
      <c r="TZ25" s="52"/>
      <c r="UA25" s="52"/>
      <c r="UB25" s="52"/>
      <c r="UC25" s="1049"/>
      <c r="UD25" s="52"/>
      <c r="UE25" s="52"/>
      <c r="UF25" s="1042"/>
      <c r="UG25" s="52"/>
      <c r="UH25" s="1042"/>
      <c r="UI25" s="1042"/>
      <c r="UJ25" s="52" t="s">
        <v>1502</v>
      </c>
      <c r="UK25" s="52"/>
      <c r="UL25" s="52" t="s">
        <v>1502</v>
      </c>
      <c r="UM25" s="52" t="s">
        <v>1502</v>
      </c>
      <c r="UN25" s="52" t="s">
        <v>1502</v>
      </c>
      <c r="UO25" s="6"/>
      <c r="UP25" s="36"/>
      <c r="UQ25" s="36"/>
      <c r="UR25" s="36"/>
      <c r="US25" s="36"/>
      <c r="UT25" s="36"/>
      <c r="UU25" s="36"/>
      <c r="UV25" s="36"/>
      <c r="UW25" s="36"/>
      <c r="UX25" s="36"/>
      <c r="UY25" s="36"/>
      <c r="UZ25" s="36"/>
      <c r="VA25" s="36"/>
      <c r="VB25" s="36"/>
      <c r="VC25" s="36"/>
      <c r="VD25" s="36"/>
      <c r="VE25" s="36"/>
      <c r="VF25" s="36"/>
      <c r="VG25" s="52"/>
      <c r="VH25" s="52"/>
      <c r="VI25" s="52"/>
      <c r="VJ25" s="52"/>
      <c r="VK25" s="52"/>
      <c r="VL25" s="1049"/>
      <c r="VM25" s="1049"/>
      <c r="VN25" s="52"/>
      <c r="VO25" s="52"/>
      <c r="VP25" s="52"/>
      <c r="VQ25" s="1049"/>
      <c r="VR25" s="1049"/>
      <c r="VS25" s="52"/>
      <c r="VT25" s="52"/>
      <c r="VU25" s="52"/>
      <c r="VV25" s="1049"/>
      <c r="VW25" s="1049"/>
      <c r="VX25" s="52"/>
      <c r="VY25" s="52"/>
      <c r="VZ25" s="52"/>
      <c r="WA25" s="1049"/>
      <c r="WB25" s="1049"/>
      <c r="WC25" s="52"/>
      <c r="WD25" s="52"/>
      <c r="WE25" s="52"/>
      <c r="WF25" s="1049"/>
      <c r="WG25" s="52"/>
      <c r="WH25" s="52"/>
      <c r="WI25" s="32"/>
      <c r="WJ25" s="52"/>
      <c r="WK25" s="52"/>
      <c r="WL25" s="52"/>
      <c r="WM25" s="52"/>
      <c r="WN25" s="52"/>
      <c r="WO25" s="52"/>
      <c r="WP25" s="52"/>
      <c r="WQ25" s="52"/>
      <c r="WR25" s="52"/>
      <c r="WS25" s="52"/>
      <c r="WT25" s="52"/>
      <c r="WU25" s="52"/>
      <c r="WV25" s="1049"/>
      <c r="WW25" s="1049"/>
      <c r="WX25" s="52"/>
      <c r="WY25" s="1049"/>
      <c r="WZ25" s="1049"/>
      <c r="XA25" s="1042"/>
      <c r="XB25" s="1042"/>
      <c r="XC25" s="1049"/>
      <c r="XD25" s="1042"/>
      <c r="XE25" s="1049"/>
      <c r="XF25" s="1049"/>
      <c r="XG25" s="1049"/>
      <c r="XH25" s="1042"/>
      <c r="XI25" s="1049">
        <v>0.85</v>
      </c>
      <c r="XJ25" s="32"/>
      <c r="XK25" s="113">
        <v>0.85</v>
      </c>
      <c r="XL25" s="1049">
        <f t="shared" si="149"/>
        <v>0.85</v>
      </c>
      <c r="XM25" s="52"/>
      <c r="XN25" s="52" t="s">
        <v>1159</v>
      </c>
      <c r="XO25" s="6">
        <f t="shared" si="150"/>
        <v>-1</v>
      </c>
      <c r="XP25" s="6"/>
      <c r="XQ25" s="1224"/>
      <c r="XR25" s="52"/>
      <c r="XS25" s="52"/>
      <c r="XT25" s="52"/>
      <c r="XU25" s="52"/>
      <c r="XV25" s="58"/>
      <c r="XW25" s="52"/>
      <c r="XX25" s="58"/>
      <c r="XY25" s="58"/>
      <c r="XZ25" s="52"/>
      <c r="YA25" s="52"/>
      <c r="YB25" s="52"/>
      <c r="YC25" s="52"/>
      <c r="YD25" s="53"/>
      <c r="YE25" s="52"/>
      <c r="YF25" s="53"/>
      <c r="YG25" s="52"/>
      <c r="YH25" s="52"/>
      <c r="YI25" s="1042"/>
      <c r="YJ25" s="52" t="s">
        <v>1502</v>
      </c>
      <c r="YK25" s="1049"/>
      <c r="YL25" s="1049" t="s">
        <v>1502</v>
      </c>
      <c r="YM25" s="1049" t="s">
        <v>1502</v>
      </c>
      <c r="YN25" s="52" t="s">
        <v>1502</v>
      </c>
      <c r="YO25" s="6"/>
      <c r="YP25" s="58"/>
      <c r="YQ25" s="58"/>
      <c r="YR25" s="52"/>
      <c r="YS25" s="52"/>
      <c r="YT25" s="52"/>
      <c r="YU25" s="52"/>
      <c r="YV25" s="52"/>
      <c r="YW25" s="52"/>
      <c r="YX25" s="52"/>
      <c r="YY25" s="52"/>
      <c r="YZ25" s="53"/>
      <c r="ZA25" s="52"/>
      <c r="ZB25" s="52"/>
      <c r="ZC25" s="58"/>
      <c r="ZD25" s="53"/>
      <c r="ZE25" s="52" t="s">
        <v>1502</v>
      </c>
      <c r="ZF25" s="53"/>
      <c r="ZG25" s="52" t="s">
        <v>1502</v>
      </c>
      <c r="ZH25" s="52" t="s">
        <v>1502</v>
      </c>
      <c r="ZI25" s="52"/>
      <c r="ZJ25" s="6"/>
      <c r="ZK25" s="1049"/>
      <c r="ZL25" s="1049"/>
      <c r="ZM25" s="1049"/>
      <c r="ZN25" s="77"/>
      <c r="ZO25" s="47"/>
      <c r="ZP25" s="47"/>
      <c r="ZQ25" s="51"/>
      <c r="ZR25" s="47"/>
      <c r="ZS25" s="102"/>
      <c r="ZT25" s="47"/>
      <c r="ZU25" s="102"/>
      <c r="ZV25" s="47"/>
      <c r="ZW25" s="102"/>
      <c r="ZX25" s="52"/>
      <c r="ZY25" s="49"/>
      <c r="ZZ25" s="1049"/>
      <c r="AAA25" s="913"/>
      <c r="AAB25" s="52">
        <v>0.88</v>
      </c>
      <c r="AAC25" s="1049">
        <v>0.92</v>
      </c>
      <c r="AAD25" s="52">
        <f t="shared" si="156"/>
        <v>0.88</v>
      </c>
      <c r="AAE25" s="52" t="s">
        <v>1159</v>
      </c>
      <c r="AAF25" s="678"/>
      <c r="AAG25" s="52"/>
      <c r="AAH25" s="47"/>
      <c r="AAI25" s="51"/>
      <c r="AAJ25" s="52"/>
      <c r="AAK25" s="102"/>
      <c r="AAL25" s="51"/>
      <c r="AAM25" s="53"/>
      <c r="AAN25" s="47"/>
      <c r="AAO25" s="102"/>
      <c r="AAP25" s="52"/>
      <c r="AAQ25" s="58"/>
      <c r="AAR25" s="52"/>
      <c r="AAS25" s="1042"/>
      <c r="AAT25" s="1049"/>
      <c r="AAU25" s="1042"/>
      <c r="AAV25" s="58"/>
      <c r="AAW25" s="52" t="s">
        <v>1502</v>
      </c>
      <c r="AAX25" s="58"/>
      <c r="AAY25" s="52" t="s">
        <v>1502</v>
      </c>
      <c r="AAZ25" s="52" t="s">
        <v>1502</v>
      </c>
      <c r="ABA25" s="52"/>
      <c r="ABB25" s="6"/>
      <c r="ABC25" s="52" t="s">
        <v>1159</v>
      </c>
      <c r="ABD25" s="52" t="str">
        <f t="shared" si="123"/>
        <v>Blocked</v>
      </c>
      <c r="ABE25" s="52" t="s">
        <v>1159</v>
      </c>
      <c r="ABF25" s="6"/>
      <c r="ABG25" s="52" t="s">
        <v>1159</v>
      </c>
      <c r="ABH25" s="52" t="str">
        <f t="shared" si="125"/>
        <v>Blocked</v>
      </c>
      <c r="ABI25" s="52" t="s">
        <v>1159</v>
      </c>
      <c r="ABJ25" s="6"/>
      <c r="ABK25" s="1566" t="s">
        <v>1159</v>
      </c>
      <c r="ABL25" s="52" t="str">
        <f t="shared" si="126"/>
        <v>Blocked</v>
      </c>
      <c r="ABM25" s="52" t="s">
        <v>1159</v>
      </c>
      <c r="ABN25" s="678"/>
      <c r="ABO25" s="36"/>
      <c r="ABP25" s="37"/>
      <c r="ABQ25" s="55"/>
      <c r="ABR25" s="55"/>
      <c r="ABS25" s="55"/>
      <c r="ABT25" s="55"/>
      <c r="ABU25" s="55"/>
      <c r="ABV25" s="55"/>
      <c r="ABW25" s="55"/>
      <c r="ABX25" s="55"/>
      <c r="ABY25" s="1148"/>
      <c r="ABZ25" s="1148"/>
      <c r="ACA25" s="1148"/>
      <c r="ACB25" s="1148"/>
      <c r="ACC25" s="55"/>
      <c r="ACD25" s="38"/>
      <c r="ACE25" s="38"/>
      <c r="ACF25" s="38"/>
    </row>
    <row r="26" spans="1:760" s="4" customFormat="1" ht="29.5" thickBot="1" x14ac:dyDescent="0.4">
      <c r="A26" s="1688">
        <v>24</v>
      </c>
      <c r="B26" s="56" t="s">
        <v>17</v>
      </c>
      <c r="C26" s="56" t="s">
        <v>1254</v>
      </c>
      <c r="D26" s="56" t="s">
        <v>2307</v>
      </c>
      <c r="E26" s="56" t="s">
        <v>3992</v>
      </c>
      <c r="F26" s="56" t="s">
        <v>2308</v>
      </c>
      <c r="G26" s="56" t="s">
        <v>2319</v>
      </c>
      <c r="H26" s="29"/>
      <c r="I26" s="29"/>
      <c r="J26" s="29"/>
      <c r="K26" s="29"/>
      <c r="L26" s="29"/>
      <c r="M26" s="29"/>
      <c r="N26" s="29"/>
      <c r="O26" s="29"/>
      <c r="P26" s="29"/>
      <c r="Q26" s="29"/>
      <c r="R26" s="29"/>
      <c r="S26" s="29"/>
      <c r="T26" s="29"/>
      <c r="U26" s="29"/>
      <c r="V26" s="29"/>
      <c r="W26" s="29"/>
      <c r="X26" s="29"/>
      <c r="Y26" s="29"/>
      <c r="Z26" s="29"/>
      <c r="AA26" s="29"/>
      <c r="AB26" s="29"/>
      <c r="AC26" s="29"/>
      <c r="AD26" s="29"/>
      <c r="AE26" s="29"/>
      <c r="AF26" s="29"/>
      <c r="AG26" s="29"/>
      <c r="AH26" s="29"/>
      <c r="AI26" s="29"/>
      <c r="AJ26" s="29"/>
      <c r="AK26" s="29"/>
      <c r="AL26" s="29"/>
      <c r="AM26" s="29"/>
      <c r="AN26" s="29"/>
      <c r="AO26" s="29"/>
      <c r="AP26" s="29"/>
      <c r="AQ26" s="29"/>
      <c r="AR26" s="29"/>
      <c r="AS26" s="29"/>
      <c r="AT26" s="29"/>
      <c r="AU26" s="29"/>
      <c r="AV26" s="29"/>
      <c r="AW26" s="29"/>
      <c r="AX26" s="29"/>
      <c r="AY26" s="29"/>
      <c r="AZ26" s="29"/>
      <c r="BA26" s="29"/>
      <c r="BB26" s="32"/>
      <c r="BC26" s="29"/>
      <c r="BD26" s="885"/>
      <c r="BE26" s="29"/>
      <c r="BF26" s="29"/>
      <c r="BG26" s="29"/>
      <c r="BH26" s="29"/>
      <c r="BI26" s="29"/>
      <c r="BJ26" s="29"/>
      <c r="BK26" s="29"/>
      <c r="BL26" s="29"/>
      <c r="BM26" s="29"/>
      <c r="BN26" s="29"/>
      <c r="BO26" s="29"/>
      <c r="BP26" s="29"/>
      <c r="BQ26" s="29"/>
      <c r="BR26" s="29"/>
      <c r="BS26" s="29"/>
      <c r="BT26" s="29"/>
      <c r="BU26" s="29"/>
      <c r="BV26" s="29"/>
      <c r="BW26" s="29"/>
      <c r="BX26" s="29"/>
      <c r="BY26" s="29"/>
      <c r="BZ26" s="29"/>
      <c r="CA26" s="29"/>
      <c r="CB26" s="29"/>
      <c r="CC26" s="29"/>
      <c r="CD26" s="29"/>
      <c r="CE26" s="29"/>
      <c r="CF26" s="29"/>
      <c r="CG26" s="29"/>
      <c r="CH26" s="29"/>
      <c r="CI26" s="29"/>
      <c r="CJ26" s="29"/>
      <c r="CK26" s="29"/>
      <c r="CL26" s="29"/>
      <c r="CM26" s="29"/>
      <c r="CN26" s="29"/>
      <c r="CO26" s="29"/>
      <c r="CP26" s="29"/>
      <c r="CQ26" s="29"/>
      <c r="CR26" s="29"/>
      <c r="CS26" s="29"/>
      <c r="CT26" s="29"/>
      <c r="CU26" s="29"/>
      <c r="CV26" s="29"/>
      <c r="CW26" s="29"/>
      <c r="CX26" s="29"/>
      <c r="CY26" s="29"/>
      <c r="CZ26" s="29"/>
      <c r="DA26" s="29"/>
      <c r="DB26" s="29"/>
      <c r="DC26" s="29"/>
      <c r="DD26" s="29"/>
      <c r="DE26" s="29"/>
      <c r="DF26" s="29"/>
      <c r="DG26" s="29"/>
      <c r="DH26" s="29"/>
      <c r="DI26" s="29"/>
      <c r="DJ26" s="29"/>
      <c r="DK26" s="29"/>
      <c r="DL26" s="29"/>
      <c r="DM26" s="29"/>
      <c r="DN26" s="29"/>
      <c r="DO26" s="29"/>
      <c r="DP26" s="29"/>
      <c r="DQ26" s="29"/>
      <c r="DR26" s="29"/>
      <c r="DS26" s="29"/>
      <c r="DT26" s="29"/>
      <c r="DU26" s="29"/>
      <c r="DV26" s="32"/>
      <c r="DW26" s="29"/>
      <c r="DX26" s="29"/>
      <c r="DY26" s="32"/>
      <c r="DZ26" s="29"/>
      <c r="EA26" s="885"/>
      <c r="FH26" s="29"/>
      <c r="FI26" s="29"/>
      <c r="FJ26" s="29"/>
      <c r="FK26" s="29"/>
      <c r="FL26" s="29"/>
      <c r="FM26" s="29"/>
      <c r="FN26" s="29"/>
      <c r="FO26" s="29"/>
      <c r="FP26" s="29"/>
      <c r="FQ26" s="29"/>
      <c r="FR26" s="32"/>
      <c r="FS26" s="29"/>
      <c r="FT26" s="29"/>
      <c r="FU26" s="885"/>
      <c r="FV26" s="29"/>
      <c r="FW26" s="29"/>
      <c r="FX26" s="29"/>
      <c r="FY26" s="29"/>
      <c r="FZ26" s="29"/>
      <c r="GA26" s="29"/>
      <c r="GB26" s="29"/>
      <c r="GC26" s="29"/>
      <c r="GD26" s="29"/>
      <c r="GE26" s="29"/>
      <c r="GF26" s="29"/>
      <c r="GG26" s="29"/>
      <c r="GH26" s="29"/>
      <c r="GI26" s="29"/>
      <c r="GJ26" s="29"/>
      <c r="GK26" s="29"/>
      <c r="GL26" s="29"/>
      <c r="GM26" s="29"/>
      <c r="GN26" s="29"/>
      <c r="GO26" s="29"/>
      <c r="GP26" s="29"/>
      <c r="GQ26" s="29"/>
      <c r="GR26" s="29"/>
      <c r="GS26" s="29"/>
      <c r="GT26" s="29"/>
      <c r="GU26" s="29"/>
      <c r="GV26" s="29"/>
      <c r="GW26" s="29"/>
      <c r="GX26" s="29"/>
      <c r="GY26" s="29"/>
      <c r="GZ26" s="29"/>
      <c r="HA26" s="29"/>
      <c r="HB26" s="29"/>
      <c r="HC26" s="29"/>
      <c r="HD26" s="29"/>
      <c r="HE26" s="29"/>
      <c r="HF26" s="29"/>
      <c r="HG26" s="29"/>
      <c r="HH26" s="29"/>
      <c r="HI26" s="29"/>
      <c r="HJ26" s="29"/>
      <c r="HK26" s="32"/>
      <c r="HL26" s="29"/>
      <c r="HM26" s="29"/>
      <c r="HN26" s="29"/>
      <c r="HO26" s="29"/>
      <c r="HP26" s="29"/>
      <c r="HQ26" s="885"/>
      <c r="HR26" s="29"/>
      <c r="HS26" s="29"/>
      <c r="HT26" s="29"/>
      <c r="HU26" s="29"/>
      <c r="HV26" s="29"/>
      <c r="HW26" s="29"/>
      <c r="HX26" s="29"/>
      <c r="HY26" s="29"/>
      <c r="HZ26" s="29"/>
      <c r="IA26" s="29"/>
      <c r="IB26" s="29"/>
      <c r="IC26" s="29"/>
      <c r="ID26" s="29"/>
      <c r="IE26" s="29"/>
      <c r="IF26" s="29"/>
      <c r="IG26" s="29"/>
      <c r="IH26" s="29"/>
      <c r="II26" s="29"/>
      <c r="IJ26" s="29"/>
      <c r="IK26" s="29"/>
      <c r="IL26" s="29"/>
      <c r="IM26" s="29"/>
      <c r="IN26" s="29"/>
      <c r="IO26" s="29"/>
      <c r="IP26" s="29"/>
      <c r="IQ26" s="29"/>
      <c r="IR26" s="29"/>
      <c r="IS26" s="29"/>
      <c r="IT26" s="29"/>
      <c r="IU26" s="29"/>
      <c r="IV26" s="29"/>
      <c r="IW26" s="29"/>
      <c r="IX26" s="29"/>
      <c r="IY26" s="29"/>
      <c r="IZ26" s="29"/>
      <c r="JA26" s="29"/>
      <c r="JB26" s="29"/>
      <c r="JC26" s="29"/>
      <c r="JD26" s="29"/>
      <c r="JE26" s="29"/>
      <c r="JF26" s="29"/>
      <c r="JG26" s="29"/>
      <c r="JH26" s="29"/>
      <c r="JI26" s="29"/>
      <c r="JJ26" s="32"/>
      <c r="JK26" s="29"/>
      <c r="JL26" s="29"/>
      <c r="JM26" s="29"/>
      <c r="JN26" s="29"/>
      <c r="JO26" s="29"/>
      <c r="JP26" s="29"/>
      <c r="JQ26" s="29"/>
      <c r="JR26" s="29"/>
      <c r="JS26" s="29"/>
      <c r="JT26" s="32"/>
      <c r="JU26" s="32"/>
      <c r="JV26" s="29"/>
      <c r="JW26" s="32"/>
      <c r="JX26" s="29"/>
      <c r="JY26" s="29"/>
      <c r="JZ26" s="32"/>
      <c r="KA26" s="29"/>
      <c r="KB26" s="29"/>
      <c r="KC26" s="32"/>
      <c r="KD26" s="29"/>
      <c r="KE26" s="29"/>
      <c r="KF26" s="32"/>
      <c r="KG26" s="29"/>
      <c r="KH26" s="29"/>
      <c r="KI26" s="29"/>
      <c r="KJ26" s="32"/>
      <c r="KK26" s="32"/>
      <c r="KL26" s="32"/>
      <c r="KM26" s="885"/>
      <c r="KN26" s="29"/>
      <c r="KO26" s="29"/>
      <c r="KP26" s="29"/>
      <c r="KQ26" s="29"/>
      <c r="KR26" s="29"/>
      <c r="KS26" s="29"/>
      <c r="KT26" s="29"/>
      <c r="KU26" s="29"/>
      <c r="KV26" s="29"/>
      <c r="KW26" s="29"/>
      <c r="KX26" s="29"/>
      <c r="KY26" s="29"/>
      <c r="KZ26" s="29"/>
      <c r="LA26" s="29"/>
      <c r="LB26" s="29"/>
      <c r="LC26" s="29"/>
      <c r="LD26" s="29"/>
      <c r="LE26" s="29"/>
      <c r="LF26" s="29"/>
      <c r="LG26" s="29"/>
      <c r="LH26" s="29"/>
      <c r="LI26" s="29"/>
      <c r="LJ26" s="29"/>
      <c r="LK26" s="29"/>
      <c r="LL26" s="29"/>
      <c r="LM26" s="29"/>
      <c r="LN26" s="29"/>
      <c r="LO26" s="29"/>
      <c r="LP26" s="29"/>
      <c r="LQ26" s="29"/>
      <c r="LR26" s="29"/>
      <c r="LS26" s="29"/>
      <c r="LT26" s="29"/>
      <c r="LU26" s="29"/>
      <c r="LV26" s="29"/>
      <c r="LW26" s="29"/>
      <c r="LX26" s="29"/>
      <c r="LY26" s="29"/>
      <c r="LZ26" s="29"/>
      <c r="MA26" s="32"/>
      <c r="MB26" s="29"/>
      <c r="MC26" s="29"/>
      <c r="MD26" s="29"/>
      <c r="ME26" s="29"/>
      <c r="MF26" s="29"/>
      <c r="MG26" s="29"/>
      <c r="MH26" s="29"/>
      <c r="MI26" s="29"/>
      <c r="MJ26" s="29"/>
      <c r="MK26" s="32"/>
      <c r="ML26" s="32"/>
      <c r="MM26" s="32"/>
      <c r="MN26" s="32"/>
      <c r="MO26" s="32"/>
      <c r="MP26" s="32"/>
      <c r="MQ26" s="32"/>
      <c r="MR26" s="29"/>
      <c r="MS26" s="32"/>
      <c r="MT26" s="29"/>
      <c r="MU26" s="29"/>
      <c r="MV26" s="29"/>
      <c r="MW26" s="29"/>
      <c r="MX26" s="29"/>
      <c r="MY26" s="29"/>
      <c r="MZ26" s="32"/>
      <c r="NA26" s="32"/>
      <c r="NB26" s="32"/>
      <c r="NC26" s="32"/>
      <c r="ND26" s="32"/>
      <c r="NE26" s="32"/>
      <c r="NF26" s="32"/>
      <c r="NG26" s="32"/>
      <c r="NH26" s="885"/>
      <c r="NI26" s="29"/>
      <c r="NJ26" s="29"/>
      <c r="NK26" s="29"/>
      <c r="NL26" s="29"/>
      <c r="NM26" s="29"/>
      <c r="NN26" s="29"/>
      <c r="NO26" s="29"/>
      <c r="NP26" s="29"/>
      <c r="NQ26" s="29"/>
      <c r="NR26" s="29"/>
      <c r="NS26" s="29"/>
      <c r="NT26" s="29"/>
      <c r="NU26" s="29"/>
      <c r="NV26" s="29"/>
      <c r="NW26" s="29"/>
      <c r="NX26" s="29"/>
      <c r="NY26" s="29"/>
      <c r="NZ26" s="29"/>
      <c r="OA26" s="29"/>
      <c r="OB26" s="29"/>
      <c r="OC26" s="29"/>
      <c r="OD26" s="29"/>
      <c r="OE26" s="29"/>
      <c r="OF26" s="29"/>
      <c r="OG26" s="29"/>
      <c r="OH26" s="29"/>
      <c r="OI26" s="29"/>
      <c r="OJ26" s="29"/>
      <c r="OK26" s="29"/>
      <c r="OL26" s="29"/>
      <c r="OM26" s="29"/>
      <c r="ON26" s="29"/>
      <c r="OO26" s="29"/>
      <c r="OP26" s="29"/>
      <c r="OQ26" s="29"/>
      <c r="OR26" s="29"/>
      <c r="OS26" s="29"/>
      <c r="OT26" s="29"/>
      <c r="OU26" s="29"/>
      <c r="OV26" s="29"/>
      <c r="OW26" s="29"/>
      <c r="OX26" s="29"/>
      <c r="OY26" s="29"/>
      <c r="OZ26" s="29"/>
      <c r="PA26" s="32"/>
      <c r="PB26" s="29"/>
      <c r="PC26" s="32"/>
      <c r="PD26" s="32"/>
      <c r="PE26" s="32"/>
      <c r="PF26" s="29"/>
      <c r="PG26" s="29"/>
      <c r="PH26" s="29"/>
      <c r="PI26" s="29"/>
      <c r="PJ26" s="29"/>
      <c r="PK26" s="29"/>
      <c r="PL26" s="29"/>
      <c r="PM26" s="32"/>
      <c r="PN26" s="29"/>
      <c r="PO26" s="29"/>
      <c r="PP26" s="32"/>
      <c r="PQ26" s="32"/>
      <c r="PR26" s="32"/>
      <c r="PS26" s="32"/>
      <c r="PT26" s="32"/>
      <c r="PU26" s="32"/>
      <c r="PV26" s="32"/>
      <c r="PW26" s="32"/>
      <c r="PX26" s="32"/>
      <c r="PY26" s="32"/>
      <c r="PZ26" s="32"/>
      <c r="QA26" s="32"/>
      <c r="QB26" s="32"/>
      <c r="QC26" s="32"/>
      <c r="QD26" s="32"/>
      <c r="QE26" s="32"/>
      <c r="QF26" s="32"/>
      <c r="QG26" s="32"/>
      <c r="QH26" s="32"/>
      <c r="QI26" s="32"/>
      <c r="QJ26" s="32"/>
      <c r="QK26" s="885"/>
      <c r="QL26" s="29"/>
      <c r="QM26" s="29"/>
      <c r="QN26" s="29"/>
      <c r="QO26" s="29"/>
      <c r="QP26" s="29"/>
      <c r="QQ26" s="29"/>
      <c r="QR26" s="29"/>
      <c r="QS26" s="29"/>
      <c r="QT26" s="29"/>
      <c r="QU26" s="29"/>
      <c r="QV26" s="29"/>
      <c r="QW26" s="29"/>
      <c r="QX26" s="29"/>
      <c r="QY26" s="29"/>
      <c r="QZ26" s="29"/>
      <c r="RA26" s="29"/>
      <c r="RB26" s="29"/>
      <c r="RC26" s="29"/>
      <c r="RD26" s="29"/>
      <c r="RE26" s="29"/>
      <c r="RF26" s="29"/>
      <c r="RG26" s="32"/>
      <c r="RH26" s="29"/>
      <c r="RI26" s="29"/>
      <c r="RJ26" s="29"/>
      <c r="RK26" s="29"/>
      <c r="RL26" s="32"/>
      <c r="RM26" s="29"/>
      <c r="RN26" s="29"/>
      <c r="RO26" s="32"/>
      <c r="RP26" s="32"/>
      <c r="RQ26" s="29"/>
      <c r="RR26" s="32"/>
      <c r="RS26" s="29"/>
      <c r="RT26" s="32"/>
      <c r="RU26" s="32"/>
      <c r="RV26" s="32"/>
      <c r="RW26" s="32"/>
      <c r="RX26" s="32"/>
      <c r="RY26" s="32"/>
      <c r="RZ26" s="32"/>
      <c r="SA26" s="32"/>
      <c r="SB26" s="32"/>
      <c r="SC26" s="32"/>
      <c r="SD26" s="32"/>
      <c r="SE26" s="32"/>
      <c r="SF26" s="32"/>
      <c r="SG26" s="32"/>
      <c r="SH26" s="32"/>
      <c r="SI26" s="32"/>
      <c r="SJ26" s="32"/>
      <c r="SK26" s="32"/>
      <c r="SL26" s="32"/>
      <c r="SM26" s="56" t="s">
        <v>1502</v>
      </c>
      <c r="SN26" s="119"/>
      <c r="SO26" s="36" t="s">
        <v>1502</v>
      </c>
      <c r="SP26" s="36" t="s">
        <v>1502</v>
      </c>
      <c r="SQ26" s="56" t="s">
        <v>1502</v>
      </c>
      <c r="SR26" s="357"/>
      <c r="SS26" s="136"/>
      <c r="ST26" s="136"/>
      <c r="SU26" s="136"/>
      <c r="SV26" s="56"/>
      <c r="SW26" s="371"/>
      <c r="SX26" s="371"/>
      <c r="SY26" s="136"/>
      <c r="SZ26" s="1052"/>
      <c r="TA26" s="1052"/>
      <c r="TB26" s="1052"/>
      <c r="TC26" s="1052"/>
      <c r="TD26" s="1052"/>
      <c r="TE26" s="1051"/>
      <c r="TF26" s="1052"/>
      <c r="TG26" s="1052"/>
      <c r="TH26" s="1051"/>
      <c r="TI26" s="1052"/>
      <c r="TJ26" s="1052"/>
      <c r="TK26" s="1051"/>
      <c r="TL26" s="1052"/>
      <c r="TM26" s="1051"/>
      <c r="TN26" s="56"/>
      <c r="TO26" s="1051"/>
      <c r="TP26" s="1051"/>
      <c r="TQ26" s="56"/>
      <c r="TR26" s="56"/>
      <c r="TS26" s="56"/>
      <c r="TT26" s="56"/>
      <c r="TU26" s="56"/>
      <c r="TV26" s="56"/>
      <c r="TW26" s="56"/>
      <c r="TX26" s="1051"/>
      <c r="TY26" s="56"/>
      <c r="TZ26" s="56"/>
      <c r="UA26" s="56"/>
      <c r="UB26" s="56"/>
      <c r="UC26" s="1051"/>
      <c r="UD26" s="56"/>
      <c r="UE26" s="56"/>
      <c r="UF26" s="1051"/>
      <c r="UG26" s="56"/>
      <c r="UH26" s="1051"/>
      <c r="UI26" s="1051"/>
      <c r="UJ26" s="56" t="s">
        <v>1502</v>
      </c>
      <c r="UK26" s="56"/>
      <c r="UL26" s="56" t="s">
        <v>1502</v>
      </c>
      <c r="UM26" s="56" t="s">
        <v>1502</v>
      </c>
      <c r="UN26" s="56" t="s">
        <v>1502</v>
      </c>
      <c r="UO26" s="357"/>
      <c r="UP26" s="1052"/>
      <c r="UQ26" s="1052"/>
      <c r="UR26" s="1052"/>
      <c r="US26" s="1052"/>
      <c r="UT26" s="1052"/>
      <c r="UU26" s="1052"/>
      <c r="UV26" s="1052"/>
      <c r="UW26" s="1052"/>
      <c r="UX26" s="1052"/>
      <c r="UY26" s="1052"/>
      <c r="UZ26" s="1052"/>
      <c r="VA26" s="1052"/>
      <c r="VB26" s="1052"/>
      <c r="VC26" s="1052"/>
      <c r="VD26" s="1052"/>
      <c r="VE26" s="1052"/>
      <c r="VF26" s="1052"/>
      <c r="VG26" s="56"/>
      <c r="VH26" s="56"/>
      <c r="VI26" s="56"/>
      <c r="VJ26" s="56"/>
      <c r="VK26" s="56"/>
      <c r="VL26" s="1051"/>
      <c r="VM26" s="1051"/>
      <c r="VN26" s="56"/>
      <c r="VO26" s="56"/>
      <c r="VP26" s="56"/>
      <c r="VQ26" s="1051"/>
      <c r="VR26" s="1051"/>
      <c r="VS26" s="56"/>
      <c r="VT26" s="56"/>
      <c r="VU26" s="56"/>
      <c r="VV26" s="1051"/>
      <c r="VW26" s="1051"/>
      <c r="VX26" s="56"/>
      <c r="VY26" s="56"/>
      <c r="VZ26" s="56"/>
      <c r="WA26" s="1051"/>
      <c r="WB26" s="1051"/>
      <c r="WC26" s="56"/>
      <c r="WD26" s="56"/>
      <c r="WE26" s="56"/>
      <c r="WF26" s="1051"/>
      <c r="WG26" s="56"/>
      <c r="WH26" s="56"/>
      <c r="WI26" s="884"/>
      <c r="WJ26" s="56"/>
      <c r="WK26" s="56"/>
      <c r="WL26" s="56"/>
      <c r="WM26" s="56"/>
      <c r="WN26" s="56"/>
      <c r="WO26" s="56"/>
      <c r="WP26" s="56"/>
      <c r="WQ26" s="56"/>
      <c r="WR26" s="56"/>
      <c r="WS26" s="56"/>
      <c r="WT26" s="56"/>
      <c r="WU26" s="56"/>
      <c r="WV26" s="1051"/>
      <c r="WW26" s="1051"/>
      <c r="WX26" s="56"/>
      <c r="WY26" s="1051"/>
      <c r="WZ26" s="1051"/>
      <c r="XA26" s="1051"/>
      <c r="XB26" s="1051"/>
      <c r="XC26" s="1051"/>
      <c r="XD26" s="1051"/>
      <c r="XE26" s="1051"/>
      <c r="XF26" s="1051"/>
      <c r="XG26" s="1051"/>
      <c r="XH26" s="1051"/>
      <c r="XI26" s="1051">
        <v>0.8</v>
      </c>
      <c r="XJ26" s="1051"/>
      <c r="XK26" s="118">
        <v>0.86</v>
      </c>
      <c r="XL26" s="56">
        <f t="shared" si="149"/>
        <v>0.8</v>
      </c>
      <c r="XM26" s="56"/>
      <c r="XN26" s="56">
        <v>0.69</v>
      </c>
      <c r="XO26" s="357">
        <f t="shared" si="150"/>
        <v>-1</v>
      </c>
      <c r="XP26" s="357">
        <f t="shared" si="151"/>
        <v>-0.13750000000000012</v>
      </c>
      <c r="XQ26" s="357"/>
      <c r="XR26" s="56"/>
      <c r="XS26" s="56"/>
      <c r="XT26" s="56"/>
      <c r="XU26" s="56"/>
      <c r="XV26" s="56"/>
      <c r="XW26" s="56"/>
      <c r="XX26" s="56"/>
      <c r="XY26" s="66"/>
      <c r="XZ26" s="56"/>
      <c r="YA26" s="56"/>
      <c r="YB26" s="56"/>
      <c r="YC26" s="56"/>
      <c r="YD26" s="54"/>
      <c r="YE26" s="56"/>
      <c r="YF26" s="54"/>
      <c r="YG26" s="56"/>
      <c r="YH26" s="56"/>
      <c r="YI26" s="1051"/>
      <c r="YJ26" s="56" t="s">
        <v>1502</v>
      </c>
      <c r="YK26" s="1051"/>
      <c r="YL26" s="1051" t="s">
        <v>1502</v>
      </c>
      <c r="YM26" s="1051" t="s">
        <v>1502</v>
      </c>
      <c r="YN26" s="56" t="s">
        <v>1502</v>
      </c>
      <c r="YO26" s="357"/>
      <c r="YP26" s="56"/>
      <c r="YQ26" s="66"/>
      <c r="YR26" s="56"/>
      <c r="YS26" s="56"/>
      <c r="YT26" s="56"/>
      <c r="YU26" s="56"/>
      <c r="YV26" s="56"/>
      <c r="YW26" s="56"/>
      <c r="YX26" s="56"/>
      <c r="YY26" s="56"/>
      <c r="YZ26" s="54"/>
      <c r="ZA26" s="56"/>
      <c r="ZB26" s="56"/>
      <c r="ZC26" s="66"/>
      <c r="ZD26" s="56"/>
      <c r="ZE26" s="56" t="s">
        <v>1502</v>
      </c>
      <c r="ZF26" s="56"/>
      <c r="ZG26" s="56" t="s">
        <v>1502</v>
      </c>
      <c r="ZH26" s="56" t="s">
        <v>1502</v>
      </c>
      <c r="ZI26" s="56"/>
      <c r="ZJ26" s="357"/>
      <c r="ZK26" s="1051"/>
      <c r="ZL26" s="1051"/>
      <c r="ZM26" s="1051"/>
      <c r="ZN26" s="1031"/>
      <c r="ZO26" s="41"/>
      <c r="ZP26" s="41"/>
      <c r="ZQ26" s="132"/>
      <c r="ZR26" s="41"/>
      <c r="ZS26" s="215"/>
      <c r="ZT26" s="41"/>
      <c r="ZU26" s="215"/>
      <c r="ZV26" s="41"/>
      <c r="ZW26" s="1031"/>
      <c r="ZX26" s="56"/>
      <c r="ZY26" s="41"/>
      <c r="ZZ26" s="1051"/>
      <c r="AAA26" s="884"/>
      <c r="AAB26" s="56">
        <v>0.84</v>
      </c>
      <c r="AAC26" s="1051">
        <v>0.89</v>
      </c>
      <c r="AAD26" s="56">
        <f t="shared" si="156"/>
        <v>0.84</v>
      </c>
      <c r="AAE26" s="56">
        <v>0.67</v>
      </c>
      <c r="AAF26" s="1146">
        <f t="shared" si="157"/>
        <v>-0.2023809523809523</v>
      </c>
      <c r="AAG26" s="56"/>
      <c r="AAH26" s="56"/>
      <c r="AAI26" s="66"/>
      <c r="AAJ26" s="56"/>
      <c r="AAK26" s="56"/>
      <c r="AAL26" s="56"/>
      <c r="AAM26" s="66"/>
      <c r="AAN26" s="56"/>
      <c r="AAO26" s="1051"/>
      <c r="AAP26" s="56"/>
      <c r="AAQ26" s="66"/>
      <c r="AAR26" s="56"/>
      <c r="AAS26" s="1042"/>
      <c r="AAT26" s="1051"/>
      <c r="AAU26" s="1051"/>
      <c r="AAV26" s="56"/>
      <c r="AAW26" s="56" t="s">
        <v>1502</v>
      </c>
      <c r="AAX26" s="66"/>
      <c r="AAY26" s="56" t="s">
        <v>1502</v>
      </c>
      <c r="AAZ26" s="56" t="s">
        <v>1502</v>
      </c>
      <c r="ABA26" s="56"/>
      <c r="ABB26" s="357"/>
      <c r="ABC26" s="56">
        <v>0.7</v>
      </c>
      <c r="ABD26" s="56">
        <f t="shared" si="123"/>
        <v>0.7</v>
      </c>
      <c r="ABE26" s="56">
        <v>0.7</v>
      </c>
      <c r="ABF26" s="357">
        <f t="shared" si="124"/>
        <v>0</v>
      </c>
      <c r="ABG26" s="56">
        <v>0.7</v>
      </c>
      <c r="ABH26" s="56">
        <f t="shared" si="125"/>
        <v>0.7</v>
      </c>
      <c r="ABI26" s="56">
        <v>0.71</v>
      </c>
      <c r="ABJ26" s="357">
        <f t="shared" si="160"/>
        <v>1.4285714285714299E-2</v>
      </c>
      <c r="ABK26" s="56">
        <v>0.66800000000000004</v>
      </c>
      <c r="ABL26" s="56">
        <f t="shared" si="126"/>
        <v>0.66800000000000004</v>
      </c>
      <c r="ABM26" s="56">
        <v>0.67</v>
      </c>
      <c r="ABN26" s="1146">
        <f t="shared" si="127"/>
        <v>2.9940119760479065E-3</v>
      </c>
      <c r="ABO26" s="371"/>
      <c r="ABP26" s="1052"/>
      <c r="ABQ26" s="371"/>
      <c r="ABR26" s="371"/>
      <c r="ABS26" s="371"/>
      <c r="ABT26" s="371"/>
      <c r="ABU26" s="371"/>
      <c r="ABV26" s="371"/>
      <c r="ABW26" s="371"/>
      <c r="ABX26" s="371"/>
      <c r="ABY26" s="188"/>
      <c r="ABZ26" s="188"/>
      <c r="ACA26" s="188"/>
      <c r="ACB26" s="188"/>
      <c r="ACC26" s="371"/>
      <c r="ACD26" s="1052"/>
      <c r="ACE26" s="1052"/>
      <c r="ACF26" s="1052"/>
    </row>
    <row r="27" spans="1:760" s="4" customFormat="1" ht="29.5" thickBot="1" x14ac:dyDescent="0.4">
      <c r="A27" s="339">
        <v>25</v>
      </c>
      <c r="B27" s="54" t="s">
        <v>17</v>
      </c>
      <c r="C27" s="54" t="s">
        <v>1254</v>
      </c>
      <c r="D27" s="54" t="s">
        <v>2307</v>
      </c>
      <c r="E27" s="54" t="s">
        <v>3992</v>
      </c>
      <c r="F27" s="54" t="s">
        <v>2308</v>
      </c>
      <c r="G27" s="54" t="s">
        <v>2320</v>
      </c>
      <c r="H27" s="29"/>
      <c r="I27" s="29"/>
      <c r="J27" s="29"/>
      <c r="K27" s="29"/>
      <c r="L27" s="29"/>
      <c r="M27" s="29"/>
      <c r="N27" s="29"/>
      <c r="O27" s="29"/>
      <c r="P27" s="29"/>
      <c r="Q27" s="29"/>
      <c r="R27" s="29"/>
      <c r="S27" s="29"/>
      <c r="T27" s="29"/>
      <c r="U27" s="29"/>
      <c r="V27" s="29"/>
      <c r="W27" s="29"/>
      <c r="X27" s="29"/>
      <c r="Y27" s="29"/>
      <c r="Z27" s="29"/>
      <c r="AA27" s="29"/>
      <c r="AB27" s="29"/>
      <c r="AC27" s="29"/>
      <c r="AD27" s="29"/>
      <c r="AE27" s="29"/>
      <c r="AF27" s="29"/>
      <c r="AG27" s="29"/>
      <c r="AH27" s="29"/>
      <c r="AI27" s="29"/>
      <c r="AJ27" s="29"/>
      <c r="AK27" s="29"/>
      <c r="AL27" s="29"/>
      <c r="AM27" s="29"/>
      <c r="AN27" s="29"/>
      <c r="AO27" s="29"/>
      <c r="AP27" s="29"/>
      <c r="AQ27" s="29"/>
      <c r="AR27" s="29"/>
      <c r="AS27" s="29"/>
      <c r="AT27" s="29"/>
      <c r="AU27" s="29"/>
      <c r="AV27" s="29"/>
      <c r="AW27" s="29"/>
      <c r="AX27" s="29"/>
      <c r="AY27" s="29"/>
      <c r="AZ27" s="29"/>
      <c r="BA27" s="29"/>
      <c r="BB27" s="32"/>
      <c r="BC27" s="29"/>
      <c r="BD27" s="885"/>
      <c r="BE27" s="29"/>
      <c r="BF27" s="29"/>
      <c r="BG27" s="29"/>
      <c r="BH27" s="29"/>
      <c r="BI27" s="29"/>
      <c r="BJ27" s="29"/>
      <c r="BK27" s="29"/>
      <c r="BL27" s="29"/>
      <c r="BM27" s="29"/>
      <c r="BN27" s="29"/>
      <c r="BO27" s="29"/>
      <c r="BP27" s="29"/>
      <c r="BQ27" s="29"/>
      <c r="BR27" s="29"/>
      <c r="BS27" s="29"/>
      <c r="BT27" s="29"/>
      <c r="BU27" s="29"/>
      <c r="BV27" s="29"/>
      <c r="BW27" s="29"/>
      <c r="BX27" s="29"/>
      <c r="BY27" s="29"/>
      <c r="BZ27" s="29"/>
      <c r="CA27" s="29"/>
      <c r="CB27" s="29"/>
      <c r="CC27" s="29"/>
      <c r="CD27" s="29"/>
      <c r="CE27" s="29"/>
      <c r="CF27" s="29"/>
      <c r="CG27" s="29"/>
      <c r="CH27" s="29"/>
      <c r="CI27" s="29"/>
      <c r="CJ27" s="29"/>
      <c r="CK27" s="29"/>
      <c r="CL27" s="29"/>
      <c r="CM27" s="29"/>
      <c r="CN27" s="29"/>
      <c r="CO27" s="29"/>
      <c r="CP27" s="29"/>
      <c r="CQ27" s="29"/>
      <c r="CR27" s="29"/>
      <c r="CS27" s="29"/>
      <c r="CT27" s="29"/>
      <c r="CU27" s="29"/>
      <c r="CV27" s="29"/>
      <c r="CW27" s="29"/>
      <c r="CX27" s="29"/>
      <c r="CY27" s="29"/>
      <c r="CZ27" s="29"/>
      <c r="DA27" s="29"/>
      <c r="DB27" s="29"/>
      <c r="DC27" s="29"/>
      <c r="DD27" s="29"/>
      <c r="DE27" s="29"/>
      <c r="DF27" s="29"/>
      <c r="DG27" s="29"/>
      <c r="DH27" s="29"/>
      <c r="DI27" s="29"/>
      <c r="DJ27" s="29"/>
      <c r="DK27" s="29"/>
      <c r="DL27" s="29"/>
      <c r="DM27" s="29"/>
      <c r="DN27" s="29"/>
      <c r="DO27" s="29"/>
      <c r="DP27" s="29"/>
      <c r="DQ27" s="29"/>
      <c r="DR27" s="29"/>
      <c r="DS27" s="29"/>
      <c r="DT27" s="29"/>
      <c r="DU27" s="29"/>
      <c r="DV27" s="32"/>
      <c r="DW27" s="29"/>
      <c r="DX27" s="29"/>
      <c r="DY27" s="32"/>
      <c r="DZ27" s="29"/>
      <c r="EA27" s="885"/>
      <c r="FH27" s="29"/>
      <c r="FI27" s="29"/>
      <c r="FJ27" s="29"/>
      <c r="FK27" s="29"/>
      <c r="FL27" s="29"/>
      <c r="FM27" s="29"/>
      <c r="FN27" s="29"/>
      <c r="FO27" s="29"/>
      <c r="FP27" s="29"/>
      <c r="FQ27" s="29"/>
      <c r="FR27" s="32"/>
      <c r="FS27" s="29"/>
      <c r="FT27" s="29"/>
      <c r="FU27" s="885"/>
      <c r="FV27" s="29"/>
      <c r="FW27" s="29"/>
      <c r="FX27" s="29"/>
      <c r="FY27" s="29"/>
      <c r="FZ27" s="29"/>
      <c r="GA27" s="29"/>
      <c r="GB27" s="29"/>
      <c r="GC27" s="29"/>
      <c r="GD27" s="29"/>
      <c r="GE27" s="29"/>
      <c r="GF27" s="29"/>
      <c r="GG27" s="29"/>
      <c r="GH27" s="29"/>
      <c r="GI27" s="29"/>
      <c r="GJ27" s="29"/>
      <c r="GK27" s="29"/>
      <c r="GL27" s="29"/>
      <c r="GM27" s="29"/>
      <c r="GN27" s="29"/>
      <c r="GO27" s="29"/>
      <c r="GP27" s="29"/>
      <c r="GQ27" s="29"/>
      <c r="GR27" s="29"/>
      <c r="GS27" s="29"/>
      <c r="GT27" s="29"/>
      <c r="GU27" s="29"/>
      <c r="GV27" s="29"/>
      <c r="GW27" s="29"/>
      <c r="GX27" s="29"/>
      <c r="GY27" s="29"/>
      <c r="GZ27" s="29"/>
      <c r="HA27" s="29"/>
      <c r="HB27" s="29"/>
      <c r="HC27" s="29"/>
      <c r="HD27" s="29"/>
      <c r="HE27" s="29"/>
      <c r="HF27" s="29"/>
      <c r="HG27" s="29"/>
      <c r="HH27" s="29"/>
      <c r="HI27" s="29"/>
      <c r="HJ27" s="29"/>
      <c r="HK27" s="32"/>
      <c r="HL27" s="29"/>
      <c r="HM27" s="29"/>
      <c r="HN27" s="29"/>
      <c r="HO27" s="29"/>
      <c r="HP27" s="29"/>
      <c r="HQ27" s="885"/>
      <c r="HR27" s="29"/>
      <c r="HS27" s="29"/>
      <c r="HT27" s="29"/>
      <c r="HU27" s="29"/>
      <c r="HV27" s="29"/>
      <c r="HW27" s="29"/>
      <c r="HX27" s="29"/>
      <c r="HY27" s="29"/>
      <c r="HZ27" s="29"/>
      <c r="IA27" s="29"/>
      <c r="IB27" s="29"/>
      <c r="IC27" s="29"/>
      <c r="ID27" s="29"/>
      <c r="IE27" s="29"/>
      <c r="IF27" s="29"/>
      <c r="IG27" s="29"/>
      <c r="IH27" s="29"/>
      <c r="II27" s="29"/>
      <c r="IJ27" s="29"/>
      <c r="IK27" s="29"/>
      <c r="IL27" s="29"/>
      <c r="IM27" s="29"/>
      <c r="IN27" s="29"/>
      <c r="IO27" s="29"/>
      <c r="IP27" s="29"/>
      <c r="IQ27" s="29"/>
      <c r="IR27" s="29"/>
      <c r="IS27" s="29"/>
      <c r="IT27" s="29"/>
      <c r="IU27" s="29"/>
      <c r="IV27" s="29"/>
      <c r="IW27" s="29"/>
      <c r="IX27" s="29"/>
      <c r="IY27" s="29"/>
      <c r="IZ27" s="29"/>
      <c r="JA27" s="29"/>
      <c r="JB27" s="29"/>
      <c r="JC27" s="29"/>
      <c r="JD27" s="29"/>
      <c r="JE27" s="29"/>
      <c r="JF27" s="29"/>
      <c r="JG27" s="29"/>
      <c r="JH27" s="29"/>
      <c r="JI27" s="29"/>
      <c r="JJ27" s="32"/>
      <c r="JK27" s="29"/>
      <c r="JL27" s="29"/>
      <c r="JM27" s="29"/>
      <c r="JN27" s="29"/>
      <c r="JO27" s="29"/>
      <c r="JP27" s="29"/>
      <c r="JQ27" s="29"/>
      <c r="JR27" s="29"/>
      <c r="JS27" s="29"/>
      <c r="JT27" s="32"/>
      <c r="JU27" s="32"/>
      <c r="JV27" s="29"/>
      <c r="JW27" s="32"/>
      <c r="JX27" s="29"/>
      <c r="JY27" s="29"/>
      <c r="JZ27" s="32"/>
      <c r="KA27" s="29"/>
      <c r="KB27" s="29"/>
      <c r="KC27" s="32"/>
      <c r="KD27" s="29"/>
      <c r="KE27" s="29"/>
      <c r="KF27" s="32"/>
      <c r="KG27" s="29"/>
      <c r="KH27" s="29"/>
      <c r="KI27" s="29"/>
      <c r="KJ27" s="32"/>
      <c r="KK27" s="32"/>
      <c r="KL27" s="32"/>
      <c r="KM27" s="885"/>
      <c r="KN27" s="29"/>
      <c r="KO27" s="29"/>
      <c r="KP27" s="29"/>
      <c r="KQ27" s="29"/>
      <c r="KR27" s="29"/>
      <c r="KS27" s="29"/>
      <c r="KT27" s="29"/>
      <c r="KU27" s="29"/>
      <c r="KV27" s="29"/>
      <c r="KW27" s="29"/>
      <c r="KX27" s="29"/>
      <c r="KY27" s="29"/>
      <c r="KZ27" s="29"/>
      <c r="LA27" s="29"/>
      <c r="LB27" s="29"/>
      <c r="LC27" s="29"/>
      <c r="LD27" s="29"/>
      <c r="LE27" s="29"/>
      <c r="LF27" s="29"/>
      <c r="LG27" s="29"/>
      <c r="LH27" s="29"/>
      <c r="LI27" s="29"/>
      <c r="LJ27" s="29"/>
      <c r="LK27" s="29"/>
      <c r="LL27" s="29"/>
      <c r="LM27" s="29"/>
      <c r="LN27" s="29"/>
      <c r="LO27" s="29"/>
      <c r="LP27" s="29"/>
      <c r="LQ27" s="29"/>
      <c r="LR27" s="29"/>
      <c r="LS27" s="29"/>
      <c r="LT27" s="29"/>
      <c r="LU27" s="29"/>
      <c r="LV27" s="29"/>
      <c r="LW27" s="29"/>
      <c r="LX27" s="29"/>
      <c r="LY27" s="29"/>
      <c r="LZ27" s="29"/>
      <c r="MA27" s="32"/>
      <c r="MB27" s="29"/>
      <c r="MC27" s="29"/>
      <c r="MD27" s="29"/>
      <c r="ME27" s="29"/>
      <c r="MF27" s="29"/>
      <c r="MG27" s="29"/>
      <c r="MH27" s="29"/>
      <c r="MI27" s="29"/>
      <c r="MJ27" s="29"/>
      <c r="MK27" s="32"/>
      <c r="ML27" s="32"/>
      <c r="MM27" s="32"/>
      <c r="MN27" s="32"/>
      <c r="MO27" s="32"/>
      <c r="MP27" s="32"/>
      <c r="MQ27" s="32"/>
      <c r="MR27" s="29"/>
      <c r="MS27" s="32"/>
      <c r="MT27" s="29"/>
      <c r="MU27" s="29"/>
      <c r="MV27" s="29"/>
      <c r="MW27" s="29"/>
      <c r="MX27" s="29"/>
      <c r="MY27" s="29"/>
      <c r="MZ27" s="32"/>
      <c r="NA27" s="32"/>
      <c r="NB27" s="32"/>
      <c r="NC27" s="32"/>
      <c r="ND27" s="32"/>
      <c r="NE27" s="32"/>
      <c r="NF27" s="32"/>
      <c r="NG27" s="32"/>
      <c r="NH27" s="885"/>
      <c r="NI27" s="29"/>
      <c r="NJ27" s="29"/>
      <c r="NK27" s="29"/>
      <c r="NL27" s="29"/>
      <c r="NM27" s="29"/>
      <c r="NN27" s="29"/>
      <c r="NO27" s="29"/>
      <c r="NP27" s="29"/>
      <c r="NQ27" s="29"/>
      <c r="NR27" s="29"/>
      <c r="NS27" s="29"/>
      <c r="NT27" s="29"/>
      <c r="NU27" s="29"/>
      <c r="NV27" s="29"/>
      <c r="NW27" s="29"/>
      <c r="NX27" s="29"/>
      <c r="NY27" s="29"/>
      <c r="NZ27" s="29"/>
      <c r="OA27" s="29"/>
      <c r="OB27" s="29"/>
      <c r="OC27" s="29"/>
      <c r="OD27" s="29"/>
      <c r="OE27" s="29"/>
      <c r="OF27" s="29"/>
      <c r="OG27" s="29"/>
      <c r="OH27" s="29"/>
      <c r="OI27" s="29"/>
      <c r="OJ27" s="29"/>
      <c r="OK27" s="29"/>
      <c r="OL27" s="29"/>
      <c r="OM27" s="29"/>
      <c r="ON27" s="29"/>
      <c r="OO27" s="29"/>
      <c r="OP27" s="29"/>
      <c r="OQ27" s="29"/>
      <c r="OR27" s="29"/>
      <c r="OS27" s="29"/>
      <c r="OT27" s="29"/>
      <c r="OU27" s="29"/>
      <c r="OV27" s="29"/>
      <c r="OW27" s="29"/>
      <c r="OX27" s="29"/>
      <c r="OY27" s="29"/>
      <c r="OZ27" s="29"/>
      <c r="PA27" s="32"/>
      <c r="PB27" s="29"/>
      <c r="PC27" s="32"/>
      <c r="PD27" s="32"/>
      <c r="PE27" s="32"/>
      <c r="PF27" s="29"/>
      <c r="PG27" s="29"/>
      <c r="PH27" s="29"/>
      <c r="PI27" s="29"/>
      <c r="PJ27" s="29"/>
      <c r="PK27" s="29"/>
      <c r="PL27" s="29"/>
      <c r="PM27" s="32"/>
      <c r="PN27" s="29"/>
      <c r="PO27" s="29"/>
      <c r="PP27" s="32"/>
      <c r="PQ27" s="32"/>
      <c r="PR27" s="32"/>
      <c r="PS27" s="32"/>
      <c r="PT27" s="32"/>
      <c r="PU27" s="32"/>
      <c r="PV27" s="32"/>
      <c r="PW27" s="32"/>
      <c r="PX27" s="32"/>
      <c r="PY27" s="32"/>
      <c r="PZ27" s="32"/>
      <c r="QA27" s="32"/>
      <c r="QB27" s="32"/>
      <c r="QC27" s="32"/>
      <c r="QD27" s="32"/>
      <c r="QE27" s="32"/>
      <c r="QF27" s="32"/>
      <c r="QG27" s="32"/>
      <c r="QH27" s="32"/>
      <c r="QI27" s="32"/>
      <c r="QJ27" s="32"/>
      <c r="QK27" s="885"/>
      <c r="QL27" s="29"/>
      <c r="QM27" s="29"/>
      <c r="QN27" s="29"/>
      <c r="QO27" s="29"/>
      <c r="QP27" s="29"/>
      <c r="QQ27" s="29"/>
      <c r="QR27" s="29"/>
      <c r="QS27" s="29"/>
      <c r="QT27" s="29"/>
      <c r="QU27" s="29"/>
      <c r="QV27" s="29"/>
      <c r="QW27" s="29"/>
      <c r="QX27" s="29"/>
      <c r="QY27" s="29"/>
      <c r="QZ27" s="29"/>
      <c r="RA27" s="29"/>
      <c r="RB27" s="29"/>
      <c r="RC27" s="29"/>
      <c r="RD27" s="29"/>
      <c r="RE27" s="29"/>
      <c r="RF27" s="29"/>
      <c r="RG27" s="32"/>
      <c r="RH27" s="29"/>
      <c r="RI27" s="29"/>
      <c r="RJ27" s="29"/>
      <c r="RK27" s="29"/>
      <c r="RL27" s="32"/>
      <c r="RM27" s="29"/>
      <c r="RN27" s="29"/>
      <c r="RO27" s="32"/>
      <c r="RP27" s="32"/>
      <c r="RQ27" s="29"/>
      <c r="RR27" s="32"/>
      <c r="RS27" s="29"/>
      <c r="RT27" s="32"/>
      <c r="RU27" s="32"/>
      <c r="RV27" s="32"/>
      <c r="RW27" s="32"/>
      <c r="RX27" s="32"/>
      <c r="RY27" s="32"/>
      <c r="RZ27" s="32"/>
      <c r="SA27" s="32"/>
      <c r="SB27" s="32"/>
      <c r="SC27" s="32"/>
      <c r="SD27" s="32"/>
      <c r="SE27" s="32"/>
      <c r="SF27" s="32"/>
      <c r="SG27" s="32"/>
      <c r="SH27" s="32"/>
      <c r="SI27" s="32"/>
      <c r="SJ27" s="32"/>
      <c r="SK27" s="32"/>
      <c r="SL27" s="32"/>
      <c r="SM27" s="54" t="s">
        <v>1502</v>
      </c>
      <c r="SN27" s="124"/>
      <c r="SO27" s="40" t="s">
        <v>1502</v>
      </c>
      <c r="SP27" s="40" t="s">
        <v>1502</v>
      </c>
      <c r="SQ27" s="54" t="s">
        <v>1502</v>
      </c>
      <c r="SR27" s="5"/>
      <c r="SS27" s="35"/>
      <c r="ST27" s="35"/>
      <c r="SU27" s="35"/>
      <c r="SV27" s="54"/>
      <c r="SW27" s="40"/>
      <c r="SX27" s="40"/>
      <c r="SY27" s="35"/>
      <c r="SZ27" s="46"/>
      <c r="TA27" s="46"/>
      <c r="TB27" s="46"/>
      <c r="TC27" s="46"/>
      <c r="TD27" s="46"/>
      <c r="TE27" s="1050"/>
      <c r="TF27" s="46"/>
      <c r="TG27" s="46"/>
      <c r="TH27" s="1050"/>
      <c r="TI27" s="46"/>
      <c r="TJ27" s="46"/>
      <c r="TK27" s="1050"/>
      <c r="TL27" s="46"/>
      <c r="TM27" s="1050"/>
      <c r="TN27" s="1050"/>
      <c r="TO27" s="1050"/>
      <c r="TP27" s="1050"/>
      <c r="TQ27" s="54"/>
      <c r="TR27" s="54"/>
      <c r="TS27" s="54"/>
      <c r="TT27" s="54"/>
      <c r="TU27" s="54"/>
      <c r="TV27" s="1050"/>
      <c r="TW27" s="54"/>
      <c r="TX27" s="1050"/>
      <c r="TY27" s="54"/>
      <c r="TZ27" s="54"/>
      <c r="UA27" s="54"/>
      <c r="UB27" s="54"/>
      <c r="UC27" s="1050"/>
      <c r="UD27" s="54"/>
      <c r="UE27" s="54"/>
      <c r="UF27" s="1050"/>
      <c r="UG27" s="54"/>
      <c r="UH27" s="1050"/>
      <c r="UI27" s="1050"/>
      <c r="UJ27" s="54" t="s">
        <v>1502</v>
      </c>
      <c r="UK27" s="54"/>
      <c r="UL27" s="54" t="s">
        <v>1502</v>
      </c>
      <c r="UM27" s="54" t="s">
        <v>1502</v>
      </c>
      <c r="UN27" s="54" t="s">
        <v>1502</v>
      </c>
      <c r="UO27" s="5"/>
      <c r="UP27" s="40"/>
      <c r="UQ27" s="40"/>
      <c r="UR27" s="40"/>
      <c r="US27" s="40"/>
      <c r="UT27" s="40"/>
      <c r="UU27" s="40"/>
      <c r="UV27" s="40"/>
      <c r="UW27" s="40"/>
      <c r="UX27" s="40"/>
      <c r="UY27" s="40"/>
      <c r="UZ27" s="40"/>
      <c r="VA27" s="40"/>
      <c r="VB27" s="40"/>
      <c r="VC27" s="40"/>
      <c r="VD27" s="40"/>
      <c r="VE27" s="40"/>
      <c r="VF27" s="40"/>
      <c r="VG27" s="54"/>
      <c r="VH27" s="54"/>
      <c r="VI27" s="54"/>
      <c r="VJ27" s="54"/>
      <c r="VK27" s="54"/>
      <c r="VL27" s="1050"/>
      <c r="VM27" s="1050"/>
      <c r="VN27" s="54"/>
      <c r="VO27" s="54"/>
      <c r="VP27" s="54"/>
      <c r="VQ27" s="1050"/>
      <c r="VR27" s="1050"/>
      <c r="VS27" s="54"/>
      <c r="VT27" s="54"/>
      <c r="VU27" s="54"/>
      <c r="VV27" s="1050"/>
      <c r="VW27" s="1050"/>
      <c r="VX27" s="54"/>
      <c r="VY27" s="54"/>
      <c r="VZ27" s="54"/>
      <c r="WA27" s="1050"/>
      <c r="WB27" s="1050"/>
      <c r="WC27" s="54"/>
      <c r="WD27" s="54"/>
      <c r="WE27" s="54"/>
      <c r="WF27" s="1050"/>
      <c r="WG27" s="54"/>
      <c r="WH27" s="54"/>
      <c r="WI27" s="919"/>
      <c r="WJ27" s="54"/>
      <c r="WK27" s="54"/>
      <c r="WL27" s="54"/>
      <c r="WM27" s="54"/>
      <c r="WN27" s="54"/>
      <c r="WO27" s="54"/>
      <c r="WP27" s="54"/>
      <c r="WQ27" s="54"/>
      <c r="WR27" s="54"/>
      <c r="WS27" s="54"/>
      <c r="WT27" s="54"/>
      <c r="WU27" s="54"/>
      <c r="WV27" s="1050"/>
      <c r="WW27" s="1050"/>
      <c r="WX27" s="54"/>
      <c r="WY27" s="1050"/>
      <c r="WZ27" s="1050"/>
      <c r="XA27" s="1050"/>
      <c r="XB27" s="1050"/>
      <c r="XC27" s="1050"/>
      <c r="XD27" s="1050"/>
      <c r="XE27" s="1050"/>
      <c r="XF27" s="1050"/>
      <c r="XG27" s="1050"/>
      <c r="XH27" s="1050"/>
      <c r="XI27" s="1050" t="s">
        <v>1502</v>
      </c>
      <c r="XJ27" s="919"/>
      <c r="XK27" s="112" t="s">
        <v>1502</v>
      </c>
      <c r="XL27" s="1050" t="s">
        <v>1502</v>
      </c>
      <c r="XM27" s="54"/>
      <c r="XN27" s="54" t="s">
        <v>1502</v>
      </c>
      <c r="XO27" s="5"/>
      <c r="XP27" s="5"/>
      <c r="XQ27" s="1222"/>
      <c r="XR27" s="54"/>
      <c r="XS27" s="54"/>
      <c r="XT27" s="54"/>
      <c r="XU27" s="54"/>
      <c r="XV27" s="28"/>
      <c r="XW27" s="54"/>
      <c r="XX27" s="54"/>
      <c r="XY27" s="919"/>
      <c r="XZ27" s="54"/>
      <c r="YA27" s="54"/>
      <c r="YB27" s="54"/>
      <c r="YC27" s="54"/>
      <c r="YD27" s="54"/>
      <c r="YE27" s="54"/>
      <c r="YF27" s="54"/>
      <c r="YG27" s="54"/>
      <c r="YH27" s="54"/>
      <c r="YI27" s="1050"/>
      <c r="YJ27" s="54" t="s">
        <v>1502</v>
      </c>
      <c r="YK27" s="1050"/>
      <c r="YL27" s="1050" t="s">
        <v>1502</v>
      </c>
      <c r="YM27" s="1050" t="s">
        <v>1502</v>
      </c>
      <c r="YN27" s="54" t="s">
        <v>1502</v>
      </c>
      <c r="YO27" s="5"/>
      <c r="YP27" s="28"/>
      <c r="YQ27" s="28"/>
      <c r="YR27" s="54"/>
      <c r="YS27" s="54"/>
      <c r="YT27" s="54"/>
      <c r="YU27" s="54"/>
      <c r="YV27" s="54"/>
      <c r="YW27" s="54"/>
      <c r="YX27" s="54"/>
      <c r="YY27" s="54"/>
      <c r="YZ27" s="54"/>
      <c r="ZA27" s="54"/>
      <c r="ZB27" s="54"/>
      <c r="ZC27" s="28"/>
      <c r="ZD27" s="54"/>
      <c r="ZE27" s="54" t="s">
        <v>1502</v>
      </c>
      <c r="ZF27" s="54"/>
      <c r="ZG27" s="54" t="s">
        <v>1502</v>
      </c>
      <c r="ZH27" s="54" t="s">
        <v>1502</v>
      </c>
      <c r="ZI27" s="54"/>
      <c r="ZJ27" s="5"/>
      <c r="ZK27" s="1050"/>
      <c r="ZL27" s="1050"/>
      <c r="ZM27" s="1050"/>
      <c r="ZN27" s="76"/>
      <c r="ZO27" s="48"/>
      <c r="ZP27" s="48"/>
      <c r="ZQ27" s="57"/>
      <c r="ZR27" s="48"/>
      <c r="ZS27" s="351"/>
      <c r="ZT27" s="48"/>
      <c r="ZU27" s="351"/>
      <c r="ZV27" s="48"/>
      <c r="ZW27" s="76"/>
      <c r="ZX27" s="54"/>
      <c r="ZY27" s="48"/>
      <c r="ZZ27" s="1050"/>
      <c r="AAA27" s="919"/>
      <c r="AAB27" s="54" t="s">
        <v>1502</v>
      </c>
      <c r="AAC27" s="1050" t="s">
        <v>1502</v>
      </c>
      <c r="AAD27" s="54" t="s">
        <v>1502</v>
      </c>
      <c r="AAE27" s="54" t="s">
        <v>1502</v>
      </c>
      <c r="AAF27" s="677"/>
      <c r="AAG27" s="54"/>
      <c r="AAH27" s="54"/>
      <c r="AAI27" s="919"/>
      <c r="AAJ27" s="54"/>
      <c r="AAK27" s="1050"/>
      <c r="AAL27" s="1050"/>
      <c r="AAM27" s="919"/>
      <c r="AAN27" s="54"/>
      <c r="AAO27" s="1050"/>
      <c r="AAP27" s="54"/>
      <c r="AAQ27" s="28"/>
      <c r="AAR27" s="54"/>
      <c r="AAS27" s="1049"/>
      <c r="AAT27" s="1050"/>
      <c r="AAU27" s="1050"/>
      <c r="AAV27" s="54"/>
      <c r="AAW27" s="54" t="s">
        <v>1502</v>
      </c>
      <c r="AAX27" s="28"/>
      <c r="AAY27" s="54" t="s">
        <v>1502</v>
      </c>
      <c r="AAZ27" s="54" t="s">
        <v>1502</v>
      </c>
      <c r="ABA27" s="54"/>
      <c r="ABB27" s="5"/>
      <c r="ABC27" s="54" t="s">
        <v>1502</v>
      </c>
      <c r="ABD27" s="54" t="str">
        <f t="shared" si="123"/>
        <v>NA</v>
      </c>
      <c r="ABE27" s="54" t="s">
        <v>1502</v>
      </c>
      <c r="ABF27" s="5"/>
      <c r="ABG27" s="54" t="s">
        <v>1502</v>
      </c>
      <c r="ABH27" s="54" t="str">
        <f t="shared" si="125"/>
        <v>NA</v>
      </c>
      <c r="ABI27" s="54" t="s">
        <v>1502</v>
      </c>
      <c r="ABJ27" s="5"/>
      <c r="ABK27" s="1565" t="s">
        <v>1502</v>
      </c>
      <c r="ABL27" s="54" t="str">
        <f t="shared" si="126"/>
        <v>NA</v>
      </c>
      <c r="ABM27" s="54" t="s">
        <v>1502</v>
      </c>
      <c r="ABN27" s="677"/>
      <c r="ABO27" s="40"/>
      <c r="ABP27" s="46"/>
      <c r="ABQ27" s="40"/>
      <c r="ABR27" s="40"/>
      <c r="ABS27" s="40"/>
      <c r="ABT27" s="40"/>
      <c r="ABU27" s="40"/>
      <c r="ABV27" s="40"/>
      <c r="ABW27" s="40"/>
      <c r="ABX27" s="40"/>
      <c r="ABY27" s="69"/>
      <c r="ABZ27" s="69"/>
      <c r="ACA27" s="69"/>
      <c r="ACB27" s="69"/>
      <c r="ACC27" s="40"/>
      <c r="ACD27" s="46"/>
      <c r="ACE27" s="46"/>
      <c r="ACF27" s="46"/>
    </row>
    <row r="28" spans="1:760" s="4" customFormat="1" ht="44" thickBot="1" x14ac:dyDescent="0.35">
      <c r="A28" s="340">
        <v>26</v>
      </c>
      <c r="B28" s="52" t="s">
        <v>17</v>
      </c>
      <c r="C28" s="52" t="s">
        <v>1254</v>
      </c>
      <c r="D28" s="52" t="s">
        <v>2307</v>
      </c>
      <c r="E28" s="52" t="s">
        <v>3992</v>
      </c>
      <c r="F28" s="52" t="s">
        <v>2308</v>
      </c>
      <c r="G28" s="52" t="s">
        <v>2322</v>
      </c>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29"/>
      <c r="AH28" s="29"/>
      <c r="AI28" s="29"/>
      <c r="AJ28" s="29"/>
      <c r="AK28" s="29"/>
      <c r="AL28" s="29"/>
      <c r="AM28" s="29"/>
      <c r="AN28" s="29"/>
      <c r="AO28" s="29"/>
      <c r="AP28" s="29"/>
      <c r="AQ28" s="29"/>
      <c r="AR28" s="29"/>
      <c r="AS28" s="29"/>
      <c r="AT28" s="29"/>
      <c r="AU28" s="29"/>
      <c r="AV28" s="29"/>
      <c r="AW28" s="29"/>
      <c r="AX28" s="29"/>
      <c r="AY28" s="29"/>
      <c r="AZ28" s="29"/>
      <c r="BA28" s="29"/>
      <c r="BB28" s="32"/>
      <c r="BC28" s="29"/>
      <c r="BD28" s="885"/>
      <c r="BE28" s="29"/>
      <c r="BF28" s="29"/>
      <c r="BG28" s="29"/>
      <c r="BH28" s="29"/>
      <c r="BI28" s="29"/>
      <c r="BJ28" s="29"/>
      <c r="BK28" s="29"/>
      <c r="BL28" s="29"/>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29"/>
      <c r="CP28" s="29"/>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29"/>
      <c r="DT28" s="29"/>
      <c r="DU28" s="29"/>
      <c r="DV28" s="32"/>
      <c r="DW28" s="29"/>
      <c r="DX28" s="29"/>
      <c r="DY28" s="32"/>
      <c r="DZ28" s="29"/>
      <c r="EA28" s="885"/>
      <c r="FH28" s="29"/>
      <c r="FI28" s="29"/>
      <c r="FJ28" s="29"/>
      <c r="FK28" s="29"/>
      <c r="FL28" s="29"/>
      <c r="FM28" s="29"/>
      <c r="FN28" s="29"/>
      <c r="FO28" s="29"/>
      <c r="FP28" s="29"/>
      <c r="FQ28" s="29"/>
      <c r="FR28" s="32"/>
      <c r="FS28" s="29"/>
      <c r="FT28" s="29"/>
      <c r="FU28" s="885"/>
      <c r="FV28" s="29"/>
      <c r="FW28" s="29"/>
      <c r="FX28" s="29"/>
      <c r="FY28" s="29"/>
      <c r="FZ28" s="29"/>
      <c r="GA28" s="29"/>
      <c r="GB28" s="29"/>
      <c r="GC28" s="29"/>
      <c r="GD28" s="29"/>
      <c r="GE28" s="29"/>
      <c r="GF28" s="29"/>
      <c r="GG28" s="29"/>
      <c r="GH28" s="29"/>
      <c r="GI28" s="29"/>
      <c r="GJ28" s="29"/>
      <c r="GK28" s="29"/>
      <c r="GL28" s="29"/>
      <c r="GM28" s="29"/>
      <c r="GN28" s="29"/>
      <c r="GO28" s="29"/>
      <c r="GP28" s="29"/>
      <c r="GQ28" s="29"/>
      <c r="GR28" s="29"/>
      <c r="GS28" s="29"/>
      <c r="GT28" s="29"/>
      <c r="GU28" s="29"/>
      <c r="GV28" s="29"/>
      <c r="GW28" s="29"/>
      <c r="GX28" s="29"/>
      <c r="GY28" s="29"/>
      <c r="GZ28" s="29"/>
      <c r="HA28" s="29"/>
      <c r="HB28" s="29"/>
      <c r="HC28" s="29"/>
      <c r="HD28" s="29"/>
      <c r="HE28" s="29"/>
      <c r="HF28" s="29"/>
      <c r="HG28" s="29"/>
      <c r="HH28" s="29"/>
      <c r="HI28" s="29"/>
      <c r="HJ28" s="29"/>
      <c r="HK28" s="32"/>
      <c r="HL28" s="29"/>
      <c r="HM28" s="29"/>
      <c r="HN28" s="29"/>
      <c r="HO28" s="29"/>
      <c r="HP28" s="29"/>
      <c r="HQ28" s="885"/>
      <c r="HR28" s="29"/>
      <c r="HS28" s="29"/>
      <c r="HT28" s="29"/>
      <c r="HU28" s="29"/>
      <c r="HV28" s="29"/>
      <c r="HW28" s="29"/>
      <c r="HX28" s="29"/>
      <c r="HY28" s="29"/>
      <c r="HZ28" s="29"/>
      <c r="IA28" s="29"/>
      <c r="IB28" s="29"/>
      <c r="IC28" s="29"/>
      <c r="ID28" s="29"/>
      <c r="IE28" s="29"/>
      <c r="IF28" s="29"/>
      <c r="IG28" s="29"/>
      <c r="IH28" s="29"/>
      <c r="II28" s="29"/>
      <c r="IJ28" s="29"/>
      <c r="IK28" s="29"/>
      <c r="IL28" s="29"/>
      <c r="IM28" s="29"/>
      <c r="IN28" s="29"/>
      <c r="IO28" s="29"/>
      <c r="IP28" s="29"/>
      <c r="IQ28" s="29"/>
      <c r="IR28" s="29"/>
      <c r="IS28" s="29"/>
      <c r="IT28" s="29"/>
      <c r="IU28" s="29"/>
      <c r="IV28" s="29"/>
      <c r="IW28" s="29"/>
      <c r="IX28" s="29"/>
      <c r="IY28" s="29"/>
      <c r="IZ28" s="29"/>
      <c r="JA28" s="29"/>
      <c r="JB28" s="29"/>
      <c r="JC28" s="29"/>
      <c r="JD28" s="29"/>
      <c r="JE28" s="29"/>
      <c r="JF28" s="29"/>
      <c r="JG28" s="29"/>
      <c r="JH28" s="29"/>
      <c r="JI28" s="29"/>
      <c r="JJ28" s="32"/>
      <c r="JK28" s="29"/>
      <c r="JL28" s="29"/>
      <c r="JM28" s="29"/>
      <c r="JN28" s="29"/>
      <c r="JO28" s="29"/>
      <c r="JP28" s="29"/>
      <c r="JQ28" s="29"/>
      <c r="JR28" s="29"/>
      <c r="JS28" s="29"/>
      <c r="JT28" s="32"/>
      <c r="JU28" s="32"/>
      <c r="JV28" s="29"/>
      <c r="JW28" s="32"/>
      <c r="JX28" s="29"/>
      <c r="JY28" s="29"/>
      <c r="JZ28" s="32"/>
      <c r="KA28" s="29"/>
      <c r="KB28" s="29"/>
      <c r="KC28" s="32"/>
      <c r="KD28" s="29"/>
      <c r="KE28" s="29"/>
      <c r="KF28" s="32"/>
      <c r="KG28" s="29"/>
      <c r="KH28" s="29"/>
      <c r="KI28" s="29"/>
      <c r="KJ28" s="32"/>
      <c r="KK28" s="32"/>
      <c r="KL28" s="32"/>
      <c r="KM28" s="885"/>
      <c r="KN28" s="29"/>
      <c r="KO28" s="29"/>
      <c r="KP28" s="29"/>
      <c r="KQ28" s="29"/>
      <c r="KR28" s="29"/>
      <c r="KS28" s="29"/>
      <c r="KT28" s="29"/>
      <c r="KU28" s="29"/>
      <c r="KV28" s="29"/>
      <c r="KW28" s="29"/>
      <c r="KX28" s="29"/>
      <c r="KY28" s="29"/>
      <c r="KZ28" s="29"/>
      <c r="LA28" s="29"/>
      <c r="LB28" s="29"/>
      <c r="LC28" s="29"/>
      <c r="LD28" s="29"/>
      <c r="LE28" s="29"/>
      <c r="LF28" s="29"/>
      <c r="LG28" s="29"/>
      <c r="LH28" s="29"/>
      <c r="LI28" s="29"/>
      <c r="LJ28" s="29"/>
      <c r="LK28" s="29"/>
      <c r="LL28" s="29"/>
      <c r="LM28" s="29"/>
      <c r="LN28" s="29"/>
      <c r="LO28" s="29"/>
      <c r="LP28" s="29"/>
      <c r="LQ28" s="29"/>
      <c r="LR28" s="29"/>
      <c r="LS28" s="29"/>
      <c r="LT28" s="29"/>
      <c r="LU28" s="29"/>
      <c r="LV28" s="29"/>
      <c r="LW28" s="29"/>
      <c r="LX28" s="29"/>
      <c r="LY28" s="29"/>
      <c r="LZ28" s="29"/>
      <c r="MA28" s="32"/>
      <c r="MB28" s="29"/>
      <c r="MC28" s="29"/>
      <c r="MD28" s="29"/>
      <c r="ME28" s="29"/>
      <c r="MF28" s="29"/>
      <c r="MG28" s="29"/>
      <c r="MH28" s="29"/>
      <c r="MI28" s="29"/>
      <c r="MJ28" s="29"/>
      <c r="MK28" s="32"/>
      <c r="ML28" s="32"/>
      <c r="MM28" s="32"/>
      <c r="MN28" s="32"/>
      <c r="MO28" s="32"/>
      <c r="MP28" s="32"/>
      <c r="MQ28" s="32"/>
      <c r="MR28" s="29"/>
      <c r="MS28" s="32"/>
      <c r="MT28" s="29"/>
      <c r="MU28" s="29"/>
      <c r="MV28" s="29"/>
      <c r="MW28" s="29"/>
      <c r="MX28" s="29"/>
      <c r="MY28" s="29"/>
      <c r="MZ28" s="32"/>
      <c r="NA28" s="32"/>
      <c r="NB28" s="32"/>
      <c r="NC28" s="32"/>
      <c r="ND28" s="32"/>
      <c r="NE28" s="32"/>
      <c r="NF28" s="32"/>
      <c r="NG28" s="32"/>
      <c r="NH28" s="885"/>
      <c r="NI28" s="29"/>
      <c r="NJ28" s="29"/>
      <c r="NK28" s="29"/>
      <c r="NL28" s="29"/>
      <c r="NM28" s="29"/>
      <c r="NN28" s="29"/>
      <c r="NO28" s="29"/>
      <c r="NP28" s="29"/>
      <c r="NQ28" s="29"/>
      <c r="NR28" s="29"/>
      <c r="NS28" s="29"/>
      <c r="NT28" s="29"/>
      <c r="NU28" s="29"/>
      <c r="NV28" s="29"/>
      <c r="NW28" s="29"/>
      <c r="NX28" s="29"/>
      <c r="NY28" s="29"/>
      <c r="NZ28" s="29"/>
      <c r="OA28" s="29"/>
      <c r="OB28" s="29"/>
      <c r="OC28" s="29"/>
      <c r="OD28" s="29"/>
      <c r="OE28" s="29"/>
      <c r="OF28" s="29"/>
      <c r="OG28" s="29"/>
      <c r="OH28" s="29"/>
      <c r="OI28" s="29"/>
      <c r="OJ28" s="29"/>
      <c r="OK28" s="29"/>
      <c r="OL28" s="29"/>
      <c r="OM28" s="29"/>
      <c r="ON28" s="29"/>
      <c r="OO28" s="29"/>
      <c r="OP28" s="29"/>
      <c r="OQ28" s="29"/>
      <c r="OR28" s="29"/>
      <c r="OS28" s="29"/>
      <c r="OT28" s="29"/>
      <c r="OU28" s="29"/>
      <c r="OV28" s="29"/>
      <c r="OW28" s="29"/>
      <c r="OX28" s="29"/>
      <c r="OY28" s="29"/>
      <c r="OZ28" s="29"/>
      <c r="PA28" s="32"/>
      <c r="PB28" s="29"/>
      <c r="PC28" s="32"/>
      <c r="PD28" s="32"/>
      <c r="PE28" s="32"/>
      <c r="PF28" s="29"/>
      <c r="PG28" s="29"/>
      <c r="PH28" s="29"/>
      <c r="PI28" s="29"/>
      <c r="PJ28" s="29"/>
      <c r="PK28" s="29"/>
      <c r="PL28" s="29"/>
      <c r="PM28" s="32"/>
      <c r="PN28" s="29"/>
      <c r="PO28" s="29"/>
      <c r="PP28" s="32"/>
      <c r="PQ28" s="32"/>
      <c r="PR28" s="32"/>
      <c r="PS28" s="32"/>
      <c r="PT28" s="32"/>
      <c r="PU28" s="32"/>
      <c r="PV28" s="32"/>
      <c r="PW28" s="32"/>
      <c r="PX28" s="32"/>
      <c r="PY28" s="32"/>
      <c r="PZ28" s="32"/>
      <c r="QA28" s="32"/>
      <c r="QB28" s="32"/>
      <c r="QC28" s="32"/>
      <c r="QD28" s="32"/>
      <c r="QE28" s="32"/>
      <c r="QF28" s="32"/>
      <c r="QG28" s="32"/>
      <c r="QH28" s="32"/>
      <c r="QI28" s="32"/>
      <c r="QJ28" s="32"/>
      <c r="QK28" s="885"/>
      <c r="QL28" s="29"/>
      <c r="QM28" s="29"/>
      <c r="QN28" s="29"/>
      <c r="QO28" s="29"/>
      <c r="QP28" s="29"/>
      <c r="QQ28" s="29"/>
      <c r="QR28" s="29"/>
      <c r="QS28" s="29"/>
      <c r="QT28" s="29"/>
      <c r="QU28" s="29"/>
      <c r="QV28" s="29"/>
      <c r="QW28" s="29"/>
      <c r="QX28" s="29"/>
      <c r="QY28" s="29"/>
      <c r="QZ28" s="29"/>
      <c r="RA28" s="29"/>
      <c r="RB28" s="29"/>
      <c r="RC28" s="29"/>
      <c r="RD28" s="29"/>
      <c r="RE28" s="29"/>
      <c r="RF28" s="29"/>
      <c r="RG28" s="32"/>
      <c r="RH28" s="29"/>
      <c r="RI28" s="29"/>
      <c r="RJ28" s="29"/>
      <c r="RK28" s="29"/>
      <c r="RL28" s="32"/>
      <c r="RM28" s="29"/>
      <c r="RN28" s="29"/>
      <c r="RO28" s="32"/>
      <c r="RP28" s="32"/>
      <c r="RQ28" s="29"/>
      <c r="RR28" s="32"/>
      <c r="RS28" s="29"/>
      <c r="RT28" s="32"/>
      <c r="RU28" s="32"/>
      <c r="RV28" s="32"/>
      <c r="RW28" s="32"/>
      <c r="RX28" s="32"/>
      <c r="RY28" s="32"/>
      <c r="RZ28" s="32"/>
      <c r="SA28" s="32"/>
      <c r="SB28" s="32"/>
      <c r="SC28" s="32"/>
      <c r="SD28" s="32"/>
      <c r="SE28" s="32"/>
      <c r="SF28" s="32"/>
      <c r="SG28" s="32"/>
      <c r="SH28" s="32"/>
      <c r="SI28" s="32"/>
      <c r="SJ28" s="32"/>
      <c r="SK28" s="32"/>
      <c r="SL28" s="32"/>
      <c r="SM28" s="52" t="s">
        <v>1502</v>
      </c>
      <c r="SN28" s="126"/>
      <c r="SO28" s="36" t="s">
        <v>1502</v>
      </c>
      <c r="SP28" s="36" t="s">
        <v>1502</v>
      </c>
      <c r="SQ28" s="52" t="s">
        <v>1502</v>
      </c>
      <c r="SR28" s="6"/>
      <c r="SS28" s="32"/>
      <c r="ST28" s="211"/>
      <c r="SU28" s="211"/>
      <c r="SV28" s="52"/>
      <c r="SW28" s="959"/>
      <c r="SX28" s="36"/>
      <c r="SY28" s="32"/>
      <c r="SZ28" s="37"/>
      <c r="TA28" s="37"/>
      <c r="TB28" s="37"/>
      <c r="TC28" s="37"/>
      <c r="TD28" s="37"/>
      <c r="TE28" s="1049"/>
      <c r="TF28" s="37"/>
      <c r="TG28" s="37"/>
      <c r="TH28" s="1049"/>
      <c r="TI28" s="37"/>
      <c r="TJ28" s="37"/>
      <c r="TK28" s="1049"/>
      <c r="TL28" s="37"/>
      <c r="TM28" s="1049"/>
      <c r="TN28" s="1049"/>
      <c r="TO28" s="1049"/>
      <c r="TP28" s="1049"/>
      <c r="TQ28" s="1049"/>
      <c r="TR28" s="1049"/>
      <c r="TS28" s="1049"/>
      <c r="TT28" s="1049"/>
      <c r="TU28" s="1049"/>
      <c r="TV28" s="1049"/>
      <c r="TW28" s="1049"/>
      <c r="TX28" s="1049"/>
      <c r="TY28" s="1049"/>
      <c r="TZ28" s="1049"/>
      <c r="UA28" s="52"/>
      <c r="UB28" s="1049"/>
      <c r="UC28" s="1049"/>
      <c r="UD28" s="1049"/>
      <c r="UE28" s="1049"/>
      <c r="UF28" s="1049"/>
      <c r="UG28" s="1049"/>
      <c r="UH28" s="1049"/>
      <c r="UI28" s="1049"/>
      <c r="UJ28" s="52" t="s">
        <v>1502</v>
      </c>
      <c r="UK28" s="52"/>
      <c r="UL28" s="52" t="s">
        <v>1502</v>
      </c>
      <c r="UM28" s="52" t="s">
        <v>1502</v>
      </c>
      <c r="UN28" s="52" t="s">
        <v>1502</v>
      </c>
      <c r="UO28" s="6"/>
      <c r="UP28" s="36"/>
      <c r="UQ28" s="36"/>
      <c r="UR28" s="36"/>
      <c r="US28" s="36"/>
      <c r="UT28" s="36"/>
      <c r="UU28" s="36"/>
      <c r="UV28" s="36"/>
      <c r="UW28" s="36"/>
      <c r="UX28" s="36"/>
      <c r="UY28" s="36"/>
      <c r="UZ28" s="36"/>
      <c r="VA28" s="36"/>
      <c r="VB28" s="36"/>
      <c r="VC28" s="36"/>
      <c r="VD28" s="36"/>
      <c r="VE28" s="36"/>
      <c r="VF28" s="36"/>
      <c r="VG28" s="1049"/>
      <c r="VH28" s="1049"/>
      <c r="VI28" s="1049"/>
      <c r="VJ28" s="1049"/>
      <c r="VK28" s="1049"/>
      <c r="VL28" s="1049"/>
      <c r="VM28" s="1049"/>
      <c r="VN28" s="1049"/>
      <c r="VO28" s="1049"/>
      <c r="VP28" s="1049"/>
      <c r="VQ28" s="1049"/>
      <c r="VR28" s="1049"/>
      <c r="VS28" s="1049"/>
      <c r="VT28" s="1049"/>
      <c r="VU28" s="1049"/>
      <c r="VV28" s="1049"/>
      <c r="VW28" s="1049"/>
      <c r="VX28" s="1049"/>
      <c r="VY28" s="1049"/>
      <c r="VZ28" s="1049"/>
      <c r="WA28" s="1049"/>
      <c r="WB28" s="1049"/>
      <c r="WC28" s="1049"/>
      <c r="WD28" s="1049"/>
      <c r="WE28" s="1049"/>
      <c r="WF28" s="1049"/>
      <c r="WG28" s="1049"/>
      <c r="WH28" s="1049"/>
      <c r="WI28" s="32"/>
      <c r="WJ28" s="52"/>
      <c r="WK28" s="52"/>
      <c r="WL28" s="52"/>
      <c r="WM28" s="52"/>
      <c r="WN28" s="52"/>
      <c r="WO28" s="52"/>
      <c r="WP28" s="52"/>
      <c r="WQ28" s="52"/>
      <c r="WR28" s="52"/>
      <c r="WS28" s="52"/>
      <c r="WT28" s="52"/>
      <c r="WU28" s="52"/>
      <c r="WV28" s="1049"/>
      <c r="WW28" s="1049"/>
      <c r="WX28" s="52"/>
      <c r="WY28" s="1049"/>
      <c r="WZ28" s="1049"/>
      <c r="XA28" s="1049"/>
      <c r="XB28" s="1049"/>
      <c r="XC28" s="1049"/>
      <c r="XD28" s="1049"/>
      <c r="XE28" s="1049"/>
      <c r="XF28" s="1049"/>
      <c r="XG28" s="1049"/>
      <c r="XH28" s="1049"/>
      <c r="XI28" s="1049">
        <v>1.36</v>
      </c>
      <c r="XJ28" s="32"/>
      <c r="XK28" s="118">
        <v>1.91</v>
      </c>
      <c r="XL28" s="1049">
        <f t="shared" si="149"/>
        <v>1.36</v>
      </c>
      <c r="XM28" s="52"/>
      <c r="XN28" s="52">
        <v>2.0099999999999998</v>
      </c>
      <c r="XO28" s="6">
        <f t="shared" si="150"/>
        <v>-1</v>
      </c>
      <c r="XP28" s="6">
        <f t="shared" si="151"/>
        <v>0.47794117647058798</v>
      </c>
      <c r="XQ28" s="1224"/>
      <c r="XR28" s="52"/>
      <c r="XS28" s="52"/>
      <c r="XT28" s="52"/>
      <c r="XU28" s="1049"/>
      <c r="XV28" s="32"/>
      <c r="XW28" s="52"/>
      <c r="XX28" s="1049"/>
      <c r="XY28" s="32"/>
      <c r="XZ28" s="52"/>
      <c r="YA28" s="52"/>
      <c r="YB28" s="52"/>
      <c r="YC28" s="52"/>
      <c r="YD28" s="52"/>
      <c r="YE28" s="1049"/>
      <c r="YF28" s="52"/>
      <c r="YG28" s="1049"/>
      <c r="YH28" s="1049"/>
      <c r="YI28" s="1049"/>
      <c r="YJ28" s="52" t="s">
        <v>1502</v>
      </c>
      <c r="YK28" s="1049"/>
      <c r="YL28" s="1049" t="s">
        <v>1502</v>
      </c>
      <c r="YM28" s="1049" t="s">
        <v>1502</v>
      </c>
      <c r="YN28" s="52" t="s">
        <v>1502</v>
      </c>
      <c r="YO28" s="6"/>
      <c r="YP28" s="32"/>
      <c r="YQ28" s="58"/>
      <c r="YR28" s="52"/>
      <c r="YS28" s="52"/>
      <c r="YT28" s="52"/>
      <c r="YU28" s="52"/>
      <c r="YV28" s="52"/>
      <c r="YW28" s="52"/>
      <c r="YX28" s="52"/>
      <c r="YY28" s="52"/>
      <c r="YZ28" s="52"/>
      <c r="ZA28" s="1049"/>
      <c r="ZB28" s="1049"/>
      <c r="ZC28" s="32"/>
      <c r="ZD28" s="52"/>
      <c r="ZE28" s="52" t="s">
        <v>1502</v>
      </c>
      <c r="ZF28" s="52"/>
      <c r="ZG28" s="52" t="s">
        <v>1502</v>
      </c>
      <c r="ZH28" s="52" t="s">
        <v>1502</v>
      </c>
      <c r="ZI28" s="52"/>
      <c r="ZJ28" s="6"/>
      <c r="ZK28" s="1049"/>
      <c r="ZL28" s="1049"/>
      <c r="ZM28" s="1049"/>
      <c r="ZN28" s="1286"/>
      <c r="ZO28" s="1264"/>
      <c r="ZP28" s="1264"/>
      <c r="ZQ28" s="1388"/>
      <c r="ZR28" s="1264"/>
      <c r="ZS28" s="1608"/>
      <c r="ZT28" s="1264"/>
      <c r="ZU28" s="1608"/>
      <c r="ZV28" s="1264"/>
      <c r="ZW28" s="77"/>
      <c r="ZX28" s="1049"/>
      <c r="ZY28" s="47"/>
      <c r="ZZ28" s="47"/>
      <c r="AAA28" s="32"/>
      <c r="AAB28" s="52">
        <v>1.38</v>
      </c>
      <c r="AAC28" s="1049">
        <v>2.31</v>
      </c>
      <c r="AAD28" s="52">
        <f t="shared" si="156"/>
        <v>1.38</v>
      </c>
      <c r="AAE28" s="52">
        <v>1.97</v>
      </c>
      <c r="AAF28" s="678">
        <f t="shared" si="157"/>
        <v>0.42753623188405804</v>
      </c>
      <c r="AAG28" s="52"/>
      <c r="AAH28" s="52"/>
      <c r="AAI28" s="32"/>
      <c r="AAJ28" s="52"/>
      <c r="AAK28" s="1049"/>
      <c r="AAL28" s="1049"/>
      <c r="AAM28" s="32"/>
      <c r="AAN28" s="52"/>
      <c r="AAO28" s="1049"/>
      <c r="AAP28" s="1049"/>
      <c r="AAQ28" s="32"/>
      <c r="AAR28" s="52"/>
      <c r="AAS28" s="1049"/>
      <c r="AAT28" s="1049"/>
      <c r="AAU28" s="1049"/>
      <c r="AAV28" s="52"/>
      <c r="AAW28" s="52" t="s">
        <v>1502</v>
      </c>
      <c r="AAX28" s="58"/>
      <c r="AAY28" s="52" t="s">
        <v>1502</v>
      </c>
      <c r="AAZ28" s="52" t="s">
        <v>1502</v>
      </c>
      <c r="ABA28" s="52"/>
      <c r="ABB28" s="6"/>
      <c r="ABC28" s="52">
        <v>1.51</v>
      </c>
      <c r="ABD28" s="52">
        <f t="shared" si="123"/>
        <v>1.51</v>
      </c>
      <c r="ABE28" s="52">
        <v>1.57</v>
      </c>
      <c r="ABF28" s="6">
        <f t="shared" si="124"/>
        <v>3.9735099337748381E-2</v>
      </c>
      <c r="ABG28" s="52">
        <v>1.52</v>
      </c>
      <c r="ABH28" s="52">
        <f t="shared" si="125"/>
        <v>1.52</v>
      </c>
      <c r="ABI28" s="52">
        <v>1.61</v>
      </c>
      <c r="ABJ28" s="6">
        <f t="shared" si="160"/>
        <v>5.9210526315789526E-2</v>
      </c>
      <c r="ABK28" s="1564">
        <v>1.6040000000000001</v>
      </c>
      <c r="ABL28" s="52">
        <f t="shared" si="126"/>
        <v>1.6040000000000001</v>
      </c>
      <c r="ABM28" s="52">
        <v>1.62</v>
      </c>
      <c r="ABN28" s="678">
        <f t="shared" si="127"/>
        <v>9.9750623441396593E-3</v>
      </c>
      <c r="ABO28" s="680"/>
      <c r="ABP28" s="1171"/>
      <c r="ABQ28" s="36"/>
      <c r="ABR28" s="36"/>
      <c r="ABS28" s="36"/>
      <c r="ABT28" s="36"/>
      <c r="ABU28" s="36"/>
      <c r="ABV28" s="36"/>
      <c r="ABW28" s="36"/>
      <c r="ABX28" s="36"/>
      <c r="ABY28" s="59"/>
      <c r="ABZ28" s="59"/>
      <c r="ACA28" s="59"/>
      <c r="ACB28" s="59"/>
      <c r="ACC28" s="36"/>
      <c r="ACD28" s="37"/>
      <c r="ACE28" s="37"/>
      <c r="ACF28" s="37"/>
    </row>
    <row r="29" spans="1:760" s="4" customFormat="1" ht="44" thickBot="1" x14ac:dyDescent="0.4">
      <c r="A29" s="340">
        <v>27</v>
      </c>
      <c r="B29" s="52" t="s">
        <v>17</v>
      </c>
      <c r="C29" s="52" t="s">
        <v>1254</v>
      </c>
      <c r="D29" s="52" t="s">
        <v>2307</v>
      </c>
      <c r="E29" s="52" t="s">
        <v>3992</v>
      </c>
      <c r="F29" s="52" t="s">
        <v>2308</v>
      </c>
      <c r="G29" s="52" t="s">
        <v>2324</v>
      </c>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32"/>
      <c r="BC29" s="29"/>
      <c r="BD29" s="885"/>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c r="CH29" s="29"/>
      <c r="CI29" s="29"/>
      <c r="CJ29" s="29"/>
      <c r="CK29" s="29"/>
      <c r="CL29" s="29"/>
      <c r="CM29" s="29"/>
      <c r="CN29" s="29"/>
      <c r="CO29" s="29"/>
      <c r="CP29" s="29"/>
      <c r="CQ29" s="29"/>
      <c r="CR29" s="29"/>
      <c r="CS29" s="29"/>
      <c r="CT29" s="29"/>
      <c r="CU29" s="29"/>
      <c r="CV29" s="29"/>
      <c r="CW29" s="29"/>
      <c r="CX29" s="29"/>
      <c r="CY29" s="29"/>
      <c r="CZ29" s="29"/>
      <c r="DA29" s="29"/>
      <c r="DB29" s="29"/>
      <c r="DC29" s="29"/>
      <c r="DD29" s="29"/>
      <c r="DE29" s="29"/>
      <c r="DF29" s="29"/>
      <c r="DG29" s="29"/>
      <c r="DH29" s="29"/>
      <c r="DI29" s="29"/>
      <c r="DJ29" s="29"/>
      <c r="DK29" s="29"/>
      <c r="DL29" s="29"/>
      <c r="DM29" s="29"/>
      <c r="DN29" s="29"/>
      <c r="DO29" s="29"/>
      <c r="DP29" s="29"/>
      <c r="DQ29" s="29"/>
      <c r="DR29" s="29"/>
      <c r="DS29" s="29"/>
      <c r="DT29" s="29"/>
      <c r="DU29" s="29"/>
      <c r="DV29" s="32"/>
      <c r="DW29" s="29"/>
      <c r="DX29" s="29"/>
      <c r="DY29" s="32"/>
      <c r="DZ29" s="29"/>
      <c r="EA29" s="885"/>
      <c r="FH29" s="29"/>
      <c r="FI29" s="29"/>
      <c r="FJ29" s="29"/>
      <c r="FK29" s="29"/>
      <c r="FL29" s="29"/>
      <c r="FM29" s="29"/>
      <c r="FN29" s="29"/>
      <c r="FO29" s="29"/>
      <c r="FP29" s="29"/>
      <c r="FQ29" s="29"/>
      <c r="FR29" s="32"/>
      <c r="FS29" s="29"/>
      <c r="FT29" s="29"/>
      <c r="FU29" s="885"/>
      <c r="FV29" s="29"/>
      <c r="FW29" s="29"/>
      <c r="FX29" s="29"/>
      <c r="FY29" s="29"/>
      <c r="FZ29" s="29"/>
      <c r="GA29" s="29"/>
      <c r="GB29" s="29"/>
      <c r="GC29" s="29"/>
      <c r="GD29" s="29"/>
      <c r="GE29" s="29"/>
      <c r="GF29" s="29"/>
      <c r="GG29" s="29"/>
      <c r="GH29" s="29"/>
      <c r="GI29" s="29"/>
      <c r="GJ29" s="29"/>
      <c r="GK29" s="29"/>
      <c r="GL29" s="29"/>
      <c r="GM29" s="29"/>
      <c r="GN29" s="29"/>
      <c r="GO29" s="29"/>
      <c r="GP29" s="29"/>
      <c r="GQ29" s="29"/>
      <c r="GR29" s="29"/>
      <c r="GS29" s="29"/>
      <c r="GT29" s="29"/>
      <c r="GU29" s="29"/>
      <c r="GV29" s="29"/>
      <c r="GW29" s="29"/>
      <c r="GX29" s="29"/>
      <c r="GY29" s="29"/>
      <c r="GZ29" s="29"/>
      <c r="HA29" s="29"/>
      <c r="HB29" s="29"/>
      <c r="HC29" s="29"/>
      <c r="HD29" s="29"/>
      <c r="HE29" s="29"/>
      <c r="HF29" s="29"/>
      <c r="HG29" s="29"/>
      <c r="HH29" s="29"/>
      <c r="HI29" s="29"/>
      <c r="HJ29" s="29"/>
      <c r="HK29" s="32"/>
      <c r="HL29" s="29"/>
      <c r="HM29" s="29"/>
      <c r="HN29" s="29"/>
      <c r="HO29" s="29"/>
      <c r="HP29" s="29"/>
      <c r="HQ29" s="885"/>
      <c r="HR29" s="29"/>
      <c r="HS29" s="29"/>
      <c r="HT29" s="29"/>
      <c r="HU29" s="29"/>
      <c r="HV29" s="29"/>
      <c r="HW29" s="29"/>
      <c r="HX29" s="29"/>
      <c r="HY29" s="29"/>
      <c r="HZ29" s="29"/>
      <c r="IA29" s="29"/>
      <c r="IB29" s="29"/>
      <c r="IC29" s="29"/>
      <c r="ID29" s="29"/>
      <c r="IE29" s="29"/>
      <c r="IF29" s="29"/>
      <c r="IG29" s="29"/>
      <c r="IH29" s="29"/>
      <c r="II29" s="29"/>
      <c r="IJ29" s="29"/>
      <c r="IK29" s="29"/>
      <c r="IL29" s="29"/>
      <c r="IM29" s="29"/>
      <c r="IN29" s="29"/>
      <c r="IO29" s="29"/>
      <c r="IP29" s="29"/>
      <c r="IQ29" s="29"/>
      <c r="IR29" s="29"/>
      <c r="IS29" s="29"/>
      <c r="IT29" s="29"/>
      <c r="IU29" s="29"/>
      <c r="IV29" s="29"/>
      <c r="IW29" s="29"/>
      <c r="IX29" s="29"/>
      <c r="IY29" s="29"/>
      <c r="IZ29" s="29"/>
      <c r="JA29" s="29"/>
      <c r="JB29" s="29"/>
      <c r="JC29" s="29"/>
      <c r="JD29" s="29"/>
      <c r="JE29" s="29"/>
      <c r="JF29" s="29"/>
      <c r="JG29" s="29"/>
      <c r="JH29" s="29"/>
      <c r="JI29" s="29"/>
      <c r="JJ29" s="32"/>
      <c r="JK29" s="29"/>
      <c r="JL29" s="29"/>
      <c r="JM29" s="29"/>
      <c r="JN29" s="29"/>
      <c r="JO29" s="29"/>
      <c r="JP29" s="29"/>
      <c r="JQ29" s="29"/>
      <c r="JR29" s="29"/>
      <c r="JS29" s="29"/>
      <c r="JT29" s="32"/>
      <c r="JU29" s="32"/>
      <c r="JV29" s="29"/>
      <c r="JW29" s="32"/>
      <c r="JX29" s="29"/>
      <c r="JY29" s="29"/>
      <c r="JZ29" s="32"/>
      <c r="KA29" s="29"/>
      <c r="KB29" s="29"/>
      <c r="KC29" s="32"/>
      <c r="KD29" s="29"/>
      <c r="KE29" s="29"/>
      <c r="KF29" s="32"/>
      <c r="KG29" s="29"/>
      <c r="KH29" s="29"/>
      <c r="KI29" s="29"/>
      <c r="KJ29" s="32"/>
      <c r="KK29" s="32"/>
      <c r="KL29" s="32"/>
      <c r="KM29" s="885"/>
      <c r="KN29" s="29"/>
      <c r="KO29" s="29"/>
      <c r="KP29" s="29"/>
      <c r="KQ29" s="29"/>
      <c r="KR29" s="29"/>
      <c r="KS29" s="29"/>
      <c r="KT29" s="29"/>
      <c r="KU29" s="29"/>
      <c r="KV29" s="29"/>
      <c r="KW29" s="29"/>
      <c r="KX29" s="29"/>
      <c r="KY29" s="29"/>
      <c r="KZ29" s="29"/>
      <c r="LA29" s="29"/>
      <c r="LB29" s="29"/>
      <c r="LC29" s="29"/>
      <c r="LD29" s="29"/>
      <c r="LE29" s="29"/>
      <c r="LF29" s="29"/>
      <c r="LG29" s="29"/>
      <c r="LH29" s="29"/>
      <c r="LI29" s="29"/>
      <c r="LJ29" s="29"/>
      <c r="LK29" s="29"/>
      <c r="LL29" s="29"/>
      <c r="LM29" s="29"/>
      <c r="LN29" s="29"/>
      <c r="LO29" s="29"/>
      <c r="LP29" s="29"/>
      <c r="LQ29" s="29"/>
      <c r="LR29" s="29"/>
      <c r="LS29" s="29"/>
      <c r="LT29" s="29"/>
      <c r="LU29" s="29"/>
      <c r="LV29" s="29"/>
      <c r="LW29" s="29"/>
      <c r="LX29" s="29"/>
      <c r="LY29" s="29"/>
      <c r="LZ29" s="29"/>
      <c r="MA29" s="32"/>
      <c r="MB29" s="29"/>
      <c r="MC29" s="29"/>
      <c r="MD29" s="29"/>
      <c r="ME29" s="29"/>
      <c r="MF29" s="29"/>
      <c r="MG29" s="29"/>
      <c r="MH29" s="29"/>
      <c r="MI29" s="29"/>
      <c r="MJ29" s="29"/>
      <c r="MK29" s="32"/>
      <c r="ML29" s="32"/>
      <c r="MM29" s="32"/>
      <c r="MN29" s="32"/>
      <c r="MO29" s="32"/>
      <c r="MP29" s="32"/>
      <c r="MQ29" s="32"/>
      <c r="MR29" s="29"/>
      <c r="MS29" s="32"/>
      <c r="MT29" s="29"/>
      <c r="MU29" s="29"/>
      <c r="MV29" s="29"/>
      <c r="MW29" s="29"/>
      <c r="MX29" s="29"/>
      <c r="MY29" s="29"/>
      <c r="MZ29" s="32"/>
      <c r="NA29" s="32"/>
      <c r="NB29" s="32"/>
      <c r="NC29" s="32"/>
      <c r="ND29" s="32"/>
      <c r="NE29" s="32"/>
      <c r="NF29" s="32"/>
      <c r="NG29" s="32"/>
      <c r="NH29" s="885"/>
      <c r="NI29" s="29"/>
      <c r="NJ29" s="29"/>
      <c r="NK29" s="29"/>
      <c r="NL29" s="29"/>
      <c r="NM29" s="29"/>
      <c r="NN29" s="29"/>
      <c r="NO29" s="29"/>
      <c r="NP29" s="29"/>
      <c r="NQ29" s="29"/>
      <c r="NR29" s="29"/>
      <c r="NS29" s="29"/>
      <c r="NT29" s="29"/>
      <c r="NU29" s="29"/>
      <c r="NV29" s="29"/>
      <c r="NW29" s="29"/>
      <c r="NX29" s="29"/>
      <c r="NY29" s="29"/>
      <c r="NZ29" s="29"/>
      <c r="OA29" s="29"/>
      <c r="OB29" s="29"/>
      <c r="OC29" s="29"/>
      <c r="OD29" s="29"/>
      <c r="OE29" s="29"/>
      <c r="OF29" s="29"/>
      <c r="OG29" s="29"/>
      <c r="OH29" s="29"/>
      <c r="OI29" s="29"/>
      <c r="OJ29" s="29"/>
      <c r="OK29" s="29"/>
      <c r="OL29" s="29"/>
      <c r="OM29" s="29"/>
      <c r="ON29" s="29"/>
      <c r="OO29" s="29"/>
      <c r="OP29" s="29"/>
      <c r="OQ29" s="29"/>
      <c r="OR29" s="29"/>
      <c r="OS29" s="29"/>
      <c r="OT29" s="29"/>
      <c r="OU29" s="29"/>
      <c r="OV29" s="29"/>
      <c r="OW29" s="29"/>
      <c r="OX29" s="29"/>
      <c r="OY29" s="29"/>
      <c r="OZ29" s="29"/>
      <c r="PA29" s="32"/>
      <c r="PB29" s="29"/>
      <c r="PC29" s="32"/>
      <c r="PD29" s="32"/>
      <c r="PE29" s="32"/>
      <c r="PF29" s="29"/>
      <c r="PG29" s="29"/>
      <c r="PH29" s="29"/>
      <c r="PI29" s="29"/>
      <c r="PJ29" s="29"/>
      <c r="PK29" s="29"/>
      <c r="PL29" s="29"/>
      <c r="PM29" s="32"/>
      <c r="PN29" s="29"/>
      <c r="PO29" s="29"/>
      <c r="PP29" s="32"/>
      <c r="PQ29" s="32"/>
      <c r="PR29" s="32"/>
      <c r="PS29" s="32"/>
      <c r="PT29" s="32"/>
      <c r="PU29" s="32"/>
      <c r="PV29" s="32"/>
      <c r="PW29" s="32"/>
      <c r="PX29" s="32"/>
      <c r="PY29" s="32"/>
      <c r="PZ29" s="32"/>
      <c r="QA29" s="32"/>
      <c r="QB29" s="32"/>
      <c r="QC29" s="32"/>
      <c r="QD29" s="32"/>
      <c r="QE29" s="32"/>
      <c r="QF29" s="32"/>
      <c r="QG29" s="32"/>
      <c r="QH29" s="32"/>
      <c r="QI29" s="32"/>
      <c r="QJ29" s="32"/>
      <c r="QK29" s="885"/>
      <c r="QL29" s="29"/>
      <c r="QM29" s="29"/>
      <c r="QN29" s="29"/>
      <c r="QO29" s="29"/>
      <c r="QP29" s="29"/>
      <c r="QQ29" s="29"/>
      <c r="QR29" s="29"/>
      <c r="QS29" s="29"/>
      <c r="QT29" s="29"/>
      <c r="QU29" s="29"/>
      <c r="QV29" s="29"/>
      <c r="QW29" s="29"/>
      <c r="QX29" s="29"/>
      <c r="QY29" s="29"/>
      <c r="QZ29" s="29"/>
      <c r="RA29" s="29"/>
      <c r="RB29" s="29"/>
      <c r="RC29" s="29"/>
      <c r="RD29" s="29"/>
      <c r="RE29" s="29"/>
      <c r="RF29" s="29"/>
      <c r="RG29" s="32"/>
      <c r="RH29" s="29"/>
      <c r="RI29" s="29"/>
      <c r="RJ29" s="29"/>
      <c r="RK29" s="29"/>
      <c r="RL29" s="32"/>
      <c r="RM29" s="29"/>
      <c r="RN29" s="29"/>
      <c r="RO29" s="32"/>
      <c r="RP29" s="32"/>
      <c r="RQ29" s="29"/>
      <c r="RR29" s="32"/>
      <c r="RS29" s="29"/>
      <c r="RT29" s="32"/>
      <c r="RU29" s="32"/>
      <c r="RV29" s="32"/>
      <c r="RW29" s="32"/>
      <c r="RX29" s="32"/>
      <c r="RY29" s="32"/>
      <c r="RZ29" s="32"/>
      <c r="SA29" s="32"/>
      <c r="SB29" s="32"/>
      <c r="SC29" s="32"/>
      <c r="SD29" s="32"/>
      <c r="SE29" s="32"/>
      <c r="SF29" s="32"/>
      <c r="SG29" s="32"/>
      <c r="SH29" s="32"/>
      <c r="SI29" s="32"/>
      <c r="SJ29" s="32"/>
      <c r="SK29" s="32"/>
      <c r="SL29" s="32"/>
      <c r="SM29" s="52" t="s">
        <v>1502</v>
      </c>
      <c r="SN29" s="126"/>
      <c r="SO29" s="36" t="s">
        <v>1502</v>
      </c>
      <c r="SP29" s="36" t="s">
        <v>1502</v>
      </c>
      <c r="SQ29" s="52" t="s">
        <v>1502</v>
      </c>
      <c r="SR29" s="6"/>
      <c r="SS29" s="29"/>
      <c r="ST29" s="29"/>
      <c r="SU29" s="29"/>
      <c r="SV29" s="52"/>
      <c r="SW29" s="36"/>
      <c r="SX29" s="36"/>
      <c r="SY29" s="29"/>
      <c r="SZ29" s="37"/>
      <c r="TA29" s="37"/>
      <c r="TB29" s="37"/>
      <c r="TC29" s="37"/>
      <c r="TD29" s="37"/>
      <c r="TE29" s="1049"/>
      <c r="TF29" s="37"/>
      <c r="TG29" s="37"/>
      <c r="TH29" s="1049"/>
      <c r="TI29" s="37"/>
      <c r="TJ29" s="37"/>
      <c r="TK29" s="1049"/>
      <c r="TL29" s="37"/>
      <c r="TM29" s="1049"/>
      <c r="TN29" s="1049"/>
      <c r="TO29" s="1049"/>
      <c r="TP29" s="1049"/>
      <c r="TQ29" s="52"/>
      <c r="TR29" s="52"/>
      <c r="TS29" s="52"/>
      <c r="TT29" s="52"/>
      <c r="TU29" s="52"/>
      <c r="TV29" s="1049"/>
      <c r="TW29" s="52"/>
      <c r="TX29" s="1049"/>
      <c r="TY29" s="52"/>
      <c r="TZ29" s="52"/>
      <c r="UA29" s="52"/>
      <c r="UB29" s="52"/>
      <c r="UC29" s="1049"/>
      <c r="UD29" s="52"/>
      <c r="UE29" s="52"/>
      <c r="UF29" s="1049"/>
      <c r="UG29" s="52"/>
      <c r="UH29" s="1049"/>
      <c r="UI29" s="1049"/>
      <c r="UJ29" s="52" t="s">
        <v>1502</v>
      </c>
      <c r="UK29" s="52"/>
      <c r="UL29" s="52" t="s">
        <v>1502</v>
      </c>
      <c r="UM29" s="52" t="s">
        <v>1502</v>
      </c>
      <c r="UN29" s="52" t="s">
        <v>1502</v>
      </c>
      <c r="UO29" s="6"/>
      <c r="UP29" s="36"/>
      <c r="UQ29" s="36"/>
      <c r="UR29" s="36"/>
      <c r="US29" s="36"/>
      <c r="UT29" s="36"/>
      <c r="UU29" s="36"/>
      <c r="UV29" s="36"/>
      <c r="UW29" s="36"/>
      <c r="UX29" s="36"/>
      <c r="UY29" s="36"/>
      <c r="UZ29" s="36"/>
      <c r="VA29" s="36"/>
      <c r="VB29" s="36"/>
      <c r="VC29" s="36"/>
      <c r="VD29" s="36"/>
      <c r="VE29" s="36"/>
      <c r="VF29" s="36"/>
      <c r="VG29" s="52"/>
      <c r="VH29" s="52"/>
      <c r="VI29" s="52"/>
      <c r="VJ29" s="52"/>
      <c r="VK29" s="52"/>
      <c r="VL29" s="1049"/>
      <c r="VM29" s="1049"/>
      <c r="VN29" s="52"/>
      <c r="VO29" s="52"/>
      <c r="VP29" s="52"/>
      <c r="VQ29" s="1049"/>
      <c r="VR29" s="1049"/>
      <c r="VS29" s="52"/>
      <c r="VT29" s="52"/>
      <c r="VU29" s="52"/>
      <c r="VV29" s="1049"/>
      <c r="VW29" s="1049"/>
      <c r="VX29" s="52"/>
      <c r="VY29" s="52"/>
      <c r="VZ29" s="52"/>
      <c r="WA29" s="1049"/>
      <c r="WB29" s="1049"/>
      <c r="WC29" s="52"/>
      <c r="WD29" s="52"/>
      <c r="WE29" s="52"/>
      <c r="WF29" s="1049"/>
      <c r="WG29" s="52"/>
      <c r="WH29" s="52"/>
      <c r="WI29" s="32"/>
      <c r="WJ29" s="52"/>
      <c r="WK29" s="52"/>
      <c r="WL29" s="52"/>
      <c r="WM29" s="52"/>
      <c r="WN29" s="52"/>
      <c r="WO29" s="52"/>
      <c r="WP29" s="52"/>
      <c r="WQ29" s="52"/>
      <c r="WR29" s="52"/>
      <c r="WS29" s="52"/>
      <c r="WT29" s="52"/>
      <c r="WU29" s="52"/>
      <c r="WV29" s="1049"/>
      <c r="WW29" s="1049"/>
      <c r="WX29" s="52"/>
      <c r="WY29" s="1049"/>
      <c r="WZ29" s="1049"/>
      <c r="XA29" s="1049"/>
      <c r="XB29" s="1049"/>
      <c r="XC29" s="1049"/>
      <c r="XD29" s="1049"/>
      <c r="XE29" s="1049"/>
      <c r="XF29" s="1049"/>
      <c r="XG29" s="1049"/>
      <c r="XH29" s="1049"/>
      <c r="XI29" s="1049">
        <v>2.2799999999999998</v>
      </c>
      <c r="XJ29" s="32"/>
      <c r="XK29" s="118">
        <v>2.38</v>
      </c>
      <c r="XL29" s="1049">
        <f t="shared" si="149"/>
        <v>2.2799999999999998</v>
      </c>
      <c r="XM29" s="52"/>
      <c r="XN29" s="52">
        <v>2.31</v>
      </c>
      <c r="XO29" s="6">
        <f t="shared" si="150"/>
        <v>-1</v>
      </c>
      <c r="XP29" s="6">
        <f t="shared" si="151"/>
        <v>1.3157894736842216E-2</v>
      </c>
      <c r="XQ29" s="1224"/>
      <c r="XR29" s="52"/>
      <c r="XS29" s="52"/>
      <c r="XT29" s="52"/>
      <c r="XU29" s="52"/>
      <c r="XV29" s="58"/>
      <c r="XW29" s="52"/>
      <c r="XX29" s="52"/>
      <c r="XY29" s="32"/>
      <c r="XZ29" s="52"/>
      <c r="YA29" s="52"/>
      <c r="YB29" s="52"/>
      <c r="YC29" s="52"/>
      <c r="YD29" s="52"/>
      <c r="YE29" s="52"/>
      <c r="YF29" s="52"/>
      <c r="YG29" s="52"/>
      <c r="YH29" s="52"/>
      <c r="YI29" s="1049"/>
      <c r="YJ29" s="52" t="s">
        <v>1502</v>
      </c>
      <c r="YK29" s="1049"/>
      <c r="YL29" s="1049" t="s">
        <v>1502</v>
      </c>
      <c r="YM29" s="1049" t="s">
        <v>1502</v>
      </c>
      <c r="YN29" s="52" t="s">
        <v>1502</v>
      </c>
      <c r="YO29" s="6"/>
      <c r="YP29" s="58"/>
      <c r="YQ29" s="58"/>
      <c r="YR29" s="52"/>
      <c r="YS29" s="52"/>
      <c r="YT29" s="52"/>
      <c r="YU29" s="52"/>
      <c r="YV29" s="52"/>
      <c r="YW29" s="52"/>
      <c r="YX29" s="52"/>
      <c r="YY29" s="52"/>
      <c r="YZ29" s="52"/>
      <c r="ZA29" s="52"/>
      <c r="ZB29" s="52"/>
      <c r="ZC29" s="58"/>
      <c r="ZD29" s="52"/>
      <c r="ZE29" s="52" t="s">
        <v>1502</v>
      </c>
      <c r="ZF29" s="52"/>
      <c r="ZG29" s="52" t="s">
        <v>1502</v>
      </c>
      <c r="ZH29" s="52" t="s">
        <v>1502</v>
      </c>
      <c r="ZI29" s="52"/>
      <c r="ZJ29" s="6"/>
      <c r="ZK29" s="1049"/>
      <c r="ZL29" s="1049"/>
      <c r="ZM29" s="1049"/>
      <c r="ZN29" s="1283"/>
      <c r="ZO29" s="971"/>
      <c r="ZP29" s="971"/>
      <c r="ZQ29" s="1389"/>
      <c r="ZR29" s="971"/>
      <c r="ZS29" s="1609"/>
      <c r="ZT29" s="971"/>
      <c r="ZU29" s="1609"/>
      <c r="ZV29" s="971"/>
      <c r="ZW29" s="1049"/>
      <c r="ZX29" s="52"/>
      <c r="ZY29" s="971"/>
      <c r="ZZ29" s="1049"/>
      <c r="AAA29" s="32"/>
      <c r="AAB29" s="52">
        <v>2.2599999999999998</v>
      </c>
      <c r="AAC29" s="1049">
        <v>2.34</v>
      </c>
      <c r="AAD29" s="52">
        <f t="shared" si="156"/>
        <v>2.2599999999999998</v>
      </c>
      <c r="AAE29" s="52">
        <v>2.3199999999999998</v>
      </c>
      <c r="AAF29" s="678">
        <f t="shared" si="157"/>
        <v>2.6548672566371709E-2</v>
      </c>
      <c r="AAG29" s="52"/>
      <c r="AAH29" s="52"/>
      <c r="AAI29" s="32"/>
      <c r="AAJ29" s="52"/>
      <c r="AAK29" s="1049"/>
      <c r="AAL29" s="1049"/>
      <c r="AAM29" s="32"/>
      <c r="AAN29" s="52"/>
      <c r="AAO29" s="1049"/>
      <c r="AAP29" s="52"/>
      <c r="AAQ29" s="58"/>
      <c r="AAR29" s="52"/>
      <c r="AAS29" s="1049"/>
      <c r="AAT29" s="1049"/>
      <c r="AAU29" s="1049"/>
      <c r="AAV29" s="52"/>
      <c r="AAW29" s="52" t="s">
        <v>1502</v>
      </c>
      <c r="AAX29" s="58"/>
      <c r="AAY29" s="52" t="s">
        <v>1502</v>
      </c>
      <c r="AAZ29" s="52" t="s">
        <v>1502</v>
      </c>
      <c r="ABA29" s="52"/>
      <c r="ABB29" s="6"/>
      <c r="ABC29" s="52">
        <v>2.09</v>
      </c>
      <c r="ABD29" s="52">
        <f t="shared" si="123"/>
        <v>2.09</v>
      </c>
      <c r="ABE29" s="52" t="s">
        <v>1159</v>
      </c>
      <c r="ABF29" s="6"/>
      <c r="ABG29" s="52">
        <v>2.0649999999999999</v>
      </c>
      <c r="ABH29" s="52">
        <f t="shared" si="125"/>
        <v>2.0649999999999999</v>
      </c>
      <c r="ABI29" s="52">
        <v>2.0499999999999998</v>
      </c>
      <c r="ABJ29" s="6">
        <f t="shared" si="160"/>
        <v>-7.2639225181598665E-3</v>
      </c>
      <c r="ABK29" s="1564">
        <v>2.0910000000000002</v>
      </c>
      <c r="ABL29" s="52">
        <f t="shared" si="126"/>
        <v>2.0910000000000002</v>
      </c>
      <c r="ABM29" s="52" t="s">
        <v>1159</v>
      </c>
      <c r="ABN29" s="678"/>
      <c r="ABO29" s="36"/>
      <c r="ABP29" s="350"/>
      <c r="ABQ29" s="36"/>
      <c r="ABR29" s="36"/>
      <c r="ABS29" s="36"/>
      <c r="ABT29" s="36"/>
      <c r="ABU29" s="36"/>
      <c r="ABV29" s="36"/>
      <c r="ABW29" s="36"/>
      <c r="ABX29" s="36"/>
      <c r="ABY29" s="59"/>
      <c r="ABZ29" s="59"/>
      <c r="ACA29" s="59"/>
      <c r="ACB29" s="59"/>
      <c r="ACC29" s="36"/>
      <c r="ACD29" s="37"/>
      <c r="ACE29" s="37"/>
      <c r="ACF29" s="37"/>
    </row>
    <row r="30" spans="1:760" s="4" customFormat="1" ht="29.5" thickBot="1" x14ac:dyDescent="0.4">
      <c r="A30" s="340">
        <v>28</v>
      </c>
      <c r="B30" s="52" t="s">
        <v>17</v>
      </c>
      <c r="C30" s="52" t="s">
        <v>1254</v>
      </c>
      <c r="D30" s="52" t="s">
        <v>2307</v>
      </c>
      <c r="E30" s="52" t="s">
        <v>3992</v>
      </c>
      <c r="F30" s="52" t="s">
        <v>2308</v>
      </c>
      <c r="G30" s="52" t="s">
        <v>2325</v>
      </c>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32"/>
      <c r="BC30" s="29"/>
      <c r="BD30" s="885"/>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32"/>
      <c r="DW30" s="29"/>
      <c r="DX30" s="29"/>
      <c r="DY30" s="32"/>
      <c r="DZ30" s="29"/>
      <c r="EA30" s="885"/>
      <c r="FH30" s="29"/>
      <c r="FI30" s="29"/>
      <c r="FJ30" s="29"/>
      <c r="FK30" s="29"/>
      <c r="FL30" s="29"/>
      <c r="FM30" s="29"/>
      <c r="FN30" s="29"/>
      <c r="FO30" s="29"/>
      <c r="FP30" s="29"/>
      <c r="FQ30" s="29"/>
      <c r="FR30" s="32"/>
      <c r="FS30" s="29"/>
      <c r="FT30" s="29"/>
      <c r="FU30" s="885"/>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32"/>
      <c r="HL30" s="29"/>
      <c r="HM30" s="29"/>
      <c r="HN30" s="29"/>
      <c r="HO30" s="29"/>
      <c r="HP30" s="29"/>
      <c r="HQ30" s="885"/>
      <c r="HR30" s="29"/>
      <c r="HS30" s="29"/>
      <c r="HT30" s="29"/>
      <c r="HU30" s="29"/>
      <c r="HV30" s="29"/>
      <c r="HW30" s="29"/>
      <c r="HX30" s="29"/>
      <c r="HY30" s="29"/>
      <c r="HZ30" s="29"/>
      <c r="IA30" s="29"/>
      <c r="IB30" s="29"/>
      <c r="IC30" s="29"/>
      <c r="ID30" s="29"/>
      <c r="IE30" s="29"/>
      <c r="IF30" s="29"/>
      <c r="IG30" s="29"/>
      <c r="IH30" s="29"/>
      <c r="II30" s="29"/>
      <c r="IJ30" s="29"/>
      <c r="IK30" s="29"/>
      <c r="IL30" s="29"/>
      <c r="IM30" s="29"/>
      <c r="IN30" s="29"/>
      <c r="IO30" s="29"/>
      <c r="IP30" s="29"/>
      <c r="IQ30" s="29"/>
      <c r="IR30" s="29"/>
      <c r="IS30" s="29"/>
      <c r="IT30" s="29"/>
      <c r="IU30" s="29"/>
      <c r="IV30" s="29"/>
      <c r="IW30" s="29"/>
      <c r="IX30" s="29"/>
      <c r="IY30" s="29"/>
      <c r="IZ30" s="29"/>
      <c r="JA30" s="29"/>
      <c r="JB30" s="29"/>
      <c r="JC30" s="29"/>
      <c r="JD30" s="29"/>
      <c r="JE30" s="29"/>
      <c r="JF30" s="29"/>
      <c r="JG30" s="29"/>
      <c r="JH30" s="29"/>
      <c r="JI30" s="29"/>
      <c r="JJ30" s="32"/>
      <c r="JK30" s="29"/>
      <c r="JL30" s="29"/>
      <c r="JM30" s="29"/>
      <c r="JN30" s="29"/>
      <c r="JO30" s="29"/>
      <c r="JP30" s="29"/>
      <c r="JQ30" s="29"/>
      <c r="JR30" s="29"/>
      <c r="JS30" s="29"/>
      <c r="JT30" s="32"/>
      <c r="JU30" s="32"/>
      <c r="JV30" s="29"/>
      <c r="JW30" s="32"/>
      <c r="JX30" s="29"/>
      <c r="JY30" s="29"/>
      <c r="JZ30" s="32"/>
      <c r="KA30" s="29"/>
      <c r="KB30" s="29"/>
      <c r="KC30" s="32"/>
      <c r="KD30" s="29"/>
      <c r="KE30" s="29"/>
      <c r="KF30" s="32"/>
      <c r="KG30" s="29"/>
      <c r="KH30" s="29"/>
      <c r="KI30" s="29"/>
      <c r="KJ30" s="32"/>
      <c r="KK30" s="32"/>
      <c r="KL30" s="32"/>
      <c r="KM30" s="885"/>
      <c r="KN30" s="29"/>
      <c r="KO30" s="29"/>
      <c r="KP30" s="29"/>
      <c r="KQ30" s="29"/>
      <c r="KR30" s="29"/>
      <c r="KS30" s="29"/>
      <c r="KT30" s="29"/>
      <c r="KU30" s="29"/>
      <c r="KV30" s="29"/>
      <c r="KW30" s="29"/>
      <c r="KX30" s="29"/>
      <c r="KY30" s="29"/>
      <c r="KZ30" s="29"/>
      <c r="LA30" s="29"/>
      <c r="LB30" s="29"/>
      <c r="LC30" s="29"/>
      <c r="LD30" s="29"/>
      <c r="LE30" s="29"/>
      <c r="LF30" s="29"/>
      <c r="LG30" s="29"/>
      <c r="LH30" s="29"/>
      <c r="LI30" s="29"/>
      <c r="LJ30" s="29"/>
      <c r="LK30" s="29"/>
      <c r="LL30" s="29"/>
      <c r="LM30" s="29"/>
      <c r="LN30" s="29"/>
      <c r="LO30" s="29"/>
      <c r="LP30" s="29"/>
      <c r="LQ30" s="29"/>
      <c r="LR30" s="29"/>
      <c r="LS30" s="29"/>
      <c r="LT30" s="29"/>
      <c r="LU30" s="29"/>
      <c r="LV30" s="29"/>
      <c r="LW30" s="29"/>
      <c r="LX30" s="29"/>
      <c r="LY30" s="29"/>
      <c r="LZ30" s="29"/>
      <c r="MA30" s="32"/>
      <c r="MB30" s="29"/>
      <c r="MC30" s="29"/>
      <c r="MD30" s="29"/>
      <c r="ME30" s="29"/>
      <c r="MF30" s="29"/>
      <c r="MG30" s="29"/>
      <c r="MH30" s="29"/>
      <c r="MI30" s="29"/>
      <c r="MJ30" s="29"/>
      <c r="MK30" s="32"/>
      <c r="ML30" s="32"/>
      <c r="MM30" s="32"/>
      <c r="MN30" s="32"/>
      <c r="MO30" s="32"/>
      <c r="MP30" s="32"/>
      <c r="MQ30" s="32"/>
      <c r="MR30" s="29"/>
      <c r="MS30" s="32"/>
      <c r="MT30" s="29"/>
      <c r="MU30" s="29"/>
      <c r="MV30" s="29"/>
      <c r="MW30" s="29"/>
      <c r="MX30" s="29"/>
      <c r="MY30" s="29"/>
      <c r="MZ30" s="32"/>
      <c r="NA30" s="32"/>
      <c r="NB30" s="32"/>
      <c r="NC30" s="32"/>
      <c r="ND30" s="32"/>
      <c r="NE30" s="32"/>
      <c r="NF30" s="32"/>
      <c r="NG30" s="32"/>
      <c r="NH30" s="885"/>
      <c r="NI30" s="29"/>
      <c r="NJ30" s="29"/>
      <c r="NK30" s="29"/>
      <c r="NL30" s="29"/>
      <c r="NM30" s="29"/>
      <c r="NN30" s="29"/>
      <c r="NO30" s="29"/>
      <c r="NP30" s="29"/>
      <c r="NQ30" s="29"/>
      <c r="NR30" s="29"/>
      <c r="NS30" s="29"/>
      <c r="NT30" s="29"/>
      <c r="NU30" s="29"/>
      <c r="NV30" s="29"/>
      <c r="NW30" s="29"/>
      <c r="NX30" s="29"/>
      <c r="NY30" s="29"/>
      <c r="NZ30" s="29"/>
      <c r="OA30" s="29"/>
      <c r="OB30" s="29"/>
      <c r="OC30" s="29"/>
      <c r="OD30" s="29"/>
      <c r="OE30" s="29"/>
      <c r="OF30" s="29"/>
      <c r="OG30" s="29"/>
      <c r="OH30" s="29"/>
      <c r="OI30" s="29"/>
      <c r="OJ30" s="29"/>
      <c r="OK30" s="29"/>
      <c r="OL30" s="29"/>
      <c r="OM30" s="29"/>
      <c r="ON30" s="29"/>
      <c r="OO30" s="29"/>
      <c r="OP30" s="29"/>
      <c r="OQ30" s="29"/>
      <c r="OR30" s="29"/>
      <c r="OS30" s="29"/>
      <c r="OT30" s="29"/>
      <c r="OU30" s="29"/>
      <c r="OV30" s="29"/>
      <c r="OW30" s="29"/>
      <c r="OX30" s="29"/>
      <c r="OY30" s="29"/>
      <c r="OZ30" s="29"/>
      <c r="PA30" s="32"/>
      <c r="PB30" s="29"/>
      <c r="PC30" s="32"/>
      <c r="PD30" s="32"/>
      <c r="PE30" s="32"/>
      <c r="PF30" s="29"/>
      <c r="PG30" s="29"/>
      <c r="PH30" s="29"/>
      <c r="PI30" s="29"/>
      <c r="PJ30" s="29"/>
      <c r="PK30" s="29"/>
      <c r="PL30" s="29"/>
      <c r="PM30" s="32"/>
      <c r="PN30" s="29"/>
      <c r="PO30" s="29"/>
      <c r="PP30" s="32"/>
      <c r="PQ30" s="32"/>
      <c r="PR30" s="32"/>
      <c r="PS30" s="32"/>
      <c r="PT30" s="32"/>
      <c r="PU30" s="32"/>
      <c r="PV30" s="32"/>
      <c r="PW30" s="32"/>
      <c r="PX30" s="32"/>
      <c r="PY30" s="32"/>
      <c r="PZ30" s="32"/>
      <c r="QA30" s="32"/>
      <c r="QB30" s="32"/>
      <c r="QC30" s="32"/>
      <c r="QD30" s="32"/>
      <c r="QE30" s="32"/>
      <c r="QF30" s="32"/>
      <c r="QG30" s="32"/>
      <c r="QH30" s="32"/>
      <c r="QI30" s="32"/>
      <c r="QJ30" s="32"/>
      <c r="QK30" s="885"/>
      <c r="QL30" s="29"/>
      <c r="QM30" s="29"/>
      <c r="QN30" s="29"/>
      <c r="QO30" s="29"/>
      <c r="QP30" s="29"/>
      <c r="QQ30" s="29"/>
      <c r="QR30" s="29"/>
      <c r="QS30" s="29"/>
      <c r="QT30" s="29"/>
      <c r="QU30" s="29"/>
      <c r="QV30" s="29"/>
      <c r="QW30" s="29"/>
      <c r="QX30" s="29"/>
      <c r="QY30" s="29"/>
      <c r="QZ30" s="29"/>
      <c r="RA30" s="29"/>
      <c r="RB30" s="29"/>
      <c r="RC30" s="29"/>
      <c r="RD30" s="29"/>
      <c r="RE30" s="29"/>
      <c r="RF30" s="29"/>
      <c r="RG30" s="32"/>
      <c r="RH30" s="29"/>
      <c r="RI30" s="29"/>
      <c r="RJ30" s="29"/>
      <c r="RK30" s="29"/>
      <c r="RL30" s="32"/>
      <c r="RM30" s="29"/>
      <c r="RN30" s="29"/>
      <c r="RO30" s="32"/>
      <c r="RP30" s="32"/>
      <c r="RQ30" s="29"/>
      <c r="RR30" s="32"/>
      <c r="RS30" s="29"/>
      <c r="RT30" s="32"/>
      <c r="RU30" s="32"/>
      <c r="RV30" s="32"/>
      <c r="RW30" s="32"/>
      <c r="RX30" s="32"/>
      <c r="RY30" s="32"/>
      <c r="RZ30" s="32"/>
      <c r="SA30" s="32"/>
      <c r="SB30" s="32"/>
      <c r="SC30" s="32"/>
      <c r="SD30" s="32"/>
      <c r="SE30" s="32"/>
      <c r="SF30" s="32"/>
      <c r="SG30" s="32"/>
      <c r="SH30" s="32"/>
      <c r="SI30" s="32"/>
      <c r="SJ30" s="32"/>
      <c r="SK30" s="32"/>
      <c r="SL30" s="32"/>
      <c r="SM30" s="52" t="s">
        <v>1502</v>
      </c>
      <c r="SN30" s="126"/>
      <c r="SO30" s="36" t="s">
        <v>1502</v>
      </c>
      <c r="SP30" s="36" t="s">
        <v>1502</v>
      </c>
      <c r="SQ30" s="52" t="s">
        <v>1502</v>
      </c>
      <c r="SR30" s="6"/>
      <c r="SS30" s="29"/>
      <c r="ST30" s="29"/>
      <c r="SU30" s="29"/>
      <c r="SV30" s="52"/>
      <c r="SW30" s="36"/>
      <c r="SX30" s="36"/>
      <c r="SY30" s="29"/>
      <c r="SZ30" s="37"/>
      <c r="TA30" s="37"/>
      <c r="TB30" s="37"/>
      <c r="TC30" s="37"/>
      <c r="TD30" s="37"/>
      <c r="TE30" s="1049"/>
      <c r="TF30" s="37"/>
      <c r="TG30" s="37"/>
      <c r="TH30" s="1049"/>
      <c r="TI30" s="37"/>
      <c r="TJ30" s="37"/>
      <c r="TK30" s="1049"/>
      <c r="TL30" s="37"/>
      <c r="TM30" s="1049"/>
      <c r="TN30" s="1049"/>
      <c r="TO30" s="1049"/>
      <c r="TP30" s="1049"/>
      <c r="TQ30" s="52"/>
      <c r="TR30" s="52"/>
      <c r="TS30" s="52"/>
      <c r="TT30" s="52"/>
      <c r="TU30" s="52"/>
      <c r="TV30" s="1049"/>
      <c r="TW30" s="52"/>
      <c r="TX30" s="1049"/>
      <c r="TY30" s="52"/>
      <c r="TZ30" s="52"/>
      <c r="UA30" s="52"/>
      <c r="UB30" s="52"/>
      <c r="UC30" s="1049"/>
      <c r="UD30" s="52"/>
      <c r="UE30" s="52"/>
      <c r="UF30" s="1049"/>
      <c r="UG30" s="52"/>
      <c r="UH30" s="1049"/>
      <c r="UI30" s="1049"/>
      <c r="UJ30" s="52" t="s">
        <v>1502</v>
      </c>
      <c r="UK30" s="52"/>
      <c r="UL30" s="52" t="s">
        <v>1502</v>
      </c>
      <c r="UM30" s="52" t="s">
        <v>1502</v>
      </c>
      <c r="UN30" s="52" t="s">
        <v>1502</v>
      </c>
      <c r="UO30" s="6"/>
      <c r="UP30" s="36"/>
      <c r="UQ30" s="36"/>
      <c r="UR30" s="36"/>
      <c r="US30" s="36"/>
      <c r="UT30" s="36"/>
      <c r="UU30" s="36"/>
      <c r="UV30" s="36"/>
      <c r="UW30" s="36"/>
      <c r="UX30" s="36"/>
      <c r="UY30" s="36"/>
      <c r="UZ30" s="36"/>
      <c r="VA30" s="36"/>
      <c r="VB30" s="36"/>
      <c r="VC30" s="36"/>
      <c r="VD30" s="36"/>
      <c r="VE30" s="36"/>
      <c r="VF30" s="36"/>
      <c r="VG30" s="52"/>
      <c r="VH30" s="52"/>
      <c r="VI30" s="52"/>
      <c r="VJ30" s="52"/>
      <c r="VK30" s="52"/>
      <c r="VL30" s="1049"/>
      <c r="VM30" s="1049"/>
      <c r="VN30" s="52"/>
      <c r="VO30" s="52"/>
      <c r="VP30" s="52"/>
      <c r="VQ30" s="1049"/>
      <c r="VR30" s="1049"/>
      <c r="VS30" s="52"/>
      <c r="VT30" s="52"/>
      <c r="VU30" s="52"/>
      <c r="VV30" s="1049"/>
      <c r="VW30" s="1049"/>
      <c r="VX30" s="52"/>
      <c r="VY30" s="52"/>
      <c r="VZ30" s="52"/>
      <c r="WA30" s="1049"/>
      <c r="WB30" s="1049"/>
      <c r="WC30" s="52"/>
      <c r="WD30" s="52"/>
      <c r="WE30" s="52"/>
      <c r="WF30" s="1049"/>
      <c r="WG30" s="52"/>
      <c r="WH30" s="52"/>
      <c r="WI30" s="32"/>
      <c r="WJ30" s="52"/>
      <c r="WK30" s="52"/>
      <c r="WL30" s="52"/>
      <c r="WM30" s="52"/>
      <c r="WN30" s="52"/>
      <c r="WO30" s="52"/>
      <c r="WP30" s="52"/>
      <c r="WQ30" s="52"/>
      <c r="WR30" s="52"/>
      <c r="WS30" s="52"/>
      <c r="WT30" s="52"/>
      <c r="WU30" s="52"/>
      <c r="WV30" s="1049"/>
      <c r="WW30" s="1049"/>
      <c r="WX30" s="52"/>
      <c r="WY30" s="1049"/>
      <c r="WZ30" s="1049"/>
      <c r="XA30" s="1049"/>
      <c r="XB30" s="1049"/>
      <c r="XC30" s="1049"/>
      <c r="XD30" s="1049"/>
      <c r="XE30" s="1049"/>
      <c r="XF30" s="1049"/>
      <c r="XG30" s="1049"/>
      <c r="XH30" s="1049"/>
      <c r="XI30" s="1049">
        <v>11.56</v>
      </c>
      <c r="XJ30" s="32"/>
      <c r="XK30" s="118">
        <v>11.69</v>
      </c>
      <c r="XL30" s="1049">
        <f t="shared" si="149"/>
        <v>11.56</v>
      </c>
      <c r="XM30" s="52"/>
      <c r="XN30" s="52">
        <v>11.65</v>
      </c>
      <c r="XO30" s="6">
        <f t="shared" si="150"/>
        <v>-1</v>
      </c>
      <c r="XP30" s="6">
        <f t="shared" si="151"/>
        <v>7.7854671280276691E-3</v>
      </c>
      <c r="XQ30" s="1224"/>
      <c r="XR30" s="52"/>
      <c r="XS30" s="52"/>
      <c r="XT30" s="52"/>
      <c r="XU30" s="52"/>
      <c r="XV30" s="58"/>
      <c r="XW30" s="52"/>
      <c r="XX30" s="52"/>
      <c r="XY30" s="32"/>
      <c r="XZ30" s="52"/>
      <c r="YA30" s="52"/>
      <c r="YB30" s="52"/>
      <c r="YC30" s="52"/>
      <c r="YD30" s="52"/>
      <c r="YE30" s="52"/>
      <c r="YF30" s="52"/>
      <c r="YG30" s="52"/>
      <c r="YH30" s="52"/>
      <c r="YI30" s="1049"/>
      <c r="YJ30" s="52" t="s">
        <v>1502</v>
      </c>
      <c r="YK30" s="1049"/>
      <c r="YL30" s="1049" t="s">
        <v>1502</v>
      </c>
      <c r="YM30" s="1049" t="s">
        <v>1502</v>
      </c>
      <c r="YN30" s="52" t="s">
        <v>1502</v>
      </c>
      <c r="YO30" s="6"/>
      <c r="YP30" s="58"/>
      <c r="YQ30" s="58"/>
      <c r="YR30" s="52"/>
      <c r="YS30" s="52"/>
      <c r="YT30" s="52"/>
      <c r="YU30" s="52"/>
      <c r="YV30" s="52"/>
      <c r="YW30" s="52"/>
      <c r="YX30" s="52"/>
      <c r="YY30" s="52"/>
      <c r="YZ30" s="52"/>
      <c r="ZA30" s="52"/>
      <c r="ZB30" s="52"/>
      <c r="ZC30" s="58"/>
      <c r="ZD30" s="52"/>
      <c r="ZE30" s="52" t="s">
        <v>1502</v>
      </c>
      <c r="ZF30" s="52"/>
      <c r="ZG30" s="52" t="s">
        <v>1502</v>
      </c>
      <c r="ZH30" s="52" t="s">
        <v>1502</v>
      </c>
      <c r="ZI30" s="52"/>
      <c r="ZJ30" s="6"/>
      <c r="ZK30" s="1049"/>
      <c r="ZL30" s="1049"/>
      <c r="ZM30" s="1049"/>
      <c r="ZN30" s="1284"/>
      <c r="ZO30" s="1235"/>
      <c r="ZP30" s="1235"/>
      <c r="ZQ30" s="1237"/>
      <c r="ZR30" s="1235"/>
      <c r="ZS30" s="1611"/>
      <c r="ZT30" s="1235"/>
      <c r="ZU30" s="1611"/>
      <c r="ZV30" s="1235"/>
      <c r="ZW30" s="1284"/>
      <c r="ZX30" s="52"/>
      <c r="ZY30" s="1235"/>
      <c r="ZZ30" s="1049"/>
      <c r="AAA30" s="32"/>
      <c r="AAB30" s="52">
        <v>11.65</v>
      </c>
      <c r="AAC30" s="1049">
        <v>11.84</v>
      </c>
      <c r="AAD30" s="52">
        <f t="shared" si="156"/>
        <v>11.65</v>
      </c>
      <c r="AAE30" s="52">
        <v>11.65</v>
      </c>
      <c r="AAF30" s="678">
        <f t="shared" si="157"/>
        <v>0</v>
      </c>
      <c r="AAG30" s="52"/>
      <c r="AAH30" s="52"/>
      <c r="AAI30" s="32"/>
      <c r="AAJ30" s="52"/>
      <c r="AAK30" s="1049"/>
      <c r="AAL30" s="1049"/>
      <c r="AAM30" s="32"/>
      <c r="AAN30" s="52"/>
      <c r="AAO30" s="1049"/>
      <c r="AAP30" s="52"/>
      <c r="AAQ30" s="58"/>
      <c r="AAR30" s="52"/>
      <c r="AAS30" s="1049"/>
      <c r="AAT30" s="1049"/>
      <c r="AAU30" s="1049"/>
      <c r="AAV30" s="52"/>
      <c r="AAW30" s="52" t="s">
        <v>1502</v>
      </c>
      <c r="AAX30" s="58"/>
      <c r="AAY30" s="52" t="s">
        <v>1502</v>
      </c>
      <c r="AAZ30" s="52" t="s">
        <v>1502</v>
      </c>
      <c r="ABA30" s="52"/>
      <c r="ABB30" s="6"/>
      <c r="ABC30" s="52">
        <v>5.35</v>
      </c>
      <c r="ABD30" s="52">
        <f t="shared" si="123"/>
        <v>5.35</v>
      </c>
      <c r="ABE30" s="52">
        <v>5.4</v>
      </c>
      <c r="ABF30" s="6">
        <f t="shared" si="124"/>
        <v>9.3457943925234974E-3</v>
      </c>
      <c r="ABG30" s="52">
        <v>5.43</v>
      </c>
      <c r="ABH30" s="52">
        <f t="shared" si="125"/>
        <v>5.43</v>
      </c>
      <c r="ABI30" s="52">
        <v>5.53</v>
      </c>
      <c r="ABJ30" s="6">
        <f t="shared" si="160"/>
        <v>1.8416206261510228E-2</v>
      </c>
      <c r="ABK30" s="1564">
        <v>5.6239999999999997</v>
      </c>
      <c r="ABL30" s="52">
        <f t="shared" si="126"/>
        <v>5.6239999999999997</v>
      </c>
      <c r="ABM30" s="52">
        <v>5.84</v>
      </c>
      <c r="ABN30" s="678">
        <f t="shared" si="127"/>
        <v>3.8406827880512126E-2</v>
      </c>
      <c r="ABO30" s="36"/>
      <c r="ABP30" s="37"/>
      <c r="ABQ30" s="36"/>
      <c r="ABR30" s="36"/>
      <c r="ABS30" s="36"/>
      <c r="ABT30" s="36"/>
      <c r="ABU30" s="36"/>
      <c r="ABV30" s="36"/>
      <c r="ABW30" s="36"/>
      <c r="ABX30" s="36"/>
      <c r="ABY30" s="59"/>
      <c r="ABZ30" s="59"/>
      <c r="ACA30" s="59"/>
      <c r="ACB30" s="59"/>
      <c r="ACC30" s="36"/>
      <c r="ACD30" s="37"/>
      <c r="ACE30" s="37"/>
      <c r="ACF30" s="37"/>
    </row>
    <row r="31" spans="1:760" s="4" customFormat="1" ht="44" thickBot="1" x14ac:dyDescent="0.4">
      <c r="A31" s="340">
        <v>29</v>
      </c>
      <c r="B31" s="52" t="s">
        <v>17</v>
      </c>
      <c r="C31" s="52" t="s">
        <v>1254</v>
      </c>
      <c r="D31" s="52" t="s">
        <v>2307</v>
      </c>
      <c r="E31" s="52" t="s">
        <v>3992</v>
      </c>
      <c r="F31" s="52" t="s">
        <v>2327</v>
      </c>
      <c r="G31" s="52" t="s">
        <v>2328</v>
      </c>
      <c r="H31" s="29"/>
      <c r="I31" s="29"/>
      <c r="J31" s="29"/>
      <c r="K31" s="29"/>
      <c r="L31" s="29"/>
      <c r="M31" s="29"/>
      <c r="N31" s="29"/>
      <c r="O31" s="29"/>
      <c r="P31" s="29"/>
      <c r="Q31" s="29"/>
      <c r="R31" s="29"/>
      <c r="S31" s="29"/>
      <c r="T31" s="29"/>
      <c r="U31" s="29"/>
      <c r="V31" s="29"/>
      <c r="W31" s="29"/>
      <c r="X31" s="29"/>
      <c r="Y31" s="29"/>
      <c r="Z31" s="29"/>
      <c r="AA31" s="29"/>
      <c r="AB31" s="29"/>
      <c r="AC31" s="29"/>
      <c r="AD31" s="29"/>
      <c r="AE31" s="29"/>
      <c r="AF31" s="29"/>
      <c r="AG31" s="29"/>
      <c r="AH31" s="29"/>
      <c r="AI31" s="29"/>
      <c r="AJ31" s="29"/>
      <c r="AK31" s="29"/>
      <c r="AL31" s="29"/>
      <c r="AM31" s="29"/>
      <c r="AN31" s="29"/>
      <c r="AO31" s="29"/>
      <c r="AP31" s="29"/>
      <c r="AQ31" s="29"/>
      <c r="AR31" s="29"/>
      <c r="AS31" s="29"/>
      <c r="AT31" s="29"/>
      <c r="AU31" s="29"/>
      <c r="AV31" s="29"/>
      <c r="AW31" s="29"/>
      <c r="AX31" s="29"/>
      <c r="AY31" s="29"/>
      <c r="AZ31" s="29"/>
      <c r="BA31" s="29"/>
      <c r="BB31" s="32"/>
      <c r="BC31" s="29"/>
      <c r="BD31" s="885"/>
      <c r="BE31" s="29"/>
      <c r="BF31" s="29"/>
      <c r="BG31" s="29"/>
      <c r="BH31" s="29"/>
      <c r="BI31" s="29"/>
      <c r="BJ31" s="29"/>
      <c r="BK31" s="29"/>
      <c r="BL31" s="29"/>
      <c r="BM31" s="29"/>
      <c r="BN31" s="29"/>
      <c r="BO31" s="29"/>
      <c r="BP31" s="29"/>
      <c r="BQ31" s="29"/>
      <c r="BR31" s="29"/>
      <c r="BS31" s="29"/>
      <c r="BT31" s="29"/>
      <c r="BU31" s="29"/>
      <c r="BV31" s="29"/>
      <c r="BW31" s="29"/>
      <c r="BX31" s="29"/>
      <c r="BY31" s="29"/>
      <c r="BZ31" s="29"/>
      <c r="CA31" s="29"/>
      <c r="CB31" s="29"/>
      <c r="CC31" s="29"/>
      <c r="CD31" s="29"/>
      <c r="CE31" s="29"/>
      <c r="CF31" s="29"/>
      <c r="CG31" s="29"/>
      <c r="CH31" s="29"/>
      <c r="CI31" s="29"/>
      <c r="CJ31" s="29"/>
      <c r="CK31" s="29"/>
      <c r="CL31" s="29"/>
      <c r="CM31" s="29"/>
      <c r="CN31" s="29"/>
      <c r="CO31" s="29"/>
      <c r="CP31" s="29"/>
      <c r="CQ31" s="29"/>
      <c r="CR31" s="29"/>
      <c r="CS31" s="29"/>
      <c r="CT31" s="29"/>
      <c r="CU31" s="29"/>
      <c r="CV31" s="29"/>
      <c r="CW31" s="29"/>
      <c r="CX31" s="29"/>
      <c r="CY31" s="29"/>
      <c r="CZ31" s="29"/>
      <c r="DA31" s="29"/>
      <c r="DB31" s="29"/>
      <c r="DC31" s="29"/>
      <c r="DD31" s="29"/>
      <c r="DE31" s="29"/>
      <c r="DF31" s="29"/>
      <c r="DG31" s="29"/>
      <c r="DH31" s="29"/>
      <c r="DI31" s="29"/>
      <c r="DJ31" s="29"/>
      <c r="DK31" s="29"/>
      <c r="DL31" s="29"/>
      <c r="DM31" s="29"/>
      <c r="DN31" s="29"/>
      <c r="DO31" s="29"/>
      <c r="DP31" s="29"/>
      <c r="DQ31" s="29"/>
      <c r="DR31" s="29"/>
      <c r="DS31" s="29"/>
      <c r="DT31" s="29"/>
      <c r="DU31" s="29"/>
      <c r="DV31" s="32"/>
      <c r="DW31" s="29"/>
      <c r="DX31" s="29"/>
      <c r="DY31" s="32"/>
      <c r="DZ31" s="29"/>
      <c r="EA31" s="885"/>
      <c r="FH31" s="29"/>
      <c r="FI31" s="29"/>
      <c r="FJ31" s="29"/>
      <c r="FK31" s="29"/>
      <c r="FL31" s="29"/>
      <c r="FM31" s="29"/>
      <c r="FN31" s="29"/>
      <c r="FO31" s="29"/>
      <c r="FP31" s="29"/>
      <c r="FQ31" s="29"/>
      <c r="FR31" s="32"/>
      <c r="FS31" s="29"/>
      <c r="FT31" s="29"/>
      <c r="FU31" s="885"/>
      <c r="FV31" s="29"/>
      <c r="FW31" s="29"/>
      <c r="FX31" s="29"/>
      <c r="FY31" s="29"/>
      <c r="FZ31" s="29"/>
      <c r="GA31" s="29"/>
      <c r="GB31" s="29"/>
      <c r="GC31" s="29"/>
      <c r="GD31" s="29"/>
      <c r="GE31" s="29"/>
      <c r="GF31" s="29"/>
      <c r="GG31" s="29"/>
      <c r="GH31" s="29"/>
      <c r="GI31" s="29"/>
      <c r="GJ31" s="29"/>
      <c r="GK31" s="29"/>
      <c r="GL31" s="29"/>
      <c r="GM31" s="29"/>
      <c r="GN31" s="29"/>
      <c r="GO31" s="29"/>
      <c r="GP31" s="29"/>
      <c r="GQ31" s="29"/>
      <c r="GR31" s="29"/>
      <c r="GS31" s="29"/>
      <c r="GT31" s="29"/>
      <c r="GU31" s="29"/>
      <c r="GV31" s="29"/>
      <c r="GW31" s="29"/>
      <c r="GX31" s="29"/>
      <c r="GY31" s="29"/>
      <c r="GZ31" s="29"/>
      <c r="HA31" s="29"/>
      <c r="HB31" s="29"/>
      <c r="HC31" s="29"/>
      <c r="HD31" s="29"/>
      <c r="HE31" s="29"/>
      <c r="HF31" s="29"/>
      <c r="HG31" s="29"/>
      <c r="HH31" s="29"/>
      <c r="HI31" s="29"/>
      <c r="HJ31" s="29"/>
      <c r="HK31" s="32"/>
      <c r="HL31" s="29"/>
      <c r="HM31" s="29"/>
      <c r="HN31" s="29"/>
      <c r="HO31" s="29"/>
      <c r="HP31" s="29"/>
      <c r="HQ31" s="885"/>
      <c r="HR31" s="29"/>
      <c r="HS31" s="29"/>
      <c r="HT31" s="29"/>
      <c r="HU31" s="29"/>
      <c r="HV31" s="29"/>
      <c r="HW31" s="29"/>
      <c r="HX31" s="29"/>
      <c r="HY31" s="29"/>
      <c r="HZ31" s="29"/>
      <c r="IA31" s="29"/>
      <c r="IB31" s="29"/>
      <c r="IC31" s="29"/>
      <c r="ID31" s="29"/>
      <c r="IE31" s="29"/>
      <c r="IF31" s="29"/>
      <c r="IG31" s="29"/>
      <c r="IH31" s="29"/>
      <c r="II31" s="29"/>
      <c r="IJ31" s="29"/>
      <c r="IK31" s="29"/>
      <c r="IL31" s="29"/>
      <c r="IM31" s="29"/>
      <c r="IN31" s="29"/>
      <c r="IO31" s="29"/>
      <c r="IP31" s="29"/>
      <c r="IQ31" s="29"/>
      <c r="IR31" s="29"/>
      <c r="IS31" s="29"/>
      <c r="IT31" s="29"/>
      <c r="IU31" s="29"/>
      <c r="IV31" s="29"/>
      <c r="IW31" s="29"/>
      <c r="IX31" s="29"/>
      <c r="IY31" s="29"/>
      <c r="IZ31" s="29"/>
      <c r="JA31" s="29"/>
      <c r="JB31" s="29"/>
      <c r="JC31" s="29"/>
      <c r="JD31" s="29"/>
      <c r="JE31" s="29"/>
      <c r="JF31" s="29"/>
      <c r="JG31" s="29"/>
      <c r="JH31" s="29"/>
      <c r="JI31" s="29"/>
      <c r="JJ31" s="32"/>
      <c r="JK31" s="29"/>
      <c r="JL31" s="29"/>
      <c r="JM31" s="29"/>
      <c r="JN31" s="29"/>
      <c r="JO31" s="29"/>
      <c r="JP31" s="29"/>
      <c r="JQ31" s="29"/>
      <c r="JR31" s="29"/>
      <c r="JS31" s="29"/>
      <c r="JT31" s="32"/>
      <c r="JU31" s="32"/>
      <c r="JV31" s="29"/>
      <c r="JW31" s="32"/>
      <c r="JX31" s="29"/>
      <c r="JY31" s="29"/>
      <c r="JZ31" s="32"/>
      <c r="KA31" s="29"/>
      <c r="KB31" s="29"/>
      <c r="KC31" s="32"/>
      <c r="KD31" s="29"/>
      <c r="KE31" s="29"/>
      <c r="KF31" s="32"/>
      <c r="KG31" s="29"/>
      <c r="KH31" s="29"/>
      <c r="KI31" s="29"/>
      <c r="KJ31" s="32"/>
      <c r="KK31" s="32"/>
      <c r="KL31" s="32"/>
      <c r="KM31" s="885"/>
      <c r="KN31" s="29"/>
      <c r="KO31" s="29"/>
      <c r="KP31" s="29"/>
      <c r="KQ31" s="29"/>
      <c r="KR31" s="29"/>
      <c r="KS31" s="29"/>
      <c r="KT31" s="29"/>
      <c r="KU31" s="29"/>
      <c r="KV31" s="29"/>
      <c r="KW31" s="29"/>
      <c r="KX31" s="29"/>
      <c r="KY31" s="29"/>
      <c r="KZ31" s="29"/>
      <c r="LA31" s="29"/>
      <c r="LB31" s="29"/>
      <c r="LC31" s="29"/>
      <c r="LD31" s="29"/>
      <c r="LE31" s="29"/>
      <c r="LF31" s="29"/>
      <c r="LG31" s="29"/>
      <c r="LH31" s="29"/>
      <c r="LI31" s="29"/>
      <c r="LJ31" s="29"/>
      <c r="LK31" s="29"/>
      <c r="LL31" s="29"/>
      <c r="LM31" s="29"/>
      <c r="LN31" s="29"/>
      <c r="LO31" s="29"/>
      <c r="LP31" s="29"/>
      <c r="LQ31" s="29"/>
      <c r="LR31" s="29"/>
      <c r="LS31" s="29"/>
      <c r="LT31" s="29"/>
      <c r="LU31" s="29"/>
      <c r="LV31" s="29"/>
      <c r="LW31" s="29"/>
      <c r="LX31" s="29"/>
      <c r="LY31" s="29"/>
      <c r="LZ31" s="29"/>
      <c r="MA31" s="32"/>
      <c r="MB31" s="29"/>
      <c r="MC31" s="29"/>
      <c r="MD31" s="29"/>
      <c r="ME31" s="29"/>
      <c r="MF31" s="29"/>
      <c r="MG31" s="29"/>
      <c r="MH31" s="29"/>
      <c r="MI31" s="29"/>
      <c r="MJ31" s="29"/>
      <c r="MK31" s="32"/>
      <c r="ML31" s="32"/>
      <c r="MM31" s="32"/>
      <c r="MN31" s="32"/>
      <c r="MO31" s="32"/>
      <c r="MP31" s="32"/>
      <c r="MQ31" s="32"/>
      <c r="MR31" s="29"/>
      <c r="MS31" s="32"/>
      <c r="MT31" s="29"/>
      <c r="MU31" s="29"/>
      <c r="MV31" s="29"/>
      <c r="MW31" s="29"/>
      <c r="MX31" s="29"/>
      <c r="MY31" s="29"/>
      <c r="MZ31" s="32"/>
      <c r="NA31" s="32"/>
      <c r="NB31" s="32"/>
      <c r="NC31" s="32"/>
      <c r="ND31" s="32"/>
      <c r="NE31" s="32"/>
      <c r="NF31" s="32"/>
      <c r="NG31" s="32"/>
      <c r="NH31" s="885"/>
      <c r="NI31" s="29"/>
      <c r="NJ31" s="29"/>
      <c r="NK31" s="29"/>
      <c r="NL31" s="29"/>
      <c r="NM31" s="29"/>
      <c r="NN31" s="29"/>
      <c r="NO31" s="29"/>
      <c r="NP31" s="29"/>
      <c r="NQ31" s="29"/>
      <c r="NR31" s="29"/>
      <c r="NS31" s="29"/>
      <c r="NT31" s="29"/>
      <c r="NU31" s="29"/>
      <c r="NV31" s="29"/>
      <c r="NW31" s="29"/>
      <c r="NX31" s="29"/>
      <c r="NY31" s="29"/>
      <c r="NZ31" s="29"/>
      <c r="OA31" s="29"/>
      <c r="OB31" s="29"/>
      <c r="OC31" s="29"/>
      <c r="OD31" s="29"/>
      <c r="OE31" s="29"/>
      <c r="OF31" s="29"/>
      <c r="OG31" s="29"/>
      <c r="OH31" s="29"/>
      <c r="OI31" s="29"/>
      <c r="OJ31" s="29"/>
      <c r="OK31" s="29"/>
      <c r="OL31" s="29"/>
      <c r="OM31" s="29"/>
      <c r="ON31" s="29"/>
      <c r="OO31" s="29"/>
      <c r="OP31" s="29"/>
      <c r="OQ31" s="29"/>
      <c r="OR31" s="29"/>
      <c r="OS31" s="29"/>
      <c r="OT31" s="29"/>
      <c r="OU31" s="29"/>
      <c r="OV31" s="29"/>
      <c r="OW31" s="29"/>
      <c r="OX31" s="29"/>
      <c r="OY31" s="29"/>
      <c r="OZ31" s="29"/>
      <c r="PA31" s="32"/>
      <c r="PB31" s="29"/>
      <c r="PC31" s="32"/>
      <c r="PD31" s="32"/>
      <c r="PE31" s="32"/>
      <c r="PF31" s="29"/>
      <c r="PG31" s="29"/>
      <c r="PH31" s="29"/>
      <c r="PI31" s="29"/>
      <c r="PJ31" s="29"/>
      <c r="PK31" s="29"/>
      <c r="PL31" s="29"/>
      <c r="PM31" s="32"/>
      <c r="PN31" s="29"/>
      <c r="PO31" s="29"/>
      <c r="PP31" s="32"/>
      <c r="PQ31" s="32"/>
      <c r="PR31" s="32"/>
      <c r="PS31" s="32"/>
      <c r="PT31" s="32"/>
      <c r="PU31" s="32"/>
      <c r="PV31" s="32"/>
      <c r="PW31" s="32"/>
      <c r="PX31" s="32"/>
      <c r="PY31" s="32"/>
      <c r="PZ31" s="32"/>
      <c r="QA31" s="32"/>
      <c r="QB31" s="32"/>
      <c r="QC31" s="32"/>
      <c r="QD31" s="32"/>
      <c r="QE31" s="32"/>
      <c r="QF31" s="32"/>
      <c r="QG31" s="32"/>
      <c r="QH31" s="32"/>
      <c r="QI31" s="32"/>
      <c r="QJ31" s="32"/>
      <c r="QK31" s="885"/>
      <c r="QL31" s="29"/>
      <c r="QM31" s="29"/>
      <c r="QN31" s="29"/>
      <c r="QO31" s="29"/>
      <c r="QP31" s="29"/>
      <c r="QQ31" s="29"/>
      <c r="QR31" s="29"/>
      <c r="QS31" s="29"/>
      <c r="QT31" s="29"/>
      <c r="QU31" s="29"/>
      <c r="QV31" s="29"/>
      <c r="QW31" s="29"/>
      <c r="QX31" s="29"/>
      <c r="QY31" s="29"/>
      <c r="QZ31" s="29"/>
      <c r="RA31" s="29"/>
      <c r="RB31" s="29"/>
      <c r="RC31" s="29"/>
      <c r="RD31" s="29"/>
      <c r="RE31" s="29"/>
      <c r="RF31" s="29"/>
      <c r="RG31" s="32"/>
      <c r="RH31" s="29"/>
      <c r="RI31" s="29"/>
      <c r="RJ31" s="29"/>
      <c r="RK31" s="29"/>
      <c r="RL31" s="32"/>
      <c r="RM31" s="29"/>
      <c r="RN31" s="29"/>
      <c r="RO31" s="32"/>
      <c r="RP31" s="32"/>
      <c r="RQ31" s="29"/>
      <c r="RR31" s="32"/>
      <c r="RS31" s="29"/>
      <c r="RT31" s="32"/>
      <c r="RU31" s="32"/>
      <c r="RV31" s="32"/>
      <c r="RW31" s="32"/>
      <c r="RX31" s="32"/>
      <c r="RY31" s="32"/>
      <c r="RZ31" s="32"/>
      <c r="SA31" s="32"/>
      <c r="SB31" s="32"/>
      <c r="SC31" s="32"/>
      <c r="SD31" s="32"/>
      <c r="SE31" s="32"/>
      <c r="SF31" s="32"/>
      <c r="SG31" s="32"/>
      <c r="SH31" s="32"/>
      <c r="SI31" s="32"/>
      <c r="SJ31" s="32"/>
      <c r="SK31" s="32"/>
      <c r="SL31" s="32"/>
      <c r="SM31" s="52" t="s">
        <v>1502</v>
      </c>
      <c r="SN31" s="127"/>
      <c r="SO31" s="55" t="s">
        <v>1502</v>
      </c>
      <c r="SP31" s="55" t="s">
        <v>1502</v>
      </c>
      <c r="SQ31" s="52" t="s">
        <v>1502</v>
      </c>
      <c r="SR31" s="6"/>
      <c r="SS31" s="29"/>
      <c r="ST31" s="29"/>
      <c r="SU31" s="29"/>
      <c r="SV31" s="52"/>
      <c r="SW31" s="36"/>
      <c r="SX31" s="36"/>
      <c r="SY31" s="29"/>
      <c r="SZ31" s="37"/>
      <c r="TA31" s="37"/>
      <c r="TB31" s="37"/>
      <c r="TC31" s="37"/>
      <c r="TD31" s="37"/>
      <c r="TE31" s="1049"/>
      <c r="TF31" s="37"/>
      <c r="TG31" s="37"/>
      <c r="TH31" s="1049"/>
      <c r="TI31" s="37"/>
      <c r="TJ31" s="37"/>
      <c r="TK31" s="1049"/>
      <c r="TL31" s="37"/>
      <c r="TM31" s="1049"/>
      <c r="TN31" s="1049"/>
      <c r="TO31" s="1049"/>
      <c r="TP31" s="1049"/>
      <c r="TQ31" s="52"/>
      <c r="TR31" s="52"/>
      <c r="TS31" s="52"/>
      <c r="TT31" s="52"/>
      <c r="TU31" s="52"/>
      <c r="TV31" s="1049"/>
      <c r="TW31" s="52"/>
      <c r="TX31" s="1049"/>
      <c r="TY31" s="52"/>
      <c r="TZ31" s="52"/>
      <c r="UA31" s="52"/>
      <c r="UB31" s="52"/>
      <c r="UC31" s="1049"/>
      <c r="UD31" s="52"/>
      <c r="UE31" s="52"/>
      <c r="UF31" s="1049"/>
      <c r="UG31" s="52"/>
      <c r="UH31" s="1049"/>
      <c r="UI31" s="1049"/>
      <c r="UJ31" s="52" t="s">
        <v>1502</v>
      </c>
      <c r="UK31" s="52"/>
      <c r="UL31" s="52" t="s">
        <v>1502</v>
      </c>
      <c r="UM31" s="52" t="s">
        <v>1502</v>
      </c>
      <c r="UN31" s="52" t="s">
        <v>1502</v>
      </c>
      <c r="UO31" s="6"/>
      <c r="UP31" s="36"/>
      <c r="UQ31" s="36"/>
      <c r="UR31" s="36"/>
      <c r="US31" s="36"/>
      <c r="UT31" s="36"/>
      <c r="UU31" s="36"/>
      <c r="UV31" s="36"/>
      <c r="UW31" s="36"/>
      <c r="UX31" s="36"/>
      <c r="UY31" s="36"/>
      <c r="UZ31" s="36"/>
      <c r="VA31" s="36"/>
      <c r="VB31" s="36"/>
      <c r="VC31" s="36"/>
      <c r="VD31" s="36"/>
      <c r="VE31" s="36"/>
      <c r="VF31" s="36"/>
      <c r="VG31" s="52"/>
      <c r="VH31" s="52"/>
      <c r="VI31" s="52"/>
      <c r="VJ31" s="52"/>
      <c r="VK31" s="52"/>
      <c r="VL31" s="1049"/>
      <c r="VM31" s="1049"/>
      <c r="VN31" s="52"/>
      <c r="VO31" s="52"/>
      <c r="VP31" s="52"/>
      <c r="VQ31" s="1049"/>
      <c r="VR31" s="1049"/>
      <c r="VS31" s="52"/>
      <c r="VT31" s="52"/>
      <c r="VU31" s="52"/>
      <c r="VV31" s="1049"/>
      <c r="VW31" s="1049"/>
      <c r="VX31" s="52"/>
      <c r="VY31" s="52"/>
      <c r="VZ31" s="52"/>
      <c r="WA31" s="1049"/>
      <c r="WB31" s="1049"/>
      <c r="WC31" s="52"/>
      <c r="WD31" s="52"/>
      <c r="WE31" s="52"/>
      <c r="WF31" s="1049"/>
      <c r="WG31" s="52"/>
      <c r="WH31" s="52"/>
      <c r="WI31" s="32"/>
      <c r="WJ31" s="52"/>
      <c r="WK31" s="52"/>
      <c r="WL31" s="52"/>
      <c r="WM31" s="52"/>
      <c r="WN31" s="52"/>
      <c r="WO31" s="52"/>
      <c r="WP31" s="52"/>
      <c r="WQ31" s="52"/>
      <c r="WR31" s="52"/>
      <c r="WS31" s="52"/>
      <c r="WT31" s="52"/>
      <c r="WU31" s="52"/>
      <c r="WV31" s="1049"/>
      <c r="WW31" s="1049"/>
      <c r="WX31" s="52"/>
      <c r="WY31" s="1049"/>
      <c r="WZ31" s="1049"/>
      <c r="XA31" s="1049"/>
      <c r="XB31" s="1049"/>
      <c r="XC31" s="1049"/>
      <c r="XD31" s="1049"/>
      <c r="XE31" s="1049"/>
      <c r="XF31" s="1049"/>
      <c r="XG31" s="1049"/>
      <c r="XH31" s="1049"/>
      <c r="XI31" s="1049">
        <v>1.8</v>
      </c>
      <c r="XJ31" s="32"/>
      <c r="XK31" s="113">
        <v>1.85</v>
      </c>
      <c r="XL31" s="1049">
        <f t="shared" si="149"/>
        <v>1.8</v>
      </c>
      <c r="XM31" s="52"/>
      <c r="XN31" s="52">
        <v>1.83</v>
      </c>
      <c r="XO31" s="6">
        <f t="shared" si="150"/>
        <v>-1</v>
      </c>
      <c r="XP31" s="6">
        <f t="shared" si="151"/>
        <v>1.666666666666668E-2</v>
      </c>
      <c r="XQ31" s="1224"/>
      <c r="XR31" s="52"/>
      <c r="XS31" s="52"/>
      <c r="XT31" s="52"/>
      <c r="XU31" s="52"/>
      <c r="XV31" s="58"/>
      <c r="XW31" s="52"/>
      <c r="XX31" s="52"/>
      <c r="XY31" s="32"/>
      <c r="XZ31" s="52"/>
      <c r="YA31" s="52"/>
      <c r="YB31" s="52"/>
      <c r="YC31" s="52"/>
      <c r="YD31" s="52"/>
      <c r="YE31" s="52"/>
      <c r="YF31" s="52"/>
      <c r="YG31" s="52"/>
      <c r="YH31" s="52"/>
      <c r="YI31" s="1049"/>
      <c r="YJ31" s="52" t="s">
        <v>1502</v>
      </c>
      <c r="YK31" s="1049"/>
      <c r="YL31" s="1049" t="s">
        <v>1502</v>
      </c>
      <c r="YM31" s="1049" t="s">
        <v>1502</v>
      </c>
      <c r="YN31" s="52" t="s">
        <v>1502</v>
      </c>
      <c r="YO31" s="6"/>
      <c r="YP31" s="58"/>
      <c r="YQ31" s="58"/>
      <c r="YR31" s="52"/>
      <c r="YS31" s="52"/>
      <c r="YT31" s="52"/>
      <c r="YU31" s="52"/>
      <c r="YV31" s="52"/>
      <c r="YW31" s="52"/>
      <c r="YX31" s="52"/>
      <c r="YY31" s="52"/>
      <c r="YZ31" s="52"/>
      <c r="ZA31" s="52"/>
      <c r="ZB31" s="52"/>
      <c r="ZC31" s="58"/>
      <c r="ZD31" s="52"/>
      <c r="ZE31" s="52" t="s">
        <v>1502</v>
      </c>
      <c r="ZF31" s="52"/>
      <c r="ZG31" s="52" t="s">
        <v>1502</v>
      </c>
      <c r="ZH31" s="52" t="s">
        <v>1502</v>
      </c>
      <c r="ZI31" s="52"/>
      <c r="ZJ31" s="6"/>
      <c r="ZK31" s="1049"/>
      <c r="ZL31" s="1049"/>
      <c r="ZM31" s="1049"/>
      <c r="ZN31" s="1049"/>
      <c r="ZO31" s="52"/>
      <c r="ZP31" s="52"/>
      <c r="ZQ31" s="58"/>
      <c r="ZR31" s="52"/>
      <c r="ZS31" s="32"/>
      <c r="ZT31" s="52"/>
      <c r="ZU31" s="32"/>
      <c r="ZV31" s="52"/>
      <c r="ZW31" s="1049"/>
      <c r="ZX31" s="52"/>
      <c r="ZY31" s="52"/>
      <c r="ZZ31" s="1049"/>
      <c r="AAA31" s="32"/>
      <c r="AAB31" s="52">
        <v>1.83</v>
      </c>
      <c r="AAC31" s="1049">
        <v>1.93</v>
      </c>
      <c r="AAD31" s="52">
        <f t="shared" si="156"/>
        <v>1.83</v>
      </c>
      <c r="AAE31" s="52">
        <v>1.81</v>
      </c>
      <c r="AAF31" s="678">
        <f t="shared" si="157"/>
        <v>-1.0928961748633888E-2</v>
      </c>
      <c r="AAG31" s="52"/>
      <c r="AAH31" s="52"/>
      <c r="AAI31" s="32"/>
      <c r="AAJ31" s="52"/>
      <c r="AAK31" s="1049"/>
      <c r="AAL31" s="1049"/>
      <c r="AAM31" s="32"/>
      <c r="AAN31" s="52"/>
      <c r="AAO31" s="1049"/>
      <c r="AAP31" s="52"/>
      <c r="AAQ31" s="58"/>
      <c r="AAR31" s="52"/>
      <c r="AAS31" s="1042"/>
      <c r="AAT31" s="1049"/>
      <c r="AAU31" s="1049"/>
      <c r="AAV31" s="52"/>
      <c r="AAW31" s="52" t="s">
        <v>1502</v>
      </c>
      <c r="AAX31" s="58"/>
      <c r="AAY31" s="52" t="s">
        <v>1502</v>
      </c>
      <c r="AAZ31" s="52" t="s">
        <v>1502</v>
      </c>
      <c r="ABA31" s="52"/>
      <c r="ABB31" s="6"/>
      <c r="ABC31" s="52">
        <v>1.28</v>
      </c>
      <c r="ABD31" s="52">
        <f t="shared" si="123"/>
        <v>1.28</v>
      </c>
      <c r="ABE31" s="52">
        <v>1.29</v>
      </c>
      <c r="ABF31" s="6">
        <f t="shared" si="124"/>
        <v>7.8125000000000069E-3</v>
      </c>
      <c r="ABG31" s="52">
        <v>1.37</v>
      </c>
      <c r="ABH31" s="52">
        <f t="shared" si="125"/>
        <v>1.37</v>
      </c>
      <c r="ABI31" s="52">
        <v>1.38</v>
      </c>
      <c r="ABJ31" s="6">
        <f t="shared" si="160"/>
        <v>7.2992700729925444E-3</v>
      </c>
      <c r="ABK31" s="1566">
        <v>1.3109999999999999</v>
      </c>
      <c r="ABL31" s="52">
        <f t="shared" si="126"/>
        <v>1.3109999999999999</v>
      </c>
      <c r="ABM31" s="52">
        <v>1.32</v>
      </c>
      <c r="ABN31" s="678">
        <f t="shared" si="127"/>
        <v>6.8649885583524934E-3</v>
      </c>
      <c r="ABO31" s="36"/>
      <c r="ABP31" s="1180"/>
      <c r="ABQ31" s="36"/>
      <c r="ABR31" s="36"/>
      <c r="ABS31" s="36"/>
      <c r="ABT31" s="36"/>
      <c r="ABU31" s="36"/>
      <c r="ABV31" s="36"/>
      <c r="ABW31" s="36"/>
      <c r="ABX31" s="36"/>
      <c r="ABY31" s="59"/>
      <c r="ABZ31" s="59"/>
      <c r="ACA31" s="59"/>
      <c r="ACB31" s="59"/>
      <c r="ACC31" s="36"/>
      <c r="ACD31" s="37"/>
      <c r="ACE31" s="37"/>
      <c r="ACF31" s="37"/>
    </row>
    <row r="32" spans="1:760" s="4" customFormat="1" ht="29.5" thickBot="1" x14ac:dyDescent="0.4">
      <c r="A32" s="1688">
        <v>30</v>
      </c>
      <c r="B32" s="56" t="s">
        <v>17</v>
      </c>
      <c r="C32" s="56" t="s">
        <v>1254</v>
      </c>
      <c r="D32" s="56" t="s">
        <v>2307</v>
      </c>
      <c r="E32" s="56" t="s">
        <v>3992</v>
      </c>
      <c r="F32" s="56" t="s">
        <v>2329</v>
      </c>
      <c r="G32" s="56" t="s">
        <v>2330</v>
      </c>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32"/>
      <c r="BC32" s="29"/>
      <c r="BD32" s="885"/>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32"/>
      <c r="DW32" s="29"/>
      <c r="DX32" s="29"/>
      <c r="DY32" s="32"/>
      <c r="DZ32" s="29"/>
      <c r="EA32" s="885"/>
      <c r="FH32" s="29"/>
      <c r="FI32" s="29"/>
      <c r="FJ32" s="29"/>
      <c r="FK32" s="29"/>
      <c r="FL32" s="29"/>
      <c r="FM32" s="29"/>
      <c r="FN32" s="29"/>
      <c r="FO32" s="29"/>
      <c r="FP32" s="29"/>
      <c r="FQ32" s="29"/>
      <c r="FR32" s="32"/>
      <c r="FS32" s="29"/>
      <c r="FT32" s="29"/>
      <c r="FU32" s="885"/>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32"/>
      <c r="HL32" s="29"/>
      <c r="HM32" s="29"/>
      <c r="HN32" s="29"/>
      <c r="HO32" s="29"/>
      <c r="HP32" s="29"/>
      <c r="HQ32" s="885"/>
      <c r="HR32" s="29"/>
      <c r="HS32" s="29"/>
      <c r="HT32" s="29"/>
      <c r="HU32" s="29"/>
      <c r="HV32" s="29"/>
      <c r="HW32" s="29"/>
      <c r="HX32" s="29"/>
      <c r="HY32" s="29"/>
      <c r="HZ32" s="29"/>
      <c r="IA32" s="29"/>
      <c r="IB32" s="29"/>
      <c r="IC32" s="29"/>
      <c r="ID32" s="29"/>
      <c r="IE32" s="29"/>
      <c r="IF32" s="29"/>
      <c r="IG32" s="29"/>
      <c r="IH32" s="29"/>
      <c r="II32" s="29"/>
      <c r="IJ32" s="29"/>
      <c r="IK32" s="29"/>
      <c r="IL32" s="29"/>
      <c r="IM32" s="29"/>
      <c r="IN32" s="29"/>
      <c r="IO32" s="29"/>
      <c r="IP32" s="29"/>
      <c r="IQ32" s="29"/>
      <c r="IR32" s="29"/>
      <c r="IS32" s="29"/>
      <c r="IT32" s="29"/>
      <c r="IU32" s="29"/>
      <c r="IV32" s="29"/>
      <c r="IW32" s="29"/>
      <c r="IX32" s="29"/>
      <c r="IY32" s="29"/>
      <c r="IZ32" s="29"/>
      <c r="JA32" s="29"/>
      <c r="JB32" s="29"/>
      <c r="JC32" s="29"/>
      <c r="JD32" s="29"/>
      <c r="JE32" s="29"/>
      <c r="JF32" s="29"/>
      <c r="JG32" s="29"/>
      <c r="JH32" s="29"/>
      <c r="JI32" s="29"/>
      <c r="JJ32" s="32"/>
      <c r="JK32" s="29"/>
      <c r="JL32" s="29"/>
      <c r="JM32" s="29"/>
      <c r="JN32" s="29"/>
      <c r="JO32" s="29"/>
      <c r="JP32" s="29"/>
      <c r="JQ32" s="29"/>
      <c r="JR32" s="29"/>
      <c r="JS32" s="29"/>
      <c r="JT32" s="32"/>
      <c r="JU32" s="32"/>
      <c r="JV32" s="29"/>
      <c r="JW32" s="32"/>
      <c r="JX32" s="29"/>
      <c r="JY32" s="29"/>
      <c r="JZ32" s="32"/>
      <c r="KA32" s="29"/>
      <c r="KB32" s="29"/>
      <c r="KC32" s="32"/>
      <c r="KD32" s="29"/>
      <c r="KE32" s="29"/>
      <c r="KF32" s="32"/>
      <c r="KG32" s="29"/>
      <c r="KH32" s="29"/>
      <c r="KI32" s="29"/>
      <c r="KJ32" s="32"/>
      <c r="KK32" s="32"/>
      <c r="KL32" s="32"/>
      <c r="KM32" s="885"/>
      <c r="KN32" s="29"/>
      <c r="KO32" s="29"/>
      <c r="KP32" s="29"/>
      <c r="KQ32" s="29"/>
      <c r="KR32" s="29"/>
      <c r="KS32" s="29"/>
      <c r="KT32" s="29"/>
      <c r="KU32" s="29"/>
      <c r="KV32" s="29"/>
      <c r="KW32" s="29"/>
      <c r="KX32" s="29"/>
      <c r="KY32" s="29"/>
      <c r="KZ32" s="29"/>
      <c r="LA32" s="29"/>
      <c r="LB32" s="29"/>
      <c r="LC32" s="29"/>
      <c r="LD32" s="29"/>
      <c r="LE32" s="29"/>
      <c r="LF32" s="29"/>
      <c r="LG32" s="29"/>
      <c r="LH32" s="29"/>
      <c r="LI32" s="29"/>
      <c r="LJ32" s="29"/>
      <c r="LK32" s="29"/>
      <c r="LL32" s="29"/>
      <c r="LM32" s="29"/>
      <c r="LN32" s="29"/>
      <c r="LO32" s="29"/>
      <c r="LP32" s="29"/>
      <c r="LQ32" s="29"/>
      <c r="LR32" s="29"/>
      <c r="LS32" s="29"/>
      <c r="LT32" s="29"/>
      <c r="LU32" s="29"/>
      <c r="LV32" s="29"/>
      <c r="LW32" s="29"/>
      <c r="LX32" s="29"/>
      <c r="LY32" s="29"/>
      <c r="LZ32" s="29"/>
      <c r="MA32" s="32"/>
      <c r="MB32" s="29"/>
      <c r="MC32" s="29"/>
      <c r="MD32" s="29"/>
      <c r="ME32" s="29"/>
      <c r="MF32" s="29"/>
      <c r="MG32" s="29"/>
      <c r="MH32" s="29"/>
      <c r="MI32" s="29"/>
      <c r="MJ32" s="29"/>
      <c r="MK32" s="32"/>
      <c r="ML32" s="32"/>
      <c r="MM32" s="32"/>
      <c r="MN32" s="32"/>
      <c r="MO32" s="32"/>
      <c r="MP32" s="32"/>
      <c r="MQ32" s="32"/>
      <c r="MR32" s="29"/>
      <c r="MS32" s="32"/>
      <c r="MT32" s="29"/>
      <c r="MU32" s="29"/>
      <c r="MV32" s="29"/>
      <c r="MW32" s="29"/>
      <c r="MX32" s="29"/>
      <c r="MY32" s="29"/>
      <c r="MZ32" s="32"/>
      <c r="NA32" s="32"/>
      <c r="NB32" s="32"/>
      <c r="NC32" s="32"/>
      <c r="ND32" s="32"/>
      <c r="NE32" s="32"/>
      <c r="NF32" s="32"/>
      <c r="NG32" s="32"/>
      <c r="NH32" s="885"/>
      <c r="NI32" s="29"/>
      <c r="NJ32" s="29"/>
      <c r="NK32" s="29"/>
      <c r="NL32" s="29"/>
      <c r="NM32" s="29"/>
      <c r="NN32" s="29"/>
      <c r="NO32" s="29"/>
      <c r="NP32" s="29"/>
      <c r="NQ32" s="29"/>
      <c r="NR32" s="29"/>
      <c r="NS32" s="29"/>
      <c r="NT32" s="29"/>
      <c r="NU32" s="29"/>
      <c r="NV32" s="29"/>
      <c r="NW32" s="29"/>
      <c r="NX32" s="29"/>
      <c r="NY32" s="29"/>
      <c r="NZ32" s="29"/>
      <c r="OA32" s="29"/>
      <c r="OB32" s="29"/>
      <c r="OC32" s="29"/>
      <c r="OD32" s="29"/>
      <c r="OE32" s="29"/>
      <c r="OF32" s="29"/>
      <c r="OG32" s="29"/>
      <c r="OH32" s="29"/>
      <c r="OI32" s="29"/>
      <c r="OJ32" s="29"/>
      <c r="OK32" s="29"/>
      <c r="OL32" s="29"/>
      <c r="OM32" s="29"/>
      <c r="ON32" s="29"/>
      <c r="OO32" s="29"/>
      <c r="OP32" s="29"/>
      <c r="OQ32" s="29"/>
      <c r="OR32" s="29"/>
      <c r="OS32" s="29"/>
      <c r="OT32" s="29"/>
      <c r="OU32" s="29"/>
      <c r="OV32" s="29"/>
      <c r="OW32" s="29"/>
      <c r="OX32" s="29"/>
      <c r="OY32" s="29"/>
      <c r="OZ32" s="29"/>
      <c r="PA32" s="32"/>
      <c r="PB32" s="29"/>
      <c r="PC32" s="32"/>
      <c r="PD32" s="32"/>
      <c r="PE32" s="32"/>
      <c r="PF32" s="29"/>
      <c r="PG32" s="29"/>
      <c r="PH32" s="29"/>
      <c r="PI32" s="29"/>
      <c r="PJ32" s="29"/>
      <c r="PK32" s="29"/>
      <c r="PL32" s="29"/>
      <c r="PM32" s="32"/>
      <c r="PN32" s="29"/>
      <c r="PO32" s="29"/>
      <c r="PP32" s="32"/>
      <c r="PQ32" s="32"/>
      <c r="PR32" s="32"/>
      <c r="PS32" s="32"/>
      <c r="PT32" s="32"/>
      <c r="PU32" s="32"/>
      <c r="PV32" s="32"/>
      <c r="PW32" s="32"/>
      <c r="PX32" s="32"/>
      <c r="PY32" s="32"/>
      <c r="PZ32" s="32"/>
      <c r="QA32" s="32"/>
      <c r="QB32" s="32"/>
      <c r="QC32" s="32"/>
      <c r="QD32" s="32"/>
      <c r="QE32" s="32"/>
      <c r="QF32" s="32"/>
      <c r="QG32" s="32"/>
      <c r="QH32" s="32"/>
      <c r="QI32" s="32"/>
      <c r="QJ32" s="32"/>
      <c r="QK32" s="885"/>
      <c r="QL32" s="29"/>
      <c r="QM32" s="29"/>
      <c r="QN32" s="29"/>
      <c r="QO32" s="29"/>
      <c r="QP32" s="29"/>
      <c r="QQ32" s="29"/>
      <c r="QR32" s="29"/>
      <c r="QS32" s="29"/>
      <c r="QT32" s="29"/>
      <c r="QU32" s="29"/>
      <c r="QV32" s="29"/>
      <c r="QW32" s="29"/>
      <c r="QX32" s="29"/>
      <c r="QY32" s="29"/>
      <c r="QZ32" s="29"/>
      <c r="RA32" s="29"/>
      <c r="RB32" s="29"/>
      <c r="RC32" s="29"/>
      <c r="RD32" s="29"/>
      <c r="RE32" s="29"/>
      <c r="RF32" s="29"/>
      <c r="RG32" s="32"/>
      <c r="RH32" s="29"/>
      <c r="RI32" s="29"/>
      <c r="RJ32" s="29"/>
      <c r="RK32" s="29"/>
      <c r="RL32" s="32"/>
      <c r="RM32" s="29"/>
      <c r="RN32" s="29"/>
      <c r="RO32" s="32"/>
      <c r="RP32" s="32"/>
      <c r="RQ32" s="29"/>
      <c r="RR32" s="32"/>
      <c r="RS32" s="29"/>
      <c r="RT32" s="32"/>
      <c r="RU32" s="32"/>
      <c r="RV32" s="32"/>
      <c r="RW32" s="32"/>
      <c r="RX32" s="32"/>
      <c r="RY32" s="32"/>
      <c r="RZ32" s="32"/>
      <c r="SA32" s="32"/>
      <c r="SB32" s="32"/>
      <c r="SC32" s="32"/>
      <c r="SD32" s="32"/>
      <c r="SE32" s="32"/>
      <c r="SF32" s="32"/>
      <c r="SG32" s="32"/>
      <c r="SH32" s="32"/>
      <c r="SI32" s="32"/>
      <c r="SJ32" s="32"/>
      <c r="SK32" s="32"/>
      <c r="SL32" s="32"/>
      <c r="SM32" s="56" t="s">
        <v>1502</v>
      </c>
      <c r="SN32" s="119"/>
      <c r="SO32" s="36" t="s">
        <v>1502</v>
      </c>
      <c r="SP32" s="36" t="s">
        <v>1502</v>
      </c>
      <c r="SQ32" s="56" t="s">
        <v>1502</v>
      </c>
      <c r="SR32" s="357"/>
      <c r="SS32" s="35"/>
      <c r="ST32" s="35"/>
      <c r="SU32" s="35"/>
      <c r="SV32" s="54"/>
      <c r="SW32" s="40"/>
      <c r="SX32" s="40"/>
      <c r="SY32" s="35"/>
      <c r="SZ32" s="46"/>
      <c r="TA32" s="46"/>
      <c r="TB32" s="46"/>
      <c r="TC32" s="46"/>
      <c r="TD32" s="46"/>
      <c r="TE32" s="1051"/>
      <c r="TF32" s="46"/>
      <c r="TG32" s="46"/>
      <c r="TH32" s="1051"/>
      <c r="TI32" s="46"/>
      <c r="TJ32" s="46"/>
      <c r="TK32" s="1051"/>
      <c r="TL32" s="46"/>
      <c r="TM32" s="1051"/>
      <c r="TN32" s="1051"/>
      <c r="TO32" s="1051"/>
      <c r="TP32" s="1051"/>
      <c r="TQ32" s="54"/>
      <c r="TR32" s="54"/>
      <c r="TS32" s="54"/>
      <c r="TT32" s="54"/>
      <c r="TU32" s="54"/>
      <c r="TV32" s="1051"/>
      <c r="TW32" s="54"/>
      <c r="TX32" s="1051"/>
      <c r="TY32" s="54"/>
      <c r="TZ32" s="54"/>
      <c r="UA32" s="56"/>
      <c r="UB32" s="54"/>
      <c r="UC32" s="1051"/>
      <c r="UD32" s="54"/>
      <c r="UE32" s="54"/>
      <c r="UF32" s="1051"/>
      <c r="UG32" s="54"/>
      <c r="UH32" s="1051"/>
      <c r="UI32" s="1051"/>
      <c r="UJ32" s="56" t="s">
        <v>1502</v>
      </c>
      <c r="UK32" s="56"/>
      <c r="UL32" s="56" t="s">
        <v>1502</v>
      </c>
      <c r="UM32" s="56" t="s">
        <v>1502</v>
      </c>
      <c r="UN32" s="56" t="s">
        <v>1502</v>
      </c>
      <c r="UO32" s="357"/>
      <c r="UP32" s="46"/>
      <c r="UQ32" s="46"/>
      <c r="UR32" s="46"/>
      <c r="US32" s="46"/>
      <c r="UT32" s="46"/>
      <c r="UU32" s="46"/>
      <c r="UV32" s="46"/>
      <c r="UW32" s="46"/>
      <c r="UX32" s="46"/>
      <c r="UY32" s="46"/>
      <c r="UZ32" s="46"/>
      <c r="VA32" s="46"/>
      <c r="VB32" s="46"/>
      <c r="VC32" s="46"/>
      <c r="VD32" s="46"/>
      <c r="VE32" s="46"/>
      <c r="VF32" s="46"/>
      <c r="VG32" s="54"/>
      <c r="VH32" s="54"/>
      <c r="VI32" s="54"/>
      <c r="VJ32" s="54"/>
      <c r="VK32" s="54"/>
      <c r="VL32" s="1051"/>
      <c r="VM32" s="1051"/>
      <c r="VN32" s="54"/>
      <c r="VO32" s="54"/>
      <c r="VP32" s="54"/>
      <c r="VQ32" s="1051"/>
      <c r="VR32" s="1051"/>
      <c r="VS32" s="54"/>
      <c r="VT32" s="54"/>
      <c r="VU32" s="54"/>
      <c r="VV32" s="1051"/>
      <c r="VW32" s="1051"/>
      <c r="VX32" s="54"/>
      <c r="VY32" s="54"/>
      <c r="VZ32" s="54"/>
      <c r="WA32" s="1051"/>
      <c r="WB32" s="1051"/>
      <c r="WC32" s="54"/>
      <c r="WD32" s="54"/>
      <c r="WE32" s="54"/>
      <c r="WF32" s="1051"/>
      <c r="WG32" s="54"/>
      <c r="WH32" s="54"/>
      <c r="WI32" s="884"/>
      <c r="WJ32" s="56"/>
      <c r="WK32" s="56"/>
      <c r="WL32" s="56"/>
      <c r="WM32" s="56"/>
      <c r="WN32" s="56"/>
      <c r="WO32" s="56"/>
      <c r="WP32" s="56"/>
      <c r="WQ32" s="56"/>
      <c r="WR32" s="56"/>
      <c r="WS32" s="56"/>
      <c r="WT32" s="56"/>
      <c r="WU32" s="56"/>
      <c r="WV32" s="1051"/>
      <c r="WW32" s="1051"/>
      <c r="WX32" s="56"/>
      <c r="WY32" s="1051"/>
      <c r="WZ32" s="1051"/>
      <c r="XA32" s="1051"/>
      <c r="XB32" s="1051"/>
      <c r="XC32" s="1051"/>
      <c r="XD32" s="1051"/>
      <c r="XE32" s="1051"/>
      <c r="XF32" s="1051"/>
      <c r="XG32" s="1051"/>
      <c r="XH32" s="1051"/>
      <c r="XI32" s="1051">
        <v>11.62</v>
      </c>
      <c r="XJ32" s="1051"/>
      <c r="XK32" s="113" t="s">
        <v>1159</v>
      </c>
      <c r="XL32" s="56">
        <f t="shared" si="149"/>
        <v>11.62</v>
      </c>
      <c r="XM32" s="56"/>
      <c r="XN32" s="56" t="s">
        <v>1159</v>
      </c>
      <c r="XO32" s="357">
        <f t="shared" si="150"/>
        <v>-1</v>
      </c>
      <c r="XP32" s="357"/>
      <c r="XQ32" s="357"/>
      <c r="XR32" s="56"/>
      <c r="XS32" s="56"/>
      <c r="XT32" s="56"/>
      <c r="XU32" s="54"/>
      <c r="XV32" s="54"/>
      <c r="XW32" s="56"/>
      <c r="XX32" s="54"/>
      <c r="XY32" s="28"/>
      <c r="XZ32" s="56"/>
      <c r="YA32" s="56"/>
      <c r="YB32" s="54"/>
      <c r="YC32" s="54"/>
      <c r="YD32" s="54"/>
      <c r="YE32" s="54"/>
      <c r="YF32" s="54"/>
      <c r="YG32" s="54"/>
      <c r="YH32" s="54"/>
      <c r="YI32" s="1051"/>
      <c r="YJ32" s="56" t="s">
        <v>1502</v>
      </c>
      <c r="YK32" s="1050"/>
      <c r="YL32" s="56" t="s">
        <v>1502</v>
      </c>
      <c r="YM32" s="56" t="s">
        <v>1502</v>
      </c>
      <c r="YN32" s="56" t="s">
        <v>1502</v>
      </c>
      <c r="YO32" s="5"/>
      <c r="YP32" s="54"/>
      <c r="YQ32" s="28"/>
      <c r="YR32" s="54"/>
      <c r="YS32" s="54"/>
      <c r="YT32" s="54"/>
      <c r="YU32" s="54"/>
      <c r="YV32" s="54"/>
      <c r="YW32" s="56"/>
      <c r="YX32" s="54"/>
      <c r="YY32" s="54"/>
      <c r="YZ32" s="56"/>
      <c r="ZA32" s="54"/>
      <c r="ZB32" s="54"/>
      <c r="ZC32" s="28"/>
      <c r="ZD32" s="56"/>
      <c r="ZE32" s="56" t="s">
        <v>1502</v>
      </c>
      <c r="ZF32" s="56"/>
      <c r="ZG32" s="54" t="s">
        <v>1502</v>
      </c>
      <c r="ZH32" s="54" t="s">
        <v>1502</v>
      </c>
      <c r="ZI32" s="54"/>
      <c r="ZJ32" s="5"/>
      <c r="ZK32" s="1050"/>
      <c r="ZL32" s="1050"/>
      <c r="ZM32" s="1050"/>
      <c r="ZN32" s="1392"/>
      <c r="ZO32" s="1322"/>
      <c r="ZP32" s="1322"/>
      <c r="ZQ32" s="1390"/>
      <c r="ZR32" s="1322"/>
      <c r="ZS32" s="1445"/>
      <c r="ZT32" s="1322"/>
      <c r="ZU32" s="1445"/>
      <c r="ZV32" s="1322"/>
      <c r="ZW32" s="1392"/>
      <c r="ZX32" s="56"/>
      <c r="ZY32" s="1322"/>
      <c r="ZZ32" s="1050"/>
      <c r="AAA32" s="884"/>
      <c r="AAB32" s="56">
        <v>11.83</v>
      </c>
      <c r="AAC32" s="56" t="s">
        <v>1159</v>
      </c>
      <c r="AAD32" s="54">
        <f t="shared" si="156"/>
        <v>11.83</v>
      </c>
      <c r="AAE32" s="56" t="s">
        <v>1159</v>
      </c>
      <c r="AAF32" s="1146"/>
      <c r="AAG32" s="56"/>
      <c r="AAH32" s="56"/>
      <c r="AAI32" s="56"/>
      <c r="AAJ32" s="54"/>
      <c r="AAK32" s="54"/>
      <c r="AAL32" s="54"/>
      <c r="AAM32" s="66"/>
      <c r="AAN32" s="54"/>
      <c r="AAO32" s="1050"/>
      <c r="AAP32" s="54"/>
      <c r="AAQ32" s="28"/>
      <c r="AAR32" s="54"/>
      <c r="AAS32" s="1042"/>
      <c r="AAT32" s="1050"/>
      <c r="AAU32" s="1051"/>
      <c r="AAV32" s="54"/>
      <c r="AAW32" s="56" t="s">
        <v>1502</v>
      </c>
      <c r="AAX32" s="28"/>
      <c r="AAY32" s="56" t="s">
        <v>1502</v>
      </c>
      <c r="AAZ32" s="56" t="s">
        <v>1502</v>
      </c>
      <c r="ABA32" s="56"/>
      <c r="ABB32" s="357"/>
      <c r="ABC32" s="56" t="s">
        <v>1159</v>
      </c>
      <c r="ABD32" s="56" t="str">
        <f t="shared" si="123"/>
        <v>Blocked</v>
      </c>
      <c r="ABE32" s="56" t="s">
        <v>1159</v>
      </c>
      <c r="ABF32" s="5"/>
      <c r="ABG32" s="56" t="s">
        <v>1159</v>
      </c>
      <c r="ABH32" s="56" t="str">
        <f t="shared" si="125"/>
        <v>Blocked</v>
      </c>
      <c r="ABI32" s="56" t="s">
        <v>1159</v>
      </c>
      <c r="ABJ32" s="5"/>
      <c r="ABK32" s="56" t="s">
        <v>1159</v>
      </c>
      <c r="ABL32" s="56" t="str">
        <f t="shared" si="126"/>
        <v>Blocked</v>
      </c>
      <c r="ABM32" s="56" t="s">
        <v>1159</v>
      </c>
      <c r="ABN32" s="677"/>
      <c r="ABO32" s="40"/>
      <c r="ABP32" s="46"/>
      <c r="ABQ32" s="40"/>
      <c r="ABR32" s="40"/>
      <c r="ABS32" s="40"/>
      <c r="ABT32" s="40"/>
      <c r="ABU32" s="40"/>
      <c r="ABV32" s="40"/>
      <c r="ABW32" s="40"/>
      <c r="ABX32" s="40"/>
      <c r="ABY32" s="69"/>
      <c r="ABZ32" s="69"/>
      <c r="ACA32" s="69"/>
      <c r="ACB32" s="69"/>
      <c r="ACC32" s="371"/>
      <c r="ACD32" s="1052"/>
      <c r="ACE32" s="1052"/>
      <c r="ACF32" s="1052"/>
    </row>
    <row r="33" spans="1:760" s="4" customFormat="1" ht="29.5" thickBot="1" x14ac:dyDescent="0.4">
      <c r="A33" s="340">
        <v>31</v>
      </c>
      <c r="B33" s="52" t="s">
        <v>17</v>
      </c>
      <c r="C33" s="52" t="s">
        <v>1254</v>
      </c>
      <c r="D33" s="52" t="s">
        <v>2307</v>
      </c>
      <c r="E33" s="52" t="s">
        <v>3992</v>
      </c>
      <c r="F33" s="52" t="s">
        <v>2329</v>
      </c>
      <c r="G33" s="52" t="s">
        <v>2333</v>
      </c>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A33" s="29"/>
      <c r="BB33" s="32"/>
      <c r="BC33" s="29"/>
      <c r="BD33" s="885"/>
      <c r="BE33" s="29"/>
      <c r="BF33" s="29"/>
      <c r="BG33" s="29"/>
      <c r="BH33" s="29"/>
      <c r="BI33" s="29"/>
      <c r="BJ33" s="29"/>
      <c r="BK33" s="29"/>
      <c r="BL33" s="29"/>
      <c r="BM33" s="29"/>
      <c r="BN33" s="29"/>
      <c r="BO33" s="29"/>
      <c r="BP33" s="29"/>
      <c r="BQ33" s="29"/>
      <c r="BR33" s="29"/>
      <c r="BS33" s="29"/>
      <c r="BT33" s="29"/>
      <c r="BU33" s="29"/>
      <c r="BV33" s="29"/>
      <c r="BW33" s="29"/>
      <c r="BX33" s="29"/>
      <c r="BY33" s="29"/>
      <c r="BZ33" s="29"/>
      <c r="CA33" s="29"/>
      <c r="CB33" s="29"/>
      <c r="CC33" s="29"/>
      <c r="CD33" s="29"/>
      <c r="CE33" s="29"/>
      <c r="CF33" s="29"/>
      <c r="CG33" s="29"/>
      <c r="CH33" s="29"/>
      <c r="CI33" s="29"/>
      <c r="CJ33" s="29"/>
      <c r="CK33" s="29"/>
      <c r="CL33" s="29"/>
      <c r="CM33" s="29"/>
      <c r="CN33" s="29"/>
      <c r="CO33" s="29"/>
      <c r="CP33" s="29"/>
      <c r="CQ33" s="29"/>
      <c r="CR33" s="29"/>
      <c r="CS33" s="29"/>
      <c r="CT33" s="29"/>
      <c r="CU33" s="29"/>
      <c r="CV33" s="29"/>
      <c r="CW33" s="29"/>
      <c r="CX33" s="29"/>
      <c r="CY33" s="29"/>
      <c r="CZ33" s="29"/>
      <c r="DA33" s="29"/>
      <c r="DB33" s="29"/>
      <c r="DC33" s="29"/>
      <c r="DD33" s="29"/>
      <c r="DE33" s="29"/>
      <c r="DF33" s="29"/>
      <c r="DG33" s="29"/>
      <c r="DH33" s="29"/>
      <c r="DI33" s="29"/>
      <c r="DJ33" s="29"/>
      <c r="DK33" s="29"/>
      <c r="DL33" s="29"/>
      <c r="DM33" s="29"/>
      <c r="DN33" s="29"/>
      <c r="DO33" s="29"/>
      <c r="DP33" s="29"/>
      <c r="DQ33" s="29"/>
      <c r="DR33" s="29"/>
      <c r="DS33" s="29"/>
      <c r="DT33" s="29"/>
      <c r="DU33" s="29"/>
      <c r="DV33" s="32"/>
      <c r="DW33" s="29"/>
      <c r="DX33" s="29"/>
      <c r="DY33" s="32"/>
      <c r="DZ33" s="29"/>
      <c r="EA33" s="885"/>
      <c r="FH33" s="29"/>
      <c r="FI33" s="29"/>
      <c r="FJ33" s="29"/>
      <c r="FK33" s="29"/>
      <c r="FL33" s="29"/>
      <c r="FM33" s="29"/>
      <c r="FN33" s="29"/>
      <c r="FO33" s="29"/>
      <c r="FP33" s="29"/>
      <c r="FQ33" s="29"/>
      <c r="FR33" s="32"/>
      <c r="FS33" s="29"/>
      <c r="FT33" s="29"/>
      <c r="FU33" s="885"/>
      <c r="FV33" s="29"/>
      <c r="FW33" s="29"/>
      <c r="FX33" s="29"/>
      <c r="FY33" s="29"/>
      <c r="FZ33" s="29"/>
      <c r="GA33" s="29"/>
      <c r="GB33" s="29"/>
      <c r="GC33" s="29"/>
      <c r="GD33" s="29"/>
      <c r="GE33" s="29"/>
      <c r="GF33" s="29"/>
      <c r="GG33" s="29"/>
      <c r="GH33" s="29"/>
      <c r="GI33" s="29"/>
      <c r="GJ33" s="29"/>
      <c r="GK33" s="29"/>
      <c r="GL33" s="29"/>
      <c r="GM33" s="29"/>
      <c r="GN33" s="29"/>
      <c r="GO33" s="29"/>
      <c r="GP33" s="29"/>
      <c r="GQ33" s="29"/>
      <c r="GR33" s="29"/>
      <c r="GS33" s="29"/>
      <c r="GT33" s="29"/>
      <c r="GU33" s="29"/>
      <c r="GV33" s="29"/>
      <c r="GW33" s="29"/>
      <c r="GX33" s="29"/>
      <c r="GY33" s="29"/>
      <c r="GZ33" s="29"/>
      <c r="HA33" s="29"/>
      <c r="HB33" s="29"/>
      <c r="HC33" s="29"/>
      <c r="HD33" s="29"/>
      <c r="HE33" s="29"/>
      <c r="HF33" s="29"/>
      <c r="HG33" s="29"/>
      <c r="HH33" s="29"/>
      <c r="HI33" s="29"/>
      <c r="HJ33" s="29"/>
      <c r="HK33" s="32"/>
      <c r="HL33" s="29"/>
      <c r="HM33" s="29"/>
      <c r="HN33" s="29"/>
      <c r="HO33" s="29"/>
      <c r="HP33" s="29"/>
      <c r="HQ33" s="885"/>
      <c r="HR33" s="29"/>
      <c r="HS33" s="29"/>
      <c r="HT33" s="29"/>
      <c r="HU33" s="29"/>
      <c r="HV33" s="29"/>
      <c r="HW33" s="29"/>
      <c r="HX33" s="29"/>
      <c r="HY33" s="29"/>
      <c r="HZ33" s="29"/>
      <c r="IA33" s="29"/>
      <c r="IB33" s="29"/>
      <c r="IC33" s="29"/>
      <c r="ID33" s="29"/>
      <c r="IE33" s="29"/>
      <c r="IF33" s="29"/>
      <c r="IG33" s="29"/>
      <c r="IH33" s="29"/>
      <c r="II33" s="29"/>
      <c r="IJ33" s="29"/>
      <c r="IK33" s="29"/>
      <c r="IL33" s="29"/>
      <c r="IM33" s="29"/>
      <c r="IN33" s="29"/>
      <c r="IO33" s="29"/>
      <c r="IP33" s="29"/>
      <c r="IQ33" s="29"/>
      <c r="IR33" s="29"/>
      <c r="IS33" s="29"/>
      <c r="IT33" s="29"/>
      <c r="IU33" s="29"/>
      <c r="IV33" s="29"/>
      <c r="IW33" s="29"/>
      <c r="IX33" s="29"/>
      <c r="IY33" s="29"/>
      <c r="IZ33" s="29"/>
      <c r="JA33" s="29"/>
      <c r="JB33" s="29"/>
      <c r="JC33" s="29"/>
      <c r="JD33" s="29"/>
      <c r="JE33" s="29"/>
      <c r="JF33" s="29"/>
      <c r="JG33" s="29"/>
      <c r="JH33" s="29"/>
      <c r="JI33" s="29"/>
      <c r="JJ33" s="32"/>
      <c r="JK33" s="29"/>
      <c r="JL33" s="29"/>
      <c r="JM33" s="29"/>
      <c r="JN33" s="29"/>
      <c r="JO33" s="29"/>
      <c r="JP33" s="29"/>
      <c r="JQ33" s="29"/>
      <c r="JR33" s="29"/>
      <c r="JS33" s="29"/>
      <c r="JT33" s="32"/>
      <c r="JU33" s="32"/>
      <c r="JV33" s="29"/>
      <c r="JW33" s="32"/>
      <c r="JX33" s="29"/>
      <c r="JY33" s="29"/>
      <c r="JZ33" s="32"/>
      <c r="KA33" s="29"/>
      <c r="KB33" s="29"/>
      <c r="KC33" s="32"/>
      <c r="KD33" s="29"/>
      <c r="KE33" s="29"/>
      <c r="KF33" s="32"/>
      <c r="KG33" s="29"/>
      <c r="KH33" s="29"/>
      <c r="KI33" s="29"/>
      <c r="KJ33" s="32"/>
      <c r="KK33" s="32"/>
      <c r="KL33" s="32"/>
      <c r="KM33" s="885"/>
      <c r="KN33" s="29"/>
      <c r="KO33" s="29"/>
      <c r="KP33" s="29"/>
      <c r="KQ33" s="29"/>
      <c r="KR33" s="29"/>
      <c r="KS33" s="29"/>
      <c r="KT33" s="29"/>
      <c r="KU33" s="29"/>
      <c r="KV33" s="29"/>
      <c r="KW33" s="29"/>
      <c r="KX33" s="29"/>
      <c r="KY33" s="29"/>
      <c r="KZ33" s="29"/>
      <c r="LA33" s="29"/>
      <c r="LB33" s="29"/>
      <c r="LC33" s="29"/>
      <c r="LD33" s="29"/>
      <c r="LE33" s="29"/>
      <c r="LF33" s="29"/>
      <c r="LG33" s="29"/>
      <c r="LH33" s="29"/>
      <c r="LI33" s="29"/>
      <c r="LJ33" s="29"/>
      <c r="LK33" s="29"/>
      <c r="LL33" s="29"/>
      <c r="LM33" s="29"/>
      <c r="LN33" s="29"/>
      <c r="LO33" s="29"/>
      <c r="LP33" s="29"/>
      <c r="LQ33" s="29"/>
      <c r="LR33" s="29"/>
      <c r="LS33" s="29"/>
      <c r="LT33" s="29"/>
      <c r="LU33" s="29"/>
      <c r="LV33" s="29"/>
      <c r="LW33" s="29"/>
      <c r="LX33" s="29"/>
      <c r="LY33" s="29"/>
      <c r="LZ33" s="29"/>
      <c r="MA33" s="32"/>
      <c r="MB33" s="29"/>
      <c r="MC33" s="29"/>
      <c r="MD33" s="29"/>
      <c r="ME33" s="29"/>
      <c r="MF33" s="29"/>
      <c r="MG33" s="29"/>
      <c r="MH33" s="29"/>
      <c r="MI33" s="29"/>
      <c r="MJ33" s="29"/>
      <c r="MK33" s="32"/>
      <c r="ML33" s="32"/>
      <c r="MM33" s="32"/>
      <c r="MN33" s="32"/>
      <c r="MO33" s="32"/>
      <c r="MP33" s="32"/>
      <c r="MQ33" s="32"/>
      <c r="MR33" s="29"/>
      <c r="MS33" s="32"/>
      <c r="MT33" s="29"/>
      <c r="MU33" s="29"/>
      <c r="MV33" s="29"/>
      <c r="MW33" s="29"/>
      <c r="MX33" s="29"/>
      <c r="MY33" s="29"/>
      <c r="MZ33" s="32"/>
      <c r="NA33" s="32"/>
      <c r="NB33" s="32"/>
      <c r="NC33" s="32"/>
      <c r="ND33" s="32"/>
      <c r="NE33" s="32"/>
      <c r="NF33" s="32"/>
      <c r="NG33" s="32"/>
      <c r="NH33" s="885"/>
      <c r="NI33" s="29"/>
      <c r="NJ33" s="29"/>
      <c r="NK33" s="29"/>
      <c r="NL33" s="29"/>
      <c r="NM33" s="29"/>
      <c r="NN33" s="29"/>
      <c r="NO33" s="29"/>
      <c r="NP33" s="29"/>
      <c r="NQ33" s="29"/>
      <c r="NR33" s="29"/>
      <c r="NS33" s="29"/>
      <c r="NT33" s="29"/>
      <c r="NU33" s="29"/>
      <c r="NV33" s="29"/>
      <c r="NW33" s="29"/>
      <c r="NX33" s="29"/>
      <c r="NY33" s="29"/>
      <c r="NZ33" s="29"/>
      <c r="OA33" s="29"/>
      <c r="OB33" s="29"/>
      <c r="OC33" s="29"/>
      <c r="OD33" s="29"/>
      <c r="OE33" s="29"/>
      <c r="OF33" s="29"/>
      <c r="OG33" s="29"/>
      <c r="OH33" s="29"/>
      <c r="OI33" s="29"/>
      <c r="OJ33" s="29"/>
      <c r="OK33" s="29"/>
      <c r="OL33" s="29"/>
      <c r="OM33" s="29"/>
      <c r="ON33" s="29"/>
      <c r="OO33" s="29"/>
      <c r="OP33" s="29"/>
      <c r="OQ33" s="29"/>
      <c r="OR33" s="29"/>
      <c r="OS33" s="29"/>
      <c r="OT33" s="29"/>
      <c r="OU33" s="29"/>
      <c r="OV33" s="29"/>
      <c r="OW33" s="29"/>
      <c r="OX33" s="29"/>
      <c r="OY33" s="29"/>
      <c r="OZ33" s="29"/>
      <c r="PA33" s="32"/>
      <c r="PB33" s="29"/>
      <c r="PC33" s="32"/>
      <c r="PD33" s="32"/>
      <c r="PE33" s="32"/>
      <c r="PF33" s="29"/>
      <c r="PG33" s="29"/>
      <c r="PH33" s="29"/>
      <c r="PI33" s="29"/>
      <c r="PJ33" s="29"/>
      <c r="PK33" s="29"/>
      <c r="PL33" s="29"/>
      <c r="PM33" s="32"/>
      <c r="PN33" s="29"/>
      <c r="PO33" s="29"/>
      <c r="PP33" s="32"/>
      <c r="PQ33" s="32"/>
      <c r="PR33" s="32"/>
      <c r="PS33" s="32"/>
      <c r="PT33" s="32"/>
      <c r="PU33" s="32"/>
      <c r="PV33" s="32"/>
      <c r="PW33" s="32"/>
      <c r="PX33" s="32"/>
      <c r="PY33" s="32"/>
      <c r="PZ33" s="32"/>
      <c r="QA33" s="32"/>
      <c r="QB33" s="32"/>
      <c r="QC33" s="32"/>
      <c r="QD33" s="32"/>
      <c r="QE33" s="32"/>
      <c r="QF33" s="32"/>
      <c r="QG33" s="32"/>
      <c r="QH33" s="32"/>
      <c r="QI33" s="32"/>
      <c r="QJ33" s="32"/>
      <c r="QK33" s="885"/>
      <c r="QL33" s="29"/>
      <c r="QM33" s="29"/>
      <c r="QN33" s="29"/>
      <c r="QO33" s="29"/>
      <c r="QP33" s="29"/>
      <c r="QQ33" s="29"/>
      <c r="QR33" s="29"/>
      <c r="QS33" s="29"/>
      <c r="QT33" s="29"/>
      <c r="QU33" s="29"/>
      <c r="QV33" s="29"/>
      <c r="QW33" s="29"/>
      <c r="QX33" s="29"/>
      <c r="QY33" s="29"/>
      <c r="QZ33" s="29"/>
      <c r="RA33" s="29"/>
      <c r="RB33" s="29"/>
      <c r="RC33" s="29"/>
      <c r="RD33" s="29"/>
      <c r="RE33" s="29"/>
      <c r="RF33" s="29"/>
      <c r="RG33" s="32"/>
      <c r="RH33" s="29"/>
      <c r="RI33" s="29"/>
      <c r="RJ33" s="29"/>
      <c r="RK33" s="29"/>
      <c r="RL33" s="32"/>
      <c r="RM33" s="29"/>
      <c r="RN33" s="29"/>
      <c r="RO33" s="32"/>
      <c r="RP33" s="32"/>
      <c r="RQ33" s="29"/>
      <c r="RR33" s="32"/>
      <c r="RS33" s="29"/>
      <c r="RT33" s="32"/>
      <c r="RU33" s="32"/>
      <c r="RV33" s="32"/>
      <c r="RW33" s="32"/>
      <c r="RX33" s="32"/>
      <c r="RY33" s="32"/>
      <c r="RZ33" s="32"/>
      <c r="SA33" s="32"/>
      <c r="SB33" s="32"/>
      <c r="SC33" s="32"/>
      <c r="SD33" s="32"/>
      <c r="SE33" s="32"/>
      <c r="SF33" s="32"/>
      <c r="SG33" s="32"/>
      <c r="SH33" s="32"/>
      <c r="SI33" s="32"/>
      <c r="SJ33" s="32"/>
      <c r="SK33" s="32"/>
      <c r="SL33" s="32"/>
      <c r="SM33" s="52" t="s">
        <v>1502</v>
      </c>
      <c r="SN33" s="1657"/>
      <c r="SO33" s="46" t="s">
        <v>1502</v>
      </c>
      <c r="SP33" s="46" t="s">
        <v>1502</v>
      </c>
      <c r="SQ33" s="52" t="s">
        <v>1502</v>
      </c>
      <c r="SR33" s="5"/>
      <c r="SS33" s="35"/>
      <c r="ST33" s="35"/>
      <c r="SU33" s="35"/>
      <c r="SV33" s="54"/>
      <c r="SW33" s="40"/>
      <c r="SX33" s="40"/>
      <c r="SY33" s="35"/>
      <c r="SZ33" s="46"/>
      <c r="TA33" s="46"/>
      <c r="TB33" s="46"/>
      <c r="TC33" s="46"/>
      <c r="TD33" s="46"/>
      <c r="TE33" s="37"/>
      <c r="TF33" s="46"/>
      <c r="TG33" s="46"/>
      <c r="TH33" s="37"/>
      <c r="TI33" s="46"/>
      <c r="TJ33" s="46"/>
      <c r="TK33" s="37"/>
      <c r="TL33" s="46"/>
      <c r="TM33" s="37"/>
      <c r="TN33" s="37"/>
      <c r="TO33" s="1049"/>
      <c r="TP33" s="37"/>
      <c r="TQ33" s="54"/>
      <c r="TR33" s="54"/>
      <c r="TS33" s="54"/>
      <c r="TT33" s="54"/>
      <c r="TU33" s="54"/>
      <c r="TV33" s="37"/>
      <c r="TW33" s="54"/>
      <c r="TX33" s="54"/>
      <c r="TY33" s="54"/>
      <c r="TZ33" s="54"/>
      <c r="UA33" s="52"/>
      <c r="UB33" s="54"/>
      <c r="UC33" s="1049"/>
      <c r="UD33" s="54"/>
      <c r="UE33" s="54"/>
      <c r="UF33" s="1049"/>
      <c r="UG33" s="54"/>
      <c r="UH33" s="1049"/>
      <c r="UI33" s="1049"/>
      <c r="UJ33" s="52" t="s">
        <v>1502</v>
      </c>
      <c r="UK33" s="52"/>
      <c r="UL33" s="52" t="s">
        <v>1502</v>
      </c>
      <c r="UM33" s="52" t="s">
        <v>1502</v>
      </c>
      <c r="UN33" s="52" t="s">
        <v>1502</v>
      </c>
      <c r="UO33" s="5"/>
      <c r="UP33" s="46"/>
      <c r="UQ33" s="46"/>
      <c r="UR33" s="46"/>
      <c r="US33" s="46"/>
      <c r="UT33" s="46"/>
      <c r="UU33" s="46"/>
      <c r="UV33" s="46"/>
      <c r="UW33" s="46"/>
      <c r="UX33" s="46"/>
      <c r="UY33" s="46"/>
      <c r="UZ33" s="46"/>
      <c r="VA33" s="46"/>
      <c r="VB33" s="46"/>
      <c r="VC33" s="46"/>
      <c r="VD33" s="46"/>
      <c r="VE33" s="46"/>
      <c r="VF33" s="46"/>
      <c r="VG33" s="54"/>
      <c r="VH33" s="54"/>
      <c r="VI33" s="54"/>
      <c r="VJ33" s="54"/>
      <c r="VK33" s="54"/>
      <c r="VL33" s="1049"/>
      <c r="VM33" s="1049"/>
      <c r="VN33" s="54"/>
      <c r="VO33" s="54"/>
      <c r="VP33" s="54"/>
      <c r="VQ33" s="1049"/>
      <c r="VR33" s="1049"/>
      <c r="VS33" s="54"/>
      <c r="VT33" s="54"/>
      <c r="VU33" s="54"/>
      <c r="VV33" s="1049"/>
      <c r="VW33" s="1049"/>
      <c r="VX33" s="54"/>
      <c r="VY33" s="54"/>
      <c r="VZ33" s="54"/>
      <c r="WA33" s="1049"/>
      <c r="WB33" s="1049"/>
      <c r="WC33" s="54"/>
      <c r="WD33" s="54"/>
      <c r="WE33" s="54"/>
      <c r="WF33" s="1049"/>
      <c r="WG33" s="54"/>
      <c r="WH33" s="54"/>
      <c r="WI33" s="32"/>
      <c r="WJ33" s="52"/>
      <c r="WK33" s="52"/>
      <c r="WL33" s="52"/>
      <c r="WM33" s="52"/>
      <c r="WN33" s="52"/>
      <c r="WO33" s="52"/>
      <c r="WP33" s="52"/>
      <c r="WQ33" s="52"/>
      <c r="WR33" s="52"/>
      <c r="WS33" s="52"/>
      <c r="WT33" s="52"/>
      <c r="WU33" s="52"/>
      <c r="WV33" s="1049"/>
      <c r="WW33" s="1049"/>
      <c r="WX33" s="52"/>
      <c r="WY33" s="1049"/>
      <c r="WZ33" s="1049"/>
      <c r="XA33" s="1049"/>
      <c r="XB33" s="1049"/>
      <c r="XC33" s="1049"/>
      <c r="XD33" s="1049"/>
      <c r="XE33" s="1049"/>
      <c r="XF33" s="1049"/>
      <c r="XG33" s="1049"/>
      <c r="XH33" s="1049"/>
      <c r="XI33" s="1049">
        <v>9.8000000000000007</v>
      </c>
      <c r="XJ33" s="1049"/>
      <c r="XK33" s="119">
        <v>9.8800000000000008</v>
      </c>
      <c r="XL33" s="52">
        <f t="shared" si="149"/>
        <v>9.8000000000000007</v>
      </c>
      <c r="XM33" s="52"/>
      <c r="XN33" s="52" t="s">
        <v>1159</v>
      </c>
      <c r="XO33" s="5">
        <f t="shared" si="150"/>
        <v>-1</v>
      </c>
      <c r="XP33" s="5"/>
      <c r="XQ33" s="5"/>
      <c r="XR33" s="52"/>
      <c r="XS33" s="52"/>
      <c r="XT33" s="52"/>
      <c r="XU33" s="54"/>
      <c r="XV33" s="54"/>
      <c r="XW33" s="52"/>
      <c r="XX33" s="54"/>
      <c r="XY33" s="28"/>
      <c r="XZ33" s="52"/>
      <c r="YA33" s="52"/>
      <c r="YB33" s="54"/>
      <c r="YC33" s="54"/>
      <c r="YD33" s="54"/>
      <c r="YE33" s="54"/>
      <c r="YF33" s="54"/>
      <c r="YG33" s="54"/>
      <c r="YH33" s="54"/>
      <c r="YI33" s="54"/>
      <c r="YJ33" s="52" t="s">
        <v>1502</v>
      </c>
      <c r="YK33" s="54"/>
      <c r="YL33" s="52" t="s">
        <v>1502</v>
      </c>
      <c r="YM33" s="52" t="s">
        <v>1502</v>
      </c>
      <c r="YN33" s="52" t="s">
        <v>1502</v>
      </c>
      <c r="YO33" s="5"/>
      <c r="YP33" s="54"/>
      <c r="YQ33" s="28"/>
      <c r="YR33" s="54"/>
      <c r="YS33" s="54"/>
      <c r="YT33" s="54"/>
      <c r="YU33" s="54"/>
      <c r="YV33" s="54"/>
      <c r="YW33" s="1049"/>
      <c r="YX33" s="54"/>
      <c r="YY33" s="54"/>
      <c r="YZ33" s="1049"/>
      <c r="ZA33" s="54"/>
      <c r="ZB33" s="54"/>
      <c r="ZC33" s="28"/>
      <c r="ZD33" s="52"/>
      <c r="ZE33" s="52" t="s">
        <v>1502</v>
      </c>
      <c r="ZF33" s="52"/>
      <c r="ZG33" s="56" t="s">
        <v>1502</v>
      </c>
      <c r="ZH33" s="56" t="s">
        <v>1502</v>
      </c>
      <c r="ZI33" s="56"/>
      <c r="ZJ33" s="357"/>
      <c r="ZK33" s="56"/>
      <c r="ZL33" s="56"/>
      <c r="ZM33" s="56"/>
      <c r="ZN33" s="1446"/>
      <c r="ZO33" s="1082"/>
      <c r="ZP33" s="1082"/>
      <c r="ZQ33" s="1089"/>
      <c r="ZR33" s="1082"/>
      <c r="ZS33" s="1620"/>
      <c r="ZT33" s="1082"/>
      <c r="ZU33" s="28"/>
      <c r="ZV33" s="1082"/>
      <c r="ZW33" s="1446"/>
      <c r="ZX33" s="52"/>
      <c r="ZY33" s="1235"/>
      <c r="ZZ33" s="1050"/>
      <c r="AAA33" s="32"/>
      <c r="AAB33" s="52">
        <v>9.5500000000000007</v>
      </c>
      <c r="AAC33" s="52">
        <v>9.91</v>
      </c>
      <c r="AAD33" s="56">
        <f t="shared" si="156"/>
        <v>9.5500000000000007</v>
      </c>
      <c r="AAE33" s="52" t="s">
        <v>1159</v>
      </c>
      <c r="AAF33" s="678"/>
      <c r="AAG33" s="52"/>
      <c r="AAH33" s="52"/>
      <c r="AAI33" s="58"/>
      <c r="AAJ33" s="54"/>
      <c r="AAK33" s="54"/>
      <c r="AAL33" s="54"/>
      <c r="AAM33" s="28"/>
      <c r="AAN33" s="54"/>
      <c r="AAO33" s="1050"/>
      <c r="AAP33" s="54"/>
      <c r="AAQ33" s="28"/>
      <c r="AAR33" s="54"/>
      <c r="AAS33" s="1042"/>
      <c r="AAT33" s="1050"/>
      <c r="AAU33" s="1049"/>
      <c r="AAV33" s="54"/>
      <c r="AAW33" s="52" t="s">
        <v>1502</v>
      </c>
      <c r="AAX33" s="28"/>
      <c r="AAY33" s="52" t="s">
        <v>1502</v>
      </c>
      <c r="AAZ33" s="52" t="s">
        <v>1502</v>
      </c>
      <c r="ABA33" s="52"/>
      <c r="ABB33" s="5"/>
      <c r="ABC33" s="52" t="s">
        <v>1159</v>
      </c>
      <c r="ABD33" s="52" t="str">
        <f t="shared" si="123"/>
        <v>Blocked</v>
      </c>
      <c r="ABE33" s="52" t="s">
        <v>1159</v>
      </c>
      <c r="ABF33" s="5"/>
      <c r="ABG33" s="52">
        <v>4.33</v>
      </c>
      <c r="ABH33" s="52">
        <f t="shared" si="125"/>
        <v>4.33</v>
      </c>
      <c r="ABI33" s="52" t="s">
        <v>1159</v>
      </c>
      <c r="ABJ33" s="5"/>
      <c r="ABK33" s="1709" t="s">
        <v>1159</v>
      </c>
      <c r="ABL33" s="52" t="str">
        <f t="shared" si="126"/>
        <v>Blocked</v>
      </c>
      <c r="ABM33" s="52" t="s">
        <v>1159</v>
      </c>
      <c r="ABN33" s="677"/>
      <c r="ABO33" s="681"/>
      <c r="ABP33" s="1159"/>
      <c r="ABQ33" s="40"/>
      <c r="ABR33" s="40"/>
      <c r="ABS33" s="40"/>
      <c r="ABT33" s="40"/>
      <c r="ABU33" s="40"/>
      <c r="ABV33" s="40"/>
      <c r="ABW33" s="40"/>
      <c r="ABX33" s="40"/>
      <c r="ABY33" s="69"/>
      <c r="ABZ33" s="69"/>
      <c r="ACA33" s="69"/>
      <c r="ACB33" s="69"/>
      <c r="ACC33" s="36"/>
      <c r="ACD33" s="37"/>
      <c r="ACE33" s="37"/>
      <c r="ACF33" s="37"/>
    </row>
    <row r="34" spans="1:760" s="4" customFormat="1" ht="44" thickBot="1" x14ac:dyDescent="0.4">
      <c r="A34" s="1688">
        <v>32</v>
      </c>
      <c r="B34" s="56" t="s">
        <v>17</v>
      </c>
      <c r="C34" s="56" t="s">
        <v>1254</v>
      </c>
      <c r="D34" s="56" t="s">
        <v>2307</v>
      </c>
      <c r="E34" s="56" t="s">
        <v>3992</v>
      </c>
      <c r="F34" s="56" t="s">
        <v>2329</v>
      </c>
      <c r="G34" s="56" t="s">
        <v>2334</v>
      </c>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32"/>
      <c r="BC34" s="29"/>
      <c r="BD34" s="885"/>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c r="CH34" s="29"/>
      <c r="CI34" s="29"/>
      <c r="CJ34" s="29"/>
      <c r="CK34" s="29"/>
      <c r="CL34" s="29"/>
      <c r="CM34" s="29"/>
      <c r="CN34" s="29"/>
      <c r="CO34" s="29"/>
      <c r="CP34" s="29"/>
      <c r="CQ34" s="29"/>
      <c r="CR34" s="29"/>
      <c r="CS34" s="29"/>
      <c r="CT34" s="29"/>
      <c r="CU34" s="29"/>
      <c r="CV34" s="29"/>
      <c r="CW34" s="29"/>
      <c r="CX34" s="29"/>
      <c r="CY34" s="29"/>
      <c r="CZ34" s="29"/>
      <c r="DA34" s="29"/>
      <c r="DB34" s="29"/>
      <c r="DC34" s="29"/>
      <c r="DD34" s="29"/>
      <c r="DE34" s="29"/>
      <c r="DF34" s="29"/>
      <c r="DG34" s="29"/>
      <c r="DH34" s="29"/>
      <c r="DI34" s="29"/>
      <c r="DJ34" s="29"/>
      <c r="DK34" s="29"/>
      <c r="DL34" s="29"/>
      <c r="DM34" s="29"/>
      <c r="DN34" s="29"/>
      <c r="DO34" s="29"/>
      <c r="DP34" s="29"/>
      <c r="DQ34" s="29"/>
      <c r="DR34" s="29"/>
      <c r="DS34" s="29"/>
      <c r="DT34" s="29"/>
      <c r="DU34" s="29"/>
      <c r="DV34" s="32"/>
      <c r="DW34" s="29"/>
      <c r="DX34" s="29"/>
      <c r="DY34" s="32"/>
      <c r="DZ34" s="29"/>
      <c r="EA34" s="885"/>
      <c r="FH34" s="29"/>
      <c r="FI34" s="29"/>
      <c r="FJ34" s="29"/>
      <c r="FK34" s="29"/>
      <c r="FL34" s="29"/>
      <c r="FM34" s="29"/>
      <c r="FN34" s="29"/>
      <c r="FO34" s="29"/>
      <c r="FP34" s="29"/>
      <c r="FQ34" s="29"/>
      <c r="FR34" s="32"/>
      <c r="FS34" s="29"/>
      <c r="FT34" s="29"/>
      <c r="FU34" s="885"/>
      <c r="FV34" s="29"/>
      <c r="FW34" s="29"/>
      <c r="FX34" s="29"/>
      <c r="FY34" s="29"/>
      <c r="FZ34" s="29"/>
      <c r="GA34" s="29"/>
      <c r="GB34" s="29"/>
      <c r="GC34" s="29"/>
      <c r="GD34" s="29"/>
      <c r="GE34" s="29"/>
      <c r="GF34" s="29"/>
      <c r="GG34" s="29"/>
      <c r="GH34" s="29"/>
      <c r="GI34" s="29"/>
      <c r="GJ34" s="29"/>
      <c r="GK34" s="29"/>
      <c r="GL34" s="29"/>
      <c r="GM34" s="29"/>
      <c r="GN34" s="29"/>
      <c r="GO34" s="29"/>
      <c r="GP34" s="29"/>
      <c r="GQ34" s="29"/>
      <c r="GR34" s="29"/>
      <c r="GS34" s="29"/>
      <c r="GT34" s="29"/>
      <c r="GU34" s="29"/>
      <c r="GV34" s="29"/>
      <c r="GW34" s="29"/>
      <c r="GX34" s="29"/>
      <c r="GY34" s="29"/>
      <c r="GZ34" s="29"/>
      <c r="HA34" s="29"/>
      <c r="HB34" s="29"/>
      <c r="HC34" s="29"/>
      <c r="HD34" s="29"/>
      <c r="HE34" s="29"/>
      <c r="HF34" s="29"/>
      <c r="HG34" s="29"/>
      <c r="HH34" s="29"/>
      <c r="HI34" s="29"/>
      <c r="HJ34" s="29"/>
      <c r="HK34" s="32"/>
      <c r="HL34" s="29"/>
      <c r="HM34" s="29"/>
      <c r="HN34" s="29"/>
      <c r="HO34" s="29"/>
      <c r="HP34" s="29"/>
      <c r="HQ34" s="885"/>
      <c r="HR34" s="29"/>
      <c r="HS34" s="29"/>
      <c r="HT34" s="29"/>
      <c r="HU34" s="29"/>
      <c r="HV34" s="29"/>
      <c r="HW34" s="29"/>
      <c r="HX34" s="29"/>
      <c r="HY34" s="29"/>
      <c r="HZ34" s="29"/>
      <c r="IA34" s="29"/>
      <c r="IB34" s="29"/>
      <c r="IC34" s="29"/>
      <c r="ID34" s="29"/>
      <c r="IE34" s="29"/>
      <c r="IF34" s="29"/>
      <c r="IG34" s="29"/>
      <c r="IH34" s="29"/>
      <c r="II34" s="29"/>
      <c r="IJ34" s="29"/>
      <c r="IK34" s="29"/>
      <c r="IL34" s="29"/>
      <c r="IM34" s="29"/>
      <c r="IN34" s="29"/>
      <c r="IO34" s="29"/>
      <c r="IP34" s="29"/>
      <c r="IQ34" s="29"/>
      <c r="IR34" s="29"/>
      <c r="IS34" s="29"/>
      <c r="IT34" s="29"/>
      <c r="IU34" s="29"/>
      <c r="IV34" s="29"/>
      <c r="IW34" s="29"/>
      <c r="IX34" s="29"/>
      <c r="IY34" s="29"/>
      <c r="IZ34" s="29"/>
      <c r="JA34" s="29"/>
      <c r="JB34" s="29"/>
      <c r="JC34" s="29"/>
      <c r="JD34" s="29"/>
      <c r="JE34" s="29"/>
      <c r="JF34" s="29"/>
      <c r="JG34" s="29"/>
      <c r="JH34" s="29"/>
      <c r="JI34" s="29"/>
      <c r="JJ34" s="32"/>
      <c r="JK34" s="29"/>
      <c r="JL34" s="29"/>
      <c r="JM34" s="29"/>
      <c r="JN34" s="29"/>
      <c r="JO34" s="29"/>
      <c r="JP34" s="29"/>
      <c r="JQ34" s="29"/>
      <c r="JR34" s="29"/>
      <c r="JS34" s="29"/>
      <c r="JT34" s="32"/>
      <c r="JU34" s="32"/>
      <c r="JV34" s="29"/>
      <c r="JW34" s="32"/>
      <c r="JX34" s="29"/>
      <c r="JY34" s="29"/>
      <c r="JZ34" s="32"/>
      <c r="KA34" s="29"/>
      <c r="KB34" s="29"/>
      <c r="KC34" s="32"/>
      <c r="KD34" s="29"/>
      <c r="KE34" s="29"/>
      <c r="KF34" s="32"/>
      <c r="KG34" s="29"/>
      <c r="KH34" s="29"/>
      <c r="KI34" s="29"/>
      <c r="KJ34" s="32"/>
      <c r="KK34" s="32"/>
      <c r="KL34" s="32"/>
      <c r="KM34" s="885"/>
      <c r="KN34" s="29"/>
      <c r="KO34" s="29"/>
      <c r="KP34" s="29"/>
      <c r="KQ34" s="29"/>
      <c r="KR34" s="29"/>
      <c r="KS34" s="29"/>
      <c r="KT34" s="29"/>
      <c r="KU34" s="29"/>
      <c r="KV34" s="29"/>
      <c r="KW34" s="29"/>
      <c r="KX34" s="29"/>
      <c r="KY34" s="29"/>
      <c r="KZ34" s="29"/>
      <c r="LA34" s="29"/>
      <c r="LB34" s="29"/>
      <c r="LC34" s="29"/>
      <c r="LD34" s="29"/>
      <c r="LE34" s="29"/>
      <c r="LF34" s="29"/>
      <c r="LG34" s="29"/>
      <c r="LH34" s="29"/>
      <c r="LI34" s="29"/>
      <c r="LJ34" s="29"/>
      <c r="LK34" s="29"/>
      <c r="LL34" s="29"/>
      <c r="LM34" s="29"/>
      <c r="LN34" s="29"/>
      <c r="LO34" s="29"/>
      <c r="LP34" s="29"/>
      <c r="LQ34" s="29"/>
      <c r="LR34" s="29"/>
      <c r="LS34" s="29"/>
      <c r="LT34" s="29"/>
      <c r="LU34" s="29"/>
      <c r="LV34" s="29"/>
      <c r="LW34" s="29"/>
      <c r="LX34" s="29"/>
      <c r="LY34" s="29"/>
      <c r="LZ34" s="29"/>
      <c r="MA34" s="32"/>
      <c r="MB34" s="29"/>
      <c r="MC34" s="29"/>
      <c r="MD34" s="29"/>
      <c r="ME34" s="29"/>
      <c r="MF34" s="29"/>
      <c r="MG34" s="29"/>
      <c r="MH34" s="29"/>
      <c r="MI34" s="29"/>
      <c r="MJ34" s="29"/>
      <c r="MK34" s="32"/>
      <c r="ML34" s="32"/>
      <c r="MM34" s="32"/>
      <c r="MN34" s="32"/>
      <c r="MO34" s="32"/>
      <c r="MP34" s="32"/>
      <c r="MQ34" s="32"/>
      <c r="MR34" s="29"/>
      <c r="MS34" s="32"/>
      <c r="MT34" s="29"/>
      <c r="MU34" s="29"/>
      <c r="MV34" s="29"/>
      <c r="MW34" s="29"/>
      <c r="MX34" s="29"/>
      <c r="MY34" s="29"/>
      <c r="MZ34" s="32"/>
      <c r="NA34" s="32"/>
      <c r="NB34" s="32"/>
      <c r="NC34" s="32"/>
      <c r="ND34" s="32"/>
      <c r="NE34" s="32"/>
      <c r="NF34" s="32"/>
      <c r="NG34" s="32"/>
      <c r="NH34" s="885"/>
      <c r="NI34" s="29"/>
      <c r="NJ34" s="29"/>
      <c r="NK34" s="29"/>
      <c r="NL34" s="29"/>
      <c r="NM34" s="29"/>
      <c r="NN34" s="29"/>
      <c r="NO34" s="29"/>
      <c r="NP34" s="29"/>
      <c r="NQ34" s="29"/>
      <c r="NR34" s="29"/>
      <c r="NS34" s="29"/>
      <c r="NT34" s="29"/>
      <c r="NU34" s="29"/>
      <c r="NV34" s="29"/>
      <c r="NW34" s="29"/>
      <c r="NX34" s="29"/>
      <c r="NY34" s="29"/>
      <c r="NZ34" s="29"/>
      <c r="OA34" s="29"/>
      <c r="OB34" s="29"/>
      <c r="OC34" s="29"/>
      <c r="OD34" s="29"/>
      <c r="OE34" s="29"/>
      <c r="OF34" s="29"/>
      <c r="OG34" s="29"/>
      <c r="OH34" s="29"/>
      <c r="OI34" s="29"/>
      <c r="OJ34" s="29"/>
      <c r="OK34" s="29"/>
      <c r="OL34" s="29"/>
      <c r="OM34" s="29"/>
      <c r="ON34" s="29"/>
      <c r="OO34" s="29"/>
      <c r="OP34" s="29"/>
      <c r="OQ34" s="29"/>
      <c r="OR34" s="29"/>
      <c r="OS34" s="29"/>
      <c r="OT34" s="29"/>
      <c r="OU34" s="29"/>
      <c r="OV34" s="29"/>
      <c r="OW34" s="29"/>
      <c r="OX34" s="29"/>
      <c r="OY34" s="29"/>
      <c r="OZ34" s="29"/>
      <c r="PA34" s="32"/>
      <c r="PB34" s="29"/>
      <c r="PC34" s="32"/>
      <c r="PD34" s="32"/>
      <c r="PE34" s="32"/>
      <c r="PF34" s="29"/>
      <c r="PG34" s="29"/>
      <c r="PH34" s="29"/>
      <c r="PI34" s="29"/>
      <c r="PJ34" s="29"/>
      <c r="PK34" s="29"/>
      <c r="PL34" s="29"/>
      <c r="PM34" s="32"/>
      <c r="PN34" s="29"/>
      <c r="PO34" s="29"/>
      <c r="PP34" s="32"/>
      <c r="PQ34" s="32"/>
      <c r="PR34" s="32"/>
      <c r="PS34" s="32"/>
      <c r="PT34" s="32"/>
      <c r="PU34" s="32"/>
      <c r="PV34" s="32"/>
      <c r="PW34" s="32"/>
      <c r="PX34" s="32"/>
      <c r="PY34" s="32"/>
      <c r="PZ34" s="32"/>
      <c r="QA34" s="32"/>
      <c r="QB34" s="32"/>
      <c r="QC34" s="32"/>
      <c r="QD34" s="32"/>
      <c r="QE34" s="32"/>
      <c r="QF34" s="32"/>
      <c r="QG34" s="32"/>
      <c r="QH34" s="32"/>
      <c r="QI34" s="32"/>
      <c r="QJ34" s="32"/>
      <c r="QK34" s="885"/>
      <c r="QL34" s="29"/>
      <c r="QM34" s="29"/>
      <c r="QN34" s="29"/>
      <c r="QO34" s="29"/>
      <c r="QP34" s="29"/>
      <c r="QQ34" s="29"/>
      <c r="QR34" s="29"/>
      <c r="QS34" s="29"/>
      <c r="QT34" s="29"/>
      <c r="QU34" s="29"/>
      <c r="QV34" s="29"/>
      <c r="QW34" s="29"/>
      <c r="QX34" s="29"/>
      <c r="QY34" s="29"/>
      <c r="QZ34" s="29"/>
      <c r="RA34" s="29"/>
      <c r="RB34" s="29"/>
      <c r="RC34" s="29"/>
      <c r="RD34" s="29"/>
      <c r="RE34" s="29"/>
      <c r="RF34" s="29"/>
      <c r="RG34" s="32"/>
      <c r="RH34" s="29"/>
      <c r="RI34" s="29"/>
      <c r="RJ34" s="29"/>
      <c r="RK34" s="29"/>
      <c r="RL34" s="32"/>
      <c r="RM34" s="29"/>
      <c r="RN34" s="29"/>
      <c r="RO34" s="32"/>
      <c r="RP34" s="32"/>
      <c r="RQ34" s="29"/>
      <c r="RR34" s="32"/>
      <c r="RS34" s="29"/>
      <c r="RT34" s="32"/>
      <c r="RU34" s="32"/>
      <c r="RV34" s="32"/>
      <c r="RW34" s="32"/>
      <c r="RX34" s="32"/>
      <c r="RY34" s="32"/>
      <c r="RZ34" s="32"/>
      <c r="SA34" s="32"/>
      <c r="SB34" s="32"/>
      <c r="SC34" s="32"/>
      <c r="SD34" s="32"/>
      <c r="SE34" s="32"/>
      <c r="SF34" s="32"/>
      <c r="SG34" s="32"/>
      <c r="SH34" s="32"/>
      <c r="SI34" s="32"/>
      <c r="SJ34" s="32"/>
      <c r="SK34" s="32"/>
      <c r="SL34" s="32"/>
      <c r="SM34" s="56" t="s">
        <v>1502</v>
      </c>
      <c r="SN34" s="119"/>
      <c r="SO34" s="371" t="s">
        <v>1502</v>
      </c>
      <c r="SP34" s="371" t="s">
        <v>1502</v>
      </c>
      <c r="SQ34" s="56" t="s">
        <v>1502</v>
      </c>
      <c r="SR34" s="357"/>
      <c r="SS34" s="136"/>
      <c r="ST34" s="136"/>
      <c r="SU34" s="136"/>
      <c r="SV34" s="56"/>
      <c r="SW34" s="371"/>
      <c r="SX34" s="40"/>
      <c r="SY34" s="136"/>
      <c r="SZ34" s="46"/>
      <c r="TA34" s="46"/>
      <c r="TB34" s="46"/>
      <c r="TC34" s="46"/>
      <c r="TD34" s="46"/>
      <c r="TE34" s="1052"/>
      <c r="TF34" s="46"/>
      <c r="TG34" s="46"/>
      <c r="TH34" s="1052"/>
      <c r="TI34" s="46"/>
      <c r="TJ34" s="46"/>
      <c r="TK34" s="1052"/>
      <c r="TL34" s="46"/>
      <c r="TM34" s="1052"/>
      <c r="TN34" s="1052"/>
      <c r="TO34" s="1051"/>
      <c r="TP34" s="1052"/>
      <c r="TQ34" s="56"/>
      <c r="TR34" s="56"/>
      <c r="TS34" s="56"/>
      <c r="TT34" s="56"/>
      <c r="TU34" s="56"/>
      <c r="TV34" s="1052"/>
      <c r="TW34" s="56"/>
      <c r="TX34" s="56"/>
      <c r="TY34" s="56"/>
      <c r="TZ34" s="56"/>
      <c r="UA34" s="56"/>
      <c r="UB34" s="56"/>
      <c r="UC34" s="1051"/>
      <c r="UD34" s="56"/>
      <c r="UE34" s="56"/>
      <c r="UF34" s="1051"/>
      <c r="UG34" s="56"/>
      <c r="UH34" s="1051"/>
      <c r="UI34" s="1051"/>
      <c r="UJ34" s="56" t="s">
        <v>1502</v>
      </c>
      <c r="UK34" s="56"/>
      <c r="UL34" s="56" t="s">
        <v>1502</v>
      </c>
      <c r="UM34" s="56" t="s">
        <v>1502</v>
      </c>
      <c r="UN34" s="56" t="s">
        <v>1502</v>
      </c>
      <c r="UO34" s="357"/>
      <c r="UP34" s="46"/>
      <c r="UQ34" s="46"/>
      <c r="UR34" s="46"/>
      <c r="US34" s="46"/>
      <c r="UT34" s="46"/>
      <c r="UU34" s="46"/>
      <c r="UV34" s="46"/>
      <c r="UW34" s="46"/>
      <c r="UX34" s="46"/>
      <c r="UY34" s="46"/>
      <c r="UZ34" s="46"/>
      <c r="VA34" s="46"/>
      <c r="VB34" s="46"/>
      <c r="VC34" s="46"/>
      <c r="VD34" s="46"/>
      <c r="VE34" s="46"/>
      <c r="VF34" s="46"/>
      <c r="VG34" s="56"/>
      <c r="VH34" s="56"/>
      <c r="VI34" s="56"/>
      <c r="VJ34" s="56"/>
      <c r="VK34" s="56"/>
      <c r="VL34" s="1051"/>
      <c r="VM34" s="1051"/>
      <c r="VN34" s="56"/>
      <c r="VO34" s="56"/>
      <c r="VP34" s="56"/>
      <c r="VQ34" s="1051"/>
      <c r="VR34" s="1051"/>
      <c r="VS34" s="56"/>
      <c r="VT34" s="56"/>
      <c r="VU34" s="56"/>
      <c r="VV34" s="1051"/>
      <c r="VW34" s="1051"/>
      <c r="VX34" s="56"/>
      <c r="VY34" s="56"/>
      <c r="VZ34" s="56"/>
      <c r="WA34" s="1051"/>
      <c r="WB34" s="1051"/>
      <c r="WC34" s="56"/>
      <c r="WD34" s="56"/>
      <c r="WE34" s="56"/>
      <c r="WF34" s="1051"/>
      <c r="WG34" s="56"/>
      <c r="WH34" s="56"/>
      <c r="WI34" s="884"/>
      <c r="WJ34" s="56"/>
      <c r="WK34" s="56"/>
      <c r="WL34" s="56"/>
      <c r="WM34" s="56"/>
      <c r="WN34" s="56"/>
      <c r="WO34" s="56"/>
      <c r="WP34" s="56"/>
      <c r="WQ34" s="56"/>
      <c r="WR34" s="56"/>
      <c r="WS34" s="56"/>
      <c r="WT34" s="56"/>
      <c r="WU34" s="56"/>
      <c r="WV34" s="1051"/>
      <c r="WW34" s="1051"/>
      <c r="WX34" s="56"/>
      <c r="WY34" s="1051"/>
      <c r="WZ34" s="1051"/>
      <c r="XA34" s="1051"/>
      <c r="XB34" s="1051"/>
      <c r="XC34" s="1051"/>
      <c r="XD34" s="1051"/>
      <c r="XE34" s="1051"/>
      <c r="XF34" s="1051"/>
      <c r="XG34" s="1051"/>
      <c r="XH34" s="1051"/>
      <c r="XI34" s="1051">
        <v>5.88</v>
      </c>
      <c r="XJ34" s="1051"/>
      <c r="XK34" s="1685">
        <v>6.26</v>
      </c>
      <c r="XL34" s="56">
        <f t="shared" si="149"/>
        <v>5.88</v>
      </c>
      <c r="XM34" s="56"/>
      <c r="XN34" s="56" t="s">
        <v>1159</v>
      </c>
      <c r="XO34" s="357">
        <f t="shared" si="150"/>
        <v>-1</v>
      </c>
      <c r="XP34" s="357"/>
      <c r="XQ34" s="357"/>
      <c r="XR34" s="56"/>
      <c r="XS34" s="56"/>
      <c r="XT34" s="56"/>
      <c r="XU34" s="56"/>
      <c r="XV34" s="56"/>
      <c r="XW34" s="56"/>
      <c r="XX34" s="54"/>
      <c r="XY34" s="28"/>
      <c r="XZ34" s="56"/>
      <c r="YA34" s="56"/>
      <c r="YB34" s="54"/>
      <c r="YC34" s="54"/>
      <c r="YD34" s="54"/>
      <c r="YE34" s="56"/>
      <c r="YF34" s="54"/>
      <c r="YG34" s="54"/>
      <c r="YH34" s="54"/>
      <c r="YI34" s="1051"/>
      <c r="YJ34" s="56" t="s">
        <v>1502</v>
      </c>
      <c r="YK34" s="1050"/>
      <c r="YL34" s="1050" t="s">
        <v>1502</v>
      </c>
      <c r="YM34" s="1050" t="s">
        <v>1502</v>
      </c>
      <c r="YN34" s="56" t="s">
        <v>1502</v>
      </c>
      <c r="YO34" s="5"/>
      <c r="YP34" s="56"/>
      <c r="YQ34" s="66"/>
      <c r="YR34" s="54"/>
      <c r="YS34" s="54"/>
      <c r="YT34" s="54"/>
      <c r="YU34" s="54"/>
      <c r="YV34" s="54"/>
      <c r="YW34" s="54"/>
      <c r="YX34" s="54"/>
      <c r="YY34" s="54"/>
      <c r="YZ34" s="54"/>
      <c r="ZA34" s="56"/>
      <c r="ZB34" s="56"/>
      <c r="ZC34" s="28"/>
      <c r="ZD34" s="56"/>
      <c r="ZE34" s="56" t="s">
        <v>1502</v>
      </c>
      <c r="ZF34" s="56"/>
      <c r="ZG34" s="54" t="s">
        <v>1502</v>
      </c>
      <c r="ZH34" s="54" t="s">
        <v>1502</v>
      </c>
      <c r="ZI34" s="54"/>
      <c r="ZJ34" s="5"/>
      <c r="ZK34" s="1050"/>
      <c r="ZL34" s="1050"/>
      <c r="ZM34" s="1050"/>
      <c r="ZN34" s="1392"/>
      <c r="ZO34" s="1322"/>
      <c r="ZP34" s="1322"/>
      <c r="ZQ34" s="1390"/>
      <c r="ZR34" s="1322"/>
      <c r="ZS34" s="1445"/>
      <c r="ZT34" s="1322"/>
      <c r="ZU34" s="1445"/>
      <c r="ZV34" s="1322"/>
      <c r="ZW34" s="1392"/>
      <c r="ZX34" s="56"/>
      <c r="ZY34" s="1322"/>
      <c r="ZZ34" s="1051"/>
      <c r="AAA34" s="884"/>
      <c r="AAB34" s="56">
        <v>5.84</v>
      </c>
      <c r="AAC34" s="56">
        <v>6.04</v>
      </c>
      <c r="AAD34" s="54">
        <f t="shared" si="156"/>
        <v>5.84</v>
      </c>
      <c r="AAE34" s="56" t="s">
        <v>1159</v>
      </c>
      <c r="AAF34" s="1146"/>
      <c r="AAG34" s="56"/>
      <c r="AAH34" s="56"/>
      <c r="AAI34" s="28"/>
      <c r="AAJ34" s="54"/>
      <c r="AAK34" s="54"/>
      <c r="AAL34" s="54"/>
      <c r="AAM34" s="66"/>
      <c r="AAN34" s="54"/>
      <c r="AAO34" s="1050"/>
      <c r="AAP34" s="56"/>
      <c r="AAQ34" s="66"/>
      <c r="AAR34" s="56"/>
      <c r="AAS34" s="1042"/>
      <c r="AAT34" s="1051"/>
      <c r="AAU34" s="1051"/>
      <c r="AAV34" s="54"/>
      <c r="AAW34" s="56" t="s">
        <v>1502</v>
      </c>
      <c r="AAX34" s="28"/>
      <c r="AAY34" s="56" t="s">
        <v>1502</v>
      </c>
      <c r="AAZ34" s="56" t="s">
        <v>1502</v>
      </c>
      <c r="ABA34" s="56"/>
      <c r="ABB34" s="357"/>
      <c r="ABC34" s="56" t="s">
        <v>1159</v>
      </c>
      <c r="ABD34" s="56" t="str">
        <f t="shared" si="123"/>
        <v>Blocked</v>
      </c>
      <c r="ABE34" s="56" t="s">
        <v>1159</v>
      </c>
      <c r="ABF34" s="357"/>
      <c r="ABG34" s="56" t="s">
        <v>1159</v>
      </c>
      <c r="ABH34" s="56" t="str">
        <f t="shared" si="125"/>
        <v>Blocked</v>
      </c>
      <c r="ABI34" s="56" t="s">
        <v>1159</v>
      </c>
      <c r="ABJ34" s="357"/>
      <c r="ABK34" s="56" t="s">
        <v>1159</v>
      </c>
      <c r="ABL34" s="56" t="str">
        <f t="shared" si="126"/>
        <v>Blocked</v>
      </c>
      <c r="ABM34" s="56" t="s">
        <v>1159</v>
      </c>
      <c r="ABN34" s="1146"/>
      <c r="ABO34" s="371"/>
      <c r="ABP34" s="1313"/>
      <c r="ABQ34" s="371"/>
      <c r="ABR34" s="371"/>
      <c r="ABS34" s="40"/>
      <c r="ABT34" s="40"/>
      <c r="ABU34" s="40"/>
      <c r="ABV34" s="40"/>
      <c r="ABW34" s="40"/>
      <c r="ABX34" s="40"/>
      <c r="ABY34" s="69"/>
      <c r="ABZ34" s="69"/>
      <c r="ACA34" s="69"/>
      <c r="ACB34" s="69"/>
      <c r="ACC34" s="371"/>
      <c r="ACD34" s="1052"/>
      <c r="ACE34" s="1052"/>
      <c r="ACF34" s="1052"/>
    </row>
    <row r="35" spans="1:760" s="4" customFormat="1" ht="29.5" thickBot="1" x14ac:dyDescent="0.4">
      <c r="A35" s="340">
        <v>33</v>
      </c>
      <c r="B35" s="52" t="s">
        <v>17</v>
      </c>
      <c r="C35" s="52" t="s">
        <v>1254</v>
      </c>
      <c r="D35" s="52" t="s">
        <v>2307</v>
      </c>
      <c r="E35" s="52" t="s">
        <v>3992</v>
      </c>
      <c r="F35" s="52" t="s">
        <v>2335</v>
      </c>
      <c r="G35" s="52" t="s">
        <v>2336</v>
      </c>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A35" s="29"/>
      <c r="BB35" s="32"/>
      <c r="BC35" s="29"/>
      <c r="BD35" s="885"/>
      <c r="BE35" s="29"/>
      <c r="BF35" s="29"/>
      <c r="BG35" s="29"/>
      <c r="BH35" s="29"/>
      <c r="BI35" s="29"/>
      <c r="BJ35" s="29"/>
      <c r="BK35" s="29"/>
      <c r="BL35" s="29"/>
      <c r="BM35" s="29"/>
      <c r="BN35" s="29"/>
      <c r="BO35" s="29"/>
      <c r="BP35" s="29"/>
      <c r="BQ35" s="29"/>
      <c r="BR35" s="29"/>
      <c r="BS35" s="29"/>
      <c r="BT35" s="29"/>
      <c r="BU35" s="29"/>
      <c r="BV35" s="29"/>
      <c r="BW35" s="29"/>
      <c r="BX35" s="29"/>
      <c r="BY35" s="29"/>
      <c r="BZ35" s="29"/>
      <c r="CA35" s="29"/>
      <c r="CB35" s="29"/>
      <c r="CC35" s="29"/>
      <c r="CD35" s="29"/>
      <c r="CE35" s="29"/>
      <c r="CF35" s="29"/>
      <c r="CG35" s="29"/>
      <c r="CH35" s="29"/>
      <c r="CI35" s="29"/>
      <c r="CJ35" s="29"/>
      <c r="CK35" s="29"/>
      <c r="CL35" s="29"/>
      <c r="CM35" s="29"/>
      <c r="CN35" s="29"/>
      <c r="CO35" s="29"/>
      <c r="CP35" s="29"/>
      <c r="CQ35" s="29"/>
      <c r="CR35" s="29"/>
      <c r="CS35" s="29"/>
      <c r="CT35" s="29"/>
      <c r="CU35" s="29"/>
      <c r="CV35" s="29"/>
      <c r="CW35" s="29"/>
      <c r="CX35" s="29"/>
      <c r="CY35" s="29"/>
      <c r="CZ35" s="29"/>
      <c r="DA35" s="29"/>
      <c r="DB35" s="29"/>
      <c r="DC35" s="29"/>
      <c r="DD35" s="29"/>
      <c r="DE35" s="29"/>
      <c r="DF35" s="29"/>
      <c r="DG35" s="29"/>
      <c r="DH35" s="29"/>
      <c r="DI35" s="29"/>
      <c r="DJ35" s="29"/>
      <c r="DK35" s="29"/>
      <c r="DL35" s="29"/>
      <c r="DM35" s="29"/>
      <c r="DN35" s="29"/>
      <c r="DO35" s="29"/>
      <c r="DP35" s="29"/>
      <c r="DQ35" s="29"/>
      <c r="DR35" s="29"/>
      <c r="DS35" s="29"/>
      <c r="DT35" s="29"/>
      <c r="DU35" s="29"/>
      <c r="DV35" s="32"/>
      <c r="DW35" s="29"/>
      <c r="DX35" s="29"/>
      <c r="DY35" s="32"/>
      <c r="DZ35" s="29"/>
      <c r="EA35" s="885"/>
      <c r="FH35" s="29"/>
      <c r="FI35" s="29"/>
      <c r="FJ35" s="29"/>
      <c r="FK35" s="29"/>
      <c r="FL35" s="29"/>
      <c r="FM35" s="29"/>
      <c r="FN35" s="29"/>
      <c r="FO35" s="29"/>
      <c r="FP35" s="29"/>
      <c r="FQ35" s="29"/>
      <c r="FR35" s="32"/>
      <c r="FS35" s="29"/>
      <c r="FT35" s="29"/>
      <c r="FU35" s="885"/>
      <c r="FV35" s="29"/>
      <c r="FW35" s="29"/>
      <c r="FX35" s="29"/>
      <c r="FY35" s="29"/>
      <c r="FZ35" s="29"/>
      <c r="GA35" s="29"/>
      <c r="GB35" s="29"/>
      <c r="GC35" s="29"/>
      <c r="GD35" s="29"/>
      <c r="GE35" s="29"/>
      <c r="GF35" s="29"/>
      <c r="GG35" s="29"/>
      <c r="GH35" s="29"/>
      <c r="GI35" s="29"/>
      <c r="GJ35" s="29"/>
      <c r="GK35" s="29"/>
      <c r="GL35" s="29"/>
      <c r="GM35" s="29"/>
      <c r="GN35" s="29"/>
      <c r="GO35" s="29"/>
      <c r="GP35" s="29"/>
      <c r="GQ35" s="29"/>
      <c r="GR35" s="29"/>
      <c r="GS35" s="29"/>
      <c r="GT35" s="29"/>
      <c r="GU35" s="29"/>
      <c r="GV35" s="29"/>
      <c r="GW35" s="29"/>
      <c r="GX35" s="29"/>
      <c r="GY35" s="29"/>
      <c r="GZ35" s="29"/>
      <c r="HA35" s="29"/>
      <c r="HB35" s="29"/>
      <c r="HC35" s="29"/>
      <c r="HD35" s="29"/>
      <c r="HE35" s="29"/>
      <c r="HF35" s="29"/>
      <c r="HG35" s="29"/>
      <c r="HH35" s="29"/>
      <c r="HI35" s="29"/>
      <c r="HJ35" s="29"/>
      <c r="HK35" s="32"/>
      <c r="HL35" s="29"/>
      <c r="HM35" s="29"/>
      <c r="HN35" s="29"/>
      <c r="HO35" s="29"/>
      <c r="HP35" s="29"/>
      <c r="HQ35" s="885"/>
      <c r="HR35" s="29"/>
      <c r="HS35" s="29"/>
      <c r="HT35" s="29"/>
      <c r="HU35" s="29"/>
      <c r="HV35" s="29"/>
      <c r="HW35" s="29"/>
      <c r="HX35" s="29"/>
      <c r="HY35" s="29"/>
      <c r="HZ35" s="29"/>
      <c r="IA35" s="29"/>
      <c r="IB35" s="29"/>
      <c r="IC35" s="29"/>
      <c r="ID35" s="29"/>
      <c r="IE35" s="29"/>
      <c r="IF35" s="29"/>
      <c r="IG35" s="29"/>
      <c r="IH35" s="29"/>
      <c r="II35" s="29"/>
      <c r="IJ35" s="29"/>
      <c r="IK35" s="29"/>
      <c r="IL35" s="29"/>
      <c r="IM35" s="29"/>
      <c r="IN35" s="29"/>
      <c r="IO35" s="29"/>
      <c r="IP35" s="29"/>
      <c r="IQ35" s="29"/>
      <c r="IR35" s="29"/>
      <c r="IS35" s="29"/>
      <c r="IT35" s="29"/>
      <c r="IU35" s="29"/>
      <c r="IV35" s="29"/>
      <c r="IW35" s="29"/>
      <c r="IX35" s="29"/>
      <c r="IY35" s="29"/>
      <c r="IZ35" s="29"/>
      <c r="JA35" s="29"/>
      <c r="JB35" s="29"/>
      <c r="JC35" s="29"/>
      <c r="JD35" s="29"/>
      <c r="JE35" s="29"/>
      <c r="JF35" s="29"/>
      <c r="JG35" s="29"/>
      <c r="JH35" s="29"/>
      <c r="JI35" s="29"/>
      <c r="JJ35" s="32"/>
      <c r="JK35" s="29"/>
      <c r="JL35" s="29"/>
      <c r="JM35" s="29"/>
      <c r="JN35" s="29"/>
      <c r="JO35" s="29"/>
      <c r="JP35" s="29"/>
      <c r="JQ35" s="29"/>
      <c r="JR35" s="29"/>
      <c r="JS35" s="29"/>
      <c r="JT35" s="32"/>
      <c r="JU35" s="32"/>
      <c r="JV35" s="29"/>
      <c r="JW35" s="32"/>
      <c r="JX35" s="29"/>
      <c r="JY35" s="29"/>
      <c r="JZ35" s="32"/>
      <c r="KA35" s="29"/>
      <c r="KB35" s="29"/>
      <c r="KC35" s="32"/>
      <c r="KD35" s="29"/>
      <c r="KE35" s="29"/>
      <c r="KF35" s="32"/>
      <c r="KG35" s="29"/>
      <c r="KH35" s="29"/>
      <c r="KI35" s="29"/>
      <c r="KJ35" s="32"/>
      <c r="KK35" s="32"/>
      <c r="KL35" s="32"/>
      <c r="KM35" s="885"/>
      <c r="KN35" s="29"/>
      <c r="KO35" s="29"/>
      <c r="KP35" s="29"/>
      <c r="KQ35" s="29"/>
      <c r="KR35" s="29"/>
      <c r="KS35" s="29"/>
      <c r="KT35" s="29"/>
      <c r="KU35" s="29"/>
      <c r="KV35" s="29"/>
      <c r="KW35" s="29"/>
      <c r="KX35" s="29"/>
      <c r="KY35" s="29"/>
      <c r="KZ35" s="29"/>
      <c r="LA35" s="29"/>
      <c r="LB35" s="29"/>
      <c r="LC35" s="29"/>
      <c r="LD35" s="29"/>
      <c r="LE35" s="29"/>
      <c r="LF35" s="29"/>
      <c r="LG35" s="29"/>
      <c r="LH35" s="29"/>
      <c r="LI35" s="29"/>
      <c r="LJ35" s="29"/>
      <c r="LK35" s="29"/>
      <c r="LL35" s="29"/>
      <c r="LM35" s="29"/>
      <c r="LN35" s="29"/>
      <c r="LO35" s="29"/>
      <c r="LP35" s="29"/>
      <c r="LQ35" s="29"/>
      <c r="LR35" s="29"/>
      <c r="LS35" s="29"/>
      <c r="LT35" s="29"/>
      <c r="LU35" s="29"/>
      <c r="LV35" s="29"/>
      <c r="LW35" s="29"/>
      <c r="LX35" s="29"/>
      <c r="LY35" s="29"/>
      <c r="LZ35" s="29"/>
      <c r="MA35" s="32"/>
      <c r="MB35" s="29"/>
      <c r="MC35" s="29"/>
      <c r="MD35" s="29"/>
      <c r="ME35" s="29"/>
      <c r="MF35" s="29"/>
      <c r="MG35" s="29"/>
      <c r="MH35" s="29"/>
      <c r="MI35" s="29"/>
      <c r="MJ35" s="29"/>
      <c r="MK35" s="32"/>
      <c r="ML35" s="32"/>
      <c r="MM35" s="32"/>
      <c r="MN35" s="32"/>
      <c r="MO35" s="32"/>
      <c r="MP35" s="32"/>
      <c r="MQ35" s="32"/>
      <c r="MR35" s="29"/>
      <c r="MS35" s="32"/>
      <c r="MT35" s="29"/>
      <c r="MU35" s="29"/>
      <c r="MV35" s="29"/>
      <c r="MW35" s="29"/>
      <c r="MX35" s="29"/>
      <c r="MY35" s="29"/>
      <c r="MZ35" s="32"/>
      <c r="NA35" s="32"/>
      <c r="NB35" s="32"/>
      <c r="NC35" s="32"/>
      <c r="ND35" s="32"/>
      <c r="NE35" s="32"/>
      <c r="NF35" s="32"/>
      <c r="NG35" s="32"/>
      <c r="NH35" s="885"/>
      <c r="NI35" s="29"/>
      <c r="NJ35" s="29"/>
      <c r="NK35" s="29"/>
      <c r="NL35" s="29"/>
      <c r="NM35" s="29"/>
      <c r="NN35" s="29"/>
      <c r="NO35" s="29"/>
      <c r="NP35" s="29"/>
      <c r="NQ35" s="29"/>
      <c r="NR35" s="29"/>
      <c r="NS35" s="29"/>
      <c r="NT35" s="29"/>
      <c r="NU35" s="29"/>
      <c r="NV35" s="29"/>
      <c r="NW35" s="29"/>
      <c r="NX35" s="29"/>
      <c r="NY35" s="29"/>
      <c r="NZ35" s="29"/>
      <c r="OA35" s="29"/>
      <c r="OB35" s="29"/>
      <c r="OC35" s="29"/>
      <c r="OD35" s="29"/>
      <c r="OE35" s="29"/>
      <c r="OF35" s="29"/>
      <c r="OG35" s="29"/>
      <c r="OH35" s="29"/>
      <c r="OI35" s="29"/>
      <c r="OJ35" s="29"/>
      <c r="OK35" s="29"/>
      <c r="OL35" s="29"/>
      <c r="OM35" s="29"/>
      <c r="ON35" s="29"/>
      <c r="OO35" s="29"/>
      <c r="OP35" s="29"/>
      <c r="OQ35" s="29"/>
      <c r="OR35" s="29"/>
      <c r="OS35" s="29"/>
      <c r="OT35" s="29"/>
      <c r="OU35" s="29"/>
      <c r="OV35" s="29"/>
      <c r="OW35" s="29"/>
      <c r="OX35" s="29"/>
      <c r="OY35" s="29"/>
      <c r="OZ35" s="29"/>
      <c r="PA35" s="32"/>
      <c r="PB35" s="29"/>
      <c r="PC35" s="32"/>
      <c r="PD35" s="32"/>
      <c r="PE35" s="32"/>
      <c r="PF35" s="29"/>
      <c r="PG35" s="29"/>
      <c r="PH35" s="29"/>
      <c r="PI35" s="29"/>
      <c r="PJ35" s="29"/>
      <c r="PK35" s="29"/>
      <c r="PL35" s="29"/>
      <c r="PM35" s="32"/>
      <c r="PN35" s="29"/>
      <c r="PO35" s="29"/>
      <c r="PP35" s="32"/>
      <c r="PQ35" s="32"/>
      <c r="PR35" s="32"/>
      <c r="PS35" s="32"/>
      <c r="PT35" s="32"/>
      <c r="PU35" s="32"/>
      <c r="PV35" s="32"/>
      <c r="PW35" s="32"/>
      <c r="PX35" s="32"/>
      <c r="PY35" s="32"/>
      <c r="PZ35" s="32"/>
      <c r="QA35" s="32"/>
      <c r="QB35" s="32"/>
      <c r="QC35" s="32"/>
      <c r="QD35" s="32"/>
      <c r="QE35" s="32"/>
      <c r="QF35" s="32"/>
      <c r="QG35" s="32"/>
      <c r="QH35" s="32"/>
      <c r="QI35" s="32"/>
      <c r="QJ35" s="32"/>
      <c r="QK35" s="885"/>
      <c r="QL35" s="29"/>
      <c r="QM35" s="29"/>
      <c r="QN35" s="29"/>
      <c r="QO35" s="29"/>
      <c r="QP35" s="29"/>
      <c r="QQ35" s="29"/>
      <c r="QR35" s="29"/>
      <c r="QS35" s="29"/>
      <c r="QT35" s="29"/>
      <c r="QU35" s="29"/>
      <c r="QV35" s="29"/>
      <c r="QW35" s="29"/>
      <c r="QX35" s="29"/>
      <c r="QY35" s="29"/>
      <c r="QZ35" s="29"/>
      <c r="RA35" s="29"/>
      <c r="RB35" s="29"/>
      <c r="RC35" s="29"/>
      <c r="RD35" s="29"/>
      <c r="RE35" s="29"/>
      <c r="RF35" s="29"/>
      <c r="RG35" s="32"/>
      <c r="RH35" s="29"/>
      <c r="RI35" s="29"/>
      <c r="RJ35" s="29"/>
      <c r="RK35" s="29"/>
      <c r="RL35" s="32"/>
      <c r="RM35" s="29"/>
      <c r="RN35" s="29"/>
      <c r="RO35" s="32"/>
      <c r="RP35" s="32"/>
      <c r="RQ35" s="29"/>
      <c r="RR35" s="32"/>
      <c r="RS35" s="29"/>
      <c r="RT35" s="32"/>
      <c r="RU35" s="32"/>
      <c r="RV35" s="32"/>
      <c r="RW35" s="32"/>
      <c r="RX35" s="32"/>
      <c r="RY35" s="32"/>
      <c r="RZ35" s="32"/>
      <c r="SA35" s="32"/>
      <c r="SB35" s="32"/>
      <c r="SC35" s="32"/>
      <c r="SD35" s="32"/>
      <c r="SE35" s="32"/>
      <c r="SF35" s="32"/>
      <c r="SG35" s="32"/>
      <c r="SH35" s="32"/>
      <c r="SI35" s="32"/>
      <c r="SJ35" s="32"/>
      <c r="SK35" s="32"/>
      <c r="SL35" s="32"/>
      <c r="SM35" s="52" t="s">
        <v>1502</v>
      </c>
      <c r="SN35" s="1657"/>
      <c r="SO35" s="37" t="s">
        <v>1502</v>
      </c>
      <c r="SP35" s="37" t="s">
        <v>1502</v>
      </c>
      <c r="SQ35" s="52" t="s">
        <v>1502</v>
      </c>
      <c r="SR35" s="5"/>
      <c r="SS35" s="29"/>
      <c r="ST35" s="29"/>
      <c r="SU35" s="29"/>
      <c r="SV35" s="52"/>
      <c r="SW35" s="36"/>
      <c r="SX35" s="40"/>
      <c r="SY35" s="29"/>
      <c r="SZ35" s="46"/>
      <c r="TA35" s="46"/>
      <c r="TB35" s="46"/>
      <c r="TC35" s="46"/>
      <c r="TD35" s="46"/>
      <c r="TE35" s="37"/>
      <c r="TF35" s="46"/>
      <c r="TG35" s="46"/>
      <c r="TH35" s="37"/>
      <c r="TI35" s="46"/>
      <c r="TJ35" s="46"/>
      <c r="TK35" s="37"/>
      <c r="TL35" s="46"/>
      <c r="TM35" s="37"/>
      <c r="TN35" s="37"/>
      <c r="TO35" s="1049"/>
      <c r="TP35" s="37"/>
      <c r="TQ35" s="54"/>
      <c r="TR35" s="54"/>
      <c r="TS35" s="54"/>
      <c r="TT35" s="54"/>
      <c r="TU35" s="54"/>
      <c r="TV35" s="37"/>
      <c r="TW35" s="54"/>
      <c r="TX35" s="52"/>
      <c r="TY35" s="54"/>
      <c r="TZ35" s="54"/>
      <c r="UA35" s="52"/>
      <c r="UB35" s="54"/>
      <c r="UC35" s="1049"/>
      <c r="UD35" s="54"/>
      <c r="UE35" s="54"/>
      <c r="UF35" s="1049"/>
      <c r="UG35" s="54"/>
      <c r="UH35" s="1049"/>
      <c r="UI35" s="1049"/>
      <c r="UJ35" s="52" t="s">
        <v>1502</v>
      </c>
      <c r="UK35" s="52"/>
      <c r="UL35" s="52" t="s">
        <v>1502</v>
      </c>
      <c r="UM35" s="52" t="s">
        <v>1502</v>
      </c>
      <c r="UN35" s="52" t="s">
        <v>1502</v>
      </c>
      <c r="UO35" s="5"/>
      <c r="UP35" s="46"/>
      <c r="UQ35" s="46"/>
      <c r="UR35" s="46"/>
      <c r="US35" s="46"/>
      <c r="UT35" s="46"/>
      <c r="UU35" s="46"/>
      <c r="UV35" s="46"/>
      <c r="UW35" s="46"/>
      <c r="UX35" s="46"/>
      <c r="UY35" s="46"/>
      <c r="UZ35" s="46"/>
      <c r="VA35" s="46"/>
      <c r="VB35" s="46"/>
      <c r="VC35" s="46"/>
      <c r="VD35" s="46"/>
      <c r="VE35" s="46"/>
      <c r="VF35" s="46"/>
      <c r="VG35" s="54"/>
      <c r="VH35" s="54"/>
      <c r="VI35" s="54"/>
      <c r="VJ35" s="54"/>
      <c r="VK35" s="54"/>
      <c r="VL35" s="1049"/>
      <c r="VM35" s="1049"/>
      <c r="VN35" s="54"/>
      <c r="VO35" s="54"/>
      <c r="VP35" s="54"/>
      <c r="VQ35" s="1049"/>
      <c r="VR35" s="1049"/>
      <c r="VS35" s="54"/>
      <c r="VT35" s="54"/>
      <c r="VU35" s="54"/>
      <c r="VV35" s="1049"/>
      <c r="VW35" s="1049"/>
      <c r="VX35" s="54"/>
      <c r="VY35" s="54"/>
      <c r="VZ35" s="54"/>
      <c r="WA35" s="1049"/>
      <c r="WB35" s="1049"/>
      <c r="WC35" s="54"/>
      <c r="WD35" s="54"/>
      <c r="WE35" s="54"/>
      <c r="WF35" s="1049"/>
      <c r="WG35" s="54"/>
      <c r="WH35" s="54"/>
      <c r="WI35" s="32"/>
      <c r="WJ35" s="52"/>
      <c r="WK35" s="52"/>
      <c r="WL35" s="52"/>
      <c r="WM35" s="52"/>
      <c r="WN35" s="52"/>
      <c r="WO35" s="52"/>
      <c r="WP35" s="54"/>
      <c r="WQ35" s="54"/>
      <c r="WR35" s="54"/>
      <c r="WS35" s="52"/>
      <c r="WT35" s="52"/>
      <c r="WU35" s="54"/>
      <c r="WV35" s="1049"/>
      <c r="WW35" s="1049"/>
      <c r="WX35" s="52"/>
      <c r="WY35" s="1050"/>
      <c r="WZ35" s="1050"/>
      <c r="XA35" s="1049"/>
      <c r="XB35" s="1049"/>
      <c r="XC35" s="1050"/>
      <c r="XD35" s="1049"/>
      <c r="XE35" s="1050"/>
      <c r="XF35" s="1050"/>
      <c r="XG35" s="1050"/>
      <c r="XH35" s="1049"/>
      <c r="XI35" s="1049" t="s">
        <v>1502</v>
      </c>
      <c r="XJ35" s="1049"/>
      <c r="XK35" s="119" t="s">
        <v>1502</v>
      </c>
      <c r="XL35" s="119" t="s">
        <v>1502</v>
      </c>
      <c r="XM35" s="52"/>
      <c r="XN35" s="52" t="s">
        <v>1502</v>
      </c>
      <c r="XO35" s="5"/>
      <c r="XP35" s="5"/>
      <c r="XQ35" s="5"/>
      <c r="XR35" s="52"/>
      <c r="XS35" s="52"/>
      <c r="XT35" s="52"/>
      <c r="XU35" s="54"/>
      <c r="XV35" s="54"/>
      <c r="XW35" s="52"/>
      <c r="XX35" s="54"/>
      <c r="XY35" s="28"/>
      <c r="XZ35" s="52"/>
      <c r="YA35" s="52"/>
      <c r="YB35" s="54"/>
      <c r="YC35" s="54"/>
      <c r="YD35" s="54"/>
      <c r="YE35" s="54"/>
      <c r="YF35" s="54"/>
      <c r="YG35" s="54"/>
      <c r="YH35" s="54"/>
      <c r="YI35" s="1049"/>
      <c r="YJ35" s="52" t="s">
        <v>1502</v>
      </c>
      <c r="YK35" s="1051"/>
      <c r="YL35" s="56" t="s">
        <v>1502</v>
      </c>
      <c r="YM35" s="56" t="s">
        <v>1502</v>
      </c>
      <c r="YN35" s="52" t="s">
        <v>1502</v>
      </c>
      <c r="YO35" s="5"/>
      <c r="YP35" s="54"/>
      <c r="YQ35" s="28"/>
      <c r="YR35" s="54"/>
      <c r="YS35" s="54"/>
      <c r="YT35" s="54"/>
      <c r="YU35" s="54"/>
      <c r="YV35" s="54"/>
      <c r="YW35" s="54"/>
      <c r="YX35" s="54"/>
      <c r="YY35" s="54"/>
      <c r="YZ35" s="54"/>
      <c r="ZA35" s="54"/>
      <c r="ZB35" s="54"/>
      <c r="ZC35" s="28"/>
      <c r="ZD35" s="52"/>
      <c r="ZE35" s="52" t="s">
        <v>1502</v>
      </c>
      <c r="ZF35" s="53"/>
      <c r="ZG35" s="56" t="s">
        <v>1502</v>
      </c>
      <c r="ZH35" s="56" t="s">
        <v>1502</v>
      </c>
      <c r="ZI35" s="56"/>
      <c r="ZJ35" s="357"/>
      <c r="ZK35" s="1051"/>
      <c r="ZL35" s="1051"/>
      <c r="ZM35" s="1051"/>
      <c r="ZN35" s="1446"/>
      <c r="ZO35" s="1082"/>
      <c r="ZP35" s="1082"/>
      <c r="ZQ35" s="1089"/>
      <c r="ZR35" s="1082"/>
      <c r="ZS35" s="1620"/>
      <c r="ZT35" s="1082"/>
      <c r="ZU35" s="1611"/>
      <c r="ZV35" s="1082"/>
      <c r="ZW35" s="1446"/>
      <c r="ZX35" s="54"/>
      <c r="ZY35" s="1235"/>
      <c r="ZZ35" s="1050"/>
      <c r="AAA35" s="32"/>
      <c r="AAB35" s="52" t="s">
        <v>1502</v>
      </c>
      <c r="AAC35" s="1049" t="s">
        <v>1502</v>
      </c>
      <c r="AAD35" s="56" t="s">
        <v>1502</v>
      </c>
      <c r="AAE35" s="52" t="s">
        <v>1502</v>
      </c>
      <c r="AAF35" s="678"/>
      <c r="AAG35" s="52"/>
      <c r="AAH35" s="52"/>
      <c r="AAI35" s="28"/>
      <c r="AAJ35" s="54"/>
      <c r="AAK35" s="54"/>
      <c r="AAL35" s="54"/>
      <c r="AAM35" s="28"/>
      <c r="AAN35" s="54"/>
      <c r="AAO35" s="1050"/>
      <c r="AAP35" s="54"/>
      <c r="AAQ35" s="28"/>
      <c r="AAR35" s="54"/>
      <c r="AAS35" s="1042"/>
      <c r="AAT35" s="1050"/>
      <c r="AAU35" s="1049"/>
      <c r="AAV35" s="54"/>
      <c r="AAW35" s="52" t="s">
        <v>1502</v>
      </c>
      <c r="AAX35" s="28"/>
      <c r="AAY35" s="52" t="s">
        <v>1502</v>
      </c>
      <c r="AAZ35" s="52" t="s">
        <v>1502</v>
      </c>
      <c r="ABA35" s="52"/>
      <c r="ABB35" s="6"/>
      <c r="ABC35" s="52" t="s">
        <v>1502</v>
      </c>
      <c r="ABD35" s="52" t="str">
        <f t="shared" si="123"/>
        <v>NA</v>
      </c>
      <c r="ABE35" s="52" t="s">
        <v>1502</v>
      </c>
      <c r="ABF35" s="6"/>
      <c r="ABG35" s="52" t="s">
        <v>1502</v>
      </c>
      <c r="ABH35" s="52" t="str">
        <f t="shared" si="125"/>
        <v>NA</v>
      </c>
      <c r="ABI35" s="52" t="s">
        <v>1502</v>
      </c>
      <c r="ABJ35" s="6"/>
      <c r="ABK35" s="1709" t="s">
        <v>1502</v>
      </c>
      <c r="ABL35" s="52" t="str">
        <f t="shared" si="126"/>
        <v>NA</v>
      </c>
      <c r="ABM35" s="52" t="s">
        <v>1502</v>
      </c>
      <c r="ABN35" s="678"/>
      <c r="ABO35" s="36"/>
      <c r="ABP35" s="1159"/>
      <c r="ABQ35" s="36"/>
      <c r="ABR35" s="36"/>
      <c r="ABS35" s="40"/>
      <c r="ABT35" s="40"/>
      <c r="ABU35" s="40"/>
      <c r="ABV35" s="40"/>
      <c r="ABW35" s="40"/>
      <c r="ABX35" s="40"/>
      <c r="ABY35" s="69"/>
      <c r="ABZ35" s="69"/>
      <c r="ACA35" s="69"/>
      <c r="ACB35" s="69"/>
      <c r="ACC35" s="36"/>
      <c r="ACD35" s="37"/>
      <c r="ACE35" s="37"/>
      <c r="ACF35" s="37"/>
    </row>
    <row r="36" spans="1:760" s="4" customFormat="1" ht="44" thickBot="1" x14ac:dyDescent="0.4">
      <c r="A36" s="1689">
        <v>34</v>
      </c>
      <c r="B36" s="1050" t="s">
        <v>17</v>
      </c>
      <c r="C36" s="1050" t="s">
        <v>1254</v>
      </c>
      <c r="D36" s="1050" t="s">
        <v>2307</v>
      </c>
      <c r="E36" s="1050" t="s">
        <v>3992</v>
      </c>
      <c r="F36" s="1050" t="s">
        <v>2335</v>
      </c>
      <c r="G36" s="1050" t="s">
        <v>2337</v>
      </c>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A36" s="29"/>
      <c r="BB36" s="32"/>
      <c r="BC36" s="29"/>
      <c r="BD36" s="885"/>
      <c r="BE36" s="29"/>
      <c r="BF36" s="29"/>
      <c r="BG36" s="29"/>
      <c r="BH36" s="29"/>
      <c r="BI36" s="29"/>
      <c r="BJ36" s="29"/>
      <c r="BK36" s="29"/>
      <c r="BL36" s="29"/>
      <c r="BM36" s="29"/>
      <c r="BN36" s="29"/>
      <c r="BO36" s="29"/>
      <c r="BP36" s="29"/>
      <c r="BQ36" s="29"/>
      <c r="BR36" s="29"/>
      <c r="BS36" s="29"/>
      <c r="BT36" s="29"/>
      <c r="BU36" s="29"/>
      <c r="BV36" s="29"/>
      <c r="BW36" s="29"/>
      <c r="BX36" s="29"/>
      <c r="BY36" s="29"/>
      <c r="BZ36" s="29"/>
      <c r="CA36" s="29"/>
      <c r="CB36" s="29"/>
      <c r="CC36" s="29"/>
      <c r="CD36" s="29"/>
      <c r="CE36" s="29"/>
      <c r="CF36" s="29"/>
      <c r="CG36" s="29"/>
      <c r="CH36" s="29"/>
      <c r="CI36" s="29"/>
      <c r="CJ36" s="29"/>
      <c r="CK36" s="29"/>
      <c r="CL36" s="29"/>
      <c r="CM36" s="29"/>
      <c r="CN36" s="29"/>
      <c r="CO36" s="29"/>
      <c r="CP36" s="29"/>
      <c r="CQ36" s="29"/>
      <c r="CR36" s="29"/>
      <c r="CS36" s="29"/>
      <c r="CT36" s="29"/>
      <c r="CU36" s="29"/>
      <c r="CV36" s="29"/>
      <c r="CW36" s="29"/>
      <c r="CX36" s="29"/>
      <c r="CY36" s="29"/>
      <c r="CZ36" s="29"/>
      <c r="DA36" s="29"/>
      <c r="DB36" s="29"/>
      <c r="DC36" s="29"/>
      <c r="DD36" s="29"/>
      <c r="DE36" s="29"/>
      <c r="DF36" s="29"/>
      <c r="DG36" s="29"/>
      <c r="DH36" s="29"/>
      <c r="DI36" s="29"/>
      <c r="DJ36" s="29"/>
      <c r="DK36" s="29"/>
      <c r="DL36" s="29"/>
      <c r="DM36" s="29"/>
      <c r="DN36" s="29"/>
      <c r="DO36" s="29"/>
      <c r="DP36" s="29"/>
      <c r="DQ36" s="29"/>
      <c r="DR36" s="29"/>
      <c r="DS36" s="29"/>
      <c r="DT36" s="29"/>
      <c r="DU36" s="29"/>
      <c r="DV36" s="32"/>
      <c r="DW36" s="29"/>
      <c r="DX36" s="29"/>
      <c r="DY36" s="32"/>
      <c r="DZ36" s="29"/>
      <c r="EA36" s="885"/>
      <c r="FH36" s="29"/>
      <c r="FI36" s="29"/>
      <c r="FJ36" s="29"/>
      <c r="FK36" s="29"/>
      <c r="FL36" s="29"/>
      <c r="FM36" s="29"/>
      <c r="FN36" s="29"/>
      <c r="FO36" s="29"/>
      <c r="FP36" s="29"/>
      <c r="FQ36" s="29"/>
      <c r="FR36" s="32"/>
      <c r="FS36" s="29"/>
      <c r="FT36" s="29"/>
      <c r="FU36" s="885"/>
      <c r="FV36" s="29"/>
      <c r="FW36" s="29"/>
      <c r="FX36" s="29"/>
      <c r="FY36" s="29"/>
      <c r="FZ36" s="29"/>
      <c r="GA36" s="29"/>
      <c r="GB36" s="29"/>
      <c r="GC36" s="29"/>
      <c r="GD36" s="29"/>
      <c r="GE36" s="29"/>
      <c r="GF36" s="29"/>
      <c r="GG36" s="29"/>
      <c r="GH36" s="29"/>
      <c r="GI36" s="29"/>
      <c r="GJ36" s="29"/>
      <c r="GK36" s="29"/>
      <c r="GL36" s="29"/>
      <c r="GM36" s="29"/>
      <c r="GN36" s="29"/>
      <c r="GO36" s="29"/>
      <c r="GP36" s="29"/>
      <c r="GQ36" s="29"/>
      <c r="GR36" s="29"/>
      <c r="GS36" s="29"/>
      <c r="GT36" s="29"/>
      <c r="GU36" s="29"/>
      <c r="GV36" s="29"/>
      <c r="GW36" s="29"/>
      <c r="GX36" s="29"/>
      <c r="GY36" s="29"/>
      <c r="GZ36" s="29"/>
      <c r="HA36" s="29"/>
      <c r="HB36" s="29"/>
      <c r="HC36" s="29"/>
      <c r="HD36" s="29"/>
      <c r="HE36" s="29"/>
      <c r="HF36" s="29"/>
      <c r="HG36" s="29"/>
      <c r="HH36" s="29"/>
      <c r="HI36" s="29"/>
      <c r="HJ36" s="29"/>
      <c r="HK36" s="32"/>
      <c r="HL36" s="29"/>
      <c r="HM36" s="29"/>
      <c r="HN36" s="29"/>
      <c r="HO36" s="29"/>
      <c r="HP36" s="29"/>
      <c r="HQ36" s="885"/>
      <c r="HR36" s="29"/>
      <c r="HS36" s="29"/>
      <c r="HT36" s="29"/>
      <c r="HU36" s="29"/>
      <c r="HV36" s="29"/>
      <c r="HW36" s="29"/>
      <c r="HX36" s="29"/>
      <c r="HY36" s="29"/>
      <c r="HZ36" s="29"/>
      <c r="IA36" s="29"/>
      <c r="IB36" s="29"/>
      <c r="IC36" s="29"/>
      <c r="ID36" s="29"/>
      <c r="IE36" s="29"/>
      <c r="IF36" s="29"/>
      <c r="IG36" s="29"/>
      <c r="IH36" s="29"/>
      <c r="II36" s="29"/>
      <c r="IJ36" s="29"/>
      <c r="IK36" s="29"/>
      <c r="IL36" s="29"/>
      <c r="IM36" s="29"/>
      <c r="IN36" s="29"/>
      <c r="IO36" s="29"/>
      <c r="IP36" s="29"/>
      <c r="IQ36" s="29"/>
      <c r="IR36" s="29"/>
      <c r="IS36" s="29"/>
      <c r="IT36" s="29"/>
      <c r="IU36" s="29"/>
      <c r="IV36" s="29"/>
      <c r="IW36" s="29"/>
      <c r="IX36" s="29"/>
      <c r="IY36" s="29"/>
      <c r="IZ36" s="29"/>
      <c r="JA36" s="29"/>
      <c r="JB36" s="29"/>
      <c r="JC36" s="29"/>
      <c r="JD36" s="29"/>
      <c r="JE36" s="29"/>
      <c r="JF36" s="29"/>
      <c r="JG36" s="29"/>
      <c r="JH36" s="29"/>
      <c r="JI36" s="29"/>
      <c r="JJ36" s="32"/>
      <c r="JK36" s="29"/>
      <c r="JL36" s="29"/>
      <c r="JM36" s="29"/>
      <c r="JN36" s="29"/>
      <c r="JO36" s="29"/>
      <c r="JP36" s="29"/>
      <c r="JQ36" s="29"/>
      <c r="JR36" s="29"/>
      <c r="JS36" s="29"/>
      <c r="JT36" s="32"/>
      <c r="JU36" s="32"/>
      <c r="JV36" s="29"/>
      <c r="JW36" s="32"/>
      <c r="JX36" s="29"/>
      <c r="JY36" s="29"/>
      <c r="JZ36" s="32"/>
      <c r="KA36" s="29"/>
      <c r="KB36" s="29"/>
      <c r="KC36" s="32"/>
      <c r="KD36" s="29"/>
      <c r="KE36" s="29"/>
      <c r="KF36" s="32"/>
      <c r="KG36" s="29"/>
      <c r="KH36" s="29"/>
      <c r="KI36" s="29"/>
      <c r="KJ36" s="32"/>
      <c r="KK36" s="32"/>
      <c r="KL36" s="32"/>
      <c r="KM36" s="885"/>
      <c r="KN36" s="29"/>
      <c r="KO36" s="29"/>
      <c r="KP36" s="29"/>
      <c r="KQ36" s="29"/>
      <c r="KR36" s="29"/>
      <c r="KS36" s="29"/>
      <c r="KT36" s="29"/>
      <c r="KU36" s="29"/>
      <c r="KV36" s="29"/>
      <c r="KW36" s="29"/>
      <c r="KX36" s="29"/>
      <c r="KY36" s="29"/>
      <c r="KZ36" s="29"/>
      <c r="LA36" s="29"/>
      <c r="LB36" s="29"/>
      <c r="LC36" s="29"/>
      <c r="LD36" s="29"/>
      <c r="LE36" s="29"/>
      <c r="LF36" s="29"/>
      <c r="LG36" s="29"/>
      <c r="LH36" s="29"/>
      <c r="LI36" s="29"/>
      <c r="LJ36" s="29"/>
      <c r="LK36" s="29"/>
      <c r="LL36" s="29"/>
      <c r="LM36" s="29"/>
      <c r="LN36" s="29"/>
      <c r="LO36" s="29"/>
      <c r="LP36" s="29"/>
      <c r="LQ36" s="29"/>
      <c r="LR36" s="29"/>
      <c r="LS36" s="29"/>
      <c r="LT36" s="29"/>
      <c r="LU36" s="29"/>
      <c r="LV36" s="29"/>
      <c r="LW36" s="29"/>
      <c r="LX36" s="29"/>
      <c r="LY36" s="29"/>
      <c r="LZ36" s="29"/>
      <c r="MA36" s="32"/>
      <c r="MB36" s="29"/>
      <c r="MC36" s="29"/>
      <c r="MD36" s="29"/>
      <c r="ME36" s="29"/>
      <c r="MF36" s="29"/>
      <c r="MG36" s="29"/>
      <c r="MH36" s="29"/>
      <c r="MI36" s="29"/>
      <c r="MJ36" s="29"/>
      <c r="MK36" s="32"/>
      <c r="ML36" s="32"/>
      <c r="MM36" s="32"/>
      <c r="MN36" s="32"/>
      <c r="MO36" s="32"/>
      <c r="MP36" s="32"/>
      <c r="MQ36" s="32"/>
      <c r="MR36" s="29"/>
      <c r="MS36" s="32"/>
      <c r="MT36" s="29"/>
      <c r="MU36" s="29"/>
      <c r="MV36" s="29"/>
      <c r="MW36" s="29"/>
      <c r="MX36" s="29"/>
      <c r="MY36" s="29"/>
      <c r="MZ36" s="32"/>
      <c r="NA36" s="32"/>
      <c r="NB36" s="32"/>
      <c r="NC36" s="32"/>
      <c r="ND36" s="32"/>
      <c r="NE36" s="32"/>
      <c r="NF36" s="32"/>
      <c r="NG36" s="32"/>
      <c r="NH36" s="885"/>
      <c r="NI36" s="29"/>
      <c r="NJ36" s="29"/>
      <c r="NK36" s="29"/>
      <c r="NL36" s="29"/>
      <c r="NM36" s="29"/>
      <c r="NN36" s="29"/>
      <c r="NO36" s="29"/>
      <c r="NP36" s="29"/>
      <c r="NQ36" s="29"/>
      <c r="NR36" s="29"/>
      <c r="NS36" s="29"/>
      <c r="NT36" s="29"/>
      <c r="NU36" s="29"/>
      <c r="NV36" s="29"/>
      <c r="NW36" s="29"/>
      <c r="NX36" s="29"/>
      <c r="NY36" s="29"/>
      <c r="NZ36" s="29"/>
      <c r="OA36" s="29"/>
      <c r="OB36" s="29"/>
      <c r="OC36" s="29"/>
      <c r="OD36" s="29"/>
      <c r="OE36" s="29"/>
      <c r="OF36" s="29"/>
      <c r="OG36" s="29"/>
      <c r="OH36" s="29"/>
      <c r="OI36" s="29"/>
      <c r="OJ36" s="29"/>
      <c r="OK36" s="29"/>
      <c r="OL36" s="29"/>
      <c r="OM36" s="29"/>
      <c r="ON36" s="29"/>
      <c r="OO36" s="29"/>
      <c r="OP36" s="29"/>
      <c r="OQ36" s="29"/>
      <c r="OR36" s="29"/>
      <c r="OS36" s="29"/>
      <c r="OT36" s="29"/>
      <c r="OU36" s="29"/>
      <c r="OV36" s="29"/>
      <c r="OW36" s="29"/>
      <c r="OX36" s="29"/>
      <c r="OY36" s="29"/>
      <c r="OZ36" s="29"/>
      <c r="PA36" s="32"/>
      <c r="PB36" s="29"/>
      <c r="PC36" s="32"/>
      <c r="PD36" s="32"/>
      <c r="PE36" s="32"/>
      <c r="PF36" s="29"/>
      <c r="PG36" s="29"/>
      <c r="PH36" s="29"/>
      <c r="PI36" s="29"/>
      <c r="PJ36" s="29"/>
      <c r="PK36" s="29"/>
      <c r="PL36" s="29"/>
      <c r="PM36" s="32"/>
      <c r="PN36" s="29"/>
      <c r="PO36" s="29"/>
      <c r="PP36" s="32"/>
      <c r="PQ36" s="32"/>
      <c r="PR36" s="32"/>
      <c r="PS36" s="32"/>
      <c r="PT36" s="32"/>
      <c r="PU36" s="32"/>
      <c r="PV36" s="32"/>
      <c r="PW36" s="32"/>
      <c r="PX36" s="32"/>
      <c r="PY36" s="32"/>
      <c r="PZ36" s="32"/>
      <c r="QA36" s="32"/>
      <c r="QB36" s="32"/>
      <c r="QC36" s="32"/>
      <c r="QD36" s="32"/>
      <c r="QE36" s="32"/>
      <c r="QF36" s="32"/>
      <c r="QG36" s="32"/>
      <c r="QH36" s="32"/>
      <c r="QI36" s="32"/>
      <c r="QJ36" s="32"/>
      <c r="QK36" s="885"/>
      <c r="QL36" s="29"/>
      <c r="QM36" s="29"/>
      <c r="QN36" s="29"/>
      <c r="QO36" s="29"/>
      <c r="QP36" s="29"/>
      <c r="QQ36" s="29"/>
      <c r="QR36" s="29"/>
      <c r="QS36" s="29"/>
      <c r="QT36" s="29"/>
      <c r="QU36" s="29"/>
      <c r="QV36" s="29"/>
      <c r="QW36" s="29"/>
      <c r="QX36" s="29"/>
      <c r="QY36" s="29"/>
      <c r="QZ36" s="29"/>
      <c r="RA36" s="29"/>
      <c r="RB36" s="29"/>
      <c r="RC36" s="29"/>
      <c r="RD36" s="29"/>
      <c r="RE36" s="29"/>
      <c r="RF36" s="29"/>
      <c r="RG36" s="32"/>
      <c r="RH36" s="29"/>
      <c r="RI36" s="29"/>
      <c r="RJ36" s="29"/>
      <c r="RK36" s="29"/>
      <c r="RL36" s="32"/>
      <c r="RM36" s="29"/>
      <c r="RN36" s="29"/>
      <c r="RO36" s="32"/>
      <c r="RP36" s="32"/>
      <c r="RQ36" s="29"/>
      <c r="RR36" s="32"/>
      <c r="RS36" s="29"/>
      <c r="RT36" s="32"/>
      <c r="RU36" s="32"/>
      <c r="RV36" s="32"/>
      <c r="RW36" s="32"/>
      <c r="RX36" s="32"/>
      <c r="RY36" s="32"/>
      <c r="RZ36" s="32"/>
      <c r="SA36" s="32"/>
      <c r="SB36" s="32"/>
      <c r="SC36" s="32"/>
      <c r="SD36" s="32"/>
      <c r="SE36" s="32"/>
      <c r="SF36" s="32"/>
      <c r="SG36" s="32"/>
      <c r="SH36" s="32"/>
      <c r="SI36" s="32"/>
      <c r="SJ36" s="32"/>
      <c r="SK36" s="32"/>
      <c r="SL36" s="32"/>
      <c r="SM36" s="56" t="s">
        <v>1502</v>
      </c>
      <c r="SN36" s="119"/>
      <c r="SO36" s="40" t="s">
        <v>1502</v>
      </c>
      <c r="SP36" s="40" t="s">
        <v>1502</v>
      </c>
      <c r="SQ36" s="1050" t="s">
        <v>1502</v>
      </c>
      <c r="SR36" s="1222"/>
      <c r="SS36" s="35"/>
      <c r="ST36" s="35"/>
      <c r="SU36" s="35"/>
      <c r="SV36" s="919"/>
      <c r="SW36" s="35"/>
      <c r="SX36" s="35"/>
      <c r="SY36" s="35"/>
      <c r="SZ36" s="35"/>
      <c r="TA36" s="35"/>
      <c r="TB36" s="35"/>
      <c r="TC36" s="35"/>
      <c r="TD36" s="35"/>
      <c r="TE36" s="35"/>
      <c r="TF36" s="46"/>
      <c r="TG36" s="35"/>
      <c r="TH36" s="40"/>
      <c r="TI36" s="46"/>
      <c r="TJ36" s="35"/>
      <c r="TK36" s="40"/>
      <c r="TL36" s="35"/>
      <c r="TM36" s="40"/>
      <c r="TN36" s="46"/>
      <c r="TO36" s="40"/>
      <c r="TP36" s="46"/>
      <c r="TQ36" s="919"/>
      <c r="TR36" s="54"/>
      <c r="TS36" s="54"/>
      <c r="TT36" s="54"/>
      <c r="TU36" s="54"/>
      <c r="TV36" s="40"/>
      <c r="TW36" s="1050"/>
      <c r="TX36" s="1050"/>
      <c r="TY36" s="1050"/>
      <c r="TZ36" s="1050"/>
      <c r="UA36" s="40"/>
      <c r="UB36" s="1050"/>
      <c r="UC36" s="46"/>
      <c r="UD36" s="1050"/>
      <c r="UE36" s="1050"/>
      <c r="UF36" s="46"/>
      <c r="UG36" s="1050"/>
      <c r="UH36" s="1050"/>
      <c r="UI36" s="1050"/>
      <c r="UJ36" s="1050" t="s">
        <v>1502</v>
      </c>
      <c r="UK36" s="1050"/>
      <c r="UL36" s="1050" t="s">
        <v>1502</v>
      </c>
      <c r="UM36" s="1050" t="s">
        <v>1502</v>
      </c>
      <c r="UN36" s="1050" t="s">
        <v>1502</v>
      </c>
      <c r="UO36" s="5"/>
      <c r="UP36" s="40"/>
      <c r="UQ36" s="40"/>
      <c r="UR36" s="40"/>
      <c r="US36" s="40"/>
      <c r="UT36" s="40"/>
      <c r="UU36" s="40"/>
      <c r="UV36" s="40"/>
      <c r="UW36" s="40"/>
      <c r="UX36" s="40"/>
      <c r="UY36" s="40"/>
      <c r="UZ36" s="40"/>
      <c r="VA36" s="40"/>
      <c r="VB36" s="40"/>
      <c r="VC36" s="40"/>
      <c r="VD36" s="40"/>
      <c r="VE36" s="40"/>
      <c r="VF36" s="40"/>
      <c r="VG36" s="1050"/>
      <c r="VH36" s="1050"/>
      <c r="VI36" s="1050"/>
      <c r="VJ36" s="1050"/>
      <c r="VK36" s="919"/>
      <c r="VL36" s="54"/>
      <c r="VM36" s="1050"/>
      <c r="VN36" s="1050"/>
      <c r="VO36" s="1050"/>
      <c r="VP36" s="919"/>
      <c r="VQ36" s="28"/>
      <c r="VR36" s="1050"/>
      <c r="VS36" s="1050"/>
      <c r="VT36" s="1050"/>
      <c r="VU36" s="1050"/>
      <c r="VV36" s="1050"/>
      <c r="VW36" s="1050"/>
      <c r="VX36" s="1050"/>
      <c r="VY36" s="1050"/>
      <c r="VZ36" s="1050"/>
      <c r="WA36" s="1050"/>
      <c r="WB36" s="1050"/>
      <c r="WC36" s="1050"/>
      <c r="WD36" s="1050"/>
      <c r="WE36" s="1050"/>
      <c r="WF36" s="1050"/>
      <c r="WG36" s="1050"/>
      <c r="WH36" s="1050"/>
      <c r="WI36" s="919"/>
      <c r="WJ36" s="28"/>
      <c r="WK36" s="54"/>
      <c r="WL36" s="54"/>
      <c r="WM36" s="54"/>
      <c r="WN36" s="54"/>
      <c r="WO36" s="54"/>
      <c r="WP36" s="54"/>
      <c r="WQ36" s="54"/>
      <c r="WR36" s="54"/>
      <c r="WS36" s="54"/>
      <c r="WT36" s="54"/>
      <c r="WU36" s="54"/>
      <c r="WV36" s="1050"/>
      <c r="WW36" s="1050"/>
      <c r="WX36" s="54"/>
      <c r="WY36" s="1050"/>
      <c r="WZ36" s="1050"/>
      <c r="XA36" s="54"/>
      <c r="XB36" s="54"/>
      <c r="XC36" s="1050"/>
      <c r="XD36" s="1050"/>
      <c r="XE36" s="1050"/>
      <c r="XF36" s="1050"/>
      <c r="XG36" s="1050"/>
      <c r="XH36" s="1050"/>
      <c r="XI36" s="1050" t="s">
        <v>1502</v>
      </c>
      <c r="XJ36" s="1050"/>
      <c r="XK36" s="116" t="s">
        <v>1502</v>
      </c>
      <c r="XL36" s="116" t="s">
        <v>1502</v>
      </c>
      <c r="XM36" s="1050"/>
      <c r="XN36" s="1050" t="s">
        <v>1502</v>
      </c>
      <c r="XO36" s="5"/>
      <c r="XP36" s="5"/>
      <c r="XQ36" s="357"/>
      <c r="XR36" s="1051"/>
      <c r="XS36" s="1051"/>
      <c r="XT36" s="1051"/>
      <c r="XU36" s="66"/>
      <c r="XV36" s="56"/>
      <c r="XW36" s="1051"/>
      <c r="XX36" s="1322"/>
      <c r="XY36" s="1390"/>
      <c r="XZ36" s="1322"/>
      <c r="YA36" s="1322"/>
      <c r="YB36" s="1322"/>
      <c r="YC36" s="1322"/>
      <c r="YD36" s="1322"/>
      <c r="YE36" s="1322"/>
      <c r="YF36" s="1322"/>
      <c r="YG36" s="1051"/>
      <c r="YH36" s="1051"/>
      <c r="YI36" s="1051"/>
      <c r="YJ36" s="1051" t="s">
        <v>1502</v>
      </c>
      <c r="YK36" s="371"/>
      <c r="YL36" s="1052" t="s">
        <v>1502</v>
      </c>
      <c r="YM36" s="1052" t="s">
        <v>1502</v>
      </c>
      <c r="YN36" s="1051" t="s">
        <v>1502</v>
      </c>
      <c r="YO36" s="357"/>
      <c r="YP36" s="56"/>
      <c r="YQ36" s="884"/>
      <c r="YR36" s="56"/>
      <c r="YS36" s="1322"/>
      <c r="YT36" s="56"/>
      <c r="YU36" s="1322"/>
      <c r="YV36" s="1322"/>
      <c r="YW36" s="56"/>
      <c r="YX36" s="1322"/>
      <c r="YY36" s="1322"/>
      <c r="YZ36" s="56"/>
      <c r="ZA36" s="1322"/>
      <c r="ZB36" s="1051"/>
      <c r="ZC36" s="884"/>
      <c r="ZD36" s="56"/>
      <c r="ZE36" s="1051" t="s">
        <v>1502</v>
      </c>
      <c r="ZF36" s="371"/>
      <c r="ZG36" s="371" t="s">
        <v>1502</v>
      </c>
      <c r="ZH36" s="371" t="s">
        <v>1502</v>
      </c>
      <c r="ZI36" s="1050"/>
      <c r="ZJ36" s="1222"/>
      <c r="ZK36" s="46"/>
      <c r="ZL36" s="46"/>
      <c r="ZM36" s="46"/>
      <c r="ZN36" s="1446"/>
      <c r="ZO36" s="1082"/>
      <c r="ZP36" s="1082"/>
      <c r="ZQ36" s="1089"/>
      <c r="ZR36" s="1082"/>
      <c r="ZS36" s="1089"/>
      <c r="ZT36" s="1082"/>
      <c r="ZU36" s="1620"/>
      <c r="ZV36" s="1082"/>
      <c r="ZW36" s="1446"/>
      <c r="ZX36" s="1050"/>
      <c r="ZY36" s="1050"/>
      <c r="ZZ36" s="1050"/>
      <c r="AAA36" s="1050"/>
      <c r="AAB36" s="40" t="s">
        <v>1502</v>
      </c>
      <c r="AAC36" s="46" t="s">
        <v>1502</v>
      </c>
      <c r="AAD36" s="371" t="s">
        <v>1502</v>
      </c>
      <c r="AAE36" s="1050" t="s">
        <v>1502</v>
      </c>
      <c r="AAF36" s="5"/>
      <c r="AAG36" s="40"/>
      <c r="AAH36" s="54"/>
      <c r="AAI36" s="28"/>
      <c r="AAJ36" s="54"/>
      <c r="AAK36" s="54"/>
      <c r="AAL36" s="54"/>
      <c r="AAM36" s="919"/>
      <c r="AAN36" s="54"/>
      <c r="AAO36" s="1050"/>
      <c r="AAP36" s="54"/>
      <c r="AAQ36" s="919"/>
      <c r="AAR36" s="54"/>
      <c r="AAS36" s="37"/>
      <c r="AAT36" s="1050"/>
      <c r="AAU36" s="46"/>
      <c r="AAV36" s="54"/>
      <c r="AAW36" s="56" t="s">
        <v>1502</v>
      </c>
      <c r="AAX36" s="28"/>
      <c r="AAY36" s="54" t="s">
        <v>1502</v>
      </c>
      <c r="AAZ36" s="1050" t="s">
        <v>1502</v>
      </c>
      <c r="ABA36" s="1050"/>
      <c r="ABB36" s="5"/>
      <c r="ABC36" s="1050" t="s">
        <v>1502</v>
      </c>
      <c r="ABD36" s="1050" t="str">
        <f t="shared" si="123"/>
        <v>NA</v>
      </c>
      <c r="ABE36" s="1050" t="s">
        <v>1502</v>
      </c>
      <c r="ABF36" s="5"/>
      <c r="ABG36" s="1050" t="s">
        <v>1502</v>
      </c>
      <c r="ABH36" s="1050" t="str">
        <f t="shared" si="125"/>
        <v>NA</v>
      </c>
      <c r="ABI36" s="1050" t="s">
        <v>1502</v>
      </c>
      <c r="ABJ36" s="5"/>
      <c r="ABK36" s="56" t="s">
        <v>1502</v>
      </c>
      <c r="ABL36" s="1050" t="str">
        <f t="shared" si="126"/>
        <v>NA</v>
      </c>
      <c r="ABM36" s="1050" t="s">
        <v>1502</v>
      </c>
      <c r="ABN36" s="677"/>
      <c r="ABO36" s="40"/>
      <c r="ABP36" s="46"/>
      <c r="ABQ36" s="40"/>
      <c r="ABR36" s="40"/>
      <c r="ABS36" s="40"/>
      <c r="ABT36" s="40"/>
      <c r="ABU36" s="40"/>
      <c r="ABV36" s="40"/>
      <c r="ABW36" s="40"/>
      <c r="ABX36" s="40"/>
      <c r="ABY36" s="69"/>
      <c r="ABZ36" s="69"/>
      <c r="ACA36" s="69"/>
      <c r="ACB36" s="69"/>
      <c r="ACC36" s="40"/>
      <c r="ACD36" s="46"/>
      <c r="ACE36" s="46"/>
      <c r="ACF36" s="46"/>
    </row>
    <row r="37" spans="1:760" s="4" customFormat="1" ht="29.5" thickBot="1" x14ac:dyDescent="0.4">
      <c r="A37" s="1690">
        <v>35</v>
      </c>
      <c r="B37" s="1051" t="s">
        <v>17</v>
      </c>
      <c r="C37" s="1051" t="s">
        <v>1254</v>
      </c>
      <c r="D37" s="1051" t="s">
        <v>2307</v>
      </c>
      <c r="E37" s="1051" t="s">
        <v>3993</v>
      </c>
      <c r="F37" s="1051" t="s">
        <v>2308</v>
      </c>
      <c r="G37" s="1051" t="s">
        <v>2309</v>
      </c>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A37" s="29"/>
      <c r="BB37" s="32"/>
      <c r="BC37" s="29"/>
      <c r="BD37" s="885"/>
      <c r="BE37" s="29"/>
      <c r="BF37" s="29"/>
      <c r="BG37" s="29"/>
      <c r="BH37" s="29"/>
      <c r="BI37" s="29"/>
      <c r="BJ37" s="29"/>
      <c r="BK37" s="29"/>
      <c r="BL37" s="29"/>
      <c r="BM37" s="29"/>
      <c r="BN37" s="29"/>
      <c r="BO37" s="29"/>
      <c r="BP37" s="29"/>
      <c r="BQ37" s="29"/>
      <c r="BR37" s="29"/>
      <c r="BS37" s="29"/>
      <c r="BT37" s="29"/>
      <c r="BU37" s="29"/>
      <c r="BV37" s="29"/>
      <c r="BW37" s="29"/>
      <c r="BX37" s="29"/>
      <c r="BY37" s="29"/>
      <c r="BZ37" s="29"/>
      <c r="CA37" s="29"/>
      <c r="CB37" s="29"/>
      <c r="CC37" s="29"/>
      <c r="CD37" s="29"/>
      <c r="CE37" s="29"/>
      <c r="CF37" s="29"/>
      <c r="CG37" s="29"/>
      <c r="CH37" s="29"/>
      <c r="CI37" s="29"/>
      <c r="CJ37" s="29"/>
      <c r="CK37" s="29"/>
      <c r="CL37" s="29"/>
      <c r="CM37" s="29"/>
      <c r="CN37" s="29"/>
      <c r="CO37" s="29"/>
      <c r="CP37" s="29"/>
      <c r="CQ37" s="29"/>
      <c r="CR37" s="29"/>
      <c r="CS37" s="29"/>
      <c r="CT37" s="29"/>
      <c r="CU37" s="29"/>
      <c r="CV37" s="29"/>
      <c r="CW37" s="29"/>
      <c r="CX37" s="29"/>
      <c r="CY37" s="29"/>
      <c r="CZ37" s="29"/>
      <c r="DA37" s="29"/>
      <c r="DB37" s="29"/>
      <c r="DC37" s="29"/>
      <c r="DD37" s="29"/>
      <c r="DE37" s="29"/>
      <c r="DF37" s="29"/>
      <c r="DG37" s="29"/>
      <c r="DH37" s="29"/>
      <c r="DI37" s="29"/>
      <c r="DJ37" s="29"/>
      <c r="DK37" s="29"/>
      <c r="DL37" s="29"/>
      <c r="DM37" s="29"/>
      <c r="DN37" s="29"/>
      <c r="DO37" s="29"/>
      <c r="DP37" s="29"/>
      <c r="DQ37" s="29"/>
      <c r="DR37" s="29"/>
      <c r="DS37" s="29"/>
      <c r="DT37" s="29"/>
      <c r="DU37" s="29"/>
      <c r="DV37" s="32"/>
      <c r="DW37" s="29"/>
      <c r="DX37" s="29"/>
      <c r="DY37" s="32"/>
      <c r="DZ37" s="29"/>
      <c r="EA37" s="885"/>
      <c r="FH37" s="29"/>
      <c r="FI37" s="29"/>
      <c r="FJ37" s="29"/>
      <c r="FK37" s="29"/>
      <c r="FL37" s="29"/>
      <c r="FM37" s="29"/>
      <c r="FN37" s="29"/>
      <c r="FO37" s="29"/>
      <c r="FP37" s="29"/>
      <c r="FQ37" s="29"/>
      <c r="FR37" s="32"/>
      <c r="FS37" s="29"/>
      <c r="FT37" s="29"/>
      <c r="FU37" s="885"/>
      <c r="FV37" s="29"/>
      <c r="FW37" s="29"/>
      <c r="FX37" s="29"/>
      <c r="FY37" s="29"/>
      <c r="FZ37" s="29"/>
      <c r="GA37" s="29"/>
      <c r="GB37" s="29"/>
      <c r="GC37" s="29"/>
      <c r="GD37" s="29"/>
      <c r="GE37" s="29"/>
      <c r="GF37" s="29"/>
      <c r="GG37" s="29"/>
      <c r="GH37" s="29"/>
      <c r="GI37" s="29"/>
      <c r="GJ37" s="29"/>
      <c r="GK37" s="29"/>
      <c r="GL37" s="29"/>
      <c r="GM37" s="29"/>
      <c r="GN37" s="29"/>
      <c r="GO37" s="29"/>
      <c r="GP37" s="29"/>
      <c r="GQ37" s="29"/>
      <c r="GR37" s="29"/>
      <c r="GS37" s="29"/>
      <c r="GT37" s="29"/>
      <c r="GU37" s="29"/>
      <c r="GV37" s="29"/>
      <c r="GW37" s="29"/>
      <c r="GX37" s="29"/>
      <c r="GY37" s="29"/>
      <c r="GZ37" s="29"/>
      <c r="HA37" s="29"/>
      <c r="HB37" s="29"/>
      <c r="HC37" s="29"/>
      <c r="HD37" s="29"/>
      <c r="HE37" s="29"/>
      <c r="HF37" s="29"/>
      <c r="HG37" s="29"/>
      <c r="HH37" s="29"/>
      <c r="HI37" s="29"/>
      <c r="HJ37" s="29"/>
      <c r="HK37" s="32"/>
      <c r="HL37" s="29"/>
      <c r="HM37" s="29"/>
      <c r="HN37" s="29"/>
      <c r="HO37" s="29"/>
      <c r="HP37" s="29"/>
      <c r="HQ37" s="885"/>
      <c r="HR37" s="29"/>
      <c r="HS37" s="29"/>
      <c r="HT37" s="29"/>
      <c r="HU37" s="29"/>
      <c r="HV37" s="29"/>
      <c r="HW37" s="29"/>
      <c r="HX37" s="29"/>
      <c r="HY37" s="29"/>
      <c r="HZ37" s="29"/>
      <c r="IA37" s="29"/>
      <c r="IB37" s="29"/>
      <c r="IC37" s="29"/>
      <c r="ID37" s="29"/>
      <c r="IE37" s="29"/>
      <c r="IF37" s="29"/>
      <c r="IG37" s="29"/>
      <c r="IH37" s="29"/>
      <c r="II37" s="29"/>
      <c r="IJ37" s="29"/>
      <c r="IK37" s="29"/>
      <c r="IL37" s="29"/>
      <c r="IM37" s="29"/>
      <c r="IN37" s="29"/>
      <c r="IO37" s="29"/>
      <c r="IP37" s="29"/>
      <c r="IQ37" s="29"/>
      <c r="IR37" s="29"/>
      <c r="IS37" s="29"/>
      <c r="IT37" s="29"/>
      <c r="IU37" s="29"/>
      <c r="IV37" s="29"/>
      <c r="IW37" s="29"/>
      <c r="IX37" s="29"/>
      <c r="IY37" s="29"/>
      <c r="IZ37" s="29"/>
      <c r="JA37" s="29"/>
      <c r="JB37" s="29"/>
      <c r="JC37" s="29"/>
      <c r="JD37" s="29"/>
      <c r="JE37" s="29"/>
      <c r="JF37" s="29"/>
      <c r="JG37" s="29"/>
      <c r="JH37" s="29"/>
      <c r="JI37" s="29"/>
      <c r="JJ37" s="32"/>
      <c r="JK37" s="29"/>
      <c r="JL37" s="29"/>
      <c r="JM37" s="29"/>
      <c r="JN37" s="29"/>
      <c r="JO37" s="29"/>
      <c r="JP37" s="29"/>
      <c r="JQ37" s="29"/>
      <c r="JR37" s="29"/>
      <c r="JS37" s="29"/>
      <c r="JT37" s="32"/>
      <c r="JU37" s="32"/>
      <c r="JV37" s="29"/>
      <c r="JW37" s="32"/>
      <c r="JX37" s="29"/>
      <c r="JY37" s="29"/>
      <c r="JZ37" s="32"/>
      <c r="KA37" s="29"/>
      <c r="KB37" s="29"/>
      <c r="KC37" s="32"/>
      <c r="KD37" s="29"/>
      <c r="KE37" s="29"/>
      <c r="KF37" s="32"/>
      <c r="KG37" s="29"/>
      <c r="KH37" s="29"/>
      <c r="KI37" s="29"/>
      <c r="KJ37" s="32"/>
      <c r="KK37" s="32"/>
      <c r="KL37" s="32"/>
      <c r="KM37" s="885"/>
      <c r="KN37" s="29"/>
      <c r="KO37" s="29"/>
      <c r="KP37" s="29"/>
      <c r="KQ37" s="29"/>
      <c r="KR37" s="29"/>
      <c r="KS37" s="29"/>
      <c r="KT37" s="29"/>
      <c r="KU37" s="29"/>
      <c r="KV37" s="29"/>
      <c r="KW37" s="29"/>
      <c r="KX37" s="29"/>
      <c r="KY37" s="29"/>
      <c r="KZ37" s="29"/>
      <c r="LA37" s="29"/>
      <c r="LB37" s="29"/>
      <c r="LC37" s="29"/>
      <c r="LD37" s="29"/>
      <c r="LE37" s="29"/>
      <c r="LF37" s="29"/>
      <c r="LG37" s="29"/>
      <c r="LH37" s="29"/>
      <c r="LI37" s="29"/>
      <c r="LJ37" s="29"/>
      <c r="LK37" s="29"/>
      <c r="LL37" s="29"/>
      <c r="LM37" s="29"/>
      <c r="LN37" s="29"/>
      <c r="LO37" s="29"/>
      <c r="LP37" s="29"/>
      <c r="LQ37" s="29"/>
      <c r="LR37" s="29"/>
      <c r="LS37" s="29"/>
      <c r="LT37" s="29"/>
      <c r="LU37" s="29"/>
      <c r="LV37" s="29"/>
      <c r="LW37" s="29"/>
      <c r="LX37" s="29"/>
      <c r="LY37" s="29"/>
      <c r="LZ37" s="29"/>
      <c r="MA37" s="32"/>
      <c r="MB37" s="29"/>
      <c r="MC37" s="29"/>
      <c r="MD37" s="29"/>
      <c r="ME37" s="29"/>
      <c r="MF37" s="29"/>
      <c r="MG37" s="29"/>
      <c r="MH37" s="29"/>
      <c r="MI37" s="29"/>
      <c r="MJ37" s="29"/>
      <c r="MK37" s="32"/>
      <c r="ML37" s="32"/>
      <c r="MM37" s="32"/>
      <c r="MN37" s="32"/>
      <c r="MO37" s="32"/>
      <c r="MP37" s="32"/>
      <c r="MQ37" s="32"/>
      <c r="MR37" s="29"/>
      <c r="MS37" s="32"/>
      <c r="MT37" s="29"/>
      <c r="MU37" s="29"/>
      <c r="MV37" s="29"/>
      <c r="MW37" s="29"/>
      <c r="MX37" s="29"/>
      <c r="MY37" s="29"/>
      <c r="MZ37" s="32"/>
      <c r="NA37" s="32"/>
      <c r="NB37" s="32"/>
      <c r="NC37" s="32"/>
      <c r="ND37" s="32"/>
      <c r="NE37" s="32"/>
      <c r="NF37" s="32"/>
      <c r="NG37" s="32"/>
      <c r="NH37" s="885"/>
      <c r="NI37" s="29"/>
      <c r="NJ37" s="29"/>
      <c r="NK37" s="29"/>
      <c r="NL37" s="29"/>
      <c r="NM37" s="29"/>
      <c r="NN37" s="29"/>
      <c r="NO37" s="29"/>
      <c r="NP37" s="29"/>
      <c r="NQ37" s="29"/>
      <c r="NR37" s="29"/>
      <c r="NS37" s="29"/>
      <c r="NT37" s="29"/>
      <c r="NU37" s="29"/>
      <c r="NV37" s="29"/>
      <c r="NW37" s="29"/>
      <c r="NX37" s="29"/>
      <c r="NY37" s="29"/>
      <c r="NZ37" s="29"/>
      <c r="OA37" s="29"/>
      <c r="OB37" s="29"/>
      <c r="OC37" s="29"/>
      <c r="OD37" s="29"/>
      <c r="OE37" s="29"/>
      <c r="OF37" s="29"/>
      <c r="OG37" s="29"/>
      <c r="OH37" s="29"/>
      <c r="OI37" s="29"/>
      <c r="OJ37" s="29"/>
      <c r="OK37" s="29"/>
      <c r="OL37" s="29"/>
      <c r="OM37" s="29"/>
      <c r="ON37" s="29"/>
      <c r="OO37" s="29"/>
      <c r="OP37" s="29"/>
      <c r="OQ37" s="29"/>
      <c r="OR37" s="29"/>
      <c r="OS37" s="29"/>
      <c r="OT37" s="29"/>
      <c r="OU37" s="29"/>
      <c r="OV37" s="29"/>
      <c r="OW37" s="29"/>
      <c r="OX37" s="29"/>
      <c r="OY37" s="29"/>
      <c r="OZ37" s="29"/>
      <c r="PA37" s="32"/>
      <c r="PB37" s="29"/>
      <c r="PC37" s="32"/>
      <c r="PD37" s="32"/>
      <c r="PE37" s="32"/>
      <c r="PF37" s="29"/>
      <c r="PG37" s="29"/>
      <c r="PH37" s="29"/>
      <c r="PI37" s="29"/>
      <c r="PJ37" s="29"/>
      <c r="PK37" s="29"/>
      <c r="PL37" s="29"/>
      <c r="PM37" s="32"/>
      <c r="PN37" s="29"/>
      <c r="PO37" s="29"/>
      <c r="PP37" s="32"/>
      <c r="PQ37" s="32"/>
      <c r="PR37" s="32"/>
      <c r="PS37" s="32"/>
      <c r="PT37" s="32"/>
      <c r="PU37" s="32"/>
      <c r="PV37" s="32"/>
      <c r="PW37" s="32"/>
      <c r="PX37" s="32"/>
      <c r="PY37" s="32"/>
      <c r="PZ37" s="32"/>
      <c r="QA37" s="32"/>
      <c r="QB37" s="32"/>
      <c r="QC37" s="32"/>
      <c r="QD37" s="32"/>
      <c r="QE37" s="32"/>
      <c r="QF37" s="32"/>
      <c r="QG37" s="32"/>
      <c r="QH37" s="32"/>
      <c r="QI37" s="32"/>
      <c r="QJ37" s="32"/>
      <c r="QK37" s="885"/>
      <c r="QL37" s="29"/>
      <c r="QM37" s="29"/>
      <c r="QN37" s="29"/>
      <c r="QO37" s="29"/>
      <c r="QP37" s="29"/>
      <c r="QQ37" s="29"/>
      <c r="QR37" s="29"/>
      <c r="QS37" s="29"/>
      <c r="QT37" s="29"/>
      <c r="QU37" s="29"/>
      <c r="QV37" s="29"/>
      <c r="QW37" s="29"/>
      <c r="QX37" s="29"/>
      <c r="QY37" s="29"/>
      <c r="QZ37" s="29"/>
      <c r="RA37" s="29"/>
      <c r="RB37" s="29"/>
      <c r="RC37" s="29"/>
      <c r="RD37" s="29"/>
      <c r="RE37" s="29"/>
      <c r="RF37" s="29"/>
      <c r="RG37" s="32"/>
      <c r="RH37" s="29"/>
      <c r="RI37" s="29"/>
      <c r="RJ37" s="29"/>
      <c r="RK37" s="29"/>
      <c r="RL37" s="32"/>
      <c r="RM37" s="29"/>
      <c r="RN37" s="29"/>
      <c r="RO37" s="32"/>
      <c r="RP37" s="32"/>
      <c r="RQ37" s="29"/>
      <c r="RR37" s="32"/>
      <c r="RS37" s="29"/>
      <c r="RT37" s="32"/>
      <c r="RU37" s="32"/>
      <c r="RV37" s="32"/>
      <c r="RW37" s="32"/>
      <c r="RX37" s="32"/>
      <c r="RY37" s="32"/>
      <c r="RZ37" s="32"/>
      <c r="SA37" s="32"/>
      <c r="SB37" s="32"/>
      <c r="SC37" s="32"/>
      <c r="SD37" s="32"/>
      <c r="SE37" s="32"/>
      <c r="SF37" s="32"/>
      <c r="SG37" s="32"/>
      <c r="SH37" s="32"/>
      <c r="SI37" s="32"/>
      <c r="SJ37" s="32"/>
      <c r="SK37" s="32"/>
      <c r="SL37" s="32"/>
      <c r="SM37" s="56">
        <v>8.06</v>
      </c>
      <c r="SN37" s="1657"/>
      <c r="SO37" s="54" t="s">
        <v>1502</v>
      </c>
      <c r="SP37" s="54" t="s">
        <v>1502</v>
      </c>
      <c r="SQ37" s="1051" t="s">
        <v>1502</v>
      </c>
      <c r="SR37" s="1229"/>
      <c r="SS37" s="136"/>
      <c r="ST37" s="136"/>
      <c r="SU37" s="136"/>
      <c r="SV37" s="884"/>
      <c r="SW37" s="136"/>
      <c r="SX37" s="136"/>
      <c r="SY37" s="136"/>
      <c r="SZ37" s="136"/>
      <c r="TA37" s="136"/>
      <c r="TB37" s="136"/>
      <c r="TC37" s="136"/>
      <c r="TD37" s="136"/>
      <c r="TE37" s="136"/>
      <c r="TF37" s="1052"/>
      <c r="TG37" s="136"/>
      <c r="TH37" s="371"/>
      <c r="TI37" s="1052"/>
      <c r="TJ37" s="136"/>
      <c r="TK37" s="371"/>
      <c r="TL37" s="136"/>
      <c r="TM37" s="371"/>
      <c r="TN37" s="1052"/>
      <c r="TO37" s="371"/>
      <c r="TP37" s="1052"/>
      <c r="TQ37" s="884"/>
      <c r="TR37" s="56"/>
      <c r="TS37" s="56"/>
      <c r="TT37" s="56"/>
      <c r="TU37" s="56"/>
      <c r="TV37" s="371"/>
      <c r="TW37" s="1051"/>
      <c r="TX37" s="1051"/>
      <c r="TY37" s="1051"/>
      <c r="TZ37" s="1051"/>
      <c r="UA37" s="371"/>
      <c r="UB37" s="1051"/>
      <c r="UC37" s="1052"/>
      <c r="UD37" s="1051"/>
      <c r="UE37" s="1051"/>
      <c r="UF37" s="1052"/>
      <c r="UG37" s="1051"/>
      <c r="UH37" s="1051"/>
      <c r="UI37" s="1051"/>
      <c r="UJ37" s="1051">
        <v>5.89</v>
      </c>
      <c r="UK37" s="1051"/>
      <c r="UL37" s="1051" t="s">
        <v>1502</v>
      </c>
      <c r="UM37" s="1051">
        <v>5.89</v>
      </c>
      <c r="UN37" s="1051" t="s">
        <v>1502</v>
      </c>
      <c r="UO37" s="357"/>
      <c r="UP37" s="371"/>
      <c r="UQ37" s="371"/>
      <c r="UR37" s="371"/>
      <c r="US37" s="371"/>
      <c r="UT37" s="371"/>
      <c r="UU37" s="371"/>
      <c r="UV37" s="371"/>
      <c r="UW37" s="371"/>
      <c r="UX37" s="371"/>
      <c r="UY37" s="371"/>
      <c r="UZ37" s="371"/>
      <c r="VA37" s="371"/>
      <c r="VB37" s="371"/>
      <c r="VC37" s="371"/>
      <c r="VD37" s="371"/>
      <c r="VE37" s="371"/>
      <c r="VF37" s="371"/>
      <c r="VG37" s="1051"/>
      <c r="VH37" s="1051"/>
      <c r="VI37" s="1051"/>
      <c r="VJ37" s="1051"/>
      <c r="VK37" s="884"/>
      <c r="VL37" s="56"/>
      <c r="VM37" s="1051"/>
      <c r="VN37" s="1051"/>
      <c r="VO37" s="1051"/>
      <c r="VP37" s="884"/>
      <c r="VQ37" s="66"/>
      <c r="VR37" s="1051"/>
      <c r="VS37" s="1051"/>
      <c r="VT37" s="1051"/>
      <c r="VU37" s="1051"/>
      <c r="VV37" s="1051"/>
      <c r="VW37" s="1051"/>
      <c r="VX37" s="1051"/>
      <c r="VY37" s="1051"/>
      <c r="VZ37" s="1051"/>
      <c r="WA37" s="1051"/>
      <c r="WB37" s="1051"/>
      <c r="WC37" s="1051"/>
      <c r="WD37" s="1051"/>
      <c r="WE37" s="1051"/>
      <c r="WF37" s="1051"/>
      <c r="WG37" s="1051"/>
      <c r="WH37" s="1051"/>
      <c r="WI37" s="884"/>
      <c r="WJ37" s="66"/>
      <c r="WK37" s="56"/>
      <c r="WL37" s="56"/>
      <c r="WM37" s="56"/>
      <c r="WN37" s="56"/>
      <c r="WO37" s="56"/>
      <c r="WP37" s="56"/>
      <c r="WQ37" s="56"/>
      <c r="WR37" s="56"/>
      <c r="WS37" s="56"/>
      <c r="WT37" s="56"/>
      <c r="WU37" s="56"/>
      <c r="WV37" s="1051"/>
      <c r="WW37" s="1051"/>
      <c r="WX37" s="56"/>
      <c r="WY37" s="1051"/>
      <c r="WZ37" s="1051"/>
      <c r="XA37" s="56"/>
      <c r="XB37" s="56"/>
      <c r="XC37" s="1051"/>
      <c r="XD37" s="1051"/>
      <c r="XE37" s="1051"/>
      <c r="XF37" s="1051"/>
      <c r="XG37" s="1051"/>
      <c r="XH37" s="1051"/>
      <c r="XI37" s="1051">
        <v>8.5500000000000007</v>
      </c>
      <c r="XJ37" s="56"/>
      <c r="XK37" s="56" t="s">
        <v>1502</v>
      </c>
      <c r="XL37" s="1051">
        <f t="shared" si="149"/>
        <v>8.5500000000000007</v>
      </c>
      <c r="XM37" s="1051"/>
      <c r="XN37" s="1051" t="s">
        <v>1502</v>
      </c>
      <c r="XO37" s="357">
        <f t="shared" si="150"/>
        <v>-1</v>
      </c>
      <c r="XP37" s="357"/>
      <c r="XQ37" s="1223"/>
      <c r="XR37" s="1042"/>
      <c r="XS37" s="1042"/>
      <c r="XT37" s="1042"/>
      <c r="XU37" s="27"/>
      <c r="XV37" s="53"/>
      <c r="XW37" s="1042"/>
      <c r="XX37" s="1255"/>
      <c r="XY37" s="1391"/>
      <c r="XZ37" s="1255"/>
      <c r="YA37" s="1255"/>
      <c r="YB37" s="1255"/>
      <c r="YC37" s="1255"/>
      <c r="YD37" s="1255"/>
      <c r="YE37" s="1255"/>
      <c r="YF37" s="1255"/>
      <c r="YG37" s="1042"/>
      <c r="YH37" s="1042"/>
      <c r="YI37" s="1042"/>
      <c r="YJ37" s="1042">
        <v>8.31</v>
      </c>
      <c r="YK37" s="55"/>
      <c r="YL37" s="38" t="s">
        <v>1502</v>
      </c>
      <c r="YM37" s="1042">
        <f t="shared" si="152"/>
        <v>8.31</v>
      </c>
      <c r="YN37" s="1042" t="s">
        <v>1502</v>
      </c>
      <c r="YO37" s="7"/>
      <c r="YP37" s="53"/>
      <c r="YQ37" s="913"/>
      <c r="YR37" s="53"/>
      <c r="YS37" s="1255"/>
      <c r="YT37" s="53"/>
      <c r="YU37" s="1255"/>
      <c r="YV37" s="1255"/>
      <c r="YW37" s="53"/>
      <c r="YX37" s="1255"/>
      <c r="YY37" s="1255"/>
      <c r="YZ37" s="53"/>
      <c r="ZA37" s="1255"/>
      <c r="ZB37" s="1042"/>
      <c r="ZC37" s="913"/>
      <c r="ZD37" s="53"/>
      <c r="ZE37" s="913">
        <v>8.5500000000000007</v>
      </c>
      <c r="ZF37" s="55"/>
      <c r="ZG37" s="55" t="s">
        <v>1502</v>
      </c>
      <c r="ZH37" s="56">
        <f t="shared" si="154"/>
        <v>8.5500000000000007</v>
      </c>
      <c r="ZI37" s="1051"/>
      <c r="ZJ37" s="1229">
        <f t="shared" si="155"/>
        <v>-1</v>
      </c>
      <c r="ZK37" s="1052"/>
      <c r="ZL37" s="1052"/>
      <c r="ZM37" s="1052"/>
      <c r="ZN37" s="1392"/>
      <c r="ZO37" s="1322"/>
      <c r="ZP37" s="1322"/>
      <c r="ZQ37" s="1390"/>
      <c r="ZR37" s="1322"/>
      <c r="ZS37" s="1390"/>
      <c r="ZT37" s="1322"/>
      <c r="ZU37" s="1445"/>
      <c r="ZV37" s="1322"/>
      <c r="ZW37" s="1392"/>
      <c r="ZX37" s="1051"/>
      <c r="ZY37" s="1051"/>
      <c r="ZZ37" s="1051"/>
      <c r="AAA37" s="1051"/>
      <c r="AAB37" s="371">
        <v>8.5500000000000007</v>
      </c>
      <c r="AAC37" s="1052" t="s">
        <v>1502</v>
      </c>
      <c r="AAD37" s="1051">
        <f t="shared" si="156"/>
        <v>8.5500000000000007</v>
      </c>
      <c r="AAE37" s="1051" t="s">
        <v>1502</v>
      </c>
      <c r="AAF37" s="357"/>
      <c r="AAG37" s="371"/>
      <c r="AAH37" s="56"/>
      <c r="AAI37" s="884"/>
      <c r="AAJ37" s="56"/>
      <c r="AAK37" s="56"/>
      <c r="AAL37" s="1051"/>
      <c r="AAM37" s="66"/>
      <c r="AAN37" s="56"/>
      <c r="AAO37" s="1051"/>
      <c r="AAP37" s="56"/>
      <c r="AAQ37" s="884"/>
      <c r="AAR37" s="56"/>
      <c r="AAS37" s="371"/>
      <c r="AAT37" s="1051"/>
      <c r="AAU37" s="1052"/>
      <c r="AAV37" s="56"/>
      <c r="AAW37" s="66">
        <v>6.28</v>
      </c>
      <c r="AAX37" s="66"/>
      <c r="AAY37" s="56" t="s">
        <v>1502</v>
      </c>
      <c r="AAZ37" s="1051">
        <f t="shared" si="158"/>
        <v>6.28</v>
      </c>
      <c r="ABA37" s="1051" t="s">
        <v>1502</v>
      </c>
      <c r="ABB37" s="357"/>
      <c r="ABC37" s="1051" t="s">
        <v>1502</v>
      </c>
      <c r="ABD37" s="1051" t="str">
        <f t="shared" si="123"/>
        <v>NA</v>
      </c>
      <c r="ABE37" s="1051" t="s">
        <v>1502</v>
      </c>
      <c r="ABF37" s="357"/>
      <c r="ABG37" s="1051" t="s">
        <v>1502</v>
      </c>
      <c r="ABH37" s="1051" t="str">
        <f t="shared" si="125"/>
        <v>NA</v>
      </c>
      <c r="ABI37" s="1051" t="s">
        <v>1502</v>
      </c>
      <c r="ABJ37" s="357"/>
      <c r="ABK37" s="1051" t="s">
        <v>1502</v>
      </c>
      <c r="ABL37" s="1051" t="str">
        <f t="shared" si="126"/>
        <v>NA</v>
      </c>
      <c r="ABM37" s="1051" t="s">
        <v>1502</v>
      </c>
      <c r="ABN37" s="1146"/>
      <c r="ABO37" s="371"/>
      <c r="ABP37" s="1052"/>
      <c r="ABQ37" s="371"/>
      <c r="ABR37" s="371"/>
      <c r="ABS37" s="371"/>
      <c r="ABT37" s="371"/>
      <c r="ABU37" s="371"/>
      <c r="ABV37" s="371"/>
      <c r="ABW37" s="371"/>
      <c r="ABX37" s="371"/>
      <c r="ABY37" s="188"/>
      <c r="ABZ37" s="188"/>
      <c r="ACA37" s="188"/>
      <c r="ACB37" s="188"/>
      <c r="ACC37" s="371"/>
      <c r="ACD37" s="1052"/>
      <c r="ACE37" s="1052"/>
      <c r="ACF37" s="1052"/>
    </row>
    <row r="38" spans="1:760" s="4" customFormat="1" ht="29.5" thickBot="1" x14ac:dyDescent="0.4">
      <c r="A38" s="1690">
        <v>36</v>
      </c>
      <c r="B38" s="1051" t="s">
        <v>17</v>
      </c>
      <c r="C38" s="1051" t="s">
        <v>1254</v>
      </c>
      <c r="D38" s="1051" t="s">
        <v>2307</v>
      </c>
      <c r="E38" s="1051" t="s">
        <v>3993</v>
      </c>
      <c r="F38" s="1051" t="s">
        <v>2308</v>
      </c>
      <c r="G38" s="1051" t="s">
        <v>2310</v>
      </c>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32"/>
      <c r="BC38" s="29"/>
      <c r="BD38" s="885"/>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c r="CH38" s="29"/>
      <c r="CI38" s="29"/>
      <c r="CJ38" s="29"/>
      <c r="CK38" s="29"/>
      <c r="CL38" s="29"/>
      <c r="CM38" s="29"/>
      <c r="CN38" s="29"/>
      <c r="CO38" s="29"/>
      <c r="CP38" s="29"/>
      <c r="CQ38" s="29"/>
      <c r="CR38" s="29"/>
      <c r="CS38" s="29"/>
      <c r="CT38" s="29"/>
      <c r="CU38" s="29"/>
      <c r="CV38" s="29"/>
      <c r="CW38" s="29"/>
      <c r="CX38" s="29"/>
      <c r="CY38" s="29"/>
      <c r="CZ38" s="29"/>
      <c r="DA38" s="29"/>
      <c r="DB38" s="29"/>
      <c r="DC38" s="29"/>
      <c r="DD38" s="29"/>
      <c r="DE38" s="29"/>
      <c r="DF38" s="29"/>
      <c r="DG38" s="29"/>
      <c r="DH38" s="29"/>
      <c r="DI38" s="29"/>
      <c r="DJ38" s="29"/>
      <c r="DK38" s="29"/>
      <c r="DL38" s="29"/>
      <c r="DM38" s="29"/>
      <c r="DN38" s="29"/>
      <c r="DO38" s="29"/>
      <c r="DP38" s="29"/>
      <c r="DQ38" s="29"/>
      <c r="DR38" s="29"/>
      <c r="DS38" s="29"/>
      <c r="DT38" s="29"/>
      <c r="DU38" s="29"/>
      <c r="DV38" s="32"/>
      <c r="DW38" s="29"/>
      <c r="DX38" s="29"/>
      <c r="DY38" s="32"/>
      <c r="DZ38" s="29"/>
      <c r="EA38" s="885"/>
      <c r="FH38" s="29"/>
      <c r="FI38" s="29"/>
      <c r="FJ38" s="29"/>
      <c r="FK38" s="29"/>
      <c r="FL38" s="29"/>
      <c r="FM38" s="29"/>
      <c r="FN38" s="29"/>
      <c r="FO38" s="29"/>
      <c r="FP38" s="29"/>
      <c r="FQ38" s="29"/>
      <c r="FR38" s="32"/>
      <c r="FS38" s="29"/>
      <c r="FT38" s="29"/>
      <c r="FU38" s="885"/>
      <c r="FV38" s="29"/>
      <c r="FW38" s="29"/>
      <c r="FX38" s="29"/>
      <c r="FY38" s="29"/>
      <c r="FZ38" s="29"/>
      <c r="GA38" s="29"/>
      <c r="GB38" s="29"/>
      <c r="GC38" s="29"/>
      <c r="GD38" s="29"/>
      <c r="GE38" s="29"/>
      <c r="GF38" s="29"/>
      <c r="GG38" s="29"/>
      <c r="GH38" s="29"/>
      <c r="GI38" s="29"/>
      <c r="GJ38" s="29"/>
      <c r="GK38" s="29"/>
      <c r="GL38" s="29"/>
      <c r="GM38" s="29"/>
      <c r="GN38" s="29"/>
      <c r="GO38" s="29"/>
      <c r="GP38" s="29"/>
      <c r="GQ38" s="29"/>
      <c r="GR38" s="29"/>
      <c r="GS38" s="29"/>
      <c r="GT38" s="29"/>
      <c r="GU38" s="29"/>
      <c r="GV38" s="29"/>
      <c r="GW38" s="29"/>
      <c r="GX38" s="29"/>
      <c r="GY38" s="29"/>
      <c r="GZ38" s="29"/>
      <c r="HA38" s="29"/>
      <c r="HB38" s="29"/>
      <c r="HC38" s="29"/>
      <c r="HD38" s="29"/>
      <c r="HE38" s="29"/>
      <c r="HF38" s="29"/>
      <c r="HG38" s="29"/>
      <c r="HH38" s="29"/>
      <c r="HI38" s="29"/>
      <c r="HJ38" s="29"/>
      <c r="HK38" s="32"/>
      <c r="HL38" s="29"/>
      <c r="HM38" s="29"/>
      <c r="HN38" s="29"/>
      <c r="HO38" s="29"/>
      <c r="HP38" s="29"/>
      <c r="HQ38" s="885"/>
      <c r="HR38" s="29"/>
      <c r="HS38" s="29"/>
      <c r="HT38" s="29"/>
      <c r="HU38" s="29"/>
      <c r="HV38" s="29"/>
      <c r="HW38" s="29"/>
      <c r="HX38" s="29"/>
      <c r="HY38" s="29"/>
      <c r="HZ38" s="29"/>
      <c r="IA38" s="29"/>
      <c r="IB38" s="29"/>
      <c r="IC38" s="29"/>
      <c r="ID38" s="29"/>
      <c r="IE38" s="29"/>
      <c r="IF38" s="29"/>
      <c r="IG38" s="29"/>
      <c r="IH38" s="29"/>
      <c r="II38" s="29"/>
      <c r="IJ38" s="29"/>
      <c r="IK38" s="29"/>
      <c r="IL38" s="29"/>
      <c r="IM38" s="29"/>
      <c r="IN38" s="29"/>
      <c r="IO38" s="29"/>
      <c r="IP38" s="29"/>
      <c r="IQ38" s="29"/>
      <c r="IR38" s="29"/>
      <c r="IS38" s="29"/>
      <c r="IT38" s="29"/>
      <c r="IU38" s="29"/>
      <c r="IV38" s="29"/>
      <c r="IW38" s="29"/>
      <c r="IX38" s="29"/>
      <c r="IY38" s="29"/>
      <c r="IZ38" s="29"/>
      <c r="JA38" s="29"/>
      <c r="JB38" s="29"/>
      <c r="JC38" s="29"/>
      <c r="JD38" s="29"/>
      <c r="JE38" s="29"/>
      <c r="JF38" s="29"/>
      <c r="JG38" s="29"/>
      <c r="JH38" s="29"/>
      <c r="JI38" s="29"/>
      <c r="JJ38" s="32"/>
      <c r="JK38" s="29"/>
      <c r="JL38" s="29"/>
      <c r="JM38" s="29"/>
      <c r="JN38" s="29"/>
      <c r="JO38" s="29"/>
      <c r="JP38" s="29"/>
      <c r="JQ38" s="29"/>
      <c r="JR38" s="29"/>
      <c r="JS38" s="29"/>
      <c r="JT38" s="32"/>
      <c r="JU38" s="32"/>
      <c r="JV38" s="29"/>
      <c r="JW38" s="32"/>
      <c r="JX38" s="29"/>
      <c r="JY38" s="29"/>
      <c r="JZ38" s="32"/>
      <c r="KA38" s="29"/>
      <c r="KB38" s="29"/>
      <c r="KC38" s="32"/>
      <c r="KD38" s="29"/>
      <c r="KE38" s="29"/>
      <c r="KF38" s="32"/>
      <c r="KG38" s="29"/>
      <c r="KH38" s="29"/>
      <c r="KI38" s="29"/>
      <c r="KJ38" s="32"/>
      <c r="KK38" s="32"/>
      <c r="KL38" s="32"/>
      <c r="KM38" s="885"/>
      <c r="KN38" s="29"/>
      <c r="KO38" s="29"/>
      <c r="KP38" s="29"/>
      <c r="KQ38" s="29"/>
      <c r="KR38" s="29"/>
      <c r="KS38" s="29"/>
      <c r="KT38" s="29"/>
      <c r="KU38" s="29"/>
      <c r="KV38" s="29"/>
      <c r="KW38" s="29"/>
      <c r="KX38" s="29"/>
      <c r="KY38" s="29"/>
      <c r="KZ38" s="29"/>
      <c r="LA38" s="29"/>
      <c r="LB38" s="29"/>
      <c r="LC38" s="29"/>
      <c r="LD38" s="29"/>
      <c r="LE38" s="29"/>
      <c r="LF38" s="29"/>
      <c r="LG38" s="29"/>
      <c r="LH38" s="29"/>
      <c r="LI38" s="29"/>
      <c r="LJ38" s="29"/>
      <c r="LK38" s="29"/>
      <c r="LL38" s="29"/>
      <c r="LM38" s="29"/>
      <c r="LN38" s="29"/>
      <c r="LO38" s="29"/>
      <c r="LP38" s="29"/>
      <c r="LQ38" s="29"/>
      <c r="LR38" s="29"/>
      <c r="LS38" s="29"/>
      <c r="LT38" s="29"/>
      <c r="LU38" s="29"/>
      <c r="LV38" s="29"/>
      <c r="LW38" s="29"/>
      <c r="LX38" s="29"/>
      <c r="LY38" s="29"/>
      <c r="LZ38" s="29"/>
      <c r="MA38" s="32"/>
      <c r="MB38" s="29"/>
      <c r="MC38" s="29"/>
      <c r="MD38" s="29"/>
      <c r="ME38" s="29"/>
      <c r="MF38" s="29"/>
      <c r="MG38" s="29"/>
      <c r="MH38" s="29"/>
      <c r="MI38" s="29"/>
      <c r="MJ38" s="29"/>
      <c r="MK38" s="32"/>
      <c r="ML38" s="32"/>
      <c r="MM38" s="32"/>
      <c r="MN38" s="32"/>
      <c r="MO38" s="32"/>
      <c r="MP38" s="32"/>
      <c r="MQ38" s="32"/>
      <c r="MR38" s="29"/>
      <c r="MS38" s="32"/>
      <c r="MT38" s="29"/>
      <c r="MU38" s="29"/>
      <c r="MV38" s="29"/>
      <c r="MW38" s="29"/>
      <c r="MX38" s="29"/>
      <c r="MY38" s="29"/>
      <c r="MZ38" s="32"/>
      <c r="NA38" s="32"/>
      <c r="NB38" s="32"/>
      <c r="NC38" s="32"/>
      <c r="ND38" s="32"/>
      <c r="NE38" s="32"/>
      <c r="NF38" s="32"/>
      <c r="NG38" s="32"/>
      <c r="NH38" s="885"/>
      <c r="NI38" s="29"/>
      <c r="NJ38" s="29"/>
      <c r="NK38" s="29"/>
      <c r="NL38" s="29"/>
      <c r="NM38" s="29"/>
      <c r="NN38" s="29"/>
      <c r="NO38" s="29"/>
      <c r="NP38" s="29"/>
      <c r="NQ38" s="29"/>
      <c r="NR38" s="29"/>
      <c r="NS38" s="29"/>
      <c r="NT38" s="29"/>
      <c r="NU38" s="29"/>
      <c r="NV38" s="29"/>
      <c r="NW38" s="29"/>
      <c r="NX38" s="29"/>
      <c r="NY38" s="29"/>
      <c r="NZ38" s="29"/>
      <c r="OA38" s="29"/>
      <c r="OB38" s="29"/>
      <c r="OC38" s="29"/>
      <c r="OD38" s="29"/>
      <c r="OE38" s="29"/>
      <c r="OF38" s="29"/>
      <c r="OG38" s="29"/>
      <c r="OH38" s="29"/>
      <c r="OI38" s="29"/>
      <c r="OJ38" s="29"/>
      <c r="OK38" s="29"/>
      <c r="OL38" s="29"/>
      <c r="OM38" s="29"/>
      <c r="ON38" s="29"/>
      <c r="OO38" s="29"/>
      <c r="OP38" s="29"/>
      <c r="OQ38" s="29"/>
      <c r="OR38" s="29"/>
      <c r="OS38" s="29"/>
      <c r="OT38" s="29"/>
      <c r="OU38" s="29"/>
      <c r="OV38" s="29"/>
      <c r="OW38" s="29"/>
      <c r="OX38" s="29"/>
      <c r="OY38" s="29"/>
      <c r="OZ38" s="29"/>
      <c r="PA38" s="32"/>
      <c r="PB38" s="29"/>
      <c r="PC38" s="32"/>
      <c r="PD38" s="32"/>
      <c r="PE38" s="32"/>
      <c r="PF38" s="29"/>
      <c r="PG38" s="29"/>
      <c r="PH38" s="29"/>
      <c r="PI38" s="29"/>
      <c r="PJ38" s="29"/>
      <c r="PK38" s="29"/>
      <c r="PL38" s="29"/>
      <c r="PM38" s="32"/>
      <c r="PN38" s="29"/>
      <c r="PO38" s="29"/>
      <c r="PP38" s="32"/>
      <c r="PQ38" s="32"/>
      <c r="PR38" s="32"/>
      <c r="PS38" s="32"/>
      <c r="PT38" s="32"/>
      <c r="PU38" s="32"/>
      <c r="PV38" s="32"/>
      <c r="PW38" s="32"/>
      <c r="PX38" s="32"/>
      <c r="PY38" s="32"/>
      <c r="PZ38" s="32"/>
      <c r="QA38" s="32"/>
      <c r="QB38" s="32"/>
      <c r="QC38" s="32"/>
      <c r="QD38" s="32"/>
      <c r="QE38" s="32"/>
      <c r="QF38" s="32"/>
      <c r="QG38" s="32"/>
      <c r="QH38" s="32"/>
      <c r="QI38" s="32"/>
      <c r="QJ38" s="32"/>
      <c r="QK38" s="885"/>
      <c r="QL38" s="29"/>
      <c r="QM38" s="29"/>
      <c r="QN38" s="29"/>
      <c r="QO38" s="29"/>
      <c r="QP38" s="29"/>
      <c r="QQ38" s="29"/>
      <c r="QR38" s="29"/>
      <c r="QS38" s="29"/>
      <c r="QT38" s="29"/>
      <c r="QU38" s="29"/>
      <c r="QV38" s="29"/>
      <c r="QW38" s="29"/>
      <c r="QX38" s="29"/>
      <c r="QY38" s="29"/>
      <c r="QZ38" s="29"/>
      <c r="RA38" s="29"/>
      <c r="RB38" s="29"/>
      <c r="RC38" s="29"/>
      <c r="RD38" s="29"/>
      <c r="RE38" s="29"/>
      <c r="RF38" s="29"/>
      <c r="RG38" s="32"/>
      <c r="RH38" s="29"/>
      <c r="RI38" s="29"/>
      <c r="RJ38" s="29"/>
      <c r="RK38" s="29"/>
      <c r="RL38" s="32"/>
      <c r="RM38" s="29"/>
      <c r="RN38" s="29"/>
      <c r="RO38" s="32"/>
      <c r="RP38" s="32"/>
      <c r="RQ38" s="29"/>
      <c r="RR38" s="32"/>
      <c r="RS38" s="29"/>
      <c r="RT38" s="32"/>
      <c r="RU38" s="32"/>
      <c r="RV38" s="32"/>
      <c r="RW38" s="32"/>
      <c r="RX38" s="32"/>
      <c r="RY38" s="32"/>
      <c r="RZ38" s="32"/>
      <c r="SA38" s="32"/>
      <c r="SB38" s="32"/>
      <c r="SC38" s="32"/>
      <c r="SD38" s="32"/>
      <c r="SE38" s="32"/>
      <c r="SF38" s="32"/>
      <c r="SG38" s="32"/>
      <c r="SH38" s="32"/>
      <c r="SI38" s="32"/>
      <c r="SJ38" s="32"/>
      <c r="SK38" s="32"/>
      <c r="SL38" s="32"/>
      <c r="SM38" s="56">
        <v>2.08</v>
      </c>
      <c r="SN38" s="1657"/>
      <c r="SO38" s="56" t="s">
        <v>1502</v>
      </c>
      <c r="SP38" s="56" t="s">
        <v>1502</v>
      </c>
      <c r="SQ38" s="1051" t="s">
        <v>1502</v>
      </c>
      <c r="SR38" s="1229"/>
      <c r="SS38" s="136"/>
      <c r="ST38" s="136"/>
      <c r="SU38" s="136"/>
      <c r="SV38" s="884"/>
      <c r="SW38" s="136"/>
      <c r="SX38" s="136"/>
      <c r="SY38" s="136"/>
      <c r="SZ38" s="136"/>
      <c r="TA38" s="136"/>
      <c r="TB38" s="136"/>
      <c r="TC38" s="136"/>
      <c r="TD38" s="136"/>
      <c r="TE38" s="136"/>
      <c r="TF38" s="1052"/>
      <c r="TG38" s="136"/>
      <c r="TH38" s="371"/>
      <c r="TI38" s="1052"/>
      <c r="TJ38" s="136"/>
      <c r="TK38" s="371"/>
      <c r="TL38" s="136"/>
      <c r="TM38" s="371"/>
      <c r="TN38" s="1052"/>
      <c r="TO38" s="371"/>
      <c r="TP38" s="1052"/>
      <c r="TQ38" s="884"/>
      <c r="TR38" s="56"/>
      <c r="TS38" s="56"/>
      <c r="TT38" s="56"/>
      <c r="TU38" s="56"/>
      <c r="TV38" s="371"/>
      <c r="TW38" s="1051"/>
      <c r="TX38" s="1051"/>
      <c r="TY38" s="1051"/>
      <c r="TZ38" s="1051"/>
      <c r="UA38" s="371"/>
      <c r="UB38" s="1051"/>
      <c r="UC38" s="1052"/>
      <c r="UD38" s="1051"/>
      <c r="UE38" s="1051"/>
      <c r="UF38" s="1052"/>
      <c r="UG38" s="1051"/>
      <c r="UH38" s="1051"/>
      <c r="UI38" s="1051"/>
      <c r="UJ38" s="1051">
        <v>2.78</v>
      </c>
      <c r="UK38" s="1051"/>
      <c r="UL38" s="1051" t="s">
        <v>1502</v>
      </c>
      <c r="UM38" s="1051">
        <v>2.78</v>
      </c>
      <c r="UN38" s="1051" t="s">
        <v>1502</v>
      </c>
      <c r="UO38" s="357"/>
      <c r="UP38" s="371"/>
      <c r="UQ38" s="371"/>
      <c r="UR38" s="371"/>
      <c r="US38" s="371"/>
      <c r="UT38" s="371"/>
      <c r="UU38" s="371"/>
      <c r="UV38" s="371"/>
      <c r="UW38" s="371"/>
      <c r="UX38" s="371"/>
      <c r="UY38" s="371"/>
      <c r="UZ38" s="371"/>
      <c r="VA38" s="371"/>
      <c r="VB38" s="371"/>
      <c r="VC38" s="371"/>
      <c r="VD38" s="371"/>
      <c r="VE38" s="371"/>
      <c r="VF38" s="371"/>
      <c r="VG38" s="1051"/>
      <c r="VH38" s="1051"/>
      <c r="VI38" s="1051"/>
      <c r="VJ38" s="1051"/>
      <c r="VK38" s="884"/>
      <c r="VL38" s="56"/>
      <c r="VM38" s="1051"/>
      <c r="VN38" s="1051"/>
      <c r="VO38" s="1051"/>
      <c r="VP38" s="884"/>
      <c r="VQ38" s="66"/>
      <c r="VR38" s="1051"/>
      <c r="VS38" s="1051"/>
      <c r="VT38" s="1051"/>
      <c r="VU38" s="1051"/>
      <c r="VV38" s="1051"/>
      <c r="VW38" s="1051"/>
      <c r="VX38" s="1051"/>
      <c r="VY38" s="1051"/>
      <c r="VZ38" s="1051"/>
      <c r="WA38" s="1051"/>
      <c r="WB38" s="1051"/>
      <c r="WC38" s="1051"/>
      <c r="WD38" s="1051"/>
      <c r="WE38" s="1051"/>
      <c r="WF38" s="1051"/>
      <c r="WG38" s="1051"/>
      <c r="WH38" s="1051"/>
      <c r="WI38" s="884"/>
      <c r="WJ38" s="66"/>
      <c r="WK38" s="56"/>
      <c r="WL38" s="56"/>
      <c r="WM38" s="56"/>
      <c r="WN38" s="56"/>
      <c r="WO38" s="56"/>
      <c r="WP38" s="56"/>
      <c r="WQ38" s="56"/>
      <c r="WR38" s="56"/>
      <c r="WS38" s="56"/>
      <c r="WT38" s="56"/>
      <c r="WU38" s="56"/>
      <c r="WV38" s="1051"/>
      <c r="WW38" s="1051"/>
      <c r="WX38" s="56"/>
      <c r="WY38" s="1051"/>
      <c r="WZ38" s="1051"/>
      <c r="XA38" s="56"/>
      <c r="XB38" s="56"/>
      <c r="XC38" s="1051"/>
      <c r="XD38" s="1051"/>
      <c r="XE38" s="1051"/>
      <c r="XF38" s="1051"/>
      <c r="XG38" s="1051"/>
      <c r="XH38" s="1051"/>
      <c r="XI38" s="1051">
        <v>2.54</v>
      </c>
      <c r="XJ38" s="56"/>
      <c r="XK38" s="52" t="s">
        <v>1502</v>
      </c>
      <c r="XL38" s="1051">
        <f t="shared" si="149"/>
        <v>2.54</v>
      </c>
      <c r="XM38" s="1051"/>
      <c r="XN38" s="1051" t="s">
        <v>1502</v>
      </c>
      <c r="XO38" s="357">
        <f t="shared" si="150"/>
        <v>-1</v>
      </c>
      <c r="XP38" s="357"/>
      <c r="XQ38" s="1223"/>
      <c r="XR38" s="1051"/>
      <c r="XS38" s="1051"/>
      <c r="XT38" s="1051"/>
      <c r="XU38" s="27"/>
      <c r="XV38" s="53"/>
      <c r="XW38" s="1042"/>
      <c r="XX38" s="1255"/>
      <c r="XY38" s="1391"/>
      <c r="XZ38" s="1255"/>
      <c r="YA38" s="1255"/>
      <c r="YB38" s="1255"/>
      <c r="YC38" s="1255"/>
      <c r="YD38" s="1255"/>
      <c r="YE38" s="1255"/>
      <c r="YF38" s="1255"/>
      <c r="YG38" s="1042"/>
      <c r="YH38" s="1042"/>
      <c r="YI38" s="1042"/>
      <c r="YJ38" s="1042">
        <v>2.19</v>
      </c>
      <c r="YK38" s="55"/>
      <c r="YL38" s="38" t="s">
        <v>1502</v>
      </c>
      <c r="YM38" s="1051">
        <f t="shared" si="152"/>
        <v>2.19</v>
      </c>
      <c r="YN38" s="1051" t="s">
        <v>1502</v>
      </c>
      <c r="YO38" s="7"/>
      <c r="YP38" s="53"/>
      <c r="YQ38" s="913"/>
      <c r="YR38" s="53"/>
      <c r="YS38" s="1255"/>
      <c r="YT38" s="53"/>
      <c r="YU38" s="1255"/>
      <c r="YV38" s="1255"/>
      <c r="YW38" s="53"/>
      <c r="YX38" s="1255"/>
      <c r="YY38" s="1255"/>
      <c r="YZ38" s="53"/>
      <c r="ZA38" s="1255"/>
      <c r="ZB38" s="1042"/>
      <c r="ZC38" s="913"/>
      <c r="ZD38" s="53"/>
      <c r="ZE38" s="913">
        <v>1.88</v>
      </c>
      <c r="ZF38" s="55"/>
      <c r="ZG38" s="55" t="s">
        <v>1502</v>
      </c>
      <c r="ZH38" s="56">
        <f t="shared" si="154"/>
        <v>1.88</v>
      </c>
      <c r="ZI38" s="1051"/>
      <c r="ZJ38" s="1229">
        <f t="shared" si="155"/>
        <v>-1</v>
      </c>
      <c r="ZK38" s="1052"/>
      <c r="ZL38" s="1052"/>
      <c r="ZM38" s="1052"/>
      <c r="ZN38" s="1392"/>
      <c r="ZO38" s="1322"/>
      <c r="ZP38" s="1322"/>
      <c r="ZQ38" s="1390"/>
      <c r="ZR38" s="1322"/>
      <c r="ZS38" s="1390"/>
      <c r="ZT38" s="1322"/>
      <c r="ZU38" s="1445"/>
      <c r="ZV38" s="1322"/>
      <c r="ZW38" s="1392"/>
      <c r="ZX38" s="1051"/>
      <c r="ZY38" s="1051"/>
      <c r="ZZ38" s="1051"/>
      <c r="AAA38" s="1051"/>
      <c r="AAB38" s="371">
        <v>1.86</v>
      </c>
      <c r="AAC38" s="1052" t="s">
        <v>1502</v>
      </c>
      <c r="AAD38" s="1051">
        <f t="shared" si="156"/>
        <v>1.86</v>
      </c>
      <c r="AAE38" s="1051" t="s">
        <v>1502</v>
      </c>
      <c r="AAF38" s="357"/>
      <c r="AAG38" s="371"/>
      <c r="AAH38" s="56"/>
      <c r="AAI38" s="884"/>
      <c r="AAJ38" s="56"/>
      <c r="AAK38" s="56"/>
      <c r="AAL38" s="1051"/>
      <c r="AAM38" s="66"/>
      <c r="AAN38" s="56"/>
      <c r="AAO38" s="1051"/>
      <c r="AAP38" s="56"/>
      <c r="AAQ38" s="884"/>
      <c r="AAR38" s="56"/>
      <c r="AAS38" s="371"/>
      <c r="AAT38" s="1051"/>
      <c r="AAU38" s="1052"/>
      <c r="AAV38" s="56"/>
      <c r="AAW38" s="66">
        <v>1.42</v>
      </c>
      <c r="AAX38" s="66"/>
      <c r="AAY38" s="56" t="s">
        <v>1502</v>
      </c>
      <c r="AAZ38" s="1051">
        <f t="shared" si="158"/>
        <v>1.42</v>
      </c>
      <c r="ABA38" s="1051" t="s">
        <v>1502</v>
      </c>
      <c r="ABB38" s="357"/>
      <c r="ABC38" s="1051" t="s">
        <v>1502</v>
      </c>
      <c r="ABD38" s="1051" t="str">
        <f t="shared" si="123"/>
        <v>NA</v>
      </c>
      <c r="ABE38" s="1051" t="s">
        <v>1502</v>
      </c>
      <c r="ABF38" s="357"/>
      <c r="ABG38" s="1051" t="s">
        <v>1502</v>
      </c>
      <c r="ABH38" s="1051" t="str">
        <f t="shared" si="125"/>
        <v>NA</v>
      </c>
      <c r="ABI38" s="1051" t="s">
        <v>1502</v>
      </c>
      <c r="ABJ38" s="357"/>
      <c r="ABK38" s="1051" t="s">
        <v>1502</v>
      </c>
      <c r="ABL38" s="1051" t="str">
        <f t="shared" si="126"/>
        <v>NA</v>
      </c>
      <c r="ABM38" s="1051" t="s">
        <v>1502</v>
      </c>
      <c r="ABN38" s="1146"/>
      <c r="ABO38" s="371"/>
      <c r="ABP38" s="1052"/>
      <c r="ABQ38" s="371"/>
      <c r="ABR38" s="371"/>
      <c r="ABS38" s="371"/>
      <c r="ABT38" s="371"/>
      <c r="ABU38" s="371"/>
      <c r="ABV38" s="371"/>
      <c r="ABW38" s="371"/>
      <c r="ABX38" s="371"/>
      <c r="ABY38" s="188"/>
      <c r="ABZ38" s="188"/>
      <c r="ACA38" s="188"/>
      <c r="ACB38" s="188"/>
      <c r="ACC38" s="371"/>
      <c r="ACD38" s="1052"/>
      <c r="ACE38" s="1052"/>
      <c r="ACF38" s="1052"/>
    </row>
    <row r="39" spans="1:760" s="4" customFormat="1" ht="29.5" thickBot="1" x14ac:dyDescent="0.4">
      <c r="A39" s="339">
        <v>37</v>
      </c>
      <c r="B39" s="54" t="s">
        <v>17</v>
      </c>
      <c r="C39" s="54" t="s">
        <v>1254</v>
      </c>
      <c r="D39" s="54" t="s">
        <v>2307</v>
      </c>
      <c r="E39" s="54" t="s">
        <v>3993</v>
      </c>
      <c r="F39" s="54" t="s">
        <v>2308</v>
      </c>
      <c r="G39" s="54" t="s">
        <v>2313</v>
      </c>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32"/>
      <c r="BC39" s="29"/>
      <c r="BD39" s="885"/>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c r="CH39" s="29"/>
      <c r="CI39" s="29"/>
      <c r="CJ39" s="29"/>
      <c r="CK39" s="29"/>
      <c r="CL39" s="29"/>
      <c r="CM39" s="29"/>
      <c r="CN39" s="29"/>
      <c r="CO39" s="29"/>
      <c r="CP39" s="29"/>
      <c r="CQ39" s="29"/>
      <c r="CR39" s="29"/>
      <c r="CS39" s="29"/>
      <c r="CT39" s="29"/>
      <c r="CU39" s="29"/>
      <c r="CV39" s="29"/>
      <c r="CW39" s="29"/>
      <c r="CX39" s="29"/>
      <c r="CY39" s="29"/>
      <c r="CZ39" s="29"/>
      <c r="DA39" s="29"/>
      <c r="DB39" s="29"/>
      <c r="DC39" s="29"/>
      <c r="DD39" s="29"/>
      <c r="DE39" s="29"/>
      <c r="DF39" s="29"/>
      <c r="DG39" s="29"/>
      <c r="DH39" s="29"/>
      <c r="DI39" s="29"/>
      <c r="DJ39" s="29"/>
      <c r="DK39" s="29"/>
      <c r="DL39" s="29"/>
      <c r="DM39" s="29"/>
      <c r="DN39" s="29"/>
      <c r="DO39" s="29"/>
      <c r="DP39" s="29"/>
      <c r="DQ39" s="29"/>
      <c r="DR39" s="29"/>
      <c r="DS39" s="29"/>
      <c r="DT39" s="29"/>
      <c r="DU39" s="29"/>
      <c r="DV39" s="32"/>
      <c r="DW39" s="29"/>
      <c r="DX39" s="29"/>
      <c r="DY39" s="32"/>
      <c r="DZ39" s="29"/>
      <c r="EA39" s="885"/>
      <c r="FH39" s="29"/>
      <c r="FI39" s="29"/>
      <c r="FJ39" s="29"/>
      <c r="FK39" s="29"/>
      <c r="FL39" s="29"/>
      <c r="FM39" s="29"/>
      <c r="FN39" s="29"/>
      <c r="FO39" s="29"/>
      <c r="FP39" s="29"/>
      <c r="FQ39" s="29"/>
      <c r="FR39" s="32"/>
      <c r="FS39" s="29"/>
      <c r="FT39" s="29"/>
      <c r="FU39" s="885"/>
      <c r="FV39" s="29"/>
      <c r="FW39" s="29"/>
      <c r="FX39" s="29"/>
      <c r="FY39" s="29"/>
      <c r="FZ39" s="29"/>
      <c r="GA39" s="29"/>
      <c r="GB39" s="29"/>
      <c r="GC39" s="29"/>
      <c r="GD39" s="29"/>
      <c r="GE39" s="29"/>
      <c r="GF39" s="29"/>
      <c r="GG39" s="29"/>
      <c r="GH39" s="29"/>
      <c r="GI39" s="29"/>
      <c r="GJ39" s="29"/>
      <c r="GK39" s="29"/>
      <c r="GL39" s="29"/>
      <c r="GM39" s="29"/>
      <c r="GN39" s="29"/>
      <c r="GO39" s="29"/>
      <c r="GP39" s="29"/>
      <c r="GQ39" s="29"/>
      <c r="GR39" s="29"/>
      <c r="GS39" s="29"/>
      <c r="GT39" s="29"/>
      <c r="GU39" s="29"/>
      <c r="GV39" s="29"/>
      <c r="GW39" s="29"/>
      <c r="GX39" s="29"/>
      <c r="GY39" s="29"/>
      <c r="GZ39" s="29"/>
      <c r="HA39" s="29"/>
      <c r="HB39" s="29"/>
      <c r="HC39" s="29"/>
      <c r="HD39" s="29"/>
      <c r="HE39" s="29"/>
      <c r="HF39" s="29"/>
      <c r="HG39" s="29"/>
      <c r="HH39" s="29"/>
      <c r="HI39" s="29"/>
      <c r="HJ39" s="29"/>
      <c r="HK39" s="32"/>
      <c r="HL39" s="29"/>
      <c r="HM39" s="29"/>
      <c r="HN39" s="29"/>
      <c r="HO39" s="29"/>
      <c r="HP39" s="29"/>
      <c r="HQ39" s="885"/>
      <c r="HR39" s="29"/>
      <c r="HS39" s="29"/>
      <c r="HT39" s="29"/>
      <c r="HU39" s="29"/>
      <c r="HV39" s="29"/>
      <c r="HW39" s="29"/>
      <c r="HX39" s="29"/>
      <c r="HY39" s="29"/>
      <c r="HZ39" s="29"/>
      <c r="IA39" s="29"/>
      <c r="IB39" s="29"/>
      <c r="IC39" s="29"/>
      <c r="ID39" s="29"/>
      <c r="IE39" s="29"/>
      <c r="IF39" s="29"/>
      <c r="IG39" s="29"/>
      <c r="IH39" s="29"/>
      <c r="II39" s="29"/>
      <c r="IJ39" s="29"/>
      <c r="IK39" s="29"/>
      <c r="IL39" s="29"/>
      <c r="IM39" s="29"/>
      <c r="IN39" s="29"/>
      <c r="IO39" s="29"/>
      <c r="IP39" s="29"/>
      <c r="IQ39" s="29"/>
      <c r="IR39" s="29"/>
      <c r="IS39" s="29"/>
      <c r="IT39" s="29"/>
      <c r="IU39" s="29"/>
      <c r="IV39" s="29"/>
      <c r="IW39" s="29"/>
      <c r="IX39" s="29"/>
      <c r="IY39" s="29"/>
      <c r="IZ39" s="29"/>
      <c r="JA39" s="29"/>
      <c r="JB39" s="29"/>
      <c r="JC39" s="29"/>
      <c r="JD39" s="29"/>
      <c r="JE39" s="29"/>
      <c r="JF39" s="29"/>
      <c r="JG39" s="29"/>
      <c r="JH39" s="29"/>
      <c r="JI39" s="29"/>
      <c r="JJ39" s="32"/>
      <c r="JK39" s="29"/>
      <c r="JL39" s="29"/>
      <c r="JM39" s="29"/>
      <c r="JN39" s="29"/>
      <c r="JO39" s="29"/>
      <c r="JP39" s="29"/>
      <c r="JQ39" s="29"/>
      <c r="JR39" s="29"/>
      <c r="JS39" s="29"/>
      <c r="JT39" s="32"/>
      <c r="JU39" s="32"/>
      <c r="JV39" s="29"/>
      <c r="JW39" s="32"/>
      <c r="JX39" s="29"/>
      <c r="JY39" s="29"/>
      <c r="JZ39" s="32"/>
      <c r="KA39" s="29"/>
      <c r="KB39" s="29"/>
      <c r="KC39" s="32"/>
      <c r="KD39" s="29"/>
      <c r="KE39" s="29"/>
      <c r="KF39" s="32"/>
      <c r="KG39" s="29"/>
      <c r="KH39" s="29"/>
      <c r="KI39" s="29"/>
      <c r="KJ39" s="32"/>
      <c r="KK39" s="32"/>
      <c r="KL39" s="32"/>
      <c r="KM39" s="885"/>
      <c r="KN39" s="29"/>
      <c r="KO39" s="29"/>
      <c r="KP39" s="29"/>
      <c r="KQ39" s="29"/>
      <c r="KR39" s="29"/>
      <c r="KS39" s="29"/>
      <c r="KT39" s="29"/>
      <c r="KU39" s="29"/>
      <c r="KV39" s="29"/>
      <c r="KW39" s="29"/>
      <c r="KX39" s="29"/>
      <c r="KY39" s="29"/>
      <c r="KZ39" s="29"/>
      <c r="LA39" s="29"/>
      <c r="LB39" s="29"/>
      <c r="LC39" s="29"/>
      <c r="LD39" s="29"/>
      <c r="LE39" s="29"/>
      <c r="LF39" s="29"/>
      <c r="LG39" s="29"/>
      <c r="LH39" s="29"/>
      <c r="LI39" s="29"/>
      <c r="LJ39" s="29"/>
      <c r="LK39" s="29"/>
      <c r="LL39" s="29"/>
      <c r="LM39" s="29"/>
      <c r="LN39" s="29"/>
      <c r="LO39" s="29"/>
      <c r="LP39" s="29"/>
      <c r="LQ39" s="29"/>
      <c r="LR39" s="29"/>
      <c r="LS39" s="29"/>
      <c r="LT39" s="29"/>
      <c r="LU39" s="29"/>
      <c r="LV39" s="29"/>
      <c r="LW39" s="29"/>
      <c r="LX39" s="29"/>
      <c r="LY39" s="29"/>
      <c r="LZ39" s="29"/>
      <c r="MA39" s="32"/>
      <c r="MB39" s="29"/>
      <c r="MC39" s="29"/>
      <c r="MD39" s="29"/>
      <c r="ME39" s="29"/>
      <c r="MF39" s="29"/>
      <c r="MG39" s="29"/>
      <c r="MH39" s="29"/>
      <c r="MI39" s="29"/>
      <c r="MJ39" s="29"/>
      <c r="MK39" s="32"/>
      <c r="ML39" s="32"/>
      <c r="MM39" s="32"/>
      <c r="MN39" s="32"/>
      <c r="MO39" s="32"/>
      <c r="MP39" s="32"/>
      <c r="MQ39" s="32"/>
      <c r="MR39" s="29"/>
      <c r="MS39" s="32"/>
      <c r="MT39" s="29"/>
      <c r="MU39" s="29"/>
      <c r="MV39" s="29"/>
      <c r="MW39" s="29"/>
      <c r="MX39" s="29"/>
      <c r="MY39" s="29"/>
      <c r="MZ39" s="32"/>
      <c r="NA39" s="32"/>
      <c r="NB39" s="32"/>
      <c r="NC39" s="32"/>
      <c r="ND39" s="32"/>
      <c r="NE39" s="32"/>
      <c r="NF39" s="32"/>
      <c r="NG39" s="32"/>
      <c r="NH39" s="885"/>
      <c r="NI39" s="29"/>
      <c r="NJ39" s="29"/>
      <c r="NK39" s="29"/>
      <c r="NL39" s="29"/>
      <c r="NM39" s="29"/>
      <c r="NN39" s="29"/>
      <c r="NO39" s="29"/>
      <c r="NP39" s="29"/>
      <c r="NQ39" s="29"/>
      <c r="NR39" s="29"/>
      <c r="NS39" s="29"/>
      <c r="NT39" s="29"/>
      <c r="NU39" s="29"/>
      <c r="NV39" s="29"/>
      <c r="NW39" s="29"/>
      <c r="NX39" s="29"/>
      <c r="NY39" s="29"/>
      <c r="NZ39" s="29"/>
      <c r="OA39" s="29"/>
      <c r="OB39" s="29"/>
      <c r="OC39" s="29"/>
      <c r="OD39" s="29"/>
      <c r="OE39" s="29"/>
      <c r="OF39" s="29"/>
      <c r="OG39" s="29"/>
      <c r="OH39" s="29"/>
      <c r="OI39" s="29"/>
      <c r="OJ39" s="29"/>
      <c r="OK39" s="29"/>
      <c r="OL39" s="29"/>
      <c r="OM39" s="29"/>
      <c r="ON39" s="29"/>
      <c r="OO39" s="29"/>
      <c r="OP39" s="29"/>
      <c r="OQ39" s="29"/>
      <c r="OR39" s="29"/>
      <c r="OS39" s="29"/>
      <c r="OT39" s="29"/>
      <c r="OU39" s="29"/>
      <c r="OV39" s="29"/>
      <c r="OW39" s="29"/>
      <c r="OX39" s="29"/>
      <c r="OY39" s="29"/>
      <c r="OZ39" s="29"/>
      <c r="PA39" s="32"/>
      <c r="PB39" s="29"/>
      <c r="PC39" s="32"/>
      <c r="PD39" s="32"/>
      <c r="PE39" s="32"/>
      <c r="PF39" s="29"/>
      <c r="PG39" s="29"/>
      <c r="PH39" s="29"/>
      <c r="PI39" s="29"/>
      <c r="PJ39" s="29"/>
      <c r="PK39" s="29"/>
      <c r="PL39" s="29"/>
      <c r="PM39" s="32"/>
      <c r="PN39" s="29"/>
      <c r="PO39" s="29"/>
      <c r="PP39" s="32"/>
      <c r="PQ39" s="32"/>
      <c r="PR39" s="32"/>
      <c r="PS39" s="32"/>
      <c r="PT39" s="32"/>
      <c r="PU39" s="32"/>
      <c r="PV39" s="32"/>
      <c r="PW39" s="32"/>
      <c r="PX39" s="32"/>
      <c r="PY39" s="32"/>
      <c r="PZ39" s="32"/>
      <c r="QA39" s="32"/>
      <c r="QB39" s="32"/>
      <c r="QC39" s="32"/>
      <c r="QD39" s="32"/>
      <c r="QE39" s="32"/>
      <c r="QF39" s="32"/>
      <c r="QG39" s="32"/>
      <c r="QH39" s="32"/>
      <c r="QI39" s="32"/>
      <c r="QJ39" s="32"/>
      <c r="QK39" s="885"/>
      <c r="QL39" s="29"/>
      <c r="QM39" s="29"/>
      <c r="QN39" s="29"/>
      <c r="QO39" s="29"/>
      <c r="QP39" s="29"/>
      <c r="QQ39" s="29"/>
      <c r="QR39" s="29"/>
      <c r="QS39" s="29"/>
      <c r="QT39" s="29"/>
      <c r="QU39" s="29"/>
      <c r="QV39" s="29"/>
      <c r="QW39" s="29"/>
      <c r="QX39" s="29"/>
      <c r="QY39" s="29"/>
      <c r="QZ39" s="29"/>
      <c r="RA39" s="29"/>
      <c r="RB39" s="29"/>
      <c r="RC39" s="29"/>
      <c r="RD39" s="29"/>
      <c r="RE39" s="29"/>
      <c r="RF39" s="29"/>
      <c r="RG39" s="32"/>
      <c r="RH39" s="29"/>
      <c r="RI39" s="29"/>
      <c r="RJ39" s="29"/>
      <c r="RK39" s="29"/>
      <c r="RL39" s="32"/>
      <c r="RM39" s="29"/>
      <c r="RN39" s="29"/>
      <c r="RO39" s="32"/>
      <c r="RP39" s="32"/>
      <c r="RQ39" s="29"/>
      <c r="RR39" s="32"/>
      <c r="RS39" s="29"/>
      <c r="RT39" s="32"/>
      <c r="RU39" s="32"/>
      <c r="RV39" s="32"/>
      <c r="RW39" s="32"/>
      <c r="RX39" s="32"/>
      <c r="RY39" s="32"/>
      <c r="RZ39" s="32"/>
      <c r="SA39" s="32"/>
      <c r="SB39" s="32"/>
      <c r="SC39" s="32"/>
      <c r="SD39" s="32"/>
      <c r="SE39" s="32"/>
      <c r="SF39" s="32"/>
      <c r="SG39" s="32"/>
      <c r="SH39" s="32"/>
      <c r="SI39" s="32"/>
      <c r="SJ39" s="32"/>
      <c r="SK39" s="32"/>
      <c r="SL39" s="32"/>
      <c r="SM39" s="54">
        <v>1.01</v>
      </c>
      <c r="SN39" s="1648"/>
      <c r="SO39" s="40">
        <v>1.06</v>
      </c>
      <c r="SP39" s="1050">
        <f t="shared" si="145"/>
        <v>1.01</v>
      </c>
      <c r="SQ39" s="54">
        <v>1.05</v>
      </c>
      <c r="SR39" s="5">
        <f t="shared" si="146"/>
        <v>3.9603960396039639E-2</v>
      </c>
      <c r="SS39" s="35"/>
      <c r="ST39" s="35"/>
      <c r="SU39" s="35"/>
      <c r="SV39" s="54"/>
      <c r="SW39" s="40"/>
      <c r="SX39" s="40"/>
      <c r="SY39" s="35"/>
      <c r="SZ39" s="46"/>
      <c r="TA39" s="46"/>
      <c r="TB39" s="46"/>
      <c r="TC39" s="46"/>
      <c r="TD39" s="46"/>
      <c r="TE39" s="1050"/>
      <c r="TF39" s="46"/>
      <c r="TG39" s="46"/>
      <c r="TH39" s="1050"/>
      <c r="TI39" s="46"/>
      <c r="TJ39" s="46"/>
      <c r="TK39" s="1050"/>
      <c r="TL39" s="46"/>
      <c r="TM39" s="1050"/>
      <c r="TN39" s="1050"/>
      <c r="TO39" s="1050"/>
      <c r="TP39" s="1050"/>
      <c r="TQ39" s="54"/>
      <c r="TR39" s="54"/>
      <c r="TS39" s="54"/>
      <c r="TT39" s="54"/>
      <c r="TU39" s="54"/>
      <c r="TV39" s="1050"/>
      <c r="TW39" s="54"/>
      <c r="TX39" s="1050"/>
      <c r="TY39" s="54"/>
      <c r="TZ39" s="54"/>
      <c r="UA39" s="54"/>
      <c r="UB39" s="54"/>
      <c r="UC39" s="1050"/>
      <c r="UD39" s="54"/>
      <c r="UE39" s="54"/>
      <c r="UF39" s="1050"/>
      <c r="UG39" s="54"/>
      <c r="UH39" s="1050"/>
      <c r="UI39" s="1050"/>
      <c r="UJ39" s="1050">
        <v>1.0900000000000001</v>
      </c>
      <c r="UK39" s="54"/>
      <c r="UL39" s="54">
        <v>1.1200000000000001</v>
      </c>
      <c r="UM39" s="54">
        <v>1.0900000000000001</v>
      </c>
      <c r="UN39" s="54">
        <v>1.1499999999999999</v>
      </c>
      <c r="UO39" s="5">
        <f t="shared" si="148"/>
        <v>5.5045871559632871E-2</v>
      </c>
      <c r="UP39" s="40"/>
      <c r="UQ39" s="40"/>
      <c r="UR39" s="40"/>
      <c r="US39" s="40"/>
      <c r="UT39" s="40"/>
      <c r="UU39" s="40"/>
      <c r="UV39" s="40"/>
      <c r="UW39" s="40"/>
      <c r="UX39" s="40"/>
      <c r="UY39" s="40"/>
      <c r="UZ39" s="40"/>
      <c r="VA39" s="40"/>
      <c r="VB39" s="40"/>
      <c r="VC39" s="40"/>
      <c r="VD39" s="40"/>
      <c r="VE39" s="40"/>
      <c r="VF39" s="40"/>
      <c r="VG39" s="54"/>
      <c r="VH39" s="54"/>
      <c r="VI39" s="54"/>
      <c r="VJ39" s="54"/>
      <c r="VK39" s="54"/>
      <c r="VL39" s="1050"/>
      <c r="VM39" s="1050"/>
      <c r="VN39" s="54"/>
      <c r="VO39" s="54"/>
      <c r="VP39" s="54"/>
      <c r="VQ39" s="1050"/>
      <c r="VR39" s="1050"/>
      <c r="VS39" s="54"/>
      <c r="VT39" s="54"/>
      <c r="VU39" s="54"/>
      <c r="VV39" s="1050"/>
      <c r="VW39" s="1050"/>
      <c r="VX39" s="54"/>
      <c r="VY39" s="54"/>
      <c r="VZ39" s="54"/>
      <c r="WA39" s="1050"/>
      <c r="WB39" s="1050"/>
      <c r="WC39" s="54"/>
      <c r="WD39" s="54"/>
      <c r="WE39" s="54"/>
      <c r="WF39" s="1050"/>
      <c r="WG39" s="54"/>
      <c r="WH39" s="54"/>
      <c r="WI39" s="919"/>
      <c r="WJ39" s="54"/>
      <c r="WK39" s="54"/>
      <c r="WL39" s="54"/>
      <c r="WM39" s="54"/>
      <c r="WN39" s="54"/>
      <c r="WO39" s="54"/>
      <c r="WP39" s="54"/>
      <c r="WQ39" s="54"/>
      <c r="WR39" s="54"/>
      <c r="WS39" s="54"/>
      <c r="WT39" s="54"/>
      <c r="WU39" s="54"/>
      <c r="WV39" s="1050"/>
      <c r="WW39" s="1050"/>
      <c r="WX39" s="54"/>
      <c r="WY39" s="1050"/>
      <c r="WZ39" s="1050"/>
      <c r="XA39" s="1050"/>
      <c r="XB39" s="1050"/>
      <c r="XC39" s="1050"/>
      <c r="XD39" s="1050"/>
      <c r="XE39" s="1050"/>
      <c r="XF39" s="1050"/>
      <c r="XG39" s="1050"/>
      <c r="XH39" s="1050"/>
      <c r="XI39" s="1050">
        <v>1.0900000000000001</v>
      </c>
      <c r="XJ39" s="919"/>
      <c r="XK39" s="112">
        <v>1.1499999999999999</v>
      </c>
      <c r="XL39" s="1050">
        <f t="shared" si="149"/>
        <v>1.0900000000000001</v>
      </c>
      <c r="XM39" s="54"/>
      <c r="XN39" s="54">
        <v>1.1599999999999999</v>
      </c>
      <c r="XO39" s="5">
        <f t="shared" si="150"/>
        <v>-1</v>
      </c>
      <c r="XP39" s="5">
        <f t="shared" si="151"/>
        <v>6.4220183486238383E-2</v>
      </c>
      <c r="XQ39" s="1222"/>
      <c r="XR39" s="54"/>
      <c r="XS39" s="54"/>
      <c r="XT39" s="54"/>
      <c r="XU39" s="54"/>
      <c r="XV39" s="28"/>
      <c r="XW39" s="54"/>
      <c r="XX39" s="28"/>
      <c r="XY39" s="28"/>
      <c r="XZ39" s="54"/>
      <c r="YA39" s="54"/>
      <c r="YB39" s="54"/>
      <c r="YC39" s="54"/>
      <c r="YD39" s="54"/>
      <c r="YE39" s="54"/>
      <c r="YF39" s="54"/>
      <c r="YG39" s="54"/>
      <c r="YH39" s="54"/>
      <c r="YI39" s="1050"/>
      <c r="YJ39" s="1050">
        <v>1.08</v>
      </c>
      <c r="YK39" s="1050"/>
      <c r="YL39" s="1050">
        <v>1.1200000000000001</v>
      </c>
      <c r="YM39" s="54">
        <f t="shared" si="152"/>
        <v>1.08</v>
      </c>
      <c r="YN39" s="54">
        <v>1.1299999999999999</v>
      </c>
      <c r="YO39" s="5">
        <f t="shared" si="153"/>
        <v>4.6296296296296127E-2</v>
      </c>
      <c r="YP39" s="28"/>
      <c r="YQ39" s="28"/>
      <c r="YR39" s="54"/>
      <c r="YS39" s="54"/>
      <c r="YT39" s="54"/>
      <c r="YU39" s="54"/>
      <c r="YV39" s="54"/>
      <c r="YW39" s="54"/>
      <c r="YX39" s="54"/>
      <c r="YY39" s="54"/>
      <c r="YZ39" s="54"/>
      <c r="ZA39" s="54"/>
      <c r="ZB39" s="54"/>
      <c r="ZC39" s="28"/>
      <c r="ZD39" s="54"/>
      <c r="ZE39" s="919">
        <v>1</v>
      </c>
      <c r="ZF39" s="54"/>
      <c r="ZG39" s="54">
        <v>1.05</v>
      </c>
      <c r="ZH39" s="54">
        <f t="shared" si="154"/>
        <v>1</v>
      </c>
      <c r="ZI39" s="54"/>
      <c r="ZJ39" s="5">
        <f t="shared" si="155"/>
        <v>-1</v>
      </c>
      <c r="ZK39" s="1050"/>
      <c r="ZL39" s="1050"/>
      <c r="ZM39" s="1050"/>
      <c r="ZN39" s="1050"/>
      <c r="ZO39" s="54"/>
      <c r="ZP39" s="54"/>
      <c r="ZQ39" s="28"/>
      <c r="ZR39" s="54"/>
      <c r="ZS39" s="919"/>
      <c r="ZT39" s="54"/>
      <c r="ZU39" s="919"/>
      <c r="ZV39" s="54"/>
      <c r="ZW39" s="919"/>
      <c r="ZX39" s="54"/>
      <c r="ZY39" s="54"/>
      <c r="ZZ39" s="1050"/>
      <c r="AAA39" s="919"/>
      <c r="AAB39" s="54">
        <v>1.07</v>
      </c>
      <c r="AAC39" s="1050">
        <v>1.1000000000000001</v>
      </c>
      <c r="AAD39" s="54">
        <f t="shared" si="156"/>
        <v>1.07</v>
      </c>
      <c r="AAE39" s="54">
        <v>1.08</v>
      </c>
      <c r="AAF39" s="677">
        <f t="shared" si="157"/>
        <v>9.3457943925233725E-3</v>
      </c>
      <c r="AAG39" s="54"/>
      <c r="AAH39" s="54"/>
      <c r="AAI39" s="28"/>
      <c r="AAJ39" s="54"/>
      <c r="AAK39" s="919"/>
      <c r="AAL39" s="28"/>
      <c r="AAM39" s="54"/>
      <c r="AAN39" s="54"/>
      <c r="AAO39" s="919"/>
      <c r="AAP39" s="54"/>
      <c r="AAQ39" s="28"/>
      <c r="AAR39" s="54"/>
      <c r="AAS39" s="1049"/>
      <c r="AAT39" s="1050"/>
      <c r="AAU39" s="1050"/>
      <c r="AAV39" s="28"/>
      <c r="AAW39" s="28">
        <v>1</v>
      </c>
      <c r="AAX39" s="28"/>
      <c r="AAY39" s="54">
        <v>1.06</v>
      </c>
      <c r="AAZ39" s="54">
        <f t="shared" si="158"/>
        <v>1</v>
      </c>
      <c r="ABA39" s="54">
        <v>1.05</v>
      </c>
      <c r="ABB39" s="5">
        <f t="shared" si="159"/>
        <v>5.0000000000000044E-2</v>
      </c>
      <c r="ABC39" s="54">
        <v>0.93</v>
      </c>
      <c r="ABD39" s="54">
        <f t="shared" si="123"/>
        <v>0.93</v>
      </c>
      <c r="ABE39" s="54">
        <v>0.94</v>
      </c>
      <c r="ABF39" s="5">
        <f t="shared" si="124"/>
        <v>1.0752688172042901E-2</v>
      </c>
      <c r="ABG39" s="54">
        <v>0.93</v>
      </c>
      <c r="ABH39" s="54">
        <f t="shared" si="125"/>
        <v>0.93</v>
      </c>
      <c r="ABI39" s="54">
        <v>0.93</v>
      </c>
      <c r="ABJ39" s="5">
        <f t="shared" si="160"/>
        <v>0</v>
      </c>
      <c r="ABK39" s="1564">
        <v>0.92</v>
      </c>
      <c r="ABL39" s="54">
        <f t="shared" si="126"/>
        <v>0.92</v>
      </c>
      <c r="ABM39" s="54">
        <v>0.93</v>
      </c>
      <c r="ABN39" s="677">
        <f t="shared" si="127"/>
        <v>1.0869565217391313E-2</v>
      </c>
      <c r="ABO39" s="40"/>
      <c r="ABP39" s="46"/>
      <c r="ABQ39" s="40"/>
      <c r="ABR39" s="40"/>
      <c r="ABS39" s="40"/>
      <c r="ABT39" s="40"/>
      <c r="ABU39" s="40"/>
      <c r="ABV39" s="40"/>
      <c r="ABW39" s="40"/>
      <c r="ABX39" s="40"/>
      <c r="ABY39" s="69"/>
      <c r="ABZ39" s="69"/>
      <c r="ACA39" s="69"/>
      <c r="ACB39" s="69"/>
      <c r="ACC39" s="40"/>
      <c r="ACD39" s="46"/>
      <c r="ACE39" s="46"/>
      <c r="ACF39" s="46"/>
    </row>
    <row r="40" spans="1:760" s="4" customFormat="1" ht="44" thickBot="1" x14ac:dyDescent="0.4">
      <c r="A40" s="340">
        <v>38</v>
      </c>
      <c r="B40" s="52" t="s">
        <v>17</v>
      </c>
      <c r="C40" s="52" t="s">
        <v>1254</v>
      </c>
      <c r="D40" s="52" t="s">
        <v>2307</v>
      </c>
      <c r="E40" s="52" t="s">
        <v>3993</v>
      </c>
      <c r="F40" s="52" t="s">
        <v>2308</v>
      </c>
      <c r="G40" s="52" t="s">
        <v>2314</v>
      </c>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A40" s="29"/>
      <c r="BB40" s="32"/>
      <c r="BC40" s="29"/>
      <c r="BD40" s="885"/>
      <c r="BE40" s="29"/>
      <c r="BF40" s="29"/>
      <c r="BG40" s="29"/>
      <c r="BH40" s="29"/>
      <c r="BI40" s="29"/>
      <c r="BJ40" s="29"/>
      <c r="BK40" s="29"/>
      <c r="BL40" s="29"/>
      <c r="BM40" s="29"/>
      <c r="BN40" s="29"/>
      <c r="BO40" s="29"/>
      <c r="BP40" s="29"/>
      <c r="BQ40" s="29"/>
      <c r="BR40" s="29"/>
      <c r="BS40" s="29"/>
      <c r="BT40" s="29"/>
      <c r="BU40" s="29"/>
      <c r="BV40" s="29"/>
      <c r="BW40" s="29"/>
      <c r="BX40" s="29"/>
      <c r="BY40" s="29"/>
      <c r="BZ40" s="29"/>
      <c r="CA40" s="29"/>
      <c r="CB40" s="29"/>
      <c r="CC40" s="29"/>
      <c r="CD40" s="29"/>
      <c r="CE40" s="29"/>
      <c r="CF40" s="29"/>
      <c r="CG40" s="29"/>
      <c r="CH40" s="29"/>
      <c r="CI40" s="29"/>
      <c r="CJ40" s="29"/>
      <c r="CK40" s="29"/>
      <c r="CL40" s="29"/>
      <c r="CM40" s="29"/>
      <c r="CN40" s="29"/>
      <c r="CO40" s="29"/>
      <c r="CP40" s="29"/>
      <c r="CQ40" s="29"/>
      <c r="CR40" s="29"/>
      <c r="CS40" s="29"/>
      <c r="CT40" s="29"/>
      <c r="CU40" s="29"/>
      <c r="CV40" s="29"/>
      <c r="CW40" s="29"/>
      <c r="CX40" s="29"/>
      <c r="CY40" s="29"/>
      <c r="CZ40" s="29"/>
      <c r="DA40" s="29"/>
      <c r="DB40" s="29"/>
      <c r="DC40" s="29"/>
      <c r="DD40" s="29"/>
      <c r="DE40" s="29"/>
      <c r="DF40" s="29"/>
      <c r="DG40" s="29"/>
      <c r="DH40" s="29"/>
      <c r="DI40" s="29"/>
      <c r="DJ40" s="29"/>
      <c r="DK40" s="29"/>
      <c r="DL40" s="29"/>
      <c r="DM40" s="29"/>
      <c r="DN40" s="29"/>
      <c r="DO40" s="29"/>
      <c r="DP40" s="29"/>
      <c r="DQ40" s="29"/>
      <c r="DR40" s="29"/>
      <c r="DS40" s="29"/>
      <c r="DT40" s="29"/>
      <c r="DU40" s="29"/>
      <c r="DV40" s="32"/>
      <c r="DW40" s="29"/>
      <c r="DX40" s="29"/>
      <c r="DY40" s="32"/>
      <c r="DZ40" s="29"/>
      <c r="EA40" s="885"/>
      <c r="FH40" s="29"/>
      <c r="FI40" s="29"/>
      <c r="FJ40" s="29"/>
      <c r="FK40" s="29"/>
      <c r="FL40" s="29"/>
      <c r="FM40" s="29"/>
      <c r="FN40" s="29"/>
      <c r="FO40" s="29"/>
      <c r="FP40" s="29"/>
      <c r="FQ40" s="29"/>
      <c r="FR40" s="32"/>
      <c r="FS40" s="29"/>
      <c r="FT40" s="29"/>
      <c r="FU40" s="885"/>
      <c r="FV40" s="29"/>
      <c r="FW40" s="29"/>
      <c r="FX40" s="29"/>
      <c r="FY40" s="29"/>
      <c r="FZ40" s="29"/>
      <c r="GA40" s="29"/>
      <c r="GB40" s="29"/>
      <c r="GC40" s="29"/>
      <c r="GD40" s="29"/>
      <c r="GE40" s="29"/>
      <c r="GF40" s="29"/>
      <c r="GG40" s="29"/>
      <c r="GH40" s="29"/>
      <c r="GI40" s="29"/>
      <c r="GJ40" s="29"/>
      <c r="GK40" s="29"/>
      <c r="GL40" s="29"/>
      <c r="GM40" s="29"/>
      <c r="GN40" s="29"/>
      <c r="GO40" s="29"/>
      <c r="GP40" s="29"/>
      <c r="GQ40" s="29"/>
      <c r="GR40" s="29"/>
      <c r="GS40" s="29"/>
      <c r="GT40" s="29"/>
      <c r="GU40" s="29"/>
      <c r="GV40" s="29"/>
      <c r="GW40" s="29"/>
      <c r="GX40" s="29"/>
      <c r="GY40" s="29"/>
      <c r="GZ40" s="29"/>
      <c r="HA40" s="29"/>
      <c r="HB40" s="29"/>
      <c r="HC40" s="29"/>
      <c r="HD40" s="29"/>
      <c r="HE40" s="29"/>
      <c r="HF40" s="29"/>
      <c r="HG40" s="29"/>
      <c r="HH40" s="29"/>
      <c r="HI40" s="29"/>
      <c r="HJ40" s="29"/>
      <c r="HK40" s="32"/>
      <c r="HL40" s="29"/>
      <c r="HM40" s="29"/>
      <c r="HN40" s="29"/>
      <c r="HO40" s="29"/>
      <c r="HP40" s="29"/>
      <c r="HQ40" s="885"/>
      <c r="HR40" s="29"/>
      <c r="HS40" s="29"/>
      <c r="HT40" s="29"/>
      <c r="HU40" s="29"/>
      <c r="HV40" s="29"/>
      <c r="HW40" s="29"/>
      <c r="HX40" s="29"/>
      <c r="HY40" s="29"/>
      <c r="HZ40" s="29"/>
      <c r="IA40" s="29"/>
      <c r="IB40" s="29"/>
      <c r="IC40" s="29"/>
      <c r="ID40" s="29"/>
      <c r="IE40" s="29"/>
      <c r="IF40" s="29"/>
      <c r="IG40" s="29"/>
      <c r="IH40" s="29"/>
      <c r="II40" s="29"/>
      <c r="IJ40" s="29"/>
      <c r="IK40" s="29"/>
      <c r="IL40" s="29"/>
      <c r="IM40" s="29"/>
      <c r="IN40" s="29"/>
      <c r="IO40" s="29"/>
      <c r="IP40" s="29"/>
      <c r="IQ40" s="29"/>
      <c r="IR40" s="29"/>
      <c r="IS40" s="29"/>
      <c r="IT40" s="29"/>
      <c r="IU40" s="29"/>
      <c r="IV40" s="29"/>
      <c r="IW40" s="29"/>
      <c r="IX40" s="29"/>
      <c r="IY40" s="29"/>
      <c r="IZ40" s="29"/>
      <c r="JA40" s="29"/>
      <c r="JB40" s="29"/>
      <c r="JC40" s="29"/>
      <c r="JD40" s="29"/>
      <c r="JE40" s="29"/>
      <c r="JF40" s="29"/>
      <c r="JG40" s="29"/>
      <c r="JH40" s="29"/>
      <c r="JI40" s="29"/>
      <c r="JJ40" s="32"/>
      <c r="JK40" s="29"/>
      <c r="JL40" s="29"/>
      <c r="JM40" s="29"/>
      <c r="JN40" s="29"/>
      <c r="JO40" s="29"/>
      <c r="JP40" s="29"/>
      <c r="JQ40" s="29"/>
      <c r="JR40" s="29"/>
      <c r="JS40" s="29"/>
      <c r="JT40" s="32"/>
      <c r="JU40" s="32"/>
      <c r="JV40" s="29"/>
      <c r="JW40" s="32"/>
      <c r="JX40" s="29"/>
      <c r="JY40" s="29"/>
      <c r="JZ40" s="32"/>
      <c r="KA40" s="29"/>
      <c r="KB40" s="29"/>
      <c r="KC40" s="32"/>
      <c r="KD40" s="29"/>
      <c r="KE40" s="29"/>
      <c r="KF40" s="32"/>
      <c r="KG40" s="29"/>
      <c r="KH40" s="29"/>
      <c r="KI40" s="29"/>
      <c r="KJ40" s="32"/>
      <c r="KK40" s="32"/>
      <c r="KL40" s="32"/>
      <c r="KM40" s="885"/>
      <c r="KN40" s="29"/>
      <c r="KO40" s="29"/>
      <c r="KP40" s="29"/>
      <c r="KQ40" s="29"/>
      <c r="KR40" s="29"/>
      <c r="KS40" s="29"/>
      <c r="KT40" s="29"/>
      <c r="KU40" s="29"/>
      <c r="KV40" s="29"/>
      <c r="KW40" s="29"/>
      <c r="KX40" s="29"/>
      <c r="KY40" s="29"/>
      <c r="KZ40" s="29"/>
      <c r="LA40" s="29"/>
      <c r="LB40" s="29"/>
      <c r="LC40" s="29"/>
      <c r="LD40" s="29"/>
      <c r="LE40" s="29"/>
      <c r="LF40" s="29"/>
      <c r="LG40" s="29"/>
      <c r="LH40" s="29"/>
      <c r="LI40" s="29"/>
      <c r="LJ40" s="29"/>
      <c r="LK40" s="29"/>
      <c r="LL40" s="29"/>
      <c r="LM40" s="29"/>
      <c r="LN40" s="29"/>
      <c r="LO40" s="29"/>
      <c r="LP40" s="29"/>
      <c r="LQ40" s="29"/>
      <c r="LR40" s="29"/>
      <c r="LS40" s="29"/>
      <c r="LT40" s="29"/>
      <c r="LU40" s="29"/>
      <c r="LV40" s="29"/>
      <c r="LW40" s="29"/>
      <c r="LX40" s="29"/>
      <c r="LY40" s="29"/>
      <c r="LZ40" s="29"/>
      <c r="MA40" s="32"/>
      <c r="MB40" s="29"/>
      <c r="MC40" s="29"/>
      <c r="MD40" s="29"/>
      <c r="ME40" s="29"/>
      <c r="MF40" s="29"/>
      <c r="MG40" s="29"/>
      <c r="MH40" s="29"/>
      <c r="MI40" s="29"/>
      <c r="MJ40" s="29"/>
      <c r="MK40" s="32"/>
      <c r="ML40" s="32"/>
      <c r="MM40" s="32"/>
      <c r="MN40" s="32"/>
      <c r="MO40" s="32"/>
      <c r="MP40" s="32"/>
      <c r="MQ40" s="32"/>
      <c r="MR40" s="29"/>
      <c r="MS40" s="32"/>
      <c r="MT40" s="29"/>
      <c r="MU40" s="29"/>
      <c r="MV40" s="29"/>
      <c r="MW40" s="29"/>
      <c r="MX40" s="29"/>
      <c r="MY40" s="29"/>
      <c r="MZ40" s="32"/>
      <c r="NA40" s="32"/>
      <c r="NB40" s="32"/>
      <c r="NC40" s="32"/>
      <c r="ND40" s="32"/>
      <c r="NE40" s="32"/>
      <c r="NF40" s="32"/>
      <c r="NG40" s="32"/>
      <c r="NH40" s="885"/>
      <c r="NI40" s="29"/>
      <c r="NJ40" s="29"/>
      <c r="NK40" s="29"/>
      <c r="NL40" s="29"/>
      <c r="NM40" s="29"/>
      <c r="NN40" s="29"/>
      <c r="NO40" s="29"/>
      <c r="NP40" s="29"/>
      <c r="NQ40" s="29"/>
      <c r="NR40" s="29"/>
      <c r="NS40" s="29"/>
      <c r="NT40" s="29"/>
      <c r="NU40" s="29"/>
      <c r="NV40" s="29"/>
      <c r="NW40" s="29"/>
      <c r="NX40" s="29"/>
      <c r="NY40" s="29"/>
      <c r="NZ40" s="29"/>
      <c r="OA40" s="29"/>
      <c r="OB40" s="29"/>
      <c r="OC40" s="29"/>
      <c r="OD40" s="29"/>
      <c r="OE40" s="29"/>
      <c r="OF40" s="29"/>
      <c r="OG40" s="29"/>
      <c r="OH40" s="29"/>
      <c r="OI40" s="29"/>
      <c r="OJ40" s="29"/>
      <c r="OK40" s="29"/>
      <c r="OL40" s="29"/>
      <c r="OM40" s="29"/>
      <c r="ON40" s="29"/>
      <c r="OO40" s="29"/>
      <c r="OP40" s="29"/>
      <c r="OQ40" s="29"/>
      <c r="OR40" s="29"/>
      <c r="OS40" s="29"/>
      <c r="OT40" s="29"/>
      <c r="OU40" s="29"/>
      <c r="OV40" s="29"/>
      <c r="OW40" s="29"/>
      <c r="OX40" s="29"/>
      <c r="OY40" s="29"/>
      <c r="OZ40" s="29"/>
      <c r="PA40" s="32"/>
      <c r="PB40" s="29"/>
      <c r="PC40" s="32"/>
      <c r="PD40" s="32"/>
      <c r="PE40" s="32"/>
      <c r="PF40" s="29"/>
      <c r="PG40" s="29"/>
      <c r="PH40" s="29"/>
      <c r="PI40" s="29"/>
      <c r="PJ40" s="29"/>
      <c r="PK40" s="29"/>
      <c r="PL40" s="29"/>
      <c r="PM40" s="32"/>
      <c r="PN40" s="29"/>
      <c r="PO40" s="29"/>
      <c r="PP40" s="32"/>
      <c r="PQ40" s="32"/>
      <c r="PR40" s="32"/>
      <c r="PS40" s="32"/>
      <c r="PT40" s="32"/>
      <c r="PU40" s="32"/>
      <c r="PV40" s="32"/>
      <c r="PW40" s="32"/>
      <c r="PX40" s="32"/>
      <c r="PY40" s="32"/>
      <c r="PZ40" s="32"/>
      <c r="QA40" s="32"/>
      <c r="QB40" s="32"/>
      <c r="QC40" s="32"/>
      <c r="QD40" s="32"/>
      <c r="QE40" s="32"/>
      <c r="QF40" s="32"/>
      <c r="QG40" s="32"/>
      <c r="QH40" s="32"/>
      <c r="QI40" s="32"/>
      <c r="QJ40" s="32"/>
      <c r="QK40" s="885"/>
      <c r="QL40" s="29"/>
      <c r="QM40" s="29"/>
      <c r="QN40" s="29"/>
      <c r="QO40" s="29"/>
      <c r="QP40" s="29"/>
      <c r="QQ40" s="29"/>
      <c r="QR40" s="29"/>
      <c r="QS40" s="29"/>
      <c r="QT40" s="29"/>
      <c r="QU40" s="29"/>
      <c r="QV40" s="29"/>
      <c r="QW40" s="29"/>
      <c r="QX40" s="29"/>
      <c r="QY40" s="29"/>
      <c r="QZ40" s="29"/>
      <c r="RA40" s="29"/>
      <c r="RB40" s="29"/>
      <c r="RC40" s="29"/>
      <c r="RD40" s="29"/>
      <c r="RE40" s="29"/>
      <c r="RF40" s="29"/>
      <c r="RG40" s="32"/>
      <c r="RH40" s="29"/>
      <c r="RI40" s="29"/>
      <c r="RJ40" s="29"/>
      <c r="RK40" s="29"/>
      <c r="RL40" s="32"/>
      <c r="RM40" s="29"/>
      <c r="RN40" s="29"/>
      <c r="RO40" s="32"/>
      <c r="RP40" s="32"/>
      <c r="RQ40" s="29"/>
      <c r="RR40" s="32"/>
      <c r="RS40" s="29"/>
      <c r="RT40" s="32"/>
      <c r="RU40" s="32"/>
      <c r="RV40" s="32"/>
      <c r="RW40" s="32"/>
      <c r="RX40" s="32"/>
      <c r="RY40" s="32"/>
      <c r="RZ40" s="32"/>
      <c r="SA40" s="32"/>
      <c r="SB40" s="32"/>
      <c r="SC40" s="32"/>
      <c r="SD40" s="32"/>
      <c r="SE40" s="32"/>
      <c r="SF40" s="32"/>
      <c r="SG40" s="32"/>
      <c r="SH40" s="32"/>
      <c r="SI40" s="32"/>
      <c r="SJ40" s="32"/>
      <c r="SK40" s="32"/>
      <c r="SL40" s="32"/>
      <c r="SM40" s="52">
        <v>1.49</v>
      </c>
      <c r="SN40" s="1498"/>
      <c r="SO40" s="36">
        <v>1.56</v>
      </c>
      <c r="SP40" s="1049">
        <f t="shared" si="145"/>
        <v>1.49</v>
      </c>
      <c r="SQ40" s="52">
        <v>1.52</v>
      </c>
      <c r="SR40" s="6">
        <f t="shared" si="146"/>
        <v>2.0134228187919483E-2</v>
      </c>
      <c r="SS40" s="29"/>
      <c r="ST40" s="29"/>
      <c r="SU40" s="29"/>
      <c r="SV40" s="52"/>
      <c r="SW40" s="36"/>
      <c r="SX40" s="36"/>
      <c r="SY40" s="29"/>
      <c r="SZ40" s="37"/>
      <c r="TA40" s="37"/>
      <c r="TB40" s="37"/>
      <c r="TC40" s="37"/>
      <c r="TD40" s="37"/>
      <c r="TE40" s="1049"/>
      <c r="TF40" s="37"/>
      <c r="TG40" s="37"/>
      <c r="TH40" s="1049"/>
      <c r="TI40" s="37"/>
      <c r="TJ40" s="37"/>
      <c r="TK40" s="1049"/>
      <c r="TL40" s="37"/>
      <c r="TM40" s="1049"/>
      <c r="TN40" s="1049"/>
      <c r="TO40" s="1049"/>
      <c r="TP40" s="1049"/>
      <c r="TQ40" s="52"/>
      <c r="TR40" s="52"/>
      <c r="TS40" s="52"/>
      <c r="TT40" s="52"/>
      <c r="TU40" s="52"/>
      <c r="TV40" s="1049"/>
      <c r="TW40" s="52"/>
      <c r="TX40" s="1049"/>
      <c r="TY40" s="52"/>
      <c r="TZ40" s="52"/>
      <c r="UA40" s="52"/>
      <c r="UB40" s="52"/>
      <c r="UC40" s="1049"/>
      <c r="UD40" s="52"/>
      <c r="UE40" s="52"/>
      <c r="UF40" s="1049"/>
      <c r="UG40" s="52"/>
      <c r="UH40" s="1049"/>
      <c r="UI40" s="1049"/>
      <c r="UJ40" s="1049">
        <v>1.57</v>
      </c>
      <c r="UK40" s="52"/>
      <c r="UL40" s="52">
        <v>1.62</v>
      </c>
      <c r="UM40" s="52">
        <v>1.57</v>
      </c>
      <c r="UN40" s="52">
        <v>1.65</v>
      </c>
      <c r="UO40" s="6">
        <f t="shared" si="148"/>
        <v>5.0955414012738752E-2</v>
      </c>
      <c r="UP40" s="36"/>
      <c r="UQ40" s="36"/>
      <c r="UR40" s="36"/>
      <c r="US40" s="36"/>
      <c r="UT40" s="36"/>
      <c r="UU40" s="36"/>
      <c r="UV40" s="36"/>
      <c r="UW40" s="36"/>
      <c r="UX40" s="36"/>
      <c r="UY40" s="36"/>
      <c r="UZ40" s="36"/>
      <c r="VA40" s="36"/>
      <c r="VB40" s="36"/>
      <c r="VC40" s="36"/>
      <c r="VD40" s="36"/>
      <c r="VE40" s="36"/>
      <c r="VF40" s="36"/>
      <c r="VG40" s="52"/>
      <c r="VH40" s="52"/>
      <c r="VI40" s="52"/>
      <c r="VJ40" s="52"/>
      <c r="VK40" s="52"/>
      <c r="VL40" s="1049"/>
      <c r="VM40" s="1049"/>
      <c r="VN40" s="52"/>
      <c r="VO40" s="52"/>
      <c r="VP40" s="52"/>
      <c r="VQ40" s="1049"/>
      <c r="VR40" s="1049"/>
      <c r="VS40" s="52"/>
      <c r="VT40" s="52"/>
      <c r="VU40" s="52"/>
      <c r="VV40" s="1049"/>
      <c r="VW40" s="1049"/>
      <c r="VX40" s="52"/>
      <c r="VY40" s="52"/>
      <c r="VZ40" s="52"/>
      <c r="WA40" s="1049"/>
      <c r="WB40" s="1049"/>
      <c r="WC40" s="52"/>
      <c r="WD40" s="52"/>
      <c r="WE40" s="52"/>
      <c r="WF40" s="1049"/>
      <c r="WG40" s="52"/>
      <c r="WH40" s="52"/>
      <c r="WI40" s="32"/>
      <c r="WJ40" s="52"/>
      <c r="WK40" s="52"/>
      <c r="WL40" s="52"/>
      <c r="WM40" s="52"/>
      <c r="WN40" s="52"/>
      <c r="WO40" s="52"/>
      <c r="WP40" s="52"/>
      <c r="WQ40" s="52"/>
      <c r="WR40" s="52"/>
      <c r="WS40" s="52"/>
      <c r="WT40" s="52"/>
      <c r="WU40" s="52"/>
      <c r="WV40" s="1049"/>
      <c r="WW40" s="1049"/>
      <c r="WX40" s="52"/>
      <c r="WY40" s="1049"/>
      <c r="WZ40" s="1049"/>
      <c r="XA40" s="1049"/>
      <c r="XB40" s="1049"/>
      <c r="XC40" s="1049"/>
      <c r="XD40" s="1049"/>
      <c r="XE40" s="1049"/>
      <c r="XF40" s="1049"/>
      <c r="XG40" s="1049"/>
      <c r="XH40" s="1049"/>
      <c r="XI40" s="1049">
        <v>1.65</v>
      </c>
      <c r="XJ40" s="32"/>
      <c r="XK40" s="118">
        <v>1.68</v>
      </c>
      <c r="XL40" s="1049">
        <f t="shared" si="149"/>
        <v>1.65</v>
      </c>
      <c r="XM40" s="52"/>
      <c r="XN40" s="52">
        <v>1.7</v>
      </c>
      <c r="XO40" s="6">
        <f t="shared" si="150"/>
        <v>-1</v>
      </c>
      <c r="XP40" s="6">
        <f t="shared" si="151"/>
        <v>3.0303030303030332E-2</v>
      </c>
      <c r="XQ40" s="1224"/>
      <c r="XR40" s="52"/>
      <c r="XS40" s="52"/>
      <c r="XT40" s="52"/>
      <c r="XU40" s="52"/>
      <c r="XV40" s="58"/>
      <c r="XW40" s="52"/>
      <c r="XX40" s="58"/>
      <c r="XY40" s="58"/>
      <c r="XZ40" s="52"/>
      <c r="YA40" s="52"/>
      <c r="YB40" s="52"/>
      <c r="YC40" s="52"/>
      <c r="YD40" s="52"/>
      <c r="YE40" s="52"/>
      <c r="YF40" s="52"/>
      <c r="YG40" s="52"/>
      <c r="YH40" s="52"/>
      <c r="YI40" s="1049"/>
      <c r="YJ40" s="1049">
        <v>1.43</v>
      </c>
      <c r="YK40" s="1049"/>
      <c r="YL40" s="1049">
        <v>1.52</v>
      </c>
      <c r="YM40" s="52">
        <f t="shared" si="152"/>
        <v>1.43</v>
      </c>
      <c r="YN40" s="52">
        <v>1.51</v>
      </c>
      <c r="YO40" s="6">
        <f t="shared" si="153"/>
        <v>5.5944055944056E-2</v>
      </c>
      <c r="YP40" s="58"/>
      <c r="YQ40" s="58"/>
      <c r="YR40" s="52"/>
      <c r="YS40" s="52"/>
      <c r="YT40" s="52"/>
      <c r="YU40" s="52"/>
      <c r="YV40" s="52"/>
      <c r="YW40" s="52"/>
      <c r="YX40" s="52"/>
      <c r="YY40" s="52"/>
      <c r="YZ40" s="52"/>
      <c r="ZA40" s="52"/>
      <c r="ZB40" s="52"/>
      <c r="ZC40" s="58"/>
      <c r="ZD40" s="52"/>
      <c r="ZE40" s="32">
        <v>1.24</v>
      </c>
      <c r="ZF40" s="52"/>
      <c r="ZG40" s="52">
        <v>1.25</v>
      </c>
      <c r="ZH40" s="52">
        <f t="shared" si="154"/>
        <v>1.24</v>
      </c>
      <c r="ZI40" s="52"/>
      <c r="ZJ40" s="6">
        <f t="shared" si="155"/>
        <v>-1</v>
      </c>
      <c r="ZK40" s="1049"/>
      <c r="ZL40" s="1049"/>
      <c r="ZM40" s="1049"/>
      <c r="ZN40" s="1049"/>
      <c r="ZO40" s="52"/>
      <c r="ZP40" s="52"/>
      <c r="ZQ40" s="58"/>
      <c r="ZR40" s="52"/>
      <c r="ZS40" s="32"/>
      <c r="ZT40" s="52"/>
      <c r="ZU40" s="32"/>
      <c r="ZV40" s="52"/>
      <c r="ZW40" s="32"/>
      <c r="ZX40" s="52"/>
      <c r="ZY40" s="52"/>
      <c r="ZZ40" s="1049"/>
      <c r="AAA40" s="32"/>
      <c r="AAB40" s="52">
        <v>1.66</v>
      </c>
      <c r="AAC40" s="1049">
        <v>1.73</v>
      </c>
      <c r="AAD40" s="52">
        <f t="shared" si="156"/>
        <v>1.66</v>
      </c>
      <c r="AAE40" s="52">
        <v>1.68</v>
      </c>
      <c r="AAF40" s="678">
        <f t="shared" si="157"/>
        <v>1.2048192771084348E-2</v>
      </c>
      <c r="AAG40" s="52"/>
      <c r="AAH40" s="52"/>
      <c r="AAI40" s="58"/>
      <c r="AAJ40" s="52"/>
      <c r="AAK40" s="32"/>
      <c r="AAL40" s="58"/>
      <c r="AAM40" s="52"/>
      <c r="AAN40" s="52"/>
      <c r="AAO40" s="32"/>
      <c r="AAP40" s="52"/>
      <c r="AAQ40" s="58"/>
      <c r="AAR40" s="52"/>
      <c r="AAS40" s="1049"/>
      <c r="AAT40" s="1049"/>
      <c r="AAU40" s="1049"/>
      <c r="AAV40" s="58"/>
      <c r="AAW40" s="58">
        <v>1.45</v>
      </c>
      <c r="AAX40" s="58"/>
      <c r="AAY40" s="52">
        <v>1.56</v>
      </c>
      <c r="AAZ40" s="52">
        <f t="shared" si="158"/>
        <v>1.45</v>
      </c>
      <c r="ABA40" s="52">
        <v>1.51</v>
      </c>
      <c r="ABB40" s="6">
        <f t="shared" si="159"/>
        <v>4.1379310344827627E-2</v>
      </c>
      <c r="ABC40" s="52">
        <v>1.0900000000000001</v>
      </c>
      <c r="ABD40" s="52">
        <f t="shared" si="123"/>
        <v>1.0900000000000001</v>
      </c>
      <c r="ABE40" s="52">
        <v>1.1000000000000001</v>
      </c>
      <c r="ABF40" s="6">
        <f t="shared" si="124"/>
        <v>9.174311926605512E-3</v>
      </c>
      <c r="ABG40" s="52">
        <v>1.37</v>
      </c>
      <c r="ABH40" s="52">
        <f t="shared" si="125"/>
        <v>1.37</v>
      </c>
      <c r="ABI40" s="52">
        <v>1.39</v>
      </c>
      <c r="ABJ40" s="6">
        <f t="shared" si="160"/>
        <v>1.4598540145985252E-2</v>
      </c>
      <c r="ABK40" s="1564">
        <v>1.1399999999999999</v>
      </c>
      <c r="ABL40" s="52">
        <f t="shared" si="126"/>
        <v>1.1399999999999999</v>
      </c>
      <c r="ABM40" s="52">
        <v>1.1599999999999999</v>
      </c>
      <c r="ABN40" s="678">
        <f t="shared" si="127"/>
        <v>1.7543859649122823E-2</v>
      </c>
      <c r="ABO40" s="391"/>
      <c r="ABP40" s="1205"/>
      <c r="ABQ40" s="36"/>
      <c r="ABR40" s="36"/>
      <c r="ABS40" s="36"/>
      <c r="ABT40" s="36"/>
      <c r="ABU40" s="36"/>
      <c r="ABV40" s="36"/>
      <c r="ABW40" s="36"/>
      <c r="ABX40" s="36"/>
      <c r="ABY40" s="59"/>
      <c r="ABZ40" s="59"/>
      <c r="ACA40" s="59"/>
      <c r="ACB40" s="59"/>
      <c r="ACC40" s="36"/>
      <c r="ACD40" s="37"/>
      <c r="ACE40" s="37"/>
      <c r="ACF40" s="37"/>
    </row>
    <row r="41" spans="1:760" s="4" customFormat="1" ht="29.5" thickBot="1" x14ac:dyDescent="0.4">
      <c r="A41" s="340">
        <v>39</v>
      </c>
      <c r="B41" s="52" t="s">
        <v>17</v>
      </c>
      <c r="C41" s="52" t="s">
        <v>1254</v>
      </c>
      <c r="D41" s="52" t="s">
        <v>2307</v>
      </c>
      <c r="E41" s="52" t="s">
        <v>3993</v>
      </c>
      <c r="F41" s="52" t="s">
        <v>2308</v>
      </c>
      <c r="G41" s="52" t="s">
        <v>2315</v>
      </c>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A41" s="29"/>
      <c r="BB41" s="32"/>
      <c r="BC41" s="29"/>
      <c r="BD41" s="885"/>
      <c r="BE41" s="29"/>
      <c r="BF41" s="29"/>
      <c r="BG41" s="29"/>
      <c r="BH41" s="29"/>
      <c r="BI41" s="29"/>
      <c r="BJ41" s="29"/>
      <c r="BK41" s="29"/>
      <c r="BL41" s="29"/>
      <c r="BM41" s="29"/>
      <c r="BN41" s="29"/>
      <c r="BO41" s="29"/>
      <c r="BP41" s="29"/>
      <c r="BQ41" s="29"/>
      <c r="BR41" s="29"/>
      <c r="BS41" s="29"/>
      <c r="BT41" s="29"/>
      <c r="BU41" s="29"/>
      <c r="BV41" s="29"/>
      <c r="BW41" s="29"/>
      <c r="BX41" s="29"/>
      <c r="BY41" s="29"/>
      <c r="BZ41" s="29"/>
      <c r="CA41" s="29"/>
      <c r="CB41" s="29"/>
      <c r="CC41" s="29"/>
      <c r="CD41" s="29"/>
      <c r="CE41" s="29"/>
      <c r="CF41" s="29"/>
      <c r="CG41" s="29"/>
      <c r="CH41" s="29"/>
      <c r="CI41" s="29"/>
      <c r="CJ41" s="29"/>
      <c r="CK41" s="29"/>
      <c r="CL41" s="29"/>
      <c r="CM41" s="29"/>
      <c r="CN41" s="29"/>
      <c r="CO41" s="29"/>
      <c r="CP41" s="29"/>
      <c r="CQ41" s="29"/>
      <c r="CR41" s="29"/>
      <c r="CS41" s="29"/>
      <c r="CT41" s="29"/>
      <c r="CU41" s="29"/>
      <c r="CV41" s="29"/>
      <c r="CW41" s="29"/>
      <c r="CX41" s="29"/>
      <c r="CY41" s="29"/>
      <c r="CZ41" s="29"/>
      <c r="DA41" s="29"/>
      <c r="DB41" s="29"/>
      <c r="DC41" s="29"/>
      <c r="DD41" s="29"/>
      <c r="DE41" s="29"/>
      <c r="DF41" s="29"/>
      <c r="DG41" s="29"/>
      <c r="DH41" s="29"/>
      <c r="DI41" s="29"/>
      <c r="DJ41" s="29"/>
      <c r="DK41" s="29"/>
      <c r="DL41" s="29"/>
      <c r="DM41" s="29"/>
      <c r="DN41" s="29"/>
      <c r="DO41" s="29"/>
      <c r="DP41" s="29"/>
      <c r="DQ41" s="29"/>
      <c r="DR41" s="29"/>
      <c r="DS41" s="29"/>
      <c r="DT41" s="29"/>
      <c r="DU41" s="29"/>
      <c r="DV41" s="32"/>
      <c r="DW41" s="29"/>
      <c r="DX41" s="29"/>
      <c r="DY41" s="32"/>
      <c r="DZ41" s="29"/>
      <c r="EA41" s="885"/>
      <c r="FH41" s="29"/>
      <c r="FI41" s="29"/>
      <c r="FJ41" s="29"/>
      <c r="FK41" s="29"/>
      <c r="FL41" s="29"/>
      <c r="FM41" s="29"/>
      <c r="FN41" s="29"/>
      <c r="FO41" s="29"/>
      <c r="FP41" s="29"/>
      <c r="FQ41" s="29"/>
      <c r="FR41" s="32"/>
      <c r="FS41" s="29"/>
      <c r="FT41" s="29"/>
      <c r="FU41" s="885"/>
      <c r="FV41" s="29"/>
      <c r="FW41" s="29"/>
      <c r="FX41" s="29"/>
      <c r="FY41" s="29"/>
      <c r="FZ41" s="29"/>
      <c r="GA41" s="29"/>
      <c r="GB41" s="29"/>
      <c r="GC41" s="29"/>
      <c r="GD41" s="29"/>
      <c r="GE41" s="29"/>
      <c r="GF41" s="29"/>
      <c r="GG41" s="29"/>
      <c r="GH41" s="29"/>
      <c r="GI41" s="29"/>
      <c r="GJ41" s="29"/>
      <c r="GK41" s="29"/>
      <c r="GL41" s="29"/>
      <c r="GM41" s="29"/>
      <c r="GN41" s="29"/>
      <c r="GO41" s="29"/>
      <c r="GP41" s="29"/>
      <c r="GQ41" s="29"/>
      <c r="GR41" s="29"/>
      <c r="GS41" s="29"/>
      <c r="GT41" s="29"/>
      <c r="GU41" s="29"/>
      <c r="GV41" s="29"/>
      <c r="GW41" s="29"/>
      <c r="GX41" s="29"/>
      <c r="GY41" s="29"/>
      <c r="GZ41" s="29"/>
      <c r="HA41" s="29"/>
      <c r="HB41" s="29"/>
      <c r="HC41" s="29"/>
      <c r="HD41" s="29"/>
      <c r="HE41" s="29"/>
      <c r="HF41" s="29"/>
      <c r="HG41" s="29"/>
      <c r="HH41" s="29"/>
      <c r="HI41" s="29"/>
      <c r="HJ41" s="29"/>
      <c r="HK41" s="32"/>
      <c r="HL41" s="29"/>
      <c r="HM41" s="29"/>
      <c r="HN41" s="29"/>
      <c r="HO41" s="29"/>
      <c r="HP41" s="29"/>
      <c r="HQ41" s="885"/>
      <c r="HR41" s="29"/>
      <c r="HS41" s="29"/>
      <c r="HT41" s="29"/>
      <c r="HU41" s="29"/>
      <c r="HV41" s="29"/>
      <c r="HW41" s="29"/>
      <c r="HX41" s="29"/>
      <c r="HY41" s="29"/>
      <c r="HZ41" s="29"/>
      <c r="IA41" s="29"/>
      <c r="IB41" s="29"/>
      <c r="IC41" s="29"/>
      <c r="ID41" s="29"/>
      <c r="IE41" s="29"/>
      <c r="IF41" s="29"/>
      <c r="IG41" s="29"/>
      <c r="IH41" s="29"/>
      <c r="II41" s="29"/>
      <c r="IJ41" s="29"/>
      <c r="IK41" s="29"/>
      <c r="IL41" s="29"/>
      <c r="IM41" s="29"/>
      <c r="IN41" s="29"/>
      <c r="IO41" s="29"/>
      <c r="IP41" s="29"/>
      <c r="IQ41" s="29"/>
      <c r="IR41" s="29"/>
      <c r="IS41" s="29"/>
      <c r="IT41" s="29"/>
      <c r="IU41" s="29"/>
      <c r="IV41" s="29"/>
      <c r="IW41" s="29"/>
      <c r="IX41" s="29"/>
      <c r="IY41" s="29"/>
      <c r="IZ41" s="29"/>
      <c r="JA41" s="29"/>
      <c r="JB41" s="29"/>
      <c r="JC41" s="29"/>
      <c r="JD41" s="29"/>
      <c r="JE41" s="29"/>
      <c r="JF41" s="29"/>
      <c r="JG41" s="29"/>
      <c r="JH41" s="29"/>
      <c r="JI41" s="29"/>
      <c r="JJ41" s="32"/>
      <c r="JK41" s="29"/>
      <c r="JL41" s="29"/>
      <c r="JM41" s="29"/>
      <c r="JN41" s="29"/>
      <c r="JO41" s="29"/>
      <c r="JP41" s="29"/>
      <c r="JQ41" s="29"/>
      <c r="JR41" s="29"/>
      <c r="JS41" s="29"/>
      <c r="JT41" s="32"/>
      <c r="JU41" s="32"/>
      <c r="JV41" s="29"/>
      <c r="JW41" s="32"/>
      <c r="JX41" s="29"/>
      <c r="JY41" s="29"/>
      <c r="JZ41" s="32"/>
      <c r="KA41" s="29"/>
      <c r="KB41" s="29"/>
      <c r="KC41" s="32"/>
      <c r="KD41" s="29"/>
      <c r="KE41" s="29"/>
      <c r="KF41" s="32"/>
      <c r="KG41" s="29"/>
      <c r="KH41" s="29"/>
      <c r="KI41" s="29"/>
      <c r="KJ41" s="32"/>
      <c r="KK41" s="32"/>
      <c r="KL41" s="32"/>
      <c r="KM41" s="885"/>
      <c r="KN41" s="29"/>
      <c r="KO41" s="29"/>
      <c r="KP41" s="29"/>
      <c r="KQ41" s="29"/>
      <c r="KR41" s="29"/>
      <c r="KS41" s="29"/>
      <c r="KT41" s="29"/>
      <c r="KU41" s="29"/>
      <c r="KV41" s="29"/>
      <c r="KW41" s="29"/>
      <c r="KX41" s="29"/>
      <c r="KY41" s="29"/>
      <c r="KZ41" s="29"/>
      <c r="LA41" s="29"/>
      <c r="LB41" s="29"/>
      <c r="LC41" s="29"/>
      <c r="LD41" s="29"/>
      <c r="LE41" s="29"/>
      <c r="LF41" s="29"/>
      <c r="LG41" s="29"/>
      <c r="LH41" s="29"/>
      <c r="LI41" s="29"/>
      <c r="LJ41" s="29"/>
      <c r="LK41" s="29"/>
      <c r="LL41" s="29"/>
      <c r="LM41" s="29"/>
      <c r="LN41" s="29"/>
      <c r="LO41" s="29"/>
      <c r="LP41" s="29"/>
      <c r="LQ41" s="29"/>
      <c r="LR41" s="29"/>
      <c r="LS41" s="29"/>
      <c r="LT41" s="29"/>
      <c r="LU41" s="29"/>
      <c r="LV41" s="29"/>
      <c r="LW41" s="29"/>
      <c r="LX41" s="29"/>
      <c r="LY41" s="29"/>
      <c r="LZ41" s="29"/>
      <c r="MA41" s="32"/>
      <c r="MB41" s="29"/>
      <c r="MC41" s="29"/>
      <c r="MD41" s="29"/>
      <c r="ME41" s="29"/>
      <c r="MF41" s="29"/>
      <c r="MG41" s="29"/>
      <c r="MH41" s="29"/>
      <c r="MI41" s="29"/>
      <c r="MJ41" s="29"/>
      <c r="MK41" s="32"/>
      <c r="ML41" s="32"/>
      <c r="MM41" s="32"/>
      <c r="MN41" s="32"/>
      <c r="MO41" s="32"/>
      <c r="MP41" s="32"/>
      <c r="MQ41" s="32"/>
      <c r="MR41" s="29"/>
      <c r="MS41" s="32"/>
      <c r="MT41" s="29"/>
      <c r="MU41" s="29"/>
      <c r="MV41" s="29"/>
      <c r="MW41" s="29"/>
      <c r="MX41" s="29"/>
      <c r="MY41" s="29"/>
      <c r="MZ41" s="32"/>
      <c r="NA41" s="32"/>
      <c r="NB41" s="32"/>
      <c r="NC41" s="32"/>
      <c r="ND41" s="32"/>
      <c r="NE41" s="32"/>
      <c r="NF41" s="32"/>
      <c r="NG41" s="32"/>
      <c r="NH41" s="885"/>
      <c r="NI41" s="29"/>
      <c r="NJ41" s="29"/>
      <c r="NK41" s="29"/>
      <c r="NL41" s="29"/>
      <c r="NM41" s="29"/>
      <c r="NN41" s="29"/>
      <c r="NO41" s="29"/>
      <c r="NP41" s="29"/>
      <c r="NQ41" s="29"/>
      <c r="NR41" s="29"/>
      <c r="NS41" s="29"/>
      <c r="NT41" s="29"/>
      <c r="NU41" s="29"/>
      <c r="NV41" s="29"/>
      <c r="NW41" s="29"/>
      <c r="NX41" s="29"/>
      <c r="NY41" s="29"/>
      <c r="NZ41" s="29"/>
      <c r="OA41" s="29"/>
      <c r="OB41" s="29"/>
      <c r="OC41" s="29"/>
      <c r="OD41" s="29"/>
      <c r="OE41" s="29"/>
      <c r="OF41" s="29"/>
      <c r="OG41" s="29"/>
      <c r="OH41" s="29"/>
      <c r="OI41" s="29"/>
      <c r="OJ41" s="29"/>
      <c r="OK41" s="29"/>
      <c r="OL41" s="29"/>
      <c r="OM41" s="29"/>
      <c r="ON41" s="29"/>
      <c r="OO41" s="29"/>
      <c r="OP41" s="29"/>
      <c r="OQ41" s="29"/>
      <c r="OR41" s="29"/>
      <c r="OS41" s="29"/>
      <c r="OT41" s="29"/>
      <c r="OU41" s="29"/>
      <c r="OV41" s="29"/>
      <c r="OW41" s="29"/>
      <c r="OX41" s="29"/>
      <c r="OY41" s="29"/>
      <c r="OZ41" s="29"/>
      <c r="PA41" s="32"/>
      <c r="PB41" s="29"/>
      <c r="PC41" s="32"/>
      <c r="PD41" s="32"/>
      <c r="PE41" s="32"/>
      <c r="PF41" s="29"/>
      <c r="PG41" s="29"/>
      <c r="PH41" s="29"/>
      <c r="PI41" s="29"/>
      <c r="PJ41" s="29"/>
      <c r="PK41" s="29"/>
      <c r="PL41" s="29"/>
      <c r="PM41" s="32"/>
      <c r="PN41" s="29"/>
      <c r="PO41" s="29"/>
      <c r="PP41" s="32"/>
      <c r="PQ41" s="32"/>
      <c r="PR41" s="32"/>
      <c r="PS41" s="32"/>
      <c r="PT41" s="32"/>
      <c r="PU41" s="32"/>
      <c r="PV41" s="32"/>
      <c r="PW41" s="32"/>
      <c r="PX41" s="32"/>
      <c r="PY41" s="32"/>
      <c r="PZ41" s="32"/>
      <c r="QA41" s="32"/>
      <c r="QB41" s="32"/>
      <c r="QC41" s="32"/>
      <c r="QD41" s="32"/>
      <c r="QE41" s="32"/>
      <c r="QF41" s="32"/>
      <c r="QG41" s="32"/>
      <c r="QH41" s="32"/>
      <c r="QI41" s="32"/>
      <c r="QJ41" s="32"/>
      <c r="QK41" s="885"/>
      <c r="QL41" s="29"/>
      <c r="QM41" s="29"/>
      <c r="QN41" s="29"/>
      <c r="QO41" s="29"/>
      <c r="QP41" s="29"/>
      <c r="QQ41" s="29"/>
      <c r="QR41" s="29"/>
      <c r="QS41" s="29"/>
      <c r="QT41" s="29"/>
      <c r="QU41" s="29"/>
      <c r="QV41" s="29"/>
      <c r="QW41" s="29"/>
      <c r="QX41" s="29"/>
      <c r="QY41" s="29"/>
      <c r="QZ41" s="29"/>
      <c r="RA41" s="29"/>
      <c r="RB41" s="29"/>
      <c r="RC41" s="29"/>
      <c r="RD41" s="29"/>
      <c r="RE41" s="29"/>
      <c r="RF41" s="29"/>
      <c r="RG41" s="32"/>
      <c r="RH41" s="29"/>
      <c r="RI41" s="29"/>
      <c r="RJ41" s="29"/>
      <c r="RK41" s="29"/>
      <c r="RL41" s="32"/>
      <c r="RM41" s="29"/>
      <c r="RN41" s="29"/>
      <c r="RO41" s="32"/>
      <c r="RP41" s="32"/>
      <c r="RQ41" s="29"/>
      <c r="RR41" s="32"/>
      <c r="RS41" s="29"/>
      <c r="RT41" s="32"/>
      <c r="RU41" s="32"/>
      <c r="RV41" s="32"/>
      <c r="RW41" s="32"/>
      <c r="RX41" s="32"/>
      <c r="RY41" s="32"/>
      <c r="RZ41" s="32"/>
      <c r="SA41" s="32"/>
      <c r="SB41" s="32"/>
      <c r="SC41" s="32"/>
      <c r="SD41" s="32"/>
      <c r="SE41" s="32"/>
      <c r="SF41" s="32"/>
      <c r="SG41" s="32"/>
      <c r="SH41" s="32"/>
      <c r="SI41" s="32"/>
      <c r="SJ41" s="32"/>
      <c r="SK41" s="32"/>
      <c r="SL41" s="32"/>
      <c r="SM41" s="52">
        <v>52.33</v>
      </c>
      <c r="SN41" s="126"/>
      <c r="SO41" s="36">
        <v>54.12</v>
      </c>
      <c r="SP41" s="1049">
        <f t="shared" si="145"/>
        <v>52.33</v>
      </c>
      <c r="SQ41" s="52">
        <v>53.7</v>
      </c>
      <c r="SR41" s="6">
        <f t="shared" si="146"/>
        <v>2.6180011465698538E-2</v>
      </c>
      <c r="SS41" s="29"/>
      <c r="ST41" s="29"/>
      <c r="SU41" s="29"/>
      <c r="SV41" s="52"/>
      <c r="SW41" s="36"/>
      <c r="SX41" s="36"/>
      <c r="SY41" s="29"/>
      <c r="SZ41" s="37"/>
      <c r="TA41" s="37"/>
      <c r="TB41" s="37"/>
      <c r="TC41" s="37"/>
      <c r="TD41" s="37"/>
      <c r="TE41" s="1049"/>
      <c r="TF41" s="37"/>
      <c r="TG41" s="37"/>
      <c r="TH41" s="1049"/>
      <c r="TI41" s="1049"/>
      <c r="TJ41" s="37"/>
      <c r="TK41" s="1049"/>
      <c r="TL41" s="37"/>
      <c r="TM41" s="1049"/>
      <c r="TN41" s="1049"/>
      <c r="TO41" s="1049"/>
      <c r="TP41" s="1049"/>
      <c r="TQ41" s="52"/>
      <c r="TR41" s="52"/>
      <c r="TS41" s="52"/>
      <c r="TT41" s="52"/>
      <c r="TU41" s="52"/>
      <c r="TV41" s="1049"/>
      <c r="TW41" s="52"/>
      <c r="TX41" s="1049"/>
      <c r="TY41" s="52"/>
      <c r="TZ41" s="52"/>
      <c r="UA41" s="52"/>
      <c r="UB41" s="52"/>
      <c r="UC41" s="1049"/>
      <c r="UD41" s="52"/>
      <c r="UE41" s="52"/>
      <c r="UF41" s="1049"/>
      <c r="UG41" s="52"/>
      <c r="UH41" s="1049"/>
      <c r="UI41" s="1049"/>
      <c r="UJ41" s="1049">
        <v>51.8</v>
      </c>
      <c r="UK41" s="52"/>
      <c r="UL41" s="52">
        <v>52.68</v>
      </c>
      <c r="UM41" s="52">
        <v>51.8</v>
      </c>
      <c r="UN41" s="52">
        <v>52.54</v>
      </c>
      <c r="UO41" s="6">
        <f t="shared" si="148"/>
        <v>1.4285714285714325E-2</v>
      </c>
      <c r="UP41" s="36"/>
      <c r="UQ41" s="36"/>
      <c r="UR41" s="36"/>
      <c r="US41" s="36"/>
      <c r="UT41" s="36"/>
      <c r="UU41" s="36"/>
      <c r="UV41" s="36"/>
      <c r="UW41" s="36"/>
      <c r="UX41" s="36"/>
      <c r="UY41" s="36"/>
      <c r="UZ41" s="36"/>
      <c r="VA41" s="36"/>
      <c r="VB41" s="36"/>
      <c r="VC41" s="36"/>
      <c r="VD41" s="36"/>
      <c r="VE41" s="36"/>
      <c r="VF41" s="36"/>
      <c r="VG41" s="52"/>
      <c r="VH41" s="52"/>
      <c r="VI41" s="52"/>
      <c r="VJ41" s="52"/>
      <c r="VK41" s="52"/>
      <c r="VL41" s="1049"/>
      <c r="VM41" s="1049"/>
      <c r="VN41" s="52"/>
      <c r="VO41" s="52"/>
      <c r="VP41" s="52"/>
      <c r="VQ41" s="1049"/>
      <c r="VR41" s="1049"/>
      <c r="VS41" s="52"/>
      <c r="VT41" s="52"/>
      <c r="VU41" s="52"/>
      <c r="VV41" s="1049"/>
      <c r="VW41" s="1049"/>
      <c r="VX41" s="52"/>
      <c r="VY41" s="52"/>
      <c r="VZ41" s="52"/>
      <c r="WA41" s="1049"/>
      <c r="WB41" s="1049"/>
      <c r="WC41" s="52"/>
      <c r="WD41" s="52"/>
      <c r="WE41" s="52"/>
      <c r="WF41" s="1049"/>
      <c r="WG41" s="52"/>
      <c r="WH41" s="52"/>
      <c r="WI41" s="32"/>
      <c r="WJ41" s="52"/>
      <c r="WK41" s="52"/>
      <c r="WL41" s="52"/>
      <c r="WM41" s="52"/>
      <c r="WN41" s="52"/>
      <c r="WO41" s="52"/>
      <c r="WP41" s="52"/>
      <c r="WQ41" s="52"/>
      <c r="WR41" s="52"/>
      <c r="WS41" s="52"/>
      <c r="WT41" s="52"/>
      <c r="WU41" s="52"/>
      <c r="WV41" s="1049"/>
      <c r="WW41" s="1049"/>
      <c r="WX41" s="52"/>
      <c r="WY41" s="1049"/>
      <c r="WZ41" s="1049"/>
      <c r="XA41" s="1049"/>
      <c r="XB41" s="1049"/>
      <c r="XC41" s="1049"/>
      <c r="XD41" s="1049"/>
      <c r="XE41" s="1049"/>
      <c r="XF41" s="1049"/>
      <c r="XG41" s="1049"/>
      <c r="XH41" s="1049"/>
      <c r="XI41" s="1049">
        <v>36.56</v>
      </c>
      <c r="XJ41" s="32"/>
      <c r="XK41" s="118">
        <v>37.51</v>
      </c>
      <c r="XL41" s="1049">
        <f t="shared" si="149"/>
        <v>36.56</v>
      </c>
      <c r="XM41" s="52"/>
      <c r="XN41" s="52">
        <v>36.49</v>
      </c>
      <c r="XO41" s="6">
        <f t="shared" si="150"/>
        <v>-1</v>
      </c>
      <c r="XP41" s="6">
        <f t="shared" si="151"/>
        <v>-1.9146608315098546E-3</v>
      </c>
      <c r="XQ41" s="1224"/>
      <c r="XR41" s="52"/>
      <c r="XS41" s="52"/>
      <c r="XT41" s="52"/>
      <c r="XU41" s="52"/>
      <c r="XV41" s="58"/>
      <c r="XW41" s="52"/>
      <c r="XX41" s="58"/>
      <c r="XY41" s="58"/>
      <c r="XZ41" s="52"/>
      <c r="YA41" s="52"/>
      <c r="YB41" s="52"/>
      <c r="YC41" s="52"/>
      <c r="YD41" s="52"/>
      <c r="YE41" s="52"/>
      <c r="YF41" s="52"/>
      <c r="YG41" s="52"/>
      <c r="YH41" s="52"/>
      <c r="YI41" s="1049"/>
      <c r="YJ41" s="1049">
        <v>50.11</v>
      </c>
      <c r="YK41" s="1049"/>
      <c r="YL41" s="1049">
        <v>52.33</v>
      </c>
      <c r="YM41" s="52">
        <f t="shared" si="152"/>
        <v>50.11</v>
      </c>
      <c r="YN41" s="52">
        <v>52.88</v>
      </c>
      <c r="YO41" s="6">
        <f t="shared" si="153"/>
        <v>5.5278387547395794E-2</v>
      </c>
      <c r="YP41" s="58"/>
      <c r="YQ41" s="58"/>
      <c r="YR41" s="52"/>
      <c r="YS41" s="52"/>
      <c r="YT41" s="52"/>
      <c r="YU41" s="52"/>
      <c r="YV41" s="52"/>
      <c r="YW41" s="52"/>
      <c r="YX41" s="58"/>
      <c r="YY41" s="58"/>
      <c r="YZ41" s="52"/>
      <c r="ZA41" s="52"/>
      <c r="ZB41" s="52"/>
      <c r="ZC41" s="58"/>
      <c r="ZD41" s="52"/>
      <c r="ZE41" s="32">
        <v>36.85</v>
      </c>
      <c r="ZF41" s="52"/>
      <c r="ZG41" s="52">
        <v>37.82</v>
      </c>
      <c r="ZH41" s="52">
        <f t="shared" si="154"/>
        <v>36.85</v>
      </c>
      <c r="ZI41" s="52"/>
      <c r="ZJ41" s="6">
        <f t="shared" si="155"/>
        <v>-1</v>
      </c>
      <c r="ZK41" s="1049"/>
      <c r="ZL41" s="1049"/>
      <c r="ZM41" s="1049"/>
      <c r="ZN41" s="1049"/>
      <c r="ZO41" s="52"/>
      <c r="ZP41" s="52"/>
      <c r="ZQ41" s="32"/>
      <c r="ZR41" s="52"/>
      <c r="ZS41" s="32"/>
      <c r="ZT41" s="52"/>
      <c r="ZU41" s="32"/>
      <c r="ZV41" s="52"/>
      <c r="ZW41" s="32"/>
      <c r="ZX41" s="52"/>
      <c r="ZY41" s="52"/>
      <c r="ZZ41" s="1049"/>
      <c r="AAA41" s="32"/>
      <c r="AAB41" s="52">
        <v>36.69</v>
      </c>
      <c r="AAC41" s="1049">
        <v>38.01</v>
      </c>
      <c r="AAD41" s="52">
        <f t="shared" si="156"/>
        <v>36.69</v>
      </c>
      <c r="AAE41" s="52">
        <v>36.44</v>
      </c>
      <c r="AAF41" s="678">
        <f t="shared" si="157"/>
        <v>-6.8138457345325708E-3</v>
      </c>
      <c r="AAG41" s="52"/>
      <c r="AAH41" s="52"/>
      <c r="AAI41" s="58"/>
      <c r="AAJ41" s="52"/>
      <c r="AAK41" s="32"/>
      <c r="AAL41" s="58"/>
      <c r="AAM41" s="52"/>
      <c r="AAN41" s="52"/>
      <c r="AAO41" s="32"/>
      <c r="AAP41" s="52"/>
      <c r="AAQ41" s="58"/>
      <c r="AAR41" s="52"/>
      <c r="AAS41" s="1049"/>
      <c r="AAT41" s="1049"/>
      <c r="AAU41" s="1049"/>
      <c r="AAV41" s="58"/>
      <c r="AAW41" s="58">
        <v>40.79</v>
      </c>
      <c r="AAX41" s="58"/>
      <c r="AAY41" s="52">
        <v>41.32</v>
      </c>
      <c r="AAZ41" s="52">
        <f t="shared" si="158"/>
        <v>40.79</v>
      </c>
      <c r="ABA41" s="52">
        <v>41.4</v>
      </c>
      <c r="ABB41" s="6">
        <f t="shared" si="159"/>
        <v>1.4954645746506482E-2</v>
      </c>
      <c r="ABC41" s="52">
        <v>30.3</v>
      </c>
      <c r="ABD41" s="52">
        <f t="shared" si="123"/>
        <v>30.3</v>
      </c>
      <c r="ABE41" s="52">
        <v>30.53</v>
      </c>
      <c r="ABF41" s="6">
        <f t="shared" si="124"/>
        <v>7.5907590759076047E-3</v>
      </c>
      <c r="ABG41" s="52">
        <v>34.020000000000003</v>
      </c>
      <c r="ABH41" s="52">
        <f t="shared" si="125"/>
        <v>34.020000000000003</v>
      </c>
      <c r="ABI41" s="52">
        <v>33.86</v>
      </c>
      <c r="ABJ41" s="6">
        <f t="shared" si="160"/>
        <v>-4.7031158142270338E-3</v>
      </c>
      <c r="ABK41" s="1564">
        <v>30.45</v>
      </c>
      <c r="ABL41" s="52">
        <f t="shared" si="126"/>
        <v>30.45</v>
      </c>
      <c r="ABM41" s="52">
        <v>30.56</v>
      </c>
      <c r="ABN41" s="678">
        <f t="shared" si="127"/>
        <v>3.6124794745484214E-3</v>
      </c>
      <c r="ABO41" s="36"/>
      <c r="ABP41" s="37"/>
      <c r="ABQ41" s="36"/>
      <c r="ABR41" s="36"/>
      <c r="ABS41" s="36"/>
      <c r="ABT41" s="36"/>
      <c r="ABU41" s="36"/>
      <c r="ABV41" s="36"/>
      <c r="ABW41" s="36"/>
      <c r="ABX41" s="36"/>
      <c r="ABY41" s="59"/>
      <c r="ABZ41" s="59"/>
      <c r="ACA41" s="59"/>
      <c r="ACB41" s="59"/>
      <c r="ACC41" s="36"/>
      <c r="ACD41" s="37"/>
      <c r="ACE41" s="37"/>
      <c r="ACF41" s="37"/>
    </row>
    <row r="42" spans="1:760" s="4" customFormat="1" ht="29.5" thickBot="1" x14ac:dyDescent="0.4">
      <c r="A42" s="340">
        <v>40</v>
      </c>
      <c r="B42" s="52" t="s">
        <v>17</v>
      </c>
      <c r="C42" s="52" t="s">
        <v>1254</v>
      </c>
      <c r="D42" s="52" t="s">
        <v>2307</v>
      </c>
      <c r="E42" s="52" t="s">
        <v>3993</v>
      </c>
      <c r="F42" s="52" t="s">
        <v>2316</v>
      </c>
      <c r="G42" s="52" t="s">
        <v>2317</v>
      </c>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32"/>
      <c r="BC42" s="29"/>
      <c r="BD42" s="885"/>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c r="CH42" s="29"/>
      <c r="CI42" s="29"/>
      <c r="CJ42" s="29"/>
      <c r="CK42" s="29"/>
      <c r="CL42" s="29"/>
      <c r="CM42" s="29"/>
      <c r="CN42" s="29"/>
      <c r="CO42" s="29"/>
      <c r="CP42" s="29"/>
      <c r="CQ42" s="29"/>
      <c r="CR42" s="29"/>
      <c r="CS42" s="29"/>
      <c r="CT42" s="29"/>
      <c r="CU42" s="29"/>
      <c r="CV42" s="29"/>
      <c r="CW42" s="29"/>
      <c r="CX42" s="29"/>
      <c r="CY42" s="29"/>
      <c r="CZ42" s="29"/>
      <c r="DA42" s="29"/>
      <c r="DB42" s="29"/>
      <c r="DC42" s="29"/>
      <c r="DD42" s="29"/>
      <c r="DE42" s="29"/>
      <c r="DF42" s="29"/>
      <c r="DG42" s="29"/>
      <c r="DH42" s="29"/>
      <c r="DI42" s="29"/>
      <c r="DJ42" s="29"/>
      <c r="DK42" s="29"/>
      <c r="DL42" s="29"/>
      <c r="DM42" s="29"/>
      <c r="DN42" s="29"/>
      <c r="DO42" s="29"/>
      <c r="DP42" s="29"/>
      <c r="DQ42" s="29"/>
      <c r="DR42" s="29"/>
      <c r="DS42" s="29"/>
      <c r="DT42" s="29"/>
      <c r="DU42" s="29"/>
      <c r="DV42" s="32"/>
      <c r="DW42" s="29"/>
      <c r="DX42" s="29"/>
      <c r="DY42" s="32"/>
      <c r="DZ42" s="29"/>
      <c r="EA42" s="885"/>
      <c r="FH42" s="29"/>
      <c r="FI42" s="29"/>
      <c r="FJ42" s="29"/>
      <c r="FK42" s="29"/>
      <c r="FL42" s="29"/>
      <c r="FM42" s="29"/>
      <c r="FN42" s="29"/>
      <c r="FO42" s="29"/>
      <c r="FP42" s="29"/>
      <c r="FQ42" s="29"/>
      <c r="FR42" s="32"/>
      <c r="FS42" s="29"/>
      <c r="FT42" s="29"/>
      <c r="FU42" s="885"/>
      <c r="FV42" s="29"/>
      <c r="FW42" s="29"/>
      <c r="FX42" s="29"/>
      <c r="FY42" s="29"/>
      <c r="FZ42" s="29"/>
      <c r="GA42" s="29"/>
      <c r="GB42" s="29"/>
      <c r="GC42" s="29"/>
      <c r="GD42" s="29"/>
      <c r="GE42" s="29"/>
      <c r="GF42" s="29"/>
      <c r="GG42" s="29"/>
      <c r="GH42" s="29"/>
      <c r="GI42" s="29"/>
      <c r="GJ42" s="29"/>
      <c r="GK42" s="29"/>
      <c r="GL42" s="29"/>
      <c r="GM42" s="29"/>
      <c r="GN42" s="29"/>
      <c r="GO42" s="29"/>
      <c r="GP42" s="29"/>
      <c r="GQ42" s="29"/>
      <c r="GR42" s="29"/>
      <c r="GS42" s="29"/>
      <c r="GT42" s="29"/>
      <c r="GU42" s="29"/>
      <c r="GV42" s="29"/>
      <c r="GW42" s="29"/>
      <c r="GX42" s="29"/>
      <c r="GY42" s="29"/>
      <c r="GZ42" s="29"/>
      <c r="HA42" s="29"/>
      <c r="HB42" s="29"/>
      <c r="HC42" s="29"/>
      <c r="HD42" s="29"/>
      <c r="HE42" s="29"/>
      <c r="HF42" s="29"/>
      <c r="HG42" s="29"/>
      <c r="HH42" s="29"/>
      <c r="HI42" s="29"/>
      <c r="HJ42" s="29"/>
      <c r="HK42" s="32"/>
      <c r="HL42" s="29"/>
      <c r="HM42" s="29"/>
      <c r="HN42" s="29"/>
      <c r="HO42" s="29"/>
      <c r="HP42" s="29"/>
      <c r="HQ42" s="885"/>
      <c r="HR42" s="29"/>
      <c r="HS42" s="29"/>
      <c r="HT42" s="29"/>
      <c r="HU42" s="29"/>
      <c r="HV42" s="29"/>
      <c r="HW42" s="29"/>
      <c r="HX42" s="29"/>
      <c r="HY42" s="29"/>
      <c r="HZ42" s="29"/>
      <c r="IA42" s="29"/>
      <c r="IB42" s="29"/>
      <c r="IC42" s="29"/>
      <c r="ID42" s="29"/>
      <c r="IE42" s="29"/>
      <c r="IF42" s="29"/>
      <c r="IG42" s="29"/>
      <c r="IH42" s="29"/>
      <c r="II42" s="29"/>
      <c r="IJ42" s="29"/>
      <c r="IK42" s="29"/>
      <c r="IL42" s="29"/>
      <c r="IM42" s="29"/>
      <c r="IN42" s="29"/>
      <c r="IO42" s="29"/>
      <c r="IP42" s="29"/>
      <c r="IQ42" s="29"/>
      <c r="IR42" s="29"/>
      <c r="IS42" s="29"/>
      <c r="IT42" s="29"/>
      <c r="IU42" s="29"/>
      <c r="IV42" s="29"/>
      <c r="IW42" s="29"/>
      <c r="IX42" s="29"/>
      <c r="IY42" s="29"/>
      <c r="IZ42" s="29"/>
      <c r="JA42" s="29"/>
      <c r="JB42" s="29"/>
      <c r="JC42" s="29"/>
      <c r="JD42" s="29"/>
      <c r="JE42" s="29"/>
      <c r="JF42" s="29"/>
      <c r="JG42" s="29"/>
      <c r="JH42" s="29"/>
      <c r="JI42" s="29"/>
      <c r="JJ42" s="32"/>
      <c r="JK42" s="29"/>
      <c r="JL42" s="29"/>
      <c r="JM42" s="29"/>
      <c r="JN42" s="29"/>
      <c r="JO42" s="29"/>
      <c r="JP42" s="29"/>
      <c r="JQ42" s="29"/>
      <c r="JR42" s="29"/>
      <c r="JS42" s="29"/>
      <c r="JT42" s="32"/>
      <c r="JU42" s="32"/>
      <c r="JV42" s="29"/>
      <c r="JW42" s="32"/>
      <c r="JX42" s="29"/>
      <c r="JY42" s="29"/>
      <c r="JZ42" s="32"/>
      <c r="KA42" s="29"/>
      <c r="KB42" s="29"/>
      <c r="KC42" s="32"/>
      <c r="KD42" s="29"/>
      <c r="KE42" s="29"/>
      <c r="KF42" s="32"/>
      <c r="KG42" s="29"/>
      <c r="KH42" s="29"/>
      <c r="KI42" s="29"/>
      <c r="KJ42" s="32"/>
      <c r="KK42" s="32"/>
      <c r="KL42" s="32"/>
      <c r="KM42" s="885"/>
      <c r="KN42" s="29"/>
      <c r="KO42" s="29"/>
      <c r="KP42" s="29"/>
      <c r="KQ42" s="29"/>
      <c r="KR42" s="29"/>
      <c r="KS42" s="29"/>
      <c r="KT42" s="29"/>
      <c r="KU42" s="29"/>
      <c r="KV42" s="29"/>
      <c r="KW42" s="29"/>
      <c r="KX42" s="29"/>
      <c r="KY42" s="29"/>
      <c r="KZ42" s="29"/>
      <c r="LA42" s="29"/>
      <c r="LB42" s="29"/>
      <c r="LC42" s="29"/>
      <c r="LD42" s="29"/>
      <c r="LE42" s="29"/>
      <c r="LF42" s="29"/>
      <c r="LG42" s="29"/>
      <c r="LH42" s="29"/>
      <c r="LI42" s="29"/>
      <c r="LJ42" s="29"/>
      <c r="LK42" s="29"/>
      <c r="LL42" s="29"/>
      <c r="LM42" s="29"/>
      <c r="LN42" s="29"/>
      <c r="LO42" s="29"/>
      <c r="LP42" s="29"/>
      <c r="LQ42" s="29"/>
      <c r="LR42" s="29"/>
      <c r="LS42" s="29"/>
      <c r="LT42" s="29"/>
      <c r="LU42" s="29"/>
      <c r="LV42" s="29"/>
      <c r="LW42" s="29"/>
      <c r="LX42" s="29"/>
      <c r="LY42" s="29"/>
      <c r="LZ42" s="29"/>
      <c r="MA42" s="32"/>
      <c r="MB42" s="29"/>
      <c r="MC42" s="29"/>
      <c r="MD42" s="29"/>
      <c r="ME42" s="29"/>
      <c r="MF42" s="29"/>
      <c r="MG42" s="29"/>
      <c r="MH42" s="29"/>
      <c r="MI42" s="29"/>
      <c r="MJ42" s="29"/>
      <c r="MK42" s="32"/>
      <c r="ML42" s="32"/>
      <c r="MM42" s="32"/>
      <c r="MN42" s="32"/>
      <c r="MO42" s="32"/>
      <c r="MP42" s="32"/>
      <c r="MQ42" s="32"/>
      <c r="MR42" s="29"/>
      <c r="MS42" s="32"/>
      <c r="MT42" s="29"/>
      <c r="MU42" s="29"/>
      <c r="MV42" s="29"/>
      <c r="MW42" s="29"/>
      <c r="MX42" s="29"/>
      <c r="MY42" s="29"/>
      <c r="MZ42" s="32"/>
      <c r="NA42" s="32"/>
      <c r="NB42" s="32"/>
      <c r="NC42" s="32"/>
      <c r="ND42" s="32"/>
      <c r="NE42" s="32"/>
      <c r="NF42" s="32"/>
      <c r="NG42" s="32"/>
      <c r="NH42" s="885"/>
      <c r="NI42" s="29"/>
      <c r="NJ42" s="29"/>
      <c r="NK42" s="29"/>
      <c r="NL42" s="29"/>
      <c r="NM42" s="29"/>
      <c r="NN42" s="29"/>
      <c r="NO42" s="29"/>
      <c r="NP42" s="29"/>
      <c r="NQ42" s="29"/>
      <c r="NR42" s="29"/>
      <c r="NS42" s="29"/>
      <c r="NT42" s="29"/>
      <c r="NU42" s="29"/>
      <c r="NV42" s="29"/>
      <c r="NW42" s="29"/>
      <c r="NX42" s="29"/>
      <c r="NY42" s="29"/>
      <c r="NZ42" s="29"/>
      <c r="OA42" s="29"/>
      <c r="OB42" s="29"/>
      <c r="OC42" s="29"/>
      <c r="OD42" s="29"/>
      <c r="OE42" s="29"/>
      <c r="OF42" s="29"/>
      <c r="OG42" s="29"/>
      <c r="OH42" s="29"/>
      <c r="OI42" s="29"/>
      <c r="OJ42" s="29"/>
      <c r="OK42" s="29"/>
      <c r="OL42" s="29"/>
      <c r="OM42" s="29"/>
      <c r="ON42" s="29"/>
      <c r="OO42" s="29"/>
      <c r="OP42" s="29"/>
      <c r="OQ42" s="29"/>
      <c r="OR42" s="29"/>
      <c r="OS42" s="29"/>
      <c r="OT42" s="29"/>
      <c r="OU42" s="29"/>
      <c r="OV42" s="29"/>
      <c r="OW42" s="29"/>
      <c r="OX42" s="29"/>
      <c r="OY42" s="29"/>
      <c r="OZ42" s="29"/>
      <c r="PA42" s="32"/>
      <c r="PB42" s="29"/>
      <c r="PC42" s="32"/>
      <c r="PD42" s="32"/>
      <c r="PE42" s="32"/>
      <c r="PF42" s="29"/>
      <c r="PG42" s="29"/>
      <c r="PH42" s="29"/>
      <c r="PI42" s="29"/>
      <c r="PJ42" s="29"/>
      <c r="PK42" s="29"/>
      <c r="PL42" s="29"/>
      <c r="PM42" s="32"/>
      <c r="PN42" s="29"/>
      <c r="PO42" s="29"/>
      <c r="PP42" s="32"/>
      <c r="PQ42" s="32"/>
      <c r="PR42" s="32"/>
      <c r="PS42" s="32"/>
      <c r="PT42" s="32"/>
      <c r="PU42" s="32"/>
      <c r="PV42" s="32"/>
      <c r="PW42" s="32"/>
      <c r="PX42" s="32"/>
      <c r="PY42" s="32"/>
      <c r="PZ42" s="32"/>
      <c r="QA42" s="32"/>
      <c r="QB42" s="32"/>
      <c r="QC42" s="32"/>
      <c r="QD42" s="32"/>
      <c r="QE42" s="32"/>
      <c r="QF42" s="32"/>
      <c r="QG42" s="32"/>
      <c r="QH42" s="32"/>
      <c r="QI42" s="32"/>
      <c r="QJ42" s="32"/>
      <c r="QK42" s="885"/>
      <c r="QL42" s="29"/>
      <c r="QM42" s="29"/>
      <c r="QN42" s="29"/>
      <c r="QO42" s="29"/>
      <c r="QP42" s="29"/>
      <c r="QQ42" s="29"/>
      <c r="QR42" s="29"/>
      <c r="QS42" s="29"/>
      <c r="QT42" s="29"/>
      <c r="QU42" s="29"/>
      <c r="QV42" s="29"/>
      <c r="QW42" s="29"/>
      <c r="QX42" s="29"/>
      <c r="QY42" s="29"/>
      <c r="QZ42" s="29"/>
      <c r="RA42" s="29"/>
      <c r="RB42" s="29"/>
      <c r="RC42" s="29"/>
      <c r="RD42" s="29"/>
      <c r="RE42" s="29"/>
      <c r="RF42" s="29"/>
      <c r="RG42" s="32"/>
      <c r="RH42" s="29"/>
      <c r="RI42" s="29"/>
      <c r="RJ42" s="29"/>
      <c r="RK42" s="29"/>
      <c r="RL42" s="32"/>
      <c r="RM42" s="29"/>
      <c r="RN42" s="29"/>
      <c r="RO42" s="32"/>
      <c r="RP42" s="32"/>
      <c r="RQ42" s="29"/>
      <c r="RR42" s="32"/>
      <c r="RS42" s="29"/>
      <c r="RT42" s="32"/>
      <c r="RU42" s="32"/>
      <c r="RV42" s="32"/>
      <c r="RW42" s="32"/>
      <c r="RX42" s="32"/>
      <c r="RY42" s="32"/>
      <c r="RZ42" s="32"/>
      <c r="SA42" s="32"/>
      <c r="SB42" s="32"/>
      <c r="SC42" s="32"/>
      <c r="SD42" s="32"/>
      <c r="SE42" s="32"/>
      <c r="SF42" s="32"/>
      <c r="SG42" s="32"/>
      <c r="SH42" s="32"/>
      <c r="SI42" s="32"/>
      <c r="SJ42" s="32"/>
      <c r="SK42" s="32"/>
      <c r="SL42" s="32"/>
      <c r="SM42" s="52">
        <v>0.74</v>
      </c>
      <c r="SN42" s="126"/>
      <c r="SO42" s="36">
        <v>0.78</v>
      </c>
      <c r="SP42" s="1049">
        <f t="shared" si="145"/>
        <v>0.74</v>
      </c>
      <c r="SQ42" s="52" t="s">
        <v>1159</v>
      </c>
      <c r="SR42" s="6"/>
      <c r="SS42" s="29"/>
      <c r="ST42" s="29"/>
      <c r="SU42" s="29"/>
      <c r="SV42" s="52"/>
      <c r="SW42" s="36"/>
      <c r="SX42" s="36"/>
      <c r="SY42" s="29"/>
      <c r="SZ42" s="37"/>
      <c r="TA42" s="37"/>
      <c r="TB42" s="37"/>
      <c r="TC42" s="37"/>
      <c r="TD42" s="37"/>
      <c r="TE42" s="1049"/>
      <c r="TF42" s="37"/>
      <c r="TG42" s="37"/>
      <c r="TH42" s="1049"/>
      <c r="TI42" s="37"/>
      <c r="TJ42" s="37"/>
      <c r="TK42" s="1049"/>
      <c r="TL42" s="37"/>
      <c r="TM42" s="1049"/>
      <c r="TN42" s="1049"/>
      <c r="TO42" s="1049"/>
      <c r="TP42" s="1049"/>
      <c r="TQ42" s="52"/>
      <c r="TR42" s="52"/>
      <c r="TS42" s="52"/>
      <c r="TT42" s="52"/>
      <c r="TU42" s="52"/>
      <c r="TV42" s="1049"/>
      <c r="TW42" s="52"/>
      <c r="TX42" s="1049"/>
      <c r="TY42" s="52"/>
      <c r="TZ42" s="52"/>
      <c r="UA42" s="52"/>
      <c r="UB42" s="52"/>
      <c r="UC42" s="1049"/>
      <c r="UD42" s="52"/>
      <c r="UE42" s="52"/>
      <c r="UF42" s="1049"/>
      <c r="UG42" s="52"/>
      <c r="UH42" s="1049"/>
      <c r="UI42" s="1049"/>
      <c r="UJ42" s="1049">
        <v>0.88900000000000001</v>
      </c>
      <c r="UK42" s="52"/>
      <c r="UL42" s="52">
        <v>0.91</v>
      </c>
      <c r="UM42" s="52">
        <v>0.88900000000000001</v>
      </c>
      <c r="UN42" s="52" t="s">
        <v>1159</v>
      </c>
      <c r="UO42" s="6"/>
      <c r="UP42" s="36"/>
      <c r="UQ42" s="36"/>
      <c r="UR42" s="36"/>
      <c r="US42" s="36"/>
      <c r="UT42" s="36"/>
      <c r="UU42" s="36"/>
      <c r="UV42" s="36"/>
      <c r="UW42" s="36"/>
      <c r="UX42" s="36"/>
      <c r="UY42" s="36"/>
      <c r="UZ42" s="36"/>
      <c r="VA42" s="36"/>
      <c r="VB42" s="36"/>
      <c r="VC42" s="36"/>
      <c r="VD42" s="36"/>
      <c r="VE42" s="36"/>
      <c r="VF42" s="36"/>
      <c r="VG42" s="52"/>
      <c r="VH42" s="52"/>
      <c r="VI42" s="52"/>
      <c r="VJ42" s="52"/>
      <c r="VK42" s="52"/>
      <c r="VL42" s="1049"/>
      <c r="VM42" s="1049"/>
      <c r="VN42" s="52"/>
      <c r="VO42" s="52"/>
      <c r="VP42" s="52"/>
      <c r="VQ42" s="1049"/>
      <c r="VR42" s="1049"/>
      <c r="VS42" s="52"/>
      <c r="VT42" s="52"/>
      <c r="VU42" s="52"/>
      <c r="VV42" s="1049"/>
      <c r="VW42" s="1049"/>
      <c r="VX42" s="52"/>
      <c r="VY42" s="52"/>
      <c r="VZ42" s="52"/>
      <c r="WA42" s="1049"/>
      <c r="WB42" s="1049"/>
      <c r="WC42" s="52"/>
      <c r="WD42" s="52"/>
      <c r="WE42" s="52"/>
      <c r="WF42" s="1049"/>
      <c r="WG42" s="52"/>
      <c r="WH42" s="52"/>
      <c r="WI42" s="32"/>
      <c r="WJ42" s="52"/>
      <c r="WK42" s="52"/>
      <c r="WL42" s="52"/>
      <c r="WM42" s="52"/>
      <c r="WN42" s="52"/>
      <c r="WO42" s="52"/>
      <c r="WP42" s="52"/>
      <c r="WQ42" s="52"/>
      <c r="WR42" s="52"/>
      <c r="WS42" s="52"/>
      <c r="WT42" s="52"/>
      <c r="WU42" s="52"/>
      <c r="WV42" s="1049"/>
      <c r="WW42" s="1049"/>
      <c r="WX42" s="52"/>
      <c r="WY42" s="1049"/>
      <c r="WZ42" s="1049"/>
      <c r="XA42" s="1049"/>
      <c r="XB42" s="1049"/>
      <c r="XC42" s="1049"/>
      <c r="XD42" s="1049"/>
      <c r="XE42" s="1049"/>
      <c r="XF42" s="1049"/>
      <c r="XG42" s="1049"/>
      <c r="XH42" s="1049"/>
      <c r="XI42" s="1049">
        <v>0.85</v>
      </c>
      <c r="XJ42" s="32"/>
      <c r="XK42" s="118">
        <v>0.87</v>
      </c>
      <c r="XL42" s="1049">
        <f t="shared" si="149"/>
        <v>0.85</v>
      </c>
      <c r="XM42" s="52"/>
      <c r="XN42" s="52" t="s">
        <v>1159</v>
      </c>
      <c r="XO42" s="6">
        <f t="shared" si="150"/>
        <v>-1</v>
      </c>
      <c r="XP42" s="6"/>
      <c r="XQ42" s="1224"/>
      <c r="XR42" s="52"/>
      <c r="XS42" s="52"/>
      <c r="XT42" s="52"/>
      <c r="XU42" s="52"/>
      <c r="XV42" s="58"/>
      <c r="XW42" s="52"/>
      <c r="XX42" s="58"/>
      <c r="XY42" s="58"/>
      <c r="XZ42" s="52"/>
      <c r="YA42" s="52"/>
      <c r="YB42" s="52"/>
      <c r="YC42" s="52"/>
      <c r="YD42" s="52"/>
      <c r="YE42" s="52"/>
      <c r="YF42" s="52"/>
      <c r="YG42" s="52"/>
      <c r="YH42" s="52"/>
      <c r="YI42" s="1049"/>
      <c r="YJ42" s="1049">
        <v>0.74</v>
      </c>
      <c r="YK42" s="1049"/>
      <c r="YL42" s="1049">
        <v>0.78</v>
      </c>
      <c r="YM42" s="52">
        <f t="shared" si="152"/>
        <v>0.74</v>
      </c>
      <c r="YN42" s="52" t="s">
        <v>1159</v>
      </c>
      <c r="YO42" s="6"/>
      <c r="YP42" s="58"/>
      <c r="YQ42" s="58"/>
      <c r="YR42" s="52"/>
      <c r="YS42" s="52"/>
      <c r="YT42" s="52"/>
      <c r="YU42" s="52"/>
      <c r="YV42" s="52"/>
      <c r="YW42" s="52"/>
      <c r="YX42" s="58"/>
      <c r="YY42" s="58"/>
      <c r="YZ42" s="52"/>
      <c r="ZA42" s="52"/>
      <c r="ZB42" s="52"/>
      <c r="ZC42" s="58"/>
      <c r="ZD42" s="52"/>
      <c r="ZE42" s="32">
        <v>0.75</v>
      </c>
      <c r="ZF42" s="52"/>
      <c r="ZG42" s="52">
        <v>0.77</v>
      </c>
      <c r="ZH42" s="52">
        <f t="shared" si="154"/>
        <v>0.75</v>
      </c>
      <c r="ZI42" s="52"/>
      <c r="ZJ42" s="6">
        <f t="shared" si="155"/>
        <v>-1</v>
      </c>
      <c r="ZK42" s="1049"/>
      <c r="ZL42" s="1049"/>
      <c r="ZM42" s="1049"/>
      <c r="ZN42" s="77"/>
      <c r="ZO42" s="47"/>
      <c r="ZP42" s="47"/>
      <c r="ZQ42" s="102"/>
      <c r="ZR42" s="47"/>
      <c r="ZS42" s="102"/>
      <c r="ZT42" s="47"/>
      <c r="ZU42" s="102"/>
      <c r="ZV42" s="47"/>
      <c r="ZW42" s="102"/>
      <c r="ZX42" s="52"/>
      <c r="ZY42" s="47"/>
      <c r="ZZ42" s="1049"/>
      <c r="AAA42" s="32"/>
      <c r="AAB42" s="52">
        <v>0.88</v>
      </c>
      <c r="AAC42" s="1049">
        <v>0.89</v>
      </c>
      <c r="AAD42" s="52">
        <f t="shared" si="156"/>
        <v>0.88</v>
      </c>
      <c r="AAE42" s="52" t="s">
        <v>1159</v>
      </c>
      <c r="AAF42" s="678"/>
      <c r="AAG42" s="52"/>
      <c r="AAH42" s="47"/>
      <c r="AAI42" s="51"/>
      <c r="AAJ42" s="52"/>
      <c r="AAK42" s="102"/>
      <c r="AAL42" s="51"/>
      <c r="AAM42" s="52"/>
      <c r="AAN42" s="47"/>
      <c r="AAO42" s="102"/>
      <c r="AAP42" s="52"/>
      <c r="AAQ42" s="58"/>
      <c r="AAR42" s="52"/>
      <c r="AAS42" s="1049"/>
      <c r="AAT42" s="1049"/>
      <c r="AAU42" s="1049"/>
      <c r="AAV42" s="58"/>
      <c r="AAW42" s="58">
        <v>0.78</v>
      </c>
      <c r="AAX42" s="58"/>
      <c r="AAY42" s="52">
        <v>0.81</v>
      </c>
      <c r="AAZ42" s="52">
        <f t="shared" si="158"/>
        <v>0.78</v>
      </c>
      <c r="ABA42" s="52" t="s">
        <v>1159</v>
      </c>
      <c r="ABB42" s="6"/>
      <c r="ABC42" s="52" t="s">
        <v>1159</v>
      </c>
      <c r="ABD42" s="52" t="str">
        <f t="shared" si="123"/>
        <v>Blocked</v>
      </c>
      <c r="ABE42" s="52" t="s">
        <v>1159</v>
      </c>
      <c r="ABF42" s="6"/>
      <c r="ABG42" s="52" t="s">
        <v>1159</v>
      </c>
      <c r="ABH42" s="52" t="str">
        <f t="shared" si="125"/>
        <v>Blocked</v>
      </c>
      <c r="ABI42" s="52" t="s">
        <v>1159</v>
      </c>
      <c r="ABJ42" s="6"/>
      <c r="ABK42" s="1564" t="s">
        <v>1159</v>
      </c>
      <c r="ABL42" s="52" t="str">
        <f t="shared" si="126"/>
        <v>Blocked</v>
      </c>
      <c r="ABM42" s="52" t="s">
        <v>1159</v>
      </c>
      <c r="ABN42" s="678"/>
      <c r="ABO42" s="36"/>
      <c r="ABP42" s="37"/>
      <c r="ABQ42" s="36"/>
      <c r="ABR42" s="36"/>
      <c r="ABS42" s="36"/>
      <c r="ABT42" s="36"/>
      <c r="ABU42" s="36"/>
      <c r="ABV42" s="36"/>
      <c r="ABW42" s="36"/>
      <c r="ABX42" s="36"/>
      <c r="ABY42" s="59"/>
      <c r="ABZ42" s="59"/>
      <c r="ACA42" s="59"/>
      <c r="ACB42" s="59"/>
      <c r="ACC42" s="36"/>
      <c r="ACD42" s="37"/>
      <c r="ACE42" s="37"/>
      <c r="ACF42" s="37"/>
    </row>
    <row r="43" spans="1:760" s="4" customFormat="1" ht="29.5" thickBot="1" x14ac:dyDescent="0.4">
      <c r="A43" s="340">
        <v>41</v>
      </c>
      <c r="B43" s="52" t="s">
        <v>17</v>
      </c>
      <c r="C43" s="52" t="s">
        <v>1254</v>
      </c>
      <c r="D43" s="52" t="s">
        <v>2307</v>
      </c>
      <c r="E43" s="52" t="s">
        <v>3993</v>
      </c>
      <c r="F43" s="52" t="s">
        <v>2308</v>
      </c>
      <c r="G43" s="52" t="s">
        <v>2319</v>
      </c>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32"/>
      <c r="BC43" s="29"/>
      <c r="BD43" s="885"/>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c r="CH43" s="29"/>
      <c r="CI43" s="29"/>
      <c r="CJ43" s="29"/>
      <c r="CK43" s="29"/>
      <c r="CL43" s="29"/>
      <c r="CM43" s="29"/>
      <c r="CN43" s="29"/>
      <c r="CO43" s="29"/>
      <c r="CP43" s="29"/>
      <c r="CQ43" s="29"/>
      <c r="CR43" s="29"/>
      <c r="CS43" s="29"/>
      <c r="CT43" s="29"/>
      <c r="CU43" s="29"/>
      <c r="CV43" s="29"/>
      <c r="CW43" s="29"/>
      <c r="CX43" s="29"/>
      <c r="CY43" s="29"/>
      <c r="CZ43" s="29"/>
      <c r="DA43" s="29"/>
      <c r="DB43" s="29"/>
      <c r="DC43" s="29"/>
      <c r="DD43" s="29"/>
      <c r="DE43" s="29"/>
      <c r="DF43" s="29"/>
      <c r="DG43" s="29"/>
      <c r="DH43" s="29"/>
      <c r="DI43" s="29"/>
      <c r="DJ43" s="29"/>
      <c r="DK43" s="29"/>
      <c r="DL43" s="29"/>
      <c r="DM43" s="29"/>
      <c r="DN43" s="29"/>
      <c r="DO43" s="29"/>
      <c r="DP43" s="29"/>
      <c r="DQ43" s="29"/>
      <c r="DR43" s="29"/>
      <c r="DS43" s="29"/>
      <c r="DT43" s="29"/>
      <c r="DU43" s="29"/>
      <c r="DV43" s="32"/>
      <c r="DW43" s="29"/>
      <c r="DX43" s="29"/>
      <c r="DY43" s="32"/>
      <c r="DZ43" s="29"/>
      <c r="EA43" s="885"/>
      <c r="FH43" s="29"/>
      <c r="FI43" s="29"/>
      <c r="FJ43" s="29"/>
      <c r="FK43" s="29"/>
      <c r="FL43" s="29"/>
      <c r="FM43" s="29"/>
      <c r="FN43" s="29"/>
      <c r="FO43" s="29"/>
      <c r="FP43" s="29"/>
      <c r="FQ43" s="29"/>
      <c r="FR43" s="32"/>
      <c r="FS43" s="29"/>
      <c r="FT43" s="29"/>
      <c r="FU43" s="885"/>
      <c r="FV43" s="29"/>
      <c r="FW43" s="29"/>
      <c r="FX43" s="29"/>
      <c r="FY43" s="29"/>
      <c r="FZ43" s="29"/>
      <c r="GA43" s="29"/>
      <c r="GB43" s="29"/>
      <c r="GC43" s="29"/>
      <c r="GD43" s="29"/>
      <c r="GE43" s="29"/>
      <c r="GF43" s="29"/>
      <c r="GG43" s="29"/>
      <c r="GH43" s="29"/>
      <c r="GI43" s="29"/>
      <c r="GJ43" s="29"/>
      <c r="GK43" s="29"/>
      <c r="GL43" s="29"/>
      <c r="GM43" s="29"/>
      <c r="GN43" s="29"/>
      <c r="GO43" s="29"/>
      <c r="GP43" s="29"/>
      <c r="GQ43" s="29"/>
      <c r="GR43" s="29"/>
      <c r="GS43" s="29"/>
      <c r="GT43" s="29"/>
      <c r="GU43" s="29"/>
      <c r="GV43" s="29"/>
      <c r="GW43" s="29"/>
      <c r="GX43" s="29"/>
      <c r="GY43" s="29"/>
      <c r="GZ43" s="29"/>
      <c r="HA43" s="29"/>
      <c r="HB43" s="29"/>
      <c r="HC43" s="29"/>
      <c r="HD43" s="29"/>
      <c r="HE43" s="29"/>
      <c r="HF43" s="29"/>
      <c r="HG43" s="29"/>
      <c r="HH43" s="29"/>
      <c r="HI43" s="29"/>
      <c r="HJ43" s="29"/>
      <c r="HK43" s="32"/>
      <c r="HL43" s="29"/>
      <c r="HM43" s="29"/>
      <c r="HN43" s="29"/>
      <c r="HO43" s="29"/>
      <c r="HP43" s="29"/>
      <c r="HQ43" s="885"/>
      <c r="HR43" s="29"/>
      <c r="HS43" s="29"/>
      <c r="HT43" s="29"/>
      <c r="HU43" s="29"/>
      <c r="HV43" s="29"/>
      <c r="HW43" s="29"/>
      <c r="HX43" s="29"/>
      <c r="HY43" s="29"/>
      <c r="HZ43" s="29"/>
      <c r="IA43" s="29"/>
      <c r="IB43" s="29"/>
      <c r="IC43" s="29"/>
      <c r="ID43" s="29"/>
      <c r="IE43" s="29"/>
      <c r="IF43" s="29"/>
      <c r="IG43" s="29"/>
      <c r="IH43" s="29"/>
      <c r="II43" s="29"/>
      <c r="IJ43" s="29"/>
      <c r="IK43" s="29"/>
      <c r="IL43" s="29"/>
      <c r="IM43" s="29"/>
      <c r="IN43" s="29"/>
      <c r="IO43" s="29"/>
      <c r="IP43" s="29"/>
      <c r="IQ43" s="29"/>
      <c r="IR43" s="29"/>
      <c r="IS43" s="29"/>
      <c r="IT43" s="29"/>
      <c r="IU43" s="29"/>
      <c r="IV43" s="29"/>
      <c r="IW43" s="29"/>
      <c r="IX43" s="29"/>
      <c r="IY43" s="29"/>
      <c r="IZ43" s="29"/>
      <c r="JA43" s="29"/>
      <c r="JB43" s="29"/>
      <c r="JC43" s="29"/>
      <c r="JD43" s="29"/>
      <c r="JE43" s="29"/>
      <c r="JF43" s="29"/>
      <c r="JG43" s="29"/>
      <c r="JH43" s="29"/>
      <c r="JI43" s="29"/>
      <c r="JJ43" s="32"/>
      <c r="JK43" s="29"/>
      <c r="JL43" s="29"/>
      <c r="JM43" s="29"/>
      <c r="JN43" s="29"/>
      <c r="JO43" s="29"/>
      <c r="JP43" s="29"/>
      <c r="JQ43" s="29"/>
      <c r="JR43" s="29"/>
      <c r="JS43" s="29"/>
      <c r="JT43" s="32"/>
      <c r="JU43" s="32"/>
      <c r="JV43" s="29"/>
      <c r="JW43" s="32"/>
      <c r="JX43" s="29"/>
      <c r="JY43" s="29"/>
      <c r="JZ43" s="32"/>
      <c r="KA43" s="29"/>
      <c r="KB43" s="29"/>
      <c r="KC43" s="32"/>
      <c r="KD43" s="29"/>
      <c r="KE43" s="29"/>
      <c r="KF43" s="32"/>
      <c r="KG43" s="29"/>
      <c r="KH43" s="29"/>
      <c r="KI43" s="29"/>
      <c r="KJ43" s="32"/>
      <c r="KK43" s="32"/>
      <c r="KL43" s="32"/>
      <c r="KM43" s="885"/>
      <c r="KN43" s="29"/>
      <c r="KO43" s="29"/>
      <c r="KP43" s="29"/>
      <c r="KQ43" s="29"/>
      <c r="KR43" s="29"/>
      <c r="KS43" s="29"/>
      <c r="KT43" s="29"/>
      <c r="KU43" s="29"/>
      <c r="KV43" s="29"/>
      <c r="KW43" s="29"/>
      <c r="KX43" s="29"/>
      <c r="KY43" s="29"/>
      <c r="KZ43" s="29"/>
      <c r="LA43" s="29"/>
      <c r="LB43" s="29"/>
      <c r="LC43" s="29"/>
      <c r="LD43" s="29"/>
      <c r="LE43" s="29"/>
      <c r="LF43" s="29"/>
      <c r="LG43" s="29"/>
      <c r="LH43" s="29"/>
      <c r="LI43" s="29"/>
      <c r="LJ43" s="29"/>
      <c r="LK43" s="29"/>
      <c r="LL43" s="29"/>
      <c r="LM43" s="29"/>
      <c r="LN43" s="29"/>
      <c r="LO43" s="29"/>
      <c r="LP43" s="29"/>
      <c r="LQ43" s="29"/>
      <c r="LR43" s="29"/>
      <c r="LS43" s="29"/>
      <c r="LT43" s="29"/>
      <c r="LU43" s="29"/>
      <c r="LV43" s="29"/>
      <c r="LW43" s="29"/>
      <c r="LX43" s="29"/>
      <c r="LY43" s="29"/>
      <c r="LZ43" s="29"/>
      <c r="MA43" s="32"/>
      <c r="MB43" s="29"/>
      <c r="MC43" s="29"/>
      <c r="MD43" s="29"/>
      <c r="ME43" s="29"/>
      <c r="MF43" s="29"/>
      <c r="MG43" s="29"/>
      <c r="MH43" s="29"/>
      <c r="MI43" s="29"/>
      <c r="MJ43" s="29"/>
      <c r="MK43" s="32"/>
      <c r="ML43" s="32"/>
      <c r="MM43" s="32"/>
      <c r="MN43" s="32"/>
      <c r="MO43" s="32"/>
      <c r="MP43" s="32"/>
      <c r="MQ43" s="32"/>
      <c r="MR43" s="29"/>
      <c r="MS43" s="32"/>
      <c r="MT43" s="29"/>
      <c r="MU43" s="29"/>
      <c r="MV43" s="29"/>
      <c r="MW43" s="29"/>
      <c r="MX43" s="29"/>
      <c r="MY43" s="29"/>
      <c r="MZ43" s="32"/>
      <c r="NA43" s="32"/>
      <c r="NB43" s="32"/>
      <c r="NC43" s="32"/>
      <c r="ND43" s="32"/>
      <c r="NE43" s="32"/>
      <c r="NF43" s="32"/>
      <c r="NG43" s="32"/>
      <c r="NH43" s="885"/>
      <c r="NI43" s="29"/>
      <c r="NJ43" s="29"/>
      <c r="NK43" s="29"/>
      <c r="NL43" s="29"/>
      <c r="NM43" s="29"/>
      <c r="NN43" s="29"/>
      <c r="NO43" s="29"/>
      <c r="NP43" s="29"/>
      <c r="NQ43" s="29"/>
      <c r="NR43" s="29"/>
      <c r="NS43" s="29"/>
      <c r="NT43" s="29"/>
      <c r="NU43" s="29"/>
      <c r="NV43" s="29"/>
      <c r="NW43" s="29"/>
      <c r="NX43" s="29"/>
      <c r="NY43" s="29"/>
      <c r="NZ43" s="29"/>
      <c r="OA43" s="29"/>
      <c r="OB43" s="29"/>
      <c r="OC43" s="29"/>
      <c r="OD43" s="29"/>
      <c r="OE43" s="29"/>
      <c r="OF43" s="29"/>
      <c r="OG43" s="29"/>
      <c r="OH43" s="29"/>
      <c r="OI43" s="29"/>
      <c r="OJ43" s="29"/>
      <c r="OK43" s="29"/>
      <c r="OL43" s="29"/>
      <c r="OM43" s="29"/>
      <c r="ON43" s="29"/>
      <c r="OO43" s="29"/>
      <c r="OP43" s="29"/>
      <c r="OQ43" s="29"/>
      <c r="OR43" s="29"/>
      <c r="OS43" s="29"/>
      <c r="OT43" s="29"/>
      <c r="OU43" s="29"/>
      <c r="OV43" s="29"/>
      <c r="OW43" s="29"/>
      <c r="OX43" s="29"/>
      <c r="OY43" s="29"/>
      <c r="OZ43" s="29"/>
      <c r="PA43" s="32"/>
      <c r="PB43" s="29"/>
      <c r="PC43" s="32"/>
      <c r="PD43" s="32"/>
      <c r="PE43" s="32"/>
      <c r="PF43" s="29"/>
      <c r="PG43" s="29"/>
      <c r="PH43" s="29"/>
      <c r="PI43" s="29"/>
      <c r="PJ43" s="29"/>
      <c r="PK43" s="29"/>
      <c r="PL43" s="29"/>
      <c r="PM43" s="32"/>
      <c r="PN43" s="29"/>
      <c r="PO43" s="29"/>
      <c r="PP43" s="32"/>
      <c r="PQ43" s="32"/>
      <c r="PR43" s="32"/>
      <c r="PS43" s="32"/>
      <c r="PT43" s="32"/>
      <c r="PU43" s="32"/>
      <c r="PV43" s="32"/>
      <c r="PW43" s="32"/>
      <c r="PX43" s="32"/>
      <c r="PY43" s="32"/>
      <c r="PZ43" s="32"/>
      <c r="QA43" s="32"/>
      <c r="QB43" s="32"/>
      <c r="QC43" s="32"/>
      <c r="QD43" s="32"/>
      <c r="QE43" s="32"/>
      <c r="QF43" s="32"/>
      <c r="QG43" s="32"/>
      <c r="QH43" s="32"/>
      <c r="QI43" s="32"/>
      <c r="QJ43" s="32"/>
      <c r="QK43" s="885"/>
      <c r="QL43" s="29"/>
      <c r="QM43" s="29"/>
      <c r="QN43" s="29"/>
      <c r="QO43" s="29"/>
      <c r="QP43" s="29"/>
      <c r="QQ43" s="29"/>
      <c r="QR43" s="29"/>
      <c r="QS43" s="29"/>
      <c r="QT43" s="29"/>
      <c r="QU43" s="29"/>
      <c r="QV43" s="29"/>
      <c r="QW43" s="29"/>
      <c r="QX43" s="29"/>
      <c r="QY43" s="29"/>
      <c r="QZ43" s="29"/>
      <c r="RA43" s="29"/>
      <c r="RB43" s="29"/>
      <c r="RC43" s="29"/>
      <c r="RD43" s="29"/>
      <c r="RE43" s="29"/>
      <c r="RF43" s="29"/>
      <c r="RG43" s="32"/>
      <c r="RH43" s="29"/>
      <c r="RI43" s="29"/>
      <c r="RJ43" s="29"/>
      <c r="RK43" s="29"/>
      <c r="RL43" s="32"/>
      <c r="RM43" s="29"/>
      <c r="RN43" s="29"/>
      <c r="RO43" s="32"/>
      <c r="RP43" s="32"/>
      <c r="RQ43" s="29"/>
      <c r="RR43" s="32"/>
      <c r="RS43" s="29"/>
      <c r="RT43" s="32"/>
      <c r="RU43" s="32"/>
      <c r="RV43" s="32"/>
      <c r="RW43" s="32"/>
      <c r="RX43" s="32"/>
      <c r="RY43" s="32"/>
      <c r="RZ43" s="32"/>
      <c r="SA43" s="32"/>
      <c r="SB43" s="32"/>
      <c r="SC43" s="32"/>
      <c r="SD43" s="32"/>
      <c r="SE43" s="32"/>
      <c r="SF43" s="32"/>
      <c r="SG43" s="32"/>
      <c r="SH43" s="32"/>
      <c r="SI43" s="32"/>
      <c r="SJ43" s="32"/>
      <c r="SK43" s="32"/>
      <c r="SL43" s="32"/>
      <c r="SM43" s="52">
        <v>0.79</v>
      </c>
      <c r="SN43" s="127"/>
      <c r="SO43" s="55">
        <v>0.83</v>
      </c>
      <c r="SP43" s="1049">
        <f t="shared" si="145"/>
        <v>0.79</v>
      </c>
      <c r="SQ43" s="52">
        <v>0.82</v>
      </c>
      <c r="SR43" s="6">
        <f t="shared" si="146"/>
        <v>3.7974683544303688E-2</v>
      </c>
      <c r="SS43" s="29"/>
      <c r="ST43" s="29"/>
      <c r="SU43" s="29"/>
      <c r="SV43" s="52"/>
      <c r="SW43" s="36"/>
      <c r="SX43" s="36"/>
      <c r="SY43" s="29"/>
      <c r="SZ43" s="37"/>
      <c r="TA43" s="37"/>
      <c r="TB43" s="37"/>
      <c r="TC43" s="37"/>
      <c r="TD43" s="37"/>
      <c r="TE43" s="1049"/>
      <c r="TF43" s="37"/>
      <c r="TG43" s="37"/>
      <c r="TH43" s="1049"/>
      <c r="TI43" s="37"/>
      <c r="TJ43" s="37"/>
      <c r="TK43" s="1049"/>
      <c r="TL43" s="37"/>
      <c r="TM43" s="1049"/>
      <c r="TN43" s="1049"/>
      <c r="TO43" s="1049"/>
      <c r="TP43" s="1049"/>
      <c r="TQ43" s="52"/>
      <c r="TR43" s="52"/>
      <c r="TS43" s="52"/>
      <c r="TT43" s="52"/>
      <c r="TU43" s="52"/>
      <c r="TV43" s="1049"/>
      <c r="TW43" s="52"/>
      <c r="TX43" s="1049"/>
      <c r="TY43" s="52"/>
      <c r="TZ43" s="52"/>
      <c r="UA43" s="52"/>
      <c r="UB43" s="52"/>
      <c r="UC43" s="1049"/>
      <c r="UD43" s="52"/>
      <c r="UE43" s="52"/>
      <c r="UF43" s="1042"/>
      <c r="UG43" s="52"/>
      <c r="UH43" s="1042"/>
      <c r="UI43" s="1042"/>
      <c r="UJ43" s="1049">
        <v>0.86</v>
      </c>
      <c r="UK43" s="52"/>
      <c r="UL43" s="52">
        <v>0.86</v>
      </c>
      <c r="UM43" s="52">
        <v>0.86</v>
      </c>
      <c r="UN43" s="52">
        <v>0.87</v>
      </c>
      <c r="UO43" s="6">
        <f t="shared" si="148"/>
        <v>1.1627906976744196E-2</v>
      </c>
      <c r="UP43" s="36"/>
      <c r="UQ43" s="36"/>
      <c r="UR43" s="36"/>
      <c r="US43" s="36"/>
      <c r="UT43" s="36"/>
      <c r="UU43" s="36"/>
      <c r="UV43" s="36"/>
      <c r="UW43" s="36"/>
      <c r="UX43" s="36"/>
      <c r="UY43" s="36"/>
      <c r="UZ43" s="36"/>
      <c r="VA43" s="36"/>
      <c r="VB43" s="36"/>
      <c r="VC43" s="36"/>
      <c r="VD43" s="36"/>
      <c r="VE43" s="36"/>
      <c r="VF43" s="36"/>
      <c r="VG43" s="52"/>
      <c r="VH43" s="52"/>
      <c r="VI43" s="52"/>
      <c r="VJ43" s="52"/>
      <c r="VK43" s="52"/>
      <c r="VL43" s="1049"/>
      <c r="VM43" s="1049"/>
      <c r="VN43" s="52"/>
      <c r="VO43" s="52"/>
      <c r="VP43" s="52"/>
      <c r="VQ43" s="1049"/>
      <c r="VR43" s="1049"/>
      <c r="VS43" s="52"/>
      <c r="VT43" s="52"/>
      <c r="VU43" s="52"/>
      <c r="VV43" s="1049"/>
      <c r="VW43" s="1049"/>
      <c r="VX43" s="52"/>
      <c r="VY43" s="52"/>
      <c r="VZ43" s="52"/>
      <c r="WA43" s="1049"/>
      <c r="WB43" s="1049"/>
      <c r="WC43" s="52"/>
      <c r="WD43" s="52"/>
      <c r="WE43" s="52"/>
      <c r="WF43" s="1049"/>
      <c r="WG43" s="52"/>
      <c r="WH43" s="52"/>
      <c r="WI43" s="32"/>
      <c r="WJ43" s="52"/>
      <c r="WK43" s="52"/>
      <c r="WL43" s="52"/>
      <c r="WM43" s="52"/>
      <c r="WN43" s="52"/>
      <c r="WO43" s="52"/>
      <c r="WP43" s="52"/>
      <c r="WQ43" s="52"/>
      <c r="WR43" s="52"/>
      <c r="WS43" s="52"/>
      <c r="WT43" s="52"/>
      <c r="WU43" s="52"/>
      <c r="WV43" s="1049"/>
      <c r="WW43" s="1049"/>
      <c r="WX43" s="52"/>
      <c r="WY43" s="1049"/>
      <c r="WZ43" s="1049"/>
      <c r="XA43" s="1042"/>
      <c r="XB43" s="1042"/>
      <c r="XC43" s="1049"/>
      <c r="XD43" s="1042"/>
      <c r="XE43" s="1049"/>
      <c r="XF43" s="1049"/>
      <c r="XG43" s="1049"/>
      <c r="XH43" s="1042"/>
      <c r="XI43" s="1049">
        <v>0.8</v>
      </c>
      <c r="XJ43" s="32"/>
      <c r="XK43" s="113">
        <v>0.85</v>
      </c>
      <c r="XL43" s="1049">
        <f t="shared" si="149"/>
        <v>0.8</v>
      </c>
      <c r="XM43" s="52"/>
      <c r="XN43" s="52">
        <v>0.83</v>
      </c>
      <c r="XO43" s="6">
        <f t="shared" si="150"/>
        <v>-1</v>
      </c>
      <c r="XP43" s="6">
        <f t="shared" si="151"/>
        <v>3.7499999999999895E-2</v>
      </c>
      <c r="XQ43" s="1224"/>
      <c r="XR43" s="52"/>
      <c r="XS43" s="52"/>
      <c r="XT43" s="52"/>
      <c r="XU43" s="52"/>
      <c r="XV43" s="58"/>
      <c r="XW43" s="52"/>
      <c r="XX43" s="58"/>
      <c r="XY43" s="58"/>
      <c r="XZ43" s="52"/>
      <c r="YA43" s="52"/>
      <c r="YB43" s="52"/>
      <c r="YC43" s="52"/>
      <c r="YD43" s="53"/>
      <c r="YE43" s="52"/>
      <c r="YF43" s="53"/>
      <c r="YG43" s="52"/>
      <c r="YH43" s="52"/>
      <c r="YI43" s="1042"/>
      <c r="YJ43" s="1049">
        <v>0.76</v>
      </c>
      <c r="YK43" s="1049"/>
      <c r="YL43" s="1049">
        <v>0.81</v>
      </c>
      <c r="YM43" s="52">
        <f t="shared" si="152"/>
        <v>0.76</v>
      </c>
      <c r="YN43" s="52">
        <v>0.78</v>
      </c>
      <c r="YO43" s="6">
        <f t="shared" si="153"/>
        <v>2.6315789473684233E-2</v>
      </c>
      <c r="YP43" s="58"/>
      <c r="YQ43" s="58"/>
      <c r="YR43" s="52"/>
      <c r="YS43" s="52"/>
      <c r="YT43" s="52"/>
      <c r="YU43" s="52"/>
      <c r="YV43" s="52"/>
      <c r="YW43" s="52"/>
      <c r="YX43" s="52"/>
      <c r="YY43" s="52"/>
      <c r="YZ43" s="53"/>
      <c r="ZA43" s="52"/>
      <c r="ZB43" s="52"/>
      <c r="ZC43" s="58"/>
      <c r="ZD43" s="53"/>
      <c r="ZE43" s="32">
        <v>0.71</v>
      </c>
      <c r="ZF43" s="53"/>
      <c r="ZG43" s="52">
        <v>0.74</v>
      </c>
      <c r="ZH43" s="52">
        <f t="shared" si="154"/>
        <v>0.71</v>
      </c>
      <c r="ZI43" s="52"/>
      <c r="ZJ43" s="6">
        <f t="shared" si="155"/>
        <v>-1</v>
      </c>
      <c r="ZK43" s="1049"/>
      <c r="ZL43" s="1049"/>
      <c r="ZM43" s="1049"/>
      <c r="ZN43" s="77"/>
      <c r="ZO43" s="47"/>
      <c r="ZP43" s="47"/>
      <c r="ZQ43" s="51"/>
      <c r="ZR43" s="47"/>
      <c r="ZS43" s="102"/>
      <c r="ZT43" s="47"/>
      <c r="ZU43" s="102"/>
      <c r="ZV43" s="47"/>
      <c r="ZW43" s="102"/>
      <c r="ZX43" s="52"/>
      <c r="ZY43" s="49"/>
      <c r="ZZ43" s="1049"/>
      <c r="AAA43" s="913"/>
      <c r="AAB43" s="52">
        <v>0.84</v>
      </c>
      <c r="AAC43" s="1049">
        <v>0.87</v>
      </c>
      <c r="AAD43" s="52">
        <f t="shared" si="156"/>
        <v>0.84</v>
      </c>
      <c r="AAE43" s="52">
        <v>0.84</v>
      </c>
      <c r="AAF43" s="678">
        <f t="shared" si="157"/>
        <v>0</v>
      </c>
      <c r="AAG43" s="52"/>
      <c r="AAH43" s="47"/>
      <c r="AAI43" s="51"/>
      <c r="AAJ43" s="52"/>
      <c r="AAK43" s="102"/>
      <c r="AAL43" s="51"/>
      <c r="AAM43" s="53"/>
      <c r="AAN43" s="47"/>
      <c r="AAO43" s="102"/>
      <c r="AAP43" s="52"/>
      <c r="AAQ43" s="58"/>
      <c r="AAR43" s="52"/>
      <c r="AAS43" s="1042"/>
      <c r="AAT43" s="1049"/>
      <c r="AAU43" s="1042"/>
      <c r="AAV43" s="58"/>
      <c r="AAW43" s="58">
        <v>0.66</v>
      </c>
      <c r="AAX43" s="58"/>
      <c r="AAY43" s="52">
        <v>0.69</v>
      </c>
      <c r="AAZ43" s="52">
        <f t="shared" si="158"/>
        <v>0.66</v>
      </c>
      <c r="ABA43" s="52">
        <v>0.69</v>
      </c>
      <c r="ABB43" s="6">
        <f t="shared" si="159"/>
        <v>4.5454545454545324E-2</v>
      </c>
      <c r="ABC43" s="52">
        <v>0.69</v>
      </c>
      <c r="ABD43" s="52">
        <f t="shared" si="123"/>
        <v>0.69</v>
      </c>
      <c r="ABE43" s="52">
        <v>0.66</v>
      </c>
      <c r="ABF43" s="6">
        <f t="shared" si="124"/>
        <v>-4.3478260869565098E-2</v>
      </c>
      <c r="ABG43" s="52">
        <v>0.71</v>
      </c>
      <c r="ABH43" s="52">
        <f t="shared" si="125"/>
        <v>0.71</v>
      </c>
      <c r="ABI43" s="52">
        <v>0.69</v>
      </c>
      <c r="ABJ43" s="6">
        <f t="shared" si="160"/>
        <v>-2.8169014084507067E-2</v>
      </c>
      <c r="ABK43" s="1566">
        <v>0.69099999999999995</v>
      </c>
      <c r="ABL43" s="52">
        <f t="shared" si="126"/>
        <v>0.69099999999999995</v>
      </c>
      <c r="ABM43" s="52">
        <v>0.68</v>
      </c>
      <c r="ABN43" s="678">
        <f t="shared" si="127"/>
        <v>-1.5918958031837772E-2</v>
      </c>
      <c r="ABO43" s="36"/>
      <c r="ABP43" s="37"/>
      <c r="ABQ43" s="55"/>
      <c r="ABR43" s="55"/>
      <c r="ABS43" s="55"/>
      <c r="ABT43" s="55"/>
      <c r="ABU43" s="55"/>
      <c r="ABV43" s="55"/>
      <c r="ABW43" s="55"/>
      <c r="ABX43" s="55"/>
      <c r="ABY43" s="1148"/>
      <c r="ABZ43" s="1148"/>
      <c r="ACA43" s="1148"/>
      <c r="ACB43" s="1148"/>
      <c r="ACC43" s="55"/>
      <c r="ACD43" s="38"/>
      <c r="ACE43" s="38"/>
      <c r="ACF43" s="38"/>
    </row>
    <row r="44" spans="1:760" s="4" customFormat="1" ht="29.5" thickBot="1" x14ac:dyDescent="0.4">
      <c r="A44" s="1688">
        <v>42</v>
      </c>
      <c r="B44" s="56" t="s">
        <v>17</v>
      </c>
      <c r="C44" s="56" t="s">
        <v>1254</v>
      </c>
      <c r="D44" s="56" t="s">
        <v>2307</v>
      </c>
      <c r="E44" s="56" t="s">
        <v>3993</v>
      </c>
      <c r="F44" s="56" t="s">
        <v>2308</v>
      </c>
      <c r="G44" s="56" t="s">
        <v>2320</v>
      </c>
      <c r="H44" s="29"/>
      <c r="I44" s="29"/>
      <c r="J44" s="29"/>
      <c r="K44" s="29"/>
      <c r="L44" s="29"/>
      <c r="M44" s="29"/>
      <c r="N44" s="29"/>
      <c r="O44" s="29"/>
      <c r="P44" s="29"/>
      <c r="Q44" s="29"/>
      <c r="R44" s="29"/>
      <c r="S44" s="29"/>
      <c r="T44" s="29"/>
      <c r="U44" s="29"/>
      <c r="V44" s="29"/>
      <c r="W44" s="29"/>
      <c r="X44" s="29"/>
      <c r="Y44" s="29"/>
      <c r="Z44" s="29"/>
      <c r="AA44" s="29"/>
      <c r="AB44" s="29"/>
      <c r="AC44" s="29"/>
      <c r="AD44" s="29"/>
      <c r="AE44" s="29"/>
      <c r="AF44" s="29"/>
      <c r="AG44" s="29"/>
      <c r="AH44" s="29"/>
      <c r="AI44" s="29"/>
      <c r="AJ44" s="29"/>
      <c r="AK44" s="29"/>
      <c r="AL44" s="29"/>
      <c r="AM44" s="29"/>
      <c r="AN44" s="29"/>
      <c r="AO44" s="29"/>
      <c r="AP44" s="29"/>
      <c r="AQ44" s="29"/>
      <c r="AR44" s="29"/>
      <c r="AS44" s="29"/>
      <c r="AT44" s="29"/>
      <c r="AU44" s="29"/>
      <c r="AV44" s="29"/>
      <c r="AW44" s="29"/>
      <c r="AX44" s="29"/>
      <c r="AY44" s="29"/>
      <c r="AZ44" s="29"/>
      <c r="BA44" s="29"/>
      <c r="BB44" s="32"/>
      <c r="BC44" s="29"/>
      <c r="BD44" s="885"/>
      <c r="BE44" s="29"/>
      <c r="BF44" s="29"/>
      <c r="BG44" s="29"/>
      <c r="BH44" s="29"/>
      <c r="BI44" s="29"/>
      <c r="BJ44" s="29"/>
      <c r="BK44" s="29"/>
      <c r="BL44" s="29"/>
      <c r="BM44" s="29"/>
      <c r="BN44" s="29"/>
      <c r="BO44" s="29"/>
      <c r="BP44" s="29"/>
      <c r="BQ44" s="29"/>
      <c r="BR44" s="29"/>
      <c r="BS44" s="29"/>
      <c r="BT44" s="29"/>
      <c r="BU44" s="29"/>
      <c r="BV44" s="29"/>
      <c r="BW44" s="29"/>
      <c r="BX44" s="29"/>
      <c r="BY44" s="29"/>
      <c r="BZ44" s="29"/>
      <c r="CA44" s="29"/>
      <c r="CB44" s="29"/>
      <c r="CC44" s="29"/>
      <c r="CD44" s="29"/>
      <c r="CE44" s="29"/>
      <c r="CF44" s="29"/>
      <c r="CG44" s="29"/>
      <c r="CH44" s="29"/>
      <c r="CI44" s="29"/>
      <c r="CJ44" s="29"/>
      <c r="CK44" s="29"/>
      <c r="CL44" s="29"/>
      <c r="CM44" s="29"/>
      <c r="CN44" s="29"/>
      <c r="CO44" s="29"/>
      <c r="CP44" s="29"/>
      <c r="CQ44" s="29"/>
      <c r="CR44" s="29"/>
      <c r="CS44" s="29"/>
      <c r="CT44" s="29"/>
      <c r="CU44" s="29"/>
      <c r="CV44" s="29"/>
      <c r="CW44" s="29"/>
      <c r="CX44" s="29"/>
      <c r="CY44" s="29"/>
      <c r="CZ44" s="29"/>
      <c r="DA44" s="29"/>
      <c r="DB44" s="29"/>
      <c r="DC44" s="29"/>
      <c r="DD44" s="29"/>
      <c r="DE44" s="29"/>
      <c r="DF44" s="29"/>
      <c r="DG44" s="29"/>
      <c r="DH44" s="29"/>
      <c r="DI44" s="29"/>
      <c r="DJ44" s="29"/>
      <c r="DK44" s="29"/>
      <c r="DL44" s="29"/>
      <c r="DM44" s="29"/>
      <c r="DN44" s="29"/>
      <c r="DO44" s="29"/>
      <c r="DP44" s="29"/>
      <c r="DQ44" s="29"/>
      <c r="DR44" s="29"/>
      <c r="DS44" s="29"/>
      <c r="DT44" s="29"/>
      <c r="DU44" s="29"/>
      <c r="DV44" s="32"/>
      <c r="DW44" s="29"/>
      <c r="DX44" s="29"/>
      <c r="DY44" s="32"/>
      <c r="DZ44" s="29"/>
      <c r="EA44" s="885"/>
      <c r="FH44" s="29"/>
      <c r="FI44" s="29"/>
      <c r="FJ44" s="29"/>
      <c r="FK44" s="29"/>
      <c r="FL44" s="29"/>
      <c r="FM44" s="29"/>
      <c r="FN44" s="29"/>
      <c r="FO44" s="29"/>
      <c r="FP44" s="29"/>
      <c r="FQ44" s="29"/>
      <c r="FR44" s="32"/>
      <c r="FS44" s="29"/>
      <c r="FT44" s="29"/>
      <c r="FU44" s="885"/>
      <c r="FV44" s="29"/>
      <c r="FW44" s="29"/>
      <c r="FX44" s="29"/>
      <c r="FY44" s="29"/>
      <c r="FZ44" s="29"/>
      <c r="GA44" s="29"/>
      <c r="GB44" s="29"/>
      <c r="GC44" s="29"/>
      <c r="GD44" s="29"/>
      <c r="GE44" s="29"/>
      <c r="GF44" s="29"/>
      <c r="GG44" s="29"/>
      <c r="GH44" s="29"/>
      <c r="GI44" s="29"/>
      <c r="GJ44" s="29"/>
      <c r="GK44" s="29"/>
      <c r="GL44" s="29"/>
      <c r="GM44" s="29"/>
      <c r="GN44" s="29"/>
      <c r="GO44" s="29"/>
      <c r="GP44" s="29"/>
      <c r="GQ44" s="29"/>
      <c r="GR44" s="29"/>
      <c r="GS44" s="29"/>
      <c r="GT44" s="29"/>
      <c r="GU44" s="29"/>
      <c r="GV44" s="29"/>
      <c r="GW44" s="29"/>
      <c r="GX44" s="29"/>
      <c r="GY44" s="29"/>
      <c r="GZ44" s="29"/>
      <c r="HA44" s="29"/>
      <c r="HB44" s="29"/>
      <c r="HC44" s="29"/>
      <c r="HD44" s="29"/>
      <c r="HE44" s="29"/>
      <c r="HF44" s="29"/>
      <c r="HG44" s="29"/>
      <c r="HH44" s="29"/>
      <c r="HI44" s="29"/>
      <c r="HJ44" s="29"/>
      <c r="HK44" s="32"/>
      <c r="HL44" s="29"/>
      <c r="HM44" s="29"/>
      <c r="HN44" s="29"/>
      <c r="HO44" s="29"/>
      <c r="HP44" s="29"/>
      <c r="HQ44" s="885"/>
      <c r="HR44" s="29"/>
      <c r="HS44" s="29"/>
      <c r="HT44" s="29"/>
      <c r="HU44" s="29"/>
      <c r="HV44" s="29"/>
      <c r="HW44" s="29"/>
      <c r="HX44" s="29"/>
      <c r="HY44" s="29"/>
      <c r="HZ44" s="29"/>
      <c r="IA44" s="29"/>
      <c r="IB44" s="29"/>
      <c r="IC44" s="29"/>
      <c r="ID44" s="29"/>
      <c r="IE44" s="29"/>
      <c r="IF44" s="29"/>
      <c r="IG44" s="29"/>
      <c r="IH44" s="29"/>
      <c r="II44" s="29"/>
      <c r="IJ44" s="29"/>
      <c r="IK44" s="29"/>
      <c r="IL44" s="29"/>
      <c r="IM44" s="29"/>
      <c r="IN44" s="29"/>
      <c r="IO44" s="29"/>
      <c r="IP44" s="29"/>
      <c r="IQ44" s="29"/>
      <c r="IR44" s="29"/>
      <c r="IS44" s="29"/>
      <c r="IT44" s="29"/>
      <c r="IU44" s="29"/>
      <c r="IV44" s="29"/>
      <c r="IW44" s="29"/>
      <c r="IX44" s="29"/>
      <c r="IY44" s="29"/>
      <c r="IZ44" s="29"/>
      <c r="JA44" s="29"/>
      <c r="JB44" s="29"/>
      <c r="JC44" s="29"/>
      <c r="JD44" s="29"/>
      <c r="JE44" s="29"/>
      <c r="JF44" s="29"/>
      <c r="JG44" s="29"/>
      <c r="JH44" s="29"/>
      <c r="JI44" s="29"/>
      <c r="JJ44" s="32"/>
      <c r="JK44" s="29"/>
      <c r="JL44" s="29"/>
      <c r="JM44" s="29"/>
      <c r="JN44" s="29"/>
      <c r="JO44" s="29"/>
      <c r="JP44" s="29"/>
      <c r="JQ44" s="29"/>
      <c r="JR44" s="29"/>
      <c r="JS44" s="29"/>
      <c r="JT44" s="32"/>
      <c r="JU44" s="32"/>
      <c r="JV44" s="29"/>
      <c r="JW44" s="32"/>
      <c r="JX44" s="29"/>
      <c r="JY44" s="29"/>
      <c r="JZ44" s="32"/>
      <c r="KA44" s="29"/>
      <c r="KB44" s="29"/>
      <c r="KC44" s="32"/>
      <c r="KD44" s="29"/>
      <c r="KE44" s="29"/>
      <c r="KF44" s="32"/>
      <c r="KG44" s="29"/>
      <c r="KH44" s="29"/>
      <c r="KI44" s="29"/>
      <c r="KJ44" s="32"/>
      <c r="KK44" s="32"/>
      <c r="KL44" s="32"/>
      <c r="KM44" s="885"/>
      <c r="KN44" s="29"/>
      <c r="KO44" s="29"/>
      <c r="KP44" s="29"/>
      <c r="KQ44" s="29"/>
      <c r="KR44" s="29"/>
      <c r="KS44" s="29"/>
      <c r="KT44" s="29"/>
      <c r="KU44" s="29"/>
      <c r="KV44" s="29"/>
      <c r="KW44" s="29"/>
      <c r="KX44" s="29"/>
      <c r="KY44" s="29"/>
      <c r="KZ44" s="29"/>
      <c r="LA44" s="29"/>
      <c r="LB44" s="29"/>
      <c r="LC44" s="29"/>
      <c r="LD44" s="29"/>
      <c r="LE44" s="29"/>
      <c r="LF44" s="29"/>
      <c r="LG44" s="29"/>
      <c r="LH44" s="29"/>
      <c r="LI44" s="29"/>
      <c r="LJ44" s="29"/>
      <c r="LK44" s="29"/>
      <c r="LL44" s="29"/>
      <c r="LM44" s="29"/>
      <c r="LN44" s="29"/>
      <c r="LO44" s="29"/>
      <c r="LP44" s="29"/>
      <c r="LQ44" s="29"/>
      <c r="LR44" s="29"/>
      <c r="LS44" s="29"/>
      <c r="LT44" s="29"/>
      <c r="LU44" s="29"/>
      <c r="LV44" s="29"/>
      <c r="LW44" s="29"/>
      <c r="LX44" s="29"/>
      <c r="LY44" s="29"/>
      <c r="LZ44" s="29"/>
      <c r="MA44" s="32"/>
      <c r="MB44" s="29"/>
      <c r="MC44" s="29"/>
      <c r="MD44" s="29"/>
      <c r="ME44" s="29"/>
      <c r="MF44" s="29"/>
      <c r="MG44" s="29"/>
      <c r="MH44" s="29"/>
      <c r="MI44" s="29"/>
      <c r="MJ44" s="29"/>
      <c r="MK44" s="32"/>
      <c r="ML44" s="32"/>
      <c r="MM44" s="32"/>
      <c r="MN44" s="32"/>
      <c r="MO44" s="32"/>
      <c r="MP44" s="32"/>
      <c r="MQ44" s="32"/>
      <c r="MR44" s="29"/>
      <c r="MS44" s="32"/>
      <c r="MT44" s="29"/>
      <c r="MU44" s="29"/>
      <c r="MV44" s="29"/>
      <c r="MW44" s="29"/>
      <c r="MX44" s="29"/>
      <c r="MY44" s="29"/>
      <c r="MZ44" s="32"/>
      <c r="NA44" s="32"/>
      <c r="NB44" s="32"/>
      <c r="NC44" s="32"/>
      <c r="ND44" s="32"/>
      <c r="NE44" s="32"/>
      <c r="NF44" s="32"/>
      <c r="NG44" s="32"/>
      <c r="NH44" s="885"/>
      <c r="NI44" s="29"/>
      <c r="NJ44" s="29"/>
      <c r="NK44" s="29"/>
      <c r="NL44" s="29"/>
      <c r="NM44" s="29"/>
      <c r="NN44" s="29"/>
      <c r="NO44" s="29"/>
      <c r="NP44" s="29"/>
      <c r="NQ44" s="29"/>
      <c r="NR44" s="29"/>
      <c r="NS44" s="29"/>
      <c r="NT44" s="29"/>
      <c r="NU44" s="29"/>
      <c r="NV44" s="29"/>
      <c r="NW44" s="29"/>
      <c r="NX44" s="29"/>
      <c r="NY44" s="29"/>
      <c r="NZ44" s="29"/>
      <c r="OA44" s="29"/>
      <c r="OB44" s="29"/>
      <c r="OC44" s="29"/>
      <c r="OD44" s="29"/>
      <c r="OE44" s="29"/>
      <c r="OF44" s="29"/>
      <c r="OG44" s="29"/>
      <c r="OH44" s="29"/>
      <c r="OI44" s="29"/>
      <c r="OJ44" s="29"/>
      <c r="OK44" s="29"/>
      <c r="OL44" s="29"/>
      <c r="OM44" s="29"/>
      <c r="ON44" s="29"/>
      <c r="OO44" s="29"/>
      <c r="OP44" s="29"/>
      <c r="OQ44" s="29"/>
      <c r="OR44" s="29"/>
      <c r="OS44" s="29"/>
      <c r="OT44" s="29"/>
      <c r="OU44" s="29"/>
      <c r="OV44" s="29"/>
      <c r="OW44" s="29"/>
      <c r="OX44" s="29"/>
      <c r="OY44" s="29"/>
      <c r="OZ44" s="29"/>
      <c r="PA44" s="32"/>
      <c r="PB44" s="29"/>
      <c r="PC44" s="32"/>
      <c r="PD44" s="32"/>
      <c r="PE44" s="32"/>
      <c r="PF44" s="29"/>
      <c r="PG44" s="29"/>
      <c r="PH44" s="29"/>
      <c r="PI44" s="29"/>
      <c r="PJ44" s="29"/>
      <c r="PK44" s="29"/>
      <c r="PL44" s="29"/>
      <c r="PM44" s="32"/>
      <c r="PN44" s="29"/>
      <c r="PO44" s="29"/>
      <c r="PP44" s="32"/>
      <c r="PQ44" s="32"/>
      <c r="PR44" s="32"/>
      <c r="PS44" s="32"/>
      <c r="PT44" s="32"/>
      <c r="PU44" s="32"/>
      <c r="PV44" s="32"/>
      <c r="PW44" s="32"/>
      <c r="PX44" s="32"/>
      <c r="PY44" s="32"/>
      <c r="PZ44" s="32"/>
      <c r="QA44" s="32"/>
      <c r="QB44" s="32"/>
      <c r="QC44" s="32"/>
      <c r="QD44" s="32"/>
      <c r="QE44" s="32"/>
      <c r="QF44" s="32"/>
      <c r="QG44" s="32"/>
      <c r="QH44" s="32"/>
      <c r="QI44" s="32"/>
      <c r="QJ44" s="32"/>
      <c r="QK44" s="885"/>
      <c r="QL44" s="29"/>
      <c r="QM44" s="29"/>
      <c r="QN44" s="29"/>
      <c r="QO44" s="29"/>
      <c r="QP44" s="29"/>
      <c r="QQ44" s="29"/>
      <c r="QR44" s="29"/>
      <c r="QS44" s="29"/>
      <c r="QT44" s="29"/>
      <c r="QU44" s="29"/>
      <c r="QV44" s="29"/>
      <c r="QW44" s="29"/>
      <c r="QX44" s="29"/>
      <c r="QY44" s="29"/>
      <c r="QZ44" s="29"/>
      <c r="RA44" s="29"/>
      <c r="RB44" s="29"/>
      <c r="RC44" s="29"/>
      <c r="RD44" s="29"/>
      <c r="RE44" s="29"/>
      <c r="RF44" s="29"/>
      <c r="RG44" s="32"/>
      <c r="RH44" s="29"/>
      <c r="RI44" s="29"/>
      <c r="RJ44" s="29"/>
      <c r="RK44" s="29"/>
      <c r="RL44" s="32"/>
      <c r="RM44" s="29"/>
      <c r="RN44" s="29"/>
      <c r="RO44" s="32"/>
      <c r="RP44" s="32"/>
      <c r="RQ44" s="29"/>
      <c r="RR44" s="32"/>
      <c r="RS44" s="29"/>
      <c r="RT44" s="32"/>
      <c r="RU44" s="32"/>
      <c r="RV44" s="32"/>
      <c r="RW44" s="32"/>
      <c r="RX44" s="32"/>
      <c r="RY44" s="32"/>
      <c r="RZ44" s="32"/>
      <c r="SA44" s="32"/>
      <c r="SB44" s="32"/>
      <c r="SC44" s="32"/>
      <c r="SD44" s="32"/>
      <c r="SE44" s="32"/>
      <c r="SF44" s="32"/>
      <c r="SG44" s="32"/>
      <c r="SH44" s="32"/>
      <c r="SI44" s="32"/>
      <c r="SJ44" s="32"/>
      <c r="SK44" s="32"/>
      <c r="SL44" s="32"/>
      <c r="SM44" s="56" t="s">
        <v>1502</v>
      </c>
      <c r="SN44" s="119"/>
      <c r="SO44" s="371" t="s">
        <v>1502</v>
      </c>
      <c r="SP44" s="371" t="s">
        <v>1502</v>
      </c>
      <c r="SQ44" s="56" t="s">
        <v>1502</v>
      </c>
      <c r="SR44" s="357"/>
      <c r="SS44" s="136"/>
      <c r="ST44" s="136"/>
      <c r="SU44" s="136"/>
      <c r="SV44" s="56"/>
      <c r="SW44" s="371"/>
      <c r="SX44" s="371"/>
      <c r="SY44" s="136"/>
      <c r="SZ44" s="1052"/>
      <c r="TA44" s="1052"/>
      <c r="TB44" s="1052"/>
      <c r="TC44" s="1052"/>
      <c r="TD44" s="1052"/>
      <c r="TE44" s="1051"/>
      <c r="TF44" s="1052"/>
      <c r="TG44" s="1052"/>
      <c r="TH44" s="1051"/>
      <c r="TI44" s="1052"/>
      <c r="TJ44" s="1052"/>
      <c r="TK44" s="1051"/>
      <c r="TL44" s="1052"/>
      <c r="TM44" s="1051"/>
      <c r="TN44" s="56"/>
      <c r="TO44" s="1051"/>
      <c r="TP44" s="1051"/>
      <c r="TQ44" s="56"/>
      <c r="TR44" s="56"/>
      <c r="TS44" s="56"/>
      <c r="TT44" s="56"/>
      <c r="TU44" s="56"/>
      <c r="TV44" s="56"/>
      <c r="TW44" s="56"/>
      <c r="TX44" s="1051"/>
      <c r="TY44" s="56"/>
      <c r="TZ44" s="56"/>
      <c r="UA44" s="56"/>
      <c r="UB44" s="56"/>
      <c r="UC44" s="1051"/>
      <c r="UD44" s="56"/>
      <c r="UE44" s="56"/>
      <c r="UF44" s="1051"/>
      <c r="UG44" s="56"/>
      <c r="UH44" s="1051"/>
      <c r="UI44" s="1051"/>
      <c r="UJ44" s="1051">
        <v>0</v>
      </c>
      <c r="UK44" s="56"/>
      <c r="UL44" s="56" t="s">
        <v>1502</v>
      </c>
      <c r="UM44" s="56" t="s">
        <v>1502</v>
      </c>
      <c r="UN44" s="56" t="s">
        <v>1502</v>
      </c>
      <c r="UO44" s="357"/>
      <c r="UP44" s="1052"/>
      <c r="UQ44" s="1052"/>
      <c r="UR44" s="1052"/>
      <c r="US44" s="1052"/>
      <c r="UT44" s="1052"/>
      <c r="UU44" s="1052"/>
      <c r="UV44" s="1052"/>
      <c r="UW44" s="1052"/>
      <c r="UX44" s="1052"/>
      <c r="UY44" s="1052"/>
      <c r="UZ44" s="1052"/>
      <c r="VA44" s="1052"/>
      <c r="VB44" s="1052"/>
      <c r="VC44" s="1052"/>
      <c r="VD44" s="1052"/>
      <c r="VE44" s="1052"/>
      <c r="VF44" s="1052"/>
      <c r="VG44" s="56"/>
      <c r="VH44" s="56"/>
      <c r="VI44" s="56"/>
      <c r="VJ44" s="56"/>
      <c r="VK44" s="56"/>
      <c r="VL44" s="1051"/>
      <c r="VM44" s="1051"/>
      <c r="VN44" s="56"/>
      <c r="VO44" s="56"/>
      <c r="VP44" s="56"/>
      <c r="VQ44" s="1051"/>
      <c r="VR44" s="1051"/>
      <c r="VS44" s="56"/>
      <c r="VT44" s="56"/>
      <c r="VU44" s="56"/>
      <c r="VV44" s="1051"/>
      <c r="VW44" s="1051"/>
      <c r="VX44" s="56"/>
      <c r="VY44" s="56"/>
      <c r="VZ44" s="56"/>
      <c r="WA44" s="1051"/>
      <c r="WB44" s="1051"/>
      <c r="WC44" s="56"/>
      <c r="WD44" s="56"/>
      <c r="WE44" s="56"/>
      <c r="WF44" s="1051"/>
      <c r="WG44" s="56"/>
      <c r="WH44" s="56"/>
      <c r="WI44" s="884"/>
      <c r="WJ44" s="56"/>
      <c r="WK44" s="56"/>
      <c r="WL44" s="56"/>
      <c r="WM44" s="56"/>
      <c r="WN44" s="56"/>
      <c r="WO44" s="56"/>
      <c r="WP44" s="56"/>
      <c r="WQ44" s="56"/>
      <c r="WR44" s="56"/>
      <c r="WS44" s="56"/>
      <c r="WT44" s="56"/>
      <c r="WU44" s="56"/>
      <c r="WV44" s="1051"/>
      <c r="WW44" s="1051"/>
      <c r="WX44" s="56"/>
      <c r="WY44" s="1051"/>
      <c r="WZ44" s="1051"/>
      <c r="XA44" s="1051"/>
      <c r="XB44" s="1051"/>
      <c r="XC44" s="1051"/>
      <c r="XD44" s="1051"/>
      <c r="XE44" s="1051"/>
      <c r="XF44" s="1051"/>
      <c r="XG44" s="1051"/>
      <c r="XH44" s="1051"/>
      <c r="XI44" s="1051" t="s">
        <v>1502</v>
      </c>
      <c r="XJ44" s="1051"/>
      <c r="XK44" s="118" t="s">
        <v>1502</v>
      </c>
      <c r="XL44" s="56" t="s">
        <v>1502</v>
      </c>
      <c r="XM44" s="56"/>
      <c r="XN44" s="56" t="s">
        <v>1502</v>
      </c>
      <c r="XO44" s="357"/>
      <c r="XP44" s="357"/>
      <c r="XQ44" s="357"/>
      <c r="XR44" s="56"/>
      <c r="XS44" s="56"/>
      <c r="XT44" s="56"/>
      <c r="XU44" s="56"/>
      <c r="XV44" s="56"/>
      <c r="XW44" s="56"/>
      <c r="XX44" s="56"/>
      <c r="XY44" s="66"/>
      <c r="XZ44" s="56"/>
      <c r="YA44" s="56"/>
      <c r="YB44" s="56"/>
      <c r="YC44" s="56"/>
      <c r="YD44" s="54"/>
      <c r="YE44" s="56"/>
      <c r="YF44" s="54"/>
      <c r="YG44" s="56"/>
      <c r="YH44" s="56"/>
      <c r="YI44" s="1051"/>
      <c r="YJ44" s="1051" t="s">
        <v>1502</v>
      </c>
      <c r="YK44" s="1051"/>
      <c r="YL44" s="1051" t="s">
        <v>1502</v>
      </c>
      <c r="YM44" s="56" t="s">
        <v>1502</v>
      </c>
      <c r="YN44" s="56" t="s">
        <v>1502</v>
      </c>
      <c r="YO44" s="357"/>
      <c r="YP44" s="56"/>
      <c r="YQ44" s="66"/>
      <c r="YR44" s="56"/>
      <c r="YS44" s="56"/>
      <c r="YT44" s="56"/>
      <c r="YU44" s="56"/>
      <c r="YV44" s="56"/>
      <c r="YW44" s="56"/>
      <c r="YX44" s="56"/>
      <c r="YY44" s="56"/>
      <c r="YZ44" s="54"/>
      <c r="ZA44" s="56"/>
      <c r="ZB44" s="56"/>
      <c r="ZC44" s="66"/>
      <c r="ZD44" s="56"/>
      <c r="ZE44" s="884" t="s">
        <v>1502</v>
      </c>
      <c r="ZF44" s="56"/>
      <c r="ZG44" s="56" t="s">
        <v>1502</v>
      </c>
      <c r="ZH44" s="56" t="s">
        <v>1502</v>
      </c>
      <c r="ZI44" s="56"/>
      <c r="ZJ44" s="357"/>
      <c r="ZK44" s="1051"/>
      <c r="ZL44" s="1051"/>
      <c r="ZM44" s="1051"/>
      <c r="ZN44" s="1031"/>
      <c r="ZO44" s="41"/>
      <c r="ZP44" s="41"/>
      <c r="ZQ44" s="132"/>
      <c r="ZR44" s="41"/>
      <c r="ZS44" s="215"/>
      <c r="ZT44" s="41"/>
      <c r="ZU44" s="215"/>
      <c r="ZV44" s="41"/>
      <c r="ZW44" s="1031"/>
      <c r="ZX44" s="56"/>
      <c r="ZY44" s="41"/>
      <c r="ZZ44" s="1051"/>
      <c r="AAA44" s="884"/>
      <c r="AAB44" s="56" t="s">
        <v>1502</v>
      </c>
      <c r="AAC44" s="1051" t="s">
        <v>1502</v>
      </c>
      <c r="AAD44" s="56" t="s">
        <v>1502</v>
      </c>
      <c r="AAE44" s="56" t="s">
        <v>1502</v>
      </c>
      <c r="AAF44" s="1146"/>
      <c r="AAG44" s="56"/>
      <c r="AAH44" s="56"/>
      <c r="AAI44" s="66"/>
      <c r="AAJ44" s="56"/>
      <c r="AAK44" s="56"/>
      <c r="AAL44" s="56"/>
      <c r="AAM44" s="66"/>
      <c r="AAN44" s="56"/>
      <c r="AAO44" s="1051"/>
      <c r="AAP44" s="56"/>
      <c r="AAQ44" s="66"/>
      <c r="AAR44" s="56"/>
      <c r="AAS44" s="1042"/>
      <c r="AAT44" s="1051"/>
      <c r="AAU44" s="1051"/>
      <c r="AAV44" s="56"/>
      <c r="AAW44" s="66" t="s">
        <v>1502</v>
      </c>
      <c r="AAX44" s="66"/>
      <c r="AAY44" s="56" t="s">
        <v>1502</v>
      </c>
      <c r="AAZ44" s="56" t="s">
        <v>1502</v>
      </c>
      <c r="ABA44" s="56" t="s">
        <v>1502</v>
      </c>
      <c r="ABB44" s="357"/>
      <c r="ABC44" s="56" t="s">
        <v>1502</v>
      </c>
      <c r="ABD44" s="56" t="str">
        <f t="shared" si="123"/>
        <v>NA</v>
      </c>
      <c r="ABE44" s="56" t="s">
        <v>1502</v>
      </c>
      <c r="ABF44" s="357"/>
      <c r="ABG44" s="56" t="s">
        <v>1502</v>
      </c>
      <c r="ABH44" s="56" t="str">
        <f t="shared" si="125"/>
        <v>NA</v>
      </c>
      <c r="ABI44" s="56" t="s">
        <v>1502</v>
      </c>
      <c r="ABJ44" s="357"/>
      <c r="ABK44" s="56" t="s">
        <v>1502</v>
      </c>
      <c r="ABL44" s="56" t="str">
        <f t="shared" si="126"/>
        <v>NA</v>
      </c>
      <c r="ABM44" s="56" t="s">
        <v>1502</v>
      </c>
      <c r="ABN44" s="1146"/>
      <c r="ABO44" s="371"/>
      <c r="ABP44" s="1052"/>
      <c r="ABQ44" s="371"/>
      <c r="ABR44" s="371"/>
      <c r="ABS44" s="371"/>
      <c r="ABT44" s="371"/>
      <c r="ABU44" s="371"/>
      <c r="ABV44" s="371"/>
      <c r="ABW44" s="371"/>
      <c r="ABX44" s="371"/>
      <c r="ABY44" s="188"/>
      <c r="ABZ44" s="188"/>
      <c r="ACA44" s="188"/>
      <c r="ACB44" s="188"/>
      <c r="ACC44" s="371"/>
      <c r="ACD44" s="1052"/>
      <c r="ACE44" s="1052"/>
      <c r="ACF44" s="1052"/>
    </row>
    <row r="45" spans="1:760" s="4" customFormat="1" ht="44" thickBot="1" x14ac:dyDescent="0.4">
      <c r="A45" s="339">
        <v>43</v>
      </c>
      <c r="B45" s="54" t="s">
        <v>17</v>
      </c>
      <c r="C45" s="54" t="s">
        <v>1254</v>
      </c>
      <c r="D45" s="54" t="s">
        <v>2307</v>
      </c>
      <c r="E45" s="54" t="s">
        <v>3993</v>
      </c>
      <c r="F45" s="54" t="s">
        <v>2308</v>
      </c>
      <c r="G45" s="54" t="s">
        <v>2322</v>
      </c>
      <c r="H45" s="29"/>
      <c r="I45" s="29"/>
      <c r="J45" s="29"/>
      <c r="K45" s="29"/>
      <c r="L45" s="29"/>
      <c r="M45" s="29"/>
      <c r="N45" s="29"/>
      <c r="O45" s="29"/>
      <c r="P45" s="29"/>
      <c r="Q45" s="29"/>
      <c r="R45" s="29"/>
      <c r="S45" s="29"/>
      <c r="T45" s="29"/>
      <c r="U45" s="29"/>
      <c r="V45" s="29"/>
      <c r="W45" s="29"/>
      <c r="X45" s="29"/>
      <c r="Y45" s="29"/>
      <c r="Z45" s="29"/>
      <c r="AA45" s="29"/>
      <c r="AB45" s="29"/>
      <c r="AC45" s="29"/>
      <c r="AD45" s="29"/>
      <c r="AE45" s="29"/>
      <c r="AF45" s="29"/>
      <c r="AG45" s="29"/>
      <c r="AH45" s="29"/>
      <c r="AI45" s="29"/>
      <c r="AJ45" s="29"/>
      <c r="AK45" s="29"/>
      <c r="AL45" s="29"/>
      <c r="AM45" s="29"/>
      <c r="AN45" s="29"/>
      <c r="AO45" s="29"/>
      <c r="AP45" s="29"/>
      <c r="AQ45" s="29"/>
      <c r="AR45" s="29"/>
      <c r="AS45" s="29"/>
      <c r="AT45" s="29"/>
      <c r="AU45" s="29"/>
      <c r="AV45" s="29"/>
      <c r="AW45" s="29"/>
      <c r="AX45" s="29"/>
      <c r="AY45" s="29"/>
      <c r="AZ45" s="29"/>
      <c r="BA45" s="29"/>
      <c r="BB45" s="32"/>
      <c r="BC45" s="29"/>
      <c r="BD45" s="885"/>
      <c r="BE45" s="29"/>
      <c r="BF45" s="29"/>
      <c r="BG45" s="29"/>
      <c r="BH45" s="29"/>
      <c r="BI45" s="29"/>
      <c r="BJ45" s="29"/>
      <c r="BK45" s="29"/>
      <c r="BL45" s="29"/>
      <c r="BM45" s="29"/>
      <c r="BN45" s="29"/>
      <c r="BO45" s="29"/>
      <c r="BP45" s="29"/>
      <c r="BQ45" s="29"/>
      <c r="BR45" s="29"/>
      <c r="BS45" s="29"/>
      <c r="BT45" s="29"/>
      <c r="BU45" s="29"/>
      <c r="BV45" s="29"/>
      <c r="BW45" s="29"/>
      <c r="BX45" s="29"/>
      <c r="BY45" s="29"/>
      <c r="BZ45" s="29"/>
      <c r="CA45" s="29"/>
      <c r="CB45" s="29"/>
      <c r="CC45" s="29"/>
      <c r="CD45" s="29"/>
      <c r="CE45" s="29"/>
      <c r="CF45" s="29"/>
      <c r="CG45" s="29"/>
      <c r="CH45" s="29"/>
      <c r="CI45" s="29"/>
      <c r="CJ45" s="29"/>
      <c r="CK45" s="29"/>
      <c r="CL45" s="29"/>
      <c r="CM45" s="29"/>
      <c r="CN45" s="29"/>
      <c r="CO45" s="29"/>
      <c r="CP45" s="29"/>
      <c r="CQ45" s="29"/>
      <c r="CR45" s="29"/>
      <c r="CS45" s="29"/>
      <c r="CT45" s="29"/>
      <c r="CU45" s="29"/>
      <c r="CV45" s="29"/>
      <c r="CW45" s="29"/>
      <c r="CX45" s="29"/>
      <c r="CY45" s="29"/>
      <c r="CZ45" s="29"/>
      <c r="DA45" s="29"/>
      <c r="DB45" s="29"/>
      <c r="DC45" s="29"/>
      <c r="DD45" s="29"/>
      <c r="DE45" s="29"/>
      <c r="DF45" s="29"/>
      <c r="DG45" s="29"/>
      <c r="DH45" s="29"/>
      <c r="DI45" s="29"/>
      <c r="DJ45" s="29"/>
      <c r="DK45" s="29"/>
      <c r="DL45" s="29"/>
      <c r="DM45" s="29"/>
      <c r="DN45" s="29"/>
      <c r="DO45" s="29"/>
      <c r="DP45" s="29"/>
      <c r="DQ45" s="29"/>
      <c r="DR45" s="29"/>
      <c r="DS45" s="29"/>
      <c r="DT45" s="29"/>
      <c r="DU45" s="29"/>
      <c r="DV45" s="32"/>
      <c r="DW45" s="29"/>
      <c r="DX45" s="29"/>
      <c r="DY45" s="32"/>
      <c r="DZ45" s="29"/>
      <c r="EA45" s="885"/>
      <c r="FH45" s="29"/>
      <c r="FI45" s="29"/>
      <c r="FJ45" s="29"/>
      <c r="FK45" s="29"/>
      <c r="FL45" s="29"/>
      <c r="FM45" s="29"/>
      <c r="FN45" s="29"/>
      <c r="FO45" s="29"/>
      <c r="FP45" s="29"/>
      <c r="FQ45" s="29"/>
      <c r="FR45" s="32"/>
      <c r="FS45" s="29"/>
      <c r="FT45" s="29"/>
      <c r="FU45" s="885"/>
      <c r="FV45" s="29"/>
      <c r="FW45" s="29"/>
      <c r="FX45" s="29"/>
      <c r="FY45" s="29"/>
      <c r="FZ45" s="29"/>
      <c r="GA45" s="29"/>
      <c r="GB45" s="29"/>
      <c r="GC45" s="29"/>
      <c r="GD45" s="29"/>
      <c r="GE45" s="29"/>
      <c r="GF45" s="29"/>
      <c r="GG45" s="29"/>
      <c r="GH45" s="29"/>
      <c r="GI45" s="29"/>
      <c r="GJ45" s="29"/>
      <c r="GK45" s="29"/>
      <c r="GL45" s="29"/>
      <c r="GM45" s="29"/>
      <c r="GN45" s="29"/>
      <c r="GO45" s="29"/>
      <c r="GP45" s="29"/>
      <c r="GQ45" s="29"/>
      <c r="GR45" s="29"/>
      <c r="GS45" s="29"/>
      <c r="GT45" s="29"/>
      <c r="GU45" s="29"/>
      <c r="GV45" s="29"/>
      <c r="GW45" s="29"/>
      <c r="GX45" s="29"/>
      <c r="GY45" s="29"/>
      <c r="GZ45" s="29"/>
      <c r="HA45" s="29"/>
      <c r="HB45" s="29"/>
      <c r="HC45" s="29"/>
      <c r="HD45" s="29"/>
      <c r="HE45" s="29"/>
      <c r="HF45" s="29"/>
      <c r="HG45" s="29"/>
      <c r="HH45" s="29"/>
      <c r="HI45" s="29"/>
      <c r="HJ45" s="29"/>
      <c r="HK45" s="32"/>
      <c r="HL45" s="29"/>
      <c r="HM45" s="29"/>
      <c r="HN45" s="29"/>
      <c r="HO45" s="29"/>
      <c r="HP45" s="29"/>
      <c r="HQ45" s="885"/>
      <c r="HR45" s="29"/>
      <c r="HS45" s="29"/>
      <c r="HT45" s="29"/>
      <c r="HU45" s="29"/>
      <c r="HV45" s="29"/>
      <c r="HW45" s="29"/>
      <c r="HX45" s="29"/>
      <c r="HY45" s="29"/>
      <c r="HZ45" s="29"/>
      <c r="IA45" s="29"/>
      <c r="IB45" s="29"/>
      <c r="IC45" s="29"/>
      <c r="ID45" s="29"/>
      <c r="IE45" s="29"/>
      <c r="IF45" s="29"/>
      <c r="IG45" s="29"/>
      <c r="IH45" s="29"/>
      <c r="II45" s="29"/>
      <c r="IJ45" s="29"/>
      <c r="IK45" s="29"/>
      <c r="IL45" s="29"/>
      <c r="IM45" s="29"/>
      <c r="IN45" s="29"/>
      <c r="IO45" s="29"/>
      <c r="IP45" s="29"/>
      <c r="IQ45" s="29"/>
      <c r="IR45" s="29"/>
      <c r="IS45" s="29"/>
      <c r="IT45" s="29"/>
      <c r="IU45" s="29"/>
      <c r="IV45" s="29"/>
      <c r="IW45" s="29"/>
      <c r="IX45" s="29"/>
      <c r="IY45" s="29"/>
      <c r="IZ45" s="29"/>
      <c r="JA45" s="29"/>
      <c r="JB45" s="29"/>
      <c r="JC45" s="29"/>
      <c r="JD45" s="29"/>
      <c r="JE45" s="29"/>
      <c r="JF45" s="29"/>
      <c r="JG45" s="29"/>
      <c r="JH45" s="29"/>
      <c r="JI45" s="29"/>
      <c r="JJ45" s="32"/>
      <c r="JK45" s="29"/>
      <c r="JL45" s="29"/>
      <c r="JM45" s="29"/>
      <c r="JN45" s="29"/>
      <c r="JO45" s="29"/>
      <c r="JP45" s="29"/>
      <c r="JQ45" s="29"/>
      <c r="JR45" s="29"/>
      <c r="JS45" s="29"/>
      <c r="JT45" s="32"/>
      <c r="JU45" s="32"/>
      <c r="JV45" s="29"/>
      <c r="JW45" s="32"/>
      <c r="JX45" s="29"/>
      <c r="JY45" s="29"/>
      <c r="JZ45" s="32"/>
      <c r="KA45" s="29"/>
      <c r="KB45" s="29"/>
      <c r="KC45" s="32"/>
      <c r="KD45" s="29"/>
      <c r="KE45" s="29"/>
      <c r="KF45" s="32"/>
      <c r="KG45" s="29"/>
      <c r="KH45" s="29"/>
      <c r="KI45" s="29"/>
      <c r="KJ45" s="32"/>
      <c r="KK45" s="32"/>
      <c r="KL45" s="32"/>
      <c r="KM45" s="885"/>
      <c r="KN45" s="29"/>
      <c r="KO45" s="29"/>
      <c r="KP45" s="29"/>
      <c r="KQ45" s="29"/>
      <c r="KR45" s="29"/>
      <c r="KS45" s="29"/>
      <c r="KT45" s="29"/>
      <c r="KU45" s="29"/>
      <c r="KV45" s="29"/>
      <c r="KW45" s="29"/>
      <c r="KX45" s="29"/>
      <c r="KY45" s="29"/>
      <c r="KZ45" s="29"/>
      <c r="LA45" s="29"/>
      <c r="LB45" s="29"/>
      <c r="LC45" s="29"/>
      <c r="LD45" s="29"/>
      <c r="LE45" s="29"/>
      <c r="LF45" s="29"/>
      <c r="LG45" s="29"/>
      <c r="LH45" s="29"/>
      <c r="LI45" s="29"/>
      <c r="LJ45" s="29"/>
      <c r="LK45" s="29"/>
      <c r="LL45" s="29"/>
      <c r="LM45" s="29"/>
      <c r="LN45" s="29"/>
      <c r="LO45" s="29"/>
      <c r="LP45" s="29"/>
      <c r="LQ45" s="29"/>
      <c r="LR45" s="29"/>
      <c r="LS45" s="29"/>
      <c r="LT45" s="29"/>
      <c r="LU45" s="29"/>
      <c r="LV45" s="29"/>
      <c r="LW45" s="29"/>
      <c r="LX45" s="29"/>
      <c r="LY45" s="29"/>
      <c r="LZ45" s="29"/>
      <c r="MA45" s="32"/>
      <c r="MB45" s="29"/>
      <c r="MC45" s="29"/>
      <c r="MD45" s="29"/>
      <c r="ME45" s="29"/>
      <c r="MF45" s="29"/>
      <c r="MG45" s="29"/>
      <c r="MH45" s="29"/>
      <c r="MI45" s="29"/>
      <c r="MJ45" s="29"/>
      <c r="MK45" s="32"/>
      <c r="ML45" s="32"/>
      <c r="MM45" s="32"/>
      <c r="MN45" s="32"/>
      <c r="MO45" s="32"/>
      <c r="MP45" s="32"/>
      <c r="MQ45" s="32"/>
      <c r="MR45" s="29"/>
      <c r="MS45" s="32"/>
      <c r="MT45" s="29"/>
      <c r="MU45" s="29"/>
      <c r="MV45" s="29"/>
      <c r="MW45" s="29"/>
      <c r="MX45" s="29"/>
      <c r="MY45" s="29"/>
      <c r="MZ45" s="32"/>
      <c r="NA45" s="32"/>
      <c r="NB45" s="32"/>
      <c r="NC45" s="32"/>
      <c r="ND45" s="32"/>
      <c r="NE45" s="32"/>
      <c r="NF45" s="32"/>
      <c r="NG45" s="32"/>
      <c r="NH45" s="885"/>
      <c r="NI45" s="29"/>
      <c r="NJ45" s="29"/>
      <c r="NK45" s="29"/>
      <c r="NL45" s="29"/>
      <c r="NM45" s="29"/>
      <c r="NN45" s="29"/>
      <c r="NO45" s="29"/>
      <c r="NP45" s="29"/>
      <c r="NQ45" s="29"/>
      <c r="NR45" s="29"/>
      <c r="NS45" s="29"/>
      <c r="NT45" s="29"/>
      <c r="NU45" s="29"/>
      <c r="NV45" s="29"/>
      <c r="NW45" s="29"/>
      <c r="NX45" s="29"/>
      <c r="NY45" s="29"/>
      <c r="NZ45" s="29"/>
      <c r="OA45" s="29"/>
      <c r="OB45" s="29"/>
      <c r="OC45" s="29"/>
      <c r="OD45" s="29"/>
      <c r="OE45" s="29"/>
      <c r="OF45" s="29"/>
      <c r="OG45" s="29"/>
      <c r="OH45" s="29"/>
      <c r="OI45" s="29"/>
      <c r="OJ45" s="29"/>
      <c r="OK45" s="29"/>
      <c r="OL45" s="29"/>
      <c r="OM45" s="29"/>
      <c r="ON45" s="29"/>
      <c r="OO45" s="29"/>
      <c r="OP45" s="29"/>
      <c r="OQ45" s="29"/>
      <c r="OR45" s="29"/>
      <c r="OS45" s="29"/>
      <c r="OT45" s="29"/>
      <c r="OU45" s="29"/>
      <c r="OV45" s="29"/>
      <c r="OW45" s="29"/>
      <c r="OX45" s="29"/>
      <c r="OY45" s="29"/>
      <c r="OZ45" s="29"/>
      <c r="PA45" s="32"/>
      <c r="PB45" s="29"/>
      <c r="PC45" s="32"/>
      <c r="PD45" s="32"/>
      <c r="PE45" s="32"/>
      <c r="PF45" s="29"/>
      <c r="PG45" s="29"/>
      <c r="PH45" s="29"/>
      <c r="PI45" s="29"/>
      <c r="PJ45" s="29"/>
      <c r="PK45" s="29"/>
      <c r="PL45" s="29"/>
      <c r="PM45" s="32"/>
      <c r="PN45" s="29"/>
      <c r="PO45" s="29"/>
      <c r="PP45" s="32"/>
      <c r="PQ45" s="32"/>
      <c r="PR45" s="32"/>
      <c r="PS45" s="32"/>
      <c r="PT45" s="32"/>
      <c r="PU45" s="32"/>
      <c r="PV45" s="32"/>
      <c r="PW45" s="32"/>
      <c r="PX45" s="32"/>
      <c r="PY45" s="32"/>
      <c r="PZ45" s="32"/>
      <c r="QA45" s="32"/>
      <c r="QB45" s="32"/>
      <c r="QC45" s="32"/>
      <c r="QD45" s="32"/>
      <c r="QE45" s="32"/>
      <c r="QF45" s="32"/>
      <c r="QG45" s="32"/>
      <c r="QH45" s="32"/>
      <c r="QI45" s="32"/>
      <c r="QJ45" s="32"/>
      <c r="QK45" s="885"/>
      <c r="QL45" s="29"/>
      <c r="QM45" s="29"/>
      <c r="QN45" s="29"/>
      <c r="QO45" s="29"/>
      <c r="QP45" s="29"/>
      <c r="QQ45" s="29"/>
      <c r="QR45" s="29"/>
      <c r="QS45" s="29"/>
      <c r="QT45" s="29"/>
      <c r="QU45" s="29"/>
      <c r="QV45" s="29"/>
      <c r="QW45" s="29"/>
      <c r="QX45" s="29"/>
      <c r="QY45" s="29"/>
      <c r="QZ45" s="29"/>
      <c r="RA45" s="29"/>
      <c r="RB45" s="29"/>
      <c r="RC45" s="29"/>
      <c r="RD45" s="29"/>
      <c r="RE45" s="29"/>
      <c r="RF45" s="29"/>
      <c r="RG45" s="32"/>
      <c r="RH45" s="29"/>
      <c r="RI45" s="29"/>
      <c r="RJ45" s="29"/>
      <c r="RK45" s="29"/>
      <c r="RL45" s="32"/>
      <c r="RM45" s="29"/>
      <c r="RN45" s="29"/>
      <c r="RO45" s="32"/>
      <c r="RP45" s="32"/>
      <c r="RQ45" s="29"/>
      <c r="RR45" s="32"/>
      <c r="RS45" s="29"/>
      <c r="RT45" s="32"/>
      <c r="RU45" s="32"/>
      <c r="RV45" s="32"/>
      <c r="RW45" s="32"/>
      <c r="RX45" s="32"/>
      <c r="RY45" s="32"/>
      <c r="RZ45" s="32"/>
      <c r="SA45" s="32"/>
      <c r="SB45" s="32"/>
      <c r="SC45" s="32"/>
      <c r="SD45" s="32"/>
      <c r="SE45" s="32"/>
      <c r="SF45" s="32"/>
      <c r="SG45" s="32"/>
      <c r="SH45" s="32"/>
      <c r="SI45" s="32"/>
      <c r="SJ45" s="32"/>
      <c r="SK45" s="32"/>
      <c r="SL45" s="32"/>
      <c r="SM45" s="54">
        <v>1.26</v>
      </c>
      <c r="SN45" s="112"/>
      <c r="SO45" s="36">
        <v>2.88</v>
      </c>
      <c r="SP45" s="54">
        <f t="shared" si="145"/>
        <v>1.26</v>
      </c>
      <c r="SQ45" s="54">
        <v>2.81</v>
      </c>
      <c r="SR45" s="5">
        <f t="shared" si="146"/>
        <v>1.2301587301587302</v>
      </c>
      <c r="SS45" s="35"/>
      <c r="ST45" s="35"/>
      <c r="SU45" s="35"/>
      <c r="SV45" s="54"/>
      <c r="SW45" s="40"/>
      <c r="SX45" s="40"/>
      <c r="SY45" s="35"/>
      <c r="SZ45" s="46"/>
      <c r="TA45" s="46"/>
      <c r="TB45" s="46"/>
      <c r="TC45" s="46"/>
      <c r="TD45" s="46"/>
      <c r="TE45" s="1050"/>
      <c r="TF45" s="46"/>
      <c r="TG45" s="46"/>
      <c r="TH45" s="1050"/>
      <c r="TI45" s="46"/>
      <c r="TJ45" s="46"/>
      <c r="TK45" s="1050"/>
      <c r="TL45" s="46"/>
      <c r="TM45" s="1050"/>
      <c r="TN45" s="1050"/>
      <c r="TO45" s="1050"/>
      <c r="TP45" s="1050"/>
      <c r="TQ45" s="54"/>
      <c r="TR45" s="54"/>
      <c r="TS45" s="54"/>
      <c r="TT45" s="54"/>
      <c r="TU45" s="54"/>
      <c r="TV45" s="1050"/>
      <c r="TW45" s="54"/>
      <c r="TX45" s="1050"/>
      <c r="TY45" s="54"/>
      <c r="TZ45" s="54"/>
      <c r="UA45" s="54"/>
      <c r="UB45" s="54"/>
      <c r="UC45" s="1050"/>
      <c r="UD45" s="54"/>
      <c r="UE45" s="54"/>
      <c r="UF45" s="1050"/>
      <c r="UG45" s="54"/>
      <c r="UH45" s="1050"/>
      <c r="UI45" s="1050"/>
      <c r="UJ45" s="1050">
        <v>1.53</v>
      </c>
      <c r="UK45" s="54"/>
      <c r="UL45" s="54">
        <v>2.89</v>
      </c>
      <c r="UM45" s="54">
        <v>1.53</v>
      </c>
      <c r="UN45" s="54">
        <v>2.85</v>
      </c>
      <c r="UO45" s="5">
        <f t="shared" si="148"/>
        <v>0.86274509803921573</v>
      </c>
      <c r="UP45" s="40"/>
      <c r="UQ45" s="40"/>
      <c r="UR45" s="40"/>
      <c r="US45" s="40"/>
      <c r="UT45" s="40"/>
      <c r="UU45" s="40"/>
      <c r="UV45" s="40"/>
      <c r="UW45" s="40"/>
      <c r="UX45" s="40"/>
      <c r="UY45" s="40"/>
      <c r="UZ45" s="40"/>
      <c r="VA45" s="40"/>
      <c r="VB45" s="40"/>
      <c r="VC45" s="40"/>
      <c r="VD45" s="40"/>
      <c r="VE45" s="40"/>
      <c r="VF45" s="40"/>
      <c r="VG45" s="54"/>
      <c r="VH45" s="54"/>
      <c r="VI45" s="54"/>
      <c r="VJ45" s="54"/>
      <c r="VK45" s="54"/>
      <c r="VL45" s="1050"/>
      <c r="VM45" s="1050"/>
      <c r="VN45" s="54"/>
      <c r="VO45" s="54"/>
      <c r="VP45" s="54"/>
      <c r="VQ45" s="1050"/>
      <c r="VR45" s="1050"/>
      <c r="VS45" s="54"/>
      <c r="VT45" s="54"/>
      <c r="VU45" s="54"/>
      <c r="VV45" s="1050"/>
      <c r="VW45" s="1050"/>
      <c r="VX45" s="54"/>
      <c r="VY45" s="54"/>
      <c r="VZ45" s="54"/>
      <c r="WA45" s="1050"/>
      <c r="WB45" s="1050"/>
      <c r="WC45" s="54"/>
      <c r="WD45" s="54"/>
      <c r="WE45" s="54"/>
      <c r="WF45" s="1050"/>
      <c r="WG45" s="54"/>
      <c r="WH45" s="54"/>
      <c r="WI45" s="919"/>
      <c r="WJ45" s="54"/>
      <c r="WK45" s="54"/>
      <c r="WL45" s="54"/>
      <c r="WM45" s="54"/>
      <c r="WN45" s="54"/>
      <c r="WO45" s="54"/>
      <c r="WP45" s="54"/>
      <c r="WQ45" s="54"/>
      <c r="WR45" s="54"/>
      <c r="WS45" s="54"/>
      <c r="WT45" s="54"/>
      <c r="WU45" s="54"/>
      <c r="WV45" s="1050"/>
      <c r="WW45" s="1050"/>
      <c r="WX45" s="54"/>
      <c r="WY45" s="1050"/>
      <c r="WZ45" s="1050"/>
      <c r="XA45" s="1050"/>
      <c r="XB45" s="1050"/>
      <c r="XC45" s="1050"/>
      <c r="XD45" s="1050"/>
      <c r="XE45" s="1050"/>
      <c r="XF45" s="1050"/>
      <c r="XG45" s="1050"/>
      <c r="XH45" s="1050"/>
      <c r="XI45" s="1050">
        <v>1.36</v>
      </c>
      <c r="XJ45" s="919"/>
      <c r="XK45" s="112">
        <v>1.94</v>
      </c>
      <c r="XL45" s="1050">
        <f t="shared" si="149"/>
        <v>1.36</v>
      </c>
      <c r="XM45" s="54"/>
      <c r="XN45" s="54">
        <v>1.96</v>
      </c>
      <c r="XO45" s="5">
        <f t="shared" si="150"/>
        <v>-1</v>
      </c>
      <c r="XP45" s="5">
        <f t="shared" si="151"/>
        <v>0.44117647058823517</v>
      </c>
      <c r="XQ45" s="1222"/>
      <c r="XR45" s="54"/>
      <c r="XS45" s="54"/>
      <c r="XT45" s="54"/>
      <c r="XU45" s="54"/>
      <c r="XV45" s="28"/>
      <c r="XW45" s="54"/>
      <c r="XX45" s="54"/>
      <c r="XY45" s="919"/>
      <c r="XZ45" s="54"/>
      <c r="YA45" s="54"/>
      <c r="YB45" s="54"/>
      <c r="YC45" s="54"/>
      <c r="YD45" s="54"/>
      <c r="YE45" s="54"/>
      <c r="YF45" s="54"/>
      <c r="YG45" s="54"/>
      <c r="YH45" s="54"/>
      <c r="YI45" s="1050"/>
      <c r="YJ45" s="1050">
        <v>1.43</v>
      </c>
      <c r="YK45" s="1050"/>
      <c r="YL45" s="1050">
        <v>2.81</v>
      </c>
      <c r="YM45" s="54">
        <f t="shared" si="152"/>
        <v>1.43</v>
      </c>
      <c r="YN45" s="54">
        <v>2.91</v>
      </c>
      <c r="YO45" s="5">
        <f t="shared" si="153"/>
        <v>1.0349650349650352</v>
      </c>
      <c r="YP45" s="28"/>
      <c r="YQ45" s="28"/>
      <c r="YR45" s="54"/>
      <c r="YS45" s="54"/>
      <c r="YT45" s="54"/>
      <c r="YU45" s="54"/>
      <c r="YV45" s="54"/>
      <c r="YW45" s="54"/>
      <c r="YX45" s="54"/>
      <c r="YY45" s="54"/>
      <c r="YZ45" s="54"/>
      <c r="ZA45" s="54"/>
      <c r="ZB45" s="54"/>
      <c r="ZC45" s="28"/>
      <c r="ZD45" s="54"/>
      <c r="ZE45" s="919">
        <v>1.4570000000000001</v>
      </c>
      <c r="ZF45" s="54"/>
      <c r="ZG45" s="54">
        <v>1.96</v>
      </c>
      <c r="ZH45" s="54">
        <f t="shared" si="154"/>
        <v>1.4570000000000001</v>
      </c>
      <c r="ZI45" s="54"/>
      <c r="ZJ45" s="5">
        <f t="shared" si="155"/>
        <v>-1</v>
      </c>
      <c r="ZK45" s="1050"/>
      <c r="ZL45" s="1050"/>
      <c r="ZM45" s="1050"/>
      <c r="ZN45" s="76"/>
      <c r="ZO45" s="48"/>
      <c r="ZP45" s="48"/>
      <c r="ZQ45" s="57"/>
      <c r="ZR45" s="48"/>
      <c r="ZS45" s="351"/>
      <c r="ZT45" s="48"/>
      <c r="ZU45" s="351"/>
      <c r="ZV45" s="48"/>
      <c r="ZW45" s="76"/>
      <c r="ZX45" s="54"/>
      <c r="ZY45" s="48"/>
      <c r="ZZ45" s="1050"/>
      <c r="AAA45" s="919"/>
      <c r="AAB45" s="54">
        <v>1.38</v>
      </c>
      <c r="AAC45" s="1050">
        <v>2.33</v>
      </c>
      <c r="AAD45" s="54">
        <f t="shared" si="156"/>
        <v>1.38</v>
      </c>
      <c r="AAE45" s="54">
        <v>2.31</v>
      </c>
      <c r="AAF45" s="677">
        <f t="shared" si="157"/>
        <v>0.67391304347826109</v>
      </c>
      <c r="AAG45" s="54"/>
      <c r="AAH45" s="54"/>
      <c r="AAI45" s="919"/>
      <c r="AAJ45" s="54"/>
      <c r="AAK45" s="1050"/>
      <c r="AAL45" s="1050"/>
      <c r="AAM45" s="919"/>
      <c r="AAN45" s="54"/>
      <c r="AAO45" s="1050"/>
      <c r="AAP45" s="54"/>
      <c r="AAQ45" s="28"/>
      <c r="AAR45" s="54"/>
      <c r="AAS45" s="1049"/>
      <c r="AAT45" s="1050"/>
      <c r="AAU45" s="1050"/>
      <c r="AAV45" s="54"/>
      <c r="AAW45" s="28">
        <v>1.58</v>
      </c>
      <c r="AAX45" s="28"/>
      <c r="AAY45" s="54">
        <v>2.06</v>
      </c>
      <c r="AAZ45" s="54">
        <f t="shared" si="158"/>
        <v>1.58</v>
      </c>
      <c r="ABA45" s="54">
        <v>2.09</v>
      </c>
      <c r="ABB45" s="5">
        <f t="shared" si="159"/>
        <v>0.32278481012658211</v>
      </c>
      <c r="ABC45" s="54">
        <v>1.5</v>
      </c>
      <c r="ABD45" s="54">
        <f t="shared" si="123"/>
        <v>1.5</v>
      </c>
      <c r="ABE45" s="54">
        <v>1.55</v>
      </c>
      <c r="ABF45" s="5">
        <f t="shared" si="124"/>
        <v>3.3333333333333361E-2</v>
      </c>
      <c r="ABG45" s="54">
        <v>1.53</v>
      </c>
      <c r="ABH45" s="54">
        <f t="shared" si="125"/>
        <v>1.53</v>
      </c>
      <c r="ABI45" s="54">
        <v>1.59</v>
      </c>
      <c r="ABJ45" s="5">
        <f t="shared" si="160"/>
        <v>3.9215686274509838E-2</v>
      </c>
      <c r="ABK45" s="1565">
        <v>1.591</v>
      </c>
      <c r="ABL45" s="54">
        <f t="shared" si="126"/>
        <v>1.591</v>
      </c>
      <c r="ABM45" s="54">
        <v>1.65</v>
      </c>
      <c r="ABN45" s="677">
        <f t="shared" si="127"/>
        <v>3.7083595223130074E-2</v>
      </c>
      <c r="ABO45" s="40"/>
      <c r="ABP45" s="46"/>
      <c r="ABQ45" s="40"/>
      <c r="ABR45" s="40"/>
      <c r="ABS45" s="40"/>
      <c r="ABT45" s="40"/>
      <c r="ABU45" s="40"/>
      <c r="ABV45" s="40"/>
      <c r="ABW45" s="40"/>
      <c r="ABX45" s="40"/>
      <c r="ABY45" s="69"/>
      <c r="ABZ45" s="69"/>
      <c r="ACA45" s="69"/>
      <c r="ACB45" s="69"/>
      <c r="ACC45" s="40"/>
      <c r="ACD45" s="46"/>
      <c r="ACE45" s="46"/>
      <c r="ACF45" s="46"/>
    </row>
    <row r="46" spans="1:760" s="4" customFormat="1" ht="44" thickBot="1" x14ac:dyDescent="0.35">
      <c r="A46" s="340">
        <v>44</v>
      </c>
      <c r="B46" s="52" t="s">
        <v>17</v>
      </c>
      <c r="C46" s="52" t="s">
        <v>1254</v>
      </c>
      <c r="D46" s="52" t="s">
        <v>2307</v>
      </c>
      <c r="E46" s="52" t="s">
        <v>3993</v>
      </c>
      <c r="F46" s="52" t="s">
        <v>2308</v>
      </c>
      <c r="G46" s="52" t="s">
        <v>2324</v>
      </c>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32"/>
      <c r="BC46" s="29"/>
      <c r="BD46" s="885"/>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c r="CH46" s="29"/>
      <c r="CI46" s="29"/>
      <c r="CJ46" s="29"/>
      <c r="CK46" s="29"/>
      <c r="CL46" s="29"/>
      <c r="CM46" s="29"/>
      <c r="CN46" s="29"/>
      <c r="CO46" s="29"/>
      <c r="CP46" s="29"/>
      <c r="CQ46" s="29"/>
      <c r="CR46" s="29"/>
      <c r="CS46" s="29"/>
      <c r="CT46" s="29"/>
      <c r="CU46" s="29"/>
      <c r="CV46" s="29"/>
      <c r="CW46" s="29"/>
      <c r="CX46" s="29"/>
      <c r="CY46" s="29"/>
      <c r="CZ46" s="29"/>
      <c r="DA46" s="29"/>
      <c r="DB46" s="29"/>
      <c r="DC46" s="29"/>
      <c r="DD46" s="29"/>
      <c r="DE46" s="29"/>
      <c r="DF46" s="29"/>
      <c r="DG46" s="29"/>
      <c r="DH46" s="29"/>
      <c r="DI46" s="29"/>
      <c r="DJ46" s="29"/>
      <c r="DK46" s="29"/>
      <c r="DL46" s="29"/>
      <c r="DM46" s="29"/>
      <c r="DN46" s="29"/>
      <c r="DO46" s="29"/>
      <c r="DP46" s="29"/>
      <c r="DQ46" s="29"/>
      <c r="DR46" s="29"/>
      <c r="DS46" s="29"/>
      <c r="DT46" s="29"/>
      <c r="DU46" s="29"/>
      <c r="DV46" s="32"/>
      <c r="DW46" s="29"/>
      <c r="DX46" s="29"/>
      <c r="DY46" s="32"/>
      <c r="DZ46" s="29"/>
      <c r="EA46" s="885"/>
      <c r="FH46" s="29"/>
      <c r="FI46" s="29"/>
      <c r="FJ46" s="29"/>
      <c r="FK46" s="29"/>
      <c r="FL46" s="29"/>
      <c r="FM46" s="29"/>
      <c r="FN46" s="29"/>
      <c r="FO46" s="29"/>
      <c r="FP46" s="29"/>
      <c r="FQ46" s="29"/>
      <c r="FR46" s="32"/>
      <c r="FS46" s="29"/>
      <c r="FT46" s="29"/>
      <c r="FU46" s="885"/>
      <c r="FV46" s="29"/>
      <c r="FW46" s="29"/>
      <c r="FX46" s="29"/>
      <c r="FY46" s="29"/>
      <c r="FZ46" s="29"/>
      <c r="GA46" s="29"/>
      <c r="GB46" s="29"/>
      <c r="GC46" s="29"/>
      <c r="GD46" s="29"/>
      <c r="GE46" s="29"/>
      <c r="GF46" s="29"/>
      <c r="GG46" s="29"/>
      <c r="GH46" s="29"/>
      <c r="GI46" s="29"/>
      <c r="GJ46" s="29"/>
      <c r="GK46" s="29"/>
      <c r="GL46" s="29"/>
      <c r="GM46" s="29"/>
      <c r="GN46" s="29"/>
      <c r="GO46" s="29"/>
      <c r="GP46" s="29"/>
      <c r="GQ46" s="29"/>
      <c r="GR46" s="29"/>
      <c r="GS46" s="29"/>
      <c r="GT46" s="29"/>
      <c r="GU46" s="29"/>
      <c r="GV46" s="29"/>
      <c r="GW46" s="29"/>
      <c r="GX46" s="29"/>
      <c r="GY46" s="29"/>
      <c r="GZ46" s="29"/>
      <c r="HA46" s="29"/>
      <c r="HB46" s="29"/>
      <c r="HC46" s="29"/>
      <c r="HD46" s="29"/>
      <c r="HE46" s="29"/>
      <c r="HF46" s="29"/>
      <c r="HG46" s="29"/>
      <c r="HH46" s="29"/>
      <c r="HI46" s="29"/>
      <c r="HJ46" s="29"/>
      <c r="HK46" s="32"/>
      <c r="HL46" s="29"/>
      <c r="HM46" s="29"/>
      <c r="HN46" s="29"/>
      <c r="HO46" s="29"/>
      <c r="HP46" s="29"/>
      <c r="HQ46" s="885"/>
      <c r="HR46" s="29"/>
      <c r="HS46" s="29"/>
      <c r="HT46" s="29"/>
      <c r="HU46" s="29"/>
      <c r="HV46" s="29"/>
      <c r="HW46" s="29"/>
      <c r="HX46" s="29"/>
      <c r="HY46" s="29"/>
      <c r="HZ46" s="29"/>
      <c r="IA46" s="29"/>
      <c r="IB46" s="29"/>
      <c r="IC46" s="29"/>
      <c r="ID46" s="29"/>
      <c r="IE46" s="29"/>
      <c r="IF46" s="29"/>
      <c r="IG46" s="29"/>
      <c r="IH46" s="29"/>
      <c r="II46" s="29"/>
      <c r="IJ46" s="29"/>
      <c r="IK46" s="29"/>
      <c r="IL46" s="29"/>
      <c r="IM46" s="29"/>
      <c r="IN46" s="29"/>
      <c r="IO46" s="29"/>
      <c r="IP46" s="29"/>
      <c r="IQ46" s="29"/>
      <c r="IR46" s="29"/>
      <c r="IS46" s="29"/>
      <c r="IT46" s="29"/>
      <c r="IU46" s="29"/>
      <c r="IV46" s="29"/>
      <c r="IW46" s="29"/>
      <c r="IX46" s="29"/>
      <c r="IY46" s="29"/>
      <c r="IZ46" s="29"/>
      <c r="JA46" s="29"/>
      <c r="JB46" s="29"/>
      <c r="JC46" s="29"/>
      <c r="JD46" s="29"/>
      <c r="JE46" s="29"/>
      <c r="JF46" s="29"/>
      <c r="JG46" s="29"/>
      <c r="JH46" s="29"/>
      <c r="JI46" s="29"/>
      <c r="JJ46" s="32"/>
      <c r="JK46" s="29"/>
      <c r="JL46" s="29"/>
      <c r="JM46" s="29"/>
      <c r="JN46" s="29"/>
      <c r="JO46" s="29"/>
      <c r="JP46" s="29"/>
      <c r="JQ46" s="29"/>
      <c r="JR46" s="29"/>
      <c r="JS46" s="29"/>
      <c r="JT46" s="32"/>
      <c r="JU46" s="32"/>
      <c r="JV46" s="29"/>
      <c r="JW46" s="32"/>
      <c r="JX46" s="29"/>
      <c r="JY46" s="29"/>
      <c r="JZ46" s="32"/>
      <c r="KA46" s="29"/>
      <c r="KB46" s="29"/>
      <c r="KC46" s="32"/>
      <c r="KD46" s="29"/>
      <c r="KE46" s="29"/>
      <c r="KF46" s="32"/>
      <c r="KG46" s="29"/>
      <c r="KH46" s="29"/>
      <c r="KI46" s="29"/>
      <c r="KJ46" s="32"/>
      <c r="KK46" s="32"/>
      <c r="KL46" s="32"/>
      <c r="KM46" s="885"/>
      <c r="KN46" s="29"/>
      <c r="KO46" s="29"/>
      <c r="KP46" s="29"/>
      <c r="KQ46" s="29"/>
      <c r="KR46" s="29"/>
      <c r="KS46" s="29"/>
      <c r="KT46" s="29"/>
      <c r="KU46" s="29"/>
      <c r="KV46" s="29"/>
      <c r="KW46" s="29"/>
      <c r="KX46" s="29"/>
      <c r="KY46" s="29"/>
      <c r="KZ46" s="29"/>
      <c r="LA46" s="29"/>
      <c r="LB46" s="29"/>
      <c r="LC46" s="29"/>
      <c r="LD46" s="29"/>
      <c r="LE46" s="29"/>
      <c r="LF46" s="29"/>
      <c r="LG46" s="29"/>
      <c r="LH46" s="29"/>
      <c r="LI46" s="29"/>
      <c r="LJ46" s="29"/>
      <c r="LK46" s="29"/>
      <c r="LL46" s="29"/>
      <c r="LM46" s="29"/>
      <c r="LN46" s="29"/>
      <c r="LO46" s="29"/>
      <c r="LP46" s="29"/>
      <c r="LQ46" s="29"/>
      <c r="LR46" s="29"/>
      <c r="LS46" s="29"/>
      <c r="LT46" s="29"/>
      <c r="LU46" s="29"/>
      <c r="LV46" s="29"/>
      <c r="LW46" s="29"/>
      <c r="LX46" s="29"/>
      <c r="LY46" s="29"/>
      <c r="LZ46" s="29"/>
      <c r="MA46" s="32"/>
      <c r="MB46" s="29"/>
      <c r="MC46" s="29"/>
      <c r="MD46" s="29"/>
      <c r="ME46" s="29"/>
      <c r="MF46" s="29"/>
      <c r="MG46" s="29"/>
      <c r="MH46" s="29"/>
      <c r="MI46" s="29"/>
      <c r="MJ46" s="29"/>
      <c r="MK46" s="32"/>
      <c r="ML46" s="32"/>
      <c r="MM46" s="32"/>
      <c r="MN46" s="32"/>
      <c r="MO46" s="32"/>
      <c r="MP46" s="32"/>
      <c r="MQ46" s="32"/>
      <c r="MR46" s="29"/>
      <c r="MS46" s="32"/>
      <c r="MT46" s="29"/>
      <c r="MU46" s="29"/>
      <c r="MV46" s="29"/>
      <c r="MW46" s="29"/>
      <c r="MX46" s="29"/>
      <c r="MY46" s="29"/>
      <c r="MZ46" s="32"/>
      <c r="NA46" s="32"/>
      <c r="NB46" s="32"/>
      <c r="NC46" s="32"/>
      <c r="ND46" s="32"/>
      <c r="NE46" s="32"/>
      <c r="NF46" s="32"/>
      <c r="NG46" s="32"/>
      <c r="NH46" s="885"/>
      <c r="NI46" s="29"/>
      <c r="NJ46" s="29"/>
      <c r="NK46" s="29"/>
      <c r="NL46" s="29"/>
      <c r="NM46" s="29"/>
      <c r="NN46" s="29"/>
      <c r="NO46" s="29"/>
      <c r="NP46" s="29"/>
      <c r="NQ46" s="29"/>
      <c r="NR46" s="29"/>
      <c r="NS46" s="29"/>
      <c r="NT46" s="29"/>
      <c r="NU46" s="29"/>
      <c r="NV46" s="29"/>
      <c r="NW46" s="29"/>
      <c r="NX46" s="29"/>
      <c r="NY46" s="29"/>
      <c r="NZ46" s="29"/>
      <c r="OA46" s="29"/>
      <c r="OB46" s="29"/>
      <c r="OC46" s="29"/>
      <c r="OD46" s="29"/>
      <c r="OE46" s="29"/>
      <c r="OF46" s="29"/>
      <c r="OG46" s="29"/>
      <c r="OH46" s="29"/>
      <c r="OI46" s="29"/>
      <c r="OJ46" s="29"/>
      <c r="OK46" s="29"/>
      <c r="OL46" s="29"/>
      <c r="OM46" s="29"/>
      <c r="ON46" s="29"/>
      <c r="OO46" s="29"/>
      <c r="OP46" s="29"/>
      <c r="OQ46" s="29"/>
      <c r="OR46" s="29"/>
      <c r="OS46" s="29"/>
      <c r="OT46" s="29"/>
      <c r="OU46" s="29"/>
      <c r="OV46" s="29"/>
      <c r="OW46" s="29"/>
      <c r="OX46" s="29"/>
      <c r="OY46" s="29"/>
      <c r="OZ46" s="29"/>
      <c r="PA46" s="32"/>
      <c r="PB46" s="29"/>
      <c r="PC46" s="32"/>
      <c r="PD46" s="32"/>
      <c r="PE46" s="32"/>
      <c r="PF46" s="29"/>
      <c r="PG46" s="29"/>
      <c r="PH46" s="29"/>
      <c r="PI46" s="29"/>
      <c r="PJ46" s="29"/>
      <c r="PK46" s="29"/>
      <c r="PL46" s="29"/>
      <c r="PM46" s="32"/>
      <c r="PN46" s="29"/>
      <c r="PO46" s="29"/>
      <c r="PP46" s="32"/>
      <c r="PQ46" s="32"/>
      <c r="PR46" s="32"/>
      <c r="PS46" s="32"/>
      <c r="PT46" s="32"/>
      <c r="PU46" s="32"/>
      <c r="PV46" s="32"/>
      <c r="PW46" s="32"/>
      <c r="PX46" s="32"/>
      <c r="PY46" s="32"/>
      <c r="PZ46" s="32"/>
      <c r="QA46" s="32"/>
      <c r="QB46" s="32"/>
      <c r="QC46" s="32"/>
      <c r="QD46" s="32"/>
      <c r="QE46" s="32"/>
      <c r="QF46" s="32"/>
      <c r="QG46" s="32"/>
      <c r="QH46" s="32"/>
      <c r="QI46" s="32"/>
      <c r="QJ46" s="32"/>
      <c r="QK46" s="885"/>
      <c r="QL46" s="29"/>
      <c r="QM46" s="29"/>
      <c r="QN46" s="29"/>
      <c r="QO46" s="29"/>
      <c r="QP46" s="29"/>
      <c r="QQ46" s="29"/>
      <c r="QR46" s="29"/>
      <c r="QS46" s="29"/>
      <c r="QT46" s="29"/>
      <c r="QU46" s="29"/>
      <c r="QV46" s="29"/>
      <c r="QW46" s="29"/>
      <c r="QX46" s="29"/>
      <c r="QY46" s="29"/>
      <c r="QZ46" s="29"/>
      <c r="RA46" s="29"/>
      <c r="RB46" s="29"/>
      <c r="RC46" s="29"/>
      <c r="RD46" s="29"/>
      <c r="RE46" s="29"/>
      <c r="RF46" s="29"/>
      <c r="RG46" s="32"/>
      <c r="RH46" s="29"/>
      <c r="RI46" s="29"/>
      <c r="RJ46" s="29"/>
      <c r="RK46" s="29"/>
      <c r="RL46" s="32"/>
      <c r="RM46" s="29"/>
      <c r="RN46" s="29"/>
      <c r="RO46" s="32"/>
      <c r="RP46" s="32"/>
      <c r="RQ46" s="29"/>
      <c r="RR46" s="32"/>
      <c r="RS46" s="29"/>
      <c r="RT46" s="32"/>
      <c r="RU46" s="32"/>
      <c r="RV46" s="32"/>
      <c r="RW46" s="32"/>
      <c r="RX46" s="32"/>
      <c r="RY46" s="32"/>
      <c r="RZ46" s="32"/>
      <c r="SA46" s="32"/>
      <c r="SB46" s="32"/>
      <c r="SC46" s="32"/>
      <c r="SD46" s="32"/>
      <c r="SE46" s="32"/>
      <c r="SF46" s="32"/>
      <c r="SG46" s="32"/>
      <c r="SH46" s="32"/>
      <c r="SI46" s="32"/>
      <c r="SJ46" s="32"/>
      <c r="SK46" s="32"/>
      <c r="SL46" s="32"/>
      <c r="SM46" s="52">
        <v>2.21</v>
      </c>
      <c r="SN46" s="118"/>
      <c r="SO46" s="36">
        <v>2.35</v>
      </c>
      <c r="SP46" s="52">
        <f t="shared" si="145"/>
        <v>2.21</v>
      </c>
      <c r="SQ46" s="52">
        <v>2.33</v>
      </c>
      <c r="SR46" s="6">
        <f t="shared" si="146"/>
        <v>5.4298642533936702E-2</v>
      </c>
      <c r="SS46" s="32"/>
      <c r="ST46" s="211"/>
      <c r="SU46" s="211"/>
      <c r="SV46" s="52"/>
      <c r="SW46" s="959"/>
      <c r="SX46" s="36"/>
      <c r="SY46" s="32"/>
      <c r="SZ46" s="37"/>
      <c r="TA46" s="37"/>
      <c r="TB46" s="37"/>
      <c r="TC46" s="37"/>
      <c r="TD46" s="37"/>
      <c r="TE46" s="1049"/>
      <c r="TF46" s="37"/>
      <c r="TG46" s="37"/>
      <c r="TH46" s="1049"/>
      <c r="TI46" s="37"/>
      <c r="TJ46" s="37"/>
      <c r="TK46" s="1049"/>
      <c r="TL46" s="37"/>
      <c r="TM46" s="1049"/>
      <c r="TN46" s="1049"/>
      <c r="TO46" s="1049"/>
      <c r="TP46" s="1049"/>
      <c r="TQ46" s="1049"/>
      <c r="TR46" s="1049"/>
      <c r="TS46" s="1049"/>
      <c r="TT46" s="1049"/>
      <c r="TU46" s="1049"/>
      <c r="TV46" s="1049"/>
      <c r="TW46" s="1049"/>
      <c r="TX46" s="1049"/>
      <c r="TY46" s="1049"/>
      <c r="TZ46" s="1049"/>
      <c r="UA46" s="52"/>
      <c r="UB46" s="1049"/>
      <c r="UC46" s="1049"/>
      <c r="UD46" s="1049"/>
      <c r="UE46" s="1049"/>
      <c r="UF46" s="1049"/>
      <c r="UG46" s="1049"/>
      <c r="UH46" s="1049"/>
      <c r="UI46" s="1049"/>
      <c r="UJ46" s="1049">
        <v>2.21</v>
      </c>
      <c r="UK46" s="52"/>
      <c r="UL46" s="52">
        <v>2.39</v>
      </c>
      <c r="UM46" s="52">
        <v>2.21</v>
      </c>
      <c r="UN46" s="52">
        <v>2.37</v>
      </c>
      <c r="UO46" s="6">
        <f t="shared" si="148"/>
        <v>7.2398190045248931E-2</v>
      </c>
      <c r="UP46" s="36"/>
      <c r="UQ46" s="36"/>
      <c r="UR46" s="36"/>
      <c r="US46" s="36"/>
      <c r="UT46" s="36"/>
      <c r="UU46" s="36"/>
      <c r="UV46" s="36"/>
      <c r="UW46" s="36"/>
      <c r="UX46" s="36"/>
      <c r="UY46" s="36"/>
      <c r="UZ46" s="36"/>
      <c r="VA46" s="36"/>
      <c r="VB46" s="36"/>
      <c r="VC46" s="36"/>
      <c r="VD46" s="36"/>
      <c r="VE46" s="36"/>
      <c r="VF46" s="36"/>
      <c r="VG46" s="1049"/>
      <c r="VH46" s="1049"/>
      <c r="VI46" s="1049"/>
      <c r="VJ46" s="1049"/>
      <c r="VK46" s="1049"/>
      <c r="VL46" s="1049"/>
      <c r="VM46" s="1049"/>
      <c r="VN46" s="1049"/>
      <c r="VO46" s="1049"/>
      <c r="VP46" s="1049"/>
      <c r="VQ46" s="1049"/>
      <c r="VR46" s="1049"/>
      <c r="VS46" s="1049"/>
      <c r="VT46" s="1049"/>
      <c r="VU46" s="1049"/>
      <c r="VV46" s="1049"/>
      <c r="VW46" s="1049"/>
      <c r="VX46" s="1049"/>
      <c r="VY46" s="1049"/>
      <c r="VZ46" s="1049"/>
      <c r="WA46" s="1049"/>
      <c r="WB46" s="1049"/>
      <c r="WC46" s="1049"/>
      <c r="WD46" s="1049"/>
      <c r="WE46" s="1049"/>
      <c r="WF46" s="1049"/>
      <c r="WG46" s="1049"/>
      <c r="WH46" s="1049"/>
      <c r="WI46" s="32"/>
      <c r="WJ46" s="52"/>
      <c r="WK46" s="52"/>
      <c r="WL46" s="52"/>
      <c r="WM46" s="52"/>
      <c r="WN46" s="52"/>
      <c r="WO46" s="52"/>
      <c r="WP46" s="52"/>
      <c r="WQ46" s="52"/>
      <c r="WR46" s="52"/>
      <c r="WS46" s="52"/>
      <c r="WT46" s="52"/>
      <c r="WU46" s="52"/>
      <c r="WV46" s="1049"/>
      <c r="WW46" s="1049"/>
      <c r="WX46" s="52"/>
      <c r="WY46" s="1049"/>
      <c r="WZ46" s="1049"/>
      <c r="XA46" s="1049"/>
      <c r="XB46" s="1049"/>
      <c r="XC46" s="1049"/>
      <c r="XD46" s="1049"/>
      <c r="XE46" s="1049"/>
      <c r="XF46" s="1049"/>
      <c r="XG46" s="1049"/>
      <c r="XH46" s="1049"/>
      <c r="XI46" s="1049">
        <v>2.2799999999999998</v>
      </c>
      <c r="XJ46" s="32"/>
      <c r="XK46" s="118">
        <v>2.36</v>
      </c>
      <c r="XL46" s="1049">
        <f t="shared" si="149"/>
        <v>2.2799999999999998</v>
      </c>
      <c r="XM46" s="52"/>
      <c r="XN46" s="52">
        <v>2.2599999999999998</v>
      </c>
      <c r="XO46" s="6">
        <f t="shared" si="150"/>
        <v>-1</v>
      </c>
      <c r="XP46" s="6">
        <f t="shared" si="151"/>
        <v>-8.7719298245614117E-3</v>
      </c>
      <c r="XQ46" s="1224"/>
      <c r="XR46" s="52"/>
      <c r="XS46" s="52"/>
      <c r="XT46" s="52"/>
      <c r="XU46" s="1049"/>
      <c r="XV46" s="32"/>
      <c r="XW46" s="52"/>
      <c r="XX46" s="1049"/>
      <c r="XY46" s="32"/>
      <c r="XZ46" s="52"/>
      <c r="YA46" s="52"/>
      <c r="YB46" s="52"/>
      <c r="YC46" s="52"/>
      <c r="YD46" s="52"/>
      <c r="YE46" s="1049"/>
      <c r="YF46" s="52"/>
      <c r="YG46" s="1049"/>
      <c r="YH46" s="1049"/>
      <c r="YI46" s="1049"/>
      <c r="YJ46" s="1049">
        <v>2.39</v>
      </c>
      <c r="YK46" s="1049"/>
      <c r="YL46" s="1049">
        <v>2.5499999999999998</v>
      </c>
      <c r="YM46" s="52">
        <f t="shared" si="152"/>
        <v>2.39</v>
      </c>
      <c r="YN46" s="52">
        <v>2.56</v>
      </c>
      <c r="YO46" s="6">
        <f t="shared" si="153"/>
        <v>7.1129707112970675E-2</v>
      </c>
      <c r="YP46" s="32"/>
      <c r="YQ46" s="58"/>
      <c r="YR46" s="52"/>
      <c r="YS46" s="52"/>
      <c r="YT46" s="52"/>
      <c r="YU46" s="52"/>
      <c r="YV46" s="52"/>
      <c r="YW46" s="52"/>
      <c r="YX46" s="52"/>
      <c r="YY46" s="52"/>
      <c r="YZ46" s="52"/>
      <c r="ZA46" s="1049"/>
      <c r="ZB46" s="1049"/>
      <c r="ZC46" s="32"/>
      <c r="ZD46" s="52"/>
      <c r="ZE46" s="32">
        <v>2.15</v>
      </c>
      <c r="ZF46" s="52"/>
      <c r="ZG46" s="52">
        <v>2.2599999999999998</v>
      </c>
      <c r="ZH46" s="52">
        <f t="shared" si="154"/>
        <v>2.15</v>
      </c>
      <c r="ZI46" s="52"/>
      <c r="ZJ46" s="6">
        <f t="shared" si="155"/>
        <v>-1</v>
      </c>
      <c r="ZK46" s="1049"/>
      <c r="ZL46" s="1049"/>
      <c r="ZM46" s="1049"/>
      <c r="ZN46" s="1286"/>
      <c r="ZO46" s="1264"/>
      <c r="ZP46" s="1264"/>
      <c r="ZQ46" s="1388"/>
      <c r="ZR46" s="1264"/>
      <c r="ZS46" s="1608"/>
      <c r="ZT46" s="1264"/>
      <c r="ZU46" s="1608"/>
      <c r="ZV46" s="1264"/>
      <c r="ZW46" s="77"/>
      <c r="ZX46" s="1049"/>
      <c r="ZY46" s="47"/>
      <c r="ZZ46" s="47"/>
      <c r="AAA46" s="32"/>
      <c r="AAB46" s="52">
        <v>2.2599999999999998</v>
      </c>
      <c r="AAC46" s="1049">
        <v>2.31</v>
      </c>
      <c r="AAD46" s="52">
        <f t="shared" si="156"/>
        <v>2.2599999999999998</v>
      </c>
      <c r="AAE46" s="52">
        <v>2.21</v>
      </c>
      <c r="AAF46" s="678">
        <f t="shared" si="157"/>
        <v>-2.2123893805309658E-2</v>
      </c>
      <c r="AAG46" s="52"/>
      <c r="AAH46" s="52"/>
      <c r="AAI46" s="32"/>
      <c r="AAJ46" s="52"/>
      <c r="AAK46" s="1049"/>
      <c r="AAL46" s="1049"/>
      <c r="AAM46" s="32"/>
      <c r="AAN46" s="52"/>
      <c r="AAO46" s="1049"/>
      <c r="AAP46" s="1049"/>
      <c r="AAQ46" s="32"/>
      <c r="AAR46" s="52"/>
      <c r="AAS46" s="1049"/>
      <c r="AAT46" s="1049"/>
      <c r="AAU46" s="1049"/>
      <c r="AAV46" s="52"/>
      <c r="AAW46" s="58">
        <v>2.14</v>
      </c>
      <c r="AAX46" s="58"/>
      <c r="AAY46" s="52">
        <v>2.2400000000000002</v>
      </c>
      <c r="AAZ46" s="52">
        <f t="shared" si="158"/>
        <v>2.14</v>
      </c>
      <c r="ABA46" s="52">
        <v>2.2400000000000002</v>
      </c>
      <c r="ABB46" s="6">
        <f t="shared" si="159"/>
        <v>4.6728971962616862E-2</v>
      </c>
      <c r="ABC46" s="52">
        <v>2.0779999999999998</v>
      </c>
      <c r="ABD46" s="52">
        <f t="shared" si="123"/>
        <v>2.0779999999999998</v>
      </c>
      <c r="ABE46" s="52" t="s">
        <v>1159</v>
      </c>
      <c r="ABF46" s="6"/>
      <c r="ABG46" s="52">
        <v>2.1</v>
      </c>
      <c r="ABH46" s="52">
        <f t="shared" si="125"/>
        <v>2.1</v>
      </c>
      <c r="ABI46" s="52">
        <v>2.09</v>
      </c>
      <c r="ABJ46" s="6">
        <f t="shared" si="160"/>
        <v>-4.7619047619048716E-3</v>
      </c>
      <c r="ABK46" s="1564">
        <v>2.0939999999999999</v>
      </c>
      <c r="ABL46" s="52">
        <f t="shared" si="126"/>
        <v>2.0939999999999999</v>
      </c>
      <c r="ABM46" s="52" t="s">
        <v>1159</v>
      </c>
      <c r="ABN46" s="678"/>
      <c r="ABO46" s="680"/>
      <c r="ABP46" s="1171"/>
      <c r="ABQ46" s="36"/>
      <c r="ABR46" s="36"/>
      <c r="ABS46" s="36"/>
      <c r="ABT46" s="36"/>
      <c r="ABU46" s="36"/>
      <c r="ABV46" s="36"/>
      <c r="ABW46" s="36"/>
      <c r="ABX46" s="36"/>
      <c r="ABY46" s="59"/>
      <c r="ABZ46" s="59"/>
      <c r="ACA46" s="59"/>
      <c r="ACB46" s="59"/>
      <c r="ACC46" s="36"/>
      <c r="ACD46" s="37"/>
      <c r="ACE46" s="37"/>
      <c r="ACF46" s="37"/>
    </row>
    <row r="47" spans="1:760" s="4" customFormat="1" ht="29.5" thickBot="1" x14ac:dyDescent="0.4">
      <c r="A47" s="340">
        <v>45</v>
      </c>
      <c r="B47" s="52" t="s">
        <v>17</v>
      </c>
      <c r="C47" s="52" t="s">
        <v>1254</v>
      </c>
      <c r="D47" s="52" t="s">
        <v>2307</v>
      </c>
      <c r="E47" s="52" t="s">
        <v>3993</v>
      </c>
      <c r="F47" s="52" t="s">
        <v>2308</v>
      </c>
      <c r="G47" s="52" t="s">
        <v>2325</v>
      </c>
      <c r="H47" s="29"/>
      <c r="I47" s="29"/>
      <c r="J47" s="29"/>
      <c r="K47" s="29"/>
      <c r="L47" s="29"/>
      <c r="M47" s="29"/>
      <c r="N47" s="29"/>
      <c r="O47" s="29"/>
      <c r="P47" s="29"/>
      <c r="Q47" s="29"/>
      <c r="R47" s="29"/>
      <c r="S47" s="29"/>
      <c r="T47" s="29"/>
      <c r="U47" s="29"/>
      <c r="V47" s="29"/>
      <c r="W47" s="29"/>
      <c r="X47" s="29"/>
      <c r="Y47" s="29"/>
      <c r="Z47" s="29"/>
      <c r="AA47" s="29"/>
      <c r="AB47" s="29"/>
      <c r="AC47" s="29"/>
      <c r="AD47" s="29"/>
      <c r="AE47" s="29"/>
      <c r="AF47" s="29"/>
      <c r="AG47" s="29"/>
      <c r="AH47" s="29"/>
      <c r="AI47" s="29"/>
      <c r="AJ47" s="29"/>
      <c r="AK47" s="29"/>
      <c r="AL47" s="29"/>
      <c r="AM47" s="29"/>
      <c r="AN47" s="29"/>
      <c r="AO47" s="29"/>
      <c r="AP47" s="29"/>
      <c r="AQ47" s="29"/>
      <c r="AR47" s="29"/>
      <c r="AS47" s="29"/>
      <c r="AT47" s="29"/>
      <c r="AU47" s="29"/>
      <c r="AV47" s="29"/>
      <c r="AW47" s="29"/>
      <c r="AX47" s="29"/>
      <c r="AY47" s="29"/>
      <c r="AZ47" s="29"/>
      <c r="BA47" s="29"/>
      <c r="BB47" s="32"/>
      <c r="BC47" s="29"/>
      <c r="BD47" s="885"/>
      <c r="BE47" s="29"/>
      <c r="BF47" s="29"/>
      <c r="BG47" s="29"/>
      <c r="BH47" s="29"/>
      <c r="BI47" s="29"/>
      <c r="BJ47" s="29"/>
      <c r="BK47" s="29"/>
      <c r="BL47" s="29"/>
      <c r="BM47" s="29"/>
      <c r="BN47" s="29"/>
      <c r="BO47" s="29"/>
      <c r="BP47" s="29"/>
      <c r="BQ47" s="29"/>
      <c r="BR47" s="29"/>
      <c r="BS47" s="29"/>
      <c r="BT47" s="29"/>
      <c r="BU47" s="29"/>
      <c r="BV47" s="29"/>
      <c r="BW47" s="29"/>
      <c r="BX47" s="29"/>
      <c r="BY47" s="29"/>
      <c r="BZ47" s="29"/>
      <c r="CA47" s="29"/>
      <c r="CB47" s="29"/>
      <c r="CC47" s="29"/>
      <c r="CD47" s="29"/>
      <c r="CE47" s="29"/>
      <c r="CF47" s="29"/>
      <c r="CG47" s="29"/>
      <c r="CH47" s="29"/>
      <c r="CI47" s="29"/>
      <c r="CJ47" s="29"/>
      <c r="CK47" s="29"/>
      <c r="CL47" s="29"/>
      <c r="CM47" s="29"/>
      <c r="CN47" s="29"/>
      <c r="CO47" s="29"/>
      <c r="CP47" s="29"/>
      <c r="CQ47" s="29"/>
      <c r="CR47" s="29"/>
      <c r="CS47" s="29"/>
      <c r="CT47" s="29"/>
      <c r="CU47" s="29"/>
      <c r="CV47" s="29"/>
      <c r="CW47" s="29"/>
      <c r="CX47" s="29"/>
      <c r="CY47" s="29"/>
      <c r="CZ47" s="29"/>
      <c r="DA47" s="29"/>
      <c r="DB47" s="29"/>
      <c r="DC47" s="29"/>
      <c r="DD47" s="29"/>
      <c r="DE47" s="29"/>
      <c r="DF47" s="29"/>
      <c r="DG47" s="29"/>
      <c r="DH47" s="29"/>
      <c r="DI47" s="29"/>
      <c r="DJ47" s="29"/>
      <c r="DK47" s="29"/>
      <c r="DL47" s="29"/>
      <c r="DM47" s="29"/>
      <c r="DN47" s="29"/>
      <c r="DO47" s="29"/>
      <c r="DP47" s="29"/>
      <c r="DQ47" s="29"/>
      <c r="DR47" s="29"/>
      <c r="DS47" s="29"/>
      <c r="DT47" s="29"/>
      <c r="DU47" s="29"/>
      <c r="DV47" s="32"/>
      <c r="DW47" s="29"/>
      <c r="DX47" s="29"/>
      <c r="DY47" s="32"/>
      <c r="DZ47" s="29"/>
      <c r="EA47" s="885"/>
      <c r="FH47" s="29"/>
      <c r="FI47" s="29"/>
      <c r="FJ47" s="29"/>
      <c r="FK47" s="29"/>
      <c r="FL47" s="29"/>
      <c r="FM47" s="29"/>
      <c r="FN47" s="29"/>
      <c r="FO47" s="29"/>
      <c r="FP47" s="29"/>
      <c r="FQ47" s="29"/>
      <c r="FR47" s="32"/>
      <c r="FS47" s="29"/>
      <c r="FT47" s="29"/>
      <c r="FU47" s="885"/>
      <c r="FV47" s="29"/>
      <c r="FW47" s="29"/>
      <c r="FX47" s="29"/>
      <c r="FY47" s="29"/>
      <c r="FZ47" s="29"/>
      <c r="GA47" s="29"/>
      <c r="GB47" s="29"/>
      <c r="GC47" s="29"/>
      <c r="GD47" s="29"/>
      <c r="GE47" s="29"/>
      <c r="GF47" s="29"/>
      <c r="GG47" s="29"/>
      <c r="GH47" s="29"/>
      <c r="GI47" s="29"/>
      <c r="GJ47" s="29"/>
      <c r="GK47" s="29"/>
      <c r="GL47" s="29"/>
      <c r="GM47" s="29"/>
      <c r="GN47" s="29"/>
      <c r="GO47" s="29"/>
      <c r="GP47" s="29"/>
      <c r="GQ47" s="29"/>
      <c r="GR47" s="29"/>
      <c r="GS47" s="29"/>
      <c r="GT47" s="29"/>
      <c r="GU47" s="29"/>
      <c r="GV47" s="29"/>
      <c r="GW47" s="29"/>
      <c r="GX47" s="29"/>
      <c r="GY47" s="29"/>
      <c r="GZ47" s="29"/>
      <c r="HA47" s="29"/>
      <c r="HB47" s="29"/>
      <c r="HC47" s="29"/>
      <c r="HD47" s="29"/>
      <c r="HE47" s="29"/>
      <c r="HF47" s="29"/>
      <c r="HG47" s="29"/>
      <c r="HH47" s="29"/>
      <c r="HI47" s="29"/>
      <c r="HJ47" s="29"/>
      <c r="HK47" s="32"/>
      <c r="HL47" s="29"/>
      <c r="HM47" s="29"/>
      <c r="HN47" s="29"/>
      <c r="HO47" s="29"/>
      <c r="HP47" s="29"/>
      <c r="HQ47" s="885"/>
      <c r="HR47" s="29"/>
      <c r="HS47" s="29"/>
      <c r="HT47" s="29"/>
      <c r="HU47" s="29"/>
      <c r="HV47" s="29"/>
      <c r="HW47" s="29"/>
      <c r="HX47" s="29"/>
      <c r="HY47" s="29"/>
      <c r="HZ47" s="29"/>
      <c r="IA47" s="29"/>
      <c r="IB47" s="29"/>
      <c r="IC47" s="29"/>
      <c r="ID47" s="29"/>
      <c r="IE47" s="29"/>
      <c r="IF47" s="29"/>
      <c r="IG47" s="29"/>
      <c r="IH47" s="29"/>
      <c r="II47" s="29"/>
      <c r="IJ47" s="29"/>
      <c r="IK47" s="29"/>
      <c r="IL47" s="29"/>
      <c r="IM47" s="29"/>
      <c r="IN47" s="29"/>
      <c r="IO47" s="29"/>
      <c r="IP47" s="29"/>
      <c r="IQ47" s="29"/>
      <c r="IR47" s="29"/>
      <c r="IS47" s="29"/>
      <c r="IT47" s="29"/>
      <c r="IU47" s="29"/>
      <c r="IV47" s="29"/>
      <c r="IW47" s="29"/>
      <c r="IX47" s="29"/>
      <c r="IY47" s="29"/>
      <c r="IZ47" s="29"/>
      <c r="JA47" s="29"/>
      <c r="JB47" s="29"/>
      <c r="JC47" s="29"/>
      <c r="JD47" s="29"/>
      <c r="JE47" s="29"/>
      <c r="JF47" s="29"/>
      <c r="JG47" s="29"/>
      <c r="JH47" s="29"/>
      <c r="JI47" s="29"/>
      <c r="JJ47" s="32"/>
      <c r="JK47" s="29"/>
      <c r="JL47" s="29"/>
      <c r="JM47" s="29"/>
      <c r="JN47" s="29"/>
      <c r="JO47" s="29"/>
      <c r="JP47" s="29"/>
      <c r="JQ47" s="29"/>
      <c r="JR47" s="29"/>
      <c r="JS47" s="29"/>
      <c r="JT47" s="32"/>
      <c r="JU47" s="32"/>
      <c r="JV47" s="29"/>
      <c r="JW47" s="32"/>
      <c r="JX47" s="29"/>
      <c r="JY47" s="29"/>
      <c r="JZ47" s="32"/>
      <c r="KA47" s="29"/>
      <c r="KB47" s="29"/>
      <c r="KC47" s="32"/>
      <c r="KD47" s="29"/>
      <c r="KE47" s="29"/>
      <c r="KF47" s="32"/>
      <c r="KG47" s="29"/>
      <c r="KH47" s="29"/>
      <c r="KI47" s="29"/>
      <c r="KJ47" s="32"/>
      <c r="KK47" s="32"/>
      <c r="KL47" s="32"/>
      <c r="KM47" s="885"/>
      <c r="KN47" s="29"/>
      <c r="KO47" s="29"/>
      <c r="KP47" s="29"/>
      <c r="KQ47" s="29"/>
      <c r="KR47" s="29"/>
      <c r="KS47" s="29"/>
      <c r="KT47" s="29"/>
      <c r="KU47" s="29"/>
      <c r="KV47" s="29"/>
      <c r="KW47" s="29"/>
      <c r="KX47" s="29"/>
      <c r="KY47" s="29"/>
      <c r="KZ47" s="29"/>
      <c r="LA47" s="29"/>
      <c r="LB47" s="29"/>
      <c r="LC47" s="29"/>
      <c r="LD47" s="29"/>
      <c r="LE47" s="29"/>
      <c r="LF47" s="29"/>
      <c r="LG47" s="29"/>
      <c r="LH47" s="29"/>
      <c r="LI47" s="29"/>
      <c r="LJ47" s="29"/>
      <c r="LK47" s="29"/>
      <c r="LL47" s="29"/>
      <c r="LM47" s="29"/>
      <c r="LN47" s="29"/>
      <c r="LO47" s="29"/>
      <c r="LP47" s="29"/>
      <c r="LQ47" s="29"/>
      <c r="LR47" s="29"/>
      <c r="LS47" s="29"/>
      <c r="LT47" s="29"/>
      <c r="LU47" s="29"/>
      <c r="LV47" s="29"/>
      <c r="LW47" s="29"/>
      <c r="LX47" s="29"/>
      <c r="LY47" s="29"/>
      <c r="LZ47" s="29"/>
      <c r="MA47" s="32"/>
      <c r="MB47" s="29"/>
      <c r="MC47" s="29"/>
      <c r="MD47" s="29"/>
      <c r="ME47" s="29"/>
      <c r="MF47" s="29"/>
      <c r="MG47" s="29"/>
      <c r="MH47" s="29"/>
      <c r="MI47" s="29"/>
      <c r="MJ47" s="29"/>
      <c r="MK47" s="32"/>
      <c r="ML47" s="32"/>
      <c r="MM47" s="32"/>
      <c r="MN47" s="32"/>
      <c r="MO47" s="32"/>
      <c r="MP47" s="32"/>
      <c r="MQ47" s="32"/>
      <c r="MR47" s="29"/>
      <c r="MS47" s="32"/>
      <c r="MT47" s="29"/>
      <c r="MU47" s="29"/>
      <c r="MV47" s="29"/>
      <c r="MW47" s="29"/>
      <c r="MX47" s="29"/>
      <c r="MY47" s="29"/>
      <c r="MZ47" s="32"/>
      <c r="NA47" s="32"/>
      <c r="NB47" s="32"/>
      <c r="NC47" s="32"/>
      <c r="ND47" s="32"/>
      <c r="NE47" s="32"/>
      <c r="NF47" s="32"/>
      <c r="NG47" s="32"/>
      <c r="NH47" s="885"/>
      <c r="NI47" s="29"/>
      <c r="NJ47" s="29"/>
      <c r="NK47" s="29"/>
      <c r="NL47" s="29"/>
      <c r="NM47" s="29"/>
      <c r="NN47" s="29"/>
      <c r="NO47" s="29"/>
      <c r="NP47" s="29"/>
      <c r="NQ47" s="29"/>
      <c r="NR47" s="29"/>
      <c r="NS47" s="29"/>
      <c r="NT47" s="29"/>
      <c r="NU47" s="29"/>
      <c r="NV47" s="29"/>
      <c r="NW47" s="29"/>
      <c r="NX47" s="29"/>
      <c r="NY47" s="29"/>
      <c r="NZ47" s="29"/>
      <c r="OA47" s="29"/>
      <c r="OB47" s="29"/>
      <c r="OC47" s="29"/>
      <c r="OD47" s="29"/>
      <c r="OE47" s="29"/>
      <c r="OF47" s="29"/>
      <c r="OG47" s="29"/>
      <c r="OH47" s="29"/>
      <c r="OI47" s="29"/>
      <c r="OJ47" s="29"/>
      <c r="OK47" s="29"/>
      <c r="OL47" s="29"/>
      <c r="OM47" s="29"/>
      <c r="ON47" s="29"/>
      <c r="OO47" s="29"/>
      <c r="OP47" s="29"/>
      <c r="OQ47" s="29"/>
      <c r="OR47" s="29"/>
      <c r="OS47" s="29"/>
      <c r="OT47" s="29"/>
      <c r="OU47" s="29"/>
      <c r="OV47" s="29"/>
      <c r="OW47" s="29"/>
      <c r="OX47" s="29"/>
      <c r="OY47" s="29"/>
      <c r="OZ47" s="29"/>
      <c r="PA47" s="32"/>
      <c r="PB47" s="29"/>
      <c r="PC47" s="32"/>
      <c r="PD47" s="32"/>
      <c r="PE47" s="32"/>
      <c r="PF47" s="29"/>
      <c r="PG47" s="29"/>
      <c r="PH47" s="29"/>
      <c r="PI47" s="29"/>
      <c r="PJ47" s="29"/>
      <c r="PK47" s="29"/>
      <c r="PL47" s="29"/>
      <c r="PM47" s="32"/>
      <c r="PN47" s="29"/>
      <c r="PO47" s="29"/>
      <c r="PP47" s="32"/>
      <c r="PQ47" s="32"/>
      <c r="PR47" s="32"/>
      <c r="PS47" s="32"/>
      <c r="PT47" s="32"/>
      <c r="PU47" s="32"/>
      <c r="PV47" s="32"/>
      <c r="PW47" s="32"/>
      <c r="PX47" s="32"/>
      <c r="PY47" s="32"/>
      <c r="PZ47" s="32"/>
      <c r="QA47" s="32"/>
      <c r="QB47" s="32"/>
      <c r="QC47" s="32"/>
      <c r="QD47" s="32"/>
      <c r="QE47" s="32"/>
      <c r="QF47" s="32"/>
      <c r="QG47" s="32"/>
      <c r="QH47" s="32"/>
      <c r="QI47" s="32"/>
      <c r="QJ47" s="32"/>
      <c r="QK47" s="885"/>
      <c r="QL47" s="29"/>
      <c r="QM47" s="29"/>
      <c r="QN47" s="29"/>
      <c r="QO47" s="29"/>
      <c r="QP47" s="29"/>
      <c r="QQ47" s="29"/>
      <c r="QR47" s="29"/>
      <c r="QS47" s="29"/>
      <c r="QT47" s="29"/>
      <c r="QU47" s="29"/>
      <c r="QV47" s="29"/>
      <c r="QW47" s="29"/>
      <c r="QX47" s="29"/>
      <c r="QY47" s="29"/>
      <c r="QZ47" s="29"/>
      <c r="RA47" s="29"/>
      <c r="RB47" s="29"/>
      <c r="RC47" s="29"/>
      <c r="RD47" s="29"/>
      <c r="RE47" s="29"/>
      <c r="RF47" s="29"/>
      <c r="RG47" s="32"/>
      <c r="RH47" s="29"/>
      <c r="RI47" s="29"/>
      <c r="RJ47" s="29"/>
      <c r="RK47" s="29"/>
      <c r="RL47" s="32"/>
      <c r="RM47" s="29"/>
      <c r="RN47" s="29"/>
      <c r="RO47" s="32"/>
      <c r="RP47" s="32"/>
      <c r="RQ47" s="29"/>
      <c r="RR47" s="32"/>
      <c r="RS47" s="29"/>
      <c r="RT47" s="32"/>
      <c r="RU47" s="32"/>
      <c r="RV47" s="32"/>
      <c r="RW47" s="32"/>
      <c r="RX47" s="32"/>
      <c r="RY47" s="32"/>
      <c r="RZ47" s="32"/>
      <c r="SA47" s="32"/>
      <c r="SB47" s="32"/>
      <c r="SC47" s="32"/>
      <c r="SD47" s="32"/>
      <c r="SE47" s="32"/>
      <c r="SF47" s="32"/>
      <c r="SG47" s="32"/>
      <c r="SH47" s="32"/>
      <c r="SI47" s="32"/>
      <c r="SJ47" s="32"/>
      <c r="SK47" s="32"/>
      <c r="SL47" s="32"/>
      <c r="SM47" s="52">
        <v>12.45</v>
      </c>
      <c r="SN47" s="118"/>
      <c r="SO47" s="55">
        <v>12.58</v>
      </c>
      <c r="SP47" s="52">
        <f t="shared" si="145"/>
        <v>12.45</v>
      </c>
      <c r="SQ47" s="52">
        <v>12.89</v>
      </c>
      <c r="SR47" s="6">
        <f t="shared" si="146"/>
        <v>3.5341365461847497E-2</v>
      </c>
      <c r="SS47" s="29"/>
      <c r="ST47" s="29"/>
      <c r="SU47" s="29"/>
      <c r="SV47" s="52"/>
      <c r="SW47" s="36"/>
      <c r="SX47" s="36"/>
      <c r="SY47" s="29"/>
      <c r="SZ47" s="37"/>
      <c r="TA47" s="37"/>
      <c r="TB47" s="37"/>
      <c r="TC47" s="37"/>
      <c r="TD47" s="37"/>
      <c r="TE47" s="1049"/>
      <c r="TF47" s="37"/>
      <c r="TG47" s="37"/>
      <c r="TH47" s="1049"/>
      <c r="TI47" s="37"/>
      <c r="TJ47" s="37"/>
      <c r="TK47" s="1049"/>
      <c r="TL47" s="37"/>
      <c r="TM47" s="1049"/>
      <c r="TN47" s="1049"/>
      <c r="TO47" s="1049"/>
      <c r="TP47" s="1049"/>
      <c r="TQ47" s="52"/>
      <c r="TR47" s="52"/>
      <c r="TS47" s="52"/>
      <c r="TT47" s="52"/>
      <c r="TU47" s="52"/>
      <c r="TV47" s="1049"/>
      <c r="TW47" s="52"/>
      <c r="TX47" s="1049"/>
      <c r="TY47" s="52"/>
      <c r="TZ47" s="52"/>
      <c r="UA47" s="52"/>
      <c r="UB47" s="52"/>
      <c r="UC47" s="1049"/>
      <c r="UD47" s="52"/>
      <c r="UE47" s="52"/>
      <c r="UF47" s="1049"/>
      <c r="UG47" s="52"/>
      <c r="UH47" s="1049"/>
      <c r="UI47" s="1049"/>
      <c r="UJ47" s="1049">
        <v>15.01</v>
      </c>
      <c r="UK47" s="52"/>
      <c r="UL47" s="52">
        <v>15.74</v>
      </c>
      <c r="UM47" s="52">
        <v>15.01</v>
      </c>
      <c r="UN47" s="52">
        <v>15.69</v>
      </c>
      <c r="UO47" s="6">
        <f t="shared" si="148"/>
        <v>4.5303131245836091E-2</v>
      </c>
      <c r="UP47" s="36"/>
      <c r="UQ47" s="36"/>
      <c r="UR47" s="36"/>
      <c r="US47" s="36"/>
      <c r="UT47" s="36"/>
      <c r="UU47" s="36"/>
      <c r="UV47" s="36"/>
      <c r="UW47" s="36"/>
      <c r="UX47" s="36"/>
      <c r="UY47" s="36"/>
      <c r="UZ47" s="36"/>
      <c r="VA47" s="36"/>
      <c r="VB47" s="36"/>
      <c r="VC47" s="36"/>
      <c r="VD47" s="36"/>
      <c r="VE47" s="36"/>
      <c r="VF47" s="36"/>
      <c r="VG47" s="52"/>
      <c r="VH47" s="52"/>
      <c r="VI47" s="52"/>
      <c r="VJ47" s="52"/>
      <c r="VK47" s="52"/>
      <c r="VL47" s="1049"/>
      <c r="VM47" s="1049"/>
      <c r="VN47" s="52"/>
      <c r="VO47" s="52"/>
      <c r="VP47" s="52"/>
      <c r="VQ47" s="1049"/>
      <c r="VR47" s="1049"/>
      <c r="VS47" s="52"/>
      <c r="VT47" s="52"/>
      <c r="VU47" s="52"/>
      <c r="VV47" s="1049"/>
      <c r="VW47" s="1049"/>
      <c r="VX47" s="52"/>
      <c r="VY47" s="52"/>
      <c r="VZ47" s="52"/>
      <c r="WA47" s="1049"/>
      <c r="WB47" s="1049"/>
      <c r="WC47" s="52"/>
      <c r="WD47" s="52"/>
      <c r="WE47" s="52"/>
      <c r="WF47" s="1049"/>
      <c r="WG47" s="52"/>
      <c r="WH47" s="52"/>
      <c r="WI47" s="32"/>
      <c r="WJ47" s="52"/>
      <c r="WK47" s="52"/>
      <c r="WL47" s="52"/>
      <c r="WM47" s="52"/>
      <c r="WN47" s="52"/>
      <c r="WO47" s="52"/>
      <c r="WP47" s="52"/>
      <c r="WQ47" s="52"/>
      <c r="WR47" s="52"/>
      <c r="WS47" s="52"/>
      <c r="WT47" s="52"/>
      <c r="WU47" s="52"/>
      <c r="WV47" s="1049"/>
      <c r="WW47" s="1049"/>
      <c r="WX47" s="52"/>
      <c r="WY47" s="1049"/>
      <c r="WZ47" s="1049"/>
      <c r="XA47" s="1049"/>
      <c r="XB47" s="1049"/>
      <c r="XC47" s="1049"/>
      <c r="XD47" s="1049"/>
      <c r="XE47" s="1049"/>
      <c r="XF47" s="1049"/>
      <c r="XG47" s="1049"/>
      <c r="XH47" s="1049"/>
      <c r="XI47" s="1049">
        <v>11.56</v>
      </c>
      <c r="XJ47" s="32"/>
      <c r="XK47" s="118">
        <v>11.94</v>
      </c>
      <c r="XL47" s="1049">
        <f t="shared" si="149"/>
        <v>11.56</v>
      </c>
      <c r="XM47" s="52"/>
      <c r="XN47" s="52">
        <v>11.48</v>
      </c>
      <c r="XO47" s="6">
        <f t="shared" si="150"/>
        <v>-1</v>
      </c>
      <c r="XP47" s="6">
        <f t="shared" si="151"/>
        <v>-6.9204152249135011E-3</v>
      </c>
      <c r="XQ47" s="1224"/>
      <c r="XR47" s="52"/>
      <c r="XS47" s="52"/>
      <c r="XT47" s="52"/>
      <c r="XU47" s="52"/>
      <c r="XV47" s="58"/>
      <c r="XW47" s="52"/>
      <c r="XX47" s="52"/>
      <c r="XY47" s="32"/>
      <c r="XZ47" s="52"/>
      <c r="YA47" s="52"/>
      <c r="YB47" s="52"/>
      <c r="YC47" s="52"/>
      <c r="YD47" s="52"/>
      <c r="YE47" s="52"/>
      <c r="YF47" s="52"/>
      <c r="YG47" s="52"/>
      <c r="YH47" s="52"/>
      <c r="YI47" s="1049"/>
      <c r="YJ47" s="1049">
        <v>13.59</v>
      </c>
      <c r="YK47" s="1049"/>
      <c r="YL47" s="1049">
        <v>14.47</v>
      </c>
      <c r="YM47" s="52">
        <f t="shared" si="152"/>
        <v>13.59</v>
      </c>
      <c r="YN47" s="52">
        <v>14.42</v>
      </c>
      <c r="YO47" s="6">
        <f t="shared" si="153"/>
        <v>6.1074319352465052E-2</v>
      </c>
      <c r="YP47" s="58"/>
      <c r="YQ47" s="58"/>
      <c r="YR47" s="52"/>
      <c r="YS47" s="52"/>
      <c r="YT47" s="52"/>
      <c r="YU47" s="52"/>
      <c r="YV47" s="52"/>
      <c r="YW47" s="52"/>
      <c r="YX47" s="52"/>
      <c r="YY47" s="52"/>
      <c r="YZ47" s="52"/>
      <c r="ZA47" s="52"/>
      <c r="ZB47" s="52"/>
      <c r="ZC47" s="58"/>
      <c r="ZD47" s="52"/>
      <c r="ZE47" s="32">
        <v>9.51</v>
      </c>
      <c r="ZF47" s="52"/>
      <c r="ZG47" s="52">
        <v>9.7200000000000006</v>
      </c>
      <c r="ZH47" s="52">
        <f t="shared" si="154"/>
        <v>9.51</v>
      </c>
      <c r="ZI47" s="52"/>
      <c r="ZJ47" s="6">
        <f t="shared" si="155"/>
        <v>-1</v>
      </c>
      <c r="ZK47" s="1049"/>
      <c r="ZL47" s="1049"/>
      <c r="ZM47" s="1049"/>
      <c r="ZN47" s="1283"/>
      <c r="ZO47" s="971"/>
      <c r="ZP47" s="971"/>
      <c r="ZQ47" s="1389"/>
      <c r="ZR47" s="971"/>
      <c r="ZS47" s="1609"/>
      <c r="ZT47" s="971"/>
      <c r="ZU47" s="1609"/>
      <c r="ZV47" s="971"/>
      <c r="ZW47" s="1049"/>
      <c r="ZX47" s="52"/>
      <c r="ZY47" s="971"/>
      <c r="ZZ47" s="1049"/>
      <c r="AAA47" s="32"/>
      <c r="AAB47" s="52">
        <v>11.65</v>
      </c>
      <c r="AAC47" s="1049">
        <v>11.89</v>
      </c>
      <c r="AAD47" s="52">
        <f t="shared" si="156"/>
        <v>11.65</v>
      </c>
      <c r="AAE47" s="52">
        <v>11.15</v>
      </c>
      <c r="AAF47" s="678">
        <f t="shared" si="157"/>
        <v>-4.2918454935622317E-2</v>
      </c>
      <c r="AAG47" s="52"/>
      <c r="AAH47" s="52"/>
      <c r="AAI47" s="32"/>
      <c r="AAJ47" s="52"/>
      <c r="AAK47" s="1049"/>
      <c r="AAL47" s="1049"/>
      <c r="AAM47" s="32"/>
      <c r="AAN47" s="52"/>
      <c r="AAO47" s="1049"/>
      <c r="AAP47" s="52"/>
      <c r="AAQ47" s="58"/>
      <c r="AAR47" s="52"/>
      <c r="AAS47" s="1049"/>
      <c r="AAT47" s="1049"/>
      <c r="AAU47" s="1049"/>
      <c r="AAV47" s="52"/>
      <c r="AAW47" s="58">
        <v>8.56</v>
      </c>
      <c r="AAX47" s="58"/>
      <c r="AAY47" s="52">
        <v>8.61</v>
      </c>
      <c r="AAZ47" s="52">
        <f t="shared" si="158"/>
        <v>8.56</v>
      </c>
      <c r="ABA47" s="52">
        <v>8.81</v>
      </c>
      <c r="ABB47" s="6">
        <f t="shared" si="159"/>
        <v>2.9205607476635514E-2</v>
      </c>
      <c r="ABC47" s="52">
        <v>5.45</v>
      </c>
      <c r="ABD47" s="52">
        <f t="shared" si="123"/>
        <v>5.45</v>
      </c>
      <c r="ABE47" s="52">
        <v>5.56</v>
      </c>
      <c r="ABF47" s="6">
        <f t="shared" si="124"/>
        <v>2.0183486238532004E-2</v>
      </c>
      <c r="ABG47" s="52">
        <v>5.53</v>
      </c>
      <c r="ABH47" s="52">
        <f t="shared" si="125"/>
        <v>5.53</v>
      </c>
      <c r="ABI47" s="52">
        <v>5.45</v>
      </c>
      <c r="ABJ47" s="6">
        <f t="shared" si="160"/>
        <v>-1.4466546112115744E-2</v>
      </c>
      <c r="ABK47" s="1566">
        <v>5.5620000000000003</v>
      </c>
      <c r="ABL47" s="52">
        <f t="shared" si="126"/>
        <v>5.5620000000000003</v>
      </c>
      <c r="ABM47" s="52">
        <v>5.59</v>
      </c>
      <c r="ABN47" s="678">
        <f t="shared" si="127"/>
        <v>5.0341603739661239E-3</v>
      </c>
      <c r="ABO47" s="36"/>
      <c r="ABP47" s="350"/>
      <c r="ABQ47" s="36"/>
      <c r="ABR47" s="36"/>
      <c r="ABS47" s="36"/>
      <c r="ABT47" s="36"/>
      <c r="ABU47" s="36"/>
      <c r="ABV47" s="36"/>
      <c r="ABW47" s="36"/>
      <c r="ABX47" s="36"/>
      <c r="ABY47" s="59"/>
      <c r="ABZ47" s="59"/>
      <c r="ACA47" s="59"/>
      <c r="ACB47" s="59"/>
      <c r="ACC47" s="36"/>
      <c r="ACD47" s="37"/>
      <c r="ACE47" s="37"/>
      <c r="ACF47" s="37"/>
    </row>
    <row r="48" spans="1:760" s="4" customFormat="1" ht="44" thickBot="1" x14ac:dyDescent="0.4">
      <c r="A48" s="1688">
        <v>46</v>
      </c>
      <c r="B48" s="56" t="s">
        <v>17</v>
      </c>
      <c r="C48" s="56" t="s">
        <v>1254</v>
      </c>
      <c r="D48" s="56" t="s">
        <v>2307</v>
      </c>
      <c r="E48" s="56" t="s">
        <v>3993</v>
      </c>
      <c r="F48" s="56" t="s">
        <v>2327</v>
      </c>
      <c r="G48" s="56" t="s">
        <v>2328</v>
      </c>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32"/>
      <c r="BC48" s="29"/>
      <c r="BD48" s="885"/>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c r="CH48" s="29"/>
      <c r="CI48" s="29"/>
      <c r="CJ48" s="29"/>
      <c r="CK48" s="29"/>
      <c r="CL48" s="29"/>
      <c r="CM48" s="29"/>
      <c r="CN48" s="29"/>
      <c r="CO48" s="29"/>
      <c r="CP48" s="29"/>
      <c r="CQ48" s="29"/>
      <c r="CR48" s="29"/>
      <c r="CS48" s="29"/>
      <c r="CT48" s="29"/>
      <c r="CU48" s="29"/>
      <c r="CV48" s="29"/>
      <c r="CW48" s="29"/>
      <c r="CX48" s="29"/>
      <c r="CY48" s="29"/>
      <c r="CZ48" s="29"/>
      <c r="DA48" s="29"/>
      <c r="DB48" s="29"/>
      <c r="DC48" s="29"/>
      <c r="DD48" s="29"/>
      <c r="DE48" s="29"/>
      <c r="DF48" s="29"/>
      <c r="DG48" s="29"/>
      <c r="DH48" s="29"/>
      <c r="DI48" s="29"/>
      <c r="DJ48" s="29"/>
      <c r="DK48" s="29"/>
      <c r="DL48" s="29"/>
      <c r="DM48" s="29"/>
      <c r="DN48" s="29"/>
      <c r="DO48" s="29"/>
      <c r="DP48" s="29"/>
      <c r="DQ48" s="29"/>
      <c r="DR48" s="29"/>
      <c r="DS48" s="29"/>
      <c r="DT48" s="29"/>
      <c r="DU48" s="29"/>
      <c r="DV48" s="32"/>
      <c r="DW48" s="29"/>
      <c r="DX48" s="29"/>
      <c r="DY48" s="32"/>
      <c r="DZ48" s="29"/>
      <c r="EA48" s="885"/>
      <c r="FH48" s="29"/>
      <c r="FI48" s="29"/>
      <c r="FJ48" s="29"/>
      <c r="FK48" s="29"/>
      <c r="FL48" s="29"/>
      <c r="FM48" s="29"/>
      <c r="FN48" s="29"/>
      <c r="FO48" s="29"/>
      <c r="FP48" s="29"/>
      <c r="FQ48" s="29"/>
      <c r="FR48" s="32"/>
      <c r="FS48" s="29"/>
      <c r="FT48" s="29"/>
      <c r="FU48" s="885"/>
      <c r="FV48" s="29"/>
      <c r="FW48" s="29"/>
      <c r="FX48" s="29"/>
      <c r="FY48" s="29"/>
      <c r="FZ48" s="29"/>
      <c r="GA48" s="29"/>
      <c r="GB48" s="29"/>
      <c r="GC48" s="29"/>
      <c r="GD48" s="29"/>
      <c r="GE48" s="29"/>
      <c r="GF48" s="29"/>
      <c r="GG48" s="29"/>
      <c r="GH48" s="29"/>
      <c r="GI48" s="29"/>
      <c r="GJ48" s="29"/>
      <c r="GK48" s="29"/>
      <c r="GL48" s="29"/>
      <c r="GM48" s="29"/>
      <c r="GN48" s="29"/>
      <c r="GO48" s="29"/>
      <c r="GP48" s="29"/>
      <c r="GQ48" s="29"/>
      <c r="GR48" s="29"/>
      <c r="GS48" s="29"/>
      <c r="GT48" s="29"/>
      <c r="GU48" s="29"/>
      <c r="GV48" s="29"/>
      <c r="GW48" s="29"/>
      <c r="GX48" s="29"/>
      <c r="GY48" s="29"/>
      <c r="GZ48" s="29"/>
      <c r="HA48" s="29"/>
      <c r="HB48" s="29"/>
      <c r="HC48" s="29"/>
      <c r="HD48" s="29"/>
      <c r="HE48" s="29"/>
      <c r="HF48" s="29"/>
      <c r="HG48" s="29"/>
      <c r="HH48" s="29"/>
      <c r="HI48" s="29"/>
      <c r="HJ48" s="29"/>
      <c r="HK48" s="32"/>
      <c r="HL48" s="29"/>
      <c r="HM48" s="29"/>
      <c r="HN48" s="29"/>
      <c r="HO48" s="29"/>
      <c r="HP48" s="29"/>
      <c r="HQ48" s="885"/>
      <c r="HR48" s="29"/>
      <c r="HS48" s="29"/>
      <c r="HT48" s="29"/>
      <c r="HU48" s="29"/>
      <c r="HV48" s="29"/>
      <c r="HW48" s="29"/>
      <c r="HX48" s="29"/>
      <c r="HY48" s="29"/>
      <c r="HZ48" s="29"/>
      <c r="IA48" s="29"/>
      <c r="IB48" s="29"/>
      <c r="IC48" s="29"/>
      <c r="ID48" s="29"/>
      <c r="IE48" s="29"/>
      <c r="IF48" s="29"/>
      <c r="IG48" s="29"/>
      <c r="IH48" s="29"/>
      <c r="II48" s="29"/>
      <c r="IJ48" s="29"/>
      <c r="IK48" s="29"/>
      <c r="IL48" s="29"/>
      <c r="IM48" s="29"/>
      <c r="IN48" s="29"/>
      <c r="IO48" s="29"/>
      <c r="IP48" s="29"/>
      <c r="IQ48" s="29"/>
      <c r="IR48" s="29"/>
      <c r="IS48" s="29"/>
      <c r="IT48" s="29"/>
      <c r="IU48" s="29"/>
      <c r="IV48" s="29"/>
      <c r="IW48" s="29"/>
      <c r="IX48" s="29"/>
      <c r="IY48" s="29"/>
      <c r="IZ48" s="29"/>
      <c r="JA48" s="29"/>
      <c r="JB48" s="29"/>
      <c r="JC48" s="29"/>
      <c r="JD48" s="29"/>
      <c r="JE48" s="29"/>
      <c r="JF48" s="29"/>
      <c r="JG48" s="29"/>
      <c r="JH48" s="29"/>
      <c r="JI48" s="29"/>
      <c r="JJ48" s="32"/>
      <c r="JK48" s="29"/>
      <c r="JL48" s="29"/>
      <c r="JM48" s="29"/>
      <c r="JN48" s="29"/>
      <c r="JO48" s="29"/>
      <c r="JP48" s="29"/>
      <c r="JQ48" s="29"/>
      <c r="JR48" s="29"/>
      <c r="JS48" s="29"/>
      <c r="JT48" s="32"/>
      <c r="JU48" s="32"/>
      <c r="JV48" s="29"/>
      <c r="JW48" s="32"/>
      <c r="JX48" s="29"/>
      <c r="JY48" s="29"/>
      <c r="JZ48" s="32"/>
      <c r="KA48" s="29"/>
      <c r="KB48" s="29"/>
      <c r="KC48" s="32"/>
      <c r="KD48" s="29"/>
      <c r="KE48" s="29"/>
      <c r="KF48" s="32"/>
      <c r="KG48" s="29"/>
      <c r="KH48" s="29"/>
      <c r="KI48" s="29"/>
      <c r="KJ48" s="32"/>
      <c r="KK48" s="32"/>
      <c r="KL48" s="32"/>
      <c r="KM48" s="885"/>
      <c r="KN48" s="29"/>
      <c r="KO48" s="29"/>
      <c r="KP48" s="29"/>
      <c r="KQ48" s="29"/>
      <c r="KR48" s="29"/>
      <c r="KS48" s="29"/>
      <c r="KT48" s="29"/>
      <c r="KU48" s="29"/>
      <c r="KV48" s="29"/>
      <c r="KW48" s="29"/>
      <c r="KX48" s="29"/>
      <c r="KY48" s="29"/>
      <c r="KZ48" s="29"/>
      <c r="LA48" s="29"/>
      <c r="LB48" s="29"/>
      <c r="LC48" s="29"/>
      <c r="LD48" s="29"/>
      <c r="LE48" s="29"/>
      <c r="LF48" s="29"/>
      <c r="LG48" s="29"/>
      <c r="LH48" s="29"/>
      <c r="LI48" s="29"/>
      <c r="LJ48" s="29"/>
      <c r="LK48" s="29"/>
      <c r="LL48" s="29"/>
      <c r="LM48" s="29"/>
      <c r="LN48" s="29"/>
      <c r="LO48" s="29"/>
      <c r="LP48" s="29"/>
      <c r="LQ48" s="29"/>
      <c r="LR48" s="29"/>
      <c r="LS48" s="29"/>
      <c r="LT48" s="29"/>
      <c r="LU48" s="29"/>
      <c r="LV48" s="29"/>
      <c r="LW48" s="29"/>
      <c r="LX48" s="29"/>
      <c r="LY48" s="29"/>
      <c r="LZ48" s="29"/>
      <c r="MA48" s="32"/>
      <c r="MB48" s="29"/>
      <c r="MC48" s="29"/>
      <c r="MD48" s="29"/>
      <c r="ME48" s="29"/>
      <c r="MF48" s="29"/>
      <c r="MG48" s="29"/>
      <c r="MH48" s="29"/>
      <c r="MI48" s="29"/>
      <c r="MJ48" s="29"/>
      <c r="MK48" s="32"/>
      <c r="ML48" s="32"/>
      <c r="MM48" s="32"/>
      <c r="MN48" s="32"/>
      <c r="MO48" s="32"/>
      <c r="MP48" s="32"/>
      <c r="MQ48" s="32"/>
      <c r="MR48" s="29"/>
      <c r="MS48" s="32"/>
      <c r="MT48" s="29"/>
      <c r="MU48" s="29"/>
      <c r="MV48" s="29"/>
      <c r="MW48" s="29"/>
      <c r="MX48" s="29"/>
      <c r="MY48" s="29"/>
      <c r="MZ48" s="32"/>
      <c r="NA48" s="32"/>
      <c r="NB48" s="32"/>
      <c r="NC48" s="32"/>
      <c r="ND48" s="32"/>
      <c r="NE48" s="32"/>
      <c r="NF48" s="32"/>
      <c r="NG48" s="32"/>
      <c r="NH48" s="885"/>
      <c r="NI48" s="29"/>
      <c r="NJ48" s="29"/>
      <c r="NK48" s="29"/>
      <c r="NL48" s="29"/>
      <c r="NM48" s="29"/>
      <c r="NN48" s="29"/>
      <c r="NO48" s="29"/>
      <c r="NP48" s="29"/>
      <c r="NQ48" s="29"/>
      <c r="NR48" s="29"/>
      <c r="NS48" s="29"/>
      <c r="NT48" s="29"/>
      <c r="NU48" s="29"/>
      <c r="NV48" s="29"/>
      <c r="NW48" s="29"/>
      <c r="NX48" s="29"/>
      <c r="NY48" s="29"/>
      <c r="NZ48" s="29"/>
      <c r="OA48" s="29"/>
      <c r="OB48" s="29"/>
      <c r="OC48" s="29"/>
      <c r="OD48" s="29"/>
      <c r="OE48" s="29"/>
      <c r="OF48" s="29"/>
      <c r="OG48" s="29"/>
      <c r="OH48" s="29"/>
      <c r="OI48" s="29"/>
      <c r="OJ48" s="29"/>
      <c r="OK48" s="29"/>
      <c r="OL48" s="29"/>
      <c r="OM48" s="29"/>
      <c r="ON48" s="29"/>
      <c r="OO48" s="29"/>
      <c r="OP48" s="29"/>
      <c r="OQ48" s="29"/>
      <c r="OR48" s="29"/>
      <c r="OS48" s="29"/>
      <c r="OT48" s="29"/>
      <c r="OU48" s="29"/>
      <c r="OV48" s="29"/>
      <c r="OW48" s="29"/>
      <c r="OX48" s="29"/>
      <c r="OY48" s="29"/>
      <c r="OZ48" s="29"/>
      <c r="PA48" s="32"/>
      <c r="PB48" s="29"/>
      <c r="PC48" s="32"/>
      <c r="PD48" s="32"/>
      <c r="PE48" s="32"/>
      <c r="PF48" s="29"/>
      <c r="PG48" s="29"/>
      <c r="PH48" s="29"/>
      <c r="PI48" s="29"/>
      <c r="PJ48" s="29"/>
      <c r="PK48" s="29"/>
      <c r="PL48" s="29"/>
      <c r="PM48" s="32"/>
      <c r="PN48" s="29"/>
      <c r="PO48" s="29"/>
      <c r="PP48" s="32"/>
      <c r="PQ48" s="32"/>
      <c r="PR48" s="32"/>
      <c r="PS48" s="32"/>
      <c r="PT48" s="32"/>
      <c r="PU48" s="32"/>
      <c r="PV48" s="32"/>
      <c r="PW48" s="32"/>
      <c r="PX48" s="32"/>
      <c r="PY48" s="32"/>
      <c r="PZ48" s="32"/>
      <c r="QA48" s="32"/>
      <c r="QB48" s="32"/>
      <c r="QC48" s="32"/>
      <c r="QD48" s="32"/>
      <c r="QE48" s="32"/>
      <c r="QF48" s="32"/>
      <c r="QG48" s="32"/>
      <c r="QH48" s="32"/>
      <c r="QI48" s="32"/>
      <c r="QJ48" s="32"/>
      <c r="QK48" s="885"/>
      <c r="QL48" s="29"/>
      <c r="QM48" s="29"/>
      <c r="QN48" s="29"/>
      <c r="QO48" s="29"/>
      <c r="QP48" s="29"/>
      <c r="QQ48" s="29"/>
      <c r="QR48" s="29"/>
      <c r="QS48" s="29"/>
      <c r="QT48" s="29"/>
      <c r="QU48" s="29"/>
      <c r="QV48" s="29"/>
      <c r="QW48" s="29"/>
      <c r="QX48" s="29"/>
      <c r="QY48" s="29"/>
      <c r="QZ48" s="29"/>
      <c r="RA48" s="29"/>
      <c r="RB48" s="29"/>
      <c r="RC48" s="29"/>
      <c r="RD48" s="29"/>
      <c r="RE48" s="29"/>
      <c r="RF48" s="29"/>
      <c r="RG48" s="32"/>
      <c r="RH48" s="29"/>
      <c r="RI48" s="29"/>
      <c r="RJ48" s="29"/>
      <c r="RK48" s="29"/>
      <c r="RL48" s="32"/>
      <c r="RM48" s="29"/>
      <c r="RN48" s="29"/>
      <c r="RO48" s="32"/>
      <c r="RP48" s="32"/>
      <c r="RQ48" s="29"/>
      <c r="RR48" s="32"/>
      <c r="RS48" s="29"/>
      <c r="RT48" s="32"/>
      <c r="RU48" s="32"/>
      <c r="RV48" s="32"/>
      <c r="RW48" s="32"/>
      <c r="RX48" s="32"/>
      <c r="RY48" s="32"/>
      <c r="RZ48" s="32"/>
      <c r="SA48" s="32"/>
      <c r="SB48" s="32"/>
      <c r="SC48" s="32"/>
      <c r="SD48" s="32"/>
      <c r="SE48" s="32"/>
      <c r="SF48" s="32"/>
      <c r="SG48" s="32"/>
      <c r="SH48" s="32"/>
      <c r="SI48" s="32"/>
      <c r="SJ48" s="32"/>
      <c r="SK48" s="32"/>
      <c r="SL48" s="32"/>
      <c r="SM48" s="56">
        <v>1.71</v>
      </c>
      <c r="SN48" s="1657"/>
      <c r="SO48" s="37">
        <v>1.75</v>
      </c>
      <c r="SP48" s="56">
        <f t="shared" si="145"/>
        <v>1.71</v>
      </c>
      <c r="SQ48" s="56">
        <v>1.76</v>
      </c>
      <c r="SR48" s="357">
        <f t="shared" si="146"/>
        <v>2.9239766081871371E-2</v>
      </c>
      <c r="SS48" s="136"/>
      <c r="ST48" s="136"/>
      <c r="SU48" s="136"/>
      <c r="SV48" s="56"/>
      <c r="SW48" s="371"/>
      <c r="SX48" s="371"/>
      <c r="SY48" s="136"/>
      <c r="SZ48" s="1052"/>
      <c r="TA48" s="1052"/>
      <c r="TB48" s="1052"/>
      <c r="TC48" s="1052"/>
      <c r="TD48" s="1052"/>
      <c r="TE48" s="1051"/>
      <c r="TF48" s="1052"/>
      <c r="TG48" s="1052"/>
      <c r="TH48" s="1051"/>
      <c r="TI48" s="1052"/>
      <c r="TJ48" s="1052"/>
      <c r="TK48" s="1051"/>
      <c r="TL48" s="1052"/>
      <c r="TM48" s="1051"/>
      <c r="TN48" s="1051"/>
      <c r="TO48" s="1051"/>
      <c r="TP48" s="1051"/>
      <c r="TQ48" s="56"/>
      <c r="TR48" s="56"/>
      <c r="TS48" s="56"/>
      <c r="TT48" s="56"/>
      <c r="TU48" s="56"/>
      <c r="TV48" s="1051"/>
      <c r="TW48" s="56"/>
      <c r="TX48" s="1051"/>
      <c r="TY48" s="56"/>
      <c r="TZ48" s="56"/>
      <c r="UA48" s="56"/>
      <c r="UB48" s="56"/>
      <c r="UC48" s="1051"/>
      <c r="UD48" s="56"/>
      <c r="UE48" s="56"/>
      <c r="UF48" s="1051"/>
      <c r="UG48" s="56"/>
      <c r="UH48" s="1051"/>
      <c r="UI48" s="1051"/>
      <c r="UJ48" s="1051">
        <v>1.71</v>
      </c>
      <c r="UK48" s="56"/>
      <c r="UL48" s="56">
        <v>1.79</v>
      </c>
      <c r="UM48" s="56">
        <v>1.71</v>
      </c>
      <c r="UN48" s="56">
        <v>1.75</v>
      </c>
      <c r="UO48" s="357">
        <f t="shared" si="148"/>
        <v>2.3391812865497099E-2</v>
      </c>
      <c r="UP48" s="371"/>
      <c r="UQ48" s="371"/>
      <c r="UR48" s="371"/>
      <c r="US48" s="371"/>
      <c r="UT48" s="371"/>
      <c r="UU48" s="371"/>
      <c r="UV48" s="371"/>
      <c r="UW48" s="371"/>
      <c r="UX48" s="371"/>
      <c r="UY48" s="371"/>
      <c r="UZ48" s="371"/>
      <c r="VA48" s="371"/>
      <c r="VB48" s="371"/>
      <c r="VC48" s="371"/>
      <c r="VD48" s="371"/>
      <c r="VE48" s="371"/>
      <c r="VF48" s="371"/>
      <c r="VG48" s="56"/>
      <c r="VH48" s="56"/>
      <c r="VI48" s="56"/>
      <c r="VJ48" s="56"/>
      <c r="VK48" s="56"/>
      <c r="VL48" s="1051"/>
      <c r="VM48" s="1051"/>
      <c r="VN48" s="56"/>
      <c r="VO48" s="56"/>
      <c r="VP48" s="56"/>
      <c r="VQ48" s="1051"/>
      <c r="VR48" s="1051"/>
      <c r="VS48" s="56"/>
      <c r="VT48" s="56"/>
      <c r="VU48" s="56"/>
      <c r="VV48" s="1051"/>
      <c r="VW48" s="1051"/>
      <c r="VX48" s="56"/>
      <c r="VY48" s="56"/>
      <c r="VZ48" s="56"/>
      <c r="WA48" s="1051"/>
      <c r="WB48" s="1051"/>
      <c r="WC48" s="56"/>
      <c r="WD48" s="56"/>
      <c r="WE48" s="56"/>
      <c r="WF48" s="1051"/>
      <c r="WG48" s="56"/>
      <c r="WH48" s="56"/>
      <c r="WI48" s="884"/>
      <c r="WJ48" s="56"/>
      <c r="WK48" s="56"/>
      <c r="WL48" s="56"/>
      <c r="WM48" s="56"/>
      <c r="WN48" s="56"/>
      <c r="WO48" s="56"/>
      <c r="WP48" s="56"/>
      <c r="WQ48" s="56"/>
      <c r="WR48" s="56"/>
      <c r="WS48" s="56"/>
      <c r="WT48" s="56"/>
      <c r="WU48" s="56"/>
      <c r="WV48" s="1051"/>
      <c r="WW48" s="1051"/>
      <c r="WX48" s="56"/>
      <c r="WY48" s="1051"/>
      <c r="WZ48" s="1051"/>
      <c r="XA48" s="1051"/>
      <c r="XB48" s="1051"/>
      <c r="XC48" s="1051"/>
      <c r="XD48" s="1051"/>
      <c r="XE48" s="1051"/>
      <c r="XF48" s="1051"/>
      <c r="XG48" s="1051"/>
      <c r="XH48" s="1051"/>
      <c r="XI48" s="1051">
        <v>1.8</v>
      </c>
      <c r="XJ48" s="884"/>
      <c r="XK48" s="642">
        <v>1.82</v>
      </c>
      <c r="XL48" s="1051">
        <f t="shared" si="149"/>
        <v>1.8</v>
      </c>
      <c r="XM48" s="56"/>
      <c r="XN48" s="56">
        <v>1.84</v>
      </c>
      <c r="XO48" s="357">
        <f t="shared" si="150"/>
        <v>-1</v>
      </c>
      <c r="XP48" s="357">
        <f t="shared" si="151"/>
        <v>2.222222222222224E-2</v>
      </c>
      <c r="XQ48" s="1229"/>
      <c r="XR48" s="56"/>
      <c r="XS48" s="56"/>
      <c r="XT48" s="56"/>
      <c r="XU48" s="56"/>
      <c r="XV48" s="66"/>
      <c r="XW48" s="56"/>
      <c r="XX48" s="56"/>
      <c r="XY48" s="884"/>
      <c r="XZ48" s="56"/>
      <c r="YA48" s="56"/>
      <c r="YB48" s="56"/>
      <c r="YC48" s="56"/>
      <c r="YD48" s="56"/>
      <c r="YE48" s="56"/>
      <c r="YF48" s="56"/>
      <c r="YG48" s="56"/>
      <c r="YH48" s="56"/>
      <c r="YI48" s="1051"/>
      <c r="YJ48" s="1051">
        <v>1.87</v>
      </c>
      <c r="YK48" s="1051"/>
      <c r="YL48" s="1051">
        <v>1.98</v>
      </c>
      <c r="YM48" s="56">
        <f t="shared" si="152"/>
        <v>1.87</v>
      </c>
      <c r="YN48" s="56">
        <v>1.97</v>
      </c>
      <c r="YO48" s="357">
        <f t="shared" si="153"/>
        <v>5.3475935828876928E-2</v>
      </c>
      <c r="YP48" s="66"/>
      <c r="YQ48" s="66"/>
      <c r="YR48" s="56"/>
      <c r="YS48" s="56"/>
      <c r="YT48" s="56"/>
      <c r="YU48" s="56"/>
      <c r="YV48" s="56"/>
      <c r="YW48" s="56"/>
      <c r="YX48" s="56"/>
      <c r="YY48" s="56"/>
      <c r="YZ48" s="56"/>
      <c r="ZA48" s="56"/>
      <c r="ZB48" s="56"/>
      <c r="ZC48" s="66"/>
      <c r="ZD48" s="56"/>
      <c r="ZE48" s="884">
        <v>1.74</v>
      </c>
      <c r="ZF48" s="56"/>
      <c r="ZG48" s="56">
        <v>1.81</v>
      </c>
      <c r="ZH48" s="56">
        <f t="shared" si="154"/>
        <v>1.74</v>
      </c>
      <c r="ZI48" s="56"/>
      <c r="ZJ48" s="357">
        <f t="shared" si="155"/>
        <v>-1</v>
      </c>
      <c r="ZK48" s="1051"/>
      <c r="ZL48" s="1051"/>
      <c r="ZM48" s="1051"/>
      <c r="ZN48" s="1392"/>
      <c r="ZO48" s="1322"/>
      <c r="ZP48" s="1322"/>
      <c r="ZQ48" s="1390"/>
      <c r="ZR48" s="1322"/>
      <c r="ZS48" s="1445"/>
      <c r="ZT48" s="1322"/>
      <c r="ZU48" s="1445"/>
      <c r="ZV48" s="1322"/>
      <c r="ZW48" s="1392"/>
      <c r="ZX48" s="56"/>
      <c r="ZY48" s="1322"/>
      <c r="ZZ48" s="1051"/>
      <c r="AAA48" s="884"/>
      <c r="AAB48" s="56">
        <v>1.83</v>
      </c>
      <c r="AAC48" s="1051">
        <v>1.9</v>
      </c>
      <c r="AAD48" s="56">
        <f t="shared" si="156"/>
        <v>1.83</v>
      </c>
      <c r="AAE48" s="56">
        <v>1.84</v>
      </c>
      <c r="AAF48" s="1146">
        <f t="shared" si="157"/>
        <v>5.4644808743169442E-3</v>
      </c>
      <c r="AAG48" s="56"/>
      <c r="AAH48" s="56"/>
      <c r="AAI48" s="884"/>
      <c r="AAJ48" s="56"/>
      <c r="AAK48" s="1051"/>
      <c r="AAL48" s="1051"/>
      <c r="AAM48" s="884"/>
      <c r="AAN48" s="56"/>
      <c r="AAO48" s="1051"/>
      <c r="AAP48" s="56"/>
      <c r="AAQ48" s="66"/>
      <c r="AAR48" s="56"/>
      <c r="AAS48" s="1051"/>
      <c r="AAT48" s="1051"/>
      <c r="AAU48" s="1051"/>
      <c r="AAV48" s="56"/>
      <c r="AAW48" s="66">
        <v>1.72</v>
      </c>
      <c r="AAX48" s="66"/>
      <c r="AAY48" s="56">
        <v>1.98</v>
      </c>
      <c r="AAZ48" s="56">
        <f t="shared" si="158"/>
        <v>1.72</v>
      </c>
      <c r="ABA48" s="56">
        <v>1.82</v>
      </c>
      <c r="ABB48" s="357">
        <f t="shared" si="159"/>
        <v>5.8139534883720985E-2</v>
      </c>
      <c r="ABC48" s="56">
        <v>1.28</v>
      </c>
      <c r="ABD48" s="56">
        <f t="shared" si="123"/>
        <v>1.28</v>
      </c>
      <c r="ABE48" s="56">
        <v>1.25</v>
      </c>
      <c r="ABF48" s="357">
        <f t="shared" si="124"/>
        <v>-2.3437500000000021E-2</v>
      </c>
      <c r="ABG48" s="56">
        <v>1.39</v>
      </c>
      <c r="ABH48" s="56">
        <f t="shared" si="125"/>
        <v>1.39</v>
      </c>
      <c r="ABI48" s="56">
        <v>1.36</v>
      </c>
      <c r="ABJ48" s="357">
        <f t="shared" si="160"/>
        <v>-2.1582733812949503E-2</v>
      </c>
      <c r="ABK48" s="56">
        <v>1.29</v>
      </c>
      <c r="ABL48" s="56">
        <f t="shared" si="126"/>
        <v>1.29</v>
      </c>
      <c r="ABM48" s="56">
        <v>1.27</v>
      </c>
      <c r="ABN48" s="1146">
        <f t="shared" si="127"/>
        <v>-1.5503875968992262E-2</v>
      </c>
      <c r="ABO48" s="371"/>
      <c r="ABP48" s="1052"/>
      <c r="ABQ48" s="371"/>
      <c r="ABR48" s="371"/>
      <c r="ABS48" s="371"/>
      <c r="ABT48" s="371"/>
      <c r="ABU48" s="371"/>
      <c r="ABV48" s="371"/>
      <c r="ABW48" s="371"/>
      <c r="ABX48" s="371"/>
      <c r="ABY48" s="188"/>
      <c r="ABZ48" s="188"/>
      <c r="ACA48" s="188"/>
      <c r="ACB48" s="188"/>
      <c r="ACC48" s="371"/>
      <c r="ACD48" s="1052"/>
      <c r="ACE48" s="1052"/>
      <c r="ACF48" s="1052"/>
    </row>
    <row r="49" spans="1:760" s="4" customFormat="1" ht="29.5" thickBot="1" x14ac:dyDescent="0.4">
      <c r="A49" s="340">
        <v>47</v>
      </c>
      <c r="B49" s="52" t="s">
        <v>17</v>
      </c>
      <c r="C49" s="52" t="s">
        <v>1254</v>
      </c>
      <c r="D49" s="52" t="s">
        <v>2307</v>
      </c>
      <c r="E49" s="52" t="s">
        <v>3993</v>
      </c>
      <c r="F49" s="52" t="s">
        <v>2329</v>
      </c>
      <c r="G49" s="52" t="s">
        <v>2330</v>
      </c>
      <c r="H49" s="29"/>
      <c r="I49" s="29"/>
      <c r="J49" s="29"/>
      <c r="K49" s="29"/>
      <c r="L49" s="29"/>
      <c r="M49" s="29"/>
      <c r="N49" s="29"/>
      <c r="O49" s="29"/>
      <c r="P49" s="29"/>
      <c r="Q49" s="29"/>
      <c r="R49" s="29"/>
      <c r="S49" s="29"/>
      <c r="T49" s="29"/>
      <c r="U49" s="29"/>
      <c r="V49" s="29"/>
      <c r="W49" s="29"/>
      <c r="X49" s="29"/>
      <c r="Y49" s="29"/>
      <c r="Z49" s="29"/>
      <c r="AA49" s="29"/>
      <c r="AB49" s="29"/>
      <c r="AC49" s="29"/>
      <c r="AD49" s="29"/>
      <c r="AE49" s="29"/>
      <c r="AF49" s="29"/>
      <c r="AG49" s="29"/>
      <c r="AH49" s="29"/>
      <c r="AI49" s="29"/>
      <c r="AJ49" s="29"/>
      <c r="AK49" s="29"/>
      <c r="AL49" s="29"/>
      <c r="AM49" s="29"/>
      <c r="AN49" s="29"/>
      <c r="AO49" s="29"/>
      <c r="AP49" s="29"/>
      <c r="AQ49" s="29"/>
      <c r="AR49" s="29"/>
      <c r="AS49" s="29"/>
      <c r="AT49" s="29"/>
      <c r="AU49" s="29"/>
      <c r="AV49" s="29"/>
      <c r="AW49" s="29"/>
      <c r="AX49" s="29"/>
      <c r="AY49" s="29"/>
      <c r="AZ49" s="29"/>
      <c r="BA49" s="29"/>
      <c r="BB49" s="32"/>
      <c r="BC49" s="29"/>
      <c r="BD49" s="885"/>
      <c r="BE49" s="29"/>
      <c r="BF49" s="29"/>
      <c r="BG49" s="29"/>
      <c r="BH49" s="29"/>
      <c r="BI49" s="29"/>
      <c r="BJ49" s="29"/>
      <c r="BK49" s="29"/>
      <c r="BL49" s="29"/>
      <c r="BM49" s="29"/>
      <c r="BN49" s="29"/>
      <c r="BO49" s="29"/>
      <c r="BP49" s="29"/>
      <c r="BQ49" s="29"/>
      <c r="BR49" s="29"/>
      <c r="BS49" s="29"/>
      <c r="BT49" s="29"/>
      <c r="BU49" s="29"/>
      <c r="BV49" s="29"/>
      <c r="BW49" s="29"/>
      <c r="BX49" s="29"/>
      <c r="BY49" s="29"/>
      <c r="BZ49" s="29"/>
      <c r="CA49" s="29"/>
      <c r="CB49" s="29"/>
      <c r="CC49" s="29"/>
      <c r="CD49" s="29"/>
      <c r="CE49" s="29"/>
      <c r="CF49" s="29"/>
      <c r="CG49" s="29"/>
      <c r="CH49" s="29"/>
      <c r="CI49" s="29"/>
      <c r="CJ49" s="29"/>
      <c r="CK49" s="29"/>
      <c r="CL49" s="29"/>
      <c r="CM49" s="29"/>
      <c r="CN49" s="29"/>
      <c r="CO49" s="29"/>
      <c r="CP49" s="29"/>
      <c r="CQ49" s="29"/>
      <c r="CR49" s="29"/>
      <c r="CS49" s="29"/>
      <c r="CT49" s="29"/>
      <c r="CU49" s="29"/>
      <c r="CV49" s="29"/>
      <c r="CW49" s="29"/>
      <c r="CX49" s="29"/>
      <c r="CY49" s="29"/>
      <c r="CZ49" s="29"/>
      <c r="DA49" s="29"/>
      <c r="DB49" s="29"/>
      <c r="DC49" s="29"/>
      <c r="DD49" s="29"/>
      <c r="DE49" s="29"/>
      <c r="DF49" s="29"/>
      <c r="DG49" s="29"/>
      <c r="DH49" s="29"/>
      <c r="DI49" s="29"/>
      <c r="DJ49" s="29"/>
      <c r="DK49" s="29"/>
      <c r="DL49" s="29"/>
      <c r="DM49" s="29"/>
      <c r="DN49" s="29"/>
      <c r="DO49" s="29"/>
      <c r="DP49" s="29"/>
      <c r="DQ49" s="29"/>
      <c r="DR49" s="29"/>
      <c r="DS49" s="29"/>
      <c r="DT49" s="29"/>
      <c r="DU49" s="29"/>
      <c r="DV49" s="32"/>
      <c r="DW49" s="29"/>
      <c r="DX49" s="29"/>
      <c r="DY49" s="32"/>
      <c r="DZ49" s="29"/>
      <c r="EA49" s="885"/>
      <c r="FH49" s="29"/>
      <c r="FI49" s="29"/>
      <c r="FJ49" s="29"/>
      <c r="FK49" s="29"/>
      <c r="FL49" s="29"/>
      <c r="FM49" s="29"/>
      <c r="FN49" s="29"/>
      <c r="FO49" s="29"/>
      <c r="FP49" s="29"/>
      <c r="FQ49" s="29"/>
      <c r="FR49" s="32"/>
      <c r="FS49" s="29"/>
      <c r="FT49" s="29"/>
      <c r="FU49" s="885"/>
      <c r="FV49" s="29"/>
      <c r="FW49" s="29"/>
      <c r="FX49" s="29"/>
      <c r="FY49" s="29"/>
      <c r="FZ49" s="29"/>
      <c r="GA49" s="29"/>
      <c r="GB49" s="29"/>
      <c r="GC49" s="29"/>
      <c r="GD49" s="29"/>
      <c r="GE49" s="29"/>
      <c r="GF49" s="29"/>
      <c r="GG49" s="29"/>
      <c r="GH49" s="29"/>
      <c r="GI49" s="29"/>
      <c r="GJ49" s="29"/>
      <c r="GK49" s="29"/>
      <c r="GL49" s="29"/>
      <c r="GM49" s="29"/>
      <c r="GN49" s="29"/>
      <c r="GO49" s="29"/>
      <c r="GP49" s="29"/>
      <c r="GQ49" s="29"/>
      <c r="GR49" s="29"/>
      <c r="GS49" s="29"/>
      <c r="GT49" s="29"/>
      <c r="GU49" s="29"/>
      <c r="GV49" s="29"/>
      <c r="GW49" s="29"/>
      <c r="GX49" s="29"/>
      <c r="GY49" s="29"/>
      <c r="GZ49" s="29"/>
      <c r="HA49" s="29"/>
      <c r="HB49" s="29"/>
      <c r="HC49" s="29"/>
      <c r="HD49" s="29"/>
      <c r="HE49" s="29"/>
      <c r="HF49" s="29"/>
      <c r="HG49" s="29"/>
      <c r="HH49" s="29"/>
      <c r="HI49" s="29"/>
      <c r="HJ49" s="29"/>
      <c r="HK49" s="32"/>
      <c r="HL49" s="29"/>
      <c r="HM49" s="29"/>
      <c r="HN49" s="29"/>
      <c r="HO49" s="29"/>
      <c r="HP49" s="29"/>
      <c r="HQ49" s="885"/>
      <c r="HR49" s="29"/>
      <c r="HS49" s="29"/>
      <c r="HT49" s="29"/>
      <c r="HU49" s="29"/>
      <c r="HV49" s="29"/>
      <c r="HW49" s="29"/>
      <c r="HX49" s="29"/>
      <c r="HY49" s="29"/>
      <c r="HZ49" s="29"/>
      <c r="IA49" s="29"/>
      <c r="IB49" s="29"/>
      <c r="IC49" s="29"/>
      <c r="ID49" s="29"/>
      <c r="IE49" s="29"/>
      <c r="IF49" s="29"/>
      <c r="IG49" s="29"/>
      <c r="IH49" s="29"/>
      <c r="II49" s="29"/>
      <c r="IJ49" s="29"/>
      <c r="IK49" s="29"/>
      <c r="IL49" s="29"/>
      <c r="IM49" s="29"/>
      <c r="IN49" s="29"/>
      <c r="IO49" s="29"/>
      <c r="IP49" s="29"/>
      <c r="IQ49" s="29"/>
      <c r="IR49" s="29"/>
      <c r="IS49" s="29"/>
      <c r="IT49" s="29"/>
      <c r="IU49" s="29"/>
      <c r="IV49" s="29"/>
      <c r="IW49" s="29"/>
      <c r="IX49" s="29"/>
      <c r="IY49" s="29"/>
      <c r="IZ49" s="29"/>
      <c r="JA49" s="29"/>
      <c r="JB49" s="29"/>
      <c r="JC49" s="29"/>
      <c r="JD49" s="29"/>
      <c r="JE49" s="29"/>
      <c r="JF49" s="29"/>
      <c r="JG49" s="29"/>
      <c r="JH49" s="29"/>
      <c r="JI49" s="29"/>
      <c r="JJ49" s="32"/>
      <c r="JK49" s="29"/>
      <c r="JL49" s="29"/>
      <c r="JM49" s="29"/>
      <c r="JN49" s="29"/>
      <c r="JO49" s="29"/>
      <c r="JP49" s="29"/>
      <c r="JQ49" s="29"/>
      <c r="JR49" s="29"/>
      <c r="JS49" s="29"/>
      <c r="JT49" s="32"/>
      <c r="JU49" s="32"/>
      <c r="JV49" s="29"/>
      <c r="JW49" s="32"/>
      <c r="JX49" s="29"/>
      <c r="JY49" s="29"/>
      <c r="JZ49" s="32"/>
      <c r="KA49" s="29"/>
      <c r="KB49" s="29"/>
      <c r="KC49" s="32"/>
      <c r="KD49" s="29"/>
      <c r="KE49" s="29"/>
      <c r="KF49" s="32"/>
      <c r="KG49" s="29"/>
      <c r="KH49" s="29"/>
      <c r="KI49" s="29"/>
      <c r="KJ49" s="32"/>
      <c r="KK49" s="32"/>
      <c r="KL49" s="32"/>
      <c r="KM49" s="885"/>
      <c r="KN49" s="29"/>
      <c r="KO49" s="29"/>
      <c r="KP49" s="29"/>
      <c r="KQ49" s="29"/>
      <c r="KR49" s="29"/>
      <c r="KS49" s="29"/>
      <c r="KT49" s="29"/>
      <c r="KU49" s="29"/>
      <c r="KV49" s="29"/>
      <c r="KW49" s="29"/>
      <c r="KX49" s="29"/>
      <c r="KY49" s="29"/>
      <c r="KZ49" s="29"/>
      <c r="LA49" s="29"/>
      <c r="LB49" s="29"/>
      <c r="LC49" s="29"/>
      <c r="LD49" s="29"/>
      <c r="LE49" s="29"/>
      <c r="LF49" s="29"/>
      <c r="LG49" s="29"/>
      <c r="LH49" s="29"/>
      <c r="LI49" s="29"/>
      <c r="LJ49" s="29"/>
      <c r="LK49" s="29"/>
      <c r="LL49" s="29"/>
      <c r="LM49" s="29"/>
      <c r="LN49" s="29"/>
      <c r="LO49" s="29"/>
      <c r="LP49" s="29"/>
      <c r="LQ49" s="29"/>
      <c r="LR49" s="29"/>
      <c r="LS49" s="29"/>
      <c r="LT49" s="29"/>
      <c r="LU49" s="29"/>
      <c r="LV49" s="29"/>
      <c r="LW49" s="29"/>
      <c r="LX49" s="29"/>
      <c r="LY49" s="29"/>
      <c r="LZ49" s="29"/>
      <c r="MA49" s="32"/>
      <c r="MB49" s="29"/>
      <c r="MC49" s="29"/>
      <c r="MD49" s="29"/>
      <c r="ME49" s="29"/>
      <c r="MF49" s="29"/>
      <c r="MG49" s="29"/>
      <c r="MH49" s="29"/>
      <c r="MI49" s="29"/>
      <c r="MJ49" s="29"/>
      <c r="MK49" s="32"/>
      <c r="ML49" s="32"/>
      <c r="MM49" s="32"/>
      <c r="MN49" s="32"/>
      <c r="MO49" s="32"/>
      <c r="MP49" s="32"/>
      <c r="MQ49" s="32"/>
      <c r="MR49" s="29"/>
      <c r="MS49" s="32"/>
      <c r="MT49" s="29"/>
      <c r="MU49" s="29"/>
      <c r="MV49" s="29"/>
      <c r="MW49" s="29"/>
      <c r="MX49" s="29"/>
      <c r="MY49" s="29"/>
      <c r="MZ49" s="32"/>
      <c r="NA49" s="32"/>
      <c r="NB49" s="32"/>
      <c r="NC49" s="32"/>
      <c r="ND49" s="32"/>
      <c r="NE49" s="32"/>
      <c r="NF49" s="32"/>
      <c r="NG49" s="32"/>
      <c r="NH49" s="885"/>
      <c r="NI49" s="29"/>
      <c r="NJ49" s="29"/>
      <c r="NK49" s="29"/>
      <c r="NL49" s="29"/>
      <c r="NM49" s="29"/>
      <c r="NN49" s="29"/>
      <c r="NO49" s="29"/>
      <c r="NP49" s="29"/>
      <c r="NQ49" s="29"/>
      <c r="NR49" s="29"/>
      <c r="NS49" s="29"/>
      <c r="NT49" s="29"/>
      <c r="NU49" s="29"/>
      <c r="NV49" s="29"/>
      <c r="NW49" s="29"/>
      <c r="NX49" s="29"/>
      <c r="NY49" s="29"/>
      <c r="NZ49" s="29"/>
      <c r="OA49" s="29"/>
      <c r="OB49" s="29"/>
      <c r="OC49" s="29"/>
      <c r="OD49" s="29"/>
      <c r="OE49" s="29"/>
      <c r="OF49" s="29"/>
      <c r="OG49" s="29"/>
      <c r="OH49" s="29"/>
      <c r="OI49" s="29"/>
      <c r="OJ49" s="29"/>
      <c r="OK49" s="29"/>
      <c r="OL49" s="29"/>
      <c r="OM49" s="29"/>
      <c r="ON49" s="29"/>
      <c r="OO49" s="29"/>
      <c r="OP49" s="29"/>
      <c r="OQ49" s="29"/>
      <c r="OR49" s="29"/>
      <c r="OS49" s="29"/>
      <c r="OT49" s="29"/>
      <c r="OU49" s="29"/>
      <c r="OV49" s="29"/>
      <c r="OW49" s="29"/>
      <c r="OX49" s="29"/>
      <c r="OY49" s="29"/>
      <c r="OZ49" s="29"/>
      <c r="PA49" s="32"/>
      <c r="PB49" s="29"/>
      <c r="PC49" s="32"/>
      <c r="PD49" s="32"/>
      <c r="PE49" s="32"/>
      <c r="PF49" s="29"/>
      <c r="PG49" s="29"/>
      <c r="PH49" s="29"/>
      <c r="PI49" s="29"/>
      <c r="PJ49" s="29"/>
      <c r="PK49" s="29"/>
      <c r="PL49" s="29"/>
      <c r="PM49" s="32"/>
      <c r="PN49" s="29"/>
      <c r="PO49" s="29"/>
      <c r="PP49" s="32"/>
      <c r="PQ49" s="32"/>
      <c r="PR49" s="32"/>
      <c r="PS49" s="32"/>
      <c r="PT49" s="32"/>
      <c r="PU49" s="32"/>
      <c r="PV49" s="32"/>
      <c r="PW49" s="32"/>
      <c r="PX49" s="32"/>
      <c r="PY49" s="32"/>
      <c r="PZ49" s="32"/>
      <c r="QA49" s="32"/>
      <c r="QB49" s="32"/>
      <c r="QC49" s="32"/>
      <c r="QD49" s="32"/>
      <c r="QE49" s="32"/>
      <c r="QF49" s="32"/>
      <c r="QG49" s="32"/>
      <c r="QH49" s="32"/>
      <c r="QI49" s="32"/>
      <c r="QJ49" s="32"/>
      <c r="QK49" s="885"/>
      <c r="QL49" s="29"/>
      <c r="QM49" s="29"/>
      <c r="QN49" s="29"/>
      <c r="QO49" s="29"/>
      <c r="QP49" s="29"/>
      <c r="QQ49" s="29"/>
      <c r="QR49" s="29"/>
      <c r="QS49" s="29"/>
      <c r="QT49" s="29"/>
      <c r="QU49" s="29"/>
      <c r="QV49" s="29"/>
      <c r="QW49" s="29"/>
      <c r="QX49" s="29"/>
      <c r="QY49" s="29"/>
      <c r="QZ49" s="29"/>
      <c r="RA49" s="29"/>
      <c r="RB49" s="29"/>
      <c r="RC49" s="29"/>
      <c r="RD49" s="29"/>
      <c r="RE49" s="29"/>
      <c r="RF49" s="29"/>
      <c r="RG49" s="32"/>
      <c r="RH49" s="29"/>
      <c r="RI49" s="29"/>
      <c r="RJ49" s="29"/>
      <c r="RK49" s="29"/>
      <c r="RL49" s="32"/>
      <c r="RM49" s="29"/>
      <c r="RN49" s="29"/>
      <c r="RO49" s="32"/>
      <c r="RP49" s="32"/>
      <c r="RQ49" s="29"/>
      <c r="RR49" s="32"/>
      <c r="RS49" s="29"/>
      <c r="RT49" s="32"/>
      <c r="RU49" s="32"/>
      <c r="RV49" s="32"/>
      <c r="RW49" s="32"/>
      <c r="RX49" s="32"/>
      <c r="RY49" s="32"/>
      <c r="RZ49" s="32"/>
      <c r="SA49" s="32"/>
      <c r="SB49" s="32"/>
      <c r="SC49" s="32"/>
      <c r="SD49" s="32"/>
      <c r="SE49" s="32"/>
      <c r="SF49" s="32"/>
      <c r="SG49" s="32"/>
      <c r="SH49" s="32"/>
      <c r="SI49" s="32"/>
      <c r="SJ49" s="32"/>
      <c r="SK49" s="32"/>
      <c r="SL49" s="32"/>
      <c r="SM49" s="52">
        <v>10.76</v>
      </c>
      <c r="SN49" s="113"/>
      <c r="SO49" s="371" t="s">
        <v>1159</v>
      </c>
      <c r="SP49" s="52">
        <f t="shared" si="145"/>
        <v>10.76</v>
      </c>
      <c r="SQ49" s="52" t="s">
        <v>1159</v>
      </c>
      <c r="SR49" s="6"/>
      <c r="SS49" s="29"/>
      <c r="ST49" s="29"/>
      <c r="SU49" s="29"/>
      <c r="SV49" s="52"/>
      <c r="SW49" s="36"/>
      <c r="SX49" s="36"/>
      <c r="SY49" s="29"/>
      <c r="SZ49" s="37"/>
      <c r="TA49" s="37"/>
      <c r="TB49" s="37"/>
      <c r="TC49" s="37"/>
      <c r="TD49" s="37"/>
      <c r="TE49" s="1049"/>
      <c r="TF49" s="37"/>
      <c r="TG49" s="37"/>
      <c r="TH49" s="1049"/>
      <c r="TI49" s="37"/>
      <c r="TJ49" s="37"/>
      <c r="TK49" s="1049"/>
      <c r="TL49" s="37"/>
      <c r="TM49" s="1049"/>
      <c r="TN49" s="1049"/>
      <c r="TO49" s="1049"/>
      <c r="TP49" s="1049"/>
      <c r="TQ49" s="52"/>
      <c r="TR49" s="52"/>
      <c r="TS49" s="52"/>
      <c r="TT49" s="52"/>
      <c r="TU49" s="52"/>
      <c r="TV49" s="1049"/>
      <c r="TW49" s="52"/>
      <c r="TX49" s="1049"/>
      <c r="TY49" s="52"/>
      <c r="TZ49" s="52"/>
      <c r="UA49" s="52"/>
      <c r="UB49" s="52"/>
      <c r="UC49" s="1049"/>
      <c r="UD49" s="52"/>
      <c r="UE49" s="52"/>
      <c r="UF49" s="1049"/>
      <c r="UG49" s="52"/>
      <c r="UH49" s="1049"/>
      <c r="UI49" s="1049"/>
      <c r="UJ49" s="1049">
        <v>11.35</v>
      </c>
      <c r="UK49" s="52"/>
      <c r="UL49" s="52" t="s">
        <v>1159</v>
      </c>
      <c r="UM49" s="52">
        <v>11.35</v>
      </c>
      <c r="UN49" s="52" t="s">
        <v>1159</v>
      </c>
      <c r="UO49" s="6"/>
      <c r="UP49" s="36"/>
      <c r="UQ49" s="36"/>
      <c r="UR49" s="36"/>
      <c r="US49" s="36"/>
      <c r="UT49" s="36"/>
      <c r="UU49" s="36"/>
      <c r="UV49" s="36"/>
      <c r="UW49" s="36"/>
      <c r="UX49" s="36"/>
      <c r="UY49" s="36"/>
      <c r="UZ49" s="36"/>
      <c r="VA49" s="36"/>
      <c r="VB49" s="36"/>
      <c r="VC49" s="36"/>
      <c r="VD49" s="36"/>
      <c r="VE49" s="36"/>
      <c r="VF49" s="36"/>
      <c r="VG49" s="52"/>
      <c r="VH49" s="52"/>
      <c r="VI49" s="52"/>
      <c r="VJ49" s="52"/>
      <c r="VK49" s="52"/>
      <c r="VL49" s="1049"/>
      <c r="VM49" s="1049"/>
      <c r="VN49" s="52"/>
      <c r="VO49" s="52"/>
      <c r="VP49" s="52"/>
      <c r="VQ49" s="1049"/>
      <c r="VR49" s="1049"/>
      <c r="VS49" s="52"/>
      <c r="VT49" s="52"/>
      <c r="VU49" s="52"/>
      <c r="VV49" s="1049"/>
      <c r="VW49" s="1049"/>
      <c r="VX49" s="52"/>
      <c r="VY49" s="52"/>
      <c r="VZ49" s="52"/>
      <c r="WA49" s="1049"/>
      <c r="WB49" s="1049"/>
      <c r="WC49" s="52"/>
      <c r="WD49" s="52"/>
      <c r="WE49" s="52"/>
      <c r="WF49" s="1049"/>
      <c r="WG49" s="52"/>
      <c r="WH49" s="52"/>
      <c r="WI49" s="32"/>
      <c r="WJ49" s="52"/>
      <c r="WK49" s="52"/>
      <c r="WL49" s="52"/>
      <c r="WM49" s="52"/>
      <c r="WN49" s="52"/>
      <c r="WO49" s="52"/>
      <c r="WP49" s="52"/>
      <c r="WQ49" s="52"/>
      <c r="WR49" s="52"/>
      <c r="WS49" s="52"/>
      <c r="WT49" s="52"/>
      <c r="WU49" s="52"/>
      <c r="WV49" s="1049"/>
      <c r="WW49" s="1049"/>
      <c r="WX49" s="52"/>
      <c r="WY49" s="1049"/>
      <c r="WZ49" s="1049"/>
      <c r="XA49" s="1049"/>
      <c r="XB49" s="1049"/>
      <c r="XC49" s="1049"/>
      <c r="XD49" s="1049"/>
      <c r="XE49" s="1049"/>
      <c r="XF49" s="1049"/>
      <c r="XG49" s="1049"/>
      <c r="XH49" s="1049"/>
      <c r="XI49" s="1049">
        <v>11.62</v>
      </c>
      <c r="XJ49" s="32"/>
      <c r="XK49" s="113" t="s">
        <v>1159</v>
      </c>
      <c r="XL49" s="1049">
        <f t="shared" si="149"/>
        <v>11.62</v>
      </c>
      <c r="XM49" s="52"/>
      <c r="XN49" s="52" t="s">
        <v>1159</v>
      </c>
      <c r="XO49" s="6">
        <f t="shared" si="150"/>
        <v>-1</v>
      </c>
      <c r="XP49" s="6"/>
      <c r="XQ49" s="1224"/>
      <c r="XR49" s="52"/>
      <c r="XS49" s="52"/>
      <c r="XT49" s="52"/>
      <c r="XU49" s="52"/>
      <c r="XV49" s="58"/>
      <c r="XW49" s="52"/>
      <c r="XX49" s="52"/>
      <c r="XY49" s="32"/>
      <c r="XZ49" s="52"/>
      <c r="YA49" s="52"/>
      <c r="YB49" s="52"/>
      <c r="YC49" s="52"/>
      <c r="YD49" s="52"/>
      <c r="YE49" s="52"/>
      <c r="YF49" s="52"/>
      <c r="YG49" s="52"/>
      <c r="YH49" s="52"/>
      <c r="YI49" s="1049"/>
      <c r="YJ49" s="1049">
        <v>9.91</v>
      </c>
      <c r="YK49" s="1049"/>
      <c r="YL49" s="1049" t="s">
        <v>1159</v>
      </c>
      <c r="YM49" s="52">
        <f t="shared" si="152"/>
        <v>9.91</v>
      </c>
      <c r="YN49" s="52" t="s">
        <v>1159</v>
      </c>
      <c r="YO49" s="6"/>
      <c r="YP49" s="58"/>
      <c r="YQ49" s="58"/>
      <c r="YR49" s="52"/>
      <c r="YS49" s="52"/>
      <c r="YT49" s="52"/>
      <c r="YU49" s="52"/>
      <c r="YV49" s="52"/>
      <c r="YW49" s="52"/>
      <c r="YX49" s="52"/>
      <c r="YY49" s="52"/>
      <c r="YZ49" s="52"/>
      <c r="ZA49" s="52"/>
      <c r="ZB49" s="52"/>
      <c r="ZC49" s="58"/>
      <c r="ZD49" s="52"/>
      <c r="ZE49" s="32">
        <v>8.67</v>
      </c>
      <c r="ZF49" s="52"/>
      <c r="ZG49" s="52" t="s">
        <v>1159</v>
      </c>
      <c r="ZH49" s="52">
        <f t="shared" si="154"/>
        <v>8.67</v>
      </c>
      <c r="ZI49" s="52"/>
      <c r="ZJ49" s="6">
        <f t="shared" si="155"/>
        <v>-1</v>
      </c>
      <c r="ZK49" s="1049"/>
      <c r="ZL49" s="1049"/>
      <c r="ZM49" s="1049"/>
      <c r="ZN49" s="1049"/>
      <c r="ZO49" s="52"/>
      <c r="ZP49" s="52"/>
      <c r="ZQ49" s="58"/>
      <c r="ZR49" s="52"/>
      <c r="ZS49" s="32"/>
      <c r="ZT49" s="52"/>
      <c r="ZU49" s="32"/>
      <c r="ZV49" s="52"/>
      <c r="ZW49" s="1049"/>
      <c r="ZX49" s="52"/>
      <c r="ZY49" s="52"/>
      <c r="ZZ49" s="1049"/>
      <c r="AAA49" s="32"/>
      <c r="AAB49" s="52">
        <v>11.83</v>
      </c>
      <c r="AAC49" s="1049" t="s">
        <v>1159</v>
      </c>
      <c r="AAD49" s="52">
        <f t="shared" si="156"/>
        <v>11.83</v>
      </c>
      <c r="AAE49" s="52" t="s">
        <v>1159</v>
      </c>
      <c r="AAF49" s="678"/>
      <c r="AAG49" s="52"/>
      <c r="AAH49" s="52"/>
      <c r="AAI49" s="32"/>
      <c r="AAJ49" s="52"/>
      <c r="AAK49" s="1049"/>
      <c r="AAL49" s="1049"/>
      <c r="AAM49" s="32"/>
      <c r="AAN49" s="52"/>
      <c r="AAO49" s="1049"/>
      <c r="AAP49" s="52"/>
      <c r="AAQ49" s="58"/>
      <c r="AAR49" s="52"/>
      <c r="AAS49" s="1042"/>
      <c r="AAT49" s="1049"/>
      <c r="AAU49" s="1049"/>
      <c r="AAV49" s="52"/>
      <c r="AAW49" s="58" t="s">
        <v>1502</v>
      </c>
      <c r="AAX49" s="58"/>
      <c r="AAY49" s="52" t="s">
        <v>1502</v>
      </c>
      <c r="AAZ49" s="52" t="s">
        <v>1502</v>
      </c>
      <c r="ABA49" s="52" t="s">
        <v>1502</v>
      </c>
      <c r="ABB49" s="6"/>
      <c r="ABC49" s="52" t="s">
        <v>1159</v>
      </c>
      <c r="ABD49" s="52" t="str">
        <f t="shared" si="123"/>
        <v>Blocked</v>
      </c>
      <c r="ABE49" s="56" t="s">
        <v>1159</v>
      </c>
      <c r="ABF49" s="6"/>
      <c r="ABG49" s="52" t="s">
        <v>1159</v>
      </c>
      <c r="ABH49" s="52" t="str">
        <f t="shared" si="125"/>
        <v>Blocked</v>
      </c>
      <c r="ABI49" s="52" t="s">
        <v>1159</v>
      </c>
      <c r="ABJ49" s="6"/>
      <c r="ABK49" s="1709" t="s">
        <v>1159</v>
      </c>
      <c r="ABL49" s="52" t="str">
        <f t="shared" si="126"/>
        <v>Blocked</v>
      </c>
      <c r="ABM49" s="52" t="s">
        <v>1159</v>
      </c>
      <c r="ABN49" s="678"/>
      <c r="ABO49" s="36"/>
      <c r="ABP49" s="1180"/>
      <c r="ABQ49" s="36"/>
      <c r="ABR49" s="36"/>
      <c r="ABS49" s="36"/>
      <c r="ABT49" s="36"/>
      <c r="ABU49" s="36"/>
      <c r="ABV49" s="36"/>
      <c r="ABW49" s="36"/>
      <c r="ABX49" s="36"/>
      <c r="ABY49" s="59"/>
      <c r="ABZ49" s="59"/>
      <c r="ACA49" s="59"/>
      <c r="ACB49" s="59"/>
      <c r="ACC49" s="36"/>
      <c r="ACD49" s="37"/>
      <c r="ACE49" s="37"/>
      <c r="ACF49" s="37"/>
    </row>
    <row r="50" spans="1:760" s="4" customFormat="1" ht="29.5" thickBot="1" x14ac:dyDescent="0.4">
      <c r="A50" s="1688">
        <v>48</v>
      </c>
      <c r="B50" s="56" t="s">
        <v>17</v>
      </c>
      <c r="C50" s="56" t="s">
        <v>1254</v>
      </c>
      <c r="D50" s="56" t="s">
        <v>2307</v>
      </c>
      <c r="E50" s="56" t="s">
        <v>3993</v>
      </c>
      <c r="F50" s="56" t="s">
        <v>2329</v>
      </c>
      <c r="G50" s="56" t="s">
        <v>2333</v>
      </c>
      <c r="H50" s="29"/>
      <c r="I50" s="29"/>
      <c r="J50" s="29"/>
      <c r="K50" s="29"/>
      <c r="L50" s="29"/>
      <c r="M50" s="29"/>
      <c r="N50" s="29"/>
      <c r="O50" s="29"/>
      <c r="P50" s="29"/>
      <c r="Q50" s="29"/>
      <c r="R50" s="29"/>
      <c r="S50" s="29"/>
      <c r="T50" s="29"/>
      <c r="U50" s="29"/>
      <c r="V50" s="29"/>
      <c r="W50" s="29"/>
      <c r="X50" s="29"/>
      <c r="Y50" s="29"/>
      <c r="Z50" s="29"/>
      <c r="AA50" s="29"/>
      <c r="AB50" s="29"/>
      <c r="AC50" s="29"/>
      <c r="AD50" s="29"/>
      <c r="AE50" s="29"/>
      <c r="AF50" s="29"/>
      <c r="AG50" s="29"/>
      <c r="AH50" s="29"/>
      <c r="AI50" s="29"/>
      <c r="AJ50" s="29"/>
      <c r="AK50" s="29"/>
      <c r="AL50" s="29"/>
      <c r="AM50" s="29"/>
      <c r="AN50" s="29"/>
      <c r="AO50" s="29"/>
      <c r="AP50" s="29"/>
      <c r="AQ50" s="29"/>
      <c r="AR50" s="29"/>
      <c r="AS50" s="29"/>
      <c r="AT50" s="29"/>
      <c r="AU50" s="29"/>
      <c r="AV50" s="29"/>
      <c r="AW50" s="29"/>
      <c r="AX50" s="29"/>
      <c r="AY50" s="29"/>
      <c r="AZ50" s="29"/>
      <c r="BA50" s="29"/>
      <c r="BB50" s="32"/>
      <c r="BC50" s="29"/>
      <c r="BD50" s="885"/>
      <c r="BE50" s="29"/>
      <c r="BF50" s="29"/>
      <c r="BG50" s="29"/>
      <c r="BH50" s="29"/>
      <c r="BI50" s="29"/>
      <c r="BJ50" s="29"/>
      <c r="BK50" s="29"/>
      <c r="BL50" s="29"/>
      <c r="BM50" s="29"/>
      <c r="BN50" s="29"/>
      <c r="BO50" s="29"/>
      <c r="BP50" s="29"/>
      <c r="BQ50" s="29"/>
      <c r="BR50" s="29"/>
      <c r="BS50" s="29"/>
      <c r="BT50" s="29"/>
      <c r="BU50" s="29"/>
      <c r="BV50" s="29"/>
      <c r="BW50" s="29"/>
      <c r="BX50" s="29"/>
      <c r="BY50" s="29"/>
      <c r="BZ50" s="29"/>
      <c r="CA50" s="29"/>
      <c r="CB50" s="29"/>
      <c r="CC50" s="29"/>
      <c r="CD50" s="29"/>
      <c r="CE50" s="29"/>
      <c r="CF50" s="29"/>
      <c r="CG50" s="29"/>
      <c r="CH50" s="29"/>
      <c r="CI50" s="29"/>
      <c r="CJ50" s="29"/>
      <c r="CK50" s="29"/>
      <c r="CL50" s="29"/>
      <c r="CM50" s="29"/>
      <c r="CN50" s="29"/>
      <c r="CO50" s="29"/>
      <c r="CP50" s="29"/>
      <c r="CQ50" s="29"/>
      <c r="CR50" s="29"/>
      <c r="CS50" s="29"/>
      <c r="CT50" s="29"/>
      <c r="CU50" s="29"/>
      <c r="CV50" s="29"/>
      <c r="CW50" s="29"/>
      <c r="CX50" s="29"/>
      <c r="CY50" s="29"/>
      <c r="CZ50" s="29"/>
      <c r="DA50" s="29"/>
      <c r="DB50" s="29"/>
      <c r="DC50" s="29"/>
      <c r="DD50" s="29"/>
      <c r="DE50" s="29"/>
      <c r="DF50" s="29"/>
      <c r="DG50" s="29"/>
      <c r="DH50" s="29"/>
      <c r="DI50" s="29"/>
      <c r="DJ50" s="29"/>
      <c r="DK50" s="29"/>
      <c r="DL50" s="29"/>
      <c r="DM50" s="29"/>
      <c r="DN50" s="29"/>
      <c r="DO50" s="29"/>
      <c r="DP50" s="29"/>
      <c r="DQ50" s="29"/>
      <c r="DR50" s="29"/>
      <c r="DS50" s="29"/>
      <c r="DT50" s="29"/>
      <c r="DU50" s="29"/>
      <c r="DV50" s="32"/>
      <c r="DW50" s="29"/>
      <c r="DX50" s="29"/>
      <c r="DY50" s="32"/>
      <c r="DZ50" s="29"/>
      <c r="EA50" s="885"/>
      <c r="FH50" s="29"/>
      <c r="FI50" s="29"/>
      <c r="FJ50" s="29"/>
      <c r="FK50" s="29"/>
      <c r="FL50" s="29"/>
      <c r="FM50" s="29"/>
      <c r="FN50" s="29"/>
      <c r="FO50" s="29"/>
      <c r="FP50" s="29"/>
      <c r="FQ50" s="29"/>
      <c r="FR50" s="32"/>
      <c r="FS50" s="29"/>
      <c r="FT50" s="29"/>
      <c r="FU50" s="885"/>
      <c r="FV50" s="29"/>
      <c r="FW50" s="29"/>
      <c r="FX50" s="29"/>
      <c r="FY50" s="29"/>
      <c r="FZ50" s="29"/>
      <c r="GA50" s="29"/>
      <c r="GB50" s="29"/>
      <c r="GC50" s="29"/>
      <c r="GD50" s="29"/>
      <c r="GE50" s="29"/>
      <c r="GF50" s="29"/>
      <c r="GG50" s="29"/>
      <c r="GH50" s="29"/>
      <c r="GI50" s="29"/>
      <c r="GJ50" s="29"/>
      <c r="GK50" s="29"/>
      <c r="GL50" s="29"/>
      <c r="GM50" s="29"/>
      <c r="GN50" s="29"/>
      <c r="GO50" s="29"/>
      <c r="GP50" s="29"/>
      <c r="GQ50" s="29"/>
      <c r="GR50" s="29"/>
      <c r="GS50" s="29"/>
      <c r="GT50" s="29"/>
      <c r="GU50" s="29"/>
      <c r="GV50" s="29"/>
      <c r="GW50" s="29"/>
      <c r="GX50" s="29"/>
      <c r="GY50" s="29"/>
      <c r="GZ50" s="29"/>
      <c r="HA50" s="29"/>
      <c r="HB50" s="29"/>
      <c r="HC50" s="29"/>
      <c r="HD50" s="29"/>
      <c r="HE50" s="29"/>
      <c r="HF50" s="29"/>
      <c r="HG50" s="29"/>
      <c r="HH50" s="29"/>
      <c r="HI50" s="29"/>
      <c r="HJ50" s="29"/>
      <c r="HK50" s="32"/>
      <c r="HL50" s="29"/>
      <c r="HM50" s="29"/>
      <c r="HN50" s="29"/>
      <c r="HO50" s="29"/>
      <c r="HP50" s="29"/>
      <c r="HQ50" s="885"/>
      <c r="HR50" s="29"/>
      <c r="HS50" s="29"/>
      <c r="HT50" s="29"/>
      <c r="HU50" s="29"/>
      <c r="HV50" s="29"/>
      <c r="HW50" s="29"/>
      <c r="HX50" s="29"/>
      <c r="HY50" s="29"/>
      <c r="HZ50" s="29"/>
      <c r="IA50" s="29"/>
      <c r="IB50" s="29"/>
      <c r="IC50" s="29"/>
      <c r="ID50" s="29"/>
      <c r="IE50" s="29"/>
      <c r="IF50" s="29"/>
      <c r="IG50" s="29"/>
      <c r="IH50" s="29"/>
      <c r="II50" s="29"/>
      <c r="IJ50" s="29"/>
      <c r="IK50" s="29"/>
      <c r="IL50" s="29"/>
      <c r="IM50" s="29"/>
      <c r="IN50" s="29"/>
      <c r="IO50" s="29"/>
      <c r="IP50" s="29"/>
      <c r="IQ50" s="29"/>
      <c r="IR50" s="29"/>
      <c r="IS50" s="29"/>
      <c r="IT50" s="29"/>
      <c r="IU50" s="29"/>
      <c r="IV50" s="29"/>
      <c r="IW50" s="29"/>
      <c r="IX50" s="29"/>
      <c r="IY50" s="29"/>
      <c r="IZ50" s="29"/>
      <c r="JA50" s="29"/>
      <c r="JB50" s="29"/>
      <c r="JC50" s="29"/>
      <c r="JD50" s="29"/>
      <c r="JE50" s="29"/>
      <c r="JF50" s="29"/>
      <c r="JG50" s="29"/>
      <c r="JH50" s="29"/>
      <c r="JI50" s="29"/>
      <c r="JJ50" s="32"/>
      <c r="JK50" s="29"/>
      <c r="JL50" s="29"/>
      <c r="JM50" s="29"/>
      <c r="JN50" s="29"/>
      <c r="JO50" s="29"/>
      <c r="JP50" s="29"/>
      <c r="JQ50" s="29"/>
      <c r="JR50" s="29"/>
      <c r="JS50" s="29"/>
      <c r="JT50" s="32"/>
      <c r="JU50" s="32"/>
      <c r="JV50" s="29"/>
      <c r="JW50" s="32"/>
      <c r="JX50" s="29"/>
      <c r="JY50" s="29"/>
      <c r="JZ50" s="32"/>
      <c r="KA50" s="29"/>
      <c r="KB50" s="29"/>
      <c r="KC50" s="32"/>
      <c r="KD50" s="29"/>
      <c r="KE50" s="29"/>
      <c r="KF50" s="32"/>
      <c r="KG50" s="29"/>
      <c r="KH50" s="29"/>
      <c r="KI50" s="29"/>
      <c r="KJ50" s="32"/>
      <c r="KK50" s="32"/>
      <c r="KL50" s="32"/>
      <c r="KM50" s="885"/>
      <c r="KN50" s="29"/>
      <c r="KO50" s="29"/>
      <c r="KP50" s="29"/>
      <c r="KQ50" s="29"/>
      <c r="KR50" s="29"/>
      <c r="KS50" s="29"/>
      <c r="KT50" s="29"/>
      <c r="KU50" s="29"/>
      <c r="KV50" s="29"/>
      <c r="KW50" s="29"/>
      <c r="KX50" s="29"/>
      <c r="KY50" s="29"/>
      <c r="KZ50" s="29"/>
      <c r="LA50" s="29"/>
      <c r="LB50" s="29"/>
      <c r="LC50" s="29"/>
      <c r="LD50" s="29"/>
      <c r="LE50" s="29"/>
      <c r="LF50" s="29"/>
      <c r="LG50" s="29"/>
      <c r="LH50" s="29"/>
      <c r="LI50" s="29"/>
      <c r="LJ50" s="29"/>
      <c r="LK50" s="29"/>
      <c r="LL50" s="29"/>
      <c r="LM50" s="29"/>
      <c r="LN50" s="29"/>
      <c r="LO50" s="29"/>
      <c r="LP50" s="29"/>
      <c r="LQ50" s="29"/>
      <c r="LR50" s="29"/>
      <c r="LS50" s="29"/>
      <c r="LT50" s="29"/>
      <c r="LU50" s="29"/>
      <c r="LV50" s="29"/>
      <c r="LW50" s="29"/>
      <c r="LX50" s="29"/>
      <c r="LY50" s="29"/>
      <c r="LZ50" s="29"/>
      <c r="MA50" s="32"/>
      <c r="MB50" s="29"/>
      <c r="MC50" s="29"/>
      <c r="MD50" s="29"/>
      <c r="ME50" s="29"/>
      <c r="MF50" s="29"/>
      <c r="MG50" s="29"/>
      <c r="MH50" s="29"/>
      <c r="MI50" s="29"/>
      <c r="MJ50" s="29"/>
      <c r="MK50" s="32"/>
      <c r="ML50" s="32"/>
      <c r="MM50" s="32"/>
      <c r="MN50" s="32"/>
      <c r="MO50" s="32"/>
      <c r="MP50" s="32"/>
      <c r="MQ50" s="32"/>
      <c r="MR50" s="29"/>
      <c r="MS50" s="32"/>
      <c r="MT50" s="29"/>
      <c r="MU50" s="29"/>
      <c r="MV50" s="29"/>
      <c r="MW50" s="29"/>
      <c r="MX50" s="29"/>
      <c r="MY50" s="29"/>
      <c r="MZ50" s="32"/>
      <c r="NA50" s="32"/>
      <c r="NB50" s="32"/>
      <c r="NC50" s="32"/>
      <c r="ND50" s="32"/>
      <c r="NE50" s="32"/>
      <c r="NF50" s="32"/>
      <c r="NG50" s="32"/>
      <c r="NH50" s="885"/>
      <c r="NI50" s="29"/>
      <c r="NJ50" s="29"/>
      <c r="NK50" s="29"/>
      <c r="NL50" s="29"/>
      <c r="NM50" s="29"/>
      <c r="NN50" s="29"/>
      <c r="NO50" s="29"/>
      <c r="NP50" s="29"/>
      <c r="NQ50" s="29"/>
      <c r="NR50" s="29"/>
      <c r="NS50" s="29"/>
      <c r="NT50" s="29"/>
      <c r="NU50" s="29"/>
      <c r="NV50" s="29"/>
      <c r="NW50" s="29"/>
      <c r="NX50" s="29"/>
      <c r="NY50" s="29"/>
      <c r="NZ50" s="29"/>
      <c r="OA50" s="29"/>
      <c r="OB50" s="29"/>
      <c r="OC50" s="29"/>
      <c r="OD50" s="29"/>
      <c r="OE50" s="29"/>
      <c r="OF50" s="29"/>
      <c r="OG50" s="29"/>
      <c r="OH50" s="29"/>
      <c r="OI50" s="29"/>
      <c r="OJ50" s="29"/>
      <c r="OK50" s="29"/>
      <c r="OL50" s="29"/>
      <c r="OM50" s="29"/>
      <c r="ON50" s="29"/>
      <c r="OO50" s="29"/>
      <c r="OP50" s="29"/>
      <c r="OQ50" s="29"/>
      <c r="OR50" s="29"/>
      <c r="OS50" s="29"/>
      <c r="OT50" s="29"/>
      <c r="OU50" s="29"/>
      <c r="OV50" s="29"/>
      <c r="OW50" s="29"/>
      <c r="OX50" s="29"/>
      <c r="OY50" s="29"/>
      <c r="OZ50" s="29"/>
      <c r="PA50" s="32"/>
      <c r="PB50" s="29"/>
      <c r="PC50" s="32"/>
      <c r="PD50" s="32"/>
      <c r="PE50" s="32"/>
      <c r="PF50" s="29"/>
      <c r="PG50" s="29"/>
      <c r="PH50" s="29"/>
      <c r="PI50" s="29"/>
      <c r="PJ50" s="29"/>
      <c r="PK50" s="29"/>
      <c r="PL50" s="29"/>
      <c r="PM50" s="32"/>
      <c r="PN50" s="29"/>
      <c r="PO50" s="29"/>
      <c r="PP50" s="32"/>
      <c r="PQ50" s="32"/>
      <c r="PR50" s="32"/>
      <c r="PS50" s="32"/>
      <c r="PT50" s="32"/>
      <c r="PU50" s="32"/>
      <c r="PV50" s="32"/>
      <c r="PW50" s="32"/>
      <c r="PX50" s="32"/>
      <c r="PY50" s="32"/>
      <c r="PZ50" s="32"/>
      <c r="QA50" s="32"/>
      <c r="QB50" s="32"/>
      <c r="QC50" s="32"/>
      <c r="QD50" s="32"/>
      <c r="QE50" s="32"/>
      <c r="QF50" s="32"/>
      <c r="QG50" s="32"/>
      <c r="QH50" s="32"/>
      <c r="QI50" s="32"/>
      <c r="QJ50" s="32"/>
      <c r="QK50" s="885"/>
      <c r="QL50" s="29"/>
      <c r="QM50" s="29"/>
      <c r="QN50" s="29"/>
      <c r="QO50" s="29"/>
      <c r="QP50" s="29"/>
      <c r="QQ50" s="29"/>
      <c r="QR50" s="29"/>
      <c r="QS50" s="29"/>
      <c r="QT50" s="29"/>
      <c r="QU50" s="29"/>
      <c r="QV50" s="29"/>
      <c r="QW50" s="29"/>
      <c r="QX50" s="29"/>
      <c r="QY50" s="29"/>
      <c r="QZ50" s="29"/>
      <c r="RA50" s="29"/>
      <c r="RB50" s="29"/>
      <c r="RC50" s="29"/>
      <c r="RD50" s="29"/>
      <c r="RE50" s="29"/>
      <c r="RF50" s="29"/>
      <c r="RG50" s="32"/>
      <c r="RH50" s="29"/>
      <c r="RI50" s="29"/>
      <c r="RJ50" s="29"/>
      <c r="RK50" s="29"/>
      <c r="RL50" s="32"/>
      <c r="RM50" s="29"/>
      <c r="RN50" s="29"/>
      <c r="RO50" s="32"/>
      <c r="RP50" s="32"/>
      <c r="RQ50" s="29"/>
      <c r="RR50" s="32"/>
      <c r="RS50" s="29"/>
      <c r="RT50" s="32"/>
      <c r="RU50" s="32"/>
      <c r="RV50" s="32"/>
      <c r="RW50" s="32"/>
      <c r="RX50" s="32"/>
      <c r="RY50" s="32"/>
      <c r="RZ50" s="32"/>
      <c r="SA50" s="32"/>
      <c r="SB50" s="32"/>
      <c r="SC50" s="32"/>
      <c r="SD50" s="32"/>
      <c r="SE50" s="32"/>
      <c r="SF50" s="32"/>
      <c r="SG50" s="32"/>
      <c r="SH50" s="32"/>
      <c r="SI50" s="32"/>
      <c r="SJ50" s="32"/>
      <c r="SK50" s="32"/>
      <c r="SL50" s="32"/>
      <c r="SM50" s="56">
        <v>8.8699999999999992</v>
      </c>
      <c r="SN50" s="119"/>
      <c r="SO50" s="37">
        <v>10.41</v>
      </c>
      <c r="SP50" s="56">
        <f t="shared" si="145"/>
        <v>8.8699999999999992</v>
      </c>
      <c r="SQ50" s="56">
        <v>10.52</v>
      </c>
      <c r="SR50" s="357">
        <f t="shared" si="146"/>
        <v>0.18602029312288618</v>
      </c>
      <c r="SS50" s="35"/>
      <c r="ST50" s="35"/>
      <c r="SU50" s="35"/>
      <c r="SV50" s="54"/>
      <c r="SW50" s="40"/>
      <c r="SX50" s="40"/>
      <c r="SY50" s="35"/>
      <c r="SZ50" s="46"/>
      <c r="TA50" s="46"/>
      <c r="TB50" s="46"/>
      <c r="TC50" s="46"/>
      <c r="TD50" s="46"/>
      <c r="TE50" s="1051"/>
      <c r="TF50" s="46"/>
      <c r="TG50" s="46"/>
      <c r="TH50" s="1051"/>
      <c r="TI50" s="46"/>
      <c r="TJ50" s="46"/>
      <c r="TK50" s="1051"/>
      <c r="TL50" s="46"/>
      <c r="TM50" s="1051"/>
      <c r="TN50" s="1051"/>
      <c r="TO50" s="1051"/>
      <c r="TP50" s="1051"/>
      <c r="TQ50" s="54"/>
      <c r="TR50" s="54"/>
      <c r="TS50" s="54"/>
      <c r="TT50" s="54"/>
      <c r="TU50" s="54"/>
      <c r="TV50" s="1051"/>
      <c r="TW50" s="54"/>
      <c r="TX50" s="1051"/>
      <c r="TY50" s="54"/>
      <c r="TZ50" s="54"/>
      <c r="UA50" s="56"/>
      <c r="UB50" s="54"/>
      <c r="UC50" s="1051"/>
      <c r="UD50" s="54"/>
      <c r="UE50" s="54"/>
      <c r="UF50" s="1051"/>
      <c r="UG50" s="54"/>
      <c r="UH50" s="1051"/>
      <c r="UI50" s="1051"/>
      <c r="UJ50" s="1051">
        <v>8.65</v>
      </c>
      <c r="UK50" s="56"/>
      <c r="UL50" s="56">
        <v>10.75</v>
      </c>
      <c r="UM50" s="56">
        <v>8.65</v>
      </c>
      <c r="UN50" s="56">
        <v>10.83</v>
      </c>
      <c r="UO50" s="357">
        <f t="shared" si="148"/>
        <v>0.25202312138728317</v>
      </c>
      <c r="UP50" s="46"/>
      <c r="UQ50" s="46"/>
      <c r="UR50" s="46"/>
      <c r="US50" s="46"/>
      <c r="UT50" s="46"/>
      <c r="UU50" s="46"/>
      <c r="UV50" s="46"/>
      <c r="UW50" s="46"/>
      <c r="UX50" s="46"/>
      <c r="UY50" s="46"/>
      <c r="UZ50" s="46"/>
      <c r="VA50" s="46"/>
      <c r="VB50" s="46"/>
      <c r="VC50" s="46"/>
      <c r="VD50" s="46"/>
      <c r="VE50" s="46"/>
      <c r="VF50" s="46"/>
      <c r="VG50" s="54"/>
      <c r="VH50" s="54"/>
      <c r="VI50" s="54"/>
      <c r="VJ50" s="54"/>
      <c r="VK50" s="54"/>
      <c r="VL50" s="1051"/>
      <c r="VM50" s="1051"/>
      <c r="VN50" s="54"/>
      <c r="VO50" s="54"/>
      <c r="VP50" s="54"/>
      <c r="VQ50" s="1051"/>
      <c r="VR50" s="1051"/>
      <c r="VS50" s="54"/>
      <c r="VT50" s="54"/>
      <c r="VU50" s="54"/>
      <c r="VV50" s="1051"/>
      <c r="VW50" s="1051"/>
      <c r="VX50" s="54"/>
      <c r="VY50" s="54"/>
      <c r="VZ50" s="54"/>
      <c r="WA50" s="1051"/>
      <c r="WB50" s="1051"/>
      <c r="WC50" s="54"/>
      <c r="WD50" s="54"/>
      <c r="WE50" s="54"/>
      <c r="WF50" s="1051"/>
      <c r="WG50" s="54"/>
      <c r="WH50" s="54"/>
      <c r="WI50" s="884"/>
      <c r="WJ50" s="56"/>
      <c r="WK50" s="56"/>
      <c r="WL50" s="56"/>
      <c r="WM50" s="56"/>
      <c r="WN50" s="56"/>
      <c r="WO50" s="56"/>
      <c r="WP50" s="56"/>
      <c r="WQ50" s="56"/>
      <c r="WR50" s="56"/>
      <c r="WS50" s="56"/>
      <c r="WT50" s="56"/>
      <c r="WU50" s="56"/>
      <c r="WV50" s="1051"/>
      <c r="WW50" s="1051"/>
      <c r="WX50" s="56"/>
      <c r="WY50" s="1051"/>
      <c r="WZ50" s="1051"/>
      <c r="XA50" s="1051"/>
      <c r="XB50" s="1051"/>
      <c r="XC50" s="1051"/>
      <c r="XD50" s="1051"/>
      <c r="XE50" s="1051"/>
      <c r="XF50" s="1051"/>
      <c r="XG50" s="1051"/>
      <c r="XH50" s="1051"/>
      <c r="XI50" s="1051">
        <v>9.8000000000000007</v>
      </c>
      <c r="XJ50" s="1051"/>
      <c r="XK50" s="119">
        <v>11.94</v>
      </c>
      <c r="XL50" s="56">
        <f t="shared" si="149"/>
        <v>9.8000000000000007</v>
      </c>
      <c r="XM50" s="56"/>
      <c r="XN50" s="56">
        <v>11.84</v>
      </c>
      <c r="XO50" s="357">
        <f t="shared" si="150"/>
        <v>-1</v>
      </c>
      <c r="XP50" s="357">
        <f t="shared" si="151"/>
        <v>0.20816326530612234</v>
      </c>
      <c r="XQ50" s="357"/>
      <c r="XR50" s="56"/>
      <c r="XS50" s="56"/>
      <c r="XT50" s="56"/>
      <c r="XU50" s="54"/>
      <c r="XV50" s="54"/>
      <c r="XW50" s="56"/>
      <c r="XX50" s="54"/>
      <c r="XY50" s="28"/>
      <c r="XZ50" s="56"/>
      <c r="YA50" s="56"/>
      <c r="YB50" s="54"/>
      <c r="YC50" s="54"/>
      <c r="YD50" s="54"/>
      <c r="YE50" s="54"/>
      <c r="YF50" s="54"/>
      <c r="YG50" s="54"/>
      <c r="YH50" s="54"/>
      <c r="YI50" s="1051"/>
      <c r="YJ50" s="1050">
        <v>7.19</v>
      </c>
      <c r="YK50" s="1050"/>
      <c r="YL50" s="56">
        <v>8.75</v>
      </c>
      <c r="YM50" s="56">
        <f t="shared" si="152"/>
        <v>7.19</v>
      </c>
      <c r="YN50" s="56">
        <v>9.01</v>
      </c>
      <c r="YO50" s="5">
        <f t="shared" si="153"/>
        <v>0.25312934631432538</v>
      </c>
      <c r="YP50" s="54"/>
      <c r="YQ50" s="28"/>
      <c r="YR50" s="54"/>
      <c r="YS50" s="54"/>
      <c r="YT50" s="54"/>
      <c r="YU50" s="54"/>
      <c r="YV50" s="54"/>
      <c r="YW50" s="56"/>
      <c r="YX50" s="54"/>
      <c r="YY50" s="54"/>
      <c r="YZ50" s="56"/>
      <c r="ZA50" s="54"/>
      <c r="ZB50" s="54"/>
      <c r="ZC50" s="28"/>
      <c r="ZD50" s="56"/>
      <c r="ZE50" s="66">
        <v>7.4</v>
      </c>
      <c r="ZF50" s="56"/>
      <c r="ZG50" s="54">
        <v>8.74</v>
      </c>
      <c r="ZH50" s="54">
        <f t="shared" si="154"/>
        <v>7.4</v>
      </c>
      <c r="ZI50" s="54"/>
      <c r="ZJ50" s="5">
        <f t="shared" si="155"/>
        <v>-1</v>
      </c>
      <c r="ZK50" s="1050"/>
      <c r="ZL50" s="1050"/>
      <c r="ZM50" s="1050"/>
      <c r="ZN50" s="1392"/>
      <c r="ZO50" s="1322"/>
      <c r="ZP50" s="1322"/>
      <c r="ZQ50" s="1390"/>
      <c r="ZR50" s="1322"/>
      <c r="ZS50" s="1445"/>
      <c r="ZT50" s="1322"/>
      <c r="ZU50" s="1445"/>
      <c r="ZV50" s="1322"/>
      <c r="ZW50" s="1392"/>
      <c r="ZX50" s="56"/>
      <c r="ZY50" s="1322"/>
      <c r="ZZ50" s="1050"/>
      <c r="AAA50" s="884"/>
      <c r="AAB50" s="56">
        <v>9.5500000000000007</v>
      </c>
      <c r="AAC50" s="56">
        <v>11.57</v>
      </c>
      <c r="AAD50" s="56">
        <f t="shared" si="156"/>
        <v>9.5500000000000007</v>
      </c>
      <c r="AAE50" s="56">
        <v>9.84</v>
      </c>
      <c r="AAF50" s="1146">
        <f t="shared" si="157"/>
        <v>3.0366492146596768E-2</v>
      </c>
      <c r="AAG50" s="56"/>
      <c r="AAH50" s="56"/>
      <c r="AAI50" s="56"/>
      <c r="AAJ50" s="54"/>
      <c r="AAK50" s="54"/>
      <c r="AAL50" s="54"/>
      <c r="AAM50" s="66"/>
      <c r="AAN50" s="54"/>
      <c r="AAO50" s="1050"/>
      <c r="AAP50" s="54"/>
      <c r="AAQ50" s="28"/>
      <c r="AAR50" s="54"/>
      <c r="AAS50" s="1042"/>
      <c r="AAT50" s="1050"/>
      <c r="AAU50" s="1051"/>
      <c r="AAV50" s="54"/>
      <c r="AAW50" s="28">
        <v>7.25</v>
      </c>
      <c r="AAX50" s="28"/>
      <c r="AAY50" s="56">
        <v>8.51</v>
      </c>
      <c r="AAZ50" s="56">
        <f t="shared" si="158"/>
        <v>7.25</v>
      </c>
      <c r="ABA50" s="56">
        <v>8.73</v>
      </c>
      <c r="ABB50" s="357">
        <f t="shared" si="159"/>
        <v>0.20413793103448283</v>
      </c>
      <c r="ABC50" s="56">
        <v>4.63</v>
      </c>
      <c r="ABD50" s="56">
        <f t="shared" si="123"/>
        <v>4.63</v>
      </c>
      <c r="ABE50" s="52" t="s">
        <v>1159</v>
      </c>
      <c r="ABF50" s="5"/>
      <c r="ABG50" s="56">
        <v>4.8499999999999996</v>
      </c>
      <c r="ABH50" s="56">
        <f t="shared" si="125"/>
        <v>4.8499999999999996</v>
      </c>
      <c r="ABI50" s="56" t="s">
        <v>1159</v>
      </c>
      <c r="ABJ50" s="5"/>
      <c r="ABK50" s="56" t="s">
        <v>1159</v>
      </c>
      <c r="ABL50" s="56" t="str">
        <f t="shared" si="126"/>
        <v>Blocked</v>
      </c>
      <c r="ABM50" s="56" t="s">
        <v>1159</v>
      </c>
      <c r="ABN50" s="677"/>
      <c r="ABO50" s="40"/>
      <c r="ABP50" s="46"/>
      <c r="ABQ50" s="40"/>
      <c r="ABR50" s="40"/>
      <c r="ABS50" s="40"/>
      <c r="ABT50" s="40"/>
      <c r="ABU50" s="40"/>
      <c r="ABV50" s="40"/>
      <c r="ABW50" s="40"/>
      <c r="ABX50" s="40"/>
      <c r="ABY50" s="69"/>
      <c r="ABZ50" s="69"/>
      <c r="ACA50" s="69"/>
      <c r="ACB50" s="69"/>
      <c r="ACC50" s="371"/>
      <c r="ACD50" s="1052"/>
      <c r="ACE50" s="1052"/>
      <c r="ACF50" s="1052"/>
    </row>
    <row r="51" spans="1:760" s="4" customFormat="1" ht="44" thickBot="1" x14ac:dyDescent="0.4">
      <c r="A51" s="340">
        <v>49</v>
      </c>
      <c r="B51" s="52" t="s">
        <v>17</v>
      </c>
      <c r="C51" s="52" t="s">
        <v>1254</v>
      </c>
      <c r="D51" s="52" t="s">
        <v>2307</v>
      </c>
      <c r="E51" s="52" t="s">
        <v>3993</v>
      </c>
      <c r="F51" s="52" t="s">
        <v>2329</v>
      </c>
      <c r="G51" s="52" t="s">
        <v>2334</v>
      </c>
      <c r="H51" s="29"/>
      <c r="I51" s="29"/>
      <c r="J51" s="29"/>
      <c r="K51" s="29"/>
      <c r="L51" s="29"/>
      <c r="M51" s="29"/>
      <c r="N51" s="29"/>
      <c r="O51" s="29"/>
      <c r="P51" s="29"/>
      <c r="Q51" s="29"/>
      <c r="R51" s="29"/>
      <c r="S51" s="29"/>
      <c r="T51" s="29"/>
      <c r="U51" s="29"/>
      <c r="V51" s="29"/>
      <c r="W51" s="29"/>
      <c r="X51" s="29"/>
      <c r="Y51" s="29"/>
      <c r="Z51" s="29"/>
      <c r="AA51" s="29"/>
      <c r="AB51" s="29"/>
      <c r="AC51" s="29"/>
      <c r="AD51" s="29"/>
      <c r="AE51" s="29"/>
      <c r="AF51" s="29"/>
      <c r="AG51" s="29"/>
      <c r="AH51" s="29"/>
      <c r="AI51" s="29"/>
      <c r="AJ51" s="29"/>
      <c r="AK51" s="29"/>
      <c r="AL51" s="29"/>
      <c r="AM51" s="29"/>
      <c r="AN51" s="29"/>
      <c r="AO51" s="29"/>
      <c r="AP51" s="29"/>
      <c r="AQ51" s="29"/>
      <c r="AR51" s="29"/>
      <c r="AS51" s="29"/>
      <c r="AT51" s="29"/>
      <c r="AU51" s="29"/>
      <c r="AV51" s="29"/>
      <c r="AW51" s="29"/>
      <c r="AX51" s="29"/>
      <c r="AY51" s="29"/>
      <c r="AZ51" s="29"/>
      <c r="BA51" s="29"/>
      <c r="BB51" s="32"/>
      <c r="BC51" s="29"/>
      <c r="BD51" s="885"/>
      <c r="BE51" s="29"/>
      <c r="BF51" s="29"/>
      <c r="BG51" s="29"/>
      <c r="BH51" s="29"/>
      <c r="BI51" s="29"/>
      <c r="BJ51" s="29"/>
      <c r="BK51" s="29"/>
      <c r="BL51" s="29"/>
      <c r="BM51" s="29"/>
      <c r="BN51" s="29"/>
      <c r="BO51" s="29"/>
      <c r="BP51" s="29"/>
      <c r="BQ51" s="29"/>
      <c r="BR51" s="29"/>
      <c r="BS51" s="29"/>
      <c r="BT51" s="29"/>
      <c r="BU51" s="29"/>
      <c r="BV51" s="29"/>
      <c r="BW51" s="29"/>
      <c r="BX51" s="29"/>
      <c r="BY51" s="29"/>
      <c r="BZ51" s="29"/>
      <c r="CA51" s="29"/>
      <c r="CB51" s="29"/>
      <c r="CC51" s="29"/>
      <c r="CD51" s="29"/>
      <c r="CE51" s="29"/>
      <c r="CF51" s="29"/>
      <c r="CG51" s="29"/>
      <c r="CH51" s="29"/>
      <c r="CI51" s="29"/>
      <c r="CJ51" s="29"/>
      <c r="CK51" s="29"/>
      <c r="CL51" s="29"/>
      <c r="CM51" s="29"/>
      <c r="CN51" s="29"/>
      <c r="CO51" s="29"/>
      <c r="CP51" s="29"/>
      <c r="CQ51" s="29"/>
      <c r="CR51" s="29"/>
      <c r="CS51" s="29"/>
      <c r="CT51" s="29"/>
      <c r="CU51" s="29"/>
      <c r="CV51" s="29"/>
      <c r="CW51" s="29"/>
      <c r="CX51" s="29"/>
      <c r="CY51" s="29"/>
      <c r="CZ51" s="29"/>
      <c r="DA51" s="29"/>
      <c r="DB51" s="29"/>
      <c r="DC51" s="29"/>
      <c r="DD51" s="29"/>
      <c r="DE51" s="29"/>
      <c r="DF51" s="29"/>
      <c r="DG51" s="29"/>
      <c r="DH51" s="29"/>
      <c r="DI51" s="29"/>
      <c r="DJ51" s="29"/>
      <c r="DK51" s="29"/>
      <c r="DL51" s="29"/>
      <c r="DM51" s="29"/>
      <c r="DN51" s="29"/>
      <c r="DO51" s="29"/>
      <c r="DP51" s="29"/>
      <c r="DQ51" s="29"/>
      <c r="DR51" s="29"/>
      <c r="DS51" s="29"/>
      <c r="DT51" s="29"/>
      <c r="DU51" s="29"/>
      <c r="DV51" s="32"/>
      <c r="DW51" s="29"/>
      <c r="DX51" s="29"/>
      <c r="DY51" s="32"/>
      <c r="DZ51" s="29"/>
      <c r="EA51" s="885"/>
      <c r="FH51" s="29"/>
      <c r="FI51" s="29"/>
      <c r="FJ51" s="29"/>
      <c r="FK51" s="29"/>
      <c r="FL51" s="29"/>
      <c r="FM51" s="29"/>
      <c r="FN51" s="29"/>
      <c r="FO51" s="29"/>
      <c r="FP51" s="29"/>
      <c r="FQ51" s="29"/>
      <c r="FR51" s="32"/>
      <c r="FS51" s="29"/>
      <c r="FT51" s="29"/>
      <c r="FU51" s="885"/>
      <c r="FV51" s="29"/>
      <c r="FW51" s="29"/>
      <c r="FX51" s="29"/>
      <c r="FY51" s="29"/>
      <c r="FZ51" s="29"/>
      <c r="GA51" s="29"/>
      <c r="GB51" s="29"/>
      <c r="GC51" s="29"/>
      <c r="GD51" s="29"/>
      <c r="GE51" s="29"/>
      <c r="GF51" s="29"/>
      <c r="GG51" s="29"/>
      <c r="GH51" s="29"/>
      <c r="GI51" s="29"/>
      <c r="GJ51" s="29"/>
      <c r="GK51" s="29"/>
      <c r="GL51" s="29"/>
      <c r="GM51" s="29"/>
      <c r="GN51" s="29"/>
      <c r="GO51" s="29"/>
      <c r="GP51" s="29"/>
      <c r="GQ51" s="29"/>
      <c r="GR51" s="29"/>
      <c r="GS51" s="29"/>
      <c r="GT51" s="29"/>
      <c r="GU51" s="29"/>
      <c r="GV51" s="29"/>
      <c r="GW51" s="29"/>
      <c r="GX51" s="29"/>
      <c r="GY51" s="29"/>
      <c r="GZ51" s="29"/>
      <c r="HA51" s="29"/>
      <c r="HB51" s="29"/>
      <c r="HC51" s="29"/>
      <c r="HD51" s="29"/>
      <c r="HE51" s="29"/>
      <c r="HF51" s="29"/>
      <c r="HG51" s="29"/>
      <c r="HH51" s="29"/>
      <c r="HI51" s="29"/>
      <c r="HJ51" s="29"/>
      <c r="HK51" s="32"/>
      <c r="HL51" s="29"/>
      <c r="HM51" s="29"/>
      <c r="HN51" s="29"/>
      <c r="HO51" s="29"/>
      <c r="HP51" s="29"/>
      <c r="HQ51" s="885"/>
      <c r="HR51" s="29"/>
      <c r="HS51" s="29"/>
      <c r="HT51" s="29"/>
      <c r="HU51" s="29"/>
      <c r="HV51" s="29"/>
      <c r="HW51" s="29"/>
      <c r="HX51" s="29"/>
      <c r="HY51" s="29"/>
      <c r="HZ51" s="29"/>
      <c r="IA51" s="29"/>
      <c r="IB51" s="29"/>
      <c r="IC51" s="29"/>
      <c r="ID51" s="29"/>
      <c r="IE51" s="29"/>
      <c r="IF51" s="29"/>
      <c r="IG51" s="29"/>
      <c r="IH51" s="29"/>
      <c r="II51" s="29"/>
      <c r="IJ51" s="29"/>
      <c r="IK51" s="29"/>
      <c r="IL51" s="29"/>
      <c r="IM51" s="29"/>
      <c r="IN51" s="29"/>
      <c r="IO51" s="29"/>
      <c r="IP51" s="29"/>
      <c r="IQ51" s="29"/>
      <c r="IR51" s="29"/>
      <c r="IS51" s="29"/>
      <c r="IT51" s="29"/>
      <c r="IU51" s="29"/>
      <c r="IV51" s="29"/>
      <c r="IW51" s="29"/>
      <c r="IX51" s="29"/>
      <c r="IY51" s="29"/>
      <c r="IZ51" s="29"/>
      <c r="JA51" s="29"/>
      <c r="JB51" s="29"/>
      <c r="JC51" s="29"/>
      <c r="JD51" s="29"/>
      <c r="JE51" s="29"/>
      <c r="JF51" s="29"/>
      <c r="JG51" s="29"/>
      <c r="JH51" s="29"/>
      <c r="JI51" s="29"/>
      <c r="JJ51" s="32"/>
      <c r="JK51" s="29"/>
      <c r="JL51" s="29"/>
      <c r="JM51" s="29"/>
      <c r="JN51" s="29"/>
      <c r="JO51" s="29"/>
      <c r="JP51" s="29"/>
      <c r="JQ51" s="29"/>
      <c r="JR51" s="29"/>
      <c r="JS51" s="29"/>
      <c r="JT51" s="32"/>
      <c r="JU51" s="32"/>
      <c r="JV51" s="29"/>
      <c r="JW51" s="32"/>
      <c r="JX51" s="29"/>
      <c r="JY51" s="29"/>
      <c r="JZ51" s="32"/>
      <c r="KA51" s="29"/>
      <c r="KB51" s="29"/>
      <c r="KC51" s="32"/>
      <c r="KD51" s="29"/>
      <c r="KE51" s="29"/>
      <c r="KF51" s="32"/>
      <c r="KG51" s="29"/>
      <c r="KH51" s="29"/>
      <c r="KI51" s="29"/>
      <c r="KJ51" s="32"/>
      <c r="KK51" s="32"/>
      <c r="KL51" s="32"/>
      <c r="KM51" s="885"/>
      <c r="KN51" s="29"/>
      <c r="KO51" s="29"/>
      <c r="KP51" s="29"/>
      <c r="KQ51" s="29"/>
      <c r="KR51" s="29"/>
      <c r="KS51" s="29"/>
      <c r="KT51" s="29"/>
      <c r="KU51" s="29"/>
      <c r="KV51" s="29"/>
      <c r="KW51" s="29"/>
      <c r="KX51" s="29"/>
      <c r="KY51" s="29"/>
      <c r="KZ51" s="29"/>
      <c r="LA51" s="29"/>
      <c r="LB51" s="29"/>
      <c r="LC51" s="29"/>
      <c r="LD51" s="29"/>
      <c r="LE51" s="29"/>
      <c r="LF51" s="29"/>
      <c r="LG51" s="29"/>
      <c r="LH51" s="29"/>
      <c r="LI51" s="29"/>
      <c r="LJ51" s="29"/>
      <c r="LK51" s="29"/>
      <c r="LL51" s="29"/>
      <c r="LM51" s="29"/>
      <c r="LN51" s="29"/>
      <c r="LO51" s="29"/>
      <c r="LP51" s="29"/>
      <c r="LQ51" s="29"/>
      <c r="LR51" s="29"/>
      <c r="LS51" s="29"/>
      <c r="LT51" s="29"/>
      <c r="LU51" s="29"/>
      <c r="LV51" s="29"/>
      <c r="LW51" s="29"/>
      <c r="LX51" s="29"/>
      <c r="LY51" s="29"/>
      <c r="LZ51" s="29"/>
      <c r="MA51" s="32"/>
      <c r="MB51" s="29"/>
      <c r="MC51" s="29"/>
      <c r="MD51" s="29"/>
      <c r="ME51" s="29"/>
      <c r="MF51" s="29"/>
      <c r="MG51" s="29"/>
      <c r="MH51" s="29"/>
      <c r="MI51" s="29"/>
      <c r="MJ51" s="29"/>
      <c r="MK51" s="32"/>
      <c r="ML51" s="32"/>
      <c r="MM51" s="32"/>
      <c r="MN51" s="32"/>
      <c r="MO51" s="32"/>
      <c r="MP51" s="32"/>
      <c r="MQ51" s="32"/>
      <c r="MR51" s="29"/>
      <c r="MS51" s="32"/>
      <c r="MT51" s="29"/>
      <c r="MU51" s="29"/>
      <c r="MV51" s="29"/>
      <c r="MW51" s="29"/>
      <c r="MX51" s="29"/>
      <c r="MY51" s="29"/>
      <c r="MZ51" s="32"/>
      <c r="NA51" s="32"/>
      <c r="NB51" s="32"/>
      <c r="NC51" s="32"/>
      <c r="ND51" s="32"/>
      <c r="NE51" s="32"/>
      <c r="NF51" s="32"/>
      <c r="NG51" s="32"/>
      <c r="NH51" s="885"/>
      <c r="NI51" s="29"/>
      <c r="NJ51" s="29"/>
      <c r="NK51" s="29"/>
      <c r="NL51" s="29"/>
      <c r="NM51" s="29"/>
      <c r="NN51" s="29"/>
      <c r="NO51" s="29"/>
      <c r="NP51" s="29"/>
      <c r="NQ51" s="29"/>
      <c r="NR51" s="29"/>
      <c r="NS51" s="29"/>
      <c r="NT51" s="29"/>
      <c r="NU51" s="29"/>
      <c r="NV51" s="29"/>
      <c r="NW51" s="29"/>
      <c r="NX51" s="29"/>
      <c r="NY51" s="29"/>
      <c r="NZ51" s="29"/>
      <c r="OA51" s="29"/>
      <c r="OB51" s="29"/>
      <c r="OC51" s="29"/>
      <c r="OD51" s="29"/>
      <c r="OE51" s="29"/>
      <c r="OF51" s="29"/>
      <c r="OG51" s="29"/>
      <c r="OH51" s="29"/>
      <c r="OI51" s="29"/>
      <c r="OJ51" s="29"/>
      <c r="OK51" s="29"/>
      <c r="OL51" s="29"/>
      <c r="OM51" s="29"/>
      <c r="ON51" s="29"/>
      <c r="OO51" s="29"/>
      <c r="OP51" s="29"/>
      <c r="OQ51" s="29"/>
      <c r="OR51" s="29"/>
      <c r="OS51" s="29"/>
      <c r="OT51" s="29"/>
      <c r="OU51" s="29"/>
      <c r="OV51" s="29"/>
      <c r="OW51" s="29"/>
      <c r="OX51" s="29"/>
      <c r="OY51" s="29"/>
      <c r="OZ51" s="29"/>
      <c r="PA51" s="32"/>
      <c r="PB51" s="29"/>
      <c r="PC51" s="32"/>
      <c r="PD51" s="32"/>
      <c r="PE51" s="32"/>
      <c r="PF51" s="29"/>
      <c r="PG51" s="29"/>
      <c r="PH51" s="29"/>
      <c r="PI51" s="29"/>
      <c r="PJ51" s="29"/>
      <c r="PK51" s="29"/>
      <c r="PL51" s="29"/>
      <c r="PM51" s="32"/>
      <c r="PN51" s="29"/>
      <c r="PO51" s="29"/>
      <c r="PP51" s="32"/>
      <c r="PQ51" s="32"/>
      <c r="PR51" s="32"/>
      <c r="PS51" s="32"/>
      <c r="PT51" s="32"/>
      <c r="PU51" s="32"/>
      <c r="PV51" s="32"/>
      <c r="PW51" s="32"/>
      <c r="PX51" s="32"/>
      <c r="PY51" s="32"/>
      <c r="PZ51" s="32"/>
      <c r="QA51" s="32"/>
      <c r="QB51" s="32"/>
      <c r="QC51" s="32"/>
      <c r="QD51" s="32"/>
      <c r="QE51" s="32"/>
      <c r="QF51" s="32"/>
      <c r="QG51" s="32"/>
      <c r="QH51" s="32"/>
      <c r="QI51" s="32"/>
      <c r="QJ51" s="32"/>
      <c r="QK51" s="885"/>
      <c r="QL51" s="29"/>
      <c r="QM51" s="29"/>
      <c r="QN51" s="29"/>
      <c r="QO51" s="29"/>
      <c r="QP51" s="29"/>
      <c r="QQ51" s="29"/>
      <c r="QR51" s="29"/>
      <c r="QS51" s="29"/>
      <c r="QT51" s="29"/>
      <c r="QU51" s="29"/>
      <c r="QV51" s="29"/>
      <c r="QW51" s="29"/>
      <c r="QX51" s="29"/>
      <c r="QY51" s="29"/>
      <c r="QZ51" s="29"/>
      <c r="RA51" s="29"/>
      <c r="RB51" s="29"/>
      <c r="RC51" s="29"/>
      <c r="RD51" s="29"/>
      <c r="RE51" s="29"/>
      <c r="RF51" s="29"/>
      <c r="RG51" s="32"/>
      <c r="RH51" s="29"/>
      <c r="RI51" s="29"/>
      <c r="RJ51" s="29"/>
      <c r="RK51" s="29"/>
      <c r="RL51" s="32"/>
      <c r="RM51" s="29"/>
      <c r="RN51" s="29"/>
      <c r="RO51" s="32"/>
      <c r="RP51" s="32"/>
      <c r="RQ51" s="29"/>
      <c r="RR51" s="32"/>
      <c r="RS51" s="29"/>
      <c r="RT51" s="32"/>
      <c r="RU51" s="32"/>
      <c r="RV51" s="32"/>
      <c r="RW51" s="32"/>
      <c r="RX51" s="32"/>
      <c r="RY51" s="32"/>
      <c r="RZ51" s="32"/>
      <c r="SA51" s="32"/>
      <c r="SB51" s="32"/>
      <c r="SC51" s="32"/>
      <c r="SD51" s="32"/>
      <c r="SE51" s="32"/>
      <c r="SF51" s="32"/>
      <c r="SG51" s="32"/>
      <c r="SH51" s="32"/>
      <c r="SI51" s="32"/>
      <c r="SJ51" s="32"/>
      <c r="SK51" s="32"/>
      <c r="SL51" s="32"/>
      <c r="SM51" s="52">
        <v>6.9889999999999999</v>
      </c>
      <c r="SN51" s="1657"/>
      <c r="SO51" s="371">
        <v>7.36</v>
      </c>
      <c r="SP51" s="52">
        <f t="shared" si="145"/>
        <v>6.9889999999999999</v>
      </c>
      <c r="SQ51" s="52">
        <v>7.25</v>
      </c>
      <c r="SR51" s="5">
        <f t="shared" si="146"/>
        <v>3.7344398340248983E-2</v>
      </c>
      <c r="SS51" s="35"/>
      <c r="ST51" s="35"/>
      <c r="SU51" s="35"/>
      <c r="SV51" s="54"/>
      <c r="SW51" s="40"/>
      <c r="SX51" s="40"/>
      <c r="SY51" s="35"/>
      <c r="SZ51" s="46"/>
      <c r="TA51" s="46"/>
      <c r="TB51" s="46"/>
      <c r="TC51" s="46"/>
      <c r="TD51" s="46"/>
      <c r="TE51" s="37"/>
      <c r="TF51" s="46"/>
      <c r="TG51" s="46"/>
      <c r="TH51" s="37"/>
      <c r="TI51" s="46"/>
      <c r="TJ51" s="46"/>
      <c r="TK51" s="37"/>
      <c r="TL51" s="46"/>
      <c r="TM51" s="37"/>
      <c r="TN51" s="37"/>
      <c r="TO51" s="1049"/>
      <c r="TP51" s="37"/>
      <c r="TQ51" s="54"/>
      <c r="TR51" s="54"/>
      <c r="TS51" s="54"/>
      <c r="TT51" s="54"/>
      <c r="TU51" s="54"/>
      <c r="TV51" s="37"/>
      <c r="TW51" s="54"/>
      <c r="TX51" s="54"/>
      <c r="TY51" s="54"/>
      <c r="TZ51" s="54"/>
      <c r="UA51" s="52"/>
      <c r="UB51" s="54"/>
      <c r="UC51" s="1049"/>
      <c r="UD51" s="54"/>
      <c r="UE51" s="54"/>
      <c r="UF51" s="1049"/>
      <c r="UG51" s="54"/>
      <c r="UH51" s="1049"/>
      <c r="UI51" s="1049"/>
      <c r="UJ51" s="1049">
        <v>7.35</v>
      </c>
      <c r="UK51" s="52"/>
      <c r="UL51" s="52">
        <v>7.58</v>
      </c>
      <c r="UM51" s="52">
        <v>7.35</v>
      </c>
      <c r="UN51" s="52">
        <v>7.56</v>
      </c>
      <c r="UO51" s="5">
        <f t="shared" si="148"/>
        <v>2.8571428571428567E-2</v>
      </c>
      <c r="UP51" s="46"/>
      <c r="UQ51" s="46"/>
      <c r="UR51" s="46"/>
      <c r="US51" s="46"/>
      <c r="UT51" s="46"/>
      <c r="UU51" s="46"/>
      <c r="UV51" s="46"/>
      <c r="UW51" s="46"/>
      <c r="UX51" s="46"/>
      <c r="UY51" s="46"/>
      <c r="UZ51" s="46"/>
      <c r="VA51" s="46"/>
      <c r="VB51" s="46"/>
      <c r="VC51" s="46"/>
      <c r="VD51" s="46"/>
      <c r="VE51" s="46"/>
      <c r="VF51" s="46"/>
      <c r="VG51" s="54"/>
      <c r="VH51" s="54"/>
      <c r="VI51" s="54"/>
      <c r="VJ51" s="54"/>
      <c r="VK51" s="54"/>
      <c r="VL51" s="1049"/>
      <c r="VM51" s="1049"/>
      <c r="VN51" s="54"/>
      <c r="VO51" s="54"/>
      <c r="VP51" s="54"/>
      <c r="VQ51" s="1049"/>
      <c r="VR51" s="1049"/>
      <c r="VS51" s="54"/>
      <c r="VT51" s="54"/>
      <c r="VU51" s="54"/>
      <c r="VV51" s="1049"/>
      <c r="VW51" s="1049"/>
      <c r="VX51" s="54"/>
      <c r="VY51" s="54"/>
      <c r="VZ51" s="54"/>
      <c r="WA51" s="1049"/>
      <c r="WB51" s="1049"/>
      <c r="WC51" s="54"/>
      <c r="WD51" s="54"/>
      <c r="WE51" s="54"/>
      <c r="WF51" s="1049"/>
      <c r="WG51" s="54"/>
      <c r="WH51" s="54"/>
      <c r="WI51" s="32"/>
      <c r="WJ51" s="52"/>
      <c r="WK51" s="52"/>
      <c r="WL51" s="52"/>
      <c r="WM51" s="52"/>
      <c r="WN51" s="52"/>
      <c r="WO51" s="52"/>
      <c r="WP51" s="52"/>
      <c r="WQ51" s="52"/>
      <c r="WR51" s="52"/>
      <c r="WS51" s="52"/>
      <c r="WT51" s="52"/>
      <c r="WU51" s="52"/>
      <c r="WV51" s="1049"/>
      <c r="WW51" s="1049"/>
      <c r="WX51" s="52"/>
      <c r="WY51" s="1049"/>
      <c r="WZ51" s="1049"/>
      <c r="XA51" s="1049"/>
      <c r="XB51" s="1049"/>
      <c r="XC51" s="1049"/>
      <c r="XD51" s="1049"/>
      <c r="XE51" s="1049"/>
      <c r="XF51" s="1049"/>
      <c r="XG51" s="1049"/>
      <c r="XH51" s="1049"/>
      <c r="XI51" s="1049">
        <v>5.88</v>
      </c>
      <c r="XJ51" s="1049"/>
      <c r="XK51" s="1685">
        <v>6.22</v>
      </c>
      <c r="XL51" s="52">
        <f t="shared" si="149"/>
        <v>5.88</v>
      </c>
      <c r="XM51" s="52"/>
      <c r="XN51" s="52">
        <v>6.19</v>
      </c>
      <c r="XO51" s="5">
        <f t="shared" si="150"/>
        <v>-1</v>
      </c>
      <c r="XP51" s="5">
        <f t="shared" si="151"/>
        <v>5.2721088435374236E-2</v>
      </c>
      <c r="XQ51" s="5"/>
      <c r="XR51" s="52"/>
      <c r="XS51" s="52"/>
      <c r="XT51" s="52"/>
      <c r="XU51" s="54"/>
      <c r="XV51" s="54"/>
      <c r="XW51" s="52"/>
      <c r="XX51" s="54"/>
      <c r="XY51" s="28"/>
      <c r="XZ51" s="52"/>
      <c r="YA51" s="52"/>
      <c r="YB51" s="54"/>
      <c r="YC51" s="54"/>
      <c r="YD51" s="54"/>
      <c r="YE51" s="54"/>
      <c r="YF51" s="54"/>
      <c r="YG51" s="54"/>
      <c r="YH51" s="54"/>
      <c r="YI51" s="54"/>
      <c r="YJ51" s="54">
        <v>5.76</v>
      </c>
      <c r="YK51" s="54"/>
      <c r="YL51" s="52">
        <v>5.95</v>
      </c>
      <c r="YM51" s="52">
        <f t="shared" si="152"/>
        <v>5.76</v>
      </c>
      <c r="YN51" s="52">
        <v>6</v>
      </c>
      <c r="YO51" s="5">
        <f t="shared" si="153"/>
        <v>4.1666666666666706E-2</v>
      </c>
      <c r="YP51" s="54"/>
      <c r="YQ51" s="28"/>
      <c r="YR51" s="54"/>
      <c r="YS51" s="54"/>
      <c r="YT51" s="54"/>
      <c r="YU51" s="54"/>
      <c r="YV51" s="54"/>
      <c r="YW51" s="1049"/>
      <c r="YX51" s="54"/>
      <c r="YY51" s="54"/>
      <c r="YZ51" s="1049"/>
      <c r="ZA51" s="54"/>
      <c r="ZB51" s="54"/>
      <c r="ZC51" s="28"/>
      <c r="ZD51" s="52"/>
      <c r="ZE51" s="58">
        <v>6</v>
      </c>
      <c r="ZF51" s="52"/>
      <c r="ZG51" s="56">
        <v>6.26</v>
      </c>
      <c r="ZH51" s="56">
        <f t="shared" si="154"/>
        <v>6</v>
      </c>
      <c r="ZI51" s="56"/>
      <c r="ZJ51" s="357">
        <f t="shared" si="155"/>
        <v>-1</v>
      </c>
      <c r="ZK51" s="56"/>
      <c r="ZL51" s="56"/>
      <c r="ZM51" s="56"/>
      <c r="ZN51" s="1446"/>
      <c r="ZO51" s="1082"/>
      <c r="ZP51" s="1082"/>
      <c r="ZQ51" s="1089"/>
      <c r="ZR51" s="1082"/>
      <c r="ZS51" s="1620"/>
      <c r="ZT51" s="1082"/>
      <c r="ZU51" s="28"/>
      <c r="ZV51" s="1082"/>
      <c r="ZW51" s="1446"/>
      <c r="ZX51" s="52"/>
      <c r="ZY51" s="1235"/>
      <c r="ZZ51" s="1050"/>
      <c r="AAA51" s="32"/>
      <c r="AAB51" s="52">
        <v>5.84</v>
      </c>
      <c r="AAC51" s="52">
        <v>6.14</v>
      </c>
      <c r="AAD51" s="52">
        <f t="shared" si="156"/>
        <v>5.84</v>
      </c>
      <c r="AAE51" s="52">
        <v>5.92</v>
      </c>
      <c r="AAF51" s="678">
        <f t="shared" si="157"/>
        <v>1.3698630136986314E-2</v>
      </c>
      <c r="AAG51" s="52"/>
      <c r="AAH51" s="52"/>
      <c r="AAI51" s="58"/>
      <c r="AAJ51" s="54"/>
      <c r="AAK51" s="54"/>
      <c r="AAL51" s="54"/>
      <c r="AAM51" s="28"/>
      <c r="AAN51" s="54"/>
      <c r="AAO51" s="1050"/>
      <c r="AAP51" s="54"/>
      <c r="AAQ51" s="28"/>
      <c r="AAR51" s="54"/>
      <c r="AAS51" s="1042"/>
      <c r="AAT51" s="1050"/>
      <c r="AAU51" s="1049"/>
      <c r="AAV51" s="54"/>
      <c r="AAW51" s="28">
        <v>5.88</v>
      </c>
      <c r="AAX51" s="28"/>
      <c r="AAY51" s="52">
        <v>5.91</v>
      </c>
      <c r="AAZ51" s="52">
        <f t="shared" si="158"/>
        <v>5.88</v>
      </c>
      <c r="ABA51" s="52">
        <v>5.93</v>
      </c>
      <c r="ABB51" s="5">
        <f t="shared" si="159"/>
        <v>8.5034013605441872E-3</v>
      </c>
      <c r="ABC51" s="52">
        <v>4.26</v>
      </c>
      <c r="ABD51" s="52">
        <f t="shared" si="123"/>
        <v>4.26</v>
      </c>
      <c r="ABE51" s="56" t="s">
        <v>1159</v>
      </c>
      <c r="ABF51" s="5"/>
      <c r="ABG51" s="52">
        <v>4.3499999999999996</v>
      </c>
      <c r="ABH51" s="52">
        <f t="shared" si="125"/>
        <v>4.3499999999999996</v>
      </c>
      <c r="ABI51" s="52" t="s">
        <v>1159</v>
      </c>
      <c r="ABJ51" s="5"/>
      <c r="ABK51" s="1709" t="s">
        <v>1159</v>
      </c>
      <c r="ABL51" s="52" t="str">
        <f t="shared" si="126"/>
        <v>Blocked</v>
      </c>
      <c r="ABM51" s="52" t="s">
        <v>1159</v>
      </c>
      <c r="ABN51" s="677"/>
      <c r="ABO51" s="681"/>
      <c r="ABP51" s="1159"/>
      <c r="ABQ51" s="40"/>
      <c r="ABR51" s="40"/>
      <c r="ABS51" s="40"/>
      <c r="ABT51" s="40"/>
      <c r="ABU51" s="40"/>
      <c r="ABV51" s="40"/>
      <c r="ABW51" s="40"/>
      <c r="ABX51" s="40"/>
      <c r="ABY51" s="69"/>
      <c r="ABZ51" s="69"/>
      <c r="ACA51" s="69"/>
      <c r="ACB51" s="69"/>
      <c r="ACC51" s="36"/>
      <c r="ACD51" s="37"/>
      <c r="ACE51" s="37"/>
      <c r="ACF51" s="37"/>
    </row>
    <row r="52" spans="1:760" s="4" customFormat="1" ht="29.5" thickBot="1" x14ac:dyDescent="0.4">
      <c r="A52" s="339">
        <v>50</v>
      </c>
      <c r="B52" s="54" t="s">
        <v>17</v>
      </c>
      <c r="C52" s="54" t="s">
        <v>1254</v>
      </c>
      <c r="D52" s="54" t="s">
        <v>2307</v>
      </c>
      <c r="E52" s="54" t="s">
        <v>3993</v>
      </c>
      <c r="F52" s="54" t="s">
        <v>2335</v>
      </c>
      <c r="G52" s="54" t="s">
        <v>2336</v>
      </c>
      <c r="H52" s="29"/>
      <c r="I52" s="29"/>
      <c r="J52" s="29"/>
      <c r="K52" s="29"/>
      <c r="L52" s="29"/>
      <c r="M52" s="29"/>
      <c r="N52" s="29"/>
      <c r="O52" s="29"/>
      <c r="P52" s="29"/>
      <c r="Q52" s="29"/>
      <c r="R52" s="29"/>
      <c r="S52" s="29"/>
      <c r="T52" s="29"/>
      <c r="U52" s="29"/>
      <c r="V52" s="29"/>
      <c r="W52" s="29"/>
      <c r="X52" s="29"/>
      <c r="Y52" s="29"/>
      <c r="Z52" s="29"/>
      <c r="AA52" s="29"/>
      <c r="AB52" s="29"/>
      <c r="AC52" s="29"/>
      <c r="AD52" s="29"/>
      <c r="AE52" s="29"/>
      <c r="AF52" s="29"/>
      <c r="AG52" s="29"/>
      <c r="AH52" s="29"/>
      <c r="AI52" s="29"/>
      <c r="AJ52" s="29"/>
      <c r="AK52" s="29"/>
      <c r="AL52" s="29"/>
      <c r="AM52" s="29"/>
      <c r="AN52" s="29"/>
      <c r="AO52" s="29"/>
      <c r="AP52" s="29"/>
      <c r="AQ52" s="29"/>
      <c r="AR52" s="29"/>
      <c r="AS52" s="29"/>
      <c r="AT52" s="29"/>
      <c r="AU52" s="29"/>
      <c r="AV52" s="29"/>
      <c r="AW52" s="29"/>
      <c r="AX52" s="29"/>
      <c r="AY52" s="29"/>
      <c r="AZ52" s="29"/>
      <c r="BA52" s="29"/>
      <c r="BB52" s="32"/>
      <c r="BC52" s="29"/>
      <c r="BD52" s="885"/>
      <c r="BE52" s="29"/>
      <c r="BF52" s="29"/>
      <c r="BG52" s="29"/>
      <c r="BH52" s="29"/>
      <c r="BI52" s="29"/>
      <c r="BJ52" s="29"/>
      <c r="BK52" s="29"/>
      <c r="BL52" s="29"/>
      <c r="BM52" s="29"/>
      <c r="BN52" s="29"/>
      <c r="BO52" s="29"/>
      <c r="BP52" s="29"/>
      <c r="BQ52" s="29"/>
      <c r="BR52" s="29"/>
      <c r="BS52" s="29"/>
      <c r="BT52" s="29"/>
      <c r="BU52" s="29"/>
      <c r="BV52" s="29"/>
      <c r="BW52" s="29"/>
      <c r="BX52" s="29"/>
      <c r="BY52" s="29"/>
      <c r="BZ52" s="29"/>
      <c r="CA52" s="29"/>
      <c r="CB52" s="29"/>
      <c r="CC52" s="29"/>
      <c r="CD52" s="29"/>
      <c r="CE52" s="29"/>
      <c r="CF52" s="29"/>
      <c r="CG52" s="29"/>
      <c r="CH52" s="29"/>
      <c r="CI52" s="29"/>
      <c r="CJ52" s="29"/>
      <c r="CK52" s="29"/>
      <c r="CL52" s="29"/>
      <c r="CM52" s="29"/>
      <c r="CN52" s="29"/>
      <c r="CO52" s="29"/>
      <c r="CP52" s="29"/>
      <c r="CQ52" s="29"/>
      <c r="CR52" s="29"/>
      <c r="CS52" s="29"/>
      <c r="CT52" s="29"/>
      <c r="CU52" s="29"/>
      <c r="CV52" s="29"/>
      <c r="CW52" s="29"/>
      <c r="CX52" s="29"/>
      <c r="CY52" s="29"/>
      <c r="CZ52" s="29"/>
      <c r="DA52" s="29"/>
      <c r="DB52" s="29"/>
      <c r="DC52" s="29"/>
      <c r="DD52" s="29"/>
      <c r="DE52" s="29"/>
      <c r="DF52" s="29"/>
      <c r="DG52" s="29"/>
      <c r="DH52" s="29"/>
      <c r="DI52" s="29"/>
      <c r="DJ52" s="29"/>
      <c r="DK52" s="29"/>
      <c r="DL52" s="29"/>
      <c r="DM52" s="29"/>
      <c r="DN52" s="29"/>
      <c r="DO52" s="29"/>
      <c r="DP52" s="29"/>
      <c r="DQ52" s="29"/>
      <c r="DR52" s="29"/>
      <c r="DS52" s="29"/>
      <c r="DT52" s="29"/>
      <c r="DU52" s="29"/>
      <c r="DV52" s="32"/>
      <c r="DW52" s="29"/>
      <c r="DX52" s="29"/>
      <c r="DY52" s="32"/>
      <c r="DZ52" s="29"/>
      <c r="EA52" s="885"/>
      <c r="FH52" s="29"/>
      <c r="FI52" s="29"/>
      <c r="FJ52" s="29"/>
      <c r="FK52" s="29"/>
      <c r="FL52" s="29"/>
      <c r="FM52" s="29"/>
      <c r="FN52" s="29"/>
      <c r="FO52" s="29"/>
      <c r="FP52" s="29"/>
      <c r="FQ52" s="29"/>
      <c r="FR52" s="32"/>
      <c r="FS52" s="29"/>
      <c r="FT52" s="29"/>
      <c r="FU52" s="885"/>
      <c r="FV52" s="29"/>
      <c r="FW52" s="29"/>
      <c r="FX52" s="29"/>
      <c r="FY52" s="29"/>
      <c r="FZ52" s="29"/>
      <c r="GA52" s="29"/>
      <c r="GB52" s="29"/>
      <c r="GC52" s="29"/>
      <c r="GD52" s="29"/>
      <c r="GE52" s="29"/>
      <c r="GF52" s="29"/>
      <c r="GG52" s="29"/>
      <c r="GH52" s="29"/>
      <c r="GI52" s="29"/>
      <c r="GJ52" s="29"/>
      <c r="GK52" s="29"/>
      <c r="GL52" s="29"/>
      <c r="GM52" s="29"/>
      <c r="GN52" s="29"/>
      <c r="GO52" s="29"/>
      <c r="GP52" s="29"/>
      <c r="GQ52" s="29"/>
      <c r="GR52" s="29"/>
      <c r="GS52" s="29"/>
      <c r="GT52" s="29"/>
      <c r="GU52" s="29"/>
      <c r="GV52" s="29"/>
      <c r="GW52" s="29"/>
      <c r="GX52" s="29"/>
      <c r="GY52" s="29"/>
      <c r="GZ52" s="29"/>
      <c r="HA52" s="29"/>
      <c r="HB52" s="29"/>
      <c r="HC52" s="29"/>
      <c r="HD52" s="29"/>
      <c r="HE52" s="29"/>
      <c r="HF52" s="29"/>
      <c r="HG52" s="29"/>
      <c r="HH52" s="29"/>
      <c r="HI52" s="29"/>
      <c r="HJ52" s="29"/>
      <c r="HK52" s="32"/>
      <c r="HL52" s="29"/>
      <c r="HM52" s="29"/>
      <c r="HN52" s="29"/>
      <c r="HO52" s="29"/>
      <c r="HP52" s="29"/>
      <c r="HQ52" s="885"/>
      <c r="HR52" s="29"/>
      <c r="HS52" s="29"/>
      <c r="HT52" s="29"/>
      <c r="HU52" s="29"/>
      <c r="HV52" s="29"/>
      <c r="HW52" s="29"/>
      <c r="HX52" s="29"/>
      <c r="HY52" s="29"/>
      <c r="HZ52" s="29"/>
      <c r="IA52" s="29"/>
      <c r="IB52" s="29"/>
      <c r="IC52" s="29"/>
      <c r="ID52" s="29"/>
      <c r="IE52" s="29"/>
      <c r="IF52" s="29"/>
      <c r="IG52" s="29"/>
      <c r="IH52" s="29"/>
      <c r="II52" s="29"/>
      <c r="IJ52" s="29"/>
      <c r="IK52" s="29"/>
      <c r="IL52" s="29"/>
      <c r="IM52" s="29"/>
      <c r="IN52" s="29"/>
      <c r="IO52" s="29"/>
      <c r="IP52" s="29"/>
      <c r="IQ52" s="29"/>
      <c r="IR52" s="29"/>
      <c r="IS52" s="29"/>
      <c r="IT52" s="29"/>
      <c r="IU52" s="29"/>
      <c r="IV52" s="29"/>
      <c r="IW52" s="29"/>
      <c r="IX52" s="29"/>
      <c r="IY52" s="29"/>
      <c r="IZ52" s="29"/>
      <c r="JA52" s="29"/>
      <c r="JB52" s="29"/>
      <c r="JC52" s="29"/>
      <c r="JD52" s="29"/>
      <c r="JE52" s="29"/>
      <c r="JF52" s="29"/>
      <c r="JG52" s="29"/>
      <c r="JH52" s="29"/>
      <c r="JI52" s="29"/>
      <c r="JJ52" s="32"/>
      <c r="JK52" s="29"/>
      <c r="JL52" s="29"/>
      <c r="JM52" s="29"/>
      <c r="JN52" s="29"/>
      <c r="JO52" s="29"/>
      <c r="JP52" s="29"/>
      <c r="JQ52" s="29"/>
      <c r="JR52" s="29"/>
      <c r="JS52" s="29"/>
      <c r="JT52" s="32"/>
      <c r="JU52" s="32"/>
      <c r="JV52" s="29"/>
      <c r="JW52" s="32"/>
      <c r="JX52" s="29"/>
      <c r="JY52" s="29"/>
      <c r="JZ52" s="32"/>
      <c r="KA52" s="29"/>
      <c r="KB52" s="29"/>
      <c r="KC52" s="32"/>
      <c r="KD52" s="29"/>
      <c r="KE52" s="29"/>
      <c r="KF52" s="32"/>
      <c r="KG52" s="29"/>
      <c r="KH52" s="29"/>
      <c r="KI52" s="29"/>
      <c r="KJ52" s="32"/>
      <c r="KK52" s="32"/>
      <c r="KL52" s="32"/>
      <c r="KM52" s="885"/>
      <c r="KN52" s="29"/>
      <c r="KO52" s="29"/>
      <c r="KP52" s="29"/>
      <c r="KQ52" s="29"/>
      <c r="KR52" s="29"/>
      <c r="KS52" s="29"/>
      <c r="KT52" s="29"/>
      <c r="KU52" s="29"/>
      <c r="KV52" s="29"/>
      <c r="KW52" s="29"/>
      <c r="KX52" s="29"/>
      <c r="KY52" s="29"/>
      <c r="KZ52" s="29"/>
      <c r="LA52" s="29"/>
      <c r="LB52" s="29"/>
      <c r="LC52" s="29"/>
      <c r="LD52" s="29"/>
      <c r="LE52" s="29"/>
      <c r="LF52" s="29"/>
      <c r="LG52" s="29"/>
      <c r="LH52" s="29"/>
      <c r="LI52" s="29"/>
      <c r="LJ52" s="29"/>
      <c r="LK52" s="29"/>
      <c r="LL52" s="29"/>
      <c r="LM52" s="29"/>
      <c r="LN52" s="29"/>
      <c r="LO52" s="29"/>
      <c r="LP52" s="29"/>
      <c r="LQ52" s="29"/>
      <c r="LR52" s="29"/>
      <c r="LS52" s="29"/>
      <c r="LT52" s="29"/>
      <c r="LU52" s="29"/>
      <c r="LV52" s="29"/>
      <c r="LW52" s="29"/>
      <c r="LX52" s="29"/>
      <c r="LY52" s="29"/>
      <c r="LZ52" s="29"/>
      <c r="MA52" s="32"/>
      <c r="MB52" s="29"/>
      <c r="MC52" s="29"/>
      <c r="MD52" s="29"/>
      <c r="ME52" s="29"/>
      <c r="MF52" s="29"/>
      <c r="MG52" s="29"/>
      <c r="MH52" s="29"/>
      <c r="MI52" s="29"/>
      <c r="MJ52" s="29"/>
      <c r="MK52" s="32"/>
      <c r="ML52" s="32"/>
      <c r="MM52" s="32"/>
      <c r="MN52" s="32"/>
      <c r="MO52" s="32"/>
      <c r="MP52" s="32"/>
      <c r="MQ52" s="32"/>
      <c r="MR52" s="29"/>
      <c r="MS52" s="32"/>
      <c r="MT52" s="29"/>
      <c r="MU52" s="29"/>
      <c r="MV52" s="29"/>
      <c r="MW52" s="29"/>
      <c r="MX52" s="29"/>
      <c r="MY52" s="29"/>
      <c r="MZ52" s="32"/>
      <c r="NA52" s="32"/>
      <c r="NB52" s="32"/>
      <c r="NC52" s="32"/>
      <c r="ND52" s="32"/>
      <c r="NE52" s="32"/>
      <c r="NF52" s="32"/>
      <c r="NG52" s="32"/>
      <c r="NH52" s="885"/>
      <c r="NI52" s="29"/>
      <c r="NJ52" s="29"/>
      <c r="NK52" s="29"/>
      <c r="NL52" s="29"/>
      <c r="NM52" s="29"/>
      <c r="NN52" s="29"/>
      <c r="NO52" s="29"/>
      <c r="NP52" s="29"/>
      <c r="NQ52" s="29"/>
      <c r="NR52" s="29"/>
      <c r="NS52" s="29"/>
      <c r="NT52" s="29"/>
      <c r="NU52" s="29"/>
      <c r="NV52" s="29"/>
      <c r="NW52" s="29"/>
      <c r="NX52" s="29"/>
      <c r="NY52" s="29"/>
      <c r="NZ52" s="29"/>
      <c r="OA52" s="29"/>
      <c r="OB52" s="29"/>
      <c r="OC52" s="29"/>
      <c r="OD52" s="29"/>
      <c r="OE52" s="29"/>
      <c r="OF52" s="29"/>
      <c r="OG52" s="29"/>
      <c r="OH52" s="29"/>
      <c r="OI52" s="29"/>
      <c r="OJ52" s="29"/>
      <c r="OK52" s="29"/>
      <c r="OL52" s="29"/>
      <c r="OM52" s="29"/>
      <c r="ON52" s="29"/>
      <c r="OO52" s="29"/>
      <c r="OP52" s="29"/>
      <c r="OQ52" s="29"/>
      <c r="OR52" s="29"/>
      <c r="OS52" s="29"/>
      <c r="OT52" s="29"/>
      <c r="OU52" s="29"/>
      <c r="OV52" s="29"/>
      <c r="OW52" s="29"/>
      <c r="OX52" s="29"/>
      <c r="OY52" s="29"/>
      <c r="OZ52" s="29"/>
      <c r="PA52" s="32"/>
      <c r="PB52" s="29"/>
      <c r="PC52" s="32"/>
      <c r="PD52" s="32"/>
      <c r="PE52" s="32"/>
      <c r="PF52" s="29"/>
      <c r="PG52" s="29"/>
      <c r="PH52" s="29"/>
      <c r="PI52" s="29"/>
      <c r="PJ52" s="29"/>
      <c r="PK52" s="29"/>
      <c r="PL52" s="29"/>
      <c r="PM52" s="32"/>
      <c r="PN52" s="29"/>
      <c r="PO52" s="29"/>
      <c r="PP52" s="32"/>
      <c r="PQ52" s="32"/>
      <c r="PR52" s="32"/>
      <c r="PS52" s="32"/>
      <c r="PT52" s="32"/>
      <c r="PU52" s="32"/>
      <c r="PV52" s="32"/>
      <c r="PW52" s="32"/>
      <c r="PX52" s="32"/>
      <c r="PY52" s="32"/>
      <c r="PZ52" s="32"/>
      <c r="QA52" s="32"/>
      <c r="QB52" s="32"/>
      <c r="QC52" s="32"/>
      <c r="QD52" s="32"/>
      <c r="QE52" s="32"/>
      <c r="QF52" s="32"/>
      <c r="QG52" s="32"/>
      <c r="QH52" s="32"/>
      <c r="QI52" s="32"/>
      <c r="QJ52" s="32"/>
      <c r="QK52" s="885"/>
      <c r="QL52" s="29"/>
      <c r="QM52" s="29"/>
      <c r="QN52" s="29"/>
      <c r="QO52" s="29"/>
      <c r="QP52" s="29"/>
      <c r="QQ52" s="29"/>
      <c r="QR52" s="29"/>
      <c r="QS52" s="29"/>
      <c r="QT52" s="29"/>
      <c r="QU52" s="29"/>
      <c r="QV52" s="29"/>
      <c r="QW52" s="29"/>
      <c r="QX52" s="29"/>
      <c r="QY52" s="29"/>
      <c r="QZ52" s="29"/>
      <c r="RA52" s="29"/>
      <c r="RB52" s="29"/>
      <c r="RC52" s="29"/>
      <c r="RD52" s="29"/>
      <c r="RE52" s="29"/>
      <c r="RF52" s="29"/>
      <c r="RG52" s="32"/>
      <c r="RH52" s="29"/>
      <c r="RI52" s="29"/>
      <c r="RJ52" s="29"/>
      <c r="RK52" s="29"/>
      <c r="RL52" s="32"/>
      <c r="RM52" s="29"/>
      <c r="RN52" s="29"/>
      <c r="RO52" s="32"/>
      <c r="RP52" s="32"/>
      <c r="RQ52" s="29"/>
      <c r="RR52" s="32"/>
      <c r="RS52" s="29"/>
      <c r="RT52" s="32"/>
      <c r="RU52" s="32"/>
      <c r="RV52" s="32"/>
      <c r="RW52" s="32"/>
      <c r="RX52" s="32"/>
      <c r="RY52" s="32"/>
      <c r="RZ52" s="32"/>
      <c r="SA52" s="32"/>
      <c r="SB52" s="32"/>
      <c r="SC52" s="32"/>
      <c r="SD52" s="32"/>
      <c r="SE52" s="32"/>
      <c r="SF52" s="32"/>
      <c r="SG52" s="32"/>
      <c r="SH52" s="32"/>
      <c r="SI52" s="32"/>
      <c r="SJ52" s="32"/>
      <c r="SK52" s="32"/>
      <c r="SL52" s="32"/>
      <c r="SM52" s="54">
        <v>1.97</v>
      </c>
      <c r="SN52" s="119"/>
      <c r="SO52" s="37" t="s">
        <v>1502</v>
      </c>
      <c r="SP52" s="54">
        <f t="shared" si="145"/>
        <v>1.97</v>
      </c>
      <c r="SQ52" s="54" t="s">
        <v>1502</v>
      </c>
      <c r="SR52" s="5"/>
      <c r="SS52" s="35"/>
      <c r="ST52" s="35"/>
      <c r="SU52" s="35"/>
      <c r="SV52" s="54"/>
      <c r="SW52" s="40"/>
      <c r="SX52" s="40"/>
      <c r="SY52" s="35"/>
      <c r="SZ52" s="46"/>
      <c r="TA52" s="46"/>
      <c r="TB52" s="46"/>
      <c r="TC52" s="46"/>
      <c r="TD52" s="46"/>
      <c r="TE52" s="46"/>
      <c r="TF52" s="46"/>
      <c r="TG52" s="46"/>
      <c r="TH52" s="46"/>
      <c r="TI52" s="46"/>
      <c r="TJ52" s="46"/>
      <c r="TK52" s="46"/>
      <c r="TL52" s="46"/>
      <c r="TM52" s="46"/>
      <c r="TN52" s="46"/>
      <c r="TO52" s="1050"/>
      <c r="TP52" s="46"/>
      <c r="TQ52" s="54"/>
      <c r="TR52" s="54"/>
      <c r="TS52" s="54"/>
      <c r="TT52" s="54"/>
      <c r="TU52" s="54"/>
      <c r="TV52" s="46"/>
      <c r="TW52" s="54"/>
      <c r="TX52" s="54"/>
      <c r="TY52" s="54"/>
      <c r="TZ52" s="54"/>
      <c r="UA52" s="54"/>
      <c r="UB52" s="54"/>
      <c r="UC52" s="1050"/>
      <c r="UD52" s="54"/>
      <c r="UE52" s="54"/>
      <c r="UF52" s="1050"/>
      <c r="UG52" s="54"/>
      <c r="UH52" s="1050"/>
      <c r="UI52" s="1050"/>
      <c r="UJ52" s="1050">
        <v>2.75</v>
      </c>
      <c r="UK52" s="54"/>
      <c r="UL52" s="54" t="s">
        <v>1502</v>
      </c>
      <c r="UM52" s="54">
        <v>2.75</v>
      </c>
      <c r="UN52" s="56" t="s">
        <v>1502</v>
      </c>
      <c r="UO52" s="5"/>
      <c r="UP52" s="46"/>
      <c r="UQ52" s="46"/>
      <c r="UR52" s="46"/>
      <c r="US52" s="46"/>
      <c r="UT52" s="46"/>
      <c r="UU52" s="46"/>
      <c r="UV52" s="46"/>
      <c r="UW52" s="46"/>
      <c r="UX52" s="46"/>
      <c r="UY52" s="46"/>
      <c r="UZ52" s="46"/>
      <c r="VA52" s="46"/>
      <c r="VB52" s="46"/>
      <c r="VC52" s="46"/>
      <c r="VD52" s="46"/>
      <c r="VE52" s="46"/>
      <c r="VF52" s="46"/>
      <c r="VG52" s="54"/>
      <c r="VH52" s="54"/>
      <c r="VI52" s="54"/>
      <c r="VJ52" s="54"/>
      <c r="VK52" s="54"/>
      <c r="VL52" s="1050"/>
      <c r="VM52" s="1050"/>
      <c r="VN52" s="54"/>
      <c r="VO52" s="54"/>
      <c r="VP52" s="54"/>
      <c r="VQ52" s="1050"/>
      <c r="VR52" s="1050"/>
      <c r="VS52" s="54"/>
      <c r="VT52" s="54"/>
      <c r="VU52" s="54"/>
      <c r="VV52" s="1050"/>
      <c r="VW52" s="1050"/>
      <c r="VX52" s="54"/>
      <c r="VY52" s="54"/>
      <c r="VZ52" s="54"/>
      <c r="WA52" s="1050"/>
      <c r="WB52" s="1050"/>
      <c r="WC52" s="54"/>
      <c r="WD52" s="54"/>
      <c r="WE52" s="54"/>
      <c r="WF52" s="1050"/>
      <c r="WG52" s="54"/>
      <c r="WH52" s="54"/>
      <c r="WI52" s="919"/>
      <c r="WJ52" s="54"/>
      <c r="WK52" s="54"/>
      <c r="WL52" s="54"/>
      <c r="WM52" s="54"/>
      <c r="WN52" s="54"/>
      <c r="WO52" s="54"/>
      <c r="WP52" s="54"/>
      <c r="WQ52" s="54"/>
      <c r="WR52" s="54"/>
      <c r="WS52" s="54"/>
      <c r="WT52" s="54"/>
      <c r="WU52" s="54"/>
      <c r="WV52" s="1050"/>
      <c r="WW52" s="1050"/>
      <c r="WX52" s="54"/>
      <c r="WY52" s="1050"/>
      <c r="WZ52" s="1050"/>
      <c r="XA52" s="1050"/>
      <c r="XB52" s="1050"/>
      <c r="XC52" s="1050"/>
      <c r="XD52" s="1050"/>
      <c r="XE52" s="1050"/>
      <c r="XF52" s="1050"/>
      <c r="XG52" s="1050"/>
      <c r="XH52" s="1050"/>
      <c r="XI52" s="1050" t="s">
        <v>1502</v>
      </c>
      <c r="XJ52" s="1050"/>
      <c r="XK52" s="119" t="s">
        <v>1502</v>
      </c>
      <c r="XL52" s="112" t="s">
        <v>1502</v>
      </c>
      <c r="XM52" s="54"/>
      <c r="XN52" s="54" t="s">
        <v>1502</v>
      </c>
      <c r="XO52" s="5"/>
      <c r="XP52" s="5"/>
      <c r="XQ52" s="5"/>
      <c r="XR52" s="54"/>
      <c r="XS52" s="54"/>
      <c r="XT52" s="54"/>
      <c r="XU52" s="54"/>
      <c r="XV52" s="54"/>
      <c r="XW52" s="54"/>
      <c r="XX52" s="54"/>
      <c r="XY52" s="28"/>
      <c r="XZ52" s="54"/>
      <c r="YA52" s="54"/>
      <c r="YB52" s="54"/>
      <c r="YC52" s="54"/>
      <c r="YD52" s="54"/>
      <c r="YE52" s="54"/>
      <c r="YF52" s="54"/>
      <c r="YG52" s="54"/>
      <c r="YH52" s="54"/>
      <c r="YI52" s="1050"/>
      <c r="YJ52" s="1050" t="s">
        <v>1502</v>
      </c>
      <c r="YK52" s="1050"/>
      <c r="YL52" s="1050" t="s">
        <v>1502</v>
      </c>
      <c r="YM52" s="54" t="s">
        <v>1502</v>
      </c>
      <c r="YN52" s="54" t="s">
        <v>1502</v>
      </c>
      <c r="YO52" s="5"/>
      <c r="YP52" s="54"/>
      <c r="YQ52" s="28"/>
      <c r="YR52" s="54"/>
      <c r="YS52" s="54"/>
      <c r="YT52" s="54"/>
      <c r="YU52" s="54"/>
      <c r="YV52" s="54"/>
      <c r="YW52" s="54"/>
      <c r="YX52" s="54"/>
      <c r="YY52" s="54"/>
      <c r="YZ52" s="54"/>
      <c r="ZA52" s="54"/>
      <c r="ZB52" s="54"/>
      <c r="ZC52" s="28"/>
      <c r="ZD52" s="54"/>
      <c r="ZE52" s="28" t="s">
        <v>1502</v>
      </c>
      <c r="ZF52" s="54"/>
      <c r="ZG52" s="54" t="s">
        <v>1502</v>
      </c>
      <c r="ZH52" s="54" t="s">
        <v>1502</v>
      </c>
      <c r="ZI52" s="54"/>
      <c r="ZJ52" s="5"/>
      <c r="ZK52" s="1050"/>
      <c r="ZL52" s="1050"/>
      <c r="ZM52" s="1050"/>
      <c r="ZN52" s="1446"/>
      <c r="ZO52" s="1082"/>
      <c r="ZP52" s="1082"/>
      <c r="ZQ52" s="1089"/>
      <c r="ZR52" s="1082"/>
      <c r="ZS52" s="1620"/>
      <c r="ZT52" s="1082"/>
      <c r="ZU52" s="1620"/>
      <c r="ZV52" s="1082"/>
      <c r="ZW52" s="1446"/>
      <c r="ZX52" s="54"/>
      <c r="ZY52" s="1082"/>
      <c r="ZZ52" s="1050"/>
      <c r="AAA52" s="919"/>
      <c r="AAB52" s="54" t="s">
        <v>1502</v>
      </c>
      <c r="AAC52" s="54" t="s">
        <v>1502</v>
      </c>
      <c r="AAD52" s="54" t="s">
        <v>1502</v>
      </c>
      <c r="AAE52" s="54" t="s">
        <v>1502</v>
      </c>
      <c r="AAF52" s="677"/>
      <c r="AAG52" s="54"/>
      <c r="AAH52" s="54"/>
      <c r="AAI52" s="28"/>
      <c r="AAJ52" s="54"/>
      <c r="AAK52" s="54"/>
      <c r="AAL52" s="54"/>
      <c r="AAM52" s="28"/>
      <c r="AAN52" s="54"/>
      <c r="AAO52" s="1050"/>
      <c r="AAP52" s="54"/>
      <c r="AAQ52" s="28"/>
      <c r="AAR52" s="54"/>
      <c r="AAS52" s="1049"/>
      <c r="AAT52" s="1050"/>
      <c r="AAU52" s="1050"/>
      <c r="AAV52" s="54"/>
      <c r="AAW52" s="28" t="s">
        <v>1502</v>
      </c>
      <c r="AAX52" s="28"/>
      <c r="AAY52" s="54" t="s">
        <v>1502</v>
      </c>
      <c r="AAZ52" s="54" t="s">
        <v>1502</v>
      </c>
      <c r="ABA52" s="54" t="s">
        <v>1502</v>
      </c>
      <c r="ABB52" s="5"/>
      <c r="ABC52" s="56" t="s">
        <v>1502</v>
      </c>
      <c r="ABD52" s="56" t="str">
        <f t="shared" si="123"/>
        <v>NA</v>
      </c>
      <c r="ABE52" s="52" t="s">
        <v>1502</v>
      </c>
      <c r="ABF52" s="357"/>
      <c r="ABG52" s="56" t="s">
        <v>1502</v>
      </c>
      <c r="ABH52" s="56" t="str">
        <f t="shared" si="125"/>
        <v>NA</v>
      </c>
      <c r="ABI52" s="56" t="s">
        <v>1502</v>
      </c>
      <c r="ABJ52" s="357"/>
      <c r="ABK52" s="56" t="s">
        <v>1502</v>
      </c>
      <c r="ABL52" s="56" t="str">
        <f t="shared" si="126"/>
        <v>NA</v>
      </c>
      <c r="ABM52" s="56" t="s">
        <v>1502</v>
      </c>
      <c r="ABN52" s="1146"/>
      <c r="ABO52" s="371"/>
      <c r="ABP52" s="1313"/>
      <c r="ABQ52" s="371"/>
      <c r="ABR52" s="371"/>
      <c r="ABS52" s="40"/>
      <c r="ABT52" s="40"/>
      <c r="ABU52" s="40"/>
      <c r="ABV52" s="40"/>
      <c r="ABW52" s="40"/>
      <c r="ABX52" s="40"/>
      <c r="ABY52" s="69"/>
      <c r="ABZ52" s="69"/>
      <c r="ACA52" s="69"/>
      <c r="ACB52" s="69"/>
      <c r="ACC52" s="371"/>
      <c r="ACD52" s="1052"/>
      <c r="ACE52" s="1052"/>
      <c r="ACF52" s="1052"/>
    </row>
    <row r="53" spans="1:760" s="4" customFormat="1" ht="44" thickBot="1" x14ac:dyDescent="0.4">
      <c r="A53" s="1688">
        <v>51</v>
      </c>
      <c r="B53" s="56" t="s">
        <v>17</v>
      </c>
      <c r="C53" s="56" t="s">
        <v>1254</v>
      </c>
      <c r="D53" s="56" t="s">
        <v>2307</v>
      </c>
      <c r="E53" s="56" t="s">
        <v>3993</v>
      </c>
      <c r="F53" s="56" t="s">
        <v>2335</v>
      </c>
      <c r="G53" s="56" t="s">
        <v>2337</v>
      </c>
      <c r="H53" s="136"/>
      <c r="I53" s="136"/>
      <c r="J53" s="136"/>
      <c r="K53" s="136"/>
      <c r="L53" s="136"/>
      <c r="M53" s="136"/>
      <c r="N53" s="136"/>
      <c r="O53" s="136"/>
      <c r="P53" s="136"/>
      <c r="Q53" s="136"/>
      <c r="R53" s="136"/>
      <c r="S53" s="136"/>
      <c r="T53" s="136"/>
      <c r="U53" s="136"/>
      <c r="V53" s="136"/>
      <c r="W53" s="136"/>
      <c r="X53" s="136"/>
      <c r="Y53" s="136"/>
      <c r="Z53" s="136"/>
      <c r="AA53" s="136"/>
      <c r="AB53" s="136"/>
      <c r="AC53" s="136"/>
      <c r="AD53" s="136"/>
      <c r="AE53" s="136"/>
      <c r="AF53" s="136"/>
      <c r="AG53" s="136"/>
      <c r="AH53" s="136"/>
      <c r="AI53" s="136"/>
      <c r="AJ53" s="136"/>
      <c r="AK53" s="136"/>
      <c r="AL53" s="136"/>
      <c r="AM53" s="136"/>
      <c r="AN53" s="136"/>
      <c r="AO53" s="136"/>
      <c r="AP53" s="136"/>
      <c r="AQ53" s="136"/>
      <c r="AR53" s="136"/>
      <c r="AS53" s="136"/>
      <c r="AT53" s="136"/>
      <c r="AU53" s="136"/>
      <c r="AV53" s="136"/>
      <c r="AW53" s="136"/>
      <c r="AX53" s="136"/>
      <c r="AY53" s="136"/>
      <c r="AZ53" s="136"/>
      <c r="BA53" s="136"/>
      <c r="BB53" s="884"/>
      <c r="BC53" s="136"/>
      <c r="BD53" s="888"/>
      <c r="BE53" s="136"/>
      <c r="BF53" s="136"/>
      <c r="BG53" s="136"/>
      <c r="BH53" s="136"/>
      <c r="BI53" s="136"/>
      <c r="BJ53" s="136"/>
      <c r="BK53" s="136"/>
      <c r="BL53" s="136"/>
      <c r="BM53" s="136"/>
      <c r="BN53" s="136"/>
      <c r="BO53" s="136"/>
      <c r="BP53" s="136"/>
      <c r="BQ53" s="136"/>
      <c r="BR53" s="136"/>
      <c r="BS53" s="136"/>
      <c r="BT53" s="136"/>
      <c r="BU53" s="136"/>
      <c r="BV53" s="136"/>
      <c r="BW53" s="136"/>
      <c r="BX53" s="136"/>
      <c r="BY53" s="136"/>
      <c r="BZ53" s="136"/>
      <c r="CA53" s="136"/>
      <c r="CB53" s="136"/>
      <c r="CC53" s="136"/>
      <c r="CD53" s="136"/>
      <c r="CE53" s="136"/>
      <c r="CF53" s="136"/>
      <c r="CG53" s="136"/>
      <c r="CH53" s="136"/>
      <c r="CI53" s="136"/>
      <c r="CJ53" s="136"/>
      <c r="CK53" s="136"/>
      <c r="CL53" s="136"/>
      <c r="CM53" s="136"/>
      <c r="CN53" s="136"/>
      <c r="CO53" s="136"/>
      <c r="CP53" s="136"/>
      <c r="CQ53" s="136"/>
      <c r="CR53" s="136"/>
      <c r="CS53" s="136"/>
      <c r="CT53" s="136"/>
      <c r="CU53" s="136"/>
      <c r="CV53" s="136"/>
      <c r="CW53" s="136"/>
      <c r="CX53" s="136"/>
      <c r="CY53" s="136"/>
      <c r="CZ53" s="136"/>
      <c r="DA53" s="136"/>
      <c r="DB53" s="136"/>
      <c r="DC53" s="136"/>
      <c r="DD53" s="136"/>
      <c r="DE53" s="136"/>
      <c r="DF53" s="136"/>
      <c r="DG53" s="136"/>
      <c r="DH53" s="136"/>
      <c r="DI53" s="136"/>
      <c r="DJ53" s="136"/>
      <c r="DK53" s="136"/>
      <c r="DL53" s="136"/>
      <c r="DM53" s="136"/>
      <c r="DN53" s="136"/>
      <c r="DO53" s="136"/>
      <c r="DP53" s="136"/>
      <c r="DQ53" s="136"/>
      <c r="DR53" s="136"/>
      <c r="DS53" s="136"/>
      <c r="DT53" s="136"/>
      <c r="DU53" s="136"/>
      <c r="DV53" s="884"/>
      <c r="DW53" s="136"/>
      <c r="DX53" s="136"/>
      <c r="DY53" s="884"/>
      <c r="DZ53" s="136"/>
      <c r="EA53" s="888"/>
      <c r="EB53" s="186"/>
      <c r="EC53" s="186"/>
      <c r="ED53" s="186"/>
      <c r="EE53" s="186"/>
      <c r="EF53" s="186"/>
      <c r="EG53" s="186"/>
      <c r="EH53" s="186"/>
      <c r="EI53" s="186"/>
      <c r="EJ53" s="186"/>
      <c r="EK53" s="186"/>
      <c r="EL53" s="186"/>
      <c r="EM53" s="186"/>
      <c r="EN53" s="186"/>
      <c r="EO53" s="186"/>
      <c r="EP53" s="186"/>
      <c r="EQ53" s="186"/>
      <c r="ER53" s="186"/>
      <c r="ES53" s="186"/>
      <c r="ET53" s="186"/>
      <c r="EU53" s="186"/>
      <c r="EV53" s="186"/>
      <c r="EW53" s="186"/>
      <c r="EX53" s="186"/>
      <c r="EY53" s="186"/>
      <c r="EZ53" s="186"/>
      <c r="FA53" s="186"/>
      <c r="FB53" s="186"/>
      <c r="FC53" s="186"/>
      <c r="FD53" s="186"/>
      <c r="FE53" s="186"/>
      <c r="FF53" s="186"/>
      <c r="FG53" s="186"/>
      <c r="FH53" s="136"/>
      <c r="FI53" s="136"/>
      <c r="FJ53" s="136"/>
      <c r="FK53" s="136"/>
      <c r="FL53" s="136"/>
      <c r="FM53" s="136"/>
      <c r="FN53" s="136"/>
      <c r="FO53" s="136"/>
      <c r="FP53" s="136"/>
      <c r="FQ53" s="136"/>
      <c r="FR53" s="884"/>
      <c r="FS53" s="136"/>
      <c r="FT53" s="136"/>
      <c r="FU53" s="888"/>
      <c r="FV53" s="136"/>
      <c r="FW53" s="136"/>
      <c r="FX53" s="136"/>
      <c r="FY53" s="136"/>
      <c r="FZ53" s="136"/>
      <c r="GA53" s="136"/>
      <c r="GB53" s="136"/>
      <c r="GC53" s="136"/>
      <c r="GD53" s="136"/>
      <c r="GE53" s="136"/>
      <c r="GF53" s="136"/>
      <c r="GG53" s="136"/>
      <c r="GH53" s="136"/>
      <c r="GI53" s="136"/>
      <c r="GJ53" s="136"/>
      <c r="GK53" s="136"/>
      <c r="GL53" s="136"/>
      <c r="GM53" s="136"/>
      <c r="GN53" s="136"/>
      <c r="GO53" s="136"/>
      <c r="GP53" s="136"/>
      <c r="GQ53" s="136"/>
      <c r="GR53" s="136"/>
      <c r="GS53" s="136"/>
      <c r="GT53" s="136"/>
      <c r="GU53" s="136"/>
      <c r="GV53" s="136"/>
      <c r="GW53" s="136"/>
      <c r="GX53" s="136"/>
      <c r="GY53" s="136"/>
      <c r="GZ53" s="136"/>
      <c r="HA53" s="136"/>
      <c r="HB53" s="136"/>
      <c r="HC53" s="136"/>
      <c r="HD53" s="136"/>
      <c r="HE53" s="136"/>
      <c r="HF53" s="136"/>
      <c r="HG53" s="136"/>
      <c r="HH53" s="136"/>
      <c r="HI53" s="136"/>
      <c r="HJ53" s="136"/>
      <c r="HK53" s="884"/>
      <c r="HL53" s="136"/>
      <c r="HM53" s="136"/>
      <c r="HN53" s="136"/>
      <c r="HO53" s="136"/>
      <c r="HP53" s="136"/>
      <c r="HQ53" s="888"/>
      <c r="HR53" s="136"/>
      <c r="HS53" s="136"/>
      <c r="HT53" s="136"/>
      <c r="HU53" s="136"/>
      <c r="HV53" s="136"/>
      <c r="HW53" s="136"/>
      <c r="HX53" s="136"/>
      <c r="HY53" s="136"/>
      <c r="HZ53" s="136"/>
      <c r="IA53" s="136"/>
      <c r="IB53" s="136"/>
      <c r="IC53" s="136"/>
      <c r="ID53" s="136"/>
      <c r="IE53" s="136"/>
      <c r="IF53" s="136"/>
      <c r="IG53" s="136"/>
      <c r="IH53" s="136"/>
      <c r="II53" s="136"/>
      <c r="IJ53" s="136"/>
      <c r="IK53" s="136"/>
      <c r="IL53" s="136"/>
      <c r="IM53" s="136"/>
      <c r="IN53" s="136"/>
      <c r="IO53" s="136"/>
      <c r="IP53" s="136"/>
      <c r="IQ53" s="136"/>
      <c r="IR53" s="136"/>
      <c r="IS53" s="136"/>
      <c r="IT53" s="136"/>
      <c r="IU53" s="136"/>
      <c r="IV53" s="136"/>
      <c r="IW53" s="136"/>
      <c r="IX53" s="136"/>
      <c r="IY53" s="136"/>
      <c r="IZ53" s="136"/>
      <c r="JA53" s="136"/>
      <c r="JB53" s="136"/>
      <c r="JC53" s="136"/>
      <c r="JD53" s="136"/>
      <c r="JE53" s="136"/>
      <c r="JF53" s="136"/>
      <c r="JG53" s="136"/>
      <c r="JH53" s="136"/>
      <c r="JI53" s="136"/>
      <c r="JJ53" s="884"/>
      <c r="JK53" s="136"/>
      <c r="JL53" s="136"/>
      <c r="JM53" s="136"/>
      <c r="JN53" s="136"/>
      <c r="JO53" s="136"/>
      <c r="JP53" s="136"/>
      <c r="JQ53" s="136"/>
      <c r="JR53" s="136"/>
      <c r="JS53" s="136"/>
      <c r="JT53" s="884"/>
      <c r="JU53" s="884"/>
      <c r="JV53" s="136"/>
      <c r="JW53" s="884"/>
      <c r="JX53" s="136"/>
      <c r="JY53" s="136"/>
      <c r="JZ53" s="884"/>
      <c r="KA53" s="136"/>
      <c r="KB53" s="136"/>
      <c r="KC53" s="884"/>
      <c r="KD53" s="136"/>
      <c r="KE53" s="136"/>
      <c r="KF53" s="884"/>
      <c r="KG53" s="136"/>
      <c r="KH53" s="136"/>
      <c r="KI53" s="136"/>
      <c r="KJ53" s="884"/>
      <c r="KK53" s="884"/>
      <c r="KL53" s="884"/>
      <c r="KM53" s="888"/>
      <c r="KN53" s="136"/>
      <c r="KO53" s="136"/>
      <c r="KP53" s="136"/>
      <c r="KQ53" s="136"/>
      <c r="KR53" s="136"/>
      <c r="KS53" s="136"/>
      <c r="KT53" s="136"/>
      <c r="KU53" s="136"/>
      <c r="KV53" s="136"/>
      <c r="KW53" s="136"/>
      <c r="KX53" s="136"/>
      <c r="KY53" s="136"/>
      <c r="KZ53" s="136"/>
      <c r="LA53" s="136"/>
      <c r="LB53" s="136"/>
      <c r="LC53" s="136"/>
      <c r="LD53" s="136"/>
      <c r="LE53" s="136"/>
      <c r="LF53" s="136"/>
      <c r="LG53" s="136"/>
      <c r="LH53" s="136"/>
      <c r="LI53" s="136"/>
      <c r="LJ53" s="136"/>
      <c r="LK53" s="136"/>
      <c r="LL53" s="136"/>
      <c r="LM53" s="136"/>
      <c r="LN53" s="136"/>
      <c r="LO53" s="136"/>
      <c r="LP53" s="136"/>
      <c r="LQ53" s="136"/>
      <c r="LR53" s="136"/>
      <c r="LS53" s="136"/>
      <c r="LT53" s="136"/>
      <c r="LU53" s="136"/>
      <c r="LV53" s="136"/>
      <c r="LW53" s="136"/>
      <c r="LX53" s="136"/>
      <c r="LY53" s="136"/>
      <c r="LZ53" s="136"/>
      <c r="MA53" s="884"/>
      <c r="MB53" s="136"/>
      <c r="MC53" s="136"/>
      <c r="MD53" s="136"/>
      <c r="ME53" s="136"/>
      <c r="MF53" s="136"/>
      <c r="MG53" s="136"/>
      <c r="MH53" s="136"/>
      <c r="MI53" s="136"/>
      <c r="MJ53" s="136"/>
      <c r="MK53" s="884"/>
      <c r="ML53" s="884"/>
      <c r="MM53" s="884"/>
      <c r="MN53" s="884"/>
      <c r="MO53" s="884"/>
      <c r="MP53" s="884"/>
      <c r="MQ53" s="884"/>
      <c r="MR53" s="136"/>
      <c r="MS53" s="884"/>
      <c r="MT53" s="136"/>
      <c r="MU53" s="136"/>
      <c r="MV53" s="136"/>
      <c r="MW53" s="136"/>
      <c r="MX53" s="136"/>
      <c r="MY53" s="136"/>
      <c r="MZ53" s="884"/>
      <c r="NA53" s="884"/>
      <c r="NB53" s="884"/>
      <c r="NC53" s="884"/>
      <c r="ND53" s="884"/>
      <c r="NE53" s="884"/>
      <c r="NF53" s="884"/>
      <c r="NG53" s="884"/>
      <c r="NH53" s="888"/>
      <c r="NI53" s="136"/>
      <c r="NJ53" s="136"/>
      <c r="NK53" s="136"/>
      <c r="NL53" s="136"/>
      <c r="NM53" s="136"/>
      <c r="NN53" s="136"/>
      <c r="NO53" s="136"/>
      <c r="NP53" s="136"/>
      <c r="NQ53" s="136"/>
      <c r="NR53" s="136"/>
      <c r="NS53" s="136"/>
      <c r="NT53" s="136"/>
      <c r="NU53" s="136"/>
      <c r="NV53" s="136"/>
      <c r="NW53" s="136"/>
      <c r="NX53" s="136"/>
      <c r="NY53" s="136"/>
      <c r="NZ53" s="136"/>
      <c r="OA53" s="136"/>
      <c r="OB53" s="136"/>
      <c r="OC53" s="136"/>
      <c r="OD53" s="136"/>
      <c r="OE53" s="136"/>
      <c r="OF53" s="136"/>
      <c r="OG53" s="136"/>
      <c r="OH53" s="136"/>
      <c r="OI53" s="136"/>
      <c r="OJ53" s="136"/>
      <c r="OK53" s="136"/>
      <c r="OL53" s="136"/>
      <c r="OM53" s="136"/>
      <c r="ON53" s="136"/>
      <c r="OO53" s="136"/>
      <c r="OP53" s="136"/>
      <c r="OQ53" s="136"/>
      <c r="OR53" s="136"/>
      <c r="OS53" s="136"/>
      <c r="OT53" s="136"/>
      <c r="OU53" s="136"/>
      <c r="OV53" s="136"/>
      <c r="OW53" s="136"/>
      <c r="OX53" s="136"/>
      <c r="OY53" s="136"/>
      <c r="OZ53" s="136"/>
      <c r="PA53" s="884"/>
      <c r="PB53" s="136"/>
      <c r="PC53" s="884"/>
      <c r="PD53" s="884"/>
      <c r="PE53" s="884"/>
      <c r="PF53" s="136"/>
      <c r="PG53" s="136"/>
      <c r="PH53" s="136"/>
      <c r="PI53" s="136"/>
      <c r="PJ53" s="136"/>
      <c r="PK53" s="136"/>
      <c r="PL53" s="136"/>
      <c r="PM53" s="884"/>
      <c r="PN53" s="136"/>
      <c r="PO53" s="136"/>
      <c r="PP53" s="884"/>
      <c r="PQ53" s="884"/>
      <c r="PR53" s="884"/>
      <c r="PS53" s="884"/>
      <c r="PT53" s="884"/>
      <c r="PU53" s="884"/>
      <c r="PV53" s="884"/>
      <c r="PW53" s="884"/>
      <c r="PX53" s="884"/>
      <c r="PY53" s="884"/>
      <c r="PZ53" s="884"/>
      <c r="QA53" s="884"/>
      <c r="QB53" s="884"/>
      <c r="QC53" s="884"/>
      <c r="QD53" s="884"/>
      <c r="QE53" s="884"/>
      <c r="QF53" s="884"/>
      <c r="QG53" s="884"/>
      <c r="QH53" s="884"/>
      <c r="QI53" s="884"/>
      <c r="QJ53" s="884"/>
      <c r="QK53" s="888"/>
      <c r="QL53" s="136"/>
      <c r="QM53" s="136"/>
      <c r="QN53" s="136"/>
      <c r="QO53" s="136"/>
      <c r="QP53" s="136"/>
      <c r="QQ53" s="136"/>
      <c r="QR53" s="136"/>
      <c r="QS53" s="136"/>
      <c r="QT53" s="136"/>
      <c r="QU53" s="136"/>
      <c r="QV53" s="136"/>
      <c r="QW53" s="136"/>
      <c r="QX53" s="136"/>
      <c r="QY53" s="136"/>
      <c r="QZ53" s="136"/>
      <c r="RA53" s="136"/>
      <c r="RB53" s="136"/>
      <c r="RC53" s="136"/>
      <c r="RD53" s="136"/>
      <c r="RE53" s="136"/>
      <c r="RF53" s="136"/>
      <c r="RG53" s="884"/>
      <c r="RH53" s="136"/>
      <c r="RI53" s="136"/>
      <c r="RJ53" s="136"/>
      <c r="RK53" s="136"/>
      <c r="RL53" s="884"/>
      <c r="RM53" s="136"/>
      <c r="RN53" s="136"/>
      <c r="RO53" s="884"/>
      <c r="RP53" s="884"/>
      <c r="RQ53" s="136"/>
      <c r="RR53" s="884"/>
      <c r="RS53" s="136"/>
      <c r="RT53" s="884"/>
      <c r="RU53" s="884"/>
      <c r="RV53" s="884"/>
      <c r="RW53" s="884"/>
      <c r="RX53" s="884"/>
      <c r="RY53" s="884"/>
      <c r="RZ53" s="884"/>
      <c r="SA53" s="884"/>
      <c r="SB53" s="884"/>
      <c r="SC53" s="884"/>
      <c r="SD53" s="884"/>
      <c r="SE53" s="884"/>
      <c r="SF53" s="884"/>
      <c r="SG53" s="884"/>
      <c r="SH53" s="884"/>
      <c r="SI53" s="884"/>
      <c r="SJ53" s="884"/>
      <c r="SK53" s="884"/>
      <c r="SL53" s="884"/>
      <c r="SM53" s="56">
        <v>0.79600000000000004</v>
      </c>
      <c r="SN53" s="1657"/>
      <c r="SO53" s="371" t="s">
        <v>1502</v>
      </c>
      <c r="SP53" s="56">
        <f t="shared" si="145"/>
        <v>0.79600000000000004</v>
      </c>
      <c r="SQ53" s="56" t="s">
        <v>1502</v>
      </c>
      <c r="SR53" s="357"/>
      <c r="SS53" s="136"/>
      <c r="ST53" s="136"/>
      <c r="SU53" s="136"/>
      <c r="SV53" s="56"/>
      <c r="SW53" s="371"/>
      <c r="SX53" s="371"/>
      <c r="SY53" s="136"/>
      <c r="SZ53" s="1052"/>
      <c r="TA53" s="1052"/>
      <c r="TB53" s="1052"/>
      <c r="TC53" s="1052"/>
      <c r="TD53" s="1052"/>
      <c r="TE53" s="1052"/>
      <c r="TF53" s="1052"/>
      <c r="TG53" s="1052"/>
      <c r="TH53" s="1052"/>
      <c r="TI53" s="1052"/>
      <c r="TJ53" s="1052"/>
      <c r="TK53" s="1052"/>
      <c r="TL53" s="1052"/>
      <c r="TM53" s="1052"/>
      <c r="TN53" s="1052"/>
      <c r="TO53" s="1051"/>
      <c r="TP53" s="1052"/>
      <c r="TQ53" s="56"/>
      <c r="TR53" s="56"/>
      <c r="TS53" s="56"/>
      <c r="TT53" s="56"/>
      <c r="TU53" s="56"/>
      <c r="TV53" s="1052"/>
      <c r="TW53" s="56"/>
      <c r="TX53" s="56"/>
      <c r="TY53" s="56"/>
      <c r="TZ53" s="56"/>
      <c r="UA53" s="56"/>
      <c r="UB53" s="56"/>
      <c r="UC53" s="1051"/>
      <c r="UD53" s="56"/>
      <c r="UE53" s="56"/>
      <c r="UF53" s="1051"/>
      <c r="UG53" s="56"/>
      <c r="UH53" s="1051"/>
      <c r="UI53" s="1051"/>
      <c r="UJ53" s="1051">
        <v>0.83</v>
      </c>
      <c r="UK53" s="56"/>
      <c r="UL53" s="56" t="s">
        <v>1502</v>
      </c>
      <c r="UM53" s="56">
        <v>0.83</v>
      </c>
      <c r="UN53" s="53" t="s">
        <v>1502</v>
      </c>
      <c r="UO53" s="357"/>
      <c r="UP53" s="1052"/>
      <c r="UQ53" s="1052"/>
      <c r="UR53" s="1052"/>
      <c r="US53" s="1052"/>
      <c r="UT53" s="1052"/>
      <c r="UU53" s="1052"/>
      <c r="UV53" s="1052"/>
      <c r="UW53" s="1052"/>
      <c r="UX53" s="1052"/>
      <c r="UY53" s="1052"/>
      <c r="UZ53" s="1052"/>
      <c r="VA53" s="1052"/>
      <c r="VB53" s="1052"/>
      <c r="VC53" s="1052"/>
      <c r="VD53" s="1052"/>
      <c r="VE53" s="1052"/>
      <c r="VF53" s="1052"/>
      <c r="VG53" s="56"/>
      <c r="VH53" s="56"/>
      <c r="VI53" s="56"/>
      <c r="VJ53" s="56"/>
      <c r="VK53" s="56"/>
      <c r="VL53" s="1051"/>
      <c r="VM53" s="1051"/>
      <c r="VN53" s="56"/>
      <c r="VO53" s="56"/>
      <c r="VP53" s="56"/>
      <c r="VQ53" s="1051"/>
      <c r="VR53" s="1051"/>
      <c r="VS53" s="56"/>
      <c r="VT53" s="56"/>
      <c r="VU53" s="56"/>
      <c r="VV53" s="1051"/>
      <c r="VW53" s="1051"/>
      <c r="VX53" s="56"/>
      <c r="VY53" s="56"/>
      <c r="VZ53" s="56"/>
      <c r="WA53" s="1051"/>
      <c r="WB53" s="1051"/>
      <c r="WC53" s="56"/>
      <c r="WD53" s="56"/>
      <c r="WE53" s="56"/>
      <c r="WF53" s="1051"/>
      <c r="WG53" s="56"/>
      <c r="WH53" s="56"/>
      <c r="WI53" s="884"/>
      <c r="WJ53" s="56"/>
      <c r="WK53" s="56"/>
      <c r="WL53" s="56"/>
      <c r="WM53" s="56"/>
      <c r="WN53" s="56"/>
      <c r="WO53" s="56"/>
      <c r="WP53" s="56"/>
      <c r="WQ53" s="56"/>
      <c r="WR53" s="56"/>
      <c r="WS53" s="56"/>
      <c r="WT53" s="56"/>
      <c r="WU53" s="56"/>
      <c r="WV53" s="1051"/>
      <c r="WW53" s="1051"/>
      <c r="WX53" s="56"/>
      <c r="WY53" s="1051"/>
      <c r="WZ53" s="1051"/>
      <c r="XA53" s="1051"/>
      <c r="XB53" s="1051"/>
      <c r="XC53" s="1051"/>
      <c r="XD53" s="1051"/>
      <c r="XE53" s="1051"/>
      <c r="XF53" s="1051"/>
      <c r="XG53" s="1051"/>
      <c r="XH53" s="1051"/>
      <c r="XI53" s="1051" t="s">
        <v>1502</v>
      </c>
      <c r="XJ53" s="1051"/>
      <c r="XK53" s="1685" t="s">
        <v>1502</v>
      </c>
      <c r="XL53" s="1685" t="s">
        <v>1502</v>
      </c>
      <c r="XM53" s="56"/>
      <c r="XN53" s="56" t="s">
        <v>1502</v>
      </c>
      <c r="XO53" s="357"/>
      <c r="XP53" s="357"/>
      <c r="XQ53" s="357"/>
      <c r="XR53" s="56"/>
      <c r="XS53" s="56"/>
      <c r="XT53" s="56"/>
      <c r="XU53" s="56"/>
      <c r="XV53" s="56"/>
      <c r="XW53" s="56"/>
      <c r="XX53" s="56"/>
      <c r="XY53" s="66"/>
      <c r="XZ53" s="56"/>
      <c r="YA53" s="56"/>
      <c r="YB53" s="56"/>
      <c r="YC53" s="56"/>
      <c r="YD53" s="56"/>
      <c r="YE53" s="56"/>
      <c r="YF53" s="56"/>
      <c r="YG53" s="56"/>
      <c r="YH53" s="56"/>
      <c r="YI53" s="1051"/>
      <c r="YJ53" s="56" t="s">
        <v>1502</v>
      </c>
      <c r="YK53" s="1051"/>
      <c r="YL53" s="56" t="s">
        <v>1502</v>
      </c>
      <c r="YM53" s="56" t="s">
        <v>1502</v>
      </c>
      <c r="YN53" s="56" t="s">
        <v>1502</v>
      </c>
      <c r="YO53" s="357"/>
      <c r="YP53" s="56"/>
      <c r="YQ53" s="66"/>
      <c r="YR53" s="56"/>
      <c r="YS53" s="56"/>
      <c r="YT53" s="56"/>
      <c r="YU53" s="56"/>
      <c r="YV53" s="56"/>
      <c r="YW53" s="56"/>
      <c r="YX53" s="56"/>
      <c r="YY53" s="56"/>
      <c r="YZ53" s="56"/>
      <c r="ZA53" s="56"/>
      <c r="ZB53" s="56"/>
      <c r="ZC53" s="66"/>
      <c r="ZD53" s="56"/>
      <c r="ZE53" s="884" t="s">
        <v>1502</v>
      </c>
      <c r="ZF53" s="56"/>
      <c r="ZG53" s="56" t="s">
        <v>1502</v>
      </c>
      <c r="ZH53" s="56" t="s">
        <v>1502</v>
      </c>
      <c r="ZI53" s="56"/>
      <c r="ZJ53" s="357"/>
      <c r="ZK53" s="1051"/>
      <c r="ZL53" s="1051"/>
      <c r="ZM53" s="1051"/>
      <c r="ZN53" s="1392"/>
      <c r="ZO53" s="1322"/>
      <c r="ZP53" s="1322"/>
      <c r="ZQ53" s="1390"/>
      <c r="ZR53" s="1322"/>
      <c r="ZS53" s="1445"/>
      <c r="ZT53" s="1322"/>
      <c r="ZU53" s="1445"/>
      <c r="ZV53" s="1322"/>
      <c r="ZW53" s="1392"/>
      <c r="ZX53" s="56"/>
      <c r="ZY53" s="1322"/>
      <c r="ZZ53" s="1051"/>
      <c r="AAA53" s="884"/>
      <c r="AAB53" s="56" t="s">
        <v>1502</v>
      </c>
      <c r="AAC53" s="1051" t="s">
        <v>1502</v>
      </c>
      <c r="AAD53" s="1051" t="s">
        <v>1502</v>
      </c>
      <c r="AAE53" s="56" t="s">
        <v>1502</v>
      </c>
      <c r="AAF53" s="1146"/>
      <c r="AAG53" s="56"/>
      <c r="AAH53" s="56"/>
      <c r="AAI53" s="66"/>
      <c r="AAJ53" s="56"/>
      <c r="AAK53" s="56"/>
      <c r="AAL53" s="56"/>
      <c r="AAM53" s="66"/>
      <c r="AAN53" s="56"/>
      <c r="AAO53" s="1051"/>
      <c r="AAP53" s="56"/>
      <c r="AAQ53" s="66"/>
      <c r="AAR53" s="56"/>
      <c r="AAS53" s="1051"/>
      <c r="AAT53" s="1051"/>
      <c r="AAU53" s="1051"/>
      <c r="AAV53" s="56"/>
      <c r="AAW53" s="66" t="s">
        <v>1502</v>
      </c>
      <c r="AAX53" s="66"/>
      <c r="AAY53" s="56" t="s">
        <v>1502</v>
      </c>
      <c r="AAZ53" s="56" t="s">
        <v>1502</v>
      </c>
      <c r="ABA53" s="56" t="s">
        <v>1502</v>
      </c>
      <c r="ABB53" s="357"/>
      <c r="ABC53" s="56" t="s">
        <v>1502</v>
      </c>
      <c r="ABD53" s="56" t="str">
        <f t="shared" si="123"/>
        <v>NA</v>
      </c>
      <c r="ABE53" s="56" t="s">
        <v>1502</v>
      </c>
      <c r="ABF53" s="357"/>
      <c r="ABG53" s="56" t="s">
        <v>1502</v>
      </c>
      <c r="ABH53" s="56" t="str">
        <f t="shared" si="125"/>
        <v>NA</v>
      </c>
      <c r="ABI53" s="56" t="s">
        <v>1502</v>
      </c>
      <c r="ABJ53" s="357"/>
      <c r="ABK53" s="56" t="s">
        <v>1502</v>
      </c>
      <c r="ABL53" s="56" t="str">
        <f t="shared" si="126"/>
        <v>NA</v>
      </c>
      <c r="ABM53" s="56" t="s">
        <v>1502</v>
      </c>
      <c r="ABN53" s="1146"/>
      <c r="ABO53" s="371"/>
      <c r="ABP53" s="1313"/>
      <c r="ABQ53" s="371"/>
      <c r="ABR53" s="371"/>
      <c r="ABS53" s="371"/>
      <c r="ABT53" s="371"/>
      <c r="ABU53" s="371"/>
      <c r="ABV53" s="371"/>
      <c r="ABW53" s="371"/>
      <c r="ABX53" s="371"/>
      <c r="ABY53" s="188"/>
      <c r="ABZ53" s="188"/>
      <c r="ACA53" s="188"/>
      <c r="ACB53" s="188"/>
      <c r="ACC53" s="371"/>
      <c r="ACD53" s="1052"/>
      <c r="ACE53" s="1052"/>
      <c r="ACF53" s="1052"/>
    </row>
    <row r="54" spans="1:760" ht="15" thickBot="1" x14ac:dyDescent="0.4"/>
    <row r="55" spans="1:760" ht="15" thickBot="1" x14ac:dyDescent="0.4">
      <c r="A55" s="1692"/>
      <c r="B55" s="4"/>
      <c r="C55" s="4"/>
      <c r="D55" s="4"/>
      <c r="E55" s="4"/>
      <c r="F55" s="4"/>
      <c r="G55" s="135"/>
      <c r="H55" s="1747" t="s">
        <v>27</v>
      </c>
      <c r="I55" s="1748"/>
      <c r="J55" s="1748"/>
      <c r="K55" s="1748"/>
      <c r="L55" s="1748"/>
      <c r="M55" s="1748"/>
      <c r="N55" s="1748"/>
      <c r="O55" s="1748"/>
      <c r="P55" s="1748"/>
      <c r="Q55" s="1748"/>
      <c r="R55" s="1748"/>
      <c r="S55" s="1748"/>
      <c r="T55" s="1748"/>
      <c r="U55" s="1748"/>
      <c r="V55" s="1748"/>
      <c r="W55" s="1748"/>
      <c r="X55" s="1748"/>
      <c r="Y55" s="1748"/>
      <c r="Z55" s="1748"/>
      <c r="AA55" s="1748"/>
      <c r="AB55" s="1748"/>
      <c r="AC55" s="1748"/>
      <c r="AD55" s="1748"/>
      <c r="AE55" s="1748"/>
      <c r="AF55" s="1748"/>
      <c r="AG55" s="1748"/>
      <c r="AH55" s="1748"/>
      <c r="AI55" s="1748"/>
      <c r="AJ55" s="1748"/>
      <c r="AK55" s="1748"/>
      <c r="AL55" s="1748"/>
      <c r="AM55" s="1748"/>
      <c r="AN55" s="1748"/>
      <c r="AO55" s="1748"/>
      <c r="AP55" s="1748"/>
      <c r="AQ55" s="1748"/>
      <c r="AR55" s="1748"/>
      <c r="AS55" s="1749"/>
      <c r="AT55" s="1835" t="s">
        <v>1</v>
      </c>
      <c r="AU55" s="1748"/>
      <c r="AV55" s="1748"/>
      <c r="AW55" s="1748"/>
      <c r="AX55" s="1748"/>
      <c r="AY55" s="1748"/>
      <c r="AZ55" s="1748"/>
      <c r="BA55" s="1748"/>
      <c r="BB55" s="1748"/>
      <c r="BC55" s="1748"/>
      <c r="BD55" s="1748"/>
      <c r="BE55" s="1748"/>
      <c r="BF55" s="1748"/>
      <c r="BG55" s="1748"/>
      <c r="BH55" s="1748"/>
      <c r="BI55" s="1748"/>
      <c r="BJ55" s="1748"/>
      <c r="BK55" s="1748"/>
      <c r="BL55" s="1748"/>
      <c r="BM55" s="1748"/>
      <c r="BN55" s="1748"/>
      <c r="BO55" s="1748"/>
      <c r="BP55" s="1749"/>
      <c r="BQ55" s="1748" t="s">
        <v>2</v>
      </c>
      <c r="BR55" s="1748"/>
      <c r="BS55" s="1748"/>
      <c r="BT55" s="1748"/>
      <c r="BU55" s="1748"/>
      <c r="BV55" s="1748"/>
      <c r="BW55" s="1748"/>
      <c r="BX55" s="1748"/>
      <c r="BY55" s="1748"/>
      <c r="BZ55" s="1748"/>
      <c r="CA55" s="1748"/>
      <c r="CB55" s="1748"/>
      <c r="CC55" s="1748"/>
      <c r="CD55" s="1748"/>
      <c r="CE55" s="1748"/>
      <c r="CF55" s="1748"/>
      <c r="CG55" s="1748"/>
      <c r="CH55" s="1748"/>
      <c r="CI55" s="1748"/>
      <c r="CJ55" s="1748"/>
      <c r="CK55" s="1748"/>
      <c r="CL55" s="1748"/>
      <c r="CM55" s="1748"/>
      <c r="CN55" s="1748"/>
      <c r="CO55" s="1748"/>
      <c r="CP55" s="1748"/>
      <c r="CQ55" s="1748"/>
      <c r="CR55" s="1748"/>
      <c r="CS55" s="1748"/>
      <c r="CT55" s="1748"/>
      <c r="CU55" s="1748"/>
      <c r="CV55" s="1748"/>
      <c r="CW55" s="1748"/>
      <c r="CX55" s="1748"/>
      <c r="CY55" s="1748"/>
      <c r="CZ55" s="1748"/>
      <c r="DA55" s="1748"/>
      <c r="DB55" s="1748"/>
      <c r="DC55" s="1748"/>
      <c r="DD55" s="1748"/>
      <c r="DE55" s="1748"/>
      <c r="DF55" s="1748"/>
      <c r="DG55" s="1748"/>
      <c r="DH55" s="1748"/>
      <c r="DI55" s="1748"/>
      <c r="DJ55" s="1749"/>
      <c r="DK55" s="1748" t="s">
        <v>3</v>
      </c>
      <c r="DL55" s="1748"/>
      <c r="DM55" s="1748"/>
      <c r="DN55" s="1748"/>
      <c r="DO55" s="1748"/>
      <c r="DP55" s="1748"/>
      <c r="DQ55" s="1748"/>
      <c r="DR55" s="1748"/>
      <c r="DS55" s="1748"/>
      <c r="DT55" s="1748"/>
      <c r="DU55" s="1748"/>
      <c r="DV55" s="1748"/>
      <c r="DW55" s="1748"/>
      <c r="DX55" s="1748"/>
      <c r="DY55" s="1748"/>
      <c r="DZ55" s="1748"/>
      <c r="EA55" s="1748"/>
      <c r="EB55" s="1748"/>
      <c r="EC55" s="1748"/>
      <c r="ED55" s="1748"/>
      <c r="EE55" s="1748"/>
      <c r="EF55" s="1748"/>
      <c r="EG55" s="1748"/>
      <c r="EH55" s="1748"/>
      <c r="EI55" s="1748"/>
      <c r="EJ55" s="1748"/>
      <c r="EK55" s="1748"/>
      <c r="EL55" s="1748"/>
      <c r="EM55" s="1748"/>
      <c r="EN55" s="1748"/>
      <c r="EO55" s="1748"/>
      <c r="EP55" s="1748"/>
      <c r="EQ55" s="1748"/>
      <c r="ER55" s="1748"/>
      <c r="ES55" s="1748"/>
      <c r="ET55" s="1748"/>
      <c r="EU55" s="1748"/>
      <c r="EV55" s="1748"/>
      <c r="EW55" s="1748"/>
      <c r="EX55" s="1748"/>
      <c r="EY55" s="1748"/>
      <c r="EZ55" s="1749"/>
      <c r="FA55" s="1747" t="s">
        <v>4</v>
      </c>
      <c r="FB55" s="1748"/>
      <c r="FC55" s="1748"/>
      <c r="FD55" s="1748"/>
      <c r="FE55" s="1748"/>
      <c r="FF55" s="1748"/>
      <c r="FG55" s="1748"/>
      <c r="FH55" s="1748"/>
      <c r="FI55" s="1748"/>
      <c r="FJ55" s="1748"/>
      <c r="FK55" s="1748"/>
      <c r="FL55" s="1748"/>
      <c r="FM55" s="1748"/>
      <c r="FN55" s="1748"/>
      <c r="FO55" s="1748"/>
      <c r="FP55" s="1748"/>
      <c r="FQ55" s="1748"/>
      <c r="FR55" s="1748"/>
      <c r="FS55" s="1748"/>
      <c r="FT55" s="1748"/>
      <c r="FU55" s="1748"/>
      <c r="FV55" s="1748"/>
      <c r="FW55" s="1748"/>
      <c r="FX55" s="1748"/>
      <c r="FY55" s="1748"/>
      <c r="FZ55" s="1748"/>
      <c r="GA55" s="1748"/>
      <c r="GB55" s="1748"/>
      <c r="GC55" s="1748"/>
      <c r="GD55" s="1748"/>
      <c r="GE55" s="1748"/>
      <c r="GF55" s="1748"/>
      <c r="GG55" s="1748"/>
      <c r="GH55" s="1748"/>
      <c r="GI55" s="1748"/>
      <c r="GJ55" s="1748"/>
      <c r="GK55" s="1748"/>
      <c r="GL55" s="1748"/>
      <c r="GM55" s="1748"/>
      <c r="GN55" s="1748"/>
      <c r="GO55" s="1748"/>
      <c r="GP55" s="1748"/>
      <c r="GQ55" s="1748"/>
      <c r="GR55" s="1748"/>
      <c r="GS55" s="1748"/>
      <c r="GT55" s="1748"/>
      <c r="GU55" s="1748"/>
      <c r="GV55" s="1748"/>
      <c r="GW55" s="1748"/>
      <c r="GX55" s="1748"/>
      <c r="GY55" s="1749"/>
      <c r="GZ55" s="1669" t="s">
        <v>5</v>
      </c>
      <c r="HA55" s="1670"/>
      <c r="HB55" s="1670"/>
      <c r="HC55" s="1670"/>
      <c r="HD55" s="1670"/>
      <c r="HE55" s="1670"/>
      <c r="HF55" s="1670"/>
      <c r="HG55" s="1670"/>
      <c r="HH55" s="1670"/>
      <c r="HI55" s="1670"/>
      <c r="HJ55" s="1670"/>
      <c r="HK55" s="1670"/>
      <c r="HL55" s="1670"/>
      <c r="HM55" s="1670"/>
      <c r="HN55" s="1670"/>
      <c r="HO55" s="1670"/>
      <c r="HP55" s="1670"/>
      <c r="HQ55" s="1670"/>
      <c r="HR55" s="1747" t="s">
        <v>5</v>
      </c>
      <c r="HS55" s="1748"/>
      <c r="HT55" s="1748"/>
      <c r="HU55" s="1748"/>
      <c r="HV55" s="1748"/>
      <c r="HW55" s="1748"/>
      <c r="HX55" s="1748"/>
      <c r="HY55" s="1748"/>
      <c r="HZ55" s="1748"/>
      <c r="IA55" s="1748"/>
      <c r="IB55" s="1748"/>
      <c r="IC55" s="1748"/>
      <c r="ID55" s="1748"/>
      <c r="IE55" s="1748"/>
      <c r="IF55" s="1748"/>
      <c r="IG55" s="1748"/>
      <c r="IH55" s="1748"/>
      <c r="II55" s="1748"/>
      <c r="IJ55" s="1748"/>
      <c r="IK55" s="1748"/>
      <c r="IL55" s="1748"/>
      <c r="IM55" s="1748"/>
      <c r="IN55" s="1748"/>
      <c r="IO55" s="1748"/>
      <c r="IP55" s="1748"/>
      <c r="IQ55" s="1748"/>
      <c r="IR55" s="1748"/>
      <c r="IS55" s="1748"/>
      <c r="IT55" s="1748"/>
      <c r="IU55" s="1748"/>
      <c r="IV55" s="1748"/>
      <c r="IW55" s="1748"/>
      <c r="IX55" s="1748"/>
      <c r="IY55" s="1748"/>
      <c r="IZ55" s="1748"/>
      <c r="JA55" s="1748"/>
      <c r="JB55" s="1748"/>
      <c r="JC55" s="1748"/>
      <c r="JD55" s="1748"/>
      <c r="JE55" s="1748"/>
      <c r="JF55" s="1748"/>
      <c r="JG55" s="1748"/>
      <c r="JH55" s="1748"/>
      <c r="JI55" s="1748"/>
      <c r="JJ55" s="1748"/>
      <c r="JK55" s="1748"/>
      <c r="JL55" s="1748"/>
      <c r="JM55" s="1748"/>
      <c r="JN55" s="1748"/>
      <c r="JO55" s="1748"/>
      <c r="JP55" s="1748"/>
      <c r="JQ55" s="1748"/>
      <c r="JR55" s="1748"/>
      <c r="JS55" s="1748"/>
      <c r="JT55" s="1748"/>
      <c r="JU55" s="1748"/>
      <c r="JV55" s="1748"/>
      <c r="JW55" s="1748"/>
      <c r="JX55" s="1748"/>
      <c r="JY55" s="1748"/>
      <c r="JZ55" s="1748"/>
      <c r="KA55" s="1748"/>
      <c r="KB55" s="1748"/>
      <c r="KC55" s="1748"/>
      <c r="KD55" s="1748"/>
      <c r="KE55" s="1748"/>
      <c r="KF55" s="1748"/>
      <c r="KG55" s="1748"/>
      <c r="KH55" s="1748"/>
      <c r="KI55" s="1748"/>
      <c r="KJ55" s="1748"/>
      <c r="KK55" s="1748"/>
      <c r="KL55" s="1748"/>
      <c r="KM55" s="1749"/>
      <c r="KN55" s="1747" t="s">
        <v>6</v>
      </c>
      <c r="KO55" s="1748"/>
      <c r="KP55" s="1748"/>
      <c r="KQ55" s="1748"/>
      <c r="KR55" s="1748"/>
      <c r="KS55" s="1748"/>
      <c r="KT55" s="1748"/>
      <c r="KU55" s="1748"/>
      <c r="KV55" s="1748"/>
      <c r="KW55" s="1748"/>
      <c r="KX55" s="1748"/>
      <c r="KY55" s="1748"/>
      <c r="KZ55" s="1748"/>
      <c r="LA55" s="1748"/>
      <c r="LB55" s="1748"/>
      <c r="LC55" s="1748"/>
      <c r="LD55" s="1748"/>
      <c r="LE55" s="1748"/>
      <c r="LF55" s="1748"/>
      <c r="LG55" s="1748"/>
      <c r="LH55" s="1748"/>
      <c r="LI55" s="1748"/>
      <c r="LJ55" s="1748"/>
      <c r="LK55" s="1748"/>
      <c r="LL55" s="1748"/>
      <c r="LM55" s="1748"/>
      <c r="LN55" s="1748"/>
      <c r="LO55" s="1748"/>
      <c r="LP55" s="1748"/>
      <c r="LQ55" s="1748"/>
      <c r="LR55" s="1748"/>
      <c r="LS55" s="1748"/>
      <c r="LT55" s="1748"/>
      <c r="LU55" s="1748"/>
      <c r="LV55" s="1748"/>
      <c r="LW55" s="1748"/>
      <c r="LX55" s="1748"/>
      <c r="LY55" s="1748"/>
      <c r="LZ55" s="1748"/>
      <c r="MA55" s="1748"/>
      <c r="MB55" s="1748"/>
      <c r="MC55" s="1748"/>
      <c r="MD55" s="1748"/>
      <c r="ME55" s="1748"/>
      <c r="MF55" s="1748"/>
      <c r="MG55" s="1748"/>
      <c r="MH55" s="1748"/>
      <c r="MI55" s="1748"/>
      <c r="MJ55" s="1748"/>
      <c r="MK55" s="1748"/>
      <c r="ML55" s="1748"/>
      <c r="MM55" s="1748"/>
      <c r="MN55" s="1748"/>
      <c r="MO55" s="1748"/>
      <c r="MP55" s="1748"/>
      <c r="MQ55" s="1748"/>
      <c r="MR55" s="1748"/>
      <c r="MS55" s="1748"/>
      <c r="MT55" s="1748"/>
      <c r="MU55" s="1748"/>
      <c r="MV55" s="1748"/>
      <c r="MW55" s="1748"/>
      <c r="MX55" s="1748"/>
      <c r="MY55" s="1748"/>
      <c r="MZ55" s="1748"/>
      <c r="NA55" s="1748"/>
      <c r="NB55" s="1748"/>
      <c r="NC55" s="1748"/>
      <c r="ND55" s="1748"/>
      <c r="NE55" s="1748"/>
      <c r="NF55" s="1748"/>
      <c r="NG55" s="1748"/>
      <c r="NH55" s="1749"/>
      <c r="NI55" s="1747" t="s">
        <v>7</v>
      </c>
      <c r="NJ55" s="1748"/>
      <c r="NK55" s="1748"/>
      <c r="NL55" s="1748"/>
      <c r="NM55" s="1748"/>
      <c r="NN55" s="1748"/>
      <c r="NO55" s="1748"/>
      <c r="NP55" s="1748"/>
      <c r="NQ55" s="1748"/>
      <c r="NR55" s="1748"/>
      <c r="NS55" s="1748"/>
      <c r="NT55" s="1748"/>
      <c r="NU55" s="1748"/>
      <c r="NV55" s="1748"/>
      <c r="NW55" s="1748"/>
      <c r="NX55" s="1748"/>
      <c r="NY55" s="1748"/>
      <c r="NZ55" s="1748"/>
      <c r="OA55" s="1748"/>
      <c r="OB55" s="1748"/>
      <c r="OC55" s="1748"/>
      <c r="OD55" s="1748"/>
      <c r="OE55" s="1748"/>
      <c r="OF55" s="1748"/>
      <c r="OG55" s="1748"/>
      <c r="OH55" s="1748"/>
      <c r="OI55" s="1748"/>
      <c r="OJ55" s="1748"/>
      <c r="OK55" s="1748"/>
      <c r="OL55" s="1748"/>
      <c r="OM55" s="1748"/>
      <c r="ON55" s="1748"/>
      <c r="OO55" s="1748"/>
      <c r="OP55" s="1748"/>
      <c r="OQ55" s="1748"/>
      <c r="OR55" s="1748"/>
      <c r="OS55" s="1748"/>
      <c r="OT55" s="1748"/>
      <c r="OU55" s="1748"/>
      <c r="OV55" s="1748"/>
      <c r="OW55" s="1748"/>
      <c r="OX55" s="1748"/>
      <c r="OY55" s="1748"/>
      <c r="OZ55" s="1748"/>
      <c r="PA55" s="1748"/>
      <c r="PB55" s="1748"/>
      <c r="PC55" s="1748"/>
      <c r="PD55" s="1748"/>
      <c r="PE55" s="1748"/>
      <c r="PF55" s="1748"/>
      <c r="PG55" s="1748"/>
      <c r="PH55" s="1748"/>
      <c r="PI55" s="1748"/>
      <c r="PJ55" s="1748"/>
      <c r="PK55" s="1748"/>
      <c r="PL55" s="1748"/>
      <c r="PM55" s="1748"/>
      <c r="PN55" s="1748"/>
      <c r="PO55" s="1748"/>
      <c r="PP55" s="1748"/>
      <c r="PQ55" s="1748"/>
      <c r="PR55" s="1748"/>
      <c r="PS55" s="1748"/>
      <c r="PT55" s="1748"/>
      <c r="PU55" s="1748"/>
      <c r="PV55" s="1748"/>
      <c r="PW55" s="1748"/>
      <c r="PX55" s="1748"/>
      <c r="PY55" s="1748"/>
      <c r="PZ55" s="1748"/>
      <c r="QA55" s="1748"/>
      <c r="QB55" s="1748"/>
      <c r="QC55" s="1748"/>
      <c r="QD55" s="1748"/>
      <c r="QE55" s="1748"/>
      <c r="QF55" s="1748"/>
      <c r="QG55" s="1748"/>
      <c r="QH55" s="1748"/>
      <c r="QI55" s="1748"/>
      <c r="QJ55" s="1748"/>
      <c r="QK55" s="1749"/>
      <c r="QL55" s="1747" t="s">
        <v>8</v>
      </c>
      <c r="QM55" s="1748"/>
      <c r="QN55" s="1748"/>
      <c r="QO55" s="1748"/>
      <c r="QP55" s="1748"/>
      <c r="QQ55" s="1748"/>
      <c r="QR55" s="1748"/>
      <c r="QS55" s="1748"/>
      <c r="QT55" s="1748"/>
      <c r="QU55" s="1748"/>
      <c r="QV55" s="1748"/>
      <c r="QW55" s="1748"/>
      <c r="QX55" s="1748"/>
      <c r="QY55" s="1748"/>
      <c r="QZ55" s="1748"/>
      <c r="RA55" s="1748"/>
      <c r="RB55" s="1748"/>
      <c r="RC55" s="1748"/>
      <c r="RD55" s="1748"/>
      <c r="RE55" s="1748"/>
      <c r="RF55" s="1748"/>
      <c r="RG55" s="1748"/>
      <c r="RH55" s="1748"/>
      <c r="RI55" s="1748"/>
      <c r="RJ55" s="1748"/>
      <c r="RK55" s="1748"/>
      <c r="RL55" s="1748"/>
      <c r="RM55" s="1748"/>
      <c r="RN55" s="1748"/>
      <c r="RO55" s="1748"/>
      <c r="RP55" s="1748"/>
      <c r="RQ55" s="1748"/>
      <c r="RR55" s="1748"/>
      <c r="RS55" s="1748"/>
      <c r="RT55" s="1748"/>
      <c r="RU55" s="1748"/>
      <c r="RV55" s="1748"/>
      <c r="RW55" s="1748"/>
      <c r="RX55" s="1748"/>
      <c r="RY55" s="1748"/>
      <c r="RZ55" s="1748"/>
      <c r="SA55" s="1748"/>
      <c r="SB55" s="1748"/>
      <c r="SC55" s="1748"/>
      <c r="SD55" s="1748"/>
      <c r="SE55" s="1748"/>
      <c r="SF55" s="1748"/>
      <c r="SG55" s="1748"/>
      <c r="SH55" s="1748"/>
      <c r="SI55" s="1748"/>
      <c r="SJ55" s="1748"/>
      <c r="SK55" s="1748"/>
      <c r="SL55" s="1748"/>
      <c r="SM55" s="1748"/>
      <c r="SN55" s="1748"/>
      <c r="SO55" s="1748"/>
      <c r="SP55" s="1748"/>
      <c r="SQ55" s="1748"/>
      <c r="SR55" s="1749"/>
      <c r="SS55" s="1747" t="s">
        <v>9</v>
      </c>
      <c r="ST55" s="1748"/>
      <c r="SU55" s="1748"/>
      <c r="SV55" s="1748"/>
      <c r="SW55" s="1748"/>
      <c r="SX55" s="1748"/>
      <c r="SY55" s="1748"/>
      <c r="SZ55" s="1748"/>
      <c r="TA55" s="1748"/>
      <c r="TB55" s="1748"/>
      <c r="TC55" s="1748"/>
      <c r="TD55" s="1748"/>
      <c r="TE55" s="1748"/>
      <c r="TF55" s="1748"/>
      <c r="TG55" s="1748"/>
      <c r="TH55" s="1748"/>
      <c r="TI55" s="1748"/>
      <c r="TJ55" s="1748"/>
      <c r="TK55" s="1748"/>
      <c r="TL55" s="1748"/>
      <c r="TM55" s="1748"/>
      <c r="TN55" s="1748"/>
      <c r="TO55" s="1748"/>
      <c r="TP55" s="1748"/>
      <c r="TQ55" s="1748"/>
      <c r="TR55" s="1748"/>
      <c r="TS55" s="1748"/>
      <c r="TT55" s="1748"/>
      <c r="TU55" s="1748"/>
      <c r="TV55" s="1748"/>
      <c r="TW55" s="1748"/>
      <c r="TX55" s="1748"/>
      <c r="TY55" s="1748"/>
      <c r="TZ55" s="1748"/>
      <c r="UA55" s="1748"/>
      <c r="UB55" s="1748"/>
      <c r="UC55" s="1748"/>
      <c r="UD55" s="1748"/>
      <c r="UE55" s="1748"/>
      <c r="UF55" s="1748"/>
      <c r="UG55" s="1748"/>
      <c r="UH55" s="1748"/>
      <c r="UI55" s="1748"/>
      <c r="UJ55" s="1748"/>
      <c r="UK55" s="1748"/>
      <c r="UL55" s="1748"/>
      <c r="UM55" s="1748"/>
      <c r="UN55" s="1748"/>
      <c r="UO55" s="1748"/>
      <c r="UP55" s="1747" t="s">
        <v>10</v>
      </c>
      <c r="UQ55" s="1748"/>
      <c r="UR55" s="1748"/>
      <c r="US55" s="1748"/>
      <c r="UT55" s="1748"/>
      <c r="UU55" s="1748"/>
      <c r="UV55" s="1748"/>
      <c r="UW55" s="1748"/>
      <c r="UX55" s="1748"/>
      <c r="UY55" s="1748"/>
      <c r="UZ55" s="1748"/>
      <c r="VA55" s="1748"/>
      <c r="VB55" s="1748"/>
      <c r="VC55" s="1748"/>
      <c r="VD55" s="1748"/>
      <c r="VE55" s="1748"/>
      <c r="VF55" s="1748"/>
      <c r="VG55" s="1748"/>
      <c r="VH55" s="1748"/>
      <c r="VI55" s="1748"/>
      <c r="VJ55" s="1748"/>
      <c r="VK55" s="1748"/>
      <c r="VL55" s="1748"/>
      <c r="VM55" s="1748"/>
      <c r="VN55" s="1748"/>
      <c r="VO55" s="1748"/>
      <c r="VP55" s="1748"/>
      <c r="VQ55" s="1748"/>
      <c r="VR55" s="1748"/>
      <c r="VS55" s="1748"/>
      <c r="VT55" s="1748"/>
      <c r="VU55" s="1748"/>
      <c r="VV55" s="1748"/>
      <c r="VW55" s="1748"/>
      <c r="VX55" s="1748"/>
      <c r="VY55" s="1748"/>
      <c r="VZ55" s="1748"/>
      <c r="WA55" s="1748"/>
      <c r="WB55" s="1748"/>
      <c r="WC55" s="1748"/>
      <c r="WD55" s="1748"/>
      <c r="WE55" s="1748"/>
      <c r="WF55" s="1748"/>
      <c r="WG55" s="1748"/>
      <c r="WH55" s="1748"/>
      <c r="WI55" s="1748"/>
      <c r="WJ55" s="1748"/>
      <c r="WK55" s="1748"/>
      <c r="WL55" s="1748"/>
      <c r="WM55" s="1748"/>
      <c r="WN55" s="1748"/>
      <c r="WO55" s="1748"/>
      <c r="WP55" s="1748"/>
      <c r="WQ55" s="1748"/>
      <c r="WR55" s="1748"/>
      <c r="WS55" s="1748"/>
      <c r="WT55" s="1748"/>
      <c r="WU55" s="1748"/>
      <c r="WV55" s="1748"/>
      <c r="WW55" s="1748"/>
      <c r="WX55" s="1748"/>
      <c r="WY55" s="1748"/>
      <c r="WZ55" s="1748"/>
      <c r="XA55" s="1748"/>
      <c r="XB55" s="1748"/>
      <c r="XC55" s="1748"/>
      <c r="XD55" s="1748"/>
      <c r="XE55" s="1748"/>
      <c r="XF55" s="1748"/>
      <c r="XG55" s="1748"/>
      <c r="XH55" s="1748"/>
      <c r="XI55" s="1748"/>
      <c r="XJ55" s="1748"/>
      <c r="XK55" s="1748"/>
      <c r="XL55" s="1748"/>
      <c r="XM55" s="1748"/>
      <c r="XN55" s="1748"/>
      <c r="XO55" s="1748"/>
      <c r="XP55" s="1748"/>
      <c r="XQ55" s="1749"/>
      <c r="XR55" s="1747" t="s">
        <v>1711</v>
      </c>
      <c r="XS55" s="1748"/>
      <c r="XT55" s="1748"/>
      <c r="XU55" s="1748"/>
      <c r="XV55" s="1748"/>
      <c r="XW55" s="1748"/>
      <c r="XX55" s="1748"/>
      <c r="XY55" s="1748"/>
      <c r="XZ55" s="1748"/>
      <c r="YA55" s="1748"/>
      <c r="YB55" s="1748"/>
      <c r="YC55" s="1748"/>
      <c r="YD55" s="1748"/>
      <c r="YE55" s="1748"/>
      <c r="YF55" s="1748"/>
      <c r="YG55" s="1748"/>
      <c r="YH55" s="1748"/>
      <c r="YI55" s="1748"/>
      <c r="YJ55" s="1748"/>
      <c r="YK55" s="1748"/>
      <c r="YL55" s="1748"/>
      <c r="YM55" s="1748"/>
      <c r="YN55" s="1748"/>
      <c r="YO55" s="1749"/>
      <c r="YP55" s="1748" t="s">
        <v>12</v>
      </c>
      <c r="YQ55" s="1748"/>
      <c r="YR55" s="1748"/>
      <c r="YS55" s="1748"/>
      <c r="YT55" s="1748"/>
      <c r="YU55" s="1748"/>
      <c r="YV55" s="1748"/>
      <c r="YW55" s="1748"/>
      <c r="YX55" s="1748"/>
      <c r="YY55" s="1748"/>
      <c r="YZ55" s="1748"/>
      <c r="ZA55" s="1748"/>
      <c r="ZB55" s="1748"/>
      <c r="ZC55" s="1748"/>
      <c r="ZD55" s="1748"/>
      <c r="ZE55" s="1748"/>
      <c r="ZF55" s="1748"/>
      <c r="ZG55" s="1748"/>
      <c r="ZH55" s="1748"/>
      <c r="ZI55" s="1748"/>
      <c r="ZJ55" s="1748"/>
      <c r="ZK55" s="1747" t="s">
        <v>13</v>
      </c>
      <c r="ZL55" s="1748"/>
      <c r="ZM55" s="1748"/>
      <c r="ZN55" s="1748"/>
      <c r="ZO55" s="1748"/>
      <c r="ZP55" s="1748"/>
      <c r="ZQ55" s="1748"/>
      <c r="ZR55" s="1748"/>
      <c r="ZS55" s="1748"/>
      <c r="ZT55" s="1748"/>
      <c r="ZU55" s="1748"/>
      <c r="ZV55" s="1748"/>
      <c r="ZW55" s="1748"/>
      <c r="ZX55" s="1748"/>
      <c r="ZY55" s="1748"/>
      <c r="ZZ55" s="1748"/>
      <c r="AAA55" s="1748"/>
      <c r="AAB55" s="1748"/>
      <c r="AAC55" s="1748"/>
      <c r="AAD55" s="1748"/>
      <c r="AAE55" s="1748"/>
      <c r="AAF55" s="1749"/>
      <c r="AAG55" s="1747" t="s">
        <v>14</v>
      </c>
      <c r="AAH55" s="1748"/>
      <c r="AAI55" s="1748"/>
      <c r="AAJ55" s="1748"/>
      <c r="AAK55" s="1748"/>
      <c r="AAL55" s="1748"/>
      <c r="AAM55" s="1748"/>
      <c r="AAN55" s="1748"/>
      <c r="AAO55" s="1748"/>
      <c r="AAP55" s="1748"/>
      <c r="AAQ55" s="1748"/>
      <c r="AAR55" s="1748"/>
      <c r="AAS55" s="1748"/>
      <c r="AAT55" s="1748"/>
      <c r="AAU55" s="1748"/>
      <c r="AAV55" s="1748"/>
      <c r="AAW55" s="1748"/>
      <c r="AAX55" s="1748"/>
      <c r="AAY55" s="1748"/>
      <c r="AAZ55" s="1748"/>
      <c r="ABA55" s="1748"/>
      <c r="ABB55" s="1749"/>
      <c r="ABC55" s="1747" t="s">
        <v>1261</v>
      </c>
      <c r="ABD55" s="1748"/>
      <c r="ABE55" s="1748"/>
      <c r="ABF55" s="1749"/>
      <c r="ABG55" s="1747" t="s">
        <v>1262</v>
      </c>
      <c r="ABH55" s="1748"/>
      <c r="ABI55" s="1748"/>
      <c r="ABJ55" s="1749"/>
      <c r="ABK55" s="1747" t="s">
        <v>1263</v>
      </c>
      <c r="ABL55" s="1748"/>
      <c r="ABM55" s="1748"/>
      <c r="ABN55" s="1749"/>
    </row>
    <row r="56" spans="1:760" s="4" customFormat="1" ht="76" customHeight="1" thickBot="1" x14ac:dyDescent="0.4">
      <c r="A56" s="1693" t="s">
        <v>1264</v>
      </c>
      <c r="B56" s="956" t="s">
        <v>29</v>
      </c>
      <c r="C56" s="956" t="s">
        <v>30</v>
      </c>
      <c r="D56" s="956" t="s">
        <v>31</v>
      </c>
      <c r="E56" s="956" t="s">
        <v>32</v>
      </c>
      <c r="F56" s="956" t="s">
        <v>1267</v>
      </c>
      <c r="G56" s="956" t="s">
        <v>37</v>
      </c>
      <c r="H56" s="201" t="s">
        <v>2338</v>
      </c>
      <c r="I56" s="16" t="s">
        <v>1801</v>
      </c>
      <c r="J56" s="206" t="s">
        <v>56</v>
      </c>
      <c r="K56" s="201" t="s">
        <v>2339</v>
      </c>
      <c r="L56" s="16" t="s">
        <v>2340</v>
      </c>
      <c r="M56" s="16" t="s">
        <v>2341</v>
      </c>
      <c r="N56" s="16" t="s">
        <v>2342</v>
      </c>
      <c r="O56" s="16" t="s">
        <v>552</v>
      </c>
      <c r="P56" s="16" t="s">
        <v>2343</v>
      </c>
      <c r="Q56" s="187" t="s">
        <v>555</v>
      </c>
      <c r="R56" s="16" t="s">
        <v>1811</v>
      </c>
      <c r="S56" s="16" t="s">
        <v>2344</v>
      </c>
      <c r="T56" s="16" t="s">
        <v>2345</v>
      </c>
      <c r="U56" s="16" t="s">
        <v>2346</v>
      </c>
      <c r="V56" s="16" t="s">
        <v>2347</v>
      </c>
      <c r="W56" s="16" t="s">
        <v>2348</v>
      </c>
      <c r="X56" s="16" t="s">
        <v>1852</v>
      </c>
      <c r="Y56" s="16" t="s">
        <v>2349</v>
      </c>
      <c r="Z56" s="16" t="s">
        <v>2350</v>
      </c>
      <c r="AA56" s="16" t="s">
        <v>1782</v>
      </c>
      <c r="AB56" s="16" t="s">
        <v>2349</v>
      </c>
      <c r="AC56" s="16" t="s">
        <v>1934</v>
      </c>
      <c r="AD56" s="16" t="s">
        <v>1782</v>
      </c>
      <c r="AE56" s="16" t="s">
        <v>2349</v>
      </c>
      <c r="AF56" s="16" t="s">
        <v>308</v>
      </c>
      <c r="AG56" s="42" t="s">
        <v>2351</v>
      </c>
      <c r="AH56" s="16" t="s">
        <v>2349</v>
      </c>
      <c r="AI56" s="25" t="s">
        <v>2352</v>
      </c>
      <c r="AJ56" s="42" t="s">
        <v>2353</v>
      </c>
      <c r="AK56" s="16" t="s">
        <v>2349</v>
      </c>
      <c r="AL56" s="16" t="s">
        <v>2354</v>
      </c>
      <c r="AM56" s="42" t="s">
        <v>2355</v>
      </c>
      <c r="AN56" s="42" t="s">
        <v>2356</v>
      </c>
      <c r="AO56" s="16" t="s">
        <v>2349</v>
      </c>
      <c r="AP56" s="374" t="s">
        <v>2357</v>
      </c>
      <c r="AQ56" s="205" t="s">
        <v>2349</v>
      </c>
      <c r="AR56" s="105" t="s">
        <v>2358</v>
      </c>
      <c r="AS56" s="105" t="s">
        <v>247</v>
      </c>
      <c r="AT56" s="62" t="s">
        <v>2359</v>
      </c>
      <c r="AU56" s="138" t="s">
        <v>56</v>
      </c>
      <c r="AV56" s="216" t="s">
        <v>2360</v>
      </c>
      <c r="AW56" s="138" t="s">
        <v>2361</v>
      </c>
      <c r="AX56" s="138" t="s">
        <v>2362</v>
      </c>
      <c r="AY56" s="138" t="s">
        <v>2363</v>
      </c>
      <c r="AZ56" s="138" t="s">
        <v>2364</v>
      </c>
      <c r="BA56" s="138" t="s">
        <v>2365</v>
      </c>
      <c r="BB56" s="138" t="s">
        <v>2366</v>
      </c>
      <c r="BC56" s="138" t="s">
        <v>2367</v>
      </c>
      <c r="BD56" s="138" t="s">
        <v>1773</v>
      </c>
      <c r="BE56" s="138" t="s">
        <v>2368</v>
      </c>
      <c r="BF56" s="138" t="s">
        <v>2369</v>
      </c>
      <c r="BG56" s="138" t="s">
        <v>2370</v>
      </c>
      <c r="BH56" s="138" t="s">
        <v>2371</v>
      </c>
      <c r="BI56" s="138" t="s">
        <v>2372</v>
      </c>
      <c r="BJ56" s="138" t="s">
        <v>2373</v>
      </c>
      <c r="BK56" s="138" t="s">
        <v>2374</v>
      </c>
      <c r="BL56" s="138" t="s">
        <v>2373</v>
      </c>
      <c r="BM56" s="138" t="s">
        <v>277</v>
      </c>
      <c r="BN56" s="138" t="s">
        <v>2365</v>
      </c>
      <c r="BO56" s="138" t="s">
        <v>2375</v>
      </c>
      <c r="BP56" s="105" t="s">
        <v>247</v>
      </c>
      <c r="BQ56" s="80" t="s">
        <v>2376</v>
      </c>
      <c r="BR56" s="80" t="s">
        <v>2377</v>
      </c>
      <c r="BS56" s="138" t="s">
        <v>2378</v>
      </c>
      <c r="BT56" s="138" t="s">
        <v>2379</v>
      </c>
      <c r="BU56" s="138" t="s">
        <v>2380</v>
      </c>
      <c r="BV56" s="138" t="s">
        <v>2381</v>
      </c>
      <c r="BW56" s="138" t="s">
        <v>2382</v>
      </c>
      <c r="BX56" s="138" t="s">
        <v>2383</v>
      </c>
      <c r="BY56" s="138" t="s">
        <v>344</v>
      </c>
      <c r="BZ56" s="138" t="s">
        <v>2384</v>
      </c>
      <c r="CA56" s="138" t="s">
        <v>2385</v>
      </c>
      <c r="CB56" s="138" t="s">
        <v>2386</v>
      </c>
      <c r="CC56" s="138" t="s">
        <v>2387</v>
      </c>
      <c r="CD56" s="138" t="s">
        <v>1725</v>
      </c>
      <c r="CE56" s="138" t="s">
        <v>2388</v>
      </c>
      <c r="CF56" s="138" t="s">
        <v>2389</v>
      </c>
      <c r="CG56" s="138" t="s">
        <v>2390</v>
      </c>
      <c r="CH56" s="138" t="s">
        <v>2388</v>
      </c>
      <c r="CI56" s="138" t="s">
        <v>1884</v>
      </c>
      <c r="CJ56" s="138" t="s">
        <v>2391</v>
      </c>
      <c r="CK56" s="138" t="s">
        <v>2392</v>
      </c>
      <c r="CL56" s="138" t="s">
        <v>1729</v>
      </c>
      <c r="CM56" s="138" t="s">
        <v>1887</v>
      </c>
      <c r="CN56" s="138" t="s">
        <v>2391</v>
      </c>
      <c r="CO56" s="138" t="s">
        <v>2393</v>
      </c>
      <c r="CP56" s="138" t="s">
        <v>1887</v>
      </c>
      <c r="CQ56" s="138" t="s">
        <v>2391</v>
      </c>
      <c r="CR56" s="138" t="s">
        <v>1823</v>
      </c>
      <c r="CS56" s="105" t="s">
        <v>1857</v>
      </c>
      <c r="CT56" s="138" t="s">
        <v>2391</v>
      </c>
      <c r="CU56" s="138" t="s">
        <v>2394</v>
      </c>
      <c r="CV56" s="138" t="s">
        <v>2395</v>
      </c>
      <c r="CW56" s="105" t="s">
        <v>187</v>
      </c>
      <c r="CX56" s="138" t="s">
        <v>2391</v>
      </c>
      <c r="CY56" s="79" t="s">
        <v>2396</v>
      </c>
      <c r="CZ56" s="105" t="s">
        <v>2397</v>
      </c>
      <c r="DA56" s="138" t="s">
        <v>2391</v>
      </c>
      <c r="DB56" s="105" t="s">
        <v>2398</v>
      </c>
      <c r="DC56" s="105" t="s">
        <v>1832</v>
      </c>
      <c r="DD56" s="138" t="s">
        <v>2391</v>
      </c>
      <c r="DE56" s="78" t="s">
        <v>2399</v>
      </c>
      <c r="DF56" s="105" t="s">
        <v>2400</v>
      </c>
      <c r="DG56" s="137" t="s">
        <v>2391</v>
      </c>
      <c r="DH56" s="190" t="s">
        <v>1900</v>
      </c>
      <c r="DI56" s="78" t="s">
        <v>2401</v>
      </c>
      <c r="DJ56" s="105" t="s">
        <v>247</v>
      </c>
      <c r="DK56" s="79" t="s">
        <v>2402</v>
      </c>
      <c r="DL56" s="105" t="s">
        <v>2403</v>
      </c>
      <c r="DM56" s="105" t="s">
        <v>2404</v>
      </c>
      <c r="DN56" s="105" t="s">
        <v>2405</v>
      </c>
      <c r="DO56" s="138" t="s">
        <v>2406</v>
      </c>
      <c r="DP56" s="138" t="s">
        <v>2407</v>
      </c>
      <c r="DQ56" s="105" t="s">
        <v>1876</v>
      </c>
      <c r="DR56" s="138" t="s">
        <v>2408</v>
      </c>
      <c r="DS56" s="138" t="s">
        <v>2409</v>
      </c>
      <c r="DT56" s="138" t="s">
        <v>2410</v>
      </c>
      <c r="DU56" s="138" t="s">
        <v>2411</v>
      </c>
      <c r="DV56" s="138" t="s">
        <v>2412</v>
      </c>
      <c r="DW56" s="79" t="s">
        <v>2413</v>
      </c>
      <c r="DX56" s="79" t="s">
        <v>1725</v>
      </c>
      <c r="DY56" s="138" t="s">
        <v>2414</v>
      </c>
      <c r="DZ56" s="138" t="s">
        <v>2415</v>
      </c>
      <c r="EA56" s="138" t="s">
        <v>1762</v>
      </c>
      <c r="EB56" s="138" t="s">
        <v>1781</v>
      </c>
      <c r="EC56" s="138" t="s">
        <v>2416</v>
      </c>
      <c r="ED56" s="138" t="s">
        <v>2417</v>
      </c>
      <c r="EE56" s="138" t="s">
        <v>2418</v>
      </c>
      <c r="EF56" s="138" t="s">
        <v>2416</v>
      </c>
      <c r="EG56" s="138" t="s">
        <v>1855</v>
      </c>
      <c r="EH56" s="138" t="s">
        <v>2418</v>
      </c>
      <c r="EI56" s="138" t="s">
        <v>2416</v>
      </c>
      <c r="EJ56" s="138" t="s">
        <v>1936</v>
      </c>
      <c r="EK56" s="105" t="s">
        <v>2419</v>
      </c>
      <c r="EL56" s="138" t="s">
        <v>2416</v>
      </c>
      <c r="EM56" s="138" t="s">
        <v>649</v>
      </c>
      <c r="EN56" s="105" t="s">
        <v>2420</v>
      </c>
      <c r="EO56" s="138" t="s">
        <v>2416</v>
      </c>
      <c r="EP56" s="138" t="s">
        <v>2421</v>
      </c>
      <c r="EQ56" s="105" t="s">
        <v>2422</v>
      </c>
      <c r="ER56" s="138" t="s">
        <v>2416</v>
      </c>
      <c r="ES56" s="105" t="s">
        <v>2423</v>
      </c>
      <c r="ET56" s="105" t="s">
        <v>2424</v>
      </c>
      <c r="EU56" s="105" t="s">
        <v>1832</v>
      </c>
      <c r="EV56" s="138" t="s">
        <v>2416</v>
      </c>
      <c r="EW56" s="78" t="s">
        <v>2357</v>
      </c>
      <c r="EX56" s="138" t="s">
        <v>2416</v>
      </c>
      <c r="EY56" s="79" t="s">
        <v>2425</v>
      </c>
      <c r="EZ56" s="79" t="s">
        <v>247</v>
      </c>
      <c r="FA56" s="80" t="s">
        <v>2426</v>
      </c>
      <c r="FB56" s="138" t="s">
        <v>2427</v>
      </c>
      <c r="FC56" s="80" t="s">
        <v>2428</v>
      </c>
      <c r="FD56" s="138" t="s">
        <v>2429</v>
      </c>
      <c r="FE56" s="138" t="s">
        <v>2430</v>
      </c>
      <c r="FF56" s="138" t="s">
        <v>2431</v>
      </c>
      <c r="FG56" s="138" t="s">
        <v>2432</v>
      </c>
      <c r="FH56" s="138" t="s">
        <v>2433</v>
      </c>
      <c r="FI56" s="138" t="s">
        <v>1720</v>
      </c>
      <c r="FJ56" s="190" t="s">
        <v>2434</v>
      </c>
      <c r="FK56" s="138" t="s">
        <v>2435</v>
      </c>
      <c r="FL56" s="138" t="s">
        <v>1722</v>
      </c>
      <c r="FM56" s="138" t="s">
        <v>2436</v>
      </c>
      <c r="FN56" s="138" t="s">
        <v>2437</v>
      </c>
      <c r="FO56" s="138" t="s">
        <v>2438</v>
      </c>
      <c r="FP56" s="190" t="s">
        <v>2439</v>
      </c>
      <c r="FQ56" s="138" t="s">
        <v>2440</v>
      </c>
      <c r="FR56" s="138" t="s">
        <v>2441</v>
      </c>
      <c r="FS56" s="190" t="s">
        <v>1817</v>
      </c>
      <c r="FT56" s="138" t="s">
        <v>2442</v>
      </c>
      <c r="FU56" s="138" t="s">
        <v>2443</v>
      </c>
      <c r="FV56" s="138" t="s">
        <v>1974</v>
      </c>
      <c r="FW56" s="190" t="s">
        <v>1730</v>
      </c>
      <c r="FX56" s="138" t="s">
        <v>2442</v>
      </c>
      <c r="FY56" s="138" t="s">
        <v>1784</v>
      </c>
      <c r="FZ56" s="137" t="s">
        <v>1730</v>
      </c>
      <c r="GA56" s="138" t="s">
        <v>2442</v>
      </c>
      <c r="GB56" s="138" t="s">
        <v>2444</v>
      </c>
      <c r="GC56" s="137" t="s">
        <v>1732</v>
      </c>
      <c r="GD56" s="137" t="s">
        <v>2445</v>
      </c>
      <c r="GE56" s="138" t="s">
        <v>2442</v>
      </c>
      <c r="GF56" s="138" t="s">
        <v>1790</v>
      </c>
      <c r="GG56" s="105" t="s">
        <v>1738</v>
      </c>
      <c r="GH56" s="138" t="s">
        <v>2446</v>
      </c>
      <c r="GI56" s="105" t="s">
        <v>2447</v>
      </c>
      <c r="GJ56" s="105" t="s">
        <v>2448</v>
      </c>
      <c r="GK56" s="138" t="s">
        <v>2446</v>
      </c>
      <c r="GL56" s="138" t="s">
        <v>1897</v>
      </c>
      <c r="GM56" s="138" t="s">
        <v>1897</v>
      </c>
      <c r="GN56" s="105" t="s">
        <v>2449</v>
      </c>
      <c r="GO56" s="105" t="s">
        <v>2450</v>
      </c>
      <c r="GP56" s="138" t="s">
        <v>2446</v>
      </c>
      <c r="GQ56" s="62" t="s">
        <v>2451</v>
      </c>
      <c r="GR56" s="205" t="s">
        <v>2446</v>
      </c>
      <c r="GS56" s="205" t="s">
        <v>397</v>
      </c>
      <c r="GT56" s="105" t="s">
        <v>2452</v>
      </c>
      <c r="GU56" s="205" t="s">
        <v>2446</v>
      </c>
      <c r="GV56" s="42" t="s">
        <v>2453</v>
      </c>
      <c r="GW56" s="205" t="s">
        <v>2446</v>
      </c>
      <c r="GX56" s="42" t="s">
        <v>403</v>
      </c>
      <c r="GY56" s="79" t="s">
        <v>247</v>
      </c>
      <c r="HZ56" s="1093" t="s">
        <v>2454</v>
      </c>
      <c r="IA56" s="138" t="s">
        <v>2455</v>
      </c>
      <c r="IB56" s="80" t="s">
        <v>2456</v>
      </c>
      <c r="IC56" s="138" t="s">
        <v>2457</v>
      </c>
      <c r="ID56" s="205" t="s">
        <v>2458</v>
      </c>
      <c r="IE56" s="138" t="s">
        <v>2459</v>
      </c>
      <c r="IF56" s="137" t="s">
        <v>2460</v>
      </c>
      <c r="IG56" s="138" t="s">
        <v>2461</v>
      </c>
      <c r="IH56" s="138" t="s">
        <v>2462</v>
      </c>
      <c r="II56" s="105" t="s">
        <v>101</v>
      </c>
      <c r="IJ56" s="138" t="s">
        <v>2463</v>
      </c>
      <c r="IK56" s="138" t="s">
        <v>2464</v>
      </c>
      <c r="IL56" s="138" t="s">
        <v>2370</v>
      </c>
      <c r="IM56" s="138" t="s">
        <v>2465</v>
      </c>
      <c r="IN56" s="138" t="s">
        <v>2466</v>
      </c>
      <c r="IO56" s="138" t="s">
        <v>1728</v>
      </c>
      <c r="IP56" s="138" t="s">
        <v>2467</v>
      </c>
      <c r="IQ56" s="138" t="s">
        <v>2468</v>
      </c>
      <c r="IR56" s="138" t="s">
        <v>1728</v>
      </c>
      <c r="IS56" s="138" t="s">
        <v>2469</v>
      </c>
      <c r="IT56" s="138" t="s">
        <v>1933</v>
      </c>
      <c r="IU56" s="138" t="s">
        <v>2470</v>
      </c>
      <c r="IV56" s="138" t="s">
        <v>2469</v>
      </c>
      <c r="IW56" s="138" t="s">
        <v>1822</v>
      </c>
      <c r="IX56" s="138" t="s">
        <v>154</v>
      </c>
      <c r="IY56" s="138" t="s">
        <v>2469</v>
      </c>
      <c r="IZ56" s="105" t="s">
        <v>2471</v>
      </c>
      <c r="JA56" s="138" t="s">
        <v>2469</v>
      </c>
      <c r="JB56" s="138" t="s">
        <v>2472</v>
      </c>
      <c r="JC56" s="105" t="s">
        <v>1791</v>
      </c>
      <c r="JD56" s="138" t="s">
        <v>2469</v>
      </c>
      <c r="JE56" s="79" t="s">
        <v>2473</v>
      </c>
      <c r="JF56" s="105" t="s">
        <v>2474</v>
      </c>
      <c r="JG56" s="138" t="s">
        <v>2469</v>
      </c>
      <c r="JH56" s="105" t="s">
        <v>1794</v>
      </c>
      <c r="JI56" s="105" t="s">
        <v>2475</v>
      </c>
      <c r="JJ56" s="105" t="s">
        <v>2476</v>
      </c>
      <c r="JK56" s="138" t="s">
        <v>2469</v>
      </c>
      <c r="JL56" s="79" t="s">
        <v>2477</v>
      </c>
      <c r="JM56" s="205" t="s">
        <v>2469</v>
      </c>
      <c r="JN56" s="105" t="s">
        <v>1992</v>
      </c>
      <c r="JO56" s="205" t="s">
        <v>2469</v>
      </c>
      <c r="JP56" s="42" t="s">
        <v>1903</v>
      </c>
      <c r="JQ56" s="205" t="s">
        <v>2469</v>
      </c>
      <c r="JR56" s="42" t="s">
        <v>712</v>
      </c>
      <c r="JS56" s="25" t="s">
        <v>2478</v>
      </c>
      <c r="JT56" s="205" t="s">
        <v>2469</v>
      </c>
      <c r="JU56" s="105" t="s">
        <v>2479</v>
      </c>
      <c r="JV56" s="25" t="s">
        <v>1948</v>
      </c>
      <c r="JW56" s="205" t="s">
        <v>2469</v>
      </c>
      <c r="JX56" s="16" t="s">
        <v>1949</v>
      </c>
      <c r="JY56" s="25" t="s">
        <v>2480</v>
      </c>
      <c r="JZ56" s="205" t="s">
        <v>2469</v>
      </c>
      <c r="KA56" s="16" t="s">
        <v>2000</v>
      </c>
      <c r="KB56" s="205" t="s">
        <v>2469</v>
      </c>
      <c r="KC56" s="138" t="s">
        <v>2481</v>
      </c>
      <c r="KD56" s="16" t="s">
        <v>2001</v>
      </c>
      <c r="KE56" s="105" t="s">
        <v>2469</v>
      </c>
      <c r="KF56" s="105" t="s">
        <v>1953</v>
      </c>
      <c r="KG56" s="956" t="s">
        <v>1954</v>
      </c>
      <c r="KH56" s="105" t="s">
        <v>2469</v>
      </c>
      <c r="KI56" s="105" t="s">
        <v>2482</v>
      </c>
      <c r="KJ56" s="956" t="s">
        <v>2483</v>
      </c>
      <c r="KK56" s="105" t="s">
        <v>2469</v>
      </c>
      <c r="KL56" s="105" t="s">
        <v>2484</v>
      </c>
      <c r="KM56" s="105" t="s">
        <v>247</v>
      </c>
      <c r="KN56" s="1093"/>
      <c r="KO56" s="1093"/>
      <c r="KP56" s="1093"/>
      <c r="KQ56" s="1093"/>
      <c r="KR56" s="1093"/>
      <c r="KS56" s="1093"/>
      <c r="KT56" s="1093"/>
      <c r="KU56" s="1093" t="s">
        <v>2485</v>
      </c>
      <c r="KV56" s="216" t="s">
        <v>2486</v>
      </c>
      <c r="KW56" s="105" t="s">
        <v>2487</v>
      </c>
      <c r="KX56" s="216" t="s">
        <v>2488</v>
      </c>
      <c r="KY56" s="138" t="s">
        <v>2489</v>
      </c>
      <c r="KZ56" s="138" t="s">
        <v>2490</v>
      </c>
      <c r="LA56" s="138" t="s">
        <v>2491</v>
      </c>
      <c r="LB56" s="138" t="s">
        <v>2492</v>
      </c>
      <c r="LC56" s="138" t="s">
        <v>101</v>
      </c>
      <c r="LD56" s="138" t="s">
        <v>2493</v>
      </c>
      <c r="LE56" s="138" t="s">
        <v>2494</v>
      </c>
      <c r="LF56" s="138" t="s">
        <v>1879</v>
      </c>
      <c r="LG56" s="138" t="s">
        <v>2495</v>
      </c>
      <c r="LH56" s="138" t="s">
        <v>2496</v>
      </c>
      <c r="LI56" s="138" t="s">
        <v>2497</v>
      </c>
      <c r="LJ56" s="138" t="s">
        <v>1816</v>
      </c>
      <c r="LK56" s="138" t="s">
        <v>142</v>
      </c>
      <c r="LL56" s="138" t="s">
        <v>2488</v>
      </c>
      <c r="LM56" s="138" t="s">
        <v>1820</v>
      </c>
      <c r="LN56" s="138" t="s">
        <v>1782</v>
      </c>
      <c r="LO56" s="138" t="s">
        <v>2488</v>
      </c>
      <c r="LP56" s="138" t="s">
        <v>1784</v>
      </c>
      <c r="LQ56" s="138" t="s">
        <v>1782</v>
      </c>
      <c r="LR56" s="138" t="s">
        <v>2488</v>
      </c>
      <c r="LS56" s="105" t="s">
        <v>2498</v>
      </c>
      <c r="LT56" s="138" t="s">
        <v>2488</v>
      </c>
      <c r="LU56" s="138" t="s">
        <v>2499</v>
      </c>
      <c r="LV56" s="105" t="s">
        <v>2500</v>
      </c>
      <c r="LW56" s="138" t="s">
        <v>2488</v>
      </c>
      <c r="LX56" s="79" t="s">
        <v>2501</v>
      </c>
      <c r="LY56" s="62" t="s">
        <v>2502</v>
      </c>
      <c r="LZ56" s="138" t="s">
        <v>2488</v>
      </c>
      <c r="MA56" s="138" t="s">
        <v>2503</v>
      </c>
      <c r="MB56" s="78" t="s">
        <v>2504</v>
      </c>
      <c r="MC56" s="105" t="s">
        <v>2505</v>
      </c>
      <c r="MD56" s="190" t="s">
        <v>2488</v>
      </c>
      <c r="ME56" s="105" t="s">
        <v>1797</v>
      </c>
      <c r="MF56" s="190" t="s">
        <v>2488</v>
      </c>
      <c r="MG56" s="78" t="s">
        <v>1834</v>
      </c>
      <c r="MH56" s="190" t="s">
        <v>2488</v>
      </c>
      <c r="MI56" s="78" t="s">
        <v>2019</v>
      </c>
      <c r="MJ56" s="42" t="s">
        <v>1902</v>
      </c>
      <c r="MK56" s="190" t="s">
        <v>2488</v>
      </c>
      <c r="ML56" s="42" t="s">
        <v>2506</v>
      </c>
      <c r="MM56" s="190" t="s">
        <v>2488</v>
      </c>
      <c r="MN56" s="42" t="s">
        <v>457</v>
      </c>
      <c r="MO56" s="25" t="s">
        <v>1905</v>
      </c>
      <c r="MP56" s="190" t="s">
        <v>2488</v>
      </c>
      <c r="MQ56" s="105" t="s">
        <v>1947</v>
      </c>
      <c r="MR56" s="25" t="s">
        <v>1996</v>
      </c>
      <c r="MS56" s="190" t="s">
        <v>2488</v>
      </c>
      <c r="MT56" s="105" t="s">
        <v>1997</v>
      </c>
      <c r="MU56" s="25" t="s">
        <v>1909</v>
      </c>
      <c r="MV56" s="16" t="s">
        <v>2488</v>
      </c>
      <c r="MW56" s="25" t="s">
        <v>2000</v>
      </c>
      <c r="MX56" s="16" t="s">
        <v>2488</v>
      </c>
      <c r="MY56" s="138" t="s">
        <v>2507</v>
      </c>
      <c r="MZ56" s="187" t="s">
        <v>2508</v>
      </c>
      <c r="NA56" s="105" t="s">
        <v>2488</v>
      </c>
      <c r="NB56" s="956" t="s">
        <v>2003</v>
      </c>
      <c r="NC56" s="105" t="s">
        <v>2488</v>
      </c>
      <c r="ND56" s="105" t="s">
        <v>2509</v>
      </c>
      <c r="NE56" s="956" t="s">
        <v>2510</v>
      </c>
      <c r="NF56" s="105" t="s">
        <v>2488</v>
      </c>
      <c r="NG56" s="105" t="s">
        <v>2484</v>
      </c>
      <c r="NH56" s="105" t="s">
        <v>2181</v>
      </c>
      <c r="NP56" s="79" t="s">
        <v>1958</v>
      </c>
      <c r="NQ56" s="105" t="s">
        <v>2511</v>
      </c>
      <c r="NR56" s="105" t="s">
        <v>2512</v>
      </c>
      <c r="NS56" s="105" t="s">
        <v>2513</v>
      </c>
      <c r="NT56" s="138" t="s">
        <v>2514</v>
      </c>
      <c r="NU56" s="138" t="s">
        <v>2515</v>
      </c>
      <c r="NV56" s="138" t="s">
        <v>1720</v>
      </c>
      <c r="NW56" s="190" t="s">
        <v>2516</v>
      </c>
      <c r="NX56" s="138" t="s">
        <v>2517</v>
      </c>
      <c r="NY56" s="138" t="s">
        <v>2518</v>
      </c>
      <c r="NZ56" s="138" t="s">
        <v>1810</v>
      </c>
      <c r="OA56" s="138" t="s">
        <v>2519</v>
      </c>
      <c r="OB56" s="138" t="s">
        <v>2520</v>
      </c>
      <c r="OC56" s="138" t="s">
        <v>2521</v>
      </c>
      <c r="OD56" s="138" t="s">
        <v>2522</v>
      </c>
      <c r="OE56" s="138" t="s">
        <v>2523</v>
      </c>
      <c r="OF56" s="138" t="s">
        <v>1851</v>
      </c>
      <c r="OG56" s="190" t="s">
        <v>277</v>
      </c>
      <c r="OH56" s="138" t="s">
        <v>2524</v>
      </c>
      <c r="OI56" s="138" t="s">
        <v>1853</v>
      </c>
      <c r="OJ56" s="190" t="s">
        <v>2525</v>
      </c>
      <c r="OK56" s="138" t="s">
        <v>2524</v>
      </c>
      <c r="OL56" s="138" t="s">
        <v>2526</v>
      </c>
      <c r="OM56" s="190" t="s">
        <v>154</v>
      </c>
      <c r="ON56" s="138" t="s">
        <v>2527</v>
      </c>
      <c r="OO56" s="138" t="s">
        <v>2528</v>
      </c>
      <c r="OP56" s="105" t="s">
        <v>2529</v>
      </c>
      <c r="OQ56" s="138" t="s">
        <v>2527</v>
      </c>
      <c r="OR56" s="138" t="s">
        <v>1893</v>
      </c>
      <c r="OS56" s="105" t="s">
        <v>187</v>
      </c>
      <c r="OT56" s="138" t="s">
        <v>2527</v>
      </c>
      <c r="OU56" s="79" t="s">
        <v>2530</v>
      </c>
      <c r="OV56" s="105" t="s">
        <v>2531</v>
      </c>
      <c r="OW56" s="138" t="s">
        <v>2527</v>
      </c>
      <c r="OX56" s="105" t="s">
        <v>2532</v>
      </c>
      <c r="OY56" s="62" t="s">
        <v>2533</v>
      </c>
      <c r="OZ56" s="105" t="s">
        <v>2534</v>
      </c>
      <c r="PA56" s="138" t="s">
        <v>2527</v>
      </c>
      <c r="PB56" s="105" t="s">
        <v>2046</v>
      </c>
      <c r="PC56" s="138" t="s">
        <v>2527</v>
      </c>
      <c r="PD56" s="105" t="s">
        <v>1798</v>
      </c>
      <c r="PE56" s="105" t="s">
        <v>2535</v>
      </c>
      <c r="PF56" s="138" t="s">
        <v>2527</v>
      </c>
      <c r="PG56" s="105" t="s">
        <v>2536</v>
      </c>
      <c r="PH56" s="138" t="s">
        <v>2527</v>
      </c>
      <c r="PI56" s="42" t="s">
        <v>2537</v>
      </c>
      <c r="PJ56" s="138" t="s">
        <v>2527</v>
      </c>
      <c r="PK56" s="42" t="s">
        <v>2538</v>
      </c>
      <c r="PL56" s="25" t="s">
        <v>2539</v>
      </c>
      <c r="PM56" s="138" t="s">
        <v>2527</v>
      </c>
      <c r="PN56" s="105" t="s">
        <v>2540</v>
      </c>
      <c r="PO56" s="25" t="s">
        <v>2024</v>
      </c>
      <c r="PP56" s="138" t="s">
        <v>2527</v>
      </c>
      <c r="PQ56" s="105" t="s">
        <v>2541</v>
      </c>
      <c r="PR56" s="25" t="s">
        <v>2542</v>
      </c>
      <c r="PS56" s="138" t="s">
        <v>2527</v>
      </c>
      <c r="PT56" s="25" t="s">
        <v>482</v>
      </c>
      <c r="PU56" s="138" t="s">
        <v>2527</v>
      </c>
      <c r="PV56" s="138" t="s">
        <v>484</v>
      </c>
      <c r="PW56" s="16" t="s">
        <v>2543</v>
      </c>
      <c r="PX56" s="105" t="s">
        <v>2527</v>
      </c>
      <c r="PY56" s="956" t="s">
        <v>2056</v>
      </c>
      <c r="PZ56" s="105" t="s">
        <v>2527</v>
      </c>
      <c r="QA56" s="105" t="s">
        <v>2134</v>
      </c>
      <c r="QB56" s="137" t="s">
        <v>2544</v>
      </c>
      <c r="QC56" s="105" t="s">
        <v>2527</v>
      </c>
      <c r="QD56" s="1316" t="s">
        <v>2059</v>
      </c>
      <c r="QE56" s="138" t="s">
        <v>2545</v>
      </c>
      <c r="QF56" s="956" t="s">
        <v>2546</v>
      </c>
      <c r="QG56" s="138" t="s">
        <v>2007</v>
      </c>
      <c r="QH56" s="956" t="s">
        <v>2547</v>
      </c>
      <c r="QI56" s="25" t="s">
        <v>2010</v>
      </c>
      <c r="QJ56" s="137" t="s">
        <v>641</v>
      </c>
      <c r="QK56" s="105" t="s">
        <v>247</v>
      </c>
      <c r="QL56" s="42" t="s">
        <v>646</v>
      </c>
      <c r="QM56" s="26" t="s">
        <v>1976</v>
      </c>
      <c r="QN56" s="42" t="s">
        <v>646</v>
      </c>
      <c r="QO56" s="16" t="s">
        <v>1737</v>
      </c>
      <c r="QP56" s="16" t="s">
        <v>1738</v>
      </c>
      <c r="QQ56" s="42" t="s">
        <v>646</v>
      </c>
      <c r="QR56" s="25" t="s">
        <v>2548</v>
      </c>
      <c r="QS56" s="42" t="s">
        <v>2531</v>
      </c>
      <c r="QT56" s="42" t="s">
        <v>646</v>
      </c>
      <c r="QU56" s="42" t="s">
        <v>2549</v>
      </c>
      <c r="QV56" s="42" t="s">
        <v>2550</v>
      </c>
      <c r="QW56" s="42" t="s">
        <v>2551</v>
      </c>
      <c r="QX56" s="42" t="s">
        <v>646</v>
      </c>
      <c r="QY56" s="25" t="s">
        <v>2552</v>
      </c>
      <c r="QZ56" s="42" t="s">
        <v>646</v>
      </c>
      <c r="RA56" s="374" t="s">
        <v>2553</v>
      </c>
      <c r="RB56" s="42" t="s">
        <v>2425</v>
      </c>
      <c r="RC56" s="42" t="s">
        <v>646</v>
      </c>
      <c r="RD56" s="42" t="s">
        <v>2048</v>
      </c>
      <c r="RE56" s="42" t="s">
        <v>2554</v>
      </c>
      <c r="RF56" s="42" t="s">
        <v>646</v>
      </c>
      <c r="RG56" s="42" t="s">
        <v>1993</v>
      </c>
      <c r="RH56" s="42" t="s">
        <v>646</v>
      </c>
      <c r="RI56" s="42" t="s">
        <v>2555</v>
      </c>
      <c r="RJ56" s="42" t="s">
        <v>1904</v>
      </c>
      <c r="RK56" s="25" t="s">
        <v>2082</v>
      </c>
      <c r="RL56" s="42" t="s">
        <v>646</v>
      </c>
      <c r="RM56" s="42" t="s">
        <v>468</v>
      </c>
      <c r="RN56" s="25" t="s">
        <v>2556</v>
      </c>
      <c r="RO56" s="42" t="s">
        <v>646</v>
      </c>
      <c r="RP56" s="42" t="s">
        <v>2557</v>
      </c>
      <c r="RQ56" s="25" t="s">
        <v>2558</v>
      </c>
      <c r="RR56" s="42" t="s">
        <v>646</v>
      </c>
      <c r="RS56" s="42" t="s">
        <v>2559</v>
      </c>
      <c r="RT56" s="25" t="s">
        <v>482</v>
      </c>
      <c r="RU56" s="42" t="s">
        <v>646</v>
      </c>
      <c r="RV56" s="16" t="s">
        <v>2560</v>
      </c>
      <c r="RW56" s="16" t="s">
        <v>1912</v>
      </c>
      <c r="RX56" s="42" t="s">
        <v>646</v>
      </c>
      <c r="RY56" s="956" t="s">
        <v>2561</v>
      </c>
      <c r="RZ56" s="42" t="s">
        <v>646</v>
      </c>
      <c r="SA56" s="956" t="s">
        <v>2562</v>
      </c>
      <c r="SB56" s="42" t="s">
        <v>646</v>
      </c>
      <c r="SC56" s="42" t="s">
        <v>2563</v>
      </c>
      <c r="SD56" s="1305" t="s">
        <v>2564</v>
      </c>
      <c r="SE56" s="16" t="s">
        <v>2031</v>
      </c>
      <c r="SF56" s="956" t="s">
        <v>2565</v>
      </c>
      <c r="SG56" s="16" t="s">
        <v>2033</v>
      </c>
      <c r="SH56" s="1379" t="s">
        <v>2566</v>
      </c>
      <c r="SI56" s="25" t="s">
        <v>2036</v>
      </c>
      <c r="SJ56" s="956" t="s">
        <v>2567</v>
      </c>
      <c r="SK56" s="16" t="s">
        <v>2038</v>
      </c>
      <c r="SL56" s="956" t="s">
        <v>2143</v>
      </c>
      <c r="SM56" s="956" t="s">
        <v>2040</v>
      </c>
      <c r="SN56" s="16" t="s">
        <v>2041</v>
      </c>
      <c r="SO56" s="956" t="s">
        <v>2952</v>
      </c>
      <c r="SP56" s="956" t="s">
        <v>3994</v>
      </c>
      <c r="SQ56" s="42" t="s">
        <v>3977</v>
      </c>
      <c r="SR56" s="1305" t="s">
        <v>2181</v>
      </c>
      <c r="SS56" s="137" t="s">
        <v>646</v>
      </c>
      <c r="ST56" s="137" t="s">
        <v>708</v>
      </c>
      <c r="SU56" s="137" t="s">
        <v>2568</v>
      </c>
      <c r="SV56" s="137" t="s">
        <v>705</v>
      </c>
      <c r="SW56" s="137" t="s">
        <v>2569</v>
      </c>
      <c r="SX56" s="137" t="s">
        <v>1798</v>
      </c>
      <c r="SY56" s="137" t="s">
        <v>2078</v>
      </c>
      <c r="SZ56" s="137" t="s">
        <v>705</v>
      </c>
      <c r="TA56" s="137" t="s">
        <v>2570</v>
      </c>
      <c r="TB56" s="137" t="s">
        <v>2571</v>
      </c>
      <c r="TC56" s="137" t="s">
        <v>705</v>
      </c>
      <c r="TD56" s="137" t="s">
        <v>710</v>
      </c>
      <c r="TE56" s="137" t="s">
        <v>705</v>
      </c>
      <c r="TF56" s="137" t="s">
        <v>2021</v>
      </c>
      <c r="TG56" s="137" t="s">
        <v>610</v>
      </c>
      <c r="TH56" s="137" t="s">
        <v>2572</v>
      </c>
      <c r="TI56" s="137" t="s">
        <v>705</v>
      </c>
      <c r="TJ56" s="137" t="s">
        <v>2573</v>
      </c>
      <c r="TK56" s="137" t="s">
        <v>1996</v>
      </c>
      <c r="TL56" s="137" t="s">
        <v>705</v>
      </c>
      <c r="TM56" s="137" t="s">
        <v>1997</v>
      </c>
      <c r="TN56" s="137" t="s">
        <v>1909</v>
      </c>
      <c r="TO56" s="137" t="s">
        <v>705</v>
      </c>
      <c r="TP56" s="137" t="s">
        <v>2574</v>
      </c>
      <c r="TQ56" s="137" t="s">
        <v>1910</v>
      </c>
      <c r="TR56" s="137" t="s">
        <v>705</v>
      </c>
      <c r="TS56" s="137" t="s">
        <v>1912</v>
      </c>
      <c r="TT56" s="137" t="s">
        <v>705</v>
      </c>
      <c r="TU56" s="137" t="s">
        <v>2575</v>
      </c>
      <c r="TV56" s="137" t="s">
        <v>2561</v>
      </c>
      <c r="TW56" s="137" t="s">
        <v>705</v>
      </c>
      <c r="TX56" s="137" t="s">
        <v>2576</v>
      </c>
      <c r="TY56" s="137" t="s">
        <v>705</v>
      </c>
      <c r="TZ56" s="137" t="s">
        <v>2577</v>
      </c>
      <c r="UA56" s="137" t="s">
        <v>2578</v>
      </c>
      <c r="UB56" s="137" t="s">
        <v>2060</v>
      </c>
      <c r="UC56" s="137" t="s">
        <v>2579</v>
      </c>
      <c r="UD56" s="137" t="s">
        <v>2063</v>
      </c>
      <c r="UE56" s="137" t="s">
        <v>2580</v>
      </c>
      <c r="UF56" s="137" t="s">
        <v>2156</v>
      </c>
      <c r="UG56" s="137" t="s">
        <v>2065</v>
      </c>
      <c r="UH56" s="137" t="s">
        <v>2581</v>
      </c>
      <c r="UI56" s="137" t="s">
        <v>2067</v>
      </c>
      <c r="UJ56" s="137" t="s">
        <v>2582</v>
      </c>
      <c r="UK56" s="137" t="s">
        <v>2070</v>
      </c>
      <c r="UL56" s="25" t="s">
        <v>3978</v>
      </c>
      <c r="UM56" s="137" t="s">
        <v>2073</v>
      </c>
      <c r="UN56" s="42" t="s">
        <v>3979</v>
      </c>
      <c r="UO56" s="1316" t="s">
        <v>2181</v>
      </c>
      <c r="UP56" s="105"/>
      <c r="UQ56" s="105"/>
      <c r="UR56" s="105"/>
      <c r="US56" s="105"/>
      <c r="UT56" s="105"/>
      <c r="UU56" s="105"/>
      <c r="UV56" s="105"/>
      <c r="UW56" s="105"/>
      <c r="UX56" s="105"/>
      <c r="UY56" s="105"/>
      <c r="UZ56" s="105"/>
      <c r="VA56" s="105"/>
      <c r="VB56" s="105"/>
      <c r="VC56" s="105" t="s">
        <v>727</v>
      </c>
      <c r="VD56" s="62" t="s">
        <v>2583</v>
      </c>
      <c r="VE56" s="78" t="s">
        <v>2584</v>
      </c>
      <c r="VF56" s="78" t="s">
        <v>2585</v>
      </c>
      <c r="VG56" s="78" t="s">
        <v>2584</v>
      </c>
      <c r="VH56" s="105" t="s">
        <v>573</v>
      </c>
      <c r="VI56" s="78" t="s">
        <v>2584</v>
      </c>
      <c r="VJ56" s="105" t="s">
        <v>2048</v>
      </c>
      <c r="VK56" s="105" t="s">
        <v>2586</v>
      </c>
      <c r="VL56" s="78" t="s">
        <v>2584</v>
      </c>
      <c r="VM56" s="105" t="s">
        <v>2587</v>
      </c>
      <c r="VN56" s="105" t="s">
        <v>2584</v>
      </c>
      <c r="VO56" s="105" t="s">
        <v>453</v>
      </c>
      <c r="VP56" s="79" t="s">
        <v>2051</v>
      </c>
      <c r="VQ56" s="105" t="s">
        <v>2584</v>
      </c>
      <c r="VR56" s="80" t="s">
        <v>746</v>
      </c>
      <c r="VS56" s="62" t="s">
        <v>747</v>
      </c>
      <c r="VT56" s="80" t="s">
        <v>748</v>
      </c>
      <c r="VU56" s="79" t="s">
        <v>2588</v>
      </c>
      <c r="VV56" s="79" t="s">
        <v>2589</v>
      </c>
      <c r="VW56" s="105" t="s">
        <v>2584</v>
      </c>
      <c r="VX56" s="79" t="s">
        <v>2590</v>
      </c>
      <c r="VY56" s="79" t="s">
        <v>2591</v>
      </c>
      <c r="VZ56" s="79" t="s">
        <v>2592</v>
      </c>
      <c r="WA56" s="79" t="s">
        <v>2593</v>
      </c>
      <c r="WB56" s="105" t="s">
        <v>2584</v>
      </c>
      <c r="WC56" s="79" t="s">
        <v>2594</v>
      </c>
      <c r="WD56" s="79" t="s">
        <v>2595</v>
      </c>
      <c r="WE56" s="105" t="s">
        <v>2584</v>
      </c>
      <c r="WF56" s="138" t="s">
        <v>2596</v>
      </c>
      <c r="WG56" s="138" t="s">
        <v>2597</v>
      </c>
      <c r="WH56" s="105" t="s">
        <v>2584</v>
      </c>
      <c r="WI56" s="105" t="s">
        <v>2098</v>
      </c>
      <c r="WJ56" s="105" t="s">
        <v>2099</v>
      </c>
      <c r="WK56" s="79" t="s">
        <v>2100</v>
      </c>
      <c r="WL56" s="105" t="s">
        <v>2598</v>
      </c>
      <c r="WM56" s="105" t="s">
        <v>2584</v>
      </c>
      <c r="WN56" s="79" t="s">
        <v>2599</v>
      </c>
      <c r="WO56" s="79" t="s">
        <v>2600</v>
      </c>
      <c r="WP56" s="105" t="s">
        <v>2584</v>
      </c>
      <c r="WQ56" s="105" t="s">
        <v>2601</v>
      </c>
      <c r="WR56" s="105" t="s">
        <v>2602</v>
      </c>
      <c r="WS56" s="105" t="s">
        <v>2603</v>
      </c>
      <c r="WT56" s="79" t="s">
        <v>2604</v>
      </c>
      <c r="WU56" s="79" t="s">
        <v>2605</v>
      </c>
      <c r="WV56" s="138" t="s">
        <v>2113</v>
      </c>
      <c r="WW56" s="137" t="s">
        <v>2606</v>
      </c>
      <c r="WX56" s="137" t="s">
        <v>2607</v>
      </c>
      <c r="WY56" s="138" t="s">
        <v>2116</v>
      </c>
      <c r="WZ56" s="137" t="s">
        <v>2608</v>
      </c>
      <c r="XA56" s="137" t="s">
        <v>2609</v>
      </c>
      <c r="XB56" s="138" t="s">
        <v>2121</v>
      </c>
      <c r="XC56" s="137" t="s">
        <v>2610</v>
      </c>
      <c r="XD56" s="138" t="s">
        <v>2123</v>
      </c>
      <c r="XE56" s="137" t="s">
        <v>2611</v>
      </c>
      <c r="XF56" s="137" t="s">
        <v>2612</v>
      </c>
      <c r="XG56" s="138" t="s">
        <v>2126</v>
      </c>
      <c r="XH56" s="137" t="s">
        <v>2127</v>
      </c>
      <c r="XI56" s="137" t="s">
        <v>2954</v>
      </c>
      <c r="XJ56" s="105" t="s">
        <v>2127</v>
      </c>
      <c r="XK56" s="105" t="s">
        <v>3269</v>
      </c>
      <c r="XL56" s="79" t="s">
        <v>2043</v>
      </c>
      <c r="XM56" s="79" t="s">
        <v>2956</v>
      </c>
      <c r="XN56" s="79" t="s">
        <v>3995</v>
      </c>
      <c r="XO56" s="42" t="s">
        <v>2131</v>
      </c>
      <c r="XP56" s="42" t="s">
        <v>2132</v>
      </c>
      <c r="XQ56" s="42" t="s">
        <v>2614</v>
      </c>
      <c r="XR56" s="42" t="s">
        <v>999</v>
      </c>
      <c r="XS56" s="25" t="s">
        <v>2615</v>
      </c>
      <c r="XT56" s="25" t="s">
        <v>2616</v>
      </c>
      <c r="XU56" s="25" t="s">
        <v>2562</v>
      </c>
      <c r="XV56" s="25" t="s">
        <v>999</v>
      </c>
      <c r="XW56" s="25" t="s">
        <v>2617</v>
      </c>
      <c r="XX56" s="1305" t="s">
        <v>2618</v>
      </c>
      <c r="XY56" s="16" t="s">
        <v>2137</v>
      </c>
      <c r="XZ56" s="1379" t="s">
        <v>2619</v>
      </c>
      <c r="YA56" s="956" t="s">
        <v>2062</v>
      </c>
      <c r="YB56" s="16" t="s">
        <v>2139</v>
      </c>
      <c r="YC56" s="956" t="s">
        <v>629</v>
      </c>
      <c r="YD56" s="1379" t="s">
        <v>2062</v>
      </c>
      <c r="YE56" s="16" t="s">
        <v>2140</v>
      </c>
      <c r="YF56" s="956" t="s">
        <v>643</v>
      </c>
      <c r="YG56" s="956" t="s">
        <v>2620</v>
      </c>
      <c r="YH56" s="16" t="s">
        <v>2142</v>
      </c>
      <c r="YI56" s="956" t="s">
        <v>2621</v>
      </c>
      <c r="YJ56" s="956" t="s">
        <v>2622</v>
      </c>
      <c r="YK56" s="16" t="s">
        <v>2145</v>
      </c>
      <c r="YL56" s="42" t="s">
        <v>1608</v>
      </c>
      <c r="YM56" s="25" t="s">
        <v>2043</v>
      </c>
      <c r="YN56" s="25" t="s">
        <v>3981</v>
      </c>
      <c r="YO56" s="1305" t="s">
        <v>2181</v>
      </c>
      <c r="YP56" s="25"/>
      <c r="YQ56" s="25"/>
      <c r="YR56" s="1314" t="s">
        <v>2623</v>
      </c>
      <c r="YS56" s="1314" t="s">
        <v>2624</v>
      </c>
      <c r="YT56" s="1314" t="s">
        <v>2148</v>
      </c>
      <c r="YU56" s="1316" t="s">
        <v>2625</v>
      </c>
      <c r="YV56" s="138" t="s">
        <v>2152</v>
      </c>
      <c r="YW56" s="1379" t="s">
        <v>2626</v>
      </c>
      <c r="YX56" s="956" t="s">
        <v>2062</v>
      </c>
      <c r="YY56" s="138" t="s">
        <v>2154</v>
      </c>
      <c r="YZ56" s="79" t="s">
        <v>2627</v>
      </c>
      <c r="ZA56" s="138" t="s">
        <v>2157</v>
      </c>
      <c r="ZB56" s="956" t="s">
        <v>2628</v>
      </c>
      <c r="ZC56" s="137" t="s">
        <v>2567</v>
      </c>
      <c r="ZD56" s="16" t="s">
        <v>2159</v>
      </c>
      <c r="ZE56" s="956" t="s">
        <v>2069</v>
      </c>
      <c r="ZF56" s="16" t="s">
        <v>2161</v>
      </c>
      <c r="ZG56" s="79" t="s">
        <v>3978</v>
      </c>
      <c r="ZH56" s="79" t="s">
        <v>2043</v>
      </c>
      <c r="ZI56" s="79" t="s">
        <v>3080</v>
      </c>
      <c r="ZJ56" s="1316" t="s">
        <v>2181</v>
      </c>
      <c r="ZK56" s="1314"/>
      <c r="ZL56" s="1314"/>
      <c r="ZM56" s="1314" t="s">
        <v>1100</v>
      </c>
      <c r="ZN56" s="956" t="s">
        <v>510</v>
      </c>
      <c r="ZO56" s="137" t="s">
        <v>2629</v>
      </c>
      <c r="ZP56" s="1305" t="s">
        <v>2168</v>
      </c>
      <c r="ZQ56" s="137" t="s">
        <v>2630</v>
      </c>
      <c r="ZR56" s="137" t="s">
        <v>2631</v>
      </c>
      <c r="ZS56" s="16" t="s">
        <v>2170</v>
      </c>
      <c r="ZT56" s="137" t="s">
        <v>2632</v>
      </c>
      <c r="ZU56" s="16" t="s">
        <v>2172</v>
      </c>
      <c r="ZV56" s="956" t="s">
        <v>2580</v>
      </c>
      <c r="ZW56" s="1449" t="s">
        <v>2627</v>
      </c>
      <c r="ZX56" s="16" t="s">
        <v>2174</v>
      </c>
      <c r="ZY56" s="956" t="s">
        <v>2633</v>
      </c>
      <c r="ZZ56" s="16" t="s">
        <v>2176</v>
      </c>
      <c r="AAA56" s="956" t="s">
        <v>2634</v>
      </c>
      <c r="AAB56" s="16" t="s">
        <v>2178</v>
      </c>
      <c r="AAC56" s="137" t="s">
        <v>1608</v>
      </c>
      <c r="AAD56" s="42" t="s">
        <v>2043</v>
      </c>
      <c r="AAE56" s="79" t="s">
        <v>3982</v>
      </c>
      <c r="AAF56" s="1305" t="s">
        <v>2181</v>
      </c>
      <c r="AAG56" s="1379" t="s">
        <v>1272</v>
      </c>
      <c r="AAH56" s="1379" t="s">
        <v>2183</v>
      </c>
      <c r="AAI56" s="16" t="s">
        <v>2184</v>
      </c>
      <c r="AAJ56" s="1379" t="s">
        <v>2635</v>
      </c>
      <c r="AAK56" s="1379" t="s">
        <v>623</v>
      </c>
      <c r="AAL56" s="16" t="s">
        <v>2186</v>
      </c>
      <c r="AAM56" s="42" t="s">
        <v>2636</v>
      </c>
      <c r="AAN56" s="16" t="s">
        <v>2187</v>
      </c>
      <c r="AAO56" s="16" t="s">
        <v>2637</v>
      </c>
      <c r="AAP56" s="956" t="s">
        <v>2638</v>
      </c>
      <c r="AAQ56" s="956" t="s">
        <v>2639</v>
      </c>
      <c r="AAR56" s="16" t="s">
        <v>2190</v>
      </c>
      <c r="AAS56" s="956" t="s">
        <v>2640</v>
      </c>
      <c r="AAT56" s="956" t="s">
        <v>2641</v>
      </c>
      <c r="AAU56" s="956" t="s">
        <v>2642</v>
      </c>
      <c r="AAV56" s="956" t="s">
        <v>2643</v>
      </c>
      <c r="AAW56" s="16" t="s">
        <v>2193</v>
      </c>
      <c r="AAX56" s="956" t="s">
        <v>2644</v>
      </c>
      <c r="AAY56" s="105" t="s">
        <v>2072</v>
      </c>
      <c r="AAZ56" s="42" t="s">
        <v>2043</v>
      </c>
      <c r="ABA56" s="79" t="s">
        <v>3983</v>
      </c>
      <c r="ABB56" s="16" t="s">
        <v>2646</v>
      </c>
      <c r="ABC56" s="25" t="s">
        <v>3984</v>
      </c>
      <c r="ABD56" s="79" t="s">
        <v>3985</v>
      </c>
      <c r="ABE56" s="79" t="s">
        <v>3986</v>
      </c>
      <c r="ABF56" s="16" t="s">
        <v>3987</v>
      </c>
      <c r="ABG56" s="25" t="s">
        <v>3984</v>
      </c>
      <c r="ABH56" s="25" t="s">
        <v>3988</v>
      </c>
      <c r="ABI56" s="25" t="s">
        <v>1609</v>
      </c>
      <c r="ABJ56" s="16" t="s">
        <v>3987</v>
      </c>
      <c r="ABK56" s="25" t="s">
        <v>3989</v>
      </c>
      <c r="ABL56" s="25" t="s">
        <v>3990</v>
      </c>
      <c r="ABM56" s="42" t="s">
        <v>3991</v>
      </c>
      <c r="ABN56" s="16" t="s">
        <v>3987</v>
      </c>
      <c r="ABO56" s="42" t="s">
        <v>1127</v>
      </c>
      <c r="ABP56" s="25" t="s">
        <v>2647</v>
      </c>
      <c r="ABQ56" s="42" t="s">
        <v>1130</v>
      </c>
      <c r="ABR56" s="42" t="s">
        <v>2648</v>
      </c>
      <c r="ABS56" s="42" t="s">
        <v>2200</v>
      </c>
      <c r="ABT56" s="42" t="s">
        <v>2201</v>
      </c>
      <c r="ABU56" s="42" t="s">
        <v>2202</v>
      </c>
      <c r="ABV56" s="42" t="s">
        <v>2203</v>
      </c>
      <c r="ABW56" s="42" t="s">
        <v>1136</v>
      </c>
      <c r="ABX56" s="42" t="s">
        <v>1137</v>
      </c>
      <c r="ABY56" s="42" t="s">
        <v>1138</v>
      </c>
      <c r="ABZ56" s="26" t="s">
        <v>1139</v>
      </c>
      <c r="ACA56" s="42" t="s">
        <v>1140</v>
      </c>
      <c r="ACB56" s="42" t="s">
        <v>1141</v>
      </c>
      <c r="ACC56" s="25" t="s">
        <v>1142</v>
      </c>
      <c r="ACD56" s="25" t="s">
        <v>1143</v>
      </c>
      <c r="ACE56" s="25" t="s">
        <v>2205</v>
      </c>
      <c r="ACF56" s="25" t="s">
        <v>2206</v>
      </c>
    </row>
    <row r="57" spans="1:760" s="4" customFormat="1" ht="44" thickBot="1" x14ac:dyDescent="0.4">
      <c r="A57" s="1694">
        <v>52</v>
      </c>
      <c r="B57" s="1042" t="s">
        <v>18</v>
      </c>
      <c r="C57" s="1042" t="s">
        <v>1254</v>
      </c>
      <c r="D57" s="1042" t="s">
        <v>2307</v>
      </c>
      <c r="E57" s="1042" t="s">
        <v>2307</v>
      </c>
      <c r="F57" s="1042" t="s">
        <v>2649</v>
      </c>
      <c r="G57" s="1042" t="s">
        <v>2650</v>
      </c>
      <c r="H57" s="29"/>
      <c r="I57" s="29"/>
      <c r="J57" s="29"/>
      <c r="K57" s="29"/>
      <c r="L57" s="29"/>
      <c r="M57" s="29"/>
      <c r="N57" s="29"/>
      <c r="O57" s="29"/>
      <c r="P57" s="29"/>
      <c r="Q57" s="29"/>
      <c r="R57" s="29"/>
      <c r="S57" s="29"/>
      <c r="T57" s="29"/>
      <c r="U57" s="29"/>
      <c r="V57" s="29"/>
      <c r="W57" s="29"/>
      <c r="X57" s="29"/>
      <c r="Y57" s="29"/>
      <c r="Z57" s="29"/>
      <c r="AA57" s="29"/>
      <c r="AB57" s="29"/>
      <c r="AC57" s="29"/>
      <c r="AD57" s="29"/>
      <c r="AE57" s="29"/>
      <c r="AF57" s="29"/>
      <c r="AG57" s="29"/>
      <c r="AH57" s="29"/>
      <c r="AI57" s="29"/>
      <c r="AJ57" s="29"/>
      <c r="AK57" s="36" t="s">
        <v>1502</v>
      </c>
      <c r="AL57" s="36"/>
      <c r="AM57" s="36" t="s">
        <v>1502</v>
      </c>
      <c r="AN57" s="29"/>
      <c r="AO57" s="36" t="s">
        <v>1502</v>
      </c>
      <c r="AP57" s="59" t="s">
        <v>1502</v>
      </c>
      <c r="AQ57" s="58" t="s">
        <v>1502</v>
      </c>
      <c r="AR57" s="59"/>
      <c r="AS57" s="966"/>
      <c r="AT57" s="29"/>
      <c r="AU57" s="29"/>
      <c r="AV57" s="29"/>
      <c r="AW57" s="29"/>
      <c r="AX57" s="29"/>
      <c r="AY57" s="29"/>
      <c r="AZ57" s="29"/>
      <c r="BA57" s="29"/>
      <c r="BB57" s="29"/>
      <c r="BC57" s="29"/>
      <c r="BD57" s="29"/>
      <c r="BE57" s="29"/>
      <c r="BF57" s="29"/>
      <c r="BG57" s="29"/>
      <c r="BH57" s="29"/>
      <c r="BI57" s="29"/>
      <c r="BJ57" s="29"/>
      <c r="BK57" s="29"/>
      <c r="BL57" s="29"/>
      <c r="BM57" s="29"/>
      <c r="BN57" s="29"/>
      <c r="BO57" s="29"/>
      <c r="BP57" s="29"/>
      <c r="BQ57" s="29"/>
      <c r="BR57" s="29"/>
      <c r="BS57" s="29"/>
      <c r="BT57" s="29"/>
      <c r="BU57" s="29"/>
      <c r="BV57" s="29"/>
      <c r="BW57" s="29"/>
      <c r="BX57" s="29"/>
      <c r="BY57" s="29"/>
      <c r="BZ57" s="29"/>
      <c r="CA57" s="29"/>
      <c r="CB57" s="29"/>
      <c r="CC57" s="29"/>
      <c r="CD57" s="29"/>
      <c r="CE57" s="29"/>
      <c r="CF57" s="29"/>
      <c r="CG57" s="29"/>
      <c r="CH57" s="29"/>
      <c r="CI57" s="29"/>
      <c r="CJ57" s="29"/>
      <c r="CK57" s="29"/>
      <c r="CL57" s="29"/>
      <c r="CM57" s="29"/>
      <c r="CN57" s="29"/>
      <c r="CO57" s="29"/>
      <c r="CP57" s="29"/>
      <c r="CQ57" s="29"/>
      <c r="CR57" s="29"/>
      <c r="CS57" s="29"/>
      <c r="CT57" s="29"/>
      <c r="CU57" s="29"/>
      <c r="CV57" s="29"/>
      <c r="CW57" s="29"/>
      <c r="CX57" s="29"/>
      <c r="CY57" s="29"/>
      <c r="CZ57" s="29"/>
      <c r="DA57" s="29" t="s">
        <v>1502</v>
      </c>
      <c r="DB57" s="29"/>
      <c r="DC57" s="29"/>
      <c r="DD57" s="37" t="s">
        <v>1502</v>
      </c>
      <c r="DE57" s="58" t="s">
        <v>1502</v>
      </c>
      <c r="DF57" s="36" t="s">
        <v>1502</v>
      </c>
      <c r="DG57" s="1049" t="s">
        <v>1502</v>
      </c>
      <c r="DH57" s="32" t="s">
        <v>1502</v>
      </c>
      <c r="DI57" s="58" t="s">
        <v>1502</v>
      </c>
      <c r="DJ57" s="966"/>
      <c r="DK57" s="29"/>
      <c r="DL57" s="29"/>
      <c r="DM57" s="29"/>
      <c r="DN57" s="29"/>
      <c r="DO57" s="29"/>
      <c r="DP57" s="29"/>
      <c r="DQ57" s="29"/>
      <c r="DR57" s="29"/>
      <c r="DS57" s="29"/>
      <c r="DT57" s="29"/>
      <c r="DU57" s="29"/>
      <c r="DV57" s="29"/>
      <c r="DW57" s="29"/>
      <c r="DX57" s="29"/>
      <c r="DY57" s="29"/>
      <c r="DZ57" s="29"/>
      <c r="EA57" s="29"/>
      <c r="EB57" s="29"/>
      <c r="EC57" s="29"/>
      <c r="ED57" s="29"/>
      <c r="EE57" s="29"/>
      <c r="EF57" s="29"/>
      <c r="EG57" s="29"/>
      <c r="EH57" s="29"/>
      <c r="EI57" s="29"/>
      <c r="EJ57" s="29"/>
      <c r="EK57" s="29"/>
      <c r="EL57" s="29"/>
      <c r="EM57" s="29"/>
      <c r="EN57" s="29"/>
      <c r="EO57" s="29"/>
      <c r="EP57" s="29"/>
      <c r="EQ57" s="29"/>
      <c r="ER57" s="29" t="s">
        <v>1502</v>
      </c>
      <c r="ES57" s="29"/>
      <c r="ET57" s="29" t="s">
        <v>1502</v>
      </c>
      <c r="EU57" s="29"/>
      <c r="EV57" s="1049" t="s">
        <v>1502</v>
      </c>
      <c r="EW57" s="59" t="s">
        <v>1502</v>
      </c>
      <c r="EX57" s="52" t="s">
        <v>1502</v>
      </c>
      <c r="EY57" s="37" t="s">
        <v>1502</v>
      </c>
      <c r="EZ57" s="202"/>
      <c r="FA57" s="29"/>
      <c r="FB57" s="29"/>
      <c r="FC57" s="29"/>
      <c r="FD57" s="29"/>
      <c r="FE57" s="29"/>
      <c r="FF57" s="29"/>
      <c r="FG57" s="29"/>
      <c r="FH57" s="29"/>
      <c r="FI57" s="29"/>
      <c r="FJ57" s="29"/>
      <c r="FK57" s="29"/>
      <c r="FL57" s="29"/>
      <c r="FM57" s="29"/>
      <c r="FN57" s="29"/>
      <c r="FO57" s="29"/>
      <c r="FP57" s="29"/>
      <c r="FQ57" s="29"/>
      <c r="FR57" s="29"/>
      <c r="FS57" s="29"/>
      <c r="FT57" s="29"/>
      <c r="FU57" s="29"/>
      <c r="FV57" s="29"/>
      <c r="FW57" s="29"/>
      <c r="FX57" s="29"/>
      <c r="FY57" s="29"/>
      <c r="FZ57" s="29"/>
      <c r="GA57" s="29"/>
      <c r="GB57" s="29"/>
      <c r="GC57" s="29"/>
      <c r="GD57" s="29"/>
      <c r="GE57" s="29"/>
      <c r="GF57" s="29"/>
      <c r="GG57" s="29"/>
      <c r="GH57" s="29"/>
      <c r="GI57" s="29"/>
      <c r="GJ57" s="29"/>
      <c r="GK57" s="29" t="s">
        <v>1502</v>
      </c>
      <c r="GL57" s="29"/>
      <c r="GM57" s="29"/>
      <c r="GN57" s="29" t="s">
        <v>1502</v>
      </c>
      <c r="GO57" s="29"/>
      <c r="GP57" s="29" t="s">
        <v>1502</v>
      </c>
      <c r="GQ57" s="29" t="s">
        <v>1502</v>
      </c>
      <c r="GR57" s="58" t="s">
        <v>1502</v>
      </c>
      <c r="GS57" s="58" t="s">
        <v>1502</v>
      </c>
      <c r="GT57" s="36" t="s">
        <v>1502</v>
      </c>
      <c r="GU57" s="36" t="s">
        <v>1502</v>
      </c>
      <c r="GV57" s="59" t="s">
        <v>1502</v>
      </c>
      <c r="GW57" s="59">
        <f t="shared" ref="GW57:GW64" si="165">(MIN(GU57,GV57))</f>
        <v>0</v>
      </c>
      <c r="GX57" s="59"/>
      <c r="GY57" s="966"/>
      <c r="HZ57" s="29"/>
      <c r="IA57" s="29"/>
      <c r="IB57" s="29"/>
      <c r="IC57" s="29"/>
      <c r="ID57" s="29"/>
      <c r="IE57" s="29"/>
      <c r="IF57" s="29"/>
      <c r="IG57" s="29"/>
      <c r="IH57" s="29"/>
      <c r="II57" s="29"/>
      <c r="IJ57" s="29"/>
      <c r="IK57" s="29"/>
      <c r="IL57" s="29"/>
      <c r="IM57" s="29"/>
      <c r="IN57" s="29"/>
      <c r="IO57" s="29"/>
      <c r="IP57" s="29"/>
      <c r="IQ57" s="29"/>
      <c r="IR57" s="29"/>
      <c r="IS57" s="29"/>
      <c r="IT57" s="29"/>
      <c r="IU57" s="29"/>
      <c r="IV57" s="29"/>
      <c r="IW57" s="29"/>
      <c r="IX57" s="29"/>
      <c r="IY57" s="29"/>
      <c r="IZ57" s="29"/>
      <c r="JA57" s="29"/>
      <c r="JB57" s="29"/>
      <c r="JC57" s="29"/>
      <c r="JD57" s="29"/>
      <c r="JE57" s="29"/>
      <c r="JF57" s="29"/>
      <c r="JG57" s="29" t="s">
        <v>1502</v>
      </c>
      <c r="JH57" s="29"/>
      <c r="JI57" s="29" t="s">
        <v>1502</v>
      </c>
      <c r="JJ57" s="29"/>
      <c r="JK57" s="29" t="s">
        <v>1502</v>
      </c>
      <c r="JL57" s="29" t="s">
        <v>1502</v>
      </c>
      <c r="JM57" s="32" t="s">
        <v>1502</v>
      </c>
      <c r="JN57" s="36" t="s">
        <v>1502</v>
      </c>
      <c r="JO57" s="59" t="s">
        <v>1502</v>
      </c>
      <c r="JP57" s="59" t="s">
        <v>1502</v>
      </c>
      <c r="JQ57" s="36">
        <f t="shared" ref="JQ57:JQ64" si="166">(MIN(JO57,JP57))</f>
        <v>0</v>
      </c>
      <c r="JR57" s="36" t="s">
        <v>1502</v>
      </c>
      <c r="JS57" s="1042" t="s">
        <v>1502</v>
      </c>
      <c r="JT57" s="36">
        <f t="shared" ref="JT57:JT64" si="167">MIN(JQ57,JS57)</f>
        <v>0</v>
      </c>
      <c r="JU57" s="59" t="s">
        <v>1502</v>
      </c>
      <c r="JV57" s="52" t="s">
        <v>1502</v>
      </c>
      <c r="JW57" s="37">
        <f t="shared" ref="JW57:JW64" si="168">MIN(JV57,JT57)</f>
        <v>0</v>
      </c>
      <c r="JX57" s="58" t="s">
        <v>1502</v>
      </c>
      <c r="JY57" s="52" t="s">
        <v>1502</v>
      </c>
      <c r="JZ57" s="1049">
        <f t="shared" ref="JZ57:JZ64" si="169">MIN(JY57,JW57)</f>
        <v>0</v>
      </c>
      <c r="KA57" s="53" t="s">
        <v>1502</v>
      </c>
      <c r="KB57" s="58">
        <f t="shared" ref="KB57:KB64" si="170">MIN(JZ57,KA57)</f>
        <v>0</v>
      </c>
      <c r="KC57" s="52" t="s">
        <v>1502</v>
      </c>
      <c r="KD57" s="1042" t="s">
        <v>1502</v>
      </c>
      <c r="KE57" s="1042">
        <f t="shared" ref="KE57:KE64" si="171">MIN(KD57,KB57)</f>
        <v>0</v>
      </c>
      <c r="KF57" s="1042" t="s">
        <v>1502</v>
      </c>
      <c r="KG57" s="53" t="s">
        <v>1502</v>
      </c>
      <c r="KH57" s="1042">
        <f t="shared" ref="KH57:KH64" si="172">MIN(KE57,KG57)</f>
        <v>0</v>
      </c>
      <c r="KI57" s="53" t="s">
        <v>1502</v>
      </c>
      <c r="KJ57" s="53" t="s">
        <v>1502</v>
      </c>
      <c r="KK57" s="53" t="s">
        <v>1502</v>
      </c>
      <c r="KL57" s="53"/>
      <c r="KM57" s="380"/>
      <c r="KN57" s="29"/>
      <c r="KO57" s="29"/>
      <c r="KP57" s="29"/>
      <c r="KQ57" s="29"/>
      <c r="KR57" s="29"/>
      <c r="KS57" s="29"/>
      <c r="KT57" s="29"/>
      <c r="KU57" s="29"/>
      <c r="KV57" s="29"/>
      <c r="KW57" s="29"/>
      <c r="KX57" s="29"/>
      <c r="KY57" s="29"/>
      <c r="KZ57" s="29"/>
      <c r="LA57" s="29"/>
      <c r="LB57" s="29"/>
      <c r="LC57" s="29"/>
      <c r="LD57" s="29"/>
      <c r="LE57" s="29"/>
      <c r="LF57" s="29"/>
      <c r="LG57" s="29"/>
      <c r="LH57" s="29"/>
      <c r="LI57" s="29"/>
      <c r="LJ57" s="29"/>
      <c r="LK57" s="29"/>
      <c r="LL57" s="29"/>
      <c r="LM57" s="29"/>
      <c r="LN57" s="29"/>
      <c r="LO57" s="29"/>
      <c r="LP57" s="29"/>
      <c r="LQ57" s="29"/>
      <c r="LR57" s="29"/>
      <c r="LS57" s="29"/>
      <c r="LT57" s="29"/>
      <c r="LU57" s="29"/>
      <c r="LV57" s="29"/>
      <c r="LW57" s="29"/>
      <c r="LX57" s="29"/>
      <c r="LY57" s="29"/>
      <c r="LZ57" s="29">
        <v>1.91</v>
      </c>
      <c r="MA57" s="29"/>
      <c r="MB57" s="29">
        <v>1.76</v>
      </c>
      <c r="MC57" s="36">
        <v>1.91</v>
      </c>
      <c r="MD57" s="29">
        <f t="shared" ref="MD57:MD64" si="173">MIN(LZ57,MC57)</f>
        <v>1.91</v>
      </c>
      <c r="ME57" s="36">
        <v>2.0699999999999998</v>
      </c>
      <c r="MF57" s="32">
        <f t="shared" ref="MF57:MF64" si="174">(MIN(MD57,ME57))</f>
        <v>1.91</v>
      </c>
      <c r="MG57" s="59">
        <v>1.99</v>
      </c>
      <c r="MH57" s="36">
        <f t="shared" ref="MH57:MH64" si="175">(MIN(MF57,MG57))</f>
        <v>1.91</v>
      </c>
      <c r="MI57" s="36">
        <v>2.0099999999999998</v>
      </c>
      <c r="MJ57" s="59">
        <v>2.08</v>
      </c>
      <c r="MK57" s="59">
        <f t="shared" ref="MK57:MK64" si="176">(MIN(MH57,MJ57))</f>
        <v>1.91</v>
      </c>
      <c r="ML57" s="59">
        <v>2.06</v>
      </c>
      <c r="MM57" s="36">
        <f t="shared" ref="MM57:MM64" si="177">(MIN(MK57,ML57))</f>
        <v>1.91</v>
      </c>
      <c r="MN57" s="36">
        <v>2.06</v>
      </c>
      <c r="MO57" s="1042">
        <v>2.0699999999999998</v>
      </c>
      <c r="MP57" s="36">
        <f t="shared" ref="MP57:MP64" si="178">MIN(MM57,MO57)</f>
        <v>1.91</v>
      </c>
      <c r="MQ57" s="59">
        <v>1.96</v>
      </c>
      <c r="MR57" s="52">
        <v>2.02</v>
      </c>
      <c r="MS57" s="37">
        <f t="shared" ref="MS57:MS64" si="179">MIN(MR57,MP57)</f>
        <v>1.91</v>
      </c>
      <c r="MT57" s="59"/>
      <c r="MU57" s="52">
        <v>2.0499999999999998</v>
      </c>
      <c r="MV57" s="29">
        <f t="shared" ref="MV57:MV64" si="180">MIN(MU57,MS57)</f>
        <v>1.91</v>
      </c>
      <c r="MW57" s="52">
        <v>2.0499999999999998</v>
      </c>
      <c r="MX57" s="1049">
        <f t="shared" ref="MX57:MX64" si="181">MIN(MV57,MW57)</f>
        <v>1.91</v>
      </c>
      <c r="MY57" s="32">
        <v>2.04</v>
      </c>
      <c r="MZ57" s="913">
        <v>2.0499999999999998</v>
      </c>
      <c r="NA57" s="1042">
        <f t="shared" ref="NA57:NA64" si="182">MIN(MX57,MZ57)</f>
        <v>1.91</v>
      </c>
      <c r="NB57" s="1042">
        <v>2.0699999999999998</v>
      </c>
      <c r="NC57" s="1042">
        <f t="shared" ref="NC57:NC64" si="183">MIN(NA57,NB57)</f>
        <v>1.91</v>
      </c>
      <c r="ND57" s="1042">
        <v>2.06</v>
      </c>
      <c r="NE57" s="1042">
        <v>2.04</v>
      </c>
      <c r="NF57" s="53">
        <f t="shared" ref="NF57:NF64" si="184">MIN(NC57,NE57)</f>
        <v>1.91</v>
      </c>
      <c r="NG57" s="53"/>
      <c r="NH57" s="966">
        <f t="shared" ref="NH57:NH64" si="185">(NG57-NF57)/NF57</f>
        <v>-1</v>
      </c>
      <c r="NP57" s="29"/>
      <c r="NQ57" s="29"/>
      <c r="NR57" s="29"/>
      <c r="NS57" s="29"/>
      <c r="NT57" s="29"/>
      <c r="NU57" s="29"/>
      <c r="NV57" s="29"/>
      <c r="NW57" s="29"/>
      <c r="NX57" s="29"/>
      <c r="NY57" s="29"/>
      <c r="NZ57" s="29"/>
      <c r="OA57" s="29"/>
      <c r="OB57" s="29"/>
      <c r="OC57" s="29"/>
      <c r="OD57" s="29"/>
      <c r="OE57" s="29"/>
      <c r="OF57" s="29"/>
      <c r="OG57" s="29"/>
      <c r="OH57" s="29"/>
      <c r="OI57" s="29"/>
      <c r="OJ57" s="29"/>
      <c r="OK57" s="29"/>
      <c r="OL57" s="29"/>
      <c r="OM57" s="29"/>
      <c r="ON57" s="29"/>
      <c r="OO57" s="29"/>
      <c r="OP57" s="29"/>
      <c r="OQ57" s="29"/>
      <c r="OR57" s="29"/>
      <c r="OS57" s="29"/>
      <c r="OT57" s="29"/>
      <c r="OU57" s="29"/>
      <c r="OV57" s="29"/>
      <c r="OW57" s="29">
        <v>1.82</v>
      </c>
      <c r="OX57" s="29"/>
      <c r="OY57" s="29">
        <v>1.89</v>
      </c>
      <c r="OZ57" s="29"/>
      <c r="PA57" s="29">
        <f t="shared" ref="PA57:PA64" si="186">MIN(OW57,OZ57)</f>
        <v>1.82</v>
      </c>
      <c r="PB57" s="29">
        <v>1.97</v>
      </c>
      <c r="PC57" s="1049">
        <f t="shared" ref="PC57:PC64" si="187">(MIN(PA57,PB57))</f>
        <v>1.82</v>
      </c>
      <c r="PD57" s="36">
        <v>1.97</v>
      </c>
      <c r="PE57" s="36">
        <v>1.97</v>
      </c>
      <c r="PF57" s="36">
        <f t="shared" ref="PF57:PF64" si="188">(MIN(PC57:PE57))</f>
        <v>1.82</v>
      </c>
      <c r="PG57" s="36">
        <v>1.83</v>
      </c>
      <c r="PH57" s="36">
        <f t="shared" ref="PH57:PH64" si="189">(MIN(PF57,PG57))</f>
        <v>1.82</v>
      </c>
      <c r="PI57" s="36">
        <v>1.9730000000000001</v>
      </c>
      <c r="PJ57" s="36">
        <f t="shared" ref="PJ57:PJ64" si="190">(MIN(PH57,PI57))</f>
        <v>1.82</v>
      </c>
      <c r="PK57" s="36">
        <v>1.974</v>
      </c>
      <c r="PL57" s="38">
        <v>1.88</v>
      </c>
      <c r="PM57" s="36">
        <f t="shared" ref="PM57:PM64" si="191">MIN(PJ57,PL57)</f>
        <v>1.82</v>
      </c>
      <c r="PN57" s="59">
        <v>1.91</v>
      </c>
      <c r="PO57" s="36">
        <v>1.88</v>
      </c>
      <c r="PP57" s="37">
        <f t="shared" ref="PP57:PP64" si="192">MIN(PO57,PM57)</f>
        <v>1.82</v>
      </c>
      <c r="PQ57" s="58">
        <v>1.9038000000000004</v>
      </c>
      <c r="PR57" s="36">
        <v>1.84</v>
      </c>
      <c r="PS57" s="58">
        <f t="shared" ref="PS57:PS64" si="193">MIN(PR57,PP57)</f>
        <v>1.82</v>
      </c>
      <c r="PT57" s="36">
        <v>1.97</v>
      </c>
      <c r="PU57" s="36">
        <f t="shared" ref="PU57:PU64" si="194">MIN(PS57,PT57)</f>
        <v>1.82</v>
      </c>
      <c r="PV57" s="37">
        <v>1.93</v>
      </c>
      <c r="PW57" s="38">
        <v>1.97</v>
      </c>
      <c r="PX57" s="1042">
        <f t="shared" ref="PX57:PX64" si="195">MIN(PU57,PW57)</f>
        <v>1.82</v>
      </c>
      <c r="PY57" s="38">
        <v>1.96</v>
      </c>
      <c r="PZ57" s="1042">
        <f t="shared" ref="PZ57:PZ64" si="196">MIN(PX57,PY57)</f>
        <v>1.82</v>
      </c>
      <c r="QA57" s="1042">
        <v>1.97</v>
      </c>
      <c r="QB57" s="55">
        <v>1.94</v>
      </c>
      <c r="QC57" s="55">
        <f t="shared" ref="QC57:QC64" si="197">MIN(PZ57,QB57)</f>
        <v>1.82</v>
      </c>
      <c r="QD57" s="913">
        <v>1.92</v>
      </c>
      <c r="QE57" s="58">
        <f t="shared" ref="QE57:QE64" si="198">MIN(QD57,QC57)</f>
        <v>1.82</v>
      </c>
      <c r="QF57" s="52">
        <v>1.95</v>
      </c>
      <c r="QG57" s="37">
        <f t="shared" ref="QG57:QG64" si="199">MIN(QF57,QE57)</f>
        <v>1.82</v>
      </c>
      <c r="QH57" s="1042">
        <v>1.95</v>
      </c>
      <c r="QI57" s="37">
        <f t="shared" ref="QI57:QI64" si="200">MIN(QH57,QG57)</f>
        <v>1.82</v>
      </c>
      <c r="QJ57" s="37">
        <v>1.85</v>
      </c>
      <c r="QK57" s="1652">
        <f>(QJ57-QI57)/QI57</f>
        <v>1.6483516483516498E-2</v>
      </c>
      <c r="QL57" s="59"/>
      <c r="QM57" s="29"/>
      <c r="QN57" s="29"/>
      <c r="QO57" s="29"/>
      <c r="QP57" s="29"/>
      <c r="QQ57" s="29"/>
      <c r="QR57" s="29"/>
      <c r="QS57" s="29"/>
      <c r="QT57" s="29">
        <v>1.89</v>
      </c>
      <c r="QU57" s="29"/>
      <c r="QV57" s="29">
        <v>1.96</v>
      </c>
      <c r="QW57" s="29"/>
      <c r="QX57" s="29">
        <f t="shared" ref="QX57:QX64" si="201">MIN(QT57,QW57)</f>
        <v>1.89</v>
      </c>
      <c r="QY57" s="29">
        <v>2.0099999999999998</v>
      </c>
      <c r="QZ57" s="1049">
        <f t="shared" ref="QZ57:QZ64" si="202">(MIN(QX57,QY57))</f>
        <v>1.89</v>
      </c>
      <c r="RA57" s="29">
        <v>1.9</v>
      </c>
      <c r="RB57" s="36">
        <v>1.98</v>
      </c>
      <c r="RC57" s="36">
        <f t="shared" ref="RC57:RC64" si="203">(MIN(QZ57:RB57))</f>
        <v>1.89</v>
      </c>
      <c r="RD57" s="36">
        <v>1.91</v>
      </c>
      <c r="RE57" s="36">
        <v>2.02</v>
      </c>
      <c r="RF57" s="36">
        <f t="shared" ref="RF57:RF64" si="204">(MIN(RC57,RE57))</f>
        <v>1.89</v>
      </c>
      <c r="RG57" s="36">
        <v>1.89</v>
      </c>
      <c r="RH57" s="36">
        <f t="shared" ref="RH57:RH64" si="205">(MIN(RF57,RG57))</f>
        <v>1.89</v>
      </c>
      <c r="RI57" s="36">
        <v>1.8660000000000001</v>
      </c>
      <c r="RJ57" s="52">
        <v>1.89</v>
      </c>
      <c r="RK57" s="38">
        <v>2.0499999999999998</v>
      </c>
      <c r="RL57" s="52">
        <f t="shared" ref="RL57:RL64" si="206">MIN(RH57,RK57)</f>
        <v>1.89</v>
      </c>
      <c r="RM57" s="32">
        <v>1.92</v>
      </c>
      <c r="RN57" s="36">
        <v>2.0499999999999998</v>
      </c>
      <c r="RO57" s="1049">
        <f t="shared" ref="RO57:RO64" si="207">MIN(RL57,RN57)</f>
        <v>1.89</v>
      </c>
      <c r="RP57" s="32">
        <v>2.0299999999999998</v>
      </c>
      <c r="RQ57" s="36">
        <v>2</v>
      </c>
      <c r="RR57" s="1049">
        <f t="shared" ref="RR57:RR64" si="208">MIN(RO57,RQ57)</f>
        <v>1.89</v>
      </c>
      <c r="RS57" s="1049">
        <v>2.02</v>
      </c>
      <c r="RT57" s="38">
        <v>2.0299999999999998</v>
      </c>
      <c r="RU57" s="36">
        <f t="shared" ref="RU57:RU64" si="209">MIN(RR57,RT57)</f>
        <v>1.89</v>
      </c>
      <c r="RV57" s="36">
        <v>1.94</v>
      </c>
      <c r="RW57" s="38">
        <v>2.0499999999999998</v>
      </c>
      <c r="RX57" s="1042">
        <f t="shared" ref="RX57:RX64" si="210">MIN(RU57,RW57)</f>
        <v>1.89</v>
      </c>
      <c r="RY57" s="38">
        <v>1.96</v>
      </c>
      <c r="RZ57" s="38">
        <f t="shared" ref="RZ57:RZ64" si="211">MIN(RX57,RY57)</f>
        <v>1.89</v>
      </c>
      <c r="SA57" s="1042">
        <v>2.0499999999999998</v>
      </c>
      <c r="SB57" s="53">
        <f t="shared" ref="SB57:SB64" si="212">MIN(RZ57,SA57)</f>
        <v>1.89</v>
      </c>
      <c r="SC57" s="1042">
        <v>2</v>
      </c>
      <c r="SD57" s="1042">
        <v>2.0499999999999998</v>
      </c>
      <c r="SE57" s="1042">
        <f t="shared" ref="SE57:SE64" si="213">MIN(SD57,SB57)</f>
        <v>1.89</v>
      </c>
      <c r="SF57" s="1042">
        <v>1.9</v>
      </c>
      <c r="SG57" s="1042">
        <f t="shared" ref="SG57:SG64" si="214">MIN(SF57,SE57)</f>
        <v>1.89</v>
      </c>
      <c r="SH57" s="1042">
        <v>1.89</v>
      </c>
      <c r="SI57" s="37">
        <f t="shared" ref="SI57:SI64" si="215">MIN(SH57,SG57)</f>
        <v>1.89</v>
      </c>
      <c r="SJ57" s="37">
        <v>1.92</v>
      </c>
      <c r="SK57" s="55">
        <f t="shared" ref="SK57:SK64" si="216">MIN(SJ57,SI57)</f>
        <v>1.89</v>
      </c>
      <c r="SL57" s="37">
        <v>1.94</v>
      </c>
      <c r="SM57" s="1042">
        <v>2.02</v>
      </c>
      <c r="SN57" s="1042">
        <f t="shared" ref="SN57:SN64" si="217">MIN(SM57,SK57)</f>
        <v>1.89</v>
      </c>
      <c r="SO57" s="1042">
        <v>1.94</v>
      </c>
      <c r="SP57" s="1042">
        <f>MIN(SO57,SN57)</f>
        <v>1.89</v>
      </c>
      <c r="SQ57" s="1042">
        <v>1.9</v>
      </c>
      <c r="SR57" s="894">
        <f t="shared" ref="SR57" si="218">(SQ57-SP57)/SP57</f>
        <v>5.2910052910052959E-3</v>
      </c>
      <c r="SS57" s="1051">
        <v>1.91</v>
      </c>
      <c r="ST57" s="1051">
        <v>2.0699999999999998</v>
      </c>
      <c r="SU57" s="1051">
        <v>2.04</v>
      </c>
      <c r="SV57" s="1051">
        <f t="shared" ref="SV57:SV64" si="219">(MIN(SS57,SU57))</f>
        <v>1.91</v>
      </c>
      <c r="SW57" s="1051">
        <v>2.0699999999999998</v>
      </c>
      <c r="SX57" s="1051">
        <v>2.0699999999999998</v>
      </c>
      <c r="SY57" s="1051">
        <v>2.0699999999999998</v>
      </c>
      <c r="SZ57" s="1051">
        <f t="shared" ref="SZ57:SZ64" si="220">(MIN(SV57,SY57))</f>
        <v>1.91</v>
      </c>
      <c r="TA57" s="1051">
        <v>1.91</v>
      </c>
      <c r="TB57" s="1051">
        <v>2.06</v>
      </c>
      <c r="TC57" s="1051">
        <f t="shared" ref="TC57:TC64" si="221">(MIN(SZ57,TB57))</f>
        <v>1.91</v>
      </c>
      <c r="TD57" s="1051">
        <v>2.0699999999999998</v>
      </c>
      <c r="TE57" s="1051">
        <f t="shared" ref="TE57:TE64" si="222">(MIN(TC57,TD57))</f>
        <v>1.91</v>
      </c>
      <c r="TF57" s="1051">
        <v>2.0699999999999998</v>
      </c>
      <c r="TG57" s="1051">
        <v>2.0699999999999998</v>
      </c>
      <c r="TH57" s="1051">
        <v>2.0699999999999998</v>
      </c>
      <c r="TI57" s="1051">
        <f t="shared" ref="TI57:TI64" si="223">MIN(TE57,TH57)</f>
        <v>1.91</v>
      </c>
      <c r="TJ57" s="1051">
        <v>2.0630000000000002</v>
      </c>
      <c r="TK57" s="1051">
        <v>1.94</v>
      </c>
      <c r="TL57" s="1051">
        <f t="shared" ref="TL57:TL64" si="224">MIN(TK57,TI57)</f>
        <v>1.91</v>
      </c>
      <c r="TM57" s="1051"/>
      <c r="TN57" s="1051">
        <v>1.95</v>
      </c>
      <c r="TO57" s="1051">
        <f t="shared" ref="TO57:TO64" si="225">MIN(TN57,TL57)</f>
        <v>1.91</v>
      </c>
      <c r="TP57" s="1051">
        <v>1.94</v>
      </c>
      <c r="TQ57" s="1051">
        <v>1.96</v>
      </c>
      <c r="TR57" s="1051">
        <f t="shared" ref="TR57:TR64" si="226">MIN(TO57,TQ57)</f>
        <v>1.91</v>
      </c>
      <c r="TS57" s="1051">
        <v>2.04</v>
      </c>
      <c r="TT57" s="1051">
        <f t="shared" ref="TT57:TT64" si="227">MIN(TR57,TS57)</f>
        <v>1.91</v>
      </c>
      <c r="TU57" s="1051">
        <v>1.94</v>
      </c>
      <c r="TV57" s="1051">
        <v>1.94</v>
      </c>
      <c r="TW57" s="1051">
        <f t="shared" ref="TW57:TW64" si="228">MIN(TT57,TV57)</f>
        <v>1.91</v>
      </c>
      <c r="TX57" s="1051">
        <v>1.95</v>
      </c>
      <c r="TY57" s="1051">
        <f t="shared" ref="TY57:TY64" si="229">MIN(TW57,TX57)</f>
        <v>1.91</v>
      </c>
      <c r="TZ57" s="1051">
        <v>2.02</v>
      </c>
      <c r="UA57" s="1051">
        <v>2.0699999999999998</v>
      </c>
      <c r="UB57" s="1051">
        <f t="shared" ref="UB57:UB64" si="230">MIN(UA57,TY57)</f>
        <v>1.91</v>
      </c>
      <c r="UC57" s="1051">
        <v>2.0499999999999998</v>
      </c>
      <c r="UD57" s="1051">
        <f t="shared" ref="UD57:UD64" si="231">MIN(UC57,UB57)</f>
        <v>1.91</v>
      </c>
      <c r="UE57" s="1051">
        <v>1.95</v>
      </c>
      <c r="UF57" s="1051">
        <v>1.95</v>
      </c>
      <c r="UG57" s="1051">
        <f t="shared" ref="UG57:UG64" si="232">MIN(UF57,UD57)</f>
        <v>1.91</v>
      </c>
      <c r="UH57" s="1051">
        <v>1.93</v>
      </c>
      <c r="UI57" s="1051">
        <f t="shared" ref="UI57:UI64" si="233">MIN(UH57,UG57)</f>
        <v>1.91</v>
      </c>
      <c r="UJ57" s="1051">
        <v>1.95</v>
      </c>
      <c r="UK57" s="1051">
        <f t="shared" ref="UK57:UK64" si="234">MIN(UJ57,UI57)</f>
        <v>1.91</v>
      </c>
      <c r="UL57" s="1042">
        <v>1.94</v>
      </c>
      <c r="UM57" s="1051">
        <f>MIN(UL57,UK57)</f>
        <v>1.91</v>
      </c>
      <c r="UN57" s="1051">
        <v>1.96</v>
      </c>
      <c r="UO57" s="1160">
        <f t="shared" ref="UO57:UO79" si="235">(UN57-UM57)/UM57</f>
        <v>2.6178010471204213E-2</v>
      </c>
      <c r="UP57" s="56"/>
      <c r="UQ57" s="56"/>
      <c r="UR57" s="56"/>
      <c r="US57" s="56"/>
      <c r="UT57" s="56"/>
      <c r="UU57" s="56"/>
      <c r="UV57" s="56"/>
      <c r="UW57" s="56"/>
      <c r="UX57" s="56"/>
      <c r="UY57" s="56"/>
      <c r="UZ57" s="56"/>
      <c r="VA57" s="56"/>
      <c r="VB57" s="56"/>
      <c r="VC57" s="56">
        <v>2.101</v>
      </c>
      <c r="VD57" s="136">
        <v>1.96</v>
      </c>
      <c r="VE57" s="66">
        <f t="shared" ref="VE57:VE64" si="236">(MIN(VC57,VD57))</f>
        <v>1.96</v>
      </c>
      <c r="VF57" s="371">
        <v>2.09</v>
      </c>
      <c r="VG57" s="66">
        <f t="shared" ref="VG57:VG64" si="237">MIN(VE57,VF57)</f>
        <v>1.96</v>
      </c>
      <c r="VH57" s="56">
        <v>1.98</v>
      </c>
      <c r="VI57" s="371">
        <f t="shared" ref="VI57:VI64" si="238">(MIN(VG57,VH57))</f>
        <v>1.96</v>
      </c>
      <c r="VJ57" s="371">
        <v>1.98</v>
      </c>
      <c r="VK57" s="371">
        <v>1.98</v>
      </c>
      <c r="VL57" s="371">
        <f t="shared" ref="VL57:VL64" si="239">(MIN(VI57,VK57))</f>
        <v>1.96</v>
      </c>
      <c r="VM57" s="371">
        <v>1.99</v>
      </c>
      <c r="VN57" s="371">
        <f t="shared" ref="VN57:VN64" si="240">(MIN(VL57,VM57))</f>
        <v>1.96</v>
      </c>
      <c r="VO57" s="188">
        <v>2.02</v>
      </c>
      <c r="VP57" s="371">
        <v>2.09</v>
      </c>
      <c r="VQ57" s="1052">
        <f t="shared" ref="VQ57:VQ64" si="241">MIN(VN57,VP57)</f>
        <v>1.96</v>
      </c>
      <c r="VR57" s="1052">
        <v>1.99</v>
      </c>
      <c r="VS57" s="1052">
        <v>1.99</v>
      </c>
      <c r="VT57" s="136">
        <v>2.0099999999999998</v>
      </c>
      <c r="VU57" s="56">
        <v>2.0299999999999998</v>
      </c>
      <c r="VV57" s="1051">
        <v>2</v>
      </c>
      <c r="VW57" s="1051">
        <f t="shared" ref="VW57:VW64" si="242">MIN(VU57,VQ57)</f>
        <v>1.96</v>
      </c>
      <c r="VX57" s="1052">
        <v>1.98</v>
      </c>
      <c r="VY57" s="136">
        <v>1.99</v>
      </c>
      <c r="VZ57" s="56">
        <v>1.98</v>
      </c>
      <c r="WA57" s="1051">
        <v>1.96</v>
      </c>
      <c r="WB57" s="136">
        <f t="shared" ref="WB57:WB64" si="243">MIN(VZ57,VW57)</f>
        <v>1.96</v>
      </c>
      <c r="WC57" s="371">
        <v>1.97</v>
      </c>
      <c r="WD57" s="1052">
        <v>1.99</v>
      </c>
      <c r="WE57" s="1052">
        <f t="shared" ref="WE57:WE64" si="244">MIN(WB57,WC57)</f>
        <v>1.96</v>
      </c>
      <c r="WF57" s="1052">
        <v>1.98</v>
      </c>
      <c r="WG57" s="1052">
        <v>2.0099999999999998</v>
      </c>
      <c r="WH57" s="1051">
        <f t="shared" ref="WH57:WH64" si="245">MIN(WE57,WF57)</f>
        <v>1.96</v>
      </c>
      <c r="WI57" s="1051">
        <v>2.0299999999999998</v>
      </c>
      <c r="WJ57" s="1051">
        <v>2.0299999999999998</v>
      </c>
      <c r="WK57" s="136">
        <v>1.97</v>
      </c>
      <c r="WL57" s="56">
        <v>1.9949999999999999</v>
      </c>
      <c r="WM57" s="1051">
        <f t="shared" ref="WM57:WM64" si="246">MIN(WH57,WK57)</f>
        <v>1.96</v>
      </c>
      <c r="WN57" s="1051">
        <v>2</v>
      </c>
      <c r="WO57" s="1051">
        <v>2</v>
      </c>
      <c r="WP57" s="1051">
        <f t="shared" ref="WP57:WP64" si="247">MIN(WM57,WN57)</f>
        <v>1.96</v>
      </c>
      <c r="WQ57" s="1051">
        <v>1.95</v>
      </c>
      <c r="WR57" s="1051">
        <v>1.9419999999999999</v>
      </c>
      <c r="WS57" s="1051">
        <f>MIN(WQ57,WP57)</f>
        <v>1.95</v>
      </c>
      <c r="WT57" s="56">
        <v>1.9349999999999998</v>
      </c>
      <c r="WU57" s="56">
        <v>1.93</v>
      </c>
      <c r="WV57" s="1051">
        <f>MIN(WT57,WS57)</f>
        <v>1.9349999999999998</v>
      </c>
      <c r="WW57" s="1051">
        <v>1.95</v>
      </c>
      <c r="WX57" s="1051">
        <v>1.94</v>
      </c>
      <c r="WY57" s="1051">
        <f>MIN(WX57,WV57)</f>
        <v>1.9349999999999998</v>
      </c>
      <c r="WZ57" s="1051">
        <v>1.96</v>
      </c>
      <c r="XA57" s="1051">
        <v>1.93</v>
      </c>
      <c r="XB57" s="371">
        <f>MIN(XA57,WY57)</f>
        <v>1.93</v>
      </c>
      <c r="XC57" s="1052">
        <v>1.98</v>
      </c>
      <c r="XD57" s="1052">
        <f>MIN(XC57,XB57)</f>
        <v>1.93</v>
      </c>
      <c r="XE57" s="1051"/>
      <c r="XF57" s="56">
        <v>1.97</v>
      </c>
      <c r="XG57" s="56">
        <f>MIN(XF57,XD57)</f>
        <v>1.93</v>
      </c>
      <c r="XH57" s="1051"/>
      <c r="XI57" s="1051"/>
      <c r="XJ57" s="1051"/>
      <c r="XK57" s="1051">
        <v>1.95</v>
      </c>
      <c r="XL57" s="56">
        <f>MIN(XK57,XG57)</f>
        <v>1.93</v>
      </c>
      <c r="XM57" s="1051"/>
      <c r="XN57" s="1051">
        <v>1.94</v>
      </c>
      <c r="XO57" s="380">
        <f t="shared" ref="XO57:XO80" si="248">(XM57-XL57)/XL57</f>
        <v>-1</v>
      </c>
      <c r="XP57" s="380">
        <f t="shared" ref="XP57:XP79" si="249">(XN57-XL57)/XL57</f>
        <v>5.1813471502590719E-3</v>
      </c>
      <c r="XQ57" s="966">
        <f>(VT57-VQ57)/VQ57</f>
        <v>2.5510204081632563E-2</v>
      </c>
      <c r="XR57" s="53">
        <v>1.79</v>
      </c>
      <c r="XS57" s="1042">
        <v>1.8</v>
      </c>
      <c r="XT57" s="53">
        <v>1.81</v>
      </c>
      <c r="XU57" s="53">
        <v>1.79</v>
      </c>
      <c r="XV57" s="56">
        <f>MIN(XR57,XU57)</f>
        <v>1.79</v>
      </c>
      <c r="XW57" s="56">
        <v>1.81</v>
      </c>
      <c r="XX57" s="1051">
        <v>1.94</v>
      </c>
      <c r="XY57" s="56">
        <f>MIN(XX57,XV57)</f>
        <v>1.79</v>
      </c>
      <c r="XZ57" s="56">
        <v>1.89</v>
      </c>
      <c r="YA57" s="56">
        <v>1.85</v>
      </c>
      <c r="YB57" s="56">
        <f>MIN(YA57,XY57)</f>
        <v>1.79</v>
      </c>
      <c r="YC57" s="56">
        <v>1.79</v>
      </c>
      <c r="YD57" s="1052">
        <v>1.85</v>
      </c>
      <c r="YE57" s="371">
        <f>MIN(YD57,YB57)</f>
        <v>1.79</v>
      </c>
      <c r="YF57" s="1052">
        <v>1.81</v>
      </c>
      <c r="YG57" s="1052">
        <v>1.86</v>
      </c>
      <c r="YH57" s="1052">
        <f>MIN(YG57,YE57)</f>
        <v>1.79</v>
      </c>
      <c r="YI57" s="1051">
        <v>1.8759999999999999</v>
      </c>
      <c r="YJ57" s="1051">
        <v>1.8129999999999999</v>
      </c>
      <c r="YK57" s="56">
        <f>MIN(YJ57,YH57)</f>
        <v>1.79</v>
      </c>
      <c r="YL57" s="33">
        <v>1.81</v>
      </c>
      <c r="YM57" s="1031">
        <f>MIN(YL57,YK57)</f>
        <v>1.79</v>
      </c>
      <c r="YN57" s="1051">
        <v>1.84</v>
      </c>
      <c r="YO57" s="894">
        <f>(YN57-YM57)/YM57</f>
        <v>2.7932960893854771E-2</v>
      </c>
      <c r="YP57" s="1051"/>
      <c r="YQ57" s="1051"/>
      <c r="YR57" s="53">
        <v>2.04</v>
      </c>
      <c r="YS57" s="1042">
        <v>2.0699999999999998</v>
      </c>
      <c r="YT57" s="56">
        <f t="shared" ref="YT57:YT64" si="250">MIN(YR57,YS57)</f>
        <v>2.04</v>
      </c>
      <c r="YU57" s="56">
        <v>2.1</v>
      </c>
      <c r="YV57" s="56">
        <f t="shared" ref="YV57:YV64" si="251">MIN(YU57,YT57)</f>
        <v>2.04</v>
      </c>
      <c r="YW57" s="56">
        <v>2.0499999999999998</v>
      </c>
      <c r="YX57" s="1042">
        <v>2.06</v>
      </c>
      <c r="YY57" s="56">
        <f t="shared" ref="YY57:YY64" si="252">MIN(YX57,YV57)</f>
        <v>2.04</v>
      </c>
      <c r="YZ57" s="1042">
        <v>2.09</v>
      </c>
      <c r="ZA57" s="56">
        <f t="shared" ref="ZA57:ZA64" si="253">MIN(YZ57,YY57)</f>
        <v>2.04</v>
      </c>
      <c r="ZB57" s="56">
        <v>2.08</v>
      </c>
      <c r="ZC57" s="56">
        <v>1.92</v>
      </c>
      <c r="ZD57" s="56">
        <f t="shared" ref="ZD57:ZD64" si="254">MIN(ZC57,ZA57)</f>
        <v>1.92</v>
      </c>
      <c r="ZE57" s="56">
        <v>1.97</v>
      </c>
      <c r="ZF57" s="1051">
        <f t="shared" ref="ZF57:ZF64" si="255">MIN(ZE57,ZD57)</f>
        <v>1.92</v>
      </c>
      <c r="ZG57" s="1051">
        <v>1.95</v>
      </c>
      <c r="ZH57" s="1051">
        <f>MIN(ZG57,ZF57)</f>
        <v>1.92</v>
      </c>
      <c r="ZI57" s="1051"/>
      <c r="ZJ57" s="357">
        <f t="shared" ref="ZJ57" si="256">(ZI57-ZH57)/ZH57</f>
        <v>-1</v>
      </c>
      <c r="ZK57" s="56"/>
      <c r="ZL57" s="56"/>
      <c r="ZM57" s="56">
        <v>1.96</v>
      </c>
      <c r="ZN57" s="56">
        <v>1.98</v>
      </c>
      <c r="ZO57" s="56">
        <v>1.97</v>
      </c>
      <c r="ZP57" s="56">
        <f t="shared" ref="ZP57:ZP64" si="257">MIN(ZO57,ZM57)</f>
        <v>1.96</v>
      </c>
      <c r="ZQ57" s="56">
        <v>1.95</v>
      </c>
      <c r="ZR57" s="56">
        <v>1.95</v>
      </c>
      <c r="ZS57" s="56">
        <f t="shared" ref="ZS57:ZS64" si="258">MIN(ZR57,ZP57)</f>
        <v>1.95</v>
      </c>
      <c r="ZT57" s="56">
        <v>1.88</v>
      </c>
      <c r="ZU57" s="56">
        <f t="shared" ref="ZU57:ZU64" si="259">MIN(ZT57,ZS57)</f>
        <v>1.88</v>
      </c>
      <c r="ZV57" s="56">
        <v>1.9</v>
      </c>
      <c r="ZW57" s="1052">
        <v>1.92</v>
      </c>
      <c r="ZX57" s="371">
        <f t="shared" ref="ZX57:ZX64" si="260">MIN(ZW57,ZU57)</f>
        <v>1.88</v>
      </c>
      <c r="ZY57" s="1051">
        <v>1.92</v>
      </c>
      <c r="ZZ57" s="1052">
        <f t="shared" ref="ZZ57:ZZ64" si="261">MIN(ZY57,ZX57)</f>
        <v>1.88</v>
      </c>
      <c r="AAA57" s="1051">
        <v>1.9039999999999999</v>
      </c>
      <c r="AAB57" s="56">
        <f t="shared" ref="AAB57:AAB64" si="262">MIN(AAA57,ZZ57)</f>
        <v>1.88</v>
      </c>
      <c r="AAC57" s="1051">
        <v>1.91</v>
      </c>
      <c r="AAD57" s="52">
        <f t="shared" ref="AAD57" si="263">MIN(AAC57,AAB57)</f>
        <v>1.88</v>
      </c>
      <c r="AAE57" s="52">
        <v>2.0499999999999998</v>
      </c>
      <c r="AAF57" s="678">
        <f t="shared" ref="AAF57" si="264">(AAE57-AAD57)/AAD57</f>
        <v>9.0425531914893581E-2</v>
      </c>
      <c r="AAG57" s="53">
        <v>2.27</v>
      </c>
      <c r="AAH57" s="1042">
        <v>2.23</v>
      </c>
      <c r="AAI57" s="1042">
        <f t="shared" ref="AAI57:AAI64" si="265">AAG57</f>
        <v>2.27</v>
      </c>
      <c r="AAJ57" s="1042">
        <v>2.2400000000000002</v>
      </c>
      <c r="AAK57" s="1051">
        <v>2.27</v>
      </c>
      <c r="AAL57" s="1042">
        <f t="shared" ref="AAL57:AAL63" si="266">MIN(AAK57,AAI57)</f>
        <v>2.27</v>
      </c>
      <c r="AAM57" s="1042">
        <v>2.2799999999999998</v>
      </c>
      <c r="AAN57" s="1042">
        <f t="shared" ref="AAN57:AAN63" si="267">MIN(AAM57,AAL57)</f>
        <v>2.27</v>
      </c>
      <c r="AAO57" s="1042"/>
      <c r="AAP57" s="1042">
        <v>2.2599999999999998</v>
      </c>
      <c r="AAQ57" s="1042">
        <v>2.2309999999999999</v>
      </c>
      <c r="AAR57" s="1042">
        <f t="shared" ref="AAR57:AAR63" si="268">MIN(AAQ57,AAN57)</f>
        <v>2.2309999999999999</v>
      </c>
      <c r="AAS57" s="1042"/>
      <c r="AAT57" s="1042">
        <v>2.25</v>
      </c>
      <c r="AAU57" s="1042"/>
      <c r="AAV57" s="1042">
        <v>2.25</v>
      </c>
      <c r="AAW57" s="1042">
        <f t="shared" ref="AAW57:AAW63" si="269">MIN(AAV57,AAR57)</f>
        <v>2.2309999999999999</v>
      </c>
      <c r="AAX57" s="1042">
        <v>2.25</v>
      </c>
      <c r="AAY57" s="61">
        <v>2.2599999999999998</v>
      </c>
      <c r="AAZ57" s="56">
        <f t="shared" ref="AAZ57" si="270">MIN(AAY57,AAW57)</f>
        <v>2.2309999999999999</v>
      </c>
      <c r="ABA57" s="52">
        <v>2.31</v>
      </c>
      <c r="ABB57" s="5">
        <f t="shared" ref="ABB57" si="271">(ABA57-AAZ57)/AAZ57</f>
        <v>3.5410129986553199E-2</v>
      </c>
      <c r="ABC57" s="9">
        <v>1.35</v>
      </c>
      <c r="ABD57" s="9">
        <f t="shared" ref="ABD57:ABD80" si="272">ABC57</f>
        <v>1.35</v>
      </c>
      <c r="ABE57" s="9">
        <v>1.35</v>
      </c>
      <c r="ABF57" s="1652">
        <f t="shared" ref="ABF57:ABF76" si="273">(ABE57-ABD57)/ABD57</f>
        <v>0</v>
      </c>
      <c r="ABG57" s="10">
        <v>1.37</v>
      </c>
      <c r="ABH57" s="10">
        <f t="shared" ref="ABH57:ABH80" si="274">ABG57</f>
        <v>1.37</v>
      </c>
      <c r="ABI57" s="10">
        <v>1.38</v>
      </c>
      <c r="ABJ57" s="1652">
        <f t="shared" ref="ABJ57:ABJ76" si="275">(ABI57-ABH57)/ABH57</f>
        <v>7.2992700729925444E-3</v>
      </c>
      <c r="ABK57" s="1566">
        <v>1.34</v>
      </c>
      <c r="ABL57" s="10">
        <f t="shared" ref="ABL57:ABL80" si="276">ABK57</f>
        <v>1.34</v>
      </c>
      <c r="ABM57" s="10">
        <v>1.34</v>
      </c>
      <c r="ABN57" s="1652">
        <f t="shared" ref="ABN57:ABN76" si="277">(ABM57-ABL57)/ABL57</f>
        <v>0</v>
      </c>
      <c r="ABO57" s="36"/>
      <c r="ABP57" s="29"/>
      <c r="ABQ57" s="36"/>
      <c r="ABR57" s="36" t="str">
        <f t="shared" ref="ABR57:ABR64" si="278">IF(ISBLANK(AS57),"4.Blocker/Not Executed",IF(AND(AS57&lt;=0%),"1. Better than baseline ",IF(AND(AS57&lt;=10%,AS57&gt;=0%),"2. Within 10% deviation from baseline",IF(AND(AS57&gt;=10%),"3. Missing baseline"))))</f>
        <v>4.Blocker/Not Executed</v>
      </c>
      <c r="ABS57" s="36" t="str">
        <f t="shared" ref="ABS57:ABS64" si="279">IF(ISBLANK(BP57),"4.Blocker/Not Executed",IF(AND(BP57&lt;=0%),"1. Better than baseline ",IF(AND(BP57&lt;=10%,BP57&gt;=0%),"2. Within 10% deviation from baseline",IF(AND(BP57&gt;=10%),"3. Missing baseline"))))</f>
        <v>4.Blocker/Not Executed</v>
      </c>
      <c r="ABT57" s="36" t="str">
        <f t="shared" ref="ABT57:ABT64" si="280">IF(ISBLANK(DJ57),"4.Blocker/Not Executed",IF(AND(DJ57&lt;=0%),"1. Better than baseline ",IF(AND(DJ57&lt;=10%,DJ57&gt;=0%),"2. Within 10% deviation from baseline",IF(AND(DJ57&gt;=10%),"3. Missing baseline"))))</f>
        <v>4.Blocker/Not Executed</v>
      </c>
      <c r="ABU57" s="36" t="str">
        <f t="shared" ref="ABU57:ABU64" si="281">IF(ISBLANK(EZ57),"4.Blocker/Not Executed",IF(AND(EZ57&lt;=0%),"1. Better than baseline ",IF(AND(EZ57&lt;=10%,EZ57&gt;=0%),"2. Within 10% deviation from baseline",IF(AND(EZ57&gt;=10%),"3. Missing baseline"))))</f>
        <v>4.Blocker/Not Executed</v>
      </c>
      <c r="ABV57" s="36" t="str">
        <f t="shared" ref="ABV57:ABV64" si="282">IF(ISBLANK(GY57),"4.Blocker/Not Executed",IF(AND(GY57&lt;=0%),"1. Better than baseline ",IF(AND(GY57&lt;=10%,GY57&gt;=0%),"2. Within 10% deviation from baseline",IF(AND(GY57&gt;=10%),"3. Missing baseline"))))</f>
        <v>4.Blocker/Not Executed</v>
      </c>
      <c r="ABW57" s="40" t="str">
        <f t="shared" ref="ABW57:ABW64" si="283">IF(ISBLANK(KM57),"4.Blocker/Not Executed",IF(AND(KM57&lt;=0%),"1. Better than baseline ",IF(AND(KM57&lt;=10%,KM57&gt;=0%),"2. Within 10% deviation from baseline",IF(AND(KM57&gt;=10%),"3. Missing baseline"))))</f>
        <v>4.Blocker/Not Executed</v>
      </c>
      <c r="ABX57" s="40" t="str">
        <f t="shared" ref="ABX57:ABX64" si="284">IF(ISBLANK(NH57),"4.Blocker/Not Executed",IF(AND(NH57&lt;=0%),"1. Better than baseline ",IF(AND(NH57&lt;=10%,NH57&gt;=0%),"2. Within 10% deviation from baseline",IF(AND(NH57&gt;=10%),"3. Missing baseline"))))</f>
        <v xml:space="preserve">1. Better than baseline </v>
      </c>
      <c r="ABY57" s="40" t="str">
        <f t="shared" ref="ABY57:ABY64" si="285">IF(ISBLANK(QK57),"4.Blocker/Not Executed",IF(AND(QK57&lt;=0%),"1. Better than baseline ",IF(AND(QK57&lt;=10%,QK57&gt;=0%),"2. Within 10% deviation from baseline",IF(AND(QK57&gt;=10%),"3. Missing baseline"))))</f>
        <v>2. Within 10% deviation from baseline</v>
      </c>
      <c r="ABZ57" s="69" t="str">
        <f t="shared" ref="ABZ57:ABZ64" si="286">IF(ISBLANK(SR57),"4.Blocker/Not Executed",IF(AND(SR57&lt;=0%),"1. Better than baseline ",IF(AND(SR57&lt;=10%,SR57&gt;=0%),"2. Within 10% deviation from baseline",IF(AND(SR57&gt;=10%),"3. Missing baseline"))))</f>
        <v>2. Within 10% deviation from baseline</v>
      </c>
      <c r="ACA57" s="40" t="str">
        <f t="shared" ref="ACA57:ACA64" si="287">IF(ISBLANK(UO57),"4.Blocker/Not Executed",IF(AND(UO57&lt;=0%),"1. Better than baseline ",IF(AND(UO57&lt;=10%,UO57&gt;=0%),"2. Within 10% deviation from baseline",IF(AND(UO57&gt;=10%),"3. Missing baseline"))))</f>
        <v>2. Within 10% deviation from baseline</v>
      </c>
      <c r="ACB57" s="40" t="str">
        <f t="shared" ref="ACB57:ACB64" si="288">IF(ISBLANK(XQ57),"4.Blocker/Not Executed",IF(AND(XQ57&lt;=0%),"1. Better than baseline ",IF(AND(XQ57&lt;=10%,XQ57&gt;=0%),"2. Within 10% deviation from baseline",IF(AND(XQ57&gt;=10%),"3. Missing baseline"))))</f>
        <v>2. Within 10% deviation from baseline</v>
      </c>
      <c r="ACC57" s="38" t="str">
        <f t="shared" ref="ACC57:ACC64" si="289">IF(ISBLANK(YO57),"4.Blocker/Not Executed",IF(AND(YO57&lt;=0%),"1. Better than baseline ",IF(AND(YO57&lt;=10%,YX57&gt;=0%),"2. Within 10% deviation from baseline",IF(AND(YO57&gt;=10%),"3. Missing baseline"))))</f>
        <v>2. Within 10% deviation from baseline</v>
      </c>
      <c r="ACD57" s="38" t="str">
        <f t="shared" ref="ACD57:ACD64" si="290">IF(ISBLANK(ZJ57),"4.Blocker/Not Executed",IF(AND(ZJ57&lt;=0%),"1. Better than baseline ",IF(AND(ZJ57&lt;=10%,ZJ57&gt;=0%),"2. Within 10% deviation from baseline",IF(AND(ZJ57&gt;=10%),"3. Missing baseline"))))</f>
        <v xml:space="preserve">1. Better than baseline </v>
      </c>
      <c r="ACE57" s="38" t="str">
        <f t="shared" ref="ACE57:ACE64" si="291">IF(ISBLANK(AAF57),"4.Blocker/Not Executed",IF(AND(AAF57&lt;=0%),"1. Better than baseline ",IF(AND(AAF57&lt;=10%,AAF57&gt;=0%),"2. Within 10% deviation from baseline",IF(AND(AAF57&gt;=10%),"3. Missing baseline"))))</f>
        <v>2. Within 10% deviation from baseline</v>
      </c>
      <c r="ACF57" s="38" t="str">
        <f t="shared" ref="ACF57:ACF64" si="292">IF(ISBLANK(ABB57),"4.Blocker/Not Executed",IF(AND(ABB57&lt;=0%),"1. Better than baseline ",IF(AND(ABB57&lt;=10%,ABB57&gt;=0%),"2. Within 10% deviation from baseline",IF(AND(ABB57&gt;=10%),"3. Missing baseline"))))</f>
        <v>2. Within 10% deviation from baseline</v>
      </c>
    </row>
    <row r="58" spans="1:760" s="4" customFormat="1" ht="44" thickBot="1" x14ac:dyDescent="0.4">
      <c r="A58" s="902">
        <v>53</v>
      </c>
      <c r="B58" s="53" t="s">
        <v>18</v>
      </c>
      <c r="C58" s="53" t="s">
        <v>1254</v>
      </c>
      <c r="D58" s="53" t="s">
        <v>2307</v>
      </c>
      <c r="E58" s="53" t="s">
        <v>2307</v>
      </c>
      <c r="F58" s="53" t="s">
        <v>2651</v>
      </c>
      <c r="G58" s="53" t="s">
        <v>2652</v>
      </c>
      <c r="H58" s="29"/>
      <c r="I58" s="29"/>
      <c r="J58" s="29"/>
      <c r="K58" s="29"/>
      <c r="L58" s="29"/>
      <c r="M58" s="29"/>
      <c r="N58" s="29"/>
      <c r="O58" s="29"/>
      <c r="P58" s="29"/>
      <c r="Q58" s="29"/>
      <c r="R58" s="29"/>
      <c r="S58" s="29"/>
      <c r="T58" s="29"/>
      <c r="U58" s="29"/>
      <c r="V58" s="29"/>
      <c r="W58" s="29"/>
      <c r="X58" s="29"/>
      <c r="Y58" s="29"/>
      <c r="Z58" s="29"/>
      <c r="AA58" s="29"/>
      <c r="AB58" s="29"/>
      <c r="AC58" s="29"/>
      <c r="AD58" s="29"/>
      <c r="AE58" s="29"/>
      <c r="AF58" s="29"/>
      <c r="AG58" s="29"/>
      <c r="AH58" s="29"/>
      <c r="AI58" s="29"/>
      <c r="AJ58" s="29"/>
      <c r="AK58" s="371">
        <v>2.74</v>
      </c>
      <c r="AL58" s="371"/>
      <c r="AM58" s="371">
        <v>2.87</v>
      </c>
      <c r="AN58" s="136"/>
      <c r="AO58" s="371">
        <f t="shared" ref="AO58:AO64" si="293">MIN(AK58,AN58)</f>
        <v>2.74</v>
      </c>
      <c r="AP58" s="188">
        <v>2.75</v>
      </c>
      <c r="AQ58" s="27">
        <f t="shared" ref="AQ58:AQ64" si="294">(MIN(AO58,AP58))</f>
        <v>2.74</v>
      </c>
      <c r="AR58" s="1148"/>
      <c r="AS58" s="966">
        <f t="shared" ref="AS58:AS64" si="295">(AR58-AQ58)/AQ58</f>
        <v>-1</v>
      </c>
      <c r="AT58" s="29"/>
      <c r="AU58" s="29"/>
      <c r="AV58" s="29"/>
      <c r="AW58" s="29"/>
      <c r="AX58" s="29"/>
      <c r="AY58" s="29"/>
      <c r="AZ58" s="29"/>
      <c r="BA58" s="29"/>
      <c r="BB58" s="29"/>
      <c r="BC58" s="29"/>
      <c r="BD58" s="29"/>
      <c r="BE58" s="29"/>
      <c r="BF58" s="29"/>
      <c r="BG58" s="29"/>
      <c r="BH58" s="29"/>
      <c r="BI58" s="29"/>
      <c r="BJ58" s="29"/>
      <c r="BK58" s="29"/>
      <c r="BL58" s="29"/>
      <c r="BM58" s="29"/>
      <c r="BN58" s="29"/>
      <c r="BO58" s="29"/>
      <c r="BP58" s="29"/>
      <c r="BQ58" s="29"/>
      <c r="BR58" s="29"/>
      <c r="BS58" s="29"/>
      <c r="BT58" s="29"/>
      <c r="BU58" s="29"/>
      <c r="BV58" s="29"/>
      <c r="BW58" s="29"/>
      <c r="BX58" s="29"/>
      <c r="BY58" s="29"/>
      <c r="BZ58" s="29"/>
      <c r="CA58" s="29"/>
      <c r="CB58" s="29"/>
      <c r="CC58" s="29"/>
      <c r="CD58" s="29"/>
      <c r="CE58" s="29"/>
      <c r="CF58" s="29"/>
      <c r="CG58" s="29"/>
      <c r="CH58" s="29"/>
      <c r="CI58" s="29"/>
      <c r="CJ58" s="29"/>
      <c r="CK58" s="29"/>
      <c r="CL58" s="29"/>
      <c r="CM58" s="29"/>
      <c r="CN58" s="29"/>
      <c r="CO58" s="29"/>
      <c r="CP58" s="29"/>
      <c r="CQ58" s="29"/>
      <c r="CR58" s="29"/>
      <c r="CS58" s="29"/>
      <c r="CT58" s="29"/>
      <c r="CU58" s="29"/>
      <c r="CV58" s="29"/>
      <c r="CW58" s="29"/>
      <c r="CX58" s="29"/>
      <c r="CY58" s="29"/>
      <c r="CZ58" s="29"/>
      <c r="DA58" s="29">
        <v>3.33</v>
      </c>
      <c r="DB58" s="29"/>
      <c r="DC58" s="29"/>
      <c r="DD58" s="37">
        <f>MIN(DA58,DC58)</f>
        <v>3.33</v>
      </c>
      <c r="DE58" s="58">
        <v>3.3149999999999999</v>
      </c>
      <c r="DF58" s="36">
        <v>3.33</v>
      </c>
      <c r="DG58" s="1049">
        <f>(MIN(DD58,DF58))</f>
        <v>3.33</v>
      </c>
      <c r="DH58" s="32">
        <v>3.29</v>
      </c>
      <c r="DI58" s="58">
        <v>3.32</v>
      </c>
      <c r="DJ58" s="966">
        <f>(DI58-DG58)/DG58</f>
        <v>-3.0030030030030724E-3</v>
      </c>
      <c r="DK58" s="29"/>
      <c r="DL58" s="29"/>
      <c r="DM58" s="29"/>
      <c r="DN58" s="29"/>
      <c r="DO58" s="29"/>
      <c r="DP58" s="29"/>
      <c r="DQ58" s="29"/>
      <c r="DR58" s="29"/>
      <c r="DS58" s="29"/>
      <c r="DT58" s="29"/>
      <c r="DU58" s="29"/>
      <c r="DV58" s="29"/>
      <c r="DW58" s="29"/>
      <c r="DX58" s="29"/>
      <c r="DY58" s="29"/>
      <c r="DZ58" s="29"/>
      <c r="EA58" s="29"/>
      <c r="EB58" s="29"/>
      <c r="EC58" s="29"/>
      <c r="ED58" s="29"/>
      <c r="EE58" s="29"/>
      <c r="EF58" s="29"/>
      <c r="EG58" s="29"/>
      <c r="EH58" s="29"/>
      <c r="EI58" s="29"/>
      <c r="EJ58" s="29"/>
      <c r="EK58" s="29"/>
      <c r="EL58" s="29"/>
      <c r="EM58" s="29"/>
      <c r="EN58" s="29"/>
      <c r="EO58" s="29"/>
      <c r="EP58" s="29"/>
      <c r="EQ58" s="29"/>
      <c r="ER58" s="32">
        <v>2.613</v>
      </c>
      <c r="ES58" s="29"/>
      <c r="ET58" s="29">
        <v>2.7</v>
      </c>
      <c r="EU58" s="29"/>
      <c r="EV58" s="1049">
        <f t="shared" ref="EV58:EV64" si="296">MIN(ER58,EU58)</f>
        <v>2.613</v>
      </c>
      <c r="EW58" s="59">
        <v>2.75</v>
      </c>
      <c r="EX58" s="52">
        <f t="shared" ref="EX58:EX64" si="297">(MIN(EV58,EW58))</f>
        <v>2.613</v>
      </c>
      <c r="EY58" s="37">
        <v>2.7</v>
      </c>
      <c r="EZ58" s="202">
        <f t="shared" ref="EZ58:EZ64" si="298">(EY58-EV58)/EV58</f>
        <v>3.3295063145809489E-2</v>
      </c>
      <c r="FA58" s="29"/>
      <c r="FB58" s="29"/>
      <c r="FC58" s="29"/>
      <c r="FD58" s="29"/>
      <c r="FE58" s="29"/>
      <c r="FF58" s="29"/>
      <c r="FG58" s="29"/>
      <c r="FH58" s="29"/>
      <c r="FI58" s="29"/>
      <c r="FJ58" s="29"/>
      <c r="FK58" s="29"/>
      <c r="FL58" s="29"/>
      <c r="FM58" s="29"/>
      <c r="FN58" s="29"/>
      <c r="FO58" s="29"/>
      <c r="FP58" s="29"/>
      <c r="FQ58" s="29"/>
      <c r="FR58" s="29"/>
      <c r="FS58" s="29"/>
      <c r="FT58" s="29"/>
      <c r="FU58" s="29"/>
      <c r="FV58" s="29"/>
      <c r="FW58" s="29"/>
      <c r="FX58" s="29"/>
      <c r="FY58" s="29"/>
      <c r="FZ58" s="29"/>
      <c r="GA58" s="29"/>
      <c r="GB58" s="29"/>
      <c r="GC58" s="29"/>
      <c r="GD58" s="29"/>
      <c r="GE58" s="29"/>
      <c r="GF58" s="29"/>
      <c r="GG58" s="29"/>
      <c r="GH58" s="29"/>
      <c r="GI58" s="29"/>
      <c r="GJ58" s="29"/>
      <c r="GK58" s="29">
        <v>2.38</v>
      </c>
      <c r="GL58" s="29"/>
      <c r="GM58" s="29"/>
      <c r="GN58" s="29">
        <v>2.2400000000000002</v>
      </c>
      <c r="GO58" s="29"/>
      <c r="GP58" s="29">
        <f t="shared" ref="GP58:GP64" si="299">MIN(GK58,GO58)</f>
        <v>2.38</v>
      </c>
      <c r="GQ58" s="29">
        <v>2.34</v>
      </c>
      <c r="GR58" s="58">
        <f t="shared" ref="GR58:GR64" si="300">(MIN(GP58,GQ58))</f>
        <v>2.34</v>
      </c>
      <c r="GS58" s="58">
        <v>2.56</v>
      </c>
      <c r="GT58" s="36">
        <v>2.5099999999999998</v>
      </c>
      <c r="GU58" s="36">
        <f t="shared" ref="GU58:GU64" si="301">(MIN(GR58:GT58))</f>
        <v>2.34</v>
      </c>
      <c r="GV58" s="59">
        <v>2.34</v>
      </c>
      <c r="GW58" s="59">
        <f t="shared" si="165"/>
        <v>2.34</v>
      </c>
      <c r="GX58" s="59"/>
      <c r="GY58" s="380">
        <f t="shared" ref="GY58:GY64" si="302">(GX58-GW58)/GW58</f>
        <v>-1</v>
      </c>
      <c r="HZ58" s="29"/>
      <c r="IA58" s="29"/>
      <c r="IB58" s="29"/>
      <c r="IC58" s="29"/>
      <c r="ID58" s="29"/>
      <c r="IE58" s="29"/>
      <c r="IF58" s="29"/>
      <c r="IG58" s="29"/>
      <c r="IH58" s="29"/>
      <c r="II58" s="29"/>
      <c r="IJ58" s="29"/>
      <c r="IK58" s="29"/>
      <c r="IL58" s="29"/>
      <c r="IM58" s="29"/>
      <c r="IN58" s="29"/>
      <c r="IO58" s="29"/>
      <c r="IP58" s="29"/>
      <c r="IQ58" s="29"/>
      <c r="IR58" s="29"/>
      <c r="IS58" s="29"/>
      <c r="IT58" s="29"/>
      <c r="IU58" s="29"/>
      <c r="IV58" s="29"/>
      <c r="IW58" s="29"/>
      <c r="IX58" s="29"/>
      <c r="IY58" s="29"/>
      <c r="IZ58" s="29"/>
      <c r="JA58" s="29"/>
      <c r="JB58" s="29"/>
      <c r="JC58" s="29"/>
      <c r="JD58" s="29"/>
      <c r="JE58" s="29"/>
      <c r="JF58" s="29"/>
      <c r="JG58" s="32">
        <v>2.7475999999999998</v>
      </c>
      <c r="JH58" s="29"/>
      <c r="JI58" s="29">
        <v>2.98</v>
      </c>
      <c r="JJ58" s="29"/>
      <c r="JK58" s="29">
        <f t="shared" ref="JK58:JK64" si="303">MIN(JG58,JJ58)</f>
        <v>2.7475999999999998</v>
      </c>
      <c r="JL58" s="29">
        <v>2.84</v>
      </c>
      <c r="JM58" s="32">
        <f t="shared" ref="JM58:JM64" si="304">(MIN(JK58,JL58))</f>
        <v>2.7475999999999998</v>
      </c>
      <c r="JN58" s="36">
        <v>2.8</v>
      </c>
      <c r="JO58" s="58">
        <f t="shared" ref="JO58:JO64" si="305">(MIN(JM58,JN58))</f>
        <v>2.7475999999999998</v>
      </c>
      <c r="JP58" s="36" t="s">
        <v>1159</v>
      </c>
      <c r="JQ58" s="55">
        <f t="shared" si="166"/>
        <v>2.7475999999999998</v>
      </c>
      <c r="JR58" s="55" t="s">
        <v>1159</v>
      </c>
      <c r="JS58" s="1042" t="s">
        <v>1159</v>
      </c>
      <c r="JT58" s="55">
        <f t="shared" si="167"/>
        <v>2.7475999999999998</v>
      </c>
      <c r="JU58" s="1148" t="s">
        <v>1159</v>
      </c>
      <c r="JV58" s="53" t="s">
        <v>1159</v>
      </c>
      <c r="JW58" s="38">
        <f t="shared" si="168"/>
        <v>2.7475999999999998</v>
      </c>
      <c r="JX58" s="27" t="s">
        <v>1159</v>
      </c>
      <c r="JY58" s="53" t="s">
        <v>1159</v>
      </c>
      <c r="JZ58" s="1042">
        <f t="shared" si="169"/>
        <v>2.7475999999999998</v>
      </c>
      <c r="KA58" s="53" t="s">
        <v>1159</v>
      </c>
      <c r="KB58" s="27">
        <f t="shared" si="170"/>
        <v>2.7475999999999998</v>
      </c>
      <c r="KC58" s="53" t="s">
        <v>1159</v>
      </c>
      <c r="KD58" s="53" t="s">
        <v>1159</v>
      </c>
      <c r="KE58" s="1042">
        <f t="shared" si="171"/>
        <v>2.7475999999999998</v>
      </c>
      <c r="KF58" s="1042" t="s">
        <v>1159</v>
      </c>
      <c r="KG58" s="53" t="s">
        <v>1159</v>
      </c>
      <c r="KH58" s="1042">
        <f t="shared" si="172"/>
        <v>2.7475999999999998</v>
      </c>
      <c r="KI58" s="53" t="s">
        <v>1159</v>
      </c>
      <c r="KJ58" s="53" t="s">
        <v>1159</v>
      </c>
      <c r="KK58" s="1042">
        <f t="shared" ref="KK58:KK64" si="306">MIN(KH58,KJ58)</f>
        <v>2.7475999999999998</v>
      </c>
      <c r="KL58" s="53"/>
      <c r="KM58" s="1653"/>
      <c r="KN58" s="29"/>
      <c r="KO58" s="29"/>
      <c r="KP58" s="29"/>
      <c r="KQ58" s="29"/>
      <c r="KR58" s="29"/>
      <c r="KS58" s="29"/>
      <c r="KT58" s="29"/>
      <c r="KU58" s="29"/>
      <c r="KV58" s="29"/>
      <c r="KW58" s="29"/>
      <c r="KX58" s="29"/>
      <c r="KY58" s="29"/>
      <c r="KZ58" s="29"/>
      <c r="LA58" s="29"/>
      <c r="LB58" s="29"/>
      <c r="LC58" s="29"/>
      <c r="LD58" s="29"/>
      <c r="LE58" s="29"/>
      <c r="LF58" s="29"/>
      <c r="LG58" s="29"/>
      <c r="LH58" s="29"/>
      <c r="LI58" s="29"/>
      <c r="LJ58" s="29"/>
      <c r="LK58" s="29"/>
      <c r="LL58" s="29"/>
      <c r="LM58" s="29"/>
      <c r="LN58" s="29"/>
      <c r="LO58" s="29"/>
      <c r="LP58" s="29"/>
      <c r="LQ58" s="29"/>
      <c r="LR58" s="29"/>
      <c r="LS58" s="29"/>
      <c r="LT58" s="29"/>
      <c r="LU58" s="29"/>
      <c r="LV58" s="29"/>
      <c r="LW58" s="29"/>
      <c r="LX58" s="29"/>
      <c r="LY58" s="29"/>
      <c r="LZ58" s="29">
        <v>3.82</v>
      </c>
      <c r="MA58" s="29"/>
      <c r="MB58" s="29">
        <v>3.82</v>
      </c>
      <c r="MC58" s="36">
        <v>3.82</v>
      </c>
      <c r="MD58" s="29">
        <f t="shared" si="173"/>
        <v>3.82</v>
      </c>
      <c r="ME58" s="36">
        <v>3.78</v>
      </c>
      <c r="MF58" s="32">
        <f t="shared" si="174"/>
        <v>3.78</v>
      </c>
      <c r="MG58" s="59">
        <v>3.8</v>
      </c>
      <c r="MH58" s="36">
        <f t="shared" si="175"/>
        <v>3.78</v>
      </c>
      <c r="MI58" s="36">
        <v>3.77</v>
      </c>
      <c r="MJ58" s="59">
        <v>3.77</v>
      </c>
      <c r="MK58" s="59">
        <f t="shared" si="176"/>
        <v>3.77</v>
      </c>
      <c r="ML58" s="36" t="s">
        <v>1159</v>
      </c>
      <c r="MM58" s="55">
        <f t="shared" si="177"/>
        <v>3.77</v>
      </c>
      <c r="MN58" s="55" t="s">
        <v>1159</v>
      </c>
      <c r="MO58" s="1042" t="s">
        <v>1159</v>
      </c>
      <c r="MP58" s="55">
        <f t="shared" si="178"/>
        <v>3.77</v>
      </c>
      <c r="MQ58" s="1148" t="s">
        <v>1159</v>
      </c>
      <c r="MR58" s="53" t="s">
        <v>1159</v>
      </c>
      <c r="MS58" s="38">
        <f t="shared" si="179"/>
        <v>3.77</v>
      </c>
      <c r="MT58" s="1148"/>
      <c r="MU58" s="53" t="s">
        <v>1159</v>
      </c>
      <c r="MV58" s="64">
        <f t="shared" si="180"/>
        <v>3.77</v>
      </c>
      <c r="MW58" s="53" t="s">
        <v>1159</v>
      </c>
      <c r="MX58" s="1042">
        <f t="shared" si="181"/>
        <v>3.77</v>
      </c>
      <c r="MY58" s="27" t="s">
        <v>1159</v>
      </c>
      <c r="MZ58" s="913" t="s">
        <v>1159</v>
      </c>
      <c r="NA58" s="1042">
        <f t="shared" si="182"/>
        <v>3.77</v>
      </c>
      <c r="NB58" s="1042" t="s">
        <v>1159</v>
      </c>
      <c r="NC58" s="1042">
        <f t="shared" si="183"/>
        <v>3.77</v>
      </c>
      <c r="ND58" s="53" t="s">
        <v>1159</v>
      </c>
      <c r="NE58" s="53" t="s">
        <v>1159</v>
      </c>
      <c r="NF58" s="53">
        <f t="shared" si="184"/>
        <v>3.77</v>
      </c>
      <c r="NG58" s="53"/>
      <c r="NH58" s="894">
        <f t="shared" si="185"/>
        <v>-1</v>
      </c>
      <c r="NP58" s="29"/>
      <c r="NQ58" s="29"/>
      <c r="NR58" s="29"/>
      <c r="NS58" s="29"/>
      <c r="NT58" s="29"/>
      <c r="NU58" s="29"/>
      <c r="NV58" s="29"/>
      <c r="NW58" s="29"/>
      <c r="NX58" s="29"/>
      <c r="NY58" s="29"/>
      <c r="NZ58" s="29"/>
      <c r="OA58" s="29"/>
      <c r="OB58" s="29"/>
      <c r="OC58" s="29"/>
      <c r="OD58" s="29"/>
      <c r="OE58" s="29"/>
      <c r="OF58" s="29"/>
      <c r="OG58" s="29"/>
      <c r="OH58" s="29"/>
      <c r="OI58" s="29"/>
      <c r="OJ58" s="29"/>
      <c r="OK58" s="29"/>
      <c r="OL58" s="29"/>
      <c r="OM58" s="29"/>
      <c r="ON58" s="29"/>
      <c r="OO58" s="29"/>
      <c r="OP58" s="29"/>
      <c r="OQ58" s="29"/>
      <c r="OR58" s="29"/>
      <c r="OS58" s="29"/>
      <c r="OT58" s="29"/>
      <c r="OU58" s="29"/>
      <c r="OV58" s="29"/>
      <c r="OW58" s="29">
        <v>2.19</v>
      </c>
      <c r="OX58" s="29"/>
      <c r="OY58" s="29">
        <v>2.25</v>
      </c>
      <c r="OZ58" s="29"/>
      <c r="PA58" s="29">
        <f t="shared" si="186"/>
        <v>2.19</v>
      </c>
      <c r="PB58" s="29">
        <v>2.35</v>
      </c>
      <c r="PC58" s="1049">
        <f t="shared" si="187"/>
        <v>2.19</v>
      </c>
      <c r="PD58" s="36">
        <v>2.1800000000000002</v>
      </c>
      <c r="PE58" s="36">
        <v>2.23</v>
      </c>
      <c r="PF58" s="36">
        <f t="shared" si="188"/>
        <v>2.1800000000000002</v>
      </c>
      <c r="PG58" s="36">
        <v>2.2000000000000002</v>
      </c>
      <c r="PH58" s="36">
        <f t="shared" si="189"/>
        <v>2.1800000000000002</v>
      </c>
      <c r="PI58" s="55" t="s">
        <v>1159</v>
      </c>
      <c r="PJ58" s="55">
        <f t="shared" si="190"/>
        <v>2.1800000000000002</v>
      </c>
      <c r="PK58" s="55" t="s">
        <v>1159</v>
      </c>
      <c r="PL58" s="38" t="s">
        <v>1159</v>
      </c>
      <c r="PM58" s="55">
        <f t="shared" si="191"/>
        <v>2.1800000000000002</v>
      </c>
      <c r="PN58" s="1148" t="s">
        <v>1159</v>
      </c>
      <c r="PO58" s="55" t="s">
        <v>1159</v>
      </c>
      <c r="PP58" s="38">
        <f t="shared" si="192"/>
        <v>2.1800000000000002</v>
      </c>
      <c r="PQ58" s="1148" t="s">
        <v>1159</v>
      </c>
      <c r="PR58" s="55" t="s">
        <v>1159</v>
      </c>
      <c r="PS58" s="1148">
        <f t="shared" si="193"/>
        <v>2.1800000000000002</v>
      </c>
      <c r="PT58" s="55" t="s">
        <v>1159</v>
      </c>
      <c r="PU58" s="55">
        <f t="shared" si="194"/>
        <v>2.1800000000000002</v>
      </c>
      <c r="PV58" s="55" t="s">
        <v>1159</v>
      </c>
      <c r="PW58" s="38" t="s">
        <v>1159</v>
      </c>
      <c r="PX58" s="1042">
        <f t="shared" si="195"/>
        <v>2.1800000000000002</v>
      </c>
      <c r="PY58" s="38" t="s">
        <v>1159</v>
      </c>
      <c r="PZ58" s="1042">
        <f t="shared" si="196"/>
        <v>2.1800000000000002</v>
      </c>
      <c r="QA58" s="38" t="s">
        <v>1159</v>
      </c>
      <c r="QB58" s="55" t="s">
        <v>1159</v>
      </c>
      <c r="QC58" s="55">
        <f t="shared" si="197"/>
        <v>2.1800000000000002</v>
      </c>
      <c r="QD58" s="27" t="s">
        <v>1159</v>
      </c>
      <c r="QE58" s="27">
        <f t="shared" si="198"/>
        <v>2.1800000000000002</v>
      </c>
      <c r="QF58" s="53" t="s">
        <v>1159</v>
      </c>
      <c r="QG58" s="38">
        <f t="shared" si="199"/>
        <v>2.1800000000000002</v>
      </c>
      <c r="QH58" s="53" t="s">
        <v>1159</v>
      </c>
      <c r="QI58" s="55">
        <f t="shared" si="200"/>
        <v>2.1800000000000002</v>
      </c>
      <c r="QJ58" s="55" t="s">
        <v>1159</v>
      </c>
      <c r="QK58" s="894"/>
      <c r="QL58" s="1148"/>
      <c r="QM58" s="64"/>
      <c r="QN58" s="64"/>
      <c r="QO58" s="64"/>
      <c r="QP58" s="64"/>
      <c r="QQ58" s="64"/>
      <c r="QR58" s="64"/>
      <c r="QS58" s="64"/>
      <c r="QT58" s="64">
        <v>2.08</v>
      </c>
      <c r="QU58" s="64"/>
      <c r="QV58" s="64">
        <v>1.91</v>
      </c>
      <c r="QW58" s="64"/>
      <c r="QX58" s="64">
        <f t="shared" si="201"/>
        <v>2.08</v>
      </c>
      <c r="QY58" s="64">
        <v>2.21</v>
      </c>
      <c r="QZ58" s="1042">
        <f t="shared" si="202"/>
        <v>2.08</v>
      </c>
      <c r="RA58" s="64">
        <v>2.04</v>
      </c>
      <c r="RB58" s="55">
        <v>2.08</v>
      </c>
      <c r="RC58" s="55">
        <f t="shared" si="203"/>
        <v>2.04</v>
      </c>
      <c r="RD58" s="55">
        <v>2.11</v>
      </c>
      <c r="RE58" s="55" t="s">
        <v>1159</v>
      </c>
      <c r="RF58" s="55">
        <f t="shared" si="204"/>
        <v>2.04</v>
      </c>
      <c r="RG58" s="55" t="s">
        <v>1159</v>
      </c>
      <c r="RH58" s="55">
        <f t="shared" si="205"/>
        <v>2.04</v>
      </c>
      <c r="RI58" s="55" t="s">
        <v>1159</v>
      </c>
      <c r="RJ58" s="53" t="s">
        <v>1159</v>
      </c>
      <c r="RK58" s="38" t="s">
        <v>1159</v>
      </c>
      <c r="RL58" s="53">
        <f t="shared" si="206"/>
        <v>2.04</v>
      </c>
      <c r="RM58" s="913" t="s">
        <v>1159</v>
      </c>
      <c r="RN58" s="55" t="s">
        <v>1159</v>
      </c>
      <c r="RO58" s="1042">
        <f t="shared" si="207"/>
        <v>2.04</v>
      </c>
      <c r="RP58" s="1148" t="s">
        <v>1159</v>
      </c>
      <c r="RQ58" s="55" t="s">
        <v>1159</v>
      </c>
      <c r="RR58" s="38">
        <f t="shared" si="208"/>
        <v>2.04</v>
      </c>
      <c r="RS58" s="55" t="s">
        <v>1159</v>
      </c>
      <c r="RT58" s="38" t="s">
        <v>1159</v>
      </c>
      <c r="RU58" s="55">
        <f t="shared" si="209"/>
        <v>2.04</v>
      </c>
      <c r="RV58" s="53" t="s">
        <v>1502</v>
      </c>
      <c r="RW58" s="38" t="s">
        <v>1159</v>
      </c>
      <c r="RX58" s="1042">
        <f t="shared" si="210"/>
        <v>2.04</v>
      </c>
      <c r="RY58" s="38" t="s">
        <v>1159</v>
      </c>
      <c r="RZ58" s="38">
        <f t="shared" si="211"/>
        <v>2.04</v>
      </c>
      <c r="SA58" s="53" t="s">
        <v>1159</v>
      </c>
      <c r="SB58" s="53">
        <f t="shared" si="212"/>
        <v>2.04</v>
      </c>
      <c r="SC58" s="53" t="s">
        <v>1159</v>
      </c>
      <c r="SD58" s="1042" t="s">
        <v>1159</v>
      </c>
      <c r="SE58" s="53">
        <f t="shared" si="213"/>
        <v>2.04</v>
      </c>
      <c r="SF58" s="1042" t="s">
        <v>1159</v>
      </c>
      <c r="SG58" s="53">
        <f t="shared" si="214"/>
        <v>2.04</v>
      </c>
      <c r="SH58" s="53" t="s">
        <v>1159</v>
      </c>
      <c r="SI58" s="55">
        <f t="shared" si="215"/>
        <v>2.04</v>
      </c>
      <c r="SJ58" s="55" t="s">
        <v>1159</v>
      </c>
      <c r="SK58" s="55">
        <f t="shared" si="216"/>
        <v>2.04</v>
      </c>
      <c r="SL58" s="371" t="s">
        <v>1159</v>
      </c>
      <c r="SM58" s="53" t="s">
        <v>1159</v>
      </c>
      <c r="SN58" s="53">
        <f t="shared" si="217"/>
        <v>2.04</v>
      </c>
      <c r="SO58" s="53" t="s">
        <v>1159</v>
      </c>
      <c r="SP58" s="53">
        <f t="shared" ref="SP58:SP80" si="307">MIN(SO58,SN58)</f>
        <v>2.04</v>
      </c>
      <c r="SQ58" s="53" t="s">
        <v>1159</v>
      </c>
      <c r="SR58" s="380"/>
      <c r="SS58" s="53">
        <v>2.12</v>
      </c>
      <c r="ST58" s="53">
        <v>2.2200000000000002</v>
      </c>
      <c r="SU58" s="53">
        <v>2.15</v>
      </c>
      <c r="SV58" s="53">
        <f t="shared" si="219"/>
        <v>2.12</v>
      </c>
      <c r="SW58" s="53">
        <v>2.27</v>
      </c>
      <c r="SX58" s="53">
        <v>2.21</v>
      </c>
      <c r="SY58" s="53">
        <v>2.27</v>
      </c>
      <c r="SZ58" s="53">
        <f t="shared" si="220"/>
        <v>2.12</v>
      </c>
      <c r="TA58" s="53">
        <v>2.2970000000000002</v>
      </c>
      <c r="TB58" s="53" t="s">
        <v>1159</v>
      </c>
      <c r="TC58" s="53">
        <f t="shared" si="221"/>
        <v>2.12</v>
      </c>
      <c r="TD58" s="53" t="s">
        <v>1159</v>
      </c>
      <c r="TE58" s="53">
        <f t="shared" si="222"/>
        <v>2.12</v>
      </c>
      <c r="TF58" s="53" t="s">
        <v>1159</v>
      </c>
      <c r="TG58" s="53" t="s">
        <v>1159</v>
      </c>
      <c r="TH58" s="53" t="s">
        <v>1159</v>
      </c>
      <c r="TI58" s="53">
        <f t="shared" si="223"/>
        <v>2.12</v>
      </c>
      <c r="TJ58" s="53" t="s">
        <v>1159</v>
      </c>
      <c r="TK58" s="53" t="s">
        <v>1502</v>
      </c>
      <c r="TL58" s="53">
        <f t="shared" si="224"/>
        <v>2.12</v>
      </c>
      <c r="TM58" s="53"/>
      <c r="TN58" s="53" t="s">
        <v>1159</v>
      </c>
      <c r="TO58" s="53">
        <f t="shared" si="225"/>
        <v>2.12</v>
      </c>
      <c r="TP58" s="53" t="s">
        <v>1159</v>
      </c>
      <c r="TQ58" s="53" t="s">
        <v>1159</v>
      </c>
      <c r="TR58" s="53">
        <f t="shared" si="226"/>
        <v>2.12</v>
      </c>
      <c r="TS58" s="53" t="s">
        <v>1159</v>
      </c>
      <c r="TT58" s="53">
        <f t="shared" si="227"/>
        <v>2.12</v>
      </c>
      <c r="TU58" s="53" t="s">
        <v>1502</v>
      </c>
      <c r="TV58" s="53" t="s">
        <v>1159</v>
      </c>
      <c r="TW58" s="53">
        <f t="shared" si="228"/>
        <v>2.12</v>
      </c>
      <c r="TX58" s="53" t="s">
        <v>1502</v>
      </c>
      <c r="TY58" s="53">
        <f t="shared" si="229"/>
        <v>2.12</v>
      </c>
      <c r="TZ58" s="53" t="s">
        <v>1502</v>
      </c>
      <c r="UA58" s="53" t="s">
        <v>1159</v>
      </c>
      <c r="UB58" s="53">
        <f t="shared" si="230"/>
        <v>2.12</v>
      </c>
      <c r="UC58" s="53" t="s">
        <v>1159</v>
      </c>
      <c r="UD58" s="53">
        <f t="shared" si="231"/>
        <v>2.12</v>
      </c>
      <c r="UE58" s="53" t="s">
        <v>1159</v>
      </c>
      <c r="UF58" s="53" t="s">
        <v>1159</v>
      </c>
      <c r="UG58" s="53">
        <f t="shared" si="232"/>
        <v>2.12</v>
      </c>
      <c r="UH58" s="53" t="s">
        <v>1159</v>
      </c>
      <c r="UI58" s="53">
        <f t="shared" si="233"/>
        <v>2.12</v>
      </c>
      <c r="UJ58" s="53" t="s">
        <v>1159</v>
      </c>
      <c r="UK58" s="53">
        <f t="shared" si="234"/>
        <v>2.12</v>
      </c>
      <c r="UL58" s="1042" t="s">
        <v>1159</v>
      </c>
      <c r="UM58" s="53">
        <f t="shared" ref="UM58:UM80" si="308">MIN(UL58,UK58)</f>
        <v>2.12</v>
      </c>
      <c r="UN58" s="53" t="s">
        <v>1159</v>
      </c>
      <c r="UO58" s="894"/>
      <c r="UP58" s="52"/>
      <c r="UQ58" s="52"/>
      <c r="UR58" s="52"/>
      <c r="US58" s="52"/>
      <c r="UT58" s="52"/>
      <c r="UU58" s="52"/>
      <c r="UV58" s="52"/>
      <c r="UW58" s="52"/>
      <c r="UX58" s="52"/>
      <c r="UY58" s="52"/>
      <c r="UZ58" s="52"/>
      <c r="VA58" s="52"/>
      <c r="VB58" s="52"/>
      <c r="VC58" s="52">
        <v>2.2880000000000003</v>
      </c>
      <c r="VD58" s="29">
        <v>2.2799999999999998</v>
      </c>
      <c r="VE58" s="58">
        <f t="shared" si="236"/>
        <v>2.2799999999999998</v>
      </c>
      <c r="VF58" s="36">
        <v>2.2799999999999998</v>
      </c>
      <c r="VG58" s="58">
        <f t="shared" si="237"/>
        <v>2.2799999999999998</v>
      </c>
      <c r="VH58" s="52">
        <v>2.2799999999999998</v>
      </c>
      <c r="VI58" s="36">
        <f t="shared" si="238"/>
        <v>2.2799999999999998</v>
      </c>
      <c r="VJ58" s="36">
        <v>2.2799999999999998</v>
      </c>
      <c r="VK58" s="55">
        <v>2.2799999999999998</v>
      </c>
      <c r="VL58" s="36">
        <f t="shared" si="239"/>
        <v>2.2799999999999998</v>
      </c>
      <c r="VM58" s="36" t="s">
        <v>1159</v>
      </c>
      <c r="VN58" s="55">
        <f t="shared" si="240"/>
        <v>2.2799999999999998</v>
      </c>
      <c r="VO58" s="1148" t="s">
        <v>1159</v>
      </c>
      <c r="VP58" s="36" t="s">
        <v>1159</v>
      </c>
      <c r="VQ58" s="38">
        <f t="shared" si="241"/>
        <v>2.2799999999999998</v>
      </c>
      <c r="VR58" s="38" t="s">
        <v>1159</v>
      </c>
      <c r="VS58" s="38" t="s">
        <v>1159</v>
      </c>
      <c r="VT58" s="64" t="s">
        <v>1159</v>
      </c>
      <c r="VU58" s="53" t="s">
        <v>1159</v>
      </c>
      <c r="VV58" s="1042" t="s">
        <v>1159</v>
      </c>
      <c r="VW58" s="1042">
        <f t="shared" si="242"/>
        <v>2.2799999999999998</v>
      </c>
      <c r="VX58" s="1042" t="s">
        <v>1159</v>
      </c>
      <c r="VY58" s="913" t="s">
        <v>1159</v>
      </c>
      <c r="VZ58" s="53" t="s">
        <v>1159</v>
      </c>
      <c r="WA58" s="1042" t="s">
        <v>1159</v>
      </c>
      <c r="WB58" s="913">
        <f t="shared" si="243"/>
        <v>2.2799999999999998</v>
      </c>
      <c r="WC58" s="53" t="s">
        <v>1159</v>
      </c>
      <c r="WD58" s="1042" t="s">
        <v>1159</v>
      </c>
      <c r="WE58" s="1042">
        <f t="shared" si="244"/>
        <v>2.2799999999999998</v>
      </c>
      <c r="WF58" s="1042" t="s">
        <v>1159</v>
      </c>
      <c r="WG58" s="1042" t="s">
        <v>1159</v>
      </c>
      <c r="WH58" s="1042">
        <f t="shared" si="245"/>
        <v>2.2799999999999998</v>
      </c>
      <c r="WI58" s="1042" t="s">
        <v>1159</v>
      </c>
      <c r="WJ58" s="1042" t="s">
        <v>1159</v>
      </c>
      <c r="WK58" s="913" t="s">
        <v>1159</v>
      </c>
      <c r="WL58" s="53" t="s">
        <v>1159</v>
      </c>
      <c r="WM58" s="1042">
        <f t="shared" si="246"/>
        <v>2.2799999999999998</v>
      </c>
      <c r="WN58" s="53" t="s">
        <v>1159</v>
      </c>
      <c r="WO58" s="53" t="s">
        <v>1159</v>
      </c>
      <c r="WP58" s="53">
        <f t="shared" si="247"/>
        <v>2.2799999999999998</v>
      </c>
      <c r="WQ58" s="53" t="s">
        <v>1159</v>
      </c>
      <c r="WR58" s="53" t="s">
        <v>1159</v>
      </c>
      <c r="WS58" s="53" t="s">
        <v>1159</v>
      </c>
      <c r="WT58" s="53" t="s">
        <v>1159</v>
      </c>
      <c r="WU58" s="53" t="s">
        <v>1159</v>
      </c>
      <c r="WV58" s="53" t="s">
        <v>1159</v>
      </c>
      <c r="WW58" s="1042" t="s">
        <v>1159</v>
      </c>
      <c r="WX58" s="1042" t="s">
        <v>1159</v>
      </c>
      <c r="WY58" s="1042" t="s">
        <v>1159</v>
      </c>
      <c r="WZ58" s="53" t="s">
        <v>1159</v>
      </c>
      <c r="XA58" s="53" t="s">
        <v>1159</v>
      </c>
      <c r="XB58" s="55" t="s">
        <v>1159</v>
      </c>
      <c r="XC58" s="55" t="s">
        <v>1159</v>
      </c>
      <c r="XD58" s="55" t="s">
        <v>1159</v>
      </c>
      <c r="XE58" s="53"/>
      <c r="XF58" s="53" t="s">
        <v>1159</v>
      </c>
      <c r="XG58" s="53" t="s">
        <v>1159</v>
      </c>
      <c r="XH58" s="53"/>
      <c r="XI58" s="53"/>
      <c r="XJ58" s="53"/>
      <c r="XK58" s="53" t="s">
        <v>1159</v>
      </c>
      <c r="XL58" s="53" t="s">
        <v>1159</v>
      </c>
      <c r="XM58" s="53"/>
      <c r="XN58" s="53" t="s">
        <v>1159</v>
      </c>
      <c r="XO58" s="380"/>
      <c r="XP58" s="380"/>
      <c r="XQ58" s="380"/>
      <c r="XR58" s="53" t="s">
        <v>1159</v>
      </c>
      <c r="XS58" s="1042" t="s">
        <v>1159</v>
      </c>
      <c r="XT58" s="1042" t="s">
        <v>1159</v>
      </c>
      <c r="XU58" s="53" t="s">
        <v>1159</v>
      </c>
      <c r="XV58" s="53" t="s">
        <v>1159</v>
      </c>
      <c r="XW58" s="1042" t="s">
        <v>1159</v>
      </c>
      <c r="XX58" s="1042" t="s">
        <v>1159</v>
      </c>
      <c r="XY58" s="1042" t="s">
        <v>1159</v>
      </c>
      <c r="XZ58" s="1042" t="s">
        <v>1159</v>
      </c>
      <c r="YA58" s="1042" t="s">
        <v>1159</v>
      </c>
      <c r="YB58" s="1042" t="s">
        <v>1159</v>
      </c>
      <c r="YC58" s="1042" t="s">
        <v>1159</v>
      </c>
      <c r="YD58" s="55" t="s">
        <v>1159</v>
      </c>
      <c r="YE58" s="55" t="s">
        <v>1159</v>
      </c>
      <c r="YF58" s="55" t="s">
        <v>1159</v>
      </c>
      <c r="YG58" s="55" t="s">
        <v>1159</v>
      </c>
      <c r="YH58" s="55" t="s">
        <v>1159</v>
      </c>
      <c r="YI58" s="55" t="s">
        <v>1159</v>
      </c>
      <c r="YJ58" s="53" t="s">
        <v>1159</v>
      </c>
      <c r="YK58" s="53" t="s">
        <v>1159</v>
      </c>
      <c r="YL58" s="15" t="s">
        <v>1159</v>
      </c>
      <c r="YM58" s="15" t="s">
        <v>1159</v>
      </c>
      <c r="YN58" s="1042" t="s">
        <v>1159</v>
      </c>
      <c r="YO58" s="380"/>
      <c r="YP58" s="1042"/>
      <c r="YQ58" s="1042"/>
      <c r="YR58" s="53" t="s">
        <v>1159</v>
      </c>
      <c r="YS58" s="1042" t="s">
        <v>1159</v>
      </c>
      <c r="YT58" s="1042" t="s">
        <v>1159</v>
      </c>
      <c r="YU58" s="1042" t="s">
        <v>1159</v>
      </c>
      <c r="YV58" s="1042" t="s">
        <v>1159</v>
      </c>
      <c r="YW58" s="1042" t="s">
        <v>1159</v>
      </c>
      <c r="YX58" s="1042" t="s">
        <v>1159</v>
      </c>
      <c r="YY58" s="1042" t="s">
        <v>1159</v>
      </c>
      <c r="YZ58" s="1042" t="s">
        <v>1159</v>
      </c>
      <c r="ZA58" s="1042" t="s">
        <v>1159</v>
      </c>
      <c r="ZB58" s="1042" t="s">
        <v>1159</v>
      </c>
      <c r="ZC58" s="1042" t="s">
        <v>1159</v>
      </c>
      <c r="ZD58" s="1042" t="s">
        <v>1159</v>
      </c>
      <c r="ZE58" s="53" t="s">
        <v>1159</v>
      </c>
      <c r="ZF58" s="53" t="s">
        <v>1159</v>
      </c>
      <c r="ZG58" s="53" t="s">
        <v>1159</v>
      </c>
      <c r="ZH58" s="53" t="s">
        <v>1159</v>
      </c>
      <c r="ZI58" s="53"/>
      <c r="ZJ58" s="380"/>
      <c r="ZK58" s="1322"/>
      <c r="ZL58" s="1322"/>
      <c r="ZM58" s="1322">
        <v>2.2799999999999998</v>
      </c>
      <c r="ZN58" s="1322" t="s">
        <v>1159</v>
      </c>
      <c r="ZO58" s="1322" t="s">
        <v>1159</v>
      </c>
      <c r="ZP58" s="1322">
        <f t="shared" si="257"/>
        <v>2.2799999999999998</v>
      </c>
      <c r="ZQ58" s="1322" t="s">
        <v>1502</v>
      </c>
      <c r="ZR58" s="1322" t="s">
        <v>1159</v>
      </c>
      <c r="ZS58" s="1322">
        <f t="shared" si="258"/>
        <v>2.2799999999999998</v>
      </c>
      <c r="ZT58" s="1322" t="s">
        <v>1159</v>
      </c>
      <c r="ZU58" s="1322">
        <f t="shared" si="259"/>
        <v>2.2799999999999998</v>
      </c>
      <c r="ZV58" s="1322" t="s">
        <v>1159</v>
      </c>
      <c r="ZW58" s="371" t="s">
        <v>1159</v>
      </c>
      <c r="ZX58" s="371">
        <f t="shared" si="260"/>
        <v>2.2799999999999998</v>
      </c>
      <c r="ZY58" s="1392" t="s">
        <v>1159</v>
      </c>
      <c r="ZZ58" s="371">
        <f t="shared" si="261"/>
        <v>2.2799999999999998</v>
      </c>
      <c r="AAA58" s="56" t="s">
        <v>1159</v>
      </c>
      <c r="AAB58" s="56">
        <f t="shared" si="262"/>
        <v>2.2799999999999998</v>
      </c>
      <c r="AAC58" s="56" t="s">
        <v>1159</v>
      </c>
      <c r="AAD58" s="56">
        <f t="shared" ref="AAD58:AAD80" si="309">MIN(AAC58,AAB58)</f>
        <v>2.2799999999999998</v>
      </c>
      <c r="AAE58" s="56" t="s">
        <v>1159</v>
      </c>
      <c r="AAF58" s="894"/>
      <c r="AAG58" s="56" t="s">
        <v>1159</v>
      </c>
      <c r="AAH58" s="56" t="s">
        <v>1159</v>
      </c>
      <c r="AAI58" s="1051" t="str">
        <f t="shared" si="265"/>
        <v>Blocked</v>
      </c>
      <c r="AAJ58" s="1051" t="s">
        <v>1159</v>
      </c>
      <c r="AAK58" s="1051" t="s">
        <v>1159</v>
      </c>
      <c r="AAL58" s="56" t="s">
        <v>1159</v>
      </c>
      <c r="AAM58" s="1042" t="s">
        <v>1502</v>
      </c>
      <c r="AAN58" s="1042" t="s">
        <v>1159</v>
      </c>
      <c r="AAO58" s="1042"/>
      <c r="AAP58" s="1042" t="s">
        <v>1159</v>
      </c>
      <c r="AAQ58" s="1042" t="s">
        <v>1502</v>
      </c>
      <c r="AAR58" s="1042" t="s">
        <v>1159</v>
      </c>
      <c r="AAS58" s="1042"/>
      <c r="AAT58" s="1042" t="s">
        <v>1496</v>
      </c>
      <c r="AAU58" s="53"/>
      <c r="AAV58" s="1042" t="s">
        <v>1502</v>
      </c>
      <c r="AAW58" s="1042" t="s">
        <v>1502</v>
      </c>
      <c r="AAX58" s="1042" t="s">
        <v>1159</v>
      </c>
      <c r="AAY58" s="1042" t="s">
        <v>1159</v>
      </c>
      <c r="AAZ58" s="1042" t="s">
        <v>1159</v>
      </c>
      <c r="ABA58" s="61" t="s">
        <v>1496</v>
      </c>
      <c r="ABB58" s="894"/>
      <c r="ABC58" s="61" t="s">
        <v>1159</v>
      </c>
      <c r="ABD58" s="61" t="str">
        <f t="shared" si="272"/>
        <v>Blocked</v>
      </c>
      <c r="ABE58" s="61" t="s">
        <v>1159</v>
      </c>
      <c r="ABF58" s="894"/>
      <c r="ABG58" s="61" t="s">
        <v>1159</v>
      </c>
      <c r="ABH58" s="61" t="str">
        <f t="shared" si="274"/>
        <v>Blocked</v>
      </c>
      <c r="ABI58" s="61" t="s">
        <v>1159</v>
      </c>
      <c r="ABJ58" s="1652"/>
      <c r="ABK58" s="56" t="s">
        <v>1159</v>
      </c>
      <c r="ABL58" s="61" t="str">
        <f t="shared" si="276"/>
        <v>Blocked</v>
      </c>
      <c r="ABM58" s="61" t="s">
        <v>1159</v>
      </c>
      <c r="ABN58" s="894"/>
      <c r="ABO58" s="40" t="s">
        <v>2653</v>
      </c>
      <c r="ABP58" s="35"/>
      <c r="ABQ58" s="40"/>
      <c r="ABR58" s="40" t="str">
        <f t="shared" si="278"/>
        <v xml:space="preserve">1. Better than baseline </v>
      </c>
      <c r="ABS58" s="40" t="str">
        <f t="shared" si="279"/>
        <v>4.Blocker/Not Executed</v>
      </c>
      <c r="ABT58" s="40" t="str">
        <f t="shared" si="280"/>
        <v xml:space="preserve">1. Better than baseline </v>
      </c>
      <c r="ABU58" s="40" t="str">
        <f t="shared" si="281"/>
        <v>2. Within 10% deviation from baseline</v>
      </c>
      <c r="ABV58" s="371" t="str">
        <f t="shared" si="282"/>
        <v xml:space="preserve">1. Better than baseline </v>
      </c>
      <c r="ABW58" s="371" t="str">
        <f t="shared" si="283"/>
        <v>4.Blocker/Not Executed</v>
      </c>
      <c r="ABX58" s="371" t="str">
        <f t="shared" si="284"/>
        <v xml:space="preserve">1. Better than baseline </v>
      </c>
      <c r="ABY58" s="371" t="str">
        <f t="shared" si="285"/>
        <v>4.Blocker/Not Executed</v>
      </c>
      <c r="ABZ58" s="188" t="str">
        <f t="shared" si="286"/>
        <v>4.Blocker/Not Executed</v>
      </c>
      <c r="ACA58" s="371" t="str">
        <f t="shared" si="287"/>
        <v>4.Blocker/Not Executed</v>
      </c>
      <c r="ACB58" s="371" t="str">
        <f t="shared" si="288"/>
        <v>4.Blocker/Not Executed</v>
      </c>
      <c r="ACC58" s="38" t="str">
        <f t="shared" si="289"/>
        <v>4.Blocker/Not Executed</v>
      </c>
      <c r="ACD58" s="38" t="str">
        <f t="shared" si="290"/>
        <v>4.Blocker/Not Executed</v>
      </c>
      <c r="ACE58" s="38" t="str">
        <f t="shared" si="291"/>
        <v>4.Blocker/Not Executed</v>
      </c>
      <c r="ACF58" s="38" t="str">
        <f t="shared" si="292"/>
        <v>4.Blocker/Not Executed</v>
      </c>
    </row>
    <row r="59" spans="1:760" s="4" customFormat="1" ht="44" thickBot="1" x14ac:dyDescent="0.4">
      <c r="A59" s="1689">
        <v>54</v>
      </c>
      <c r="B59" s="46" t="s">
        <v>18</v>
      </c>
      <c r="C59" s="46" t="s">
        <v>1254</v>
      </c>
      <c r="D59" s="46" t="s">
        <v>2307</v>
      </c>
      <c r="E59" s="46" t="s">
        <v>2307</v>
      </c>
      <c r="F59" s="46" t="s">
        <v>2327</v>
      </c>
      <c r="G59" s="46" t="s">
        <v>2654</v>
      </c>
      <c r="H59" s="29"/>
      <c r="I59" s="29"/>
      <c r="J59" s="29"/>
      <c r="K59" s="29"/>
      <c r="L59" s="29"/>
      <c r="M59" s="29"/>
      <c r="N59" s="29"/>
      <c r="O59" s="29"/>
      <c r="P59" s="29"/>
      <c r="Q59" s="29"/>
      <c r="R59" s="29"/>
      <c r="S59" s="29"/>
      <c r="T59" s="29"/>
      <c r="U59" s="29"/>
      <c r="V59" s="29"/>
      <c r="W59" s="29"/>
      <c r="X59" s="29"/>
      <c r="Y59" s="29"/>
      <c r="Z59" s="29"/>
      <c r="AA59" s="29"/>
      <c r="AB59" s="29"/>
      <c r="AC59" s="29"/>
      <c r="AD59" s="29"/>
      <c r="AE59" s="29"/>
      <c r="AF59" s="29"/>
      <c r="AG59" s="29"/>
      <c r="AH59" s="29"/>
      <c r="AI59" s="29"/>
      <c r="AJ59" s="29"/>
      <c r="AK59" s="40">
        <v>1.71</v>
      </c>
      <c r="AL59" s="40"/>
      <c r="AM59" s="40">
        <v>1.55</v>
      </c>
      <c r="AN59" s="35"/>
      <c r="AO59" s="36">
        <f t="shared" si="293"/>
        <v>1.71</v>
      </c>
      <c r="AP59" s="59">
        <v>1.62</v>
      </c>
      <c r="AQ59" s="28">
        <f t="shared" si="294"/>
        <v>1.62</v>
      </c>
      <c r="AR59" s="69"/>
      <c r="AS59" s="1160">
        <f t="shared" si="295"/>
        <v>-1</v>
      </c>
      <c r="AT59" s="35"/>
      <c r="AU59" s="35"/>
      <c r="AV59" s="35"/>
      <c r="AW59" s="35"/>
      <c r="AX59" s="35"/>
      <c r="AY59" s="35"/>
      <c r="AZ59" s="35"/>
      <c r="BA59" s="35"/>
      <c r="BB59" s="35"/>
      <c r="BC59" s="35"/>
      <c r="BD59" s="35"/>
      <c r="BE59" s="35"/>
      <c r="BF59" s="35"/>
      <c r="BG59" s="35"/>
      <c r="BH59" s="35"/>
      <c r="BI59" s="35"/>
      <c r="BJ59" s="35"/>
      <c r="BK59" s="35"/>
      <c r="BL59" s="35"/>
      <c r="BM59" s="35"/>
      <c r="BN59" s="35"/>
      <c r="BO59" s="35"/>
      <c r="BP59" s="35"/>
      <c r="BQ59" s="35"/>
      <c r="BR59" s="35"/>
      <c r="BS59" s="35"/>
      <c r="BT59" s="35"/>
      <c r="BU59" s="35"/>
      <c r="BV59" s="35"/>
      <c r="BW59" s="35"/>
      <c r="BX59" s="35"/>
      <c r="BY59" s="35"/>
      <c r="BZ59" s="35"/>
      <c r="CA59" s="35"/>
      <c r="CB59" s="35"/>
      <c r="CC59" s="35"/>
      <c r="CD59" s="35"/>
      <c r="CE59" s="35"/>
      <c r="CF59" s="35"/>
      <c r="CG59" s="35"/>
      <c r="CH59" s="35"/>
      <c r="CI59" s="35"/>
      <c r="CJ59" s="35"/>
      <c r="CK59" s="35"/>
      <c r="CL59" s="35"/>
      <c r="CM59" s="35"/>
      <c r="CN59" s="35"/>
      <c r="CO59" s="35"/>
      <c r="CP59" s="35"/>
      <c r="CQ59" s="35"/>
      <c r="CR59" s="35"/>
      <c r="CS59" s="35"/>
      <c r="CT59" s="35"/>
      <c r="CU59" s="35"/>
      <c r="CV59" s="35"/>
      <c r="CW59" s="35"/>
      <c r="CX59" s="35"/>
      <c r="CY59" s="35"/>
      <c r="CZ59" s="35"/>
      <c r="DA59" s="35">
        <v>1.58</v>
      </c>
      <c r="DB59" s="35"/>
      <c r="DC59" s="35"/>
      <c r="DD59" s="46">
        <f>MIN(DA59,DC59)</f>
        <v>1.58</v>
      </c>
      <c r="DE59" s="28">
        <v>1.69</v>
      </c>
      <c r="DF59" s="40">
        <v>1.64</v>
      </c>
      <c r="DG59" s="1050">
        <f>(MIN(DD59,DF59))</f>
        <v>1.58</v>
      </c>
      <c r="DH59" s="919">
        <v>1.62</v>
      </c>
      <c r="DI59" s="28">
        <v>1.62</v>
      </c>
      <c r="DJ59" s="1160">
        <f>(DI59-DG59)/DG59</f>
        <v>2.5316455696202552E-2</v>
      </c>
      <c r="DK59" s="35"/>
      <c r="DL59" s="35"/>
      <c r="DM59" s="35"/>
      <c r="DN59" s="35"/>
      <c r="DO59" s="35"/>
      <c r="DP59" s="35"/>
      <c r="DQ59" s="35"/>
      <c r="DR59" s="35"/>
      <c r="DS59" s="35"/>
      <c r="DT59" s="35"/>
      <c r="DU59" s="35"/>
      <c r="DV59" s="35"/>
      <c r="DW59" s="35"/>
      <c r="DX59" s="35"/>
      <c r="DY59" s="35"/>
      <c r="DZ59" s="35"/>
      <c r="EA59" s="35"/>
      <c r="EB59" s="35"/>
      <c r="EC59" s="35"/>
      <c r="ED59" s="35"/>
      <c r="EE59" s="35"/>
      <c r="EF59" s="35"/>
      <c r="EG59" s="35"/>
      <c r="EH59" s="35"/>
      <c r="EI59" s="35"/>
      <c r="EJ59" s="35"/>
      <c r="EK59" s="35"/>
      <c r="EL59" s="35"/>
      <c r="EM59" s="35"/>
      <c r="EN59" s="35"/>
      <c r="EO59" s="35"/>
      <c r="EP59" s="35"/>
      <c r="EQ59" s="35"/>
      <c r="ER59" s="35">
        <v>1.6</v>
      </c>
      <c r="ES59" s="35"/>
      <c r="ET59" s="35">
        <v>1.05</v>
      </c>
      <c r="EU59" s="35"/>
      <c r="EV59" s="1050">
        <f t="shared" si="296"/>
        <v>1.6</v>
      </c>
      <c r="EW59" s="69">
        <v>1.62</v>
      </c>
      <c r="EX59" s="54">
        <f t="shared" si="297"/>
        <v>1.6</v>
      </c>
      <c r="EY59" s="46">
        <v>1.6</v>
      </c>
      <c r="EZ59" s="1654">
        <f t="shared" si="298"/>
        <v>0</v>
      </c>
      <c r="FA59" s="35"/>
      <c r="FB59" s="35"/>
      <c r="FC59" s="35"/>
      <c r="FD59" s="35"/>
      <c r="FE59" s="35"/>
      <c r="FF59" s="35"/>
      <c r="FG59" s="35"/>
      <c r="FH59" s="35"/>
      <c r="FI59" s="35"/>
      <c r="FJ59" s="35"/>
      <c r="FK59" s="35"/>
      <c r="FL59" s="35"/>
      <c r="FM59" s="35"/>
      <c r="FN59" s="35"/>
      <c r="FO59" s="35"/>
      <c r="FP59" s="35"/>
      <c r="FQ59" s="35"/>
      <c r="FR59" s="35"/>
      <c r="FS59" s="35"/>
      <c r="FT59" s="35"/>
      <c r="FU59" s="35"/>
      <c r="FV59" s="35"/>
      <c r="FW59" s="35"/>
      <c r="FX59" s="35"/>
      <c r="FY59" s="35"/>
      <c r="FZ59" s="35"/>
      <c r="GA59" s="35"/>
      <c r="GB59" s="35"/>
      <c r="GC59" s="35"/>
      <c r="GD59" s="35"/>
      <c r="GE59" s="35"/>
      <c r="GF59" s="35"/>
      <c r="GG59" s="35"/>
      <c r="GH59" s="35"/>
      <c r="GI59" s="35"/>
      <c r="GJ59" s="35"/>
      <c r="GK59" s="35">
        <v>1.57</v>
      </c>
      <c r="GL59" s="35"/>
      <c r="GM59" s="35"/>
      <c r="GN59" s="35">
        <v>1.39</v>
      </c>
      <c r="GO59" s="35"/>
      <c r="GP59" s="35">
        <f t="shared" si="299"/>
        <v>1.57</v>
      </c>
      <c r="GQ59" s="35">
        <v>1.58</v>
      </c>
      <c r="GR59" s="28">
        <f t="shared" si="300"/>
        <v>1.57</v>
      </c>
      <c r="GS59" s="28">
        <v>1.59</v>
      </c>
      <c r="GT59" s="40">
        <v>1.53</v>
      </c>
      <c r="GU59" s="40">
        <f t="shared" si="301"/>
        <v>1.53</v>
      </c>
      <c r="GV59" s="69">
        <v>1.55</v>
      </c>
      <c r="GW59" s="69">
        <f t="shared" si="165"/>
        <v>1.53</v>
      </c>
      <c r="GX59" s="69"/>
      <c r="GY59" s="966">
        <f t="shared" si="302"/>
        <v>-1</v>
      </c>
      <c r="HZ59" s="35"/>
      <c r="IA59" s="35"/>
      <c r="IB59" s="35"/>
      <c r="IC59" s="35"/>
      <c r="ID59" s="35"/>
      <c r="IE59" s="35"/>
      <c r="IF59" s="35"/>
      <c r="IG59" s="35"/>
      <c r="IH59" s="35"/>
      <c r="II59" s="35"/>
      <c r="IJ59" s="35"/>
      <c r="IK59" s="35"/>
      <c r="IL59" s="35"/>
      <c r="IM59" s="35"/>
      <c r="IN59" s="35"/>
      <c r="IO59" s="35"/>
      <c r="IP59" s="35"/>
      <c r="IQ59" s="35"/>
      <c r="IR59" s="35"/>
      <c r="IS59" s="35"/>
      <c r="IT59" s="35"/>
      <c r="IU59" s="35"/>
      <c r="IV59" s="35"/>
      <c r="IW59" s="35"/>
      <c r="IX59" s="35"/>
      <c r="IY59" s="35"/>
      <c r="IZ59" s="35"/>
      <c r="JA59" s="35"/>
      <c r="JB59" s="35"/>
      <c r="JC59" s="35"/>
      <c r="JD59" s="35"/>
      <c r="JE59" s="35"/>
      <c r="JF59" s="35"/>
      <c r="JG59" s="35">
        <v>1.71</v>
      </c>
      <c r="JH59" s="35"/>
      <c r="JI59" s="35">
        <v>1.76</v>
      </c>
      <c r="JJ59" s="35"/>
      <c r="JK59" s="35">
        <f t="shared" si="303"/>
        <v>1.71</v>
      </c>
      <c r="JL59" s="35">
        <v>1.1200000000000001</v>
      </c>
      <c r="JM59" s="919">
        <f t="shared" si="304"/>
        <v>1.1200000000000001</v>
      </c>
      <c r="JN59" s="40">
        <v>1.2</v>
      </c>
      <c r="JO59" s="69">
        <f t="shared" si="305"/>
        <v>1.1200000000000001</v>
      </c>
      <c r="JP59" s="69">
        <v>1.21</v>
      </c>
      <c r="JQ59" s="40">
        <f t="shared" si="166"/>
        <v>1.1200000000000001</v>
      </c>
      <c r="JR59" s="40">
        <v>1.17</v>
      </c>
      <c r="JS59" s="1049">
        <v>1.2150000000000001</v>
      </c>
      <c r="JT59" s="52">
        <f t="shared" si="167"/>
        <v>1.1200000000000001</v>
      </c>
      <c r="JU59" s="40">
        <v>1.2050000000000001</v>
      </c>
      <c r="JV59" s="1049">
        <v>1.2150000000000001</v>
      </c>
      <c r="JW59" s="40">
        <f t="shared" si="168"/>
        <v>1.1200000000000001</v>
      </c>
      <c r="JX59" s="36">
        <v>1.22</v>
      </c>
      <c r="JY59" s="1049">
        <v>1.21</v>
      </c>
      <c r="JZ59" s="36">
        <f t="shared" si="169"/>
        <v>1.1200000000000001</v>
      </c>
      <c r="KA59" s="36">
        <v>1.19</v>
      </c>
      <c r="KB59" s="36">
        <f t="shared" si="170"/>
        <v>1.1200000000000001</v>
      </c>
      <c r="KC59" s="36">
        <v>1.206</v>
      </c>
      <c r="KD59" s="29">
        <v>1.1299999999999999</v>
      </c>
      <c r="KE59" s="1049">
        <f t="shared" si="171"/>
        <v>1.1200000000000001</v>
      </c>
      <c r="KF59" s="1049">
        <v>1.21</v>
      </c>
      <c r="KG59" s="36">
        <v>1.17</v>
      </c>
      <c r="KH59" s="1049">
        <f t="shared" si="172"/>
        <v>1.1200000000000001</v>
      </c>
      <c r="KI59" s="1049">
        <v>1.1499999999999999</v>
      </c>
      <c r="KJ59" s="40">
        <v>1.18</v>
      </c>
      <c r="KK59" s="1049">
        <f t="shared" si="306"/>
        <v>1.1200000000000001</v>
      </c>
      <c r="KL59" s="1049"/>
      <c r="KM59" s="966">
        <f t="shared" ref="KM59:KM64" si="310">(KL59-KK59)/KK59</f>
        <v>-1</v>
      </c>
      <c r="KN59" s="35"/>
      <c r="KO59" s="35"/>
      <c r="KP59" s="35"/>
      <c r="KQ59" s="35"/>
      <c r="KR59" s="35"/>
      <c r="KS59" s="35"/>
      <c r="KT59" s="35"/>
      <c r="KU59" s="35"/>
      <c r="KV59" s="35"/>
      <c r="KW59" s="35"/>
      <c r="KX59" s="35"/>
      <c r="KY59" s="35"/>
      <c r="KZ59" s="35"/>
      <c r="LA59" s="35"/>
      <c r="LB59" s="35"/>
      <c r="LC59" s="35"/>
      <c r="LD59" s="35"/>
      <c r="LE59" s="35"/>
      <c r="LF59" s="35"/>
      <c r="LG59" s="35"/>
      <c r="LH59" s="35"/>
      <c r="LI59" s="35"/>
      <c r="LJ59" s="35"/>
      <c r="LK59" s="35"/>
      <c r="LL59" s="35"/>
      <c r="LM59" s="35"/>
      <c r="LN59" s="35"/>
      <c r="LO59" s="35"/>
      <c r="LP59" s="35"/>
      <c r="LQ59" s="35"/>
      <c r="LR59" s="35"/>
      <c r="LS59" s="35"/>
      <c r="LT59" s="35"/>
      <c r="LU59" s="35"/>
      <c r="LV59" s="35"/>
      <c r="LW59" s="35"/>
      <c r="LX59" s="35"/>
      <c r="LY59" s="35"/>
      <c r="LZ59" s="35">
        <v>1.75</v>
      </c>
      <c r="MA59" s="35"/>
      <c r="MB59" s="35">
        <v>1.51</v>
      </c>
      <c r="MC59" s="40">
        <v>1.75</v>
      </c>
      <c r="MD59" s="35">
        <f t="shared" si="173"/>
        <v>1.75</v>
      </c>
      <c r="ME59" s="40">
        <v>1.74</v>
      </c>
      <c r="MF59" s="919">
        <f t="shared" si="174"/>
        <v>1.74</v>
      </c>
      <c r="MG59" s="69">
        <v>1.75</v>
      </c>
      <c r="MH59" s="40">
        <f t="shared" si="175"/>
        <v>1.74</v>
      </c>
      <c r="MI59" s="40">
        <v>1.74</v>
      </c>
      <c r="MJ59" s="69">
        <v>1.68</v>
      </c>
      <c r="MK59" s="69">
        <f t="shared" si="176"/>
        <v>1.68</v>
      </c>
      <c r="ML59" s="69">
        <v>1.68</v>
      </c>
      <c r="MM59" s="40">
        <f t="shared" si="177"/>
        <v>1.68</v>
      </c>
      <c r="MN59" s="40">
        <v>1.68</v>
      </c>
      <c r="MO59" s="1049">
        <v>1.68</v>
      </c>
      <c r="MP59" s="36">
        <f t="shared" si="178"/>
        <v>1.68</v>
      </c>
      <c r="MQ59" s="36">
        <v>1.69</v>
      </c>
      <c r="MR59" s="1049">
        <v>1.7</v>
      </c>
      <c r="MS59" s="36">
        <f t="shared" si="179"/>
        <v>1.68</v>
      </c>
      <c r="MT59" s="36"/>
      <c r="MU59" s="1049">
        <v>1.7</v>
      </c>
      <c r="MV59" s="36">
        <f t="shared" si="180"/>
        <v>1.68</v>
      </c>
      <c r="MW59" s="1049">
        <v>1.8</v>
      </c>
      <c r="MX59" s="1049">
        <f t="shared" si="181"/>
        <v>1.68</v>
      </c>
      <c r="MY59" s="1049">
        <v>1.69</v>
      </c>
      <c r="MZ59" s="32">
        <v>1.76</v>
      </c>
      <c r="NA59" s="1049">
        <f t="shared" si="182"/>
        <v>1.68</v>
      </c>
      <c r="NB59" s="1049">
        <v>1.66</v>
      </c>
      <c r="NC59" s="1049">
        <f t="shared" si="183"/>
        <v>1.66</v>
      </c>
      <c r="ND59" s="1049">
        <v>1.67</v>
      </c>
      <c r="NE59" s="40">
        <v>1.69</v>
      </c>
      <c r="NF59" s="54">
        <f t="shared" si="184"/>
        <v>1.66</v>
      </c>
      <c r="NG59" s="54"/>
      <c r="NH59" s="966">
        <f t="shared" si="185"/>
        <v>-1</v>
      </c>
      <c r="NP59" s="35"/>
      <c r="NQ59" s="35"/>
      <c r="NR59" s="35"/>
      <c r="NS59" s="35"/>
      <c r="NT59" s="35"/>
      <c r="NU59" s="35"/>
      <c r="NV59" s="35"/>
      <c r="NW59" s="35"/>
      <c r="NX59" s="35"/>
      <c r="NY59" s="35"/>
      <c r="NZ59" s="35"/>
      <c r="OA59" s="35"/>
      <c r="OB59" s="35"/>
      <c r="OC59" s="35"/>
      <c r="OD59" s="35"/>
      <c r="OE59" s="35"/>
      <c r="OF59" s="35"/>
      <c r="OG59" s="35"/>
      <c r="OH59" s="35"/>
      <c r="OI59" s="35"/>
      <c r="OJ59" s="35"/>
      <c r="OK59" s="35"/>
      <c r="OL59" s="35"/>
      <c r="OM59" s="35"/>
      <c r="ON59" s="35"/>
      <c r="OO59" s="35"/>
      <c r="OP59" s="35"/>
      <c r="OQ59" s="35"/>
      <c r="OR59" s="35"/>
      <c r="OS59" s="35"/>
      <c r="OT59" s="35"/>
      <c r="OU59" s="35"/>
      <c r="OV59" s="35"/>
      <c r="OW59" s="35">
        <v>1.49</v>
      </c>
      <c r="OX59" s="35"/>
      <c r="OY59" s="35">
        <v>1.5</v>
      </c>
      <c r="OZ59" s="35"/>
      <c r="PA59" s="35">
        <f t="shared" si="186"/>
        <v>1.49</v>
      </c>
      <c r="PB59" s="35">
        <v>1.49</v>
      </c>
      <c r="PC59" s="1050">
        <f t="shared" si="187"/>
        <v>1.49</v>
      </c>
      <c r="PD59" s="40">
        <v>1.47</v>
      </c>
      <c r="PE59" s="40">
        <v>1.38</v>
      </c>
      <c r="PF59" s="40">
        <f t="shared" si="188"/>
        <v>1.38</v>
      </c>
      <c r="PG59" s="40">
        <v>1.1499999999999999</v>
      </c>
      <c r="PH59" s="40">
        <f t="shared" si="189"/>
        <v>1.1499999999999999</v>
      </c>
      <c r="PI59" s="36">
        <v>1.1499999999999999</v>
      </c>
      <c r="PJ59" s="36">
        <f t="shared" si="190"/>
        <v>1.1499999999999999</v>
      </c>
      <c r="PK59" s="36">
        <v>1.2</v>
      </c>
      <c r="PL59" s="37">
        <v>1.24</v>
      </c>
      <c r="PM59" s="36">
        <f t="shared" si="191"/>
        <v>1.1499999999999999</v>
      </c>
      <c r="PN59" s="36">
        <v>1.17</v>
      </c>
      <c r="PO59" s="37">
        <v>1.23</v>
      </c>
      <c r="PP59" s="36">
        <f t="shared" si="192"/>
        <v>1.1499999999999999</v>
      </c>
      <c r="PQ59" s="52">
        <v>1.23</v>
      </c>
      <c r="PR59" s="37">
        <v>1.21</v>
      </c>
      <c r="PS59" s="52">
        <f t="shared" si="193"/>
        <v>1.1499999999999999</v>
      </c>
      <c r="PT59" s="37">
        <v>1.24</v>
      </c>
      <c r="PU59" s="37">
        <f t="shared" si="194"/>
        <v>1.1499999999999999</v>
      </c>
      <c r="PV59" s="37">
        <v>1.24</v>
      </c>
      <c r="PW59" s="37">
        <v>1.21</v>
      </c>
      <c r="PX59" s="1049">
        <f t="shared" si="195"/>
        <v>1.1499999999999999</v>
      </c>
      <c r="PY59" s="37">
        <v>1.23</v>
      </c>
      <c r="PZ59" s="1049">
        <f t="shared" si="196"/>
        <v>1.1499999999999999</v>
      </c>
      <c r="QA59" s="1049">
        <v>1.21</v>
      </c>
      <c r="QB59" s="37">
        <v>1.18</v>
      </c>
      <c r="QC59" s="37">
        <f t="shared" si="197"/>
        <v>1.1499999999999999</v>
      </c>
      <c r="QD59" s="40">
        <v>1.2</v>
      </c>
      <c r="QE59" s="37">
        <f t="shared" si="198"/>
        <v>1.1499999999999999</v>
      </c>
      <c r="QF59" s="37">
        <v>1.23</v>
      </c>
      <c r="QG59" s="37">
        <f t="shared" si="199"/>
        <v>1.1499999999999999</v>
      </c>
      <c r="QH59" s="46">
        <v>1.23</v>
      </c>
      <c r="QI59" s="37">
        <f t="shared" si="200"/>
        <v>1.1499999999999999</v>
      </c>
      <c r="QJ59" s="37">
        <v>1.24</v>
      </c>
      <c r="QK59" s="1655">
        <f>(QJ59-QI59)/QI59</f>
        <v>7.8260869565217467E-2</v>
      </c>
      <c r="QL59" s="59"/>
      <c r="QM59" s="29"/>
      <c r="QN59" s="29"/>
      <c r="QO59" s="29"/>
      <c r="QP59" s="29"/>
      <c r="QQ59" s="29"/>
      <c r="QR59" s="29"/>
      <c r="QS59" s="29"/>
      <c r="QT59" s="29">
        <v>1.53</v>
      </c>
      <c r="QU59" s="29"/>
      <c r="QV59" s="29">
        <v>1.43</v>
      </c>
      <c r="QW59" s="29"/>
      <c r="QX59" s="29">
        <f t="shared" si="201"/>
        <v>1.53</v>
      </c>
      <c r="QY59" s="29">
        <v>1.48</v>
      </c>
      <c r="QZ59" s="1049">
        <f t="shared" si="202"/>
        <v>1.48</v>
      </c>
      <c r="RA59" s="29">
        <v>1.51</v>
      </c>
      <c r="RB59" s="36">
        <v>1.51</v>
      </c>
      <c r="RC59" s="36">
        <f t="shared" si="203"/>
        <v>1.48</v>
      </c>
      <c r="RD59" s="36">
        <v>1.51</v>
      </c>
      <c r="RE59" s="36">
        <v>1.47</v>
      </c>
      <c r="RF59" s="36">
        <f t="shared" si="204"/>
        <v>1.47</v>
      </c>
      <c r="RG59" s="36">
        <v>1.48</v>
      </c>
      <c r="RH59" s="36">
        <f t="shared" si="205"/>
        <v>1.47</v>
      </c>
      <c r="RI59" s="36">
        <v>1.46</v>
      </c>
      <c r="RJ59" s="1049">
        <v>1.48</v>
      </c>
      <c r="RK59" s="37">
        <v>1.47</v>
      </c>
      <c r="RL59" s="52">
        <f t="shared" si="206"/>
        <v>1.47</v>
      </c>
      <c r="RM59" s="1049">
        <v>1.48</v>
      </c>
      <c r="RN59" s="37">
        <v>1.48</v>
      </c>
      <c r="RO59" s="1049">
        <f t="shared" si="207"/>
        <v>1.47</v>
      </c>
      <c r="RP59" s="1049">
        <v>1.49</v>
      </c>
      <c r="RQ59" s="37">
        <v>1.48</v>
      </c>
      <c r="RR59" s="1049">
        <f t="shared" si="208"/>
        <v>1.47</v>
      </c>
      <c r="RS59" s="1049">
        <v>1.48</v>
      </c>
      <c r="RT59" s="37">
        <v>1.482</v>
      </c>
      <c r="RU59" s="37">
        <f t="shared" si="209"/>
        <v>1.47</v>
      </c>
      <c r="RV59" s="37">
        <v>1.49</v>
      </c>
      <c r="RW59" s="37">
        <v>1.49</v>
      </c>
      <c r="RX59" s="1049">
        <f t="shared" si="210"/>
        <v>1.47</v>
      </c>
      <c r="RY59" s="37">
        <v>1.49</v>
      </c>
      <c r="RZ59" s="37">
        <f t="shared" si="211"/>
        <v>1.47</v>
      </c>
      <c r="SA59" s="40">
        <v>1.48</v>
      </c>
      <c r="SB59" s="40">
        <f t="shared" si="212"/>
        <v>1.47</v>
      </c>
      <c r="SC59" s="40">
        <v>1.5</v>
      </c>
      <c r="SD59" s="46">
        <v>1.51</v>
      </c>
      <c r="SE59" s="36">
        <f t="shared" si="213"/>
        <v>1.47</v>
      </c>
      <c r="SF59" s="46">
        <v>1.49</v>
      </c>
      <c r="SG59" s="36">
        <f t="shared" si="214"/>
        <v>1.47</v>
      </c>
      <c r="SH59" s="36">
        <v>1.47</v>
      </c>
      <c r="SI59" s="37">
        <f t="shared" si="215"/>
        <v>1.47</v>
      </c>
      <c r="SJ59" s="37">
        <v>1.49</v>
      </c>
      <c r="SK59" s="37">
        <f t="shared" si="216"/>
        <v>1.47</v>
      </c>
      <c r="SL59" s="37">
        <v>1.52</v>
      </c>
      <c r="SM59" s="46">
        <v>1.49</v>
      </c>
      <c r="SN59" s="40">
        <f t="shared" si="217"/>
        <v>1.47</v>
      </c>
      <c r="SO59" s="46">
        <v>1.49</v>
      </c>
      <c r="SP59" s="46">
        <f t="shared" si="307"/>
        <v>1.47</v>
      </c>
      <c r="SQ59" s="46">
        <v>1.54</v>
      </c>
      <c r="SR59" s="1160">
        <f t="shared" ref="SR59:SR79" si="311">(SQ59-SP59)/SP59</f>
        <v>4.7619047619047665E-2</v>
      </c>
      <c r="SS59" s="46">
        <v>1.43</v>
      </c>
      <c r="ST59" s="46">
        <v>1.44</v>
      </c>
      <c r="SU59" s="46">
        <v>1.52</v>
      </c>
      <c r="SV59" s="46">
        <f t="shared" si="219"/>
        <v>1.43</v>
      </c>
      <c r="SW59" s="46">
        <v>1.46</v>
      </c>
      <c r="SX59" s="46">
        <v>1.44</v>
      </c>
      <c r="SY59" s="46">
        <v>1.49</v>
      </c>
      <c r="SZ59" s="46">
        <f t="shared" si="220"/>
        <v>1.43</v>
      </c>
      <c r="TA59" s="46">
        <v>1.43</v>
      </c>
      <c r="TB59" s="46">
        <v>1.51</v>
      </c>
      <c r="TC59" s="46">
        <f t="shared" si="221"/>
        <v>1.43</v>
      </c>
      <c r="TD59" s="46">
        <v>1.42</v>
      </c>
      <c r="TE59" s="46">
        <f t="shared" si="222"/>
        <v>1.42</v>
      </c>
      <c r="TF59" s="46">
        <v>1.43</v>
      </c>
      <c r="TG59" s="46">
        <v>1.44</v>
      </c>
      <c r="TH59" s="46">
        <v>1.51</v>
      </c>
      <c r="TI59" s="46">
        <f t="shared" si="223"/>
        <v>1.42</v>
      </c>
      <c r="TJ59" s="46">
        <v>1.43</v>
      </c>
      <c r="TK59" s="46">
        <v>1.49</v>
      </c>
      <c r="TL59" s="46">
        <f t="shared" si="224"/>
        <v>1.42</v>
      </c>
      <c r="TM59" s="46"/>
      <c r="TN59" s="46">
        <v>1.43</v>
      </c>
      <c r="TO59" s="46">
        <f t="shared" si="225"/>
        <v>1.42</v>
      </c>
      <c r="TP59" s="46">
        <v>1.44</v>
      </c>
      <c r="TQ59" s="46">
        <v>1.43</v>
      </c>
      <c r="TR59" s="46">
        <f t="shared" si="226"/>
        <v>1.42</v>
      </c>
      <c r="TS59" s="46">
        <v>1.48</v>
      </c>
      <c r="TT59" s="46">
        <f t="shared" si="227"/>
        <v>1.42</v>
      </c>
      <c r="TU59" s="46">
        <v>1.46</v>
      </c>
      <c r="TV59" s="46">
        <v>1.48</v>
      </c>
      <c r="TW59" s="46">
        <f t="shared" si="228"/>
        <v>1.42</v>
      </c>
      <c r="TX59" s="46">
        <v>1.47</v>
      </c>
      <c r="TY59" s="46">
        <f t="shared" si="229"/>
        <v>1.42</v>
      </c>
      <c r="TZ59" s="46">
        <v>1.45</v>
      </c>
      <c r="UA59" s="46">
        <v>1.45</v>
      </c>
      <c r="UB59" s="46">
        <f t="shared" si="230"/>
        <v>1.42</v>
      </c>
      <c r="UC59" s="46">
        <v>1.46</v>
      </c>
      <c r="UD59" s="46">
        <f t="shared" si="231"/>
        <v>1.42</v>
      </c>
      <c r="UE59" s="46">
        <v>1.45</v>
      </c>
      <c r="UF59" s="46">
        <v>1.48</v>
      </c>
      <c r="UG59" s="46">
        <f t="shared" si="232"/>
        <v>1.42</v>
      </c>
      <c r="UH59" s="46">
        <v>1.44</v>
      </c>
      <c r="UI59" s="46">
        <f t="shared" si="233"/>
        <v>1.42</v>
      </c>
      <c r="UJ59" s="46">
        <v>1.46</v>
      </c>
      <c r="UK59" s="46">
        <f t="shared" si="234"/>
        <v>1.42</v>
      </c>
      <c r="UL59" s="46">
        <v>1.45</v>
      </c>
      <c r="UM59" s="46">
        <f t="shared" si="308"/>
        <v>1.42</v>
      </c>
      <c r="UN59" s="46">
        <v>1.45</v>
      </c>
      <c r="UO59" s="966">
        <f t="shared" si="235"/>
        <v>2.1126760563380302E-2</v>
      </c>
      <c r="UP59" s="54"/>
      <c r="UQ59" s="54"/>
      <c r="UR59" s="54"/>
      <c r="US59" s="54"/>
      <c r="UT59" s="54"/>
      <c r="UU59" s="54"/>
      <c r="UV59" s="54"/>
      <c r="UW59" s="54"/>
      <c r="UX59" s="54"/>
      <c r="UY59" s="54"/>
      <c r="UZ59" s="54"/>
      <c r="VA59" s="54"/>
      <c r="VB59" s="54"/>
      <c r="VC59" s="54">
        <v>1.6830000000000003</v>
      </c>
      <c r="VD59" s="35">
        <v>1.28</v>
      </c>
      <c r="VE59" s="28">
        <f t="shared" si="236"/>
        <v>1.28</v>
      </c>
      <c r="VF59" s="40">
        <v>1.29</v>
      </c>
      <c r="VG59" s="28">
        <f t="shared" si="237"/>
        <v>1.28</v>
      </c>
      <c r="VH59" s="54">
        <v>1.29</v>
      </c>
      <c r="VI59" s="40">
        <f t="shared" si="238"/>
        <v>1.28</v>
      </c>
      <c r="VJ59" s="40">
        <v>1.28</v>
      </c>
      <c r="VK59" s="36">
        <v>1.29</v>
      </c>
      <c r="VL59" s="40">
        <f t="shared" si="239"/>
        <v>1.28</v>
      </c>
      <c r="VM59" s="40">
        <v>1.28</v>
      </c>
      <c r="VN59" s="36">
        <f t="shared" si="240"/>
        <v>1.28</v>
      </c>
      <c r="VO59" s="59">
        <v>1.27</v>
      </c>
      <c r="VP59" s="40">
        <v>1.28</v>
      </c>
      <c r="VQ59" s="37">
        <f t="shared" si="241"/>
        <v>1.28</v>
      </c>
      <c r="VR59" s="36">
        <v>1.29</v>
      </c>
      <c r="VS59" s="36">
        <v>1.3</v>
      </c>
      <c r="VT59" s="36">
        <v>1.29</v>
      </c>
      <c r="VU59" s="1049">
        <v>1.27</v>
      </c>
      <c r="VV59" s="1049">
        <v>1.27</v>
      </c>
      <c r="VW59" s="54">
        <f t="shared" si="242"/>
        <v>1.27</v>
      </c>
      <c r="VX59" s="36">
        <v>1.27</v>
      </c>
      <c r="VY59" s="36">
        <v>1.29</v>
      </c>
      <c r="VZ59" s="1049">
        <v>1.29</v>
      </c>
      <c r="WA59" s="1049">
        <v>1.28</v>
      </c>
      <c r="WB59" s="36">
        <f t="shared" si="243"/>
        <v>1.27</v>
      </c>
      <c r="WC59" s="36">
        <v>1.28</v>
      </c>
      <c r="WD59" s="36">
        <v>1.28</v>
      </c>
      <c r="WE59" s="36">
        <f t="shared" si="244"/>
        <v>1.27</v>
      </c>
      <c r="WF59" s="36">
        <v>1.29</v>
      </c>
      <c r="WG59" s="36">
        <v>1.28</v>
      </c>
      <c r="WH59" s="1049">
        <f t="shared" si="245"/>
        <v>1.27</v>
      </c>
      <c r="WI59" s="1049">
        <v>1.28</v>
      </c>
      <c r="WJ59" s="1049">
        <v>1.29</v>
      </c>
      <c r="WK59" s="29">
        <v>1.28</v>
      </c>
      <c r="WL59" s="52">
        <v>1.3049999999999999</v>
      </c>
      <c r="WM59" s="1049">
        <f t="shared" si="246"/>
        <v>1.27</v>
      </c>
      <c r="WN59" s="1050">
        <v>1.32</v>
      </c>
      <c r="WO59" s="1049">
        <v>1.3</v>
      </c>
      <c r="WP59" s="1049">
        <f t="shared" si="247"/>
        <v>1.27</v>
      </c>
      <c r="WQ59" s="1049">
        <v>1.29</v>
      </c>
      <c r="WR59" s="1049">
        <v>1.31</v>
      </c>
      <c r="WS59" s="1049">
        <f t="shared" ref="WS59:WS64" si="312">MIN(WQ59,WP59)</f>
        <v>1.27</v>
      </c>
      <c r="WT59" s="52">
        <v>1.2949999999999999</v>
      </c>
      <c r="WU59" s="52">
        <v>1.29</v>
      </c>
      <c r="WV59" s="1049">
        <f t="shared" ref="WV59:WV64" si="313">MIN(WT59,WS59)</f>
        <v>1.27</v>
      </c>
      <c r="WW59" s="1049">
        <v>1.28</v>
      </c>
      <c r="WX59" s="1049">
        <v>1.27</v>
      </c>
      <c r="WY59" s="1049">
        <f t="shared" ref="WY59:WY64" si="314">MIN(WX59,WV59)</f>
        <v>1.27</v>
      </c>
      <c r="WZ59" s="1049">
        <v>1.32</v>
      </c>
      <c r="XA59" s="1049">
        <v>1.28</v>
      </c>
      <c r="XB59" s="37">
        <f t="shared" ref="XB59:XB64" si="315">MIN(XA59,WY59)</f>
        <v>1.27</v>
      </c>
      <c r="XC59" s="37">
        <v>1.29</v>
      </c>
      <c r="XD59" s="37">
        <f t="shared" ref="XD59:XD64" si="316">MIN(XC59,XB59)</f>
        <v>1.27</v>
      </c>
      <c r="XE59" s="46"/>
      <c r="XF59" s="52">
        <v>1.31</v>
      </c>
      <c r="XG59" s="1049">
        <f t="shared" ref="XG59:XG64" si="317">MIN(XF59,XD59)</f>
        <v>1.27</v>
      </c>
      <c r="XH59" s="37"/>
      <c r="XI59" s="37"/>
      <c r="XJ59" s="37"/>
      <c r="XK59" s="37">
        <v>1.33</v>
      </c>
      <c r="XL59" s="37">
        <f t="shared" ref="XL59:XL80" si="318">MIN(XK59,XG59)</f>
        <v>1.27</v>
      </c>
      <c r="XM59" s="37"/>
      <c r="XN59" s="37">
        <v>1.25</v>
      </c>
      <c r="XO59" s="966">
        <f t="shared" si="248"/>
        <v>-1</v>
      </c>
      <c r="XP59" s="966">
        <f t="shared" si="249"/>
        <v>-1.5748031496063006E-2</v>
      </c>
      <c r="XQ59" s="966">
        <f>(VT59-VQ59)/VQ59</f>
        <v>7.8125000000000069E-3</v>
      </c>
      <c r="XR59" s="52">
        <v>1.33</v>
      </c>
      <c r="XS59" s="1049">
        <v>1.34</v>
      </c>
      <c r="XT59" s="1049">
        <v>1.35</v>
      </c>
      <c r="XU59" s="54">
        <v>1.35</v>
      </c>
      <c r="XV59" s="52">
        <f t="shared" ref="XV59:XV64" si="319">MIN(XR59,XU59)</f>
        <v>1.33</v>
      </c>
      <c r="XW59" s="1049">
        <v>1.36</v>
      </c>
      <c r="XX59" s="1049">
        <v>1.34</v>
      </c>
      <c r="XY59" s="52">
        <f t="shared" ref="XY59:XY64" si="320">MIN(XX59,XV59)</f>
        <v>1.33</v>
      </c>
      <c r="XZ59" s="52">
        <v>1.31</v>
      </c>
      <c r="YA59" s="1049">
        <v>1.32</v>
      </c>
      <c r="YB59" s="52">
        <f t="shared" ref="YB59:YB64" si="321">MIN(YA59,XY59)</f>
        <v>1.32</v>
      </c>
      <c r="YC59" s="52">
        <v>1.33</v>
      </c>
      <c r="YD59" s="37">
        <v>1.32</v>
      </c>
      <c r="YE59" s="37">
        <f t="shared" ref="YE59:YE64" si="322">MIN(YD59,YB59)</f>
        <v>1.32</v>
      </c>
      <c r="YF59" s="37">
        <v>1.34</v>
      </c>
      <c r="YG59" s="37">
        <v>1.32</v>
      </c>
      <c r="YH59" s="37">
        <f t="shared" ref="YH59:YH64" si="323">MIN(YG59,YE59)</f>
        <v>1.32</v>
      </c>
      <c r="YI59" s="1049">
        <v>1.361</v>
      </c>
      <c r="YJ59" s="46">
        <v>1.34</v>
      </c>
      <c r="YK59" s="36">
        <f t="shared" ref="YK59:YK64" si="324">MIN(YJ59,YH59)</f>
        <v>1.32</v>
      </c>
      <c r="YL59" s="14">
        <v>1.34</v>
      </c>
      <c r="YM59" s="14">
        <f t="shared" ref="YM59:YM80" si="325">MIN(YL59,YK59)</f>
        <v>1.32</v>
      </c>
      <c r="YN59" s="37">
        <v>1.35</v>
      </c>
      <c r="YO59" s="966">
        <f t="shared" ref="YO59:YO79" si="326">(YN59-YM59)/YM59</f>
        <v>2.2727272727272745E-2</v>
      </c>
      <c r="YP59" s="37"/>
      <c r="YQ59" s="37"/>
      <c r="YR59" s="52">
        <v>1.06</v>
      </c>
      <c r="YS59" s="1049">
        <v>1.08</v>
      </c>
      <c r="YT59" s="54">
        <f t="shared" si="250"/>
        <v>1.06</v>
      </c>
      <c r="YU59" s="1049">
        <v>1.06</v>
      </c>
      <c r="YV59" s="54">
        <f t="shared" si="251"/>
        <v>1.06</v>
      </c>
      <c r="YW59" s="54">
        <v>1.0900000000000001</v>
      </c>
      <c r="YX59" s="1049">
        <v>1.1200000000000001</v>
      </c>
      <c r="YY59" s="54">
        <f t="shared" si="252"/>
        <v>1.06</v>
      </c>
      <c r="YZ59" s="1049">
        <v>1.1100000000000001</v>
      </c>
      <c r="ZA59" s="54">
        <f t="shared" si="253"/>
        <v>1.06</v>
      </c>
      <c r="ZB59" s="54">
        <v>1.1200000000000001</v>
      </c>
      <c r="ZC59" s="54">
        <v>1.08</v>
      </c>
      <c r="ZD59" s="54">
        <f t="shared" si="254"/>
        <v>1.06</v>
      </c>
      <c r="ZE59" s="46">
        <v>1.0900000000000001</v>
      </c>
      <c r="ZF59" s="37">
        <f t="shared" si="255"/>
        <v>1.06</v>
      </c>
      <c r="ZG59" s="37">
        <v>1.08</v>
      </c>
      <c r="ZH59" s="37">
        <f t="shared" ref="ZH59:ZH80" si="327">MIN(ZG59,ZF59)</f>
        <v>1.06</v>
      </c>
      <c r="ZI59" s="37"/>
      <c r="ZJ59" s="1160">
        <f t="shared" ref="ZJ59:ZJ80" si="328">(ZI59-ZH59)/ZH59</f>
        <v>-1</v>
      </c>
      <c r="ZK59" s="1235"/>
      <c r="ZL59" s="1235"/>
      <c r="ZM59" s="1235">
        <v>1.23</v>
      </c>
      <c r="ZN59" s="1235">
        <v>1.23</v>
      </c>
      <c r="ZO59" s="1235">
        <v>1.24</v>
      </c>
      <c r="ZP59" s="1235">
        <f t="shared" si="257"/>
        <v>1.23</v>
      </c>
      <c r="ZQ59" s="1235">
        <v>1.26</v>
      </c>
      <c r="ZR59" s="1235">
        <v>1.22</v>
      </c>
      <c r="ZS59" s="1235">
        <f t="shared" si="258"/>
        <v>1.22</v>
      </c>
      <c r="ZT59" s="1235">
        <v>1.25</v>
      </c>
      <c r="ZU59" s="1235">
        <f t="shared" si="259"/>
        <v>1.22</v>
      </c>
      <c r="ZV59" s="1235">
        <v>1.25</v>
      </c>
      <c r="ZW59" s="37">
        <v>1.26</v>
      </c>
      <c r="ZX59" s="37">
        <f t="shared" si="260"/>
        <v>1.22</v>
      </c>
      <c r="ZY59" s="1284">
        <v>1.24</v>
      </c>
      <c r="ZZ59" s="37">
        <f t="shared" si="261"/>
        <v>1.22</v>
      </c>
      <c r="AAA59" s="37">
        <v>1.27</v>
      </c>
      <c r="AAB59" s="37">
        <f t="shared" si="262"/>
        <v>1.22</v>
      </c>
      <c r="AAC59" s="37">
        <v>1.24</v>
      </c>
      <c r="AAD59" s="37">
        <f t="shared" si="309"/>
        <v>1.22</v>
      </c>
      <c r="AAE59" s="37">
        <v>1.21</v>
      </c>
      <c r="AAF59" s="966">
        <f t="shared" ref="AAF59:AAF79" si="329">(AAE59-AAD59)/AAD59</f>
        <v>-8.1967213114754172E-3</v>
      </c>
      <c r="AAG59" s="52">
        <v>1.18</v>
      </c>
      <c r="AAH59" s="1049">
        <v>1.18</v>
      </c>
      <c r="AAI59" s="1049">
        <f t="shared" si="265"/>
        <v>1.18</v>
      </c>
      <c r="AAJ59" s="1049">
        <v>1.19</v>
      </c>
      <c r="AAK59" s="1049">
        <v>1.17</v>
      </c>
      <c r="AAL59" s="1049">
        <f t="shared" si="266"/>
        <v>1.17</v>
      </c>
      <c r="AAM59" s="1049">
        <v>1.19</v>
      </c>
      <c r="AAN59" s="1049">
        <f t="shared" si="267"/>
        <v>1.17</v>
      </c>
      <c r="AAO59" s="1049"/>
      <c r="AAP59" s="1049">
        <v>1.21</v>
      </c>
      <c r="AAQ59" s="1049">
        <v>1.21</v>
      </c>
      <c r="AAR59" s="1049">
        <f t="shared" si="268"/>
        <v>1.17</v>
      </c>
      <c r="AAS59" s="1049"/>
      <c r="AAT59" s="1049">
        <v>1.2</v>
      </c>
      <c r="AAU59" s="46"/>
      <c r="AAV59" s="37">
        <v>1.19</v>
      </c>
      <c r="AAW59" s="37">
        <f t="shared" si="269"/>
        <v>1.17</v>
      </c>
      <c r="AAX59" s="1049">
        <v>1.23</v>
      </c>
      <c r="AAY59" s="10">
        <v>1.19</v>
      </c>
      <c r="AAZ59" s="10">
        <f t="shared" ref="AAZ59:AAZ79" si="330">MIN(AAY59,AAW59)</f>
        <v>1.17</v>
      </c>
      <c r="ABA59" s="10">
        <v>1.19</v>
      </c>
      <c r="ABB59" s="1652">
        <f t="shared" ref="ABB59:ABB79" si="331">(ABA59-AAZ59)/AAZ59</f>
        <v>1.709401709401711E-2</v>
      </c>
      <c r="ABC59" s="10">
        <v>1.03</v>
      </c>
      <c r="ABD59" s="10">
        <f t="shared" si="272"/>
        <v>1.03</v>
      </c>
      <c r="ABE59" s="10">
        <v>0.98</v>
      </c>
      <c r="ABF59" s="1652">
        <f t="shared" si="273"/>
        <v>-4.854368932038839E-2</v>
      </c>
      <c r="ABG59" s="10">
        <v>1.04</v>
      </c>
      <c r="ABH59" s="10">
        <f t="shared" si="274"/>
        <v>1.04</v>
      </c>
      <c r="ABI59" s="10">
        <v>0.99</v>
      </c>
      <c r="ABJ59" s="1652">
        <f t="shared" si="275"/>
        <v>-4.8076923076923121E-2</v>
      </c>
      <c r="ABK59" s="1565">
        <v>1.02</v>
      </c>
      <c r="ABL59" s="10">
        <f t="shared" si="276"/>
        <v>1.02</v>
      </c>
      <c r="ABM59" s="10">
        <v>0.99</v>
      </c>
      <c r="ABN59" s="1652">
        <f t="shared" si="277"/>
        <v>-2.9411764705882377E-2</v>
      </c>
      <c r="ABO59" s="40"/>
      <c r="ABP59" s="35"/>
      <c r="ABQ59" s="40"/>
      <c r="ABR59" s="40" t="str">
        <f t="shared" si="278"/>
        <v xml:space="preserve">1. Better than baseline </v>
      </c>
      <c r="ABS59" s="40" t="str">
        <f t="shared" si="279"/>
        <v>4.Blocker/Not Executed</v>
      </c>
      <c r="ABT59" s="40" t="str">
        <f t="shared" si="280"/>
        <v>2. Within 10% deviation from baseline</v>
      </c>
      <c r="ABU59" s="40" t="str">
        <f t="shared" si="281"/>
        <v xml:space="preserve">1. Better than baseline </v>
      </c>
      <c r="ABV59" s="40" t="str">
        <f t="shared" si="282"/>
        <v xml:space="preserve">1. Better than baseline </v>
      </c>
      <c r="ABW59" s="40" t="str">
        <f t="shared" si="283"/>
        <v xml:space="preserve">1. Better than baseline </v>
      </c>
      <c r="ABX59" s="40" t="str">
        <f t="shared" si="284"/>
        <v xml:space="preserve">1. Better than baseline </v>
      </c>
      <c r="ABY59" s="40" t="str">
        <f t="shared" si="285"/>
        <v>2. Within 10% deviation from baseline</v>
      </c>
      <c r="ABZ59" s="69" t="str">
        <f t="shared" si="286"/>
        <v>2. Within 10% deviation from baseline</v>
      </c>
      <c r="ACA59" s="40" t="str">
        <f t="shared" si="287"/>
        <v>2. Within 10% deviation from baseline</v>
      </c>
      <c r="ACB59" s="40" t="str">
        <f t="shared" si="288"/>
        <v>2. Within 10% deviation from baseline</v>
      </c>
      <c r="ACC59" s="37" t="str">
        <f t="shared" si="289"/>
        <v>2. Within 10% deviation from baseline</v>
      </c>
      <c r="ACD59" s="37" t="str">
        <f t="shared" si="290"/>
        <v xml:space="preserve">1. Better than baseline </v>
      </c>
      <c r="ACE59" s="37" t="str">
        <f t="shared" si="291"/>
        <v xml:space="preserve">1. Better than baseline </v>
      </c>
      <c r="ACF59" s="37" t="str">
        <f t="shared" si="292"/>
        <v>2. Within 10% deviation from baseline</v>
      </c>
    </row>
    <row r="60" spans="1:760" s="4" customFormat="1" ht="44" thickBot="1" x14ac:dyDescent="0.4">
      <c r="A60" s="1694">
        <v>55</v>
      </c>
      <c r="B60" s="1042" t="s">
        <v>18</v>
      </c>
      <c r="C60" s="1042" t="s">
        <v>1254</v>
      </c>
      <c r="D60" s="1042" t="s">
        <v>2307</v>
      </c>
      <c r="E60" s="1042" t="s">
        <v>2307</v>
      </c>
      <c r="F60" s="1042" t="s">
        <v>2327</v>
      </c>
      <c r="G60" s="1042" t="s">
        <v>2655</v>
      </c>
      <c r="H60" s="29"/>
      <c r="I60" s="29"/>
      <c r="J60" s="29"/>
      <c r="K60" s="29"/>
      <c r="L60" s="29"/>
      <c r="M60" s="29"/>
      <c r="N60" s="29"/>
      <c r="O60" s="29"/>
      <c r="P60" s="29"/>
      <c r="Q60" s="29"/>
      <c r="R60" s="29"/>
      <c r="S60" s="29"/>
      <c r="T60" s="29"/>
      <c r="U60" s="29"/>
      <c r="V60" s="29"/>
      <c r="W60" s="29"/>
      <c r="X60" s="29"/>
      <c r="Y60" s="29"/>
      <c r="Z60" s="29"/>
      <c r="AA60" s="29"/>
      <c r="AB60" s="29"/>
      <c r="AC60" s="29"/>
      <c r="AD60" s="29"/>
      <c r="AE60" s="29"/>
      <c r="AF60" s="29"/>
      <c r="AG60" s="29"/>
      <c r="AH60" s="29"/>
      <c r="AI60" s="29"/>
      <c r="AJ60" s="29"/>
      <c r="AK60" s="36">
        <v>1.56</v>
      </c>
      <c r="AL60" s="36"/>
      <c r="AM60" s="36">
        <v>1.43</v>
      </c>
      <c r="AN60" s="29"/>
      <c r="AO60" s="36">
        <f t="shared" si="293"/>
        <v>1.56</v>
      </c>
      <c r="AP60" s="59">
        <v>1.63</v>
      </c>
      <c r="AQ60" s="58">
        <f t="shared" si="294"/>
        <v>1.56</v>
      </c>
      <c r="AR60" s="59"/>
      <c r="AS60" s="966">
        <f t="shared" si="295"/>
        <v>-1</v>
      </c>
      <c r="AT60" s="29"/>
      <c r="AU60" s="29"/>
      <c r="AV60" s="29"/>
      <c r="AW60" s="29"/>
      <c r="AX60" s="29"/>
      <c r="AY60" s="29"/>
      <c r="AZ60" s="29"/>
      <c r="BA60" s="29"/>
      <c r="BB60" s="29"/>
      <c r="BC60" s="29"/>
      <c r="BD60" s="29"/>
      <c r="BE60" s="29"/>
      <c r="BF60" s="29"/>
      <c r="BG60" s="29"/>
      <c r="BH60" s="29"/>
      <c r="BI60" s="29"/>
      <c r="BJ60" s="29"/>
      <c r="BK60" s="29"/>
      <c r="BL60" s="29"/>
      <c r="BM60" s="29"/>
      <c r="BN60" s="29"/>
      <c r="BO60" s="29"/>
      <c r="BP60" s="29"/>
      <c r="BQ60" s="29"/>
      <c r="BR60" s="29"/>
      <c r="BS60" s="29"/>
      <c r="BT60" s="29"/>
      <c r="BU60" s="29"/>
      <c r="BV60" s="29"/>
      <c r="BW60" s="29"/>
      <c r="BX60" s="29"/>
      <c r="BY60" s="29"/>
      <c r="BZ60" s="29"/>
      <c r="CA60" s="29"/>
      <c r="CB60" s="29"/>
      <c r="CC60" s="29"/>
      <c r="CD60" s="29"/>
      <c r="CE60" s="29"/>
      <c r="CF60" s="29"/>
      <c r="CG60" s="29"/>
      <c r="CH60" s="29"/>
      <c r="CI60" s="29"/>
      <c r="CJ60" s="29"/>
      <c r="CK60" s="29"/>
      <c r="CL60" s="29"/>
      <c r="CM60" s="29"/>
      <c r="CN60" s="29"/>
      <c r="CO60" s="29"/>
      <c r="CP60" s="29"/>
      <c r="CQ60" s="29"/>
      <c r="CR60" s="29"/>
      <c r="CS60" s="29"/>
      <c r="CT60" s="29"/>
      <c r="CU60" s="29"/>
      <c r="CV60" s="29"/>
      <c r="CW60" s="29"/>
      <c r="CX60" s="29"/>
      <c r="CY60" s="29"/>
      <c r="CZ60" s="29"/>
      <c r="DA60" s="29">
        <v>1.46</v>
      </c>
      <c r="DB60" s="29"/>
      <c r="DC60" s="29"/>
      <c r="DD60" s="37">
        <f>MIN(DA60,DC60)</f>
        <v>1.46</v>
      </c>
      <c r="DE60" s="58">
        <v>1.5105999999999999</v>
      </c>
      <c r="DF60" s="36">
        <v>1.43</v>
      </c>
      <c r="DG60" s="1049">
        <f>(MIN(DD60,DF60))</f>
        <v>1.43</v>
      </c>
      <c r="DH60" s="32">
        <v>1.45</v>
      </c>
      <c r="DI60" s="58">
        <v>1.46</v>
      </c>
      <c r="DJ60" s="966">
        <f>(DI60-DG60)/DG60</f>
        <v>2.0979020979020997E-2</v>
      </c>
      <c r="DK60" s="29"/>
      <c r="DL60" s="29"/>
      <c r="DM60" s="29"/>
      <c r="DN60" s="29"/>
      <c r="DO60" s="29"/>
      <c r="DP60" s="29"/>
      <c r="DQ60" s="29"/>
      <c r="DR60" s="29"/>
      <c r="DS60" s="29"/>
      <c r="DT60" s="29"/>
      <c r="DU60" s="29"/>
      <c r="DV60" s="29"/>
      <c r="DW60" s="29"/>
      <c r="DX60" s="29"/>
      <c r="DY60" s="29"/>
      <c r="DZ60" s="29"/>
      <c r="EA60" s="29"/>
      <c r="EB60" s="29"/>
      <c r="EC60" s="29"/>
      <c r="ED60" s="29"/>
      <c r="EE60" s="29"/>
      <c r="EF60" s="29"/>
      <c r="EG60" s="29"/>
      <c r="EH60" s="29"/>
      <c r="EI60" s="29"/>
      <c r="EJ60" s="29"/>
      <c r="EK60" s="29"/>
      <c r="EL60" s="29"/>
      <c r="EM60" s="29"/>
      <c r="EN60" s="29"/>
      <c r="EO60" s="29"/>
      <c r="EP60" s="29"/>
      <c r="EQ60" s="29"/>
      <c r="ER60" s="29">
        <v>1.59</v>
      </c>
      <c r="ES60" s="29"/>
      <c r="ET60" s="29">
        <v>1.1499999999999999</v>
      </c>
      <c r="EU60" s="29"/>
      <c r="EV60" s="1049">
        <f t="shared" si="296"/>
        <v>1.59</v>
      </c>
      <c r="EW60" s="59">
        <v>1.63</v>
      </c>
      <c r="EX60" s="52">
        <f t="shared" si="297"/>
        <v>1.59</v>
      </c>
      <c r="EY60" s="37">
        <v>1.6</v>
      </c>
      <c r="EZ60" s="202">
        <f t="shared" si="298"/>
        <v>6.2893081761006345E-3</v>
      </c>
      <c r="FA60" s="29"/>
      <c r="FB60" s="29"/>
      <c r="FC60" s="29"/>
      <c r="FD60" s="29"/>
      <c r="FE60" s="29"/>
      <c r="FF60" s="29"/>
      <c r="FG60" s="29"/>
      <c r="FH60" s="29"/>
      <c r="FI60" s="29"/>
      <c r="FJ60" s="29"/>
      <c r="FK60" s="29"/>
      <c r="FL60" s="29"/>
      <c r="FM60" s="29"/>
      <c r="FN60" s="29"/>
      <c r="FO60" s="29"/>
      <c r="FP60" s="29"/>
      <c r="FQ60" s="29"/>
      <c r="FR60" s="29"/>
      <c r="FS60" s="29"/>
      <c r="FT60" s="29"/>
      <c r="FU60" s="29"/>
      <c r="FV60" s="29"/>
      <c r="FW60" s="29"/>
      <c r="FX60" s="29"/>
      <c r="FY60" s="29"/>
      <c r="FZ60" s="29"/>
      <c r="GA60" s="29"/>
      <c r="GB60" s="29"/>
      <c r="GC60" s="29"/>
      <c r="GD60" s="29"/>
      <c r="GE60" s="29"/>
      <c r="GF60" s="29"/>
      <c r="GG60" s="29"/>
      <c r="GH60" s="29"/>
      <c r="GI60" s="29"/>
      <c r="GJ60" s="29"/>
      <c r="GK60" s="29">
        <v>1.55</v>
      </c>
      <c r="GL60" s="29"/>
      <c r="GM60" s="29"/>
      <c r="GN60" s="29">
        <v>1.33</v>
      </c>
      <c r="GO60" s="29"/>
      <c r="GP60" s="29">
        <f t="shared" si="299"/>
        <v>1.55</v>
      </c>
      <c r="GQ60" s="29">
        <v>1.54</v>
      </c>
      <c r="GR60" s="58">
        <f t="shared" si="300"/>
        <v>1.54</v>
      </c>
      <c r="GS60" s="58">
        <v>1.54</v>
      </c>
      <c r="GT60" s="36">
        <v>1.54</v>
      </c>
      <c r="GU60" s="36">
        <f t="shared" si="301"/>
        <v>1.54</v>
      </c>
      <c r="GV60" s="59">
        <v>1.54</v>
      </c>
      <c r="GW60" s="59">
        <f t="shared" si="165"/>
        <v>1.54</v>
      </c>
      <c r="GX60" s="59"/>
      <c r="GY60" s="966">
        <f t="shared" si="302"/>
        <v>-1</v>
      </c>
      <c r="HZ60" s="29"/>
      <c r="IA60" s="29"/>
      <c r="IB60" s="29"/>
      <c r="IC60" s="29"/>
      <c r="ID60" s="29"/>
      <c r="IE60" s="29"/>
      <c r="IF60" s="29"/>
      <c r="IG60" s="29"/>
      <c r="IH60" s="29"/>
      <c r="II60" s="29"/>
      <c r="IJ60" s="29"/>
      <c r="IK60" s="29"/>
      <c r="IL60" s="29"/>
      <c r="IM60" s="29"/>
      <c r="IN60" s="29"/>
      <c r="IO60" s="29"/>
      <c r="IP60" s="29"/>
      <c r="IQ60" s="29"/>
      <c r="IR60" s="29"/>
      <c r="IS60" s="29"/>
      <c r="IT60" s="29"/>
      <c r="IU60" s="29"/>
      <c r="IV60" s="29"/>
      <c r="IW60" s="29"/>
      <c r="IX60" s="29"/>
      <c r="IY60" s="29"/>
      <c r="IZ60" s="29"/>
      <c r="JA60" s="29"/>
      <c r="JB60" s="29"/>
      <c r="JC60" s="29"/>
      <c r="JD60" s="29"/>
      <c r="JE60" s="29"/>
      <c r="JF60" s="29"/>
      <c r="JG60" s="29">
        <v>1.73</v>
      </c>
      <c r="JH60" s="29"/>
      <c r="JI60" s="29">
        <v>1.73</v>
      </c>
      <c r="JJ60" s="29"/>
      <c r="JK60" s="29">
        <f t="shared" si="303"/>
        <v>1.73</v>
      </c>
      <c r="JL60" s="29">
        <v>1.1200000000000001</v>
      </c>
      <c r="JM60" s="32">
        <f t="shared" si="304"/>
        <v>1.1200000000000001</v>
      </c>
      <c r="JN60" s="36">
        <v>1.1299999999999999</v>
      </c>
      <c r="JO60" s="59">
        <f t="shared" si="305"/>
        <v>1.1200000000000001</v>
      </c>
      <c r="JP60" s="59">
        <v>1.1399999999999999</v>
      </c>
      <c r="JQ60" s="36">
        <f t="shared" si="166"/>
        <v>1.1200000000000001</v>
      </c>
      <c r="JR60" s="36">
        <v>1.1599999999999999</v>
      </c>
      <c r="JS60" s="1049">
        <v>1.21</v>
      </c>
      <c r="JT60" s="36">
        <f t="shared" si="167"/>
        <v>1.1200000000000001</v>
      </c>
      <c r="JU60" s="55">
        <v>1.21</v>
      </c>
      <c r="JV60" s="1042">
        <v>1.21</v>
      </c>
      <c r="JW60" s="55">
        <f t="shared" si="168"/>
        <v>1.1200000000000001</v>
      </c>
      <c r="JX60" s="36">
        <v>1.19</v>
      </c>
      <c r="JY60" s="1042">
        <v>1.2</v>
      </c>
      <c r="JZ60" s="36">
        <f t="shared" si="169"/>
        <v>1.1200000000000001</v>
      </c>
      <c r="KA60" s="36">
        <v>1.21</v>
      </c>
      <c r="KB60" s="36">
        <f t="shared" si="170"/>
        <v>1.1200000000000001</v>
      </c>
      <c r="KC60" s="55">
        <v>1.212</v>
      </c>
      <c r="KD60" s="29">
        <v>1.2</v>
      </c>
      <c r="KE60" s="1042">
        <f t="shared" si="171"/>
        <v>1.1200000000000001</v>
      </c>
      <c r="KF60" s="1042">
        <v>1.19</v>
      </c>
      <c r="KG60" s="36">
        <v>1.1599999999999999</v>
      </c>
      <c r="KH60" s="1042">
        <f t="shared" si="172"/>
        <v>1.1200000000000001</v>
      </c>
      <c r="KI60" s="1042">
        <v>1.2</v>
      </c>
      <c r="KJ60" s="55">
        <v>1.1499999999999999</v>
      </c>
      <c r="KK60" s="1049">
        <f t="shared" si="306"/>
        <v>1.1200000000000001</v>
      </c>
      <c r="KL60" s="1049"/>
      <c r="KM60" s="966">
        <f t="shared" si="310"/>
        <v>-1</v>
      </c>
      <c r="KN60" s="29"/>
      <c r="KO60" s="29"/>
      <c r="KP60" s="29"/>
      <c r="KQ60" s="29"/>
      <c r="KR60" s="29"/>
      <c r="KS60" s="29"/>
      <c r="KT60" s="29"/>
      <c r="KU60" s="29"/>
      <c r="KV60" s="29"/>
      <c r="KW60" s="29"/>
      <c r="KX60" s="29"/>
      <c r="KY60" s="29"/>
      <c r="KZ60" s="29"/>
      <c r="LA60" s="29"/>
      <c r="LB60" s="29"/>
      <c r="LC60" s="29"/>
      <c r="LD60" s="29"/>
      <c r="LE60" s="29"/>
      <c r="LF60" s="29"/>
      <c r="LG60" s="29"/>
      <c r="LH60" s="29"/>
      <c r="LI60" s="29"/>
      <c r="LJ60" s="29"/>
      <c r="LK60" s="29"/>
      <c r="LL60" s="29"/>
      <c r="LM60" s="29"/>
      <c r="LN60" s="29"/>
      <c r="LO60" s="29"/>
      <c r="LP60" s="29"/>
      <c r="LQ60" s="29"/>
      <c r="LR60" s="29"/>
      <c r="LS60" s="29"/>
      <c r="LT60" s="29"/>
      <c r="LU60" s="29"/>
      <c r="LV60" s="29"/>
      <c r="LW60" s="29"/>
      <c r="LX60" s="29"/>
      <c r="LY60" s="29"/>
      <c r="LZ60" s="29">
        <v>1.55</v>
      </c>
      <c r="MA60" s="29"/>
      <c r="MB60" s="29">
        <v>1.28</v>
      </c>
      <c r="MC60" s="36">
        <v>1.55</v>
      </c>
      <c r="MD60" s="29">
        <f t="shared" si="173"/>
        <v>1.55</v>
      </c>
      <c r="ME60" s="36">
        <v>1.58</v>
      </c>
      <c r="MF60" s="32">
        <f t="shared" si="174"/>
        <v>1.55</v>
      </c>
      <c r="MG60" s="59">
        <v>1.54</v>
      </c>
      <c r="MH60" s="36">
        <f t="shared" si="175"/>
        <v>1.54</v>
      </c>
      <c r="MI60" s="36">
        <v>1.55</v>
      </c>
      <c r="MJ60" s="59">
        <v>1.59</v>
      </c>
      <c r="MK60" s="59">
        <f t="shared" si="176"/>
        <v>1.54</v>
      </c>
      <c r="ML60" s="59">
        <v>1.51</v>
      </c>
      <c r="MM60" s="36">
        <f t="shared" si="177"/>
        <v>1.51</v>
      </c>
      <c r="MN60" s="36">
        <v>1.52</v>
      </c>
      <c r="MO60" s="1049">
        <v>1.55</v>
      </c>
      <c r="MP60" s="36">
        <f t="shared" si="178"/>
        <v>1.51</v>
      </c>
      <c r="MQ60" s="36">
        <v>1.55</v>
      </c>
      <c r="MR60" s="1042">
        <v>1.56</v>
      </c>
      <c r="MS60" s="36">
        <f t="shared" si="179"/>
        <v>1.51</v>
      </c>
      <c r="MT60" s="36"/>
      <c r="MU60" s="1042">
        <v>1.57</v>
      </c>
      <c r="MV60" s="36">
        <f t="shared" si="180"/>
        <v>1.51</v>
      </c>
      <c r="MW60" s="1042">
        <v>1.56</v>
      </c>
      <c r="MX60" s="1049">
        <f t="shared" si="181"/>
        <v>1.51</v>
      </c>
      <c r="MY60" s="1049">
        <v>1.6</v>
      </c>
      <c r="MZ60" s="913">
        <v>1.57</v>
      </c>
      <c r="NA60" s="1042">
        <f t="shared" si="182"/>
        <v>1.51</v>
      </c>
      <c r="NB60" s="1042">
        <v>1.67</v>
      </c>
      <c r="NC60" s="1042">
        <f t="shared" si="183"/>
        <v>1.51</v>
      </c>
      <c r="ND60" s="1042">
        <v>1.62</v>
      </c>
      <c r="NE60" s="55">
        <v>1.61</v>
      </c>
      <c r="NF60" s="53">
        <f t="shared" si="184"/>
        <v>1.51</v>
      </c>
      <c r="NG60" s="53"/>
      <c r="NH60" s="966">
        <f t="shared" si="185"/>
        <v>-1</v>
      </c>
      <c r="NP60" s="29"/>
      <c r="NQ60" s="29"/>
      <c r="NR60" s="29"/>
      <c r="NS60" s="29"/>
      <c r="NT60" s="29"/>
      <c r="NU60" s="29"/>
      <c r="NV60" s="29"/>
      <c r="NW60" s="29"/>
      <c r="NX60" s="29"/>
      <c r="NY60" s="29"/>
      <c r="NZ60" s="29"/>
      <c r="OA60" s="29"/>
      <c r="OB60" s="29"/>
      <c r="OC60" s="29"/>
      <c r="OD60" s="29"/>
      <c r="OE60" s="29"/>
      <c r="OF60" s="29"/>
      <c r="OG60" s="29"/>
      <c r="OH60" s="29"/>
      <c r="OI60" s="29"/>
      <c r="OJ60" s="29"/>
      <c r="OK60" s="29"/>
      <c r="OL60" s="29"/>
      <c r="OM60" s="29"/>
      <c r="ON60" s="29"/>
      <c r="OO60" s="29"/>
      <c r="OP60" s="29"/>
      <c r="OQ60" s="29"/>
      <c r="OR60" s="29"/>
      <c r="OS60" s="29"/>
      <c r="OT60" s="29"/>
      <c r="OU60" s="29"/>
      <c r="OV60" s="29"/>
      <c r="OW60" s="29">
        <v>1.33</v>
      </c>
      <c r="OX60" s="29"/>
      <c r="OY60" s="29">
        <v>1.34</v>
      </c>
      <c r="OZ60" s="29"/>
      <c r="PA60" s="29">
        <f t="shared" si="186"/>
        <v>1.33</v>
      </c>
      <c r="PB60" s="29">
        <v>1.33</v>
      </c>
      <c r="PC60" s="1049">
        <f t="shared" si="187"/>
        <v>1.33</v>
      </c>
      <c r="PD60" s="36">
        <v>1.39</v>
      </c>
      <c r="PE60" s="36">
        <v>1.36</v>
      </c>
      <c r="PF60" s="36">
        <f t="shared" si="188"/>
        <v>1.33</v>
      </c>
      <c r="PG60" s="36">
        <v>1.1499999999999999</v>
      </c>
      <c r="PH60" s="36">
        <f t="shared" si="189"/>
        <v>1.1499999999999999</v>
      </c>
      <c r="PI60" s="36">
        <v>1.19</v>
      </c>
      <c r="PJ60" s="36">
        <f t="shared" si="190"/>
        <v>1.1499999999999999</v>
      </c>
      <c r="PK60" s="36">
        <v>1.24</v>
      </c>
      <c r="PL60" s="37">
        <v>1.22</v>
      </c>
      <c r="PM60" s="36">
        <f t="shared" si="191"/>
        <v>1.1499999999999999</v>
      </c>
      <c r="PN60" s="36">
        <v>1.24</v>
      </c>
      <c r="PO60" s="37">
        <v>1.236</v>
      </c>
      <c r="PP60" s="36">
        <f t="shared" si="192"/>
        <v>1.1499999999999999</v>
      </c>
      <c r="PQ60" s="52">
        <v>1.24</v>
      </c>
      <c r="PR60" s="37">
        <v>1.18</v>
      </c>
      <c r="PS60" s="52">
        <f t="shared" si="193"/>
        <v>1.1499999999999999</v>
      </c>
      <c r="PT60" s="37">
        <v>1.22</v>
      </c>
      <c r="PU60" s="37">
        <f t="shared" si="194"/>
        <v>1.1499999999999999</v>
      </c>
      <c r="PV60" s="37">
        <v>1.23</v>
      </c>
      <c r="PW60" s="38">
        <v>1.22</v>
      </c>
      <c r="PX60" s="1042">
        <f t="shared" si="195"/>
        <v>1.1499999999999999</v>
      </c>
      <c r="PY60" s="38">
        <v>1.19</v>
      </c>
      <c r="PZ60" s="1042">
        <f t="shared" si="196"/>
        <v>1.1499999999999999</v>
      </c>
      <c r="QA60" s="1042">
        <v>1.21</v>
      </c>
      <c r="QB60" s="37">
        <v>1.18</v>
      </c>
      <c r="QC60" s="37">
        <f t="shared" si="197"/>
        <v>1.1499999999999999</v>
      </c>
      <c r="QD60" s="55">
        <v>1.22</v>
      </c>
      <c r="QE60" s="37">
        <f t="shared" si="198"/>
        <v>1.1499999999999999</v>
      </c>
      <c r="QF60" s="38">
        <v>1.18</v>
      </c>
      <c r="QG60" s="37">
        <f t="shared" si="199"/>
        <v>1.1499999999999999</v>
      </c>
      <c r="QH60" s="1042">
        <v>1.2190000000000001</v>
      </c>
      <c r="QI60" s="37">
        <f t="shared" si="200"/>
        <v>1.1499999999999999</v>
      </c>
      <c r="QJ60" s="37">
        <v>1.23</v>
      </c>
      <c r="QK60" s="1655">
        <f>(QJ60-QI60)/QI60</f>
        <v>6.9565217391304418E-2</v>
      </c>
      <c r="QL60" s="59"/>
      <c r="QM60" s="29"/>
      <c r="QN60" s="29"/>
      <c r="QO60" s="29"/>
      <c r="QP60" s="29"/>
      <c r="QQ60" s="29"/>
      <c r="QR60" s="29"/>
      <c r="QS60" s="29"/>
      <c r="QT60" s="29">
        <v>1.42</v>
      </c>
      <c r="QU60" s="29"/>
      <c r="QV60" s="29">
        <v>1.33</v>
      </c>
      <c r="QW60" s="29"/>
      <c r="QX60" s="29">
        <f t="shared" si="201"/>
        <v>1.42</v>
      </c>
      <c r="QY60" s="29">
        <v>1.44</v>
      </c>
      <c r="QZ60" s="1049">
        <f t="shared" si="202"/>
        <v>1.42</v>
      </c>
      <c r="RA60" s="29">
        <v>1.4419999999999999</v>
      </c>
      <c r="RB60" s="36">
        <v>1.47</v>
      </c>
      <c r="RC60" s="36">
        <f t="shared" si="203"/>
        <v>1.42</v>
      </c>
      <c r="RD60" s="36">
        <v>1.49</v>
      </c>
      <c r="RE60" s="36">
        <v>1.51</v>
      </c>
      <c r="RF60" s="36">
        <f t="shared" si="204"/>
        <v>1.42</v>
      </c>
      <c r="RG60" s="36">
        <v>1.39</v>
      </c>
      <c r="RH60" s="36">
        <f t="shared" si="205"/>
        <v>1.39</v>
      </c>
      <c r="RI60" s="36">
        <v>1.3720000000000001</v>
      </c>
      <c r="RJ60" s="1049">
        <v>1.42</v>
      </c>
      <c r="RK60" s="37">
        <v>1.43</v>
      </c>
      <c r="RL60" s="52">
        <f t="shared" si="206"/>
        <v>1.39</v>
      </c>
      <c r="RM60" s="1049">
        <v>1.46</v>
      </c>
      <c r="RN60" s="38">
        <v>1.43</v>
      </c>
      <c r="RO60" s="1049">
        <f t="shared" si="207"/>
        <v>1.39</v>
      </c>
      <c r="RP60" s="1049">
        <v>1.42</v>
      </c>
      <c r="RQ60" s="38">
        <v>1.46</v>
      </c>
      <c r="RR60" s="1049">
        <f t="shared" si="208"/>
        <v>1.39</v>
      </c>
      <c r="RS60" s="1049">
        <v>1.41</v>
      </c>
      <c r="RT60" s="38">
        <v>1.466</v>
      </c>
      <c r="RU60" s="37">
        <f t="shared" si="209"/>
        <v>1.39</v>
      </c>
      <c r="RV60" s="37">
        <v>1.42</v>
      </c>
      <c r="RW60" s="38">
        <v>1.44</v>
      </c>
      <c r="RX60" s="1042">
        <f t="shared" si="210"/>
        <v>1.39</v>
      </c>
      <c r="RY60" s="38">
        <v>1.46</v>
      </c>
      <c r="RZ60" s="38">
        <f t="shared" si="211"/>
        <v>1.39</v>
      </c>
      <c r="SA60" s="55">
        <v>1.43</v>
      </c>
      <c r="SB60" s="55">
        <f t="shared" si="212"/>
        <v>1.39</v>
      </c>
      <c r="SC60" s="55">
        <v>1.4</v>
      </c>
      <c r="SD60" s="38">
        <v>1.46</v>
      </c>
      <c r="SE60" s="36">
        <f t="shared" si="213"/>
        <v>1.39</v>
      </c>
      <c r="SF60" s="38">
        <v>1.44</v>
      </c>
      <c r="SG60" s="36">
        <f t="shared" si="214"/>
        <v>1.39</v>
      </c>
      <c r="SH60" s="36">
        <v>1.45</v>
      </c>
      <c r="SI60" s="37">
        <f t="shared" si="215"/>
        <v>1.39</v>
      </c>
      <c r="SJ60" s="37">
        <v>1.45</v>
      </c>
      <c r="SK60" s="37">
        <f t="shared" si="216"/>
        <v>1.39</v>
      </c>
      <c r="SL60" s="55">
        <v>1.44</v>
      </c>
      <c r="SM60" s="1042">
        <v>1.46</v>
      </c>
      <c r="SN60" s="53">
        <f t="shared" si="217"/>
        <v>1.39</v>
      </c>
      <c r="SO60" s="1042">
        <v>1.48</v>
      </c>
      <c r="SP60" s="1042">
        <f t="shared" si="307"/>
        <v>1.39</v>
      </c>
      <c r="SQ60" s="1042">
        <v>1.42</v>
      </c>
      <c r="SR60" s="380">
        <f t="shared" si="311"/>
        <v>2.1582733812949662E-2</v>
      </c>
      <c r="SS60" s="1042">
        <v>1.42</v>
      </c>
      <c r="ST60" s="1042">
        <v>1.45</v>
      </c>
      <c r="SU60" s="1042">
        <v>1.48</v>
      </c>
      <c r="SV60" s="1042">
        <f t="shared" si="219"/>
        <v>1.42</v>
      </c>
      <c r="SW60" s="1042">
        <v>1.45</v>
      </c>
      <c r="SX60" s="1042">
        <v>1.45</v>
      </c>
      <c r="SY60" s="1042">
        <v>1.51</v>
      </c>
      <c r="SZ60" s="1042">
        <f t="shared" si="220"/>
        <v>1.42</v>
      </c>
      <c r="TA60" s="1042">
        <v>1.42</v>
      </c>
      <c r="TB60" s="1042">
        <v>1.47</v>
      </c>
      <c r="TC60" s="1042">
        <f t="shared" si="221"/>
        <v>1.42</v>
      </c>
      <c r="TD60" s="1042">
        <v>1.42</v>
      </c>
      <c r="TE60" s="1042">
        <f t="shared" si="222"/>
        <v>1.42</v>
      </c>
      <c r="TF60" s="1042">
        <v>1.42</v>
      </c>
      <c r="TG60" s="1042">
        <v>1.41</v>
      </c>
      <c r="TH60" s="1042">
        <v>1.48</v>
      </c>
      <c r="TI60" s="1042">
        <f t="shared" si="223"/>
        <v>1.42</v>
      </c>
      <c r="TJ60" s="1042">
        <v>1.415</v>
      </c>
      <c r="TK60" s="1042">
        <v>1.48</v>
      </c>
      <c r="TL60" s="1042">
        <f t="shared" si="224"/>
        <v>1.42</v>
      </c>
      <c r="TM60" s="1042"/>
      <c r="TN60" s="1042">
        <v>1.44</v>
      </c>
      <c r="TO60" s="1042">
        <f t="shared" si="225"/>
        <v>1.42</v>
      </c>
      <c r="TP60" s="1042">
        <v>1.44</v>
      </c>
      <c r="TQ60" s="1042">
        <v>1.45</v>
      </c>
      <c r="TR60" s="1042">
        <f t="shared" si="226"/>
        <v>1.42</v>
      </c>
      <c r="TS60" s="1042">
        <v>1.45</v>
      </c>
      <c r="TT60" s="1042">
        <f t="shared" si="227"/>
        <v>1.42</v>
      </c>
      <c r="TU60" s="1042">
        <v>1.44</v>
      </c>
      <c r="TV60" s="1042">
        <v>1.5</v>
      </c>
      <c r="TW60" s="1042">
        <f t="shared" si="228"/>
        <v>1.42</v>
      </c>
      <c r="TX60" s="1042">
        <v>1.45</v>
      </c>
      <c r="TY60" s="1042">
        <f t="shared" si="229"/>
        <v>1.42</v>
      </c>
      <c r="TZ60" s="1042">
        <v>1.46</v>
      </c>
      <c r="UA60" s="1042">
        <v>1.47</v>
      </c>
      <c r="UB60" s="1042">
        <f t="shared" si="230"/>
        <v>1.42</v>
      </c>
      <c r="UC60" s="1042">
        <v>1.5</v>
      </c>
      <c r="UD60" s="1042">
        <f t="shared" si="231"/>
        <v>1.42</v>
      </c>
      <c r="UE60" s="1042">
        <v>1.49</v>
      </c>
      <c r="UF60" s="1042">
        <v>1.51</v>
      </c>
      <c r="UG60" s="1042">
        <f t="shared" si="232"/>
        <v>1.42</v>
      </c>
      <c r="UH60" s="1042">
        <v>1.43</v>
      </c>
      <c r="UI60" s="1042">
        <f t="shared" si="233"/>
        <v>1.42</v>
      </c>
      <c r="UJ60" s="1042">
        <v>1.45</v>
      </c>
      <c r="UK60" s="1042">
        <f t="shared" si="234"/>
        <v>1.42</v>
      </c>
      <c r="UL60" s="1042">
        <v>1.44</v>
      </c>
      <c r="UM60" s="1042">
        <f t="shared" si="308"/>
        <v>1.42</v>
      </c>
      <c r="UN60" s="1042">
        <v>1.44</v>
      </c>
      <c r="UO60" s="966">
        <f t="shared" si="235"/>
        <v>1.4084507042253534E-2</v>
      </c>
      <c r="UP60" s="52"/>
      <c r="UQ60" s="52"/>
      <c r="UR60" s="52"/>
      <c r="US60" s="52"/>
      <c r="UT60" s="52"/>
      <c r="UU60" s="52"/>
      <c r="UV60" s="52"/>
      <c r="UW60" s="52"/>
      <c r="UX60" s="52"/>
      <c r="UY60" s="52"/>
      <c r="UZ60" s="52"/>
      <c r="VA60" s="52"/>
      <c r="VB60" s="52"/>
      <c r="VC60" s="52">
        <v>1.5620000000000001</v>
      </c>
      <c r="VD60" s="29">
        <v>1.3109999999999999</v>
      </c>
      <c r="VE60" s="58">
        <f t="shared" si="236"/>
        <v>1.3109999999999999</v>
      </c>
      <c r="VF60" s="36">
        <v>1.3</v>
      </c>
      <c r="VG60" s="58">
        <f t="shared" si="237"/>
        <v>1.3</v>
      </c>
      <c r="VH60" s="52">
        <v>1.31</v>
      </c>
      <c r="VI60" s="36">
        <f t="shared" si="238"/>
        <v>1.3</v>
      </c>
      <c r="VJ60" s="36">
        <v>1.3</v>
      </c>
      <c r="VK60" s="36">
        <v>1.3</v>
      </c>
      <c r="VL60" s="36">
        <f t="shared" si="239"/>
        <v>1.3</v>
      </c>
      <c r="VM60" s="36">
        <v>1.3</v>
      </c>
      <c r="VN60" s="36">
        <f t="shared" si="240"/>
        <v>1.3</v>
      </c>
      <c r="VO60" s="59">
        <v>1.29</v>
      </c>
      <c r="VP60" s="36">
        <v>1.2949999999999999</v>
      </c>
      <c r="VQ60" s="37">
        <f t="shared" si="241"/>
        <v>1.2949999999999999</v>
      </c>
      <c r="VR60" s="36">
        <v>1.33</v>
      </c>
      <c r="VS60" s="36">
        <v>1.3</v>
      </c>
      <c r="VT60" s="36">
        <v>1.3</v>
      </c>
      <c r="VU60" s="1042">
        <v>1.29</v>
      </c>
      <c r="VV60" s="1042">
        <v>1.29</v>
      </c>
      <c r="VW60" s="53">
        <f t="shared" si="242"/>
        <v>1.29</v>
      </c>
      <c r="VX60" s="36">
        <v>1.3</v>
      </c>
      <c r="VY60" s="36">
        <v>1.34</v>
      </c>
      <c r="VZ60" s="1042">
        <v>1.29</v>
      </c>
      <c r="WA60" s="1042">
        <v>1.3</v>
      </c>
      <c r="WB60" s="36">
        <f t="shared" si="243"/>
        <v>1.29</v>
      </c>
      <c r="WC60" s="36">
        <v>1.31</v>
      </c>
      <c r="WD60" s="36">
        <v>1.33</v>
      </c>
      <c r="WE60" s="36">
        <f t="shared" si="244"/>
        <v>1.29</v>
      </c>
      <c r="WF60" s="36">
        <v>1.3</v>
      </c>
      <c r="WG60" s="36">
        <v>1.32</v>
      </c>
      <c r="WH60" s="1042">
        <f t="shared" si="245"/>
        <v>1.29</v>
      </c>
      <c r="WI60" s="1042">
        <v>1.3</v>
      </c>
      <c r="WJ60" s="1042">
        <v>1.35</v>
      </c>
      <c r="WK60" s="29">
        <v>1.29</v>
      </c>
      <c r="WL60" s="53">
        <v>1.3149999999999999</v>
      </c>
      <c r="WM60" s="1042">
        <f t="shared" si="246"/>
        <v>1.29</v>
      </c>
      <c r="WN60" s="1042">
        <v>1.3</v>
      </c>
      <c r="WO60" s="1042">
        <v>1.3</v>
      </c>
      <c r="WP60" s="1049">
        <f t="shared" si="247"/>
        <v>1.29</v>
      </c>
      <c r="WQ60" s="1049">
        <v>1.29</v>
      </c>
      <c r="WR60" s="1049">
        <v>1.296</v>
      </c>
      <c r="WS60" s="1049">
        <f t="shared" si="312"/>
        <v>1.29</v>
      </c>
      <c r="WT60" s="52">
        <v>1.2849999999999999</v>
      </c>
      <c r="WU60" s="52">
        <v>1.28</v>
      </c>
      <c r="WV60" s="1049">
        <f t="shared" si="313"/>
        <v>1.2849999999999999</v>
      </c>
      <c r="WW60" s="1049">
        <v>1.29</v>
      </c>
      <c r="WX60" s="1049">
        <v>1.28</v>
      </c>
      <c r="WY60" s="1049">
        <f t="shared" si="314"/>
        <v>1.28</v>
      </c>
      <c r="WZ60" s="1049">
        <v>1.28</v>
      </c>
      <c r="XA60" s="1049">
        <v>1.29</v>
      </c>
      <c r="XB60" s="37">
        <f t="shared" si="315"/>
        <v>1.28</v>
      </c>
      <c r="XC60" s="37">
        <v>1.28</v>
      </c>
      <c r="XD60" s="37">
        <f t="shared" si="316"/>
        <v>1.28</v>
      </c>
      <c r="XE60" s="1049"/>
      <c r="XF60" s="52">
        <v>1.3</v>
      </c>
      <c r="XG60" s="1049">
        <f t="shared" si="317"/>
        <v>1.28</v>
      </c>
      <c r="XH60" s="1049"/>
      <c r="XI60" s="1049"/>
      <c r="XJ60" s="1049"/>
      <c r="XK60" s="1049">
        <v>1.32</v>
      </c>
      <c r="XL60" s="1049">
        <f t="shared" si="318"/>
        <v>1.28</v>
      </c>
      <c r="XM60" s="1049"/>
      <c r="XN60" s="1049">
        <v>1.27</v>
      </c>
      <c r="XO60" s="966">
        <f t="shared" si="248"/>
        <v>-1</v>
      </c>
      <c r="XP60" s="966">
        <f t="shared" si="249"/>
        <v>-7.8125000000000069E-3</v>
      </c>
      <c r="XQ60" s="966">
        <f>(VT60-VQ60)/VQ60</f>
        <v>3.8610038610039504E-3</v>
      </c>
      <c r="XR60" s="53">
        <v>1.3</v>
      </c>
      <c r="XS60" s="1042">
        <v>1.3</v>
      </c>
      <c r="XT60" s="1042">
        <v>1.31</v>
      </c>
      <c r="XU60" s="53">
        <v>1.3</v>
      </c>
      <c r="XV60" s="53">
        <f t="shared" si="319"/>
        <v>1.3</v>
      </c>
      <c r="XW60" s="1042">
        <v>1.3</v>
      </c>
      <c r="XX60" s="1042">
        <v>1.3</v>
      </c>
      <c r="XY60" s="53">
        <f t="shared" si="320"/>
        <v>1.3</v>
      </c>
      <c r="XZ60" s="53">
        <v>1.3</v>
      </c>
      <c r="YA60" s="1042">
        <v>1.31</v>
      </c>
      <c r="YB60" s="53">
        <f t="shared" si="321"/>
        <v>1.3</v>
      </c>
      <c r="YC60" s="53">
        <v>1.32</v>
      </c>
      <c r="YD60" s="38">
        <v>1.31</v>
      </c>
      <c r="YE60" s="38">
        <f t="shared" si="322"/>
        <v>1.3</v>
      </c>
      <c r="YF60" s="38">
        <v>1.31</v>
      </c>
      <c r="YG60" s="38">
        <v>1.31</v>
      </c>
      <c r="YH60" s="38">
        <f t="shared" si="323"/>
        <v>1.3</v>
      </c>
      <c r="YI60" s="1042">
        <v>1.3169999999999999</v>
      </c>
      <c r="YJ60" s="1042">
        <v>1.34</v>
      </c>
      <c r="YK60" s="53">
        <f t="shared" si="324"/>
        <v>1.3</v>
      </c>
      <c r="YL60" s="15">
        <v>1.35</v>
      </c>
      <c r="YM60" s="15">
        <f t="shared" si="325"/>
        <v>1.3</v>
      </c>
      <c r="YN60" s="1042">
        <v>1.37</v>
      </c>
      <c r="YO60" s="380">
        <f t="shared" si="326"/>
        <v>5.3846153846153891E-2</v>
      </c>
      <c r="YP60" s="1042"/>
      <c r="YQ60" s="1042"/>
      <c r="YR60" s="53">
        <v>1.05</v>
      </c>
      <c r="YS60" s="1042">
        <v>1.04</v>
      </c>
      <c r="YT60" s="53">
        <f t="shared" si="250"/>
        <v>1.04</v>
      </c>
      <c r="YU60" s="1049">
        <v>1.08</v>
      </c>
      <c r="YV60" s="53">
        <f t="shared" si="251"/>
        <v>1.04</v>
      </c>
      <c r="YW60" s="53">
        <v>1.06</v>
      </c>
      <c r="YX60" s="1042">
        <v>1.1200000000000001</v>
      </c>
      <c r="YY60" s="53">
        <f t="shared" si="252"/>
        <v>1.04</v>
      </c>
      <c r="YZ60" s="1042">
        <v>1.1100000000000001</v>
      </c>
      <c r="ZA60" s="53">
        <f t="shared" si="253"/>
        <v>1.04</v>
      </c>
      <c r="ZB60" s="53">
        <v>1.02</v>
      </c>
      <c r="ZC60" s="53">
        <v>1.04</v>
      </c>
      <c r="ZD60" s="53">
        <f t="shared" si="254"/>
        <v>1.04</v>
      </c>
      <c r="ZE60" s="1049">
        <v>1.03</v>
      </c>
      <c r="ZF60" s="1049">
        <f t="shared" si="255"/>
        <v>1.03</v>
      </c>
      <c r="ZG60" s="1049">
        <v>1.04</v>
      </c>
      <c r="ZH60" s="1049">
        <f t="shared" si="327"/>
        <v>1.03</v>
      </c>
      <c r="ZI60" s="1049"/>
      <c r="ZJ60" s="380">
        <f t="shared" si="328"/>
        <v>-1</v>
      </c>
      <c r="ZK60" s="1255"/>
      <c r="ZL60" s="1255"/>
      <c r="ZM60" s="1255">
        <v>1.29</v>
      </c>
      <c r="ZN60" s="1255">
        <v>1.28</v>
      </c>
      <c r="ZO60" s="1255">
        <v>1.29</v>
      </c>
      <c r="ZP60" s="1255">
        <f t="shared" si="257"/>
        <v>1.29</v>
      </c>
      <c r="ZQ60" s="1255">
        <v>1.3</v>
      </c>
      <c r="ZR60" s="1255">
        <v>1.28</v>
      </c>
      <c r="ZS60" s="1255">
        <f t="shared" si="258"/>
        <v>1.28</v>
      </c>
      <c r="ZT60" s="1255">
        <v>1.29</v>
      </c>
      <c r="ZU60" s="1255">
        <f t="shared" si="259"/>
        <v>1.28</v>
      </c>
      <c r="ZV60" s="1255">
        <v>1.29</v>
      </c>
      <c r="ZW60" s="38">
        <v>1.31</v>
      </c>
      <c r="ZX60" s="38">
        <f t="shared" si="260"/>
        <v>1.28</v>
      </c>
      <c r="ZY60" s="1447">
        <v>1.31</v>
      </c>
      <c r="ZZ60" s="38">
        <f t="shared" si="261"/>
        <v>1.28</v>
      </c>
      <c r="AAA60" s="1042">
        <v>1.3</v>
      </c>
      <c r="AAB60" s="1042">
        <f t="shared" si="262"/>
        <v>1.28</v>
      </c>
      <c r="AAC60" s="1042">
        <v>1.32</v>
      </c>
      <c r="AAD60" s="1042">
        <f t="shared" si="309"/>
        <v>1.28</v>
      </c>
      <c r="AAE60" s="1042">
        <v>1.24</v>
      </c>
      <c r="AAF60" s="966">
        <f t="shared" si="329"/>
        <v>-3.1250000000000028E-2</v>
      </c>
      <c r="AAG60" s="53">
        <v>1.18</v>
      </c>
      <c r="AAH60" s="1042">
        <v>1.19</v>
      </c>
      <c r="AAI60" s="1042">
        <f t="shared" si="265"/>
        <v>1.18</v>
      </c>
      <c r="AAJ60" s="1042">
        <v>1.18</v>
      </c>
      <c r="AAK60" s="1042">
        <v>1.18</v>
      </c>
      <c r="AAL60" s="1042">
        <f t="shared" si="266"/>
        <v>1.18</v>
      </c>
      <c r="AAM60" s="1042">
        <v>1.19</v>
      </c>
      <c r="AAN60" s="1042">
        <f t="shared" si="267"/>
        <v>1.18</v>
      </c>
      <c r="AAO60" s="1042"/>
      <c r="AAP60" s="1042">
        <v>1.2</v>
      </c>
      <c r="AAQ60" s="1042">
        <v>1.21</v>
      </c>
      <c r="AAR60" s="1042">
        <f t="shared" si="268"/>
        <v>1.18</v>
      </c>
      <c r="AAS60" s="1042"/>
      <c r="AAT60" s="1042">
        <v>1.21</v>
      </c>
      <c r="AAU60" s="1042"/>
      <c r="AAV60" s="1042">
        <v>1.17</v>
      </c>
      <c r="AAW60" s="1042">
        <f t="shared" si="269"/>
        <v>1.17</v>
      </c>
      <c r="AAX60" s="1042">
        <v>1.26</v>
      </c>
      <c r="AAY60" s="10">
        <v>1.18</v>
      </c>
      <c r="AAZ60" s="10">
        <f t="shared" si="330"/>
        <v>1.17</v>
      </c>
      <c r="ABA60" s="10">
        <v>1.18</v>
      </c>
      <c r="ABB60" s="1653">
        <f t="shared" si="331"/>
        <v>8.5470085470085548E-3</v>
      </c>
      <c r="ABC60" s="10">
        <v>1.01</v>
      </c>
      <c r="ABD60" s="10">
        <f t="shared" si="272"/>
        <v>1.01</v>
      </c>
      <c r="ABE60" s="10">
        <v>0.98</v>
      </c>
      <c r="ABF60" s="1653">
        <f t="shared" si="273"/>
        <v>-2.9702970297029729E-2</v>
      </c>
      <c r="ABG60" s="10">
        <v>1.03</v>
      </c>
      <c r="ABH60" s="10">
        <f t="shared" si="274"/>
        <v>1.03</v>
      </c>
      <c r="ABI60" s="10">
        <v>1.02</v>
      </c>
      <c r="ABJ60" s="1653">
        <f t="shared" si="275"/>
        <v>-9.7087378640776777E-3</v>
      </c>
      <c r="ABK60" s="1566">
        <v>1.02</v>
      </c>
      <c r="ABL60" s="10">
        <f t="shared" si="276"/>
        <v>1.02</v>
      </c>
      <c r="ABM60" s="10">
        <v>0.99</v>
      </c>
      <c r="ABN60" s="1653">
        <f t="shared" si="277"/>
        <v>-2.9411764705882377E-2</v>
      </c>
      <c r="ABO60" s="55"/>
      <c r="ABP60" s="64"/>
      <c r="ABQ60" s="55"/>
      <c r="ABR60" s="55" t="str">
        <f t="shared" si="278"/>
        <v xml:space="preserve">1. Better than baseline </v>
      </c>
      <c r="ABS60" s="55" t="str">
        <f t="shared" si="279"/>
        <v>4.Blocker/Not Executed</v>
      </c>
      <c r="ABT60" s="55" t="str">
        <f t="shared" si="280"/>
        <v>2. Within 10% deviation from baseline</v>
      </c>
      <c r="ABU60" s="55" t="str">
        <f t="shared" si="281"/>
        <v>2. Within 10% deviation from baseline</v>
      </c>
      <c r="ABV60" s="55" t="str">
        <f t="shared" si="282"/>
        <v xml:space="preserve">1. Better than baseline </v>
      </c>
      <c r="ABW60" s="55" t="str">
        <f t="shared" si="283"/>
        <v xml:space="preserve">1. Better than baseline </v>
      </c>
      <c r="ABX60" s="55" t="str">
        <f t="shared" si="284"/>
        <v xml:space="preserve">1. Better than baseline </v>
      </c>
      <c r="ABY60" s="55" t="str">
        <f t="shared" si="285"/>
        <v>2. Within 10% deviation from baseline</v>
      </c>
      <c r="ABZ60" s="1148" t="str">
        <f t="shared" si="286"/>
        <v>2. Within 10% deviation from baseline</v>
      </c>
      <c r="ACA60" s="55" t="str">
        <f t="shared" si="287"/>
        <v>2. Within 10% deviation from baseline</v>
      </c>
      <c r="ACB60" s="55" t="str">
        <f t="shared" si="288"/>
        <v>2. Within 10% deviation from baseline</v>
      </c>
      <c r="ACC60" s="38" t="str">
        <f t="shared" si="289"/>
        <v>2. Within 10% deviation from baseline</v>
      </c>
      <c r="ACD60" s="38" t="str">
        <f t="shared" si="290"/>
        <v xml:space="preserve">1. Better than baseline </v>
      </c>
      <c r="ACE60" s="38" t="str">
        <f t="shared" si="291"/>
        <v xml:space="preserve">1. Better than baseline </v>
      </c>
      <c r="ACF60" s="38" t="str">
        <f t="shared" si="292"/>
        <v>2. Within 10% deviation from baseline</v>
      </c>
    </row>
    <row r="61" spans="1:760" s="4" customFormat="1" ht="44" thickBot="1" x14ac:dyDescent="0.4">
      <c r="A61" s="1694">
        <v>56</v>
      </c>
      <c r="B61" s="38" t="s">
        <v>18</v>
      </c>
      <c r="C61" s="38" t="s">
        <v>1254</v>
      </c>
      <c r="D61" s="38" t="s">
        <v>2307</v>
      </c>
      <c r="E61" s="38" t="s">
        <v>2307</v>
      </c>
      <c r="F61" s="38" t="s">
        <v>2329</v>
      </c>
      <c r="G61" s="38" t="s">
        <v>2656</v>
      </c>
      <c r="H61" s="136"/>
      <c r="I61" s="136"/>
      <c r="J61" s="136"/>
      <c r="K61" s="136"/>
      <c r="L61" s="136"/>
      <c r="M61" s="136"/>
      <c r="N61" s="136"/>
      <c r="O61" s="136"/>
      <c r="P61" s="136"/>
      <c r="Q61" s="136"/>
      <c r="R61" s="136"/>
      <c r="S61" s="136"/>
      <c r="T61" s="136"/>
      <c r="U61" s="136"/>
      <c r="V61" s="136"/>
      <c r="W61" s="136"/>
      <c r="X61" s="136"/>
      <c r="Y61" s="136"/>
      <c r="Z61" s="136"/>
      <c r="AA61" s="136"/>
      <c r="AB61" s="136"/>
      <c r="AC61" s="136"/>
      <c r="AD61" s="136"/>
      <c r="AE61" s="136"/>
      <c r="AF61" s="136"/>
      <c r="AG61" s="136"/>
      <c r="AH61" s="136"/>
      <c r="AI61" s="136"/>
      <c r="AJ61" s="136"/>
      <c r="AK61" s="371" t="s">
        <v>1159</v>
      </c>
      <c r="AL61" s="136"/>
      <c r="AM61" s="371" t="s">
        <v>1159</v>
      </c>
      <c r="AN61" s="371"/>
      <c r="AO61" s="371" t="s">
        <v>1159</v>
      </c>
      <c r="AP61" s="188">
        <v>7.23</v>
      </c>
      <c r="AQ61" s="66">
        <f t="shared" si="294"/>
        <v>7.23</v>
      </c>
      <c r="AR61" s="188"/>
      <c r="AS61" s="894">
        <f t="shared" si="295"/>
        <v>-1</v>
      </c>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6"/>
      <c r="BQ61" s="136"/>
      <c r="BR61" s="136"/>
      <c r="BS61" s="136"/>
      <c r="BT61" s="136"/>
      <c r="BU61" s="136"/>
      <c r="BV61" s="136"/>
      <c r="BW61" s="136"/>
      <c r="BX61" s="136"/>
      <c r="BY61" s="136"/>
      <c r="BZ61" s="136"/>
      <c r="CA61" s="136"/>
      <c r="CB61" s="136"/>
      <c r="CC61" s="136"/>
      <c r="CD61" s="136"/>
      <c r="CE61" s="136"/>
      <c r="CF61" s="136"/>
      <c r="CG61" s="136"/>
      <c r="CH61" s="136"/>
      <c r="CI61" s="136"/>
      <c r="CJ61" s="136"/>
      <c r="CK61" s="136"/>
      <c r="CL61" s="136"/>
      <c r="CM61" s="136"/>
      <c r="CN61" s="136"/>
      <c r="CO61" s="136"/>
      <c r="CP61" s="136"/>
      <c r="CQ61" s="136"/>
      <c r="CR61" s="136"/>
      <c r="CS61" s="136"/>
      <c r="CT61" s="136"/>
      <c r="CU61" s="136"/>
      <c r="CV61" s="136"/>
      <c r="CW61" s="136"/>
      <c r="CX61" s="136"/>
      <c r="CY61" s="136"/>
      <c r="CZ61" s="136"/>
      <c r="DA61" s="136" t="s">
        <v>1159</v>
      </c>
      <c r="DB61" s="136"/>
      <c r="DC61" s="136"/>
      <c r="DD61" s="1052" t="s">
        <v>1159</v>
      </c>
      <c r="DE61" s="66" t="s">
        <v>1159</v>
      </c>
      <c r="DF61" s="371" t="s">
        <v>1159</v>
      </c>
      <c r="DG61" s="1051" t="s">
        <v>1502</v>
      </c>
      <c r="DH61" s="884" t="s">
        <v>1159</v>
      </c>
      <c r="DI61" s="66" t="s">
        <v>1159</v>
      </c>
      <c r="DJ61" s="894"/>
      <c r="DK61" s="136"/>
      <c r="DL61" s="136"/>
      <c r="DM61" s="136"/>
      <c r="DN61" s="136"/>
      <c r="DO61" s="136"/>
      <c r="DP61" s="136"/>
      <c r="DQ61" s="136"/>
      <c r="DR61" s="136"/>
      <c r="DS61" s="136"/>
      <c r="DT61" s="136"/>
      <c r="DU61" s="136"/>
      <c r="DV61" s="136"/>
      <c r="DW61" s="136"/>
      <c r="DX61" s="136"/>
      <c r="DY61" s="136"/>
      <c r="DZ61" s="136"/>
      <c r="EA61" s="136"/>
      <c r="EB61" s="136"/>
      <c r="EC61" s="136"/>
      <c r="ED61" s="136"/>
      <c r="EE61" s="136"/>
      <c r="EF61" s="136"/>
      <c r="EG61" s="136"/>
      <c r="EH61" s="136"/>
      <c r="EI61" s="136"/>
      <c r="EJ61" s="136"/>
      <c r="EK61" s="136"/>
      <c r="EL61" s="136"/>
      <c r="EM61" s="136"/>
      <c r="EN61" s="136"/>
      <c r="EO61" s="136"/>
      <c r="EP61" s="136"/>
      <c r="EQ61" s="136"/>
      <c r="ER61" s="884">
        <v>7.2076666666666656</v>
      </c>
      <c r="ES61" s="136"/>
      <c r="ET61" s="136">
        <v>7.12</v>
      </c>
      <c r="EU61" s="136"/>
      <c r="EV61" s="1051">
        <f t="shared" si="296"/>
        <v>7.2076666666666656</v>
      </c>
      <c r="EW61" s="188">
        <v>7.23</v>
      </c>
      <c r="EX61" s="56">
        <f t="shared" si="297"/>
        <v>7.2076666666666656</v>
      </c>
      <c r="EY61" s="1052" t="s">
        <v>1159</v>
      </c>
      <c r="EZ61" s="1155"/>
      <c r="FA61" s="136"/>
      <c r="FB61" s="136"/>
      <c r="FC61" s="136"/>
      <c r="FD61" s="136"/>
      <c r="FE61" s="136"/>
      <c r="FF61" s="136"/>
      <c r="FG61" s="136"/>
      <c r="FH61" s="136"/>
      <c r="FI61" s="136"/>
      <c r="FJ61" s="136"/>
      <c r="FK61" s="136"/>
      <c r="FL61" s="136"/>
      <c r="FM61" s="136"/>
      <c r="FN61" s="136"/>
      <c r="FO61" s="136"/>
      <c r="FP61" s="136"/>
      <c r="FQ61" s="136"/>
      <c r="FR61" s="136"/>
      <c r="FS61" s="136"/>
      <c r="FT61" s="136"/>
      <c r="FU61" s="136"/>
      <c r="FV61" s="136"/>
      <c r="FW61" s="136"/>
      <c r="FX61" s="136"/>
      <c r="FY61" s="136"/>
      <c r="FZ61" s="136"/>
      <c r="GA61" s="136"/>
      <c r="GB61" s="136"/>
      <c r="GC61" s="136"/>
      <c r="GD61" s="136"/>
      <c r="GE61" s="136"/>
      <c r="GF61" s="136"/>
      <c r="GG61" s="136"/>
      <c r="GH61" s="136"/>
      <c r="GI61" s="136"/>
      <c r="GJ61" s="136"/>
      <c r="GK61" s="136">
        <v>6.5229999999999997</v>
      </c>
      <c r="GL61" s="136"/>
      <c r="GM61" s="136"/>
      <c r="GN61" s="136">
        <v>6.81</v>
      </c>
      <c r="GO61" s="136"/>
      <c r="GP61" s="136">
        <f t="shared" si="299"/>
        <v>6.5229999999999997</v>
      </c>
      <c r="GQ61" s="136">
        <v>6.55</v>
      </c>
      <c r="GR61" s="66">
        <f t="shared" si="300"/>
        <v>6.5229999999999997</v>
      </c>
      <c r="GS61" s="66">
        <v>6.51</v>
      </c>
      <c r="GT61" s="371">
        <v>6.67</v>
      </c>
      <c r="GU61" s="371">
        <f t="shared" si="301"/>
        <v>6.51</v>
      </c>
      <c r="GV61" s="188">
        <v>6.55</v>
      </c>
      <c r="GW61" s="188">
        <f t="shared" si="165"/>
        <v>6.51</v>
      </c>
      <c r="GX61" s="188"/>
      <c r="GY61" s="894">
        <f t="shared" si="302"/>
        <v>-1</v>
      </c>
      <c r="HZ61" s="136"/>
      <c r="IA61" s="136"/>
      <c r="IB61" s="136"/>
      <c r="IC61" s="136"/>
      <c r="ID61" s="136"/>
      <c r="IE61" s="136"/>
      <c r="IF61" s="136"/>
      <c r="IG61" s="136"/>
      <c r="IH61" s="136"/>
      <c r="II61" s="136"/>
      <c r="IJ61" s="136"/>
      <c r="IK61" s="136"/>
      <c r="IL61" s="136"/>
      <c r="IM61" s="136"/>
      <c r="IN61" s="136"/>
      <c r="IO61" s="136"/>
      <c r="IP61" s="136"/>
      <c r="IQ61" s="136"/>
      <c r="IR61" s="136"/>
      <c r="IS61" s="136"/>
      <c r="IT61" s="136"/>
      <c r="IU61" s="136"/>
      <c r="IV61" s="136"/>
      <c r="IW61" s="136"/>
      <c r="IX61" s="136"/>
      <c r="IY61" s="136"/>
      <c r="IZ61" s="136"/>
      <c r="JA61" s="136"/>
      <c r="JB61" s="136"/>
      <c r="JC61" s="136"/>
      <c r="JD61" s="136"/>
      <c r="JE61" s="136"/>
      <c r="JF61" s="136"/>
      <c r="JG61" s="136">
        <v>6.28</v>
      </c>
      <c r="JH61" s="136"/>
      <c r="JI61" s="136">
        <v>6.8</v>
      </c>
      <c r="JJ61" s="136"/>
      <c r="JK61" s="136">
        <f t="shared" si="303"/>
        <v>6.28</v>
      </c>
      <c r="JL61" s="136">
        <v>4.92</v>
      </c>
      <c r="JM61" s="884">
        <f t="shared" si="304"/>
        <v>4.92</v>
      </c>
      <c r="JN61" s="371">
        <v>5.33</v>
      </c>
      <c r="JO61" s="188">
        <f t="shared" si="305"/>
        <v>4.92</v>
      </c>
      <c r="JP61" s="188">
        <v>5.1100000000000003</v>
      </c>
      <c r="JQ61" s="188">
        <f t="shared" si="166"/>
        <v>4.92</v>
      </c>
      <c r="JR61" s="371">
        <v>5.32</v>
      </c>
      <c r="JS61" s="1051">
        <v>5.23</v>
      </c>
      <c r="JT61" s="188">
        <f t="shared" si="167"/>
        <v>4.92</v>
      </c>
      <c r="JU61" s="40">
        <v>5.32</v>
      </c>
      <c r="JV61" s="1042">
        <v>5.3</v>
      </c>
      <c r="JW61" s="371">
        <f t="shared" si="168"/>
        <v>4.92</v>
      </c>
      <c r="JX61" s="371">
        <v>5.31</v>
      </c>
      <c r="JY61" s="1042">
        <v>5.33</v>
      </c>
      <c r="JZ61" s="371">
        <f t="shared" si="169"/>
        <v>4.92</v>
      </c>
      <c r="KA61" s="371">
        <v>5.3</v>
      </c>
      <c r="KB61" s="371">
        <f t="shared" si="170"/>
        <v>4.92</v>
      </c>
      <c r="KC61" s="53" t="s">
        <v>1159</v>
      </c>
      <c r="KD61" s="1052">
        <v>5.2</v>
      </c>
      <c r="KE61" s="1042">
        <f t="shared" si="171"/>
        <v>4.92</v>
      </c>
      <c r="KF61" s="1042">
        <v>5.1100000000000003</v>
      </c>
      <c r="KG61" s="371">
        <v>5.31</v>
      </c>
      <c r="KH61" s="1042">
        <f t="shared" si="172"/>
        <v>4.92</v>
      </c>
      <c r="KI61" s="1042">
        <v>5.3</v>
      </c>
      <c r="KJ61" s="55">
        <v>5.32</v>
      </c>
      <c r="KK61" s="56">
        <f t="shared" si="306"/>
        <v>4.92</v>
      </c>
      <c r="KL61" s="1051"/>
      <c r="KM61" s="894">
        <f t="shared" si="310"/>
        <v>-1</v>
      </c>
      <c r="KN61" s="136"/>
      <c r="KO61" s="136"/>
      <c r="KP61" s="136"/>
      <c r="KQ61" s="136"/>
      <c r="KR61" s="136"/>
      <c r="KS61" s="136"/>
      <c r="KT61" s="136"/>
      <c r="KU61" s="136"/>
      <c r="KV61" s="136"/>
      <c r="KW61" s="136"/>
      <c r="KX61" s="136"/>
      <c r="KY61" s="136"/>
      <c r="KZ61" s="136"/>
      <c r="LA61" s="136"/>
      <c r="LB61" s="136"/>
      <c r="LC61" s="136"/>
      <c r="LD61" s="136"/>
      <c r="LE61" s="136"/>
      <c r="LF61" s="136"/>
      <c r="LG61" s="136"/>
      <c r="LH61" s="136"/>
      <c r="LI61" s="136"/>
      <c r="LJ61" s="136"/>
      <c r="LK61" s="136"/>
      <c r="LL61" s="136"/>
      <c r="LM61" s="136"/>
      <c r="LN61" s="136"/>
      <c r="LO61" s="136"/>
      <c r="LP61" s="136"/>
      <c r="LQ61" s="136"/>
      <c r="LR61" s="136"/>
      <c r="LS61" s="136"/>
      <c r="LT61" s="136"/>
      <c r="LU61" s="136"/>
      <c r="LV61" s="136"/>
      <c r="LW61" s="136"/>
      <c r="LX61" s="136"/>
      <c r="LY61" s="136"/>
      <c r="LZ61" s="136">
        <v>5.97</v>
      </c>
      <c r="MA61" s="136"/>
      <c r="MB61" s="136">
        <v>5.27</v>
      </c>
      <c r="MC61" s="371">
        <v>5.83</v>
      </c>
      <c r="MD61" s="136">
        <f t="shared" si="173"/>
        <v>5.83</v>
      </c>
      <c r="ME61" s="371">
        <v>5.79</v>
      </c>
      <c r="MF61" s="884">
        <f t="shared" si="174"/>
        <v>5.79</v>
      </c>
      <c r="MG61" s="188">
        <v>5.91</v>
      </c>
      <c r="MH61" s="371">
        <f t="shared" si="175"/>
        <v>5.79</v>
      </c>
      <c r="MI61" s="371">
        <v>5.8</v>
      </c>
      <c r="MJ61" s="188">
        <v>6.21</v>
      </c>
      <c r="MK61" s="188">
        <f t="shared" si="176"/>
        <v>5.79</v>
      </c>
      <c r="ML61" s="371">
        <v>6.18</v>
      </c>
      <c r="MM61" s="371">
        <f t="shared" si="177"/>
        <v>5.79</v>
      </c>
      <c r="MN61" s="371">
        <v>6.28</v>
      </c>
      <c r="MO61" s="1051">
        <v>5.77</v>
      </c>
      <c r="MP61" s="371">
        <f t="shared" si="178"/>
        <v>5.77</v>
      </c>
      <c r="MQ61" s="371">
        <v>6.2</v>
      </c>
      <c r="MR61" s="1042">
        <v>5.79</v>
      </c>
      <c r="MS61" s="371">
        <f t="shared" si="179"/>
        <v>5.77</v>
      </c>
      <c r="MT61" s="371"/>
      <c r="MU61" s="1042">
        <v>6.26</v>
      </c>
      <c r="MV61" s="371">
        <f t="shared" si="180"/>
        <v>5.77</v>
      </c>
      <c r="MW61" s="1042">
        <v>6.26</v>
      </c>
      <c r="MX61" s="56">
        <f t="shared" si="181"/>
        <v>5.77</v>
      </c>
      <c r="MY61" s="1051">
        <v>6.22</v>
      </c>
      <c r="MZ61" s="913">
        <v>6.2</v>
      </c>
      <c r="NA61" s="1042">
        <f t="shared" si="182"/>
        <v>5.77</v>
      </c>
      <c r="NB61" s="1042">
        <v>6.11</v>
      </c>
      <c r="NC61" s="1042">
        <f t="shared" si="183"/>
        <v>5.77</v>
      </c>
      <c r="ND61" s="1042">
        <v>5.9</v>
      </c>
      <c r="NE61" s="55">
        <v>5.79</v>
      </c>
      <c r="NF61" s="1042">
        <f t="shared" si="184"/>
        <v>5.77</v>
      </c>
      <c r="NG61" s="1042"/>
      <c r="NH61" s="894">
        <f t="shared" si="185"/>
        <v>-1</v>
      </c>
      <c r="NP61" s="136"/>
      <c r="NQ61" s="136"/>
      <c r="NR61" s="136"/>
      <c r="NS61" s="136"/>
      <c r="NT61" s="136"/>
      <c r="NU61" s="136"/>
      <c r="NV61" s="136"/>
      <c r="NW61" s="136"/>
      <c r="NX61" s="136"/>
      <c r="NY61" s="136"/>
      <c r="NZ61" s="136"/>
      <c r="OA61" s="136"/>
      <c r="OB61" s="136"/>
      <c r="OC61" s="136"/>
      <c r="OD61" s="136"/>
      <c r="OE61" s="136"/>
      <c r="OF61" s="136"/>
      <c r="OG61" s="136"/>
      <c r="OH61" s="136"/>
      <c r="OI61" s="136"/>
      <c r="OJ61" s="136"/>
      <c r="OK61" s="136"/>
      <c r="OL61" s="136"/>
      <c r="OM61" s="136"/>
      <c r="ON61" s="136"/>
      <c r="OO61" s="136"/>
      <c r="OP61" s="136"/>
      <c r="OQ61" s="136"/>
      <c r="OR61" s="136"/>
      <c r="OS61" s="136"/>
      <c r="OT61" s="136"/>
      <c r="OU61" s="136"/>
      <c r="OV61" s="136"/>
      <c r="OW61" s="136">
        <v>5.71</v>
      </c>
      <c r="OX61" s="136"/>
      <c r="OY61" s="136">
        <v>5.76</v>
      </c>
      <c r="OZ61" s="136"/>
      <c r="PA61" s="136">
        <f t="shared" si="186"/>
        <v>5.71</v>
      </c>
      <c r="PB61" s="136">
        <v>6.18</v>
      </c>
      <c r="PC61" s="1051">
        <f t="shared" si="187"/>
        <v>5.71</v>
      </c>
      <c r="PD61" s="371">
        <v>5.79</v>
      </c>
      <c r="PE61" s="371" t="s">
        <v>1159</v>
      </c>
      <c r="PF61" s="371">
        <f t="shared" si="188"/>
        <v>5.71</v>
      </c>
      <c r="PG61" s="371">
        <v>6.01</v>
      </c>
      <c r="PH61" s="371">
        <f t="shared" si="189"/>
        <v>5.71</v>
      </c>
      <c r="PI61" s="371">
        <v>5.8</v>
      </c>
      <c r="PJ61" s="371">
        <f t="shared" si="190"/>
        <v>5.71</v>
      </c>
      <c r="PK61" s="371">
        <v>5.85</v>
      </c>
      <c r="PL61" s="1052">
        <v>5.73</v>
      </c>
      <c r="PM61" s="371">
        <f t="shared" si="191"/>
        <v>5.71</v>
      </c>
      <c r="PN61" s="371">
        <v>5.97</v>
      </c>
      <c r="PO61" s="1052">
        <v>5.74</v>
      </c>
      <c r="PP61" s="371">
        <f t="shared" si="192"/>
        <v>5.71</v>
      </c>
      <c r="PQ61" s="56">
        <v>6.1749999999999998</v>
      </c>
      <c r="PR61" s="1052">
        <v>5.56</v>
      </c>
      <c r="PS61" s="56">
        <f t="shared" si="193"/>
        <v>5.56</v>
      </c>
      <c r="PT61" s="1052">
        <v>6</v>
      </c>
      <c r="PU61" s="1052">
        <f t="shared" si="194"/>
        <v>5.56</v>
      </c>
      <c r="PV61" s="1052">
        <v>6.02</v>
      </c>
      <c r="PW61" s="38">
        <v>5.59</v>
      </c>
      <c r="PX61" s="1042">
        <f t="shared" si="195"/>
        <v>5.56</v>
      </c>
      <c r="PY61" s="38">
        <v>5.59</v>
      </c>
      <c r="PZ61" s="1042">
        <f t="shared" si="196"/>
        <v>5.56</v>
      </c>
      <c r="QA61" s="1042">
        <v>5.61</v>
      </c>
      <c r="QB61" s="1052">
        <v>6.02</v>
      </c>
      <c r="QC61" s="1052">
        <f t="shared" si="197"/>
        <v>5.56</v>
      </c>
      <c r="QD61" s="55">
        <v>5.77</v>
      </c>
      <c r="QE61" s="371">
        <f t="shared" si="198"/>
        <v>5.56</v>
      </c>
      <c r="QF61" s="38">
        <v>5.88</v>
      </c>
      <c r="QG61" s="1052">
        <f t="shared" si="199"/>
        <v>5.56</v>
      </c>
      <c r="QH61" s="38">
        <v>5.99</v>
      </c>
      <c r="QI61" s="1052">
        <f t="shared" si="200"/>
        <v>5.56</v>
      </c>
      <c r="QJ61" s="1052" t="s">
        <v>1159</v>
      </c>
      <c r="QK61" s="894"/>
      <c r="QL61" s="188"/>
      <c r="QM61" s="136"/>
      <c r="QN61" s="136"/>
      <c r="QO61" s="136"/>
      <c r="QP61" s="136"/>
      <c r="QQ61" s="136"/>
      <c r="QR61" s="136"/>
      <c r="QS61" s="136"/>
      <c r="QT61" s="136">
        <v>5.86</v>
      </c>
      <c r="QU61" s="136"/>
      <c r="QV61" s="136">
        <v>5.99</v>
      </c>
      <c r="QW61" s="136"/>
      <c r="QX61" s="136">
        <f t="shared" si="201"/>
        <v>5.86</v>
      </c>
      <c r="QY61" s="136">
        <v>5.79</v>
      </c>
      <c r="QZ61" s="1051">
        <f t="shared" si="202"/>
        <v>5.79</v>
      </c>
      <c r="RA61" s="136">
        <v>5.63</v>
      </c>
      <c r="RB61" s="371">
        <v>5.67</v>
      </c>
      <c r="RC61" s="371">
        <f t="shared" si="203"/>
        <v>5.63</v>
      </c>
      <c r="RD61" s="371">
        <v>5.71</v>
      </c>
      <c r="RE61" s="371">
        <v>6.2</v>
      </c>
      <c r="RF61" s="371">
        <f t="shared" si="204"/>
        <v>5.63</v>
      </c>
      <c r="RG61" s="371">
        <v>5.98</v>
      </c>
      <c r="RH61" s="371">
        <f t="shared" si="205"/>
        <v>5.63</v>
      </c>
      <c r="RI61" s="371">
        <v>5.8609999999999998</v>
      </c>
      <c r="RJ61" s="1051">
        <v>5.891</v>
      </c>
      <c r="RK61" s="1052">
        <v>6.03</v>
      </c>
      <c r="RL61" s="56">
        <f t="shared" si="206"/>
        <v>5.63</v>
      </c>
      <c r="RM61" s="1051" t="s">
        <v>1159</v>
      </c>
      <c r="RN61" s="38">
        <v>5.867</v>
      </c>
      <c r="RO61" s="1051">
        <f t="shared" si="207"/>
        <v>5.63</v>
      </c>
      <c r="RP61" s="1051">
        <v>5.82</v>
      </c>
      <c r="RQ61" s="38">
        <v>6.05</v>
      </c>
      <c r="RR61" s="1051">
        <f t="shared" si="208"/>
        <v>5.63</v>
      </c>
      <c r="RS61" s="1051">
        <v>5.91</v>
      </c>
      <c r="RT61" s="38">
        <v>6.1120000000000001</v>
      </c>
      <c r="RU61" s="38">
        <f t="shared" si="209"/>
        <v>5.63</v>
      </c>
      <c r="RV61" s="1042">
        <v>6.0609999999999999</v>
      </c>
      <c r="RW61" s="38">
        <v>6.06</v>
      </c>
      <c r="RX61" s="1042">
        <f t="shared" si="210"/>
        <v>5.63</v>
      </c>
      <c r="RY61" s="38">
        <v>5.91</v>
      </c>
      <c r="RZ61" s="38">
        <f t="shared" si="211"/>
        <v>5.63</v>
      </c>
      <c r="SA61" s="55">
        <v>6.19</v>
      </c>
      <c r="SB61" s="55">
        <f t="shared" si="212"/>
        <v>5.63</v>
      </c>
      <c r="SC61" s="55">
        <v>5.7</v>
      </c>
      <c r="SD61" s="38">
        <v>6.2200000000000006</v>
      </c>
      <c r="SE61" s="371">
        <f t="shared" si="213"/>
        <v>5.63</v>
      </c>
      <c r="SF61" s="38">
        <v>6.28</v>
      </c>
      <c r="SG61" s="371">
        <f t="shared" si="214"/>
        <v>5.63</v>
      </c>
      <c r="SH61" s="371">
        <v>5.99</v>
      </c>
      <c r="SI61" s="1052">
        <f t="shared" si="215"/>
        <v>5.63</v>
      </c>
      <c r="SJ61" s="1052" t="s">
        <v>1159</v>
      </c>
      <c r="SK61" s="1052">
        <f t="shared" si="216"/>
        <v>5.63</v>
      </c>
      <c r="SL61" s="38" t="s">
        <v>1159</v>
      </c>
      <c r="SM61" s="38" t="s">
        <v>1159</v>
      </c>
      <c r="SN61" s="38">
        <f t="shared" si="217"/>
        <v>5.63</v>
      </c>
      <c r="SO61" s="38" t="s">
        <v>1159</v>
      </c>
      <c r="SP61" s="38">
        <f t="shared" si="307"/>
        <v>5.63</v>
      </c>
      <c r="SQ61" s="38" t="s">
        <v>1159</v>
      </c>
      <c r="SR61" s="380"/>
      <c r="SS61" s="38">
        <v>5.97</v>
      </c>
      <c r="ST61" s="38">
        <v>6.05</v>
      </c>
      <c r="SU61" s="38">
        <v>5.9870000000000001</v>
      </c>
      <c r="SV61" s="38">
        <f t="shared" si="219"/>
        <v>5.97</v>
      </c>
      <c r="SW61" s="38">
        <v>5.67</v>
      </c>
      <c r="SX61" s="38">
        <v>5.55</v>
      </c>
      <c r="SY61" s="38">
        <v>6.23</v>
      </c>
      <c r="SZ61" s="38">
        <f t="shared" si="220"/>
        <v>5.97</v>
      </c>
      <c r="TA61" s="38">
        <v>6.46</v>
      </c>
      <c r="TB61" s="38">
        <v>6.47</v>
      </c>
      <c r="TC61" s="38">
        <f t="shared" si="221"/>
        <v>5.97</v>
      </c>
      <c r="TD61" s="38">
        <v>5.94</v>
      </c>
      <c r="TE61" s="38">
        <f t="shared" si="222"/>
        <v>5.94</v>
      </c>
      <c r="TF61" s="38">
        <v>6.21</v>
      </c>
      <c r="TG61" s="38">
        <v>6.25</v>
      </c>
      <c r="TH61" s="38">
        <v>6.41</v>
      </c>
      <c r="TI61" s="38">
        <f t="shared" si="223"/>
        <v>5.94</v>
      </c>
      <c r="TJ61" s="38">
        <v>6.3319999999999999</v>
      </c>
      <c r="TK61" s="38">
        <v>6.12</v>
      </c>
      <c r="TL61" s="38">
        <f t="shared" si="224"/>
        <v>5.94</v>
      </c>
      <c r="TM61" s="38"/>
      <c r="TN61" s="38">
        <v>6.4749999999999996</v>
      </c>
      <c r="TO61" s="38">
        <f t="shared" si="225"/>
        <v>5.94</v>
      </c>
      <c r="TP61" s="38">
        <v>6.4</v>
      </c>
      <c r="TQ61" s="38">
        <v>6.44</v>
      </c>
      <c r="TR61" s="38">
        <f t="shared" si="226"/>
        <v>5.94</v>
      </c>
      <c r="TS61" s="38">
        <v>6.45</v>
      </c>
      <c r="TT61" s="38">
        <f t="shared" si="227"/>
        <v>5.94</v>
      </c>
      <c r="TU61" s="38">
        <v>6.43</v>
      </c>
      <c r="TV61" s="38">
        <v>6.46</v>
      </c>
      <c r="TW61" s="38">
        <f t="shared" si="228"/>
        <v>5.94</v>
      </c>
      <c r="TX61" s="38">
        <v>6.4</v>
      </c>
      <c r="TY61" s="38">
        <f t="shared" si="229"/>
        <v>5.94</v>
      </c>
      <c r="TZ61" s="38">
        <v>6.4</v>
      </c>
      <c r="UA61" s="38">
        <v>6.43</v>
      </c>
      <c r="UB61" s="38">
        <f t="shared" si="230"/>
        <v>5.94</v>
      </c>
      <c r="UC61" s="38">
        <v>6.45</v>
      </c>
      <c r="UD61" s="38">
        <f t="shared" si="231"/>
        <v>5.94</v>
      </c>
      <c r="UE61" s="38">
        <v>6.32</v>
      </c>
      <c r="UF61" s="38">
        <v>6.46</v>
      </c>
      <c r="UG61" s="38">
        <f t="shared" si="232"/>
        <v>5.94</v>
      </c>
      <c r="UH61" s="38" t="s">
        <v>1159</v>
      </c>
      <c r="UI61" s="38">
        <f t="shared" si="233"/>
        <v>5.94</v>
      </c>
      <c r="UJ61" s="38" t="s">
        <v>1159</v>
      </c>
      <c r="UK61" s="38">
        <f t="shared" si="234"/>
        <v>5.94</v>
      </c>
      <c r="UL61" s="38" t="s">
        <v>1159</v>
      </c>
      <c r="UM61" s="38">
        <f t="shared" si="308"/>
        <v>5.94</v>
      </c>
      <c r="UN61" s="38" t="s">
        <v>1159</v>
      </c>
      <c r="UO61" s="894"/>
      <c r="UP61" s="56"/>
      <c r="UQ61" s="56"/>
      <c r="UR61" s="56"/>
      <c r="US61" s="56"/>
      <c r="UT61" s="56"/>
      <c r="UU61" s="56"/>
      <c r="UV61" s="56"/>
      <c r="UW61" s="56"/>
      <c r="UX61" s="56"/>
      <c r="UY61" s="56"/>
      <c r="UZ61" s="56"/>
      <c r="VA61" s="56"/>
      <c r="VB61" s="56"/>
      <c r="VC61" s="56">
        <v>6.4460000000000006</v>
      </c>
      <c r="VD61" s="1656">
        <v>5.88</v>
      </c>
      <c r="VE61" s="66">
        <f t="shared" si="236"/>
        <v>5.88</v>
      </c>
      <c r="VF61" s="1657">
        <v>5.91</v>
      </c>
      <c r="VG61" s="66">
        <f t="shared" si="237"/>
        <v>5.88</v>
      </c>
      <c r="VH61" s="56">
        <v>5.88</v>
      </c>
      <c r="VI61" s="371">
        <f t="shared" si="238"/>
        <v>5.88</v>
      </c>
      <c r="VJ61" s="371" t="s">
        <v>1159</v>
      </c>
      <c r="VK61" s="371" t="s">
        <v>1159</v>
      </c>
      <c r="VL61" s="371">
        <f t="shared" si="239"/>
        <v>5.88</v>
      </c>
      <c r="VM61" s="371" t="s">
        <v>1159</v>
      </c>
      <c r="VN61" s="371">
        <f t="shared" si="240"/>
        <v>5.88</v>
      </c>
      <c r="VO61" s="188" t="s">
        <v>1159</v>
      </c>
      <c r="VP61" s="371" t="s">
        <v>1159</v>
      </c>
      <c r="VQ61" s="1052">
        <f t="shared" si="241"/>
        <v>5.88</v>
      </c>
      <c r="VR61" s="371" t="s">
        <v>1159</v>
      </c>
      <c r="VS61" s="371" t="s">
        <v>1159</v>
      </c>
      <c r="VT61" s="371" t="s">
        <v>1159</v>
      </c>
      <c r="VU61" s="1042" t="s">
        <v>1159</v>
      </c>
      <c r="VV61" s="1042" t="s">
        <v>1159</v>
      </c>
      <c r="VW61" s="1042">
        <f t="shared" si="242"/>
        <v>5.88</v>
      </c>
      <c r="VX61" s="56" t="s">
        <v>1159</v>
      </c>
      <c r="VY61" s="56" t="s">
        <v>1159</v>
      </c>
      <c r="VZ61" s="1042" t="s">
        <v>1159</v>
      </c>
      <c r="WA61" s="1042" t="s">
        <v>1159</v>
      </c>
      <c r="WB61" s="56">
        <f t="shared" si="243"/>
        <v>5.88</v>
      </c>
      <c r="WC61" s="56" t="s">
        <v>1159</v>
      </c>
      <c r="WD61" s="1051" t="s">
        <v>1159</v>
      </c>
      <c r="WE61" s="1051">
        <f t="shared" si="244"/>
        <v>5.88</v>
      </c>
      <c r="WF61" s="1051" t="s">
        <v>1159</v>
      </c>
      <c r="WG61" s="1051" t="s">
        <v>1159</v>
      </c>
      <c r="WH61" s="1042">
        <f t="shared" si="245"/>
        <v>5.88</v>
      </c>
      <c r="WI61" s="1042" t="s">
        <v>1159</v>
      </c>
      <c r="WJ61" s="1042" t="s">
        <v>1159</v>
      </c>
      <c r="WK61" s="66" t="s">
        <v>1159</v>
      </c>
      <c r="WL61" s="53" t="s">
        <v>1159</v>
      </c>
      <c r="WM61" s="1042">
        <f t="shared" si="246"/>
        <v>5.88</v>
      </c>
      <c r="WN61" s="53" t="s">
        <v>1159</v>
      </c>
      <c r="WO61" s="53" t="s">
        <v>1159</v>
      </c>
      <c r="WP61" s="56">
        <f t="shared" si="247"/>
        <v>5.88</v>
      </c>
      <c r="WQ61" s="56" t="s">
        <v>1159</v>
      </c>
      <c r="WR61" s="56">
        <v>5.92</v>
      </c>
      <c r="WS61" s="56">
        <f t="shared" si="312"/>
        <v>5.88</v>
      </c>
      <c r="WT61" s="56" t="s">
        <v>1159</v>
      </c>
      <c r="WU61" s="56" t="s">
        <v>1159</v>
      </c>
      <c r="WV61" s="56">
        <f t="shared" si="313"/>
        <v>5.88</v>
      </c>
      <c r="WW61" s="56" t="s">
        <v>1159</v>
      </c>
      <c r="WX61" s="56" t="s">
        <v>1159</v>
      </c>
      <c r="WY61" s="56">
        <f t="shared" si="314"/>
        <v>5.88</v>
      </c>
      <c r="WZ61" s="56" t="s">
        <v>1159</v>
      </c>
      <c r="XA61" s="56" t="s">
        <v>1159</v>
      </c>
      <c r="XB61" s="1052">
        <f t="shared" si="315"/>
        <v>5.88</v>
      </c>
      <c r="XC61" s="1052" t="s">
        <v>1159</v>
      </c>
      <c r="XD61" s="1052">
        <f t="shared" si="316"/>
        <v>5.88</v>
      </c>
      <c r="XE61" s="1052"/>
      <c r="XF61" s="56" t="s">
        <v>1159</v>
      </c>
      <c r="XG61" s="56">
        <f t="shared" si="317"/>
        <v>5.88</v>
      </c>
      <c r="XH61" s="1052"/>
      <c r="XI61" s="1052"/>
      <c r="XJ61" s="1052"/>
      <c r="XK61" s="1052" t="s">
        <v>1159</v>
      </c>
      <c r="XL61" s="1052">
        <f t="shared" si="318"/>
        <v>5.88</v>
      </c>
      <c r="XM61" s="1052"/>
      <c r="XN61" s="1052" t="s">
        <v>1159</v>
      </c>
      <c r="XO61" s="894">
        <f t="shared" si="248"/>
        <v>-1</v>
      </c>
      <c r="XP61" s="894"/>
      <c r="XQ61" s="894"/>
      <c r="XR61" s="53">
        <v>5.79</v>
      </c>
      <c r="XS61" s="1042">
        <v>6.28</v>
      </c>
      <c r="XT61" s="53">
        <v>6.2</v>
      </c>
      <c r="XU61" s="53">
        <v>6.26</v>
      </c>
      <c r="XV61" s="53">
        <f t="shared" si="319"/>
        <v>5.79</v>
      </c>
      <c r="XW61" s="53">
        <v>6.2</v>
      </c>
      <c r="XX61" s="53">
        <v>6.12</v>
      </c>
      <c r="XY61" s="53">
        <f t="shared" si="320"/>
        <v>5.79</v>
      </c>
      <c r="XZ61" s="1042">
        <v>6.17</v>
      </c>
      <c r="YA61" s="53">
        <v>6.16</v>
      </c>
      <c r="YB61" s="1042">
        <f t="shared" si="321"/>
        <v>5.79</v>
      </c>
      <c r="YC61" s="1042">
        <v>6.22</v>
      </c>
      <c r="YD61" s="38">
        <v>6.16</v>
      </c>
      <c r="YE61" s="38">
        <f t="shared" si="322"/>
        <v>5.79</v>
      </c>
      <c r="YF61" s="38" t="s">
        <v>1159</v>
      </c>
      <c r="YG61" s="38" t="s">
        <v>1159</v>
      </c>
      <c r="YH61" s="38">
        <f t="shared" si="323"/>
        <v>5.79</v>
      </c>
      <c r="YI61" s="38" t="s">
        <v>1159</v>
      </c>
      <c r="YJ61" s="38" t="s">
        <v>1159</v>
      </c>
      <c r="YK61" s="55">
        <f t="shared" si="324"/>
        <v>5.79</v>
      </c>
      <c r="YL61" s="15" t="s">
        <v>1159</v>
      </c>
      <c r="YM61" s="15">
        <f t="shared" si="325"/>
        <v>5.79</v>
      </c>
      <c r="YN61" s="38" t="s">
        <v>1159</v>
      </c>
      <c r="YO61" s="380"/>
      <c r="YP61" s="38"/>
      <c r="YQ61" s="38"/>
      <c r="YR61" s="53">
        <v>6.32</v>
      </c>
      <c r="YS61" s="1042">
        <v>6.35</v>
      </c>
      <c r="YT61" s="1042">
        <f t="shared" si="250"/>
        <v>6.32</v>
      </c>
      <c r="YU61" s="56">
        <v>6.33</v>
      </c>
      <c r="YV61" s="1042">
        <f t="shared" si="251"/>
        <v>6.32</v>
      </c>
      <c r="YW61" s="1042">
        <v>6.48</v>
      </c>
      <c r="YX61" s="1042">
        <v>6.46</v>
      </c>
      <c r="YY61" s="1042">
        <f t="shared" si="252"/>
        <v>6.32</v>
      </c>
      <c r="YZ61" s="1042">
        <v>6.43</v>
      </c>
      <c r="ZA61" s="1042">
        <f t="shared" si="253"/>
        <v>6.32</v>
      </c>
      <c r="ZB61" s="1042" t="s">
        <v>1159</v>
      </c>
      <c r="ZC61" s="1042" t="s">
        <v>1159</v>
      </c>
      <c r="ZD61" s="1042">
        <f t="shared" si="254"/>
        <v>6.32</v>
      </c>
      <c r="ZE61" s="371" t="s">
        <v>1159</v>
      </c>
      <c r="ZF61" s="1052">
        <f t="shared" si="255"/>
        <v>6.32</v>
      </c>
      <c r="ZG61" s="1052" t="s">
        <v>1159</v>
      </c>
      <c r="ZH61" s="1052">
        <f t="shared" si="327"/>
        <v>6.32</v>
      </c>
      <c r="ZI61" s="1052"/>
      <c r="ZJ61" s="380">
        <f t="shared" si="328"/>
        <v>-1</v>
      </c>
      <c r="ZK61" s="1255"/>
      <c r="ZL61" s="1255"/>
      <c r="ZM61" s="1255">
        <v>5.88</v>
      </c>
      <c r="ZN61" s="1255">
        <v>6.3410000000000002</v>
      </c>
      <c r="ZO61" s="1255">
        <v>6.37</v>
      </c>
      <c r="ZP61" s="1255">
        <f t="shared" si="257"/>
        <v>5.88</v>
      </c>
      <c r="ZQ61" s="1255">
        <v>5.9</v>
      </c>
      <c r="ZR61" s="1255">
        <v>6.11</v>
      </c>
      <c r="ZS61" s="1255">
        <f t="shared" si="258"/>
        <v>5.88</v>
      </c>
      <c r="ZT61" s="1255">
        <v>6.01</v>
      </c>
      <c r="ZU61" s="1255">
        <f t="shared" si="259"/>
        <v>5.88</v>
      </c>
      <c r="ZV61" s="1255">
        <v>5.98</v>
      </c>
      <c r="ZW61" s="38">
        <v>5.86</v>
      </c>
      <c r="ZX61" s="38">
        <f t="shared" si="260"/>
        <v>5.86</v>
      </c>
      <c r="ZY61" s="1447" t="s">
        <v>1159</v>
      </c>
      <c r="ZZ61" s="38">
        <f t="shared" si="261"/>
        <v>5.86</v>
      </c>
      <c r="AAA61" s="38" t="s">
        <v>1159</v>
      </c>
      <c r="AAB61" s="55">
        <f t="shared" si="262"/>
        <v>5.86</v>
      </c>
      <c r="AAC61" s="38" t="s">
        <v>1159</v>
      </c>
      <c r="AAD61" s="38">
        <f t="shared" si="309"/>
        <v>5.86</v>
      </c>
      <c r="AAE61" s="38" t="s">
        <v>1159</v>
      </c>
      <c r="AAF61" s="894"/>
      <c r="AAG61" s="53" t="s">
        <v>1159</v>
      </c>
      <c r="AAH61" s="1042" t="s">
        <v>1159</v>
      </c>
      <c r="AAI61" s="1042" t="str">
        <f t="shared" si="265"/>
        <v>Blocked</v>
      </c>
      <c r="AAJ61" s="1042" t="s">
        <v>1159</v>
      </c>
      <c r="AAK61" s="1042" t="s">
        <v>1159</v>
      </c>
      <c r="AAL61" s="56" t="s">
        <v>1159</v>
      </c>
      <c r="AAM61" s="1042" t="s">
        <v>1159</v>
      </c>
      <c r="AAN61" s="1042" t="s">
        <v>1159</v>
      </c>
      <c r="AAO61" s="1042"/>
      <c r="AAP61" s="1042" t="s">
        <v>1159</v>
      </c>
      <c r="AAQ61" s="1042" t="s">
        <v>1159</v>
      </c>
      <c r="AAR61" s="1042" t="s">
        <v>1159</v>
      </c>
      <c r="AAS61" s="1042"/>
      <c r="AAT61" s="1042" t="s">
        <v>1496</v>
      </c>
      <c r="AAU61" s="38"/>
      <c r="AAV61" s="38" t="s">
        <v>1159</v>
      </c>
      <c r="AAW61" s="38" t="s">
        <v>1159</v>
      </c>
      <c r="AAX61" s="1042" t="s">
        <v>1159</v>
      </c>
      <c r="AAY61" s="9" t="s">
        <v>1159</v>
      </c>
      <c r="AAZ61" s="9" t="s">
        <v>1159</v>
      </c>
      <c r="ABA61" s="9" t="s">
        <v>1496</v>
      </c>
      <c r="ABB61" s="1653"/>
      <c r="ABC61" s="9" t="s">
        <v>1159</v>
      </c>
      <c r="ABD61" s="9" t="str">
        <f t="shared" si="272"/>
        <v>Blocked</v>
      </c>
      <c r="ABE61" s="9" t="s">
        <v>1159</v>
      </c>
      <c r="ABF61" s="1653"/>
      <c r="ABG61" s="9" t="s">
        <v>1159</v>
      </c>
      <c r="ABH61" s="9" t="str">
        <f t="shared" si="274"/>
        <v>Blocked</v>
      </c>
      <c r="ABI61" s="9" t="s">
        <v>1159</v>
      </c>
      <c r="ABJ61" s="1653"/>
      <c r="ABK61" s="56" t="s">
        <v>1159</v>
      </c>
      <c r="ABL61" s="9" t="str">
        <f t="shared" si="276"/>
        <v>Blocked</v>
      </c>
      <c r="ABM61" s="9" t="s">
        <v>1159</v>
      </c>
      <c r="ABN61" s="1653"/>
      <c r="ABO61" s="1658" t="s">
        <v>2657</v>
      </c>
      <c r="ABP61" s="372" t="s">
        <v>2658</v>
      </c>
      <c r="ABQ61" s="36"/>
      <c r="ABR61" s="36" t="str">
        <f t="shared" si="278"/>
        <v xml:space="preserve">1. Better than baseline </v>
      </c>
      <c r="ABS61" s="36" t="str">
        <f t="shared" si="279"/>
        <v>4.Blocker/Not Executed</v>
      </c>
      <c r="ABT61" s="36" t="str">
        <f t="shared" si="280"/>
        <v>4.Blocker/Not Executed</v>
      </c>
      <c r="ABU61" s="36" t="str">
        <f t="shared" si="281"/>
        <v>4.Blocker/Not Executed</v>
      </c>
      <c r="ABV61" s="36" t="str">
        <f t="shared" si="282"/>
        <v xml:space="preserve">1. Better than baseline </v>
      </c>
      <c r="ABW61" s="36" t="str">
        <f t="shared" si="283"/>
        <v xml:space="preserve">1. Better than baseline </v>
      </c>
      <c r="ABX61" s="36" t="str">
        <f t="shared" si="284"/>
        <v xml:space="preserve">1. Better than baseline </v>
      </c>
      <c r="ABY61" s="36" t="str">
        <f t="shared" si="285"/>
        <v>4.Blocker/Not Executed</v>
      </c>
      <c r="ABZ61" s="59" t="str">
        <f t="shared" si="286"/>
        <v>4.Blocker/Not Executed</v>
      </c>
      <c r="ACA61" s="36" t="str">
        <f t="shared" si="287"/>
        <v>4.Blocker/Not Executed</v>
      </c>
      <c r="ACB61" s="36" t="str">
        <f t="shared" si="288"/>
        <v>4.Blocker/Not Executed</v>
      </c>
      <c r="ACC61" s="38" t="str">
        <f t="shared" si="289"/>
        <v>4.Blocker/Not Executed</v>
      </c>
      <c r="ACD61" s="38" t="str">
        <f t="shared" si="290"/>
        <v xml:space="preserve">1. Better than baseline </v>
      </c>
      <c r="ACE61" s="38" t="str">
        <f t="shared" si="291"/>
        <v>4.Blocker/Not Executed</v>
      </c>
      <c r="ACF61" s="38" t="str">
        <f t="shared" si="292"/>
        <v>4.Blocker/Not Executed</v>
      </c>
    </row>
    <row r="62" spans="1:760" s="4" customFormat="1" ht="44" thickBot="1" x14ac:dyDescent="0.4">
      <c r="A62" s="1694">
        <v>57</v>
      </c>
      <c r="B62" s="38" t="s">
        <v>18</v>
      </c>
      <c r="C62" s="38" t="s">
        <v>1254</v>
      </c>
      <c r="D62" s="38" t="s">
        <v>2307</v>
      </c>
      <c r="E62" s="38" t="s">
        <v>2307</v>
      </c>
      <c r="F62" s="38" t="s">
        <v>2329</v>
      </c>
      <c r="G62" s="38" t="s">
        <v>2659</v>
      </c>
      <c r="H62" s="29"/>
      <c r="I62" s="29"/>
      <c r="J62" s="29"/>
      <c r="K62" s="29"/>
      <c r="L62" s="29"/>
      <c r="M62" s="29"/>
      <c r="N62" s="29"/>
      <c r="O62" s="29"/>
      <c r="P62" s="29"/>
      <c r="Q62" s="29"/>
      <c r="R62" s="29"/>
      <c r="S62" s="29"/>
      <c r="T62" s="29"/>
      <c r="U62" s="29"/>
      <c r="V62" s="29"/>
      <c r="W62" s="29"/>
      <c r="X62" s="29"/>
      <c r="Y62" s="29"/>
      <c r="Z62" s="29"/>
      <c r="AA62" s="29"/>
      <c r="AB62" s="29"/>
      <c r="AC62" s="29"/>
      <c r="AD62" s="29"/>
      <c r="AE62" s="29"/>
      <c r="AF62" s="29"/>
      <c r="AG62" s="29"/>
      <c r="AH62" s="29"/>
      <c r="AI62" s="29"/>
      <c r="AJ62" s="29"/>
      <c r="AK62" s="55">
        <v>5.99</v>
      </c>
      <c r="AL62" s="64"/>
      <c r="AM62" s="55">
        <v>5.73</v>
      </c>
      <c r="AN62" s="55"/>
      <c r="AO62" s="55">
        <f t="shared" si="293"/>
        <v>5.99</v>
      </c>
      <c r="AP62" s="59">
        <v>5.91</v>
      </c>
      <c r="AQ62" s="27">
        <f t="shared" si="294"/>
        <v>5.91</v>
      </c>
      <c r="AR62" s="1148"/>
      <c r="AS62" s="380">
        <f t="shared" si="295"/>
        <v>-1</v>
      </c>
      <c r="AT62" s="64"/>
      <c r="AU62" s="64"/>
      <c r="AV62" s="64"/>
      <c r="AW62" s="64"/>
      <c r="AX62" s="64"/>
      <c r="AY62" s="64"/>
      <c r="AZ62" s="64"/>
      <c r="BA62" s="64"/>
      <c r="BB62" s="64"/>
      <c r="BC62" s="64"/>
      <c r="BD62" s="64"/>
      <c r="BE62" s="64"/>
      <c r="BF62" s="64"/>
      <c r="BG62" s="64"/>
      <c r="BH62" s="64"/>
      <c r="BI62" s="64"/>
      <c r="BJ62" s="64"/>
      <c r="BK62" s="64"/>
      <c r="BL62" s="64"/>
      <c r="BM62" s="64"/>
      <c r="BN62" s="64"/>
      <c r="BO62" s="64"/>
      <c r="BP62" s="64"/>
      <c r="BQ62" s="64"/>
      <c r="BR62" s="64"/>
      <c r="BS62" s="64"/>
      <c r="BT62" s="64"/>
      <c r="BU62" s="64"/>
      <c r="BV62" s="64"/>
      <c r="BW62" s="64"/>
      <c r="BX62" s="64"/>
      <c r="BY62" s="64"/>
      <c r="BZ62" s="64"/>
      <c r="CA62" s="64"/>
      <c r="CB62" s="64"/>
      <c r="CC62" s="64"/>
      <c r="CD62" s="64"/>
      <c r="CE62" s="64"/>
      <c r="CF62" s="64"/>
      <c r="CG62" s="64"/>
      <c r="CH62" s="64"/>
      <c r="CI62" s="64"/>
      <c r="CJ62" s="64"/>
      <c r="CK62" s="64"/>
      <c r="CL62" s="64"/>
      <c r="CM62" s="64"/>
      <c r="CN62" s="64"/>
      <c r="CO62" s="64"/>
      <c r="CP62" s="64"/>
      <c r="CQ62" s="64"/>
      <c r="CR62" s="64"/>
      <c r="CS62" s="64"/>
      <c r="CT62" s="64"/>
      <c r="CU62" s="64"/>
      <c r="CV62" s="64"/>
      <c r="CW62" s="64"/>
      <c r="CX62" s="64"/>
      <c r="CY62" s="64"/>
      <c r="CZ62" s="64"/>
      <c r="DA62" s="64">
        <v>5.99</v>
      </c>
      <c r="DB62" s="64"/>
      <c r="DC62" s="64"/>
      <c r="DD62" s="38">
        <f>MIN(DA62,DC62)</f>
        <v>5.99</v>
      </c>
      <c r="DE62" s="27">
        <v>5.95</v>
      </c>
      <c r="DF62" s="55">
        <v>6.34</v>
      </c>
      <c r="DG62" s="1042">
        <f>(MIN(DD62,DF62))</f>
        <v>5.99</v>
      </c>
      <c r="DH62" s="913">
        <v>6.19</v>
      </c>
      <c r="DI62" s="27">
        <v>6.09</v>
      </c>
      <c r="DJ62" s="380">
        <f>(DI62-DG62)/DG62</f>
        <v>1.669449081802999E-2</v>
      </c>
      <c r="DK62" s="64"/>
      <c r="DL62" s="64"/>
      <c r="DM62" s="64"/>
      <c r="DN62" s="64"/>
      <c r="DO62" s="64"/>
      <c r="DP62" s="64"/>
      <c r="DQ62" s="64"/>
      <c r="DR62" s="64"/>
      <c r="DS62" s="64"/>
      <c r="DT62" s="64"/>
      <c r="DU62" s="64"/>
      <c r="DV62" s="64"/>
      <c r="DW62" s="64"/>
      <c r="DX62" s="64"/>
      <c r="DY62" s="64"/>
      <c r="DZ62" s="64"/>
      <c r="EA62" s="64"/>
      <c r="EB62" s="64"/>
      <c r="EC62" s="64"/>
      <c r="ED62" s="64"/>
      <c r="EE62" s="64"/>
      <c r="EF62" s="64"/>
      <c r="EG62" s="64"/>
      <c r="EH62" s="64"/>
      <c r="EI62" s="64"/>
      <c r="EJ62" s="64"/>
      <c r="EK62" s="64"/>
      <c r="EL62" s="64"/>
      <c r="EM62" s="64"/>
      <c r="EN62" s="64"/>
      <c r="EO62" s="64"/>
      <c r="EP62" s="64"/>
      <c r="EQ62" s="64"/>
      <c r="ER62" s="64">
        <v>5.81</v>
      </c>
      <c r="ES62" s="64"/>
      <c r="ET62" s="64">
        <v>6.21</v>
      </c>
      <c r="EU62" s="64"/>
      <c r="EV62" s="1042">
        <f t="shared" si="296"/>
        <v>5.81</v>
      </c>
      <c r="EW62" s="1148">
        <v>5.91</v>
      </c>
      <c r="EX62" s="53">
        <f t="shared" si="297"/>
        <v>5.81</v>
      </c>
      <c r="EY62" s="38">
        <v>5.81</v>
      </c>
      <c r="EZ62" s="1592">
        <f t="shared" si="298"/>
        <v>0</v>
      </c>
      <c r="FA62" s="64"/>
      <c r="FB62" s="64"/>
      <c r="FC62" s="64"/>
      <c r="FD62" s="64"/>
      <c r="FE62" s="64"/>
      <c r="FF62" s="64"/>
      <c r="FG62" s="64"/>
      <c r="FH62" s="64"/>
      <c r="FI62" s="64"/>
      <c r="FJ62" s="64"/>
      <c r="FK62" s="64"/>
      <c r="FL62" s="64"/>
      <c r="FM62" s="64"/>
      <c r="FN62" s="64"/>
      <c r="FO62" s="64"/>
      <c r="FP62" s="64"/>
      <c r="FQ62" s="64"/>
      <c r="FR62" s="64"/>
      <c r="FS62" s="64"/>
      <c r="FT62" s="64"/>
      <c r="FU62" s="64"/>
      <c r="FV62" s="64"/>
      <c r="FW62" s="64"/>
      <c r="FX62" s="64"/>
      <c r="FY62" s="64"/>
      <c r="FZ62" s="64"/>
      <c r="GA62" s="64"/>
      <c r="GB62" s="64"/>
      <c r="GC62" s="64"/>
      <c r="GD62" s="64"/>
      <c r="GE62" s="64"/>
      <c r="GF62" s="64"/>
      <c r="GG62" s="64"/>
      <c r="GH62" s="64"/>
      <c r="GI62" s="64"/>
      <c r="GJ62" s="64"/>
      <c r="GK62" s="64">
        <v>7.09</v>
      </c>
      <c r="GL62" s="64"/>
      <c r="GM62" s="64"/>
      <c r="GN62" s="64">
        <v>6.31</v>
      </c>
      <c r="GO62" s="64"/>
      <c r="GP62" s="64">
        <f t="shared" si="299"/>
        <v>7.09</v>
      </c>
      <c r="GQ62" s="64">
        <v>7.21</v>
      </c>
      <c r="GR62" s="27">
        <f t="shared" si="300"/>
        <v>7.09</v>
      </c>
      <c r="GS62" s="27">
        <v>7.09</v>
      </c>
      <c r="GT62" s="55">
        <v>7.21</v>
      </c>
      <c r="GU62" s="55">
        <f t="shared" si="301"/>
        <v>7.09</v>
      </c>
      <c r="GV62" s="1148">
        <v>7.1</v>
      </c>
      <c r="GW62" s="1148">
        <f t="shared" si="165"/>
        <v>7.09</v>
      </c>
      <c r="GX62" s="1148"/>
      <c r="GY62" s="380">
        <f t="shared" si="302"/>
        <v>-1</v>
      </c>
      <c r="HZ62" s="64"/>
      <c r="IA62" s="64"/>
      <c r="IB62" s="64"/>
      <c r="IC62" s="64"/>
      <c r="ID62" s="64"/>
      <c r="IE62" s="64"/>
      <c r="IF62" s="64"/>
      <c r="IG62" s="64"/>
      <c r="IH62" s="64"/>
      <c r="II62" s="64"/>
      <c r="IJ62" s="64"/>
      <c r="IK62" s="64"/>
      <c r="IL62" s="64"/>
      <c r="IM62" s="64"/>
      <c r="IN62" s="64"/>
      <c r="IO62" s="64"/>
      <c r="IP62" s="64"/>
      <c r="IQ62" s="64"/>
      <c r="IR62" s="64"/>
      <c r="IS62" s="64"/>
      <c r="IT62" s="64"/>
      <c r="IU62" s="64"/>
      <c r="IV62" s="64"/>
      <c r="IW62" s="64"/>
      <c r="IX62" s="64"/>
      <c r="IY62" s="64"/>
      <c r="IZ62" s="64"/>
      <c r="JA62" s="64"/>
      <c r="JB62" s="64"/>
      <c r="JC62" s="64"/>
      <c r="JD62" s="64"/>
      <c r="JE62" s="64"/>
      <c r="JF62" s="64"/>
      <c r="JG62" s="64">
        <v>6.04</v>
      </c>
      <c r="JH62" s="64"/>
      <c r="JI62" s="64">
        <v>6.24</v>
      </c>
      <c r="JJ62" s="64"/>
      <c r="JK62" s="64">
        <f t="shared" si="303"/>
        <v>6.04</v>
      </c>
      <c r="JL62" s="64">
        <v>6.22</v>
      </c>
      <c r="JM62" s="913">
        <f t="shared" si="304"/>
        <v>6.04</v>
      </c>
      <c r="JN62" s="55">
        <v>6.07</v>
      </c>
      <c r="JO62" s="1148">
        <f t="shared" si="305"/>
        <v>6.04</v>
      </c>
      <c r="JP62" s="1148">
        <v>6.09</v>
      </c>
      <c r="JQ62" s="1148">
        <f t="shared" si="166"/>
        <v>6.04</v>
      </c>
      <c r="JR62" s="55">
        <v>6.38</v>
      </c>
      <c r="JS62" s="1042">
        <v>6.17</v>
      </c>
      <c r="JT62" s="1148">
        <f t="shared" si="167"/>
        <v>6.04</v>
      </c>
      <c r="JU62" s="371">
        <v>6.44</v>
      </c>
      <c r="JV62" s="1042">
        <v>6.19</v>
      </c>
      <c r="JW62" s="1148">
        <f t="shared" si="168"/>
        <v>6.04</v>
      </c>
      <c r="JX62" s="55">
        <v>6.3</v>
      </c>
      <c r="JY62" s="1042">
        <v>6.5</v>
      </c>
      <c r="JZ62" s="1148">
        <f t="shared" si="169"/>
        <v>6.04</v>
      </c>
      <c r="KA62" s="55">
        <v>6.38</v>
      </c>
      <c r="KB62" s="55">
        <f t="shared" si="170"/>
        <v>6.04</v>
      </c>
      <c r="KC62" s="55">
        <v>6.44</v>
      </c>
      <c r="KD62" s="38">
        <v>6.61</v>
      </c>
      <c r="KE62" s="1042">
        <f t="shared" si="171"/>
        <v>6.04</v>
      </c>
      <c r="KF62" s="1042">
        <v>6.12</v>
      </c>
      <c r="KG62" s="55">
        <v>6.21</v>
      </c>
      <c r="KH62" s="1042">
        <f t="shared" si="172"/>
        <v>6.04</v>
      </c>
      <c r="KI62" s="1042">
        <v>6.11</v>
      </c>
      <c r="KJ62" s="55">
        <v>6.13</v>
      </c>
      <c r="KK62" s="1042">
        <f t="shared" si="306"/>
        <v>6.04</v>
      </c>
      <c r="KL62" s="1042"/>
      <c r="KM62" s="380">
        <f t="shared" si="310"/>
        <v>-1</v>
      </c>
      <c r="KN62" s="64"/>
      <c r="KO62" s="64"/>
      <c r="KP62" s="64"/>
      <c r="KQ62" s="64"/>
      <c r="KR62" s="64"/>
      <c r="KS62" s="64"/>
      <c r="KT62" s="64"/>
      <c r="KU62" s="64"/>
      <c r="KV62" s="64"/>
      <c r="KW62" s="64"/>
      <c r="KX62" s="64"/>
      <c r="KY62" s="64"/>
      <c r="KZ62" s="64"/>
      <c r="LA62" s="64"/>
      <c r="LB62" s="64"/>
      <c r="LC62" s="64"/>
      <c r="LD62" s="64"/>
      <c r="LE62" s="64" t="s">
        <v>1189</v>
      </c>
      <c r="LF62" s="64"/>
      <c r="LG62" s="64"/>
      <c r="LH62" s="64"/>
      <c r="LI62" s="64"/>
      <c r="LJ62" s="64"/>
      <c r="LK62" s="64"/>
      <c r="LL62" s="64"/>
      <c r="LM62" s="64"/>
      <c r="LN62" s="64"/>
      <c r="LO62" s="64"/>
      <c r="LP62" s="64"/>
      <c r="LQ62" s="64"/>
      <c r="LR62" s="64"/>
      <c r="LS62" s="64"/>
      <c r="LT62" s="64"/>
      <c r="LU62" s="64"/>
      <c r="LV62" s="64"/>
      <c r="LW62" s="64"/>
      <c r="LX62" s="64"/>
      <c r="LY62" s="64"/>
      <c r="LZ62" s="64">
        <v>6.54</v>
      </c>
      <c r="MA62" s="64"/>
      <c r="MB62" s="64">
        <v>5.49</v>
      </c>
      <c r="MC62" s="55">
        <v>6.54</v>
      </c>
      <c r="MD62" s="64">
        <f t="shared" si="173"/>
        <v>6.54</v>
      </c>
      <c r="ME62" s="55">
        <v>6.53</v>
      </c>
      <c r="MF62" s="913">
        <f t="shared" si="174"/>
        <v>6.53</v>
      </c>
      <c r="MG62" s="1148">
        <v>6.43</v>
      </c>
      <c r="MH62" s="55">
        <f t="shared" si="175"/>
        <v>6.43</v>
      </c>
      <c r="MI62" s="55">
        <v>6.44</v>
      </c>
      <c r="MJ62" s="1148">
        <v>6.5</v>
      </c>
      <c r="MK62" s="1148">
        <f t="shared" si="176"/>
        <v>6.43</v>
      </c>
      <c r="ML62" s="1148">
        <v>6.51</v>
      </c>
      <c r="MM62" s="1148">
        <f t="shared" si="177"/>
        <v>6.43</v>
      </c>
      <c r="MN62" s="1148">
        <v>6.44</v>
      </c>
      <c r="MO62" s="1042">
        <v>6.5</v>
      </c>
      <c r="MP62" s="1148">
        <f t="shared" si="178"/>
        <v>6.43</v>
      </c>
      <c r="MQ62" s="371">
        <v>6.55</v>
      </c>
      <c r="MR62" s="1042">
        <v>6.52</v>
      </c>
      <c r="MS62" s="1148">
        <f t="shared" si="179"/>
        <v>6.43</v>
      </c>
      <c r="MT62" s="55"/>
      <c r="MU62" s="1042">
        <v>6.55</v>
      </c>
      <c r="MV62" s="55">
        <f t="shared" si="180"/>
        <v>6.43</v>
      </c>
      <c r="MW62" s="1042">
        <v>6.8</v>
      </c>
      <c r="MX62" s="1042">
        <f t="shared" si="181"/>
        <v>6.43</v>
      </c>
      <c r="MY62" s="1042">
        <v>6.58</v>
      </c>
      <c r="MZ62" s="913">
        <v>6.59</v>
      </c>
      <c r="NA62" s="1042">
        <f t="shared" si="182"/>
        <v>6.43</v>
      </c>
      <c r="NB62" s="1042">
        <v>6.51</v>
      </c>
      <c r="NC62" s="1042">
        <f t="shared" si="183"/>
        <v>6.43</v>
      </c>
      <c r="ND62" s="1042">
        <v>6.45</v>
      </c>
      <c r="NE62" s="55">
        <v>6.53</v>
      </c>
      <c r="NF62" s="1042">
        <f t="shared" si="184"/>
        <v>6.43</v>
      </c>
      <c r="NG62" s="1042"/>
      <c r="NH62" s="380">
        <f t="shared" si="185"/>
        <v>-1</v>
      </c>
      <c r="NP62" s="64"/>
      <c r="NQ62" s="64"/>
      <c r="NR62" s="64"/>
      <c r="NS62" s="64"/>
      <c r="NT62" s="64"/>
      <c r="NU62" s="64"/>
      <c r="NV62" s="64"/>
      <c r="NW62" s="64"/>
      <c r="NX62" s="64"/>
      <c r="NY62" s="64"/>
      <c r="NZ62" s="64"/>
      <c r="OA62" s="64"/>
      <c r="OB62" s="64"/>
      <c r="OC62" s="64"/>
      <c r="OD62" s="64"/>
      <c r="OE62" s="64"/>
      <c r="OF62" s="64"/>
      <c r="OG62" s="64"/>
      <c r="OH62" s="64"/>
      <c r="OI62" s="64"/>
      <c r="OJ62" s="64"/>
      <c r="OK62" s="64"/>
      <c r="OL62" s="64"/>
      <c r="OM62" s="64"/>
      <c r="ON62" s="64"/>
      <c r="OO62" s="64"/>
      <c r="OP62" s="64"/>
      <c r="OQ62" s="64"/>
      <c r="OR62" s="64"/>
      <c r="OS62" s="64"/>
      <c r="OT62" s="64"/>
      <c r="OU62" s="64"/>
      <c r="OV62" s="64"/>
      <c r="OW62" s="64">
        <v>6.48</v>
      </c>
      <c r="OX62" s="64"/>
      <c r="OY62" s="64">
        <v>6.5</v>
      </c>
      <c r="OZ62" s="64"/>
      <c r="PA62" s="64">
        <f t="shared" si="186"/>
        <v>6.48</v>
      </c>
      <c r="PB62" s="64">
        <v>6.56</v>
      </c>
      <c r="PC62" s="1042">
        <f t="shared" si="187"/>
        <v>6.48</v>
      </c>
      <c r="PD62" s="55">
        <v>6.95</v>
      </c>
      <c r="PE62" s="55">
        <v>6.35</v>
      </c>
      <c r="PF62" s="55">
        <f t="shared" si="188"/>
        <v>6.35</v>
      </c>
      <c r="PG62" s="55">
        <v>6.39</v>
      </c>
      <c r="PH62" s="55">
        <f t="shared" si="189"/>
        <v>6.35</v>
      </c>
      <c r="PI62" s="55">
        <v>6.34</v>
      </c>
      <c r="PJ62" s="55">
        <f t="shared" si="190"/>
        <v>6.34</v>
      </c>
      <c r="PK62" s="55">
        <v>6.39</v>
      </c>
      <c r="PL62" s="38">
        <v>6.32</v>
      </c>
      <c r="PM62" s="55">
        <f t="shared" si="191"/>
        <v>6.32</v>
      </c>
      <c r="PN62" s="55">
        <v>6.61</v>
      </c>
      <c r="PO62" s="38">
        <v>6.33</v>
      </c>
      <c r="PP62" s="55">
        <f t="shared" si="192"/>
        <v>6.32</v>
      </c>
      <c r="PQ62" s="53">
        <v>6.6807999999999996</v>
      </c>
      <c r="PR62" s="38">
        <v>6.33</v>
      </c>
      <c r="PS62" s="53">
        <f t="shared" si="193"/>
        <v>6.32</v>
      </c>
      <c r="PT62" s="38">
        <v>6.52</v>
      </c>
      <c r="PU62" s="38">
        <f t="shared" si="194"/>
        <v>6.32</v>
      </c>
      <c r="PV62" s="38">
        <v>6.52</v>
      </c>
      <c r="PW62" s="38">
        <v>6.84</v>
      </c>
      <c r="PX62" s="1042">
        <f t="shared" si="195"/>
        <v>6.32</v>
      </c>
      <c r="PY62" s="38">
        <v>6.51</v>
      </c>
      <c r="PZ62" s="1042">
        <f t="shared" si="196"/>
        <v>6.32</v>
      </c>
      <c r="QA62" s="1042">
        <v>6.55</v>
      </c>
      <c r="QB62" s="38">
        <v>6.33</v>
      </c>
      <c r="QC62" s="38">
        <f t="shared" si="197"/>
        <v>6.32</v>
      </c>
      <c r="QD62" s="55">
        <v>6.79</v>
      </c>
      <c r="QE62" s="38">
        <f t="shared" si="198"/>
        <v>6.32</v>
      </c>
      <c r="QF62" s="38">
        <v>6.74</v>
      </c>
      <c r="QG62" s="38">
        <f t="shared" si="199"/>
        <v>6.32</v>
      </c>
      <c r="QH62" s="38">
        <v>6.19</v>
      </c>
      <c r="QI62" s="38">
        <f t="shared" si="200"/>
        <v>6.19</v>
      </c>
      <c r="QJ62" s="38">
        <v>6.46</v>
      </c>
      <c r="QK62" s="380">
        <f>(QJ62-QI62)/QI62</f>
        <v>4.3618739903069394E-2</v>
      </c>
      <c r="QL62" s="1148"/>
      <c r="QM62" s="64"/>
      <c r="QN62" s="64"/>
      <c r="QO62" s="64"/>
      <c r="QP62" s="64"/>
      <c r="QQ62" s="64"/>
      <c r="QR62" s="64"/>
      <c r="QS62" s="64"/>
      <c r="QT62" s="64">
        <v>6.02</v>
      </c>
      <c r="QU62" s="64"/>
      <c r="QV62" s="64">
        <v>6.11</v>
      </c>
      <c r="QW62" s="64"/>
      <c r="QX62" s="64">
        <f t="shared" si="201"/>
        <v>6.02</v>
      </c>
      <c r="QY62" s="64">
        <v>5.99</v>
      </c>
      <c r="QZ62" s="1042">
        <f t="shared" si="202"/>
        <v>5.99</v>
      </c>
      <c r="RA62" s="64">
        <v>6</v>
      </c>
      <c r="RB62" s="55">
        <v>5.89</v>
      </c>
      <c r="RC62" s="55">
        <f t="shared" si="203"/>
        <v>5.89</v>
      </c>
      <c r="RD62" s="55">
        <v>5.91</v>
      </c>
      <c r="RE62" s="55">
        <v>6.48</v>
      </c>
      <c r="RF62" s="55">
        <f t="shared" si="204"/>
        <v>5.89</v>
      </c>
      <c r="RG62" s="55">
        <v>6.41</v>
      </c>
      <c r="RH62" s="55">
        <f t="shared" si="205"/>
        <v>5.89</v>
      </c>
      <c r="RI62" s="55">
        <v>6.39</v>
      </c>
      <c r="RJ62" s="1042">
        <v>5.984</v>
      </c>
      <c r="RK62" s="38">
        <v>6.22</v>
      </c>
      <c r="RL62" s="1042">
        <f t="shared" si="206"/>
        <v>5.89</v>
      </c>
      <c r="RM62" s="1042">
        <v>6.39</v>
      </c>
      <c r="RN62" s="38">
        <v>6.4989999999999997</v>
      </c>
      <c r="RO62" s="1042">
        <f t="shared" si="207"/>
        <v>5.89</v>
      </c>
      <c r="RP62" s="1042">
        <v>6.24</v>
      </c>
      <c r="RQ62" s="38">
        <v>5.99</v>
      </c>
      <c r="RR62" s="1042">
        <f t="shared" si="208"/>
        <v>5.89</v>
      </c>
      <c r="RS62" s="1042">
        <v>6.34</v>
      </c>
      <c r="RT62" s="38">
        <v>6.37</v>
      </c>
      <c r="RU62" s="38">
        <f t="shared" si="209"/>
        <v>5.89</v>
      </c>
      <c r="RV62" s="1042">
        <v>6.0860000000000003</v>
      </c>
      <c r="RW62" s="1659">
        <v>6.3</v>
      </c>
      <c r="RX62" s="1042">
        <f t="shared" si="210"/>
        <v>5.89</v>
      </c>
      <c r="RY62" s="38">
        <v>6.24</v>
      </c>
      <c r="RZ62" s="38">
        <f t="shared" si="211"/>
        <v>5.89</v>
      </c>
      <c r="SA62" s="55">
        <v>6.36</v>
      </c>
      <c r="SB62" s="55">
        <f t="shared" si="212"/>
        <v>5.89</v>
      </c>
      <c r="SC62" s="55">
        <v>5.9</v>
      </c>
      <c r="SD62" s="38">
        <v>6.3900000000000006</v>
      </c>
      <c r="SE62" s="55">
        <f t="shared" si="213"/>
        <v>5.89</v>
      </c>
      <c r="SF62" s="38">
        <v>5.99</v>
      </c>
      <c r="SG62" s="55">
        <f t="shared" si="214"/>
        <v>5.89</v>
      </c>
      <c r="SH62" s="55">
        <v>6.22</v>
      </c>
      <c r="SI62" s="38">
        <f t="shared" si="215"/>
        <v>5.89</v>
      </c>
      <c r="SJ62" s="38">
        <v>6.24</v>
      </c>
      <c r="SK62" s="38">
        <f t="shared" si="216"/>
        <v>5.89</v>
      </c>
      <c r="SL62" s="38">
        <v>6.27</v>
      </c>
      <c r="SM62" s="38">
        <v>6.12</v>
      </c>
      <c r="SN62" s="38">
        <f t="shared" si="217"/>
        <v>5.89</v>
      </c>
      <c r="SO62" s="38" t="s">
        <v>1159</v>
      </c>
      <c r="SP62" s="38">
        <f t="shared" si="307"/>
        <v>5.89</v>
      </c>
      <c r="SQ62" s="38">
        <v>5.93</v>
      </c>
      <c r="SR62" s="380">
        <f t="shared" si="311"/>
        <v>6.7911714770798022E-3</v>
      </c>
      <c r="SS62" s="38">
        <v>6.54</v>
      </c>
      <c r="ST62" s="38">
        <v>6.03</v>
      </c>
      <c r="SU62" s="38">
        <v>6.5460000000000003</v>
      </c>
      <c r="SV62" s="38">
        <f t="shared" si="219"/>
        <v>6.54</v>
      </c>
      <c r="SW62" s="38">
        <v>6.04</v>
      </c>
      <c r="SX62" s="38">
        <v>6.03</v>
      </c>
      <c r="SY62" s="38">
        <v>6.7</v>
      </c>
      <c r="SZ62" s="38">
        <f t="shared" si="220"/>
        <v>6.54</v>
      </c>
      <c r="TA62" s="38">
        <v>6.6539999999999999</v>
      </c>
      <c r="TB62" s="38">
        <v>6.77</v>
      </c>
      <c r="TC62" s="38">
        <f t="shared" si="221"/>
        <v>6.54</v>
      </c>
      <c r="TD62" s="38">
        <v>6.77</v>
      </c>
      <c r="TE62" s="38">
        <f t="shared" si="222"/>
        <v>6.54</v>
      </c>
      <c r="TF62" s="38">
        <v>6.99</v>
      </c>
      <c r="TG62" s="38">
        <v>6.61</v>
      </c>
      <c r="TH62" s="38">
        <v>6.66</v>
      </c>
      <c r="TI62" s="38">
        <f t="shared" si="223"/>
        <v>6.54</v>
      </c>
      <c r="TJ62" s="38">
        <v>6.59</v>
      </c>
      <c r="TK62" s="38">
        <v>6.73</v>
      </c>
      <c r="TL62" s="38">
        <f t="shared" si="224"/>
        <v>6.54</v>
      </c>
      <c r="TM62" s="38"/>
      <c r="TN62" s="38">
        <v>6.55</v>
      </c>
      <c r="TO62" s="38">
        <f t="shared" si="225"/>
        <v>6.54</v>
      </c>
      <c r="TP62" s="38">
        <v>6.6</v>
      </c>
      <c r="TQ62" s="38">
        <v>6.5</v>
      </c>
      <c r="TR62" s="38">
        <f t="shared" si="226"/>
        <v>6.5</v>
      </c>
      <c r="TS62" s="38">
        <v>6.57</v>
      </c>
      <c r="TT62" s="38">
        <f t="shared" si="227"/>
        <v>6.5</v>
      </c>
      <c r="TU62" s="38">
        <v>6.73</v>
      </c>
      <c r="TV62" s="38">
        <v>6.64</v>
      </c>
      <c r="TW62" s="38">
        <f t="shared" si="228"/>
        <v>6.5</v>
      </c>
      <c r="TX62" s="38">
        <v>6.88</v>
      </c>
      <c r="TY62" s="38">
        <f t="shared" si="229"/>
        <v>6.5</v>
      </c>
      <c r="TZ62" s="38">
        <v>6.55</v>
      </c>
      <c r="UA62" s="38">
        <v>6.56</v>
      </c>
      <c r="UB62" s="38">
        <f t="shared" si="230"/>
        <v>6.5</v>
      </c>
      <c r="UC62" s="38">
        <v>6.81</v>
      </c>
      <c r="UD62" s="38">
        <f t="shared" si="231"/>
        <v>6.5</v>
      </c>
      <c r="UE62" s="38">
        <v>6.64</v>
      </c>
      <c r="UF62" s="38">
        <v>6.8</v>
      </c>
      <c r="UG62" s="38">
        <f t="shared" si="232"/>
        <v>6.5</v>
      </c>
      <c r="UH62" s="38">
        <v>6.53</v>
      </c>
      <c r="UI62" s="38">
        <f t="shared" si="233"/>
        <v>6.5</v>
      </c>
      <c r="UJ62" s="38">
        <v>6.63</v>
      </c>
      <c r="UK62" s="38">
        <f t="shared" si="234"/>
        <v>6.5</v>
      </c>
      <c r="UL62" s="38" t="s">
        <v>1159</v>
      </c>
      <c r="UM62" s="38">
        <f t="shared" si="308"/>
        <v>6.5</v>
      </c>
      <c r="UN62" s="38">
        <v>6.89</v>
      </c>
      <c r="UO62" s="380">
        <f t="shared" si="235"/>
        <v>5.9999999999999949E-2</v>
      </c>
      <c r="UP62" s="53"/>
      <c r="UQ62" s="53"/>
      <c r="UR62" s="53"/>
      <c r="US62" s="53"/>
      <c r="UT62" s="53"/>
      <c r="UU62" s="53"/>
      <c r="UV62" s="53"/>
      <c r="UW62" s="53"/>
      <c r="UX62" s="53"/>
      <c r="UY62" s="53"/>
      <c r="UZ62" s="53"/>
      <c r="VA62" s="53"/>
      <c r="VB62" s="53"/>
      <c r="VC62" s="53">
        <v>7.0289999999999999</v>
      </c>
      <c r="VD62" s="1660">
        <v>6.19</v>
      </c>
      <c r="VE62" s="27">
        <f t="shared" si="236"/>
        <v>6.19</v>
      </c>
      <c r="VF62" s="113">
        <v>6.69</v>
      </c>
      <c r="VG62" s="27">
        <f t="shared" si="237"/>
        <v>6.19</v>
      </c>
      <c r="VH62" s="53">
        <v>6.47</v>
      </c>
      <c r="VI62" s="55">
        <f t="shared" si="238"/>
        <v>6.19</v>
      </c>
      <c r="VJ62" s="55">
        <v>6.71</v>
      </c>
      <c r="VK62" s="55">
        <v>6.68</v>
      </c>
      <c r="VL62" s="55">
        <f t="shared" si="239"/>
        <v>6.19</v>
      </c>
      <c r="VM62" s="55">
        <v>6.47</v>
      </c>
      <c r="VN62" s="55">
        <f t="shared" si="240"/>
        <v>6.19</v>
      </c>
      <c r="VO62" s="55">
        <v>6.71</v>
      </c>
      <c r="VP62" s="38">
        <v>6.49</v>
      </c>
      <c r="VQ62" s="55">
        <f t="shared" si="241"/>
        <v>6.19</v>
      </c>
      <c r="VR62" s="55">
        <v>6.64</v>
      </c>
      <c r="VS62" s="55">
        <v>6.52</v>
      </c>
      <c r="VT62" s="55">
        <v>6.71</v>
      </c>
      <c r="VU62" s="1042">
        <v>6.35</v>
      </c>
      <c r="VV62" s="1042">
        <v>6.52</v>
      </c>
      <c r="VW62" s="1042">
        <f t="shared" si="242"/>
        <v>6.19</v>
      </c>
      <c r="VX62" s="55">
        <v>6.67</v>
      </c>
      <c r="VY62" s="55">
        <v>6.55</v>
      </c>
      <c r="VZ62" s="1042">
        <v>6.34</v>
      </c>
      <c r="WA62" s="1042">
        <v>6.49</v>
      </c>
      <c r="WB62" s="55">
        <f t="shared" si="243"/>
        <v>6.19</v>
      </c>
      <c r="WC62" s="55">
        <v>6.7</v>
      </c>
      <c r="WD62" s="55">
        <v>6.66</v>
      </c>
      <c r="WE62" s="55">
        <f t="shared" si="244"/>
        <v>6.19</v>
      </c>
      <c r="WF62" s="55">
        <v>6.62</v>
      </c>
      <c r="WG62" s="55">
        <v>6.53</v>
      </c>
      <c r="WH62" s="1042">
        <f t="shared" si="245"/>
        <v>6.19</v>
      </c>
      <c r="WI62" s="1042">
        <v>6.68</v>
      </c>
      <c r="WJ62" s="1042">
        <v>6.68</v>
      </c>
      <c r="WK62" s="64">
        <v>6.7</v>
      </c>
      <c r="WL62" s="53">
        <v>6.7</v>
      </c>
      <c r="WM62" s="1042">
        <f t="shared" si="246"/>
        <v>6.19</v>
      </c>
      <c r="WN62" s="1042">
        <v>6.65</v>
      </c>
      <c r="WO62" s="1042">
        <v>6.67</v>
      </c>
      <c r="WP62" s="53">
        <f t="shared" si="247"/>
        <v>6.19</v>
      </c>
      <c r="WQ62" s="1042">
        <v>6.46</v>
      </c>
      <c r="WR62" s="1042">
        <v>6.48</v>
      </c>
      <c r="WS62" s="1042">
        <f t="shared" si="312"/>
        <v>6.19</v>
      </c>
      <c r="WT62" s="1042">
        <v>6.6550000000000002</v>
      </c>
      <c r="WU62" s="1042">
        <v>6.65</v>
      </c>
      <c r="WV62" s="1042">
        <f t="shared" si="313"/>
        <v>6.19</v>
      </c>
      <c r="WW62" s="1042">
        <v>6.61</v>
      </c>
      <c r="WX62" s="1042">
        <v>6.59</v>
      </c>
      <c r="WY62" s="1042">
        <f t="shared" si="314"/>
        <v>6.19</v>
      </c>
      <c r="WZ62" s="1042">
        <v>6.21</v>
      </c>
      <c r="XA62" s="1042">
        <v>6.16</v>
      </c>
      <c r="XB62" s="38">
        <f t="shared" si="315"/>
        <v>6.16</v>
      </c>
      <c r="XC62" s="38">
        <v>6.31</v>
      </c>
      <c r="XD62" s="38">
        <f t="shared" si="316"/>
        <v>6.16</v>
      </c>
      <c r="XE62" s="38"/>
      <c r="XF62" s="53">
        <v>6.45</v>
      </c>
      <c r="XG62" s="1042">
        <f t="shared" si="317"/>
        <v>6.16</v>
      </c>
      <c r="XH62" s="38"/>
      <c r="XI62" s="38"/>
      <c r="XJ62" s="38"/>
      <c r="XK62" s="38" t="s">
        <v>1159</v>
      </c>
      <c r="XL62" s="38">
        <f t="shared" si="318"/>
        <v>6.16</v>
      </c>
      <c r="XM62" s="38"/>
      <c r="XN62" s="38">
        <v>6.43</v>
      </c>
      <c r="XO62" s="894">
        <f t="shared" si="248"/>
        <v>-1</v>
      </c>
      <c r="XP62" s="894">
        <f t="shared" si="249"/>
        <v>4.3831168831168763E-2</v>
      </c>
      <c r="XQ62" s="894">
        <f>(VT62-VQ62)/VQ62</f>
        <v>8.4006462035541116E-2</v>
      </c>
      <c r="XR62" s="53">
        <v>6.59</v>
      </c>
      <c r="XS62" s="1042">
        <v>6.6</v>
      </c>
      <c r="XT62" s="1042">
        <v>6.61</v>
      </c>
      <c r="XU62" s="56">
        <v>6.6</v>
      </c>
      <c r="XV62" s="53">
        <f t="shared" si="319"/>
        <v>6.59</v>
      </c>
      <c r="XW62" s="1042">
        <v>6.53</v>
      </c>
      <c r="XX62" s="1042">
        <v>6.6</v>
      </c>
      <c r="XY62" s="1042">
        <f t="shared" si="320"/>
        <v>6.59</v>
      </c>
      <c r="XZ62" s="1042">
        <v>6.41</v>
      </c>
      <c r="YA62" s="1042">
        <v>6.81</v>
      </c>
      <c r="YB62" s="1042">
        <f t="shared" si="321"/>
        <v>6.59</v>
      </c>
      <c r="YC62" s="1042">
        <v>6.59</v>
      </c>
      <c r="YD62" s="38">
        <v>6.81</v>
      </c>
      <c r="YE62" s="38">
        <f t="shared" si="322"/>
        <v>6.59</v>
      </c>
      <c r="YF62" s="38">
        <v>6.65</v>
      </c>
      <c r="YG62" s="38">
        <v>6.89</v>
      </c>
      <c r="YH62" s="38">
        <f t="shared" si="323"/>
        <v>6.59</v>
      </c>
      <c r="YI62" s="1042">
        <v>6.7640000000000002</v>
      </c>
      <c r="YJ62" s="1661">
        <v>6.6580000000000004</v>
      </c>
      <c r="YK62" s="55">
        <f t="shared" si="324"/>
        <v>6.59</v>
      </c>
      <c r="YL62" s="15" t="s">
        <v>1159</v>
      </c>
      <c r="YM62" s="15">
        <f t="shared" si="325"/>
        <v>6.59</v>
      </c>
      <c r="YN62" s="38">
        <v>6.85</v>
      </c>
      <c r="YO62" s="894">
        <f t="shared" si="326"/>
        <v>3.9453717754172959E-2</v>
      </c>
      <c r="YP62" s="38"/>
      <c r="YQ62" s="38"/>
      <c r="YR62" s="53">
        <v>6.61</v>
      </c>
      <c r="YS62" s="1042">
        <v>6.62</v>
      </c>
      <c r="YT62" s="1042">
        <f t="shared" si="250"/>
        <v>6.61</v>
      </c>
      <c r="YU62" s="1042">
        <v>6.62</v>
      </c>
      <c r="YV62" s="1042">
        <f t="shared" si="251"/>
        <v>6.61</v>
      </c>
      <c r="YW62" s="1042">
        <v>6.69</v>
      </c>
      <c r="YX62" s="1042">
        <v>6.68</v>
      </c>
      <c r="YY62" s="1042">
        <f t="shared" si="252"/>
        <v>6.61</v>
      </c>
      <c r="YZ62" s="1042">
        <v>6.68</v>
      </c>
      <c r="ZA62" s="1042">
        <f t="shared" si="253"/>
        <v>6.61</v>
      </c>
      <c r="ZB62" s="1042">
        <v>6.75</v>
      </c>
      <c r="ZC62" s="1042">
        <v>6.64</v>
      </c>
      <c r="ZD62" s="1042">
        <f t="shared" si="254"/>
        <v>6.61</v>
      </c>
      <c r="ZE62" s="38">
        <v>6.76</v>
      </c>
      <c r="ZF62" s="38">
        <f t="shared" si="255"/>
        <v>6.61</v>
      </c>
      <c r="ZG62" s="38" t="s">
        <v>1159</v>
      </c>
      <c r="ZH62" s="38">
        <f t="shared" si="327"/>
        <v>6.61</v>
      </c>
      <c r="ZI62" s="38"/>
      <c r="ZJ62" s="894">
        <f t="shared" si="328"/>
        <v>-1</v>
      </c>
      <c r="ZK62" s="1322"/>
      <c r="ZL62" s="1322"/>
      <c r="ZM62" s="1322">
        <v>6.19</v>
      </c>
      <c r="ZN62" s="1322">
        <v>6.26</v>
      </c>
      <c r="ZO62" s="1322">
        <v>6.69</v>
      </c>
      <c r="ZP62" s="1255">
        <f t="shared" si="257"/>
        <v>6.19</v>
      </c>
      <c r="ZQ62" s="1255">
        <v>6.71</v>
      </c>
      <c r="ZR62" s="1255">
        <v>6.63</v>
      </c>
      <c r="ZS62" s="1255">
        <f t="shared" si="258"/>
        <v>6.19</v>
      </c>
      <c r="ZT62" s="1255">
        <v>6.71</v>
      </c>
      <c r="ZU62" s="1255">
        <f t="shared" si="259"/>
        <v>6.19</v>
      </c>
      <c r="ZV62" s="1255">
        <v>6.46</v>
      </c>
      <c r="ZW62" s="38">
        <v>6.39</v>
      </c>
      <c r="ZX62" s="38">
        <f t="shared" si="260"/>
        <v>6.19</v>
      </c>
      <c r="ZY62" s="1447">
        <v>6.375</v>
      </c>
      <c r="ZZ62" s="38">
        <f t="shared" si="261"/>
        <v>6.19</v>
      </c>
      <c r="AAA62" s="38">
        <v>6.52</v>
      </c>
      <c r="AAB62" s="38">
        <f t="shared" si="262"/>
        <v>6.19</v>
      </c>
      <c r="AAC62" s="38" t="s">
        <v>1159</v>
      </c>
      <c r="AAD62" s="38">
        <f t="shared" si="309"/>
        <v>6.19</v>
      </c>
      <c r="AAE62" s="38">
        <v>6.64</v>
      </c>
      <c r="AAF62" s="380">
        <f t="shared" si="329"/>
        <v>7.2697899838448987E-2</v>
      </c>
      <c r="AAG62" s="53">
        <v>6.76</v>
      </c>
      <c r="AAH62" s="1042">
        <v>6.78</v>
      </c>
      <c r="AAI62" s="1042">
        <f t="shared" si="265"/>
        <v>6.76</v>
      </c>
      <c r="AAJ62" s="1042">
        <v>6.81</v>
      </c>
      <c r="AAK62" s="1042">
        <v>6.84</v>
      </c>
      <c r="AAL62" s="1042">
        <f t="shared" si="266"/>
        <v>6.76</v>
      </c>
      <c r="AAM62" s="1042">
        <v>6.81</v>
      </c>
      <c r="AAN62" s="1042">
        <f t="shared" si="267"/>
        <v>6.76</v>
      </c>
      <c r="AAO62" s="1042"/>
      <c r="AAP62" s="1042">
        <v>6.91</v>
      </c>
      <c r="AAQ62" s="1042">
        <v>6.64</v>
      </c>
      <c r="AAR62" s="1042">
        <f t="shared" si="268"/>
        <v>6.64</v>
      </c>
      <c r="AAS62" s="1042"/>
      <c r="AAT62" s="1042">
        <v>6.68</v>
      </c>
      <c r="AAU62" s="38"/>
      <c r="AAV62" s="38">
        <v>6.78</v>
      </c>
      <c r="AAW62" s="38">
        <f t="shared" si="269"/>
        <v>6.64</v>
      </c>
      <c r="AAX62" s="1042" t="s">
        <v>1159</v>
      </c>
      <c r="AAY62" s="61" t="s">
        <v>1159</v>
      </c>
      <c r="AAZ62" s="61">
        <f t="shared" si="330"/>
        <v>6.64</v>
      </c>
      <c r="ABA62" s="1040">
        <v>6.79</v>
      </c>
      <c r="ABB62" s="1653">
        <f t="shared" si="331"/>
        <v>2.2590361445783188E-2</v>
      </c>
      <c r="ABC62" s="61">
        <v>5.49</v>
      </c>
      <c r="ABD62" s="61">
        <f t="shared" si="272"/>
        <v>5.49</v>
      </c>
      <c r="ABE62" s="9" t="s">
        <v>1159</v>
      </c>
      <c r="ABF62" s="202"/>
      <c r="ABG62" s="61">
        <v>5.51</v>
      </c>
      <c r="ABH62" s="61">
        <f t="shared" si="274"/>
        <v>5.51</v>
      </c>
      <c r="ABI62" s="61" t="s">
        <v>1159</v>
      </c>
      <c r="ABJ62" s="202"/>
      <c r="ABK62" s="53" t="s">
        <v>1159</v>
      </c>
      <c r="ABL62" s="61" t="str">
        <f t="shared" si="276"/>
        <v>Blocked</v>
      </c>
      <c r="ABM62" s="61" t="s">
        <v>1159</v>
      </c>
      <c r="ABN62" s="894"/>
      <c r="ABO62" s="372" t="s">
        <v>2660</v>
      </c>
      <c r="ABP62" s="136"/>
      <c r="ABQ62" s="371"/>
      <c r="ABR62" s="371" t="str">
        <f t="shared" si="278"/>
        <v xml:space="preserve">1. Better than baseline </v>
      </c>
      <c r="ABS62" s="371" t="str">
        <f t="shared" si="279"/>
        <v>4.Blocker/Not Executed</v>
      </c>
      <c r="ABT62" s="371" t="str">
        <f t="shared" si="280"/>
        <v>2. Within 10% deviation from baseline</v>
      </c>
      <c r="ABU62" s="371" t="str">
        <f t="shared" si="281"/>
        <v xml:space="preserve">1. Better than baseline </v>
      </c>
      <c r="ABV62" s="371" t="str">
        <f t="shared" si="282"/>
        <v xml:space="preserve">1. Better than baseline </v>
      </c>
      <c r="ABW62" s="371" t="str">
        <f t="shared" si="283"/>
        <v xml:space="preserve">1. Better than baseline </v>
      </c>
      <c r="ABX62" s="371" t="str">
        <f t="shared" si="284"/>
        <v xml:space="preserve">1. Better than baseline </v>
      </c>
      <c r="ABY62" s="371" t="str">
        <f t="shared" si="285"/>
        <v>2. Within 10% deviation from baseline</v>
      </c>
      <c r="ABZ62" s="188" t="str">
        <f t="shared" si="286"/>
        <v>2. Within 10% deviation from baseline</v>
      </c>
      <c r="ACA62" s="371" t="str">
        <f t="shared" si="287"/>
        <v>2. Within 10% deviation from baseline</v>
      </c>
      <c r="ACB62" s="371" t="str">
        <f t="shared" si="288"/>
        <v>2. Within 10% deviation from baseline</v>
      </c>
      <c r="ACC62" s="38" t="str">
        <f t="shared" si="289"/>
        <v>2. Within 10% deviation from baseline</v>
      </c>
      <c r="ACD62" s="38" t="str">
        <f t="shared" si="290"/>
        <v xml:space="preserve">1. Better than baseline </v>
      </c>
      <c r="ACE62" s="38" t="str">
        <f t="shared" si="291"/>
        <v>2. Within 10% deviation from baseline</v>
      </c>
      <c r="ACF62" s="38" t="str">
        <f t="shared" si="292"/>
        <v>2. Within 10% deviation from baseline</v>
      </c>
    </row>
    <row r="63" spans="1:760" s="4" customFormat="1" ht="44" thickBot="1" x14ac:dyDescent="0.4">
      <c r="A63" s="1694">
        <v>58</v>
      </c>
      <c r="B63" s="38" t="s">
        <v>18</v>
      </c>
      <c r="C63" s="38" t="s">
        <v>1254</v>
      </c>
      <c r="D63" s="38" t="s">
        <v>2307</v>
      </c>
      <c r="E63" s="38" t="s">
        <v>2307</v>
      </c>
      <c r="F63" s="38" t="s">
        <v>2329</v>
      </c>
      <c r="G63" s="38" t="s">
        <v>2661</v>
      </c>
      <c r="H63" s="29"/>
      <c r="I63" s="29"/>
      <c r="J63" s="29"/>
      <c r="K63" s="29"/>
      <c r="L63" s="29"/>
      <c r="M63" s="29"/>
      <c r="N63" s="29"/>
      <c r="O63" s="29"/>
      <c r="P63" s="29"/>
      <c r="Q63" s="29"/>
      <c r="R63" s="29"/>
      <c r="S63" s="29"/>
      <c r="T63" s="29"/>
      <c r="U63" s="29"/>
      <c r="V63" s="29"/>
      <c r="W63" s="29"/>
      <c r="X63" s="29"/>
      <c r="Y63" s="29"/>
      <c r="Z63" s="29"/>
      <c r="AA63" s="29"/>
      <c r="AB63" s="29"/>
      <c r="AC63" s="29"/>
      <c r="AD63" s="29"/>
      <c r="AE63" s="29"/>
      <c r="AF63" s="29"/>
      <c r="AG63" s="29"/>
      <c r="AH63" s="29"/>
      <c r="AI63" s="29"/>
      <c r="AJ63" s="29"/>
      <c r="AK63" s="118">
        <v>5.96</v>
      </c>
      <c r="AL63" s="29"/>
      <c r="AM63" s="36">
        <v>5.19</v>
      </c>
      <c r="AN63" s="36"/>
      <c r="AO63" s="36">
        <f t="shared" si="293"/>
        <v>5.96</v>
      </c>
      <c r="AP63" s="188">
        <v>7.89</v>
      </c>
      <c r="AQ63" s="66">
        <f t="shared" si="294"/>
        <v>5.96</v>
      </c>
      <c r="AR63" s="188"/>
      <c r="AS63" s="894">
        <f t="shared" si="295"/>
        <v>-1</v>
      </c>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6"/>
      <c r="BQ63" s="136"/>
      <c r="BR63" s="136"/>
      <c r="BS63" s="136"/>
      <c r="BT63" s="136"/>
      <c r="BU63" s="136"/>
      <c r="BV63" s="136"/>
      <c r="BW63" s="136"/>
      <c r="BX63" s="136"/>
      <c r="BY63" s="136"/>
      <c r="BZ63" s="136"/>
      <c r="CA63" s="136"/>
      <c r="CB63" s="136"/>
      <c r="CC63" s="136"/>
      <c r="CD63" s="136"/>
      <c r="CE63" s="136"/>
      <c r="CF63" s="136"/>
      <c r="CG63" s="136"/>
      <c r="CH63" s="136"/>
      <c r="CI63" s="136"/>
      <c r="CJ63" s="136"/>
      <c r="CK63" s="136"/>
      <c r="CL63" s="136"/>
      <c r="CM63" s="136"/>
      <c r="CN63" s="136"/>
      <c r="CO63" s="136"/>
      <c r="CP63" s="136"/>
      <c r="CQ63" s="136"/>
      <c r="CR63" s="136"/>
      <c r="CS63" s="136"/>
      <c r="CT63" s="136"/>
      <c r="CU63" s="136"/>
      <c r="CV63" s="136"/>
      <c r="CW63" s="136"/>
      <c r="CX63" s="136"/>
      <c r="CY63" s="136"/>
      <c r="CZ63" s="136"/>
      <c r="DA63" s="136" t="s">
        <v>1502</v>
      </c>
      <c r="DB63" s="136"/>
      <c r="DC63" s="136"/>
      <c r="DD63" s="1052" t="s">
        <v>1502</v>
      </c>
      <c r="DE63" s="188" t="s">
        <v>1502</v>
      </c>
      <c r="DF63" s="371" t="s">
        <v>1502</v>
      </c>
      <c r="DG63" s="1051" t="s">
        <v>1502</v>
      </c>
      <c r="DH63" s="884" t="s">
        <v>1502</v>
      </c>
      <c r="DI63" s="188" t="s">
        <v>1502</v>
      </c>
      <c r="DJ63" s="894"/>
      <c r="DK63" s="136"/>
      <c r="DL63" s="136"/>
      <c r="DM63" s="136"/>
      <c r="DN63" s="136"/>
      <c r="DO63" s="136"/>
      <c r="DP63" s="136"/>
      <c r="DQ63" s="136"/>
      <c r="DR63" s="136"/>
      <c r="DS63" s="136"/>
      <c r="DT63" s="136"/>
      <c r="DU63" s="136"/>
      <c r="DV63" s="136"/>
      <c r="DW63" s="136"/>
      <c r="DX63" s="136"/>
      <c r="DY63" s="136"/>
      <c r="DZ63" s="136"/>
      <c r="EA63" s="136"/>
      <c r="EB63" s="136"/>
      <c r="EC63" s="136"/>
      <c r="ED63" s="136"/>
      <c r="EE63" s="136"/>
      <c r="EF63" s="136"/>
      <c r="EG63" s="136"/>
      <c r="EH63" s="136"/>
      <c r="EI63" s="136"/>
      <c r="EJ63" s="136"/>
      <c r="EK63" s="136"/>
      <c r="EL63" s="136"/>
      <c r="EM63" s="136"/>
      <c r="EN63" s="136"/>
      <c r="EO63" s="136"/>
      <c r="EP63" s="136"/>
      <c r="EQ63" s="136"/>
      <c r="ER63" s="1662">
        <v>8.1</v>
      </c>
      <c r="ES63" s="136"/>
      <c r="ET63" s="136">
        <v>8.4700000000000006</v>
      </c>
      <c r="EU63" s="136"/>
      <c r="EV63" s="1051">
        <f t="shared" si="296"/>
        <v>8.1</v>
      </c>
      <c r="EW63" s="188">
        <v>7.89</v>
      </c>
      <c r="EX63" s="56">
        <f t="shared" si="297"/>
        <v>7.89</v>
      </c>
      <c r="EY63" s="1052">
        <v>7.89</v>
      </c>
      <c r="EZ63" s="1155">
        <f t="shared" si="298"/>
        <v>-2.5925925925925922E-2</v>
      </c>
      <c r="FA63" s="136"/>
      <c r="FB63" s="136"/>
      <c r="FC63" s="136"/>
      <c r="FD63" s="136"/>
      <c r="FE63" s="136"/>
      <c r="FF63" s="136"/>
      <c r="FG63" s="136"/>
      <c r="FH63" s="136"/>
      <c r="FI63" s="136"/>
      <c r="FJ63" s="136"/>
      <c r="FK63" s="136"/>
      <c r="FL63" s="136"/>
      <c r="FM63" s="136"/>
      <c r="FN63" s="136"/>
      <c r="FO63" s="136"/>
      <c r="FP63" s="136"/>
      <c r="FQ63" s="136"/>
      <c r="FR63" s="136"/>
      <c r="FS63" s="136"/>
      <c r="FT63" s="136"/>
      <c r="FU63" s="136"/>
      <c r="FV63" s="136"/>
      <c r="FW63" s="136"/>
      <c r="FX63" s="136"/>
      <c r="FY63" s="136"/>
      <c r="FZ63" s="136"/>
      <c r="GA63" s="136"/>
      <c r="GB63" s="136"/>
      <c r="GC63" s="136"/>
      <c r="GD63" s="136"/>
      <c r="GE63" s="136"/>
      <c r="GF63" s="136"/>
      <c r="GG63" s="136"/>
      <c r="GH63" s="136"/>
      <c r="GI63" s="136"/>
      <c r="GJ63" s="136"/>
      <c r="GK63" s="1662">
        <v>6.11</v>
      </c>
      <c r="GL63" s="136"/>
      <c r="GM63" s="136"/>
      <c r="GN63" s="136">
        <v>5.97</v>
      </c>
      <c r="GO63" s="136"/>
      <c r="GP63" s="136">
        <f t="shared" si="299"/>
        <v>6.11</v>
      </c>
      <c r="GQ63" s="136" t="s">
        <v>1502</v>
      </c>
      <c r="GR63" s="66">
        <f t="shared" si="300"/>
        <v>6.11</v>
      </c>
      <c r="GS63" s="66">
        <v>6.23</v>
      </c>
      <c r="GT63" s="371">
        <v>6.25</v>
      </c>
      <c r="GU63" s="371">
        <f t="shared" si="301"/>
        <v>6.11</v>
      </c>
      <c r="GV63" s="188">
        <v>6.26</v>
      </c>
      <c r="GW63" s="188">
        <f t="shared" si="165"/>
        <v>6.11</v>
      </c>
      <c r="GX63" s="188"/>
      <c r="GY63" s="894">
        <f t="shared" si="302"/>
        <v>-1</v>
      </c>
      <c r="HZ63" s="136"/>
      <c r="IA63" s="136"/>
      <c r="IB63" s="136"/>
      <c r="IC63" s="136"/>
      <c r="ID63" s="136"/>
      <c r="IE63" s="136"/>
      <c r="IF63" s="136"/>
      <c r="IG63" s="136"/>
      <c r="IH63" s="136"/>
      <c r="II63" s="136"/>
      <c r="IJ63" s="136"/>
      <c r="IK63" s="136"/>
      <c r="IL63" s="136"/>
      <c r="IM63" s="136"/>
      <c r="IN63" s="136"/>
      <c r="IO63" s="136"/>
      <c r="IP63" s="136"/>
      <c r="IQ63" s="136"/>
      <c r="IR63" s="136"/>
      <c r="IS63" s="136"/>
      <c r="IT63" s="136"/>
      <c r="IU63" s="136"/>
      <c r="IV63" s="136"/>
      <c r="IW63" s="136"/>
      <c r="IX63" s="136"/>
      <c r="IY63" s="136"/>
      <c r="IZ63" s="136"/>
      <c r="JA63" s="136"/>
      <c r="JB63" s="136"/>
      <c r="JC63" s="136"/>
      <c r="JD63" s="136"/>
      <c r="JE63" s="136"/>
      <c r="JF63" s="136"/>
      <c r="JG63" s="1656">
        <v>6.75</v>
      </c>
      <c r="JH63" s="136"/>
      <c r="JI63" s="136">
        <v>7.1</v>
      </c>
      <c r="JJ63" s="136"/>
      <c r="JK63" s="136">
        <f t="shared" si="303"/>
        <v>6.75</v>
      </c>
      <c r="JL63" s="136">
        <v>7.3</v>
      </c>
      <c r="JM63" s="884">
        <f t="shared" si="304"/>
        <v>6.75</v>
      </c>
      <c r="JN63" s="371">
        <v>6.76</v>
      </c>
      <c r="JO63" s="188">
        <f t="shared" si="305"/>
        <v>6.75</v>
      </c>
      <c r="JP63" s="188">
        <v>6.71</v>
      </c>
      <c r="JQ63" s="188">
        <f t="shared" si="166"/>
        <v>6.71</v>
      </c>
      <c r="JR63" s="371">
        <v>6.79</v>
      </c>
      <c r="JS63" s="1042">
        <v>6.96</v>
      </c>
      <c r="JT63" s="188">
        <f t="shared" si="167"/>
        <v>6.71</v>
      </c>
      <c r="JU63" s="371">
        <v>6.92</v>
      </c>
      <c r="JV63" s="1042">
        <v>6.99</v>
      </c>
      <c r="JW63" s="188">
        <f t="shared" si="168"/>
        <v>6.71</v>
      </c>
      <c r="JX63" s="371">
        <v>7</v>
      </c>
      <c r="JY63" s="1042">
        <v>6.8</v>
      </c>
      <c r="JZ63" s="188">
        <f t="shared" si="169"/>
        <v>6.71</v>
      </c>
      <c r="KA63" s="371">
        <v>6.76</v>
      </c>
      <c r="KB63" s="371">
        <f t="shared" si="170"/>
        <v>6.71</v>
      </c>
      <c r="KC63" s="371">
        <v>7.07</v>
      </c>
      <c r="KD63" s="38">
        <v>7.2</v>
      </c>
      <c r="KE63" s="1042">
        <f t="shared" si="171"/>
        <v>6.71</v>
      </c>
      <c r="KF63" s="1042">
        <v>6.89</v>
      </c>
      <c r="KG63" s="55">
        <v>7.07</v>
      </c>
      <c r="KH63" s="1042">
        <f t="shared" si="172"/>
        <v>6.71</v>
      </c>
      <c r="KI63" s="1042">
        <v>7.12</v>
      </c>
      <c r="KJ63" s="55">
        <v>6.99</v>
      </c>
      <c r="KK63" s="1042">
        <f t="shared" si="306"/>
        <v>6.71</v>
      </c>
      <c r="KL63" s="1042"/>
      <c r="KM63" s="894">
        <f t="shared" si="310"/>
        <v>-1</v>
      </c>
      <c r="KN63" s="136"/>
      <c r="KO63" s="136"/>
      <c r="KP63" s="136"/>
      <c r="KQ63" s="136"/>
      <c r="KR63" s="136"/>
      <c r="KS63" s="136"/>
      <c r="KT63" s="136"/>
      <c r="KU63" s="136"/>
      <c r="KV63" s="136"/>
      <c r="KW63" s="136"/>
      <c r="KX63" s="136"/>
      <c r="KY63" s="136"/>
      <c r="KZ63" s="136"/>
      <c r="LA63" s="136"/>
      <c r="LB63" s="136"/>
      <c r="LC63" s="136"/>
      <c r="LD63" s="136"/>
      <c r="LE63" s="136"/>
      <c r="LF63" s="136"/>
      <c r="LG63" s="136"/>
      <c r="LH63" s="136"/>
      <c r="LI63" s="136"/>
      <c r="LJ63" s="136"/>
      <c r="LK63" s="136"/>
      <c r="LL63" s="136"/>
      <c r="LM63" s="136"/>
      <c r="LN63" s="136"/>
      <c r="LO63" s="136"/>
      <c r="LP63" s="136"/>
      <c r="LQ63" s="136"/>
      <c r="LR63" s="136"/>
      <c r="LS63" s="136"/>
      <c r="LT63" s="136"/>
      <c r="LU63" s="136"/>
      <c r="LV63" s="136"/>
      <c r="LW63" s="136"/>
      <c r="LX63" s="136"/>
      <c r="LY63" s="136"/>
      <c r="LZ63" s="136">
        <v>6.34</v>
      </c>
      <c r="MA63" s="136"/>
      <c r="MB63" s="136">
        <v>5.34</v>
      </c>
      <c r="MC63" s="371">
        <v>6.33</v>
      </c>
      <c r="MD63" s="136">
        <f t="shared" si="173"/>
        <v>6.33</v>
      </c>
      <c r="ME63" s="371">
        <v>6.83</v>
      </c>
      <c r="MF63" s="884">
        <f t="shared" si="174"/>
        <v>6.33</v>
      </c>
      <c r="MG63" s="188">
        <v>6.33</v>
      </c>
      <c r="MH63" s="371">
        <f t="shared" si="175"/>
        <v>6.33</v>
      </c>
      <c r="MI63" s="371">
        <v>6.51</v>
      </c>
      <c r="MJ63" s="188">
        <v>6.47</v>
      </c>
      <c r="MK63" s="188">
        <f t="shared" si="176"/>
        <v>6.33</v>
      </c>
      <c r="ML63" s="188">
        <v>6.58</v>
      </c>
      <c r="MM63" s="188">
        <f t="shared" si="177"/>
        <v>6.33</v>
      </c>
      <c r="MN63" s="188">
        <v>6.36</v>
      </c>
      <c r="MO63" s="1042">
        <v>6.34</v>
      </c>
      <c r="MP63" s="188">
        <f t="shared" si="178"/>
        <v>6.33</v>
      </c>
      <c r="MQ63" s="371">
        <v>6.51</v>
      </c>
      <c r="MR63" s="1042">
        <v>6.6</v>
      </c>
      <c r="MS63" s="188">
        <f t="shared" si="179"/>
        <v>6.33</v>
      </c>
      <c r="MT63" s="371"/>
      <c r="MU63" s="1042">
        <v>6.7</v>
      </c>
      <c r="MV63" s="371">
        <f t="shared" si="180"/>
        <v>6.33</v>
      </c>
      <c r="MW63" s="1042">
        <v>6.8</v>
      </c>
      <c r="MX63" s="1042">
        <f t="shared" si="181"/>
        <v>6.33</v>
      </c>
      <c r="MY63" s="1042">
        <v>5.79</v>
      </c>
      <c r="MZ63" s="913">
        <v>6.82</v>
      </c>
      <c r="NA63" s="1042">
        <f t="shared" si="182"/>
        <v>6.33</v>
      </c>
      <c r="NB63" s="1042">
        <v>6.7</v>
      </c>
      <c r="NC63" s="1042">
        <f t="shared" si="183"/>
        <v>6.33</v>
      </c>
      <c r="ND63" s="1042">
        <v>6.49</v>
      </c>
      <c r="NE63" s="55">
        <v>6.61</v>
      </c>
      <c r="NF63" s="1042">
        <f t="shared" si="184"/>
        <v>6.33</v>
      </c>
      <c r="NG63" s="1042"/>
      <c r="NH63" s="894">
        <f t="shared" si="185"/>
        <v>-1</v>
      </c>
      <c r="NP63" s="136"/>
      <c r="NQ63" s="136"/>
      <c r="NR63" s="136"/>
      <c r="NS63" s="136"/>
      <c r="NT63" s="136"/>
      <c r="NU63" s="136"/>
      <c r="NV63" s="136"/>
      <c r="NW63" s="136"/>
      <c r="NX63" s="136"/>
      <c r="NY63" s="136"/>
      <c r="NZ63" s="136"/>
      <c r="OA63" s="136"/>
      <c r="OB63" s="136"/>
      <c r="OC63" s="136"/>
      <c r="OD63" s="136"/>
      <c r="OE63" s="136"/>
      <c r="OF63" s="136"/>
      <c r="OG63" s="136"/>
      <c r="OH63" s="136"/>
      <c r="OI63" s="136"/>
      <c r="OJ63" s="136"/>
      <c r="OK63" s="136"/>
      <c r="OL63" s="136"/>
      <c r="OM63" s="136"/>
      <c r="ON63" s="136"/>
      <c r="OO63" s="136"/>
      <c r="OP63" s="136"/>
      <c r="OQ63" s="136"/>
      <c r="OR63" s="136"/>
      <c r="OS63" s="136"/>
      <c r="OT63" s="136"/>
      <c r="OU63" s="136"/>
      <c r="OV63" s="136"/>
      <c r="OW63" s="136">
        <v>5.89</v>
      </c>
      <c r="OX63" s="136"/>
      <c r="OY63" s="136">
        <v>5.99</v>
      </c>
      <c r="OZ63" s="136"/>
      <c r="PA63" s="136">
        <f t="shared" si="186"/>
        <v>5.89</v>
      </c>
      <c r="PB63" s="136">
        <v>6.24</v>
      </c>
      <c r="PC63" s="1051">
        <f t="shared" si="187"/>
        <v>5.89</v>
      </c>
      <c r="PD63" s="371">
        <v>6.29</v>
      </c>
      <c r="PE63" s="371">
        <v>5.46</v>
      </c>
      <c r="PF63" s="371">
        <f t="shared" si="188"/>
        <v>5.46</v>
      </c>
      <c r="PG63" s="371">
        <v>6.11</v>
      </c>
      <c r="PH63" s="371">
        <f t="shared" si="189"/>
        <v>5.46</v>
      </c>
      <c r="PI63" s="371">
        <v>5.92</v>
      </c>
      <c r="PJ63" s="371">
        <f t="shared" si="190"/>
        <v>5.46</v>
      </c>
      <c r="PK63" s="371">
        <v>5.92</v>
      </c>
      <c r="PL63" s="38">
        <v>5.87</v>
      </c>
      <c r="PM63" s="371">
        <f t="shared" si="191"/>
        <v>5.46</v>
      </c>
      <c r="PN63" s="371">
        <v>5.55</v>
      </c>
      <c r="PO63" s="38">
        <v>5.88</v>
      </c>
      <c r="PP63" s="371">
        <f t="shared" si="192"/>
        <v>5.46</v>
      </c>
      <c r="PQ63" s="56">
        <v>5.75</v>
      </c>
      <c r="PR63" s="38">
        <v>5.87</v>
      </c>
      <c r="PS63" s="56">
        <f t="shared" si="193"/>
        <v>5.46</v>
      </c>
      <c r="PT63" s="38">
        <v>5.98</v>
      </c>
      <c r="PU63" s="38">
        <f t="shared" si="194"/>
        <v>5.46</v>
      </c>
      <c r="PV63" s="38">
        <v>5.9</v>
      </c>
      <c r="PW63" s="38">
        <v>5.91</v>
      </c>
      <c r="PX63" s="1042">
        <f t="shared" si="195"/>
        <v>5.46</v>
      </c>
      <c r="PY63" s="38">
        <v>5.99</v>
      </c>
      <c r="PZ63" s="1042">
        <f t="shared" si="196"/>
        <v>5.46</v>
      </c>
      <c r="QA63" s="1042">
        <v>5.96</v>
      </c>
      <c r="QB63" s="38">
        <v>5.91</v>
      </c>
      <c r="QC63" s="38">
        <f t="shared" si="197"/>
        <v>5.46</v>
      </c>
      <c r="QD63" s="55">
        <v>5.87</v>
      </c>
      <c r="QE63" s="38">
        <f t="shared" si="198"/>
        <v>5.46</v>
      </c>
      <c r="QF63" s="38">
        <v>6.16</v>
      </c>
      <c r="QG63" s="38">
        <f t="shared" si="199"/>
        <v>5.46</v>
      </c>
      <c r="QH63" s="38">
        <v>6.25</v>
      </c>
      <c r="QI63" s="38">
        <f t="shared" si="200"/>
        <v>5.46</v>
      </c>
      <c r="QJ63" s="38">
        <v>5.9</v>
      </c>
      <c r="QK63" s="894">
        <f>(QJ63-QI63)/QI63</f>
        <v>8.0586080586080661E-2</v>
      </c>
      <c r="QL63" s="188"/>
      <c r="QM63" s="136"/>
      <c r="QN63" s="136"/>
      <c r="QO63" s="136"/>
      <c r="QP63" s="136"/>
      <c r="QQ63" s="136"/>
      <c r="QR63" s="136"/>
      <c r="QS63" s="136"/>
      <c r="QT63" s="136">
        <v>5.8</v>
      </c>
      <c r="QU63" s="136"/>
      <c r="QV63" s="136">
        <v>5.6109999999999998</v>
      </c>
      <c r="QW63" s="136"/>
      <c r="QX63" s="136">
        <f t="shared" si="201"/>
        <v>5.8</v>
      </c>
      <c r="QY63" s="136">
        <v>5.92</v>
      </c>
      <c r="QZ63" s="1051">
        <f t="shared" si="202"/>
        <v>5.8</v>
      </c>
      <c r="RA63" s="136">
        <v>5.91</v>
      </c>
      <c r="RB63" s="371">
        <v>5.9</v>
      </c>
      <c r="RC63" s="371">
        <f t="shared" si="203"/>
        <v>5.8</v>
      </c>
      <c r="RD63" s="371">
        <v>5.83</v>
      </c>
      <c r="RE63" s="371">
        <v>6.22</v>
      </c>
      <c r="RF63" s="371">
        <f t="shared" si="204"/>
        <v>5.8</v>
      </c>
      <c r="RG63" s="371">
        <v>6.2</v>
      </c>
      <c r="RH63" s="371">
        <f t="shared" si="205"/>
        <v>5.8</v>
      </c>
      <c r="RI63" s="371">
        <v>6.23</v>
      </c>
      <c r="RJ63" s="56">
        <v>5.96272</v>
      </c>
      <c r="RK63" s="38">
        <v>6.25</v>
      </c>
      <c r="RL63" s="54">
        <f t="shared" si="206"/>
        <v>5.8</v>
      </c>
      <c r="RM63" s="56">
        <v>5.83</v>
      </c>
      <c r="RN63" s="38">
        <v>6</v>
      </c>
      <c r="RO63" s="56">
        <f t="shared" si="207"/>
        <v>5.8</v>
      </c>
      <c r="RP63" s="56">
        <v>6.1</v>
      </c>
      <c r="RQ63" s="38">
        <v>5.89</v>
      </c>
      <c r="RR63" s="56">
        <f t="shared" si="208"/>
        <v>5.8</v>
      </c>
      <c r="RS63" s="56">
        <v>5.98</v>
      </c>
      <c r="RT63" s="38">
        <v>5.92</v>
      </c>
      <c r="RU63" s="38">
        <f t="shared" si="209"/>
        <v>5.8</v>
      </c>
      <c r="RV63" s="38">
        <v>6.11</v>
      </c>
      <c r="RW63" s="38">
        <v>5.83</v>
      </c>
      <c r="RX63" s="1042">
        <f t="shared" si="210"/>
        <v>5.8</v>
      </c>
      <c r="RY63" s="38">
        <v>5.91</v>
      </c>
      <c r="RZ63" s="38">
        <f t="shared" si="211"/>
        <v>5.8</v>
      </c>
      <c r="SA63" s="55">
        <v>5.8</v>
      </c>
      <c r="SB63" s="55">
        <f t="shared" si="212"/>
        <v>5.8</v>
      </c>
      <c r="SC63" s="55">
        <v>5.8</v>
      </c>
      <c r="SD63" s="1052">
        <v>5.83</v>
      </c>
      <c r="SE63" s="55">
        <f t="shared" si="213"/>
        <v>5.8</v>
      </c>
      <c r="SF63" s="38">
        <v>5.8</v>
      </c>
      <c r="SG63" s="55">
        <f t="shared" si="214"/>
        <v>5.8</v>
      </c>
      <c r="SH63" s="55">
        <v>6.01</v>
      </c>
      <c r="SI63" s="38">
        <f t="shared" si="215"/>
        <v>5.8</v>
      </c>
      <c r="SJ63" s="38">
        <v>6.01</v>
      </c>
      <c r="SK63" s="38">
        <f t="shared" si="216"/>
        <v>5.8</v>
      </c>
      <c r="SL63" s="38">
        <v>6.13</v>
      </c>
      <c r="SM63" s="38">
        <v>5.78</v>
      </c>
      <c r="SN63" s="38">
        <f t="shared" si="217"/>
        <v>5.78</v>
      </c>
      <c r="SO63" s="38">
        <v>6.2</v>
      </c>
      <c r="SP63" s="38">
        <f t="shared" si="307"/>
        <v>5.78</v>
      </c>
      <c r="SQ63" s="38">
        <v>6.14</v>
      </c>
      <c r="SR63" s="894">
        <f t="shared" si="311"/>
        <v>6.2283737024221353E-2</v>
      </c>
      <c r="SS63" s="38">
        <v>6.31</v>
      </c>
      <c r="ST63" s="38">
        <v>6.35</v>
      </c>
      <c r="SU63" s="38">
        <v>6.76</v>
      </c>
      <c r="SV63" s="38">
        <f t="shared" si="219"/>
        <v>6.31</v>
      </c>
      <c r="SW63" s="38">
        <v>6.62</v>
      </c>
      <c r="SX63" s="38">
        <v>6.63</v>
      </c>
      <c r="SY63" s="38">
        <v>6.76</v>
      </c>
      <c r="SZ63" s="38">
        <f t="shared" si="220"/>
        <v>6.31</v>
      </c>
      <c r="TA63" s="38">
        <v>6.83</v>
      </c>
      <c r="TB63" s="38">
        <v>6.67</v>
      </c>
      <c r="TC63" s="38">
        <f t="shared" si="221"/>
        <v>6.31</v>
      </c>
      <c r="TD63" s="38">
        <v>6.54</v>
      </c>
      <c r="TE63" s="38">
        <f t="shared" si="222"/>
        <v>6.31</v>
      </c>
      <c r="TF63" s="38">
        <v>6.66</v>
      </c>
      <c r="TG63" s="38">
        <v>6.59</v>
      </c>
      <c r="TH63" s="38">
        <v>6.44</v>
      </c>
      <c r="TI63" s="38">
        <f t="shared" si="223"/>
        <v>6.31</v>
      </c>
      <c r="TJ63" s="38">
        <v>6.45</v>
      </c>
      <c r="TK63" s="38">
        <v>6.7229999999999999</v>
      </c>
      <c r="TL63" s="38">
        <f t="shared" si="224"/>
        <v>6.31</v>
      </c>
      <c r="TM63" s="38"/>
      <c r="TN63" s="38">
        <v>6.4</v>
      </c>
      <c r="TO63" s="38">
        <f t="shared" si="225"/>
        <v>6.31</v>
      </c>
      <c r="TP63" s="38">
        <v>6.33</v>
      </c>
      <c r="TQ63" s="38">
        <v>6.4</v>
      </c>
      <c r="TR63" s="38">
        <f t="shared" si="226"/>
        <v>6.31</v>
      </c>
      <c r="TS63" s="38">
        <v>6.79</v>
      </c>
      <c r="TT63" s="38">
        <f t="shared" si="227"/>
        <v>6.31</v>
      </c>
      <c r="TU63" s="38">
        <v>6.57</v>
      </c>
      <c r="TV63" s="38">
        <v>6.32</v>
      </c>
      <c r="TW63" s="38">
        <f t="shared" si="228"/>
        <v>6.31</v>
      </c>
      <c r="TX63" s="38">
        <v>6.46</v>
      </c>
      <c r="TY63" s="38">
        <f t="shared" si="229"/>
        <v>6.31</v>
      </c>
      <c r="TZ63" s="38">
        <v>6.45</v>
      </c>
      <c r="UA63" s="38">
        <v>6.39</v>
      </c>
      <c r="UB63" s="38">
        <f t="shared" si="230"/>
        <v>6.31</v>
      </c>
      <c r="UC63" s="38">
        <v>6.53</v>
      </c>
      <c r="UD63" s="38">
        <f t="shared" si="231"/>
        <v>6.31</v>
      </c>
      <c r="UE63" s="38">
        <v>6.54</v>
      </c>
      <c r="UF63" s="38">
        <v>6.63</v>
      </c>
      <c r="UG63" s="38">
        <f t="shared" si="232"/>
        <v>6.31</v>
      </c>
      <c r="UH63" s="38">
        <v>6.4</v>
      </c>
      <c r="UI63" s="38">
        <f t="shared" si="233"/>
        <v>6.31</v>
      </c>
      <c r="UJ63" s="38">
        <v>6.57</v>
      </c>
      <c r="UK63" s="38">
        <f t="shared" si="234"/>
        <v>6.31</v>
      </c>
      <c r="UL63" s="38">
        <v>6.54</v>
      </c>
      <c r="UM63" s="38">
        <f t="shared" si="308"/>
        <v>6.31</v>
      </c>
      <c r="UN63" s="38">
        <v>6.49</v>
      </c>
      <c r="UO63" s="894">
        <f t="shared" si="235"/>
        <v>2.8526148969889163E-2</v>
      </c>
      <c r="UP63" s="56"/>
      <c r="UQ63" s="56"/>
      <c r="UR63" s="56"/>
      <c r="US63" s="56"/>
      <c r="UT63" s="56"/>
      <c r="UU63" s="56"/>
      <c r="UV63" s="56"/>
      <c r="UW63" s="56"/>
      <c r="UX63" s="56"/>
      <c r="UY63" s="56"/>
      <c r="UZ63" s="56"/>
      <c r="VA63" s="56"/>
      <c r="VB63" s="56"/>
      <c r="VC63" s="56">
        <v>6.38</v>
      </c>
      <c r="VD63" s="136">
        <v>5.95</v>
      </c>
      <c r="VE63" s="66">
        <f t="shared" si="236"/>
        <v>5.95</v>
      </c>
      <c r="VF63" s="371">
        <v>5.98</v>
      </c>
      <c r="VG63" s="66">
        <f t="shared" si="237"/>
        <v>5.95</v>
      </c>
      <c r="VH63" s="56">
        <v>5.98</v>
      </c>
      <c r="VI63" s="371">
        <f t="shared" si="238"/>
        <v>5.95</v>
      </c>
      <c r="VJ63" s="371">
        <v>5.95</v>
      </c>
      <c r="VK63" s="371">
        <v>6.35</v>
      </c>
      <c r="VL63" s="371">
        <f t="shared" si="239"/>
        <v>5.95</v>
      </c>
      <c r="VM63" s="371">
        <v>5.98</v>
      </c>
      <c r="VN63" s="371">
        <f t="shared" si="240"/>
        <v>5.95</v>
      </c>
      <c r="VO63" s="371">
        <v>5.96</v>
      </c>
      <c r="VP63" s="38">
        <v>5.93</v>
      </c>
      <c r="VQ63" s="371">
        <f t="shared" si="241"/>
        <v>5.93</v>
      </c>
      <c r="VR63" s="371">
        <v>6</v>
      </c>
      <c r="VS63" s="371">
        <v>5.99</v>
      </c>
      <c r="VT63" s="371">
        <v>6.12</v>
      </c>
      <c r="VU63" s="1042">
        <v>5.91</v>
      </c>
      <c r="VV63" s="1042">
        <v>5.92</v>
      </c>
      <c r="VW63" s="1042">
        <f t="shared" si="242"/>
        <v>5.91</v>
      </c>
      <c r="VX63" s="371">
        <v>6.41</v>
      </c>
      <c r="VY63" s="371">
        <v>6.12</v>
      </c>
      <c r="VZ63" s="1042">
        <v>6.36</v>
      </c>
      <c r="WA63" s="1042">
        <v>5.93</v>
      </c>
      <c r="WB63" s="371">
        <f t="shared" si="243"/>
        <v>5.91</v>
      </c>
      <c r="WC63" s="371">
        <v>5.91</v>
      </c>
      <c r="WD63" s="371">
        <v>5.99</v>
      </c>
      <c r="WE63" s="371">
        <f t="shared" si="244"/>
        <v>5.91</v>
      </c>
      <c r="WF63" s="371">
        <v>5.98</v>
      </c>
      <c r="WG63" s="371">
        <v>5.99</v>
      </c>
      <c r="WH63" s="1042">
        <f t="shared" si="245"/>
        <v>5.91</v>
      </c>
      <c r="WI63" s="1042">
        <v>5.92</v>
      </c>
      <c r="WJ63" s="1042">
        <v>5.98</v>
      </c>
      <c r="WK63" s="64">
        <v>5.93</v>
      </c>
      <c r="WL63" s="53">
        <v>5.9550000000000001</v>
      </c>
      <c r="WM63" s="1042">
        <f t="shared" si="246"/>
        <v>5.91</v>
      </c>
      <c r="WN63" s="1042">
        <v>6.41</v>
      </c>
      <c r="WO63" s="1042">
        <v>6.41</v>
      </c>
      <c r="WP63" s="53">
        <f t="shared" si="247"/>
        <v>5.91</v>
      </c>
      <c r="WQ63" s="1042">
        <v>6.12</v>
      </c>
      <c r="WR63" s="1042">
        <v>6.16</v>
      </c>
      <c r="WS63" s="1042">
        <f t="shared" si="312"/>
        <v>5.91</v>
      </c>
      <c r="WT63" s="1042">
        <v>5.9249999999999998</v>
      </c>
      <c r="WU63" s="1042">
        <v>5.92</v>
      </c>
      <c r="WV63" s="1042">
        <f t="shared" si="313"/>
        <v>5.91</v>
      </c>
      <c r="WW63" s="1042">
        <v>5.94</v>
      </c>
      <c r="WX63" s="1042">
        <v>5.93</v>
      </c>
      <c r="WY63" s="1042">
        <f t="shared" si="314"/>
        <v>5.91</v>
      </c>
      <c r="WZ63" s="1042">
        <v>5.93</v>
      </c>
      <c r="XA63" s="1042">
        <v>5.9</v>
      </c>
      <c r="XB63" s="38">
        <f t="shared" si="315"/>
        <v>5.9</v>
      </c>
      <c r="XC63" s="38">
        <v>5.99</v>
      </c>
      <c r="XD63" s="38">
        <f t="shared" si="316"/>
        <v>5.9</v>
      </c>
      <c r="XE63" s="38"/>
      <c r="XF63" s="53">
        <v>6.02</v>
      </c>
      <c r="XG63" s="1042">
        <f t="shared" si="317"/>
        <v>5.9</v>
      </c>
      <c r="XH63" s="38"/>
      <c r="XI63" s="38"/>
      <c r="XJ63" s="38"/>
      <c r="XK63" s="38">
        <v>6.05</v>
      </c>
      <c r="XL63" s="38">
        <f t="shared" si="318"/>
        <v>5.9</v>
      </c>
      <c r="XM63" s="38"/>
      <c r="XN63" s="38">
        <v>5.89</v>
      </c>
      <c r="XO63" s="894">
        <f t="shared" si="248"/>
        <v>-1</v>
      </c>
      <c r="XP63" s="894">
        <f t="shared" si="249"/>
        <v>-1.6949152542374024E-3</v>
      </c>
      <c r="XQ63" s="894">
        <f>(VT63-VQ63)/VQ63</f>
        <v>3.2040472175379496E-2</v>
      </c>
      <c r="XR63" s="53">
        <v>5.64</v>
      </c>
      <c r="XS63" s="1042">
        <v>5.7</v>
      </c>
      <c r="XT63" s="1042">
        <v>5.69</v>
      </c>
      <c r="XU63" s="56">
        <v>5.65</v>
      </c>
      <c r="XV63" s="53">
        <f t="shared" si="319"/>
        <v>5.64</v>
      </c>
      <c r="XW63" s="1042">
        <v>5.69</v>
      </c>
      <c r="XX63" s="1042">
        <v>5.66</v>
      </c>
      <c r="XY63" s="1042">
        <f t="shared" si="320"/>
        <v>5.64</v>
      </c>
      <c r="XZ63" s="1042">
        <v>5.66</v>
      </c>
      <c r="YA63" s="1042">
        <v>5.75</v>
      </c>
      <c r="YB63" s="1042">
        <f t="shared" si="321"/>
        <v>5.64</v>
      </c>
      <c r="YC63" s="1042">
        <v>5.68</v>
      </c>
      <c r="YD63" s="38">
        <v>5.75</v>
      </c>
      <c r="YE63" s="38">
        <f t="shared" si="322"/>
        <v>5.64</v>
      </c>
      <c r="YF63" s="38">
        <v>5.75</v>
      </c>
      <c r="YG63" s="38">
        <v>5.76</v>
      </c>
      <c r="YH63" s="38">
        <f t="shared" si="323"/>
        <v>5.64</v>
      </c>
      <c r="YI63" s="38">
        <v>5.87</v>
      </c>
      <c r="YJ63" s="1661">
        <v>5.7229999999999999</v>
      </c>
      <c r="YK63" s="55">
        <f t="shared" si="324"/>
        <v>5.64</v>
      </c>
      <c r="YL63" s="15">
        <v>5.74</v>
      </c>
      <c r="YM63" s="15">
        <f t="shared" si="325"/>
        <v>5.64</v>
      </c>
      <c r="YN63" s="38">
        <v>5.93</v>
      </c>
      <c r="YO63" s="894">
        <f t="shared" si="326"/>
        <v>5.1418439716312068E-2</v>
      </c>
      <c r="YP63" s="38"/>
      <c r="YQ63" s="38"/>
      <c r="YR63" s="53">
        <v>5.5</v>
      </c>
      <c r="YS63" s="1042">
        <v>5.51</v>
      </c>
      <c r="YT63" s="1042">
        <f t="shared" si="250"/>
        <v>5.5</v>
      </c>
      <c r="YU63" s="1042">
        <v>5.54</v>
      </c>
      <c r="YV63" s="1042">
        <f t="shared" si="251"/>
        <v>5.5</v>
      </c>
      <c r="YW63" s="1042">
        <v>5.52</v>
      </c>
      <c r="YX63" s="1042">
        <v>5.51</v>
      </c>
      <c r="YY63" s="1042">
        <f t="shared" si="252"/>
        <v>5.5</v>
      </c>
      <c r="YZ63" s="1042">
        <v>5.49</v>
      </c>
      <c r="ZA63" s="1042">
        <f t="shared" si="253"/>
        <v>5.49</v>
      </c>
      <c r="ZB63" s="1042">
        <v>5.61</v>
      </c>
      <c r="ZC63" s="1042">
        <v>5.52</v>
      </c>
      <c r="ZD63" s="1042">
        <f t="shared" si="254"/>
        <v>5.49</v>
      </c>
      <c r="ZE63" s="38">
        <v>5.77</v>
      </c>
      <c r="ZF63" s="38">
        <f t="shared" si="255"/>
        <v>5.49</v>
      </c>
      <c r="ZG63" s="38">
        <v>5.56</v>
      </c>
      <c r="ZH63" s="38">
        <f t="shared" si="327"/>
        <v>5.49</v>
      </c>
      <c r="ZI63" s="38"/>
      <c r="ZJ63" s="894">
        <f t="shared" si="328"/>
        <v>-1</v>
      </c>
      <c r="ZK63" s="1322"/>
      <c r="ZL63" s="1322"/>
      <c r="ZM63" s="1322">
        <v>5.91</v>
      </c>
      <c r="ZN63" s="1322">
        <v>5.83</v>
      </c>
      <c r="ZO63" s="1322">
        <v>6.31</v>
      </c>
      <c r="ZP63" s="1322">
        <f t="shared" si="257"/>
        <v>5.91</v>
      </c>
      <c r="ZQ63" s="1322">
        <v>5.99</v>
      </c>
      <c r="ZR63" s="1322">
        <v>6.18</v>
      </c>
      <c r="ZS63" s="1322">
        <f t="shared" si="258"/>
        <v>5.91</v>
      </c>
      <c r="ZT63" s="1322">
        <v>5.91</v>
      </c>
      <c r="ZU63" s="1322">
        <f t="shared" si="259"/>
        <v>5.91</v>
      </c>
      <c r="ZV63" s="1322">
        <v>5.99</v>
      </c>
      <c r="ZW63" s="38">
        <v>5.93</v>
      </c>
      <c r="ZX63" s="38">
        <f t="shared" si="260"/>
        <v>5.91</v>
      </c>
      <c r="ZY63" s="1392">
        <v>5.94</v>
      </c>
      <c r="ZZ63" s="38">
        <f t="shared" si="261"/>
        <v>5.91</v>
      </c>
      <c r="AAA63" s="38">
        <v>6.11</v>
      </c>
      <c r="AAB63" s="38">
        <f t="shared" si="262"/>
        <v>5.91</v>
      </c>
      <c r="AAC63" s="38">
        <v>6.03</v>
      </c>
      <c r="AAD63" s="38">
        <f t="shared" si="309"/>
        <v>5.91</v>
      </c>
      <c r="AAE63" s="38">
        <v>5.88</v>
      </c>
      <c r="AAF63" s="894">
        <f t="shared" si="329"/>
        <v>-5.0761421319797375E-3</v>
      </c>
      <c r="AAG63" s="53">
        <v>5.78</v>
      </c>
      <c r="AAH63" s="1042">
        <v>5.78</v>
      </c>
      <c r="AAI63" s="1042">
        <f t="shared" si="265"/>
        <v>5.78</v>
      </c>
      <c r="AAJ63" s="1042">
        <v>5.74</v>
      </c>
      <c r="AAK63" s="1042">
        <v>5.79</v>
      </c>
      <c r="AAL63" s="1042">
        <f t="shared" si="266"/>
        <v>5.78</v>
      </c>
      <c r="AAM63" s="1042">
        <v>5.89</v>
      </c>
      <c r="AAN63" s="1042">
        <f t="shared" si="267"/>
        <v>5.78</v>
      </c>
      <c r="AAO63" s="1042"/>
      <c r="AAP63" s="1042">
        <v>5.82</v>
      </c>
      <c r="AAQ63" s="1042">
        <v>5.91</v>
      </c>
      <c r="AAR63" s="1042">
        <f t="shared" si="268"/>
        <v>5.78</v>
      </c>
      <c r="AAS63" s="1042"/>
      <c r="AAT63" s="1042">
        <v>5.98</v>
      </c>
      <c r="AAU63" s="38"/>
      <c r="AAV63" s="38">
        <v>5.97</v>
      </c>
      <c r="AAW63" s="38">
        <f t="shared" si="269"/>
        <v>5.78</v>
      </c>
      <c r="AAX63" s="1042">
        <v>5.94</v>
      </c>
      <c r="AAY63" s="11">
        <v>5.81</v>
      </c>
      <c r="AAZ63" s="11">
        <f t="shared" si="330"/>
        <v>5.78</v>
      </c>
      <c r="ABA63" s="11">
        <v>5.94</v>
      </c>
      <c r="ABB63" s="1653">
        <f t="shared" si="331"/>
        <v>2.7681660899654004E-2</v>
      </c>
      <c r="ABC63" s="11">
        <v>4.78</v>
      </c>
      <c r="ABD63" s="11">
        <f t="shared" si="272"/>
        <v>4.78</v>
      </c>
      <c r="ABE63" s="61" t="s">
        <v>1159</v>
      </c>
      <c r="ABF63" s="1653"/>
      <c r="ABG63" s="11">
        <v>4.93</v>
      </c>
      <c r="ABH63" s="11">
        <f t="shared" si="274"/>
        <v>4.93</v>
      </c>
      <c r="ABI63" s="11" t="s">
        <v>1159</v>
      </c>
      <c r="ABJ63" s="1653"/>
      <c r="ABK63" s="1709" t="s">
        <v>1159</v>
      </c>
      <c r="ABL63" s="11" t="str">
        <f t="shared" si="276"/>
        <v>Blocked</v>
      </c>
      <c r="ABM63" s="11" t="s">
        <v>1159</v>
      </c>
      <c r="ABN63" s="1653"/>
      <c r="ABO63" s="371"/>
      <c r="ABP63" s="136"/>
      <c r="ABQ63" s="371"/>
      <c r="ABR63" s="371" t="str">
        <f t="shared" si="278"/>
        <v xml:space="preserve">1. Better than baseline </v>
      </c>
      <c r="ABS63" s="36" t="str">
        <f t="shared" si="279"/>
        <v>4.Blocker/Not Executed</v>
      </c>
      <c r="ABT63" s="36" t="str">
        <f t="shared" si="280"/>
        <v>4.Blocker/Not Executed</v>
      </c>
      <c r="ABU63" s="36" t="str">
        <f t="shared" si="281"/>
        <v xml:space="preserve">1. Better than baseline </v>
      </c>
      <c r="ABV63" s="36" t="str">
        <f t="shared" si="282"/>
        <v xml:space="preserve">1. Better than baseline </v>
      </c>
      <c r="ABW63" s="36" t="str">
        <f t="shared" si="283"/>
        <v xml:space="preserve">1. Better than baseline </v>
      </c>
      <c r="ABX63" s="36" t="str">
        <f t="shared" si="284"/>
        <v xml:space="preserve">1. Better than baseline </v>
      </c>
      <c r="ABY63" s="36" t="str">
        <f t="shared" si="285"/>
        <v>2. Within 10% deviation from baseline</v>
      </c>
      <c r="ABZ63" s="59" t="str">
        <f t="shared" si="286"/>
        <v>2. Within 10% deviation from baseline</v>
      </c>
      <c r="ACA63" s="36" t="str">
        <f t="shared" si="287"/>
        <v>2. Within 10% deviation from baseline</v>
      </c>
      <c r="ACB63" s="36" t="str">
        <f t="shared" si="288"/>
        <v>2. Within 10% deviation from baseline</v>
      </c>
      <c r="ACC63" s="38" t="str">
        <f t="shared" si="289"/>
        <v>2. Within 10% deviation from baseline</v>
      </c>
      <c r="ACD63" s="38" t="str">
        <f t="shared" si="290"/>
        <v xml:space="preserve">1. Better than baseline </v>
      </c>
      <c r="ACE63" s="38" t="str">
        <f t="shared" si="291"/>
        <v xml:space="preserve">1. Better than baseline </v>
      </c>
      <c r="ACF63" s="38" t="str">
        <f t="shared" si="292"/>
        <v>2. Within 10% deviation from baseline</v>
      </c>
    </row>
    <row r="64" spans="1:760" s="4" customFormat="1" ht="44" thickBot="1" x14ac:dyDescent="0.4">
      <c r="A64" s="1688">
        <v>59</v>
      </c>
      <c r="B64" s="371" t="s">
        <v>18</v>
      </c>
      <c r="C64" s="371" t="s">
        <v>1254</v>
      </c>
      <c r="D64" s="371" t="s">
        <v>2307</v>
      </c>
      <c r="E64" s="371" t="s">
        <v>2307</v>
      </c>
      <c r="F64" s="371" t="s">
        <v>2329</v>
      </c>
      <c r="G64" s="371" t="s">
        <v>2662</v>
      </c>
      <c r="H64" s="29"/>
      <c r="I64" s="29"/>
      <c r="J64" s="29"/>
      <c r="K64" s="29"/>
      <c r="L64" s="29"/>
      <c r="M64" s="29"/>
      <c r="N64" s="29"/>
      <c r="O64" s="29"/>
      <c r="P64" s="29"/>
      <c r="Q64" s="29"/>
      <c r="R64" s="29"/>
      <c r="S64" s="29"/>
      <c r="T64" s="29"/>
      <c r="U64" s="29"/>
      <c r="V64" s="29"/>
      <c r="W64" s="29"/>
      <c r="X64" s="29"/>
      <c r="Y64" s="29"/>
      <c r="Z64" s="29"/>
      <c r="AA64" s="29"/>
      <c r="AB64" s="29"/>
      <c r="AC64" s="29"/>
      <c r="AD64" s="29"/>
      <c r="AE64" s="29"/>
      <c r="AF64" s="29"/>
      <c r="AG64" s="29"/>
      <c r="AH64" s="29"/>
      <c r="AI64" s="29"/>
      <c r="AJ64" s="29"/>
      <c r="AK64" s="1657">
        <v>10.26</v>
      </c>
      <c r="AL64" s="136"/>
      <c r="AM64" s="371">
        <v>8.91</v>
      </c>
      <c r="AN64" s="371"/>
      <c r="AO64" s="371">
        <f t="shared" si="293"/>
        <v>10.26</v>
      </c>
      <c r="AP64" s="188">
        <v>12.79</v>
      </c>
      <c r="AQ64" s="66">
        <f t="shared" si="294"/>
        <v>10.26</v>
      </c>
      <c r="AR64" s="188"/>
      <c r="AS64" s="894">
        <f t="shared" si="295"/>
        <v>-1</v>
      </c>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6"/>
      <c r="BQ64" s="136"/>
      <c r="BR64" s="136"/>
      <c r="BS64" s="136"/>
      <c r="BT64" s="136"/>
      <c r="BU64" s="136"/>
      <c r="BV64" s="136"/>
      <c r="BW64" s="136"/>
      <c r="BX64" s="136"/>
      <c r="BY64" s="136"/>
      <c r="BZ64" s="136"/>
      <c r="CA64" s="136"/>
      <c r="CB64" s="136"/>
      <c r="CC64" s="136"/>
      <c r="CD64" s="136"/>
      <c r="CE64" s="136"/>
      <c r="CF64" s="136"/>
      <c r="CG64" s="136"/>
      <c r="CH64" s="136"/>
      <c r="CI64" s="136"/>
      <c r="CJ64" s="136"/>
      <c r="CK64" s="136"/>
      <c r="CL64" s="136"/>
      <c r="CM64" s="136"/>
      <c r="CN64" s="136"/>
      <c r="CO64" s="136"/>
      <c r="CP64" s="136"/>
      <c r="CQ64" s="136"/>
      <c r="CR64" s="136"/>
      <c r="CS64" s="136"/>
      <c r="CT64" s="136"/>
      <c r="CU64" s="136"/>
      <c r="CV64" s="136"/>
      <c r="CW64" s="136"/>
      <c r="CX64" s="136"/>
      <c r="CY64" s="136"/>
      <c r="CZ64" s="136"/>
      <c r="DA64" s="136" t="s">
        <v>1502</v>
      </c>
      <c r="DB64" s="136"/>
      <c r="DC64" s="136"/>
      <c r="DD64" s="1052" t="s">
        <v>1502</v>
      </c>
      <c r="DE64" s="188" t="s">
        <v>1502</v>
      </c>
      <c r="DF64" s="371" t="s">
        <v>1502</v>
      </c>
      <c r="DG64" s="1051" t="s">
        <v>1502</v>
      </c>
      <c r="DH64" s="884" t="s">
        <v>1502</v>
      </c>
      <c r="DI64" s="188" t="s">
        <v>1502</v>
      </c>
      <c r="DJ64" s="894"/>
      <c r="DK64" s="136"/>
      <c r="DL64" s="136"/>
      <c r="DM64" s="136"/>
      <c r="DN64" s="136"/>
      <c r="DO64" s="136"/>
      <c r="DP64" s="136"/>
      <c r="DQ64" s="136"/>
      <c r="DR64" s="136"/>
      <c r="DS64" s="136"/>
      <c r="DT64" s="136"/>
      <c r="DU64" s="136"/>
      <c r="DV64" s="136"/>
      <c r="DW64" s="136"/>
      <c r="DX64" s="136"/>
      <c r="DY64" s="136"/>
      <c r="DZ64" s="136"/>
      <c r="EA64" s="136"/>
      <c r="EB64" s="136"/>
      <c r="EC64" s="136"/>
      <c r="ED64" s="136"/>
      <c r="EE64" s="136"/>
      <c r="EF64" s="136"/>
      <c r="EG64" s="136"/>
      <c r="EH64" s="136"/>
      <c r="EI64" s="136"/>
      <c r="EJ64" s="136"/>
      <c r="EK64" s="136"/>
      <c r="EL64" s="136"/>
      <c r="EM64" s="136"/>
      <c r="EN64" s="136"/>
      <c r="EO64" s="136"/>
      <c r="EP64" s="136"/>
      <c r="EQ64" s="136"/>
      <c r="ER64" s="1662">
        <v>10.81</v>
      </c>
      <c r="ES64" s="136"/>
      <c r="ET64" s="136">
        <v>10.4</v>
      </c>
      <c r="EU64" s="136"/>
      <c r="EV64" s="1051">
        <f t="shared" si="296"/>
        <v>10.81</v>
      </c>
      <c r="EW64" s="188">
        <v>12.79</v>
      </c>
      <c r="EX64" s="56">
        <f t="shared" si="297"/>
        <v>10.81</v>
      </c>
      <c r="EY64" s="1052">
        <v>10.8</v>
      </c>
      <c r="EZ64" s="1155">
        <f t="shared" si="298"/>
        <v>-9.2506938020349547E-4</v>
      </c>
      <c r="FA64" s="136"/>
      <c r="FB64" s="136"/>
      <c r="FC64" s="136"/>
      <c r="FD64" s="136"/>
      <c r="FE64" s="136"/>
      <c r="FF64" s="136"/>
      <c r="FG64" s="136"/>
      <c r="FH64" s="136"/>
      <c r="FI64" s="136"/>
      <c r="FJ64" s="136"/>
      <c r="FK64" s="136"/>
      <c r="FL64" s="136"/>
      <c r="FM64" s="136"/>
      <c r="FN64" s="136"/>
      <c r="FO64" s="136"/>
      <c r="FP64" s="136"/>
      <c r="FQ64" s="136"/>
      <c r="FR64" s="136"/>
      <c r="FS64" s="136"/>
      <c r="FT64" s="136"/>
      <c r="FU64" s="136"/>
      <c r="FV64" s="136"/>
      <c r="FW64" s="136"/>
      <c r="FX64" s="136"/>
      <c r="FY64" s="136"/>
      <c r="FZ64" s="136"/>
      <c r="GA64" s="136"/>
      <c r="GB64" s="136"/>
      <c r="GC64" s="136"/>
      <c r="GD64" s="136"/>
      <c r="GE64" s="136"/>
      <c r="GF64" s="136"/>
      <c r="GG64" s="136"/>
      <c r="GH64" s="136"/>
      <c r="GI64" s="136"/>
      <c r="GJ64" s="136"/>
      <c r="GK64" s="1662">
        <v>9.81</v>
      </c>
      <c r="GL64" s="136"/>
      <c r="GM64" s="136"/>
      <c r="GN64" s="136">
        <v>8.7799999999999994</v>
      </c>
      <c r="GO64" s="136"/>
      <c r="GP64" s="136">
        <f t="shared" si="299"/>
        <v>9.81</v>
      </c>
      <c r="GQ64" s="136" t="s">
        <v>1502</v>
      </c>
      <c r="GR64" s="66">
        <f t="shared" si="300"/>
        <v>9.81</v>
      </c>
      <c r="GS64" s="66">
        <v>10.51</v>
      </c>
      <c r="GT64" s="371">
        <v>10.54</v>
      </c>
      <c r="GU64" s="371">
        <f t="shared" si="301"/>
        <v>9.81</v>
      </c>
      <c r="GV64" s="188">
        <v>10.28</v>
      </c>
      <c r="GW64" s="188">
        <f t="shared" si="165"/>
        <v>9.81</v>
      </c>
      <c r="GX64" s="188"/>
      <c r="GY64" s="380">
        <f t="shared" si="302"/>
        <v>-1</v>
      </c>
      <c r="HZ64" s="136"/>
      <c r="IA64" s="136"/>
      <c r="IB64" s="136"/>
      <c r="IC64" s="136"/>
      <c r="ID64" s="136"/>
      <c r="IE64" s="136"/>
      <c r="IF64" s="136"/>
      <c r="IG64" s="136"/>
      <c r="IH64" s="136"/>
      <c r="II64" s="136"/>
      <c r="IJ64" s="136"/>
      <c r="IK64" s="136"/>
      <c r="IL64" s="136"/>
      <c r="IM64" s="136"/>
      <c r="IN64" s="136"/>
      <c r="IO64" s="136"/>
      <c r="IP64" s="136"/>
      <c r="IQ64" s="136"/>
      <c r="IR64" s="136"/>
      <c r="IS64" s="136"/>
      <c r="IT64" s="136"/>
      <c r="IU64" s="136"/>
      <c r="IV64" s="136"/>
      <c r="IW64" s="136"/>
      <c r="IX64" s="136"/>
      <c r="IY64" s="136"/>
      <c r="IZ64" s="136"/>
      <c r="JA64" s="136"/>
      <c r="JB64" s="136"/>
      <c r="JC64" s="136"/>
      <c r="JD64" s="136"/>
      <c r="JE64" s="136"/>
      <c r="JF64" s="136"/>
      <c r="JG64" s="1656">
        <v>13.2</v>
      </c>
      <c r="JH64" s="136"/>
      <c r="JI64" s="136">
        <v>11.92</v>
      </c>
      <c r="JJ64" s="136"/>
      <c r="JK64" s="136">
        <f t="shared" si="303"/>
        <v>13.2</v>
      </c>
      <c r="JL64" s="136">
        <v>8.0299999999999994</v>
      </c>
      <c r="JM64" s="884">
        <f t="shared" si="304"/>
        <v>8.0299999999999994</v>
      </c>
      <c r="JN64" s="371">
        <v>8.0500000000000007</v>
      </c>
      <c r="JO64" s="188">
        <f t="shared" si="305"/>
        <v>8.0299999999999994</v>
      </c>
      <c r="JP64" s="188">
        <v>8.08</v>
      </c>
      <c r="JQ64" s="1148">
        <f t="shared" si="166"/>
        <v>8.0299999999999994</v>
      </c>
      <c r="JR64" s="55">
        <v>8.7100000000000009</v>
      </c>
      <c r="JS64" s="1042">
        <v>8.7100000000000009</v>
      </c>
      <c r="JT64" s="1148">
        <f t="shared" si="167"/>
        <v>8.0299999999999994</v>
      </c>
      <c r="JU64" s="55">
        <v>8.7100000000000009</v>
      </c>
      <c r="JV64" s="1042">
        <v>8.7100000000000009</v>
      </c>
      <c r="JW64" s="1148">
        <f t="shared" si="168"/>
        <v>8.0299999999999994</v>
      </c>
      <c r="JX64" s="55">
        <v>8.6999999999999993</v>
      </c>
      <c r="JY64" s="1042">
        <v>8.6999999999999993</v>
      </c>
      <c r="JZ64" s="1148">
        <f t="shared" si="169"/>
        <v>8.0299999999999994</v>
      </c>
      <c r="KA64" s="55">
        <v>8.67</v>
      </c>
      <c r="KB64" s="55">
        <f t="shared" si="170"/>
        <v>8.0299999999999994</v>
      </c>
      <c r="KC64" s="55">
        <v>8.7100000000000009</v>
      </c>
      <c r="KD64" s="38">
        <v>8.66</v>
      </c>
      <c r="KE64" s="1042">
        <f t="shared" si="171"/>
        <v>8.0299999999999994</v>
      </c>
      <c r="KF64" s="1042">
        <v>8.1199999999999992</v>
      </c>
      <c r="KG64" s="55">
        <v>8.67</v>
      </c>
      <c r="KH64" s="1042">
        <f t="shared" si="172"/>
        <v>8.0299999999999994</v>
      </c>
      <c r="KI64" s="1042">
        <v>8.6999999999999993</v>
      </c>
      <c r="KJ64" s="55">
        <v>8.6999999999999993</v>
      </c>
      <c r="KK64" s="1049">
        <f t="shared" si="306"/>
        <v>8.0299999999999994</v>
      </c>
      <c r="KL64" s="1049"/>
      <c r="KM64" s="966">
        <f t="shared" si="310"/>
        <v>-1</v>
      </c>
      <c r="KN64" s="136"/>
      <c r="KO64" s="136"/>
      <c r="KP64" s="136"/>
      <c r="KQ64" s="136"/>
      <c r="KR64" s="136"/>
      <c r="KS64" s="136"/>
      <c r="KT64" s="136"/>
      <c r="KU64" s="136"/>
      <c r="KV64" s="136"/>
      <c r="KW64" s="136"/>
      <c r="KX64" s="136"/>
      <c r="KY64" s="136"/>
      <c r="KZ64" s="136"/>
      <c r="LA64" s="136"/>
      <c r="LB64" s="136"/>
      <c r="LC64" s="136"/>
      <c r="LD64" s="136"/>
      <c r="LE64" s="136"/>
      <c r="LF64" s="136"/>
      <c r="LG64" s="136"/>
      <c r="LH64" s="136"/>
      <c r="LI64" s="136"/>
      <c r="LJ64" s="136"/>
      <c r="LK64" s="136"/>
      <c r="LL64" s="136"/>
      <c r="LM64" s="136"/>
      <c r="LN64" s="136"/>
      <c r="LO64" s="136"/>
      <c r="LP64" s="136"/>
      <c r="LQ64" s="136"/>
      <c r="LR64" s="136"/>
      <c r="LS64" s="136"/>
      <c r="LT64" s="136"/>
      <c r="LU64" s="136"/>
      <c r="LV64" s="136"/>
      <c r="LW64" s="136"/>
      <c r="LX64" s="136"/>
      <c r="LY64" s="136"/>
      <c r="LZ64" s="136">
        <v>8.94</v>
      </c>
      <c r="MA64" s="136"/>
      <c r="MB64" s="136">
        <v>8.43</v>
      </c>
      <c r="MC64" s="371">
        <v>8.92</v>
      </c>
      <c r="MD64" s="136">
        <f t="shared" si="173"/>
        <v>8.92</v>
      </c>
      <c r="ME64" s="371">
        <v>9.66</v>
      </c>
      <c r="MF64" s="884">
        <f t="shared" si="174"/>
        <v>8.92</v>
      </c>
      <c r="MG64" s="188">
        <v>8.98</v>
      </c>
      <c r="MH64" s="371">
        <f t="shared" si="175"/>
        <v>8.92</v>
      </c>
      <c r="MI64" s="371">
        <v>9.6</v>
      </c>
      <c r="MJ64" s="188">
        <v>9.5</v>
      </c>
      <c r="MK64" s="188">
        <f t="shared" si="176"/>
        <v>8.92</v>
      </c>
      <c r="ML64" s="371">
        <v>9.81</v>
      </c>
      <c r="MM64" s="371">
        <f t="shared" si="177"/>
        <v>8.92</v>
      </c>
      <c r="MN64" s="371">
        <v>8.92</v>
      </c>
      <c r="MO64" s="1042">
        <v>9.11</v>
      </c>
      <c r="MP64" s="371">
        <f t="shared" si="178"/>
        <v>8.92</v>
      </c>
      <c r="MQ64" s="371">
        <v>9.16</v>
      </c>
      <c r="MR64" s="1042">
        <v>9.09</v>
      </c>
      <c r="MS64" s="371">
        <f t="shared" si="179"/>
        <v>8.92</v>
      </c>
      <c r="MT64" s="371"/>
      <c r="MU64" s="1042">
        <v>9.58</v>
      </c>
      <c r="MV64" s="371">
        <f t="shared" si="180"/>
        <v>8.92</v>
      </c>
      <c r="MW64" s="1042">
        <v>8.91</v>
      </c>
      <c r="MX64" s="1042">
        <f t="shared" si="181"/>
        <v>8.91</v>
      </c>
      <c r="MY64" s="1042">
        <v>9.6300000000000008</v>
      </c>
      <c r="MZ64" s="913">
        <v>9.58</v>
      </c>
      <c r="NA64" s="56">
        <f t="shared" si="182"/>
        <v>8.91</v>
      </c>
      <c r="NB64" s="56">
        <v>8.86</v>
      </c>
      <c r="NC64" s="56">
        <f t="shared" si="183"/>
        <v>8.86</v>
      </c>
      <c r="ND64" s="56">
        <v>8.8710000000000004</v>
      </c>
      <c r="NE64" s="55">
        <v>8.86</v>
      </c>
      <c r="NF64" s="56">
        <f t="shared" si="184"/>
        <v>8.86</v>
      </c>
      <c r="NG64" s="56"/>
      <c r="NH64" s="894">
        <f t="shared" si="185"/>
        <v>-1</v>
      </c>
      <c r="NP64" s="136"/>
      <c r="NQ64" s="136"/>
      <c r="NR64" s="136"/>
      <c r="NS64" s="136"/>
      <c r="NT64" s="136"/>
      <c r="NU64" s="136"/>
      <c r="NV64" s="136"/>
      <c r="NW64" s="136"/>
      <c r="NX64" s="136"/>
      <c r="NY64" s="136"/>
      <c r="NZ64" s="136"/>
      <c r="OA64" s="136"/>
      <c r="OB64" s="136"/>
      <c r="OC64" s="136"/>
      <c r="OD64" s="136"/>
      <c r="OE64" s="136"/>
      <c r="OF64" s="136"/>
      <c r="OG64" s="136"/>
      <c r="OH64" s="136"/>
      <c r="OI64" s="136"/>
      <c r="OJ64" s="136"/>
      <c r="OK64" s="136"/>
      <c r="OL64" s="136"/>
      <c r="OM64" s="136"/>
      <c r="ON64" s="136"/>
      <c r="OO64" s="136"/>
      <c r="OP64" s="136"/>
      <c r="OQ64" s="136"/>
      <c r="OR64" s="136"/>
      <c r="OS64" s="136"/>
      <c r="OT64" s="136"/>
      <c r="OU64" s="136"/>
      <c r="OV64" s="136"/>
      <c r="OW64" s="136">
        <v>11.69</v>
      </c>
      <c r="OX64" s="136"/>
      <c r="OY64" s="136">
        <v>11.81</v>
      </c>
      <c r="OZ64" s="136"/>
      <c r="PA64" s="136">
        <f t="shared" si="186"/>
        <v>11.69</v>
      </c>
      <c r="PB64" s="136">
        <v>11.78</v>
      </c>
      <c r="PC64" s="1051">
        <f t="shared" si="187"/>
        <v>11.69</v>
      </c>
      <c r="PD64" s="56">
        <v>11.98</v>
      </c>
      <c r="PE64" s="371">
        <v>11.78</v>
      </c>
      <c r="PF64" s="371">
        <f t="shared" si="188"/>
        <v>11.69</v>
      </c>
      <c r="PG64" s="371">
        <v>11.91</v>
      </c>
      <c r="PH64" s="371">
        <f t="shared" si="189"/>
        <v>11.69</v>
      </c>
      <c r="PI64" s="371">
        <v>11.7</v>
      </c>
      <c r="PJ64" s="55">
        <f t="shared" si="190"/>
        <v>11.69</v>
      </c>
      <c r="PK64" s="55">
        <v>11.75</v>
      </c>
      <c r="PL64" s="38">
        <v>11.77</v>
      </c>
      <c r="PM64" s="55">
        <f t="shared" si="191"/>
        <v>11.69</v>
      </c>
      <c r="PN64" s="55">
        <v>11.7</v>
      </c>
      <c r="PO64" s="38">
        <v>11.72</v>
      </c>
      <c r="PP64" s="55">
        <f t="shared" si="192"/>
        <v>11.69</v>
      </c>
      <c r="PQ64" s="53">
        <v>11.855599999999999</v>
      </c>
      <c r="PR64" s="38">
        <v>11.71</v>
      </c>
      <c r="PS64" s="53">
        <f t="shared" si="193"/>
        <v>11.69</v>
      </c>
      <c r="PT64" s="38">
        <v>12.6</v>
      </c>
      <c r="PU64" s="38">
        <f t="shared" si="194"/>
        <v>11.69</v>
      </c>
      <c r="PV64" s="38">
        <v>12.56</v>
      </c>
      <c r="PW64" s="38">
        <v>11.79</v>
      </c>
      <c r="PX64" s="56">
        <f t="shared" si="195"/>
        <v>11.69</v>
      </c>
      <c r="PY64" s="37">
        <v>11.72</v>
      </c>
      <c r="PZ64" s="56">
        <f t="shared" si="196"/>
        <v>11.69</v>
      </c>
      <c r="QA64" s="56">
        <v>11.28</v>
      </c>
      <c r="QB64" s="38">
        <v>12.01</v>
      </c>
      <c r="QC64" s="38">
        <f t="shared" si="197"/>
        <v>11.69</v>
      </c>
      <c r="QD64" s="55">
        <v>12</v>
      </c>
      <c r="QE64" s="38">
        <f t="shared" si="198"/>
        <v>11.69</v>
      </c>
      <c r="QF64" s="46">
        <v>12.12</v>
      </c>
      <c r="QG64" s="38">
        <f t="shared" si="199"/>
        <v>11.69</v>
      </c>
      <c r="QH64" s="46">
        <v>12.21</v>
      </c>
      <c r="QI64" s="38">
        <f t="shared" si="200"/>
        <v>11.69</v>
      </c>
      <c r="QJ64" s="38" t="s">
        <v>1159</v>
      </c>
      <c r="QK64" s="380"/>
      <c r="QL64" s="188"/>
      <c r="QM64" s="136"/>
      <c r="QN64" s="136"/>
      <c r="QO64" s="136"/>
      <c r="QP64" s="136"/>
      <c r="QQ64" s="136"/>
      <c r="QR64" s="136"/>
      <c r="QS64" s="136"/>
      <c r="QT64" s="136">
        <v>7.08</v>
      </c>
      <c r="QU64" s="136"/>
      <c r="QV64" s="136">
        <v>7.17</v>
      </c>
      <c r="QW64" s="136"/>
      <c r="QX64" s="136">
        <f t="shared" si="201"/>
        <v>7.08</v>
      </c>
      <c r="QY64" s="136"/>
      <c r="QZ64" s="1051">
        <f t="shared" si="202"/>
        <v>7.08</v>
      </c>
      <c r="RA64" s="136">
        <v>7.61</v>
      </c>
      <c r="RB64" s="371">
        <v>7.6</v>
      </c>
      <c r="RC64" s="371">
        <f t="shared" si="203"/>
        <v>7.08</v>
      </c>
      <c r="RD64" s="371">
        <v>7.11</v>
      </c>
      <c r="RE64" s="371">
        <v>7.65</v>
      </c>
      <c r="RF64" s="371">
        <f t="shared" si="204"/>
        <v>7.08</v>
      </c>
      <c r="RG64" s="371">
        <v>7.52</v>
      </c>
      <c r="RH64" s="55">
        <f t="shared" si="205"/>
        <v>7.08</v>
      </c>
      <c r="RI64" s="55">
        <v>7.67</v>
      </c>
      <c r="RJ64" s="56">
        <v>7.65</v>
      </c>
      <c r="RK64" s="38">
        <v>7.55</v>
      </c>
      <c r="RL64" s="56">
        <f t="shared" si="206"/>
        <v>7.08</v>
      </c>
      <c r="RM64" s="1051" t="s">
        <v>1159</v>
      </c>
      <c r="RN64" s="38">
        <v>7.68</v>
      </c>
      <c r="RO64" s="53">
        <f t="shared" si="207"/>
        <v>7.08</v>
      </c>
      <c r="RP64" s="1042">
        <v>7.12</v>
      </c>
      <c r="RQ64" s="38">
        <v>7.7</v>
      </c>
      <c r="RR64" s="1042">
        <f t="shared" si="208"/>
        <v>7.08</v>
      </c>
      <c r="RS64" s="1042">
        <v>7.7</v>
      </c>
      <c r="RT64" s="38">
        <v>7.7149999999999999</v>
      </c>
      <c r="RU64" s="38">
        <f t="shared" si="209"/>
        <v>7.08</v>
      </c>
      <c r="RV64" s="38">
        <v>7.68</v>
      </c>
      <c r="RW64" s="38">
        <v>7.67</v>
      </c>
      <c r="RX64" s="56">
        <f t="shared" si="210"/>
        <v>7.08</v>
      </c>
      <c r="RY64" s="38">
        <v>7.11</v>
      </c>
      <c r="RZ64" s="38">
        <f t="shared" si="211"/>
        <v>7.08</v>
      </c>
      <c r="SA64" s="55">
        <v>7.68</v>
      </c>
      <c r="SB64" s="55">
        <f t="shared" si="212"/>
        <v>7.08</v>
      </c>
      <c r="SC64" s="55">
        <v>7.67</v>
      </c>
      <c r="SD64" s="38">
        <v>7.68</v>
      </c>
      <c r="SE64" s="55">
        <f t="shared" si="213"/>
        <v>7.08</v>
      </c>
      <c r="SF64" s="38">
        <v>10.54</v>
      </c>
      <c r="SG64" s="55">
        <f t="shared" si="214"/>
        <v>7.08</v>
      </c>
      <c r="SH64" s="55">
        <v>8.07</v>
      </c>
      <c r="SI64" s="38">
        <f t="shared" si="215"/>
        <v>7.08</v>
      </c>
      <c r="SJ64" s="38" t="s">
        <v>1159</v>
      </c>
      <c r="SK64" s="38">
        <f t="shared" si="216"/>
        <v>7.08</v>
      </c>
      <c r="SL64" s="38" t="s">
        <v>1159</v>
      </c>
      <c r="SM64" s="371" t="s">
        <v>1159</v>
      </c>
      <c r="SN64" s="1052">
        <f t="shared" si="217"/>
        <v>7.08</v>
      </c>
      <c r="SO64" s="1052" t="s">
        <v>1159</v>
      </c>
      <c r="SP64" s="38">
        <f t="shared" si="307"/>
        <v>7.08</v>
      </c>
      <c r="SQ64" s="38" t="s">
        <v>1159</v>
      </c>
      <c r="SR64" s="380"/>
      <c r="SS64" s="38">
        <v>8.94</v>
      </c>
      <c r="ST64" s="38">
        <v>9.68</v>
      </c>
      <c r="SU64" s="38">
        <v>9.68</v>
      </c>
      <c r="SV64" s="38">
        <f t="shared" si="219"/>
        <v>8.94</v>
      </c>
      <c r="SW64" s="38">
        <v>9.68</v>
      </c>
      <c r="SX64" s="38">
        <v>9.68</v>
      </c>
      <c r="SY64" s="38">
        <v>9.68</v>
      </c>
      <c r="SZ64" s="38">
        <f t="shared" si="220"/>
        <v>8.94</v>
      </c>
      <c r="TA64" s="38">
        <v>8.94</v>
      </c>
      <c r="TB64" s="38">
        <v>9.68</v>
      </c>
      <c r="TC64" s="38">
        <f t="shared" si="221"/>
        <v>8.94</v>
      </c>
      <c r="TD64" s="38">
        <v>9.0399999999999991</v>
      </c>
      <c r="TE64" s="38">
        <f t="shared" si="222"/>
        <v>8.94</v>
      </c>
      <c r="TF64" s="38">
        <v>9.09</v>
      </c>
      <c r="TG64" s="38">
        <v>9.44</v>
      </c>
      <c r="TH64" s="38">
        <v>9.68</v>
      </c>
      <c r="TI64" s="38">
        <f t="shared" si="223"/>
        <v>8.94</v>
      </c>
      <c r="TJ64" s="38">
        <v>9.6809999999999992</v>
      </c>
      <c r="TK64" s="38">
        <v>9.4700000000000006</v>
      </c>
      <c r="TL64" s="38">
        <f t="shared" si="224"/>
        <v>8.94</v>
      </c>
      <c r="TM64" s="38"/>
      <c r="TN64" s="38">
        <v>9.32</v>
      </c>
      <c r="TO64" s="38">
        <f t="shared" si="225"/>
        <v>8.94</v>
      </c>
      <c r="TP64" s="38">
        <v>9.33</v>
      </c>
      <c r="TQ64" s="38">
        <v>9.35</v>
      </c>
      <c r="TR64" s="38">
        <f t="shared" si="226"/>
        <v>8.94</v>
      </c>
      <c r="TS64" s="38">
        <v>9.4499999999999993</v>
      </c>
      <c r="TT64" s="38">
        <f t="shared" si="227"/>
        <v>8.94</v>
      </c>
      <c r="TU64" s="38">
        <v>9.5399999999999991</v>
      </c>
      <c r="TV64" s="38">
        <v>9.4700000000000006</v>
      </c>
      <c r="TW64" s="38">
        <f t="shared" si="228"/>
        <v>8.94</v>
      </c>
      <c r="TX64" s="38">
        <v>9.68</v>
      </c>
      <c r="TY64" s="38">
        <f t="shared" si="229"/>
        <v>8.94</v>
      </c>
      <c r="TZ64" s="38">
        <v>9.56</v>
      </c>
      <c r="UA64" s="38">
        <v>9.67</v>
      </c>
      <c r="UB64" s="38">
        <f t="shared" si="230"/>
        <v>8.94</v>
      </c>
      <c r="UC64" s="38">
        <v>9.34</v>
      </c>
      <c r="UD64" s="38">
        <f t="shared" si="231"/>
        <v>8.94</v>
      </c>
      <c r="UE64" s="38">
        <v>9.26</v>
      </c>
      <c r="UF64" s="38">
        <v>9.1999999999999993</v>
      </c>
      <c r="UG64" s="38">
        <f t="shared" si="232"/>
        <v>8.94</v>
      </c>
      <c r="UH64" s="38" t="s">
        <v>1159</v>
      </c>
      <c r="UI64" s="38">
        <f t="shared" si="233"/>
        <v>8.94</v>
      </c>
      <c r="UJ64" s="38" t="s">
        <v>1159</v>
      </c>
      <c r="UK64" s="38">
        <f t="shared" si="234"/>
        <v>8.94</v>
      </c>
      <c r="UL64" s="371" t="s">
        <v>1159</v>
      </c>
      <c r="UM64" s="38">
        <f t="shared" si="308"/>
        <v>8.94</v>
      </c>
      <c r="UN64" s="38" t="s">
        <v>1159</v>
      </c>
      <c r="UO64" s="380"/>
      <c r="UP64" s="56"/>
      <c r="UQ64" s="56"/>
      <c r="UR64" s="56"/>
      <c r="US64" s="56"/>
      <c r="UT64" s="56"/>
      <c r="UU64" s="56"/>
      <c r="UV64" s="56"/>
      <c r="UW64" s="56"/>
      <c r="UX64" s="56"/>
      <c r="UY64" s="56"/>
      <c r="UZ64" s="56"/>
      <c r="VA64" s="56"/>
      <c r="VB64" s="56"/>
      <c r="VC64" s="56">
        <v>8.4480000000000004</v>
      </c>
      <c r="VD64" s="136">
        <v>9.11</v>
      </c>
      <c r="VE64" s="66">
        <f t="shared" si="236"/>
        <v>8.4480000000000004</v>
      </c>
      <c r="VF64" s="371">
        <v>9.01</v>
      </c>
      <c r="VG64" s="66">
        <f t="shared" si="237"/>
        <v>8.4480000000000004</v>
      </c>
      <c r="VH64" s="56">
        <v>8.49</v>
      </c>
      <c r="VI64" s="371">
        <f t="shared" si="238"/>
        <v>8.4480000000000004</v>
      </c>
      <c r="VJ64" s="371">
        <v>8.4499999999999993</v>
      </c>
      <c r="VK64" s="55">
        <v>8.6300000000000008</v>
      </c>
      <c r="VL64" s="371">
        <f t="shared" si="239"/>
        <v>8.4480000000000004</v>
      </c>
      <c r="VM64" s="371" t="s">
        <v>1159</v>
      </c>
      <c r="VN64" s="55">
        <f t="shared" si="240"/>
        <v>8.4480000000000004</v>
      </c>
      <c r="VO64" s="55">
        <v>9.1</v>
      </c>
      <c r="VP64" s="38">
        <v>8.86</v>
      </c>
      <c r="VQ64" s="55">
        <f t="shared" si="241"/>
        <v>8.4480000000000004</v>
      </c>
      <c r="VR64" s="371">
        <v>8.8699999999999992</v>
      </c>
      <c r="VS64" s="371">
        <v>8.9499999999999993</v>
      </c>
      <c r="VT64" s="371">
        <v>8.65</v>
      </c>
      <c r="VU64" s="1042">
        <v>8.8800000000000008</v>
      </c>
      <c r="VV64" s="1042">
        <v>8.6</v>
      </c>
      <c r="VW64" s="1042">
        <f t="shared" si="242"/>
        <v>8.4480000000000004</v>
      </c>
      <c r="VX64" s="371">
        <v>8.69</v>
      </c>
      <c r="VY64" s="371">
        <v>8.98</v>
      </c>
      <c r="VZ64" s="1042">
        <v>8.82</v>
      </c>
      <c r="WA64" s="1042">
        <v>8.81</v>
      </c>
      <c r="WB64" s="371">
        <f t="shared" si="243"/>
        <v>8.4480000000000004</v>
      </c>
      <c r="WC64" s="371">
        <v>8.5399999999999991</v>
      </c>
      <c r="WD64" s="371">
        <v>8.6</v>
      </c>
      <c r="WE64" s="371">
        <f t="shared" si="244"/>
        <v>8.4480000000000004</v>
      </c>
      <c r="WF64" s="371">
        <v>8.56</v>
      </c>
      <c r="WG64" s="371">
        <v>8.7799999999999994</v>
      </c>
      <c r="WH64" s="1042">
        <f t="shared" si="245"/>
        <v>8.4480000000000004</v>
      </c>
      <c r="WI64" s="1042">
        <v>9.16</v>
      </c>
      <c r="WJ64" s="1042">
        <v>9.15</v>
      </c>
      <c r="WK64" s="64">
        <v>9.07</v>
      </c>
      <c r="WL64" s="53">
        <v>9.0950000000000006</v>
      </c>
      <c r="WM64" s="1042">
        <f t="shared" si="246"/>
        <v>8.4480000000000004</v>
      </c>
      <c r="WN64" s="1042">
        <v>9.1</v>
      </c>
      <c r="WO64" s="1042">
        <v>9.1</v>
      </c>
      <c r="WP64" s="53">
        <f t="shared" si="247"/>
        <v>8.4480000000000004</v>
      </c>
      <c r="WQ64" s="1042">
        <v>8.58</v>
      </c>
      <c r="WR64" s="1042">
        <v>8.6199999999999992</v>
      </c>
      <c r="WS64" s="1042">
        <f t="shared" si="312"/>
        <v>8.4480000000000004</v>
      </c>
      <c r="WT64" s="1042">
        <v>9.1550000000000011</v>
      </c>
      <c r="WU64" s="1042">
        <v>9.15</v>
      </c>
      <c r="WV64" s="1042">
        <f t="shared" si="313"/>
        <v>8.4480000000000004</v>
      </c>
      <c r="WW64" s="1042">
        <v>8.92</v>
      </c>
      <c r="WX64" s="1042">
        <v>9.01</v>
      </c>
      <c r="WY64" s="1042">
        <f t="shared" si="314"/>
        <v>8.4480000000000004</v>
      </c>
      <c r="WZ64" s="1042">
        <v>8.56</v>
      </c>
      <c r="XA64" s="1042">
        <v>8.7100000000000009</v>
      </c>
      <c r="XB64" s="38">
        <f t="shared" si="315"/>
        <v>8.4480000000000004</v>
      </c>
      <c r="XC64" s="38" t="s">
        <v>1159</v>
      </c>
      <c r="XD64" s="38">
        <f t="shared" si="316"/>
        <v>8.4480000000000004</v>
      </c>
      <c r="XE64" s="38"/>
      <c r="XF64" s="53" t="s">
        <v>1159</v>
      </c>
      <c r="XG64" s="56">
        <f t="shared" si="317"/>
        <v>8.4480000000000004</v>
      </c>
      <c r="XH64" s="1052"/>
      <c r="XI64" s="1052"/>
      <c r="XJ64" s="1052"/>
      <c r="XK64" s="1052" t="s">
        <v>1159</v>
      </c>
      <c r="XL64" s="1052">
        <f t="shared" si="318"/>
        <v>8.4480000000000004</v>
      </c>
      <c r="XM64" s="1052"/>
      <c r="XN64" s="1052" t="s">
        <v>1159</v>
      </c>
      <c r="XO64" s="894">
        <f t="shared" si="248"/>
        <v>-1</v>
      </c>
      <c r="XP64" s="894"/>
      <c r="XQ64" s="894">
        <f>(VT64-VQ64)/VQ64</f>
        <v>2.3910984848484841E-2</v>
      </c>
      <c r="XR64" s="53">
        <v>7.83</v>
      </c>
      <c r="XS64" s="1042">
        <v>8.49</v>
      </c>
      <c r="XT64" s="1042">
        <v>8.44</v>
      </c>
      <c r="XU64" s="56">
        <v>8.43</v>
      </c>
      <c r="XV64" s="1042">
        <f t="shared" si="319"/>
        <v>7.83</v>
      </c>
      <c r="XW64" s="1042">
        <v>8.4</v>
      </c>
      <c r="XX64" s="1042">
        <v>8.48</v>
      </c>
      <c r="XY64" s="1042">
        <f t="shared" si="320"/>
        <v>7.83</v>
      </c>
      <c r="XZ64" s="1042">
        <v>10.36</v>
      </c>
      <c r="YA64" s="1042">
        <v>10.48</v>
      </c>
      <c r="YB64" s="1042">
        <f t="shared" si="321"/>
        <v>7.83</v>
      </c>
      <c r="YC64" s="1042">
        <v>10.5</v>
      </c>
      <c r="YD64" s="38">
        <v>10.48</v>
      </c>
      <c r="YE64" s="38">
        <f t="shared" si="322"/>
        <v>7.83</v>
      </c>
      <c r="YF64" s="38" t="s">
        <v>1159</v>
      </c>
      <c r="YG64" s="38" t="s">
        <v>1159</v>
      </c>
      <c r="YH64" s="38">
        <f t="shared" si="323"/>
        <v>7.83</v>
      </c>
      <c r="YI64" s="38" t="s">
        <v>1159</v>
      </c>
      <c r="YJ64" s="38" t="s">
        <v>1159</v>
      </c>
      <c r="YK64" s="55">
        <f t="shared" si="324"/>
        <v>7.83</v>
      </c>
      <c r="YL64" s="15" t="s">
        <v>1159</v>
      </c>
      <c r="YM64" s="15">
        <f t="shared" si="325"/>
        <v>7.83</v>
      </c>
      <c r="YN64" s="38" t="s">
        <v>1159</v>
      </c>
      <c r="YO64" s="380"/>
      <c r="YP64" s="38"/>
      <c r="YQ64" s="38"/>
      <c r="YR64" s="53">
        <v>7.55</v>
      </c>
      <c r="YS64" s="1042">
        <v>7.6</v>
      </c>
      <c r="YT64" s="1042">
        <f t="shared" si="250"/>
        <v>7.55</v>
      </c>
      <c r="YU64" s="1042">
        <v>7.6</v>
      </c>
      <c r="YV64" s="1042">
        <f t="shared" si="251"/>
        <v>7.55</v>
      </c>
      <c r="YW64" s="1042">
        <v>7.57</v>
      </c>
      <c r="YX64" s="56">
        <v>7.62</v>
      </c>
      <c r="YY64" s="1051">
        <f t="shared" si="252"/>
        <v>7.55</v>
      </c>
      <c r="YZ64" s="1051">
        <v>7.57</v>
      </c>
      <c r="ZA64" s="1051">
        <f t="shared" si="253"/>
        <v>7.55</v>
      </c>
      <c r="ZB64" s="1051" t="s">
        <v>1159</v>
      </c>
      <c r="ZC64" s="1051" t="s">
        <v>1159</v>
      </c>
      <c r="ZD64" s="1051">
        <f t="shared" si="254"/>
        <v>7.55</v>
      </c>
      <c r="ZE64" s="1052" t="s">
        <v>1159</v>
      </c>
      <c r="ZF64" s="371">
        <f t="shared" si="255"/>
        <v>7.55</v>
      </c>
      <c r="ZG64" s="1052" t="s">
        <v>1159</v>
      </c>
      <c r="ZH64" s="1052">
        <f t="shared" si="327"/>
        <v>7.55</v>
      </c>
      <c r="ZI64" s="1052"/>
      <c r="ZJ64" s="894">
        <f t="shared" si="328"/>
        <v>-1</v>
      </c>
      <c r="ZK64" s="56"/>
      <c r="ZL64" s="56"/>
      <c r="ZM64" s="56">
        <v>8.4480000000000004</v>
      </c>
      <c r="ZN64" s="56">
        <v>9.1319999999999997</v>
      </c>
      <c r="ZO64" s="53">
        <v>8.51</v>
      </c>
      <c r="ZP64" s="53">
        <f t="shared" si="257"/>
        <v>8.4480000000000004</v>
      </c>
      <c r="ZQ64" s="53">
        <v>8.49</v>
      </c>
      <c r="ZR64" s="53">
        <v>9.1199999999999992</v>
      </c>
      <c r="ZS64" s="53">
        <f t="shared" si="258"/>
        <v>8.4480000000000004</v>
      </c>
      <c r="ZT64" s="53">
        <v>8.4499999999999993</v>
      </c>
      <c r="ZU64" s="53">
        <f t="shared" si="259"/>
        <v>8.4480000000000004</v>
      </c>
      <c r="ZV64" s="53">
        <v>8.4700000000000006</v>
      </c>
      <c r="ZW64" s="38">
        <v>8.61</v>
      </c>
      <c r="ZX64" s="38">
        <f t="shared" si="260"/>
        <v>8.4480000000000004</v>
      </c>
      <c r="ZY64" s="1042" t="s">
        <v>1159</v>
      </c>
      <c r="ZZ64" s="38">
        <f t="shared" si="261"/>
        <v>8.4480000000000004</v>
      </c>
      <c r="AAA64" s="38" t="s">
        <v>1159</v>
      </c>
      <c r="AAB64" s="371">
        <f t="shared" si="262"/>
        <v>8.4480000000000004</v>
      </c>
      <c r="AAC64" s="1052" t="s">
        <v>1159</v>
      </c>
      <c r="AAD64" s="1052">
        <f t="shared" si="309"/>
        <v>8.4480000000000004</v>
      </c>
      <c r="AAE64" s="1052" t="s">
        <v>1159</v>
      </c>
      <c r="AAF64" s="380"/>
      <c r="AAG64" s="53" t="s">
        <v>1159</v>
      </c>
      <c r="AAH64" s="1042" t="s">
        <v>1159</v>
      </c>
      <c r="AAI64" s="1042" t="str">
        <f t="shared" si="265"/>
        <v>Blocked</v>
      </c>
      <c r="AAJ64" s="1042" t="str">
        <f>AAH64</f>
        <v>Blocked</v>
      </c>
      <c r="AAK64" s="56" t="s">
        <v>1159</v>
      </c>
      <c r="AAL64" s="56" t="s">
        <v>1159</v>
      </c>
      <c r="AAM64" s="1051" t="s">
        <v>1502</v>
      </c>
      <c r="AAN64" s="1051" t="s">
        <v>1159</v>
      </c>
      <c r="AAO64" s="1051"/>
      <c r="AAP64" s="1051" t="s">
        <v>1159</v>
      </c>
      <c r="AAQ64" s="1051" t="s">
        <v>1502</v>
      </c>
      <c r="AAR64" s="1051" t="s">
        <v>1502</v>
      </c>
      <c r="AAS64" s="1051"/>
      <c r="AAT64" s="1051" t="s">
        <v>1502</v>
      </c>
      <c r="AAU64" s="1052"/>
      <c r="AAV64" s="1052" t="s">
        <v>1502</v>
      </c>
      <c r="AAW64" s="1052" t="s">
        <v>1502</v>
      </c>
      <c r="AAX64" s="1051" t="s">
        <v>1502</v>
      </c>
      <c r="AAY64" s="11" t="s">
        <v>1502</v>
      </c>
      <c r="AAZ64" s="11" t="s">
        <v>1502</v>
      </c>
      <c r="ABA64" s="11" t="s">
        <v>1502</v>
      </c>
      <c r="ABB64" s="1653"/>
      <c r="ABC64" s="11" t="s">
        <v>1159</v>
      </c>
      <c r="ABD64" s="11" t="str">
        <f t="shared" si="272"/>
        <v>Blocked</v>
      </c>
      <c r="ABE64" s="11" t="s">
        <v>1159</v>
      </c>
      <c r="ABF64" s="1653"/>
      <c r="ABG64" s="11" t="s">
        <v>1159</v>
      </c>
      <c r="ABH64" s="11" t="str">
        <f t="shared" si="274"/>
        <v>Blocked</v>
      </c>
      <c r="ABI64" s="11" t="s">
        <v>1159</v>
      </c>
      <c r="ABJ64" s="1653"/>
      <c r="ABK64" s="56" t="s">
        <v>1159</v>
      </c>
      <c r="ABL64" s="11" t="str">
        <f t="shared" si="276"/>
        <v>Blocked</v>
      </c>
      <c r="ABM64" s="11" t="s">
        <v>1159</v>
      </c>
      <c r="ABN64" s="1653"/>
      <c r="ABO64" s="1658" t="s">
        <v>2657</v>
      </c>
      <c r="ABP64" s="1663" t="s">
        <v>2663</v>
      </c>
      <c r="ABQ64" s="371"/>
      <c r="ABR64" s="371" t="str">
        <f t="shared" si="278"/>
        <v xml:space="preserve">1. Better than baseline </v>
      </c>
      <c r="ABS64" s="371" t="str">
        <f t="shared" si="279"/>
        <v>4.Blocker/Not Executed</v>
      </c>
      <c r="ABT64" s="371" t="str">
        <f t="shared" si="280"/>
        <v>4.Blocker/Not Executed</v>
      </c>
      <c r="ABU64" s="371" t="str">
        <f t="shared" si="281"/>
        <v xml:space="preserve">1. Better than baseline </v>
      </c>
      <c r="ABV64" s="371" t="str">
        <f t="shared" si="282"/>
        <v xml:space="preserve">1. Better than baseline </v>
      </c>
      <c r="ABW64" s="371" t="str">
        <f t="shared" si="283"/>
        <v xml:space="preserve">1. Better than baseline </v>
      </c>
      <c r="ABX64" s="371" t="str">
        <f t="shared" si="284"/>
        <v xml:space="preserve">1. Better than baseline </v>
      </c>
      <c r="ABY64" s="371" t="str">
        <f t="shared" si="285"/>
        <v>4.Blocker/Not Executed</v>
      </c>
      <c r="ABZ64" s="188" t="str">
        <f t="shared" si="286"/>
        <v>4.Blocker/Not Executed</v>
      </c>
      <c r="ACA64" s="371" t="str">
        <f t="shared" si="287"/>
        <v>4.Blocker/Not Executed</v>
      </c>
      <c r="ACB64" s="371" t="str">
        <f t="shared" si="288"/>
        <v>2. Within 10% deviation from baseline</v>
      </c>
      <c r="ACC64" s="37" t="str">
        <f t="shared" si="289"/>
        <v>4.Blocker/Not Executed</v>
      </c>
      <c r="ACD64" s="37" t="str">
        <f t="shared" si="290"/>
        <v xml:space="preserve">1. Better than baseline </v>
      </c>
      <c r="ACE64" s="37" t="str">
        <f t="shared" si="291"/>
        <v>4.Blocker/Not Executed</v>
      </c>
      <c r="ACF64" s="37" t="str">
        <f t="shared" si="292"/>
        <v>4.Blocker/Not Executed</v>
      </c>
    </row>
    <row r="65" spans="1:760" s="4" customFormat="1" ht="44" thickBot="1" x14ac:dyDescent="0.4">
      <c r="A65" s="1694">
        <v>60</v>
      </c>
      <c r="B65" s="1042" t="s">
        <v>18</v>
      </c>
      <c r="C65" s="1042" t="s">
        <v>1254</v>
      </c>
      <c r="D65" s="1042" t="s">
        <v>2307</v>
      </c>
      <c r="E65" s="1042" t="s">
        <v>3992</v>
      </c>
      <c r="F65" s="1042" t="s">
        <v>2649</v>
      </c>
      <c r="G65" s="1042" t="s">
        <v>2650</v>
      </c>
      <c r="H65" s="29"/>
      <c r="I65" s="29"/>
      <c r="J65" s="29"/>
      <c r="K65" s="29"/>
      <c r="L65" s="29"/>
      <c r="M65" s="29"/>
      <c r="N65" s="29"/>
      <c r="O65" s="29"/>
      <c r="P65" s="29"/>
      <c r="Q65" s="29"/>
      <c r="R65" s="29"/>
      <c r="S65" s="29"/>
      <c r="T65" s="29"/>
      <c r="U65" s="29"/>
      <c r="V65" s="29"/>
      <c r="W65" s="29"/>
      <c r="X65" s="29"/>
      <c r="Y65" s="29"/>
      <c r="Z65" s="29"/>
      <c r="AA65" s="29"/>
      <c r="AB65" s="29"/>
      <c r="AC65" s="29"/>
      <c r="AD65" s="29"/>
      <c r="AE65" s="29"/>
      <c r="AF65" s="29"/>
      <c r="AG65" s="29"/>
      <c r="AH65" s="29"/>
      <c r="AI65" s="29"/>
      <c r="AJ65" s="29"/>
      <c r="AK65" s="36"/>
      <c r="AL65" s="36"/>
      <c r="AM65" s="36"/>
      <c r="AN65" s="29"/>
      <c r="AO65" s="36"/>
      <c r="AP65" s="59"/>
      <c r="AQ65" s="58"/>
      <c r="AR65" s="59"/>
      <c r="AS65" s="966"/>
      <c r="AT65" s="29"/>
      <c r="AU65" s="29"/>
      <c r="AV65" s="29"/>
      <c r="AW65" s="29"/>
      <c r="AX65" s="29"/>
      <c r="AY65" s="29"/>
      <c r="AZ65" s="29"/>
      <c r="BA65" s="29"/>
      <c r="BB65" s="29"/>
      <c r="BC65" s="29"/>
      <c r="BD65" s="29"/>
      <c r="BE65" s="29"/>
      <c r="BF65" s="29"/>
      <c r="BG65" s="29"/>
      <c r="BH65" s="29"/>
      <c r="BI65" s="29"/>
      <c r="BJ65" s="29"/>
      <c r="BK65" s="29"/>
      <c r="BL65" s="29"/>
      <c r="BM65" s="29"/>
      <c r="BN65" s="29"/>
      <c r="BO65" s="29"/>
      <c r="BP65" s="29"/>
      <c r="BQ65" s="29"/>
      <c r="BR65" s="29"/>
      <c r="BS65" s="29"/>
      <c r="BT65" s="29"/>
      <c r="BU65" s="29"/>
      <c r="BV65" s="29"/>
      <c r="BW65" s="29"/>
      <c r="BX65" s="29"/>
      <c r="BY65" s="29"/>
      <c r="BZ65" s="29"/>
      <c r="CA65" s="29"/>
      <c r="CB65" s="29"/>
      <c r="CC65" s="29"/>
      <c r="CD65" s="29"/>
      <c r="CE65" s="29"/>
      <c r="CF65" s="29"/>
      <c r="CG65" s="29"/>
      <c r="CH65" s="29"/>
      <c r="CI65" s="29"/>
      <c r="CJ65" s="29"/>
      <c r="CK65" s="29"/>
      <c r="CL65" s="29"/>
      <c r="CM65" s="29"/>
      <c r="CN65" s="29"/>
      <c r="CO65" s="29"/>
      <c r="CP65" s="29"/>
      <c r="CQ65" s="29"/>
      <c r="CR65" s="29"/>
      <c r="CS65" s="29"/>
      <c r="CT65" s="29"/>
      <c r="CU65" s="29"/>
      <c r="CV65" s="29"/>
      <c r="CW65" s="29"/>
      <c r="CX65" s="29"/>
      <c r="CY65" s="29"/>
      <c r="CZ65" s="29"/>
      <c r="DA65" s="29"/>
      <c r="DB65" s="29"/>
      <c r="DC65" s="29"/>
      <c r="DD65" s="37"/>
      <c r="DE65" s="58"/>
      <c r="DF65" s="36"/>
      <c r="DG65" s="1049"/>
      <c r="DH65" s="32"/>
      <c r="DI65" s="58"/>
      <c r="DJ65" s="966"/>
      <c r="DK65" s="29"/>
      <c r="DL65" s="29"/>
      <c r="DM65" s="29"/>
      <c r="DN65" s="29"/>
      <c r="DO65" s="29"/>
      <c r="DP65" s="29"/>
      <c r="DQ65" s="29"/>
      <c r="DR65" s="29"/>
      <c r="DS65" s="29"/>
      <c r="DT65" s="29"/>
      <c r="DU65" s="29"/>
      <c r="DV65" s="29"/>
      <c r="DW65" s="29"/>
      <c r="DX65" s="29"/>
      <c r="DY65" s="29"/>
      <c r="DZ65" s="29"/>
      <c r="EA65" s="29"/>
      <c r="EB65" s="29"/>
      <c r="EC65" s="29"/>
      <c r="ED65" s="29"/>
      <c r="EE65" s="29"/>
      <c r="EF65" s="29"/>
      <c r="EG65" s="29"/>
      <c r="EH65" s="29"/>
      <c r="EI65" s="29"/>
      <c r="EJ65" s="29"/>
      <c r="EK65" s="29"/>
      <c r="EL65" s="29"/>
      <c r="EM65" s="29"/>
      <c r="EN65" s="29"/>
      <c r="EO65" s="29"/>
      <c r="EP65" s="29"/>
      <c r="EQ65" s="29"/>
      <c r="ER65" s="29"/>
      <c r="ES65" s="29"/>
      <c r="ET65" s="29"/>
      <c r="EU65" s="29"/>
      <c r="EV65" s="1049"/>
      <c r="EW65" s="59"/>
      <c r="EX65" s="52"/>
      <c r="EY65" s="37"/>
      <c r="EZ65" s="202"/>
      <c r="FA65" s="29"/>
      <c r="FB65" s="29"/>
      <c r="FC65" s="29"/>
      <c r="FD65" s="29"/>
      <c r="FE65" s="29"/>
      <c r="FF65" s="29"/>
      <c r="FG65" s="29"/>
      <c r="FH65" s="29"/>
      <c r="FI65" s="29"/>
      <c r="FJ65" s="29"/>
      <c r="FK65" s="29"/>
      <c r="FL65" s="29"/>
      <c r="FM65" s="29"/>
      <c r="FN65" s="29"/>
      <c r="FO65" s="29"/>
      <c r="FP65" s="29"/>
      <c r="FQ65" s="29"/>
      <c r="FR65" s="29"/>
      <c r="FS65" s="29"/>
      <c r="FT65" s="29"/>
      <c r="FU65" s="29"/>
      <c r="FV65" s="29"/>
      <c r="FW65" s="29"/>
      <c r="FX65" s="29"/>
      <c r="FY65" s="29"/>
      <c r="FZ65" s="29"/>
      <c r="GA65" s="29"/>
      <c r="GB65" s="29"/>
      <c r="GC65" s="29"/>
      <c r="GD65" s="29"/>
      <c r="GE65" s="29"/>
      <c r="GF65" s="29"/>
      <c r="GG65" s="29"/>
      <c r="GH65" s="29"/>
      <c r="GI65" s="29"/>
      <c r="GJ65" s="29"/>
      <c r="GK65" s="29"/>
      <c r="GL65" s="29"/>
      <c r="GM65" s="29"/>
      <c r="GN65" s="29"/>
      <c r="GO65" s="29"/>
      <c r="GP65" s="29"/>
      <c r="GQ65" s="29"/>
      <c r="GR65" s="58"/>
      <c r="GS65" s="58"/>
      <c r="GT65" s="36"/>
      <c r="GU65" s="36"/>
      <c r="GV65" s="59"/>
      <c r="GW65" s="59"/>
      <c r="GX65" s="59"/>
      <c r="GY65" s="966"/>
      <c r="HZ65" s="29"/>
      <c r="IA65" s="29"/>
      <c r="IB65" s="29"/>
      <c r="IC65" s="29"/>
      <c r="ID65" s="29"/>
      <c r="IE65" s="29"/>
      <c r="IF65" s="29"/>
      <c r="IG65" s="29"/>
      <c r="IH65" s="29"/>
      <c r="II65" s="29"/>
      <c r="IJ65" s="29"/>
      <c r="IK65" s="29"/>
      <c r="IL65" s="29"/>
      <c r="IM65" s="29"/>
      <c r="IN65" s="29"/>
      <c r="IO65" s="29"/>
      <c r="IP65" s="29"/>
      <c r="IQ65" s="29"/>
      <c r="IR65" s="29"/>
      <c r="IS65" s="29"/>
      <c r="IT65" s="29"/>
      <c r="IU65" s="29"/>
      <c r="IV65" s="29"/>
      <c r="IW65" s="29"/>
      <c r="IX65" s="29"/>
      <c r="IY65" s="29"/>
      <c r="IZ65" s="29"/>
      <c r="JA65" s="29"/>
      <c r="JB65" s="29"/>
      <c r="JC65" s="29"/>
      <c r="JD65" s="29"/>
      <c r="JE65" s="29"/>
      <c r="JF65" s="29"/>
      <c r="JG65" s="29"/>
      <c r="JH65" s="29"/>
      <c r="JI65" s="29"/>
      <c r="JJ65" s="29"/>
      <c r="JK65" s="29"/>
      <c r="JL65" s="29"/>
      <c r="JM65" s="32"/>
      <c r="JN65" s="36"/>
      <c r="JO65" s="59"/>
      <c r="JP65" s="59"/>
      <c r="JQ65" s="36"/>
      <c r="JR65" s="36"/>
      <c r="JS65" s="1042"/>
      <c r="JT65" s="36"/>
      <c r="JU65" s="59"/>
      <c r="JV65" s="52"/>
      <c r="JW65" s="37"/>
      <c r="JX65" s="58"/>
      <c r="JY65" s="52"/>
      <c r="JZ65" s="1049"/>
      <c r="KA65" s="53"/>
      <c r="KB65" s="58"/>
      <c r="KC65" s="52"/>
      <c r="KD65" s="1042"/>
      <c r="KE65" s="1042"/>
      <c r="KF65" s="1042"/>
      <c r="KG65" s="53"/>
      <c r="KH65" s="1042"/>
      <c r="KI65" s="53"/>
      <c r="KJ65" s="53"/>
      <c r="KK65" s="53"/>
      <c r="KL65" s="53"/>
      <c r="KM65" s="380"/>
      <c r="KN65" s="29"/>
      <c r="KO65" s="29"/>
      <c r="KP65" s="29"/>
      <c r="KQ65" s="29"/>
      <c r="KR65" s="29"/>
      <c r="KS65" s="29"/>
      <c r="KT65" s="29"/>
      <c r="KU65" s="29"/>
      <c r="KV65" s="29"/>
      <c r="KW65" s="29"/>
      <c r="KX65" s="29"/>
      <c r="KY65" s="29"/>
      <c r="KZ65" s="29"/>
      <c r="LA65" s="29"/>
      <c r="LB65" s="29"/>
      <c r="LC65" s="29"/>
      <c r="LD65" s="29"/>
      <c r="LE65" s="29"/>
      <c r="LF65" s="29"/>
      <c r="LG65" s="29"/>
      <c r="LH65" s="29"/>
      <c r="LI65" s="29"/>
      <c r="LJ65" s="29"/>
      <c r="LK65" s="29"/>
      <c r="LL65" s="29"/>
      <c r="LM65" s="29"/>
      <c r="LN65" s="29"/>
      <c r="LO65" s="29"/>
      <c r="LP65" s="29"/>
      <c r="LQ65" s="29"/>
      <c r="LR65" s="29"/>
      <c r="LS65" s="29"/>
      <c r="LT65" s="29"/>
      <c r="LU65" s="29"/>
      <c r="LV65" s="29"/>
      <c r="LW65" s="29"/>
      <c r="LX65" s="29"/>
      <c r="LY65" s="29"/>
      <c r="LZ65" s="29"/>
      <c r="MA65" s="29"/>
      <c r="MB65" s="29"/>
      <c r="MC65" s="36"/>
      <c r="MD65" s="29"/>
      <c r="ME65" s="36"/>
      <c r="MF65" s="32"/>
      <c r="MG65" s="59"/>
      <c r="MH65" s="36"/>
      <c r="MI65" s="36"/>
      <c r="MJ65" s="59"/>
      <c r="MK65" s="59"/>
      <c r="ML65" s="59"/>
      <c r="MM65" s="36"/>
      <c r="MN65" s="36"/>
      <c r="MO65" s="1042"/>
      <c r="MP65" s="36"/>
      <c r="MQ65" s="59"/>
      <c r="MR65" s="52"/>
      <c r="MS65" s="37"/>
      <c r="MT65" s="59"/>
      <c r="MU65" s="52"/>
      <c r="MV65" s="29"/>
      <c r="MW65" s="52"/>
      <c r="MX65" s="1049"/>
      <c r="MY65" s="32"/>
      <c r="MZ65" s="913"/>
      <c r="NA65" s="1042"/>
      <c r="NB65" s="1042"/>
      <c r="NC65" s="1042"/>
      <c r="ND65" s="1042"/>
      <c r="NE65" s="1042"/>
      <c r="NF65" s="53"/>
      <c r="NG65" s="53"/>
      <c r="NH65" s="966"/>
      <c r="NP65" s="29"/>
      <c r="NQ65" s="29"/>
      <c r="NR65" s="29"/>
      <c r="NS65" s="29"/>
      <c r="NT65" s="29"/>
      <c r="NU65" s="29"/>
      <c r="NV65" s="29"/>
      <c r="NW65" s="29"/>
      <c r="NX65" s="29"/>
      <c r="NY65" s="29"/>
      <c r="NZ65" s="29"/>
      <c r="OA65" s="29"/>
      <c r="OB65" s="29"/>
      <c r="OC65" s="29"/>
      <c r="OD65" s="29"/>
      <c r="OE65" s="29"/>
      <c r="OF65" s="29"/>
      <c r="OG65" s="29"/>
      <c r="OH65" s="29"/>
      <c r="OI65" s="29"/>
      <c r="OJ65" s="29"/>
      <c r="OK65" s="29"/>
      <c r="OL65" s="29"/>
      <c r="OM65" s="29"/>
      <c r="ON65" s="29"/>
      <c r="OO65" s="29"/>
      <c r="OP65" s="29"/>
      <c r="OQ65" s="29"/>
      <c r="OR65" s="29"/>
      <c r="OS65" s="29"/>
      <c r="OT65" s="29"/>
      <c r="OU65" s="29"/>
      <c r="OV65" s="29"/>
      <c r="OW65" s="29"/>
      <c r="OX65" s="29"/>
      <c r="OY65" s="29"/>
      <c r="OZ65" s="29"/>
      <c r="PA65" s="29"/>
      <c r="PB65" s="29"/>
      <c r="PC65" s="1049"/>
      <c r="PD65" s="36"/>
      <c r="PE65" s="36"/>
      <c r="PF65" s="36"/>
      <c r="PG65" s="36"/>
      <c r="PH65" s="36"/>
      <c r="PI65" s="36"/>
      <c r="PJ65" s="36"/>
      <c r="PK65" s="36"/>
      <c r="PL65" s="38"/>
      <c r="PM65" s="36"/>
      <c r="PN65" s="59"/>
      <c r="PO65" s="36"/>
      <c r="PP65" s="37"/>
      <c r="PQ65" s="58"/>
      <c r="PR65" s="36"/>
      <c r="PS65" s="58"/>
      <c r="PT65" s="36"/>
      <c r="PU65" s="36"/>
      <c r="PV65" s="37"/>
      <c r="PW65" s="38"/>
      <c r="PX65" s="1042"/>
      <c r="PY65" s="38"/>
      <c r="PZ65" s="1042"/>
      <c r="QA65" s="1042"/>
      <c r="QB65" s="55"/>
      <c r="QC65" s="55"/>
      <c r="QD65" s="913"/>
      <c r="QE65" s="58"/>
      <c r="QF65" s="52"/>
      <c r="QG65" s="37"/>
      <c r="QH65" s="1042"/>
      <c r="QI65" s="37"/>
      <c r="QJ65" s="37"/>
      <c r="QK65" s="1652"/>
      <c r="QL65" s="59"/>
      <c r="QM65" s="29"/>
      <c r="QN65" s="29"/>
      <c r="QO65" s="29"/>
      <c r="QP65" s="29"/>
      <c r="QQ65" s="29"/>
      <c r="QR65" s="29"/>
      <c r="QS65" s="29"/>
      <c r="QT65" s="29"/>
      <c r="QU65" s="29"/>
      <c r="QV65" s="29"/>
      <c r="QW65" s="29"/>
      <c r="QX65" s="29"/>
      <c r="QY65" s="29"/>
      <c r="QZ65" s="1049"/>
      <c r="RA65" s="29"/>
      <c r="RB65" s="36"/>
      <c r="RC65" s="36"/>
      <c r="RD65" s="36"/>
      <c r="RE65" s="36"/>
      <c r="RF65" s="36"/>
      <c r="RG65" s="36"/>
      <c r="RH65" s="36"/>
      <c r="RI65" s="36"/>
      <c r="RJ65" s="52"/>
      <c r="RK65" s="38"/>
      <c r="RL65" s="52"/>
      <c r="RM65" s="32"/>
      <c r="RN65" s="36"/>
      <c r="RO65" s="1049"/>
      <c r="RP65" s="32"/>
      <c r="RQ65" s="36"/>
      <c r="RR65" s="1049"/>
      <c r="RS65" s="1049"/>
      <c r="RT65" s="38"/>
      <c r="RU65" s="36"/>
      <c r="RV65" s="36"/>
      <c r="RW65" s="38"/>
      <c r="RX65" s="1042"/>
      <c r="RY65" s="38"/>
      <c r="RZ65" s="38"/>
      <c r="SA65" s="1042"/>
      <c r="SB65" s="53"/>
      <c r="SC65" s="1042"/>
      <c r="SD65" s="1042"/>
      <c r="SE65" s="1042"/>
      <c r="SF65" s="1042"/>
      <c r="SG65" s="1042"/>
      <c r="SH65" s="1042"/>
      <c r="SI65" s="37"/>
      <c r="SJ65" s="37"/>
      <c r="SK65" s="55"/>
      <c r="SL65" s="37"/>
      <c r="SM65" s="1042"/>
      <c r="SN65" s="1042" t="s">
        <v>1502</v>
      </c>
      <c r="SO65" s="1042" t="s">
        <v>1502</v>
      </c>
      <c r="SP65" s="1042" t="s">
        <v>1502</v>
      </c>
      <c r="SQ65" s="1042" t="s">
        <v>1502</v>
      </c>
      <c r="SR65" s="380"/>
      <c r="SS65" s="1051"/>
      <c r="ST65" s="1051"/>
      <c r="SU65" s="1051"/>
      <c r="SV65" s="1051"/>
      <c r="SW65" s="1051"/>
      <c r="SX65" s="1051"/>
      <c r="SY65" s="1051"/>
      <c r="SZ65" s="1051"/>
      <c r="TA65" s="1051"/>
      <c r="TB65" s="1051"/>
      <c r="TC65" s="1051"/>
      <c r="TD65" s="1051"/>
      <c r="TE65" s="1051"/>
      <c r="TF65" s="1051"/>
      <c r="TG65" s="1051"/>
      <c r="TH65" s="1051"/>
      <c r="TI65" s="1051"/>
      <c r="TJ65" s="1051"/>
      <c r="TK65" s="1051"/>
      <c r="TL65" s="1051"/>
      <c r="TM65" s="1051"/>
      <c r="TN65" s="1051"/>
      <c r="TO65" s="1051"/>
      <c r="TP65" s="1051"/>
      <c r="TQ65" s="1051"/>
      <c r="TR65" s="1051"/>
      <c r="TS65" s="1051"/>
      <c r="TT65" s="1051"/>
      <c r="TU65" s="1051"/>
      <c r="TV65" s="1051"/>
      <c r="TW65" s="1051"/>
      <c r="TX65" s="1051"/>
      <c r="TY65" s="1051"/>
      <c r="TZ65" s="1051"/>
      <c r="UA65" s="1051"/>
      <c r="UB65" s="1051"/>
      <c r="UC65" s="1051"/>
      <c r="UD65" s="1051"/>
      <c r="UE65" s="1051"/>
      <c r="UF65" s="1051"/>
      <c r="UG65" s="1051"/>
      <c r="UH65" s="1051"/>
      <c r="UI65" s="1051"/>
      <c r="UJ65" s="1051"/>
      <c r="UK65" s="1051" t="s">
        <v>1502</v>
      </c>
      <c r="UL65" s="1042" t="s">
        <v>1502</v>
      </c>
      <c r="UM65" s="1042" t="s">
        <v>1502</v>
      </c>
      <c r="UN65" s="1042" t="s">
        <v>1502</v>
      </c>
      <c r="UO65" s="1160"/>
      <c r="UP65" s="56"/>
      <c r="UQ65" s="56"/>
      <c r="UR65" s="56"/>
      <c r="US65" s="56"/>
      <c r="UT65" s="56"/>
      <c r="UU65" s="56"/>
      <c r="UV65" s="56"/>
      <c r="UW65" s="56"/>
      <c r="UX65" s="56"/>
      <c r="UY65" s="56"/>
      <c r="UZ65" s="56"/>
      <c r="VA65" s="56"/>
      <c r="VB65" s="56"/>
      <c r="VC65" s="56"/>
      <c r="VD65" s="136"/>
      <c r="VE65" s="66"/>
      <c r="VF65" s="371"/>
      <c r="VG65" s="66"/>
      <c r="VH65" s="56"/>
      <c r="VI65" s="371"/>
      <c r="VJ65" s="371"/>
      <c r="VK65" s="371"/>
      <c r="VL65" s="371"/>
      <c r="VM65" s="371"/>
      <c r="VN65" s="371"/>
      <c r="VO65" s="188"/>
      <c r="VP65" s="371"/>
      <c r="VQ65" s="1052"/>
      <c r="VR65" s="1052"/>
      <c r="VS65" s="1052"/>
      <c r="VT65" s="136"/>
      <c r="VU65" s="56"/>
      <c r="VV65" s="1051"/>
      <c r="VW65" s="1051"/>
      <c r="VX65" s="1052"/>
      <c r="VY65" s="136"/>
      <c r="VZ65" s="56"/>
      <c r="WA65" s="1051"/>
      <c r="WB65" s="136"/>
      <c r="WC65" s="371"/>
      <c r="WD65" s="1052"/>
      <c r="WE65" s="1052"/>
      <c r="WF65" s="1052"/>
      <c r="WG65" s="1052"/>
      <c r="WH65" s="1051"/>
      <c r="WI65" s="1051"/>
      <c r="WJ65" s="1051"/>
      <c r="WK65" s="136"/>
      <c r="WL65" s="56"/>
      <c r="WM65" s="1051"/>
      <c r="WN65" s="1051"/>
      <c r="WO65" s="1051"/>
      <c r="WP65" s="1051"/>
      <c r="WQ65" s="1051"/>
      <c r="WR65" s="1051"/>
      <c r="WS65" s="1051"/>
      <c r="WT65" s="56"/>
      <c r="WU65" s="56"/>
      <c r="WV65" s="1051"/>
      <c r="WW65" s="1051"/>
      <c r="WX65" s="1051"/>
      <c r="WY65" s="1051"/>
      <c r="WZ65" s="1051"/>
      <c r="XA65" s="1051"/>
      <c r="XB65" s="371"/>
      <c r="XC65" s="1052"/>
      <c r="XD65" s="1052"/>
      <c r="XE65" s="1051"/>
      <c r="XF65" s="56"/>
      <c r="XG65" s="56">
        <v>1.93</v>
      </c>
      <c r="XH65" s="1051"/>
      <c r="XI65" s="1051"/>
      <c r="XJ65" s="1051"/>
      <c r="XK65" s="1051">
        <v>1.95</v>
      </c>
      <c r="XL65" s="1051">
        <f t="shared" si="318"/>
        <v>1.93</v>
      </c>
      <c r="XM65" s="1051"/>
      <c r="XN65" s="1051">
        <v>1.94</v>
      </c>
      <c r="XO65" s="380">
        <f t="shared" si="248"/>
        <v>-1</v>
      </c>
      <c r="XP65" s="380">
        <f t="shared" si="249"/>
        <v>5.1813471502590719E-3</v>
      </c>
      <c r="XQ65" s="966"/>
      <c r="XR65" s="53"/>
      <c r="XS65" s="1042"/>
      <c r="XT65" s="53"/>
      <c r="XU65" s="53"/>
      <c r="XV65" s="56"/>
      <c r="XW65" s="56"/>
      <c r="XX65" s="1051"/>
      <c r="XY65" s="56"/>
      <c r="XZ65" s="56"/>
      <c r="YA65" s="56"/>
      <c r="YB65" s="56"/>
      <c r="YC65" s="56"/>
      <c r="YD65" s="1052"/>
      <c r="YE65" s="371"/>
      <c r="YF65" s="1052"/>
      <c r="YG65" s="1052"/>
      <c r="YH65" s="1052"/>
      <c r="YI65" s="1051"/>
      <c r="YJ65" s="1051"/>
      <c r="YK65" s="56" t="s">
        <v>1502</v>
      </c>
      <c r="YL65" s="33" t="s">
        <v>1502</v>
      </c>
      <c r="YM65" s="33" t="s">
        <v>1502</v>
      </c>
      <c r="YN65" s="1051" t="s">
        <v>1502</v>
      </c>
      <c r="YO65" s="894"/>
      <c r="YP65" s="1051"/>
      <c r="YQ65" s="1051"/>
      <c r="YR65" s="53"/>
      <c r="YS65" s="1042"/>
      <c r="YT65" s="56"/>
      <c r="YU65" s="56"/>
      <c r="YV65" s="56"/>
      <c r="YW65" s="56"/>
      <c r="YX65" s="1042"/>
      <c r="YY65" s="56"/>
      <c r="YZ65" s="1042"/>
      <c r="ZA65" s="56"/>
      <c r="ZB65" s="56"/>
      <c r="ZC65" s="56"/>
      <c r="ZD65" s="56"/>
      <c r="ZE65" s="56"/>
      <c r="ZF65" s="1051" t="s">
        <v>1502</v>
      </c>
      <c r="ZG65" s="1051" t="s">
        <v>1502</v>
      </c>
      <c r="ZH65" s="1051" t="s">
        <v>1502</v>
      </c>
      <c r="ZI65" s="1051"/>
      <c r="ZJ65" s="894"/>
      <c r="ZK65" s="56"/>
      <c r="ZL65" s="56"/>
      <c r="ZM65" s="56"/>
      <c r="ZN65" s="56"/>
      <c r="ZO65" s="56"/>
      <c r="ZP65" s="56"/>
      <c r="ZQ65" s="56"/>
      <c r="ZR65" s="56"/>
      <c r="ZS65" s="56"/>
      <c r="ZT65" s="56"/>
      <c r="ZU65" s="56"/>
      <c r="ZV65" s="56"/>
      <c r="ZW65" s="1052"/>
      <c r="ZX65" s="371"/>
      <c r="ZY65" s="1051"/>
      <c r="ZZ65" s="1052"/>
      <c r="AAA65" s="1051"/>
      <c r="AAB65" s="56">
        <v>1.88</v>
      </c>
      <c r="AAC65" s="1051">
        <v>1.97</v>
      </c>
      <c r="AAD65" s="1051">
        <f t="shared" si="309"/>
        <v>1.88</v>
      </c>
      <c r="AAE65" s="1051">
        <v>1.91</v>
      </c>
      <c r="AAF65" s="966">
        <f t="shared" si="329"/>
        <v>1.5957446808510654E-2</v>
      </c>
      <c r="AAG65" s="53"/>
      <c r="AAH65" s="1042"/>
      <c r="AAI65" s="1042"/>
      <c r="AAJ65" s="1042"/>
      <c r="AAK65" s="1051"/>
      <c r="AAL65" s="1042"/>
      <c r="AAM65" s="1042"/>
      <c r="AAN65" s="1042"/>
      <c r="AAO65" s="1042"/>
      <c r="AAP65" s="1042"/>
      <c r="AAQ65" s="1042"/>
      <c r="AAR65" s="1042"/>
      <c r="AAS65" s="1042"/>
      <c r="AAT65" s="1042"/>
      <c r="AAU65" s="1042"/>
      <c r="AAV65" s="1042"/>
      <c r="AAW65" s="9" t="s">
        <v>1502</v>
      </c>
      <c r="AAX65" s="1042"/>
      <c r="AAY65" s="9" t="s">
        <v>1502</v>
      </c>
      <c r="AAZ65" s="9" t="s">
        <v>1502</v>
      </c>
      <c r="ABA65" s="9"/>
      <c r="ABB65" s="1653"/>
      <c r="ABC65" s="9">
        <v>1.31</v>
      </c>
      <c r="ABD65" s="9">
        <f t="shared" si="272"/>
        <v>1.31</v>
      </c>
      <c r="ABE65" s="9">
        <v>1.32</v>
      </c>
      <c r="ABF65" s="1652">
        <f t="shared" si="273"/>
        <v>7.6335877862595486E-3</v>
      </c>
      <c r="ABG65" s="10">
        <v>1.35</v>
      </c>
      <c r="ABH65" s="10">
        <f t="shared" si="274"/>
        <v>1.35</v>
      </c>
      <c r="ABI65" s="10">
        <v>1.4</v>
      </c>
      <c r="ABJ65" s="1652">
        <f t="shared" si="275"/>
        <v>3.7037037037036903E-2</v>
      </c>
      <c r="ABK65" s="1709">
        <v>1.339</v>
      </c>
      <c r="ABL65" s="10">
        <f t="shared" si="276"/>
        <v>1.339</v>
      </c>
      <c r="ABM65" s="10">
        <v>1.39</v>
      </c>
      <c r="ABN65" s="1652">
        <f t="shared" si="277"/>
        <v>3.8088125466766196E-2</v>
      </c>
      <c r="ABO65" s="36"/>
      <c r="ABP65" s="29"/>
      <c r="ABQ65" s="36"/>
      <c r="ABR65" s="36"/>
      <c r="ABS65" s="36"/>
      <c r="ABT65" s="36"/>
      <c r="ABU65" s="36"/>
      <c r="ABV65" s="36"/>
      <c r="ABW65" s="40"/>
      <c r="ABX65" s="40"/>
      <c r="ABY65" s="40"/>
      <c r="ABZ65" s="69"/>
      <c r="ACA65" s="40"/>
      <c r="ACB65" s="40"/>
      <c r="ACC65" s="38"/>
      <c r="ACD65" s="38"/>
      <c r="ACE65" s="38"/>
      <c r="ACF65" s="38"/>
    </row>
    <row r="66" spans="1:760" s="4" customFormat="1" ht="44" thickBot="1" x14ac:dyDescent="0.4">
      <c r="A66" s="902">
        <v>61</v>
      </c>
      <c r="B66" s="53" t="s">
        <v>18</v>
      </c>
      <c r="C66" s="53" t="s">
        <v>1254</v>
      </c>
      <c r="D66" s="53" t="s">
        <v>2307</v>
      </c>
      <c r="E66" s="53" t="s">
        <v>3992</v>
      </c>
      <c r="F66" s="53" t="s">
        <v>2651</v>
      </c>
      <c r="G66" s="53" t="s">
        <v>2652</v>
      </c>
      <c r="H66" s="29"/>
      <c r="I66" s="29"/>
      <c r="J66" s="29"/>
      <c r="K66" s="29"/>
      <c r="L66" s="29"/>
      <c r="M66" s="29"/>
      <c r="N66" s="29"/>
      <c r="O66" s="29"/>
      <c r="P66" s="29"/>
      <c r="Q66" s="29"/>
      <c r="R66" s="29"/>
      <c r="S66" s="29"/>
      <c r="T66" s="29"/>
      <c r="U66" s="29"/>
      <c r="V66" s="29"/>
      <c r="W66" s="29"/>
      <c r="X66" s="29"/>
      <c r="Y66" s="29"/>
      <c r="Z66" s="29"/>
      <c r="AA66" s="29"/>
      <c r="AB66" s="29"/>
      <c r="AC66" s="29"/>
      <c r="AD66" s="29"/>
      <c r="AE66" s="29"/>
      <c r="AF66" s="29"/>
      <c r="AG66" s="29"/>
      <c r="AH66" s="29"/>
      <c r="AI66" s="29"/>
      <c r="AJ66" s="29"/>
      <c r="AK66" s="371"/>
      <c r="AL66" s="371"/>
      <c r="AM66" s="371"/>
      <c r="AN66" s="136"/>
      <c r="AO66" s="371"/>
      <c r="AP66" s="188"/>
      <c r="AQ66" s="27"/>
      <c r="AR66" s="1148"/>
      <c r="AS66" s="966"/>
      <c r="AT66" s="29"/>
      <c r="AU66" s="29"/>
      <c r="AV66" s="29"/>
      <c r="AW66" s="29"/>
      <c r="AX66" s="29"/>
      <c r="AY66" s="29"/>
      <c r="AZ66" s="29"/>
      <c r="BA66" s="29"/>
      <c r="BB66" s="29"/>
      <c r="BC66" s="29"/>
      <c r="BD66" s="29"/>
      <c r="BE66" s="29"/>
      <c r="BF66" s="29"/>
      <c r="BG66" s="29"/>
      <c r="BH66" s="29"/>
      <c r="BI66" s="29"/>
      <c r="BJ66" s="29"/>
      <c r="BK66" s="29"/>
      <c r="BL66" s="29"/>
      <c r="BM66" s="29"/>
      <c r="BN66" s="29"/>
      <c r="BO66" s="29"/>
      <c r="BP66" s="29"/>
      <c r="BQ66" s="29"/>
      <c r="BR66" s="29"/>
      <c r="BS66" s="29"/>
      <c r="BT66" s="29"/>
      <c r="BU66" s="29"/>
      <c r="BV66" s="29"/>
      <c r="BW66" s="29"/>
      <c r="BX66" s="29"/>
      <c r="BY66" s="29"/>
      <c r="BZ66" s="29"/>
      <c r="CA66" s="29"/>
      <c r="CB66" s="29"/>
      <c r="CC66" s="29"/>
      <c r="CD66" s="29"/>
      <c r="CE66" s="29"/>
      <c r="CF66" s="29"/>
      <c r="CG66" s="29"/>
      <c r="CH66" s="29"/>
      <c r="CI66" s="29"/>
      <c r="CJ66" s="29"/>
      <c r="CK66" s="29"/>
      <c r="CL66" s="29"/>
      <c r="CM66" s="29"/>
      <c r="CN66" s="29"/>
      <c r="CO66" s="29"/>
      <c r="CP66" s="29"/>
      <c r="CQ66" s="29"/>
      <c r="CR66" s="29"/>
      <c r="CS66" s="29"/>
      <c r="CT66" s="29"/>
      <c r="CU66" s="29"/>
      <c r="CV66" s="29"/>
      <c r="CW66" s="29"/>
      <c r="CX66" s="29"/>
      <c r="CY66" s="29"/>
      <c r="CZ66" s="29"/>
      <c r="DA66" s="29"/>
      <c r="DB66" s="29"/>
      <c r="DC66" s="29"/>
      <c r="DD66" s="37"/>
      <c r="DE66" s="58"/>
      <c r="DF66" s="36"/>
      <c r="DG66" s="1049"/>
      <c r="DH66" s="32"/>
      <c r="DI66" s="58"/>
      <c r="DJ66" s="966"/>
      <c r="DK66" s="29"/>
      <c r="DL66" s="29"/>
      <c r="DM66" s="29"/>
      <c r="DN66" s="29"/>
      <c r="DO66" s="29"/>
      <c r="DP66" s="29"/>
      <c r="DQ66" s="29"/>
      <c r="DR66" s="29"/>
      <c r="DS66" s="29"/>
      <c r="DT66" s="29"/>
      <c r="DU66" s="29"/>
      <c r="DV66" s="29"/>
      <c r="DW66" s="29"/>
      <c r="DX66" s="29"/>
      <c r="DY66" s="29"/>
      <c r="DZ66" s="29"/>
      <c r="EA66" s="29"/>
      <c r="EB66" s="29"/>
      <c r="EC66" s="29"/>
      <c r="ED66" s="29"/>
      <c r="EE66" s="29"/>
      <c r="EF66" s="29"/>
      <c r="EG66" s="29"/>
      <c r="EH66" s="29"/>
      <c r="EI66" s="29"/>
      <c r="EJ66" s="29"/>
      <c r="EK66" s="29"/>
      <c r="EL66" s="29"/>
      <c r="EM66" s="29"/>
      <c r="EN66" s="29"/>
      <c r="EO66" s="29"/>
      <c r="EP66" s="29"/>
      <c r="EQ66" s="29"/>
      <c r="ER66" s="32"/>
      <c r="ES66" s="29"/>
      <c r="ET66" s="29"/>
      <c r="EU66" s="29"/>
      <c r="EV66" s="1049"/>
      <c r="EW66" s="59"/>
      <c r="EX66" s="52"/>
      <c r="EY66" s="37"/>
      <c r="EZ66" s="202"/>
      <c r="FA66" s="29"/>
      <c r="FB66" s="29"/>
      <c r="FC66" s="29"/>
      <c r="FD66" s="29"/>
      <c r="FE66" s="29"/>
      <c r="FF66" s="29"/>
      <c r="FG66" s="29"/>
      <c r="FH66" s="29"/>
      <c r="FI66" s="29"/>
      <c r="FJ66" s="29"/>
      <c r="FK66" s="29"/>
      <c r="FL66" s="29"/>
      <c r="FM66" s="29"/>
      <c r="FN66" s="29"/>
      <c r="FO66" s="29"/>
      <c r="FP66" s="29"/>
      <c r="FQ66" s="29"/>
      <c r="FR66" s="29"/>
      <c r="FS66" s="29"/>
      <c r="FT66" s="29"/>
      <c r="FU66" s="29"/>
      <c r="FV66" s="29"/>
      <c r="FW66" s="29"/>
      <c r="FX66" s="29"/>
      <c r="FY66" s="29"/>
      <c r="FZ66" s="29"/>
      <c r="GA66" s="29"/>
      <c r="GB66" s="29"/>
      <c r="GC66" s="29"/>
      <c r="GD66" s="29"/>
      <c r="GE66" s="29"/>
      <c r="GF66" s="29"/>
      <c r="GG66" s="29"/>
      <c r="GH66" s="29"/>
      <c r="GI66" s="29"/>
      <c r="GJ66" s="29"/>
      <c r="GK66" s="29"/>
      <c r="GL66" s="29"/>
      <c r="GM66" s="29"/>
      <c r="GN66" s="29"/>
      <c r="GO66" s="29"/>
      <c r="GP66" s="29"/>
      <c r="GQ66" s="29"/>
      <c r="GR66" s="58"/>
      <c r="GS66" s="58"/>
      <c r="GT66" s="36"/>
      <c r="GU66" s="36"/>
      <c r="GV66" s="59"/>
      <c r="GW66" s="59"/>
      <c r="GX66" s="59"/>
      <c r="GY66" s="380"/>
      <c r="HZ66" s="29"/>
      <c r="IA66" s="29"/>
      <c r="IB66" s="29"/>
      <c r="IC66" s="29"/>
      <c r="ID66" s="29"/>
      <c r="IE66" s="29"/>
      <c r="IF66" s="29"/>
      <c r="IG66" s="29"/>
      <c r="IH66" s="29"/>
      <c r="II66" s="29"/>
      <c r="IJ66" s="29"/>
      <c r="IK66" s="29"/>
      <c r="IL66" s="29"/>
      <c r="IM66" s="29"/>
      <c r="IN66" s="29"/>
      <c r="IO66" s="29"/>
      <c r="IP66" s="29"/>
      <c r="IQ66" s="29"/>
      <c r="IR66" s="29"/>
      <c r="IS66" s="29"/>
      <c r="IT66" s="29"/>
      <c r="IU66" s="29"/>
      <c r="IV66" s="29"/>
      <c r="IW66" s="29"/>
      <c r="IX66" s="29"/>
      <c r="IY66" s="29"/>
      <c r="IZ66" s="29"/>
      <c r="JA66" s="29"/>
      <c r="JB66" s="29"/>
      <c r="JC66" s="29"/>
      <c r="JD66" s="29"/>
      <c r="JE66" s="29"/>
      <c r="JF66" s="29"/>
      <c r="JG66" s="32"/>
      <c r="JH66" s="29"/>
      <c r="JI66" s="29"/>
      <c r="JJ66" s="29"/>
      <c r="JK66" s="29"/>
      <c r="JL66" s="29"/>
      <c r="JM66" s="32"/>
      <c r="JN66" s="36"/>
      <c r="JO66" s="58"/>
      <c r="JP66" s="36"/>
      <c r="JQ66" s="55"/>
      <c r="JR66" s="55"/>
      <c r="JS66" s="1042"/>
      <c r="JT66" s="55"/>
      <c r="JU66" s="1148"/>
      <c r="JV66" s="53"/>
      <c r="JW66" s="38"/>
      <c r="JX66" s="27"/>
      <c r="JY66" s="53"/>
      <c r="JZ66" s="1042"/>
      <c r="KA66" s="53"/>
      <c r="KB66" s="27"/>
      <c r="KC66" s="53"/>
      <c r="KD66" s="53"/>
      <c r="KE66" s="1042"/>
      <c r="KF66" s="1042"/>
      <c r="KG66" s="53"/>
      <c r="KH66" s="1042"/>
      <c r="KI66" s="53"/>
      <c r="KJ66" s="53"/>
      <c r="KK66" s="1042"/>
      <c r="KL66" s="53"/>
      <c r="KM66" s="1653"/>
      <c r="KN66" s="29"/>
      <c r="KO66" s="29"/>
      <c r="KP66" s="29"/>
      <c r="KQ66" s="29"/>
      <c r="KR66" s="29"/>
      <c r="KS66" s="29"/>
      <c r="KT66" s="29"/>
      <c r="KU66" s="29"/>
      <c r="KV66" s="29"/>
      <c r="KW66" s="29"/>
      <c r="KX66" s="29"/>
      <c r="KY66" s="29"/>
      <c r="KZ66" s="29"/>
      <c r="LA66" s="29"/>
      <c r="LB66" s="29"/>
      <c r="LC66" s="29"/>
      <c r="LD66" s="29"/>
      <c r="LE66" s="29"/>
      <c r="LF66" s="29"/>
      <c r="LG66" s="29"/>
      <c r="LH66" s="29"/>
      <c r="LI66" s="29"/>
      <c r="LJ66" s="29"/>
      <c r="LK66" s="29"/>
      <c r="LL66" s="29"/>
      <c r="LM66" s="29"/>
      <c r="LN66" s="29"/>
      <c r="LO66" s="29"/>
      <c r="LP66" s="29"/>
      <c r="LQ66" s="29"/>
      <c r="LR66" s="29"/>
      <c r="LS66" s="29"/>
      <c r="LT66" s="29"/>
      <c r="LU66" s="29"/>
      <c r="LV66" s="29"/>
      <c r="LW66" s="29"/>
      <c r="LX66" s="29"/>
      <c r="LY66" s="29"/>
      <c r="LZ66" s="29"/>
      <c r="MA66" s="29"/>
      <c r="MB66" s="29"/>
      <c r="MC66" s="36"/>
      <c r="MD66" s="29"/>
      <c r="ME66" s="36"/>
      <c r="MF66" s="32"/>
      <c r="MG66" s="59"/>
      <c r="MH66" s="36"/>
      <c r="MI66" s="36"/>
      <c r="MJ66" s="59"/>
      <c r="MK66" s="59"/>
      <c r="ML66" s="36"/>
      <c r="MM66" s="55"/>
      <c r="MN66" s="55"/>
      <c r="MO66" s="1042"/>
      <c r="MP66" s="55"/>
      <c r="MQ66" s="1148"/>
      <c r="MR66" s="53"/>
      <c r="MS66" s="38"/>
      <c r="MT66" s="1148"/>
      <c r="MU66" s="53"/>
      <c r="MV66" s="64"/>
      <c r="MW66" s="53"/>
      <c r="MX66" s="1042"/>
      <c r="MY66" s="27"/>
      <c r="MZ66" s="913"/>
      <c r="NA66" s="1042"/>
      <c r="NB66" s="1042"/>
      <c r="NC66" s="1042"/>
      <c r="ND66" s="53"/>
      <c r="NE66" s="53"/>
      <c r="NF66" s="53"/>
      <c r="NG66" s="53"/>
      <c r="NH66" s="894"/>
      <c r="NP66" s="29"/>
      <c r="NQ66" s="29"/>
      <c r="NR66" s="29"/>
      <c r="NS66" s="29"/>
      <c r="NT66" s="29"/>
      <c r="NU66" s="29"/>
      <c r="NV66" s="29"/>
      <c r="NW66" s="29"/>
      <c r="NX66" s="29"/>
      <c r="NY66" s="29"/>
      <c r="NZ66" s="29"/>
      <c r="OA66" s="29"/>
      <c r="OB66" s="29"/>
      <c r="OC66" s="29"/>
      <c r="OD66" s="29"/>
      <c r="OE66" s="29"/>
      <c r="OF66" s="29"/>
      <c r="OG66" s="29"/>
      <c r="OH66" s="29"/>
      <c r="OI66" s="29"/>
      <c r="OJ66" s="29"/>
      <c r="OK66" s="29"/>
      <c r="OL66" s="29"/>
      <c r="OM66" s="29"/>
      <c r="ON66" s="29"/>
      <c r="OO66" s="29"/>
      <c r="OP66" s="29"/>
      <c r="OQ66" s="29"/>
      <c r="OR66" s="29"/>
      <c r="OS66" s="29"/>
      <c r="OT66" s="29"/>
      <c r="OU66" s="29"/>
      <c r="OV66" s="29"/>
      <c r="OW66" s="29"/>
      <c r="OX66" s="29"/>
      <c r="OY66" s="29"/>
      <c r="OZ66" s="29"/>
      <c r="PA66" s="29"/>
      <c r="PB66" s="29"/>
      <c r="PC66" s="1049"/>
      <c r="PD66" s="36"/>
      <c r="PE66" s="36"/>
      <c r="PF66" s="36"/>
      <c r="PG66" s="36"/>
      <c r="PH66" s="36"/>
      <c r="PI66" s="55"/>
      <c r="PJ66" s="55"/>
      <c r="PK66" s="55"/>
      <c r="PL66" s="38"/>
      <c r="PM66" s="55"/>
      <c r="PN66" s="1148"/>
      <c r="PO66" s="55"/>
      <c r="PP66" s="38"/>
      <c r="PQ66" s="1148"/>
      <c r="PR66" s="55"/>
      <c r="PS66" s="1148"/>
      <c r="PT66" s="55"/>
      <c r="PU66" s="55"/>
      <c r="PV66" s="55"/>
      <c r="PW66" s="38"/>
      <c r="PX66" s="1042"/>
      <c r="PY66" s="38"/>
      <c r="PZ66" s="1042"/>
      <c r="QA66" s="38"/>
      <c r="QB66" s="55"/>
      <c r="QC66" s="55"/>
      <c r="QD66" s="27"/>
      <c r="QE66" s="27"/>
      <c r="QF66" s="53"/>
      <c r="QG66" s="38"/>
      <c r="QH66" s="53"/>
      <c r="QI66" s="55"/>
      <c r="QJ66" s="55"/>
      <c r="QK66" s="894"/>
      <c r="QL66" s="1148"/>
      <c r="QM66" s="64"/>
      <c r="QN66" s="64"/>
      <c r="QO66" s="64"/>
      <c r="QP66" s="64"/>
      <c r="QQ66" s="64"/>
      <c r="QR66" s="64"/>
      <c r="QS66" s="64"/>
      <c r="QT66" s="64"/>
      <c r="QU66" s="64"/>
      <c r="QV66" s="64"/>
      <c r="QW66" s="64"/>
      <c r="QX66" s="64"/>
      <c r="QY66" s="64"/>
      <c r="QZ66" s="1042"/>
      <c r="RA66" s="64"/>
      <c r="RB66" s="55"/>
      <c r="RC66" s="55"/>
      <c r="RD66" s="55"/>
      <c r="RE66" s="55"/>
      <c r="RF66" s="55"/>
      <c r="RG66" s="55"/>
      <c r="RH66" s="55"/>
      <c r="RI66" s="55"/>
      <c r="RJ66" s="53"/>
      <c r="RK66" s="38"/>
      <c r="RL66" s="53"/>
      <c r="RM66" s="913"/>
      <c r="RN66" s="55"/>
      <c r="RO66" s="1042"/>
      <c r="RP66" s="1148"/>
      <c r="RQ66" s="55"/>
      <c r="RR66" s="38"/>
      <c r="RS66" s="55"/>
      <c r="RT66" s="38"/>
      <c r="RU66" s="55"/>
      <c r="RV66" s="53"/>
      <c r="RW66" s="38"/>
      <c r="RX66" s="1042"/>
      <c r="RY66" s="38"/>
      <c r="RZ66" s="38"/>
      <c r="SA66" s="53"/>
      <c r="SB66" s="53"/>
      <c r="SC66" s="53"/>
      <c r="SD66" s="1042"/>
      <c r="SE66" s="53"/>
      <c r="SF66" s="1042"/>
      <c r="SG66" s="53"/>
      <c r="SH66" s="53"/>
      <c r="SI66" s="55"/>
      <c r="SJ66" s="55"/>
      <c r="SK66" s="55"/>
      <c r="SL66" s="371"/>
      <c r="SM66" s="53"/>
      <c r="SN66" s="53" t="s">
        <v>1502</v>
      </c>
      <c r="SO66" s="53" t="s">
        <v>1502</v>
      </c>
      <c r="SP66" s="53" t="s">
        <v>1502</v>
      </c>
      <c r="SQ66" s="53" t="s">
        <v>1502</v>
      </c>
      <c r="SR66" s="380"/>
      <c r="SS66" s="53"/>
      <c r="ST66" s="53"/>
      <c r="SU66" s="53"/>
      <c r="SV66" s="53"/>
      <c r="SW66" s="53"/>
      <c r="SX66" s="53"/>
      <c r="SY66" s="53"/>
      <c r="SZ66" s="53"/>
      <c r="TA66" s="53"/>
      <c r="TB66" s="53"/>
      <c r="TC66" s="53"/>
      <c r="TD66" s="53"/>
      <c r="TE66" s="53"/>
      <c r="TF66" s="53"/>
      <c r="TG66" s="53"/>
      <c r="TH66" s="53"/>
      <c r="TI66" s="53"/>
      <c r="TJ66" s="53"/>
      <c r="TK66" s="53"/>
      <c r="TL66" s="53"/>
      <c r="TM66" s="53"/>
      <c r="TN66" s="53"/>
      <c r="TO66" s="53"/>
      <c r="TP66" s="53"/>
      <c r="TQ66" s="53"/>
      <c r="TR66" s="53"/>
      <c r="TS66" s="53"/>
      <c r="TT66" s="53"/>
      <c r="TU66" s="53"/>
      <c r="TV66" s="53"/>
      <c r="TW66" s="53"/>
      <c r="TX66" s="53"/>
      <c r="TY66" s="53"/>
      <c r="TZ66" s="53"/>
      <c r="UA66" s="53"/>
      <c r="UB66" s="53"/>
      <c r="UC66" s="53"/>
      <c r="UD66" s="53"/>
      <c r="UE66" s="53"/>
      <c r="UF66" s="53"/>
      <c r="UG66" s="53"/>
      <c r="UH66" s="53"/>
      <c r="UI66" s="53"/>
      <c r="UJ66" s="53"/>
      <c r="UK66" s="53" t="s">
        <v>1502</v>
      </c>
      <c r="UL66" s="1042" t="s">
        <v>1502</v>
      </c>
      <c r="UM66" s="1042" t="s">
        <v>1502</v>
      </c>
      <c r="UN66" s="1042" t="s">
        <v>1502</v>
      </c>
      <c r="UO66" s="894"/>
      <c r="UP66" s="52"/>
      <c r="UQ66" s="52"/>
      <c r="UR66" s="52"/>
      <c r="US66" s="52"/>
      <c r="UT66" s="52"/>
      <c r="UU66" s="52"/>
      <c r="UV66" s="52"/>
      <c r="UW66" s="52"/>
      <c r="UX66" s="52"/>
      <c r="UY66" s="52"/>
      <c r="UZ66" s="52"/>
      <c r="VA66" s="52"/>
      <c r="VB66" s="52"/>
      <c r="VC66" s="52"/>
      <c r="VD66" s="29"/>
      <c r="VE66" s="58"/>
      <c r="VF66" s="36"/>
      <c r="VG66" s="58"/>
      <c r="VH66" s="52"/>
      <c r="VI66" s="36"/>
      <c r="VJ66" s="36"/>
      <c r="VK66" s="55"/>
      <c r="VL66" s="36"/>
      <c r="VM66" s="36"/>
      <c r="VN66" s="55"/>
      <c r="VO66" s="1148"/>
      <c r="VP66" s="36"/>
      <c r="VQ66" s="38"/>
      <c r="VR66" s="38"/>
      <c r="VS66" s="38"/>
      <c r="VT66" s="64"/>
      <c r="VU66" s="53"/>
      <c r="VV66" s="1042"/>
      <c r="VW66" s="1042"/>
      <c r="VX66" s="1042"/>
      <c r="VY66" s="913"/>
      <c r="VZ66" s="53"/>
      <c r="WA66" s="1042"/>
      <c r="WB66" s="913"/>
      <c r="WC66" s="53"/>
      <c r="WD66" s="1042"/>
      <c r="WE66" s="1042"/>
      <c r="WF66" s="1042"/>
      <c r="WG66" s="1042"/>
      <c r="WH66" s="1042"/>
      <c r="WI66" s="1042"/>
      <c r="WJ66" s="1042"/>
      <c r="WK66" s="913"/>
      <c r="WL66" s="53"/>
      <c r="WM66" s="1042"/>
      <c r="WN66" s="53"/>
      <c r="WO66" s="53"/>
      <c r="WP66" s="53"/>
      <c r="WQ66" s="53"/>
      <c r="WR66" s="53"/>
      <c r="WS66" s="53"/>
      <c r="WT66" s="53"/>
      <c r="WU66" s="53"/>
      <c r="WV66" s="53"/>
      <c r="WW66" s="1042"/>
      <c r="WX66" s="1042"/>
      <c r="WY66" s="1042"/>
      <c r="WZ66" s="53"/>
      <c r="XA66" s="53"/>
      <c r="XB66" s="55"/>
      <c r="XC66" s="55"/>
      <c r="XD66" s="55"/>
      <c r="XE66" s="53"/>
      <c r="XF66" s="53"/>
      <c r="XG66" s="53" t="s">
        <v>1159</v>
      </c>
      <c r="XH66" s="53"/>
      <c r="XI66" s="53"/>
      <c r="XJ66" s="53"/>
      <c r="XK66" s="53" t="s">
        <v>1159</v>
      </c>
      <c r="XL66" s="53" t="s">
        <v>1159</v>
      </c>
      <c r="XM66" s="53"/>
      <c r="XN66" s="53" t="s">
        <v>1159</v>
      </c>
      <c r="XO66" s="380"/>
      <c r="XP66" s="380"/>
      <c r="XQ66" s="380"/>
      <c r="XR66" s="53"/>
      <c r="XS66" s="1042"/>
      <c r="XT66" s="1042"/>
      <c r="XU66" s="53"/>
      <c r="XV66" s="53"/>
      <c r="XW66" s="1042"/>
      <c r="XX66" s="1042"/>
      <c r="XY66" s="1042"/>
      <c r="XZ66" s="1042"/>
      <c r="YA66" s="1042"/>
      <c r="YB66" s="1042"/>
      <c r="YC66" s="1042"/>
      <c r="YD66" s="55"/>
      <c r="YE66" s="55"/>
      <c r="YF66" s="55"/>
      <c r="YG66" s="55"/>
      <c r="YH66" s="55"/>
      <c r="YI66" s="55"/>
      <c r="YJ66" s="53"/>
      <c r="YK66" s="53" t="s">
        <v>1502</v>
      </c>
      <c r="YL66" s="15" t="s">
        <v>1502</v>
      </c>
      <c r="YM66" s="15" t="s">
        <v>1502</v>
      </c>
      <c r="YN66" s="1042" t="s">
        <v>1502</v>
      </c>
      <c r="YO66" s="380"/>
      <c r="YP66" s="1042"/>
      <c r="YQ66" s="1042"/>
      <c r="YR66" s="53"/>
      <c r="YS66" s="1042"/>
      <c r="YT66" s="1042"/>
      <c r="YU66" s="1042"/>
      <c r="YV66" s="1042"/>
      <c r="YW66" s="1042"/>
      <c r="YX66" s="1042"/>
      <c r="YY66" s="1042"/>
      <c r="YZ66" s="1042"/>
      <c r="ZA66" s="1042"/>
      <c r="ZB66" s="1042"/>
      <c r="ZC66" s="1042"/>
      <c r="ZD66" s="1042"/>
      <c r="ZE66" s="53"/>
      <c r="ZF66" s="53" t="s">
        <v>1502</v>
      </c>
      <c r="ZG66" s="53" t="s">
        <v>1502</v>
      </c>
      <c r="ZH66" s="53" t="s">
        <v>1502</v>
      </c>
      <c r="ZI66" s="53"/>
      <c r="ZJ66" s="380"/>
      <c r="ZK66" s="1322"/>
      <c r="ZL66" s="1322"/>
      <c r="ZM66" s="1322"/>
      <c r="ZN66" s="1322"/>
      <c r="ZO66" s="1322"/>
      <c r="ZP66" s="1322"/>
      <c r="ZQ66" s="1322"/>
      <c r="ZR66" s="1322"/>
      <c r="ZS66" s="1322"/>
      <c r="ZT66" s="1322"/>
      <c r="ZU66" s="1322"/>
      <c r="ZV66" s="1322"/>
      <c r="ZW66" s="371"/>
      <c r="ZX66" s="371"/>
      <c r="ZY66" s="1392"/>
      <c r="ZZ66" s="371"/>
      <c r="AAA66" s="56"/>
      <c r="AAB66" s="56">
        <v>2.2799999999999998</v>
      </c>
      <c r="AAC66" s="56" t="s">
        <v>1159</v>
      </c>
      <c r="AAD66" s="56">
        <f t="shared" si="309"/>
        <v>2.2799999999999998</v>
      </c>
      <c r="AAE66" s="56" t="s">
        <v>1159</v>
      </c>
      <c r="AAF66" s="894"/>
      <c r="AAG66" s="56"/>
      <c r="AAH66" s="56"/>
      <c r="AAI66" s="1051"/>
      <c r="AAJ66" s="1051"/>
      <c r="AAK66" s="1051"/>
      <c r="AAL66" s="56"/>
      <c r="AAM66" s="1042"/>
      <c r="AAN66" s="1042"/>
      <c r="AAO66" s="1042"/>
      <c r="AAP66" s="1042"/>
      <c r="AAQ66" s="1042"/>
      <c r="AAR66" s="1042"/>
      <c r="AAS66" s="1042"/>
      <c r="AAT66" s="1042"/>
      <c r="AAU66" s="53"/>
      <c r="AAV66" s="1042"/>
      <c r="AAW66" s="61" t="s">
        <v>1502</v>
      </c>
      <c r="AAX66" s="1042"/>
      <c r="AAY66" s="61" t="s">
        <v>1502</v>
      </c>
      <c r="AAZ66" s="61" t="s">
        <v>1502</v>
      </c>
      <c r="ABA66" s="61"/>
      <c r="ABB66" s="1653"/>
      <c r="ABC66" s="61" t="s">
        <v>1159</v>
      </c>
      <c r="ABD66" s="61" t="str">
        <f t="shared" si="272"/>
        <v>Blocked</v>
      </c>
      <c r="ABE66" s="61" t="s">
        <v>1159</v>
      </c>
      <c r="ABF66" s="894"/>
      <c r="ABG66" s="61" t="s">
        <v>1159</v>
      </c>
      <c r="ABH66" s="61" t="str">
        <f t="shared" si="274"/>
        <v>Blocked</v>
      </c>
      <c r="ABI66" s="61" t="s">
        <v>1159</v>
      </c>
      <c r="ABJ66" s="1652"/>
      <c r="ABK66" s="56" t="s">
        <v>1159</v>
      </c>
      <c r="ABL66" s="61" t="str">
        <f t="shared" si="276"/>
        <v>Blocked</v>
      </c>
      <c r="ABM66" s="61" t="s">
        <v>1159</v>
      </c>
      <c r="ABN66" s="894"/>
      <c r="ABO66" s="40"/>
      <c r="ABP66" s="35"/>
      <c r="ABQ66" s="40"/>
      <c r="ABR66" s="40"/>
      <c r="ABS66" s="40"/>
      <c r="ABT66" s="40"/>
      <c r="ABU66" s="40"/>
      <c r="ABV66" s="371"/>
      <c r="ABW66" s="371"/>
      <c r="ABX66" s="371"/>
      <c r="ABY66" s="371"/>
      <c r="ABZ66" s="188"/>
      <c r="ACA66" s="371"/>
      <c r="ACB66" s="371"/>
      <c r="ACC66" s="38"/>
      <c r="ACD66" s="38"/>
      <c r="ACE66" s="38"/>
      <c r="ACF66" s="38"/>
    </row>
    <row r="67" spans="1:760" s="4" customFormat="1" ht="44" thickBot="1" x14ac:dyDescent="0.4">
      <c r="A67" s="1689">
        <v>62</v>
      </c>
      <c r="B67" s="46" t="s">
        <v>18</v>
      </c>
      <c r="C67" s="46" t="s">
        <v>1254</v>
      </c>
      <c r="D67" s="46" t="s">
        <v>2307</v>
      </c>
      <c r="E67" s="46" t="s">
        <v>3992</v>
      </c>
      <c r="F67" s="46" t="s">
        <v>2327</v>
      </c>
      <c r="G67" s="46" t="s">
        <v>2654</v>
      </c>
      <c r="H67" s="29"/>
      <c r="I67" s="29"/>
      <c r="J67" s="29"/>
      <c r="K67" s="29"/>
      <c r="L67" s="29"/>
      <c r="M67" s="29"/>
      <c r="N67" s="29"/>
      <c r="O67" s="29"/>
      <c r="P67" s="29"/>
      <c r="Q67" s="29"/>
      <c r="R67" s="29"/>
      <c r="S67" s="29"/>
      <c r="T67" s="29"/>
      <c r="U67" s="29"/>
      <c r="V67" s="29"/>
      <c r="W67" s="29"/>
      <c r="X67" s="29"/>
      <c r="Y67" s="29"/>
      <c r="Z67" s="29"/>
      <c r="AA67" s="29"/>
      <c r="AB67" s="29"/>
      <c r="AC67" s="29"/>
      <c r="AD67" s="29"/>
      <c r="AE67" s="29"/>
      <c r="AF67" s="29"/>
      <c r="AG67" s="29"/>
      <c r="AH67" s="29"/>
      <c r="AI67" s="29"/>
      <c r="AJ67" s="29"/>
      <c r="AK67" s="40"/>
      <c r="AL67" s="40"/>
      <c r="AM67" s="40"/>
      <c r="AN67" s="35"/>
      <c r="AO67" s="36"/>
      <c r="AP67" s="59"/>
      <c r="AQ67" s="28"/>
      <c r="AR67" s="69"/>
      <c r="AS67" s="1160"/>
      <c r="AT67" s="35"/>
      <c r="AU67" s="35"/>
      <c r="AV67" s="35"/>
      <c r="AW67" s="35"/>
      <c r="AX67" s="35"/>
      <c r="AY67" s="35"/>
      <c r="AZ67" s="35"/>
      <c r="BA67" s="35"/>
      <c r="BB67" s="35"/>
      <c r="BC67" s="35"/>
      <c r="BD67" s="35"/>
      <c r="BE67" s="35"/>
      <c r="BF67" s="35"/>
      <c r="BG67" s="35"/>
      <c r="BH67" s="35"/>
      <c r="BI67" s="35"/>
      <c r="BJ67" s="35"/>
      <c r="BK67" s="35"/>
      <c r="BL67" s="35"/>
      <c r="BM67" s="35"/>
      <c r="BN67" s="35"/>
      <c r="BO67" s="35"/>
      <c r="BP67" s="35"/>
      <c r="BQ67" s="35"/>
      <c r="BR67" s="35"/>
      <c r="BS67" s="35"/>
      <c r="BT67" s="35"/>
      <c r="BU67" s="35"/>
      <c r="BV67" s="35"/>
      <c r="BW67" s="35"/>
      <c r="BX67" s="35"/>
      <c r="BY67" s="35"/>
      <c r="BZ67" s="35"/>
      <c r="CA67" s="35"/>
      <c r="CB67" s="35"/>
      <c r="CC67" s="35"/>
      <c r="CD67" s="35"/>
      <c r="CE67" s="35"/>
      <c r="CF67" s="35"/>
      <c r="CG67" s="35"/>
      <c r="CH67" s="35"/>
      <c r="CI67" s="35"/>
      <c r="CJ67" s="35"/>
      <c r="CK67" s="35"/>
      <c r="CL67" s="35"/>
      <c r="CM67" s="35"/>
      <c r="CN67" s="35"/>
      <c r="CO67" s="35"/>
      <c r="CP67" s="35"/>
      <c r="CQ67" s="35"/>
      <c r="CR67" s="35"/>
      <c r="CS67" s="35"/>
      <c r="CT67" s="35"/>
      <c r="CU67" s="35"/>
      <c r="CV67" s="35"/>
      <c r="CW67" s="35"/>
      <c r="CX67" s="35"/>
      <c r="CY67" s="35"/>
      <c r="CZ67" s="35"/>
      <c r="DA67" s="35"/>
      <c r="DB67" s="35"/>
      <c r="DC67" s="35"/>
      <c r="DD67" s="46"/>
      <c r="DE67" s="28"/>
      <c r="DF67" s="40"/>
      <c r="DG67" s="1050"/>
      <c r="DH67" s="919"/>
      <c r="DI67" s="28"/>
      <c r="DJ67" s="1160"/>
      <c r="DK67" s="35"/>
      <c r="DL67" s="35"/>
      <c r="DM67" s="35"/>
      <c r="DN67" s="35"/>
      <c r="DO67" s="35"/>
      <c r="DP67" s="35"/>
      <c r="DQ67" s="35"/>
      <c r="DR67" s="35"/>
      <c r="DS67" s="35"/>
      <c r="DT67" s="35"/>
      <c r="DU67" s="35"/>
      <c r="DV67" s="35"/>
      <c r="DW67" s="35"/>
      <c r="DX67" s="35"/>
      <c r="DY67" s="35"/>
      <c r="DZ67" s="35"/>
      <c r="EA67" s="35"/>
      <c r="EB67" s="35"/>
      <c r="EC67" s="35"/>
      <c r="ED67" s="35"/>
      <c r="EE67" s="35"/>
      <c r="EF67" s="35"/>
      <c r="EG67" s="35"/>
      <c r="EH67" s="35"/>
      <c r="EI67" s="35"/>
      <c r="EJ67" s="35"/>
      <c r="EK67" s="35"/>
      <c r="EL67" s="35"/>
      <c r="EM67" s="35"/>
      <c r="EN67" s="35"/>
      <c r="EO67" s="35"/>
      <c r="EP67" s="35"/>
      <c r="EQ67" s="35"/>
      <c r="ER67" s="35"/>
      <c r="ES67" s="35"/>
      <c r="ET67" s="35"/>
      <c r="EU67" s="35"/>
      <c r="EV67" s="1050"/>
      <c r="EW67" s="69"/>
      <c r="EX67" s="54"/>
      <c r="EY67" s="46"/>
      <c r="EZ67" s="1654"/>
      <c r="FA67" s="35"/>
      <c r="FB67" s="35"/>
      <c r="FC67" s="35"/>
      <c r="FD67" s="35"/>
      <c r="FE67" s="35"/>
      <c r="FF67" s="35"/>
      <c r="FG67" s="35"/>
      <c r="FH67" s="35"/>
      <c r="FI67" s="35"/>
      <c r="FJ67" s="35"/>
      <c r="FK67" s="35"/>
      <c r="FL67" s="35"/>
      <c r="FM67" s="35"/>
      <c r="FN67" s="35"/>
      <c r="FO67" s="35"/>
      <c r="FP67" s="35"/>
      <c r="FQ67" s="35"/>
      <c r="FR67" s="35"/>
      <c r="FS67" s="35"/>
      <c r="FT67" s="35"/>
      <c r="FU67" s="35"/>
      <c r="FV67" s="35"/>
      <c r="FW67" s="35"/>
      <c r="FX67" s="35"/>
      <c r="FY67" s="35"/>
      <c r="FZ67" s="35"/>
      <c r="GA67" s="35"/>
      <c r="GB67" s="35"/>
      <c r="GC67" s="35"/>
      <c r="GD67" s="35"/>
      <c r="GE67" s="35"/>
      <c r="GF67" s="35"/>
      <c r="GG67" s="35"/>
      <c r="GH67" s="35"/>
      <c r="GI67" s="35"/>
      <c r="GJ67" s="35"/>
      <c r="GK67" s="35"/>
      <c r="GL67" s="35"/>
      <c r="GM67" s="35"/>
      <c r="GN67" s="35"/>
      <c r="GO67" s="35"/>
      <c r="GP67" s="35"/>
      <c r="GQ67" s="35"/>
      <c r="GR67" s="28"/>
      <c r="GS67" s="28"/>
      <c r="GT67" s="40"/>
      <c r="GU67" s="40"/>
      <c r="GV67" s="69"/>
      <c r="GW67" s="69"/>
      <c r="GX67" s="69"/>
      <c r="GY67" s="966"/>
      <c r="HZ67" s="35"/>
      <c r="IA67" s="35"/>
      <c r="IB67" s="35"/>
      <c r="IC67" s="35"/>
      <c r="ID67" s="35"/>
      <c r="IE67" s="35"/>
      <c r="IF67" s="35"/>
      <c r="IG67" s="35"/>
      <c r="IH67" s="35"/>
      <c r="II67" s="35"/>
      <c r="IJ67" s="35"/>
      <c r="IK67" s="35"/>
      <c r="IL67" s="35"/>
      <c r="IM67" s="35"/>
      <c r="IN67" s="35"/>
      <c r="IO67" s="35"/>
      <c r="IP67" s="35"/>
      <c r="IQ67" s="35"/>
      <c r="IR67" s="35"/>
      <c r="IS67" s="35"/>
      <c r="IT67" s="35"/>
      <c r="IU67" s="35"/>
      <c r="IV67" s="35"/>
      <c r="IW67" s="35"/>
      <c r="IX67" s="35"/>
      <c r="IY67" s="35"/>
      <c r="IZ67" s="35"/>
      <c r="JA67" s="35"/>
      <c r="JB67" s="35"/>
      <c r="JC67" s="35"/>
      <c r="JD67" s="35"/>
      <c r="JE67" s="35"/>
      <c r="JF67" s="35"/>
      <c r="JG67" s="35"/>
      <c r="JH67" s="35"/>
      <c r="JI67" s="35"/>
      <c r="JJ67" s="35"/>
      <c r="JK67" s="35"/>
      <c r="JL67" s="35"/>
      <c r="JM67" s="919"/>
      <c r="JN67" s="40"/>
      <c r="JO67" s="69"/>
      <c r="JP67" s="69"/>
      <c r="JQ67" s="40"/>
      <c r="JR67" s="40"/>
      <c r="JS67" s="1049"/>
      <c r="JT67" s="52"/>
      <c r="JU67" s="40"/>
      <c r="JV67" s="1049"/>
      <c r="JW67" s="40"/>
      <c r="JX67" s="36"/>
      <c r="JY67" s="1049"/>
      <c r="JZ67" s="36"/>
      <c r="KA67" s="36"/>
      <c r="KB67" s="36"/>
      <c r="KC67" s="36"/>
      <c r="KD67" s="29"/>
      <c r="KE67" s="1049"/>
      <c r="KF67" s="1049"/>
      <c r="KG67" s="36"/>
      <c r="KH67" s="1049"/>
      <c r="KI67" s="1049"/>
      <c r="KJ67" s="40"/>
      <c r="KK67" s="1049"/>
      <c r="KL67" s="1049"/>
      <c r="KM67" s="966"/>
      <c r="KN67" s="35"/>
      <c r="KO67" s="35"/>
      <c r="KP67" s="35"/>
      <c r="KQ67" s="35"/>
      <c r="KR67" s="35"/>
      <c r="KS67" s="35"/>
      <c r="KT67" s="35"/>
      <c r="KU67" s="35"/>
      <c r="KV67" s="35"/>
      <c r="KW67" s="35"/>
      <c r="KX67" s="35"/>
      <c r="KY67" s="35"/>
      <c r="KZ67" s="35"/>
      <c r="LA67" s="35"/>
      <c r="LB67" s="35"/>
      <c r="LC67" s="35"/>
      <c r="LD67" s="35"/>
      <c r="LE67" s="35"/>
      <c r="LF67" s="35"/>
      <c r="LG67" s="35"/>
      <c r="LH67" s="35"/>
      <c r="LI67" s="35"/>
      <c r="LJ67" s="35"/>
      <c r="LK67" s="35"/>
      <c r="LL67" s="35"/>
      <c r="LM67" s="35"/>
      <c r="LN67" s="35"/>
      <c r="LO67" s="35"/>
      <c r="LP67" s="35"/>
      <c r="LQ67" s="35"/>
      <c r="LR67" s="35"/>
      <c r="LS67" s="35"/>
      <c r="LT67" s="35"/>
      <c r="LU67" s="35"/>
      <c r="LV67" s="35"/>
      <c r="LW67" s="35"/>
      <c r="LX67" s="35"/>
      <c r="LY67" s="35"/>
      <c r="LZ67" s="35"/>
      <c r="MA67" s="35"/>
      <c r="MB67" s="35"/>
      <c r="MC67" s="40"/>
      <c r="MD67" s="35"/>
      <c r="ME67" s="40"/>
      <c r="MF67" s="919"/>
      <c r="MG67" s="69"/>
      <c r="MH67" s="40"/>
      <c r="MI67" s="40"/>
      <c r="MJ67" s="69"/>
      <c r="MK67" s="69"/>
      <c r="ML67" s="69"/>
      <c r="MM67" s="40"/>
      <c r="MN67" s="40"/>
      <c r="MO67" s="1049"/>
      <c r="MP67" s="36"/>
      <c r="MQ67" s="36"/>
      <c r="MR67" s="1049"/>
      <c r="MS67" s="36"/>
      <c r="MT67" s="36"/>
      <c r="MU67" s="1049"/>
      <c r="MV67" s="36"/>
      <c r="MW67" s="1049"/>
      <c r="MX67" s="1049"/>
      <c r="MY67" s="1049"/>
      <c r="MZ67" s="32"/>
      <c r="NA67" s="1049"/>
      <c r="NB67" s="1049"/>
      <c r="NC67" s="1049"/>
      <c r="ND67" s="1049"/>
      <c r="NE67" s="40"/>
      <c r="NF67" s="54"/>
      <c r="NG67" s="54"/>
      <c r="NH67" s="966"/>
      <c r="NP67" s="35"/>
      <c r="NQ67" s="35"/>
      <c r="NR67" s="35"/>
      <c r="NS67" s="35"/>
      <c r="NT67" s="35"/>
      <c r="NU67" s="35"/>
      <c r="NV67" s="35"/>
      <c r="NW67" s="35"/>
      <c r="NX67" s="35"/>
      <c r="NY67" s="35"/>
      <c r="NZ67" s="35"/>
      <c r="OA67" s="35"/>
      <c r="OB67" s="35"/>
      <c r="OC67" s="35"/>
      <c r="OD67" s="35"/>
      <c r="OE67" s="35"/>
      <c r="OF67" s="35"/>
      <c r="OG67" s="35"/>
      <c r="OH67" s="35"/>
      <c r="OI67" s="35"/>
      <c r="OJ67" s="35"/>
      <c r="OK67" s="35"/>
      <c r="OL67" s="35"/>
      <c r="OM67" s="35"/>
      <c r="ON67" s="35"/>
      <c r="OO67" s="35"/>
      <c r="OP67" s="35"/>
      <c r="OQ67" s="35"/>
      <c r="OR67" s="35"/>
      <c r="OS67" s="35"/>
      <c r="OT67" s="35"/>
      <c r="OU67" s="35"/>
      <c r="OV67" s="35"/>
      <c r="OW67" s="35"/>
      <c r="OX67" s="35"/>
      <c r="OY67" s="35"/>
      <c r="OZ67" s="35"/>
      <c r="PA67" s="35"/>
      <c r="PB67" s="35"/>
      <c r="PC67" s="1050"/>
      <c r="PD67" s="40"/>
      <c r="PE67" s="40"/>
      <c r="PF67" s="40"/>
      <c r="PG67" s="40"/>
      <c r="PH67" s="40"/>
      <c r="PI67" s="36"/>
      <c r="PJ67" s="36"/>
      <c r="PK67" s="36"/>
      <c r="PL67" s="37"/>
      <c r="PM67" s="36"/>
      <c r="PN67" s="36"/>
      <c r="PO67" s="37"/>
      <c r="PP67" s="36"/>
      <c r="PQ67" s="52"/>
      <c r="PR67" s="37"/>
      <c r="PS67" s="52"/>
      <c r="PT67" s="37"/>
      <c r="PU67" s="37"/>
      <c r="PV67" s="37"/>
      <c r="PW67" s="37"/>
      <c r="PX67" s="1049"/>
      <c r="PY67" s="37"/>
      <c r="PZ67" s="1049"/>
      <c r="QA67" s="1049"/>
      <c r="QB67" s="37"/>
      <c r="QC67" s="37"/>
      <c r="QD67" s="40"/>
      <c r="QE67" s="37"/>
      <c r="QF67" s="37"/>
      <c r="QG67" s="37"/>
      <c r="QH67" s="46"/>
      <c r="QI67" s="37"/>
      <c r="QJ67" s="37"/>
      <c r="QK67" s="1655"/>
      <c r="QL67" s="59"/>
      <c r="QM67" s="29"/>
      <c r="QN67" s="29"/>
      <c r="QO67" s="29"/>
      <c r="QP67" s="29"/>
      <c r="QQ67" s="29"/>
      <c r="QR67" s="29"/>
      <c r="QS67" s="29"/>
      <c r="QT67" s="29"/>
      <c r="QU67" s="29"/>
      <c r="QV67" s="29"/>
      <c r="QW67" s="29"/>
      <c r="QX67" s="29"/>
      <c r="QY67" s="29"/>
      <c r="QZ67" s="1049"/>
      <c r="RA67" s="29"/>
      <c r="RB67" s="36"/>
      <c r="RC67" s="36"/>
      <c r="RD67" s="36"/>
      <c r="RE67" s="36"/>
      <c r="RF67" s="36"/>
      <c r="RG67" s="36"/>
      <c r="RH67" s="36"/>
      <c r="RI67" s="36"/>
      <c r="RJ67" s="1049"/>
      <c r="RK67" s="37"/>
      <c r="RL67" s="52"/>
      <c r="RM67" s="1049"/>
      <c r="RN67" s="37"/>
      <c r="RO67" s="1049"/>
      <c r="RP67" s="1049"/>
      <c r="RQ67" s="37"/>
      <c r="RR67" s="1049"/>
      <c r="RS67" s="1049"/>
      <c r="RT67" s="37"/>
      <c r="RU67" s="37"/>
      <c r="RV67" s="37"/>
      <c r="RW67" s="37"/>
      <c r="RX67" s="1049"/>
      <c r="RY67" s="37"/>
      <c r="RZ67" s="37"/>
      <c r="SA67" s="40"/>
      <c r="SB67" s="40"/>
      <c r="SC67" s="40"/>
      <c r="SD67" s="46"/>
      <c r="SE67" s="36"/>
      <c r="SF67" s="46"/>
      <c r="SG67" s="36"/>
      <c r="SH67" s="36"/>
      <c r="SI67" s="37"/>
      <c r="SJ67" s="37"/>
      <c r="SK67" s="37"/>
      <c r="SL67" s="37"/>
      <c r="SM67" s="46"/>
      <c r="SN67" s="40" t="s">
        <v>1502</v>
      </c>
      <c r="SO67" s="46" t="s">
        <v>1502</v>
      </c>
      <c r="SP67" s="46" t="s">
        <v>1502</v>
      </c>
      <c r="SQ67" s="46" t="s">
        <v>1502</v>
      </c>
      <c r="SR67" s="1160"/>
      <c r="SS67" s="46"/>
      <c r="ST67" s="46"/>
      <c r="SU67" s="46"/>
      <c r="SV67" s="46"/>
      <c r="SW67" s="46"/>
      <c r="SX67" s="46"/>
      <c r="SY67" s="46"/>
      <c r="SZ67" s="46"/>
      <c r="TA67" s="46"/>
      <c r="TB67" s="46"/>
      <c r="TC67" s="46"/>
      <c r="TD67" s="46"/>
      <c r="TE67" s="46"/>
      <c r="TF67" s="46"/>
      <c r="TG67" s="46"/>
      <c r="TH67" s="46"/>
      <c r="TI67" s="46"/>
      <c r="TJ67" s="46"/>
      <c r="TK67" s="46"/>
      <c r="TL67" s="46"/>
      <c r="TM67" s="46"/>
      <c r="TN67" s="46"/>
      <c r="TO67" s="46"/>
      <c r="TP67" s="46"/>
      <c r="TQ67" s="46"/>
      <c r="TR67" s="46"/>
      <c r="TS67" s="46"/>
      <c r="TT67" s="46"/>
      <c r="TU67" s="46"/>
      <c r="TV67" s="46"/>
      <c r="TW67" s="46"/>
      <c r="TX67" s="46"/>
      <c r="TY67" s="46"/>
      <c r="TZ67" s="46"/>
      <c r="UA67" s="46"/>
      <c r="UB67" s="46"/>
      <c r="UC67" s="46"/>
      <c r="UD67" s="46"/>
      <c r="UE67" s="46"/>
      <c r="UF67" s="46"/>
      <c r="UG67" s="46"/>
      <c r="UH67" s="46"/>
      <c r="UI67" s="46"/>
      <c r="UJ67" s="46"/>
      <c r="UK67" s="46" t="s">
        <v>1502</v>
      </c>
      <c r="UL67" s="46" t="s">
        <v>1502</v>
      </c>
      <c r="UM67" s="46" t="s">
        <v>1502</v>
      </c>
      <c r="UN67" s="46" t="s">
        <v>1502</v>
      </c>
      <c r="UO67" s="966"/>
      <c r="UP67" s="54"/>
      <c r="UQ67" s="54"/>
      <c r="UR67" s="54"/>
      <c r="US67" s="54"/>
      <c r="UT67" s="54"/>
      <c r="UU67" s="54"/>
      <c r="UV67" s="54"/>
      <c r="UW67" s="54"/>
      <c r="UX67" s="54"/>
      <c r="UY67" s="54"/>
      <c r="UZ67" s="54"/>
      <c r="VA67" s="54"/>
      <c r="VB67" s="54"/>
      <c r="VC67" s="54"/>
      <c r="VD67" s="35"/>
      <c r="VE67" s="28"/>
      <c r="VF67" s="40"/>
      <c r="VG67" s="28"/>
      <c r="VH67" s="54"/>
      <c r="VI67" s="40"/>
      <c r="VJ67" s="40"/>
      <c r="VK67" s="36"/>
      <c r="VL67" s="40"/>
      <c r="VM67" s="40"/>
      <c r="VN67" s="36"/>
      <c r="VO67" s="59"/>
      <c r="VP67" s="40"/>
      <c r="VQ67" s="37"/>
      <c r="VR67" s="36"/>
      <c r="VS67" s="36"/>
      <c r="VT67" s="36"/>
      <c r="VU67" s="1049"/>
      <c r="VV67" s="1049"/>
      <c r="VW67" s="54"/>
      <c r="VX67" s="36"/>
      <c r="VY67" s="36"/>
      <c r="VZ67" s="1049"/>
      <c r="WA67" s="1049"/>
      <c r="WB67" s="36"/>
      <c r="WC67" s="36"/>
      <c r="WD67" s="36"/>
      <c r="WE67" s="36"/>
      <c r="WF67" s="36"/>
      <c r="WG67" s="36"/>
      <c r="WH67" s="1049"/>
      <c r="WI67" s="1049"/>
      <c r="WJ67" s="1049"/>
      <c r="WK67" s="29"/>
      <c r="WL67" s="52"/>
      <c r="WM67" s="1049"/>
      <c r="WN67" s="1050"/>
      <c r="WO67" s="1049"/>
      <c r="WP67" s="1049"/>
      <c r="WQ67" s="1049"/>
      <c r="WR67" s="1049"/>
      <c r="WS67" s="1049"/>
      <c r="WT67" s="52"/>
      <c r="WU67" s="52"/>
      <c r="WV67" s="1049"/>
      <c r="WW67" s="1049"/>
      <c r="WX67" s="1049"/>
      <c r="WY67" s="1049"/>
      <c r="WZ67" s="1049"/>
      <c r="XA67" s="1049"/>
      <c r="XB67" s="37"/>
      <c r="XC67" s="37"/>
      <c r="XD67" s="37"/>
      <c r="XE67" s="46"/>
      <c r="XF67" s="52"/>
      <c r="XG67" s="1049">
        <v>1.27</v>
      </c>
      <c r="XH67" s="37"/>
      <c r="XI67" s="37"/>
      <c r="XJ67" s="37"/>
      <c r="XK67" s="37">
        <v>1.32</v>
      </c>
      <c r="XL67" s="37">
        <f t="shared" si="318"/>
        <v>1.27</v>
      </c>
      <c r="XM67" s="37"/>
      <c r="XN67" s="37">
        <v>1.33</v>
      </c>
      <c r="XO67" s="966">
        <f t="shared" si="248"/>
        <v>-1</v>
      </c>
      <c r="XP67" s="966">
        <f t="shared" si="249"/>
        <v>4.7244094488189017E-2</v>
      </c>
      <c r="XQ67" s="966"/>
      <c r="XR67" s="52"/>
      <c r="XS67" s="1049"/>
      <c r="XT67" s="1049"/>
      <c r="XU67" s="54"/>
      <c r="XV67" s="52"/>
      <c r="XW67" s="1049"/>
      <c r="XX67" s="1049"/>
      <c r="XY67" s="52"/>
      <c r="XZ67" s="52"/>
      <c r="YA67" s="1049"/>
      <c r="YB67" s="52"/>
      <c r="YC67" s="52"/>
      <c r="YD67" s="37"/>
      <c r="YE67" s="37"/>
      <c r="YF67" s="37"/>
      <c r="YG67" s="37"/>
      <c r="YH67" s="37"/>
      <c r="YI67" s="1049"/>
      <c r="YJ67" s="46"/>
      <c r="YK67" s="36" t="s">
        <v>1502</v>
      </c>
      <c r="YL67" s="14" t="s">
        <v>1502</v>
      </c>
      <c r="YM67" s="14" t="s">
        <v>1502</v>
      </c>
      <c r="YN67" s="37" t="s">
        <v>1502</v>
      </c>
      <c r="YO67" s="966"/>
      <c r="YP67" s="37"/>
      <c r="YQ67" s="37"/>
      <c r="YR67" s="52"/>
      <c r="YS67" s="1049"/>
      <c r="YT67" s="54"/>
      <c r="YU67" s="1049"/>
      <c r="YV67" s="54"/>
      <c r="YW67" s="54"/>
      <c r="YX67" s="1049"/>
      <c r="YY67" s="54"/>
      <c r="YZ67" s="1049"/>
      <c r="ZA67" s="54"/>
      <c r="ZB67" s="54"/>
      <c r="ZC67" s="54"/>
      <c r="ZD67" s="54"/>
      <c r="ZE67" s="46"/>
      <c r="ZF67" s="37" t="s">
        <v>1502</v>
      </c>
      <c r="ZG67" s="37" t="s">
        <v>1502</v>
      </c>
      <c r="ZH67" s="37" t="s">
        <v>1502</v>
      </c>
      <c r="ZI67" s="37"/>
      <c r="ZJ67" s="1160"/>
      <c r="ZK67" s="1235"/>
      <c r="ZL67" s="1235"/>
      <c r="ZM67" s="1235"/>
      <c r="ZN67" s="1235"/>
      <c r="ZO67" s="1235"/>
      <c r="ZP67" s="1235"/>
      <c r="ZQ67" s="1235"/>
      <c r="ZR67" s="1235"/>
      <c r="ZS67" s="1235"/>
      <c r="ZT67" s="1235"/>
      <c r="ZU67" s="1235"/>
      <c r="ZV67" s="1235"/>
      <c r="ZW67" s="37"/>
      <c r="ZX67" s="37"/>
      <c r="ZY67" s="1284"/>
      <c r="ZZ67" s="37"/>
      <c r="AAA67" s="37"/>
      <c r="AAB67" s="37">
        <v>1.22</v>
      </c>
      <c r="AAC67" s="37">
        <v>1.27</v>
      </c>
      <c r="AAD67" s="37">
        <f t="shared" si="309"/>
        <v>1.22</v>
      </c>
      <c r="AAE67" s="37">
        <v>1.23</v>
      </c>
      <c r="AAF67" s="966">
        <f t="shared" si="329"/>
        <v>8.1967213114754172E-3</v>
      </c>
      <c r="AAG67" s="52"/>
      <c r="AAH67" s="1049"/>
      <c r="AAI67" s="1049"/>
      <c r="AAJ67" s="1049"/>
      <c r="AAK67" s="1049"/>
      <c r="AAL67" s="1049"/>
      <c r="AAM67" s="1049"/>
      <c r="AAN67" s="1049"/>
      <c r="AAO67" s="1049"/>
      <c r="AAP67" s="1049"/>
      <c r="AAQ67" s="1049"/>
      <c r="AAR67" s="1049"/>
      <c r="AAS67" s="1049"/>
      <c r="AAT67" s="1049"/>
      <c r="AAU67" s="46"/>
      <c r="AAV67" s="37"/>
      <c r="AAW67" s="10" t="s">
        <v>1502</v>
      </c>
      <c r="AAX67" s="1049"/>
      <c r="AAY67" s="10" t="s">
        <v>1502</v>
      </c>
      <c r="AAZ67" s="10" t="s">
        <v>1502</v>
      </c>
      <c r="ABA67" s="10"/>
      <c r="ABB67" s="1652"/>
      <c r="ABC67" s="10">
        <v>1.02</v>
      </c>
      <c r="ABD67" s="10">
        <f t="shared" si="272"/>
        <v>1.02</v>
      </c>
      <c r="ABE67" s="10">
        <v>0.97</v>
      </c>
      <c r="ABF67" s="1652">
        <f t="shared" si="273"/>
        <v>-4.9019607843137296E-2</v>
      </c>
      <c r="ABG67" s="10">
        <v>1.02</v>
      </c>
      <c r="ABH67" s="10">
        <f t="shared" si="274"/>
        <v>1.02</v>
      </c>
      <c r="ABI67" s="10">
        <v>1.01</v>
      </c>
      <c r="ABJ67" s="1652">
        <f t="shared" si="275"/>
        <v>-9.8039215686274595E-3</v>
      </c>
      <c r="ABK67" s="1565">
        <v>1.022</v>
      </c>
      <c r="ABL67" s="10">
        <f t="shared" si="276"/>
        <v>1.022</v>
      </c>
      <c r="ABM67" s="10">
        <v>1.01</v>
      </c>
      <c r="ABN67" s="1652">
        <f t="shared" si="277"/>
        <v>-1.1741682974559697E-2</v>
      </c>
      <c r="ABO67" s="40"/>
      <c r="ABP67" s="35"/>
      <c r="ABQ67" s="40"/>
      <c r="ABR67" s="40"/>
      <c r="ABS67" s="40"/>
      <c r="ABT67" s="40"/>
      <c r="ABU67" s="40"/>
      <c r="ABV67" s="40"/>
      <c r="ABW67" s="40"/>
      <c r="ABX67" s="40"/>
      <c r="ABY67" s="40"/>
      <c r="ABZ67" s="69"/>
      <c r="ACA67" s="40"/>
      <c r="ACB67" s="40"/>
      <c r="ACC67" s="37"/>
      <c r="ACD67" s="37"/>
      <c r="ACE67" s="37"/>
      <c r="ACF67" s="37"/>
    </row>
    <row r="68" spans="1:760" s="4" customFormat="1" ht="29.5" thickBot="1" x14ac:dyDescent="0.4">
      <c r="A68" s="1694">
        <v>63</v>
      </c>
      <c r="B68" s="1042" t="s">
        <v>18</v>
      </c>
      <c r="C68" s="1042" t="s">
        <v>1254</v>
      </c>
      <c r="D68" s="1042" t="s">
        <v>2307</v>
      </c>
      <c r="E68" s="1042" t="s">
        <v>3992</v>
      </c>
      <c r="F68" s="1042" t="s">
        <v>2327</v>
      </c>
      <c r="G68" s="1042" t="s">
        <v>2655</v>
      </c>
      <c r="H68" s="29"/>
      <c r="I68" s="29"/>
      <c r="J68" s="29"/>
      <c r="K68" s="29"/>
      <c r="L68" s="29"/>
      <c r="M68" s="29"/>
      <c r="N68" s="29"/>
      <c r="O68" s="29"/>
      <c r="P68" s="29"/>
      <c r="Q68" s="29"/>
      <c r="R68" s="29"/>
      <c r="S68" s="29"/>
      <c r="T68" s="29"/>
      <c r="U68" s="29"/>
      <c r="V68" s="29"/>
      <c r="W68" s="29"/>
      <c r="X68" s="29"/>
      <c r="Y68" s="29"/>
      <c r="Z68" s="29"/>
      <c r="AA68" s="29"/>
      <c r="AB68" s="29"/>
      <c r="AC68" s="29"/>
      <c r="AD68" s="29"/>
      <c r="AE68" s="29"/>
      <c r="AF68" s="29"/>
      <c r="AG68" s="29"/>
      <c r="AH68" s="29"/>
      <c r="AI68" s="29"/>
      <c r="AJ68" s="29"/>
      <c r="AK68" s="36"/>
      <c r="AL68" s="36"/>
      <c r="AM68" s="36"/>
      <c r="AN68" s="29"/>
      <c r="AO68" s="36"/>
      <c r="AP68" s="59"/>
      <c r="AQ68" s="58"/>
      <c r="AR68" s="59"/>
      <c r="AS68" s="966"/>
      <c r="AT68" s="29"/>
      <c r="AU68" s="29"/>
      <c r="AV68" s="29"/>
      <c r="AW68" s="29"/>
      <c r="AX68" s="29"/>
      <c r="AY68" s="29"/>
      <c r="AZ68" s="29"/>
      <c r="BA68" s="29"/>
      <c r="BB68" s="29"/>
      <c r="BC68" s="29"/>
      <c r="BD68" s="29"/>
      <c r="BE68" s="29"/>
      <c r="BF68" s="29"/>
      <c r="BG68" s="29"/>
      <c r="BH68" s="29"/>
      <c r="BI68" s="29"/>
      <c r="BJ68" s="29"/>
      <c r="BK68" s="29"/>
      <c r="BL68" s="29"/>
      <c r="BM68" s="29"/>
      <c r="BN68" s="29"/>
      <c r="BO68" s="29"/>
      <c r="BP68" s="29"/>
      <c r="BQ68" s="29"/>
      <c r="BR68" s="29"/>
      <c r="BS68" s="29"/>
      <c r="BT68" s="29"/>
      <c r="BU68" s="29"/>
      <c r="BV68" s="29"/>
      <c r="BW68" s="29"/>
      <c r="BX68" s="29"/>
      <c r="BY68" s="29"/>
      <c r="BZ68" s="29"/>
      <c r="CA68" s="29"/>
      <c r="CB68" s="29"/>
      <c r="CC68" s="29"/>
      <c r="CD68" s="29"/>
      <c r="CE68" s="29"/>
      <c r="CF68" s="29"/>
      <c r="CG68" s="29"/>
      <c r="CH68" s="29"/>
      <c r="CI68" s="29"/>
      <c r="CJ68" s="29"/>
      <c r="CK68" s="29"/>
      <c r="CL68" s="29"/>
      <c r="CM68" s="29"/>
      <c r="CN68" s="29"/>
      <c r="CO68" s="29"/>
      <c r="CP68" s="29"/>
      <c r="CQ68" s="29"/>
      <c r="CR68" s="29"/>
      <c r="CS68" s="29"/>
      <c r="CT68" s="29"/>
      <c r="CU68" s="29"/>
      <c r="CV68" s="29"/>
      <c r="CW68" s="29"/>
      <c r="CX68" s="29"/>
      <c r="CY68" s="29"/>
      <c r="CZ68" s="29"/>
      <c r="DA68" s="29"/>
      <c r="DB68" s="29"/>
      <c r="DC68" s="29"/>
      <c r="DD68" s="37"/>
      <c r="DE68" s="58"/>
      <c r="DF68" s="36"/>
      <c r="DG68" s="1049"/>
      <c r="DH68" s="32"/>
      <c r="DI68" s="58"/>
      <c r="DJ68" s="966"/>
      <c r="DK68" s="29"/>
      <c r="DL68" s="29"/>
      <c r="DM68" s="29"/>
      <c r="DN68" s="29"/>
      <c r="DO68" s="29"/>
      <c r="DP68" s="29"/>
      <c r="DQ68" s="29"/>
      <c r="DR68" s="29"/>
      <c r="DS68" s="29"/>
      <c r="DT68" s="29"/>
      <c r="DU68" s="29"/>
      <c r="DV68" s="29"/>
      <c r="DW68" s="29"/>
      <c r="DX68" s="29"/>
      <c r="DY68" s="29"/>
      <c r="DZ68" s="29"/>
      <c r="EA68" s="29"/>
      <c r="EB68" s="29"/>
      <c r="EC68" s="29"/>
      <c r="ED68" s="29"/>
      <c r="EE68" s="29"/>
      <c r="EF68" s="29"/>
      <c r="EG68" s="29"/>
      <c r="EH68" s="29"/>
      <c r="EI68" s="29"/>
      <c r="EJ68" s="29"/>
      <c r="EK68" s="29"/>
      <c r="EL68" s="29"/>
      <c r="EM68" s="29"/>
      <c r="EN68" s="29"/>
      <c r="EO68" s="29"/>
      <c r="EP68" s="29"/>
      <c r="EQ68" s="29"/>
      <c r="ER68" s="29"/>
      <c r="ES68" s="29"/>
      <c r="ET68" s="29"/>
      <c r="EU68" s="29"/>
      <c r="EV68" s="1049"/>
      <c r="EW68" s="59"/>
      <c r="EX68" s="52"/>
      <c r="EY68" s="37"/>
      <c r="EZ68" s="202"/>
      <c r="FA68" s="29"/>
      <c r="FB68" s="29"/>
      <c r="FC68" s="29"/>
      <c r="FD68" s="29"/>
      <c r="FE68" s="29"/>
      <c r="FF68" s="29"/>
      <c r="FG68" s="29"/>
      <c r="FH68" s="29"/>
      <c r="FI68" s="29"/>
      <c r="FJ68" s="29"/>
      <c r="FK68" s="29"/>
      <c r="FL68" s="29"/>
      <c r="FM68" s="29"/>
      <c r="FN68" s="29"/>
      <c r="FO68" s="29"/>
      <c r="FP68" s="29"/>
      <c r="FQ68" s="29"/>
      <c r="FR68" s="29"/>
      <c r="FS68" s="29"/>
      <c r="FT68" s="29"/>
      <c r="FU68" s="29"/>
      <c r="FV68" s="29"/>
      <c r="FW68" s="29"/>
      <c r="FX68" s="29"/>
      <c r="FY68" s="29"/>
      <c r="FZ68" s="29"/>
      <c r="GA68" s="29"/>
      <c r="GB68" s="29"/>
      <c r="GC68" s="29"/>
      <c r="GD68" s="29"/>
      <c r="GE68" s="29"/>
      <c r="GF68" s="29"/>
      <c r="GG68" s="29"/>
      <c r="GH68" s="29"/>
      <c r="GI68" s="29"/>
      <c r="GJ68" s="29"/>
      <c r="GK68" s="29"/>
      <c r="GL68" s="29"/>
      <c r="GM68" s="29"/>
      <c r="GN68" s="29"/>
      <c r="GO68" s="29"/>
      <c r="GP68" s="29"/>
      <c r="GQ68" s="29"/>
      <c r="GR68" s="58"/>
      <c r="GS68" s="58"/>
      <c r="GT68" s="36"/>
      <c r="GU68" s="36"/>
      <c r="GV68" s="59"/>
      <c r="GW68" s="59"/>
      <c r="GX68" s="59"/>
      <c r="GY68" s="966"/>
      <c r="HZ68" s="29"/>
      <c r="IA68" s="29"/>
      <c r="IB68" s="29"/>
      <c r="IC68" s="29"/>
      <c r="ID68" s="29"/>
      <c r="IE68" s="29"/>
      <c r="IF68" s="29"/>
      <c r="IG68" s="29"/>
      <c r="IH68" s="29"/>
      <c r="II68" s="29"/>
      <c r="IJ68" s="29"/>
      <c r="IK68" s="29"/>
      <c r="IL68" s="29"/>
      <c r="IM68" s="29"/>
      <c r="IN68" s="29"/>
      <c r="IO68" s="29"/>
      <c r="IP68" s="29"/>
      <c r="IQ68" s="29"/>
      <c r="IR68" s="29"/>
      <c r="IS68" s="29"/>
      <c r="IT68" s="29"/>
      <c r="IU68" s="29"/>
      <c r="IV68" s="29"/>
      <c r="IW68" s="29"/>
      <c r="IX68" s="29"/>
      <c r="IY68" s="29"/>
      <c r="IZ68" s="29"/>
      <c r="JA68" s="29"/>
      <c r="JB68" s="29"/>
      <c r="JC68" s="29"/>
      <c r="JD68" s="29"/>
      <c r="JE68" s="29"/>
      <c r="JF68" s="29"/>
      <c r="JG68" s="29"/>
      <c r="JH68" s="29"/>
      <c r="JI68" s="29"/>
      <c r="JJ68" s="29"/>
      <c r="JK68" s="29"/>
      <c r="JL68" s="29"/>
      <c r="JM68" s="32"/>
      <c r="JN68" s="36"/>
      <c r="JO68" s="59"/>
      <c r="JP68" s="59"/>
      <c r="JQ68" s="36"/>
      <c r="JR68" s="36"/>
      <c r="JS68" s="1049"/>
      <c r="JT68" s="36"/>
      <c r="JU68" s="55"/>
      <c r="JV68" s="1042"/>
      <c r="JW68" s="55"/>
      <c r="JX68" s="36"/>
      <c r="JY68" s="1042"/>
      <c r="JZ68" s="36"/>
      <c r="KA68" s="36"/>
      <c r="KB68" s="36"/>
      <c r="KC68" s="55"/>
      <c r="KD68" s="29"/>
      <c r="KE68" s="1042"/>
      <c r="KF68" s="1042"/>
      <c r="KG68" s="36"/>
      <c r="KH68" s="1042"/>
      <c r="KI68" s="1042"/>
      <c r="KJ68" s="55"/>
      <c r="KK68" s="1049"/>
      <c r="KL68" s="1049"/>
      <c r="KM68" s="966"/>
      <c r="KN68" s="29"/>
      <c r="KO68" s="29"/>
      <c r="KP68" s="29"/>
      <c r="KQ68" s="29"/>
      <c r="KR68" s="29"/>
      <c r="KS68" s="29"/>
      <c r="KT68" s="29"/>
      <c r="KU68" s="29"/>
      <c r="KV68" s="29"/>
      <c r="KW68" s="29"/>
      <c r="KX68" s="29"/>
      <c r="KY68" s="29"/>
      <c r="KZ68" s="29"/>
      <c r="LA68" s="29"/>
      <c r="LB68" s="29"/>
      <c r="LC68" s="29"/>
      <c r="LD68" s="29"/>
      <c r="LE68" s="29"/>
      <c r="LF68" s="29"/>
      <c r="LG68" s="29"/>
      <c r="LH68" s="29"/>
      <c r="LI68" s="29"/>
      <c r="LJ68" s="29"/>
      <c r="LK68" s="29"/>
      <c r="LL68" s="29"/>
      <c r="LM68" s="29"/>
      <c r="LN68" s="29"/>
      <c r="LO68" s="29"/>
      <c r="LP68" s="29"/>
      <c r="LQ68" s="29"/>
      <c r="LR68" s="29"/>
      <c r="LS68" s="29"/>
      <c r="LT68" s="29"/>
      <c r="LU68" s="29"/>
      <c r="LV68" s="29"/>
      <c r="LW68" s="29"/>
      <c r="LX68" s="29"/>
      <c r="LY68" s="29"/>
      <c r="LZ68" s="29"/>
      <c r="MA68" s="29"/>
      <c r="MB68" s="29"/>
      <c r="MC68" s="36"/>
      <c r="MD68" s="29"/>
      <c r="ME68" s="36"/>
      <c r="MF68" s="32"/>
      <c r="MG68" s="59"/>
      <c r="MH68" s="36"/>
      <c r="MI68" s="36"/>
      <c r="MJ68" s="59"/>
      <c r="MK68" s="59"/>
      <c r="ML68" s="59"/>
      <c r="MM68" s="36"/>
      <c r="MN68" s="36"/>
      <c r="MO68" s="1049"/>
      <c r="MP68" s="36"/>
      <c r="MQ68" s="36"/>
      <c r="MR68" s="1042"/>
      <c r="MS68" s="36"/>
      <c r="MT68" s="36"/>
      <c r="MU68" s="1042"/>
      <c r="MV68" s="36"/>
      <c r="MW68" s="1042"/>
      <c r="MX68" s="1049"/>
      <c r="MY68" s="1049"/>
      <c r="MZ68" s="913"/>
      <c r="NA68" s="1042"/>
      <c r="NB68" s="1042"/>
      <c r="NC68" s="1042"/>
      <c r="ND68" s="1042"/>
      <c r="NE68" s="55"/>
      <c r="NF68" s="53"/>
      <c r="NG68" s="53"/>
      <c r="NH68" s="966"/>
      <c r="NP68" s="29"/>
      <c r="NQ68" s="29"/>
      <c r="NR68" s="29"/>
      <c r="NS68" s="29"/>
      <c r="NT68" s="29"/>
      <c r="NU68" s="29"/>
      <c r="NV68" s="29"/>
      <c r="NW68" s="29"/>
      <c r="NX68" s="29"/>
      <c r="NY68" s="29"/>
      <c r="NZ68" s="29"/>
      <c r="OA68" s="29"/>
      <c r="OB68" s="29"/>
      <c r="OC68" s="29"/>
      <c r="OD68" s="29"/>
      <c r="OE68" s="29"/>
      <c r="OF68" s="29"/>
      <c r="OG68" s="29"/>
      <c r="OH68" s="29"/>
      <c r="OI68" s="29"/>
      <c r="OJ68" s="29"/>
      <c r="OK68" s="29"/>
      <c r="OL68" s="29"/>
      <c r="OM68" s="29"/>
      <c r="ON68" s="29"/>
      <c r="OO68" s="29"/>
      <c r="OP68" s="29"/>
      <c r="OQ68" s="29"/>
      <c r="OR68" s="29"/>
      <c r="OS68" s="29"/>
      <c r="OT68" s="29"/>
      <c r="OU68" s="29"/>
      <c r="OV68" s="29"/>
      <c r="OW68" s="29"/>
      <c r="OX68" s="29"/>
      <c r="OY68" s="29"/>
      <c r="OZ68" s="29"/>
      <c r="PA68" s="29"/>
      <c r="PB68" s="29"/>
      <c r="PC68" s="1049"/>
      <c r="PD68" s="36"/>
      <c r="PE68" s="36"/>
      <c r="PF68" s="36"/>
      <c r="PG68" s="36"/>
      <c r="PH68" s="36"/>
      <c r="PI68" s="36"/>
      <c r="PJ68" s="36"/>
      <c r="PK68" s="36"/>
      <c r="PL68" s="37"/>
      <c r="PM68" s="36"/>
      <c r="PN68" s="36"/>
      <c r="PO68" s="37"/>
      <c r="PP68" s="36"/>
      <c r="PQ68" s="52"/>
      <c r="PR68" s="37"/>
      <c r="PS68" s="52"/>
      <c r="PT68" s="37"/>
      <c r="PU68" s="37"/>
      <c r="PV68" s="37"/>
      <c r="PW68" s="38"/>
      <c r="PX68" s="1042"/>
      <c r="PY68" s="38"/>
      <c r="PZ68" s="1042"/>
      <c r="QA68" s="1042"/>
      <c r="QB68" s="37"/>
      <c r="QC68" s="37"/>
      <c r="QD68" s="55"/>
      <c r="QE68" s="37"/>
      <c r="QF68" s="38"/>
      <c r="QG68" s="37"/>
      <c r="QH68" s="1042"/>
      <c r="QI68" s="37"/>
      <c r="QJ68" s="37"/>
      <c r="QK68" s="1655"/>
      <c r="QL68" s="59"/>
      <c r="QM68" s="29"/>
      <c r="QN68" s="29"/>
      <c r="QO68" s="29"/>
      <c r="QP68" s="29"/>
      <c r="QQ68" s="29"/>
      <c r="QR68" s="29"/>
      <c r="QS68" s="29"/>
      <c r="QT68" s="29"/>
      <c r="QU68" s="29"/>
      <c r="QV68" s="29"/>
      <c r="QW68" s="29"/>
      <c r="QX68" s="29"/>
      <c r="QY68" s="29"/>
      <c r="QZ68" s="1049"/>
      <c r="RA68" s="29"/>
      <c r="RB68" s="36"/>
      <c r="RC68" s="36"/>
      <c r="RD68" s="36"/>
      <c r="RE68" s="36"/>
      <c r="RF68" s="36"/>
      <c r="RG68" s="36"/>
      <c r="RH68" s="36"/>
      <c r="RI68" s="36"/>
      <c r="RJ68" s="1049"/>
      <c r="RK68" s="37"/>
      <c r="RL68" s="52"/>
      <c r="RM68" s="1049"/>
      <c r="RN68" s="38"/>
      <c r="RO68" s="1049"/>
      <c r="RP68" s="1049"/>
      <c r="RQ68" s="38"/>
      <c r="RR68" s="1049"/>
      <c r="RS68" s="1049"/>
      <c r="RT68" s="38"/>
      <c r="RU68" s="37"/>
      <c r="RV68" s="37"/>
      <c r="RW68" s="38"/>
      <c r="RX68" s="1042"/>
      <c r="RY68" s="38"/>
      <c r="RZ68" s="38"/>
      <c r="SA68" s="55"/>
      <c r="SB68" s="55"/>
      <c r="SC68" s="55"/>
      <c r="SD68" s="38"/>
      <c r="SE68" s="36"/>
      <c r="SF68" s="38"/>
      <c r="SG68" s="36"/>
      <c r="SH68" s="36"/>
      <c r="SI68" s="37"/>
      <c r="SJ68" s="37"/>
      <c r="SK68" s="37"/>
      <c r="SL68" s="55"/>
      <c r="SM68" s="1042"/>
      <c r="SN68" s="53" t="s">
        <v>1502</v>
      </c>
      <c r="SO68" s="1042" t="s">
        <v>1502</v>
      </c>
      <c r="SP68" s="1042" t="s">
        <v>1502</v>
      </c>
      <c r="SQ68" s="1042" t="s">
        <v>1502</v>
      </c>
      <c r="SR68" s="380"/>
      <c r="SS68" s="1042"/>
      <c r="ST68" s="1042"/>
      <c r="SU68" s="1042"/>
      <c r="SV68" s="1042"/>
      <c r="SW68" s="1042"/>
      <c r="SX68" s="1042"/>
      <c r="SY68" s="1042"/>
      <c r="SZ68" s="1042"/>
      <c r="TA68" s="1042"/>
      <c r="TB68" s="1042"/>
      <c r="TC68" s="1042"/>
      <c r="TD68" s="1042"/>
      <c r="TE68" s="1042"/>
      <c r="TF68" s="1042"/>
      <c r="TG68" s="1042"/>
      <c r="TH68" s="1042"/>
      <c r="TI68" s="1042"/>
      <c r="TJ68" s="1042"/>
      <c r="TK68" s="1042"/>
      <c r="TL68" s="1042"/>
      <c r="TM68" s="1042"/>
      <c r="TN68" s="1042"/>
      <c r="TO68" s="1042"/>
      <c r="TP68" s="1042"/>
      <c r="TQ68" s="1042"/>
      <c r="TR68" s="1042"/>
      <c r="TS68" s="1042"/>
      <c r="TT68" s="1042"/>
      <c r="TU68" s="1042"/>
      <c r="TV68" s="1042"/>
      <c r="TW68" s="1042"/>
      <c r="TX68" s="1042"/>
      <c r="TY68" s="1042"/>
      <c r="TZ68" s="1042"/>
      <c r="UA68" s="1042"/>
      <c r="UB68" s="1042"/>
      <c r="UC68" s="1042"/>
      <c r="UD68" s="1042"/>
      <c r="UE68" s="1042"/>
      <c r="UF68" s="1042"/>
      <c r="UG68" s="1042"/>
      <c r="UH68" s="1042"/>
      <c r="UI68" s="1042"/>
      <c r="UJ68" s="1042"/>
      <c r="UK68" s="1042" t="s">
        <v>1502</v>
      </c>
      <c r="UL68" s="1042" t="s">
        <v>1502</v>
      </c>
      <c r="UM68" s="1042" t="s">
        <v>1502</v>
      </c>
      <c r="UN68" s="1042" t="s">
        <v>1502</v>
      </c>
      <c r="UO68" s="966"/>
      <c r="UP68" s="52"/>
      <c r="UQ68" s="52"/>
      <c r="UR68" s="52"/>
      <c r="US68" s="52"/>
      <c r="UT68" s="52"/>
      <c r="UU68" s="52"/>
      <c r="UV68" s="52"/>
      <c r="UW68" s="52"/>
      <c r="UX68" s="52"/>
      <c r="UY68" s="52"/>
      <c r="UZ68" s="52"/>
      <c r="VA68" s="52"/>
      <c r="VB68" s="52"/>
      <c r="VC68" s="52"/>
      <c r="VD68" s="29"/>
      <c r="VE68" s="58"/>
      <c r="VF68" s="36"/>
      <c r="VG68" s="58"/>
      <c r="VH68" s="52"/>
      <c r="VI68" s="36"/>
      <c r="VJ68" s="36"/>
      <c r="VK68" s="36"/>
      <c r="VL68" s="36"/>
      <c r="VM68" s="36"/>
      <c r="VN68" s="36"/>
      <c r="VO68" s="59"/>
      <c r="VP68" s="36"/>
      <c r="VQ68" s="37"/>
      <c r="VR68" s="36"/>
      <c r="VS68" s="36"/>
      <c r="VT68" s="36"/>
      <c r="VU68" s="1042"/>
      <c r="VV68" s="1042"/>
      <c r="VW68" s="53"/>
      <c r="VX68" s="36"/>
      <c r="VY68" s="36"/>
      <c r="VZ68" s="1042"/>
      <c r="WA68" s="1042"/>
      <c r="WB68" s="36"/>
      <c r="WC68" s="36"/>
      <c r="WD68" s="36"/>
      <c r="WE68" s="36"/>
      <c r="WF68" s="36"/>
      <c r="WG68" s="36"/>
      <c r="WH68" s="1042"/>
      <c r="WI68" s="1042"/>
      <c r="WJ68" s="1042"/>
      <c r="WK68" s="29"/>
      <c r="WL68" s="53"/>
      <c r="WM68" s="1042"/>
      <c r="WN68" s="1042"/>
      <c r="WO68" s="1042"/>
      <c r="WP68" s="1049"/>
      <c r="WQ68" s="1049"/>
      <c r="WR68" s="1049"/>
      <c r="WS68" s="1049"/>
      <c r="WT68" s="52"/>
      <c r="WU68" s="52"/>
      <c r="WV68" s="1049"/>
      <c r="WW68" s="1049"/>
      <c r="WX68" s="1049"/>
      <c r="WY68" s="1049"/>
      <c r="WZ68" s="1049"/>
      <c r="XA68" s="1049"/>
      <c r="XB68" s="37"/>
      <c r="XC68" s="37"/>
      <c r="XD68" s="37"/>
      <c r="XE68" s="1049"/>
      <c r="XF68" s="52"/>
      <c r="XG68" s="1049">
        <v>1.28</v>
      </c>
      <c r="XH68" s="1049"/>
      <c r="XI68" s="1049"/>
      <c r="XJ68" s="1049"/>
      <c r="XK68" s="1049">
        <v>1.33</v>
      </c>
      <c r="XL68" s="1049">
        <f t="shared" si="318"/>
        <v>1.28</v>
      </c>
      <c r="XM68" s="1049"/>
      <c r="XN68" s="1049">
        <v>1.29</v>
      </c>
      <c r="XO68" s="966">
        <f t="shared" si="248"/>
        <v>-1</v>
      </c>
      <c r="XP68" s="966">
        <f t="shared" si="249"/>
        <v>7.8125000000000069E-3</v>
      </c>
      <c r="XQ68" s="966"/>
      <c r="XR68" s="53"/>
      <c r="XS68" s="1042"/>
      <c r="XT68" s="1042"/>
      <c r="XU68" s="53"/>
      <c r="XV68" s="53"/>
      <c r="XW68" s="1042"/>
      <c r="XX68" s="1042"/>
      <c r="XY68" s="53"/>
      <c r="XZ68" s="53"/>
      <c r="YA68" s="1042"/>
      <c r="YB68" s="53"/>
      <c r="YC68" s="53"/>
      <c r="YD68" s="38"/>
      <c r="YE68" s="38"/>
      <c r="YF68" s="38"/>
      <c r="YG68" s="38"/>
      <c r="YH68" s="38"/>
      <c r="YI68" s="1042"/>
      <c r="YJ68" s="1042"/>
      <c r="YK68" s="53" t="s">
        <v>1502</v>
      </c>
      <c r="YL68" s="15" t="s">
        <v>1502</v>
      </c>
      <c r="YM68" s="15" t="s">
        <v>1502</v>
      </c>
      <c r="YN68" s="1042" t="s">
        <v>1502</v>
      </c>
      <c r="YO68" s="380"/>
      <c r="YP68" s="1042"/>
      <c r="YQ68" s="1042"/>
      <c r="YR68" s="53"/>
      <c r="YS68" s="1042"/>
      <c r="YT68" s="53"/>
      <c r="YU68" s="1049"/>
      <c r="YV68" s="53"/>
      <c r="YW68" s="53"/>
      <c r="YX68" s="1042"/>
      <c r="YY68" s="53"/>
      <c r="YZ68" s="1042"/>
      <c r="ZA68" s="53"/>
      <c r="ZB68" s="53"/>
      <c r="ZC68" s="53"/>
      <c r="ZD68" s="53"/>
      <c r="ZE68" s="1049"/>
      <c r="ZF68" s="1049" t="s">
        <v>1502</v>
      </c>
      <c r="ZG68" s="1049" t="s">
        <v>1502</v>
      </c>
      <c r="ZH68" s="1049" t="s">
        <v>1502</v>
      </c>
      <c r="ZI68" s="1049"/>
      <c r="ZJ68" s="380"/>
      <c r="ZK68" s="1255"/>
      <c r="ZL68" s="1255"/>
      <c r="ZM68" s="1255"/>
      <c r="ZN68" s="1255"/>
      <c r="ZO68" s="1255"/>
      <c r="ZP68" s="1255"/>
      <c r="ZQ68" s="1255"/>
      <c r="ZR68" s="1255"/>
      <c r="ZS68" s="1255"/>
      <c r="ZT68" s="1255"/>
      <c r="ZU68" s="1255"/>
      <c r="ZV68" s="1255"/>
      <c r="ZW68" s="38"/>
      <c r="ZX68" s="38"/>
      <c r="ZY68" s="1447"/>
      <c r="ZZ68" s="38"/>
      <c r="AAA68" s="1042"/>
      <c r="AAB68" s="1042">
        <v>1.28</v>
      </c>
      <c r="AAC68" s="1042">
        <v>1.33</v>
      </c>
      <c r="AAD68" s="1042">
        <f t="shared" si="309"/>
        <v>1.28</v>
      </c>
      <c r="AAE68" s="1042">
        <v>1.29</v>
      </c>
      <c r="AAF68" s="966">
        <f t="shared" si="329"/>
        <v>7.8125000000000069E-3</v>
      </c>
      <c r="AAG68" s="53"/>
      <c r="AAH68" s="1042"/>
      <c r="AAI68" s="1042"/>
      <c r="AAJ68" s="1042"/>
      <c r="AAK68" s="1042"/>
      <c r="AAL68" s="1042"/>
      <c r="AAM68" s="1042"/>
      <c r="AAN68" s="1042"/>
      <c r="AAO68" s="1042"/>
      <c r="AAP68" s="1042"/>
      <c r="AAQ68" s="1042"/>
      <c r="AAR68" s="1042"/>
      <c r="AAS68" s="1042"/>
      <c r="AAT68" s="1042"/>
      <c r="AAU68" s="1042"/>
      <c r="AAV68" s="1042"/>
      <c r="AAW68" s="10" t="s">
        <v>1502</v>
      </c>
      <c r="AAX68" s="1042"/>
      <c r="AAY68" s="10" t="s">
        <v>1502</v>
      </c>
      <c r="AAZ68" s="10" t="s">
        <v>1502</v>
      </c>
      <c r="ABA68" s="10"/>
      <c r="ABB68" s="1653"/>
      <c r="ABC68" s="10">
        <v>1.05</v>
      </c>
      <c r="ABD68" s="10">
        <f t="shared" si="272"/>
        <v>1.05</v>
      </c>
      <c r="ABE68" s="10">
        <v>1.01</v>
      </c>
      <c r="ABF68" s="1653">
        <f t="shared" si="273"/>
        <v>-3.8095238095238126E-2</v>
      </c>
      <c r="ABG68" s="10">
        <v>1.05</v>
      </c>
      <c r="ABH68" s="10">
        <f t="shared" si="274"/>
        <v>1.05</v>
      </c>
      <c r="ABI68" s="10">
        <v>1.06</v>
      </c>
      <c r="ABJ68" s="1653">
        <f t="shared" si="275"/>
        <v>9.5238095238095316E-3</v>
      </c>
      <c r="ABK68" s="1710">
        <v>1.0289999999999999</v>
      </c>
      <c r="ABL68" s="10">
        <f t="shared" si="276"/>
        <v>1.0289999999999999</v>
      </c>
      <c r="ABM68" s="10">
        <v>1.01</v>
      </c>
      <c r="ABN68" s="1653">
        <f t="shared" si="277"/>
        <v>-1.846452866861021E-2</v>
      </c>
      <c r="ABO68" s="55"/>
      <c r="ABP68" s="64"/>
      <c r="ABQ68" s="55"/>
      <c r="ABR68" s="55"/>
      <c r="ABS68" s="55"/>
      <c r="ABT68" s="55"/>
      <c r="ABU68" s="55"/>
      <c r="ABV68" s="55"/>
      <c r="ABW68" s="55"/>
      <c r="ABX68" s="55"/>
      <c r="ABY68" s="55"/>
      <c r="ABZ68" s="1148"/>
      <c r="ACA68" s="55"/>
      <c r="ACB68" s="55"/>
      <c r="ACC68" s="38"/>
      <c r="ACD68" s="38"/>
      <c r="ACE68" s="38"/>
      <c r="ACF68" s="38"/>
    </row>
    <row r="69" spans="1:760" s="4" customFormat="1" ht="44" thickBot="1" x14ac:dyDescent="0.4">
      <c r="A69" s="1694">
        <v>64</v>
      </c>
      <c r="B69" s="38" t="s">
        <v>18</v>
      </c>
      <c r="C69" s="38" t="s">
        <v>1254</v>
      </c>
      <c r="D69" s="38" t="s">
        <v>2307</v>
      </c>
      <c r="E69" s="38" t="s">
        <v>3992</v>
      </c>
      <c r="F69" s="38" t="s">
        <v>2329</v>
      </c>
      <c r="G69" s="38" t="s">
        <v>2656</v>
      </c>
      <c r="H69" s="136"/>
      <c r="I69" s="136"/>
      <c r="J69" s="136"/>
      <c r="K69" s="136"/>
      <c r="L69" s="136"/>
      <c r="M69" s="136"/>
      <c r="N69" s="136"/>
      <c r="O69" s="136"/>
      <c r="P69" s="136"/>
      <c r="Q69" s="136"/>
      <c r="R69" s="136"/>
      <c r="S69" s="136"/>
      <c r="T69" s="136"/>
      <c r="U69" s="136"/>
      <c r="V69" s="136"/>
      <c r="W69" s="136"/>
      <c r="X69" s="136"/>
      <c r="Y69" s="136"/>
      <c r="Z69" s="136"/>
      <c r="AA69" s="136"/>
      <c r="AB69" s="136"/>
      <c r="AC69" s="136"/>
      <c r="AD69" s="136"/>
      <c r="AE69" s="136"/>
      <c r="AF69" s="136"/>
      <c r="AG69" s="136"/>
      <c r="AH69" s="136"/>
      <c r="AI69" s="136"/>
      <c r="AJ69" s="136"/>
      <c r="AK69" s="371"/>
      <c r="AL69" s="136"/>
      <c r="AM69" s="371"/>
      <c r="AN69" s="371"/>
      <c r="AO69" s="371"/>
      <c r="AP69" s="188"/>
      <c r="AQ69" s="66"/>
      <c r="AR69" s="188"/>
      <c r="AS69" s="894"/>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6"/>
      <c r="BQ69" s="136"/>
      <c r="BR69" s="136"/>
      <c r="BS69" s="136"/>
      <c r="BT69" s="136"/>
      <c r="BU69" s="136"/>
      <c r="BV69" s="136"/>
      <c r="BW69" s="136"/>
      <c r="BX69" s="136"/>
      <c r="BY69" s="136"/>
      <c r="BZ69" s="136"/>
      <c r="CA69" s="136"/>
      <c r="CB69" s="136"/>
      <c r="CC69" s="136"/>
      <c r="CD69" s="136"/>
      <c r="CE69" s="136"/>
      <c r="CF69" s="136"/>
      <c r="CG69" s="136"/>
      <c r="CH69" s="136"/>
      <c r="CI69" s="136"/>
      <c r="CJ69" s="136"/>
      <c r="CK69" s="136"/>
      <c r="CL69" s="136"/>
      <c r="CM69" s="136"/>
      <c r="CN69" s="136"/>
      <c r="CO69" s="136"/>
      <c r="CP69" s="136"/>
      <c r="CQ69" s="136"/>
      <c r="CR69" s="136"/>
      <c r="CS69" s="136"/>
      <c r="CT69" s="136"/>
      <c r="CU69" s="136"/>
      <c r="CV69" s="136"/>
      <c r="CW69" s="136"/>
      <c r="CX69" s="136"/>
      <c r="CY69" s="136"/>
      <c r="CZ69" s="136"/>
      <c r="DA69" s="136"/>
      <c r="DB69" s="136"/>
      <c r="DC69" s="136"/>
      <c r="DD69" s="1052"/>
      <c r="DE69" s="66"/>
      <c r="DF69" s="371"/>
      <c r="DG69" s="1051"/>
      <c r="DH69" s="884"/>
      <c r="DI69" s="66"/>
      <c r="DJ69" s="894"/>
      <c r="DK69" s="136"/>
      <c r="DL69" s="136"/>
      <c r="DM69" s="136"/>
      <c r="DN69" s="136"/>
      <c r="DO69" s="136"/>
      <c r="DP69" s="136"/>
      <c r="DQ69" s="136"/>
      <c r="DR69" s="136"/>
      <c r="DS69" s="136"/>
      <c r="DT69" s="136"/>
      <c r="DU69" s="136"/>
      <c r="DV69" s="136"/>
      <c r="DW69" s="136"/>
      <c r="DX69" s="136"/>
      <c r="DY69" s="136"/>
      <c r="DZ69" s="136"/>
      <c r="EA69" s="136"/>
      <c r="EB69" s="136"/>
      <c r="EC69" s="136"/>
      <c r="ED69" s="136"/>
      <c r="EE69" s="136"/>
      <c r="EF69" s="136"/>
      <c r="EG69" s="136"/>
      <c r="EH69" s="136"/>
      <c r="EI69" s="136"/>
      <c r="EJ69" s="136"/>
      <c r="EK69" s="136"/>
      <c r="EL69" s="136"/>
      <c r="EM69" s="136"/>
      <c r="EN69" s="136"/>
      <c r="EO69" s="136"/>
      <c r="EP69" s="136"/>
      <c r="EQ69" s="136"/>
      <c r="ER69" s="884"/>
      <c r="ES69" s="136"/>
      <c r="ET69" s="136"/>
      <c r="EU69" s="136"/>
      <c r="EV69" s="1051"/>
      <c r="EW69" s="188"/>
      <c r="EX69" s="56"/>
      <c r="EY69" s="1052"/>
      <c r="EZ69" s="1155"/>
      <c r="FA69" s="136"/>
      <c r="FB69" s="136"/>
      <c r="FC69" s="136"/>
      <c r="FD69" s="136"/>
      <c r="FE69" s="136"/>
      <c r="FF69" s="136"/>
      <c r="FG69" s="136"/>
      <c r="FH69" s="136"/>
      <c r="FI69" s="136"/>
      <c r="FJ69" s="136"/>
      <c r="FK69" s="136"/>
      <c r="FL69" s="136"/>
      <c r="FM69" s="136"/>
      <c r="FN69" s="136"/>
      <c r="FO69" s="136"/>
      <c r="FP69" s="136"/>
      <c r="FQ69" s="136"/>
      <c r="FR69" s="136"/>
      <c r="FS69" s="136"/>
      <c r="FT69" s="136"/>
      <c r="FU69" s="136"/>
      <c r="FV69" s="136"/>
      <c r="FW69" s="136"/>
      <c r="FX69" s="136"/>
      <c r="FY69" s="136"/>
      <c r="FZ69" s="136"/>
      <c r="GA69" s="136"/>
      <c r="GB69" s="136"/>
      <c r="GC69" s="136"/>
      <c r="GD69" s="136"/>
      <c r="GE69" s="136"/>
      <c r="GF69" s="136"/>
      <c r="GG69" s="136"/>
      <c r="GH69" s="136"/>
      <c r="GI69" s="136"/>
      <c r="GJ69" s="136"/>
      <c r="GK69" s="136"/>
      <c r="GL69" s="136"/>
      <c r="GM69" s="136"/>
      <c r="GN69" s="136"/>
      <c r="GO69" s="136"/>
      <c r="GP69" s="136"/>
      <c r="GQ69" s="136"/>
      <c r="GR69" s="66"/>
      <c r="GS69" s="66"/>
      <c r="GT69" s="371"/>
      <c r="GU69" s="371"/>
      <c r="GV69" s="188"/>
      <c r="GW69" s="188"/>
      <c r="GX69" s="188"/>
      <c r="GY69" s="894"/>
      <c r="HZ69" s="136"/>
      <c r="IA69" s="136"/>
      <c r="IB69" s="136"/>
      <c r="IC69" s="136"/>
      <c r="ID69" s="136"/>
      <c r="IE69" s="136"/>
      <c r="IF69" s="136"/>
      <c r="IG69" s="136"/>
      <c r="IH69" s="136"/>
      <c r="II69" s="136"/>
      <c r="IJ69" s="136"/>
      <c r="IK69" s="136"/>
      <c r="IL69" s="136"/>
      <c r="IM69" s="136"/>
      <c r="IN69" s="136"/>
      <c r="IO69" s="136"/>
      <c r="IP69" s="136"/>
      <c r="IQ69" s="136"/>
      <c r="IR69" s="136"/>
      <c r="IS69" s="136"/>
      <c r="IT69" s="136"/>
      <c r="IU69" s="136"/>
      <c r="IV69" s="136"/>
      <c r="IW69" s="136"/>
      <c r="IX69" s="136"/>
      <c r="IY69" s="136"/>
      <c r="IZ69" s="136"/>
      <c r="JA69" s="136"/>
      <c r="JB69" s="136"/>
      <c r="JC69" s="136"/>
      <c r="JD69" s="136"/>
      <c r="JE69" s="136"/>
      <c r="JF69" s="136"/>
      <c r="JG69" s="136"/>
      <c r="JH69" s="136"/>
      <c r="JI69" s="136"/>
      <c r="JJ69" s="136"/>
      <c r="JK69" s="136"/>
      <c r="JL69" s="136"/>
      <c r="JM69" s="884"/>
      <c r="JN69" s="371"/>
      <c r="JO69" s="188"/>
      <c r="JP69" s="188"/>
      <c r="JQ69" s="188"/>
      <c r="JR69" s="371"/>
      <c r="JS69" s="1051"/>
      <c r="JT69" s="188"/>
      <c r="JU69" s="40"/>
      <c r="JV69" s="1042"/>
      <c r="JW69" s="371"/>
      <c r="JX69" s="371"/>
      <c r="JY69" s="1042"/>
      <c r="JZ69" s="371"/>
      <c r="KA69" s="371"/>
      <c r="KB69" s="371"/>
      <c r="KC69" s="53"/>
      <c r="KD69" s="1052"/>
      <c r="KE69" s="1042"/>
      <c r="KF69" s="1042"/>
      <c r="KG69" s="371"/>
      <c r="KH69" s="1042"/>
      <c r="KI69" s="1042"/>
      <c r="KJ69" s="55"/>
      <c r="KK69" s="56"/>
      <c r="KL69" s="1051"/>
      <c r="KM69" s="894"/>
      <c r="KN69" s="136"/>
      <c r="KO69" s="136"/>
      <c r="KP69" s="136"/>
      <c r="KQ69" s="136"/>
      <c r="KR69" s="136"/>
      <c r="KS69" s="136"/>
      <c r="KT69" s="136"/>
      <c r="KU69" s="136"/>
      <c r="KV69" s="136"/>
      <c r="KW69" s="136"/>
      <c r="KX69" s="136"/>
      <c r="KY69" s="136"/>
      <c r="KZ69" s="136"/>
      <c r="LA69" s="136"/>
      <c r="LB69" s="136"/>
      <c r="LC69" s="136"/>
      <c r="LD69" s="136"/>
      <c r="LE69" s="136"/>
      <c r="LF69" s="136"/>
      <c r="LG69" s="136"/>
      <c r="LH69" s="136"/>
      <c r="LI69" s="136"/>
      <c r="LJ69" s="136"/>
      <c r="LK69" s="136"/>
      <c r="LL69" s="136"/>
      <c r="LM69" s="136"/>
      <c r="LN69" s="136"/>
      <c r="LO69" s="136"/>
      <c r="LP69" s="136"/>
      <c r="LQ69" s="136"/>
      <c r="LR69" s="136"/>
      <c r="LS69" s="136"/>
      <c r="LT69" s="136"/>
      <c r="LU69" s="136"/>
      <c r="LV69" s="136"/>
      <c r="LW69" s="136"/>
      <c r="LX69" s="136"/>
      <c r="LY69" s="136"/>
      <c r="LZ69" s="136"/>
      <c r="MA69" s="136"/>
      <c r="MB69" s="136"/>
      <c r="MC69" s="371"/>
      <c r="MD69" s="136"/>
      <c r="ME69" s="371"/>
      <c r="MF69" s="884"/>
      <c r="MG69" s="188"/>
      <c r="MH69" s="371"/>
      <c r="MI69" s="371"/>
      <c r="MJ69" s="188"/>
      <c r="MK69" s="188"/>
      <c r="ML69" s="371"/>
      <c r="MM69" s="371"/>
      <c r="MN69" s="371"/>
      <c r="MO69" s="1051"/>
      <c r="MP69" s="371"/>
      <c r="MQ69" s="371"/>
      <c r="MR69" s="1042"/>
      <c r="MS69" s="371"/>
      <c r="MT69" s="371"/>
      <c r="MU69" s="1042"/>
      <c r="MV69" s="371"/>
      <c r="MW69" s="1042"/>
      <c r="MX69" s="56"/>
      <c r="MY69" s="1051"/>
      <c r="MZ69" s="913"/>
      <c r="NA69" s="1042"/>
      <c r="NB69" s="1042"/>
      <c r="NC69" s="1042"/>
      <c r="ND69" s="1042"/>
      <c r="NE69" s="55"/>
      <c r="NF69" s="1042"/>
      <c r="NG69" s="1042"/>
      <c r="NH69" s="894"/>
      <c r="NP69" s="136"/>
      <c r="NQ69" s="136"/>
      <c r="NR69" s="136"/>
      <c r="NS69" s="136"/>
      <c r="NT69" s="136"/>
      <c r="NU69" s="136"/>
      <c r="NV69" s="136"/>
      <c r="NW69" s="136"/>
      <c r="NX69" s="136"/>
      <c r="NY69" s="136"/>
      <c r="NZ69" s="136"/>
      <c r="OA69" s="136"/>
      <c r="OB69" s="136"/>
      <c r="OC69" s="136"/>
      <c r="OD69" s="136"/>
      <c r="OE69" s="136"/>
      <c r="OF69" s="136"/>
      <c r="OG69" s="136"/>
      <c r="OH69" s="136"/>
      <c r="OI69" s="136"/>
      <c r="OJ69" s="136"/>
      <c r="OK69" s="136"/>
      <c r="OL69" s="136"/>
      <c r="OM69" s="136"/>
      <c r="ON69" s="136"/>
      <c r="OO69" s="136"/>
      <c r="OP69" s="136"/>
      <c r="OQ69" s="136"/>
      <c r="OR69" s="136"/>
      <c r="OS69" s="136"/>
      <c r="OT69" s="136"/>
      <c r="OU69" s="136"/>
      <c r="OV69" s="136"/>
      <c r="OW69" s="136"/>
      <c r="OX69" s="136"/>
      <c r="OY69" s="136"/>
      <c r="OZ69" s="136"/>
      <c r="PA69" s="136"/>
      <c r="PB69" s="136"/>
      <c r="PC69" s="1051"/>
      <c r="PD69" s="371"/>
      <c r="PE69" s="371"/>
      <c r="PF69" s="371"/>
      <c r="PG69" s="371"/>
      <c r="PH69" s="371"/>
      <c r="PI69" s="371"/>
      <c r="PJ69" s="371"/>
      <c r="PK69" s="371"/>
      <c r="PL69" s="1052"/>
      <c r="PM69" s="371"/>
      <c r="PN69" s="371"/>
      <c r="PO69" s="1052"/>
      <c r="PP69" s="371"/>
      <c r="PQ69" s="56"/>
      <c r="PR69" s="1052"/>
      <c r="PS69" s="56"/>
      <c r="PT69" s="1052"/>
      <c r="PU69" s="1052"/>
      <c r="PV69" s="1052"/>
      <c r="PW69" s="38"/>
      <c r="PX69" s="1042"/>
      <c r="PY69" s="38"/>
      <c r="PZ69" s="1042"/>
      <c r="QA69" s="1042"/>
      <c r="QB69" s="1052"/>
      <c r="QC69" s="1052"/>
      <c r="QD69" s="55"/>
      <c r="QE69" s="371"/>
      <c r="QF69" s="38"/>
      <c r="QG69" s="1052"/>
      <c r="QH69" s="38"/>
      <c r="QI69" s="1052"/>
      <c r="QJ69" s="1052"/>
      <c r="QK69" s="894"/>
      <c r="QL69" s="188"/>
      <c r="QM69" s="136"/>
      <c r="QN69" s="136"/>
      <c r="QO69" s="136"/>
      <c r="QP69" s="136"/>
      <c r="QQ69" s="136"/>
      <c r="QR69" s="136"/>
      <c r="QS69" s="136"/>
      <c r="QT69" s="136"/>
      <c r="QU69" s="136"/>
      <c r="QV69" s="136"/>
      <c r="QW69" s="136"/>
      <c r="QX69" s="136"/>
      <c r="QY69" s="136"/>
      <c r="QZ69" s="1051"/>
      <c r="RA69" s="136"/>
      <c r="RB69" s="371"/>
      <c r="RC69" s="371"/>
      <c r="RD69" s="371"/>
      <c r="RE69" s="371"/>
      <c r="RF69" s="371"/>
      <c r="RG69" s="371"/>
      <c r="RH69" s="371"/>
      <c r="RI69" s="371"/>
      <c r="RJ69" s="1051"/>
      <c r="RK69" s="1052"/>
      <c r="RL69" s="56"/>
      <c r="RM69" s="1051"/>
      <c r="RN69" s="38"/>
      <c r="RO69" s="1051"/>
      <c r="RP69" s="1051"/>
      <c r="RQ69" s="38"/>
      <c r="RR69" s="1051"/>
      <c r="RS69" s="1051"/>
      <c r="RT69" s="38"/>
      <c r="RU69" s="38"/>
      <c r="RV69" s="1042"/>
      <c r="RW69" s="38"/>
      <c r="RX69" s="1042"/>
      <c r="RY69" s="38"/>
      <c r="RZ69" s="38"/>
      <c r="SA69" s="55"/>
      <c r="SB69" s="55"/>
      <c r="SC69" s="55"/>
      <c r="SD69" s="38"/>
      <c r="SE69" s="371"/>
      <c r="SF69" s="38"/>
      <c r="SG69" s="371"/>
      <c r="SH69" s="371"/>
      <c r="SI69" s="1052"/>
      <c r="SJ69" s="1052"/>
      <c r="SK69" s="1052"/>
      <c r="SL69" s="38"/>
      <c r="SM69" s="38"/>
      <c r="SN69" s="38" t="s">
        <v>1502</v>
      </c>
      <c r="SO69" s="38" t="s">
        <v>1502</v>
      </c>
      <c r="SP69" s="38" t="s">
        <v>1502</v>
      </c>
      <c r="SQ69" s="38" t="s">
        <v>1502</v>
      </c>
      <c r="SR69" s="380"/>
      <c r="SS69" s="38"/>
      <c r="ST69" s="38"/>
      <c r="SU69" s="38"/>
      <c r="SV69" s="38"/>
      <c r="SW69" s="38"/>
      <c r="SX69" s="38"/>
      <c r="SY69" s="38"/>
      <c r="SZ69" s="38"/>
      <c r="TA69" s="38"/>
      <c r="TB69" s="38"/>
      <c r="TC69" s="38"/>
      <c r="TD69" s="38"/>
      <c r="TE69" s="38"/>
      <c r="TF69" s="38"/>
      <c r="TG69" s="38"/>
      <c r="TH69" s="38"/>
      <c r="TI69" s="38"/>
      <c r="TJ69" s="38"/>
      <c r="TK69" s="38"/>
      <c r="TL69" s="38"/>
      <c r="TM69" s="38"/>
      <c r="TN69" s="38"/>
      <c r="TO69" s="38"/>
      <c r="TP69" s="38"/>
      <c r="TQ69" s="38"/>
      <c r="TR69" s="38"/>
      <c r="TS69" s="38"/>
      <c r="TT69" s="38"/>
      <c r="TU69" s="38"/>
      <c r="TV69" s="38"/>
      <c r="TW69" s="38"/>
      <c r="TX69" s="38"/>
      <c r="TY69" s="38"/>
      <c r="TZ69" s="38"/>
      <c r="UA69" s="38"/>
      <c r="UB69" s="38"/>
      <c r="UC69" s="38"/>
      <c r="UD69" s="38"/>
      <c r="UE69" s="38"/>
      <c r="UF69" s="38"/>
      <c r="UG69" s="38"/>
      <c r="UH69" s="38"/>
      <c r="UI69" s="38"/>
      <c r="UJ69" s="38"/>
      <c r="UK69" s="38" t="s">
        <v>1502</v>
      </c>
      <c r="UL69" s="38" t="s">
        <v>1502</v>
      </c>
      <c r="UM69" s="38" t="s">
        <v>1502</v>
      </c>
      <c r="UN69" s="38" t="s">
        <v>1502</v>
      </c>
      <c r="UO69" s="894"/>
      <c r="UP69" s="56"/>
      <c r="UQ69" s="56"/>
      <c r="UR69" s="56"/>
      <c r="US69" s="56"/>
      <c r="UT69" s="56"/>
      <c r="UU69" s="56"/>
      <c r="UV69" s="56"/>
      <c r="UW69" s="56"/>
      <c r="UX69" s="56"/>
      <c r="UY69" s="56"/>
      <c r="UZ69" s="56"/>
      <c r="VA69" s="56"/>
      <c r="VB69" s="56"/>
      <c r="VC69" s="56"/>
      <c r="VD69" s="1656"/>
      <c r="VE69" s="66"/>
      <c r="VF69" s="1657"/>
      <c r="VG69" s="66"/>
      <c r="VH69" s="56"/>
      <c r="VI69" s="371"/>
      <c r="VJ69" s="371"/>
      <c r="VK69" s="371"/>
      <c r="VL69" s="371"/>
      <c r="VM69" s="371"/>
      <c r="VN69" s="371"/>
      <c r="VO69" s="188"/>
      <c r="VP69" s="371"/>
      <c r="VQ69" s="1052"/>
      <c r="VR69" s="371"/>
      <c r="VS69" s="371"/>
      <c r="VT69" s="371"/>
      <c r="VU69" s="1042"/>
      <c r="VV69" s="1042"/>
      <c r="VW69" s="1042"/>
      <c r="VX69" s="56"/>
      <c r="VY69" s="56"/>
      <c r="VZ69" s="1042"/>
      <c r="WA69" s="1042"/>
      <c r="WB69" s="56"/>
      <c r="WC69" s="56"/>
      <c r="WD69" s="1051"/>
      <c r="WE69" s="1051"/>
      <c r="WF69" s="1051"/>
      <c r="WG69" s="1051"/>
      <c r="WH69" s="1042"/>
      <c r="WI69" s="1042"/>
      <c r="WJ69" s="1042"/>
      <c r="WK69" s="66"/>
      <c r="WL69" s="53"/>
      <c r="WM69" s="1042"/>
      <c r="WN69" s="53"/>
      <c r="WO69" s="53"/>
      <c r="WP69" s="56"/>
      <c r="WQ69" s="56"/>
      <c r="WR69" s="56"/>
      <c r="WS69" s="56"/>
      <c r="WT69" s="56"/>
      <c r="WU69" s="56"/>
      <c r="WV69" s="56"/>
      <c r="WW69" s="56"/>
      <c r="WX69" s="56"/>
      <c r="WY69" s="56"/>
      <c r="WZ69" s="56"/>
      <c r="XA69" s="56"/>
      <c r="XB69" s="1052"/>
      <c r="XC69" s="1052"/>
      <c r="XD69" s="1052"/>
      <c r="XE69" s="1052"/>
      <c r="XF69" s="56"/>
      <c r="XG69" s="56">
        <v>5.88</v>
      </c>
      <c r="XH69" s="1052"/>
      <c r="XI69" s="1052"/>
      <c r="XJ69" s="1052"/>
      <c r="XK69" s="1052" t="s">
        <v>1159</v>
      </c>
      <c r="XL69" s="1052">
        <f t="shared" si="318"/>
        <v>5.88</v>
      </c>
      <c r="XM69" s="1052"/>
      <c r="XN69" s="1052" t="s">
        <v>1159</v>
      </c>
      <c r="XO69" s="894">
        <f t="shared" si="248"/>
        <v>-1</v>
      </c>
      <c r="XP69" s="894"/>
      <c r="XQ69" s="894"/>
      <c r="XR69" s="53"/>
      <c r="XS69" s="1042"/>
      <c r="XT69" s="53"/>
      <c r="XU69" s="53"/>
      <c r="XV69" s="53"/>
      <c r="XW69" s="53"/>
      <c r="XX69" s="53"/>
      <c r="XY69" s="53"/>
      <c r="XZ69" s="1042"/>
      <c r="YA69" s="53"/>
      <c r="YB69" s="1042"/>
      <c r="YC69" s="1042"/>
      <c r="YD69" s="38"/>
      <c r="YE69" s="38"/>
      <c r="YF69" s="38"/>
      <c r="YG69" s="38"/>
      <c r="YH69" s="38"/>
      <c r="YI69" s="38"/>
      <c r="YJ69" s="38"/>
      <c r="YK69" s="55" t="s">
        <v>1502</v>
      </c>
      <c r="YL69" s="15" t="s">
        <v>1502</v>
      </c>
      <c r="YM69" s="15" t="s">
        <v>1502</v>
      </c>
      <c r="YN69" s="38" t="s">
        <v>1502</v>
      </c>
      <c r="YO69" s="380"/>
      <c r="YP69" s="38"/>
      <c r="YQ69" s="38"/>
      <c r="YR69" s="53"/>
      <c r="YS69" s="1042"/>
      <c r="YT69" s="1042"/>
      <c r="YU69" s="56"/>
      <c r="YV69" s="1042"/>
      <c r="YW69" s="1042"/>
      <c r="YX69" s="1042"/>
      <c r="YY69" s="1042"/>
      <c r="YZ69" s="1042"/>
      <c r="ZA69" s="1042"/>
      <c r="ZB69" s="1042"/>
      <c r="ZC69" s="1042"/>
      <c r="ZD69" s="1042"/>
      <c r="ZE69" s="371"/>
      <c r="ZF69" s="1052" t="s">
        <v>1502</v>
      </c>
      <c r="ZG69" s="1052" t="s">
        <v>1502</v>
      </c>
      <c r="ZH69" s="1052" t="s">
        <v>1502</v>
      </c>
      <c r="ZI69" s="1052"/>
      <c r="ZJ69" s="380"/>
      <c r="ZK69" s="1255"/>
      <c r="ZL69" s="1255"/>
      <c r="ZM69" s="1255"/>
      <c r="ZN69" s="1255"/>
      <c r="ZO69" s="1255"/>
      <c r="ZP69" s="1255"/>
      <c r="ZQ69" s="1255"/>
      <c r="ZR69" s="1255"/>
      <c r="ZS69" s="1255"/>
      <c r="ZT69" s="1255"/>
      <c r="ZU69" s="1255"/>
      <c r="ZV69" s="1255"/>
      <c r="ZW69" s="38"/>
      <c r="ZX69" s="38"/>
      <c r="ZY69" s="1447"/>
      <c r="ZZ69" s="38"/>
      <c r="AAA69" s="38"/>
      <c r="AAB69" s="55">
        <v>5.86</v>
      </c>
      <c r="AAC69" s="38" t="s">
        <v>1159</v>
      </c>
      <c r="AAD69" s="38">
        <f t="shared" si="309"/>
        <v>5.86</v>
      </c>
      <c r="AAE69" s="38" t="s">
        <v>1159</v>
      </c>
      <c r="AAF69" s="894"/>
      <c r="AAG69" s="53"/>
      <c r="AAH69" s="1042"/>
      <c r="AAI69" s="1042"/>
      <c r="AAJ69" s="1042"/>
      <c r="AAK69" s="1042"/>
      <c r="AAL69" s="56"/>
      <c r="AAM69" s="1042"/>
      <c r="AAN69" s="1042"/>
      <c r="AAO69" s="1042"/>
      <c r="AAP69" s="1042"/>
      <c r="AAQ69" s="1042"/>
      <c r="AAR69" s="1042"/>
      <c r="AAS69" s="1042"/>
      <c r="AAT69" s="1042"/>
      <c r="AAU69" s="38"/>
      <c r="AAV69" s="38"/>
      <c r="AAW69" s="9" t="s">
        <v>1502</v>
      </c>
      <c r="AAX69" s="1042"/>
      <c r="AAY69" s="9" t="s">
        <v>1502</v>
      </c>
      <c r="AAZ69" s="9" t="s">
        <v>1502</v>
      </c>
      <c r="ABA69" s="9"/>
      <c r="ABB69" s="1653"/>
      <c r="ABC69" s="9" t="s">
        <v>1159</v>
      </c>
      <c r="ABD69" s="9" t="str">
        <f t="shared" si="272"/>
        <v>Blocked</v>
      </c>
      <c r="ABE69" s="9" t="s">
        <v>1159</v>
      </c>
      <c r="ABF69" s="1653"/>
      <c r="ABG69" s="9" t="s">
        <v>1159</v>
      </c>
      <c r="ABH69" s="9" t="str">
        <f t="shared" si="274"/>
        <v>Blocked</v>
      </c>
      <c r="ABI69" s="9" t="s">
        <v>1159</v>
      </c>
      <c r="ABJ69" s="1653"/>
      <c r="ABK69" s="56" t="s">
        <v>1159</v>
      </c>
      <c r="ABL69" s="9" t="str">
        <f t="shared" si="276"/>
        <v>Blocked</v>
      </c>
      <c r="ABM69" s="9" t="s">
        <v>1159</v>
      </c>
      <c r="ABN69" s="1653"/>
      <c r="ABO69" s="1658"/>
      <c r="ABP69" s="372"/>
      <c r="ABQ69" s="36"/>
      <c r="ABR69" s="36"/>
      <c r="ABS69" s="36"/>
      <c r="ABT69" s="36"/>
      <c r="ABU69" s="36"/>
      <c r="ABV69" s="36"/>
      <c r="ABW69" s="36"/>
      <c r="ABX69" s="36"/>
      <c r="ABY69" s="36"/>
      <c r="ABZ69" s="59"/>
      <c r="ACA69" s="36"/>
      <c r="ACB69" s="36"/>
      <c r="ACC69" s="38"/>
      <c r="ACD69" s="38"/>
      <c r="ACE69" s="38"/>
      <c r="ACF69" s="38"/>
    </row>
    <row r="70" spans="1:760" s="4" customFormat="1" ht="44" thickBot="1" x14ac:dyDescent="0.4">
      <c r="A70" s="1694">
        <v>65</v>
      </c>
      <c r="B70" s="38" t="s">
        <v>18</v>
      </c>
      <c r="C70" s="38" t="s">
        <v>1254</v>
      </c>
      <c r="D70" s="38" t="s">
        <v>2307</v>
      </c>
      <c r="E70" s="38" t="s">
        <v>3992</v>
      </c>
      <c r="F70" s="38" t="s">
        <v>2329</v>
      </c>
      <c r="G70" s="38" t="s">
        <v>2659</v>
      </c>
      <c r="H70" s="29"/>
      <c r="I70" s="29"/>
      <c r="J70" s="29"/>
      <c r="K70" s="29"/>
      <c r="L70" s="29"/>
      <c r="M70" s="29"/>
      <c r="N70" s="29"/>
      <c r="O70" s="29"/>
      <c r="P70" s="29"/>
      <c r="Q70" s="29"/>
      <c r="R70" s="29"/>
      <c r="S70" s="29"/>
      <c r="T70" s="29"/>
      <c r="U70" s="29"/>
      <c r="V70" s="29"/>
      <c r="W70" s="29"/>
      <c r="X70" s="29"/>
      <c r="Y70" s="29"/>
      <c r="Z70" s="29"/>
      <c r="AA70" s="29"/>
      <c r="AB70" s="29"/>
      <c r="AC70" s="29"/>
      <c r="AD70" s="29"/>
      <c r="AE70" s="29"/>
      <c r="AF70" s="29"/>
      <c r="AG70" s="29"/>
      <c r="AH70" s="29"/>
      <c r="AI70" s="29"/>
      <c r="AJ70" s="29"/>
      <c r="AK70" s="55"/>
      <c r="AL70" s="64"/>
      <c r="AM70" s="55"/>
      <c r="AN70" s="55"/>
      <c r="AO70" s="55"/>
      <c r="AP70" s="59"/>
      <c r="AQ70" s="27"/>
      <c r="AR70" s="1148"/>
      <c r="AS70" s="380"/>
      <c r="AT70" s="64"/>
      <c r="AU70" s="64"/>
      <c r="AV70" s="64"/>
      <c r="AW70" s="64"/>
      <c r="AX70" s="64"/>
      <c r="AY70" s="64"/>
      <c r="AZ70" s="64"/>
      <c r="BA70" s="64"/>
      <c r="BB70" s="64"/>
      <c r="BC70" s="64"/>
      <c r="BD70" s="64"/>
      <c r="BE70" s="64"/>
      <c r="BF70" s="64"/>
      <c r="BG70" s="64"/>
      <c r="BH70" s="64"/>
      <c r="BI70" s="64"/>
      <c r="BJ70" s="64"/>
      <c r="BK70" s="64"/>
      <c r="BL70" s="64"/>
      <c r="BM70" s="64"/>
      <c r="BN70" s="64"/>
      <c r="BO70" s="64"/>
      <c r="BP70" s="64"/>
      <c r="BQ70" s="64"/>
      <c r="BR70" s="64"/>
      <c r="BS70" s="64"/>
      <c r="BT70" s="64"/>
      <c r="BU70" s="64"/>
      <c r="BV70" s="64"/>
      <c r="BW70" s="64"/>
      <c r="BX70" s="64"/>
      <c r="BY70" s="64"/>
      <c r="BZ70" s="64"/>
      <c r="CA70" s="64"/>
      <c r="CB70" s="64"/>
      <c r="CC70" s="64"/>
      <c r="CD70" s="64"/>
      <c r="CE70" s="64"/>
      <c r="CF70" s="64"/>
      <c r="CG70" s="64"/>
      <c r="CH70" s="64"/>
      <c r="CI70" s="64"/>
      <c r="CJ70" s="64"/>
      <c r="CK70" s="64"/>
      <c r="CL70" s="64"/>
      <c r="CM70" s="64"/>
      <c r="CN70" s="64"/>
      <c r="CO70" s="64"/>
      <c r="CP70" s="64"/>
      <c r="CQ70" s="64"/>
      <c r="CR70" s="64"/>
      <c r="CS70" s="64"/>
      <c r="CT70" s="64"/>
      <c r="CU70" s="64"/>
      <c r="CV70" s="64"/>
      <c r="CW70" s="64"/>
      <c r="CX70" s="64"/>
      <c r="CY70" s="64"/>
      <c r="CZ70" s="64"/>
      <c r="DA70" s="64"/>
      <c r="DB70" s="64"/>
      <c r="DC70" s="64"/>
      <c r="DD70" s="38"/>
      <c r="DE70" s="27"/>
      <c r="DF70" s="55"/>
      <c r="DG70" s="1042"/>
      <c r="DH70" s="913"/>
      <c r="DI70" s="27"/>
      <c r="DJ70" s="380"/>
      <c r="DK70" s="64"/>
      <c r="DL70" s="64"/>
      <c r="DM70" s="64"/>
      <c r="DN70" s="64"/>
      <c r="DO70" s="64"/>
      <c r="DP70" s="64"/>
      <c r="DQ70" s="64"/>
      <c r="DR70" s="64"/>
      <c r="DS70" s="64"/>
      <c r="DT70" s="64"/>
      <c r="DU70" s="64"/>
      <c r="DV70" s="64"/>
      <c r="DW70" s="64"/>
      <c r="DX70" s="64"/>
      <c r="DY70" s="64"/>
      <c r="DZ70" s="64"/>
      <c r="EA70" s="64"/>
      <c r="EB70" s="64"/>
      <c r="EC70" s="64"/>
      <c r="ED70" s="64"/>
      <c r="EE70" s="64"/>
      <c r="EF70" s="64"/>
      <c r="EG70" s="64"/>
      <c r="EH70" s="64"/>
      <c r="EI70" s="64"/>
      <c r="EJ70" s="64"/>
      <c r="EK70" s="64"/>
      <c r="EL70" s="64"/>
      <c r="EM70" s="64"/>
      <c r="EN70" s="64"/>
      <c r="EO70" s="64"/>
      <c r="EP70" s="64"/>
      <c r="EQ70" s="64"/>
      <c r="ER70" s="64"/>
      <c r="ES70" s="64"/>
      <c r="ET70" s="64"/>
      <c r="EU70" s="64"/>
      <c r="EV70" s="1042"/>
      <c r="EW70" s="1148"/>
      <c r="EX70" s="53"/>
      <c r="EY70" s="38"/>
      <c r="EZ70" s="1592"/>
      <c r="FA70" s="64"/>
      <c r="FB70" s="64"/>
      <c r="FC70" s="64"/>
      <c r="FD70" s="64"/>
      <c r="FE70" s="64"/>
      <c r="FF70" s="64"/>
      <c r="FG70" s="64"/>
      <c r="FH70" s="64"/>
      <c r="FI70" s="64"/>
      <c r="FJ70" s="64"/>
      <c r="FK70" s="64"/>
      <c r="FL70" s="64"/>
      <c r="FM70" s="64"/>
      <c r="FN70" s="64"/>
      <c r="FO70" s="64"/>
      <c r="FP70" s="64"/>
      <c r="FQ70" s="64"/>
      <c r="FR70" s="64"/>
      <c r="FS70" s="64"/>
      <c r="FT70" s="64"/>
      <c r="FU70" s="64"/>
      <c r="FV70" s="64"/>
      <c r="FW70" s="64"/>
      <c r="FX70" s="64"/>
      <c r="FY70" s="64"/>
      <c r="FZ70" s="64"/>
      <c r="GA70" s="64"/>
      <c r="GB70" s="64"/>
      <c r="GC70" s="64"/>
      <c r="GD70" s="64"/>
      <c r="GE70" s="64"/>
      <c r="GF70" s="64"/>
      <c r="GG70" s="64"/>
      <c r="GH70" s="64"/>
      <c r="GI70" s="64"/>
      <c r="GJ70" s="64"/>
      <c r="GK70" s="64"/>
      <c r="GL70" s="64"/>
      <c r="GM70" s="64"/>
      <c r="GN70" s="64"/>
      <c r="GO70" s="64"/>
      <c r="GP70" s="64"/>
      <c r="GQ70" s="64"/>
      <c r="GR70" s="27"/>
      <c r="GS70" s="27"/>
      <c r="GT70" s="55"/>
      <c r="GU70" s="55"/>
      <c r="GV70" s="1148"/>
      <c r="GW70" s="1148"/>
      <c r="GX70" s="1148"/>
      <c r="GY70" s="380"/>
      <c r="HZ70" s="64"/>
      <c r="IA70" s="64"/>
      <c r="IB70" s="64"/>
      <c r="IC70" s="64"/>
      <c r="ID70" s="64"/>
      <c r="IE70" s="64"/>
      <c r="IF70" s="64"/>
      <c r="IG70" s="64"/>
      <c r="IH70" s="64"/>
      <c r="II70" s="64"/>
      <c r="IJ70" s="64"/>
      <c r="IK70" s="64"/>
      <c r="IL70" s="64"/>
      <c r="IM70" s="64"/>
      <c r="IN70" s="64"/>
      <c r="IO70" s="64"/>
      <c r="IP70" s="64"/>
      <c r="IQ70" s="64"/>
      <c r="IR70" s="64"/>
      <c r="IS70" s="64"/>
      <c r="IT70" s="64"/>
      <c r="IU70" s="64"/>
      <c r="IV70" s="64"/>
      <c r="IW70" s="64"/>
      <c r="IX70" s="64"/>
      <c r="IY70" s="64"/>
      <c r="IZ70" s="64"/>
      <c r="JA70" s="64"/>
      <c r="JB70" s="64"/>
      <c r="JC70" s="64"/>
      <c r="JD70" s="64"/>
      <c r="JE70" s="64"/>
      <c r="JF70" s="64"/>
      <c r="JG70" s="64"/>
      <c r="JH70" s="64"/>
      <c r="JI70" s="64"/>
      <c r="JJ70" s="64"/>
      <c r="JK70" s="64"/>
      <c r="JL70" s="64"/>
      <c r="JM70" s="913"/>
      <c r="JN70" s="55"/>
      <c r="JO70" s="1148"/>
      <c r="JP70" s="1148"/>
      <c r="JQ70" s="1148"/>
      <c r="JR70" s="55"/>
      <c r="JS70" s="1042"/>
      <c r="JT70" s="1148"/>
      <c r="JU70" s="371"/>
      <c r="JV70" s="1042"/>
      <c r="JW70" s="1148"/>
      <c r="JX70" s="55"/>
      <c r="JY70" s="1042"/>
      <c r="JZ70" s="1148"/>
      <c r="KA70" s="55"/>
      <c r="KB70" s="55"/>
      <c r="KC70" s="55"/>
      <c r="KD70" s="38"/>
      <c r="KE70" s="1042"/>
      <c r="KF70" s="1042"/>
      <c r="KG70" s="55"/>
      <c r="KH70" s="1042"/>
      <c r="KI70" s="1042"/>
      <c r="KJ70" s="55"/>
      <c r="KK70" s="1042"/>
      <c r="KL70" s="1042"/>
      <c r="KM70" s="380"/>
      <c r="KN70" s="64"/>
      <c r="KO70" s="64"/>
      <c r="KP70" s="64"/>
      <c r="KQ70" s="64"/>
      <c r="KR70" s="64"/>
      <c r="KS70" s="64"/>
      <c r="KT70" s="64"/>
      <c r="KU70" s="64"/>
      <c r="KV70" s="64"/>
      <c r="KW70" s="64"/>
      <c r="KX70" s="64"/>
      <c r="KY70" s="64"/>
      <c r="KZ70" s="64"/>
      <c r="LA70" s="64"/>
      <c r="LB70" s="64"/>
      <c r="LC70" s="64"/>
      <c r="LD70" s="64"/>
      <c r="LE70" s="64"/>
      <c r="LF70" s="64"/>
      <c r="LG70" s="64"/>
      <c r="LH70" s="64"/>
      <c r="LI70" s="64"/>
      <c r="LJ70" s="64"/>
      <c r="LK70" s="64"/>
      <c r="LL70" s="64"/>
      <c r="LM70" s="64"/>
      <c r="LN70" s="64"/>
      <c r="LO70" s="64"/>
      <c r="LP70" s="64"/>
      <c r="LQ70" s="64"/>
      <c r="LR70" s="64"/>
      <c r="LS70" s="64"/>
      <c r="LT70" s="64"/>
      <c r="LU70" s="64"/>
      <c r="LV70" s="64"/>
      <c r="LW70" s="64"/>
      <c r="LX70" s="64"/>
      <c r="LY70" s="64"/>
      <c r="LZ70" s="64"/>
      <c r="MA70" s="64"/>
      <c r="MB70" s="64"/>
      <c r="MC70" s="55"/>
      <c r="MD70" s="64"/>
      <c r="ME70" s="55"/>
      <c r="MF70" s="913"/>
      <c r="MG70" s="1148"/>
      <c r="MH70" s="55"/>
      <c r="MI70" s="55"/>
      <c r="MJ70" s="1148"/>
      <c r="MK70" s="1148"/>
      <c r="ML70" s="1148"/>
      <c r="MM70" s="1148"/>
      <c r="MN70" s="1148"/>
      <c r="MO70" s="1042"/>
      <c r="MP70" s="1148"/>
      <c r="MQ70" s="371"/>
      <c r="MR70" s="1042"/>
      <c r="MS70" s="1148"/>
      <c r="MT70" s="55"/>
      <c r="MU70" s="1042"/>
      <c r="MV70" s="55"/>
      <c r="MW70" s="1042"/>
      <c r="MX70" s="1042"/>
      <c r="MY70" s="1042"/>
      <c r="MZ70" s="913"/>
      <c r="NA70" s="1042"/>
      <c r="NB70" s="1042"/>
      <c r="NC70" s="1042"/>
      <c r="ND70" s="1042"/>
      <c r="NE70" s="55"/>
      <c r="NF70" s="1042"/>
      <c r="NG70" s="1042"/>
      <c r="NH70" s="380"/>
      <c r="NP70" s="64"/>
      <c r="NQ70" s="64"/>
      <c r="NR70" s="64"/>
      <c r="NS70" s="64"/>
      <c r="NT70" s="64"/>
      <c r="NU70" s="64"/>
      <c r="NV70" s="64"/>
      <c r="NW70" s="64"/>
      <c r="NX70" s="64"/>
      <c r="NY70" s="64"/>
      <c r="NZ70" s="64"/>
      <c r="OA70" s="64"/>
      <c r="OB70" s="64"/>
      <c r="OC70" s="64"/>
      <c r="OD70" s="64"/>
      <c r="OE70" s="64"/>
      <c r="OF70" s="64"/>
      <c r="OG70" s="64"/>
      <c r="OH70" s="64"/>
      <c r="OI70" s="64"/>
      <c r="OJ70" s="64"/>
      <c r="OK70" s="64"/>
      <c r="OL70" s="64"/>
      <c r="OM70" s="64"/>
      <c r="ON70" s="64"/>
      <c r="OO70" s="64"/>
      <c r="OP70" s="64"/>
      <c r="OQ70" s="64"/>
      <c r="OR70" s="64"/>
      <c r="OS70" s="64"/>
      <c r="OT70" s="64"/>
      <c r="OU70" s="64"/>
      <c r="OV70" s="64"/>
      <c r="OW70" s="64"/>
      <c r="OX70" s="64"/>
      <c r="OY70" s="64"/>
      <c r="OZ70" s="64"/>
      <c r="PA70" s="64"/>
      <c r="PB70" s="64"/>
      <c r="PC70" s="1042"/>
      <c r="PD70" s="55"/>
      <c r="PE70" s="55"/>
      <c r="PF70" s="55"/>
      <c r="PG70" s="55"/>
      <c r="PH70" s="55"/>
      <c r="PI70" s="55"/>
      <c r="PJ70" s="55"/>
      <c r="PK70" s="55"/>
      <c r="PL70" s="38"/>
      <c r="PM70" s="55"/>
      <c r="PN70" s="55"/>
      <c r="PO70" s="38"/>
      <c r="PP70" s="55"/>
      <c r="PQ70" s="53"/>
      <c r="PR70" s="38"/>
      <c r="PS70" s="53"/>
      <c r="PT70" s="38"/>
      <c r="PU70" s="38"/>
      <c r="PV70" s="38"/>
      <c r="PW70" s="38"/>
      <c r="PX70" s="1042"/>
      <c r="PY70" s="38"/>
      <c r="PZ70" s="1042"/>
      <c r="QA70" s="1042"/>
      <c r="QB70" s="38"/>
      <c r="QC70" s="38"/>
      <c r="QD70" s="55"/>
      <c r="QE70" s="38"/>
      <c r="QF70" s="38"/>
      <c r="QG70" s="38"/>
      <c r="QH70" s="38"/>
      <c r="QI70" s="38"/>
      <c r="QJ70" s="38"/>
      <c r="QK70" s="380"/>
      <c r="QL70" s="1148"/>
      <c r="QM70" s="64"/>
      <c r="QN70" s="64"/>
      <c r="QO70" s="64"/>
      <c r="QP70" s="64"/>
      <c r="QQ70" s="64"/>
      <c r="QR70" s="64"/>
      <c r="QS70" s="64"/>
      <c r="QT70" s="64"/>
      <c r="QU70" s="64"/>
      <c r="QV70" s="64"/>
      <c r="QW70" s="64"/>
      <c r="QX70" s="64"/>
      <c r="QY70" s="64"/>
      <c r="QZ70" s="1042"/>
      <c r="RA70" s="64"/>
      <c r="RB70" s="55"/>
      <c r="RC70" s="55"/>
      <c r="RD70" s="55"/>
      <c r="RE70" s="55"/>
      <c r="RF70" s="55"/>
      <c r="RG70" s="55"/>
      <c r="RH70" s="55"/>
      <c r="RI70" s="55"/>
      <c r="RJ70" s="1042"/>
      <c r="RK70" s="38"/>
      <c r="RL70" s="1042"/>
      <c r="RM70" s="1042"/>
      <c r="RN70" s="38"/>
      <c r="RO70" s="1042"/>
      <c r="RP70" s="1042"/>
      <c r="RQ70" s="38"/>
      <c r="RR70" s="1042"/>
      <c r="RS70" s="1042"/>
      <c r="RT70" s="38"/>
      <c r="RU70" s="38"/>
      <c r="RV70" s="1042"/>
      <c r="RW70" s="1659"/>
      <c r="RX70" s="1042"/>
      <c r="RY70" s="38"/>
      <c r="RZ70" s="38"/>
      <c r="SA70" s="55"/>
      <c r="SB70" s="55"/>
      <c r="SC70" s="55"/>
      <c r="SD70" s="38"/>
      <c r="SE70" s="55"/>
      <c r="SF70" s="38"/>
      <c r="SG70" s="55"/>
      <c r="SH70" s="55"/>
      <c r="SI70" s="38"/>
      <c r="SJ70" s="38"/>
      <c r="SK70" s="38"/>
      <c r="SL70" s="38"/>
      <c r="SM70" s="38"/>
      <c r="SN70" s="38" t="s">
        <v>1502</v>
      </c>
      <c r="SO70" s="38" t="s">
        <v>1502</v>
      </c>
      <c r="SP70" s="38" t="s">
        <v>1502</v>
      </c>
      <c r="SQ70" s="38" t="s">
        <v>1502</v>
      </c>
      <c r="SR70" s="380"/>
      <c r="SS70" s="38"/>
      <c r="ST70" s="38"/>
      <c r="SU70" s="38"/>
      <c r="SV70" s="38"/>
      <c r="SW70" s="38"/>
      <c r="SX70" s="38"/>
      <c r="SY70" s="38"/>
      <c r="SZ70" s="38"/>
      <c r="TA70" s="38"/>
      <c r="TB70" s="38"/>
      <c r="TC70" s="38"/>
      <c r="TD70" s="38"/>
      <c r="TE70" s="38"/>
      <c r="TF70" s="38"/>
      <c r="TG70" s="38"/>
      <c r="TH70" s="38"/>
      <c r="TI70" s="38"/>
      <c r="TJ70" s="38"/>
      <c r="TK70" s="38"/>
      <c r="TL70" s="38"/>
      <c r="TM70" s="38"/>
      <c r="TN70" s="38"/>
      <c r="TO70" s="38"/>
      <c r="TP70" s="38"/>
      <c r="TQ70" s="38"/>
      <c r="TR70" s="38"/>
      <c r="TS70" s="38"/>
      <c r="TT70" s="38"/>
      <c r="TU70" s="38"/>
      <c r="TV70" s="38"/>
      <c r="TW70" s="38"/>
      <c r="TX70" s="38"/>
      <c r="TY70" s="38"/>
      <c r="TZ70" s="38"/>
      <c r="UA70" s="38"/>
      <c r="UB70" s="38"/>
      <c r="UC70" s="38"/>
      <c r="UD70" s="38"/>
      <c r="UE70" s="38"/>
      <c r="UF70" s="38"/>
      <c r="UG70" s="38"/>
      <c r="UH70" s="38"/>
      <c r="UI70" s="38"/>
      <c r="UJ70" s="38"/>
      <c r="UK70" s="38" t="s">
        <v>1502</v>
      </c>
      <c r="UL70" s="38" t="s">
        <v>1502</v>
      </c>
      <c r="UM70" s="38" t="s">
        <v>1502</v>
      </c>
      <c r="UN70" s="38" t="s">
        <v>1502</v>
      </c>
      <c r="UO70" s="380"/>
      <c r="UP70" s="53"/>
      <c r="UQ70" s="53"/>
      <c r="UR70" s="53"/>
      <c r="US70" s="53"/>
      <c r="UT70" s="53"/>
      <c r="UU70" s="53"/>
      <c r="UV70" s="53"/>
      <c r="UW70" s="53"/>
      <c r="UX70" s="53"/>
      <c r="UY70" s="53"/>
      <c r="UZ70" s="53"/>
      <c r="VA70" s="53"/>
      <c r="VB70" s="53"/>
      <c r="VC70" s="53"/>
      <c r="VD70" s="1660"/>
      <c r="VE70" s="27"/>
      <c r="VF70" s="113"/>
      <c r="VG70" s="27"/>
      <c r="VH70" s="53"/>
      <c r="VI70" s="55"/>
      <c r="VJ70" s="55"/>
      <c r="VK70" s="55"/>
      <c r="VL70" s="55"/>
      <c r="VM70" s="55"/>
      <c r="VN70" s="55"/>
      <c r="VO70" s="55"/>
      <c r="VP70" s="38"/>
      <c r="VQ70" s="55"/>
      <c r="VR70" s="55"/>
      <c r="VS70" s="55"/>
      <c r="VT70" s="55"/>
      <c r="VU70" s="1042"/>
      <c r="VV70" s="1042"/>
      <c r="VW70" s="1042"/>
      <c r="VX70" s="55"/>
      <c r="VY70" s="55"/>
      <c r="VZ70" s="1042"/>
      <c r="WA70" s="1042"/>
      <c r="WB70" s="55"/>
      <c r="WC70" s="55"/>
      <c r="WD70" s="55"/>
      <c r="WE70" s="55"/>
      <c r="WF70" s="55"/>
      <c r="WG70" s="55"/>
      <c r="WH70" s="1042"/>
      <c r="WI70" s="1042"/>
      <c r="WJ70" s="1042"/>
      <c r="WK70" s="64"/>
      <c r="WL70" s="53"/>
      <c r="WM70" s="1042"/>
      <c r="WN70" s="1042"/>
      <c r="WO70" s="1042"/>
      <c r="WP70" s="53"/>
      <c r="WQ70" s="1042"/>
      <c r="WR70" s="1042"/>
      <c r="WS70" s="1042"/>
      <c r="WT70" s="1042"/>
      <c r="WU70" s="1042"/>
      <c r="WV70" s="1042"/>
      <c r="WW70" s="1042"/>
      <c r="WX70" s="1042"/>
      <c r="WY70" s="1042"/>
      <c r="WZ70" s="1042"/>
      <c r="XA70" s="1042"/>
      <c r="XB70" s="38"/>
      <c r="XC70" s="38"/>
      <c r="XD70" s="38"/>
      <c r="XE70" s="38"/>
      <c r="XF70" s="53"/>
      <c r="XG70" s="1042">
        <v>6.16</v>
      </c>
      <c r="XH70" s="38"/>
      <c r="XI70" s="38"/>
      <c r="XJ70" s="38"/>
      <c r="XK70" s="38" t="s">
        <v>1159</v>
      </c>
      <c r="XL70" s="38">
        <f t="shared" si="318"/>
        <v>6.16</v>
      </c>
      <c r="XM70" s="38"/>
      <c r="XN70" s="38" t="s">
        <v>1159</v>
      </c>
      <c r="XO70" s="894">
        <f t="shared" si="248"/>
        <v>-1</v>
      </c>
      <c r="XP70" s="894"/>
      <c r="XQ70" s="894"/>
      <c r="XR70" s="53"/>
      <c r="XS70" s="1042"/>
      <c r="XT70" s="1042"/>
      <c r="XU70" s="56"/>
      <c r="XV70" s="53"/>
      <c r="XW70" s="1042"/>
      <c r="XX70" s="1042"/>
      <c r="XY70" s="1042"/>
      <c r="XZ70" s="1042"/>
      <c r="YA70" s="1042"/>
      <c r="YB70" s="1042"/>
      <c r="YC70" s="1042"/>
      <c r="YD70" s="38"/>
      <c r="YE70" s="38"/>
      <c r="YF70" s="38"/>
      <c r="YG70" s="38"/>
      <c r="YH70" s="38"/>
      <c r="YI70" s="1042"/>
      <c r="YJ70" s="1661"/>
      <c r="YK70" s="55" t="s">
        <v>1502</v>
      </c>
      <c r="YL70" s="15" t="s">
        <v>1502</v>
      </c>
      <c r="YM70" s="15" t="s">
        <v>1502</v>
      </c>
      <c r="YN70" s="38" t="s">
        <v>1502</v>
      </c>
      <c r="YO70" s="894"/>
      <c r="YP70" s="38"/>
      <c r="YQ70" s="38"/>
      <c r="YR70" s="53"/>
      <c r="YS70" s="1042"/>
      <c r="YT70" s="1042"/>
      <c r="YU70" s="1042"/>
      <c r="YV70" s="1042"/>
      <c r="YW70" s="1042"/>
      <c r="YX70" s="1042"/>
      <c r="YY70" s="1042"/>
      <c r="YZ70" s="1042"/>
      <c r="ZA70" s="1042"/>
      <c r="ZB70" s="1042"/>
      <c r="ZC70" s="1042"/>
      <c r="ZD70" s="1042"/>
      <c r="ZE70" s="38"/>
      <c r="ZF70" s="38" t="s">
        <v>1502</v>
      </c>
      <c r="ZG70" s="38" t="s">
        <v>1502</v>
      </c>
      <c r="ZH70" s="38" t="s">
        <v>1502</v>
      </c>
      <c r="ZI70" s="38"/>
      <c r="ZJ70" s="894"/>
      <c r="ZK70" s="1322"/>
      <c r="ZL70" s="1322"/>
      <c r="ZM70" s="1322"/>
      <c r="ZN70" s="1322"/>
      <c r="ZO70" s="1322"/>
      <c r="ZP70" s="1255"/>
      <c r="ZQ70" s="1255"/>
      <c r="ZR70" s="1255"/>
      <c r="ZS70" s="1255"/>
      <c r="ZT70" s="1255"/>
      <c r="ZU70" s="1255"/>
      <c r="ZV70" s="1255"/>
      <c r="ZW70" s="38"/>
      <c r="ZX70" s="38"/>
      <c r="ZY70" s="1447"/>
      <c r="ZZ70" s="38"/>
      <c r="AAA70" s="38"/>
      <c r="AAB70" s="38">
        <v>6.19</v>
      </c>
      <c r="AAC70" s="38" t="s">
        <v>1159</v>
      </c>
      <c r="AAD70" s="38">
        <f t="shared" si="309"/>
        <v>6.19</v>
      </c>
      <c r="AAE70" s="38" t="s">
        <v>1159</v>
      </c>
      <c r="AAF70" s="380"/>
      <c r="AAG70" s="53"/>
      <c r="AAH70" s="1042"/>
      <c r="AAI70" s="1042"/>
      <c r="AAJ70" s="1042"/>
      <c r="AAK70" s="1042"/>
      <c r="AAL70" s="1042"/>
      <c r="AAM70" s="1042"/>
      <c r="AAN70" s="1042"/>
      <c r="AAO70" s="1042"/>
      <c r="AAP70" s="1042"/>
      <c r="AAQ70" s="1042"/>
      <c r="AAR70" s="1042"/>
      <c r="AAS70" s="1042"/>
      <c r="AAT70" s="1042"/>
      <c r="AAU70" s="38"/>
      <c r="AAV70" s="38"/>
      <c r="AAW70" s="61" t="s">
        <v>1502</v>
      </c>
      <c r="AAX70" s="1042"/>
      <c r="AAY70" s="61" t="s">
        <v>1502</v>
      </c>
      <c r="AAZ70" s="61" t="s">
        <v>1502</v>
      </c>
      <c r="ABA70" s="61"/>
      <c r="ABB70" s="1653"/>
      <c r="ABC70" s="61" t="s">
        <v>1159</v>
      </c>
      <c r="ABD70" s="61" t="str">
        <f t="shared" si="272"/>
        <v>Blocked</v>
      </c>
      <c r="ABE70" s="9" t="s">
        <v>1159</v>
      </c>
      <c r="ABF70" s="202"/>
      <c r="ABG70" s="61" t="s">
        <v>1159</v>
      </c>
      <c r="ABH70" s="61" t="str">
        <f t="shared" si="274"/>
        <v>Blocked</v>
      </c>
      <c r="ABI70" s="61" t="s">
        <v>1159</v>
      </c>
      <c r="ABJ70" s="202"/>
      <c r="ABK70" s="56" t="s">
        <v>1159</v>
      </c>
      <c r="ABL70" s="61" t="str">
        <f t="shared" si="276"/>
        <v>Blocked</v>
      </c>
      <c r="ABM70" s="61" t="s">
        <v>1159</v>
      </c>
      <c r="ABN70" s="894"/>
      <c r="ABO70" s="372"/>
      <c r="ABP70" s="136"/>
      <c r="ABQ70" s="371"/>
      <c r="ABR70" s="371"/>
      <c r="ABS70" s="371"/>
      <c r="ABT70" s="371"/>
      <c r="ABU70" s="371"/>
      <c r="ABV70" s="371"/>
      <c r="ABW70" s="371"/>
      <c r="ABX70" s="371"/>
      <c r="ABY70" s="371"/>
      <c r="ABZ70" s="188"/>
      <c r="ACA70" s="371"/>
      <c r="ACB70" s="371"/>
      <c r="ACC70" s="38"/>
      <c r="ACD70" s="38"/>
      <c r="ACE70" s="38"/>
      <c r="ACF70" s="38"/>
    </row>
    <row r="71" spans="1:760" s="4" customFormat="1" ht="29.5" thickBot="1" x14ac:dyDescent="0.4">
      <c r="A71" s="1694">
        <v>66</v>
      </c>
      <c r="B71" s="38" t="s">
        <v>18</v>
      </c>
      <c r="C71" s="38" t="s">
        <v>1254</v>
      </c>
      <c r="D71" s="38" t="s">
        <v>2307</v>
      </c>
      <c r="E71" s="38" t="s">
        <v>3992</v>
      </c>
      <c r="F71" s="38" t="s">
        <v>2329</v>
      </c>
      <c r="G71" s="38" t="s">
        <v>2661</v>
      </c>
      <c r="H71" s="29"/>
      <c r="I71" s="29"/>
      <c r="J71" s="29"/>
      <c r="K71" s="29"/>
      <c r="L71" s="29"/>
      <c r="M71" s="29"/>
      <c r="N71" s="29"/>
      <c r="O71" s="29"/>
      <c r="P71" s="29"/>
      <c r="Q71" s="29"/>
      <c r="R71" s="29"/>
      <c r="S71" s="29"/>
      <c r="T71" s="29"/>
      <c r="U71" s="29"/>
      <c r="V71" s="29"/>
      <c r="W71" s="29"/>
      <c r="X71" s="29"/>
      <c r="Y71" s="29"/>
      <c r="Z71" s="29"/>
      <c r="AA71" s="29"/>
      <c r="AB71" s="29"/>
      <c r="AC71" s="29"/>
      <c r="AD71" s="29"/>
      <c r="AE71" s="29"/>
      <c r="AF71" s="29"/>
      <c r="AG71" s="29"/>
      <c r="AH71" s="29"/>
      <c r="AI71" s="29"/>
      <c r="AJ71" s="29"/>
      <c r="AK71" s="118"/>
      <c r="AL71" s="29"/>
      <c r="AM71" s="36"/>
      <c r="AN71" s="36"/>
      <c r="AO71" s="36"/>
      <c r="AP71" s="188"/>
      <c r="AQ71" s="66"/>
      <c r="AR71" s="188"/>
      <c r="AS71" s="894"/>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6"/>
      <c r="BQ71" s="136"/>
      <c r="BR71" s="136"/>
      <c r="BS71" s="136"/>
      <c r="BT71" s="136"/>
      <c r="BU71" s="136"/>
      <c r="BV71" s="136"/>
      <c r="BW71" s="136"/>
      <c r="BX71" s="136"/>
      <c r="BY71" s="136"/>
      <c r="BZ71" s="136"/>
      <c r="CA71" s="136"/>
      <c r="CB71" s="136"/>
      <c r="CC71" s="136"/>
      <c r="CD71" s="136"/>
      <c r="CE71" s="136"/>
      <c r="CF71" s="136"/>
      <c r="CG71" s="136"/>
      <c r="CH71" s="136"/>
      <c r="CI71" s="136"/>
      <c r="CJ71" s="136"/>
      <c r="CK71" s="136"/>
      <c r="CL71" s="136"/>
      <c r="CM71" s="136"/>
      <c r="CN71" s="136"/>
      <c r="CO71" s="136"/>
      <c r="CP71" s="136"/>
      <c r="CQ71" s="136"/>
      <c r="CR71" s="136"/>
      <c r="CS71" s="136"/>
      <c r="CT71" s="136"/>
      <c r="CU71" s="136"/>
      <c r="CV71" s="136"/>
      <c r="CW71" s="136"/>
      <c r="CX71" s="136"/>
      <c r="CY71" s="136"/>
      <c r="CZ71" s="136"/>
      <c r="DA71" s="136"/>
      <c r="DB71" s="136"/>
      <c r="DC71" s="136"/>
      <c r="DD71" s="1052"/>
      <c r="DE71" s="188"/>
      <c r="DF71" s="371"/>
      <c r="DG71" s="1051"/>
      <c r="DH71" s="884"/>
      <c r="DI71" s="188"/>
      <c r="DJ71" s="894"/>
      <c r="DK71" s="136"/>
      <c r="DL71" s="136"/>
      <c r="DM71" s="136"/>
      <c r="DN71" s="136"/>
      <c r="DO71" s="136"/>
      <c r="DP71" s="136"/>
      <c r="DQ71" s="136"/>
      <c r="DR71" s="136"/>
      <c r="DS71" s="136"/>
      <c r="DT71" s="136"/>
      <c r="DU71" s="136"/>
      <c r="DV71" s="136"/>
      <c r="DW71" s="136"/>
      <c r="DX71" s="136"/>
      <c r="DY71" s="136"/>
      <c r="DZ71" s="136"/>
      <c r="EA71" s="136"/>
      <c r="EB71" s="136"/>
      <c r="EC71" s="136"/>
      <c r="ED71" s="136"/>
      <c r="EE71" s="136"/>
      <c r="EF71" s="136"/>
      <c r="EG71" s="136"/>
      <c r="EH71" s="136"/>
      <c r="EI71" s="136"/>
      <c r="EJ71" s="136"/>
      <c r="EK71" s="136"/>
      <c r="EL71" s="136"/>
      <c r="EM71" s="136"/>
      <c r="EN71" s="136"/>
      <c r="EO71" s="136"/>
      <c r="EP71" s="136"/>
      <c r="EQ71" s="136"/>
      <c r="ER71" s="1662"/>
      <c r="ES71" s="136"/>
      <c r="ET71" s="136"/>
      <c r="EU71" s="136"/>
      <c r="EV71" s="1051"/>
      <c r="EW71" s="188"/>
      <c r="EX71" s="56"/>
      <c r="EY71" s="1052"/>
      <c r="EZ71" s="1155"/>
      <c r="FA71" s="136"/>
      <c r="FB71" s="136"/>
      <c r="FC71" s="136"/>
      <c r="FD71" s="136"/>
      <c r="FE71" s="136"/>
      <c r="FF71" s="136"/>
      <c r="FG71" s="136"/>
      <c r="FH71" s="136"/>
      <c r="FI71" s="136"/>
      <c r="FJ71" s="136"/>
      <c r="FK71" s="136"/>
      <c r="FL71" s="136"/>
      <c r="FM71" s="136"/>
      <c r="FN71" s="136"/>
      <c r="FO71" s="136"/>
      <c r="FP71" s="136"/>
      <c r="FQ71" s="136"/>
      <c r="FR71" s="136"/>
      <c r="FS71" s="136"/>
      <c r="FT71" s="136"/>
      <c r="FU71" s="136"/>
      <c r="FV71" s="136"/>
      <c r="FW71" s="136"/>
      <c r="FX71" s="136"/>
      <c r="FY71" s="136"/>
      <c r="FZ71" s="136"/>
      <c r="GA71" s="136"/>
      <c r="GB71" s="136"/>
      <c r="GC71" s="136"/>
      <c r="GD71" s="136"/>
      <c r="GE71" s="136"/>
      <c r="GF71" s="136"/>
      <c r="GG71" s="136"/>
      <c r="GH71" s="136"/>
      <c r="GI71" s="136"/>
      <c r="GJ71" s="136"/>
      <c r="GK71" s="1662"/>
      <c r="GL71" s="136"/>
      <c r="GM71" s="136"/>
      <c r="GN71" s="136"/>
      <c r="GO71" s="136"/>
      <c r="GP71" s="136"/>
      <c r="GQ71" s="136"/>
      <c r="GR71" s="66"/>
      <c r="GS71" s="66"/>
      <c r="GT71" s="371"/>
      <c r="GU71" s="371"/>
      <c r="GV71" s="188"/>
      <c r="GW71" s="188"/>
      <c r="GX71" s="188"/>
      <c r="GY71" s="894"/>
      <c r="HZ71" s="136"/>
      <c r="IA71" s="136"/>
      <c r="IB71" s="136"/>
      <c r="IC71" s="136"/>
      <c r="ID71" s="136"/>
      <c r="IE71" s="136"/>
      <c r="IF71" s="136"/>
      <c r="IG71" s="136"/>
      <c r="IH71" s="136"/>
      <c r="II71" s="136"/>
      <c r="IJ71" s="136"/>
      <c r="IK71" s="136"/>
      <c r="IL71" s="136"/>
      <c r="IM71" s="136"/>
      <c r="IN71" s="136"/>
      <c r="IO71" s="136"/>
      <c r="IP71" s="136"/>
      <c r="IQ71" s="136"/>
      <c r="IR71" s="136"/>
      <c r="IS71" s="136"/>
      <c r="IT71" s="136"/>
      <c r="IU71" s="136"/>
      <c r="IV71" s="136"/>
      <c r="IW71" s="136"/>
      <c r="IX71" s="136"/>
      <c r="IY71" s="136"/>
      <c r="IZ71" s="136"/>
      <c r="JA71" s="136"/>
      <c r="JB71" s="136"/>
      <c r="JC71" s="136"/>
      <c r="JD71" s="136"/>
      <c r="JE71" s="136"/>
      <c r="JF71" s="136"/>
      <c r="JG71" s="1656"/>
      <c r="JH71" s="136"/>
      <c r="JI71" s="136"/>
      <c r="JJ71" s="136"/>
      <c r="JK71" s="136"/>
      <c r="JL71" s="136"/>
      <c r="JM71" s="884"/>
      <c r="JN71" s="371"/>
      <c r="JO71" s="188"/>
      <c r="JP71" s="188"/>
      <c r="JQ71" s="188"/>
      <c r="JR71" s="371"/>
      <c r="JS71" s="1042"/>
      <c r="JT71" s="188"/>
      <c r="JU71" s="371"/>
      <c r="JV71" s="1042"/>
      <c r="JW71" s="188"/>
      <c r="JX71" s="371"/>
      <c r="JY71" s="1042"/>
      <c r="JZ71" s="188"/>
      <c r="KA71" s="371"/>
      <c r="KB71" s="371"/>
      <c r="KC71" s="371"/>
      <c r="KD71" s="38"/>
      <c r="KE71" s="1042"/>
      <c r="KF71" s="1042"/>
      <c r="KG71" s="55"/>
      <c r="KH71" s="1042"/>
      <c r="KI71" s="1042"/>
      <c r="KJ71" s="55"/>
      <c r="KK71" s="1042"/>
      <c r="KL71" s="1042"/>
      <c r="KM71" s="894"/>
      <c r="KN71" s="136"/>
      <c r="KO71" s="136"/>
      <c r="KP71" s="136"/>
      <c r="KQ71" s="136"/>
      <c r="KR71" s="136"/>
      <c r="KS71" s="136"/>
      <c r="KT71" s="136"/>
      <c r="KU71" s="136"/>
      <c r="KV71" s="136"/>
      <c r="KW71" s="136"/>
      <c r="KX71" s="136"/>
      <c r="KY71" s="136"/>
      <c r="KZ71" s="136"/>
      <c r="LA71" s="136"/>
      <c r="LB71" s="136"/>
      <c r="LC71" s="136"/>
      <c r="LD71" s="136"/>
      <c r="LE71" s="136"/>
      <c r="LF71" s="136"/>
      <c r="LG71" s="136"/>
      <c r="LH71" s="136"/>
      <c r="LI71" s="136"/>
      <c r="LJ71" s="136"/>
      <c r="LK71" s="136"/>
      <c r="LL71" s="136"/>
      <c r="LM71" s="136"/>
      <c r="LN71" s="136"/>
      <c r="LO71" s="136"/>
      <c r="LP71" s="136"/>
      <c r="LQ71" s="136"/>
      <c r="LR71" s="136"/>
      <c r="LS71" s="136"/>
      <c r="LT71" s="136"/>
      <c r="LU71" s="136"/>
      <c r="LV71" s="136"/>
      <c r="LW71" s="136"/>
      <c r="LX71" s="136"/>
      <c r="LY71" s="136"/>
      <c r="LZ71" s="136"/>
      <c r="MA71" s="136"/>
      <c r="MB71" s="136"/>
      <c r="MC71" s="371"/>
      <c r="MD71" s="136"/>
      <c r="ME71" s="371"/>
      <c r="MF71" s="884"/>
      <c r="MG71" s="188"/>
      <c r="MH71" s="371"/>
      <c r="MI71" s="371"/>
      <c r="MJ71" s="188"/>
      <c r="MK71" s="188"/>
      <c r="ML71" s="188"/>
      <c r="MM71" s="188"/>
      <c r="MN71" s="188"/>
      <c r="MO71" s="1042"/>
      <c r="MP71" s="188"/>
      <c r="MQ71" s="371"/>
      <c r="MR71" s="1042"/>
      <c r="MS71" s="188"/>
      <c r="MT71" s="371"/>
      <c r="MU71" s="1042"/>
      <c r="MV71" s="371"/>
      <c r="MW71" s="1042"/>
      <c r="MX71" s="1042"/>
      <c r="MY71" s="1042"/>
      <c r="MZ71" s="913"/>
      <c r="NA71" s="1042"/>
      <c r="NB71" s="1042"/>
      <c r="NC71" s="1042"/>
      <c r="ND71" s="1042"/>
      <c r="NE71" s="55"/>
      <c r="NF71" s="1042"/>
      <c r="NG71" s="1042"/>
      <c r="NH71" s="894"/>
      <c r="NP71" s="136"/>
      <c r="NQ71" s="136"/>
      <c r="NR71" s="136"/>
      <c r="NS71" s="136"/>
      <c r="NT71" s="136"/>
      <c r="NU71" s="136"/>
      <c r="NV71" s="136"/>
      <c r="NW71" s="136"/>
      <c r="NX71" s="136"/>
      <c r="NY71" s="136"/>
      <c r="NZ71" s="136"/>
      <c r="OA71" s="136"/>
      <c r="OB71" s="136"/>
      <c r="OC71" s="136"/>
      <c r="OD71" s="136"/>
      <c r="OE71" s="136"/>
      <c r="OF71" s="136"/>
      <c r="OG71" s="136"/>
      <c r="OH71" s="136"/>
      <c r="OI71" s="136"/>
      <c r="OJ71" s="136"/>
      <c r="OK71" s="136"/>
      <c r="OL71" s="136"/>
      <c r="OM71" s="136"/>
      <c r="ON71" s="136"/>
      <c r="OO71" s="136"/>
      <c r="OP71" s="136"/>
      <c r="OQ71" s="136"/>
      <c r="OR71" s="136"/>
      <c r="OS71" s="136"/>
      <c r="OT71" s="136"/>
      <c r="OU71" s="136"/>
      <c r="OV71" s="136"/>
      <c r="OW71" s="136"/>
      <c r="OX71" s="136"/>
      <c r="OY71" s="136"/>
      <c r="OZ71" s="136"/>
      <c r="PA71" s="136"/>
      <c r="PB71" s="136"/>
      <c r="PC71" s="1051"/>
      <c r="PD71" s="371"/>
      <c r="PE71" s="371"/>
      <c r="PF71" s="371"/>
      <c r="PG71" s="371"/>
      <c r="PH71" s="371"/>
      <c r="PI71" s="371"/>
      <c r="PJ71" s="371"/>
      <c r="PK71" s="371"/>
      <c r="PL71" s="38"/>
      <c r="PM71" s="371"/>
      <c r="PN71" s="371"/>
      <c r="PO71" s="38"/>
      <c r="PP71" s="371"/>
      <c r="PQ71" s="56"/>
      <c r="PR71" s="38"/>
      <c r="PS71" s="56"/>
      <c r="PT71" s="38"/>
      <c r="PU71" s="38"/>
      <c r="PV71" s="38"/>
      <c r="PW71" s="38"/>
      <c r="PX71" s="1042"/>
      <c r="PY71" s="38"/>
      <c r="PZ71" s="1042"/>
      <c r="QA71" s="1042"/>
      <c r="QB71" s="38"/>
      <c r="QC71" s="38"/>
      <c r="QD71" s="55"/>
      <c r="QE71" s="38"/>
      <c r="QF71" s="38"/>
      <c r="QG71" s="38"/>
      <c r="QH71" s="38"/>
      <c r="QI71" s="38"/>
      <c r="QJ71" s="38"/>
      <c r="QK71" s="894"/>
      <c r="QL71" s="188"/>
      <c r="QM71" s="136"/>
      <c r="QN71" s="136"/>
      <c r="QO71" s="136"/>
      <c r="QP71" s="136"/>
      <c r="QQ71" s="136"/>
      <c r="QR71" s="136"/>
      <c r="QS71" s="136"/>
      <c r="QT71" s="136"/>
      <c r="QU71" s="136"/>
      <c r="QV71" s="136"/>
      <c r="QW71" s="136"/>
      <c r="QX71" s="136"/>
      <c r="QY71" s="136"/>
      <c r="QZ71" s="1051"/>
      <c r="RA71" s="136"/>
      <c r="RB71" s="371"/>
      <c r="RC71" s="371"/>
      <c r="RD71" s="371"/>
      <c r="RE71" s="371"/>
      <c r="RF71" s="371"/>
      <c r="RG71" s="371"/>
      <c r="RH71" s="371"/>
      <c r="RI71" s="371"/>
      <c r="RJ71" s="56"/>
      <c r="RK71" s="38"/>
      <c r="RL71" s="54"/>
      <c r="RM71" s="56"/>
      <c r="RN71" s="38"/>
      <c r="RO71" s="56"/>
      <c r="RP71" s="56"/>
      <c r="RQ71" s="38"/>
      <c r="RR71" s="56"/>
      <c r="RS71" s="56"/>
      <c r="RT71" s="38"/>
      <c r="RU71" s="38"/>
      <c r="RV71" s="38"/>
      <c r="RW71" s="38"/>
      <c r="RX71" s="1042"/>
      <c r="RY71" s="38"/>
      <c r="RZ71" s="38"/>
      <c r="SA71" s="55"/>
      <c r="SB71" s="55"/>
      <c r="SC71" s="55"/>
      <c r="SD71" s="1052"/>
      <c r="SE71" s="55"/>
      <c r="SF71" s="38"/>
      <c r="SG71" s="55"/>
      <c r="SH71" s="55"/>
      <c r="SI71" s="38"/>
      <c r="SJ71" s="38"/>
      <c r="SK71" s="38"/>
      <c r="SL71" s="38"/>
      <c r="SM71" s="38"/>
      <c r="SN71" s="38" t="s">
        <v>1502</v>
      </c>
      <c r="SO71" s="38" t="s">
        <v>1502</v>
      </c>
      <c r="SP71" s="38" t="s">
        <v>1502</v>
      </c>
      <c r="SQ71" s="38" t="s">
        <v>1502</v>
      </c>
      <c r="SR71" s="894"/>
      <c r="SS71" s="38"/>
      <c r="ST71" s="38"/>
      <c r="SU71" s="38"/>
      <c r="SV71" s="38"/>
      <c r="SW71" s="38"/>
      <c r="SX71" s="38"/>
      <c r="SY71" s="38"/>
      <c r="SZ71" s="38"/>
      <c r="TA71" s="38"/>
      <c r="TB71" s="38"/>
      <c r="TC71" s="38"/>
      <c r="TD71" s="38"/>
      <c r="TE71" s="38"/>
      <c r="TF71" s="38"/>
      <c r="TG71" s="38"/>
      <c r="TH71" s="38"/>
      <c r="TI71" s="38"/>
      <c r="TJ71" s="38"/>
      <c r="TK71" s="38"/>
      <c r="TL71" s="38"/>
      <c r="TM71" s="38"/>
      <c r="TN71" s="38"/>
      <c r="TO71" s="38"/>
      <c r="TP71" s="38"/>
      <c r="TQ71" s="38"/>
      <c r="TR71" s="38"/>
      <c r="TS71" s="38"/>
      <c r="TT71" s="38"/>
      <c r="TU71" s="38"/>
      <c r="TV71" s="38"/>
      <c r="TW71" s="38"/>
      <c r="TX71" s="38"/>
      <c r="TY71" s="38"/>
      <c r="TZ71" s="38"/>
      <c r="UA71" s="38"/>
      <c r="UB71" s="38"/>
      <c r="UC71" s="38"/>
      <c r="UD71" s="38"/>
      <c r="UE71" s="38"/>
      <c r="UF71" s="38"/>
      <c r="UG71" s="38"/>
      <c r="UH71" s="38"/>
      <c r="UI71" s="38"/>
      <c r="UJ71" s="38"/>
      <c r="UK71" s="38" t="s">
        <v>1502</v>
      </c>
      <c r="UL71" s="38" t="s">
        <v>1502</v>
      </c>
      <c r="UM71" s="38" t="s">
        <v>1502</v>
      </c>
      <c r="UN71" s="38" t="s">
        <v>1502</v>
      </c>
      <c r="UO71" s="894"/>
      <c r="UP71" s="56"/>
      <c r="UQ71" s="56"/>
      <c r="UR71" s="56"/>
      <c r="US71" s="56"/>
      <c r="UT71" s="56"/>
      <c r="UU71" s="56"/>
      <c r="UV71" s="56"/>
      <c r="UW71" s="56"/>
      <c r="UX71" s="56"/>
      <c r="UY71" s="56"/>
      <c r="UZ71" s="56"/>
      <c r="VA71" s="56"/>
      <c r="VB71" s="56"/>
      <c r="VC71" s="56"/>
      <c r="VD71" s="136"/>
      <c r="VE71" s="66"/>
      <c r="VF71" s="371"/>
      <c r="VG71" s="66"/>
      <c r="VH71" s="56"/>
      <c r="VI71" s="371"/>
      <c r="VJ71" s="371"/>
      <c r="VK71" s="371"/>
      <c r="VL71" s="371"/>
      <c r="VM71" s="371"/>
      <c r="VN71" s="371"/>
      <c r="VO71" s="371"/>
      <c r="VP71" s="38"/>
      <c r="VQ71" s="371"/>
      <c r="VR71" s="371"/>
      <c r="VS71" s="371"/>
      <c r="VT71" s="371"/>
      <c r="VU71" s="1042"/>
      <c r="VV71" s="1042"/>
      <c r="VW71" s="1042"/>
      <c r="VX71" s="371"/>
      <c r="VY71" s="371"/>
      <c r="VZ71" s="1042"/>
      <c r="WA71" s="1042"/>
      <c r="WB71" s="371"/>
      <c r="WC71" s="371"/>
      <c r="WD71" s="371"/>
      <c r="WE71" s="371"/>
      <c r="WF71" s="371"/>
      <c r="WG71" s="371"/>
      <c r="WH71" s="1042"/>
      <c r="WI71" s="1042"/>
      <c r="WJ71" s="1042"/>
      <c r="WK71" s="64"/>
      <c r="WL71" s="53"/>
      <c r="WM71" s="1042"/>
      <c r="WN71" s="1042"/>
      <c r="WO71" s="1042"/>
      <c r="WP71" s="53"/>
      <c r="WQ71" s="1042"/>
      <c r="WR71" s="1042"/>
      <c r="WS71" s="1042"/>
      <c r="WT71" s="1042"/>
      <c r="WU71" s="1042"/>
      <c r="WV71" s="1042"/>
      <c r="WW71" s="1042"/>
      <c r="WX71" s="1042"/>
      <c r="WY71" s="1042"/>
      <c r="WZ71" s="1042"/>
      <c r="XA71" s="1042"/>
      <c r="XB71" s="38"/>
      <c r="XC71" s="38"/>
      <c r="XD71" s="38"/>
      <c r="XE71" s="38"/>
      <c r="XF71" s="53"/>
      <c r="XG71" s="1042">
        <v>5.9</v>
      </c>
      <c r="XH71" s="38"/>
      <c r="XI71" s="38"/>
      <c r="XJ71" s="38"/>
      <c r="XK71" s="38">
        <v>6.18</v>
      </c>
      <c r="XL71" s="38">
        <f t="shared" si="318"/>
        <v>5.9</v>
      </c>
      <c r="XM71" s="38"/>
      <c r="XN71" s="38" t="s">
        <v>1159</v>
      </c>
      <c r="XO71" s="894">
        <f t="shared" si="248"/>
        <v>-1</v>
      </c>
      <c r="XP71" s="894"/>
      <c r="XQ71" s="894"/>
      <c r="XR71" s="53"/>
      <c r="XS71" s="1042"/>
      <c r="XT71" s="1042"/>
      <c r="XU71" s="56"/>
      <c r="XV71" s="53"/>
      <c r="XW71" s="1042"/>
      <c r="XX71" s="1042"/>
      <c r="XY71" s="1042"/>
      <c r="XZ71" s="1042"/>
      <c r="YA71" s="1042"/>
      <c r="YB71" s="1042"/>
      <c r="YC71" s="1042"/>
      <c r="YD71" s="38"/>
      <c r="YE71" s="38"/>
      <c r="YF71" s="38"/>
      <c r="YG71" s="38"/>
      <c r="YH71" s="38"/>
      <c r="YI71" s="38"/>
      <c r="YJ71" s="1661"/>
      <c r="YK71" s="55" t="s">
        <v>1502</v>
      </c>
      <c r="YL71" s="15" t="s">
        <v>1502</v>
      </c>
      <c r="YM71" s="15" t="s">
        <v>1502</v>
      </c>
      <c r="YN71" s="38" t="s">
        <v>1502</v>
      </c>
      <c r="YO71" s="894"/>
      <c r="YP71" s="38"/>
      <c r="YQ71" s="38"/>
      <c r="YR71" s="53"/>
      <c r="YS71" s="1042"/>
      <c r="YT71" s="1042"/>
      <c r="YU71" s="1042"/>
      <c r="YV71" s="1042"/>
      <c r="YW71" s="1042"/>
      <c r="YX71" s="1042"/>
      <c r="YY71" s="1042"/>
      <c r="YZ71" s="1042"/>
      <c r="ZA71" s="1042"/>
      <c r="ZB71" s="1042"/>
      <c r="ZC71" s="1042"/>
      <c r="ZD71" s="1042"/>
      <c r="ZE71" s="38"/>
      <c r="ZF71" s="38" t="s">
        <v>1502</v>
      </c>
      <c r="ZG71" s="38" t="s">
        <v>1502</v>
      </c>
      <c r="ZH71" s="38" t="s">
        <v>1502</v>
      </c>
      <c r="ZI71" s="38"/>
      <c r="ZJ71" s="894"/>
      <c r="ZK71" s="1322"/>
      <c r="ZL71" s="1322"/>
      <c r="ZM71" s="1322"/>
      <c r="ZN71" s="1322"/>
      <c r="ZO71" s="1322"/>
      <c r="ZP71" s="1322"/>
      <c r="ZQ71" s="1322"/>
      <c r="ZR71" s="1322"/>
      <c r="ZS71" s="1322"/>
      <c r="ZT71" s="1322"/>
      <c r="ZU71" s="1322"/>
      <c r="ZV71" s="1322"/>
      <c r="ZW71" s="38"/>
      <c r="ZX71" s="38"/>
      <c r="ZY71" s="1392"/>
      <c r="ZZ71" s="38"/>
      <c r="AAA71" s="38"/>
      <c r="AAB71" s="38">
        <v>5.91</v>
      </c>
      <c r="AAC71" s="38">
        <v>6.02</v>
      </c>
      <c r="AAD71" s="38">
        <f t="shared" si="309"/>
        <v>5.91</v>
      </c>
      <c r="AAE71" s="38" t="s">
        <v>1159</v>
      </c>
      <c r="AAF71" s="894"/>
      <c r="AAG71" s="53"/>
      <c r="AAH71" s="1042"/>
      <c r="AAI71" s="1042"/>
      <c r="AAJ71" s="1042"/>
      <c r="AAK71" s="1042"/>
      <c r="AAL71" s="1042"/>
      <c r="AAM71" s="1042"/>
      <c r="AAN71" s="1042"/>
      <c r="AAO71" s="1042"/>
      <c r="AAP71" s="1042"/>
      <c r="AAQ71" s="1042"/>
      <c r="AAR71" s="1042"/>
      <c r="AAS71" s="1042"/>
      <c r="AAT71" s="1042"/>
      <c r="AAU71" s="38"/>
      <c r="AAV71" s="38"/>
      <c r="AAW71" s="11" t="s">
        <v>1502</v>
      </c>
      <c r="AAX71" s="1042"/>
      <c r="AAY71" s="11" t="s">
        <v>1502</v>
      </c>
      <c r="AAZ71" s="11" t="s">
        <v>1502</v>
      </c>
      <c r="ABA71" s="11"/>
      <c r="ABB71" s="1653"/>
      <c r="ABC71" s="11" t="s">
        <v>1159</v>
      </c>
      <c r="ABD71" s="11" t="str">
        <f t="shared" si="272"/>
        <v>Blocked</v>
      </c>
      <c r="ABE71" s="61" t="s">
        <v>1159</v>
      </c>
      <c r="ABF71" s="894"/>
      <c r="ABG71" s="11">
        <v>4.8499999999999996</v>
      </c>
      <c r="ABH71" s="11">
        <f t="shared" si="274"/>
        <v>4.8499999999999996</v>
      </c>
      <c r="ABI71" s="11" t="s">
        <v>1159</v>
      </c>
      <c r="ABJ71" s="1653"/>
      <c r="ABK71" s="1709" t="s">
        <v>1159</v>
      </c>
      <c r="ABL71" s="11" t="str">
        <f t="shared" si="276"/>
        <v>Blocked</v>
      </c>
      <c r="ABM71" s="11" t="s">
        <v>1159</v>
      </c>
      <c r="ABN71" s="1653"/>
      <c r="ABO71" s="371"/>
      <c r="ABP71" s="136"/>
      <c r="ABQ71" s="371"/>
      <c r="ABR71" s="371"/>
      <c r="ABS71" s="36"/>
      <c r="ABT71" s="36"/>
      <c r="ABU71" s="36"/>
      <c r="ABV71" s="36"/>
      <c r="ABW71" s="36"/>
      <c r="ABX71" s="36"/>
      <c r="ABY71" s="36"/>
      <c r="ABZ71" s="59"/>
      <c r="ACA71" s="36"/>
      <c r="ACB71" s="36"/>
      <c r="ACC71" s="38"/>
      <c r="ACD71" s="38"/>
      <c r="ACE71" s="38"/>
      <c r="ACF71" s="38"/>
    </row>
    <row r="72" spans="1:760" s="4" customFormat="1" ht="29.5" thickBot="1" x14ac:dyDescent="0.4">
      <c r="A72" s="1688">
        <v>67</v>
      </c>
      <c r="B72" s="371" t="s">
        <v>18</v>
      </c>
      <c r="C72" s="371" t="s">
        <v>1254</v>
      </c>
      <c r="D72" s="371" t="s">
        <v>2307</v>
      </c>
      <c r="E72" s="371" t="s">
        <v>3992</v>
      </c>
      <c r="F72" s="371" t="s">
        <v>2329</v>
      </c>
      <c r="G72" s="371" t="s">
        <v>2662</v>
      </c>
      <c r="H72" s="29"/>
      <c r="I72" s="29"/>
      <c r="J72" s="29"/>
      <c r="K72" s="29"/>
      <c r="L72" s="29"/>
      <c r="M72" s="29"/>
      <c r="N72" s="29"/>
      <c r="O72" s="29"/>
      <c r="P72" s="29"/>
      <c r="Q72" s="29"/>
      <c r="R72" s="29"/>
      <c r="S72" s="29"/>
      <c r="T72" s="29"/>
      <c r="U72" s="29"/>
      <c r="V72" s="29"/>
      <c r="W72" s="29"/>
      <c r="X72" s="29"/>
      <c r="Y72" s="29"/>
      <c r="Z72" s="29"/>
      <c r="AA72" s="29"/>
      <c r="AB72" s="29"/>
      <c r="AC72" s="29"/>
      <c r="AD72" s="29"/>
      <c r="AE72" s="29"/>
      <c r="AF72" s="29"/>
      <c r="AG72" s="29"/>
      <c r="AH72" s="29"/>
      <c r="AI72" s="29"/>
      <c r="AJ72" s="29"/>
      <c r="AK72" s="1657"/>
      <c r="AL72" s="136"/>
      <c r="AM72" s="371"/>
      <c r="AN72" s="371"/>
      <c r="AO72" s="371"/>
      <c r="AP72" s="188"/>
      <c r="AQ72" s="66"/>
      <c r="AR72" s="188"/>
      <c r="AS72" s="894"/>
      <c r="AT72" s="136"/>
      <c r="AU72" s="136"/>
      <c r="AV72" s="136"/>
      <c r="AW72" s="136"/>
      <c r="AX72" s="136"/>
      <c r="AY72" s="136"/>
      <c r="AZ72" s="136"/>
      <c r="BA72" s="136"/>
      <c r="BB72" s="136"/>
      <c r="BC72" s="136"/>
      <c r="BD72" s="136"/>
      <c r="BE72" s="136"/>
      <c r="BF72" s="136"/>
      <c r="BG72" s="136"/>
      <c r="BH72" s="136"/>
      <c r="BI72" s="136"/>
      <c r="BJ72" s="136"/>
      <c r="BK72" s="136"/>
      <c r="BL72" s="136"/>
      <c r="BM72" s="136"/>
      <c r="BN72" s="136"/>
      <c r="BO72" s="136"/>
      <c r="BP72" s="136"/>
      <c r="BQ72" s="136"/>
      <c r="BR72" s="136"/>
      <c r="BS72" s="136"/>
      <c r="BT72" s="136"/>
      <c r="BU72" s="136"/>
      <c r="BV72" s="136"/>
      <c r="BW72" s="136"/>
      <c r="BX72" s="136"/>
      <c r="BY72" s="136"/>
      <c r="BZ72" s="136"/>
      <c r="CA72" s="136"/>
      <c r="CB72" s="136"/>
      <c r="CC72" s="136"/>
      <c r="CD72" s="136"/>
      <c r="CE72" s="136"/>
      <c r="CF72" s="136"/>
      <c r="CG72" s="136"/>
      <c r="CH72" s="136"/>
      <c r="CI72" s="136"/>
      <c r="CJ72" s="136"/>
      <c r="CK72" s="136"/>
      <c r="CL72" s="136"/>
      <c r="CM72" s="136"/>
      <c r="CN72" s="136"/>
      <c r="CO72" s="136"/>
      <c r="CP72" s="136"/>
      <c r="CQ72" s="136"/>
      <c r="CR72" s="136"/>
      <c r="CS72" s="136"/>
      <c r="CT72" s="136"/>
      <c r="CU72" s="136"/>
      <c r="CV72" s="136"/>
      <c r="CW72" s="136"/>
      <c r="CX72" s="136"/>
      <c r="CY72" s="136"/>
      <c r="CZ72" s="136"/>
      <c r="DA72" s="136"/>
      <c r="DB72" s="136"/>
      <c r="DC72" s="136"/>
      <c r="DD72" s="1052"/>
      <c r="DE72" s="188"/>
      <c r="DF72" s="371"/>
      <c r="DG72" s="1051"/>
      <c r="DH72" s="884"/>
      <c r="DI72" s="188"/>
      <c r="DJ72" s="894"/>
      <c r="DK72" s="136"/>
      <c r="DL72" s="136"/>
      <c r="DM72" s="136"/>
      <c r="DN72" s="136"/>
      <c r="DO72" s="136"/>
      <c r="DP72" s="136"/>
      <c r="DQ72" s="136"/>
      <c r="DR72" s="136"/>
      <c r="DS72" s="136"/>
      <c r="DT72" s="136"/>
      <c r="DU72" s="136"/>
      <c r="DV72" s="136"/>
      <c r="DW72" s="136"/>
      <c r="DX72" s="136"/>
      <c r="DY72" s="136"/>
      <c r="DZ72" s="136"/>
      <c r="EA72" s="136"/>
      <c r="EB72" s="136"/>
      <c r="EC72" s="136"/>
      <c r="ED72" s="136"/>
      <c r="EE72" s="136"/>
      <c r="EF72" s="136"/>
      <c r="EG72" s="136"/>
      <c r="EH72" s="136"/>
      <c r="EI72" s="136"/>
      <c r="EJ72" s="136"/>
      <c r="EK72" s="136"/>
      <c r="EL72" s="136"/>
      <c r="EM72" s="136"/>
      <c r="EN72" s="136"/>
      <c r="EO72" s="136"/>
      <c r="EP72" s="136"/>
      <c r="EQ72" s="136"/>
      <c r="ER72" s="1662"/>
      <c r="ES72" s="136"/>
      <c r="ET72" s="136"/>
      <c r="EU72" s="136"/>
      <c r="EV72" s="1051"/>
      <c r="EW72" s="188"/>
      <c r="EX72" s="56"/>
      <c r="EY72" s="1052"/>
      <c r="EZ72" s="1155"/>
      <c r="FA72" s="136"/>
      <c r="FB72" s="136"/>
      <c r="FC72" s="136"/>
      <c r="FD72" s="136"/>
      <c r="FE72" s="136"/>
      <c r="FF72" s="136"/>
      <c r="FG72" s="136"/>
      <c r="FH72" s="136"/>
      <c r="FI72" s="136"/>
      <c r="FJ72" s="136"/>
      <c r="FK72" s="136"/>
      <c r="FL72" s="136"/>
      <c r="FM72" s="136"/>
      <c r="FN72" s="136"/>
      <c r="FO72" s="136"/>
      <c r="FP72" s="136"/>
      <c r="FQ72" s="136"/>
      <c r="FR72" s="136"/>
      <c r="FS72" s="136"/>
      <c r="FT72" s="136"/>
      <c r="FU72" s="136"/>
      <c r="FV72" s="136"/>
      <c r="FW72" s="136"/>
      <c r="FX72" s="136"/>
      <c r="FY72" s="136"/>
      <c r="FZ72" s="136"/>
      <c r="GA72" s="136"/>
      <c r="GB72" s="136"/>
      <c r="GC72" s="136"/>
      <c r="GD72" s="136"/>
      <c r="GE72" s="136"/>
      <c r="GF72" s="136"/>
      <c r="GG72" s="136"/>
      <c r="GH72" s="136"/>
      <c r="GI72" s="136"/>
      <c r="GJ72" s="136"/>
      <c r="GK72" s="1662"/>
      <c r="GL72" s="136"/>
      <c r="GM72" s="136"/>
      <c r="GN72" s="136"/>
      <c r="GO72" s="136"/>
      <c r="GP72" s="136"/>
      <c r="GQ72" s="136"/>
      <c r="GR72" s="66"/>
      <c r="GS72" s="66"/>
      <c r="GT72" s="371"/>
      <c r="GU72" s="371"/>
      <c r="GV72" s="188"/>
      <c r="GW72" s="188"/>
      <c r="GX72" s="188"/>
      <c r="GY72" s="380"/>
      <c r="HZ72" s="136"/>
      <c r="IA72" s="136"/>
      <c r="IB72" s="136"/>
      <c r="IC72" s="136"/>
      <c r="ID72" s="136"/>
      <c r="IE72" s="136"/>
      <c r="IF72" s="136"/>
      <c r="IG72" s="136"/>
      <c r="IH72" s="136"/>
      <c r="II72" s="136"/>
      <c r="IJ72" s="136"/>
      <c r="IK72" s="136"/>
      <c r="IL72" s="136"/>
      <c r="IM72" s="136"/>
      <c r="IN72" s="136"/>
      <c r="IO72" s="136"/>
      <c r="IP72" s="136"/>
      <c r="IQ72" s="136"/>
      <c r="IR72" s="136"/>
      <c r="IS72" s="136"/>
      <c r="IT72" s="136"/>
      <c r="IU72" s="136"/>
      <c r="IV72" s="136"/>
      <c r="IW72" s="136"/>
      <c r="IX72" s="136"/>
      <c r="IY72" s="136"/>
      <c r="IZ72" s="136"/>
      <c r="JA72" s="136"/>
      <c r="JB72" s="136"/>
      <c r="JC72" s="136"/>
      <c r="JD72" s="136"/>
      <c r="JE72" s="136"/>
      <c r="JF72" s="136"/>
      <c r="JG72" s="1656"/>
      <c r="JH72" s="136"/>
      <c r="JI72" s="136"/>
      <c r="JJ72" s="136"/>
      <c r="JK72" s="136"/>
      <c r="JL72" s="136"/>
      <c r="JM72" s="884"/>
      <c r="JN72" s="371"/>
      <c r="JO72" s="188"/>
      <c r="JP72" s="188"/>
      <c r="JQ72" s="1148"/>
      <c r="JR72" s="55"/>
      <c r="JS72" s="1042"/>
      <c r="JT72" s="1148"/>
      <c r="JU72" s="55"/>
      <c r="JV72" s="1042"/>
      <c r="JW72" s="1148"/>
      <c r="JX72" s="55"/>
      <c r="JY72" s="1042"/>
      <c r="JZ72" s="1148"/>
      <c r="KA72" s="55"/>
      <c r="KB72" s="55"/>
      <c r="KC72" s="55"/>
      <c r="KD72" s="38"/>
      <c r="KE72" s="1042"/>
      <c r="KF72" s="1042"/>
      <c r="KG72" s="55"/>
      <c r="KH72" s="1042"/>
      <c r="KI72" s="1042"/>
      <c r="KJ72" s="55"/>
      <c r="KK72" s="1049"/>
      <c r="KL72" s="1049"/>
      <c r="KM72" s="966"/>
      <c r="KN72" s="136"/>
      <c r="KO72" s="136"/>
      <c r="KP72" s="136"/>
      <c r="KQ72" s="136"/>
      <c r="KR72" s="136"/>
      <c r="KS72" s="136"/>
      <c r="KT72" s="136"/>
      <c r="KU72" s="136"/>
      <c r="KV72" s="136"/>
      <c r="KW72" s="136"/>
      <c r="KX72" s="136"/>
      <c r="KY72" s="136"/>
      <c r="KZ72" s="136"/>
      <c r="LA72" s="136"/>
      <c r="LB72" s="136"/>
      <c r="LC72" s="136"/>
      <c r="LD72" s="136"/>
      <c r="LE72" s="136"/>
      <c r="LF72" s="136"/>
      <c r="LG72" s="136"/>
      <c r="LH72" s="136"/>
      <c r="LI72" s="136"/>
      <c r="LJ72" s="136"/>
      <c r="LK72" s="136"/>
      <c r="LL72" s="136"/>
      <c r="LM72" s="136"/>
      <c r="LN72" s="136"/>
      <c r="LO72" s="136"/>
      <c r="LP72" s="136"/>
      <c r="LQ72" s="136"/>
      <c r="LR72" s="136"/>
      <c r="LS72" s="136"/>
      <c r="LT72" s="136"/>
      <c r="LU72" s="136"/>
      <c r="LV72" s="136"/>
      <c r="LW72" s="136"/>
      <c r="LX72" s="136"/>
      <c r="LY72" s="136"/>
      <c r="LZ72" s="136"/>
      <c r="MA72" s="136"/>
      <c r="MB72" s="136"/>
      <c r="MC72" s="371"/>
      <c r="MD72" s="136"/>
      <c r="ME72" s="371"/>
      <c r="MF72" s="884"/>
      <c r="MG72" s="188"/>
      <c r="MH72" s="371"/>
      <c r="MI72" s="371"/>
      <c r="MJ72" s="188"/>
      <c r="MK72" s="188"/>
      <c r="ML72" s="371"/>
      <c r="MM72" s="371"/>
      <c r="MN72" s="371"/>
      <c r="MO72" s="1042"/>
      <c r="MP72" s="371"/>
      <c r="MQ72" s="371"/>
      <c r="MR72" s="1042"/>
      <c r="MS72" s="371"/>
      <c r="MT72" s="371"/>
      <c r="MU72" s="1042"/>
      <c r="MV72" s="371"/>
      <c r="MW72" s="1042"/>
      <c r="MX72" s="1042"/>
      <c r="MY72" s="1042"/>
      <c r="MZ72" s="913"/>
      <c r="NA72" s="56"/>
      <c r="NB72" s="56"/>
      <c r="NC72" s="56"/>
      <c r="ND72" s="56"/>
      <c r="NE72" s="55"/>
      <c r="NF72" s="56"/>
      <c r="NG72" s="56"/>
      <c r="NH72" s="894"/>
      <c r="NP72" s="136"/>
      <c r="NQ72" s="136"/>
      <c r="NR72" s="136"/>
      <c r="NS72" s="136"/>
      <c r="NT72" s="136"/>
      <c r="NU72" s="136"/>
      <c r="NV72" s="136"/>
      <c r="NW72" s="136"/>
      <c r="NX72" s="136"/>
      <c r="NY72" s="136"/>
      <c r="NZ72" s="136"/>
      <c r="OA72" s="136"/>
      <c r="OB72" s="136"/>
      <c r="OC72" s="136"/>
      <c r="OD72" s="136"/>
      <c r="OE72" s="136"/>
      <c r="OF72" s="136"/>
      <c r="OG72" s="136"/>
      <c r="OH72" s="136"/>
      <c r="OI72" s="136"/>
      <c r="OJ72" s="136"/>
      <c r="OK72" s="136"/>
      <c r="OL72" s="136"/>
      <c r="OM72" s="136"/>
      <c r="ON72" s="136"/>
      <c r="OO72" s="136"/>
      <c r="OP72" s="136"/>
      <c r="OQ72" s="136"/>
      <c r="OR72" s="136"/>
      <c r="OS72" s="136"/>
      <c r="OT72" s="136"/>
      <c r="OU72" s="136"/>
      <c r="OV72" s="136"/>
      <c r="OW72" s="136"/>
      <c r="OX72" s="136"/>
      <c r="OY72" s="136"/>
      <c r="OZ72" s="136"/>
      <c r="PA72" s="136"/>
      <c r="PB72" s="136"/>
      <c r="PC72" s="1051"/>
      <c r="PD72" s="56"/>
      <c r="PE72" s="371"/>
      <c r="PF72" s="371"/>
      <c r="PG72" s="371"/>
      <c r="PH72" s="371"/>
      <c r="PI72" s="371"/>
      <c r="PJ72" s="55"/>
      <c r="PK72" s="55"/>
      <c r="PL72" s="38"/>
      <c r="PM72" s="55"/>
      <c r="PN72" s="55"/>
      <c r="PO72" s="38"/>
      <c r="PP72" s="55"/>
      <c r="PQ72" s="53"/>
      <c r="PR72" s="38"/>
      <c r="PS72" s="53"/>
      <c r="PT72" s="38"/>
      <c r="PU72" s="38"/>
      <c r="PV72" s="38"/>
      <c r="PW72" s="38"/>
      <c r="PX72" s="56"/>
      <c r="PY72" s="37"/>
      <c r="PZ72" s="56"/>
      <c r="QA72" s="56"/>
      <c r="QB72" s="38"/>
      <c r="QC72" s="38"/>
      <c r="QD72" s="55"/>
      <c r="QE72" s="38"/>
      <c r="QF72" s="46"/>
      <c r="QG72" s="38"/>
      <c r="QH72" s="46"/>
      <c r="QI72" s="38"/>
      <c r="QJ72" s="38"/>
      <c r="QK72" s="380"/>
      <c r="QL72" s="188"/>
      <c r="QM72" s="136"/>
      <c r="QN72" s="136"/>
      <c r="QO72" s="136"/>
      <c r="QP72" s="136"/>
      <c r="QQ72" s="136"/>
      <c r="QR72" s="136"/>
      <c r="QS72" s="136"/>
      <c r="QT72" s="136"/>
      <c r="QU72" s="136"/>
      <c r="QV72" s="136"/>
      <c r="QW72" s="136"/>
      <c r="QX72" s="136"/>
      <c r="QY72" s="136"/>
      <c r="QZ72" s="1051"/>
      <c r="RA72" s="136"/>
      <c r="RB72" s="371"/>
      <c r="RC72" s="371"/>
      <c r="RD72" s="371"/>
      <c r="RE72" s="371"/>
      <c r="RF72" s="371"/>
      <c r="RG72" s="371"/>
      <c r="RH72" s="55"/>
      <c r="RI72" s="55"/>
      <c r="RJ72" s="56"/>
      <c r="RK72" s="38"/>
      <c r="RL72" s="56"/>
      <c r="RM72" s="1051"/>
      <c r="RN72" s="38"/>
      <c r="RO72" s="53"/>
      <c r="RP72" s="1042"/>
      <c r="RQ72" s="38"/>
      <c r="RR72" s="1042"/>
      <c r="RS72" s="1042"/>
      <c r="RT72" s="38"/>
      <c r="RU72" s="38"/>
      <c r="RV72" s="38"/>
      <c r="RW72" s="38"/>
      <c r="RX72" s="56"/>
      <c r="RY72" s="38"/>
      <c r="RZ72" s="38"/>
      <c r="SA72" s="55"/>
      <c r="SB72" s="55"/>
      <c r="SC72" s="55"/>
      <c r="SD72" s="38"/>
      <c r="SE72" s="55"/>
      <c r="SF72" s="38"/>
      <c r="SG72" s="55"/>
      <c r="SH72" s="55"/>
      <c r="SI72" s="38"/>
      <c r="SJ72" s="38"/>
      <c r="SK72" s="38"/>
      <c r="SL72" s="38"/>
      <c r="SM72" s="371"/>
      <c r="SN72" s="1052" t="s">
        <v>1502</v>
      </c>
      <c r="SO72" s="1052" t="s">
        <v>1502</v>
      </c>
      <c r="SP72" s="1052" t="s">
        <v>1502</v>
      </c>
      <c r="SQ72" s="38" t="s">
        <v>1502</v>
      </c>
      <c r="SR72" s="380"/>
      <c r="SS72" s="38"/>
      <c r="ST72" s="38"/>
      <c r="SU72" s="38"/>
      <c r="SV72" s="38"/>
      <c r="SW72" s="38"/>
      <c r="SX72" s="38"/>
      <c r="SY72" s="38"/>
      <c r="SZ72" s="38"/>
      <c r="TA72" s="38"/>
      <c r="TB72" s="38"/>
      <c r="TC72" s="38"/>
      <c r="TD72" s="38"/>
      <c r="TE72" s="38"/>
      <c r="TF72" s="38"/>
      <c r="TG72" s="38"/>
      <c r="TH72" s="38"/>
      <c r="TI72" s="38"/>
      <c r="TJ72" s="38"/>
      <c r="TK72" s="38"/>
      <c r="TL72" s="38"/>
      <c r="TM72" s="38"/>
      <c r="TN72" s="38"/>
      <c r="TO72" s="38"/>
      <c r="TP72" s="38"/>
      <c r="TQ72" s="38"/>
      <c r="TR72" s="38"/>
      <c r="TS72" s="38"/>
      <c r="TT72" s="38"/>
      <c r="TU72" s="38"/>
      <c r="TV72" s="38"/>
      <c r="TW72" s="38"/>
      <c r="TX72" s="38"/>
      <c r="TY72" s="38"/>
      <c r="TZ72" s="38"/>
      <c r="UA72" s="38"/>
      <c r="UB72" s="38"/>
      <c r="UC72" s="38"/>
      <c r="UD72" s="38"/>
      <c r="UE72" s="38"/>
      <c r="UF72" s="38"/>
      <c r="UG72" s="38"/>
      <c r="UH72" s="38"/>
      <c r="UI72" s="38"/>
      <c r="UJ72" s="38"/>
      <c r="UK72" s="38" t="s">
        <v>1502</v>
      </c>
      <c r="UL72" s="37" t="s">
        <v>1502</v>
      </c>
      <c r="UM72" s="37" t="s">
        <v>1502</v>
      </c>
      <c r="UN72" s="37" t="s">
        <v>1502</v>
      </c>
      <c r="UO72" s="380"/>
      <c r="UP72" s="56"/>
      <c r="UQ72" s="56"/>
      <c r="UR72" s="56"/>
      <c r="US72" s="56"/>
      <c r="UT72" s="56"/>
      <c r="UU72" s="56"/>
      <c r="UV72" s="56"/>
      <c r="UW72" s="56"/>
      <c r="UX72" s="56"/>
      <c r="UY72" s="56"/>
      <c r="UZ72" s="56"/>
      <c r="VA72" s="56"/>
      <c r="VB72" s="56"/>
      <c r="VC72" s="56"/>
      <c r="VD72" s="136"/>
      <c r="VE72" s="66"/>
      <c r="VF72" s="371"/>
      <c r="VG72" s="66"/>
      <c r="VH72" s="56"/>
      <c r="VI72" s="371"/>
      <c r="VJ72" s="371"/>
      <c r="VK72" s="55"/>
      <c r="VL72" s="371"/>
      <c r="VM72" s="371"/>
      <c r="VN72" s="55"/>
      <c r="VO72" s="55"/>
      <c r="VP72" s="38"/>
      <c r="VQ72" s="55"/>
      <c r="VR72" s="371"/>
      <c r="VS72" s="371"/>
      <c r="VT72" s="371"/>
      <c r="VU72" s="1042"/>
      <c r="VV72" s="1042"/>
      <c r="VW72" s="1042"/>
      <c r="VX72" s="371"/>
      <c r="VY72" s="371"/>
      <c r="VZ72" s="1042"/>
      <c r="WA72" s="1042"/>
      <c r="WB72" s="371"/>
      <c r="WC72" s="371"/>
      <c r="WD72" s="371"/>
      <c r="WE72" s="371"/>
      <c r="WF72" s="371"/>
      <c r="WG72" s="371"/>
      <c r="WH72" s="1042"/>
      <c r="WI72" s="1042"/>
      <c r="WJ72" s="1042"/>
      <c r="WK72" s="64"/>
      <c r="WL72" s="53"/>
      <c r="WM72" s="1042"/>
      <c r="WN72" s="1042"/>
      <c r="WO72" s="1042"/>
      <c r="WP72" s="53"/>
      <c r="WQ72" s="1042"/>
      <c r="WR72" s="1042"/>
      <c r="WS72" s="1042"/>
      <c r="WT72" s="1042"/>
      <c r="WU72" s="1042"/>
      <c r="WV72" s="1042"/>
      <c r="WW72" s="1042"/>
      <c r="WX72" s="1042"/>
      <c r="WY72" s="1042"/>
      <c r="WZ72" s="1042"/>
      <c r="XA72" s="1042"/>
      <c r="XB72" s="38"/>
      <c r="XC72" s="38"/>
      <c r="XD72" s="38"/>
      <c r="XE72" s="38"/>
      <c r="XF72" s="53"/>
      <c r="XG72" s="56">
        <v>8.4480000000000004</v>
      </c>
      <c r="XH72" s="1052"/>
      <c r="XI72" s="1052"/>
      <c r="XJ72" s="1052"/>
      <c r="XK72" s="1052" t="s">
        <v>1159</v>
      </c>
      <c r="XL72" s="1052">
        <f t="shared" si="318"/>
        <v>8.4480000000000004</v>
      </c>
      <c r="XM72" s="1052"/>
      <c r="XN72" s="1052" t="s">
        <v>1159</v>
      </c>
      <c r="XO72" s="894">
        <f t="shared" si="248"/>
        <v>-1</v>
      </c>
      <c r="XP72" s="894"/>
      <c r="XQ72" s="894"/>
      <c r="XR72" s="53"/>
      <c r="XS72" s="1042"/>
      <c r="XT72" s="1042"/>
      <c r="XU72" s="56"/>
      <c r="XV72" s="1042"/>
      <c r="XW72" s="1042"/>
      <c r="XX72" s="1042"/>
      <c r="XY72" s="1042"/>
      <c r="XZ72" s="1042"/>
      <c r="YA72" s="1042"/>
      <c r="YB72" s="1042"/>
      <c r="YC72" s="1042"/>
      <c r="YD72" s="38"/>
      <c r="YE72" s="38"/>
      <c r="YF72" s="38"/>
      <c r="YG72" s="38"/>
      <c r="YH72" s="38"/>
      <c r="YI72" s="38"/>
      <c r="YJ72" s="38"/>
      <c r="YK72" s="55" t="s">
        <v>1502</v>
      </c>
      <c r="YL72" s="15" t="s">
        <v>1502</v>
      </c>
      <c r="YM72" s="15" t="s">
        <v>1502</v>
      </c>
      <c r="YN72" s="38" t="s">
        <v>1502</v>
      </c>
      <c r="YO72" s="380"/>
      <c r="YP72" s="38"/>
      <c r="YQ72" s="38"/>
      <c r="YR72" s="53"/>
      <c r="YS72" s="1042"/>
      <c r="YT72" s="1042"/>
      <c r="YU72" s="1042"/>
      <c r="YV72" s="1042"/>
      <c r="YW72" s="1042"/>
      <c r="YX72" s="56"/>
      <c r="YY72" s="1051"/>
      <c r="YZ72" s="1051"/>
      <c r="ZA72" s="1051"/>
      <c r="ZB72" s="1051"/>
      <c r="ZC72" s="1051"/>
      <c r="ZD72" s="1051"/>
      <c r="ZE72" s="1052"/>
      <c r="ZF72" s="371" t="s">
        <v>1502</v>
      </c>
      <c r="ZG72" s="1052" t="s">
        <v>1502</v>
      </c>
      <c r="ZH72" s="371" t="s">
        <v>1502</v>
      </c>
      <c r="ZI72" s="1052"/>
      <c r="ZJ72" s="894"/>
      <c r="ZK72" s="56"/>
      <c r="ZL72" s="56"/>
      <c r="ZM72" s="56"/>
      <c r="ZN72" s="56"/>
      <c r="ZO72" s="53"/>
      <c r="ZP72" s="53"/>
      <c r="ZQ72" s="53"/>
      <c r="ZR72" s="53"/>
      <c r="ZS72" s="53"/>
      <c r="ZT72" s="53"/>
      <c r="ZU72" s="53"/>
      <c r="ZV72" s="53"/>
      <c r="ZW72" s="38"/>
      <c r="ZX72" s="38"/>
      <c r="ZY72" s="1042"/>
      <c r="ZZ72" s="38"/>
      <c r="AAA72" s="38"/>
      <c r="AAB72" s="371">
        <v>8.4480000000000004</v>
      </c>
      <c r="AAC72" s="1052" t="s">
        <v>1159</v>
      </c>
      <c r="AAD72" s="1052">
        <f t="shared" si="309"/>
        <v>8.4480000000000004</v>
      </c>
      <c r="AAE72" s="1052" t="s">
        <v>1159</v>
      </c>
      <c r="AAF72" s="380"/>
      <c r="AAG72" s="53"/>
      <c r="AAH72" s="1042"/>
      <c r="AAI72" s="1042"/>
      <c r="AAJ72" s="1042"/>
      <c r="AAK72" s="56"/>
      <c r="AAL72" s="56"/>
      <c r="AAM72" s="1051"/>
      <c r="AAN72" s="1051"/>
      <c r="AAO72" s="1051"/>
      <c r="AAP72" s="1051"/>
      <c r="AAQ72" s="1051"/>
      <c r="AAR72" s="1051"/>
      <c r="AAS72" s="1051"/>
      <c r="AAT72" s="1051"/>
      <c r="AAU72" s="1052"/>
      <c r="AAV72" s="1052"/>
      <c r="AAW72" s="11" t="s">
        <v>1502</v>
      </c>
      <c r="AAX72" s="1051"/>
      <c r="AAY72" s="11" t="s">
        <v>1502</v>
      </c>
      <c r="AAZ72" s="11" t="s">
        <v>1502</v>
      </c>
      <c r="ABA72" s="11"/>
      <c r="ABB72" s="1653"/>
      <c r="ABC72" s="11" t="s">
        <v>1159</v>
      </c>
      <c r="ABD72" s="11" t="str">
        <f t="shared" si="272"/>
        <v>Blocked</v>
      </c>
      <c r="ABE72" s="11" t="s">
        <v>1159</v>
      </c>
      <c r="ABF72" s="1653"/>
      <c r="ABG72" s="11" t="s">
        <v>1159</v>
      </c>
      <c r="ABH72" s="11" t="str">
        <f t="shared" si="274"/>
        <v>Blocked</v>
      </c>
      <c r="ABI72" s="11" t="s">
        <v>1159</v>
      </c>
      <c r="ABJ72" s="1653"/>
      <c r="ABK72" s="56" t="s">
        <v>1159</v>
      </c>
      <c r="ABL72" s="11" t="str">
        <f t="shared" si="276"/>
        <v>Blocked</v>
      </c>
      <c r="ABM72" s="11" t="s">
        <v>1159</v>
      </c>
      <c r="ABN72" s="1653"/>
      <c r="ABO72" s="1658"/>
      <c r="ABP72" s="1663"/>
      <c r="ABQ72" s="371"/>
      <c r="ABR72" s="371"/>
      <c r="ABS72" s="371"/>
      <c r="ABT72" s="371"/>
      <c r="ABU72" s="371"/>
      <c r="ABV72" s="371"/>
      <c r="ABW72" s="371"/>
      <c r="ABX72" s="371"/>
      <c r="ABY72" s="371"/>
      <c r="ABZ72" s="188"/>
      <c r="ACA72" s="371"/>
      <c r="ACB72" s="371"/>
      <c r="ACC72" s="37"/>
      <c r="ACD72" s="37"/>
      <c r="ACE72" s="37"/>
      <c r="ACF72" s="37"/>
    </row>
    <row r="73" spans="1:760" s="4" customFormat="1" ht="44" thickBot="1" x14ac:dyDescent="0.4">
      <c r="A73" s="1694">
        <v>68</v>
      </c>
      <c r="B73" s="1042" t="s">
        <v>18</v>
      </c>
      <c r="C73" s="1042" t="s">
        <v>1254</v>
      </c>
      <c r="D73" s="1042" t="s">
        <v>2307</v>
      </c>
      <c r="E73" s="1042" t="s">
        <v>3993</v>
      </c>
      <c r="F73" s="1042" t="s">
        <v>2649</v>
      </c>
      <c r="G73" s="1042" t="s">
        <v>2650</v>
      </c>
      <c r="H73" s="29"/>
      <c r="I73" s="29"/>
      <c r="J73" s="29"/>
      <c r="K73" s="29"/>
      <c r="L73" s="29"/>
      <c r="M73" s="29"/>
      <c r="N73" s="29"/>
      <c r="O73" s="29"/>
      <c r="P73" s="29"/>
      <c r="Q73" s="29"/>
      <c r="R73" s="29"/>
      <c r="S73" s="29"/>
      <c r="T73" s="29"/>
      <c r="U73" s="29"/>
      <c r="V73" s="29"/>
      <c r="W73" s="29"/>
      <c r="X73" s="29"/>
      <c r="Y73" s="29"/>
      <c r="Z73" s="29"/>
      <c r="AA73" s="29"/>
      <c r="AB73" s="29"/>
      <c r="AC73" s="29"/>
      <c r="AD73" s="29"/>
      <c r="AE73" s="29"/>
      <c r="AF73" s="29"/>
      <c r="AG73" s="29"/>
      <c r="AH73" s="29"/>
      <c r="AI73" s="29"/>
      <c r="AJ73" s="29"/>
      <c r="AK73" s="36"/>
      <c r="AL73" s="36"/>
      <c r="AM73" s="36"/>
      <c r="AN73" s="29"/>
      <c r="AO73" s="36"/>
      <c r="AP73" s="59"/>
      <c r="AQ73" s="58"/>
      <c r="AR73" s="59"/>
      <c r="AS73" s="966"/>
      <c r="AT73" s="29"/>
      <c r="AU73" s="29"/>
      <c r="AV73" s="29"/>
      <c r="AW73" s="29"/>
      <c r="AX73" s="29"/>
      <c r="AY73" s="29"/>
      <c r="AZ73" s="29"/>
      <c r="BA73" s="29"/>
      <c r="BB73" s="29"/>
      <c r="BC73" s="29"/>
      <c r="BD73" s="29"/>
      <c r="BE73" s="29"/>
      <c r="BF73" s="29"/>
      <c r="BG73" s="29"/>
      <c r="BH73" s="29"/>
      <c r="BI73" s="29"/>
      <c r="BJ73" s="29"/>
      <c r="BK73" s="29"/>
      <c r="BL73" s="29"/>
      <c r="BM73" s="29"/>
      <c r="BN73" s="29"/>
      <c r="BO73" s="29"/>
      <c r="BP73" s="29"/>
      <c r="BQ73" s="29"/>
      <c r="BR73" s="29"/>
      <c r="BS73" s="29"/>
      <c r="BT73" s="29"/>
      <c r="BU73" s="29"/>
      <c r="BV73" s="29"/>
      <c r="BW73" s="29"/>
      <c r="BX73" s="29"/>
      <c r="BY73" s="29"/>
      <c r="BZ73" s="29"/>
      <c r="CA73" s="29"/>
      <c r="CB73" s="29"/>
      <c r="CC73" s="29"/>
      <c r="CD73" s="29"/>
      <c r="CE73" s="29"/>
      <c r="CF73" s="29"/>
      <c r="CG73" s="29"/>
      <c r="CH73" s="29"/>
      <c r="CI73" s="29"/>
      <c r="CJ73" s="29"/>
      <c r="CK73" s="29"/>
      <c r="CL73" s="29"/>
      <c r="CM73" s="29"/>
      <c r="CN73" s="29"/>
      <c r="CO73" s="29"/>
      <c r="CP73" s="29"/>
      <c r="CQ73" s="29"/>
      <c r="CR73" s="29"/>
      <c r="CS73" s="29"/>
      <c r="CT73" s="29"/>
      <c r="CU73" s="29"/>
      <c r="CV73" s="29"/>
      <c r="CW73" s="29"/>
      <c r="CX73" s="29"/>
      <c r="CY73" s="29"/>
      <c r="CZ73" s="29"/>
      <c r="DA73" s="29"/>
      <c r="DB73" s="29"/>
      <c r="DC73" s="29"/>
      <c r="DD73" s="37"/>
      <c r="DE73" s="58"/>
      <c r="DF73" s="36"/>
      <c r="DG73" s="1049"/>
      <c r="DH73" s="32"/>
      <c r="DI73" s="58"/>
      <c r="DJ73" s="966"/>
      <c r="DK73" s="29"/>
      <c r="DL73" s="29"/>
      <c r="DM73" s="29"/>
      <c r="DN73" s="29"/>
      <c r="DO73" s="29"/>
      <c r="DP73" s="29"/>
      <c r="DQ73" s="29"/>
      <c r="DR73" s="29"/>
      <c r="DS73" s="29"/>
      <c r="DT73" s="29"/>
      <c r="DU73" s="29"/>
      <c r="DV73" s="29"/>
      <c r="DW73" s="29"/>
      <c r="DX73" s="29"/>
      <c r="DY73" s="29"/>
      <c r="DZ73" s="29"/>
      <c r="EA73" s="29"/>
      <c r="EB73" s="29"/>
      <c r="EC73" s="29"/>
      <c r="ED73" s="29"/>
      <c r="EE73" s="29"/>
      <c r="EF73" s="29"/>
      <c r="EG73" s="29"/>
      <c r="EH73" s="29"/>
      <c r="EI73" s="29"/>
      <c r="EJ73" s="29"/>
      <c r="EK73" s="29"/>
      <c r="EL73" s="29"/>
      <c r="EM73" s="29"/>
      <c r="EN73" s="29"/>
      <c r="EO73" s="29"/>
      <c r="EP73" s="29"/>
      <c r="EQ73" s="29"/>
      <c r="ER73" s="29"/>
      <c r="ES73" s="29"/>
      <c r="ET73" s="29"/>
      <c r="EU73" s="29"/>
      <c r="EV73" s="1049"/>
      <c r="EW73" s="59"/>
      <c r="EX73" s="52"/>
      <c r="EY73" s="37"/>
      <c r="EZ73" s="202"/>
      <c r="FA73" s="29"/>
      <c r="FB73" s="29"/>
      <c r="FC73" s="29"/>
      <c r="FD73" s="29"/>
      <c r="FE73" s="29"/>
      <c r="FF73" s="29"/>
      <c r="FG73" s="29"/>
      <c r="FH73" s="29"/>
      <c r="FI73" s="29"/>
      <c r="FJ73" s="29"/>
      <c r="FK73" s="29"/>
      <c r="FL73" s="29"/>
      <c r="FM73" s="29"/>
      <c r="FN73" s="29"/>
      <c r="FO73" s="29"/>
      <c r="FP73" s="29"/>
      <c r="FQ73" s="29"/>
      <c r="FR73" s="29"/>
      <c r="FS73" s="29"/>
      <c r="FT73" s="29"/>
      <c r="FU73" s="29"/>
      <c r="FV73" s="29"/>
      <c r="FW73" s="29"/>
      <c r="FX73" s="29"/>
      <c r="FY73" s="29"/>
      <c r="FZ73" s="29"/>
      <c r="GA73" s="29"/>
      <c r="GB73" s="29"/>
      <c r="GC73" s="29"/>
      <c r="GD73" s="29"/>
      <c r="GE73" s="29"/>
      <c r="GF73" s="29"/>
      <c r="GG73" s="29"/>
      <c r="GH73" s="29"/>
      <c r="GI73" s="29"/>
      <c r="GJ73" s="29"/>
      <c r="GK73" s="29"/>
      <c r="GL73" s="29"/>
      <c r="GM73" s="29"/>
      <c r="GN73" s="29"/>
      <c r="GO73" s="29"/>
      <c r="GP73" s="29"/>
      <c r="GQ73" s="29"/>
      <c r="GR73" s="58"/>
      <c r="GS73" s="58"/>
      <c r="GT73" s="36"/>
      <c r="GU73" s="36"/>
      <c r="GV73" s="59"/>
      <c r="GW73" s="59"/>
      <c r="GX73" s="59"/>
      <c r="GY73" s="966"/>
      <c r="HZ73" s="29"/>
      <c r="IA73" s="29"/>
      <c r="IB73" s="29"/>
      <c r="IC73" s="29"/>
      <c r="ID73" s="29"/>
      <c r="IE73" s="29"/>
      <c r="IF73" s="29"/>
      <c r="IG73" s="29"/>
      <c r="IH73" s="29"/>
      <c r="II73" s="29"/>
      <c r="IJ73" s="29"/>
      <c r="IK73" s="29"/>
      <c r="IL73" s="29"/>
      <c r="IM73" s="29"/>
      <c r="IN73" s="29"/>
      <c r="IO73" s="29"/>
      <c r="IP73" s="29"/>
      <c r="IQ73" s="29"/>
      <c r="IR73" s="29"/>
      <c r="IS73" s="29"/>
      <c r="IT73" s="29"/>
      <c r="IU73" s="29"/>
      <c r="IV73" s="29"/>
      <c r="IW73" s="29"/>
      <c r="IX73" s="29"/>
      <c r="IY73" s="29"/>
      <c r="IZ73" s="29"/>
      <c r="JA73" s="29"/>
      <c r="JB73" s="29"/>
      <c r="JC73" s="29"/>
      <c r="JD73" s="29"/>
      <c r="JE73" s="29"/>
      <c r="JF73" s="29"/>
      <c r="JG73" s="29"/>
      <c r="JH73" s="29"/>
      <c r="JI73" s="29"/>
      <c r="JJ73" s="29"/>
      <c r="JK73" s="29"/>
      <c r="JL73" s="29"/>
      <c r="JM73" s="32"/>
      <c r="JN73" s="36"/>
      <c r="JO73" s="59"/>
      <c r="JP73" s="59"/>
      <c r="JQ73" s="36"/>
      <c r="JR73" s="36"/>
      <c r="JS73" s="1042"/>
      <c r="JT73" s="36"/>
      <c r="JU73" s="59"/>
      <c r="JV73" s="52"/>
      <c r="JW73" s="37"/>
      <c r="JX73" s="58"/>
      <c r="JY73" s="52"/>
      <c r="JZ73" s="1049"/>
      <c r="KA73" s="53"/>
      <c r="KB73" s="58"/>
      <c r="KC73" s="52"/>
      <c r="KD73" s="1042"/>
      <c r="KE73" s="1042"/>
      <c r="KF73" s="1042"/>
      <c r="KG73" s="53"/>
      <c r="KH73" s="1042"/>
      <c r="KI73" s="53"/>
      <c r="KJ73" s="53"/>
      <c r="KK73" s="53"/>
      <c r="KL73" s="53"/>
      <c r="KM73" s="380"/>
      <c r="KN73" s="29"/>
      <c r="KO73" s="29"/>
      <c r="KP73" s="29"/>
      <c r="KQ73" s="29"/>
      <c r="KR73" s="29"/>
      <c r="KS73" s="29"/>
      <c r="KT73" s="29"/>
      <c r="KU73" s="29"/>
      <c r="KV73" s="29"/>
      <c r="KW73" s="29"/>
      <c r="KX73" s="29"/>
      <c r="KY73" s="29"/>
      <c r="KZ73" s="29"/>
      <c r="LA73" s="29"/>
      <c r="LB73" s="29"/>
      <c r="LC73" s="29"/>
      <c r="LD73" s="29"/>
      <c r="LE73" s="29"/>
      <c r="LF73" s="29"/>
      <c r="LG73" s="29"/>
      <c r="LH73" s="29"/>
      <c r="LI73" s="29"/>
      <c r="LJ73" s="29"/>
      <c r="LK73" s="29"/>
      <c r="LL73" s="29"/>
      <c r="LM73" s="29"/>
      <c r="LN73" s="29"/>
      <c r="LO73" s="29"/>
      <c r="LP73" s="29"/>
      <c r="LQ73" s="29"/>
      <c r="LR73" s="29"/>
      <c r="LS73" s="29"/>
      <c r="LT73" s="29"/>
      <c r="LU73" s="29"/>
      <c r="LV73" s="29"/>
      <c r="LW73" s="29"/>
      <c r="LX73" s="29"/>
      <c r="LY73" s="29"/>
      <c r="LZ73" s="29"/>
      <c r="MA73" s="29"/>
      <c r="MB73" s="29"/>
      <c r="MC73" s="36"/>
      <c r="MD73" s="29"/>
      <c r="ME73" s="36"/>
      <c r="MF73" s="32"/>
      <c r="MG73" s="59"/>
      <c r="MH73" s="36"/>
      <c r="MI73" s="36"/>
      <c r="MJ73" s="59"/>
      <c r="MK73" s="59"/>
      <c r="ML73" s="59"/>
      <c r="MM73" s="36"/>
      <c r="MN73" s="36"/>
      <c r="MO73" s="1042"/>
      <c r="MP73" s="36"/>
      <c r="MQ73" s="59"/>
      <c r="MR73" s="52"/>
      <c r="MS73" s="37"/>
      <c r="MT73" s="59"/>
      <c r="MU73" s="52"/>
      <c r="MV73" s="29"/>
      <c r="MW73" s="52"/>
      <c r="MX73" s="1049"/>
      <c r="MY73" s="32"/>
      <c r="MZ73" s="913"/>
      <c r="NA73" s="1042"/>
      <c r="NB73" s="1042"/>
      <c r="NC73" s="1042"/>
      <c r="ND73" s="1042"/>
      <c r="NE73" s="1042"/>
      <c r="NF73" s="53"/>
      <c r="NG73" s="53"/>
      <c r="NH73" s="966"/>
      <c r="NP73" s="29"/>
      <c r="NQ73" s="29"/>
      <c r="NR73" s="29"/>
      <c r="NS73" s="29"/>
      <c r="NT73" s="29"/>
      <c r="NU73" s="29"/>
      <c r="NV73" s="29"/>
      <c r="NW73" s="29"/>
      <c r="NX73" s="29"/>
      <c r="NY73" s="29"/>
      <c r="NZ73" s="29"/>
      <c r="OA73" s="29"/>
      <c r="OB73" s="29"/>
      <c r="OC73" s="29"/>
      <c r="OD73" s="29"/>
      <c r="OE73" s="29"/>
      <c r="OF73" s="29"/>
      <c r="OG73" s="29"/>
      <c r="OH73" s="29"/>
      <c r="OI73" s="29"/>
      <c r="OJ73" s="29"/>
      <c r="OK73" s="29"/>
      <c r="OL73" s="29"/>
      <c r="OM73" s="29"/>
      <c r="ON73" s="29"/>
      <c r="OO73" s="29"/>
      <c r="OP73" s="29"/>
      <c r="OQ73" s="29"/>
      <c r="OR73" s="29"/>
      <c r="OS73" s="29"/>
      <c r="OT73" s="29"/>
      <c r="OU73" s="29"/>
      <c r="OV73" s="29"/>
      <c r="OW73" s="29"/>
      <c r="OX73" s="29"/>
      <c r="OY73" s="29"/>
      <c r="OZ73" s="29"/>
      <c r="PA73" s="29"/>
      <c r="PB73" s="29"/>
      <c r="PC73" s="1049"/>
      <c r="PD73" s="36"/>
      <c r="PE73" s="36"/>
      <c r="PF73" s="36"/>
      <c r="PG73" s="36"/>
      <c r="PH73" s="36"/>
      <c r="PI73" s="36"/>
      <c r="PJ73" s="36"/>
      <c r="PK73" s="36"/>
      <c r="PL73" s="38"/>
      <c r="PM73" s="36"/>
      <c r="PN73" s="59"/>
      <c r="PO73" s="36"/>
      <c r="PP73" s="37"/>
      <c r="PQ73" s="58"/>
      <c r="PR73" s="36"/>
      <c r="PS73" s="58"/>
      <c r="PT73" s="36"/>
      <c r="PU73" s="36"/>
      <c r="PV73" s="37"/>
      <c r="PW73" s="38"/>
      <c r="PX73" s="1042"/>
      <c r="PY73" s="38"/>
      <c r="PZ73" s="1042"/>
      <c r="QA73" s="1042"/>
      <c r="QB73" s="55"/>
      <c r="QC73" s="55"/>
      <c r="QD73" s="913"/>
      <c r="QE73" s="58"/>
      <c r="QF73" s="52"/>
      <c r="QG73" s="37"/>
      <c r="QH73" s="1042"/>
      <c r="QI73" s="37"/>
      <c r="QJ73" s="37"/>
      <c r="QK73" s="1652"/>
      <c r="QL73" s="59"/>
      <c r="QM73" s="29"/>
      <c r="QN73" s="29"/>
      <c r="QO73" s="29"/>
      <c r="QP73" s="29"/>
      <c r="QQ73" s="29"/>
      <c r="QR73" s="29"/>
      <c r="QS73" s="29"/>
      <c r="QT73" s="29"/>
      <c r="QU73" s="29"/>
      <c r="QV73" s="29"/>
      <c r="QW73" s="29"/>
      <c r="QX73" s="29"/>
      <c r="QY73" s="29"/>
      <c r="QZ73" s="1049"/>
      <c r="RA73" s="29"/>
      <c r="RB73" s="36"/>
      <c r="RC73" s="36"/>
      <c r="RD73" s="36"/>
      <c r="RE73" s="36"/>
      <c r="RF73" s="36"/>
      <c r="RG73" s="36"/>
      <c r="RH73" s="36"/>
      <c r="RI73" s="36"/>
      <c r="RJ73" s="52"/>
      <c r="RK73" s="38"/>
      <c r="RL73" s="52"/>
      <c r="RM73" s="32"/>
      <c r="RN73" s="36"/>
      <c r="RO73" s="1049"/>
      <c r="RP73" s="32"/>
      <c r="RQ73" s="36"/>
      <c r="RR73" s="1049"/>
      <c r="RS73" s="1049"/>
      <c r="RT73" s="38"/>
      <c r="RU73" s="36"/>
      <c r="RV73" s="36"/>
      <c r="RW73" s="38"/>
      <c r="RX73" s="1042"/>
      <c r="RY73" s="38"/>
      <c r="RZ73" s="38"/>
      <c r="SA73" s="1042"/>
      <c r="SB73" s="53"/>
      <c r="SC73" s="1042"/>
      <c r="SD73" s="1042"/>
      <c r="SE73" s="1042"/>
      <c r="SF73" s="1042"/>
      <c r="SG73" s="1042"/>
      <c r="SH73" s="1042"/>
      <c r="SI73" s="37"/>
      <c r="SJ73" s="37"/>
      <c r="SK73" s="55"/>
      <c r="SL73" s="37"/>
      <c r="SM73" s="1042"/>
      <c r="SN73" s="1042">
        <v>1.89</v>
      </c>
      <c r="SO73" s="1042">
        <v>1.95</v>
      </c>
      <c r="SP73" s="1042">
        <f t="shared" si="307"/>
        <v>1.89</v>
      </c>
      <c r="SQ73" s="1042">
        <v>1.96</v>
      </c>
      <c r="SR73" s="380">
        <f t="shared" si="311"/>
        <v>3.703703703703707E-2</v>
      </c>
      <c r="SS73" s="1051"/>
      <c r="ST73" s="1051"/>
      <c r="SU73" s="1051"/>
      <c r="SV73" s="1051"/>
      <c r="SW73" s="1051"/>
      <c r="SX73" s="1051"/>
      <c r="SY73" s="1051"/>
      <c r="SZ73" s="1051"/>
      <c r="TA73" s="1051"/>
      <c r="TB73" s="1051"/>
      <c r="TC73" s="1051"/>
      <c r="TD73" s="1051"/>
      <c r="TE73" s="1051"/>
      <c r="TF73" s="1051"/>
      <c r="TG73" s="1051"/>
      <c r="TH73" s="1051"/>
      <c r="TI73" s="1051"/>
      <c r="TJ73" s="1051"/>
      <c r="TK73" s="1051"/>
      <c r="TL73" s="1051"/>
      <c r="TM73" s="1051"/>
      <c r="TN73" s="1051"/>
      <c r="TO73" s="1051"/>
      <c r="TP73" s="1051"/>
      <c r="TQ73" s="1051"/>
      <c r="TR73" s="1051"/>
      <c r="TS73" s="1051"/>
      <c r="TT73" s="1051"/>
      <c r="TU73" s="1051"/>
      <c r="TV73" s="1051"/>
      <c r="TW73" s="1051"/>
      <c r="TX73" s="1051"/>
      <c r="TY73" s="1051"/>
      <c r="TZ73" s="1051"/>
      <c r="UA73" s="1051"/>
      <c r="UB73" s="1051"/>
      <c r="UC73" s="1051"/>
      <c r="UD73" s="1051"/>
      <c r="UE73" s="1051"/>
      <c r="UF73" s="1051"/>
      <c r="UG73" s="1051"/>
      <c r="UH73" s="1051"/>
      <c r="UI73" s="1051"/>
      <c r="UJ73" s="1051"/>
      <c r="UK73" s="1051">
        <v>1.91</v>
      </c>
      <c r="UL73" s="56">
        <v>1.92</v>
      </c>
      <c r="UM73" s="1051">
        <f t="shared" si="308"/>
        <v>1.91</v>
      </c>
      <c r="UN73" s="1051">
        <v>1.94</v>
      </c>
      <c r="UO73" s="1160">
        <f t="shared" si="235"/>
        <v>1.5706806282722526E-2</v>
      </c>
      <c r="UP73" s="56"/>
      <c r="UQ73" s="56"/>
      <c r="UR73" s="56"/>
      <c r="US73" s="56"/>
      <c r="UT73" s="56"/>
      <c r="UU73" s="56"/>
      <c r="UV73" s="56"/>
      <c r="UW73" s="56"/>
      <c r="UX73" s="56"/>
      <c r="UY73" s="56"/>
      <c r="UZ73" s="56"/>
      <c r="VA73" s="56"/>
      <c r="VB73" s="56"/>
      <c r="VC73" s="56"/>
      <c r="VD73" s="136"/>
      <c r="VE73" s="66"/>
      <c r="VF73" s="371"/>
      <c r="VG73" s="66"/>
      <c r="VH73" s="56"/>
      <c r="VI73" s="371"/>
      <c r="VJ73" s="371"/>
      <c r="VK73" s="371"/>
      <c r="VL73" s="371"/>
      <c r="VM73" s="371"/>
      <c r="VN73" s="371"/>
      <c r="VO73" s="188"/>
      <c r="VP73" s="371"/>
      <c r="VQ73" s="1052"/>
      <c r="VR73" s="1052"/>
      <c r="VS73" s="1052"/>
      <c r="VT73" s="136"/>
      <c r="VU73" s="56"/>
      <c r="VV73" s="1051"/>
      <c r="VW73" s="1051"/>
      <c r="VX73" s="1052"/>
      <c r="VY73" s="136"/>
      <c r="VZ73" s="56"/>
      <c r="WA73" s="1051"/>
      <c r="WB73" s="136"/>
      <c r="WC73" s="371"/>
      <c r="WD73" s="1052"/>
      <c r="WE73" s="1052"/>
      <c r="WF73" s="1052"/>
      <c r="WG73" s="1052"/>
      <c r="WH73" s="1051"/>
      <c r="WI73" s="1051"/>
      <c r="WJ73" s="1051"/>
      <c r="WK73" s="136"/>
      <c r="WL73" s="56"/>
      <c r="WM73" s="1051"/>
      <c r="WN73" s="1051"/>
      <c r="WO73" s="1051"/>
      <c r="WP73" s="1051"/>
      <c r="WQ73" s="1051"/>
      <c r="WR73" s="1051"/>
      <c r="WS73" s="1051"/>
      <c r="WT73" s="56"/>
      <c r="WU73" s="56"/>
      <c r="WV73" s="1051"/>
      <c r="WW73" s="1051"/>
      <c r="WX73" s="1051"/>
      <c r="WY73" s="1051"/>
      <c r="WZ73" s="1051"/>
      <c r="XA73" s="1051"/>
      <c r="XB73" s="371"/>
      <c r="XC73" s="1052"/>
      <c r="XD73" s="1052"/>
      <c r="XE73" s="1051"/>
      <c r="XF73" s="56"/>
      <c r="XG73" s="56">
        <v>1.93</v>
      </c>
      <c r="XH73" s="1051"/>
      <c r="XI73" s="1051"/>
      <c r="XJ73" s="1051"/>
      <c r="XK73" s="1051">
        <v>1.95</v>
      </c>
      <c r="XL73" s="1051">
        <f t="shared" si="318"/>
        <v>1.93</v>
      </c>
      <c r="XM73" s="1051"/>
      <c r="XN73" s="1051">
        <v>1.99</v>
      </c>
      <c r="XO73" s="380">
        <f t="shared" si="248"/>
        <v>-1</v>
      </c>
      <c r="XP73" s="380">
        <f t="shared" si="249"/>
        <v>3.1088082901554431E-2</v>
      </c>
      <c r="XQ73" s="966"/>
      <c r="XR73" s="53"/>
      <c r="XS73" s="1042"/>
      <c r="XT73" s="53"/>
      <c r="XU73" s="53"/>
      <c r="XV73" s="56"/>
      <c r="XW73" s="56"/>
      <c r="XX73" s="1051"/>
      <c r="XY73" s="56"/>
      <c r="XZ73" s="56"/>
      <c r="YA73" s="56"/>
      <c r="YB73" s="56"/>
      <c r="YC73" s="56"/>
      <c r="YD73" s="1052"/>
      <c r="YE73" s="371"/>
      <c r="YF73" s="1052"/>
      <c r="YG73" s="1052"/>
      <c r="YH73" s="1052"/>
      <c r="YI73" s="1051"/>
      <c r="YJ73" s="1051"/>
      <c r="YK73" s="56">
        <v>1.79</v>
      </c>
      <c r="YL73" s="33">
        <v>1.82</v>
      </c>
      <c r="YM73" s="33">
        <f t="shared" si="325"/>
        <v>1.79</v>
      </c>
      <c r="YN73" s="1051">
        <v>1.85</v>
      </c>
      <c r="YO73" s="894">
        <f t="shared" si="326"/>
        <v>3.3519553072625725E-2</v>
      </c>
      <c r="YP73" s="1051"/>
      <c r="YQ73" s="1051"/>
      <c r="YR73" s="53"/>
      <c r="YS73" s="1042"/>
      <c r="YT73" s="56"/>
      <c r="YU73" s="56"/>
      <c r="YV73" s="56"/>
      <c r="YW73" s="56"/>
      <c r="YX73" s="1042"/>
      <c r="YY73" s="56"/>
      <c r="YZ73" s="1042"/>
      <c r="ZA73" s="56"/>
      <c r="ZB73" s="56"/>
      <c r="ZC73" s="56"/>
      <c r="ZD73" s="56"/>
      <c r="ZE73" s="56"/>
      <c r="ZF73" s="1051">
        <v>1.92</v>
      </c>
      <c r="ZG73" s="1051">
        <v>1.95</v>
      </c>
      <c r="ZH73" s="1051">
        <f t="shared" si="327"/>
        <v>1.92</v>
      </c>
      <c r="ZI73" s="1051"/>
      <c r="ZJ73" s="894">
        <f t="shared" si="328"/>
        <v>-1</v>
      </c>
      <c r="ZK73" s="56"/>
      <c r="ZL73" s="56"/>
      <c r="ZM73" s="56"/>
      <c r="ZN73" s="56"/>
      <c r="ZO73" s="56"/>
      <c r="ZP73" s="56"/>
      <c r="ZQ73" s="56"/>
      <c r="ZR73" s="56"/>
      <c r="ZS73" s="56"/>
      <c r="ZT73" s="56"/>
      <c r="ZU73" s="56"/>
      <c r="ZV73" s="56"/>
      <c r="ZW73" s="1052"/>
      <c r="ZX73" s="371"/>
      <c r="ZY73" s="1051"/>
      <c r="ZZ73" s="1052"/>
      <c r="AAA73" s="1051"/>
      <c r="AAB73" s="56">
        <v>1.88</v>
      </c>
      <c r="AAC73" s="1051">
        <v>1.9</v>
      </c>
      <c r="AAD73" s="1051">
        <f t="shared" si="309"/>
        <v>1.88</v>
      </c>
      <c r="AAE73" s="1051">
        <v>1.91</v>
      </c>
      <c r="AAF73" s="966">
        <f t="shared" si="329"/>
        <v>1.5957446808510654E-2</v>
      </c>
      <c r="AAG73" s="53"/>
      <c r="AAH73" s="1042"/>
      <c r="AAI73" s="1042"/>
      <c r="AAJ73" s="1042"/>
      <c r="AAK73" s="1051"/>
      <c r="AAL73" s="1042"/>
      <c r="AAM73" s="1042"/>
      <c r="AAN73" s="1042"/>
      <c r="AAO73" s="1042"/>
      <c r="AAP73" s="1042"/>
      <c r="AAQ73" s="1042"/>
      <c r="AAR73" s="1042"/>
      <c r="AAS73" s="1042"/>
      <c r="AAT73" s="1042"/>
      <c r="AAU73" s="1042"/>
      <c r="AAV73" s="1042"/>
      <c r="AAW73" s="1042">
        <v>2.2309999999999999</v>
      </c>
      <c r="AAX73" s="1042"/>
      <c r="AAY73" s="9">
        <v>2.2799999999999998</v>
      </c>
      <c r="AAZ73" s="9">
        <f t="shared" si="330"/>
        <v>2.2309999999999999</v>
      </c>
      <c r="ABA73" s="9">
        <v>2.3199999999999998</v>
      </c>
      <c r="ABB73" s="1653">
        <f t="shared" si="331"/>
        <v>3.9892424921559824E-2</v>
      </c>
      <c r="ABC73" s="9">
        <v>1.33</v>
      </c>
      <c r="ABD73" s="9">
        <f t="shared" si="272"/>
        <v>1.33</v>
      </c>
      <c r="ABE73" s="9">
        <v>1.34</v>
      </c>
      <c r="ABF73" s="1652">
        <f t="shared" si="273"/>
        <v>7.5187969924812095E-3</v>
      </c>
      <c r="ABG73" s="10">
        <v>1.33</v>
      </c>
      <c r="ABH73" s="10">
        <f t="shared" si="274"/>
        <v>1.33</v>
      </c>
      <c r="ABI73" s="10">
        <v>1.37</v>
      </c>
      <c r="ABJ73" s="1652">
        <f t="shared" si="275"/>
        <v>3.0075187969924838E-2</v>
      </c>
      <c r="ABK73" s="1709">
        <v>1.32</v>
      </c>
      <c r="ABL73" s="10">
        <f t="shared" si="276"/>
        <v>1.32</v>
      </c>
      <c r="ABM73" s="10">
        <v>1.31</v>
      </c>
      <c r="ABN73" s="1652">
        <f t="shared" si="277"/>
        <v>-7.575757575757582E-3</v>
      </c>
      <c r="ABO73" s="36"/>
      <c r="ABP73" s="29"/>
      <c r="ABQ73" s="36"/>
      <c r="ABR73" s="36"/>
      <c r="ABS73" s="36"/>
      <c r="ABT73" s="36"/>
      <c r="ABU73" s="36"/>
      <c r="ABV73" s="36"/>
      <c r="ABW73" s="40"/>
      <c r="ABX73" s="40"/>
      <c r="ABY73" s="40"/>
      <c r="ABZ73" s="69"/>
      <c r="ACA73" s="40"/>
      <c r="ACB73" s="40"/>
      <c r="ACC73" s="38"/>
      <c r="ACD73" s="38"/>
      <c r="ACE73" s="38"/>
      <c r="ACF73" s="38"/>
    </row>
    <row r="74" spans="1:760" s="4" customFormat="1" ht="44" thickBot="1" x14ac:dyDescent="0.4">
      <c r="A74" s="902">
        <v>69</v>
      </c>
      <c r="B74" s="53" t="s">
        <v>18</v>
      </c>
      <c r="C74" s="53" t="s">
        <v>1254</v>
      </c>
      <c r="D74" s="53" t="s">
        <v>2307</v>
      </c>
      <c r="E74" s="53" t="s">
        <v>3993</v>
      </c>
      <c r="F74" s="53" t="s">
        <v>2651</v>
      </c>
      <c r="G74" s="53" t="s">
        <v>2652</v>
      </c>
      <c r="H74" s="29"/>
      <c r="I74" s="29"/>
      <c r="J74" s="29"/>
      <c r="K74" s="29"/>
      <c r="L74" s="29"/>
      <c r="M74" s="29"/>
      <c r="N74" s="29"/>
      <c r="O74" s="29"/>
      <c r="P74" s="29"/>
      <c r="Q74" s="29"/>
      <c r="R74" s="29"/>
      <c r="S74" s="29"/>
      <c r="T74" s="29"/>
      <c r="U74" s="29"/>
      <c r="V74" s="29"/>
      <c r="W74" s="29"/>
      <c r="X74" s="29"/>
      <c r="Y74" s="29"/>
      <c r="Z74" s="29"/>
      <c r="AA74" s="29"/>
      <c r="AB74" s="29"/>
      <c r="AC74" s="29"/>
      <c r="AD74" s="29"/>
      <c r="AE74" s="29"/>
      <c r="AF74" s="29"/>
      <c r="AG74" s="29"/>
      <c r="AH74" s="29"/>
      <c r="AI74" s="29"/>
      <c r="AJ74" s="29"/>
      <c r="AK74" s="371"/>
      <c r="AL74" s="371"/>
      <c r="AM74" s="371"/>
      <c r="AN74" s="136"/>
      <c r="AO74" s="371"/>
      <c r="AP74" s="188"/>
      <c r="AQ74" s="27"/>
      <c r="AR74" s="1148"/>
      <c r="AS74" s="966"/>
      <c r="AT74" s="29"/>
      <c r="AU74" s="29"/>
      <c r="AV74" s="29"/>
      <c r="AW74" s="29"/>
      <c r="AX74" s="29"/>
      <c r="AY74" s="29"/>
      <c r="AZ74" s="29"/>
      <c r="BA74" s="29"/>
      <c r="BB74" s="29"/>
      <c r="BC74" s="29"/>
      <c r="BD74" s="29"/>
      <c r="BE74" s="29"/>
      <c r="BF74" s="29"/>
      <c r="BG74" s="29"/>
      <c r="BH74" s="29"/>
      <c r="BI74" s="29"/>
      <c r="BJ74" s="29"/>
      <c r="BK74" s="29"/>
      <c r="BL74" s="29"/>
      <c r="BM74" s="29"/>
      <c r="BN74" s="29"/>
      <c r="BO74" s="29"/>
      <c r="BP74" s="29"/>
      <c r="BQ74" s="29"/>
      <c r="BR74" s="29"/>
      <c r="BS74" s="29"/>
      <c r="BT74" s="29"/>
      <c r="BU74" s="29"/>
      <c r="BV74" s="29"/>
      <c r="BW74" s="29"/>
      <c r="BX74" s="29"/>
      <c r="BY74" s="29"/>
      <c r="BZ74" s="29"/>
      <c r="CA74" s="29"/>
      <c r="CB74" s="29"/>
      <c r="CC74" s="29"/>
      <c r="CD74" s="29"/>
      <c r="CE74" s="29"/>
      <c r="CF74" s="29"/>
      <c r="CG74" s="29"/>
      <c r="CH74" s="29"/>
      <c r="CI74" s="29"/>
      <c r="CJ74" s="29"/>
      <c r="CK74" s="29"/>
      <c r="CL74" s="29"/>
      <c r="CM74" s="29"/>
      <c r="CN74" s="29"/>
      <c r="CO74" s="29"/>
      <c r="CP74" s="29"/>
      <c r="CQ74" s="29"/>
      <c r="CR74" s="29"/>
      <c r="CS74" s="29"/>
      <c r="CT74" s="29"/>
      <c r="CU74" s="29"/>
      <c r="CV74" s="29"/>
      <c r="CW74" s="29"/>
      <c r="CX74" s="29"/>
      <c r="CY74" s="29"/>
      <c r="CZ74" s="29"/>
      <c r="DA74" s="29"/>
      <c r="DB74" s="29"/>
      <c r="DC74" s="29"/>
      <c r="DD74" s="37"/>
      <c r="DE74" s="58"/>
      <c r="DF74" s="36"/>
      <c r="DG74" s="1049"/>
      <c r="DH74" s="32"/>
      <c r="DI74" s="58"/>
      <c r="DJ74" s="966"/>
      <c r="DK74" s="29"/>
      <c r="DL74" s="29"/>
      <c r="DM74" s="29"/>
      <c r="DN74" s="29"/>
      <c r="DO74" s="29"/>
      <c r="DP74" s="29"/>
      <c r="DQ74" s="29"/>
      <c r="DR74" s="29"/>
      <c r="DS74" s="29"/>
      <c r="DT74" s="29"/>
      <c r="DU74" s="29"/>
      <c r="DV74" s="29"/>
      <c r="DW74" s="29"/>
      <c r="DX74" s="29"/>
      <c r="DY74" s="29"/>
      <c r="DZ74" s="29"/>
      <c r="EA74" s="29"/>
      <c r="EB74" s="29"/>
      <c r="EC74" s="29"/>
      <c r="ED74" s="29"/>
      <c r="EE74" s="29"/>
      <c r="EF74" s="29"/>
      <c r="EG74" s="29"/>
      <c r="EH74" s="29"/>
      <c r="EI74" s="29"/>
      <c r="EJ74" s="29"/>
      <c r="EK74" s="29"/>
      <c r="EL74" s="29"/>
      <c r="EM74" s="29"/>
      <c r="EN74" s="29"/>
      <c r="EO74" s="29"/>
      <c r="EP74" s="29"/>
      <c r="EQ74" s="29"/>
      <c r="ER74" s="32"/>
      <c r="ES74" s="29"/>
      <c r="ET74" s="29"/>
      <c r="EU74" s="29"/>
      <c r="EV74" s="1049"/>
      <c r="EW74" s="59"/>
      <c r="EX74" s="52"/>
      <c r="EY74" s="37"/>
      <c r="EZ74" s="202"/>
      <c r="FA74" s="29"/>
      <c r="FB74" s="29"/>
      <c r="FC74" s="29"/>
      <c r="FD74" s="29"/>
      <c r="FE74" s="29"/>
      <c r="FF74" s="29"/>
      <c r="FG74" s="29"/>
      <c r="FH74" s="29"/>
      <c r="FI74" s="29"/>
      <c r="FJ74" s="29"/>
      <c r="FK74" s="29"/>
      <c r="FL74" s="29"/>
      <c r="FM74" s="29"/>
      <c r="FN74" s="29"/>
      <c r="FO74" s="29"/>
      <c r="FP74" s="29"/>
      <c r="FQ74" s="29"/>
      <c r="FR74" s="29"/>
      <c r="FS74" s="29"/>
      <c r="FT74" s="29"/>
      <c r="FU74" s="29"/>
      <c r="FV74" s="29"/>
      <c r="FW74" s="29"/>
      <c r="FX74" s="29"/>
      <c r="FY74" s="29"/>
      <c r="FZ74" s="29"/>
      <c r="GA74" s="29"/>
      <c r="GB74" s="29"/>
      <c r="GC74" s="29"/>
      <c r="GD74" s="29"/>
      <c r="GE74" s="29"/>
      <c r="GF74" s="29"/>
      <c r="GG74" s="29"/>
      <c r="GH74" s="29"/>
      <c r="GI74" s="29"/>
      <c r="GJ74" s="29"/>
      <c r="GK74" s="29"/>
      <c r="GL74" s="29"/>
      <c r="GM74" s="29"/>
      <c r="GN74" s="29"/>
      <c r="GO74" s="29"/>
      <c r="GP74" s="29"/>
      <c r="GQ74" s="29"/>
      <c r="GR74" s="58"/>
      <c r="GS74" s="58"/>
      <c r="GT74" s="36"/>
      <c r="GU74" s="36"/>
      <c r="GV74" s="59"/>
      <c r="GW74" s="59"/>
      <c r="GX74" s="59"/>
      <c r="GY74" s="380"/>
      <c r="HZ74" s="29"/>
      <c r="IA74" s="29"/>
      <c r="IB74" s="29"/>
      <c r="IC74" s="29"/>
      <c r="ID74" s="29"/>
      <c r="IE74" s="29"/>
      <c r="IF74" s="29"/>
      <c r="IG74" s="29"/>
      <c r="IH74" s="29"/>
      <c r="II74" s="29"/>
      <c r="IJ74" s="29"/>
      <c r="IK74" s="29"/>
      <c r="IL74" s="29"/>
      <c r="IM74" s="29"/>
      <c r="IN74" s="29"/>
      <c r="IO74" s="29"/>
      <c r="IP74" s="29"/>
      <c r="IQ74" s="29"/>
      <c r="IR74" s="29"/>
      <c r="IS74" s="29"/>
      <c r="IT74" s="29"/>
      <c r="IU74" s="29"/>
      <c r="IV74" s="29"/>
      <c r="IW74" s="29"/>
      <c r="IX74" s="29"/>
      <c r="IY74" s="29"/>
      <c r="IZ74" s="29"/>
      <c r="JA74" s="29"/>
      <c r="JB74" s="29"/>
      <c r="JC74" s="29"/>
      <c r="JD74" s="29"/>
      <c r="JE74" s="29"/>
      <c r="JF74" s="29"/>
      <c r="JG74" s="32"/>
      <c r="JH74" s="29"/>
      <c r="JI74" s="29"/>
      <c r="JJ74" s="29"/>
      <c r="JK74" s="29"/>
      <c r="JL74" s="29"/>
      <c r="JM74" s="32"/>
      <c r="JN74" s="36"/>
      <c r="JO74" s="58"/>
      <c r="JP74" s="36"/>
      <c r="JQ74" s="55"/>
      <c r="JR74" s="55"/>
      <c r="JS74" s="1042"/>
      <c r="JT74" s="55"/>
      <c r="JU74" s="1148"/>
      <c r="JV74" s="53"/>
      <c r="JW74" s="38"/>
      <c r="JX74" s="27"/>
      <c r="JY74" s="53"/>
      <c r="JZ74" s="1042"/>
      <c r="KA74" s="53"/>
      <c r="KB74" s="27"/>
      <c r="KC74" s="53"/>
      <c r="KD74" s="53"/>
      <c r="KE74" s="1042"/>
      <c r="KF74" s="1042"/>
      <c r="KG74" s="53"/>
      <c r="KH74" s="1042"/>
      <c r="KI74" s="53"/>
      <c r="KJ74" s="53"/>
      <c r="KK74" s="1042"/>
      <c r="KL74" s="53"/>
      <c r="KM74" s="1653"/>
      <c r="KN74" s="29"/>
      <c r="KO74" s="29"/>
      <c r="KP74" s="29"/>
      <c r="KQ74" s="29"/>
      <c r="KR74" s="29"/>
      <c r="KS74" s="29"/>
      <c r="KT74" s="29"/>
      <c r="KU74" s="29"/>
      <c r="KV74" s="29"/>
      <c r="KW74" s="29"/>
      <c r="KX74" s="29"/>
      <c r="KY74" s="29"/>
      <c r="KZ74" s="29"/>
      <c r="LA74" s="29"/>
      <c r="LB74" s="29"/>
      <c r="LC74" s="29"/>
      <c r="LD74" s="29"/>
      <c r="LE74" s="29"/>
      <c r="LF74" s="29"/>
      <c r="LG74" s="29"/>
      <c r="LH74" s="29"/>
      <c r="LI74" s="29"/>
      <c r="LJ74" s="29"/>
      <c r="LK74" s="29"/>
      <c r="LL74" s="29"/>
      <c r="LM74" s="29"/>
      <c r="LN74" s="29"/>
      <c r="LO74" s="29"/>
      <c r="LP74" s="29"/>
      <c r="LQ74" s="29"/>
      <c r="LR74" s="29"/>
      <c r="LS74" s="29"/>
      <c r="LT74" s="29"/>
      <c r="LU74" s="29"/>
      <c r="LV74" s="29"/>
      <c r="LW74" s="29"/>
      <c r="LX74" s="29"/>
      <c r="LY74" s="29"/>
      <c r="LZ74" s="29"/>
      <c r="MA74" s="29"/>
      <c r="MB74" s="29"/>
      <c r="MC74" s="36"/>
      <c r="MD74" s="29"/>
      <c r="ME74" s="36"/>
      <c r="MF74" s="32"/>
      <c r="MG74" s="59"/>
      <c r="MH74" s="36"/>
      <c r="MI74" s="36"/>
      <c r="MJ74" s="59"/>
      <c r="MK74" s="59"/>
      <c r="ML74" s="36"/>
      <c r="MM74" s="55"/>
      <c r="MN74" s="55"/>
      <c r="MO74" s="1042"/>
      <c r="MP74" s="55"/>
      <c r="MQ74" s="1148"/>
      <c r="MR74" s="53"/>
      <c r="MS74" s="38"/>
      <c r="MT74" s="1148"/>
      <c r="MU74" s="53"/>
      <c r="MV74" s="64"/>
      <c r="MW74" s="53"/>
      <c r="MX74" s="1042"/>
      <c r="MY74" s="27"/>
      <c r="MZ74" s="913"/>
      <c r="NA74" s="1042"/>
      <c r="NB74" s="1042"/>
      <c r="NC74" s="1042"/>
      <c r="ND74" s="53"/>
      <c r="NE74" s="53"/>
      <c r="NF74" s="53"/>
      <c r="NG74" s="53"/>
      <c r="NH74" s="894"/>
      <c r="NP74" s="29"/>
      <c r="NQ74" s="29"/>
      <c r="NR74" s="29"/>
      <c r="NS74" s="29"/>
      <c r="NT74" s="29"/>
      <c r="NU74" s="29"/>
      <c r="NV74" s="29"/>
      <c r="NW74" s="29"/>
      <c r="NX74" s="29"/>
      <c r="NY74" s="29"/>
      <c r="NZ74" s="29"/>
      <c r="OA74" s="29"/>
      <c r="OB74" s="29"/>
      <c r="OC74" s="29"/>
      <c r="OD74" s="29"/>
      <c r="OE74" s="29"/>
      <c r="OF74" s="29"/>
      <c r="OG74" s="29"/>
      <c r="OH74" s="29"/>
      <c r="OI74" s="29"/>
      <c r="OJ74" s="29"/>
      <c r="OK74" s="29"/>
      <c r="OL74" s="29"/>
      <c r="OM74" s="29"/>
      <c r="ON74" s="29"/>
      <c r="OO74" s="29"/>
      <c r="OP74" s="29"/>
      <c r="OQ74" s="29"/>
      <c r="OR74" s="29"/>
      <c r="OS74" s="29"/>
      <c r="OT74" s="29"/>
      <c r="OU74" s="29"/>
      <c r="OV74" s="29"/>
      <c r="OW74" s="29"/>
      <c r="OX74" s="29"/>
      <c r="OY74" s="29"/>
      <c r="OZ74" s="29"/>
      <c r="PA74" s="29"/>
      <c r="PB74" s="29"/>
      <c r="PC74" s="1049"/>
      <c r="PD74" s="36"/>
      <c r="PE74" s="36"/>
      <c r="PF74" s="36"/>
      <c r="PG74" s="36"/>
      <c r="PH74" s="36"/>
      <c r="PI74" s="55"/>
      <c r="PJ74" s="55"/>
      <c r="PK74" s="55"/>
      <c r="PL74" s="38"/>
      <c r="PM74" s="55"/>
      <c r="PN74" s="1148"/>
      <c r="PO74" s="55"/>
      <c r="PP74" s="38"/>
      <c r="PQ74" s="1148"/>
      <c r="PR74" s="55"/>
      <c r="PS74" s="1148"/>
      <c r="PT74" s="55"/>
      <c r="PU74" s="55"/>
      <c r="PV74" s="55"/>
      <c r="PW74" s="38"/>
      <c r="PX74" s="1042"/>
      <c r="PY74" s="38"/>
      <c r="PZ74" s="1042"/>
      <c r="QA74" s="38"/>
      <c r="QB74" s="55"/>
      <c r="QC74" s="55"/>
      <c r="QD74" s="27"/>
      <c r="QE74" s="27"/>
      <c r="QF74" s="53"/>
      <c r="QG74" s="38"/>
      <c r="QH74" s="53"/>
      <c r="QI74" s="55"/>
      <c r="QJ74" s="55"/>
      <c r="QK74" s="894"/>
      <c r="QL74" s="1148"/>
      <c r="QM74" s="64"/>
      <c r="QN74" s="64"/>
      <c r="QO74" s="64"/>
      <c r="QP74" s="64"/>
      <c r="QQ74" s="64"/>
      <c r="QR74" s="64"/>
      <c r="QS74" s="64"/>
      <c r="QT74" s="64"/>
      <c r="QU74" s="64"/>
      <c r="QV74" s="64"/>
      <c r="QW74" s="64"/>
      <c r="QX74" s="64"/>
      <c r="QY74" s="64"/>
      <c r="QZ74" s="1042"/>
      <c r="RA74" s="64"/>
      <c r="RB74" s="55"/>
      <c r="RC74" s="55"/>
      <c r="RD74" s="55"/>
      <c r="RE74" s="55"/>
      <c r="RF74" s="55"/>
      <c r="RG74" s="55"/>
      <c r="RH74" s="55"/>
      <c r="RI74" s="55"/>
      <c r="RJ74" s="53"/>
      <c r="RK74" s="38"/>
      <c r="RL74" s="53"/>
      <c r="RM74" s="913"/>
      <c r="RN74" s="55"/>
      <c r="RO74" s="1042"/>
      <c r="RP74" s="1148"/>
      <c r="RQ74" s="55"/>
      <c r="RR74" s="38"/>
      <c r="RS74" s="55"/>
      <c r="RT74" s="38"/>
      <c r="RU74" s="55"/>
      <c r="RV74" s="53"/>
      <c r="RW74" s="38"/>
      <c r="RX74" s="1042"/>
      <c r="RY74" s="38"/>
      <c r="RZ74" s="38"/>
      <c r="SA74" s="53"/>
      <c r="SB74" s="53"/>
      <c r="SC74" s="53"/>
      <c r="SD74" s="1042"/>
      <c r="SE74" s="53"/>
      <c r="SF74" s="1042"/>
      <c r="SG74" s="53"/>
      <c r="SH74" s="53"/>
      <c r="SI74" s="55"/>
      <c r="SJ74" s="55"/>
      <c r="SK74" s="55"/>
      <c r="SL74" s="371"/>
      <c r="SM74" s="53"/>
      <c r="SN74" s="53">
        <v>2.04</v>
      </c>
      <c r="SO74" s="53" t="s">
        <v>1159</v>
      </c>
      <c r="SP74" s="53">
        <f t="shared" si="307"/>
        <v>2.04</v>
      </c>
      <c r="SQ74" s="53" t="s">
        <v>1159</v>
      </c>
      <c r="SR74" s="380"/>
      <c r="SS74" s="53"/>
      <c r="ST74" s="53"/>
      <c r="SU74" s="53"/>
      <c r="SV74" s="53"/>
      <c r="SW74" s="53"/>
      <c r="SX74" s="53"/>
      <c r="SY74" s="53"/>
      <c r="SZ74" s="53"/>
      <c r="TA74" s="53"/>
      <c r="TB74" s="53"/>
      <c r="TC74" s="53"/>
      <c r="TD74" s="53"/>
      <c r="TE74" s="53"/>
      <c r="TF74" s="53"/>
      <c r="TG74" s="53"/>
      <c r="TH74" s="53"/>
      <c r="TI74" s="53"/>
      <c r="TJ74" s="53"/>
      <c r="TK74" s="53"/>
      <c r="TL74" s="53"/>
      <c r="TM74" s="53"/>
      <c r="TN74" s="53"/>
      <c r="TO74" s="53"/>
      <c r="TP74" s="53"/>
      <c r="TQ74" s="53"/>
      <c r="TR74" s="53"/>
      <c r="TS74" s="53"/>
      <c r="TT74" s="53"/>
      <c r="TU74" s="53"/>
      <c r="TV74" s="53"/>
      <c r="TW74" s="53"/>
      <c r="TX74" s="53"/>
      <c r="TY74" s="53"/>
      <c r="TZ74" s="53"/>
      <c r="UA74" s="53"/>
      <c r="UB74" s="53"/>
      <c r="UC74" s="53"/>
      <c r="UD74" s="53"/>
      <c r="UE74" s="53"/>
      <c r="UF74" s="53"/>
      <c r="UG74" s="53"/>
      <c r="UH74" s="53"/>
      <c r="UI74" s="53"/>
      <c r="UJ74" s="53"/>
      <c r="UK74" s="53">
        <v>2.12</v>
      </c>
      <c r="UL74" s="1042" t="s">
        <v>1159</v>
      </c>
      <c r="UM74" s="1042">
        <f t="shared" si="308"/>
        <v>2.12</v>
      </c>
      <c r="UN74" s="53" t="s">
        <v>1159</v>
      </c>
      <c r="UO74" s="894"/>
      <c r="UP74" s="52"/>
      <c r="UQ74" s="52"/>
      <c r="UR74" s="52"/>
      <c r="US74" s="52"/>
      <c r="UT74" s="52"/>
      <c r="UU74" s="52"/>
      <c r="UV74" s="52"/>
      <c r="UW74" s="52"/>
      <c r="UX74" s="52"/>
      <c r="UY74" s="52"/>
      <c r="UZ74" s="52"/>
      <c r="VA74" s="52"/>
      <c r="VB74" s="52"/>
      <c r="VC74" s="52"/>
      <c r="VD74" s="29"/>
      <c r="VE74" s="58"/>
      <c r="VF74" s="36"/>
      <c r="VG74" s="58"/>
      <c r="VH74" s="52"/>
      <c r="VI74" s="36"/>
      <c r="VJ74" s="36"/>
      <c r="VK74" s="55"/>
      <c r="VL74" s="36"/>
      <c r="VM74" s="36"/>
      <c r="VN74" s="55"/>
      <c r="VO74" s="1148"/>
      <c r="VP74" s="36"/>
      <c r="VQ74" s="38"/>
      <c r="VR74" s="38"/>
      <c r="VS74" s="38"/>
      <c r="VT74" s="64"/>
      <c r="VU74" s="53"/>
      <c r="VV74" s="1042"/>
      <c r="VW74" s="1042"/>
      <c r="VX74" s="1042"/>
      <c r="VY74" s="913"/>
      <c r="VZ74" s="53"/>
      <c r="WA74" s="1042"/>
      <c r="WB74" s="913"/>
      <c r="WC74" s="53"/>
      <c r="WD74" s="1042"/>
      <c r="WE74" s="1042"/>
      <c r="WF74" s="1042"/>
      <c r="WG74" s="1042"/>
      <c r="WH74" s="1042"/>
      <c r="WI74" s="1042"/>
      <c r="WJ74" s="1042"/>
      <c r="WK74" s="913"/>
      <c r="WL74" s="53"/>
      <c r="WM74" s="1042"/>
      <c r="WN74" s="53"/>
      <c r="WO74" s="53"/>
      <c r="WP74" s="53"/>
      <c r="WQ74" s="53"/>
      <c r="WR74" s="53"/>
      <c r="WS74" s="53"/>
      <c r="WT74" s="53"/>
      <c r="WU74" s="53"/>
      <c r="WV74" s="53"/>
      <c r="WW74" s="1042"/>
      <c r="WX74" s="1042"/>
      <c r="WY74" s="1042"/>
      <c r="WZ74" s="53"/>
      <c r="XA74" s="53"/>
      <c r="XB74" s="55"/>
      <c r="XC74" s="55"/>
      <c r="XD74" s="55"/>
      <c r="XE74" s="53"/>
      <c r="XF74" s="53"/>
      <c r="XG74" s="53" t="s">
        <v>1159</v>
      </c>
      <c r="XH74" s="53"/>
      <c r="XI74" s="53"/>
      <c r="XJ74" s="53"/>
      <c r="XK74" s="53" t="s">
        <v>1159</v>
      </c>
      <c r="XL74" s="53" t="s">
        <v>1159</v>
      </c>
      <c r="XM74" s="53"/>
      <c r="XN74" s="53" t="s">
        <v>1159</v>
      </c>
      <c r="XO74" s="380"/>
      <c r="XP74" s="380"/>
      <c r="XQ74" s="380"/>
      <c r="XR74" s="53"/>
      <c r="XS74" s="1042"/>
      <c r="XT74" s="1042"/>
      <c r="XU74" s="53"/>
      <c r="XV74" s="53"/>
      <c r="XW74" s="1042"/>
      <c r="XX74" s="1042"/>
      <c r="XY74" s="1042"/>
      <c r="XZ74" s="1042"/>
      <c r="YA74" s="1042"/>
      <c r="YB74" s="1042"/>
      <c r="YC74" s="1042"/>
      <c r="YD74" s="55"/>
      <c r="YE74" s="55"/>
      <c r="YF74" s="55"/>
      <c r="YG74" s="55"/>
      <c r="YH74" s="55"/>
      <c r="YI74" s="55"/>
      <c r="YJ74" s="53"/>
      <c r="YK74" s="53" t="s">
        <v>1159</v>
      </c>
      <c r="YL74" s="15" t="s">
        <v>1159</v>
      </c>
      <c r="YM74" s="15" t="s">
        <v>1159</v>
      </c>
      <c r="YN74" s="1042" t="s">
        <v>1159</v>
      </c>
      <c r="YO74" s="380"/>
      <c r="YP74" s="1042"/>
      <c r="YQ74" s="1042"/>
      <c r="YR74" s="53"/>
      <c r="YS74" s="1042"/>
      <c r="YT74" s="1042"/>
      <c r="YU74" s="1042"/>
      <c r="YV74" s="1042"/>
      <c r="YW74" s="1042"/>
      <c r="YX74" s="1042"/>
      <c r="YY74" s="1042"/>
      <c r="YZ74" s="1042"/>
      <c r="ZA74" s="1042"/>
      <c r="ZB74" s="1042"/>
      <c r="ZC74" s="1042"/>
      <c r="ZD74" s="1042"/>
      <c r="ZE74" s="53"/>
      <c r="ZF74" s="53" t="s">
        <v>1159</v>
      </c>
      <c r="ZG74" s="53" t="s">
        <v>1159</v>
      </c>
      <c r="ZH74" s="53" t="s">
        <v>1159</v>
      </c>
      <c r="ZI74" s="53"/>
      <c r="ZJ74" s="380"/>
      <c r="ZK74" s="1322"/>
      <c r="ZL74" s="1322"/>
      <c r="ZM74" s="1322"/>
      <c r="ZN74" s="1322"/>
      <c r="ZO74" s="1322"/>
      <c r="ZP74" s="1322"/>
      <c r="ZQ74" s="1322"/>
      <c r="ZR74" s="1322"/>
      <c r="ZS74" s="1322"/>
      <c r="ZT74" s="1322"/>
      <c r="ZU74" s="1322"/>
      <c r="ZV74" s="1322"/>
      <c r="ZW74" s="371"/>
      <c r="ZX74" s="371"/>
      <c r="ZY74" s="1392"/>
      <c r="ZZ74" s="371"/>
      <c r="AAA74" s="56"/>
      <c r="AAB74" s="56">
        <v>2.2799999999999998</v>
      </c>
      <c r="AAC74" s="56" t="s">
        <v>1159</v>
      </c>
      <c r="AAD74" s="56">
        <f t="shared" si="309"/>
        <v>2.2799999999999998</v>
      </c>
      <c r="AAE74" s="56" t="s">
        <v>1159</v>
      </c>
      <c r="AAF74" s="894"/>
      <c r="AAG74" s="56"/>
      <c r="AAH74" s="56"/>
      <c r="AAI74" s="1051"/>
      <c r="AAJ74" s="1051"/>
      <c r="AAK74" s="1051"/>
      <c r="AAL74" s="56"/>
      <c r="AAM74" s="1042"/>
      <c r="AAN74" s="1042"/>
      <c r="AAO74" s="1042"/>
      <c r="AAP74" s="1042"/>
      <c r="AAQ74" s="1042"/>
      <c r="AAR74" s="1042"/>
      <c r="AAS74" s="1042"/>
      <c r="AAT74" s="1042"/>
      <c r="AAU74" s="53"/>
      <c r="AAV74" s="1042"/>
      <c r="AAW74" s="1042" t="s">
        <v>1502</v>
      </c>
      <c r="AAX74" s="1042"/>
      <c r="AAY74" s="61" t="s">
        <v>1502</v>
      </c>
      <c r="AAZ74" s="61" t="s">
        <v>1502</v>
      </c>
      <c r="ABA74" s="61" t="s">
        <v>1502</v>
      </c>
      <c r="ABB74" s="1653"/>
      <c r="ABC74" s="61" t="s">
        <v>1159</v>
      </c>
      <c r="ABD74" s="61" t="str">
        <f t="shared" si="272"/>
        <v>Blocked</v>
      </c>
      <c r="ABE74" s="61" t="s">
        <v>1159</v>
      </c>
      <c r="ABF74" s="894"/>
      <c r="ABG74" s="61" t="s">
        <v>1159</v>
      </c>
      <c r="ABH74" s="61" t="str">
        <f t="shared" si="274"/>
        <v>Blocked</v>
      </c>
      <c r="ABI74" s="61" t="s">
        <v>1159</v>
      </c>
      <c r="ABJ74" s="1652"/>
      <c r="ABK74" s="56" t="s">
        <v>1159</v>
      </c>
      <c r="ABL74" s="61" t="str">
        <f t="shared" si="276"/>
        <v>Blocked</v>
      </c>
      <c r="ABM74" s="61" t="s">
        <v>1159</v>
      </c>
      <c r="ABN74" s="894"/>
      <c r="ABO74" s="40"/>
      <c r="ABP74" s="35"/>
      <c r="ABQ74" s="40"/>
      <c r="ABR74" s="40"/>
      <c r="ABS74" s="40"/>
      <c r="ABT74" s="40"/>
      <c r="ABU74" s="40"/>
      <c r="ABV74" s="371"/>
      <c r="ABW74" s="371"/>
      <c r="ABX74" s="371"/>
      <c r="ABY74" s="371"/>
      <c r="ABZ74" s="188"/>
      <c r="ACA74" s="371"/>
      <c r="ACB74" s="371"/>
      <c r="ACC74" s="38"/>
      <c r="ACD74" s="38"/>
      <c r="ACE74" s="38"/>
      <c r="ACF74" s="38"/>
    </row>
    <row r="75" spans="1:760" s="4" customFormat="1" ht="44" thickBot="1" x14ac:dyDescent="0.4">
      <c r="A75" s="1689">
        <v>70</v>
      </c>
      <c r="B75" s="46" t="s">
        <v>18</v>
      </c>
      <c r="C75" s="46" t="s">
        <v>1254</v>
      </c>
      <c r="D75" s="46" t="s">
        <v>2307</v>
      </c>
      <c r="E75" s="46" t="s">
        <v>3993</v>
      </c>
      <c r="F75" s="46" t="s">
        <v>2327</v>
      </c>
      <c r="G75" s="46" t="s">
        <v>2654</v>
      </c>
      <c r="H75" s="29"/>
      <c r="I75" s="29"/>
      <c r="J75" s="29"/>
      <c r="K75" s="29"/>
      <c r="L75" s="29"/>
      <c r="M75" s="29"/>
      <c r="N75" s="29"/>
      <c r="O75" s="29"/>
      <c r="P75" s="29"/>
      <c r="Q75" s="29"/>
      <c r="R75" s="29"/>
      <c r="S75" s="29"/>
      <c r="T75" s="29"/>
      <c r="U75" s="29"/>
      <c r="V75" s="29"/>
      <c r="W75" s="29"/>
      <c r="X75" s="29"/>
      <c r="Y75" s="29"/>
      <c r="Z75" s="29"/>
      <c r="AA75" s="29"/>
      <c r="AB75" s="29"/>
      <c r="AC75" s="29"/>
      <c r="AD75" s="29"/>
      <c r="AE75" s="29"/>
      <c r="AF75" s="29"/>
      <c r="AG75" s="29"/>
      <c r="AH75" s="29"/>
      <c r="AI75" s="29"/>
      <c r="AJ75" s="29"/>
      <c r="AK75" s="40"/>
      <c r="AL75" s="40"/>
      <c r="AM75" s="40"/>
      <c r="AN75" s="35"/>
      <c r="AO75" s="36"/>
      <c r="AP75" s="59"/>
      <c r="AQ75" s="28"/>
      <c r="AR75" s="69"/>
      <c r="AS75" s="1160"/>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5"/>
      <c r="CT75" s="35"/>
      <c r="CU75" s="35"/>
      <c r="CV75" s="35"/>
      <c r="CW75" s="35"/>
      <c r="CX75" s="35"/>
      <c r="CY75" s="35"/>
      <c r="CZ75" s="35"/>
      <c r="DA75" s="35"/>
      <c r="DB75" s="35"/>
      <c r="DC75" s="35"/>
      <c r="DD75" s="46"/>
      <c r="DE75" s="28"/>
      <c r="DF75" s="40"/>
      <c r="DG75" s="1050"/>
      <c r="DH75" s="919"/>
      <c r="DI75" s="28"/>
      <c r="DJ75" s="1160"/>
      <c r="DK75" s="35"/>
      <c r="DL75" s="35"/>
      <c r="DM75" s="35"/>
      <c r="DN75" s="35"/>
      <c r="DO75" s="35"/>
      <c r="DP75" s="35"/>
      <c r="DQ75" s="35"/>
      <c r="DR75" s="35"/>
      <c r="DS75" s="35"/>
      <c r="DT75" s="35"/>
      <c r="DU75" s="35"/>
      <c r="DV75" s="35"/>
      <c r="DW75" s="35"/>
      <c r="DX75" s="35"/>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1050"/>
      <c r="EW75" s="69"/>
      <c r="EX75" s="54"/>
      <c r="EY75" s="46"/>
      <c r="EZ75" s="1654"/>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5"/>
      <c r="GC75" s="35"/>
      <c r="GD75" s="35"/>
      <c r="GE75" s="35"/>
      <c r="GF75" s="35"/>
      <c r="GG75" s="35"/>
      <c r="GH75" s="35"/>
      <c r="GI75" s="35"/>
      <c r="GJ75" s="35"/>
      <c r="GK75" s="35"/>
      <c r="GL75" s="35"/>
      <c r="GM75" s="35"/>
      <c r="GN75" s="35"/>
      <c r="GO75" s="35"/>
      <c r="GP75" s="35"/>
      <c r="GQ75" s="35"/>
      <c r="GR75" s="28"/>
      <c r="GS75" s="28"/>
      <c r="GT75" s="40"/>
      <c r="GU75" s="40"/>
      <c r="GV75" s="69"/>
      <c r="GW75" s="69"/>
      <c r="GX75" s="69"/>
      <c r="GY75" s="966"/>
      <c r="HZ75" s="35"/>
      <c r="IA75" s="35"/>
      <c r="IB75" s="35"/>
      <c r="IC75" s="35"/>
      <c r="ID75" s="35"/>
      <c r="IE75" s="35"/>
      <c r="IF75" s="35"/>
      <c r="IG75" s="35"/>
      <c r="IH75" s="35"/>
      <c r="II75" s="35"/>
      <c r="IJ75" s="35"/>
      <c r="IK75" s="35"/>
      <c r="IL75" s="35"/>
      <c r="IM75" s="35"/>
      <c r="IN75" s="35"/>
      <c r="IO75" s="35"/>
      <c r="IP75" s="35"/>
      <c r="IQ75" s="35"/>
      <c r="IR75" s="35"/>
      <c r="IS75" s="35"/>
      <c r="IT75" s="35"/>
      <c r="IU75" s="35"/>
      <c r="IV75" s="35"/>
      <c r="IW75" s="35"/>
      <c r="IX75" s="35"/>
      <c r="IY75" s="35"/>
      <c r="IZ75" s="35"/>
      <c r="JA75" s="35"/>
      <c r="JB75" s="35"/>
      <c r="JC75" s="35"/>
      <c r="JD75" s="35"/>
      <c r="JE75" s="35"/>
      <c r="JF75" s="35"/>
      <c r="JG75" s="35"/>
      <c r="JH75" s="35"/>
      <c r="JI75" s="35"/>
      <c r="JJ75" s="35"/>
      <c r="JK75" s="35"/>
      <c r="JL75" s="35"/>
      <c r="JM75" s="919"/>
      <c r="JN75" s="40"/>
      <c r="JO75" s="69"/>
      <c r="JP75" s="69"/>
      <c r="JQ75" s="40"/>
      <c r="JR75" s="40"/>
      <c r="JS75" s="1049"/>
      <c r="JT75" s="52"/>
      <c r="JU75" s="40"/>
      <c r="JV75" s="1049"/>
      <c r="JW75" s="40"/>
      <c r="JX75" s="36"/>
      <c r="JY75" s="1049"/>
      <c r="JZ75" s="36"/>
      <c r="KA75" s="36"/>
      <c r="KB75" s="36"/>
      <c r="KC75" s="36"/>
      <c r="KD75" s="29"/>
      <c r="KE75" s="1049"/>
      <c r="KF75" s="1049"/>
      <c r="KG75" s="36"/>
      <c r="KH75" s="1049"/>
      <c r="KI75" s="1049"/>
      <c r="KJ75" s="40"/>
      <c r="KK75" s="1049"/>
      <c r="KL75" s="1049"/>
      <c r="KM75" s="966"/>
      <c r="KN75" s="35"/>
      <c r="KO75" s="35"/>
      <c r="KP75" s="35"/>
      <c r="KQ75" s="35"/>
      <c r="KR75" s="35"/>
      <c r="KS75" s="35"/>
      <c r="KT75" s="35"/>
      <c r="KU75" s="35"/>
      <c r="KV75" s="35"/>
      <c r="KW75" s="35"/>
      <c r="KX75" s="35"/>
      <c r="KY75" s="35"/>
      <c r="KZ75" s="35"/>
      <c r="LA75" s="35"/>
      <c r="LB75" s="35"/>
      <c r="LC75" s="35"/>
      <c r="LD75" s="35"/>
      <c r="LE75" s="35"/>
      <c r="LF75" s="35"/>
      <c r="LG75" s="35"/>
      <c r="LH75" s="35"/>
      <c r="LI75" s="35"/>
      <c r="LJ75" s="35"/>
      <c r="LK75" s="35"/>
      <c r="LL75" s="35"/>
      <c r="LM75" s="35"/>
      <c r="LN75" s="35"/>
      <c r="LO75" s="35"/>
      <c r="LP75" s="35"/>
      <c r="LQ75" s="35"/>
      <c r="LR75" s="35"/>
      <c r="LS75" s="35"/>
      <c r="LT75" s="35"/>
      <c r="LU75" s="35"/>
      <c r="LV75" s="35"/>
      <c r="LW75" s="35"/>
      <c r="LX75" s="35"/>
      <c r="LY75" s="35"/>
      <c r="LZ75" s="35"/>
      <c r="MA75" s="35"/>
      <c r="MB75" s="35"/>
      <c r="MC75" s="40"/>
      <c r="MD75" s="35"/>
      <c r="ME75" s="40"/>
      <c r="MF75" s="919"/>
      <c r="MG75" s="69"/>
      <c r="MH75" s="40"/>
      <c r="MI75" s="40"/>
      <c r="MJ75" s="69"/>
      <c r="MK75" s="69"/>
      <c r="ML75" s="69"/>
      <c r="MM75" s="40"/>
      <c r="MN75" s="40"/>
      <c r="MO75" s="1049"/>
      <c r="MP75" s="36"/>
      <c r="MQ75" s="36"/>
      <c r="MR75" s="1049"/>
      <c r="MS75" s="36"/>
      <c r="MT75" s="36"/>
      <c r="MU75" s="1049"/>
      <c r="MV75" s="36"/>
      <c r="MW75" s="1049"/>
      <c r="MX75" s="1049"/>
      <c r="MY75" s="1049"/>
      <c r="MZ75" s="32"/>
      <c r="NA75" s="1049"/>
      <c r="NB75" s="1049"/>
      <c r="NC75" s="1049"/>
      <c r="ND75" s="1049"/>
      <c r="NE75" s="40"/>
      <c r="NF75" s="54"/>
      <c r="NG75" s="54"/>
      <c r="NH75" s="966"/>
      <c r="NP75" s="35"/>
      <c r="NQ75" s="35"/>
      <c r="NR75" s="35"/>
      <c r="NS75" s="35"/>
      <c r="NT75" s="35"/>
      <c r="NU75" s="35"/>
      <c r="NV75" s="35"/>
      <c r="NW75" s="35"/>
      <c r="NX75" s="35"/>
      <c r="NY75" s="35"/>
      <c r="NZ75" s="35"/>
      <c r="OA75" s="35"/>
      <c r="OB75" s="35"/>
      <c r="OC75" s="35"/>
      <c r="OD75" s="35"/>
      <c r="OE75" s="35"/>
      <c r="OF75" s="35"/>
      <c r="OG75" s="35"/>
      <c r="OH75" s="35"/>
      <c r="OI75" s="35"/>
      <c r="OJ75" s="35"/>
      <c r="OK75" s="35"/>
      <c r="OL75" s="35"/>
      <c r="OM75" s="35"/>
      <c r="ON75" s="35"/>
      <c r="OO75" s="35"/>
      <c r="OP75" s="35"/>
      <c r="OQ75" s="35"/>
      <c r="OR75" s="35"/>
      <c r="OS75" s="35"/>
      <c r="OT75" s="35"/>
      <c r="OU75" s="35"/>
      <c r="OV75" s="35"/>
      <c r="OW75" s="35"/>
      <c r="OX75" s="35"/>
      <c r="OY75" s="35"/>
      <c r="OZ75" s="35"/>
      <c r="PA75" s="35"/>
      <c r="PB75" s="35"/>
      <c r="PC75" s="1050"/>
      <c r="PD75" s="40"/>
      <c r="PE75" s="40"/>
      <c r="PF75" s="40"/>
      <c r="PG75" s="40"/>
      <c r="PH75" s="40"/>
      <c r="PI75" s="36"/>
      <c r="PJ75" s="36"/>
      <c r="PK75" s="36"/>
      <c r="PL75" s="37"/>
      <c r="PM75" s="36"/>
      <c r="PN75" s="36"/>
      <c r="PO75" s="37"/>
      <c r="PP75" s="36"/>
      <c r="PQ75" s="52"/>
      <c r="PR75" s="37"/>
      <c r="PS75" s="52"/>
      <c r="PT75" s="37"/>
      <c r="PU75" s="37"/>
      <c r="PV75" s="37"/>
      <c r="PW75" s="37"/>
      <c r="PX75" s="1049"/>
      <c r="PY75" s="37"/>
      <c r="PZ75" s="1049"/>
      <c r="QA75" s="1049"/>
      <c r="QB75" s="37"/>
      <c r="QC75" s="37"/>
      <c r="QD75" s="40"/>
      <c r="QE75" s="37"/>
      <c r="QF75" s="37"/>
      <c r="QG75" s="37"/>
      <c r="QH75" s="46"/>
      <c r="QI75" s="37"/>
      <c r="QJ75" s="37"/>
      <c r="QK75" s="1655"/>
      <c r="QL75" s="59"/>
      <c r="QM75" s="29"/>
      <c r="QN75" s="29"/>
      <c r="QO75" s="29"/>
      <c r="QP75" s="29"/>
      <c r="QQ75" s="29"/>
      <c r="QR75" s="29"/>
      <c r="QS75" s="29"/>
      <c r="QT75" s="29"/>
      <c r="QU75" s="29"/>
      <c r="QV75" s="29"/>
      <c r="QW75" s="29"/>
      <c r="QX75" s="29"/>
      <c r="QY75" s="29"/>
      <c r="QZ75" s="1049"/>
      <c r="RA75" s="29"/>
      <c r="RB75" s="36"/>
      <c r="RC75" s="36"/>
      <c r="RD75" s="36"/>
      <c r="RE75" s="36"/>
      <c r="RF75" s="36"/>
      <c r="RG75" s="36"/>
      <c r="RH75" s="36"/>
      <c r="RI75" s="36"/>
      <c r="RJ75" s="1049"/>
      <c r="RK75" s="37"/>
      <c r="RL75" s="52"/>
      <c r="RM75" s="1049"/>
      <c r="RN75" s="37"/>
      <c r="RO75" s="1049"/>
      <c r="RP75" s="1049"/>
      <c r="RQ75" s="37"/>
      <c r="RR75" s="1049"/>
      <c r="RS75" s="1049"/>
      <c r="RT75" s="37"/>
      <c r="RU75" s="37"/>
      <c r="RV75" s="37"/>
      <c r="RW75" s="37"/>
      <c r="RX75" s="1049"/>
      <c r="RY75" s="37"/>
      <c r="RZ75" s="37"/>
      <c r="SA75" s="40"/>
      <c r="SB75" s="40"/>
      <c r="SC75" s="40"/>
      <c r="SD75" s="46"/>
      <c r="SE75" s="36"/>
      <c r="SF75" s="46"/>
      <c r="SG75" s="36"/>
      <c r="SH75" s="36"/>
      <c r="SI75" s="37"/>
      <c r="SJ75" s="37"/>
      <c r="SK75" s="37"/>
      <c r="SL75" s="37"/>
      <c r="SM75" s="46"/>
      <c r="SN75" s="40">
        <v>1.47</v>
      </c>
      <c r="SO75" s="46">
        <v>1.51</v>
      </c>
      <c r="SP75" s="46">
        <f t="shared" si="307"/>
        <v>1.47</v>
      </c>
      <c r="SQ75" s="46">
        <v>1.52</v>
      </c>
      <c r="SR75" s="1160">
        <f t="shared" si="311"/>
        <v>3.4013605442176902E-2</v>
      </c>
      <c r="SS75" s="46"/>
      <c r="ST75" s="46"/>
      <c r="SU75" s="46"/>
      <c r="SV75" s="46"/>
      <c r="SW75" s="46"/>
      <c r="SX75" s="46"/>
      <c r="SY75" s="46"/>
      <c r="SZ75" s="46"/>
      <c r="TA75" s="46"/>
      <c r="TB75" s="46"/>
      <c r="TC75" s="46"/>
      <c r="TD75" s="46"/>
      <c r="TE75" s="46"/>
      <c r="TF75" s="46"/>
      <c r="TG75" s="46"/>
      <c r="TH75" s="46"/>
      <c r="TI75" s="46"/>
      <c r="TJ75" s="46"/>
      <c r="TK75" s="46"/>
      <c r="TL75" s="46"/>
      <c r="TM75" s="46"/>
      <c r="TN75" s="46"/>
      <c r="TO75" s="46"/>
      <c r="TP75" s="46"/>
      <c r="TQ75" s="46"/>
      <c r="TR75" s="46"/>
      <c r="TS75" s="46"/>
      <c r="TT75" s="46"/>
      <c r="TU75" s="46"/>
      <c r="TV75" s="46"/>
      <c r="TW75" s="46"/>
      <c r="TX75" s="46"/>
      <c r="TY75" s="46"/>
      <c r="TZ75" s="46"/>
      <c r="UA75" s="46"/>
      <c r="UB75" s="46"/>
      <c r="UC75" s="46"/>
      <c r="UD75" s="46"/>
      <c r="UE75" s="46"/>
      <c r="UF75" s="46"/>
      <c r="UG75" s="46"/>
      <c r="UH75" s="46"/>
      <c r="UI75" s="46"/>
      <c r="UJ75" s="46"/>
      <c r="UK75" s="46">
        <v>1.42</v>
      </c>
      <c r="UL75" s="46">
        <v>1.46</v>
      </c>
      <c r="UM75" s="46">
        <f t="shared" si="308"/>
        <v>1.42</v>
      </c>
      <c r="UN75" s="46">
        <v>1.44</v>
      </c>
      <c r="UO75" s="966">
        <f t="shared" si="235"/>
        <v>1.4084507042253534E-2</v>
      </c>
      <c r="UP75" s="54"/>
      <c r="UQ75" s="54"/>
      <c r="UR75" s="54"/>
      <c r="US75" s="54"/>
      <c r="UT75" s="54"/>
      <c r="UU75" s="54"/>
      <c r="UV75" s="54"/>
      <c r="UW75" s="54"/>
      <c r="UX75" s="54"/>
      <c r="UY75" s="54"/>
      <c r="UZ75" s="54"/>
      <c r="VA75" s="54"/>
      <c r="VB75" s="54"/>
      <c r="VC75" s="54"/>
      <c r="VD75" s="35"/>
      <c r="VE75" s="28"/>
      <c r="VF75" s="40"/>
      <c r="VG75" s="28"/>
      <c r="VH75" s="54"/>
      <c r="VI75" s="40"/>
      <c r="VJ75" s="40"/>
      <c r="VK75" s="36"/>
      <c r="VL75" s="40"/>
      <c r="VM75" s="40"/>
      <c r="VN75" s="36"/>
      <c r="VO75" s="59"/>
      <c r="VP75" s="40"/>
      <c r="VQ75" s="37"/>
      <c r="VR75" s="36"/>
      <c r="VS75" s="36"/>
      <c r="VT75" s="36"/>
      <c r="VU75" s="1049"/>
      <c r="VV75" s="1049"/>
      <c r="VW75" s="54"/>
      <c r="VX75" s="36"/>
      <c r="VY75" s="36"/>
      <c r="VZ75" s="1049"/>
      <c r="WA75" s="1049"/>
      <c r="WB75" s="36"/>
      <c r="WC75" s="36"/>
      <c r="WD75" s="36"/>
      <c r="WE75" s="36"/>
      <c r="WF75" s="36"/>
      <c r="WG75" s="36"/>
      <c r="WH75" s="1049"/>
      <c r="WI75" s="1049"/>
      <c r="WJ75" s="1049"/>
      <c r="WK75" s="29"/>
      <c r="WL75" s="52"/>
      <c r="WM75" s="1049"/>
      <c r="WN75" s="1050"/>
      <c r="WO75" s="1049"/>
      <c r="WP75" s="1049"/>
      <c r="WQ75" s="1049"/>
      <c r="WR75" s="1049"/>
      <c r="WS75" s="1049"/>
      <c r="WT75" s="52"/>
      <c r="WU75" s="52"/>
      <c r="WV75" s="1049"/>
      <c r="WW75" s="1049"/>
      <c r="WX75" s="1049"/>
      <c r="WY75" s="1049"/>
      <c r="WZ75" s="1049"/>
      <c r="XA75" s="1049"/>
      <c r="XB75" s="37"/>
      <c r="XC75" s="37"/>
      <c r="XD75" s="37"/>
      <c r="XE75" s="46"/>
      <c r="XF75" s="52"/>
      <c r="XG75" s="1049">
        <v>1.27</v>
      </c>
      <c r="XH75" s="37"/>
      <c r="XI75" s="37"/>
      <c r="XJ75" s="37"/>
      <c r="XK75" s="37">
        <v>1.34</v>
      </c>
      <c r="XL75" s="37">
        <f t="shared" si="318"/>
        <v>1.27</v>
      </c>
      <c r="XM75" s="37"/>
      <c r="XN75" s="37">
        <v>1.3</v>
      </c>
      <c r="XO75" s="966">
        <f t="shared" si="248"/>
        <v>-1</v>
      </c>
      <c r="XP75" s="966">
        <f t="shared" si="249"/>
        <v>2.3622047244094509E-2</v>
      </c>
      <c r="XQ75" s="966"/>
      <c r="XR75" s="52"/>
      <c r="XS75" s="1049"/>
      <c r="XT75" s="1049"/>
      <c r="XU75" s="54"/>
      <c r="XV75" s="52"/>
      <c r="XW75" s="1049"/>
      <c r="XX75" s="1049"/>
      <c r="XY75" s="52"/>
      <c r="XZ75" s="52"/>
      <c r="YA75" s="1049"/>
      <c r="YB75" s="52"/>
      <c r="YC75" s="52"/>
      <c r="YD75" s="37"/>
      <c r="YE75" s="37"/>
      <c r="YF75" s="37"/>
      <c r="YG75" s="37"/>
      <c r="YH75" s="37"/>
      <c r="YI75" s="1049"/>
      <c r="YJ75" s="46"/>
      <c r="YK75" s="36">
        <v>1.32</v>
      </c>
      <c r="YL75" s="14">
        <v>1.35</v>
      </c>
      <c r="YM75" s="14">
        <f t="shared" si="325"/>
        <v>1.32</v>
      </c>
      <c r="YN75" s="37">
        <v>1.36</v>
      </c>
      <c r="YO75" s="966">
        <f t="shared" si="326"/>
        <v>3.0303030303030328E-2</v>
      </c>
      <c r="YP75" s="37"/>
      <c r="YQ75" s="37"/>
      <c r="YR75" s="52"/>
      <c r="YS75" s="1049"/>
      <c r="YT75" s="54"/>
      <c r="YU75" s="1049"/>
      <c r="YV75" s="54"/>
      <c r="YW75" s="54"/>
      <c r="YX75" s="1049"/>
      <c r="YY75" s="54"/>
      <c r="YZ75" s="1049"/>
      <c r="ZA75" s="54"/>
      <c r="ZB75" s="54"/>
      <c r="ZC75" s="54"/>
      <c r="ZD75" s="54"/>
      <c r="ZE75" s="46"/>
      <c r="ZF75" s="37">
        <v>1.06</v>
      </c>
      <c r="ZG75" s="37">
        <v>1.0900000000000001</v>
      </c>
      <c r="ZH75" s="37">
        <f t="shared" si="327"/>
        <v>1.06</v>
      </c>
      <c r="ZI75" s="37"/>
      <c r="ZJ75" s="1160">
        <f t="shared" si="328"/>
        <v>-1</v>
      </c>
      <c r="ZK75" s="1235"/>
      <c r="ZL75" s="1235"/>
      <c r="ZM75" s="1235"/>
      <c r="ZN75" s="1235"/>
      <c r="ZO75" s="1235"/>
      <c r="ZP75" s="1235"/>
      <c r="ZQ75" s="1235"/>
      <c r="ZR75" s="1235"/>
      <c r="ZS75" s="1235"/>
      <c r="ZT75" s="1235"/>
      <c r="ZU75" s="1235"/>
      <c r="ZV75" s="1235"/>
      <c r="ZW75" s="37"/>
      <c r="ZX75" s="37"/>
      <c r="ZY75" s="1284"/>
      <c r="ZZ75" s="37"/>
      <c r="AAA75" s="37"/>
      <c r="AAB75" s="37">
        <v>1.22</v>
      </c>
      <c r="AAC75" s="37">
        <v>1.27</v>
      </c>
      <c r="AAD75" s="37">
        <f t="shared" si="309"/>
        <v>1.22</v>
      </c>
      <c r="AAE75" s="37">
        <v>1.22</v>
      </c>
      <c r="AAF75" s="966">
        <f t="shared" si="329"/>
        <v>0</v>
      </c>
      <c r="AAG75" s="52"/>
      <c r="AAH75" s="1049"/>
      <c r="AAI75" s="1049"/>
      <c r="AAJ75" s="1049"/>
      <c r="AAK75" s="1049"/>
      <c r="AAL75" s="1049"/>
      <c r="AAM75" s="1049"/>
      <c r="AAN75" s="1049"/>
      <c r="AAO75" s="1049"/>
      <c r="AAP75" s="1049"/>
      <c r="AAQ75" s="1049"/>
      <c r="AAR75" s="1049"/>
      <c r="AAS75" s="1049"/>
      <c r="AAT75" s="1049"/>
      <c r="AAU75" s="46"/>
      <c r="AAV75" s="37"/>
      <c r="AAW75" s="37">
        <v>1.17</v>
      </c>
      <c r="AAX75" s="1049"/>
      <c r="AAY75" s="10">
        <v>1.21</v>
      </c>
      <c r="AAZ75" s="10">
        <f t="shared" si="330"/>
        <v>1.17</v>
      </c>
      <c r="ABA75" s="10">
        <v>1.21</v>
      </c>
      <c r="ABB75" s="1652">
        <f t="shared" si="331"/>
        <v>3.4188034188034219E-2</v>
      </c>
      <c r="ABC75" s="10">
        <v>1.01</v>
      </c>
      <c r="ABD75" s="10">
        <f t="shared" si="272"/>
        <v>1.01</v>
      </c>
      <c r="ABE75" s="10">
        <v>0.97</v>
      </c>
      <c r="ABF75" s="1652">
        <f t="shared" si="273"/>
        <v>-3.9603960396039639E-2</v>
      </c>
      <c r="ABG75" s="10">
        <v>1.01</v>
      </c>
      <c r="ABH75" s="10">
        <f t="shared" si="274"/>
        <v>1.01</v>
      </c>
      <c r="ABI75" s="10">
        <v>0.99</v>
      </c>
      <c r="ABJ75" s="1652">
        <f t="shared" si="275"/>
        <v>-1.980198019801982E-2</v>
      </c>
      <c r="ABK75" s="1565">
        <v>1.04</v>
      </c>
      <c r="ABL75" s="10">
        <f t="shared" si="276"/>
        <v>1.04</v>
      </c>
      <c r="ABM75" s="10">
        <v>1.01</v>
      </c>
      <c r="ABN75" s="1652">
        <f t="shared" si="277"/>
        <v>-2.8846153846153872E-2</v>
      </c>
      <c r="ABO75" s="40"/>
      <c r="ABP75" s="35"/>
      <c r="ABQ75" s="40"/>
      <c r="ABR75" s="40"/>
      <c r="ABS75" s="40"/>
      <c r="ABT75" s="40"/>
      <c r="ABU75" s="40"/>
      <c r="ABV75" s="40"/>
      <c r="ABW75" s="40"/>
      <c r="ABX75" s="40"/>
      <c r="ABY75" s="40"/>
      <c r="ABZ75" s="69"/>
      <c r="ACA75" s="40"/>
      <c r="ACB75" s="40"/>
      <c r="ACC75" s="37"/>
      <c r="ACD75" s="37"/>
      <c r="ACE75" s="37"/>
      <c r="ACF75" s="37"/>
    </row>
    <row r="76" spans="1:760" s="4" customFormat="1" ht="29.5" thickBot="1" x14ac:dyDescent="0.4">
      <c r="A76" s="1694">
        <v>71</v>
      </c>
      <c r="B76" s="1042" t="s">
        <v>18</v>
      </c>
      <c r="C76" s="1042" t="s">
        <v>1254</v>
      </c>
      <c r="D76" s="1042" t="s">
        <v>2307</v>
      </c>
      <c r="E76" s="1042" t="s">
        <v>3993</v>
      </c>
      <c r="F76" s="1042" t="s">
        <v>2327</v>
      </c>
      <c r="G76" s="1042" t="s">
        <v>2655</v>
      </c>
      <c r="H76" s="29"/>
      <c r="I76" s="29"/>
      <c r="J76" s="29"/>
      <c r="K76" s="29"/>
      <c r="L76" s="29"/>
      <c r="M76" s="29"/>
      <c r="N76" s="29"/>
      <c r="O76" s="29"/>
      <c r="P76" s="29"/>
      <c r="Q76" s="29"/>
      <c r="R76" s="29"/>
      <c r="S76" s="29"/>
      <c r="T76" s="29"/>
      <c r="U76" s="29"/>
      <c r="V76" s="29"/>
      <c r="W76" s="29"/>
      <c r="X76" s="29"/>
      <c r="Y76" s="29"/>
      <c r="Z76" s="29"/>
      <c r="AA76" s="29"/>
      <c r="AB76" s="29"/>
      <c r="AC76" s="29"/>
      <c r="AD76" s="29"/>
      <c r="AE76" s="29"/>
      <c r="AF76" s="29"/>
      <c r="AG76" s="29"/>
      <c r="AH76" s="29"/>
      <c r="AI76" s="29"/>
      <c r="AJ76" s="29"/>
      <c r="AK76" s="36"/>
      <c r="AL76" s="36"/>
      <c r="AM76" s="36"/>
      <c r="AN76" s="29"/>
      <c r="AO76" s="36"/>
      <c r="AP76" s="59"/>
      <c r="AQ76" s="58"/>
      <c r="AR76" s="59"/>
      <c r="AS76" s="966"/>
      <c r="AT76" s="29"/>
      <c r="AU76" s="29"/>
      <c r="AV76" s="29"/>
      <c r="AW76" s="29"/>
      <c r="AX76" s="29"/>
      <c r="AY76" s="29"/>
      <c r="AZ76" s="29"/>
      <c r="BA76" s="29"/>
      <c r="BB76" s="29"/>
      <c r="BC76" s="29"/>
      <c r="BD76" s="29"/>
      <c r="BE76" s="29"/>
      <c r="BF76" s="29"/>
      <c r="BG76" s="29"/>
      <c r="BH76" s="29"/>
      <c r="BI76" s="29"/>
      <c r="BJ76" s="29"/>
      <c r="BK76" s="29"/>
      <c r="BL76" s="29"/>
      <c r="BM76" s="29"/>
      <c r="BN76" s="29"/>
      <c r="BO76" s="29"/>
      <c r="BP76" s="29"/>
      <c r="BQ76" s="29"/>
      <c r="BR76" s="29"/>
      <c r="BS76" s="29"/>
      <c r="BT76" s="29"/>
      <c r="BU76" s="29"/>
      <c r="BV76" s="29"/>
      <c r="BW76" s="29"/>
      <c r="BX76" s="29"/>
      <c r="BY76" s="29"/>
      <c r="BZ76" s="29"/>
      <c r="CA76" s="29"/>
      <c r="CB76" s="29"/>
      <c r="CC76" s="29"/>
      <c r="CD76" s="29"/>
      <c r="CE76" s="29"/>
      <c r="CF76" s="29"/>
      <c r="CG76" s="29"/>
      <c r="CH76" s="29"/>
      <c r="CI76" s="29"/>
      <c r="CJ76" s="29"/>
      <c r="CK76" s="29"/>
      <c r="CL76" s="29"/>
      <c r="CM76" s="29"/>
      <c r="CN76" s="29"/>
      <c r="CO76" s="29"/>
      <c r="CP76" s="29"/>
      <c r="CQ76" s="29"/>
      <c r="CR76" s="29"/>
      <c r="CS76" s="29"/>
      <c r="CT76" s="29"/>
      <c r="CU76" s="29"/>
      <c r="CV76" s="29"/>
      <c r="CW76" s="29"/>
      <c r="CX76" s="29"/>
      <c r="CY76" s="29"/>
      <c r="CZ76" s="29"/>
      <c r="DA76" s="29"/>
      <c r="DB76" s="29"/>
      <c r="DC76" s="29"/>
      <c r="DD76" s="37"/>
      <c r="DE76" s="58"/>
      <c r="DF76" s="36"/>
      <c r="DG76" s="1049"/>
      <c r="DH76" s="32"/>
      <c r="DI76" s="58"/>
      <c r="DJ76" s="966"/>
      <c r="DK76" s="29"/>
      <c r="DL76" s="29"/>
      <c r="DM76" s="29"/>
      <c r="DN76" s="29"/>
      <c r="DO76" s="29"/>
      <c r="DP76" s="29"/>
      <c r="DQ76" s="29"/>
      <c r="DR76" s="29"/>
      <c r="DS76" s="29"/>
      <c r="DT76" s="29"/>
      <c r="DU76" s="29"/>
      <c r="DV76" s="29"/>
      <c r="DW76" s="29"/>
      <c r="DX76" s="29"/>
      <c r="DY76" s="29"/>
      <c r="DZ76" s="29"/>
      <c r="EA76" s="29"/>
      <c r="EB76" s="29"/>
      <c r="EC76" s="29"/>
      <c r="ED76" s="29"/>
      <c r="EE76" s="29"/>
      <c r="EF76" s="29"/>
      <c r="EG76" s="29"/>
      <c r="EH76" s="29"/>
      <c r="EI76" s="29"/>
      <c r="EJ76" s="29"/>
      <c r="EK76" s="29"/>
      <c r="EL76" s="29"/>
      <c r="EM76" s="29"/>
      <c r="EN76" s="29"/>
      <c r="EO76" s="29"/>
      <c r="EP76" s="29"/>
      <c r="EQ76" s="29"/>
      <c r="ER76" s="29"/>
      <c r="ES76" s="29"/>
      <c r="ET76" s="29"/>
      <c r="EU76" s="29"/>
      <c r="EV76" s="1049"/>
      <c r="EW76" s="59"/>
      <c r="EX76" s="52"/>
      <c r="EY76" s="37"/>
      <c r="EZ76" s="202"/>
      <c r="FA76" s="29"/>
      <c r="FB76" s="29"/>
      <c r="FC76" s="29"/>
      <c r="FD76" s="29"/>
      <c r="FE76" s="29"/>
      <c r="FF76" s="29"/>
      <c r="FG76" s="29"/>
      <c r="FH76" s="29"/>
      <c r="FI76" s="29"/>
      <c r="FJ76" s="29"/>
      <c r="FK76" s="29"/>
      <c r="FL76" s="29"/>
      <c r="FM76" s="29"/>
      <c r="FN76" s="29"/>
      <c r="FO76" s="29"/>
      <c r="FP76" s="29"/>
      <c r="FQ76" s="29"/>
      <c r="FR76" s="29"/>
      <c r="FS76" s="29"/>
      <c r="FT76" s="29"/>
      <c r="FU76" s="29"/>
      <c r="FV76" s="29"/>
      <c r="FW76" s="29"/>
      <c r="FX76" s="29"/>
      <c r="FY76" s="29"/>
      <c r="FZ76" s="29"/>
      <c r="GA76" s="29"/>
      <c r="GB76" s="29"/>
      <c r="GC76" s="29"/>
      <c r="GD76" s="29"/>
      <c r="GE76" s="29"/>
      <c r="GF76" s="29"/>
      <c r="GG76" s="29"/>
      <c r="GH76" s="29"/>
      <c r="GI76" s="29"/>
      <c r="GJ76" s="29"/>
      <c r="GK76" s="29"/>
      <c r="GL76" s="29"/>
      <c r="GM76" s="29"/>
      <c r="GN76" s="29"/>
      <c r="GO76" s="29"/>
      <c r="GP76" s="29"/>
      <c r="GQ76" s="29"/>
      <c r="GR76" s="58"/>
      <c r="GS76" s="58"/>
      <c r="GT76" s="36"/>
      <c r="GU76" s="36"/>
      <c r="GV76" s="59"/>
      <c r="GW76" s="59"/>
      <c r="GX76" s="59"/>
      <c r="GY76" s="966"/>
      <c r="HZ76" s="29"/>
      <c r="IA76" s="29"/>
      <c r="IB76" s="29"/>
      <c r="IC76" s="29"/>
      <c r="ID76" s="29"/>
      <c r="IE76" s="29"/>
      <c r="IF76" s="29"/>
      <c r="IG76" s="29"/>
      <c r="IH76" s="29"/>
      <c r="II76" s="29"/>
      <c r="IJ76" s="29"/>
      <c r="IK76" s="29"/>
      <c r="IL76" s="29"/>
      <c r="IM76" s="29"/>
      <c r="IN76" s="29"/>
      <c r="IO76" s="29"/>
      <c r="IP76" s="29"/>
      <c r="IQ76" s="29"/>
      <c r="IR76" s="29"/>
      <c r="IS76" s="29"/>
      <c r="IT76" s="29"/>
      <c r="IU76" s="29"/>
      <c r="IV76" s="29"/>
      <c r="IW76" s="29"/>
      <c r="IX76" s="29"/>
      <c r="IY76" s="29"/>
      <c r="IZ76" s="29"/>
      <c r="JA76" s="29"/>
      <c r="JB76" s="29"/>
      <c r="JC76" s="29"/>
      <c r="JD76" s="29"/>
      <c r="JE76" s="29"/>
      <c r="JF76" s="29"/>
      <c r="JG76" s="29"/>
      <c r="JH76" s="29"/>
      <c r="JI76" s="29"/>
      <c r="JJ76" s="29"/>
      <c r="JK76" s="29"/>
      <c r="JL76" s="29"/>
      <c r="JM76" s="32"/>
      <c r="JN76" s="36"/>
      <c r="JO76" s="59"/>
      <c r="JP76" s="59"/>
      <c r="JQ76" s="36"/>
      <c r="JR76" s="36"/>
      <c r="JS76" s="1049"/>
      <c r="JT76" s="36"/>
      <c r="JU76" s="55"/>
      <c r="JV76" s="1042"/>
      <c r="JW76" s="55"/>
      <c r="JX76" s="36"/>
      <c r="JY76" s="1042"/>
      <c r="JZ76" s="36"/>
      <c r="KA76" s="36"/>
      <c r="KB76" s="36"/>
      <c r="KC76" s="55"/>
      <c r="KD76" s="29"/>
      <c r="KE76" s="1042"/>
      <c r="KF76" s="1042"/>
      <c r="KG76" s="36"/>
      <c r="KH76" s="1042"/>
      <c r="KI76" s="1042"/>
      <c r="KJ76" s="55"/>
      <c r="KK76" s="1049"/>
      <c r="KL76" s="1049"/>
      <c r="KM76" s="966"/>
      <c r="KN76" s="29"/>
      <c r="KO76" s="29"/>
      <c r="KP76" s="29"/>
      <c r="KQ76" s="29"/>
      <c r="KR76" s="29"/>
      <c r="KS76" s="29"/>
      <c r="KT76" s="29"/>
      <c r="KU76" s="29"/>
      <c r="KV76" s="29"/>
      <c r="KW76" s="29"/>
      <c r="KX76" s="29"/>
      <c r="KY76" s="29"/>
      <c r="KZ76" s="29"/>
      <c r="LA76" s="29"/>
      <c r="LB76" s="29"/>
      <c r="LC76" s="29"/>
      <c r="LD76" s="29"/>
      <c r="LE76" s="29"/>
      <c r="LF76" s="29"/>
      <c r="LG76" s="29"/>
      <c r="LH76" s="29"/>
      <c r="LI76" s="29"/>
      <c r="LJ76" s="29"/>
      <c r="LK76" s="29"/>
      <c r="LL76" s="29"/>
      <c r="LM76" s="29"/>
      <c r="LN76" s="29"/>
      <c r="LO76" s="29"/>
      <c r="LP76" s="29"/>
      <c r="LQ76" s="29"/>
      <c r="LR76" s="29"/>
      <c r="LS76" s="29"/>
      <c r="LT76" s="29"/>
      <c r="LU76" s="29"/>
      <c r="LV76" s="29"/>
      <c r="LW76" s="29"/>
      <c r="LX76" s="29"/>
      <c r="LY76" s="29"/>
      <c r="LZ76" s="29"/>
      <c r="MA76" s="29"/>
      <c r="MB76" s="29"/>
      <c r="MC76" s="36"/>
      <c r="MD76" s="29"/>
      <c r="ME76" s="36"/>
      <c r="MF76" s="32"/>
      <c r="MG76" s="59"/>
      <c r="MH76" s="36"/>
      <c r="MI76" s="36"/>
      <c r="MJ76" s="59"/>
      <c r="MK76" s="59"/>
      <c r="ML76" s="59"/>
      <c r="MM76" s="36"/>
      <c r="MN76" s="36"/>
      <c r="MO76" s="1049"/>
      <c r="MP76" s="36"/>
      <c r="MQ76" s="36"/>
      <c r="MR76" s="1042"/>
      <c r="MS76" s="36"/>
      <c r="MT76" s="36"/>
      <c r="MU76" s="1042"/>
      <c r="MV76" s="36"/>
      <c r="MW76" s="1042"/>
      <c r="MX76" s="1049"/>
      <c r="MY76" s="1049"/>
      <c r="MZ76" s="913"/>
      <c r="NA76" s="1042"/>
      <c r="NB76" s="1042"/>
      <c r="NC76" s="1042"/>
      <c r="ND76" s="1042"/>
      <c r="NE76" s="55"/>
      <c r="NF76" s="53"/>
      <c r="NG76" s="53"/>
      <c r="NH76" s="966"/>
      <c r="NP76" s="29"/>
      <c r="NQ76" s="29"/>
      <c r="NR76" s="29"/>
      <c r="NS76" s="29"/>
      <c r="NT76" s="29"/>
      <c r="NU76" s="29"/>
      <c r="NV76" s="29"/>
      <c r="NW76" s="29"/>
      <c r="NX76" s="29"/>
      <c r="NY76" s="29"/>
      <c r="NZ76" s="29"/>
      <c r="OA76" s="29"/>
      <c r="OB76" s="29"/>
      <c r="OC76" s="29"/>
      <c r="OD76" s="29"/>
      <c r="OE76" s="29"/>
      <c r="OF76" s="29"/>
      <c r="OG76" s="29"/>
      <c r="OH76" s="29"/>
      <c r="OI76" s="29"/>
      <c r="OJ76" s="29"/>
      <c r="OK76" s="29"/>
      <c r="OL76" s="29"/>
      <c r="OM76" s="29"/>
      <c r="ON76" s="29"/>
      <c r="OO76" s="29"/>
      <c r="OP76" s="29"/>
      <c r="OQ76" s="29"/>
      <c r="OR76" s="29"/>
      <c r="OS76" s="29"/>
      <c r="OT76" s="29"/>
      <c r="OU76" s="29"/>
      <c r="OV76" s="29"/>
      <c r="OW76" s="29"/>
      <c r="OX76" s="29"/>
      <c r="OY76" s="29"/>
      <c r="OZ76" s="29"/>
      <c r="PA76" s="29"/>
      <c r="PB76" s="29"/>
      <c r="PC76" s="1049"/>
      <c r="PD76" s="36"/>
      <c r="PE76" s="36"/>
      <c r="PF76" s="36"/>
      <c r="PG76" s="36"/>
      <c r="PH76" s="36"/>
      <c r="PI76" s="36"/>
      <c r="PJ76" s="36"/>
      <c r="PK76" s="36"/>
      <c r="PL76" s="37"/>
      <c r="PM76" s="36"/>
      <c r="PN76" s="36"/>
      <c r="PO76" s="37"/>
      <c r="PP76" s="36"/>
      <c r="PQ76" s="52"/>
      <c r="PR76" s="37"/>
      <c r="PS76" s="52"/>
      <c r="PT76" s="37"/>
      <c r="PU76" s="37"/>
      <c r="PV76" s="37"/>
      <c r="PW76" s="38"/>
      <c r="PX76" s="1042"/>
      <c r="PY76" s="38"/>
      <c r="PZ76" s="1042"/>
      <c r="QA76" s="1042"/>
      <c r="QB76" s="37"/>
      <c r="QC76" s="37"/>
      <c r="QD76" s="55"/>
      <c r="QE76" s="37"/>
      <c r="QF76" s="38"/>
      <c r="QG76" s="37"/>
      <c r="QH76" s="1042"/>
      <c r="QI76" s="37"/>
      <c r="QJ76" s="37"/>
      <c r="QK76" s="1655"/>
      <c r="QL76" s="59"/>
      <c r="QM76" s="29"/>
      <c r="QN76" s="29"/>
      <c r="QO76" s="29"/>
      <c r="QP76" s="29"/>
      <c r="QQ76" s="29"/>
      <c r="QR76" s="29"/>
      <c r="QS76" s="29"/>
      <c r="QT76" s="29"/>
      <c r="QU76" s="29"/>
      <c r="QV76" s="29"/>
      <c r="QW76" s="29"/>
      <c r="QX76" s="29"/>
      <c r="QY76" s="29"/>
      <c r="QZ76" s="1049"/>
      <c r="RA76" s="29"/>
      <c r="RB76" s="36"/>
      <c r="RC76" s="36"/>
      <c r="RD76" s="36"/>
      <c r="RE76" s="36"/>
      <c r="RF76" s="36"/>
      <c r="RG76" s="36"/>
      <c r="RH76" s="36"/>
      <c r="RI76" s="36"/>
      <c r="RJ76" s="1049"/>
      <c r="RK76" s="37"/>
      <c r="RL76" s="52"/>
      <c r="RM76" s="1049"/>
      <c r="RN76" s="38"/>
      <c r="RO76" s="1049"/>
      <c r="RP76" s="1049"/>
      <c r="RQ76" s="38"/>
      <c r="RR76" s="1049"/>
      <c r="RS76" s="1049"/>
      <c r="RT76" s="38"/>
      <c r="RU76" s="37"/>
      <c r="RV76" s="37"/>
      <c r="RW76" s="38"/>
      <c r="RX76" s="1042"/>
      <c r="RY76" s="38"/>
      <c r="RZ76" s="38"/>
      <c r="SA76" s="55"/>
      <c r="SB76" s="55"/>
      <c r="SC76" s="55"/>
      <c r="SD76" s="38"/>
      <c r="SE76" s="36"/>
      <c r="SF76" s="38"/>
      <c r="SG76" s="36"/>
      <c r="SH76" s="36"/>
      <c r="SI76" s="37"/>
      <c r="SJ76" s="37"/>
      <c r="SK76" s="37"/>
      <c r="SL76" s="55"/>
      <c r="SM76" s="1042"/>
      <c r="SN76" s="53">
        <v>1.39</v>
      </c>
      <c r="SO76" s="1042">
        <v>1.47</v>
      </c>
      <c r="SP76" s="1042">
        <f t="shared" si="307"/>
        <v>1.39</v>
      </c>
      <c r="SQ76" s="1042">
        <v>1.44</v>
      </c>
      <c r="SR76" s="380">
        <f t="shared" si="311"/>
        <v>3.5971223021582767E-2</v>
      </c>
      <c r="SS76" s="1042"/>
      <c r="ST76" s="1042"/>
      <c r="SU76" s="1042"/>
      <c r="SV76" s="1042"/>
      <c r="SW76" s="1042"/>
      <c r="SX76" s="1042"/>
      <c r="SY76" s="1042"/>
      <c r="SZ76" s="1042"/>
      <c r="TA76" s="1042"/>
      <c r="TB76" s="1042"/>
      <c r="TC76" s="1042"/>
      <c r="TD76" s="1042"/>
      <c r="TE76" s="1042"/>
      <c r="TF76" s="1042"/>
      <c r="TG76" s="1042"/>
      <c r="TH76" s="1042"/>
      <c r="TI76" s="1042"/>
      <c r="TJ76" s="1042"/>
      <c r="TK76" s="1042"/>
      <c r="TL76" s="1042"/>
      <c r="TM76" s="1042"/>
      <c r="TN76" s="1042"/>
      <c r="TO76" s="1042"/>
      <c r="TP76" s="1042"/>
      <c r="TQ76" s="1042"/>
      <c r="TR76" s="1042"/>
      <c r="TS76" s="1042"/>
      <c r="TT76" s="1042"/>
      <c r="TU76" s="1042"/>
      <c r="TV76" s="1042"/>
      <c r="TW76" s="1042"/>
      <c r="TX76" s="1042"/>
      <c r="TY76" s="1042"/>
      <c r="TZ76" s="1042"/>
      <c r="UA76" s="1042"/>
      <c r="UB76" s="1042"/>
      <c r="UC76" s="1042"/>
      <c r="UD76" s="1042"/>
      <c r="UE76" s="1042"/>
      <c r="UF76" s="1042"/>
      <c r="UG76" s="1042"/>
      <c r="UH76" s="1042"/>
      <c r="UI76" s="1042"/>
      <c r="UJ76" s="1042"/>
      <c r="UK76" s="1042">
        <v>1.42</v>
      </c>
      <c r="UL76" s="1042">
        <v>1.47</v>
      </c>
      <c r="UM76" s="1042">
        <f t="shared" si="308"/>
        <v>1.42</v>
      </c>
      <c r="UN76" s="1042">
        <v>1.45</v>
      </c>
      <c r="UO76" s="966">
        <f t="shared" si="235"/>
        <v>2.1126760563380302E-2</v>
      </c>
      <c r="UP76" s="52"/>
      <c r="UQ76" s="52"/>
      <c r="UR76" s="52"/>
      <c r="US76" s="52"/>
      <c r="UT76" s="52"/>
      <c r="UU76" s="52"/>
      <c r="UV76" s="52"/>
      <c r="UW76" s="52"/>
      <c r="UX76" s="52"/>
      <c r="UY76" s="52"/>
      <c r="UZ76" s="52"/>
      <c r="VA76" s="52"/>
      <c r="VB76" s="52"/>
      <c r="VC76" s="52"/>
      <c r="VD76" s="29"/>
      <c r="VE76" s="58"/>
      <c r="VF76" s="36"/>
      <c r="VG76" s="58"/>
      <c r="VH76" s="52"/>
      <c r="VI76" s="36"/>
      <c r="VJ76" s="36"/>
      <c r="VK76" s="36"/>
      <c r="VL76" s="36"/>
      <c r="VM76" s="36"/>
      <c r="VN76" s="36"/>
      <c r="VO76" s="59"/>
      <c r="VP76" s="36"/>
      <c r="VQ76" s="37"/>
      <c r="VR76" s="36"/>
      <c r="VS76" s="36"/>
      <c r="VT76" s="36"/>
      <c r="VU76" s="1042"/>
      <c r="VV76" s="1042"/>
      <c r="VW76" s="53"/>
      <c r="VX76" s="36"/>
      <c r="VY76" s="36"/>
      <c r="VZ76" s="1042"/>
      <c r="WA76" s="1042"/>
      <c r="WB76" s="36"/>
      <c r="WC76" s="36"/>
      <c r="WD76" s="36"/>
      <c r="WE76" s="36"/>
      <c r="WF76" s="36"/>
      <c r="WG76" s="36"/>
      <c r="WH76" s="1042"/>
      <c r="WI76" s="1042"/>
      <c r="WJ76" s="1042"/>
      <c r="WK76" s="29"/>
      <c r="WL76" s="53"/>
      <c r="WM76" s="1042"/>
      <c r="WN76" s="1042"/>
      <c r="WO76" s="1042"/>
      <c r="WP76" s="1049"/>
      <c r="WQ76" s="1049"/>
      <c r="WR76" s="1049"/>
      <c r="WS76" s="1049"/>
      <c r="WT76" s="52"/>
      <c r="WU76" s="52"/>
      <c r="WV76" s="1049"/>
      <c r="WW76" s="1049"/>
      <c r="WX76" s="1049"/>
      <c r="WY76" s="1049"/>
      <c r="WZ76" s="1049"/>
      <c r="XA76" s="1049"/>
      <c r="XB76" s="37"/>
      <c r="XC76" s="37"/>
      <c r="XD76" s="37"/>
      <c r="XE76" s="1049"/>
      <c r="XF76" s="52"/>
      <c r="XG76" s="1049">
        <v>1.28</v>
      </c>
      <c r="XH76" s="1049"/>
      <c r="XI76" s="1049"/>
      <c r="XJ76" s="1049"/>
      <c r="XK76" s="1049">
        <v>1.32</v>
      </c>
      <c r="XL76" s="1049">
        <f t="shared" si="318"/>
        <v>1.28</v>
      </c>
      <c r="XM76" s="1049"/>
      <c r="XN76" s="1049">
        <v>1.29</v>
      </c>
      <c r="XO76" s="966">
        <f t="shared" si="248"/>
        <v>-1</v>
      </c>
      <c r="XP76" s="966">
        <f t="shared" si="249"/>
        <v>7.8125000000000069E-3</v>
      </c>
      <c r="XQ76" s="966"/>
      <c r="XR76" s="53"/>
      <c r="XS76" s="1042"/>
      <c r="XT76" s="1042"/>
      <c r="XU76" s="53"/>
      <c r="XV76" s="53"/>
      <c r="XW76" s="1042"/>
      <c r="XX76" s="1042"/>
      <c r="XY76" s="53"/>
      <c r="XZ76" s="53"/>
      <c r="YA76" s="1042"/>
      <c r="YB76" s="53"/>
      <c r="YC76" s="53"/>
      <c r="YD76" s="38"/>
      <c r="YE76" s="38"/>
      <c r="YF76" s="38"/>
      <c r="YG76" s="38"/>
      <c r="YH76" s="38"/>
      <c r="YI76" s="1042"/>
      <c r="YJ76" s="1042"/>
      <c r="YK76" s="53">
        <v>1.3</v>
      </c>
      <c r="YL76" s="15">
        <v>1.34</v>
      </c>
      <c r="YM76" s="15">
        <f t="shared" si="325"/>
        <v>1.3</v>
      </c>
      <c r="YN76" s="1042">
        <v>1.33</v>
      </c>
      <c r="YO76" s="380">
        <f t="shared" si="326"/>
        <v>2.3076923076923096E-2</v>
      </c>
      <c r="YP76" s="1042"/>
      <c r="YQ76" s="1042"/>
      <c r="YR76" s="53"/>
      <c r="YS76" s="1042"/>
      <c r="YT76" s="53"/>
      <c r="YU76" s="1049"/>
      <c r="YV76" s="53"/>
      <c r="YW76" s="53"/>
      <c r="YX76" s="1042"/>
      <c r="YY76" s="53"/>
      <c r="YZ76" s="1042"/>
      <c r="ZA76" s="53"/>
      <c r="ZB76" s="53"/>
      <c r="ZC76" s="53"/>
      <c r="ZD76" s="53"/>
      <c r="ZE76" s="1049"/>
      <c r="ZF76" s="1049">
        <v>1.03</v>
      </c>
      <c r="ZG76" s="1049">
        <v>1.05</v>
      </c>
      <c r="ZH76" s="1049">
        <f t="shared" si="327"/>
        <v>1.03</v>
      </c>
      <c r="ZI76" s="1049"/>
      <c r="ZJ76" s="380">
        <f t="shared" si="328"/>
        <v>-1</v>
      </c>
      <c r="ZK76" s="1255"/>
      <c r="ZL76" s="1255"/>
      <c r="ZM76" s="1255"/>
      <c r="ZN76" s="1255"/>
      <c r="ZO76" s="1255"/>
      <c r="ZP76" s="1255"/>
      <c r="ZQ76" s="1255"/>
      <c r="ZR76" s="1255"/>
      <c r="ZS76" s="1255"/>
      <c r="ZT76" s="1255"/>
      <c r="ZU76" s="1255"/>
      <c r="ZV76" s="1255"/>
      <c r="ZW76" s="38"/>
      <c r="ZX76" s="38"/>
      <c r="ZY76" s="1447"/>
      <c r="ZZ76" s="38"/>
      <c r="AAA76" s="1042"/>
      <c r="AAB76" s="1042">
        <v>1.28</v>
      </c>
      <c r="AAC76" s="1042">
        <v>1.35</v>
      </c>
      <c r="AAD76" s="1042">
        <f t="shared" si="309"/>
        <v>1.28</v>
      </c>
      <c r="AAE76" s="1042">
        <v>1.33</v>
      </c>
      <c r="AAF76" s="966">
        <f t="shared" si="329"/>
        <v>3.9062500000000035E-2</v>
      </c>
      <c r="AAG76" s="53"/>
      <c r="AAH76" s="1042"/>
      <c r="AAI76" s="1042"/>
      <c r="AAJ76" s="1042"/>
      <c r="AAK76" s="1042"/>
      <c r="AAL76" s="1042"/>
      <c r="AAM76" s="1042"/>
      <c r="AAN76" s="1042"/>
      <c r="AAO76" s="1042"/>
      <c r="AAP76" s="1042"/>
      <c r="AAQ76" s="1042"/>
      <c r="AAR76" s="1042"/>
      <c r="AAS76" s="1042"/>
      <c r="AAT76" s="1042"/>
      <c r="AAU76" s="1042"/>
      <c r="AAV76" s="1042"/>
      <c r="AAW76" s="1042">
        <v>1.17</v>
      </c>
      <c r="AAX76" s="1042"/>
      <c r="AAY76" s="10">
        <v>1.19</v>
      </c>
      <c r="AAZ76" s="10">
        <f t="shared" si="330"/>
        <v>1.17</v>
      </c>
      <c r="ABA76" s="10">
        <v>1.2</v>
      </c>
      <c r="ABB76" s="1653">
        <f t="shared" si="331"/>
        <v>2.5641025641025664E-2</v>
      </c>
      <c r="ABC76" s="10">
        <v>1.07</v>
      </c>
      <c r="ABD76" s="10">
        <f t="shared" si="272"/>
        <v>1.07</v>
      </c>
      <c r="ABE76" s="10">
        <v>1.03</v>
      </c>
      <c r="ABF76" s="1653">
        <f t="shared" si="273"/>
        <v>-3.738317757009349E-2</v>
      </c>
      <c r="ABG76" s="10">
        <v>1.044</v>
      </c>
      <c r="ABH76" s="10">
        <f t="shared" si="274"/>
        <v>1.044</v>
      </c>
      <c r="ABI76" s="10">
        <v>1.03</v>
      </c>
      <c r="ABJ76" s="1653">
        <f t="shared" si="275"/>
        <v>-1.3409961685823766E-2</v>
      </c>
      <c r="ABK76" s="1566">
        <v>1.05</v>
      </c>
      <c r="ABL76" s="10">
        <f t="shared" si="276"/>
        <v>1.05</v>
      </c>
      <c r="ABM76" s="10">
        <v>1.02</v>
      </c>
      <c r="ABN76" s="1653">
        <f t="shared" si="277"/>
        <v>-2.8571428571428595E-2</v>
      </c>
      <c r="ABO76" s="55"/>
      <c r="ABP76" s="64"/>
      <c r="ABQ76" s="55"/>
      <c r="ABR76" s="55"/>
      <c r="ABS76" s="55"/>
      <c r="ABT76" s="55"/>
      <c r="ABU76" s="55"/>
      <c r="ABV76" s="55"/>
      <c r="ABW76" s="55"/>
      <c r="ABX76" s="55"/>
      <c r="ABY76" s="55"/>
      <c r="ABZ76" s="1148"/>
      <c r="ACA76" s="55"/>
      <c r="ACB76" s="55"/>
      <c r="ACC76" s="38"/>
      <c r="ACD76" s="38"/>
      <c r="ACE76" s="38"/>
      <c r="ACF76" s="38"/>
    </row>
    <row r="77" spans="1:760" s="4" customFormat="1" ht="44" thickBot="1" x14ac:dyDescent="0.4">
      <c r="A77" s="1694">
        <v>72</v>
      </c>
      <c r="B77" s="38" t="s">
        <v>18</v>
      </c>
      <c r="C77" s="38" t="s">
        <v>1254</v>
      </c>
      <c r="D77" s="38" t="s">
        <v>2307</v>
      </c>
      <c r="E77" s="38" t="s">
        <v>3993</v>
      </c>
      <c r="F77" s="38" t="s">
        <v>2329</v>
      </c>
      <c r="G77" s="38" t="s">
        <v>2656</v>
      </c>
      <c r="H77" s="136"/>
      <c r="I77" s="136"/>
      <c r="J77" s="136"/>
      <c r="K77" s="136"/>
      <c r="L77" s="136"/>
      <c r="M77" s="136"/>
      <c r="N77" s="136"/>
      <c r="O77" s="136"/>
      <c r="P77" s="136"/>
      <c r="Q77" s="136"/>
      <c r="R77" s="136"/>
      <c r="S77" s="136"/>
      <c r="T77" s="136"/>
      <c r="U77" s="136"/>
      <c r="V77" s="136"/>
      <c r="W77" s="136"/>
      <c r="X77" s="136"/>
      <c r="Y77" s="136"/>
      <c r="Z77" s="136"/>
      <c r="AA77" s="136"/>
      <c r="AB77" s="136"/>
      <c r="AC77" s="136"/>
      <c r="AD77" s="136"/>
      <c r="AE77" s="136"/>
      <c r="AF77" s="136"/>
      <c r="AG77" s="136"/>
      <c r="AH77" s="136"/>
      <c r="AI77" s="136"/>
      <c r="AJ77" s="136"/>
      <c r="AK77" s="371"/>
      <c r="AL77" s="136"/>
      <c r="AM77" s="371"/>
      <c r="AN77" s="371"/>
      <c r="AO77" s="371"/>
      <c r="AP77" s="188"/>
      <c r="AQ77" s="66"/>
      <c r="AR77" s="188"/>
      <c r="AS77" s="894"/>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6"/>
      <c r="BQ77" s="136"/>
      <c r="BR77" s="136"/>
      <c r="BS77" s="136"/>
      <c r="BT77" s="136"/>
      <c r="BU77" s="136"/>
      <c r="BV77" s="136"/>
      <c r="BW77" s="136"/>
      <c r="BX77" s="136"/>
      <c r="BY77" s="136"/>
      <c r="BZ77" s="136"/>
      <c r="CA77" s="136"/>
      <c r="CB77" s="136"/>
      <c r="CC77" s="136"/>
      <c r="CD77" s="136"/>
      <c r="CE77" s="136"/>
      <c r="CF77" s="136"/>
      <c r="CG77" s="136"/>
      <c r="CH77" s="136"/>
      <c r="CI77" s="136"/>
      <c r="CJ77" s="136"/>
      <c r="CK77" s="136"/>
      <c r="CL77" s="136"/>
      <c r="CM77" s="136"/>
      <c r="CN77" s="136"/>
      <c r="CO77" s="136"/>
      <c r="CP77" s="136"/>
      <c r="CQ77" s="136"/>
      <c r="CR77" s="136"/>
      <c r="CS77" s="136"/>
      <c r="CT77" s="136"/>
      <c r="CU77" s="136"/>
      <c r="CV77" s="136"/>
      <c r="CW77" s="136"/>
      <c r="CX77" s="136"/>
      <c r="CY77" s="136"/>
      <c r="CZ77" s="136"/>
      <c r="DA77" s="136"/>
      <c r="DB77" s="136"/>
      <c r="DC77" s="136"/>
      <c r="DD77" s="1052"/>
      <c r="DE77" s="66"/>
      <c r="DF77" s="371"/>
      <c r="DG77" s="1051"/>
      <c r="DH77" s="884"/>
      <c r="DI77" s="66"/>
      <c r="DJ77" s="894"/>
      <c r="DK77" s="136"/>
      <c r="DL77" s="136"/>
      <c r="DM77" s="136"/>
      <c r="DN77" s="136"/>
      <c r="DO77" s="136"/>
      <c r="DP77" s="136"/>
      <c r="DQ77" s="136"/>
      <c r="DR77" s="136"/>
      <c r="DS77" s="136"/>
      <c r="DT77" s="136"/>
      <c r="DU77" s="136"/>
      <c r="DV77" s="136"/>
      <c r="DW77" s="136"/>
      <c r="DX77" s="136"/>
      <c r="DY77" s="136"/>
      <c r="DZ77" s="136"/>
      <c r="EA77" s="136"/>
      <c r="EB77" s="136"/>
      <c r="EC77" s="136"/>
      <c r="ED77" s="136"/>
      <c r="EE77" s="136"/>
      <c r="EF77" s="136"/>
      <c r="EG77" s="136"/>
      <c r="EH77" s="136"/>
      <c r="EI77" s="136"/>
      <c r="EJ77" s="136"/>
      <c r="EK77" s="136"/>
      <c r="EL77" s="136"/>
      <c r="EM77" s="136"/>
      <c r="EN77" s="136"/>
      <c r="EO77" s="136"/>
      <c r="EP77" s="136"/>
      <c r="EQ77" s="136"/>
      <c r="ER77" s="884"/>
      <c r="ES77" s="136"/>
      <c r="ET77" s="136"/>
      <c r="EU77" s="136"/>
      <c r="EV77" s="1051"/>
      <c r="EW77" s="188"/>
      <c r="EX77" s="56"/>
      <c r="EY77" s="1052"/>
      <c r="EZ77" s="1155"/>
      <c r="FA77" s="136"/>
      <c r="FB77" s="136"/>
      <c r="FC77" s="136"/>
      <c r="FD77" s="136"/>
      <c r="FE77" s="136"/>
      <c r="FF77" s="136"/>
      <c r="FG77" s="136"/>
      <c r="FH77" s="136"/>
      <c r="FI77" s="136"/>
      <c r="FJ77" s="136"/>
      <c r="FK77" s="136"/>
      <c r="FL77" s="136"/>
      <c r="FM77" s="136"/>
      <c r="FN77" s="136"/>
      <c r="FO77" s="136"/>
      <c r="FP77" s="136"/>
      <c r="FQ77" s="136"/>
      <c r="FR77" s="136"/>
      <c r="FS77" s="136"/>
      <c r="FT77" s="136"/>
      <c r="FU77" s="136"/>
      <c r="FV77" s="136"/>
      <c r="FW77" s="136"/>
      <c r="FX77" s="136"/>
      <c r="FY77" s="136"/>
      <c r="FZ77" s="136"/>
      <c r="GA77" s="136"/>
      <c r="GB77" s="136"/>
      <c r="GC77" s="136"/>
      <c r="GD77" s="136"/>
      <c r="GE77" s="136"/>
      <c r="GF77" s="136"/>
      <c r="GG77" s="136"/>
      <c r="GH77" s="136"/>
      <c r="GI77" s="136"/>
      <c r="GJ77" s="136"/>
      <c r="GK77" s="136"/>
      <c r="GL77" s="136"/>
      <c r="GM77" s="136"/>
      <c r="GN77" s="136"/>
      <c r="GO77" s="136"/>
      <c r="GP77" s="136"/>
      <c r="GQ77" s="136"/>
      <c r="GR77" s="66"/>
      <c r="GS77" s="66"/>
      <c r="GT77" s="371"/>
      <c r="GU77" s="371"/>
      <c r="GV77" s="188"/>
      <c r="GW77" s="188"/>
      <c r="GX77" s="188"/>
      <c r="GY77" s="894"/>
      <c r="HZ77" s="136"/>
      <c r="IA77" s="136"/>
      <c r="IB77" s="136"/>
      <c r="IC77" s="136"/>
      <c r="ID77" s="136"/>
      <c r="IE77" s="136"/>
      <c r="IF77" s="136"/>
      <c r="IG77" s="136"/>
      <c r="IH77" s="136"/>
      <c r="II77" s="136"/>
      <c r="IJ77" s="136"/>
      <c r="IK77" s="136"/>
      <c r="IL77" s="136"/>
      <c r="IM77" s="136"/>
      <c r="IN77" s="136"/>
      <c r="IO77" s="136"/>
      <c r="IP77" s="136"/>
      <c r="IQ77" s="136"/>
      <c r="IR77" s="136"/>
      <c r="IS77" s="136"/>
      <c r="IT77" s="136"/>
      <c r="IU77" s="136"/>
      <c r="IV77" s="136"/>
      <c r="IW77" s="136"/>
      <c r="IX77" s="136"/>
      <c r="IY77" s="136"/>
      <c r="IZ77" s="136"/>
      <c r="JA77" s="136"/>
      <c r="JB77" s="136"/>
      <c r="JC77" s="136"/>
      <c r="JD77" s="136"/>
      <c r="JE77" s="136"/>
      <c r="JF77" s="136"/>
      <c r="JG77" s="136"/>
      <c r="JH77" s="136"/>
      <c r="JI77" s="136"/>
      <c r="JJ77" s="136"/>
      <c r="JK77" s="136"/>
      <c r="JL77" s="136"/>
      <c r="JM77" s="884"/>
      <c r="JN77" s="371"/>
      <c r="JO77" s="188"/>
      <c r="JP77" s="188"/>
      <c r="JQ77" s="188"/>
      <c r="JR77" s="371"/>
      <c r="JS77" s="1051"/>
      <c r="JT77" s="188"/>
      <c r="JU77" s="40"/>
      <c r="JV77" s="1042"/>
      <c r="JW77" s="371"/>
      <c r="JX77" s="371"/>
      <c r="JY77" s="1042"/>
      <c r="JZ77" s="371"/>
      <c r="KA77" s="371"/>
      <c r="KB77" s="371"/>
      <c r="KC77" s="53"/>
      <c r="KD77" s="1052"/>
      <c r="KE77" s="1042"/>
      <c r="KF77" s="1042"/>
      <c r="KG77" s="371"/>
      <c r="KH77" s="1042"/>
      <c r="KI77" s="1042"/>
      <c r="KJ77" s="55"/>
      <c r="KK77" s="56"/>
      <c r="KL77" s="1051"/>
      <c r="KM77" s="894"/>
      <c r="KN77" s="136"/>
      <c r="KO77" s="136"/>
      <c r="KP77" s="136"/>
      <c r="KQ77" s="136"/>
      <c r="KR77" s="136"/>
      <c r="KS77" s="136"/>
      <c r="KT77" s="136"/>
      <c r="KU77" s="136"/>
      <c r="KV77" s="136"/>
      <c r="KW77" s="136"/>
      <c r="KX77" s="136"/>
      <c r="KY77" s="136"/>
      <c r="KZ77" s="136"/>
      <c r="LA77" s="136"/>
      <c r="LB77" s="136"/>
      <c r="LC77" s="136"/>
      <c r="LD77" s="136"/>
      <c r="LE77" s="136"/>
      <c r="LF77" s="136"/>
      <c r="LG77" s="136"/>
      <c r="LH77" s="136"/>
      <c r="LI77" s="136"/>
      <c r="LJ77" s="136"/>
      <c r="LK77" s="136"/>
      <c r="LL77" s="136"/>
      <c r="LM77" s="136"/>
      <c r="LN77" s="136"/>
      <c r="LO77" s="136"/>
      <c r="LP77" s="136"/>
      <c r="LQ77" s="136"/>
      <c r="LR77" s="136"/>
      <c r="LS77" s="136"/>
      <c r="LT77" s="136"/>
      <c r="LU77" s="136"/>
      <c r="LV77" s="136"/>
      <c r="LW77" s="136"/>
      <c r="LX77" s="136"/>
      <c r="LY77" s="136"/>
      <c r="LZ77" s="136"/>
      <c r="MA77" s="136"/>
      <c r="MB77" s="136"/>
      <c r="MC77" s="371"/>
      <c r="MD77" s="136"/>
      <c r="ME77" s="371"/>
      <c r="MF77" s="884"/>
      <c r="MG77" s="188"/>
      <c r="MH77" s="371"/>
      <c r="MI77" s="371"/>
      <c r="MJ77" s="188"/>
      <c r="MK77" s="188"/>
      <c r="ML77" s="371"/>
      <c r="MM77" s="371"/>
      <c r="MN77" s="371"/>
      <c r="MO77" s="1051"/>
      <c r="MP77" s="371"/>
      <c r="MQ77" s="371"/>
      <c r="MR77" s="1042"/>
      <c r="MS77" s="371"/>
      <c r="MT77" s="371"/>
      <c r="MU77" s="1042"/>
      <c r="MV77" s="371"/>
      <c r="MW77" s="1042"/>
      <c r="MX77" s="56"/>
      <c r="MY77" s="1051"/>
      <c r="MZ77" s="913"/>
      <c r="NA77" s="1042"/>
      <c r="NB77" s="1042"/>
      <c r="NC77" s="1042"/>
      <c r="ND77" s="1042"/>
      <c r="NE77" s="55"/>
      <c r="NF77" s="1042"/>
      <c r="NG77" s="1042"/>
      <c r="NH77" s="894"/>
      <c r="NP77" s="136"/>
      <c r="NQ77" s="136"/>
      <c r="NR77" s="136"/>
      <c r="NS77" s="136"/>
      <c r="NT77" s="136"/>
      <c r="NU77" s="136"/>
      <c r="NV77" s="136"/>
      <c r="NW77" s="136"/>
      <c r="NX77" s="136"/>
      <c r="NY77" s="136"/>
      <c r="NZ77" s="136"/>
      <c r="OA77" s="136"/>
      <c r="OB77" s="136"/>
      <c r="OC77" s="136"/>
      <c r="OD77" s="136"/>
      <c r="OE77" s="136"/>
      <c r="OF77" s="136"/>
      <c r="OG77" s="136"/>
      <c r="OH77" s="136"/>
      <c r="OI77" s="136"/>
      <c r="OJ77" s="136"/>
      <c r="OK77" s="136"/>
      <c r="OL77" s="136"/>
      <c r="OM77" s="136"/>
      <c r="ON77" s="136"/>
      <c r="OO77" s="136"/>
      <c r="OP77" s="136"/>
      <c r="OQ77" s="136"/>
      <c r="OR77" s="136"/>
      <c r="OS77" s="136"/>
      <c r="OT77" s="136"/>
      <c r="OU77" s="136"/>
      <c r="OV77" s="136"/>
      <c r="OW77" s="136"/>
      <c r="OX77" s="136"/>
      <c r="OY77" s="136"/>
      <c r="OZ77" s="136"/>
      <c r="PA77" s="136"/>
      <c r="PB77" s="136"/>
      <c r="PC77" s="1051"/>
      <c r="PD77" s="371"/>
      <c r="PE77" s="371"/>
      <c r="PF77" s="371"/>
      <c r="PG77" s="371"/>
      <c r="PH77" s="371"/>
      <c r="PI77" s="371"/>
      <c r="PJ77" s="371"/>
      <c r="PK77" s="371"/>
      <c r="PL77" s="1052"/>
      <c r="PM77" s="371"/>
      <c r="PN77" s="371"/>
      <c r="PO77" s="1052"/>
      <c r="PP77" s="371"/>
      <c r="PQ77" s="56"/>
      <c r="PR77" s="1052"/>
      <c r="PS77" s="56"/>
      <c r="PT77" s="1052"/>
      <c r="PU77" s="1052"/>
      <c r="PV77" s="1052"/>
      <c r="PW77" s="38"/>
      <c r="PX77" s="1042"/>
      <c r="PY77" s="38"/>
      <c r="PZ77" s="1042"/>
      <c r="QA77" s="1042"/>
      <c r="QB77" s="1052"/>
      <c r="QC77" s="1052"/>
      <c r="QD77" s="55"/>
      <c r="QE77" s="371"/>
      <c r="QF77" s="38"/>
      <c r="QG77" s="1052"/>
      <c r="QH77" s="38"/>
      <c r="QI77" s="1052"/>
      <c r="QJ77" s="1052"/>
      <c r="QK77" s="894"/>
      <c r="QL77" s="188"/>
      <c r="QM77" s="136"/>
      <c r="QN77" s="136"/>
      <c r="QO77" s="136"/>
      <c r="QP77" s="136"/>
      <c r="QQ77" s="136"/>
      <c r="QR77" s="136"/>
      <c r="QS77" s="136"/>
      <c r="QT77" s="136"/>
      <c r="QU77" s="136"/>
      <c r="QV77" s="136"/>
      <c r="QW77" s="136"/>
      <c r="QX77" s="136"/>
      <c r="QY77" s="136"/>
      <c r="QZ77" s="1051"/>
      <c r="RA77" s="136"/>
      <c r="RB77" s="371"/>
      <c r="RC77" s="371"/>
      <c r="RD77" s="371"/>
      <c r="RE77" s="371"/>
      <c r="RF77" s="371"/>
      <c r="RG77" s="371"/>
      <c r="RH77" s="371"/>
      <c r="RI77" s="371"/>
      <c r="RJ77" s="1051"/>
      <c r="RK77" s="1052"/>
      <c r="RL77" s="56"/>
      <c r="RM77" s="1051"/>
      <c r="RN77" s="38"/>
      <c r="RO77" s="1051"/>
      <c r="RP77" s="1051"/>
      <c r="RQ77" s="38"/>
      <c r="RR77" s="1051"/>
      <c r="RS77" s="1051"/>
      <c r="RT77" s="38"/>
      <c r="RU77" s="38"/>
      <c r="RV77" s="1042"/>
      <c r="RW77" s="38"/>
      <c r="RX77" s="1042"/>
      <c r="RY77" s="38"/>
      <c r="RZ77" s="38"/>
      <c r="SA77" s="55"/>
      <c r="SB77" s="55"/>
      <c r="SC77" s="55"/>
      <c r="SD77" s="38"/>
      <c r="SE77" s="371"/>
      <c r="SF77" s="38"/>
      <c r="SG77" s="371"/>
      <c r="SH77" s="371"/>
      <c r="SI77" s="1052"/>
      <c r="SJ77" s="1052"/>
      <c r="SK77" s="1052"/>
      <c r="SL77" s="38"/>
      <c r="SM77" s="38"/>
      <c r="SN77" s="38">
        <v>5.63</v>
      </c>
      <c r="SO77" s="38" t="s">
        <v>1159</v>
      </c>
      <c r="SP77" s="38">
        <f t="shared" si="307"/>
        <v>5.63</v>
      </c>
      <c r="SQ77" s="38" t="s">
        <v>1159</v>
      </c>
      <c r="SR77" s="380"/>
      <c r="SS77" s="38"/>
      <c r="ST77" s="38"/>
      <c r="SU77" s="38"/>
      <c r="SV77" s="38"/>
      <c r="SW77" s="38"/>
      <c r="SX77" s="38"/>
      <c r="SY77" s="38"/>
      <c r="SZ77" s="38"/>
      <c r="TA77" s="38"/>
      <c r="TB77" s="38"/>
      <c r="TC77" s="38"/>
      <c r="TD77" s="38"/>
      <c r="TE77" s="38"/>
      <c r="TF77" s="38"/>
      <c r="TG77" s="38"/>
      <c r="TH77" s="38"/>
      <c r="TI77" s="38"/>
      <c r="TJ77" s="38"/>
      <c r="TK77" s="38"/>
      <c r="TL77" s="38"/>
      <c r="TM77" s="38"/>
      <c r="TN77" s="38"/>
      <c r="TO77" s="38"/>
      <c r="TP77" s="38"/>
      <c r="TQ77" s="38"/>
      <c r="TR77" s="38"/>
      <c r="TS77" s="38"/>
      <c r="TT77" s="38"/>
      <c r="TU77" s="38"/>
      <c r="TV77" s="38"/>
      <c r="TW77" s="38"/>
      <c r="TX77" s="38"/>
      <c r="TY77" s="38"/>
      <c r="TZ77" s="38"/>
      <c r="UA77" s="38"/>
      <c r="UB77" s="38"/>
      <c r="UC77" s="38"/>
      <c r="UD77" s="38"/>
      <c r="UE77" s="38"/>
      <c r="UF77" s="38"/>
      <c r="UG77" s="38"/>
      <c r="UH77" s="38"/>
      <c r="UI77" s="38"/>
      <c r="UJ77" s="38"/>
      <c r="UK77" s="38">
        <v>5.94</v>
      </c>
      <c r="UL77" s="38" t="s">
        <v>1159</v>
      </c>
      <c r="UM77" s="38">
        <f t="shared" si="308"/>
        <v>5.94</v>
      </c>
      <c r="UN77" s="38" t="s">
        <v>1159</v>
      </c>
      <c r="UO77" s="894"/>
      <c r="UP77" s="56"/>
      <c r="UQ77" s="56"/>
      <c r="UR77" s="56"/>
      <c r="US77" s="56"/>
      <c r="UT77" s="56"/>
      <c r="UU77" s="56"/>
      <c r="UV77" s="56"/>
      <c r="UW77" s="56"/>
      <c r="UX77" s="56"/>
      <c r="UY77" s="56"/>
      <c r="UZ77" s="56"/>
      <c r="VA77" s="56"/>
      <c r="VB77" s="56"/>
      <c r="VC77" s="56"/>
      <c r="VD77" s="1656"/>
      <c r="VE77" s="66"/>
      <c r="VF77" s="1657"/>
      <c r="VG77" s="66"/>
      <c r="VH77" s="56"/>
      <c r="VI77" s="371"/>
      <c r="VJ77" s="371"/>
      <c r="VK77" s="371"/>
      <c r="VL77" s="371"/>
      <c r="VM77" s="371"/>
      <c r="VN77" s="371"/>
      <c r="VO77" s="188"/>
      <c r="VP77" s="371"/>
      <c r="VQ77" s="1052"/>
      <c r="VR77" s="371"/>
      <c r="VS77" s="371"/>
      <c r="VT77" s="371"/>
      <c r="VU77" s="1042"/>
      <c r="VV77" s="1042"/>
      <c r="VW77" s="1042"/>
      <c r="VX77" s="56"/>
      <c r="VY77" s="56"/>
      <c r="VZ77" s="1042"/>
      <c r="WA77" s="1042"/>
      <c r="WB77" s="56"/>
      <c r="WC77" s="56"/>
      <c r="WD77" s="1051"/>
      <c r="WE77" s="1051"/>
      <c r="WF77" s="1051"/>
      <c r="WG77" s="1051"/>
      <c r="WH77" s="1042"/>
      <c r="WI77" s="1042"/>
      <c r="WJ77" s="1042"/>
      <c r="WK77" s="66"/>
      <c r="WL77" s="53"/>
      <c r="WM77" s="1042"/>
      <c r="WN77" s="53"/>
      <c r="WO77" s="53"/>
      <c r="WP77" s="56"/>
      <c r="WQ77" s="56"/>
      <c r="WR77" s="56"/>
      <c r="WS77" s="56"/>
      <c r="WT77" s="56"/>
      <c r="WU77" s="56"/>
      <c r="WV77" s="56"/>
      <c r="WW77" s="56"/>
      <c r="WX77" s="56"/>
      <c r="WY77" s="56"/>
      <c r="WZ77" s="56"/>
      <c r="XA77" s="56"/>
      <c r="XB77" s="1052"/>
      <c r="XC77" s="1052"/>
      <c r="XD77" s="1052"/>
      <c r="XE77" s="1052"/>
      <c r="XF77" s="56"/>
      <c r="XG77" s="56">
        <v>5.88</v>
      </c>
      <c r="XH77" s="1052"/>
      <c r="XI77" s="1052"/>
      <c r="XJ77" s="1052"/>
      <c r="XK77" s="1052" t="s">
        <v>1159</v>
      </c>
      <c r="XL77" s="1052">
        <f t="shared" si="318"/>
        <v>5.88</v>
      </c>
      <c r="XM77" s="1052"/>
      <c r="XN77" s="1052" t="s">
        <v>1159</v>
      </c>
      <c r="XO77" s="894">
        <f t="shared" si="248"/>
        <v>-1</v>
      </c>
      <c r="XP77" s="894"/>
      <c r="XQ77" s="894"/>
      <c r="XR77" s="53"/>
      <c r="XS77" s="1042"/>
      <c r="XT77" s="53"/>
      <c r="XU77" s="53"/>
      <c r="XV77" s="53"/>
      <c r="XW77" s="53"/>
      <c r="XX77" s="53"/>
      <c r="XY77" s="53"/>
      <c r="XZ77" s="1042"/>
      <c r="YA77" s="53"/>
      <c r="YB77" s="1042"/>
      <c r="YC77" s="1042"/>
      <c r="YD77" s="38"/>
      <c r="YE77" s="38"/>
      <c r="YF77" s="38"/>
      <c r="YG77" s="38"/>
      <c r="YH77" s="38"/>
      <c r="YI77" s="38"/>
      <c r="YJ77" s="38"/>
      <c r="YK77" s="55">
        <v>5.79</v>
      </c>
      <c r="YL77" s="15" t="s">
        <v>1159</v>
      </c>
      <c r="YM77" s="15">
        <f t="shared" si="325"/>
        <v>5.79</v>
      </c>
      <c r="YN77" s="38" t="s">
        <v>1159</v>
      </c>
      <c r="YO77" s="380"/>
      <c r="YP77" s="38"/>
      <c r="YQ77" s="38"/>
      <c r="YR77" s="53"/>
      <c r="YS77" s="1042"/>
      <c r="YT77" s="1042"/>
      <c r="YU77" s="56"/>
      <c r="YV77" s="1042"/>
      <c r="YW77" s="1042"/>
      <c r="YX77" s="1042"/>
      <c r="YY77" s="1042"/>
      <c r="YZ77" s="1042"/>
      <c r="ZA77" s="1042"/>
      <c r="ZB77" s="1042"/>
      <c r="ZC77" s="1042"/>
      <c r="ZD77" s="1042"/>
      <c r="ZE77" s="371"/>
      <c r="ZF77" s="1052">
        <v>6.32</v>
      </c>
      <c r="ZG77" s="1052" t="s">
        <v>1159</v>
      </c>
      <c r="ZH77" s="1052">
        <f t="shared" si="327"/>
        <v>6.32</v>
      </c>
      <c r="ZI77" s="1052"/>
      <c r="ZJ77" s="380">
        <f t="shared" si="328"/>
        <v>-1</v>
      </c>
      <c r="ZK77" s="1255"/>
      <c r="ZL77" s="1255"/>
      <c r="ZM77" s="1255"/>
      <c r="ZN77" s="1255"/>
      <c r="ZO77" s="1255"/>
      <c r="ZP77" s="1255"/>
      <c r="ZQ77" s="1255"/>
      <c r="ZR77" s="1255"/>
      <c r="ZS77" s="1255"/>
      <c r="ZT77" s="1255"/>
      <c r="ZU77" s="1255"/>
      <c r="ZV77" s="1255"/>
      <c r="ZW77" s="38"/>
      <c r="ZX77" s="38"/>
      <c r="ZY77" s="1447"/>
      <c r="ZZ77" s="38"/>
      <c r="AAA77" s="38"/>
      <c r="AAB77" s="55">
        <v>5.86</v>
      </c>
      <c r="AAC77" s="38" t="s">
        <v>1159</v>
      </c>
      <c r="AAD77" s="38">
        <f t="shared" si="309"/>
        <v>5.86</v>
      </c>
      <c r="AAE77" s="38" t="s">
        <v>1159</v>
      </c>
      <c r="AAF77" s="894"/>
      <c r="AAG77" s="53"/>
      <c r="AAH77" s="1042"/>
      <c r="AAI77" s="1042"/>
      <c r="AAJ77" s="1042"/>
      <c r="AAK77" s="1042"/>
      <c r="AAL77" s="56"/>
      <c r="AAM77" s="1042"/>
      <c r="AAN77" s="1042"/>
      <c r="AAO77" s="1042"/>
      <c r="AAP77" s="1042"/>
      <c r="AAQ77" s="1042"/>
      <c r="AAR77" s="1042"/>
      <c r="AAS77" s="1042"/>
      <c r="AAT77" s="1042"/>
      <c r="AAU77" s="38"/>
      <c r="AAV77" s="38"/>
      <c r="AAW77" s="38" t="s">
        <v>1159</v>
      </c>
      <c r="AAX77" s="1042"/>
      <c r="AAY77" s="9" t="s">
        <v>1159</v>
      </c>
      <c r="AAZ77" s="9" t="s">
        <v>1159</v>
      </c>
      <c r="ABA77" s="9" t="s">
        <v>1496</v>
      </c>
      <c r="ABB77" s="1653"/>
      <c r="ABC77" s="9" t="s">
        <v>1159</v>
      </c>
      <c r="ABD77" s="9" t="str">
        <f t="shared" si="272"/>
        <v>Blocked</v>
      </c>
      <c r="ABE77" s="9" t="s">
        <v>1159</v>
      </c>
      <c r="ABF77" s="1653"/>
      <c r="ABG77" s="9" t="s">
        <v>1159</v>
      </c>
      <c r="ABH77" s="9" t="str">
        <f t="shared" si="274"/>
        <v>Blocked</v>
      </c>
      <c r="ABI77" s="9" t="s">
        <v>1159</v>
      </c>
      <c r="ABJ77" s="1653"/>
      <c r="ABK77" s="56" t="s">
        <v>1159</v>
      </c>
      <c r="ABL77" s="9" t="str">
        <f t="shared" si="276"/>
        <v>Blocked</v>
      </c>
      <c r="ABM77" s="9" t="s">
        <v>1159</v>
      </c>
      <c r="ABN77" s="1653"/>
      <c r="ABO77" s="1658"/>
      <c r="ABP77" s="372"/>
      <c r="ABQ77" s="36"/>
      <c r="ABR77" s="36"/>
      <c r="ABS77" s="36"/>
      <c r="ABT77" s="36"/>
      <c r="ABU77" s="36"/>
      <c r="ABV77" s="36"/>
      <c r="ABW77" s="36"/>
      <c r="ABX77" s="36"/>
      <c r="ABY77" s="36"/>
      <c r="ABZ77" s="59"/>
      <c r="ACA77" s="36"/>
      <c r="ACB77" s="36"/>
      <c r="ACC77" s="38"/>
      <c r="ACD77" s="38"/>
      <c r="ACE77" s="38"/>
      <c r="ACF77" s="38"/>
    </row>
    <row r="78" spans="1:760" s="4" customFormat="1" ht="44" thickBot="1" x14ac:dyDescent="0.4">
      <c r="A78" s="1694">
        <v>73</v>
      </c>
      <c r="B78" s="38" t="s">
        <v>18</v>
      </c>
      <c r="C78" s="38" t="s">
        <v>1254</v>
      </c>
      <c r="D78" s="38" t="s">
        <v>2307</v>
      </c>
      <c r="E78" s="38" t="s">
        <v>3993</v>
      </c>
      <c r="F78" s="38" t="s">
        <v>2329</v>
      </c>
      <c r="G78" s="38" t="s">
        <v>2659</v>
      </c>
      <c r="H78" s="29"/>
      <c r="I78" s="29"/>
      <c r="J78" s="29"/>
      <c r="K78" s="29"/>
      <c r="L78" s="29"/>
      <c r="M78" s="29"/>
      <c r="N78" s="29"/>
      <c r="O78" s="29"/>
      <c r="P78" s="29"/>
      <c r="Q78" s="29"/>
      <c r="R78" s="29"/>
      <c r="S78" s="29"/>
      <c r="T78" s="29"/>
      <c r="U78" s="29"/>
      <c r="V78" s="29"/>
      <c r="W78" s="29"/>
      <c r="X78" s="29"/>
      <c r="Y78" s="29"/>
      <c r="Z78" s="29"/>
      <c r="AA78" s="29"/>
      <c r="AB78" s="29"/>
      <c r="AC78" s="29"/>
      <c r="AD78" s="29"/>
      <c r="AE78" s="29"/>
      <c r="AF78" s="29"/>
      <c r="AG78" s="29"/>
      <c r="AH78" s="29"/>
      <c r="AI78" s="29"/>
      <c r="AJ78" s="29"/>
      <c r="AK78" s="55"/>
      <c r="AL78" s="64"/>
      <c r="AM78" s="55"/>
      <c r="AN78" s="55"/>
      <c r="AO78" s="55"/>
      <c r="AP78" s="59"/>
      <c r="AQ78" s="27"/>
      <c r="AR78" s="1148"/>
      <c r="AS78" s="380"/>
      <c r="AT78" s="64"/>
      <c r="AU78" s="64"/>
      <c r="AV78" s="64"/>
      <c r="AW78" s="64"/>
      <c r="AX78" s="64"/>
      <c r="AY78" s="64"/>
      <c r="AZ78" s="64"/>
      <c r="BA78" s="64"/>
      <c r="BB78" s="64"/>
      <c r="BC78" s="64"/>
      <c r="BD78" s="64"/>
      <c r="BE78" s="64"/>
      <c r="BF78" s="64"/>
      <c r="BG78" s="64"/>
      <c r="BH78" s="64"/>
      <c r="BI78" s="64"/>
      <c r="BJ78" s="64"/>
      <c r="BK78" s="64"/>
      <c r="BL78" s="64"/>
      <c r="BM78" s="64"/>
      <c r="BN78" s="64"/>
      <c r="BO78" s="64"/>
      <c r="BP78" s="64"/>
      <c r="BQ78" s="64"/>
      <c r="BR78" s="64"/>
      <c r="BS78" s="64"/>
      <c r="BT78" s="64"/>
      <c r="BU78" s="64"/>
      <c r="BV78" s="64"/>
      <c r="BW78" s="64"/>
      <c r="BX78" s="64"/>
      <c r="BY78" s="64"/>
      <c r="BZ78" s="64"/>
      <c r="CA78" s="64"/>
      <c r="CB78" s="64"/>
      <c r="CC78" s="64"/>
      <c r="CD78" s="64"/>
      <c r="CE78" s="64"/>
      <c r="CF78" s="64"/>
      <c r="CG78" s="64"/>
      <c r="CH78" s="64"/>
      <c r="CI78" s="64"/>
      <c r="CJ78" s="64"/>
      <c r="CK78" s="64"/>
      <c r="CL78" s="64"/>
      <c r="CM78" s="64"/>
      <c r="CN78" s="64"/>
      <c r="CO78" s="64"/>
      <c r="CP78" s="64"/>
      <c r="CQ78" s="64"/>
      <c r="CR78" s="64"/>
      <c r="CS78" s="64"/>
      <c r="CT78" s="64"/>
      <c r="CU78" s="64"/>
      <c r="CV78" s="64"/>
      <c r="CW78" s="64"/>
      <c r="CX78" s="64"/>
      <c r="CY78" s="64"/>
      <c r="CZ78" s="64"/>
      <c r="DA78" s="64"/>
      <c r="DB78" s="64"/>
      <c r="DC78" s="64"/>
      <c r="DD78" s="38"/>
      <c r="DE78" s="27"/>
      <c r="DF78" s="55"/>
      <c r="DG78" s="1042"/>
      <c r="DH78" s="913"/>
      <c r="DI78" s="27"/>
      <c r="DJ78" s="380"/>
      <c r="DK78" s="64"/>
      <c r="DL78" s="64"/>
      <c r="DM78" s="64"/>
      <c r="DN78" s="64"/>
      <c r="DO78" s="64"/>
      <c r="DP78" s="64"/>
      <c r="DQ78" s="64"/>
      <c r="DR78" s="64"/>
      <c r="DS78" s="64"/>
      <c r="DT78" s="64"/>
      <c r="DU78" s="64"/>
      <c r="DV78" s="64"/>
      <c r="DW78" s="64"/>
      <c r="DX78" s="64"/>
      <c r="DY78" s="64"/>
      <c r="DZ78" s="64"/>
      <c r="EA78" s="64"/>
      <c r="EB78" s="64"/>
      <c r="EC78" s="64"/>
      <c r="ED78" s="64"/>
      <c r="EE78" s="64"/>
      <c r="EF78" s="64"/>
      <c r="EG78" s="64"/>
      <c r="EH78" s="64"/>
      <c r="EI78" s="64"/>
      <c r="EJ78" s="64"/>
      <c r="EK78" s="64"/>
      <c r="EL78" s="64"/>
      <c r="EM78" s="64"/>
      <c r="EN78" s="64"/>
      <c r="EO78" s="64"/>
      <c r="EP78" s="64"/>
      <c r="EQ78" s="64"/>
      <c r="ER78" s="64"/>
      <c r="ES78" s="64"/>
      <c r="ET78" s="64"/>
      <c r="EU78" s="64"/>
      <c r="EV78" s="1042"/>
      <c r="EW78" s="1148"/>
      <c r="EX78" s="53"/>
      <c r="EY78" s="38"/>
      <c r="EZ78" s="1592"/>
      <c r="FA78" s="64"/>
      <c r="FB78" s="64"/>
      <c r="FC78" s="64"/>
      <c r="FD78" s="64"/>
      <c r="FE78" s="64"/>
      <c r="FF78" s="64"/>
      <c r="FG78" s="64"/>
      <c r="FH78" s="64"/>
      <c r="FI78" s="64"/>
      <c r="FJ78" s="64"/>
      <c r="FK78" s="64"/>
      <c r="FL78" s="64"/>
      <c r="FM78" s="64"/>
      <c r="FN78" s="64"/>
      <c r="FO78" s="64"/>
      <c r="FP78" s="64"/>
      <c r="FQ78" s="64"/>
      <c r="FR78" s="64"/>
      <c r="FS78" s="64"/>
      <c r="FT78" s="64"/>
      <c r="FU78" s="64"/>
      <c r="FV78" s="64"/>
      <c r="FW78" s="64"/>
      <c r="FX78" s="64"/>
      <c r="FY78" s="64"/>
      <c r="FZ78" s="64"/>
      <c r="GA78" s="64"/>
      <c r="GB78" s="64"/>
      <c r="GC78" s="64"/>
      <c r="GD78" s="64"/>
      <c r="GE78" s="64"/>
      <c r="GF78" s="64"/>
      <c r="GG78" s="64"/>
      <c r="GH78" s="64"/>
      <c r="GI78" s="64"/>
      <c r="GJ78" s="64"/>
      <c r="GK78" s="64"/>
      <c r="GL78" s="64"/>
      <c r="GM78" s="64"/>
      <c r="GN78" s="64"/>
      <c r="GO78" s="64"/>
      <c r="GP78" s="64"/>
      <c r="GQ78" s="64"/>
      <c r="GR78" s="27"/>
      <c r="GS78" s="27"/>
      <c r="GT78" s="55"/>
      <c r="GU78" s="55"/>
      <c r="GV78" s="1148"/>
      <c r="GW78" s="1148"/>
      <c r="GX78" s="1148"/>
      <c r="GY78" s="380"/>
      <c r="HZ78" s="64"/>
      <c r="IA78" s="64"/>
      <c r="IB78" s="64"/>
      <c r="IC78" s="64"/>
      <c r="ID78" s="64"/>
      <c r="IE78" s="64"/>
      <c r="IF78" s="64"/>
      <c r="IG78" s="64"/>
      <c r="IH78" s="64"/>
      <c r="II78" s="64"/>
      <c r="IJ78" s="64"/>
      <c r="IK78" s="64"/>
      <c r="IL78" s="64"/>
      <c r="IM78" s="64"/>
      <c r="IN78" s="64"/>
      <c r="IO78" s="64"/>
      <c r="IP78" s="64"/>
      <c r="IQ78" s="64"/>
      <c r="IR78" s="64"/>
      <c r="IS78" s="64"/>
      <c r="IT78" s="64"/>
      <c r="IU78" s="64"/>
      <c r="IV78" s="64"/>
      <c r="IW78" s="64"/>
      <c r="IX78" s="64"/>
      <c r="IY78" s="64"/>
      <c r="IZ78" s="64"/>
      <c r="JA78" s="64"/>
      <c r="JB78" s="64"/>
      <c r="JC78" s="64"/>
      <c r="JD78" s="64"/>
      <c r="JE78" s="64"/>
      <c r="JF78" s="64"/>
      <c r="JG78" s="64"/>
      <c r="JH78" s="64"/>
      <c r="JI78" s="64"/>
      <c r="JJ78" s="64"/>
      <c r="JK78" s="64"/>
      <c r="JL78" s="64"/>
      <c r="JM78" s="913"/>
      <c r="JN78" s="55"/>
      <c r="JO78" s="1148"/>
      <c r="JP78" s="1148"/>
      <c r="JQ78" s="1148"/>
      <c r="JR78" s="55"/>
      <c r="JS78" s="1042"/>
      <c r="JT78" s="1148"/>
      <c r="JU78" s="371"/>
      <c r="JV78" s="1042"/>
      <c r="JW78" s="1148"/>
      <c r="JX78" s="55"/>
      <c r="JY78" s="1042"/>
      <c r="JZ78" s="1148"/>
      <c r="KA78" s="55"/>
      <c r="KB78" s="55"/>
      <c r="KC78" s="55"/>
      <c r="KD78" s="38"/>
      <c r="KE78" s="1042"/>
      <c r="KF78" s="1042"/>
      <c r="KG78" s="55"/>
      <c r="KH78" s="1042"/>
      <c r="KI78" s="1042"/>
      <c r="KJ78" s="55"/>
      <c r="KK78" s="1042"/>
      <c r="KL78" s="1042"/>
      <c r="KM78" s="380"/>
      <c r="KN78" s="64"/>
      <c r="KO78" s="64"/>
      <c r="KP78" s="64"/>
      <c r="KQ78" s="64"/>
      <c r="KR78" s="64"/>
      <c r="KS78" s="64"/>
      <c r="KT78" s="64"/>
      <c r="KU78" s="64"/>
      <c r="KV78" s="64"/>
      <c r="KW78" s="64"/>
      <c r="KX78" s="64"/>
      <c r="KY78" s="64"/>
      <c r="KZ78" s="64"/>
      <c r="LA78" s="64"/>
      <c r="LB78" s="64"/>
      <c r="LC78" s="64"/>
      <c r="LD78" s="64"/>
      <c r="LE78" s="64"/>
      <c r="LF78" s="64"/>
      <c r="LG78" s="64"/>
      <c r="LH78" s="64"/>
      <c r="LI78" s="64"/>
      <c r="LJ78" s="64"/>
      <c r="LK78" s="64"/>
      <c r="LL78" s="64"/>
      <c r="LM78" s="64"/>
      <c r="LN78" s="64"/>
      <c r="LO78" s="64"/>
      <c r="LP78" s="64"/>
      <c r="LQ78" s="64"/>
      <c r="LR78" s="64"/>
      <c r="LS78" s="64"/>
      <c r="LT78" s="64"/>
      <c r="LU78" s="64"/>
      <c r="LV78" s="64"/>
      <c r="LW78" s="64"/>
      <c r="LX78" s="64"/>
      <c r="LY78" s="64"/>
      <c r="LZ78" s="64"/>
      <c r="MA78" s="64"/>
      <c r="MB78" s="64"/>
      <c r="MC78" s="55"/>
      <c r="MD78" s="64"/>
      <c r="ME78" s="55"/>
      <c r="MF78" s="913"/>
      <c r="MG78" s="1148"/>
      <c r="MH78" s="55"/>
      <c r="MI78" s="55"/>
      <c r="MJ78" s="1148"/>
      <c r="MK78" s="1148"/>
      <c r="ML78" s="1148"/>
      <c r="MM78" s="1148"/>
      <c r="MN78" s="1148"/>
      <c r="MO78" s="1042"/>
      <c r="MP78" s="1148"/>
      <c r="MQ78" s="371"/>
      <c r="MR78" s="1042"/>
      <c r="MS78" s="1148"/>
      <c r="MT78" s="55"/>
      <c r="MU78" s="1042"/>
      <c r="MV78" s="55"/>
      <c r="MW78" s="1042"/>
      <c r="MX78" s="1042"/>
      <c r="MY78" s="1042"/>
      <c r="MZ78" s="913"/>
      <c r="NA78" s="1042"/>
      <c r="NB78" s="1042"/>
      <c r="NC78" s="1042"/>
      <c r="ND78" s="1042"/>
      <c r="NE78" s="55"/>
      <c r="NF78" s="1042"/>
      <c r="NG78" s="1042"/>
      <c r="NH78" s="380"/>
      <c r="NP78" s="64"/>
      <c r="NQ78" s="64"/>
      <c r="NR78" s="64"/>
      <c r="NS78" s="64"/>
      <c r="NT78" s="64"/>
      <c r="NU78" s="64"/>
      <c r="NV78" s="64"/>
      <c r="NW78" s="64"/>
      <c r="NX78" s="64"/>
      <c r="NY78" s="64"/>
      <c r="NZ78" s="64"/>
      <c r="OA78" s="64"/>
      <c r="OB78" s="64"/>
      <c r="OC78" s="64"/>
      <c r="OD78" s="64"/>
      <c r="OE78" s="64"/>
      <c r="OF78" s="64"/>
      <c r="OG78" s="64"/>
      <c r="OH78" s="64"/>
      <c r="OI78" s="64"/>
      <c r="OJ78" s="64"/>
      <c r="OK78" s="64"/>
      <c r="OL78" s="64"/>
      <c r="OM78" s="64"/>
      <c r="ON78" s="64"/>
      <c r="OO78" s="64"/>
      <c r="OP78" s="64"/>
      <c r="OQ78" s="64"/>
      <c r="OR78" s="64"/>
      <c r="OS78" s="64"/>
      <c r="OT78" s="64"/>
      <c r="OU78" s="64"/>
      <c r="OV78" s="64"/>
      <c r="OW78" s="64"/>
      <c r="OX78" s="64"/>
      <c r="OY78" s="64"/>
      <c r="OZ78" s="64"/>
      <c r="PA78" s="64"/>
      <c r="PB78" s="64"/>
      <c r="PC78" s="1042"/>
      <c r="PD78" s="55"/>
      <c r="PE78" s="55"/>
      <c r="PF78" s="55"/>
      <c r="PG78" s="55"/>
      <c r="PH78" s="55"/>
      <c r="PI78" s="55"/>
      <c r="PJ78" s="55"/>
      <c r="PK78" s="55"/>
      <c r="PL78" s="38"/>
      <c r="PM78" s="55"/>
      <c r="PN78" s="55"/>
      <c r="PO78" s="38"/>
      <c r="PP78" s="55"/>
      <c r="PQ78" s="53"/>
      <c r="PR78" s="38"/>
      <c r="PS78" s="53"/>
      <c r="PT78" s="38"/>
      <c r="PU78" s="38"/>
      <c r="PV78" s="38"/>
      <c r="PW78" s="38"/>
      <c r="PX78" s="1042"/>
      <c r="PY78" s="38"/>
      <c r="PZ78" s="1042"/>
      <c r="QA78" s="1042"/>
      <c r="QB78" s="38"/>
      <c r="QC78" s="38"/>
      <c r="QD78" s="55"/>
      <c r="QE78" s="38"/>
      <c r="QF78" s="38"/>
      <c r="QG78" s="38"/>
      <c r="QH78" s="38"/>
      <c r="QI78" s="38"/>
      <c r="QJ78" s="38"/>
      <c r="QK78" s="380"/>
      <c r="QL78" s="1148"/>
      <c r="QM78" s="64"/>
      <c r="QN78" s="64"/>
      <c r="QO78" s="64"/>
      <c r="QP78" s="64"/>
      <c r="QQ78" s="64"/>
      <c r="QR78" s="64"/>
      <c r="QS78" s="64"/>
      <c r="QT78" s="64"/>
      <c r="QU78" s="64"/>
      <c r="QV78" s="64"/>
      <c r="QW78" s="64"/>
      <c r="QX78" s="64"/>
      <c r="QY78" s="64"/>
      <c r="QZ78" s="1042"/>
      <c r="RA78" s="64"/>
      <c r="RB78" s="55"/>
      <c r="RC78" s="55"/>
      <c r="RD78" s="55"/>
      <c r="RE78" s="55"/>
      <c r="RF78" s="55"/>
      <c r="RG78" s="55"/>
      <c r="RH78" s="55"/>
      <c r="RI78" s="55"/>
      <c r="RJ78" s="1042"/>
      <c r="RK78" s="38"/>
      <c r="RL78" s="1042"/>
      <c r="RM78" s="1042"/>
      <c r="RN78" s="38"/>
      <c r="RO78" s="1042"/>
      <c r="RP78" s="1042"/>
      <c r="RQ78" s="38"/>
      <c r="RR78" s="1042"/>
      <c r="RS78" s="1042"/>
      <c r="RT78" s="38"/>
      <c r="RU78" s="38"/>
      <c r="RV78" s="1042"/>
      <c r="RW78" s="1659"/>
      <c r="RX78" s="1042"/>
      <c r="RY78" s="38"/>
      <c r="RZ78" s="38"/>
      <c r="SA78" s="55"/>
      <c r="SB78" s="55"/>
      <c r="SC78" s="55"/>
      <c r="SD78" s="38"/>
      <c r="SE78" s="55"/>
      <c r="SF78" s="38"/>
      <c r="SG78" s="55"/>
      <c r="SH78" s="55"/>
      <c r="SI78" s="38"/>
      <c r="SJ78" s="38"/>
      <c r="SK78" s="38"/>
      <c r="SL78" s="38"/>
      <c r="SM78" s="38"/>
      <c r="SN78" s="38">
        <v>5.89</v>
      </c>
      <c r="SO78" s="38" t="s">
        <v>1159</v>
      </c>
      <c r="SP78" s="38">
        <f t="shared" si="307"/>
        <v>5.89</v>
      </c>
      <c r="SQ78" s="38">
        <v>6.25</v>
      </c>
      <c r="SR78" s="380">
        <f t="shared" si="311"/>
        <v>6.1120543293718223E-2</v>
      </c>
      <c r="SS78" s="38"/>
      <c r="ST78" s="38"/>
      <c r="SU78" s="38"/>
      <c r="SV78" s="38"/>
      <c r="SW78" s="38"/>
      <c r="SX78" s="38"/>
      <c r="SY78" s="38"/>
      <c r="SZ78" s="38"/>
      <c r="TA78" s="38"/>
      <c r="TB78" s="38"/>
      <c r="TC78" s="38"/>
      <c r="TD78" s="38"/>
      <c r="TE78" s="38"/>
      <c r="TF78" s="38"/>
      <c r="TG78" s="38"/>
      <c r="TH78" s="38"/>
      <c r="TI78" s="38"/>
      <c r="TJ78" s="38"/>
      <c r="TK78" s="38"/>
      <c r="TL78" s="38"/>
      <c r="TM78" s="38"/>
      <c r="TN78" s="38"/>
      <c r="TO78" s="38"/>
      <c r="TP78" s="38"/>
      <c r="TQ78" s="38"/>
      <c r="TR78" s="38"/>
      <c r="TS78" s="38"/>
      <c r="TT78" s="38"/>
      <c r="TU78" s="38"/>
      <c r="TV78" s="38"/>
      <c r="TW78" s="38"/>
      <c r="TX78" s="38"/>
      <c r="TY78" s="38"/>
      <c r="TZ78" s="38"/>
      <c r="UA78" s="38"/>
      <c r="UB78" s="38"/>
      <c r="UC78" s="38"/>
      <c r="UD78" s="38"/>
      <c r="UE78" s="38"/>
      <c r="UF78" s="38"/>
      <c r="UG78" s="38"/>
      <c r="UH78" s="38"/>
      <c r="UI78" s="38"/>
      <c r="UJ78" s="38"/>
      <c r="UK78" s="38">
        <v>6.5</v>
      </c>
      <c r="UL78" s="38" t="s">
        <v>1159</v>
      </c>
      <c r="UM78" s="38">
        <f t="shared" si="308"/>
        <v>6.5</v>
      </c>
      <c r="UN78" s="38">
        <v>6.82</v>
      </c>
      <c r="UO78" s="380"/>
      <c r="UP78" s="53"/>
      <c r="UQ78" s="53"/>
      <c r="UR78" s="53"/>
      <c r="US78" s="53"/>
      <c r="UT78" s="53"/>
      <c r="UU78" s="53"/>
      <c r="UV78" s="53"/>
      <c r="UW78" s="53"/>
      <c r="UX78" s="53"/>
      <c r="UY78" s="53"/>
      <c r="UZ78" s="53"/>
      <c r="VA78" s="53"/>
      <c r="VB78" s="53"/>
      <c r="VC78" s="53"/>
      <c r="VD78" s="1660"/>
      <c r="VE78" s="27"/>
      <c r="VF78" s="113"/>
      <c r="VG78" s="27"/>
      <c r="VH78" s="53"/>
      <c r="VI78" s="55"/>
      <c r="VJ78" s="55"/>
      <c r="VK78" s="55"/>
      <c r="VL78" s="55"/>
      <c r="VM78" s="55"/>
      <c r="VN78" s="55"/>
      <c r="VO78" s="55"/>
      <c r="VP78" s="38"/>
      <c r="VQ78" s="55"/>
      <c r="VR78" s="55"/>
      <c r="VS78" s="55"/>
      <c r="VT78" s="55"/>
      <c r="VU78" s="1042"/>
      <c r="VV78" s="1042"/>
      <c r="VW78" s="1042"/>
      <c r="VX78" s="55"/>
      <c r="VY78" s="55"/>
      <c r="VZ78" s="1042"/>
      <c r="WA78" s="1042"/>
      <c r="WB78" s="55"/>
      <c r="WC78" s="55"/>
      <c r="WD78" s="55"/>
      <c r="WE78" s="55"/>
      <c r="WF78" s="55"/>
      <c r="WG78" s="55"/>
      <c r="WH78" s="1042"/>
      <c r="WI78" s="1042"/>
      <c r="WJ78" s="1042"/>
      <c r="WK78" s="64"/>
      <c r="WL78" s="53"/>
      <c r="WM78" s="1042"/>
      <c r="WN78" s="1042"/>
      <c r="WO78" s="1042"/>
      <c r="WP78" s="53"/>
      <c r="WQ78" s="1042"/>
      <c r="WR78" s="1042"/>
      <c r="WS78" s="1042"/>
      <c r="WT78" s="1042"/>
      <c r="WU78" s="1042"/>
      <c r="WV78" s="1042"/>
      <c r="WW78" s="1042"/>
      <c r="WX78" s="1042"/>
      <c r="WY78" s="1042"/>
      <c r="WZ78" s="1042"/>
      <c r="XA78" s="1042"/>
      <c r="XB78" s="38"/>
      <c r="XC78" s="38"/>
      <c r="XD78" s="38"/>
      <c r="XE78" s="38"/>
      <c r="XF78" s="53"/>
      <c r="XG78" s="1042">
        <v>6.16</v>
      </c>
      <c r="XH78" s="38"/>
      <c r="XI78" s="38"/>
      <c r="XJ78" s="38"/>
      <c r="XK78" s="38" t="s">
        <v>1159</v>
      </c>
      <c r="XL78" s="38">
        <f t="shared" si="318"/>
        <v>6.16</v>
      </c>
      <c r="XM78" s="38"/>
      <c r="XN78" s="38">
        <v>6.37</v>
      </c>
      <c r="XO78" s="894">
        <f t="shared" si="248"/>
        <v>-1</v>
      </c>
      <c r="XP78" s="894">
        <f t="shared" si="249"/>
        <v>3.4090909090909081E-2</v>
      </c>
      <c r="XQ78" s="894"/>
      <c r="XR78" s="53"/>
      <c r="XS78" s="1042"/>
      <c r="XT78" s="1042"/>
      <c r="XU78" s="56"/>
      <c r="XV78" s="53"/>
      <c r="XW78" s="1042"/>
      <c r="XX78" s="1042"/>
      <c r="XY78" s="1042"/>
      <c r="XZ78" s="1042"/>
      <c r="YA78" s="1042"/>
      <c r="YB78" s="1042"/>
      <c r="YC78" s="1042"/>
      <c r="YD78" s="38"/>
      <c r="YE78" s="38"/>
      <c r="YF78" s="38"/>
      <c r="YG78" s="38"/>
      <c r="YH78" s="38"/>
      <c r="YI78" s="1042"/>
      <c r="YJ78" s="1661"/>
      <c r="YK78" s="55">
        <v>6.59</v>
      </c>
      <c r="YL78" s="15" t="s">
        <v>1159</v>
      </c>
      <c r="YM78" s="15">
        <f t="shared" si="325"/>
        <v>6.59</v>
      </c>
      <c r="YN78" s="38">
        <v>6.95</v>
      </c>
      <c r="YO78" s="894">
        <f t="shared" si="326"/>
        <v>5.4628224582701113E-2</v>
      </c>
      <c r="YP78" s="38"/>
      <c r="YQ78" s="38"/>
      <c r="YR78" s="53"/>
      <c r="YS78" s="1042"/>
      <c r="YT78" s="1042"/>
      <c r="YU78" s="1042"/>
      <c r="YV78" s="1042"/>
      <c r="YW78" s="1042"/>
      <c r="YX78" s="1042"/>
      <c r="YY78" s="1042"/>
      <c r="YZ78" s="1042"/>
      <c r="ZA78" s="1042"/>
      <c r="ZB78" s="1042"/>
      <c r="ZC78" s="1042"/>
      <c r="ZD78" s="1042"/>
      <c r="ZE78" s="38"/>
      <c r="ZF78" s="38">
        <v>6.61</v>
      </c>
      <c r="ZG78" s="38" t="s">
        <v>1159</v>
      </c>
      <c r="ZH78" s="38">
        <f t="shared" si="327"/>
        <v>6.61</v>
      </c>
      <c r="ZI78" s="38"/>
      <c r="ZJ78" s="894">
        <f t="shared" si="328"/>
        <v>-1</v>
      </c>
      <c r="ZK78" s="1322"/>
      <c r="ZL78" s="1322"/>
      <c r="ZM78" s="1322"/>
      <c r="ZN78" s="1322"/>
      <c r="ZO78" s="1322"/>
      <c r="ZP78" s="1255"/>
      <c r="ZQ78" s="1255"/>
      <c r="ZR78" s="1255"/>
      <c r="ZS78" s="1255"/>
      <c r="ZT78" s="1255"/>
      <c r="ZU78" s="1255"/>
      <c r="ZV78" s="1255"/>
      <c r="ZW78" s="38"/>
      <c r="ZX78" s="38"/>
      <c r="ZY78" s="1447"/>
      <c r="ZZ78" s="38"/>
      <c r="AAA78" s="38"/>
      <c r="AAB78" s="38">
        <v>6.19</v>
      </c>
      <c r="AAC78" s="38" t="s">
        <v>1159</v>
      </c>
      <c r="AAD78" s="38">
        <f t="shared" si="309"/>
        <v>6.19</v>
      </c>
      <c r="AAE78" s="38">
        <v>6.23</v>
      </c>
      <c r="AAF78" s="380">
        <f t="shared" si="329"/>
        <v>6.4620355411954822E-3</v>
      </c>
      <c r="AAG78" s="53"/>
      <c r="AAH78" s="1042"/>
      <c r="AAI78" s="1042"/>
      <c r="AAJ78" s="1042"/>
      <c r="AAK78" s="1042"/>
      <c r="AAL78" s="1042"/>
      <c r="AAM78" s="1042"/>
      <c r="AAN78" s="1042"/>
      <c r="AAO78" s="1042"/>
      <c r="AAP78" s="1042"/>
      <c r="AAQ78" s="1042"/>
      <c r="AAR78" s="1042"/>
      <c r="AAS78" s="1042"/>
      <c r="AAT78" s="1042"/>
      <c r="AAU78" s="38"/>
      <c r="AAV78" s="38"/>
      <c r="AAW78" s="38">
        <v>6.64</v>
      </c>
      <c r="AAX78" s="1042"/>
      <c r="AAY78" s="61" t="s">
        <v>1159</v>
      </c>
      <c r="AAZ78" s="61">
        <f t="shared" si="330"/>
        <v>6.64</v>
      </c>
      <c r="ABA78" s="61">
        <v>6.74</v>
      </c>
      <c r="ABB78" s="1653">
        <f t="shared" si="331"/>
        <v>1.5060240963855503E-2</v>
      </c>
      <c r="ABC78" s="61">
        <v>5.43</v>
      </c>
      <c r="ABD78" s="61">
        <f t="shared" si="272"/>
        <v>5.43</v>
      </c>
      <c r="ABE78" s="9" t="s">
        <v>1159</v>
      </c>
      <c r="ABF78" s="894"/>
      <c r="ABG78" s="61">
        <v>5.34</v>
      </c>
      <c r="ABH78" s="61">
        <f t="shared" si="274"/>
        <v>5.34</v>
      </c>
      <c r="ABI78" s="61" t="s">
        <v>1159</v>
      </c>
      <c r="ABJ78" s="202"/>
      <c r="ABK78" s="56" t="s">
        <v>1159</v>
      </c>
      <c r="ABL78" s="61" t="str">
        <f t="shared" si="276"/>
        <v>Blocked</v>
      </c>
      <c r="ABM78" s="61" t="s">
        <v>1159</v>
      </c>
      <c r="ABN78" s="894"/>
      <c r="ABO78" s="372"/>
      <c r="ABP78" s="136"/>
      <c r="ABQ78" s="371"/>
      <c r="ABR78" s="371"/>
      <c r="ABS78" s="371"/>
      <c r="ABT78" s="371"/>
      <c r="ABU78" s="371"/>
      <c r="ABV78" s="371"/>
      <c r="ABW78" s="371"/>
      <c r="ABX78" s="371"/>
      <c r="ABY78" s="371"/>
      <c r="ABZ78" s="188"/>
      <c r="ACA78" s="371"/>
      <c r="ACB78" s="371"/>
      <c r="ACC78" s="38"/>
      <c r="ACD78" s="38"/>
      <c r="ACE78" s="38"/>
      <c r="ACF78" s="38"/>
    </row>
    <row r="79" spans="1:760" s="4" customFormat="1" ht="29.5" thickBot="1" x14ac:dyDescent="0.4">
      <c r="A79" s="1694">
        <v>74</v>
      </c>
      <c r="B79" s="38" t="s">
        <v>18</v>
      </c>
      <c r="C79" s="38" t="s">
        <v>1254</v>
      </c>
      <c r="D79" s="38" t="s">
        <v>2307</v>
      </c>
      <c r="E79" s="38" t="s">
        <v>3993</v>
      </c>
      <c r="F79" s="38" t="s">
        <v>2329</v>
      </c>
      <c r="G79" s="38" t="s">
        <v>2661</v>
      </c>
      <c r="H79" s="29"/>
      <c r="I79" s="29"/>
      <c r="J79" s="29"/>
      <c r="K79" s="29"/>
      <c r="L79" s="29"/>
      <c r="M79" s="29"/>
      <c r="N79" s="29"/>
      <c r="O79" s="29"/>
      <c r="P79" s="29"/>
      <c r="Q79" s="29"/>
      <c r="R79" s="29"/>
      <c r="S79" s="29"/>
      <c r="T79" s="29"/>
      <c r="U79" s="29"/>
      <c r="V79" s="29"/>
      <c r="W79" s="29"/>
      <c r="X79" s="29"/>
      <c r="Y79" s="29"/>
      <c r="Z79" s="29"/>
      <c r="AA79" s="29"/>
      <c r="AB79" s="29"/>
      <c r="AC79" s="29"/>
      <c r="AD79" s="29"/>
      <c r="AE79" s="29"/>
      <c r="AF79" s="29"/>
      <c r="AG79" s="29"/>
      <c r="AH79" s="29"/>
      <c r="AI79" s="29"/>
      <c r="AJ79" s="29"/>
      <c r="AK79" s="118"/>
      <c r="AL79" s="29"/>
      <c r="AM79" s="36"/>
      <c r="AN79" s="36"/>
      <c r="AO79" s="36"/>
      <c r="AP79" s="188"/>
      <c r="AQ79" s="66"/>
      <c r="AR79" s="188"/>
      <c r="AS79" s="894"/>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6"/>
      <c r="BQ79" s="136"/>
      <c r="BR79" s="136"/>
      <c r="BS79" s="136"/>
      <c r="BT79" s="136"/>
      <c r="BU79" s="136"/>
      <c r="BV79" s="136"/>
      <c r="BW79" s="136"/>
      <c r="BX79" s="136"/>
      <c r="BY79" s="136"/>
      <c r="BZ79" s="136"/>
      <c r="CA79" s="136"/>
      <c r="CB79" s="136"/>
      <c r="CC79" s="136"/>
      <c r="CD79" s="136"/>
      <c r="CE79" s="136"/>
      <c r="CF79" s="136"/>
      <c r="CG79" s="136"/>
      <c r="CH79" s="136"/>
      <c r="CI79" s="136"/>
      <c r="CJ79" s="136"/>
      <c r="CK79" s="136"/>
      <c r="CL79" s="136"/>
      <c r="CM79" s="136"/>
      <c r="CN79" s="136"/>
      <c r="CO79" s="136"/>
      <c r="CP79" s="136"/>
      <c r="CQ79" s="136"/>
      <c r="CR79" s="136"/>
      <c r="CS79" s="136"/>
      <c r="CT79" s="136"/>
      <c r="CU79" s="136"/>
      <c r="CV79" s="136"/>
      <c r="CW79" s="136"/>
      <c r="CX79" s="136"/>
      <c r="CY79" s="136"/>
      <c r="CZ79" s="136"/>
      <c r="DA79" s="136"/>
      <c r="DB79" s="136"/>
      <c r="DC79" s="136"/>
      <c r="DD79" s="1052"/>
      <c r="DE79" s="188"/>
      <c r="DF79" s="371"/>
      <c r="DG79" s="1051"/>
      <c r="DH79" s="884"/>
      <c r="DI79" s="188"/>
      <c r="DJ79" s="894"/>
      <c r="DK79" s="136"/>
      <c r="DL79" s="136"/>
      <c r="DM79" s="136"/>
      <c r="DN79" s="136"/>
      <c r="DO79" s="136"/>
      <c r="DP79" s="136"/>
      <c r="DQ79" s="136"/>
      <c r="DR79" s="136"/>
      <c r="DS79" s="136"/>
      <c r="DT79" s="136"/>
      <c r="DU79" s="136"/>
      <c r="DV79" s="136"/>
      <c r="DW79" s="136"/>
      <c r="DX79" s="136"/>
      <c r="DY79" s="136"/>
      <c r="DZ79" s="136"/>
      <c r="EA79" s="136"/>
      <c r="EB79" s="136"/>
      <c r="EC79" s="136"/>
      <c r="ED79" s="136"/>
      <c r="EE79" s="136"/>
      <c r="EF79" s="136"/>
      <c r="EG79" s="136"/>
      <c r="EH79" s="136"/>
      <c r="EI79" s="136"/>
      <c r="EJ79" s="136"/>
      <c r="EK79" s="136"/>
      <c r="EL79" s="136"/>
      <c r="EM79" s="136"/>
      <c r="EN79" s="136"/>
      <c r="EO79" s="136"/>
      <c r="EP79" s="136"/>
      <c r="EQ79" s="136"/>
      <c r="ER79" s="1662"/>
      <c r="ES79" s="136"/>
      <c r="ET79" s="136"/>
      <c r="EU79" s="136"/>
      <c r="EV79" s="1051"/>
      <c r="EW79" s="188"/>
      <c r="EX79" s="56"/>
      <c r="EY79" s="1052"/>
      <c r="EZ79" s="1155"/>
      <c r="FA79" s="136"/>
      <c r="FB79" s="136"/>
      <c r="FC79" s="136"/>
      <c r="FD79" s="136"/>
      <c r="FE79" s="136"/>
      <c r="FF79" s="136"/>
      <c r="FG79" s="136"/>
      <c r="FH79" s="136"/>
      <c r="FI79" s="136"/>
      <c r="FJ79" s="136"/>
      <c r="FK79" s="136"/>
      <c r="FL79" s="136"/>
      <c r="FM79" s="136"/>
      <c r="FN79" s="136"/>
      <c r="FO79" s="136"/>
      <c r="FP79" s="136"/>
      <c r="FQ79" s="136"/>
      <c r="FR79" s="136"/>
      <c r="FS79" s="136"/>
      <c r="FT79" s="136"/>
      <c r="FU79" s="136"/>
      <c r="FV79" s="136"/>
      <c r="FW79" s="136"/>
      <c r="FX79" s="136"/>
      <c r="FY79" s="136"/>
      <c r="FZ79" s="136"/>
      <c r="GA79" s="136"/>
      <c r="GB79" s="136"/>
      <c r="GC79" s="136"/>
      <c r="GD79" s="136"/>
      <c r="GE79" s="136"/>
      <c r="GF79" s="136"/>
      <c r="GG79" s="136"/>
      <c r="GH79" s="136"/>
      <c r="GI79" s="136"/>
      <c r="GJ79" s="136"/>
      <c r="GK79" s="1662"/>
      <c r="GL79" s="136"/>
      <c r="GM79" s="136"/>
      <c r="GN79" s="136"/>
      <c r="GO79" s="136"/>
      <c r="GP79" s="136"/>
      <c r="GQ79" s="136"/>
      <c r="GR79" s="66"/>
      <c r="GS79" s="66"/>
      <c r="GT79" s="371"/>
      <c r="GU79" s="371"/>
      <c r="GV79" s="188"/>
      <c r="GW79" s="188"/>
      <c r="GX79" s="188"/>
      <c r="GY79" s="894"/>
      <c r="HZ79" s="136"/>
      <c r="IA79" s="136"/>
      <c r="IB79" s="136"/>
      <c r="IC79" s="136"/>
      <c r="ID79" s="136"/>
      <c r="IE79" s="136"/>
      <c r="IF79" s="136"/>
      <c r="IG79" s="136"/>
      <c r="IH79" s="136"/>
      <c r="II79" s="136"/>
      <c r="IJ79" s="136"/>
      <c r="IK79" s="136"/>
      <c r="IL79" s="136"/>
      <c r="IM79" s="136"/>
      <c r="IN79" s="136"/>
      <c r="IO79" s="136"/>
      <c r="IP79" s="136"/>
      <c r="IQ79" s="136"/>
      <c r="IR79" s="136"/>
      <c r="IS79" s="136"/>
      <c r="IT79" s="136"/>
      <c r="IU79" s="136"/>
      <c r="IV79" s="136"/>
      <c r="IW79" s="136"/>
      <c r="IX79" s="136"/>
      <c r="IY79" s="136"/>
      <c r="IZ79" s="136"/>
      <c r="JA79" s="136"/>
      <c r="JB79" s="136"/>
      <c r="JC79" s="136"/>
      <c r="JD79" s="136"/>
      <c r="JE79" s="136"/>
      <c r="JF79" s="136"/>
      <c r="JG79" s="1656"/>
      <c r="JH79" s="136"/>
      <c r="JI79" s="136"/>
      <c r="JJ79" s="136"/>
      <c r="JK79" s="136"/>
      <c r="JL79" s="136"/>
      <c r="JM79" s="884"/>
      <c r="JN79" s="371"/>
      <c r="JO79" s="188"/>
      <c r="JP79" s="188"/>
      <c r="JQ79" s="188"/>
      <c r="JR79" s="371"/>
      <c r="JS79" s="1042"/>
      <c r="JT79" s="188"/>
      <c r="JU79" s="371"/>
      <c r="JV79" s="1042"/>
      <c r="JW79" s="188"/>
      <c r="JX79" s="371"/>
      <c r="JY79" s="1042"/>
      <c r="JZ79" s="188"/>
      <c r="KA79" s="371"/>
      <c r="KB79" s="371"/>
      <c r="KC79" s="371"/>
      <c r="KD79" s="38"/>
      <c r="KE79" s="1042"/>
      <c r="KF79" s="1042"/>
      <c r="KG79" s="55"/>
      <c r="KH79" s="1042"/>
      <c r="KI79" s="1042"/>
      <c r="KJ79" s="55"/>
      <c r="KK79" s="1042"/>
      <c r="KL79" s="1042"/>
      <c r="KM79" s="894"/>
      <c r="KN79" s="136"/>
      <c r="KO79" s="136"/>
      <c r="KP79" s="136"/>
      <c r="KQ79" s="136"/>
      <c r="KR79" s="136"/>
      <c r="KS79" s="136"/>
      <c r="KT79" s="136"/>
      <c r="KU79" s="136"/>
      <c r="KV79" s="136"/>
      <c r="KW79" s="136"/>
      <c r="KX79" s="136"/>
      <c r="KY79" s="136"/>
      <c r="KZ79" s="136"/>
      <c r="LA79" s="136"/>
      <c r="LB79" s="136"/>
      <c r="LC79" s="136"/>
      <c r="LD79" s="136"/>
      <c r="LE79" s="136"/>
      <c r="LF79" s="136"/>
      <c r="LG79" s="136"/>
      <c r="LH79" s="136"/>
      <c r="LI79" s="136"/>
      <c r="LJ79" s="136"/>
      <c r="LK79" s="136"/>
      <c r="LL79" s="136"/>
      <c r="LM79" s="136"/>
      <c r="LN79" s="136"/>
      <c r="LO79" s="136"/>
      <c r="LP79" s="136"/>
      <c r="LQ79" s="136"/>
      <c r="LR79" s="136"/>
      <c r="LS79" s="136"/>
      <c r="LT79" s="136"/>
      <c r="LU79" s="136"/>
      <c r="LV79" s="136"/>
      <c r="LW79" s="136"/>
      <c r="LX79" s="136"/>
      <c r="LY79" s="136"/>
      <c r="LZ79" s="136"/>
      <c r="MA79" s="136"/>
      <c r="MB79" s="136"/>
      <c r="MC79" s="371"/>
      <c r="MD79" s="136"/>
      <c r="ME79" s="371"/>
      <c r="MF79" s="884"/>
      <c r="MG79" s="188"/>
      <c r="MH79" s="371"/>
      <c r="MI79" s="371"/>
      <c r="MJ79" s="188"/>
      <c r="MK79" s="188"/>
      <c r="ML79" s="188"/>
      <c r="MM79" s="188"/>
      <c r="MN79" s="188"/>
      <c r="MO79" s="1042"/>
      <c r="MP79" s="188"/>
      <c r="MQ79" s="371"/>
      <c r="MR79" s="1042"/>
      <c r="MS79" s="188"/>
      <c r="MT79" s="371"/>
      <c r="MU79" s="1042"/>
      <c r="MV79" s="371"/>
      <c r="MW79" s="1042"/>
      <c r="MX79" s="1042"/>
      <c r="MY79" s="1042"/>
      <c r="MZ79" s="913"/>
      <c r="NA79" s="1042"/>
      <c r="NB79" s="1042"/>
      <c r="NC79" s="1042"/>
      <c r="ND79" s="1042"/>
      <c r="NE79" s="55"/>
      <c r="NF79" s="1042"/>
      <c r="NG79" s="1042"/>
      <c r="NH79" s="894"/>
      <c r="NP79" s="136"/>
      <c r="NQ79" s="136"/>
      <c r="NR79" s="136"/>
      <c r="NS79" s="136"/>
      <c r="NT79" s="136"/>
      <c r="NU79" s="136"/>
      <c r="NV79" s="136"/>
      <c r="NW79" s="136"/>
      <c r="NX79" s="136"/>
      <c r="NY79" s="136"/>
      <c r="NZ79" s="136"/>
      <c r="OA79" s="136"/>
      <c r="OB79" s="136"/>
      <c r="OC79" s="136"/>
      <c r="OD79" s="136"/>
      <c r="OE79" s="136"/>
      <c r="OF79" s="136"/>
      <c r="OG79" s="136"/>
      <c r="OH79" s="136"/>
      <c r="OI79" s="136"/>
      <c r="OJ79" s="136"/>
      <c r="OK79" s="136"/>
      <c r="OL79" s="136"/>
      <c r="OM79" s="136"/>
      <c r="ON79" s="136"/>
      <c r="OO79" s="136"/>
      <c r="OP79" s="136"/>
      <c r="OQ79" s="136"/>
      <c r="OR79" s="136"/>
      <c r="OS79" s="136"/>
      <c r="OT79" s="136"/>
      <c r="OU79" s="136"/>
      <c r="OV79" s="136"/>
      <c r="OW79" s="136"/>
      <c r="OX79" s="136"/>
      <c r="OY79" s="136"/>
      <c r="OZ79" s="136"/>
      <c r="PA79" s="136"/>
      <c r="PB79" s="136"/>
      <c r="PC79" s="1051"/>
      <c r="PD79" s="371"/>
      <c r="PE79" s="371"/>
      <c r="PF79" s="371"/>
      <c r="PG79" s="371"/>
      <c r="PH79" s="371"/>
      <c r="PI79" s="371"/>
      <c r="PJ79" s="371"/>
      <c r="PK79" s="371"/>
      <c r="PL79" s="38"/>
      <c r="PM79" s="371"/>
      <c r="PN79" s="371"/>
      <c r="PO79" s="38"/>
      <c r="PP79" s="371"/>
      <c r="PQ79" s="56"/>
      <c r="PR79" s="38"/>
      <c r="PS79" s="56"/>
      <c r="PT79" s="38"/>
      <c r="PU79" s="38"/>
      <c r="PV79" s="38"/>
      <c r="PW79" s="38"/>
      <c r="PX79" s="1042"/>
      <c r="PY79" s="38"/>
      <c r="PZ79" s="1042"/>
      <c r="QA79" s="1042"/>
      <c r="QB79" s="38"/>
      <c r="QC79" s="38"/>
      <c r="QD79" s="55"/>
      <c r="QE79" s="38"/>
      <c r="QF79" s="38"/>
      <c r="QG79" s="38"/>
      <c r="QH79" s="38"/>
      <c r="QI79" s="38"/>
      <c r="QJ79" s="38"/>
      <c r="QK79" s="894"/>
      <c r="QL79" s="188"/>
      <c r="QM79" s="136"/>
      <c r="QN79" s="136"/>
      <c r="QO79" s="136"/>
      <c r="QP79" s="136"/>
      <c r="QQ79" s="136"/>
      <c r="QR79" s="136"/>
      <c r="QS79" s="136"/>
      <c r="QT79" s="136"/>
      <c r="QU79" s="136"/>
      <c r="QV79" s="136"/>
      <c r="QW79" s="136"/>
      <c r="QX79" s="136"/>
      <c r="QY79" s="136"/>
      <c r="QZ79" s="1051"/>
      <c r="RA79" s="136"/>
      <c r="RB79" s="371"/>
      <c r="RC79" s="371"/>
      <c r="RD79" s="371"/>
      <c r="RE79" s="371"/>
      <c r="RF79" s="371"/>
      <c r="RG79" s="371"/>
      <c r="RH79" s="371"/>
      <c r="RI79" s="371"/>
      <c r="RJ79" s="56"/>
      <c r="RK79" s="38"/>
      <c r="RL79" s="54"/>
      <c r="RM79" s="56"/>
      <c r="RN79" s="38"/>
      <c r="RO79" s="56"/>
      <c r="RP79" s="56"/>
      <c r="RQ79" s="38"/>
      <c r="RR79" s="56"/>
      <c r="RS79" s="56"/>
      <c r="RT79" s="38"/>
      <c r="RU79" s="38"/>
      <c r="RV79" s="38"/>
      <c r="RW79" s="38"/>
      <c r="RX79" s="1042"/>
      <c r="RY79" s="38"/>
      <c r="RZ79" s="38"/>
      <c r="SA79" s="55"/>
      <c r="SB79" s="55"/>
      <c r="SC79" s="55"/>
      <c r="SD79" s="1052"/>
      <c r="SE79" s="55"/>
      <c r="SF79" s="38"/>
      <c r="SG79" s="55"/>
      <c r="SH79" s="55"/>
      <c r="SI79" s="38"/>
      <c r="SJ79" s="38"/>
      <c r="SK79" s="38"/>
      <c r="SL79" s="38"/>
      <c r="SM79" s="38"/>
      <c r="SN79" s="38">
        <v>5.78</v>
      </c>
      <c r="SO79" s="38">
        <v>5.82</v>
      </c>
      <c r="SP79" s="38">
        <f t="shared" si="307"/>
        <v>5.78</v>
      </c>
      <c r="SQ79" s="38">
        <v>5.95</v>
      </c>
      <c r="SR79" s="894">
        <f t="shared" si="311"/>
        <v>2.9411764705882339E-2</v>
      </c>
      <c r="SS79" s="38"/>
      <c r="ST79" s="38"/>
      <c r="SU79" s="38"/>
      <c r="SV79" s="38"/>
      <c r="SW79" s="38"/>
      <c r="SX79" s="38"/>
      <c r="SY79" s="38"/>
      <c r="SZ79" s="38"/>
      <c r="TA79" s="38"/>
      <c r="TB79" s="38"/>
      <c r="TC79" s="38"/>
      <c r="TD79" s="38"/>
      <c r="TE79" s="38"/>
      <c r="TF79" s="38"/>
      <c r="TG79" s="38"/>
      <c r="TH79" s="38"/>
      <c r="TI79" s="38"/>
      <c r="TJ79" s="38"/>
      <c r="TK79" s="38"/>
      <c r="TL79" s="38"/>
      <c r="TM79" s="38"/>
      <c r="TN79" s="38"/>
      <c r="TO79" s="38"/>
      <c r="TP79" s="38"/>
      <c r="TQ79" s="38"/>
      <c r="TR79" s="38"/>
      <c r="TS79" s="38"/>
      <c r="TT79" s="38"/>
      <c r="TU79" s="38"/>
      <c r="TV79" s="38"/>
      <c r="TW79" s="38"/>
      <c r="TX79" s="38"/>
      <c r="TY79" s="38"/>
      <c r="TZ79" s="38"/>
      <c r="UA79" s="38"/>
      <c r="UB79" s="38"/>
      <c r="UC79" s="38"/>
      <c r="UD79" s="38"/>
      <c r="UE79" s="38"/>
      <c r="UF79" s="38"/>
      <c r="UG79" s="38"/>
      <c r="UH79" s="38"/>
      <c r="UI79" s="38"/>
      <c r="UJ79" s="38"/>
      <c r="UK79" s="38">
        <v>6.31</v>
      </c>
      <c r="UL79" s="38">
        <v>6.62</v>
      </c>
      <c r="UM79" s="38">
        <f t="shared" si="308"/>
        <v>6.31</v>
      </c>
      <c r="UN79" s="38">
        <v>6.51</v>
      </c>
      <c r="UO79" s="894">
        <f t="shared" si="235"/>
        <v>3.1695721077654546E-2</v>
      </c>
      <c r="UP79" s="56"/>
      <c r="UQ79" s="56"/>
      <c r="UR79" s="56"/>
      <c r="US79" s="56"/>
      <c r="UT79" s="56"/>
      <c r="UU79" s="56"/>
      <c r="UV79" s="56"/>
      <c r="UW79" s="56"/>
      <c r="UX79" s="56"/>
      <c r="UY79" s="56"/>
      <c r="UZ79" s="56"/>
      <c r="VA79" s="56"/>
      <c r="VB79" s="56"/>
      <c r="VC79" s="56"/>
      <c r="VD79" s="136"/>
      <c r="VE79" s="66"/>
      <c r="VF79" s="371"/>
      <c r="VG79" s="66"/>
      <c r="VH79" s="56"/>
      <c r="VI79" s="371"/>
      <c r="VJ79" s="371"/>
      <c r="VK79" s="371"/>
      <c r="VL79" s="371"/>
      <c r="VM79" s="371"/>
      <c r="VN79" s="371"/>
      <c r="VO79" s="371"/>
      <c r="VP79" s="38"/>
      <c r="VQ79" s="371"/>
      <c r="VR79" s="371"/>
      <c r="VS79" s="371"/>
      <c r="VT79" s="371"/>
      <c r="VU79" s="1042"/>
      <c r="VV79" s="1042"/>
      <c r="VW79" s="1042"/>
      <c r="VX79" s="371"/>
      <c r="VY79" s="371"/>
      <c r="VZ79" s="1042"/>
      <c r="WA79" s="1042"/>
      <c r="WB79" s="371"/>
      <c r="WC79" s="371"/>
      <c r="WD79" s="371"/>
      <c r="WE79" s="371"/>
      <c r="WF79" s="371"/>
      <c r="WG79" s="371"/>
      <c r="WH79" s="1042"/>
      <c r="WI79" s="1042"/>
      <c r="WJ79" s="1042"/>
      <c r="WK79" s="64"/>
      <c r="WL79" s="53"/>
      <c r="WM79" s="1042"/>
      <c r="WN79" s="1042"/>
      <c r="WO79" s="1042"/>
      <c r="WP79" s="53"/>
      <c r="WQ79" s="1042"/>
      <c r="WR79" s="1042"/>
      <c r="WS79" s="1042"/>
      <c r="WT79" s="1042"/>
      <c r="WU79" s="1042"/>
      <c r="WV79" s="1042"/>
      <c r="WW79" s="1042"/>
      <c r="WX79" s="1042"/>
      <c r="WY79" s="1042"/>
      <c r="WZ79" s="1042"/>
      <c r="XA79" s="1042"/>
      <c r="XB79" s="38"/>
      <c r="XC79" s="38"/>
      <c r="XD79" s="38"/>
      <c r="XE79" s="38"/>
      <c r="XF79" s="53"/>
      <c r="XG79" s="1042">
        <v>5.9</v>
      </c>
      <c r="XH79" s="38"/>
      <c r="XI79" s="38"/>
      <c r="XJ79" s="38"/>
      <c r="XK79" s="38">
        <v>6.11</v>
      </c>
      <c r="XL79" s="38">
        <f t="shared" si="318"/>
        <v>5.9</v>
      </c>
      <c r="XM79" s="38"/>
      <c r="XN79" s="38">
        <v>5.88</v>
      </c>
      <c r="XO79" s="894">
        <f t="shared" si="248"/>
        <v>-1</v>
      </c>
      <c r="XP79" s="894">
        <f t="shared" si="249"/>
        <v>-3.3898305084746542E-3</v>
      </c>
      <c r="XQ79" s="894"/>
      <c r="XR79" s="53"/>
      <c r="XS79" s="1042"/>
      <c r="XT79" s="1042"/>
      <c r="XU79" s="56"/>
      <c r="XV79" s="53"/>
      <c r="XW79" s="1042"/>
      <c r="XX79" s="1042"/>
      <c r="XY79" s="1042"/>
      <c r="XZ79" s="1042"/>
      <c r="YA79" s="1042"/>
      <c r="YB79" s="1042"/>
      <c r="YC79" s="1042"/>
      <c r="YD79" s="38"/>
      <c r="YE79" s="38"/>
      <c r="YF79" s="38"/>
      <c r="YG79" s="38"/>
      <c r="YH79" s="38"/>
      <c r="YI79" s="38"/>
      <c r="YJ79" s="1661"/>
      <c r="YK79" s="55">
        <v>5.64</v>
      </c>
      <c r="YL79" s="15">
        <v>5.89</v>
      </c>
      <c r="YM79" s="15">
        <f t="shared" si="325"/>
        <v>5.64</v>
      </c>
      <c r="YN79" s="38">
        <v>6.02</v>
      </c>
      <c r="YO79" s="894">
        <f t="shared" si="326"/>
        <v>6.7375886524822681E-2</v>
      </c>
      <c r="YP79" s="38"/>
      <c r="YQ79" s="38"/>
      <c r="YR79" s="53"/>
      <c r="YS79" s="1042"/>
      <c r="YT79" s="1042"/>
      <c r="YU79" s="1042"/>
      <c r="YV79" s="1042"/>
      <c r="YW79" s="1042"/>
      <c r="YX79" s="1042"/>
      <c r="YY79" s="1042"/>
      <c r="YZ79" s="1042"/>
      <c r="ZA79" s="1042"/>
      <c r="ZB79" s="1042"/>
      <c r="ZC79" s="1042"/>
      <c r="ZD79" s="1042"/>
      <c r="ZE79" s="38"/>
      <c r="ZF79" s="38">
        <v>5.49</v>
      </c>
      <c r="ZG79" s="38">
        <v>5.56</v>
      </c>
      <c r="ZH79" s="38">
        <f t="shared" si="327"/>
        <v>5.49</v>
      </c>
      <c r="ZI79" s="38"/>
      <c r="ZJ79" s="894">
        <f t="shared" si="328"/>
        <v>-1</v>
      </c>
      <c r="ZK79" s="1322"/>
      <c r="ZL79" s="1322"/>
      <c r="ZM79" s="1322"/>
      <c r="ZN79" s="1322"/>
      <c r="ZO79" s="1322"/>
      <c r="ZP79" s="1322"/>
      <c r="ZQ79" s="1322"/>
      <c r="ZR79" s="1322"/>
      <c r="ZS79" s="1322"/>
      <c r="ZT79" s="1322"/>
      <c r="ZU79" s="1322"/>
      <c r="ZV79" s="1322"/>
      <c r="ZW79" s="38"/>
      <c r="ZX79" s="38"/>
      <c r="ZY79" s="1392"/>
      <c r="ZZ79" s="38"/>
      <c r="AAA79" s="38"/>
      <c r="AAB79" s="38">
        <v>5.91</v>
      </c>
      <c r="AAC79" s="38">
        <v>6.18</v>
      </c>
      <c r="AAD79" s="38">
        <f t="shared" si="309"/>
        <v>5.91</v>
      </c>
      <c r="AAE79" s="38">
        <v>5.86</v>
      </c>
      <c r="AAF79" s="894">
        <f t="shared" si="329"/>
        <v>-8.4602368866327961E-3</v>
      </c>
      <c r="AAG79" s="53"/>
      <c r="AAH79" s="1042"/>
      <c r="AAI79" s="1042"/>
      <c r="AAJ79" s="1042"/>
      <c r="AAK79" s="1042"/>
      <c r="AAL79" s="1042"/>
      <c r="AAM79" s="1042"/>
      <c r="AAN79" s="1042"/>
      <c r="AAO79" s="1042"/>
      <c r="AAP79" s="1042"/>
      <c r="AAQ79" s="1042"/>
      <c r="AAR79" s="1042"/>
      <c r="AAS79" s="1042"/>
      <c r="AAT79" s="1042"/>
      <c r="AAU79" s="38"/>
      <c r="AAV79" s="38"/>
      <c r="AAW79" s="38">
        <v>5.78</v>
      </c>
      <c r="AAX79" s="1042"/>
      <c r="AAY79" s="11">
        <v>5.83</v>
      </c>
      <c r="AAZ79" s="11">
        <f t="shared" si="330"/>
        <v>5.78</v>
      </c>
      <c r="ABA79" s="11">
        <v>5.85</v>
      </c>
      <c r="ABB79" s="1653">
        <f t="shared" si="331"/>
        <v>1.2110726643598512E-2</v>
      </c>
      <c r="ABC79" s="11">
        <v>4.7320000000000002</v>
      </c>
      <c r="ABD79" s="11">
        <f t="shared" si="272"/>
        <v>4.7320000000000002</v>
      </c>
      <c r="ABE79" s="61" t="s">
        <v>1159</v>
      </c>
      <c r="ABF79" s="1653"/>
      <c r="ABG79" s="11">
        <v>4.87</v>
      </c>
      <c r="ABH79" s="11">
        <f t="shared" si="274"/>
        <v>4.87</v>
      </c>
      <c r="ABI79" s="11" t="s">
        <v>1159</v>
      </c>
      <c r="ABJ79" s="1653"/>
      <c r="ABK79" s="1709" t="s">
        <v>1159</v>
      </c>
      <c r="ABL79" s="11" t="str">
        <f t="shared" si="276"/>
        <v>Blocked</v>
      </c>
      <c r="ABM79" s="11" t="s">
        <v>1159</v>
      </c>
      <c r="ABN79" s="1653"/>
      <c r="ABO79" s="371"/>
      <c r="ABP79" s="136"/>
      <c r="ABQ79" s="371"/>
      <c r="ABR79" s="371"/>
      <c r="ABS79" s="36"/>
      <c r="ABT79" s="36"/>
      <c r="ABU79" s="36"/>
      <c r="ABV79" s="36"/>
      <c r="ABW79" s="36"/>
      <c r="ABX79" s="36"/>
      <c r="ABY79" s="36"/>
      <c r="ABZ79" s="59"/>
      <c r="ACA79" s="36"/>
      <c r="ACB79" s="36"/>
      <c r="ACC79" s="38"/>
      <c r="ACD79" s="38"/>
      <c r="ACE79" s="38"/>
      <c r="ACF79" s="38"/>
    </row>
    <row r="80" spans="1:760" s="4" customFormat="1" ht="29.5" thickBot="1" x14ac:dyDescent="0.4">
      <c r="A80" s="1688">
        <v>75</v>
      </c>
      <c r="B80" s="371" t="s">
        <v>18</v>
      </c>
      <c r="C80" s="371" t="s">
        <v>1254</v>
      </c>
      <c r="D80" s="371" t="s">
        <v>2307</v>
      </c>
      <c r="E80" s="371" t="s">
        <v>3993</v>
      </c>
      <c r="F80" s="371" t="s">
        <v>2329</v>
      </c>
      <c r="G80" s="371" t="s">
        <v>2662</v>
      </c>
      <c r="H80" s="29"/>
      <c r="I80" s="29"/>
      <c r="J80" s="29"/>
      <c r="K80" s="29"/>
      <c r="L80" s="29"/>
      <c r="M80" s="29"/>
      <c r="N80" s="29"/>
      <c r="O80" s="29"/>
      <c r="P80" s="29"/>
      <c r="Q80" s="29"/>
      <c r="R80" s="29"/>
      <c r="S80" s="29"/>
      <c r="T80" s="29"/>
      <c r="U80" s="29"/>
      <c r="V80" s="29"/>
      <c r="W80" s="29"/>
      <c r="X80" s="29"/>
      <c r="Y80" s="29"/>
      <c r="Z80" s="29"/>
      <c r="AA80" s="29"/>
      <c r="AB80" s="29"/>
      <c r="AC80" s="29"/>
      <c r="AD80" s="29"/>
      <c r="AE80" s="29"/>
      <c r="AF80" s="29"/>
      <c r="AG80" s="29"/>
      <c r="AH80" s="29"/>
      <c r="AI80" s="29"/>
      <c r="AJ80" s="29"/>
      <c r="AK80" s="1657"/>
      <c r="AL80" s="136"/>
      <c r="AM80" s="371"/>
      <c r="AN80" s="371"/>
      <c r="AO80" s="371"/>
      <c r="AP80" s="188"/>
      <c r="AQ80" s="66"/>
      <c r="AR80" s="188"/>
      <c r="AS80" s="894"/>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6"/>
      <c r="BQ80" s="136"/>
      <c r="BR80" s="136"/>
      <c r="BS80" s="136"/>
      <c r="BT80" s="136"/>
      <c r="BU80" s="136"/>
      <c r="BV80" s="136"/>
      <c r="BW80" s="136"/>
      <c r="BX80" s="136"/>
      <c r="BY80" s="136"/>
      <c r="BZ80" s="136"/>
      <c r="CA80" s="136"/>
      <c r="CB80" s="136"/>
      <c r="CC80" s="136"/>
      <c r="CD80" s="136"/>
      <c r="CE80" s="136"/>
      <c r="CF80" s="136"/>
      <c r="CG80" s="136"/>
      <c r="CH80" s="136"/>
      <c r="CI80" s="136"/>
      <c r="CJ80" s="136"/>
      <c r="CK80" s="136"/>
      <c r="CL80" s="136"/>
      <c r="CM80" s="136"/>
      <c r="CN80" s="136"/>
      <c r="CO80" s="136"/>
      <c r="CP80" s="136"/>
      <c r="CQ80" s="136"/>
      <c r="CR80" s="136"/>
      <c r="CS80" s="136"/>
      <c r="CT80" s="136"/>
      <c r="CU80" s="136"/>
      <c r="CV80" s="136"/>
      <c r="CW80" s="136"/>
      <c r="CX80" s="136"/>
      <c r="CY80" s="136"/>
      <c r="CZ80" s="136"/>
      <c r="DA80" s="136"/>
      <c r="DB80" s="136"/>
      <c r="DC80" s="136"/>
      <c r="DD80" s="1052"/>
      <c r="DE80" s="188"/>
      <c r="DF80" s="371"/>
      <c r="DG80" s="1051"/>
      <c r="DH80" s="884"/>
      <c r="DI80" s="188"/>
      <c r="DJ80" s="894"/>
      <c r="DK80" s="136"/>
      <c r="DL80" s="136"/>
      <c r="DM80" s="136"/>
      <c r="DN80" s="136"/>
      <c r="DO80" s="136"/>
      <c r="DP80" s="136"/>
      <c r="DQ80" s="136"/>
      <c r="DR80" s="136"/>
      <c r="DS80" s="136"/>
      <c r="DT80" s="136"/>
      <c r="DU80" s="136"/>
      <c r="DV80" s="136"/>
      <c r="DW80" s="136"/>
      <c r="DX80" s="136"/>
      <c r="DY80" s="136"/>
      <c r="DZ80" s="136"/>
      <c r="EA80" s="136"/>
      <c r="EB80" s="136"/>
      <c r="EC80" s="136"/>
      <c r="ED80" s="136"/>
      <c r="EE80" s="136"/>
      <c r="EF80" s="136"/>
      <c r="EG80" s="136"/>
      <c r="EH80" s="136"/>
      <c r="EI80" s="136"/>
      <c r="EJ80" s="136"/>
      <c r="EK80" s="136"/>
      <c r="EL80" s="136"/>
      <c r="EM80" s="136"/>
      <c r="EN80" s="136"/>
      <c r="EO80" s="136"/>
      <c r="EP80" s="136"/>
      <c r="EQ80" s="136"/>
      <c r="ER80" s="1662"/>
      <c r="ES80" s="136"/>
      <c r="ET80" s="136"/>
      <c r="EU80" s="136"/>
      <c r="EV80" s="1051"/>
      <c r="EW80" s="188"/>
      <c r="EX80" s="56"/>
      <c r="EY80" s="1052"/>
      <c r="EZ80" s="1155"/>
      <c r="FA80" s="136"/>
      <c r="FB80" s="136"/>
      <c r="FC80" s="136"/>
      <c r="FD80" s="136"/>
      <c r="FE80" s="136"/>
      <c r="FF80" s="136"/>
      <c r="FG80" s="136"/>
      <c r="FH80" s="136"/>
      <c r="FI80" s="136"/>
      <c r="FJ80" s="136"/>
      <c r="FK80" s="136"/>
      <c r="FL80" s="136"/>
      <c r="FM80" s="136"/>
      <c r="FN80" s="136"/>
      <c r="FO80" s="136"/>
      <c r="FP80" s="136"/>
      <c r="FQ80" s="136"/>
      <c r="FR80" s="136"/>
      <c r="FS80" s="136"/>
      <c r="FT80" s="136"/>
      <c r="FU80" s="136"/>
      <c r="FV80" s="136"/>
      <c r="FW80" s="136"/>
      <c r="FX80" s="136"/>
      <c r="FY80" s="136"/>
      <c r="FZ80" s="136"/>
      <c r="GA80" s="136"/>
      <c r="GB80" s="136"/>
      <c r="GC80" s="136"/>
      <c r="GD80" s="136"/>
      <c r="GE80" s="136"/>
      <c r="GF80" s="136"/>
      <c r="GG80" s="136"/>
      <c r="GH80" s="136"/>
      <c r="GI80" s="136"/>
      <c r="GJ80" s="136"/>
      <c r="GK80" s="1662"/>
      <c r="GL80" s="136"/>
      <c r="GM80" s="136"/>
      <c r="GN80" s="136"/>
      <c r="GO80" s="136"/>
      <c r="GP80" s="136"/>
      <c r="GQ80" s="136"/>
      <c r="GR80" s="66"/>
      <c r="GS80" s="66"/>
      <c r="GT80" s="371"/>
      <c r="GU80" s="371"/>
      <c r="GV80" s="188"/>
      <c r="GW80" s="188"/>
      <c r="GX80" s="188"/>
      <c r="GY80" s="380"/>
      <c r="HZ80" s="136"/>
      <c r="IA80" s="136"/>
      <c r="IB80" s="136"/>
      <c r="IC80" s="136"/>
      <c r="ID80" s="136"/>
      <c r="IE80" s="136"/>
      <c r="IF80" s="136"/>
      <c r="IG80" s="136"/>
      <c r="IH80" s="136"/>
      <c r="II80" s="136"/>
      <c r="IJ80" s="136"/>
      <c r="IK80" s="136"/>
      <c r="IL80" s="136"/>
      <c r="IM80" s="136"/>
      <c r="IN80" s="136"/>
      <c r="IO80" s="136"/>
      <c r="IP80" s="136"/>
      <c r="IQ80" s="136"/>
      <c r="IR80" s="136"/>
      <c r="IS80" s="136"/>
      <c r="IT80" s="136"/>
      <c r="IU80" s="136"/>
      <c r="IV80" s="136"/>
      <c r="IW80" s="136"/>
      <c r="IX80" s="136"/>
      <c r="IY80" s="136"/>
      <c r="IZ80" s="136"/>
      <c r="JA80" s="136"/>
      <c r="JB80" s="136"/>
      <c r="JC80" s="136"/>
      <c r="JD80" s="136"/>
      <c r="JE80" s="136"/>
      <c r="JF80" s="136"/>
      <c r="JG80" s="1656"/>
      <c r="JH80" s="136"/>
      <c r="JI80" s="136"/>
      <c r="JJ80" s="136"/>
      <c r="JK80" s="136"/>
      <c r="JL80" s="136"/>
      <c r="JM80" s="884"/>
      <c r="JN80" s="371"/>
      <c r="JO80" s="188"/>
      <c r="JP80" s="188"/>
      <c r="JQ80" s="1148"/>
      <c r="JR80" s="55"/>
      <c r="JS80" s="1042"/>
      <c r="JT80" s="1148"/>
      <c r="JU80" s="55"/>
      <c r="JV80" s="1042"/>
      <c r="JW80" s="1148"/>
      <c r="JX80" s="55"/>
      <c r="JY80" s="1042"/>
      <c r="JZ80" s="1148"/>
      <c r="KA80" s="55"/>
      <c r="KB80" s="55"/>
      <c r="KC80" s="55"/>
      <c r="KD80" s="38"/>
      <c r="KE80" s="1042"/>
      <c r="KF80" s="1042"/>
      <c r="KG80" s="55"/>
      <c r="KH80" s="1042"/>
      <c r="KI80" s="1042"/>
      <c r="KJ80" s="55"/>
      <c r="KK80" s="1049"/>
      <c r="KL80" s="1049"/>
      <c r="KM80" s="966"/>
      <c r="KN80" s="136"/>
      <c r="KO80" s="136"/>
      <c r="KP80" s="136"/>
      <c r="KQ80" s="136"/>
      <c r="KR80" s="136"/>
      <c r="KS80" s="136"/>
      <c r="KT80" s="136"/>
      <c r="KU80" s="136"/>
      <c r="KV80" s="136"/>
      <c r="KW80" s="136"/>
      <c r="KX80" s="136"/>
      <c r="KY80" s="136"/>
      <c r="KZ80" s="136"/>
      <c r="LA80" s="136"/>
      <c r="LB80" s="136"/>
      <c r="LC80" s="136"/>
      <c r="LD80" s="136"/>
      <c r="LE80" s="136"/>
      <c r="LF80" s="136"/>
      <c r="LG80" s="136"/>
      <c r="LH80" s="136"/>
      <c r="LI80" s="136"/>
      <c r="LJ80" s="136"/>
      <c r="LK80" s="136"/>
      <c r="LL80" s="136"/>
      <c r="LM80" s="136"/>
      <c r="LN80" s="136"/>
      <c r="LO80" s="136"/>
      <c r="LP80" s="136"/>
      <c r="LQ80" s="136"/>
      <c r="LR80" s="136"/>
      <c r="LS80" s="136"/>
      <c r="LT80" s="136"/>
      <c r="LU80" s="136"/>
      <c r="LV80" s="136"/>
      <c r="LW80" s="136"/>
      <c r="LX80" s="136"/>
      <c r="LY80" s="136"/>
      <c r="LZ80" s="136"/>
      <c r="MA80" s="136"/>
      <c r="MB80" s="136"/>
      <c r="MC80" s="371"/>
      <c r="MD80" s="136"/>
      <c r="ME80" s="371"/>
      <c r="MF80" s="884"/>
      <c r="MG80" s="188"/>
      <c r="MH80" s="371"/>
      <c r="MI80" s="371"/>
      <c r="MJ80" s="188"/>
      <c r="MK80" s="188"/>
      <c r="ML80" s="371"/>
      <c r="MM80" s="371"/>
      <c r="MN80" s="371"/>
      <c r="MO80" s="1042"/>
      <c r="MP80" s="371"/>
      <c r="MQ80" s="371"/>
      <c r="MR80" s="1042"/>
      <c r="MS80" s="371"/>
      <c r="MT80" s="371"/>
      <c r="MU80" s="1042"/>
      <c r="MV80" s="371"/>
      <c r="MW80" s="1042"/>
      <c r="MX80" s="1042"/>
      <c r="MY80" s="1042"/>
      <c r="MZ80" s="913"/>
      <c r="NA80" s="56"/>
      <c r="NB80" s="56"/>
      <c r="NC80" s="56"/>
      <c r="ND80" s="56"/>
      <c r="NE80" s="55"/>
      <c r="NF80" s="56"/>
      <c r="NG80" s="56"/>
      <c r="NH80" s="894"/>
      <c r="NP80" s="136"/>
      <c r="NQ80" s="136"/>
      <c r="NR80" s="136"/>
      <c r="NS80" s="136"/>
      <c r="NT80" s="136"/>
      <c r="NU80" s="136"/>
      <c r="NV80" s="136"/>
      <c r="NW80" s="136"/>
      <c r="NX80" s="136"/>
      <c r="NY80" s="136"/>
      <c r="NZ80" s="136"/>
      <c r="OA80" s="136"/>
      <c r="OB80" s="136"/>
      <c r="OC80" s="136"/>
      <c r="OD80" s="136"/>
      <c r="OE80" s="136"/>
      <c r="OF80" s="136"/>
      <c r="OG80" s="136"/>
      <c r="OH80" s="136"/>
      <c r="OI80" s="136"/>
      <c r="OJ80" s="136"/>
      <c r="OK80" s="136"/>
      <c r="OL80" s="136"/>
      <c r="OM80" s="136"/>
      <c r="ON80" s="136"/>
      <c r="OO80" s="136"/>
      <c r="OP80" s="136"/>
      <c r="OQ80" s="136"/>
      <c r="OR80" s="136"/>
      <c r="OS80" s="136"/>
      <c r="OT80" s="136"/>
      <c r="OU80" s="136"/>
      <c r="OV80" s="136"/>
      <c r="OW80" s="136"/>
      <c r="OX80" s="136"/>
      <c r="OY80" s="136"/>
      <c r="OZ80" s="136"/>
      <c r="PA80" s="136"/>
      <c r="PB80" s="136"/>
      <c r="PC80" s="1051"/>
      <c r="PD80" s="56"/>
      <c r="PE80" s="371"/>
      <c r="PF80" s="371"/>
      <c r="PG80" s="371"/>
      <c r="PH80" s="371"/>
      <c r="PI80" s="371"/>
      <c r="PJ80" s="55"/>
      <c r="PK80" s="55"/>
      <c r="PL80" s="38"/>
      <c r="PM80" s="55"/>
      <c r="PN80" s="55"/>
      <c r="PO80" s="38"/>
      <c r="PP80" s="55"/>
      <c r="PQ80" s="53"/>
      <c r="PR80" s="38"/>
      <c r="PS80" s="53"/>
      <c r="PT80" s="38"/>
      <c r="PU80" s="38"/>
      <c r="PV80" s="38"/>
      <c r="PW80" s="38"/>
      <c r="PX80" s="56"/>
      <c r="PY80" s="37"/>
      <c r="PZ80" s="56"/>
      <c r="QA80" s="56"/>
      <c r="QB80" s="38"/>
      <c r="QC80" s="38"/>
      <c r="QD80" s="55"/>
      <c r="QE80" s="38"/>
      <c r="QF80" s="46"/>
      <c r="QG80" s="38"/>
      <c r="QH80" s="46"/>
      <c r="QI80" s="38"/>
      <c r="QJ80" s="38"/>
      <c r="QK80" s="380"/>
      <c r="QL80" s="188"/>
      <c r="QM80" s="136"/>
      <c r="QN80" s="136"/>
      <c r="QO80" s="136"/>
      <c r="QP80" s="136"/>
      <c r="QQ80" s="136"/>
      <c r="QR80" s="136"/>
      <c r="QS80" s="136"/>
      <c r="QT80" s="136"/>
      <c r="QU80" s="136"/>
      <c r="QV80" s="136"/>
      <c r="QW80" s="136"/>
      <c r="QX80" s="136"/>
      <c r="QY80" s="136"/>
      <c r="QZ80" s="1051"/>
      <c r="RA80" s="136"/>
      <c r="RB80" s="371"/>
      <c r="RC80" s="371"/>
      <c r="RD80" s="371"/>
      <c r="RE80" s="371"/>
      <c r="RF80" s="371"/>
      <c r="RG80" s="371"/>
      <c r="RH80" s="55"/>
      <c r="RI80" s="55"/>
      <c r="RJ80" s="56"/>
      <c r="RK80" s="38"/>
      <c r="RL80" s="56"/>
      <c r="RM80" s="1051"/>
      <c r="RN80" s="38"/>
      <c r="RO80" s="53"/>
      <c r="RP80" s="1042"/>
      <c r="RQ80" s="38"/>
      <c r="RR80" s="1042"/>
      <c r="RS80" s="1042"/>
      <c r="RT80" s="38"/>
      <c r="RU80" s="38"/>
      <c r="RV80" s="38"/>
      <c r="RW80" s="38"/>
      <c r="RX80" s="56"/>
      <c r="RY80" s="38"/>
      <c r="RZ80" s="38"/>
      <c r="SA80" s="55"/>
      <c r="SB80" s="55"/>
      <c r="SC80" s="55"/>
      <c r="SD80" s="38"/>
      <c r="SE80" s="55"/>
      <c r="SF80" s="38"/>
      <c r="SG80" s="55"/>
      <c r="SH80" s="55"/>
      <c r="SI80" s="38"/>
      <c r="SJ80" s="38"/>
      <c r="SK80" s="38"/>
      <c r="SL80" s="38"/>
      <c r="SM80" s="371"/>
      <c r="SN80" s="1052">
        <v>7.08</v>
      </c>
      <c r="SO80" s="1052" t="s">
        <v>1159</v>
      </c>
      <c r="SP80" s="38">
        <f t="shared" si="307"/>
        <v>7.08</v>
      </c>
      <c r="SQ80" s="38" t="s">
        <v>1159</v>
      </c>
      <c r="SR80" s="380"/>
      <c r="SS80" s="38"/>
      <c r="ST80" s="38"/>
      <c r="SU80" s="38"/>
      <c r="SV80" s="38"/>
      <c r="SW80" s="38"/>
      <c r="SX80" s="38"/>
      <c r="SY80" s="38"/>
      <c r="SZ80" s="38"/>
      <c r="TA80" s="38"/>
      <c r="TB80" s="38"/>
      <c r="TC80" s="38"/>
      <c r="TD80" s="38"/>
      <c r="TE80" s="38"/>
      <c r="TF80" s="38"/>
      <c r="TG80" s="38"/>
      <c r="TH80" s="38"/>
      <c r="TI80" s="38"/>
      <c r="TJ80" s="38"/>
      <c r="TK80" s="38"/>
      <c r="TL80" s="38"/>
      <c r="TM80" s="38"/>
      <c r="TN80" s="38"/>
      <c r="TO80" s="38"/>
      <c r="TP80" s="38"/>
      <c r="TQ80" s="38"/>
      <c r="TR80" s="38"/>
      <c r="TS80" s="38"/>
      <c r="TT80" s="38"/>
      <c r="TU80" s="38"/>
      <c r="TV80" s="38"/>
      <c r="TW80" s="38"/>
      <c r="TX80" s="38"/>
      <c r="TY80" s="38"/>
      <c r="TZ80" s="38"/>
      <c r="UA80" s="38"/>
      <c r="UB80" s="38"/>
      <c r="UC80" s="38"/>
      <c r="UD80" s="38"/>
      <c r="UE80" s="38"/>
      <c r="UF80" s="38"/>
      <c r="UG80" s="38"/>
      <c r="UH80" s="38"/>
      <c r="UI80" s="38"/>
      <c r="UJ80" s="38"/>
      <c r="UK80" s="38">
        <v>8.94</v>
      </c>
      <c r="UL80" s="371" t="s">
        <v>1159</v>
      </c>
      <c r="UM80" s="1052">
        <f t="shared" si="308"/>
        <v>8.94</v>
      </c>
      <c r="UN80" s="38" t="s">
        <v>1159</v>
      </c>
      <c r="UO80" s="380"/>
      <c r="UP80" s="56"/>
      <c r="UQ80" s="56"/>
      <c r="UR80" s="56"/>
      <c r="US80" s="56"/>
      <c r="UT80" s="56"/>
      <c r="UU80" s="56"/>
      <c r="UV80" s="56"/>
      <c r="UW80" s="56"/>
      <c r="UX80" s="56"/>
      <c r="UY80" s="56"/>
      <c r="UZ80" s="56"/>
      <c r="VA80" s="56"/>
      <c r="VB80" s="56"/>
      <c r="VC80" s="56"/>
      <c r="VD80" s="136"/>
      <c r="VE80" s="66"/>
      <c r="VF80" s="371"/>
      <c r="VG80" s="66"/>
      <c r="VH80" s="56"/>
      <c r="VI80" s="371"/>
      <c r="VJ80" s="371"/>
      <c r="VK80" s="55"/>
      <c r="VL80" s="371"/>
      <c r="VM80" s="371"/>
      <c r="VN80" s="55"/>
      <c r="VO80" s="55"/>
      <c r="VP80" s="38"/>
      <c r="VQ80" s="55"/>
      <c r="VR80" s="371"/>
      <c r="VS80" s="371"/>
      <c r="VT80" s="371"/>
      <c r="VU80" s="1042"/>
      <c r="VV80" s="1042"/>
      <c r="VW80" s="1042"/>
      <c r="VX80" s="371"/>
      <c r="VY80" s="371"/>
      <c r="VZ80" s="1042"/>
      <c r="WA80" s="1042"/>
      <c r="WB80" s="371"/>
      <c r="WC80" s="371"/>
      <c r="WD80" s="371"/>
      <c r="WE80" s="371"/>
      <c r="WF80" s="371"/>
      <c r="WG80" s="371"/>
      <c r="WH80" s="1042"/>
      <c r="WI80" s="1042"/>
      <c r="WJ80" s="1042"/>
      <c r="WK80" s="64"/>
      <c r="WL80" s="53"/>
      <c r="WM80" s="1042"/>
      <c r="WN80" s="1042"/>
      <c r="WO80" s="1042"/>
      <c r="WP80" s="53"/>
      <c r="WQ80" s="1042"/>
      <c r="WR80" s="1042"/>
      <c r="WS80" s="1042"/>
      <c r="WT80" s="1042"/>
      <c r="WU80" s="1042"/>
      <c r="WV80" s="1042"/>
      <c r="WW80" s="1042"/>
      <c r="WX80" s="1042"/>
      <c r="WY80" s="1042"/>
      <c r="WZ80" s="1042"/>
      <c r="XA80" s="1042"/>
      <c r="XB80" s="38"/>
      <c r="XC80" s="38"/>
      <c r="XD80" s="38"/>
      <c r="XE80" s="38"/>
      <c r="XF80" s="53"/>
      <c r="XG80" s="56">
        <v>8.4480000000000004</v>
      </c>
      <c r="XH80" s="1052"/>
      <c r="XI80" s="1052"/>
      <c r="XJ80" s="1052"/>
      <c r="XK80" s="1052" t="s">
        <v>1159</v>
      </c>
      <c r="XL80" s="1052">
        <f t="shared" si="318"/>
        <v>8.4480000000000004</v>
      </c>
      <c r="XM80" s="1052"/>
      <c r="XN80" s="1052" t="s">
        <v>1159</v>
      </c>
      <c r="XO80" s="894">
        <f t="shared" si="248"/>
        <v>-1</v>
      </c>
      <c r="XP80" s="894"/>
      <c r="XQ80" s="894"/>
      <c r="XR80" s="53"/>
      <c r="XS80" s="1042"/>
      <c r="XT80" s="1042"/>
      <c r="XU80" s="56"/>
      <c r="XV80" s="1042"/>
      <c r="XW80" s="1042"/>
      <c r="XX80" s="1042"/>
      <c r="XY80" s="1042"/>
      <c r="XZ80" s="1042"/>
      <c r="YA80" s="1042"/>
      <c r="YB80" s="1042"/>
      <c r="YC80" s="1042"/>
      <c r="YD80" s="38"/>
      <c r="YE80" s="38"/>
      <c r="YF80" s="38"/>
      <c r="YG80" s="38"/>
      <c r="YH80" s="38"/>
      <c r="YI80" s="38"/>
      <c r="YJ80" s="38"/>
      <c r="YK80" s="55">
        <v>7.83</v>
      </c>
      <c r="YL80" s="15" t="s">
        <v>1159</v>
      </c>
      <c r="YM80" s="15">
        <f t="shared" si="325"/>
        <v>7.83</v>
      </c>
      <c r="YN80" s="38" t="s">
        <v>1159</v>
      </c>
      <c r="YO80" s="380"/>
      <c r="YP80" s="38"/>
      <c r="YQ80" s="38"/>
      <c r="YR80" s="53"/>
      <c r="YS80" s="1042"/>
      <c r="YT80" s="1042"/>
      <c r="YU80" s="1042"/>
      <c r="YV80" s="1042"/>
      <c r="YW80" s="1042"/>
      <c r="YX80" s="56"/>
      <c r="YY80" s="1051"/>
      <c r="YZ80" s="1051"/>
      <c r="ZA80" s="1051"/>
      <c r="ZB80" s="1051"/>
      <c r="ZC80" s="1051"/>
      <c r="ZD80" s="1051"/>
      <c r="ZE80" s="1052"/>
      <c r="ZF80" s="371">
        <v>7.55</v>
      </c>
      <c r="ZG80" s="1052" t="s">
        <v>1159</v>
      </c>
      <c r="ZH80" s="1052">
        <f t="shared" si="327"/>
        <v>7.55</v>
      </c>
      <c r="ZI80" s="1052"/>
      <c r="ZJ80" s="894">
        <f t="shared" si="328"/>
        <v>-1</v>
      </c>
      <c r="ZK80" s="56"/>
      <c r="ZL80" s="56"/>
      <c r="ZM80" s="56"/>
      <c r="ZN80" s="56"/>
      <c r="ZO80" s="53"/>
      <c r="ZP80" s="53"/>
      <c r="ZQ80" s="53"/>
      <c r="ZR80" s="53"/>
      <c r="ZS80" s="53"/>
      <c r="ZT80" s="53"/>
      <c r="ZU80" s="53"/>
      <c r="ZV80" s="53"/>
      <c r="ZW80" s="38"/>
      <c r="ZX80" s="38"/>
      <c r="ZY80" s="1042"/>
      <c r="ZZ80" s="38"/>
      <c r="AAA80" s="38"/>
      <c r="AAB80" s="371">
        <v>8.4480000000000004</v>
      </c>
      <c r="AAC80" s="1052" t="s">
        <v>1159</v>
      </c>
      <c r="AAD80" s="1052">
        <f t="shared" si="309"/>
        <v>8.4480000000000004</v>
      </c>
      <c r="AAE80" s="1052" t="s">
        <v>1159</v>
      </c>
      <c r="AAF80" s="380"/>
      <c r="AAG80" s="53"/>
      <c r="AAH80" s="1042"/>
      <c r="AAI80" s="1042"/>
      <c r="AAJ80" s="1042"/>
      <c r="AAK80" s="56"/>
      <c r="AAL80" s="56"/>
      <c r="AAM80" s="1051"/>
      <c r="AAN80" s="1051"/>
      <c r="AAO80" s="1051"/>
      <c r="AAP80" s="1051"/>
      <c r="AAQ80" s="1051"/>
      <c r="AAR80" s="1051"/>
      <c r="AAS80" s="1051"/>
      <c r="AAT80" s="1051"/>
      <c r="AAU80" s="1052"/>
      <c r="AAV80" s="1052"/>
      <c r="AAW80" s="1052" t="s">
        <v>1502</v>
      </c>
      <c r="AAX80" s="1051"/>
      <c r="AAY80" s="11" t="s">
        <v>1502</v>
      </c>
      <c r="AAZ80" s="11" t="s">
        <v>1502</v>
      </c>
      <c r="ABA80" s="11" t="s">
        <v>1502</v>
      </c>
      <c r="ABB80" s="1653"/>
      <c r="ABC80" s="11" t="s">
        <v>1159</v>
      </c>
      <c r="ABD80" s="11" t="str">
        <f t="shared" si="272"/>
        <v>Blocked</v>
      </c>
      <c r="ABE80" s="11" t="s">
        <v>1159</v>
      </c>
      <c r="ABF80" s="1653"/>
      <c r="ABG80" s="11" t="s">
        <v>1159</v>
      </c>
      <c r="ABH80" s="11" t="str">
        <f t="shared" si="274"/>
        <v>Blocked</v>
      </c>
      <c r="ABI80" s="11" t="s">
        <v>1159</v>
      </c>
      <c r="ABJ80" s="1653"/>
      <c r="ABK80" s="56" t="s">
        <v>1159</v>
      </c>
      <c r="ABL80" s="11" t="str">
        <f t="shared" si="276"/>
        <v>Blocked</v>
      </c>
      <c r="ABM80" s="11" t="s">
        <v>1159</v>
      </c>
      <c r="ABN80" s="1653"/>
      <c r="ABO80" s="1658"/>
      <c r="ABP80" s="1663"/>
      <c r="ABQ80" s="371"/>
      <c r="ABR80" s="371"/>
      <c r="ABS80" s="371"/>
      <c r="ABT80" s="371"/>
      <c r="ABU80" s="371"/>
      <c r="ABV80" s="371"/>
      <c r="ABW80" s="371"/>
      <c r="ABX80" s="371"/>
      <c r="ABY80" s="371"/>
      <c r="ABZ80" s="188"/>
      <c r="ACA80" s="371"/>
      <c r="ACB80" s="371"/>
      <c r="ACC80" s="37"/>
      <c r="ACD80" s="37"/>
      <c r="ACE80" s="37"/>
      <c r="ACF80" s="37"/>
    </row>
    <row r="81" spans="1:760" ht="15" thickBot="1" x14ac:dyDescent="0.4"/>
    <row r="82" spans="1:760" s="4" customFormat="1" ht="15" thickBot="1" x14ac:dyDescent="0.4">
      <c r="A82" s="1692"/>
      <c r="G82" s="110"/>
      <c r="H82" s="1830" t="s">
        <v>27</v>
      </c>
      <c r="I82" s="1830"/>
      <c r="J82" s="1830"/>
      <c r="K82" s="1830"/>
      <c r="L82" s="1830"/>
      <c r="M82" s="1830"/>
      <c r="N82" s="1830"/>
      <c r="O82" s="1830"/>
      <c r="P82" s="1830"/>
      <c r="Q82" s="1830"/>
      <c r="R82" s="1830"/>
      <c r="S82" s="1830"/>
      <c r="T82" s="1830"/>
      <c r="U82" s="1830"/>
      <c r="V82" s="1830"/>
      <c r="W82" s="1830"/>
      <c r="X82" s="1830"/>
      <c r="Y82" s="1830"/>
      <c r="Z82" s="1830"/>
      <c r="AA82" s="1830"/>
      <c r="AB82" s="1830"/>
      <c r="AC82" s="1830"/>
      <c r="AD82" s="1830"/>
      <c r="AE82" s="1830"/>
      <c r="AF82" s="1830"/>
      <c r="AG82" s="1830"/>
      <c r="AH82" s="1830"/>
      <c r="AI82" s="1830"/>
      <c r="AJ82" s="1830"/>
      <c r="AK82" s="1830"/>
      <c r="AL82" s="1830"/>
      <c r="AM82" s="1830"/>
      <c r="AN82" s="1830"/>
      <c r="AO82" s="1830"/>
      <c r="AP82" s="1830"/>
      <c r="AQ82" s="1830"/>
      <c r="AR82" s="1830"/>
      <c r="AS82" s="1830"/>
      <c r="AT82" s="1830"/>
      <c r="AU82" s="1830"/>
      <c r="AV82" s="1830"/>
      <c r="AW82" s="1830"/>
      <c r="AX82" s="1830"/>
      <c r="AY82" s="1830"/>
      <c r="AZ82" s="1830"/>
      <c r="BA82" s="1747" t="s">
        <v>1</v>
      </c>
      <c r="BB82" s="1748"/>
      <c r="BC82" s="1748"/>
      <c r="BD82" s="1748"/>
      <c r="BE82" s="1748"/>
      <c r="BF82" s="1748"/>
      <c r="BG82" s="1748"/>
      <c r="BH82" s="1748"/>
      <c r="BI82" s="1748"/>
      <c r="BJ82" s="1748"/>
      <c r="BK82" s="1748"/>
      <c r="BL82" s="1748"/>
      <c r="BM82" s="1748"/>
      <c r="BN82" s="1748"/>
      <c r="BO82" s="1748"/>
      <c r="BP82" s="1748"/>
      <c r="BQ82" s="1748"/>
      <c r="BR82" s="1748"/>
      <c r="BS82" s="1748"/>
      <c r="BT82" s="1748"/>
      <c r="BU82" s="1749"/>
      <c r="BV82" s="1747" t="s">
        <v>2</v>
      </c>
      <c r="BW82" s="1748"/>
      <c r="BX82" s="1748"/>
      <c r="BY82" s="1748"/>
      <c r="BZ82" s="1748"/>
      <c r="CA82" s="1748"/>
      <c r="CB82" s="1748"/>
      <c r="CC82" s="1748"/>
      <c r="CD82" s="1748"/>
      <c r="CE82" s="1748"/>
      <c r="CF82" s="1748"/>
      <c r="CG82" s="1748"/>
      <c r="CH82" s="1748"/>
      <c r="CI82" s="1748"/>
      <c r="CJ82" s="1748"/>
      <c r="CK82" s="1748"/>
      <c r="CL82" s="1748"/>
      <c r="CM82" s="1748"/>
      <c r="CN82" s="1748"/>
      <c r="CO82" s="1748"/>
      <c r="CP82" s="1748"/>
      <c r="CQ82" s="1748"/>
      <c r="CR82" s="1748"/>
      <c r="CS82" s="1748"/>
      <c r="CT82" s="1748"/>
      <c r="CU82" s="1748"/>
      <c r="CV82" s="1748"/>
      <c r="CW82" s="1748"/>
      <c r="CX82" s="1748"/>
      <c r="CY82" s="1748"/>
      <c r="CZ82" s="1748"/>
      <c r="DA82" s="1748"/>
      <c r="DB82" s="1748"/>
      <c r="DC82" s="1748"/>
      <c r="DD82" s="1748"/>
      <c r="DE82" s="1748"/>
      <c r="DF82" s="1748"/>
      <c r="DG82" s="1748"/>
      <c r="DH82" s="1748"/>
      <c r="DI82" s="1748"/>
      <c r="DJ82" s="1748"/>
      <c r="DK82" s="1748"/>
      <c r="DL82" s="1748"/>
      <c r="DM82" s="1748"/>
      <c r="DN82" s="1748"/>
      <c r="DO82" s="1748"/>
      <c r="DP82" s="1749"/>
      <c r="DQ82" s="1747" t="s">
        <v>3</v>
      </c>
      <c r="DR82" s="1748"/>
      <c r="DS82" s="1748"/>
      <c r="DT82" s="1748"/>
      <c r="DU82" s="1748"/>
      <c r="DV82" s="1748"/>
      <c r="DW82" s="1748"/>
      <c r="DX82" s="1748"/>
      <c r="DY82" s="1748"/>
      <c r="DZ82" s="1748"/>
      <c r="EA82" s="1748"/>
      <c r="EB82" s="1748"/>
      <c r="EC82" s="1748"/>
      <c r="ED82" s="1748"/>
      <c r="EE82" s="1748"/>
      <c r="EF82" s="1748"/>
      <c r="EG82" s="1748"/>
      <c r="EH82" s="1748"/>
      <c r="EI82" s="1748"/>
      <c r="EJ82" s="1748"/>
      <c r="EK82" s="1748"/>
      <c r="EL82" s="1748"/>
      <c r="EM82" s="1748"/>
      <c r="EN82" s="1748"/>
      <c r="EO82" s="1748"/>
      <c r="EP82" s="1748"/>
      <c r="EQ82" s="1748"/>
      <c r="ER82" s="1748"/>
      <c r="ES82" s="1748"/>
      <c r="ET82" s="1748"/>
      <c r="EU82" s="1748"/>
      <c r="EV82" s="1748"/>
      <c r="EW82" s="1748"/>
      <c r="EX82" s="1748"/>
      <c r="EY82" s="1748"/>
      <c r="EZ82" s="1748"/>
      <c r="FA82" s="1748"/>
      <c r="FB82" s="1748"/>
      <c r="FC82" s="1748"/>
      <c r="FD82" s="1748"/>
      <c r="FE82" s="1748"/>
      <c r="FF82" s="1749"/>
      <c r="FG82" s="115"/>
      <c r="FH82" s="1747" t="s">
        <v>4</v>
      </c>
      <c r="FI82" s="1748"/>
      <c r="FJ82" s="1748"/>
      <c r="FK82" s="1748"/>
      <c r="FL82" s="1748"/>
      <c r="FM82" s="1748"/>
      <c r="FN82" s="1748"/>
      <c r="FO82" s="1748"/>
      <c r="FP82" s="1748"/>
      <c r="FQ82" s="1748"/>
      <c r="FR82" s="1748"/>
      <c r="FS82" s="1748"/>
      <c r="FT82" s="1748"/>
      <c r="FU82" s="1748"/>
      <c r="FV82" s="1748"/>
      <c r="FW82" s="1748"/>
      <c r="FX82" s="1748"/>
      <c r="FY82" s="1748"/>
      <c r="FZ82" s="1748"/>
      <c r="GA82" s="1748"/>
      <c r="GB82" s="1748"/>
      <c r="GC82" s="1748"/>
      <c r="GD82" s="1748"/>
      <c r="GE82" s="1748"/>
      <c r="GF82" s="1748"/>
      <c r="GG82" s="1748"/>
      <c r="GH82" s="1748"/>
      <c r="GI82" s="1748"/>
      <c r="GJ82" s="1748"/>
      <c r="GK82" s="1748"/>
      <c r="GL82" s="1748"/>
      <c r="GM82" s="1748"/>
      <c r="GN82" s="1748"/>
      <c r="GO82" s="1748"/>
      <c r="GP82" s="1748"/>
      <c r="GQ82" s="1748"/>
      <c r="GR82" s="1748"/>
      <c r="GS82" s="1748"/>
      <c r="GT82" s="1748"/>
      <c r="GU82" s="1748"/>
      <c r="GV82" s="1748"/>
      <c r="GW82" s="1748"/>
      <c r="GX82" s="1748"/>
      <c r="GY82" s="1748"/>
      <c r="GZ82" s="1748"/>
      <c r="HA82" s="1748"/>
      <c r="HB82" s="1748"/>
      <c r="HC82" s="1748"/>
      <c r="HD82" s="1748"/>
      <c r="HE82" s="1748"/>
      <c r="HF82" s="1748"/>
      <c r="HG82" s="1748"/>
      <c r="HH82" s="1748"/>
      <c r="HI82" s="1748"/>
      <c r="HJ82" s="1748"/>
      <c r="HK82" s="1749"/>
      <c r="HL82" s="153" t="s">
        <v>5</v>
      </c>
      <c r="HM82" s="153"/>
      <c r="HN82" s="153"/>
      <c r="HO82" s="153"/>
      <c r="HP82" s="153"/>
      <c r="HQ82" s="153"/>
      <c r="HR82" s="1747" t="s">
        <v>5</v>
      </c>
      <c r="HS82" s="1748"/>
      <c r="HT82" s="1748"/>
      <c r="HU82" s="1748"/>
      <c r="HV82" s="1748"/>
      <c r="HW82" s="1748"/>
      <c r="HX82" s="1748"/>
      <c r="HY82" s="1748"/>
      <c r="HZ82" s="1748"/>
      <c r="IA82" s="1748"/>
      <c r="IB82" s="1748"/>
      <c r="IC82" s="1748"/>
      <c r="ID82" s="1748"/>
      <c r="IE82" s="1748"/>
      <c r="IF82" s="1748"/>
      <c r="IG82" s="1748"/>
      <c r="IH82" s="1748"/>
      <c r="II82" s="1748"/>
      <c r="IJ82" s="1748"/>
      <c r="IK82" s="1748"/>
      <c r="IL82" s="1748"/>
      <c r="IM82" s="1748"/>
      <c r="IN82" s="1748"/>
      <c r="IO82" s="1748"/>
      <c r="IP82" s="1748"/>
      <c r="IQ82" s="1748"/>
      <c r="IR82" s="1748"/>
      <c r="IS82" s="1748"/>
      <c r="IT82" s="1748"/>
      <c r="IU82" s="1748"/>
      <c r="IV82" s="1748"/>
      <c r="IW82" s="1748"/>
      <c r="IX82" s="1748"/>
      <c r="IY82" s="1748"/>
      <c r="IZ82" s="1748"/>
      <c r="JA82" s="1748"/>
      <c r="JB82" s="1748"/>
      <c r="JC82" s="1748"/>
      <c r="JD82" s="1748"/>
      <c r="JE82" s="1748"/>
      <c r="JF82" s="1748"/>
      <c r="JG82" s="1748"/>
      <c r="JH82" s="1748"/>
      <c r="JI82" s="1748"/>
      <c r="JJ82" s="1748"/>
      <c r="JK82" s="1748"/>
      <c r="JL82" s="1748"/>
      <c r="JM82" s="1748"/>
      <c r="JN82" s="1748"/>
      <c r="JO82" s="1748"/>
      <c r="JP82" s="1748"/>
      <c r="JQ82" s="1748"/>
      <c r="JR82" s="1748"/>
      <c r="JS82" s="1748"/>
      <c r="JT82" s="1748"/>
      <c r="JU82" s="1748"/>
      <c r="JV82" s="1748"/>
      <c r="JW82" s="1748"/>
      <c r="JX82" s="1748"/>
      <c r="JY82" s="1748"/>
      <c r="JZ82" s="1748"/>
      <c r="KA82" s="1748"/>
      <c r="KB82" s="1748"/>
      <c r="KC82" s="1748"/>
      <c r="KD82" s="1748"/>
      <c r="KE82" s="1748"/>
      <c r="KF82" s="1748"/>
      <c r="KG82" s="1748"/>
      <c r="KH82" s="1748"/>
      <c r="KI82" s="1748"/>
      <c r="KJ82" s="1748"/>
      <c r="KK82" s="1748"/>
      <c r="KL82" s="1748"/>
      <c r="KM82" s="1749"/>
      <c r="KN82" s="1747" t="s">
        <v>6</v>
      </c>
      <c r="KO82" s="1748"/>
      <c r="KP82" s="1748"/>
      <c r="KQ82" s="1748"/>
      <c r="KR82" s="1748"/>
      <c r="KS82" s="1748"/>
      <c r="KT82" s="1748"/>
      <c r="KU82" s="1748"/>
      <c r="KV82" s="1748"/>
      <c r="KW82" s="1748"/>
      <c r="KX82" s="1748"/>
      <c r="KY82" s="1748"/>
      <c r="KZ82" s="1748"/>
      <c r="LA82" s="1748"/>
      <c r="LB82" s="1748"/>
      <c r="LC82" s="1748"/>
      <c r="LD82" s="1748"/>
      <c r="LE82" s="1748"/>
      <c r="LF82" s="1748"/>
      <c r="LG82" s="1748"/>
      <c r="LH82" s="1748"/>
      <c r="LI82" s="1748"/>
      <c r="LJ82" s="1748"/>
      <c r="LK82" s="1748"/>
      <c r="LL82" s="1748"/>
      <c r="LM82" s="1748"/>
      <c r="LN82" s="1748"/>
      <c r="LO82" s="1748"/>
      <c r="LP82" s="1748"/>
      <c r="LQ82" s="1748"/>
      <c r="LR82" s="1748"/>
      <c r="LS82" s="1748"/>
      <c r="LT82" s="1748"/>
      <c r="LU82" s="1748"/>
      <c r="LV82" s="1748"/>
      <c r="LW82" s="1748"/>
      <c r="LX82" s="1748"/>
      <c r="LY82" s="1748"/>
      <c r="LZ82" s="1748"/>
      <c r="MA82" s="1748"/>
      <c r="MB82" s="1748"/>
      <c r="MC82" s="1748"/>
      <c r="MD82" s="1748"/>
      <c r="ME82" s="1748"/>
      <c r="MF82" s="1748"/>
      <c r="MG82" s="1748"/>
      <c r="MH82" s="1748"/>
      <c r="MI82" s="1748"/>
      <c r="MJ82" s="1748"/>
      <c r="MK82" s="1748"/>
      <c r="ML82" s="1748"/>
      <c r="MM82" s="1748"/>
      <c r="MN82" s="1748"/>
      <c r="MO82" s="1748"/>
      <c r="MP82" s="1748"/>
      <c r="MQ82" s="1748"/>
      <c r="MR82" s="1748"/>
      <c r="MS82" s="1748"/>
      <c r="MT82" s="1748"/>
      <c r="MU82" s="1748"/>
      <c r="MV82" s="1748"/>
      <c r="MW82" s="1748"/>
      <c r="MX82" s="1748"/>
      <c r="MY82" s="1748"/>
      <c r="MZ82" s="1748"/>
      <c r="NA82" s="1748"/>
      <c r="NB82" s="1748"/>
      <c r="NC82" s="1748"/>
      <c r="ND82" s="1748"/>
      <c r="NE82" s="1748"/>
      <c r="NF82" s="1748"/>
      <c r="NG82" s="1748"/>
      <c r="NH82" s="1749"/>
      <c r="NI82" s="1747" t="s">
        <v>7</v>
      </c>
      <c r="NJ82" s="1748"/>
      <c r="NK82" s="1748"/>
      <c r="NL82" s="1748"/>
      <c r="NM82" s="1748"/>
      <c r="NN82" s="1748"/>
      <c r="NO82" s="1748"/>
      <c r="NP82" s="1748"/>
      <c r="NQ82" s="1748"/>
      <c r="NR82" s="1748"/>
      <c r="NS82" s="1748"/>
      <c r="NT82" s="1748"/>
      <c r="NU82" s="1748"/>
      <c r="NV82" s="1748"/>
      <c r="NW82" s="1748"/>
      <c r="NX82" s="1748"/>
      <c r="NY82" s="1748"/>
      <c r="NZ82" s="1748"/>
      <c r="OA82" s="1748"/>
      <c r="OB82" s="1748"/>
      <c r="OC82" s="1748"/>
      <c r="OD82" s="1748"/>
      <c r="OE82" s="1748"/>
      <c r="OF82" s="1748"/>
      <c r="OG82" s="1748"/>
      <c r="OH82" s="1748"/>
      <c r="OI82" s="1748"/>
      <c r="OJ82" s="1748"/>
      <c r="OK82" s="1748"/>
      <c r="OL82" s="1748"/>
      <c r="OM82" s="1748"/>
      <c r="ON82" s="1748"/>
      <c r="OO82" s="1748"/>
      <c r="OP82" s="1748"/>
      <c r="OQ82" s="1748"/>
      <c r="OR82" s="1748"/>
      <c r="OS82" s="1748"/>
      <c r="OT82" s="1748"/>
      <c r="OU82" s="1748"/>
      <c r="OV82" s="1748"/>
      <c r="OW82" s="1748"/>
      <c r="OX82" s="1748"/>
      <c r="OY82" s="1748"/>
      <c r="OZ82" s="1748"/>
      <c r="PA82" s="1748"/>
      <c r="PB82" s="1748"/>
      <c r="PC82" s="1748"/>
      <c r="PD82" s="1748"/>
      <c r="PE82" s="1748"/>
      <c r="PF82" s="1748"/>
      <c r="PG82" s="1748"/>
      <c r="PH82" s="1748"/>
      <c r="PI82" s="1748"/>
      <c r="PJ82" s="1748"/>
      <c r="PK82" s="1748"/>
      <c r="PL82" s="1748"/>
      <c r="PM82" s="1748"/>
      <c r="PN82" s="1748"/>
      <c r="PO82" s="1748"/>
      <c r="PP82" s="1748"/>
      <c r="PQ82" s="1748"/>
      <c r="PR82" s="1748"/>
      <c r="PS82" s="1748"/>
      <c r="PT82" s="1748"/>
      <c r="PU82" s="1748"/>
      <c r="PV82" s="1748"/>
      <c r="PW82" s="1748"/>
      <c r="PX82" s="1748"/>
      <c r="PY82" s="1748"/>
      <c r="PZ82" s="1748"/>
      <c r="QA82" s="1748"/>
      <c r="QB82" s="1748"/>
      <c r="QC82" s="1748"/>
      <c r="QD82" s="1748"/>
      <c r="QE82" s="1748"/>
      <c r="QF82" s="1748"/>
      <c r="QG82" s="1748"/>
      <c r="QH82" s="1748"/>
      <c r="QI82" s="1748"/>
      <c r="QJ82" s="1748"/>
      <c r="QK82" s="1749"/>
      <c r="QL82" s="1747" t="s">
        <v>8</v>
      </c>
      <c r="QM82" s="1748"/>
      <c r="QN82" s="1748"/>
      <c r="QO82" s="1748"/>
      <c r="QP82" s="1748"/>
      <c r="QQ82" s="1748"/>
      <c r="QR82" s="1748"/>
      <c r="QS82" s="1748"/>
      <c r="QT82" s="1748"/>
      <c r="QU82" s="1748"/>
      <c r="QV82" s="1748"/>
      <c r="QW82" s="1748"/>
      <c r="QX82" s="1748"/>
      <c r="QY82" s="1748"/>
      <c r="QZ82" s="1748"/>
      <c r="RA82" s="1748"/>
      <c r="RB82" s="1748"/>
      <c r="RC82" s="1748"/>
      <c r="RD82" s="1748"/>
      <c r="RE82" s="1748"/>
      <c r="RF82" s="1748"/>
      <c r="RG82" s="1748"/>
      <c r="RH82" s="1748"/>
      <c r="RI82" s="1748"/>
      <c r="RJ82" s="1748"/>
      <c r="RK82" s="1748"/>
      <c r="RL82" s="1748"/>
      <c r="RM82" s="1748"/>
      <c r="RN82" s="1748"/>
      <c r="RO82" s="1748"/>
      <c r="RP82" s="1748"/>
      <c r="RQ82" s="1748"/>
      <c r="RR82" s="1748"/>
      <c r="RS82" s="1748"/>
      <c r="RT82" s="1748"/>
      <c r="RU82" s="1748"/>
      <c r="RV82" s="1748"/>
      <c r="RW82" s="1748"/>
      <c r="RX82" s="1748"/>
      <c r="RY82" s="1748"/>
      <c r="RZ82" s="1748"/>
      <c r="SA82" s="1748"/>
      <c r="SB82" s="1748"/>
      <c r="SC82" s="1748"/>
      <c r="SD82" s="1748"/>
      <c r="SE82" s="1748"/>
      <c r="SF82" s="1748"/>
      <c r="SG82" s="1748"/>
      <c r="SH82" s="1748"/>
      <c r="SI82" s="1748"/>
      <c r="SJ82" s="1748"/>
      <c r="SK82" s="1748"/>
      <c r="SL82" s="1748"/>
      <c r="SM82" s="1748"/>
      <c r="SN82" s="1748"/>
      <c r="SO82" s="1748"/>
      <c r="SP82" s="1748"/>
      <c r="SQ82" s="1748"/>
      <c r="SR82" s="1749"/>
      <c r="SS82" s="1747" t="s">
        <v>9</v>
      </c>
      <c r="ST82" s="1748"/>
      <c r="SU82" s="1748"/>
      <c r="SV82" s="1748"/>
      <c r="SW82" s="1748"/>
      <c r="SX82" s="1748"/>
      <c r="SY82" s="1748"/>
      <c r="SZ82" s="1748"/>
      <c r="TA82" s="1748"/>
      <c r="TB82" s="1748"/>
      <c r="TC82" s="1748"/>
      <c r="TD82" s="1748"/>
      <c r="TE82" s="1748"/>
      <c r="TF82" s="1748"/>
      <c r="TG82" s="1748"/>
      <c r="TH82" s="1748"/>
      <c r="TI82" s="1748"/>
      <c r="TJ82" s="1748"/>
      <c r="TK82" s="1748"/>
      <c r="TL82" s="1748"/>
      <c r="TM82" s="1748"/>
      <c r="TN82" s="1748"/>
      <c r="TO82" s="1748"/>
      <c r="TP82" s="1748"/>
      <c r="TQ82" s="1748"/>
      <c r="TR82" s="1748"/>
      <c r="TS82" s="1748"/>
      <c r="TT82" s="1748"/>
      <c r="TU82" s="1748"/>
      <c r="TV82" s="1748"/>
      <c r="TW82" s="1748"/>
      <c r="TX82" s="1748"/>
      <c r="TY82" s="1748"/>
      <c r="TZ82" s="1748"/>
      <c r="UA82" s="1748"/>
      <c r="UB82" s="1748"/>
      <c r="UC82" s="1748"/>
      <c r="UD82" s="1748"/>
      <c r="UE82" s="1748"/>
      <c r="UF82" s="1748"/>
      <c r="UG82" s="1748"/>
      <c r="UH82" s="1748"/>
      <c r="UI82" s="1748"/>
      <c r="UJ82" s="1748"/>
      <c r="UK82" s="1748"/>
      <c r="UL82" s="1748"/>
      <c r="UM82" s="1748"/>
      <c r="UN82" s="1748"/>
      <c r="UO82" s="1748"/>
      <c r="UP82" s="1747" t="s">
        <v>10</v>
      </c>
      <c r="UQ82" s="1748"/>
      <c r="UR82" s="1748"/>
      <c r="US82" s="1748"/>
      <c r="UT82" s="1748"/>
      <c r="UU82" s="1748"/>
      <c r="UV82" s="1748"/>
      <c r="UW82" s="1748"/>
      <c r="UX82" s="1748"/>
      <c r="UY82" s="1748"/>
      <c r="UZ82" s="1748"/>
      <c r="VA82" s="1748"/>
      <c r="VB82" s="1748"/>
      <c r="VC82" s="1748"/>
      <c r="VD82" s="1748"/>
      <c r="VE82" s="1748"/>
      <c r="VF82" s="1748"/>
      <c r="VG82" s="1748"/>
      <c r="VH82" s="1748"/>
      <c r="VI82" s="1748"/>
      <c r="VJ82" s="1748"/>
      <c r="VK82" s="1748"/>
      <c r="VL82" s="1748"/>
      <c r="VM82" s="1748"/>
      <c r="VN82" s="1748"/>
      <c r="VO82" s="1748"/>
      <c r="VP82" s="1748"/>
      <c r="VQ82" s="1748"/>
      <c r="VR82" s="1748"/>
      <c r="VS82" s="1748"/>
      <c r="VT82" s="1748"/>
      <c r="VU82" s="1748"/>
      <c r="VV82" s="1748"/>
      <c r="VW82" s="1748"/>
      <c r="VX82" s="1748"/>
      <c r="VY82" s="1748"/>
      <c r="VZ82" s="1748"/>
      <c r="WA82" s="1748"/>
      <c r="WB82" s="1748"/>
      <c r="WC82" s="1748"/>
      <c r="WD82" s="1748"/>
      <c r="WE82" s="1748"/>
      <c r="WF82" s="1748"/>
      <c r="WG82" s="1748"/>
      <c r="WH82" s="1748"/>
      <c r="WI82" s="1748"/>
      <c r="WJ82" s="1748"/>
      <c r="WK82" s="1748"/>
      <c r="WL82" s="1748"/>
      <c r="WM82" s="1748"/>
      <c r="WN82" s="1748"/>
      <c r="WO82" s="1748"/>
      <c r="WP82" s="1748"/>
      <c r="WQ82" s="1748"/>
      <c r="WR82" s="1748"/>
      <c r="WS82" s="1748"/>
      <c r="WT82" s="1748"/>
      <c r="WU82" s="1748"/>
      <c r="WV82" s="1748"/>
      <c r="WW82" s="1748"/>
      <c r="WX82" s="1748"/>
      <c r="WY82" s="1748"/>
      <c r="WZ82" s="1748"/>
      <c r="XA82" s="1748"/>
      <c r="XB82" s="1748"/>
      <c r="XC82" s="1748"/>
      <c r="XD82" s="1748"/>
      <c r="XE82" s="1748"/>
      <c r="XF82" s="1748"/>
      <c r="XG82" s="1748"/>
      <c r="XH82" s="1748"/>
      <c r="XI82" s="1748"/>
      <c r="XJ82" s="1748"/>
      <c r="XK82" s="1748"/>
      <c r="XL82" s="1748"/>
      <c r="XM82" s="1748"/>
      <c r="XN82" s="1748"/>
      <c r="XO82" s="1748"/>
      <c r="XP82" s="1748"/>
      <c r="XQ82" s="1749"/>
      <c r="XR82" s="1747" t="s">
        <v>1711</v>
      </c>
      <c r="XS82" s="1748"/>
      <c r="XT82" s="1748"/>
      <c r="XU82" s="1748"/>
      <c r="XV82" s="1748"/>
      <c r="XW82" s="1748"/>
      <c r="XX82" s="1748"/>
      <c r="XY82" s="1748"/>
      <c r="XZ82" s="1748"/>
      <c r="YA82" s="1748"/>
      <c r="YB82" s="1748"/>
      <c r="YC82" s="1748"/>
      <c r="YD82" s="1748"/>
      <c r="YE82" s="1748"/>
      <c r="YF82" s="1748"/>
      <c r="YG82" s="1748"/>
      <c r="YH82" s="1748"/>
      <c r="YI82" s="1748"/>
      <c r="YJ82" s="1748"/>
      <c r="YK82" s="1748"/>
      <c r="YL82" s="1748"/>
      <c r="YM82" s="1748"/>
      <c r="YN82" s="1748"/>
      <c r="YO82" s="1749"/>
      <c r="YP82" s="1748" t="s">
        <v>12</v>
      </c>
      <c r="YQ82" s="1748"/>
      <c r="YR82" s="1748"/>
      <c r="YS82" s="1748"/>
      <c r="YT82" s="1748"/>
      <c r="YU82" s="1748"/>
      <c r="YV82" s="1748"/>
      <c r="YW82" s="1748"/>
      <c r="YX82" s="1748"/>
      <c r="YY82" s="1748"/>
      <c r="YZ82" s="1748"/>
      <c r="ZA82" s="1748"/>
      <c r="ZB82" s="1748"/>
      <c r="ZC82" s="1748"/>
      <c r="ZD82" s="1748"/>
      <c r="ZE82" s="1748"/>
      <c r="ZF82" s="1748"/>
      <c r="ZG82" s="1748"/>
      <c r="ZH82" s="1748"/>
      <c r="ZI82" s="1748"/>
      <c r="ZJ82" s="1748"/>
      <c r="ZK82" s="1747" t="s">
        <v>13</v>
      </c>
      <c r="ZL82" s="1748"/>
      <c r="ZM82" s="1748"/>
      <c r="ZN82" s="1748"/>
      <c r="ZO82" s="1748"/>
      <c r="ZP82" s="1748"/>
      <c r="ZQ82" s="1748"/>
      <c r="ZR82" s="1748"/>
      <c r="ZS82" s="1748"/>
      <c r="ZT82" s="1748"/>
      <c r="ZU82" s="1748"/>
      <c r="ZV82" s="1748"/>
      <c r="ZW82" s="1748"/>
      <c r="ZX82" s="1748"/>
      <c r="ZY82" s="1748"/>
      <c r="ZZ82" s="1748"/>
      <c r="AAA82" s="1748"/>
      <c r="AAB82" s="1748"/>
      <c r="AAC82" s="1748"/>
      <c r="AAD82" s="1748"/>
      <c r="AAE82" s="1748"/>
      <c r="AAF82" s="1749"/>
      <c r="AAG82" s="1747" t="s">
        <v>14</v>
      </c>
      <c r="AAH82" s="1748"/>
      <c r="AAI82" s="1748"/>
      <c r="AAJ82" s="1748"/>
      <c r="AAK82" s="1748"/>
      <c r="AAL82" s="1748"/>
      <c r="AAM82" s="1748"/>
      <c r="AAN82" s="1748"/>
      <c r="AAO82" s="1748"/>
      <c r="AAP82" s="1748"/>
      <c r="AAQ82" s="1748"/>
      <c r="AAR82" s="1748"/>
      <c r="AAS82" s="1748"/>
      <c r="AAT82" s="1748"/>
      <c r="AAU82" s="1748"/>
      <c r="AAV82" s="1748"/>
      <c r="AAW82" s="1748"/>
      <c r="AAX82" s="1748"/>
      <c r="AAY82" s="1748"/>
      <c r="AAZ82" s="1748"/>
      <c r="ABA82" s="1748"/>
      <c r="ABB82" s="1749"/>
      <c r="ABC82" s="1747" t="s">
        <v>1261</v>
      </c>
      <c r="ABD82" s="1748"/>
      <c r="ABE82" s="1748"/>
      <c r="ABF82" s="1749"/>
      <c r="ABG82" s="1747" t="s">
        <v>1262</v>
      </c>
      <c r="ABH82" s="1748"/>
      <c r="ABI82" s="1748"/>
      <c r="ABJ82" s="1749"/>
      <c r="ABK82" s="1747" t="s">
        <v>1263</v>
      </c>
      <c r="ABL82" s="1748"/>
      <c r="ABM82" s="1748"/>
      <c r="ABN82" s="1749"/>
    </row>
    <row r="83" spans="1:760" s="29" customFormat="1" ht="81.650000000000006" customHeight="1" thickBot="1" x14ac:dyDescent="0.4">
      <c r="A83" s="1695" t="s">
        <v>1264</v>
      </c>
      <c r="B83" s="16" t="s">
        <v>29</v>
      </c>
      <c r="C83" s="16" t="s">
        <v>1265</v>
      </c>
      <c r="D83" s="16" t="s">
        <v>31</v>
      </c>
      <c r="E83" s="16" t="s">
        <v>32</v>
      </c>
      <c r="F83" s="16" t="s">
        <v>1267</v>
      </c>
      <c r="G83" s="16" t="s">
        <v>37</v>
      </c>
      <c r="H83" s="79" t="s">
        <v>2664</v>
      </c>
      <c r="I83" s="105" t="s">
        <v>2665</v>
      </c>
      <c r="J83" s="105" t="s">
        <v>56</v>
      </c>
      <c r="K83" s="105" t="s">
        <v>2666</v>
      </c>
      <c r="L83" s="105" t="s">
        <v>2667</v>
      </c>
      <c r="M83" s="105" t="s">
        <v>2668</v>
      </c>
      <c r="N83" s="105" t="s">
        <v>2669</v>
      </c>
      <c r="O83" s="138" t="s">
        <v>2670</v>
      </c>
      <c r="P83" s="105" t="s">
        <v>2671</v>
      </c>
      <c r="Q83" s="105" t="s">
        <v>101</v>
      </c>
      <c r="R83" s="105" t="s">
        <v>2672</v>
      </c>
      <c r="S83" s="105" t="s">
        <v>346</v>
      </c>
      <c r="T83" s="105" t="s">
        <v>2673</v>
      </c>
      <c r="U83" s="105" t="s">
        <v>2674</v>
      </c>
      <c r="V83" s="105" t="s">
        <v>1778</v>
      </c>
      <c r="W83" s="105" t="s">
        <v>1725</v>
      </c>
      <c r="X83" s="105" t="s">
        <v>2675</v>
      </c>
      <c r="Y83" s="105" t="s">
        <v>1815</v>
      </c>
      <c r="Z83" s="105" t="s">
        <v>1816</v>
      </c>
      <c r="AA83" s="105" t="s">
        <v>1817</v>
      </c>
      <c r="AB83" s="105" t="s">
        <v>2676</v>
      </c>
      <c r="AC83" s="105" t="s">
        <v>1820</v>
      </c>
      <c r="AD83" s="105" t="s">
        <v>2418</v>
      </c>
      <c r="AE83" s="105" t="s">
        <v>2676</v>
      </c>
      <c r="AF83" s="105" t="s">
        <v>1855</v>
      </c>
      <c r="AG83" s="105" t="s">
        <v>154</v>
      </c>
      <c r="AH83" s="105" t="s">
        <v>2676</v>
      </c>
      <c r="AI83" s="105" t="s">
        <v>2677</v>
      </c>
      <c r="AJ83" s="105" t="s">
        <v>2678</v>
      </c>
      <c r="AK83" s="16" t="s">
        <v>2679</v>
      </c>
      <c r="AL83" s="105" t="s">
        <v>2676</v>
      </c>
      <c r="AM83" s="16" t="s">
        <v>1893</v>
      </c>
      <c r="AN83" s="138" t="s">
        <v>187</v>
      </c>
      <c r="AO83" s="105" t="s">
        <v>2676</v>
      </c>
      <c r="AP83" s="25" t="s">
        <v>2680</v>
      </c>
      <c r="AQ83" s="138" t="s">
        <v>2397</v>
      </c>
      <c r="AR83" s="105" t="s">
        <v>2676</v>
      </c>
      <c r="AS83" s="105" t="s">
        <v>2681</v>
      </c>
      <c r="AT83" s="105" t="s">
        <v>2682</v>
      </c>
      <c r="AU83" s="42" t="s">
        <v>2683</v>
      </c>
      <c r="AV83" s="105" t="s">
        <v>2676</v>
      </c>
      <c r="AW83" s="79" t="s">
        <v>2684</v>
      </c>
      <c r="AX83" s="105" t="s">
        <v>2676</v>
      </c>
      <c r="AY83" s="105" t="s">
        <v>2358</v>
      </c>
      <c r="AZ83" s="105" t="s">
        <v>247</v>
      </c>
      <c r="BA83" s="105" t="s">
        <v>2685</v>
      </c>
      <c r="BB83" s="138" t="s">
        <v>2686</v>
      </c>
      <c r="BC83" s="138" t="s">
        <v>56</v>
      </c>
      <c r="BD83" s="105" t="s">
        <v>2687</v>
      </c>
      <c r="BE83" s="105" t="s">
        <v>2688</v>
      </c>
      <c r="BF83" s="105" t="s">
        <v>2689</v>
      </c>
      <c r="BG83" s="138" t="s">
        <v>1961</v>
      </c>
      <c r="BH83" s="138" t="s">
        <v>2690</v>
      </c>
      <c r="BI83" s="138" t="s">
        <v>419</v>
      </c>
      <c r="BJ83" s="138" t="s">
        <v>2691</v>
      </c>
      <c r="BK83" s="138" t="s">
        <v>2692</v>
      </c>
      <c r="BL83" s="105" t="s">
        <v>2693</v>
      </c>
      <c r="BM83" s="138" t="s">
        <v>2694</v>
      </c>
      <c r="BN83" s="105" t="s">
        <v>2695</v>
      </c>
      <c r="BO83" s="105" t="s">
        <v>1728</v>
      </c>
      <c r="BP83" s="138" t="s">
        <v>2696</v>
      </c>
      <c r="BQ83" s="105" t="s">
        <v>2389</v>
      </c>
      <c r="BR83" s="105" t="s">
        <v>56</v>
      </c>
      <c r="BS83" s="138" t="s">
        <v>2690</v>
      </c>
      <c r="BT83" s="105" t="s">
        <v>2375</v>
      </c>
      <c r="BU83" s="105" t="s">
        <v>247</v>
      </c>
      <c r="BV83" s="105" t="s">
        <v>2697</v>
      </c>
      <c r="BW83" s="138" t="s">
        <v>2698</v>
      </c>
      <c r="BX83" s="105" t="s">
        <v>2699</v>
      </c>
      <c r="BY83" s="138" t="s">
        <v>2700</v>
      </c>
      <c r="BZ83" s="138" t="s">
        <v>2701</v>
      </c>
      <c r="CA83" s="138" t="s">
        <v>2702</v>
      </c>
      <c r="CB83" s="138" t="s">
        <v>1921</v>
      </c>
      <c r="CC83" s="138" t="s">
        <v>2703</v>
      </c>
      <c r="CD83" s="138" t="s">
        <v>552</v>
      </c>
      <c r="CE83" s="138" t="s">
        <v>1808</v>
      </c>
      <c r="CF83" s="138" t="s">
        <v>2704</v>
      </c>
      <c r="CG83" s="105" t="s">
        <v>2705</v>
      </c>
      <c r="CH83" s="105" t="s">
        <v>2706</v>
      </c>
      <c r="CI83" s="138" t="s">
        <v>2707</v>
      </c>
      <c r="CJ83" s="138" t="s">
        <v>1813</v>
      </c>
      <c r="CK83" s="138" t="s">
        <v>2708</v>
      </c>
      <c r="CL83" s="105" t="s">
        <v>1971</v>
      </c>
      <c r="CM83" s="105" t="s">
        <v>2709</v>
      </c>
      <c r="CN83" s="138" t="s">
        <v>2710</v>
      </c>
      <c r="CO83" s="138" t="s">
        <v>2711</v>
      </c>
      <c r="CP83" s="105" t="s">
        <v>2712</v>
      </c>
      <c r="CQ83" s="105" t="s">
        <v>1975</v>
      </c>
      <c r="CR83" s="138" t="s">
        <v>2710</v>
      </c>
      <c r="CS83" s="105" t="s">
        <v>2713</v>
      </c>
      <c r="CT83" s="105" t="s">
        <v>1975</v>
      </c>
      <c r="CU83" s="138" t="s">
        <v>2710</v>
      </c>
      <c r="CV83" s="105" t="s">
        <v>1856</v>
      </c>
      <c r="CW83" s="105" t="s">
        <v>2444</v>
      </c>
      <c r="CX83" s="105" t="s">
        <v>2714</v>
      </c>
      <c r="CY83" s="138" t="s">
        <v>2715</v>
      </c>
      <c r="CZ83" s="138" t="s">
        <v>2710</v>
      </c>
      <c r="DA83" s="138" t="s">
        <v>1736</v>
      </c>
      <c r="DB83" s="138" t="s">
        <v>2716</v>
      </c>
      <c r="DC83" s="138" t="s">
        <v>1738</v>
      </c>
      <c r="DD83" s="138" t="s">
        <v>2710</v>
      </c>
      <c r="DE83" s="79" t="s">
        <v>2717</v>
      </c>
      <c r="DF83" s="138" t="s">
        <v>2397</v>
      </c>
      <c r="DG83" s="138" t="s">
        <v>2710</v>
      </c>
      <c r="DH83" s="105" t="s">
        <v>2718</v>
      </c>
      <c r="DI83" s="105" t="s">
        <v>2719</v>
      </c>
      <c r="DJ83" s="138" t="s">
        <v>2710</v>
      </c>
      <c r="DK83" s="138" t="s">
        <v>1987</v>
      </c>
      <c r="DL83" s="79" t="s">
        <v>2684</v>
      </c>
      <c r="DM83" s="138" t="s">
        <v>2710</v>
      </c>
      <c r="DN83" s="105" t="s">
        <v>1989</v>
      </c>
      <c r="DO83" s="79" t="s">
        <v>2452</v>
      </c>
      <c r="DP83" s="105" t="s">
        <v>247</v>
      </c>
      <c r="DQ83" s="105" t="s">
        <v>2720</v>
      </c>
      <c r="DR83" s="105" t="s">
        <v>2721</v>
      </c>
      <c r="DS83" s="138" t="s">
        <v>2722</v>
      </c>
      <c r="DT83" s="105" t="s">
        <v>2723</v>
      </c>
      <c r="DU83" s="138" t="s">
        <v>2724</v>
      </c>
      <c r="DV83" s="105" t="s">
        <v>2725</v>
      </c>
      <c r="DW83" s="138" t="s">
        <v>2726</v>
      </c>
      <c r="DX83" s="138" t="s">
        <v>2727</v>
      </c>
      <c r="DY83" s="138" t="s">
        <v>2516</v>
      </c>
      <c r="DZ83" s="105" t="s">
        <v>2728</v>
      </c>
      <c r="EA83" s="105" t="s">
        <v>2464</v>
      </c>
      <c r="EB83" s="105" t="s">
        <v>2729</v>
      </c>
      <c r="EC83" s="105" t="s">
        <v>2730</v>
      </c>
      <c r="ED83" s="105" t="s">
        <v>2466</v>
      </c>
      <c r="EE83" s="105" t="s">
        <v>1728</v>
      </c>
      <c r="EF83" s="105" t="s">
        <v>2731</v>
      </c>
      <c r="EG83" s="105" t="s">
        <v>1883</v>
      </c>
      <c r="EH83" s="105" t="s">
        <v>1884</v>
      </c>
      <c r="EI83" s="105" t="s">
        <v>2732</v>
      </c>
      <c r="EJ83" s="105" t="s">
        <v>1853</v>
      </c>
      <c r="EK83" s="105" t="s">
        <v>2733</v>
      </c>
      <c r="EL83" s="105" t="s">
        <v>2732</v>
      </c>
      <c r="EM83" s="105" t="s">
        <v>2734</v>
      </c>
      <c r="EN83" s="105" t="s">
        <v>2733</v>
      </c>
      <c r="EO83" s="78" t="s">
        <v>2732</v>
      </c>
      <c r="EP83" s="105" t="s">
        <v>1890</v>
      </c>
      <c r="EQ83" s="205" t="s">
        <v>174</v>
      </c>
      <c r="ER83" s="78" t="s">
        <v>2732</v>
      </c>
      <c r="ES83" s="138" t="s">
        <v>1790</v>
      </c>
      <c r="ET83" s="105" t="s">
        <v>1738</v>
      </c>
      <c r="EU83" s="78" t="s">
        <v>2732</v>
      </c>
      <c r="EV83" s="138" t="s">
        <v>2735</v>
      </c>
      <c r="EW83" s="78" t="s">
        <v>2732</v>
      </c>
      <c r="EX83" s="105" t="s">
        <v>2736</v>
      </c>
      <c r="EY83" s="105" t="s">
        <v>2737</v>
      </c>
      <c r="EZ83" s="78" t="s">
        <v>2732</v>
      </c>
      <c r="FA83" s="105" t="s">
        <v>2738</v>
      </c>
      <c r="FB83" s="79" t="s">
        <v>2739</v>
      </c>
      <c r="FC83" s="78" t="s">
        <v>2732</v>
      </c>
      <c r="FD83" s="105" t="s">
        <v>1834</v>
      </c>
      <c r="FE83" s="42" t="s">
        <v>2740</v>
      </c>
      <c r="FF83" s="79" t="s">
        <v>247</v>
      </c>
      <c r="FG83" s="105" t="s">
        <v>2741</v>
      </c>
      <c r="FH83" s="105" t="s">
        <v>2742</v>
      </c>
      <c r="FI83" s="105" t="s">
        <v>2743</v>
      </c>
      <c r="FJ83" s="105" t="s">
        <v>2744</v>
      </c>
      <c r="FK83" s="62" t="s">
        <v>2745</v>
      </c>
      <c r="FL83" s="105" t="s">
        <v>2746</v>
      </c>
      <c r="FM83" s="105" t="s">
        <v>2747</v>
      </c>
      <c r="FN83" s="138" t="s">
        <v>1801</v>
      </c>
      <c r="FO83" s="105" t="s">
        <v>2748</v>
      </c>
      <c r="FP83" s="105" t="s">
        <v>2749</v>
      </c>
      <c r="FQ83" s="138" t="s">
        <v>265</v>
      </c>
      <c r="FR83" s="138" t="s">
        <v>2750</v>
      </c>
      <c r="FS83" s="105" t="s">
        <v>2751</v>
      </c>
      <c r="FT83" s="105" t="s">
        <v>2752</v>
      </c>
      <c r="FU83" s="105" t="s">
        <v>2753</v>
      </c>
      <c r="FV83" s="138" t="s">
        <v>2754</v>
      </c>
      <c r="FW83" s="105" t="s">
        <v>2755</v>
      </c>
      <c r="FX83" s="105" t="s">
        <v>2756</v>
      </c>
      <c r="FY83" s="105" t="s">
        <v>2757</v>
      </c>
      <c r="FZ83" s="105" t="s">
        <v>1881</v>
      </c>
      <c r="GA83" s="105" t="s">
        <v>1725</v>
      </c>
      <c r="GB83" s="105" t="s">
        <v>2758</v>
      </c>
      <c r="GC83" s="105" t="s">
        <v>1780</v>
      </c>
      <c r="GD83" s="105" t="s">
        <v>1728</v>
      </c>
      <c r="GE83" s="105" t="s">
        <v>2759</v>
      </c>
      <c r="GF83" s="105" t="s">
        <v>2392</v>
      </c>
      <c r="GG83" s="105" t="s">
        <v>2760</v>
      </c>
      <c r="GH83" s="105" t="s">
        <v>2761</v>
      </c>
      <c r="GI83" s="105" t="s">
        <v>1821</v>
      </c>
      <c r="GJ83" s="105" t="s">
        <v>2759</v>
      </c>
      <c r="GK83" s="105" t="s">
        <v>2762</v>
      </c>
      <c r="GL83" s="105" t="s">
        <v>1889</v>
      </c>
      <c r="GM83" s="105" t="s">
        <v>1821</v>
      </c>
      <c r="GN83" s="78" t="s">
        <v>2759</v>
      </c>
      <c r="GO83" s="105" t="s">
        <v>2763</v>
      </c>
      <c r="GP83" s="138" t="s">
        <v>2764</v>
      </c>
      <c r="GQ83" s="78" t="s">
        <v>2759</v>
      </c>
      <c r="GR83" s="138" t="s">
        <v>649</v>
      </c>
      <c r="GS83" s="138" t="s">
        <v>1738</v>
      </c>
      <c r="GT83" s="78" t="s">
        <v>2759</v>
      </c>
      <c r="GU83" s="105" t="s">
        <v>2421</v>
      </c>
      <c r="GV83" s="138" t="s">
        <v>2735</v>
      </c>
      <c r="GW83" s="78" t="s">
        <v>2759</v>
      </c>
      <c r="GX83" s="105" t="s">
        <v>2765</v>
      </c>
      <c r="GY83" s="105" t="s">
        <v>2766</v>
      </c>
      <c r="GZ83" s="78" t="s">
        <v>2759</v>
      </c>
      <c r="HA83" s="105" t="s">
        <v>2738</v>
      </c>
      <c r="HB83" s="62" t="s">
        <v>2767</v>
      </c>
      <c r="HC83" s="105" t="s">
        <v>2759</v>
      </c>
      <c r="HD83" s="105" t="s">
        <v>2076</v>
      </c>
      <c r="HE83" s="105" t="s">
        <v>573</v>
      </c>
      <c r="HF83" s="105" t="s">
        <v>2759</v>
      </c>
      <c r="HG83" s="105" t="s">
        <v>400</v>
      </c>
      <c r="HH83" s="105" t="s">
        <v>2768</v>
      </c>
      <c r="HI83" s="105" t="s">
        <v>2759</v>
      </c>
      <c r="HJ83" s="105" t="s">
        <v>403</v>
      </c>
      <c r="HK83" s="105" t="s">
        <v>247</v>
      </c>
      <c r="HS83" s="105" t="s">
        <v>2769</v>
      </c>
      <c r="HT83" s="105" t="s">
        <v>2770</v>
      </c>
      <c r="HU83" s="138" t="s">
        <v>285</v>
      </c>
      <c r="HV83" s="138" t="s">
        <v>2771</v>
      </c>
      <c r="HW83" s="138" t="s">
        <v>2772</v>
      </c>
      <c r="HX83" s="138" t="s">
        <v>2773</v>
      </c>
      <c r="HY83" s="138" t="s">
        <v>2774</v>
      </c>
      <c r="HZ83" s="138" t="s">
        <v>2364</v>
      </c>
      <c r="IA83" s="138" t="s">
        <v>2775</v>
      </c>
      <c r="IB83" s="138" t="s">
        <v>2776</v>
      </c>
      <c r="IC83" s="138" t="s">
        <v>2777</v>
      </c>
      <c r="ID83" s="105" t="s">
        <v>2778</v>
      </c>
      <c r="IE83" s="105" t="s">
        <v>2779</v>
      </c>
      <c r="IF83" s="138" t="s">
        <v>2780</v>
      </c>
      <c r="IG83" s="138" t="s">
        <v>1759</v>
      </c>
      <c r="IH83" s="138" t="s">
        <v>2781</v>
      </c>
      <c r="II83" s="138" t="s">
        <v>2782</v>
      </c>
      <c r="IJ83" s="105" t="s">
        <v>1930</v>
      </c>
      <c r="IK83" s="105" t="s">
        <v>1931</v>
      </c>
      <c r="IL83" s="105" t="s">
        <v>277</v>
      </c>
      <c r="IM83" s="138" t="s">
        <v>2782</v>
      </c>
      <c r="IN83" s="105" t="s">
        <v>1819</v>
      </c>
      <c r="IO83" s="105" t="s">
        <v>1974</v>
      </c>
      <c r="IP83" s="105" t="s">
        <v>1730</v>
      </c>
      <c r="IQ83" s="138" t="s">
        <v>2782</v>
      </c>
      <c r="IR83" s="105" t="s">
        <v>2783</v>
      </c>
      <c r="IS83" s="105" t="s">
        <v>1730</v>
      </c>
      <c r="IT83" s="138" t="s">
        <v>2782</v>
      </c>
      <c r="IU83" s="105" t="s">
        <v>2784</v>
      </c>
      <c r="IV83" s="138" t="s">
        <v>2419</v>
      </c>
      <c r="IW83" s="138" t="s">
        <v>2782</v>
      </c>
      <c r="IX83" s="105" t="s">
        <v>1826</v>
      </c>
      <c r="IY83" s="138" t="s">
        <v>2785</v>
      </c>
      <c r="IZ83" s="138" t="s">
        <v>2782</v>
      </c>
      <c r="JA83" s="105" t="s">
        <v>1828</v>
      </c>
      <c r="JB83" s="138" t="s">
        <v>2786</v>
      </c>
      <c r="JC83" s="138" t="s">
        <v>2787</v>
      </c>
      <c r="JD83" s="105" t="s">
        <v>2788</v>
      </c>
      <c r="JE83" s="105" t="s">
        <v>2789</v>
      </c>
      <c r="JF83" s="105" t="s">
        <v>2790</v>
      </c>
      <c r="JG83" s="138" t="s">
        <v>2787</v>
      </c>
      <c r="JH83" s="79" t="s">
        <v>2791</v>
      </c>
      <c r="JI83" s="138" t="s">
        <v>2787</v>
      </c>
      <c r="JJ83" s="205" t="s">
        <v>2792</v>
      </c>
      <c r="JK83" s="105" t="s">
        <v>2425</v>
      </c>
      <c r="JL83" s="138" t="s">
        <v>2787</v>
      </c>
      <c r="JM83" s="105" t="s">
        <v>2793</v>
      </c>
      <c r="JN83" s="105" t="s">
        <v>2571</v>
      </c>
      <c r="JO83" s="138" t="s">
        <v>2787</v>
      </c>
      <c r="JP83" s="105" t="s">
        <v>1993</v>
      </c>
      <c r="JQ83" s="138" t="s">
        <v>2787</v>
      </c>
      <c r="JR83" s="105" t="s">
        <v>2794</v>
      </c>
      <c r="JS83" s="25" t="s">
        <v>2082</v>
      </c>
      <c r="JT83" s="138" t="s">
        <v>2787</v>
      </c>
      <c r="JU83" s="105" t="s">
        <v>2795</v>
      </c>
      <c r="JV83" s="25" t="s">
        <v>2024</v>
      </c>
      <c r="JW83" s="16" t="s">
        <v>2787</v>
      </c>
      <c r="JX83" s="105" t="s">
        <v>1997</v>
      </c>
      <c r="JY83" s="25" t="s">
        <v>1909</v>
      </c>
      <c r="JZ83" s="16" t="s">
        <v>2787</v>
      </c>
      <c r="KA83" s="105" t="s">
        <v>2796</v>
      </c>
      <c r="KB83" s="25" t="s">
        <v>2797</v>
      </c>
      <c r="KC83" s="16" t="s">
        <v>2787</v>
      </c>
      <c r="KD83" s="105" t="s">
        <v>579</v>
      </c>
      <c r="KE83" s="25" t="s">
        <v>489</v>
      </c>
      <c r="KF83" s="16" t="s">
        <v>2787</v>
      </c>
      <c r="KG83" s="25" t="s">
        <v>2798</v>
      </c>
      <c r="KH83" s="16" t="s">
        <v>2787</v>
      </c>
      <c r="KI83" s="42" t="s">
        <v>2799</v>
      </c>
      <c r="KJ83" s="25" t="s">
        <v>2800</v>
      </c>
      <c r="KK83" s="16" t="s">
        <v>2787</v>
      </c>
      <c r="KL83" s="138" t="s">
        <v>2484</v>
      </c>
      <c r="KM83" s="105" t="s">
        <v>247</v>
      </c>
      <c r="KN83" s="105"/>
      <c r="KO83" s="105" t="s">
        <v>2801</v>
      </c>
      <c r="KP83" s="138" t="s">
        <v>2802</v>
      </c>
      <c r="KQ83" s="105" t="s">
        <v>2803</v>
      </c>
      <c r="KR83" s="138" t="s">
        <v>2804</v>
      </c>
      <c r="KS83" s="105" t="s">
        <v>2805</v>
      </c>
      <c r="KT83" s="105" t="s">
        <v>2806</v>
      </c>
      <c r="KU83" s="138" t="s">
        <v>1773</v>
      </c>
      <c r="KV83" s="205" t="s">
        <v>2807</v>
      </c>
      <c r="KW83" s="105" t="s">
        <v>2808</v>
      </c>
      <c r="KX83" s="105" t="s">
        <v>270</v>
      </c>
      <c r="KY83" s="62" t="s">
        <v>2809</v>
      </c>
      <c r="KZ83" s="105" t="s">
        <v>2810</v>
      </c>
      <c r="LA83" s="138" t="s">
        <v>2811</v>
      </c>
      <c r="LB83" s="138" t="s">
        <v>1725</v>
      </c>
      <c r="LC83" s="105" t="s">
        <v>2812</v>
      </c>
      <c r="LD83" s="105" t="s">
        <v>1851</v>
      </c>
      <c r="LE83" s="105" t="s">
        <v>277</v>
      </c>
      <c r="LF83" s="105" t="s">
        <v>2813</v>
      </c>
      <c r="LG83" s="105" t="s">
        <v>1886</v>
      </c>
      <c r="LH83" s="62" t="s">
        <v>1782</v>
      </c>
      <c r="LI83" s="105" t="s">
        <v>2813</v>
      </c>
      <c r="LJ83" s="105" t="s">
        <v>1784</v>
      </c>
      <c r="LK83" s="62" t="s">
        <v>1822</v>
      </c>
      <c r="LL83" s="105" t="s">
        <v>1782</v>
      </c>
      <c r="LM83" s="105" t="s">
        <v>2813</v>
      </c>
      <c r="LN83" s="105" t="s">
        <v>2814</v>
      </c>
      <c r="LO83" s="138" t="s">
        <v>2351</v>
      </c>
      <c r="LP83" s="105" t="s">
        <v>2813</v>
      </c>
      <c r="LQ83" s="138" t="s">
        <v>2394</v>
      </c>
      <c r="LR83" s="138" t="s">
        <v>1737</v>
      </c>
      <c r="LS83" s="138" t="s">
        <v>1791</v>
      </c>
      <c r="LT83" s="105" t="s">
        <v>2813</v>
      </c>
      <c r="LU83" s="105" t="s">
        <v>2352</v>
      </c>
      <c r="LV83" s="138" t="s">
        <v>2815</v>
      </c>
      <c r="LW83" s="105" t="s">
        <v>2813</v>
      </c>
      <c r="LX83" s="105" t="s">
        <v>2816</v>
      </c>
      <c r="LY83" s="105" t="s">
        <v>2817</v>
      </c>
      <c r="LZ83" s="105" t="s">
        <v>2813</v>
      </c>
      <c r="MA83" s="105" t="s">
        <v>2818</v>
      </c>
      <c r="MB83" s="62" t="s">
        <v>2819</v>
      </c>
      <c r="MC83" s="105" t="s">
        <v>2813</v>
      </c>
      <c r="MD83" s="79" t="s">
        <v>1900</v>
      </c>
      <c r="ME83" s="79" t="s">
        <v>2401</v>
      </c>
      <c r="MF83" s="105" t="s">
        <v>2425</v>
      </c>
      <c r="MG83" s="105" t="s">
        <v>2813</v>
      </c>
      <c r="MH83" s="105" t="s">
        <v>574</v>
      </c>
      <c r="MI83" s="105" t="s">
        <v>2820</v>
      </c>
      <c r="MJ83" s="105" t="s">
        <v>2813</v>
      </c>
      <c r="MK83" s="105" t="s">
        <v>710</v>
      </c>
      <c r="ML83" s="105" t="s">
        <v>2813</v>
      </c>
      <c r="MM83" s="105" t="s">
        <v>712</v>
      </c>
      <c r="MN83" s="25" t="s">
        <v>2478</v>
      </c>
      <c r="MO83" s="105" t="s">
        <v>2813</v>
      </c>
      <c r="MP83" s="105" t="s">
        <v>2821</v>
      </c>
      <c r="MQ83" s="25" t="s">
        <v>2556</v>
      </c>
      <c r="MR83" s="105" t="s">
        <v>2813</v>
      </c>
      <c r="MS83" s="105" t="s">
        <v>2557</v>
      </c>
      <c r="MT83" s="25" t="s">
        <v>2480</v>
      </c>
      <c r="MU83" s="105" t="s">
        <v>2813</v>
      </c>
      <c r="MV83" s="105" t="s">
        <v>2822</v>
      </c>
      <c r="MW83" s="25" t="s">
        <v>2000</v>
      </c>
      <c r="MX83" s="16" t="s">
        <v>2787</v>
      </c>
      <c r="MY83" s="105" t="s">
        <v>2053</v>
      </c>
      <c r="MZ83" s="25" t="s">
        <v>2001</v>
      </c>
      <c r="NA83" s="16" t="s">
        <v>2787</v>
      </c>
      <c r="NB83" s="42" t="s">
        <v>2823</v>
      </c>
      <c r="NC83" s="25" t="s">
        <v>1954</v>
      </c>
      <c r="ND83" s="16" t="s">
        <v>2787</v>
      </c>
      <c r="NE83" s="25" t="s">
        <v>2483</v>
      </c>
      <c r="NF83" s="16" t="s">
        <v>2787</v>
      </c>
      <c r="NG83" s="138" t="s">
        <v>2484</v>
      </c>
      <c r="NH83" s="105" t="s">
        <v>247</v>
      </c>
      <c r="NI83" s="105" t="s">
        <v>1958</v>
      </c>
      <c r="NJ83" s="105" t="s">
        <v>56</v>
      </c>
      <c r="NK83" s="105" t="s">
        <v>2511</v>
      </c>
      <c r="NL83" s="138" t="s">
        <v>2457</v>
      </c>
      <c r="NM83" s="138" t="s">
        <v>2824</v>
      </c>
      <c r="NN83" s="138" t="s">
        <v>1805</v>
      </c>
      <c r="NO83" s="138" t="s">
        <v>2825</v>
      </c>
      <c r="NP83" s="138" t="s">
        <v>1718</v>
      </c>
      <c r="NQ83" s="138" t="s">
        <v>2824</v>
      </c>
      <c r="NR83" s="138" t="s">
        <v>1876</v>
      </c>
      <c r="NS83" s="138" t="s">
        <v>2826</v>
      </c>
      <c r="NT83" s="138" t="s">
        <v>2517</v>
      </c>
      <c r="NU83" s="105" t="s">
        <v>555</v>
      </c>
      <c r="NV83" s="105" t="s">
        <v>2370</v>
      </c>
      <c r="NW83" s="138" t="s">
        <v>2827</v>
      </c>
      <c r="NX83" s="138" t="s">
        <v>2828</v>
      </c>
      <c r="NY83" s="138" t="s">
        <v>1725</v>
      </c>
      <c r="NZ83" s="138" t="s">
        <v>2829</v>
      </c>
      <c r="OA83" s="105" t="s">
        <v>2830</v>
      </c>
      <c r="OB83" s="105" t="s">
        <v>2711</v>
      </c>
      <c r="OC83" s="105" t="s">
        <v>277</v>
      </c>
      <c r="OD83" s="138" t="s">
        <v>2831</v>
      </c>
      <c r="OE83" s="105" t="s">
        <v>2832</v>
      </c>
      <c r="OF83" s="105" t="s">
        <v>1887</v>
      </c>
      <c r="OG83" s="138" t="s">
        <v>2831</v>
      </c>
      <c r="OH83" s="105" t="s">
        <v>2833</v>
      </c>
      <c r="OI83" s="105" t="s">
        <v>1887</v>
      </c>
      <c r="OJ83" s="138" t="s">
        <v>2831</v>
      </c>
      <c r="OK83" s="105" t="s">
        <v>1936</v>
      </c>
      <c r="OL83" s="138" t="s">
        <v>2834</v>
      </c>
      <c r="OM83" s="138" t="s">
        <v>2831</v>
      </c>
      <c r="ON83" s="138" t="s">
        <v>2835</v>
      </c>
      <c r="OO83" s="138" t="s">
        <v>2500</v>
      </c>
      <c r="OP83" s="138" t="s">
        <v>2831</v>
      </c>
      <c r="OQ83" s="105" t="s">
        <v>2836</v>
      </c>
      <c r="OR83" s="138" t="s">
        <v>2422</v>
      </c>
      <c r="OS83" s="138" t="s">
        <v>2831</v>
      </c>
      <c r="OT83" s="138" t="s">
        <v>2837</v>
      </c>
      <c r="OU83" s="105" t="s">
        <v>2838</v>
      </c>
      <c r="OV83" s="105" t="s">
        <v>2839</v>
      </c>
      <c r="OW83" s="138" t="s">
        <v>2831</v>
      </c>
      <c r="OX83" s="79" t="s">
        <v>2819</v>
      </c>
      <c r="OY83" s="138" t="s">
        <v>2831</v>
      </c>
      <c r="OZ83" s="105" t="s">
        <v>1798</v>
      </c>
      <c r="PA83" s="138" t="s">
        <v>2831</v>
      </c>
      <c r="PB83" s="105" t="s">
        <v>2840</v>
      </c>
      <c r="PC83" s="105" t="s">
        <v>2841</v>
      </c>
      <c r="PD83" s="138" t="s">
        <v>2831</v>
      </c>
      <c r="PE83" s="105" t="s">
        <v>2842</v>
      </c>
      <c r="PF83" s="138" t="s">
        <v>2831</v>
      </c>
      <c r="PG83" s="105" t="s">
        <v>2843</v>
      </c>
      <c r="PH83" s="25" t="s">
        <v>1905</v>
      </c>
      <c r="PI83" s="138" t="s">
        <v>2831</v>
      </c>
      <c r="PJ83" s="105" t="s">
        <v>2844</v>
      </c>
      <c r="PK83" s="25" t="s">
        <v>1907</v>
      </c>
      <c r="PL83" s="138" t="s">
        <v>2831</v>
      </c>
      <c r="PM83" s="42" t="s">
        <v>666</v>
      </c>
      <c r="PN83" s="25" t="s">
        <v>2845</v>
      </c>
      <c r="PO83" s="138" t="s">
        <v>2831</v>
      </c>
      <c r="PP83" s="105" t="s">
        <v>2846</v>
      </c>
      <c r="PQ83" s="105" t="s">
        <v>2847</v>
      </c>
      <c r="PR83" s="138" t="s">
        <v>2831</v>
      </c>
      <c r="PS83" s="105" t="s">
        <v>2848</v>
      </c>
      <c r="PT83" s="25" t="s">
        <v>2849</v>
      </c>
      <c r="PU83" s="16" t="s">
        <v>2831</v>
      </c>
      <c r="PV83" s="42" t="s">
        <v>2850</v>
      </c>
      <c r="PW83" s="25" t="s">
        <v>2851</v>
      </c>
      <c r="PX83" s="16" t="s">
        <v>2831</v>
      </c>
      <c r="PY83" s="42" t="s">
        <v>2482</v>
      </c>
      <c r="PZ83" s="25" t="s">
        <v>2852</v>
      </c>
      <c r="QA83" s="16" t="s">
        <v>2831</v>
      </c>
      <c r="QB83" s="16" t="s">
        <v>2853</v>
      </c>
      <c r="QC83" s="25" t="s">
        <v>2625</v>
      </c>
      <c r="QD83" s="16" t="s">
        <v>2545</v>
      </c>
      <c r="QE83" s="42" t="s">
        <v>2061</v>
      </c>
      <c r="QF83" s="25" t="s">
        <v>2854</v>
      </c>
      <c r="QG83" s="16" t="s">
        <v>2007</v>
      </c>
      <c r="QH83" s="956" t="s">
        <v>2627</v>
      </c>
      <c r="QI83" s="16" t="s">
        <v>2010</v>
      </c>
      <c r="QJ83" s="42" t="s">
        <v>2011</v>
      </c>
      <c r="QK83" s="42" t="s">
        <v>247</v>
      </c>
      <c r="QL83" s="78"/>
      <c r="QM83" s="105" t="s">
        <v>646</v>
      </c>
      <c r="QN83" s="78" t="s">
        <v>2855</v>
      </c>
      <c r="QO83" s="105" t="s">
        <v>646</v>
      </c>
      <c r="QP83" s="138" t="s">
        <v>2835</v>
      </c>
      <c r="QQ83" s="105" t="s">
        <v>1827</v>
      </c>
      <c r="QR83" s="105" t="s">
        <v>646</v>
      </c>
      <c r="QS83" s="105" t="s">
        <v>2856</v>
      </c>
      <c r="QT83" s="138" t="s">
        <v>2857</v>
      </c>
      <c r="QU83" s="105" t="s">
        <v>646</v>
      </c>
      <c r="QV83" s="105" t="s">
        <v>2858</v>
      </c>
      <c r="QW83" s="105" t="s">
        <v>1864</v>
      </c>
      <c r="QX83" s="105" t="s">
        <v>2859</v>
      </c>
      <c r="QY83" s="105" t="s">
        <v>646</v>
      </c>
      <c r="QZ83" s="79" t="s">
        <v>2860</v>
      </c>
      <c r="RA83" s="105" t="s">
        <v>646</v>
      </c>
      <c r="RB83" s="105" t="s">
        <v>1944</v>
      </c>
      <c r="RC83" s="105" t="s">
        <v>646</v>
      </c>
      <c r="RD83" s="105" t="s">
        <v>448</v>
      </c>
      <c r="RE83" s="105" t="s">
        <v>2861</v>
      </c>
      <c r="RF83" s="105" t="s">
        <v>646</v>
      </c>
      <c r="RG83" s="105" t="s">
        <v>453</v>
      </c>
      <c r="RH83" s="25" t="s">
        <v>2539</v>
      </c>
      <c r="RI83" s="105" t="s">
        <v>646</v>
      </c>
      <c r="RJ83" s="105" t="s">
        <v>2862</v>
      </c>
      <c r="RK83" s="25" t="s">
        <v>1996</v>
      </c>
      <c r="RL83" s="105" t="s">
        <v>646</v>
      </c>
      <c r="RM83" s="105" t="s">
        <v>2863</v>
      </c>
      <c r="RN83" s="25" t="s">
        <v>475</v>
      </c>
      <c r="RO83" s="105" t="s">
        <v>646</v>
      </c>
      <c r="RP83" s="25" t="s">
        <v>482</v>
      </c>
      <c r="RQ83" s="42" t="s">
        <v>646</v>
      </c>
      <c r="RR83" s="42" t="s">
        <v>2864</v>
      </c>
      <c r="RS83" s="25" t="s">
        <v>2054</v>
      </c>
      <c r="RT83" s="42" t="s">
        <v>646</v>
      </c>
      <c r="RU83" s="42" t="s">
        <v>2823</v>
      </c>
      <c r="RV83" s="25" t="s">
        <v>2056</v>
      </c>
      <c r="RW83" s="42" t="s">
        <v>646</v>
      </c>
      <c r="RX83" s="25" t="s">
        <v>2865</v>
      </c>
      <c r="RY83" s="42" t="s">
        <v>646</v>
      </c>
      <c r="RZ83" s="138" t="s">
        <v>2617</v>
      </c>
      <c r="SA83" s="25" t="s">
        <v>2625</v>
      </c>
      <c r="SB83" s="16" t="s">
        <v>2031</v>
      </c>
      <c r="SC83" s="42" t="s">
        <v>2866</v>
      </c>
      <c r="SD83" s="25" t="s">
        <v>2867</v>
      </c>
      <c r="SE83" s="16" t="s">
        <v>2033</v>
      </c>
      <c r="SF83" s="956" t="s">
        <v>633</v>
      </c>
      <c r="SG83" s="956" t="s">
        <v>2868</v>
      </c>
      <c r="SH83" s="16" t="s">
        <v>2036</v>
      </c>
      <c r="SI83" s="42" t="s">
        <v>644</v>
      </c>
      <c r="SJ83" s="25" t="s">
        <v>2869</v>
      </c>
      <c r="SK83" s="16" t="s">
        <v>2038</v>
      </c>
      <c r="SL83" s="956" t="s">
        <v>2011</v>
      </c>
      <c r="SM83" s="16" t="s">
        <v>2041</v>
      </c>
      <c r="SN83" s="956" t="s">
        <v>2870</v>
      </c>
      <c r="SO83" s="956" t="s">
        <v>2952</v>
      </c>
      <c r="SP83" s="16" t="s">
        <v>2043</v>
      </c>
      <c r="SQ83" s="42" t="s">
        <v>3977</v>
      </c>
      <c r="SR83" s="42" t="s">
        <v>404</v>
      </c>
      <c r="SS83" s="42" t="s">
        <v>705</v>
      </c>
      <c r="ST83" s="25" t="s">
        <v>2046</v>
      </c>
      <c r="SU83" s="42" t="s">
        <v>705</v>
      </c>
      <c r="SV83" s="42" t="s">
        <v>1798</v>
      </c>
      <c r="SW83" s="42" t="s">
        <v>2535</v>
      </c>
      <c r="SX83" s="42" t="s">
        <v>705</v>
      </c>
      <c r="SY83" s="42" t="s">
        <v>2019</v>
      </c>
      <c r="SZ83" s="42" t="s">
        <v>2871</v>
      </c>
      <c r="TA83" s="42" t="s">
        <v>705</v>
      </c>
      <c r="TB83" s="42" t="s">
        <v>2872</v>
      </c>
      <c r="TC83" s="42" t="s">
        <v>705</v>
      </c>
      <c r="TD83" s="42" t="s">
        <v>610</v>
      </c>
      <c r="TE83" s="25" t="s">
        <v>2873</v>
      </c>
      <c r="TF83" s="42" t="s">
        <v>705</v>
      </c>
      <c r="TG83" s="42" t="s">
        <v>2874</v>
      </c>
      <c r="TH83" s="25" t="s">
        <v>2875</v>
      </c>
      <c r="TI83" s="42" t="s">
        <v>705</v>
      </c>
      <c r="TJ83" s="42" t="s">
        <v>2876</v>
      </c>
      <c r="TK83" s="25" t="s">
        <v>2558</v>
      </c>
      <c r="TL83" s="42" t="s">
        <v>705</v>
      </c>
      <c r="TM83" s="42" t="s">
        <v>2877</v>
      </c>
      <c r="TN83" s="25" t="s">
        <v>2797</v>
      </c>
      <c r="TO83" s="42" t="s">
        <v>705</v>
      </c>
      <c r="TP83" s="42" t="s">
        <v>579</v>
      </c>
      <c r="TQ83" s="25" t="s">
        <v>489</v>
      </c>
      <c r="TR83" s="42" t="s">
        <v>646</v>
      </c>
      <c r="TS83" s="25" t="s">
        <v>2878</v>
      </c>
      <c r="TT83" s="42" t="s">
        <v>646</v>
      </c>
      <c r="TU83" s="42" t="s">
        <v>2616</v>
      </c>
      <c r="TV83" s="25" t="s">
        <v>2879</v>
      </c>
      <c r="TW83" s="42" t="s">
        <v>646</v>
      </c>
      <c r="TX83" s="16" t="s">
        <v>2880</v>
      </c>
      <c r="TY83" s="25" t="s">
        <v>2881</v>
      </c>
      <c r="TZ83" s="16" t="s">
        <v>2060</v>
      </c>
      <c r="UA83" s="42" t="s">
        <v>2185</v>
      </c>
      <c r="UB83" s="25" t="s">
        <v>2882</v>
      </c>
      <c r="UC83" s="16" t="s">
        <v>2063</v>
      </c>
      <c r="UD83" s="25" t="s">
        <v>2566</v>
      </c>
      <c r="UE83" s="16" t="s">
        <v>2065</v>
      </c>
      <c r="UF83" s="42" t="s">
        <v>2883</v>
      </c>
      <c r="UG83" s="25" t="s">
        <v>2884</v>
      </c>
      <c r="UH83" s="16" t="s">
        <v>2067</v>
      </c>
      <c r="UI83" s="42" t="s">
        <v>2621</v>
      </c>
      <c r="UJ83" s="956" t="s">
        <v>2160</v>
      </c>
      <c r="UK83" s="16" t="s">
        <v>2070</v>
      </c>
      <c r="UL83" s="25" t="s">
        <v>3978</v>
      </c>
      <c r="UM83" s="25" t="s">
        <v>2073</v>
      </c>
      <c r="UN83" s="42" t="s">
        <v>3979</v>
      </c>
      <c r="UO83" s="42" t="s">
        <v>404</v>
      </c>
      <c r="UP83" s="105"/>
      <c r="UQ83" s="105"/>
      <c r="UR83" s="105"/>
      <c r="US83" s="105"/>
      <c r="UT83" s="105"/>
      <c r="UU83" s="105"/>
      <c r="UV83" s="105"/>
      <c r="UW83" s="105"/>
      <c r="UX83" s="105"/>
      <c r="UY83" s="105"/>
      <c r="UZ83" s="105"/>
      <c r="VA83" s="105"/>
      <c r="VB83" s="105"/>
      <c r="VC83" s="105" t="s">
        <v>727</v>
      </c>
      <c r="VD83" s="105" t="s">
        <v>2583</v>
      </c>
      <c r="VE83" s="79" t="s">
        <v>729</v>
      </c>
      <c r="VF83" s="105" t="s">
        <v>2885</v>
      </c>
      <c r="VG83" s="26" t="s">
        <v>2585</v>
      </c>
      <c r="VH83" s="105" t="s">
        <v>729</v>
      </c>
      <c r="VI83" s="105" t="s">
        <v>2886</v>
      </c>
      <c r="VJ83" s="105" t="s">
        <v>729</v>
      </c>
      <c r="VK83" s="105" t="s">
        <v>450</v>
      </c>
      <c r="VL83" s="105" t="s">
        <v>729</v>
      </c>
      <c r="VM83" s="105" t="s">
        <v>2021</v>
      </c>
      <c r="VN83" s="105" t="s">
        <v>1904</v>
      </c>
      <c r="VO83" s="25" t="s">
        <v>2887</v>
      </c>
      <c r="VP83" s="105" t="s">
        <v>729</v>
      </c>
      <c r="VQ83" s="105" t="s">
        <v>746</v>
      </c>
      <c r="VR83" s="105" t="s">
        <v>747</v>
      </c>
      <c r="VS83" s="105" t="s">
        <v>748</v>
      </c>
      <c r="VT83" s="25" t="s">
        <v>2588</v>
      </c>
      <c r="VU83" s="25" t="s">
        <v>2589</v>
      </c>
      <c r="VV83" s="105" t="s">
        <v>729</v>
      </c>
      <c r="VW83" s="25" t="s">
        <v>2888</v>
      </c>
      <c r="VX83" s="25" t="s">
        <v>2889</v>
      </c>
      <c r="VY83" s="42" t="s">
        <v>729</v>
      </c>
      <c r="VZ83" s="25" t="s">
        <v>2890</v>
      </c>
      <c r="WA83" s="25" t="s">
        <v>2891</v>
      </c>
      <c r="WB83" s="42" t="s">
        <v>729</v>
      </c>
      <c r="WC83" s="25" t="s">
        <v>2596</v>
      </c>
      <c r="WD83" s="25" t="s">
        <v>2597</v>
      </c>
      <c r="WE83" s="42" t="s">
        <v>729</v>
      </c>
      <c r="WF83" s="42" t="s">
        <v>2892</v>
      </c>
      <c r="WG83" s="42" t="s">
        <v>2893</v>
      </c>
      <c r="WH83" s="25" t="s">
        <v>2894</v>
      </c>
      <c r="WI83" s="25" t="s">
        <v>2895</v>
      </c>
      <c r="WJ83" s="42" t="s">
        <v>729</v>
      </c>
      <c r="WK83" s="42" t="s">
        <v>2896</v>
      </c>
      <c r="WL83" s="42" t="s">
        <v>2897</v>
      </c>
      <c r="WM83" s="25" t="s">
        <v>2898</v>
      </c>
      <c r="WN83" s="25" t="s">
        <v>2899</v>
      </c>
      <c r="WO83" s="42" t="s">
        <v>729</v>
      </c>
      <c r="WP83" s="16" t="s">
        <v>2105</v>
      </c>
      <c r="WQ83" s="42" t="s">
        <v>2900</v>
      </c>
      <c r="WR83" s="25" t="s">
        <v>2901</v>
      </c>
      <c r="WS83" s="25" t="s">
        <v>2902</v>
      </c>
      <c r="WT83" s="42" t="s">
        <v>886</v>
      </c>
      <c r="WU83" s="42" t="s">
        <v>2903</v>
      </c>
      <c r="WV83" s="42" t="s">
        <v>2904</v>
      </c>
      <c r="WW83" s="25" t="s">
        <v>2905</v>
      </c>
      <c r="WX83" s="25" t="s">
        <v>1677</v>
      </c>
      <c r="WY83" s="42" t="s">
        <v>905</v>
      </c>
      <c r="WZ83" s="42" t="s">
        <v>2906</v>
      </c>
      <c r="XA83" s="42" t="s">
        <v>2907</v>
      </c>
      <c r="XB83" s="42" t="s">
        <v>926</v>
      </c>
      <c r="XC83" s="25" t="s">
        <v>2908</v>
      </c>
      <c r="XD83" s="42" t="s">
        <v>949</v>
      </c>
      <c r="XE83" s="956" t="s">
        <v>2611</v>
      </c>
      <c r="XF83" s="956" t="s">
        <v>2612</v>
      </c>
      <c r="XG83" s="42" t="s">
        <v>958</v>
      </c>
      <c r="XH83" s="956" t="s">
        <v>2127</v>
      </c>
      <c r="XI83" s="956" t="s">
        <v>2305</v>
      </c>
      <c r="XJ83" s="42" t="s">
        <v>2127</v>
      </c>
      <c r="XK83" s="42" t="s">
        <v>3269</v>
      </c>
      <c r="XL83" s="79" t="s">
        <v>2043</v>
      </c>
      <c r="XM83" s="42" t="s">
        <v>2956</v>
      </c>
      <c r="XN83" s="25" t="s">
        <v>3995</v>
      </c>
      <c r="XO83" s="42" t="s">
        <v>2131</v>
      </c>
      <c r="XP83" s="42" t="s">
        <v>2132</v>
      </c>
      <c r="XQ83" s="42" t="s">
        <v>2614</v>
      </c>
      <c r="XR83" s="42"/>
      <c r="XS83" s="25"/>
      <c r="XT83" s="25"/>
      <c r="XU83" s="25"/>
      <c r="XV83" s="42" t="s">
        <v>999</v>
      </c>
      <c r="XW83" s="42" t="s">
        <v>2509</v>
      </c>
      <c r="XX83" s="25" t="s">
        <v>2909</v>
      </c>
      <c r="XY83" s="25" t="s">
        <v>999</v>
      </c>
      <c r="XZ83" s="16" t="s">
        <v>2910</v>
      </c>
      <c r="YA83" s="25" t="s">
        <v>2059</v>
      </c>
      <c r="YB83" s="16" t="s">
        <v>2137</v>
      </c>
      <c r="YC83" s="25" t="s">
        <v>2138</v>
      </c>
      <c r="YD83" s="16" t="s">
        <v>2139</v>
      </c>
      <c r="YE83" s="25" t="s">
        <v>2138</v>
      </c>
      <c r="YF83" s="16" t="s">
        <v>2140</v>
      </c>
      <c r="YG83" s="42" t="s">
        <v>2911</v>
      </c>
      <c r="YH83" s="16" t="s">
        <v>2142</v>
      </c>
      <c r="YI83" s="956" t="s">
        <v>2582</v>
      </c>
      <c r="YJ83" s="16" t="s">
        <v>2145</v>
      </c>
      <c r="YK83" s="956" t="s">
        <v>2304</v>
      </c>
      <c r="YL83" s="25" t="s">
        <v>1608</v>
      </c>
      <c r="YM83" s="25" t="s">
        <v>2043</v>
      </c>
      <c r="YN83" s="25" t="s">
        <v>3981</v>
      </c>
      <c r="YO83" s="42" t="s">
        <v>404</v>
      </c>
      <c r="YP83" s="1314"/>
      <c r="YQ83" s="1314"/>
      <c r="YR83" s="1314"/>
      <c r="YS83" s="1314" t="s">
        <v>2623</v>
      </c>
      <c r="YT83" s="42" t="s">
        <v>2616</v>
      </c>
      <c r="YU83" s="42" t="s">
        <v>2148</v>
      </c>
      <c r="YV83" s="25" t="s">
        <v>2059</v>
      </c>
      <c r="YW83" s="16" t="s">
        <v>2152</v>
      </c>
      <c r="YX83" s="956" t="s">
        <v>623</v>
      </c>
      <c r="YY83" s="16" t="s">
        <v>2154</v>
      </c>
      <c r="YZ83" s="16" t="s">
        <v>2912</v>
      </c>
      <c r="ZA83" s="16" t="s">
        <v>2157</v>
      </c>
      <c r="ZB83" s="16" t="s">
        <v>2913</v>
      </c>
      <c r="ZC83" s="16" t="s">
        <v>2159</v>
      </c>
      <c r="ZD83" s="956" t="s">
        <v>2634</v>
      </c>
      <c r="ZE83" s="16" t="s">
        <v>2161</v>
      </c>
      <c r="ZF83" s="956" t="s">
        <v>3078</v>
      </c>
      <c r="ZG83" s="42" t="s">
        <v>3978</v>
      </c>
      <c r="ZH83" s="25" t="s">
        <v>2043</v>
      </c>
      <c r="ZI83" s="25" t="s">
        <v>3080</v>
      </c>
      <c r="ZJ83" s="42" t="s">
        <v>404</v>
      </c>
      <c r="ZK83" s="1314" t="s">
        <v>1100</v>
      </c>
      <c r="ZL83" s="956" t="s">
        <v>510</v>
      </c>
      <c r="ZM83" s="956" t="s">
        <v>2630</v>
      </c>
      <c r="ZN83" s="137" t="s">
        <v>2914</v>
      </c>
      <c r="ZO83" s="1305" t="s">
        <v>2168</v>
      </c>
      <c r="ZP83" s="137" t="s">
        <v>2915</v>
      </c>
      <c r="ZQ83" s="16" t="s">
        <v>2916</v>
      </c>
      <c r="ZR83" s="137" t="s">
        <v>2632</v>
      </c>
      <c r="ZS83" s="16" t="s">
        <v>2917</v>
      </c>
      <c r="ZT83" s="42" t="s">
        <v>2918</v>
      </c>
      <c r="ZU83" s="16" t="s">
        <v>2156</v>
      </c>
      <c r="ZV83" s="16" t="s">
        <v>2919</v>
      </c>
      <c r="ZW83" s="42" t="s">
        <v>641</v>
      </c>
      <c r="ZX83" s="16" t="s">
        <v>2920</v>
      </c>
      <c r="ZY83" s="16" t="s">
        <v>2176</v>
      </c>
      <c r="ZZ83" s="42" t="s">
        <v>2921</v>
      </c>
      <c r="AAA83" s="956" t="s">
        <v>2160</v>
      </c>
      <c r="AAB83" s="16" t="s">
        <v>2178</v>
      </c>
      <c r="AAC83" s="16" t="s">
        <v>1608</v>
      </c>
      <c r="AAD83" s="105" t="s">
        <v>2043</v>
      </c>
      <c r="AAE83" s="79" t="s">
        <v>3982</v>
      </c>
      <c r="AAF83" s="105" t="s">
        <v>404</v>
      </c>
      <c r="AAG83" s="25"/>
      <c r="AAH83" s="25"/>
      <c r="AAI83" s="25"/>
      <c r="AAJ83" s="25"/>
      <c r="AAK83" s="1379" t="s">
        <v>1272</v>
      </c>
      <c r="AAL83" s="1380" t="s">
        <v>2922</v>
      </c>
      <c r="AAM83" s="1379" t="s">
        <v>2183</v>
      </c>
      <c r="AAN83" s="16" t="s">
        <v>2184</v>
      </c>
      <c r="AAO83" s="1379" t="s">
        <v>2062</v>
      </c>
      <c r="AAP83" s="16" t="s">
        <v>2186</v>
      </c>
      <c r="AAQ83" s="42" t="s">
        <v>2923</v>
      </c>
      <c r="AAR83" s="16" t="s">
        <v>2009</v>
      </c>
      <c r="AAS83" s="16" t="s">
        <v>2187</v>
      </c>
      <c r="AAT83" s="956" t="s">
        <v>2924</v>
      </c>
      <c r="AAU83" s="16" t="s">
        <v>2190</v>
      </c>
      <c r="AAV83" s="956" t="s">
        <v>2925</v>
      </c>
      <c r="AAW83" s="956" t="s">
        <v>2926</v>
      </c>
      <c r="AAX83" s="16" t="s">
        <v>2193</v>
      </c>
      <c r="AAY83" s="42" t="s">
        <v>2072</v>
      </c>
      <c r="AAZ83" s="79" t="s">
        <v>2043</v>
      </c>
      <c r="ABA83" s="79" t="s">
        <v>3983</v>
      </c>
      <c r="ABB83" s="16" t="s">
        <v>2646</v>
      </c>
      <c r="ABC83" s="25" t="s">
        <v>3984</v>
      </c>
      <c r="ABD83" s="25" t="s">
        <v>3985</v>
      </c>
      <c r="ABE83" s="42" t="s">
        <v>3986</v>
      </c>
      <c r="ABF83" s="16" t="s">
        <v>3987</v>
      </c>
      <c r="ABG83" s="25" t="s">
        <v>3984</v>
      </c>
      <c r="ABH83" s="25" t="s">
        <v>3988</v>
      </c>
      <c r="ABI83" s="25" t="s">
        <v>1609</v>
      </c>
      <c r="ABJ83" s="16" t="s">
        <v>3987</v>
      </c>
      <c r="ABK83" s="25" t="s">
        <v>3989</v>
      </c>
      <c r="ABL83" s="25" t="s">
        <v>3990</v>
      </c>
      <c r="ABM83" s="42" t="s">
        <v>3991</v>
      </c>
      <c r="ABN83" s="16" t="s">
        <v>3987</v>
      </c>
      <c r="ABO83" s="25" t="s">
        <v>1127</v>
      </c>
      <c r="ABP83" s="25" t="s">
        <v>1128</v>
      </c>
      <c r="ABQ83" s="105" t="s">
        <v>1130</v>
      </c>
      <c r="ABR83" s="42" t="s">
        <v>2199</v>
      </c>
      <c r="ABS83" s="42" t="s">
        <v>2200</v>
      </c>
      <c r="ABT83" s="42" t="s">
        <v>2201</v>
      </c>
      <c r="ABU83" s="42" t="s">
        <v>2202</v>
      </c>
      <c r="ABV83" s="105" t="s">
        <v>2203</v>
      </c>
      <c r="ABW83" s="105" t="s">
        <v>1136</v>
      </c>
      <c r="ABX83" s="105" t="s">
        <v>1137</v>
      </c>
      <c r="ABY83" s="105" t="s">
        <v>1138</v>
      </c>
      <c r="ABZ83" s="105" t="s">
        <v>1139</v>
      </c>
      <c r="ACA83" s="105" t="s">
        <v>1140</v>
      </c>
      <c r="ACB83" s="105" t="s">
        <v>1141</v>
      </c>
      <c r="ACC83" s="25" t="s">
        <v>1142</v>
      </c>
      <c r="ACD83" s="25" t="s">
        <v>1143</v>
      </c>
      <c r="ACE83" s="25" t="s">
        <v>2205</v>
      </c>
      <c r="ACF83" s="25" t="s">
        <v>2206</v>
      </c>
    </row>
    <row r="84" spans="1:760" ht="44" thickBot="1" x14ac:dyDescent="0.4">
      <c r="A84" s="1696">
        <v>76</v>
      </c>
      <c r="B84" s="37" t="s">
        <v>19</v>
      </c>
      <c r="C84" s="37" t="s">
        <v>1254</v>
      </c>
      <c r="D84" s="37" t="s">
        <v>2307</v>
      </c>
      <c r="E84" s="37" t="s">
        <v>2307</v>
      </c>
      <c r="F84" s="37" t="s">
        <v>2928</v>
      </c>
      <c r="G84" s="37" t="s">
        <v>2929</v>
      </c>
      <c r="H84" s="29"/>
      <c r="I84" s="29"/>
      <c r="J84" s="29"/>
      <c r="K84" s="29"/>
      <c r="L84" s="29"/>
      <c r="M84" s="29"/>
      <c r="N84" s="29"/>
      <c r="O84" s="29"/>
      <c r="P84" s="29"/>
      <c r="Q84" s="29"/>
      <c r="R84" s="29"/>
      <c r="S84" s="29"/>
      <c r="T84" s="29"/>
      <c r="U84" s="29"/>
      <c r="V84" s="29"/>
      <c r="W84" s="29"/>
      <c r="X84" s="29"/>
      <c r="Y84" s="29"/>
      <c r="Z84" s="29"/>
      <c r="AA84" s="29"/>
      <c r="AB84" s="29"/>
      <c r="AC84" s="29"/>
      <c r="AD84" s="29"/>
      <c r="AE84" s="29"/>
      <c r="AF84" s="29"/>
      <c r="AG84" s="29"/>
      <c r="AH84" s="29"/>
      <c r="AI84" s="29"/>
      <c r="AJ84" s="29"/>
      <c r="AK84" s="29"/>
      <c r="AL84" s="29"/>
      <c r="AM84" s="29"/>
      <c r="AN84" s="29"/>
      <c r="AO84" s="29"/>
      <c r="AP84" s="29"/>
      <c r="AQ84" s="29"/>
      <c r="AR84" s="40">
        <v>7.42</v>
      </c>
      <c r="AS84" s="40"/>
      <c r="AT84" s="40">
        <v>7.45</v>
      </c>
      <c r="AU84" s="36"/>
      <c r="AV84" s="36">
        <f t="shared" ref="AV84:AV90" si="332">MIN(AR84,AU84)</f>
        <v>7.42</v>
      </c>
      <c r="AW84" s="59">
        <v>7.37</v>
      </c>
      <c r="AX84" s="28">
        <f t="shared" ref="AX84:AX94" si="333">(MIN(AV84,AW84))</f>
        <v>7.37</v>
      </c>
      <c r="AY84" s="40"/>
      <c r="AZ84" s="1654">
        <f t="shared" ref="AZ84:AZ94" si="334">(AY84-AX84)/AX84</f>
        <v>-1</v>
      </c>
      <c r="BA84" s="35"/>
      <c r="BB84" s="35"/>
      <c r="BC84" s="35"/>
      <c r="BD84" s="35"/>
      <c r="BE84" s="35"/>
      <c r="BF84" s="35"/>
      <c r="BG84" s="35"/>
      <c r="BH84" s="35"/>
      <c r="BI84" s="35"/>
      <c r="BJ84" s="35"/>
      <c r="BK84" s="35"/>
      <c r="BL84" s="35"/>
      <c r="BM84" s="35"/>
      <c r="BN84" s="35"/>
      <c r="BO84" s="35"/>
      <c r="BP84" s="35"/>
      <c r="BQ84" s="35"/>
      <c r="BR84" s="35"/>
      <c r="BS84" s="35"/>
      <c r="BT84" s="35"/>
      <c r="BU84" s="35"/>
      <c r="BV84" s="35"/>
      <c r="BW84" s="35"/>
      <c r="BX84" s="35"/>
      <c r="BY84" s="35"/>
      <c r="BZ84" s="35"/>
      <c r="CA84" s="35"/>
      <c r="CB84" s="35"/>
      <c r="CC84" s="35"/>
      <c r="CD84" s="35"/>
      <c r="CE84" s="35"/>
      <c r="CF84" s="35"/>
      <c r="CG84" s="35"/>
      <c r="CH84" s="35"/>
      <c r="CI84" s="35"/>
      <c r="CJ84" s="35"/>
      <c r="CK84" s="35"/>
      <c r="CL84" s="35"/>
      <c r="CM84" s="35"/>
      <c r="CN84" s="35"/>
      <c r="CO84" s="35"/>
      <c r="CP84" s="35"/>
      <c r="CQ84" s="35"/>
      <c r="CR84" s="35"/>
      <c r="CS84" s="35"/>
      <c r="CT84" s="35"/>
      <c r="CU84" s="35"/>
      <c r="CV84" s="35"/>
      <c r="CW84" s="35"/>
      <c r="CX84" s="35"/>
      <c r="CY84" s="35"/>
      <c r="CZ84" s="35"/>
      <c r="DA84" s="35"/>
      <c r="DB84" s="35"/>
      <c r="DC84" s="35"/>
      <c r="DD84" s="35"/>
      <c r="DE84" s="35"/>
      <c r="DF84" s="35"/>
      <c r="DG84" s="35">
        <v>7.12</v>
      </c>
      <c r="DH84" s="35"/>
      <c r="DI84" s="35"/>
      <c r="DJ84" s="35">
        <f t="shared" ref="DJ84:DJ90" si="335">MIN(DG84,DI84)</f>
        <v>7.12</v>
      </c>
      <c r="DK84" s="35">
        <v>7.09</v>
      </c>
      <c r="DL84" s="919">
        <v>7.1549999999999994</v>
      </c>
      <c r="DM84" s="54">
        <f t="shared" ref="DM84:DM94" si="336">(MIN(DJ84,DL84))</f>
        <v>7.12</v>
      </c>
      <c r="DN84" s="40">
        <v>6.98</v>
      </c>
      <c r="DO84" s="35">
        <v>7.53</v>
      </c>
      <c r="DP84" s="1160">
        <f t="shared" ref="DP84:DP94" si="337">(DO84-DM84)/DM84</f>
        <v>5.7584269662921364E-2</v>
      </c>
      <c r="DQ84" s="35"/>
      <c r="DR84" s="35"/>
      <c r="DS84" s="35"/>
      <c r="DT84" s="35"/>
      <c r="DU84" s="35"/>
      <c r="DV84" s="35"/>
      <c r="DW84" s="35"/>
      <c r="DX84" s="35"/>
      <c r="DY84" s="35"/>
      <c r="DZ84" s="35"/>
      <c r="EA84" s="35"/>
      <c r="EB84" s="35"/>
      <c r="EC84" s="35"/>
      <c r="ED84" s="35"/>
      <c r="EE84" s="35"/>
      <c r="EF84" s="35"/>
      <c r="EG84" s="35"/>
      <c r="EH84" s="35"/>
      <c r="EI84" s="35"/>
      <c r="EJ84" s="35"/>
      <c r="EK84" s="35"/>
      <c r="EL84" s="35"/>
      <c r="EM84" s="35"/>
      <c r="EN84" s="35"/>
      <c r="EO84" s="35"/>
      <c r="EP84" s="35"/>
      <c r="EQ84" s="35"/>
      <c r="ER84" s="35"/>
      <c r="ES84" s="35"/>
      <c r="ET84" s="35"/>
      <c r="EU84" s="35"/>
      <c r="EV84" s="35"/>
      <c r="EW84" s="35">
        <v>7.25</v>
      </c>
      <c r="EX84" s="35"/>
      <c r="EY84" s="35">
        <v>6.32</v>
      </c>
      <c r="EZ84" s="35">
        <f t="shared" ref="EZ84:EZ90" si="338">MIN(EW84,EY84)</f>
        <v>6.32</v>
      </c>
      <c r="FA84" s="35">
        <v>6.85</v>
      </c>
      <c r="FB84" s="35">
        <v>6.85</v>
      </c>
      <c r="FC84" s="919">
        <f t="shared" ref="FC84:FC94" si="339">(MIN(EZ84,FB84))</f>
        <v>6.32</v>
      </c>
      <c r="FD84" s="40">
        <v>6.81</v>
      </c>
      <c r="FE84" s="40">
        <v>6.8</v>
      </c>
      <c r="FF84" s="1160">
        <f t="shared" ref="FF84:FF94" si="340">(FE84-FC84)/FC84</f>
        <v>7.5949367088607514E-2</v>
      </c>
      <c r="FG84" s="35"/>
      <c r="FH84" s="35"/>
      <c r="FI84" s="35"/>
      <c r="FJ84" s="35"/>
      <c r="FK84" s="35"/>
      <c r="FL84" s="35"/>
      <c r="FM84" s="35"/>
      <c r="FN84" s="35"/>
      <c r="FO84" s="35"/>
      <c r="FP84" s="35"/>
      <c r="FQ84" s="35"/>
      <c r="FR84" s="35"/>
      <c r="FS84" s="35"/>
      <c r="FT84" s="35"/>
      <c r="FU84" s="35"/>
      <c r="FV84" s="35"/>
      <c r="FW84" s="35"/>
      <c r="FX84" s="35"/>
      <c r="FY84" s="35"/>
      <c r="FZ84" s="35"/>
      <c r="GA84" s="35"/>
      <c r="GB84" s="35"/>
      <c r="GC84" s="35"/>
      <c r="GD84" s="35"/>
      <c r="GE84" s="35"/>
      <c r="GF84" s="35"/>
      <c r="GG84" s="35"/>
      <c r="GH84" s="35"/>
      <c r="GI84" s="35"/>
      <c r="GJ84" s="35"/>
      <c r="GK84" s="35"/>
      <c r="GL84" s="35"/>
      <c r="GM84" s="35"/>
      <c r="GN84" s="35"/>
      <c r="GO84" s="35"/>
      <c r="GP84" s="35"/>
      <c r="GQ84" s="35"/>
      <c r="GR84" s="35"/>
      <c r="GS84" s="35"/>
      <c r="GT84" s="35"/>
      <c r="GU84" s="35"/>
      <c r="GV84" s="35"/>
      <c r="GW84" s="35">
        <v>6.6980000000000004</v>
      </c>
      <c r="GX84" s="35"/>
      <c r="GY84" s="35"/>
      <c r="GZ84" s="919">
        <f t="shared" ref="GZ84:GZ90" si="341">MIN(GW84,GY84)</f>
        <v>6.6980000000000004</v>
      </c>
      <c r="HA84" s="35">
        <v>7.01</v>
      </c>
      <c r="HB84" s="919">
        <v>6.87</v>
      </c>
      <c r="HC84" s="54">
        <f t="shared" ref="HC84:HC90" si="342">(MIN(GZ84,HB84))</f>
        <v>6.6980000000000004</v>
      </c>
      <c r="HD84" s="40">
        <v>7.07</v>
      </c>
      <c r="HE84" s="35">
        <v>6.98</v>
      </c>
      <c r="HF84" s="40">
        <f t="shared" ref="HF84:HF94" si="343">(MIN(HC84,HE84))</f>
        <v>6.6980000000000004</v>
      </c>
      <c r="HG84" s="35">
        <v>7.07</v>
      </c>
      <c r="HH84" s="40">
        <v>6.81</v>
      </c>
      <c r="HI84" s="40">
        <f t="shared" ref="HI84:HI94" si="344">(MIN(HF84:HH84))</f>
        <v>6.6980000000000004</v>
      </c>
      <c r="HJ84" s="40"/>
      <c r="HK84" s="1160">
        <f t="shared" ref="HK84:HK94" si="345">(HJ84-HI84)/HI84</f>
        <v>-1</v>
      </c>
      <c r="HS84" s="35"/>
      <c r="HT84" s="35"/>
      <c r="HU84" s="35"/>
      <c r="HV84" s="35"/>
      <c r="HW84" s="35"/>
      <c r="HX84" s="35"/>
      <c r="HY84" s="35"/>
      <c r="HZ84" s="35"/>
      <c r="IA84" s="35"/>
      <c r="IB84" s="35"/>
      <c r="IC84" s="35"/>
      <c r="ID84" s="35"/>
      <c r="IE84" s="35"/>
      <c r="IF84" s="35"/>
      <c r="IG84" s="35"/>
      <c r="IH84" s="35"/>
      <c r="II84" s="35"/>
      <c r="IJ84" s="35"/>
      <c r="IK84" s="35"/>
      <c r="IL84" s="35"/>
      <c r="IM84" s="35"/>
      <c r="IN84" s="35"/>
      <c r="IO84" s="35"/>
      <c r="IP84" s="35"/>
      <c r="IQ84" s="35"/>
      <c r="IR84" s="35"/>
      <c r="IS84" s="35"/>
      <c r="IT84" s="35"/>
      <c r="IU84" s="35"/>
      <c r="IV84" s="35"/>
      <c r="IW84" s="35"/>
      <c r="IX84" s="35"/>
      <c r="IY84" s="35"/>
      <c r="IZ84" s="35"/>
      <c r="JA84" s="35"/>
      <c r="JB84" s="35"/>
      <c r="JC84" s="35">
        <v>7.42</v>
      </c>
      <c r="JD84" s="35"/>
      <c r="JE84" s="35">
        <v>7.8</v>
      </c>
      <c r="JF84" s="35"/>
      <c r="JG84" s="35">
        <f t="shared" ref="JG84:JG90" si="346">MIN(JC84,JF84)</f>
        <v>7.42</v>
      </c>
      <c r="JH84" s="35">
        <v>7.91</v>
      </c>
      <c r="JI84" s="54">
        <f t="shared" ref="JI84:JI94" si="347">(MIN(JG84,JH84))</f>
        <v>7.42</v>
      </c>
      <c r="JJ84" s="919">
        <v>7.41</v>
      </c>
      <c r="JK84" s="40">
        <v>8.01</v>
      </c>
      <c r="JL84" s="40">
        <f t="shared" ref="JL84:JL94" si="348">(MIN(JI84:JK84))</f>
        <v>7.41</v>
      </c>
      <c r="JM84" s="40">
        <v>7.47</v>
      </c>
      <c r="JN84" s="40">
        <v>7.77</v>
      </c>
      <c r="JO84" s="40">
        <f t="shared" ref="JO84:JO94" si="349">(MIN(JL84,JN84))</f>
        <v>7.41</v>
      </c>
      <c r="JP84" s="40">
        <v>7.74</v>
      </c>
      <c r="JQ84" s="40">
        <f t="shared" ref="JQ84:JQ94" si="350">(MIN(JO84,JP84))</f>
        <v>7.41</v>
      </c>
      <c r="JR84" s="40">
        <v>7.41</v>
      </c>
      <c r="JS84" s="37">
        <v>7.97</v>
      </c>
      <c r="JT84" s="40">
        <f t="shared" ref="JT84:JT94" si="351">MIN(JQ84,JS84)</f>
        <v>7.41</v>
      </c>
      <c r="JU84" s="40">
        <v>7.97</v>
      </c>
      <c r="JV84" s="37">
        <v>7.5</v>
      </c>
      <c r="JW84" s="36">
        <f t="shared" ref="JW84:JW94" si="352">MIN(JV84,JT84)</f>
        <v>7.41</v>
      </c>
      <c r="JX84" s="40"/>
      <c r="JY84" s="37">
        <v>8.01</v>
      </c>
      <c r="JZ84" s="40">
        <f t="shared" ref="JZ84:JZ94" si="353">MIN(JY84,JW84)</f>
        <v>7.41</v>
      </c>
      <c r="KA84" s="40">
        <v>8</v>
      </c>
      <c r="KB84" s="37">
        <v>8.0500000000000007</v>
      </c>
      <c r="KC84" s="40">
        <f t="shared" ref="KC84:KC94" si="354">MIN(JZ84,KB84)</f>
        <v>7.41</v>
      </c>
      <c r="KD84" s="40">
        <v>8.0299999999999994</v>
      </c>
      <c r="KE84" s="37">
        <v>8.01</v>
      </c>
      <c r="KF84" s="37">
        <f t="shared" ref="KF84:KF94" si="355">MIN(KC84,KE84)</f>
        <v>7.41</v>
      </c>
      <c r="KG84" s="37">
        <v>8.01</v>
      </c>
      <c r="KH84" s="37">
        <f t="shared" ref="KH84:KH94" si="356">MIN(KF84,KG84)</f>
        <v>7.41</v>
      </c>
      <c r="KI84" s="1049">
        <v>8.0229999999999997</v>
      </c>
      <c r="KJ84" s="37">
        <v>8.0299999999999994</v>
      </c>
      <c r="KK84" s="37">
        <f t="shared" ref="KK84:KK94" si="357">MIN(KH84,KJ84)</f>
        <v>7.41</v>
      </c>
      <c r="KL84" s="37"/>
      <c r="KM84" s="1160">
        <f t="shared" ref="KM84:KM94" si="358">(KL84-KK84)/KK84</f>
        <v>-1</v>
      </c>
      <c r="KN84" s="35"/>
      <c r="KO84" s="35"/>
      <c r="KP84" s="35"/>
      <c r="KQ84" s="35"/>
      <c r="KR84" s="35"/>
      <c r="KS84" s="35"/>
      <c r="KT84" s="35"/>
      <c r="KU84" s="35"/>
      <c r="KV84" s="35"/>
      <c r="KW84" s="35"/>
      <c r="KX84" s="35"/>
      <c r="KY84" s="35"/>
      <c r="KZ84" s="35"/>
      <c r="LA84" s="35"/>
      <c r="LB84" s="35"/>
      <c r="LC84" s="35"/>
      <c r="LD84" s="35"/>
      <c r="LE84" s="35"/>
      <c r="LF84" s="35"/>
      <c r="LG84" s="35"/>
      <c r="LH84" s="35"/>
      <c r="LI84" s="35"/>
      <c r="LJ84" s="35"/>
      <c r="LK84" s="35"/>
      <c r="LL84" s="35"/>
      <c r="LM84" s="35"/>
      <c r="LN84" s="35"/>
      <c r="LO84" s="35"/>
      <c r="LP84" s="35"/>
      <c r="LQ84" s="35"/>
      <c r="LR84" s="35"/>
      <c r="LS84" s="35"/>
      <c r="LT84" s="35"/>
      <c r="LU84" s="35"/>
      <c r="LV84" s="35"/>
      <c r="LW84" s="35">
        <v>7.31</v>
      </c>
      <c r="LX84" s="35"/>
      <c r="LY84" s="35"/>
      <c r="LZ84" s="35">
        <f t="shared" ref="LZ84:LZ90" si="359">MIN(LW84,LY84)</f>
        <v>7.31</v>
      </c>
      <c r="MA84" s="35">
        <v>7.93</v>
      </c>
      <c r="MB84" s="35">
        <v>7.88</v>
      </c>
      <c r="MC84" s="54">
        <f t="shared" ref="MC84:MC94" si="360">(MIN(LZ84,MB84))</f>
        <v>7.31</v>
      </c>
      <c r="MD84" s="919">
        <v>7.37</v>
      </c>
      <c r="ME84" s="919">
        <v>7.53</v>
      </c>
      <c r="MF84" s="40">
        <v>7.84</v>
      </c>
      <c r="MG84" s="40">
        <f t="shared" ref="MG84:MG94" si="361">(MIN(MC84:MF84))</f>
        <v>7.31</v>
      </c>
      <c r="MH84" s="35">
        <v>7.69</v>
      </c>
      <c r="MI84" s="40">
        <v>7.86</v>
      </c>
      <c r="MJ84" s="40">
        <f t="shared" ref="MJ84:MJ94" si="362">(MIN(MG84,MI84))</f>
        <v>7.31</v>
      </c>
      <c r="MK84" s="69">
        <v>7.7720000000000002</v>
      </c>
      <c r="ML84" s="69">
        <f t="shared" ref="ML84:ML94" si="363">(MIN(MJ84,MK84))</f>
        <v>7.31</v>
      </c>
      <c r="MM84" s="40">
        <v>7.49</v>
      </c>
      <c r="MN84" s="37">
        <v>7.8</v>
      </c>
      <c r="MO84" s="69">
        <f t="shared" ref="MO84:MO94" si="364">MIN(ML84,MN84)</f>
        <v>7.31</v>
      </c>
      <c r="MP84" s="69">
        <v>7.55</v>
      </c>
      <c r="MQ84" s="37">
        <v>7.48</v>
      </c>
      <c r="MR84" s="69">
        <f t="shared" ref="MR84:MR94" si="365">MIN(MO84,MQ84)</f>
        <v>7.31</v>
      </c>
      <c r="MS84" s="69">
        <v>7.5</v>
      </c>
      <c r="MT84" s="37">
        <v>7.9</v>
      </c>
      <c r="MU84" s="69">
        <f t="shared" ref="MU84:MU94" si="366">MIN(MR84,MT84)</f>
        <v>7.31</v>
      </c>
      <c r="MV84" s="69">
        <v>7.91</v>
      </c>
      <c r="MW84" s="37">
        <v>7.75</v>
      </c>
      <c r="MX84" s="69">
        <f t="shared" ref="MX84:MX94" si="367">MIN(MU84,MW84)</f>
        <v>7.31</v>
      </c>
      <c r="MY84" s="40">
        <v>7.71</v>
      </c>
      <c r="MZ84" s="37">
        <v>7.8</v>
      </c>
      <c r="NA84" s="37">
        <f t="shared" ref="NA84:NA94" si="368">MIN(MX84,MZ84)</f>
        <v>7.31</v>
      </c>
      <c r="NB84" s="37">
        <v>7.63</v>
      </c>
      <c r="NC84" s="37">
        <v>7.57</v>
      </c>
      <c r="ND84" s="37">
        <f t="shared" ref="ND84:ND94" si="369">MIN(NA84,NC84)</f>
        <v>7.31</v>
      </c>
      <c r="NE84" s="37">
        <v>7.54</v>
      </c>
      <c r="NF84" s="37">
        <f t="shared" ref="NF84:NF94" si="370">MIN(ND84,NE84)</f>
        <v>7.31</v>
      </c>
      <c r="NG84" s="37"/>
      <c r="NH84" s="1160">
        <f t="shared" ref="NH84:NH94" si="371">(NG84-NF84)/NF84</f>
        <v>-1</v>
      </c>
      <c r="NI84" s="35"/>
      <c r="NJ84" s="35"/>
      <c r="NK84" s="35"/>
      <c r="NL84" s="35"/>
      <c r="NM84" s="35"/>
      <c r="NN84" s="35"/>
      <c r="NO84" s="35"/>
      <c r="NP84" s="35"/>
      <c r="NQ84" s="35"/>
      <c r="NR84" s="35"/>
      <c r="NS84" s="35"/>
      <c r="NT84" s="35"/>
      <c r="NU84" s="35"/>
      <c r="NV84" s="35"/>
      <c r="NW84" s="35"/>
      <c r="NX84" s="35"/>
      <c r="NY84" s="35"/>
      <c r="NZ84" s="35"/>
      <c r="OA84" s="35"/>
      <c r="OB84" s="35"/>
      <c r="OC84" s="35"/>
      <c r="OD84" s="35"/>
      <c r="OE84" s="35"/>
      <c r="OF84" s="35"/>
      <c r="OG84" s="35"/>
      <c r="OH84" s="35"/>
      <c r="OI84" s="35"/>
      <c r="OJ84" s="35"/>
      <c r="OK84" s="35"/>
      <c r="OL84" s="35"/>
      <c r="OM84" s="35"/>
      <c r="ON84" s="35"/>
      <c r="OO84" s="35"/>
      <c r="OP84" s="35"/>
      <c r="OQ84" s="35"/>
      <c r="OR84" s="35"/>
      <c r="OS84" s="35">
        <v>7.01</v>
      </c>
      <c r="OT84" s="35"/>
      <c r="OU84" s="35">
        <v>7.13</v>
      </c>
      <c r="OV84" s="35"/>
      <c r="OW84" s="35">
        <f t="shared" ref="OW84:OW90" si="372">MIN(OS84,OV84)</f>
        <v>7.01</v>
      </c>
      <c r="OX84" s="35">
        <v>7.55</v>
      </c>
      <c r="OY84" s="54">
        <f t="shared" ref="OY84:OY94" si="373">(MIN(OW84,OX84))</f>
        <v>7.01</v>
      </c>
      <c r="OZ84" s="35">
        <v>7.07</v>
      </c>
      <c r="PA84" s="40">
        <f t="shared" ref="PA84:PA94" si="374">(MIN(OY84:OZ84))</f>
        <v>7.01</v>
      </c>
      <c r="PB84" s="35">
        <v>6.96</v>
      </c>
      <c r="PC84" s="40">
        <v>7.03</v>
      </c>
      <c r="PD84" s="40">
        <f t="shared" ref="PD84:PD94" si="375">(MIN(PA84,PC84))</f>
        <v>7.01</v>
      </c>
      <c r="PE84" s="40">
        <v>7.03</v>
      </c>
      <c r="PF84" s="40">
        <f t="shared" ref="PF84:PF93" si="376">(MIN(PD84,PE84))</f>
        <v>7.01</v>
      </c>
      <c r="PG84" s="40">
        <v>7.3</v>
      </c>
      <c r="PH84" s="37">
        <v>7.3449999999999998</v>
      </c>
      <c r="PI84" s="40">
        <f t="shared" ref="PI84:PI94" si="377">MIN(PF84,PH84)</f>
        <v>7.01</v>
      </c>
      <c r="PJ84" s="40">
        <v>7.04</v>
      </c>
      <c r="PK84" s="37">
        <v>7.3639999999999999</v>
      </c>
      <c r="PL84" s="40">
        <f t="shared" ref="PL84:PL94" si="378">MIN(PI84,PK84)</f>
        <v>7.01</v>
      </c>
      <c r="PM84" s="40">
        <v>7.57</v>
      </c>
      <c r="PN84" s="37">
        <v>7.6</v>
      </c>
      <c r="PO84" s="40">
        <f t="shared" ref="PO84:PO94" si="379">MIN(PL84,PN84)</f>
        <v>7.01</v>
      </c>
      <c r="PP84" s="40">
        <v>7.601</v>
      </c>
      <c r="PQ84" s="40">
        <v>7.33</v>
      </c>
      <c r="PR84" s="40">
        <f t="shared" ref="PR84:PR94" si="380">MIN(PO84,PQ84)</f>
        <v>7.01</v>
      </c>
      <c r="PS84" s="40">
        <v>7.05</v>
      </c>
      <c r="PT84" s="37">
        <v>7.1</v>
      </c>
      <c r="PU84" s="37">
        <f t="shared" ref="PU84:PU94" si="381">MIN(PR84,PP109)</f>
        <v>7.01</v>
      </c>
      <c r="PV84" s="37">
        <v>7.13</v>
      </c>
      <c r="PW84" s="37">
        <v>7.01</v>
      </c>
      <c r="PX84" s="37">
        <f t="shared" ref="PX84:PX94" si="382">MIN(PU84,PW84)</f>
        <v>7.01</v>
      </c>
      <c r="PY84" s="37">
        <v>7.34</v>
      </c>
      <c r="PZ84" s="37">
        <v>7.05</v>
      </c>
      <c r="QA84" s="37">
        <f t="shared" ref="QA84:QA94" si="383">MIN(PX84,PZ84)</f>
        <v>7.01</v>
      </c>
      <c r="QB84" s="37">
        <v>7.58</v>
      </c>
      <c r="QC84" s="37">
        <v>7.58</v>
      </c>
      <c r="QD84" s="37">
        <f t="shared" ref="QD84:QD94" si="384">MIN(QC84,QA84)</f>
        <v>7.01</v>
      </c>
      <c r="QE84" s="37">
        <v>7.23</v>
      </c>
      <c r="QF84" s="37">
        <v>7.45</v>
      </c>
      <c r="QG84" s="37">
        <f t="shared" ref="QG84:QG94" si="385">MIN(QF84,QD84)</f>
        <v>7.01</v>
      </c>
      <c r="QH84" s="37">
        <v>7.51</v>
      </c>
      <c r="QI84" s="37">
        <f t="shared" ref="QI84:QI94" si="386">MIN(QH84,QG84)</f>
        <v>7.01</v>
      </c>
      <c r="QJ84" s="37"/>
      <c r="QK84" s="1160">
        <f t="shared" ref="QK84:QK94" si="387">(QJ84-QI84)/QI84</f>
        <v>-1</v>
      </c>
      <c r="QL84" s="35"/>
      <c r="QM84" s="35"/>
      <c r="QN84" s="35"/>
      <c r="QO84" s="35"/>
      <c r="QP84" s="35"/>
      <c r="QQ84" s="35"/>
      <c r="QR84" s="35"/>
      <c r="QS84" s="35"/>
      <c r="QT84" s="35"/>
      <c r="QU84" s="35">
        <v>7.5720000000000001</v>
      </c>
      <c r="QV84" s="35"/>
      <c r="QW84" s="35">
        <v>8.1999999999999993</v>
      </c>
      <c r="QX84" s="35"/>
      <c r="QY84" s="35">
        <f t="shared" ref="QY84:QY90" si="388">MIN(QU84,QX84)</f>
        <v>7.5720000000000001</v>
      </c>
      <c r="QZ84" s="35">
        <v>7.7960000000000003</v>
      </c>
      <c r="RA84" s="40">
        <f t="shared" ref="RA84:RA94" si="389">(MIN(QY84,QZ84))</f>
        <v>7.5720000000000001</v>
      </c>
      <c r="RB84" s="40">
        <v>7.71</v>
      </c>
      <c r="RC84" s="40">
        <f t="shared" ref="RC84:RC94" si="390">(MIN(RA84,RB84))</f>
        <v>7.5720000000000001</v>
      </c>
      <c r="RD84" s="40">
        <v>7.11</v>
      </c>
      <c r="RE84" s="40">
        <v>8.1440000000000001</v>
      </c>
      <c r="RF84" s="40">
        <f t="shared" ref="RF84:RF94" si="391">(MIN(RC84,RE84))</f>
        <v>7.5720000000000001</v>
      </c>
      <c r="RG84" s="40">
        <v>7.89</v>
      </c>
      <c r="RH84" s="37">
        <v>7.76</v>
      </c>
      <c r="RI84" s="40">
        <f t="shared" ref="RI84:RI94" si="392">MIN(RF84,RH84)</f>
        <v>7.5720000000000001</v>
      </c>
      <c r="RJ84" s="40">
        <v>7.91</v>
      </c>
      <c r="RK84" s="37">
        <v>8.11</v>
      </c>
      <c r="RL84" s="40">
        <f t="shared" ref="RL84:RL94" si="393">MIN(RK84,RI84)</f>
        <v>7.5720000000000001</v>
      </c>
      <c r="RM84" s="40">
        <v>8.11</v>
      </c>
      <c r="RN84" s="37">
        <v>7.85</v>
      </c>
      <c r="RO84" s="40">
        <f t="shared" ref="RO84:RO94" si="394">MIN(RN84,RL84)</f>
        <v>7.5720000000000001</v>
      </c>
      <c r="RP84" s="37">
        <v>8.2149999999999999</v>
      </c>
      <c r="RQ84" s="37">
        <f t="shared" ref="RQ84:RQ94" si="395">MIN(RO84,RP84)</f>
        <v>7.5720000000000001</v>
      </c>
      <c r="RR84" s="37">
        <v>8.2149999999999999</v>
      </c>
      <c r="RS84" s="37">
        <v>8.2110000000000003</v>
      </c>
      <c r="RT84" s="37">
        <f t="shared" ref="RT84:RT94" si="396">MIN(RQ84,RS84)</f>
        <v>7.5720000000000001</v>
      </c>
      <c r="RU84" s="37">
        <v>8.19</v>
      </c>
      <c r="RV84" s="37">
        <v>8.19</v>
      </c>
      <c r="RW84" s="37">
        <f t="shared" ref="RW84:RW94" si="397">MIN(RT84,RV84)</f>
        <v>7.5720000000000001</v>
      </c>
      <c r="RX84" s="37">
        <v>8.2100000000000009</v>
      </c>
      <c r="RY84" s="37">
        <f t="shared" ref="RY84:RY94" si="398">MIN(RW84,RX84)</f>
        <v>7.5720000000000001</v>
      </c>
      <c r="RZ84" s="37">
        <v>8.1999999999999993</v>
      </c>
      <c r="SA84" s="37">
        <v>8.1999999999999993</v>
      </c>
      <c r="SB84" s="37">
        <f t="shared" ref="SB84:SB94" si="399">MIN(SA84,RY84)</f>
        <v>7.5720000000000001</v>
      </c>
      <c r="SC84" s="37">
        <v>8.2100000000000009</v>
      </c>
      <c r="SD84" s="37">
        <v>8.1999999999999993</v>
      </c>
      <c r="SE84" s="37">
        <f t="shared" ref="SE84:SE94" si="400">MIN(SD84,SB84)</f>
        <v>7.5720000000000001</v>
      </c>
      <c r="SF84" s="37">
        <v>8.0399999999999991</v>
      </c>
      <c r="SG84" s="37">
        <v>7.98</v>
      </c>
      <c r="SH84" s="37">
        <f t="shared" ref="SH84:SH94" si="401">MIN(SG84,SE84)</f>
        <v>7.5720000000000001</v>
      </c>
      <c r="SI84" s="37">
        <v>8.1999999999999993</v>
      </c>
      <c r="SJ84" s="37">
        <v>8.1999999999999993</v>
      </c>
      <c r="SK84" s="37">
        <f t="shared" ref="SK84:SK94" si="402">MIN(SJ84,SH84)</f>
        <v>7.5720000000000001</v>
      </c>
      <c r="SL84" s="37">
        <v>8.2100000000000009</v>
      </c>
      <c r="SM84" s="37">
        <f t="shared" ref="SM84:SM94" si="403">MIN(SL84,SK84)</f>
        <v>7.5720000000000001</v>
      </c>
      <c r="SN84" s="1049">
        <v>8.2110000000000003</v>
      </c>
      <c r="SO84" s="37">
        <v>8.18</v>
      </c>
      <c r="SP84" s="1049">
        <f>MIN(SO84,SM84)</f>
        <v>7.5720000000000001</v>
      </c>
      <c r="SQ84" s="1049">
        <v>8.19</v>
      </c>
      <c r="SR84" s="1160">
        <f t="shared" ref="SR84" si="404">(SQ84-SP84)/SP84</f>
        <v>8.1616481774960309E-2</v>
      </c>
      <c r="SS84" s="59">
        <v>7.4</v>
      </c>
      <c r="ST84" s="29">
        <v>9.39</v>
      </c>
      <c r="SU84" s="52">
        <f t="shared" ref="SU84:SU90" si="405">(MIN(SS84,ST84))</f>
        <v>7.4</v>
      </c>
      <c r="SV84" s="58">
        <v>9.34</v>
      </c>
      <c r="SW84" s="59">
        <v>9.8699999999999992</v>
      </c>
      <c r="SX84" s="36">
        <f t="shared" ref="SX84:SX94" si="406">(MIN(SU84:SW84))</f>
        <v>7.4</v>
      </c>
      <c r="SY84" s="59">
        <v>9.98</v>
      </c>
      <c r="SZ84" s="36">
        <v>9.98</v>
      </c>
      <c r="TA84" s="36">
        <f t="shared" ref="TA84:TA94" si="407">(MIN(SX84,SZ84))</f>
        <v>7.4</v>
      </c>
      <c r="TB84" s="36">
        <v>9.86</v>
      </c>
      <c r="TC84" s="36">
        <f t="shared" ref="TC84:TC94" si="408">(MIN(TA84,TB84))</f>
        <v>7.4</v>
      </c>
      <c r="TD84" s="36">
        <v>9.89</v>
      </c>
      <c r="TE84" s="37">
        <v>9.8699999999999992</v>
      </c>
      <c r="TF84" s="36">
        <f t="shared" ref="TF84:TF94" si="409">MIN(TC84,TE84)</f>
        <v>7.4</v>
      </c>
      <c r="TG84" s="36">
        <v>9.8800000000000008</v>
      </c>
      <c r="TH84" s="37">
        <v>9</v>
      </c>
      <c r="TI84" s="36">
        <f t="shared" ref="TI84:TI94" si="410">MIN(TH84,TF84)</f>
        <v>7.4</v>
      </c>
      <c r="TJ84" s="36">
        <v>9.58</v>
      </c>
      <c r="TK84" s="37">
        <v>9</v>
      </c>
      <c r="TL84" s="36">
        <f t="shared" ref="TL84:TL94" si="411">MIN(TK84,TI84)</f>
        <v>7.4</v>
      </c>
      <c r="TM84" s="36">
        <v>9.85</v>
      </c>
      <c r="TN84" s="37">
        <v>9.84</v>
      </c>
      <c r="TO84" s="36">
        <f t="shared" ref="TO84:TO94" si="412">MIN(TL84,TN84)</f>
        <v>7.4</v>
      </c>
      <c r="TP84" s="36">
        <v>9.85</v>
      </c>
      <c r="TQ84" s="37">
        <v>9.8000000000000007</v>
      </c>
      <c r="TR84" s="36">
        <f t="shared" ref="TR84:TR94" si="413">MIN(TO84,TQ84)</f>
        <v>7.4</v>
      </c>
      <c r="TS84" s="37">
        <v>9.9499999999999993</v>
      </c>
      <c r="TT84" s="37">
        <f t="shared" ref="TT84:TT94" si="414">MIN(TR84,TS84)</f>
        <v>7.4</v>
      </c>
      <c r="TU84" s="37">
        <v>9.81</v>
      </c>
      <c r="TV84" s="37">
        <v>10.199999999999999</v>
      </c>
      <c r="TW84" s="37">
        <f t="shared" ref="TW84:TW94" si="415">MIN(TT84,TV84)</f>
        <v>7.4</v>
      </c>
      <c r="TX84" s="37">
        <v>9.9600000000000009</v>
      </c>
      <c r="TY84" s="37">
        <v>10.11</v>
      </c>
      <c r="TZ84" s="37">
        <f t="shared" ref="TZ84:TZ94" si="416">MIN(TY84,TW84)</f>
        <v>7.4</v>
      </c>
      <c r="UA84" s="37">
        <v>9.58</v>
      </c>
      <c r="UB84" s="37">
        <v>9.8000000000000007</v>
      </c>
      <c r="UC84" s="37">
        <f t="shared" ref="UC84:UC94" si="417">MIN(UB84,TZ84)</f>
        <v>7.4</v>
      </c>
      <c r="UD84" s="37">
        <v>9.73</v>
      </c>
      <c r="UE84" s="37">
        <f t="shared" ref="UE84:UE94" si="418">MIN(UD84,UC84)</f>
        <v>7.4</v>
      </c>
      <c r="UF84" s="37">
        <v>8.64</v>
      </c>
      <c r="UG84" s="37">
        <v>8.69</v>
      </c>
      <c r="UH84" s="37">
        <f t="shared" ref="UH84:UH94" si="419">MIN(UG84,UE84)</f>
        <v>7.4</v>
      </c>
      <c r="UI84" s="37">
        <v>11.09</v>
      </c>
      <c r="UJ84" s="37">
        <v>9.7899999999999991</v>
      </c>
      <c r="UK84" s="37">
        <f t="shared" ref="UK84:UK94" si="420">MIN(UJ84,UH84)</f>
        <v>7.4</v>
      </c>
      <c r="UL84" s="1507">
        <v>9.51</v>
      </c>
      <c r="UM84" s="37">
        <f>MIN(UL84,UK84)</f>
        <v>7.4</v>
      </c>
      <c r="UN84" s="37">
        <v>10.42</v>
      </c>
      <c r="UO84" s="1160">
        <f t="shared" ref="UO84:UO114" si="421">(UN84-UM84)/UM84</f>
        <v>0.40810810810810805</v>
      </c>
      <c r="UP84" s="54"/>
      <c r="UQ84" s="54"/>
      <c r="UR84" s="54"/>
      <c r="US84" s="54"/>
      <c r="UT84" s="54"/>
      <c r="UU84" s="54"/>
      <c r="UV84" s="54"/>
      <c r="UW84" s="54"/>
      <c r="UX84" s="54"/>
      <c r="UY84" s="54"/>
      <c r="UZ84" s="54"/>
      <c r="VA84" s="54"/>
      <c r="VB84" s="54"/>
      <c r="VC84" s="54">
        <v>8.3292000000000002</v>
      </c>
      <c r="VD84" s="40">
        <v>7.85</v>
      </c>
      <c r="VE84" s="919">
        <f t="shared" ref="VE84:VE94" si="422">(MIN(VC84,VD84))</f>
        <v>7.85</v>
      </c>
      <c r="VF84" s="54">
        <v>7.61</v>
      </c>
      <c r="VG84" s="69">
        <v>7.81</v>
      </c>
      <c r="VH84" s="40">
        <f t="shared" ref="VH84:VH94" si="423">MIN(VE84,VG84)</f>
        <v>7.81</v>
      </c>
      <c r="VI84" s="40">
        <v>7.85</v>
      </c>
      <c r="VJ84" s="40">
        <f t="shared" ref="VJ84:VJ94" si="424">MIN(VH84,VI84)</f>
        <v>7.81</v>
      </c>
      <c r="VK84" s="54">
        <v>7.83</v>
      </c>
      <c r="VL84" s="54">
        <f t="shared" ref="VL84:VL94" si="425">MIN(VJ84,VK84)</f>
        <v>7.81</v>
      </c>
      <c r="VM84" s="54">
        <v>7.82</v>
      </c>
      <c r="VN84" s="54">
        <v>7.82</v>
      </c>
      <c r="VO84" s="1049">
        <v>7.88</v>
      </c>
      <c r="VP84" s="54">
        <f t="shared" ref="VP84:VP94" si="426">MIN(VL84,VO84)</f>
        <v>7.81</v>
      </c>
      <c r="VQ84" s="54">
        <v>7.86</v>
      </c>
      <c r="VR84" s="54">
        <v>7.88</v>
      </c>
      <c r="VS84" s="54">
        <v>7.71</v>
      </c>
      <c r="VT84" s="1049">
        <v>7.97</v>
      </c>
      <c r="VU84" s="1049">
        <v>7.91</v>
      </c>
      <c r="VV84" s="54">
        <f t="shared" ref="VV84:VV94" si="427">MIN(VT84,VP84)</f>
        <v>7.81</v>
      </c>
      <c r="VW84" s="1049">
        <v>7.86</v>
      </c>
      <c r="VX84" s="1049">
        <v>7.88</v>
      </c>
      <c r="VY84" s="1049">
        <f t="shared" ref="VY84:VY94" si="428">MIN(VV84,VW84)</f>
        <v>7.81</v>
      </c>
      <c r="VZ84" s="1049">
        <v>7.88</v>
      </c>
      <c r="WA84" s="1049">
        <v>7.93</v>
      </c>
      <c r="WB84" s="1049">
        <f t="shared" ref="WB84:WB94" si="429">MIN(VY84,VZ84)</f>
        <v>7.81</v>
      </c>
      <c r="WC84" s="1049">
        <v>7.88</v>
      </c>
      <c r="WD84" s="1049">
        <v>7.93</v>
      </c>
      <c r="WE84" s="1049">
        <f t="shared" ref="WE84:WE94" si="430">MIN(WB84,WC84)</f>
        <v>7.81</v>
      </c>
      <c r="WF84" s="1049">
        <v>7.82</v>
      </c>
      <c r="WG84" s="1049">
        <v>7.87</v>
      </c>
      <c r="WH84" s="1049">
        <v>7.84</v>
      </c>
      <c r="WI84" s="1049">
        <v>7.88</v>
      </c>
      <c r="WJ84" s="1049">
        <f t="shared" ref="WJ84:WJ94" si="431">MIN(WE84,WH84)</f>
        <v>7.81</v>
      </c>
      <c r="WK84" s="1049">
        <v>7.8310000000000004</v>
      </c>
      <c r="WL84" s="1049">
        <v>7.8620000000000001</v>
      </c>
      <c r="WM84" s="1049">
        <v>7.83</v>
      </c>
      <c r="WN84" s="1049">
        <v>7.82</v>
      </c>
      <c r="WO84" s="1049">
        <f t="shared" ref="WO84:WO94" si="432">MIN(WJ84,WM84)</f>
        <v>7.81</v>
      </c>
      <c r="WP84" s="1049">
        <v>7.84</v>
      </c>
      <c r="WQ84" s="1049">
        <f t="shared" ref="WQ84:WQ94" si="433">MIN(WP84,WO84)</f>
        <v>7.81</v>
      </c>
      <c r="WR84" s="1049">
        <v>7.86</v>
      </c>
      <c r="WS84" s="1049">
        <v>7.8650000000000002</v>
      </c>
      <c r="WT84" s="1049">
        <f t="shared" ref="WT84:WT94" si="434">MIN(WR84,WQ84)</f>
        <v>7.81</v>
      </c>
      <c r="WU84" s="1049">
        <v>7.88</v>
      </c>
      <c r="WV84" s="1049">
        <v>7.9</v>
      </c>
      <c r="WW84" s="1049">
        <v>7.84</v>
      </c>
      <c r="WX84" s="1049">
        <v>7.85</v>
      </c>
      <c r="WY84" s="1049">
        <f t="shared" ref="WY84:WY94" si="435">MIN(WX84,WT84)</f>
        <v>7.81</v>
      </c>
      <c r="WZ84" s="1049">
        <v>7.91</v>
      </c>
      <c r="XA84" s="1049">
        <v>7.84</v>
      </c>
      <c r="XB84" s="37">
        <f t="shared" ref="XB84:XB94" si="436">MIN(XA84,WY84)</f>
        <v>7.81</v>
      </c>
      <c r="XC84" s="1049">
        <v>7.41</v>
      </c>
      <c r="XD84" s="37">
        <f t="shared" ref="XD84:XD94" si="437">MIN(XC84,XB84)</f>
        <v>7.41</v>
      </c>
      <c r="XE84" s="1049"/>
      <c r="XF84" s="1049">
        <v>7.44</v>
      </c>
      <c r="XG84" s="1049">
        <f t="shared" ref="XG84:XG94" si="438">MIN(XF84,XD84)</f>
        <v>7.41</v>
      </c>
      <c r="XH84" s="1049"/>
      <c r="XI84" s="1049"/>
      <c r="XJ84" s="1049"/>
      <c r="XK84" s="32">
        <v>7.49</v>
      </c>
      <c r="XL84" s="40">
        <f t="shared" ref="XL84:XL116" si="439">MIN(XK84,XG84)</f>
        <v>7.41</v>
      </c>
      <c r="XM84" s="1049"/>
      <c r="XN84" s="1049">
        <v>7.81</v>
      </c>
      <c r="XO84" s="966">
        <f t="shared" ref="XO84:XO116" si="440">(XM84-XL84)/XL84</f>
        <v>-1</v>
      </c>
      <c r="XP84" s="966">
        <f t="shared" ref="XP84:XP114" si="441">(XN84-XL84)/XL84</f>
        <v>5.3981106612685487E-2</v>
      </c>
      <c r="XQ84" s="966">
        <f t="shared" ref="XQ84:XQ94" si="442">(VS84-VP84)/VP84</f>
        <v>-1.2804097311139519E-2</v>
      </c>
      <c r="XR84" s="1049" t="s">
        <v>1189</v>
      </c>
      <c r="XS84" s="1049"/>
      <c r="XT84" s="1049"/>
      <c r="XU84" s="1049"/>
      <c r="XV84" s="1310">
        <v>8.7100000000000009</v>
      </c>
      <c r="XW84" s="37">
        <v>9.15</v>
      </c>
      <c r="XX84" s="1049">
        <v>8.76</v>
      </c>
      <c r="XY84" s="37">
        <f t="shared" ref="XY84:XY94" si="443">MIN(XV84,XX84)</f>
        <v>8.7100000000000009</v>
      </c>
      <c r="XZ84" s="37">
        <v>8.68</v>
      </c>
      <c r="YA84" s="1049">
        <v>8.7999999999999989</v>
      </c>
      <c r="YB84" s="37">
        <f t="shared" ref="YB84:YB94" si="444">MIN(YA84,XY84)</f>
        <v>8.7100000000000009</v>
      </c>
      <c r="YC84" s="1049">
        <v>8.73</v>
      </c>
      <c r="YD84" s="37">
        <f t="shared" ref="YD84:YD94" si="445">MIN(YC84,YB84)</f>
        <v>8.7100000000000009</v>
      </c>
      <c r="YE84" s="1049">
        <v>8.73</v>
      </c>
      <c r="YF84" s="37">
        <f t="shared" ref="YF84:YF94" si="446">MIN(YE84,YD84)</f>
        <v>8.7100000000000009</v>
      </c>
      <c r="YG84" s="1049">
        <v>9.25</v>
      </c>
      <c r="YH84" s="37">
        <f t="shared" ref="YH84:YH94" si="447">MIN(YG84,YF84)</f>
        <v>8.7100000000000009</v>
      </c>
      <c r="YI84" s="1049">
        <v>8.89</v>
      </c>
      <c r="YJ84" s="1049">
        <f t="shared" ref="YJ84:YJ94" si="448">MIN(YI84,YH84)</f>
        <v>8.7100000000000009</v>
      </c>
      <c r="YK84" s="1049"/>
      <c r="YL84" s="1049">
        <v>9.34</v>
      </c>
      <c r="YM84" s="1049">
        <f>MIN(YL84,YJ84)</f>
        <v>8.7100000000000009</v>
      </c>
      <c r="YN84" s="1049">
        <v>9.32</v>
      </c>
      <c r="YO84" s="1652">
        <f>(YN84-YM84)/YM84</f>
        <v>7.0034443168771457E-2</v>
      </c>
      <c r="YP84" s="1310"/>
      <c r="YQ84" s="1310"/>
      <c r="YR84" s="1310"/>
      <c r="YS84" s="1310">
        <v>6.71</v>
      </c>
      <c r="YT84" s="37">
        <v>6.73</v>
      </c>
      <c r="YU84" s="37">
        <f t="shared" ref="YU84:YU94" si="449">MIN(YS84,YT84)</f>
        <v>6.71</v>
      </c>
      <c r="YV84" s="1049">
        <v>6.7700000000000005</v>
      </c>
      <c r="YW84" s="37">
        <f t="shared" ref="YW84:YW94" si="450">MIN(YV84,YU84)</f>
        <v>6.71</v>
      </c>
      <c r="YX84" s="1049">
        <v>6.77</v>
      </c>
      <c r="YY84" s="37">
        <f t="shared" ref="YY84:YY94" si="451">MIN(YX84,YW84)</f>
        <v>6.71</v>
      </c>
      <c r="YZ84" s="1049">
        <v>6.83</v>
      </c>
      <c r="ZA84" s="37">
        <f t="shared" ref="ZA84:ZA94" si="452">MIN(YZ84,YY84)</f>
        <v>6.71</v>
      </c>
      <c r="ZB84" s="1049">
        <v>6.7</v>
      </c>
      <c r="ZC84" s="37">
        <f t="shared" ref="ZC84:ZC94" si="453">MIN(ZB84,ZA84)</f>
        <v>6.7</v>
      </c>
      <c r="ZD84" s="1049">
        <v>6.77</v>
      </c>
      <c r="ZE84" s="1049">
        <f t="shared" ref="ZE84:ZE94" si="454">MIN(ZD84,ZC84)</f>
        <v>6.7</v>
      </c>
      <c r="ZF84" s="1049"/>
      <c r="ZG84" s="1049">
        <v>6.88</v>
      </c>
      <c r="ZH84" s="1049">
        <f>MIN(ZG84,ZE84)</f>
        <v>6.7</v>
      </c>
      <c r="ZI84" s="1049"/>
      <c r="ZJ84" s="1160">
        <f t="shared" ref="ZJ84" si="455">(ZI84-ZH84)/ZH84</f>
        <v>-1</v>
      </c>
      <c r="ZK84" s="52">
        <v>7.81</v>
      </c>
      <c r="ZL84" s="52">
        <v>7.84</v>
      </c>
      <c r="ZM84" s="52">
        <v>7.84</v>
      </c>
      <c r="ZN84" s="54">
        <v>7.85</v>
      </c>
      <c r="ZO84" s="54">
        <f t="shared" ref="ZO84:ZO94" si="456">MIN(ZN84,ZK84)</f>
        <v>7.81</v>
      </c>
      <c r="ZP84" s="54">
        <v>7.9</v>
      </c>
      <c r="ZQ84" s="54">
        <f t="shared" ref="ZQ84:ZQ94" si="457">MIN(ZP84,ZO84)</f>
        <v>7.81</v>
      </c>
      <c r="ZR84" s="54">
        <v>7.78</v>
      </c>
      <c r="ZS84" s="54">
        <f t="shared" ref="ZS84:ZS94" si="458">MIN(ZR84,ZQ84)</f>
        <v>7.78</v>
      </c>
      <c r="ZT84" s="54">
        <v>7.74</v>
      </c>
      <c r="ZU84" s="54">
        <v>7.82</v>
      </c>
      <c r="ZV84" s="54">
        <f t="shared" ref="ZV84:ZV94" si="459">MIN(ZU84,ZS84)</f>
        <v>7.78</v>
      </c>
      <c r="ZW84" s="54">
        <v>7.97</v>
      </c>
      <c r="ZX84" s="52">
        <v>8.1</v>
      </c>
      <c r="ZY84" s="1049">
        <f t="shared" ref="ZY84:ZY94" si="460">MIN(ZX84,ZV84)</f>
        <v>7.78</v>
      </c>
      <c r="ZZ84" s="37">
        <v>8.08</v>
      </c>
      <c r="AAA84" s="52">
        <v>8.1199999999999992</v>
      </c>
      <c r="AAB84" s="52">
        <f t="shared" ref="AAB84:AAB94" si="461">MIN(AAA84,ZY84)</f>
        <v>7.78</v>
      </c>
      <c r="AAC84" s="58">
        <v>7.82</v>
      </c>
      <c r="AAD84" s="69">
        <f t="shared" ref="AAD84" si="462">MIN(AAC84,AAB84)</f>
        <v>7.78</v>
      </c>
      <c r="AAE84" s="69">
        <v>7.56</v>
      </c>
      <c r="AAF84" s="1160">
        <f t="shared" ref="AAF84" si="463">(AAE84-AAD84)/AAD84</f>
        <v>-2.827763496143967E-2</v>
      </c>
      <c r="AAG84" s="1049"/>
      <c r="AAH84" s="52"/>
      <c r="AAI84" s="52"/>
      <c r="AAJ84" s="52"/>
      <c r="AAK84" s="54">
        <v>6.89</v>
      </c>
      <c r="AAL84" s="1050">
        <v>6.78</v>
      </c>
      <c r="AAM84" s="1050">
        <v>6.9</v>
      </c>
      <c r="AAN84" s="1050">
        <f t="shared" ref="AAN84:AAN94" si="464">AAK84</f>
        <v>6.89</v>
      </c>
      <c r="AAO84" s="1050">
        <v>6.92</v>
      </c>
      <c r="AAP84" s="1050">
        <f t="shared" ref="AAP84:AAP94" si="465">MIN(AAO84,AAN84)</f>
        <v>6.89</v>
      </c>
      <c r="AAQ84" s="1050">
        <v>6.98</v>
      </c>
      <c r="AAR84" s="1050">
        <v>6.92</v>
      </c>
      <c r="AAS84" s="1050">
        <f t="shared" ref="AAS84:AAS94" si="466">MIN(AAR84,AAP84)</f>
        <v>6.89</v>
      </c>
      <c r="AAT84" s="1050">
        <v>6.9</v>
      </c>
      <c r="AAU84" s="46">
        <f t="shared" ref="AAU84:AAU94" si="467">MIN(AAT84,AAS84)</f>
        <v>6.89</v>
      </c>
      <c r="AAV84" s="54"/>
      <c r="AAW84" s="54">
        <v>6.91</v>
      </c>
      <c r="AAX84" s="1050">
        <f t="shared" ref="AAX84:AAX94" si="468">MIN(AAW84,AAU84)</f>
        <v>6.89</v>
      </c>
      <c r="AAY84" s="37">
        <v>6.95</v>
      </c>
      <c r="AAZ84" s="1050">
        <f>MIN(AAY84,AAX84)</f>
        <v>6.89</v>
      </c>
      <c r="ABA84" s="46">
        <v>6.93</v>
      </c>
      <c r="ABB84" s="1652">
        <f t="shared" ref="ABB84:ABB114" si="469">(ABA84-AAZ84)/AAZ84</f>
        <v>5.8055152394775088E-3</v>
      </c>
      <c r="ABC84" s="37">
        <v>5.67</v>
      </c>
      <c r="ABD84" s="37">
        <f t="shared" ref="ABD84:ABD116" si="470">ABC84</f>
        <v>5.67</v>
      </c>
      <c r="ABE84" s="37">
        <v>5.72</v>
      </c>
      <c r="ABF84" s="1652">
        <f t="shared" ref="ABF84:ABF114" si="471">(ABE84-ABD84)/ABD84</f>
        <v>8.8183421516754533E-3</v>
      </c>
      <c r="ABG84" s="37">
        <v>5.85</v>
      </c>
      <c r="ABH84" s="37">
        <f t="shared" ref="ABH84:ABH116" si="472">ABG84</f>
        <v>5.85</v>
      </c>
      <c r="ABI84" s="37">
        <v>5.87</v>
      </c>
      <c r="ABJ84" s="1652">
        <f t="shared" ref="ABJ84:ABJ114" si="473">(ABI84-ABH84)/ABH84</f>
        <v>3.4188034188034982E-3</v>
      </c>
      <c r="ABK84" s="1382">
        <v>5.29</v>
      </c>
      <c r="ABL84" s="1049">
        <f t="shared" ref="ABL84:ABL116" si="474">ABK84</f>
        <v>5.29</v>
      </c>
      <c r="ABM84" s="37">
        <v>5.33</v>
      </c>
      <c r="ABN84" s="1652">
        <f t="shared" ref="ABN84:ABN114" si="475">(ABM84-ABL84)/ABL84</f>
        <v>7.5614366729678702E-3</v>
      </c>
      <c r="ABO84" s="621" t="s">
        <v>2930</v>
      </c>
      <c r="ABP84" s="37"/>
      <c r="ABQ84" s="40"/>
      <c r="ABR84" s="36" t="str">
        <f t="shared" ref="ABR84:ABR94" si="476">IF(ISBLANK(AZ84),"4.Blocker/Not Executed",IF(AND(AZ84&lt;=0%),"1. Better than baseline ",IF(AND(AZ84&lt;=10%,AZ84&gt;=0%),"2. Within 10% deviation from baseline",IF(AND(AZ84&gt;=10%),"3. Missing baseline"))))</f>
        <v xml:space="preserve">1. Better than baseline </v>
      </c>
      <c r="ABS84" s="36" t="str">
        <f t="shared" ref="ABS84:ABS94" si="477">IF(ISBLANK(BU84),"4.Blocker/Not Executed",IF(AND(BU84&lt;=0%),"1. Better than baseline ",IF(AND(BU84&lt;=10%,BU84&gt;=0%),"2. Within 10% deviation from baseline",IF(AND(BU84&gt;=10%),"3. Missing baseline"))))</f>
        <v>4.Blocker/Not Executed</v>
      </c>
      <c r="ABT84" s="36" t="str">
        <f t="shared" ref="ABT84:ABT94" si="478">IF(ISBLANK(DP84),"4.Blocker/Not Executed",IF(AND(DP84&lt;=0%),"1. Better than baseline ",IF(AND(DP84&lt;=10%,DP84&gt;=0%),"2. Within 10% deviation from baseline",IF(AND(DP84&gt;=10%),"3. Missing baseline"))))</f>
        <v>2. Within 10% deviation from baseline</v>
      </c>
      <c r="ABU84" s="36" t="str">
        <f t="shared" ref="ABU84:ABU94" si="479">IF(ISBLANK(FF84),"4.Blocker/Not Executed",IF(AND(FF84&lt;=0%),"1. Better than baseline ",IF(AND(FF84&lt;=10%,FF84&gt;=0%),"2. Within 10% deviation from baseline",IF(AND(FF84&gt;=10%),"3. Missing baseline"))))</f>
        <v>2. Within 10% deviation from baseline</v>
      </c>
      <c r="ABV84" s="40" t="str">
        <f t="shared" ref="ABV84:ABV94" si="480">IF(ISBLANK(HK84),"4.Blocker/Not Executed",IF(AND(HK84&lt;=0%),"1. Better than baseline ",IF(AND(HK84&lt;=10%,HK84&gt;=0%),"2. Within 10% deviation from baseline",IF(AND(HK84&gt;=10%),"3. Missing baseline"))))</f>
        <v xml:space="preserve">1. Better than baseline </v>
      </c>
      <c r="ABW84" s="40" t="str">
        <f t="shared" ref="ABW84:ABW94" si="481">IF(ISBLANK(KM84),"4.Blocker/Not Executed",IF(AND(KM84&lt;=0%),"1. Better than baseline ",IF(AND(KM84&lt;=10%,KM84&gt;=0%),"2. Within 10% deviation from baseline",IF(AND(KM84&gt;=10%),"3. Missing baseline"))))</f>
        <v xml:space="preserve">1. Better than baseline </v>
      </c>
      <c r="ABX84" s="40" t="str">
        <f t="shared" ref="ABX84:ABX94" si="482">IF(ISBLANK(NH84),"4.Blocker/Not Executed",IF(AND(NH84&lt;=0%),"1. Better than baseline ",IF(AND(NH84&lt;=10%,NH84&gt;=0%),"2. Within 10% deviation from baseline",IF(AND(NH84&gt;=10%),"3. Missing baseline"))))</f>
        <v xml:space="preserve">1. Better than baseline </v>
      </c>
      <c r="ABY84" s="40" t="str">
        <f t="shared" ref="ABY84:ABY94" si="483">IF(ISBLANK(QK84),"4.Blocker/Not Executed",IF(AND(QK84&lt;=0%),"1. Better than baseline ",IF(AND(QK84&lt;=10%,QK84&gt;=0%),"2. Within 10% deviation from baseline",IF(AND(QK84&gt;=10%),"3. Missing baseline"))))</f>
        <v xml:space="preserve">1. Better than baseline </v>
      </c>
      <c r="ABZ84" s="40" t="str">
        <f t="shared" ref="ABZ84:ABZ94" si="484">IF(ISBLANK(SR84),"4.Blocker/Not Executed",IF(AND(SR84&lt;=0%),"1. Better than baseline ",IF(AND(SR84&lt;=10%,SR84&gt;=0%),"2. Within 10% deviation from baseline",IF(AND(SR84&gt;=10%),"3. Missing baseline"))))</f>
        <v>2. Within 10% deviation from baseline</v>
      </c>
      <c r="ACA84" s="40" t="str">
        <f t="shared" ref="ACA84:ACA94" si="485">IF(ISBLANK(UO84),"4.Blocker/Not Executed",IF(AND(UO84&lt;=0%),"1. Better than baseline ",IF(AND(UO84&lt;=10%,UO84&gt;=0%),"2. Within 10% deviation from baseline",IF(AND(UO84&gt;=10%),"3. Missing baseline"))))</f>
        <v>3. Missing baseline</v>
      </c>
      <c r="ACB84" s="40" t="str">
        <f t="shared" ref="ACB84:ACB94" si="486">IF(ISBLANK(XP84),"4.Blocker/Not Executed",IF(AND(XP84&lt;=0%),"1. Better than baseline ",IF(AND(XP84&lt;=10%,XP84&gt;=0%),"2. Within 10% deviation from baseline",IF(AND(XP84&gt;=10%),"3. Missing baseline"))))</f>
        <v>2. Within 10% deviation from baseline</v>
      </c>
      <c r="ACC84" s="37" t="str">
        <f t="shared" ref="ACC84:ACC94" si="487">IF(ISBLANK(YO84),"4.Blocker/Not Executed",IF(AND(YO84&lt;=0%),"1. Better than baseline ",IF(AND(YO84&lt;=10%,YO84&gt;=0%),"2. Within 10% deviation from baseline",IF(AND(YO84&gt;=10%),"3. Missing baseline"))))</f>
        <v>2. Within 10% deviation from baseline</v>
      </c>
      <c r="ACD84" s="37" t="str">
        <f t="shared" ref="ACD84:ACD94" si="488">IF(ISBLANK(ZJ84),"4.Blocker/Not Executed",IF(AND(ZJ84&lt;=0%),"1. Better than baseline ",IF(AND(ZJ84&lt;=10%,ZJ84&gt;=0%),"2. Within 10% deviation from baseline",IF(AND(ZJ84&gt;=10%),"3. Missing baseline"))))</f>
        <v xml:space="preserve">1. Better than baseline </v>
      </c>
      <c r="ACE84" s="37" t="str">
        <f t="shared" ref="ACE84:ACE94" si="489">IF(ISBLANK(AAF84),"4.Blocker/Not Executed",IF(AND(AAF84&lt;=0%),"1. Better than baseline ",IF(AND(AAF84&lt;=10%,AAF84&gt;=0%),"2. Within 10% deviation from baseline",IF(AND(AAF84&gt;=10%),"3. Missing baseline"))))</f>
        <v xml:space="preserve">1. Better than baseline </v>
      </c>
      <c r="ACF84" s="37" t="str">
        <f t="shared" ref="ACF84:ACF94" si="490">IF(ISBLANK(ABB83),"4.Blocker/Not Executed",IF(AND(ABB83&lt;=0%),"1. Better than baseline ",IF(AND(ABB83&lt;=10%,ABB83&gt;=0%),"2. Within 10% deviation from baseline",IF(AND(ABB83&gt;=10%),"3. Missing baseline"))))</f>
        <v>3. Missing baseline</v>
      </c>
    </row>
    <row r="85" spans="1:760" ht="44" thickBot="1" x14ac:dyDescent="0.4">
      <c r="A85" s="1694">
        <v>77</v>
      </c>
      <c r="B85" s="38" t="s">
        <v>19</v>
      </c>
      <c r="C85" s="38" t="s">
        <v>1254</v>
      </c>
      <c r="D85" s="38" t="s">
        <v>2307</v>
      </c>
      <c r="E85" s="38" t="s">
        <v>2307</v>
      </c>
      <c r="F85" s="38" t="s">
        <v>2928</v>
      </c>
      <c r="G85" s="38" t="s">
        <v>2931</v>
      </c>
      <c r="H85" s="29"/>
      <c r="I85" s="29"/>
      <c r="J85" s="29"/>
      <c r="K85" s="29"/>
      <c r="L85" s="29"/>
      <c r="M85" s="29"/>
      <c r="N85" s="29"/>
      <c r="O85" s="29"/>
      <c r="P85" s="29"/>
      <c r="Q85" s="29"/>
      <c r="R85" s="29"/>
      <c r="S85" s="29"/>
      <c r="T85" s="29"/>
      <c r="U85" s="29"/>
      <c r="V85" s="29"/>
      <c r="W85" s="29"/>
      <c r="X85" s="29"/>
      <c r="Y85" s="29"/>
      <c r="Z85" s="29"/>
      <c r="AA85" s="29"/>
      <c r="AB85" s="29"/>
      <c r="AC85" s="29"/>
      <c r="AD85" s="29"/>
      <c r="AE85" s="29"/>
      <c r="AF85" s="29"/>
      <c r="AG85" s="29"/>
      <c r="AH85" s="29"/>
      <c r="AI85" s="29"/>
      <c r="AJ85" s="29"/>
      <c r="AK85" s="29"/>
      <c r="AL85" s="29"/>
      <c r="AM85" s="29"/>
      <c r="AN85" s="29"/>
      <c r="AO85" s="29"/>
      <c r="AP85" s="29"/>
      <c r="AQ85" s="29"/>
      <c r="AR85" s="55">
        <v>2.85</v>
      </c>
      <c r="AS85" s="55"/>
      <c r="AT85" s="55">
        <v>2.9</v>
      </c>
      <c r="AU85" s="36"/>
      <c r="AV85" s="36">
        <f t="shared" si="332"/>
        <v>2.85</v>
      </c>
      <c r="AW85" s="59">
        <v>3.01</v>
      </c>
      <c r="AX85" s="27">
        <f t="shared" si="333"/>
        <v>2.85</v>
      </c>
      <c r="AY85" s="55"/>
      <c r="AZ85" s="1592">
        <f t="shared" si="334"/>
        <v>-1</v>
      </c>
      <c r="BA85" s="64"/>
      <c r="BB85" s="64"/>
      <c r="BC85" s="64"/>
      <c r="BD85" s="64"/>
      <c r="BE85" s="64"/>
      <c r="BF85" s="64"/>
      <c r="BG85" s="64"/>
      <c r="BH85" s="64"/>
      <c r="BI85" s="64"/>
      <c r="BJ85" s="64"/>
      <c r="BK85" s="64"/>
      <c r="BL85" s="64"/>
      <c r="BM85" s="64"/>
      <c r="BN85" s="64"/>
      <c r="BO85" s="64"/>
      <c r="BP85" s="64"/>
      <c r="BQ85" s="64"/>
      <c r="BR85" s="64"/>
      <c r="BS85" s="64"/>
      <c r="BT85" s="64"/>
      <c r="BU85" s="64"/>
      <c r="BV85" s="64"/>
      <c r="BW85" s="64"/>
      <c r="BX85" s="64"/>
      <c r="BY85" s="64"/>
      <c r="BZ85" s="64"/>
      <c r="CA85" s="64"/>
      <c r="CB85" s="64"/>
      <c r="CC85" s="64"/>
      <c r="CD85" s="64"/>
      <c r="CE85" s="64"/>
      <c r="CF85" s="64"/>
      <c r="CG85" s="64"/>
      <c r="CH85" s="64"/>
      <c r="CI85" s="64"/>
      <c r="CJ85" s="64"/>
      <c r="CK85" s="64"/>
      <c r="CL85" s="64"/>
      <c r="CM85" s="64"/>
      <c r="CN85" s="64"/>
      <c r="CO85" s="64"/>
      <c r="CP85" s="64"/>
      <c r="CQ85" s="64"/>
      <c r="CR85" s="64"/>
      <c r="CS85" s="64"/>
      <c r="CT85" s="64"/>
      <c r="CU85" s="64"/>
      <c r="CV85" s="64"/>
      <c r="CW85" s="64"/>
      <c r="CX85" s="64"/>
      <c r="CY85" s="64"/>
      <c r="CZ85" s="64"/>
      <c r="DA85" s="64"/>
      <c r="DB85" s="64"/>
      <c r="DC85" s="64"/>
      <c r="DD85" s="64"/>
      <c r="DE85" s="64"/>
      <c r="DF85" s="64"/>
      <c r="DG85" s="64">
        <v>3.12</v>
      </c>
      <c r="DH85" s="64"/>
      <c r="DI85" s="64"/>
      <c r="DJ85" s="64">
        <f t="shared" si="335"/>
        <v>3.12</v>
      </c>
      <c r="DK85" s="64">
        <v>3.31</v>
      </c>
      <c r="DL85" s="913">
        <v>3.31</v>
      </c>
      <c r="DM85" s="53">
        <f t="shared" si="336"/>
        <v>3.12</v>
      </c>
      <c r="DN85" s="55">
        <v>3.2</v>
      </c>
      <c r="DO85" s="64">
        <v>3.33</v>
      </c>
      <c r="DP85" s="380">
        <f t="shared" si="337"/>
        <v>6.7307692307692291E-2</v>
      </c>
      <c r="DQ85" s="64"/>
      <c r="DR85" s="64"/>
      <c r="DS85" s="64"/>
      <c r="DT85" s="64"/>
      <c r="DU85" s="64"/>
      <c r="DV85" s="64"/>
      <c r="DW85" s="64"/>
      <c r="DX85" s="64"/>
      <c r="DY85" s="64"/>
      <c r="DZ85" s="64"/>
      <c r="EA85" s="64"/>
      <c r="EB85" s="64"/>
      <c r="EC85" s="64"/>
      <c r="ED85" s="64"/>
      <c r="EE85" s="64"/>
      <c r="EF85" s="64"/>
      <c r="EG85" s="64"/>
      <c r="EH85" s="64"/>
      <c r="EI85" s="64"/>
      <c r="EJ85" s="64"/>
      <c r="EK85" s="64"/>
      <c r="EL85" s="64"/>
      <c r="EM85" s="64"/>
      <c r="EN85" s="64"/>
      <c r="EO85" s="64"/>
      <c r="EP85" s="64"/>
      <c r="EQ85" s="64"/>
      <c r="ER85" s="64"/>
      <c r="ES85" s="64"/>
      <c r="ET85" s="64"/>
      <c r="EU85" s="64"/>
      <c r="EV85" s="64"/>
      <c r="EW85" s="64">
        <v>3.03</v>
      </c>
      <c r="EX85" s="64"/>
      <c r="EY85" s="64">
        <v>3.17</v>
      </c>
      <c r="EZ85" s="64">
        <f t="shared" si="338"/>
        <v>3.03</v>
      </c>
      <c r="FA85" s="64">
        <v>3.28</v>
      </c>
      <c r="FB85" s="64">
        <v>3.27</v>
      </c>
      <c r="FC85" s="913">
        <f t="shared" si="339"/>
        <v>3.03</v>
      </c>
      <c r="FD85" s="55">
        <v>3</v>
      </c>
      <c r="FE85" s="55">
        <v>3.14</v>
      </c>
      <c r="FF85" s="380">
        <f t="shared" si="340"/>
        <v>3.630363036303641E-2</v>
      </c>
      <c r="FG85" s="64"/>
      <c r="FH85" s="64"/>
      <c r="FI85" s="64"/>
      <c r="FJ85" s="64"/>
      <c r="FK85" s="64"/>
      <c r="FL85" s="64"/>
      <c r="FM85" s="64"/>
      <c r="FN85" s="64"/>
      <c r="FO85" s="64"/>
      <c r="FP85" s="64"/>
      <c r="FQ85" s="64"/>
      <c r="FR85" s="64"/>
      <c r="FS85" s="64"/>
      <c r="FT85" s="64"/>
      <c r="FU85" s="64"/>
      <c r="FV85" s="64"/>
      <c r="FW85" s="64"/>
      <c r="FX85" s="64"/>
      <c r="FY85" s="64"/>
      <c r="FZ85" s="64"/>
      <c r="GA85" s="64"/>
      <c r="GB85" s="64"/>
      <c r="GC85" s="64"/>
      <c r="GD85" s="64"/>
      <c r="GE85" s="64"/>
      <c r="GF85" s="64"/>
      <c r="GG85" s="64"/>
      <c r="GH85" s="64"/>
      <c r="GI85" s="64"/>
      <c r="GJ85" s="64"/>
      <c r="GK85" s="64"/>
      <c r="GL85" s="64"/>
      <c r="GM85" s="64"/>
      <c r="GN85" s="64"/>
      <c r="GO85" s="64"/>
      <c r="GP85" s="64"/>
      <c r="GQ85" s="64"/>
      <c r="GR85" s="64"/>
      <c r="GS85" s="64"/>
      <c r="GT85" s="64"/>
      <c r="GU85" s="64"/>
      <c r="GV85" s="64"/>
      <c r="GW85" s="64">
        <v>3.1</v>
      </c>
      <c r="GX85" s="64"/>
      <c r="GY85" s="64"/>
      <c r="GZ85" s="913">
        <f t="shared" si="341"/>
        <v>3.1</v>
      </c>
      <c r="HA85" s="64">
        <v>3.35</v>
      </c>
      <c r="HB85" s="913">
        <v>3.15</v>
      </c>
      <c r="HC85" s="53">
        <f t="shared" si="342"/>
        <v>3.1</v>
      </c>
      <c r="HD85" s="55">
        <v>3.34</v>
      </c>
      <c r="HE85" s="64">
        <v>3.25</v>
      </c>
      <c r="HF85" s="55">
        <f t="shared" si="343"/>
        <v>3.1</v>
      </c>
      <c r="HG85" s="64">
        <v>2.99</v>
      </c>
      <c r="HH85" s="55">
        <v>3.12</v>
      </c>
      <c r="HI85" s="55">
        <f t="shared" si="344"/>
        <v>2.99</v>
      </c>
      <c r="HJ85" s="55"/>
      <c r="HK85" s="380">
        <f t="shared" si="345"/>
        <v>-1</v>
      </c>
      <c r="HS85" s="64"/>
      <c r="HT85" s="64"/>
      <c r="HU85" s="64"/>
      <c r="HV85" s="64"/>
      <c r="HW85" s="64"/>
      <c r="HX85" s="64"/>
      <c r="HY85" s="64"/>
      <c r="HZ85" s="64"/>
      <c r="IA85" s="64"/>
      <c r="IB85" s="64"/>
      <c r="IC85" s="64"/>
      <c r="ID85" s="64"/>
      <c r="IE85" s="64"/>
      <c r="IF85" s="64"/>
      <c r="IG85" s="64"/>
      <c r="IH85" s="64"/>
      <c r="II85" s="64"/>
      <c r="IJ85" s="64"/>
      <c r="IK85" s="64"/>
      <c r="IL85" s="64"/>
      <c r="IM85" s="64"/>
      <c r="IN85" s="64"/>
      <c r="IO85" s="64"/>
      <c r="IP85" s="64"/>
      <c r="IQ85" s="64"/>
      <c r="IR85" s="64"/>
      <c r="IS85" s="64"/>
      <c r="IT85" s="64"/>
      <c r="IU85" s="64"/>
      <c r="IV85" s="64"/>
      <c r="IW85" s="64"/>
      <c r="IX85" s="64"/>
      <c r="IY85" s="64"/>
      <c r="IZ85" s="64"/>
      <c r="JA85" s="64"/>
      <c r="JB85" s="64"/>
      <c r="JC85" s="64">
        <v>3.33</v>
      </c>
      <c r="JD85" s="64"/>
      <c r="JE85" s="64">
        <v>3.34</v>
      </c>
      <c r="JF85" s="64"/>
      <c r="JG85" s="64">
        <f t="shared" si="346"/>
        <v>3.33</v>
      </c>
      <c r="JH85" s="64">
        <v>3.38</v>
      </c>
      <c r="JI85" s="53">
        <f t="shared" si="347"/>
        <v>3.33</v>
      </c>
      <c r="JJ85" s="913">
        <v>3.38</v>
      </c>
      <c r="JK85" s="55">
        <v>3.31</v>
      </c>
      <c r="JL85" s="55">
        <f t="shared" si="348"/>
        <v>3.31</v>
      </c>
      <c r="JM85" s="55">
        <v>3.32</v>
      </c>
      <c r="JN85" s="55">
        <v>3.45</v>
      </c>
      <c r="JO85" s="55">
        <f t="shared" si="349"/>
        <v>3.31</v>
      </c>
      <c r="JP85" s="55">
        <v>3.34</v>
      </c>
      <c r="JQ85" s="55">
        <f t="shared" si="350"/>
        <v>3.31</v>
      </c>
      <c r="JR85" s="55">
        <v>3.39</v>
      </c>
      <c r="JS85" s="38">
        <v>3.37</v>
      </c>
      <c r="JT85" s="55">
        <f t="shared" si="351"/>
        <v>3.31</v>
      </c>
      <c r="JU85" s="55">
        <v>3.43</v>
      </c>
      <c r="JV85" s="38">
        <v>3.39</v>
      </c>
      <c r="JW85" s="55">
        <f t="shared" si="352"/>
        <v>3.31</v>
      </c>
      <c r="JX85" s="55"/>
      <c r="JY85" s="38">
        <v>3.39</v>
      </c>
      <c r="JZ85" s="55">
        <f t="shared" si="353"/>
        <v>3.31</v>
      </c>
      <c r="KA85" s="55">
        <v>3.31</v>
      </c>
      <c r="KB85" s="38">
        <v>3.47</v>
      </c>
      <c r="KC85" s="55">
        <f t="shared" si="354"/>
        <v>3.31</v>
      </c>
      <c r="KD85" s="55">
        <v>3.5</v>
      </c>
      <c r="KE85" s="38">
        <v>3.6</v>
      </c>
      <c r="KF85" s="38">
        <f t="shared" si="355"/>
        <v>3.31</v>
      </c>
      <c r="KG85" s="38">
        <v>3.41</v>
      </c>
      <c r="KH85" s="38">
        <f t="shared" si="356"/>
        <v>3.31</v>
      </c>
      <c r="KI85" s="38">
        <v>3.45</v>
      </c>
      <c r="KJ85" s="38">
        <v>3.43</v>
      </c>
      <c r="KK85" s="38">
        <f t="shared" si="357"/>
        <v>3.31</v>
      </c>
      <c r="KL85" s="38"/>
      <c r="KM85" s="380">
        <f t="shared" si="358"/>
        <v>-1</v>
      </c>
      <c r="KN85" s="64"/>
      <c r="KO85" s="64"/>
      <c r="KP85" s="64"/>
      <c r="KQ85" s="64"/>
      <c r="KR85" s="64"/>
      <c r="KS85" s="64"/>
      <c r="KT85" s="64"/>
      <c r="KU85" s="64"/>
      <c r="KV85" s="64"/>
      <c r="KW85" s="64"/>
      <c r="KX85" s="64"/>
      <c r="KY85" s="64"/>
      <c r="KZ85" s="64"/>
      <c r="LA85" s="64"/>
      <c r="LB85" s="64"/>
      <c r="LC85" s="64"/>
      <c r="LD85" s="64"/>
      <c r="LE85" s="64"/>
      <c r="LF85" s="64"/>
      <c r="LG85" s="64"/>
      <c r="LH85" s="64"/>
      <c r="LI85" s="64"/>
      <c r="LJ85" s="64"/>
      <c r="LK85" s="64"/>
      <c r="LL85" s="64"/>
      <c r="LM85" s="64"/>
      <c r="LN85" s="64"/>
      <c r="LO85" s="64"/>
      <c r="LP85" s="64"/>
      <c r="LQ85" s="64"/>
      <c r="LR85" s="64"/>
      <c r="LS85" s="64"/>
      <c r="LT85" s="64"/>
      <c r="LU85" s="64"/>
      <c r="LV85" s="64"/>
      <c r="LW85" s="64">
        <v>2.99</v>
      </c>
      <c r="LX85" s="64"/>
      <c r="LY85" s="64"/>
      <c r="LZ85" s="64">
        <f t="shared" si="359"/>
        <v>2.99</v>
      </c>
      <c r="MA85" s="64">
        <v>3.1</v>
      </c>
      <c r="MB85" s="64">
        <v>3.1</v>
      </c>
      <c r="MC85" s="53">
        <f t="shared" si="360"/>
        <v>2.99</v>
      </c>
      <c r="MD85" s="913">
        <v>2.89</v>
      </c>
      <c r="ME85" s="913">
        <v>2.95</v>
      </c>
      <c r="MF85" s="55">
        <v>2.92</v>
      </c>
      <c r="MG85" s="55">
        <f t="shared" si="361"/>
        <v>2.89</v>
      </c>
      <c r="MH85" s="64">
        <v>2.8</v>
      </c>
      <c r="MI85" s="55">
        <v>3</v>
      </c>
      <c r="MJ85" s="55">
        <f t="shared" si="362"/>
        <v>2.89</v>
      </c>
      <c r="MK85" s="55">
        <v>3.06</v>
      </c>
      <c r="ML85" s="55">
        <f t="shared" si="363"/>
        <v>2.89</v>
      </c>
      <c r="MM85" s="55">
        <v>2.95</v>
      </c>
      <c r="MN85" s="38">
        <v>3.01</v>
      </c>
      <c r="MO85" s="55">
        <f t="shared" si="364"/>
        <v>2.89</v>
      </c>
      <c r="MP85" s="55">
        <v>3.01</v>
      </c>
      <c r="MQ85" s="38">
        <v>3.04</v>
      </c>
      <c r="MR85" s="55">
        <f t="shared" si="365"/>
        <v>2.89</v>
      </c>
      <c r="MS85" s="55">
        <v>2.96</v>
      </c>
      <c r="MT85" s="38">
        <v>3.05</v>
      </c>
      <c r="MU85" s="55">
        <f t="shared" si="366"/>
        <v>2.89</v>
      </c>
      <c r="MV85" s="55">
        <v>3.11</v>
      </c>
      <c r="MW85" s="38">
        <v>2.99</v>
      </c>
      <c r="MX85" s="55">
        <f t="shared" si="367"/>
        <v>2.89</v>
      </c>
      <c r="MY85" s="55">
        <v>2.9</v>
      </c>
      <c r="MZ85" s="38">
        <v>3.2</v>
      </c>
      <c r="NA85" s="38">
        <f t="shared" si="368"/>
        <v>2.89</v>
      </c>
      <c r="NB85" s="38">
        <v>2.96</v>
      </c>
      <c r="NC85" s="38">
        <v>3.24</v>
      </c>
      <c r="ND85" s="38">
        <f t="shared" si="369"/>
        <v>2.89</v>
      </c>
      <c r="NE85" s="38">
        <v>3.24</v>
      </c>
      <c r="NF85" s="38">
        <f t="shared" si="370"/>
        <v>2.89</v>
      </c>
      <c r="NG85" s="38"/>
      <c r="NH85" s="380">
        <f t="shared" si="371"/>
        <v>-1</v>
      </c>
      <c r="NI85" s="64"/>
      <c r="NJ85" s="64"/>
      <c r="NK85" s="64"/>
      <c r="NL85" s="64"/>
      <c r="NM85" s="64"/>
      <c r="NN85" s="64"/>
      <c r="NO85" s="64"/>
      <c r="NP85" s="64"/>
      <c r="NQ85" s="64"/>
      <c r="NR85" s="64"/>
      <c r="NS85" s="64"/>
      <c r="NT85" s="64"/>
      <c r="NU85" s="64"/>
      <c r="NV85" s="64"/>
      <c r="NW85" s="64"/>
      <c r="NX85" s="64"/>
      <c r="NY85" s="64"/>
      <c r="NZ85" s="64"/>
      <c r="OA85" s="64"/>
      <c r="OB85" s="64"/>
      <c r="OC85" s="64"/>
      <c r="OD85" s="64"/>
      <c r="OE85" s="64"/>
      <c r="OF85" s="64"/>
      <c r="OG85" s="64"/>
      <c r="OH85" s="64"/>
      <c r="OI85" s="64"/>
      <c r="OJ85" s="64"/>
      <c r="OK85" s="64"/>
      <c r="OL85" s="64"/>
      <c r="OM85" s="64"/>
      <c r="ON85" s="64"/>
      <c r="OO85" s="64"/>
      <c r="OP85" s="64"/>
      <c r="OQ85" s="64"/>
      <c r="OR85" s="64"/>
      <c r="OS85" s="64">
        <v>3.12</v>
      </c>
      <c r="OT85" s="64"/>
      <c r="OU85" s="64">
        <v>3.2</v>
      </c>
      <c r="OV85" s="64"/>
      <c r="OW85" s="64">
        <f t="shared" si="372"/>
        <v>3.12</v>
      </c>
      <c r="OX85" s="64">
        <v>3.09</v>
      </c>
      <c r="OY85" s="53">
        <f t="shared" si="373"/>
        <v>3.09</v>
      </c>
      <c r="OZ85" s="64">
        <v>3.32</v>
      </c>
      <c r="PA85" s="55">
        <f t="shared" si="374"/>
        <v>3.09</v>
      </c>
      <c r="PB85" s="64">
        <v>3.14</v>
      </c>
      <c r="PC85" s="55">
        <v>3.2</v>
      </c>
      <c r="PD85" s="55">
        <f t="shared" si="375"/>
        <v>3.09</v>
      </c>
      <c r="PE85" s="55">
        <v>3.23</v>
      </c>
      <c r="PF85" s="55">
        <f t="shared" si="376"/>
        <v>3.09</v>
      </c>
      <c r="PG85" s="55">
        <v>3.22</v>
      </c>
      <c r="PH85" s="38">
        <v>3.15</v>
      </c>
      <c r="PI85" s="55">
        <f t="shared" si="377"/>
        <v>3.09</v>
      </c>
      <c r="PJ85" s="55">
        <v>3.18</v>
      </c>
      <c r="PK85" s="38">
        <v>3.27</v>
      </c>
      <c r="PL85" s="55">
        <f t="shared" si="378"/>
        <v>3.09</v>
      </c>
      <c r="PM85" s="55">
        <v>3.37</v>
      </c>
      <c r="PN85" s="38">
        <v>3.3</v>
      </c>
      <c r="PO85" s="55">
        <f t="shared" si="379"/>
        <v>3.09</v>
      </c>
      <c r="PP85" s="55">
        <v>3.3420000000000001</v>
      </c>
      <c r="PQ85" s="55">
        <v>3.26</v>
      </c>
      <c r="PR85" s="55">
        <f t="shared" si="380"/>
        <v>3.09</v>
      </c>
      <c r="PS85" s="55">
        <v>3.11</v>
      </c>
      <c r="PT85" s="38">
        <v>3.1</v>
      </c>
      <c r="PU85" s="38">
        <f t="shared" si="381"/>
        <v>3.09</v>
      </c>
      <c r="PV85" s="38">
        <v>3.1</v>
      </c>
      <c r="PW85" s="38">
        <v>3.1</v>
      </c>
      <c r="PX85" s="38">
        <f t="shared" si="382"/>
        <v>3.09</v>
      </c>
      <c r="PY85" s="38">
        <v>3.23</v>
      </c>
      <c r="PZ85" s="38">
        <v>3.09</v>
      </c>
      <c r="QA85" s="38">
        <f t="shared" si="383"/>
        <v>3.09</v>
      </c>
      <c r="QB85" s="38">
        <v>3.12</v>
      </c>
      <c r="QC85" s="38">
        <v>3.35</v>
      </c>
      <c r="QD85" s="38">
        <f t="shared" si="384"/>
        <v>3.09</v>
      </c>
      <c r="QE85" s="38">
        <v>3.13</v>
      </c>
      <c r="QF85" s="38">
        <v>3.32</v>
      </c>
      <c r="QG85" s="38">
        <f t="shared" si="385"/>
        <v>3.09</v>
      </c>
      <c r="QH85" s="38">
        <v>3.13</v>
      </c>
      <c r="QI85" s="38">
        <f t="shared" si="386"/>
        <v>3.09</v>
      </c>
      <c r="QJ85" s="38"/>
      <c r="QK85" s="380">
        <f t="shared" si="387"/>
        <v>-1</v>
      </c>
      <c r="QL85" s="64"/>
      <c r="QM85" s="64"/>
      <c r="QN85" s="64"/>
      <c r="QO85" s="64"/>
      <c r="QP85" s="64"/>
      <c r="QQ85" s="64"/>
      <c r="QR85" s="64"/>
      <c r="QS85" s="64"/>
      <c r="QT85" s="64"/>
      <c r="QU85" s="64">
        <v>3.07</v>
      </c>
      <c r="QV85" s="64"/>
      <c r="QW85" s="64">
        <v>2.33</v>
      </c>
      <c r="QX85" s="64"/>
      <c r="QY85" s="64">
        <f t="shared" si="388"/>
        <v>3.07</v>
      </c>
      <c r="QZ85" s="64">
        <v>3.08</v>
      </c>
      <c r="RA85" s="55">
        <f t="shared" si="389"/>
        <v>3.07</v>
      </c>
      <c r="RB85" s="55">
        <v>3.12</v>
      </c>
      <c r="RC85" s="55">
        <f t="shared" si="390"/>
        <v>3.07</v>
      </c>
      <c r="RD85" s="55">
        <v>3.15</v>
      </c>
      <c r="RE85" s="55">
        <v>3.09</v>
      </c>
      <c r="RF85" s="55">
        <f t="shared" si="391"/>
        <v>3.07</v>
      </c>
      <c r="RG85" s="55">
        <v>3.22</v>
      </c>
      <c r="RH85" s="38">
        <v>3.2</v>
      </c>
      <c r="RI85" s="55">
        <f t="shared" si="392"/>
        <v>3.07</v>
      </c>
      <c r="RJ85" s="55">
        <v>3.25</v>
      </c>
      <c r="RK85" s="38">
        <v>3.16</v>
      </c>
      <c r="RL85" s="55">
        <f t="shared" si="393"/>
        <v>3.07</v>
      </c>
      <c r="RM85" s="55">
        <v>3.17</v>
      </c>
      <c r="RN85" s="38">
        <v>3.1</v>
      </c>
      <c r="RO85" s="55">
        <f t="shared" si="394"/>
        <v>3.07</v>
      </c>
      <c r="RP85" s="38">
        <v>3.09</v>
      </c>
      <c r="RQ85" s="38">
        <f t="shared" si="395"/>
        <v>3.07</v>
      </c>
      <c r="RR85" s="38">
        <v>3.33</v>
      </c>
      <c r="RS85" s="38">
        <v>3.11</v>
      </c>
      <c r="RT85" s="38">
        <f t="shared" si="396"/>
        <v>3.07</v>
      </c>
      <c r="RU85" s="38">
        <v>3.13</v>
      </c>
      <c r="RV85" s="38">
        <v>3.31</v>
      </c>
      <c r="RW85" s="38">
        <f t="shared" si="397"/>
        <v>3.07</v>
      </c>
      <c r="RX85" s="38">
        <v>3.18</v>
      </c>
      <c r="RY85" s="38">
        <f t="shared" si="398"/>
        <v>3.07</v>
      </c>
      <c r="RZ85" s="38">
        <v>3.09</v>
      </c>
      <c r="SA85" s="38">
        <v>3.13</v>
      </c>
      <c r="SB85" s="38">
        <f t="shared" si="399"/>
        <v>3.07</v>
      </c>
      <c r="SC85" s="38">
        <v>3.2</v>
      </c>
      <c r="SD85" s="38">
        <v>3.15</v>
      </c>
      <c r="SE85" s="38">
        <f t="shared" si="400"/>
        <v>3.07</v>
      </c>
      <c r="SF85" s="38">
        <v>3.09</v>
      </c>
      <c r="SG85" s="38">
        <v>3.06</v>
      </c>
      <c r="SH85" s="38">
        <f t="shared" si="401"/>
        <v>3.06</v>
      </c>
      <c r="SI85" s="38">
        <v>3.2</v>
      </c>
      <c r="SJ85" s="38">
        <v>3.1120000000000001</v>
      </c>
      <c r="SK85" s="38">
        <f t="shared" si="402"/>
        <v>3.06</v>
      </c>
      <c r="SL85" s="38">
        <v>3.11</v>
      </c>
      <c r="SM85" s="38">
        <f t="shared" si="403"/>
        <v>3.06</v>
      </c>
      <c r="SN85" s="38">
        <v>3.16</v>
      </c>
      <c r="SO85" s="37">
        <v>3.14</v>
      </c>
      <c r="SP85" s="38">
        <f t="shared" ref="SP85:SP116" si="491">MIN(SO85,SM85)</f>
        <v>3.06</v>
      </c>
      <c r="SQ85" s="38">
        <v>3.23</v>
      </c>
      <c r="SR85" s="380">
        <f t="shared" ref="SR85:SR114" si="492">(SQ85-SP85)/SP85</f>
        <v>5.5555555555555532E-2</v>
      </c>
      <c r="SS85" s="1148">
        <v>2.99</v>
      </c>
      <c r="ST85" s="64">
        <v>3.07</v>
      </c>
      <c r="SU85" s="53">
        <f t="shared" si="405"/>
        <v>2.99</v>
      </c>
      <c r="SV85" s="58">
        <v>3.08</v>
      </c>
      <c r="SW85" s="59">
        <v>3.05</v>
      </c>
      <c r="SX85" s="55">
        <f t="shared" si="406"/>
        <v>2.99</v>
      </c>
      <c r="SY85" s="59">
        <v>3.02</v>
      </c>
      <c r="SZ85" s="55">
        <v>3.05</v>
      </c>
      <c r="TA85" s="55">
        <f t="shared" si="407"/>
        <v>2.99</v>
      </c>
      <c r="TB85" s="55">
        <v>3.02</v>
      </c>
      <c r="TC85" s="55">
        <f t="shared" si="408"/>
        <v>2.99</v>
      </c>
      <c r="TD85" s="55">
        <v>3</v>
      </c>
      <c r="TE85" s="38">
        <v>3.09</v>
      </c>
      <c r="TF85" s="55">
        <f t="shared" si="409"/>
        <v>2.99</v>
      </c>
      <c r="TG85" s="55">
        <v>3.01</v>
      </c>
      <c r="TH85" s="38">
        <v>3.0150000000000001</v>
      </c>
      <c r="TI85" s="55">
        <f t="shared" si="410"/>
        <v>2.99</v>
      </c>
      <c r="TJ85" s="55">
        <v>3.01</v>
      </c>
      <c r="TK85" s="38">
        <v>3</v>
      </c>
      <c r="TL85" s="55">
        <f t="shared" si="411"/>
        <v>2.99</v>
      </c>
      <c r="TM85" s="55">
        <v>3</v>
      </c>
      <c r="TN85" s="38">
        <v>3</v>
      </c>
      <c r="TO85" s="55">
        <f t="shared" si="412"/>
        <v>2.99</v>
      </c>
      <c r="TP85" s="55">
        <v>3.02</v>
      </c>
      <c r="TQ85" s="38">
        <v>3.01</v>
      </c>
      <c r="TR85" s="55">
        <f t="shared" si="413"/>
        <v>2.99</v>
      </c>
      <c r="TS85" s="38">
        <v>3.18</v>
      </c>
      <c r="TT85" s="38">
        <f t="shared" si="414"/>
        <v>2.99</v>
      </c>
      <c r="TU85" s="38">
        <v>3.19</v>
      </c>
      <c r="TV85" s="38">
        <v>3.02</v>
      </c>
      <c r="TW85" s="38">
        <f t="shared" si="415"/>
        <v>2.99</v>
      </c>
      <c r="TX85" s="38">
        <v>3</v>
      </c>
      <c r="TY85" s="38">
        <v>3.01</v>
      </c>
      <c r="TZ85" s="38">
        <f t="shared" si="416"/>
        <v>2.99</v>
      </c>
      <c r="UA85" s="38">
        <v>3.05</v>
      </c>
      <c r="UB85" s="38">
        <v>3.12</v>
      </c>
      <c r="UC85" s="38">
        <f t="shared" si="417"/>
        <v>2.99</v>
      </c>
      <c r="UD85" s="38">
        <v>3.09</v>
      </c>
      <c r="UE85" s="38">
        <f t="shared" si="418"/>
        <v>2.99</v>
      </c>
      <c r="UF85" s="38">
        <v>3.11</v>
      </c>
      <c r="UG85" s="38">
        <v>3.18</v>
      </c>
      <c r="UH85" s="38">
        <f t="shared" si="419"/>
        <v>2.99</v>
      </c>
      <c r="UI85" s="38">
        <v>3.05</v>
      </c>
      <c r="UJ85" s="38">
        <v>3.08</v>
      </c>
      <c r="UK85" s="38">
        <f t="shared" si="420"/>
        <v>2.99</v>
      </c>
      <c r="UL85" s="1507">
        <v>3.01</v>
      </c>
      <c r="UM85" s="38">
        <f t="shared" ref="UM85:UM94" si="493">MIN(UL85,UK85)</f>
        <v>2.99</v>
      </c>
      <c r="UN85" s="38">
        <v>3.09</v>
      </c>
      <c r="UO85" s="380">
        <f t="shared" si="421"/>
        <v>3.3444816053511586E-2</v>
      </c>
      <c r="UP85" s="53"/>
      <c r="UQ85" s="53"/>
      <c r="UR85" s="53"/>
      <c r="US85" s="53"/>
      <c r="UT85" s="53"/>
      <c r="UU85" s="53"/>
      <c r="UV85" s="53"/>
      <c r="UW85" s="53"/>
      <c r="UX85" s="53"/>
      <c r="UY85" s="53"/>
      <c r="UZ85" s="53"/>
      <c r="VA85" s="53"/>
      <c r="VB85" s="53"/>
      <c r="VC85" s="53">
        <v>3.3770000000000002</v>
      </c>
      <c r="VD85" s="55">
        <v>3.29</v>
      </c>
      <c r="VE85" s="913">
        <f t="shared" si="422"/>
        <v>3.29</v>
      </c>
      <c r="VF85" s="53">
        <v>3.11</v>
      </c>
      <c r="VG85" s="59">
        <v>3.3</v>
      </c>
      <c r="VH85" s="55">
        <f t="shared" si="423"/>
        <v>3.29</v>
      </c>
      <c r="VI85" s="55">
        <v>3.31</v>
      </c>
      <c r="VJ85" s="55">
        <f t="shared" si="424"/>
        <v>3.29</v>
      </c>
      <c r="VK85" s="53">
        <v>3.33</v>
      </c>
      <c r="VL85" s="53">
        <f t="shared" si="425"/>
        <v>3.29</v>
      </c>
      <c r="VM85" s="53">
        <v>3.37</v>
      </c>
      <c r="VN85" s="53">
        <v>3.31</v>
      </c>
      <c r="VO85" s="1042">
        <v>3.31</v>
      </c>
      <c r="VP85" s="53">
        <f t="shared" si="426"/>
        <v>3.29</v>
      </c>
      <c r="VQ85" s="53">
        <v>3.28</v>
      </c>
      <c r="VR85" s="53">
        <v>3.48</v>
      </c>
      <c r="VS85" s="53">
        <v>3.44</v>
      </c>
      <c r="VT85" s="1042">
        <v>3.3</v>
      </c>
      <c r="VU85" s="1042">
        <v>3.31</v>
      </c>
      <c r="VV85" s="53">
        <f t="shared" si="427"/>
        <v>3.29</v>
      </c>
      <c r="VW85" s="1042">
        <v>3.34</v>
      </c>
      <c r="VX85" s="1042">
        <v>3.31</v>
      </c>
      <c r="VY85" s="1042">
        <f t="shared" si="428"/>
        <v>3.29</v>
      </c>
      <c r="VZ85" s="1042">
        <v>3.33</v>
      </c>
      <c r="WA85" s="1042">
        <v>3.4</v>
      </c>
      <c r="WB85" s="1042">
        <f t="shared" si="429"/>
        <v>3.29</v>
      </c>
      <c r="WC85" s="1042">
        <v>3.44</v>
      </c>
      <c r="WD85" s="1042">
        <v>3.42</v>
      </c>
      <c r="WE85" s="1042">
        <f t="shared" si="430"/>
        <v>3.29</v>
      </c>
      <c r="WF85" s="1042">
        <v>3.4</v>
      </c>
      <c r="WG85" s="1042">
        <v>3.42</v>
      </c>
      <c r="WH85" s="1042">
        <v>3.31</v>
      </c>
      <c r="WI85" s="1042">
        <v>3.33</v>
      </c>
      <c r="WJ85" s="1042">
        <f t="shared" si="431"/>
        <v>3.29</v>
      </c>
      <c r="WK85" s="1042">
        <v>3.3</v>
      </c>
      <c r="WL85" s="1042">
        <v>3.331</v>
      </c>
      <c r="WM85" s="1042">
        <v>3.4</v>
      </c>
      <c r="WN85" s="1042">
        <v>3.3474000000000004</v>
      </c>
      <c r="WO85" s="1042">
        <f t="shared" si="432"/>
        <v>3.29</v>
      </c>
      <c r="WP85" s="1042">
        <v>3.38</v>
      </c>
      <c r="WQ85" s="1042">
        <f t="shared" si="433"/>
        <v>3.29</v>
      </c>
      <c r="WR85" s="1042">
        <v>3.35</v>
      </c>
      <c r="WS85" s="1042">
        <v>3.355</v>
      </c>
      <c r="WT85" s="1042">
        <f t="shared" si="434"/>
        <v>3.29</v>
      </c>
      <c r="WU85" s="1042">
        <v>3.3</v>
      </c>
      <c r="WV85" s="1042">
        <v>3.38</v>
      </c>
      <c r="WW85" s="1042">
        <v>3.31</v>
      </c>
      <c r="WX85" s="1042">
        <v>3.38</v>
      </c>
      <c r="WY85" s="1042">
        <f t="shared" si="435"/>
        <v>3.29</v>
      </c>
      <c r="WZ85" s="1042">
        <v>3.32</v>
      </c>
      <c r="XA85" s="1042">
        <v>3.3</v>
      </c>
      <c r="XB85" s="38">
        <f t="shared" si="436"/>
        <v>3.29</v>
      </c>
      <c r="XC85" s="1042">
        <v>3.38</v>
      </c>
      <c r="XD85" s="38">
        <f t="shared" si="437"/>
        <v>3.29</v>
      </c>
      <c r="XE85" s="1042"/>
      <c r="XF85" s="1042">
        <v>3.35</v>
      </c>
      <c r="XG85" s="1042">
        <f t="shared" si="438"/>
        <v>3.29</v>
      </c>
      <c r="XH85" s="1042"/>
      <c r="XI85" s="1042"/>
      <c r="XJ85" s="1042"/>
      <c r="XK85" s="913">
        <v>3.33</v>
      </c>
      <c r="XL85" s="53">
        <f t="shared" si="439"/>
        <v>3.29</v>
      </c>
      <c r="XM85" s="1042"/>
      <c r="XN85" s="1042">
        <v>3.41</v>
      </c>
      <c r="XO85" s="380">
        <f t="shared" si="440"/>
        <v>-1</v>
      </c>
      <c r="XP85" s="380">
        <f t="shared" si="441"/>
        <v>3.6474164133738635E-2</v>
      </c>
      <c r="XQ85" s="380">
        <f t="shared" si="442"/>
        <v>4.5592705167173224E-2</v>
      </c>
      <c r="XR85" s="1042"/>
      <c r="XS85" s="1042"/>
      <c r="XT85" s="1042"/>
      <c r="XU85" s="1042"/>
      <c r="XV85" s="1309">
        <v>2.76</v>
      </c>
      <c r="XW85" s="37">
        <v>2.99</v>
      </c>
      <c r="XX85" s="1049">
        <v>2.79</v>
      </c>
      <c r="XY85" s="37">
        <f t="shared" si="443"/>
        <v>2.76</v>
      </c>
      <c r="XZ85" s="37">
        <v>2.79</v>
      </c>
      <c r="YA85" s="1042">
        <v>2.83</v>
      </c>
      <c r="YB85" s="37">
        <f t="shared" si="444"/>
        <v>2.76</v>
      </c>
      <c r="YC85" s="1042">
        <v>2.79</v>
      </c>
      <c r="YD85" s="37">
        <f t="shared" si="445"/>
        <v>2.76</v>
      </c>
      <c r="YE85" s="1042">
        <v>2.79</v>
      </c>
      <c r="YF85" s="37">
        <f t="shared" si="446"/>
        <v>2.76</v>
      </c>
      <c r="YG85" s="1042">
        <v>2.79</v>
      </c>
      <c r="YH85" s="37">
        <f t="shared" si="447"/>
        <v>2.76</v>
      </c>
      <c r="YI85" s="1042">
        <v>2.81</v>
      </c>
      <c r="YJ85" s="1042">
        <f t="shared" si="448"/>
        <v>2.76</v>
      </c>
      <c r="YK85" s="1042"/>
      <c r="YL85" s="1042">
        <v>2.82</v>
      </c>
      <c r="YM85" s="1042">
        <f t="shared" ref="YM85:YM116" si="494">MIN(YL85,YJ85)</f>
        <v>2.76</v>
      </c>
      <c r="YN85" s="1042">
        <v>2.85</v>
      </c>
      <c r="YO85" s="1653">
        <f t="shared" ref="YO85:YO114" si="495">(YN85-YM85)/YM85</f>
        <v>3.2608695652174023E-2</v>
      </c>
      <c r="YP85" s="1304"/>
      <c r="YQ85" s="1304"/>
      <c r="YR85" s="1304"/>
      <c r="YS85" s="1304">
        <v>2.95</v>
      </c>
      <c r="YT85" s="38">
        <v>2.97</v>
      </c>
      <c r="YU85" s="38">
        <f t="shared" si="449"/>
        <v>2.95</v>
      </c>
      <c r="YV85" s="1042">
        <v>3.0100000000000002</v>
      </c>
      <c r="YW85" s="38">
        <f t="shared" si="450"/>
        <v>2.95</v>
      </c>
      <c r="YX85" s="1042">
        <v>2.99</v>
      </c>
      <c r="YY85" s="38">
        <f t="shared" si="451"/>
        <v>2.95</v>
      </c>
      <c r="YZ85" s="1042">
        <v>2.99</v>
      </c>
      <c r="ZA85" s="38">
        <f t="shared" si="452"/>
        <v>2.95</v>
      </c>
      <c r="ZB85" s="1042">
        <v>2.95</v>
      </c>
      <c r="ZC85" s="37">
        <f t="shared" si="453"/>
        <v>2.95</v>
      </c>
      <c r="ZD85" s="1042">
        <v>3.12</v>
      </c>
      <c r="ZE85" s="1042">
        <f t="shared" si="454"/>
        <v>2.95</v>
      </c>
      <c r="ZF85" s="1042"/>
      <c r="ZG85" s="1042">
        <v>2.95</v>
      </c>
      <c r="ZH85" s="1042">
        <f t="shared" ref="ZH85:ZH116" si="496">MIN(ZG85,ZE85)</f>
        <v>2.95</v>
      </c>
      <c r="ZI85" s="1042"/>
      <c r="ZJ85" s="380">
        <f t="shared" ref="ZJ85:ZJ116" si="497">(ZI85-ZH85)/ZH85</f>
        <v>-1</v>
      </c>
      <c r="ZK85" s="53">
        <v>3.29</v>
      </c>
      <c r="ZL85" s="53">
        <v>3.31</v>
      </c>
      <c r="ZM85" s="52">
        <v>3.45</v>
      </c>
      <c r="ZN85" s="52">
        <v>3.34</v>
      </c>
      <c r="ZO85" s="52">
        <f t="shared" si="456"/>
        <v>3.29</v>
      </c>
      <c r="ZP85" s="52">
        <v>3.3</v>
      </c>
      <c r="ZQ85" s="52">
        <f t="shared" si="457"/>
        <v>3.29</v>
      </c>
      <c r="ZR85" s="52">
        <v>3.3</v>
      </c>
      <c r="ZS85" s="52">
        <f t="shared" si="458"/>
        <v>3.29</v>
      </c>
      <c r="ZT85" s="52">
        <v>3.31</v>
      </c>
      <c r="ZU85" s="52">
        <v>3.31</v>
      </c>
      <c r="ZV85" s="52">
        <f t="shared" si="459"/>
        <v>3.29</v>
      </c>
      <c r="ZW85" s="52">
        <v>3.35</v>
      </c>
      <c r="ZX85" s="52">
        <v>3.35</v>
      </c>
      <c r="ZY85" s="1049">
        <f t="shared" si="460"/>
        <v>3.29</v>
      </c>
      <c r="ZZ85" s="37">
        <v>3.34</v>
      </c>
      <c r="AAA85" s="52">
        <v>3.28</v>
      </c>
      <c r="AAB85" s="52">
        <f t="shared" si="461"/>
        <v>3.28</v>
      </c>
      <c r="AAC85" s="58">
        <v>3.34</v>
      </c>
      <c r="AAD85" s="27">
        <f t="shared" ref="AAD85:AAD116" si="498">MIN(AAC85,AAB85)</f>
        <v>3.28</v>
      </c>
      <c r="AAE85" s="27">
        <v>3.35</v>
      </c>
      <c r="AAF85" s="380">
        <f t="shared" ref="AAF85:AAF114" si="499">(AAE85-AAD85)/AAD85</f>
        <v>2.1341463414634235E-2</v>
      </c>
      <c r="AAG85" s="1049"/>
      <c r="AAH85" s="52"/>
      <c r="AAI85" s="52"/>
      <c r="AAJ85" s="52"/>
      <c r="AAK85" s="53">
        <v>2.96</v>
      </c>
      <c r="AAL85" s="53">
        <v>2.99</v>
      </c>
      <c r="AAM85" s="53">
        <v>2.98</v>
      </c>
      <c r="AAN85" s="53">
        <f t="shared" si="464"/>
        <v>2.96</v>
      </c>
      <c r="AAO85" s="53">
        <v>2.97</v>
      </c>
      <c r="AAP85" s="53">
        <f t="shared" si="465"/>
        <v>2.96</v>
      </c>
      <c r="AAQ85" s="53">
        <v>2.99</v>
      </c>
      <c r="AAR85" s="53">
        <v>3.0550000000000002</v>
      </c>
      <c r="AAS85" s="53">
        <f t="shared" si="466"/>
        <v>2.96</v>
      </c>
      <c r="AAT85" s="1042">
        <v>2.99</v>
      </c>
      <c r="AAU85" s="37">
        <f t="shared" si="467"/>
        <v>2.96</v>
      </c>
      <c r="AAV85" s="52"/>
      <c r="AAW85" s="52">
        <v>2.99</v>
      </c>
      <c r="AAX85" s="1049">
        <f t="shared" si="468"/>
        <v>2.96</v>
      </c>
      <c r="AAY85" s="38">
        <v>3.12</v>
      </c>
      <c r="AAZ85" s="37">
        <f t="shared" ref="AAZ85:AAZ116" si="500">MIN(AAY85,AAX85)</f>
        <v>2.96</v>
      </c>
      <c r="ABA85" s="37">
        <v>3.12</v>
      </c>
      <c r="ABB85" s="1653">
        <f t="shared" si="469"/>
        <v>5.4054054054054106E-2</v>
      </c>
      <c r="ABC85" s="37">
        <v>2.52</v>
      </c>
      <c r="ABD85" s="37">
        <f t="shared" si="470"/>
        <v>2.52</v>
      </c>
      <c r="ABE85" s="37">
        <v>2.39</v>
      </c>
      <c r="ABF85" s="1653">
        <f t="shared" si="471"/>
        <v>-5.1587301587301543E-2</v>
      </c>
      <c r="ABG85" s="37">
        <v>2.59</v>
      </c>
      <c r="ABH85" s="37">
        <f t="shared" si="472"/>
        <v>2.59</v>
      </c>
      <c r="ABI85" s="37">
        <v>2.29</v>
      </c>
      <c r="ABJ85" s="1653">
        <f t="shared" si="473"/>
        <v>-0.11583011583011577</v>
      </c>
      <c r="ABK85" s="1384">
        <v>2.33</v>
      </c>
      <c r="ABL85" s="1049">
        <f t="shared" si="474"/>
        <v>2.33</v>
      </c>
      <c r="ABM85" s="37">
        <v>2.33</v>
      </c>
      <c r="ABN85" s="1653">
        <f t="shared" si="475"/>
        <v>0</v>
      </c>
      <c r="ABO85" s="55"/>
      <c r="ABP85" s="38"/>
      <c r="ABQ85" s="55"/>
      <c r="ABR85" s="55" t="str">
        <f t="shared" si="476"/>
        <v xml:space="preserve">1. Better than baseline </v>
      </c>
      <c r="ABS85" s="55" t="str">
        <f t="shared" si="477"/>
        <v>4.Blocker/Not Executed</v>
      </c>
      <c r="ABT85" s="55" t="str">
        <f t="shared" si="478"/>
        <v>2. Within 10% deviation from baseline</v>
      </c>
      <c r="ABU85" s="55" t="str">
        <f t="shared" si="479"/>
        <v>2. Within 10% deviation from baseline</v>
      </c>
      <c r="ABV85" s="55" t="str">
        <f t="shared" si="480"/>
        <v xml:space="preserve">1. Better than baseline </v>
      </c>
      <c r="ABW85" s="55" t="str">
        <f t="shared" si="481"/>
        <v xml:space="preserve">1. Better than baseline </v>
      </c>
      <c r="ABX85" s="55" t="str">
        <f t="shared" si="482"/>
        <v xml:space="preserve">1. Better than baseline </v>
      </c>
      <c r="ABY85" s="55" t="str">
        <f t="shared" si="483"/>
        <v xml:space="preserve">1. Better than baseline </v>
      </c>
      <c r="ABZ85" s="55" t="str">
        <f t="shared" si="484"/>
        <v>2. Within 10% deviation from baseline</v>
      </c>
      <c r="ACA85" s="55" t="str">
        <f t="shared" si="485"/>
        <v>2. Within 10% deviation from baseline</v>
      </c>
      <c r="ACB85" s="55" t="str">
        <f t="shared" si="486"/>
        <v>2. Within 10% deviation from baseline</v>
      </c>
      <c r="ACC85" s="38" t="str">
        <f t="shared" si="487"/>
        <v>2. Within 10% deviation from baseline</v>
      </c>
      <c r="ACD85" s="38" t="str">
        <f t="shared" si="488"/>
        <v xml:space="preserve">1. Better than baseline </v>
      </c>
      <c r="ACE85" s="38" t="str">
        <f t="shared" si="489"/>
        <v>2. Within 10% deviation from baseline</v>
      </c>
      <c r="ACF85" s="38" t="str">
        <f t="shared" si="490"/>
        <v>2. Within 10% deviation from baseline</v>
      </c>
    </row>
    <row r="86" spans="1:760" ht="44" thickBot="1" x14ac:dyDescent="0.4">
      <c r="A86" s="1696">
        <v>78</v>
      </c>
      <c r="B86" s="1049" t="s">
        <v>19</v>
      </c>
      <c r="C86" s="1049" t="s">
        <v>1254</v>
      </c>
      <c r="D86" s="1049" t="s">
        <v>2307</v>
      </c>
      <c r="E86" s="1049" t="s">
        <v>2307</v>
      </c>
      <c r="F86" s="1049" t="s">
        <v>2932</v>
      </c>
      <c r="G86" s="1049" t="s">
        <v>2933</v>
      </c>
      <c r="H86" s="29"/>
      <c r="I86" s="29"/>
      <c r="J86" s="29"/>
      <c r="K86" s="29"/>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54">
        <v>3.83</v>
      </c>
      <c r="AS86" s="54"/>
      <c r="AT86" s="54">
        <v>3.81</v>
      </c>
      <c r="AU86" s="54"/>
      <c r="AV86" s="54">
        <f t="shared" si="332"/>
        <v>3.83</v>
      </c>
      <c r="AW86" s="69">
        <v>3.62</v>
      </c>
      <c r="AX86" s="28">
        <f t="shared" si="333"/>
        <v>3.62</v>
      </c>
      <c r="AY86" s="54"/>
      <c r="AZ86" s="1654">
        <f t="shared" si="334"/>
        <v>-1</v>
      </c>
      <c r="BA86" s="35"/>
      <c r="BB86" s="35"/>
      <c r="BC86" s="35"/>
      <c r="BD86" s="35"/>
      <c r="BE86" s="35"/>
      <c r="BF86" s="35"/>
      <c r="BG86" s="35"/>
      <c r="BH86" s="35"/>
      <c r="BI86" s="35"/>
      <c r="BJ86" s="35"/>
      <c r="BK86" s="35"/>
      <c r="BL86" s="35"/>
      <c r="BM86" s="35"/>
      <c r="BN86" s="35"/>
      <c r="BO86" s="35"/>
      <c r="BP86" s="35"/>
      <c r="BQ86" s="35"/>
      <c r="BR86" s="35"/>
      <c r="BS86" s="35"/>
      <c r="BT86" s="35"/>
      <c r="BU86" s="35"/>
      <c r="BV86" s="35"/>
      <c r="BW86" s="35"/>
      <c r="BX86" s="35"/>
      <c r="BY86" s="35"/>
      <c r="BZ86" s="35"/>
      <c r="CA86" s="35"/>
      <c r="CB86" s="35"/>
      <c r="CC86" s="35"/>
      <c r="CD86" s="35"/>
      <c r="CE86" s="35"/>
      <c r="CF86" s="35"/>
      <c r="CG86" s="35"/>
      <c r="CH86" s="35"/>
      <c r="CI86" s="35"/>
      <c r="CJ86" s="35"/>
      <c r="CK86" s="35"/>
      <c r="CL86" s="35"/>
      <c r="CM86" s="35"/>
      <c r="CN86" s="35"/>
      <c r="CO86" s="35"/>
      <c r="CP86" s="35"/>
      <c r="CQ86" s="35"/>
      <c r="CR86" s="35"/>
      <c r="CS86" s="35"/>
      <c r="CT86" s="35"/>
      <c r="CU86" s="35"/>
      <c r="CV86" s="35"/>
      <c r="CW86" s="35"/>
      <c r="CX86" s="35"/>
      <c r="CY86" s="35"/>
      <c r="CZ86" s="35"/>
      <c r="DA86" s="35"/>
      <c r="DB86" s="35"/>
      <c r="DC86" s="35"/>
      <c r="DD86" s="35"/>
      <c r="DE86" s="35"/>
      <c r="DF86" s="35"/>
      <c r="DG86" s="35">
        <v>3.64</v>
      </c>
      <c r="DH86" s="919"/>
      <c r="DI86" s="919"/>
      <c r="DJ86" s="919">
        <f t="shared" si="335"/>
        <v>3.64</v>
      </c>
      <c r="DK86" s="919">
        <v>3.69</v>
      </c>
      <c r="DL86" s="919">
        <v>3.4820000000000002</v>
      </c>
      <c r="DM86" s="54">
        <f t="shared" si="336"/>
        <v>3.4820000000000002</v>
      </c>
      <c r="DN86" s="54">
        <v>3.51</v>
      </c>
      <c r="DO86" s="919">
        <v>3.58</v>
      </c>
      <c r="DP86" s="1160">
        <f t="shared" si="337"/>
        <v>2.8144744399770206E-2</v>
      </c>
      <c r="DQ86" s="919"/>
      <c r="DR86" s="919"/>
      <c r="DS86" s="919"/>
      <c r="DT86" s="919"/>
      <c r="DU86" s="919"/>
      <c r="DV86" s="919"/>
      <c r="DW86" s="919"/>
      <c r="DX86" s="919"/>
      <c r="DY86" s="919"/>
      <c r="DZ86" s="919"/>
      <c r="EA86" s="919"/>
      <c r="EB86" s="919"/>
      <c r="EC86" s="919"/>
      <c r="ED86" s="919"/>
      <c r="EE86" s="919"/>
      <c r="EF86" s="919"/>
      <c r="EG86" s="919"/>
      <c r="EH86" s="919"/>
      <c r="EI86" s="919"/>
      <c r="EJ86" s="919"/>
      <c r="EK86" s="919"/>
      <c r="EL86" s="919"/>
      <c r="EM86" s="919"/>
      <c r="EN86" s="919"/>
      <c r="EO86" s="919"/>
      <c r="EP86" s="919"/>
      <c r="EQ86" s="919"/>
      <c r="ER86" s="919"/>
      <c r="ES86" s="919"/>
      <c r="ET86" s="919"/>
      <c r="EU86" s="919"/>
      <c r="EV86" s="919"/>
      <c r="EW86" s="919">
        <v>3.58</v>
      </c>
      <c r="EX86" s="919"/>
      <c r="EY86" s="35">
        <v>3.46</v>
      </c>
      <c r="EZ86" s="919">
        <f t="shared" si="338"/>
        <v>3.46</v>
      </c>
      <c r="FA86" s="919">
        <v>3.59</v>
      </c>
      <c r="FB86" s="35">
        <v>3.46</v>
      </c>
      <c r="FC86" s="919">
        <f t="shared" si="339"/>
        <v>3.46</v>
      </c>
      <c r="FD86" s="54">
        <v>3.39</v>
      </c>
      <c r="FE86" s="54">
        <v>3.28</v>
      </c>
      <c r="FF86" s="1160">
        <f t="shared" si="340"/>
        <v>-5.202312138728328E-2</v>
      </c>
      <c r="FG86" s="919"/>
      <c r="FH86" s="919"/>
      <c r="FI86" s="919"/>
      <c r="FJ86" s="919"/>
      <c r="FK86" s="919"/>
      <c r="FL86" s="919"/>
      <c r="FM86" s="919"/>
      <c r="FN86" s="919"/>
      <c r="FO86" s="919"/>
      <c r="FP86" s="919"/>
      <c r="FQ86" s="919"/>
      <c r="FR86" s="919"/>
      <c r="FS86" s="919"/>
      <c r="FT86" s="919"/>
      <c r="FU86" s="919"/>
      <c r="FV86" s="919"/>
      <c r="FW86" s="919"/>
      <c r="FX86" s="919"/>
      <c r="FY86" s="919"/>
      <c r="FZ86" s="919"/>
      <c r="GA86" s="919"/>
      <c r="GB86" s="919"/>
      <c r="GC86" s="919"/>
      <c r="GD86" s="919"/>
      <c r="GE86" s="919"/>
      <c r="GF86" s="919"/>
      <c r="GG86" s="919"/>
      <c r="GH86" s="919"/>
      <c r="GI86" s="919"/>
      <c r="GJ86" s="919"/>
      <c r="GK86" s="919"/>
      <c r="GL86" s="919"/>
      <c r="GM86" s="919"/>
      <c r="GN86" s="919"/>
      <c r="GO86" s="919"/>
      <c r="GP86" s="919"/>
      <c r="GQ86" s="919"/>
      <c r="GR86" s="919"/>
      <c r="GS86" s="919"/>
      <c r="GT86" s="919"/>
      <c r="GU86" s="919"/>
      <c r="GV86" s="919"/>
      <c r="GW86" s="919">
        <v>3.59</v>
      </c>
      <c r="GX86" s="919"/>
      <c r="GY86" s="919"/>
      <c r="GZ86" s="919">
        <f t="shared" si="341"/>
        <v>3.59</v>
      </c>
      <c r="HA86" s="919">
        <v>3.5939999999999999</v>
      </c>
      <c r="HB86" s="919">
        <v>3.25</v>
      </c>
      <c r="HC86" s="54">
        <f t="shared" si="342"/>
        <v>3.25</v>
      </c>
      <c r="HD86" s="54">
        <v>3.3</v>
      </c>
      <c r="HE86" s="919">
        <v>3.42</v>
      </c>
      <c r="HF86" s="54">
        <f t="shared" si="343"/>
        <v>3.25</v>
      </c>
      <c r="HG86" s="919">
        <v>3.23</v>
      </c>
      <c r="HH86" s="54">
        <v>3.33</v>
      </c>
      <c r="HI86" s="54">
        <f t="shared" si="344"/>
        <v>3.23</v>
      </c>
      <c r="HJ86" s="54"/>
      <c r="HK86" s="1160">
        <f t="shared" si="345"/>
        <v>-1</v>
      </c>
      <c r="HS86" s="919"/>
      <c r="HT86" s="919"/>
      <c r="HU86" s="919"/>
      <c r="HV86" s="919"/>
      <c r="HW86" s="919"/>
      <c r="HX86" s="919"/>
      <c r="HY86" s="919"/>
      <c r="HZ86" s="919"/>
      <c r="IA86" s="919"/>
      <c r="IB86" s="919"/>
      <c r="IC86" s="919"/>
      <c r="ID86" s="919"/>
      <c r="IE86" s="919"/>
      <c r="IF86" s="919"/>
      <c r="IG86" s="919"/>
      <c r="IH86" s="919"/>
      <c r="II86" s="919"/>
      <c r="IJ86" s="919"/>
      <c r="IK86" s="919"/>
      <c r="IL86" s="919"/>
      <c r="IM86" s="919"/>
      <c r="IN86" s="919"/>
      <c r="IO86" s="919"/>
      <c r="IP86" s="919"/>
      <c r="IQ86" s="919"/>
      <c r="IR86" s="919"/>
      <c r="IS86" s="919"/>
      <c r="IT86" s="919"/>
      <c r="IU86" s="919"/>
      <c r="IV86" s="919"/>
      <c r="IW86" s="919"/>
      <c r="IX86" s="919"/>
      <c r="IY86" s="919"/>
      <c r="IZ86" s="919"/>
      <c r="JA86" s="919"/>
      <c r="JB86" s="919"/>
      <c r="JC86" s="919">
        <v>3.8</v>
      </c>
      <c r="JD86" s="919"/>
      <c r="JE86" s="919">
        <v>3.8</v>
      </c>
      <c r="JF86" s="919"/>
      <c r="JG86" s="919">
        <f t="shared" si="346"/>
        <v>3.8</v>
      </c>
      <c r="JH86" s="35">
        <v>4.01</v>
      </c>
      <c r="JI86" s="54">
        <f t="shared" si="347"/>
        <v>3.8</v>
      </c>
      <c r="JJ86" s="919">
        <v>4.09</v>
      </c>
      <c r="JK86" s="54">
        <v>4.07</v>
      </c>
      <c r="JL86" s="54">
        <f t="shared" si="348"/>
        <v>3.8</v>
      </c>
      <c r="JM86" s="54">
        <v>3.87</v>
      </c>
      <c r="JN86" s="54">
        <v>3.87</v>
      </c>
      <c r="JO86" s="54">
        <f t="shared" si="349"/>
        <v>3.8</v>
      </c>
      <c r="JP86" s="54">
        <v>3.85</v>
      </c>
      <c r="JQ86" s="54">
        <f t="shared" si="350"/>
        <v>3.8</v>
      </c>
      <c r="JR86" s="54">
        <v>3.88</v>
      </c>
      <c r="JS86" s="1049">
        <v>3.85</v>
      </c>
      <c r="JT86" s="54">
        <f t="shared" si="351"/>
        <v>3.8</v>
      </c>
      <c r="JU86" s="54">
        <v>3.83</v>
      </c>
      <c r="JV86" s="1049">
        <v>3.84</v>
      </c>
      <c r="JW86" s="52">
        <f t="shared" si="352"/>
        <v>3.8</v>
      </c>
      <c r="JX86" s="54"/>
      <c r="JY86" s="1049">
        <v>4.0999999999999996</v>
      </c>
      <c r="JZ86" s="54">
        <f t="shared" si="353"/>
        <v>3.8</v>
      </c>
      <c r="KA86" s="54">
        <v>4.09</v>
      </c>
      <c r="KB86" s="1049">
        <v>4.1100000000000003</v>
      </c>
      <c r="KC86" s="54">
        <f t="shared" si="354"/>
        <v>3.8</v>
      </c>
      <c r="KD86" s="54">
        <v>3.97</v>
      </c>
      <c r="KE86" s="1049">
        <v>4</v>
      </c>
      <c r="KF86" s="1049">
        <f t="shared" si="355"/>
        <v>3.8</v>
      </c>
      <c r="KG86" s="1049">
        <v>3.9</v>
      </c>
      <c r="KH86" s="1049">
        <f t="shared" si="356"/>
        <v>3.8</v>
      </c>
      <c r="KI86" s="1049">
        <v>3.92</v>
      </c>
      <c r="KJ86" s="1049">
        <v>3.91</v>
      </c>
      <c r="KK86" s="1049">
        <f t="shared" si="357"/>
        <v>3.8</v>
      </c>
      <c r="KL86" s="1049"/>
      <c r="KM86" s="1160">
        <f t="shared" si="358"/>
        <v>-1</v>
      </c>
      <c r="KN86" s="919"/>
      <c r="KO86" s="919"/>
      <c r="KP86" s="919"/>
      <c r="KQ86" s="919"/>
      <c r="KR86" s="919"/>
      <c r="KS86" s="919"/>
      <c r="KT86" s="919"/>
      <c r="KU86" s="919"/>
      <c r="KV86" s="919"/>
      <c r="KW86" s="919"/>
      <c r="KX86" s="919"/>
      <c r="KY86" s="919"/>
      <c r="KZ86" s="919"/>
      <c r="LA86" s="919"/>
      <c r="LB86" s="919"/>
      <c r="LC86" s="919"/>
      <c r="LD86" s="919"/>
      <c r="LE86" s="919"/>
      <c r="LF86" s="919"/>
      <c r="LG86" s="919"/>
      <c r="LH86" s="919"/>
      <c r="LI86" s="919"/>
      <c r="LJ86" s="919"/>
      <c r="LK86" s="919"/>
      <c r="LL86" s="919"/>
      <c r="LM86" s="919"/>
      <c r="LN86" s="919"/>
      <c r="LO86" s="919"/>
      <c r="LP86" s="919"/>
      <c r="LQ86" s="919"/>
      <c r="LR86" s="919"/>
      <c r="LS86" s="919"/>
      <c r="LT86" s="919"/>
      <c r="LU86" s="919"/>
      <c r="LV86" s="919"/>
      <c r="LW86" s="919">
        <v>3.69</v>
      </c>
      <c r="LX86" s="919"/>
      <c r="LY86" s="919"/>
      <c r="LZ86" s="919">
        <f t="shared" si="359"/>
        <v>3.69</v>
      </c>
      <c r="MA86" s="919">
        <v>3.7</v>
      </c>
      <c r="MB86" s="35">
        <v>3.77</v>
      </c>
      <c r="MC86" s="54">
        <f t="shared" si="360"/>
        <v>3.69</v>
      </c>
      <c r="MD86" s="919">
        <v>3.64</v>
      </c>
      <c r="ME86" s="919">
        <v>3.88</v>
      </c>
      <c r="MF86" s="54">
        <v>3.81</v>
      </c>
      <c r="MG86" s="54">
        <f t="shared" si="361"/>
        <v>3.64</v>
      </c>
      <c r="MH86" s="919">
        <v>3.65</v>
      </c>
      <c r="MI86" s="54">
        <v>3.7</v>
      </c>
      <c r="MJ86" s="54">
        <f t="shared" si="362"/>
        <v>3.64</v>
      </c>
      <c r="MK86" s="54">
        <v>3.8</v>
      </c>
      <c r="ML86" s="54">
        <f t="shared" si="363"/>
        <v>3.64</v>
      </c>
      <c r="MM86" s="54">
        <v>3.7</v>
      </c>
      <c r="MN86" s="1049">
        <v>3.71</v>
      </c>
      <c r="MO86" s="54">
        <f t="shared" si="364"/>
        <v>3.64</v>
      </c>
      <c r="MP86" s="54">
        <v>3.74</v>
      </c>
      <c r="MQ86" s="1049">
        <v>3.7</v>
      </c>
      <c r="MR86" s="54">
        <f t="shared" si="365"/>
        <v>3.64</v>
      </c>
      <c r="MS86" s="54">
        <v>3.8</v>
      </c>
      <c r="MT86" s="1049">
        <v>3.69</v>
      </c>
      <c r="MU86" s="54">
        <f t="shared" si="366"/>
        <v>3.64</v>
      </c>
      <c r="MV86" s="54">
        <v>3.67</v>
      </c>
      <c r="MW86" s="1049">
        <v>3.91</v>
      </c>
      <c r="MX86" s="54">
        <f t="shared" si="367"/>
        <v>3.64</v>
      </c>
      <c r="MY86" s="54">
        <v>3.68</v>
      </c>
      <c r="MZ86" s="1049">
        <v>4</v>
      </c>
      <c r="NA86" s="1049">
        <f t="shared" si="368"/>
        <v>3.64</v>
      </c>
      <c r="NB86" s="1049">
        <v>3.31</v>
      </c>
      <c r="NC86" s="1049">
        <v>3.7</v>
      </c>
      <c r="ND86" s="1049">
        <f t="shared" si="369"/>
        <v>3.64</v>
      </c>
      <c r="NE86" s="1049">
        <v>3.7</v>
      </c>
      <c r="NF86" s="1049">
        <f t="shared" si="370"/>
        <v>3.64</v>
      </c>
      <c r="NG86" s="1049"/>
      <c r="NH86" s="1160">
        <f t="shared" si="371"/>
        <v>-1</v>
      </c>
      <c r="NI86" s="919"/>
      <c r="NJ86" s="919"/>
      <c r="NK86" s="919"/>
      <c r="NL86" s="919"/>
      <c r="NM86" s="919"/>
      <c r="NN86" s="919"/>
      <c r="NO86" s="919"/>
      <c r="NP86" s="919"/>
      <c r="NQ86" s="919"/>
      <c r="NR86" s="919"/>
      <c r="NS86" s="919"/>
      <c r="NT86" s="919"/>
      <c r="NU86" s="919"/>
      <c r="NV86" s="919"/>
      <c r="NW86" s="919"/>
      <c r="NX86" s="919"/>
      <c r="NY86" s="919"/>
      <c r="NZ86" s="919"/>
      <c r="OA86" s="919"/>
      <c r="OB86" s="919"/>
      <c r="OC86" s="919"/>
      <c r="OD86" s="919"/>
      <c r="OE86" s="919"/>
      <c r="OF86" s="919"/>
      <c r="OG86" s="919"/>
      <c r="OH86" s="919"/>
      <c r="OI86" s="919"/>
      <c r="OJ86" s="919"/>
      <c r="OK86" s="919"/>
      <c r="OL86" s="919"/>
      <c r="OM86" s="919"/>
      <c r="ON86" s="919"/>
      <c r="OO86" s="919"/>
      <c r="OP86" s="919"/>
      <c r="OQ86" s="919"/>
      <c r="OR86" s="919"/>
      <c r="OS86" s="919">
        <v>3.21</v>
      </c>
      <c r="OT86" s="919"/>
      <c r="OU86" s="919">
        <v>3.23</v>
      </c>
      <c r="OV86" s="919"/>
      <c r="OW86" s="919">
        <f t="shared" si="372"/>
        <v>3.21</v>
      </c>
      <c r="OX86" s="35">
        <v>3.48</v>
      </c>
      <c r="OY86" s="54">
        <f t="shared" si="373"/>
        <v>3.21</v>
      </c>
      <c r="OZ86" s="919">
        <v>3.33</v>
      </c>
      <c r="PA86" s="54">
        <f t="shared" si="374"/>
        <v>3.21</v>
      </c>
      <c r="PB86" s="919">
        <v>3.27</v>
      </c>
      <c r="PC86" s="54">
        <v>3.2</v>
      </c>
      <c r="PD86" s="54">
        <f t="shared" si="375"/>
        <v>3.2</v>
      </c>
      <c r="PE86" s="54">
        <v>3.21</v>
      </c>
      <c r="PF86" s="54">
        <f t="shared" si="376"/>
        <v>3.2</v>
      </c>
      <c r="PG86" s="54">
        <v>3.12</v>
      </c>
      <c r="PH86" s="1049">
        <v>3.1920000000000002</v>
      </c>
      <c r="PI86" s="54">
        <f t="shared" si="377"/>
        <v>3.1920000000000002</v>
      </c>
      <c r="PJ86" s="54">
        <v>3.3</v>
      </c>
      <c r="PK86" s="1049">
        <v>3.36</v>
      </c>
      <c r="PL86" s="54">
        <f t="shared" si="378"/>
        <v>3.1920000000000002</v>
      </c>
      <c r="PM86" s="54">
        <v>3.46</v>
      </c>
      <c r="PN86" s="1049">
        <v>3.29</v>
      </c>
      <c r="PO86" s="54">
        <f t="shared" si="379"/>
        <v>3.1920000000000002</v>
      </c>
      <c r="PP86" s="54">
        <v>3.3479999999999999</v>
      </c>
      <c r="PQ86" s="54">
        <v>3.31</v>
      </c>
      <c r="PR86" s="54">
        <f t="shared" si="380"/>
        <v>3.1920000000000002</v>
      </c>
      <c r="PS86" s="54">
        <v>3.21</v>
      </c>
      <c r="PT86" s="1049">
        <v>3.29</v>
      </c>
      <c r="PU86" s="1049">
        <f t="shared" si="381"/>
        <v>3.1920000000000002</v>
      </c>
      <c r="PV86" s="1049">
        <v>3.21</v>
      </c>
      <c r="PW86" s="1049">
        <v>3.21</v>
      </c>
      <c r="PX86" s="1049">
        <f t="shared" si="382"/>
        <v>3.1920000000000002</v>
      </c>
      <c r="PY86" s="1049">
        <v>3.3</v>
      </c>
      <c r="PZ86" s="1049">
        <v>3.2</v>
      </c>
      <c r="QA86" s="1049">
        <f t="shared" si="383"/>
        <v>3.1920000000000002</v>
      </c>
      <c r="QB86" s="1049">
        <v>3.41</v>
      </c>
      <c r="QC86" s="1049">
        <v>3.28</v>
      </c>
      <c r="QD86" s="1049">
        <f t="shared" si="384"/>
        <v>3.1920000000000002</v>
      </c>
      <c r="QE86" s="1049">
        <v>3.2</v>
      </c>
      <c r="QF86" s="1049">
        <v>3.3</v>
      </c>
      <c r="QG86" s="1049">
        <f t="shared" si="385"/>
        <v>3.1920000000000002</v>
      </c>
      <c r="QH86" s="1049">
        <v>3.24</v>
      </c>
      <c r="QI86" s="1049">
        <f t="shared" si="386"/>
        <v>3.1920000000000002</v>
      </c>
      <c r="QJ86" s="1049"/>
      <c r="QK86" s="1160">
        <f t="shared" si="387"/>
        <v>-1</v>
      </c>
      <c r="QL86" s="919"/>
      <c r="QM86" s="919"/>
      <c r="QN86" s="919"/>
      <c r="QO86" s="919"/>
      <c r="QP86" s="919"/>
      <c r="QQ86" s="919"/>
      <c r="QR86" s="919"/>
      <c r="QS86" s="919"/>
      <c r="QT86" s="919"/>
      <c r="QU86" s="919">
        <v>3.8</v>
      </c>
      <c r="QV86" s="919"/>
      <c r="QW86" s="919">
        <v>3.97</v>
      </c>
      <c r="QX86" s="919"/>
      <c r="QY86" s="919">
        <f t="shared" si="388"/>
        <v>3.8</v>
      </c>
      <c r="QZ86" s="35">
        <v>3.83</v>
      </c>
      <c r="RA86" s="54">
        <f t="shared" si="389"/>
        <v>3.8</v>
      </c>
      <c r="RB86" s="54">
        <v>3.91</v>
      </c>
      <c r="RC86" s="54">
        <f t="shared" si="390"/>
        <v>3.8</v>
      </c>
      <c r="RD86" s="54">
        <v>3.91</v>
      </c>
      <c r="RE86" s="54">
        <v>3.86</v>
      </c>
      <c r="RF86" s="54">
        <f t="shared" si="391"/>
        <v>3.8</v>
      </c>
      <c r="RG86" s="54">
        <v>3.83</v>
      </c>
      <c r="RH86" s="1049">
        <v>3.94</v>
      </c>
      <c r="RI86" s="54">
        <f t="shared" si="392"/>
        <v>3.8</v>
      </c>
      <c r="RJ86" s="54">
        <v>3.91</v>
      </c>
      <c r="RK86" s="1049">
        <v>3.84</v>
      </c>
      <c r="RL86" s="54">
        <f t="shared" si="393"/>
        <v>3.8</v>
      </c>
      <c r="RM86" s="54">
        <v>3.89</v>
      </c>
      <c r="RN86" s="1049">
        <v>4.0999999999999996</v>
      </c>
      <c r="RO86" s="54">
        <f t="shared" si="394"/>
        <v>3.8</v>
      </c>
      <c r="RP86" s="1049">
        <v>3.88</v>
      </c>
      <c r="RQ86" s="1049">
        <f t="shared" si="395"/>
        <v>3.8</v>
      </c>
      <c r="RR86" s="1049">
        <v>4.09</v>
      </c>
      <c r="RS86" s="1049">
        <v>3.91</v>
      </c>
      <c r="RT86" s="1049">
        <f t="shared" si="396"/>
        <v>3.8</v>
      </c>
      <c r="RU86" s="1049">
        <v>3.9</v>
      </c>
      <c r="RV86" s="1049">
        <v>4.08</v>
      </c>
      <c r="RW86" s="1049">
        <f t="shared" si="397"/>
        <v>3.8</v>
      </c>
      <c r="RX86" s="1049">
        <v>4.09</v>
      </c>
      <c r="RY86" s="1049">
        <f t="shared" si="398"/>
        <v>3.8</v>
      </c>
      <c r="RZ86" s="1049">
        <v>4.09</v>
      </c>
      <c r="SA86" s="1049">
        <v>4.12</v>
      </c>
      <c r="SB86" s="1049">
        <f t="shared" si="399"/>
        <v>3.8</v>
      </c>
      <c r="SC86" s="1049">
        <v>4.09</v>
      </c>
      <c r="SD86" s="1049">
        <v>4.1100000000000003</v>
      </c>
      <c r="SE86" s="1049">
        <f t="shared" si="400"/>
        <v>3.8</v>
      </c>
      <c r="SF86" s="1049">
        <v>4.08</v>
      </c>
      <c r="SG86" s="1049">
        <v>4.12</v>
      </c>
      <c r="SH86" s="1049">
        <f t="shared" si="401"/>
        <v>3.8</v>
      </c>
      <c r="SI86" s="1049">
        <v>4.12</v>
      </c>
      <c r="SJ86" s="1049">
        <v>4.1100000000000003</v>
      </c>
      <c r="SK86" s="1049">
        <f t="shared" si="402"/>
        <v>3.8</v>
      </c>
      <c r="SL86" s="1049">
        <v>4.1100000000000003</v>
      </c>
      <c r="SM86" s="1049">
        <f t="shared" si="403"/>
        <v>3.8</v>
      </c>
      <c r="SN86" s="1049">
        <v>4.12</v>
      </c>
      <c r="SO86" s="40">
        <v>4.12</v>
      </c>
      <c r="SP86" s="1049">
        <f t="shared" si="491"/>
        <v>3.8</v>
      </c>
      <c r="SQ86" s="1049">
        <v>4.1100000000000003</v>
      </c>
      <c r="SR86" s="1160">
        <f t="shared" si="492"/>
        <v>8.1578947368421181E-2</v>
      </c>
      <c r="SS86" s="28">
        <v>3.69</v>
      </c>
      <c r="ST86" s="919">
        <v>5.23</v>
      </c>
      <c r="SU86" s="54">
        <f t="shared" si="405"/>
        <v>3.69</v>
      </c>
      <c r="SV86" s="28">
        <v>5.28</v>
      </c>
      <c r="SW86" s="28">
        <v>5.45</v>
      </c>
      <c r="SX86" s="54">
        <f t="shared" si="406"/>
        <v>3.69</v>
      </c>
      <c r="SY86" s="28">
        <v>5.31</v>
      </c>
      <c r="SZ86" s="54">
        <v>5.23</v>
      </c>
      <c r="TA86" s="54">
        <f t="shared" si="407"/>
        <v>3.69</v>
      </c>
      <c r="TB86" s="54">
        <v>5.32</v>
      </c>
      <c r="TC86" s="54">
        <f t="shared" si="408"/>
        <v>3.69</v>
      </c>
      <c r="TD86" s="54">
        <v>5.23</v>
      </c>
      <c r="TE86" s="1049">
        <v>5.36</v>
      </c>
      <c r="TF86" s="54">
        <f t="shared" si="409"/>
        <v>3.69</v>
      </c>
      <c r="TG86" s="54">
        <v>5.1100000000000003</v>
      </c>
      <c r="TH86" s="1049">
        <v>5.32</v>
      </c>
      <c r="TI86" s="54">
        <f t="shared" si="410"/>
        <v>3.69</v>
      </c>
      <c r="TJ86" s="54">
        <v>5.23</v>
      </c>
      <c r="TK86" s="1049">
        <v>5.29</v>
      </c>
      <c r="TL86" s="54">
        <f t="shared" si="411"/>
        <v>3.69</v>
      </c>
      <c r="TM86" s="54">
        <v>4.97</v>
      </c>
      <c r="TN86" s="1049">
        <v>5.3</v>
      </c>
      <c r="TO86" s="54">
        <f t="shared" si="412"/>
        <v>3.69</v>
      </c>
      <c r="TP86" s="54">
        <v>5.34</v>
      </c>
      <c r="TQ86" s="1049">
        <v>4.84</v>
      </c>
      <c r="TR86" s="54">
        <f t="shared" si="413"/>
        <v>3.69</v>
      </c>
      <c r="TS86" s="1049">
        <v>4.79</v>
      </c>
      <c r="TT86" s="1049">
        <f t="shared" si="414"/>
        <v>3.69</v>
      </c>
      <c r="TU86" s="1049">
        <v>4.7699999999999996</v>
      </c>
      <c r="TV86" s="1049">
        <v>4.79</v>
      </c>
      <c r="TW86" s="1049">
        <f t="shared" si="415"/>
        <v>3.69</v>
      </c>
      <c r="TX86" s="1049">
        <v>4.7</v>
      </c>
      <c r="TY86" s="1049">
        <v>4.79</v>
      </c>
      <c r="TZ86" s="1049">
        <f t="shared" si="416"/>
        <v>3.69</v>
      </c>
      <c r="UA86" s="1049">
        <v>4.5599999999999996</v>
      </c>
      <c r="UB86" s="1049">
        <v>4.53</v>
      </c>
      <c r="UC86" s="1049">
        <f t="shared" si="417"/>
        <v>3.69</v>
      </c>
      <c r="UD86" s="1049">
        <v>4.26</v>
      </c>
      <c r="UE86" s="1049">
        <f t="shared" si="418"/>
        <v>3.69</v>
      </c>
      <c r="UF86" s="1049">
        <v>4.57</v>
      </c>
      <c r="UG86" s="1049">
        <v>4.6500000000000004</v>
      </c>
      <c r="UH86" s="1049">
        <f t="shared" si="419"/>
        <v>3.69</v>
      </c>
      <c r="UI86" s="1049">
        <v>4.84</v>
      </c>
      <c r="UJ86" s="1049">
        <v>4.45</v>
      </c>
      <c r="UK86" s="1049">
        <f t="shared" si="420"/>
        <v>3.69</v>
      </c>
      <c r="UL86" s="1457">
        <v>4.6100000000000003</v>
      </c>
      <c r="UM86" s="1049">
        <f t="shared" si="493"/>
        <v>3.69</v>
      </c>
      <c r="UN86" s="1049">
        <v>4.67</v>
      </c>
      <c r="UO86" s="1160">
        <f t="shared" si="421"/>
        <v>0.26558265582655827</v>
      </c>
      <c r="UP86" s="54"/>
      <c r="UQ86" s="54"/>
      <c r="UR86" s="54"/>
      <c r="US86" s="54"/>
      <c r="UT86" s="54"/>
      <c r="UU86" s="54"/>
      <c r="UV86" s="54"/>
      <c r="UW86" s="54"/>
      <c r="UX86" s="54"/>
      <c r="UY86" s="54"/>
      <c r="UZ86" s="54"/>
      <c r="VA86" s="54"/>
      <c r="VB86" s="54"/>
      <c r="VC86" s="54">
        <v>4.5320000000000009</v>
      </c>
      <c r="VD86" s="40">
        <v>3.6989999999999998</v>
      </c>
      <c r="VE86" s="919">
        <f t="shared" si="422"/>
        <v>3.6989999999999998</v>
      </c>
      <c r="VF86" s="54">
        <v>3.69</v>
      </c>
      <c r="VG86" s="69">
        <v>3.84</v>
      </c>
      <c r="VH86" s="54">
        <f t="shared" si="423"/>
        <v>3.6989999999999998</v>
      </c>
      <c r="VI86" s="54">
        <v>3.7</v>
      </c>
      <c r="VJ86" s="54">
        <f t="shared" si="424"/>
        <v>3.6989999999999998</v>
      </c>
      <c r="VK86" s="54">
        <v>3.71</v>
      </c>
      <c r="VL86" s="54">
        <f t="shared" si="425"/>
        <v>3.6989999999999998</v>
      </c>
      <c r="VM86" s="54">
        <v>3.7</v>
      </c>
      <c r="VN86" s="54">
        <v>3.7</v>
      </c>
      <c r="VO86" s="1049">
        <v>3.76</v>
      </c>
      <c r="VP86" s="54">
        <f t="shared" si="426"/>
        <v>3.6989999999999998</v>
      </c>
      <c r="VQ86" s="54">
        <v>3.75</v>
      </c>
      <c r="VR86" s="54">
        <v>3.76</v>
      </c>
      <c r="VS86" s="54">
        <v>3.6</v>
      </c>
      <c r="VT86" s="1049">
        <v>3.72</v>
      </c>
      <c r="VU86" s="1049">
        <v>3.71</v>
      </c>
      <c r="VV86" s="54">
        <f t="shared" si="427"/>
        <v>3.6989999999999998</v>
      </c>
      <c r="VW86" s="1049">
        <v>3.74</v>
      </c>
      <c r="VX86" s="1049">
        <v>3.77</v>
      </c>
      <c r="VY86" s="1049">
        <f t="shared" si="428"/>
        <v>3.6989999999999998</v>
      </c>
      <c r="VZ86" s="1049">
        <v>3.78</v>
      </c>
      <c r="WA86" s="1049">
        <v>3.86</v>
      </c>
      <c r="WB86" s="1049">
        <f t="shared" si="429"/>
        <v>3.6989999999999998</v>
      </c>
      <c r="WC86" s="1049">
        <v>3.9</v>
      </c>
      <c r="WD86" s="1049">
        <v>3.82</v>
      </c>
      <c r="WE86" s="1049">
        <f t="shared" si="430"/>
        <v>3.6989999999999998</v>
      </c>
      <c r="WF86" s="1049">
        <v>3.9</v>
      </c>
      <c r="WG86" s="1049">
        <v>3.78</v>
      </c>
      <c r="WH86" s="1049">
        <v>3.77</v>
      </c>
      <c r="WI86" s="1049">
        <v>3.78</v>
      </c>
      <c r="WJ86" s="1049">
        <f t="shared" si="431"/>
        <v>3.6989999999999998</v>
      </c>
      <c r="WK86" s="1049">
        <v>3.71</v>
      </c>
      <c r="WL86" s="1049">
        <v>3.7410000000000001</v>
      </c>
      <c r="WM86" s="1049">
        <v>3.75</v>
      </c>
      <c r="WN86" s="1049">
        <v>3.7633999999999999</v>
      </c>
      <c r="WO86" s="1049">
        <f t="shared" si="432"/>
        <v>3.6989999999999998</v>
      </c>
      <c r="WP86" s="1049">
        <v>3.79</v>
      </c>
      <c r="WQ86" s="1049">
        <f t="shared" si="433"/>
        <v>3.6989999999999998</v>
      </c>
      <c r="WR86" s="1049">
        <v>3.75</v>
      </c>
      <c r="WS86" s="1049">
        <v>3.7549999999999999</v>
      </c>
      <c r="WT86" s="1049">
        <f t="shared" si="434"/>
        <v>3.6989999999999998</v>
      </c>
      <c r="WU86" s="1049">
        <v>3.7</v>
      </c>
      <c r="WV86" s="1049">
        <v>3.74</v>
      </c>
      <c r="WW86" s="1049">
        <v>3.81</v>
      </c>
      <c r="WX86" s="1049">
        <v>3.84</v>
      </c>
      <c r="WY86" s="1049">
        <f t="shared" si="435"/>
        <v>3.6989999999999998</v>
      </c>
      <c r="WZ86" s="1049">
        <v>3.82</v>
      </c>
      <c r="XA86" s="1049">
        <v>3.71</v>
      </c>
      <c r="XB86" s="1049">
        <f t="shared" si="436"/>
        <v>3.6989999999999998</v>
      </c>
      <c r="XC86" s="1049">
        <v>3.87</v>
      </c>
      <c r="XD86" s="1049">
        <f t="shared" si="437"/>
        <v>3.6989999999999998</v>
      </c>
      <c r="XE86" s="1049"/>
      <c r="XF86" s="1049">
        <v>3.86</v>
      </c>
      <c r="XG86" s="1049">
        <f t="shared" si="438"/>
        <v>3.6989999999999998</v>
      </c>
      <c r="XH86" s="1049"/>
      <c r="XI86" s="1049"/>
      <c r="XJ86" s="1049"/>
      <c r="XK86" s="1049">
        <v>3.82</v>
      </c>
      <c r="XL86" s="1049">
        <f t="shared" si="439"/>
        <v>3.6989999999999998</v>
      </c>
      <c r="XM86" s="1049"/>
      <c r="XN86" s="1049">
        <v>3.81</v>
      </c>
      <c r="XO86" s="1160">
        <f t="shared" si="440"/>
        <v>-1</v>
      </c>
      <c r="XP86" s="1160">
        <f t="shared" si="441"/>
        <v>3.0008110300081162E-2</v>
      </c>
      <c r="XQ86" s="1160">
        <f t="shared" si="442"/>
        <v>-2.6763990267639839E-2</v>
      </c>
      <c r="XR86" s="1049"/>
      <c r="XS86" s="1049"/>
      <c r="XT86" s="1049"/>
      <c r="XU86" s="1049"/>
      <c r="XV86" s="1307">
        <v>4.1500000000000004</v>
      </c>
      <c r="XW86" s="46">
        <v>4.17</v>
      </c>
      <c r="XX86" s="54">
        <v>4.17</v>
      </c>
      <c r="XY86" s="46">
        <f t="shared" si="443"/>
        <v>4.1500000000000004</v>
      </c>
      <c r="XZ86" s="46">
        <v>4.3600000000000003</v>
      </c>
      <c r="YA86" s="1049">
        <v>4.21</v>
      </c>
      <c r="YB86" s="46">
        <f t="shared" si="444"/>
        <v>4.1500000000000004</v>
      </c>
      <c r="YC86" s="1049">
        <v>4.3099999999999996</v>
      </c>
      <c r="YD86" s="46">
        <f t="shared" si="445"/>
        <v>4.1500000000000004</v>
      </c>
      <c r="YE86" s="1049">
        <v>4.3099999999999996</v>
      </c>
      <c r="YF86" s="46">
        <f t="shared" si="446"/>
        <v>4.1500000000000004</v>
      </c>
      <c r="YG86" s="1049">
        <v>4.49</v>
      </c>
      <c r="YH86" s="46">
        <f t="shared" si="447"/>
        <v>4.1500000000000004</v>
      </c>
      <c r="YI86" s="1049">
        <v>4.5</v>
      </c>
      <c r="YJ86" s="1049">
        <f t="shared" si="448"/>
        <v>4.1500000000000004</v>
      </c>
      <c r="YK86" s="1049"/>
      <c r="YL86" s="1049">
        <v>4.8</v>
      </c>
      <c r="YM86" s="1049">
        <f t="shared" si="494"/>
        <v>4.1500000000000004</v>
      </c>
      <c r="YN86" s="1049">
        <v>4.3600000000000003</v>
      </c>
      <c r="YO86" s="1655">
        <f t="shared" si="495"/>
        <v>5.0602409638554204E-2</v>
      </c>
      <c r="YP86" s="1310"/>
      <c r="YQ86" s="1310"/>
      <c r="YR86" s="1310"/>
      <c r="YS86" s="1310">
        <v>3.27</v>
      </c>
      <c r="YT86" s="37">
        <v>3.29</v>
      </c>
      <c r="YU86" s="37">
        <f t="shared" si="449"/>
        <v>3.27</v>
      </c>
      <c r="YV86" s="1049">
        <v>3.33</v>
      </c>
      <c r="YW86" s="37">
        <f t="shared" si="450"/>
        <v>3.27</v>
      </c>
      <c r="YX86" s="1049">
        <v>3.29</v>
      </c>
      <c r="YY86" s="37">
        <f t="shared" si="451"/>
        <v>3.27</v>
      </c>
      <c r="YZ86" s="1049">
        <v>3.25</v>
      </c>
      <c r="ZA86" s="37">
        <f t="shared" si="452"/>
        <v>3.25</v>
      </c>
      <c r="ZB86" s="1049">
        <v>3.35</v>
      </c>
      <c r="ZC86" s="46">
        <f t="shared" si="453"/>
        <v>3.25</v>
      </c>
      <c r="ZD86" s="1049">
        <v>3.31</v>
      </c>
      <c r="ZE86" s="1049">
        <f t="shared" si="454"/>
        <v>3.25</v>
      </c>
      <c r="ZF86" s="1049"/>
      <c r="ZG86" s="1049">
        <v>3.32</v>
      </c>
      <c r="ZH86" s="1049">
        <f t="shared" si="496"/>
        <v>3.25</v>
      </c>
      <c r="ZI86" s="1049"/>
      <c r="ZJ86" s="1160">
        <f t="shared" si="497"/>
        <v>-1</v>
      </c>
      <c r="ZK86" s="52">
        <v>3.6989999999999998</v>
      </c>
      <c r="ZL86" s="52">
        <v>3.74</v>
      </c>
      <c r="ZM86" s="54">
        <v>3.76</v>
      </c>
      <c r="ZN86" s="54">
        <v>3.76</v>
      </c>
      <c r="ZO86" s="54">
        <f t="shared" si="456"/>
        <v>3.6989999999999998</v>
      </c>
      <c r="ZP86" s="54">
        <v>3.75</v>
      </c>
      <c r="ZQ86" s="54">
        <f t="shared" si="457"/>
        <v>3.6989999999999998</v>
      </c>
      <c r="ZR86" s="54">
        <v>3.88</v>
      </c>
      <c r="ZS86" s="54">
        <f t="shared" si="458"/>
        <v>3.6989999999999998</v>
      </c>
      <c r="ZT86" s="54">
        <v>3.79</v>
      </c>
      <c r="ZU86" s="54">
        <v>3.76</v>
      </c>
      <c r="ZV86" s="54">
        <f t="shared" si="459"/>
        <v>3.6989999999999998</v>
      </c>
      <c r="ZW86" s="54">
        <v>3.72</v>
      </c>
      <c r="ZX86" s="54">
        <v>3.82</v>
      </c>
      <c r="ZY86" s="54">
        <f t="shared" si="460"/>
        <v>3.6989999999999998</v>
      </c>
      <c r="ZZ86" s="46">
        <v>3.78</v>
      </c>
      <c r="AAA86" s="54">
        <v>3.76</v>
      </c>
      <c r="AAB86" s="54">
        <f t="shared" si="461"/>
        <v>3.6989999999999998</v>
      </c>
      <c r="AAC86" s="54">
        <v>3.86</v>
      </c>
      <c r="AAD86" s="52">
        <f t="shared" si="498"/>
        <v>3.6989999999999998</v>
      </c>
      <c r="AAE86" s="52">
        <v>3.81</v>
      </c>
      <c r="AAF86" s="966">
        <f t="shared" si="499"/>
        <v>3.0008110300081162E-2</v>
      </c>
      <c r="AAG86" s="54"/>
      <c r="AAH86" s="54"/>
      <c r="AAI86" s="54"/>
      <c r="AAJ86" s="54"/>
      <c r="AAK86" s="52">
        <v>3.18</v>
      </c>
      <c r="AAL86" s="1049">
        <v>3.14</v>
      </c>
      <c r="AAM86" s="1049">
        <v>3.19</v>
      </c>
      <c r="AAN86" s="1049">
        <f t="shared" si="464"/>
        <v>3.18</v>
      </c>
      <c r="AAO86" s="1049">
        <v>3.22</v>
      </c>
      <c r="AAP86" s="1049">
        <f t="shared" si="465"/>
        <v>3.18</v>
      </c>
      <c r="AAQ86" s="1049">
        <v>3.19</v>
      </c>
      <c r="AAR86" s="1049">
        <v>3.22</v>
      </c>
      <c r="AAS86" s="1049">
        <f t="shared" si="466"/>
        <v>3.18</v>
      </c>
      <c r="AAT86" s="1049">
        <v>3.19</v>
      </c>
      <c r="AAU86" s="46">
        <f t="shared" si="467"/>
        <v>3.18</v>
      </c>
      <c r="AAV86" s="54"/>
      <c r="AAW86" s="54">
        <v>3.13</v>
      </c>
      <c r="AAX86" s="54">
        <f t="shared" si="468"/>
        <v>3.13</v>
      </c>
      <c r="AAY86" s="1049">
        <v>3.29</v>
      </c>
      <c r="AAZ86" s="46">
        <f t="shared" si="500"/>
        <v>3.13</v>
      </c>
      <c r="ABA86" s="46">
        <v>3.3</v>
      </c>
      <c r="ABB86" s="1652">
        <f t="shared" si="469"/>
        <v>5.4313099041533523E-2</v>
      </c>
      <c r="ABC86" s="46">
        <v>2.36</v>
      </c>
      <c r="ABD86" s="46">
        <f t="shared" si="470"/>
        <v>2.36</v>
      </c>
      <c r="ABE86" s="46">
        <v>2.37</v>
      </c>
      <c r="ABF86" s="1652">
        <f t="shared" si="471"/>
        <v>4.2372881355933183E-3</v>
      </c>
      <c r="ABG86" s="46">
        <v>2.4700000000000002</v>
      </c>
      <c r="ABH86" s="46">
        <f t="shared" si="472"/>
        <v>2.4700000000000002</v>
      </c>
      <c r="ABI86" s="46">
        <v>2.4900000000000002</v>
      </c>
      <c r="ABJ86" s="1652">
        <f t="shared" si="473"/>
        <v>8.097165991902841E-3</v>
      </c>
      <c r="ABK86" s="1523">
        <v>2.3199999999999998</v>
      </c>
      <c r="ABL86" s="1050">
        <f t="shared" si="474"/>
        <v>2.3199999999999998</v>
      </c>
      <c r="ABM86" s="46">
        <v>2.34</v>
      </c>
      <c r="ABN86" s="1652">
        <f t="shared" si="475"/>
        <v>8.6206896551724223E-3</v>
      </c>
      <c r="ABO86" s="621" t="s">
        <v>2934</v>
      </c>
      <c r="ABP86" s="1050"/>
      <c r="ABQ86" s="54"/>
      <c r="ABR86" s="54" t="str">
        <f t="shared" si="476"/>
        <v xml:space="preserve">1. Better than baseline </v>
      </c>
      <c r="ABS86" s="54" t="str">
        <f t="shared" si="477"/>
        <v>4.Blocker/Not Executed</v>
      </c>
      <c r="ABT86" s="54" t="str">
        <f t="shared" si="478"/>
        <v>2. Within 10% deviation from baseline</v>
      </c>
      <c r="ABU86" s="54" t="str">
        <f t="shared" si="479"/>
        <v xml:space="preserve">1. Better than baseline </v>
      </c>
      <c r="ABV86" s="54" t="str">
        <f t="shared" si="480"/>
        <v xml:space="preserve">1. Better than baseline </v>
      </c>
      <c r="ABW86" s="54" t="str">
        <f t="shared" si="481"/>
        <v xml:space="preserve">1. Better than baseline </v>
      </c>
      <c r="ABX86" s="54" t="str">
        <f t="shared" si="482"/>
        <v xml:space="preserve">1. Better than baseline </v>
      </c>
      <c r="ABY86" s="54" t="str">
        <f t="shared" si="483"/>
        <v xml:space="preserve">1. Better than baseline </v>
      </c>
      <c r="ABZ86" s="54" t="str">
        <f t="shared" si="484"/>
        <v>2. Within 10% deviation from baseline</v>
      </c>
      <c r="ACA86" s="54" t="str">
        <f t="shared" si="485"/>
        <v>3. Missing baseline</v>
      </c>
      <c r="ACB86" s="54" t="str">
        <f t="shared" si="486"/>
        <v>2. Within 10% deviation from baseline</v>
      </c>
      <c r="ACC86" s="37" t="str">
        <f t="shared" si="487"/>
        <v>2. Within 10% deviation from baseline</v>
      </c>
      <c r="ACD86" s="37" t="str">
        <f t="shared" si="488"/>
        <v xml:space="preserve">1. Better than baseline </v>
      </c>
      <c r="ACE86" s="37" t="str">
        <f t="shared" si="489"/>
        <v>2. Within 10% deviation from baseline</v>
      </c>
      <c r="ACF86" s="37" t="str">
        <f t="shared" si="490"/>
        <v>2. Within 10% deviation from baseline</v>
      </c>
    </row>
    <row r="87" spans="1:760" ht="44" thickBot="1" x14ac:dyDescent="0.4">
      <c r="A87" s="1694">
        <v>79</v>
      </c>
      <c r="B87" s="1042" t="s">
        <v>19</v>
      </c>
      <c r="C87" s="1042" t="s">
        <v>1254</v>
      </c>
      <c r="D87" s="1042" t="s">
        <v>2307</v>
      </c>
      <c r="E87" s="1042" t="s">
        <v>2307</v>
      </c>
      <c r="F87" s="1042" t="s">
        <v>2932</v>
      </c>
      <c r="G87" s="1042" t="s">
        <v>2935</v>
      </c>
      <c r="H87" s="29"/>
      <c r="I87" s="29"/>
      <c r="J87" s="29"/>
      <c r="K87" s="29"/>
      <c r="L87" s="29"/>
      <c r="M87" s="29"/>
      <c r="N87" s="29"/>
      <c r="O87" s="29"/>
      <c r="P87" s="29"/>
      <c r="Q87" s="29"/>
      <c r="R87" s="29"/>
      <c r="S87" s="29"/>
      <c r="T87" s="29"/>
      <c r="U87" s="29"/>
      <c r="V87" s="29"/>
      <c r="W87" s="29"/>
      <c r="X87" s="29"/>
      <c r="Y87" s="29"/>
      <c r="Z87" s="29"/>
      <c r="AA87" s="29"/>
      <c r="AB87" s="29"/>
      <c r="AC87" s="29"/>
      <c r="AD87" s="29"/>
      <c r="AE87" s="29"/>
      <c r="AF87" s="29"/>
      <c r="AG87" s="29"/>
      <c r="AH87" s="29"/>
      <c r="AI87" s="29"/>
      <c r="AJ87" s="29"/>
      <c r="AK87" s="29"/>
      <c r="AL87" s="29"/>
      <c r="AM87" s="29"/>
      <c r="AN87" s="29"/>
      <c r="AO87" s="29"/>
      <c r="AP87" s="29"/>
      <c r="AQ87" s="29"/>
      <c r="AR87" s="53">
        <v>2.09</v>
      </c>
      <c r="AS87" s="53"/>
      <c r="AT87" s="53">
        <v>2.12</v>
      </c>
      <c r="AU87" s="53"/>
      <c r="AV87" s="53">
        <f t="shared" si="332"/>
        <v>2.09</v>
      </c>
      <c r="AW87" s="1148">
        <v>2.11</v>
      </c>
      <c r="AX87" s="27">
        <f t="shared" si="333"/>
        <v>2.09</v>
      </c>
      <c r="AY87" s="53"/>
      <c r="AZ87" s="1592">
        <f t="shared" si="334"/>
        <v>-1</v>
      </c>
      <c r="BA87" s="64"/>
      <c r="BB87" s="64"/>
      <c r="BC87" s="64"/>
      <c r="BD87" s="64"/>
      <c r="BE87" s="64"/>
      <c r="BF87" s="64"/>
      <c r="BG87" s="64"/>
      <c r="BH87" s="64"/>
      <c r="BI87" s="64"/>
      <c r="BJ87" s="64"/>
      <c r="BK87" s="64"/>
      <c r="BL87" s="64"/>
      <c r="BM87" s="64"/>
      <c r="BN87" s="64"/>
      <c r="BO87" s="64"/>
      <c r="BP87" s="64"/>
      <c r="BQ87" s="64"/>
      <c r="BR87" s="64"/>
      <c r="BS87" s="64"/>
      <c r="BT87" s="64"/>
      <c r="BU87" s="64"/>
      <c r="BV87" s="64"/>
      <c r="BW87" s="64"/>
      <c r="BX87" s="64"/>
      <c r="BY87" s="64"/>
      <c r="BZ87" s="64"/>
      <c r="CA87" s="64"/>
      <c r="CB87" s="64"/>
      <c r="CC87" s="64"/>
      <c r="CD87" s="64"/>
      <c r="CE87" s="64"/>
      <c r="CF87" s="64"/>
      <c r="CG87" s="64"/>
      <c r="CH87" s="64"/>
      <c r="CI87" s="64"/>
      <c r="CJ87" s="64"/>
      <c r="CK87" s="64"/>
      <c r="CL87" s="64"/>
      <c r="CM87" s="64"/>
      <c r="CN87" s="64"/>
      <c r="CO87" s="64"/>
      <c r="CP87" s="64"/>
      <c r="CQ87" s="64"/>
      <c r="CR87" s="64"/>
      <c r="CS87" s="64"/>
      <c r="CT87" s="64"/>
      <c r="CU87" s="64"/>
      <c r="CV87" s="64"/>
      <c r="CW87" s="64"/>
      <c r="CX87" s="64"/>
      <c r="CY87" s="64"/>
      <c r="CZ87" s="64"/>
      <c r="DA87" s="64"/>
      <c r="DB87" s="64"/>
      <c r="DC87" s="64"/>
      <c r="DD87" s="64"/>
      <c r="DE87" s="64"/>
      <c r="DF87" s="64"/>
      <c r="DG87" s="64">
        <v>2.0099999999999998</v>
      </c>
      <c r="DH87" s="913"/>
      <c r="DI87" s="913"/>
      <c r="DJ87" s="913">
        <f t="shared" si="335"/>
        <v>2.0099999999999998</v>
      </c>
      <c r="DK87" s="913">
        <v>1.99</v>
      </c>
      <c r="DL87" s="913">
        <v>2.1597999999999997</v>
      </c>
      <c r="DM87" s="53">
        <f t="shared" si="336"/>
        <v>2.0099999999999998</v>
      </c>
      <c r="DN87" s="53">
        <v>2.1</v>
      </c>
      <c r="DO87" s="913">
        <v>1.86</v>
      </c>
      <c r="DP87" s="380">
        <f t="shared" si="337"/>
        <v>-7.4626865671641646E-2</v>
      </c>
      <c r="DQ87" s="913"/>
      <c r="DR87" s="913"/>
      <c r="DS87" s="913"/>
      <c r="DT87" s="913"/>
      <c r="DU87" s="913"/>
      <c r="DV87" s="913"/>
      <c r="DW87" s="913"/>
      <c r="DX87" s="913"/>
      <c r="DY87" s="913"/>
      <c r="DZ87" s="913"/>
      <c r="EA87" s="913"/>
      <c r="EB87" s="913"/>
      <c r="EC87" s="913"/>
      <c r="ED87" s="913"/>
      <c r="EE87" s="913"/>
      <c r="EF87" s="913"/>
      <c r="EG87" s="913"/>
      <c r="EH87" s="913"/>
      <c r="EI87" s="913"/>
      <c r="EJ87" s="913"/>
      <c r="EK87" s="913"/>
      <c r="EL87" s="913"/>
      <c r="EM87" s="913"/>
      <c r="EN87" s="913"/>
      <c r="EO87" s="913"/>
      <c r="EP87" s="913"/>
      <c r="EQ87" s="913"/>
      <c r="ER87" s="913"/>
      <c r="ES87" s="913"/>
      <c r="ET87" s="913"/>
      <c r="EU87" s="913"/>
      <c r="EV87" s="913"/>
      <c r="EW87" s="913">
        <v>2.06</v>
      </c>
      <c r="EX87" s="913"/>
      <c r="EY87" s="64">
        <v>2.14</v>
      </c>
      <c r="EZ87" s="913">
        <f t="shared" si="338"/>
        <v>2.06</v>
      </c>
      <c r="FA87" s="913">
        <v>2.2200000000000002</v>
      </c>
      <c r="FB87" s="64">
        <v>2.1219999999999999</v>
      </c>
      <c r="FC87" s="913">
        <f t="shared" si="339"/>
        <v>2.06</v>
      </c>
      <c r="FD87" s="53">
        <v>2.1800000000000002</v>
      </c>
      <c r="FE87" s="53">
        <v>2.2000000000000002</v>
      </c>
      <c r="FF87" s="380">
        <f t="shared" si="340"/>
        <v>6.7961165048543742E-2</v>
      </c>
      <c r="FG87" s="913"/>
      <c r="FH87" s="913"/>
      <c r="FI87" s="913"/>
      <c r="FJ87" s="913"/>
      <c r="FK87" s="913"/>
      <c r="FL87" s="913"/>
      <c r="FM87" s="913"/>
      <c r="FN87" s="913"/>
      <c r="FO87" s="913"/>
      <c r="FP87" s="913"/>
      <c r="FQ87" s="913"/>
      <c r="FR87" s="913"/>
      <c r="FS87" s="913"/>
      <c r="FT87" s="913"/>
      <c r="FU87" s="913"/>
      <c r="FV87" s="913"/>
      <c r="FW87" s="913"/>
      <c r="FX87" s="913"/>
      <c r="FY87" s="913"/>
      <c r="FZ87" s="913"/>
      <c r="GA87" s="913"/>
      <c r="GB87" s="913"/>
      <c r="GC87" s="913"/>
      <c r="GD87" s="913"/>
      <c r="GE87" s="913"/>
      <c r="GF87" s="913"/>
      <c r="GG87" s="913"/>
      <c r="GH87" s="913"/>
      <c r="GI87" s="913"/>
      <c r="GJ87" s="913"/>
      <c r="GK87" s="913"/>
      <c r="GL87" s="913"/>
      <c r="GM87" s="913"/>
      <c r="GN87" s="913"/>
      <c r="GO87" s="913"/>
      <c r="GP87" s="913"/>
      <c r="GQ87" s="913"/>
      <c r="GR87" s="913"/>
      <c r="GS87" s="913"/>
      <c r="GT87" s="913"/>
      <c r="GU87" s="913"/>
      <c r="GV87" s="913"/>
      <c r="GW87" s="913">
        <v>2.2000000000000002</v>
      </c>
      <c r="GX87" s="913"/>
      <c r="GY87" s="913"/>
      <c r="GZ87" s="913">
        <f t="shared" si="341"/>
        <v>2.2000000000000002</v>
      </c>
      <c r="HA87" s="913">
        <v>2.21</v>
      </c>
      <c r="HB87" s="913">
        <v>2.11</v>
      </c>
      <c r="HC87" s="53">
        <f t="shared" si="342"/>
        <v>2.11</v>
      </c>
      <c r="HD87" s="53">
        <v>2.15</v>
      </c>
      <c r="HE87" s="913">
        <v>2.13</v>
      </c>
      <c r="HF87" s="53">
        <f t="shared" si="343"/>
        <v>2.11</v>
      </c>
      <c r="HG87" s="913">
        <v>2.1800000000000002</v>
      </c>
      <c r="HH87" s="53">
        <v>2.13</v>
      </c>
      <c r="HI87" s="53">
        <f t="shared" si="344"/>
        <v>2.11</v>
      </c>
      <c r="HJ87" s="53"/>
      <c r="HK87" s="380">
        <f t="shared" si="345"/>
        <v>-1</v>
      </c>
      <c r="HS87" s="913"/>
      <c r="HT87" s="913"/>
      <c r="HU87" s="913"/>
      <c r="HV87" s="913"/>
      <c r="HW87" s="913"/>
      <c r="HX87" s="913"/>
      <c r="HY87" s="913"/>
      <c r="HZ87" s="913"/>
      <c r="IA87" s="913"/>
      <c r="IB87" s="913"/>
      <c r="IC87" s="913"/>
      <c r="ID87" s="913"/>
      <c r="IE87" s="913"/>
      <c r="IF87" s="913"/>
      <c r="IG87" s="913"/>
      <c r="IH87" s="913"/>
      <c r="II87" s="913"/>
      <c r="IJ87" s="913"/>
      <c r="IK87" s="913"/>
      <c r="IL87" s="913"/>
      <c r="IM87" s="913"/>
      <c r="IN87" s="913"/>
      <c r="IO87" s="913"/>
      <c r="IP87" s="913"/>
      <c r="IQ87" s="913"/>
      <c r="IR87" s="913"/>
      <c r="IS87" s="913"/>
      <c r="IT87" s="913"/>
      <c r="IU87" s="913"/>
      <c r="IV87" s="913"/>
      <c r="IW87" s="913"/>
      <c r="IX87" s="913"/>
      <c r="IY87" s="913"/>
      <c r="IZ87" s="913"/>
      <c r="JA87" s="913"/>
      <c r="JB87" s="913"/>
      <c r="JC87" s="913">
        <v>2.0499999999999998</v>
      </c>
      <c r="JD87" s="913"/>
      <c r="JE87" s="913">
        <v>2.09</v>
      </c>
      <c r="JF87" s="913"/>
      <c r="JG87" s="913">
        <f t="shared" si="346"/>
        <v>2.0499999999999998</v>
      </c>
      <c r="JH87" s="64">
        <v>2.06</v>
      </c>
      <c r="JI87" s="53">
        <f t="shared" si="347"/>
        <v>2.0499999999999998</v>
      </c>
      <c r="JJ87" s="913">
        <v>2.21</v>
      </c>
      <c r="JK87" s="53">
        <v>2.16</v>
      </c>
      <c r="JL87" s="53">
        <f t="shared" si="348"/>
        <v>2.0499999999999998</v>
      </c>
      <c r="JM87" s="53">
        <v>2.2200000000000002</v>
      </c>
      <c r="JN87" s="53">
        <v>2.09</v>
      </c>
      <c r="JO87" s="53">
        <f t="shared" si="349"/>
        <v>2.0499999999999998</v>
      </c>
      <c r="JP87" s="53">
        <v>2.2000000000000002</v>
      </c>
      <c r="JQ87" s="53">
        <f t="shared" si="350"/>
        <v>2.0499999999999998</v>
      </c>
      <c r="JR87" s="53">
        <v>2.11</v>
      </c>
      <c r="JS87" s="1042">
        <v>2.16</v>
      </c>
      <c r="JT87" s="53">
        <f t="shared" si="351"/>
        <v>2.0499999999999998</v>
      </c>
      <c r="JU87" s="53">
        <v>2.2000000000000002</v>
      </c>
      <c r="JV87" s="1042">
        <v>2.09</v>
      </c>
      <c r="JW87" s="53">
        <f t="shared" si="352"/>
        <v>2.0499999999999998</v>
      </c>
      <c r="JX87" s="53"/>
      <c r="JY87" s="1042">
        <v>2.15</v>
      </c>
      <c r="JZ87" s="53">
        <f t="shared" si="353"/>
        <v>2.0499999999999998</v>
      </c>
      <c r="KA87" s="53">
        <v>2.14</v>
      </c>
      <c r="KB87" s="1042">
        <v>2.2200000000000002</v>
      </c>
      <c r="KC87" s="53">
        <f t="shared" si="354"/>
        <v>2.0499999999999998</v>
      </c>
      <c r="KD87" s="53">
        <v>2.21</v>
      </c>
      <c r="KE87" s="1042">
        <v>2.15</v>
      </c>
      <c r="KF87" s="1042">
        <f t="shared" si="355"/>
        <v>2.0499999999999998</v>
      </c>
      <c r="KG87" s="1042">
        <v>2.2200000000000002</v>
      </c>
      <c r="KH87" s="1042">
        <f t="shared" si="356"/>
        <v>2.0499999999999998</v>
      </c>
      <c r="KI87" s="1042">
        <v>2.21</v>
      </c>
      <c r="KJ87" s="1042">
        <v>2.21</v>
      </c>
      <c r="KK87" s="1042">
        <f t="shared" si="357"/>
        <v>2.0499999999999998</v>
      </c>
      <c r="KL87" s="1042"/>
      <c r="KM87" s="380">
        <f t="shared" si="358"/>
        <v>-1</v>
      </c>
      <c r="KN87" s="913"/>
      <c r="KO87" s="913"/>
      <c r="KP87" s="913"/>
      <c r="KQ87" s="913"/>
      <c r="KR87" s="913"/>
      <c r="KS87" s="913"/>
      <c r="KT87" s="913"/>
      <c r="KU87" s="913"/>
      <c r="KV87" s="913"/>
      <c r="KW87" s="913"/>
      <c r="KX87" s="913"/>
      <c r="KY87" s="913"/>
      <c r="KZ87" s="913"/>
      <c r="LA87" s="913"/>
      <c r="LB87" s="913"/>
      <c r="LC87" s="913"/>
      <c r="LD87" s="913"/>
      <c r="LE87" s="913"/>
      <c r="LF87" s="913"/>
      <c r="LG87" s="913"/>
      <c r="LH87" s="913"/>
      <c r="LI87" s="913"/>
      <c r="LJ87" s="913"/>
      <c r="LK87" s="913"/>
      <c r="LL87" s="913"/>
      <c r="LM87" s="913"/>
      <c r="LN87" s="913"/>
      <c r="LO87" s="913"/>
      <c r="LP87" s="913"/>
      <c r="LQ87" s="913"/>
      <c r="LR87" s="913"/>
      <c r="LS87" s="913"/>
      <c r="LT87" s="913"/>
      <c r="LU87" s="913"/>
      <c r="LV87" s="913"/>
      <c r="LW87" s="913">
        <v>2.11</v>
      </c>
      <c r="LX87" s="913"/>
      <c r="LY87" s="913"/>
      <c r="LZ87" s="913">
        <f t="shared" si="359"/>
        <v>2.11</v>
      </c>
      <c r="MA87" s="913">
        <v>2.11</v>
      </c>
      <c r="MB87" s="913">
        <v>2.056</v>
      </c>
      <c r="MC87" s="53">
        <f t="shared" si="360"/>
        <v>2.056</v>
      </c>
      <c r="MD87" s="913">
        <v>1.93</v>
      </c>
      <c r="ME87" s="913">
        <v>2.0699999999999998</v>
      </c>
      <c r="MF87" s="53">
        <v>1.91</v>
      </c>
      <c r="MG87" s="53">
        <f t="shared" si="361"/>
        <v>1.91</v>
      </c>
      <c r="MH87" s="913">
        <v>1.89</v>
      </c>
      <c r="MI87" s="53">
        <v>2.06</v>
      </c>
      <c r="MJ87" s="53">
        <f t="shared" si="362"/>
        <v>1.91</v>
      </c>
      <c r="MK87" s="53">
        <v>1.9350000000000001</v>
      </c>
      <c r="ML87" s="53">
        <f t="shared" si="363"/>
        <v>1.91</v>
      </c>
      <c r="MM87" s="53">
        <v>1.94</v>
      </c>
      <c r="MN87" s="1042">
        <v>2.0499999999999998</v>
      </c>
      <c r="MO87" s="53">
        <f t="shared" si="364"/>
        <v>1.91</v>
      </c>
      <c r="MP87" s="53">
        <v>2.0099999999999998</v>
      </c>
      <c r="MQ87" s="1042">
        <v>2.0499999999999998</v>
      </c>
      <c r="MR87" s="53">
        <f t="shared" si="365"/>
        <v>1.91</v>
      </c>
      <c r="MS87" s="53">
        <v>2.0299999999999998</v>
      </c>
      <c r="MT87" s="1042">
        <v>2.09</v>
      </c>
      <c r="MU87" s="53">
        <f t="shared" si="366"/>
        <v>1.91</v>
      </c>
      <c r="MV87" s="53">
        <v>2.0299999999999998</v>
      </c>
      <c r="MW87" s="1042">
        <v>2.13</v>
      </c>
      <c r="MX87" s="53">
        <f t="shared" si="367"/>
        <v>1.91</v>
      </c>
      <c r="MY87" s="53">
        <v>1.94</v>
      </c>
      <c r="MZ87" s="1042">
        <v>2.2200000000000002</v>
      </c>
      <c r="NA87" s="1042">
        <f t="shared" si="368"/>
        <v>1.91</v>
      </c>
      <c r="NB87" s="1042">
        <v>1.96</v>
      </c>
      <c r="NC87" s="1042">
        <v>2.2200000000000002</v>
      </c>
      <c r="ND87" s="1042">
        <f t="shared" si="369"/>
        <v>1.91</v>
      </c>
      <c r="NE87" s="1042">
        <v>2.2200000000000002</v>
      </c>
      <c r="NF87" s="1042">
        <f t="shared" si="370"/>
        <v>1.91</v>
      </c>
      <c r="NG87" s="1042"/>
      <c r="NH87" s="380">
        <f t="shared" si="371"/>
        <v>-1</v>
      </c>
      <c r="NI87" s="913"/>
      <c r="NJ87" s="913"/>
      <c r="NK87" s="913"/>
      <c r="NL87" s="913"/>
      <c r="NM87" s="913"/>
      <c r="NN87" s="913"/>
      <c r="NO87" s="913"/>
      <c r="NP87" s="913"/>
      <c r="NQ87" s="913"/>
      <c r="NR87" s="913"/>
      <c r="NS87" s="913"/>
      <c r="NT87" s="913"/>
      <c r="NU87" s="913"/>
      <c r="NV87" s="913"/>
      <c r="NW87" s="913"/>
      <c r="NX87" s="913"/>
      <c r="NY87" s="913"/>
      <c r="NZ87" s="913"/>
      <c r="OA87" s="913"/>
      <c r="OB87" s="913"/>
      <c r="OC87" s="913"/>
      <c r="OD87" s="913"/>
      <c r="OE87" s="913"/>
      <c r="OF87" s="913"/>
      <c r="OG87" s="913"/>
      <c r="OH87" s="913"/>
      <c r="OI87" s="913"/>
      <c r="OJ87" s="913"/>
      <c r="OK87" s="913"/>
      <c r="OL87" s="913"/>
      <c r="OM87" s="913"/>
      <c r="ON87" s="913"/>
      <c r="OO87" s="913"/>
      <c r="OP87" s="913"/>
      <c r="OQ87" s="913"/>
      <c r="OR87" s="913"/>
      <c r="OS87" s="913">
        <v>2.09</v>
      </c>
      <c r="OT87" s="913"/>
      <c r="OU87" s="913">
        <v>2.12</v>
      </c>
      <c r="OV87" s="913"/>
      <c r="OW87" s="913">
        <f t="shared" si="372"/>
        <v>2.09</v>
      </c>
      <c r="OX87" s="64">
        <v>2.12</v>
      </c>
      <c r="OY87" s="53">
        <f t="shared" si="373"/>
        <v>2.09</v>
      </c>
      <c r="OZ87" s="913">
        <v>2.16</v>
      </c>
      <c r="PA87" s="53">
        <f t="shared" si="374"/>
        <v>2.09</v>
      </c>
      <c r="PB87" s="913">
        <v>2.1</v>
      </c>
      <c r="PC87" s="53">
        <v>2.11</v>
      </c>
      <c r="PD87" s="53">
        <f t="shared" si="375"/>
        <v>2.09</v>
      </c>
      <c r="PE87" s="53">
        <v>2.25</v>
      </c>
      <c r="PF87" s="53">
        <f t="shared" si="376"/>
        <v>2.09</v>
      </c>
      <c r="PG87" s="53">
        <v>2.2200000000000002</v>
      </c>
      <c r="PH87" s="1042">
        <v>2.11</v>
      </c>
      <c r="PI87" s="53">
        <f t="shared" si="377"/>
        <v>2.09</v>
      </c>
      <c r="PJ87" s="53">
        <v>2.09</v>
      </c>
      <c r="PK87" s="1042">
        <v>2.25</v>
      </c>
      <c r="PL87" s="53">
        <f t="shared" si="378"/>
        <v>2.09</v>
      </c>
      <c r="PM87" s="53">
        <v>2.16</v>
      </c>
      <c r="PN87" s="1042">
        <v>2.25</v>
      </c>
      <c r="PO87" s="53">
        <f t="shared" si="379"/>
        <v>2.09</v>
      </c>
      <c r="PP87" s="53">
        <v>2.2650000000000001</v>
      </c>
      <c r="PQ87" s="53">
        <v>2.08</v>
      </c>
      <c r="PR87" s="53">
        <f t="shared" si="380"/>
        <v>2.08</v>
      </c>
      <c r="PS87" s="53">
        <v>2.09</v>
      </c>
      <c r="PT87" s="1042">
        <v>2.09</v>
      </c>
      <c r="PU87" s="1042">
        <f t="shared" si="381"/>
        <v>2.08</v>
      </c>
      <c r="PV87" s="1042">
        <v>2.11</v>
      </c>
      <c r="PW87" s="1042">
        <v>2.1</v>
      </c>
      <c r="PX87" s="1042">
        <f t="shared" si="382"/>
        <v>2.08</v>
      </c>
      <c r="PY87" s="1042">
        <v>2.2000000000000002</v>
      </c>
      <c r="PZ87" s="1042">
        <v>2.09</v>
      </c>
      <c r="QA87" s="1042">
        <f t="shared" si="383"/>
        <v>2.08</v>
      </c>
      <c r="QB87" s="1042">
        <v>2.13</v>
      </c>
      <c r="QC87" s="1042">
        <v>2.09</v>
      </c>
      <c r="QD87" s="1042">
        <f t="shared" si="384"/>
        <v>2.08</v>
      </c>
      <c r="QE87" s="1042">
        <v>2.04</v>
      </c>
      <c r="QF87" s="1042">
        <v>2.08</v>
      </c>
      <c r="QG87" s="1042">
        <f t="shared" si="385"/>
        <v>2.08</v>
      </c>
      <c r="QH87" s="1042">
        <v>2.11</v>
      </c>
      <c r="QI87" s="1042">
        <f t="shared" si="386"/>
        <v>2.08</v>
      </c>
      <c r="QJ87" s="1042"/>
      <c r="QK87" s="380">
        <f t="shared" si="387"/>
        <v>-1</v>
      </c>
      <c r="QL87" s="913"/>
      <c r="QM87" s="913"/>
      <c r="QN87" s="913"/>
      <c r="QO87" s="913"/>
      <c r="QP87" s="913"/>
      <c r="QQ87" s="913"/>
      <c r="QR87" s="913"/>
      <c r="QS87" s="913"/>
      <c r="QT87" s="913"/>
      <c r="QU87" s="913">
        <v>1.95</v>
      </c>
      <c r="QV87" s="913"/>
      <c r="QW87" s="913">
        <v>1.88</v>
      </c>
      <c r="QX87" s="913"/>
      <c r="QY87" s="913">
        <f t="shared" si="388"/>
        <v>1.95</v>
      </c>
      <c r="QZ87" s="64">
        <v>1.92</v>
      </c>
      <c r="RA87" s="53">
        <f t="shared" si="389"/>
        <v>1.92</v>
      </c>
      <c r="RB87" s="53">
        <v>1.99</v>
      </c>
      <c r="RC87" s="53">
        <f t="shared" si="390"/>
        <v>1.92</v>
      </c>
      <c r="RD87" s="53">
        <v>1.96</v>
      </c>
      <c r="RE87" s="53">
        <v>1.95</v>
      </c>
      <c r="RF87" s="53">
        <f t="shared" si="391"/>
        <v>1.92</v>
      </c>
      <c r="RG87" s="53">
        <v>1.94</v>
      </c>
      <c r="RH87" s="1042">
        <v>1.97</v>
      </c>
      <c r="RI87" s="53">
        <f t="shared" si="392"/>
        <v>1.92</v>
      </c>
      <c r="RJ87" s="53">
        <v>1.92</v>
      </c>
      <c r="RK87" s="1042">
        <v>1.94</v>
      </c>
      <c r="RL87" s="53">
        <f t="shared" si="393"/>
        <v>1.92</v>
      </c>
      <c r="RM87" s="53">
        <v>1.98</v>
      </c>
      <c r="RN87" s="1042">
        <v>1.9863999999999999</v>
      </c>
      <c r="RO87" s="53">
        <f t="shared" si="394"/>
        <v>1.92</v>
      </c>
      <c r="RP87" s="1042">
        <v>1.94</v>
      </c>
      <c r="RQ87" s="1042">
        <f t="shared" si="395"/>
        <v>1.92</v>
      </c>
      <c r="RR87" s="1042">
        <v>1.94</v>
      </c>
      <c r="RS87" s="1042">
        <v>1.952</v>
      </c>
      <c r="RT87" s="1042">
        <f t="shared" si="396"/>
        <v>1.92</v>
      </c>
      <c r="RU87" s="1042">
        <v>1.98</v>
      </c>
      <c r="RV87" s="1042">
        <v>1.97</v>
      </c>
      <c r="RW87" s="1042">
        <f t="shared" si="397"/>
        <v>1.92</v>
      </c>
      <c r="RX87" s="1042">
        <v>1.93</v>
      </c>
      <c r="RY87" s="1042">
        <f t="shared" si="398"/>
        <v>1.92</v>
      </c>
      <c r="RZ87" s="1042">
        <v>1.92</v>
      </c>
      <c r="SA87" s="1042">
        <v>1.99</v>
      </c>
      <c r="SB87" s="1042">
        <f t="shared" si="399"/>
        <v>1.92</v>
      </c>
      <c r="SC87" s="1042">
        <v>1.99</v>
      </c>
      <c r="SD87" s="1042">
        <v>2.08</v>
      </c>
      <c r="SE87" s="1042">
        <f t="shared" si="400"/>
        <v>1.92</v>
      </c>
      <c r="SF87" s="1042">
        <v>1.95</v>
      </c>
      <c r="SG87" s="1042">
        <v>2.0099999999999998</v>
      </c>
      <c r="SH87" s="1042">
        <f t="shared" si="401"/>
        <v>1.92</v>
      </c>
      <c r="SI87" s="1042">
        <v>2</v>
      </c>
      <c r="SJ87" s="1042">
        <v>1.9</v>
      </c>
      <c r="SK87" s="1042">
        <f t="shared" si="402"/>
        <v>1.9</v>
      </c>
      <c r="SL87" s="1042">
        <v>1.85</v>
      </c>
      <c r="SM87" s="1042">
        <f t="shared" si="403"/>
        <v>1.85</v>
      </c>
      <c r="SN87" s="1042">
        <v>1.94</v>
      </c>
      <c r="SO87" s="55">
        <v>1.92</v>
      </c>
      <c r="SP87" s="1042">
        <f t="shared" si="491"/>
        <v>1.85</v>
      </c>
      <c r="SQ87" s="1042">
        <v>1.94</v>
      </c>
      <c r="SR87" s="380">
        <f t="shared" si="492"/>
        <v>4.8648648648648568E-2</v>
      </c>
      <c r="SS87" s="27">
        <v>1.99</v>
      </c>
      <c r="ST87" s="913">
        <v>1.9870000000000001</v>
      </c>
      <c r="SU87" s="53">
        <f t="shared" si="405"/>
        <v>1.9870000000000001</v>
      </c>
      <c r="SV87" s="27">
        <v>2.08</v>
      </c>
      <c r="SW87" s="27">
        <v>2.09</v>
      </c>
      <c r="SX87" s="53">
        <f t="shared" si="406"/>
        <v>1.9870000000000001</v>
      </c>
      <c r="SY87" s="27">
        <v>2.08</v>
      </c>
      <c r="SZ87" s="53">
        <v>1.98</v>
      </c>
      <c r="TA87" s="53">
        <f t="shared" si="407"/>
        <v>1.98</v>
      </c>
      <c r="TB87" s="53">
        <v>2.04</v>
      </c>
      <c r="TC87" s="53">
        <f t="shared" si="408"/>
        <v>1.98</v>
      </c>
      <c r="TD87" s="53">
        <v>2.0499999999999998</v>
      </c>
      <c r="TE87" s="1042">
        <v>2</v>
      </c>
      <c r="TF87" s="53">
        <f t="shared" si="409"/>
        <v>1.98</v>
      </c>
      <c r="TG87" s="53">
        <v>2.0099999999999998</v>
      </c>
      <c r="TH87" s="1042">
        <v>1.99</v>
      </c>
      <c r="TI87" s="53">
        <f t="shared" si="410"/>
        <v>1.98</v>
      </c>
      <c r="TJ87" s="53">
        <v>1.99</v>
      </c>
      <c r="TK87" s="1042">
        <v>2.0299999999999998</v>
      </c>
      <c r="TL87" s="53">
        <f t="shared" si="411"/>
        <v>1.98</v>
      </c>
      <c r="TM87" s="53">
        <v>1.99</v>
      </c>
      <c r="TN87" s="1042">
        <v>2</v>
      </c>
      <c r="TO87" s="53">
        <f t="shared" si="412"/>
        <v>1.98</v>
      </c>
      <c r="TP87" s="53">
        <v>2.0099999999999998</v>
      </c>
      <c r="TQ87" s="1042">
        <v>1.99</v>
      </c>
      <c r="TR87" s="53">
        <f t="shared" si="413"/>
        <v>1.98</v>
      </c>
      <c r="TS87" s="1042">
        <v>2.04</v>
      </c>
      <c r="TT87" s="1042">
        <f t="shared" si="414"/>
        <v>1.98</v>
      </c>
      <c r="TU87" s="1042">
        <v>2.0099999999999998</v>
      </c>
      <c r="TV87" s="1042">
        <v>2.06</v>
      </c>
      <c r="TW87" s="1042">
        <f t="shared" si="415"/>
        <v>1.98</v>
      </c>
      <c r="TX87" s="1042">
        <v>2</v>
      </c>
      <c r="TY87" s="1042">
        <v>2.0499999999999998</v>
      </c>
      <c r="TZ87" s="1042">
        <f t="shared" si="416"/>
        <v>1.98</v>
      </c>
      <c r="UA87" s="1042">
        <v>2.02</v>
      </c>
      <c r="UB87" s="1042">
        <v>2.02</v>
      </c>
      <c r="UC87" s="1042">
        <f t="shared" si="417"/>
        <v>1.98</v>
      </c>
      <c r="UD87" s="1042">
        <v>2.0499999999999998</v>
      </c>
      <c r="UE87" s="1042">
        <f t="shared" si="418"/>
        <v>1.98</v>
      </c>
      <c r="UF87" s="1042">
        <v>2.02</v>
      </c>
      <c r="UG87" s="1042">
        <v>2.12</v>
      </c>
      <c r="UH87" s="1042">
        <f t="shared" si="419"/>
        <v>1.98</v>
      </c>
      <c r="UI87" s="1042">
        <v>2.02</v>
      </c>
      <c r="UJ87" s="1042">
        <v>2.0499999999999998</v>
      </c>
      <c r="UK87" s="1042">
        <f t="shared" si="420"/>
        <v>1.98</v>
      </c>
      <c r="UL87" s="929">
        <v>2.0499999999999998</v>
      </c>
      <c r="UM87" s="1042">
        <f t="shared" si="493"/>
        <v>1.98</v>
      </c>
      <c r="UN87" s="1042">
        <v>2.04</v>
      </c>
      <c r="UO87" s="380">
        <f t="shared" si="421"/>
        <v>3.0303030303030332E-2</v>
      </c>
      <c r="UP87" s="53"/>
      <c r="UQ87" s="53"/>
      <c r="UR87" s="53"/>
      <c r="US87" s="53"/>
      <c r="UT87" s="53"/>
      <c r="UU87" s="53"/>
      <c r="UV87" s="53"/>
      <c r="UW87" s="53"/>
      <c r="UX87" s="53"/>
      <c r="UY87" s="53"/>
      <c r="UZ87" s="53"/>
      <c r="VA87" s="53"/>
      <c r="VB87" s="53"/>
      <c r="VC87" s="53">
        <v>2.1670000000000003</v>
      </c>
      <c r="VD87" s="55">
        <v>1.88</v>
      </c>
      <c r="VE87" s="913">
        <f t="shared" si="422"/>
        <v>1.88</v>
      </c>
      <c r="VF87" s="53">
        <v>1.81</v>
      </c>
      <c r="VG87" s="1148">
        <v>2.0299999999999998</v>
      </c>
      <c r="VH87" s="53">
        <f t="shared" si="423"/>
        <v>1.88</v>
      </c>
      <c r="VI87" s="53">
        <v>1.86</v>
      </c>
      <c r="VJ87" s="53">
        <f t="shared" si="424"/>
        <v>1.86</v>
      </c>
      <c r="VK87" s="53">
        <v>1.89</v>
      </c>
      <c r="VL87" s="53">
        <f t="shared" si="425"/>
        <v>1.86</v>
      </c>
      <c r="VM87" s="53">
        <v>1.88</v>
      </c>
      <c r="VN87" s="53">
        <v>1.87</v>
      </c>
      <c r="VO87" s="1042">
        <v>1.88</v>
      </c>
      <c r="VP87" s="53">
        <f t="shared" si="426"/>
        <v>1.86</v>
      </c>
      <c r="VQ87" s="53">
        <v>1.88</v>
      </c>
      <c r="VR87" s="53">
        <v>1.86</v>
      </c>
      <c r="VS87" s="53">
        <v>1.81</v>
      </c>
      <c r="VT87" s="1042">
        <v>1.92</v>
      </c>
      <c r="VU87" s="1042">
        <v>1.94</v>
      </c>
      <c r="VV87" s="53">
        <f t="shared" si="427"/>
        <v>1.86</v>
      </c>
      <c r="VW87" s="1042">
        <v>1.87</v>
      </c>
      <c r="VX87" s="1042">
        <v>1.8959999999999999</v>
      </c>
      <c r="VY87" s="1042">
        <f t="shared" si="428"/>
        <v>1.86</v>
      </c>
      <c r="VZ87" s="1042">
        <v>1.9</v>
      </c>
      <c r="WA87" s="1042">
        <v>1.96</v>
      </c>
      <c r="WB87" s="1042">
        <f t="shared" si="429"/>
        <v>1.86</v>
      </c>
      <c r="WC87" s="1042">
        <v>1.93</v>
      </c>
      <c r="WD87" s="1042">
        <v>1.94</v>
      </c>
      <c r="WE87" s="1042">
        <f t="shared" si="430"/>
        <v>1.86</v>
      </c>
      <c r="WF87" s="1042">
        <v>1.98</v>
      </c>
      <c r="WG87" s="1042">
        <v>1.94</v>
      </c>
      <c r="WH87" s="1042">
        <v>1.88</v>
      </c>
      <c r="WI87" s="1042">
        <v>1.9</v>
      </c>
      <c r="WJ87" s="1042">
        <f t="shared" si="431"/>
        <v>1.86</v>
      </c>
      <c r="WK87" s="1042">
        <v>2.016</v>
      </c>
      <c r="WL87" s="1042">
        <v>2.0099999999999998</v>
      </c>
      <c r="WM87" s="1042">
        <v>1.87</v>
      </c>
      <c r="WN87" s="1042">
        <v>1.8755999999999999</v>
      </c>
      <c r="WO87" s="1042">
        <f t="shared" si="432"/>
        <v>1.86</v>
      </c>
      <c r="WP87" s="1042">
        <v>1.9</v>
      </c>
      <c r="WQ87" s="1042">
        <f t="shared" si="433"/>
        <v>1.86</v>
      </c>
      <c r="WR87" s="1042">
        <v>1.88</v>
      </c>
      <c r="WS87" s="1042">
        <v>1.8849999999999998</v>
      </c>
      <c r="WT87" s="1042">
        <f t="shared" si="434"/>
        <v>1.86</v>
      </c>
      <c r="WU87" s="1042">
        <v>1.9</v>
      </c>
      <c r="WV87" s="1042">
        <v>1.95</v>
      </c>
      <c r="WW87" s="1042">
        <v>1.83</v>
      </c>
      <c r="WX87" s="1042">
        <v>1.85</v>
      </c>
      <c r="WY87" s="1042">
        <f t="shared" si="435"/>
        <v>1.85</v>
      </c>
      <c r="WZ87" s="1042">
        <v>1.88</v>
      </c>
      <c r="XA87" s="1042">
        <v>1.86</v>
      </c>
      <c r="XB87" s="1042">
        <f t="shared" si="436"/>
        <v>1.85</v>
      </c>
      <c r="XC87" s="1042">
        <v>1.84</v>
      </c>
      <c r="XD87" s="1042">
        <f t="shared" si="437"/>
        <v>1.84</v>
      </c>
      <c r="XE87" s="1042"/>
      <c r="XF87" s="1042">
        <v>1.93</v>
      </c>
      <c r="XG87" s="1042">
        <f t="shared" si="438"/>
        <v>1.84</v>
      </c>
      <c r="XH87" s="1042"/>
      <c r="XI87" s="1042"/>
      <c r="XJ87" s="1042"/>
      <c r="XK87" s="1042">
        <v>1.86</v>
      </c>
      <c r="XL87" s="1042">
        <f t="shared" si="439"/>
        <v>1.84</v>
      </c>
      <c r="XM87" s="1042"/>
      <c r="XN87" s="1042">
        <v>1.88</v>
      </c>
      <c r="XO87" s="380">
        <f t="shared" si="440"/>
        <v>-1</v>
      </c>
      <c r="XP87" s="380">
        <f t="shared" si="441"/>
        <v>2.1739130434782507E-2</v>
      </c>
      <c r="XQ87" s="380">
        <f t="shared" si="442"/>
        <v>-2.6881720430107548E-2</v>
      </c>
      <c r="XR87" s="1042"/>
      <c r="XS87" s="1042"/>
      <c r="XT87" s="1042"/>
      <c r="XU87" s="1042"/>
      <c r="XV87" s="1304">
        <v>1.97</v>
      </c>
      <c r="XW87" s="38">
        <v>2.1</v>
      </c>
      <c r="XX87" s="53">
        <v>1.98</v>
      </c>
      <c r="XY87" s="38">
        <f t="shared" si="443"/>
        <v>1.97</v>
      </c>
      <c r="XZ87" s="38">
        <v>1.95</v>
      </c>
      <c r="YA87" s="1042">
        <v>2.02</v>
      </c>
      <c r="YB87" s="38">
        <f t="shared" si="444"/>
        <v>1.97</v>
      </c>
      <c r="YC87" s="1042">
        <v>1.99</v>
      </c>
      <c r="YD87" s="38">
        <f t="shared" si="445"/>
        <v>1.97</v>
      </c>
      <c r="YE87" s="1042">
        <v>1.99</v>
      </c>
      <c r="YF87" s="38">
        <f t="shared" si="446"/>
        <v>1.97</v>
      </c>
      <c r="YG87" s="1042">
        <v>1.97</v>
      </c>
      <c r="YH87" s="38">
        <f t="shared" si="447"/>
        <v>1.97</v>
      </c>
      <c r="YI87" s="1042">
        <v>1.96</v>
      </c>
      <c r="YJ87" s="1042">
        <f t="shared" si="448"/>
        <v>1.96</v>
      </c>
      <c r="YK87" s="1042"/>
      <c r="YL87" s="1042">
        <v>1.99</v>
      </c>
      <c r="YM87" s="1042">
        <f t="shared" si="494"/>
        <v>1.96</v>
      </c>
      <c r="YN87" s="1042">
        <v>1.99</v>
      </c>
      <c r="YO87" s="1653">
        <f t="shared" si="495"/>
        <v>1.5306122448979605E-2</v>
      </c>
      <c r="YP87" s="1304"/>
      <c r="YQ87" s="1304"/>
      <c r="YR87" s="1304"/>
      <c r="YS87" s="1304">
        <v>1.92</v>
      </c>
      <c r="YT87" s="38">
        <v>1.96</v>
      </c>
      <c r="YU87" s="38">
        <f t="shared" si="449"/>
        <v>1.92</v>
      </c>
      <c r="YV87" s="1042">
        <v>2</v>
      </c>
      <c r="YW87" s="38">
        <f t="shared" si="450"/>
        <v>1.92</v>
      </c>
      <c r="YX87" s="1042">
        <v>1.95</v>
      </c>
      <c r="YY87" s="38">
        <f t="shared" si="451"/>
        <v>1.92</v>
      </c>
      <c r="YZ87" s="1042">
        <v>1.95</v>
      </c>
      <c r="ZA87" s="38">
        <f t="shared" si="452"/>
        <v>1.92</v>
      </c>
      <c r="ZB87" s="1042">
        <v>1.93</v>
      </c>
      <c r="ZC87" s="38">
        <f t="shared" si="453"/>
        <v>1.92</v>
      </c>
      <c r="ZD87" s="1042">
        <v>1.95</v>
      </c>
      <c r="ZE87" s="1042">
        <f t="shared" si="454"/>
        <v>1.92</v>
      </c>
      <c r="ZF87" s="1042"/>
      <c r="ZG87" s="1042">
        <v>2.0099999999999998</v>
      </c>
      <c r="ZH87" s="1042">
        <f t="shared" si="496"/>
        <v>1.92</v>
      </c>
      <c r="ZI87" s="1042"/>
      <c r="ZJ87" s="380">
        <f t="shared" si="497"/>
        <v>-1</v>
      </c>
      <c r="ZK87" s="1265">
        <v>1.86</v>
      </c>
      <c r="ZL87" s="1265">
        <v>1.88</v>
      </c>
      <c r="ZM87" s="971">
        <v>1.88</v>
      </c>
      <c r="ZN87" s="971">
        <v>1.89</v>
      </c>
      <c r="ZO87" s="971">
        <f t="shared" si="456"/>
        <v>1.86</v>
      </c>
      <c r="ZP87" s="971">
        <v>1.86</v>
      </c>
      <c r="ZQ87" s="971">
        <f t="shared" si="457"/>
        <v>1.86</v>
      </c>
      <c r="ZR87" s="971">
        <v>1.9</v>
      </c>
      <c r="ZS87" s="971">
        <f t="shared" si="458"/>
        <v>1.86</v>
      </c>
      <c r="ZT87" s="971">
        <v>1.89</v>
      </c>
      <c r="ZU87" s="971">
        <v>1.86</v>
      </c>
      <c r="ZV87" s="971">
        <f t="shared" si="459"/>
        <v>1.86</v>
      </c>
      <c r="ZW87" s="971">
        <v>1.89</v>
      </c>
      <c r="ZX87" s="971">
        <v>1.91</v>
      </c>
      <c r="ZY87" s="1265">
        <f t="shared" si="460"/>
        <v>1.86</v>
      </c>
      <c r="ZZ87" s="38">
        <v>1.89</v>
      </c>
      <c r="AAA87" s="971">
        <v>1.92</v>
      </c>
      <c r="AAB87" s="971">
        <f t="shared" si="461"/>
        <v>1.86</v>
      </c>
      <c r="AAC87" s="971">
        <v>1.89</v>
      </c>
      <c r="AAD87" s="971">
        <f t="shared" si="498"/>
        <v>1.86</v>
      </c>
      <c r="AAE87" s="971">
        <v>1.86</v>
      </c>
      <c r="AAF87" s="966">
        <f t="shared" si="499"/>
        <v>0</v>
      </c>
      <c r="AAG87" s="971"/>
      <c r="AAH87" s="971"/>
      <c r="AAI87" s="971"/>
      <c r="AAJ87" s="971"/>
      <c r="AAK87" s="53">
        <v>1.92</v>
      </c>
      <c r="AAL87" s="53">
        <v>1.89</v>
      </c>
      <c r="AAM87" s="53">
        <v>1.92</v>
      </c>
      <c r="AAN87" s="53">
        <f t="shared" si="464"/>
        <v>1.92</v>
      </c>
      <c r="AAO87" s="53">
        <v>1.95</v>
      </c>
      <c r="AAP87" s="53">
        <f t="shared" si="465"/>
        <v>1.92</v>
      </c>
      <c r="AAQ87" s="53">
        <v>1.96</v>
      </c>
      <c r="AAR87" s="53">
        <v>1.9744999999999999</v>
      </c>
      <c r="AAS87" s="53">
        <f t="shared" si="466"/>
        <v>1.92</v>
      </c>
      <c r="AAT87" s="1042">
        <v>1.99</v>
      </c>
      <c r="AAU87" s="38">
        <f t="shared" si="467"/>
        <v>1.92</v>
      </c>
      <c r="AAV87" s="971"/>
      <c r="AAW87" s="971">
        <v>1.99</v>
      </c>
      <c r="AAX87" s="1265">
        <f t="shared" si="468"/>
        <v>1.92</v>
      </c>
      <c r="AAY87" s="1042">
        <v>1.98</v>
      </c>
      <c r="AAZ87" s="38">
        <f t="shared" si="500"/>
        <v>1.92</v>
      </c>
      <c r="ABA87" s="38">
        <v>1.95</v>
      </c>
      <c r="ABB87" s="1653">
        <f t="shared" si="469"/>
        <v>1.5625000000000014E-2</v>
      </c>
      <c r="ABC87" s="38">
        <v>1.81</v>
      </c>
      <c r="ABD87" s="38">
        <f t="shared" si="470"/>
        <v>1.81</v>
      </c>
      <c r="ABE87" s="38">
        <v>1.83</v>
      </c>
      <c r="ABF87" s="1653">
        <f t="shared" si="471"/>
        <v>1.1049723756906087E-2</v>
      </c>
      <c r="ABG87" s="38">
        <v>1.83</v>
      </c>
      <c r="ABH87" s="38">
        <f t="shared" si="472"/>
        <v>1.83</v>
      </c>
      <c r="ABI87" s="38">
        <v>1.87</v>
      </c>
      <c r="ABJ87" s="1653">
        <f t="shared" si="473"/>
        <v>2.1857923497267777E-2</v>
      </c>
      <c r="ABK87" s="1384">
        <v>1.8120000000000001</v>
      </c>
      <c r="ABL87" s="1042">
        <f t="shared" si="474"/>
        <v>1.8120000000000001</v>
      </c>
      <c r="ABM87" s="38">
        <v>1.82</v>
      </c>
      <c r="ABN87" s="1653">
        <f t="shared" si="475"/>
        <v>4.4150110375275973E-3</v>
      </c>
      <c r="ABO87" s="53"/>
      <c r="ABP87" s="1042"/>
      <c r="ABQ87" s="53"/>
      <c r="ABR87" s="53" t="str">
        <f t="shared" si="476"/>
        <v xml:space="preserve">1. Better than baseline </v>
      </c>
      <c r="ABS87" s="53" t="str">
        <f t="shared" si="477"/>
        <v>4.Blocker/Not Executed</v>
      </c>
      <c r="ABT87" s="53" t="str">
        <f t="shared" si="478"/>
        <v xml:space="preserve">1. Better than baseline </v>
      </c>
      <c r="ABU87" s="53" t="str">
        <f t="shared" si="479"/>
        <v>2. Within 10% deviation from baseline</v>
      </c>
      <c r="ABV87" s="53" t="str">
        <f t="shared" si="480"/>
        <v xml:space="preserve">1. Better than baseline </v>
      </c>
      <c r="ABW87" s="53" t="str">
        <f t="shared" si="481"/>
        <v xml:space="preserve">1. Better than baseline </v>
      </c>
      <c r="ABX87" s="53" t="str">
        <f t="shared" si="482"/>
        <v xml:space="preserve">1. Better than baseline </v>
      </c>
      <c r="ABY87" s="53" t="str">
        <f t="shared" si="483"/>
        <v xml:space="preserve">1. Better than baseline </v>
      </c>
      <c r="ABZ87" s="53" t="str">
        <f t="shared" si="484"/>
        <v>2. Within 10% deviation from baseline</v>
      </c>
      <c r="ACA87" s="53" t="str">
        <f t="shared" si="485"/>
        <v>2. Within 10% deviation from baseline</v>
      </c>
      <c r="ACB87" s="53" t="str">
        <f t="shared" si="486"/>
        <v>2. Within 10% deviation from baseline</v>
      </c>
      <c r="ACC87" s="38" t="str">
        <f t="shared" si="487"/>
        <v>2. Within 10% deviation from baseline</v>
      </c>
      <c r="ACD87" s="38" t="str">
        <f t="shared" si="488"/>
        <v xml:space="preserve">1. Better than baseline </v>
      </c>
      <c r="ACE87" s="38" t="str">
        <f t="shared" si="489"/>
        <v xml:space="preserve">1. Better than baseline </v>
      </c>
      <c r="ACF87" s="38" t="str">
        <f t="shared" si="490"/>
        <v>2. Within 10% deviation from baseline</v>
      </c>
    </row>
    <row r="88" spans="1:760" ht="44" thickBot="1" x14ac:dyDescent="0.4">
      <c r="A88" s="1696">
        <v>80</v>
      </c>
      <c r="B88" s="1049" t="s">
        <v>19</v>
      </c>
      <c r="C88" s="1049" t="s">
        <v>1254</v>
      </c>
      <c r="D88" s="1049" t="s">
        <v>2307</v>
      </c>
      <c r="E88" s="1049" t="s">
        <v>2307</v>
      </c>
      <c r="F88" s="1049" t="s">
        <v>2936</v>
      </c>
      <c r="G88" s="1049" t="s">
        <v>2937</v>
      </c>
      <c r="H88" s="29"/>
      <c r="I88" s="29"/>
      <c r="J88" s="29"/>
      <c r="K88" s="29"/>
      <c r="L88" s="29"/>
      <c r="M88" s="29"/>
      <c r="N88" s="29"/>
      <c r="O88" s="29"/>
      <c r="P88" s="29"/>
      <c r="Q88" s="29"/>
      <c r="R88" s="29"/>
      <c r="S88" s="29"/>
      <c r="T88" s="29"/>
      <c r="U88" s="29"/>
      <c r="V88" s="29"/>
      <c r="W88" s="29"/>
      <c r="X88" s="29"/>
      <c r="Y88" s="29"/>
      <c r="Z88" s="29"/>
      <c r="AA88" s="29"/>
      <c r="AB88" s="29"/>
      <c r="AC88" s="29"/>
      <c r="AD88" s="29"/>
      <c r="AE88" s="29"/>
      <c r="AF88" s="29"/>
      <c r="AG88" s="29"/>
      <c r="AH88" s="29"/>
      <c r="AI88" s="29"/>
      <c r="AJ88" s="29"/>
      <c r="AK88" s="29"/>
      <c r="AL88" s="29"/>
      <c r="AM88" s="29"/>
      <c r="AN88" s="29"/>
      <c r="AO88" s="29"/>
      <c r="AP88" s="29"/>
      <c r="AQ88" s="29"/>
      <c r="AR88" s="54">
        <v>4.7325999999999997</v>
      </c>
      <c r="AS88" s="54"/>
      <c r="AT88" s="54">
        <v>5.69</v>
      </c>
      <c r="AU88" s="52"/>
      <c r="AV88" s="52">
        <f t="shared" si="332"/>
        <v>4.7325999999999997</v>
      </c>
      <c r="AW88" s="69">
        <v>5.39</v>
      </c>
      <c r="AX88" s="28">
        <f t="shared" si="333"/>
        <v>4.7325999999999997</v>
      </c>
      <c r="AY88" s="54"/>
      <c r="AZ88" s="1654">
        <f t="shared" si="334"/>
        <v>-1</v>
      </c>
      <c r="BA88" s="35"/>
      <c r="BB88" s="35"/>
      <c r="BC88" s="35"/>
      <c r="BD88" s="35"/>
      <c r="BE88" s="35"/>
      <c r="BF88" s="35"/>
      <c r="BG88" s="35"/>
      <c r="BH88" s="35"/>
      <c r="BI88" s="35"/>
      <c r="BJ88" s="35"/>
      <c r="BK88" s="35"/>
      <c r="BL88" s="35"/>
      <c r="BM88" s="35"/>
      <c r="BN88" s="35"/>
      <c r="BO88" s="35"/>
      <c r="BP88" s="35"/>
      <c r="BQ88" s="35"/>
      <c r="BR88" s="35"/>
      <c r="BS88" s="35"/>
      <c r="BT88" s="35"/>
      <c r="BU88" s="35"/>
      <c r="BV88" s="35"/>
      <c r="BW88" s="35"/>
      <c r="BX88" s="35"/>
      <c r="BY88" s="35"/>
      <c r="BZ88" s="35"/>
      <c r="CA88" s="35"/>
      <c r="CB88" s="35"/>
      <c r="CC88" s="35"/>
      <c r="CD88" s="35"/>
      <c r="CE88" s="35"/>
      <c r="CF88" s="35"/>
      <c r="CG88" s="35"/>
      <c r="CH88" s="35"/>
      <c r="CI88" s="35"/>
      <c r="CJ88" s="35"/>
      <c r="CK88" s="35"/>
      <c r="CL88" s="35"/>
      <c r="CM88" s="35"/>
      <c r="CN88" s="35"/>
      <c r="CO88" s="35"/>
      <c r="CP88" s="35"/>
      <c r="CQ88" s="35"/>
      <c r="CR88" s="35"/>
      <c r="CS88" s="35"/>
      <c r="CT88" s="35"/>
      <c r="CU88" s="35"/>
      <c r="CV88" s="35"/>
      <c r="CW88" s="35"/>
      <c r="CX88" s="35"/>
      <c r="CY88" s="35"/>
      <c r="CZ88" s="35"/>
      <c r="DA88" s="35"/>
      <c r="DB88" s="35"/>
      <c r="DC88" s="35"/>
      <c r="DD88" s="35"/>
      <c r="DE88" s="35"/>
      <c r="DF88" s="35"/>
      <c r="DG88" s="35">
        <v>4.76</v>
      </c>
      <c r="DH88" s="919"/>
      <c r="DI88" s="919"/>
      <c r="DJ88" s="919">
        <f t="shared" si="335"/>
        <v>4.76</v>
      </c>
      <c r="DK88" s="919">
        <v>5.53</v>
      </c>
      <c r="DL88" s="919">
        <v>5.55</v>
      </c>
      <c r="DM88" s="54">
        <f t="shared" si="336"/>
        <v>4.76</v>
      </c>
      <c r="DN88" s="54">
        <v>5.59</v>
      </c>
      <c r="DO88" s="919">
        <v>6.12</v>
      </c>
      <c r="DP88" s="1160">
        <f t="shared" si="337"/>
        <v>0.28571428571428581</v>
      </c>
      <c r="DQ88" s="919"/>
      <c r="DR88" s="919"/>
      <c r="DS88" s="919"/>
      <c r="DT88" s="919"/>
      <c r="DU88" s="919"/>
      <c r="DV88" s="919"/>
      <c r="DW88" s="919"/>
      <c r="DX88" s="919"/>
      <c r="DY88" s="919"/>
      <c r="DZ88" s="919"/>
      <c r="EA88" s="919"/>
      <c r="EB88" s="919"/>
      <c r="EC88" s="919"/>
      <c r="ED88" s="919"/>
      <c r="EE88" s="919"/>
      <c r="EF88" s="919"/>
      <c r="EG88" s="919"/>
      <c r="EH88" s="919"/>
      <c r="EI88" s="919"/>
      <c r="EJ88" s="919"/>
      <c r="EK88" s="919"/>
      <c r="EL88" s="919"/>
      <c r="EM88" s="919"/>
      <c r="EN88" s="919"/>
      <c r="EO88" s="919"/>
      <c r="EP88" s="919"/>
      <c r="EQ88" s="919"/>
      <c r="ER88" s="919"/>
      <c r="ES88" s="919"/>
      <c r="ET88" s="919"/>
      <c r="EU88" s="919"/>
      <c r="EV88" s="919"/>
      <c r="EW88" s="919">
        <v>4.7780000000000005</v>
      </c>
      <c r="EX88" s="919"/>
      <c r="EY88" s="35">
        <v>5.28</v>
      </c>
      <c r="EZ88" s="919">
        <f t="shared" si="338"/>
        <v>4.7780000000000005</v>
      </c>
      <c r="FA88" s="919">
        <v>5.31</v>
      </c>
      <c r="FB88" s="35">
        <v>5.34</v>
      </c>
      <c r="FC88" s="919">
        <f t="shared" si="339"/>
        <v>4.7780000000000005</v>
      </c>
      <c r="FD88" s="54">
        <v>5.31</v>
      </c>
      <c r="FE88" s="40">
        <v>5.34</v>
      </c>
      <c r="FF88" s="1160">
        <f t="shared" si="340"/>
        <v>0.1176224361657596</v>
      </c>
      <c r="FG88" s="919"/>
      <c r="FH88" s="919"/>
      <c r="FI88" s="919"/>
      <c r="FJ88" s="919"/>
      <c r="FK88" s="919"/>
      <c r="FL88" s="919"/>
      <c r="FM88" s="919"/>
      <c r="FN88" s="919"/>
      <c r="FO88" s="919"/>
      <c r="FP88" s="919"/>
      <c r="FQ88" s="919"/>
      <c r="FR88" s="919"/>
      <c r="FS88" s="919"/>
      <c r="FT88" s="919"/>
      <c r="FU88" s="919"/>
      <c r="FV88" s="919"/>
      <c r="FW88" s="919"/>
      <c r="FX88" s="919"/>
      <c r="FY88" s="919"/>
      <c r="FZ88" s="919"/>
      <c r="GA88" s="919"/>
      <c r="GB88" s="919"/>
      <c r="GC88" s="919"/>
      <c r="GD88" s="919"/>
      <c r="GE88" s="919"/>
      <c r="GF88" s="919"/>
      <c r="GG88" s="919"/>
      <c r="GH88" s="919"/>
      <c r="GI88" s="919"/>
      <c r="GJ88" s="919"/>
      <c r="GK88" s="919"/>
      <c r="GL88" s="919"/>
      <c r="GM88" s="919"/>
      <c r="GN88" s="919"/>
      <c r="GO88" s="919"/>
      <c r="GP88" s="919"/>
      <c r="GQ88" s="919"/>
      <c r="GR88" s="919"/>
      <c r="GS88" s="919"/>
      <c r="GT88" s="919"/>
      <c r="GU88" s="919"/>
      <c r="GV88" s="919"/>
      <c r="GW88" s="919">
        <v>4.6100000000000003</v>
      </c>
      <c r="GX88" s="919"/>
      <c r="GY88" s="919"/>
      <c r="GZ88" s="919">
        <f t="shared" si="341"/>
        <v>4.6100000000000003</v>
      </c>
      <c r="HA88" s="919">
        <v>5.36</v>
      </c>
      <c r="HB88" s="919">
        <v>5.41</v>
      </c>
      <c r="HC88" s="54">
        <f t="shared" si="342"/>
        <v>4.6100000000000003</v>
      </c>
      <c r="HD88" s="54">
        <v>5.79</v>
      </c>
      <c r="HE88" s="919">
        <v>5.41</v>
      </c>
      <c r="HF88" s="54">
        <f t="shared" si="343"/>
        <v>4.6100000000000003</v>
      </c>
      <c r="HG88" s="919">
        <v>5.46</v>
      </c>
      <c r="HH88" s="54">
        <v>5.33</v>
      </c>
      <c r="HI88" s="54">
        <f t="shared" si="344"/>
        <v>4.6100000000000003</v>
      </c>
      <c r="HJ88" s="54"/>
      <c r="HK88" s="1160">
        <f t="shared" si="345"/>
        <v>-1</v>
      </c>
      <c r="HS88" s="919"/>
      <c r="HT88" s="919"/>
      <c r="HU88" s="919"/>
      <c r="HV88" s="919"/>
      <c r="HW88" s="919"/>
      <c r="HX88" s="919"/>
      <c r="HY88" s="919"/>
      <c r="HZ88" s="919"/>
      <c r="IA88" s="919"/>
      <c r="IB88" s="919"/>
      <c r="IC88" s="919"/>
      <c r="ID88" s="919"/>
      <c r="IE88" s="919"/>
      <c r="IF88" s="919"/>
      <c r="IG88" s="919"/>
      <c r="IH88" s="919"/>
      <c r="II88" s="919"/>
      <c r="IJ88" s="919"/>
      <c r="IK88" s="919"/>
      <c r="IL88" s="919"/>
      <c r="IM88" s="919"/>
      <c r="IN88" s="919"/>
      <c r="IO88" s="919"/>
      <c r="IP88" s="919"/>
      <c r="IQ88" s="919"/>
      <c r="IR88" s="919"/>
      <c r="IS88" s="919"/>
      <c r="IT88" s="919"/>
      <c r="IU88" s="919"/>
      <c r="IV88" s="919"/>
      <c r="IW88" s="919"/>
      <c r="IX88" s="919"/>
      <c r="IY88" s="919"/>
      <c r="IZ88" s="919"/>
      <c r="JA88" s="919"/>
      <c r="JB88" s="919"/>
      <c r="JC88" s="919">
        <v>4.53</v>
      </c>
      <c r="JD88" s="919"/>
      <c r="JE88" s="919">
        <v>6.0339999999999998</v>
      </c>
      <c r="JF88" s="919"/>
      <c r="JG88" s="919">
        <f t="shared" si="346"/>
        <v>4.53</v>
      </c>
      <c r="JH88" s="35">
        <v>5.78</v>
      </c>
      <c r="JI88" s="54">
        <f t="shared" si="347"/>
        <v>4.53</v>
      </c>
      <c r="JJ88" s="919">
        <v>5.81</v>
      </c>
      <c r="JK88" s="54">
        <v>8.5500000000000007</v>
      </c>
      <c r="JL88" s="54">
        <f t="shared" si="348"/>
        <v>4.53</v>
      </c>
      <c r="JM88" s="54">
        <v>5.6749999999999998</v>
      </c>
      <c r="JN88" s="54">
        <v>5.55</v>
      </c>
      <c r="JO88" s="54">
        <f t="shared" si="349"/>
        <v>4.53</v>
      </c>
      <c r="JP88" s="54">
        <v>5.43</v>
      </c>
      <c r="JQ88" s="54">
        <f t="shared" si="350"/>
        <v>4.53</v>
      </c>
      <c r="JR88" s="54">
        <v>5.43</v>
      </c>
      <c r="JS88" s="1049">
        <v>5.58</v>
      </c>
      <c r="JT88" s="54">
        <f t="shared" si="351"/>
        <v>4.53</v>
      </c>
      <c r="JU88" s="54">
        <v>6.45</v>
      </c>
      <c r="JV88" s="1049">
        <v>5.91</v>
      </c>
      <c r="JW88" s="52">
        <f t="shared" si="352"/>
        <v>4.53</v>
      </c>
      <c r="JX88" s="54"/>
      <c r="JY88" s="1049">
        <v>6.01</v>
      </c>
      <c r="JZ88" s="54">
        <f t="shared" si="353"/>
        <v>4.53</v>
      </c>
      <c r="KA88" s="54">
        <v>6.11</v>
      </c>
      <c r="KB88" s="1049">
        <v>6.25</v>
      </c>
      <c r="KC88" s="54">
        <f t="shared" si="354"/>
        <v>4.53</v>
      </c>
      <c r="KD88" s="54">
        <v>6.34</v>
      </c>
      <c r="KE88" s="1049">
        <v>6.45</v>
      </c>
      <c r="KF88" s="1049">
        <f t="shared" si="355"/>
        <v>4.53</v>
      </c>
      <c r="KG88" s="1049">
        <v>6.5</v>
      </c>
      <c r="KH88" s="1049">
        <f t="shared" si="356"/>
        <v>4.53</v>
      </c>
      <c r="KI88" s="1049">
        <v>6.86</v>
      </c>
      <c r="KJ88" s="1049">
        <v>6.52</v>
      </c>
      <c r="KK88" s="1049">
        <f t="shared" si="357"/>
        <v>4.53</v>
      </c>
      <c r="KL88" s="1049"/>
      <c r="KM88" s="1160">
        <f t="shared" si="358"/>
        <v>-1</v>
      </c>
      <c r="KN88" s="919"/>
      <c r="KO88" s="919"/>
      <c r="KP88" s="919"/>
      <c r="KQ88" s="919"/>
      <c r="KR88" s="919"/>
      <c r="KS88" s="919"/>
      <c r="KT88" s="919"/>
      <c r="KU88" s="919"/>
      <c r="KV88" s="919"/>
      <c r="KW88" s="919"/>
      <c r="KX88" s="919"/>
      <c r="KY88" s="919"/>
      <c r="KZ88" s="919"/>
      <c r="LA88" s="919"/>
      <c r="LB88" s="919"/>
      <c r="LC88" s="919"/>
      <c r="LD88" s="919"/>
      <c r="LE88" s="919"/>
      <c r="LF88" s="919"/>
      <c r="LG88" s="919"/>
      <c r="LH88" s="919"/>
      <c r="LI88" s="919"/>
      <c r="LJ88" s="919"/>
      <c r="LK88" s="919"/>
      <c r="LL88" s="919"/>
      <c r="LM88" s="919"/>
      <c r="LN88" s="919"/>
      <c r="LO88" s="919"/>
      <c r="LP88" s="919"/>
      <c r="LQ88" s="919"/>
      <c r="LR88" s="919"/>
      <c r="LS88" s="919"/>
      <c r="LT88" s="919"/>
      <c r="LU88" s="919"/>
      <c r="LV88" s="919"/>
      <c r="LW88" s="919">
        <v>4.6900000000000004</v>
      </c>
      <c r="LX88" s="919"/>
      <c r="LY88" s="919"/>
      <c r="LZ88" s="919">
        <f t="shared" si="359"/>
        <v>4.6900000000000004</v>
      </c>
      <c r="MA88" s="919">
        <v>6.0119999999999996</v>
      </c>
      <c r="MB88" s="35">
        <v>6.02</v>
      </c>
      <c r="MC88" s="54">
        <f t="shared" si="360"/>
        <v>4.6900000000000004</v>
      </c>
      <c r="MD88" s="919">
        <v>6.16</v>
      </c>
      <c r="ME88" s="919">
        <v>6.32</v>
      </c>
      <c r="MF88" s="54">
        <v>6.68</v>
      </c>
      <c r="MG88" s="54">
        <f t="shared" si="361"/>
        <v>4.6900000000000004</v>
      </c>
      <c r="MH88" s="919">
        <v>5.89</v>
      </c>
      <c r="MI88" s="54">
        <v>6.03</v>
      </c>
      <c r="MJ88" s="54">
        <f t="shared" si="362"/>
        <v>4.6900000000000004</v>
      </c>
      <c r="MK88" s="54">
        <v>5.9749999999999996</v>
      </c>
      <c r="ML88" s="54">
        <f t="shared" si="363"/>
        <v>4.6900000000000004</v>
      </c>
      <c r="MM88" s="54">
        <v>6.19</v>
      </c>
      <c r="MN88" s="1049">
        <v>5.89</v>
      </c>
      <c r="MO88" s="54">
        <f t="shared" si="364"/>
        <v>4.6900000000000004</v>
      </c>
      <c r="MP88" s="54">
        <v>5.75</v>
      </c>
      <c r="MQ88" s="1049">
        <v>6.52</v>
      </c>
      <c r="MR88" s="54">
        <f t="shared" si="365"/>
        <v>4.6900000000000004</v>
      </c>
      <c r="MS88" s="54">
        <v>6.45</v>
      </c>
      <c r="MT88" s="1049">
        <v>6.36</v>
      </c>
      <c r="MU88" s="54">
        <f t="shared" si="366"/>
        <v>4.6900000000000004</v>
      </c>
      <c r="MV88" s="54">
        <v>6.17</v>
      </c>
      <c r="MW88" s="1049">
        <v>6.4</v>
      </c>
      <c r="MX88" s="54">
        <f t="shared" si="367"/>
        <v>4.6900000000000004</v>
      </c>
      <c r="MY88" s="54">
        <v>6.56</v>
      </c>
      <c r="MZ88" s="1049">
        <v>6.5</v>
      </c>
      <c r="NA88" s="54">
        <f t="shared" si="368"/>
        <v>4.6900000000000004</v>
      </c>
      <c r="NB88" s="1049">
        <v>6.6</v>
      </c>
      <c r="NC88" s="1049">
        <v>6.3</v>
      </c>
      <c r="ND88" s="1049">
        <f t="shared" si="369"/>
        <v>4.6900000000000004</v>
      </c>
      <c r="NE88" s="54">
        <v>6.28</v>
      </c>
      <c r="NF88" s="1050">
        <f t="shared" si="370"/>
        <v>4.6900000000000004</v>
      </c>
      <c r="NG88" s="1050"/>
      <c r="NH88" s="1160">
        <f t="shared" si="371"/>
        <v>-1</v>
      </c>
      <c r="NI88" s="919"/>
      <c r="NJ88" s="919"/>
      <c r="NK88" s="919"/>
      <c r="NL88" s="919"/>
      <c r="NM88" s="919"/>
      <c r="NN88" s="919"/>
      <c r="NO88" s="919"/>
      <c r="NP88" s="919"/>
      <c r="NQ88" s="919"/>
      <c r="NR88" s="919"/>
      <c r="NS88" s="919"/>
      <c r="NT88" s="919"/>
      <c r="NU88" s="919"/>
      <c r="NV88" s="919"/>
      <c r="NW88" s="919"/>
      <c r="NX88" s="919"/>
      <c r="NY88" s="919"/>
      <c r="NZ88" s="919"/>
      <c r="OA88" s="919"/>
      <c r="OB88" s="919"/>
      <c r="OC88" s="919"/>
      <c r="OD88" s="919"/>
      <c r="OE88" s="919"/>
      <c r="OF88" s="919"/>
      <c r="OG88" s="919"/>
      <c r="OH88" s="919"/>
      <c r="OI88" s="919"/>
      <c r="OJ88" s="919"/>
      <c r="OK88" s="919"/>
      <c r="OL88" s="919"/>
      <c r="OM88" s="919"/>
      <c r="ON88" s="919"/>
      <c r="OO88" s="919"/>
      <c r="OP88" s="919"/>
      <c r="OQ88" s="919"/>
      <c r="OR88" s="919"/>
      <c r="OS88" s="919">
        <v>4.6100000000000003</v>
      </c>
      <c r="OT88" s="919"/>
      <c r="OU88" s="919">
        <v>5.6</v>
      </c>
      <c r="OV88" s="919"/>
      <c r="OW88" s="919">
        <f t="shared" si="372"/>
        <v>4.6100000000000003</v>
      </c>
      <c r="OX88" s="919">
        <v>5.77</v>
      </c>
      <c r="OY88" s="54">
        <f t="shared" si="373"/>
        <v>4.6100000000000003</v>
      </c>
      <c r="OZ88" s="919">
        <v>5.79</v>
      </c>
      <c r="PA88" s="54">
        <f t="shared" si="374"/>
        <v>4.6100000000000003</v>
      </c>
      <c r="PB88" s="919">
        <v>6.02</v>
      </c>
      <c r="PC88" s="54">
        <v>5.42</v>
      </c>
      <c r="PD88" s="54">
        <f t="shared" si="375"/>
        <v>4.6100000000000003</v>
      </c>
      <c r="PE88" s="54">
        <v>5.6</v>
      </c>
      <c r="PF88" s="54">
        <f t="shared" si="376"/>
        <v>4.6100000000000003</v>
      </c>
      <c r="PG88" s="54">
        <v>5.61</v>
      </c>
      <c r="PH88" s="1049">
        <v>5.4829999999999997</v>
      </c>
      <c r="PI88" s="54">
        <f t="shared" si="377"/>
        <v>4.6100000000000003</v>
      </c>
      <c r="PJ88" s="54">
        <v>5.47</v>
      </c>
      <c r="PK88" s="1049">
        <v>5.55</v>
      </c>
      <c r="PL88" s="54">
        <f t="shared" si="378"/>
        <v>4.6100000000000003</v>
      </c>
      <c r="PM88" s="54">
        <v>5.72</v>
      </c>
      <c r="PN88" s="1049">
        <v>6.03</v>
      </c>
      <c r="PO88" s="54">
        <f t="shared" si="379"/>
        <v>4.6100000000000003</v>
      </c>
      <c r="PP88" s="54">
        <v>6.14</v>
      </c>
      <c r="PQ88" s="54">
        <v>5.61</v>
      </c>
      <c r="PR88" s="54">
        <f t="shared" si="380"/>
        <v>4.6100000000000003</v>
      </c>
      <c r="PS88" s="54">
        <v>5.66</v>
      </c>
      <c r="PT88" s="1049">
        <v>5.8940000000000001</v>
      </c>
      <c r="PU88" s="1049">
        <f t="shared" si="381"/>
        <v>4.6100000000000003</v>
      </c>
      <c r="PV88" s="1049">
        <v>5.81</v>
      </c>
      <c r="PW88" s="1049">
        <v>5.31</v>
      </c>
      <c r="PX88" s="54">
        <f t="shared" si="382"/>
        <v>4.6100000000000003</v>
      </c>
      <c r="PY88" s="1050">
        <v>5.6</v>
      </c>
      <c r="PZ88" s="1049">
        <v>4.63</v>
      </c>
      <c r="QA88" s="1050">
        <f t="shared" si="383"/>
        <v>4.6100000000000003</v>
      </c>
      <c r="QB88" s="1050">
        <v>5.91</v>
      </c>
      <c r="QC88" s="1049">
        <v>5.9</v>
      </c>
      <c r="QD88" s="1050">
        <f t="shared" si="384"/>
        <v>4.6100000000000003</v>
      </c>
      <c r="QE88" s="1050">
        <v>5.89</v>
      </c>
      <c r="QF88" s="1049">
        <v>5.98</v>
      </c>
      <c r="QG88" s="1050">
        <f t="shared" si="385"/>
        <v>4.6100000000000003</v>
      </c>
      <c r="QH88" s="1050">
        <v>5.26</v>
      </c>
      <c r="QI88" s="1050">
        <f t="shared" si="386"/>
        <v>4.6100000000000003</v>
      </c>
      <c r="QJ88" s="1050"/>
      <c r="QK88" s="1160">
        <f t="shared" si="387"/>
        <v>-1</v>
      </c>
      <c r="QL88" s="919"/>
      <c r="QM88" s="919"/>
      <c r="QN88" s="919"/>
      <c r="QO88" s="919"/>
      <c r="QP88" s="919"/>
      <c r="QQ88" s="919"/>
      <c r="QR88" s="919"/>
      <c r="QS88" s="919"/>
      <c r="QT88" s="919"/>
      <c r="QU88" s="919">
        <v>3.4329999999999998</v>
      </c>
      <c r="QV88" s="919"/>
      <c r="QW88" s="919">
        <v>3.66</v>
      </c>
      <c r="QX88" s="919"/>
      <c r="QY88" s="919">
        <f t="shared" si="388"/>
        <v>3.4329999999999998</v>
      </c>
      <c r="QZ88" s="35">
        <v>5.0250000000000004</v>
      </c>
      <c r="RA88" s="54">
        <f t="shared" si="389"/>
        <v>3.4329999999999998</v>
      </c>
      <c r="RB88" s="54">
        <v>4.76</v>
      </c>
      <c r="RC88" s="54">
        <f t="shared" si="390"/>
        <v>3.4329999999999998</v>
      </c>
      <c r="RD88" s="54">
        <v>4.6100000000000003</v>
      </c>
      <c r="RE88" s="54">
        <v>4.68</v>
      </c>
      <c r="RF88" s="54">
        <f t="shared" si="391"/>
        <v>3.4329999999999998</v>
      </c>
      <c r="RG88" s="54">
        <v>5.12</v>
      </c>
      <c r="RH88" s="54">
        <v>5.46</v>
      </c>
      <c r="RI88" s="54">
        <f t="shared" si="392"/>
        <v>3.4329999999999998</v>
      </c>
      <c r="RJ88" s="54">
        <v>4.9400000000000004</v>
      </c>
      <c r="RK88" s="32">
        <v>5.23</v>
      </c>
      <c r="RL88" s="54">
        <f t="shared" si="393"/>
        <v>3.4329999999999998</v>
      </c>
      <c r="RM88" s="54">
        <v>5.44</v>
      </c>
      <c r="RN88" s="32">
        <v>5.33</v>
      </c>
      <c r="RO88" s="54">
        <f t="shared" si="394"/>
        <v>3.4329999999999998</v>
      </c>
      <c r="RP88" s="32">
        <v>5.49</v>
      </c>
      <c r="RQ88" s="54">
        <f t="shared" si="395"/>
        <v>3.4329999999999998</v>
      </c>
      <c r="RR88" s="32">
        <v>5.17</v>
      </c>
      <c r="RS88" s="32">
        <v>5.4930000000000003</v>
      </c>
      <c r="RT88" s="54">
        <f t="shared" si="396"/>
        <v>3.4329999999999998</v>
      </c>
      <c r="RU88" s="54">
        <v>5.64</v>
      </c>
      <c r="RV88" s="54">
        <v>5.83</v>
      </c>
      <c r="RW88" s="54">
        <f t="shared" si="397"/>
        <v>3.4329999999999998</v>
      </c>
      <c r="RX88" s="1049">
        <v>5.87</v>
      </c>
      <c r="RY88" s="1049">
        <f t="shared" si="398"/>
        <v>3.4329999999999998</v>
      </c>
      <c r="RZ88" s="1049">
        <v>4.92</v>
      </c>
      <c r="SA88" s="1049">
        <v>5.34</v>
      </c>
      <c r="SB88" s="1050">
        <f t="shared" si="399"/>
        <v>3.4329999999999998</v>
      </c>
      <c r="SC88" s="1050">
        <v>4.6100000000000003</v>
      </c>
      <c r="SD88" s="1049">
        <v>4.8899999999999997</v>
      </c>
      <c r="SE88" s="1050">
        <f t="shared" si="400"/>
        <v>3.4329999999999998</v>
      </c>
      <c r="SF88" s="1050">
        <v>4.93</v>
      </c>
      <c r="SG88" s="1050">
        <v>4.91</v>
      </c>
      <c r="SH88" s="1050">
        <f t="shared" si="401"/>
        <v>3.4329999999999998</v>
      </c>
      <c r="SI88" s="1050">
        <v>4.95</v>
      </c>
      <c r="SJ88" s="1049">
        <v>4.32</v>
      </c>
      <c r="SK88" s="1049">
        <f t="shared" si="402"/>
        <v>3.4329999999999998</v>
      </c>
      <c r="SL88" s="1049">
        <v>4.51</v>
      </c>
      <c r="SM88" s="1049">
        <f t="shared" si="403"/>
        <v>3.4329999999999998</v>
      </c>
      <c r="SN88" s="1049">
        <v>4.37</v>
      </c>
      <c r="SO88" s="37">
        <v>4.42</v>
      </c>
      <c r="SP88" s="1049">
        <f t="shared" si="491"/>
        <v>3.4329999999999998</v>
      </c>
      <c r="SQ88" s="1049">
        <v>4.37</v>
      </c>
      <c r="SR88" s="1160">
        <f t="shared" si="492"/>
        <v>0.27293912030294215</v>
      </c>
      <c r="SS88" s="28">
        <v>5.12</v>
      </c>
      <c r="ST88" s="919">
        <v>5.2830000000000004</v>
      </c>
      <c r="SU88" s="54">
        <f t="shared" si="405"/>
        <v>5.12</v>
      </c>
      <c r="SV88" s="54">
        <v>5.19</v>
      </c>
      <c r="SW88" s="54">
        <v>5.55</v>
      </c>
      <c r="SX88" s="54">
        <f t="shared" si="406"/>
        <v>5.12</v>
      </c>
      <c r="SY88" s="54">
        <v>5.55</v>
      </c>
      <c r="SZ88" s="54">
        <v>5.43</v>
      </c>
      <c r="TA88" s="54">
        <f t="shared" si="407"/>
        <v>5.12</v>
      </c>
      <c r="TB88" s="54">
        <v>5.45</v>
      </c>
      <c r="TC88" s="54">
        <f t="shared" si="408"/>
        <v>5.12</v>
      </c>
      <c r="TD88" s="54">
        <v>5.51</v>
      </c>
      <c r="TE88" s="1049">
        <v>5.49</v>
      </c>
      <c r="TF88" s="54">
        <f t="shared" si="409"/>
        <v>5.12</v>
      </c>
      <c r="TG88" s="54">
        <v>5.13</v>
      </c>
      <c r="TH88" s="1049">
        <v>5.5</v>
      </c>
      <c r="TI88" s="54">
        <f t="shared" si="410"/>
        <v>5.12</v>
      </c>
      <c r="TJ88" s="54">
        <v>5.55</v>
      </c>
      <c r="TK88" s="1049">
        <v>5.5</v>
      </c>
      <c r="TL88" s="54">
        <f t="shared" si="411"/>
        <v>5.12</v>
      </c>
      <c r="TM88" s="54">
        <v>5.55</v>
      </c>
      <c r="TN88" s="1049">
        <v>5.55</v>
      </c>
      <c r="TO88" s="54">
        <f t="shared" si="412"/>
        <v>5.12</v>
      </c>
      <c r="TP88" s="54">
        <v>5.54</v>
      </c>
      <c r="TQ88" s="1049">
        <v>5.6</v>
      </c>
      <c r="TR88" s="54">
        <f t="shared" si="413"/>
        <v>5.12</v>
      </c>
      <c r="TS88" s="1049">
        <v>5.53</v>
      </c>
      <c r="TT88" s="1049">
        <f t="shared" si="414"/>
        <v>5.12</v>
      </c>
      <c r="TU88" s="1049">
        <v>5.51</v>
      </c>
      <c r="TV88" s="1049">
        <v>5.53</v>
      </c>
      <c r="TW88" s="1049">
        <f t="shared" si="415"/>
        <v>5.12</v>
      </c>
      <c r="TX88" s="1049">
        <v>5.12</v>
      </c>
      <c r="TY88" s="1049">
        <v>5.52</v>
      </c>
      <c r="TZ88" s="1050">
        <f t="shared" si="416"/>
        <v>5.12</v>
      </c>
      <c r="UA88" s="1050">
        <v>5.48</v>
      </c>
      <c r="UB88" s="1049">
        <v>5.45</v>
      </c>
      <c r="UC88" s="1050">
        <f t="shared" si="417"/>
        <v>5.12</v>
      </c>
      <c r="UD88" s="1049">
        <v>5.39</v>
      </c>
      <c r="UE88" s="1050">
        <f t="shared" si="418"/>
        <v>5.12</v>
      </c>
      <c r="UF88" s="1050">
        <v>5.31</v>
      </c>
      <c r="UG88" s="1049">
        <v>5.15</v>
      </c>
      <c r="UH88" s="1049">
        <f t="shared" si="419"/>
        <v>5.12</v>
      </c>
      <c r="UI88" s="1050">
        <v>5.22</v>
      </c>
      <c r="UJ88" s="1049">
        <v>5.14</v>
      </c>
      <c r="UK88" s="1049">
        <f t="shared" si="420"/>
        <v>5.12</v>
      </c>
      <c r="UL88" s="1049">
        <v>5.2779999999999996</v>
      </c>
      <c r="UM88" s="1049">
        <f t="shared" si="493"/>
        <v>5.12</v>
      </c>
      <c r="UN88" s="1049">
        <v>5.28</v>
      </c>
      <c r="UO88" s="1160">
        <f t="shared" si="421"/>
        <v>3.1250000000000028E-2</v>
      </c>
      <c r="UP88" s="54"/>
      <c r="UQ88" s="54"/>
      <c r="UR88" s="54"/>
      <c r="US88" s="54"/>
      <c r="UT88" s="54"/>
      <c r="UU88" s="54"/>
      <c r="UV88" s="54"/>
      <c r="UW88" s="54"/>
      <c r="UX88" s="54"/>
      <c r="UY88" s="54"/>
      <c r="UZ88" s="54"/>
      <c r="VA88" s="54"/>
      <c r="VB88" s="54"/>
      <c r="VC88" s="54">
        <v>5.1260000000000003</v>
      </c>
      <c r="VD88" s="40">
        <v>4.5880000000000001</v>
      </c>
      <c r="VE88" s="919">
        <f t="shared" si="422"/>
        <v>4.5880000000000001</v>
      </c>
      <c r="VF88" s="54">
        <v>4.42</v>
      </c>
      <c r="VG88" s="36">
        <v>4.8899999999999997</v>
      </c>
      <c r="VH88" s="54">
        <f t="shared" si="423"/>
        <v>4.5880000000000001</v>
      </c>
      <c r="VI88" s="54">
        <v>4.6100000000000003</v>
      </c>
      <c r="VJ88" s="54">
        <f t="shared" si="424"/>
        <v>4.5880000000000001</v>
      </c>
      <c r="VK88" s="54">
        <v>4.55</v>
      </c>
      <c r="VL88" s="54">
        <f t="shared" si="425"/>
        <v>4.55</v>
      </c>
      <c r="VM88" s="54">
        <v>4.63</v>
      </c>
      <c r="VN88" s="54">
        <v>4.83</v>
      </c>
      <c r="VO88" s="1049">
        <v>4.63</v>
      </c>
      <c r="VP88" s="54">
        <f t="shared" si="426"/>
        <v>4.55</v>
      </c>
      <c r="VQ88" s="54">
        <v>4.7300000000000004</v>
      </c>
      <c r="VR88" s="54">
        <v>4.63</v>
      </c>
      <c r="VS88" s="54">
        <v>4.8099999999999996</v>
      </c>
      <c r="VT88" s="1049">
        <v>4.91</v>
      </c>
      <c r="VU88" s="1049">
        <v>4.9000000000000004</v>
      </c>
      <c r="VV88" s="54">
        <f t="shared" si="427"/>
        <v>4.55</v>
      </c>
      <c r="VW88" s="1049">
        <v>4.97</v>
      </c>
      <c r="VX88" s="1049">
        <v>4.95</v>
      </c>
      <c r="VY88" s="1049">
        <f t="shared" si="428"/>
        <v>4.55</v>
      </c>
      <c r="VZ88" s="1049">
        <v>4.95</v>
      </c>
      <c r="WA88" s="1049">
        <v>4.9000000000000004</v>
      </c>
      <c r="WB88" s="1049">
        <f t="shared" si="429"/>
        <v>4.55</v>
      </c>
      <c r="WC88" s="1049">
        <v>4.9000000000000004</v>
      </c>
      <c r="WD88" s="1049">
        <v>4.87</v>
      </c>
      <c r="WE88" s="1049">
        <f t="shared" si="430"/>
        <v>4.55</v>
      </c>
      <c r="WF88" s="1049">
        <v>4.59</v>
      </c>
      <c r="WG88" s="1049">
        <v>4.7</v>
      </c>
      <c r="WH88" s="1049">
        <v>4.6399999999999997</v>
      </c>
      <c r="WI88" s="1049">
        <v>4.95</v>
      </c>
      <c r="WJ88" s="1049">
        <f t="shared" si="431"/>
        <v>4.55</v>
      </c>
      <c r="WK88" s="1049">
        <v>4.9349999999999996</v>
      </c>
      <c r="WL88" s="1049">
        <v>4.9340000000000002</v>
      </c>
      <c r="WM88" s="1049">
        <v>4.67</v>
      </c>
      <c r="WN88" s="1049">
        <v>4.6110000000000007</v>
      </c>
      <c r="WO88" s="54">
        <f t="shared" si="432"/>
        <v>4.55</v>
      </c>
      <c r="WP88" s="54">
        <v>5.34</v>
      </c>
      <c r="WQ88" s="54">
        <f t="shared" si="433"/>
        <v>4.55</v>
      </c>
      <c r="WR88" s="54">
        <v>4.75</v>
      </c>
      <c r="WS88" s="54">
        <v>4.7549999999999999</v>
      </c>
      <c r="WT88" s="54">
        <f t="shared" si="434"/>
        <v>4.55</v>
      </c>
      <c r="WU88" s="54">
        <v>4.59</v>
      </c>
      <c r="WV88" s="54">
        <v>4.58</v>
      </c>
      <c r="WW88" s="1049">
        <v>4.7300000000000004</v>
      </c>
      <c r="WX88" s="1049">
        <v>4.76</v>
      </c>
      <c r="WY88" s="1049">
        <f t="shared" si="435"/>
        <v>4.55</v>
      </c>
      <c r="WZ88" s="1049">
        <v>4.75</v>
      </c>
      <c r="XA88" s="1049">
        <v>4.6900000000000004</v>
      </c>
      <c r="XB88" s="1050">
        <f t="shared" si="436"/>
        <v>4.55</v>
      </c>
      <c r="XC88" s="1049">
        <v>4.6100000000000003</v>
      </c>
      <c r="XD88" s="1050">
        <f t="shared" si="437"/>
        <v>4.55</v>
      </c>
      <c r="XE88" s="1049"/>
      <c r="XF88" s="1049">
        <v>4.63</v>
      </c>
      <c r="XG88" s="1049">
        <f t="shared" si="438"/>
        <v>4.55</v>
      </c>
      <c r="XH88" s="1049"/>
      <c r="XI88" s="1049"/>
      <c r="XJ88" s="1049"/>
      <c r="XK88" s="1049">
        <v>4.6399999999999997</v>
      </c>
      <c r="XL88" s="1049">
        <f t="shared" si="439"/>
        <v>4.55</v>
      </c>
      <c r="XM88" s="1049"/>
      <c r="XN88" s="1049">
        <v>4.5199999999999996</v>
      </c>
      <c r="XO88" s="1160">
        <f t="shared" si="440"/>
        <v>-1</v>
      </c>
      <c r="XP88" s="1160">
        <f t="shared" si="441"/>
        <v>-6.593406593406648E-3</v>
      </c>
      <c r="XQ88" s="1160">
        <f t="shared" si="442"/>
        <v>5.7142857142857099E-2</v>
      </c>
      <c r="XR88" s="1049"/>
      <c r="XS88" s="1049"/>
      <c r="XT88" s="1049"/>
      <c r="XU88" s="1049"/>
      <c r="XV88" s="1310">
        <v>5.6</v>
      </c>
      <c r="XW88" s="37">
        <v>5.6</v>
      </c>
      <c r="XX88" s="1049">
        <v>5.61</v>
      </c>
      <c r="XY88" s="37">
        <f t="shared" si="443"/>
        <v>5.6</v>
      </c>
      <c r="XZ88" s="37">
        <v>5.7560000000000002</v>
      </c>
      <c r="YA88" s="1049">
        <v>5.65</v>
      </c>
      <c r="YB88" s="37">
        <f t="shared" si="444"/>
        <v>5.6</v>
      </c>
      <c r="YC88" s="1049">
        <v>5.65</v>
      </c>
      <c r="YD88" s="37">
        <f t="shared" si="445"/>
        <v>5.6</v>
      </c>
      <c r="YE88" s="1049">
        <v>5.65</v>
      </c>
      <c r="YF88" s="37">
        <f t="shared" si="446"/>
        <v>5.6</v>
      </c>
      <c r="YG88" s="1049">
        <v>5.65</v>
      </c>
      <c r="YH88" s="37">
        <f t="shared" si="447"/>
        <v>5.6</v>
      </c>
      <c r="YI88" s="1049">
        <v>5.76</v>
      </c>
      <c r="YJ88" s="1049">
        <f t="shared" si="448"/>
        <v>5.6</v>
      </c>
      <c r="YK88" s="1049"/>
      <c r="YL88" s="1049">
        <v>5.68</v>
      </c>
      <c r="YM88" s="1049">
        <f t="shared" si="494"/>
        <v>5.6</v>
      </c>
      <c r="YN88" s="1049">
        <v>5.96</v>
      </c>
      <c r="YO88" s="1655">
        <f t="shared" si="495"/>
        <v>6.4285714285714349E-2</v>
      </c>
      <c r="YP88" s="1310"/>
      <c r="YQ88" s="1310"/>
      <c r="YR88" s="1310"/>
      <c r="YS88" s="1310">
        <v>4.9400000000000004</v>
      </c>
      <c r="YT88" s="37">
        <v>4.97</v>
      </c>
      <c r="YU88" s="40">
        <f t="shared" si="449"/>
        <v>4.9400000000000004</v>
      </c>
      <c r="YV88" s="1049">
        <v>5.01</v>
      </c>
      <c r="YW88" s="40">
        <f t="shared" si="450"/>
        <v>4.9400000000000004</v>
      </c>
      <c r="YX88" s="1049">
        <v>4.95</v>
      </c>
      <c r="YY88" s="40">
        <f t="shared" si="451"/>
        <v>4.9400000000000004</v>
      </c>
      <c r="YZ88" s="1049">
        <v>4.97</v>
      </c>
      <c r="ZA88" s="35">
        <f t="shared" si="452"/>
        <v>4.9400000000000004</v>
      </c>
      <c r="ZB88" s="54">
        <v>4.95</v>
      </c>
      <c r="ZC88" s="37">
        <f t="shared" si="453"/>
        <v>4.9400000000000004</v>
      </c>
      <c r="ZD88" s="1049">
        <v>5.22</v>
      </c>
      <c r="ZE88" s="1049">
        <f t="shared" si="454"/>
        <v>4.9400000000000004</v>
      </c>
      <c r="ZF88" s="1049"/>
      <c r="ZG88" s="1049">
        <v>4.99</v>
      </c>
      <c r="ZH88" s="1049">
        <f t="shared" si="496"/>
        <v>4.9400000000000004</v>
      </c>
      <c r="ZI88" s="1049"/>
      <c r="ZJ88" s="1160">
        <f t="shared" si="497"/>
        <v>-1</v>
      </c>
      <c r="ZK88" s="971">
        <v>4.5880000000000001</v>
      </c>
      <c r="ZL88" s="971">
        <v>4.5999999999999996</v>
      </c>
      <c r="ZM88" s="639">
        <v>4.66</v>
      </c>
      <c r="ZN88" s="54">
        <v>5.34</v>
      </c>
      <c r="ZO88" s="639">
        <f t="shared" si="456"/>
        <v>4.5880000000000001</v>
      </c>
      <c r="ZP88" s="54">
        <v>4.6900000000000004</v>
      </c>
      <c r="ZQ88" s="639">
        <f t="shared" si="457"/>
        <v>4.5880000000000001</v>
      </c>
      <c r="ZR88" s="639">
        <v>4.55</v>
      </c>
      <c r="ZS88" s="639">
        <f t="shared" si="458"/>
        <v>4.55</v>
      </c>
      <c r="ZT88" s="639">
        <v>4.6100000000000003</v>
      </c>
      <c r="ZU88" s="639">
        <v>4.59</v>
      </c>
      <c r="ZV88" s="639">
        <f t="shared" si="459"/>
        <v>4.55</v>
      </c>
      <c r="ZW88" s="639">
        <v>4.58</v>
      </c>
      <c r="ZX88" s="639">
        <v>4.54</v>
      </c>
      <c r="ZY88" s="1049">
        <f t="shared" si="460"/>
        <v>4.54</v>
      </c>
      <c r="ZZ88" s="37">
        <v>4.58</v>
      </c>
      <c r="AAA88" s="639">
        <v>4.67</v>
      </c>
      <c r="AAB88" s="639">
        <f t="shared" si="461"/>
        <v>4.54</v>
      </c>
      <c r="AAC88" s="639">
        <v>4.57</v>
      </c>
      <c r="AAD88" s="639">
        <f t="shared" si="498"/>
        <v>4.54</v>
      </c>
      <c r="AAE88" s="639">
        <v>4.51</v>
      </c>
      <c r="AAF88" s="1160">
        <f t="shared" si="499"/>
        <v>-6.607929515418557E-3</v>
      </c>
      <c r="AAG88" s="639"/>
      <c r="AAH88" s="639"/>
      <c r="AAI88" s="639"/>
      <c r="AAJ88" s="639"/>
      <c r="AAK88" s="52">
        <v>4.92</v>
      </c>
      <c r="AAL88" s="1049">
        <v>4.9800000000000004</v>
      </c>
      <c r="AAM88" s="1049">
        <v>4.93</v>
      </c>
      <c r="AAN88" s="1049">
        <f t="shared" si="464"/>
        <v>4.92</v>
      </c>
      <c r="AAO88" s="1049">
        <v>4.9400000000000004</v>
      </c>
      <c r="AAP88" s="1049">
        <f t="shared" si="465"/>
        <v>4.92</v>
      </c>
      <c r="AAQ88" s="1049">
        <v>4.99</v>
      </c>
      <c r="AAR88" s="1049">
        <v>4.9000000000000004</v>
      </c>
      <c r="AAS88" s="1049">
        <f t="shared" si="466"/>
        <v>4.9000000000000004</v>
      </c>
      <c r="AAT88" s="1049">
        <v>4.99</v>
      </c>
      <c r="AAU88" s="37">
        <f t="shared" si="467"/>
        <v>4.9000000000000004</v>
      </c>
      <c r="AAV88" s="639"/>
      <c r="AAW88" s="639">
        <v>5.0119999999999996</v>
      </c>
      <c r="AAX88" s="1283">
        <f t="shared" si="468"/>
        <v>4.9000000000000004</v>
      </c>
      <c r="AAY88" s="1049">
        <v>4.95</v>
      </c>
      <c r="AAZ88" s="37">
        <f t="shared" si="500"/>
        <v>4.9000000000000004</v>
      </c>
      <c r="ABA88" s="37">
        <v>4.97</v>
      </c>
      <c r="ABB88" s="1652">
        <f t="shared" si="469"/>
        <v>1.4285714285714162E-2</v>
      </c>
      <c r="ABC88" s="37">
        <v>3.94</v>
      </c>
      <c r="ABD88" s="37">
        <f t="shared" si="470"/>
        <v>3.94</v>
      </c>
      <c r="ABE88" s="37">
        <v>3.86</v>
      </c>
      <c r="ABF88" s="1652">
        <f t="shared" si="471"/>
        <v>-2.0304568527918801E-2</v>
      </c>
      <c r="ABG88" s="37">
        <v>4.0999999999999996</v>
      </c>
      <c r="ABH88" s="37">
        <f t="shared" si="472"/>
        <v>4.0999999999999996</v>
      </c>
      <c r="ABI88" s="37">
        <v>4.08</v>
      </c>
      <c r="ABJ88" s="1652">
        <f t="shared" si="473"/>
        <v>-4.8780487804877017E-3</v>
      </c>
      <c r="ABK88" s="1523">
        <v>4.0199999999999996</v>
      </c>
      <c r="ABL88" s="1049">
        <f t="shared" si="474"/>
        <v>4.0199999999999996</v>
      </c>
      <c r="ABM88" s="37">
        <v>3.92</v>
      </c>
      <c r="ABN88" s="1652">
        <f t="shared" si="475"/>
        <v>-2.4875621890547178E-2</v>
      </c>
      <c r="ABO88" s="1664" t="s">
        <v>2938</v>
      </c>
      <c r="ABP88" s="372" t="s">
        <v>2939</v>
      </c>
      <c r="ABQ88" s="54"/>
      <c r="ABR88" s="54" t="str">
        <f t="shared" si="476"/>
        <v xml:space="preserve">1. Better than baseline </v>
      </c>
      <c r="ABS88" s="54" t="str">
        <f t="shared" si="477"/>
        <v>4.Blocker/Not Executed</v>
      </c>
      <c r="ABT88" s="54" t="str">
        <f t="shared" si="478"/>
        <v>3. Missing baseline</v>
      </c>
      <c r="ABU88" s="54" t="str">
        <f t="shared" si="479"/>
        <v>3. Missing baseline</v>
      </c>
      <c r="ABV88" s="54" t="str">
        <f t="shared" si="480"/>
        <v xml:space="preserve">1. Better than baseline </v>
      </c>
      <c r="ABW88" s="54" t="str">
        <f t="shared" si="481"/>
        <v xml:space="preserve">1. Better than baseline </v>
      </c>
      <c r="ABX88" s="54" t="str">
        <f t="shared" si="482"/>
        <v xml:space="preserve">1. Better than baseline </v>
      </c>
      <c r="ABY88" s="54" t="str">
        <f t="shared" si="483"/>
        <v xml:space="preserve">1. Better than baseline </v>
      </c>
      <c r="ABZ88" s="54" t="str">
        <f t="shared" si="484"/>
        <v>3. Missing baseline</v>
      </c>
      <c r="ACA88" s="54" t="str">
        <f t="shared" si="485"/>
        <v>2. Within 10% deviation from baseline</v>
      </c>
      <c r="ACB88" s="54" t="str">
        <f t="shared" si="486"/>
        <v xml:space="preserve">1. Better than baseline </v>
      </c>
      <c r="ACC88" s="37" t="str">
        <f t="shared" si="487"/>
        <v>2. Within 10% deviation from baseline</v>
      </c>
      <c r="ACD88" s="37" t="str">
        <f t="shared" si="488"/>
        <v xml:space="preserve">1. Better than baseline </v>
      </c>
      <c r="ACE88" s="37" t="str">
        <f t="shared" si="489"/>
        <v xml:space="preserve">1. Better than baseline </v>
      </c>
      <c r="ACF88" s="37" t="str">
        <f t="shared" si="490"/>
        <v>2. Within 10% deviation from baseline</v>
      </c>
    </row>
    <row r="89" spans="1:760" ht="44" thickBot="1" x14ac:dyDescent="0.4">
      <c r="A89" s="1696">
        <v>81</v>
      </c>
      <c r="B89" s="1049" t="s">
        <v>19</v>
      </c>
      <c r="C89" s="1049" t="s">
        <v>1254</v>
      </c>
      <c r="D89" s="1049" t="s">
        <v>2307</v>
      </c>
      <c r="E89" s="1049" t="s">
        <v>2307</v>
      </c>
      <c r="F89" s="1049" t="s">
        <v>2936</v>
      </c>
      <c r="G89" s="1049" t="s">
        <v>2940</v>
      </c>
      <c r="H89" s="29"/>
      <c r="I89" s="29"/>
      <c r="J89" s="29"/>
      <c r="K89" s="29"/>
      <c r="L89" s="29"/>
      <c r="M89" s="29"/>
      <c r="N89" s="29"/>
      <c r="O89" s="29"/>
      <c r="P89" s="29"/>
      <c r="Q89" s="29"/>
      <c r="R89" s="29"/>
      <c r="S89" s="29"/>
      <c r="T89" s="29"/>
      <c r="U89" s="29"/>
      <c r="V89" s="29"/>
      <c r="W89" s="29"/>
      <c r="X89" s="29"/>
      <c r="Y89" s="29"/>
      <c r="Z89" s="29"/>
      <c r="AA89" s="29"/>
      <c r="AB89" s="29"/>
      <c r="AC89" s="29"/>
      <c r="AD89" s="29"/>
      <c r="AE89" s="29"/>
      <c r="AF89" s="29"/>
      <c r="AG89" s="29"/>
      <c r="AH89" s="29"/>
      <c r="AI89" s="29"/>
      <c r="AJ89" s="29"/>
      <c r="AK89" s="29"/>
      <c r="AL89" s="29"/>
      <c r="AM89" s="29"/>
      <c r="AN89" s="29"/>
      <c r="AO89" s="29"/>
      <c r="AP89" s="29"/>
      <c r="AQ89" s="29"/>
      <c r="AR89" s="52">
        <v>3.6621999999999999</v>
      </c>
      <c r="AS89" s="52"/>
      <c r="AT89" s="52">
        <v>4.24</v>
      </c>
      <c r="AU89" s="52"/>
      <c r="AV89" s="52">
        <f t="shared" si="332"/>
        <v>3.6621999999999999</v>
      </c>
      <c r="AW89" s="59">
        <v>4.1900000000000004</v>
      </c>
      <c r="AX89" s="58">
        <f t="shared" si="333"/>
        <v>3.6621999999999999</v>
      </c>
      <c r="AY89" s="52"/>
      <c r="AZ89" s="202">
        <f t="shared" si="334"/>
        <v>-1</v>
      </c>
      <c r="BA89" s="29"/>
      <c r="BB89" s="29"/>
      <c r="BC89" s="29"/>
      <c r="BD89" s="29"/>
      <c r="BE89" s="29"/>
      <c r="BF89" s="29"/>
      <c r="BG89" s="29"/>
      <c r="BH89" s="29"/>
      <c r="BI89" s="29"/>
      <c r="BJ89" s="29"/>
      <c r="BK89" s="29"/>
      <c r="BL89" s="29"/>
      <c r="BM89" s="29"/>
      <c r="BN89" s="29"/>
      <c r="BO89" s="29"/>
      <c r="BP89" s="29"/>
      <c r="BQ89" s="29"/>
      <c r="BR89" s="29"/>
      <c r="BS89" s="29"/>
      <c r="BT89" s="29"/>
      <c r="BU89" s="29"/>
      <c r="BV89" s="29"/>
      <c r="BW89" s="29"/>
      <c r="BX89" s="29"/>
      <c r="BY89" s="29"/>
      <c r="BZ89" s="29"/>
      <c r="CA89" s="29"/>
      <c r="CB89" s="29"/>
      <c r="CC89" s="29"/>
      <c r="CD89" s="29"/>
      <c r="CE89" s="29"/>
      <c r="CF89" s="29"/>
      <c r="CG89" s="29"/>
      <c r="CH89" s="29"/>
      <c r="CI89" s="29"/>
      <c r="CJ89" s="29"/>
      <c r="CK89" s="29"/>
      <c r="CL89" s="29"/>
      <c r="CM89" s="29"/>
      <c r="CN89" s="29"/>
      <c r="CO89" s="29"/>
      <c r="CP89" s="29"/>
      <c r="CQ89" s="29"/>
      <c r="CR89" s="29"/>
      <c r="CS89" s="29"/>
      <c r="CT89" s="29"/>
      <c r="CU89" s="29"/>
      <c r="CV89" s="29"/>
      <c r="CW89" s="29"/>
      <c r="CX89" s="29"/>
      <c r="CY89" s="29"/>
      <c r="CZ89" s="29"/>
      <c r="DA89" s="29"/>
      <c r="DB89" s="29"/>
      <c r="DC89" s="29"/>
      <c r="DD89" s="29"/>
      <c r="DE89" s="29"/>
      <c r="DF89" s="29"/>
      <c r="DG89" s="29">
        <v>3.73</v>
      </c>
      <c r="DH89" s="32"/>
      <c r="DI89" s="32"/>
      <c r="DJ89" s="32">
        <f t="shared" si="335"/>
        <v>3.73</v>
      </c>
      <c r="DK89" s="32">
        <v>4.18</v>
      </c>
      <c r="DL89" s="32">
        <v>4.17</v>
      </c>
      <c r="DM89" s="52">
        <f t="shared" si="336"/>
        <v>3.73</v>
      </c>
      <c r="DN89" s="52">
        <v>4.1900000000000004</v>
      </c>
      <c r="DO89" s="32">
        <v>4.32</v>
      </c>
      <c r="DP89" s="966">
        <f t="shared" si="337"/>
        <v>0.15817694369973198</v>
      </c>
      <c r="DQ89" s="32"/>
      <c r="DR89" s="32"/>
      <c r="DS89" s="32"/>
      <c r="DT89" s="32"/>
      <c r="DU89" s="32"/>
      <c r="DV89" s="32"/>
      <c r="DW89" s="32"/>
      <c r="DX89" s="32"/>
      <c r="DY89" s="32"/>
      <c r="DZ89" s="32"/>
      <c r="EA89" s="32"/>
      <c r="EB89" s="32"/>
      <c r="EC89" s="32"/>
      <c r="ED89" s="32"/>
      <c r="EE89" s="32"/>
      <c r="EF89" s="32"/>
      <c r="EG89" s="32"/>
      <c r="EH89" s="32"/>
      <c r="EI89" s="32"/>
      <c r="EJ89" s="32"/>
      <c r="EK89" s="32"/>
      <c r="EL89" s="32"/>
      <c r="EM89" s="32"/>
      <c r="EN89" s="32"/>
      <c r="EO89" s="32"/>
      <c r="EP89" s="32"/>
      <c r="EQ89" s="32"/>
      <c r="ER89" s="32"/>
      <c r="ES89" s="32"/>
      <c r="ET89" s="32"/>
      <c r="EU89" s="32"/>
      <c r="EV89" s="32"/>
      <c r="EW89" s="32">
        <v>3.4701999999999997</v>
      </c>
      <c r="EX89" s="32"/>
      <c r="EY89" s="29">
        <v>4.71</v>
      </c>
      <c r="EZ89" s="32">
        <f t="shared" si="338"/>
        <v>3.4701999999999997</v>
      </c>
      <c r="FA89" s="32">
        <v>5.34</v>
      </c>
      <c r="FB89" s="29">
        <v>4.63</v>
      </c>
      <c r="FC89" s="32">
        <f t="shared" si="339"/>
        <v>3.4701999999999997</v>
      </c>
      <c r="FD89" s="52">
        <v>5.34</v>
      </c>
      <c r="FE89" s="36">
        <v>4.63</v>
      </c>
      <c r="FF89" s="966">
        <f t="shared" si="340"/>
        <v>0.3342170480087604</v>
      </c>
      <c r="FG89" s="32"/>
      <c r="FH89" s="32"/>
      <c r="FI89" s="32"/>
      <c r="FJ89" s="32"/>
      <c r="FK89" s="32"/>
      <c r="FL89" s="32"/>
      <c r="FM89" s="32"/>
      <c r="FN89" s="32"/>
      <c r="FO89" s="32"/>
      <c r="FP89" s="32"/>
      <c r="FQ89" s="32"/>
      <c r="FR89" s="32"/>
      <c r="FS89" s="32"/>
      <c r="FT89" s="32"/>
      <c r="FU89" s="32"/>
      <c r="FV89" s="32"/>
      <c r="FW89" s="32"/>
      <c r="FX89" s="32"/>
      <c r="FY89" s="32"/>
      <c r="FZ89" s="32"/>
      <c r="GA89" s="32"/>
      <c r="GB89" s="32"/>
      <c r="GC89" s="32"/>
      <c r="GD89" s="32"/>
      <c r="GE89" s="32"/>
      <c r="GF89" s="32"/>
      <c r="GG89" s="32"/>
      <c r="GH89" s="32"/>
      <c r="GI89" s="32"/>
      <c r="GJ89" s="32"/>
      <c r="GK89" s="32"/>
      <c r="GL89" s="32"/>
      <c r="GM89" s="32"/>
      <c r="GN89" s="32"/>
      <c r="GO89" s="32"/>
      <c r="GP89" s="32"/>
      <c r="GQ89" s="32"/>
      <c r="GR89" s="32"/>
      <c r="GS89" s="32"/>
      <c r="GT89" s="32"/>
      <c r="GU89" s="32"/>
      <c r="GV89" s="32"/>
      <c r="GW89" s="32">
        <v>3.75</v>
      </c>
      <c r="GX89" s="32"/>
      <c r="GY89" s="32"/>
      <c r="GZ89" s="32">
        <f t="shared" si="341"/>
        <v>3.75</v>
      </c>
      <c r="HA89" s="32">
        <v>4.55</v>
      </c>
      <c r="HB89" s="32">
        <v>4.34</v>
      </c>
      <c r="HC89" s="52">
        <f t="shared" si="342"/>
        <v>3.75</v>
      </c>
      <c r="HD89" s="52">
        <v>4.29</v>
      </c>
      <c r="HE89" s="32">
        <v>4.5599999999999996</v>
      </c>
      <c r="HF89" s="52">
        <f t="shared" si="343"/>
        <v>3.75</v>
      </c>
      <c r="HG89" s="32">
        <v>4.3899999999999997</v>
      </c>
      <c r="HH89" s="52">
        <v>4.41</v>
      </c>
      <c r="HI89" s="52">
        <f t="shared" si="344"/>
        <v>3.75</v>
      </c>
      <c r="HJ89" s="52"/>
      <c r="HK89" s="966">
        <f t="shared" si="345"/>
        <v>-1</v>
      </c>
      <c r="HS89" s="32"/>
      <c r="HT89" s="32"/>
      <c r="HU89" s="32"/>
      <c r="HV89" s="32"/>
      <c r="HW89" s="32"/>
      <c r="HX89" s="32"/>
      <c r="HY89" s="32"/>
      <c r="HZ89" s="32"/>
      <c r="IA89" s="32"/>
      <c r="IB89" s="32"/>
      <c r="IC89" s="32"/>
      <c r="ID89" s="32"/>
      <c r="IE89" s="32"/>
      <c r="IF89" s="32"/>
      <c r="IG89" s="32"/>
      <c r="IH89" s="32"/>
      <c r="II89" s="32"/>
      <c r="IJ89" s="32"/>
      <c r="IK89" s="32"/>
      <c r="IL89" s="32"/>
      <c r="IM89" s="32"/>
      <c r="IN89" s="32"/>
      <c r="IO89" s="32"/>
      <c r="IP89" s="32"/>
      <c r="IQ89" s="32"/>
      <c r="IR89" s="32"/>
      <c r="IS89" s="32"/>
      <c r="IT89" s="32"/>
      <c r="IU89" s="32"/>
      <c r="IV89" s="32"/>
      <c r="IW89" s="32"/>
      <c r="IX89" s="32"/>
      <c r="IY89" s="32"/>
      <c r="IZ89" s="32"/>
      <c r="JA89" s="32"/>
      <c r="JB89" s="32"/>
      <c r="JC89" s="32">
        <v>3.76</v>
      </c>
      <c r="JD89" s="32"/>
      <c r="JE89" s="32">
        <v>4.4960000000000004</v>
      </c>
      <c r="JF89" s="32"/>
      <c r="JG89" s="32">
        <f t="shared" si="346"/>
        <v>3.76</v>
      </c>
      <c r="JH89" s="29">
        <v>4.99</v>
      </c>
      <c r="JI89" s="52">
        <f t="shared" si="347"/>
        <v>3.76</v>
      </c>
      <c r="JJ89" s="32">
        <v>4.95</v>
      </c>
      <c r="JK89" s="52">
        <v>4.7</v>
      </c>
      <c r="JL89" s="52">
        <f t="shared" si="348"/>
        <v>3.76</v>
      </c>
      <c r="JM89" s="52">
        <v>4.55</v>
      </c>
      <c r="JN89" s="52">
        <v>4.53</v>
      </c>
      <c r="JO89" s="52">
        <f t="shared" si="349"/>
        <v>3.76</v>
      </c>
      <c r="JP89" s="52">
        <v>4.16</v>
      </c>
      <c r="JQ89" s="52">
        <f t="shared" si="350"/>
        <v>3.76</v>
      </c>
      <c r="JR89" s="52">
        <v>4.16</v>
      </c>
      <c r="JS89" s="1049">
        <v>4.49</v>
      </c>
      <c r="JT89" s="52">
        <f t="shared" si="351"/>
        <v>3.76</v>
      </c>
      <c r="JU89" s="52">
        <v>4.57</v>
      </c>
      <c r="JV89" s="1049">
        <v>4.53</v>
      </c>
      <c r="JW89" s="52">
        <f t="shared" si="352"/>
        <v>3.76</v>
      </c>
      <c r="JX89" s="52"/>
      <c r="JY89" s="1049">
        <v>4.6100000000000003</v>
      </c>
      <c r="JZ89" s="52">
        <f t="shared" si="353"/>
        <v>3.76</v>
      </c>
      <c r="KA89" s="52">
        <v>4.71</v>
      </c>
      <c r="KB89" s="1049">
        <v>4.87</v>
      </c>
      <c r="KC89" s="52">
        <f t="shared" si="354"/>
        <v>3.76</v>
      </c>
      <c r="KD89" s="52">
        <v>4.5599999999999996</v>
      </c>
      <c r="KE89" s="1049">
        <v>4.9800000000000004</v>
      </c>
      <c r="KF89" s="1049">
        <f t="shared" si="355"/>
        <v>3.76</v>
      </c>
      <c r="KG89" s="1049">
        <v>5.45</v>
      </c>
      <c r="KH89" s="1049">
        <f t="shared" si="356"/>
        <v>3.76</v>
      </c>
      <c r="KI89" s="1049">
        <v>5.45</v>
      </c>
      <c r="KJ89" s="1049">
        <v>5.46</v>
      </c>
      <c r="KK89" s="1049">
        <f t="shared" si="357"/>
        <v>3.76</v>
      </c>
      <c r="KL89" s="1049"/>
      <c r="KM89" s="966">
        <f t="shared" si="358"/>
        <v>-1</v>
      </c>
      <c r="KN89" s="32"/>
      <c r="KO89" s="32"/>
      <c r="KP89" s="32"/>
      <c r="KQ89" s="32"/>
      <c r="KR89" s="32"/>
      <c r="KS89" s="32"/>
      <c r="KT89" s="32"/>
      <c r="KU89" s="32"/>
      <c r="KV89" s="32"/>
      <c r="KW89" s="32"/>
      <c r="KX89" s="32"/>
      <c r="KY89" s="32"/>
      <c r="KZ89" s="32"/>
      <c r="LA89" s="32"/>
      <c r="LB89" s="32"/>
      <c r="LC89" s="32"/>
      <c r="LD89" s="32"/>
      <c r="LE89" s="32"/>
      <c r="LF89" s="32"/>
      <c r="LG89" s="32"/>
      <c r="LH89" s="32"/>
      <c r="LI89" s="32"/>
      <c r="LJ89" s="32"/>
      <c r="LK89" s="32"/>
      <c r="LL89" s="32"/>
      <c r="LM89" s="32"/>
      <c r="LN89" s="32"/>
      <c r="LO89" s="32"/>
      <c r="LP89" s="32"/>
      <c r="LQ89" s="32"/>
      <c r="LR89" s="32"/>
      <c r="LS89" s="32"/>
      <c r="LT89" s="32"/>
      <c r="LU89" s="32"/>
      <c r="LV89" s="32"/>
      <c r="LW89" s="32">
        <v>3.6</v>
      </c>
      <c r="LX89" s="32"/>
      <c r="LY89" s="32"/>
      <c r="LZ89" s="32">
        <f t="shared" si="359"/>
        <v>3.6</v>
      </c>
      <c r="MA89" s="32">
        <v>4.4249999999999998</v>
      </c>
      <c r="MB89" s="29">
        <v>4.45</v>
      </c>
      <c r="MC89" s="52">
        <f t="shared" si="360"/>
        <v>3.6</v>
      </c>
      <c r="MD89" s="32">
        <v>4.75</v>
      </c>
      <c r="ME89" s="32">
        <v>4.5599999999999996</v>
      </c>
      <c r="MF89" s="52">
        <v>4.1100000000000003</v>
      </c>
      <c r="MG89" s="52">
        <f t="shared" si="361"/>
        <v>3.6</v>
      </c>
      <c r="MH89" s="32">
        <v>4.12</v>
      </c>
      <c r="MI89" s="52">
        <v>4.4000000000000004</v>
      </c>
      <c r="MJ89" s="52">
        <f t="shared" si="362"/>
        <v>3.6</v>
      </c>
      <c r="MK89" s="52">
        <v>4.3920000000000003</v>
      </c>
      <c r="ML89" s="52">
        <f t="shared" si="363"/>
        <v>3.6</v>
      </c>
      <c r="MM89" s="52">
        <v>4.29</v>
      </c>
      <c r="MN89" s="1049">
        <v>4.43</v>
      </c>
      <c r="MO89" s="52">
        <f t="shared" si="364"/>
        <v>3.6</v>
      </c>
      <c r="MP89" s="52">
        <v>4.37</v>
      </c>
      <c r="MQ89" s="1049">
        <v>4.4000000000000004</v>
      </c>
      <c r="MR89" s="52">
        <f t="shared" si="365"/>
        <v>3.6</v>
      </c>
      <c r="MS89" s="52">
        <v>4.41</v>
      </c>
      <c r="MT89" s="1049">
        <v>4.6500000000000004</v>
      </c>
      <c r="MU89" s="52">
        <f t="shared" si="366"/>
        <v>3.6</v>
      </c>
      <c r="MV89" s="52">
        <v>4.17</v>
      </c>
      <c r="MW89" s="1049">
        <v>4.5999999999999996</v>
      </c>
      <c r="MX89" s="52">
        <f t="shared" si="367"/>
        <v>3.6</v>
      </c>
      <c r="MY89" s="52">
        <v>4.6100000000000003</v>
      </c>
      <c r="MZ89" s="1049">
        <v>4.6500000000000004</v>
      </c>
      <c r="NA89" s="52">
        <f t="shared" si="368"/>
        <v>3.6</v>
      </c>
      <c r="NB89" s="1049">
        <v>6.66</v>
      </c>
      <c r="NC89" s="1049">
        <v>4.7</v>
      </c>
      <c r="ND89" s="1049">
        <f t="shared" si="369"/>
        <v>3.6</v>
      </c>
      <c r="NE89" s="52">
        <v>4.25</v>
      </c>
      <c r="NF89" s="1049">
        <f t="shared" si="370"/>
        <v>3.6</v>
      </c>
      <c r="NG89" s="1049"/>
      <c r="NH89" s="966">
        <f t="shared" si="371"/>
        <v>-1</v>
      </c>
      <c r="NI89" s="32"/>
      <c r="NJ89" s="32"/>
      <c r="NK89" s="32"/>
      <c r="NL89" s="32"/>
      <c r="NM89" s="32"/>
      <c r="NN89" s="32"/>
      <c r="NO89" s="32"/>
      <c r="NP89" s="32"/>
      <c r="NQ89" s="32"/>
      <c r="NR89" s="32"/>
      <c r="NS89" s="32"/>
      <c r="NT89" s="32"/>
      <c r="NU89" s="32"/>
      <c r="NV89" s="32"/>
      <c r="NW89" s="32"/>
      <c r="NX89" s="32"/>
      <c r="NY89" s="32"/>
      <c r="NZ89" s="32"/>
      <c r="OA89" s="32"/>
      <c r="OB89" s="32"/>
      <c r="OC89" s="32"/>
      <c r="OD89" s="32"/>
      <c r="OE89" s="32"/>
      <c r="OF89" s="32"/>
      <c r="OG89" s="32"/>
      <c r="OH89" s="32"/>
      <c r="OI89" s="32"/>
      <c r="OJ89" s="32"/>
      <c r="OK89" s="32"/>
      <c r="OL89" s="32"/>
      <c r="OM89" s="32"/>
      <c r="ON89" s="32"/>
      <c r="OO89" s="32"/>
      <c r="OP89" s="32"/>
      <c r="OQ89" s="32"/>
      <c r="OR89" s="32"/>
      <c r="OS89" s="32">
        <v>3.65</v>
      </c>
      <c r="OT89" s="32"/>
      <c r="OU89" s="32">
        <v>4.3899999999999997</v>
      </c>
      <c r="OV89" s="32"/>
      <c r="OW89" s="32">
        <f t="shared" si="372"/>
        <v>3.65</v>
      </c>
      <c r="OX89" s="32">
        <v>4.49</v>
      </c>
      <c r="OY89" s="52">
        <f t="shared" si="373"/>
        <v>3.65</v>
      </c>
      <c r="OZ89" s="32">
        <v>4.47</v>
      </c>
      <c r="PA89" s="52">
        <f t="shared" si="374"/>
        <v>3.65</v>
      </c>
      <c r="PB89" s="32">
        <v>4.03</v>
      </c>
      <c r="PC89" s="52">
        <v>4.67</v>
      </c>
      <c r="PD89" s="52">
        <f t="shared" si="375"/>
        <v>3.65</v>
      </c>
      <c r="PE89" s="52">
        <v>4.4000000000000004</v>
      </c>
      <c r="PF89" s="52">
        <f t="shared" si="376"/>
        <v>3.65</v>
      </c>
      <c r="PG89" s="52">
        <v>4.55</v>
      </c>
      <c r="PH89" s="1049">
        <v>4.8360000000000003</v>
      </c>
      <c r="PI89" s="52">
        <f t="shared" si="377"/>
        <v>3.65</v>
      </c>
      <c r="PJ89" s="52">
        <v>4.76</v>
      </c>
      <c r="PK89" s="1049">
        <v>4.8899999999999997</v>
      </c>
      <c r="PL89" s="52">
        <f t="shared" si="378"/>
        <v>3.65</v>
      </c>
      <c r="PM89" s="52">
        <v>5.08</v>
      </c>
      <c r="PN89" s="1049">
        <v>4.49</v>
      </c>
      <c r="PO89" s="52">
        <f t="shared" si="379"/>
        <v>3.65</v>
      </c>
      <c r="PP89" s="52">
        <v>4.5380000000000003</v>
      </c>
      <c r="PQ89" s="52">
        <v>4.3899999999999997</v>
      </c>
      <c r="PR89" s="52">
        <f t="shared" si="380"/>
        <v>3.65</v>
      </c>
      <c r="PS89" s="52">
        <v>4.43</v>
      </c>
      <c r="PT89" s="1049">
        <v>4.6900000000000004</v>
      </c>
      <c r="PU89" s="1049">
        <f t="shared" si="381"/>
        <v>3.65</v>
      </c>
      <c r="PV89" s="1049">
        <v>4.4400000000000004</v>
      </c>
      <c r="PW89" s="1049">
        <v>4.41</v>
      </c>
      <c r="PX89" s="52">
        <f t="shared" si="382"/>
        <v>3.65</v>
      </c>
      <c r="PY89" s="1049">
        <v>4.5</v>
      </c>
      <c r="PZ89" s="1049">
        <v>4.41</v>
      </c>
      <c r="QA89" s="1049">
        <f t="shared" si="383"/>
        <v>3.65</v>
      </c>
      <c r="QB89" s="1049">
        <v>4.2300000000000004</v>
      </c>
      <c r="QC89" s="1049">
        <v>4.6900000000000004</v>
      </c>
      <c r="QD89" s="1049">
        <f t="shared" si="384"/>
        <v>3.65</v>
      </c>
      <c r="QE89" s="1049">
        <v>5.12</v>
      </c>
      <c r="QF89" s="1049">
        <v>4.37</v>
      </c>
      <c r="QG89" s="1049">
        <f t="shared" si="385"/>
        <v>3.65</v>
      </c>
      <c r="QH89" s="1049">
        <v>5.34</v>
      </c>
      <c r="QI89" s="1049">
        <f t="shared" si="386"/>
        <v>3.65</v>
      </c>
      <c r="QJ89" s="1049"/>
      <c r="QK89" s="966">
        <f t="shared" si="387"/>
        <v>-1</v>
      </c>
      <c r="QL89" s="32"/>
      <c r="QM89" s="32"/>
      <c r="QN89" s="32"/>
      <c r="QO89" s="32"/>
      <c r="QP89" s="32"/>
      <c r="QQ89" s="32"/>
      <c r="QR89" s="32"/>
      <c r="QS89" s="32"/>
      <c r="QT89" s="32"/>
      <c r="QU89" s="32">
        <v>3.76</v>
      </c>
      <c r="QV89" s="32"/>
      <c r="QW89" s="32">
        <v>3.44</v>
      </c>
      <c r="QX89" s="32"/>
      <c r="QY89" s="32">
        <f t="shared" si="388"/>
        <v>3.76</v>
      </c>
      <c r="QZ89" s="29">
        <v>4.3600000000000003</v>
      </c>
      <c r="RA89" s="52">
        <f t="shared" si="389"/>
        <v>3.76</v>
      </c>
      <c r="RB89" s="52">
        <v>4.49</v>
      </c>
      <c r="RC89" s="52">
        <f t="shared" si="390"/>
        <v>3.76</v>
      </c>
      <c r="RD89" s="52">
        <v>4.21</v>
      </c>
      <c r="RE89" s="52">
        <v>4.3</v>
      </c>
      <c r="RF89" s="52">
        <f t="shared" si="391"/>
        <v>3.76</v>
      </c>
      <c r="RG89" s="52">
        <v>4.24</v>
      </c>
      <c r="RH89" s="52">
        <v>4.49</v>
      </c>
      <c r="RI89" s="52">
        <f t="shared" si="392"/>
        <v>3.76</v>
      </c>
      <c r="RJ89" s="52">
        <v>5.05</v>
      </c>
      <c r="RK89" s="32">
        <v>4.34</v>
      </c>
      <c r="RL89" s="52">
        <f t="shared" si="393"/>
        <v>3.76</v>
      </c>
      <c r="RM89" s="52">
        <v>4.03</v>
      </c>
      <c r="RN89" s="32">
        <v>4.6500000000000004</v>
      </c>
      <c r="RO89" s="52">
        <f t="shared" si="394"/>
        <v>3.76</v>
      </c>
      <c r="RP89" s="32">
        <v>4.55</v>
      </c>
      <c r="RQ89" s="52">
        <f t="shared" si="395"/>
        <v>3.76</v>
      </c>
      <c r="RR89" s="32">
        <v>4.16</v>
      </c>
      <c r="RS89" s="32">
        <v>4.5659999999999998</v>
      </c>
      <c r="RT89" s="52">
        <f t="shared" si="396"/>
        <v>3.76</v>
      </c>
      <c r="RU89" s="52">
        <v>4.2</v>
      </c>
      <c r="RV89" s="52">
        <v>4.7</v>
      </c>
      <c r="RW89" s="52">
        <f t="shared" si="397"/>
        <v>3.76</v>
      </c>
      <c r="RX89" s="1049">
        <v>4.76</v>
      </c>
      <c r="RY89" s="1049">
        <f t="shared" si="398"/>
        <v>3.76</v>
      </c>
      <c r="RZ89" s="1049">
        <v>4.76</v>
      </c>
      <c r="SA89" s="1049">
        <v>4.9800000000000004</v>
      </c>
      <c r="SB89" s="1049">
        <f t="shared" si="399"/>
        <v>3.76</v>
      </c>
      <c r="SC89" s="1049">
        <v>4.4400000000000004</v>
      </c>
      <c r="SD89" s="1049">
        <v>4.78</v>
      </c>
      <c r="SE89" s="1049">
        <f t="shared" si="400"/>
        <v>3.76</v>
      </c>
      <c r="SF89" s="1049">
        <v>4.1500000000000004</v>
      </c>
      <c r="SG89" s="1049">
        <v>4.24</v>
      </c>
      <c r="SH89" s="1049">
        <f t="shared" si="401"/>
        <v>3.76</v>
      </c>
      <c r="SI89" s="1049">
        <v>4.4000000000000004</v>
      </c>
      <c r="SJ89" s="1049">
        <v>4.38</v>
      </c>
      <c r="SK89" s="1049">
        <f t="shared" si="402"/>
        <v>3.76</v>
      </c>
      <c r="SL89" s="1049">
        <v>4.57</v>
      </c>
      <c r="SM89" s="1049">
        <f t="shared" si="403"/>
        <v>3.76</v>
      </c>
      <c r="SN89" s="1049">
        <v>4.4349999999999996</v>
      </c>
      <c r="SO89" s="37">
        <v>4.47</v>
      </c>
      <c r="SP89" s="1049">
        <f t="shared" si="491"/>
        <v>3.76</v>
      </c>
      <c r="SQ89" s="1049">
        <v>4.4400000000000004</v>
      </c>
      <c r="SR89" s="966">
        <f t="shared" si="492"/>
        <v>0.18085106382978741</v>
      </c>
      <c r="SS89" s="58">
        <v>4.4800000000000004</v>
      </c>
      <c r="ST89" s="32">
        <v>4.83</v>
      </c>
      <c r="SU89" s="52">
        <f t="shared" si="405"/>
        <v>4.4800000000000004</v>
      </c>
      <c r="SV89" s="52">
        <v>4.6500000000000004</v>
      </c>
      <c r="SW89" s="52">
        <v>4.8099999999999996</v>
      </c>
      <c r="SX89" s="52">
        <f t="shared" si="406"/>
        <v>4.4800000000000004</v>
      </c>
      <c r="SY89" s="52">
        <v>4.8099999999999996</v>
      </c>
      <c r="SZ89" s="52">
        <v>4.55</v>
      </c>
      <c r="TA89" s="52">
        <f t="shared" si="407"/>
        <v>4.4800000000000004</v>
      </c>
      <c r="TB89" s="52">
        <v>4.8099999999999996</v>
      </c>
      <c r="TC89" s="52">
        <f t="shared" si="408"/>
        <v>4.4800000000000004</v>
      </c>
      <c r="TD89" s="52">
        <v>4.8099999999999996</v>
      </c>
      <c r="TE89" s="1049">
        <v>4.82</v>
      </c>
      <c r="TF89" s="52">
        <f t="shared" si="409"/>
        <v>4.4800000000000004</v>
      </c>
      <c r="TG89" s="52">
        <v>4.5</v>
      </c>
      <c r="TH89" s="1049">
        <v>4.8</v>
      </c>
      <c r="TI89" s="52">
        <f t="shared" si="410"/>
        <v>4.4800000000000004</v>
      </c>
      <c r="TJ89" s="52">
        <v>4.57</v>
      </c>
      <c r="TK89" s="1049">
        <v>4.49</v>
      </c>
      <c r="TL89" s="52">
        <f t="shared" si="411"/>
        <v>4.4800000000000004</v>
      </c>
      <c r="TM89" s="52">
        <v>4.79</v>
      </c>
      <c r="TN89" s="1049">
        <v>4.5</v>
      </c>
      <c r="TO89" s="52">
        <f t="shared" si="412"/>
        <v>4.4800000000000004</v>
      </c>
      <c r="TP89" s="52">
        <v>4.51</v>
      </c>
      <c r="TQ89" s="1049">
        <v>4.5199999999999996</v>
      </c>
      <c r="TR89" s="52">
        <f t="shared" si="413"/>
        <v>4.4800000000000004</v>
      </c>
      <c r="TS89" s="1049">
        <v>4.53</v>
      </c>
      <c r="TT89" s="1049">
        <f t="shared" si="414"/>
        <v>4.4800000000000004</v>
      </c>
      <c r="TU89" s="1049">
        <v>4.51</v>
      </c>
      <c r="TV89" s="1049">
        <v>4.53</v>
      </c>
      <c r="TW89" s="1049">
        <f t="shared" si="415"/>
        <v>4.4800000000000004</v>
      </c>
      <c r="TX89" s="1049">
        <v>4.76</v>
      </c>
      <c r="TY89" s="1049">
        <v>4.8499999999999996</v>
      </c>
      <c r="TZ89" s="1049">
        <f t="shared" si="416"/>
        <v>4.4800000000000004</v>
      </c>
      <c r="UA89" s="1049">
        <v>4.79</v>
      </c>
      <c r="UB89" s="1049">
        <v>4.7300000000000004</v>
      </c>
      <c r="UC89" s="1049">
        <f t="shared" si="417"/>
        <v>4.4800000000000004</v>
      </c>
      <c r="UD89" s="1049">
        <v>4.62</v>
      </c>
      <c r="UE89" s="1049">
        <f t="shared" si="418"/>
        <v>4.4800000000000004</v>
      </c>
      <c r="UF89" s="1049">
        <v>4.59</v>
      </c>
      <c r="UG89" s="1049">
        <v>4.6100000000000003</v>
      </c>
      <c r="UH89" s="1049">
        <f t="shared" si="419"/>
        <v>4.4800000000000004</v>
      </c>
      <c r="UI89" s="1049">
        <v>4.46</v>
      </c>
      <c r="UJ89" s="1049">
        <v>4.45</v>
      </c>
      <c r="UK89" s="1049">
        <f t="shared" si="420"/>
        <v>4.45</v>
      </c>
      <c r="UL89" s="1507">
        <v>4.5599999999999996</v>
      </c>
      <c r="UM89" s="1049">
        <f t="shared" si="493"/>
        <v>4.45</v>
      </c>
      <c r="UN89" s="1049">
        <v>4.62</v>
      </c>
      <c r="UO89" s="966">
        <f t="shared" si="421"/>
        <v>3.8202247191011215E-2</v>
      </c>
      <c r="UP89" s="52"/>
      <c r="UQ89" s="52"/>
      <c r="UR89" s="52"/>
      <c r="US89" s="52"/>
      <c r="UT89" s="52"/>
      <c r="UU89" s="52"/>
      <c r="UV89" s="52"/>
      <c r="UW89" s="52"/>
      <c r="UX89" s="52"/>
      <c r="UY89" s="52"/>
      <c r="UZ89" s="52"/>
      <c r="VA89" s="52"/>
      <c r="VB89" s="52"/>
      <c r="VC89" s="52">
        <v>4.6750000000000007</v>
      </c>
      <c r="VD89" s="36">
        <v>4.45</v>
      </c>
      <c r="VE89" s="32">
        <f t="shared" si="422"/>
        <v>4.45</v>
      </c>
      <c r="VF89" s="52">
        <v>4.41</v>
      </c>
      <c r="VG89" s="36">
        <v>4.5</v>
      </c>
      <c r="VH89" s="52">
        <f t="shared" si="423"/>
        <v>4.45</v>
      </c>
      <c r="VI89" s="52">
        <v>4.45</v>
      </c>
      <c r="VJ89" s="52">
        <f t="shared" si="424"/>
        <v>4.45</v>
      </c>
      <c r="VK89" s="52">
        <v>4.43</v>
      </c>
      <c r="VL89" s="52">
        <f t="shared" si="425"/>
        <v>4.43</v>
      </c>
      <c r="VM89" s="52">
        <v>4.47</v>
      </c>
      <c r="VN89" s="52">
        <v>4.59</v>
      </c>
      <c r="VO89" s="1049">
        <v>4.51</v>
      </c>
      <c r="VP89" s="52">
        <f t="shared" si="426"/>
        <v>4.43</v>
      </c>
      <c r="VQ89" s="52">
        <v>4.49</v>
      </c>
      <c r="VR89" s="52">
        <v>4.49</v>
      </c>
      <c r="VS89" s="52">
        <v>4.71</v>
      </c>
      <c r="VT89" s="1049">
        <v>4.45</v>
      </c>
      <c r="VU89" s="1049">
        <v>4.45</v>
      </c>
      <c r="VV89" s="52">
        <f t="shared" si="427"/>
        <v>4.43</v>
      </c>
      <c r="VW89" s="1049">
        <v>4.82</v>
      </c>
      <c r="VX89" s="1049">
        <v>4.5599999999999996</v>
      </c>
      <c r="VY89" s="1049">
        <f t="shared" si="428"/>
        <v>4.43</v>
      </c>
      <c r="VZ89" s="1049">
        <v>4.66</v>
      </c>
      <c r="WA89" s="1049">
        <v>4.68</v>
      </c>
      <c r="WB89" s="1049">
        <f t="shared" si="429"/>
        <v>4.43</v>
      </c>
      <c r="WC89" s="1049">
        <v>4.7</v>
      </c>
      <c r="WD89" s="1049">
        <v>4.6900000000000004</v>
      </c>
      <c r="WE89" s="1049">
        <f t="shared" si="430"/>
        <v>4.43</v>
      </c>
      <c r="WF89" s="1049">
        <v>4.7</v>
      </c>
      <c r="WG89" s="1049">
        <v>4.79</v>
      </c>
      <c r="WH89" s="1049">
        <v>4.49</v>
      </c>
      <c r="WI89" s="1049">
        <v>4.66</v>
      </c>
      <c r="WJ89" s="1049">
        <f t="shared" si="431"/>
        <v>4.43</v>
      </c>
      <c r="WK89" s="1049">
        <v>4.8</v>
      </c>
      <c r="WL89" s="1049">
        <v>4.8</v>
      </c>
      <c r="WM89" s="1049">
        <v>4.5199999999999996</v>
      </c>
      <c r="WN89" s="1049">
        <v>4.4706000000000001</v>
      </c>
      <c r="WO89" s="52">
        <f t="shared" si="432"/>
        <v>4.43</v>
      </c>
      <c r="WP89" s="52">
        <v>4.5599999999999996</v>
      </c>
      <c r="WQ89" s="52">
        <f t="shared" si="433"/>
        <v>4.43</v>
      </c>
      <c r="WR89" s="52">
        <v>4.5199999999999996</v>
      </c>
      <c r="WS89" s="52">
        <v>4.5249999999999995</v>
      </c>
      <c r="WT89" s="52">
        <f t="shared" si="434"/>
        <v>4.43</v>
      </c>
      <c r="WU89" s="52">
        <v>4.5</v>
      </c>
      <c r="WV89" s="52">
        <v>4.45</v>
      </c>
      <c r="WW89" s="1049">
        <v>4.4800000000000004</v>
      </c>
      <c r="WX89" s="1049">
        <v>4.46</v>
      </c>
      <c r="WY89" s="1049">
        <f t="shared" si="435"/>
        <v>4.43</v>
      </c>
      <c r="WZ89" s="1049">
        <v>4.62</v>
      </c>
      <c r="XA89" s="1049">
        <v>4.49</v>
      </c>
      <c r="XB89" s="1049">
        <f t="shared" si="436"/>
        <v>4.43</v>
      </c>
      <c r="XC89" s="1049">
        <v>4.78</v>
      </c>
      <c r="XD89" s="1049">
        <f t="shared" si="437"/>
        <v>4.43</v>
      </c>
      <c r="XE89" s="1049"/>
      <c r="XF89" s="1049">
        <v>4.67</v>
      </c>
      <c r="XG89" s="1049">
        <f t="shared" si="438"/>
        <v>4.43</v>
      </c>
      <c r="XH89" s="1049"/>
      <c r="XI89" s="1049"/>
      <c r="XJ89" s="1049"/>
      <c r="XK89" s="1049">
        <v>4.66</v>
      </c>
      <c r="XL89" s="1049">
        <f t="shared" si="439"/>
        <v>4.43</v>
      </c>
      <c r="XM89" s="1049"/>
      <c r="XN89" s="1049">
        <v>4.63</v>
      </c>
      <c r="XO89" s="966">
        <f t="shared" si="440"/>
        <v>-1</v>
      </c>
      <c r="XP89" s="966">
        <f t="shared" si="441"/>
        <v>4.5146726862302526E-2</v>
      </c>
      <c r="XQ89" s="966">
        <f t="shared" si="442"/>
        <v>6.3205417607223535E-2</v>
      </c>
      <c r="XR89" s="1049"/>
      <c r="XS89" s="1049"/>
      <c r="XT89" s="1049"/>
      <c r="XU89" s="1049"/>
      <c r="XV89" s="1308">
        <v>4.6500000000000004</v>
      </c>
      <c r="XW89" s="37">
        <v>4.68</v>
      </c>
      <c r="XX89" s="1049">
        <v>4.71</v>
      </c>
      <c r="XY89" s="37">
        <f t="shared" si="443"/>
        <v>4.6500000000000004</v>
      </c>
      <c r="XZ89" s="37">
        <v>4.8099999999999996</v>
      </c>
      <c r="YA89" s="1049">
        <v>4.75</v>
      </c>
      <c r="YB89" s="37">
        <f t="shared" si="444"/>
        <v>4.6500000000000004</v>
      </c>
      <c r="YC89" s="1049">
        <v>4.76</v>
      </c>
      <c r="YD89" s="37">
        <f t="shared" si="445"/>
        <v>4.6500000000000004</v>
      </c>
      <c r="YE89" s="1049">
        <v>4.76</v>
      </c>
      <c r="YF89" s="37">
        <f t="shared" si="446"/>
        <v>4.6500000000000004</v>
      </c>
      <c r="YG89" s="1049">
        <v>4.75</v>
      </c>
      <c r="YH89" s="37">
        <f t="shared" si="447"/>
        <v>4.6500000000000004</v>
      </c>
      <c r="YI89" s="1049">
        <v>4.74</v>
      </c>
      <c r="YJ89" s="1049">
        <f t="shared" si="448"/>
        <v>4.6500000000000004</v>
      </c>
      <c r="YK89" s="1049"/>
      <c r="YL89" s="1049">
        <v>4.84</v>
      </c>
      <c r="YM89" s="1049">
        <f t="shared" si="494"/>
        <v>4.6500000000000004</v>
      </c>
      <c r="YN89" s="1049">
        <v>4.88</v>
      </c>
      <c r="YO89" s="1652">
        <f t="shared" si="495"/>
        <v>4.9462365591397744E-2</v>
      </c>
      <c r="YP89" s="1308"/>
      <c r="YQ89" s="1308"/>
      <c r="YR89" s="1308"/>
      <c r="YS89" s="1308">
        <v>3.88</v>
      </c>
      <c r="YT89" s="37">
        <v>3.9</v>
      </c>
      <c r="YU89" s="36">
        <f t="shared" si="449"/>
        <v>3.88</v>
      </c>
      <c r="YV89" s="1049">
        <v>3.94</v>
      </c>
      <c r="YW89" s="36">
        <f t="shared" si="450"/>
        <v>3.88</v>
      </c>
      <c r="YX89" s="1049">
        <v>3.99</v>
      </c>
      <c r="YY89" s="36">
        <f t="shared" si="451"/>
        <v>3.88</v>
      </c>
      <c r="YZ89" s="1049">
        <v>3.92</v>
      </c>
      <c r="ZA89" s="29">
        <f t="shared" si="452"/>
        <v>3.88</v>
      </c>
      <c r="ZB89" s="52">
        <v>3.89</v>
      </c>
      <c r="ZC89" s="37">
        <f t="shared" si="453"/>
        <v>3.88</v>
      </c>
      <c r="ZD89" s="1049">
        <v>3.93</v>
      </c>
      <c r="ZE89" s="1049">
        <f t="shared" si="454"/>
        <v>3.88</v>
      </c>
      <c r="ZF89" s="1049"/>
      <c r="ZG89" s="1049">
        <v>4.0599999999999996</v>
      </c>
      <c r="ZH89" s="1049">
        <f t="shared" si="496"/>
        <v>3.88</v>
      </c>
      <c r="ZI89" s="1049"/>
      <c r="ZJ89" s="966">
        <f t="shared" si="497"/>
        <v>-1</v>
      </c>
      <c r="ZK89" s="1235">
        <v>4.45</v>
      </c>
      <c r="ZL89" s="1235">
        <v>4.4800000000000004</v>
      </c>
      <c r="ZM89" s="1235">
        <v>4.4400000000000004</v>
      </c>
      <c r="ZN89" s="1235">
        <v>4.5599999999999996</v>
      </c>
      <c r="ZO89" s="1235">
        <f t="shared" si="456"/>
        <v>4.45</v>
      </c>
      <c r="ZP89" s="1235">
        <v>4.55</v>
      </c>
      <c r="ZQ89" s="1235">
        <f t="shared" si="457"/>
        <v>4.45</v>
      </c>
      <c r="ZR89" s="1235">
        <v>4.55</v>
      </c>
      <c r="ZS89" s="1235">
        <f t="shared" si="458"/>
        <v>4.45</v>
      </c>
      <c r="ZT89" s="1235">
        <v>4.46</v>
      </c>
      <c r="ZU89" s="1235">
        <v>4.4800000000000004</v>
      </c>
      <c r="ZV89" s="1235">
        <f t="shared" si="459"/>
        <v>4.45</v>
      </c>
      <c r="ZW89" s="1235">
        <v>4.62</v>
      </c>
      <c r="ZX89" s="1235">
        <v>4.59</v>
      </c>
      <c r="ZY89" s="1284">
        <f t="shared" si="460"/>
        <v>4.45</v>
      </c>
      <c r="ZZ89" s="37">
        <v>4.57</v>
      </c>
      <c r="AAA89" s="1235">
        <v>4.8099999999999996</v>
      </c>
      <c r="AAB89" s="1235">
        <f t="shared" si="461"/>
        <v>4.45</v>
      </c>
      <c r="AAC89" s="1235">
        <v>4.57</v>
      </c>
      <c r="AAD89" s="1235">
        <f t="shared" si="498"/>
        <v>4.45</v>
      </c>
      <c r="AAE89" s="1235">
        <v>4.51</v>
      </c>
      <c r="AAF89" s="966">
        <f t="shared" si="499"/>
        <v>1.3483146067415642E-2</v>
      </c>
      <c r="AAG89" s="1235"/>
      <c r="AAH89" s="1235"/>
      <c r="AAI89" s="1235"/>
      <c r="AAJ89" s="1235"/>
      <c r="AAK89" s="52">
        <v>3.89</v>
      </c>
      <c r="AAL89" s="1049">
        <v>4.18</v>
      </c>
      <c r="AAM89" s="1049">
        <v>3.87</v>
      </c>
      <c r="AAN89" s="1049">
        <f t="shared" si="464"/>
        <v>3.89</v>
      </c>
      <c r="AAO89" s="1049">
        <v>3.85</v>
      </c>
      <c r="AAP89" s="1049">
        <f t="shared" si="465"/>
        <v>3.85</v>
      </c>
      <c r="AAQ89" s="1049">
        <v>3.96</v>
      </c>
      <c r="AAR89" s="1049">
        <v>4.048</v>
      </c>
      <c r="AAS89" s="1049">
        <f t="shared" si="466"/>
        <v>3.85</v>
      </c>
      <c r="AAT89" s="1049">
        <v>4.04</v>
      </c>
      <c r="AAU89" s="37">
        <f t="shared" si="467"/>
        <v>3.85</v>
      </c>
      <c r="AAV89" s="1235"/>
      <c r="AAW89" s="1235">
        <v>4.04</v>
      </c>
      <c r="AAX89" s="1284">
        <f t="shared" si="468"/>
        <v>3.85</v>
      </c>
      <c r="AAY89" s="1049">
        <v>3.9</v>
      </c>
      <c r="AAZ89" s="37">
        <f t="shared" si="500"/>
        <v>3.85</v>
      </c>
      <c r="ABA89" s="37">
        <v>4</v>
      </c>
      <c r="ABB89" s="1652">
        <f t="shared" si="469"/>
        <v>3.8961038961038939E-2</v>
      </c>
      <c r="ABC89" s="37">
        <v>3.82</v>
      </c>
      <c r="ABD89" s="37">
        <f t="shared" si="470"/>
        <v>3.82</v>
      </c>
      <c r="ABE89" s="37">
        <v>3.76</v>
      </c>
      <c r="ABF89" s="1652">
        <f t="shared" si="471"/>
        <v>-1.5706806282722526E-2</v>
      </c>
      <c r="ABG89" s="37">
        <v>3.85</v>
      </c>
      <c r="ABH89" s="37">
        <f t="shared" si="472"/>
        <v>3.85</v>
      </c>
      <c r="ABI89" s="37">
        <v>3.86</v>
      </c>
      <c r="ABJ89" s="1652">
        <f t="shared" si="473"/>
        <v>2.5974025974025419E-3</v>
      </c>
      <c r="ABK89" s="1383">
        <v>3.78</v>
      </c>
      <c r="ABL89" s="1049">
        <f t="shared" si="474"/>
        <v>3.78</v>
      </c>
      <c r="ABM89" s="37">
        <v>3.71</v>
      </c>
      <c r="ABN89" s="1652">
        <f t="shared" si="475"/>
        <v>-1.8518518518518476E-2</v>
      </c>
      <c r="ABO89" s="1664" t="s">
        <v>2938</v>
      </c>
      <c r="ABP89" s="1049"/>
      <c r="ABQ89" s="52"/>
      <c r="ABR89" s="52" t="str">
        <f t="shared" si="476"/>
        <v xml:space="preserve">1. Better than baseline </v>
      </c>
      <c r="ABS89" s="52" t="str">
        <f t="shared" si="477"/>
        <v>4.Blocker/Not Executed</v>
      </c>
      <c r="ABT89" s="52" t="str">
        <f t="shared" si="478"/>
        <v>3. Missing baseline</v>
      </c>
      <c r="ABU89" s="52" t="str">
        <f t="shared" si="479"/>
        <v>3. Missing baseline</v>
      </c>
      <c r="ABV89" s="52" t="str">
        <f t="shared" si="480"/>
        <v xml:space="preserve">1. Better than baseline </v>
      </c>
      <c r="ABW89" s="52" t="str">
        <f t="shared" si="481"/>
        <v xml:space="preserve">1. Better than baseline </v>
      </c>
      <c r="ABX89" s="52" t="str">
        <f t="shared" si="482"/>
        <v xml:space="preserve">1. Better than baseline </v>
      </c>
      <c r="ABY89" s="52" t="str">
        <f t="shared" si="483"/>
        <v xml:space="preserve">1. Better than baseline </v>
      </c>
      <c r="ABZ89" s="52" t="str">
        <f t="shared" si="484"/>
        <v>3. Missing baseline</v>
      </c>
      <c r="ACA89" s="52" t="str">
        <f t="shared" si="485"/>
        <v>2. Within 10% deviation from baseline</v>
      </c>
      <c r="ACB89" s="52" t="str">
        <f t="shared" si="486"/>
        <v>2. Within 10% deviation from baseline</v>
      </c>
      <c r="ACC89" s="37" t="str">
        <f t="shared" si="487"/>
        <v>2. Within 10% deviation from baseline</v>
      </c>
      <c r="ACD89" s="37" t="str">
        <f t="shared" si="488"/>
        <v xml:space="preserve">1. Better than baseline </v>
      </c>
      <c r="ACE89" s="37" t="str">
        <f t="shared" si="489"/>
        <v>2. Within 10% deviation from baseline</v>
      </c>
      <c r="ACF89" s="37" t="str">
        <f t="shared" si="490"/>
        <v>2. Within 10% deviation from baseline</v>
      </c>
    </row>
    <row r="90" spans="1:760" ht="44" thickBot="1" x14ac:dyDescent="0.4">
      <c r="A90" s="1696">
        <v>82</v>
      </c>
      <c r="B90" s="1049" t="s">
        <v>19</v>
      </c>
      <c r="C90" s="1049" t="s">
        <v>1254</v>
      </c>
      <c r="D90" s="1049" t="s">
        <v>2307</v>
      </c>
      <c r="E90" s="1049" t="s">
        <v>2307</v>
      </c>
      <c r="F90" s="1049" t="s">
        <v>2936</v>
      </c>
      <c r="G90" s="1049" t="s">
        <v>2941</v>
      </c>
      <c r="H90" s="29"/>
      <c r="I90" s="29"/>
      <c r="J90" s="29"/>
      <c r="K90" s="29"/>
      <c r="L90" s="29"/>
      <c r="M90" s="29"/>
      <c r="N90" s="29"/>
      <c r="O90" s="29"/>
      <c r="P90" s="29"/>
      <c r="Q90" s="29"/>
      <c r="R90" s="29"/>
      <c r="S90" s="29"/>
      <c r="T90" s="29"/>
      <c r="U90" s="29"/>
      <c r="V90" s="29"/>
      <c r="W90" s="29"/>
      <c r="X90" s="29"/>
      <c r="Y90" s="29"/>
      <c r="Z90" s="29"/>
      <c r="AA90" s="29"/>
      <c r="AB90" s="29"/>
      <c r="AC90" s="29"/>
      <c r="AD90" s="29"/>
      <c r="AE90" s="29"/>
      <c r="AF90" s="29"/>
      <c r="AG90" s="29"/>
      <c r="AH90" s="29"/>
      <c r="AI90" s="29"/>
      <c r="AJ90" s="29"/>
      <c r="AK90" s="29"/>
      <c r="AL90" s="29"/>
      <c r="AM90" s="29"/>
      <c r="AN90" s="29"/>
      <c r="AO90" s="29"/>
      <c r="AP90" s="29"/>
      <c r="AQ90" s="29"/>
      <c r="AR90" s="52">
        <v>1.5</v>
      </c>
      <c r="AS90" s="52"/>
      <c r="AT90" s="52">
        <v>1.59</v>
      </c>
      <c r="AU90" s="52"/>
      <c r="AV90" s="52">
        <f t="shared" si="332"/>
        <v>1.5</v>
      </c>
      <c r="AW90" s="59">
        <v>1.53</v>
      </c>
      <c r="AX90" s="58">
        <f t="shared" si="333"/>
        <v>1.5</v>
      </c>
      <c r="AY90" s="52"/>
      <c r="AZ90" s="202">
        <f t="shared" si="334"/>
        <v>-1</v>
      </c>
      <c r="BA90" s="29"/>
      <c r="BB90" s="29"/>
      <c r="BC90" s="29"/>
      <c r="BD90" s="29"/>
      <c r="BE90" s="29"/>
      <c r="BF90" s="29"/>
      <c r="BG90" s="29"/>
      <c r="BH90" s="29"/>
      <c r="BI90" s="29"/>
      <c r="BJ90" s="29"/>
      <c r="BK90" s="29"/>
      <c r="BL90" s="29"/>
      <c r="BM90" s="29"/>
      <c r="BN90" s="29"/>
      <c r="BO90" s="29"/>
      <c r="BP90" s="29"/>
      <c r="BQ90" s="29"/>
      <c r="BR90" s="29"/>
      <c r="BS90" s="29"/>
      <c r="BT90" s="29"/>
      <c r="BU90" s="29"/>
      <c r="BV90" s="29"/>
      <c r="BW90" s="29"/>
      <c r="BX90" s="29"/>
      <c r="BY90" s="29"/>
      <c r="BZ90" s="29"/>
      <c r="CA90" s="29"/>
      <c r="CB90" s="29"/>
      <c r="CC90" s="29"/>
      <c r="CD90" s="29"/>
      <c r="CE90" s="29"/>
      <c r="CF90" s="29"/>
      <c r="CG90" s="29"/>
      <c r="CH90" s="29"/>
      <c r="CI90" s="29"/>
      <c r="CJ90" s="29"/>
      <c r="CK90" s="29"/>
      <c r="CL90" s="29"/>
      <c r="CM90" s="29"/>
      <c r="CN90" s="29"/>
      <c r="CO90" s="29"/>
      <c r="CP90" s="29"/>
      <c r="CQ90" s="29"/>
      <c r="CR90" s="29"/>
      <c r="CS90" s="29"/>
      <c r="CT90" s="29"/>
      <c r="CU90" s="29"/>
      <c r="CV90" s="29"/>
      <c r="CW90" s="29"/>
      <c r="CX90" s="29"/>
      <c r="CY90" s="29"/>
      <c r="CZ90" s="29"/>
      <c r="DA90" s="29"/>
      <c r="DB90" s="29"/>
      <c r="DC90" s="29"/>
      <c r="DD90" s="29"/>
      <c r="DE90" s="29"/>
      <c r="DF90" s="29"/>
      <c r="DG90" s="29">
        <v>1.34</v>
      </c>
      <c r="DH90" s="32"/>
      <c r="DI90" s="32"/>
      <c r="DJ90" s="32">
        <f t="shared" si="335"/>
        <v>1.34</v>
      </c>
      <c r="DK90" s="32">
        <v>1.37</v>
      </c>
      <c r="DL90" s="32">
        <v>1.37</v>
      </c>
      <c r="DM90" s="52">
        <f t="shared" si="336"/>
        <v>1.34</v>
      </c>
      <c r="DN90" s="52">
        <v>1.33</v>
      </c>
      <c r="DO90" s="32">
        <v>1.44</v>
      </c>
      <c r="DP90" s="966">
        <f t="shared" si="337"/>
        <v>7.4626865671641687E-2</v>
      </c>
      <c r="DQ90" s="32"/>
      <c r="DR90" s="32"/>
      <c r="DS90" s="32"/>
      <c r="DT90" s="32"/>
      <c r="DU90" s="32"/>
      <c r="DV90" s="32"/>
      <c r="DW90" s="32"/>
      <c r="DX90" s="32"/>
      <c r="DY90" s="32"/>
      <c r="DZ90" s="32"/>
      <c r="EA90" s="32"/>
      <c r="EB90" s="32"/>
      <c r="EC90" s="32"/>
      <c r="ED90" s="32"/>
      <c r="EE90" s="32"/>
      <c r="EF90" s="32"/>
      <c r="EG90" s="32"/>
      <c r="EH90" s="32"/>
      <c r="EI90" s="32"/>
      <c r="EJ90" s="32"/>
      <c r="EK90" s="32"/>
      <c r="EL90" s="32"/>
      <c r="EM90" s="32"/>
      <c r="EN90" s="32"/>
      <c r="EO90" s="32"/>
      <c r="EP90" s="32"/>
      <c r="EQ90" s="32"/>
      <c r="ER90" s="32"/>
      <c r="ES90" s="32"/>
      <c r="ET90" s="32"/>
      <c r="EU90" s="32"/>
      <c r="EV90" s="32"/>
      <c r="EW90" s="32">
        <v>1.3645999999999998</v>
      </c>
      <c r="EX90" s="32"/>
      <c r="EY90" s="29">
        <v>1.37</v>
      </c>
      <c r="EZ90" s="32">
        <f t="shared" si="338"/>
        <v>1.3645999999999998</v>
      </c>
      <c r="FA90" s="32">
        <v>1.47</v>
      </c>
      <c r="FB90" s="29">
        <v>1.365</v>
      </c>
      <c r="FC90" s="32">
        <f t="shared" si="339"/>
        <v>1.3645999999999998</v>
      </c>
      <c r="FD90" s="52">
        <v>1.3</v>
      </c>
      <c r="FE90" s="52">
        <v>1.34</v>
      </c>
      <c r="FF90" s="966">
        <f t="shared" si="340"/>
        <v>-1.8027260735746547E-2</v>
      </c>
      <c r="FG90" s="32"/>
      <c r="FH90" s="32"/>
      <c r="FI90" s="32"/>
      <c r="FJ90" s="32"/>
      <c r="FK90" s="32"/>
      <c r="FL90" s="32"/>
      <c r="FM90" s="32"/>
      <c r="FN90" s="32"/>
      <c r="FO90" s="32"/>
      <c r="FP90" s="32"/>
      <c r="FQ90" s="32"/>
      <c r="FR90" s="32"/>
      <c r="FS90" s="32"/>
      <c r="FT90" s="32"/>
      <c r="FU90" s="32"/>
      <c r="FV90" s="32"/>
      <c r="FW90" s="32"/>
      <c r="FX90" s="32"/>
      <c r="FY90" s="32"/>
      <c r="FZ90" s="32"/>
      <c r="GA90" s="32"/>
      <c r="GB90" s="32"/>
      <c r="GC90" s="32"/>
      <c r="GD90" s="32"/>
      <c r="GE90" s="32"/>
      <c r="GF90" s="32"/>
      <c r="GG90" s="32"/>
      <c r="GH90" s="32"/>
      <c r="GI90" s="32"/>
      <c r="GJ90" s="32"/>
      <c r="GK90" s="32"/>
      <c r="GL90" s="32"/>
      <c r="GM90" s="32"/>
      <c r="GN90" s="32"/>
      <c r="GO90" s="32"/>
      <c r="GP90" s="32"/>
      <c r="GQ90" s="32"/>
      <c r="GR90" s="32"/>
      <c r="GS90" s="32"/>
      <c r="GT90" s="32"/>
      <c r="GU90" s="32"/>
      <c r="GV90" s="32"/>
      <c r="GW90" s="32">
        <v>1.42</v>
      </c>
      <c r="GX90" s="32"/>
      <c r="GY90" s="32"/>
      <c r="GZ90" s="32">
        <f t="shared" si="341"/>
        <v>1.42</v>
      </c>
      <c r="HA90" s="32">
        <v>1.39</v>
      </c>
      <c r="HB90" s="32">
        <v>1.25</v>
      </c>
      <c r="HC90" s="52">
        <f t="shared" si="342"/>
        <v>1.25</v>
      </c>
      <c r="HD90" s="52">
        <v>1.37</v>
      </c>
      <c r="HE90" s="32">
        <v>1.28</v>
      </c>
      <c r="HF90" s="52">
        <f t="shared" si="343"/>
        <v>1.25</v>
      </c>
      <c r="HG90" s="32">
        <v>1.28</v>
      </c>
      <c r="HH90" s="52">
        <v>1.25</v>
      </c>
      <c r="HI90" s="52">
        <f t="shared" si="344"/>
        <v>1.25</v>
      </c>
      <c r="HJ90" s="52"/>
      <c r="HK90" s="966">
        <f t="shared" si="345"/>
        <v>-1</v>
      </c>
      <c r="HS90" s="32"/>
      <c r="HT90" s="32"/>
      <c r="HU90" s="32"/>
      <c r="HV90" s="32"/>
      <c r="HW90" s="32"/>
      <c r="HX90" s="32"/>
      <c r="HY90" s="32"/>
      <c r="HZ90" s="32"/>
      <c r="IA90" s="32"/>
      <c r="IB90" s="32"/>
      <c r="IC90" s="32"/>
      <c r="ID90" s="32"/>
      <c r="IE90" s="32"/>
      <c r="IF90" s="32"/>
      <c r="IG90" s="32"/>
      <c r="IH90" s="32"/>
      <c r="II90" s="32"/>
      <c r="IJ90" s="32"/>
      <c r="IK90" s="32"/>
      <c r="IL90" s="32"/>
      <c r="IM90" s="32"/>
      <c r="IN90" s="32"/>
      <c r="IO90" s="32"/>
      <c r="IP90" s="32"/>
      <c r="IQ90" s="32"/>
      <c r="IR90" s="32"/>
      <c r="IS90" s="32"/>
      <c r="IT90" s="32"/>
      <c r="IU90" s="32"/>
      <c r="IV90" s="32"/>
      <c r="IW90" s="32"/>
      <c r="IX90" s="32"/>
      <c r="IY90" s="32"/>
      <c r="IZ90" s="32"/>
      <c r="JA90" s="32"/>
      <c r="JB90" s="32"/>
      <c r="JC90" s="32">
        <v>1.34</v>
      </c>
      <c r="JD90" s="32"/>
      <c r="JE90" s="32">
        <v>1.4</v>
      </c>
      <c r="JF90" s="32"/>
      <c r="JG90" s="32">
        <f t="shared" si="346"/>
        <v>1.34</v>
      </c>
      <c r="JH90" s="29">
        <v>1.17</v>
      </c>
      <c r="JI90" s="52">
        <f t="shared" si="347"/>
        <v>1.17</v>
      </c>
      <c r="JJ90" s="32">
        <v>1.109</v>
      </c>
      <c r="JK90" s="52">
        <v>1.1499999999999999</v>
      </c>
      <c r="JL90" s="52">
        <f t="shared" si="348"/>
        <v>1.109</v>
      </c>
      <c r="JM90" s="52">
        <v>1.1100000000000001</v>
      </c>
      <c r="JN90" s="52">
        <v>1.25</v>
      </c>
      <c r="JO90" s="52">
        <f t="shared" si="349"/>
        <v>1.109</v>
      </c>
      <c r="JP90" s="52">
        <v>1.1499999999999999</v>
      </c>
      <c r="JQ90" s="52">
        <f t="shared" si="350"/>
        <v>1.109</v>
      </c>
      <c r="JR90" s="52">
        <v>1.19</v>
      </c>
      <c r="JS90" s="1049">
        <v>1.23</v>
      </c>
      <c r="JT90" s="52">
        <f t="shared" si="351"/>
        <v>1.109</v>
      </c>
      <c r="JU90" s="52">
        <v>1.19</v>
      </c>
      <c r="JV90" s="1049">
        <v>1.17</v>
      </c>
      <c r="JW90" s="52">
        <f t="shared" si="352"/>
        <v>1.109</v>
      </c>
      <c r="JX90" s="52"/>
      <c r="JY90" s="1049">
        <v>1.18</v>
      </c>
      <c r="JZ90" s="52">
        <f t="shared" si="353"/>
        <v>1.109</v>
      </c>
      <c r="KA90" s="52">
        <v>1.18</v>
      </c>
      <c r="KB90" s="1049">
        <v>1.2649999999999999</v>
      </c>
      <c r="KC90" s="52">
        <f t="shared" si="354"/>
        <v>1.109</v>
      </c>
      <c r="KD90" s="52">
        <v>1.2</v>
      </c>
      <c r="KE90" s="1049">
        <v>1.26</v>
      </c>
      <c r="KF90" s="1049">
        <f t="shared" si="355"/>
        <v>1.109</v>
      </c>
      <c r="KG90" s="1049">
        <v>1.25</v>
      </c>
      <c r="KH90" s="1049">
        <f t="shared" si="356"/>
        <v>1.109</v>
      </c>
      <c r="KI90" s="1049">
        <v>1.2</v>
      </c>
      <c r="KJ90" s="1049">
        <v>1.23</v>
      </c>
      <c r="KK90" s="1049">
        <f t="shared" si="357"/>
        <v>1.109</v>
      </c>
      <c r="KL90" s="1049"/>
      <c r="KM90" s="966">
        <f t="shared" si="358"/>
        <v>-1</v>
      </c>
      <c r="KN90" s="32"/>
      <c r="KO90" s="32"/>
      <c r="KP90" s="32"/>
      <c r="KQ90" s="32"/>
      <c r="KR90" s="32"/>
      <c r="KS90" s="32"/>
      <c r="KT90" s="32"/>
      <c r="KU90" s="32"/>
      <c r="KV90" s="32"/>
      <c r="KW90" s="32"/>
      <c r="KX90" s="32"/>
      <c r="KY90" s="32"/>
      <c r="KZ90" s="32"/>
      <c r="LA90" s="32"/>
      <c r="LB90" s="32"/>
      <c r="LC90" s="32"/>
      <c r="LD90" s="32"/>
      <c r="LE90" s="32"/>
      <c r="LF90" s="32"/>
      <c r="LG90" s="32"/>
      <c r="LH90" s="32"/>
      <c r="LI90" s="32"/>
      <c r="LJ90" s="32"/>
      <c r="LK90" s="32"/>
      <c r="LL90" s="32"/>
      <c r="LM90" s="32"/>
      <c r="LN90" s="32"/>
      <c r="LO90" s="32"/>
      <c r="LP90" s="32"/>
      <c r="LQ90" s="32"/>
      <c r="LR90" s="32"/>
      <c r="LS90" s="32"/>
      <c r="LT90" s="32"/>
      <c r="LU90" s="32"/>
      <c r="LV90" s="32"/>
      <c r="LW90" s="32">
        <v>1.41</v>
      </c>
      <c r="LX90" s="32"/>
      <c r="LY90" s="32"/>
      <c r="LZ90" s="32">
        <f t="shared" si="359"/>
        <v>1.41</v>
      </c>
      <c r="MA90" s="32">
        <v>1.4370000000000001</v>
      </c>
      <c r="MB90" s="29">
        <v>1.44</v>
      </c>
      <c r="MC90" s="52">
        <f t="shared" si="360"/>
        <v>1.41</v>
      </c>
      <c r="MD90" s="32">
        <v>1.38</v>
      </c>
      <c r="ME90" s="32">
        <v>1.45</v>
      </c>
      <c r="MF90" s="52">
        <v>1.45</v>
      </c>
      <c r="MG90" s="52">
        <f t="shared" si="361"/>
        <v>1.38</v>
      </c>
      <c r="MH90" s="32">
        <v>1.37</v>
      </c>
      <c r="MI90" s="52">
        <v>1.39</v>
      </c>
      <c r="MJ90" s="52">
        <f t="shared" si="362"/>
        <v>1.38</v>
      </c>
      <c r="MK90" s="52">
        <v>1.375</v>
      </c>
      <c r="ML90" s="52">
        <f t="shared" si="363"/>
        <v>1.375</v>
      </c>
      <c r="MM90" s="52">
        <v>1.38</v>
      </c>
      <c r="MN90" s="1049">
        <v>1.37</v>
      </c>
      <c r="MO90" s="52">
        <f t="shared" si="364"/>
        <v>1.37</v>
      </c>
      <c r="MP90" s="52">
        <v>1.43</v>
      </c>
      <c r="MQ90" s="1049">
        <v>1.36</v>
      </c>
      <c r="MR90" s="52">
        <f t="shared" si="365"/>
        <v>1.36</v>
      </c>
      <c r="MS90" s="52">
        <v>1.37</v>
      </c>
      <c r="MT90" s="1049">
        <v>1.37</v>
      </c>
      <c r="MU90" s="52">
        <f t="shared" si="366"/>
        <v>1.36</v>
      </c>
      <c r="MV90" s="52">
        <v>1.38</v>
      </c>
      <c r="MW90" s="1049">
        <v>1.38</v>
      </c>
      <c r="MX90" s="52">
        <f t="shared" si="367"/>
        <v>1.36</v>
      </c>
      <c r="MY90" s="52">
        <v>1.39</v>
      </c>
      <c r="MZ90" s="1049">
        <v>1.37</v>
      </c>
      <c r="NA90" s="52">
        <f t="shared" si="368"/>
        <v>1.36</v>
      </c>
      <c r="NB90" s="1049">
        <v>1.38</v>
      </c>
      <c r="NC90" s="1049">
        <v>1.38</v>
      </c>
      <c r="ND90" s="1049">
        <f t="shared" si="369"/>
        <v>1.36</v>
      </c>
      <c r="NE90" s="52">
        <v>1.37</v>
      </c>
      <c r="NF90" s="1049">
        <f t="shared" si="370"/>
        <v>1.36</v>
      </c>
      <c r="NG90" s="1049"/>
      <c r="NH90" s="966">
        <f t="shared" si="371"/>
        <v>-1</v>
      </c>
      <c r="NI90" s="32"/>
      <c r="NJ90" s="32"/>
      <c r="NK90" s="32"/>
      <c r="NL90" s="32"/>
      <c r="NM90" s="32"/>
      <c r="NN90" s="32"/>
      <c r="NO90" s="32"/>
      <c r="NP90" s="32"/>
      <c r="NQ90" s="32"/>
      <c r="NR90" s="32"/>
      <c r="NS90" s="32"/>
      <c r="NT90" s="32"/>
      <c r="NU90" s="32"/>
      <c r="NV90" s="32"/>
      <c r="NW90" s="32"/>
      <c r="NX90" s="32"/>
      <c r="NY90" s="32"/>
      <c r="NZ90" s="32"/>
      <c r="OA90" s="32"/>
      <c r="OB90" s="32"/>
      <c r="OC90" s="32"/>
      <c r="OD90" s="32"/>
      <c r="OE90" s="32"/>
      <c r="OF90" s="32"/>
      <c r="OG90" s="32"/>
      <c r="OH90" s="32"/>
      <c r="OI90" s="32"/>
      <c r="OJ90" s="32"/>
      <c r="OK90" s="32"/>
      <c r="OL90" s="32"/>
      <c r="OM90" s="32"/>
      <c r="ON90" s="32"/>
      <c r="OO90" s="32"/>
      <c r="OP90" s="32"/>
      <c r="OQ90" s="32"/>
      <c r="OR90" s="32"/>
      <c r="OS90" s="32">
        <v>1.2</v>
      </c>
      <c r="OT90" s="32"/>
      <c r="OU90" s="32">
        <v>1.25</v>
      </c>
      <c r="OV90" s="32"/>
      <c r="OW90" s="32">
        <f t="shared" si="372"/>
        <v>1.2</v>
      </c>
      <c r="OX90" s="32">
        <v>1.23</v>
      </c>
      <c r="OY90" s="52">
        <f t="shared" si="373"/>
        <v>1.2</v>
      </c>
      <c r="OZ90" s="32">
        <v>1.25</v>
      </c>
      <c r="PA90" s="52">
        <f t="shared" si="374"/>
        <v>1.2</v>
      </c>
      <c r="PB90" s="32">
        <v>1.27</v>
      </c>
      <c r="PC90" s="52">
        <v>1.23</v>
      </c>
      <c r="PD90" s="52">
        <f t="shared" si="375"/>
        <v>1.2</v>
      </c>
      <c r="PE90" s="52">
        <v>1.23</v>
      </c>
      <c r="PF90" s="52">
        <f t="shared" si="376"/>
        <v>1.2</v>
      </c>
      <c r="PG90" s="52">
        <v>1.26</v>
      </c>
      <c r="PH90" s="1049">
        <v>1.196</v>
      </c>
      <c r="PI90" s="52">
        <f t="shared" si="377"/>
        <v>1.196</v>
      </c>
      <c r="PJ90" s="52">
        <v>1.27</v>
      </c>
      <c r="PK90" s="1049">
        <v>1.23</v>
      </c>
      <c r="PL90" s="52">
        <f t="shared" si="378"/>
        <v>1.196</v>
      </c>
      <c r="PM90" s="52">
        <v>1.21</v>
      </c>
      <c r="PN90" s="1049">
        <v>1.2</v>
      </c>
      <c r="PO90" s="52">
        <f t="shared" si="379"/>
        <v>1.196</v>
      </c>
      <c r="PP90" s="52">
        <v>1.228</v>
      </c>
      <c r="PQ90" s="52">
        <v>1.21</v>
      </c>
      <c r="PR90" s="52">
        <f t="shared" si="380"/>
        <v>1.196</v>
      </c>
      <c r="PS90" s="52">
        <v>1.23</v>
      </c>
      <c r="PT90" s="1049">
        <v>1.21</v>
      </c>
      <c r="PU90" s="1049">
        <f t="shared" si="381"/>
        <v>1.196</v>
      </c>
      <c r="PV90" s="1049">
        <v>1.26</v>
      </c>
      <c r="PW90" s="1049">
        <v>1.22</v>
      </c>
      <c r="PX90" s="52">
        <f t="shared" si="382"/>
        <v>1.196</v>
      </c>
      <c r="PY90" s="1049">
        <v>1.27</v>
      </c>
      <c r="PZ90" s="1049">
        <v>1.21</v>
      </c>
      <c r="QA90" s="1049">
        <f t="shared" si="383"/>
        <v>1.196</v>
      </c>
      <c r="QB90" s="1049">
        <v>1.2</v>
      </c>
      <c r="QC90" s="1049">
        <v>1.22</v>
      </c>
      <c r="QD90" s="1049">
        <f t="shared" si="384"/>
        <v>1.196</v>
      </c>
      <c r="QE90" s="1049">
        <v>1.23</v>
      </c>
      <c r="QF90" s="1049">
        <v>1.27</v>
      </c>
      <c r="QG90" s="1049">
        <f t="shared" si="385"/>
        <v>1.196</v>
      </c>
      <c r="QH90" s="1049">
        <v>1.25</v>
      </c>
      <c r="QI90" s="1049">
        <f t="shared" si="386"/>
        <v>1.196</v>
      </c>
      <c r="QJ90" s="1049"/>
      <c r="QK90" s="966">
        <f t="shared" si="387"/>
        <v>-1</v>
      </c>
      <c r="QL90" s="32"/>
      <c r="QM90" s="32"/>
      <c r="QN90" s="32"/>
      <c r="QO90" s="32"/>
      <c r="QP90" s="32"/>
      <c r="QQ90" s="32"/>
      <c r="QR90" s="32"/>
      <c r="QS90" s="32"/>
      <c r="QT90" s="32"/>
      <c r="QU90" s="32">
        <v>1.077</v>
      </c>
      <c r="QV90" s="32"/>
      <c r="QW90" s="32">
        <v>1.1499999999999999</v>
      </c>
      <c r="QX90" s="32"/>
      <c r="QY90" s="32">
        <f t="shared" si="388"/>
        <v>1.077</v>
      </c>
      <c r="QZ90" s="29">
        <v>1.1000000000000001</v>
      </c>
      <c r="RA90" s="52">
        <f t="shared" si="389"/>
        <v>1.077</v>
      </c>
      <c r="RB90" s="52">
        <v>1.1299999999999999</v>
      </c>
      <c r="RC90" s="52">
        <f t="shared" si="390"/>
        <v>1.077</v>
      </c>
      <c r="RD90" s="52">
        <v>1.1499999999999999</v>
      </c>
      <c r="RE90" s="52">
        <v>1.1599999999999999</v>
      </c>
      <c r="RF90" s="52">
        <f t="shared" si="391"/>
        <v>1.077</v>
      </c>
      <c r="RG90" s="52">
        <v>1.1299999999999999</v>
      </c>
      <c r="RH90" s="52">
        <v>1.1299999999999999</v>
      </c>
      <c r="RI90" s="52">
        <f t="shared" si="392"/>
        <v>1.077</v>
      </c>
      <c r="RJ90" s="52">
        <v>1.0900000000000001</v>
      </c>
      <c r="RK90" s="32">
        <v>1.1000000000000001</v>
      </c>
      <c r="RL90" s="52">
        <f t="shared" si="393"/>
        <v>1.077</v>
      </c>
      <c r="RM90" s="52">
        <v>1.1399999999999999</v>
      </c>
      <c r="RN90" s="32">
        <v>1.07</v>
      </c>
      <c r="RO90" s="52">
        <f t="shared" si="394"/>
        <v>1.07</v>
      </c>
      <c r="RP90" s="32">
        <v>1.0900000000000001</v>
      </c>
      <c r="RQ90" s="52">
        <f t="shared" si="395"/>
        <v>1.07</v>
      </c>
      <c r="RR90" s="32">
        <v>1.07</v>
      </c>
      <c r="RS90" s="32">
        <v>1.1100000000000001</v>
      </c>
      <c r="RT90" s="52">
        <f t="shared" si="396"/>
        <v>1.07</v>
      </c>
      <c r="RU90" s="52">
        <v>1.0900000000000001</v>
      </c>
      <c r="RV90" s="52">
        <v>1.1399999999999999</v>
      </c>
      <c r="RW90" s="52">
        <f t="shared" si="397"/>
        <v>1.07</v>
      </c>
      <c r="RX90" s="1049">
        <v>1.1299999999999999</v>
      </c>
      <c r="RY90" s="1049">
        <f t="shared" si="398"/>
        <v>1.07</v>
      </c>
      <c r="RZ90" s="1049">
        <v>1.1299999999999999</v>
      </c>
      <c r="SA90" s="1049">
        <v>1.1299999999999999</v>
      </c>
      <c r="SB90" s="1049">
        <f t="shared" si="399"/>
        <v>1.07</v>
      </c>
      <c r="SC90" s="1049">
        <v>1.1599999999999999</v>
      </c>
      <c r="SD90" s="1049">
        <v>1.1100000000000001</v>
      </c>
      <c r="SE90" s="1049">
        <f t="shared" si="400"/>
        <v>1.07</v>
      </c>
      <c r="SF90" s="1049">
        <v>1.08</v>
      </c>
      <c r="SG90" s="1049">
        <v>1.1399999999999999</v>
      </c>
      <c r="SH90" s="1049">
        <f t="shared" si="401"/>
        <v>1.07</v>
      </c>
      <c r="SI90" s="1049">
        <v>1.1200000000000001</v>
      </c>
      <c r="SJ90" s="1049">
        <v>1.1399999999999999</v>
      </c>
      <c r="SK90" s="1049">
        <f t="shared" si="402"/>
        <v>1.07</v>
      </c>
      <c r="SL90" s="1049">
        <v>1.1399999999999999</v>
      </c>
      <c r="SM90" s="1049">
        <f t="shared" si="403"/>
        <v>1.07</v>
      </c>
      <c r="SN90" s="1049">
        <v>1.1599999999999999</v>
      </c>
      <c r="SO90" s="37">
        <v>1.1200000000000001</v>
      </c>
      <c r="SP90" s="1049">
        <f t="shared" si="491"/>
        <v>1.07</v>
      </c>
      <c r="SQ90" s="1049">
        <v>1.1399999999999999</v>
      </c>
      <c r="SR90" s="966">
        <f t="shared" si="492"/>
        <v>6.5420560747663392E-2</v>
      </c>
      <c r="SS90" s="58">
        <v>1.35</v>
      </c>
      <c r="ST90" s="32">
        <v>1.2869999999999999</v>
      </c>
      <c r="SU90" s="52">
        <f t="shared" si="405"/>
        <v>1.2869999999999999</v>
      </c>
      <c r="SV90" s="52">
        <v>1.38</v>
      </c>
      <c r="SW90" s="52">
        <v>1.36</v>
      </c>
      <c r="SX90" s="52">
        <f t="shared" si="406"/>
        <v>1.2869999999999999</v>
      </c>
      <c r="SY90" s="52">
        <v>1.28</v>
      </c>
      <c r="SZ90" s="52">
        <v>1.29</v>
      </c>
      <c r="TA90" s="52">
        <f t="shared" si="407"/>
        <v>1.2869999999999999</v>
      </c>
      <c r="TB90" s="52">
        <v>1.28</v>
      </c>
      <c r="TC90" s="52">
        <f t="shared" si="408"/>
        <v>1.28</v>
      </c>
      <c r="TD90" s="52">
        <v>1.28</v>
      </c>
      <c r="TE90" s="1049">
        <v>1.27</v>
      </c>
      <c r="TF90" s="52">
        <f t="shared" si="409"/>
        <v>1.27</v>
      </c>
      <c r="TG90" s="52">
        <v>1.29</v>
      </c>
      <c r="TH90" s="1049">
        <v>1.28</v>
      </c>
      <c r="TI90" s="52">
        <f t="shared" si="410"/>
        <v>1.27</v>
      </c>
      <c r="TJ90" s="52">
        <v>1.35</v>
      </c>
      <c r="TK90" s="1049">
        <v>1.28</v>
      </c>
      <c r="TL90" s="52">
        <f t="shared" si="411"/>
        <v>1.27</v>
      </c>
      <c r="TM90" s="52">
        <v>1.29</v>
      </c>
      <c r="TN90" s="1049">
        <v>1.29</v>
      </c>
      <c r="TO90" s="52">
        <f t="shared" si="412"/>
        <v>1.27</v>
      </c>
      <c r="TP90" s="52">
        <v>1.3</v>
      </c>
      <c r="TQ90" s="1049">
        <v>1.29</v>
      </c>
      <c r="TR90" s="52">
        <f t="shared" si="413"/>
        <v>1.27</v>
      </c>
      <c r="TS90" s="1049">
        <v>1.29</v>
      </c>
      <c r="TT90" s="1049">
        <f t="shared" si="414"/>
        <v>1.27</v>
      </c>
      <c r="TU90" s="1049">
        <v>1.28</v>
      </c>
      <c r="TV90" s="1049">
        <v>1.29</v>
      </c>
      <c r="TW90" s="1049">
        <f t="shared" si="415"/>
        <v>1.27</v>
      </c>
      <c r="TX90" s="1049">
        <v>1.3</v>
      </c>
      <c r="TY90" s="1049">
        <v>1.29</v>
      </c>
      <c r="TZ90" s="1049">
        <f t="shared" si="416"/>
        <v>1.27</v>
      </c>
      <c r="UA90" s="1049">
        <v>1.28</v>
      </c>
      <c r="UB90" s="1049">
        <v>1.29</v>
      </c>
      <c r="UC90" s="1049">
        <f t="shared" si="417"/>
        <v>1.27</v>
      </c>
      <c r="UD90" s="1049">
        <v>1.32</v>
      </c>
      <c r="UE90" s="1049">
        <f t="shared" si="418"/>
        <v>1.27</v>
      </c>
      <c r="UF90" s="1049">
        <v>1.32</v>
      </c>
      <c r="UG90" s="1049">
        <v>1.28</v>
      </c>
      <c r="UH90" s="1049">
        <f t="shared" si="419"/>
        <v>1.27</v>
      </c>
      <c r="UI90" s="1049">
        <v>1.27</v>
      </c>
      <c r="UJ90" s="1049">
        <v>1.34</v>
      </c>
      <c r="UK90" s="1049">
        <f t="shared" si="420"/>
        <v>1.27</v>
      </c>
      <c r="UL90" s="1507">
        <v>1.33</v>
      </c>
      <c r="UM90" s="1049">
        <f t="shared" si="493"/>
        <v>1.27</v>
      </c>
      <c r="UN90" s="1049">
        <v>1.32</v>
      </c>
      <c r="UO90" s="966">
        <f t="shared" si="421"/>
        <v>3.9370078740157514E-2</v>
      </c>
      <c r="UP90" s="52"/>
      <c r="UQ90" s="52"/>
      <c r="UR90" s="52"/>
      <c r="US90" s="52"/>
      <c r="UT90" s="52"/>
      <c r="UU90" s="52"/>
      <c r="UV90" s="52"/>
      <c r="UW90" s="52"/>
      <c r="UX90" s="52"/>
      <c r="UY90" s="52"/>
      <c r="UZ90" s="52"/>
      <c r="VA90" s="52"/>
      <c r="VB90" s="52"/>
      <c r="VC90" s="52">
        <v>1.2649999999999999</v>
      </c>
      <c r="VD90" s="36">
        <v>1.26</v>
      </c>
      <c r="VE90" s="32">
        <f t="shared" si="422"/>
        <v>1.26</v>
      </c>
      <c r="VF90" s="52">
        <v>1.21</v>
      </c>
      <c r="VG90" s="36">
        <v>1.26</v>
      </c>
      <c r="VH90" s="52">
        <f t="shared" si="423"/>
        <v>1.26</v>
      </c>
      <c r="VI90" s="52">
        <v>1.29</v>
      </c>
      <c r="VJ90" s="52">
        <f t="shared" si="424"/>
        <v>1.26</v>
      </c>
      <c r="VK90" s="52">
        <v>1.29</v>
      </c>
      <c r="VL90" s="52">
        <f t="shared" si="425"/>
        <v>1.26</v>
      </c>
      <c r="VM90" s="52">
        <v>1.27</v>
      </c>
      <c r="VN90" s="52">
        <v>1.26</v>
      </c>
      <c r="VO90" s="1049">
        <v>1.29</v>
      </c>
      <c r="VP90" s="52">
        <f t="shared" si="426"/>
        <v>1.26</v>
      </c>
      <c r="VQ90" s="52">
        <v>1.27</v>
      </c>
      <c r="VR90" s="52">
        <v>1.29</v>
      </c>
      <c r="VS90" s="52">
        <v>1.31</v>
      </c>
      <c r="VT90" s="1049">
        <v>1.3</v>
      </c>
      <c r="VU90" s="1049">
        <v>1.28</v>
      </c>
      <c r="VV90" s="52">
        <f t="shared" si="427"/>
        <v>1.26</v>
      </c>
      <c r="VW90" s="1049">
        <v>1.29</v>
      </c>
      <c r="VX90" s="1049">
        <v>1.3</v>
      </c>
      <c r="VY90" s="1049">
        <f t="shared" si="428"/>
        <v>1.26</v>
      </c>
      <c r="VZ90" s="1049">
        <v>1.31</v>
      </c>
      <c r="WA90" s="1049">
        <v>1.33</v>
      </c>
      <c r="WB90" s="1049">
        <f t="shared" si="429"/>
        <v>1.26</v>
      </c>
      <c r="WC90" s="1049">
        <v>1.32</v>
      </c>
      <c r="WD90" s="1049">
        <v>1.33</v>
      </c>
      <c r="WE90" s="1049">
        <f t="shared" si="430"/>
        <v>1.26</v>
      </c>
      <c r="WF90" s="1049">
        <v>1.3</v>
      </c>
      <c r="WG90" s="1049">
        <v>1.27</v>
      </c>
      <c r="WH90" s="1049">
        <v>1.27</v>
      </c>
      <c r="WI90" s="1049">
        <v>1.31</v>
      </c>
      <c r="WJ90" s="1049">
        <f t="shared" si="431"/>
        <v>1.26</v>
      </c>
      <c r="WK90" s="1049">
        <v>1.28</v>
      </c>
      <c r="WL90" s="1049">
        <v>1.3109999999999999</v>
      </c>
      <c r="WM90" s="1049">
        <v>1.28</v>
      </c>
      <c r="WN90" s="1049">
        <v>1.2654000000000001</v>
      </c>
      <c r="WO90" s="52">
        <f t="shared" si="432"/>
        <v>1.26</v>
      </c>
      <c r="WP90" s="52">
        <v>1.27</v>
      </c>
      <c r="WQ90" s="52">
        <f t="shared" si="433"/>
        <v>1.26</v>
      </c>
      <c r="WR90" s="52">
        <v>1.28</v>
      </c>
      <c r="WS90" s="52">
        <v>1.2849999999999999</v>
      </c>
      <c r="WT90" s="52">
        <f t="shared" si="434"/>
        <v>1.26</v>
      </c>
      <c r="WU90" s="52">
        <v>1.29</v>
      </c>
      <c r="WV90" s="52">
        <v>1.3</v>
      </c>
      <c r="WW90" s="1049">
        <v>1.29</v>
      </c>
      <c r="WX90" s="1049">
        <v>1.31</v>
      </c>
      <c r="WY90" s="1049">
        <f t="shared" si="435"/>
        <v>1.26</v>
      </c>
      <c r="WZ90" s="1049">
        <v>1.32</v>
      </c>
      <c r="XA90" s="1049">
        <v>1.27</v>
      </c>
      <c r="XB90" s="1049">
        <f t="shared" si="436"/>
        <v>1.26</v>
      </c>
      <c r="XC90" s="1049">
        <v>1.33</v>
      </c>
      <c r="XD90" s="1049">
        <f t="shared" si="437"/>
        <v>1.26</v>
      </c>
      <c r="XE90" s="1049"/>
      <c r="XF90" s="1049">
        <v>1.32</v>
      </c>
      <c r="XG90" s="1049">
        <f t="shared" si="438"/>
        <v>1.26</v>
      </c>
      <c r="XH90" s="1049"/>
      <c r="XI90" s="1049"/>
      <c r="XJ90" s="1049"/>
      <c r="XK90" s="1049">
        <v>1.29</v>
      </c>
      <c r="XL90" s="1049">
        <f t="shared" si="439"/>
        <v>1.26</v>
      </c>
      <c r="XM90" s="1049"/>
      <c r="XN90" s="1049">
        <v>1.22</v>
      </c>
      <c r="XO90" s="966">
        <f t="shared" si="440"/>
        <v>-1</v>
      </c>
      <c r="XP90" s="966">
        <f t="shared" si="441"/>
        <v>-3.1746031746031772E-2</v>
      </c>
      <c r="XQ90" s="966">
        <f t="shared" si="442"/>
        <v>3.9682539682539715E-2</v>
      </c>
      <c r="XR90" s="1049"/>
      <c r="XS90" s="1049"/>
      <c r="XT90" s="1049"/>
      <c r="XU90" s="1049"/>
      <c r="XV90" s="1308">
        <v>1.17</v>
      </c>
      <c r="XW90" s="37">
        <v>1.24</v>
      </c>
      <c r="XX90" s="1049">
        <v>1.19</v>
      </c>
      <c r="XY90" s="37">
        <f t="shared" si="443"/>
        <v>1.17</v>
      </c>
      <c r="XZ90" s="37">
        <v>1.2629999999999999</v>
      </c>
      <c r="YA90" s="1049">
        <v>1.23</v>
      </c>
      <c r="YB90" s="37">
        <f t="shared" si="444"/>
        <v>1.17</v>
      </c>
      <c r="YC90" s="1049">
        <v>1.19</v>
      </c>
      <c r="YD90" s="37">
        <f t="shared" si="445"/>
        <v>1.17</v>
      </c>
      <c r="YE90" s="1049">
        <v>1.19</v>
      </c>
      <c r="YF90" s="37">
        <f t="shared" si="446"/>
        <v>1.17</v>
      </c>
      <c r="YG90" s="1049">
        <v>1.2</v>
      </c>
      <c r="YH90" s="37">
        <f t="shared" si="447"/>
        <v>1.17</v>
      </c>
      <c r="YI90" s="1049">
        <v>1.19</v>
      </c>
      <c r="YJ90" s="1049">
        <f t="shared" si="448"/>
        <v>1.17</v>
      </c>
      <c r="YK90" s="1049"/>
      <c r="YL90" s="1049">
        <v>1.22</v>
      </c>
      <c r="YM90" s="1049">
        <f t="shared" si="494"/>
        <v>1.17</v>
      </c>
      <c r="YN90" s="1049">
        <v>1.23</v>
      </c>
      <c r="YO90" s="1652">
        <f t="shared" si="495"/>
        <v>5.1282051282051329E-2</v>
      </c>
      <c r="YP90" s="1308"/>
      <c r="YQ90" s="1308"/>
      <c r="YR90" s="1308"/>
      <c r="YS90" s="1308">
        <v>1.18</v>
      </c>
      <c r="YT90" s="37">
        <v>1.2</v>
      </c>
      <c r="YU90" s="36">
        <f t="shared" si="449"/>
        <v>1.18</v>
      </c>
      <c r="YV90" s="1049">
        <v>1.24</v>
      </c>
      <c r="YW90" s="36">
        <f t="shared" si="450"/>
        <v>1.18</v>
      </c>
      <c r="YX90" s="1049">
        <v>1.23</v>
      </c>
      <c r="YY90" s="36">
        <f t="shared" si="451"/>
        <v>1.18</v>
      </c>
      <c r="YZ90" s="1049">
        <v>1.21</v>
      </c>
      <c r="ZA90" s="29">
        <f t="shared" si="452"/>
        <v>1.18</v>
      </c>
      <c r="ZB90" s="52">
        <v>1.18</v>
      </c>
      <c r="ZC90" s="37">
        <f t="shared" si="453"/>
        <v>1.18</v>
      </c>
      <c r="ZD90" s="1049">
        <v>1.23</v>
      </c>
      <c r="ZE90" s="1049">
        <f t="shared" si="454"/>
        <v>1.18</v>
      </c>
      <c r="ZF90" s="1049"/>
      <c r="ZG90" s="1049">
        <v>1.19</v>
      </c>
      <c r="ZH90" s="1049">
        <f t="shared" si="496"/>
        <v>1.18</v>
      </c>
      <c r="ZI90" s="1049"/>
      <c r="ZJ90" s="966">
        <f t="shared" si="497"/>
        <v>-1</v>
      </c>
      <c r="ZK90" s="52">
        <v>1.25</v>
      </c>
      <c r="ZL90" s="52">
        <v>1.29</v>
      </c>
      <c r="ZM90" s="52">
        <v>1.24</v>
      </c>
      <c r="ZN90" s="52">
        <v>1.28</v>
      </c>
      <c r="ZO90" s="52">
        <f t="shared" si="456"/>
        <v>1.25</v>
      </c>
      <c r="ZP90" s="52">
        <v>1.3</v>
      </c>
      <c r="ZQ90" s="52">
        <f t="shared" si="457"/>
        <v>1.25</v>
      </c>
      <c r="ZR90" s="52">
        <v>1.22</v>
      </c>
      <c r="ZS90" s="52">
        <f t="shared" si="458"/>
        <v>1.22</v>
      </c>
      <c r="ZT90" s="52">
        <v>1.23</v>
      </c>
      <c r="ZU90" s="52">
        <v>1.22</v>
      </c>
      <c r="ZV90" s="52">
        <f t="shared" si="459"/>
        <v>1.22</v>
      </c>
      <c r="ZW90" s="52">
        <v>1.21</v>
      </c>
      <c r="ZX90" s="52">
        <v>1.21</v>
      </c>
      <c r="ZY90" s="1049">
        <f t="shared" si="460"/>
        <v>1.21</v>
      </c>
      <c r="ZZ90" s="37">
        <v>1.22</v>
      </c>
      <c r="AAA90" s="52">
        <v>1.26</v>
      </c>
      <c r="AAB90" s="52">
        <f t="shared" si="461"/>
        <v>1.21</v>
      </c>
      <c r="AAC90" s="52">
        <v>1.25</v>
      </c>
      <c r="AAD90" s="52">
        <f t="shared" si="498"/>
        <v>1.21</v>
      </c>
      <c r="AAE90" s="52">
        <v>1.18</v>
      </c>
      <c r="AAF90" s="966">
        <f t="shared" si="499"/>
        <v>-2.4793388429752088E-2</v>
      </c>
      <c r="AAG90" s="52"/>
      <c r="AAH90" s="52"/>
      <c r="AAI90" s="52"/>
      <c r="AAJ90" s="52"/>
      <c r="AAK90" s="52">
        <v>1.419</v>
      </c>
      <c r="AAL90" s="1049">
        <v>1.39</v>
      </c>
      <c r="AAM90" s="1049">
        <v>1.43</v>
      </c>
      <c r="AAN90" s="1049">
        <f t="shared" si="464"/>
        <v>1.419</v>
      </c>
      <c r="AAO90" s="1049">
        <v>1.45</v>
      </c>
      <c r="AAP90" s="1049">
        <f t="shared" si="465"/>
        <v>1.419</v>
      </c>
      <c r="AAQ90" s="1049">
        <v>1.46</v>
      </c>
      <c r="AAR90" s="1049">
        <v>1.45</v>
      </c>
      <c r="AAS90" s="1049">
        <f t="shared" si="466"/>
        <v>1.419</v>
      </c>
      <c r="AAT90" s="1049">
        <v>1.47</v>
      </c>
      <c r="AAU90" s="37">
        <f t="shared" si="467"/>
        <v>1.419</v>
      </c>
      <c r="AAV90" s="52"/>
      <c r="AAW90" s="52">
        <v>1.49</v>
      </c>
      <c r="AAX90" s="1049">
        <f t="shared" si="468"/>
        <v>1.419</v>
      </c>
      <c r="AAY90" s="1049">
        <v>1.44</v>
      </c>
      <c r="AAZ90" s="37">
        <f t="shared" si="500"/>
        <v>1.419</v>
      </c>
      <c r="ABA90" s="37">
        <v>1.45</v>
      </c>
      <c r="ABB90" s="1652">
        <f t="shared" si="469"/>
        <v>2.1846370683579926E-2</v>
      </c>
      <c r="ABC90" s="37">
        <v>1.18</v>
      </c>
      <c r="ABD90" s="37">
        <f t="shared" si="470"/>
        <v>1.18</v>
      </c>
      <c r="ABE90" s="37">
        <v>1.19</v>
      </c>
      <c r="ABF90" s="1652">
        <f t="shared" si="471"/>
        <v>8.4745762711864493E-3</v>
      </c>
      <c r="ABG90" s="37">
        <v>1.22</v>
      </c>
      <c r="ABH90" s="37">
        <f t="shared" si="472"/>
        <v>1.22</v>
      </c>
      <c r="ABI90" s="37">
        <v>1.22</v>
      </c>
      <c r="ABJ90" s="1652">
        <f t="shared" si="473"/>
        <v>0</v>
      </c>
      <c r="ABK90" s="1383">
        <v>1.1299999999999999</v>
      </c>
      <c r="ABL90" s="1049">
        <f t="shared" si="474"/>
        <v>1.1299999999999999</v>
      </c>
      <c r="ABM90" s="37">
        <v>1.1499999999999999</v>
      </c>
      <c r="ABN90" s="1652">
        <f t="shared" si="475"/>
        <v>1.7699115044247805E-2</v>
      </c>
      <c r="ABO90" s="1049"/>
      <c r="ABP90" s="1049"/>
      <c r="ABQ90" s="52"/>
      <c r="ABR90" s="52" t="str">
        <f t="shared" si="476"/>
        <v xml:space="preserve">1. Better than baseline </v>
      </c>
      <c r="ABS90" s="52" t="str">
        <f t="shared" si="477"/>
        <v>4.Blocker/Not Executed</v>
      </c>
      <c r="ABT90" s="52" t="str">
        <f t="shared" si="478"/>
        <v>2. Within 10% deviation from baseline</v>
      </c>
      <c r="ABU90" s="52" t="str">
        <f t="shared" si="479"/>
        <v xml:space="preserve">1. Better than baseline </v>
      </c>
      <c r="ABV90" s="52" t="str">
        <f t="shared" si="480"/>
        <v xml:space="preserve">1. Better than baseline </v>
      </c>
      <c r="ABW90" s="52" t="str">
        <f t="shared" si="481"/>
        <v xml:space="preserve">1. Better than baseline </v>
      </c>
      <c r="ABX90" s="52" t="str">
        <f t="shared" si="482"/>
        <v xml:space="preserve">1. Better than baseline </v>
      </c>
      <c r="ABY90" s="52" t="str">
        <f t="shared" si="483"/>
        <v xml:space="preserve">1. Better than baseline </v>
      </c>
      <c r="ABZ90" s="52" t="str">
        <f t="shared" si="484"/>
        <v>2. Within 10% deviation from baseline</v>
      </c>
      <c r="ACA90" s="52" t="str">
        <f t="shared" si="485"/>
        <v>2. Within 10% deviation from baseline</v>
      </c>
      <c r="ACB90" s="52" t="str">
        <f t="shared" si="486"/>
        <v xml:space="preserve">1. Better than baseline </v>
      </c>
      <c r="ACC90" s="37" t="str">
        <f t="shared" si="487"/>
        <v>2. Within 10% deviation from baseline</v>
      </c>
      <c r="ACD90" s="37" t="str">
        <f t="shared" si="488"/>
        <v xml:space="preserve">1. Better than baseline </v>
      </c>
      <c r="ACE90" s="37" t="str">
        <f t="shared" si="489"/>
        <v xml:space="preserve">1. Better than baseline </v>
      </c>
      <c r="ACF90" s="37" t="str">
        <f t="shared" si="490"/>
        <v>2. Within 10% deviation from baseline</v>
      </c>
    </row>
    <row r="91" spans="1:760" ht="44" thickBot="1" x14ac:dyDescent="0.4">
      <c r="A91" s="1696">
        <v>83</v>
      </c>
      <c r="B91" s="37" t="s">
        <v>19</v>
      </c>
      <c r="C91" s="37" t="s">
        <v>1254</v>
      </c>
      <c r="D91" s="37" t="s">
        <v>2307</v>
      </c>
      <c r="E91" s="37" t="s">
        <v>2307</v>
      </c>
      <c r="F91" s="37" t="s">
        <v>2936</v>
      </c>
      <c r="G91" s="37" t="s">
        <v>2942</v>
      </c>
      <c r="H91" s="29"/>
      <c r="I91" s="29"/>
      <c r="J91" s="29"/>
      <c r="K91" s="29"/>
      <c r="L91" s="29"/>
      <c r="M91" s="29"/>
      <c r="N91" s="29"/>
      <c r="O91" s="29"/>
      <c r="P91" s="29"/>
      <c r="Q91" s="29"/>
      <c r="R91" s="29"/>
      <c r="S91" s="29"/>
      <c r="T91" s="29"/>
      <c r="U91" s="29"/>
      <c r="V91" s="29"/>
      <c r="W91" s="29"/>
      <c r="X91" s="29"/>
      <c r="Y91" s="29"/>
      <c r="Z91" s="29"/>
      <c r="AA91" s="29"/>
      <c r="AB91" s="29"/>
      <c r="AC91" s="29"/>
      <c r="AD91" s="29"/>
      <c r="AE91" s="29"/>
      <c r="AF91" s="29"/>
      <c r="AG91" s="29"/>
      <c r="AH91" s="29"/>
      <c r="AI91" s="29"/>
      <c r="AJ91" s="29"/>
      <c r="AK91" s="29"/>
      <c r="AL91" s="29"/>
      <c r="AM91" s="29"/>
      <c r="AN91" s="29"/>
      <c r="AO91" s="29"/>
      <c r="AP91" s="29"/>
      <c r="AQ91" s="29"/>
      <c r="AR91" s="36" t="s">
        <v>1159</v>
      </c>
      <c r="AS91" s="36"/>
      <c r="AT91" s="36" t="s">
        <v>1159</v>
      </c>
      <c r="AU91" s="36"/>
      <c r="AV91" s="36" t="s">
        <v>1159</v>
      </c>
      <c r="AW91" s="58">
        <v>7.56</v>
      </c>
      <c r="AX91" s="58">
        <f t="shared" si="333"/>
        <v>7.56</v>
      </c>
      <c r="AY91" s="36"/>
      <c r="AZ91" s="202">
        <f t="shared" si="334"/>
        <v>-1</v>
      </c>
      <c r="BA91" s="29"/>
      <c r="BB91" s="29"/>
      <c r="BC91" s="29"/>
      <c r="BD91" s="29"/>
      <c r="BE91" s="29"/>
      <c r="BF91" s="29"/>
      <c r="BG91" s="29"/>
      <c r="BH91" s="29"/>
      <c r="BI91" s="29"/>
      <c r="BJ91" s="29"/>
      <c r="BK91" s="29"/>
      <c r="BL91" s="29"/>
      <c r="BM91" s="29"/>
      <c r="BN91" s="29"/>
      <c r="BO91" s="29"/>
      <c r="BP91" s="29"/>
      <c r="BQ91" s="29"/>
      <c r="BR91" s="29"/>
      <c r="BS91" s="29"/>
      <c r="BT91" s="29"/>
      <c r="BU91" s="29"/>
      <c r="BV91" s="29"/>
      <c r="BW91" s="29"/>
      <c r="BX91" s="29"/>
      <c r="BY91" s="29"/>
      <c r="BZ91" s="29"/>
      <c r="CA91" s="29"/>
      <c r="CB91" s="29"/>
      <c r="CC91" s="29"/>
      <c r="CD91" s="29"/>
      <c r="CE91" s="29"/>
      <c r="CF91" s="29"/>
      <c r="CG91" s="29"/>
      <c r="CH91" s="29"/>
      <c r="CI91" s="29"/>
      <c r="CJ91" s="29"/>
      <c r="CK91" s="29"/>
      <c r="CL91" s="29"/>
      <c r="CM91" s="29"/>
      <c r="CN91" s="29"/>
      <c r="CO91" s="29"/>
      <c r="CP91" s="29"/>
      <c r="CQ91" s="29"/>
      <c r="CR91" s="29"/>
      <c r="CS91" s="29"/>
      <c r="CT91" s="29"/>
      <c r="CU91" s="29"/>
      <c r="CV91" s="29"/>
      <c r="CW91" s="29"/>
      <c r="CX91" s="29"/>
      <c r="CY91" s="29"/>
      <c r="CZ91" s="29"/>
      <c r="DA91" s="29"/>
      <c r="DB91" s="29"/>
      <c r="DC91" s="29"/>
      <c r="DD91" s="29"/>
      <c r="DE91" s="29"/>
      <c r="DF91" s="29"/>
      <c r="DG91" s="29" t="s">
        <v>1159</v>
      </c>
      <c r="DH91" s="29"/>
      <c r="DI91" s="29"/>
      <c r="DJ91" s="29" t="s">
        <v>1159</v>
      </c>
      <c r="DK91" s="29" t="s">
        <v>1159</v>
      </c>
      <c r="DL91" s="32">
        <v>8.01</v>
      </c>
      <c r="DM91" s="52">
        <f t="shared" si="336"/>
        <v>8.01</v>
      </c>
      <c r="DN91" s="36">
        <v>8.1300000000000008</v>
      </c>
      <c r="DO91" s="29">
        <v>8.51</v>
      </c>
      <c r="DP91" s="966">
        <f t="shared" si="337"/>
        <v>6.2421972534332085E-2</v>
      </c>
      <c r="DQ91" s="29"/>
      <c r="DR91" s="29"/>
      <c r="DS91" s="29"/>
      <c r="DT91" s="29"/>
      <c r="DU91" s="29"/>
      <c r="DV91" s="29"/>
      <c r="DW91" s="29"/>
      <c r="DX91" s="29"/>
      <c r="DY91" s="29"/>
      <c r="DZ91" s="29"/>
      <c r="EA91" s="29"/>
      <c r="EB91" s="29"/>
      <c r="EC91" s="29"/>
      <c r="ED91" s="29"/>
      <c r="EE91" s="29"/>
      <c r="EF91" s="29"/>
      <c r="EG91" s="29"/>
      <c r="EH91" s="29"/>
      <c r="EI91" s="29"/>
      <c r="EJ91" s="29"/>
      <c r="EK91" s="29"/>
      <c r="EL91" s="29"/>
      <c r="EM91" s="29"/>
      <c r="EN91" s="29"/>
      <c r="EO91" s="29"/>
      <c r="EP91" s="29"/>
      <c r="EQ91" s="29"/>
      <c r="ER91" s="29"/>
      <c r="ES91" s="29"/>
      <c r="ET91" s="29"/>
      <c r="EU91" s="29"/>
      <c r="EV91" s="29"/>
      <c r="EW91" s="29" t="s">
        <v>1159</v>
      </c>
      <c r="EX91" s="29"/>
      <c r="EY91" s="29" t="s">
        <v>1159</v>
      </c>
      <c r="EZ91" s="29" t="s">
        <v>1159</v>
      </c>
      <c r="FA91" s="29" t="s">
        <v>1159</v>
      </c>
      <c r="FB91" s="29">
        <v>7.99</v>
      </c>
      <c r="FC91" s="32">
        <f t="shared" si="339"/>
        <v>7.99</v>
      </c>
      <c r="FD91" s="36">
        <v>7.8</v>
      </c>
      <c r="FE91" s="36">
        <v>7.91</v>
      </c>
      <c r="FF91" s="966">
        <f t="shared" si="340"/>
        <v>-1.0012515644555704E-2</v>
      </c>
      <c r="FG91" s="29"/>
      <c r="FH91" s="29"/>
      <c r="FI91" s="29"/>
      <c r="FJ91" s="29"/>
      <c r="FK91" s="29"/>
      <c r="FL91" s="29"/>
      <c r="FM91" s="29"/>
      <c r="FN91" s="29"/>
      <c r="FO91" s="29"/>
      <c r="FP91" s="29"/>
      <c r="FQ91" s="29"/>
      <c r="FR91" s="29"/>
      <c r="FS91" s="29"/>
      <c r="FT91" s="29"/>
      <c r="FU91" s="29"/>
      <c r="FV91" s="29"/>
      <c r="FW91" s="29"/>
      <c r="FX91" s="29"/>
      <c r="FY91" s="29"/>
      <c r="FZ91" s="29"/>
      <c r="GA91" s="29"/>
      <c r="GB91" s="29"/>
      <c r="GC91" s="29"/>
      <c r="GD91" s="29"/>
      <c r="GE91" s="29"/>
      <c r="GF91" s="29"/>
      <c r="GG91" s="29"/>
      <c r="GH91" s="29"/>
      <c r="GI91" s="29"/>
      <c r="GJ91" s="29"/>
      <c r="GK91" s="29"/>
      <c r="GL91" s="29"/>
      <c r="GM91" s="29"/>
      <c r="GN91" s="29"/>
      <c r="GO91" s="29"/>
      <c r="GP91" s="29"/>
      <c r="GQ91" s="29"/>
      <c r="GR91" s="29"/>
      <c r="GS91" s="29"/>
      <c r="GT91" s="29"/>
      <c r="GU91" s="29"/>
      <c r="GV91" s="29"/>
      <c r="GW91" s="29" t="s">
        <v>1159</v>
      </c>
      <c r="GX91" s="29"/>
      <c r="GY91" s="29"/>
      <c r="GZ91" s="29" t="s">
        <v>1159</v>
      </c>
      <c r="HA91" s="29" t="s">
        <v>1159</v>
      </c>
      <c r="HB91" s="32" t="s">
        <v>1159</v>
      </c>
      <c r="HC91" s="92">
        <v>8.89</v>
      </c>
      <c r="HD91" s="36">
        <v>8.94</v>
      </c>
      <c r="HE91" s="29">
        <v>8.67</v>
      </c>
      <c r="HF91" s="36">
        <f t="shared" si="343"/>
        <v>8.67</v>
      </c>
      <c r="HG91" s="29">
        <v>8.67</v>
      </c>
      <c r="HH91" s="36">
        <v>8.77</v>
      </c>
      <c r="HI91" s="36">
        <f t="shared" si="344"/>
        <v>8.67</v>
      </c>
      <c r="HJ91" s="36"/>
      <c r="HK91" s="966">
        <f t="shared" si="345"/>
        <v>-1</v>
      </c>
      <c r="HS91" s="29"/>
      <c r="HT91" s="29"/>
      <c r="HU91" s="29"/>
      <c r="HV91" s="29"/>
      <c r="HW91" s="29"/>
      <c r="HX91" s="29"/>
      <c r="HY91" s="29"/>
      <c r="HZ91" s="29"/>
      <c r="IA91" s="29"/>
      <c r="IB91" s="29"/>
      <c r="IC91" s="29"/>
      <c r="ID91" s="29"/>
      <c r="IE91" s="29"/>
      <c r="IF91" s="29"/>
      <c r="IG91" s="29"/>
      <c r="IH91" s="29"/>
      <c r="II91" s="29"/>
      <c r="IJ91" s="29"/>
      <c r="IK91" s="29"/>
      <c r="IL91" s="29"/>
      <c r="IM91" s="29"/>
      <c r="IN91" s="29"/>
      <c r="IO91" s="29"/>
      <c r="IP91" s="29"/>
      <c r="IQ91" s="29"/>
      <c r="IR91" s="29"/>
      <c r="IS91" s="29"/>
      <c r="IT91" s="29"/>
      <c r="IU91" s="29"/>
      <c r="IV91" s="29"/>
      <c r="IW91" s="29"/>
      <c r="IX91" s="29"/>
      <c r="IY91" s="29"/>
      <c r="IZ91" s="29"/>
      <c r="JA91" s="29"/>
      <c r="JB91" s="29"/>
      <c r="JC91" s="29" t="s">
        <v>1159</v>
      </c>
      <c r="JD91" s="29"/>
      <c r="JE91" s="29" t="s">
        <v>1159</v>
      </c>
      <c r="JF91" s="29"/>
      <c r="JG91" s="29"/>
      <c r="JH91" s="29">
        <v>7.95</v>
      </c>
      <c r="JI91" s="52">
        <f t="shared" si="347"/>
        <v>7.95</v>
      </c>
      <c r="JJ91" s="32">
        <v>8.4499999999999993</v>
      </c>
      <c r="JK91" s="36">
        <v>8.42</v>
      </c>
      <c r="JL91" s="36">
        <f t="shared" si="348"/>
        <v>7.95</v>
      </c>
      <c r="JM91" s="36">
        <v>7.95</v>
      </c>
      <c r="JN91" s="36">
        <v>8.2100000000000009</v>
      </c>
      <c r="JO91" s="36">
        <f t="shared" si="349"/>
        <v>7.95</v>
      </c>
      <c r="JP91" s="36">
        <v>8.6999999999999993</v>
      </c>
      <c r="JQ91" s="36">
        <f t="shared" si="350"/>
        <v>7.95</v>
      </c>
      <c r="JR91" s="36">
        <v>8.01</v>
      </c>
      <c r="JS91" s="37" t="s">
        <v>2943</v>
      </c>
      <c r="JT91" s="36">
        <f t="shared" si="351"/>
        <v>7.95</v>
      </c>
      <c r="JU91" s="36">
        <v>8.6199999999999992</v>
      </c>
      <c r="JV91" s="37">
        <v>8.26</v>
      </c>
      <c r="JW91" s="36">
        <f t="shared" si="352"/>
        <v>7.95</v>
      </c>
      <c r="JX91" s="36"/>
      <c r="JY91" s="37">
        <v>8.6</v>
      </c>
      <c r="JZ91" s="36">
        <f t="shared" si="353"/>
        <v>7.95</v>
      </c>
      <c r="KA91" s="36">
        <v>7.88</v>
      </c>
      <c r="KB91" s="37">
        <v>8.6199999999999992</v>
      </c>
      <c r="KC91" s="36">
        <f t="shared" si="354"/>
        <v>7.95</v>
      </c>
      <c r="KD91" s="36">
        <v>8.56</v>
      </c>
      <c r="KE91" s="37">
        <v>8.61</v>
      </c>
      <c r="KF91" s="37">
        <f t="shared" si="355"/>
        <v>7.95</v>
      </c>
      <c r="KG91" s="37">
        <v>8.48</v>
      </c>
      <c r="KH91" s="37">
        <f t="shared" si="356"/>
        <v>7.95</v>
      </c>
      <c r="KI91" s="37">
        <v>8.48</v>
      </c>
      <c r="KJ91" s="37">
        <v>8.52</v>
      </c>
      <c r="KK91" s="37">
        <f t="shared" si="357"/>
        <v>7.95</v>
      </c>
      <c r="KL91" s="37"/>
      <c r="KM91" s="966">
        <f t="shared" si="358"/>
        <v>-1</v>
      </c>
      <c r="KN91" s="29"/>
      <c r="KO91" s="29"/>
      <c r="KP91" s="29"/>
      <c r="KQ91" s="29"/>
      <c r="KR91" s="29"/>
      <c r="KS91" s="29"/>
      <c r="KT91" s="29"/>
      <c r="KU91" s="29"/>
      <c r="KV91" s="29"/>
      <c r="KW91" s="29"/>
      <c r="KX91" s="29"/>
      <c r="KY91" s="29"/>
      <c r="KZ91" s="29"/>
      <c r="LA91" s="29"/>
      <c r="LB91" s="29"/>
      <c r="LC91" s="29"/>
      <c r="LD91" s="29"/>
      <c r="LE91" s="29"/>
      <c r="LF91" s="29"/>
      <c r="LG91" s="29"/>
      <c r="LH91" s="29"/>
      <c r="LI91" s="29"/>
      <c r="LJ91" s="29"/>
      <c r="LK91" s="29"/>
      <c r="LL91" s="29"/>
      <c r="LM91" s="29"/>
      <c r="LN91" s="29"/>
      <c r="LO91" s="29"/>
      <c r="LP91" s="29"/>
      <c r="LQ91" s="29"/>
      <c r="LR91" s="29"/>
      <c r="LS91" s="29"/>
      <c r="LT91" s="29"/>
      <c r="LU91" s="29"/>
      <c r="LV91" s="29"/>
      <c r="LW91" s="29" t="s">
        <v>1159</v>
      </c>
      <c r="LX91" s="29"/>
      <c r="LY91" s="29"/>
      <c r="LZ91" s="29" t="s">
        <v>1159</v>
      </c>
      <c r="MA91" s="29" t="s">
        <v>1159</v>
      </c>
      <c r="MB91" s="32">
        <v>8.1199999999999992</v>
      </c>
      <c r="MC91" s="52">
        <f t="shared" si="360"/>
        <v>8.1199999999999992</v>
      </c>
      <c r="MD91" s="32">
        <v>7.48</v>
      </c>
      <c r="ME91" s="32">
        <v>8.2200000000000006</v>
      </c>
      <c r="MF91" s="36">
        <v>8.1199999999999992</v>
      </c>
      <c r="MG91" s="36">
        <f t="shared" si="361"/>
        <v>7.48</v>
      </c>
      <c r="MH91" s="29">
        <v>7.73</v>
      </c>
      <c r="MI91" s="36">
        <v>8.1300000000000008</v>
      </c>
      <c r="MJ91" s="36">
        <f t="shared" si="362"/>
        <v>7.48</v>
      </c>
      <c r="MK91" s="52">
        <v>7.6109999999999998</v>
      </c>
      <c r="ML91" s="52">
        <f t="shared" si="363"/>
        <v>7.48</v>
      </c>
      <c r="MM91" s="52" t="s">
        <v>1159</v>
      </c>
      <c r="MN91" s="37" t="s">
        <v>2943</v>
      </c>
      <c r="MO91" s="52">
        <f t="shared" si="364"/>
        <v>7.48</v>
      </c>
      <c r="MP91" s="52">
        <v>7.56</v>
      </c>
      <c r="MQ91" s="37" t="s">
        <v>1159</v>
      </c>
      <c r="MR91" s="52">
        <f t="shared" si="365"/>
        <v>7.48</v>
      </c>
      <c r="MS91" s="37">
        <v>7.6</v>
      </c>
      <c r="MT91" s="37">
        <v>8.15</v>
      </c>
      <c r="MU91" s="37">
        <f t="shared" si="366"/>
        <v>7.48</v>
      </c>
      <c r="MV91" s="37">
        <v>8.06</v>
      </c>
      <c r="MW91" s="37">
        <v>8.18</v>
      </c>
      <c r="MX91" s="37">
        <f t="shared" si="367"/>
        <v>7.48</v>
      </c>
      <c r="MY91" s="37">
        <v>7.51</v>
      </c>
      <c r="MZ91" s="37">
        <v>8.1929999999999996</v>
      </c>
      <c r="NA91" s="36">
        <f t="shared" si="368"/>
        <v>7.48</v>
      </c>
      <c r="NB91" s="37">
        <v>8.1</v>
      </c>
      <c r="NC91" s="37">
        <v>8.19</v>
      </c>
      <c r="ND91" s="37">
        <f t="shared" si="369"/>
        <v>7.48</v>
      </c>
      <c r="NE91" s="36">
        <v>8.1199999999999992</v>
      </c>
      <c r="NF91" s="37">
        <f t="shared" si="370"/>
        <v>7.48</v>
      </c>
      <c r="NG91" s="37"/>
      <c r="NH91" s="966">
        <f t="shared" si="371"/>
        <v>-1</v>
      </c>
      <c r="NI91" s="29"/>
      <c r="NJ91" s="29"/>
      <c r="NK91" s="29"/>
      <c r="NL91" s="29"/>
      <c r="NM91" s="29"/>
      <c r="NN91" s="29"/>
      <c r="NO91" s="29"/>
      <c r="NP91" s="29"/>
      <c r="NQ91" s="29"/>
      <c r="NR91" s="29"/>
      <c r="NS91" s="29"/>
      <c r="NT91" s="29"/>
      <c r="NU91" s="29"/>
      <c r="NV91" s="29"/>
      <c r="NW91" s="29"/>
      <c r="NX91" s="29"/>
      <c r="NY91" s="29"/>
      <c r="NZ91" s="29"/>
      <c r="OA91" s="29"/>
      <c r="OB91" s="29"/>
      <c r="OC91" s="29"/>
      <c r="OD91" s="29"/>
      <c r="OE91" s="29"/>
      <c r="OF91" s="29"/>
      <c r="OG91" s="29"/>
      <c r="OH91" s="29"/>
      <c r="OI91" s="29"/>
      <c r="OJ91" s="29"/>
      <c r="OK91" s="29"/>
      <c r="OL91" s="29"/>
      <c r="OM91" s="29"/>
      <c r="ON91" s="29"/>
      <c r="OO91" s="29"/>
      <c r="OP91" s="29"/>
      <c r="OQ91" s="29"/>
      <c r="OR91" s="29"/>
      <c r="OS91" s="29" t="s">
        <v>1159</v>
      </c>
      <c r="OT91" s="29"/>
      <c r="OU91" s="29" t="s">
        <v>1159</v>
      </c>
      <c r="OV91" s="29"/>
      <c r="OW91" s="29" t="s">
        <v>1159</v>
      </c>
      <c r="OX91" s="29">
        <v>8.25</v>
      </c>
      <c r="OY91" s="52">
        <f t="shared" si="373"/>
        <v>8.25</v>
      </c>
      <c r="OZ91" s="29">
        <v>8.6</v>
      </c>
      <c r="PA91" s="36">
        <f t="shared" si="374"/>
        <v>8.25</v>
      </c>
      <c r="PB91" s="29">
        <v>8.19</v>
      </c>
      <c r="PC91" s="36">
        <v>8.2200000000000006</v>
      </c>
      <c r="PD91" s="36">
        <f t="shared" si="375"/>
        <v>8.2200000000000006</v>
      </c>
      <c r="PE91" s="36">
        <v>8.2899999999999991</v>
      </c>
      <c r="PF91" s="36">
        <f t="shared" si="376"/>
        <v>8.2200000000000006</v>
      </c>
      <c r="PG91" s="36">
        <v>8.26</v>
      </c>
      <c r="PH91" s="37" t="s">
        <v>2943</v>
      </c>
      <c r="PI91" s="36">
        <f t="shared" si="377"/>
        <v>8.2200000000000006</v>
      </c>
      <c r="PJ91" s="36">
        <v>8.84</v>
      </c>
      <c r="PK91" s="37">
        <v>8.6839999999999993</v>
      </c>
      <c r="PL91" s="36">
        <f t="shared" si="378"/>
        <v>8.2200000000000006</v>
      </c>
      <c r="PM91" s="36">
        <v>8.76</v>
      </c>
      <c r="PN91" s="37">
        <v>8.9</v>
      </c>
      <c r="PO91" s="36">
        <f t="shared" si="379"/>
        <v>8.2200000000000006</v>
      </c>
      <c r="PP91" s="36">
        <v>8.859</v>
      </c>
      <c r="PQ91" s="36">
        <v>8.34</v>
      </c>
      <c r="PR91" s="36">
        <f t="shared" si="380"/>
        <v>8.2200000000000006</v>
      </c>
      <c r="PS91" s="36">
        <v>8.24</v>
      </c>
      <c r="PT91" s="37">
        <v>8.43</v>
      </c>
      <c r="PU91" s="37">
        <f t="shared" si="381"/>
        <v>8.2200000000000006</v>
      </c>
      <c r="PV91" s="37">
        <v>8.51</v>
      </c>
      <c r="PW91" s="37">
        <v>8.2899999999999991</v>
      </c>
      <c r="PX91" s="36">
        <f t="shared" si="382"/>
        <v>8.2200000000000006</v>
      </c>
      <c r="PY91" s="37">
        <v>8.2899999999999991</v>
      </c>
      <c r="PZ91" s="37">
        <v>8.2200000000000006</v>
      </c>
      <c r="QA91" s="37">
        <f t="shared" si="383"/>
        <v>8.2200000000000006</v>
      </c>
      <c r="QB91" s="37">
        <v>8.33</v>
      </c>
      <c r="QC91" s="37">
        <v>8.4499999999999993</v>
      </c>
      <c r="QD91" s="37">
        <f t="shared" si="384"/>
        <v>8.2200000000000006</v>
      </c>
      <c r="QE91" s="37" t="s">
        <v>1159</v>
      </c>
      <c r="QF91" s="37" t="s">
        <v>1159</v>
      </c>
      <c r="QG91" s="37">
        <f t="shared" si="385"/>
        <v>8.2200000000000006</v>
      </c>
      <c r="QH91" s="37" t="s">
        <v>1159</v>
      </c>
      <c r="QI91" s="37">
        <f t="shared" si="386"/>
        <v>8.2200000000000006</v>
      </c>
      <c r="QJ91" s="37"/>
      <c r="QK91" s="966">
        <f t="shared" si="387"/>
        <v>-1</v>
      </c>
      <c r="QL91" s="29"/>
      <c r="QM91" s="29"/>
      <c r="QN91" s="29"/>
      <c r="QO91" s="29"/>
      <c r="QP91" s="29"/>
      <c r="QQ91" s="29"/>
      <c r="QR91" s="29"/>
      <c r="QS91" s="29"/>
      <c r="QT91" s="29"/>
      <c r="QU91" s="29" t="s">
        <v>1159</v>
      </c>
      <c r="QV91" s="29"/>
      <c r="QW91" s="29" t="s">
        <v>1159</v>
      </c>
      <c r="QX91" s="29"/>
      <c r="QY91" s="29" t="s">
        <v>1159</v>
      </c>
      <c r="QZ91" s="29">
        <v>8.2899999999999991</v>
      </c>
      <c r="RA91" s="36">
        <f t="shared" si="389"/>
        <v>8.2899999999999991</v>
      </c>
      <c r="RB91" s="36">
        <v>8.3000000000000007</v>
      </c>
      <c r="RC91" s="36">
        <f t="shared" si="390"/>
        <v>8.2899999999999991</v>
      </c>
      <c r="RD91" s="36">
        <v>8.33</v>
      </c>
      <c r="RE91" s="36">
        <v>8.3000000000000007</v>
      </c>
      <c r="RF91" s="36">
        <f t="shared" si="391"/>
        <v>8.2899999999999991</v>
      </c>
      <c r="RG91" s="36">
        <v>8.31</v>
      </c>
      <c r="RH91" s="36">
        <v>8.3000000000000007</v>
      </c>
      <c r="RI91" s="36">
        <f t="shared" si="392"/>
        <v>8.2899999999999991</v>
      </c>
      <c r="RJ91" s="36">
        <v>8.2899999999999991</v>
      </c>
      <c r="RK91" s="29" t="s">
        <v>1159</v>
      </c>
      <c r="RL91" s="36">
        <f t="shared" si="393"/>
        <v>8.2899999999999991</v>
      </c>
      <c r="RM91" s="36">
        <v>8.5399999999999991</v>
      </c>
      <c r="RN91" s="29">
        <v>8.89</v>
      </c>
      <c r="RO91" s="36">
        <f t="shared" si="394"/>
        <v>8.2899999999999991</v>
      </c>
      <c r="RP91" s="29">
        <v>8.5</v>
      </c>
      <c r="RQ91" s="36">
        <f t="shared" si="395"/>
        <v>8.2899999999999991</v>
      </c>
      <c r="RR91" s="29">
        <v>8.48</v>
      </c>
      <c r="RS91" s="29">
        <v>8.5120000000000005</v>
      </c>
      <c r="RT91" s="36">
        <f t="shared" si="396"/>
        <v>8.2899999999999991</v>
      </c>
      <c r="RU91" s="36">
        <v>8.6</v>
      </c>
      <c r="RV91" s="36">
        <v>8.35</v>
      </c>
      <c r="RW91" s="36">
        <f t="shared" si="397"/>
        <v>8.2899999999999991</v>
      </c>
      <c r="RX91" s="37">
        <v>8.35</v>
      </c>
      <c r="RY91" s="37">
        <f t="shared" si="398"/>
        <v>8.2899999999999991</v>
      </c>
      <c r="RZ91" s="37" t="s">
        <v>1159</v>
      </c>
      <c r="SA91" s="37">
        <v>8.56</v>
      </c>
      <c r="SB91" s="37">
        <f t="shared" si="399"/>
        <v>8.2899999999999991</v>
      </c>
      <c r="SC91" s="37" t="s">
        <v>1159</v>
      </c>
      <c r="SD91" s="37" t="s">
        <v>1159</v>
      </c>
      <c r="SE91" s="37">
        <f>MIN(SD91,SB91)</f>
        <v>8.2899999999999991</v>
      </c>
      <c r="SF91" s="37" t="s">
        <v>1159</v>
      </c>
      <c r="SG91" s="37" t="s">
        <v>1496</v>
      </c>
      <c r="SH91" s="37">
        <f t="shared" si="401"/>
        <v>8.2899999999999991</v>
      </c>
      <c r="SI91" s="37" t="s">
        <v>1496</v>
      </c>
      <c r="SJ91" s="37" t="s">
        <v>1159</v>
      </c>
      <c r="SK91" s="37">
        <f t="shared" si="402"/>
        <v>8.2899999999999991</v>
      </c>
      <c r="SL91" s="37" t="s">
        <v>1159</v>
      </c>
      <c r="SM91" s="37">
        <f t="shared" si="403"/>
        <v>8.2899999999999991</v>
      </c>
      <c r="SN91" s="1049">
        <v>8.4359999999999999</v>
      </c>
      <c r="SO91" s="37">
        <v>8.42</v>
      </c>
      <c r="SP91" s="1049">
        <f t="shared" si="491"/>
        <v>8.2899999999999991</v>
      </c>
      <c r="SQ91" s="1049">
        <v>8.35</v>
      </c>
      <c r="SR91" s="966">
        <f t="shared" si="492"/>
        <v>7.237635705669542E-3</v>
      </c>
      <c r="SS91" s="59" t="s">
        <v>1159</v>
      </c>
      <c r="ST91" s="29" t="s">
        <v>1159</v>
      </c>
      <c r="SU91" s="1138">
        <v>8.6</v>
      </c>
      <c r="SV91" s="1138">
        <v>8.7799999999999994</v>
      </c>
      <c r="SW91" s="36">
        <v>9.1199999999999992</v>
      </c>
      <c r="SX91" s="36">
        <f t="shared" si="406"/>
        <v>8.6</v>
      </c>
      <c r="SY91" s="36">
        <v>8.8800000000000008</v>
      </c>
      <c r="SZ91" s="36">
        <v>8.65</v>
      </c>
      <c r="TA91" s="36">
        <f t="shared" si="407"/>
        <v>8.6</v>
      </c>
      <c r="TB91" s="36">
        <v>8.6300000000000008</v>
      </c>
      <c r="TC91" s="36">
        <f t="shared" si="408"/>
        <v>8.6</v>
      </c>
      <c r="TD91" s="36" t="s">
        <v>1159</v>
      </c>
      <c r="TE91" s="37">
        <v>8.69</v>
      </c>
      <c r="TF91" s="36">
        <f t="shared" si="409"/>
        <v>8.6</v>
      </c>
      <c r="TG91" s="36">
        <v>8.6</v>
      </c>
      <c r="TH91" s="37" t="s">
        <v>1159</v>
      </c>
      <c r="TI91" s="36">
        <f t="shared" si="410"/>
        <v>8.6</v>
      </c>
      <c r="TJ91" s="36">
        <v>8.75</v>
      </c>
      <c r="TK91" s="37">
        <v>8.77</v>
      </c>
      <c r="TL91" s="36">
        <f t="shared" si="411"/>
        <v>8.6</v>
      </c>
      <c r="TM91" s="36">
        <v>8.7100000000000009</v>
      </c>
      <c r="TN91" s="37">
        <v>8.6300000000000008</v>
      </c>
      <c r="TO91" s="36">
        <f t="shared" si="412"/>
        <v>8.6</v>
      </c>
      <c r="TP91" s="36">
        <v>8.64</v>
      </c>
      <c r="TQ91" s="37">
        <v>8.65</v>
      </c>
      <c r="TR91" s="36">
        <f t="shared" si="413"/>
        <v>8.6</v>
      </c>
      <c r="TS91" s="37">
        <v>8.6300000000000008</v>
      </c>
      <c r="TT91" s="37">
        <f t="shared" si="414"/>
        <v>8.6</v>
      </c>
      <c r="TU91" s="37">
        <v>8.6199999999999992</v>
      </c>
      <c r="TV91" s="37">
        <v>8.6999999999999993</v>
      </c>
      <c r="TW91" s="37">
        <f t="shared" si="415"/>
        <v>8.6</v>
      </c>
      <c r="TX91" s="37">
        <v>8.6300000000000008</v>
      </c>
      <c r="TY91" s="37">
        <v>8.5</v>
      </c>
      <c r="TZ91" s="37">
        <f t="shared" si="416"/>
        <v>8.5</v>
      </c>
      <c r="UA91" s="37" t="s">
        <v>1159</v>
      </c>
      <c r="UB91" s="37" t="s">
        <v>1159</v>
      </c>
      <c r="UC91" s="37">
        <f t="shared" si="417"/>
        <v>8.5</v>
      </c>
      <c r="UD91" s="37" t="s">
        <v>1159</v>
      </c>
      <c r="UE91" s="37">
        <f t="shared" si="418"/>
        <v>8.5</v>
      </c>
      <c r="UF91" s="37" t="s">
        <v>1159</v>
      </c>
      <c r="UG91" s="37" t="s">
        <v>1159</v>
      </c>
      <c r="UH91" s="37">
        <f t="shared" si="419"/>
        <v>8.5</v>
      </c>
      <c r="UI91" s="37">
        <v>8.75</v>
      </c>
      <c r="UJ91" s="37">
        <v>8.61</v>
      </c>
      <c r="UK91" s="37">
        <f t="shared" si="420"/>
        <v>8.5</v>
      </c>
      <c r="UL91" s="1507">
        <v>8.75</v>
      </c>
      <c r="UM91" s="37">
        <f t="shared" si="493"/>
        <v>8.5</v>
      </c>
      <c r="UN91" s="37">
        <v>8.67</v>
      </c>
      <c r="UO91" s="966">
        <f t="shared" si="421"/>
        <v>1.999999999999999E-2</v>
      </c>
      <c r="UP91" s="52"/>
      <c r="UQ91" s="52"/>
      <c r="UR91" s="52"/>
      <c r="US91" s="52"/>
      <c r="UT91" s="52"/>
      <c r="UU91" s="52"/>
      <c r="UV91" s="52"/>
      <c r="UW91" s="52"/>
      <c r="UX91" s="52"/>
      <c r="UY91" s="52"/>
      <c r="UZ91" s="52"/>
      <c r="VA91" s="52"/>
      <c r="VB91" s="52"/>
      <c r="VC91" s="52">
        <v>9.1271400000000007</v>
      </c>
      <c r="VD91" s="52">
        <v>8.32</v>
      </c>
      <c r="VE91" s="32">
        <f t="shared" si="422"/>
        <v>8.32</v>
      </c>
      <c r="VF91" s="52">
        <v>8.01</v>
      </c>
      <c r="VG91" s="52">
        <v>8.32</v>
      </c>
      <c r="VH91" s="36">
        <f t="shared" si="423"/>
        <v>8.32</v>
      </c>
      <c r="VI91" s="36">
        <v>8.3000000000000007</v>
      </c>
      <c r="VJ91" s="36">
        <f t="shared" si="424"/>
        <v>8.3000000000000007</v>
      </c>
      <c r="VK91" s="52">
        <v>8.39</v>
      </c>
      <c r="VL91" s="52">
        <f t="shared" si="425"/>
        <v>8.3000000000000007</v>
      </c>
      <c r="VM91" s="52" t="s">
        <v>1496</v>
      </c>
      <c r="VN91" s="52" t="s">
        <v>1159</v>
      </c>
      <c r="VO91" s="1049">
        <v>8.39</v>
      </c>
      <c r="VP91" s="52">
        <f t="shared" si="426"/>
        <v>8.3000000000000007</v>
      </c>
      <c r="VQ91" s="52">
        <v>8.31</v>
      </c>
      <c r="VR91" s="52">
        <v>8.56</v>
      </c>
      <c r="VS91" s="52">
        <v>8.77</v>
      </c>
      <c r="VT91" s="1049" t="s">
        <v>1159</v>
      </c>
      <c r="VU91" s="1049" t="s">
        <v>1159</v>
      </c>
      <c r="VV91" s="52">
        <f t="shared" si="427"/>
        <v>8.3000000000000007</v>
      </c>
      <c r="VW91" s="1049">
        <v>8.4</v>
      </c>
      <c r="VX91" s="1049">
        <v>8.35</v>
      </c>
      <c r="VY91" s="1049">
        <f t="shared" si="428"/>
        <v>8.3000000000000007</v>
      </c>
      <c r="VZ91" s="1049">
        <v>8.5500000000000007</v>
      </c>
      <c r="WA91" s="1049">
        <v>8.58</v>
      </c>
      <c r="WB91" s="1049">
        <f t="shared" si="429"/>
        <v>8.3000000000000007</v>
      </c>
      <c r="WC91" s="1049">
        <v>8.56</v>
      </c>
      <c r="WD91" s="1049">
        <v>8.59</v>
      </c>
      <c r="WE91" s="1049">
        <f t="shared" si="430"/>
        <v>8.3000000000000007</v>
      </c>
      <c r="WF91" s="1049">
        <v>8.44</v>
      </c>
      <c r="WG91" s="1049">
        <v>8.4700000000000006</v>
      </c>
      <c r="WH91" s="1049">
        <v>8.36</v>
      </c>
      <c r="WI91" s="1049">
        <v>8.5500000000000007</v>
      </c>
      <c r="WJ91" s="1049">
        <f t="shared" si="431"/>
        <v>8.3000000000000007</v>
      </c>
      <c r="WK91" s="1049">
        <v>8.4499999999999993</v>
      </c>
      <c r="WL91" s="1049">
        <v>8.4809999999999999</v>
      </c>
      <c r="WM91" s="1049">
        <v>8.4</v>
      </c>
      <c r="WN91" s="1049">
        <v>8.4</v>
      </c>
      <c r="WO91" s="52">
        <f t="shared" si="432"/>
        <v>8.3000000000000007</v>
      </c>
      <c r="WP91" s="52">
        <v>8.6199999999999992</v>
      </c>
      <c r="WQ91" s="52">
        <f t="shared" si="433"/>
        <v>8.3000000000000007</v>
      </c>
      <c r="WR91" s="52">
        <v>8.57</v>
      </c>
      <c r="WS91" s="52">
        <v>8.5750000000000011</v>
      </c>
      <c r="WT91" s="52">
        <f t="shared" si="434"/>
        <v>8.3000000000000007</v>
      </c>
      <c r="WU91" s="52" t="s">
        <v>1159</v>
      </c>
      <c r="WV91" s="52" t="s">
        <v>1159</v>
      </c>
      <c r="WW91" s="1049" t="s">
        <v>1159</v>
      </c>
      <c r="WX91" s="1049" t="s">
        <v>1159</v>
      </c>
      <c r="WY91" s="1049">
        <f t="shared" si="435"/>
        <v>8.3000000000000007</v>
      </c>
      <c r="WZ91" s="1049" t="s">
        <v>1159</v>
      </c>
      <c r="XA91" s="1049" t="s">
        <v>1159</v>
      </c>
      <c r="XB91" s="37">
        <f t="shared" si="436"/>
        <v>8.3000000000000007</v>
      </c>
      <c r="XC91" s="37" t="s">
        <v>1159</v>
      </c>
      <c r="XD91" s="37">
        <f t="shared" si="437"/>
        <v>8.3000000000000007</v>
      </c>
      <c r="XE91" s="37"/>
      <c r="XF91" s="37">
        <v>8.52</v>
      </c>
      <c r="XG91" s="37">
        <f t="shared" si="438"/>
        <v>8.3000000000000007</v>
      </c>
      <c r="XH91" s="37"/>
      <c r="XI91" s="37"/>
      <c r="XJ91" s="37"/>
      <c r="XK91" s="37">
        <v>8.48</v>
      </c>
      <c r="XL91" s="37">
        <f t="shared" si="439"/>
        <v>8.3000000000000007</v>
      </c>
      <c r="XM91" s="37"/>
      <c r="XN91" s="37">
        <v>8.4499999999999993</v>
      </c>
      <c r="XO91" s="966">
        <f t="shared" si="440"/>
        <v>-1</v>
      </c>
      <c r="XP91" s="966">
        <f t="shared" si="441"/>
        <v>1.8072289156626332E-2</v>
      </c>
      <c r="XQ91" s="966">
        <f t="shared" si="442"/>
        <v>5.6626506024096246E-2</v>
      </c>
      <c r="XR91" s="37"/>
      <c r="XS91" s="37"/>
      <c r="XT91" s="37"/>
      <c r="XU91" s="37"/>
      <c r="XV91" s="1308">
        <v>7.66</v>
      </c>
      <c r="XW91" s="37">
        <v>7.69</v>
      </c>
      <c r="XX91" s="1049">
        <v>7.71</v>
      </c>
      <c r="XY91" s="37">
        <f t="shared" si="443"/>
        <v>7.66</v>
      </c>
      <c r="XZ91" s="37">
        <v>7.72</v>
      </c>
      <c r="YA91" s="1049">
        <v>7.75</v>
      </c>
      <c r="YB91" s="37">
        <f t="shared" si="444"/>
        <v>7.66</v>
      </c>
      <c r="YC91" s="1049" t="s">
        <v>1159</v>
      </c>
      <c r="YD91" s="37">
        <f t="shared" si="445"/>
        <v>7.66</v>
      </c>
      <c r="YE91" s="1049" t="s">
        <v>1159</v>
      </c>
      <c r="YF91" s="37">
        <f t="shared" si="446"/>
        <v>7.66</v>
      </c>
      <c r="YG91" s="1049" t="s">
        <v>1159</v>
      </c>
      <c r="YH91" s="37">
        <f t="shared" si="447"/>
        <v>7.66</v>
      </c>
      <c r="YI91" s="1049">
        <v>7.85</v>
      </c>
      <c r="YJ91" s="1049">
        <f t="shared" si="448"/>
        <v>7.66</v>
      </c>
      <c r="YK91" s="1049"/>
      <c r="YL91" s="1049">
        <v>7.84</v>
      </c>
      <c r="YM91" s="1049">
        <f t="shared" si="494"/>
        <v>7.66</v>
      </c>
      <c r="YN91" s="1049">
        <v>8.1199999999999992</v>
      </c>
      <c r="YO91" s="1652">
        <f t="shared" si="495"/>
        <v>6.0052219321148702E-2</v>
      </c>
      <c r="YP91" s="1308"/>
      <c r="YQ91" s="1308"/>
      <c r="YR91" s="1308"/>
      <c r="YS91" s="1308">
        <v>7.4</v>
      </c>
      <c r="YT91" s="37">
        <v>7.41</v>
      </c>
      <c r="YU91" s="36">
        <f t="shared" si="449"/>
        <v>7.4</v>
      </c>
      <c r="YV91" s="1049">
        <v>7.45</v>
      </c>
      <c r="YW91" s="36">
        <f t="shared" si="450"/>
        <v>7.4</v>
      </c>
      <c r="YX91" s="1049" t="s">
        <v>1159</v>
      </c>
      <c r="YY91" s="36">
        <f t="shared" si="451"/>
        <v>7.4</v>
      </c>
      <c r="YZ91" s="1049" t="s">
        <v>1159</v>
      </c>
      <c r="ZA91" s="29">
        <f t="shared" si="452"/>
        <v>7.4</v>
      </c>
      <c r="ZB91" s="52" t="s">
        <v>1159</v>
      </c>
      <c r="ZC91" s="37">
        <f t="shared" si="453"/>
        <v>7.4</v>
      </c>
      <c r="ZD91" s="1049">
        <v>7.82</v>
      </c>
      <c r="ZE91" s="1049">
        <f t="shared" si="454"/>
        <v>7.4</v>
      </c>
      <c r="ZF91" s="1049"/>
      <c r="ZG91" s="1049">
        <v>7.52</v>
      </c>
      <c r="ZH91" s="1049">
        <f t="shared" si="496"/>
        <v>7.4</v>
      </c>
      <c r="ZI91" s="1049"/>
      <c r="ZJ91" s="966">
        <f t="shared" si="497"/>
        <v>-1</v>
      </c>
      <c r="ZK91" s="1235">
        <v>8.3000000000000007</v>
      </c>
      <c r="ZL91" s="1235">
        <v>8.33</v>
      </c>
      <c r="ZM91" s="1235">
        <v>8.84</v>
      </c>
      <c r="ZN91" s="1235">
        <v>8.57</v>
      </c>
      <c r="ZO91" s="1235">
        <f t="shared" si="456"/>
        <v>8.3000000000000007</v>
      </c>
      <c r="ZP91" s="1235">
        <v>8.4</v>
      </c>
      <c r="ZQ91" s="1235">
        <f t="shared" si="457"/>
        <v>8.3000000000000007</v>
      </c>
      <c r="ZR91" s="37" t="s">
        <v>1159</v>
      </c>
      <c r="ZS91" s="1235">
        <f t="shared" si="458"/>
        <v>8.3000000000000007</v>
      </c>
      <c r="ZT91" s="37" t="s">
        <v>1159</v>
      </c>
      <c r="ZU91" s="37" t="s">
        <v>1159</v>
      </c>
      <c r="ZV91" s="37">
        <f t="shared" si="459"/>
        <v>8.3000000000000007</v>
      </c>
      <c r="ZW91" s="37" t="s">
        <v>1159</v>
      </c>
      <c r="ZX91" s="37" t="s">
        <v>1159</v>
      </c>
      <c r="ZY91" s="37">
        <f t="shared" si="460"/>
        <v>8.3000000000000007</v>
      </c>
      <c r="ZZ91" s="37">
        <v>8.36</v>
      </c>
      <c r="AAA91" s="37">
        <v>8.41</v>
      </c>
      <c r="AAB91" s="37">
        <f t="shared" si="461"/>
        <v>8.3000000000000007</v>
      </c>
      <c r="AAC91" s="37">
        <v>8.67</v>
      </c>
      <c r="AAD91" s="37">
        <f t="shared" si="498"/>
        <v>8.3000000000000007</v>
      </c>
      <c r="AAE91" s="37">
        <v>8.36</v>
      </c>
      <c r="AAF91" s="966">
        <f t="shared" si="499"/>
        <v>7.2289156626504474E-3</v>
      </c>
      <c r="AAG91" s="37"/>
      <c r="AAH91" s="37"/>
      <c r="AAI91" s="37"/>
      <c r="AAJ91" s="37"/>
      <c r="AAK91" s="52">
        <v>7.5</v>
      </c>
      <c r="AAL91" s="1049">
        <v>7.56</v>
      </c>
      <c r="AAM91" s="1049" t="s">
        <v>1159</v>
      </c>
      <c r="AAN91" s="1049">
        <f t="shared" si="464"/>
        <v>7.5</v>
      </c>
      <c r="AAO91" s="1049" t="s">
        <v>1159</v>
      </c>
      <c r="AAP91" s="1049">
        <f t="shared" si="465"/>
        <v>7.5</v>
      </c>
      <c r="AAQ91" s="1049" t="s">
        <v>1159</v>
      </c>
      <c r="AAR91" s="1049" t="s">
        <v>1159</v>
      </c>
      <c r="AAS91" s="1049">
        <f t="shared" si="466"/>
        <v>7.5</v>
      </c>
      <c r="AAT91" s="52" t="s">
        <v>1159</v>
      </c>
      <c r="AAU91" s="37">
        <f t="shared" si="467"/>
        <v>7.5</v>
      </c>
      <c r="AAV91" s="37"/>
      <c r="AAW91" s="37">
        <v>7.56</v>
      </c>
      <c r="AAX91" s="37">
        <f t="shared" si="468"/>
        <v>7.5</v>
      </c>
      <c r="AAY91" s="37">
        <v>7.67</v>
      </c>
      <c r="AAZ91" s="37">
        <f t="shared" si="500"/>
        <v>7.5</v>
      </c>
      <c r="ABA91" s="37">
        <v>7.63</v>
      </c>
      <c r="ABB91" s="1652">
        <f t="shared" si="469"/>
        <v>1.7333333333333319E-2</v>
      </c>
      <c r="ABC91" s="37">
        <v>6.51</v>
      </c>
      <c r="ABD91" s="37">
        <f t="shared" si="470"/>
        <v>6.51</v>
      </c>
      <c r="ABE91" s="37">
        <v>6.78</v>
      </c>
      <c r="ABF91" s="1652">
        <f t="shared" si="471"/>
        <v>4.1474654377880255E-2</v>
      </c>
      <c r="ABG91" s="37">
        <v>6.55</v>
      </c>
      <c r="ABH91" s="37">
        <f t="shared" si="472"/>
        <v>6.55</v>
      </c>
      <c r="ABI91" s="37">
        <v>6.57</v>
      </c>
      <c r="ABJ91" s="1652">
        <f t="shared" si="473"/>
        <v>3.0534351145038875E-3</v>
      </c>
      <c r="ABK91" s="1383">
        <v>6.89</v>
      </c>
      <c r="ABL91" s="1049">
        <f t="shared" si="474"/>
        <v>6.89</v>
      </c>
      <c r="ABM91" s="37">
        <v>6.97</v>
      </c>
      <c r="ABN91" s="1652">
        <f t="shared" si="475"/>
        <v>1.1611030478955018E-2</v>
      </c>
      <c r="ABO91" s="621" t="s">
        <v>2944</v>
      </c>
      <c r="ABP91" s="37"/>
      <c r="ABQ91" s="36"/>
      <c r="ABR91" s="36" t="str">
        <f t="shared" si="476"/>
        <v xml:space="preserve">1. Better than baseline </v>
      </c>
      <c r="ABS91" s="36" t="str">
        <f t="shared" si="477"/>
        <v>4.Blocker/Not Executed</v>
      </c>
      <c r="ABT91" s="36" t="str">
        <f t="shared" si="478"/>
        <v>2. Within 10% deviation from baseline</v>
      </c>
      <c r="ABU91" s="36" t="str">
        <f t="shared" si="479"/>
        <v xml:space="preserve">1. Better than baseline </v>
      </c>
      <c r="ABV91" s="36" t="str">
        <f t="shared" si="480"/>
        <v xml:space="preserve">1. Better than baseline </v>
      </c>
      <c r="ABW91" s="36" t="str">
        <f t="shared" si="481"/>
        <v xml:space="preserve">1. Better than baseline </v>
      </c>
      <c r="ABX91" s="36" t="str">
        <f t="shared" si="482"/>
        <v xml:space="preserve">1. Better than baseline </v>
      </c>
      <c r="ABY91" s="36" t="str">
        <f t="shared" si="483"/>
        <v xml:space="preserve">1. Better than baseline </v>
      </c>
      <c r="ABZ91" s="36" t="str">
        <f t="shared" si="484"/>
        <v>2. Within 10% deviation from baseline</v>
      </c>
      <c r="ACA91" s="36" t="str">
        <f t="shared" si="485"/>
        <v>2. Within 10% deviation from baseline</v>
      </c>
      <c r="ACB91" s="36" t="str">
        <f t="shared" si="486"/>
        <v>2. Within 10% deviation from baseline</v>
      </c>
      <c r="ACC91" s="37" t="str">
        <f t="shared" si="487"/>
        <v>2. Within 10% deviation from baseline</v>
      </c>
      <c r="ACD91" s="37" t="str">
        <f t="shared" si="488"/>
        <v xml:space="preserve">1. Better than baseline </v>
      </c>
      <c r="ACE91" s="37" t="str">
        <f t="shared" si="489"/>
        <v>2. Within 10% deviation from baseline</v>
      </c>
      <c r="ACF91" s="37" t="str">
        <f t="shared" si="490"/>
        <v>2. Within 10% deviation from baseline</v>
      </c>
    </row>
    <row r="92" spans="1:760" ht="44" thickBot="1" x14ac:dyDescent="0.4">
      <c r="A92" s="1696">
        <v>84</v>
      </c>
      <c r="B92" s="37" t="s">
        <v>19</v>
      </c>
      <c r="C92" s="37" t="s">
        <v>1254</v>
      </c>
      <c r="D92" s="37" t="s">
        <v>2307</v>
      </c>
      <c r="E92" s="37" t="s">
        <v>2307</v>
      </c>
      <c r="F92" s="37" t="s">
        <v>2936</v>
      </c>
      <c r="G92" s="37" t="s">
        <v>2945</v>
      </c>
      <c r="H92" s="29"/>
      <c r="I92" s="29"/>
      <c r="J92" s="29"/>
      <c r="K92" s="29"/>
      <c r="L92" s="29"/>
      <c r="M92" s="29"/>
      <c r="N92" s="29"/>
      <c r="O92" s="29"/>
      <c r="P92" s="29"/>
      <c r="Q92" s="29"/>
      <c r="R92" s="29"/>
      <c r="S92" s="29"/>
      <c r="T92" s="29"/>
      <c r="U92" s="29"/>
      <c r="V92" s="29"/>
      <c r="W92" s="29"/>
      <c r="X92" s="29"/>
      <c r="Y92" s="29"/>
      <c r="Z92" s="29"/>
      <c r="AA92" s="29"/>
      <c r="AB92" s="29"/>
      <c r="AC92" s="29"/>
      <c r="AD92" s="29"/>
      <c r="AE92" s="29"/>
      <c r="AF92" s="29"/>
      <c r="AG92" s="29"/>
      <c r="AH92" s="29"/>
      <c r="AI92" s="29"/>
      <c r="AJ92" s="29"/>
      <c r="AK92" s="29"/>
      <c r="AL92" s="29"/>
      <c r="AM92" s="29"/>
      <c r="AN92" s="29"/>
      <c r="AO92" s="29"/>
      <c r="AP92" s="29"/>
      <c r="AQ92" s="29"/>
      <c r="AR92" s="36" t="s">
        <v>1159</v>
      </c>
      <c r="AS92" s="36"/>
      <c r="AT92" s="36" t="s">
        <v>1159</v>
      </c>
      <c r="AU92" s="36"/>
      <c r="AV92" s="36" t="s">
        <v>1159</v>
      </c>
      <c r="AW92" s="58">
        <v>1.22</v>
      </c>
      <c r="AX92" s="58">
        <f t="shared" si="333"/>
        <v>1.22</v>
      </c>
      <c r="AY92" s="36"/>
      <c r="AZ92" s="202">
        <f t="shared" si="334"/>
        <v>-1</v>
      </c>
      <c r="BA92" s="29"/>
      <c r="BB92" s="29"/>
      <c r="BC92" s="29"/>
      <c r="BD92" s="29"/>
      <c r="BE92" s="29"/>
      <c r="BF92" s="29"/>
      <c r="BG92" s="29"/>
      <c r="BH92" s="29"/>
      <c r="BI92" s="29"/>
      <c r="BJ92" s="29"/>
      <c r="BK92" s="29"/>
      <c r="BL92" s="29"/>
      <c r="BM92" s="29"/>
      <c r="BN92" s="29"/>
      <c r="BO92" s="29"/>
      <c r="BP92" s="29"/>
      <c r="BQ92" s="29"/>
      <c r="BR92" s="29"/>
      <c r="BS92" s="29"/>
      <c r="BT92" s="29"/>
      <c r="BU92" s="29"/>
      <c r="BV92" s="29"/>
      <c r="BW92" s="29"/>
      <c r="BX92" s="29"/>
      <c r="BY92" s="29"/>
      <c r="BZ92" s="29"/>
      <c r="CA92" s="29"/>
      <c r="CB92" s="29"/>
      <c r="CC92" s="29"/>
      <c r="CD92" s="29"/>
      <c r="CE92" s="29"/>
      <c r="CF92" s="29"/>
      <c r="CG92" s="29"/>
      <c r="CH92" s="29"/>
      <c r="CI92" s="29"/>
      <c r="CJ92" s="29"/>
      <c r="CK92" s="29"/>
      <c r="CL92" s="29"/>
      <c r="CM92" s="29"/>
      <c r="CN92" s="29"/>
      <c r="CO92" s="29"/>
      <c r="CP92" s="29"/>
      <c r="CQ92" s="29"/>
      <c r="CR92" s="29"/>
      <c r="CS92" s="29"/>
      <c r="CT92" s="29"/>
      <c r="CU92" s="29"/>
      <c r="CV92" s="29"/>
      <c r="CW92" s="29"/>
      <c r="CX92" s="29"/>
      <c r="CY92" s="29"/>
      <c r="CZ92" s="29"/>
      <c r="DA92" s="29"/>
      <c r="DB92" s="29"/>
      <c r="DC92" s="29"/>
      <c r="DD92" s="29"/>
      <c r="DE92" s="29"/>
      <c r="DF92" s="29"/>
      <c r="DG92" s="29" t="s">
        <v>1159</v>
      </c>
      <c r="DH92" s="29"/>
      <c r="DI92" s="29"/>
      <c r="DJ92" s="29" t="s">
        <v>1159</v>
      </c>
      <c r="DK92" s="29" t="s">
        <v>1159</v>
      </c>
      <c r="DL92" s="32">
        <v>1.22</v>
      </c>
      <c r="DM92" s="52">
        <f t="shared" si="336"/>
        <v>1.22</v>
      </c>
      <c r="DN92" s="36">
        <v>1.24</v>
      </c>
      <c r="DO92" s="29">
        <v>1.32</v>
      </c>
      <c r="DP92" s="966">
        <f t="shared" si="337"/>
        <v>8.1967213114754175E-2</v>
      </c>
      <c r="DQ92" s="29"/>
      <c r="DR92" s="29"/>
      <c r="DS92" s="29"/>
      <c r="DT92" s="29"/>
      <c r="DU92" s="29"/>
      <c r="DV92" s="29"/>
      <c r="DW92" s="29"/>
      <c r="DX92" s="29"/>
      <c r="DY92" s="29"/>
      <c r="DZ92" s="29"/>
      <c r="EA92" s="29"/>
      <c r="EB92" s="29"/>
      <c r="EC92" s="29"/>
      <c r="ED92" s="29"/>
      <c r="EE92" s="29"/>
      <c r="EF92" s="29"/>
      <c r="EG92" s="29"/>
      <c r="EH92" s="29"/>
      <c r="EI92" s="29"/>
      <c r="EJ92" s="29"/>
      <c r="EK92" s="29"/>
      <c r="EL92" s="29"/>
      <c r="EM92" s="29"/>
      <c r="EN92" s="29"/>
      <c r="EO92" s="29"/>
      <c r="EP92" s="29"/>
      <c r="EQ92" s="29"/>
      <c r="ER92" s="29"/>
      <c r="ES92" s="29"/>
      <c r="ET92" s="29"/>
      <c r="EU92" s="29"/>
      <c r="EV92" s="29"/>
      <c r="EW92" s="29" t="s">
        <v>1159</v>
      </c>
      <c r="EX92" s="29"/>
      <c r="EY92" s="29" t="s">
        <v>1159</v>
      </c>
      <c r="EZ92" s="29" t="s">
        <v>1159</v>
      </c>
      <c r="FA92" s="29" t="s">
        <v>1159</v>
      </c>
      <c r="FB92" s="29">
        <v>1.32</v>
      </c>
      <c r="FC92" s="32">
        <f t="shared" si="339"/>
        <v>1.32</v>
      </c>
      <c r="FD92" s="36">
        <v>1.28</v>
      </c>
      <c r="FE92" s="36">
        <v>1.32</v>
      </c>
      <c r="FF92" s="966">
        <f t="shared" si="340"/>
        <v>0</v>
      </c>
      <c r="FG92" s="29"/>
      <c r="FH92" s="29"/>
      <c r="FI92" s="29"/>
      <c r="FJ92" s="29"/>
      <c r="FK92" s="29"/>
      <c r="FL92" s="29"/>
      <c r="FM92" s="29"/>
      <c r="FN92" s="29"/>
      <c r="FO92" s="29"/>
      <c r="FP92" s="29"/>
      <c r="FQ92" s="29"/>
      <c r="FR92" s="29"/>
      <c r="FS92" s="29"/>
      <c r="FT92" s="29"/>
      <c r="FU92" s="29"/>
      <c r="FV92" s="29"/>
      <c r="FW92" s="29"/>
      <c r="FX92" s="29"/>
      <c r="FY92" s="29"/>
      <c r="FZ92" s="29"/>
      <c r="GA92" s="29"/>
      <c r="GB92" s="29"/>
      <c r="GC92" s="29"/>
      <c r="GD92" s="29"/>
      <c r="GE92" s="29"/>
      <c r="GF92" s="29"/>
      <c r="GG92" s="29"/>
      <c r="GH92" s="29"/>
      <c r="GI92" s="29"/>
      <c r="GJ92" s="29"/>
      <c r="GK92" s="29"/>
      <c r="GL92" s="29"/>
      <c r="GM92" s="29"/>
      <c r="GN92" s="29"/>
      <c r="GO92" s="29"/>
      <c r="GP92" s="29"/>
      <c r="GQ92" s="29"/>
      <c r="GR92" s="29"/>
      <c r="GS92" s="29"/>
      <c r="GT92" s="29"/>
      <c r="GU92" s="29"/>
      <c r="GV92" s="29"/>
      <c r="GW92" s="29" t="s">
        <v>1159</v>
      </c>
      <c r="GX92" s="29"/>
      <c r="GY92" s="29"/>
      <c r="GZ92" s="29" t="s">
        <v>1159</v>
      </c>
      <c r="HA92" s="29" t="s">
        <v>1159</v>
      </c>
      <c r="HB92" s="32" t="s">
        <v>1159</v>
      </c>
      <c r="HC92" s="92">
        <v>1.32</v>
      </c>
      <c r="HD92" s="36">
        <v>1.31</v>
      </c>
      <c r="HE92" s="29">
        <v>1.3</v>
      </c>
      <c r="HF92" s="36">
        <f t="shared" si="343"/>
        <v>1.3</v>
      </c>
      <c r="HG92" s="29">
        <v>1.31</v>
      </c>
      <c r="HH92" s="36">
        <v>1.3</v>
      </c>
      <c r="HI92" s="36">
        <f t="shared" si="344"/>
        <v>1.3</v>
      </c>
      <c r="HJ92" s="36"/>
      <c r="HK92" s="966">
        <f t="shared" si="345"/>
        <v>-1</v>
      </c>
      <c r="HS92" s="29"/>
      <c r="HT92" s="29"/>
      <c r="HU92" s="29"/>
      <c r="HV92" s="29"/>
      <c r="HW92" s="29"/>
      <c r="HX92" s="29"/>
      <c r="HY92" s="29"/>
      <c r="HZ92" s="29"/>
      <c r="IA92" s="29"/>
      <c r="IB92" s="29"/>
      <c r="IC92" s="29"/>
      <c r="ID92" s="29"/>
      <c r="IE92" s="29"/>
      <c r="IF92" s="29"/>
      <c r="IG92" s="29"/>
      <c r="IH92" s="29"/>
      <c r="II92" s="29"/>
      <c r="IJ92" s="29"/>
      <c r="IK92" s="29"/>
      <c r="IL92" s="29"/>
      <c r="IM92" s="29"/>
      <c r="IN92" s="29"/>
      <c r="IO92" s="29"/>
      <c r="IP92" s="29"/>
      <c r="IQ92" s="29"/>
      <c r="IR92" s="29"/>
      <c r="IS92" s="29"/>
      <c r="IT92" s="29"/>
      <c r="IU92" s="29"/>
      <c r="IV92" s="29"/>
      <c r="IW92" s="29"/>
      <c r="IX92" s="29"/>
      <c r="IY92" s="29"/>
      <c r="IZ92" s="29"/>
      <c r="JA92" s="29"/>
      <c r="JB92" s="29"/>
      <c r="JC92" s="29" t="s">
        <v>1159</v>
      </c>
      <c r="JD92" s="29"/>
      <c r="JE92" s="29" t="s">
        <v>1159</v>
      </c>
      <c r="JF92" s="29"/>
      <c r="JG92" s="29"/>
      <c r="JH92" s="29">
        <v>1.27</v>
      </c>
      <c r="JI92" s="52">
        <f t="shared" si="347"/>
        <v>1.27</v>
      </c>
      <c r="JJ92" s="32">
        <v>1.21</v>
      </c>
      <c r="JK92" s="36">
        <v>1.21</v>
      </c>
      <c r="JL92" s="36">
        <f t="shared" si="348"/>
        <v>1.21</v>
      </c>
      <c r="JM92" s="36">
        <v>1.23</v>
      </c>
      <c r="JN92" s="36">
        <v>1.27</v>
      </c>
      <c r="JO92" s="36">
        <f t="shared" si="349"/>
        <v>1.21</v>
      </c>
      <c r="JP92" s="36">
        <v>1.24</v>
      </c>
      <c r="JQ92" s="36">
        <f t="shared" si="350"/>
        <v>1.21</v>
      </c>
      <c r="JR92" s="36">
        <v>1.29</v>
      </c>
      <c r="JS92" s="37" t="s">
        <v>2943</v>
      </c>
      <c r="JT92" s="36">
        <f t="shared" si="351"/>
        <v>1.21</v>
      </c>
      <c r="JU92" s="36">
        <v>1.29</v>
      </c>
      <c r="JV92" s="37">
        <v>1.27</v>
      </c>
      <c r="JW92" s="36">
        <f t="shared" si="352"/>
        <v>1.21</v>
      </c>
      <c r="JX92" s="36"/>
      <c r="JY92" s="37">
        <v>1.3</v>
      </c>
      <c r="JZ92" s="36">
        <f t="shared" si="353"/>
        <v>1.21</v>
      </c>
      <c r="KA92" s="36">
        <v>1.24</v>
      </c>
      <c r="KB92" s="37">
        <v>1.36</v>
      </c>
      <c r="KC92" s="36">
        <f t="shared" si="354"/>
        <v>1.21</v>
      </c>
      <c r="KD92" s="36">
        <v>1.3</v>
      </c>
      <c r="KE92" s="37">
        <v>1.29</v>
      </c>
      <c r="KF92" s="37">
        <f t="shared" si="355"/>
        <v>1.21</v>
      </c>
      <c r="KG92" s="37">
        <v>1.33</v>
      </c>
      <c r="KH92" s="37">
        <f t="shared" si="356"/>
        <v>1.21</v>
      </c>
      <c r="KI92" s="37">
        <v>1.3</v>
      </c>
      <c r="KJ92" s="37">
        <v>1.34</v>
      </c>
      <c r="KK92" s="37">
        <f t="shared" si="357"/>
        <v>1.21</v>
      </c>
      <c r="KL92" s="37"/>
      <c r="KM92" s="966">
        <f t="shared" si="358"/>
        <v>-1</v>
      </c>
      <c r="KN92" s="29"/>
      <c r="KO92" s="29"/>
      <c r="KP92" s="29"/>
      <c r="KQ92" s="29"/>
      <c r="KR92" s="29"/>
      <c r="KS92" s="29"/>
      <c r="KT92" s="29"/>
      <c r="KU92" s="29"/>
      <c r="KV92" s="29"/>
      <c r="KW92" s="29"/>
      <c r="KX92" s="29"/>
      <c r="KY92" s="29"/>
      <c r="KZ92" s="29"/>
      <c r="LA92" s="29"/>
      <c r="LB92" s="29"/>
      <c r="LC92" s="29"/>
      <c r="LD92" s="29"/>
      <c r="LE92" s="29"/>
      <c r="LF92" s="29"/>
      <c r="LG92" s="29"/>
      <c r="LH92" s="29"/>
      <c r="LI92" s="29"/>
      <c r="LJ92" s="29"/>
      <c r="LK92" s="29"/>
      <c r="LL92" s="29"/>
      <c r="LM92" s="29"/>
      <c r="LN92" s="29"/>
      <c r="LO92" s="29"/>
      <c r="LP92" s="29"/>
      <c r="LQ92" s="29"/>
      <c r="LR92" s="29"/>
      <c r="LS92" s="29"/>
      <c r="LT92" s="29"/>
      <c r="LU92" s="29"/>
      <c r="LV92" s="29"/>
      <c r="LW92" s="29" t="s">
        <v>1159</v>
      </c>
      <c r="LX92" s="29"/>
      <c r="LY92" s="29"/>
      <c r="LZ92" s="29" t="s">
        <v>1159</v>
      </c>
      <c r="MA92" s="29" t="s">
        <v>1159</v>
      </c>
      <c r="MB92" s="32">
        <v>1.25</v>
      </c>
      <c r="MC92" s="52">
        <f t="shared" si="360"/>
        <v>1.25</v>
      </c>
      <c r="MD92" s="32">
        <v>1.28</v>
      </c>
      <c r="ME92" s="32">
        <v>1.34</v>
      </c>
      <c r="MF92" s="36">
        <v>1.34</v>
      </c>
      <c r="MG92" s="36">
        <f t="shared" si="361"/>
        <v>1.25</v>
      </c>
      <c r="MH92" s="29">
        <v>1.26</v>
      </c>
      <c r="MI92" s="36">
        <v>1.28</v>
      </c>
      <c r="MJ92" s="36">
        <f t="shared" si="362"/>
        <v>1.25</v>
      </c>
      <c r="MK92" s="52">
        <v>1.2450000000000001</v>
      </c>
      <c r="ML92" s="52">
        <f t="shared" si="363"/>
        <v>1.2450000000000001</v>
      </c>
      <c r="MM92" s="52" t="s">
        <v>1159</v>
      </c>
      <c r="MN92" s="37" t="s">
        <v>2943</v>
      </c>
      <c r="MO92" s="52">
        <f t="shared" si="364"/>
        <v>1.2450000000000001</v>
      </c>
      <c r="MP92" s="52">
        <v>1.3</v>
      </c>
      <c r="MQ92" s="37" t="s">
        <v>1159</v>
      </c>
      <c r="MR92" s="52">
        <f t="shared" si="365"/>
        <v>1.2450000000000001</v>
      </c>
      <c r="MS92" s="37">
        <v>1.3</v>
      </c>
      <c r="MT92" s="37">
        <v>1.24</v>
      </c>
      <c r="MU92" s="37">
        <f t="shared" si="366"/>
        <v>1.24</v>
      </c>
      <c r="MV92" s="37">
        <v>1.34</v>
      </c>
      <c r="MW92" s="37">
        <v>1.3</v>
      </c>
      <c r="MX92" s="37">
        <f t="shared" si="367"/>
        <v>1.24</v>
      </c>
      <c r="MY92" s="37">
        <v>1.26</v>
      </c>
      <c r="MZ92" s="37">
        <v>1.27</v>
      </c>
      <c r="NA92" s="36">
        <f t="shared" si="368"/>
        <v>1.24</v>
      </c>
      <c r="NB92" s="37">
        <v>1.34</v>
      </c>
      <c r="NC92" s="37">
        <v>1.27</v>
      </c>
      <c r="ND92" s="37">
        <f t="shared" si="369"/>
        <v>1.24</v>
      </c>
      <c r="NE92" s="36">
        <v>1.3</v>
      </c>
      <c r="NF92" s="37">
        <f t="shared" si="370"/>
        <v>1.24</v>
      </c>
      <c r="NG92" s="37"/>
      <c r="NH92" s="966">
        <f t="shared" si="371"/>
        <v>-1</v>
      </c>
      <c r="NI92" s="29"/>
      <c r="NJ92" s="29"/>
      <c r="NK92" s="29"/>
      <c r="NL92" s="29"/>
      <c r="NM92" s="29"/>
      <c r="NN92" s="29"/>
      <c r="NO92" s="29"/>
      <c r="NP92" s="29"/>
      <c r="NQ92" s="29"/>
      <c r="NR92" s="29"/>
      <c r="NS92" s="29"/>
      <c r="NT92" s="29"/>
      <c r="NU92" s="29"/>
      <c r="NV92" s="29"/>
      <c r="NW92" s="29"/>
      <c r="NX92" s="29"/>
      <c r="NY92" s="29"/>
      <c r="NZ92" s="29"/>
      <c r="OA92" s="29"/>
      <c r="OB92" s="29"/>
      <c r="OC92" s="29"/>
      <c r="OD92" s="29"/>
      <c r="OE92" s="29"/>
      <c r="OF92" s="29"/>
      <c r="OG92" s="29"/>
      <c r="OH92" s="29"/>
      <c r="OI92" s="29"/>
      <c r="OJ92" s="29"/>
      <c r="OK92" s="29"/>
      <c r="OL92" s="29"/>
      <c r="OM92" s="29"/>
      <c r="ON92" s="29"/>
      <c r="OO92" s="29"/>
      <c r="OP92" s="29"/>
      <c r="OQ92" s="29"/>
      <c r="OR92" s="29"/>
      <c r="OS92" s="29" t="s">
        <v>1159</v>
      </c>
      <c r="OT92" s="29"/>
      <c r="OU92" s="29" t="s">
        <v>1159</v>
      </c>
      <c r="OV92" s="29"/>
      <c r="OW92" s="29" t="s">
        <v>1159</v>
      </c>
      <c r="OX92" s="29">
        <v>1.25</v>
      </c>
      <c r="OY92" s="52">
        <f t="shared" si="373"/>
        <v>1.25</v>
      </c>
      <c r="OZ92" s="29">
        <v>1.25</v>
      </c>
      <c r="PA92" s="36">
        <f t="shared" si="374"/>
        <v>1.25</v>
      </c>
      <c r="PB92" s="29">
        <v>1.25</v>
      </c>
      <c r="PC92" s="36">
        <v>1.25</v>
      </c>
      <c r="PD92" s="36">
        <f t="shared" si="375"/>
        <v>1.25</v>
      </c>
      <c r="PE92" s="36">
        <v>1.25</v>
      </c>
      <c r="PF92" s="36">
        <f t="shared" si="376"/>
        <v>1.25</v>
      </c>
      <c r="PG92" s="36">
        <v>1.26</v>
      </c>
      <c r="PH92" s="37" t="s">
        <v>2943</v>
      </c>
      <c r="PI92" s="36">
        <f t="shared" si="377"/>
        <v>1.25</v>
      </c>
      <c r="PJ92" s="36">
        <v>1.29</v>
      </c>
      <c r="PK92" s="37">
        <v>1.27</v>
      </c>
      <c r="PL92" s="36">
        <f t="shared" si="378"/>
        <v>1.25</v>
      </c>
      <c r="PM92" s="36">
        <v>1.25</v>
      </c>
      <c r="PN92" s="37">
        <v>1.28</v>
      </c>
      <c r="PO92" s="36">
        <f t="shared" si="379"/>
        <v>1.25</v>
      </c>
      <c r="PP92" s="36">
        <v>1.288</v>
      </c>
      <c r="PQ92" s="36">
        <v>1.25</v>
      </c>
      <c r="PR92" s="36">
        <f t="shared" si="380"/>
        <v>1.25</v>
      </c>
      <c r="PS92" s="36">
        <v>1.29</v>
      </c>
      <c r="PT92" s="37">
        <v>1.25</v>
      </c>
      <c r="PU92" s="37">
        <f t="shared" si="381"/>
        <v>1.25</v>
      </c>
      <c r="PV92" s="37">
        <v>1.29</v>
      </c>
      <c r="PW92" s="37">
        <v>1.29</v>
      </c>
      <c r="PX92" s="36">
        <f t="shared" si="382"/>
        <v>1.25</v>
      </c>
      <c r="PY92" s="37">
        <v>1.3</v>
      </c>
      <c r="PZ92" s="37">
        <v>1.28</v>
      </c>
      <c r="QA92" s="37">
        <f t="shared" si="383"/>
        <v>1.25</v>
      </c>
      <c r="QB92" s="37">
        <v>1.27</v>
      </c>
      <c r="QC92" s="37">
        <v>1.27</v>
      </c>
      <c r="QD92" s="37">
        <f t="shared" si="384"/>
        <v>1.25</v>
      </c>
      <c r="QE92" s="37" t="s">
        <v>1159</v>
      </c>
      <c r="QF92" s="37" t="s">
        <v>1159</v>
      </c>
      <c r="QG92" s="37">
        <f t="shared" si="385"/>
        <v>1.25</v>
      </c>
      <c r="QH92" s="37" t="s">
        <v>1159</v>
      </c>
      <c r="QI92" s="37">
        <f t="shared" si="386"/>
        <v>1.25</v>
      </c>
      <c r="QJ92" s="37"/>
      <c r="QK92" s="966">
        <f t="shared" si="387"/>
        <v>-1</v>
      </c>
      <c r="QL92" s="29"/>
      <c r="QM92" s="29"/>
      <c r="QN92" s="29"/>
      <c r="QO92" s="29"/>
      <c r="QP92" s="29"/>
      <c r="QQ92" s="29"/>
      <c r="QR92" s="29"/>
      <c r="QS92" s="29"/>
      <c r="QT92" s="29"/>
      <c r="QU92" s="29" t="s">
        <v>1159</v>
      </c>
      <c r="QV92" s="29"/>
      <c r="QW92" s="29" t="s">
        <v>1159</v>
      </c>
      <c r="QX92" s="29"/>
      <c r="QY92" s="29" t="s">
        <v>1159</v>
      </c>
      <c r="QZ92" s="29">
        <v>1.23</v>
      </c>
      <c r="RA92" s="36">
        <f t="shared" si="389"/>
        <v>1.23</v>
      </c>
      <c r="RB92" s="36">
        <v>1.23</v>
      </c>
      <c r="RC92" s="36">
        <f t="shared" si="390"/>
        <v>1.23</v>
      </c>
      <c r="RD92" s="36">
        <v>1.22</v>
      </c>
      <c r="RE92" s="36">
        <v>1.27</v>
      </c>
      <c r="RF92" s="36">
        <f t="shared" si="391"/>
        <v>1.23</v>
      </c>
      <c r="RG92" s="36">
        <v>1.24</v>
      </c>
      <c r="RH92" s="36">
        <v>1.25</v>
      </c>
      <c r="RI92" s="36">
        <f t="shared" si="392"/>
        <v>1.23</v>
      </c>
      <c r="RJ92" s="36">
        <v>1.23</v>
      </c>
      <c r="RK92" s="29" t="s">
        <v>1159</v>
      </c>
      <c r="RL92" s="36">
        <f t="shared" si="393"/>
        <v>1.23</v>
      </c>
      <c r="RM92" s="36">
        <v>1.27</v>
      </c>
      <c r="RN92" s="29">
        <v>1.25</v>
      </c>
      <c r="RO92" s="36">
        <f t="shared" si="394"/>
        <v>1.23</v>
      </c>
      <c r="RP92" s="29">
        <v>1.25</v>
      </c>
      <c r="RQ92" s="36">
        <f t="shared" si="395"/>
        <v>1.23</v>
      </c>
      <c r="RR92" s="29">
        <v>1.26</v>
      </c>
      <c r="RS92" s="29">
        <v>1.272</v>
      </c>
      <c r="RT92" s="36">
        <f t="shared" si="396"/>
        <v>1.23</v>
      </c>
      <c r="RU92" s="36">
        <v>1.25</v>
      </c>
      <c r="RV92" s="36">
        <v>1.29</v>
      </c>
      <c r="RW92" s="36">
        <f t="shared" si="397"/>
        <v>1.23</v>
      </c>
      <c r="RX92" s="37">
        <v>1.28</v>
      </c>
      <c r="RY92" s="37">
        <f t="shared" si="398"/>
        <v>1.23</v>
      </c>
      <c r="RZ92" s="37" t="s">
        <v>1159</v>
      </c>
      <c r="SA92" s="37">
        <v>1.27</v>
      </c>
      <c r="SB92" s="37">
        <f t="shared" si="399"/>
        <v>1.23</v>
      </c>
      <c r="SC92" s="37" t="s">
        <v>1159</v>
      </c>
      <c r="SD92" s="37" t="s">
        <v>1159</v>
      </c>
      <c r="SE92" s="37">
        <f t="shared" si="400"/>
        <v>1.23</v>
      </c>
      <c r="SF92" s="37" t="s">
        <v>1159</v>
      </c>
      <c r="SG92" s="37" t="s">
        <v>1496</v>
      </c>
      <c r="SH92" s="37">
        <f t="shared" si="401"/>
        <v>1.23</v>
      </c>
      <c r="SI92" s="37" t="s">
        <v>1496</v>
      </c>
      <c r="SJ92" s="37" t="s">
        <v>1159</v>
      </c>
      <c r="SK92" s="37">
        <f t="shared" si="402"/>
        <v>1.23</v>
      </c>
      <c r="SL92" s="37" t="s">
        <v>1159</v>
      </c>
      <c r="SM92" s="37">
        <f t="shared" si="403"/>
        <v>1.23</v>
      </c>
      <c r="SN92" s="1049">
        <v>1.276</v>
      </c>
      <c r="SO92" s="37">
        <v>1.27</v>
      </c>
      <c r="SP92" s="1049">
        <f t="shared" si="491"/>
        <v>1.23</v>
      </c>
      <c r="SQ92" s="1049">
        <v>1.32</v>
      </c>
      <c r="SR92" s="966">
        <f t="shared" si="492"/>
        <v>7.3170731707317138E-2</v>
      </c>
      <c r="SS92" s="59" t="s">
        <v>1159</v>
      </c>
      <c r="ST92" s="29" t="s">
        <v>1159</v>
      </c>
      <c r="SU92" s="1138">
        <v>1.35</v>
      </c>
      <c r="SV92" s="1138">
        <v>1.41</v>
      </c>
      <c r="SW92" s="36">
        <v>1.44</v>
      </c>
      <c r="SX92" s="36">
        <f t="shared" si="406"/>
        <v>1.35</v>
      </c>
      <c r="SY92" s="36">
        <v>1.39</v>
      </c>
      <c r="SZ92" s="36">
        <v>1.35</v>
      </c>
      <c r="TA92" s="36">
        <f t="shared" si="407"/>
        <v>1.35</v>
      </c>
      <c r="TB92" s="36">
        <v>1.34</v>
      </c>
      <c r="TC92" s="36">
        <f t="shared" si="408"/>
        <v>1.34</v>
      </c>
      <c r="TD92" s="36" t="s">
        <v>1159</v>
      </c>
      <c r="TE92" s="37">
        <v>1.34</v>
      </c>
      <c r="TF92" s="36">
        <f t="shared" si="409"/>
        <v>1.34</v>
      </c>
      <c r="TG92" s="36">
        <v>1.34</v>
      </c>
      <c r="TH92" s="37" t="s">
        <v>1159</v>
      </c>
      <c r="TI92" s="36">
        <f t="shared" si="410"/>
        <v>1.34</v>
      </c>
      <c r="TJ92" s="36">
        <v>1.39</v>
      </c>
      <c r="TK92" s="37">
        <v>1.38</v>
      </c>
      <c r="TL92" s="36">
        <f t="shared" si="411"/>
        <v>1.34</v>
      </c>
      <c r="TM92" s="36">
        <v>1.35</v>
      </c>
      <c r="TN92" s="37">
        <v>1.35</v>
      </c>
      <c r="TO92" s="36">
        <f t="shared" si="412"/>
        <v>1.34</v>
      </c>
      <c r="TP92" s="36">
        <v>1.35</v>
      </c>
      <c r="TQ92" s="37">
        <v>1.35</v>
      </c>
      <c r="TR92" s="36">
        <f t="shared" si="413"/>
        <v>1.34</v>
      </c>
      <c r="TS92" s="37">
        <v>1.36</v>
      </c>
      <c r="TT92" s="37">
        <f t="shared" si="414"/>
        <v>1.34</v>
      </c>
      <c r="TU92" s="37">
        <v>1.35</v>
      </c>
      <c r="TV92" s="37">
        <v>1.38</v>
      </c>
      <c r="TW92" s="37">
        <f t="shared" si="415"/>
        <v>1.34</v>
      </c>
      <c r="TX92" s="37">
        <v>1.35</v>
      </c>
      <c r="TY92" s="37">
        <v>1.36</v>
      </c>
      <c r="TZ92" s="37">
        <f t="shared" si="416"/>
        <v>1.34</v>
      </c>
      <c r="UA92" s="37" t="s">
        <v>1159</v>
      </c>
      <c r="UB92" s="37" t="s">
        <v>1159</v>
      </c>
      <c r="UC92" s="37">
        <f t="shared" si="417"/>
        <v>1.34</v>
      </c>
      <c r="UD92" s="37" t="s">
        <v>1159</v>
      </c>
      <c r="UE92" s="37">
        <f t="shared" si="418"/>
        <v>1.34</v>
      </c>
      <c r="UF92" s="37" t="s">
        <v>1159</v>
      </c>
      <c r="UG92" s="37" t="s">
        <v>1159</v>
      </c>
      <c r="UH92" s="37">
        <f t="shared" si="419"/>
        <v>1.34</v>
      </c>
      <c r="UI92" s="37">
        <v>1.42</v>
      </c>
      <c r="UJ92" s="37">
        <v>1.38</v>
      </c>
      <c r="UK92" s="37">
        <f t="shared" si="420"/>
        <v>1.34</v>
      </c>
      <c r="UL92" s="1507">
        <v>1.36</v>
      </c>
      <c r="UM92" s="37">
        <f t="shared" si="493"/>
        <v>1.34</v>
      </c>
      <c r="UN92" s="37">
        <v>1.35</v>
      </c>
      <c r="UO92" s="966">
        <f t="shared" si="421"/>
        <v>7.462686567164185E-3</v>
      </c>
      <c r="UP92" s="52"/>
      <c r="UQ92" s="52"/>
      <c r="UR92" s="52"/>
      <c r="US92" s="52"/>
      <c r="UT92" s="52"/>
      <c r="UU92" s="52"/>
      <c r="UV92" s="52"/>
      <c r="UW92" s="52"/>
      <c r="UX92" s="52"/>
      <c r="UY92" s="52"/>
      <c r="UZ92" s="52"/>
      <c r="VA92" s="52"/>
      <c r="VB92" s="52"/>
      <c r="VC92" s="52">
        <v>1.31802</v>
      </c>
      <c r="VD92" s="52">
        <v>1.25</v>
      </c>
      <c r="VE92" s="32">
        <f t="shared" si="422"/>
        <v>1.25</v>
      </c>
      <c r="VF92" s="52">
        <v>1.19</v>
      </c>
      <c r="VG92" s="52">
        <v>1.28</v>
      </c>
      <c r="VH92" s="36">
        <f t="shared" si="423"/>
        <v>1.25</v>
      </c>
      <c r="VI92" s="36">
        <v>1.31</v>
      </c>
      <c r="VJ92" s="36">
        <f t="shared" si="424"/>
        <v>1.25</v>
      </c>
      <c r="VK92" s="52">
        <v>1.29</v>
      </c>
      <c r="VL92" s="52">
        <f t="shared" si="425"/>
        <v>1.25</v>
      </c>
      <c r="VM92" s="52" t="s">
        <v>1496</v>
      </c>
      <c r="VN92" s="52" t="s">
        <v>1159</v>
      </c>
      <c r="VO92" s="1049">
        <v>1.28</v>
      </c>
      <c r="VP92" s="52">
        <f t="shared" si="426"/>
        <v>1.25</v>
      </c>
      <c r="VQ92" s="52">
        <v>1.29</v>
      </c>
      <c r="VR92" s="52">
        <v>1.28</v>
      </c>
      <c r="VS92" s="52">
        <v>1.31</v>
      </c>
      <c r="VT92" s="1049" t="s">
        <v>1159</v>
      </c>
      <c r="VU92" s="1049" t="s">
        <v>1159</v>
      </c>
      <c r="VV92" s="52">
        <f t="shared" si="427"/>
        <v>1.25</v>
      </c>
      <c r="VW92" s="1049">
        <v>1.28</v>
      </c>
      <c r="VX92" s="1049">
        <v>1.26</v>
      </c>
      <c r="VY92" s="1049">
        <f t="shared" si="428"/>
        <v>1.25</v>
      </c>
      <c r="VZ92" s="1049">
        <v>1.3</v>
      </c>
      <c r="WA92" s="1049">
        <v>1.31</v>
      </c>
      <c r="WB92" s="1049">
        <f t="shared" si="429"/>
        <v>1.25</v>
      </c>
      <c r="WC92" s="1049">
        <v>1.33</v>
      </c>
      <c r="WD92" s="1049">
        <v>1.32</v>
      </c>
      <c r="WE92" s="1049">
        <f t="shared" si="430"/>
        <v>1.25</v>
      </c>
      <c r="WF92" s="1049">
        <v>1.3</v>
      </c>
      <c r="WG92" s="1049">
        <v>1.27</v>
      </c>
      <c r="WH92" s="1049">
        <v>1.25</v>
      </c>
      <c r="WI92" s="1049">
        <v>1.3</v>
      </c>
      <c r="WJ92" s="1049">
        <f t="shared" si="431"/>
        <v>1.25</v>
      </c>
      <c r="WK92" s="1049">
        <v>1.28</v>
      </c>
      <c r="WL92" s="1049">
        <v>1.3109999999999999</v>
      </c>
      <c r="WM92" s="1049">
        <v>1.26</v>
      </c>
      <c r="WN92" s="1049">
        <v>1.24</v>
      </c>
      <c r="WO92" s="52">
        <f t="shared" si="432"/>
        <v>1.25</v>
      </c>
      <c r="WP92" s="52">
        <v>1.28</v>
      </c>
      <c r="WQ92" s="52">
        <f t="shared" si="433"/>
        <v>1.25</v>
      </c>
      <c r="WR92" s="52">
        <v>1.27</v>
      </c>
      <c r="WS92" s="52">
        <v>1.2749999999999999</v>
      </c>
      <c r="WT92" s="52">
        <f t="shared" si="434"/>
        <v>1.25</v>
      </c>
      <c r="WU92" s="52" t="s">
        <v>1159</v>
      </c>
      <c r="WV92" s="52" t="s">
        <v>1159</v>
      </c>
      <c r="WW92" s="1049" t="s">
        <v>1159</v>
      </c>
      <c r="WX92" s="1049" t="s">
        <v>1159</v>
      </c>
      <c r="WY92" s="1049">
        <f t="shared" si="435"/>
        <v>1.25</v>
      </c>
      <c r="WZ92" s="1049" t="s">
        <v>1159</v>
      </c>
      <c r="XA92" s="1049" t="s">
        <v>1159</v>
      </c>
      <c r="XB92" s="37">
        <f t="shared" si="436"/>
        <v>1.25</v>
      </c>
      <c r="XC92" s="37" t="s">
        <v>1159</v>
      </c>
      <c r="XD92" s="37">
        <f t="shared" si="437"/>
        <v>1.25</v>
      </c>
      <c r="XE92" s="37"/>
      <c r="XF92" s="37">
        <v>1.29</v>
      </c>
      <c r="XG92" s="37">
        <f t="shared" si="438"/>
        <v>1.25</v>
      </c>
      <c r="XH92" s="37"/>
      <c r="XI92" s="37"/>
      <c r="XJ92" s="37"/>
      <c r="XK92" s="37">
        <v>1.26</v>
      </c>
      <c r="XL92" s="37">
        <f t="shared" si="439"/>
        <v>1.25</v>
      </c>
      <c r="XM92" s="37"/>
      <c r="XN92" s="37">
        <v>1.23</v>
      </c>
      <c r="XO92" s="966">
        <f t="shared" si="440"/>
        <v>-1</v>
      </c>
      <c r="XP92" s="966">
        <f t="shared" si="441"/>
        <v>-1.6000000000000014E-2</v>
      </c>
      <c r="XQ92" s="966">
        <f t="shared" si="442"/>
        <v>4.8000000000000043E-2</v>
      </c>
      <c r="XR92" s="37"/>
      <c r="XS92" s="37"/>
      <c r="XT92" s="37"/>
      <c r="XU92" s="37"/>
      <c r="XV92" s="1308">
        <v>1.29</v>
      </c>
      <c r="XW92" s="37">
        <v>1.29</v>
      </c>
      <c r="XX92" s="1049">
        <v>1.31</v>
      </c>
      <c r="XY92" s="37">
        <f t="shared" si="443"/>
        <v>1.29</v>
      </c>
      <c r="XZ92" s="37">
        <v>1.35</v>
      </c>
      <c r="YA92" s="1049">
        <v>1.35</v>
      </c>
      <c r="YB92" s="37">
        <f t="shared" si="444"/>
        <v>1.29</v>
      </c>
      <c r="YC92" s="1049" t="s">
        <v>1159</v>
      </c>
      <c r="YD92" s="37">
        <f t="shared" si="445"/>
        <v>1.29</v>
      </c>
      <c r="YE92" s="1049" t="s">
        <v>1159</v>
      </c>
      <c r="YF92" s="37">
        <f t="shared" si="446"/>
        <v>1.29</v>
      </c>
      <c r="YG92" s="1049" t="s">
        <v>1159</v>
      </c>
      <c r="YH92" s="37">
        <f t="shared" si="447"/>
        <v>1.29</v>
      </c>
      <c r="YI92" s="1049">
        <v>1.34</v>
      </c>
      <c r="YJ92" s="1049">
        <f t="shared" si="448"/>
        <v>1.29</v>
      </c>
      <c r="YK92" s="1049"/>
      <c r="YL92" s="1049">
        <v>1.32</v>
      </c>
      <c r="YM92" s="1049">
        <f t="shared" si="494"/>
        <v>1.29</v>
      </c>
      <c r="YN92" s="1049">
        <v>1.34</v>
      </c>
      <c r="YO92" s="1652">
        <f t="shared" si="495"/>
        <v>3.8759689922480654E-2</v>
      </c>
      <c r="YP92" s="1308"/>
      <c r="YQ92" s="1308"/>
      <c r="YR92" s="1308"/>
      <c r="YS92" s="1308">
        <v>1.17</v>
      </c>
      <c r="YT92" s="37">
        <v>1.19</v>
      </c>
      <c r="YU92" s="36">
        <f t="shared" si="449"/>
        <v>1.17</v>
      </c>
      <c r="YV92" s="1049">
        <v>1.23</v>
      </c>
      <c r="YW92" s="36">
        <f t="shared" si="450"/>
        <v>1.17</v>
      </c>
      <c r="YX92" s="1049" t="s">
        <v>1159</v>
      </c>
      <c r="YY92" s="36">
        <f t="shared" si="451"/>
        <v>1.17</v>
      </c>
      <c r="YZ92" s="1049" t="s">
        <v>1159</v>
      </c>
      <c r="ZA92" s="29">
        <f t="shared" si="452"/>
        <v>1.17</v>
      </c>
      <c r="ZB92" s="52" t="s">
        <v>1159</v>
      </c>
      <c r="ZC92" s="37">
        <f t="shared" si="453"/>
        <v>1.17</v>
      </c>
      <c r="ZD92" s="1049">
        <v>1.19</v>
      </c>
      <c r="ZE92" s="1049">
        <f t="shared" si="454"/>
        <v>1.17</v>
      </c>
      <c r="ZF92" s="1049"/>
      <c r="ZG92" s="1049">
        <v>1.18</v>
      </c>
      <c r="ZH92" s="1049">
        <f t="shared" si="496"/>
        <v>1.17</v>
      </c>
      <c r="ZI92" s="1049"/>
      <c r="ZJ92" s="966">
        <f t="shared" si="497"/>
        <v>-1</v>
      </c>
      <c r="ZK92" s="1235">
        <v>1.23</v>
      </c>
      <c r="ZL92" s="1235">
        <v>1.25</v>
      </c>
      <c r="ZM92" s="1235">
        <v>1.27</v>
      </c>
      <c r="ZN92" s="1235">
        <v>1.23</v>
      </c>
      <c r="ZO92" s="1235">
        <f t="shared" si="456"/>
        <v>1.23</v>
      </c>
      <c r="ZP92" s="1235">
        <v>1.27</v>
      </c>
      <c r="ZQ92" s="1235">
        <f t="shared" si="457"/>
        <v>1.23</v>
      </c>
      <c r="ZR92" s="37" t="s">
        <v>1159</v>
      </c>
      <c r="ZS92" s="1235">
        <f t="shared" si="458"/>
        <v>1.23</v>
      </c>
      <c r="ZT92" s="37" t="s">
        <v>1159</v>
      </c>
      <c r="ZU92" s="37" t="s">
        <v>1159</v>
      </c>
      <c r="ZV92" s="37">
        <f t="shared" si="459"/>
        <v>1.23</v>
      </c>
      <c r="ZW92" s="37" t="s">
        <v>1159</v>
      </c>
      <c r="ZX92" s="37" t="s">
        <v>1159</v>
      </c>
      <c r="ZY92" s="37">
        <f t="shared" si="460"/>
        <v>1.23</v>
      </c>
      <c r="ZZ92" s="37">
        <v>1.26</v>
      </c>
      <c r="AAA92" s="37">
        <v>1.24</v>
      </c>
      <c r="AAB92" s="37">
        <f t="shared" si="461"/>
        <v>1.23</v>
      </c>
      <c r="AAC92" s="37">
        <v>1.29</v>
      </c>
      <c r="AAD92" s="37">
        <f t="shared" si="498"/>
        <v>1.23</v>
      </c>
      <c r="AAE92" s="37">
        <v>1.2</v>
      </c>
      <c r="AAF92" s="966">
        <f t="shared" si="499"/>
        <v>-2.4390243902439046E-2</v>
      </c>
      <c r="AAG92" s="37"/>
      <c r="AAH92" s="37"/>
      <c r="AAI92" s="37"/>
      <c r="AAJ92" s="37"/>
      <c r="AAK92" s="52">
        <v>1.2</v>
      </c>
      <c r="AAL92" s="1049">
        <v>1.22</v>
      </c>
      <c r="AAM92" s="1049" t="s">
        <v>1159</v>
      </c>
      <c r="AAN92" s="1049">
        <f t="shared" si="464"/>
        <v>1.2</v>
      </c>
      <c r="AAO92" s="1049" t="s">
        <v>1159</v>
      </c>
      <c r="AAP92" s="1049">
        <f t="shared" si="465"/>
        <v>1.2</v>
      </c>
      <c r="AAQ92" s="1049" t="s">
        <v>1159</v>
      </c>
      <c r="AAR92" s="1049" t="s">
        <v>1159</v>
      </c>
      <c r="AAS92" s="1049">
        <f t="shared" si="466"/>
        <v>1.2</v>
      </c>
      <c r="AAT92" s="52" t="s">
        <v>1159</v>
      </c>
      <c r="AAU92" s="37">
        <f t="shared" si="467"/>
        <v>1.2</v>
      </c>
      <c r="AAV92" s="37"/>
      <c r="AAW92" s="37">
        <v>1.21</v>
      </c>
      <c r="AAX92" s="37">
        <f t="shared" si="468"/>
        <v>1.2</v>
      </c>
      <c r="AAY92" s="37">
        <v>1.22</v>
      </c>
      <c r="AAZ92" s="37">
        <f t="shared" si="500"/>
        <v>1.2</v>
      </c>
      <c r="ABA92" s="37">
        <v>1.29</v>
      </c>
      <c r="ABB92" s="1652">
        <f t="shared" si="469"/>
        <v>7.5000000000000067E-2</v>
      </c>
      <c r="ABC92" s="37">
        <v>1.19</v>
      </c>
      <c r="ABD92" s="37">
        <f t="shared" si="470"/>
        <v>1.19</v>
      </c>
      <c r="ABE92" s="37">
        <v>1.1599999999999999</v>
      </c>
      <c r="ABF92" s="1652">
        <f t="shared" si="471"/>
        <v>-2.521008403361347E-2</v>
      </c>
      <c r="ABG92" s="37">
        <v>1.24</v>
      </c>
      <c r="ABH92" s="37">
        <f t="shared" si="472"/>
        <v>1.24</v>
      </c>
      <c r="ABI92" s="37">
        <v>1.23</v>
      </c>
      <c r="ABJ92" s="1652">
        <f t="shared" si="473"/>
        <v>-8.0645161290322648E-3</v>
      </c>
      <c r="ABK92" s="1383">
        <v>1.1299999999999999</v>
      </c>
      <c r="ABL92" s="1049">
        <f t="shared" si="474"/>
        <v>1.1299999999999999</v>
      </c>
      <c r="ABM92" s="37">
        <v>1.1100000000000001</v>
      </c>
      <c r="ABN92" s="1652">
        <f t="shared" si="475"/>
        <v>-1.7699115044247607E-2</v>
      </c>
      <c r="ABO92" s="621" t="s">
        <v>2944</v>
      </c>
      <c r="ABP92" s="37"/>
      <c r="ABQ92" s="36"/>
      <c r="ABR92" s="36" t="str">
        <f t="shared" si="476"/>
        <v xml:space="preserve">1. Better than baseline </v>
      </c>
      <c r="ABS92" s="36" t="str">
        <f t="shared" si="477"/>
        <v>4.Blocker/Not Executed</v>
      </c>
      <c r="ABT92" s="36" t="str">
        <f t="shared" si="478"/>
        <v>2. Within 10% deviation from baseline</v>
      </c>
      <c r="ABU92" s="36" t="str">
        <f t="shared" si="479"/>
        <v xml:space="preserve">1. Better than baseline </v>
      </c>
      <c r="ABV92" s="36" t="str">
        <f t="shared" si="480"/>
        <v xml:space="preserve">1. Better than baseline </v>
      </c>
      <c r="ABW92" s="36" t="str">
        <f t="shared" si="481"/>
        <v xml:space="preserve">1. Better than baseline </v>
      </c>
      <c r="ABX92" s="36" t="str">
        <f t="shared" si="482"/>
        <v xml:space="preserve">1. Better than baseline </v>
      </c>
      <c r="ABY92" s="36" t="str">
        <f t="shared" si="483"/>
        <v xml:space="preserve">1. Better than baseline </v>
      </c>
      <c r="ABZ92" s="36" t="str">
        <f t="shared" si="484"/>
        <v>2. Within 10% deviation from baseline</v>
      </c>
      <c r="ACA92" s="36" t="str">
        <f t="shared" si="485"/>
        <v>2. Within 10% deviation from baseline</v>
      </c>
      <c r="ACB92" s="36" t="str">
        <f t="shared" si="486"/>
        <v xml:space="preserve">1. Better than baseline </v>
      </c>
      <c r="ACC92" s="37" t="str">
        <f t="shared" si="487"/>
        <v>2. Within 10% deviation from baseline</v>
      </c>
      <c r="ACD92" s="37" t="str">
        <f t="shared" si="488"/>
        <v xml:space="preserve">1. Better than baseline </v>
      </c>
      <c r="ACE92" s="37" t="str">
        <f t="shared" si="489"/>
        <v xml:space="preserve">1. Better than baseline </v>
      </c>
      <c r="ACF92" s="37" t="str">
        <f t="shared" si="490"/>
        <v>2. Within 10% deviation from baseline</v>
      </c>
    </row>
    <row r="93" spans="1:760" ht="44" thickBot="1" x14ac:dyDescent="0.4">
      <c r="A93" s="340">
        <v>85</v>
      </c>
      <c r="B93" s="36" t="s">
        <v>19</v>
      </c>
      <c r="C93" s="36" t="s">
        <v>1254</v>
      </c>
      <c r="D93" s="36" t="s">
        <v>2307</v>
      </c>
      <c r="E93" s="36" t="s">
        <v>2307</v>
      </c>
      <c r="F93" s="36" t="s">
        <v>2936</v>
      </c>
      <c r="G93" s="36" t="s">
        <v>2946</v>
      </c>
      <c r="H93" s="29"/>
      <c r="I93" s="29"/>
      <c r="J93" s="29"/>
      <c r="K93" s="29"/>
      <c r="L93" s="29"/>
      <c r="M93" s="29"/>
      <c r="N93" s="29"/>
      <c r="O93" s="29"/>
      <c r="P93" s="29"/>
      <c r="Q93" s="29"/>
      <c r="R93" s="29"/>
      <c r="S93" s="29"/>
      <c r="T93" s="29"/>
      <c r="U93" s="29"/>
      <c r="V93" s="29"/>
      <c r="W93" s="29"/>
      <c r="X93" s="29"/>
      <c r="Y93" s="29"/>
      <c r="Z93" s="29"/>
      <c r="AA93" s="29"/>
      <c r="AB93" s="29"/>
      <c r="AC93" s="29"/>
      <c r="AD93" s="29"/>
      <c r="AE93" s="29"/>
      <c r="AF93" s="29"/>
      <c r="AG93" s="29"/>
      <c r="AH93" s="29"/>
      <c r="AI93" s="29"/>
      <c r="AJ93" s="29"/>
      <c r="AK93" s="29"/>
      <c r="AL93" s="29"/>
      <c r="AM93" s="29"/>
      <c r="AN93" s="29"/>
      <c r="AO93" s="29"/>
      <c r="AP93" s="29"/>
      <c r="AQ93" s="29"/>
      <c r="AR93" s="36" t="s">
        <v>1159</v>
      </c>
      <c r="AS93" s="36"/>
      <c r="AT93" s="36" t="s">
        <v>1159</v>
      </c>
      <c r="AU93" s="36"/>
      <c r="AV93" s="36" t="s">
        <v>1159</v>
      </c>
      <c r="AW93" s="58">
        <v>3.31</v>
      </c>
      <c r="AX93" s="27">
        <f t="shared" si="333"/>
        <v>3.31</v>
      </c>
      <c r="AY93" s="55"/>
      <c r="AZ93" s="1592">
        <f t="shared" si="334"/>
        <v>-1</v>
      </c>
      <c r="BA93" s="64"/>
      <c r="BB93" s="64"/>
      <c r="BC93" s="64"/>
      <c r="BD93" s="64"/>
      <c r="BE93" s="64"/>
      <c r="BF93" s="64"/>
      <c r="BG93" s="64"/>
      <c r="BH93" s="64"/>
      <c r="BI93" s="64"/>
      <c r="BJ93" s="64"/>
      <c r="BK93" s="64"/>
      <c r="BL93" s="64"/>
      <c r="BM93" s="64"/>
      <c r="BN93" s="64"/>
      <c r="BO93" s="64"/>
      <c r="BP93" s="64"/>
      <c r="BQ93" s="64"/>
      <c r="BR93" s="64"/>
      <c r="BS93" s="64"/>
      <c r="BT93" s="64"/>
      <c r="BU93" s="64"/>
      <c r="BV93" s="64"/>
      <c r="BW93" s="64"/>
      <c r="BX93" s="64"/>
      <c r="BY93" s="64"/>
      <c r="BZ93" s="64"/>
      <c r="CA93" s="64"/>
      <c r="CB93" s="64"/>
      <c r="CC93" s="64"/>
      <c r="CD93" s="64"/>
      <c r="CE93" s="64"/>
      <c r="CF93" s="64"/>
      <c r="CG93" s="64"/>
      <c r="CH93" s="64"/>
      <c r="CI93" s="64"/>
      <c r="CJ93" s="64"/>
      <c r="CK93" s="64"/>
      <c r="CL93" s="64"/>
      <c r="CM93" s="64"/>
      <c r="CN93" s="64"/>
      <c r="CO93" s="64"/>
      <c r="CP93" s="64"/>
      <c r="CQ93" s="64"/>
      <c r="CR93" s="64"/>
      <c r="CS93" s="64"/>
      <c r="CT93" s="64"/>
      <c r="CU93" s="64"/>
      <c r="CV93" s="64"/>
      <c r="CW93" s="64"/>
      <c r="CX93" s="64"/>
      <c r="CY93" s="64"/>
      <c r="CZ93" s="64"/>
      <c r="DA93" s="64"/>
      <c r="DB93" s="64"/>
      <c r="DC93" s="64"/>
      <c r="DD93" s="64"/>
      <c r="DE93" s="64"/>
      <c r="DF93" s="64"/>
      <c r="DG93" s="64" t="s">
        <v>1159</v>
      </c>
      <c r="DH93" s="64"/>
      <c r="DI93" s="64"/>
      <c r="DJ93" s="64" t="s">
        <v>1159</v>
      </c>
      <c r="DK93" s="64" t="s">
        <v>1159</v>
      </c>
      <c r="DL93" s="913">
        <v>3.59</v>
      </c>
      <c r="DM93" s="53">
        <f t="shared" si="336"/>
        <v>3.59</v>
      </c>
      <c r="DN93" s="55">
        <v>3.41</v>
      </c>
      <c r="DO93" s="64">
        <v>3.37</v>
      </c>
      <c r="DP93" s="380">
        <f t="shared" si="337"/>
        <v>-6.1281337047353696E-2</v>
      </c>
      <c r="DQ93" s="64"/>
      <c r="DR93" s="64"/>
      <c r="DS93" s="64"/>
      <c r="DT93" s="64"/>
      <c r="DU93" s="64"/>
      <c r="DV93" s="64"/>
      <c r="DW93" s="64"/>
      <c r="DX93" s="64"/>
      <c r="DY93" s="64"/>
      <c r="DZ93" s="64"/>
      <c r="EA93" s="64"/>
      <c r="EB93" s="64"/>
      <c r="EC93" s="64"/>
      <c r="ED93" s="64"/>
      <c r="EE93" s="64"/>
      <c r="EF93" s="64"/>
      <c r="EG93" s="64"/>
      <c r="EH93" s="64"/>
      <c r="EI93" s="64"/>
      <c r="EJ93" s="64"/>
      <c r="EK93" s="64"/>
      <c r="EL93" s="64"/>
      <c r="EM93" s="64"/>
      <c r="EN93" s="64"/>
      <c r="EO93" s="64"/>
      <c r="EP93" s="64"/>
      <c r="EQ93" s="64"/>
      <c r="ER93" s="64"/>
      <c r="ES93" s="64"/>
      <c r="ET93" s="64"/>
      <c r="EU93" s="64"/>
      <c r="EV93" s="64"/>
      <c r="EW93" s="64" t="s">
        <v>1159</v>
      </c>
      <c r="EX93" s="64"/>
      <c r="EY93" s="64" t="s">
        <v>1159</v>
      </c>
      <c r="EZ93" s="64" t="s">
        <v>1159</v>
      </c>
      <c r="FA93" s="64" t="s">
        <v>1159</v>
      </c>
      <c r="FB93" s="64">
        <v>3.39</v>
      </c>
      <c r="FC93" s="913">
        <f t="shared" si="339"/>
        <v>3.39</v>
      </c>
      <c r="FD93" s="55">
        <v>3.41</v>
      </c>
      <c r="FE93" s="55">
        <v>3.46</v>
      </c>
      <c r="FF93" s="380">
        <f t="shared" si="340"/>
        <v>2.064896755162237E-2</v>
      </c>
      <c r="FG93" s="64"/>
      <c r="FH93" s="64"/>
      <c r="FI93" s="64"/>
      <c r="FJ93" s="64"/>
      <c r="FK93" s="64"/>
      <c r="FL93" s="64"/>
      <c r="FM93" s="64"/>
      <c r="FN93" s="64"/>
      <c r="FO93" s="64"/>
      <c r="FP93" s="64"/>
      <c r="FQ93" s="64"/>
      <c r="FR93" s="64"/>
      <c r="FS93" s="64"/>
      <c r="FT93" s="64"/>
      <c r="FU93" s="64"/>
      <c r="FV93" s="64"/>
      <c r="FW93" s="64"/>
      <c r="FX93" s="64"/>
      <c r="FY93" s="64"/>
      <c r="FZ93" s="64"/>
      <c r="GA93" s="64"/>
      <c r="GB93" s="64"/>
      <c r="GC93" s="64"/>
      <c r="GD93" s="64"/>
      <c r="GE93" s="64"/>
      <c r="GF93" s="64"/>
      <c r="GG93" s="64"/>
      <c r="GH93" s="64"/>
      <c r="GI93" s="64"/>
      <c r="GJ93" s="64"/>
      <c r="GK93" s="64"/>
      <c r="GL93" s="64"/>
      <c r="GM93" s="64"/>
      <c r="GN93" s="64"/>
      <c r="GO93" s="64"/>
      <c r="GP93" s="64"/>
      <c r="GQ93" s="64"/>
      <c r="GR93" s="64"/>
      <c r="GS93" s="64"/>
      <c r="GT93" s="64"/>
      <c r="GU93" s="64"/>
      <c r="GV93" s="64"/>
      <c r="GW93" s="64" t="s">
        <v>1159</v>
      </c>
      <c r="GX93" s="64"/>
      <c r="GY93" s="64"/>
      <c r="GZ93" s="64" t="s">
        <v>1159</v>
      </c>
      <c r="HA93" s="64" t="s">
        <v>1159</v>
      </c>
      <c r="HB93" s="913" t="s">
        <v>1159</v>
      </c>
      <c r="HC93" s="71">
        <v>3.59</v>
      </c>
      <c r="HD93" s="55">
        <v>3.59</v>
      </c>
      <c r="HE93" s="29">
        <v>3.56</v>
      </c>
      <c r="HF93" s="36">
        <f t="shared" si="343"/>
        <v>3.56</v>
      </c>
      <c r="HG93" s="29">
        <v>3.79</v>
      </c>
      <c r="HH93" s="36">
        <v>3.41</v>
      </c>
      <c r="HI93" s="36">
        <f t="shared" si="344"/>
        <v>3.41</v>
      </c>
      <c r="HJ93" s="36"/>
      <c r="HK93" s="380">
        <f t="shared" si="345"/>
        <v>-1</v>
      </c>
      <c r="HS93" s="64"/>
      <c r="HT93" s="64"/>
      <c r="HU93" s="64"/>
      <c r="HV93" s="64"/>
      <c r="HW93" s="64"/>
      <c r="HX93" s="64"/>
      <c r="HY93" s="64"/>
      <c r="HZ93" s="64"/>
      <c r="IA93" s="64"/>
      <c r="IB93" s="64"/>
      <c r="IC93" s="64"/>
      <c r="ID93" s="64"/>
      <c r="IE93" s="64"/>
      <c r="IF93" s="64"/>
      <c r="IG93" s="64"/>
      <c r="IH93" s="64"/>
      <c r="II93" s="64"/>
      <c r="IJ93" s="64"/>
      <c r="IK93" s="64"/>
      <c r="IL93" s="64"/>
      <c r="IM93" s="64"/>
      <c r="IN93" s="64"/>
      <c r="IO93" s="64"/>
      <c r="IP93" s="64"/>
      <c r="IQ93" s="64"/>
      <c r="IR93" s="64"/>
      <c r="IS93" s="64"/>
      <c r="IT93" s="64"/>
      <c r="IU93" s="64"/>
      <c r="IV93" s="64"/>
      <c r="IW93" s="64"/>
      <c r="IX93" s="64"/>
      <c r="IY93" s="64"/>
      <c r="IZ93" s="64"/>
      <c r="JA93" s="64"/>
      <c r="JB93" s="64"/>
      <c r="JC93" s="64" t="s">
        <v>1159</v>
      </c>
      <c r="JD93" s="64"/>
      <c r="JE93" s="64" t="s">
        <v>1159</v>
      </c>
      <c r="JF93" s="64"/>
      <c r="JG93" s="64"/>
      <c r="JH93" s="64">
        <v>3.66</v>
      </c>
      <c r="JI93" s="53">
        <f t="shared" si="347"/>
        <v>3.66</v>
      </c>
      <c r="JJ93" s="913">
        <v>3.59</v>
      </c>
      <c r="JK93" s="55">
        <v>3.66</v>
      </c>
      <c r="JL93" s="36">
        <f t="shared" si="348"/>
        <v>3.59</v>
      </c>
      <c r="JM93" s="55">
        <v>3.59</v>
      </c>
      <c r="JN93" s="36">
        <v>3.79</v>
      </c>
      <c r="JO93" s="36">
        <f t="shared" si="349"/>
        <v>3.59</v>
      </c>
      <c r="JP93" s="36">
        <v>3.59</v>
      </c>
      <c r="JQ93" s="36">
        <f t="shared" si="350"/>
        <v>3.59</v>
      </c>
      <c r="JR93" s="36">
        <v>3.44</v>
      </c>
      <c r="JS93" s="37" t="s">
        <v>2943</v>
      </c>
      <c r="JT93" s="36">
        <f t="shared" si="351"/>
        <v>3.59</v>
      </c>
      <c r="JU93" s="36">
        <v>3.59</v>
      </c>
      <c r="JV93" s="38">
        <v>3.71</v>
      </c>
      <c r="JW93" s="36">
        <f t="shared" si="352"/>
        <v>3.59</v>
      </c>
      <c r="JX93" s="36"/>
      <c r="JY93" s="38">
        <v>3.66</v>
      </c>
      <c r="JZ93" s="36">
        <f t="shared" si="353"/>
        <v>3.59</v>
      </c>
      <c r="KA93" s="36">
        <v>3.61</v>
      </c>
      <c r="KB93" s="38">
        <v>3.95</v>
      </c>
      <c r="KC93" s="36">
        <f t="shared" si="354"/>
        <v>3.59</v>
      </c>
      <c r="KD93" s="36">
        <v>3.87</v>
      </c>
      <c r="KE93" s="38">
        <v>3.94</v>
      </c>
      <c r="KF93" s="38">
        <f t="shared" si="355"/>
        <v>3.59</v>
      </c>
      <c r="KG93" s="38">
        <v>3.76</v>
      </c>
      <c r="KH93" s="38">
        <f t="shared" si="356"/>
        <v>3.59</v>
      </c>
      <c r="KI93" s="38">
        <v>3.78</v>
      </c>
      <c r="KJ93" s="38">
        <v>3.79</v>
      </c>
      <c r="KK93" s="38">
        <f t="shared" si="357"/>
        <v>3.59</v>
      </c>
      <c r="KL93" s="38"/>
      <c r="KM93" s="380">
        <f t="shared" si="358"/>
        <v>-1</v>
      </c>
      <c r="KN93" s="64"/>
      <c r="KO93" s="64"/>
      <c r="KP93" s="64"/>
      <c r="KQ93" s="64"/>
      <c r="KR93" s="64"/>
      <c r="KS93" s="64"/>
      <c r="KT93" s="64"/>
      <c r="KU93" s="64"/>
      <c r="KV93" s="64"/>
      <c r="KW93" s="64"/>
      <c r="KX93" s="64"/>
      <c r="KY93" s="64"/>
      <c r="KZ93" s="64"/>
      <c r="LA93" s="64"/>
      <c r="LB93" s="64"/>
      <c r="LC93" s="64"/>
      <c r="LD93" s="64"/>
      <c r="LE93" s="64"/>
      <c r="LF93" s="64"/>
      <c r="LG93" s="64"/>
      <c r="LH93" s="64"/>
      <c r="LI93" s="64"/>
      <c r="LJ93" s="64"/>
      <c r="LK93" s="64"/>
      <c r="LL93" s="64"/>
      <c r="LM93" s="64"/>
      <c r="LN93" s="64"/>
      <c r="LO93" s="64"/>
      <c r="LP93" s="64"/>
      <c r="LQ93" s="64"/>
      <c r="LR93" s="64"/>
      <c r="LS93" s="64"/>
      <c r="LT93" s="64"/>
      <c r="LU93" s="64"/>
      <c r="LV93" s="64"/>
      <c r="LW93" s="64" t="s">
        <v>1159</v>
      </c>
      <c r="LX93" s="64"/>
      <c r="LY93" s="64"/>
      <c r="LZ93" s="64" t="s">
        <v>1159</v>
      </c>
      <c r="MA93" s="64" t="s">
        <v>1159</v>
      </c>
      <c r="MB93" s="913">
        <v>3.0289999999999999</v>
      </c>
      <c r="MC93" s="53">
        <f t="shared" si="360"/>
        <v>3.0289999999999999</v>
      </c>
      <c r="MD93" s="913">
        <v>3.21</v>
      </c>
      <c r="ME93" s="913">
        <v>3.19</v>
      </c>
      <c r="MF93" s="55">
        <v>3.07</v>
      </c>
      <c r="MG93" s="36">
        <f t="shared" si="361"/>
        <v>3.0289999999999999</v>
      </c>
      <c r="MH93" s="64">
        <v>3.11</v>
      </c>
      <c r="MI93" s="36">
        <v>3.28</v>
      </c>
      <c r="MJ93" s="36">
        <f t="shared" si="362"/>
        <v>3.0289999999999999</v>
      </c>
      <c r="MK93" s="52">
        <v>3.1389999999999998</v>
      </c>
      <c r="ML93" s="52">
        <f t="shared" si="363"/>
        <v>3.0289999999999999</v>
      </c>
      <c r="MM93" s="52" t="s">
        <v>1159</v>
      </c>
      <c r="MN93" s="38" t="s">
        <v>2943</v>
      </c>
      <c r="MO93" s="52">
        <f t="shared" si="364"/>
        <v>3.0289999999999999</v>
      </c>
      <c r="MP93" s="52">
        <v>3.27</v>
      </c>
      <c r="MQ93" s="38" t="s">
        <v>1159</v>
      </c>
      <c r="MR93" s="52">
        <f t="shared" si="365"/>
        <v>3.0289999999999999</v>
      </c>
      <c r="MS93" s="37">
        <v>3.27</v>
      </c>
      <c r="MT93" s="38">
        <v>3.11</v>
      </c>
      <c r="MU93" s="37">
        <f t="shared" si="366"/>
        <v>3.0289999999999999</v>
      </c>
      <c r="MV93" s="38">
        <v>3.12</v>
      </c>
      <c r="MW93" s="38">
        <v>3.28</v>
      </c>
      <c r="MX93" s="37">
        <f t="shared" si="367"/>
        <v>3.0289999999999999</v>
      </c>
      <c r="MY93" s="37">
        <v>3.11</v>
      </c>
      <c r="MZ93" s="38">
        <v>3.3</v>
      </c>
      <c r="NA93" s="55">
        <f t="shared" si="368"/>
        <v>3.0289999999999999</v>
      </c>
      <c r="NB93" s="37">
        <v>3.21</v>
      </c>
      <c r="NC93" s="38">
        <v>3.28</v>
      </c>
      <c r="ND93" s="37">
        <f t="shared" si="369"/>
        <v>3.0289999999999999</v>
      </c>
      <c r="NE93" s="55">
        <v>3.28</v>
      </c>
      <c r="NF93" s="38">
        <f t="shared" si="370"/>
        <v>3.0289999999999999</v>
      </c>
      <c r="NG93" s="38"/>
      <c r="NH93" s="380">
        <f t="shared" si="371"/>
        <v>-1</v>
      </c>
      <c r="NI93" s="64"/>
      <c r="NJ93" s="64"/>
      <c r="NK93" s="64"/>
      <c r="NL93" s="64"/>
      <c r="NM93" s="64"/>
      <c r="NN93" s="64"/>
      <c r="NO93" s="64"/>
      <c r="NP93" s="64"/>
      <c r="NQ93" s="64"/>
      <c r="NR93" s="64"/>
      <c r="NS93" s="64"/>
      <c r="NT93" s="64"/>
      <c r="NU93" s="64"/>
      <c r="NV93" s="64"/>
      <c r="NW93" s="64"/>
      <c r="NX93" s="64"/>
      <c r="NY93" s="64"/>
      <c r="NZ93" s="64"/>
      <c r="OA93" s="64"/>
      <c r="OB93" s="64"/>
      <c r="OC93" s="64"/>
      <c r="OD93" s="64"/>
      <c r="OE93" s="64"/>
      <c r="OF93" s="64"/>
      <c r="OG93" s="64"/>
      <c r="OH93" s="64"/>
      <c r="OI93" s="64"/>
      <c r="OJ93" s="64"/>
      <c r="OK93" s="64"/>
      <c r="OL93" s="64"/>
      <c r="OM93" s="64"/>
      <c r="ON93" s="64"/>
      <c r="OO93" s="64"/>
      <c r="OP93" s="64"/>
      <c r="OQ93" s="64"/>
      <c r="OR93" s="64"/>
      <c r="OS93" s="64" t="s">
        <v>1159</v>
      </c>
      <c r="OT93" s="64"/>
      <c r="OU93" s="64" t="s">
        <v>1159</v>
      </c>
      <c r="OV93" s="64"/>
      <c r="OW93" s="64" t="s">
        <v>1159</v>
      </c>
      <c r="OX93" s="64">
        <v>3.29</v>
      </c>
      <c r="OY93" s="53">
        <f t="shared" si="373"/>
        <v>3.29</v>
      </c>
      <c r="OZ93" s="64">
        <v>3.25</v>
      </c>
      <c r="PA93" s="36">
        <f t="shared" si="374"/>
        <v>3.25</v>
      </c>
      <c r="PB93" s="64">
        <v>3.33</v>
      </c>
      <c r="PC93" s="36">
        <v>3.36</v>
      </c>
      <c r="PD93" s="36">
        <f t="shared" si="375"/>
        <v>3.25</v>
      </c>
      <c r="PE93" s="36">
        <v>3.5</v>
      </c>
      <c r="PF93" s="36">
        <f t="shared" si="376"/>
        <v>3.25</v>
      </c>
      <c r="PG93" s="36">
        <v>3.5</v>
      </c>
      <c r="PH93" s="38" t="s">
        <v>2943</v>
      </c>
      <c r="PI93" s="36">
        <f t="shared" si="377"/>
        <v>3.25</v>
      </c>
      <c r="PJ93" s="36">
        <v>3.51</v>
      </c>
      <c r="PK93" s="38">
        <v>3.55</v>
      </c>
      <c r="PL93" s="36">
        <f t="shared" si="378"/>
        <v>3.25</v>
      </c>
      <c r="PM93" s="36">
        <v>3.26</v>
      </c>
      <c r="PN93" s="38">
        <v>3.55</v>
      </c>
      <c r="PO93" s="36">
        <f t="shared" si="379"/>
        <v>3.25</v>
      </c>
      <c r="PP93" s="36">
        <v>3.524</v>
      </c>
      <c r="PQ93" s="36">
        <v>3.35</v>
      </c>
      <c r="PR93" s="36">
        <f t="shared" si="380"/>
        <v>3.25</v>
      </c>
      <c r="PS93" s="36">
        <v>3.32</v>
      </c>
      <c r="PT93" s="37">
        <v>3.3</v>
      </c>
      <c r="PU93" s="37">
        <f t="shared" si="381"/>
        <v>3.25</v>
      </c>
      <c r="PV93" s="37">
        <v>3.31</v>
      </c>
      <c r="PW93" s="37">
        <v>3.31</v>
      </c>
      <c r="PX93" s="55">
        <f t="shared" si="382"/>
        <v>3.25</v>
      </c>
      <c r="PY93" s="38">
        <v>3.5</v>
      </c>
      <c r="PZ93" s="38">
        <v>3.31</v>
      </c>
      <c r="QA93" s="38">
        <f t="shared" si="383"/>
        <v>3.25</v>
      </c>
      <c r="QB93" s="38">
        <v>3.4</v>
      </c>
      <c r="QC93" s="38">
        <v>3.45</v>
      </c>
      <c r="QD93" s="38">
        <f t="shared" si="384"/>
        <v>3.25</v>
      </c>
      <c r="QE93" s="37" t="s">
        <v>1159</v>
      </c>
      <c r="QF93" s="38" t="s">
        <v>1159</v>
      </c>
      <c r="QG93" s="37">
        <f t="shared" si="385"/>
        <v>3.25</v>
      </c>
      <c r="QH93" s="37" t="s">
        <v>1159</v>
      </c>
      <c r="QI93" s="37">
        <f t="shared" si="386"/>
        <v>3.25</v>
      </c>
      <c r="QJ93" s="37"/>
      <c r="QK93" s="966">
        <f t="shared" si="387"/>
        <v>-1</v>
      </c>
      <c r="QL93" s="29"/>
      <c r="QM93" s="29"/>
      <c r="QN93" s="29"/>
      <c r="QO93" s="29"/>
      <c r="QP93" s="29"/>
      <c r="QQ93" s="29"/>
      <c r="QR93" s="29"/>
      <c r="QS93" s="29"/>
      <c r="QT93" s="29"/>
      <c r="QU93" s="29" t="s">
        <v>1159</v>
      </c>
      <c r="QV93" s="29"/>
      <c r="QW93" s="29" t="s">
        <v>1159</v>
      </c>
      <c r="QX93" s="29"/>
      <c r="QY93" s="29" t="s">
        <v>1159</v>
      </c>
      <c r="QZ93" s="29">
        <v>3.59</v>
      </c>
      <c r="RA93" s="36">
        <f t="shared" si="389"/>
        <v>3.59</v>
      </c>
      <c r="RB93" s="36">
        <v>3.64</v>
      </c>
      <c r="RC93" s="36">
        <f t="shared" si="390"/>
        <v>3.59</v>
      </c>
      <c r="RD93" s="36">
        <v>3.76</v>
      </c>
      <c r="RE93" s="36">
        <v>3.62</v>
      </c>
      <c r="RF93" s="36">
        <f t="shared" si="391"/>
        <v>3.59</v>
      </c>
      <c r="RG93" s="36">
        <v>3.63</v>
      </c>
      <c r="RH93" s="36">
        <v>3.87</v>
      </c>
      <c r="RI93" s="36">
        <f t="shared" si="392"/>
        <v>3.59</v>
      </c>
      <c r="RJ93" s="36">
        <v>3.81</v>
      </c>
      <c r="RK93" s="29" t="s">
        <v>1159</v>
      </c>
      <c r="RL93" s="36">
        <f t="shared" si="393"/>
        <v>3.59</v>
      </c>
      <c r="RM93" s="36">
        <v>3.66</v>
      </c>
      <c r="RN93" s="29">
        <v>3.75</v>
      </c>
      <c r="RO93" s="36">
        <f t="shared" si="394"/>
        <v>3.59</v>
      </c>
      <c r="RP93" s="29">
        <v>3.87</v>
      </c>
      <c r="RQ93" s="36">
        <f t="shared" si="395"/>
        <v>3.59</v>
      </c>
      <c r="RR93" s="29">
        <v>3.59</v>
      </c>
      <c r="RS93" s="29">
        <v>3.8809999999999998</v>
      </c>
      <c r="RT93" s="36">
        <f t="shared" si="396"/>
        <v>3.59</v>
      </c>
      <c r="RU93" s="36">
        <v>3.67</v>
      </c>
      <c r="RV93" s="36">
        <v>3.61</v>
      </c>
      <c r="RW93" s="36">
        <f t="shared" si="397"/>
        <v>3.59</v>
      </c>
      <c r="RX93" s="37">
        <v>3.65</v>
      </c>
      <c r="RY93" s="37">
        <f t="shared" si="398"/>
        <v>3.59</v>
      </c>
      <c r="RZ93" s="37" t="s">
        <v>1159</v>
      </c>
      <c r="SA93" s="37">
        <v>3.6</v>
      </c>
      <c r="SB93" s="37">
        <f t="shared" si="399"/>
        <v>3.59</v>
      </c>
      <c r="SC93" s="37" t="s">
        <v>1159</v>
      </c>
      <c r="SD93" s="37" t="s">
        <v>1159</v>
      </c>
      <c r="SE93" s="37">
        <f t="shared" si="400"/>
        <v>3.59</v>
      </c>
      <c r="SF93" s="37" t="s">
        <v>1159</v>
      </c>
      <c r="SG93" s="37" t="s">
        <v>1496</v>
      </c>
      <c r="SH93" s="37">
        <f t="shared" si="401"/>
        <v>3.59</v>
      </c>
      <c r="SI93" s="37" t="s">
        <v>1496</v>
      </c>
      <c r="SJ93" s="55" t="s">
        <v>1159</v>
      </c>
      <c r="SK93" s="37">
        <f t="shared" si="402"/>
        <v>3.59</v>
      </c>
      <c r="SL93" s="55" t="s">
        <v>1159</v>
      </c>
      <c r="SM93" s="36">
        <f t="shared" si="403"/>
        <v>3.59</v>
      </c>
      <c r="SN93" s="36">
        <v>3.65</v>
      </c>
      <c r="SO93" s="37">
        <v>3.79</v>
      </c>
      <c r="SP93" s="36">
        <f t="shared" si="491"/>
        <v>3.59</v>
      </c>
      <c r="SQ93" s="36">
        <v>3.64</v>
      </c>
      <c r="SR93" s="966">
        <f t="shared" si="492"/>
        <v>1.3927576601671383E-2</v>
      </c>
      <c r="SS93" s="59" t="s">
        <v>1159</v>
      </c>
      <c r="ST93" s="29" t="s">
        <v>1159</v>
      </c>
      <c r="SU93" s="1138">
        <v>3.56</v>
      </c>
      <c r="SV93" s="1138">
        <v>3.54</v>
      </c>
      <c r="SW93" s="36">
        <v>3.85</v>
      </c>
      <c r="SX93" s="36">
        <f t="shared" si="406"/>
        <v>3.54</v>
      </c>
      <c r="SY93" s="36">
        <v>3.6</v>
      </c>
      <c r="SZ93" s="36">
        <v>3.53</v>
      </c>
      <c r="TA93" s="36">
        <f t="shared" si="407"/>
        <v>3.53</v>
      </c>
      <c r="TB93" s="36">
        <v>3.55</v>
      </c>
      <c r="TC93" s="36">
        <f t="shared" si="408"/>
        <v>3.53</v>
      </c>
      <c r="TD93" s="36" t="s">
        <v>1159</v>
      </c>
      <c r="TE93" s="37">
        <v>3.56</v>
      </c>
      <c r="TF93" s="36">
        <f t="shared" si="409"/>
        <v>3.53</v>
      </c>
      <c r="TG93" s="36">
        <v>3.53</v>
      </c>
      <c r="TH93" s="37" t="s">
        <v>1159</v>
      </c>
      <c r="TI93" s="36">
        <f t="shared" si="410"/>
        <v>3.53</v>
      </c>
      <c r="TJ93" s="36">
        <v>3.56</v>
      </c>
      <c r="TK93" s="37">
        <v>3.6</v>
      </c>
      <c r="TL93" s="36">
        <f t="shared" si="411"/>
        <v>3.53</v>
      </c>
      <c r="TM93" s="36">
        <v>3.64</v>
      </c>
      <c r="TN93" s="37">
        <v>3.56</v>
      </c>
      <c r="TO93" s="36">
        <f t="shared" si="412"/>
        <v>3.53</v>
      </c>
      <c r="TP93" s="36">
        <v>3.53</v>
      </c>
      <c r="TQ93" s="37">
        <v>3.65</v>
      </c>
      <c r="TR93" s="36">
        <f t="shared" si="413"/>
        <v>3.53</v>
      </c>
      <c r="TS93" s="37">
        <v>3.55</v>
      </c>
      <c r="TT93" s="37">
        <f t="shared" si="414"/>
        <v>3.53</v>
      </c>
      <c r="TU93" s="37">
        <v>3.56</v>
      </c>
      <c r="TV93" s="37">
        <v>3.56</v>
      </c>
      <c r="TW93" s="37">
        <f t="shared" si="415"/>
        <v>3.53</v>
      </c>
      <c r="TX93" s="37">
        <v>3.54</v>
      </c>
      <c r="TY93" s="37">
        <v>3.57</v>
      </c>
      <c r="TZ93" s="37">
        <f t="shared" si="416"/>
        <v>3.53</v>
      </c>
      <c r="UA93" s="37" t="s">
        <v>1159</v>
      </c>
      <c r="UB93" s="37" t="s">
        <v>1159</v>
      </c>
      <c r="UC93" s="37">
        <f t="shared" si="417"/>
        <v>3.53</v>
      </c>
      <c r="UD93" s="37" t="s">
        <v>1159</v>
      </c>
      <c r="UE93" s="37">
        <f t="shared" si="418"/>
        <v>3.53</v>
      </c>
      <c r="UF93" s="37" t="s">
        <v>1159</v>
      </c>
      <c r="UG93" s="55" t="s">
        <v>1159</v>
      </c>
      <c r="UH93" s="37">
        <f t="shared" si="419"/>
        <v>3.53</v>
      </c>
      <c r="UI93" s="37">
        <v>3.69</v>
      </c>
      <c r="UJ93" s="37">
        <v>3.51</v>
      </c>
      <c r="UK93" s="37">
        <f t="shared" si="420"/>
        <v>3.51</v>
      </c>
      <c r="UL93" s="1507">
        <v>3.57</v>
      </c>
      <c r="UM93" s="37">
        <f t="shared" si="493"/>
        <v>3.51</v>
      </c>
      <c r="UN93" s="37">
        <v>3.56</v>
      </c>
      <c r="UO93" s="966">
        <f t="shared" si="421"/>
        <v>1.4245014245014322E-2</v>
      </c>
      <c r="UP93" s="52"/>
      <c r="UQ93" s="52"/>
      <c r="UR93" s="52"/>
      <c r="US93" s="52"/>
      <c r="UT93" s="52"/>
      <c r="UU93" s="52"/>
      <c r="UV93" s="52"/>
      <c r="UW93" s="52"/>
      <c r="UX93" s="52"/>
      <c r="UY93" s="52"/>
      <c r="UZ93" s="52"/>
      <c r="VA93" s="52"/>
      <c r="VB93" s="52"/>
      <c r="VC93" s="52">
        <v>3.883</v>
      </c>
      <c r="VD93" s="52">
        <v>3.76</v>
      </c>
      <c r="VE93" s="32">
        <f t="shared" si="422"/>
        <v>3.76</v>
      </c>
      <c r="VF93" s="52">
        <v>3.66</v>
      </c>
      <c r="VG93" s="52">
        <v>3.69</v>
      </c>
      <c r="VH93" s="36">
        <f t="shared" si="423"/>
        <v>3.69</v>
      </c>
      <c r="VI93" s="36">
        <v>3.7</v>
      </c>
      <c r="VJ93" s="36">
        <f t="shared" si="424"/>
        <v>3.69</v>
      </c>
      <c r="VK93" s="52">
        <v>3.71</v>
      </c>
      <c r="VL93" s="52">
        <f t="shared" si="425"/>
        <v>3.69</v>
      </c>
      <c r="VM93" s="52" t="s">
        <v>1496</v>
      </c>
      <c r="VN93" s="52" t="s">
        <v>1159</v>
      </c>
      <c r="VO93" s="1049">
        <v>3.76</v>
      </c>
      <c r="VP93" s="52">
        <f t="shared" si="426"/>
        <v>3.69</v>
      </c>
      <c r="VQ93" s="52">
        <v>3.7</v>
      </c>
      <c r="VR93" s="52">
        <v>3.69</v>
      </c>
      <c r="VS93" s="52">
        <v>3.72</v>
      </c>
      <c r="VT93" s="1049" t="s">
        <v>1159</v>
      </c>
      <c r="VU93" s="1049" t="s">
        <v>1159</v>
      </c>
      <c r="VV93" s="52">
        <f t="shared" si="427"/>
        <v>3.69</v>
      </c>
      <c r="VW93" s="1049">
        <v>3.72</v>
      </c>
      <c r="VX93" s="1049">
        <v>3.77</v>
      </c>
      <c r="VY93" s="1049">
        <f t="shared" si="428"/>
        <v>3.69</v>
      </c>
      <c r="VZ93" s="1049">
        <v>3.9</v>
      </c>
      <c r="WA93" s="1049">
        <v>3.99</v>
      </c>
      <c r="WB93" s="1049">
        <f t="shared" si="429"/>
        <v>3.69</v>
      </c>
      <c r="WC93" s="1049">
        <v>3.98</v>
      </c>
      <c r="WD93" s="1049">
        <v>3.98</v>
      </c>
      <c r="WE93" s="1049">
        <f t="shared" si="430"/>
        <v>3.69</v>
      </c>
      <c r="WF93" s="1049">
        <v>3.98</v>
      </c>
      <c r="WG93" s="1049">
        <v>3.76</v>
      </c>
      <c r="WH93" s="1049">
        <v>3.79</v>
      </c>
      <c r="WI93" s="1049">
        <v>3.9</v>
      </c>
      <c r="WJ93" s="1049">
        <f t="shared" si="431"/>
        <v>3.69</v>
      </c>
      <c r="WK93" s="1049">
        <v>3.72</v>
      </c>
      <c r="WL93" s="1049">
        <v>3.7510000000000003</v>
      </c>
      <c r="WM93" s="1049">
        <v>3.88</v>
      </c>
      <c r="WN93" s="1049">
        <v>3.95</v>
      </c>
      <c r="WO93" s="52">
        <f t="shared" si="432"/>
        <v>3.69</v>
      </c>
      <c r="WP93" s="52">
        <v>3.78</v>
      </c>
      <c r="WQ93" s="52">
        <f t="shared" si="433"/>
        <v>3.69</v>
      </c>
      <c r="WR93" s="52">
        <v>3.73</v>
      </c>
      <c r="WS93" s="52">
        <v>3.7349999999999999</v>
      </c>
      <c r="WT93" s="52">
        <f t="shared" si="434"/>
        <v>3.69</v>
      </c>
      <c r="WU93" s="52" t="s">
        <v>1159</v>
      </c>
      <c r="WV93" s="52" t="s">
        <v>1159</v>
      </c>
      <c r="WW93" s="1049" t="s">
        <v>1159</v>
      </c>
      <c r="WX93" s="52" t="s">
        <v>1159</v>
      </c>
      <c r="WY93" s="52">
        <f t="shared" si="435"/>
        <v>3.69</v>
      </c>
      <c r="WZ93" s="52" t="s">
        <v>1159</v>
      </c>
      <c r="XA93" s="52" t="s">
        <v>1159</v>
      </c>
      <c r="XB93" s="37">
        <f t="shared" si="436"/>
        <v>3.69</v>
      </c>
      <c r="XC93" s="55" t="s">
        <v>1159</v>
      </c>
      <c r="XD93" s="37">
        <f t="shared" si="437"/>
        <v>3.69</v>
      </c>
      <c r="XE93" s="38"/>
      <c r="XF93" s="38">
        <v>3.78</v>
      </c>
      <c r="XG93" s="37">
        <f t="shared" si="438"/>
        <v>3.69</v>
      </c>
      <c r="XH93" s="37"/>
      <c r="XI93" s="37"/>
      <c r="XJ93" s="37"/>
      <c r="XK93" s="37">
        <v>3.72</v>
      </c>
      <c r="XL93" s="37">
        <f t="shared" si="439"/>
        <v>3.69</v>
      </c>
      <c r="XM93" s="37"/>
      <c r="XN93" s="37">
        <v>3.79</v>
      </c>
      <c r="XO93" s="966">
        <f t="shared" si="440"/>
        <v>-1</v>
      </c>
      <c r="XP93" s="966">
        <f t="shared" si="441"/>
        <v>2.7100271002710053E-2</v>
      </c>
      <c r="XQ93" s="966">
        <f t="shared" si="442"/>
        <v>8.1300813008130749E-3</v>
      </c>
      <c r="XR93" s="37"/>
      <c r="XS93" s="37"/>
      <c r="XT93" s="37"/>
      <c r="XU93" s="37"/>
      <c r="XV93" s="1309">
        <v>3.56</v>
      </c>
      <c r="XW93" s="37">
        <v>3.6</v>
      </c>
      <c r="XX93" s="1049">
        <v>3.59</v>
      </c>
      <c r="XY93" s="37">
        <f t="shared" si="443"/>
        <v>3.56</v>
      </c>
      <c r="XZ93" s="37">
        <v>3.53</v>
      </c>
      <c r="YA93" s="1049">
        <v>3.63</v>
      </c>
      <c r="YB93" s="37">
        <f t="shared" si="444"/>
        <v>3.56</v>
      </c>
      <c r="YC93" s="1049" t="s">
        <v>1159</v>
      </c>
      <c r="YD93" s="37">
        <f t="shared" si="445"/>
        <v>3.56</v>
      </c>
      <c r="YE93" s="1042" t="s">
        <v>1159</v>
      </c>
      <c r="YF93" s="37">
        <f t="shared" si="446"/>
        <v>3.56</v>
      </c>
      <c r="YG93" s="1042" t="s">
        <v>1159</v>
      </c>
      <c r="YH93" s="37">
        <f t="shared" si="447"/>
        <v>3.56</v>
      </c>
      <c r="YI93" s="1042">
        <v>3.62</v>
      </c>
      <c r="YJ93" s="1049">
        <f t="shared" si="448"/>
        <v>3.56</v>
      </c>
      <c r="YK93" s="1049"/>
      <c r="YL93" s="1049">
        <v>3.62</v>
      </c>
      <c r="YM93" s="1049">
        <f t="shared" si="494"/>
        <v>3.56</v>
      </c>
      <c r="YN93" s="1049">
        <v>3.86</v>
      </c>
      <c r="YO93" s="1652">
        <f t="shared" si="495"/>
        <v>8.4269662921348257E-2</v>
      </c>
      <c r="YP93" s="1309"/>
      <c r="YQ93" s="1309"/>
      <c r="YR93" s="1309"/>
      <c r="YS93" s="1309">
        <v>3.91</v>
      </c>
      <c r="YT93" s="37">
        <v>3.95</v>
      </c>
      <c r="YU93" s="36">
        <f t="shared" si="449"/>
        <v>3.91</v>
      </c>
      <c r="YV93" s="1049">
        <v>3.99</v>
      </c>
      <c r="YW93" s="36">
        <f t="shared" si="450"/>
        <v>3.91</v>
      </c>
      <c r="YX93" s="1049" t="s">
        <v>1159</v>
      </c>
      <c r="YY93" s="36">
        <f t="shared" si="451"/>
        <v>3.91</v>
      </c>
      <c r="YZ93" s="1049" t="s">
        <v>1159</v>
      </c>
      <c r="ZA93" s="29">
        <f t="shared" si="452"/>
        <v>3.91</v>
      </c>
      <c r="ZB93" s="52" t="s">
        <v>1159</v>
      </c>
      <c r="ZC93" s="37">
        <f t="shared" si="453"/>
        <v>3.91</v>
      </c>
      <c r="ZD93" s="1042">
        <v>3.97</v>
      </c>
      <c r="ZE93" s="1049">
        <f t="shared" si="454"/>
        <v>3.91</v>
      </c>
      <c r="ZF93" s="1049"/>
      <c r="ZG93" s="1049">
        <v>3.94</v>
      </c>
      <c r="ZH93" s="1049">
        <f t="shared" si="496"/>
        <v>3.91</v>
      </c>
      <c r="ZI93" s="1049"/>
      <c r="ZJ93" s="966">
        <f t="shared" si="497"/>
        <v>-1</v>
      </c>
      <c r="ZK93" s="1235">
        <v>3.69</v>
      </c>
      <c r="ZL93" s="1235">
        <v>3.95</v>
      </c>
      <c r="ZM93" s="1235">
        <v>3.87</v>
      </c>
      <c r="ZN93" s="1235">
        <v>3.8</v>
      </c>
      <c r="ZO93" s="1235">
        <f t="shared" si="456"/>
        <v>3.69</v>
      </c>
      <c r="ZP93" s="1235">
        <v>3.9</v>
      </c>
      <c r="ZQ93" s="1235">
        <f t="shared" si="457"/>
        <v>3.69</v>
      </c>
      <c r="ZR93" s="37" t="s">
        <v>1159</v>
      </c>
      <c r="ZS93" s="1235">
        <f t="shared" si="458"/>
        <v>3.69</v>
      </c>
      <c r="ZT93" s="37" t="s">
        <v>1159</v>
      </c>
      <c r="ZU93" s="37" t="s">
        <v>1159</v>
      </c>
      <c r="ZV93" s="37">
        <f t="shared" si="459"/>
        <v>3.69</v>
      </c>
      <c r="ZW93" s="37" t="s">
        <v>1159</v>
      </c>
      <c r="ZX93" s="37" t="s">
        <v>1159</v>
      </c>
      <c r="ZY93" s="37">
        <f t="shared" si="460"/>
        <v>3.69</v>
      </c>
      <c r="ZZ93" s="37">
        <v>3.75</v>
      </c>
      <c r="AAA93" s="37">
        <v>3.78</v>
      </c>
      <c r="AAB93" s="37">
        <f t="shared" si="461"/>
        <v>3.69</v>
      </c>
      <c r="AAC93" s="37">
        <v>3.78</v>
      </c>
      <c r="AAD93" s="37">
        <f t="shared" si="498"/>
        <v>3.69</v>
      </c>
      <c r="AAE93" s="37">
        <v>3.71</v>
      </c>
      <c r="AAF93" s="966">
        <f t="shared" si="499"/>
        <v>5.4200542005420106E-3</v>
      </c>
      <c r="AAG93" s="37"/>
      <c r="AAH93" s="37"/>
      <c r="AAI93" s="37"/>
      <c r="AAJ93" s="37"/>
      <c r="AAK93" s="52">
        <v>3.91</v>
      </c>
      <c r="AAL93" s="1049">
        <v>3.94</v>
      </c>
      <c r="AAM93" s="1049" t="s">
        <v>1159</v>
      </c>
      <c r="AAN93" s="1049">
        <f t="shared" si="464"/>
        <v>3.91</v>
      </c>
      <c r="AAO93" s="1049" t="s">
        <v>1159</v>
      </c>
      <c r="AAP93" s="1049">
        <f t="shared" si="465"/>
        <v>3.91</v>
      </c>
      <c r="AAQ93" s="1049" t="s">
        <v>1159</v>
      </c>
      <c r="AAR93" s="1049" t="s">
        <v>1159</v>
      </c>
      <c r="AAS93" s="1049">
        <f t="shared" si="466"/>
        <v>3.91</v>
      </c>
      <c r="AAT93" s="52" t="s">
        <v>1159</v>
      </c>
      <c r="AAU93" s="37">
        <f t="shared" si="467"/>
        <v>3.91</v>
      </c>
      <c r="AAV93" s="37"/>
      <c r="AAW93" s="37">
        <v>3.94</v>
      </c>
      <c r="AAX93" s="37">
        <f t="shared" si="468"/>
        <v>3.91</v>
      </c>
      <c r="AAY93" s="37">
        <v>3.97</v>
      </c>
      <c r="AAZ93" s="37">
        <f t="shared" si="500"/>
        <v>3.91</v>
      </c>
      <c r="ABA93" s="37">
        <v>3.94</v>
      </c>
      <c r="ABB93" s="1652">
        <f t="shared" si="469"/>
        <v>7.6726342710996941E-3</v>
      </c>
      <c r="ABC93" s="37">
        <v>3.21</v>
      </c>
      <c r="ABD93" s="37">
        <f t="shared" si="470"/>
        <v>3.21</v>
      </c>
      <c r="ABE93" s="37">
        <v>3.14</v>
      </c>
      <c r="ABF93" s="1652">
        <f t="shared" si="471"/>
        <v>-2.1806853582554468E-2</v>
      </c>
      <c r="ABG93" s="37">
        <v>3.21</v>
      </c>
      <c r="ABH93" s="37">
        <f t="shared" si="472"/>
        <v>3.21</v>
      </c>
      <c r="ABI93" s="37">
        <v>3.2</v>
      </c>
      <c r="ABJ93" s="1652">
        <f t="shared" si="473"/>
        <v>-3.1152647975077217E-3</v>
      </c>
      <c r="ABK93" s="1384">
        <v>3.32</v>
      </c>
      <c r="ABL93" s="1049">
        <f t="shared" si="474"/>
        <v>3.32</v>
      </c>
      <c r="ABM93" s="37">
        <v>3.18</v>
      </c>
      <c r="ABN93" s="1652">
        <f t="shared" si="475"/>
        <v>-4.2168674698795088E-2</v>
      </c>
      <c r="ABO93" s="621" t="s">
        <v>2944</v>
      </c>
      <c r="ABP93" s="38"/>
      <c r="ABQ93" s="55"/>
      <c r="ABR93" s="55" t="str">
        <f t="shared" si="476"/>
        <v xml:space="preserve">1. Better than baseline </v>
      </c>
      <c r="ABS93" s="55" t="str">
        <f t="shared" si="477"/>
        <v>4.Blocker/Not Executed</v>
      </c>
      <c r="ABT93" s="55" t="str">
        <f t="shared" si="478"/>
        <v xml:space="preserve">1. Better than baseline </v>
      </c>
      <c r="ABU93" s="55" t="str">
        <f t="shared" si="479"/>
        <v>2. Within 10% deviation from baseline</v>
      </c>
      <c r="ABV93" s="55" t="str">
        <f t="shared" si="480"/>
        <v xml:space="preserve">1. Better than baseline </v>
      </c>
      <c r="ABW93" s="55" t="str">
        <f t="shared" si="481"/>
        <v xml:space="preserve">1. Better than baseline </v>
      </c>
      <c r="ABX93" s="55" t="str">
        <f t="shared" si="482"/>
        <v xml:space="preserve">1. Better than baseline </v>
      </c>
      <c r="ABY93" s="36" t="str">
        <f t="shared" si="483"/>
        <v xml:space="preserve">1. Better than baseline </v>
      </c>
      <c r="ABZ93" s="36" t="str">
        <f t="shared" si="484"/>
        <v>2. Within 10% deviation from baseline</v>
      </c>
      <c r="ACA93" s="36" t="str">
        <f t="shared" si="485"/>
        <v>2. Within 10% deviation from baseline</v>
      </c>
      <c r="ACB93" s="36" t="str">
        <f t="shared" si="486"/>
        <v>2. Within 10% deviation from baseline</v>
      </c>
      <c r="ACC93" s="38" t="str">
        <f t="shared" si="487"/>
        <v>2. Within 10% deviation from baseline</v>
      </c>
      <c r="ACD93" s="38" t="str">
        <f t="shared" si="488"/>
        <v xml:space="preserve">1. Better than baseline </v>
      </c>
      <c r="ACE93" s="38" t="str">
        <f t="shared" si="489"/>
        <v>2. Within 10% deviation from baseline</v>
      </c>
      <c r="ACF93" s="38" t="str">
        <f t="shared" si="490"/>
        <v>2. Within 10% deviation from baseline</v>
      </c>
    </row>
    <row r="94" spans="1:760" ht="44" thickBot="1" x14ac:dyDescent="0.4">
      <c r="A94" s="1688">
        <v>86</v>
      </c>
      <c r="B94" s="371" t="s">
        <v>19</v>
      </c>
      <c r="C94" s="371" t="s">
        <v>1254</v>
      </c>
      <c r="D94" s="371" t="s">
        <v>2307</v>
      </c>
      <c r="E94" s="371" t="s">
        <v>2307</v>
      </c>
      <c r="F94" s="371" t="s">
        <v>2936</v>
      </c>
      <c r="G94" s="371" t="s">
        <v>2947</v>
      </c>
      <c r="H94" s="136"/>
      <c r="I94" s="136"/>
      <c r="J94" s="136"/>
      <c r="K94" s="136"/>
      <c r="L94" s="136"/>
      <c r="M94" s="136"/>
      <c r="N94" s="136"/>
      <c r="O94" s="136"/>
      <c r="P94" s="136"/>
      <c r="Q94" s="136"/>
      <c r="R94" s="136"/>
      <c r="S94" s="136"/>
      <c r="T94" s="136"/>
      <c r="U94" s="136"/>
      <c r="V94" s="136"/>
      <c r="W94" s="136"/>
      <c r="X94" s="136"/>
      <c r="Y94" s="136"/>
      <c r="Z94" s="136"/>
      <c r="AA94" s="136"/>
      <c r="AB94" s="136"/>
      <c r="AC94" s="136"/>
      <c r="AD94" s="136"/>
      <c r="AE94" s="136"/>
      <c r="AF94" s="136"/>
      <c r="AG94" s="136"/>
      <c r="AH94" s="136"/>
      <c r="AI94" s="136"/>
      <c r="AJ94" s="136"/>
      <c r="AK94" s="136"/>
      <c r="AL94" s="136"/>
      <c r="AM94" s="136"/>
      <c r="AN94" s="136"/>
      <c r="AO94" s="136"/>
      <c r="AP94" s="136"/>
      <c r="AQ94" s="136"/>
      <c r="AR94" s="371" t="s">
        <v>1159</v>
      </c>
      <c r="AS94" s="371"/>
      <c r="AT94" s="371" t="s">
        <v>1159</v>
      </c>
      <c r="AU94" s="371"/>
      <c r="AV94" s="371" t="s">
        <v>1159</v>
      </c>
      <c r="AW94" s="66">
        <v>1.22</v>
      </c>
      <c r="AX94" s="66">
        <f t="shared" si="333"/>
        <v>1.22</v>
      </c>
      <c r="AY94" s="371"/>
      <c r="AZ94" s="1155">
        <f t="shared" si="334"/>
        <v>-1</v>
      </c>
      <c r="BA94" s="136"/>
      <c r="BB94" s="136"/>
      <c r="BC94" s="136"/>
      <c r="BD94" s="136"/>
      <c r="BE94" s="136"/>
      <c r="BF94" s="136"/>
      <c r="BG94" s="136"/>
      <c r="BH94" s="136"/>
      <c r="BI94" s="136"/>
      <c r="BJ94" s="136"/>
      <c r="BK94" s="136"/>
      <c r="BL94" s="136"/>
      <c r="BM94" s="136"/>
      <c r="BN94" s="136"/>
      <c r="BO94" s="136"/>
      <c r="BP94" s="136"/>
      <c r="BQ94" s="136"/>
      <c r="BR94" s="136"/>
      <c r="BS94" s="136"/>
      <c r="BT94" s="136"/>
      <c r="BU94" s="136"/>
      <c r="BV94" s="136"/>
      <c r="BW94" s="136"/>
      <c r="BX94" s="136"/>
      <c r="BY94" s="136"/>
      <c r="BZ94" s="136"/>
      <c r="CA94" s="136"/>
      <c r="CB94" s="136"/>
      <c r="CC94" s="136"/>
      <c r="CD94" s="136"/>
      <c r="CE94" s="136"/>
      <c r="CF94" s="136"/>
      <c r="CG94" s="136"/>
      <c r="CH94" s="136"/>
      <c r="CI94" s="136"/>
      <c r="CJ94" s="136"/>
      <c r="CK94" s="136"/>
      <c r="CL94" s="136"/>
      <c r="CM94" s="136"/>
      <c r="CN94" s="136"/>
      <c r="CO94" s="136"/>
      <c r="CP94" s="136"/>
      <c r="CQ94" s="136"/>
      <c r="CR94" s="136"/>
      <c r="CS94" s="136"/>
      <c r="CT94" s="136"/>
      <c r="CU94" s="136"/>
      <c r="CV94" s="136"/>
      <c r="CW94" s="136"/>
      <c r="CX94" s="136"/>
      <c r="CY94" s="136"/>
      <c r="CZ94" s="136"/>
      <c r="DA94" s="136"/>
      <c r="DB94" s="136"/>
      <c r="DC94" s="136"/>
      <c r="DD94" s="136"/>
      <c r="DE94" s="136"/>
      <c r="DF94" s="136"/>
      <c r="DG94" s="136" t="s">
        <v>1159</v>
      </c>
      <c r="DH94" s="136"/>
      <c r="DI94" s="136"/>
      <c r="DJ94" s="136" t="s">
        <v>1159</v>
      </c>
      <c r="DK94" s="136" t="s">
        <v>1159</v>
      </c>
      <c r="DL94" s="884">
        <v>1.21</v>
      </c>
      <c r="DM94" s="56">
        <f t="shared" si="336"/>
        <v>1.21</v>
      </c>
      <c r="DN94" s="371">
        <v>1.22</v>
      </c>
      <c r="DO94" s="136">
        <v>1.28</v>
      </c>
      <c r="DP94" s="894">
        <f t="shared" si="337"/>
        <v>5.7851239669421538E-2</v>
      </c>
      <c r="DQ94" s="136"/>
      <c r="DR94" s="136"/>
      <c r="DS94" s="136"/>
      <c r="DT94" s="136"/>
      <c r="DU94" s="136"/>
      <c r="DV94" s="136"/>
      <c r="DW94" s="136"/>
      <c r="DX94" s="136"/>
      <c r="DY94" s="136"/>
      <c r="DZ94" s="136"/>
      <c r="EA94" s="136"/>
      <c r="EB94" s="136"/>
      <c r="EC94" s="136"/>
      <c r="ED94" s="136"/>
      <c r="EE94" s="136"/>
      <c r="EF94" s="136"/>
      <c r="EG94" s="136"/>
      <c r="EH94" s="136"/>
      <c r="EI94" s="136"/>
      <c r="EJ94" s="136"/>
      <c r="EK94" s="136"/>
      <c r="EL94" s="136"/>
      <c r="EM94" s="136"/>
      <c r="EN94" s="136"/>
      <c r="EO94" s="136"/>
      <c r="EP94" s="136"/>
      <c r="EQ94" s="136"/>
      <c r="ER94" s="136"/>
      <c r="ES94" s="136"/>
      <c r="ET94" s="136"/>
      <c r="EU94" s="136"/>
      <c r="EV94" s="136"/>
      <c r="EW94" s="136" t="s">
        <v>1159</v>
      </c>
      <c r="EX94" s="136"/>
      <c r="EY94" s="136" t="s">
        <v>1159</v>
      </c>
      <c r="EZ94" s="136" t="s">
        <v>1159</v>
      </c>
      <c r="FA94" s="136" t="s">
        <v>1159</v>
      </c>
      <c r="FB94" s="136">
        <v>1.24</v>
      </c>
      <c r="FC94" s="884">
        <f t="shared" si="339"/>
        <v>1.24</v>
      </c>
      <c r="FD94" s="371">
        <v>1.21</v>
      </c>
      <c r="FE94" s="371">
        <v>1.25</v>
      </c>
      <c r="FF94" s="894">
        <f t="shared" si="340"/>
        <v>8.0645161290322648E-3</v>
      </c>
      <c r="FG94" s="136"/>
      <c r="FH94" s="136"/>
      <c r="FI94" s="136"/>
      <c r="FJ94" s="136"/>
      <c r="FK94" s="136"/>
      <c r="FL94" s="136"/>
      <c r="FM94" s="136"/>
      <c r="FN94" s="136"/>
      <c r="FO94" s="136"/>
      <c r="FP94" s="136"/>
      <c r="FQ94" s="136"/>
      <c r="FR94" s="136"/>
      <c r="FS94" s="136"/>
      <c r="FT94" s="136"/>
      <c r="FU94" s="136"/>
      <c r="FV94" s="136"/>
      <c r="FW94" s="136"/>
      <c r="FX94" s="136"/>
      <c r="FY94" s="136"/>
      <c r="FZ94" s="136"/>
      <c r="GA94" s="136"/>
      <c r="GB94" s="136"/>
      <c r="GC94" s="136"/>
      <c r="GD94" s="136"/>
      <c r="GE94" s="136"/>
      <c r="GF94" s="136"/>
      <c r="GG94" s="136"/>
      <c r="GH94" s="136"/>
      <c r="GI94" s="136"/>
      <c r="GJ94" s="136"/>
      <c r="GK94" s="136"/>
      <c r="GL94" s="136"/>
      <c r="GM94" s="136"/>
      <c r="GN94" s="136"/>
      <c r="GO94" s="136"/>
      <c r="GP94" s="136"/>
      <c r="GQ94" s="136"/>
      <c r="GR94" s="136"/>
      <c r="GS94" s="136"/>
      <c r="GT94" s="136"/>
      <c r="GU94" s="136"/>
      <c r="GV94" s="136"/>
      <c r="GW94" s="136" t="s">
        <v>1159</v>
      </c>
      <c r="GX94" s="136"/>
      <c r="GY94" s="136"/>
      <c r="GZ94" s="136" t="s">
        <v>1159</v>
      </c>
      <c r="HA94" s="136" t="s">
        <v>1159</v>
      </c>
      <c r="HB94" s="884" t="s">
        <v>1159</v>
      </c>
      <c r="HC94" s="1149">
        <v>1.31</v>
      </c>
      <c r="HD94" s="371">
        <v>1.3</v>
      </c>
      <c r="HE94" s="188">
        <v>1.3</v>
      </c>
      <c r="HF94" s="371">
        <f t="shared" si="343"/>
        <v>1.3</v>
      </c>
      <c r="HG94" s="136">
        <v>1.31</v>
      </c>
      <c r="HH94" s="371">
        <v>1.33</v>
      </c>
      <c r="HI94" s="371">
        <f t="shared" si="344"/>
        <v>1.3</v>
      </c>
      <c r="HJ94" s="371"/>
      <c r="HK94" s="380">
        <f t="shared" si="345"/>
        <v>-1</v>
      </c>
      <c r="HS94" s="136"/>
      <c r="HT94" s="136"/>
      <c r="HU94" s="136"/>
      <c r="HV94" s="136"/>
      <c r="HW94" s="136"/>
      <c r="HX94" s="136"/>
      <c r="HY94" s="136"/>
      <c r="HZ94" s="136"/>
      <c r="IA94" s="136"/>
      <c r="IB94" s="136"/>
      <c r="IC94" s="136"/>
      <c r="ID94" s="136"/>
      <c r="IE94" s="136"/>
      <c r="IF94" s="136"/>
      <c r="IG94" s="136"/>
      <c r="IH94" s="136"/>
      <c r="II94" s="136"/>
      <c r="IJ94" s="136"/>
      <c r="IK94" s="136"/>
      <c r="IL94" s="136"/>
      <c r="IM94" s="136"/>
      <c r="IN94" s="136"/>
      <c r="IO94" s="136"/>
      <c r="IP94" s="136"/>
      <c r="IQ94" s="136"/>
      <c r="IR94" s="136"/>
      <c r="IS94" s="136"/>
      <c r="IT94" s="136"/>
      <c r="IU94" s="136"/>
      <c r="IV94" s="136"/>
      <c r="IW94" s="136"/>
      <c r="IX94" s="136"/>
      <c r="IY94" s="136"/>
      <c r="IZ94" s="136"/>
      <c r="JA94" s="136"/>
      <c r="JB94" s="136"/>
      <c r="JC94" s="136" t="s">
        <v>1159</v>
      </c>
      <c r="JD94" s="136"/>
      <c r="JE94" s="136" t="s">
        <v>1159</v>
      </c>
      <c r="JF94" s="136"/>
      <c r="JG94" s="136"/>
      <c r="JH94" s="136">
        <v>1.28</v>
      </c>
      <c r="JI94" s="56">
        <f t="shared" si="347"/>
        <v>1.28</v>
      </c>
      <c r="JJ94" s="884">
        <v>1.22</v>
      </c>
      <c r="JK94" s="371">
        <v>1.26</v>
      </c>
      <c r="JL94" s="371">
        <f t="shared" si="348"/>
        <v>1.22</v>
      </c>
      <c r="JM94" s="371">
        <v>1.23</v>
      </c>
      <c r="JN94" s="371">
        <v>1.24</v>
      </c>
      <c r="JO94" s="371">
        <f t="shared" si="349"/>
        <v>1.22</v>
      </c>
      <c r="JP94" s="371">
        <v>1.26</v>
      </c>
      <c r="JQ94" s="371">
        <f t="shared" si="350"/>
        <v>1.22</v>
      </c>
      <c r="JR94" s="371">
        <v>1.31</v>
      </c>
      <c r="JS94" s="371" t="s">
        <v>2943</v>
      </c>
      <c r="JT94" s="371">
        <f t="shared" si="351"/>
        <v>1.22</v>
      </c>
      <c r="JU94" s="371">
        <v>1.26</v>
      </c>
      <c r="JV94" s="38">
        <v>1.29</v>
      </c>
      <c r="JW94" s="371">
        <f t="shared" si="352"/>
        <v>1.22</v>
      </c>
      <c r="JX94" s="371"/>
      <c r="JY94" s="38">
        <v>1.37</v>
      </c>
      <c r="JZ94" s="371">
        <f t="shared" si="353"/>
        <v>1.22</v>
      </c>
      <c r="KA94" s="371">
        <v>1.25</v>
      </c>
      <c r="KB94" s="38">
        <v>1.3</v>
      </c>
      <c r="KC94" s="371">
        <f t="shared" si="354"/>
        <v>1.22</v>
      </c>
      <c r="KD94" s="371">
        <v>1.31</v>
      </c>
      <c r="KE94" s="38">
        <v>1.31</v>
      </c>
      <c r="KF94" s="38">
        <f t="shared" si="355"/>
        <v>1.22</v>
      </c>
      <c r="KG94" s="38">
        <v>1.28</v>
      </c>
      <c r="KH94" s="38">
        <f t="shared" si="356"/>
        <v>1.22</v>
      </c>
      <c r="KI94" s="1042">
        <v>1.321</v>
      </c>
      <c r="KJ94" s="38">
        <v>1.29</v>
      </c>
      <c r="KK94" s="38">
        <f t="shared" si="357"/>
        <v>1.22</v>
      </c>
      <c r="KL94" s="38"/>
      <c r="KM94" s="380">
        <f t="shared" si="358"/>
        <v>-1</v>
      </c>
      <c r="KN94" s="136"/>
      <c r="KO94" s="136"/>
      <c r="KP94" s="136"/>
      <c r="KQ94" s="136"/>
      <c r="KR94" s="136"/>
      <c r="KS94" s="136"/>
      <c r="KT94" s="136"/>
      <c r="KU94" s="136"/>
      <c r="KV94" s="136"/>
      <c r="KW94" s="136"/>
      <c r="KX94" s="136"/>
      <c r="KY94" s="136"/>
      <c r="KZ94" s="136"/>
      <c r="LA94" s="136"/>
      <c r="LB94" s="136"/>
      <c r="LC94" s="136"/>
      <c r="LD94" s="136"/>
      <c r="LE94" s="136"/>
      <c r="LF94" s="136"/>
      <c r="LG94" s="136"/>
      <c r="LH94" s="136"/>
      <c r="LI94" s="136"/>
      <c r="LJ94" s="136"/>
      <c r="LK94" s="136"/>
      <c r="LL94" s="136"/>
      <c r="LM94" s="136"/>
      <c r="LN94" s="136"/>
      <c r="LO94" s="136"/>
      <c r="LP94" s="136"/>
      <c r="LQ94" s="136"/>
      <c r="LR94" s="136"/>
      <c r="LS94" s="136"/>
      <c r="LT94" s="136"/>
      <c r="LU94" s="136"/>
      <c r="LV94" s="136"/>
      <c r="LW94" s="136" t="s">
        <v>1159</v>
      </c>
      <c r="LX94" s="136"/>
      <c r="LY94" s="136"/>
      <c r="LZ94" s="136" t="s">
        <v>1159</v>
      </c>
      <c r="MA94" s="136" t="s">
        <v>1159</v>
      </c>
      <c r="MB94" s="884">
        <v>1.25</v>
      </c>
      <c r="MC94" s="56">
        <f t="shared" si="360"/>
        <v>1.25</v>
      </c>
      <c r="MD94" s="884">
        <v>1.23</v>
      </c>
      <c r="ME94" s="884">
        <v>1.25</v>
      </c>
      <c r="MF94" s="371">
        <v>1.21</v>
      </c>
      <c r="MG94" s="371">
        <f t="shared" si="361"/>
        <v>1.21</v>
      </c>
      <c r="MH94" s="136">
        <v>1.19</v>
      </c>
      <c r="MI94" s="371">
        <v>1.25</v>
      </c>
      <c r="MJ94" s="371">
        <f t="shared" si="362"/>
        <v>1.21</v>
      </c>
      <c r="MK94" s="56">
        <v>1.2090000000000001</v>
      </c>
      <c r="ML94" s="56">
        <f t="shared" si="363"/>
        <v>1.2090000000000001</v>
      </c>
      <c r="MM94" s="56" t="s">
        <v>1159</v>
      </c>
      <c r="MN94" s="38" t="s">
        <v>2943</v>
      </c>
      <c r="MO94" s="56">
        <f t="shared" si="364"/>
        <v>1.2090000000000001</v>
      </c>
      <c r="MP94" s="56">
        <v>1.3</v>
      </c>
      <c r="MQ94" s="38" t="s">
        <v>1159</v>
      </c>
      <c r="MR94" s="56">
        <f t="shared" si="365"/>
        <v>1.2090000000000001</v>
      </c>
      <c r="MS94" s="371">
        <v>1.25</v>
      </c>
      <c r="MT94" s="38">
        <v>1.25</v>
      </c>
      <c r="MU94" s="371">
        <f t="shared" si="366"/>
        <v>1.2090000000000001</v>
      </c>
      <c r="MV94" s="371">
        <v>1.31</v>
      </c>
      <c r="MW94" s="38">
        <v>1.25</v>
      </c>
      <c r="MX94" s="371">
        <f t="shared" si="367"/>
        <v>1.2090000000000001</v>
      </c>
      <c r="MY94" s="371">
        <v>1.22</v>
      </c>
      <c r="MZ94" s="38">
        <v>1.24</v>
      </c>
      <c r="NA94" s="38">
        <f t="shared" si="368"/>
        <v>1.2090000000000001</v>
      </c>
      <c r="NB94" s="1052">
        <v>1.22</v>
      </c>
      <c r="NC94" s="38">
        <v>1.23</v>
      </c>
      <c r="ND94" s="1052">
        <f t="shared" si="369"/>
        <v>1.2090000000000001</v>
      </c>
      <c r="NE94" s="38">
        <v>1.22</v>
      </c>
      <c r="NF94" s="38">
        <f t="shared" si="370"/>
        <v>1.2090000000000001</v>
      </c>
      <c r="NG94" s="38"/>
      <c r="NH94" s="380">
        <f t="shared" si="371"/>
        <v>-1</v>
      </c>
      <c r="NI94" s="136"/>
      <c r="NJ94" s="136"/>
      <c r="NK94" s="136"/>
      <c r="NL94" s="136"/>
      <c r="NM94" s="136"/>
      <c r="NN94" s="136"/>
      <c r="NO94" s="136"/>
      <c r="NP94" s="136"/>
      <c r="NQ94" s="136"/>
      <c r="NR94" s="136"/>
      <c r="NS94" s="136"/>
      <c r="NT94" s="136"/>
      <c r="NU94" s="136"/>
      <c r="NV94" s="136"/>
      <c r="NW94" s="136"/>
      <c r="NX94" s="136"/>
      <c r="NY94" s="136"/>
      <c r="NZ94" s="136"/>
      <c r="OA94" s="136"/>
      <c r="OB94" s="136"/>
      <c r="OC94" s="136"/>
      <c r="OD94" s="136"/>
      <c r="OE94" s="136"/>
      <c r="OF94" s="136"/>
      <c r="OG94" s="136"/>
      <c r="OH94" s="136"/>
      <c r="OI94" s="136"/>
      <c r="OJ94" s="136"/>
      <c r="OK94" s="136"/>
      <c r="OL94" s="136"/>
      <c r="OM94" s="136"/>
      <c r="ON94" s="136"/>
      <c r="OO94" s="136"/>
      <c r="OP94" s="136"/>
      <c r="OQ94" s="136"/>
      <c r="OR94" s="136"/>
      <c r="OS94" s="136" t="s">
        <v>1159</v>
      </c>
      <c r="OT94" s="136"/>
      <c r="OU94" s="136" t="s">
        <v>1159</v>
      </c>
      <c r="OV94" s="136"/>
      <c r="OW94" s="136" t="s">
        <v>1159</v>
      </c>
      <c r="OX94" s="136">
        <v>1.25</v>
      </c>
      <c r="OY94" s="56">
        <f t="shared" si="373"/>
        <v>1.25</v>
      </c>
      <c r="OZ94" s="136">
        <v>1.28</v>
      </c>
      <c r="PA94" s="371">
        <f t="shared" si="374"/>
        <v>1.25</v>
      </c>
      <c r="PB94" s="136">
        <v>1.25</v>
      </c>
      <c r="PC94" s="371">
        <v>1.25</v>
      </c>
      <c r="PD94" s="371">
        <f t="shared" si="375"/>
        <v>1.25</v>
      </c>
      <c r="PE94" s="371">
        <v>1.25</v>
      </c>
      <c r="PF94" s="371">
        <f>(MIN(PD94,PE94))</f>
        <v>1.25</v>
      </c>
      <c r="PG94" s="371">
        <v>1.26</v>
      </c>
      <c r="PH94" s="38" t="s">
        <v>2943</v>
      </c>
      <c r="PI94" s="371">
        <f t="shared" si="377"/>
        <v>1.25</v>
      </c>
      <c r="PJ94" s="371">
        <v>1.27</v>
      </c>
      <c r="PK94" s="38">
        <v>1.28</v>
      </c>
      <c r="PL94" s="371">
        <f t="shared" si="378"/>
        <v>1.25</v>
      </c>
      <c r="PM94" s="371">
        <v>1.26</v>
      </c>
      <c r="PN94" s="38">
        <v>1.26</v>
      </c>
      <c r="PO94" s="371">
        <f t="shared" si="379"/>
        <v>1.25</v>
      </c>
      <c r="PP94" s="371">
        <v>1.26</v>
      </c>
      <c r="PQ94" s="371">
        <v>1.27</v>
      </c>
      <c r="PR94" s="371">
        <f t="shared" si="380"/>
        <v>1.25</v>
      </c>
      <c r="PS94" s="371">
        <v>1.28</v>
      </c>
      <c r="PT94" s="1052">
        <v>1.25</v>
      </c>
      <c r="PU94" s="371">
        <f t="shared" si="381"/>
        <v>1.25</v>
      </c>
      <c r="PV94" s="1052">
        <v>1.26</v>
      </c>
      <c r="PW94" s="1052">
        <v>1.29</v>
      </c>
      <c r="PX94" s="38">
        <f t="shared" si="382"/>
        <v>1.25</v>
      </c>
      <c r="PY94" s="38">
        <v>1.32</v>
      </c>
      <c r="PZ94" s="38">
        <v>1.31</v>
      </c>
      <c r="QA94" s="38">
        <f t="shared" si="383"/>
        <v>1.25</v>
      </c>
      <c r="QB94" s="38">
        <v>1.25</v>
      </c>
      <c r="QC94" s="38">
        <v>1.27</v>
      </c>
      <c r="QD94" s="38">
        <f t="shared" si="384"/>
        <v>1.25</v>
      </c>
      <c r="QE94" s="371" t="s">
        <v>1159</v>
      </c>
      <c r="QF94" s="38" t="s">
        <v>1159</v>
      </c>
      <c r="QG94" s="371">
        <f t="shared" si="385"/>
        <v>1.25</v>
      </c>
      <c r="QH94" s="371" t="s">
        <v>1159</v>
      </c>
      <c r="QI94" s="371">
        <f t="shared" si="386"/>
        <v>1.25</v>
      </c>
      <c r="QJ94" s="371"/>
      <c r="QK94" s="894">
        <f t="shared" si="387"/>
        <v>-1</v>
      </c>
      <c r="QL94" s="136"/>
      <c r="QM94" s="136"/>
      <c r="QN94" s="136"/>
      <c r="QO94" s="136"/>
      <c r="QP94" s="136"/>
      <c r="QQ94" s="136"/>
      <c r="QR94" s="136"/>
      <c r="QS94" s="136"/>
      <c r="QT94" s="136"/>
      <c r="QU94" s="136" t="s">
        <v>1159</v>
      </c>
      <c r="QV94" s="136"/>
      <c r="QW94" s="136" t="s">
        <v>1159</v>
      </c>
      <c r="QX94" s="136"/>
      <c r="QY94" s="136" t="s">
        <v>1159</v>
      </c>
      <c r="QZ94" s="136">
        <v>1.24</v>
      </c>
      <c r="RA94" s="371">
        <f t="shared" si="389"/>
        <v>1.24</v>
      </c>
      <c r="RB94" s="371">
        <v>1.24</v>
      </c>
      <c r="RC94" s="371">
        <f t="shared" si="390"/>
        <v>1.24</v>
      </c>
      <c r="RD94" s="371">
        <v>1.21</v>
      </c>
      <c r="RE94" s="371">
        <v>1.28</v>
      </c>
      <c r="RF94" s="371">
        <f t="shared" si="391"/>
        <v>1.24</v>
      </c>
      <c r="RG94" s="371">
        <v>1.25</v>
      </c>
      <c r="RH94" s="371">
        <v>1.25</v>
      </c>
      <c r="RI94" s="371">
        <f t="shared" si="392"/>
        <v>1.24</v>
      </c>
      <c r="RJ94" s="371">
        <v>1.25</v>
      </c>
      <c r="RK94" s="1052" t="s">
        <v>1159</v>
      </c>
      <c r="RL94" s="371">
        <f t="shared" si="393"/>
        <v>1.24</v>
      </c>
      <c r="RM94" s="371">
        <v>1.27</v>
      </c>
      <c r="RN94" s="1052">
        <v>1.27</v>
      </c>
      <c r="RO94" s="371">
        <f t="shared" si="394"/>
        <v>1.24</v>
      </c>
      <c r="RP94" s="1052">
        <v>1.25</v>
      </c>
      <c r="RQ94" s="1052">
        <f t="shared" si="395"/>
        <v>1.24</v>
      </c>
      <c r="RR94" s="1052">
        <v>1.25</v>
      </c>
      <c r="RS94" s="136">
        <v>1.256</v>
      </c>
      <c r="RT94" s="371">
        <f t="shared" si="396"/>
        <v>1.24</v>
      </c>
      <c r="RU94" s="371">
        <v>1.3</v>
      </c>
      <c r="RV94" s="371">
        <v>1.27</v>
      </c>
      <c r="RW94" s="1052">
        <f t="shared" si="397"/>
        <v>1.24</v>
      </c>
      <c r="RX94" s="1052">
        <v>1.25</v>
      </c>
      <c r="RY94" s="1052">
        <f t="shared" si="398"/>
        <v>1.24</v>
      </c>
      <c r="RZ94" s="371" t="s">
        <v>1159</v>
      </c>
      <c r="SA94" s="1052">
        <v>1.24</v>
      </c>
      <c r="SB94" s="1052">
        <f t="shared" si="399"/>
        <v>1.24</v>
      </c>
      <c r="SC94" s="371" t="s">
        <v>1159</v>
      </c>
      <c r="SD94" s="1052" t="s">
        <v>1159</v>
      </c>
      <c r="SE94" s="1052">
        <f t="shared" si="400"/>
        <v>1.24</v>
      </c>
      <c r="SF94" s="371" t="s">
        <v>1159</v>
      </c>
      <c r="SG94" s="371" t="s">
        <v>1496</v>
      </c>
      <c r="SH94" s="371">
        <f t="shared" si="401"/>
        <v>1.24</v>
      </c>
      <c r="SI94" s="371" t="s">
        <v>1496</v>
      </c>
      <c r="SJ94" s="55" t="s">
        <v>1159</v>
      </c>
      <c r="SK94" s="371">
        <f t="shared" si="402"/>
        <v>1.24</v>
      </c>
      <c r="SL94" s="55" t="s">
        <v>1159</v>
      </c>
      <c r="SM94" s="371">
        <f t="shared" si="403"/>
        <v>1.24</v>
      </c>
      <c r="SN94" s="56">
        <v>1.3160000000000001</v>
      </c>
      <c r="SO94" s="371">
        <v>1.28</v>
      </c>
      <c r="SP94" s="56">
        <f t="shared" si="491"/>
        <v>1.24</v>
      </c>
      <c r="SQ94" s="56">
        <v>1.29</v>
      </c>
      <c r="SR94" s="894">
        <f t="shared" si="492"/>
        <v>4.0322580645161324E-2</v>
      </c>
      <c r="SS94" s="188" t="s">
        <v>1159</v>
      </c>
      <c r="ST94" s="136" t="s">
        <v>1159</v>
      </c>
      <c r="SU94" s="1137">
        <v>1.39</v>
      </c>
      <c r="SV94" s="1137">
        <v>1.39</v>
      </c>
      <c r="SW94" s="371">
        <v>1.34</v>
      </c>
      <c r="SX94" s="371">
        <f t="shared" si="406"/>
        <v>1.34</v>
      </c>
      <c r="SY94" s="371">
        <v>1.39</v>
      </c>
      <c r="SZ94" s="371">
        <v>1.39</v>
      </c>
      <c r="TA94" s="371">
        <f t="shared" si="407"/>
        <v>1.34</v>
      </c>
      <c r="TB94" s="371">
        <v>1.33</v>
      </c>
      <c r="TC94" s="371">
        <f t="shared" si="408"/>
        <v>1.33</v>
      </c>
      <c r="TD94" s="371" t="s">
        <v>1159</v>
      </c>
      <c r="TE94" s="1052">
        <v>1.36</v>
      </c>
      <c r="TF94" s="371">
        <f t="shared" si="409"/>
        <v>1.33</v>
      </c>
      <c r="TG94" s="371">
        <v>1.39</v>
      </c>
      <c r="TH94" s="1052" t="s">
        <v>1159</v>
      </c>
      <c r="TI94" s="371">
        <f t="shared" si="410"/>
        <v>1.33</v>
      </c>
      <c r="TJ94" s="371">
        <v>1.34</v>
      </c>
      <c r="TK94" s="1052">
        <v>1.4</v>
      </c>
      <c r="TL94" s="371">
        <f t="shared" si="411"/>
        <v>1.33</v>
      </c>
      <c r="TM94" s="371">
        <v>1.34</v>
      </c>
      <c r="TN94" s="1052">
        <v>1.39</v>
      </c>
      <c r="TO94" s="371">
        <f t="shared" si="412"/>
        <v>1.33</v>
      </c>
      <c r="TP94" s="371">
        <v>1.37</v>
      </c>
      <c r="TQ94" s="1052">
        <v>1.36</v>
      </c>
      <c r="TR94" s="371">
        <f t="shared" si="413"/>
        <v>1.33</v>
      </c>
      <c r="TS94" s="1052">
        <v>1.37</v>
      </c>
      <c r="TT94" s="1052">
        <f t="shared" si="414"/>
        <v>1.33</v>
      </c>
      <c r="TU94" s="1052">
        <v>1.38</v>
      </c>
      <c r="TV94" s="1052">
        <v>1.37</v>
      </c>
      <c r="TW94" s="1052">
        <f t="shared" si="415"/>
        <v>1.33</v>
      </c>
      <c r="TX94" s="1052">
        <v>1.33</v>
      </c>
      <c r="TY94" s="1052">
        <v>1.34</v>
      </c>
      <c r="TZ94" s="1052">
        <f t="shared" si="416"/>
        <v>1.33</v>
      </c>
      <c r="UA94" s="1052" t="s">
        <v>1159</v>
      </c>
      <c r="UB94" s="1052" t="s">
        <v>1159</v>
      </c>
      <c r="UC94" s="1052">
        <f t="shared" si="417"/>
        <v>1.33</v>
      </c>
      <c r="UD94" s="1052" t="s">
        <v>1159</v>
      </c>
      <c r="UE94" s="371">
        <f t="shared" si="418"/>
        <v>1.33</v>
      </c>
      <c r="UF94" s="371" t="s">
        <v>1159</v>
      </c>
      <c r="UG94" s="55" t="s">
        <v>1159</v>
      </c>
      <c r="UH94" s="371">
        <f t="shared" si="419"/>
        <v>1.33</v>
      </c>
      <c r="UI94" s="371">
        <v>1.36</v>
      </c>
      <c r="UJ94" s="1052">
        <v>1.37</v>
      </c>
      <c r="UK94" s="1052">
        <f t="shared" si="420"/>
        <v>1.33</v>
      </c>
      <c r="UL94" s="931">
        <v>1.39</v>
      </c>
      <c r="UM94" s="1052">
        <f t="shared" si="493"/>
        <v>1.33</v>
      </c>
      <c r="UN94" s="1052">
        <v>1.37</v>
      </c>
      <c r="UO94" s="894">
        <f t="shared" si="421"/>
        <v>3.0075187969924838E-2</v>
      </c>
      <c r="UP94" s="56"/>
      <c r="UQ94" s="56"/>
      <c r="UR94" s="56"/>
      <c r="US94" s="56"/>
      <c r="UT94" s="56"/>
      <c r="UU94" s="56"/>
      <c r="UV94" s="56"/>
      <c r="UW94" s="56"/>
      <c r="UX94" s="56"/>
      <c r="UY94" s="56"/>
      <c r="UZ94" s="56"/>
      <c r="VA94" s="56"/>
      <c r="VB94" s="56"/>
      <c r="VC94" s="56">
        <v>1.324675</v>
      </c>
      <c r="VD94" s="56">
        <v>1.27</v>
      </c>
      <c r="VE94" s="884">
        <f t="shared" si="422"/>
        <v>1.27</v>
      </c>
      <c r="VF94" s="56">
        <v>1.21</v>
      </c>
      <c r="VG94" s="56">
        <v>1.27</v>
      </c>
      <c r="VH94" s="371">
        <f t="shared" si="423"/>
        <v>1.27</v>
      </c>
      <c r="VI94" s="371">
        <v>1.31</v>
      </c>
      <c r="VJ94" s="371">
        <f t="shared" si="424"/>
        <v>1.27</v>
      </c>
      <c r="VK94" s="56">
        <v>1.2989999999999999</v>
      </c>
      <c r="VL94" s="56">
        <f t="shared" si="425"/>
        <v>1.27</v>
      </c>
      <c r="VM94" s="56" t="s">
        <v>1496</v>
      </c>
      <c r="VN94" s="56" t="s">
        <v>1159</v>
      </c>
      <c r="VO94" s="1051">
        <v>1.31</v>
      </c>
      <c r="VP94" s="56">
        <f t="shared" si="426"/>
        <v>1.27</v>
      </c>
      <c r="VQ94" s="56">
        <v>1.375</v>
      </c>
      <c r="VR94" s="56">
        <v>1.29</v>
      </c>
      <c r="VS94" s="56">
        <v>1.31</v>
      </c>
      <c r="VT94" s="1051" t="s">
        <v>1159</v>
      </c>
      <c r="VU94" s="1051" t="s">
        <v>1159</v>
      </c>
      <c r="VV94" s="56">
        <f t="shared" si="427"/>
        <v>1.27</v>
      </c>
      <c r="VW94" s="1051">
        <v>1.28</v>
      </c>
      <c r="VX94" s="1051">
        <v>1.3</v>
      </c>
      <c r="VY94" s="56">
        <f t="shared" si="428"/>
        <v>1.27</v>
      </c>
      <c r="VZ94" s="1051">
        <v>1.33</v>
      </c>
      <c r="WA94" s="1051">
        <v>1.32</v>
      </c>
      <c r="WB94" s="56">
        <f t="shared" si="429"/>
        <v>1.27</v>
      </c>
      <c r="WC94" s="1051">
        <v>1.33</v>
      </c>
      <c r="WD94" s="1051">
        <v>1.33</v>
      </c>
      <c r="WE94" s="56">
        <f t="shared" si="430"/>
        <v>1.27</v>
      </c>
      <c r="WF94" s="56">
        <v>1.29</v>
      </c>
      <c r="WG94" s="56">
        <v>1.28</v>
      </c>
      <c r="WH94" s="1051">
        <v>1.28</v>
      </c>
      <c r="WI94" s="1051">
        <v>1.33</v>
      </c>
      <c r="WJ94" s="56">
        <f t="shared" si="431"/>
        <v>1.27</v>
      </c>
      <c r="WK94" s="56">
        <v>1.28</v>
      </c>
      <c r="WL94" s="56">
        <v>1.3109999999999999</v>
      </c>
      <c r="WM94" s="1051">
        <v>1.27</v>
      </c>
      <c r="WN94" s="1051">
        <v>1.28</v>
      </c>
      <c r="WO94" s="1051">
        <f t="shared" si="432"/>
        <v>1.27</v>
      </c>
      <c r="WP94" s="1051">
        <v>1.28</v>
      </c>
      <c r="WQ94" s="56">
        <f t="shared" si="433"/>
        <v>1.27</v>
      </c>
      <c r="WR94" s="1051">
        <v>1.2829999999999999</v>
      </c>
      <c r="WS94" s="1051">
        <v>1.2879999999999998</v>
      </c>
      <c r="WT94" s="1051">
        <f t="shared" si="434"/>
        <v>1.27</v>
      </c>
      <c r="WU94" s="1051" t="s">
        <v>1159</v>
      </c>
      <c r="WV94" s="1051" t="s">
        <v>1159</v>
      </c>
      <c r="WW94" s="56" t="s">
        <v>1159</v>
      </c>
      <c r="WX94" s="56" t="s">
        <v>1159</v>
      </c>
      <c r="WY94" s="1051">
        <f t="shared" si="435"/>
        <v>1.27</v>
      </c>
      <c r="WZ94" s="1051" t="s">
        <v>1159</v>
      </c>
      <c r="XA94" s="1051" t="s">
        <v>1159</v>
      </c>
      <c r="XB94" s="1052">
        <f t="shared" si="436"/>
        <v>1.27</v>
      </c>
      <c r="XC94" s="55" t="s">
        <v>1159</v>
      </c>
      <c r="XD94" s="371">
        <f t="shared" si="437"/>
        <v>1.27</v>
      </c>
      <c r="XE94" s="38"/>
      <c r="XF94" s="38">
        <v>1.34</v>
      </c>
      <c r="XG94" s="371">
        <f t="shared" si="438"/>
        <v>1.27</v>
      </c>
      <c r="XH94" s="1052"/>
      <c r="XI94" s="1052"/>
      <c r="XJ94" s="1052"/>
      <c r="XK94" s="1052">
        <v>1.31</v>
      </c>
      <c r="XL94" s="1052">
        <f t="shared" si="439"/>
        <v>1.27</v>
      </c>
      <c r="XM94" s="1052"/>
      <c r="XN94" s="1052">
        <v>1.24</v>
      </c>
      <c r="XO94" s="894">
        <f t="shared" si="440"/>
        <v>-1</v>
      </c>
      <c r="XP94" s="894">
        <f t="shared" si="441"/>
        <v>-2.3622047244094509E-2</v>
      </c>
      <c r="XQ94" s="894">
        <f t="shared" si="442"/>
        <v>3.1496062992126012E-2</v>
      </c>
      <c r="XR94" s="1052"/>
      <c r="XS94" s="1052"/>
      <c r="XT94" s="1052"/>
      <c r="XU94" s="1052"/>
      <c r="XV94" s="371">
        <v>1.29</v>
      </c>
      <c r="XW94" s="1052">
        <v>1.3</v>
      </c>
      <c r="XX94" s="56">
        <v>1.31</v>
      </c>
      <c r="XY94" s="1052">
        <f t="shared" si="443"/>
        <v>1.29</v>
      </c>
      <c r="XZ94" s="1052">
        <v>1.266</v>
      </c>
      <c r="YA94" s="1051">
        <v>1.35</v>
      </c>
      <c r="YB94" s="1052">
        <f t="shared" si="444"/>
        <v>1.29</v>
      </c>
      <c r="YC94" s="1051" t="s">
        <v>1159</v>
      </c>
      <c r="YD94" s="1052">
        <f t="shared" si="445"/>
        <v>1.29</v>
      </c>
      <c r="YE94" s="1042" t="s">
        <v>1159</v>
      </c>
      <c r="YF94" s="1052">
        <f t="shared" si="446"/>
        <v>1.29</v>
      </c>
      <c r="YG94" s="1042" t="s">
        <v>1159</v>
      </c>
      <c r="YH94" s="1052">
        <f t="shared" si="447"/>
        <v>1.29</v>
      </c>
      <c r="YI94" s="1042">
        <v>1.35</v>
      </c>
      <c r="YJ94" s="56">
        <f t="shared" si="448"/>
        <v>1.29</v>
      </c>
      <c r="YK94" s="1051"/>
      <c r="YL94" s="1051">
        <v>1.32</v>
      </c>
      <c r="YM94" s="1051">
        <f t="shared" si="494"/>
        <v>1.29</v>
      </c>
      <c r="YN94" s="1051">
        <v>1.35</v>
      </c>
      <c r="YO94" s="1665">
        <f t="shared" si="495"/>
        <v>4.6511627906976785E-2</v>
      </c>
      <c r="YP94" s="371"/>
      <c r="YQ94" s="371"/>
      <c r="YR94" s="371"/>
      <c r="YS94" s="371">
        <v>1.24</v>
      </c>
      <c r="YT94" s="1052">
        <v>1.28</v>
      </c>
      <c r="YU94" s="1052">
        <f t="shared" si="449"/>
        <v>1.24</v>
      </c>
      <c r="YV94" s="1051">
        <v>1.32</v>
      </c>
      <c r="YW94" s="1052">
        <f t="shared" si="450"/>
        <v>1.24</v>
      </c>
      <c r="YX94" s="1051" t="s">
        <v>1159</v>
      </c>
      <c r="YY94" s="371">
        <f t="shared" si="451"/>
        <v>1.24</v>
      </c>
      <c r="YZ94" s="1051" t="s">
        <v>1159</v>
      </c>
      <c r="ZA94" s="136">
        <f t="shared" si="452"/>
        <v>1.24</v>
      </c>
      <c r="ZB94" s="56" t="s">
        <v>1159</v>
      </c>
      <c r="ZC94" s="1052">
        <f t="shared" si="453"/>
        <v>1.24</v>
      </c>
      <c r="ZD94" s="1042">
        <v>1.29</v>
      </c>
      <c r="ZE94" s="56">
        <f t="shared" si="454"/>
        <v>1.24</v>
      </c>
      <c r="ZF94" s="1051"/>
      <c r="ZG94" s="1051">
        <v>1.26</v>
      </c>
      <c r="ZH94" s="1051">
        <f t="shared" si="496"/>
        <v>1.24</v>
      </c>
      <c r="ZI94" s="1051"/>
      <c r="ZJ94" s="894">
        <f t="shared" si="497"/>
        <v>-1</v>
      </c>
      <c r="ZK94" s="1322">
        <v>1.27</v>
      </c>
      <c r="ZL94" s="1322">
        <v>1.2809999999999999</v>
      </c>
      <c r="ZM94" s="1322">
        <v>1.27</v>
      </c>
      <c r="ZN94" s="1322">
        <v>1.28</v>
      </c>
      <c r="ZO94" s="1322">
        <f t="shared" si="456"/>
        <v>1.27</v>
      </c>
      <c r="ZP94" s="1322">
        <v>1.34</v>
      </c>
      <c r="ZQ94" s="1322">
        <f t="shared" si="457"/>
        <v>1.27</v>
      </c>
      <c r="ZR94" s="1052" t="s">
        <v>1159</v>
      </c>
      <c r="ZS94" s="1322">
        <f t="shared" si="458"/>
        <v>1.27</v>
      </c>
      <c r="ZT94" s="1322" t="s">
        <v>1159</v>
      </c>
      <c r="ZU94" s="1052" t="s">
        <v>1159</v>
      </c>
      <c r="ZV94" s="1322">
        <f t="shared" si="459"/>
        <v>1.27</v>
      </c>
      <c r="ZW94" s="1322" t="s">
        <v>1159</v>
      </c>
      <c r="ZX94" s="1052" t="s">
        <v>1159</v>
      </c>
      <c r="ZY94" s="1052">
        <f t="shared" si="460"/>
        <v>1.27</v>
      </c>
      <c r="ZZ94" s="1052">
        <v>1.29</v>
      </c>
      <c r="AAA94" s="1052">
        <v>1.28</v>
      </c>
      <c r="AAB94" s="1052">
        <f t="shared" si="461"/>
        <v>1.27</v>
      </c>
      <c r="AAC94" s="1052">
        <v>1.29</v>
      </c>
      <c r="AAD94" s="1052">
        <f t="shared" si="498"/>
        <v>1.27</v>
      </c>
      <c r="AAE94" s="1052">
        <v>1.21</v>
      </c>
      <c r="AAF94" s="894">
        <f t="shared" si="499"/>
        <v>-4.7244094488189017E-2</v>
      </c>
      <c r="AAG94" s="1052"/>
      <c r="AAH94" s="1052"/>
      <c r="AAI94" s="1052"/>
      <c r="AAJ94" s="1052"/>
      <c r="AAK94" s="56">
        <v>1.25</v>
      </c>
      <c r="AAL94" s="1051">
        <v>1.26</v>
      </c>
      <c r="AAM94" s="56" t="s">
        <v>1159</v>
      </c>
      <c r="AAN94" s="1051">
        <f t="shared" si="464"/>
        <v>1.25</v>
      </c>
      <c r="AAO94" s="1051" t="s">
        <v>1159</v>
      </c>
      <c r="AAP94" s="1051">
        <f t="shared" si="465"/>
        <v>1.25</v>
      </c>
      <c r="AAQ94" s="1051" t="s">
        <v>1159</v>
      </c>
      <c r="AAR94" s="56" t="s">
        <v>1159</v>
      </c>
      <c r="AAS94" s="1051">
        <f t="shared" si="466"/>
        <v>1.25</v>
      </c>
      <c r="AAT94" s="56" t="s">
        <v>1159</v>
      </c>
      <c r="AAU94" s="1052">
        <f t="shared" si="467"/>
        <v>1.25</v>
      </c>
      <c r="AAV94" s="1052"/>
      <c r="AAW94" s="1052">
        <v>1.31</v>
      </c>
      <c r="AAX94" s="1052">
        <f t="shared" si="468"/>
        <v>1.25</v>
      </c>
      <c r="AAY94" s="1052">
        <v>1.27</v>
      </c>
      <c r="AAZ94" s="1052">
        <f t="shared" si="500"/>
        <v>1.25</v>
      </c>
      <c r="ABA94" s="1052">
        <v>1.27</v>
      </c>
      <c r="ABB94" s="1665">
        <f t="shared" si="469"/>
        <v>1.6000000000000014E-2</v>
      </c>
      <c r="ABC94" s="1052">
        <v>1.1499999999999999</v>
      </c>
      <c r="ABD94" s="1052">
        <f t="shared" si="470"/>
        <v>1.1499999999999999</v>
      </c>
      <c r="ABE94" s="1052">
        <v>1.1200000000000001</v>
      </c>
      <c r="ABF94" s="1665">
        <f t="shared" si="471"/>
        <v>-2.6086956521738962E-2</v>
      </c>
      <c r="ABG94" s="1052">
        <v>1.19</v>
      </c>
      <c r="ABH94" s="1052">
        <f t="shared" si="472"/>
        <v>1.19</v>
      </c>
      <c r="ABI94" s="1052">
        <v>1.18</v>
      </c>
      <c r="ABJ94" s="1665">
        <f t="shared" si="473"/>
        <v>-8.4033613445378234E-3</v>
      </c>
      <c r="ABK94" s="53">
        <v>1.03</v>
      </c>
      <c r="ABL94" s="1051">
        <f t="shared" si="474"/>
        <v>1.03</v>
      </c>
      <c r="ABM94" s="1052">
        <v>1.0900000000000001</v>
      </c>
      <c r="ABN94" s="1665">
        <f t="shared" si="475"/>
        <v>5.825242718446607E-2</v>
      </c>
      <c r="ABO94" s="1658" t="s">
        <v>2944</v>
      </c>
      <c r="ABP94" s="1052"/>
      <c r="ABQ94" s="55"/>
      <c r="ABR94" s="55" t="str">
        <f t="shared" si="476"/>
        <v xml:space="preserve">1. Better than baseline </v>
      </c>
      <c r="ABS94" s="55" t="str">
        <f t="shared" si="477"/>
        <v>4.Blocker/Not Executed</v>
      </c>
      <c r="ABT94" s="55" t="str">
        <f t="shared" si="478"/>
        <v>2. Within 10% deviation from baseline</v>
      </c>
      <c r="ABU94" s="55" t="str">
        <f t="shared" si="479"/>
        <v>2. Within 10% deviation from baseline</v>
      </c>
      <c r="ABV94" s="55" t="str">
        <f t="shared" si="480"/>
        <v xml:space="preserve">1. Better than baseline </v>
      </c>
      <c r="ABW94" s="55" t="str">
        <f t="shared" si="481"/>
        <v xml:space="preserve">1. Better than baseline </v>
      </c>
      <c r="ABX94" s="55" t="str">
        <f t="shared" si="482"/>
        <v xml:space="preserve">1. Better than baseline </v>
      </c>
      <c r="ABY94" s="55" t="str">
        <f t="shared" si="483"/>
        <v xml:space="preserve">1. Better than baseline </v>
      </c>
      <c r="ABZ94" s="371" t="str">
        <f t="shared" si="484"/>
        <v>2. Within 10% deviation from baseline</v>
      </c>
      <c r="ACA94" s="371" t="str">
        <f t="shared" si="485"/>
        <v>2. Within 10% deviation from baseline</v>
      </c>
      <c r="ACB94" s="371" t="str">
        <f t="shared" si="486"/>
        <v xml:space="preserve">1. Better than baseline </v>
      </c>
      <c r="ACC94" s="38" t="str">
        <f t="shared" si="487"/>
        <v>2. Within 10% deviation from baseline</v>
      </c>
      <c r="ACD94" s="38" t="str">
        <f t="shared" si="488"/>
        <v xml:space="preserve">1. Better than baseline </v>
      </c>
      <c r="ACE94" s="38" t="str">
        <f t="shared" si="489"/>
        <v xml:space="preserve">1. Better than baseline </v>
      </c>
      <c r="ACF94" s="38" t="str">
        <f t="shared" si="490"/>
        <v>2. Within 10% deviation from baseline</v>
      </c>
    </row>
    <row r="95" spans="1:760" ht="29.5" thickBot="1" x14ac:dyDescent="0.4">
      <c r="A95" s="1696">
        <v>87</v>
      </c>
      <c r="B95" s="37" t="s">
        <v>19</v>
      </c>
      <c r="C95" s="37" t="s">
        <v>1254</v>
      </c>
      <c r="D95" s="37" t="s">
        <v>2307</v>
      </c>
      <c r="E95" s="37" t="s">
        <v>3992</v>
      </c>
      <c r="F95" s="37" t="s">
        <v>2928</v>
      </c>
      <c r="G95" s="37" t="s">
        <v>2929</v>
      </c>
      <c r="H95" s="29"/>
      <c r="I95" s="29"/>
      <c r="J95" s="29"/>
      <c r="K95" s="29"/>
      <c r="L95" s="29"/>
      <c r="M95" s="29"/>
      <c r="N95" s="29"/>
      <c r="O95" s="29"/>
      <c r="P95" s="29"/>
      <c r="Q95" s="29"/>
      <c r="R95" s="29"/>
      <c r="S95" s="29"/>
      <c r="T95" s="29"/>
      <c r="U95" s="29"/>
      <c r="V95" s="29"/>
      <c r="W95" s="29"/>
      <c r="X95" s="29"/>
      <c r="Y95" s="29"/>
      <c r="Z95" s="29"/>
      <c r="AA95" s="29"/>
      <c r="AB95" s="29"/>
      <c r="AC95" s="29"/>
      <c r="AD95" s="29"/>
      <c r="AE95" s="29"/>
      <c r="AF95" s="29"/>
      <c r="AG95" s="29"/>
      <c r="AH95" s="29"/>
      <c r="AI95" s="29"/>
      <c r="AJ95" s="29"/>
      <c r="AK95" s="29"/>
      <c r="AL95" s="29"/>
      <c r="AM95" s="29"/>
      <c r="AN95" s="29"/>
      <c r="AO95" s="29"/>
      <c r="AP95" s="29"/>
      <c r="AQ95" s="29"/>
      <c r="AR95" s="40"/>
      <c r="AS95" s="40"/>
      <c r="AT95" s="40"/>
      <c r="AU95" s="36"/>
      <c r="AV95" s="36"/>
      <c r="AW95" s="59"/>
      <c r="AX95" s="28"/>
      <c r="AY95" s="40"/>
      <c r="AZ95" s="1654"/>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c r="CT95" s="35"/>
      <c r="CU95" s="35"/>
      <c r="CV95" s="35"/>
      <c r="CW95" s="35"/>
      <c r="CX95" s="35"/>
      <c r="CY95" s="35"/>
      <c r="CZ95" s="35"/>
      <c r="DA95" s="35"/>
      <c r="DB95" s="35"/>
      <c r="DC95" s="35"/>
      <c r="DD95" s="35"/>
      <c r="DE95" s="35"/>
      <c r="DF95" s="35"/>
      <c r="DG95" s="35"/>
      <c r="DH95" s="35"/>
      <c r="DI95" s="35"/>
      <c r="DJ95" s="35"/>
      <c r="DK95" s="35"/>
      <c r="DL95" s="919"/>
      <c r="DM95" s="54"/>
      <c r="DN95" s="40"/>
      <c r="DO95" s="35"/>
      <c r="DP95" s="1160"/>
      <c r="DQ95" s="35"/>
      <c r="DR95" s="35"/>
      <c r="DS95" s="35"/>
      <c r="DT95" s="35"/>
      <c r="DU95" s="35"/>
      <c r="DV95" s="35"/>
      <c r="DW95" s="35"/>
      <c r="DX95" s="35"/>
      <c r="DY95" s="35"/>
      <c r="DZ95" s="35"/>
      <c r="EA95" s="35"/>
      <c r="EB95" s="35"/>
      <c r="EC95" s="35"/>
      <c r="ED95" s="35"/>
      <c r="EE95" s="35"/>
      <c r="EF95" s="35"/>
      <c r="EG95" s="35"/>
      <c r="EH95" s="35"/>
      <c r="EI95" s="35"/>
      <c r="EJ95" s="35"/>
      <c r="EK95" s="35"/>
      <c r="EL95" s="35"/>
      <c r="EM95" s="35"/>
      <c r="EN95" s="35"/>
      <c r="EO95" s="35"/>
      <c r="EP95" s="35"/>
      <c r="EQ95" s="35"/>
      <c r="ER95" s="35"/>
      <c r="ES95" s="35"/>
      <c r="ET95" s="35"/>
      <c r="EU95" s="35"/>
      <c r="EV95" s="35"/>
      <c r="EW95" s="35"/>
      <c r="EX95" s="35"/>
      <c r="EY95" s="35"/>
      <c r="EZ95" s="35"/>
      <c r="FA95" s="35"/>
      <c r="FB95" s="35"/>
      <c r="FC95" s="919"/>
      <c r="FD95" s="40"/>
      <c r="FE95" s="40"/>
      <c r="FF95" s="1160"/>
      <c r="FG95" s="35"/>
      <c r="FH95" s="35"/>
      <c r="FI95" s="35"/>
      <c r="FJ95" s="35"/>
      <c r="FK95" s="35"/>
      <c r="FL95" s="35"/>
      <c r="FM95" s="35"/>
      <c r="FN95" s="35"/>
      <c r="FO95" s="35"/>
      <c r="FP95" s="35"/>
      <c r="FQ95" s="35"/>
      <c r="FR95" s="35"/>
      <c r="FS95" s="35"/>
      <c r="FT95" s="35"/>
      <c r="FU95" s="35"/>
      <c r="FV95" s="35"/>
      <c r="FW95" s="35"/>
      <c r="FX95" s="35"/>
      <c r="FY95" s="35"/>
      <c r="FZ95" s="35"/>
      <c r="GA95" s="35"/>
      <c r="GB95" s="35"/>
      <c r="GC95" s="35"/>
      <c r="GD95" s="35"/>
      <c r="GE95" s="35"/>
      <c r="GF95" s="35"/>
      <c r="GG95" s="35"/>
      <c r="GH95" s="35"/>
      <c r="GI95" s="35"/>
      <c r="GJ95" s="35"/>
      <c r="GK95" s="35"/>
      <c r="GL95" s="35"/>
      <c r="GM95" s="35"/>
      <c r="GN95" s="35"/>
      <c r="GO95" s="35"/>
      <c r="GP95" s="35"/>
      <c r="GQ95" s="35"/>
      <c r="GR95" s="35"/>
      <c r="GS95" s="35"/>
      <c r="GT95" s="35"/>
      <c r="GU95" s="35"/>
      <c r="GV95" s="35"/>
      <c r="GW95" s="35"/>
      <c r="GX95" s="35"/>
      <c r="GY95" s="35"/>
      <c r="GZ95" s="919"/>
      <c r="HA95" s="35"/>
      <c r="HB95" s="919"/>
      <c r="HC95" s="54"/>
      <c r="HD95" s="40"/>
      <c r="HE95" s="35"/>
      <c r="HF95" s="40"/>
      <c r="HG95" s="35"/>
      <c r="HH95" s="40"/>
      <c r="HI95" s="40"/>
      <c r="HJ95" s="40"/>
      <c r="HK95" s="1160"/>
      <c r="HS95" s="35"/>
      <c r="HT95" s="35"/>
      <c r="HU95" s="35"/>
      <c r="HV95" s="35"/>
      <c r="HW95" s="35"/>
      <c r="HX95" s="35"/>
      <c r="HY95" s="35"/>
      <c r="HZ95" s="35"/>
      <c r="IA95" s="35"/>
      <c r="IB95" s="35"/>
      <c r="IC95" s="35"/>
      <c r="ID95" s="35"/>
      <c r="IE95" s="35"/>
      <c r="IF95" s="35"/>
      <c r="IG95" s="35"/>
      <c r="IH95" s="35"/>
      <c r="II95" s="35"/>
      <c r="IJ95" s="35"/>
      <c r="IK95" s="35"/>
      <c r="IL95" s="35"/>
      <c r="IM95" s="35"/>
      <c r="IN95" s="35"/>
      <c r="IO95" s="35"/>
      <c r="IP95" s="35"/>
      <c r="IQ95" s="35"/>
      <c r="IR95" s="35"/>
      <c r="IS95" s="35"/>
      <c r="IT95" s="35"/>
      <c r="IU95" s="35"/>
      <c r="IV95" s="35"/>
      <c r="IW95" s="35"/>
      <c r="IX95" s="35"/>
      <c r="IY95" s="35"/>
      <c r="IZ95" s="35"/>
      <c r="JA95" s="35"/>
      <c r="JB95" s="35"/>
      <c r="JC95" s="35"/>
      <c r="JD95" s="35"/>
      <c r="JE95" s="35"/>
      <c r="JF95" s="35"/>
      <c r="JG95" s="35"/>
      <c r="JH95" s="35"/>
      <c r="JI95" s="54"/>
      <c r="JJ95" s="919"/>
      <c r="JK95" s="40"/>
      <c r="JL95" s="40"/>
      <c r="JM95" s="40"/>
      <c r="JN95" s="40"/>
      <c r="JO95" s="40"/>
      <c r="JP95" s="40"/>
      <c r="JQ95" s="40"/>
      <c r="JR95" s="40"/>
      <c r="JS95" s="37"/>
      <c r="JT95" s="40"/>
      <c r="JU95" s="40"/>
      <c r="JV95" s="37"/>
      <c r="JW95" s="36"/>
      <c r="JX95" s="40"/>
      <c r="JY95" s="37"/>
      <c r="JZ95" s="40"/>
      <c r="KA95" s="40"/>
      <c r="KB95" s="37"/>
      <c r="KC95" s="40"/>
      <c r="KD95" s="40"/>
      <c r="KE95" s="37"/>
      <c r="KF95" s="37"/>
      <c r="KG95" s="37"/>
      <c r="KH95" s="37"/>
      <c r="KI95" s="1049"/>
      <c r="KJ95" s="37"/>
      <c r="KK95" s="37"/>
      <c r="KL95" s="37"/>
      <c r="KM95" s="1160"/>
      <c r="KN95" s="35"/>
      <c r="KO95" s="35"/>
      <c r="KP95" s="35"/>
      <c r="KQ95" s="35"/>
      <c r="KR95" s="35"/>
      <c r="KS95" s="35"/>
      <c r="KT95" s="35"/>
      <c r="KU95" s="35"/>
      <c r="KV95" s="35"/>
      <c r="KW95" s="35"/>
      <c r="KX95" s="35"/>
      <c r="KY95" s="35"/>
      <c r="KZ95" s="35"/>
      <c r="LA95" s="35"/>
      <c r="LB95" s="35"/>
      <c r="LC95" s="35"/>
      <c r="LD95" s="35"/>
      <c r="LE95" s="35"/>
      <c r="LF95" s="35"/>
      <c r="LG95" s="35"/>
      <c r="LH95" s="35"/>
      <c r="LI95" s="35"/>
      <c r="LJ95" s="35"/>
      <c r="LK95" s="35"/>
      <c r="LL95" s="35"/>
      <c r="LM95" s="35"/>
      <c r="LN95" s="35"/>
      <c r="LO95" s="35"/>
      <c r="LP95" s="35"/>
      <c r="LQ95" s="35"/>
      <c r="LR95" s="35"/>
      <c r="LS95" s="35"/>
      <c r="LT95" s="35"/>
      <c r="LU95" s="35"/>
      <c r="LV95" s="35"/>
      <c r="LW95" s="35"/>
      <c r="LX95" s="35"/>
      <c r="LY95" s="35"/>
      <c r="LZ95" s="35"/>
      <c r="MA95" s="35"/>
      <c r="MB95" s="35"/>
      <c r="MC95" s="54"/>
      <c r="MD95" s="919"/>
      <c r="ME95" s="919"/>
      <c r="MF95" s="40"/>
      <c r="MG95" s="40"/>
      <c r="MH95" s="35"/>
      <c r="MI95" s="40"/>
      <c r="MJ95" s="40"/>
      <c r="MK95" s="69"/>
      <c r="ML95" s="69"/>
      <c r="MM95" s="40"/>
      <c r="MN95" s="37"/>
      <c r="MO95" s="69"/>
      <c r="MP95" s="69"/>
      <c r="MQ95" s="37"/>
      <c r="MR95" s="69"/>
      <c r="MS95" s="69"/>
      <c r="MT95" s="37"/>
      <c r="MU95" s="69"/>
      <c r="MV95" s="69"/>
      <c r="MW95" s="37"/>
      <c r="MX95" s="69"/>
      <c r="MY95" s="40"/>
      <c r="MZ95" s="37"/>
      <c r="NA95" s="37"/>
      <c r="NB95" s="37"/>
      <c r="NC95" s="37"/>
      <c r="ND95" s="37"/>
      <c r="NE95" s="37"/>
      <c r="NF95" s="37"/>
      <c r="NG95" s="37"/>
      <c r="NH95" s="1160"/>
      <c r="NI95" s="35"/>
      <c r="NJ95" s="35"/>
      <c r="NK95" s="35"/>
      <c r="NL95" s="35"/>
      <c r="NM95" s="35"/>
      <c r="NN95" s="35"/>
      <c r="NO95" s="35"/>
      <c r="NP95" s="35"/>
      <c r="NQ95" s="35"/>
      <c r="NR95" s="35"/>
      <c r="NS95" s="35"/>
      <c r="NT95" s="35"/>
      <c r="NU95" s="35"/>
      <c r="NV95" s="35"/>
      <c r="NW95" s="35"/>
      <c r="NX95" s="35"/>
      <c r="NY95" s="35"/>
      <c r="NZ95" s="35"/>
      <c r="OA95" s="35"/>
      <c r="OB95" s="35"/>
      <c r="OC95" s="35"/>
      <c r="OD95" s="35"/>
      <c r="OE95" s="35"/>
      <c r="OF95" s="35"/>
      <c r="OG95" s="35"/>
      <c r="OH95" s="35"/>
      <c r="OI95" s="35"/>
      <c r="OJ95" s="35"/>
      <c r="OK95" s="35"/>
      <c r="OL95" s="35"/>
      <c r="OM95" s="35"/>
      <c r="ON95" s="35"/>
      <c r="OO95" s="35"/>
      <c r="OP95" s="35"/>
      <c r="OQ95" s="35"/>
      <c r="OR95" s="35"/>
      <c r="OS95" s="35"/>
      <c r="OT95" s="35"/>
      <c r="OU95" s="35"/>
      <c r="OV95" s="35"/>
      <c r="OW95" s="35"/>
      <c r="OX95" s="35"/>
      <c r="OY95" s="54"/>
      <c r="OZ95" s="35"/>
      <c r="PA95" s="40"/>
      <c r="PB95" s="35"/>
      <c r="PC95" s="40"/>
      <c r="PD95" s="40"/>
      <c r="PE95" s="40"/>
      <c r="PF95" s="40"/>
      <c r="PG95" s="40"/>
      <c r="PH95" s="37"/>
      <c r="PI95" s="40"/>
      <c r="PJ95" s="40"/>
      <c r="PK95" s="37"/>
      <c r="PL95" s="40"/>
      <c r="PM95" s="40"/>
      <c r="PN95" s="37"/>
      <c r="PO95" s="40"/>
      <c r="PP95" s="40"/>
      <c r="PQ95" s="40"/>
      <c r="PR95" s="40"/>
      <c r="PS95" s="40"/>
      <c r="PT95" s="37"/>
      <c r="PU95" s="37"/>
      <c r="PV95" s="37"/>
      <c r="PW95" s="37"/>
      <c r="PX95" s="37"/>
      <c r="PY95" s="37"/>
      <c r="PZ95" s="37"/>
      <c r="QA95" s="37"/>
      <c r="QB95" s="37"/>
      <c r="QC95" s="37"/>
      <c r="QD95" s="37"/>
      <c r="QE95" s="37"/>
      <c r="QF95" s="37"/>
      <c r="QG95" s="37"/>
      <c r="QH95" s="37"/>
      <c r="QI95" s="37"/>
      <c r="QJ95" s="37"/>
      <c r="QK95" s="1160"/>
      <c r="QL95" s="35"/>
      <c r="QM95" s="35"/>
      <c r="QN95" s="35"/>
      <c r="QO95" s="35"/>
      <c r="QP95" s="35"/>
      <c r="QQ95" s="35"/>
      <c r="QR95" s="35"/>
      <c r="QS95" s="35"/>
      <c r="QT95" s="35"/>
      <c r="QU95" s="35"/>
      <c r="QV95" s="35"/>
      <c r="QW95" s="35"/>
      <c r="QX95" s="35"/>
      <c r="QY95" s="35"/>
      <c r="QZ95" s="35"/>
      <c r="RA95" s="40"/>
      <c r="RB95" s="40"/>
      <c r="RC95" s="40"/>
      <c r="RD95" s="40"/>
      <c r="RE95" s="40"/>
      <c r="RF95" s="40"/>
      <c r="RG95" s="40"/>
      <c r="RH95" s="37"/>
      <c r="RI95" s="40"/>
      <c r="RJ95" s="40"/>
      <c r="RK95" s="37"/>
      <c r="RL95" s="40"/>
      <c r="RM95" s="40"/>
      <c r="RN95" s="37"/>
      <c r="RO95" s="40"/>
      <c r="RP95" s="37"/>
      <c r="RQ95" s="37"/>
      <c r="RR95" s="37"/>
      <c r="RS95" s="37"/>
      <c r="RT95" s="37"/>
      <c r="RU95" s="37"/>
      <c r="RV95" s="37"/>
      <c r="RW95" s="37"/>
      <c r="RX95" s="37"/>
      <c r="RY95" s="37"/>
      <c r="RZ95" s="37"/>
      <c r="SA95" s="37"/>
      <c r="SB95" s="37"/>
      <c r="SC95" s="37"/>
      <c r="SD95" s="37"/>
      <c r="SE95" s="37"/>
      <c r="SF95" s="37"/>
      <c r="SG95" s="37"/>
      <c r="SH95" s="37"/>
      <c r="SI95" s="37"/>
      <c r="SJ95" s="37"/>
      <c r="SK95" s="37"/>
      <c r="SL95" s="37"/>
      <c r="SM95" s="37" t="s">
        <v>1502</v>
      </c>
      <c r="SN95" s="1049"/>
      <c r="SO95" s="37" t="s">
        <v>1502</v>
      </c>
      <c r="SP95" s="37" t="s">
        <v>1502</v>
      </c>
      <c r="SQ95" s="1049" t="s">
        <v>1502</v>
      </c>
      <c r="SR95" s="1160"/>
      <c r="SS95" s="59"/>
      <c r="ST95" s="29"/>
      <c r="SU95" s="52"/>
      <c r="SV95" s="58"/>
      <c r="SW95" s="59"/>
      <c r="SX95" s="36"/>
      <c r="SY95" s="59"/>
      <c r="SZ95" s="36"/>
      <c r="TA95" s="36"/>
      <c r="TB95" s="36"/>
      <c r="TC95" s="36"/>
      <c r="TD95" s="36"/>
      <c r="TE95" s="37"/>
      <c r="TF95" s="36"/>
      <c r="TG95" s="36"/>
      <c r="TH95" s="37"/>
      <c r="TI95" s="36"/>
      <c r="TJ95" s="36"/>
      <c r="TK95" s="37"/>
      <c r="TL95" s="36"/>
      <c r="TM95" s="36"/>
      <c r="TN95" s="37"/>
      <c r="TO95" s="36"/>
      <c r="TP95" s="36"/>
      <c r="TQ95" s="37"/>
      <c r="TR95" s="36"/>
      <c r="TS95" s="37"/>
      <c r="TT95" s="37"/>
      <c r="TU95" s="37"/>
      <c r="TV95" s="37"/>
      <c r="TW95" s="37"/>
      <c r="TX95" s="37"/>
      <c r="TY95" s="37"/>
      <c r="TZ95" s="37"/>
      <c r="UA95" s="37"/>
      <c r="UB95" s="37"/>
      <c r="UC95" s="37"/>
      <c r="UD95" s="37"/>
      <c r="UE95" s="37"/>
      <c r="UF95" s="37"/>
      <c r="UG95" s="37"/>
      <c r="UH95" s="37"/>
      <c r="UI95" s="37"/>
      <c r="UJ95" s="37"/>
      <c r="UK95" s="37" t="s">
        <v>1502</v>
      </c>
      <c r="UL95" s="1507" t="s">
        <v>1502</v>
      </c>
      <c r="UM95" s="1507" t="s">
        <v>1502</v>
      </c>
      <c r="UN95" s="1507" t="s">
        <v>1502</v>
      </c>
      <c r="UO95" s="1160"/>
      <c r="UP95" s="54"/>
      <c r="UQ95" s="54"/>
      <c r="UR95" s="54"/>
      <c r="US95" s="54"/>
      <c r="UT95" s="54"/>
      <c r="UU95" s="54"/>
      <c r="UV95" s="54"/>
      <c r="UW95" s="54"/>
      <c r="UX95" s="54"/>
      <c r="UY95" s="54"/>
      <c r="UZ95" s="54"/>
      <c r="VA95" s="54"/>
      <c r="VB95" s="54"/>
      <c r="VC95" s="54"/>
      <c r="VD95" s="40"/>
      <c r="VE95" s="919"/>
      <c r="VF95" s="54"/>
      <c r="VG95" s="69"/>
      <c r="VH95" s="40"/>
      <c r="VI95" s="40"/>
      <c r="VJ95" s="40"/>
      <c r="VK95" s="54"/>
      <c r="VL95" s="54"/>
      <c r="VM95" s="54"/>
      <c r="VN95" s="54"/>
      <c r="VO95" s="1049"/>
      <c r="VP95" s="54"/>
      <c r="VQ95" s="54"/>
      <c r="VR95" s="54"/>
      <c r="VS95" s="54"/>
      <c r="VT95" s="1049"/>
      <c r="VU95" s="1049"/>
      <c r="VV95" s="54"/>
      <c r="VW95" s="1049"/>
      <c r="VX95" s="1049"/>
      <c r="VY95" s="1049"/>
      <c r="VZ95" s="1049"/>
      <c r="WA95" s="1049"/>
      <c r="WB95" s="1049"/>
      <c r="WC95" s="1049"/>
      <c r="WD95" s="1049"/>
      <c r="WE95" s="1049"/>
      <c r="WF95" s="1049"/>
      <c r="WG95" s="1049"/>
      <c r="WH95" s="1049"/>
      <c r="WI95" s="1049"/>
      <c r="WJ95" s="1049"/>
      <c r="WK95" s="1049"/>
      <c r="WL95" s="1049"/>
      <c r="WM95" s="1049"/>
      <c r="WN95" s="1049"/>
      <c r="WO95" s="1049"/>
      <c r="WP95" s="1049"/>
      <c r="WQ95" s="1049"/>
      <c r="WR95" s="1049"/>
      <c r="WS95" s="1049"/>
      <c r="WT95" s="1049"/>
      <c r="WU95" s="1049"/>
      <c r="WV95" s="1049"/>
      <c r="WW95" s="1049"/>
      <c r="WX95" s="1049"/>
      <c r="WY95" s="1049"/>
      <c r="WZ95" s="1049"/>
      <c r="XA95" s="1049"/>
      <c r="XB95" s="37"/>
      <c r="XC95" s="1049"/>
      <c r="XD95" s="37"/>
      <c r="XE95" s="1049"/>
      <c r="XF95" s="1049"/>
      <c r="XG95" s="1049">
        <v>7.41</v>
      </c>
      <c r="XH95" s="1049"/>
      <c r="XI95" s="1049"/>
      <c r="XJ95" s="1049"/>
      <c r="XK95" s="1049">
        <v>7.52</v>
      </c>
      <c r="XL95" s="1049">
        <f t="shared" si="439"/>
        <v>7.41</v>
      </c>
      <c r="XM95" s="1049"/>
      <c r="XN95" s="1049" t="s">
        <v>1159</v>
      </c>
      <c r="XO95" s="966">
        <f t="shared" si="440"/>
        <v>-1</v>
      </c>
      <c r="XP95" s="966"/>
      <c r="XQ95" s="966"/>
      <c r="XR95" s="1049"/>
      <c r="XS95" s="1049"/>
      <c r="XT95" s="1049"/>
      <c r="XU95" s="1049"/>
      <c r="XV95" s="1310"/>
      <c r="XW95" s="37"/>
      <c r="XX95" s="1049"/>
      <c r="XY95" s="37"/>
      <c r="XZ95" s="37"/>
      <c r="YA95" s="1049"/>
      <c r="YB95" s="37"/>
      <c r="YC95" s="1049"/>
      <c r="YD95" s="37"/>
      <c r="YE95" s="1049"/>
      <c r="YF95" s="37"/>
      <c r="YG95" s="1049"/>
      <c r="YH95" s="37"/>
      <c r="YI95" s="1049"/>
      <c r="YJ95" s="1049" t="s">
        <v>1502</v>
      </c>
      <c r="YK95" s="1049"/>
      <c r="YL95" s="1049" t="s">
        <v>1502</v>
      </c>
      <c r="YM95" s="1049" t="s">
        <v>1502</v>
      </c>
      <c r="YN95" s="1049" t="s">
        <v>1502</v>
      </c>
      <c r="YO95" s="1652"/>
      <c r="YP95" s="1310"/>
      <c r="YQ95" s="1310"/>
      <c r="YR95" s="1310"/>
      <c r="YS95" s="1310"/>
      <c r="YT95" s="37"/>
      <c r="YU95" s="37"/>
      <c r="YV95" s="1049"/>
      <c r="YW95" s="37"/>
      <c r="YX95" s="1049"/>
      <c r="YY95" s="37"/>
      <c r="YZ95" s="1049"/>
      <c r="ZA95" s="37"/>
      <c r="ZB95" s="1049"/>
      <c r="ZC95" s="37"/>
      <c r="ZD95" s="1049"/>
      <c r="ZE95" s="1049" t="s">
        <v>1502</v>
      </c>
      <c r="ZF95" s="1049"/>
      <c r="ZG95" s="1049" t="s">
        <v>1502</v>
      </c>
      <c r="ZH95" s="1049" t="s">
        <v>1502</v>
      </c>
      <c r="ZI95" s="1049"/>
      <c r="ZJ95" s="1160"/>
      <c r="ZK95" s="52"/>
      <c r="ZL95" s="52"/>
      <c r="ZM95" s="52"/>
      <c r="ZN95" s="54"/>
      <c r="ZO95" s="54"/>
      <c r="ZP95" s="54"/>
      <c r="ZQ95" s="54"/>
      <c r="ZR95" s="54"/>
      <c r="ZS95" s="54"/>
      <c r="ZT95" s="54"/>
      <c r="ZU95" s="54"/>
      <c r="ZV95" s="54"/>
      <c r="ZW95" s="54"/>
      <c r="ZX95" s="52"/>
      <c r="ZY95" s="1049"/>
      <c r="ZZ95" s="37"/>
      <c r="AAA95" s="52"/>
      <c r="AAB95" s="52">
        <v>7.78</v>
      </c>
      <c r="AAC95" s="52">
        <v>8.11</v>
      </c>
      <c r="AAD95" s="52">
        <f t="shared" si="498"/>
        <v>7.78</v>
      </c>
      <c r="AAE95" s="52" t="s">
        <v>1159</v>
      </c>
      <c r="AAF95" s="1160"/>
      <c r="AAG95" s="52"/>
      <c r="AAH95" s="52"/>
      <c r="AAI95" s="52"/>
      <c r="AAJ95" s="52"/>
      <c r="AAK95" s="54"/>
      <c r="AAL95" s="1050"/>
      <c r="AAM95" s="1050"/>
      <c r="AAN95" s="1050"/>
      <c r="AAO95" s="1050"/>
      <c r="AAP95" s="1050"/>
      <c r="AAQ95" s="1050"/>
      <c r="AAR95" s="1050"/>
      <c r="AAS95" s="1050"/>
      <c r="AAT95" s="1050"/>
      <c r="AAU95" s="46"/>
      <c r="AAV95" s="54"/>
      <c r="AAW95" s="54" t="s">
        <v>1502</v>
      </c>
      <c r="AAX95" s="1507" t="s">
        <v>1502</v>
      </c>
      <c r="AAY95" s="1507" t="s">
        <v>1502</v>
      </c>
      <c r="AAZ95" s="1507" t="s">
        <v>1502</v>
      </c>
      <c r="ABA95" s="46"/>
      <c r="ABB95" s="1652"/>
      <c r="ABC95" s="37" t="s">
        <v>1159</v>
      </c>
      <c r="ABD95" s="37" t="str">
        <f t="shared" si="470"/>
        <v>Blocked</v>
      </c>
      <c r="ABE95" s="37" t="s">
        <v>1159</v>
      </c>
      <c r="ABF95" s="1652"/>
      <c r="ABG95" s="37" t="s">
        <v>1159</v>
      </c>
      <c r="ABH95" s="37" t="str">
        <f t="shared" si="472"/>
        <v>Blocked</v>
      </c>
      <c r="ABI95" s="37" t="s">
        <v>1159</v>
      </c>
      <c r="ABJ95" s="1652"/>
      <c r="ABK95" s="1523" t="s">
        <v>1159</v>
      </c>
      <c r="ABL95" s="1049" t="str">
        <f t="shared" si="474"/>
        <v>Blocked</v>
      </c>
      <c r="ABM95" s="37" t="s">
        <v>1159</v>
      </c>
      <c r="ABN95" s="1652"/>
      <c r="ABO95" s="621"/>
      <c r="ABP95" s="37"/>
      <c r="ABQ95" s="40"/>
      <c r="ABR95" s="36"/>
      <c r="ABS95" s="36"/>
      <c r="ABT95" s="36"/>
      <c r="ABU95" s="36"/>
      <c r="ABV95" s="40"/>
      <c r="ABW95" s="40"/>
      <c r="ABX95" s="40"/>
      <c r="ABY95" s="40"/>
      <c r="ABZ95" s="40"/>
      <c r="ACA95" s="40"/>
      <c r="ACB95" s="40"/>
      <c r="ACC95" s="37"/>
      <c r="ACD95" s="37"/>
      <c r="ACE95" s="37"/>
      <c r="ACF95" s="37"/>
    </row>
    <row r="96" spans="1:760" ht="44" thickBot="1" x14ac:dyDescent="0.4">
      <c r="A96" s="1694">
        <v>88</v>
      </c>
      <c r="B96" s="38" t="s">
        <v>19</v>
      </c>
      <c r="C96" s="38" t="s">
        <v>1254</v>
      </c>
      <c r="D96" s="38" t="s">
        <v>2307</v>
      </c>
      <c r="E96" s="38" t="s">
        <v>3992</v>
      </c>
      <c r="F96" s="38" t="s">
        <v>2928</v>
      </c>
      <c r="G96" s="38" t="s">
        <v>2931</v>
      </c>
      <c r="H96" s="29"/>
      <c r="I96" s="29"/>
      <c r="J96" s="29"/>
      <c r="K96" s="29"/>
      <c r="L96" s="29"/>
      <c r="M96" s="29"/>
      <c r="N96" s="29"/>
      <c r="O96" s="29"/>
      <c r="P96" s="29"/>
      <c r="Q96" s="29"/>
      <c r="R96" s="29"/>
      <c r="S96" s="29"/>
      <c r="T96" s="29"/>
      <c r="U96" s="29"/>
      <c r="V96" s="29"/>
      <c r="W96" s="29"/>
      <c r="X96" s="29"/>
      <c r="Y96" s="29"/>
      <c r="Z96" s="29"/>
      <c r="AA96" s="29"/>
      <c r="AB96" s="29"/>
      <c r="AC96" s="29"/>
      <c r="AD96" s="29"/>
      <c r="AE96" s="29"/>
      <c r="AF96" s="29"/>
      <c r="AG96" s="29"/>
      <c r="AH96" s="29"/>
      <c r="AI96" s="29"/>
      <c r="AJ96" s="29"/>
      <c r="AK96" s="29"/>
      <c r="AL96" s="29"/>
      <c r="AM96" s="29"/>
      <c r="AN96" s="29"/>
      <c r="AO96" s="29"/>
      <c r="AP96" s="29"/>
      <c r="AQ96" s="29"/>
      <c r="AR96" s="55"/>
      <c r="AS96" s="55"/>
      <c r="AT96" s="55"/>
      <c r="AU96" s="36"/>
      <c r="AV96" s="36"/>
      <c r="AW96" s="59"/>
      <c r="AX96" s="27"/>
      <c r="AY96" s="55"/>
      <c r="AZ96" s="1592"/>
      <c r="BA96" s="64"/>
      <c r="BB96" s="64"/>
      <c r="BC96" s="64"/>
      <c r="BD96" s="64"/>
      <c r="BE96" s="64"/>
      <c r="BF96" s="64"/>
      <c r="BG96" s="64"/>
      <c r="BH96" s="64"/>
      <c r="BI96" s="64"/>
      <c r="BJ96" s="64"/>
      <c r="BK96" s="64"/>
      <c r="BL96" s="64"/>
      <c r="BM96" s="64"/>
      <c r="BN96" s="64"/>
      <c r="BO96" s="64"/>
      <c r="BP96" s="64"/>
      <c r="BQ96" s="64"/>
      <c r="BR96" s="64"/>
      <c r="BS96" s="64"/>
      <c r="BT96" s="64"/>
      <c r="BU96" s="64"/>
      <c r="BV96" s="64"/>
      <c r="BW96" s="64"/>
      <c r="BX96" s="64"/>
      <c r="BY96" s="64"/>
      <c r="BZ96" s="64"/>
      <c r="CA96" s="64"/>
      <c r="CB96" s="64"/>
      <c r="CC96" s="64"/>
      <c r="CD96" s="64"/>
      <c r="CE96" s="64"/>
      <c r="CF96" s="64"/>
      <c r="CG96" s="64"/>
      <c r="CH96" s="64"/>
      <c r="CI96" s="64"/>
      <c r="CJ96" s="64"/>
      <c r="CK96" s="64"/>
      <c r="CL96" s="64"/>
      <c r="CM96" s="64"/>
      <c r="CN96" s="64"/>
      <c r="CO96" s="64"/>
      <c r="CP96" s="64"/>
      <c r="CQ96" s="64"/>
      <c r="CR96" s="64"/>
      <c r="CS96" s="64"/>
      <c r="CT96" s="64"/>
      <c r="CU96" s="64"/>
      <c r="CV96" s="64"/>
      <c r="CW96" s="64"/>
      <c r="CX96" s="64"/>
      <c r="CY96" s="64"/>
      <c r="CZ96" s="64"/>
      <c r="DA96" s="64"/>
      <c r="DB96" s="64"/>
      <c r="DC96" s="64"/>
      <c r="DD96" s="64"/>
      <c r="DE96" s="64"/>
      <c r="DF96" s="64"/>
      <c r="DG96" s="64"/>
      <c r="DH96" s="64"/>
      <c r="DI96" s="64"/>
      <c r="DJ96" s="64"/>
      <c r="DK96" s="64"/>
      <c r="DL96" s="913"/>
      <c r="DM96" s="53"/>
      <c r="DN96" s="55"/>
      <c r="DO96" s="64"/>
      <c r="DP96" s="380"/>
      <c r="DQ96" s="64"/>
      <c r="DR96" s="64"/>
      <c r="DS96" s="64"/>
      <c r="DT96" s="64"/>
      <c r="DU96" s="64"/>
      <c r="DV96" s="64"/>
      <c r="DW96" s="64"/>
      <c r="DX96" s="64"/>
      <c r="DY96" s="64"/>
      <c r="DZ96" s="64"/>
      <c r="EA96" s="64"/>
      <c r="EB96" s="64"/>
      <c r="EC96" s="64"/>
      <c r="ED96" s="64"/>
      <c r="EE96" s="64"/>
      <c r="EF96" s="64"/>
      <c r="EG96" s="64"/>
      <c r="EH96" s="64"/>
      <c r="EI96" s="64"/>
      <c r="EJ96" s="64"/>
      <c r="EK96" s="64"/>
      <c r="EL96" s="64"/>
      <c r="EM96" s="64"/>
      <c r="EN96" s="64"/>
      <c r="EO96" s="64"/>
      <c r="EP96" s="64"/>
      <c r="EQ96" s="64"/>
      <c r="ER96" s="64"/>
      <c r="ES96" s="64"/>
      <c r="ET96" s="64"/>
      <c r="EU96" s="64"/>
      <c r="EV96" s="64"/>
      <c r="EW96" s="64"/>
      <c r="EX96" s="64"/>
      <c r="EY96" s="64"/>
      <c r="EZ96" s="64"/>
      <c r="FA96" s="64"/>
      <c r="FB96" s="64"/>
      <c r="FC96" s="913"/>
      <c r="FD96" s="55"/>
      <c r="FE96" s="55"/>
      <c r="FF96" s="380"/>
      <c r="FG96" s="64"/>
      <c r="FH96" s="64"/>
      <c r="FI96" s="64"/>
      <c r="FJ96" s="64"/>
      <c r="FK96" s="64"/>
      <c r="FL96" s="64"/>
      <c r="FM96" s="64"/>
      <c r="FN96" s="64"/>
      <c r="FO96" s="64"/>
      <c r="FP96" s="64"/>
      <c r="FQ96" s="64"/>
      <c r="FR96" s="64"/>
      <c r="FS96" s="64"/>
      <c r="FT96" s="64"/>
      <c r="FU96" s="64"/>
      <c r="FV96" s="64"/>
      <c r="FW96" s="64"/>
      <c r="FX96" s="64"/>
      <c r="FY96" s="64"/>
      <c r="FZ96" s="64"/>
      <c r="GA96" s="64"/>
      <c r="GB96" s="64"/>
      <c r="GC96" s="64"/>
      <c r="GD96" s="64"/>
      <c r="GE96" s="64"/>
      <c r="GF96" s="64"/>
      <c r="GG96" s="64"/>
      <c r="GH96" s="64"/>
      <c r="GI96" s="64"/>
      <c r="GJ96" s="64"/>
      <c r="GK96" s="64"/>
      <c r="GL96" s="64"/>
      <c r="GM96" s="64"/>
      <c r="GN96" s="64"/>
      <c r="GO96" s="64"/>
      <c r="GP96" s="64"/>
      <c r="GQ96" s="64"/>
      <c r="GR96" s="64"/>
      <c r="GS96" s="64"/>
      <c r="GT96" s="64"/>
      <c r="GU96" s="64"/>
      <c r="GV96" s="64"/>
      <c r="GW96" s="64"/>
      <c r="GX96" s="64"/>
      <c r="GY96" s="64"/>
      <c r="GZ96" s="913"/>
      <c r="HA96" s="64"/>
      <c r="HB96" s="913"/>
      <c r="HC96" s="53"/>
      <c r="HD96" s="55"/>
      <c r="HE96" s="64"/>
      <c r="HF96" s="55"/>
      <c r="HG96" s="64"/>
      <c r="HH96" s="55"/>
      <c r="HI96" s="55"/>
      <c r="HJ96" s="55"/>
      <c r="HK96" s="380"/>
      <c r="HS96" s="64"/>
      <c r="HT96" s="64"/>
      <c r="HU96" s="64"/>
      <c r="HV96" s="64"/>
      <c r="HW96" s="64"/>
      <c r="HX96" s="64"/>
      <c r="HY96" s="64"/>
      <c r="HZ96" s="64"/>
      <c r="IA96" s="64"/>
      <c r="IB96" s="64"/>
      <c r="IC96" s="64"/>
      <c r="ID96" s="64"/>
      <c r="IE96" s="64"/>
      <c r="IF96" s="64"/>
      <c r="IG96" s="64"/>
      <c r="IH96" s="64"/>
      <c r="II96" s="64"/>
      <c r="IJ96" s="64"/>
      <c r="IK96" s="64"/>
      <c r="IL96" s="64"/>
      <c r="IM96" s="64"/>
      <c r="IN96" s="64"/>
      <c r="IO96" s="64"/>
      <c r="IP96" s="64"/>
      <c r="IQ96" s="64"/>
      <c r="IR96" s="64"/>
      <c r="IS96" s="64"/>
      <c r="IT96" s="64"/>
      <c r="IU96" s="64"/>
      <c r="IV96" s="64"/>
      <c r="IW96" s="64"/>
      <c r="IX96" s="64"/>
      <c r="IY96" s="64"/>
      <c r="IZ96" s="64"/>
      <c r="JA96" s="64"/>
      <c r="JB96" s="64"/>
      <c r="JC96" s="64"/>
      <c r="JD96" s="64"/>
      <c r="JE96" s="64"/>
      <c r="JF96" s="64"/>
      <c r="JG96" s="64"/>
      <c r="JH96" s="64"/>
      <c r="JI96" s="53"/>
      <c r="JJ96" s="913"/>
      <c r="JK96" s="55"/>
      <c r="JL96" s="55"/>
      <c r="JM96" s="55"/>
      <c r="JN96" s="55"/>
      <c r="JO96" s="55"/>
      <c r="JP96" s="55"/>
      <c r="JQ96" s="55"/>
      <c r="JR96" s="55"/>
      <c r="JS96" s="38"/>
      <c r="JT96" s="55"/>
      <c r="JU96" s="55"/>
      <c r="JV96" s="38"/>
      <c r="JW96" s="55"/>
      <c r="JX96" s="55"/>
      <c r="JY96" s="38"/>
      <c r="JZ96" s="55"/>
      <c r="KA96" s="55"/>
      <c r="KB96" s="38"/>
      <c r="KC96" s="55"/>
      <c r="KD96" s="55"/>
      <c r="KE96" s="38"/>
      <c r="KF96" s="38"/>
      <c r="KG96" s="38"/>
      <c r="KH96" s="38"/>
      <c r="KI96" s="38"/>
      <c r="KJ96" s="38"/>
      <c r="KK96" s="38"/>
      <c r="KL96" s="38"/>
      <c r="KM96" s="380"/>
      <c r="KN96" s="64"/>
      <c r="KO96" s="64"/>
      <c r="KP96" s="64"/>
      <c r="KQ96" s="64"/>
      <c r="KR96" s="64"/>
      <c r="KS96" s="64"/>
      <c r="KT96" s="64"/>
      <c r="KU96" s="64"/>
      <c r="KV96" s="64"/>
      <c r="KW96" s="64"/>
      <c r="KX96" s="64"/>
      <c r="KY96" s="64"/>
      <c r="KZ96" s="64"/>
      <c r="LA96" s="64"/>
      <c r="LB96" s="64"/>
      <c r="LC96" s="64"/>
      <c r="LD96" s="64"/>
      <c r="LE96" s="64"/>
      <c r="LF96" s="64"/>
      <c r="LG96" s="64"/>
      <c r="LH96" s="64"/>
      <c r="LI96" s="64"/>
      <c r="LJ96" s="64"/>
      <c r="LK96" s="64"/>
      <c r="LL96" s="64"/>
      <c r="LM96" s="64"/>
      <c r="LN96" s="64"/>
      <c r="LO96" s="64"/>
      <c r="LP96" s="64"/>
      <c r="LQ96" s="64"/>
      <c r="LR96" s="64"/>
      <c r="LS96" s="64"/>
      <c r="LT96" s="64"/>
      <c r="LU96" s="64"/>
      <c r="LV96" s="64"/>
      <c r="LW96" s="64"/>
      <c r="LX96" s="64"/>
      <c r="LY96" s="64"/>
      <c r="LZ96" s="64"/>
      <c r="MA96" s="64"/>
      <c r="MB96" s="64"/>
      <c r="MC96" s="53"/>
      <c r="MD96" s="913"/>
      <c r="ME96" s="913"/>
      <c r="MF96" s="55"/>
      <c r="MG96" s="55"/>
      <c r="MH96" s="64"/>
      <c r="MI96" s="55"/>
      <c r="MJ96" s="55"/>
      <c r="MK96" s="55"/>
      <c r="ML96" s="55"/>
      <c r="MM96" s="55"/>
      <c r="MN96" s="38"/>
      <c r="MO96" s="55"/>
      <c r="MP96" s="55"/>
      <c r="MQ96" s="38"/>
      <c r="MR96" s="55"/>
      <c r="MS96" s="55"/>
      <c r="MT96" s="38"/>
      <c r="MU96" s="55"/>
      <c r="MV96" s="55"/>
      <c r="MW96" s="38"/>
      <c r="MX96" s="55"/>
      <c r="MY96" s="55"/>
      <c r="MZ96" s="38"/>
      <c r="NA96" s="38"/>
      <c r="NB96" s="38"/>
      <c r="NC96" s="38"/>
      <c r="ND96" s="38"/>
      <c r="NE96" s="38"/>
      <c r="NF96" s="38"/>
      <c r="NG96" s="38"/>
      <c r="NH96" s="380"/>
      <c r="NI96" s="64"/>
      <c r="NJ96" s="64"/>
      <c r="NK96" s="64"/>
      <c r="NL96" s="64"/>
      <c r="NM96" s="64"/>
      <c r="NN96" s="64"/>
      <c r="NO96" s="64"/>
      <c r="NP96" s="64"/>
      <c r="NQ96" s="64"/>
      <c r="NR96" s="64"/>
      <c r="NS96" s="64"/>
      <c r="NT96" s="64"/>
      <c r="NU96" s="64"/>
      <c r="NV96" s="64"/>
      <c r="NW96" s="64"/>
      <c r="NX96" s="64"/>
      <c r="NY96" s="64"/>
      <c r="NZ96" s="64"/>
      <c r="OA96" s="64"/>
      <c r="OB96" s="64"/>
      <c r="OC96" s="64"/>
      <c r="OD96" s="64"/>
      <c r="OE96" s="64"/>
      <c r="OF96" s="64"/>
      <c r="OG96" s="64"/>
      <c r="OH96" s="64"/>
      <c r="OI96" s="64"/>
      <c r="OJ96" s="64"/>
      <c r="OK96" s="64"/>
      <c r="OL96" s="64"/>
      <c r="OM96" s="64"/>
      <c r="ON96" s="64"/>
      <c r="OO96" s="64"/>
      <c r="OP96" s="64"/>
      <c r="OQ96" s="64"/>
      <c r="OR96" s="64"/>
      <c r="OS96" s="64"/>
      <c r="OT96" s="64"/>
      <c r="OU96" s="64"/>
      <c r="OV96" s="64"/>
      <c r="OW96" s="64"/>
      <c r="OX96" s="64"/>
      <c r="OY96" s="53"/>
      <c r="OZ96" s="64"/>
      <c r="PA96" s="55"/>
      <c r="PB96" s="64"/>
      <c r="PC96" s="55"/>
      <c r="PD96" s="55"/>
      <c r="PE96" s="55"/>
      <c r="PF96" s="55"/>
      <c r="PG96" s="55"/>
      <c r="PH96" s="38"/>
      <c r="PI96" s="55"/>
      <c r="PJ96" s="55"/>
      <c r="PK96" s="38"/>
      <c r="PL96" s="55"/>
      <c r="PM96" s="55"/>
      <c r="PN96" s="38"/>
      <c r="PO96" s="55"/>
      <c r="PP96" s="55"/>
      <c r="PQ96" s="55"/>
      <c r="PR96" s="55"/>
      <c r="PS96" s="55"/>
      <c r="PT96" s="38"/>
      <c r="PU96" s="38"/>
      <c r="PV96" s="38"/>
      <c r="PW96" s="38"/>
      <c r="PX96" s="38"/>
      <c r="PY96" s="38"/>
      <c r="PZ96" s="38"/>
      <c r="QA96" s="38"/>
      <c r="QB96" s="38"/>
      <c r="QC96" s="38"/>
      <c r="QD96" s="38"/>
      <c r="QE96" s="38"/>
      <c r="QF96" s="38"/>
      <c r="QG96" s="38"/>
      <c r="QH96" s="38"/>
      <c r="QI96" s="38"/>
      <c r="QJ96" s="38"/>
      <c r="QK96" s="380"/>
      <c r="QL96" s="64"/>
      <c r="QM96" s="64"/>
      <c r="QN96" s="64"/>
      <c r="QO96" s="64"/>
      <c r="QP96" s="64"/>
      <c r="QQ96" s="64"/>
      <c r="QR96" s="64"/>
      <c r="QS96" s="64"/>
      <c r="QT96" s="64"/>
      <c r="QU96" s="64"/>
      <c r="QV96" s="64"/>
      <c r="QW96" s="64"/>
      <c r="QX96" s="64"/>
      <c r="QY96" s="64"/>
      <c r="QZ96" s="64"/>
      <c r="RA96" s="55"/>
      <c r="RB96" s="55"/>
      <c r="RC96" s="55"/>
      <c r="RD96" s="55"/>
      <c r="RE96" s="55"/>
      <c r="RF96" s="55"/>
      <c r="RG96" s="55"/>
      <c r="RH96" s="38"/>
      <c r="RI96" s="55"/>
      <c r="RJ96" s="55"/>
      <c r="RK96" s="38"/>
      <c r="RL96" s="55"/>
      <c r="RM96" s="55"/>
      <c r="RN96" s="38"/>
      <c r="RO96" s="55"/>
      <c r="RP96" s="38"/>
      <c r="RQ96" s="38"/>
      <c r="RR96" s="38"/>
      <c r="RS96" s="38"/>
      <c r="RT96" s="38"/>
      <c r="RU96" s="38"/>
      <c r="RV96" s="38"/>
      <c r="RW96" s="38"/>
      <c r="RX96" s="38"/>
      <c r="RY96" s="38"/>
      <c r="RZ96" s="38"/>
      <c r="SA96" s="38"/>
      <c r="SB96" s="38"/>
      <c r="SC96" s="38"/>
      <c r="SD96" s="38"/>
      <c r="SE96" s="38"/>
      <c r="SF96" s="38"/>
      <c r="SG96" s="38"/>
      <c r="SH96" s="38"/>
      <c r="SI96" s="38"/>
      <c r="SJ96" s="38"/>
      <c r="SK96" s="38"/>
      <c r="SL96" s="38"/>
      <c r="SM96" s="38" t="s">
        <v>1502</v>
      </c>
      <c r="SN96" s="38"/>
      <c r="SO96" s="37" t="s">
        <v>1502</v>
      </c>
      <c r="SP96" s="37" t="s">
        <v>1502</v>
      </c>
      <c r="SQ96" s="38" t="s">
        <v>1502</v>
      </c>
      <c r="SR96" s="380"/>
      <c r="SS96" s="1148"/>
      <c r="ST96" s="64"/>
      <c r="SU96" s="53"/>
      <c r="SV96" s="58"/>
      <c r="SW96" s="59"/>
      <c r="SX96" s="55"/>
      <c r="SY96" s="59"/>
      <c r="SZ96" s="55"/>
      <c r="TA96" s="55"/>
      <c r="TB96" s="55"/>
      <c r="TC96" s="55"/>
      <c r="TD96" s="55"/>
      <c r="TE96" s="38"/>
      <c r="TF96" s="55"/>
      <c r="TG96" s="55"/>
      <c r="TH96" s="38"/>
      <c r="TI96" s="55"/>
      <c r="TJ96" s="55"/>
      <c r="TK96" s="38"/>
      <c r="TL96" s="55"/>
      <c r="TM96" s="55"/>
      <c r="TN96" s="38"/>
      <c r="TO96" s="55"/>
      <c r="TP96" s="55"/>
      <c r="TQ96" s="38"/>
      <c r="TR96" s="55"/>
      <c r="TS96" s="38"/>
      <c r="TT96" s="38"/>
      <c r="TU96" s="38"/>
      <c r="TV96" s="38"/>
      <c r="TW96" s="38"/>
      <c r="TX96" s="38"/>
      <c r="TY96" s="38"/>
      <c r="TZ96" s="38"/>
      <c r="UA96" s="38"/>
      <c r="UB96" s="38"/>
      <c r="UC96" s="38"/>
      <c r="UD96" s="38"/>
      <c r="UE96" s="38"/>
      <c r="UF96" s="38"/>
      <c r="UG96" s="38"/>
      <c r="UH96" s="38"/>
      <c r="UI96" s="38"/>
      <c r="UJ96" s="38"/>
      <c r="UK96" s="38" t="s">
        <v>1502</v>
      </c>
      <c r="UL96" s="1507" t="s">
        <v>1502</v>
      </c>
      <c r="UM96" s="1507" t="s">
        <v>1502</v>
      </c>
      <c r="UN96" s="1507" t="s">
        <v>1502</v>
      </c>
      <c r="UO96" s="380"/>
      <c r="UP96" s="53"/>
      <c r="UQ96" s="53"/>
      <c r="UR96" s="53"/>
      <c r="US96" s="53"/>
      <c r="UT96" s="53"/>
      <c r="UU96" s="53"/>
      <c r="UV96" s="53"/>
      <c r="UW96" s="53"/>
      <c r="UX96" s="53"/>
      <c r="UY96" s="53"/>
      <c r="UZ96" s="53"/>
      <c r="VA96" s="53"/>
      <c r="VB96" s="53"/>
      <c r="VC96" s="53"/>
      <c r="VD96" s="55"/>
      <c r="VE96" s="913"/>
      <c r="VF96" s="53"/>
      <c r="VG96" s="59"/>
      <c r="VH96" s="55"/>
      <c r="VI96" s="55"/>
      <c r="VJ96" s="55"/>
      <c r="VK96" s="53"/>
      <c r="VL96" s="53"/>
      <c r="VM96" s="53"/>
      <c r="VN96" s="53"/>
      <c r="VO96" s="1042"/>
      <c r="VP96" s="53"/>
      <c r="VQ96" s="53"/>
      <c r="VR96" s="53"/>
      <c r="VS96" s="53"/>
      <c r="VT96" s="1042"/>
      <c r="VU96" s="1042"/>
      <c r="VV96" s="53"/>
      <c r="VW96" s="1042"/>
      <c r="VX96" s="1042"/>
      <c r="VY96" s="1042"/>
      <c r="VZ96" s="1042"/>
      <c r="WA96" s="1042"/>
      <c r="WB96" s="1042"/>
      <c r="WC96" s="1042"/>
      <c r="WD96" s="1042"/>
      <c r="WE96" s="1042"/>
      <c r="WF96" s="1042"/>
      <c r="WG96" s="1042"/>
      <c r="WH96" s="1042"/>
      <c r="WI96" s="1042"/>
      <c r="WJ96" s="1042"/>
      <c r="WK96" s="1042"/>
      <c r="WL96" s="1042"/>
      <c r="WM96" s="1042"/>
      <c r="WN96" s="1042"/>
      <c r="WO96" s="1042"/>
      <c r="WP96" s="1042"/>
      <c r="WQ96" s="1042"/>
      <c r="WR96" s="1042"/>
      <c r="WS96" s="1042"/>
      <c r="WT96" s="1042"/>
      <c r="WU96" s="1042"/>
      <c r="WV96" s="1042"/>
      <c r="WW96" s="1042"/>
      <c r="WX96" s="1042"/>
      <c r="WY96" s="1042"/>
      <c r="WZ96" s="1042"/>
      <c r="XA96" s="1042"/>
      <c r="XB96" s="38"/>
      <c r="XC96" s="1042"/>
      <c r="XD96" s="38"/>
      <c r="XE96" s="1042"/>
      <c r="XF96" s="1042"/>
      <c r="XG96" s="1042">
        <v>3.29</v>
      </c>
      <c r="XH96" s="1042"/>
      <c r="XI96" s="1042"/>
      <c r="XJ96" s="1042"/>
      <c r="XK96" s="1042">
        <v>3.34</v>
      </c>
      <c r="XL96" s="1042">
        <f t="shared" si="439"/>
        <v>3.29</v>
      </c>
      <c r="XM96" s="1042"/>
      <c r="XN96" s="1042" t="s">
        <v>1159</v>
      </c>
      <c r="XO96" s="380">
        <f t="shared" si="440"/>
        <v>-1</v>
      </c>
      <c r="XP96" s="380"/>
      <c r="XQ96" s="380"/>
      <c r="XR96" s="1042"/>
      <c r="XS96" s="1042"/>
      <c r="XT96" s="1042"/>
      <c r="XU96" s="1042"/>
      <c r="XV96" s="1309"/>
      <c r="XW96" s="37"/>
      <c r="XX96" s="1049"/>
      <c r="XY96" s="37"/>
      <c r="XZ96" s="37"/>
      <c r="YA96" s="1042"/>
      <c r="YB96" s="37"/>
      <c r="YC96" s="1042"/>
      <c r="YD96" s="37"/>
      <c r="YE96" s="1042"/>
      <c r="YF96" s="37"/>
      <c r="YG96" s="1042"/>
      <c r="YH96" s="37"/>
      <c r="YI96" s="1042"/>
      <c r="YJ96" s="1042" t="s">
        <v>1502</v>
      </c>
      <c r="YK96" s="1042"/>
      <c r="YL96" s="1042" t="s">
        <v>1502</v>
      </c>
      <c r="YM96" s="1042" t="s">
        <v>1502</v>
      </c>
      <c r="YN96" s="1042" t="s">
        <v>1502</v>
      </c>
      <c r="YO96" s="1653"/>
      <c r="YP96" s="1304"/>
      <c r="YQ96" s="1304"/>
      <c r="YR96" s="1304"/>
      <c r="YS96" s="1304"/>
      <c r="YT96" s="38"/>
      <c r="YU96" s="38"/>
      <c r="YV96" s="1042"/>
      <c r="YW96" s="38"/>
      <c r="YX96" s="1042"/>
      <c r="YY96" s="38"/>
      <c r="YZ96" s="1042"/>
      <c r="ZA96" s="38"/>
      <c r="ZB96" s="1042"/>
      <c r="ZC96" s="37"/>
      <c r="ZD96" s="1042"/>
      <c r="ZE96" s="1042" t="s">
        <v>1502</v>
      </c>
      <c r="ZF96" s="1042"/>
      <c r="ZG96" s="1042" t="s">
        <v>1502</v>
      </c>
      <c r="ZH96" s="1042" t="s">
        <v>1502</v>
      </c>
      <c r="ZI96" s="1042"/>
      <c r="ZJ96" s="380"/>
      <c r="ZK96" s="53"/>
      <c r="ZL96" s="53"/>
      <c r="ZM96" s="52"/>
      <c r="ZN96" s="52"/>
      <c r="ZO96" s="52"/>
      <c r="ZP96" s="52"/>
      <c r="ZQ96" s="52"/>
      <c r="ZR96" s="52"/>
      <c r="ZS96" s="52"/>
      <c r="ZT96" s="52"/>
      <c r="ZU96" s="52"/>
      <c r="ZV96" s="52"/>
      <c r="ZW96" s="52"/>
      <c r="ZX96" s="52"/>
      <c r="ZY96" s="1049"/>
      <c r="ZZ96" s="37"/>
      <c r="AAA96" s="52"/>
      <c r="AAB96" s="52">
        <v>3.28</v>
      </c>
      <c r="AAC96" s="52">
        <v>3.34</v>
      </c>
      <c r="AAD96" s="52">
        <f t="shared" si="498"/>
        <v>3.28</v>
      </c>
      <c r="AAE96" s="52" t="s">
        <v>1159</v>
      </c>
      <c r="AAF96" s="966"/>
      <c r="AAG96" s="52"/>
      <c r="AAH96" s="52"/>
      <c r="AAI96" s="52"/>
      <c r="AAJ96" s="52"/>
      <c r="AAK96" s="53"/>
      <c r="AAL96" s="53"/>
      <c r="AAM96" s="53"/>
      <c r="AAN96" s="53"/>
      <c r="AAO96" s="53"/>
      <c r="AAP96" s="53"/>
      <c r="AAQ96" s="53"/>
      <c r="AAR96" s="53"/>
      <c r="AAS96" s="53"/>
      <c r="AAT96" s="1042"/>
      <c r="AAU96" s="37"/>
      <c r="AAV96" s="52"/>
      <c r="AAW96" s="52" t="s">
        <v>1502</v>
      </c>
      <c r="AAX96" s="1507" t="s">
        <v>1502</v>
      </c>
      <c r="AAY96" s="1507" t="s">
        <v>1502</v>
      </c>
      <c r="AAZ96" s="1507" t="s">
        <v>1502</v>
      </c>
      <c r="ABA96" s="37"/>
      <c r="ABB96" s="1653"/>
      <c r="ABC96" s="37" t="s">
        <v>1159</v>
      </c>
      <c r="ABD96" s="37" t="str">
        <f t="shared" si="470"/>
        <v>Blocked</v>
      </c>
      <c r="ABE96" s="37" t="s">
        <v>1159</v>
      </c>
      <c r="ABF96" s="1653"/>
      <c r="ABG96" s="37" t="s">
        <v>1159</v>
      </c>
      <c r="ABH96" s="37" t="str">
        <f t="shared" si="472"/>
        <v>Blocked</v>
      </c>
      <c r="ABI96" s="37" t="s">
        <v>1159</v>
      </c>
      <c r="ABJ96" s="1653"/>
      <c r="ABK96" s="1384" t="s">
        <v>1159</v>
      </c>
      <c r="ABL96" s="1049" t="str">
        <f t="shared" si="474"/>
        <v>Blocked</v>
      </c>
      <c r="ABM96" s="37" t="s">
        <v>1159</v>
      </c>
      <c r="ABN96" s="1653"/>
      <c r="ABO96" s="55"/>
      <c r="ABP96" s="38"/>
      <c r="ABQ96" s="55"/>
      <c r="ABR96" s="55"/>
      <c r="ABS96" s="55"/>
      <c r="ABT96" s="55"/>
      <c r="ABU96" s="55"/>
      <c r="ABV96" s="55"/>
      <c r="ABW96" s="55"/>
      <c r="ABX96" s="55"/>
      <c r="ABY96" s="55"/>
      <c r="ABZ96" s="55"/>
      <c r="ACA96" s="55"/>
      <c r="ACB96" s="55"/>
      <c r="ACC96" s="38"/>
      <c r="ACD96" s="38"/>
      <c r="ACE96" s="38"/>
      <c r="ACF96" s="38"/>
    </row>
    <row r="97" spans="1:760" ht="29.5" thickBot="1" x14ac:dyDescent="0.4">
      <c r="A97" s="1696">
        <v>89</v>
      </c>
      <c r="B97" s="1049" t="s">
        <v>19</v>
      </c>
      <c r="C97" s="1049" t="s">
        <v>1254</v>
      </c>
      <c r="D97" s="1049" t="s">
        <v>2307</v>
      </c>
      <c r="E97" s="1049" t="s">
        <v>3992</v>
      </c>
      <c r="F97" s="1049" t="s">
        <v>2932</v>
      </c>
      <c r="G97" s="1049" t="s">
        <v>2933</v>
      </c>
      <c r="H97" s="29"/>
      <c r="I97" s="29"/>
      <c r="J97" s="29"/>
      <c r="K97" s="29"/>
      <c r="L97" s="29"/>
      <c r="M97" s="29"/>
      <c r="N97" s="29"/>
      <c r="O97" s="29"/>
      <c r="P97" s="29"/>
      <c r="Q97" s="29"/>
      <c r="R97" s="29"/>
      <c r="S97" s="29"/>
      <c r="T97" s="29"/>
      <c r="U97" s="29"/>
      <c r="V97" s="29"/>
      <c r="W97" s="29"/>
      <c r="X97" s="29"/>
      <c r="Y97" s="29"/>
      <c r="Z97" s="29"/>
      <c r="AA97" s="29"/>
      <c r="AB97" s="29"/>
      <c r="AC97" s="29"/>
      <c r="AD97" s="29"/>
      <c r="AE97" s="29"/>
      <c r="AF97" s="29"/>
      <c r="AG97" s="29"/>
      <c r="AH97" s="29"/>
      <c r="AI97" s="29"/>
      <c r="AJ97" s="29"/>
      <c r="AK97" s="29"/>
      <c r="AL97" s="29"/>
      <c r="AM97" s="29"/>
      <c r="AN97" s="29"/>
      <c r="AO97" s="29"/>
      <c r="AP97" s="29"/>
      <c r="AQ97" s="29"/>
      <c r="AR97" s="54"/>
      <c r="AS97" s="54"/>
      <c r="AT97" s="54"/>
      <c r="AU97" s="54"/>
      <c r="AV97" s="54"/>
      <c r="AW97" s="69"/>
      <c r="AX97" s="28"/>
      <c r="AY97" s="54"/>
      <c r="AZ97" s="1654"/>
      <c r="BA97" s="35"/>
      <c r="BB97" s="35"/>
      <c r="BC97" s="35"/>
      <c r="BD97" s="35"/>
      <c r="BE97" s="35"/>
      <c r="BF97" s="35"/>
      <c r="BG97" s="35"/>
      <c r="BH97" s="35"/>
      <c r="BI97" s="35"/>
      <c r="BJ97" s="35"/>
      <c r="BK97" s="35"/>
      <c r="BL97" s="35"/>
      <c r="BM97" s="35"/>
      <c r="BN97" s="35"/>
      <c r="BO97" s="35"/>
      <c r="BP97" s="35"/>
      <c r="BQ97" s="35"/>
      <c r="BR97" s="35"/>
      <c r="BS97" s="35"/>
      <c r="BT97" s="35"/>
      <c r="BU97" s="35"/>
      <c r="BV97" s="35"/>
      <c r="BW97" s="35"/>
      <c r="BX97" s="35"/>
      <c r="BY97" s="35"/>
      <c r="BZ97" s="35"/>
      <c r="CA97" s="35"/>
      <c r="CB97" s="35"/>
      <c r="CC97" s="35"/>
      <c r="CD97" s="35"/>
      <c r="CE97" s="35"/>
      <c r="CF97" s="35"/>
      <c r="CG97" s="35"/>
      <c r="CH97" s="35"/>
      <c r="CI97" s="35"/>
      <c r="CJ97" s="35"/>
      <c r="CK97" s="35"/>
      <c r="CL97" s="35"/>
      <c r="CM97" s="35"/>
      <c r="CN97" s="35"/>
      <c r="CO97" s="35"/>
      <c r="CP97" s="35"/>
      <c r="CQ97" s="35"/>
      <c r="CR97" s="35"/>
      <c r="CS97" s="35"/>
      <c r="CT97" s="35"/>
      <c r="CU97" s="35"/>
      <c r="CV97" s="35"/>
      <c r="CW97" s="35"/>
      <c r="CX97" s="35"/>
      <c r="CY97" s="35"/>
      <c r="CZ97" s="35"/>
      <c r="DA97" s="35"/>
      <c r="DB97" s="35"/>
      <c r="DC97" s="35"/>
      <c r="DD97" s="35"/>
      <c r="DE97" s="35"/>
      <c r="DF97" s="35"/>
      <c r="DG97" s="35"/>
      <c r="DH97" s="919"/>
      <c r="DI97" s="919"/>
      <c r="DJ97" s="919"/>
      <c r="DK97" s="919"/>
      <c r="DL97" s="919"/>
      <c r="DM97" s="54"/>
      <c r="DN97" s="54"/>
      <c r="DO97" s="919"/>
      <c r="DP97" s="1160"/>
      <c r="DQ97" s="919"/>
      <c r="DR97" s="919"/>
      <c r="DS97" s="919"/>
      <c r="DT97" s="919"/>
      <c r="DU97" s="919"/>
      <c r="DV97" s="919"/>
      <c r="DW97" s="919"/>
      <c r="DX97" s="919"/>
      <c r="DY97" s="919"/>
      <c r="DZ97" s="919"/>
      <c r="EA97" s="919"/>
      <c r="EB97" s="919"/>
      <c r="EC97" s="919"/>
      <c r="ED97" s="919"/>
      <c r="EE97" s="919"/>
      <c r="EF97" s="919"/>
      <c r="EG97" s="919"/>
      <c r="EH97" s="919"/>
      <c r="EI97" s="919"/>
      <c r="EJ97" s="919"/>
      <c r="EK97" s="919"/>
      <c r="EL97" s="919"/>
      <c r="EM97" s="919"/>
      <c r="EN97" s="919"/>
      <c r="EO97" s="919"/>
      <c r="EP97" s="919"/>
      <c r="EQ97" s="919"/>
      <c r="ER97" s="919"/>
      <c r="ES97" s="919"/>
      <c r="ET97" s="919"/>
      <c r="EU97" s="919"/>
      <c r="EV97" s="919"/>
      <c r="EW97" s="919"/>
      <c r="EX97" s="919"/>
      <c r="EY97" s="35"/>
      <c r="EZ97" s="919"/>
      <c r="FA97" s="919"/>
      <c r="FB97" s="35"/>
      <c r="FC97" s="919"/>
      <c r="FD97" s="54"/>
      <c r="FE97" s="54"/>
      <c r="FF97" s="1160"/>
      <c r="FG97" s="919"/>
      <c r="FH97" s="919"/>
      <c r="FI97" s="919"/>
      <c r="FJ97" s="919"/>
      <c r="FK97" s="919"/>
      <c r="FL97" s="919"/>
      <c r="FM97" s="919"/>
      <c r="FN97" s="919"/>
      <c r="FO97" s="919"/>
      <c r="FP97" s="919"/>
      <c r="FQ97" s="919"/>
      <c r="FR97" s="919"/>
      <c r="FS97" s="919"/>
      <c r="FT97" s="919"/>
      <c r="FU97" s="919"/>
      <c r="FV97" s="919"/>
      <c r="FW97" s="919"/>
      <c r="FX97" s="919"/>
      <c r="FY97" s="919"/>
      <c r="FZ97" s="919"/>
      <c r="GA97" s="919"/>
      <c r="GB97" s="919"/>
      <c r="GC97" s="919"/>
      <c r="GD97" s="919"/>
      <c r="GE97" s="919"/>
      <c r="GF97" s="919"/>
      <c r="GG97" s="919"/>
      <c r="GH97" s="919"/>
      <c r="GI97" s="919"/>
      <c r="GJ97" s="919"/>
      <c r="GK97" s="919"/>
      <c r="GL97" s="919"/>
      <c r="GM97" s="919"/>
      <c r="GN97" s="919"/>
      <c r="GO97" s="919"/>
      <c r="GP97" s="919"/>
      <c r="GQ97" s="919"/>
      <c r="GR97" s="919"/>
      <c r="GS97" s="919"/>
      <c r="GT97" s="919"/>
      <c r="GU97" s="919"/>
      <c r="GV97" s="919"/>
      <c r="GW97" s="919"/>
      <c r="GX97" s="919"/>
      <c r="GY97" s="919"/>
      <c r="GZ97" s="919"/>
      <c r="HA97" s="919"/>
      <c r="HB97" s="919"/>
      <c r="HC97" s="54"/>
      <c r="HD97" s="54"/>
      <c r="HE97" s="919"/>
      <c r="HF97" s="54"/>
      <c r="HG97" s="919"/>
      <c r="HH97" s="54"/>
      <c r="HI97" s="54"/>
      <c r="HJ97" s="54"/>
      <c r="HK97" s="1160"/>
      <c r="HS97" s="919"/>
      <c r="HT97" s="919"/>
      <c r="HU97" s="919"/>
      <c r="HV97" s="919"/>
      <c r="HW97" s="919"/>
      <c r="HX97" s="919"/>
      <c r="HY97" s="919"/>
      <c r="HZ97" s="919"/>
      <c r="IA97" s="919"/>
      <c r="IB97" s="919"/>
      <c r="IC97" s="919"/>
      <c r="ID97" s="919"/>
      <c r="IE97" s="919"/>
      <c r="IF97" s="919"/>
      <c r="IG97" s="919"/>
      <c r="IH97" s="919"/>
      <c r="II97" s="919"/>
      <c r="IJ97" s="919"/>
      <c r="IK97" s="919"/>
      <c r="IL97" s="919"/>
      <c r="IM97" s="919"/>
      <c r="IN97" s="919"/>
      <c r="IO97" s="919"/>
      <c r="IP97" s="919"/>
      <c r="IQ97" s="919"/>
      <c r="IR97" s="919"/>
      <c r="IS97" s="919"/>
      <c r="IT97" s="919"/>
      <c r="IU97" s="919"/>
      <c r="IV97" s="919"/>
      <c r="IW97" s="919"/>
      <c r="IX97" s="919"/>
      <c r="IY97" s="919"/>
      <c r="IZ97" s="919"/>
      <c r="JA97" s="919"/>
      <c r="JB97" s="919"/>
      <c r="JC97" s="919"/>
      <c r="JD97" s="919"/>
      <c r="JE97" s="919"/>
      <c r="JF97" s="919"/>
      <c r="JG97" s="919"/>
      <c r="JH97" s="35"/>
      <c r="JI97" s="54"/>
      <c r="JJ97" s="919"/>
      <c r="JK97" s="54"/>
      <c r="JL97" s="54"/>
      <c r="JM97" s="54"/>
      <c r="JN97" s="54"/>
      <c r="JO97" s="54"/>
      <c r="JP97" s="54"/>
      <c r="JQ97" s="54"/>
      <c r="JR97" s="54"/>
      <c r="JS97" s="1049"/>
      <c r="JT97" s="54"/>
      <c r="JU97" s="54"/>
      <c r="JV97" s="1049"/>
      <c r="JW97" s="52"/>
      <c r="JX97" s="54"/>
      <c r="JY97" s="1049"/>
      <c r="JZ97" s="54"/>
      <c r="KA97" s="54"/>
      <c r="KB97" s="1049"/>
      <c r="KC97" s="54"/>
      <c r="KD97" s="54"/>
      <c r="KE97" s="1049"/>
      <c r="KF97" s="1049"/>
      <c r="KG97" s="1049"/>
      <c r="KH97" s="1049"/>
      <c r="KI97" s="1049"/>
      <c r="KJ97" s="1049"/>
      <c r="KK97" s="1049"/>
      <c r="KL97" s="1049"/>
      <c r="KM97" s="1160"/>
      <c r="KN97" s="919"/>
      <c r="KO97" s="919"/>
      <c r="KP97" s="919"/>
      <c r="KQ97" s="919"/>
      <c r="KR97" s="919"/>
      <c r="KS97" s="919"/>
      <c r="KT97" s="919"/>
      <c r="KU97" s="919"/>
      <c r="KV97" s="919"/>
      <c r="KW97" s="919"/>
      <c r="KX97" s="919"/>
      <c r="KY97" s="919"/>
      <c r="KZ97" s="919"/>
      <c r="LA97" s="919"/>
      <c r="LB97" s="919"/>
      <c r="LC97" s="919"/>
      <c r="LD97" s="919"/>
      <c r="LE97" s="919"/>
      <c r="LF97" s="919"/>
      <c r="LG97" s="919"/>
      <c r="LH97" s="919"/>
      <c r="LI97" s="919"/>
      <c r="LJ97" s="919"/>
      <c r="LK97" s="919"/>
      <c r="LL97" s="919"/>
      <c r="LM97" s="919"/>
      <c r="LN97" s="919"/>
      <c r="LO97" s="919"/>
      <c r="LP97" s="919"/>
      <c r="LQ97" s="919"/>
      <c r="LR97" s="919"/>
      <c r="LS97" s="919"/>
      <c r="LT97" s="919"/>
      <c r="LU97" s="919"/>
      <c r="LV97" s="919"/>
      <c r="LW97" s="919"/>
      <c r="LX97" s="919"/>
      <c r="LY97" s="919"/>
      <c r="LZ97" s="919"/>
      <c r="MA97" s="919"/>
      <c r="MB97" s="35"/>
      <c r="MC97" s="54"/>
      <c r="MD97" s="919"/>
      <c r="ME97" s="919"/>
      <c r="MF97" s="54"/>
      <c r="MG97" s="54"/>
      <c r="MH97" s="919"/>
      <c r="MI97" s="54"/>
      <c r="MJ97" s="54"/>
      <c r="MK97" s="54"/>
      <c r="ML97" s="54"/>
      <c r="MM97" s="54"/>
      <c r="MN97" s="1049"/>
      <c r="MO97" s="54"/>
      <c r="MP97" s="54"/>
      <c r="MQ97" s="1049"/>
      <c r="MR97" s="54"/>
      <c r="MS97" s="54"/>
      <c r="MT97" s="1049"/>
      <c r="MU97" s="54"/>
      <c r="MV97" s="54"/>
      <c r="MW97" s="1049"/>
      <c r="MX97" s="54"/>
      <c r="MY97" s="54"/>
      <c r="MZ97" s="1049"/>
      <c r="NA97" s="1049"/>
      <c r="NB97" s="1049"/>
      <c r="NC97" s="1049"/>
      <c r="ND97" s="1049"/>
      <c r="NE97" s="1049"/>
      <c r="NF97" s="1049"/>
      <c r="NG97" s="1049"/>
      <c r="NH97" s="1160"/>
      <c r="NI97" s="919"/>
      <c r="NJ97" s="919"/>
      <c r="NK97" s="919"/>
      <c r="NL97" s="919"/>
      <c r="NM97" s="919"/>
      <c r="NN97" s="919"/>
      <c r="NO97" s="919"/>
      <c r="NP97" s="919"/>
      <c r="NQ97" s="919"/>
      <c r="NR97" s="919"/>
      <c r="NS97" s="919"/>
      <c r="NT97" s="919"/>
      <c r="NU97" s="919"/>
      <c r="NV97" s="919"/>
      <c r="NW97" s="919"/>
      <c r="NX97" s="919"/>
      <c r="NY97" s="919"/>
      <c r="NZ97" s="919"/>
      <c r="OA97" s="919"/>
      <c r="OB97" s="919"/>
      <c r="OC97" s="919"/>
      <c r="OD97" s="919"/>
      <c r="OE97" s="919"/>
      <c r="OF97" s="919"/>
      <c r="OG97" s="919"/>
      <c r="OH97" s="919"/>
      <c r="OI97" s="919"/>
      <c r="OJ97" s="919"/>
      <c r="OK97" s="919"/>
      <c r="OL97" s="919"/>
      <c r="OM97" s="919"/>
      <c r="ON97" s="919"/>
      <c r="OO97" s="919"/>
      <c r="OP97" s="919"/>
      <c r="OQ97" s="919"/>
      <c r="OR97" s="919"/>
      <c r="OS97" s="919"/>
      <c r="OT97" s="919"/>
      <c r="OU97" s="919"/>
      <c r="OV97" s="919"/>
      <c r="OW97" s="919"/>
      <c r="OX97" s="35"/>
      <c r="OY97" s="54"/>
      <c r="OZ97" s="919"/>
      <c r="PA97" s="54"/>
      <c r="PB97" s="919"/>
      <c r="PC97" s="54"/>
      <c r="PD97" s="54"/>
      <c r="PE97" s="54"/>
      <c r="PF97" s="54"/>
      <c r="PG97" s="54"/>
      <c r="PH97" s="1049"/>
      <c r="PI97" s="54"/>
      <c r="PJ97" s="54"/>
      <c r="PK97" s="1049"/>
      <c r="PL97" s="54"/>
      <c r="PM97" s="54"/>
      <c r="PN97" s="1049"/>
      <c r="PO97" s="54"/>
      <c r="PP97" s="54"/>
      <c r="PQ97" s="54"/>
      <c r="PR97" s="54"/>
      <c r="PS97" s="54"/>
      <c r="PT97" s="1049"/>
      <c r="PU97" s="1049"/>
      <c r="PV97" s="1049"/>
      <c r="PW97" s="1049"/>
      <c r="PX97" s="1049"/>
      <c r="PY97" s="1049"/>
      <c r="PZ97" s="1049"/>
      <c r="QA97" s="1049"/>
      <c r="QB97" s="1049"/>
      <c r="QC97" s="1049"/>
      <c r="QD97" s="1049"/>
      <c r="QE97" s="1049"/>
      <c r="QF97" s="1049"/>
      <c r="QG97" s="1049"/>
      <c r="QH97" s="1049"/>
      <c r="QI97" s="1049"/>
      <c r="QJ97" s="1049"/>
      <c r="QK97" s="1160"/>
      <c r="QL97" s="919"/>
      <c r="QM97" s="919"/>
      <c r="QN97" s="919"/>
      <c r="QO97" s="919"/>
      <c r="QP97" s="919"/>
      <c r="QQ97" s="919"/>
      <c r="QR97" s="919"/>
      <c r="QS97" s="919"/>
      <c r="QT97" s="919"/>
      <c r="QU97" s="919"/>
      <c r="QV97" s="919"/>
      <c r="QW97" s="919"/>
      <c r="QX97" s="919"/>
      <c r="QY97" s="919"/>
      <c r="QZ97" s="35"/>
      <c r="RA97" s="54"/>
      <c r="RB97" s="54"/>
      <c r="RC97" s="54"/>
      <c r="RD97" s="54"/>
      <c r="RE97" s="54"/>
      <c r="RF97" s="54"/>
      <c r="RG97" s="54"/>
      <c r="RH97" s="1049"/>
      <c r="RI97" s="54"/>
      <c r="RJ97" s="54"/>
      <c r="RK97" s="1049"/>
      <c r="RL97" s="54"/>
      <c r="RM97" s="54"/>
      <c r="RN97" s="1049"/>
      <c r="RO97" s="54"/>
      <c r="RP97" s="1049"/>
      <c r="RQ97" s="1049"/>
      <c r="RR97" s="1049"/>
      <c r="RS97" s="1049"/>
      <c r="RT97" s="1049"/>
      <c r="RU97" s="1049"/>
      <c r="RV97" s="1049"/>
      <c r="RW97" s="1049"/>
      <c r="RX97" s="1049"/>
      <c r="RY97" s="1049"/>
      <c r="RZ97" s="1049"/>
      <c r="SA97" s="1049"/>
      <c r="SB97" s="1049"/>
      <c r="SC97" s="1049"/>
      <c r="SD97" s="1049"/>
      <c r="SE97" s="1049"/>
      <c r="SF97" s="1049"/>
      <c r="SG97" s="1049"/>
      <c r="SH97" s="1049"/>
      <c r="SI97" s="1049"/>
      <c r="SJ97" s="1049"/>
      <c r="SK97" s="1049"/>
      <c r="SL97" s="1049"/>
      <c r="SM97" s="1049" t="s">
        <v>1502</v>
      </c>
      <c r="SN97" s="1049"/>
      <c r="SO97" s="40" t="s">
        <v>1502</v>
      </c>
      <c r="SP97" s="40" t="s">
        <v>1502</v>
      </c>
      <c r="SQ97" s="1049" t="s">
        <v>1502</v>
      </c>
      <c r="SR97" s="1160"/>
      <c r="SS97" s="28"/>
      <c r="ST97" s="919"/>
      <c r="SU97" s="54"/>
      <c r="SV97" s="28"/>
      <c r="SW97" s="28"/>
      <c r="SX97" s="54"/>
      <c r="SY97" s="28"/>
      <c r="SZ97" s="54"/>
      <c r="TA97" s="54"/>
      <c r="TB97" s="54"/>
      <c r="TC97" s="54"/>
      <c r="TD97" s="54"/>
      <c r="TE97" s="1049"/>
      <c r="TF97" s="54"/>
      <c r="TG97" s="54"/>
      <c r="TH97" s="1049"/>
      <c r="TI97" s="54"/>
      <c r="TJ97" s="54"/>
      <c r="TK97" s="1049"/>
      <c r="TL97" s="54"/>
      <c r="TM97" s="54"/>
      <c r="TN97" s="1049"/>
      <c r="TO97" s="54"/>
      <c r="TP97" s="54"/>
      <c r="TQ97" s="1049"/>
      <c r="TR97" s="54"/>
      <c r="TS97" s="1049"/>
      <c r="TT97" s="1049"/>
      <c r="TU97" s="1049"/>
      <c r="TV97" s="1049"/>
      <c r="TW97" s="1049"/>
      <c r="TX97" s="1049"/>
      <c r="TY97" s="1049"/>
      <c r="TZ97" s="1049"/>
      <c r="UA97" s="1049"/>
      <c r="UB97" s="1049"/>
      <c r="UC97" s="1049"/>
      <c r="UD97" s="1049"/>
      <c r="UE97" s="1049"/>
      <c r="UF97" s="1049"/>
      <c r="UG97" s="1049"/>
      <c r="UH97" s="1049"/>
      <c r="UI97" s="1049"/>
      <c r="UJ97" s="1049"/>
      <c r="UK97" s="1049" t="s">
        <v>1502</v>
      </c>
      <c r="UL97" s="1457" t="s">
        <v>1502</v>
      </c>
      <c r="UM97" s="1457" t="s">
        <v>1502</v>
      </c>
      <c r="UN97" s="1457" t="s">
        <v>1502</v>
      </c>
      <c r="UO97" s="1160"/>
      <c r="UP97" s="54"/>
      <c r="UQ97" s="54"/>
      <c r="UR97" s="54"/>
      <c r="US97" s="54"/>
      <c r="UT97" s="54"/>
      <c r="UU97" s="54"/>
      <c r="UV97" s="54"/>
      <c r="UW97" s="54"/>
      <c r="UX97" s="54"/>
      <c r="UY97" s="54"/>
      <c r="UZ97" s="54"/>
      <c r="VA97" s="54"/>
      <c r="VB97" s="54"/>
      <c r="VC97" s="54"/>
      <c r="VD97" s="40"/>
      <c r="VE97" s="919"/>
      <c r="VF97" s="54"/>
      <c r="VG97" s="69"/>
      <c r="VH97" s="54"/>
      <c r="VI97" s="54"/>
      <c r="VJ97" s="54"/>
      <c r="VK97" s="54"/>
      <c r="VL97" s="54"/>
      <c r="VM97" s="54"/>
      <c r="VN97" s="54"/>
      <c r="VO97" s="1049"/>
      <c r="VP97" s="54"/>
      <c r="VQ97" s="54"/>
      <c r="VR97" s="54"/>
      <c r="VS97" s="54"/>
      <c r="VT97" s="1049"/>
      <c r="VU97" s="1049"/>
      <c r="VV97" s="54"/>
      <c r="VW97" s="1049"/>
      <c r="VX97" s="1049"/>
      <c r="VY97" s="1049"/>
      <c r="VZ97" s="1049"/>
      <c r="WA97" s="1049"/>
      <c r="WB97" s="1049"/>
      <c r="WC97" s="1049"/>
      <c r="WD97" s="1049"/>
      <c r="WE97" s="1049"/>
      <c r="WF97" s="1049"/>
      <c r="WG97" s="1049"/>
      <c r="WH97" s="1049"/>
      <c r="WI97" s="1049"/>
      <c r="WJ97" s="1049"/>
      <c r="WK97" s="1049"/>
      <c r="WL97" s="1049"/>
      <c r="WM97" s="1049"/>
      <c r="WN97" s="1049"/>
      <c r="WO97" s="1049"/>
      <c r="WP97" s="1049"/>
      <c r="WQ97" s="1049"/>
      <c r="WR97" s="1049"/>
      <c r="WS97" s="1049"/>
      <c r="WT97" s="1049"/>
      <c r="WU97" s="1049"/>
      <c r="WV97" s="1049"/>
      <c r="WW97" s="1049"/>
      <c r="WX97" s="1049"/>
      <c r="WY97" s="1049"/>
      <c r="WZ97" s="1049"/>
      <c r="XA97" s="1049"/>
      <c r="XB97" s="1049"/>
      <c r="XC97" s="1049"/>
      <c r="XD97" s="1049"/>
      <c r="XE97" s="1049"/>
      <c r="XF97" s="1049"/>
      <c r="XG97" s="1049">
        <v>3.6989999999999998</v>
      </c>
      <c r="XH97" s="1049"/>
      <c r="XI97" s="1049"/>
      <c r="XJ97" s="1049"/>
      <c r="XK97" s="1049">
        <v>3.85</v>
      </c>
      <c r="XL97" s="1049">
        <f t="shared" si="439"/>
        <v>3.6989999999999998</v>
      </c>
      <c r="XM97" s="1049"/>
      <c r="XN97" s="1049">
        <v>3.77</v>
      </c>
      <c r="XO97" s="1160">
        <f t="shared" si="440"/>
        <v>-1</v>
      </c>
      <c r="XP97" s="1160">
        <f t="shared" si="441"/>
        <v>1.9194376858610484E-2</v>
      </c>
      <c r="XQ97" s="1160"/>
      <c r="XR97" s="1049"/>
      <c r="XS97" s="1049"/>
      <c r="XT97" s="1049"/>
      <c r="XU97" s="1049"/>
      <c r="XV97" s="1307"/>
      <c r="XW97" s="46"/>
      <c r="XX97" s="54"/>
      <c r="XY97" s="46"/>
      <c r="XZ97" s="46"/>
      <c r="YA97" s="1049"/>
      <c r="YB97" s="46"/>
      <c r="YC97" s="1049"/>
      <c r="YD97" s="46"/>
      <c r="YE97" s="1049"/>
      <c r="YF97" s="46"/>
      <c r="YG97" s="1049"/>
      <c r="YH97" s="46"/>
      <c r="YI97" s="1049"/>
      <c r="YJ97" s="1049" t="s">
        <v>1502</v>
      </c>
      <c r="YK97" s="1049"/>
      <c r="YL97" s="1049" t="s">
        <v>1502</v>
      </c>
      <c r="YM97" s="1049" t="s">
        <v>1502</v>
      </c>
      <c r="YN97" s="1049" t="s">
        <v>1502</v>
      </c>
      <c r="YO97" s="1655"/>
      <c r="YP97" s="1310"/>
      <c r="YQ97" s="1310"/>
      <c r="YR97" s="1310"/>
      <c r="YS97" s="1310"/>
      <c r="YT97" s="37"/>
      <c r="YU97" s="37"/>
      <c r="YV97" s="1049"/>
      <c r="YW97" s="37"/>
      <c r="YX97" s="1049"/>
      <c r="YY97" s="37"/>
      <c r="YZ97" s="1049"/>
      <c r="ZA97" s="37"/>
      <c r="ZB97" s="1049"/>
      <c r="ZC97" s="46"/>
      <c r="ZD97" s="1049"/>
      <c r="ZE97" s="1049" t="s">
        <v>1502</v>
      </c>
      <c r="ZF97" s="1049"/>
      <c r="ZG97" s="1049" t="s">
        <v>1502</v>
      </c>
      <c r="ZH97" s="1049" t="s">
        <v>1502</v>
      </c>
      <c r="ZI97" s="1049"/>
      <c r="ZJ97" s="1160"/>
      <c r="ZK97" s="52"/>
      <c r="ZL97" s="52"/>
      <c r="ZM97" s="54"/>
      <c r="ZN97" s="54"/>
      <c r="ZO97" s="54"/>
      <c r="ZP97" s="54"/>
      <c r="ZQ97" s="54"/>
      <c r="ZR97" s="54"/>
      <c r="ZS97" s="54"/>
      <c r="ZT97" s="54"/>
      <c r="ZU97" s="54"/>
      <c r="ZV97" s="54"/>
      <c r="ZW97" s="54"/>
      <c r="ZX97" s="54"/>
      <c r="ZY97" s="54"/>
      <c r="ZZ97" s="46"/>
      <c r="AAA97" s="54"/>
      <c r="AAB97" s="54">
        <v>3.6989999999999998</v>
      </c>
      <c r="AAC97" s="54">
        <v>3.89</v>
      </c>
      <c r="AAD97" s="54">
        <f t="shared" si="498"/>
        <v>3.6989999999999998</v>
      </c>
      <c r="AAE97" s="54">
        <v>3.72</v>
      </c>
      <c r="AAF97" s="1160">
        <f t="shared" si="499"/>
        <v>5.6772100567721957E-3</v>
      </c>
      <c r="AAG97" s="54"/>
      <c r="AAH97" s="54"/>
      <c r="AAI97" s="54"/>
      <c r="AAJ97" s="54"/>
      <c r="AAK97" s="52"/>
      <c r="AAL97" s="1049"/>
      <c r="AAM97" s="1049"/>
      <c r="AAN97" s="1049"/>
      <c r="AAO97" s="1049"/>
      <c r="AAP97" s="1049"/>
      <c r="AAQ97" s="1049"/>
      <c r="AAR97" s="1049"/>
      <c r="AAS97" s="1049"/>
      <c r="AAT97" s="1049"/>
      <c r="AAU97" s="46"/>
      <c r="AAV97" s="54"/>
      <c r="AAW97" s="54" t="s">
        <v>1502</v>
      </c>
      <c r="AAX97" s="1457" t="s">
        <v>1502</v>
      </c>
      <c r="AAY97" s="1457" t="s">
        <v>1502</v>
      </c>
      <c r="AAZ97" s="1457" t="s">
        <v>1502</v>
      </c>
      <c r="ABA97" s="46"/>
      <c r="ABB97" s="1652"/>
      <c r="ABC97" s="46">
        <v>2.37</v>
      </c>
      <c r="ABD97" s="46">
        <f t="shared" si="470"/>
        <v>2.37</v>
      </c>
      <c r="ABE97" s="46">
        <v>2.38</v>
      </c>
      <c r="ABF97" s="1652">
        <f t="shared" si="471"/>
        <v>4.2194092827003314E-3</v>
      </c>
      <c r="ABG97" s="46">
        <v>2.46</v>
      </c>
      <c r="ABH97" s="46">
        <f t="shared" si="472"/>
        <v>2.46</v>
      </c>
      <c r="ABI97" s="46">
        <v>2.4900000000000002</v>
      </c>
      <c r="ABJ97" s="1652">
        <f t="shared" si="473"/>
        <v>1.2195121951219613E-2</v>
      </c>
      <c r="ABK97" s="1711">
        <v>2.33</v>
      </c>
      <c r="ABL97" s="1050">
        <f t="shared" si="474"/>
        <v>2.33</v>
      </c>
      <c r="ABM97" s="46">
        <v>2.37</v>
      </c>
      <c r="ABN97" s="1652">
        <f t="shared" si="475"/>
        <v>1.7167381974248941E-2</v>
      </c>
      <c r="ABO97" s="621"/>
      <c r="ABP97" s="1050"/>
      <c r="ABQ97" s="54"/>
      <c r="ABR97" s="54"/>
      <c r="ABS97" s="54"/>
      <c r="ABT97" s="54"/>
      <c r="ABU97" s="54"/>
      <c r="ABV97" s="54"/>
      <c r="ABW97" s="54"/>
      <c r="ABX97" s="54"/>
      <c r="ABY97" s="54"/>
      <c r="ABZ97" s="54"/>
      <c r="ACA97" s="54"/>
      <c r="ACB97" s="54"/>
      <c r="ACC97" s="37"/>
      <c r="ACD97" s="37"/>
      <c r="ACE97" s="37"/>
      <c r="ACF97" s="37"/>
    </row>
    <row r="98" spans="1:760" ht="29.5" thickBot="1" x14ac:dyDescent="0.4">
      <c r="A98" s="1694">
        <v>90</v>
      </c>
      <c r="B98" s="1042" t="s">
        <v>19</v>
      </c>
      <c r="C98" s="1042" t="s">
        <v>1254</v>
      </c>
      <c r="D98" s="1042" t="s">
        <v>2307</v>
      </c>
      <c r="E98" s="1042" t="s">
        <v>3992</v>
      </c>
      <c r="F98" s="1042" t="s">
        <v>2932</v>
      </c>
      <c r="G98" s="1042" t="s">
        <v>2935</v>
      </c>
      <c r="H98" s="29"/>
      <c r="I98" s="29"/>
      <c r="J98" s="29"/>
      <c r="K98" s="29"/>
      <c r="L98" s="29"/>
      <c r="M98" s="29"/>
      <c r="N98" s="29"/>
      <c r="O98" s="29"/>
      <c r="P98" s="29"/>
      <c r="Q98" s="29"/>
      <c r="R98" s="29"/>
      <c r="S98" s="29"/>
      <c r="T98" s="29"/>
      <c r="U98" s="29"/>
      <c r="V98" s="29"/>
      <c r="W98" s="29"/>
      <c r="X98" s="29"/>
      <c r="Y98" s="29"/>
      <c r="Z98" s="29"/>
      <c r="AA98" s="29"/>
      <c r="AB98" s="29"/>
      <c r="AC98" s="29"/>
      <c r="AD98" s="29"/>
      <c r="AE98" s="29"/>
      <c r="AF98" s="29"/>
      <c r="AG98" s="29"/>
      <c r="AH98" s="29"/>
      <c r="AI98" s="29"/>
      <c r="AJ98" s="29"/>
      <c r="AK98" s="29"/>
      <c r="AL98" s="29"/>
      <c r="AM98" s="29"/>
      <c r="AN98" s="29"/>
      <c r="AO98" s="29"/>
      <c r="AP98" s="29"/>
      <c r="AQ98" s="29"/>
      <c r="AR98" s="53"/>
      <c r="AS98" s="53"/>
      <c r="AT98" s="53"/>
      <c r="AU98" s="53"/>
      <c r="AV98" s="53"/>
      <c r="AW98" s="1148"/>
      <c r="AX98" s="27"/>
      <c r="AY98" s="53"/>
      <c r="AZ98" s="1592"/>
      <c r="BA98" s="64"/>
      <c r="BB98" s="64"/>
      <c r="BC98" s="64"/>
      <c r="BD98" s="64"/>
      <c r="BE98" s="64"/>
      <c r="BF98" s="64"/>
      <c r="BG98" s="64"/>
      <c r="BH98" s="64"/>
      <c r="BI98" s="64"/>
      <c r="BJ98" s="64"/>
      <c r="BK98" s="64"/>
      <c r="BL98" s="64"/>
      <c r="BM98" s="64"/>
      <c r="BN98" s="64"/>
      <c r="BO98" s="64"/>
      <c r="BP98" s="64"/>
      <c r="BQ98" s="64"/>
      <c r="BR98" s="64"/>
      <c r="BS98" s="64"/>
      <c r="BT98" s="64"/>
      <c r="BU98" s="64"/>
      <c r="BV98" s="64"/>
      <c r="BW98" s="64"/>
      <c r="BX98" s="64"/>
      <c r="BY98" s="64"/>
      <c r="BZ98" s="64"/>
      <c r="CA98" s="64"/>
      <c r="CB98" s="64"/>
      <c r="CC98" s="64"/>
      <c r="CD98" s="64"/>
      <c r="CE98" s="64"/>
      <c r="CF98" s="64"/>
      <c r="CG98" s="64"/>
      <c r="CH98" s="64"/>
      <c r="CI98" s="64"/>
      <c r="CJ98" s="64"/>
      <c r="CK98" s="64"/>
      <c r="CL98" s="64"/>
      <c r="CM98" s="64"/>
      <c r="CN98" s="64"/>
      <c r="CO98" s="64"/>
      <c r="CP98" s="64"/>
      <c r="CQ98" s="64"/>
      <c r="CR98" s="64"/>
      <c r="CS98" s="64"/>
      <c r="CT98" s="64"/>
      <c r="CU98" s="64"/>
      <c r="CV98" s="64"/>
      <c r="CW98" s="64"/>
      <c r="CX98" s="64"/>
      <c r="CY98" s="64"/>
      <c r="CZ98" s="64"/>
      <c r="DA98" s="64"/>
      <c r="DB98" s="64"/>
      <c r="DC98" s="64"/>
      <c r="DD98" s="64"/>
      <c r="DE98" s="64"/>
      <c r="DF98" s="64"/>
      <c r="DG98" s="64"/>
      <c r="DH98" s="913"/>
      <c r="DI98" s="913"/>
      <c r="DJ98" s="913"/>
      <c r="DK98" s="913"/>
      <c r="DL98" s="913"/>
      <c r="DM98" s="53"/>
      <c r="DN98" s="53"/>
      <c r="DO98" s="913"/>
      <c r="DP98" s="380"/>
      <c r="DQ98" s="913"/>
      <c r="DR98" s="913"/>
      <c r="DS98" s="913"/>
      <c r="DT98" s="913"/>
      <c r="DU98" s="913"/>
      <c r="DV98" s="913"/>
      <c r="DW98" s="913"/>
      <c r="DX98" s="913"/>
      <c r="DY98" s="913"/>
      <c r="DZ98" s="913"/>
      <c r="EA98" s="913"/>
      <c r="EB98" s="913"/>
      <c r="EC98" s="913"/>
      <c r="ED98" s="913"/>
      <c r="EE98" s="913"/>
      <c r="EF98" s="913"/>
      <c r="EG98" s="913"/>
      <c r="EH98" s="913"/>
      <c r="EI98" s="913"/>
      <c r="EJ98" s="913"/>
      <c r="EK98" s="913"/>
      <c r="EL98" s="913"/>
      <c r="EM98" s="913"/>
      <c r="EN98" s="913"/>
      <c r="EO98" s="913"/>
      <c r="EP98" s="913"/>
      <c r="EQ98" s="913"/>
      <c r="ER98" s="913"/>
      <c r="ES98" s="913"/>
      <c r="ET98" s="913"/>
      <c r="EU98" s="913"/>
      <c r="EV98" s="913"/>
      <c r="EW98" s="913"/>
      <c r="EX98" s="913"/>
      <c r="EY98" s="64"/>
      <c r="EZ98" s="913"/>
      <c r="FA98" s="913"/>
      <c r="FB98" s="64"/>
      <c r="FC98" s="913"/>
      <c r="FD98" s="53"/>
      <c r="FE98" s="53"/>
      <c r="FF98" s="380"/>
      <c r="FG98" s="913"/>
      <c r="FH98" s="913"/>
      <c r="FI98" s="913"/>
      <c r="FJ98" s="913"/>
      <c r="FK98" s="913"/>
      <c r="FL98" s="913"/>
      <c r="FM98" s="913"/>
      <c r="FN98" s="913"/>
      <c r="FO98" s="913"/>
      <c r="FP98" s="913"/>
      <c r="FQ98" s="913"/>
      <c r="FR98" s="913"/>
      <c r="FS98" s="913"/>
      <c r="FT98" s="913"/>
      <c r="FU98" s="913"/>
      <c r="FV98" s="913"/>
      <c r="FW98" s="913"/>
      <c r="FX98" s="913"/>
      <c r="FY98" s="913"/>
      <c r="FZ98" s="913"/>
      <c r="GA98" s="913"/>
      <c r="GB98" s="913"/>
      <c r="GC98" s="913"/>
      <c r="GD98" s="913"/>
      <c r="GE98" s="913"/>
      <c r="GF98" s="913"/>
      <c r="GG98" s="913"/>
      <c r="GH98" s="913"/>
      <c r="GI98" s="913"/>
      <c r="GJ98" s="913"/>
      <c r="GK98" s="913"/>
      <c r="GL98" s="913"/>
      <c r="GM98" s="913"/>
      <c r="GN98" s="913"/>
      <c r="GO98" s="913"/>
      <c r="GP98" s="913"/>
      <c r="GQ98" s="913"/>
      <c r="GR98" s="913"/>
      <c r="GS98" s="913"/>
      <c r="GT98" s="913"/>
      <c r="GU98" s="913"/>
      <c r="GV98" s="913"/>
      <c r="GW98" s="913"/>
      <c r="GX98" s="913"/>
      <c r="GY98" s="913"/>
      <c r="GZ98" s="913"/>
      <c r="HA98" s="913"/>
      <c r="HB98" s="913"/>
      <c r="HC98" s="53"/>
      <c r="HD98" s="53"/>
      <c r="HE98" s="913"/>
      <c r="HF98" s="53"/>
      <c r="HG98" s="913"/>
      <c r="HH98" s="53"/>
      <c r="HI98" s="53"/>
      <c r="HJ98" s="53"/>
      <c r="HK98" s="380"/>
      <c r="HS98" s="913"/>
      <c r="HT98" s="913"/>
      <c r="HU98" s="913"/>
      <c r="HV98" s="913"/>
      <c r="HW98" s="913"/>
      <c r="HX98" s="913"/>
      <c r="HY98" s="913"/>
      <c r="HZ98" s="913"/>
      <c r="IA98" s="913"/>
      <c r="IB98" s="913"/>
      <c r="IC98" s="913"/>
      <c r="ID98" s="913"/>
      <c r="IE98" s="913"/>
      <c r="IF98" s="913"/>
      <c r="IG98" s="913"/>
      <c r="IH98" s="913"/>
      <c r="II98" s="913"/>
      <c r="IJ98" s="913"/>
      <c r="IK98" s="913"/>
      <c r="IL98" s="913"/>
      <c r="IM98" s="913"/>
      <c r="IN98" s="913"/>
      <c r="IO98" s="913"/>
      <c r="IP98" s="913"/>
      <c r="IQ98" s="913"/>
      <c r="IR98" s="913"/>
      <c r="IS98" s="913"/>
      <c r="IT98" s="913"/>
      <c r="IU98" s="913"/>
      <c r="IV98" s="913"/>
      <c r="IW98" s="913"/>
      <c r="IX98" s="913"/>
      <c r="IY98" s="913"/>
      <c r="IZ98" s="913"/>
      <c r="JA98" s="913"/>
      <c r="JB98" s="913"/>
      <c r="JC98" s="913"/>
      <c r="JD98" s="913"/>
      <c r="JE98" s="913"/>
      <c r="JF98" s="913"/>
      <c r="JG98" s="913"/>
      <c r="JH98" s="64"/>
      <c r="JI98" s="53"/>
      <c r="JJ98" s="913"/>
      <c r="JK98" s="53"/>
      <c r="JL98" s="53"/>
      <c r="JM98" s="53"/>
      <c r="JN98" s="53"/>
      <c r="JO98" s="53"/>
      <c r="JP98" s="53"/>
      <c r="JQ98" s="53"/>
      <c r="JR98" s="53"/>
      <c r="JS98" s="1042"/>
      <c r="JT98" s="53"/>
      <c r="JU98" s="53"/>
      <c r="JV98" s="1042"/>
      <c r="JW98" s="53"/>
      <c r="JX98" s="53"/>
      <c r="JY98" s="1042"/>
      <c r="JZ98" s="53"/>
      <c r="KA98" s="53"/>
      <c r="KB98" s="1042"/>
      <c r="KC98" s="53"/>
      <c r="KD98" s="53"/>
      <c r="KE98" s="1042"/>
      <c r="KF98" s="1042"/>
      <c r="KG98" s="1042"/>
      <c r="KH98" s="1042"/>
      <c r="KI98" s="1042"/>
      <c r="KJ98" s="1042"/>
      <c r="KK98" s="1042"/>
      <c r="KL98" s="1042"/>
      <c r="KM98" s="380"/>
      <c r="KN98" s="913"/>
      <c r="KO98" s="913"/>
      <c r="KP98" s="913"/>
      <c r="KQ98" s="913"/>
      <c r="KR98" s="913"/>
      <c r="KS98" s="913"/>
      <c r="KT98" s="913"/>
      <c r="KU98" s="913"/>
      <c r="KV98" s="913"/>
      <c r="KW98" s="913"/>
      <c r="KX98" s="913"/>
      <c r="KY98" s="913"/>
      <c r="KZ98" s="913"/>
      <c r="LA98" s="913"/>
      <c r="LB98" s="913"/>
      <c r="LC98" s="913"/>
      <c r="LD98" s="913"/>
      <c r="LE98" s="913"/>
      <c r="LF98" s="913"/>
      <c r="LG98" s="913"/>
      <c r="LH98" s="913"/>
      <c r="LI98" s="913"/>
      <c r="LJ98" s="913"/>
      <c r="LK98" s="913"/>
      <c r="LL98" s="913"/>
      <c r="LM98" s="913"/>
      <c r="LN98" s="913"/>
      <c r="LO98" s="913"/>
      <c r="LP98" s="913"/>
      <c r="LQ98" s="913"/>
      <c r="LR98" s="913"/>
      <c r="LS98" s="913"/>
      <c r="LT98" s="913"/>
      <c r="LU98" s="913"/>
      <c r="LV98" s="913"/>
      <c r="LW98" s="913"/>
      <c r="LX98" s="913"/>
      <c r="LY98" s="913"/>
      <c r="LZ98" s="913"/>
      <c r="MA98" s="913"/>
      <c r="MB98" s="913"/>
      <c r="MC98" s="53"/>
      <c r="MD98" s="913"/>
      <c r="ME98" s="913"/>
      <c r="MF98" s="53"/>
      <c r="MG98" s="53"/>
      <c r="MH98" s="913"/>
      <c r="MI98" s="53"/>
      <c r="MJ98" s="53"/>
      <c r="MK98" s="53"/>
      <c r="ML98" s="53"/>
      <c r="MM98" s="53"/>
      <c r="MN98" s="1042"/>
      <c r="MO98" s="53"/>
      <c r="MP98" s="53"/>
      <c r="MQ98" s="1042"/>
      <c r="MR98" s="53"/>
      <c r="MS98" s="53"/>
      <c r="MT98" s="1042"/>
      <c r="MU98" s="53"/>
      <c r="MV98" s="53"/>
      <c r="MW98" s="1042"/>
      <c r="MX98" s="53"/>
      <c r="MY98" s="53"/>
      <c r="MZ98" s="1042"/>
      <c r="NA98" s="1042"/>
      <c r="NB98" s="1042"/>
      <c r="NC98" s="1042"/>
      <c r="ND98" s="1042"/>
      <c r="NE98" s="1042"/>
      <c r="NF98" s="1042"/>
      <c r="NG98" s="1042"/>
      <c r="NH98" s="380"/>
      <c r="NI98" s="913"/>
      <c r="NJ98" s="913"/>
      <c r="NK98" s="913"/>
      <c r="NL98" s="913"/>
      <c r="NM98" s="913"/>
      <c r="NN98" s="913"/>
      <c r="NO98" s="913"/>
      <c r="NP98" s="913"/>
      <c r="NQ98" s="913"/>
      <c r="NR98" s="913"/>
      <c r="NS98" s="913"/>
      <c r="NT98" s="913"/>
      <c r="NU98" s="913"/>
      <c r="NV98" s="913"/>
      <c r="NW98" s="913"/>
      <c r="NX98" s="913"/>
      <c r="NY98" s="913"/>
      <c r="NZ98" s="913"/>
      <c r="OA98" s="913"/>
      <c r="OB98" s="913"/>
      <c r="OC98" s="913"/>
      <c r="OD98" s="913"/>
      <c r="OE98" s="913"/>
      <c r="OF98" s="913"/>
      <c r="OG98" s="913"/>
      <c r="OH98" s="913"/>
      <c r="OI98" s="913"/>
      <c r="OJ98" s="913"/>
      <c r="OK98" s="913"/>
      <c r="OL98" s="913"/>
      <c r="OM98" s="913"/>
      <c r="ON98" s="913"/>
      <c r="OO98" s="913"/>
      <c r="OP98" s="913"/>
      <c r="OQ98" s="913"/>
      <c r="OR98" s="913"/>
      <c r="OS98" s="913"/>
      <c r="OT98" s="913"/>
      <c r="OU98" s="913"/>
      <c r="OV98" s="913"/>
      <c r="OW98" s="913"/>
      <c r="OX98" s="64"/>
      <c r="OY98" s="53"/>
      <c r="OZ98" s="913"/>
      <c r="PA98" s="53"/>
      <c r="PB98" s="913"/>
      <c r="PC98" s="53"/>
      <c r="PD98" s="53"/>
      <c r="PE98" s="53"/>
      <c r="PF98" s="53"/>
      <c r="PG98" s="53"/>
      <c r="PH98" s="1042"/>
      <c r="PI98" s="53"/>
      <c r="PJ98" s="53"/>
      <c r="PK98" s="1042"/>
      <c r="PL98" s="53"/>
      <c r="PM98" s="53"/>
      <c r="PN98" s="1042"/>
      <c r="PO98" s="53"/>
      <c r="PP98" s="53"/>
      <c r="PQ98" s="53"/>
      <c r="PR98" s="53"/>
      <c r="PS98" s="53"/>
      <c r="PT98" s="1042"/>
      <c r="PU98" s="1042"/>
      <c r="PV98" s="1042"/>
      <c r="PW98" s="1042"/>
      <c r="PX98" s="1042"/>
      <c r="PY98" s="1042"/>
      <c r="PZ98" s="1042"/>
      <c r="QA98" s="1042"/>
      <c r="QB98" s="1042"/>
      <c r="QC98" s="1042"/>
      <c r="QD98" s="1042"/>
      <c r="QE98" s="1042"/>
      <c r="QF98" s="1042"/>
      <c r="QG98" s="1042"/>
      <c r="QH98" s="1042"/>
      <c r="QI98" s="1042"/>
      <c r="QJ98" s="1042"/>
      <c r="QK98" s="380"/>
      <c r="QL98" s="913"/>
      <c r="QM98" s="913"/>
      <c r="QN98" s="913"/>
      <c r="QO98" s="913"/>
      <c r="QP98" s="913"/>
      <c r="QQ98" s="913"/>
      <c r="QR98" s="913"/>
      <c r="QS98" s="913"/>
      <c r="QT98" s="913"/>
      <c r="QU98" s="913"/>
      <c r="QV98" s="913"/>
      <c r="QW98" s="913"/>
      <c r="QX98" s="913"/>
      <c r="QY98" s="913"/>
      <c r="QZ98" s="64"/>
      <c r="RA98" s="53"/>
      <c r="RB98" s="53"/>
      <c r="RC98" s="53"/>
      <c r="RD98" s="53"/>
      <c r="RE98" s="53"/>
      <c r="RF98" s="53"/>
      <c r="RG98" s="53"/>
      <c r="RH98" s="1042"/>
      <c r="RI98" s="53"/>
      <c r="RJ98" s="53"/>
      <c r="RK98" s="1042"/>
      <c r="RL98" s="53"/>
      <c r="RM98" s="53"/>
      <c r="RN98" s="1042"/>
      <c r="RO98" s="53"/>
      <c r="RP98" s="1042"/>
      <c r="RQ98" s="1042"/>
      <c r="RR98" s="1042"/>
      <c r="RS98" s="1042"/>
      <c r="RT98" s="1042"/>
      <c r="RU98" s="1042"/>
      <c r="RV98" s="1042"/>
      <c r="RW98" s="1042"/>
      <c r="RX98" s="1042"/>
      <c r="RY98" s="1042"/>
      <c r="RZ98" s="1042"/>
      <c r="SA98" s="1042"/>
      <c r="SB98" s="1042"/>
      <c r="SC98" s="1042"/>
      <c r="SD98" s="1042"/>
      <c r="SE98" s="1042"/>
      <c r="SF98" s="1042"/>
      <c r="SG98" s="1042"/>
      <c r="SH98" s="1042"/>
      <c r="SI98" s="1042"/>
      <c r="SJ98" s="1042"/>
      <c r="SK98" s="1042"/>
      <c r="SL98" s="1042"/>
      <c r="SM98" s="1042" t="s">
        <v>1502</v>
      </c>
      <c r="SN98" s="1042"/>
      <c r="SO98" s="55" t="s">
        <v>1502</v>
      </c>
      <c r="SP98" s="55" t="s">
        <v>1502</v>
      </c>
      <c r="SQ98" s="1042" t="s">
        <v>1502</v>
      </c>
      <c r="SR98" s="380"/>
      <c r="SS98" s="27"/>
      <c r="ST98" s="913"/>
      <c r="SU98" s="53"/>
      <c r="SV98" s="27"/>
      <c r="SW98" s="27"/>
      <c r="SX98" s="53"/>
      <c r="SY98" s="27"/>
      <c r="SZ98" s="53"/>
      <c r="TA98" s="53"/>
      <c r="TB98" s="53"/>
      <c r="TC98" s="53"/>
      <c r="TD98" s="53"/>
      <c r="TE98" s="1042"/>
      <c r="TF98" s="53"/>
      <c r="TG98" s="53"/>
      <c r="TH98" s="1042"/>
      <c r="TI98" s="53"/>
      <c r="TJ98" s="53"/>
      <c r="TK98" s="1042"/>
      <c r="TL98" s="53"/>
      <c r="TM98" s="53"/>
      <c r="TN98" s="1042"/>
      <c r="TO98" s="53"/>
      <c r="TP98" s="53"/>
      <c r="TQ98" s="1042"/>
      <c r="TR98" s="53"/>
      <c r="TS98" s="1042"/>
      <c r="TT98" s="1042"/>
      <c r="TU98" s="1042"/>
      <c r="TV98" s="1042"/>
      <c r="TW98" s="1042"/>
      <c r="TX98" s="1042"/>
      <c r="TY98" s="1042"/>
      <c r="TZ98" s="1042"/>
      <c r="UA98" s="1042"/>
      <c r="UB98" s="1042"/>
      <c r="UC98" s="1042"/>
      <c r="UD98" s="1042"/>
      <c r="UE98" s="1042"/>
      <c r="UF98" s="1042"/>
      <c r="UG98" s="1042"/>
      <c r="UH98" s="1042"/>
      <c r="UI98" s="1042"/>
      <c r="UJ98" s="1042"/>
      <c r="UK98" s="1042" t="s">
        <v>1502</v>
      </c>
      <c r="UL98" s="929" t="s">
        <v>1502</v>
      </c>
      <c r="UM98" s="929" t="s">
        <v>1502</v>
      </c>
      <c r="UN98" s="929" t="s">
        <v>1502</v>
      </c>
      <c r="UO98" s="380"/>
      <c r="UP98" s="53"/>
      <c r="UQ98" s="53"/>
      <c r="UR98" s="53"/>
      <c r="US98" s="53"/>
      <c r="UT98" s="53"/>
      <c r="UU98" s="53"/>
      <c r="UV98" s="53"/>
      <c r="UW98" s="53"/>
      <c r="UX98" s="53"/>
      <c r="UY98" s="53"/>
      <c r="UZ98" s="53"/>
      <c r="VA98" s="53"/>
      <c r="VB98" s="53"/>
      <c r="VC98" s="53"/>
      <c r="VD98" s="55"/>
      <c r="VE98" s="913"/>
      <c r="VF98" s="53"/>
      <c r="VG98" s="1148"/>
      <c r="VH98" s="53"/>
      <c r="VI98" s="53"/>
      <c r="VJ98" s="53"/>
      <c r="VK98" s="53"/>
      <c r="VL98" s="53"/>
      <c r="VM98" s="53"/>
      <c r="VN98" s="53"/>
      <c r="VO98" s="1042"/>
      <c r="VP98" s="53"/>
      <c r="VQ98" s="53"/>
      <c r="VR98" s="53"/>
      <c r="VS98" s="53"/>
      <c r="VT98" s="1042"/>
      <c r="VU98" s="1042"/>
      <c r="VV98" s="53"/>
      <c r="VW98" s="1042"/>
      <c r="VX98" s="1042"/>
      <c r="VY98" s="1042"/>
      <c r="VZ98" s="1042"/>
      <c r="WA98" s="1042"/>
      <c r="WB98" s="1042"/>
      <c r="WC98" s="1042"/>
      <c r="WD98" s="1042"/>
      <c r="WE98" s="1042"/>
      <c r="WF98" s="1042"/>
      <c r="WG98" s="1042"/>
      <c r="WH98" s="1042"/>
      <c r="WI98" s="1042"/>
      <c r="WJ98" s="1042"/>
      <c r="WK98" s="1042"/>
      <c r="WL98" s="1042"/>
      <c r="WM98" s="1042"/>
      <c r="WN98" s="1042"/>
      <c r="WO98" s="1042"/>
      <c r="WP98" s="1042"/>
      <c r="WQ98" s="1042"/>
      <c r="WR98" s="1042"/>
      <c r="WS98" s="1042"/>
      <c r="WT98" s="1042"/>
      <c r="WU98" s="1042"/>
      <c r="WV98" s="1042"/>
      <c r="WW98" s="1042"/>
      <c r="WX98" s="1042"/>
      <c r="WY98" s="1042"/>
      <c r="WZ98" s="1042"/>
      <c r="XA98" s="1042"/>
      <c r="XB98" s="1042"/>
      <c r="XC98" s="1042"/>
      <c r="XD98" s="1042"/>
      <c r="XE98" s="1042"/>
      <c r="XF98" s="1042"/>
      <c r="XG98" s="1042">
        <v>1.84</v>
      </c>
      <c r="XH98" s="1042"/>
      <c r="XI98" s="1042"/>
      <c r="XJ98" s="1042"/>
      <c r="XK98" s="1042">
        <v>1.93</v>
      </c>
      <c r="XL98" s="1042">
        <f t="shared" si="439"/>
        <v>1.84</v>
      </c>
      <c r="XM98" s="1042"/>
      <c r="XN98" s="1042">
        <v>1.81</v>
      </c>
      <c r="XO98" s="380">
        <f t="shared" si="440"/>
        <v>-1</v>
      </c>
      <c r="XP98" s="380">
        <f t="shared" si="441"/>
        <v>-1.630434782608697E-2</v>
      </c>
      <c r="XQ98" s="380"/>
      <c r="XR98" s="1042"/>
      <c r="XS98" s="1042"/>
      <c r="XT98" s="1042"/>
      <c r="XU98" s="1042"/>
      <c r="XV98" s="1304"/>
      <c r="XW98" s="38"/>
      <c r="XX98" s="53"/>
      <c r="XY98" s="38"/>
      <c r="XZ98" s="38"/>
      <c r="YA98" s="1042"/>
      <c r="YB98" s="38"/>
      <c r="YC98" s="1042"/>
      <c r="YD98" s="38"/>
      <c r="YE98" s="1042"/>
      <c r="YF98" s="38"/>
      <c r="YG98" s="1042"/>
      <c r="YH98" s="38"/>
      <c r="YI98" s="1042"/>
      <c r="YJ98" s="1042" t="s">
        <v>1502</v>
      </c>
      <c r="YK98" s="1042"/>
      <c r="YL98" s="1042" t="s">
        <v>1502</v>
      </c>
      <c r="YM98" s="1042" t="s">
        <v>1502</v>
      </c>
      <c r="YN98" s="1042" t="s">
        <v>1502</v>
      </c>
      <c r="YO98" s="1653"/>
      <c r="YP98" s="1304"/>
      <c r="YQ98" s="1304"/>
      <c r="YR98" s="1304"/>
      <c r="YS98" s="1304"/>
      <c r="YT98" s="38"/>
      <c r="YU98" s="38"/>
      <c r="YV98" s="1042"/>
      <c r="YW98" s="38"/>
      <c r="YX98" s="1042"/>
      <c r="YY98" s="38"/>
      <c r="YZ98" s="1042"/>
      <c r="ZA98" s="38"/>
      <c r="ZB98" s="1042"/>
      <c r="ZC98" s="38"/>
      <c r="ZD98" s="1042"/>
      <c r="ZE98" s="1042" t="s">
        <v>1502</v>
      </c>
      <c r="ZF98" s="1042"/>
      <c r="ZG98" s="1042" t="s">
        <v>1502</v>
      </c>
      <c r="ZH98" s="1042" t="s">
        <v>1502</v>
      </c>
      <c r="ZI98" s="1042"/>
      <c r="ZJ98" s="380"/>
      <c r="ZK98" s="1265"/>
      <c r="ZL98" s="1265"/>
      <c r="ZM98" s="971"/>
      <c r="ZN98" s="971"/>
      <c r="ZO98" s="971"/>
      <c r="ZP98" s="971"/>
      <c r="ZQ98" s="971"/>
      <c r="ZR98" s="971"/>
      <c r="ZS98" s="971"/>
      <c r="ZT98" s="971"/>
      <c r="ZU98" s="971"/>
      <c r="ZV98" s="971"/>
      <c r="ZW98" s="971"/>
      <c r="ZX98" s="971"/>
      <c r="ZY98" s="1265"/>
      <c r="ZZ98" s="38"/>
      <c r="AAA98" s="971"/>
      <c r="AAB98" s="971">
        <v>1.86</v>
      </c>
      <c r="AAC98" s="971">
        <v>1.97</v>
      </c>
      <c r="AAD98" s="971">
        <f t="shared" si="498"/>
        <v>1.86</v>
      </c>
      <c r="AAE98" s="971">
        <v>1.84</v>
      </c>
      <c r="AAF98" s="966">
        <f t="shared" si="499"/>
        <v>-1.075268817204302E-2</v>
      </c>
      <c r="AAG98" s="971"/>
      <c r="AAH98" s="971"/>
      <c r="AAI98" s="971"/>
      <c r="AAJ98" s="971"/>
      <c r="AAK98" s="53"/>
      <c r="AAL98" s="53"/>
      <c r="AAM98" s="53"/>
      <c r="AAN98" s="53"/>
      <c r="AAO98" s="53"/>
      <c r="AAP98" s="53"/>
      <c r="AAQ98" s="53"/>
      <c r="AAR98" s="53"/>
      <c r="AAS98" s="53"/>
      <c r="AAT98" s="1042"/>
      <c r="AAU98" s="38"/>
      <c r="AAV98" s="971"/>
      <c r="AAW98" s="971" t="s">
        <v>1502</v>
      </c>
      <c r="AAX98" s="929" t="s">
        <v>1502</v>
      </c>
      <c r="AAY98" s="929" t="s">
        <v>1502</v>
      </c>
      <c r="AAZ98" s="929" t="s">
        <v>1502</v>
      </c>
      <c r="ABA98" s="38"/>
      <c r="ABB98" s="1653"/>
      <c r="ABC98" s="38">
        <v>1.84</v>
      </c>
      <c r="ABD98" s="38">
        <f t="shared" si="470"/>
        <v>1.84</v>
      </c>
      <c r="ABE98" s="38">
        <v>1.85</v>
      </c>
      <c r="ABF98" s="1653">
        <f t="shared" si="471"/>
        <v>5.4347826086956564E-3</v>
      </c>
      <c r="ABG98" s="38">
        <v>1.8</v>
      </c>
      <c r="ABH98" s="38">
        <f t="shared" si="472"/>
        <v>1.8</v>
      </c>
      <c r="ABI98" s="38">
        <v>1.81</v>
      </c>
      <c r="ABJ98" s="1653">
        <f t="shared" si="473"/>
        <v>5.5555555555555601E-3</v>
      </c>
      <c r="ABK98" s="1712">
        <v>1.8220000000000001</v>
      </c>
      <c r="ABL98" s="1042">
        <f t="shared" si="474"/>
        <v>1.8220000000000001</v>
      </c>
      <c r="ABM98" s="38">
        <v>1.87</v>
      </c>
      <c r="ABN98" s="1653">
        <f t="shared" si="475"/>
        <v>2.6344676180021977E-2</v>
      </c>
      <c r="ABO98" s="53"/>
      <c r="ABP98" s="1042"/>
      <c r="ABQ98" s="53"/>
      <c r="ABR98" s="53"/>
      <c r="ABS98" s="53"/>
      <c r="ABT98" s="53"/>
      <c r="ABU98" s="53"/>
      <c r="ABV98" s="53"/>
      <c r="ABW98" s="53"/>
      <c r="ABX98" s="53"/>
      <c r="ABY98" s="53"/>
      <c r="ABZ98" s="53"/>
      <c r="ACA98" s="53"/>
      <c r="ACB98" s="53"/>
      <c r="ACC98" s="38"/>
      <c r="ACD98" s="38"/>
      <c r="ACE98" s="38"/>
      <c r="ACF98" s="38"/>
    </row>
    <row r="99" spans="1:760" ht="29.5" thickBot="1" x14ac:dyDescent="0.4">
      <c r="A99" s="1696">
        <v>91</v>
      </c>
      <c r="B99" s="1049" t="s">
        <v>19</v>
      </c>
      <c r="C99" s="1049" t="s">
        <v>1254</v>
      </c>
      <c r="D99" s="1049" t="s">
        <v>2307</v>
      </c>
      <c r="E99" s="1049" t="s">
        <v>3992</v>
      </c>
      <c r="F99" s="1049" t="s">
        <v>2936</v>
      </c>
      <c r="G99" s="1049" t="s">
        <v>2937</v>
      </c>
      <c r="H99" s="29"/>
      <c r="I99" s="29"/>
      <c r="J99" s="29"/>
      <c r="K99" s="29"/>
      <c r="L99" s="29"/>
      <c r="M99" s="29"/>
      <c r="N99" s="29"/>
      <c r="O99" s="29"/>
      <c r="P99" s="29"/>
      <c r="Q99" s="29"/>
      <c r="R99" s="29"/>
      <c r="S99" s="29"/>
      <c r="T99" s="29"/>
      <c r="U99" s="29"/>
      <c r="V99" s="29"/>
      <c r="W99" s="29"/>
      <c r="X99" s="29"/>
      <c r="Y99" s="29"/>
      <c r="Z99" s="29"/>
      <c r="AA99" s="29"/>
      <c r="AB99" s="29"/>
      <c r="AC99" s="29"/>
      <c r="AD99" s="29"/>
      <c r="AE99" s="29"/>
      <c r="AF99" s="29"/>
      <c r="AG99" s="29"/>
      <c r="AH99" s="29"/>
      <c r="AI99" s="29"/>
      <c r="AJ99" s="29"/>
      <c r="AK99" s="29"/>
      <c r="AL99" s="29"/>
      <c r="AM99" s="29"/>
      <c r="AN99" s="29"/>
      <c r="AO99" s="29"/>
      <c r="AP99" s="29"/>
      <c r="AQ99" s="29"/>
      <c r="AR99" s="54"/>
      <c r="AS99" s="54"/>
      <c r="AT99" s="54"/>
      <c r="AU99" s="52"/>
      <c r="AV99" s="52"/>
      <c r="AW99" s="69"/>
      <c r="AX99" s="28"/>
      <c r="AY99" s="54"/>
      <c r="AZ99" s="1654"/>
      <c r="BA99" s="35"/>
      <c r="BB99" s="35"/>
      <c r="BC99" s="35"/>
      <c r="BD99" s="35"/>
      <c r="BE99" s="35"/>
      <c r="BF99" s="35"/>
      <c r="BG99" s="35"/>
      <c r="BH99" s="35"/>
      <c r="BI99" s="35"/>
      <c r="BJ99" s="35"/>
      <c r="BK99" s="35"/>
      <c r="BL99" s="35"/>
      <c r="BM99" s="35"/>
      <c r="BN99" s="35"/>
      <c r="BO99" s="35"/>
      <c r="BP99" s="35"/>
      <c r="BQ99" s="35"/>
      <c r="BR99" s="35"/>
      <c r="BS99" s="35"/>
      <c r="BT99" s="35"/>
      <c r="BU99" s="35"/>
      <c r="BV99" s="35"/>
      <c r="BW99" s="35"/>
      <c r="BX99" s="35"/>
      <c r="BY99" s="35"/>
      <c r="BZ99" s="35"/>
      <c r="CA99" s="35"/>
      <c r="CB99" s="35"/>
      <c r="CC99" s="35"/>
      <c r="CD99" s="35"/>
      <c r="CE99" s="35"/>
      <c r="CF99" s="35"/>
      <c r="CG99" s="35"/>
      <c r="CH99" s="35"/>
      <c r="CI99" s="35"/>
      <c r="CJ99" s="35"/>
      <c r="CK99" s="35"/>
      <c r="CL99" s="35"/>
      <c r="CM99" s="35"/>
      <c r="CN99" s="35"/>
      <c r="CO99" s="35"/>
      <c r="CP99" s="35"/>
      <c r="CQ99" s="35"/>
      <c r="CR99" s="35"/>
      <c r="CS99" s="35"/>
      <c r="CT99" s="35"/>
      <c r="CU99" s="35"/>
      <c r="CV99" s="35"/>
      <c r="CW99" s="35"/>
      <c r="CX99" s="35"/>
      <c r="CY99" s="35"/>
      <c r="CZ99" s="35"/>
      <c r="DA99" s="35"/>
      <c r="DB99" s="35"/>
      <c r="DC99" s="35"/>
      <c r="DD99" s="35"/>
      <c r="DE99" s="35"/>
      <c r="DF99" s="35"/>
      <c r="DG99" s="35"/>
      <c r="DH99" s="919"/>
      <c r="DI99" s="919"/>
      <c r="DJ99" s="919"/>
      <c r="DK99" s="919"/>
      <c r="DL99" s="919"/>
      <c r="DM99" s="54"/>
      <c r="DN99" s="54"/>
      <c r="DO99" s="919"/>
      <c r="DP99" s="1160"/>
      <c r="DQ99" s="919"/>
      <c r="DR99" s="919"/>
      <c r="DS99" s="919"/>
      <c r="DT99" s="919"/>
      <c r="DU99" s="919"/>
      <c r="DV99" s="919"/>
      <c r="DW99" s="919"/>
      <c r="DX99" s="919"/>
      <c r="DY99" s="919"/>
      <c r="DZ99" s="919"/>
      <c r="EA99" s="919"/>
      <c r="EB99" s="919"/>
      <c r="EC99" s="919"/>
      <c r="ED99" s="919"/>
      <c r="EE99" s="919"/>
      <c r="EF99" s="919"/>
      <c r="EG99" s="919"/>
      <c r="EH99" s="919"/>
      <c r="EI99" s="919"/>
      <c r="EJ99" s="919"/>
      <c r="EK99" s="919"/>
      <c r="EL99" s="919"/>
      <c r="EM99" s="919"/>
      <c r="EN99" s="919"/>
      <c r="EO99" s="919"/>
      <c r="EP99" s="919"/>
      <c r="EQ99" s="919"/>
      <c r="ER99" s="919"/>
      <c r="ES99" s="919"/>
      <c r="ET99" s="919"/>
      <c r="EU99" s="919"/>
      <c r="EV99" s="919"/>
      <c r="EW99" s="919"/>
      <c r="EX99" s="919"/>
      <c r="EY99" s="35"/>
      <c r="EZ99" s="919"/>
      <c r="FA99" s="919"/>
      <c r="FB99" s="35"/>
      <c r="FC99" s="919"/>
      <c r="FD99" s="54"/>
      <c r="FE99" s="40"/>
      <c r="FF99" s="1160"/>
      <c r="FG99" s="919"/>
      <c r="FH99" s="919"/>
      <c r="FI99" s="919"/>
      <c r="FJ99" s="919"/>
      <c r="FK99" s="919"/>
      <c r="FL99" s="919"/>
      <c r="FM99" s="919"/>
      <c r="FN99" s="919"/>
      <c r="FO99" s="919"/>
      <c r="FP99" s="919"/>
      <c r="FQ99" s="919"/>
      <c r="FR99" s="919"/>
      <c r="FS99" s="919"/>
      <c r="FT99" s="919"/>
      <c r="FU99" s="919"/>
      <c r="FV99" s="919"/>
      <c r="FW99" s="919"/>
      <c r="FX99" s="919"/>
      <c r="FY99" s="919"/>
      <c r="FZ99" s="919"/>
      <c r="GA99" s="919"/>
      <c r="GB99" s="919"/>
      <c r="GC99" s="919"/>
      <c r="GD99" s="919"/>
      <c r="GE99" s="919"/>
      <c r="GF99" s="919"/>
      <c r="GG99" s="919"/>
      <c r="GH99" s="919"/>
      <c r="GI99" s="919"/>
      <c r="GJ99" s="919"/>
      <c r="GK99" s="919"/>
      <c r="GL99" s="919"/>
      <c r="GM99" s="919"/>
      <c r="GN99" s="919"/>
      <c r="GO99" s="919"/>
      <c r="GP99" s="919"/>
      <c r="GQ99" s="919"/>
      <c r="GR99" s="919"/>
      <c r="GS99" s="919"/>
      <c r="GT99" s="919"/>
      <c r="GU99" s="919"/>
      <c r="GV99" s="919"/>
      <c r="GW99" s="919"/>
      <c r="GX99" s="919"/>
      <c r="GY99" s="919"/>
      <c r="GZ99" s="919"/>
      <c r="HA99" s="919"/>
      <c r="HB99" s="919"/>
      <c r="HC99" s="54"/>
      <c r="HD99" s="54"/>
      <c r="HE99" s="919"/>
      <c r="HF99" s="54"/>
      <c r="HG99" s="919"/>
      <c r="HH99" s="54"/>
      <c r="HI99" s="54"/>
      <c r="HJ99" s="54"/>
      <c r="HK99" s="1160"/>
      <c r="HS99" s="919"/>
      <c r="HT99" s="919"/>
      <c r="HU99" s="919"/>
      <c r="HV99" s="919"/>
      <c r="HW99" s="919"/>
      <c r="HX99" s="919"/>
      <c r="HY99" s="919"/>
      <c r="HZ99" s="919"/>
      <c r="IA99" s="919"/>
      <c r="IB99" s="919"/>
      <c r="IC99" s="919"/>
      <c r="ID99" s="919"/>
      <c r="IE99" s="919"/>
      <c r="IF99" s="919"/>
      <c r="IG99" s="919"/>
      <c r="IH99" s="919"/>
      <c r="II99" s="919"/>
      <c r="IJ99" s="919"/>
      <c r="IK99" s="919"/>
      <c r="IL99" s="919"/>
      <c r="IM99" s="919"/>
      <c r="IN99" s="919"/>
      <c r="IO99" s="919"/>
      <c r="IP99" s="919"/>
      <c r="IQ99" s="919"/>
      <c r="IR99" s="919"/>
      <c r="IS99" s="919"/>
      <c r="IT99" s="919"/>
      <c r="IU99" s="919"/>
      <c r="IV99" s="919"/>
      <c r="IW99" s="919"/>
      <c r="IX99" s="919"/>
      <c r="IY99" s="919"/>
      <c r="IZ99" s="919"/>
      <c r="JA99" s="919"/>
      <c r="JB99" s="919"/>
      <c r="JC99" s="919"/>
      <c r="JD99" s="919"/>
      <c r="JE99" s="919"/>
      <c r="JF99" s="919"/>
      <c r="JG99" s="919"/>
      <c r="JH99" s="35"/>
      <c r="JI99" s="54"/>
      <c r="JJ99" s="919"/>
      <c r="JK99" s="54"/>
      <c r="JL99" s="54"/>
      <c r="JM99" s="54"/>
      <c r="JN99" s="54"/>
      <c r="JO99" s="54"/>
      <c r="JP99" s="54"/>
      <c r="JQ99" s="54"/>
      <c r="JR99" s="54"/>
      <c r="JS99" s="1049"/>
      <c r="JT99" s="54"/>
      <c r="JU99" s="54"/>
      <c r="JV99" s="1049"/>
      <c r="JW99" s="52"/>
      <c r="JX99" s="54"/>
      <c r="JY99" s="1049"/>
      <c r="JZ99" s="54"/>
      <c r="KA99" s="54"/>
      <c r="KB99" s="1049"/>
      <c r="KC99" s="54"/>
      <c r="KD99" s="54"/>
      <c r="KE99" s="1049"/>
      <c r="KF99" s="1049"/>
      <c r="KG99" s="1049"/>
      <c r="KH99" s="1049"/>
      <c r="KI99" s="1049"/>
      <c r="KJ99" s="1049"/>
      <c r="KK99" s="1049"/>
      <c r="KL99" s="1049"/>
      <c r="KM99" s="1160"/>
      <c r="KN99" s="919"/>
      <c r="KO99" s="919"/>
      <c r="KP99" s="919"/>
      <c r="KQ99" s="919"/>
      <c r="KR99" s="919"/>
      <c r="KS99" s="919"/>
      <c r="KT99" s="919"/>
      <c r="KU99" s="919"/>
      <c r="KV99" s="919"/>
      <c r="KW99" s="919"/>
      <c r="KX99" s="919"/>
      <c r="KY99" s="919"/>
      <c r="KZ99" s="919"/>
      <c r="LA99" s="919"/>
      <c r="LB99" s="919"/>
      <c r="LC99" s="919"/>
      <c r="LD99" s="919"/>
      <c r="LE99" s="919"/>
      <c r="LF99" s="919"/>
      <c r="LG99" s="919"/>
      <c r="LH99" s="919"/>
      <c r="LI99" s="919"/>
      <c r="LJ99" s="919"/>
      <c r="LK99" s="919"/>
      <c r="LL99" s="919"/>
      <c r="LM99" s="919"/>
      <c r="LN99" s="919"/>
      <c r="LO99" s="919"/>
      <c r="LP99" s="919"/>
      <c r="LQ99" s="919"/>
      <c r="LR99" s="919"/>
      <c r="LS99" s="919"/>
      <c r="LT99" s="919"/>
      <c r="LU99" s="919"/>
      <c r="LV99" s="919"/>
      <c r="LW99" s="919"/>
      <c r="LX99" s="919"/>
      <c r="LY99" s="919"/>
      <c r="LZ99" s="919"/>
      <c r="MA99" s="919"/>
      <c r="MB99" s="35"/>
      <c r="MC99" s="54"/>
      <c r="MD99" s="919"/>
      <c r="ME99" s="919"/>
      <c r="MF99" s="54"/>
      <c r="MG99" s="54"/>
      <c r="MH99" s="919"/>
      <c r="MI99" s="54"/>
      <c r="MJ99" s="54"/>
      <c r="MK99" s="54"/>
      <c r="ML99" s="54"/>
      <c r="MM99" s="54"/>
      <c r="MN99" s="1049"/>
      <c r="MO99" s="54"/>
      <c r="MP99" s="54"/>
      <c r="MQ99" s="1049"/>
      <c r="MR99" s="54"/>
      <c r="MS99" s="54"/>
      <c r="MT99" s="1049"/>
      <c r="MU99" s="54"/>
      <c r="MV99" s="54"/>
      <c r="MW99" s="1049"/>
      <c r="MX99" s="54"/>
      <c r="MY99" s="54"/>
      <c r="MZ99" s="1049"/>
      <c r="NA99" s="54"/>
      <c r="NB99" s="1049"/>
      <c r="NC99" s="1049"/>
      <c r="ND99" s="1049"/>
      <c r="NE99" s="54"/>
      <c r="NF99" s="1050"/>
      <c r="NG99" s="1050"/>
      <c r="NH99" s="1160"/>
      <c r="NI99" s="919"/>
      <c r="NJ99" s="919"/>
      <c r="NK99" s="919"/>
      <c r="NL99" s="919"/>
      <c r="NM99" s="919"/>
      <c r="NN99" s="919"/>
      <c r="NO99" s="919"/>
      <c r="NP99" s="919"/>
      <c r="NQ99" s="919"/>
      <c r="NR99" s="919"/>
      <c r="NS99" s="919"/>
      <c r="NT99" s="919"/>
      <c r="NU99" s="919"/>
      <c r="NV99" s="919"/>
      <c r="NW99" s="919"/>
      <c r="NX99" s="919"/>
      <c r="NY99" s="919"/>
      <c r="NZ99" s="919"/>
      <c r="OA99" s="919"/>
      <c r="OB99" s="919"/>
      <c r="OC99" s="919"/>
      <c r="OD99" s="919"/>
      <c r="OE99" s="919"/>
      <c r="OF99" s="919"/>
      <c r="OG99" s="919"/>
      <c r="OH99" s="919"/>
      <c r="OI99" s="919"/>
      <c r="OJ99" s="919"/>
      <c r="OK99" s="919"/>
      <c r="OL99" s="919"/>
      <c r="OM99" s="919"/>
      <c r="ON99" s="919"/>
      <c r="OO99" s="919"/>
      <c r="OP99" s="919"/>
      <c r="OQ99" s="919"/>
      <c r="OR99" s="919"/>
      <c r="OS99" s="919"/>
      <c r="OT99" s="919"/>
      <c r="OU99" s="919"/>
      <c r="OV99" s="919"/>
      <c r="OW99" s="919"/>
      <c r="OX99" s="919"/>
      <c r="OY99" s="54"/>
      <c r="OZ99" s="919"/>
      <c r="PA99" s="54"/>
      <c r="PB99" s="919"/>
      <c r="PC99" s="54"/>
      <c r="PD99" s="54"/>
      <c r="PE99" s="54"/>
      <c r="PF99" s="54"/>
      <c r="PG99" s="54"/>
      <c r="PH99" s="1049"/>
      <c r="PI99" s="54"/>
      <c r="PJ99" s="54"/>
      <c r="PK99" s="1049"/>
      <c r="PL99" s="54"/>
      <c r="PM99" s="54"/>
      <c r="PN99" s="1049"/>
      <c r="PO99" s="54"/>
      <c r="PP99" s="54"/>
      <c r="PQ99" s="54"/>
      <c r="PR99" s="54"/>
      <c r="PS99" s="54"/>
      <c r="PT99" s="1049"/>
      <c r="PU99" s="1049"/>
      <c r="PV99" s="1049"/>
      <c r="PW99" s="1049"/>
      <c r="PX99" s="54"/>
      <c r="PY99" s="1050"/>
      <c r="PZ99" s="1049"/>
      <c r="QA99" s="1050"/>
      <c r="QB99" s="1050"/>
      <c r="QC99" s="1049"/>
      <c r="QD99" s="1050"/>
      <c r="QE99" s="1050"/>
      <c r="QF99" s="1049"/>
      <c r="QG99" s="1050"/>
      <c r="QH99" s="1050"/>
      <c r="QI99" s="1050"/>
      <c r="QJ99" s="1050"/>
      <c r="QK99" s="1160"/>
      <c r="QL99" s="919"/>
      <c r="QM99" s="919"/>
      <c r="QN99" s="919"/>
      <c r="QO99" s="919"/>
      <c r="QP99" s="919"/>
      <c r="QQ99" s="919"/>
      <c r="QR99" s="919"/>
      <c r="QS99" s="919"/>
      <c r="QT99" s="919"/>
      <c r="QU99" s="919"/>
      <c r="QV99" s="919"/>
      <c r="QW99" s="919"/>
      <c r="QX99" s="919"/>
      <c r="QY99" s="919"/>
      <c r="QZ99" s="35"/>
      <c r="RA99" s="54"/>
      <c r="RB99" s="54"/>
      <c r="RC99" s="54"/>
      <c r="RD99" s="54"/>
      <c r="RE99" s="54"/>
      <c r="RF99" s="54"/>
      <c r="RG99" s="54"/>
      <c r="RH99" s="54"/>
      <c r="RI99" s="54"/>
      <c r="RJ99" s="54"/>
      <c r="RK99" s="32"/>
      <c r="RL99" s="54"/>
      <c r="RM99" s="54"/>
      <c r="RN99" s="32"/>
      <c r="RO99" s="54"/>
      <c r="RP99" s="32"/>
      <c r="RQ99" s="54"/>
      <c r="RR99" s="32"/>
      <c r="RS99" s="32"/>
      <c r="RT99" s="54"/>
      <c r="RU99" s="54"/>
      <c r="RV99" s="54"/>
      <c r="RW99" s="54"/>
      <c r="RX99" s="1049"/>
      <c r="RY99" s="1049"/>
      <c r="RZ99" s="1049"/>
      <c r="SA99" s="1049"/>
      <c r="SB99" s="1050"/>
      <c r="SC99" s="1050"/>
      <c r="SD99" s="1049"/>
      <c r="SE99" s="1050"/>
      <c r="SF99" s="1050"/>
      <c r="SG99" s="1050"/>
      <c r="SH99" s="1050"/>
      <c r="SI99" s="1050"/>
      <c r="SJ99" s="1049"/>
      <c r="SK99" s="1049"/>
      <c r="SL99" s="1049"/>
      <c r="SM99" s="1049" t="s">
        <v>1502</v>
      </c>
      <c r="SN99" s="1049"/>
      <c r="SO99" s="37" t="s">
        <v>1502</v>
      </c>
      <c r="SP99" s="37" t="s">
        <v>1502</v>
      </c>
      <c r="SQ99" s="1049" t="s">
        <v>1502</v>
      </c>
      <c r="SR99" s="1160"/>
      <c r="SS99" s="28"/>
      <c r="ST99" s="919"/>
      <c r="SU99" s="54"/>
      <c r="SV99" s="54"/>
      <c r="SW99" s="54"/>
      <c r="SX99" s="54"/>
      <c r="SY99" s="54"/>
      <c r="SZ99" s="54"/>
      <c r="TA99" s="54"/>
      <c r="TB99" s="54"/>
      <c r="TC99" s="54"/>
      <c r="TD99" s="54"/>
      <c r="TE99" s="1049"/>
      <c r="TF99" s="54"/>
      <c r="TG99" s="54"/>
      <c r="TH99" s="1049"/>
      <c r="TI99" s="54"/>
      <c r="TJ99" s="54"/>
      <c r="TK99" s="1049"/>
      <c r="TL99" s="54"/>
      <c r="TM99" s="54"/>
      <c r="TN99" s="1049"/>
      <c r="TO99" s="54"/>
      <c r="TP99" s="54"/>
      <c r="TQ99" s="1049"/>
      <c r="TR99" s="54"/>
      <c r="TS99" s="1049"/>
      <c r="TT99" s="1049"/>
      <c r="TU99" s="1049"/>
      <c r="TV99" s="1049"/>
      <c r="TW99" s="1049"/>
      <c r="TX99" s="1049"/>
      <c r="TY99" s="1049"/>
      <c r="TZ99" s="1050"/>
      <c r="UA99" s="1050"/>
      <c r="UB99" s="1049"/>
      <c r="UC99" s="1050"/>
      <c r="UD99" s="1049"/>
      <c r="UE99" s="1050"/>
      <c r="UF99" s="1050"/>
      <c r="UG99" s="1049"/>
      <c r="UH99" s="1049"/>
      <c r="UI99" s="1050"/>
      <c r="UJ99" s="1049"/>
      <c r="UK99" s="1049" t="s">
        <v>1502</v>
      </c>
      <c r="UL99" s="1049" t="s">
        <v>1502</v>
      </c>
      <c r="UM99" s="1049" t="s">
        <v>1502</v>
      </c>
      <c r="UN99" s="1049" t="s">
        <v>1502</v>
      </c>
      <c r="UO99" s="1160"/>
      <c r="UP99" s="54"/>
      <c r="UQ99" s="54"/>
      <c r="UR99" s="54"/>
      <c r="US99" s="54"/>
      <c r="UT99" s="54"/>
      <c r="UU99" s="54"/>
      <c r="UV99" s="54"/>
      <c r="UW99" s="54"/>
      <c r="UX99" s="54"/>
      <c r="UY99" s="54"/>
      <c r="UZ99" s="54"/>
      <c r="VA99" s="54"/>
      <c r="VB99" s="54"/>
      <c r="VC99" s="54"/>
      <c r="VD99" s="40"/>
      <c r="VE99" s="919"/>
      <c r="VF99" s="54"/>
      <c r="VG99" s="36"/>
      <c r="VH99" s="54"/>
      <c r="VI99" s="54"/>
      <c r="VJ99" s="54"/>
      <c r="VK99" s="54"/>
      <c r="VL99" s="54"/>
      <c r="VM99" s="54"/>
      <c r="VN99" s="54"/>
      <c r="VO99" s="1049"/>
      <c r="VP99" s="54"/>
      <c r="VQ99" s="54"/>
      <c r="VR99" s="54"/>
      <c r="VS99" s="54"/>
      <c r="VT99" s="1049"/>
      <c r="VU99" s="1049"/>
      <c r="VV99" s="54"/>
      <c r="VW99" s="1049"/>
      <c r="VX99" s="1049"/>
      <c r="VY99" s="1049"/>
      <c r="VZ99" s="1049"/>
      <c r="WA99" s="1049"/>
      <c r="WB99" s="1049"/>
      <c r="WC99" s="1049"/>
      <c r="WD99" s="1049"/>
      <c r="WE99" s="1049"/>
      <c r="WF99" s="1049"/>
      <c r="WG99" s="1049"/>
      <c r="WH99" s="1049"/>
      <c r="WI99" s="1049"/>
      <c r="WJ99" s="1049"/>
      <c r="WK99" s="1049"/>
      <c r="WL99" s="1049"/>
      <c r="WM99" s="1049"/>
      <c r="WN99" s="1049"/>
      <c r="WO99" s="54"/>
      <c r="WP99" s="54"/>
      <c r="WQ99" s="54"/>
      <c r="WR99" s="54"/>
      <c r="WS99" s="54"/>
      <c r="WT99" s="54"/>
      <c r="WU99" s="54"/>
      <c r="WV99" s="54"/>
      <c r="WW99" s="1049"/>
      <c r="WX99" s="1049"/>
      <c r="WY99" s="1049"/>
      <c r="WZ99" s="1049"/>
      <c r="XA99" s="1049"/>
      <c r="XB99" s="1050"/>
      <c r="XC99" s="1049"/>
      <c r="XD99" s="1050"/>
      <c r="XE99" s="1049"/>
      <c r="XF99" s="1049"/>
      <c r="XG99" s="1049">
        <v>4.55</v>
      </c>
      <c r="XH99" s="1049"/>
      <c r="XI99" s="1049"/>
      <c r="XJ99" s="1049"/>
      <c r="XK99" s="1049">
        <v>4.62</v>
      </c>
      <c r="XL99" s="1049">
        <f t="shared" si="439"/>
        <v>4.55</v>
      </c>
      <c r="XM99" s="1049"/>
      <c r="XN99" s="1049">
        <v>4.68</v>
      </c>
      <c r="XO99" s="1160">
        <f t="shared" si="440"/>
        <v>-1</v>
      </c>
      <c r="XP99" s="1160">
        <f t="shared" si="441"/>
        <v>2.857142857142855E-2</v>
      </c>
      <c r="XQ99" s="1160"/>
      <c r="XR99" s="1049"/>
      <c r="XS99" s="1049"/>
      <c r="XT99" s="1049"/>
      <c r="XU99" s="1049"/>
      <c r="XV99" s="1310"/>
      <c r="XW99" s="37"/>
      <c r="XX99" s="1049"/>
      <c r="XY99" s="37"/>
      <c r="XZ99" s="37"/>
      <c r="YA99" s="1049"/>
      <c r="YB99" s="37"/>
      <c r="YC99" s="1049"/>
      <c r="YD99" s="37"/>
      <c r="YE99" s="1049"/>
      <c r="YF99" s="37"/>
      <c r="YG99" s="1049"/>
      <c r="YH99" s="37"/>
      <c r="YI99" s="1049"/>
      <c r="YJ99" s="1049" t="s">
        <v>1502</v>
      </c>
      <c r="YK99" s="1049"/>
      <c r="YL99" s="1049" t="s">
        <v>1502</v>
      </c>
      <c r="YM99" s="1049" t="s">
        <v>1502</v>
      </c>
      <c r="YN99" s="1049" t="s">
        <v>1502</v>
      </c>
      <c r="YO99" s="1655"/>
      <c r="YP99" s="1310"/>
      <c r="YQ99" s="1310"/>
      <c r="YR99" s="1310"/>
      <c r="YS99" s="1310"/>
      <c r="YT99" s="37"/>
      <c r="YU99" s="40"/>
      <c r="YV99" s="1049"/>
      <c r="YW99" s="40"/>
      <c r="YX99" s="1049"/>
      <c r="YY99" s="40"/>
      <c r="YZ99" s="1049"/>
      <c r="ZA99" s="35"/>
      <c r="ZB99" s="54"/>
      <c r="ZC99" s="37"/>
      <c r="ZD99" s="1049"/>
      <c r="ZE99" s="1049" t="s">
        <v>1502</v>
      </c>
      <c r="ZF99" s="1049"/>
      <c r="ZG99" s="1049" t="s">
        <v>1502</v>
      </c>
      <c r="ZH99" s="1049" t="s">
        <v>1502</v>
      </c>
      <c r="ZI99" s="1049"/>
      <c r="ZJ99" s="1160"/>
      <c r="ZK99" s="971"/>
      <c r="ZL99" s="971"/>
      <c r="ZM99" s="639"/>
      <c r="ZN99" s="54"/>
      <c r="ZO99" s="639"/>
      <c r="ZP99" s="54"/>
      <c r="ZQ99" s="639"/>
      <c r="ZR99" s="639"/>
      <c r="ZS99" s="639"/>
      <c r="ZT99" s="639"/>
      <c r="ZU99" s="639"/>
      <c r="ZV99" s="639"/>
      <c r="ZW99" s="639"/>
      <c r="ZX99" s="639"/>
      <c r="ZY99" s="1049"/>
      <c r="ZZ99" s="37"/>
      <c r="AAA99" s="639"/>
      <c r="AAB99" s="639">
        <v>4.54</v>
      </c>
      <c r="AAC99" s="639">
        <v>4.7300000000000004</v>
      </c>
      <c r="AAD99" s="639">
        <f t="shared" si="498"/>
        <v>4.54</v>
      </c>
      <c r="AAE99" s="639">
        <v>4.6500000000000004</v>
      </c>
      <c r="AAF99" s="1160">
        <f t="shared" si="499"/>
        <v>2.4229074889867912E-2</v>
      </c>
      <c r="AAG99" s="639"/>
      <c r="AAH99" s="639"/>
      <c r="AAI99" s="639"/>
      <c r="AAJ99" s="639"/>
      <c r="AAK99" s="52"/>
      <c r="AAL99" s="1049"/>
      <c r="AAM99" s="1049"/>
      <c r="AAN99" s="1049"/>
      <c r="AAO99" s="1049"/>
      <c r="AAP99" s="1049"/>
      <c r="AAQ99" s="1049"/>
      <c r="AAR99" s="1049"/>
      <c r="AAS99" s="1049"/>
      <c r="AAT99" s="1049"/>
      <c r="AAU99" s="37"/>
      <c r="AAV99" s="639"/>
      <c r="AAW99" s="639" t="s">
        <v>1502</v>
      </c>
      <c r="AAX99" s="1507" t="s">
        <v>1502</v>
      </c>
      <c r="AAY99" s="1507" t="s">
        <v>1502</v>
      </c>
      <c r="AAZ99" s="1507" t="s">
        <v>1502</v>
      </c>
      <c r="ABA99" s="37"/>
      <c r="ABB99" s="1652"/>
      <c r="ABC99" s="37">
        <v>3.97</v>
      </c>
      <c r="ABD99" s="37">
        <f t="shared" si="470"/>
        <v>3.97</v>
      </c>
      <c r="ABE99" s="37">
        <v>4.03</v>
      </c>
      <c r="ABF99" s="1652">
        <f t="shared" si="471"/>
        <v>1.5113350125944598E-2</v>
      </c>
      <c r="ABG99" s="37">
        <v>4.12</v>
      </c>
      <c r="ABH99" s="37">
        <f t="shared" si="472"/>
        <v>4.12</v>
      </c>
      <c r="ABI99" s="37">
        <v>4.1500000000000004</v>
      </c>
      <c r="ABJ99" s="1652">
        <f t="shared" si="473"/>
        <v>7.2815533980583125E-3</v>
      </c>
      <c r="ABK99" s="1711">
        <v>3.9620000000000002</v>
      </c>
      <c r="ABL99" s="1049">
        <f t="shared" si="474"/>
        <v>3.9620000000000002</v>
      </c>
      <c r="ABM99" s="37">
        <v>4.05</v>
      </c>
      <c r="ABN99" s="1652">
        <f t="shared" si="475"/>
        <v>2.2211004543159926E-2</v>
      </c>
      <c r="ABO99" s="1664"/>
      <c r="ABP99" s="372"/>
      <c r="ABQ99" s="54"/>
      <c r="ABR99" s="54"/>
      <c r="ABS99" s="54"/>
      <c r="ABT99" s="54"/>
      <c r="ABU99" s="54"/>
      <c r="ABV99" s="54"/>
      <c r="ABW99" s="54"/>
      <c r="ABX99" s="54"/>
      <c r="ABY99" s="54"/>
      <c r="ABZ99" s="54"/>
      <c r="ACA99" s="54"/>
      <c r="ACB99" s="54"/>
      <c r="ACC99" s="37"/>
      <c r="ACD99" s="37"/>
      <c r="ACE99" s="37"/>
      <c r="ACF99" s="37"/>
    </row>
    <row r="100" spans="1:760" ht="29.5" thickBot="1" x14ac:dyDescent="0.4">
      <c r="A100" s="1696">
        <v>92</v>
      </c>
      <c r="B100" s="1049" t="s">
        <v>19</v>
      </c>
      <c r="C100" s="1049" t="s">
        <v>1254</v>
      </c>
      <c r="D100" s="1049" t="s">
        <v>2307</v>
      </c>
      <c r="E100" s="1049" t="s">
        <v>3992</v>
      </c>
      <c r="F100" s="1049" t="s">
        <v>2936</v>
      </c>
      <c r="G100" s="1049" t="s">
        <v>2940</v>
      </c>
      <c r="H100" s="29"/>
      <c r="I100" s="29"/>
      <c r="J100" s="29"/>
      <c r="K100" s="29"/>
      <c r="L100" s="29"/>
      <c r="M100" s="29"/>
      <c r="N100" s="29"/>
      <c r="O100" s="29"/>
      <c r="P100" s="29"/>
      <c r="Q100" s="29"/>
      <c r="R100" s="29"/>
      <c r="S100" s="29"/>
      <c r="T100" s="29"/>
      <c r="U100" s="29"/>
      <c r="V100" s="29"/>
      <c r="W100" s="29"/>
      <c r="X100" s="29"/>
      <c r="Y100" s="29"/>
      <c r="Z100" s="29"/>
      <c r="AA100" s="29"/>
      <c r="AB100" s="29"/>
      <c r="AC100" s="29"/>
      <c r="AD100" s="29"/>
      <c r="AE100" s="29"/>
      <c r="AF100" s="29"/>
      <c r="AG100" s="29"/>
      <c r="AH100" s="29"/>
      <c r="AI100" s="29"/>
      <c r="AJ100" s="29"/>
      <c r="AK100" s="29"/>
      <c r="AL100" s="29"/>
      <c r="AM100" s="29"/>
      <c r="AN100" s="29"/>
      <c r="AO100" s="29"/>
      <c r="AP100" s="29"/>
      <c r="AQ100" s="29"/>
      <c r="AR100" s="52"/>
      <c r="AS100" s="52"/>
      <c r="AT100" s="52"/>
      <c r="AU100" s="52"/>
      <c r="AV100" s="52"/>
      <c r="AW100" s="59"/>
      <c r="AX100" s="58"/>
      <c r="AY100" s="52"/>
      <c r="AZ100" s="202"/>
      <c r="BA100" s="29"/>
      <c r="BB100" s="29"/>
      <c r="BC100" s="29"/>
      <c r="BD100" s="29"/>
      <c r="BE100" s="29"/>
      <c r="BF100" s="29"/>
      <c r="BG100" s="29"/>
      <c r="BH100" s="29"/>
      <c r="BI100" s="29"/>
      <c r="BJ100" s="29"/>
      <c r="BK100" s="29"/>
      <c r="BL100" s="29"/>
      <c r="BM100" s="29"/>
      <c r="BN100" s="29"/>
      <c r="BO100" s="29"/>
      <c r="BP100" s="29"/>
      <c r="BQ100" s="29"/>
      <c r="BR100" s="29"/>
      <c r="BS100" s="29"/>
      <c r="BT100" s="29"/>
      <c r="BU100" s="29"/>
      <c r="BV100" s="29"/>
      <c r="BW100" s="29"/>
      <c r="BX100" s="29"/>
      <c r="BY100" s="29"/>
      <c r="BZ100" s="29"/>
      <c r="CA100" s="29"/>
      <c r="CB100" s="29"/>
      <c r="CC100" s="29"/>
      <c r="CD100" s="29"/>
      <c r="CE100" s="29"/>
      <c r="CF100" s="29"/>
      <c r="CG100" s="29"/>
      <c r="CH100" s="29"/>
      <c r="CI100" s="29"/>
      <c r="CJ100" s="29"/>
      <c r="CK100" s="29"/>
      <c r="CL100" s="29"/>
      <c r="CM100" s="29"/>
      <c r="CN100" s="29"/>
      <c r="CO100" s="29"/>
      <c r="CP100" s="29"/>
      <c r="CQ100" s="29"/>
      <c r="CR100" s="29"/>
      <c r="CS100" s="29"/>
      <c r="CT100" s="29"/>
      <c r="CU100" s="29"/>
      <c r="CV100" s="29"/>
      <c r="CW100" s="29"/>
      <c r="CX100" s="29"/>
      <c r="CY100" s="29"/>
      <c r="CZ100" s="29"/>
      <c r="DA100" s="29"/>
      <c r="DB100" s="29"/>
      <c r="DC100" s="29"/>
      <c r="DD100" s="29"/>
      <c r="DE100" s="29"/>
      <c r="DF100" s="29"/>
      <c r="DG100" s="29"/>
      <c r="DH100" s="32"/>
      <c r="DI100" s="32"/>
      <c r="DJ100" s="32"/>
      <c r="DK100" s="32"/>
      <c r="DL100" s="32"/>
      <c r="DM100" s="52"/>
      <c r="DN100" s="52"/>
      <c r="DO100" s="32"/>
      <c r="DP100" s="966"/>
      <c r="DQ100" s="32"/>
      <c r="DR100" s="32"/>
      <c r="DS100" s="32"/>
      <c r="DT100" s="32"/>
      <c r="DU100" s="32"/>
      <c r="DV100" s="32"/>
      <c r="DW100" s="32"/>
      <c r="DX100" s="32"/>
      <c r="DY100" s="32"/>
      <c r="DZ100" s="32"/>
      <c r="EA100" s="32"/>
      <c r="EB100" s="32"/>
      <c r="EC100" s="32"/>
      <c r="ED100" s="32"/>
      <c r="EE100" s="32"/>
      <c r="EF100" s="32"/>
      <c r="EG100" s="32"/>
      <c r="EH100" s="32"/>
      <c r="EI100" s="32"/>
      <c r="EJ100" s="32"/>
      <c r="EK100" s="32"/>
      <c r="EL100" s="32"/>
      <c r="EM100" s="32"/>
      <c r="EN100" s="32"/>
      <c r="EO100" s="32"/>
      <c r="EP100" s="32"/>
      <c r="EQ100" s="32"/>
      <c r="ER100" s="32"/>
      <c r="ES100" s="32"/>
      <c r="ET100" s="32"/>
      <c r="EU100" s="32"/>
      <c r="EV100" s="32"/>
      <c r="EW100" s="32"/>
      <c r="EX100" s="32"/>
      <c r="EY100" s="29"/>
      <c r="EZ100" s="32"/>
      <c r="FA100" s="32"/>
      <c r="FB100" s="29"/>
      <c r="FC100" s="32"/>
      <c r="FD100" s="52"/>
      <c r="FE100" s="36"/>
      <c r="FF100" s="966"/>
      <c r="FG100" s="32"/>
      <c r="FH100" s="32"/>
      <c r="FI100" s="32"/>
      <c r="FJ100" s="32"/>
      <c r="FK100" s="32"/>
      <c r="FL100" s="32"/>
      <c r="FM100" s="32"/>
      <c r="FN100" s="32"/>
      <c r="FO100" s="32"/>
      <c r="FP100" s="32"/>
      <c r="FQ100" s="32"/>
      <c r="FR100" s="32"/>
      <c r="FS100" s="32"/>
      <c r="FT100" s="32"/>
      <c r="FU100" s="32"/>
      <c r="FV100" s="32"/>
      <c r="FW100" s="32"/>
      <c r="FX100" s="32"/>
      <c r="FY100" s="32"/>
      <c r="FZ100" s="32"/>
      <c r="GA100" s="32"/>
      <c r="GB100" s="32"/>
      <c r="GC100" s="32"/>
      <c r="GD100" s="32"/>
      <c r="GE100" s="32"/>
      <c r="GF100" s="32"/>
      <c r="GG100" s="32"/>
      <c r="GH100" s="32"/>
      <c r="GI100" s="32"/>
      <c r="GJ100" s="32"/>
      <c r="GK100" s="32"/>
      <c r="GL100" s="32"/>
      <c r="GM100" s="32"/>
      <c r="GN100" s="32"/>
      <c r="GO100" s="32"/>
      <c r="GP100" s="32"/>
      <c r="GQ100" s="32"/>
      <c r="GR100" s="32"/>
      <c r="GS100" s="32"/>
      <c r="GT100" s="32"/>
      <c r="GU100" s="32"/>
      <c r="GV100" s="32"/>
      <c r="GW100" s="32"/>
      <c r="GX100" s="32"/>
      <c r="GY100" s="32"/>
      <c r="GZ100" s="32"/>
      <c r="HA100" s="32"/>
      <c r="HB100" s="32"/>
      <c r="HC100" s="52"/>
      <c r="HD100" s="52"/>
      <c r="HE100" s="32"/>
      <c r="HF100" s="52"/>
      <c r="HG100" s="32"/>
      <c r="HH100" s="52"/>
      <c r="HI100" s="52"/>
      <c r="HJ100" s="52"/>
      <c r="HK100" s="966"/>
      <c r="HS100" s="32"/>
      <c r="HT100" s="32"/>
      <c r="HU100" s="32"/>
      <c r="HV100" s="32"/>
      <c r="HW100" s="32"/>
      <c r="HX100" s="32"/>
      <c r="HY100" s="32"/>
      <c r="HZ100" s="32"/>
      <c r="IA100" s="32"/>
      <c r="IB100" s="32"/>
      <c r="IC100" s="32"/>
      <c r="ID100" s="32"/>
      <c r="IE100" s="32"/>
      <c r="IF100" s="32"/>
      <c r="IG100" s="32"/>
      <c r="IH100" s="32"/>
      <c r="II100" s="32"/>
      <c r="IJ100" s="32"/>
      <c r="IK100" s="32"/>
      <c r="IL100" s="32"/>
      <c r="IM100" s="32"/>
      <c r="IN100" s="32"/>
      <c r="IO100" s="32"/>
      <c r="IP100" s="32"/>
      <c r="IQ100" s="32"/>
      <c r="IR100" s="32"/>
      <c r="IS100" s="32"/>
      <c r="IT100" s="32"/>
      <c r="IU100" s="32"/>
      <c r="IV100" s="32"/>
      <c r="IW100" s="32"/>
      <c r="IX100" s="32"/>
      <c r="IY100" s="32"/>
      <c r="IZ100" s="32"/>
      <c r="JA100" s="32"/>
      <c r="JB100" s="32"/>
      <c r="JC100" s="32"/>
      <c r="JD100" s="32"/>
      <c r="JE100" s="32"/>
      <c r="JF100" s="32"/>
      <c r="JG100" s="32"/>
      <c r="JH100" s="29"/>
      <c r="JI100" s="52"/>
      <c r="JJ100" s="32"/>
      <c r="JK100" s="52"/>
      <c r="JL100" s="52"/>
      <c r="JM100" s="52"/>
      <c r="JN100" s="52"/>
      <c r="JO100" s="52"/>
      <c r="JP100" s="52"/>
      <c r="JQ100" s="52"/>
      <c r="JR100" s="52"/>
      <c r="JS100" s="1049"/>
      <c r="JT100" s="52"/>
      <c r="JU100" s="52"/>
      <c r="JV100" s="1049"/>
      <c r="JW100" s="52"/>
      <c r="JX100" s="52"/>
      <c r="JY100" s="1049"/>
      <c r="JZ100" s="52"/>
      <c r="KA100" s="52"/>
      <c r="KB100" s="1049"/>
      <c r="KC100" s="52"/>
      <c r="KD100" s="52"/>
      <c r="KE100" s="1049"/>
      <c r="KF100" s="1049"/>
      <c r="KG100" s="1049"/>
      <c r="KH100" s="1049"/>
      <c r="KI100" s="1049"/>
      <c r="KJ100" s="1049"/>
      <c r="KK100" s="1049"/>
      <c r="KL100" s="1049"/>
      <c r="KM100" s="966"/>
      <c r="KN100" s="32"/>
      <c r="KO100" s="32"/>
      <c r="KP100" s="32"/>
      <c r="KQ100" s="32"/>
      <c r="KR100" s="32"/>
      <c r="KS100" s="32"/>
      <c r="KT100" s="32"/>
      <c r="KU100" s="32"/>
      <c r="KV100" s="32"/>
      <c r="KW100" s="32"/>
      <c r="KX100" s="32"/>
      <c r="KY100" s="32"/>
      <c r="KZ100" s="32"/>
      <c r="LA100" s="32"/>
      <c r="LB100" s="32"/>
      <c r="LC100" s="32"/>
      <c r="LD100" s="32"/>
      <c r="LE100" s="32"/>
      <c r="LF100" s="32"/>
      <c r="LG100" s="32"/>
      <c r="LH100" s="32"/>
      <c r="LI100" s="32"/>
      <c r="LJ100" s="32"/>
      <c r="LK100" s="32"/>
      <c r="LL100" s="32"/>
      <c r="LM100" s="32"/>
      <c r="LN100" s="32"/>
      <c r="LO100" s="32"/>
      <c r="LP100" s="32"/>
      <c r="LQ100" s="32"/>
      <c r="LR100" s="32"/>
      <c r="LS100" s="32"/>
      <c r="LT100" s="32"/>
      <c r="LU100" s="32"/>
      <c r="LV100" s="32"/>
      <c r="LW100" s="32"/>
      <c r="LX100" s="32"/>
      <c r="LY100" s="32"/>
      <c r="LZ100" s="32"/>
      <c r="MA100" s="32"/>
      <c r="MB100" s="29"/>
      <c r="MC100" s="52"/>
      <c r="MD100" s="32"/>
      <c r="ME100" s="32"/>
      <c r="MF100" s="52"/>
      <c r="MG100" s="52"/>
      <c r="MH100" s="32"/>
      <c r="MI100" s="52"/>
      <c r="MJ100" s="52"/>
      <c r="MK100" s="52"/>
      <c r="ML100" s="52"/>
      <c r="MM100" s="52"/>
      <c r="MN100" s="1049"/>
      <c r="MO100" s="52"/>
      <c r="MP100" s="52"/>
      <c r="MQ100" s="1049"/>
      <c r="MR100" s="52"/>
      <c r="MS100" s="52"/>
      <c r="MT100" s="1049"/>
      <c r="MU100" s="52"/>
      <c r="MV100" s="52"/>
      <c r="MW100" s="1049"/>
      <c r="MX100" s="52"/>
      <c r="MY100" s="52"/>
      <c r="MZ100" s="1049"/>
      <c r="NA100" s="52"/>
      <c r="NB100" s="1049"/>
      <c r="NC100" s="1049"/>
      <c r="ND100" s="1049"/>
      <c r="NE100" s="52"/>
      <c r="NF100" s="1049"/>
      <c r="NG100" s="1049"/>
      <c r="NH100" s="966"/>
      <c r="NI100" s="32"/>
      <c r="NJ100" s="32"/>
      <c r="NK100" s="32"/>
      <c r="NL100" s="32"/>
      <c r="NM100" s="32"/>
      <c r="NN100" s="32"/>
      <c r="NO100" s="32"/>
      <c r="NP100" s="32"/>
      <c r="NQ100" s="32"/>
      <c r="NR100" s="32"/>
      <c r="NS100" s="32"/>
      <c r="NT100" s="32"/>
      <c r="NU100" s="32"/>
      <c r="NV100" s="32"/>
      <c r="NW100" s="32"/>
      <c r="NX100" s="32"/>
      <c r="NY100" s="32"/>
      <c r="NZ100" s="32"/>
      <c r="OA100" s="32"/>
      <c r="OB100" s="32"/>
      <c r="OC100" s="32"/>
      <c r="OD100" s="32"/>
      <c r="OE100" s="32"/>
      <c r="OF100" s="32"/>
      <c r="OG100" s="32"/>
      <c r="OH100" s="32"/>
      <c r="OI100" s="32"/>
      <c r="OJ100" s="32"/>
      <c r="OK100" s="32"/>
      <c r="OL100" s="32"/>
      <c r="OM100" s="32"/>
      <c r="ON100" s="32"/>
      <c r="OO100" s="32"/>
      <c r="OP100" s="32"/>
      <c r="OQ100" s="32"/>
      <c r="OR100" s="32"/>
      <c r="OS100" s="32"/>
      <c r="OT100" s="32"/>
      <c r="OU100" s="32"/>
      <c r="OV100" s="32"/>
      <c r="OW100" s="32"/>
      <c r="OX100" s="32"/>
      <c r="OY100" s="52"/>
      <c r="OZ100" s="32"/>
      <c r="PA100" s="52"/>
      <c r="PB100" s="32"/>
      <c r="PC100" s="52"/>
      <c r="PD100" s="52"/>
      <c r="PE100" s="52"/>
      <c r="PF100" s="52"/>
      <c r="PG100" s="52"/>
      <c r="PH100" s="1049"/>
      <c r="PI100" s="52"/>
      <c r="PJ100" s="52"/>
      <c r="PK100" s="1049"/>
      <c r="PL100" s="52"/>
      <c r="PM100" s="52"/>
      <c r="PN100" s="1049"/>
      <c r="PO100" s="52"/>
      <c r="PP100" s="52"/>
      <c r="PQ100" s="52"/>
      <c r="PR100" s="52"/>
      <c r="PS100" s="52"/>
      <c r="PT100" s="1049"/>
      <c r="PU100" s="1049"/>
      <c r="PV100" s="1049"/>
      <c r="PW100" s="1049"/>
      <c r="PX100" s="52"/>
      <c r="PY100" s="1049"/>
      <c r="PZ100" s="1049"/>
      <c r="QA100" s="1049"/>
      <c r="QB100" s="1049"/>
      <c r="QC100" s="1049"/>
      <c r="QD100" s="1049"/>
      <c r="QE100" s="1049"/>
      <c r="QF100" s="1049"/>
      <c r="QG100" s="1049"/>
      <c r="QH100" s="1049"/>
      <c r="QI100" s="1049"/>
      <c r="QJ100" s="1049"/>
      <c r="QK100" s="966"/>
      <c r="QL100" s="32"/>
      <c r="QM100" s="32"/>
      <c r="QN100" s="32"/>
      <c r="QO100" s="32"/>
      <c r="QP100" s="32"/>
      <c r="QQ100" s="32"/>
      <c r="QR100" s="32"/>
      <c r="QS100" s="32"/>
      <c r="QT100" s="32"/>
      <c r="QU100" s="32"/>
      <c r="QV100" s="32"/>
      <c r="QW100" s="32"/>
      <c r="QX100" s="32"/>
      <c r="QY100" s="32"/>
      <c r="QZ100" s="29"/>
      <c r="RA100" s="52"/>
      <c r="RB100" s="52"/>
      <c r="RC100" s="52"/>
      <c r="RD100" s="52"/>
      <c r="RE100" s="52"/>
      <c r="RF100" s="52"/>
      <c r="RG100" s="52"/>
      <c r="RH100" s="52"/>
      <c r="RI100" s="52"/>
      <c r="RJ100" s="52"/>
      <c r="RK100" s="32"/>
      <c r="RL100" s="52"/>
      <c r="RM100" s="52"/>
      <c r="RN100" s="32"/>
      <c r="RO100" s="52"/>
      <c r="RP100" s="32"/>
      <c r="RQ100" s="52"/>
      <c r="RR100" s="32"/>
      <c r="RS100" s="32"/>
      <c r="RT100" s="52"/>
      <c r="RU100" s="52"/>
      <c r="RV100" s="52"/>
      <c r="RW100" s="52"/>
      <c r="RX100" s="1049"/>
      <c r="RY100" s="1049"/>
      <c r="RZ100" s="1049"/>
      <c r="SA100" s="1049"/>
      <c r="SB100" s="1049"/>
      <c r="SC100" s="1049"/>
      <c r="SD100" s="1049"/>
      <c r="SE100" s="1049"/>
      <c r="SF100" s="1049"/>
      <c r="SG100" s="1049"/>
      <c r="SH100" s="1049"/>
      <c r="SI100" s="1049"/>
      <c r="SJ100" s="1049"/>
      <c r="SK100" s="1049"/>
      <c r="SL100" s="1049"/>
      <c r="SM100" s="1049" t="s">
        <v>1502</v>
      </c>
      <c r="SN100" s="1049"/>
      <c r="SO100" s="37" t="s">
        <v>1502</v>
      </c>
      <c r="SP100" s="37" t="s">
        <v>1502</v>
      </c>
      <c r="SQ100" s="1049" t="s">
        <v>1502</v>
      </c>
      <c r="SR100" s="966"/>
      <c r="SS100" s="58"/>
      <c r="ST100" s="32"/>
      <c r="SU100" s="52"/>
      <c r="SV100" s="52"/>
      <c r="SW100" s="52"/>
      <c r="SX100" s="52"/>
      <c r="SY100" s="52"/>
      <c r="SZ100" s="52"/>
      <c r="TA100" s="52"/>
      <c r="TB100" s="52"/>
      <c r="TC100" s="52"/>
      <c r="TD100" s="52"/>
      <c r="TE100" s="1049"/>
      <c r="TF100" s="52"/>
      <c r="TG100" s="52"/>
      <c r="TH100" s="1049"/>
      <c r="TI100" s="52"/>
      <c r="TJ100" s="52"/>
      <c r="TK100" s="1049"/>
      <c r="TL100" s="52"/>
      <c r="TM100" s="52"/>
      <c r="TN100" s="1049"/>
      <c r="TO100" s="52"/>
      <c r="TP100" s="52"/>
      <c r="TQ100" s="1049"/>
      <c r="TR100" s="52"/>
      <c r="TS100" s="1049"/>
      <c r="TT100" s="1049"/>
      <c r="TU100" s="1049"/>
      <c r="TV100" s="1049"/>
      <c r="TW100" s="1049"/>
      <c r="TX100" s="1049"/>
      <c r="TY100" s="1049"/>
      <c r="TZ100" s="1049"/>
      <c r="UA100" s="1049"/>
      <c r="UB100" s="1049"/>
      <c r="UC100" s="1049"/>
      <c r="UD100" s="1049"/>
      <c r="UE100" s="1049"/>
      <c r="UF100" s="1049"/>
      <c r="UG100" s="1049"/>
      <c r="UH100" s="1049"/>
      <c r="UI100" s="1049"/>
      <c r="UJ100" s="1049"/>
      <c r="UK100" s="1049" t="s">
        <v>1502</v>
      </c>
      <c r="UL100" s="1507" t="s">
        <v>1502</v>
      </c>
      <c r="UM100" s="1507" t="s">
        <v>1502</v>
      </c>
      <c r="UN100" s="1507" t="s">
        <v>1502</v>
      </c>
      <c r="UO100" s="966"/>
      <c r="UP100" s="52"/>
      <c r="UQ100" s="52"/>
      <c r="UR100" s="52"/>
      <c r="US100" s="52"/>
      <c r="UT100" s="52"/>
      <c r="UU100" s="52"/>
      <c r="UV100" s="52"/>
      <c r="UW100" s="52"/>
      <c r="UX100" s="52"/>
      <c r="UY100" s="52"/>
      <c r="UZ100" s="52"/>
      <c r="VA100" s="52"/>
      <c r="VB100" s="52"/>
      <c r="VC100" s="52"/>
      <c r="VD100" s="36"/>
      <c r="VE100" s="32"/>
      <c r="VF100" s="52"/>
      <c r="VG100" s="36"/>
      <c r="VH100" s="52"/>
      <c r="VI100" s="52"/>
      <c r="VJ100" s="52"/>
      <c r="VK100" s="52"/>
      <c r="VL100" s="52"/>
      <c r="VM100" s="52"/>
      <c r="VN100" s="52"/>
      <c r="VO100" s="1049"/>
      <c r="VP100" s="52"/>
      <c r="VQ100" s="52"/>
      <c r="VR100" s="52"/>
      <c r="VS100" s="52"/>
      <c r="VT100" s="1049"/>
      <c r="VU100" s="1049"/>
      <c r="VV100" s="52"/>
      <c r="VW100" s="1049"/>
      <c r="VX100" s="1049"/>
      <c r="VY100" s="1049"/>
      <c r="VZ100" s="1049"/>
      <c r="WA100" s="1049"/>
      <c r="WB100" s="1049"/>
      <c r="WC100" s="1049"/>
      <c r="WD100" s="1049"/>
      <c r="WE100" s="1049"/>
      <c r="WF100" s="1049"/>
      <c r="WG100" s="1049"/>
      <c r="WH100" s="1049"/>
      <c r="WI100" s="1049"/>
      <c r="WJ100" s="1049"/>
      <c r="WK100" s="1049"/>
      <c r="WL100" s="1049"/>
      <c r="WM100" s="1049"/>
      <c r="WN100" s="1049"/>
      <c r="WO100" s="52"/>
      <c r="WP100" s="52"/>
      <c r="WQ100" s="52"/>
      <c r="WR100" s="52"/>
      <c r="WS100" s="52"/>
      <c r="WT100" s="52"/>
      <c r="WU100" s="52"/>
      <c r="WV100" s="52"/>
      <c r="WW100" s="1049"/>
      <c r="WX100" s="1049"/>
      <c r="WY100" s="1049"/>
      <c r="WZ100" s="1049"/>
      <c r="XA100" s="1049"/>
      <c r="XB100" s="1049"/>
      <c r="XC100" s="1049"/>
      <c r="XD100" s="1049"/>
      <c r="XE100" s="1049"/>
      <c r="XF100" s="1049"/>
      <c r="XG100" s="1049">
        <v>4.43</v>
      </c>
      <c r="XH100" s="1049"/>
      <c r="XI100" s="1049"/>
      <c r="XJ100" s="1049"/>
      <c r="XK100" s="1049">
        <v>4.58</v>
      </c>
      <c r="XL100" s="1049">
        <f t="shared" si="439"/>
        <v>4.43</v>
      </c>
      <c r="XM100" s="1049"/>
      <c r="XN100" s="1049">
        <v>4.63</v>
      </c>
      <c r="XO100" s="966">
        <f t="shared" si="440"/>
        <v>-1</v>
      </c>
      <c r="XP100" s="966">
        <f t="shared" si="441"/>
        <v>4.5146726862302526E-2</v>
      </c>
      <c r="XQ100" s="966"/>
      <c r="XR100" s="1049"/>
      <c r="XS100" s="1049"/>
      <c r="XT100" s="1049"/>
      <c r="XU100" s="1049"/>
      <c r="XV100" s="1308"/>
      <c r="XW100" s="37"/>
      <c r="XX100" s="1049"/>
      <c r="XY100" s="37"/>
      <c r="XZ100" s="37"/>
      <c r="YA100" s="1049"/>
      <c r="YB100" s="37"/>
      <c r="YC100" s="1049"/>
      <c r="YD100" s="37"/>
      <c r="YE100" s="1049"/>
      <c r="YF100" s="37"/>
      <c r="YG100" s="1049"/>
      <c r="YH100" s="37"/>
      <c r="YI100" s="1049"/>
      <c r="YJ100" s="1049" t="s">
        <v>1502</v>
      </c>
      <c r="YK100" s="1049"/>
      <c r="YL100" s="1049" t="s">
        <v>1502</v>
      </c>
      <c r="YM100" s="1049" t="s">
        <v>1502</v>
      </c>
      <c r="YN100" s="1049" t="s">
        <v>1502</v>
      </c>
      <c r="YO100" s="1652"/>
      <c r="YP100" s="1308"/>
      <c r="YQ100" s="1308"/>
      <c r="YR100" s="1308"/>
      <c r="YS100" s="1308"/>
      <c r="YT100" s="37"/>
      <c r="YU100" s="36"/>
      <c r="YV100" s="1049"/>
      <c r="YW100" s="36"/>
      <c r="YX100" s="1049"/>
      <c r="YY100" s="36"/>
      <c r="YZ100" s="1049"/>
      <c r="ZA100" s="29"/>
      <c r="ZB100" s="52"/>
      <c r="ZC100" s="37"/>
      <c r="ZD100" s="1049"/>
      <c r="ZE100" s="1049" t="s">
        <v>1502</v>
      </c>
      <c r="ZF100" s="1049"/>
      <c r="ZG100" s="1049" t="s">
        <v>1502</v>
      </c>
      <c r="ZH100" s="1049" t="s">
        <v>1502</v>
      </c>
      <c r="ZI100" s="1049"/>
      <c r="ZJ100" s="966"/>
      <c r="ZK100" s="1235"/>
      <c r="ZL100" s="1235"/>
      <c r="ZM100" s="1235"/>
      <c r="ZN100" s="1235"/>
      <c r="ZO100" s="1235"/>
      <c r="ZP100" s="1235"/>
      <c r="ZQ100" s="1235"/>
      <c r="ZR100" s="1235"/>
      <c r="ZS100" s="1235"/>
      <c r="ZT100" s="1235"/>
      <c r="ZU100" s="1235"/>
      <c r="ZV100" s="1235"/>
      <c r="ZW100" s="1235"/>
      <c r="ZX100" s="1235"/>
      <c r="ZY100" s="1284"/>
      <c r="ZZ100" s="37"/>
      <c r="AAA100" s="1235"/>
      <c r="AAB100" s="1235">
        <v>4.45</v>
      </c>
      <c r="AAC100" s="1235">
        <v>4.6500000000000004</v>
      </c>
      <c r="AAD100" s="1235">
        <f t="shared" si="498"/>
        <v>4.45</v>
      </c>
      <c r="AAE100" s="1235">
        <v>4.63</v>
      </c>
      <c r="AAF100" s="966">
        <f t="shared" si="499"/>
        <v>4.0449438202247126E-2</v>
      </c>
      <c r="AAG100" s="1235"/>
      <c r="AAH100" s="1235"/>
      <c r="AAI100" s="1235"/>
      <c r="AAJ100" s="1235"/>
      <c r="AAK100" s="52"/>
      <c r="AAL100" s="1049"/>
      <c r="AAM100" s="1049"/>
      <c r="AAN100" s="1049"/>
      <c r="AAO100" s="1049"/>
      <c r="AAP100" s="1049"/>
      <c r="AAQ100" s="1049"/>
      <c r="AAR100" s="1049"/>
      <c r="AAS100" s="1049"/>
      <c r="AAT100" s="1049"/>
      <c r="AAU100" s="37"/>
      <c r="AAV100" s="1235"/>
      <c r="AAW100" s="1235" t="s">
        <v>1502</v>
      </c>
      <c r="AAX100" s="1507" t="s">
        <v>1502</v>
      </c>
      <c r="AAY100" s="1507" t="s">
        <v>1502</v>
      </c>
      <c r="AAZ100" s="1507" t="s">
        <v>1502</v>
      </c>
      <c r="ABA100" s="37"/>
      <c r="ABB100" s="1652"/>
      <c r="ABC100" s="37">
        <v>3.79</v>
      </c>
      <c r="ABD100" s="37">
        <f t="shared" si="470"/>
        <v>3.79</v>
      </c>
      <c r="ABE100" s="37">
        <v>3.81</v>
      </c>
      <c r="ABF100" s="1652">
        <f t="shared" si="471"/>
        <v>5.2770448548812715E-3</v>
      </c>
      <c r="ABG100" s="37">
        <v>3.81</v>
      </c>
      <c r="ABH100" s="37">
        <f t="shared" si="472"/>
        <v>3.81</v>
      </c>
      <c r="ABI100" s="37">
        <v>3.84</v>
      </c>
      <c r="ABJ100" s="1652">
        <f t="shared" si="473"/>
        <v>7.8740157480314439E-3</v>
      </c>
      <c r="ABK100" s="1713">
        <v>3.8340000000000001</v>
      </c>
      <c r="ABL100" s="1049">
        <f t="shared" si="474"/>
        <v>3.8340000000000001</v>
      </c>
      <c r="ABM100" s="37">
        <v>3.86</v>
      </c>
      <c r="ABN100" s="1652">
        <f t="shared" si="475"/>
        <v>6.7814293166405326E-3</v>
      </c>
      <c r="ABO100" s="1664"/>
      <c r="ABP100" s="1049"/>
      <c r="ABQ100" s="52"/>
      <c r="ABR100" s="52"/>
      <c r="ABS100" s="52"/>
      <c r="ABT100" s="52"/>
      <c r="ABU100" s="52"/>
      <c r="ABV100" s="52"/>
      <c r="ABW100" s="52"/>
      <c r="ABX100" s="52"/>
      <c r="ABY100" s="52"/>
      <c r="ABZ100" s="52"/>
      <c r="ACA100" s="52"/>
      <c r="ACB100" s="52"/>
      <c r="ACC100" s="37"/>
      <c r="ACD100" s="37"/>
      <c r="ACE100" s="37"/>
      <c r="ACF100" s="37"/>
    </row>
    <row r="101" spans="1:760" ht="44" thickBot="1" x14ac:dyDescent="0.4">
      <c r="A101" s="1696">
        <v>93</v>
      </c>
      <c r="B101" s="1049" t="s">
        <v>19</v>
      </c>
      <c r="C101" s="1049" t="s">
        <v>1254</v>
      </c>
      <c r="D101" s="1049" t="s">
        <v>2307</v>
      </c>
      <c r="E101" s="1049" t="s">
        <v>3992</v>
      </c>
      <c r="F101" s="1049" t="s">
        <v>2936</v>
      </c>
      <c r="G101" s="1049" t="s">
        <v>2941</v>
      </c>
      <c r="H101" s="29"/>
      <c r="I101" s="29"/>
      <c r="J101" s="29"/>
      <c r="K101" s="29"/>
      <c r="L101" s="29"/>
      <c r="M101" s="29"/>
      <c r="N101" s="29"/>
      <c r="O101" s="29"/>
      <c r="P101" s="29"/>
      <c r="Q101" s="29"/>
      <c r="R101" s="29"/>
      <c r="S101" s="29"/>
      <c r="T101" s="29"/>
      <c r="U101" s="29"/>
      <c r="V101" s="29"/>
      <c r="W101" s="29"/>
      <c r="X101" s="29"/>
      <c r="Y101" s="29"/>
      <c r="Z101" s="29"/>
      <c r="AA101" s="29"/>
      <c r="AB101" s="29"/>
      <c r="AC101" s="29"/>
      <c r="AD101" s="29"/>
      <c r="AE101" s="29"/>
      <c r="AF101" s="29"/>
      <c r="AG101" s="29"/>
      <c r="AH101" s="29"/>
      <c r="AI101" s="29"/>
      <c r="AJ101" s="29"/>
      <c r="AK101" s="29"/>
      <c r="AL101" s="29"/>
      <c r="AM101" s="29"/>
      <c r="AN101" s="29"/>
      <c r="AO101" s="29"/>
      <c r="AP101" s="29"/>
      <c r="AQ101" s="29"/>
      <c r="AR101" s="52"/>
      <c r="AS101" s="52"/>
      <c r="AT101" s="52"/>
      <c r="AU101" s="52"/>
      <c r="AV101" s="52"/>
      <c r="AW101" s="59"/>
      <c r="AX101" s="58"/>
      <c r="AY101" s="52"/>
      <c r="AZ101" s="202"/>
      <c r="BA101" s="29"/>
      <c r="BB101" s="29"/>
      <c r="BC101" s="29"/>
      <c r="BD101" s="29"/>
      <c r="BE101" s="29"/>
      <c r="BF101" s="29"/>
      <c r="BG101" s="29"/>
      <c r="BH101" s="29"/>
      <c r="BI101" s="29"/>
      <c r="BJ101" s="29"/>
      <c r="BK101" s="29"/>
      <c r="BL101" s="29"/>
      <c r="BM101" s="29"/>
      <c r="BN101" s="29"/>
      <c r="BO101" s="29"/>
      <c r="BP101" s="29"/>
      <c r="BQ101" s="29"/>
      <c r="BR101" s="29"/>
      <c r="BS101" s="29"/>
      <c r="BT101" s="29"/>
      <c r="BU101" s="29"/>
      <c r="BV101" s="29"/>
      <c r="BW101" s="29"/>
      <c r="BX101" s="29"/>
      <c r="BY101" s="29"/>
      <c r="BZ101" s="29"/>
      <c r="CA101" s="29"/>
      <c r="CB101" s="29"/>
      <c r="CC101" s="29"/>
      <c r="CD101" s="29"/>
      <c r="CE101" s="29"/>
      <c r="CF101" s="29"/>
      <c r="CG101" s="29"/>
      <c r="CH101" s="29"/>
      <c r="CI101" s="29"/>
      <c r="CJ101" s="29"/>
      <c r="CK101" s="29"/>
      <c r="CL101" s="29"/>
      <c r="CM101" s="29"/>
      <c r="CN101" s="29"/>
      <c r="CO101" s="29"/>
      <c r="CP101" s="29"/>
      <c r="CQ101" s="29"/>
      <c r="CR101" s="29"/>
      <c r="CS101" s="29"/>
      <c r="CT101" s="29"/>
      <c r="CU101" s="29"/>
      <c r="CV101" s="29"/>
      <c r="CW101" s="29"/>
      <c r="CX101" s="29"/>
      <c r="CY101" s="29"/>
      <c r="CZ101" s="29"/>
      <c r="DA101" s="29"/>
      <c r="DB101" s="29"/>
      <c r="DC101" s="29"/>
      <c r="DD101" s="29"/>
      <c r="DE101" s="29"/>
      <c r="DF101" s="29"/>
      <c r="DG101" s="29"/>
      <c r="DH101" s="32"/>
      <c r="DI101" s="32"/>
      <c r="DJ101" s="32"/>
      <c r="DK101" s="32"/>
      <c r="DL101" s="32"/>
      <c r="DM101" s="52"/>
      <c r="DN101" s="52"/>
      <c r="DO101" s="32"/>
      <c r="DP101" s="966"/>
      <c r="DQ101" s="32"/>
      <c r="DR101" s="32"/>
      <c r="DS101" s="32"/>
      <c r="DT101" s="32"/>
      <c r="DU101" s="32"/>
      <c r="DV101" s="32"/>
      <c r="DW101" s="32"/>
      <c r="DX101" s="32"/>
      <c r="DY101" s="32"/>
      <c r="DZ101" s="32"/>
      <c r="EA101" s="32"/>
      <c r="EB101" s="32"/>
      <c r="EC101" s="32"/>
      <c r="ED101" s="32"/>
      <c r="EE101" s="32"/>
      <c r="EF101" s="32"/>
      <c r="EG101" s="32"/>
      <c r="EH101" s="32"/>
      <c r="EI101" s="32"/>
      <c r="EJ101" s="32"/>
      <c r="EK101" s="32"/>
      <c r="EL101" s="32"/>
      <c r="EM101" s="32"/>
      <c r="EN101" s="32"/>
      <c r="EO101" s="32"/>
      <c r="EP101" s="32"/>
      <c r="EQ101" s="32"/>
      <c r="ER101" s="32"/>
      <c r="ES101" s="32"/>
      <c r="ET101" s="32"/>
      <c r="EU101" s="32"/>
      <c r="EV101" s="32"/>
      <c r="EW101" s="32"/>
      <c r="EX101" s="32"/>
      <c r="EY101" s="29"/>
      <c r="EZ101" s="32"/>
      <c r="FA101" s="32"/>
      <c r="FB101" s="29"/>
      <c r="FC101" s="32"/>
      <c r="FD101" s="52"/>
      <c r="FE101" s="52"/>
      <c r="FF101" s="966"/>
      <c r="FG101" s="32"/>
      <c r="FH101" s="32"/>
      <c r="FI101" s="32"/>
      <c r="FJ101" s="32"/>
      <c r="FK101" s="32"/>
      <c r="FL101" s="32"/>
      <c r="FM101" s="32"/>
      <c r="FN101" s="32"/>
      <c r="FO101" s="32"/>
      <c r="FP101" s="32"/>
      <c r="FQ101" s="32"/>
      <c r="FR101" s="32"/>
      <c r="FS101" s="32"/>
      <c r="FT101" s="32"/>
      <c r="FU101" s="32"/>
      <c r="FV101" s="32"/>
      <c r="FW101" s="32"/>
      <c r="FX101" s="32"/>
      <c r="FY101" s="32"/>
      <c r="FZ101" s="32"/>
      <c r="GA101" s="32"/>
      <c r="GB101" s="32"/>
      <c r="GC101" s="32"/>
      <c r="GD101" s="32"/>
      <c r="GE101" s="32"/>
      <c r="GF101" s="32"/>
      <c r="GG101" s="32"/>
      <c r="GH101" s="32"/>
      <c r="GI101" s="32"/>
      <c r="GJ101" s="32"/>
      <c r="GK101" s="32"/>
      <c r="GL101" s="32"/>
      <c r="GM101" s="32"/>
      <c r="GN101" s="32"/>
      <c r="GO101" s="32"/>
      <c r="GP101" s="32"/>
      <c r="GQ101" s="32"/>
      <c r="GR101" s="32"/>
      <c r="GS101" s="32"/>
      <c r="GT101" s="32"/>
      <c r="GU101" s="32"/>
      <c r="GV101" s="32"/>
      <c r="GW101" s="32"/>
      <c r="GX101" s="32"/>
      <c r="GY101" s="32"/>
      <c r="GZ101" s="32"/>
      <c r="HA101" s="32"/>
      <c r="HB101" s="32"/>
      <c r="HC101" s="52"/>
      <c r="HD101" s="52"/>
      <c r="HE101" s="32"/>
      <c r="HF101" s="52"/>
      <c r="HG101" s="32"/>
      <c r="HH101" s="52"/>
      <c r="HI101" s="52"/>
      <c r="HJ101" s="52"/>
      <c r="HK101" s="966"/>
      <c r="HS101" s="32"/>
      <c r="HT101" s="32"/>
      <c r="HU101" s="32"/>
      <c r="HV101" s="32"/>
      <c r="HW101" s="32"/>
      <c r="HX101" s="32"/>
      <c r="HY101" s="32"/>
      <c r="HZ101" s="32"/>
      <c r="IA101" s="32"/>
      <c r="IB101" s="32"/>
      <c r="IC101" s="32"/>
      <c r="ID101" s="32"/>
      <c r="IE101" s="32"/>
      <c r="IF101" s="32"/>
      <c r="IG101" s="32"/>
      <c r="IH101" s="32"/>
      <c r="II101" s="32"/>
      <c r="IJ101" s="32"/>
      <c r="IK101" s="32"/>
      <c r="IL101" s="32"/>
      <c r="IM101" s="32"/>
      <c r="IN101" s="32"/>
      <c r="IO101" s="32"/>
      <c r="IP101" s="32"/>
      <c r="IQ101" s="32"/>
      <c r="IR101" s="32"/>
      <c r="IS101" s="32"/>
      <c r="IT101" s="32"/>
      <c r="IU101" s="32"/>
      <c r="IV101" s="32"/>
      <c r="IW101" s="32"/>
      <c r="IX101" s="32"/>
      <c r="IY101" s="32"/>
      <c r="IZ101" s="32"/>
      <c r="JA101" s="32"/>
      <c r="JB101" s="32"/>
      <c r="JC101" s="32"/>
      <c r="JD101" s="32"/>
      <c r="JE101" s="32"/>
      <c r="JF101" s="32"/>
      <c r="JG101" s="32"/>
      <c r="JH101" s="29"/>
      <c r="JI101" s="52"/>
      <c r="JJ101" s="32"/>
      <c r="JK101" s="52"/>
      <c r="JL101" s="52"/>
      <c r="JM101" s="52"/>
      <c r="JN101" s="52"/>
      <c r="JO101" s="52"/>
      <c r="JP101" s="52"/>
      <c r="JQ101" s="52"/>
      <c r="JR101" s="52"/>
      <c r="JS101" s="1049"/>
      <c r="JT101" s="52"/>
      <c r="JU101" s="52"/>
      <c r="JV101" s="1049"/>
      <c r="JW101" s="52"/>
      <c r="JX101" s="52"/>
      <c r="JY101" s="1049"/>
      <c r="JZ101" s="52"/>
      <c r="KA101" s="52"/>
      <c r="KB101" s="1049"/>
      <c r="KC101" s="52"/>
      <c r="KD101" s="52"/>
      <c r="KE101" s="1049"/>
      <c r="KF101" s="1049"/>
      <c r="KG101" s="1049"/>
      <c r="KH101" s="1049"/>
      <c r="KI101" s="1049"/>
      <c r="KJ101" s="1049"/>
      <c r="KK101" s="1049"/>
      <c r="KL101" s="1049"/>
      <c r="KM101" s="966"/>
      <c r="KN101" s="32"/>
      <c r="KO101" s="32"/>
      <c r="KP101" s="32"/>
      <c r="KQ101" s="32"/>
      <c r="KR101" s="32"/>
      <c r="KS101" s="32"/>
      <c r="KT101" s="32"/>
      <c r="KU101" s="32"/>
      <c r="KV101" s="32"/>
      <c r="KW101" s="32"/>
      <c r="KX101" s="32"/>
      <c r="KY101" s="32"/>
      <c r="KZ101" s="32"/>
      <c r="LA101" s="32"/>
      <c r="LB101" s="32"/>
      <c r="LC101" s="32"/>
      <c r="LD101" s="32"/>
      <c r="LE101" s="32"/>
      <c r="LF101" s="32"/>
      <c r="LG101" s="32"/>
      <c r="LH101" s="32"/>
      <c r="LI101" s="32"/>
      <c r="LJ101" s="32"/>
      <c r="LK101" s="32"/>
      <c r="LL101" s="32"/>
      <c r="LM101" s="32"/>
      <c r="LN101" s="32"/>
      <c r="LO101" s="32"/>
      <c r="LP101" s="32"/>
      <c r="LQ101" s="32"/>
      <c r="LR101" s="32"/>
      <c r="LS101" s="32"/>
      <c r="LT101" s="32"/>
      <c r="LU101" s="32"/>
      <c r="LV101" s="32"/>
      <c r="LW101" s="32"/>
      <c r="LX101" s="32"/>
      <c r="LY101" s="32"/>
      <c r="LZ101" s="32"/>
      <c r="MA101" s="32"/>
      <c r="MB101" s="29"/>
      <c r="MC101" s="52"/>
      <c r="MD101" s="32"/>
      <c r="ME101" s="32"/>
      <c r="MF101" s="52"/>
      <c r="MG101" s="52"/>
      <c r="MH101" s="32"/>
      <c r="MI101" s="52"/>
      <c r="MJ101" s="52"/>
      <c r="MK101" s="52"/>
      <c r="ML101" s="52"/>
      <c r="MM101" s="52"/>
      <c r="MN101" s="1049"/>
      <c r="MO101" s="52"/>
      <c r="MP101" s="52"/>
      <c r="MQ101" s="1049"/>
      <c r="MR101" s="52"/>
      <c r="MS101" s="52"/>
      <c r="MT101" s="1049"/>
      <c r="MU101" s="52"/>
      <c r="MV101" s="52"/>
      <c r="MW101" s="1049"/>
      <c r="MX101" s="52"/>
      <c r="MY101" s="52"/>
      <c r="MZ101" s="1049"/>
      <c r="NA101" s="52"/>
      <c r="NB101" s="1049"/>
      <c r="NC101" s="1049"/>
      <c r="ND101" s="1049"/>
      <c r="NE101" s="52"/>
      <c r="NF101" s="1049"/>
      <c r="NG101" s="1049"/>
      <c r="NH101" s="966"/>
      <c r="NI101" s="32"/>
      <c r="NJ101" s="32"/>
      <c r="NK101" s="32"/>
      <c r="NL101" s="32"/>
      <c r="NM101" s="32"/>
      <c r="NN101" s="32"/>
      <c r="NO101" s="32"/>
      <c r="NP101" s="32"/>
      <c r="NQ101" s="32"/>
      <c r="NR101" s="32"/>
      <c r="NS101" s="32"/>
      <c r="NT101" s="32"/>
      <c r="NU101" s="32"/>
      <c r="NV101" s="32"/>
      <c r="NW101" s="32"/>
      <c r="NX101" s="32"/>
      <c r="NY101" s="32"/>
      <c r="NZ101" s="32"/>
      <c r="OA101" s="32"/>
      <c r="OB101" s="32"/>
      <c r="OC101" s="32"/>
      <c r="OD101" s="32"/>
      <c r="OE101" s="32"/>
      <c r="OF101" s="32"/>
      <c r="OG101" s="32"/>
      <c r="OH101" s="32"/>
      <c r="OI101" s="32"/>
      <c r="OJ101" s="32"/>
      <c r="OK101" s="32"/>
      <c r="OL101" s="32"/>
      <c r="OM101" s="32"/>
      <c r="ON101" s="32"/>
      <c r="OO101" s="32"/>
      <c r="OP101" s="32"/>
      <c r="OQ101" s="32"/>
      <c r="OR101" s="32"/>
      <c r="OS101" s="32"/>
      <c r="OT101" s="32"/>
      <c r="OU101" s="32"/>
      <c r="OV101" s="32"/>
      <c r="OW101" s="32"/>
      <c r="OX101" s="32"/>
      <c r="OY101" s="52"/>
      <c r="OZ101" s="32"/>
      <c r="PA101" s="52"/>
      <c r="PB101" s="32"/>
      <c r="PC101" s="52"/>
      <c r="PD101" s="52"/>
      <c r="PE101" s="52"/>
      <c r="PF101" s="52"/>
      <c r="PG101" s="52"/>
      <c r="PH101" s="1049"/>
      <c r="PI101" s="52"/>
      <c r="PJ101" s="52"/>
      <c r="PK101" s="1049"/>
      <c r="PL101" s="52"/>
      <c r="PM101" s="52"/>
      <c r="PN101" s="1049"/>
      <c r="PO101" s="52"/>
      <c r="PP101" s="52"/>
      <c r="PQ101" s="52"/>
      <c r="PR101" s="52"/>
      <c r="PS101" s="52"/>
      <c r="PT101" s="1049"/>
      <c r="PU101" s="1049"/>
      <c r="PV101" s="1049"/>
      <c r="PW101" s="1049"/>
      <c r="PX101" s="52"/>
      <c r="PY101" s="1049"/>
      <c r="PZ101" s="1049"/>
      <c r="QA101" s="1049"/>
      <c r="QB101" s="1049"/>
      <c r="QC101" s="1049"/>
      <c r="QD101" s="1049"/>
      <c r="QE101" s="1049"/>
      <c r="QF101" s="1049"/>
      <c r="QG101" s="1049"/>
      <c r="QH101" s="1049"/>
      <c r="QI101" s="1049"/>
      <c r="QJ101" s="1049"/>
      <c r="QK101" s="966"/>
      <c r="QL101" s="32"/>
      <c r="QM101" s="32"/>
      <c r="QN101" s="32"/>
      <c r="QO101" s="32"/>
      <c r="QP101" s="32"/>
      <c r="QQ101" s="32"/>
      <c r="QR101" s="32"/>
      <c r="QS101" s="32"/>
      <c r="QT101" s="32"/>
      <c r="QU101" s="32"/>
      <c r="QV101" s="32"/>
      <c r="QW101" s="32"/>
      <c r="QX101" s="32"/>
      <c r="QY101" s="32"/>
      <c r="QZ101" s="29"/>
      <c r="RA101" s="52"/>
      <c r="RB101" s="52"/>
      <c r="RC101" s="52"/>
      <c r="RD101" s="52"/>
      <c r="RE101" s="52"/>
      <c r="RF101" s="52"/>
      <c r="RG101" s="52"/>
      <c r="RH101" s="52"/>
      <c r="RI101" s="52"/>
      <c r="RJ101" s="52"/>
      <c r="RK101" s="32"/>
      <c r="RL101" s="52"/>
      <c r="RM101" s="52"/>
      <c r="RN101" s="32"/>
      <c r="RO101" s="52"/>
      <c r="RP101" s="32"/>
      <c r="RQ101" s="52"/>
      <c r="RR101" s="32"/>
      <c r="RS101" s="32"/>
      <c r="RT101" s="52"/>
      <c r="RU101" s="52"/>
      <c r="RV101" s="52"/>
      <c r="RW101" s="52"/>
      <c r="RX101" s="1049"/>
      <c r="RY101" s="1049"/>
      <c r="RZ101" s="1049"/>
      <c r="SA101" s="1049"/>
      <c r="SB101" s="1049"/>
      <c r="SC101" s="1049"/>
      <c r="SD101" s="1049"/>
      <c r="SE101" s="1049"/>
      <c r="SF101" s="1049"/>
      <c r="SG101" s="1049"/>
      <c r="SH101" s="1049"/>
      <c r="SI101" s="1049"/>
      <c r="SJ101" s="1049"/>
      <c r="SK101" s="1049"/>
      <c r="SL101" s="1049"/>
      <c r="SM101" s="1049" t="s">
        <v>1502</v>
      </c>
      <c r="SN101" s="1049"/>
      <c r="SO101" s="37" t="s">
        <v>1502</v>
      </c>
      <c r="SP101" s="37" t="s">
        <v>1502</v>
      </c>
      <c r="SQ101" s="1049" t="s">
        <v>1502</v>
      </c>
      <c r="SR101" s="966"/>
      <c r="SS101" s="58"/>
      <c r="ST101" s="32"/>
      <c r="SU101" s="52"/>
      <c r="SV101" s="52"/>
      <c r="SW101" s="52"/>
      <c r="SX101" s="52"/>
      <c r="SY101" s="52"/>
      <c r="SZ101" s="52"/>
      <c r="TA101" s="52"/>
      <c r="TB101" s="52"/>
      <c r="TC101" s="52"/>
      <c r="TD101" s="52"/>
      <c r="TE101" s="1049"/>
      <c r="TF101" s="52"/>
      <c r="TG101" s="52"/>
      <c r="TH101" s="1049"/>
      <c r="TI101" s="52"/>
      <c r="TJ101" s="52"/>
      <c r="TK101" s="1049"/>
      <c r="TL101" s="52"/>
      <c r="TM101" s="52"/>
      <c r="TN101" s="1049"/>
      <c r="TO101" s="52"/>
      <c r="TP101" s="52"/>
      <c r="TQ101" s="1049"/>
      <c r="TR101" s="52"/>
      <c r="TS101" s="1049"/>
      <c r="TT101" s="1049"/>
      <c r="TU101" s="1049"/>
      <c r="TV101" s="1049"/>
      <c r="TW101" s="1049"/>
      <c r="TX101" s="1049"/>
      <c r="TY101" s="1049"/>
      <c r="TZ101" s="1049"/>
      <c r="UA101" s="1049"/>
      <c r="UB101" s="1049"/>
      <c r="UC101" s="1049"/>
      <c r="UD101" s="1049"/>
      <c r="UE101" s="1049"/>
      <c r="UF101" s="1049"/>
      <c r="UG101" s="1049"/>
      <c r="UH101" s="1049"/>
      <c r="UI101" s="1049"/>
      <c r="UJ101" s="1049"/>
      <c r="UK101" s="1049" t="s">
        <v>1502</v>
      </c>
      <c r="UL101" s="1507" t="s">
        <v>1502</v>
      </c>
      <c r="UM101" s="1507" t="s">
        <v>1502</v>
      </c>
      <c r="UN101" s="1507" t="s">
        <v>1502</v>
      </c>
      <c r="UO101" s="966"/>
      <c r="UP101" s="52"/>
      <c r="UQ101" s="52"/>
      <c r="UR101" s="52"/>
      <c r="US101" s="52"/>
      <c r="UT101" s="52"/>
      <c r="UU101" s="52"/>
      <c r="UV101" s="52"/>
      <c r="UW101" s="52"/>
      <c r="UX101" s="52"/>
      <c r="UY101" s="52"/>
      <c r="UZ101" s="52"/>
      <c r="VA101" s="52"/>
      <c r="VB101" s="52"/>
      <c r="VC101" s="52"/>
      <c r="VD101" s="36"/>
      <c r="VE101" s="32"/>
      <c r="VF101" s="52"/>
      <c r="VG101" s="36"/>
      <c r="VH101" s="52"/>
      <c r="VI101" s="52"/>
      <c r="VJ101" s="52"/>
      <c r="VK101" s="52"/>
      <c r="VL101" s="52"/>
      <c r="VM101" s="52"/>
      <c r="VN101" s="52"/>
      <c r="VO101" s="1049"/>
      <c r="VP101" s="52"/>
      <c r="VQ101" s="52"/>
      <c r="VR101" s="52"/>
      <c r="VS101" s="52"/>
      <c r="VT101" s="1049"/>
      <c r="VU101" s="1049"/>
      <c r="VV101" s="52"/>
      <c r="VW101" s="1049"/>
      <c r="VX101" s="1049"/>
      <c r="VY101" s="1049"/>
      <c r="VZ101" s="1049"/>
      <c r="WA101" s="1049"/>
      <c r="WB101" s="1049"/>
      <c r="WC101" s="1049"/>
      <c r="WD101" s="1049"/>
      <c r="WE101" s="1049"/>
      <c r="WF101" s="1049"/>
      <c r="WG101" s="1049"/>
      <c r="WH101" s="1049"/>
      <c r="WI101" s="1049"/>
      <c r="WJ101" s="1049"/>
      <c r="WK101" s="1049"/>
      <c r="WL101" s="1049"/>
      <c r="WM101" s="1049"/>
      <c r="WN101" s="1049"/>
      <c r="WO101" s="52"/>
      <c r="WP101" s="52"/>
      <c r="WQ101" s="52"/>
      <c r="WR101" s="52"/>
      <c r="WS101" s="52"/>
      <c r="WT101" s="52"/>
      <c r="WU101" s="52"/>
      <c r="WV101" s="52"/>
      <c r="WW101" s="1049"/>
      <c r="WX101" s="1049"/>
      <c r="WY101" s="1049"/>
      <c r="WZ101" s="1049"/>
      <c r="XA101" s="1049"/>
      <c r="XB101" s="1049"/>
      <c r="XC101" s="1049"/>
      <c r="XD101" s="1049"/>
      <c r="XE101" s="1049"/>
      <c r="XF101" s="1049"/>
      <c r="XG101" s="1049">
        <v>1.26</v>
      </c>
      <c r="XH101" s="1049"/>
      <c r="XI101" s="1049"/>
      <c r="XJ101" s="1049"/>
      <c r="XK101" s="1049">
        <v>1.31</v>
      </c>
      <c r="XL101" s="1049">
        <f t="shared" si="439"/>
        <v>1.26</v>
      </c>
      <c r="XM101" s="1049"/>
      <c r="XN101" s="1049">
        <v>1.29</v>
      </c>
      <c r="XO101" s="966">
        <f t="shared" si="440"/>
        <v>-1</v>
      </c>
      <c r="XP101" s="966">
        <f t="shared" si="441"/>
        <v>2.3809523809523829E-2</v>
      </c>
      <c r="XQ101" s="966"/>
      <c r="XR101" s="1049"/>
      <c r="XS101" s="1049"/>
      <c r="XT101" s="1049"/>
      <c r="XU101" s="1049"/>
      <c r="XV101" s="1308"/>
      <c r="XW101" s="37"/>
      <c r="XX101" s="1049"/>
      <c r="XY101" s="37"/>
      <c r="XZ101" s="37"/>
      <c r="YA101" s="1049"/>
      <c r="YB101" s="37"/>
      <c r="YC101" s="1049"/>
      <c r="YD101" s="37"/>
      <c r="YE101" s="1049"/>
      <c r="YF101" s="37"/>
      <c r="YG101" s="1049"/>
      <c r="YH101" s="37"/>
      <c r="YI101" s="1049"/>
      <c r="YJ101" s="1049" t="s">
        <v>1502</v>
      </c>
      <c r="YK101" s="1049"/>
      <c r="YL101" s="1049" t="s">
        <v>1502</v>
      </c>
      <c r="YM101" s="1049" t="s">
        <v>1502</v>
      </c>
      <c r="YN101" s="1049" t="s">
        <v>1502</v>
      </c>
      <c r="YO101" s="1652"/>
      <c r="YP101" s="1308"/>
      <c r="YQ101" s="1308"/>
      <c r="YR101" s="1308"/>
      <c r="YS101" s="1308"/>
      <c r="YT101" s="37"/>
      <c r="YU101" s="36"/>
      <c r="YV101" s="1049"/>
      <c r="YW101" s="36"/>
      <c r="YX101" s="1049"/>
      <c r="YY101" s="36"/>
      <c r="YZ101" s="1049"/>
      <c r="ZA101" s="29"/>
      <c r="ZB101" s="52"/>
      <c r="ZC101" s="37"/>
      <c r="ZD101" s="1049"/>
      <c r="ZE101" s="1049" t="s">
        <v>1502</v>
      </c>
      <c r="ZF101" s="1049"/>
      <c r="ZG101" s="1049" t="s">
        <v>1502</v>
      </c>
      <c r="ZH101" s="1049" t="s">
        <v>1502</v>
      </c>
      <c r="ZI101" s="1049"/>
      <c r="ZJ101" s="966"/>
      <c r="ZK101" s="52"/>
      <c r="ZL101" s="52"/>
      <c r="ZM101" s="52"/>
      <c r="ZN101" s="52"/>
      <c r="ZO101" s="52"/>
      <c r="ZP101" s="52"/>
      <c r="ZQ101" s="52"/>
      <c r="ZR101" s="52"/>
      <c r="ZS101" s="52"/>
      <c r="ZT101" s="52"/>
      <c r="ZU101" s="52"/>
      <c r="ZV101" s="52"/>
      <c r="ZW101" s="52"/>
      <c r="ZX101" s="52"/>
      <c r="ZY101" s="1049"/>
      <c r="ZZ101" s="37"/>
      <c r="AAA101" s="52"/>
      <c r="AAB101" s="52">
        <v>1.21</v>
      </c>
      <c r="AAC101" s="52">
        <v>1.24</v>
      </c>
      <c r="AAD101" s="52">
        <f t="shared" si="498"/>
        <v>1.21</v>
      </c>
      <c r="AAE101" s="52">
        <v>1.22</v>
      </c>
      <c r="AAF101" s="966">
        <f t="shared" si="499"/>
        <v>8.2644628099173625E-3</v>
      </c>
      <c r="AAG101" s="52"/>
      <c r="AAH101" s="52"/>
      <c r="AAI101" s="52"/>
      <c r="AAJ101" s="52"/>
      <c r="AAK101" s="52"/>
      <c r="AAL101" s="1049"/>
      <c r="AAM101" s="1049"/>
      <c r="AAN101" s="1049"/>
      <c r="AAO101" s="1049"/>
      <c r="AAP101" s="1049"/>
      <c r="AAQ101" s="1049"/>
      <c r="AAR101" s="1049"/>
      <c r="AAS101" s="1049"/>
      <c r="AAT101" s="1049"/>
      <c r="AAU101" s="37"/>
      <c r="AAV101" s="52"/>
      <c r="AAW101" s="52" t="s">
        <v>1502</v>
      </c>
      <c r="AAX101" s="1507" t="s">
        <v>1502</v>
      </c>
      <c r="AAY101" s="1507" t="s">
        <v>1502</v>
      </c>
      <c r="AAZ101" s="1507" t="s">
        <v>1502</v>
      </c>
      <c r="ABA101" s="37"/>
      <c r="ABB101" s="1652"/>
      <c r="ABC101" s="37">
        <v>1.17</v>
      </c>
      <c r="ABD101" s="37">
        <f t="shared" si="470"/>
        <v>1.17</v>
      </c>
      <c r="ABE101" s="37">
        <v>1.18</v>
      </c>
      <c r="ABF101" s="1652">
        <f t="shared" si="471"/>
        <v>8.5470085470085548E-3</v>
      </c>
      <c r="ABG101" s="37">
        <v>1.19</v>
      </c>
      <c r="ABH101" s="37">
        <f t="shared" si="472"/>
        <v>1.19</v>
      </c>
      <c r="ABI101" s="37">
        <v>1.2</v>
      </c>
      <c r="ABJ101" s="1652">
        <f t="shared" si="473"/>
        <v>8.4033613445378234E-3</v>
      </c>
      <c r="ABK101" s="1713">
        <v>1.179</v>
      </c>
      <c r="ABL101" s="1049">
        <f t="shared" si="474"/>
        <v>1.179</v>
      </c>
      <c r="ABM101" s="37">
        <v>1.19</v>
      </c>
      <c r="ABN101" s="1652">
        <f t="shared" si="475"/>
        <v>9.3299406276504647E-3</v>
      </c>
      <c r="ABO101" s="1049"/>
      <c r="ABP101" s="1049"/>
      <c r="ABQ101" s="52"/>
      <c r="ABR101" s="52"/>
      <c r="ABS101" s="52"/>
      <c r="ABT101" s="52"/>
      <c r="ABU101" s="52"/>
      <c r="ABV101" s="52"/>
      <c r="ABW101" s="52"/>
      <c r="ABX101" s="52"/>
      <c r="ABY101" s="52"/>
      <c r="ABZ101" s="52"/>
      <c r="ACA101" s="52"/>
      <c r="ACB101" s="52"/>
      <c r="ACC101" s="37"/>
      <c r="ACD101" s="37"/>
      <c r="ACE101" s="37"/>
      <c r="ACF101" s="37"/>
    </row>
    <row r="102" spans="1:760" ht="29.5" thickBot="1" x14ac:dyDescent="0.4">
      <c r="A102" s="1696">
        <v>94</v>
      </c>
      <c r="B102" s="37" t="s">
        <v>19</v>
      </c>
      <c r="C102" s="37" t="s">
        <v>1254</v>
      </c>
      <c r="D102" s="37" t="s">
        <v>2307</v>
      </c>
      <c r="E102" s="37" t="s">
        <v>3992</v>
      </c>
      <c r="F102" s="37" t="s">
        <v>2936</v>
      </c>
      <c r="G102" s="37" t="s">
        <v>2942</v>
      </c>
      <c r="H102" s="29"/>
      <c r="I102" s="29"/>
      <c r="J102" s="29"/>
      <c r="K102" s="29"/>
      <c r="L102" s="29"/>
      <c r="M102" s="29"/>
      <c r="N102" s="29"/>
      <c r="O102" s="29"/>
      <c r="P102" s="29"/>
      <c r="Q102" s="29"/>
      <c r="R102" s="29"/>
      <c r="S102" s="29"/>
      <c r="T102" s="29"/>
      <c r="U102" s="29"/>
      <c r="V102" s="29"/>
      <c r="W102" s="29"/>
      <c r="X102" s="29"/>
      <c r="Y102" s="29"/>
      <c r="Z102" s="29"/>
      <c r="AA102" s="29"/>
      <c r="AB102" s="29"/>
      <c r="AC102" s="29"/>
      <c r="AD102" s="29"/>
      <c r="AE102" s="29"/>
      <c r="AF102" s="29"/>
      <c r="AG102" s="29"/>
      <c r="AH102" s="29"/>
      <c r="AI102" s="29"/>
      <c r="AJ102" s="29"/>
      <c r="AK102" s="29"/>
      <c r="AL102" s="29"/>
      <c r="AM102" s="29"/>
      <c r="AN102" s="29"/>
      <c r="AO102" s="29"/>
      <c r="AP102" s="29"/>
      <c r="AQ102" s="29"/>
      <c r="AR102" s="36"/>
      <c r="AS102" s="36"/>
      <c r="AT102" s="36"/>
      <c r="AU102" s="36"/>
      <c r="AV102" s="36"/>
      <c r="AW102" s="58"/>
      <c r="AX102" s="58"/>
      <c r="AY102" s="36"/>
      <c r="AZ102" s="202"/>
      <c r="BA102" s="29"/>
      <c r="BB102" s="29"/>
      <c r="BC102" s="29"/>
      <c r="BD102" s="29"/>
      <c r="BE102" s="29"/>
      <c r="BF102" s="29"/>
      <c r="BG102" s="29"/>
      <c r="BH102" s="29"/>
      <c r="BI102" s="29"/>
      <c r="BJ102" s="29"/>
      <c r="BK102" s="29"/>
      <c r="BL102" s="29"/>
      <c r="BM102" s="29"/>
      <c r="BN102" s="29"/>
      <c r="BO102" s="29"/>
      <c r="BP102" s="29"/>
      <c r="BQ102" s="29"/>
      <c r="BR102" s="29"/>
      <c r="BS102" s="29"/>
      <c r="BT102" s="29"/>
      <c r="BU102" s="29"/>
      <c r="BV102" s="29"/>
      <c r="BW102" s="29"/>
      <c r="BX102" s="29"/>
      <c r="BY102" s="29"/>
      <c r="BZ102" s="29"/>
      <c r="CA102" s="29"/>
      <c r="CB102" s="29"/>
      <c r="CC102" s="29"/>
      <c r="CD102" s="29"/>
      <c r="CE102" s="29"/>
      <c r="CF102" s="29"/>
      <c r="CG102" s="29"/>
      <c r="CH102" s="29"/>
      <c r="CI102" s="29"/>
      <c r="CJ102" s="29"/>
      <c r="CK102" s="29"/>
      <c r="CL102" s="29"/>
      <c r="CM102" s="29"/>
      <c r="CN102" s="29"/>
      <c r="CO102" s="29"/>
      <c r="CP102" s="29"/>
      <c r="CQ102" s="29"/>
      <c r="CR102" s="29"/>
      <c r="CS102" s="29"/>
      <c r="CT102" s="29"/>
      <c r="CU102" s="29"/>
      <c r="CV102" s="29"/>
      <c r="CW102" s="29"/>
      <c r="CX102" s="29"/>
      <c r="CY102" s="29"/>
      <c r="CZ102" s="29"/>
      <c r="DA102" s="29"/>
      <c r="DB102" s="29"/>
      <c r="DC102" s="29"/>
      <c r="DD102" s="29"/>
      <c r="DE102" s="29"/>
      <c r="DF102" s="29"/>
      <c r="DG102" s="29"/>
      <c r="DH102" s="29"/>
      <c r="DI102" s="29"/>
      <c r="DJ102" s="29"/>
      <c r="DK102" s="29"/>
      <c r="DL102" s="32"/>
      <c r="DM102" s="52"/>
      <c r="DN102" s="36"/>
      <c r="DO102" s="29"/>
      <c r="DP102" s="966"/>
      <c r="DQ102" s="29"/>
      <c r="DR102" s="29"/>
      <c r="DS102" s="29"/>
      <c r="DT102" s="29"/>
      <c r="DU102" s="29"/>
      <c r="DV102" s="29"/>
      <c r="DW102" s="29"/>
      <c r="DX102" s="29"/>
      <c r="DY102" s="29"/>
      <c r="DZ102" s="29"/>
      <c r="EA102" s="29"/>
      <c r="EB102" s="29"/>
      <c r="EC102" s="29"/>
      <c r="ED102" s="29"/>
      <c r="EE102" s="29"/>
      <c r="EF102" s="29"/>
      <c r="EG102" s="29"/>
      <c r="EH102" s="29"/>
      <c r="EI102" s="29"/>
      <c r="EJ102" s="29"/>
      <c r="EK102" s="29"/>
      <c r="EL102" s="29"/>
      <c r="EM102" s="29"/>
      <c r="EN102" s="29"/>
      <c r="EO102" s="29"/>
      <c r="EP102" s="29"/>
      <c r="EQ102" s="29"/>
      <c r="ER102" s="29"/>
      <c r="ES102" s="29"/>
      <c r="ET102" s="29"/>
      <c r="EU102" s="29"/>
      <c r="EV102" s="29"/>
      <c r="EW102" s="29"/>
      <c r="EX102" s="29"/>
      <c r="EY102" s="29"/>
      <c r="EZ102" s="29"/>
      <c r="FA102" s="29"/>
      <c r="FB102" s="29"/>
      <c r="FC102" s="32"/>
      <c r="FD102" s="36"/>
      <c r="FE102" s="36"/>
      <c r="FF102" s="966"/>
      <c r="FG102" s="29"/>
      <c r="FH102" s="29"/>
      <c r="FI102" s="29"/>
      <c r="FJ102" s="29"/>
      <c r="FK102" s="29"/>
      <c r="FL102" s="29"/>
      <c r="FM102" s="29"/>
      <c r="FN102" s="29"/>
      <c r="FO102" s="29"/>
      <c r="FP102" s="29"/>
      <c r="FQ102" s="29"/>
      <c r="FR102" s="29"/>
      <c r="FS102" s="29"/>
      <c r="FT102" s="29"/>
      <c r="FU102" s="29"/>
      <c r="FV102" s="29"/>
      <c r="FW102" s="29"/>
      <c r="FX102" s="29"/>
      <c r="FY102" s="29"/>
      <c r="FZ102" s="29"/>
      <c r="GA102" s="29"/>
      <c r="GB102" s="29"/>
      <c r="GC102" s="29"/>
      <c r="GD102" s="29"/>
      <c r="GE102" s="29"/>
      <c r="GF102" s="29"/>
      <c r="GG102" s="29"/>
      <c r="GH102" s="29"/>
      <c r="GI102" s="29"/>
      <c r="GJ102" s="29"/>
      <c r="GK102" s="29"/>
      <c r="GL102" s="29"/>
      <c r="GM102" s="29"/>
      <c r="GN102" s="29"/>
      <c r="GO102" s="29"/>
      <c r="GP102" s="29"/>
      <c r="GQ102" s="29"/>
      <c r="GR102" s="29"/>
      <c r="GS102" s="29"/>
      <c r="GT102" s="29"/>
      <c r="GU102" s="29"/>
      <c r="GV102" s="29"/>
      <c r="GW102" s="29"/>
      <c r="GX102" s="29"/>
      <c r="GY102" s="29"/>
      <c r="GZ102" s="29"/>
      <c r="HA102" s="29"/>
      <c r="HB102" s="32"/>
      <c r="HC102" s="92"/>
      <c r="HD102" s="36"/>
      <c r="HE102" s="29"/>
      <c r="HF102" s="36"/>
      <c r="HG102" s="29"/>
      <c r="HH102" s="36"/>
      <c r="HI102" s="36"/>
      <c r="HJ102" s="36"/>
      <c r="HK102" s="966"/>
      <c r="HS102" s="29"/>
      <c r="HT102" s="29"/>
      <c r="HU102" s="29"/>
      <c r="HV102" s="29"/>
      <c r="HW102" s="29"/>
      <c r="HX102" s="29"/>
      <c r="HY102" s="29"/>
      <c r="HZ102" s="29"/>
      <c r="IA102" s="29"/>
      <c r="IB102" s="29"/>
      <c r="IC102" s="29"/>
      <c r="ID102" s="29"/>
      <c r="IE102" s="29"/>
      <c r="IF102" s="29"/>
      <c r="IG102" s="29"/>
      <c r="IH102" s="29"/>
      <c r="II102" s="29"/>
      <c r="IJ102" s="29"/>
      <c r="IK102" s="29"/>
      <c r="IL102" s="29"/>
      <c r="IM102" s="29"/>
      <c r="IN102" s="29"/>
      <c r="IO102" s="29"/>
      <c r="IP102" s="29"/>
      <c r="IQ102" s="29"/>
      <c r="IR102" s="29"/>
      <c r="IS102" s="29"/>
      <c r="IT102" s="29"/>
      <c r="IU102" s="29"/>
      <c r="IV102" s="29"/>
      <c r="IW102" s="29"/>
      <c r="IX102" s="29"/>
      <c r="IY102" s="29"/>
      <c r="IZ102" s="29"/>
      <c r="JA102" s="29"/>
      <c r="JB102" s="29"/>
      <c r="JC102" s="29"/>
      <c r="JD102" s="29"/>
      <c r="JE102" s="29"/>
      <c r="JF102" s="29"/>
      <c r="JG102" s="29"/>
      <c r="JH102" s="29"/>
      <c r="JI102" s="52"/>
      <c r="JJ102" s="32"/>
      <c r="JK102" s="36"/>
      <c r="JL102" s="36"/>
      <c r="JM102" s="36"/>
      <c r="JN102" s="36"/>
      <c r="JO102" s="36"/>
      <c r="JP102" s="36"/>
      <c r="JQ102" s="36"/>
      <c r="JR102" s="36"/>
      <c r="JS102" s="37"/>
      <c r="JT102" s="36"/>
      <c r="JU102" s="36"/>
      <c r="JV102" s="37"/>
      <c r="JW102" s="36"/>
      <c r="JX102" s="36"/>
      <c r="JY102" s="37"/>
      <c r="JZ102" s="36"/>
      <c r="KA102" s="36"/>
      <c r="KB102" s="37"/>
      <c r="KC102" s="36"/>
      <c r="KD102" s="36"/>
      <c r="KE102" s="37"/>
      <c r="KF102" s="37"/>
      <c r="KG102" s="37"/>
      <c r="KH102" s="37"/>
      <c r="KI102" s="37"/>
      <c r="KJ102" s="37"/>
      <c r="KK102" s="37"/>
      <c r="KL102" s="37"/>
      <c r="KM102" s="966"/>
      <c r="KN102" s="29"/>
      <c r="KO102" s="29"/>
      <c r="KP102" s="29"/>
      <c r="KQ102" s="29"/>
      <c r="KR102" s="29"/>
      <c r="KS102" s="29"/>
      <c r="KT102" s="29"/>
      <c r="KU102" s="29"/>
      <c r="KV102" s="29"/>
      <c r="KW102" s="29"/>
      <c r="KX102" s="29"/>
      <c r="KY102" s="29"/>
      <c r="KZ102" s="29"/>
      <c r="LA102" s="29"/>
      <c r="LB102" s="29"/>
      <c r="LC102" s="29"/>
      <c r="LD102" s="29"/>
      <c r="LE102" s="29"/>
      <c r="LF102" s="29"/>
      <c r="LG102" s="29"/>
      <c r="LH102" s="29"/>
      <c r="LI102" s="29"/>
      <c r="LJ102" s="29"/>
      <c r="LK102" s="29"/>
      <c r="LL102" s="29"/>
      <c r="LM102" s="29"/>
      <c r="LN102" s="29"/>
      <c r="LO102" s="29"/>
      <c r="LP102" s="29"/>
      <c r="LQ102" s="29"/>
      <c r="LR102" s="29"/>
      <c r="LS102" s="29"/>
      <c r="LT102" s="29"/>
      <c r="LU102" s="29"/>
      <c r="LV102" s="29"/>
      <c r="LW102" s="29"/>
      <c r="LX102" s="29"/>
      <c r="LY102" s="29"/>
      <c r="LZ102" s="29"/>
      <c r="MA102" s="29"/>
      <c r="MB102" s="32"/>
      <c r="MC102" s="52"/>
      <c r="MD102" s="32"/>
      <c r="ME102" s="32"/>
      <c r="MF102" s="36"/>
      <c r="MG102" s="36"/>
      <c r="MH102" s="29"/>
      <c r="MI102" s="36"/>
      <c r="MJ102" s="36"/>
      <c r="MK102" s="52"/>
      <c r="ML102" s="52"/>
      <c r="MM102" s="52"/>
      <c r="MN102" s="37"/>
      <c r="MO102" s="52"/>
      <c r="MP102" s="52"/>
      <c r="MQ102" s="37"/>
      <c r="MR102" s="52"/>
      <c r="MS102" s="37"/>
      <c r="MT102" s="37"/>
      <c r="MU102" s="37"/>
      <c r="MV102" s="37"/>
      <c r="MW102" s="37"/>
      <c r="MX102" s="37"/>
      <c r="MY102" s="37"/>
      <c r="MZ102" s="37"/>
      <c r="NA102" s="36"/>
      <c r="NB102" s="37"/>
      <c r="NC102" s="37"/>
      <c r="ND102" s="37"/>
      <c r="NE102" s="36"/>
      <c r="NF102" s="37"/>
      <c r="NG102" s="37"/>
      <c r="NH102" s="966"/>
      <c r="NI102" s="29"/>
      <c r="NJ102" s="29"/>
      <c r="NK102" s="29"/>
      <c r="NL102" s="29"/>
      <c r="NM102" s="29"/>
      <c r="NN102" s="29"/>
      <c r="NO102" s="29"/>
      <c r="NP102" s="29"/>
      <c r="NQ102" s="29"/>
      <c r="NR102" s="29"/>
      <c r="NS102" s="29"/>
      <c r="NT102" s="29"/>
      <c r="NU102" s="29"/>
      <c r="NV102" s="29"/>
      <c r="NW102" s="29"/>
      <c r="NX102" s="29"/>
      <c r="NY102" s="29"/>
      <c r="NZ102" s="29"/>
      <c r="OA102" s="29"/>
      <c r="OB102" s="29"/>
      <c r="OC102" s="29"/>
      <c r="OD102" s="29"/>
      <c r="OE102" s="29"/>
      <c r="OF102" s="29"/>
      <c r="OG102" s="29"/>
      <c r="OH102" s="29"/>
      <c r="OI102" s="29"/>
      <c r="OJ102" s="29"/>
      <c r="OK102" s="29"/>
      <c r="OL102" s="29"/>
      <c r="OM102" s="29"/>
      <c r="ON102" s="29"/>
      <c r="OO102" s="29"/>
      <c r="OP102" s="29"/>
      <c r="OQ102" s="29"/>
      <c r="OR102" s="29"/>
      <c r="OS102" s="29"/>
      <c r="OT102" s="29"/>
      <c r="OU102" s="29"/>
      <c r="OV102" s="29"/>
      <c r="OW102" s="29"/>
      <c r="OX102" s="29"/>
      <c r="OY102" s="52"/>
      <c r="OZ102" s="29"/>
      <c r="PA102" s="36"/>
      <c r="PB102" s="29"/>
      <c r="PC102" s="36"/>
      <c r="PD102" s="36"/>
      <c r="PE102" s="36"/>
      <c r="PF102" s="36"/>
      <c r="PG102" s="36"/>
      <c r="PH102" s="37"/>
      <c r="PI102" s="36"/>
      <c r="PJ102" s="36"/>
      <c r="PK102" s="37"/>
      <c r="PL102" s="36"/>
      <c r="PM102" s="36"/>
      <c r="PN102" s="37"/>
      <c r="PO102" s="36"/>
      <c r="PP102" s="36"/>
      <c r="PQ102" s="36"/>
      <c r="PR102" s="36"/>
      <c r="PS102" s="36"/>
      <c r="PT102" s="37"/>
      <c r="PU102" s="37"/>
      <c r="PV102" s="37"/>
      <c r="PW102" s="37"/>
      <c r="PX102" s="36"/>
      <c r="PY102" s="37"/>
      <c r="PZ102" s="37"/>
      <c r="QA102" s="37"/>
      <c r="QB102" s="37"/>
      <c r="QC102" s="37"/>
      <c r="QD102" s="37"/>
      <c r="QE102" s="37"/>
      <c r="QF102" s="37"/>
      <c r="QG102" s="37"/>
      <c r="QH102" s="37"/>
      <c r="QI102" s="37"/>
      <c r="QJ102" s="37"/>
      <c r="QK102" s="966"/>
      <c r="QL102" s="29"/>
      <c r="QM102" s="29"/>
      <c r="QN102" s="29"/>
      <c r="QO102" s="29"/>
      <c r="QP102" s="29"/>
      <c r="QQ102" s="29"/>
      <c r="QR102" s="29"/>
      <c r="QS102" s="29"/>
      <c r="QT102" s="29"/>
      <c r="QU102" s="29"/>
      <c r="QV102" s="29"/>
      <c r="QW102" s="29"/>
      <c r="QX102" s="29"/>
      <c r="QY102" s="29"/>
      <c r="QZ102" s="29"/>
      <c r="RA102" s="36"/>
      <c r="RB102" s="36"/>
      <c r="RC102" s="36"/>
      <c r="RD102" s="36"/>
      <c r="RE102" s="36"/>
      <c r="RF102" s="36"/>
      <c r="RG102" s="36"/>
      <c r="RH102" s="36"/>
      <c r="RI102" s="36"/>
      <c r="RJ102" s="36"/>
      <c r="RK102" s="29"/>
      <c r="RL102" s="36"/>
      <c r="RM102" s="36"/>
      <c r="RN102" s="29"/>
      <c r="RO102" s="36"/>
      <c r="RP102" s="29"/>
      <c r="RQ102" s="36"/>
      <c r="RR102" s="29"/>
      <c r="RS102" s="29"/>
      <c r="RT102" s="36"/>
      <c r="RU102" s="36"/>
      <c r="RV102" s="36"/>
      <c r="RW102" s="36"/>
      <c r="RX102" s="37"/>
      <c r="RY102" s="37"/>
      <c r="RZ102" s="37"/>
      <c r="SA102" s="37"/>
      <c r="SB102" s="37"/>
      <c r="SC102" s="37"/>
      <c r="SD102" s="37"/>
      <c r="SE102" s="37"/>
      <c r="SF102" s="37"/>
      <c r="SG102" s="37"/>
      <c r="SH102" s="37"/>
      <c r="SI102" s="37"/>
      <c r="SJ102" s="37"/>
      <c r="SK102" s="37"/>
      <c r="SL102" s="37"/>
      <c r="SM102" s="37" t="s">
        <v>1502</v>
      </c>
      <c r="SN102" s="1049"/>
      <c r="SO102" s="37" t="s">
        <v>1502</v>
      </c>
      <c r="SP102" s="37" t="s">
        <v>1502</v>
      </c>
      <c r="SQ102" s="1049" t="s">
        <v>1502</v>
      </c>
      <c r="SR102" s="966"/>
      <c r="SS102" s="59"/>
      <c r="ST102" s="29"/>
      <c r="SU102" s="1138"/>
      <c r="SV102" s="1138"/>
      <c r="SW102" s="36"/>
      <c r="SX102" s="36"/>
      <c r="SY102" s="36"/>
      <c r="SZ102" s="36"/>
      <c r="TA102" s="36"/>
      <c r="TB102" s="36"/>
      <c r="TC102" s="36"/>
      <c r="TD102" s="36"/>
      <c r="TE102" s="37"/>
      <c r="TF102" s="36"/>
      <c r="TG102" s="36"/>
      <c r="TH102" s="37"/>
      <c r="TI102" s="36"/>
      <c r="TJ102" s="36"/>
      <c r="TK102" s="37"/>
      <c r="TL102" s="36"/>
      <c r="TM102" s="36"/>
      <c r="TN102" s="37"/>
      <c r="TO102" s="36"/>
      <c r="TP102" s="36"/>
      <c r="TQ102" s="37"/>
      <c r="TR102" s="36"/>
      <c r="TS102" s="37"/>
      <c r="TT102" s="37"/>
      <c r="TU102" s="37"/>
      <c r="TV102" s="37"/>
      <c r="TW102" s="37"/>
      <c r="TX102" s="37"/>
      <c r="TY102" s="37"/>
      <c r="TZ102" s="37"/>
      <c r="UA102" s="37"/>
      <c r="UB102" s="37"/>
      <c r="UC102" s="37"/>
      <c r="UD102" s="37"/>
      <c r="UE102" s="37"/>
      <c r="UF102" s="37"/>
      <c r="UG102" s="37"/>
      <c r="UH102" s="37"/>
      <c r="UI102" s="37"/>
      <c r="UJ102" s="37"/>
      <c r="UK102" s="37" t="s">
        <v>1502</v>
      </c>
      <c r="UL102" s="1507" t="s">
        <v>1502</v>
      </c>
      <c r="UM102" s="1507" t="s">
        <v>1502</v>
      </c>
      <c r="UN102" s="1507" t="s">
        <v>1502</v>
      </c>
      <c r="UO102" s="966"/>
      <c r="UP102" s="52"/>
      <c r="UQ102" s="52"/>
      <c r="UR102" s="52"/>
      <c r="US102" s="52"/>
      <c r="UT102" s="52"/>
      <c r="UU102" s="52"/>
      <c r="UV102" s="52"/>
      <c r="UW102" s="52"/>
      <c r="UX102" s="52"/>
      <c r="UY102" s="52"/>
      <c r="UZ102" s="52"/>
      <c r="VA102" s="52"/>
      <c r="VB102" s="52"/>
      <c r="VC102" s="52"/>
      <c r="VD102" s="52"/>
      <c r="VE102" s="32"/>
      <c r="VF102" s="52"/>
      <c r="VG102" s="52"/>
      <c r="VH102" s="36"/>
      <c r="VI102" s="36"/>
      <c r="VJ102" s="36"/>
      <c r="VK102" s="52"/>
      <c r="VL102" s="52"/>
      <c r="VM102" s="52"/>
      <c r="VN102" s="52"/>
      <c r="VO102" s="1049"/>
      <c r="VP102" s="52"/>
      <c r="VQ102" s="52"/>
      <c r="VR102" s="52"/>
      <c r="VS102" s="52"/>
      <c r="VT102" s="1049"/>
      <c r="VU102" s="1049"/>
      <c r="VV102" s="52"/>
      <c r="VW102" s="1049"/>
      <c r="VX102" s="1049"/>
      <c r="VY102" s="1049"/>
      <c r="VZ102" s="1049"/>
      <c r="WA102" s="1049"/>
      <c r="WB102" s="1049"/>
      <c r="WC102" s="1049"/>
      <c r="WD102" s="1049"/>
      <c r="WE102" s="1049"/>
      <c r="WF102" s="1049"/>
      <c r="WG102" s="1049"/>
      <c r="WH102" s="1049"/>
      <c r="WI102" s="1049"/>
      <c r="WJ102" s="1049"/>
      <c r="WK102" s="1049"/>
      <c r="WL102" s="1049"/>
      <c r="WM102" s="1049"/>
      <c r="WN102" s="1049"/>
      <c r="WO102" s="52"/>
      <c r="WP102" s="52"/>
      <c r="WQ102" s="52"/>
      <c r="WR102" s="52"/>
      <c r="WS102" s="52"/>
      <c r="WT102" s="52"/>
      <c r="WU102" s="52"/>
      <c r="WV102" s="52"/>
      <c r="WW102" s="1049"/>
      <c r="WX102" s="1049"/>
      <c r="WY102" s="1049"/>
      <c r="WZ102" s="1049"/>
      <c r="XA102" s="1049"/>
      <c r="XB102" s="37"/>
      <c r="XC102" s="37"/>
      <c r="XD102" s="37"/>
      <c r="XE102" s="37"/>
      <c r="XF102" s="37"/>
      <c r="XG102" s="37">
        <v>8.3000000000000007</v>
      </c>
      <c r="XH102" s="37"/>
      <c r="XI102" s="37"/>
      <c r="XJ102" s="37"/>
      <c r="XK102" s="37">
        <v>8.3800000000000008</v>
      </c>
      <c r="XL102" s="37">
        <f t="shared" si="439"/>
        <v>8.3000000000000007</v>
      </c>
      <c r="XM102" s="37"/>
      <c r="XN102" s="37">
        <v>8.42</v>
      </c>
      <c r="XO102" s="966">
        <f t="shared" si="440"/>
        <v>-1</v>
      </c>
      <c r="XP102" s="966">
        <f t="shared" si="441"/>
        <v>1.445783132530111E-2</v>
      </c>
      <c r="XQ102" s="966"/>
      <c r="XR102" s="37"/>
      <c r="XS102" s="37"/>
      <c r="XT102" s="37"/>
      <c r="XU102" s="37"/>
      <c r="XV102" s="1308"/>
      <c r="XW102" s="37"/>
      <c r="XX102" s="1049"/>
      <c r="XY102" s="37"/>
      <c r="XZ102" s="37"/>
      <c r="YA102" s="1049"/>
      <c r="YB102" s="37"/>
      <c r="YC102" s="1049"/>
      <c r="YD102" s="37"/>
      <c r="YE102" s="1049"/>
      <c r="YF102" s="37"/>
      <c r="YG102" s="1049"/>
      <c r="YH102" s="37"/>
      <c r="YI102" s="1049"/>
      <c r="YJ102" s="1049" t="s">
        <v>1502</v>
      </c>
      <c r="YK102" s="1049"/>
      <c r="YL102" s="1049" t="s">
        <v>1502</v>
      </c>
      <c r="YM102" s="1049" t="s">
        <v>1502</v>
      </c>
      <c r="YN102" s="1049" t="s">
        <v>1502</v>
      </c>
      <c r="YO102" s="1652"/>
      <c r="YP102" s="1308"/>
      <c r="YQ102" s="1308"/>
      <c r="YR102" s="1308"/>
      <c r="YS102" s="1308"/>
      <c r="YT102" s="37"/>
      <c r="YU102" s="36"/>
      <c r="YV102" s="1049"/>
      <c r="YW102" s="36"/>
      <c r="YX102" s="1049"/>
      <c r="YY102" s="36"/>
      <c r="YZ102" s="1049"/>
      <c r="ZA102" s="29"/>
      <c r="ZB102" s="52"/>
      <c r="ZC102" s="37"/>
      <c r="ZD102" s="1049"/>
      <c r="ZE102" s="1049" t="s">
        <v>1502</v>
      </c>
      <c r="ZF102" s="1049"/>
      <c r="ZG102" s="1049" t="s">
        <v>1502</v>
      </c>
      <c r="ZH102" s="1049" t="s">
        <v>1502</v>
      </c>
      <c r="ZI102" s="1049"/>
      <c r="ZJ102" s="966"/>
      <c r="ZK102" s="1235"/>
      <c r="ZL102" s="1235"/>
      <c r="ZM102" s="1235"/>
      <c r="ZN102" s="1235"/>
      <c r="ZO102" s="1235"/>
      <c r="ZP102" s="1235"/>
      <c r="ZQ102" s="1235"/>
      <c r="ZR102" s="37"/>
      <c r="ZS102" s="1235"/>
      <c r="ZT102" s="37"/>
      <c r="ZU102" s="37"/>
      <c r="ZV102" s="37"/>
      <c r="ZW102" s="37"/>
      <c r="ZX102" s="37"/>
      <c r="ZY102" s="37"/>
      <c r="ZZ102" s="37"/>
      <c r="AAA102" s="37"/>
      <c r="AAB102" s="37">
        <v>8.3000000000000007</v>
      </c>
      <c r="AAC102" s="37">
        <v>8.4600000000000009</v>
      </c>
      <c r="AAD102" s="37">
        <f t="shared" si="498"/>
        <v>8.3000000000000007</v>
      </c>
      <c r="AAE102" s="37">
        <v>8.42</v>
      </c>
      <c r="AAF102" s="966">
        <f t="shared" si="499"/>
        <v>1.445783132530111E-2</v>
      </c>
      <c r="AAG102" s="37"/>
      <c r="AAH102" s="37"/>
      <c r="AAI102" s="37"/>
      <c r="AAJ102" s="37"/>
      <c r="AAK102" s="52"/>
      <c r="AAL102" s="1049"/>
      <c r="AAM102" s="1049"/>
      <c r="AAN102" s="1049"/>
      <c r="AAO102" s="1049"/>
      <c r="AAP102" s="1049"/>
      <c r="AAQ102" s="1049"/>
      <c r="AAR102" s="1049"/>
      <c r="AAS102" s="1049"/>
      <c r="AAT102" s="52"/>
      <c r="AAU102" s="37"/>
      <c r="AAV102" s="37"/>
      <c r="AAW102" s="37" t="s">
        <v>1502</v>
      </c>
      <c r="AAX102" s="1507" t="s">
        <v>1502</v>
      </c>
      <c r="AAY102" s="1507" t="s">
        <v>1502</v>
      </c>
      <c r="AAZ102" s="1507" t="s">
        <v>1502</v>
      </c>
      <c r="ABA102" s="37"/>
      <c r="ABB102" s="1652"/>
      <c r="ABC102" s="37">
        <v>6.54</v>
      </c>
      <c r="ABD102" s="37">
        <f t="shared" si="470"/>
        <v>6.54</v>
      </c>
      <c r="ABE102" s="37">
        <v>6.91</v>
      </c>
      <c r="ABF102" s="1652">
        <f t="shared" si="471"/>
        <v>5.6574923547400631E-2</v>
      </c>
      <c r="ABG102" s="37">
        <v>6.63</v>
      </c>
      <c r="ABH102" s="37">
        <f t="shared" si="472"/>
        <v>6.63</v>
      </c>
      <c r="ABI102" s="37">
        <v>6.66</v>
      </c>
      <c r="ABJ102" s="1652">
        <f t="shared" si="473"/>
        <v>4.524886877828092E-3</v>
      </c>
      <c r="ABK102" s="1713">
        <v>6.6189999999999998</v>
      </c>
      <c r="ABL102" s="1049">
        <f t="shared" si="474"/>
        <v>6.6189999999999998</v>
      </c>
      <c r="ABM102" s="37">
        <v>7.17</v>
      </c>
      <c r="ABN102" s="1652">
        <f t="shared" si="475"/>
        <v>8.3245203202900769E-2</v>
      </c>
      <c r="ABO102" s="621"/>
      <c r="ABP102" s="37"/>
      <c r="ABQ102" s="36"/>
      <c r="ABR102" s="36"/>
      <c r="ABS102" s="36"/>
      <c r="ABT102" s="36"/>
      <c r="ABU102" s="36"/>
      <c r="ABV102" s="36"/>
      <c r="ABW102" s="36"/>
      <c r="ABX102" s="36"/>
      <c r="ABY102" s="36"/>
      <c r="ABZ102" s="36"/>
      <c r="ACA102" s="36"/>
      <c r="ACB102" s="36"/>
      <c r="ACC102" s="37"/>
      <c r="ACD102" s="37"/>
      <c r="ACE102" s="37"/>
      <c r="ACF102" s="37"/>
    </row>
    <row r="103" spans="1:760" ht="29.5" thickBot="1" x14ac:dyDescent="0.4">
      <c r="A103" s="1696">
        <v>95</v>
      </c>
      <c r="B103" s="37" t="s">
        <v>19</v>
      </c>
      <c r="C103" s="37" t="s">
        <v>1254</v>
      </c>
      <c r="D103" s="37" t="s">
        <v>2307</v>
      </c>
      <c r="E103" s="37" t="s">
        <v>3992</v>
      </c>
      <c r="F103" s="37" t="s">
        <v>2936</v>
      </c>
      <c r="G103" s="37" t="s">
        <v>2945</v>
      </c>
      <c r="H103" s="29"/>
      <c r="I103" s="29"/>
      <c r="J103" s="29"/>
      <c r="K103" s="29"/>
      <c r="L103" s="29"/>
      <c r="M103" s="29"/>
      <c r="N103" s="29"/>
      <c r="O103" s="29"/>
      <c r="P103" s="29"/>
      <c r="Q103" s="29"/>
      <c r="R103" s="29"/>
      <c r="S103" s="29"/>
      <c r="T103" s="29"/>
      <c r="U103" s="29"/>
      <c r="V103" s="29"/>
      <c r="W103" s="29"/>
      <c r="X103" s="29"/>
      <c r="Y103" s="29"/>
      <c r="Z103" s="29"/>
      <c r="AA103" s="29"/>
      <c r="AB103" s="29"/>
      <c r="AC103" s="29"/>
      <c r="AD103" s="29"/>
      <c r="AE103" s="29"/>
      <c r="AF103" s="29"/>
      <c r="AG103" s="29"/>
      <c r="AH103" s="29"/>
      <c r="AI103" s="29"/>
      <c r="AJ103" s="29"/>
      <c r="AK103" s="29"/>
      <c r="AL103" s="29"/>
      <c r="AM103" s="29"/>
      <c r="AN103" s="29"/>
      <c r="AO103" s="29"/>
      <c r="AP103" s="29"/>
      <c r="AQ103" s="29"/>
      <c r="AR103" s="36"/>
      <c r="AS103" s="36"/>
      <c r="AT103" s="36"/>
      <c r="AU103" s="36"/>
      <c r="AV103" s="36"/>
      <c r="AW103" s="58"/>
      <c r="AX103" s="58"/>
      <c r="AY103" s="36"/>
      <c r="AZ103" s="202"/>
      <c r="BA103" s="29"/>
      <c r="BB103" s="29"/>
      <c r="BC103" s="29"/>
      <c r="BD103" s="29"/>
      <c r="BE103" s="29"/>
      <c r="BF103" s="29"/>
      <c r="BG103" s="29"/>
      <c r="BH103" s="29"/>
      <c r="BI103" s="29"/>
      <c r="BJ103" s="29"/>
      <c r="BK103" s="29"/>
      <c r="BL103" s="29"/>
      <c r="BM103" s="29"/>
      <c r="BN103" s="29"/>
      <c r="BO103" s="29"/>
      <c r="BP103" s="29"/>
      <c r="BQ103" s="29"/>
      <c r="BR103" s="29"/>
      <c r="BS103" s="29"/>
      <c r="BT103" s="29"/>
      <c r="BU103" s="29"/>
      <c r="BV103" s="29"/>
      <c r="BW103" s="29"/>
      <c r="BX103" s="29"/>
      <c r="BY103" s="29"/>
      <c r="BZ103" s="29"/>
      <c r="CA103" s="29"/>
      <c r="CB103" s="29"/>
      <c r="CC103" s="29"/>
      <c r="CD103" s="29"/>
      <c r="CE103" s="29"/>
      <c r="CF103" s="29"/>
      <c r="CG103" s="29"/>
      <c r="CH103" s="29"/>
      <c r="CI103" s="29"/>
      <c r="CJ103" s="29"/>
      <c r="CK103" s="29"/>
      <c r="CL103" s="29"/>
      <c r="CM103" s="29"/>
      <c r="CN103" s="29"/>
      <c r="CO103" s="29"/>
      <c r="CP103" s="29"/>
      <c r="CQ103" s="29"/>
      <c r="CR103" s="29"/>
      <c r="CS103" s="29"/>
      <c r="CT103" s="29"/>
      <c r="CU103" s="29"/>
      <c r="CV103" s="29"/>
      <c r="CW103" s="29"/>
      <c r="CX103" s="29"/>
      <c r="CY103" s="29"/>
      <c r="CZ103" s="29"/>
      <c r="DA103" s="29"/>
      <c r="DB103" s="29"/>
      <c r="DC103" s="29"/>
      <c r="DD103" s="29"/>
      <c r="DE103" s="29"/>
      <c r="DF103" s="29"/>
      <c r="DG103" s="29"/>
      <c r="DH103" s="29"/>
      <c r="DI103" s="29"/>
      <c r="DJ103" s="29"/>
      <c r="DK103" s="29"/>
      <c r="DL103" s="32"/>
      <c r="DM103" s="52"/>
      <c r="DN103" s="36"/>
      <c r="DO103" s="29"/>
      <c r="DP103" s="966"/>
      <c r="DQ103" s="29"/>
      <c r="DR103" s="29"/>
      <c r="DS103" s="29"/>
      <c r="DT103" s="29"/>
      <c r="DU103" s="29"/>
      <c r="DV103" s="29"/>
      <c r="DW103" s="29"/>
      <c r="DX103" s="29"/>
      <c r="DY103" s="29"/>
      <c r="DZ103" s="29"/>
      <c r="EA103" s="29"/>
      <c r="EB103" s="29"/>
      <c r="EC103" s="29"/>
      <c r="ED103" s="29"/>
      <c r="EE103" s="29"/>
      <c r="EF103" s="29"/>
      <c r="EG103" s="29"/>
      <c r="EH103" s="29"/>
      <c r="EI103" s="29"/>
      <c r="EJ103" s="29"/>
      <c r="EK103" s="29"/>
      <c r="EL103" s="29"/>
      <c r="EM103" s="29"/>
      <c r="EN103" s="29"/>
      <c r="EO103" s="29"/>
      <c r="EP103" s="29"/>
      <c r="EQ103" s="29"/>
      <c r="ER103" s="29"/>
      <c r="ES103" s="29"/>
      <c r="ET103" s="29"/>
      <c r="EU103" s="29"/>
      <c r="EV103" s="29"/>
      <c r="EW103" s="29"/>
      <c r="EX103" s="29"/>
      <c r="EY103" s="29"/>
      <c r="EZ103" s="29"/>
      <c r="FA103" s="29"/>
      <c r="FB103" s="29"/>
      <c r="FC103" s="32"/>
      <c r="FD103" s="36"/>
      <c r="FE103" s="36"/>
      <c r="FF103" s="966"/>
      <c r="FG103" s="29"/>
      <c r="FH103" s="29"/>
      <c r="FI103" s="29"/>
      <c r="FJ103" s="29"/>
      <c r="FK103" s="29"/>
      <c r="FL103" s="29"/>
      <c r="FM103" s="29"/>
      <c r="FN103" s="29"/>
      <c r="FO103" s="29"/>
      <c r="FP103" s="29"/>
      <c r="FQ103" s="29"/>
      <c r="FR103" s="29"/>
      <c r="FS103" s="29"/>
      <c r="FT103" s="29"/>
      <c r="FU103" s="29"/>
      <c r="FV103" s="29"/>
      <c r="FW103" s="29"/>
      <c r="FX103" s="29"/>
      <c r="FY103" s="29"/>
      <c r="FZ103" s="29"/>
      <c r="GA103" s="29"/>
      <c r="GB103" s="29"/>
      <c r="GC103" s="29"/>
      <c r="GD103" s="29"/>
      <c r="GE103" s="29"/>
      <c r="GF103" s="29"/>
      <c r="GG103" s="29"/>
      <c r="GH103" s="29"/>
      <c r="GI103" s="29"/>
      <c r="GJ103" s="29"/>
      <c r="GK103" s="29"/>
      <c r="GL103" s="29"/>
      <c r="GM103" s="29"/>
      <c r="GN103" s="29"/>
      <c r="GO103" s="29"/>
      <c r="GP103" s="29"/>
      <c r="GQ103" s="29"/>
      <c r="GR103" s="29"/>
      <c r="GS103" s="29"/>
      <c r="GT103" s="29"/>
      <c r="GU103" s="29"/>
      <c r="GV103" s="29"/>
      <c r="GW103" s="29"/>
      <c r="GX103" s="29"/>
      <c r="GY103" s="29"/>
      <c r="GZ103" s="29"/>
      <c r="HA103" s="29"/>
      <c r="HB103" s="32"/>
      <c r="HC103" s="92"/>
      <c r="HD103" s="36"/>
      <c r="HE103" s="29"/>
      <c r="HF103" s="36"/>
      <c r="HG103" s="29"/>
      <c r="HH103" s="36"/>
      <c r="HI103" s="36"/>
      <c r="HJ103" s="36"/>
      <c r="HK103" s="966"/>
      <c r="HS103" s="29"/>
      <c r="HT103" s="29"/>
      <c r="HU103" s="29"/>
      <c r="HV103" s="29"/>
      <c r="HW103" s="29"/>
      <c r="HX103" s="29"/>
      <c r="HY103" s="29"/>
      <c r="HZ103" s="29"/>
      <c r="IA103" s="29"/>
      <c r="IB103" s="29"/>
      <c r="IC103" s="29"/>
      <c r="ID103" s="29"/>
      <c r="IE103" s="29"/>
      <c r="IF103" s="29"/>
      <c r="IG103" s="29"/>
      <c r="IH103" s="29"/>
      <c r="II103" s="29"/>
      <c r="IJ103" s="29"/>
      <c r="IK103" s="29"/>
      <c r="IL103" s="29"/>
      <c r="IM103" s="29"/>
      <c r="IN103" s="29"/>
      <c r="IO103" s="29"/>
      <c r="IP103" s="29"/>
      <c r="IQ103" s="29"/>
      <c r="IR103" s="29"/>
      <c r="IS103" s="29"/>
      <c r="IT103" s="29"/>
      <c r="IU103" s="29"/>
      <c r="IV103" s="29"/>
      <c r="IW103" s="29"/>
      <c r="IX103" s="29"/>
      <c r="IY103" s="29"/>
      <c r="IZ103" s="29"/>
      <c r="JA103" s="29"/>
      <c r="JB103" s="29"/>
      <c r="JC103" s="29"/>
      <c r="JD103" s="29"/>
      <c r="JE103" s="29"/>
      <c r="JF103" s="29"/>
      <c r="JG103" s="29"/>
      <c r="JH103" s="29"/>
      <c r="JI103" s="52"/>
      <c r="JJ103" s="32"/>
      <c r="JK103" s="36"/>
      <c r="JL103" s="36"/>
      <c r="JM103" s="36"/>
      <c r="JN103" s="36"/>
      <c r="JO103" s="36"/>
      <c r="JP103" s="36"/>
      <c r="JQ103" s="36"/>
      <c r="JR103" s="36"/>
      <c r="JS103" s="37"/>
      <c r="JT103" s="36"/>
      <c r="JU103" s="36"/>
      <c r="JV103" s="37"/>
      <c r="JW103" s="36"/>
      <c r="JX103" s="36"/>
      <c r="JY103" s="37"/>
      <c r="JZ103" s="36"/>
      <c r="KA103" s="36"/>
      <c r="KB103" s="37"/>
      <c r="KC103" s="36"/>
      <c r="KD103" s="36"/>
      <c r="KE103" s="37"/>
      <c r="KF103" s="37"/>
      <c r="KG103" s="37"/>
      <c r="KH103" s="37"/>
      <c r="KI103" s="37"/>
      <c r="KJ103" s="37"/>
      <c r="KK103" s="37"/>
      <c r="KL103" s="37"/>
      <c r="KM103" s="966"/>
      <c r="KN103" s="29"/>
      <c r="KO103" s="29"/>
      <c r="KP103" s="29"/>
      <c r="KQ103" s="29"/>
      <c r="KR103" s="29"/>
      <c r="KS103" s="29"/>
      <c r="KT103" s="29"/>
      <c r="KU103" s="29"/>
      <c r="KV103" s="29"/>
      <c r="KW103" s="29"/>
      <c r="KX103" s="29"/>
      <c r="KY103" s="29"/>
      <c r="KZ103" s="29"/>
      <c r="LA103" s="29"/>
      <c r="LB103" s="29"/>
      <c r="LC103" s="29"/>
      <c r="LD103" s="29"/>
      <c r="LE103" s="29"/>
      <c r="LF103" s="29"/>
      <c r="LG103" s="29"/>
      <c r="LH103" s="29"/>
      <c r="LI103" s="29"/>
      <c r="LJ103" s="29"/>
      <c r="LK103" s="29"/>
      <c r="LL103" s="29"/>
      <c r="LM103" s="29"/>
      <c r="LN103" s="29"/>
      <c r="LO103" s="29"/>
      <c r="LP103" s="29"/>
      <c r="LQ103" s="29"/>
      <c r="LR103" s="29"/>
      <c r="LS103" s="29"/>
      <c r="LT103" s="29"/>
      <c r="LU103" s="29"/>
      <c r="LV103" s="29"/>
      <c r="LW103" s="29"/>
      <c r="LX103" s="29"/>
      <c r="LY103" s="29"/>
      <c r="LZ103" s="29"/>
      <c r="MA103" s="29"/>
      <c r="MB103" s="32"/>
      <c r="MC103" s="52"/>
      <c r="MD103" s="32"/>
      <c r="ME103" s="32"/>
      <c r="MF103" s="36"/>
      <c r="MG103" s="36"/>
      <c r="MH103" s="29"/>
      <c r="MI103" s="36"/>
      <c r="MJ103" s="36"/>
      <c r="MK103" s="52"/>
      <c r="ML103" s="52"/>
      <c r="MM103" s="52"/>
      <c r="MN103" s="37"/>
      <c r="MO103" s="52"/>
      <c r="MP103" s="52"/>
      <c r="MQ103" s="37"/>
      <c r="MR103" s="52"/>
      <c r="MS103" s="37"/>
      <c r="MT103" s="37"/>
      <c r="MU103" s="37"/>
      <c r="MV103" s="37"/>
      <c r="MW103" s="37"/>
      <c r="MX103" s="37"/>
      <c r="MY103" s="37"/>
      <c r="MZ103" s="37"/>
      <c r="NA103" s="36"/>
      <c r="NB103" s="37"/>
      <c r="NC103" s="37"/>
      <c r="ND103" s="37"/>
      <c r="NE103" s="36"/>
      <c r="NF103" s="37"/>
      <c r="NG103" s="37"/>
      <c r="NH103" s="966"/>
      <c r="NI103" s="29"/>
      <c r="NJ103" s="29"/>
      <c r="NK103" s="29"/>
      <c r="NL103" s="29"/>
      <c r="NM103" s="29"/>
      <c r="NN103" s="29"/>
      <c r="NO103" s="29"/>
      <c r="NP103" s="29"/>
      <c r="NQ103" s="29"/>
      <c r="NR103" s="29"/>
      <c r="NS103" s="29"/>
      <c r="NT103" s="29"/>
      <c r="NU103" s="29"/>
      <c r="NV103" s="29"/>
      <c r="NW103" s="29"/>
      <c r="NX103" s="29"/>
      <c r="NY103" s="29"/>
      <c r="NZ103" s="29"/>
      <c r="OA103" s="29"/>
      <c r="OB103" s="29"/>
      <c r="OC103" s="29"/>
      <c r="OD103" s="29"/>
      <c r="OE103" s="29"/>
      <c r="OF103" s="29"/>
      <c r="OG103" s="29"/>
      <c r="OH103" s="29"/>
      <c r="OI103" s="29"/>
      <c r="OJ103" s="29"/>
      <c r="OK103" s="29"/>
      <c r="OL103" s="29"/>
      <c r="OM103" s="29"/>
      <c r="ON103" s="29"/>
      <c r="OO103" s="29"/>
      <c r="OP103" s="29"/>
      <c r="OQ103" s="29"/>
      <c r="OR103" s="29"/>
      <c r="OS103" s="29"/>
      <c r="OT103" s="29"/>
      <c r="OU103" s="29"/>
      <c r="OV103" s="29"/>
      <c r="OW103" s="29"/>
      <c r="OX103" s="29"/>
      <c r="OY103" s="52"/>
      <c r="OZ103" s="29"/>
      <c r="PA103" s="36"/>
      <c r="PB103" s="29"/>
      <c r="PC103" s="36"/>
      <c r="PD103" s="36"/>
      <c r="PE103" s="36"/>
      <c r="PF103" s="36"/>
      <c r="PG103" s="36"/>
      <c r="PH103" s="37"/>
      <c r="PI103" s="36"/>
      <c r="PJ103" s="36"/>
      <c r="PK103" s="37"/>
      <c r="PL103" s="36"/>
      <c r="PM103" s="36"/>
      <c r="PN103" s="37"/>
      <c r="PO103" s="36"/>
      <c r="PP103" s="36"/>
      <c r="PQ103" s="36"/>
      <c r="PR103" s="36"/>
      <c r="PS103" s="36"/>
      <c r="PT103" s="37"/>
      <c r="PU103" s="37"/>
      <c r="PV103" s="37"/>
      <c r="PW103" s="37"/>
      <c r="PX103" s="36"/>
      <c r="PY103" s="37"/>
      <c r="PZ103" s="37"/>
      <c r="QA103" s="37"/>
      <c r="QB103" s="37"/>
      <c r="QC103" s="37"/>
      <c r="QD103" s="37"/>
      <c r="QE103" s="37"/>
      <c r="QF103" s="37"/>
      <c r="QG103" s="37"/>
      <c r="QH103" s="37"/>
      <c r="QI103" s="37"/>
      <c r="QJ103" s="37"/>
      <c r="QK103" s="966"/>
      <c r="QL103" s="29"/>
      <c r="QM103" s="29"/>
      <c r="QN103" s="29"/>
      <c r="QO103" s="29"/>
      <c r="QP103" s="29"/>
      <c r="QQ103" s="29"/>
      <c r="QR103" s="29"/>
      <c r="QS103" s="29"/>
      <c r="QT103" s="29"/>
      <c r="QU103" s="29"/>
      <c r="QV103" s="29"/>
      <c r="QW103" s="29"/>
      <c r="QX103" s="29"/>
      <c r="QY103" s="29"/>
      <c r="QZ103" s="29"/>
      <c r="RA103" s="36"/>
      <c r="RB103" s="36"/>
      <c r="RC103" s="36"/>
      <c r="RD103" s="36"/>
      <c r="RE103" s="36"/>
      <c r="RF103" s="36"/>
      <c r="RG103" s="36"/>
      <c r="RH103" s="36"/>
      <c r="RI103" s="36"/>
      <c r="RJ103" s="36"/>
      <c r="RK103" s="29"/>
      <c r="RL103" s="36"/>
      <c r="RM103" s="36"/>
      <c r="RN103" s="29"/>
      <c r="RO103" s="36"/>
      <c r="RP103" s="29"/>
      <c r="RQ103" s="36"/>
      <c r="RR103" s="29"/>
      <c r="RS103" s="29"/>
      <c r="RT103" s="36"/>
      <c r="RU103" s="36"/>
      <c r="RV103" s="36"/>
      <c r="RW103" s="36"/>
      <c r="RX103" s="37"/>
      <c r="RY103" s="37"/>
      <c r="RZ103" s="37"/>
      <c r="SA103" s="37"/>
      <c r="SB103" s="37"/>
      <c r="SC103" s="37"/>
      <c r="SD103" s="37"/>
      <c r="SE103" s="37"/>
      <c r="SF103" s="37"/>
      <c r="SG103" s="37"/>
      <c r="SH103" s="37"/>
      <c r="SI103" s="37"/>
      <c r="SJ103" s="37"/>
      <c r="SK103" s="37"/>
      <c r="SL103" s="37"/>
      <c r="SM103" s="37" t="s">
        <v>1502</v>
      </c>
      <c r="SN103" s="1049"/>
      <c r="SO103" s="37" t="s">
        <v>1502</v>
      </c>
      <c r="SP103" s="37" t="s">
        <v>1502</v>
      </c>
      <c r="SQ103" s="1049" t="s">
        <v>1502</v>
      </c>
      <c r="SR103" s="966"/>
      <c r="SS103" s="59"/>
      <c r="ST103" s="29"/>
      <c r="SU103" s="1138"/>
      <c r="SV103" s="1138"/>
      <c r="SW103" s="36"/>
      <c r="SX103" s="36"/>
      <c r="SY103" s="36"/>
      <c r="SZ103" s="36"/>
      <c r="TA103" s="36"/>
      <c r="TB103" s="36"/>
      <c r="TC103" s="36"/>
      <c r="TD103" s="36"/>
      <c r="TE103" s="37"/>
      <c r="TF103" s="36"/>
      <c r="TG103" s="36"/>
      <c r="TH103" s="37"/>
      <c r="TI103" s="36"/>
      <c r="TJ103" s="36"/>
      <c r="TK103" s="37"/>
      <c r="TL103" s="36"/>
      <c r="TM103" s="36"/>
      <c r="TN103" s="37"/>
      <c r="TO103" s="36"/>
      <c r="TP103" s="36"/>
      <c r="TQ103" s="37"/>
      <c r="TR103" s="36"/>
      <c r="TS103" s="37"/>
      <c r="TT103" s="37"/>
      <c r="TU103" s="37"/>
      <c r="TV103" s="37"/>
      <c r="TW103" s="37"/>
      <c r="TX103" s="37"/>
      <c r="TY103" s="37"/>
      <c r="TZ103" s="37"/>
      <c r="UA103" s="37"/>
      <c r="UB103" s="37"/>
      <c r="UC103" s="37"/>
      <c r="UD103" s="37"/>
      <c r="UE103" s="37"/>
      <c r="UF103" s="37"/>
      <c r="UG103" s="37"/>
      <c r="UH103" s="37"/>
      <c r="UI103" s="37"/>
      <c r="UJ103" s="37"/>
      <c r="UK103" s="37" t="s">
        <v>1502</v>
      </c>
      <c r="UL103" s="1507" t="s">
        <v>1502</v>
      </c>
      <c r="UM103" s="1507" t="s">
        <v>1502</v>
      </c>
      <c r="UN103" s="1507" t="s">
        <v>1502</v>
      </c>
      <c r="UO103" s="966"/>
      <c r="UP103" s="52"/>
      <c r="UQ103" s="52"/>
      <c r="UR103" s="52"/>
      <c r="US103" s="52"/>
      <c r="UT103" s="52"/>
      <c r="UU103" s="52"/>
      <c r="UV103" s="52"/>
      <c r="UW103" s="52"/>
      <c r="UX103" s="52"/>
      <c r="UY103" s="52"/>
      <c r="UZ103" s="52"/>
      <c r="VA103" s="52"/>
      <c r="VB103" s="52"/>
      <c r="VC103" s="52"/>
      <c r="VD103" s="52"/>
      <c r="VE103" s="32"/>
      <c r="VF103" s="52"/>
      <c r="VG103" s="52"/>
      <c r="VH103" s="36"/>
      <c r="VI103" s="36"/>
      <c r="VJ103" s="36"/>
      <c r="VK103" s="52"/>
      <c r="VL103" s="52"/>
      <c r="VM103" s="52"/>
      <c r="VN103" s="52"/>
      <c r="VO103" s="1049"/>
      <c r="VP103" s="52"/>
      <c r="VQ103" s="52"/>
      <c r="VR103" s="52"/>
      <c r="VS103" s="52"/>
      <c r="VT103" s="1049"/>
      <c r="VU103" s="1049"/>
      <c r="VV103" s="52"/>
      <c r="VW103" s="1049"/>
      <c r="VX103" s="1049"/>
      <c r="VY103" s="1049"/>
      <c r="VZ103" s="1049"/>
      <c r="WA103" s="1049"/>
      <c r="WB103" s="1049"/>
      <c r="WC103" s="1049"/>
      <c r="WD103" s="1049"/>
      <c r="WE103" s="1049"/>
      <c r="WF103" s="1049"/>
      <c r="WG103" s="1049"/>
      <c r="WH103" s="1049"/>
      <c r="WI103" s="1049"/>
      <c r="WJ103" s="1049"/>
      <c r="WK103" s="1049"/>
      <c r="WL103" s="1049"/>
      <c r="WM103" s="1049"/>
      <c r="WN103" s="1049"/>
      <c r="WO103" s="52"/>
      <c r="WP103" s="52"/>
      <c r="WQ103" s="52"/>
      <c r="WR103" s="52"/>
      <c r="WS103" s="52"/>
      <c r="WT103" s="52"/>
      <c r="WU103" s="52"/>
      <c r="WV103" s="52"/>
      <c r="WW103" s="1049"/>
      <c r="WX103" s="1049"/>
      <c r="WY103" s="1049"/>
      <c r="WZ103" s="1049"/>
      <c r="XA103" s="1049"/>
      <c r="XB103" s="37"/>
      <c r="XC103" s="37"/>
      <c r="XD103" s="37"/>
      <c r="XE103" s="37"/>
      <c r="XF103" s="37"/>
      <c r="XG103" s="37">
        <v>1.25</v>
      </c>
      <c r="XH103" s="37"/>
      <c r="XI103" s="37"/>
      <c r="XJ103" s="37"/>
      <c r="XK103" s="37">
        <v>1.27</v>
      </c>
      <c r="XL103" s="37">
        <f t="shared" si="439"/>
        <v>1.25</v>
      </c>
      <c r="XM103" s="37"/>
      <c r="XN103" s="37">
        <v>1.3</v>
      </c>
      <c r="XO103" s="966">
        <f t="shared" si="440"/>
        <v>-1</v>
      </c>
      <c r="XP103" s="966">
        <f t="shared" si="441"/>
        <v>4.0000000000000036E-2</v>
      </c>
      <c r="XQ103" s="966"/>
      <c r="XR103" s="37"/>
      <c r="XS103" s="37"/>
      <c r="XT103" s="37"/>
      <c r="XU103" s="37"/>
      <c r="XV103" s="1308"/>
      <c r="XW103" s="37"/>
      <c r="XX103" s="1049"/>
      <c r="XY103" s="37"/>
      <c r="XZ103" s="37"/>
      <c r="YA103" s="1049"/>
      <c r="YB103" s="37"/>
      <c r="YC103" s="1049"/>
      <c r="YD103" s="37"/>
      <c r="YE103" s="1049"/>
      <c r="YF103" s="37"/>
      <c r="YG103" s="1049"/>
      <c r="YH103" s="37"/>
      <c r="YI103" s="1049"/>
      <c r="YJ103" s="1049" t="s">
        <v>1502</v>
      </c>
      <c r="YK103" s="1049"/>
      <c r="YL103" s="1049" t="s">
        <v>1502</v>
      </c>
      <c r="YM103" s="1049" t="s">
        <v>1502</v>
      </c>
      <c r="YN103" s="1049" t="s">
        <v>1502</v>
      </c>
      <c r="YO103" s="1652"/>
      <c r="YP103" s="1308"/>
      <c r="YQ103" s="1308"/>
      <c r="YR103" s="1308"/>
      <c r="YS103" s="1308"/>
      <c r="YT103" s="37"/>
      <c r="YU103" s="36"/>
      <c r="YV103" s="1049"/>
      <c r="YW103" s="36"/>
      <c r="YX103" s="1049"/>
      <c r="YY103" s="36"/>
      <c r="YZ103" s="1049"/>
      <c r="ZA103" s="29"/>
      <c r="ZB103" s="52"/>
      <c r="ZC103" s="37"/>
      <c r="ZD103" s="1049"/>
      <c r="ZE103" s="1049" t="s">
        <v>1502</v>
      </c>
      <c r="ZF103" s="1049"/>
      <c r="ZG103" s="1049" t="s">
        <v>1502</v>
      </c>
      <c r="ZH103" s="1049" t="s">
        <v>1502</v>
      </c>
      <c r="ZI103" s="1049"/>
      <c r="ZJ103" s="966"/>
      <c r="ZK103" s="1235"/>
      <c r="ZL103" s="1235"/>
      <c r="ZM103" s="1235"/>
      <c r="ZN103" s="1235"/>
      <c r="ZO103" s="1235"/>
      <c r="ZP103" s="1235"/>
      <c r="ZQ103" s="1235"/>
      <c r="ZR103" s="37"/>
      <c r="ZS103" s="1235"/>
      <c r="ZT103" s="37"/>
      <c r="ZU103" s="37"/>
      <c r="ZV103" s="37"/>
      <c r="ZW103" s="37"/>
      <c r="ZX103" s="37"/>
      <c r="ZY103" s="37"/>
      <c r="ZZ103" s="37"/>
      <c r="AAA103" s="37"/>
      <c r="AAB103" s="37">
        <v>1.23</v>
      </c>
      <c r="AAC103" s="37">
        <v>1.26</v>
      </c>
      <c r="AAD103" s="37">
        <f t="shared" si="498"/>
        <v>1.23</v>
      </c>
      <c r="AAE103" s="37">
        <v>1.32</v>
      </c>
      <c r="AAF103" s="966">
        <f t="shared" si="499"/>
        <v>7.3170731707317138E-2</v>
      </c>
      <c r="AAG103" s="37"/>
      <c r="AAH103" s="37"/>
      <c r="AAI103" s="37"/>
      <c r="AAJ103" s="37"/>
      <c r="AAK103" s="52"/>
      <c r="AAL103" s="1049"/>
      <c r="AAM103" s="1049"/>
      <c r="AAN103" s="1049"/>
      <c r="AAO103" s="1049"/>
      <c r="AAP103" s="1049"/>
      <c r="AAQ103" s="1049"/>
      <c r="AAR103" s="1049"/>
      <c r="AAS103" s="1049"/>
      <c r="AAT103" s="52"/>
      <c r="AAU103" s="37"/>
      <c r="AAV103" s="37"/>
      <c r="AAW103" s="37" t="s">
        <v>1502</v>
      </c>
      <c r="AAX103" s="1507" t="s">
        <v>1502</v>
      </c>
      <c r="AAY103" s="1507" t="s">
        <v>1502</v>
      </c>
      <c r="AAZ103" s="1507" t="s">
        <v>1502</v>
      </c>
      <c r="ABA103" s="37"/>
      <c r="ABB103" s="1652"/>
      <c r="ABC103" s="37">
        <v>1.1200000000000001</v>
      </c>
      <c r="ABD103" s="37">
        <f t="shared" si="470"/>
        <v>1.1200000000000001</v>
      </c>
      <c r="ABE103" s="37">
        <v>1.1100000000000001</v>
      </c>
      <c r="ABF103" s="1652">
        <f t="shared" si="471"/>
        <v>-8.928571428571435E-3</v>
      </c>
      <c r="ABG103" s="37">
        <v>1.2</v>
      </c>
      <c r="ABH103" s="37">
        <f t="shared" si="472"/>
        <v>1.2</v>
      </c>
      <c r="ABI103" s="37">
        <v>1.19</v>
      </c>
      <c r="ABJ103" s="1652">
        <f t="shared" si="473"/>
        <v>-8.3333333333333419E-3</v>
      </c>
      <c r="ABK103" s="1713">
        <v>1.208</v>
      </c>
      <c r="ABL103" s="1049">
        <f t="shared" si="474"/>
        <v>1.208</v>
      </c>
      <c r="ABM103" s="37">
        <v>1.19</v>
      </c>
      <c r="ABN103" s="1652">
        <f t="shared" si="475"/>
        <v>-1.4900662251655643E-2</v>
      </c>
      <c r="ABO103" s="621"/>
      <c r="ABP103" s="37"/>
      <c r="ABQ103" s="36"/>
      <c r="ABR103" s="36"/>
      <c r="ABS103" s="36"/>
      <c r="ABT103" s="36"/>
      <c r="ABU103" s="36"/>
      <c r="ABV103" s="36"/>
      <c r="ABW103" s="36"/>
      <c r="ABX103" s="36"/>
      <c r="ABY103" s="36"/>
      <c r="ABZ103" s="36"/>
      <c r="ACA103" s="36"/>
      <c r="ACB103" s="36"/>
      <c r="ACC103" s="37"/>
      <c r="ACD103" s="37"/>
      <c r="ACE103" s="37"/>
      <c r="ACF103" s="37"/>
    </row>
    <row r="104" spans="1:760" ht="29.5" thickBot="1" x14ac:dyDescent="0.4">
      <c r="A104" s="340">
        <v>96</v>
      </c>
      <c r="B104" s="36" t="s">
        <v>19</v>
      </c>
      <c r="C104" s="36" t="s">
        <v>1254</v>
      </c>
      <c r="D104" s="36" t="s">
        <v>2307</v>
      </c>
      <c r="E104" s="36" t="s">
        <v>3992</v>
      </c>
      <c r="F104" s="36" t="s">
        <v>2936</v>
      </c>
      <c r="G104" s="36" t="s">
        <v>2946</v>
      </c>
      <c r="H104" s="29"/>
      <c r="I104" s="29"/>
      <c r="J104" s="29"/>
      <c r="K104" s="29"/>
      <c r="L104" s="29"/>
      <c r="M104" s="29"/>
      <c r="N104" s="29"/>
      <c r="O104" s="29"/>
      <c r="P104" s="29"/>
      <c r="Q104" s="29"/>
      <c r="R104" s="29"/>
      <c r="S104" s="29"/>
      <c r="T104" s="29"/>
      <c r="U104" s="29"/>
      <c r="V104" s="29"/>
      <c r="W104" s="29"/>
      <c r="X104" s="29"/>
      <c r="Y104" s="29"/>
      <c r="Z104" s="29"/>
      <c r="AA104" s="29"/>
      <c r="AB104" s="29"/>
      <c r="AC104" s="29"/>
      <c r="AD104" s="29"/>
      <c r="AE104" s="29"/>
      <c r="AF104" s="29"/>
      <c r="AG104" s="29"/>
      <c r="AH104" s="29"/>
      <c r="AI104" s="29"/>
      <c r="AJ104" s="29"/>
      <c r="AK104" s="29"/>
      <c r="AL104" s="29"/>
      <c r="AM104" s="29"/>
      <c r="AN104" s="29"/>
      <c r="AO104" s="29"/>
      <c r="AP104" s="29"/>
      <c r="AQ104" s="29"/>
      <c r="AR104" s="36"/>
      <c r="AS104" s="36"/>
      <c r="AT104" s="36"/>
      <c r="AU104" s="36"/>
      <c r="AV104" s="36"/>
      <c r="AW104" s="58"/>
      <c r="AX104" s="27"/>
      <c r="AY104" s="55"/>
      <c r="AZ104" s="1592"/>
      <c r="BA104" s="64"/>
      <c r="BB104" s="64"/>
      <c r="BC104" s="64"/>
      <c r="BD104" s="64"/>
      <c r="BE104" s="64"/>
      <c r="BF104" s="64"/>
      <c r="BG104" s="64"/>
      <c r="BH104" s="64"/>
      <c r="BI104" s="64"/>
      <c r="BJ104" s="64"/>
      <c r="BK104" s="64"/>
      <c r="BL104" s="64"/>
      <c r="BM104" s="64"/>
      <c r="BN104" s="64"/>
      <c r="BO104" s="64"/>
      <c r="BP104" s="64"/>
      <c r="BQ104" s="64"/>
      <c r="BR104" s="64"/>
      <c r="BS104" s="64"/>
      <c r="BT104" s="64"/>
      <c r="BU104" s="64"/>
      <c r="BV104" s="64"/>
      <c r="BW104" s="64"/>
      <c r="BX104" s="64"/>
      <c r="BY104" s="64"/>
      <c r="BZ104" s="64"/>
      <c r="CA104" s="64"/>
      <c r="CB104" s="64"/>
      <c r="CC104" s="64"/>
      <c r="CD104" s="64"/>
      <c r="CE104" s="64"/>
      <c r="CF104" s="64"/>
      <c r="CG104" s="64"/>
      <c r="CH104" s="64"/>
      <c r="CI104" s="64"/>
      <c r="CJ104" s="64"/>
      <c r="CK104" s="64"/>
      <c r="CL104" s="64"/>
      <c r="CM104" s="64"/>
      <c r="CN104" s="64"/>
      <c r="CO104" s="64"/>
      <c r="CP104" s="64"/>
      <c r="CQ104" s="64"/>
      <c r="CR104" s="64"/>
      <c r="CS104" s="64"/>
      <c r="CT104" s="64"/>
      <c r="CU104" s="64"/>
      <c r="CV104" s="64"/>
      <c r="CW104" s="64"/>
      <c r="CX104" s="64"/>
      <c r="CY104" s="64"/>
      <c r="CZ104" s="64"/>
      <c r="DA104" s="64"/>
      <c r="DB104" s="64"/>
      <c r="DC104" s="64"/>
      <c r="DD104" s="64"/>
      <c r="DE104" s="64"/>
      <c r="DF104" s="64"/>
      <c r="DG104" s="64"/>
      <c r="DH104" s="64"/>
      <c r="DI104" s="64"/>
      <c r="DJ104" s="64"/>
      <c r="DK104" s="64"/>
      <c r="DL104" s="913"/>
      <c r="DM104" s="53"/>
      <c r="DN104" s="55"/>
      <c r="DO104" s="64"/>
      <c r="DP104" s="380"/>
      <c r="DQ104" s="64"/>
      <c r="DR104" s="64"/>
      <c r="DS104" s="64"/>
      <c r="DT104" s="64"/>
      <c r="DU104" s="64"/>
      <c r="DV104" s="64"/>
      <c r="DW104" s="64"/>
      <c r="DX104" s="64"/>
      <c r="DY104" s="64"/>
      <c r="DZ104" s="64"/>
      <c r="EA104" s="64"/>
      <c r="EB104" s="64"/>
      <c r="EC104" s="64"/>
      <c r="ED104" s="64"/>
      <c r="EE104" s="64"/>
      <c r="EF104" s="64"/>
      <c r="EG104" s="64"/>
      <c r="EH104" s="64"/>
      <c r="EI104" s="64"/>
      <c r="EJ104" s="64"/>
      <c r="EK104" s="64"/>
      <c r="EL104" s="64"/>
      <c r="EM104" s="64"/>
      <c r="EN104" s="64"/>
      <c r="EO104" s="64"/>
      <c r="EP104" s="64"/>
      <c r="EQ104" s="64"/>
      <c r="ER104" s="64"/>
      <c r="ES104" s="64"/>
      <c r="ET104" s="64"/>
      <c r="EU104" s="64"/>
      <c r="EV104" s="64"/>
      <c r="EW104" s="64"/>
      <c r="EX104" s="64"/>
      <c r="EY104" s="64"/>
      <c r="EZ104" s="64"/>
      <c r="FA104" s="64"/>
      <c r="FB104" s="64"/>
      <c r="FC104" s="913"/>
      <c r="FD104" s="55"/>
      <c r="FE104" s="55"/>
      <c r="FF104" s="380"/>
      <c r="FG104" s="64"/>
      <c r="FH104" s="64"/>
      <c r="FI104" s="64"/>
      <c r="FJ104" s="64"/>
      <c r="FK104" s="64"/>
      <c r="FL104" s="64"/>
      <c r="FM104" s="64"/>
      <c r="FN104" s="64"/>
      <c r="FO104" s="64"/>
      <c r="FP104" s="64"/>
      <c r="FQ104" s="64"/>
      <c r="FR104" s="64"/>
      <c r="FS104" s="64"/>
      <c r="FT104" s="64"/>
      <c r="FU104" s="64"/>
      <c r="FV104" s="64"/>
      <c r="FW104" s="64"/>
      <c r="FX104" s="64"/>
      <c r="FY104" s="64"/>
      <c r="FZ104" s="64"/>
      <c r="GA104" s="64"/>
      <c r="GB104" s="64"/>
      <c r="GC104" s="64"/>
      <c r="GD104" s="64"/>
      <c r="GE104" s="64"/>
      <c r="GF104" s="64"/>
      <c r="GG104" s="64"/>
      <c r="GH104" s="64"/>
      <c r="GI104" s="64"/>
      <c r="GJ104" s="64"/>
      <c r="GK104" s="64"/>
      <c r="GL104" s="64"/>
      <c r="GM104" s="64"/>
      <c r="GN104" s="64"/>
      <c r="GO104" s="64"/>
      <c r="GP104" s="64"/>
      <c r="GQ104" s="64"/>
      <c r="GR104" s="64"/>
      <c r="GS104" s="64"/>
      <c r="GT104" s="64"/>
      <c r="GU104" s="64"/>
      <c r="GV104" s="64"/>
      <c r="GW104" s="64"/>
      <c r="GX104" s="64"/>
      <c r="GY104" s="64"/>
      <c r="GZ104" s="64"/>
      <c r="HA104" s="64"/>
      <c r="HB104" s="913"/>
      <c r="HC104" s="71"/>
      <c r="HD104" s="55"/>
      <c r="HE104" s="29"/>
      <c r="HF104" s="36"/>
      <c r="HG104" s="29"/>
      <c r="HH104" s="36"/>
      <c r="HI104" s="36"/>
      <c r="HJ104" s="36"/>
      <c r="HK104" s="380"/>
      <c r="HS104" s="64"/>
      <c r="HT104" s="64"/>
      <c r="HU104" s="64"/>
      <c r="HV104" s="64"/>
      <c r="HW104" s="64"/>
      <c r="HX104" s="64"/>
      <c r="HY104" s="64"/>
      <c r="HZ104" s="64"/>
      <c r="IA104" s="64"/>
      <c r="IB104" s="64"/>
      <c r="IC104" s="64"/>
      <c r="ID104" s="64"/>
      <c r="IE104" s="64"/>
      <c r="IF104" s="64"/>
      <c r="IG104" s="64"/>
      <c r="IH104" s="64"/>
      <c r="II104" s="64"/>
      <c r="IJ104" s="64"/>
      <c r="IK104" s="64"/>
      <c r="IL104" s="64"/>
      <c r="IM104" s="64"/>
      <c r="IN104" s="64"/>
      <c r="IO104" s="64"/>
      <c r="IP104" s="64"/>
      <c r="IQ104" s="64"/>
      <c r="IR104" s="64"/>
      <c r="IS104" s="64"/>
      <c r="IT104" s="64"/>
      <c r="IU104" s="64"/>
      <c r="IV104" s="64"/>
      <c r="IW104" s="64"/>
      <c r="IX104" s="64"/>
      <c r="IY104" s="64"/>
      <c r="IZ104" s="64"/>
      <c r="JA104" s="64"/>
      <c r="JB104" s="64"/>
      <c r="JC104" s="64"/>
      <c r="JD104" s="64"/>
      <c r="JE104" s="64"/>
      <c r="JF104" s="64"/>
      <c r="JG104" s="64"/>
      <c r="JH104" s="64"/>
      <c r="JI104" s="53"/>
      <c r="JJ104" s="913"/>
      <c r="JK104" s="55"/>
      <c r="JL104" s="36"/>
      <c r="JM104" s="55"/>
      <c r="JN104" s="36"/>
      <c r="JO104" s="36"/>
      <c r="JP104" s="36"/>
      <c r="JQ104" s="36"/>
      <c r="JR104" s="36"/>
      <c r="JS104" s="37"/>
      <c r="JT104" s="36"/>
      <c r="JU104" s="36"/>
      <c r="JV104" s="38"/>
      <c r="JW104" s="36"/>
      <c r="JX104" s="36"/>
      <c r="JY104" s="38"/>
      <c r="JZ104" s="36"/>
      <c r="KA104" s="36"/>
      <c r="KB104" s="38"/>
      <c r="KC104" s="36"/>
      <c r="KD104" s="36"/>
      <c r="KE104" s="38"/>
      <c r="KF104" s="38"/>
      <c r="KG104" s="38"/>
      <c r="KH104" s="38"/>
      <c r="KI104" s="38"/>
      <c r="KJ104" s="38"/>
      <c r="KK104" s="38"/>
      <c r="KL104" s="38"/>
      <c r="KM104" s="380"/>
      <c r="KN104" s="64"/>
      <c r="KO104" s="64"/>
      <c r="KP104" s="64"/>
      <c r="KQ104" s="64"/>
      <c r="KR104" s="64"/>
      <c r="KS104" s="64"/>
      <c r="KT104" s="64"/>
      <c r="KU104" s="64"/>
      <c r="KV104" s="64"/>
      <c r="KW104" s="64"/>
      <c r="KX104" s="64"/>
      <c r="KY104" s="64"/>
      <c r="KZ104" s="64"/>
      <c r="LA104" s="64"/>
      <c r="LB104" s="64"/>
      <c r="LC104" s="64"/>
      <c r="LD104" s="64"/>
      <c r="LE104" s="64"/>
      <c r="LF104" s="64"/>
      <c r="LG104" s="64"/>
      <c r="LH104" s="64"/>
      <c r="LI104" s="64"/>
      <c r="LJ104" s="64"/>
      <c r="LK104" s="64"/>
      <c r="LL104" s="64"/>
      <c r="LM104" s="64"/>
      <c r="LN104" s="64"/>
      <c r="LO104" s="64"/>
      <c r="LP104" s="64"/>
      <c r="LQ104" s="64"/>
      <c r="LR104" s="64"/>
      <c r="LS104" s="64"/>
      <c r="LT104" s="64"/>
      <c r="LU104" s="64"/>
      <c r="LV104" s="64"/>
      <c r="LW104" s="64"/>
      <c r="LX104" s="64"/>
      <c r="LY104" s="64"/>
      <c r="LZ104" s="64"/>
      <c r="MA104" s="64"/>
      <c r="MB104" s="913"/>
      <c r="MC104" s="53"/>
      <c r="MD104" s="913"/>
      <c r="ME104" s="913"/>
      <c r="MF104" s="55"/>
      <c r="MG104" s="36"/>
      <c r="MH104" s="64"/>
      <c r="MI104" s="36"/>
      <c r="MJ104" s="36"/>
      <c r="MK104" s="52"/>
      <c r="ML104" s="52"/>
      <c r="MM104" s="52"/>
      <c r="MN104" s="38"/>
      <c r="MO104" s="52"/>
      <c r="MP104" s="52"/>
      <c r="MQ104" s="38"/>
      <c r="MR104" s="52"/>
      <c r="MS104" s="37"/>
      <c r="MT104" s="38"/>
      <c r="MU104" s="37"/>
      <c r="MV104" s="38"/>
      <c r="MW104" s="38"/>
      <c r="MX104" s="37"/>
      <c r="MY104" s="37"/>
      <c r="MZ104" s="38"/>
      <c r="NA104" s="55"/>
      <c r="NB104" s="37"/>
      <c r="NC104" s="38"/>
      <c r="ND104" s="37"/>
      <c r="NE104" s="55"/>
      <c r="NF104" s="38"/>
      <c r="NG104" s="38"/>
      <c r="NH104" s="380"/>
      <c r="NI104" s="64"/>
      <c r="NJ104" s="64"/>
      <c r="NK104" s="64"/>
      <c r="NL104" s="64"/>
      <c r="NM104" s="64"/>
      <c r="NN104" s="64"/>
      <c r="NO104" s="64"/>
      <c r="NP104" s="64"/>
      <c r="NQ104" s="64"/>
      <c r="NR104" s="64"/>
      <c r="NS104" s="64"/>
      <c r="NT104" s="64"/>
      <c r="NU104" s="64"/>
      <c r="NV104" s="64"/>
      <c r="NW104" s="64"/>
      <c r="NX104" s="64"/>
      <c r="NY104" s="64"/>
      <c r="NZ104" s="64"/>
      <c r="OA104" s="64"/>
      <c r="OB104" s="64"/>
      <c r="OC104" s="64"/>
      <c r="OD104" s="64"/>
      <c r="OE104" s="64"/>
      <c r="OF104" s="64"/>
      <c r="OG104" s="64"/>
      <c r="OH104" s="64"/>
      <c r="OI104" s="64"/>
      <c r="OJ104" s="64"/>
      <c r="OK104" s="64"/>
      <c r="OL104" s="64"/>
      <c r="OM104" s="64"/>
      <c r="ON104" s="64"/>
      <c r="OO104" s="64"/>
      <c r="OP104" s="64"/>
      <c r="OQ104" s="64"/>
      <c r="OR104" s="64"/>
      <c r="OS104" s="64"/>
      <c r="OT104" s="64"/>
      <c r="OU104" s="64"/>
      <c r="OV104" s="64"/>
      <c r="OW104" s="64"/>
      <c r="OX104" s="64"/>
      <c r="OY104" s="53"/>
      <c r="OZ104" s="64"/>
      <c r="PA104" s="36"/>
      <c r="PB104" s="64"/>
      <c r="PC104" s="36"/>
      <c r="PD104" s="36"/>
      <c r="PE104" s="36"/>
      <c r="PF104" s="36"/>
      <c r="PG104" s="36"/>
      <c r="PH104" s="38"/>
      <c r="PI104" s="36"/>
      <c r="PJ104" s="36"/>
      <c r="PK104" s="38"/>
      <c r="PL104" s="36"/>
      <c r="PM104" s="36"/>
      <c r="PN104" s="38"/>
      <c r="PO104" s="36"/>
      <c r="PP104" s="36"/>
      <c r="PQ104" s="36"/>
      <c r="PR104" s="36"/>
      <c r="PS104" s="36"/>
      <c r="PT104" s="37"/>
      <c r="PU104" s="37"/>
      <c r="PV104" s="37"/>
      <c r="PW104" s="37"/>
      <c r="PX104" s="55"/>
      <c r="PY104" s="38"/>
      <c r="PZ104" s="38"/>
      <c r="QA104" s="38"/>
      <c r="QB104" s="38"/>
      <c r="QC104" s="38"/>
      <c r="QD104" s="38"/>
      <c r="QE104" s="37"/>
      <c r="QF104" s="38"/>
      <c r="QG104" s="37"/>
      <c r="QH104" s="37"/>
      <c r="QI104" s="37"/>
      <c r="QJ104" s="37"/>
      <c r="QK104" s="966"/>
      <c r="QL104" s="29"/>
      <c r="QM104" s="29"/>
      <c r="QN104" s="29"/>
      <c r="QO104" s="29"/>
      <c r="QP104" s="29"/>
      <c r="QQ104" s="29"/>
      <c r="QR104" s="29"/>
      <c r="QS104" s="29"/>
      <c r="QT104" s="29"/>
      <c r="QU104" s="29"/>
      <c r="QV104" s="29"/>
      <c r="QW104" s="29"/>
      <c r="QX104" s="29"/>
      <c r="QY104" s="29"/>
      <c r="QZ104" s="29"/>
      <c r="RA104" s="36"/>
      <c r="RB104" s="36"/>
      <c r="RC104" s="36"/>
      <c r="RD104" s="36"/>
      <c r="RE104" s="36"/>
      <c r="RF104" s="36"/>
      <c r="RG104" s="36"/>
      <c r="RH104" s="36"/>
      <c r="RI104" s="36"/>
      <c r="RJ104" s="36"/>
      <c r="RK104" s="29"/>
      <c r="RL104" s="36"/>
      <c r="RM104" s="36"/>
      <c r="RN104" s="29"/>
      <c r="RO104" s="36"/>
      <c r="RP104" s="29"/>
      <c r="RQ104" s="36"/>
      <c r="RR104" s="29"/>
      <c r="RS104" s="29"/>
      <c r="RT104" s="36"/>
      <c r="RU104" s="36"/>
      <c r="RV104" s="36"/>
      <c r="RW104" s="36"/>
      <c r="RX104" s="37"/>
      <c r="RY104" s="37"/>
      <c r="RZ104" s="37"/>
      <c r="SA104" s="37"/>
      <c r="SB104" s="37"/>
      <c r="SC104" s="37"/>
      <c r="SD104" s="37"/>
      <c r="SE104" s="37"/>
      <c r="SF104" s="37"/>
      <c r="SG104" s="37"/>
      <c r="SH104" s="37"/>
      <c r="SI104" s="37"/>
      <c r="SJ104" s="55"/>
      <c r="SK104" s="37"/>
      <c r="SL104" s="55"/>
      <c r="SM104" s="36" t="s">
        <v>1502</v>
      </c>
      <c r="SN104" s="36"/>
      <c r="SO104" s="37" t="s">
        <v>1502</v>
      </c>
      <c r="SP104" s="37" t="s">
        <v>1502</v>
      </c>
      <c r="SQ104" s="36" t="s">
        <v>1502</v>
      </c>
      <c r="SR104" s="966"/>
      <c r="SS104" s="59"/>
      <c r="ST104" s="29"/>
      <c r="SU104" s="1138"/>
      <c r="SV104" s="1138"/>
      <c r="SW104" s="36"/>
      <c r="SX104" s="36"/>
      <c r="SY104" s="36"/>
      <c r="SZ104" s="36"/>
      <c r="TA104" s="36"/>
      <c r="TB104" s="36"/>
      <c r="TC104" s="36"/>
      <c r="TD104" s="36"/>
      <c r="TE104" s="37"/>
      <c r="TF104" s="36"/>
      <c r="TG104" s="36"/>
      <c r="TH104" s="37"/>
      <c r="TI104" s="36"/>
      <c r="TJ104" s="36"/>
      <c r="TK104" s="37"/>
      <c r="TL104" s="36"/>
      <c r="TM104" s="36"/>
      <c r="TN104" s="37"/>
      <c r="TO104" s="36"/>
      <c r="TP104" s="36"/>
      <c r="TQ104" s="37"/>
      <c r="TR104" s="36"/>
      <c r="TS104" s="37"/>
      <c r="TT104" s="37"/>
      <c r="TU104" s="37"/>
      <c r="TV104" s="37"/>
      <c r="TW104" s="37"/>
      <c r="TX104" s="37"/>
      <c r="TY104" s="37"/>
      <c r="TZ104" s="37"/>
      <c r="UA104" s="37"/>
      <c r="UB104" s="37"/>
      <c r="UC104" s="37"/>
      <c r="UD104" s="37"/>
      <c r="UE104" s="37"/>
      <c r="UF104" s="37"/>
      <c r="UG104" s="55"/>
      <c r="UH104" s="37"/>
      <c r="UI104" s="37"/>
      <c r="UJ104" s="37"/>
      <c r="UK104" s="37" t="s">
        <v>1502</v>
      </c>
      <c r="UL104" s="1507" t="s">
        <v>1502</v>
      </c>
      <c r="UM104" s="1507" t="s">
        <v>1502</v>
      </c>
      <c r="UN104" s="1507" t="s">
        <v>1502</v>
      </c>
      <c r="UO104" s="966"/>
      <c r="UP104" s="52"/>
      <c r="UQ104" s="52"/>
      <c r="UR104" s="52"/>
      <c r="US104" s="52"/>
      <c r="UT104" s="52"/>
      <c r="UU104" s="52"/>
      <c r="UV104" s="52"/>
      <c r="UW104" s="52"/>
      <c r="UX104" s="52"/>
      <c r="UY104" s="52"/>
      <c r="UZ104" s="52"/>
      <c r="VA104" s="52"/>
      <c r="VB104" s="52"/>
      <c r="VC104" s="52"/>
      <c r="VD104" s="52"/>
      <c r="VE104" s="32"/>
      <c r="VF104" s="52"/>
      <c r="VG104" s="52"/>
      <c r="VH104" s="36"/>
      <c r="VI104" s="36"/>
      <c r="VJ104" s="36"/>
      <c r="VK104" s="52"/>
      <c r="VL104" s="52"/>
      <c r="VM104" s="52"/>
      <c r="VN104" s="52"/>
      <c r="VO104" s="1049"/>
      <c r="VP104" s="52"/>
      <c r="VQ104" s="52"/>
      <c r="VR104" s="52"/>
      <c r="VS104" s="52"/>
      <c r="VT104" s="1049"/>
      <c r="VU104" s="1049"/>
      <c r="VV104" s="52"/>
      <c r="VW104" s="1049"/>
      <c r="VX104" s="1049"/>
      <c r="VY104" s="1049"/>
      <c r="VZ104" s="1049"/>
      <c r="WA104" s="1049"/>
      <c r="WB104" s="1049"/>
      <c r="WC104" s="1049"/>
      <c r="WD104" s="1049"/>
      <c r="WE104" s="1049"/>
      <c r="WF104" s="1049"/>
      <c r="WG104" s="1049"/>
      <c r="WH104" s="1049"/>
      <c r="WI104" s="1049"/>
      <c r="WJ104" s="1049"/>
      <c r="WK104" s="1049"/>
      <c r="WL104" s="1049"/>
      <c r="WM104" s="1049"/>
      <c r="WN104" s="1049"/>
      <c r="WO104" s="52"/>
      <c r="WP104" s="52"/>
      <c r="WQ104" s="52"/>
      <c r="WR104" s="52"/>
      <c r="WS104" s="52"/>
      <c r="WT104" s="52"/>
      <c r="WU104" s="52"/>
      <c r="WV104" s="52"/>
      <c r="WW104" s="1049"/>
      <c r="WX104" s="52"/>
      <c r="WY104" s="52"/>
      <c r="WZ104" s="52"/>
      <c r="XA104" s="52"/>
      <c r="XB104" s="37"/>
      <c r="XC104" s="55"/>
      <c r="XD104" s="37"/>
      <c r="XE104" s="38"/>
      <c r="XF104" s="38"/>
      <c r="XG104" s="37">
        <v>3.69</v>
      </c>
      <c r="XH104" s="37"/>
      <c r="XI104" s="37"/>
      <c r="XJ104" s="37"/>
      <c r="XK104" s="37">
        <v>3.78</v>
      </c>
      <c r="XL104" s="37">
        <f t="shared" si="439"/>
        <v>3.69</v>
      </c>
      <c r="XM104" s="37"/>
      <c r="XN104" s="37" t="s">
        <v>1159</v>
      </c>
      <c r="XO104" s="966">
        <f t="shared" si="440"/>
        <v>-1</v>
      </c>
      <c r="XP104" s="966"/>
      <c r="XQ104" s="966"/>
      <c r="XR104" s="37"/>
      <c r="XS104" s="37"/>
      <c r="XT104" s="37"/>
      <c r="XU104" s="37"/>
      <c r="XV104" s="1309"/>
      <c r="XW104" s="37"/>
      <c r="XX104" s="1049"/>
      <c r="XY104" s="37"/>
      <c r="XZ104" s="37"/>
      <c r="YA104" s="1049"/>
      <c r="YB104" s="37"/>
      <c r="YC104" s="1049"/>
      <c r="YD104" s="37"/>
      <c r="YE104" s="1042"/>
      <c r="YF104" s="37"/>
      <c r="YG104" s="1042"/>
      <c r="YH104" s="37"/>
      <c r="YI104" s="1042"/>
      <c r="YJ104" s="1049" t="s">
        <v>1502</v>
      </c>
      <c r="YK104" s="1049"/>
      <c r="YL104" s="1049" t="s">
        <v>1502</v>
      </c>
      <c r="YM104" s="1049" t="s">
        <v>1502</v>
      </c>
      <c r="YN104" s="1049" t="s">
        <v>1502</v>
      </c>
      <c r="YO104" s="1652"/>
      <c r="YP104" s="1309"/>
      <c r="YQ104" s="1309"/>
      <c r="YR104" s="1309"/>
      <c r="YS104" s="1309"/>
      <c r="YT104" s="37"/>
      <c r="YU104" s="36"/>
      <c r="YV104" s="1049"/>
      <c r="YW104" s="36"/>
      <c r="YX104" s="1049"/>
      <c r="YY104" s="36"/>
      <c r="YZ104" s="1049"/>
      <c r="ZA104" s="29"/>
      <c r="ZB104" s="52"/>
      <c r="ZC104" s="37"/>
      <c r="ZD104" s="1042"/>
      <c r="ZE104" s="1049" t="s">
        <v>1502</v>
      </c>
      <c r="ZF104" s="1049"/>
      <c r="ZG104" s="1049" t="s">
        <v>1502</v>
      </c>
      <c r="ZH104" s="1049" t="s">
        <v>1502</v>
      </c>
      <c r="ZI104" s="1049"/>
      <c r="ZJ104" s="966"/>
      <c r="ZK104" s="1235"/>
      <c r="ZL104" s="1235"/>
      <c r="ZM104" s="1235"/>
      <c r="ZN104" s="1235"/>
      <c r="ZO104" s="1235"/>
      <c r="ZP104" s="1235"/>
      <c r="ZQ104" s="1235"/>
      <c r="ZR104" s="37"/>
      <c r="ZS104" s="1235"/>
      <c r="ZT104" s="37"/>
      <c r="ZU104" s="37"/>
      <c r="ZV104" s="37"/>
      <c r="ZW104" s="37"/>
      <c r="ZX104" s="37"/>
      <c r="ZY104" s="37"/>
      <c r="ZZ104" s="37"/>
      <c r="AAA104" s="37"/>
      <c r="AAB104" s="37">
        <v>3.69</v>
      </c>
      <c r="AAC104" s="37">
        <v>3.79</v>
      </c>
      <c r="AAD104" s="37">
        <f t="shared" si="498"/>
        <v>3.69</v>
      </c>
      <c r="AAE104" s="37" t="s">
        <v>1159</v>
      </c>
      <c r="AAF104" s="966"/>
      <c r="AAG104" s="37"/>
      <c r="AAH104" s="37"/>
      <c r="AAI104" s="37"/>
      <c r="AAJ104" s="37"/>
      <c r="AAK104" s="52"/>
      <c r="AAL104" s="1049"/>
      <c r="AAM104" s="1049"/>
      <c r="AAN104" s="1049"/>
      <c r="AAO104" s="1049"/>
      <c r="AAP104" s="1049"/>
      <c r="AAQ104" s="1049"/>
      <c r="AAR104" s="1049"/>
      <c r="AAS104" s="1049"/>
      <c r="AAT104" s="52"/>
      <c r="AAU104" s="37"/>
      <c r="AAV104" s="37"/>
      <c r="AAW104" s="37" t="s">
        <v>1502</v>
      </c>
      <c r="AAX104" s="1507" t="s">
        <v>1502</v>
      </c>
      <c r="AAY104" s="1507" t="s">
        <v>1502</v>
      </c>
      <c r="AAZ104" s="1507" t="s">
        <v>1502</v>
      </c>
      <c r="ABA104" s="37"/>
      <c r="ABB104" s="1652"/>
      <c r="ABC104" s="37">
        <v>3.19</v>
      </c>
      <c r="ABD104" s="37">
        <f t="shared" si="470"/>
        <v>3.19</v>
      </c>
      <c r="ABE104" s="37" t="s">
        <v>1159</v>
      </c>
      <c r="ABF104" s="1652"/>
      <c r="ABG104" s="37" t="s">
        <v>1159</v>
      </c>
      <c r="ABH104" s="37" t="str">
        <f t="shared" si="472"/>
        <v>Blocked</v>
      </c>
      <c r="ABI104" s="37" t="s">
        <v>1159</v>
      </c>
      <c r="ABJ104" s="1652"/>
      <c r="ABK104" s="1384" t="s">
        <v>1159</v>
      </c>
      <c r="ABL104" s="1049" t="str">
        <f t="shared" si="474"/>
        <v>Blocked</v>
      </c>
      <c r="ABM104" s="37" t="s">
        <v>1159</v>
      </c>
      <c r="ABN104" s="1652"/>
      <c r="ABO104" s="621"/>
      <c r="ABP104" s="38"/>
      <c r="ABQ104" s="55"/>
      <c r="ABR104" s="55"/>
      <c r="ABS104" s="55"/>
      <c r="ABT104" s="55"/>
      <c r="ABU104" s="55"/>
      <c r="ABV104" s="55"/>
      <c r="ABW104" s="55"/>
      <c r="ABX104" s="55"/>
      <c r="ABY104" s="36"/>
      <c r="ABZ104" s="36"/>
      <c r="ACA104" s="36"/>
      <c r="ACB104" s="36"/>
      <c r="ACC104" s="38"/>
      <c r="ACD104" s="38"/>
      <c r="ACE104" s="38"/>
      <c r="ACF104" s="38"/>
    </row>
    <row r="105" spans="1:760" ht="29.5" thickBot="1" x14ac:dyDescent="0.4">
      <c r="A105" s="1688">
        <v>97</v>
      </c>
      <c r="B105" s="371" t="s">
        <v>19</v>
      </c>
      <c r="C105" s="371" t="s">
        <v>1254</v>
      </c>
      <c r="D105" s="371" t="s">
        <v>2307</v>
      </c>
      <c r="E105" s="371" t="s">
        <v>3992</v>
      </c>
      <c r="F105" s="371" t="s">
        <v>2936</v>
      </c>
      <c r="G105" s="371" t="s">
        <v>2947</v>
      </c>
      <c r="H105" s="136"/>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c r="AI105" s="136"/>
      <c r="AJ105" s="136"/>
      <c r="AK105" s="136"/>
      <c r="AL105" s="136"/>
      <c r="AM105" s="136"/>
      <c r="AN105" s="136"/>
      <c r="AO105" s="136"/>
      <c r="AP105" s="136"/>
      <c r="AQ105" s="136"/>
      <c r="AR105" s="371"/>
      <c r="AS105" s="371"/>
      <c r="AT105" s="371"/>
      <c r="AU105" s="371"/>
      <c r="AV105" s="371"/>
      <c r="AW105" s="66"/>
      <c r="AX105" s="66"/>
      <c r="AY105" s="371"/>
      <c r="AZ105" s="1155"/>
      <c r="BA105" s="136"/>
      <c r="BB105" s="136"/>
      <c r="BC105" s="136"/>
      <c r="BD105" s="136"/>
      <c r="BE105" s="136"/>
      <c r="BF105" s="136"/>
      <c r="BG105" s="136"/>
      <c r="BH105" s="136"/>
      <c r="BI105" s="136"/>
      <c r="BJ105" s="136"/>
      <c r="BK105" s="136"/>
      <c r="BL105" s="136"/>
      <c r="BM105" s="136"/>
      <c r="BN105" s="136"/>
      <c r="BO105" s="136"/>
      <c r="BP105" s="136"/>
      <c r="BQ105" s="136"/>
      <c r="BR105" s="136"/>
      <c r="BS105" s="136"/>
      <c r="BT105" s="136"/>
      <c r="BU105" s="136"/>
      <c r="BV105" s="136"/>
      <c r="BW105" s="136"/>
      <c r="BX105" s="136"/>
      <c r="BY105" s="136"/>
      <c r="BZ105" s="136"/>
      <c r="CA105" s="136"/>
      <c r="CB105" s="136"/>
      <c r="CC105" s="136"/>
      <c r="CD105" s="136"/>
      <c r="CE105" s="136"/>
      <c r="CF105" s="136"/>
      <c r="CG105" s="136"/>
      <c r="CH105" s="136"/>
      <c r="CI105" s="136"/>
      <c r="CJ105" s="136"/>
      <c r="CK105" s="136"/>
      <c r="CL105" s="136"/>
      <c r="CM105" s="136"/>
      <c r="CN105" s="136"/>
      <c r="CO105" s="136"/>
      <c r="CP105" s="136"/>
      <c r="CQ105" s="136"/>
      <c r="CR105" s="136"/>
      <c r="CS105" s="136"/>
      <c r="CT105" s="136"/>
      <c r="CU105" s="136"/>
      <c r="CV105" s="136"/>
      <c r="CW105" s="136"/>
      <c r="CX105" s="136"/>
      <c r="CY105" s="136"/>
      <c r="CZ105" s="136"/>
      <c r="DA105" s="136"/>
      <c r="DB105" s="136"/>
      <c r="DC105" s="136"/>
      <c r="DD105" s="136"/>
      <c r="DE105" s="136"/>
      <c r="DF105" s="136"/>
      <c r="DG105" s="136"/>
      <c r="DH105" s="136"/>
      <c r="DI105" s="136"/>
      <c r="DJ105" s="136"/>
      <c r="DK105" s="136"/>
      <c r="DL105" s="884"/>
      <c r="DM105" s="56"/>
      <c r="DN105" s="371"/>
      <c r="DO105" s="136"/>
      <c r="DP105" s="894"/>
      <c r="DQ105" s="136"/>
      <c r="DR105" s="136"/>
      <c r="DS105" s="136"/>
      <c r="DT105" s="136"/>
      <c r="DU105" s="136"/>
      <c r="DV105" s="136"/>
      <c r="DW105" s="136"/>
      <c r="DX105" s="136"/>
      <c r="DY105" s="136"/>
      <c r="DZ105" s="136"/>
      <c r="EA105" s="136"/>
      <c r="EB105" s="136"/>
      <c r="EC105" s="136"/>
      <c r="ED105" s="136"/>
      <c r="EE105" s="136"/>
      <c r="EF105" s="136"/>
      <c r="EG105" s="136"/>
      <c r="EH105" s="136"/>
      <c r="EI105" s="136"/>
      <c r="EJ105" s="136"/>
      <c r="EK105" s="136"/>
      <c r="EL105" s="136"/>
      <c r="EM105" s="136"/>
      <c r="EN105" s="136"/>
      <c r="EO105" s="136"/>
      <c r="EP105" s="136"/>
      <c r="EQ105" s="136"/>
      <c r="ER105" s="136"/>
      <c r="ES105" s="136"/>
      <c r="ET105" s="136"/>
      <c r="EU105" s="136"/>
      <c r="EV105" s="136"/>
      <c r="EW105" s="136"/>
      <c r="EX105" s="136"/>
      <c r="EY105" s="136"/>
      <c r="EZ105" s="136"/>
      <c r="FA105" s="136"/>
      <c r="FB105" s="136"/>
      <c r="FC105" s="884"/>
      <c r="FD105" s="371"/>
      <c r="FE105" s="371"/>
      <c r="FF105" s="894"/>
      <c r="FG105" s="136"/>
      <c r="FH105" s="136"/>
      <c r="FI105" s="136"/>
      <c r="FJ105" s="136"/>
      <c r="FK105" s="136"/>
      <c r="FL105" s="136"/>
      <c r="FM105" s="136"/>
      <c r="FN105" s="136"/>
      <c r="FO105" s="136"/>
      <c r="FP105" s="136"/>
      <c r="FQ105" s="136"/>
      <c r="FR105" s="136"/>
      <c r="FS105" s="136"/>
      <c r="FT105" s="136"/>
      <c r="FU105" s="136"/>
      <c r="FV105" s="136"/>
      <c r="FW105" s="136"/>
      <c r="FX105" s="136"/>
      <c r="FY105" s="136"/>
      <c r="FZ105" s="136"/>
      <c r="GA105" s="136"/>
      <c r="GB105" s="136"/>
      <c r="GC105" s="136"/>
      <c r="GD105" s="136"/>
      <c r="GE105" s="136"/>
      <c r="GF105" s="136"/>
      <c r="GG105" s="136"/>
      <c r="GH105" s="136"/>
      <c r="GI105" s="136"/>
      <c r="GJ105" s="136"/>
      <c r="GK105" s="136"/>
      <c r="GL105" s="136"/>
      <c r="GM105" s="136"/>
      <c r="GN105" s="136"/>
      <c r="GO105" s="136"/>
      <c r="GP105" s="136"/>
      <c r="GQ105" s="136"/>
      <c r="GR105" s="136"/>
      <c r="GS105" s="136"/>
      <c r="GT105" s="136"/>
      <c r="GU105" s="136"/>
      <c r="GV105" s="136"/>
      <c r="GW105" s="136"/>
      <c r="GX105" s="136"/>
      <c r="GY105" s="136"/>
      <c r="GZ105" s="136"/>
      <c r="HA105" s="136"/>
      <c r="HB105" s="884"/>
      <c r="HC105" s="1149"/>
      <c r="HD105" s="371"/>
      <c r="HE105" s="188"/>
      <c r="HF105" s="371"/>
      <c r="HG105" s="136"/>
      <c r="HH105" s="371"/>
      <c r="HI105" s="371"/>
      <c r="HJ105" s="371"/>
      <c r="HK105" s="380"/>
      <c r="HS105" s="136"/>
      <c r="HT105" s="136"/>
      <c r="HU105" s="136"/>
      <c r="HV105" s="136"/>
      <c r="HW105" s="136"/>
      <c r="HX105" s="136"/>
      <c r="HY105" s="136"/>
      <c r="HZ105" s="136"/>
      <c r="IA105" s="136"/>
      <c r="IB105" s="136"/>
      <c r="IC105" s="136"/>
      <c r="ID105" s="136"/>
      <c r="IE105" s="136"/>
      <c r="IF105" s="136"/>
      <c r="IG105" s="136"/>
      <c r="IH105" s="136"/>
      <c r="II105" s="136"/>
      <c r="IJ105" s="136"/>
      <c r="IK105" s="136"/>
      <c r="IL105" s="136"/>
      <c r="IM105" s="136"/>
      <c r="IN105" s="136"/>
      <c r="IO105" s="136"/>
      <c r="IP105" s="136"/>
      <c r="IQ105" s="136"/>
      <c r="IR105" s="136"/>
      <c r="IS105" s="136"/>
      <c r="IT105" s="136"/>
      <c r="IU105" s="136"/>
      <c r="IV105" s="136"/>
      <c r="IW105" s="136"/>
      <c r="IX105" s="136"/>
      <c r="IY105" s="136"/>
      <c r="IZ105" s="136"/>
      <c r="JA105" s="136"/>
      <c r="JB105" s="136"/>
      <c r="JC105" s="136"/>
      <c r="JD105" s="136"/>
      <c r="JE105" s="136"/>
      <c r="JF105" s="136"/>
      <c r="JG105" s="136"/>
      <c r="JH105" s="136"/>
      <c r="JI105" s="56"/>
      <c r="JJ105" s="884"/>
      <c r="JK105" s="371"/>
      <c r="JL105" s="371"/>
      <c r="JM105" s="371"/>
      <c r="JN105" s="371"/>
      <c r="JO105" s="371"/>
      <c r="JP105" s="371"/>
      <c r="JQ105" s="371"/>
      <c r="JR105" s="371"/>
      <c r="JS105" s="371"/>
      <c r="JT105" s="371"/>
      <c r="JU105" s="371"/>
      <c r="JV105" s="38"/>
      <c r="JW105" s="371"/>
      <c r="JX105" s="371"/>
      <c r="JY105" s="38"/>
      <c r="JZ105" s="371"/>
      <c r="KA105" s="371"/>
      <c r="KB105" s="38"/>
      <c r="KC105" s="371"/>
      <c r="KD105" s="371"/>
      <c r="KE105" s="38"/>
      <c r="KF105" s="38"/>
      <c r="KG105" s="38"/>
      <c r="KH105" s="38"/>
      <c r="KI105" s="1042"/>
      <c r="KJ105" s="38"/>
      <c r="KK105" s="38"/>
      <c r="KL105" s="38"/>
      <c r="KM105" s="380"/>
      <c r="KN105" s="136"/>
      <c r="KO105" s="136"/>
      <c r="KP105" s="136"/>
      <c r="KQ105" s="136"/>
      <c r="KR105" s="136"/>
      <c r="KS105" s="136"/>
      <c r="KT105" s="136"/>
      <c r="KU105" s="136"/>
      <c r="KV105" s="136"/>
      <c r="KW105" s="136"/>
      <c r="KX105" s="136"/>
      <c r="KY105" s="136"/>
      <c r="KZ105" s="136"/>
      <c r="LA105" s="136"/>
      <c r="LB105" s="136"/>
      <c r="LC105" s="136"/>
      <c r="LD105" s="136"/>
      <c r="LE105" s="136"/>
      <c r="LF105" s="136"/>
      <c r="LG105" s="136"/>
      <c r="LH105" s="136"/>
      <c r="LI105" s="136"/>
      <c r="LJ105" s="136"/>
      <c r="LK105" s="136"/>
      <c r="LL105" s="136"/>
      <c r="LM105" s="136"/>
      <c r="LN105" s="136"/>
      <c r="LO105" s="136"/>
      <c r="LP105" s="136"/>
      <c r="LQ105" s="136"/>
      <c r="LR105" s="136"/>
      <c r="LS105" s="136"/>
      <c r="LT105" s="136"/>
      <c r="LU105" s="136"/>
      <c r="LV105" s="136"/>
      <c r="LW105" s="136"/>
      <c r="LX105" s="136"/>
      <c r="LY105" s="136"/>
      <c r="LZ105" s="136"/>
      <c r="MA105" s="136"/>
      <c r="MB105" s="884"/>
      <c r="MC105" s="56"/>
      <c r="MD105" s="884"/>
      <c r="ME105" s="884"/>
      <c r="MF105" s="371"/>
      <c r="MG105" s="371"/>
      <c r="MH105" s="136"/>
      <c r="MI105" s="371"/>
      <c r="MJ105" s="371"/>
      <c r="MK105" s="56"/>
      <c r="ML105" s="56"/>
      <c r="MM105" s="56"/>
      <c r="MN105" s="38"/>
      <c r="MO105" s="56"/>
      <c r="MP105" s="56"/>
      <c r="MQ105" s="38"/>
      <c r="MR105" s="56"/>
      <c r="MS105" s="371"/>
      <c r="MT105" s="38"/>
      <c r="MU105" s="371"/>
      <c r="MV105" s="371"/>
      <c r="MW105" s="38"/>
      <c r="MX105" s="371"/>
      <c r="MY105" s="371"/>
      <c r="MZ105" s="38"/>
      <c r="NA105" s="38"/>
      <c r="NB105" s="1052"/>
      <c r="NC105" s="38"/>
      <c r="ND105" s="1052"/>
      <c r="NE105" s="38"/>
      <c r="NF105" s="38"/>
      <c r="NG105" s="38"/>
      <c r="NH105" s="380"/>
      <c r="NI105" s="136"/>
      <c r="NJ105" s="136"/>
      <c r="NK105" s="136"/>
      <c r="NL105" s="136"/>
      <c r="NM105" s="136"/>
      <c r="NN105" s="136"/>
      <c r="NO105" s="136"/>
      <c r="NP105" s="136"/>
      <c r="NQ105" s="136"/>
      <c r="NR105" s="136"/>
      <c r="NS105" s="136"/>
      <c r="NT105" s="136"/>
      <c r="NU105" s="136"/>
      <c r="NV105" s="136"/>
      <c r="NW105" s="136"/>
      <c r="NX105" s="136"/>
      <c r="NY105" s="136"/>
      <c r="NZ105" s="136"/>
      <c r="OA105" s="136"/>
      <c r="OB105" s="136"/>
      <c r="OC105" s="136"/>
      <c r="OD105" s="136"/>
      <c r="OE105" s="136"/>
      <c r="OF105" s="136"/>
      <c r="OG105" s="136"/>
      <c r="OH105" s="136"/>
      <c r="OI105" s="136"/>
      <c r="OJ105" s="136"/>
      <c r="OK105" s="136"/>
      <c r="OL105" s="136"/>
      <c r="OM105" s="136"/>
      <c r="ON105" s="136"/>
      <c r="OO105" s="136"/>
      <c r="OP105" s="136"/>
      <c r="OQ105" s="136"/>
      <c r="OR105" s="136"/>
      <c r="OS105" s="136"/>
      <c r="OT105" s="136"/>
      <c r="OU105" s="136"/>
      <c r="OV105" s="136"/>
      <c r="OW105" s="136"/>
      <c r="OX105" s="136"/>
      <c r="OY105" s="56"/>
      <c r="OZ105" s="136"/>
      <c r="PA105" s="371"/>
      <c r="PB105" s="136"/>
      <c r="PC105" s="371"/>
      <c r="PD105" s="371"/>
      <c r="PE105" s="371"/>
      <c r="PF105" s="371"/>
      <c r="PG105" s="371"/>
      <c r="PH105" s="38"/>
      <c r="PI105" s="371"/>
      <c r="PJ105" s="371"/>
      <c r="PK105" s="38"/>
      <c r="PL105" s="371"/>
      <c r="PM105" s="371"/>
      <c r="PN105" s="38"/>
      <c r="PO105" s="371"/>
      <c r="PP105" s="371"/>
      <c r="PQ105" s="371"/>
      <c r="PR105" s="371"/>
      <c r="PS105" s="371"/>
      <c r="PT105" s="1052"/>
      <c r="PU105" s="371"/>
      <c r="PV105" s="1052"/>
      <c r="PW105" s="1052"/>
      <c r="PX105" s="38"/>
      <c r="PY105" s="38"/>
      <c r="PZ105" s="38"/>
      <c r="QA105" s="38"/>
      <c r="QB105" s="38"/>
      <c r="QC105" s="38"/>
      <c r="QD105" s="38"/>
      <c r="QE105" s="371"/>
      <c r="QF105" s="38"/>
      <c r="QG105" s="371"/>
      <c r="QH105" s="371"/>
      <c r="QI105" s="371"/>
      <c r="QJ105" s="371"/>
      <c r="QK105" s="894"/>
      <c r="QL105" s="136"/>
      <c r="QM105" s="136"/>
      <c r="QN105" s="136"/>
      <c r="QO105" s="136"/>
      <c r="QP105" s="136"/>
      <c r="QQ105" s="136"/>
      <c r="QR105" s="136"/>
      <c r="QS105" s="136"/>
      <c r="QT105" s="136"/>
      <c r="QU105" s="136"/>
      <c r="QV105" s="136"/>
      <c r="QW105" s="136"/>
      <c r="QX105" s="136"/>
      <c r="QY105" s="136"/>
      <c r="QZ105" s="136"/>
      <c r="RA105" s="371"/>
      <c r="RB105" s="371"/>
      <c r="RC105" s="371"/>
      <c r="RD105" s="371"/>
      <c r="RE105" s="371"/>
      <c r="RF105" s="371"/>
      <c r="RG105" s="371"/>
      <c r="RH105" s="371"/>
      <c r="RI105" s="371"/>
      <c r="RJ105" s="371"/>
      <c r="RK105" s="1052"/>
      <c r="RL105" s="371"/>
      <c r="RM105" s="371"/>
      <c r="RN105" s="1052"/>
      <c r="RO105" s="371"/>
      <c r="RP105" s="1052"/>
      <c r="RQ105" s="1052"/>
      <c r="RR105" s="1052"/>
      <c r="RS105" s="136"/>
      <c r="RT105" s="371"/>
      <c r="RU105" s="371"/>
      <c r="RV105" s="371"/>
      <c r="RW105" s="1052"/>
      <c r="RX105" s="1052"/>
      <c r="RY105" s="1052"/>
      <c r="RZ105" s="371"/>
      <c r="SA105" s="1052"/>
      <c r="SB105" s="1052"/>
      <c r="SC105" s="371"/>
      <c r="SD105" s="1052"/>
      <c r="SE105" s="1052"/>
      <c r="SF105" s="371"/>
      <c r="SG105" s="371"/>
      <c r="SH105" s="371"/>
      <c r="SI105" s="371"/>
      <c r="SJ105" s="55"/>
      <c r="SK105" s="371"/>
      <c r="SL105" s="55"/>
      <c r="SM105" s="371" t="s">
        <v>1502</v>
      </c>
      <c r="SN105" s="56"/>
      <c r="SO105" s="371" t="s">
        <v>1502</v>
      </c>
      <c r="SP105" s="371" t="s">
        <v>1502</v>
      </c>
      <c r="SQ105" s="56" t="s">
        <v>1502</v>
      </c>
      <c r="SR105" s="894"/>
      <c r="SS105" s="188"/>
      <c r="ST105" s="136"/>
      <c r="SU105" s="1137"/>
      <c r="SV105" s="1137"/>
      <c r="SW105" s="371"/>
      <c r="SX105" s="371"/>
      <c r="SY105" s="371"/>
      <c r="SZ105" s="371"/>
      <c r="TA105" s="371"/>
      <c r="TB105" s="371"/>
      <c r="TC105" s="371"/>
      <c r="TD105" s="371"/>
      <c r="TE105" s="1052"/>
      <c r="TF105" s="371"/>
      <c r="TG105" s="371"/>
      <c r="TH105" s="1052"/>
      <c r="TI105" s="371"/>
      <c r="TJ105" s="371"/>
      <c r="TK105" s="1052"/>
      <c r="TL105" s="371"/>
      <c r="TM105" s="371"/>
      <c r="TN105" s="1052"/>
      <c r="TO105" s="371"/>
      <c r="TP105" s="371"/>
      <c r="TQ105" s="1052"/>
      <c r="TR105" s="371"/>
      <c r="TS105" s="1052"/>
      <c r="TT105" s="1052"/>
      <c r="TU105" s="1052"/>
      <c r="TV105" s="1052"/>
      <c r="TW105" s="1052"/>
      <c r="TX105" s="1052"/>
      <c r="TY105" s="1052"/>
      <c r="TZ105" s="1052"/>
      <c r="UA105" s="1052"/>
      <c r="UB105" s="1052"/>
      <c r="UC105" s="1052"/>
      <c r="UD105" s="1052"/>
      <c r="UE105" s="371"/>
      <c r="UF105" s="371"/>
      <c r="UG105" s="55"/>
      <c r="UH105" s="371"/>
      <c r="UI105" s="371"/>
      <c r="UJ105" s="1052"/>
      <c r="UK105" s="1052" t="s">
        <v>1502</v>
      </c>
      <c r="UL105" s="931" t="s">
        <v>1502</v>
      </c>
      <c r="UM105" s="931" t="s">
        <v>1502</v>
      </c>
      <c r="UN105" s="931" t="s">
        <v>1502</v>
      </c>
      <c r="UO105" s="894"/>
      <c r="UP105" s="56"/>
      <c r="UQ105" s="56"/>
      <c r="UR105" s="56"/>
      <c r="US105" s="56"/>
      <c r="UT105" s="56"/>
      <c r="UU105" s="56"/>
      <c r="UV105" s="56"/>
      <c r="UW105" s="56"/>
      <c r="UX105" s="56"/>
      <c r="UY105" s="56"/>
      <c r="UZ105" s="56"/>
      <c r="VA105" s="56"/>
      <c r="VB105" s="56"/>
      <c r="VC105" s="56"/>
      <c r="VD105" s="56"/>
      <c r="VE105" s="884"/>
      <c r="VF105" s="56"/>
      <c r="VG105" s="56"/>
      <c r="VH105" s="371"/>
      <c r="VI105" s="371"/>
      <c r="VJ105" s="371"/>
      <c r="VK105" s="56"/>
      <c r="VL105" s="56"/>
      <c r="VM105" s="56"/>
      <c r="VN105" s="56"/>
      <c r="VO105" s="1051"/>
      <c r="VP105" s="56"/>
      <c r="VQ105" s="56"/>
      <c r="VR105" s="56"/>
      <c r="VS105" s="56"/>
      <c r="VT105" s="1051"/>
      <c r="VU105" s="1051"/>
      <c r="VV105" s="56"/>
      <c r="VW105" s="1051"/>
      <c r="VX105" s="1051"/>
      <c r="VY105" s="56"/>
      <c r="VZ105" s="1051"/>
      <c r="WA105" s="1051"/>
      <c r="WB105" s="56"/>
      <c r="WC105" s="1051"/>
      <c r="WD105" s="1051"/>
      <c r="WE105" s="56"/>
      <c r="WF105" s="56"/>
      <c r="WG105" s="56"/>
      <c r="WH105" s="1051"/>
      <c r="WI105" s="1051"/>
      <c r="WJ105" s="56"/>
      <c r="WK105" s="56"/>
      <c r="WL105" s="56"/>
      <c r="WM105" s="1051"/>
      <c r="WN105" s="1051"/>
      <c r="WO105" s="1051"/>
      <c r="WP105" s="1051"/>
      <c r="WQ105" s="56"/>
      <c r="WR105" s="1051"/>
      <c r="WS105" s="1051"/>
      <c r="WT105" s="1051"/>
      <c r="WU105" s="1051"/>
      <c r="WV105" s="1051"/>
      <c r="WW105" s="56"/>
      <c r="WX105" s="56"/>
      <c r="WY105" s="1051"/>
      <c r="WZ105" s="1051"/>
      <c r="XA105" s="1051"/>
      <c r="XB105" s="1052"/>
      <c r="XC105" s="55"/>
      <c r="XD105" s="371"/>
      <c r="XE105" s="38"/>
      <c r="XF105" s="38"/>
      <c r="XG105" s="371">
        <v>1.27</v>
      </c>
      <c r="XH105" s="1052"/>
      <c r="XI105" s="1052"/>
      <c r="XJ105" s="1052"/>
      <c r="XK105" s="1052">
        <v>1.29</v>
      </c>
      <c r="XL105" s="1052">
        <f t="shared" si="439"/>
        <v>1.27</v>
      </c>
      <c r="XM105" s="1052"/>
      <c r="XN105" s="1052" t="s">
        <v>1159</v>
      </c>
      <c r="XO105" s="894">
        <f t="shared" si="440"/>
        <v>-1</v>
      </c>
      <c r="XP105" s="894"/>
      <c r="XQ105" s="894"/>
      <c r="XR105" s="1052"/>
      <c r="XS105" s="1052"/>
      <c r="XT105" s="1052"/>
      <c r="XU105" s="1052"/>
      <c r="XV105" s="371"/>
      <c r="XW105" s="1052"/>
      <c r="XX105" s="56"/>
      <c r="XY105" s="1052"/>
      <c r="XZ105" s="1052"/>
      <c r="YA105" s="1051"/>
      <c r="YB105" s="1052"/>
      <c r="YC105" s="1051"/>
      <c r="YD105" s="1052"/>
      <c r="YE105" s="1042"/>
      <c r="YF105" s="1052"/>
      <c r="YG105" s="1042"/>
      <c r="YH105" s="1052"/>
      <c r="YI105" s="1042"/>
      <c r="YJ105" s="56" t="s">
        <v>1502</v>
      </c>
      <c r="YK105" s="1051"/>
      <c r="YL105" s="1051" t="s">
        <v>1502</v>
      </c>
      <c r="YM105" s="56" t="s">
        <v>1502</v>
      </c>
      <c r="YN105" s="1051" t="s">
        <v>1502</v>
      </c>
      <c r="YO105" s="1665"/>
      <c r="YP105" s="371"/>
      <c r="YQ105" s="371"/>
      <c r="YR105" s="371"/>
      <c r="YS105" s="371"/>
      <c r="YT105" s="1052"/>
      <c r="YU105" s="1052"/>
      <c r="YV105" s="1051"/>
      <c r="YW105" s="1052"/>
      <c r="YX105" s="1051"/>
      <c r="YY105" s="371"/>
      <c r="YZ105" s="1051"/>
      <c r="ZA105" s="136"/>
      <c r="ZB105" s="56"/>
      <c r="ZC105" s="1052"/>
      <c r="ZD105" s="1042"/>
      <c r="ZE105" s="56" t="s">
        <v>1502</v>
      </c>
      <c r="ZF105" s="1051"/>
      <c r="ZG105" s="1051" t="s">
        <v>1502</v>
      </c>
      <c r="ZH105" s="1051" t="s">
        <v>1502</v>
      </c>
      <c r="ZI105" s="1051"/>
      <c r="ZJ105" s="894"/>
      <c r="ZK105" s="1322"/>
      <c r="ZL105" s="1322"/>
      <c r="ZM105" s="1322"/>
      <c r="ZN105" s="1322"/>
      <c r="ZO105" s="1322"/>
      <c r="ZP105" s="1322"/>
      <c r="ZQ105" s="1322"/>
      <c r="ZR105" s="1052"/>
      <c r="ZS105" s="1322"/>
      <c r="ZT105" s="1322"/>
      <c r="ZU105" s="1052"/>
      <c r="ZV105" s="1322"/>
      <c r="ZW105" s="1322"/>
      <c r="ZX105" s="1052"/>
      <c r="ZY105" s="1052"/>
      <c r="ZZ105" s="1052"/>
      <c r="AAA105" s="1052"/>
      <c r="AAB105" s="1052">
        <v>1.27</v>
      </c>
      <c r="AAC105" s="1052">
        <v>1.33</v>
      </c>
      <c r="AAD105" s="1052">
        <f t="shared" si="498"/>
        <v>1.27</v>
      </c>
      <c r="AAE105" s="1052" t="s">
        <v>1159</v>
      </c>
      <c r="AAF105" s="894"/>
      <c r="AAG105" s="1052"/>
      <c r="AAH105" s="1052"/>
      <c r="AAI105" s="1052"/>
      <c r="AAJ105" s="1052"/>
      <c r="AAK105" s="56"/>
      <c r="AAL105" s="1051"/>
      <c r="AAM105" s="56"/>
      <c r="AAN105" s="1051"/>
      <c r="AAO105" s="1051"/>
      <c r="AAP105" s="1051"/>
      <c r="AAQ105" s="1051"/>
      <c r="AAR105" s="56"/>
      <c r="AAS105" s="1051"/>
      <c r="AAT105" s="56"/>
      <c r="AAU105" s="1052"/>
      <c r="AAV105" s="1052"/>
      <c r="AAW105" s="1052" t="s">
        <v>1502</v>
      </c>
      <c r="AAX105" s="931" t="s">
        <v>1502</v>
      </c>
      <c r="AAY105" s="931" t="s">
        <v>1502</v>
      </c>
      <c r="AAZ105" s="931" t="s">
        <v>1502</v>
      </c>
      <c r="ABA105" s="1052"/>
      <c r="ABB105" s="1665"/>
      <c r="ABC105" s="1052">
        <v>1.1200000000000001</v>
      </c>
      <c r="ABD105" s="1052">
        <f t="shared" si="470"/>
        <v>1.1200000000000001</v>
      </c>
      <c r="ABE105" s="1052" t="s">
        <v>1159</v>
      </c>
      <c r="ABF105" s="1665"/>
      <c r="ABG105" s="1052" t="s">
        <v>1159</v>
      </c>
      <c r="ABH105" s="1052" t="str">
        <f t="shared" si="472"/>
        <v>Blocked</v>
      </c>
      <c r="ABI105" s="1052" t="s">
        <v>1159</v>
      </c>
      <c r="ABJ105" s="1665"/>
      <c r="ABK105" s="53" t="s">
        <v>1159</v>
      </c>
      <c r="ABL105" s="1051" t="str">
        <f t="shared" si="474"/>
        <v>Blocked</v>
      </c>
      <c r="ABM105" s="1052" t="s">
        <v>1159</v>
      </c>
      <c r="ABN105" s="1665"/>
      <c r="ABO105" s="1658"/>
      <c r="ABP105" s="1052"/>
      <c r="ABQ105" s="55"/>
      <c r="ABR105" s="55"/>
      <c r="ABS105" s="55"/>
      <c r="ABT105" s="55"/>
      <c r="ABU105" s="55"/>
      <c r="ABV105" s="55"/>
      <c r="ABW105" s="55"/>
      <c r="ABX105" s="55"/>
      <c r="ABY105" s="55"/>
      <c r="ABZ105" s="371"/>
      <c r="ACA105" s="371"/>
      <c r="ACB105" s="371"/>
      <c r="ACC105" s="38"/>
      <c r="ACD105" s="38"/>
      <c r="ACE105" s="38"/>
      <c r="ACF105" s="38"/>
    </row>
    <row r="106" spans="1:760" ht="29.5" thickBot="1" x14ac:dyDescent="0.4">
      <c r="A106" s="1696">
        <v>98</v>
      </c>
      <c r="B106" s="37" t="s">
        <v>19</v>
      </c>
      <c r="C106" s="37" t="s">
        <v>1254</v>
      </c>
      <c r="D106" s="37" t="s">
        <v>2307</v>
      </c>
      <c r="E106" s="37" t="s">
        <v>3993</v>
      </c>
      <c r="F106" s="37" t="s">
        <v>2928</v>
      </c>
      <c r="G106" s="37" t="s">
        <v>2929</v>
      </c>
      <c r="H106" s="29"/>
      <c r="I106" s="29"/>
      <c r="J106" s="29"/>
      <c r="K106" s="29"/>
      <c r="L106" s="29"/>
      <c r="M106" s="29"/>
      <c r="N106" s="29"/>
      <c r="O106" s="29"/>
      <c r="P106" s="29"/>
      <c r="Q106" s="29"/>
      <c r="R106" s="29"/>
      <c r="S106" s="29"/>
      <c r="T106" s="29"/>
      <c r="U106" s="29"/>
      <c r="V106" s="29"/>
      <c r="W106" s="29"/>
      <c r="X106" s="29"/>
      <c r="Y106" s="29"/>
      <c r="Z106" s="29"/>
      <c r="AA106" s="29"/>
      <c r="AB106" s="29"/>
      <c r="AC106" s="29"/>
      <c r="AD106" s="29"/>
      <c r="AE106" s="29"/>
      <c r="AF106" s="29"/>
      <c r="AG106" s="29"/>
      <c r="AH106" s="29"/>
      <c r="AI106" s="29"/>
      <c r="AJ106" s="29"/>
      <c r="AK106" s="29"/>
      <c r="AL106" s="29"/>
      <c r="AM106" s="29"/>
      <c r="AN106" s="29"/>
      <c r="AO106" s="29"/>
      <c r="AP106" s="29"/>
      <c r="AQ106" s="29"/>
      <c r="AR106" s="40"/>
      <c r="AS106" s="40"/>
      <c r="AT106" s="40"/>
      <c r="AU106" s="36"/>
      <c r="AV106" s="36"/>
      <c r="AW106" s="59"/>
      <c r="AX106" s="28"/>
      <c r="AY106" s="40"/>
      <c r="AZ106" s="1654"/>
      <c r="BA106" s="35"/>
      <c r="BB106" s="35"/>
      <c r="BC106" s="35"/>
      <c r="BD106" s="35"/>
      <c r="BE106" s="35"/>
      <c r="BF106" s="35"/>
      <c r="BG106" s="35"/>
      <c r="BH106" s="35"/>
      <c r="BI106" s="35"/>
      <c r="BJ106" s="35"/>
      <c r="BK106" s="35"/>
      <c r="BL106" s="35"/>
      <c r="BM106" s="35"/>
      <c r="BN106" s="35"/>
      <c r="BO106" s="35"/>
      <c r="BP106" s="35"/>
      <c r="BQ106" s="35"/>
      <c r="BR106" s="35"/>
      <c r="BS106" s="35"/>
      <c r="BT106" s="35"/>
      <c r="BU106" s="35"/>
      <c r="BV106" s="35"/>
      <c r="BW106" s="35"/>
      <c r="BX106" s="35"/>
      <c r="BY106" s="35"/>
      <c r="BZ106" s="35"/>
      <c r="CA106" s="35"/>
      <c r="CB106" s="35"/>
      <c r="CC106" s="35"/>
      <c r="CD106" s="35"/>
      <c r="CE106" s="35"/>
      <c r="CF106" s="35"/>
      <c r="CG106" s="35"/>
      <c r="CH106" s="35"/>
      <c r="CI106" s="35"/>
      <c r="CJ106" s="35"/>
      <c r="CK106" s="35"/>
      <c r="CL106" s="35"/>
      <c r="CM106" s="35"/>
      <c r="CN106" s="35"/>
      <c r="CO106" s="35"/>
      <c r="CP106" s="35"/>
      <c r="CQ106" s="35"/>
      <c r="CR106" s="35"/>
      <c r="CS106" s="35"/>
      <c r="CT106" s="35"/>
      <c r="CU106" s="35"/>
      <c r="CV106" s="35"/>
      <c r="CW106" s="35"/>
      <c r="CX106" s="35"/>
      <c r="CY106" s="35"/>
      <c r="CZ106" s="35"/>
      <c r="DA106" s="35"/>
      <c r="DB106" s="35"/>
      <c r="DC106" s="35"/>
      <c r="DD106" s="35"/>
      <c r="DE106" s="35"/>
      <c r="DF106" s="35"/>
      <c r="DG106" s="35"/>
      <c r="DH106" s="35"/>
      <c r="DI106" s="35"/>
      <c r="DJ106" s="35"/>
      <c r="DK106" s="35"/>
      <c r="DL106" s="919"/>
      <c r="DM106" s="54"/>
      <c r="DN106" s="40"/>
      <c r="DO106" s="35"/>
      <c r="DP106" s="1160"/>
      <c r="DQ106" s="35"/>
      <c r="DR106" s="35"/>
      <c r="DS106" s="35"/>
      <c r="DT106" s="35"/>
      <c r="DU106" s="35"/>
      <c r="DV106" s="35"/>
      <c r="DW106" s="35"/>
      <c r="DX106" s="35"/>
      <c r="DY106" s="35"/>
      <c r="DZ106" s="35"/>
      <c r="EA106" s="35"/>
      <c r="EB106" s="35"/>
      <c r="EC106" s="35"/>
      <c r="ED106" s="35"/>
      <c r="EE106" s="35"/>
      <c r="EF106" s="35"/>
      <c r="EG106" s="35"/>
      <c r="EH106" s="35"/>
      <c r="EI106" s="35"/>
      <c r="EJ106" s="35"/>
      <c r="EK106" s="35"/>
      <c r="EL106" s="35"/>
      <c r="EM106" s="35"/>
      <c r="EN106" s="35"/>
      <c r="EO106" s="35"/>
      <c r="EP106" s="35"/>
      <c r="EQ106" s="35"/>
      <c r="ER106" s="35"/>
      <c r="ES106" s="35"/>
      <c r="ET106" s="35"/>
      <c r="EU106" s="35"/>
      <c r="EV106" s="35"/>
      <c r="EW106" s="35"/>
      <c r="EX106" s="35"/>
      <c r="EY106" s="35"/>
      <c r="EZ106" s="35"/>
      <c r="FA106" s="35"/>
      <c r="FB106" s="35"/>
      <c r="FC106" s="919"/>
      <c r="FD106" s="40"/>
      <c r="FE106" s="40"/>
      <c r="FF106" s="1160"/>
      <c r="FG106" s="35"/>
      <c r="FH106" s="35"/>
      <c r="FI106" s="35"/>
      <c r="FJ106" s="35"/>
      <c r="FK106" s="35"/>
      <c r="FL106" s="35"/>
      <c r="FM106" s="35"/>
      <c r="FN106" s="35"/>
      <c r="FO106" s="35"/>
      <c r="FP106" s="35"/>
      <c r="FQ106" s="35"/>
      <c r="FR106" s="35"/>
      <c r="FS106" s="35"/>
      <c r="FT106" s="35"/>
      <c r="FU106" s="35"/>
      <c r="FV106" s="35"/>
      <c r="FW106" s="35"/>
      <c r="FX106" s="35"/>
      <c r="FY106" s="35"/>
      <c r="FZ106" s="35"/>
      <c r="GA106" s="35"/>
      <c r="GB106" s="35"/>
      <c r="GC106" s="35"/>
      <c r="GD106" s="35"/>
      <c r="GE106" s="35"/>
      <c r="GF106" s="35"/>
      <c r="GG106" s="35"/>
      <c r="GH106" s="35"/>
      <c r="GI106" s="35"/>
      <c r="GJ106" s="35"/>
      <c r="GK106" s="35"/>
      <c r="GL106" s="35"/>
      <c r="GM106" s="35"/>
      <c r="GN106" s="35"/>
      <c r="GO106" s="35"/>
      <c r="GP106" s="35"/>
      <c r="GQ106" s="35"/>
      <c r="GR106" s="35"/>
      <c r="GS106" s="35"/>
      <c r="GT106" s="35"/>
      <c r="GU106" s="35"/>
      <c r="GV106" s="35"/>
      <c r="GW106" s="35"/>
      <c r="GX106" s="35"/>
      <c r="GY106" s="35"/>
      <c r="GZ106" s="919"/>
      <c r="HA106" s="35"/>
      <c r="HB106" s="919"/>
      <c r="HC106" s="54"/>
      <c r="HD106" s="40"/>
      <c r="HE106" s="35"/>
      <c r="HF106" s="40"/>
      <c r="HG106" s="35"/>
      <c r="HH106" s="40"/>
      <c r="HI106" s="40"/>
      <c r="HJ106" s="40"/>
      <c r="HK106" s="1160"/>
      <c r="HS106" s="35"/>
      <c r="HT106" s="35"/>
      <c r="HU106" s="35"/>
      <c r="HV106" s="35"/>
      <c r="HW106" s="35"/>
      <c r="HX106" s="35"/>
      <c r="HY106" s="35"/>
      <c r="HZ106" s="35"/>
      <c r="IA106" s="35"/>
      <c r="IB106" s="35"/>
      <c r="IC106" s="35"/>
      <c r="ID106" s="35"/>
      <c r="IE106" s="35"/>
      <c r="IF106" s="35"/>
      <c r="IG106" s="35"/>
      <c r="IH106" s="35"/>
      <c r="II106" s="35"/>
      <c r="IJ106" s="35"/>
      <c r="IK106" s="35"/>
      <c r="IL106" s="35"/>
      <c r="IM106" s="35"/>
      <c r="IN106" s="35"/>
      <c r="IO106" s="35"/>
      <c r="IP106" s="35"/>
      <c r="IQ106" s="35"/>
      <c r="IR106" s="35"/>
      <c r="IS106" s="35"/>
      <c r="IT106" s="35"/>
      <c r="IU106" s="35"/>
      <c r="IV106" s="35"/>
      <c r="IW106" s="35"/>
      <c r="IX106" s="35"/>
      <c r="IY106" s="35"/>
      <c r="IZ106" s="35"/>
      <c r="JA106" s="35"/>
      <c r="JB106" s="35"/>
      <c r="JC106" s="35"/>
      <c r="JD106" s="35"/>
      <c r="JE106" s="35"/>
      <c r="JF106" s="35"/>
      <c r="JG106" s="35"/>
      <c r="JH106" s="35"/>
      <c r="JI106" s="54"/>
      <c r="JJ106" s="919"/>
      <c r="JK106" s="40"/>
      <c r="JL106" s="40"/>
      <c r="JM106" s="40"/>
      <c r="JN106" s="40"/>
      <c r="JO106" s="40"/>
      <c r="JP106" s="40"/>
      <c r="JQ106" s="40"/>
      <c r="JR106" s="40"/>
      <c r="JS106" s="37"/>
      <c r="JT106" s="40"/>
      <c r="JU106" s="40"/>
      <c r="JV106" s="37"/>
      <c r="JW106" s="36"/>
      <c r="JX106" s="40"/>
      <c r="JY106" s="37"/>
      <c r="JZ106" s="40"/>
      <c r="KA106" s="40"/>
      <c r="KB106" s="37"/>
      <c r="KC106" s="40"/>
      <c r="KD106" s="40"/>
      <c r="KE106" s="37"/>
      <c r="KF106" s="37"/>
      <c r="KG106" s="37"/>
      <c r="KH106" s="37"/>
      <c r="KI106" s="1049"/>
      <c r="KJ106" s="37"/>
      <c r="KK106" s="37"/>
      <c r="KL106" s="37"/>
      <c r="KM106" s="1160"/>
      <c r="KN106" s="35"/>
      <c r="KO106" s="35"/>
      <c r="KP106" s="35"/>
      <c r="KQ106" s="35"/>
      <c r="KR106" s="35"/>
      <c r="KS106" s="35"/>
      <c r="KT106" s="35"/>
      <c r="KU106" s="35"/>
      <c r="KV106" s="35"/>
      <c r="KW106" s="35"/>
      <c r="KX106" s="35"/>
      <c r="KY106" s="35"/>
      <c r="KZ106" s="35"/>
      <c r="LA106" s="35"/>
      <c r="LB106" s="35"/>
      <c r="LC106" s="35"/>
      <c r="LD106" s="35"/>
      <c r="LE106" s="35"/>
      <c r="LF106" s="35"/>
      <c r="LG106" s="35"/>
      <c r="LH106" s="35"/>
      <c r="LI106" s="35"/>
      <c r="LJ106" s="35"/>
      <c r="LK106" s="35"/>
      <c r="LL106" s="35"/>
      <c r="LM106" s="35"/>
      <c r="LN106" s="35"/>
      <c r="LO106" s="35"/>
      <c r="LP106" s="35"/>
      <c r="LQ106" s="35"/>
      <c r="LR106" s="35"/>
      <c r="LS106" s="35"/>
      <c r="LT106" s="35"/>
      <c r="LU106" s="35"/>
      <c r="LV106" s="35"/>
      <c r="LW106" s="35"/>
      <c r="LX106" s="35"/>
      <c r="LY106" s="35"/>
      <c r="LZ106" s="35"/>
      <c r="MA106" s="35"/>
      <c r="MB106" s="35"/>
      <c r="MC106" s="54"/>
      <c r="MD106" s="919"/>
      <c r="ME106" s="919"/>
      <c r="MF106" s="40"/>
      <c r="MG106" s="40"/>
      <c r="MH106" s="35"/>
      <c r="MI106" s="40"/>
      <c r="MJ106" s="40"/>
      <c r="MK106" s="69"/>
      <c r="ML106" s="69"/>
      <c r="MM106" s="40"/>
      <c r="MN106" s="37"/>
      <c r="MO106" s="69"/>
      <c r="MP106" s="69"/>
      <c r="MQ106" s="37"/>
      <c r="MR106" s="69"/>
      <c r="MS106" s="69"/>
      <c r="MT106" s="37"/>
      <c r="MU106" s="69"/>
      <c r="MV106" s="69"/>
      <c r="MW106" s="37"/>
      <c r="MX106" s="69"/>
      <c r="MY106" s="40"/>
      <c r="MZ106" s="37"/>
      <c r="NA106" s="37"/>
      <c r="NB106" s="37"/>
      <c r="NC106" s="37"/>
      <c r="ND106" s="37"/>
      <c r="NE106" s="37"/>
      <c r="NF106" s="37"/>
      <c r="NG106" s="37"/>
      <c r="NH106" s="1160"/>
      <c r="NI106" s="35"/>
      <c r="NJ106" s="35"/>
      <c r="NK106" s="35"/>
      <c r="NL106" s="35"/>
      <c r="NM106" s="35"/>
      <c r="NN106" s="35"/>
      <c r="NO106" s="35"/>
      <c r="NP106" s="35"/>
      <c r="NQ106" s="35"/>
      <c r="NR106" s="35"/>
      <c r="NS106" s="35"/>
      <c r="NT106" s="35"/>
      <c r="NU106" s="35"/>
      <c r="NV106" s="35"/>
      <c r="NW106" s="35"/>
      <c r="NX106" s="35"/>
      <c r="NY106" s="35"/>
      <c r="NZ106" s="35"/>
      <c r="OA106" s="35"/>
      <c r="OB106" s="35"/>
      <c r="OC106" s="35"/>
      <c r="OD106" s="35"/>
      <c r="OE106" s="35"/>
      <c r="OF106" s="35"/>
      <c r="OG106" s="35"/>
      <c r="OH106" s="35"/>
      <c r="OI106" s="35"/>
      <c r="OJ106" s="35"/>
      <c r="OK106" s="35"/>
      <c r="OL106" s="35"/>
      <c r="OM106" s="35"/>
      <c r="ON106" s="35"/>
      <c r="OO106" s="35"/>
      <c r="OP106" s="35"/>
      <c r="OQ106" s="35"/>
      <c r="OR106" s="35"/>
      <c r="OS106" s="35"/>
      <c r="OT106" s="35"/>
      <c r="OU106" s="35"/>
      <c r="OV106" s="35"/>
      <c r="OW106" s="35"/>
      <c r="OX106" s="35"/>
      <c r="OY106" s="54"/>
      <c r="OZ106" s="35"/>
      <c r="PA106" s="40"/>
      <c r="PB106" s="35"/>
      <c r="PC106" s="40"/>
      <c r="PD106" s="40"/>
      <c r="PE106" s="40"/>
      <c r="PF106" s="40"/>
      <c r="PG106" s="40"/>
      <c r="PH106" s="37"/>
      <c r="PI106" s="40"/>
      <c r="PJ106" s="40"/>
      <c r="PK106" s="37"/>
      <c r="PL106" s="40"/>
      <c r="PM106" s="40"/>
      <c r="PN106" s="37"/>
      <c r="PO106" s="40"/>
      <c r="PP106" s="40"/>
      <c r="PQ106" s="40"/>
      <c r="PR106" s="40"/>
      <c r="PS106" s="40"/>
      <c r="PT106" s="37"/>
      <c r="PU106" s="37"/>
      <c r="PV106" s="37"/>
      <c r="PW106" s="37"/>
      <c r="PX106" s="37"/>
      <c r="PY106" s="37"/>
      <c r="PZ106" s="37"/>
      <c r="QA106" s="37"/>
      <c r="QB106" s="37"/>
      <c r="QC106" s="37"/>
      <c r="QD106" s="37"/>
      <c r="QE106" s="37"/>
      <c r="QF106" s="37"/>
      <c r="QG106" s="37"/>
      <c r="QH106" s="37"/>
      <c r="QI106" s="37"/>
      <c r="QJ106" s="37"/>
      <c r="QK106" s="1160"/>
      <c r="QL106" s="35"/>
      <c r="QM106" s="35"/>
      <c r="QN106" s="35"/>
      <c r="QO106" s="35"/>
      <c r="QP106" s="35"/>
      <c r="QQ106" s="35"/>
      <c r="QR106" s="35"/>
      <c r="QS106" s="35"/>
      <c r="QT106" s="35"/>
      <c r="QU106" s="35"/>
      <c r="QV106" s="35"/>
      <c r="QW106" s="35"/>
      <c r="QX106" s="35"/>
      <c r="QY106" s="35"/>
      <c r="QZ106" s="35"/>
      <c r="RA106" s="40"/>
      <c r="RB106" s="40"/>
      <c r="RC106" s="40"/>
      <c r="RD106" s="40"/>
      <c r="RE106" s="40"/>
      <c r="RF106" s="40"/>
      <c r="RG106" s="40"/>
      <c r="RH106" s="37"/>
      <c r="RI106" s="40"/>
      <c r="RJ106" s="40"/>
      <c r="RK106" s="37"/>
      <c r="RL106" s="40"/>
      <c r="RM106" s="40"/>
      <c r="RN106" s="37"/>
      <c r="RO106" s="40"/>
      <c r="RP106" s="37"/>
      <c r="RQ106" s="37"/>
      <c r="RR106" s="37"/>
      <c r="RS106" s="37"/>
      <c r="RT106" s="37"/>
      <c r="RU106" s="37"/>
      <c r="RV106" s="37"/>
      <c r="RW106" s="37"/>
      <c r="RX106" s="37"/>
      <c r="RY106" s="37"/>
      <c r="RZ106" s="37"/>
      <c r="SA106" s="37"/>
      <c r="SB106" s="37"/>
      <c r="SC106" s="37"/>
      <c r="SD106" s="37"/>
      <c r="SE106" s="37"/>
      <c r="SF106" s="37"/>
      <c r="SG106" s="37"/>
      <c r="SH106" s="37"/>
      <c r="SI106" s="37"/>
      <c r="SJ106" s="37"/>
      <c r="SK106" s="37"/>
      <c r="SL106" s="37"/>
      <c r="SM106" s="37">
        <v>7.5720000000000001</v>
      </c>
      <c r="SN106" s="1049"/>
      <c r="SO106" s="37">
        <v>8.1999999999999993</v>
      </c>
      <c r="SP106" s="1049">
        <f t="shared" si="491"/>
        <v>7.5720000000000001</v>
      </c>
      <c r="SQ106" s="1049" t="s">
        <v>1159</v>
      </c>
      <c r="SR106" s="1160"/>
      <c r="SS106" s="59"/>
      <c r="ST106" s="29"/>
      <c r="SU106" s="52"/>
      <c r="SV106" s="58"/>
      <c r="SW106" s="59"/>
      <c r="SX106" s="36"/>
      <c r="SY106" s="59"/>
      <c r="SZ106" s="36"/>
      <c r="TA106" s="36"/>
      <c r="TB106" s="36"/>
      <c r="TC106" s="36"/>
      <c r="TD106" s="36"/>
      <c r="TE106" s="37"/>
      <c r="TF106" s="36"/>
      <c r="TG106" s="36"/>
      <c r="TH106" s="37"/>
      <c r="TI106" s="36"/>
      <c r="TJ106" s="36"/>
      <c r="TK106" s="37"/>
      <c r="TL106" s="36"/>
      <c r="TM106" s="36"/>
      <c r="TN106" s="37"/>
      <c r="TO106" s="36"/>
      <c r="TP106" s="36"/>
      <c r="TQ106" s="37"/>
      <c r="TR106" s="36"/>
      <c r="TS106" s="37"/>
      <c r="TT106" s="37"/>
      <c r="TU106" s="37"/>
      <c r="TV106" s="37"/>
      <c r="TW106" s="37"/>
      <c r="TX106" s="37"/>
      <c r="TY106" s="37"/>
      <c r="TZ106" s="37"/>
      <c r="UA106" s="37"/>
      <c r="UB106" s="37"/>
      <c r="UC106" s="37"/>
      <c r="UD106" s="37"/>
      <c r="UE106" s="37"/>
      <c r="UF106" s="37"/>
      <c r="UG106" s="37"/>
      <c r="UH106" s="37"/>
      <c r="UI106" s="37"/>
      <c r="UJ106" s="37"/>
      <c r="UK106" s="37">
        <v>7.4</v>
      </c>
      <c r="UL106" s="1507">
        <v>9.67</v>
      </c>
      <c r="UM106" s="37">
        <f t="shared" ref="UM106:UM116" si="501">MIN(UL106,UK106)</f>
        <v>7.4</v>
      </c>
      <c r="UN106" s="1049" t="s">
        <v>1159</v>
      </c>
      <c r="UO106" s="1160"/>
      <c r="UP106" s="54"/>
      <c r="UQ106" s="54"/>
      <c r="UR106" s="54"/>
      <c r="US106" s="54"/>
      <c r="UT106" s="54"/>
      <c r="UU106" s="54"/>
      <c r="UV106" s="54"/>
      <c r="UW106" s="54"/>
      <c r="UX106" s="54"/>
      <c r="UY106" s="54"/>
      <c r="UZ106" s="54"/>
      <c r="VA106" s="54"/>
      <c r="VB106" s="54"/>
      <c r="VC106" s="54"/>
      <c r="VD106" s="40"/>
      <c r="VE106" s="919"/>
      <c r="VF106" s="54"/>
      <c r="VG106" s="69"/>
      <c r="VH106" s="40"/>
      <c r="VI106" s="40"/>
      <c r="VJ106" s="40"/>
      <c r="VK106" s="54"/>
      <c r="VL106" s="54"/>
      <c r="VM106" s="54"/>
      <c r="VN106" s="54"/>
      <c r="VO106" s="1049"/>
      <c r="VP106" s="54"/>
      <c r="VQ106" s="54"/>
      <c r="VR106" s="54"/>
      <c r="VS106" s="54"/>
      <c r="VT106" s="1049"/>
      <c r="VU106" s="1049"/>
      <c r="VV106" s="54"/>
      <c r="VW106" s="1049"/>
      <c r="VX106" s="1049"/>
      <c r="VY106" s="1049"/>
      <c r="VZ106" s="1049"/>
      <c r="WA106" s="1049"/>
      <c r="WB106" s="1049"/>
      <c r="WC106" s="1049"/>
      <c r="WD106" s="1049"/>
      <c r="WE106" s="1049"/>
      <c r="WF106" s="1049"/>
      <c r="WG106" s="1049"/>
      <c r="WH106" s="1049"/>
      <c r="WI106" s="1049"/>
      <c r="WJ106" s="1049"/>
      <c r="WK106" s="1049"/>
      <c r="WL106" s="1049"/>
      <c r="WM106" s="1049"/>
      <c r="WN106" s="1049"/>
      <c r="WO106" s="1049"/>
      <c r="WP106" s="1049"/>
      <c r="WQ106" s="1049"/>
      <c r="WR106" s="1049"/>
      <c r="WS106" s="1049"/>
      <c r="WT106" s="1049"/>
      <c r="WU106" s="1049"/>
      <c r="WV106" s="1049"/>
      <c r="WW106" s="1049"/>
      <c r="WX106" s="1049"/>
      <c r="WY106" s="1049"/>
      <c r="WZ106" s="1049"/>
      <c r="XA106" s="1049"/>
      <c r="XB106" s="37"/>
      <c r="XC106" s="1049"/>
      <c r="XD106" s="37"/>
      <c r="XE106" s="1049"/>
      <c r="XF106" s="1049"/>
      <c r="XG106" s="1049">
        <v>7.41</v>
      </c>
      <c r="XH106" s="1049"/>
      <c r="XI106" s="1049"/>
      <c r="XJ106" s="1049"/>
      <c r="XK106" s="1049">
        <v>7.91</v>
      </c>
      <c r="XL106" s="1049">
        <f t="shared" si="439"/>
        <v>7.41</v>
      </c>
      <c r="XM106" s="1049"/>
      <c r="XN106" s="1049" t="s">
        <v>1159</v>
      </c>
      <c r="XO106" s="966">
        <f t="shared" si="440"/>
        <v>-1</v>
      </c>
      <c r="XP106" s="966"/>
      <c r="XQ106" s="966"/>
      <c r="XR106" s="1049"/>
      <c r="XS106" s="1049"/>
      <c r="XT106" s="1049"/>
      <c r="XU106" s="1049"/>
      <c r="XV106" s="1310"/>
      <c r="XW106" s="37"/>
      <c r="XX106" s="1049"/>
      <c r="XY106" s="37"/>
      <c r="XZ106" s="37"/>
      <c r="YA106" s="1049"/>
      <c r="YB106" s="37"/>
      <c r="YC106" s="1049"/>
      <c r="YD106" s="37"/>
      <c r="YE106" s="1049"/>
      <c r="YF106" s="37"/>
      <c r="YG106" s="1049"/>
      <c r="YH106" s="37"/>
      <c r="YI106" s="1049"/>
      <c r="YJ106" s="1049">
        <v>8.7100000000000009</v>
      </c>
      <c r="YK106" s="1049"/>
      <c r="YL106" s="1049">
        <v>9.42</v>
      </c>
      <c r="YM106" s="1049">
        <f t="shared" si="494"/>
        <v>8.7100000000000009</v>
      </c>
      <c r="YN106" s="1049" t="s">
        <v>1159</v>
      </c>
      <c r="YO106" s="1652"/>
      <c r="YP106" s="1310"/>
      <c r="YQ106" s="1310"/>
      <c r="YR106" s="1310"/>
      <c r="YS106" s="1310"/>
      <c r="YT106" s="37"/>
      <c r="YU106" s="37"/>
      <c r="YV106" s="1049"/>
      <c r="YW106" s="37"/>
      <c r="YX106" s="1049"/>
      <c r="YY106" s="37"/>
      <c r="YZ106" s="1049"/>
      <c r="ZA106" s="37"/>
      <c r="ZB106" s="1049"/>
      <c r="ZC106" s="37"/>
      <c r="ZD106" s="1049"/>
      <c r="ZE106" s="1049">
        <v>6.7</v>
      </c>
      <c r="ZF106" s="1049"/>
      <c r="ZG106" s="1049">
        <v>6.75</v>
      </c>
      <c r="ZH106" s="1049">
        <f t="shared" si="496"/>
        <v>6.7</v>
      </c>
      <c r="ZI106" s="1049"/>
      <c r="ZJ106" s="1160">
        <f t="shared" si="497"/>
        <v>-1</v>
      </c>
      <c r="ZK106" s="52"/>
      <c r="ZL106" s="52"/>
      <c r="ZM106" s="52"/>
      <c r="ZN106" s="54"/>
      <c r="ZO106" s="54"/>
      <c r="ZP106" s="54"/>
      <c r="ZQ106" s="54"/>
      <c r="ZR106" s="54"/>
      <c r="ZS106" s="54"/>
      <c r="ZT106" s="54"/>
      <c r="ZU106" s="54"/>
      <c r="ZV106" s="54"/>
      <c r="ZW106" s="54"/>
      <c r="ZX106" s="52"/>
      <c r="ZY106" s="1049"/>
      <c r="ZZ106" s="37"/>
      <c r="AAA106" s="52"/>
      <c r="AAB106" s="52">
        <v>7.78</v>
      </c>
      <c r="AAC106" s="52">
        <v>8.18</v>
      </c>
      <c r="AAD106" s="52">
        <f t="shared" si="498"/>
        <v>7.78</v>
      </c>
      <c r="AAE106" s="52" t="s">
        <v>1159</v>
      </c>
      <c r="AAF106" s="1160"/>
      <c r="AAG106" s="52"/>
      <c r="AAH106" s="52"/>
      <c r="AAI106" s="52"/>
      <c r="AAJ106" s="52"/>
      <c r="AAK106" s="54"/>
      <c r="AAL106" s="1050"/>
      <c r="AAM106" s="1050"/>
      <c r="AAN106" s="1050"/>
      <c r="AAO106" s="1050"/>
      <c r="AAP106" s="1050"/>
      <c r="AAQ106" s="1050"/>
      <c r="AAR106" s="1050"/>
      <c r="AAS106" s="1050"/>
      <c r="AAT106" s="1050"/>
      <c r="AAU106" s="46"/>
      <c r="AAV106" s="54"/>
      <c r="AAW106" s="54"/>
      <c r="AAX106" s="1050">
        <v>6.89</v>
      </c>
      <c r="AAY106" s="37">
        <v>6.97</v>
      </c>
      <c r="AAZ106" s="46">
        <f t="shared" si="500"/>
        <v>6.89</v>
      </c>
      <c r="ABA106" s="46" t="s">
        <v>1496</v>
      </c>
      <c r="ABB106" s="1652"/>
      <c r="ABC106" s="37" t="s">
        <v>1159</v>
      </c>
      <c r="ABD106" s="37" t="str">
        <f t="shared" si="470"/>
        <v>Blocked</v>
      </c>
      <c r="ABE106" s="37" t="s">
        <v>1159</v>
      </c>
      <c r="ABF106" s="1652"/>
      <c r="ABG106" s="37" t="s">
        <v>1159</v>
      </c>
      <c r="ABH106" s="37" t="str">
        <f t="shared" si="472"/>
        <v>Blocked</v>
      </c>
      <c r="ABI106" s="37" t="s">
        <v>1159</v>
      </c>
      <c r="ABJ106" s="1652"/>
      <c r="ABK106" s="1523" t="s">
        <v>1159</v>
      </c>
      <c r="ABL106" s="1049" t="str">
        <f t="shared" si="474"/>
        <v>Blocked</v>
      </c>
      <c r="ABM106" s="37" t="s">
        <v>1159</v>
      </c>
      <c r="ABN106" s="1652"/>
      <c r="ABO106" s="621"/>
      <c r="ABP106" s="37"/>
      <c r="ABQ106" s="40"/>
      <c r="ABR106" s="36"/>
      <c r="ABS106" s="36"/>
      <c r="ABT106" s="36"/>
      <c r="ABU106" s="36"/>
      <c r="ABV106" s="40"/>
      <c r="ABW106" s="40"/>
      <c r="ABX106" s="40"/>
      <c r="ABY106" s="40"/>
      <c r="ABZ106" s="40"/>
      <c r="ACA106" s="40"/>
      <c r="ACB106" s="40"/>
      <c r="ACC106" s="37"/>
      <c r="ACD106" s="37"/>
      <c r="ACE106" s="37"/>
      <c r="ACF106" s="37"/>
    </row>
    <row r="107" spans="1:760" ht="44" thickBot="1" x14ac:dyDescent="0.4">
      <c r="A107" s="1694">
        <v>99</v>
      </c>
      <c r="B107" s="38" t="s">
        <v>19</v>
      </c>
      <c r="C107" s="38" t="s">
        <v>1254</v>
      </c>
      <c r="D107" s="38" t="s">
        <v>2307</v>
      </c>
      <c r="E107" s="38" t="s">
        <v>3993</v>
      </c>
      <c r="F107" s="38" t="s">
        <v>2928</v>
      </c>
      <c r="G107" s="38" t="s">
        <v>2931</v>
      </c>
      <c r="H107" s="29"/>
      <c r="I107" s="29"/>
      <c r="J107" s="29"/>
      <c r="K107" s="29"/>
      <c r="L107" s="29"/>
      <c r="M107" s="29"/>
      <c r="N107" s="29"/>
      <c r="O107" s="29"/>
      <c r="P107" s="29"/>
      <c r="Q107" s="29"/>
      <c r="R107" s="29"/>
      <c r="S107" s="29"/>
      <c r="T107" s="29"/>
      <c r="U107" s="29"/>
      <c r="V107" s="29"/>
      <c r="W107" s="29"/>
      <c r="X107" s="29"/>
      <c r="Y107" s="29"/>
      <c r="Z107" s="29"/>
      <c r="AA107" s="29"/>
      <c r="AB107" s="29"/>
      <c r="AC107" s="29"/>
      <c r="AD107" s="29"/>
      <c r="AE107" s="29"/>
      <c r="AF107" s="29"/>
      <c r="AG107" s="29"/>
      <c r="AH107" s="29"/>
      <c r="AI107" s="29"/>
      <c r="AJ107" s="29"/>
      <c r="AK107" s="29"/>
      <c r="AL107" s="29"/>
      <c r="AM107" s="29"/>
      <c r="AN107" s="29"/>
      <c r="AO107" s="29"/>
      <c r="AP107" s="29"/>
      <c r="AQ107" s="29"/>
      <c r="AR107" s="55"/>
      <c r="AS107" s="55"/>
      <c r="AT107" s="55"/>
      <c r="AU107" s="36"/>
      <c r="AV107" s="36"/>
      <c r="AW107" s="59"/>
      <c r="AX107" s="27"/>
      <c r="AY107" s="55"/>
      <c r="AZ107" s="1592"/>
      <c r="BA107" s="64"/>
      <c r="BB107" s="64"/>
      <c r="BC107" s="64"/>
      <c r="BD107" s="64"/>
      <c r="BE107" s="64"/>
      <c r="BF107" s="64"/>
      <c r="BG107" s="64"/>
      <c r="BH107" s="64"/>
      <c r="BI107" s="64"/>
      <c r="BJ107" s="64"/>
      <c r="BK107" s="64"/>
      <c r="BL107" s="64"/>
      <c r="BM107" s="64"/>
      <c r="BN107" s="64"/>
      <c r="BO107" s="64"/>
      <c r="BP107" s="64"/>
      <c r="BQ107" s="64"/>
      <c r="BR107" s="64"/>
      <c r="BS107" s="64"/>
      <c r="BT107" s="64"/>
      <c r="BU107" s="64"/>
      <c r="BV107" s="64"/>
      <c r="BW107" s="64"/>
      <c r="BX107" s="64"/>
      <c r="BY107" s="64"/>
      <c r="BZ107" s="64"/>
      <c r="CA107" s="64"/>
      <c r="CB107" s="64"/>
      <c r="CC107" s="64"/>
      <c r="CD107" s="64"/>
      <c r="CE107" s="64"/>
      <c r="CF107" s="64"/>
      <c r="CG107" s="64"/>
      <c r="CH107" s="64"/>
      <c r="CI107" s="64"/>
      <c r="CJ107" s="64"/>
      <c r="CK107" s="64"/>
      <c r="CL107" s="64"/>
      <c r="CM107" s="64"/>
      <c r="CN107" s="64"/>
      <c r="CO107" s="64"/>
      <c r="CP107" s="64"/>
      <c r="CQ107" s="64"/>
      <c r="CR107" s="64"/>
      <c r="CS107" s="64"/>
      <c r="CT107" s="64"/>
      <c r="CU107" s="64"/>
      <c r="CV107" s="64"/>
      <c r="CW107" s="64"/>
      <c r="CX107" s="64"/>
      <c r="CY107" s="64"/>
      <c r="CZ107" s="64"/>
      <c r="DA107" s="64"/>
      <c r="DB107" s="64"/>
      <c r="DC107" s="64"/>
      <c r="DD107" s="64"/>
      <c r="DE107" s="64"/>
      <c r="DF107" s="64"/>
      <c r="DG107" s="64"/>
      <c r="DH107" s="64"/>
      <c r="DI107" s="64"/>
      <c r="DJ107" s="64"/>
      <c r="DK107" s="64"/>
      <c r="DL107" s="913"/>
      <c r="DM107" s="53"/>
      <c r="DN107" s="55"/>
      <c r="DO107" s="64"/>
      <c r="DP107" s="380"/>
      <c r="DQ107" s="64"/>
      <c r="DR107" s="64"/>
      <c r="DS107" s="64"/>
      <c r="DT107" s="64"/>
      <c r="DU107" s="64"/>
      <c r="DV107" s="64"/>
      <c r="DW107" s="64"/>
      <c r="DX107" s="64"/>
      <c r="DY107" s="64"/>
      <c r="DZ107" s="64"/>
      <c r="EA107" s="64"/>
      <c r="EB107" s="64"/>
      <c r="EC107" s="64"/>
      <c r="ED107" s="64"/>
      <c r="EE107" s="64"/>
      <c r="EF107" s="64"/>
      <c r="EG107" s="64"/>
      <c r="EH107" s="64"/>
      <c r="EI107" s="64"/>
      <c r="EJ107" s="64"/>
      <c r="EK107" s="64"/>
      <c r="EL107" s="64"/>
      <c r="EM107" s="64"/>
      <c r="EN107" s="64"/>
      <c r="EO107" s="64"/>
      <c r="EP107" s="64"/>
      <c r="EQ107" s="64"/>
      <c r="ER107" s="64"/>
      <c r="ES107" s="64"/>
      <c r="ET107" s="64"/>
      <c r="EU107" s="64"/>
      <c r="EV107" s="64"/>
      <c r="EW107" s="64"/>
      <c r="EX107" s="64"/>
      <c r="EY107" s="64"/>
      <c r="EZ107" s="64"/>
      <c r="FA107" s="64"/>
      <c r="FB107" s="64"/>
      <c r="FC107" s="913"/>
      <c r="FD107" s="55"/>
      <c r="FE107" s="55"/>
      <c r="FF107" s="380"/>
      <c r="FG107" s="64"/>
      <c r="FH107" s="64"/>
      <c r="FI107" s="64"/>
      <c r="FJ107" s="64"/>
      <c r="FK107" s="64"/>
      <c r="FL107" s="64"/>
      <c r="FM107" s="64"/>
      <c r="FN107" s="64"/>
      <c r="FO107" s="64"/>
      <c r="FP107" s="64"/>
      <c r="FQ107" s="64"/>
      <c r="FR107" s="64"/>
      <c r="FS107" s="64"/>
      <c r="FT107" s="64"/>
      <c r="FU107" s="64"/>
      <c r="FV107" s="64"/>
      <c r="FW107" s="64"/>
      <c r="FX107" s="64"/>
      <c r="FY107" s="64"/>
      <c r="FZ107" s="64"/>
      <c r="GA107" s="64"/>
      <c r="GB107" s="64"/>
      <c r="GC107" s="64"/>
      <c r="GD107" s="64"/>
      <c r="GE107" s="64"/>
      <c r="GF107" s="64"/>
      <c r="GG107" s="64"/>
      <c r="GH107" s="64"/>
      <c r="GI107" s="64"/>
      <c r="GJ107" s="64"/>
      <c r="GK107" s="64"/>
      <c r="GL107" s="64"/>
      <c r="GM107" s="64"/>
      <c r="GN107" s="64"/>
      <c r="GO107" s="64"/>
      <c r="GP107" s="64"/>
      <c r="GQ107" s="64"/>
      <c r="GR107" s="64"/>
      <c r="GS107" s="64"/>
      <c r="GT107" s="64"/>
      <c r="GU107" s="64"/>
      <c r="GV107" s="64"/>
      <c r="GW107" s="64"/>
      <c r="GX107" s="64"/>
      <c r="GY107" s="64"/>
      <c r="GZ107" s="913"/>
      <c r="HA107" s="64"/>
      <c r="HB107" s="913"/>
      <c r="HC107" s="53"/>
      <c r="HD107" s="55"/>
      <c r="HE107" s="64"/>
      <c r="HF107" s="55"/>
      <c r="HG107" s="64"/>
      <c r="HH107" s="55"/>
      <c r="HI107" s="55"/>
      <c r="HJ107" s="55"/>
      <c r="HK107" s="380"/>
      <c r="HS107" s="64"/>
      <c r="HT107" s="64"/>
      <c r="HU107" s="64"/>
      <c r="HV107" s="64"/>
      <c r="HW107" s="64"/>
      <c r="HX107" s="64"/>
      <c r="HY107" s="64"/>
      <c r="HZ107" s="64"/>
      <c r="IA107" s="64"/>
      <c r="IB107" s="64"/>
      <c r="IC107" s="64"/>
      <c r="ID107" s="64"/>
      <c r="IE107" s="64"/>
      <c r="IF107" s="64"/>
      <c r="IG107" s="64"/>
      <c r="IH107" s="64"/>
      <c r="II107" s="64"/>
      <c r="IJ107" s="64"/>
      <c r="IK107" s="64"/>
      <c r="IL107" s="64"/>
      <c r="IM107" s="64"/>
      <c r="IN107" s="64"/>
      <c r="IO107" s="64"/>
      <c r="IP107" s="64"/>
      <c r="IQ107" s="64"/>
      <c r="IR107" s="64"/>
      <c r="IS107" s="64"/>
      <c r="IT107" s="64"/>
      <c r="IU107" s="64"/>
      <c r="IV107" s="64"/>
      <c r="IW107" s="64"/>
      <c r="IX107" s="64"/>
      <c r="IY107" s="64"/>
      <c r="IZ107" s="64"/>
      <c r="JA107" s="64"/>
      <c r="JB107" s="64"/>
      <c r="JC107" s="64"/>
      <c r="JD107" s="64"/>
      <c r="JE107" s="64"/>
      <c r="JF107" s="64"/>
      <c r="JG107" s="64"/>
      <c r="JH107" s="64"/>
      <c r="JI107" s="53"/>
      <c r="JJ107" s="913"/>
      <c r="JK107" s="55"/>
      <c r="JL107" s="55"/>
      <c r="JM107" s="55"/>
      <c r="JN107" s="55"/>
      <c r="JO107" s="55"/>
      <c r="JP107" s="55"/>
      <c r="JQ107" s="55"/>
      <c r="JR107" s="55"/>
      <c r="JS107" s="38"/>
      <c r="JT107" s="55"/>
      <c r="JU107" s="55"/>
      <c r="JV107" s="38"/>
      <c r="JW107" s="55"/>
      <c r="JX107" s="55"/>
      <c r="JY107" s="38"/>
      <c r="JZ107" s="55"/>
      <c r="KA107" s="55"/>
      <c r="KB107" s="38"/>
      <c r="KC107" s="55"/>
      <c r="KD107" s="55"/>
      <c r="KE107" s="38"/>
      <c r="KF107" s="38"/>
      <c r="KG107" s="38"/>
      <c r="KH107" s="38"/>
      <c r="KI107" s="38"/>
      <c r="KJ107" s="38"/>
      <c r="KK107" s="38"/>
      <c r="KL107" s="38"/>
      <c r="KM107" s="380"/>
      <c r="KN107" s="64"/>
      <c r="KO107" s="64"/>
      <c r="KP107" s="64"/>
      <c r="KQ107" s="64"/>
      <c r="KR107" s="64"/>
      <c r="KS107" s="64"/>
      <c r="KT107" s="64"/>
      <c r="KU107" s="64"/>
      <c r="KV107" s="64"/>
      <c r="KW107" s="64"/>
      <c r="KX107" s="64"/>
      <c r="KY107" s="64"/>
      <c r="KZ107" s="64"/>
      <c r="LA107" s="64"/>
      <c r="LB107" s="64"/>
      <c r="LC107" s="64"/>
      <c r="LD107" s="64"/>
      <c r="LE107" s="64"/>
      <c r="LF107" s="64"/>
      <c r="LG107" s="64"/>
      <c r="LH107" s="64"/>
      <c r="LI107" s="64"/>
      <c r="LJ107" s="64"/>
      <c r="LK107" s="64"/>
      <c r="LL107" s="64"/>
      <c r="LM107" s="64"/>
      <c r="LN107" s="64"/>
      <c r="LO107" s="64"/>
      <c r="LP107" s="64"/>
      <c r="LQ107" s="64"/>
      <c r="LR107" s="64"/>
      <c r="LS107" s="64"/>
      <c r="LT107" s="64"/>
      <c r="LU107" s="64"/>
      <c r="LV107" s="64"/>
      <c r="LW107" s="64"/>
      <c r="LX107" s="64"/>
      <c r="LY107" s="64"/>
      <c r="LZ107" s="64"/>
      <c r="MA107" s="64"/>
      <c r="MB107" s="64"/>
      <c r="MC107" s="53"/>
      <c r="MD107" s="913"/>
      <c r="ME107" s="913"/>
      <c r="MF107" s="55"/>
      <c r="MG107" s="55"/>
      <c r="MH107" s="64"/>
      <c r="MI107" s="55"/>
      <c r="MJ107" s="55"/>
      <c r="MK107" s="55"/>
      <c r="ML107" s="55"/>
      <c r="MM107" s="55"/>
      <c r="MN107" s="38"/>
      <c r="MO107" s="55"/>
      <c r="MP107" s="55"/>
      <c r="MQ107" s="38"/>
      <c r="MR107" s="55"/>
      <c r="MS107" s="55"/>
      <c r="MT107" s="38"/>
      <c r="MU107" s="55"/>
      <c r="MV107" s="55"/>
      <c r="MW107" s="38"/>
      <c r="MX107" s="55"/>
      <c r="MY107" s="55"/>
      <c r="MZ107" s="38"/>
      <c r="NA107" s="38"/>
      <c r="NB107" s="38"/>
      <c r="NC107" s="38"/>
      <c r="ND107" s="38"/>
      <c r="NE107" s="38"/>
      <c r="NF107" s="38"/>
      <c r="NG107" s="38"/>
      <c r="NH107" s="380"/>
      <c r="NI107" s="64"/>
      <c r="NJ107" s="64"/>
      <c r="NK107" s="64"/>
      <c r="NL107" s="64"/>
      <c r="NM107" s="64"/>
      <c r="NN107" s="64"/>
      <c r="NO107" s="64"/>
      <c r="NP107" s="64"/>
      <c r="NQ107" s="64"/>
      <c r="NR107" s="64"/>
      <c r="NS107" s="64"/>
      <c r="NT107" s="64"/>
      <c r="NU107" s="64"/>
      <c r="NV107" s="64"/>
      <c r="NW107" s="64"/>
      <c r="NX107" s="64"/>
      <c r="NY107" s="64"/>
      <c r="NZ107" s="64"/>
      <c r="OA107" s="64"/>
      <c r="OB107" s="64"/>
      <c r="OC107" s="64"/>
      <c r="OD107" s="64"/>
      <c r="OE107" s="64"/>
      <c r="OF107" s="64"/>
      <c r="OG107" s="64"/>
      <c r="OH107" s="64"/>
      <c r="OI107" s="64"/>
      <c r="OJ107" s="64"/>
      <c r="OK107" s="64"/>
      <c r="OL107" s="64"/>
      <c r="OM107" s="64"/>
      <c r="ON107" s="64"/>
      <c r="OO107" s="64"/>
      <c r="OP107" s="64"/>
      <c r="OQ107" s="64"/>
      <c r="OR107" s="64"/>
      <c r="OS107" s="64"/>
      <c r="OT107" s="64"/>
      <c r="OU107" s="64"/>
      <c r="OV107" s="64"/>
      <c r="OW107" s="64"/>
      <c r="OX107" s="64"/>
      <c r="OY107" s="53"/>
      <c r="OZ107" s="64"/>
      <c r="PA107" s="55"/>
      <c r="PB107" s="64"/>
      <c r="PC107" s="55"/>
      <c r="PD107" s="55"/>
      <c r="PE107" s="55"/>
      <c r="PF107" s="55"/>
      <c r="PG107" s="55"/>
      <c r="PH107" s="38"/>
      <c r="PI107" s="55"/>
      <c r="PJ107" s="55"/>
      <c r="PK107" s="38"/>
      <c r="PL107" s="55"/>
      <c r="PM107" s="55"/>
      <c r="PN107" s="38"/>
      <c r="PO107" s="55"/>
      <c r="PP107" s="55"/>
      <c r="PQ107" s="55"/>
      <c r="PR107" s="55"/>
      <c r="PS107" s="55"/>
      <c r="PT107" s="38"/>
      <c r="PU107" s="38"/>
      <c r="PV107" s="38"/>
      <c r="PW107" s="38"/>
      <c r="PX107" s="38"/>
      <c r="PY107" s="38"/>
      <c r="PZ107" s="38"/>
      <c r="QA107" s="38"/>
      <c r="QB107" s="38"/>
      <c r="QC107" s="38"/>
      <c r="QD107" s="38"/>
      <c r="QE107" s="38"/>
      <c r="QF107" s="38"/>
      <c r="QG107" s="38"/>
      <c r="QH107" s="38"/>
      <c r="QI107" s="38"/>
      <c r="QJ107" s="38"/>
      <c r="QK107" s="380"/>
      <c r="QL107" s="64"/>
      <c r="QM107" s="64"/>
      <c r="QN107" s="64"/>
      <c r="QO107" s="64"/>
      <c r="QP107" s="64"/>
      <c r="QQ107" s="64"/>
      <c r="QR107" s="64"/>
      <c r="QS107" s="64"/>
      <c r="QT107" s="64"/>
      <c r="QU107" s="64"/>
      <c r="QV107" s="64"/>
      <c r="QW107" s="64"/>
      <c r="QX107" s="64"/>
      <c r="QY107" s="64"/>
      <c r="QZ107" s="64"/>
      <c r="RA107" s="55"/>
      <c r="RB107" s="55"/>
      <c r="RC107" s="55"/>
      <c r="RD107" s="55"/>
      <c r="RE107" s="55"/>
      <c r="RF107" s="55"/>
      <c r="RG107" s="55"/>
      <c r="RH107" s="38"/>
      <c r="RI107" s="55"/>
      <c r="RJ107" s="55"/>
      <c r="RK107" s="38"/>
      <c r="RL107" s="55"/>
      <c r="RM107" s="55"/>
      <c r="RN107" s="38"/>
      <c r="RO107" s="55"/>
      <c r="RP107" s="38"/>
      <c r="RQ107" s="38"/>
      <c r="RR107" s="38"/>
      <c r="RS107" s="38"/>
      <c r="RT107" s="38"/>
      <c r="RU107" s="38"/>
      <c r="RV107" s="38"/>
      <c r="RW107" s="38"/>
      <c r="RX107" s="38"/>
      <c r="RY107" s="38"/>
      <c r="RZ107" s="38"/>
      <c r="SA107" s="38"/>
      <c r="SB107" s="38"/>
      <c r="SC107" s="38"/>
      <c r="SD107" s="38"/>
      <c r="SE107" s="38"/>
      <c r="SF107" s="38"/>
      <c r="SG107" s="38"/>
      <c r="SH107" s="38"/>
      <c r="SI107" s="38"/>
      <c r="SJ107" s="38"/>
      <c r="SK107" s="38"/>
      <c r="SL107" s="38"/>
      <c r="SM107" s="38">
        <v>3.06</v>
      </c>
      <c r="SN107" s="38"/>
      <c r="SO107" s="37">
        <v>3.19</v>
      </c>
      <c r="SP107" s="38">
        <f t="shared" si="491"/>
        <v>3.06</v>
      </c>
      <c r="SQ107" s="38" t="s">
        <v>1159</v>
      </c>
      <c r="SR107" s="380"/>
      <c r="SS107" s="1148"/>
      <c r="ST107" s="64"/>
      <c r="SU107" s="53"/>
      <c r="SV107" s="58"/>
      <c r="SW107" s="59"/>
      <c r="SX107" s="55"/>
      <c r="SY107" s="59"/>
      <c r="SZ107" s="55"/>
      <c r="TA107" s="55"/>
      <c r="TB107" s="55"/>
      <c r="TC107" s="55"/>
      <c r="TD107" s="55"/>
      <c r="TE107" s="38"/>
      <c r="TF107" s="55"/>
      <c r="TG107" s="55"/>
      <c r="TH107" s="38"/>
      <c r="TI107" s="55"/>
      <c r="TJ107" s="55"/>
      <c r="TK107" s="38"/>
      <c r="TL107" s="55"/>
      <c r="TM107" s="55"/>
      <c r="TN107" s="38"/>
      <c r="TO107" s="55"/>
      <c r="TP107" s="55"/>
      <c r="TQ107" s="38"/>
      <c r="TR107" s="55"/>
      <c r="TS107" s="38"/>
      <c r="TT107" s="38"/>
      <c r="TU107" s="38"/>
      <c r="TV107" s="38"/>
      <c r="TW107" s="38"/>
      <c r="TX107" s="38"/>
      <c r="TY107" s="38"/>
      <c r="TZ107" s="38"/>
      <c r="UA107" s="38"/>
      <c r="UB107" s="38"/>
      <c r="UC107" s="38"/>
      <c r="UD107" s="38"/>
      <c r="UE107" s="38"/>
      <c r="UF107" s="38"/>
      <c r="UG107" s="38"/>
      <c r="UH107" s="38"/>
      <c r="UI107" s="38"/>
      <c r="UJ107" s="38"/>
      <c r="UK107" s="38">
        <v>2.99</v>
      </c>
      <c r="UL107" s="1507">
        <v>3.05</v>
      </c>
      <c r="UM107" s="38">
        <f t="shared" si="501"/>
        <v>2.99</v>
      </c>
      <c r="UN107" s="1042" t="s">
        <v>1159</v>
      </c>
      <c r="UO107" s="380"/>
      <c r="UP107" s="53"/>
      <c r="UQ107" s="53"/>
      <c r="UR107" s="53"/>
      <c r="US107" s="53"/>
      <c r="UT107" s="53"/>
      <c r="UU107" s="53"/>
      <c r="UV107" s="53"/>
      <c r="UW107" s="53"/>
      <c r="UX107" s="53"/>
      <c r="UY107" s="53"/>
      <c r="UZ107" s="53"/>
      <c r="VA107" s="53"/>
      <c r="VB107" s="53"/>
      <c r="VC107" s="53"/>
      <c r="VD107" s="55"/>
      <c r="VE107" s="913"/>
      <c r="VF107" s="53"/>
      <c r="VG107" s="59"/>
      <c r="VH107" s="55"/>
      <c r="VI107" s="55"/>
      <c r="VJ107" s="55"/>
      <c r="VK107" s="53"/>
      <c r="VL107" s="53"/>
      <c r="VM107" s="53"/>
      <c r="VN107" s="53"/>
      <c r="VO107" s="1042"/>
      <c r="VP107" s="53"/>
      <c r="VQ107" s="53"/>
      <c r="VR107" s="53"/>
      <c r="VS107" s="53"/>
      <c r="VT107" s="1042"/>
      <c r="VU107" s="1042"/>
      <c r="VV107" s="53"/>
      <c r="VW107" s="1042"/>
      <c r="VX107" s="1042"/>
      <c r="VY107" s="1042"/>
      <c r="VZ107" s="1042"/>
      <c r="WA107" s="1042"/>
      <c r="WB107" s="1042"/>
      <c r="WC107" s="1042"/>
      <c r="WD107" s="1042"/>
      <c r="WE107" s="1042"/>
      <c r="WF107" s="1042"/>
      <c r="WG107" s="1042"/>
      <c r="WH107" s="1042"/>
      <c r="WI107" s="1042"/>
      <c r="WJ107" s="1042"/>
      <c r="WK107" s="1042"/>
      <c r="WL107" s="1042"/>
      <c r="WM107" s="1042"/>
      <c r="WN107" s="1042"/>
      <c r="WO107" s="1042"/>
      <c r="WP107" s="1042"/>
      <c r="WQ107" s="1042"/>
      <c r="WR107" s="1042"/>
      <c r="WS107" s="1042"/>
      <c r="WT107" s="1042"/>
      <c r="WU107" s="1042"/>
      <c r="WV107" s="1042"/>
      <c r="WW107" s="1042"/>
      <c r="WX107" s="1042"/>
      <c r="WY107" s="1042"/>
      <c r="WZ107" s="1042"/>
      <c r="XA107" s="1042"/>
      <c r="XB107" s="38"/>
      <c r="XC107" s="1042"/>
      <c r="XD107" s="38"/>
      <c r="XE107" s="1042"/>
      <c r="XF107" s="1042"/>
      <c r="XG107" s="1042">
        <v>3.29</v>
      </c>
      <c r="XH107" s="1042"/>
      <c r="XI107" s="1042"/>
      <c r="XJ107" s="1042"/>
      <c r="XK107" s="1042">
        <v>3.41</v>
      </c>
      <c r="XL107" s="1042">
        <f t="shared" si="439"/>
        <v>3.29</v>
      </c>
      <c r="XM107" s="1042"/>
      <c r="XN107" s="1042" t="s">
        <v>1159</v>
      </c>
      <c r="XO107" s="380">
        <f t="shared" si="440"/>
        <v>-1</v>
      </c>
      <c r="XP107" s="380"/>
      <c r="XQ107" s="380"/>
      <c r="XR107" s="1042"/>
      <c r="XS107" s="1042"/>
      <c r="XT107" s="1042"/>
      <c r="XU107" s="1042"/>
      <c r="XV107" s="1309"/>
      <c r="XW107" s="37"/>
      <c r="XX107" s="1049"/>
      <c r="XY107" s="37"/>
      <c r="XZ107" s="37"/>
      <c r="YA107" s="1042"/>
      <c r="YB107" s="37"/>
      <c r="YC107" s="1042"/>
      <c r="YD107" s="37"/>
      <c r="YE107" s="1042"/>
      <c r="YF107" s="37"/>
      <c r="YG107" s="1042"/>
      <c r="YH107" s="37"/>
      <c r="YI107" s="1042"/>
      <c r="YJ107" s="1042">
        <v>2.76</v>
      </c>
      <c r="YK107" s="1042"/>
      <c r="YL107" s="1042">
        <v>2.89</v>
      </c>
      <c r="YM107" s="1042">
        <f t="shared" si="494"/>
        <v>2.76</v>
      </c>
      <c r="YN107" s="1042" t="s">
        <v>1159</v>
      </c>
      <c r="YO107" s="1653"/>
      <c r="YP107" s="1304"/>
      <c r="YQ107" s="1304"/>
      <c r="YR107" s="1304"/>
      <c r="YS107" s="1304"/>
      <c r="YT107" s="38"/>
      <c r="YU107" s="38"/>
      <c r="YV107" s="1042"/>
      <c r="YW107" s="38"/>
      <c r="YX107" s="1042"/>
      <c r="YY107" s="38"/>
      <c r="YZ107" s="1042"/>
      <c r="ZA107" s="38"/>
      <c r="ZB107" s="1042"/>
      <c r="ZC107" s="37"/>
      <c r="ZD107" s="1042"/>
      <c r="ZE107" s="1042">
        <v>2.95</v>
      </c>
      <c r="ZF107" s="1042"/>
      <c r="ZG107" s="1042">
        <v>2.98</v>
      </c>
      <c r="ZH107" s="1042">
        <f t="shared" si="496"/>
        <v>2.95</v>
      </c>
      <c r="ZI107" s="1042"/>
      <c r="ZJ107" s="380">
        <f t="shared" si="497"/>
        <v>-1</v>
      </c>
      <c r="ZK107" s="53"/>
      <c r="ZL107" s="53"/>
      <c r="ZM107" s="52"/>
      <c r="ZN107" s="52"/>
      <c r="ZO107" s="52"/>
      <c r="ZP107" s="52"/>
      <c r="ZQ107" s="52"/>
      <c r="ZR107" s="52"/>
      <c r="ZS107" s="52"/>
      <c r="ZT107" s="52"/>
      <c r="ZU107" s="52"/>
      <c r="ZV107" s="52"/>
      <c r="ZW107" s="52"/>
      <c r="ZX107" s="52"/>
      <c r="ZY107" s="1049"/>
      <c r="ZZ107" s="37"/>
      <c r="AAA107" s="52"/>
      <c r="AAB107" s="52">
        <v>3.28</v>
      </c>
      <c r="AAC107" s="52">
        <v>3.4</v>
      </c>
      <c r="AAD107" s="52">
        <f t="shared" si="498"/>
        <v>3.28</v>
      </c>
      <c r="AAE107" s="52" t="s">
        <v>1159</v>
      </c>
      <c r="AAF107" s="966"/>
      <c r="AAG107" s="52"/>
      <c r="AAH107" s="52"/>
      <c r="AAI107" s="52"/>
      <c r="AAJ107" s="52"/>
      <c r="AAK107" s="53"/>
      <c r="AAL107" s="53"/>
      <c r="AAM107" s="53"/>
      <c r="AAN107" s="53"/>
      <c r="AAO107" s="53"/>
      <c r="AAP107" s="53"/>
      <c r="AAQ107" s="53"/>
      <c r="AAR107" s="53"/>
      <c r="AAS107" s="53"/>
      <c r="AAT107" s="1042"/>
      <c r="AAU107" s="37"/>
      <c r="AAV107" s="52"/>
      <c r="AAW107" s="52"/>
      <c r="AAX107" s="1049">
        <v>2.96</v>
      </c>
      <c r="AAY107" s="38">
        <v>3.15</v>
      </c>
      <c r="AAZ107" s="37">
        <f t="shared" si="500"/>
        <v>2.96</v>
      </c>
      <c r="ABA107" s="37" t="s">
        <v>1496</v>
      </c>
      <c r="ABB107" s="1653"/>
      <c r="ABC107" s="37" t="s">
        <v>1159</v>
      </c>
      <c r="ABD107" s="37" t="str">
        <f t="shared" si="470"/>
        <v>Blocked</v>
      </c>
      <c r="ABE107" s="37" t="s">
        <v>1159</v>
      </c>
      <c r="ABF107" s="1653"/>
      <c r="ABG107" s="37" t="s">
        <v>1159</v>
      </c>
      <c r="ABH107" s="37" t="str">
        <f t="shared" si="472"/>
        <v>Blocked</v>
      </c>
      <c r="ABI107" s="37" t="s">
        <v>1159</v>
      </c>
      <c r="ABJ107" s="1653"/>
      <c r="ABK107" s="1384" t="s">
        <v>1159</v>
      </c>
      <c r="ABL107" s="1049" t="str">
        <f t="shared" si="474"/>
        <v>Blocked</v>
      </c>
      <c r="ABM107" s="37" t="s">
        <v>1159</v>
      </c>
      <c r="ABN107" s="1653"/>
      <c r="ABO107" s="55"/>
      <c r="ABP107" s="38"/>
      <c r="ABQ107" s="55"/>
      <c r="ABR107" s="55"/>
      <c r="ABS107" s="55"/>
      <c r="ABT107" s="55"/>
      <c r="ABU107" s="55"/>
      <c r="ABV107" s="55"/>
      <c r="ABW107" s="55"/>
      <c r="ABX107" s="55"/>
      <c r="ABY107" s="55"/>
      <c r="ABZ107" s="55"/>
      <c r="ACA107" s="55"/>
      <c r="ACB107" s="55"/>
      <c r="ACC107" s="38"/>
      <c r="ACD107" s="38"/>
      <c r="ACE107" s="38"/>
      <c r="ACF107" s="38"/>
    </row>
    <row r="108" spans="1:760" ht="29.5" thickBot="1" x14ac:dyDescent="0.4">
      <c r="A108" s="1696">
        <v>100</v>
      </c>
      <c r="B108" s="1049" t="s">
        <v>19</v>
      </c>
      <c r="C108" s="1049" t="s">
        <v>1254</v>
      </c>
      <c r="D108" s="1049" t="s">
        <v>2307</v>
      </c>
      <c r="E108" s="1049" t="s">
        <v>3993</v>
      </c>
      <c r="F108" s="1049" t="s">
        <v>2932</v>
      </c>
      <c r="G108" s="1049" t="s">
        <v>2933</v>
      </c>
      <c r="H108" s="29"/>
      <c r="I108" s="29"/>
      <c r="J108" s="29"/>
      <c r="K108" s="29"/>
      <c r="L108" s="29"/>
      <c r="M108" s="29"/>
      <c r="N108" s="29"/>
      <c r="O108" s="29"/>
      <c r="P108" s="29"/>
      <c r="Q108" s="29"/>
      <c r="R108" s="29"/>
      <c r="S108" s="29"/>
      <c r="T108" s="29"/>
      <c r="U108" s="29"/>
      <c r="V108" s="29"/>
      <c r="W108" s="29"/>
      <c r="X108" s="29"/>
      <c r="Y108" s="29"/>
      <c r="Z108" s="29"/>
      <c r="AA108" s="29"/>
      <c r="AB108" s="29"/>
      <c r="AC108" s="29"/>
      <c r="AD108" s="29"/>
      <c r="AE108" s="29"/>
      <c r="AF108" s="29"/>
      <c r="AG108" s="29"/>
      <c r="AH108" s="29"/>
      <c r="AI108" s="29"/>
      <c r="AJ108" s="29"/>
      <c r="AK108" s="29"/>
      <c r="AL108" s="29"/>
      <c r="AM108" s="29"/>
      <c r="AN108" s="29"/>
      <c r="AO108" s="29"/>
      <c r="AP108" s="29"/>
      <c r="AQ108" s="29"/>
      <c r="AR108" s="54"/>
      <c r="AS108" s="54"/>
      <c r="AT108" s="54"/>
      <c r="AU108" s="54"/>
      <c r="AV108" s="54"/>
      <c r="AW108" s="69"/>
      <c r="AX108" s="28"/>
      <c r="AY108" s="54"/>
      <c r="AZ108" s="1654"/>
      <c r="BA108" s="35"/>
      <c r="BB108" s="35"/>
      <c r="BC108" s="35"/>
      <c r="BD108" s="35"/>
      <c r="BE108" s="35"/>
      <c r="BF108" s="35"/>
      <c r="BG108" s="35"/>
      <c r="BH108" s="35"/>
      <c r="BI108" s="35"/>
      <c r="BJ108" s="35"/>
      <c r="BK108" s="35"/>
      <c r="BL108" s="35"/>
      <c r="BM108" s="35"/>
      <c r="BN108" s="35"/>
      <c r="BO108" s="35"/>
      <c r="BP108" s="35"/>
      <c r="BQ108" s="35"/>
      <c r="BR108" s="35"/>
      <c r="BS108" s="35"/>
      <c r="BT108" s="35"/>
      <c r="BU108" s="35"/>
      <c r="BV108" s="35"/>
      <c r="BW108" s="35"/>
      <c r="BX108" s="35"/>
      <c r="BY108" s="35"/>
      <c r="BZ108" s="35"/>
      <c r="CA108" s="35"/>
      <c r="CB108" s="35"/>
      <c r="CC108" s="35"/>
      <c r="CD108" s="35"/>
      <c r="CE108" s="35"/>
      <c r="CF108" s="35"/>
      <c r="CG108" s="35"/>
      <c r="CH108" s="35"/>
      <c r="CI108" s="35"/>
      <c r="CJ108" s="35"/>
      <c r="CK108" s="35"/>
      <c r="CL108" s="35"/>
      <c r="CM108" s="35"/>
      <c r="CN108" s="35"/>
      <c r="CO108" s="35"/>
      <c r="CP108" s="35"/>
      <c r="CQ108" s="35"/>
      <c r="CR108" s="35"/>
      <c r="CS108" s="35"/>
      <c r="CT108" s="35"/>
      <c r="CU108" s="35"/>
      <c r="CV108" s="35"/>
      <c r="CW108" s="35"/>
      <c r="CX108" s="35"/>
      <c r="CY108" s="35"/>
      <c r="CZ108" s="35"/>
      <c r="DA108" s="35"/>
      <c r="DB108" s="35"/>
      <c r="DC108" s="35"/>
      <c r="DD108" s="35"/>
      <c r="DE108" s="35"/>
      <c r="DF108" s="35"/>
      <c r="DG108" s="35"/>
      <c r="DH108" s="919"/>
      <c r="DI108" s="919"/>
      <c r="DJ108" s="919"/>
      <c r="DK108" s="919"/>
      <c r="DL108" s="919"/>
      <c r="DM108" s="54"/>
      <c r="DN108" s="54"/>
      <c r="DO108" s="919"/>
      <c r="DP108" s="1160"/>
      <c r="DQ108" s="919"/>
      <c r="DR108" s="919"/>
      <c r="DS108" s="919"/>
      <c r="DT108" s="919"/>
      <c r="DU108" s="919"/>
      <c r="DV108" s="919"/>
      <c r="DW108" s="919"/>
      <c r="DX108" s="919"/>
      <c r="DY108" s="919"/>
      <c r="DZ108" s="919"/>
      <c r="EA108" s="919"/>
      <c r="EB108" s="919"/>
      <c r="EC108" s="919"/>
      <c r="ED108" s="919"/>
      <c r="EE108" s="919"/>
      <c r="EF108" s="919"/>
      <c r="EG108" s="919"/>
      <c r="EH108" s="919"/>
      <c r="EI108" s="919"/>
      <c r="EJ108" s="919"/>
      <c r="EK108" s="919"/>
      <c r="EL108" s="919"/>
      <c r="EM108" s="919"/>
      <c r="EN108" s="919"/>
      <c r="EO108" s="919"/>
      <c r="EP108" s="919"/>
      <c r="EQ108" s="919"/>
      <c r="ER108" s="919"/>
      <c r="ES108" s="919"/>
      <c r="ET108" s="919"/>
      <c r="EU108" s="919"/>
      <c r="EV108" s="919"/>
      <c r="EW108" s="919"/>
      <c r="EX108" s="919"/>
      <c r="EY108" s="35"/>
      <c r="EZ108" s="919"/>
      <c r="FA108" s="919"/>
      <c r="FB108" s="35"/>
      <c r="FC108" s="919"/>
      <c r="FD108" s="54"/>
      <c r="FE108" s="54"/>
      <c r="FF108" s="1160"/>
      <c r="FG108" s="919"/>
      <c r="FH108" s="919"/>
      <c r="FI108" s="919"/>
      <c r="FJ108" s="919"/>
      <c r="FK108" s="919"/>
      <c r="FL108" s="919"/>
      <c r="FM108" s="919"/>
      <c r="FN108" s="919"/>
      <c r="FO108" s="919"/>
      <c r="FP108" s="919"/>
      <c r="FQ108" s="919"/>
      <c r="FR108" s="919"/>
      <c r="FS108" s="919"/>
      <c r="FT108" s="919"/>
      <c r="FU108" s="919"/>
      <c r="FV108" s="919"/>
      <c r="FW108" s="919"/>
      <c r="FX108" s="919"/>
      <c r="FY108" s="919"/>
      <c r="FZ108" s="919"/>
      <c r="GA108" s="919"/>
      <c r="GB108" s="919"/>
      <c r="GC108" s="919"/>
      <c r="GD108" s="919"/>
      <c r="GE108" s="919"/>
      <c r="GF108" s="919"/>
      <c r="GG108" s="919"/>
      <c r="GH108" s="919"/>
      <c r="GI108" s="919"/>
      <c r="GJ108" s="919"/>
      <c r="GK108" s="919"/>
      <c r="GL108" s="919"/>
      <c r="GM108" s="919"/>
      <c r="GN108" s="919"/>
      <c r="GO108" s="919"/>
      <c r="GP108" s="919"/>
      <c r="GQ108" s="919"/>
      <c r="GR108" s="919"/>
      <c r="GS108" s="919"/>
      <c r="GT108" s="919"/>
      <c r="GU108" s="919"/>
      <c r="GV108" s="919"/>
      <c r="GW108" s="919"/>
      <c r="GX108" s="919"/>
      <c r="GY108" s="919"/>
      <c r="GZ108" s="919"/>
      <c r="HA108" s="919"/>
      <c r="HB108" s="919"/>
      <c r="HC108" s="54"/>
      <c r="HD108" s="54"/>
      <c r="HE108" s="919"/>
      <c r="HF108" s="54"/>
      <c r="HG108" s="919"/>
      <c r="HH108" s="54"/>
      <c r="HI108" s="54"/>
      <c r="HJ108" s="54"/>
      <c r="HK108" s="1160"/>
      <c r="HS108" s="919"/>
      <c r="HT108" s="919"/>
      <c r="HU108" s="919"/>
      <c r="HV108" s="919"/>
      <c r="HW108" s="919"/>
      <c r="HX108" s="919"/>
      <c r="HY108" s="919"/>
      <c r="HZ108" s="919"/>
      <c r="IA108" s="919"/>
      <c r="IB108" s="919"/>
      <c r="IC108" s="919"/>
      <c r="ID108" s="919"/>
      <c r="IE108" s="919"/>
      <c r="IF108" s="919"/>
      <c r="IG108" s="919"/>
      <c r="IH108" s="919"/>
      <c r="II108" s="919"/>
      <c r="IJ108" s="919"/>
      <c r="IK108" s="919"/>
      <c r="IL108" s="919"/>
      <c r="IM108" s="919"/>
      <c r="IN108" s="919"/>
      <c r="IO108" s="919"/>
      <c r="IP108" s="919"/>
      <c r="IQ108" s="919"/>
      <c r="IR108" s="919"/>
      <c r="IS108" s="919"/>
      <c r="IT108" s="919"/>
      <c r="IU108" s="919"/>
      <c r="IV108" s="919"/>
      <c r="IW108" s="919"/>
      <c r="IX108" s="919"/>
      <c r="IY108" s="919"/>
      <c r="IZ108" s="919"/>
      <c r="JA108" s="919"/>
      <c r="JB108" s="919"/>
      <c r="JC108" s="919"/>
      <c r="JD108" s="919"/>
      <c r="JE108" s="919"/>
      <c r="JF108" s="919"/>
      <c r="JG108" s="919"/>
      <c r="JH108" s="35"/>
      <c r="JI108" s="54"/>
      <c r="JJ108" s="919"/>
      <c r="JK108" s="54"/>
      <c r="JL108" s="54"/>
      <c r="JM108" s="54"/>
      <c r="JN108" s="54"/>
      <c r="JO108" s="54"/>
      <c r="JP108" s="54"/>
      <c r="JQ108" s="54"/>
      <c r="JR108" s="54"/>
      <c r="JS108" s="1049"/>
      <c r="JT108" s="54"/>
      <c r="JU108" s="54"/>
      <c r="JV108" s="1049"/>
      <c r="JW108" s="52"/>
      <c r="JX108" s="54"/>
      <c r="JY108" s="1049"/>
      <c r="JZ108" s="54"/>
      <c r="KA108" s="54"/>
      <c r="KB108" s="1049"/>
      <c r="KC108" s="54"/>
      <c r="KD108" s="54"/>
      <c r="KE108" s="1049"/>
      <c r="KF108" s="1049"/>
      <c r="KG108" s="1049"/>
      <c r="KH108" s="1049"/>
      <c r="KI108" s="1049"/>
      <c r="KJ108" s="1049"/>
      <c r="KK108" s="1049"/>
      <c r="KL108" s="1049"/>
      <c r="KM108" s="1160"/>
      <c r="KN108" s="919"/>
      <c r="KO108" s="919"/>
      <c r="KP108" s="919"/>
      <c r="KQ108" s="919"/>
      <c r="KR108" s="919"/>
      <c r="KS108" s="919"/>
      <c r="KT108" s="919"/>
      <c r="KU108" s="919"/>
      <c r="KV108" s="919"/>
      <c r="KW108" s="919"/>
      <c r="KX108" s="919"/>
      <c r="KY108" s="919"/>
      <c r="KZ108" s="919"/>
      <c r="LA108" s="919"/>
      <c r="LB108" s="919"/>
      <c r="LC108" s="919"/>
      <c r="LD108" s="919"/>
      <c r="LE108" s="919"/>
      <c r="LF108" s="919"/>
      <c r="LG108" s="919"/>
      <c r="LH108" s="919"/>
      <c r="LI108" s="919"/>
      <c r="LJ108" s="919"/>
      <c r="LK108" s="919"/>
      <c r="LL108" s="919"/>
      <c r="LM108" s="919"/>
      <c r="LN108" s="919"/>
      <c r="LO108" s="919"/>
      <c r="LP108" s="919"/>
      <c r="LQ108" s="919"/>
      <c r="LR108" s="919"/>
      <c r="LS108" s="919"/>
      <c r="LT108" s="919"/>
      <c r="LU108" s="919"/>
      <c r="LV108" s="919"/>
      <c r="LW108" s="919"/>
      <c r="LX108" s="919"/>
      <c r="LY108" s="919"/>
      <c r="LZ108" s="919"/>
      <c r="MA108" s="919"/>
      <c r="MB108" s="35"/>
      <c r="MC108" s="54"/>
      <c r="MD108" s="919"/>
      <c r="ME108" s="919"/>
      <c r="MF108" s="54"/>
      <c r="MG108" s="54"/>
      <c r="MH108" s="919"/>
      <c r="MI108" s="54"/>
      <c r="MJ108" s="54"/>
      <c r="MK108" s="54"/>
      <c r="ML108" s="54"/>
      <c r="MM108" s="54"/>
      <c r="MN108" s="1049"/>
      <c r="MO108" s="54"/>
      <c r="MP108" s="54"/>
      <c r="MQ108" s="1049"/>
      <c r="MR108" s="54"/>
      <c r="MS108" s="54"/>
      <c r="MT108" s="1049"/>
      <c r="MU108" s="54"/>
      <c r="MV108" s="54"/>
      <c r="MW108" s="1049"/>
      <c r="MX108" s="54"/>
      <c r="MY108" s="54"/>
      <c r="MZ108" s="1049"/>
      <c r="NA108" s="1049"/>
      <c r="NB108" s="1049"/>
      <c r="NC108" s="1049"/>
      <c r="ND108" s="1049"/>
      <c r="NE108" s="1049"/>
      <c r="NF108" s="1049"/>
      <c r="NG108" s="1049"/>
      <c r="NH108" s="1160"/>
      <c r="NI108" s="919"/>
      <c r="NJ108" s="919"/>
      <c r="NK108" s="919"/>
      <c r="NL108" s="919"/>
      <c r="NM108" s="919"/>
      <c r="NN108" s="919"/>
      <c r="NO108" s="919"/>
      <c r="NP108" s="919"/>
      <c r="NQ108" s="919"/>
      <c r="NR108" s="919"/>
      <c r="NS108" s="919"/>
      <c r="NT108" s="919"/>
      <c r="NU108" s="919"/>
      <c r="NV108" s="919"/>
      <c r="NW108" s="919"/>
      <c r="NX108" s="919"/>
      <c r="NY108" s="919"/>
      <c r="NZ108" s="919"/>
      <c r="OA108" s="919"/>
      <c r="OB108" s="919"/>
      <c r="OC108" s="919"/>
      <c r="OD108" s="919"/>
      <c r="OE108" s="919"/>
      <c r="OF108" s="919"/>
      <c r="OG108" s="919"/>
      <c r="OH108" s="919"/>
      <c r="OI108" s="919"/>
      <c r="OJ108" s="919"/>
      <c r="OK108" s="919"/>
      <c r="OL108" s="919"/>
      <c r="OM108" s="919"/>
      <c r="ON108" s="919"/>
      <c r="OO108" s="919"/>
      <c r="OP108" s="919"/>
      <c r="OQ108" s="919"/>
      <c r="OR108" s="919"/>
      <c r="OS108" s="919"/>
      <c r="OT108" s="919"/>
      <c r="OU108" s="919"/>
      <c r="OV108" s="919"/>
      <c r="OW108" s="919"/>
      <c r="OX108" s="35"/>
      <c r="OY108" s="54"/>
      <c r="OZ108" s="919"/>
      <c r="PA108" s="54"/>
      <c r="PB108" s="919"/>
      <c r="PC108" s="54"/>
      <c r="PD108" s="54"/>
      <c r="PE108" s="54"/>
      <c r="PF108" s="54"/>
      <c r="PG108" s="54"/>
      <c r="PH108" s="1049"/>
      <c r="PI108" s="54"/>
      <c r="PJ108" s="54"/>
      <c r="PK108" s="1049"/>
      <c r="PL108" s="54"/>
      <c r="PM108" s="54"/>
      <c r="PN108" s="1049"/>
      <c r="PO108" s="54"/>
      <c r="PP108" s="54"/>
      <c r="PQ108" s="54"/>
      <c r="PR108" s="54"/>
      <c r="PS108" s="54"/>
      <c r="PT108" s="1049"/>
      <c r="PU108" s="1049"/>
      <c r="PV108" s="1049"/>
      <c r="PW108" s="1049"/>
      <c r="PX108" s="1049"/>
      <c r="PY108" s="1049"/>
      <c r="PZ108" s="1049"/>
      <c r="QA108" s="1049"/>
      <c r="QB108" s="1049"/>
      <c r="QC108" s="1049"/>
      <c r="QD108" s="1049"/>
      <c r="QE108" s="1049"/>
      <c r="QF108" s="1049"/>
      <c r="QG108" s="1049"/>
      <c r="QH108" s="1049"/>
      <c r="QI108" s="1049"/>
      <c r="QJ108" s="1049"/>
      <c r="QK108" s="1160"/>
      <c r="QL108" s="919"/>
      <c r="QM108" s="919"/>
      <c r="QN108" s="919"/>
      <c r="QO108" s="919"/>
      <c r="QP108" s="919"/>
      <c r="QQ108" s="919"/>
      <c r="QR108" s="919"/>
      <c r="QS108" s="919"/>
      <c r="QT108" s="919"/>
      <c r="QU108" s="919"/>
      <c r="QV108" s="919"/>
      <c r="QW108" s="919"/>
      <c r="QX108" s="919"/>
      <c r="QY108" s="919"/>
      <c r="QZ108" s="35"/>
      <c r="RA108" s="54"/>
      <c r="RB108" s="54"/>
      <c r="RC108" s="54"/>
      <c r="RD108" s="54"/>
      <c r="RE108" s="54"/>
      <c r="RF108" s="54"/>
      <c r="RG108" s="54"/>
      <c r="RH108" s="1049"/>
      <c r="RI108" s="54"/>
      <c r="RJ108" s="54"/>
      <c r="RK108" s="1049"/>
      <c r="RL108" s="54"/>
      <c r="RM108" s="54"/>
      <c r="RN108" s="1049"/>
      <c r="RO108" s="54"/>
      <c r="RP108" s="1049"/>
      <c r="RQ108" s="1049"/>
      <c r="RR108" s="1049"/>
      <c r="RS108" s="1049"/>
      <c r="RT108" s="1049"/>
      <c r="RU108" s="1049"/>
      <c r="RV108" s="1049"/>
      <c r="RW108" s="1049"/>
      <c r="RX108" s="1049"/>
      <c r="RY108" s="1049"/>
      <c r="RZ108" s="1049"/>
      <c r="SA108" s="1049"/>
      <c r="SB108" s="1049"/>
      <c r="SC108" s="1049"/>
      <c r="SD108" s="1049"/>
      <c r="SE108" s="1049"/>
      <c r="SF108" s="1049"/>
      <c r="SG108" s="1049"/>
      <c r="SH108" s="1049"/>
      <c r="SI108" s="1049"/>
      <c r="SJ108" s="1049"/>
      <c r="SK108" s="1049"/>
      <c r="SL108" s="1049"/>
      <c r="SM108" s="1049">
        <v>3.8</v>
      </c>
      <c r="SN108" s="1049"/>
      <c r="SO108" s="40">
        <v>4.1100000000000003</v>
      </c>
      <c r="SP108" s="1049">
        <f t="shared" si="491"/>
        <v>3.8</v>
      </c>
      <c r="SQ108" s="1049">
        <v>4.1100000000000003</v>
      </c>
      <c r="SR108" s="1160">
        <f t="shared" si="492"/>
        <v>8.1578947368421181E-2</v>
      </c>
      <c r="SS108" s="28"/>
      <c r="ST108" s="919"/>
      <c r="SU108" s="54"/>
      <c r="SV108" s="28"/>
      <c r="SW108" s="28"/>
      <c r="SX108" s="54"/>
      <c r="SY108" s="28"/>
      <c r="SZ108" s="54"/>
      <c r="TA108" s="54"/>
      <c r="TB108" s="54"/>
      <c r="TC108" s="54"/>
      <c r="TD108" s="54"/>
      <c r="TE108" s="1049"/>
      <c r="TF108" s="54"/>
      <c r="TG108" s="54"/>
      <c r="TH108" s="1049"/>
      <c r="TI108" s="54"/>
      <c r="TJ108" s="54"/>
      <c r="TK108" s="1049"/>
      <c r="TL108" s="54"/>
      <c r="TM108" s="54"/>
      <c r="TN108" s="1049"/>
      <c r="TO108" s="54"/>
      <c r="TP108" s="54"/>
      <c r="TQ108" s="1049"/>
      <c r="TR108" s="54"/>
      <c r="TS108" s="1049"/>
      <c r="TT108" s="1049"/>
      <c r="TU108" s="1049"/>
      <c r="TV108" s="1049"/>
      <c r="TW108" s="1049"/>
      <c r="TX108" s="1049"/>
      <c r="TY108" s="1049"/>
      <c r="TZ108" s="1049"/>
      <c r="UA108" s="1049"/>
      <c r="UB108" s="1049"/>
      <c r="UC108" s="1049"/>
      <c r="UD108" s="1049"/>
      <c r="UE108" s="1049"/>
      <c r="UF108" s="1049"/>
      <c r="UG108" s="1049"/>
      <c r="UH108" s="1049"/>
      <c r="UI108" s="1049"/>
      <c r="UJ108" s="1049"/>
      <c r="UK108" s="1049">
        <v>3.69</v>
      </c>
      <c r="UL108" s="1457">
        <v>4.67</v>
      </c>
      <c r="UM108" s="1049">
        <f t="shared" si="501"/>
        <v>3.69</v>
      </c>
      <c r="UN108" s="1049">
        <v>4.7300000000000004</v>
      </c>
      <c r="UO108" s="1160">
        <f t="shared" si="421"/>
        <v>0.28184281842818443</v>
      </c>
      <c r="UP108" s="54"/>
      <c r="UQ108" s="54"/>
      <c r="UR108" s="54"/>
      <c r="US108" s="54"/>
      <c r="UT108" s="54"/>
      <c r="UU108" s="54"/>
      <c r="UV108" s="54"/>
      <c r="UW108" s="54"/>
      <c r="UX108" s="54"/>
      <c r="UY108" s="54"/>
      <c r="UZ108" s="54"/>
      <c r="VA108" s="54"/>
      <c r="VB108" s="54"/>
      <c r="VC108" s="54"/>
      <c r="VD108" s="40"/>
      <c r="VE108" s="919"/>
      <c r="VF108" s="54"/>
      <c r="VG108" s="69"/>
      <c r="VH108" s="54"/>
      <c r="VI108" s="54"/>
      <c r="VJ108" s="54"/>
      <c r="VK108" s="54"/>
      <c r="VL108" s="54"/>
      <c r="VM108" s="54"/>
      <c r="VN108" s="54"/>
      <c r="VO108" s="1049"/>
      <c r="VP108" s="54"/>
      <c r="VQ108" s="54"/>
      <c r="VR108" s="54"/>
      <c r="VS108" s="54"/>
      <c r="VT108" s="1049"/>
      <c r="VU108" s="1049"/>
      <c r="VV108" s="54"/>
      <c r="VW108" s="1049"/>
      <c r="VX108" s="1049"/>
      <c r="VY108" s="1049"/>
      <c r="VZ108" s="1049"/>
      <c r="WA108" s="1049"/>
      <c r="WB108" s="1049"/>
      <c r="WC108" s="1049"/>
      <c r="WD108" s="1049"/>
      <c r="WE108" s="1049"/>
      <c r="WF108" s="1049"/>
      <c r="WG108" s="1049"/>
      <c r="WH108" s="1049"/>
      <c r="WI108" s="1049"/>
      <c r="WJ108" s="1049"/>
      <c r="WK108" s="1049"/>
      <c r="WL108" s="1049"/>
      <c r="WM108" s="1049"/>
      <c r="WN108" s="1049"/>
      <c r="WO108" s="1049"/>
      <c r="WP108" s="1049"/>
      <c r="WQ108" s="1049"/>
      <c r="WR108" s="1049"/>
      <c r="WS108" s="1049"/>
      <c r="WT108" s="1049"/>
      <c r="WU108" s="1049"/>
      <c r="WV108" s="1049"/>
      <c r="WW108" s="1049"/>
      <c r="WX108" s="1049"/>
      <c r="WY108" s="1049"/>
      <c r="WZ108" s="1049"/>
      <c r="XA108" s="1049"/>
      <c r="XB108" s="1049"/>
      <c r="XC108" s="1049"/>
      <c r="XD108" s="1049"/>
      <c r="XE108" s="1049"/>
      <c r="XF108" s="1049"/>
      <c r="XG108" s="1049">
        <v>3.6989999999999998</v>
      </c>
      <c r="XH108" s="1049"/>
      <c r="XI108" s="1049"/>
      <c r="XJ108" s="1049"/>
      <c r="XK108" s="1049">
        <v>3.78</v>
      </c>
      <c r="XL108" s="1049">
        <f t="shared" si="439"/>
        <v>3.6989999999999998</v>
      </c>
      <c r="XM108" s="1049"/>
      <c r="XN108" s="1049">
        <v>3.75</v>
      </c>
      <c r="XO108" s="1160">
        <f t="shared" si="440"/>
        <v>-1</v>
      </c>
      <c r="XP108" s="1160">
        <f t="shared" si="441"/>
        <v>1.3787510137875145E-2</v>
      </c>
      <c r="XQ108" s="1160"/>
      <c r="XR108" s="1049"/>
      <c r="XS108" s="1049"/>
      <c r="XT108" s="1049"/>
      <c r="XU108" s="1049"/>
      <c r="XV108" s="1307"/>
      <c r="XW108" s="46"/>
      <c r="XX108" s="54"/>
      <c r="XY108" s="46"/>
      <c r="XZ108" s="46"/>
      <c r="YA108" s="1049"/>
      <c r="YB108" s="46"/>
      <c r="YC108" s="1049"/>
      <c r="YD108" s="46"/>
      <c r="YE108" s="1049"/>
      <c r="YF108" s="46"/>
      <c r="YG108" s="1049"/>
      <c r="YH108" s="46"/>
      <c r="YI108" s="1049"/>
      <c r="YJ108" s="1049">
        <v>4.1500000000000004</v>
      </c>
      <c r="YK108" s="1049"/>
      <c r="YL108" s="1049">
        <v>4.8499999999999996</v>
      </c>
      <c r="YM108" s="1049">
        <f t="shared" si="494"/>
        <v>4.1500000000000004</v>
      </c>
      <c r="YN108" s="1049">
        <v>4.49</v>
      </c>
      <c r="YO108" s="1655">
        <f t="shared" si="495"/>
        <v>8.1927710843373455E-2</v>
      </c>
      <c r="YP108" s="1310"/>
      <c r="YQ108" s="1310"/>
      <c r="YR108" s="1310"/>
      <c r="YS108" s="1310"/>
      <c r="YT108" s="37"/>
      <c r="YU108" s="37"/>
      <c r="YV108" s="1049"/>
      <c r="YW108" s="37"/>
      <c r="YX108" s="1049"/>
      <c r="YY108" s="37"/>
      <c r="YZ108" s="1049"/>
      <c r="ZA108" s="37"/>
      <c r="ZB108" s="1049"/>
      <c r="ZC108" s="46"/>
      <c r="ZD108" s="1049"/>
      <c r="ZE108" s="1049">
        <v>3.25</v>
      </c>
      <c r="ZF108" s="1049"/>
      <c r="ZG108" s="1049">
        <v>3.36</v>
      </c>
      <c r="ZH108" s="1049">
        <f t="shared" si="496"/>
        <v>3.25</v>
      </c>
      <c r="ZI108" s="1049"/>
      <c r="ZJ108" s="1160">
        <f t="shared" si="497"/>
        <v>-1</v>
      </c>
      <c r="ZK108" s="52"/>
      <c r="ZL108" s="52"/>
      <c r="ZM108" s="54"/>
      <c r="ZN108" s="54"/>
      <c r="ZO108" s="54"/>
      <c r="ZP108" s="54"/>
      <c r="ZQ108" s="54"/>
      <c r="ZR108" s="54"/>
      <c r="ZS108" s="54"/>
      <c r="ZT108" s="54"/>
      <c r="ZU108" s="54"/>
      <c r="ZV108" s="54"/>
      <c r="ZW108" s="54"/>
      <c r="ZX108" s="54"/>
      <c r="ZY108" s="54"/>
      <c r="ZZ108" s="46"/>
      <c r="AAA108" s="54"/>
      <c r="AAB108" s="54">
        <v>3.6989999999999998</v>
      </c>
      <c r="AAC108" s="54">
        <v>3.81</v>
      </c>
      <c r="AAD108" s="54">
        <f t="shared" si="498"/>
        <v>3.6989999999999998</v>
      </c>
      <c r="AAE108" s="54">
        <v>3.72</v>
      </c>
      <c r="AAF108" s="1160">
        <f t="shared" si="499"/>
        <v>5.6772100567721957E-3</v>
      </c>
      <c r="AAG108" s="54"/>
      <c r="AAH108" s="54"/>
      <c r="AAI108" s="54"/>
      <c r="AAJ108" s="54"/>
      <c r="AAK108" s="52"/>
      <c r="AAL108" s="1049"/>
      <c r="AAM108" s="1049"/>
      <c r="AAN108" s="1049"/>
      <c r="AAO108" s="1049"/>
      <c r="AAP108" s="1049"/>
      <c r="AAQ108" s="1049"/>
      <c r="AAR108" s="1049"/>
      <c r="AAS108" s="1049"/>
      <c r="AAT108" s="1049"/>
      <c r="AAU108" s="46"/>
      <c r="AAV108" s="54"/>
      <c r="AAW108" s="54"/>
      <c r="AAX108" s="54">
        <v>3.13</v>
      </c>
      <c r="AAY108" s="1049">
        <v>3.18</v>
      </c>
      <c r="AAZ108" s="46">
        <f t="shared" si="500"/>
        <v>3.13</v>
      </c>
      <c r="ABA108" s="46">
        <v>3.2</v>
      </c>
      <c r="ABB108" s="1652">
        <f t="shared" si="469"/>
        <v>2.2364217252396259E-2</v>
      </c>
      <c r="ABC108" s="46">
        <v>2.38</v>
      </c>
      <c r="ABD108" s="46">
        <f t="shared" si="470"/>
        <v>2.38</v>
      </c>
      <c r="ABE108" s="46">
        <v>2.41</v>
      </c>
      <c r="ABF108" s="1652">
        <f t="shared" si="471"/>
        <v>1.2605042016806827E-2</v>
      </c>
      <c r="ABG108" s="46">
        <v>2.4300000000000002</v>
      </c>
      <c r="ABH108" s="46">
        <f t="shared" si="472"/>
        <v>2.4300000000000002</v>
      </c>
      <c r="ABI108" s="46">
        <v>2.4500000000000002</v>
      </c>
      <c r="ABJ108" s="1652">
        <f t="shared" si="473"/>
        <v>8.2304526748971252E-3</v>
      </c>
      <c r="ABK108" s="1523">
        <v>2.3140000000000001</v>
      </c>
      <c r="ABL108" s="1050">
        <f t="shared" si="474"/>
        <v>2.3140000000000001</v>
      </c>
      <c r="ABM108" s="46">
        <v>2.3199999999999998</v>
      </c>
      <c r="ABN108" s="1652">
        <f t="shared" si="475"/>
        <v>2.592912705272162E-3</v>
      </c>
      <c r="ABO108" s="621"/>
      <c r="ABP108" s="1050"/>
      <c r="ABQ108" s="54"/>
      <c r="ABR108" s="54"/>
      <c r="ABS108" s="54"/>
      <c r="ABT108" s="54"/>
      <c r="ABU108" s="54"/>
      <c r="ABV108" s="54"/>
      <c r="ABW108" s="54"/>
      <c r="ABX108" s="54"/>
      <c r="ABY108" s="54"/>
      <c r="ABZ108" s="54"/>
      <c r="ACA108" s="54"/>
      <c r="ACB108" s="54"/>
      <c r="ACC108" s="37"/>
      <c r="ACD108" s="37"/>
      <c r="ACE108" s="37"/>
      <c r="ACF108" s="37"/>
    </row>
    <row r="109" spans="1:760" ht="29.5" thickBot="1" x14ac:dyDescent="0.4">
      <c r="A109" s="1694">
        <v>101</v>
      </c>
      <c r="B109" s="1042" t="s">
        <v>19</v>
      </c>
      <c r="C109" s="1042" t="s">
        <v>1254</v>
      </c>
      <c r="D109" s="1042" t="s">
        <v>2307</v>
      </c>
      <c r="E109" s="1042" t="s">
        <v>3993</v>
      </c>
      <c r="F109" s="1042" t="s">
        <v>2932</v>
      </c>
      <c r="G109" s="1042" t="s">
        <v>2935</v>
      </c>
      <c r="H109" s="29"/>
      <c r="I109" s="29"/>
      <c r="J109" s="29"/>
      <c r="K109" s="29"/>
      <c r="L109" s="29"/>
      <c r="M109" s="29"/>
      <c r="N109" s="29"/>
      <c r="O109" s="29"/>
      <c r="P109" s="29"/>
      <c r="Q109" s="29"/>
      <c r="R109" s="29"/>
      <c r="S109" s="29"/>
      <c r="T109" s="29"/>
      <c r="U109" s="29"/>
      <c r="V109" s="29"/>
      <c r="W109" s="29"/>
      <c r="X109" s="29"/>
      <c r="Y109" s="29"/>
      <c r="Z109" s="29"/>
      <c r="AA109" s="29"/>
      <c r="AB109" s="29"/>
      <c r="AC109" s="29"/>
      <c r="AD109" s="29"/>
      <c r="AE109" s="29"/>
      <c r="AF109" s="29"/>
      <c r="AG109" s="29"/>
      <c r="AH109" s="29"/>
      <c r="AI109" s="29"/>
      <c r="AJ109" s="29"/>
      <c r="AK109" s="29"/>
      <c r="AL109" s="29"/>
      <c r="AM109" s="29"/>
      <c r="AN109" s="29"/>
      <c r="AO109" s="29"/>
      <c r="AP109" s="29"/>
      <c r="AQ109" s="29"/>
      <c r="AR109" s="53"/>
      <c r="AS109" s="53"/>
      <c r="AT109" s="53"/>
      <c r="AU109" s="53"/>
      <c r="AV109" s="53"/>
      <c r="AW109" s="1148"/>
      <c r="AX109" s="27"/>
      <c r="AY109" s="53"/>
      <c r="AZ109" s="1592"/>
      <c r="BA109" s="64"/>
      <c r="BB109" s="64"/>
      <c r="BC109" s="64"/>
      <c r="BD109" s="64"/>
      <c r="BE109" s="64"/>
      <c r="BF109" s="64"/>
      <c r="BG109" s="64"/>
      <c r="BH109" s="64"/>
      <c r="BI109" s="64"/>
      <c r="BJ109" s="64"/>
      <c r="BK109" s="64"/>
      <c r="BL109" s="64"/>
      <c r="BM109" s="64"/>
      <c r="BN109" s="64"/>
      <c r="BO109" s="64"/>
      <c r="BP109" s="64"/>
      <c r="BQ109" s="64"/>
      <c r="BR109" s="64"/>
      <c r="BS109" s="64"/>
      <c r="BT109" s="64"/>
      <c r="BU109" s="64"/>
      <c r="BV109" s="64"/>
      <c r="BW109" s="64"/>
      <c r="BX109" s="64"/>
      <c r="BY109" s="64"/>
      <c r="BZ109" s="64"/>
      <c r="CA109" s="64"/>
      <c r="CB109" s="64"/>
      <c r="CC109" s="64"/>
      <c r="CD109" s="64"/>
      <c r="CE109" s="64"/>
      <c r="CF109" s="64"/>
      <c r="CG109" s="64"/>
      <c r="CH109" s="64"/>
      <c r="CI109" s="64"/>
      <c r="CJ109" s="64"/>
      <c r="CK109" s="64"/>
      <c r="CL109" s="64"/>
      <c r="CM109" s="64"/>
      <c r="CN109" s="64"/>
      <c r="CO109" s="64"/>
      <c r="CP109" s="64"/>
      <c r="CQ109" s="64"/>
      <c r="CR109" s="64"/>
      <c r="CS109" s="64"/>
      <c r="CT109" s="64"/>
      <c r="CU109" s="64"/>
      <c r="CV109" s="64"/>
      <c r="CW109" s="64"/>
      <c r="CX109" s="64"/>
      <c r="CY109" s="64"/>
      <c r="CZ109" s="64"/>
      <c r="DA109" s="64"/>
      <c r="DB109" s="64"/>
      <c r="DC109" s="64"/>
      <c r="DD109" s="64"/>
      <c r="DE109" s="64"/>
      <c r="DF109" s="64"/>
      <c r="DG109" s="64"/>
      <c r="DH109" s="913"/>
      <c r="DI109" s="913"/>
      <c r="DJ109" s="913"/>
      <c r="DK109" s="913"/>
      <c r="DL109" s="913"/>
      <c r="DM109" s="53"/>
      <c r="DN109" s="53"/>
      <c r="DO109" s="913"/>
      <c r="DP109" s="380"/>
      <c r="DQ109" s="913"/>
      <c r="DR109" s="913"/>
      <c r="DS109" s="913"/>
      <c r="DT109" s="913"/>
      <c r="DU109" s="913"/>
      <c r="DV109" s="913"/>
      <c r="DW109" s="913"/>
      <c r="DX109" s="913"/>
      <c r="DY109" s="913"/>
      <c r="DZ109" s="913"/>
      <c r="EA109" s="913"/>
      <c r="EB109" s="913"/>
      <c r="EC109" s="913"/>
      <c r="ED109" s="913"/>
      <c r="EE109" s="913"/>
      <c r="EF109" s="913"/>
      <c r="EG109" s="913"/>
      <c r="EH109" s="913"/>
      <c r="EI109" s="913"/>
      <c r="EJ109" s="913"/>
      <c r="EK109" s="913"/>
      <c r="EL109" s="913"/>
      <c r="EM109" s="913"/>
      <c r="EN109" s="913"/>
      <c r="EO109" s="913"/>
      <c r="EP109" s="913"/>
      <c r="EQ109" s="913"/>
      <c r="ER109" s="913"/>
      <c r="ES109" s="913"/>
      <c r="ET109" s="913"/>
      <c r="EU109" s="913"/>
      <c r="EV109" s="913"/>
      <c r="EW109" s="913"/>
      <c r="EX109" s="913"/>
      <c r="EY109" s="64"/>
      <c r="EZ109" s="913"/>
      <c r="FA109" s="913"/>
      <c r="FB109" s="64"/>
      <c r="FC109" s="913"/>
      <c r="FD109" s="53"/>
      <c r="FE109" s="53"/>
      <c r="FF109" s="380"/>
      <c r="FG109" s="913"/>
      <c r="FH109" s="913"/>
      <c r="FI109" s="913"/>
      <c r="FJ109" s="913"/>
      <c r="FK109" s="913"/>
      <c r="FL109" s="913"/>
      <c r="FM109" s="913"/>
      <c r="FN109" s="913"/>
      <c r="FO109" s="913"/>
      <c r="FP109" s="913"/>
      <c r="FQ109" s="913"/>
      <c r="FR109" s="913"/>
      <c r="FS109" s="913"/>
      <c r="FT109" s="913"/>
      <c r="FU109" s="913"/>
      <c r="FV109" s="913"/>
      <c r="FW109" s="913"/>
      <c r="FX109" s="913"/>
      <c r="FY109" s="913"/>
      <c r="FZ109" s="913"/>
      <c r="GA109" s="913"/>
      <c r="GB109" s="913"/>
      <c r="GC109" s="913"/>
      <c r="GD109" s="913"/>
      <c r="GE109" s="913"/>
      <c r="GF109" s="913"/>
      <c r="GG109" s="913"/>
      <c r="GH109" s="913"/>
      <c r="GI109" s="913"/>
      <c r="GJ109" s="913"/>
      <c r="GK109" s="913"/>
      <c r="GL109" s="913"/>
      <c r="GM109" s="913"/>
      <c r="GN109" s="913"/>
      <c r="GO109" s="913"/>
      <c r="GP109" s="913"/>
      <c r="GQ109" s="913"/>
      <c r="GR109" s="913"/>
      <c r="GS109" s="913"/>
      <c r="GT109" s="913"/>
      <c r="GU109" s="913"/>
      <c r="GV109" s="913"/>
      <c r="GW109" s="913"/>
      <c r="GX109" s="913"/>
      <c r="GY109" s="913"/>
      <c r="GZ109" s="913"/>
      <c r="HA109" s="913"/>
      <c r="HB109" s="913"/>
      <c r="HC109" s="53"/>
      <c r="HD109" s="53"/>
      <c r="HE109" s="913"/>
      <c r="HF109" s="53"/>
      <c r="HG109" s="913"/>
      <c r="HH109" s="53"/>
      <c r="HI109" s="53"/>
      <c r="HJ109" s="53"/>
      <c r="HK109" s="380"/>
      <c r="HS109" s="913"/>
      <c r="HT109" s="913"/>
      <c r="HU109" s="913"/>
      <c r="HV109" s="913"/>
      <c r="HW109" s="913"/>
      <c r="HX109" s="913"/>
      <c r="HY109" s="913"/>
      <c r="HZ109" s="913"/>
      <c r="IA109" s="913"/>
      <c r="IB109" s="913"/>
      <c r="IC109" s="913"/>
      <c r="ID109" s="913"/>
      <c r="IE109" s="913"/>
      <c r="IF109" s="913"/>
      <c r="IG109" s="913"/>
      <c r="IH109" s="913"/>
      <c r="II109" s="913"/>
      <c r="IJ109" s="913"/>
      <c r="IK109" s="913"/>
      <c r="IL109" s="913"/>
      <c r="IM109" s="913"/>
      <c r="IN109" s="913"/>
      <c r="IO109" s="913"/>
      <c r="IP109" s="913"/>
      <c r="IQ109" s="913"/>
      <c r="IR109" s="913"/>
      <c r="IS109" s="913"/>
      <c r="IT109" s="913"/>
      <c r="IU109" s="913"/>
      <c r="IV109" s="913"/>
      <c r="IW109" s="913"/>
      <c r="IX109" s="913"/>
      <c r="IY109" s="913"/>
      <c r="IZ109" s="913"/>
      <c r="JA109" s="913"/>
      <c r="JB109" s="913"/>
      <c r="JC109" s="913"/>
      <c r="JD109" s="913"/>
      <c r="JE109" s="913"/>
      <c r="JF109" s="913"/>
      <c r="JG109" s="913"/>
      <c r="JH109" s="64"/>
      <c r="JI109" s="53"/>
      <c r="JJ109" s="913"/>
      <c r="JK109" s="53"/>
      <c r="JL109" s="53"/>
      <c r="JM109" s="53"/>
      <c r="JN109" s="53"/>
      <c r="JO109" s="53"/>
      <c r="JP109" s="53"/>
      <c r="JQ109" s="53"/>
      <c r="JR109" s="53"/>
      <c r="JS109" s="1042"/>
      <c r="JT109" s="53"/>
      <c r="JU109" s="53"/>
      <c r="JV109" s="1042"/>
      <c r="JW109" s="53"/>
      <c r="JX109" s="53"/>
      <c r="JY109" s="1042"/>
      <c r="JZ109" s="53"/>
      <c r="KA109" s="53"/>
      <c r="KB109" s="1042"/>
      <c r="KC109" s="53"/>
      <c r="KD109" s="53"/>
      <c r="KE109" s="1042"/>
      <c r="KF109" s="1042"/>
      <c r="KG109" s="1042"/>
      <c r="KH109" s="1042"/>
      <c r="KI109" s="1042"/>
      <c r="KJ109" s="1042"/>
      <c r="KK109" s="1042"/>
      <c r="KL109" s="1042"/>
      <c r="KM109" s="380"/>
      <c r="KN109" s="913"/>
      <c r="KO109" s="913"/>
      <c r="KP109" s="913"/>
      <c r="KQ109" s="913"/>
      <c r="KR109" s="913"/>
      <c r="KS109" s="913"/>
      <c r="KT109" s="913"/>
      <c r="KU109" s="913"/>
      <c r="KV109" s="913"/>
      <c r="KW109" s="913"/>
      <c r="KX109" s="913"/>
      <c r="KY109" s="913"/>
      <c r="KZ109" s="913"/>
      <c r="LA109" s="913"/>
      <c r="LB109" s="913"/>
      <c r="LC109" s="913"/>
      <c r="LD109" s="913"/>
      <c r="LE109" s="913"/>
      <c r="LF109" s="913"/>
      <c r="LG109" s="913"/>
      <c r="LH109" s="913"/>
      <c r="LI109" s="913"/>
      <c r="LJ109" s="913"/>
      <c r="LK109" s="913"/>
      <c r="LL109" s="913"/>
      <c r="LM109" s="913"/>
      <c r="LN109" s="913"/>
      <c r="LO109" s="913"/>
      <c r="LP109" s="913"/>
      <c r="LQ109" s="913"/>
      <c r="LR109" s="913"/>
      <c r="LS109" s="913"/>
      <c r="LT109" s="913"/>
      <c r="LU109" s="913"/>
      <c r="LV109" s="913"/>
      <c r="LW109" s="913"/>
      <c r="LX109" s="913"/>
      <c r="LY109" s="913"/>
      <c r="LZ109" s="913"/>
      <c r="MA109" s="913"/>
      <c r="MB109" s="913"/>
      <c r="MC109" s="53"/>
      <c r="MD109" s="913"/>
      <c r="ME109" s="913"/>
      <c r="MF109" s="53"/>
      <c r="MG109" s="53"/>
      <c r="MH109" s="913"/>
      <c r="MI109" s="53"/>
      <c r="MJ109" s="53"/>
      <c r="MK109" s="53"/>
      <c r="ML109" s="53"/>
      <c r="MM109" s="53"/>
      <c r="MN109" s="1042"/>
      <c r="MO109" s="53"/>
      <c r="MP109" s="53"/>
      <c r="MQ109" s="1042"/>
      <c r="MR109" s="53"/>
      <c r="MS109" s="53"/>
      <c r="MT109" s="1042"/>
      <c r="MU109" s="53"/>
      <c r="MV109" s="53"/>
      <c r="MW109" s="1042"/>
      <c r="MX109" s="53"/>
      <c r="MY109" s="53"/>
      <c r="MZ109" s="1042"/>
      <c r="NA109" s="1042"/>
      <c r="NB109" s="1042"/>
      <c r="NC109" s="1042"/>
      <c r="ND109" s="1042"/>
      <c r="NE109" s="1042"/>
      <c r="NF109" s="1042"/>
      <c r="NG109" s="1042"/>
      <c r="NH109" s="380"/>
      <c r="NI109" s="913"/>
      <c r="NJ109" s="913"/>
      <c r="NK109" s="913"/>
      <c r="NL109" s="913"/>
      <c r="NM109" s="913"/>
      <c r="NN109" s="913"/>
      <c r="NO109" s="913"/>
      <c r="NP109" s="913"/>
      <c r="NQ109" s="913"/>
      <c r="NR109" s="913"/>
      <c r="NS109" s="913"/>
      <c r="NT109" s="913"/>
      <c r="NU109" s="913"/>
      <c r="NV109" s="913"/>
      <c r="NW109" s="913"/>
      <c r="NX109" s="913"/>
      <c r="NY109" s="913"/>
      <c r="NZ109" s="913"/>
      <c r="OA109" s="913"/>
      <c r="OB109" s="913"/>
      <c r="OC109" s="913"/>
      <c r="OD109" s="913"/>
      <c r="OE109" s="913"/>
      <c r="OF109" s="913"/>
      <c r="OG109" s="913"/>
      <c r="OH109" s="913"/>
      <c r="OI109" s="913"/>
      <c r="OJ109" s="913"/>
      <c r="OK109" s="913"/>
      <c r="OL109" s="913"/>
      <c r="OM109" s="913"/>
      <c r="ON109" s="913"/>
      <c r="OO109" s="913"/>
      <c r="OP109" s="913"/>
      <c r="OQ109" s="913"/>
      <c r="OR109" s="913"/>
      <c r="OS109" s="913"/>
      <c r="OT109" s="913"/>
      <c r="OU109" s="913"/>
      <c r="OV109" s="913"/>
      <c r="OW109" s="913"/>
      <c r="OX109" s="64"/>
      <c r="OY109" s="53"/>
      <c r="OZ109" s="913"/>
      <c r="PA109" s="53"/>
      <c r="PB109" s="913"/>
      <c r="PC109" s="53"/>
      <c r="PD109" s="53"/>
      <c r="PE109" s="53"/>
      <c r="PF109" s="53"/>
      <c r="PG109" s="53"/>
      <c r="PH109" s="1042"/>
      <c r="PI109" s="53"/>
      <c r="PJ109" s="53"/>
      <c r="PK109" s="1042"/>
      <c r="PL109" s="53"/>
      <c r="PM109" s="53"/>
      <c r="PN109" s="1042"/>
      <c r="PO109" s="53"/>
      <c r="PP109" s="53"/>
      <c r="PQ109" s="53"/>
      <c r="PR109" s="53"/>
      <c r="PS109" s="53"/>
      <c r="PT109" s="1042"/>
      <c r="PU109" s="1042"/>
      <c r="PV109" s="1042"/>
      <c r="PW109" s="1042"/>
      <c r="PX109" s="1042"/>
      <c r="PY109" s="1042"/>
      <c r="PZ109" s="1042"/>
      <c r="QA109" s="1042"/>
      <c r="QB109" s="1042"/>
      <c r="QC109" s="1042"/>
      <c r="QD109" s="1042"/>
      <c r="QE109" s="1042"/>
      <c r="QF109" s="1042"/>
      <c r="QG109" s="1042"/>
      <c r="QH109" s="1042"/>
      <c r="QI109" s="1042"/>
      <c r="QJ109" s="1042"/>
      <c r="QK109" s="380"/>
      <c r="QL109" s="913"/>
      <c r="QM109" s="913"/>
      <c r="QN109" s="913"/>
      <c r="QO109" s="913"/>
      <c r="QP109" s="913"/>
      <c r="QQ109" s="913"/>
      <c r="QR109" s="913"/>
      <c r="QS109" s="913"/>
      <c r="QT109" s="913"/>
      <c r="QU109" s="913"/>
      <c r="QV109" s="913"/>
      <c r="QW109" s="913"/>
      <c r="QX109" s="913"/>
      <c r="QY109" s="913"/>
      <c r="QZ109" s="64"/>
      <c r="RA109" s="53"/>
      <c r="RB109" s="53"/>
      <c r="RC109" s="53"/>
      <c r="RD109" s="53"/>
      <c r="RE109" s="53"/>
      <c r="RF109" s="53"/>
      <c r="RG109" s="53"/>
      <c r="RH109" s="1042"/>
      <c r="RI109" s="53"/>
      <c r="RJ109" s="53"/>
      <c r="RK109" s="1042"/>
      <c r="RL109" s="53"/>
      <c r="RM109" s="53"/>
      <c r="RN109" s="1042"/>
      <c r="RO109" s="53"/>
      <c r="RP109" s="1042"/>
      <c r="RQ109" s="1042"/>
      <c r="RR109" s="1042"/>
      <c r="RS109" s="1042"/>
      <c r="RT109" s="1042"/>
      <c r="RU109" s="1042"/>
      <c r="RV109" s="1042"/>
      <c r="RW109" s="1042"/>
      <c r="RX109" s="1042"/>
      <c r="RY109" s="1042"/>
      <c r="RZ109" s="1042"/>
      <c r="SA109" s="1042"/>
      <c r="SB109" s="1042"/>
      <c r="SC109" s="1042"/>
      <c r="SD109" s="1042"/>
      <c r="SE109" s="1042"/>
      <c r="SF109" s="1042"/>
      <c r="SG109" s="1042"/>
      <c r="SH109" s="1042"/>
      <c r="SI109" s="1042"/>
      <c r="SJ109" s="1042"/>
      <c r="SK109" s="1042"/>
      <c r="SL109" s="1042"/>
      <c r="SM109" s="1042">
        <v>1.85</v>
      </c>
      <c r="SN109" s="1042"/>
      <c r="SO109" s="55">
        <v>1.93</v>
      </c>
      <c r="SP109" s="1042">
        <f t="shared" si="491"/>
        <v>1.85</v>
      </c>
      <c r="SQ109" s="1042">
        <v>1.92</v>
      </c>
      <c r="SR109" s="380">
        <f t="shared" si="492"/>
        <v>3.783783783783775E-2</v>
      </c>
      <c r="SS109" s="27"/>
      <c r="ST109" s="913"/>
      <c r="SU109" s="53"/>
      <c r="SV109" s="27"/>
      <c r="SW109" s="27"/>
      <c r="SX109" s="53"/>
      <c r="SY109" s="27"/>
      <c r="SZ109" s="53"/>
      <c r="TA109" s="53"/>
      <c r="TB109" s="53"/>
      <c r="TC109" s="53"/>
      <c r="TD109" s="53"/>
      <c r="TE109" s="1042"/>
      <c r="TF109" s="53"/>
      <c r="TG109" s="53"/>
      <c r="TH109" s="1042"/>
      <c r="TI109" s="53"/>
      <c r="TJ109" s="53"/>
      <c r="TK109" s="1042"/>
      <c r="TL109" s="53"/>
      <c r="TM109" s="53"/>
      <c r="TN109" s="1042"/>
      <c r="TO109" s="53"/>
      <c r="TP109" s="53"/>
      <c r="TQ109" s="1042"/>
      <c r="TR109" s="53"/>
      <c r="TS109" s="1042"/>
      <c r="TT109" s="1042"/>
      <c r="TU109" s="1042"/>
      <c r="TV109" s="1042"/>
      <c r="TW109" s="1042"/>
      <c r="TX109" s="1042"/>
      <c r="TY109" s="1042"/>
      <c r="TZ109" s="1042"/>
      <c r="UA109" s="1042"/>
      <c r="UB109" s="1042"/>
      <c r="UC109" s="1042"/>
      <c r="UD109" s="1042"/>
      <c r="UE109" s="1042"/>
      <c r="UF109" s="1042"/>
      <c r="UG109" s="1042"/>
      <c r="UH109" s="1042"/>
      <c r="UI109" s="1042"/>
      <c r="UJ109" s="1042"/>
      <c r="UK109" s="1042">
        <v>1.98</v>
      </c>
      <c r="UL109" s="929">
        <v>2.0499999999999998</v>
      </c>
      <c r="UM109" s="1042">
        <f t="shared" si="501"/>
        <v>1.98</v>
      </c>
      <c r="UN109" s="1042">
        <v>2.04</v>
      </c>
      <c r="UO109" s="380">
        <f t="shared" si="421"/>
        <v>3.0303030303030332E-2</v>
      </c>
      <c r="UP109" s="53"/>
      <c r="UQ109" s="53"/>
      <c r="UR109" s="53"/>
      <c r="US109" s="53"/>
      <c r="UT109" s="53"/>
      <c r="UU109" s="53"/>
      <c r="UV109" s="53"/>
      <c r="UW109" s="53"/>
      <c r="UX109" s="53"/>
      <c r="UY109" s="53"/>
      <c r="UZ109" s="53"/>
      <c r="VA109" s="53"/>
      <c r="VB109" s="53"/>
      <c r="VC109" s="53"/>
      <c r="VD109" s="55"/>
      <c r="VE109" s="913"/>
      <c r="VF109" s="53"/>
      <c r="VG109" s="1148"/>
      <c r="VH109" s="53"/>
      <c r="VI109" s="53"/>
      <c r="VJ109" s="53"/>
      <c r="VK109" s="53"/>
      <c r="VL109" s="53"/>
      <c r="VM109" s="53"/>
      <c r="VN109" s="53"/>
      <c r="VO109" s="1042"/>
      <c r="VP109" s="53"/>
      <c r="VQ109" s="53"/>
      <c r="VR109" s="53"/>
      <c r="VS109" s="53"/>
      <c r="VT109" s="1042"/>
      <c r="VU109" s="1042"/>
      <c r="VV109" s="53"/>
      <c r="VW109" s="1042"/>
      <c r="VX109" s="1042"/>
      <c r="VY109" s="1042"/>
      <c r="VZ109" s="1042"/>
      <c r="WA109" s="1042"/>
      <c r="WB109" s="1042"/>
      <c r="WC109" s="1042"/>
      <c r="WD109" s="1042"/>
      <c r="WE109" s="1042"/>
      <c r="WF109" s="1042"/>
      <c r="WG109" s="1042"/>
      <c r="WH109" s="1042"/>
      <c r="WI109" s="1042"/>
      <c r="WJ109" s="1042"/>
      <c r="WK109" s="1042"/>
      <c r="WL109" s="1042"/>
      <c r="WM109" s="1042"/>
      <c r="WN109" s="1042"/>
      <c r="WO109" s="1042"/>
      <c r="WP109" s="1042"/>
      <c r="WQ109" s="1042"/>
      <c r="WR109" s="1042"/>
      <c r="WS109" s="1042"/>
      <c r="WT109" s="1042"/>
      <c r="WU109" s="1042"/>
      <c r="WV109" s="1042"/>
      <c r="WW109" s="1042"/>
      <c r="WX109" s="1042"/>
      <c r="WY109" s="1042"/>
      <c r="WZ109" s="1042"/>
      <c r="XA109" s="1042"/>
      <c r="XB109" s="1042"/>
      <c r="XC109" s="1042"/>
      <c r="XD109" s="1042"/>
      <c r="XE109" s="1042"/>
      <c r="XF109" s="1042"/>
      <c r="XG109" s="1042">
        <v>1.84</v>
      </c>
      <c r="XH109" s="1042"/>
      <c r="XI109" s="1042"/>
      <c r="XJ109" s="1042"/>
      <c r="XK109" s="1042">
        <v>1.86</v>
      </c>
      <c r="XL109" s="1042">
        <f t="shared" si="439"/>
        <v>1.84</v>
      </c>
      <c r="XM109" s="1042"/>
      <c r="XN109" s="1042">
        <v>1.87</v>
      </c>
      <c r="XO109" s="380">
        <f t="shared" si="440"/>
        <v>-1</v>
      </c>
      <c r="XP109" s="380">
        <f t="shared" si="441"/>
        <v>1.630434782608697E-2</v>
      </c>
      <c r="XQ109" s="380"/>
      <c r="XR109" s="1042"/>
      <c r="XS109" s="1042"/>
      <c r="XT109" s="1042"/>
      <c r="XU109" s="1042"/>
      <c r="XV109" s="1304"/>
      <c r="XW109" s="38"/>
      <c r="XX109" s="53"/>
      <c r="XY109" s="38"/>
      <c r="XZ109" s="38"/>
      <c r="YA109" s="1042"/>
      <c r="YB109" s="38"/>
      <c r="YC109" s="1042"/>
      <c r="YD109" s="38"/>
      <c r="YE109" s="1042"/>
      <c r="YF109" s="38"/>
      <c r="YG109" s="1042"/>
      <c r="YH109" s="38"/>
      <c r="YI109" s="1042"/>
      <c r="YJ109" s="1042">
        <v>1.96</v>
      </c>
      <c r="YK109" s="1042"/>
      <c r="YL109" s="1042">
        <v>2.0099999999999998</v>
      </c>
      <c r="YM109" s="1042">
        <f t="shared" si="494"/>
        <v>1.96</v>
      </c>
      <c r="YN109" s="1042">
        <v>2.0299999999999998</v>
      </c>
      <c r="YO109" s="1653">
        <f t="shared" si="495"/>
        <v>3.5714285714285636E-2</v>
      </c>
      <c r="YP109" s="1304"/>
      <c r="YQ109" s="1304"/>
      <c r="YR109" s="1304"/>
      <c r="YS109" s="1304"/>
      <c r="YT109" s="38"/>
      <c r="YU109" s="38"/>
      <c r="YV109" s="1042"/>
      <c r="YW109" s="38"/>
      <c r="YX109" s="1042"/>
      <c r="YY109" s="38"/>
      <c r="YZ109" s="1042"/>
      <c r="ZA109" s="38"/>
      <c r="ZB109" s="1042"/>
      <c r="ZC109" s="38"/>
      <c r="ZD109" s="1042"/>
      <c r="ZE109" s="1042">
        <v>1.92</v>
      </c>
      <c r="ZF109" s="1042"/>
      <c r="ZG109" s="1042">
        <v>2.0499999999999998</v>
      </c>
      <c r="ZH109" s="1042">
        <f t="shared" si="496"/>
        <v>1.92</v>
      </c>
      <c r="ZI109" s="1042"/>
      <c r="ZJ109" s="380">
        <f t="shared" si="497"/>
        <v>-1</v>
      </c>
      <c r="ZK109" s="1265"/>
      <c r="ZL109" s="1265"/>
      <c r="ZM109" s="971"/>
      <c r="ZN109" s="971"/>
      <c r="ZO109" s="971"/>
      <c r="ZP109" s="971"/>
      <c r="ZQ109" s="971"/>
      <c r="ZR109" s="971"/>
      <c r="ZS109" s="971"/>
      <c r="ZT109" s="971"/>
      <c r="ZU109" s="971"/>
      <c r="ZV109" s="971"/>
      <c r="ZW109" s="971"/>
      <c r="ZX109" s="971"/>
      <c r="ZY109" s="1265"/>
      <c r="ZZ109" s="38"/>
      <c r="AAA109" s="971"/>
      <c r="AAB109" s="971">
        <v>1.86</v>
      </c>
      <c r="AAC109" s="971">
        <v>1.93</v>
      </c>
      <c r="AAD109" s="971">
        <f t="shared" si="498"/>
        <v>1.86</v>
      </c>
      <c r="AAE109" s="971">
        <v>1.91</v>
      </c>
      <c r="AAF109" s="966">
        <f t="shared" si="499"/>
        <v>2.688172043010743E-2</v>
      </c>
      <c r="AAG109" s="971"/>
      <c r="AAH109" s="971"/>
      <c r="AAI109" s="971"/>
      <c r="AAJ109" s="971"/>
      <c r="AAK109" s="53"/>
      <c r="AAL109" s="53"/>
      <c r="AAM109" s="53"/>
      <c r="AAN109" s="53"/>
      <c r="AAO109" s="53"/>
      <c r="AAP109" s="53"/>
      <c r="AAQ109" s="53"/>
      <c r="AAR109" s="53"/>
      <c r="AAS109" s="53"/>
      <c r="AAT109" s="1042"/>
      <c r="AAU109" s="38"/>
      <c r="AAV109" s="971"/>
      <c r="AAW109" s="971"/>
      <c r="AAX109" s="1265">
        <v>1.92</v>
      </c>
      <c r="AAY109" s="1042">
        <v>1.97</v>
      </c>
      <c r="AAZ109" s="38">
        <f t="shared" si="500"/>
        <v>1.92</v>
      </c>
      <c r="ABA109" s="38">
        <v>1.99</v>
      </c>
      <c r="ABB109" s="1653">
        <f t="shared" si="469"/>
        <v>3.645833333333337E-2</v>
      </c>
      <c r="ABC109" s="38">
        <v>1.7749999999999999</v>
      </c>
      <c r="ABD109" s="38">
        <f t="shared" si="470"/>
        <v>1.7749999999999999</v>
      </c>
      <c r="ABE109" s="38">
        <v>1.79</v>
      </c>
      <c r="ABF109" s="1653">
        <f t="shared" si="471"/>
        <v>8.4507042253521829E-3</v>
      </c>
      <c r="ABG109" s="38">
        <v>1.82</v>
      </c>
      <c r="ABH109" s="38">
        <f t="shared" si="472"/>
        <v>1.82</v>
      </c>
      <c r="ABI109" s="38">
        <v>1.86</v>
      </c>
      <c r="ABJ109" s="1653">
        <f t="shared" si="473"/>
        <v>2.1978021978021997E-2</v>
      </c>
      <c r="ABK109" s="1384">
        <v>1.83</v>
      </c>
      <c r="ABL109" s="1042">
        <f t="shared" si="474"/>
        <v>1.83</v>
      </c>
      <c r="ABM109" s="38">
        <v>1.86</v>
      </c>
      <c r="ABN109" s="1653">
        <f t="shared" si="475"/>
        <v>1.6393442622950834E-2</v>
      </c>
      <c r="ABO109" s="53"/>
      <c r="ABP109" s="1042"/>
      <c r="ABQ109" s="53"/>
      <c r="ABR109" s="53"/>
      <c r="ABS109" s="53"/>
      <c r="ABT109" s="53"/>
      <c r="ABU109" s="53"/>
      <c r="ABV109" s="53"/>
      <c r="ABW109" s="53"/>
      <c r="ABX109" s="53"/>
      <c r="ABY109" s="53"/>
      <c r="ABZ109" s="53"/>
      <c r="ACA109" s="53"/>
      <c r="ACB109" s="53"/>
      <c r="ACC109" s="38"/>
      <c r="ACD109" s="38"/>
      <c r="ACE109" s="38"/>
      <c r="ACF109" s="38"/>
    </row>
    <row r="110" spans="1:760" ht="29.5" thickBot="1" x14ac:dyDescent="0.4">
      <c r="A110" s="1696">
        <v>102</v>
      </c>
      <c r="B110" s="1049" t="s">
        <v>19</v>
      </c>
      <c r="C110" s="1049" t="s">
        <v>1254</v>
      </c>
      <c r="D110" s="1049" t="s">
        <v>2307</v>
      </c>
      <c r="E110" s="1049" t="s">
        <v>3993</v>
      </c>
      <c r="F110" s="1049" t="s">
        <v>2936</v>
      </c>
      <c r="G110" s="1049" t="s">
        <v>2937</v>
      </c>
      <c r="H110" s="29"/>
      <c r="I110" s="29"/>
      <c r="J110" s="29"/>
      <c r="K110" s="29"/>
      <c r="L110" s="29"/>
      <c r="M110" s="29"/>
      <c r="N110" s="29"/>
      <c r="O110" s="29"/>
      <c r="P110" s="29"/>
      <c r="Q110" s="29"/>
      <c r="R110" s="29"/>
      <c r="S110" s="29"/>
      <c r="T110" s="29"/>
      <c r="U110" s="29"/>
      <c r="V110" s="29"/>
      <c r="W110" s="29"/>
      <c r="X110" s="29"/>
      <c r="Y110" s="29"/>
      <c r="Z110" s="29"/>
      <c r="AA110" s="29"/>
      <c r="AB110" s="29"/>
      <c r="AC110" s="29"/>
      <c r="AD110" s="29"/>
      <c r="AE110" s="29"/>
      <c r="AF110" s="29"/>
      <c r="AG110" s="29"/>
      <c r="AH110" s="29"/>
      <c r="AI110" s="29"/>
      <c r="AJ110" s="29"/>
      <c r="AK110" s="29"/>
      <c r="AL110" s="29"/>
      <c r="AM110" s="29"/>
      <c r="AN110" s="29"/>
      <c r="AO110" s="29"/>
      <c r="AP110" s="29"/>
      <c r="AQ110" s="29"/>
      <c r="AR110" s="54"/>
      <c r="AS110" s="54"/>
      <c r="AT110" s="54"/>
      <c r="AU110" s="52"/>
      <c r="AV110" s="52"/>
      <c r="AW110" s="69"/>
      <c r="AX110" s="28"/>
      <c r="AY110" s="54"/>
      <c r="AZ110" s="1654"/>
      <c r="BA110" s="35"/>
      <c r="BB110" s="35"/>
      <c r="BC110" s="35"/>
      <c r="BD110" s="35"/>
      <c r="BE110" s="35"/>
      <c r="BF110" s="35"/>
      <c r="BG110" s="35"/>
      <c r="BH110" s="35"/>
      <c r="BI110" s="35"/>
      <c r="BJ110" s="35"/>
      <c r="BK110" s="35"/>
      <c r="BL110" s="35"/>
      <c r="BM110" s="35"/>
      <c r="BN110" s="35"/>
      <c r="BO110" s="35"/>
      <c r="BP110" s="35"/>
      <c r="BQ110" s="35"/>
      <c r="BR110" s="35"/>
      <c r="BS110" s="35"/>
      <c r="BT110" s="35"/>
      <c r="BU110" s="35"/>
      <c r="BV110" s="35"/>
      <c r="BW110" s="35"/>
      <c r="BX110" s="35"/>
      <c r="BY110" s="35"/>
      <c r="BZ110" s="35"/>
      <c r="CA110" s="35"/>
      <c r="CB110" s="35"/>
      <c r="CC110" s="35"/>
      <c r="CD110" s="35"/>
      <c r="CE110" s="35"/>
      <c r="CF110" s="35"/>
      <c r="CG110" s="35"/>
      <c r="CH110" s="35"/>
      <c r="CI110" s="35"/>
      <c r="CJ110" s="35"/>
      <c r="CK110" s="35"/>
      <c r="CL110" s="35"/>
      <c r="CM110" s="35"/>
      <c r="CN110" s="35"/>
      <c r="CO110" s="35"/>
      <c r="CP110" s="35"/>
      <c r="CQ110" s="35"/>
      <c r="CR110" s="35"/>
      <c r="CS110" s="35"/>
      <c r="CT110" s="35"/>
      <c r="CU110" s="35"/>
      <c r="CV110" s="35"/>
      <c r="CW110" s="35"/>
      <c r="CX110" s="35"/>
      <c r="CY110" s="35"/>
      <c r="CZ110" s="35"/>
      <c r="DA110" s="35"/>
      <c r="DB110" s="35"/>
      <c r="DC110" s="35"/>
      <c r="DD110" s="35"/>
      <c r="DE110" s="35"/>
      <c r="DF110" s="35"/>
      <c r="DG110" s="35"/>
      <c r="DH110" s="919"/>
      <c r="DI110" s="919"/>
      <c r="DJ110" s="919"/>
      <c r="DK110" s="919"/>
      <c r="DL110" s="919"/>
      <c r="DM110" s="54"/>
      <c r="DN110" s="54"/>
      <c r="DO110" s="919"/>
      <c r="DP110" s="1160"/>
      <c r="DQ110" s="919"/>
      <c r="DR110" s="919"/>
      <c r="DS110" s="919"/>
      <c r="DT110" s="919"/>
      <c r="DU110" s="919"/>
      <c r="DV110" s="919"/>
      <c r="DW110" s="919"/>
      <c r="DX110" s="919"/>
      <c r="DY110" s="919"/>
      <c r="DZ110" s="919"/>
      <c r="EA110" s="919"/>
      <c r="EB110" s="919"/>
      <c r="EC110" s="919"/>
      <c r="ED110" s="919"/>
      <c r="EE110" s="919"/>
      <c r="EF110" s="919"/>
      <c r="EG110" s="919"/>
      <c r="EH110" s="919"/>
      <c r="EI110" s="919"/>
      <c r="EJ110" s="919"/>
      <c r="EK110" s="919"/>
      <c r="EL110" s="919"/>
      <c r="EM110" s="919"/>
      <c r="EN110" s="919"/>
      <c r="EO110" s="919"/>
      <c r="EP110" s="919"/>
      <c r="EQ110" s="919"/>
      <c r="ER110" s="919"/>
      <c r="ES110" s="919"/>
      <c r="ET110" s="919"/>
      <c r="EU110" s="919"/>
      <c r="EV110" s="919"/>
      <c r="EW110" s="919"/>
      <c r="EX110" s="919"/>
      <c r="EY110" s="35"/>
      <c r="EZ110" s="919"/>
      <c r="FA110" s="919"/>
      <c r="FB110" s="35"/>
      <c r="FC110" s="919"/>
      <c r="FD110" s="54"/>
      <c r="FE110" s="40"/>
      <c r="FF110" s="1160"/>
      <c r="FG110" s="919"/>
      <c r="FH110" s="919"/>
      <c r="FI110" s="919"/>
      <c r="FJ110" s="919"/>
      <c r="FK110" s="919"/>
      <c r="FL110" s="919"/>
      <c r="FM110" s="919"/>
      <c r="FN110" s="919"/>
      <c r="FO110" s="919"/>
      <c r="FP110" s="919"/>
      <c r="FQ110" s="919"/>
      <c r="FR110" s="919"/>
      <c r="FS110" s="919"/>
      <c r="FT110" s="919"/>
      <c r="FU110" s="919"/>
      <c r="FV110" s="919"/>
      <c r="FW110" s="919"/>
      <c r="FX110" s="919"/>
      <c r="FY110" s="919"/>
      <c r="FZ110" s="919"/>
      <c r="GA110" s="919"/>
      <c r="GB110" s="919"/>
      <c r="GC110" s="919"/>
      <c r="GD110" s="919"/>
      <c r="GE110" s="919"/>
      <c r="GF110" s="919"/>
      <c r="GG110" s="919"/>
      <c r="GH110" s="919"/>
      <c r="GI110" s="919"/>
      <c r="GJ110" s="919"/>
      <c r="GK110" s="919"/>
      <c r="GL110" s="919"/>
      <c r="GM110" s="919"/>
      <c r="GN110" s="919"/>
      <c r="GO110" s="919"/>
      <c r="GP110" s="919"/>
      <c r="GQ110" s="919"/>
      <c r="GR110" s="919"/>
      <c r="GS110" s="919"/>
      <c r="GT110" s="919"/>
      <c r="GU110" s="919"/>
      <c r="GV110" s="919"/>
      <c r="GW110" s="919"/>
      <c r="GX110" s="919"/>
      <c r="GY110" s="919"/>
      <c r="GZ110" s="919"/>
      <c r="HA110" s="919"/>
      <c r="HB110" s="919"/>
      <c r="HC110" s="54"/>
      <c r="HD110" s="54"/>
      <c r="HE110" s="919"/>
      <c r="HF110" s="54"/>
      <c r="HG110" s="919"/>
      <c r="HH110" s="54"/>
      <c r="HI110" s="54"/>
      <c r="HJ110" s="54"/>
      <c r="HK110" s="1160"/>
      <c r="HS110" s="919"/>
      <c r="HT110" s="919"/>
      <c r="HU110" s="919"/>
      <c r="HV110" s="919"/>
      <c r="HW110" s="919"/>
      <c r="HX110" s="919"/>
      <c r="HY110" s="919"/>
      <c r="HZ110" s="919"/>
      <c r="IA110" s="919"/>
      <c r="IB110" s="919"/>
      <c r="IC110" s="919"/>
      <c r="ID110" s="919"/>
      <c r="IE110" s="919"/>
      <c r="IF110" s="919"/>
      <c r="IG110" s="919"/>
      <c r="IH110" s="919"/>
      <c r="II110" s="919"/>
      <c r="IJ110" s="919"/>
      <c r="IK110" s="919"/>
      <c r="IL110" s="919"/>
      <c r="IM110" s="919"/>
      <c r="IN110" s="919"/>
      <c r="IO110" s="919"/>
      <c r="IP110" s="919"/>
      <c r="IQ110" s="919"/>
      <c r="IR110" s="919"/>
      <c r="IS110" s="919"/>
      <c r="IT110" s="919"/>
      <c r="IU110" s="919"/>
      <c r="IV110" s="919"/>
      <c r="IW110" s="919"/>
      <c r="IX110" s="919"/>
      <c r="IY110" s="919"/>
      <c r="IZ110" s="919"/>
      <c r="JA110" s="919"/>
      <c r="JB110" s="919"/>
      <c r="JC110" s="919"/>
      <c r="JD110" s="919"/>
      <c r="JE110" s="919"/>
      <c r="JF110" s="919"/>
      <c r="JG110" s="919"/>
      <c r="JH110" s="35"/>
      <c r="JI110" s="54"/>
      <c r="JJ110" s="919"/>
      <c r="JK110" s="54"/>
      <c r="JL110" s="54"/>
      <c r="JM110" s="54"/>
      <c r="JN110" s="54"/>
      <c r="JO110" s="54"/>
      <c r="JP110" s="54"/>
      <c r="JQ110" s="54"/>
      <c r="JR110" s="54"/>
      <c r="JS110" s="1049"/>
      <c r="JT110" s="54"/>
      <c r="JU110" s="54"/>
      <c r="JV110" s="1049"/>
      <c r="JW110" s="52"/>
      <c r="JX110" s="54"/>
      <c r="JY110" s="1049"/>
      <c r="JZ110" s="54"/>
      <c r="KA110" s="54"/>
      <c r="KB110" s="1049"/>
      <c r="KC110" s="54"/>
      <c r="KD110" s="54"/>
      <c r="KE110" s="1049"/>
      <c r="KF110" s="1049"/>
      <c r="KG110" s="1049"/>
      <c r="KH110" s="1049"/>
      <c r="KI110" s="1049"/>
      <c r="KJ110" s="1049"/>
      <c r="KK110" s="1049"/>
      <c r="KL110" s="1049"/>
      <c r="KM110" s="1160"/>
      <c r="KN110" s="919"/>
      <c r="KO110" s="919"/>
      <c r="KP110" s="919"/>
      <c r="KQ110" s="919"/>
      <c r="KR110" s="919"/>
      <c r="KS110" s="919"/>
      <c r="KT110" s="919"/>
      <c r="KU110" s="919"/>
      <c r="KV110" s="919"/>
      <c r="KW110" s="919"/>
      <c r="KX110" s="919"/>
      <c r="KY110" s="919"/>
      <c r="KZ110" s="919"/>
      <c r="LA110" s="919"/>
      <c r="LB110" s="919"/>
      <c r="LC110" s="919"/>
      <c r="LD110" s="919"/>
      <c r="LE110" s="919"/>
      <c r="LF110" s="919"/>
      <c r="LG110" s="919"/>
      <c r="LH110" s="919"/>
      <c r="LI110" s="919"/>
      <c r="LJ110" s="919"/>
      <c r="LK110" s="919"/>
      <c r="LL110" s="919"/>
      <c r="LM110" s="919"/>
      <c r="LN110" s="919"/>
      <c r="LO110" s="919"/>
      <c r="LP110" s="919"/>
      <c r="LQ110" s="919"/>
      <c r="LR110" s="919"/>
      <c r="LS110" s="919"/>
      <c r="LT110" s="919"/>
      <c r="LU110" s="919"/>
      <c r="LV110" s="919"/>
      <c r="LW110" s="919"/>
      <c r="LX110" s="919"/>
      <c r="LY110" s="919"/>
      <c r="LZ110" s="919"/>
      <c r="MA110" s="919"/>
      <c r="MB110" s="35"/>
      <c r="MC110" s="54"/>
      <c r="MD110" s="919"/>
      <c r="ME110" s="919"/>
      <c r="MF110" s="54"/>
      <c r="MG110" s="54"/>
      <c r="MH110" s="919"/>
      <c r="MI110" s="54"/>
      <c r="MJ110" s="54"/>
      <c r="MK110" s="54"/>
      <c r="ML110" s="54"/>
      <c r="MM110" s="54"/>
      <c r="MN110" s="1049"/>
      <c r="MO110" s="54"/>
      <c r="MP110" s="54"/>
      <c r="MQ110" s="1049"/>
      <c r="MR110" s="54"/>
      <c r="MS110" s="54"/>
      <c r="MT110" s="1049"/>
      <c r="MU110" s="54"/>
      <c r="MV110" s="54"/>
      <c r="MW110" s="1049"/>
      <c r="MX110" s="54"/>
      <c r="MY110" s="54"/>
      <c r="MZ110" s="1049"/>
      <c r="NA110" s="54"/>
      <c r="NB110" s="1049"/>
      <c r="NC110" s="1049"/>
      <c r="ND110" s="1049"/>
      <c r="NE110" s="54"/>
      <c r="NF110" s="1050"/>
      <c r="NG110" s="1050"/>
      <c r="NH110" s="1160"/>
      <c r="NI110" s="919"/>
      <c r="NJ110" s="919"/>
      <c r="NK110" s="919"/>
      <c r="NL110" s="919"/>
      <c r="NM110" s="919"/>
      <c r="NN110" s="919"/>
      <c r="NO110" s="919"/>
      <c r="NP110" s="919"/>
      <c r="NQ110" s="919"/>
      <c r="NR110" s="919"/>
      <c r="NS110" s="919"/>
      <c r="NT110" s="919"/>
      <c r="NU110" s="919"/>
      <c r="NV110" s="919"/>
      <c r="NW110" s="919"/>
      <c r="NX110" s="919"/>
      <c r="NY110" s="919"/>
      <c r="NZ110" s="919"/>
      <c r="OA110" s="919"/>
      <c r="OB110" s="919"/>
      <c r="OC110" s="919"/>
      <c r="OD110" s="919"/>
      <c r="OE110" s="919"/>
      <c r="OF110" s="919"/>
      <c r="OG110" s="919"/>
      <c r="OH110" s="919"/>
      <c r="OI110" s="919"/>
      <c r="OJ110" s="919"/>
      <c r="OK110" s="919"/>
      <c r="OL110" s="919"/>
      <c r="OM110" s="919"/>
      <c r="ON110" s="919"/>
      <c r="OO110" s="919"/>
      <c r="OP110" s="919"/>
      <c r="OQ110" s="919"/>
      <c r="OR110" s="919"/>
      <c r="OS110" s="919"/>
      <c r="OT110" s="919"/>
      <c r="OU110" s="919"/>
      <c r="OV110" s="919"/>
      <c r="OW110" s="919"/>
      <c r="OX110" s="919"/>
      <c r="OY110" s="54"/>
      <c r="OZ110" s="919"/>
      <c r="PA110" s="54"/>
      <c r="PB110" s="919"/>
      <c r="PC110" s="54"/>
      <c r="PD110" s="54"/>
      <c r="PE110" s="54"/>
      <c r="PF110" s="54"/>
      <c r="PG110" s="54"/>
      <c r="PH110" s="1049"/>
      <c r="PI110" s="54"/>
      <c r="PJ110" s="54"/>
      <c r="PK110" s="1049"/>
      <c r="PL110" s="54"/>
      <c r="PM110" s="54"/>
      <c r="PN110" s="1049"/>
      <c r="PO110" s="54"/>
      <c r="PP110" s="54"/>
      <c r="PQ110" s="54"/>
      <c r="PR110" s="54"/>
      <c r="PS110" s="54"/>
      <c r="PT110" s="1049"/>
      <c r="PU110" s="1049"/>
      <c r="PV110" s="1049"/>
      <c r="PW110" s="1049"/>
      <c r="PX110" s="54"/>
      <c r="PY110" s="1050"/>
      <c r="PZ110" s="1049"/>
      <c r="QA110" s="1050"/>
      <c r="QB110" s="1050"/>
      <c r="QC110" s="1049"/>
      <c r="QD110" s="1050"/>
      <c r="QE110" s="1050"/>
      <c r="QF110" s="1049"/>
      <c r="QG110" s="1050"/>
      <c r="QH110" s="1050"/>
      <c r="QI110" s="1050"/>
      <c r="QJ110" s="1050"/>
      <c r="QK110" s="1160"/>
      <c r="QL110" s="919"/>
      <c r="QM110" s="919"/>
      <c r="QN110" s="919"/>
      <c r="QO110" s="919"/>
      <c r="QP110" s="919"/>
      <c r="QQ110" s="919"/>
      <c r="QR110" s="919"/>
      <c r="QS110" s="919"/>
      <c r="QT110" s="919"/>
      <c r="QU110" s="919"/>
      <c r="QV110" s="919"/>
      <c r="QW110" s="919"/>
      <c r="QX110" s="919"/>
      <c r="QY110" s="919"/>
      <c r="QZ110" s="35"/>
      <c r="RA110" s="54"/>
      <c r="RB110" s="54"/>
      <c r="RC110" s="54"/>
      <c r="RD110" s="54"/>
      <c r="RE110" s="54"/>
      <c r="RF110" s="54"/>
      <c r="RG110" s="54"/>
      <c r="RH110" s="54"/>
      <c r="RI110" s="54"/>
      <c r="RJ110" s="54"/>
      <c r="RK110" s="32"/>
      <c r="RL110" s="54"/>
      <c r="RM110" s="54"/>
      <c r="RN110" s="32"/>
      <c r="RO110" s="54"/>
      <c r="RP110" s="32"/>
      <c r="RQ110" s="54"/>
      <c r="RR110" s="32"/>
      <c r="RS110" s="32"/>
      <c r="RT110" s="54"/>
      <c r="RU110" s="54"/>
      <c r="RV110" s="54"/>
      <c r="RW110" s="54"/>
      <c r="RX110" s="1049"/>
      <c r="RY110" s="1049"/>
      <c r="RZ110" s="1049"/>
      <c r="SA110" s="1049"/>
      <c r="SB110" s="1050"/>
      <c r="SC110" s="1050"/>
      <c r="SD110" s="1049"/>
      <c r="SE110" s="1050"/>
      <c r="SF110" s="1050"/>
      <c r="SG110" s="1050"/>
      <c r="SH110" s="1050"/>
      <c r="SI110" s="1050"/>
      <c r="SJ110" s="1049"/>
      <c r="SK110" s="1049"/>
      <c r="SL110" s="1049"/>
      <c r="SM110" s="1049">
        <v>3.4329999999999998</v>
      </c>
      <c r="SN110" s="1049"/>
      <c r="SO110" s="37">
        <v>4.6500000000000004</v>
      </c>
      <c r="SP110" s="1049">
        <f t="shared" si="491"/>
        <v>3.4329999999999998</v>
      </c>
      <c r="SQ110" s="1049">
        <v>4.68</v>
      </c>
      <c r="SR110" s="1160">
        <f t="shared" si="492"/>
        <v>0.36323914943198365</v>
      </c>
      <c r="SS110" s="28"/>
      <c r="ST110" s="919"/>
      <c r="SU110" s="54"/>
      <c r="SV110" s="54"/>
      <c r="SW110" s="54"/>
      <c r="SX110" s="54"/>
      <c r="SY110" s="54"/>
      <c r="SZ110" s="54"/>
      <c r="TA110" s="54"/>
      <c r="TB110" s="54"/>
      <c r="TC110" s="54"/>
      <c r="TD110" s="54"/>
      <c r="TE110" s="1049"/>
      <c r="TF110" s="54"/>
      <c r="TG110" s="54"/>
      <c r="TH110" s="1049"/>
      <c r="TI110" s="54"/>
      <c r="TJ110" s="54"/>
      <c r="TK110" s="1049"/>
      <c r="TL110" s="54"/>
      <c r="TM110" s="54"/>
      <c r="TN110" s="1049"/>
      <c r="TO110" s="54"/>
      <c r="TP110" s="54"/>
      <c r="TQ110" s="1049"/>
      <c r="TR110" s="54"/>
      <c r="TS110" s="1049"/>
      <c r="TT110" s="1049"/>
      <c r="TU110" s="1049"/>
      <c r="TV110" s="1049"/>
      <c r="TW110" s="1049"/>
      <c r="TX110" s="1049"/>
      <c r="TY110" s="1049"/>
      <c r="TZ110" s="1050"/>
      <c r="UA110" s="1050"/>
      <c r="UB110" s="1049"/>
      <c r="UC110" s="1050"/>
      <c r="UD110" s="1049"/>
      <c r="UE110" s="1050"/>
      <c r="UF110" s="1050"/>
      <c r="UG110" s="1049"/>
      <c r="UH110" s="1049"/>
      <c r="UI110" s="1050"/>
      <c r="UJ110" s="1049"/>
      <c r="UK110" s="1049">
        <v>5.12</v>
      </c>
      <c r="UL110" s="1049">
        <v>5.34</v>
      </c>
      <c r="UM110" s="1049">
        <f t="shared" si="501"/>
        <v>5.12</v>
      </c>
      <c r="UN110" s="1049">
        <v>5.43</v>
      </c>
      <c r="UO110" s="1160">
        <f t="shared" si="421"/>
        <v>6.0546874999999924E-2</v>
      </c>
      <c r="UP110" s="54"/>
      <c r="UQ110" s="54"/>
      <c r="UR110" s="54"/>
      <c r="US110" s="54"/>
      <c r="UT110" s="54"/>
      <c r="UU110" s="54"/>
      <c r="UV110" s="54"/>
      <c r="UW110" s="54"/>
      <c r="UX110" s="54"/>
      <c r="UY110" s="54"/>
      <c r="UZ110" s="54"/>
      <c r="VA110" s="54"/>
      <c r="VB110" s="54"/>
      <c r="VC110" s="54"/>
      <c r="VD110" s="40"/>
      <c r="VE110" s="919"/>
      <c r="VF110" s="54"/>
      <c r="VG110" s="36"/>
      <c r="VH110" s="54"/>
      <c r="VI110" s="54"/>
      <c r="VJ110" s="54"/>
      <c r="VK110" s="54"/>
      <c r="VL110" s="54"/>
      <c r="VM110" s="54"/>
      <c r="VN110" s="54"/>
      <c r="VO110" s="1049"/>
      <c r="VP110" s="54"/>
      <c r="VQ110" s="54"/>
      <c r="VR110" s="54"/>
      <c r="VS110" s="54"/>
      <c r="VT110" s="1049"/>
      <c r="VU110" s="1049"/>
      <c r="VV110" s="54"/>
      <c r="VW110" s="1049"/>
      <c r="VX110" s="1049"/>
      <c r="VY110" s="1049"/>
      <c r="VZ110" s="1049"/>
      <c r="WA110" s="1049"/>
      <c r="WB110" s="1049"/>
      <c r="WC110" s="1049"/>
      <c r="WD110" s="1049"/>
      <c r="WE110" s="1049"/>
      <c r="WF110" s="1049"/>
      <c r="WG110" s="1049"/>
      <c r="WH110" s="1049"/>
      <c r="WI110" s="1049"/>
      <c r="WJ110" s="1049"/>
      <c r="WK110" s="1049"/>
      <c r="WL110" s="1049"/>
      <c r="WM110" s="1049"/>
      <c r="WN110" s="1049"/>
      <c r="WO110" s="54"/>
      <c r="WP110" s="54"/>
      <c r="WQ110" s="54"/>
      <c r="WR110" s="54"/>
      <c r="WS110" s="54"/>
      <c r="WT110" s="54"/>
      <c r="WU110" s="54"/>
      <c r="WV110" s="54"/>
      <c r="WW110" s="1049"/>
      <c r="WX110" s="1049"/>
      <c r="WY110" s="1049"/>
      <c r="WZ110" s="1049"/>
      <c r="XA110" s="1049"/>
      <c r="XB110" s="1050"/>
      <c r="XC110" s="1049"/>
      <c r="XD110" s="1050"/>
      <c r="XE110" s="1049"/>
      <c r="XF110" s="1049"/>
      <c r="XG110" s="1049">
        <v>4.55</v>
      </c>
      <c r="XH110" s="1049"/>
      <c r="XI110" s="1049"/>
      <c r="XJ110" s="1049"/>
      <c r="XK110" s="1049">
        <v>4.6500000000000004</v>
      </c>
      <c r="XL110" s="1049">
        <f t="shared" si="439"/>
        <v>4.55</v>
      </c>
      <c r="XM110" s="1049"/>
      <c r="XN110" s="1049">
        <v>4.7300000000000004</v>
      </c>
      <c r="XO110" s="1160">
        <f t="shared" si="440"/>
        <v>-1</v>
      </c>
      <c r="XP110" s="1160">
        <f t="shared" si="441"/>
        <v>3.9560439560439697E-2</v>
      </c>
      <c r="XQ110" s="1160"/>
      <c r="XR110" s="1049"/>
      <c r="XS110" s="1049"/>
      <c r="XT110" s="1049"/>
      <c r="XU110" s="1049"/>
      <c r="XV110" s="1310"/>
      <c r="XW110" s="37"/>
      <c r="XX110" s="1049"/>
      <c r="XY110" s="37"/>
      <c r="XZ110" s="37"/>
      <c r="YA110" s="1049"/>
      <c r="YB110" s="37"/>
      <c r="YC110" s="1049"/>
      <c r="YD110" s="37"/>
      <c r="YE110" s="1049"/>
      <c r="YF110" s="37"/>
      <c r="YG110" s="1049"/>
      <c r="YH110" s="37"/>
      <c r="YI110" s="1049"/>
      <c r="YJ110" s="1049">
        <v>5.6</v>
      </c>
      <c r="YK110" s="1049"/>
      <c r="YL110" s="1049">
        <v>5.82</v>
      </c>
      <c r="YM110" s="1049">
        <f t="shared" si="494"/>
        <v>5.6</v>
      </c>
      <c r="YN110" s="1049">
        <v>6.01</v>
      </c>
      <c r="YO110" s="1655">
        <f t="shared" si="495"/>
        <v>7.3214285714285746E-2</v>
      </c>
      <c r="YP110" s="1310"/>
      <c r="YQ110" s="1310"/>
      <c r="YR110" s="1310"/>
      <c r="YS110" s="1310"/>
      <c r="YT110" s="37"/>
      <c r="YU110" s="40"/>
      <c r="YV110" s="1049"/>
      <c r="YW110" s="40"/>
      <c r="YX110" s="1049"/>
      <c r="YY110" s="40"/>
      <c r="YZ110" s="1049"/>
      <c r="ZA110" s="35"/>
      <c r="ZB110" s="54"/>
      <c r="ZC110" s="37"/>
      <c r="ZD110" s="1049"/>
      <c r="ZE110" s="1049">
        <v>4.9400000000000004</v>
      </c>
      <c r="ZF110" s="1049"/>
      <c r="ZG110" s="1049">
        <v>5.0199999999999996</v>
      </c>
      <c r="ZH110" s="1049">
        <f t="shared" si="496"/>
        <v>4.9400000000000004</v>
      </c>
      <c r="ZI110" s="1049"/>
      <c r="ZJ110" s="1160">
        <f t="shared" si="497"/>
        <v>-1</v>
      </c>
      <c r="ZK110" s="971"/>
      <c r="ZL110" s="971"/>
      <c r="ZM110" s="639"/>
      <c r="ZN110" s="54"/>
      <c r="ZO110" s="639"/>
      <c r="ZP110" s="54"/>
      <c r="ZQ110" s="639"/>
      <c r="ZR110" s="639"/>
      <c r="ZS110" s="639"/>
      <c r="ZT110" s="639"/>
      <c r="ZU110" s="639"/>
      <c r="ZV110" s="639"/>
      <c r="ZW110" s="639"/>
      <c r="ZX110" s="639"/>
      <c r="ZY110" s="1049"/>
      <c r="ZZ110" s="37"/>
      <c r="AAA110" s="639"/>
      <c r="AAB110" s="639">
        <v>4.54</v>
      </c>
      <c r="AAC110" s="639">
        <v>4.6100000000000003</v>
      </c>
      <c r="AAD110" s="639">
        <f t="shared" si="498"/>
        <v>4.54</v>
      </c>
      <c r="AAE110" s="639">
        <v>4.57</v>
      </c>
      <c r="AAF110" s="1160">
        <f t="shared" si="499"/>
        <v>6.607929515418557E-3</v>
      </c>
      <c r="AAG110" s="639"/>
      <c r="AAH110" s="639"/>
      <c r="AAI110" s="639"/>
      <c r="AAJ110" s="639"/>
      <c r="AAK110" s="52"/>
      <c r="AAL110" s="1049"/>
      <c r="AAM110" s="1049"/>
      <c r="AAN110" s="1049"/>
      <c r="AAO110" s="1049"/>
      <c r="AAP110" s="1049"/>
      <c r="AAQ110" s="1049"/>
      <c r="AAR110" s="1049"/>
      <c r="AAS110" s="1049"/>
      <c r="AAT110" s="1049"/>
      <c r="AAU110" s="37"/>
      <c r="AAV110" s="639"/>
      <c r="AAW110" s="639"/>
      <c r="AAX110" s="1283">
        <v>4.9000000000000004</v>
      </c>
      <c r="AAY110" s="1049">
        <v>4.99</v>
      </c>
      <c r="AAZ110" s="37">
        <f t="shared" si="500"/>
        <v>4.9000000000000004</v>
      </c>
      <c r="ABA110" s="37">
        <v>4.9400000000000004</v>
      </c>
      <c r="ABB110" s="1652">
        <f t="shared" si="469"/>
        <v>8.1632653061224549E-3</v>
      </c>
      <c r="ABC110" s="37">
        <v>4.03</v>
      </c>
      <c r="ABD110" s="37">
        <f t="shared" si="470"/>
        <v>4.03</v>
      </c>
      <c r="ABE110" s="37">
        <v>4.1500000000000004</v>
      </c>
      <c r="ABF110" s="1652">
        <f t="shared" si="471"/>
        <v>2.9776674937965285E-2</v>
      </c>
      <c r="ABG110" s="37">
        <v>4.1100000000000003</v>
      </c>
      <c r="ABH110" s="37">
        <f t="shared" si="472"/>
        <v>4.1100000000000003</v>
      </c>
      <c r="ABI110" s="37">
        <v>4.13</v>
      </c>
      <c r="ABJ110" s="1652">
        <f t="shared" si="473"/>
        <v>4.8661800486616965E-3</v>
      </c>
      <c r="ABK110" s="1523">
        <v>4.12</v>
      </c>
      <c r="ABL110" s="1049">
        <f t="shared" si="474"/>
        <v>4.12</v>
      </c>
      <c r="ABM110" s="37">
        <v>4.17</v>
      </c>
      <c r="ABN110" s="1652">
        <f t="shared" si="475"/>
        <v>1.2135922330097044E-2</v>
      </c>
      <c r="ABO110" s="1664"/>
      <c r="ABP110" s="372"/>
      <c r="ABQ110" s="54"/>
      <c r="ABR110" s="54"/>
      <c r="ABS110" s="54"/>
      <c r="ABT110" s="54"/>
      <c r="ABU110" s="54"/>
      <c r="ABV110" s="54"/>
      <c r="ABW110" s="54"/>
      <c r="ABX110" s="54"/>
      <c r="ABY110" s="54"/>
      <c r="ABZ110" s="54"/>
      <c r="ACA110" s="54"/>
      <c r="ACB110" s="54"/>
      <c r="ACC110" s="37"/>
      <c r="ACD110" s="37"/>
      <c r="ACE110" s="37"/>
      <c r="ACF110" s="37"/>
    </row>
    <row r="111" spans="1:760" ht="29.5" thickBot="1" x14ac:dyDescent="0.4">
      <c r="A111" s="1696">
        <v>103</v>
      </c>
      <c r="B111" s="1049" t="s">
        <v>19</v>
      </c>
      <c r="C111" s="1049" t="s">
        <v>1254</v>
      </c>
      <c r="D111" s="1049" t="s">
        <v>2307</v>
      </c>
      <c r="E111" s="1049" t="s">
        <v>3993</v>
      </c>
      <c r="F111" s="1049" t="s">
        <v>2936</v>
      </c>
      <c r="G111" s="1049" t="s">
        <v>2940</v>
      </c>
      <c r="H111" s="29"/>
      <c r="I111" s="29"/>
      <c r="J111" s="29"/>
      <c r="K111" s="29"/>
      <c r="L111" s="29"/>
      <c r="M111" s="29"/>
      <c r="N111" s="29"/>
      <c r="O111" s="29"/>
      <c r="P111" s="29"/>
      <c r="Q111" s="29"/>
      <c r="R111" s="29"/>
      <c r="S111" s="29"/>
      <c r="T111" s="29"/>
      <c r="U111" s="29"/>
      <c r="V111" s="29"/>
      <c r="W111" s="29"/>
      <c r="X111" s="29"/>
      <c r="Y111" s="29"/>
      <c r="Z111" s="29"/>
      <c r="AA111" s="29"/>
      <c r="AB111" s="29"/>
      <c r="AC111" s="29"/>
      <c r="AD111" s="29"/>
      <c r="AE111" s="29"/>
      <c r="AF111" s="29"/>
      <c r="AG111" s="29"/>
      <c r="AH111" s="29"/>
      <c r="AI111" s="29"/>
      <c r="AJ111" s="29"/>
      <c r="AK111" s="29"/>
      <c r="AL111" s="29"/>
      <c r="AM111" s="29"/>
      <c r="AN111" s="29"/>
      <c r="AO111" s="29"/>
      <c r="AP111" s="29"/>
      <c r="AQ111" s="29"/>
      <c r="AR111" s="52"/>
      <c r="AS111" s="52"/>
      <c r="AT111" s="52"/>
      <c r="AU111" s="52"/>
      <c r="AV111" s="52"/>
      <c r="AW111" s="59"/>
      <c r="AX111" s="58"/>
      <c r="AY111" s="52"/>
      <c r="AZ111" s="202"/>
      <c r="BA111" s="29"/>
      <c r="BB111" s="29"/>
      <c r="BC111" s="29"/>
      <c r="BD111" s="29"/>
      <c r="BE111" s="29"/>
      <c r="BF111" s="29"/>
      <c r="BG111" s="29"/>
      <c r="BH111" s="29"/>
      <c r="BI111" s="29"/>
      <c r="BJ111" s="29"/>
      <c r="BK111" s="29"/>
      <c r="BL111" s="29"/>
      <c r="BM111" s="29"/>
      <c r="BN111" s="29"/>
      <c r="BO111" s="29"/>
      <c r="BP111" s="29"/>
      <c r="BQ111" s="29"/>
      <c r="BR111" s="29"/>
      <c r="BS111" s="29"/>
      <c r="BT111" s="29"/>
      <c r="BU111" s="29"/>
      <c r="BV111" s="29"/>
      <c r="BW111" s="29"/>
      <c r="BX111" s="29"/>
      <c r="BY111" s="29"/>
      <c r="BZ111" s="29"/>
      <c r="CA111" s="29"/>
      <c r="CB111" s="29"/>
      <c r="CC111" s="29"/>
      <c r="CD111" s="29"/>
      <c r="CE111" s="29"/>
      <c r="CF111" s="29"/>
      <c r="CG111" s="29"/>
      <c r="CH111" s="29"/>
      <c r="CI111" s="29"/>
      <c r="CJ111" s="29"/>
      <c r="CK111" s="29"/>
      <c r="CL111" s="29"/>
      <c r="CM111" s="29"/>
      <c r="CN111" s="29"/>
      <c r="CO111" s="29"/>
      <c r="CP111" s="29"/>
      <c r="CQ111" s="29"/>
      <c r="CR111" s="29"/>
      <c r="CS111" s="29"/>
      <c r="CT111" s="29"/>
      <c r="CU111" s="29"/>
      <c r="CV111" s="29"/>
      <c r="CW111" s="29"/>
      <c r="CX111" s="29"/>
      <c r="CY111" s="29"/>
      <c r="CZ111" s="29"/>
      <c r="DA111" s="29"/>
      <c r="DB111" s="29"/>
      <c r="DC111" s="29"/>
      <c r="DD111" s="29"/>
      <c r="DE111" s="29"/>
      <c r="DF111" s="29"/>
      <c r="DG111" s="29"/>
      <c r="DH111" s="32"/>
      <c r="DI111" s="32"/>
      <c r="DJ111" s="32"/>
      <c r="DK111" s="32"/>
      <c r="DL111" s="32"/>
      <c r="DM111" s="52"/>
      <c r="DN111" s="52"/>
      <c r="DO111" s="32"/>
      <c r="DP111" s="966"/>
      <c r="DQ111" s="32"/>
      <c r="DR111" s="32"/>
      <c r="DS111" s="32"/>
      <c r="DT111" s="32"/>
      <c r="DU111" s="32"/>
      <c r="DV111" s="32"/>
      <c r="DW111" s="32"/>
      <c r="DX111" s="32"/>
      <c r="DY111" s="32"/>
      <c r="DZ111" s="32"/>
      <c r="EA111" s="32"/>
      <c r="EB111" s="32"/>
      <c r="EC111" s="32"/>
      <c r="ED111" s="32"/>
      <c r="EE111" s="32"/>
      <c r="EF111" s="32"/>
      <c r="EG111" s="32"/>
      <c r="EH111" s="32"/>
      <c r="EI111" s="32"/>
      <c r="EJ111" s="32"/>
      <c r="EK111" s="32"/>
      <c r="EL111" s="32"/>
      <c r="EM111" s="32"/>
      <c r="EN111" s="32"/>
      <c r="EO111" s="32"/>
      <c r="EP111" s="32"/>
      <c r="EQ111" s="32"/>
      <c r="ER111" s="32"/>
      <c r="ES111" s="32"/>
      <c r="ET111" s="32"/>
      <c r="EU111" s="32"/>
      <c r="EV111" s="32"/>
      <c r="EW111" s="32"/>
      <c r="EX111" s="32"/>
      <c r="EY111" s="29"/>
      <c r="EZ111" s="32"/>
      <c r="FA111" s="32"/>
      <c r="FB111" s="29"/>
      <c r="FC111" s="32"/>
      <c r="FD111" s="52"/>
      <c r="FE111" s="36"/>
      <c r="FF111" s="966"/>
      <c r="FG111" s="32"/>
      <c r="FH111" s="32"/>
      <c r="FI111" s="32"/>
      <c r="FJ111" s="32"/>
      <c r="FK111" s="32"/>
      <c r="FL111" s="32"/>
      <c r="FM111" s="32"/>
      <c r="FN111" s="32"/>
      <c r="FO111" s="32"/>
      <c r="FP111" s="32"/>
      <c r="FQ111" s="32"/>
      <c r="FR111" s="32"/>
      <c r="FS111" s="32"/>
      <c r="FT111" s="32"/>
      <c r="FU111" s="32"/>
      <c r="FV111" s="32"/>
      <c r="FW111" s="32"/>
      <c r="FX111" s="32"/>
      <c r="FY111" s="32"/>
      <c r="FZ111" s="32"/>
      <c r="GA111" s="32"/>
      <c r="GB111" s="32"/>
      <c r="GC111" s="32"/>
      <c r="GD111" s="32"/>
      <c r="GE111" s="32"/>
      <c r="GF111" s="32"/>
      <c r="GG111" s="32"/>
      <c r="GH111" s="32"/>
      <c r="GI111" s="32"/>
      <c r="GJ111" s="32"/>
      <c r="GK111" s="32"/>
      <c r="GL111" s="32"/>
      <c r="GM111" s="32"/>
      <c r="GN111" s="32"/>
      <c r="GO111" s="32"/>
      <c r="GP111" s="32"/>
      <c r="GQ111" s="32"/>
      <c r="GR111" s="32"/>
      <c r="GS111" s="32"/>
      <c r="GT111" s="32"/>
      <c r="GU111" s="32"/>
      <c r="GV111" s="32"/>
      <c r="GW111" s="32"/>
      <c r="GX111" s="32"/>
      <c r="GY111" s="32"/>
      <c r="GZ111" s="32"/>
      <c r="HA111" s="32"/>
      <c r="HB111" s="32"/>
      <c r="HC111" s="52"/>
      <c r="HD111" s="52"/>
      <c r="HE111" s="32"/>
      <c r="HF111" s="52"/>
      <c r="HG111" s="32"/>
      <c r="HH111" s="52"/>
      <c r="HI111" s="52"/>
      <c r="HJ111" s="52"/>
      <c r="HK111" s="966"/>
      <c r="HS111" s="32"/>
      <c r="HT111" s="32"/>
      <c r="HU111" s="32"/>
      <c r="HV111" s="32"/>
      <c r="HW111" s="32"/>
      <c r="HX111" s="32"/>
      <c r="HY111" s="32"/>
      <c r="HZ111" s="32"/>
      <c r="IA111" s="32"/>
      <c r="IB111" s="32"/>
      <c r="IC111" s="32"/>
      <c r="ID111" s="32"/>
      <c r="IE111" s="32"/>
      <c r="IF111" s="32"/>
      <c r="IG111" s="32"/>
      <c r="IH111" s="32"/>
      <c r="II111" s="32"/>
      <c r="IJ111" s="32"/>
      <c r="IK111" s="32"/>
      <c r="IL111" s="32"/>
      <c r="IM111" s="32"/>
      <c r="IN111" s="32"/>
      <c r="IO111" s="32"/>
      <c r="IP111" s="32"/>
      <c r="IQ111" s="32"/>
      <c r="IR111" s="32"/>
      <c r="IS111" s="32"/>
      <c r="IT111" s="32"/>
      <c r="IU111" s="32"/>
      <c r="IV111" s="32"/>
      <c r="IW111" s="32"/>
      <c r="IX111" s="32"/>
      <c r="IY111" s="32"/>
      <c r="IZ111" s="32"/>
      <c r="JA111" s="32"/>
      <c r="JB111" s="32"/>
      <c r="JC111" s="32"/>
      <c r="JD111" s="32"/>
      <c r="JE111" s="32"/>
      <c r="JF111" s="32"/>
      <c r="JG111" s="32"/>
      <c r="JH111" s="29"/>
      <c r="JI111" s="52"/>
      <c r="JJ111" s="32"/>
      <c r="JK111" s="52"/>
      <c r="JL111" s="52"/>
      <c r="JM111" s="52"/>
      <c r="JN111" s="52"/>
      <c r="JO111" s="52"/>
      <c r="JP111" s="52"/>
      <c r="JQ111" s="52"/>
      <c r="JR111" s="52"/>
      <c r="JS111" s="1049"/>
      <c r="JT111" s="52"/>
      <c r="JU111" s="52"/>
      <c r="JV111" s="1049"/>
      <c r="JW111" s="52"/>
      <c r="JX111" s="52"/>
      <c r="JY111" s="1049"/>
      <c r="JZ111" s="52"/>
      <c r="KA111" s="52"/>
      <c r="KB111" s="1049"/>
      <c r="KC111" s="52"/>
      <c r="KD111" s="52"/>
      <c r="KE111" s="1049"/>
      <c r="KF111" s="1049"/>
      <c r="KG111" s="1049"/>
      <c r="KH111" s="1049"/>
      <c r="KI111" s="1049"/>
      <c r="KJ111" s="1049"/>
      <c r="KK111" s="1049"/>
      <c r="KL111" s="1049"/>
      <c r="KM111" s="966"/>
      <c r="KN111" s="32"/>
      <c r="KO111" s="32"/>
      <c r="KP111" s="32"/>
      <c r="KQ111" s="32"/>
      <c r="KR111" s="32"/>
      <c r="KS111" s="32"/>
      <c r="KT111" s="32"/>
      <c r="KU111" s="32"/>
      <c r="KV111" s="32"/>
      <c r="KW111" s="32"/>
      <c r="KX111" s="32"/>
      <c r="KY111" s="32"/>
      <c r="KZ111" s="32"/>
      <c r="LA111" s="32"/>
      <c r="LB111" s="32"/>
      <c r="LC111" s="32"/>
      <c r="LD111" s="32"/>
      <c r="LE111" s="32"/>
      <c r="LF111" s="32"/>
      <c r="LG111" s="32"/>
      <c r="LH111" s="32"/>
      <c r="LI111" s="32"/>
      <c r="LJ111" s="32"/>
      <c r="LK111" s="32"/>
      <c r="LL111" s="32"/>
      <c r="LM111" s="32"/>
      <c r="LN111" s="32"/>
      <c r="LO111" s="32"/>
      <c r="LP111" s="32"/>
      <c r="LQ111" s="32"/>
      <c r="LR111" s="32"/>
      <c r="LS111" s="32"/>
      <c r="LT111" s="32"/>
      <c r="LU111" s="32"/>
      <c r="LV111" s="32"/>
      <c r="LW111" s="32"/>
      <c r="LX111" s="32"/>
      <c r="LY111" s="32"/>
      <c r="LZ111" s="32"/>
      <c r="MA111" s="32"/>
      <c r="MB111" s="29"/>
      <c r="MC111" s="52"/>
      <c r="MD111" s="32"/>
      <c r="ME111" s="32"/>
      <c r="MF111" s="52"/>
      <c r="MG111" s="52"/>
      <c r="MH111" s="32"/>
      <c r="MI111" s="52"/>
      <c r="MJ111" s="52"/>
      <c r="MK111" s="52"/>
      <c r="ML111" s="52"/>
      <c r="MM111" s="52"/>
      <c r="MN111" s="1049"/>
      <c r="MO111" s="52"/>
      <c r="MP111" s="52"/>
      <c r="MQ111" s="1049"/>
      <c r="MR111" s="52"/>
      <c r="MS111" s="52"/>
      <c r="MT111" s="1049"/>
      <c r="MU111" s="52"/>
      <c r="MV111" s="52"/>
      <c r="MW111" s="1049"/>
      <c r="MX111" s="52"/>
      <c r="MY111" s="52"/>
      <c r="MZ111" s="1049"/>
      <c r="NA111" s="52"/>
      <c r="NB111" s="1049"/>
      <c r="NC111" s="1049"/>
      <c r="ND111" s="1049"/>
      <c r="NE111" s="52"/>
      <c r="NF111" s="1049"/>
      <c r="NG111" s="1049"/>
      <c r="NH111" s="966"/>
      <c r="NI111" s="32"/>
      <c r="NJ111" s="32"/>
      <c r="NK111" s="32"/>
      <c r="NL111" s="32"/>
      <c r="NM111" s="32"/>
      <c r="NN111" s="32"/>
      <c r="NO111" s="32"/>
      <c r="NP111" s="32"/>
      <c r="NQ111" s="32"/>
      <c r="NR111" s="32"/>
      <c r="NS111" s="32"/>
      <c r="NT111" s="32"/>
      <c r="NU111" s="32"/>
      <c r="NV111" s="32"/>
      <c r="NW111" s="32"/>
      <c r="NX111" s="32"/>
      <c r="NY111" s="32"/>
      <c r="NZ111" s="32"/>
      <c r="OA111" s="32"/>
      <c r="OB111" s="32"/>
      <c r="OC111" s="32"/>
      <c r="OD111" s="32"/>
      <c r="OE111" s="32"/>
      <c r="OF111" s="32"/>
      <c r="OG111" s="32"/>
      <c r="OH111" s="32"/>
      <c r="OI111" s="32"/>
      <c r="OJ111" s="32"/>
      <c r="OK111" s="32"/>
      <c r="OL111" s="32"/>
      <c r="OM111" s="32"/>
      <c r="ON111" s="32"/>
      <c r="OO111" s="32"/>
      <c r="OP111" s="32"/>
      <c r="OQ111" s="32"/>
      <c r="OR111" s="32"/>
      <c r="OS111" s="32"/>
      <c r="OT111" s="32"/>
      <c r="OU111" s="32"/>
      <c r="OV111" s="32"/>
      <c r="OW111" s="32"/>
      <c r="OX111" s="32"/>
      <c r="OY111" s="52"/>
      <c r="OZ111" s="32"/>
      <c r="PA111" s="52"/>
      <c r="PB111" s="32"/>
      <c r="PC111" s="52"/>
      <c r="PD111" s="52"/>
      <c r="PE111" s="52"/>
      <c r="PF111" s="52"/>
      <c r="PG111" s="52"/>
      <c r="PH111" s="1049"/>
      <c r="PI111" s="52"/>
      <c r="PJ111" s="52"/>
      <c r="PK111" s="1049"/>
      <c r="PL111" s="52"/>
      <c r="PM111" s="52"/>
      <c r="PN111" s="1049"/>
      <c r="PO111" s="52"/>
      <c r="PP111" s="52"/>
      <c r="PQ111" s="52"/>
      <c r="PR111" s="52"/>
      <c r="PS111" s="52"/>
      <c r="PT111" s="1049"/>
      <c r="PU111" s="1049"/>
      <c r="PV111" s="1049"/>
      <c r="PW111" s="1049"/>
      <c r="PX111" s="52"/>
      <c r="PY111" s="1049"/>
      <c r="PZ111" s="1049"/>
      <c r="QA111" s="1049"/>
      <c r="QB111" s="1049"/>
      <c r="QC111" s="1049"/>
      <c r="QD111" s="1049"/>
      <c r="QE111" s="1049"/>
      <c r="QF111" s="1049"/>
      <c r="QG111" s="1049"/>
      <c r="QH111" s="1049"/>
      <c r="QI111" s="1049"/>
      <c r="QJ111" s="1049"/>
      <c r="QK111" s="966"/>
      <c r="QL111" s="32"/>
      <c r="QM111" s="32"/>
      <c r="QN111" s="32"/>
      <c r="QO111" s="32"/>
      <c r="QP111" s="32"/>
      <c r="QQ111" s="32"/>
      <c r="QR111" s="32"/>
      <c r="QS111" s="32"/>
      <c r="QT111" s="32"/>
      <c r="QU111" s="32"/>
      <c r="QV111" s="32"/>
      <c r="QW111" s="32"/>
      <c r="QX111" s="32"/>
      <c r="QY111" s="32"/>
      <c r="QZ111" s="29"/>
      <c r="RA111" s="52"/>
      <c r="RB111" s="52"/>
      <c r="RC111" s="52"/>
      <c r="RD111" s="52"/>
      <c r="RE111" s="52"/>
      <c r="RF111" s="52"/>
      <c r="RG111" s="52"/>
      <c r="RH111" s="52"/>
      <c r="RI111" s="52"/>
      <c r="RJ111" s="52"/>
      <c r="RK111" s="32"/>
      <c r="RL111" s="52"/>
      <c r="RM111" s="52"/>
      <c r="RN111" s="32"/>
      <c r="RO111" s="52"/>
      <c r="RP111" s="32"/>
      <c r="RQ111" s="52"/>
      <c r="RR111" s="32"/>
      <c r="RS111" s="32"/>
      <c r="RT111" s="52"/>
      <c r="RU111" s="52"/>
      <c r="RV111" s="52"/>
      <c r="RW111" s="52"/>
      <c r="RX111" s="1049"/>
      <c r="RY111" s="1049"/>
      <c r="RZ111" s="1049"/>
      <c r="SA111" s="1049"/>
      <c r="SB111" s="1049"/>
      <c r="SC111" s="1049"/>
      <c r="SD111" s="1049"/>
      <c r="SE111" s="1049"/>
      <c r="SF111" s="1049"/>
      <c r="SG111" s="1049"/>
      <c r="SH111" s="1049"/>
      <c r="SI111" s="1049"/>
      <c r="SJ111" s="1049"/>
      <c r="SK111" s="1049"/>
      <c r="SL111" s="1049"/>
      <c r="SM111" s="1049">
        <v>3.76</v>
      </c>
      <c r="SN111" s="1049"/>
      <c r="SO111" s="37">
        <v>4.57</v>
      </c>
      <c r="SP111" s="1049">
        <f t="shared" si="491"/>
        <v>3.76</v>
      </c>
      <c r="SQ111" s="1049">
        <v>4.53</v>
      </c>
      <c r="SR111" s="966">
        <f t="shared" si="492"/>
        <v>0.20478723404255333</v>
      </c>
      <c r="SS111" s="58"/>
      <c r="ST111" s="32"/>
      <c r="SU111" s="52"/>
      <c r="SV111" s="52"/>
      <c r="SW111" s="52"/>
      <c r="SX111" s="52"/>
      <c r="SY111" s="52"/>
      <c r="SZ111" s="52"/>
      <c r="TA111" s="52"/>
      <c r="TB111" s="52"/>
      <c r="TC111" s="52"/>
      <c r="TD111" s="52"/>
      <c r="TE111" s="1049"/>
      <c r="TF111" s="52"/>
      <c r="TG111" s="52"/>
      <c r="TH111" s="1049"/>
      <c r="TI111" s="52"/>
      <c r="TJ111" s="52"/>
      <c r="TK111" s="1049"/>
      <c r="TL111" s="52"/>
      <c r="TM111" s="52"/>
      <c r="TN111" s="1049"/>
      <c r="TO111" s="52"/>
      <c r="TP111" s="52"/>
      <c r="TQ111" s="1049"/>
      <c r="TR111" s="52"/>
      <c r="TS111" s="1049"/>
      <c r="TT111" s="1049"/>
      <c r="TU111" s="1049"/>
      <c r="TV111" s="1049"/>
      <c r="TW111" s="1049"/>
      <c r="TX111" s="1049"/>
      <c r="TY111" s="1049"/>
      <c r="TZ111" s="1049"/>
      <c r="UA111" s="1049"/>
      <c r="UB111" s="1049"/>
      <c r="UC111" s="1049"/>
      <c r="UD111" s="1049"/>
      <c r="UE111" s="1049"/>
      <c r="UF111" s="1049"/>
      <c r="UG111" s="1049"/>
      <c r="UH111" s="1049"/>
      <c r="UI111" s="1049"/>
      <c r="UJ111" s="1049"/>
      <c r="UK111" s="1049">
        <v>4.45</v>
      </c>
      <c r="UL111" s="1507">
        <v>4.58</v>
      </c>
      <c r="UM111" s="1049">
        <f t="shared" si="501"/>
        <v>4.45</v>
      </c>
      <c r="UN111" s="1049">
        <v>4.7300000000000004</v>
      </c>
      <c r="UO111" s="966">
        <f t="shared" si="421"/>
        <v>6.2921348314606801E-2</v>
      </c>
      <c r="UP111" s="52"/>
      <c r="UQ111" s="52"/>
      <c r="UR111" s="52"/>
      <c r="US111" s="52"/>
      <c r="UT111" s="52"/>
      <c r="UU111" s="52"/>
      <c r="UV111" s="52"/>
      <c r="UW111" s="52"/>
      <c r="UX111" s="52"/>
      <c r="UY111" s="52"/>
      <c r="UZ111" s="52"/>
      <c r="VA111" s="52"/>
      <c r="VB111" s="52"/>
      <c r="VC111" s="52"/>
      <c r="VD111" s="36"/>
      <c r="VE111" s="32"/>
      <c r="VF111" s="52"/>
      <c r="VG111" s="36"/>
      <c r="VH111" s="52"/>
      <c r="VI111" s="52"/>
      <c r="VJ111" s="52"/>
      <c r="VK111" s="52"/>
      <c r="VL111" s="52"/>
      <c r="VM111" s="52"/>
      <c r="VN111" s="52"/>
      <c r="VO111" s="1049"/>
      <c r="VP111" s="52"/>
      <c r="VQ111" s="52"/>
      <c r="VR111" s="52"/>
      <c r="VS111" s="52"/>
      <c r="VT111" s="1049"/>
      <c r="VU111" s="1049"/>
      <c r="VV111" s="52"/>
      <c r="VW111" s="1049"/>
      <c r="VX111" s="1049"/>
      <c r="VY111" s="1049"/>
      <c r="VZ111" s="1049"/>
      <c r="WA111" s="1049"/>
      <c r="WB111" s="1049"/>
      <c r="WC111" s="1049"/>
      <c r="WD111" s="1049"/>
      <c r="WE111" s="1049"/>
      <c r="WF111" s="1049"/>
      <c r="WG111" s="1049"/>
      <c r="WH111" s="1049"/>
      <c r="WI111" s="1049"/>
      <c r="WJ111" s="1049"/>
      <c r="WK111" s="1049"/>
      <c r="WL111" s="1049"/>
      <c r="WM111" s="1049"/>
      <c r="WN111" s="1049"/>
      <c r="WO111" s="52"/>
      <c r="WP111" s="52"/>
      <c r="WQ111" s="52"/>
      <c r="WR111" s="52"/>
      <c r="WS111" s="52"/>
      <c r="WT111" s="52"/>
      <c r="WU111" s="52"/>
      <c r="WV111" s="52"/>
      <c r="WW111" s="1049"/>
      <c r="WX111" s="1049"/>
      <c r="WY111" s="1049"/>
      <c r="WZ111" s="1049"/>
      <c r="XA111" s="1049"/>
      <c r="XB111" s="1049"/>
      <c r="XC111" s="1049"/>
      <c r="XD111" s="1049"/>
      <c r="XE111" s="1049"/>
      <c r="XF111" s="1049"/>
      <c r="XG111" s="1049">
        <v>4.43</v>
      </c>
      <c r="XH111" s="1049"/>
      <c r="XI111" s="1049"/>
      <c r="XJ111" s="1049"/>
      <c r="XK111" s="1049">
        <v>4.53</v>
      </c>
      <c r="XL111" s="1049">
        <f t="shared" si="439"/>
        <v>4.43</v>
      </c>
      <c r="XM111" s="1049"/>
      <c r="XN111" s="1049">
        <v>4.59</v>
      </c>
      <c r="XO111" s="966">
        <f t="shared" si="440"/>
        <v>-1</v>
      </c>
      <c r="XP111" s="966">
        <f t="shared" si="441"/>
        <v>3.6117381489842018E-2</v>
      </c>
      <c r="XQ111" s="966"/>
      <c r="XR111" s="1049"/>
      <c r="XS111" s="1049"/>
      <c r="XT111" s="1049"/>
      <c r="XU111" s="1049"/>
      <c r="XV111" s="1308"/>
      <c r="XW111" s="37"/>
      <c r="XX111" s="1049"/>
      <c r="XY111" s="37"/>
      <c r="XZ111" s="37"/>
      <c r="YA111" s="1049"/>
      <c r="YB111" s="37"/>
      <c r="YC111" s="1049"/>
      <c r="YD111" s="37"/>
      <c r="YE111" s="1049"/>
      <c r="YF111" s="37"/>
      <c r="YG111" s="1049"/>
      <c r="YH111" s="37"/>
      <c r="YI111" s="1049"/>
      <c r="YJ111" s="1049">
        <v>4.6500000000000004</v>
      </c>
      <c r="YK111" s="1049"/>
      <c r="YL111" s="1049">
        <v>4.83</v>
      </c>
      <c r="YM111" s="1049">
        <f t="shared" si="494"/>
        <v>4.6500000000000004</v>
      </c>
      <c r="YN111" s="1049">
        <v>4.95</v>
      </c>
      <c r="YO111" s="1652">
        <f t="shared" si="495"/>
        <v>6.4516129032258021E-2</v>
      </c>
      <c r="YP111" s="1308"/>
      <c r="YQ111" s="1308"/>
      <c r="YR111" s="1308"/>
      <c r="YS111" s="1308"/>
      <c r="YT111" s="37"/>
      <c r="YU111" s="36"/>
      <c r="YV111" s="1049"/>
      <c r="YW111" s="36"/>
      <c r="YX111" s="1049"/>
      <c r="YY111" s="36"/>
      <c r="YZ111" s="1049"/>
      <c r="ZA111" s="29"/>
      <c r="ZB111" s="52"/>
      <c r="ZC111" s="37"/>
      <c r="ZD111" s="1049"/>
      <c r="ZE111" s="1049">
        <v>3.88</v>
      </c>
      <c r="ZF111" s="1049"/>
      <c r="ZG111" s="1049">
        <v>4.12</v>
      </c>
      <c r="ZH111" s="1049">
        <f t="shared" si="496"/>
        <v>3.88</v>
      </c>
      <c r="ZI111" s="1049"/>
      <c r="ZJ111" s="966">
        <f t="shared" si="497"/>
        <v>-1</v>
      </c>
      <c r="ZK111" s="1235"/>
      <c r="ZL111" s="1235"/>
      <c r="ZM111" s="1235"/>
      <c r="ZN111" s="1235"/>
      <c r="ZO111" s="1235"/>
      <c r="ZP111" s="1235"/>
      <c r="ZQ111" s="1235"/>
      <c r="ZR111" s="1235"/>
      <c r="ZS111" s="1235"/>
      <c r="ZT111" s="1235"/>
      <c r="ZU111" s="1235"/>
      <c r="ZV111" s="1235"/>
      <c r="ZW111" s="1235"/>
      <c r="ZX111" s="1235"/>
      <c r="ZY111" s="1284"/>
      <c r="ZZ111" s="37"/>
      <c r="AAA111" s="1235"/>
      <c r="AAB111" s="1235">
        <v>4.45</v>
      </c>
      <c r="AAC111" s="1235">
        <v>4.7</v>
      </c>
      <c r="AAD111" s="1235">
        <f t="shared" si="498"/>
        <v>4.45</v>
      </c>
      <c r="AAE111" s="1235">
        <v>4.5199999999999996</v>
      </c>
      <c r="AAF111" s="966">
        <f t="shared" si="499"/>
        <v>1.5730337078651548E-2</v>
      </c>
      <c r="AAG111" s="1235"/>
      <c r="AAH111" s="1235"/>
      <c r="AAI111" s="1235"/>
      <c r="AAJ111" s="1235"/>
      <c r="AAK111" s="52"/>
      <c r="AAL111" s="1049"/>
      <c r="AAM111" s="1049"/>
      <c r="AAN111" s="1049"/>
      <c r="AAO111" s="1049"/>
      <c r="AAP111" s="1049"/>
      <c r="AAQ111" s="1049"/>
      <c r="AAR111" s="1049"/>
      <c r="AAS111" s="1049"/>
      <c r="AAT111" s="1049"/>
      <c r="AAU111" s="37"/>
      <c r="AAV111" s="1235"/>
      <c r="AAW111" s="1235"/>
      <c r="AAX111" s="1284">
        <v>3.85</v>
      </c>
      <c r="AAY111" s="1049">
        <v>3.92</v>
      </c>
      <c r="AAZ111" s="37">
        <f t="shared" si="500"/>
        <v>3.85</v>
      </c>
      <c r="ABA111" s="37">
        <v>3.94</v>
      </c>
      <c r="ABB111" s="1652">
        <f t="shared" si="469"/>
        <v>2.3376623376623339E-2</v>
      </c>
      <c r="ABC111" s="37">
        <v>3.84</v>
      </c>
      <c r="ABD111" s="37">
        <f t="shared" si="470"/>
        <v>3.84</v>
      </c>
      <c r="ABE111" s="37">
        <v>3.92</v>
      </c>
      <c r="ABF111" s="1652">
        <f t="shared" si="471"/>
        <v>2.0833333333333353E-2</v>
      </c>
      <c r="ABG111" s="37">
        <v>3.83</v>
      </c>
      <c r="ABH111" s="37">
        <f t="shared" si="472"/>
        <v>3.83</v>
      </c>
      <c r="ABI111" s="37">
        <v>3.84</v>
      </c>
      <c r="ABJ111" s="1652">
        <f t="shared" si="473"/>
        <v>2.6109660574411974E-3</v>
      </c>
      <c r="ABK111" s="1383">
        <v>3.8450000000000002</v>
      </c>
      <c r="ABL111" s="1049">
        <f t="shared" si="474"/>
        <v>3.8450000000000002</v>
      </c>
      <c r="ABM111" s="37">
        <v>3.97</v>
      </c>
      <c r="ABN111" s="1652">
        <f t="shared" si="475"/>
        <v>3.2509752925877759E-2</v>
      </c>
      <c r="ABO111" s="1664"/>
      <c r="ABP111" s="1049"/>
      <c r="ABQ111" s="52"/>
      <c r="ABR111" s="52"/>
      <c r="ABS111" s="52"/>
      <c r="ABT111" s="52"/>
      <c r="ABU111" s="52"/>
      <c r="ABV111" s="52"/>
      <c r="ABW111" s="52"/>
      <c r="ABX111" s="52"/>
      <c r="ABY111" s="52"/>
      <c r="ABZ111" s="52"/>
      <c r="ACA111" s="52"/>
      <c r="ACB111" s="52"/>
      <c r="ACC111" s="37"/>
      <c r="ACD111" s="37"/>
      <c r="ACE111" s="37"/>
      <c r="ACF111" s="37"/>
    </row>
    <row r="112" spans="1:760" ht="44" thickBot="1" x14ac:dyDescent="0.4">
      <c r="A112" s="1696">
        <v>104</v>
      </c>
      <c r="B112" s="1049" t="s">
        <v>19</v>
      </c>
      <c r="C112" s="1049" t="s">
        <v>1254</v>
      </c>
      <c r="D112" s="1049" t="s">
        <v>2307</v>
      </c>
      <c r="E112" s="1049" t="s">
        <v>3993</v>
      </c>
      <c r="F112" s="1049" t="s">
        <v>2936</v>
      </c>
      <c r="G112" s="1049" t="s">
        <v>2941</v>
      </c>
      <c r="H112" s="29"/>
      <c r="I112" s="29"/>
      <c r="J112" s="29"/>
      <c r="K112" s="29"/>
      <c r="L112" s="29"/>
      <c r="M112" s="29"/>
      <c r="N112" s="29"/>
      <c r="O112" s="29"/>
      <c r="P112" s="29"/>
      <c r="Q112" s="29"/>
      <c r="R112" s="29"/>
      <c r="S112" s="29"/>
      <c r="T112" s="29"/>
      <c r="U112" s="29"/>
      <c r="V112" s="29"/>
      <c r="W112" s="29"/>
      <c r="X112" s="29"/>
      <c r="Y112" s="29"/>
      <c r="Z112" s="29"/>
      <c r="AA112" s="29"/>
      <c r="AB112" s="29"/>
      <c r="AC112" s="29"/>
      <c r="AD112" s="29"/>
      <c r="AE112" s="29"/>
      <c r="AF112" s="29"/>
      <c r="AG112" s="29"/>
      <c r="AH112" s="29"/>
      <c r="AI112" s="29"/>
      <c r="AJ112" s="29"/>
      <c r="AK112" s="29"/>
      <c r="AL112" s="29"/>
      <c r="AM112" s="29"/>
      <c r="AN112" s="29"/>
      <c r="AO112" s="29"/>
      <c r="AP112" s="29"/>
      <c r="AQ112" s="29"/>
      <c r="AR112" s="52"/>
      <c r="AS112" s="52"/>
      <c r="AT112" s="52"/>
      <c r="AU112" s="52"/>
      <c r="AV112" s="52"/>
      <c r="AW112" s="59"/>
      <c r="AX112" s="58"/>
      <c r="AY112" s="52"/>
      <c r="AZ112" s="202"/>
      <c r="BA112" s="29"/>
      <c r="BB112" s="29"/>
      <c r="BC112" s="29"/>
      <c r="BD112" s="29"/>
      <c r="BE112" s="29"/>
      <c r="BF112" s="29"/>
      <c r="BG112" s="29"/>
      <c r="BH112" s="29"/>
      <c r="BI112" s="29"/>
      <c r="BJ112" s="29"/>
      <c r="BK112" s="29"/>
      <c r="BL112" s="29"/>
      <c r="BM112" s="29"/>
      <c r="BN112" s="29"/>
      <c r="BO112" s="29"/>
      <c r="BP112" s="29"/>
      <c r="BQ112" s="29"/>
      <c r="BR112" s="29"/>
      <c r="BS112" s="29"/>
      <c r="BT112" s="29"/>
      <c r="BU112" s="29"/>
      <c r="BV112" s="29"/>
      <c r="BW112" s="29"/>
      <c r="BX112" s="29"/>
      <c r="BY112" s="29"/>
      <c r="BZ112" s="29"/>
      <c r="CA112" s="29"/>
      <c r="CB112" s="29"/>
      <c r="CC112" s="29"/>
      <c r="CD112" s="29"/>
      <c r="CE112" s="29"/>
      <c r="CF112" s="29"/>
      <c r="CG112" s="29"/>
      <c r="CH112" s="29"/>
      <c r="CI112" s="29"/>
      <c r="CJ112" s="29"/>
      <c r="CK112" s="29"/>
      <c r="CL112" s="29"/>
      <c r="CM112" s="29"/>
      <c r="CN112" s="29"/>
      <c r="CO112" s="29"/>
      <c r="CP112" s="29"/>
      <c r="CQ112" s="29"/>
      <c r="CR112" s="29"/>
      <c r="CS112" s="29"/>
      <c r="CT112" s="29"/>
      <c r="CU112" s="29"/>
      <c r="CV112" s="29"/>
      <c r="CW112" s="29"/>
      <c r="CX112" s="29"/>
      <c r="CY112" s="29"/>
      <c r="CZ112" s="29"/>
      <c r="DA112" s="29"/>
      <c r="DB112" s="29"/>
      <c r="DC112" s="29"/>
      <c r="DD112" s="29"/>
      <c r="DE112" s="29"/>
      <c r="DF112" s="29"/>
      <c r="DG112" s="29"/>
      <c r="DH112" s="32"/>
      <c r="DI112" s="32"/>
      <c r="DJ112" s="32"/>
      <c r="DK112" s="32"/>
      <c r="DL112" s="32"/>
      <c r="DM112" s="52"/>
      <c r="DN112" s="52"/>
      <c r="DO112" s="32"/>
      <c r="DP112" s="966"/>
      <c r="DQ112" s="32"/>
      <c r="DR112" s="32"/>
      <c r="DS112" s="32"/>
      <c r="DT112" s="32"/>
      <c r="DU112" s="32"/>
      <c r="DV112" s="32"/>
      <c r="DW112" s="32"/>
      <c r="DX112" s="32"/>
      <c r="DY112" s="32"/>
      <c r="DZ112" s="32"/>
      <c r="EA112" s="32"/>
      <c r="EB112" s="32"/>
      <c r="EC112" s="32"/>
      <c r="ED112" s="32"/>
      <c r="EE112" s="32"/>
      <c r="EF112" s="32"/>
      <c r="EG112" s="32"/>
      <c r="EH112" s="32"/>
      <c r="EI112" s="32"/>
      <c r="EJ112" s="32"/>
      <c r="EK112" s="32"/>
      <c r="EL112" s="32"/>
      <c r="EM112" s="32"/>
      <c r="EN112" s="32"/>
      <c r="EO112" s="32"/>
      <c r="EP112" s="32"/>
      <c r="EQ112" s="32"/>
      <c r="ER112" s="32"/>
      <c r="ES112" s="32"/>
      <c r="ET112" s="32"/>
      <c r="EU112" s="32"/>
      <c r="EV112" s="32"/>
      <c r="EW112" s="32"/>
      <c r="EX112" s="32"/>
      <c r="EY112" s="29"/>
      <c r="EZ112" s="32"/>
      <c r="FA112" s="32"/>
      <c r="FB112" s="29"/>
      <c r="FC112" s="32"/>
      <c r="FD112" s="52"/>
      <c r="FE112" s="52"/>
      <c r="FF112" s="966"/>
      <c r="FG112" s="32"/>
      <c r="FH112" s="32"/>
      <c r="FI112" s="32"/>
      <c r="FJ112" s="32"/>
      <c r="FK112" s="32"/>
      <c r="FL112" s="32"/>
      <c r="FM112" s="32"/>
      <c r="FN112" s="32"/>
      <c r="FO112" s="32"/>
      <c r="FP112" s="32"/>
      <c r="FQ112" s="32"/>
      <c r="FR112" s="32"/>
      <c r="FS112" s="32"/>
      <c r="FT112" s="32"/>
      <c r="FU112" s="32"/>
      <c r="FV112" s="32"/>
      <c r="FW112" s="32"/>
      <c r="FX112" s="32"/>
      <c r="FY112" s="32"/>
      <c r="FZ112" s="32"/>
      <c r="GA112" s="32"/>
      <c r="GB112" s="32"/>
      <c r="GC112" s="32"/>
      <c r="GD112" s="32"/>
      <c r="GE112" s="32"/>
      <c r="GF112" s="32"/>
      <c r="GG112" s="32"/>
      <c r="GH112" s="32"/>
      <c r="GI112" s="32"/>
      <c r="GJ112" s="32"/>
      <c r="GK112" s="32"/>
      <c r="GL112" s="32"/>
      <c r="GM112" s="32"/>
      <c r="GN112" s="32"/>
      <c r="GO112" s="32"/>
      <c r="GP112" s="32"/>
      <c r="GQ112" s="32"/>
      <c r="GR112" s="32"/>
      <c r="GS112" s="32"/>
      <c r="GT112" s="32"/>
      <c r="GU112" s="32"/>
      <c r="GV112" s="32"/>
      <c r="GW112" s="32"/>
      <c r="GX112" s="32"/>
      <c r="GY112" s="32"/>
      <c r="GZ112" s="32"/>
      <c r="HA112" s="32"/>
      <c r="HB112" s="32"/>
      <c r="HC112" s="52"/>
      <c r="HD112" s="52"/>
      <c r="HE112" s="32"/>
      <c r="HF112" s="52"/>
      <c r="HG112" s="32"/>
      <c r="HH112" s="52"/>
      <c r="HI112" s="52"/>
      <c r="HJ112" s="52"/>
      <c r="HK112" s="966"/>
      <c r="HS112" s="32"/>
      <c r="HT112" s="32"/>
      <c r="HU112" s="32"/>
      <c r="HV112" s="32"/>
      <c r="HW112" s="32"/>
      <c r="HX112" s="32"/>
      <c r="HY112" s="32"/>
      <c r="HZ112" s="32"/>
      <c r="IA112" s="32"/>
      <c r="IB112" s="32"/>
      <c r="IC112" s="32"/>
      <c r="ID112" s="32"/>
      <c r="IE112" s="32"/>
      <c r="IF112" s="32"/>
      <c r="IG112" s="32"/>
      <c r="IH112" s="32"/>
      <c r="II112" s="32"/>
      <c r="IJ112" s="32"/>
      <c r="IK112" s="32"/>
      <c r="IL112" s="32"/>
      <c r="IM112" s="32"/>
      <c r="IN112" s="32"/>
      <c r="IO112" s="32"/>
      <c r="IP112" s="32"/>
      <c r="IQ112" s="32"/>
      <c r="IR112" s="32"/>
      <c r="IS112" s="32"/>
      <c r="IT112" s="32"/>
      <c r="IU112" s="32"/>
      <c r="IV112" s="32"/>
      <c r="IW112" s="32"/>
      <c r="IX112" s="32"/>
      <c r="IY112" s="32"/>
      <c r="IZ112" s="32"/>
      <c r="JA112" s="32"/>
      <c r="JB112" s="32"/>
      <c r="JC112" s="32"/>
      <c r="JD112" s="32"/>
      <c r="JE112" s="32"/>
      <c r="JF112" s="32"/>
      <c r="JG112" s="32"/>
      <c r="JH112" s="29"/>
      <c r="JI112" s="52"/>
      <c r="JJ112" s="32"/>
      <c r="JK112" s="52"/>
      <c r="JL112" s="52"/>
      <c r="JM112" s="52"/>
      <c r="JN112" s="52"/>
      <c r="JO112" s="52"/>
      <c r="JP112" s="52"/>
      <c r="JQ112" s="52"/>
      <c r="JR112" s="52"/>
      <c r="JS112" s="1049"/>
      <c r="JT112" s="52"/>
      <c r="JU112" s="52"/>
      <c r="JV112" s="1049"/>
      <c r="JW112" s="52"/>
      <c r="JX112" s="52"/>
      <c r="JY112" s="1049"/>
      <c r="JZ112" s="52"/>
      <c r="KA112" s="52"/>
      <c r="KB112" s="1049"/>
      <c r="KC112" s="52"/>
      <c r="KD112" s="52"/>
      <c r="KE112" s="1049"/>
      <c r="KF112" s="1049"/>
      <c r="KG112" s="1049"/>
      <c r="KH112" s="1049"/>
      <c r="KI112" s="1049"/>
      <c r="KJ112" s="1049"/>
      <c r="KK112" s="1049"/>
      <c r="KL112" s="1049"/>
      <c r="KM112" s="966"/>
      <c r="KN112" s="32"/>
      <c r="KO112" s="32"/>
      <c r="KP112" s="32"/>
      <c r="KQ112" s="32"/>
      <c r="KR112" s="32"/>
      <c r="KS112" s="32"/>
      <c r="KT112" s="32"/>
      <c r="KU112" s="32"/>
      <c r="KV112" s="32"/>
      <c r="KW112" s="32"/>
      <c r="KX112" s="32"/>
      <c r="KY112" s="32"/>
      <c r="KZ112" s="32"/>
      <c r="LA112" s="32"/>
      <c r="LB112" s="32"/>
      <c r="LC112" s="32"/>
      <c r="LD112" s="32"/>
      <c r="LE112" s="32"/>
      <c r="LF112" s="32"/>
      <c r="LG112" s="32"/>
      <c r="LH112" s="32"/>
      <c r="LI112" s="32"/>
      <c r="LJ112" s="32"/>
      <c r="LK112" s="32"/>
      <c r="LL112" s="32"/>
      <c r="LM112" s="32"/>
      <c r="LN112" s="32"/>
      <c r="LO112" s="32"/>
      <c r="LP112" s="32"/>
      <c r="LQ112" s="32"/>
      <c r="LR112" s="32"/>
      <c r="LS112" s="32"/>
      <c r="LT112" s="32"/>
      <c r="LU112" s="32"/>
      <c r="LV112" s="32"/>
      <c r="LW112" s="32"/>
      <c r="LX112" s="32"/>
      <c r="LY112" s="32"/>
      <c r="LZ112" s="32"/>
      <c r="MA112" s="32"/>
      <c r="MB112" s="29"/>
      <c r="MC112" s="52"/>
      <c r="MD112" s="32"/>
      <c r="ME112" s="32"/>
      <c r="MF112" s="52"/>
      <c r="MG112" s="52"/>
      <c r="MH112" s="32"/>
      <c r="MI112" s="52"/>
      <c r="MJ112" s="52"/>
      <c r="MK112" s="52"/>
      <c r="ML112" s="52"/>
      <c r="MM112" s="52"/>
      <c r="MN112" s="1049"/>
      <c r="MO112" s="52"/>
      <c r="MP112" s="52"/>
      <c r="MQ112" s="1049"/>
      <c r="MR112" s="52"/>
      <c r="MS112" s="52"/>
      <c r="MT112" s="1049"/>
      <c r="MU112" s="52"/>
      <c r="MV112" s="52"/>
      <c r="MW112" s="1049"/>
      <c r="MX112" s="52"/>
      <c r="MY112" s="52"/>
      <c r="MZ112" s="1049"/>
      <c r="NA112" s="52"/>
      <c r="NB112" s="1049"/>
      <c r="NC112" s="1049"/>
      <c r="ND112" s="1049"/>
      <c r="NE112" s="52"/>
      <c r="NF112" s="1049"/>
      <c r="NG112" s="1049"/>
      <c r="NH112" s="966"/>
      <c r="NI112" s="32"/>
      <c r="NJ112" s="32"/>
      <c r="NK112" s="32"/>
      <c r="NL112" s="32"/>
      <c r="NM112" s="32"/>
      <c r="NN112" s="32"/>
      <c r="NO112" s="32"/>
      <c r="NP112" s="32"/>
      <c r="NQ112" s="32"/>
      <c r="NR112" s="32"/>
      <c r="NS112" s="32"/>
      <c r="NT112" s="32"/>
      <c r="NU112" s="32"/>
      <c r="NV112" s="32"/>
      <c r="NW112" s="32"/>
      <c r="NX112" s="32"/>
      <c r="NY112" s="32"/>
      <c r="NZ112" s="32"/>
      <c r="OA112" s="32"/>
      <c r="OB112" s="32"/>
      <c r="OC112" s="32"/>
      <c r="OD112" s="32"/>
      <c r="OE112" s="32"/>
      <c r="OF112" s="32"/>
      <c r="OG112" s="32"/>
      <c r="OH112" s="32"/>
      <c r="OI112" s="32"/>
      <c r="OJ112" s="32"/>
      <c r="OK112" s="32"/>
      <c r="OL112" s="32"/>
      <c r="OM112" s="32"/>
      <c r="ON112" s="32"/>
      <c r="OO112" s="32"/>
      <c r="OP112" s="32"/>
      <c r="OQ112" s="32"/>
      <c r="OR112" s="32"/>
      <c r="OS112" s="32"/>
      <c r="OT112" s="32"/>
      <c r="OU112" s="32"/>
      <c r="OV112" s="32"/>
      <c r="OW112" s="32"/>
      <c r="OX112" s="32"/>
      <c r="OY112" s="52"/>
      <c r="OZ112" s="32"/>
      <c r="PA112" s="52"/>
      <c r="PB112" s="32"/>
      <c r="PC112" s="52"/>
      <c r="PD112" s="52"/>
      <c r="PE112" s="52"/>
      <c r="PF112" s="52"/>
      <c r="PG112" s="52"/>
      <c r="PH112" s="1049"/>
      <c r="PI112" s="52"/>
      <c r="PJ112" s="52"/>
      <c r="PK112" s="1049"/>
      <c r="PL112" s="52"/>
      <c r="PM112" s="52"/>
      <c r="PN112" s="1049"/>
      <c r="PO112" s="52"/>
      <c r="PP112" s="52"/>
      <c r="PQ112" s="52"/>
      <c r="PR112" s="52"/>
      <c r="PS112" s="52"/>
      <c r="PT112" s="1049"/>
      <c r="PU112" s="1049"/>
      <c r="PV112" s="1049"/>
      <c r="PW112" s="1049"/>
      <c r="PX112" s="52"/>
      <c r="PY112" s="1049"/>
      <c r="PZ112" s="1049"/>
      <c r="QA112" s="1049"/>
      <c r="QB112" s="1049"/>
      <c r="QC112" s="1049"/>
      <c r="QD112" s="1049"/>
      <c r="QE112" s="1049"/>
      <c r="QF112" s="1049"/>
      <c r="QG112" s="1049"/>
      <c r="QH112" s="1049"/>
      <c r="QI112" s="1049"/>
      <c r="QJ112" s="1049"/>
      <c r="QK112" s="966"/>
      <c r="QL112" s="32"/>
      <c r="QM112" s="32"/>
      <c r="QN112" s="32"/>
      <c r="QO112" s="32"/>
      <c r="QP112" s="32"/>
      <c r="QQ112" s="32"/>
      <c r="QR112" s="32"/>
      <c r="QS112" s="32"/>
      <c r="QT112" s="32"/>
      <c r="QU112" s="32"/>
      <c r="QV112" s="32"/>
      <c r="QW112" s="32"/>
      <c r="QX112" s="32"/>
      <c r="QY112" s="32"/>
      <c r="QZ112" s="29"/>
      <c r="RA112" s="52"/>
      <c r="RB112" s="52"/>
      <c r="RC112" s="52"/>
      <c r="RD112" s="52"/>
      <c r="RE112" s="52"/>
      <c r="RF112" s="52"/>
      <c r="RG112" s="52"/>
      <c r="RH112" s="52"/>
      <c r="RI112" s="52"/>
      <c r="RJ112" s="52"/>
      <c r="RK112" s="32"/>
      <c r="RL112" s="52"/>
      <c r="RM112" s="52"/>
      <c r="RN112" s="32"/>
      <c r="RO112" s="52"/>
      <c r="RP112" s="32"/>
      <c r="RQ112" s="52"/>
      <c r="RR112" s="32"/>
      <c r="RS112" s="32"/>
      <c r="RT112" s="52"/>
      <c r="RU112" s="52"/>
      <c r="RV112" s="52"/>
      <c r="RW112" s="52"/>
      <c r="RX112" s="1049"/>
      <c r="RY112" s="1049"/>
      <c r="RZ112" s="1049"/>
      <c r="SA112" s="1049"/>
      <c r="SB112" s="1049"/>
      <c r="SC112" s="1049"/>
      <c r="SD112" s="1049"/>
      <c r="SE112" s="1049"/>
      <c r="SF112" s="1049"/>
      <c r="SG112" s="1049"/>
      <c r="SH112" s="1049"/>
      <c r="SI112" s="1049"/>
      <c r="SJ112" s="1049"/>
      <c r="SK112" s="1049"/>
      <c r="SL112" s="1049"/>
      <c r="SM112" s="1049">
        <v>1.07</v>
      </c>
      <c r="SN112" s="1049"/>
      <c r="SO112" s="37">
        <v>1.1000000000000001</v>
      </c>
      <c r="SP112" s="1049">
        <f t="shared" si="491"/>
        <v>1.07</v>
      </c>
      <c r="SQ112" s="1049">
        <v>1.1399999999999999</v>
      </c>
      <c r="SR112" s="966">
        <f t="shared" si="492"/>
        <v>6.5420560747663392E-2</v>
      </c>
      <c r="SS112" s="58"/>
      <c r="ST112" s="32"/>
      <c r="SU112" s="52"/>
      <c r="SV112" s="52"/>
      <c r="SW112" s="52"/>
      <c r="SX112" s="52"/>
      <c r="SY112" s="52"/>
      <c r="SZ112" s="52"/>
      <c r="TA112" s="52"/>
      <c r="TB112" s="52"/>
      <c r="TC112" s="52"/>
      <c r="TD112" s="52"/>
      <c r="TE112" s="1049"/>
      <c r="TF112" s="52"/>
      <c r="TG112" s="52"/>
      <c r="TH112" s="1049"/>
      <c r="TI112" s="52"/>
      <c r="TJ112" s="52"/>
      <c r="TK112" s="1049"/>
      <c r="TL112" s="52"/>
      <c r="TM112" s="52"/>
      <c r="TN112" s="1049"/>
      <c r="TO112" s="52"/>
      <c r="TP112" s="52"/>
      <c r="TQ112" s="1049"/>
      <c r="TR112" s="52"/>
      <c r="TS112" s="1049"/>
      <c r="TT112" s="1049"/>
      <c r="TU112" s="1049"/>
      <c r="TV112" s="1049"/>
      <c r="TW112" s="1049"/>
      <c r="TX112" s="1049"/>
      <c r="TY112" s="1049"/>
      <c r="TZ112" s="1049"/>
      <c r="UA112" s="1049"/>
      <c r="UB112" s="1049"/>
      <c r="UC112" s="1049"/>
      <c r="UD112" s="1049"/>
      <c r="UE112" s="1049"/>
      <c r="UF112" s="1049"/>
      <c r="UG112" s="1049"/>
      <c r="UH112" s="1049"/>
      <c r="UI112" s="1049"/>
      <c r="UJ112" s="1049"/>
      <c r="UK112" s="1049">
        <v>1.27</v>
      </c>
      <c r="UL112" s="1507">
        <v>1.34</v>
      </c>
      <c r="UM112" s="1049">
        <f t="shared" si="501"/>
        <v>1.27</v>
      </c>
      <c r="UN112" s="1049">
        <v>1.31</v>
      </c>
      <c r="UO112" s="966">
        <f t="shared" si="421"/>
        <v>3.1496062992126012E-2</v>
      </c>
      <c r="UP112" s="52"/>
      <c r="UQ112" s="52"/>
      <c r="UR112" s="52"/>
      <c r="US112" s="52"/>
      <c r="UT112" s="52"/>
      <c r="UU112" s="52"/>
      <c r="UV112" s="52"/>
      <c r="UW112" s="52"/>
      <c r="UX112" s="52"/>
      <c r="UY112" s="52"/>
      <c r="UZ112" s="52"/>
      <c r="VA112" s="52"/>
      <c r="VB112" s="52"/>
      <c r="VC112" s="52"/>
      <c r="VD112" s="36"/>
      <c r="VE112" s="32"/>
      <c r="VF112" s="52"/>
      <c r="VG112" s="36"/>
      <c r="VH112" s="52"/>
      <c r="VI112" s="52"/>
      <c r="VJ112" s="52"/>
      <c r="VK112" s="52"/>
      <c r="VL112" s="52"/>
      <c r="VM112" s="52"/>
      <c r="VN112" s="52"/>
      <c r="VO112" s="1049"/>
      <c r="VP112" s="52"/>
      <c r="VQ112" s="52"/>
      <c r="VR112" s="52"/>
      <c r="VS112" s="52"/>
      <c r="VT112" s="1049"/>
      <c r="VU112" s="1049"/>
      <c r="VV112" s="52"/>
      <c r="VW112" s="1049"/>
      <c r="VX112" s="1049"/>
      <c r="VY112" s="1049"/>
      <c r="VZ112" s="1049"/>
      <c r="WA112" s="1049"/>
      <c r="WB112" s="1049"/>
      <c r="WC112" s="1049"/>
      <c r="WD112" s="1049"/>
      <c r="WE112" s="1049"/>
      <c r="WF112" s="1049"/>
      <c r="WG112" s="1049"/>
      <c r="WH112" s="1049"/>
      <c r="WI112" s="1049"/>
      <c r="WJ112" s="1049"/>
      <c r="WK112" s="1049"/>
      <c r="WL112" s="1049"/>
      <c r="WM112" s="1049"/>
      <c r="WN112" s="1049"/>
      <c r="WO112" s="52"/>
      <c r="WP112" s="52"/>
      <c r="WQ112" s="52"/>
      <c r="WR112" s="52"/>
      <c r="WS112" s="52"/>
      <c r="WT112" s="52"/>
      <c r="WU112" s="52"/>
      <c r="WV112" s="52"/>
      <c r="WW112" s="1049"/>
      <c r="WX112" s="1049"/>
      <c r="WY112" s="1049"/>
      <c r="WZ112" s="1049"/>
      <c r="XA112" s="1049"/>
      <c r="XB112" s="1049"/>
      <c r="XC112" s="1049"/>
      <c r="XD112" s="1049"/>
      <c r="XE112" s="1049"/>
      <c r="XF112" s="1049"/>
      <c r="XG112" s="1049">
        <v>1.26</v>
      </c>
      <c r="XH112" s="1049"/>
      <c r="XI112" s="1049"/>
      <c r="XJ112" s="1049"/>
      <c r="XK112" s="1049">
        <v>1.29</v>
      </c>
      <c r="XL112" s="1049">
        <f t="shared" si="439"/>
        <v>1.26</v>
      </c>
      <c r="XM112" s="1049"/>
      <c r="XN112" s="1049">
        <v>1.27</v>
      </c>
      <c r="XO112" s="966">
        <f t="shared" si="440"/>
        <v>-1</v>
      </c>
      <c r="XP112" s="966">
        <f t="shared" si="441"/>
        <v>7.936507936507943E-3</v>
      </c>
      <c r="XQ112" s="966"/>
      <c r="XR112" s="1049"/>
      <c r="XS112" s="1049"/>
      <c r="XT112" s="1049"/>
      <c r="XU112" s="1049"/>
      <c r="XV112" s="1308"/>
      <c r="XW112" s="37"/>
      <c r="XX112" s="1049"/>
      <c r="XY112" s="37"/>
      <c r="XZ112" s="37"/>
      <c r="YA112" s="1049"/>
      <c r="YB112" s="37"/>
      <c r="YC112" s="1049"/>
      <c r="YD112" s="37"/>
      <c r="YE112" s="1049"/>
      <c r="YF112" s="37"/>
      <c r="YG112" s="1049"/>
      <c r="YH112" s="37"/>
      <c r="YI112" s="1049"/>
      <c r="YJ112" s="1049">
        <v>1.17</v>
      </c>
      <c r="YK112" s="1049"/>
      <c r="YL112" s="1049">
        <v>1.25</v>
      </c>
      <c r="YM112" s="1049">
        <f t="shared" si="494"/>
        <v>1.17</v>
      </c>
      <c r="YN112" s="1049">
        <v>1.24</v>
      </c>
      <c r="YO112" s="1652">
        <f t="shared" si="495"/>
        <v>5.9829059829059887E-2</v>
      </c>
      <c r="YP112" s="1308"/>
      <c r="YQ112" s="1308"/>
      <c r="YR112" s="1308"/>
      <c r="YS112" s="1308"/>
      <c r="YT112" s="37"/>
      <c r="YU112" s="36"/>
      <c r="YV112" s="1049"/>
      <c r="YW112" s="36"/>
      <c r="YX112" s="1049"/>
      <c r="YY112" s="36"/>
      <c r="YZ112" s="1049"/>
      <c r="ZA112" s="29"/>
      <c r="ZB112" s="52"/>
      <c r="ZC112" s="37"/>
      <c r="ZD112" s="1049"/>
      <c r="ZE112" s="1049">
        <v>1.18</v>
      </c>
      <c r="ZF112" s="1049"/>
      <c r="ZG112" s="1049">
        <v>1.21</v>
      </c>
      <c r="ZH112" s="1049">
        <f t="shared" si="496"/>
        <v>1.18</v>
      </c>
      <c r="ZI112" s="1049"/>
      <c r="ZJ112" s="966">
        <f t="shared" si="497"/>
        <v>-1</v>
      </c>
      <c r="ZK112" s="52"/>
      <c r="ZL112" s="52"/>
      <c r="ZM112" s="52"/>
      <c r="ZN112" s="52"/>
      <c r="ZO112" s="52"/>
      <c r="ZP112" s="52"/>
      <c r="ZQ112" s="52"/>
      <c r="ZR112" s="52"/>
      <c r="ZS112" s="52"/>
      <c r="ZT112" s="52"/>
      <c r="ZU112" s="52"/>
      <c r="ZV112" s="52"/>
      <c r="ZW112" s="52"/>
      <c r="ZX112" s="52"/>
      <c r="ZY112" s="1049"/>
      <c r="ZZ112" s="37"/>
      <c r="AAA112" s="52"/>
      <c r="AAB112" s="52">
        <v>1.21</v>
      </c>
      <c r="AAC112" s="52">
        <v>1.25</v>
      </c>
      <c r="AAD112" s="52">
        <f t="shared" si="498"/>
        <v>1.21</v>
      </c>
      <c r="AAE112" s="52">
        <v>1.22</v>
      </c>
      <c r="AAF112" s="966">
        <f t="shared" si="499"/>
        <v>8.2644628099173625E-3</v>
      </c>
      <c r="AAG112" s="52"/>
      <c r="AAH112" s="52"/>
      <c r="AAI112" s="52"/>
      <c r="AAJ112" s="52"/>
      <c r="AAK112" s="52"/>
      <c r="AAL112" s="1049"/>
      <c r="AAM112" s="1049"/>
      <c r="AAN112" s="1049"/>
      <c r="AAO112" s="1049"/>
      <c r="AAP112" s="1049"/>
      <c r="AAQ112" s="1049"/>
      <c r="AAR112" s="1049"/>
      <c r="AAS112" s="1049"/>
      <c r="AAT112" s="1049"/>
      <c r="AAU112" s="37"/>
      <c r="AAV112" s="52"/>
      <c r="AAW112" s="52"/>
      <c r="AAX112" s="1049">
        <v>1.419</v>
      </c>
      <c r="AAY112" s="1049">
        <v>1.48</v>
      </c>
      <c r="AAZ112" s="37">
        <f t="shared" si="500"/>
        <v>1.419</v>
      </c>
      <c r="ABA112" s="37">
        <v>1.46</v>
      </c>
      <c r="ABB112" s="1652">
        <f t="shared" si="469"/>
        <v>2.8893587033121865E-2</v>
      </c>
      <c r="ABC112" s="37">
        <v>1.1499999999999999</v>
      </c>
      <c r="ABD112" s="37">
        <f t="shared" si="470"/>
        <v>1.1499999999999999</v>
      </c>
      <c r="ABE112" s="37">
        <v>1.1599999999999999</v>
      </c>
      <c r="ABF112" s="1652">
        <f t="shared" si="471"/>
        <v>8.6956521739130523E-3</v>
      </c>
      <c r="ABG112" s="37">
        <v>1.2</v>
      </c>
      <c r="ABH112" s="37">
        <f t="shared" si="472"/>
        <v>1.2</v>
      </c>
      <c r="ABI112" s="37">
        <v>1.2</v>
      </c>
      <c r="ABJ112" s="1652">
        <f t="shared" si="473"/>
        <v>0</v>
      </c>
      <c r="ABK112" s="1383">
        <v>1.1499999999999999</v>
      </c>
      <c r="ABL112" s="1049">
        <f t="shared" si="474"/>
        <v>1.1499999999999999</v>
      </c>
      <c r="ABM112" s="37">
        <v>1.1599999999999999</v>
      </c>
      <c r="ABN112" s="1652">
        <f t="shared" si="475"/>
        <v>8.6956521739130523E-3</v>
      </c>
      <c r="ABO112" s="1049"/>
      <c r="ABP112" s="1049"/>
      <c r="ABQ112" s="52"/>
      <c r="ABR112" s="52"/>
      <c r="ABS112" s="52"/>
      <c r="ABT112" s="52"/>
      <c r="ABU112" s="52"/>
      <c r="ABV112" s="52"/>
      <c r="ABW112" s="52"/>
      <c r="ABX112" s="52"/>
      <c r="ABY112" s="52"/>
      <c r="ABZ112" s="52"/>
      <c r="ACA112" s="52"/>
      <c r="ACB112" s="52"/>
      <c r="ACC112" s="37"/>
      <c r="ACD112" s="37"/>
      <c r="ACE112" s="37"/>
      <c r="ACF112" s="37"/>
    </row>
    <row r="113" spans="1:760" ht="29.5" thickBot="1" x14ac:dyDescent="0.4">
      <c r="A113" s="1696">
        <v>105</v>
      </c>
      <c r="B113" s="37" t="s">
        <v>19</v>
      </c>
      <c r="C113" s="37" t="s">
        <v>1254</v>
      </c>
      <c r="D113" s="37" t="s">
        <v>2307</v>
      </c>
      <c r="E113" s="37" t="s">
        <v>3993</v>
      </c>
      <c r="F113" s="37" t="s">
        <v>2936</v>
      </c>
      <c r="G113" s="37" t="s">
        <v>2942</v>
      </c>
      <c r="H113" s="29"/>
      <c r="I113" s="29"/>
      <c r="J113" s="29"/>
      <c r="K113" s="29"/>
      <c r="L113" s="29"/>
      <c r="M113" s="29"/>
      <c r="N113" s="29"/>
      <c r="O113" s="29"/>
      <c r="P113" s="29"/>
      <c r="Q113" s="29"/>
      <c r="R113" s="29"/>
      <c r="S113" s="29"/>
      <c r="T113" s="29"/>
      <c r="U113" s="29"/>
      <c r="V113" s="29"/>
      <c r="W113" s="29"/>
      <c r="X113" s="29"/>
      <c r="Y113" s="29"/>
      <c r="Z113" s="29"/>
      <c r="AA113" s="29"/>
      <c r="AB113" s="29"/>
      <c r="AC113" s="29"/>
      <c r="AD113" s="29"/>
      <c r="AE113" s="29"/>
      <c r="AF113" s="29"/>
      <c r="AG113" s="29"/>
      <c r="AH113" s="29"/>
      <c r="AI113" s="29"/>
      <c r="AJ113" s="29"/>
      <c r="AK113" s="29"/>
      <c r="AL113" s="29"/>
      <c r="AM113" s="29"/>
      <c r="AN113" s="29"/>
      <c r="AO113" s="29"/>
      <c r="AP113" s="29"/>
      <c r="AQ113" s="29"/>
      <c r="AR113" s="36"/>
      <c r="AS113" s="36"/>
      <c r="AT113" s="36"/>
      <c r="AU113" s="36"/>
      <c r="AV113" s="36"/>
      <c r="AW113" s="58"/>
      <c r="AX113" s="58"/>
      <c r="AY113" s="36"/>
      <c r="AZ113" s="202"/>
      <c r="BA113" s="29"/>
      <c r="BB113" s="29"/>
      <c r="BC113" s="29"/>
      <c r="BD113" s="29"/>
      <c r="BE113" s="29"/>
      <c r="BF113" s="29"/>
      <c r="BG113" s="29"/>
      <c r="BH113" s="29"/>
      <c r="BI113" s="29"/>
      <c r="BJ113" s="29"/>
      <c r="BK113" s="29"/>
      <c r="BL113" s="29"/>
      <c r="BM113" s="29"/>
      <c r="BN113" s="29"/>
      <c r="BO113" s="29"/>
      <c r="BP113" s="29"/>
      <c r="BQ113" s="29"/>
      <c r="BR113" s="29"/>
      <c r="BS113" s="29"/>
      <c r="BT113" s="29"/>
      <c r="BU113" s="29"/>
      <c r="BV113" s="29"/>
      <c r="BW113" s="29"/>
      <c r="BX113" s="29"/>
      <c r="BY113" s="29"/>
      <c r="BZ113" s="29"/>
      <c r="CA113" s="29"/>
      <c r="CB113" s="29"/>
      <c r="CC113" s="29"/>
      <c r="CD113" s="29"/>
      <c r="CE113" s="29"/>
      <c r="CF113" s="29"/>
      <c r="CG113" s="29"/>
      <c r="CH113" s="29"/>
      <c r="CI113" s="29"/>
      <c r="CJ113" s="29"/>
      <c r="CK113" s="29"/>
      <c r="CL113" s="29"/>
      <c r="CM113" s="29"/>
      <c r="CN113" s="29"/>
      <c r="CO113" s="29"/>
      <c r="CP113" s="29"/>
      <c r="CQ113" s="29"/>
      <c r="CR113" s="29"/>
      <c r="CS113" s="29"/>
      <c r="CT113" s="29"/>
      <c r="CU113" s="29"/>
      <c r="CV113" s="29"/>
      <c r="CW113" s="29"/>
      <c r="CX113" s="29"/>
      <c r="CY113" s="29"/>
      <c r="CZ113" s="29"/>
      <c r="DA113" s="29"/>
      <c r="DB113" s="29"/>
      <c r="DC113" s="29"/>
      <c r="DD113" s="29"/>
      <c r="DE113" s="29"/>
      <c r="DF113" s="29"/>
      <c r="DG113" s="29"/>
      <c r="DH113" s="29"/>
      <c r="DI113" s="29"/>
      <c r="DJ113" s="29"/>
      <c r="DK113" s="29"/>
      <c r="DL113" s="32"/>
      <c r="DM113" s="52"/>
      <c r="DN113" s="36"/>
      <c r="DO113" s="29"/>
      <c r="DP113" s="966"/>
      <c r="DQ113" s="29"/>
      <c r="DR113" s="29"/>
      <c r="DS113" s="29"/>
      <c r="DT113" s="29"/>
      <c r="DU113" s="29"/>
      <c r="DV113" s="29"/>
      <c r="DW113" s="29"/>
      <c r="DX113" s="29"/>
      <c r="DY113" s="29"/>
      <c r="DZ113" s="29"/>
      <c r="EA113" s="29"/>
      <c r="EB113" s="29"/>
      <c r="EC113" s="29"/>
      <c r="ED113" s="29"/>
      <c r="EE113" s="29"/>
      <c r="EF113" s="29"/>
      <c r="EG113" s="29"/>
      <c r="EH113" s="29"/>
      <c r="EI113" s="29"/>
      <c r="EJ113" s="29"/>
      <c r="EK113" s="29"/>
      <c r="EL113" s="29"/>
      <c r="EM113" s="29"/>
      <c r="EN113" s="29"/>
      <c r="EO113" s="29"/>
      <c r="EP113" s="29"/>
      <c r="EQ113" s="29"/>
      <c r="ER113" s="29"/>
      <c r="ES113" s="29"/>
      <c r="ET113" s="29"/>
      <c r="EU113" s="29"/>
      <c r="EV113" s="29"/>
      <c r="EW113" s="29"/>
      <c r="EX113" s="29"/>
      <c r="EY113" s="29"/>
      <c r="EZ113" s="29"/>
      <c r="FA113" s="29"/>
      <c r="FB113" s="29"/>
      <c r="FC113" s="32"/>
      <c r="FD113" s="36"/>
      <c r="FE113" s="36"/>
      <c r="FF113" s="966"/>
      <c r="FG113" s="29"/>
      <c r="FH113" s="29"/>
      <c r="FI113" s="29"/>
      <c r="FJ113" s="29"/>
      <c r="FK113" s="29"/>
      <c r="FL113" s="29"/>
      <c r="FM113" s="29"/>
      <c r="FN113" s="29"/>
      <c r="FO113" s="29"/>
      <c r="FP113" s="29"/>
      <c r="FQ113" s="29"/>
      <c r="FR113" s="29"/>
      <c r="FS113" s="29"/>
      <c r="FT113" s="29"/>
      <c r="FU113" s="29"/>
      <c r="FV113" s="29"/>
      <c r="FW113" s="29"/>
      <c r="FX113" s="29"/>
      <c r="FY113" s="29"/>
      <c r="FZ113" s="29"/>
      <c r="GA113" s="29"/>
      <c r="GB113" s="29"/>
      <c r="GC113" s="29"/>
      <c r="GD113" s="29"/>
      <c r="GE113" s="29"/>
      <c r="GF113" s="29"/>
      <c r="GG113" s="29"/>
      <c r="GH113" s="29"/>
      <c r="GI113" s="29"/>
      <c r="GJ113" s="29"/>
      <c r="GK113" s="29"/>
      <c r="GL113" s="29"/>
      <c r="GM113" s="29"/>
      <c r="GN113" s="29"/>
      <c r="GO113" s="29"/>
      <c r="GP113" s="29"/>
      <c r="GQ113" s="29"/>
      <c r="GR113" s="29"/>
      <c r="GS113" s="29"/>
      <c r="GT113" s="29"/>
      <c r="GU113" s="29"/>
      <c r="GV113" s="29"/>
      <c r="GW113" s="29"/>
      <c r="GX113" s="29"/>
      <c r="GY113" s="29"/>
      <c r="GZ113" s="29"/>
      <c r="HA113" s="29"/>
      <c r="HB113" s="32"/>
      <c r="HC113" s="92"/>
      <c r="HD113" s="36"/>
      <c r="HE113" s="29"/>
      <c r="HF113" s="36"/>
      <c r="HG113" s="29"/>
      <c r="HH113" s="36"/>
      <c r="HI113" s="36"/>
      <c r="HJ113" s="36"/>
      <c r="HK113" s="966"/>
      <c r="HS113" s="29"/>
      <c r="HT113" s="29"/>
      <c r="HU113" s="29"/>
      <c r="HV113" s="29"/>
      <c r="HW113" s="29"/>
      <c r="HX113" s="29"/>
      <c r="HY113" s="29"/>
      <c r="HZ113" s="29"/>
      <c r="IA113" s="29"/>
      <c r="IB113" s="29"/>
      <c r="IC113" s="29"/>
      <c r="ID113" s="29"/>
      <c r="IE113" s="29"/>
      <c r="IF113" s="29"/>
      <c r="IG113" s="29"/>
      <c r="IH113" s="29"/>
      <c r="II113" s="29"/>
      <c r="IJ113" s="29"/>
      <c r="IK113" s="29"/>
      <c r="IL113" s="29"/>
      <c r="IM113" s="29"/>
      <c r="IN113" s="29"/>
      <c r="IO113" s="29"/>
      <c r="IP113" s="29"/>
      <c r="IQ113" s="29"/>
      <c r="IR113" s="29"/>
      <c r="IS113" s="29"/>
      <c r="IT113" s="29"/>
      <c r="IU113" s="29"/>
      <c r="IV113" s="29"/>
      <c r="IW113" s="29"/>
      <c r="IX113" s="29"/>
      <c r="IY113" s="29"/>
      <c r="IZ113" s="29"/>
      <c r="JA113" s="29"/>
      <c r="JB113" s="29"/>
      <c r="JC113" s="29"/>
      <c r="JD113" s="29"/>
      <c r="JE113" s="29"/>
      <c r="JF113" s="29"/>
      <c r="JG113" s="29"/>
      <c r="JH113" s="29"/>
      <c r="JI113" s="52"/>
      <c r="JJ113" s="32"/>
      <c r="JK113" s="36"/>
      <c r="JL113" s="36"/>
      <c r="JM113" s="36"/>
      <c r="JN113" s="36"/>
      <c r="JO113" s="36"/>
      <c r="JP113" s="36"/>
      <c r="JQ113" s="36"/>
      <c r="JR113" s="36"/>
      <c r="JS113" s="37"/>
      <c r="JT113" s="36"/>
      <c r="JU113" s="36"/>
      <c r="JV113" s="37"/>
      <c r="JW113" s="36"/>
      <c r="JX113" s="36"/>
      <c r="JY113" s="37"/>
      <c r="JZ113" s="36"/>
      <c r="KA113" s="36"/>
      <c r="KB113" s="37"/>
      <c r="KC113" s="36"/>
      <c r="KD113" s="36"/>
      <c r="KE113" s="37"/>
      <c r="KF113" s="37"/>
      <c r="KG113" s="37"/>
      <c r="KH113" s="37"/>
      <c r="KI113" s="37"/>
      <c r="KJ113" s="37"/>
      <c r="KK113" s="37"/>
      <c r="KL113" s="37"/>
      <c r="KM113" s="966"/>
      <c r="KN113" s="29"/>
      <c r="KO113" s="29"/>
      <c r="KP113" s="29"/>
      <c r="KQ113" s="29"/>
      <c r="KR113" s="29"/>
      <c r="KS113" s="29"/>
      <c r="KT113" s="29"/>
      <c r="KU113" s="29"/>
      <c r="KV113" s="29"/>
      <c r="KW113" s="29"/>
      <c r="KX113" s="29"/>
      <c r="KY113" s="29"/>
      <c r="KZ113" s="29"/>
      <c r="LA113" s="29"/>
      <c r="LB113" s="29"/>
      <c r="LC113" s="29"/>
      <c r="LD113" s="29"/>
      <c r="LE113" s="29"/>
      <c r="LF113" s="29"/>
      <c r="LG113" s="29"/>
      <c r="LH113" s="29"/>
      <c r="LI113" s="29"/>
      <c r="LJ113" s="29"/>
      <c r="LK113" s="29"/>
      <c r="LL113" s="29"/>
      <c r="LM113" s="29"/>
      <c r="LN113" s="29"/>
      <c r="LO113" s="29"/>
      <c r="LP113" s="29"/>
      <c r="LQ113" s="29"/>
      <c r="LR113" s="29"/>
      <c r="LS113" s="29"/>
      <c r="LT113" s="29"/>
      <c r="LU113" s="29"/>
      <c r="LV113" s="29"/>
      <c r="LW113" s="29"/>
      <c r="LX113" s="29"/>
      <c r="LY113" s="29"/>
      <c r="LZ113" s="29"/>
      <c r="MA113" s="29"/>
      <c r="MB113" s="32"/>
      <c r="MC113" s="52"/>
      <c r="MD113" s="32"/>
      <c r="ME113" s="32"/>
      <c r="MF113" s="36"/>
      <c r="MG113" s="36"/>
      <c r="MH113" s="29"/>
      <c r="MI113" s="36"/>
      <c r="MJ113" s="36"/>
      <c r="MK113" s="52"/>
      <c r="ML113" s="52"/>
      <c r="MM113" s="52"/>
      <c r="MN113" s="37"/>
      <c r="MO113" s="52"/>
      <c r="MP113" s="52"/>
      <c r="MQ113" s="37"/>
      <c r="MR113" s="52"/>
      <c r="MS113" s="37"/>
      <c r="MT113" s="37"/>
      <c r="MU113" s="37"/>
      <c r="MV113" s="37"/>
      <c r="MW113" s="37"/>
      <c r="MX113" s="37"/>
      <c r="MY113" s="37"/>
      <c r="MZ113" s="37"/>
      <c r="NA113" s="36"/>
      <c r="NB113" s="37"/>
      <c r="NC113" s="37"/>
      <c r="ND113" s="37"/>
      <c r="NE113" s="36"/>
      <c r="NF113" s="37"/>
      <c r="NG113" s="37"/>
      <c r="NH113" s="966"/>
      <c r="NI113" s="29"/>
      <c r="NJ113" s="29"/>
      <c r="NK113" s="29"/>
      <c r="NL113" s="29"/>
      <c r="NM113" s="29"/>
      <c r="NN113" s="29"/>
      <c r="NO113" s="29"/>
      <c r="NP113" s="29"/>
      <c r="NQ113" s="29"/>
      <c r="NR113" s="29"/>
      <c r="NS113" s="29"/>
      <c r="NT113" s="29"/>
      <c r="NU113" s="29"/>
      <c r="NV113" s="29"/>
      <c r="NW113" s="29"/>
      <c r="NX113" s="29"/>
      <c r="NY113" s="29"/>
      <c r="NZ113" s="29"/>
      <c r="OA113" s="29"/>
      <c r="OB113" s="29"/>
      <c r="OC113" s="29"/>
      <c r="OD113" s="29"/>
      <c r="OE113" s="29"/>
      <c r="OF113" s="29"/>
      <c r="OG113" s="29"/>
      <c r="OH113" s="29"/>
      <c r="OI113" s="29"/>
      <c r="OJ113" s="29"/>
      <c r="OK113" s="29"/>
      <c r="OL113" s="29"/>
      <c r="OM113" s="29"/>
      <c r="ON113" s="29"/>
      <c r="OO113" s="29"/>
      <c r="OP113" s="29"/>
      <c r="OQ113" s="29"/>
      <c r="OR113" s="29"/>
      <c r="OS113" s="29"/>
      <c r="OT113" s="29"/>
      <c r="OU113" s="29"/>
      <c r="OV113" s="29"/>
      <c r="OW113" s="29"/>
      <c r="OX113" s="29"/>
      <c r="OY113" s="52"/>
      <c r="OZ113" s="29"/>
      <c r="PA113" s="36"/>
      <c r="PB113" s="29"/>
      <c r="PC113" s="36"/>
      <c r="PD113" s="36"/>
      <c r="PE113" s="36"/>
      <c r="PF113" s="36"/>
      <c r="PG113" s="36"/>
      <c r="PH113" s="37"/>
      <c r="PI113" s="36"/>
      <c r="PJ113" s="36"/>
      <c r="PK113" s="37"/>
      <c r="PL113" s="36"/>
      <c r="PM113" s="36"/>
      <c r="PN113" s="37"/>
      <c r="PO113" s="36"/>
      <c r="PP113" s="36"/>
      <c r="PQ113" s="36"/>
      <c r="PR113" s="36"/>
      <c r="PS113" s="36"/>
      <c r="PT113" s="37"/>
      <c r="PU113" s="37"/>
      <c r="PV113" s="37"/>
      <c r="PW113" s="37"/>
      <c r="PX113" s="36"/>
      <c r="PY113" s="37"/>
      <c r="PZ113" s="37"/>
      <c r="QA113" s="37"/>
      <c r="QB113" s="37"/>
      <c r="QC113" s="37"/>
      <c r="QD113" s="37"/>
      <c r="QE113" s="37"/>
      <c r="QF113" s="37"/>
      <c r="QG113" s="37"/>
      <c r="QH113" s="37"/>
      <c r="QI113" s="37"/>
      <c r="QJ113" s="37"/>
      <c r="QK113" s="966"/>
      <c r="QL113" s="29"/>
      <c r="QM113" s="29"/>
      <c r="QN113" s="29"/>
      <c r="QO113" s="29"/>
      <c r="QP113" s="29"/>
      <c r="QQ113" s="29"/>
      <c r="QR113" s="29"/>
      <c r="QS113" s="29"/>
      <c r="QT113" s="29"/>
      <c r="QU113" s="29"/>
      <c r="QV113" s="29"/>
      <c r="QW113" s="29"/>
      <c r="QX113" s="29"/>
      <c r="QY113" s="29"/>
      <c r="QZ113" s="29"/>
      <c r="RA113" s="36"/>
      <c r="RB113" s="36"/>
      <c r="RC113" s="36"/>
      <c r="RD113" s="36"/>
      <c r="RE113" s="36"/>
      <c r="RF113" s="36"/>
      <c r="RG113" s="36"/>
      <c r="RH113" s="36"/>
      <c r="RI113" s="36"/>
      <c r="RJ113" s="36"/>
      <c r="RK113" s="29"/>
      <c r="RL113" s="36"/>
      <c r="RM113" s="36"/>
      <c r="RN113" s="29"/>
      <c r="RO113" s="36"/>
      <c r="RP113" s="29"/>
      <c r="RQ113" s="36"/>
      <c r="RR113" s="29"/>
      <c r="RS113" s="29"/>
      <c r="RT113" s="36"/>
      <c r="RU113" s="36"/>
      <c r="RV113" s="36"/>
      <c r="RW113" s="36"/>
      <c r="RX113" s="37"/>
      <c r="RY113" s="37"/>
      <c r="RZ113" s="37"/>
      <c r="SA113" s="37"/>
      <c r="SB113" s="37"/>
      <c r="SC113" s="37"/>
      <c r="SD113" s="37"/>
      <c r="SE113" s="37"/>
      <c r="SF113" s="37"/>
      <c r="SG113" s="37"/>
      <c r="SH113" s="37"/>
      <c r="SI113" s="37"/>
      <c r="SJ113" s="37"/>
      <c r="SK113" s="37"/>
      <c r="SL113" s="37"/>
      <c r="SM113" s="37">
        <v>8.2899999999999991</v>
      </c>
      <c r="SN113" s="1049"/>
      <c r="SO113" s="37">
        <v>8.51</v>
      </c>
      <c r="SP113" s="1049">
        <f t="shared" si="491"/>
        <v>8.2899999999999991</v>
      </c>
      <c r="SQ113" s="1049">
        <v>8.44</v>
      </c>
      <c r="SR113" s="966">
        <f t="shared" si="492"/>
        <v>1.809408926417375E-2</v>
      </c>
      <c r="SS113" s="59"/>
      <c r="ST113" s="29"/>
      <c r="SU113" s="1138"/>
      <c r="SV113" s="1138"/>
      <c r="SW113" s="36"/>
      <c r="SX113" s="36"/>
      <c r="SY113" s="36"/>
      <c r="SZ113" s="36"/>
      <c r="TA113" s="36"/>
      <c r="TB113" s="36"/>
      <c r="TC113" s="36"/>
      <c r="TD113" s="36"/>
      <c r="TE113" s="37"/>
      <c r="TF113" s="36"/>
      <c r="TG113" s="36"/>
      <c r="TH113" s="37"/>
      <c r="TI113" s="36"/>
      <c r="TJ113" s="36"/>
      <c r="TK113" s="37"/>
      <c r="TL113" s="36"/>
      <c r="TM113" s="36"/>
      <c r="TN113" s="37"/>
      <c r="TO113" s="36"/>
      <c r="TP113" s="36"/>
      <c r="TQ113" s="37"/>
      <c r="TR113" s="36"/>
      <c r="TS113" s="37"/>
      <c r="TT113" s="37"/>
      <c r="TU113" s="37"/>
      <c r="TV113" s="37"/>
      <c r="TW113" s="37"/>
      <c r="TX113" s="37"/>
      <c r="TY113" s="37"/>
      <c r="TZ113" s="37"/>
      <c r="UA113" s="37"/>
      <c r="UB113" s="37"/>
      <c r="UC113" s="37"/>
      <c r="UD113" s="37"/>
      <c r="UE113" s="37"/>
      <c r="UF113" s="37"/>
      <c r="UG113" s="37"/>
      <c r="UH113" s="37"/>
      <c r="UI113" s="37"/>
      <c r="UJ113" s="37"/>
      <c r="UK113" s="37">
        <v>8.5</v>
      </c>
      <c r="UL113" s="1507">
        <v>8.7899999999999991</v>
      </c>
      <c r="UM113" s="37">
        <f t="shared" si="501"/>
        <v>8.5</v>
      </c>
      <c r="UN113" s="37">
        <v>8.67</v>
      </c>
      <c r="UO113" s="966">
        <f t="shared" si="421"/>
        <v>1.999999999999999E-2</v>
      </c>
      <c r="UP113" s="52"/>
      <c r="UQ113" s="52"/>
      <c r="UR113" s="52"/>
      <c r="US113" s="52"/>
      <c r="UT113" s="52"/>
      <c r="UU113" s="52"/>
      <c r="UV113" s="52"/>
      <c r="UW113" s="52"/>
      <c r="UX113" s="52"/>
      <c r="UY113" s="52"/>
      <c r="UZ113" s="52"/>
      <c r="VA113" s="52"/>
      <c r="VB113" s="52"/>
      <c r="VC113" s="52"/>
      <c r="VD113" s="52"/>
      <c r="VE113" s="32"/>
      <c r="VF113" s="52"/>
      <c r="VG113" s="52"/>
      <c r="VH113" s="36"/>
      <c r="VI113" s="36"/>
      <c r="VJ113" s="36"/>
      <c r="VK113" s="52"/>
      <c r="VL113" s="52"/>
      <c r="VM113" s="52"/>
      <c r="VN113" s="52"/>
      <c r="VO113" s="1049"/>
      <c r="VP113" s="52"/>
      <c r="VQ113" s="52"/>
      <c r="VR113" s="52"/>
      <c r="VS113" s="52"/>
      <c r="VT113" s="1049"/>
      <c r="VU113" s="1049"/>
      <c r="VV113" s="52"/>
      <c r="VW113" s="1049"/>
      <c r="VX113" s="1049"/>
      <c r="VY113" s="1049"/>
      <c r="VZ113" s="1049"/>
      <c r="WA113" s="1049"/>
      <c r="WB113" s="1049"/>
      <c r="WC113" s="1049"/>
      <c r="WD113" s="1049"/>
      <c r="WE113" s="1049"/>
      <c r="WF113" s="1049"/>
      <c r="WG113" s="1049"/>
      <c r="WH113" s="1049"/>
      <c r="WI113" s="1049"/>
      <c r="WJ113" s="1049"/>
      <c r="WK113" s="1049"/>
      <c r="WL113" s="1049"/>
      <c r="WM113" s="1049"/>
      <c r="WN113" s="1049"/>
      <c r="WO113" s="52"/>
      <c r="WP113" s="52"/>
      <c r="WQ113" s="52"/>
      <c r="WR113" s="52"/>
      <c r="WS113" s="52"/>
      <c r="WT113" s="52"/>
      <c r="WU113" s="52"/>
      <c r="WV113" s="52"/>
      <c r="WW113" s="1049"/>
      <c r="WX113" s="1049"/>
      <c r="WY113" s="1049"/>
      <c r="WZ113" s="1049"/>
      <c r="XA113" s="1049"/>
      <c r="XB113" s="37"/>
      <c r="XC113" s="37"/>
      <c r="XD113" s="37"/>
      <c r="XE113" s="37"/>
      <c r="XF113" s="37"/>
      <c r="XG113" s="37">
        <v>8.3000000000000007</v>
      </c>
      <c r="XH113" s="37"/>
      <c r="XI113" s="37"/>
      <c r="XJ113" s="37"/>
      <c r="XK113" s="37">
        <v>8.58</v>
      </c>
      <c r="XL113" s="37">
        <f t="shared" si="439"/>
        <v>8.3000000000000007</v>
      </c>
      <c r="XM113" s="37"/>
      <c r="XN113" s="37">
        <v>8.61</v>
      </c>
      <c r="XO113" s="966">
        <f t="shared" si="440"/>
        <v>-1</v>
      </c>
      <c r="XP113" s="966">
        <f t="shared" si="441"/>
        <v>3.7349397590361287E-2</v>
      </c>
      <c r="XQ113" s="966"/>
      <c r="XR113" s="37"/>
      <c r="XS113" s="37"/>
      <c r="XT113" s="37"/>
      <c r="XU113" s="37"/>
      <c r="XV113" s="1308"/>
      <c r="XW113" s="37"/>
      <c r="XX113" s="1049"/>
      <c r="XY113" s="37"/>
      <c r="XZ113" s="37"/>
      <c r="YA113" s="1049"/>
      <c r="YB113" s="37"/>
      <c r="YC113" s="1049"/>
      <c r="YD113" s="37"/>
      <c r="YE113" s="1049"/>
      <c r="YF113" s="37"/>
      <c r="YG113" s="1049"/>
      <c r="YH113" s="37"/>
      <c r="YI113" s="1049"/>
      <c r="YJ113" s="1049">
        <v>7.66</v>
      </c>
      <c r="YK113" s="1049"/>
      <c r="YL113" s="1049">
        <v>7.89</v>
      </c>
      <c r="YM113" s="1049">
        <f t="shared" si="494"/>
        <v>7.66</v>
      </c>
      <c r="YN113" s="1049">
        <v>8.23</v>
      </c>
      <c r="YO113" s="1652">
        <f t="shared" si="495"/>
        <v>7.4412532637075757E-2</v>
      </c>
      <c r="YP113" s="1308"/>
      <c r="YQ113" s="1308"/>
      <c r="YR113" s="1308"/>
      <c r="YS113" s="1308"/>
      <c r="YT113" s="37"/>
      <c r="YU113" s="36"/>
      <c r="YV113" s="1049"/>
      <c r="YW113" s="36"/>
      <c r="YX113" s="1049"/>
      <c r="YY113" s="36"/>
      <c r="YZ113" s="1049"/>
      <c r="ZA113" s="29"/>
      <c r="ZB113" s="52"/>
      <c r="ZC113" s="37"/>
      <c r="ZD113" s="1049"/>
      <c r="ZE113" s="1049">
        <v>7.4</v>
      </c>
      <c r="ZF113" s="1049"/>
      <c r="ZG113" s="1049">
        <v>7.56</v>
      </c>
      <c r="ZH113" s="1049">
        <f t="shared" si="496"/>
        <v>7.4</v>
      </c>
      <c r="ZI113" s="1049"/>
      <c r="ZJ113" s="966">
        <f t="shared" si="497"/>
        <v>-1</v>
      </c>
      <c r="ZK113" s="1235"/>
      <c r="ZL113" s="1235"/>
      <c r="ZM113" s="1235"/>
      <c r="ZN113" s="1235"/>
      <c r="ZO113" s="1235"/>
      <c r="ZP113" s="1235"/>
      <c r="ZQ113" s="1235"/>
      <c r="ZR113" s="37"/>
      <c r="ZS113" s="1235"/>
      <c r="ZT113" s="37"/>
      <c r="ZU113" s="37"/>
      <c r="ZV113" s="37"/>
      <c r="ZW113" s="37"/>
      <c r="ZX113" s="37"/>
      <c r="ZY113" s="37"/>
      <c r="ZZ113" s="37"/>
      <c r="AAA113" s="37"/>
      <c r="AAB113" s="37">
        <v>8.3000000000000007</v>
      </c>
      <c r="AAC113" s="37">
        <v>8.42</v>
      </c>
      <c r="AAD113" s="37">
        <f t="shared" si="498"/>
        <v>8.3000000000000007</v>
      </c>
      <c r="AAE113" s="37">
        <v>8.32</v>
      </c>
      <c r="AAF113" s="966">
        <f t="shared" si="499"/>
        <v>2.4096385542168161E-3</v>
      </c>
      <c r="AAG113" s="37"/>
      <c r="AAH113" s="37"/>
      <c r="AAI113" s="37"/>
      <c r="AAJ113" s="37"/>
      <c r="AAK113" s="52"/>
      <c r="AAL113" s="1049"/>
      <c r="AAM113" s="1049"/>
      <c r="AAN113" s="1049"/>
      <c r="AAO113" s="1049"/>
      <c r="AAP113" s="1049"/>
      <c r="AAQ113" s="1049"/>
      <c r="AAR113" s="1049"/>
      <c r="AAS113" s="1049"/>
      <c r="AAT113" s="52"/>
      <c r="AAU113" s="37"/>
      <c r="AAV113" s="37"/>
      <c r="AAW113" s="37"/>
      <c r="AAX113" s="37">
        <v>7.5</v>
      </c>
      <c r="AAY113" s="37">
        <v>7.76</v>
      </c>
      <c r="AAZ113" s="37">
        <f t="shared" si="500"/>
        <v>7.5</v>
      </c>
      <c r="ABA113" s="37">
        <v>7.76</v>
      </c>
      <c r="ABB113" s="1652">
        <f t="shared" si="469"/>
        <v>3.4666666666666637E-2</v>
      </c>
      <c r="ABC113" s="37">
        <v>6.76</v>
      </c>
      <c r="ABD113" s="37">
        <f t="shared" si="470"/>
        <v>6.76</v>
      </c>
      <c r="ABE113" s="37">
        <v>7.08</v>
      </c>
      <c r="ABF113" s="1652">
        <f t="shared" si="471"/>
        <v>4.7337278106508916E-2</v>
      </c>
      <c r="ABG113" s="37">
        <v>6.71</v>
      </c>
      <c r="ABH113" s="37">
        <f t="shared" si="472"/>
        <v>6.71</v>
      </c>
      <c r="ABI113" s="37">
        <v>6.79</v>
      </c>
      <c r="ABJ113" s="1652">
        <f t="shared" si="473"/>
        <v>1.1922503725782425E-2</v>
      </c>
      <c r="ABK113" s="1383">
        <v>6.74</v>
      </c>
      <c r="ABL113" s="1049">
        <f t="shared" si="474"/>
        <v>6.74</v>
      </c>
      <c r="ABM113" s="37">
        <v>7.27</v>
      </c>
      <c r="ABN113" s="1652">
        <f t="shared" si="475"/>
        <v>7.863501483679515E-2</v>
      </c>
      <c r="ABO113" s="621"/>
      <c r="ABP113" s="37"/>
      <c r="ABQ113" s="36"/>
      <c r="ABR113" s="36"/>
      <c r="ABS113" s="36"/>
      <c r="ABT113" s="36"/>
      <c r="ABU113" s="36"/>
      <c r="ABV113" s="36"/>
      <c r="ABW113" s="36"/>
      <c r="ABX113" s="36"/>
      <c r="ABY113" s="36"/>
      <c r="ABZ113" s="36"/>
      <c r="ACA113" s="36"/>
      <c r="ACB113" s="36"/>
      <c r="ACC113" s="37"/>
      <c r="ACD113" s="37"/>
      <c r="ACE113" s="37"/>
      <c r="ACF113" s="37"/>
    </row>
    <row r="114" spans="1:760" ht="29.5" thickBot="1" x14ac:dyDescent="0.4">
      <c r="A114" s="1696">
        <v>106</v>
      </c>
      <c r="B114" s="37" t="s">
        <v>19</v>
      </c>
      <c r="C114" s="37" t="s">
        <v>1254</v>
      </c>
      <c r="D114" s="37" t="s">
        <v>2307</v>
      </c>
      <c r="E114" s="37" t="s">
        <v>3993</v>
      </c>
      <c r="F114" s="37" t="s">
        <v>2936</v>
      </c>
      <c r="G114" s="37" t="s">
        <v>2945</v>
      </c>
      <c r="H114" s="29"/>
      <c r="I114" s="29"/>
      <c r="J114" s="29"/>
      <c r="K114" s="29"/>
      <c r="L114" s="29"/>
      <c r="M114" s="29"/>
      <c r="N114" s="29"/>
      <c r="O114" s="29"/>
      <c r="P114" s="29"/>
      <c r="Q114" s="29"/>
      <c r="R114" s="29"/>
      <c r="S114" s="29"/>
      <c r="T114" s="29"/>
      <c r="U114" s="29"/>
      <c r="V114" s="29"/>
      <c r="W114" s="29"/>
      <c r="X114" s="29"/>
      <c r="Y114" s="29"/>
      <c r="Z114" s="29"/>
      <c r="AA114" s="29"/>
      <c r="AB114" s="29"/>
      <c r="AC114" s="29"/>
      <c r="AD114" s="29"/>
      <c r="AE114" s="29"/>
      <c r="AF114" s="29"/>
      <c r="AG114" s="29"/>
      <c r="AH114" s="29"/>
      <c r="AI114" s="29"/>
      <c r="AJ114" s="29"/>
      <c r="AK114" s="29"/>
      <c r="AL114" s="29"/>
      <c r="AM114" s="29"/>
      <c r="AN114" s="29"/>
      <c r="AO114" s="29"/>
      <c r="AP114" s="29"/>
      <c r="AQ114" s="29"/>
      <c r="AR114" s="36"/>
      <c r="AS114" s="36"/>
      <c r="AT114" s="36"/>
      <c r="AU114" s="36"/>
      <c r="AV114" s="36"/>
      <c r="AW114" s="58"/>
      <c r="AX114" s="58"/>
      <c r="AY114" s="36"/>
      <c r="AZ114" s="202"/>
      <c r="BA114" s="29"/>
      <c r="BB114" s="29"/>
      <c r="BC114" s="29"/>
      <c r="BD114" s="29"/>
      <c r="BE114" s="29"/>
      <c r="BF114" s="29"/>
      <c r="BG114" s="29"/>
      <c r="BH114" s="29"/>
      <c r="BI114" s="29"/>
      <c r="BJ114" s="29"/>
      <c r="BK114" s="29"/>
      <c r="BL114" s="29"/>
      <c r="BM114" s="29"/>
      <c r="BN114" s="29"/>
      <c r="BO114" s="29"/>
      <c r="BP114" s="29"/>
      <c r="BQ114" s="29"/>
      <c r="BR114" s="29"/>
      <c r="BS114" s="29"/>
      <c r="BT114" s="29"/>
      <c r="BU114" s="29"/>
      <c r="BV114" s="29"/>
      <c r="BW114" s="29"/>
      <c r="BX114" s="29"/>
      <c r="BY114" s="29"/>
      <c r="BZ114" s="29"/>
      <c r="CA114" s="29"/>
      <c r="CB114" s="29"/>
      <c r="CC114" s="29"/>
      <c r="CD114" s="29"/>
      <c r="CE114" s="29"/>
      <c r="CF114" s="29"/>
      <c r="CG114" s="29"/>
      <c r="CH114" s="29"/>
      <c r="CI114" s="29"/>
      <c r="CJ114" s="29"/>
      <c r="CK114" s="29"/>
      <c r="CL114" s="29"/>
      <c r="CM114" s="29"/>
      <c r="CN114" s="29"/>
      <c r="CO114" s="29"/>
      <c r="CP114" s="29"/>
      <c r="CQ114" s="29"/>
      <c r="CR114" s="29"/>
      <c r="CS114" s="29"/>
      <c r="CT114" s="29"/>
      <c r="CU114" s="29"/>
      <c r="CV114" s="29"/>
      <c r="CW114" s="29"/>
      <c r="CX114" s="29"/>
      <c r="CY114" s="29"/>
      <c r="CZ114" s="29"/>
      <c r="DA114" s="29"/>
      <c r="DB114" s="29"/>
      <c r="DC114" s="29"/>
      <c r="DD114" s="29"/>
      <c r="DE114" s="29"/>
      <c r="DF114" s="29"/>
      <c r="DG114" s="29"/>
      <c r="DH114" s="29"/>
      <c r="DI114" s="29"/>
      <c r="DJ114" s="29"/>
      <c r="DK114" s="29"/>
      <c r="DL114" s="32"/>
      <c r="DM114" s="52"/>
      <c r="DN114" s="36"/>
      <c r="DO114" s="29"/>
      <c r="DP114" s="966"/>
      <c r="DQ114" s="29"/>
      <c r="DR114" s="29"/>
      <c r="DS114" s="29"/>
      <c r="DT114" s="29"/>
      <c r="DU114" s="29"/>
      <c r="DV114" s="29"/>
      <c r="DW114" s="29"/>
      <c r="DX114" s="29"/>
      <c r="DY114" s="29"/>
      <c r="DZ114" s="29"/>
      <c r="EA114" s="29"/>
      <c r="EB114" s="29"/>
      <c r="EC114" s="29"/>
      <c r="ED114" s="29"/>
      <c r="EE114" s="29"/>
      <c r="EF114" s="29"/>
      <c r="EG114" s="29"/>
      <c r="EH114" s="29"/>
      <c r="EI114" s="29"/>
      <c r="EJ114" s="29"/>
      <c r="EK114" s="29"/>
      <c r="EL114" s="29"/>
      <c r="EM114" s="29"/>
      <c r="EN114" s="29"/>
      <c r="EO114" s="29"/>
      <c r="EP114" s="29"/>
      <c r="EQ114" s="29"/>
      <c r="ER114" s="29"/>
      <c r="ES114" s="29"/>
      <c r="ET114" s="29"/>
      <c r="EU114" s="29"/>
      <c r="EV114" s="29"/>
      <c r="EW114" s="29"/>
      <c r="EX114" s="29"/>
      <c r="EY114" s="29"/>
      <c r="EZ114" s="29"/>
      <c r="FA114" s="29"/>
      <c r="FB114" s="29"/>
      <c r="FC114" s="32"/>
      <c r="FD114" s="36"/>
      <c r="FE114" s="36"/>
      <c r="FF114" s="966"/>
      <c r="FG114" s="29"/>
      <c r="FH114" s="29"/>
      <c r="FI114" s="29"/>
      <c r="FJ114" s="29"/>
      <c r="FK114" s="29"/>
      <c r="FL114" s="29"/>
      <c r="FM114" s="29"/>
      <c r="FN114" s="29"/>
      <c r="FO114" s="29"/>
      <c r="FP114" s="29"/>
      <c r="FQ114" s="29"/>
      <c r="FR114" s="29"/>
      <c r="FS114" s="29"/>
      <c r="FT114" s="29"/>
      <c r="FU114" s="29"/>
      <c r="FV114" s="29"/>
      <c r="FW114" s="29"/>
      <c r="FX114" s="29"/>
      <c r="FY114" s="29"/>
      <c r="FZ114" s="29"/>
      <c r="GA114" s="29"/>
      <c r="GB114" s="29"/>
      <c r="GC114" s="29"/>
      <c r="GD114" s="29"/>
      <c r="GE114" s="29"/>
      <c r="GF114" s="29"/>
      <c r="GG114" s="29"/>
      <c r="GH114" s="29"/>
      <c r="GI114" s="29"/>
      <c r="GJ114" s="29"/>
      <c r="GK114" s="29"/>
      <c r="GL114" s="29"/>
      <c r="GM114" s="29"/>
      <c r="GN114" s="29"/>
      <c r="GO114" s="29"/>
      <c r="GP114" s="29"/>
      <c r="GQ114" s="29"/>
      <c r="GR114" s="29"/>
      <c r="GS114" s="29"/>
      <c r="GT114" s="29"/>
      <c r="GU114" s="29"/>
      <c r="GV114" s="29"/>
      <c r="GW114" s="29"/>
      <c r="GX114" s="29"/>
      <c r="GY114" s="29"/>
      <c r="GZ114" s="29"/>
      <c r="HA114" s="29"/>
      <c r="HB114" s="32"/>
      <c r="HC114" s="92"/>
      <c r="HD114" s="36"/>
      <c r="HE114" s="29"/>
      <c r="HF114" s="36"/>
      <c r="HG114" s="29"/>
      <c r="HH114" s="36"/>
      <c r="HI114" s="36"/>
      <c r="HJ114" s="36"/>
      <c r="HK114" s="966"/>
      <c r="HS114" s="29"/>
      <c r="HT114" s="29"/>
      <c r="HU114" s="29"/>
      <c r="HV114" s="29"/>
      <c r="HW114" s="29"/>
      <c r="HX114" s="29"/>
      <c r="HY114" s="29"/>
      <c r="HZ114" s="29"/>
      <c r="IA114" s="29"/>
      <c r="IB114" s="29"/>
      <c r="IC114" s="29"/>
      <c r="ID114" s="29"/>
      <c r="IE114" s="29"/>
      <c r="IF114" s="29"/>
      <c r="IG114" s="29"/>
      <c r="IH114" s="29"/>
      <c r="II114" s="29"/>
      <c r="IJ114" s="29"/>
      <c r="IK114" s="29"/>
      <c r="IL114" s="29"/>
      <c r="IM114" s="29"/>
      <c r="IN114" s="29"/>
      <c r="IO114" s="29"/>
      <c r="IP114" s="29"/>
      <c r="IQ114" s="29"/>
      <c r="IR114" s="29"/>
      <c r="IS114" s="29"/>
      <c r="IT114" s="29"/>
      <c r="IU114" s="29"/>
      <c r="IV114" s="29"/>
      <c r="IW114" s="29"/>
      <c r="IX114" s="29"/>
      <c r="IY114" s="29"/>
      <c r="IZ114" s="29"/>
      <c r="JA114" s="29"/>
      <c r="JB114" s="29"/>
      <c r="JC114" s="29"/>
      <c r="JD114" s="29"/>
      <c r="JE114" s="29"/>
      <c r="JF114" s="29"/>
      <c r="JG114" s="29"/>
      <c r="JH114" s="29"/>
      <c r="JI114" s="52"/>
      <c r="JJ114" s="32"/>
      <c r="JK114" s="36"/>
      <c r="JL114" s="36"/>
      <c r="JM114" s="36"/>
      <c r="JN114" s="36"/>
      <c r="JO114" s="36"/>
      <c r="JP114" s="36"/>
      <c r="JQ114" s="36"/>
      <c r="JR114" s="36"/>
      <c r="JS114" s="37"/>
      <c r="JT114" s="36"/>
      <c r="JU114" s="36"/>
      <c r="JV114" s="37"/>
      <c r="JW114" s="36"/>
      <c r="JX114" s="36"/>
      <c r="JY114" s="37"/>
      <c r="JZ114" s="36"/>
      <c r="KA114" s="36"/>
      <c r="KB114" s="37"/>
      <c r="KC114" s="36"/>
      <c r="KD114" s="36"/>
      <c r="KE114" s="37"/>
      <c r="KF114" s="37"/>
      <c r="KG114" s="37"/>
      <c r="KH114" s="37"/>
      <c r="KI114" s="37"/>
      <c r="KJ114" s="37"/>
      <c r="KK114" s="37"/>
      <c r="KL114" s="37"/>
      <c r="KM114" s="966"/>
      <c r="KN114" s="29"/>
      <c r="KO114" s="29"/>
      <c r="KP114" s="29"/>
      <c r="KQ114" s="29"/>
      <c r="KR114" s="29"/>
      <c r="KS114" s="29"/>
      <c r="KT114" s="29"/>
      <c r="KU114" s="29"/>
      <c r="KV114" s="29"/>
      <c r="KW114" s="29"/>
      <c r="KX114" s="29"/>
      <c r="KY114" s="29"/>
      <c r="KZ114" s="29"/>
      <c r="LA114" s="29"/>
      <c r="LB114" s="29"/>
      <c r="LC114" s="29"/>
      <c r="LD114" s="29"/>
      <c r="LE114" s="29"/>
      <c r="LF114" s="29"/>
      <c r="LG114" s="29"/>
      <c r="LH114" s="29"/>
      <c r="LI114" s="29"/>
      <c r="LJ114" s="29"/>
      <c r="LK114" s="29"/>
      <c r="LL114" s="29"/>
      <c r="LM114" s="29"/>
      <c r="LN114" s="29"/>
      <c r="LO114" s="29"/>
      <c r="LP114" s="29"/>
      <c r="LQ114" s="29"/>
      <c r="LR114" s="29"/>
      <c r="LS114" s="29"/>
      <c r="LT114" s="29"/>
      <c r="LU114" s="29"/>
      <c r="LV114" s="29"/>
      <c r="LW114" s="29"/>
      <c r="LX114" s="29"/>
      <c r="LY114" s="29"/>
      <c r="LZ114" s="29"/>
      <c r="MA114" s="29"/>
      <c r="MB114" s="32"/>
      <c r="MC114" s="52"/>
      <c r="MD114" s="32"/>
      <c r="ME114" s="32"/>
      <c r="MF114" s="36"/>
      <c r="MG114" s="36"/>
      <c r="MH114" s="29"/>
      <c r="MI114" s="36"/>
      <c r="MJ114" s="36"/>
      <c r="MK114" s="52"/>
      <c r="ML114" s="52"/>
      <c r="MM114" s="52"/>
      <c r="MN114" s="37"/>
      <c r="MO114" s="52"/>
      <c r="MP114" s="52"/>
      <c r="MQ114" s="37"/>
      <c r="MR114" s="52"/>
      <c r="MS114" s="37"/>
      <c r="MT114" s="37"/>
      <c r="MU114" s="37"/>
      <c r="MV114" s="37"/>
      <c r="MW114" s="37"/>
      <c r="MX114" s="37"/>
      <c r="MY114" s="37"/>
      <c r="MZ114" s="37"/>
      <c r="NA114" s="36"/>
      <c r="NB114" s="37"/>
      <c r="NC114" s="37"/>
      <c r="ND114" s="37"/>
      <c r="NE114" s="36"/>
      <c r="NF114" s="37"/>
      <c r="NG114" s="37"/>
      <c r="NH114" s="966"/>
      <c r="NI114" s="29"/>
      <c r="NJ114" s="29"/>
      <c r="NK114" s="29"/>
      <c r="NL114" s="29"/>
      <c r="NM114" s="29"/>
      <c r="NN114" s="29"/>
      <c r="NO114" s="29"/>
      <c r="NP114" s="29"/>
      <c r="NQ114" s="29"/>
      <c r="NR114" s="29"/>
      <c r="NS114" s="29"/>
      <c r="NT114" s="29"/>
      <c r="NU114" s="29"/>
      <c r="NV114" s="29"/>
      <c r="NW114" s="29"/>
      <c r="NX114" s="29"/>
      <c r="NY114" s="29"/>
      <c r="NZ114" s="29"/>
      <c r="OA114" s="29"/>
      <c r="OB114" s="29"/>
      <c r="OC114" s="29"/>
      <c r="OD114" s="29"/>
      <c r="OE114" s="29"/>
      <c r="OF114" s="29"/>
      <c r="OG114" s="29"/>
      <c r="OH114" s="29"/>
      <c r="OI114" s="29"/>
      <c r="OJ114" s="29"/>
      <c r="OK114" s="29"/>
      <c r="OL114" s="29"/>
      <c r="OM114" s="29"/>
      <c r="ON114" s="29"/>
      <c r="OO114" s="29"/>
      <c r="OP114" s="29"/>
      <c r="OQ114" s="29"/>
      <c r="OR114" s="29"/>
      <c r="OS114" s="29"/>
      <c r="OT114" s="29"/>
      <c r="OU114" s="29"/>
      <c r="OV114" s="29"/>
      <c r="OW114" s="29"/>
      <c r="OX114" s="29"/>
      <c r="OY114" s="52"/>
      <c r="OZ114" s="29"/>
      <c r="PA114" s="36"/>
      <c r="PB114" s="29"/>
      <c r="PC114" s="36"/>
      <c r="PD114" s="36"/>
      <c r="PE114" s="36"/>
      <c r="PF114" s="36"/>
      <c r="PG114" s="36"/>
      <c r="PH114" s="37"/>
      <c r="PI114" s="36"/>
      <c r="PJ114" s="36"/>
      <c r="PK114" s="37"/>
      <c r="PL114" s="36"/>
      <c r="PM114" s="36"/>
      <c r="PN114" s="37"/>
      <c r="PO114" s="36"/>
      <c r="PP114" s="36"/>
      <c r="PQ114" s="36"/>
      <c r="PR114" s="36"/>
      <c r="PS114" s="36"/>
      <c r="PT114" s="37"/>
      <c r="PU114" s="37"/>
      <c r="PV114" s="37"/>
      <c r="PW114" s="37"/>
      <c r="PX114" s="36"/>
      <c r="PY114" s="37"/>
      <c r="PZ114" s="37"/>
      <c r="QA114" s="37"/>
      <c r="QB114" s="37"/>
      <c r="QC114" s="37"/>
      <c r="QD114" s="37"/>
      <c r="QE114" s="37"/>
      <c r="QF114" s="37"/>
      <c r="QG114" s="37"/>
      <c r="QH114" s="37"/>
      <c r="QI114" s="37"/>
      <c r="QJ114" s="37"/>
      <c r="QK114" s="966"/>
      <c r="QL114" s="29"/>
      <c r="QM114" s="29"/>
      <c r="QN114" s="29"/>
      <c r="QO114" s="29"/>
      <c r="QP114" s="29"/>
      <c r="QQ114" s="29"/>
      <c r="QR114" s="29"/>
      <c r="QS114" s="29"/>
      <c r="QT114" s="29"/>
      <c r="QU114" s="29"/>
      <c r="QV114" s="29"/>
      <c r="QW114" s="29"/>
      <c r="QX114" s="29"/>
      <c r="QY114" s="29"/>
      <c r="QZ114" s="29"/>
      <c r="RA114" s="36"/>
      <c r="RB114" s="36"/>
      <c r="RC114" s="36"/>
      <c r="RD114" s="36"/>
      <c r="RE114" s="36"/>
      <c r="RF114" s="36"/>
      <c r="RG114" s="36"/>
      <c r="RH114" s="36"/>
      <c r="RI114" s="36"/>
      <c r="RJ114" s="36"/>
      <c r="RK114" s="29"/>
      <c r="RL114" s="36"/>
      <c r="RM114" s="36"/>
      <c r="RN114" s="29"/>
      <c r="RO114" s="36"/>
      <c r="RP114" s="29"/>
      <c r="RQ114" s="36"/>
      <c r="RR114" s="29"/>
      <c r="RS114" s="29"/>
      <c r="RT114" s="36"/>
      <c r="RU114" s="36"/>
      <c r="RV114" s="36"/>
      <c r="RW114" s="36"/>
      <c r="RX114" s="37"/>
      <c r="RY114" s="37"/>
      <c r="RZ114" s="37"/>
      <c r="SA114" s="37"/>
      <c r="SB114" s="37"/>
      <c r="SC114" s="37"/>
      <c r="SD114" s="37"/>
      <c r="SE114" s="37"/>
      <c r="SF114" s="37"/>
      <c r="SG114" s="37"/>
      <c r="SH114" s="37"/>
      <c r="SI114" s="37"/>
      <c r="SJ114" s="37"/>
      <c r="SK114" s="37"/>
      <c r="SL114" s="37"/>
      <c r="SM114" s="37">
        <v>1.23</v>
      </c>
      <c r="SN114" s="1049"/>
      <c r="SO114" s="37">
        <v>1.29</v>
      </c>
      <c r="SP114" s="1049">
        <f t="shared" si="491"/>
        <v>1.23</v>
      </c>
      <c r="SQ114" s="1049">
        <v>1.25</v>
      </c>
      <c r="SR114" s="966">
        <f t="shared" si="492"/>
        <v>1.6260162601626032E-2</v>
      </c>
      <c r="SS114" s="59"/>
      <c r="ST114" s="29"/>
      <c r="SU114" s="1138"/>
      <c r="SV114" s="1138"/>
      <c r="SW114" s="36"/>
      <c r="SX114" s="36"/>
      <c r="SY114" s="36"/>
      <c r="SZ114" s="36"/>
      <c r="TA114" s="36"/>
      <c r="TB114" s="36"/>
      <c r="TC114" s="36"/>
      <c r="TD114" s="36"/>
      <c r="TE114" s="37"/>
      <c r="TF114" s="36"/>
      <c r="TG114" s="36"/>
      <c r="TH114" s="37"/>
      <c r="TI114" s="36"/>
      <c r="TJ114" s="36"/>
      <c r="TK114" s="37"/>
      <c r="TL114" s="36"/>
      <c r="TM114" s="36"/>
      <c r="TN114" s="37"/>
      <c r="TO114" s="36"/>
      <c r="TP114" s="36"/>
      <c r="TQ114" s="37"/>
      <c r="TR114" s="36"/>
      <c r="TS114" s="37"/>
      <c r="TT114" s="37"/>
      <c r="TU114" s="37"/>
      <c r="TV114" s="37"/>
      <c r="TW114" s="37"/>
      <c r="TX114" s="37"/>
      <c r="TY114" s="37"/>
      <c r="TZ114" s="37"/>
      <c r="UA114" s="37"/>
      <c r="UB114" s="37"/>
      <c r="UC114" s="37"/>
      <c r="UD114" s="37"/>
      <c r="UE114" s="37"/>
      <c r="UF114" s="37"/>
      <c r="UG114" s="37"/>
      <c r="UH114" s="37"/>
      <c r="UI114" s="37"/>
      <c r="UJ114" s="37"/>
      <c r="UK114" s="37">
        <v>1.34</v>
      </c>
      <c r="UL114" s="1507">
        <v>1.37</v>
      </c>
      <c r="UM114" s="37">
        <f t="shared" si="501"/>
        <v>1.34</v>
      </c>
      <c r="UN114" s="37">
        <v>1.35</v>
      </c>
      <c r="UO114" s="966">
        <f t="shared" si="421"/>
        <v>7.462686567164185E-3</v>
      </c>
      <c r="UP114" s="52"/>
      <c r="UQ114" s="52"/>
      <c r="UR114" s="52"/>
      <c r="US114" s="52"/>
      <c r="UT114" s="52"/>
      <c r="UU114" s="52"/>
      <c r="UV114" s="52"/>
      <c r="UW114" s="52"/>
      <c r="UX114" s="52"/>
      <c r="UY114" s="52"/>
      <c r="UZ114" s="52"/>
      <c r="VA114" s="52"/>
      <c r="VB114" s="52"/>
      <c r="VC114" s="52"/>
      <c r="VD114" s="52"/>
      <c r="VE114" s="32"/>
      <c r="VF114" s="52"/>
      <c r="VG114" s="52"/>
      <c r="VH114" s="36"/>
      <c r="VI114" s="36"/>
      <c r="VJ114" s="36"/>
      <c r="VK114" s="52"/>
      <c r="VL114" s="52"/>
      <c r="VM114" s="52"/>
      <c r="VN114" s="52"/>
      <c r="VO114" s="1049"/>
      <c r="VP114" s="52"/>
      <c r="VQ114" s="52"/>
      <c r="VR114" s="52"/>
      <c r="VS114" s="52"/>
      <c r="VT114" s="1049"/>
      <c r="VU114" s="1049"/>
      <c r="VV114" s="52"/>
      <c r="VW114" s="1049"/>
      <c r="VX114" s="1049"/>
      <c r="VY114" s="1049"/>
      <c r="VZ114" s="1049"/>
      <c r="WA114" s="1049"/>
      <c r="WB114" s="1049"/>
      <c r="WC114" s="1049"/>
      <c r="WD114" s="1049"/>
      <c r="WE114" s="1049"/>
      <c r="WF114" s="1049"/>
      <c r="WG114" s="1049"/>
      <c r="WH114" s="1049"/>
      <c r="WI114" s="1049"/>
      <c r="WJ114" s="1049"/>
      <c r="WK114" s="1049"/>
      <c r="WL114" s="1049"/>
      <c r="WM114" s="1049"/>
      <c r="WN114" s="1049"/>
      <c r="WO114" s="52"/>
      <c r="WP114" s="52"/>
      <c r="WQ114" s="52"/>
      <c r="WR114" s="52"/>
      <c r="WS114" s="52"/>
      <c r="WT114" s="52"/>
      <c r="WU114" s="52"/>
      <c r="WV114" s="52"/>
      <c r="WW114" s="1049"/>
      <c r="WX114" s="1049"/>
      <c r="WY114" s="1049"/>
      <c r="WZ114" s="1049"/>
      <c r="XA114" s="1049"/>
      <c r="XB114" s="37"/>
      <c r="XC114" s="37"/>
      <c r="XD114" s="37"/>
      <c r="XE114" s="37"/>
      <c r="XF114" s="37"/>
      <c r="XG114" s="37">
        <v>1.25</v>
      </c>
      <c r="XH114" s="37"/>
      <c r="XI114" s="37"/>
      <c r="XJ114" s="37"/>
      <c r="XK114" s="37">
        <v>1.27</v>
      </c>
      <c r="XL114" s="37">
        <f t="shared" si="439"/>
        <v>1.25</v>
      </c>
      <c r="XM114" s="37"/>
      <c r="XN114" s="37">
        <v>1.22</v>
      </c>
      <c r="XO114" s="966">
        <f t="shared" si="440"/>
        <v>-1</v>
      </c>
      <c r="XP114" s="966">
        <f t="shared" si="441"/>
        <v>-2.4000000000000021E-2</v>
      </c>
      <c r="XQ114" s="966"/>
      <c r="XR114" s="37"/>
      <c r="XS114" s="37"/>
      <c r="XT114" s="37"/>
      <c r="XU114" s="37"/>
      <c r="XV114" s="1308"/>
      <c r="XW114" s="37"/>
      <c r="XX114" s="1049"/>
      <c r="XY114" s="37"/>
      <c r="XZ114" s="37"/>
      <c r="YA114" s="1049"/>
      <c r="YB114" s="37"/>
      <c r="YC114" s="1049"/>
      <c r="YD114" s="37"/>
      <c r="YE114" s="1049"/>
      <c r="YF114" s="37"/>
      <c r="YG114" s="1049"/>
      <c r="YH114" s="37"/>
      <c r="YI114" s="1049"/>
      <c r="YJ114" s="1049">
        <v>1.29</v>
      </c>
      <c r="YK114" s="1049"/>
      <c r="YL114" s="1049">
        <v>1.35</v>
      </c>
      <c r="YM114" s="1049">
        <f t="shared" si="494"/>
        <v>1.29</v>
      </c>
      <c r="YN114" s="1049">
        <v>1.38</v>
      </c>
      <c r="YO114" s="1652">
        <f t="shared" si="495"/>
        <v>6.9767441860465004E-2</v>
      </c>
      <c r="YP114" s="1308"/>
      <c r="YQ114" s="1308"/>
      <c r="YR114" s="1308"/>
      <c r="YS114" s="1308"/>
      <c r="YT114" s="37"/>
      <c r="YU114" s="36"/>
      <c r="YV114" s="1049"/>
      <c r="YW114" s="36"/>
      <c r="YX114" s="1049"/>
      <c r="YY114" s="36"/>
      <c r="YZ114" s="1049"/>
      <c r="ZA114" s="29"/>
      <c r="ZB114" s="52"/>
      <c r="ZC114" s="37"/>
      <c r="ZD114" s="1049"/>
      <c r="ZE114" s="1049">
        <v>1.17</v>
      </c>
      <c r="ZF114" s="1049"/>
      <c r="ZG114" s="1049">
        <v>1.22</v>
      </c>
      <c r="ZH114" s="1049">
        <f t="shared" si="496"/>
        <v>1.17</v>
      </c>
      <c r="ZI114" s="1049"/>
      <c r="ZJ114" s="966">
        <f t="shared" si="497"/>
        <v>-1</v>
      </c>
      <c r="ZK114" s="1235"/>
      <c r="ZL114" s="1235"/>
      <c r="ZM114" s="1235"/>
      <c r="ZN114" s="1235"/>
      <c r="ZO114" s="1235"/>
      <c r="ZP114" s="1235"/>
      <c r="ZQ114" s="1235"/>
      <c r="ZR114" s="37"/>
      <c r="ZS114" s="1235"/>
      <c r="ZT114" s="37"/>
      <c r="ZU114" s="37"/>
      <c r="ZV114" s="37"/>
      <c r="ZW114" s="37"/>
      <c r="ZX114" s="37"/>
      <c r="ZY114" s="37"/>
      <c r="ZZ114" s="37"/>
      <c r="AAA114" s="37"/>
      <c r="AAB114" s="37">
        <v>1.23</v>
      </c>
      <c r="AAC114" s="37">
        <v>1.25</v>
      </c>
      <c r="AAD114" s="37">
        <f t="shared" si="498"/>
        <v>1.23</v>
      </c>
      <c r="AAE114" s="37">
        <v>1.21</v>
      </c>
      <c r="AAF114" s="966">
        <f t="shared" si="499"/>
        <v>-1.6260162601626032E-2</v>
      </c>
      <c r="AAG114" s="37"/>
      <c r="AAH114" s="37"/>
      <c r="AAI114" s="37"/>
      <c r="AAJ114" s="37"/>
      <c r="AAK114" s="52"/>
      <c r="AAL114" s="1049"/>
      <c r="AAM114" s="1049"/>
      <c r="AAN114" s="1049"/>
      <c r="AAO114" s="1049"/>
      <c r="AAP114" s="1049"/>
      <c r="AAQ114" s="1049"/>
      <c r="AAR114" s="1049"/>
      <c r="AAS114" s="1049"/>
      <c r="AAT114" s="52"/>
      <c r="AAU114" s="37"/>
      <c r="AAV114" s="37"/>
      <c r="AAW114" s="37"/>
      <c r="AAX114" s="37">
        <v>1.2</v>
      </c>
      <c r="AAY114" s="37">
        <v>1.22</v>
      </c>
      <c r="AAZ114" s="37">
        <f t="shared" si="500"/>
        <v>1.2</v>
      </c>
      <c r="ABA114" s="37">
        <v>1.27</v>
      </c>
      <c r="ABB114" s="1652">
        <f t="shared" si="469"/>
        <v>5.833333333333339E-2</v>
      </c>
      <c r="ABC114" s="37">
        <v>1.17</v>
      </c>
      <c r="ABD114" s="37">
        <f t="shared" si="470"/>
        <v>1.17</v>
      </c>
      <c r="ABE114" s="37">
        <v>1.19</v>
      </c>
      <c r="ABF114" s="1652">
        <f t="shared" si="471"/>
        <v>1.709401709401711E-2</v>
      </c>
      <c r="ABG114" s="37">
        <v>1.19</v>
      </c>
      <c r="ABH114" s="37">
        <f t="shared" si="472"/>
        <v>1.19</v>
      </c>
      <c r="ABI114" s="37">
        <v>1.2</v>
      </c>
      <c r="ABJ114" s="1652">
        <f t="shared" si="473"/>
        <v>8.4033613445378234E-3</v>
      </c>
      <c r="ABK114" s="1383">
        <v>1.17</v>
      </c>
      <c r="ABL114" s="1049">
        <f t="shared" si="474"/>
        <v>1.17</v>
      </c>
      <c r="ABM114" s="37">
        <v>1.18</v>
      </c>
      <c r="ABN114" s="1652">
        <f t="shared" si="475"/>
        <v>8.5470085470085548E-3</v>
      </c>
      <c r="ABO114" s="621"/>
      <c r="ABP114" s="37"/>
      <c r="ABQ114" s="36"/>
      <c r="ABR114" s="36"/>
      <c r="ABS114" s="36"/>
      <c r="ABT114" s="36"/>
      <c r="ABU114" s="36"/>
      <c r="ABV114" s="36"/>
      <c r="ABW114" s="36"/>
      <c r="ABX114" s="36"/>
      <c r="ABY114" s="36"/>
      <c r="ABZ114" s="36"/>
      <c r="ACA114" s="36"/>
      <c r="ACB114" s="36"/>
      <c r="ACC114" s="37"/>
      <c r="ACD114" s="37"/>
      <c r="ACE114" s="37"/>
      <c r="ACF114" s="37"/>
    </row>
    <row r="115" spans="1:760" ht="29.5" thickBot="1" x14ac:dyDescent="0.4">
      <c r="A115" s="340">
        <v>107</v>
      </c>
      <c r="B115" s="36" t="s">
        <v>19</v>
      </c>
      <c r="C115" s="36" t="s">
        <v>1254</v>
      </c>
      <c r="D115" s="36" t="s">
        <v>2307</v>
      </c>
      <c r="E115" s="36" t="s">
        <v>3993</v>
      </c>
      <c r="F115" s="36" t="s">
        <v>2936</v>
      </c>
      <c r="G115" s="36" t="s">
        <v>2946</v>
      </c>
      <c r="H115" s="29"/>
      <c r="I115" s="29"/>
      <c r="J115" s="29"/>
      <c r="K115" s="29"/>
      <c r="L115" s="29"/>
      <c r="M115" s="29"/>
      <c r="N115" s="29"/>
      <c r="O115" s="29"/>
      <c r="P115" s="29"/>
      <c r="Q115" s="29"/>
      <c r="R115" s="29"/>
      <c r="S115" s="29"/>
      <c r="T115" s="29"/>
      <c r="U115" s="29"/>
      <c r="V115" s="29"/>
      <c r="W115" s="29"/>
      <c r="X115" s="29"/>
      <c r="Y115" s="29"/>
      <c r="Z115" s="29"/>
      <c r="AA115" s="29"/>
      <c r="AB115" s="29"/>
      <c r="AC115" s="29"/>
      <c r="AD115" s="29"/>
      <c r="AE115" s="29"/>
      <c r="AF115" s="29"/>
      <c r="AG115" s="29"/>
      <c r="AH115" s="29"/>
      <c r="AI115" s="29"/>
      <c r="AJ115" s="29"/>
      <c r="AK115" s="29"/>
      <c r="AL115" s="29"/>
      <c r="AM115" s="29"/>
      <c r="AN115" s="29"/>
      <c r="AO115" s="29"/>
      <c r="AP115" s="29"/>
      <c r="AQ115" s="29"/>
      <c r="AR115" s="36"/>
      <c r="AS115" s="36"/>
      <c r="AT115" s="36"/>
      <c r="AU115" s="36"/>
      <c r="AV115" s="36"/>
      <c r="AW115" s="58"/>
      <c r="AX115" s="27"/>
      <c r="AY115" s="55"/>
      <c r="AZ115" s="1592"/>
      <c r="BA115" s="64"/>
      <c r="BB115" s="64"/>
      <c r="BC115" s="64"/>
      <c r="BD115" s="64"/>
      <c r="BE115" s="64"/>
      <c r="BF115" s="64"/>
      <c r="BG115" s="64"/>
      <c r="BH115" s="64"/>
      <c r="BI115" s="64"/>
      <c r="BJ115" s="64"/>
      <c r="BK115" s="64"/>
      <c r="BL115" s="64"/>
      <c r="BM115" s="64"/>
      <c r="BN115" s="64"/>
      <c r="BO115" s="64"/>
      <c r="BP115" s="64"/>
      <c r="BQ115" s="64"/>
      <c r="BR115" s="64"/>
      <c r="BS115" s="64"/>
      <c r="BT115" s="64"/>
      <c r="BU115" s="64"/>
      <c r="BV115" s="64"/>
      <c r="BW115" s="64"/>
      <c r="BX115" s="64"/>
      <c r="BY115" s="64"/>
      <c r="BZ115" s="64"/>
      <c r="CA115" s="64"/>
      <c r="CB115" s="64"/>
      <c r="CC115" s="64"/>
      <c r="CD115" s="64"/>
      <c r="CE115" s="64"/>
      <c r="CF115" s="64"/>
      <c r="CG115" s="64"/>
      <c r="CH115" s="64"/>
      <c r="CI115" s="64"/>
      <c r="CJ115" s="64"/>
      <c r="CK115" s="64"/>
      <c r="CL115" s="64"/>
      <c r="CM115" s="64"/>
      <c r="CN115" s="64"/>
      <c r="CO115" s="64"/>
      <c r="CP115" s="64"/>
      <c r="CQ115" s="64"/>
      <c r="CR115" s="64"/>
      <c r="CS115" s="64"/>
      <c r="CT115" s="64"/>
      <c r="CU115" s="64"/>
      <c r="CV115" s="64"/>
      <c r="CW115" s="64"/>
      <c r="CX115" s="64"/>
      <c r="CY115" s="64"/>
      <c r="CZ115" s="64"/>
      <c r="DA115" s="64"/>
      <c r="DB115" s="64"/>
      <c r="DC115" s="64"/>
      <c r="DD115" s="64"/>
      <c r="DE115" s="64"/>
      <c r="DF115" s="64"/>
      <c r="DG115" s="64"/>
      <c r="DH115" s="64"/>
      <c r="DI115" s="64"/>
      <c r="DJ115" s="64"/>
      <c r="DK115" s="64"/>
      <c r="DL115" s="913"/>
      <c r="DM115" s="53"/>
      <c r="DN115" s="55"/>
      <c r="DO115" s="64"/>
      <c r="DP115" s="380"/>
      <c r="DQ115" s="64"/>
      <c r="DR115" s="64"/>
      <c r="DS115" s="64"/>
      <c r="DT115" s="64"/>
      <c r="DU115" s="64"/>
      <c r="DV115" s="64"/>
      <c r="DW115" s="64"/>
      <c r="DX115" s="64"/>
      <c r="DY115" s="64"/>
      <c r="DZ115" s="64"/>
      <c r="EA115" s="64"/>
      <c r="EB115" s="64"/>
      <c r="EC115" s="64"/>
      <c r="ED115" s="64"/>
      <c r="EE115" s="64"/>
      <c r="EF115" s="64"/>
      <c r="EG115" s="64"/>
      <c r="EH115" s="64"/>
      <c r="EI115" s="64"/>
      <c r="EJ115" s="64"/>
      <c r="EK115" s="64"/>
      <c r="EL115" s="64"/>
      <c r="EM115" s="64"/>
      <c r="EN115" s="64"/>
      <c r="EO115" s="64"/>
      <c r="EP115" s="64"/>
      <c r="EQ115" s="64"/>
      <c r="ER115" s="64"/>
      <c r="ES115" s="64"/>
      <c r="ET115" s="64"/>
      <c r="EU115" s="64"/>
      <c r="EV115" s="64"/>
      <c r="EW115" s="64"/>
      <c r="EX115" s="64"/>
      <c r="EY115" s="64"/>
      <c r="EZ115" s="64"/>
      <c r="FA115" s="64"/>
      <c r="FB115" s="64"/>
      <c r="FC115" s="913"/>
      <c r="FD115" s="55"/>
      <c r="FE115" s="55"/>
      <c r="FF115" s="380"/>
      <c r="FG115" s="64"/>
      <c r="FH115" s="64"/>
      <c r="FI115" s="64"/>
      <c r="FJ115" s="64"/>
      <c r="FK115" s="64"/>
      <c r="FL115" s="64"/>
      <c r="FM115" s="64"/>
      <c r="FN115" s="64"/>
      <c r="FO115" s="64"/>
      <c r="FP115" s="64"/>
      <c r="FQ115" s="64"/>
      <c r="FR115" s="64"/>
      <c r="FS115" s="64"/>
      <c r="FT115" s="64"/>
      <c r="FU115" s="64"/>
      <c r="FV115" s="64"/>
      <c r="FW115" s="64"/>
      <c r="FX115" s="64"/>
      <c r="FY115" s="64"/>
      <c r="FZ115" s="64"/>
      <c r="GA115" s="64"/>
      <c r="GB115" s="64"/>
      <c r="GC115" s="64"/>
      <c r="GD115" s="64"/>
      <c r="GE115" s="64"/>
      <c r="GF115" s="64"/>
      <c r="GG115" s="64"/>
      <c r="GH115" s="64"/>
      <c r="GI115" s="64"/>
      <c r="GJ115" s="64"/>
      <c r="GK115" s="64"/>
      <c r="GL115" s="64"/>
      <c r="GM115" s="64"/>
      <c r="GN115" s="64"/>
      <c r="GO115" s="64"/>
      <c r="GP115" s="64"/>
      <c r="GQ115" s="64"/>
      <c r="GR115" s="64"/>
      <c r="GS115" s="64"/>
      <c r="GT115" s="64"/>
      <c r="GU115" s="64"/>
      <c r="GV115" s="64"/>
      <c r="GW115" s="64"/>
      <c r="GX115" s="64"/>
      <c r="GY115" s="64"/>
      <c r="GZ115" s="64"/>
      <c r="HA115" s="64"/>
      <c r="HB115" s="913"/>
      <c r="HC115" s="71"/>
      <c r="HD115" s="55"/>
      <c r="HE115" s="29"/>
      <c r="HF115" s="36"/>
      <c r="HG115" s="29"/>
      <c r="HH115" s="36"/>
      <c r="HI115" s="36"/>
      <c r="HJ115" s="36"/>
      <c r="HK115" s="380"/>
      <c r="HS115" s="64"/>
      <c r="HT115" s="64"/>
      <c r="HU115" s="64"/>
      <c r="HV115" s="64"/>
      <c r="HW115" s="64"/>
      <c r="HX115" s="64"/>
      <c r="HY115" s="64"/>
      <c r="HZ115" s="64"/>
      <c r="IA115" s="64"/>
      <c r="IB115" s="64"/>
      <c r="IC115" s="64"/>
      <c r="ID115" s="64"/>
      <c r="IE115" s="64"/>
      <c r="IF115" s="64"/>
      <c r="IG115" s="64"/>
      <c r="IH115" s="64"/>
      <c r="II115" s="64"/>
      <c r="IJ115" s="64"/>
      <c r="IK115" s="64"/>
      <c r="IL115" s="64"/>
      <c r="IM115" s="64"/>
      <c r="IN115" s="64"/>
      <c r="IO115" s="64"/>
      <c r="IP115" s="64"/>
      <c r="IQ115" s="64"/>
      <c r="IR115" s="64"/>
      <c r="IS115" s="64"/>
      <c r="IT115" s="64"/>
      <c r="IU115" s="64"/>
      <c r="IV115" s="64"/>
      <c r="IW115" s="64"/>
      <c r="IX115" s="64"/>
      <c r="IY115" s="64"/>
      <c r="IZ115" s="64"/>
      <c r="JA115" s="64"/>
      <c r="JB115" s="64"/>
      <c r="JC115" s="64"/>
      <c r="JD115" s="64"/>
      <c r="JE115" s="64"/>
      <c r="JF115" s="64"/>
      <c r="JG115" s="64"/>
      <c r="JH115" s="64"/>
      <c r="JI115" s="53"/>
      <c r="JJ115" s="913"/>
      <c r="JK115" s="55"/>
      <c r="JL115" s="36"/>
      <c r="JM115" s="55"/>
      <c r="JN115" s="36"/>
      <c r="JO115" s="36"/>
      <c r="JP115" s="36"/>
      <c r="JQ115" s="36"/>
      <c r="JR115" s="36"/>
      <c r="JS115" s="37"/>
      <c r="JT115" s="36"/>
      <c r="JU115" s="36"/>
      <c r="JV115" s="38"/>
      <c r="JW115" s="36"/>
      <c r="JX115" s="36"/>
      <c r="JY115" s="38"/>
      <c r="JZ115" s="36"/>
      <c r="KA115" s="36"/>
      <c r="KB115" s="38"/>
      <c r="KC115" s="36"/>
      <c r="KD115" s="36"/>
      <c r="KE115" s="38"/>
      <c r="KF115" s="38"/>
      <c r="KG115" s="38"/>
      <c r="KH115" s="38"/>
      <c r="KI115" s="38"/>
      <c r="KJ115" s="38"/>
      <c r="KK115" s="38"/>
      <c r="KL115" s="38"/>
      <c r="KM115" s="380"/>
      <c r="KN115" s="64"/>
      <c r="KO115" s="64"/>
      <c r="KP115" s="64"/>
      <c r="KQ115" s="64"/>
      <c r="KR115" s="64"/>
      <c r="KS115" s="64"/>
      <c r="KT115" s="64"/>
      <c r="KU115" s="64"/>
      <c r="KV115" s="64"/>
      <c r="KW115" s="64"/>
      <c r="KX115" s="64"/>
      <c r="KY115" s="64"/>
      <c r="KZ115" s="64"/>
      <c r="LA115" s="64"/>
      <c r="LB115" s="64"/>
      <c r="LC115" s="64"/>
      <c r="LD115" s="64"/>
      <c r="LE115" s="64"/>
      <c r="LF115" s="64"/>
      <c r="LG115" s="64"/>
      <c r="LH115" s="64"/>
      <c r="LI115" s="64"/>
      <c r="LJ115" s="64"/>
      <c r="LK115" s="64"/>
      <c r="LL115" s="64"/>
      <c r="LM115" s="64"/>
      <c r="LN115" s="64"/>
      <c r="LO115" s="64"/>
      <c r="LP115" s="64"/>
      <c r="LQ115" s="64"/>
      <c r="LR115" s="64"/>
      <c r="LS115" s="64"/>
      <c r="LT115" s="64"/>
      <c r="LU115" s="64"/>
      <c r="LV115" s="64"/>
      <c r="LW115" s="64"/>
      <c r="LX115" s="64"/>
      <c r="LY115" s="64"/>
      <c r="LZ115" s="64"/>
      <c r="MA115" s="64"/>
      <c r="MB115" s="913"/>
      <c r="MC115" s="53"/>
      <c r="MD115" s="913"/>
      <c r="ME115" s="913"/>
      <c r="MF115" s="55"/>
      <c r="MG115" s="36"/>
      <c r="MH115" s="64"/>
      <c r="MI115" s="36"/>
      <c r="MJ115" s="36"/>
      <c r="MK115" s="52"/>
      <c r="ML115" s="52"/>
      <c r="MM115" s="52"/>
      <c r="MN115" s="38"/>
      <c r="MO115" s="52"/>
      <c r="MP115" s="52"/>
      <c r="MQ115" s="38"/>
      <c r="MR115" s="52"/>
      <c r="MS115" s="37"/>
      <c r="MT115" s="38"/>
      <c r="MU115" s="37"/>
      <c r="MV115" s="38"/>
      <c r="MW115" s="38"/>
      <c r="MX115" s="37"/>
      <c r="MY115" s="37"/>
      <c r="MZ115" s="38"/>
      <c r="NA115" s="55"/>
      <c r="NB115" s="37"/>
      <c r="NC115" s="38"/>
      <c r="ND115" s="37"/>
      <c r="NE115" s="55"/>
      <c r="NF115" s="38"/>
      <c r="NG115" s="38"/>
      <c r="NH115" s="380"/>
      <c r="NI115" s="64"/>
      <c r="NJ115" s="64"/>
      <c r="NK115" s="64"/>
      <c r="NL115" s="64"/>
      <c r="NM115" s="64"/>
      <c r="NN115" s="64"/>
      <c r="NO115" s="64"/>
      <c r="NP115" s="64"/>
      <c r="NQ115" s="64"/>
      <c r="NR115" s="64"/>
      <c r="NS115" s="64"/>
      <c r="NT115" s="64"/>
      <c r="NU115" s="64"/>
      <c r="NV115" s="64"/>
      <c r="NW115" s="64"/>
      <c r="NX115" s="64"/>
      <c r="NY115" s="64"/>
      <c r="NZ115" s="64"/>
      <c r="OA115" s="64"/>
      <c r="OB115" s="64"/>
      <c r="OC115" s="64"/>
      <c r="OD115" s="64"/>
      <c r="OE115" s="64"/>
      <c r="OF115" s="64"/>
      <c r="OG115" s="64"/>
      <c r="OH115" s="64"/>
      <c r="OI115" s="64"/>
      <c r="OJ115" s="64"/>
      <c r="OK115" s="64"/>
      <c r="OL115" s="64"/>
      <c r="OM115" s="64"/>
      <c r="ON115" s="64"/>
      <c r="OO115" s="64"/>
      <c r="OP115" s="64"/>
      <c r="OQ115" s="64"/>
      <c r="OR115" s="64"/>
      <c r="OS115" s="64"/>
      <c r="OT115" s="64"/>
      <c r="OU115" s="64"/>
      <c r="OV115" s="64"/>
      <c r="OW115" s="64"/>
      <c r="OX115" s="64"/>
      <c r="OY115" s="53"/>
      <c r="OZ115" s="64"/>
      <c r="PA115" s="36"/>
      <c r="PB115" s="64"/>
      <c r="PC115" s="36"/>
      <c r="PD115" s="36"/>
      <c r="PE115" s="36"/>
      <c r="PF115" s="36"/>
      <c r="PG115" s="36"/>
      <c r="PH115" s="38"/>
      <c r="PI115" s="36"/>
      <c r="PJ115" s="36"/>
      <c r="PK115" s="38"/>
      <c r="PL115" s="36"/>
      <c r="PM115" s="36"/>
      <c r="PN115" s="38"/>
      <c r="PO115" s="36"/>
      <c r="PP115" s="36"/>
      <c r="PQ115" s="36"/>
      <c r="PR115" s="36"/>
      <c r="PS115" s="36"/>
      <c r="PT115" s="37"/>
      <c r="PU115" s="37"/>
      <c r="PV115" s="37"/>
      <c r="PW115" s="37"/>
      <c r="PX115" s="55"/>
      <c r="PY115" s="38"/>
      <c r="PZ115" s="38"/>
      <c r="QA115" s="38"/>
      <c r="QB115" s="38"/>
      <c r="QC115" s="38"/>
      <c r="QD115" s="38"/>
      <c r="QE115" s="37"/>
      <c r="QF115" s="38"/>
      <c r="QG115" s="37"/>
      <c r="QH115" s="37"/>
      <c r="QI115" s="37"/>
      <c r="QJ115" s="37"/>
      <c r="QK115" s="966"/>
      <c r="QL115" s="29"/>
      <c r="QM115" s="29"/>
      <c r="QN115" s="29"/>
      <c r="QO115" s="29"/>
      <c r="QP115" s="29"/>
      <c r="QQ115" s="29"/>
      <c r="QR115" s="29"/>
      <c r="QS115" s="29"/>
      <c r="QT115" s="29"/>
      <c r="QU115" s="29"/>
      <c r="QV115" s="29"/>
      <c r="QW115" s="29"/>
      <c r="QX115" s="29"/>
      <c r="QY115" s="29"/>
      <c r="QZ115" s="29"/>
      <c r="RA115" s="36"/>
      <c r="RB115" s="36"/>
      <c r="RC115" s="36"/>
      <c r="RD115" s="36"/>
      <c r="RE115" s="36"/>
      <c r="RF115" s="36"/>
      <c r="RG115" s="36"/>
      <c r="RH115" s="36"/>
      <c r="RI115" s="36"/>
      <c r="RJ115" s="36"/>
      <c r="RK115" s="29"/>
      <c r="RL115" s="36"/>
      <c r="RM115" s="36"/>
      <c r="RN115" s="29"/>
      <c r="RO115" s="36"/>
      <c r="RP115" s="29"/>
      <c r="RQ115" s="36"/>
      <c r="RR115" s="29"/>
      <c r="RS115" s="29"/>
      <c r="RT115" s="36"/>
      <c r="RU115" s="36"/>
      <c r="RV115" s="36"/>
      <c r="RW115" s="36"/>
      <c r="RX115" s="37"/>
      <c r="RY115" s="37"/>
      <c r="RZ115" s="37"/>
      <c r="SA115" s="37"/>
      <c r="SB115" s="37"/>
      <c r="SC115" s="37"/>
      <c r="SD115" s="37"/>
      <c r="SE115" s="37"/>
      <c r="SF115" s="37"/>
      <c r="SG115" s="37"/>
      <c r="SH115" s="37"/>
      <c r="SI115" s="37"/>
      <c r="SJ115" s="55"/>
      <c r="SK115" s="37"/>
      <c r="SL115" s="55"/>
      <c r="SM115" s="36">
        <v>3.59</v>
      </c>
      <c r="SN115" s="36"/>
      <c r="SO115" s="37">
        <v>3.75</v>
      </c>
      <c r="SP115" s="36">
        <f t="shared" si="491"/>
        <v>3.59</v>
      </c>
      <c r="SQ115" s="36" t="s">
        <v>1159</v>
      </c>
      <c r="SR115" s="966"/>
      <c r="SS115" s="59"/>
      <c r="ST115" s="29"/>
      <c r="SU115" s="1138"/>
      <c r="SV115" s="1138"/>
      <c r="SW115" s="36"/>
      <c r="SX115" s="36"/>
      <c r="SY115" s="36"/>
      <c r="SZ115" s="36"/>
      <c r="TA115" s="36"/>
      <c r="TB115" s="36"/>
      <c r="TC115" s="36"/>
      <c r="TD115" s="36"/>
      <c r="TE115" s="37"/>
      <c r="TF115" s="36"/>
      <c r="TG115" s="36"/>
      <c r="TH115" s="37"/>
      <c r="TI115" s="36"/>
      <c r="TJ115" s="36"/>
      <c r="TK115" s="37"/>
      <c r="TL115" s="36"/>
      <c r="TM115" s="36"/>
      <c r="TN115" s="37"/>
      <c r="TO115" s="36"/>
      <c r="TP115" s="36"/>
      <c r="TQ115" s="37"/>
      <c r="TR115" s="36"/>
      <c r="TS115" s="37"/>
      <c r="TT115" s="37"/>
      <c r="TU115" s="37"/>
      <c r="TV115" s="37"/>
      <c r="TW115" s="37"/>
      <c r="TX115" s="37"/>
      <c r="TY115" s="37"/>
      <c r="TZ115" s="37"/>
      <c r="UA115" s="37"/>
      <c r="UB115" s="37"/>
      <c r="UC115" s="37"/>
      <c r="UD115" s="37"/>
      <c r="UE115" s="37"/>
      <c r="UF115" s="37"/>
      <c r="UG115" s="55"/>
      <c r="UH115" s="37"/>
      <c r="UI115" s="37"/>
      <c r="UJ115" s="37"/>
      <c r="UK115" s="37">
        <v>3.51</v>
      </c>
      <c r="UL115" s="1507">
        <v>3.67</v>
      </c>
      <c r="UM115" s="37">
        <f t="shared" si="501"/>
        <v>3.51</v>
      </c>
      <c r="UN115" s="37" t="s">
        <v>1159</v>
      </c>
      <c r="UO115" s="966"/>
      <c r="UP115" s="52"/>
      <c r="UQ115" s="52"/>
      <c r="UR115" s="52"/>
      <c r="US115" s="52"/>
      <c r="UT115" s="52"/>
      <c r="UU115" s="52"/>
      <c r="UV115" s="52"/>
      <c r="UW115" s="52"/>
      <c r="UX115" s="52"/>
      <c r="UY115" s="52"/>
      <c r="UZ115" s="52"/>
      <c r="VA115" s="52"/>
      <c r="VB115" s="52"/>
      <c r="VC115" s="52"/>
      <c r="VD115" s="52"/>
      <c r="VE115" s="32"/>
      <c r="VF115" s="52"/>
      <c r="VG115" s="52"/>
      <c r="VH115" s="36"/>
      <c r="VI115" s="36"/>
      <c r="VJ115" s="36"/>
      <c r="VK115" s="52"/>
      <c r="VL115" s="52"/>
      <c r="VM115" s="52"/>
      <c r="VN115" s="52"/>
      <c r="VO115" s="1049"/>
      <c r="VP115" s="52"/>
      <c r="VQ115" s="52"/>
      <c r="VR115" s="52"/>
      <c r="VS115" s="52"/>
      <c r="VT115" s="1049"/>
      <c r="VU115" s="1049"/>
      <c r="VV115" s="52"/>
      <c r="VW115" s="1049"/>
      <c r="VX115" s="1049"/>
      <c r="VY115" s="1049"/>
      <c r="VZ115" s="1049"/>
      <c r="WA115" s="1049"/>
      <c r="WB115" s="1049"/>
      <c r="WC115" s="1049"/>
      <c r="WD115" s="1049"/>
      <c r="WE115" s="1049"/>
      <c r="WF115" s="1049"/>
      <c r="WG115" s="1049"/>
      <c r="WH115" s="1049"/>
      <c r="WI115" s="1049"/>
      <c r="WJ115" s="1049"/>
      <c r="WK115" s="1049"/>
      <c r="WL115" s="1049"/>
      <c r="WM115" s="1049"/>
      <c r="WN115" s="1049"/>
      <c r="WO115" s="52"/>
      <c r="WP115" s="52"/>
      <c r="WQ115" s="52"/>
      <c r="WR115" s="52"/>
      <c r="WS115" s="52"/>
      <c r="WT115" s="52"/>
      <c r="WU115" s="52"/>
      <c r="WV115" s="52"/>
      <c r="WW115" s="1049"/>
      <c r="WX115" s="52"/>
      <c r="WY115" s="52"/>
      <c r="WZ115" s="52"/>
      <c r="XA115" s="52"/>
      <c r="XB115" s="37"/>
      <c r="XC115" s="55"/>
      <c r="XD115" s="37"/>
      <c r="XE115" s="38"/>
      <c r="XF115" s="38"/>
      <c r="XG115" s="37">
        <v>3.69</v>
      </c>
      <c r="XH115" s="37"/>
      <c r="XI115" s="37"/>
      <c r="XJ115" s="37"/>
      <c r="XK115" s="37">
        <v>3.85</v>
      </c>
      <c r="XL115" s="37">
        <f t="shared" si="439"/>
        <v>3.69</v>
      </c>
      <c r="XM115" s="37"/>
      <c r="XN115" s="37" t="s">
        <v>1159</v>
      </c>
      <c r="XO115" s="966">
        <f t="shared" si="440"/>
        <v>-1</v>
      </c>
      <c r="XP115" s="966"/>
      <c r="XQ115" s="966"/>
      <c r="XR115" s="37"/>
      <c r="XS115" s="37"/>
      <c r="XT115" s="37"/>
      <c r="XU115" s="37"/>
      <c r="XV115" s="1309"/>
      <c r="XW115" s="37"/>
      <c r="XX115" s="1049"/>
      <c r="XY115" s="37"/>
      <c r="XZ115" s="37"/>
      <c r="YA115" s="1049"/>
      <c r="YB115" s="37"/>
      <c r="YC115" s="1049"/>
      <c r="YD115" s="37"/>
      <c r="YE115" s="1042"/>
      <c r="YF115" s="37"/>
      <c r="YG115" s="1042"/>
      <c r="YH115" s="37"/>
      <c r="YI115" s="1042"/>
      <c r="YJ115" s="1049">
        <v>3.56</v>
      </c>
      <c r="YK115" s="1049"/>
      <c r="YL115" s="1049">
        <v>3.61</v>
      </c>
      <c r="YM115" s="1049">
        <f t="shared" si="494"/>
        <v>3.56</v>
      </c>
      <c r="YN115" s="1049" t="s">
        <v>1159</v>
      </c>
      <c r="YO115" s="1652"/>
      <c r="YP115" s="1309"/>
      <c r="YQ115" s="1309"/>
      <c r="YR115" s="1309"/>
      <c r="YS115" s="1309"/>
      <c r="YT115" s="37"/>
      <c r="YU115" s="36"/>
      <c r="YV115" s="1049"/>
      <c r="YW115" s="36"/>
      <c r="YX115" s="1049"/>
      <c r="YY115" s="36"/>
      <c r="YZ115" s="1049"/>
      <c r="ZA115" s="29"/>
      <c r="ZB115" s="52"/>
      <c r="ZC115" s="37"/>
      <c r="ZD115" s="1042"/>
      <c r="ZE115" s="1049">
        <v>3.91</v>
      </c>
      <c r="ZF115" s="1049"/>
      <c r="ZG115" s="1049">
        <v>3.98</v>
      </c>
      <c r="ZH115" s="1049">
        <f t="shared" si="496"/>
        <v>3.91</v>
      </c>
      <c r="ZI115" s="1049"/>
      <c r="ZJ115" s="966">
        <f t="shared" si="497"/>
        <v>-1</v>
      </c>
      <c r="ZK115" s="1235"/>
      <c r="ZL115" s="1235"/>
      <c r="ZM115" s="1235"/>
      <c r="ZN115" s="1235"/>
      <c r="ZO115" s="1235"/>
      <c r="ZP115" s="1235"/>
      <c r="ZQ115" s="1235"/>
      <c r="ZR115" s="37"/>
      <c r="ZS115" s="1235"/>
      <c r="ZT115" s="37"/>
      <c r="ZU115" s="37"/>
      <c r="ZV115" s="37"/>
      <c r="ZW115" s="37"/>
      <c r="ZX115" s="37"/>
      <c r="ZY115" s="37"/>
      <c r="ZZ115" s="37"/>
      <c r="AAA115" s="37"/>
      <c r="AAB115" s="37">
        <v>3.69</v>
      </c>
      <c r="AAC115" s="37">
        <v>3.75</v>
      </c>
      <c r="AAD115" s="37">
        <f t="shared" si="498"/>
        <v>3.69</v>
      </c>
      <c r="AAE115" s="37" t="s">
        <v>1159</v>
      </c>
      <c r="AAF115" s="966"/>
      <c r="AAG115" s="37"/>
      <c r="AAH115" s="37"/>
      <c r="AAI115" s="37"/>
      <c r="AAJ115" s="37"/>
      <c r="AAK115" s="52"/>
      <c r="AAL115" s="1049"/>
      <c r="AAM115" s="1049"/>
      <c r="AAN115" s="1049"/>
      <c r="AAO115" s="1049"/>
      <c r="AAP115" s="1049"/>
      <c r="AAQ115" s="1049"/>
      <c r="AAR115" s="1049"/>
      <c r="AAS115" s="1049"/>
      <c r="AAT115" s="52"/>
      <c r="AAU115" s="37"/>
      <c r="AAV115" s="37"/>
      <c r="AAW115" s="37"/>
      <c r="AAX115" s="37">
        <v>3.91</v>
      </c>
      <c r="AAY115" s="37">
        <v>3.99</v>
      </c>
      <c r="AAZ115" s="37">
        <f t="shared" si="500"/>
        <v>3.91</v>
      </c>
      <c r="ABA115" s="37" t="s">
        <v>1496</v>
      </c>
      <c r="ABB115" s="1652"/>
      <c r="ABC115" s="37">
        <v>3.2</v>
      </c>
      <c r="ABD115" s="37">
        <f t="shared" si="470"/>
        <v>3.2</v>
      </c>
      <c r="ABE115" s="37" t="s">
        <v>1159</v>
      </c>
      <c r="ABF115" s="1652"/>
      <c r="ABG115" s="37" t="s">
        <v>1159</v>
      </c>
      <c r="ABH115" s="37" t="str">
        <f t="shared" si="472"/>
        <v>Blocked</v>
      </c>
      <c r="ABI115" s="37" t="s">
        <v>1159</v>
      </c>
      <c r="ABJ115" s="1652"/>
      <c r="ABK115" s="1384" t="s">
        <v>1159</v>
      </c>
      <c r="ABL115" s="1049" t="str">
        <f t="shared" si="474"/>
        <v>Blocked</v>
      </c>
      <c r="ABM115" s="37" t="s">
        <v>1159</v>
      </c>
      <c r="ABN115" s="1652"/>
      <c r="ABO115" s="621"/>
      <c r="ABP115" s="38"/>
      <c r="ABQ115" s="55"/>
      <c r="ABR115" s="55"/>
      <c r="ABS115" s="55"/>
      <c r="ABT115" s="55"/>
      <c r="ABU115" s="55"/>
      <c r="ABV115" s="55"/>
      <c r="ABW115" s="55"/>
      <c r="ABX115" s="55"/>
      <c r="ABY115" s="36"/>
      <c r="ABZ115" s="36"/>
      <c r="ACA115" s="36"/>
      <c r="ACB115" s="36"/>
      <c r="ACC115" s="38"/>
      <c r="ACD115" s="38"/>
      <c r="ACE115" s="38"/>
      <c r="ACF115" s="38"/>
    </row>
    <row r="116" spans="1:760" ht="29.5" thickBot="1" x14ac:dyDescent="0.4">
      <c r="A116" s="1688">
        <v>108</v>
      </c>
      <c r="B116" s="371" t="s">
        <v>19</v>
      </c>
      <c r="C116" s="371" t="s">
        <v>1254</v>
      </c>
      <c r="D116" s="371" t="s">
        <v>2307</v>
      </c>
      <c r="E116" s="371" t="s">
        <v>3993</v>
      </c>
      <c r="F116" s="371" t="s">
        <v>2936</v>
      </c>
      <c r="G116" s="371" t="s">
        <v>2947</v>
      </c>
      <c r="H116" s="136"/>
      <c r="I116" s="136"/>
      <c r="J116" s="136"/>
      <c r="K116" s="136"/>
      <c r="L116" s="136"/>
      <c r="M116" s="136"/>
      <c r="N116" s="136"/>
      <c r="O116" s="136"/>
      <c r="P116" s="136"/>
      <c r="Q116" s="136"/>
      <c r="R116" s="136"/>
      <c r="S116" s="136"/>
      <c r="T116" s="136"/>
      <c r="U116" s="136"/>
      <c r="V116" s="136"/>
      <c r="W116" s="136"/>
      <c r="X116" s="136"/>
      <c r="Y116" s="136"/>
      <c r="Z116" s="136"/>
      <c r="AA116" s="136"/>
      <c r="AB116" s="136"/>
      <c r="AC116" s="136"/>
      <c r="AD116" s="136"/>
      <c r="AE116" s="136"/>
      <c r="AF116" s="136"/>
      <c r="AG116" s="136"/>
      <c r="AH116" s="136"/>
      <c r="AI116" s="136"/>
      <c r="AJ116" s="136"/>
      <c r="AK116" s="136"/>
      <c r="AL116" s="136"/>
      <c r="AM116" s="136"/>
      <c r="AN116" s="136"/>
      <c r="AO116" s="136"/>
      <c r="AP116" s="136"/>
      <c r="AQ116" s="136"/>
      <c r="AR116" s="371"/>
      <c r="AS116" s="371"/>
      <c r="AT116" s="371"/>
      <c r="AU116" s="371"/>
      <c r="AV116" s="371"/>
      <c r="AW116" s="66"/>
      <c r="AX116" s="66"/>
      <c r="AY116" s="371"/>
      <c r="AZ116" s="1155"/>
      <c r="BA116" s="136"/>
      <c r="BB116" s="136"/>
      <c r="BC116" s="136"/>
      <c r="BD116" s="136"/>
      <c r="BE116" s="136"/>
      <c r="BF116" s="136"/>
      <c r="BG116" s="136"/>
      <c r="BH116" s="136"/>
      <c r="BI116" s="136"/>
      <c r="BJ116" s="136"/>
      <c r="BK116" s="136"/>
      <c r="BL116" s="136"/>
      <c r="BM116" s="136"/>
      <c r="BN116" s="136"/>
      <c r="BO116" s="136"/>
      <c r="BP116" s="136"/>
      <c r="BQ116" s="136"/>
      <c r="BR116" s="136"/>
      <c r="BS116" s="136"/>
      <c r="BT116" s="136"/>
      <c r="BU116" s="136"/>
      <c r="BV116" s="136"/>
      <c r="BW116" s="136"/>
      <c r="BX116" s="136"/>
      <c r="BY116" s="136"/>
      <c r="BZ116" s="136"/>
      <c r="CA116" s="136"/>
      <c r="CB116" s="136"/>
      <c r="CC116" s="136"/>
      <c r="CD116" s="136"/>
      <c r="CE116" s="136"/>
      <c r="CF116" s="136"/>
      <c r="CG116" s="136"/>
      <c r="CH116" s="136"/>
      <c r="CI116" s="136"/>
      <c r="CJ116" s="136"/>
      <c r="CK116" s="136"/>
      <c r="CL116" s="136"/>
      <c r="CM116" s="136"/>
      <c r="CN116" s="136"/>
      <c r="CO116" s="136"/>
      <c r="CP116" s="136"/>
      <c r="CQ116" s="136"/>
      <c r="CR116" s="136"/>
      <c r="CS116" s="136"/>
      <c r="CT116" s="136"/>
      <c r="CU116" s="136"/>
      <c r="CV116" s="136"/>
      <c r="CW116" s="136"/>
      <c r="CX116" s="136"/>
      <c r="CY116" s="136"/>
      <c r="CZ116" s="136"/>
      <c r="DA116" s="136"/>
      <c r="DB116" s="136"/>
      <c r="DC116" s="136"/>
      <c r="DD116" s="136"/>
      <c r="DE116" s="136"/>
      <c r="DF116" s="136"/>
      <c r="DG116" s="136"/>
      <c r="DH116" s="136"/>
      <c r="DI116" s="136"/>
      <c r="DJ116" s="136"/>
      <c r="DK116" s="136"/>
      <c r="DL116" s="884"/>
      <c r="DM116" s="56"/>
      <c r="DN116" s="371"/>
      <c r="DO116" s="136"/>
      <c r="DP116" s="894"/>
      <c r="DQ116" s="136"/>
      <c r="DR116" s="136"/>
      <c r="DS116" s="136"/>
      <c r="DT116" s="136"/>
      <c r="DU116" s="136"/>
      <c r="DV116" s="136"/>
      <c r="DW116" s="136"/>
      <c r="DX116" s="136"/>
      <c r="DY116" s="136"/>
      <c r="DZ116" s="136"/>
      <c r="EA116" s="136"/>
      <c r="EB116" s="136"/>
      <c r="EC116" s="136"/>
      <c r="ED116" s="136"/>
      <c r="EE116" s="136"/>
      <c r="EF116" s="136"/>
      <c r="EG116" s="136"/>
      <c r="EH116" s="136"/>
      <c r="EI116" s="136"/>
      <c r="EJ116" s="136"/>
      <c r="EK116" s="136"/>
      <c r="EL116" s="136"/>
      <c r="EM116" s="136"/>
      <c r="EN116" s="136"/>
      <c r="EO116" s="136"/>
      <c r="EP116" s="136"/>
      <c r="EQ116" s="136"/>
      <c r="ER116" s="136"/>
      <c r="ES116" s="136"/>
      <c r="ET116" s="136"/>
      <c r="EU116" s="136"/>
      <c r="EV116" s="136"/>
      <c r="EW116" s="136"/>
      <c r="EX116" s="136"/>
      <c r="EY116" s="136"/>
      <c r="EZ116" s="136"/>
      <c r="FA116" s="136"/>
      <c r="FB116" s="136"/>
      <c r="FC116" s="884"/>
      <c r="FD116" s="371"/>
      <c r="FE116" s="371"/>
      <c r="FF116" s="894"/>
      <c r="FG116" s="136"/>
      <c r="FH116" s="136"/>
      <c r="FI116" s="136"/>
      <c r="FJ116" s="136"/>
      <c r="FK116" s="136"/>
      <c r="FL116" s="136"/>
      <c r="FM116" s="136"/>
      <c r="FN116" s="136"/>
      <c r="FO116" s="136"/>
      <c r="FP116" s="136"/>
      <c r="FQ116" s="136"/>
      <c r="FR116" s="136"/>
      <c r="FS116" s="136"/>
      <c r="FT116" s="136"/>
      <c r="FU116" s="136"/>
      <c r="FV116" s="136"/>
      <c r="FW116" s="136"/>
      <c r="FX116" s="136"/>
      <c r="FY116" s="136"/>
      <c r="FZ116" s="136"/>
      <c r="GA116" s="136"/>
      <c r="GB116" s="136"/>
      <c r="GC116" s="136"/>
      <c r="GD116" s="136"/>
      <c r="GE116" s="136"/>
      <c r="GF116" s="136"/>
      <c r="GG116" s="136"/>
      <c r="GH116" s="136"/>
      <c r="GI116" s="136"/>
      <c r="GJ116" s="136"/>
      <c r="GK116" s="136"/>
      <c r="GL116" s="136"/>
      <c r="GM116" s="136"/>
      <c r="GN116" s="136"/>
      <c r="GO116" s="136"/>
      <c r="GP116" s="136"/>
      <c r="GQ116" s="136"/>
      <c r="GR116" s="136"/>
      <c r="GS116" s="136"/>
      <c r="GT116" s="136"/>
      <c r="GU116" s="136"/>
      <c r="GV116" s="136"/>
      <c r="GW116" s="136"/>
      <c r="GX116" s="136"/>
      <c r="GY116" s="136"/>
      <c r="GZ116" s="136"/>
      <c r="HA116" s="136"/>
      <c r="HB116" s="884"/>
      <c r="HC116" s="1149"/>
      <c r="HD116" s="371"/>
      <c r="HE116" s="188"/>
      <c r="HF116" s="371"/>
      <c r="HG116" s="136"/>
      <c r="HH116" s="371"/>
      <c r="HI116" s="371"/>
      <c r="HJ116" s="371"/>
      <c r="HK116" s="380"/>
      <c r="HS116" s="136"/>
      <c r="HT116" s="136"/>
      <c r="HU116" s="136"/>
      <c r="HV116" s="136"/>
      <c r="HW116" s="136"/>
      <c r="HX116" s="136"/>
      <c r="HY116" s="136"/>
      <c r="HZ116" s="136"/>
      <c r="IA116" s="136"/>
      <c r="IB116" s="136"/>
      <c r="IC116" s="136"/>
      <c r="ID116" s="136"/>
      <c r="IE116" s="136"/>
      <c r="IF116" s="136"/>
      <c r="IG116" s="136"/>
      <c r="IH116" s="136"/>
      <c r="II116" s="136"/>
      <c r="IJ116" s="136"/>
      <c r="IK116" s="136"/>
      <c r="IL116" s="136"/>
      <c r="IM116" s="136"/>
      <c r="IN116" s="136"/>
      <c r="IO116" s="136"/>
      <c r="IP116" s="136"/>
      <c r="IQ116" s="136"/>
      <c r="IR116" s="136"/>
      <c r="IS116" s="136"/>
      <c r="IT116" s="136"/>
      <c r="IU116" s="136"/>
      <c r="IV116" s="136"/>
      <c r="IW116" s="136"/>
      <c r="IX116" s="136"/>
      <c r="IY116" s="136"/>
      <c r="IZ116" s="136"/>
      <c r="JA116" s="136"/>
      <c r="JB116" s="136"/>
      <c r="JC116" s="136"/>
      <c r="JD116" s="136"/>
      <c r="JE116" s="136"/>
      <c r="JF116" s="136"/>
      <c r="JG116" s="136"/>
      <c r="JH116" s="136"/>
      <c r="JI116" s="56"/>
      <c r="JJ116" s="884"/>
      <c r="JK116" s="371"/>
      <c r="JL116" s="371"/>
      <c r="JM116" s="371"/>
      <c r="JN116" s="371"/>
      <c r="JO116" s="371"/>
      <c r="JP116" s="371"/>
      <c r="JQ116" s="371"/>
      <c r="JR116" s="371"/>
      <c r="JS116" s="371"/>
      <c r="JT116" s="371"/>
      <c r="JU116" s="371"/>
      <c r="JV116" s="38"/>
      <c r="JW116" s="371"/>
      <c r="JX116" s="371"/>
      <c r="JY116" s="38"/>
      <c r="JZ116" s="371"/>
      <c r="KA116" s="371"/>
      <c r="KB116" s="38"/>
      <c r="KC116" s="371"/>
      <c r="KD116" s="371"/>
      <c r="KE116" s="38"/>
      <c r="KF116" s="38"/>
      <c r="KG116" s="38"/>
      <c r="KH116" s="38"/>
      <c r="KI116" s="1042"/>
      <c r="KJ116" s="38"/>
      <c r="KK116" s="38"/>
      <c r="KL116" s="38"/>
      <c r="KM116" s="380"/>
      <c r="KN116" s="136"/>
      <c r="KO116" s="136"/>
      <c r="KP116" s="136"/>
      <c r="KQ116" s="136"/>
      <c r="KR116" s="136"/>
      <c r="KS116" s="136"/>
      <c r="KT116" s="136"/>
      <c r="KU116" s="136"/>
      <c r="KV116" s="136"/>
      <c r="KW116" s="136"/>
      <c r="KX116" s="136"/>
      <c r="KY116" s="136"/>
      <c r="KZ116" s="136"/>
      <c r="LA116" s="136"/>
      <c r="LB116" s="136"/>
      <c r="LC116" s="136"/>
      <c r="LD116" s="136"/>
      <c r="LE116" s="136"/>
      <c r="LF116" s="136"/>
      <c r="LG116" s="136"/>
      <c r="LH116" s="136"/>
      <c r="LI116" s="136"/>
      <c r="LJ116" s="136"/>
      <c r="LK116" s="136"/>
      <c r="LL116" s="136"/>
      <c r="LM116" s="136"/>
      <c r="LN116" s="136"/>
      <c r="LO116" s="136"/>
      <c r="LP116" s="136"/>
      <c r="LQ116" s="136"/>
      <c r="LR116" s="136"/>
      <c r="LS116" s="136"/>
      <c r="LT116" s="136"/>
      <c r="LU116" s="136"/>
      <c r="LV116" s="136"/>
      <c r="LW116" s="136"/>
      <c r="LX116" s="136"/>
      <c r="LY116" s="136"/>
      <c r="LZ116" s="136"/>
      <c r="MA116" s="136"/>
      <c r="MB116" s="884"/>
      <c r="MC116" s="56"/>
      <c r="MD116" s="884"/>
      <c r="ME116" s="884"/>
      <c r="MF116" s="371"/>
      <c r="MG116" s="371"/>
      <c r="MH116" s="136"/>
      <c r="MI116" s="371"/>
      <c r="MJ116" s="371"/>
      <c r="MK116" s="56"/>
      <c r="ML116" s="56"/>
      <c r="MM116" s="56"/>
      <c r="MN116" s="38"/>
      <c r="MO116" s="56"/>
      <c r="MP116" s="56"/>
      <c r="MQ116" s="38"/>
      <c r="MR116" s="56"/>
      <c r="MS116" s="371"/>
      <c r="MT116" s="38"/>
      <c r="MU116" s="371"/>
      <c r="MV116" s="371"/>
      <c r="MW116" s="38"/>
      <c r="MX116" s="371"/>
      <c r="MY116" s="371"/>
      <c r="MZ116" s="38"/>
      <c r="NA116" s="38"/>
      <c r="NB116" s="1052"/>
      <c r="NC116" s="38"/>
      <c r="ND116" s="1052"/>
      <c r="NE116" s="38"/>
      <c r="NF116" s="38"/>
      <c r="NG116" s="38"/>
      <c r="NH116" s="380"/>
      <c r="NI116" s="136"/>
      <c r="NJ116" s="136"/>
      <c r="NK116" s="136"/>
      <c r="NL116" s="136"/>
      <c r="NM116" s="136"/>
      <c r="NN116" s="136"/>
      <c r="NO116" s="136"/>
      <c r="NP116" s="136"/>
      <c r="NQ116" s="136"/>
      <c r="NR116" s="136"/>
      <c r="NS116" s="136"/>
      <c r="NT116" s="136"/>
      <c r="NU116" s="136"/>
      <c r="NV116" s="136"/>
      <c r="NW116" s="136"/>
      <c r="NX116" s="136"/>
      <c r="NY116" s="136"/>
      <c r="NZ116" s="136"/>
      <c r="OA116" s="136"/>
      <c r="OB116" s="136"/>
      <c r="OC116" s="136"/>
      <c r="OD116" s="136"/>
      <c r="OE116" s="136"/>
      <c r="OF116" s="136"/>
      <c r="OG116" s="136"/>
      <c r="OH116" s="136"/>
      <c r="OI116" s="136"/>
      <c r="OJ116" s="136"/>
      <c r="OK116" s="136"/>
      <c r="OL116" s="136"/>
      <c r="OM116" s="136"/>
      <c r="ON116" s="136"/>
      <c r="OO116" s="136"/>
      <c r="OP116" s="136"/>
      <c r="OQ116" s="136"/>
      <c r="OR116" s="136"/>
      <c r="OS116" s="136"/>
      <c r="OT116" s="136"/>
      <c r="OU116" s="136"/>
      <c r="OV116" s="136"/>
      <c r="OW116" s="136"/>
      <c r="OX116" s="136"/>
      <c r="OY116" s="56"/>
      <c r="OZ116" s="136"/>
      <c r="PA116" s="371"/>
      <c r="PB116" s="136"/>
      <c r="PC116" s="371"/>
      <c r="PD116" s="371"/>
      <c r="PE116" s="371"/>
      <c r="PF116" s="371"/>
      <c r="PG116" s="371"/>
      <c r="PH116" s="38"/>
      <c r="PI116" s="371"/>
      <c r="PJ116" s="371"/>
      <c r="PK116" s="38"/>
      <c r="PL116" s="371"/>
      <c r="PM116" s="371"/>
      <c r="PN116" s="38"/>
      <c r="PO116" s="371"/>
      <c r="PP116" s="371"/>
      <c r="PQ116" s="371"/>
      <c r="PR116" s="371"/>
      <c r="PS116" s="371"/>
      <c r="PT116" s="1052"/>
      <c r="PU116" s="371"/>
      <c r="PV116" s="1052"/>
      <c r="PW116" s="1052"/>
      <c r="PX116" s="38"/>
      <c r="PY116" s="38"/>
      <c r="PZ116" s="38"/>
      <c r="QA116" s="38"/>
      <c r="QB116" s="38"/>
      <c r="QC116" s="38"/>
      <c r="QD116" s="38"/>
      <c r="QE116" s="371"/>
      <c r="QF116" s="38"/>
      <c r="QG116" s="371"/>
      <c r="QH116" s="371"/>
      <c r="QI116" s="371"/>
      <c r="QJ116" s="371"/>
      <c r="QK116" s="894"/>
      <c r="QL116" s="136"/>
      <c r="QM116" s="136"/>
      <c r="QN116" s="136"/>
      <c r="QO116" s="136"/>
      <c r="QP116" s="136"/>
      <c r="QQ116" s="136"/>
      <c r="QR116" s="136"/>
      <c r="QS116" s="136"/>
      <c r="QT116" s="136"/>
      <c r="QU116" s="136"/>
      <c r="QV116" s="136"/>
      <c r="QW116" s="136"/>
      <c r="QX116" s="136"/>
      <c r="QY116" s="136"/>
      <c r="QZ116" s="136"/>
      <c r="RA116" s="371"/>
      <c r="RB116" s="371"/>
      <c r="RC116" s="371"/>
      <c r="RD116" s="371"/>
      <c r="RE116" s="371"/>
      <c r="RF116" s="371"/>
      <c r="RG116" s="371"/>
      <c r="RH116" s="371"/>
      <c r="RI116" s="371"/>
      <c r="RJ116" s="371"/>
      <c r="RK116" s="1052"/>
      <c r="RL116" s="371"/>
      <c r="RM116" s="371"/>
      <c r="RN116" s="1052"/>
      <c r="RO116" s="371"/>
      <c r="RP116" s="1052"/>
      <c r="RQ116" s="1052"/>
      <c r="RR116" s="1052"/>
      <c r="RS116" s="136"/>
      <c r="RT116" s="371"/>
      <c r="RU116" s="371"/>
      <c r="RV116" s="371"/>
      <c r="RW116" s="1052"/>
      <c r="RX116" s="1052"/>
      <c r="RY116" s="1052"/>
      <c r="RZ116" s="371"/>
      <c r="SA116" s="1052"/>
      <c r="SB116" s="1052"/>
      <c r="SC116" s="371"/>
      <c r="SD116" s="1052"/>
      <c r="SE116" s="1052"/>
      <c r="SF116" s="371"/>
      <c r="SG116" s="371"/>
      <c r="SH116" s="371"/>
      <c r="SI116" s="371"/>
      <c r="SJ116" s="55"/>
      <c r="SK116" s="371"/>
      <c r="SL116" s="55"/>
      <c r="SM116" s="371">
        <v>1.24</v>
      </c>
      <c r="SN116" s="56"/>
      <c r="SO116" s="371">
        <v>1.25</v>
      </c>
      <c r="SP116" s="56">
        <f t="shared" si="491"/>
        <v>1.24</v>
      </c>
      <c r="SQ116" s="56" t="s">
        <v>1159</v>
      </c>
      <c r="SR116" s="894"/>
      <c r="SS116" s="188"/>
      <c r="ST116" s="136"/>
      <c r="SU116" s="1137"/>
      <c r="SV116" s="1137"/>
      <c r="SW116" s="371"/>
      <c r="SX116" s="371"/>
      <c r="SY116" s="371"/>
      <c r="SZ116" s="371"/>
      <c r="TA116" s="371"/>
      <c r="TB116" s="371"/>
      <c r="TC116" s="371"/>
      <c r="TD116" s="371"/>
      <c r="TE116" s="1052"/>
      <c r="TF116" s="371"/>
      <c r="TG116" s="371"/>
      <c r="TH116" s="1052"/>
      <c r="TI116" s="371"/>
      <c r="TJ116" s="371"/>
      <c r="TK116" s="1052"/>
      <c r="TL116" s="371"/>
      <c r="TM116" s="371"/>
      <c r="TN116" s="1052"/>
      <c r="TO116" s="371"/>
      <c r="TP116" s="371"/>
      <c r="TQ116" s="1052"/>
      <c r="TR116" s="371"/>
      <c r="TS116" s="1052"/>
      <c r="TT116" s="1052"/>
      <c r="TU116" s="1052"/>
      <c r="TV116" s="1052"/>
      <c r="TW116" s="1052"/>
      <c r="TX116" s="1052"/>
      <c r="TY116" s="1052"/>
      <c r="TZ116" s="1052"/>
      <c r="UA116" s="1052"/>
      <c r="UB116" s="1052"/>
      <c r="UC116" s="1052"/>
      <c r="UD116" s="1052"/>
      <c r="UE116" s="371"/>
      <c r="UF116" s="371"/>
      <c r="UG116" s="55"/>
      <c r="UH116" s="371"/>
      <c r="UI116" s="371"/>
      <c r="UJ116" s="1052"/>
      <c r="UK116" s="1052">
        <v>1.33</v>
      </c>
      <c r="UL116" s="931">
        <v>1.39</v>
      </c>
      <c r="UM116" s="1052">
        <f t="shared" si="501"/>
        <v>1.33</v>
      </c>
      <c r="UN116" s="1052" t="s">
        <v>1159</v>
      </c>
      <c r="UO116" s="894"/>
      <c r="UP116" s="56"/>
      <c r="UQ116" s="56"/>
      <c r="UR116" s="56"/>
      <c r="US116" s="56"/>
      <c r="UT116" s="56"/>
      <c r="UU116" s="56"/>
      <c r="UV116" s="56"/>
      <c r="UW116" s="56"/>
      <c r="UX116" s="56"/>
      <c r="UY116" s="56"/>
      <c r="UZ116" s="56"/>
      <c r="VA116" s="56"/>
      <c r="VB116" s="56"/>
      <c r="VC116" s="56"/>
      <c r="VD116" s="56"/>
      <c r="VE116" s="884"/>
      <c r="VF116" s="56"/>
      <c r="VG116" s="56"/>
      <c r="VH116" s="371"/>
      <c r="VI116" s="371"/>
      <c r="VJ116" s="371"/>
      <c r="VK116" s="56"/>
      <c r="VL116" s="56"/>
      <c r="VM116" s="56"/>
      <c r="VN116" s="56"/>
      <c r="VO116" s="1051"/>
      <c r="VP116" s="56"/>
      <c r="VQ116" s="56"/>
      <c r="VR116" s="56"/>
      <c r="VS116" s="56"/>
      <c r="VT116" s="1051"/>
      <c r="VU116" s="1051"/>
      <c r="VV116" s="56"/>
      <c r="VW116" s="1051"/>
      <c r="VX116" s="1051"/>
      <c r="VY116" s="56"/>
      <c r="VZ116" s="1051"/>
      <c r="WA116" s="1051"/>
      <c r="WB116" s="56"/>
      <c r="WC116" s="1051"/>
      <c r="WD116" s="1051"/>
      <c r="WE116" s="56"/>
      <c r="WF116" s="56"/>
      <c r="WG116" s="56"/>
      <c r="WH116" s="1051"/>
      <c r="WI116" s="1051"/>
      <c r="WJ116" s="56"/>
      <c r="WK116" s="56"/>
      <c r="WL116" s="56"/>
      <c r="WM116" s="1051"/>
      <c r="WN116" s="1051"/>
      <c r="WO116" s="1051"/>
      <c r="WP116" s="1051"/>
      <c r="WQ116" s="56"/>
      <c r="WR116" s="1051"/>
      <c r="WS116" s="1051"/>
      <c r="WT116" s="1051"/>
      <c r="WU116" s="1051"/>
      <c r="WV116" s="1051"/>
      <c r="WW116" s="56"/>
      <c r="WX116" s="56"/>
      <c r="WY116" s="1051"/>
      <c r="WZ116" s="1051"/>
      <c r="XA116" s="1051"/>
      <c r="XB116" s="1052"/>
      <c r="XC116" s="55"/>
      <c r="XD116" s="371"/>
      <c r="XE116" s="38"/>
      <c r="XF116" s="38"/>
      <c r="XG116" s="371">
        <v>1.27</v>
      </c>
      <c r="XH116" s="1052"/>
      <c r="XI116" s="1052"/>
      <c r="XJ116" s="1052"/>
      <c r="XK116" s="1052">
        <v>1.3</v>
      </c>
      <c r="XL116" s="1052">
        <f t="shared" si="439"/>
        <v>1.27</v>
      </c>
      <c r="XM116" s="1052"/>
      <c r="XN116" s="1052" t="s">
        <v>1159</v>
      </c>
      <c r="XO116" s="894">
        <f t="shared" si="440"/>
        <v>-1</v>
      </c>
      <c r="XP116" s="894"/>
      <c r="XQ116" s="894"/>
      <c r="XR116" s="1052"/>
      <c r="XS116" s="1052"/>
      <c r="XT116" s="1052"/>
      <c r="XU116" s="1052"/>
      <c r="XV116" s="371"/>
      <c r="XW116" s="1052"/>
      <c r="XX116" s="56"/>
      <c r="XY116" s="1052"/>
      <c r="XZ116" s="1052"/>
      <c r="YA116" s="1051"/>
      <c r="YB116" s="1052"/>
      <c r="YC116" s="1051"/>
      <c r="YD116" s="1052"/>
      <c r="YE116" s="1042"/>
      <c r="YF116" s="1052"/>
      <c r="YG116" s="1042"/>
      <c r="YH116" s="1052"/>
      <c r="YI116" s="1042"/>
      <c r="YJ116" s="56">
        <v>1.29</v>
      </c>
      <c r="YK116" s="1051"/>
      <c r="YL116" s="1051">
        <v>1.31</v>
      </c>
      <c r="YM116" s="1051">
        <f t="shared" si="494"/>
        <v>1.29</v>
      </c>
      <c r="YN116" s="1051" t="s">
        <v>1159</v>
      </c>
      <c r="YO116" s="1665"/>
      <c r="YP116" s="371"/>
      <c r="YQ116" s="371"/>
      <c r="YR116" s="371"/>
      <c r="YS116" s="371"/>
      <c r="YT116" s="1052"/>
      <c r="YU116" s="1052"/>
      <c r="YV116" s="1051"/>
      <c r="YW116" s="1052"/>
      <c r="YX116" s="1051"/>
      <c r="YY116" s="371"/>
      <c r="YZ116" s="1051"/>
      <c r="ZA116" s="136"/>
      <c r="ZB116" s="56"/>
      <c r="ZC116" s="1052"/>
      <c r="ZD116" s="1042"/>
      <c r="ZE116" s="56">
        <v>1.24</v>
      </c>
      <c r="ZF116" s="1051"/>
      <c r="ZG116" s="1051">
        <v>1.27</v>
      </c>
      <c r="ZH116" s="1051">
        <f t="shared" si="496"/>
        <v>1.24</v>
      </c>
      <c r="ZI116" s="1051"/>
      <c r="ZJ116" s="894">
        <f t="shared" si="497"/>
        <v>-1</v>
      </c>
      <c r="ZK116" s="1322"/>
      <c r="ZL116" s="1322"/>
      <c r="ZM116" s="1322"/>
      <c r="ZN116" s="1322"/>
      <c r="ZO116" s="1322"/>
      <c r="ZP116" s="1322"/>
      <c r="ZQ116" s="1322"/>
      <c r="ZR116" s="1052"/>
      <c r="ZS116" s="1322"/>
      <c r="ZT116" s="1322"/>
      <c r="ZU116" s="1052"/>
      <c r="ZV116" s="1322"/>
      <c r="ZW116" s="1322"/>
      <c r="ZX116" s="1052"/>
      <c r="ZY116" s="1052"/>
      <c r="ZZ116" s="1052"/>
      <c r="AAA116" s="1052"/>
      <c r="AAB116" s="1052">
        <v>1.27</v>
      </c>
      <c r="AAC116" s="1052">
        <v>1.29</v>
      </c>
      <c r="AAD116" s="1052">
        <f t="shared" si="498"/>
        <v>1.27</v>
      </c>
      <c r="AAE116" s="1052" t="s">
        <v>1159</v>
      </c>
      <c r="AAF116" s="894"/>
      <c r="AAG116" s="1052"/>
      <c r="AAH116" s="1052"/>
      <c r="AAI116" s="1052"/>
      <c r="AAJ116" s="1052"/>
      <c r="AAK116" s="56"/>
      <c r="AAL116" s="1051"/>
      <c r="AAM116" s="56"/>
      <c r="AAN116" s="1051"/>
      <c r="AAO116" s="1051"/>
      <c r="AAP116" s="1051"/>
      <c r="AAQ116" s="1051"/>
      <c r="AAR116" s="56"/>
      <c r="AAS116" s="1051"/>
      <c r="AAT116" s="56"/>
      <c r="AAU116" s="1052"/>
      <c r="AAV116" s="1052"/>
      <c r="AAW116" s="1052"/>
      <c r="AAX116" s="1052">
        <v>1.25</v>
      </c>
      <c r="AAY116" s="1052">
        <v>1.28</v>
      </c>
      <c r="AAZ116" s="1052">
        <f t="shared" si="500"/>
        <v>1.25</v>
      </c>
      <c r="ABA116" s="1052" t="s">
        <v>1496</v>
      </c>
      <c r="ABB116" s="1665"/>
      <c r="ABC116" s="1052">
        <v>1.1599999999999999</v>
      </c>
      <c r="ABD116" s="1052">
        <f t="shared" si="470"/>
        <v>1.1599999999999999</v>
      </c>
      <c r="ABE116" s="1052" t="s">
        <v>1159</v>
      </c>
      <c r="ABF116" s="1665"/>
      <c r="ABG116" s="1052" t="s">
        <v>1159</v>
      </c>
      <c r="ABH116" s="1052" t="str">
        <f t="shared" si="472"/>
        <v>Blocked</v>
      </c>
      <c r="ABI116" s="1052" t="s">
        <v>1159</v>
      </c>
      <c r="ABJ116" s="1665"/>
      <c r="ABK116" s="53" t="s">
        <v>1159</v>
      </c>
      <c r="ABL116" s="1051" t="str">
        <f t="shared" si="474"/>
        <v>Blocked</v>
      </c>
      <c r="ABM116" s="1052" t="s">
        <v>1159</v>
      </c>
      <c r="ABN116" s="1665"/>
      <c r="ABO116" s="1658"/>
      <c r="ABP116" s="1052"/>
      <c r="ABQ116" s="55"/>
      <c r="ABR116" s="55"/>
      <c r="ABS116" s="55"/>
      <c r="ABT116" s="55"/>
      <c r="ABU116" s="55"/>
      <c r="ABV116" s="55"/>
      <c r="ABW116" s="55"/>
      <c r="ABX116" s="55"/>
      <c r="ABY116" s="55"/>
      <c r="ABZ116" s="371"/>
      <c r="ACA116" s="371"/>
      <c r="ACB116" s="371"/>
      <c r="ACC116" s="38"/>
      <c r="ACD116" s="38"/>
      <c r="ACE116" s="38"/>
      <c r="ACF116" s="38"/>
    </row>
  </sheetData>
  <mergeCells count="54">
    <mergeCell ref="ABG82:ABJ82"/>
    <mergeCell ref="ABK82:ABN82"/>
    <mergeCell ref="NI1:QK1"/>
    <mergeCell ref="NI55:QK55"/>
    <mergeCell ref="NI82:QK82"/>
    <mergeCell ref="QL1:SR1"/>
    <mergeCell ref="QL55:SR55"/>
    <mergeCell ref="QL82:SR82"/>
    <mergeCell ref="ABG1:ABJ1"/>
    <mergeCell ref="ABK1:ABN1"/>
    <mergeCell ref="ABC55:ABF55"/>
    <mergeCell ref="ABG55:ABJ55"/>
    <mergeCell ref="ABK55:ABN55"/>
    <mergeCell ref="UP55:XQ55"/>
    <mergeCell ref="UP82:XQ82"/>
    <mergeCell ref="SS55:UO55"/>
    <mergeCell ref="SS1:UO1"/>
    <mergeCell ref="UP1:XQ1"/>
    <mergeCell ref="AAG1:ABB1"/>
    <mergeCell ref="AAG82:ABB82"/>
    <mergeCell ref="ZK82:AAF82"/>
    <mergeCell ref="ZK55:AAF55"/>
    <mergeCell ref="ZK1:AAF1"/>
    <mergeCell ref="XR1:YO1"/>
    <mergeCell ref="XR55:YO55"/>
    <mergeCell ref="XR82:YO82"/>
    <mergeCell ref="SS82:UO82"/>
    <mergeCell ref="ABC1:ABF1"/>
    <mergeCell ref="ABC82:ABF82"/>
    <mergeCell ref="YP1:ZJ1"/>
    <mergeCell ref="YP55:ZJ55"/>
    <mergeCell ref="YP82:ZJ82"/>
    <mergeCell ref="AAG55:ABB55"/>
    <mergeCell ref="H82:AZ82"/>
    <mergeCell ref="BA82:BU82"/>
    <mergeCell ref="BV82:DP82"/>
    <mergeCell ref="DQ82:FF82"/>
    <mergeCell ref="FH82:HK82"/>
    <mergeCell ref="HR1:KM1"/>
    <mergeCell ref="KN1:NH1"/>
    <mergeCell ref="KN55:NH55"/>
    <mergeCell ref="KN82:NH82"/>
    <mergeCell ref="HR55:KM55"/>
    <mergeCell ref="HR82:KM82"/>
    <mergeCell ref="H1:BD1"/>
    <mergeCell ref="BE1:BY1"/>
    <mergeCell ref="BZ1:EA1"/>
    <mergeCell ref="EB1:FU1"/>
    <mergeCell ref="FV1:HQ1"/>
    <mergeCell ref="H55:AS55"/>
    <mergeCell ref="AT55:BP55"/>
    <mergeCell ref="BQ55:DJ55"/>
    <mergeCell ref="DK55:EZ55"/>
    <mergeCell ref="FA55:GY55"/>
  </mergeCells>
  <conditionalFormatting sqref="AS57:AS80 DJ57:DJ80 GY57:GY80">
    <cfRule type="cellIs" dxfId="314" priority="112" operator="between">
      <formula>0</formula>
      <formula>0.1</formula>
    </cfRule>
    <cfRule type="cellIs" dxfId="313" priority="114" operator="lessThan">
      <formula>0.005</formula>
    </cfRule>
    <cfRule type="cellIs" dxfId="312" priority="113" stopIfTrue="1" operator="greaterThanOrEqual">
      <formula>0.1</formula>
    </cfRule>
  </conditionalFormatting>
  <conditionalFormatting sqref="AZ84:AZ116">
    <cfRule type="cellIs" dxfId="311" priority="73" operator="between">
      <formula>0</formula>
      <formula>0.1</formula>
    </cfRule>
    <cfRule type="cellIs" dxfId="310" priority="75" operator="lessThan">
      <formula>0.005</formula>
    </cfRule>
    <cfRule type="cellIs" dxfId="309" priority="74" stopIfTrue="1" operator="greaterThanOrEqual">
      <formula>0.1</formula>
    </cfRule>
  </conditionalFormatting>
  <conditionalFormatting sqref="BD3:BD53 ABB3:ABB53 ABF3:ABF53 ABN3:ABN53 ABB57:ABB80 ABF57:ABF80 ABJ57:ABJ80 ABN57:ABN80">
    <cfRule type="cellIs" dxfId="308" priority="148" operator="between">
      <formula>0</formula>
      <formula>0.1</formula>
    </cfRule>
    <cfRule type="cellIs" dxfId="307" priority="149" stopIfTrue="1" operator="greaterThanOrEqual">
      <formula>0.1</formula>
    </cfRule>
    <cfRule type="cellIs" dxfId="306" priority="150" operator="lessThan">
      <formula>0.005</formula>
    </cfRule>
  </conditionalFormatting>
  <conditionalFormatting sqref="DP84:DP116">
    <cfRule type="cellIs" dxfId="305" priority="70" operator="between">
      <formula>0</formula>
      <formula>0.1</formula>
    </cfRule>
    <cfRule type="cellIs" dxfId="304" priority="72" operator="lessThan">
      <formula>0.005</formula>
    </cfRule>
    <cfRule type="cellIs" dxfId="303" priority="71" stopIfTrue="1" operator="greaterThanOrEqual">
      <formula>0.1</formula>
    </cfRule>
  </conditionalFormatting>
  <conditionalFormatting sqref="EA3:EA53">
    <cfRule type="cellIs" dxfId="302" priority="145" operator="between">
      <formula>0</formula>
      <formula>0.1</formula>
    </cfRule>
    <cfRule type="cellIs" dxfId="301" priority="146" stopIfTrue="1" operator="greaterThanOrEqual">
      <formula>0.1</formula>
    </cfRule>
    <cfRule type="cellIs" dxfId="300" priority="147" operator="lessThan">
      <formula>0.005</formula>
    </cfRule>
  </conditionalFormatting>
  <conditionalFormatting sqref="EZ57:EZ80">
    <cfRule type="cellIs" dxfId="299" priority="111" operator="lessThan">
      <formula>0.005</formula>
    </cfRule>
    <cfRule type="cellIs" dxfId="298" priority="110" stopIfTrue="1" operator="greaterThanOrEqual">
      <formula>0.1</formula>
    </cfRule>
    <cfRule type="cellIs" dxfId="297" priority="109" operator="between">
      <formula>0</formula>
      <formula>0.1</formula>
    </cfRule>
  </conditionalFormatting>
  <conditionalFormatting sqref="FF84:FF116">
    <cfRule type="cellIs" dxfId="296" priority="67" operator="between">
      <formula>0</formula>
      <formula>0.1</formula>
    </cfRule>
    <cfRule type="cellIs" dxfId="295" priority="68" stopIfTrue="1" operator="greaterThanOrEqual">
      <formula>0.1</formula>
    </cfRule>
    <cfRule type="cellIs" dxfId="294" priority="69" operator="lessThan">
      <formula>0.005</formula>
    </cfRule>
  </conditionalFormatting>
  <conditionalFormatting sqref="FU3:FU53">
    <cfRule type="cellIs" dxfId="293" priority="144" operator="lessThan">
      <formula>0.005</formula>
    </cfRule>
    <cfRule type="cellIs" dxfId="292" priority="143" stopIfTrue="1" operator="greaterThanOrEqual">
      <formula>0.1</formula>
    </cfRule>
    <cfRule type="cellIs" dxfId="291" priority="142" operator="between">
      <formula>0</formula>
      <formula>0.1</formula>
    </cfRule>
  </conditionalFormatting>
  <conditionalFormatting sqref="HK84:HK116">
    <cfRule type="cellIs" dxfId="290" priority="65" stopIfTrue="1" operator="greaterThanOrEqual">
      <formula>0.1</formula>
    </cfRule>
    <cfRule type="cellIs" dxfId="289" priority="64" operator="between">
      <formula>0</formula>
      <formula>0.1</formula>
    </cfRule>
    <cfRule type="cellIs" dxfId="288" priority="66" operator="lessThan">
      <formula>0.005</formula>
    </cfRule>
  </conditionalFormatting>
  <conditionalFormatting sqref="HQ3:HQ53 KM3:KM53">
    <cfRule type="cellIs" dxfId="287" priority="152" stopIfTrue="1" operator="greaterThanOrEqual">
      <formula>0.1</formula>
    </cfRule>
    <cfRule type="cellIs" dxfId="286" priority="151" operator="between">
      <formula>0</formula>
      <formula>0.1</formula>
    </cfRule>
    <cfRule type="cellIs" dxfId="285" priority="153" operator="lessThan">
      <formula>0.005</formula>
    </cfRule>
  </conditionalFormatting>
  <conditionalFormatting sqref="KM57:KM80">
    <cfRule type="cellIs" dxfId="284" priority="100" operator="between">
      <formula>0</formula>
      <formula>0.1</formula>
    </cfRule>
    <cfRule type="cellIs" dxfId="283" priority="101" stopIfTrue="1" operator="greaterThanOrEqual">
      <formula>0.1</formula>
    </cfRule>
    <cfRule type="cellIs" dxfId="282" priority="102" operator="lessThan">
      <formula>0.005</formula>
    </cfRule>
  </conditionalFormatting>
  <conditionalFormatting sqref="KM84:KM116">
    <cfRule type="cellIs" dxfId="281" priority="59" stopIfTrue="1" operator="greaterThanOrEqual">
      <formula>0.1</formula>
    </cfRule>
    <cfRule type="cellIs" dxfId="280" priority="60" operator="lessThan">
      <formula>0.005</formula>
    </cfRule>
    <cfRule type="cellIs" dxfId="279" priority="58" operator="between">
      <formula>0</formula>
      <formula>0.1</formula>
    </cfRule>
  </conditionalFormatting>
  <conditionalFormatting sqref="NH3:NH53">
    <cfRule type="cellIs" dxfId="278" priority="136" operator="between">
      <formula>0</formula>
      <formula>0.1</formula>
    </cfRule>
    <cfRule type="cellIs" dxfId="277" priority="137" stopIfTrue="1" operator="greaterThanOrEqual">
      <formula>0.1</formula>
    </cfRule>
    <cfRule type="cellIs" dxfId="276" priority="138" operator="lessThan">
      <formula>0.005</formula>
    </cfRule>
  </conditionalFormatting>
  <conditionalFormatting sqref="NH57:NH80">
    <cfRule type="cellIs" dxfId="275" priority="105" operator="lessThan">
      <formula>0.005</formula>
    </cfRule>
    <cfRule type="cellIs" dxfId="274" priority="103" operator="between">
      <formula>0</formula>
      <formula>0.1</formula>
    </cfRule>
    <cfRule type="cellIs" dxfId="273" priority="104" stopIfTrue="1" operator="greaterThanOrEqual">
      <formula>0.1</formula>
    </cfRule>
  </conditionalFormatting>
  <conditionalFormatting sqref="NH84:NH116">
    <cfRule type="cellIs" dxfId="272" priority="63" operator="lessThan">
      <formula>0.005</formula>
    </cfRule>
    <cfRule type="cellIs" dxfId="271" priority="61" operator="between">
      <formula>0</formula>
      <formula>0.1</formula>
    </cfRule>
    <cfRule type="cellIs" dxfId="270" priority="62" stopIfTrue="1" operator="greaterThanOrEqual">
      <formula>0.1</formula>
    </cfRule>
  </conditionalFormatting>
  <conditionalFormatting sqref="QK3:QK53">
    <cfRule type="cellIs" dxfId="269" priority="134" stopIfTrue="1" operator="greaterThanOrEqual">
      <formula>0.1</formula>
    </cfRule>
    <cfRule type="cellIs" dxfId="268" priority="133" operator="between">
      <formula>0</formula>
      <formula>0.1</formula>
    </cfRule>
    <cfRule type="cellIs" dxfId="267" priority="135" operator="lessThan">
      <formula>0.005</formula>
    </cfRule>
  </conditionalFormatting>
  <conditionalFormatting sqref="QK57:QK80">
    <cfRule type="cellIs" dxfId="266" priority="98" stopIfTrue="1" operator="greaterThanOrEqual">
      <formula>0.1</formula>
    </cfRule>
    <cfRule type="cellIs" dxfId="265" priority="99" operator="lessThan">
      <formula>0.005</formula>
    </cfRule>
    <cfRule type="cellIs" dxfId="264" priority="97" operator="between">
      <formula>0</formula>
      <formula>0.1</formula>
    </cfRule>
  </conditionalFormatting>
  <conditionalFormatting sqref="QK84:QK116">
    <cfRule type="cellIs" dxfId="263" priority="52" operator="between">
      <formula>0</formula>
      <formula>0.1</formula>
    </cfRule>
    <cfRule type="cellIs" dxfId="262" priority="54" operator="lessThan">
      <formula>0.005</formula>
    </cfRule>
    <cfRule type="cellIs" dxfId="261" priority="53" stopIfTrue="1" operator="greaterThanOrEqual">
      <formula>0.1</formula>
    </cfRule>
  </conditionalFormatting>
  <conditionalFormatting sqref="SR3:SR53">
    <cfRule type="cellIs" dxfId="260" priority="132" operator="lessThan">
      <formula>0.005</formula>
    </cfRule>
    <cfRule type="cellIs" dxfId="259" priority="130" operator="between">
      <formula>0</formula>
      <formula>0.1</formula>
    </cfRule>
    <cfRule type="cellIs" dxfId="258" priority="131" stopIfTrue="1" operator="greaterThanOrEqual">
      <formula>0.1</formula>
    </cfRule>
  </conditionalFormatting>
  <conditionalFormatting sqref="SR57:SR80">
    <cfRule type="cellIs" dxfId="257" priority="15" operator="lessThan">
      <formula>0.005</formula>
    </cfRule>
    <cfRule type="cellIs" dxfId="256" priority="14" stopIfTrue="1" operator="greaterThanOrEqual">
      <formula>0.1</formula>
    </cfRule>
    <cfRule type="cellIs" dxfId="255" priority="13" operator="between">
      <formula>0</formula>
      <formula>0.1</formula>
    </cfRule>
  </conditionalFormatting>
  <conditionalFormatting sqref="SR84:SR116">
    <cfRule type="cellIs" dxfId="254" priority="16" operator="between">
      <formula>0</formula>
      <formula>0.1</formula>
    </cfRule>
    <cfRule type="cellIs" dxfId="253" priority="17" stopIfTrue="1" operator="greaterThanOrEqual">
      <formula>0.1</formula>
    </cfRule>
    <cfRule type="cellIs" dxfId="252" priority="18" operator="lessThan">
      <formula>0.005</formula>
    </cfRule>
  </conditionalFormatting>
  <conditionalFormatting sqref="UO3:UO53">
    <cfRule type="cellIs" dxfId="251" priority="129" operator="lessThan">
      <formula>0.005</formula>
    </cfRule>
    <cfRule type="cellIs" dxfId="250" priority="128" stopIfTrue="1" operator="greaterThanOrEqual">
      <formula>0.1</formula>
    </cfRule>
    <cfRule type="cellIs" dxfId="249" priority="127" operator="between">
      <formula>0</formula>
      <formula>0.1</formula>
    </cfRule>
  </conditionalFormatting>
  <conditionalFormatting sqref="UO57:UO80">
    <cfRule type="cellIs" dxfId="248" priority="82" operator="between">
      <formula>0</formula>
      <formula>0.1</formula>
    </cfRule>
    <cfRule type="cellIs" dxfId="247" priority="84" operator="lessThan">
      <formula>0.005</formula>
    </cfRule>
    <cfRule type="cellIs" dxfId="246" priority="83" stopIfTrue="1" operator="greaterThanOrEqual">
      <formula>0.1</formula>
    </cfRule>
  </conditionalFormatting>
  <conditionalFormatting sqref="UO84:UO116">
    <cfRule type="cellIs" dxfId="245" priority="46" operator="between">
      <formula>0</formula>
      <formula>0.1</formula>
    </cfRule>
    <cfRule type="cellIs" dxfId="244" priority="47" stopIfTrue="1" operator="greaterThanOrEqual">
      <formula>0.1</formula>
    </cfRule>
    <cfRule type="cellIs" dxfId="243" priority="48" operator="lessThan">
      <formula>0.005</formula>
    </cfRule>
  </conditionalFormatting>
  <conditionalFormatting sqref="XO3:XQ53">
    <cfRule type="cellIs" dxfId="242" priority="23" stopIfTrue="1" operator="greaterThanOrEqual">
      <formula>0.1</formula>
    </cfRule>
    <cfRule type="cellIs" dxfId="241" priority="22" operator="between">
      <formula>0</formula>
      <formula>0.1</formula>
    </cfRule>
    <cfRule type="cellIs" dxfId="240" priority="24" operator="lessThan">
      <formula>0.005</formula>
    </cfRule>
  </conditionalFormatting>
  <conditionalFormatting sqref="XO57:XQ80">
    <cfRule type="cellIs" dxfId="239" priority="94" operator="between">
      <formula>0</formula>
      <formula>0.1</formula>
    </cfRule>
    <cfRule type="cellIs" dxfId="238" priority="95" stopIfTrue="1" operator="greaterThanOrEqual">
      <formula>0.1</formula>
    </cfRule>
    <cfRule type="cellIs" dxfId="237" priority="96" operator="lessThan">
      <formula>0.005</formula>
    </cfRule>
  </conditionalFormatting>
  <conditionalFormatting sqref="XO84:XQ116">
    <cfRule type="cellIs" dxfId="236" priority="27" operator="lessThan">
      <formula>0.005</formula>
    </cfRule>
    <cfRule type="cellIs" dxfId="235" priority="26" stopIfTrue="1" operator="greaterThanOrEqual">
      <formula>0.1</formula>
    </cfRule>
    <cfRule type="cellIs" dxfId="234" priority="25" operator="between">
      <formula>0</formula>
      <formula>0.1</formula>
    </cfRule>
  </conditionalFormatting>
  <conditionalFormatting sqref="YO3:YO53">
    <cfRule type="cellIs" dxfId="233" priority="120" operator="lessThan">
      <formula>0.005</formula>
    </cfRule>
    <cfRule type="cellIs" dxfId="232" priority="118" operator="between">
      <formula>0</formula>
      <formula>0.1</formula>
    </cfRule>
    <cfRule type="cellIs" dxfId="231" priority="119" stopIfTrue="1" operator="greaterThanOrEqual">
      <formula>0.1</formula>
    </cfRule>
  </conditionalFormatting>
  <conditionalFormatting sqref="YO57:YO80">
    <cfRule type="cellIs" dxfId="230" priority="88" operator="between">
      <formula>0</formula>
      <formula>0.1</formula>
    </cfRule>
    <cfRule type="cellIs" dxfId="229" priority="90" operator="lessThan">
      <formula>0.005</formula>
    </cfRule>
    <cfRule type="cellIs" dxfId="228" priority="89" stopIfTrue="1" operator="greaterThanOrEqual">
      <formula>0.1</formula>
    </cfRule>
  </conditionalFormatting>
  <conditionalFormatting sqref="YO84:YO116">
    <cfRule type="cellIs" dxfId="227" priority="45" operator="lessThan">
      <formula>0.005</formula>
    </cfRule>
    <cfRule type="cellIs" dxfId="226" priority="44" stopIfTrue="1" operator="greaterThanOrEqual">
      <formula>0.1</formula>
    </cfRule>
    <cfRule type="cellIs" dxfId="225" priority="43" operator="between">
      <formula>0</formula>
      <formula>0.1</formula>
    </cfRule>
  </conditionalFormatting>
  <conditionalFormatting sqref="ZJ3:ZJ53">
    <cfRule type="cellIs" dxfId="224" priority="12" operator="lessThan">
      <formula>0.005</formula>
    </cfRule>
    <cfRule type="cellIs" dxfId="223" priority="10" operator="between">
      <formula>0</formula>
      <formula>0.1</formula>
    </cfRule>
    <cfRule type="cellIs" dxfId="222" priority="11" stopIfTrue="1" operator="greaterThanOrEqual">
      <formula>0.1</formula>
    </cfRule>
  </conditionalFormatting>
  <conditionalFormatting sqref="ZJ57:ZJ80">
    <cfRule type="cellIs" dxfId="221" priority="9" operator="lessThan">
      <formula>0.005</formula>
    </cfRule>
    <cfRule type="cellIs" dxfId="220" priority="8" stopIfTrue="1" operator="greaterThanOrEqual">
      <formula>0.1</formula>
    </cfRule>
    <cfRule type="cellIs" dxfId="219" priority="7" operator="between">
      <formula>0</formula>
      <formula>0.1</formula>
    </cfRule>
  </conditionalFormatting>
  <conditionalFormatting sqref="ZJ84:ZJ116">
    <cfRule type="cellIs" dxfId="218" priority="42" operator="lessThan">
      <formula>0.005</formula>
    </cfRule>
    <cfRule type="cellIs" dxfId="217" priority="41" stopIfTrue="1" operator="greaterThanOrEqual">
      <formula>0.1</formula>
    </cfRule>
    <cfRule type="cellIs" dxfId="216" priority="40" operator="between">
      <formula>0</formula>
      <formula>0.1</formula>
    </cfRule>
  </conditionalFormatting>
  <conditionalFormatting sqref="AAF3:AAF53">
    <cfRule type="cellIs" dxfId="215" priority="115" operator="between">
      <formula>0</formula>
      <formula>0.1</formula>
    </cfRule>
    <cfRule type="cellIs" dxfId="214" priority="117" operator="lessThan">
      <formula>0.005</formula>
    </cfRule>
    <cfRule type="cellIs" dxfId="213" priority="116" stopIfTrue="1" operator="greaterThanOrEqual">
      <formula>0.1</formula>
    </cfRule>
  </conditionalFormatting>
  <conditionalFormatting sqref="AAF57:AAF80">
    <cfRule type="cellIs" dxfId="212" priority="6" operator="lessThan">
      <formula>0.005</formula>
    </cfRule>
    <cfRule type="cellIs" dxfId="211" priority="5" stopIfTrue="1" operator="greaterThanOrEqual">
      <formula>0.1</formula>
    </cfRule>
    <cfRule type="cellIs" dxfId="210" priority="4" operator="between">
      <formula>0</formula>
      <formula>0.1</formula>
    </cfRule>
  </conditionalFormatting>
  <conditionalFormatting sqref="AAF84:AAF116">
    <cfRule type="cellIs" dxfId="209" priority="1" operator="between">
      <formula>0</formula>
      <formula>0.1</formula>
    </cfRule>
    <cfRule type="cellIs" dxfId="208" priority="3" operator="lessThan">
      <formula>0.005</formula>
    </cfRule>
    <cfRule type="cellIs" dxfId="207" priority="2" stopIfTrue="1" operator="greaterThanOrEqual">
      <formula>0.1</formula>
    </cfRule>
  </conditionalFormatting>
  <conditionalFormatting sqref="ABB84:ABB116 ABF84:ABF116 ABJ84:ABJ116 ABN84:ABN116">
    <cfRule type="cellIs" dxfId="206" priority="36" operator="lessThan">
      <formula>0.005</formula>
    </cfRule>
    <cfRule type="cellIs" dxfId="205" priority="35" stopIfTrue="1" operator="greaterThanOrEqual">
      <formula>0.1</formula>
    </cfRule>
    <cfRule type="cellIs" dxfId="204" priority="34" operator="between">
      <formula>0</formula>
      <formula>0.1</formula>
    </cfRule>
  </conditionalFormatting>
  <conditionalFormatting sqref="ABJ3:ABJ53">
    <cfRule type="cellIs" dxfId="203" priority="21" operator="lessThan">
      <formula>0.005</formula>
    </cfRule>
    <cfRule type="cellIs" dxfId="202" priority="20" stopIfTrue="1" operator="greaterThanOrEqual">
      <formula>0.1</formula>
    </cfRule>
    <cfRule type="cellIs" dxfId="201" priority="19" operator="between">
      <formula>0</formula>
      <formula>0.1</formula>
    </cfRule>
  </conditionalFormatting>
  <hyperlinks>
    <hyperlink ref="ABP4" r:id="rId1" display="https://issues.labcollab.net/browse/SBR-22823" xr:uid="{642E4F4E-FDDF-4BCC-AFDA-C4BD7431311D}"/>
    <hyperlink ref="ABP10" r:id="rId2" display="https://issues.labcollab.net/browse/SBR-23215" xr:uid="{3595EC63-B741-42B6-8443-0DF0B90FFA37}"/>
    <hyperlink ref="ABP13" r:id="rId3" xr:uid="{1FC20086-226A-4A2D-B529-47EE01E96AA9}"/>
    <hyperlink ref="ABP15" r:id="rId4" display="https://issues.labcollab.net/browse/SBR-40596" xr:uid="{87B17DF9-7BCE-445B-ACC3-630DB0558458}"/>
    <hyperlink ref="ABP16" r:id="rId5" display="https://issues.labcollab.net/browse/SBR-40596" xr:uid="{5C3E71A1-381F-4432-AAD9-D5AC06C7DA11}"/>
    <hyperlink ref="ABP17" r:id="rId6" display="https://issues.labcollab.net/browse/SBR-40596" xr:uid="{138DBF59-FA9A-4AC5-B4F0-2BB1FFF59D36}"/>
    <hyperlink ref="ABO15" r:id="rId7" xr:uid="{7E2AF266-1A14-4657-A64B-4CFF97B9648A}"/>
    <hyperlink ref="ABO4" r:id="rId8" display="https://issues.labcollab.net/browse/SBR-29416" xr:uid="{497E07C3-67C2-437D-9397-9FD0A592F028}"/>
    <hyperlink ref="ABP11" r:id="rId9" display="https://issues.labcollab.net/browse/SBR-57173" xr:uid="{BCE7FD63-A855-4223-AC6C-1267D4AE6484}"/>
    <hyperlink ref="ABP61" r:id="rId10" display="D50171558" xr:uid="{38BD6EC0-2E8F-490D-BEF1-F2E8AE9DAD6B}"/>
    <hyperlink ref="ABP64" r:id="rId11" display="D100891020" xr:uid="{E2EF28A9-BEDC-4BFB-9448-492AF5496AB2}"/>
    <hyperlink ref="ABO61" r:id="rId12" xr:uid="{E3BC1CBD-59E7-4869-8524-D4CC6CB3408A}"/>
    <hyperlink ref="ABO64" r:id="rId13" xr:uid="{E5628364-37AA-4ECD-8220-A946BE2B5346}"/>
    <hyperlink ref="ABO62" r:id="rId14" display="https://issues.labcollab.net/browse/SBR-57170" xr:uid="{A5F2DB86-5DF8-4B6E-8808-BB91BEC95972}"/>
    <hyperlink ref="ABO88" r:id="rId15" display="https://issues.labcollab.net/browse/DCNTRPLTF-826" xr:uid="{F9FB4C63-719C-4FC0-B757-9DB3CDF326AE}"/>
    <hyperlink ref="ABO89" r:id="rId16" display="https://issues.labcollab.net/browse/DCNTRPLTF-826" xr:uid="{BB93D2DA-B5C3-46E1-A368-2739632E8E62}"/>
    <hyperlink ref="ABO86" r:id="rId17" display="https://issues.labcollab.net/browse/JFIFTEEN-225" xr:uid="{4348CC41-213C-493F-A15E-395255B50D19}"/>
    <hyperlink ref="ABO94" r:id="rId18" display="https://t.corp.amazon.com/D93418965" xr:uid="{8B9B6288-2301-4A0A-B872-FB8F54A1594A}"/>
    <hyperlink ref="ABO93" r:id="rId19" display="https://t.corp.amazon.com/D93418965" xr:uid="{AAE0D936-105D-4391-8847-08B66B444176}"/>
    <hyperlink ref="ABO92" r:id="rId20" display="https://t.corp.amazon.com/D93418965" xr:uid="{65320E14-4264-43E9-9F38-337EF0666AFA}"/>
    <hyperlink ref="ABO91" r:id="rId21" display="https://t.corp.amazon.com/D93418965" xr:uid="{B9DC6A77-48DC-4E9E-ADEF-2BCFBA63B6AD}"/>
    <hyperlink ref="ABP88" r:id="rId22" xr:uid="{A58B8E2A-01F5-4066-9CF8-C4B71A28B27C}"/>
  </hyperlinks>
  <pageMargins left="0.7" right="0.7" top="0.75" bottom="0.75" header="0.3" footer="0.3"/>
  <legacyDrawing r:id="rId2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1F52-9C23-439C-B926-2383C31BF42C}">
  <dimension ref="A1:N49"/>
  <sheetViews>
    <sheetView workbookViewId="0"/>
  </sheetViews>
  <sheetFormatPr defaultRowHeight="14.5" x14ac:dyDescent="0.35"/>
  <cols>
    <col min="1" max="1" width="8.7265625" style="29"/>
    <col min="2" max="2" width="16.7265625" style="29" customWidth="1"/>
    <col min="3" max="3" width="12.81640625" style="29" customWidth="1"/>
    <col min="4" max="4" width="12.36328125" style="29" customWidth="1"/>
    <col min="5" max="5" width="38.81640625" style="1715" customWidth="1"/>
    <col min="6" max="6" width="10.54296875" style="4" hidden="1" customWidth="1"/>
    <col min="7" max="7" width="10.54296875" style="4" customWidth="1"/>
    <col min="8" max="8" width="12.1796875" style="4" customWidth="1"/>
    <col min="9" max="9" width="10.453125" style="4" customWidth="1"/>
    <col min="10" max="10" width="10.453125" style="4" hidden="1" customWidth="1"/>
    <col min="11" max="11" width="10.453125" style="4" customWidth="1"/>
    <col min="12" max="12" width="12.81640625" style="4" customWidth="1"/>
    <col min="14" max="14" width="9.81640625" customWidth="1"/>
  </cols>
  <sheetData>
    <row r="1" spans="1:14" ht="44" customHeight="1" thickBot="1" x14ac:dyDescent="0.4">
      <c r="A1" s="1726" t="s">
        <v>1264</v>
      </c>
      <c r="B1" s="1726" t="s">
        <v>4572</v>
      </c>
      <c r="C1" s="1726" t="s">
        <v>4571</v>
      </c>
      <c r="D1" s="1725" t="s">
        <v>4570</v>
      </c>
      <c r="E1" s="1725" t="s">
        <v>1656</v>
      </c>
      <c r="F1" s="1724" t="s">
        <v>4569</v>
      </c>
      <c r="G1" s="1725" t="s">
        <v>4568</v>
      </c>
      <c r="H1" s="1724" t="s">
        <v>4574</v>
      </c>
      <c r="I1" s="1316" t="s">
        <v>2927</v>
      </c>
      <c r="J1" s="1724" t="s">
        <v>4567</v>
      </c>
      <c r="K1" s="1724" t="s">
        <v>4566</v>
      </c>
      <c r="L1" s="1724" t="s">
        <v>4573</v>
      </c>
      <c r="M1" s="1316" t="s">
        <v>2927</v>
      </c>
      <c r="N1" s="1725" t="s">
        <v>1362</v>
      </c>
    </row>
    <row r="2" spans="1:14" x14ac:dyDescent="0.35">
      <c r="A2" s="59">
        <v>1</v>
      </c>
      <c r="B2" s="1766" t="s">
        <v>4565</v>
      </c>
      <c r="C2" s="1766" t="s">
        <v>4564</v>
      </c>
      <c r="D2" s="36" t="s">
        <v>4555</v>
      </c>
      <c r="E2" s="8" t="s">
        <v>4557</v>
      </c>
      <c r="F2" s="37">
        <v>0.48</v>
      </c>
      <c r="G2" s="36">
        <f t="shared" ref="G2:G49" si="0">F2</f>
        <v>0.48</v>
      </c>
      <c r="H2" s="29">
        <v>0.48</v>
      </c>
      <c r="I2" s="5">
        <f t="shared" ref="I2:I39" si="1">(H2-G2)/G2</f>
        <v>0</v>
      </c>
      <c r="J2" s="37">
        <v>0.61</v>
      </c>
      <c r="K2" s="40">
        <f t="shared" ref="K2:K49" si="2">J2</f>
        <v>0.61</v>
      </c>
      <c r="L2" s="37">
        <v>0.65</v>
      </c>
      <c r="M2" s="5">
        <f t="shared" ref="M2:M49" si="3">(L2-K2)/K2</f>
        <v>6.5573770491803338E-2</v>
      </c>
      <c r="N2" s="43"/>
    </row>
    <row r="3" spans="1:14" x14ac:dyDescent="0.35">
      <c r="A3" s="59">
        <v>2</v>
      </c>
      <c r="B3" s="1766"/>
      <c r="C3" s="1766"/>
      <c r="D3" s="36" t="s">
        <v>4555</v>
      </c>
      <c r="E3" s="8" t="s">
        <v>4556</v>
      </c>
      <c r="F3" s="37">
        <v>0.2</v>
      </c>
      <c r="G3" s="36">
        <f t="shared" si="0"/>
        <v>0.2</v>
      </c>
      <c r="H3" s="29">
        <v>0.2</v>
      </c>
      <c r="I3" s="6">
        <f t="shared" si="1"/>
        <v>0</v>
      </c>
      <c r="J3" s="37">
        <v>0.21</v>
      </c>
      <c r="K3" s="36">
        <f t="shared" si="2"/>
        <v>0.21</v>
      </c>
      <c r="L3" s="37">
        <v>0.21</v>
      </c>
      <c r="M3" s="6">
        <f t="shared" si="3"/>
        <v>0</v>
      </c>
      <c r="N3" s="44"/>
    </row>
    <row r="4" spans="1:14" x14ac:dyDescent="0.35">
      <c r="A4" s="59">
        <v>3</v>
      </c>
      <c r="B4" s="1766"/>
      <c r="C4" s="1766"/>
      <c r="D4" s="36" t="s">
        <v>4555</v>
      </c>
      <c r="E4" s="8" t="s">
        <v>4554</v>
      </c>
      <c r="F4" s="37">
        <v>0.19</v>
      </c>
      <c r="G4" s="36">
        <f t="shared" si="0"/>
        <v>0.19</v>
      </c>
      <c r="H4" s="29">
        <v>0.17</v>
      </c>
      <c r="I4" s="6">
        <f t="shared" si="1"/>
        <v>-0.10526315789473679</v>
      </c>
      <c r="J4" s="37">
        <v>0.19</v>
      </c>
      <c r="K4" s="36">
        <f t="shared" si="2"/>
        <v>0.19</v>
      </c>
      <c r="L4" s="37">
        <v>0.19</v>
      </c>
      <c r="M4" s="6">
        <f t="shared" si="3"/>
        <v>0</v>
      </c>
      <c r="N4" s="44"/>
    </row>
    <row r="5" spans="1:14" x14ac:dyDescent="0.35">
      <c r="A5" s="59">
        <v>4</v>
      </c>
      <c r="B5" s="1766"/>
      <c r="C5" s="1766"/>
      <c r="D5" s="36" t="s">
        <v>4560</v>
      </c>
      <c r="E5" s="8" t="s">
        <v>4563</v>
      </c>
      <c r="F5" s="37">
        <v>1.65</v>
      </c>
      <c r="G5" s="36">
        <f t="shared" si="0"/>
        <v>1.65</v>
      </c>
      <c r="H5" s="29">
        <v>1.68</v>
      </c>
      <c r="I5" s="6">
        <f t="shared" si="1"/>
        <v>1.8181818181818198E-2</v>
      </c>
      <c r="J5" s="37">
        <v>1.64</v>
      </c>
      <c r="K5" s="36">
        <f t="shared" si="2"/>
        <v>1.64</v>
      </c>
      <c r="L5" s="37">
        <v>1.69</v>
      </c>
      <c r="M5" s="6">
        <f t="shared" si="3"/>
        <v>3.0487804878048811E-2</v>
      </c>
      <c r="N5" s="44"/>
    </row>
    <row r="6" spans="1:14" x14ac:dyDescent="0.35">
      <c r="A6" s="59">
        <v>5</v>
      </c>
      <c r="B6" s="1766"/>
      <c r="C6" s="1766"/>
      <c r="D6" s="36" t="s">
        <v>4560</v>
      </c>
      <c r="E6" s="8" t="s">
        <v>4562</v>
      </c>
      <c r="F6" s="37">
        <v>2.56</v>
      </c>
      <c r="G6" s="36">
        <f t="shared" si="0"/>
        <v>2.56</v>
      </c>
      <c r="H6" s="29">
        <v>2.65</v>
      </c>
      <c r="I6" s="6">
        <f t="shared" si="1"/>
        <v>3.5156249999999944E-2</v>
      </c>
      <c r="J6" s="37">
        <v>2.58</v>
      </c>
      <c r="K6" s="36">
        <f t="shared" si="2"/>
        <v>2.58</v>
      </c>
      <c r="L6" s="37">
        <v>2.66</v>
      </c>
      <c r="M6" s="6">
        <f t="shared" si="3"/>
        <v>3.1007751937984523E-2</v>
      </c>
      <c r="N6" s="44"/>
    </row>
    <row r="7" spans="1:14" x14ac:dyDescent="0.35">
      <c r="A7" s="59">
        <v>6</v>
      </c>
      <c r="B7" s="1766"/>
      <c r="C7" s="1766"/>
      <c r="D7" s="36" t="s">
        <v>4560</v>
      </c>
      <c r="E7" s="8" t="s">
        <v>4561</v>
      </c>
      <c r="F7" s="37">
        <v>1.6</v>
      </c>
      <c r="G7" s="36">
        <f t="shared" si="0"/>
        <v>1.6</v>
      </c>
      <c r="H7" s="29">
        <v>1.64</v>
      </c>
      <c r="I7" s="6">
        <f t="shared" si="1"/>
        <v>2.4999999999999883E-2</v>
      </c>
      <c r="J7" s="37">
        <v>1.61</v>
      </c>
      <c r="K7" s="36">
        <f t="shared" si="2"/>
        <v>1.61</v>
      </c>
      <c r="L7" s="37">
        <v>1.66</v>
      </c>
      <c r="M7" s="6">
        <f t="shared" si="3"/>
        <v>3.1055900621117901E-2</v>
      </c>
      <c r="N7" s="44"/>
    </row>
    <row r="8" spans="1:14" ht="27.5" customHeight="1" thickBot="1" x14ac:dyDescent="0.4">
      <c r="A8" s="59">
        <v>7</v>
      </c>
      <c r="B8" s="1766"/>
      <c r="C8" s="1766"/>
      <c r="D8" s="36" t="s">
        <v>4560</v>
      </c>
      <c r="E8" s="8" t="s">
        <v>4559</v>
      </c>
      <c r="F8" s="37">
        <v>2.61</v>
      </c>
      <c r="G8" s="36">
        <f t="shared" si="0"/>
        <v>2.61</v>
      </c>
      <c r="H8" s="29">
        <v>2.66</v>
      </c>
      <c r="I8" s="6">
        <f t="shared" si="1"/>
        <v>1.9157088122605467E-2</v>
      </c>
      <c r="J8" s="37">
        <v>2.65</v>
      </c>
      <c r="K8" s="36">
        <f t="shared" si="2"/>
        <v>2.65</v>
      </c>
      <c r="L8" s="37">
        <v>2.74</v>
      </c>
      <c r="M8" s="6">
        <f t="shared" si="3"/>
        <v>3.3962264150943514E-2</v>
      </c>
      <c r="N8" s="45"/>
    </row>
    <row r="9" spans="1:14" x14ac:dyDescent="0.35">
      <c r="A9" s="59">
        <v>8</v>
      </c>
      <c r="B9" s="1766"/>
      <c r="C9" s="1841" t="s">
        <v>4558</v>
      </c>
      <c r="D9" s="40" t="s">
        <v>4555</v>
      </c>
      <c r="E9" s="345" t="s">
        <v>4557</v>
      </c>
      <c r="F9" s="46">
        <v>0.45</v>
      </c>
      <c r="G9" s="40">
        <f t="shared" si="0"/>
        <v>0.45</v>
      </c>
      <c r="H9" s="35">
        <v>0.48</v>
      </c>
      <c r="I9" s="5">
        <f t="shared" si="1"/>
        <v>6.6666666666666596E-2</v>
      </c>
      <c r="J9" s="46">
        <v>0.61</v>
      </c>
      <c r="K9" s="40">
        <f t="shared" si="2"/>
        <v>0.61</v>
      </c>
      <c r="L9" s="35">
        <v>0.65</v>
      </c>
      <c r="M9" s="5">
        <f t="shared" si="3"/>
        <v>6.5573770491803338E-2</v>
      </c>
      <c r="N9" s="44"/>
    </row>
    <row r="10" spans="1:14" x14ac:dyDescent="0.35">
      <c r="A10" s="59">
        <v>9</v>
      </c>
      <c r="B10" s="1766"/>
      <c r="C10" s="1766"/>
      <c r="D10" s="36" t="s">
        <v>4555</v>
      </c>
      <c r="E10" s="8" t="s">
        <v>4556</v>
      </c>
      <c r="F10" s="37">
        <v>0.19</v>
      </c>
      <c r="G10" s="36">
        <f t="shared" si="0"/>
        <v>0.19</v>
      </c>
      <c r="H10" s="29">
        <v>0.2</v>
      </c>
      <c r="I10" s="6">
        <f t="shared" si="1"/>
        <v>5.2631578947368467E-2</v>
      </c>
      <c r="J10" s="37">
        <v>0.2</v>
      </c>
      <c r="K10" s="36">
        <f t="shared" si="2"/>
        <v>0.2</v>
      </c>
      <c r="L10" s="29">
        <v>0.21</v>
      </c>
      <c r="M10" s="6">
        <f t="shared" si="3"/>
        <v>4.9999999999999906E-2</v>
      </c>
      <c r="N10" s="44"/>
    </row>
    <row r="11" spans="1:14" ht="15" thickBot="1" x14ac:dyDescent="0.4">
      <c r="A11" s="1148">
        <v>10</v>
      </c>
      <c r="B11" s="1767"/>
      <c r="C11" s="1767"/>
      <c r="D11" s="55" t="s">
        <v>4555</v>
      </c>
      <c r="E11" s="1006" t="s">
        <v>4554</v>
      </c>
      <c r="F11" s="38">
        <v>0.2</v>
      </c>
      <c r="G11" s="55">
        <f t="shared" si="0"/>
        <v>0.2</v>
      </c>
      <c r="H11" s="64">
        <v>0.18</v>
      </c>
      <c r="I11" s="6">
        <f t="shared" si="1"/>
        <v>-0.10000000000000009</v>
      </c>
      <c r="J11" s="38">
        <v>0.19</v>
      </c>
      <c r="K11" s="55">
        <f t="shared" si="2"/>
        <v>0.19</v>
      </c>
      <c r="L11" s="64">
        <v>0.2</v>
      </c>
      <c r="M11" s="7">
        <f t="shared" si="3"/>
        <v>5.2631578947368467E-2</v>
      </c>
      <c r="N11" s="45"/>
    </row>
    <row r="12" spans="1:14" ht="48.5" customHeight="1" x14ac:dyDescent="0.35">
      <c r="A12" s="69">
        <v>11</v>
      </c>
      <c r="B12" s="1841" t="s">
        <v>4553</v>
      </c>
      <c r="C12" s="1841" t="s">
        <v>4552</v>
      </c>
      <c r="D12" s="1842"/>
      <c r="E12" s="1538" t="s">
        <v>4552</v>
      </c>
      <c r="F12" s="46">
        <v>3.99</v>
      </c>
      <c r="G12" s="40">
        <f t="shared" si="0"/>
        <v>3.99</v>
      </c>
      <c r="H12" s="63">
        <v>3.98</v>
      </c>
      <c r="I12" s="5">
        <f t="shared" si="1"/>
        <v>-2.5062656641604585E-3</v>
      </c>
      <c r="J12" s="46">
        <v>3.01</v>
      </c>
      <c r="K12" s="40">
        <f t="shared" si="2"/>
        <v>3.01</v>
      </c>
      <c r="L12" s="63">
        <v>2.91</v>
      </c>
      <c r="M12" s="5">
        <f t="shared" si="3"/>
        <v>-3.322259136212613E-2</v>
      </c>
      <c r="N12" s="43"/>
    </row>
    <row r="13" spans="1:14" ht="29.5" customHeight="1" x14ac:dyDescent="0.35">
      <c r="A13" s="59">
        <v>12</v>
      </c>
      <c r="B13" s="1766"/>
      <c r="C13" s="1766" t="s">
        <v>4551</v>
      </c>
      <c r="D13" s="1843"/>
      <c r="E13" s="1455" t="s">
        <v>4551</v>
      </c>
      <c r="F13" s="37">
        <v>4.1980000000000004</v>
      </c>
      <c r="G13" s="36">
        <f t="shared" si="0"/>
        <v>4.1980000000000004</v>
      </c>
      <c r="H13" s="4">
        <v>4.09</v>
      </c>
      <c r="I13" s="6">
        <f t="shared" si="1"/>
        <v>-2.5726536445926759E-2</v>
      </c>
      <c r="J13" s="37">
        <v>3.72</v>
      </c>
      <c r="K13" s="36">
        <f t="shared" si="2"/>
        <v>3.72</v>
      </c>
      <c r="L13" s="4">
        <v>3.82</v>
      </c>
      <c r="M13" s="6">
        <f t="shared" si="3"/>
        <v>2.688172043010743E-2</v>
      </c>
      <c r="N13" s="44"/>
    </row>
    <row r="14" spans="1:14" ht="29.5" customHeight="1" x14ac:dyDescent="0.35">
      <c r="A14" s="59">
        <v>13</v>
      </c>
      <c r="B14" s="1766"/>
      <c r="C14" s="1766" t="s">
        <v>4550</v>
      </c>
      <c r="D14" s="1843"/>
      <c r="E14" s="1455" t="s">
        <v>4550</v>
      </c>
      <c r="F14" s="37">
        <v>1.2</v>
      </c>
      <c r="G14" s="36">
        <f t="shared" si="0"/>
        <v>1.2</v>
      </c>
      <c r="H14" s="4">
        <v>1.19</v>
      </c>
      <c r="I14" s="6">
        <f t="shared" si="1"/>
        <v>-8.3333333333333419E-3</v>
      </c>
      <c r="J14" s="37">
        <v>1.27</v>
      </c>
      <c r="K14" s="36">
        <f t="shared" si="2"/>
        <v>1.27</v>
      </c>
      <c r="L14" s="4">
        <v>1.27</v>
      </c>
      <c r="M14" s="6">
        <f t="shared" si="3"/>
        <v>0</v>
      </c>
      <c r="N14" s="44"/>
    </row>
    <row r="15" spans="1:14" ht="29.5" customHeight="1" x14ac:dyDescent="0.35">
      <c r="A15" s="59">
        <v>14</v>
      </c>
      <c r="B15" s="1766"/>
      <c r="C15" s="1766" t="s">
        <v>4549</v>
      </c>
      <c r="D15" s="1843"/>
      <c r="E15" s="1455" t="s">
        <v>4549</v>
      </c>
      <c r="F15" s="37">
        <v>1.41</v>
      </c>
      <c r="G15" s="36">
        <f t="shared" si="0"/>
        <v>1.41</v>
      </c>
      <c r="H15" s="4">
        <v>1.39</v>
      </c>
      <c r="I15" s="6">
        <f t="shared" si="1"/>
        <v>-1.4184397163120581E-2</v>
      </c>
      <c r="J15" s="37">
        <v>1.4490000000000001</v>
      </c>
      <c r="K15" s="36">
        <f t="shared" si="2"/>
        <v>1.4490000000000001</v>
      </c>
      <c r="L15" s="4">
        <v>1.48</v>
      </c>
      <c r="M15" s="6">
        <f t="shared" si="3"/>
        <v>2.1394064872325685E-2</v>
      </c>
      <c r="N15" s="44"/>
    </row>
    <row r="16" spans="1:14" ht="29.5" customHeight="1" x14ac:dyDescent="0.35">
      <c r="A16" s="59">
        <v>15</v>
      </c>
      <c r="B16" s="1766"/>
      <c r="C16" s="1766" t="s">
        <v>4548</v>
      </c>
      <c r="D16" s="1843"/>
      <c r="E16" s="1455" t="s">
        <v>4548</v>
      </c>
      <c r="F16" s="37">
        <v>1.1299999999999999</v>
      </c>
      <c r="G16" s="36">
        <f t="shared" si="0"/>
        <v>1.1299999999999999</v>
      </c>
      <c r="H16" s="4">
        <v>1.1399999999999999</v>
      </c>
      <c r="I16" s="6">
        <f t="shared" si="1"/>
        <v>8.8495575221239024E-3</v>
      </c>
      <c r="J16" s="37">
        <v>1.46</v>
      </c>
      <c r="K16" s="36">
        <f t="shared" si="2"/>
        <v>1.46</v>
      </c>
      <c r="L16" s="4">
        <v>1.33</v>
      </c>
      <c r="M16" s="6">
        <f t="shared" si="3"/>
        <v>-8.9041095890410885E-2</v>
      </c>
      <c r="N16" s="44"/>
    </row>
    <row r="17" spans="1:14" ht="29.5" customHeight="1" x14ac:dyDescent="0.35">
      <c r="A17" s="59">
        <v>16</v>
      </c>
      <c r="B17" s="1766"/>
      <c r="C17" s="1766" t="s">
        <v>4547</v>
      </c>
      <c r="D17" s="1843"/>
      <c r="E17" s="1455" t="s">
        <v>4547</v>
      </c>
      <c r="F17" s="37">
        <v>1.03</v>
      </c>
      <c r="G17" s="36">
        <f t="shared" si="0"/>
        <v>1.03</v>
      </c>
      <c r="H17" s="4">
        <v>1.0900000000000001</v>
      </c>
      <c r="I17" s="6">
        <f t="shared" si="1"/>
        <v>5.825242718446607E-2</v>
      </c>
      <c r="J17" s="37">
        <v>1.1100000000000001</v>
      </c>
      <c r="K17" s="36">
        <f t="shared" si="2"/>
        <v>1.1100000000000001</v>
      </c>
      <c r="L17" s="4">
        <v>1.0900000000000001</v>
      </c>
      <c r="M17" s="6">
        <f t="shared" si="3"/>
        <v>-1.8018018018018032E-2</v>
      </c>
      <c r="N17" s="44"/>
    </row>
    <row r="18" spans="1:14" ht="29.5" customHeight="1" x14ac:dyDescent="0.35">
      <c r="A18" s="59">
        <v>17</v>
      </c>
      <c r="B18" s="1766"/>
      <c r="C18" s="1766" t="s">
        <v>4546</v>
      </c>
      <c r="D18" s="1843"/>
      <c r="E18" s="1455" t="s">
        <v>4546</v>
      </c>
      <c r="F18" s="37">
        <v>1.04</v>
      </c>
      <c r="G18" s="36">
        <f t="shared" si="0"/>
        <v>1.04</v>
      </c>
      <c r="H18" s="4">
        <v>0.99</v>
      </c>
      <c r="I18" s="6">
        <f t="shared" si="1"/>
        <v>-4.8076923076923121E-2</v>
      </c>
      <c r="J18" s="37">
        <v>1.1299999999999999</v>
      </c>
      <c r="K18" s="36">
        <f t="shared" si="2"/>
        <v>1.1299999999999999</v>
      </c>
      <c r="L18" s="4">
        <v>1.07</v>
      </c>
      <c r="M18" s="6">
        <f t="shared" si="3"/>
        <v>-5.3097345132743216E-2</v>
      </c>
      <c r="N18" s="44"/>
    </row>
    <row r="19" spans="1:14" ht="29.5" customHeight="1" x14ac:dyDescent="0.35">
      <c r="A19" s="59">
        <v>18</v>
      </c>
      <c r="B19" s="1766"/>
      <c r="C19" s="1766" t="s">
        <v>4545</v>
      </c>
      <c r="D19" s="1843"/>
      <c r="E19" s="1455" t="s">
        <v>4545</v>
      </c>
      <c r="F19" s="37">
        <v>2.25</v>
      </c>
      <c r="G19" s="36">
        <f t="shared" si="0"/>
        <v>2.25</v>
      </c>
      <c r="H19" s="4">
        <v>2.2799999999999998</v>
      </c>
      <c r="I19" s="6">
        <f t="shared" si="1"/>
        <v>1.3333333333333246E-2</v>
      </c>
      <c r="J19" s="37">
        <v>2.39</v>
      </c>
      <c r="K19" s="36">
        <f t="shared" si="2"/>
        <v>2.39</v>
      </c>
      <c r="L19" s="4">
        <v>2.39</v>
      </c>
      <c r="M19" s="6">
        <f t="shared" si="3"/>
        <v>0</v>
      </c>
      <c r="N19" s="44"/>
    </row>
    <row r="20" spans="1:14" ht="44" customHeight="1" x14ac:dyDescent="0.35">
      <c r="A20" s="59">
        <v>19</v>
      </c>
      <c r="B20" s="1766"/>
      <c r="C20" s="1766" t="s">
        <v>4544</v>
      </c>
      <c r="D20" s="1843"/>
      <c r="E20" s="1455" t="s">
        <v>4544</v>
      </c>
      <c r="F20" s="37">
        <v>1.43</v>
      </c>
      <c r="G20" s="36">
        <f t="shared" si="0"/>
        <v>1.43</v>
      </c>
      <c r="H20" s="4">
        <v>1.37</v>
      </c>
      <c r="I20" s="6">
        <f t="shared" si="1"/>
        <v>-4.1958041958041842E-2</v>
      </c>
      <c r="J20" s="37">
        <v>1.45</v>
      </c>
      <c r="K20" s="36">
        <f t="shared" si="2"/>
        <v>1.45</v>
      </c>
      <c r="L20" s="4">
        <v>1.48</v>
      </c>
      <c r="M20" s="6">
        <f t="shared" si="3"/>
        <v>2.0689655172413814E-2</v>
      </c>
      <c r="N20" s="44"/>
    </row>
    <row r="21" spans="1:14" ht="15" customHeight="1" x14ac:dyDescent="0.35">
      <c r="A21" s="59">
        <v>20</v>
      </c>
      <c r="B21" s="1766"/>
      <c r="C21" s="1766" t="s">
        <v>4543</v>
      </c>
      <c r="D21" s="1843"/>
      <c r="E21" s="1455" t="s">
        <v>4543</v>
      </c>
      <c r="F21" s="37">
        <v>1.629</v>
      </c>
      <c r="G21" s="36">
        <f t="shared" si="0"/>
        <v>1.629</v>
      </c>
      <c r="H21" s="4">
        <v>1.59</v>
      </c>
      <c r="I21" s="6">
        <f t="shared" si="1"/>
        <v>-2.394106813996312E-2</v>
      </c>
      <c r="J21" s="37">
        <v>1.56</v>
      </c>
      <c r="K21" s="36">
        <f t="shared" si="2"/>
        <v>1.56</v>
      </c>
      <c r="L21" s="4">
        <v>1.54</v>
      </c>
      <c r="M21" s="6">
        <f t="shared" si="3"/>
        <v>-1.2820512820512832E-2</v>
      </c>
      <c r="N21" s="44"/>
    </row>
    <row r="22" spans="1:14" ht="15" customHeight="1" x14ac:dyDescent="0.35">
      <c r="A22" s="59">
        <v>21</v>
      </c>
      <c r="B22" s="1766"/>
      <c r="C22" s="1766" t="s">
        <v>4542</v>
      </c>
      <c r="D22" s="1843"/>
      <c r="E22" s="1455" t="s">
        <v>4542</v>
      </c>
      <c r="F22" s="37">
        <v>1.51</v>
      </c>
      <c r="G22" s="36">
        <f t="shared" si="0"/>
        <v>1.51</v>
      </c>
      <c r="H22" s="4">
        <v>1.41</v>
      </c>
      <c r="I22" s="6">
        <f t="shared" si="1"/>
        <v>-6.6225165562913968E-2</v>
      </c>
      <c r="J22" s="37">
        <v>1.21</v>
      </c>
      <c r="K22" s="36">
        <f t="shared" si="2"/>
        <v>1.21</v>
      </c>
      <c r="L22" s="4">
        <v>1.17</v>
      </c>
      <c r="M22" s="6">
        <f t="shared" si="3"/>
        <v>-3.305785123966945E-2</v>
      </c>
      <c r="N22" s="44"/>
    </row>
    <row r="23" spans="1:14" ht="29.5" customHeight="1" x14ac:dyDescent="0.35">
      <c r="A23" s="59">
        <v>22</v>
      </c>
      <c r="B23" s="1766"/>
      <c r="C23" s="1766" t="s">
        <v>4541</v>
      </c>
      <c r="D23" s="1843"/>
      <c r="E23" s="1455" t="s">
        <v>4541</v>
      </c>
      <c r="F23" s="37">
        <v>1.62</v>
      </c>
      <c r="G23" s="36">
        <f t="shared" si="0"/>
        <v>1.62</v>
      </c>
      <c r="H23" s="4">
        <v>1.56</v>
      </c>
      <c r="I23" s="6">
        <f t="shared" si="1"/>
        <v>-3.703703703703707E-2</v>
      </c>
      <c r="J23" s="37">
        <v>1.35</v>
      </c>
      <c r="K23" s="36">
        <f t="shared" si="2"/>
        <v>1.35</v>
      </c>
      <c r="L23" s="4">
        <v>1.41</v>
      </c>
      <c r="M23" s="6">
        <f t="shared" si="3"/>
        <v>4.4444444444444314E-2</v>
      </c>
      <c r="N23" s="44"/>
    </row>
    <row r="24" spans="1:14" ht="29.5" customHeight="1" x14ac:dyDescent="0.35">
      <c r="A24" s="59">
        <v>23</v>
      </c>
      <c r="B24" s="1766"/>
      <c r="C24" s="1766" t="s">
        <v>4540</v>
      </c>
      <c r="D24" s="1843"/>
      <c r="E24" s="1455" t="s">
        <v>4540</v>
      </c>
      <c r="F24" s="37">
        <v>0.99</v>
      </c>
      <c r="G24" s="36">
        <f t="shared" si="0"/>
        <v>0.99</v>
      </c>
      <c r="H24" s="4">
        <v>0.88</v>
      </c>
      <c r="I24" s="6">
        <f t="shared" si="1"/>
        <v>-0.1111111111111111</v>
      </c>
      <c r="J24" s="37">
        <v>1.02</v>
      </c>
      <c r="K24" s="36">
        <f t="shared" si="2"/>
        <v>1.02</v>
      </c>
      <c r="L24" s="4">
        <v>0.98</v>
      </c>
      <c r="M24" s="6">
        <f t="shared" si="3"/>
        <v>-3.9215686274509838E-2</v>
      </c>
      <c r="N24" s="44"/>
    </row>
    <row r="25" spans="1:14" ht="29.5" customHeight="1" x14ac:dyDescent="0.35">
      <c r="A25" s="59">
        <v>24</v>
      </c>
      <c r="B25" s="1766"/>
      <c r="C25" s="1766" t="s">
        <v>4539</v>
      </c>
      <c r="D25" s="1843"/>
      <c r="E25" s="1455" t="s">
        <v>4539</v>
      </c>
      <c r="F25" s="37">
        <v>2.54</v>
      </c>
      <c r="G25" s="36">
        <f t="shared" si="0"/>
        <v>2.54</v>
      </c>
      <c r="H25" s="4">
        <v>2.54</v>
      </c>
      <c r="I25" s="6">
        <f t="shared" si="1"/>
        <v>0</v>
      </c>
      <c r="J25" s="37">
        <v>2.56</v>
      </c>
      <c r="K25" s="36">
        <f t="shared" si="2"/>
        <v>2.56</v>
      </c>
      <c r="L25" s="4">
        <v>2.39</v>
      </c>
      <c r="M25" s="6">
        <f t="shared" si="3"/>
        <v>-6.6406249999999972E-2</v>
      </c>
      <c r="N25" s="44"/>
    </row>
    <row r="26" spans="1:14" ht="29.5" customHeight="1" x14ac:dyDescent="0.35">
      <c r="A26" s="59">
        <v>25</v>
      </c>
      <c r="B26" s="1766"/>
      <c r="C26" s="1766" t="s">
        <v>4538</v>
      </c>
      <c r="D26" s="1843"/>
      <c r="E26" s="1455" t="s">
        <v>4538</v>
      </c>
      <c r="F26" s="37">
        <v>2.11</v>
      </c>
      <c r="G26" s="36">
        <f t="shared" si="0"/>
        <v>2.11</v>
      </c>
      <c r="H26" s="4">
        <v>2.19</v>
      </c>
      <c r="I26" s="6">
        <f t="shared" si="1"/>
        <v>3.7914691943128E-2</v>
      </c>
      <c r="J26" s="37">
        <v>2.41</v>
      </c>
      <c r="K26" s="36">
        <f t="shared" si="2"/>
        <v>2.41</v>
      </c>
      <c r="L26" s="4">
        <v>2.42</v>
      </c>
      <c r="M26" s="6">
        <f t="shared" si="3"/>
        <v>4.1493775933609074E-3</v>
      </c>
      <c r="N26" s="44"/>
    </row>
    <row r="27" spans="1:14" ht="29.5" customHeight="1" x14ac:dyDescent="0.35">
      <c r="A27" s="59">
        <v>26</v>
      </c>
      <c r="B27" s="1766"/>
      <c r="C27" s="1766" t="s">
        <v>4537</v>
      </c>
      <c r="D27" s="1843"/>
      <c r="E27" s="1455" t="s">
        <v>4537</v>
      </c>
      <c r="F27" s="37">
        <v>1.71</v>
      </c>
      <c r="G27" s="36">
        <f t="shared" si="0"/>
        <v>1.71</v>
      </c>
      <c r="H27" s="4">
        <v>1.67</v>
      </c>
      <c r="I27" s="6">
        <f t="shared" si="1"/>
        <v>-2.3391812865497099E-2</v>
      </c>
      <c r="J27" s="37">
        <v>1.69</v>
      </c>
      <c r="K27" s="36">
        <f t="shared" si="2"/>
        <v>1.69</v>
      </c>
      <c r="L27" s="4">
        <v>1.69</v>
      </c>
      <c r="M27" s="6">
        <f t="shared" si="3"/>
        <v>0</v>
      </c>
      <c r="N27" s="44"/>
    </row>
    <row r="28" spans="1:14" ht="29.5" customHeight="1" x14ac:dyDescent="0.35">
      <c r="A28" s="59">
        <v>27</v>
      </c>
      <c r="B28" s="1766"/>
      <c r="C28" s="1766" t="s">
        <v>4536</v>
      </c>
      <c r="D28" s="1843"/>
      <c r="E28" s="1455" t="s">
        <v>4536</v>
      </c>
      <c r="F28" s="37">
        <v>1.69</v>
      </c>
      <c r="G28" s="36">
        <f t="shared" si="0"/>
        <v>1.69</v>
      </c>
      <c r="H28" s="4">
        <v>1.65</v>
      </c>
      <c r="I28" s="6">
        <f t="shared" si="1"/>
        <v>-2.3668639053254458E-2</v>
      </c>
      <c r="J28" s="37">
        <v>1.69</v>
      </c>
      <c r="K28" s="36">
        <f t="shared" si="2"/>
        <v>1.69</v>
      </c>
      <c r="L28" s="4">
        <v>1.68</v>
      </c>
      <c r="M28" s="6">
        <f t="shared" si="3"/>
        <v>-5.9171597633136145E-3</v>
      </c>
      <c r="N28" s="44"/>
    </row>
    <row r="29" spans="1:14" ht="44" customHeight="1" thickBot="1" x14ac:dyDescent="0.4">
      <c r="A29" s="1148">
        <v>28</v>
      </c>
      <c r="B29" s="1767"/>
      <c r="C29" s="1767" t="s">
        <v>4535</v>
      </c>
      <c r="D29" s="1844"/>
      <c r="E29" s="1006" t="s">
        <v>4535</v>
      </c>
      <c r="F29" s="38">
        <v>2.3199999999999998</v>
      </c>
      <c r="G29" s="55">
        <f t="shared" si="0"/>
        <v>2.3199999999999998</v>
      </c>
      <c r="H29" s="104">
        <v>2.35</v>
      </c>
      <c r="I29" s="7">
        <f t="shared" si="1"/>
        <v>1.2931034482758728E-2</v>
      </c>
      <c r="J29" s="15">
        <v>2.65</v>
      </c>
      <c r="K29" s="11">
        <f t="shared" si="2"/>
        <v>2.65</v>
      </c>
      <c r="L29" s="104">
        <v>2.72</v>
      </c>
      <c r="M29" s="7">
        <f t="shared" si="3"/>
        <v>2.641509433962275E-2</v>
      </c>
      <c r="N29" s="44"/>
    </row>
    <row r="30" spans="1:14" ht="15" customHeight="1" x14ac:dyDescent="0.35">
      <c r="A30" s="59">
        <v>29</v>
      </c>
      <c r="B30" s="1766" t="s">
        <v>4534</v>
      </c>
      <c r="C30" s="1766" t="s">
        <v>4533</v>
      </c>
      <c r="D30" s="1843"/>
      <c r="E30" s="1455" t="s">
        <v>4531</v>
      </c>
      <c r="F30" s="37">
        <v>5.27</v>
      </c>
      <c r="G30" s="36">
        <f t="shared" si="0"/>
        <v>5.27</v>
      </c>
      <c r="H30" s="4">
        <v>5.38</v>
      </c>
      <c r="I30" s="6">
        <f t="shared" si="1"/>
        <v>2.0872865275142378E-2</v>
      </c>
      <c r="J30" s="37">
        <v>5.43</v>
      </c>
      <c r="K30" s="36">
        <f t="shared" si="2"/>
        <v>5.43</v>
      </c>
      <c r="L30" s="4">
        <v>5.22</v>
      </c>
      <c r="M30" s="6">
        <f t="shared" si="3"/>
        <v>-3.8674033149171269E-2</v>
      </c>
      <c r="N30" s="43"/>
    </row>
    <row r="31" spans="1:14" x14ac:dyDescent="0.35">
      <c r="A31" s="59">
        <v>30</v>
      </c>
      <c r="B31" s="1766"/>
      <c r="C31" s="1766"/>
      <c r="D31" s="1843"/>
      <c r="E31" s="1455" t="s">
        <v>4530</v>
      </c>
      <c r="F31" s="37">
        <v>12.35</v>
      </c>
      <c r="G31" s="36">
        <f t="shared" si="0"/>
        <v>12.35</v>
      </c>
      <c r="H31" s="4">
        <v>12.26</v>
      </c>
      <c r="I31" s="6">
        <f t="shared" si="1"/>
        <v>-7.2874493927125392E-3</v>
      </c>
      <c r="J31" s="37">
        <v>12.38</v>
      </c>
      <c r="K31" s="36">
        <f t="shared" si="2"/>
        <v>12.38</v>
      </c>
      <c r="L31" s="4">
        <v>12.23</v>
      </c>
      <c r="M31" s="6">
        <f t="shared" si="3"/>
        <v>-1.2116316639741546E-2</v>
      </c>
      <c r="N31" s="44"/>
    </row>
    <row r="32" spans="1:14" x14ac:dyDescent="0.35">
      <c r="A32" s="59">
        <v>31</v>
      </c>
      <c r="B32" s="1766"/>
      <c r="C32" s="1766"/>
      <c r="D32" s="1843"/>
      <c r="E32" s="1455" t="s">
        <v>4529</v>
      </c>
      <c r="F32" s="37">
        <v>15.57</v>
      </c>
      <c r="G32" s="36">
        <f t="shared" si="0"/>
        <v>15.57</v>
      </c>
      <c r="H32" s="4">
        <v>15.51</v>
      </c>
      <c r="I32" s="6">
        <f t="shared" si="1"/>
        <v>-3.8535645472061977E-3</v>
      </c>
      <c r="J32" s="37">
        <v>15.42</v>
      </c>
      <c r="K32" s="36">
        <f t="shared" si="2"/>
        <v>15.42</v>
      </c>
      <c r="L32" s="4">
        <v>13.16</v>
      </c>
      <c r="M32" s="6">
        <f t="shared" si="3"/>
        <v>-0.14656290531776911</v>
      </c>
      <c r="N32" s="44"/>
    </row>
    <row r="33" spans="1:14" x14ac:dyDescent="0.35">
      <c r="A33" s="59">
        <v>32</v>
      </c>
      <c r="B33" s="1766"/>
      <c r="C33" s="1766"/>
      <c r="D33" s="1843"/>
      <c r="E33" s="1455" t="s">
        <v>4528</v>
      </c>
      <c r="F33" s="37">
        <v>7.76</v>
      </c>
      <c r="G33" s="36">
        <f t="shared" si="0"/>
        <v>7.76</v>
      </c>
      <c r="H33" s="4">
        <v>7.49</v>
      </c>
      <c r="I33" s="6">
        <f t="shared" si="1"/>
        <v>-3.4793814432989636E-2</v>
      </c>
      <c r="J33" s="37">
        <v>8.4600000000000009</v>
      </c>
      <c r="K33" s="36">
        <f t="shared" si="2"/>
        <v>8.4600000000000009</v>
      </c>
      <c r="L33" s="4">
        <v>8.52</v>
      </c>
      <c r="M33" s="6">
        <f t="shared" si="3"/>
        <v>7.0921985815601317E-3</v>
      </c>
      <c r="N33" s="44"/>
    </row>
    <row r="34" spans="1:14" ht="29" x14ac:dyDescent="0.35">
      <c r="A34" s="59">
        <v>33</v>
      </c>
      <c r="B34" s="1766"/>
      <c r="C34" s="1766"/>
      <c r="D34" s="1843"/>
      <c r="E34" s="1455" t="s">
        <v>4527</v>
      </c>
      <c r="F34" s="1723">
        <v>14.61</v>
      </c>
      <c r="G34" s="1722">
        <f t="shared" si="0"/>
        <v>14.61</v>
      </c>
      <c r="H34" s="4">
        <v>12.34</v>
      </c>
      <c r="I34" s="6">
        <f t="shared" si="1"/>
        <v>-0.15537303216974674</v>
      </c>
      <c r="J34" s="1723">
        <v>14.68</v>
      </c>
      <c r="K34" s="1722">
        <f t="shared" si="2"/>
        <v>14.68</v>
      </c>
      <c r="L34" s="4">
        <v>14.92</v>
      </c>
      <c r="M34" s="6">
        <f t="shared" si="3"/>
        <v>1.6348773841961869E-2</v>
      </c>
      <c r="N34" s="44"/>
    </row>
    <row r="35" spans="1:14" ht="20.5" customHeight="1" x14ac:dyDescent="0.35">
      <c r="A35" s="59">
        <v>34</v>
      </c>
      <c r="B35" s="1766"/>
      <c r="C35" s="1766" t="s">
        <v>4532</v>
      </c>
      <c r="D35" s="1843"/>
      <c r="E35" s="1455" t="s">
        <v>4531</v>
      </c>
      <c r="F35" s="37">
        <v>5.29</v>
      </c>
      <c r="G35" s="36">
        <f t="shared" si="0"/>
        <v>5.29</v>
      </c>
      <c r="H35" s="4">
        <v>5.5</v>
      </c>
      <c r="I35" s="6">
        <f t="shared" si="1"/>
        <v>3.9697542533081276E-2</v>
      </c>
      <c r="J35" s="37">
        <v>5.16</v>
      </c>
      <c r="K35" s="36">
        <f t="shared" si="2"/>
        <v>5.16</v>
      </c>
      <c r="L35" s="4">
        <v>5.22</v>
      </c>
      <c r="M35" s="6">
        <f t="shared" si="3"/>
        <v>1.162790697674411E-2</v>
      </c>
      <c r="N35" s="44"/>
    </row>
    <row r="36" spans="1:14" x14ac:dyDescent="0.35">
      <c r="A36" s="59">
        <v>35</v>
      </c>
      <c r="B36" s="1766"/>
      <c r="C36" s="1766"/>
      <c r="D36" s="1843"/>
      <c r="E36" s="1455" t="s">
        <v>4530</v>
      </c>
      <c r="F36" s="37">
        <v>12.02</v>
      </c>
      <c r="G36" s="36">
        <f t="shared" si="0"/>
        <v>12.02</v>
      </c>
      <c r="H36" s="4">
        <v>12.07</v>
      </c>
      <c r="I36" s="6">
        <f t="shared" si="1"/>
        <v>4.1597337770383292E-3</v>
      </c>
      <c r="J36" s="37">
        <v>10.54</v>
      </c>
      <c r="K36" s="36">
        <f t="shared" si="2"/>
        <v>10.54</v>
      </c>
      <c r="L36" s="4">
        <v>10.75</v>
      </c>
      <c r="M36" s="6">
        <f t="shared" si="3"/>
        <v>1.9924098671726839E-2</v>
      </c>
      <c r="N36" s="44"/>
    </row>
    <row r="37" spans="1:14" x14ac:dyDescent="0.35">
      <c r="A37" s="59">
        <v>36</v>
      </c>
      <c r="B37" s="1766"/>
      <c r="C37" s="1766"/>
      <c r="D37" s="1843"/>
      <c r="E37" s="1455" t="s">
        <v>4529</v>
      </c>
      <c r="F37" s="37">
        <v>14.61</v>
      </c>
      <c r="G37" s="36">
        <f t="shared" si="0"/>
        <v>14.61</v>
      </c>
      <c r="H37" s="4">
        <v>14.95</v>
      </c>
      <c r="I37" s="6">
        <f t="shared" si="1"/>
        <v>2.3271731690622851E-2</v>
      </c>
      <c r="J37" s="37">
        <v>12.05</v>
      </c>
      <c r="K37" s="36">
        <f t="shared" si="2"/>
        <v>12.05</v>
      </c>
      <c r="L37" s="4">
        <v>12.16</v>
      </c>
      <c r="M37" s="6">
        <f t="shared" si="3"/>
        <v>9.1286307053941428E-3</v>
      </c>
      <c r="N37" s="44"/>
    </row>
    <row r="38" spans="1:14" x14ac:dyDescent="0.35">
      <c r="A38" s="59">
        <v>37</v>
      </c>
      <c r="B38" s="1766"/>
      <c r="C38" s="1766"/>
      <c r="D38" s="1843"/>
      <c r="E38" s="1455" t="s">
        <v>4528</v>
      </c>
      <c r="F38" s="37">
        <v>7.51</v>
      </c>
      <c r="G38" s="36">
        <f t="shared" si="0"/>
        <v>7.51</v>
      </c>
      <c r="H38" s="4">
        <v>7.57</v>
      </c>
      <c r="I38" s="6">
        <f t="shared" si="1"/>
        <v>7.9893475366179089E-3</v>
      </c>
      <c r="J38" s="37">
        <v>7.51</v>
      </c>
      <c r="K38" s="36">
        <f t="shared" si="2"/>
        <v>7.51</v>
      </c>
      <c r="L38" s="4">
        <v>7.59</v>
      </c>
      <c r="M38" s="6">
        <f t="shared" si="3"/>
        <v>1.0652463382157133E-2</v>
      </c>
      <c r="N38" s="44"/>
    </row>
    <row r="39" spans="1:14" ht="29.5" thickBot="1" x14ac:dyDescent="0.4">
      <c r="A39" s="59">
        <v>38</v>
      </c>
      <c r="B39" s="1766"/>
      <c r="C39" s="1766"/>
      <c r="D39" s="1843"/>
      <c r="E39" s="1455" t="s">
        <v>4527</v>
      </c>
      <c r="F39" s="1721">
        <v>15.34</v>
      </c>
      <c r="G39" s="1720">
        <f t="shared" si="0"/>
        <v>15.34</v>
      </c>
      <c r="H39" s="104">
        <v>15.66</v>
      </c>
      <c r="I39" s="7">
        <f t="shared" si="1"/>
        <v>2.0860495436766643E-2</v>
      </c>
      <c r="J39" s="1721">
        <v>14.35</v>
      </c>
      <c r="K39" s="1720">
        <f t="shared" si="2"/>
        <v>14.35</v>
      </c>
      <c r="L39" s="104">
        <v>15.12</v>
      </c>
      <c r="M39" s="7">
        <f t="shared" si="3"/>
        <v>5.3658536585365825E-2</v>
      </c>
      <c r="N39" s="45"/>
    </row>
    <row r="40" spans="1:14" ht="42" customHeight="1" thickBot="1" x14ac:dyDescent="0.4">
      <c r="A40" s="40">
        <v>39</v>
      </c>
      <c r="B40" s="1838" t="s">
        <v>4526</v>
      </c>
      <c r="C40" s="1841" t="s">
        <v>2238</v>
      </c>
      <c r="D40" s="1846"/>
      <c r="E40" s="1719" t="s">
        <v>2238</v>
      </c>
      <c r="F40" s="9" t="s">
        <v>1502</v>
      </c>
      <c r="G40" s="9" t="str">
        <f t="shared" si="0"/>
        <v>NA</v>
      </c>
      <c r="H40" s="9" t="str">
        <f t="shared" ref="H40:H49" si="4">G40</f>
        <v>NA</v>
      </c>
      <c r="I40" s="5"/>
      <c r="J40" s="9">
        <v>1.1299999999999999</v>
      </c>
      <c r="K40" s="9">
        <f t="shared" si="2"/>
        <v>1.1299999999999999</v>
      </c>
      <c r="L40" s="1497">
        <v>1.68</v>
      </c>
      <c r="M40" s="5">
        <f t="shared" si="3"/>
        <v>0.48672566371681425</v>
      </c>
      <c r="N40" s="3" t="s">
        <v>2239</v>
      </c>
    </row>
    <row r="41" spans="1:14" ht="29.5" thickBot="1" x14ac:dyDescent="0.4">
      <c r="A41" s="36">
        <v>40</v>
      </c>
      <c r="B41" s="1839"/>
      <c r="C41" s="1766" t="s">
        <v>2241</v>
      </c>
      <c r="D41" s="1847"/>
      <c r="E41" s="1718" t="s">
        <v>2241</v>
      </c>
      <c r="F41" s="10" t="s">
        <v>1502</v>
      </c>
      <c r="G41" s="10" t="str">
        <f t="shared" si="0"/>
        <v>NA</v>
      </c>
      <c r="H41" s="10" t="str">
        <f t="shared" si="4"/>
        <v>NA</v>
      </c>
      <c r="I41" s="6"/>
      <c r="J41" s="10">
        <v>0.86</v>
      </c>
      <c r="K41" s="10">
        <f t="shared" si="2"/>
        <v>0.86</v>
      </c>
      <c r="L41" s="1315">
        <v>0.69</v>
      </c>
      <c r="M41" s="6">
        <f t="shared" si="3"/>
        <v>-0.19767441860465121</v>
      </c>
      <c r="N41" s="44"/>
    </row>
    <row r="42" spans="1:14" ht="29.5" thickBot="1" x14ac:dyDescent="0.4">
      <c r="A42" s="36">
        <v>41</v>
      </c>
      <c r="B42" s="1839"/>
      <c r="C42" s="1766" t="s">
        <v>2243</v>
      </c>
      <c r="D42" s="1847"/>
      <c r="E42" s="1718" t="s">
        <v>2243</v>
      </c>
      <c r="F42" s="10" t="s">
        <v>1502</v>
      </c>
      <c r="G42" s="10" t="str">
        <f t="shared" si="0"/>
        <v>NA</v>
      </c>
      <c r="H42" s="10" t="str">
        <f t="shared" si="4"/>
        <v>NA</v>
      </c>
      <c r="I42" s="6"/>
      <c r="J42" s="10">
        <v>11.71</v>
      </c>
      <c r="K42" s="10">
        <f t="shared" si="2"/>
        <v>11.71</v>
      </c>
      <c r="L42" s="1315">
        <v>11.79</v>
      </c>
      <c r="M42" s="6">
        <f t="shared" si="3"/>
        <v>6.8317677198973777E-3</v>
      </c>
      <c r="N42" s="44"/>
    </row>
    <row r="43" spans="1:14" ht="15" thickBot="1" x14ac:dyDescent="0.4">
      <c r="A43" s="36">
        <v>42</v>
      </c>
      <c r="B43" s="1839"/>
      <c r="C43" s="1766" t="s">
        <v>4524</v>
      </c>
      <c r="D43" s="1847"/>
      <c r="E43" s="1718" t="s">
        <v>4524</v>
      </c>
      <c r="F43" s="10" t="s">
        <v>1502</v>
      </c>
      <c r="G43" s="10" t="str">
        <f t="shared" si="0"/>
        <v>NA</v>
      </c>
      <c r="H43" s="10" t="str">
        <f t="shared" si="4"/>
        <v>NA</v>
      </c>
      <c r="I43" s="6"/>
      <c r="J43" s="10">
        <v>0.37</v>
      </c>
      <c r="K43" s="10">
        <f t="shared" si="2"/>
        <v>0.37</v>
      </c>
      <c r="L43" s="1315">
        <v>0.38</v>
      </c>
      <c r="M43" s="6">
        <f t="shared" si="3"/>
        <v>2.7027027027027053E-2</v>
      </c>
      <c r="N43" s="44"/>
    </row>
    <row r="44" spans="1:14" ht="15" thickBot="1" x14ac:dyDescent="0.4">
      <c r="A44" s="55">
        <v>43</v>
      </c>
      <c r="B44" s="1845"/>
      <c r="C44" s="1767" t="s">
        <v>4523</v>
      </c>
      <c r="D44" s="1848"/>
      <c r="E44" s="1717" t="s">
        <v>4523</v>
      </c>
      <c r="F44" s="11" t="s">
        <v>1502</v>
      </c>
      <c r="G44" s="11" t="str">
        <f t="shared" si="0"/>
        <v>NA</v>
      </c>
      <c r="H44" s="11" t="str">
        <f t="shared" si="4"/>
        <v>NA</v>
      </c>
      <c r="I44" s="7"/>
      <c r="J44" s="11">
        <v>0.37</v>
      </c>
      <c r="K44" s="11">
        <f t="shared" si="2"/>
        <v>0.37</v>
      </c>
      <c r="L44" s="1312">
        <v>0.38</v>
      </c>
      <c r="M44" s="7">
        <f t="shared" si="3"/>
        <v>2.7027027027027053E-2</v>
      </c>
      <c r="N44" s="45"/>
    </row>
    <row r="45" spans="1:14" ht="42" customHeight="1" thickBot="1" x14ac:dyDescent="0.4">
      <c r="A45" s="40">
        <v>39</v>
      </c>
      <c r="B45" s="1838" t="s">
        <v>4525</v>
      </c>
      <c r="C45" s="1841" t="s">
        <v>2238</v>
      </c>
      <c r="D45" s="1846"/>
      <c r="E45" s="1395" t="s">
        <v>2238</v>
      </c>
      <c r="F45" s="1145" t="s">
        <v>1502</v>
      </c>
      <c r="G45" s="1145" t="str">
        <f t="shared" si="0"/>
        <v>NA</v>
      </c>
      <c r="H45" s="1145" t="str">
        <f t="shared" si="4"/>
        <v>NA</v>
      </c>
      <c r="I45" s="5"/>
      <c r="J45" s="9">
        <v>1.22</v>
      </c>
      <c r="K45" s="9">
        <f t="shared" si="2"/>
        <v>1.22</v>
      </c>
      <c r="L45" s="1497">
        <v>2.1</v>
      </c>
      <c r="M45" s="5">
        <f t="shared" si="3"/>
        <v>0.7213114754098362</v>
      </c>
      <c r="N45" s="3" t="s">
        <v>2239</v>
      </c>
    </row>
    <row r="46" spans="1:14" ht="29.5" thickBot="1" x14ac:dyDescent="0.4">
      <c r="A46" s="36">
        <v>40</v>
      </c>
      <c r="B46" s="1839"/>
      <c r="C46" s="1766" t="s">
        <v>2241</v>
      </c>
      <c r="D46" s="1847"/>
      <c r="E46" s="1393" t="s">
        <v>2241</v>
      </c>
      <c r="F46" s="675" t="s">
        <v>1502</v>
      </c>
      <c r="G46" s="675" t="str">
        <f t="shared" si="0"/>
        <v>NA</v>
      </c>
      <c r="H46" s="675" t="str">
        <f t="shared" si="4"/>
        <v>NA</v>
      </c>
      <c r="I46" s="6"/>
      <c r="J46" s="10">
        <v>0.86</v>
      </c>
      <c r="K46" s="10">
        <f t="shared" si="2"/>
        <v>0.86</v>
      </c>
      <c r="L46" s="1315">
        <v>0.69</v>
      </c>
      <c r="M46" s="6">
        <f t="shared" si="3"/>
        <v>-0.19767441860465121</v>
      </c>
      <c r="N46" s="44"/>
    </row>
    <row r="47" spans="1:14" ht="29.5" thickBot="1" x14ac:dyDescent="0.4">
      <c r="A47" s="36">
        <v>41</v>
      </c>
      <c r="B47" s="1839"/>
      <c r="C47" s="1766" t="s">
        <v>2243</v>
      </c>
      <c r="D47" s="1847"/>
      <c r="E47" s="1393" t="s">
        <v>2243</v>
      </c>
      <c r="F47" s="675" t="s">
        <v>1502</v>
      </c>
      <c r="G47" s="675" t="str">
        <f t="shared" si="0"/>
        <v>NA</v>
      </c>
      <c r="H47" s="675" t="str">
        <f t="shared" si="4"/>
        <v>NA</v>
      </c>
      <c r="I47" s="6"/>
      <c r="J47" s="10">
        <v>12.91</v>
      </c>
      <c r="K47" s="10">
        <f t="shared" si="2"/>
        <v>12.91</v>
      </c>
      <c r="L47" s="1315">
        <v>12.09</v>
      </c>
      <c r="M47" s="6">
        <f t="shared" si="3"/>
        <v>-6.3516653756777716E-2</v>
      </c>
      <c r="N47" s="44"/>
    </row>
    <row r="48" spans="1:14" ht="15" thickBot="1" x14ac:dyDescent="0.4">
      <c r="A48" s="36">
        <v>42</v>
      </c>
      <c r="B48" s="1839"/>
      <c r="C48" s="1766" t="s">
        <v>4524</v>
      </c>
      <c r="D48" s="1847"/>
      <c r="E48" s="1393" t="s">
        <v>4524</v>
      </c>
      <c r="F48" s="675" t="s">
        <v>1502</v>
      </c>
      <c r="G48" s="675" t="str">
        <f t="shared" si="0"/>
        <v>NA</v>
      </c>
      <c r="H48" s="675" t="str">
        <f t="shared" si="4"/>
        <v>NA</v>
      </c>
      <c r="I48" s="6"/>
      <c r="J48" s="10">
        <v>0.49</v>
      </c>
      <c r="K48" s="10">
        <f t="shared" si="2"/>
        <v>0.49</v>
      </c>
      <c r="L48" s="1315">
        <v>0.49</v>
      </c>
      <c r="M48" s="6">
        <f t="shared" si="3"/>
        <v>0</v>
      </c>
      <c r="N48" s="44"/>
    </row>
    <row r="49" spans="1:14" ht="15" thickBot="1" x14ac:dyDescent="0.4">
      <c r="A49" s="55">
        <v>43</v>
      </c>
      <c r="B49" s="1845"/>
      <c r="C49" s="1767" t="s">
        <v>4523</v>
      </c>
      <c r="D49" s="1848"/>
      <c r="E49" s="1716" t="s">
        <v>4523</v>
      </c>
      <c r="F49" s="676" t="s">
        <v>1502</v>
      </c>
      <c r="G49" s="676" t="str">
        <f t="shared" si="0"/>
        <v>NA</v>
      </c>
      <c r="H49" s="676" t="str">
        <f t="shared" si="4"/>
        <v>NA</v>
      </c>
      <c r="I49" s="7"/>
      <c r="J49" s="11">
        <v>0.49</v>
      </c>
      <c r="K49" s="11">
        <f t="shared" si="2"/>
        <v>0.49</v>
      </c>
      <c r="L49" s="1312">
        <v>0.5</v>
      </c>
      <c r="M49" s="7">
        <f t="shared" si="3"/>
        <v>2.0408163265306142E-2</v>
      </c>
      <c r="N49" s="45"/>
    </row>
  </sheetData>
  <mergeCells count="37">
    <mergeCell ref="B45:B49"/>
    <mergeCell ref="C45:D45"/>
    <mergeCell ref="C46:D46"/>
    <mergeCell ref="C47:D47"/>
    <mergeCell ref="C48:D48"/>
    <mergeCell ref="C49:D49"/>
    <mergeCell ref="C29:D29"/>
    <mergeCell ref="B30:B39"/>
    <mergeCell ref="C30:D34"/>
    <mergeCell ref="C35:D39"/>
    <mergeCell ref="B40:B44"/>
    <mergeCell ref="C40:D40"/>
    <mergeCell ref="C41:D41"/>
    <mergeCell ref="C42:D42"/>
    <mergeCell ref="C43:D43"/>
    <mergeCell ref="C44:D44"/>
    <mergeCell ref="C24:D24"/>
    <mergeCell ref="C25:D25"/>
    <mergeCell ref="C26:D26"/>
    <mergeCell ref="C27:D27"/>
    <mergeCell ref="C28:D28"/>
    <mergeCell ref="B2:B11"/>
    <mergeCell ref="C2:C8"/>
    <mergeCell ref="C9:C11"/>
    <mergeCell ref="B12:B29"/>
    <mergeCell ref="C12:D12"/>
    <mergeCell ref="C13:D13"/>
    <mergeCell ref="C14:D14"/>
    <mergeCell ref="C15:D15"/>
    <mergeCell ref="C16:D16"/>
    <mergeCell ref="C17:D17"/>
    <mergeCell ref="C18:D18"/>
    <mergeCell ref="C19:D19"/>
    <mergeCell ref="C20:D20"/>
    <mergeCell ref="C21:D21"/>
    <mergeCell ref="C22:D22"/>
    <mergeCell ref="C23:D23"/>
  </mergeCells>
  <conditionalFormatting sqref="I2:I49">
    <cfRule type="cellIs" dxfId="200" priority="10" operator="between">
      <formula>0</formula>
      <formula>0.1</formula>
    </cfRule>
    <cfRule type="cellIs" dxfId="199" priority="11" stopIfTrue="1" operator="greaterThanOrEqual">
      <formula>0.1</formula>
    </cfRule>
    <cfRule type="cellIs" dxfId="198" priority="12" operator="lessThan">
      <formula>0.005</formula>
    </cfRule>
  </conditionalFormatting>
  <conditionalFormatting sqref="M2:M49">
    <cfRule type="cellIs" dxfId="197" priority="1" operator="between">
      <formula>0</formula>
      <formula>0.1</formula>
    </cfRule>
    <cfRule type="cellIs" dxfId="196" priority="2" stopIfTrue="1" operator="greaterThanOrEqual">
      <formula>0.1</formula>
    </cfRule>
    <cfRule type="cellIs" dxfId="195" priority="3" operator="lessThan">
      <formula>0.005</formula>
    </cfRule>
  </conditionalFormatting>
  <hyperlinks>
    <hyperlink ref="N40" r:id="rId1" xr:uid="{3F975B25-B2AE-4AF3-BD97-2A4340B82F9B}"/>
    <hyperlink ref="N45" r:id="rId2" xr:uid="{98D5C6F2-7C86-4AF1-A3BB-31C8E912C903}"/>
  </hyperlinks>
  <pageMargins left="0.7" right="0.7" top="0.75" bottom="0.75" header="0.3" footer="0.3"/>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C381E-30AE-4DF1-9607-3AF7ADB23735}">
  <dimension ref="A1:W14"/>
  <sheetViews>
    <sheetView workbookViewId="0">
      <selection activeCell="B11" sqref="B11"/>
    </sheetView>
  </sheetViews>
  <sheetFormatPr defaultColWidth="8.54296875" defaultRowHeight="14.5" x14ac:dyDescent="0.35"/>
  <cols>
    <col min="1" max="1" width="7.453125" style="633" customWidth="1"/>
    <col min="2" max="2" width="39.54296875" style="633" customWidth="1"/>
    <col min="3" max="3" width="10.453125" style="633" hidden="1" customWidth="1"/>
    <col min="4" max="6" width="10.54296875" style="633" hidden="1" customWidth="1"/>
    <col min="7" max="7" width="9.54296875" style="633" hidden="1" customWidth="1"/>
    <col min="8" max="9" width="10" style="633" hidden="1" customWidth="1"/>
    <col min="10" max="10" width="12.453125" style="633" hidden="1" customWidth="1"/>
    <col min="11" max="12" width="12.453125" style="633" customWidth="1"/>
    <col min="13" max="13" width="12.54296875" style="633" customWidth="1"/>
    <col min="14" max="14" width="9.453125" style="633" hidden="1" customWidth="1"/>
    <col min="15" max="15" width="10.54296875" style="633" hidden="1" customWidth="1"/>
    <col min="16" max="16" width="11.54296875" style="633" hidden="1" customWidth="1"/>
    <col min="17" max="17" width="11.453125" style="633" hidden="1" customWidth="1"/>
    <col min="18" max="18" width="11.54296875" style="633" hidden="1" customWidth="1"/>
    <col min="19" max="20" width="11.54296875" style="633" customWidth="1"/>
    <col min="21" max="21" width="13.453125" style="633" customWidth="1"/>
    <col min="22" max="22" width="15.54296875" style="29" customWidth="1"/>
    <col min="23" max="23" width="19.54296875" style="633" customWidth="1"/>
    <col min="24" max="16384" width="8.54296875" style="633"/>
  </cols>
  <sheetData>
    <row r="1" spans="1:23" ht="15" thickBot="1" x14ac:dyDescent="0.4"/>
    <row r="2" spans="1:23" ht="15" thickBot="1" x14ac:dyDescent="0.4">
      <c r="A2" s="1779" t="s">
        <v>1264</v>
      </c>
      <c r="B2" s="1779" t="s">
        <v>3996</v>
      </c>
      <c r="G2" s="1849" t="s">
        <v>3997</v>
      </c>
      <c r="H2" s="1804"/>
      <c r="I2" s="1804"/>
      <c r="J2" s="1804"/>
      <c r="K2" s="1804"/>
      <c r="L2" s="1804"/>
      <c r="M2" s="1850"/>
      <c r="N2" s="1849" t="s">
        <v>14</v>
      </c>
      <c r="O2" s="1804"/>
      <c r="P2" s="1804"/>
      <c r="Q2" s="1804"/>
      <c r="R2" s="1804"/>
      <c r="S2" s="1804"/>
      <c r="T2" s="1804"/>
      <c r="U2" s="1804"/>
      <c r="V2" s="1799" t="s">
        <v>3998</v>
      </c>
      <c r="W2" s="1779" t="s">
        <v>1130</v>
      </c>
    </row>
    <row r="3" spans="1:23" ht="58.5" thickBot="1" x14ac:dyDescent="0.4">
      <c r="A3" s="1772"/>
      <c r="B3" s="1772"/>
      <c r="C3" s="25" t="s">
        <v>3999</v>
      </c>
      <c r="D3" s="42" t="s">
        <v>4000</v>
      </c>
      <c r="E3" s="25" t="s">
        <v>4001</v>
      </c>
      <c r="F3" s="25" t="s">
        <v>4002</v>
      </c>
      <c r="G3" s="42" t="s">
        <v>2148</v>
      </c>
      <c r="H3" s="25" t="s">
        <v>2059</v>
      </c>
      <c r="I3" s="25" t="s">
        <v>2148</v>
      </c>
      <c r="J3" s="25" t="s">
        <v>4003</v>
      </c>
      <c r="K3" s="1305" t="s">
        <v>1283</v>
      </c>
      <c r="L3" s="25" t="s">
        <v>4004</v>
      </c>
      <c r="M3" s="25" t="s">
        <v>4005</v>
      </c>
      <c r="N3" s="25" t="s">
        <v>3836</v>
      </c>
      <c r="O3" s="25" t="s">
        <v>4006</v>
      </c>
      <c r="P3" s="25" t="s">
        <v>4007</v>
      </c>
      <c r="Q3" s="25" t="s">
        <v>3836</v>
      </c>
      <c r="R3" s="25" t="s">
        <v>4008</v>
      </c>
      <c r="S3" s="25" t="s">
        <v>3836</v>
      </c>
      <c r="T3" s="25" t="s">
        <v>4004</v>
      </c>
      <c r="U3" s="374" t="s">
        <v>4009</v>
      </c>
      <c r="V3" s="1813"/>
      <c r="W3" s="1772"/>
    </row>
    <row r="4" spans="1:23" ht="29" x14ac:dyDescent="0.35">
      <c r="A4" s="36">
        <v>1</v>
      </c>
      <c r="B4" s="1393" t="s">
        <v>2279</v>
      </c>
      <c r="C4" s="37">
        <v>0.4</v>
      </c>
      <c r="D4" s="36">
        <v>0.28000000000000003</v>
      </c>
      <c r="E4" s="37">
        <v>0.27</v>
      </c>
      <c r="F4" s="37">
        <v>0.27</v>
      </c>
      <c r="G4" s="37">
        <f>F4</f>
        <v>0.27</v>
      </c>
      <c r="H4" s="37">
        <v>0.27</v>
      </c>
      <c r="I4" s="40">
        <f>MIN(H4,G4)</f>
        <v>0.27</v>
      </c>
      <c r="J4" s="46">
        <v>0.28999999999999998</v>
      </c>
      <c r="K4" s="40">
        <f>MIN(H4,G4)</f>
        <v>0.27</v>
      </c>
      <c r="L4" s="46"/>
      <c r="M4" s="5">
        <f>(L4-K4)/K4</f>
        <v>-1</v>
      </c>
      <c r="N4" s="37">
        <v>0.30499999999999999</v>
      </c>
      <c r="O4" s="1049">
        <v>0.35399999999999998</v>
      </c>
      <c r="P4" s="1049">
        <v>0.33600000000000002</v>
      </c>
      <c r="Q4" s="1049">
        <f>P4</f>
        <v>0.33600000000000002</v>
      </c>
      <c r="R4" s="1049">
        <v>0.34</v>
      </c>
      <c r="S4" s="1049">
        <f>Q4</f>
        <v>0.33600000000000002</v>
      </c>
      <c r="T4" s="1049"/>
      <c r="U4" s="677">
        <f>(T4-S4)/S4</f>
        <v>-1</v>
      </c>
      <c r="V4" s="1170"/>
      <c r="W4" s="46" t="s">
        <v>4010</v>
      </c>
    </row>
    <row r="5" spans="1:23" ht="29" x14ac:dyDescent="0.35">
      <c r="A5" s="36">
        <v>2</v>
      </c>
      <c r="B5" s="1393" t="s">
        <v>2281</v>
      </c>
      <c r="C5" s="37">
        <v>0.66</v>
      </c>
      <c r="D5" s="36">
        <v>0.33</v>
      </c>
      <c r="E5" s="37">
        <v>0.52</v>
      </c>
      <c r="F5" s="37">
        <v>0.32</v>
      </c>
      <c r="G5" s="37">
        <f t="shared" ref="G5:G14" si="0">F5</f>
        <v>0.32</v>
      </c>
      <c r="H5" s="37">
        <v>0.32</v>
      </c>
      <c r="I5" s="36">
        <f t="shared" ref="I5:I14" si="1">MIN(H5,G5)</f>
        <v>0.32</v>
      </c>
      <c r="J5" s="37" t="s">
        <v>1159</v>
      </c>
      <c r="K5" s="36">
        <f t="shared" ref="K5:K14" si="2">MIN(H5,G5)</f>
        <v>0.32</v>
      </c>
      <c r="L5" s="37"/>
      <c r="M5" s="1224">
        <f t="shared" ref="M5:M14" si="3">(L5-K5)/K5</f>
        <v>-1</v>
      </c>
      <c r="N5" s="37">
        <v>0.52500000000000002</v>
      </c>
      <c r="O5" s="1049">
        <v>0.57240000000000002</v>
      </c>
      <c r="P5" s="1049">
        <v>0.56000000000000005</v>
      </c>
      <c r="Q5" s="37">
        <f t="shared" ref="Q5:Q14" si="4">P5</f>
        <v>0.56000000000000005</v>
      </c>
      <c r="R5" s="37">
        <v>0.56999999999999995</v>
      </c>
      <c r="S5" s="1049">
        <f t="shared" ref="S5:S14" si="5">Q5</f>
        <v>0.56000000000000005</v>
      </c>
      <c r="T5" s="37"/>
      <c r="U5" s="885">
        <f t="shared" ref="U5:U14" si="6">(T5-S5)/S5</f>
        <v>-1</v>
      </c>
      <c r="V5" s="391" t="s">
        <v>4011</v>
      </c>
      <c r="W5" s="37" t="s">
        <v>4012</v>
      </c>
    </row>
    <row r="6" spans="1:23" x14ac:dyDescent="0.35">
      <c r="A6" s="36">
        <v>3</v>
      </c>
      <c r="B6" s="1393" t="s">
        <v>2282</v>
      </c>
      <c r="C6" s="37">
        <v>0.65</v>
      </c>
      <c r="D6" s="36">
        <v>0.38</v>
      </c>
      <c r="E6" s="37">
        <v>0.39</v>
      </c>
      <c r="F6" s="37">
        <v>0.36</v>
      </c>
      <c r="G6" s="37">
        <f t="shared" si="0"/>
        <v>0.36</v>
      </c>
      <c r="H6" s="37">
        <v>0.37</v>
      </c>
      <c r="I6" s="36">
        <f t="shared" si="1"/>
        <v>0.36</v>
      </c>
      <c r="J6" s="37">
        <v>0.37</v>
      </c>
      <c r="K6" s="36">
        <f t="shared" si="2"/>
        <v>0.36</v>
      </c>
      <c r="L6" s="37"/>
      <c r="M6" s="1224">
        <f t="shared" si="3"/>
        <v>-1</v>
      </c>
      <c r="N6" s="37">
        <v>0.57999999999999996</v>
      </c>
      <c r="O6" s="1049">
        <v>0.71499999999999997</v>
      </c>
      <c r="P6" s="1049">
        <v>0.65</v>
      </c>
      <c r="Q6" s="37">
        <f t="shared" si="4"/>
        <v>0.65</v>
      </c>
      <c r="R6" s="37">
        <v>0.69</v>
      </c>
      <c r="S6" s="1049">
        <f t="shared" si="5"/>
        <v>0.65</v>
      </c>
      <c r="T6" s="37"/>
      <c r="U6" s="885">
        <f t="shared" si="6"/>
        <v>-1</v>
      </c>
      <c r="V6" s="391"/>
      <c r="W6" s="37"/>
    </row>
    <row r="7" spans="1:23" x14ac:dyDescent="0.35">
      <c r="A7" s="36">
        <v>4</v>
      </c>
      <c r="B7" s="1394" t="s">
        <v>2284</v>
      </c>
      <c r="C7" s="37">
        <v>0.81</v>
      </c>
      <c r="D7" s="36">
        <v>0.64</v>
      </c>
      <c r="E7" s="37">
        <v>0.68</v>
      </c>
      <c r="F7" s="37">
        <v>0.68</v>
      </c>
      <c r="G7" s="37">
        <f t="shared" si="0"/>
        <v>0.68</v>
      </c>
      <c r="H7" s="37">
        <v>0.68</v>
      </c>
      <c r="I7" s="36">
        <f t="shared" si="1"/>
        <v>0.68</v>
      </c>
      <c r="J7" s="37">
        <v>0.73</v>
      </c>
      <c r="K7" s="36">
        <f t="shared" si="2"/>
        <v>0.68</v>
      </c>
      <c r="L7" s="37"/>
      <c r="M7" s="1224">
        <f t="shared" si="3"/>
        <v>-1</v>
      </c>
      <c r="N7" s="1049">
        <v>0.65500000000000003</v>
      </c>
      <c r="O7" s="1049">
        <v>0.60459999999999992</v>
      </c>
      <c r="P7" s="1049">
        <v>0.65</v>
      </c>
      <c r="Q7" s="1049">
        <f t="shared" si="4"/>
        <v>0.65</v>
      </c>
      <c r="R7" s="1049">
        <v>0.66</v>
      </c>
      <c r="S7" s="1049">
        <f t="shared" si="5"/>
        <v>0.65</v>
      </c>
      <c r="T7" s="1049"/>
      <c r="U7" s="885">
        <f t="shared" si="6"/>
        <v>-1</v>
      </c>
      <c r="V7" s="391"/>
      <c r="W7" s="37"/>
    </row>
    <row r="8" spans="1:23" x14ac:dyDescent="0.35">
      <c r="A8" s="36">
        <v>5</v>
      </c>
      <c r="B8" s="1393" t="s">
        <v>2285</v>
      </c>
      <c r="C8" s="37">
        <v>0.4</v>
      </c>
      <c r="D8" s="36">
        <v>0.39</v>
      </c>
      <c r="E8" s="37">
        <v>0.45</v>
      </c>
      <c r="F8" s="37">
        <v>0.37</v>
      </c>
      <c r="G8" s="37">
        <f t="shared" si="0"/>
        <v>0.37</v>
      </c>
      <c r="H8" s="37">
        <v>0.38</v>
      </c>
      <c r="I8" s="36">
        <f t="shared" si="1"/>
        <v>0.37</v>
      </c>
      <c r="J8" s="37">
        <v>0.37</v>
      </c>
      <c r="K8" s="36">
        <f t="shared" si="2"/>
        <v>0.37</v>
      </c>
      <c r="L8" s="37"/>
      <c r="M8" s="1224">
        <f t="shared" si="3"/>
        <v>-1</v>
      </c>
      <c r="N8" s="37">
        <v>0.38</v>
      </c>
      <c r="O8" s="1049">
        <v>0.34560000000000002</v>
      </c>
      <c r="P8" s="1049">
        <v>0.38</v>
      </c>
      <c r="Q8" s="37">
        <f t="shared" si="4"/>
        <v>0.38</v>
      </c>
      <c r="R8" s="37">
        <v>0.38</v>
      </c>
      <c r="S8" s="1049">
        <f>Q8</f>
        <v>0.38</v>
      </c>
      <c r="T8" s="37"/>
      <c r="U8" s="885">
        <f t="shared" si="6"/>
        <v>-1</v>
      </c>
      <c r="V8" s="621"/>
      <c r="W8" s="1397"/>
    </row>
    <row r="9" spans="1:23" x14ac:dyDescent="0.35">
      <c r="A9" s="36">
        <v>6</v>
      </c>
      <c r="B9" s="1393" t="s">
        <v>4013</v>
      </c>
      <c r="C9" s="37">
        <v>0.67</v>
      </c>
      <c r="D9" s="36" t="s">
        <v>1159</v>
      </c>
      <c r="E9" s="37" t="s">
        <v>1159</v>
      </c>
      <c r="F9" s="37" t="s">
        <v>1159</v>
      </c>
      <c r="G9" s="37" t="str">
        <f t="shared" si="0"/>
        <v>Blocked</v>
      </c>
      <c r="H9" s="37" t="s">
        <v>1159</v>
      </c>
      <c r="I9" s="37" t="s">
        <v>1159</v>
      </c>
      <c r="J9" s="37" t="s">
        <v>1159</v>
      </c>
      <c r="K9" s="37" t="s">
        <v>1159</v>
      </c>
      <c r="L9" s="37"/>
      <c r="M9" s="1224"/>
      <c r="N9" s="37" t="s">
        <v>1502</v>
      </c>
      <c r="O9" s="1049" t="s">
        <v>1159</v>
      </c>
      <c r="P9" s="37" t="s">
        <v>1159</v>
      </c>
      <c r="Q9" s="37" t="str">
        <f t="shared" si="4"/>
        <v>Blocked</v>
      </c>
      <c r="R9" s="37" t="s">
        <v>1159</v>
      </c>
      <c r="S9" s="37" t="str">
        <f t="shared" si="5"/>
        <v>Blocked</v>
      </c>
      <c r="T9" s="37"/>
      <c r="U9" s="885"/>
      <c r="V9" s="10"/>
      <c r="W9" s="37"/>
    </row>
    <row r="10" spans="1:23" ht="29" x14ac:dyDescent="0.35">
      <c r="A10" s="36">
        <v>7</v>
      </c>
      <c r="B10" s="1394" t="s">
        <v>3106</v>
      </c>
      <c r="C10" s="37">
        <v>0.89</v>
      </c>
      <c r="D10" s="36">
        <v>0.71</v>
      </c>
      <c r="E10" s="37">
        <v>0.72</v>
      </c>
      <c r="F10" s="37">
        <v>0.7</v>
      </c>
      <c r="G10" s="37">
        <f t="shared" si="0"/>
        <v>0.7</v>
      </c>
      <c r="H10" s="37">
        <v>0.7</v>
      </c>
      <c r="I10" s="36">
        <f t="shared" si="1"/>
        <v>0.7</v>
      </c>
      <c r="J10" s="37">
        <v>0.7</v>
      </c>
      <c r="K10" s="36">
        <f t="shared" si="2"/>
        <v>0.7</v>
      </c>
      <c r="L10" s="37"/>
      <c r="M10" s="1224">
        <f t="shared" si="3"/>
        <v>-1</v>
      </c>
      <c r="N10" s="37">
        <v>0.93</v>
      </c>
      <c r="O10" s="1049">
        <v>0.96</v>
      </c>
      <c r="P10" s="1049">
        <v>0.93</v>
      </c>
      <c r="Q10" s="37">
        <f t="shared" si="4"/>
        <v>0.93</v>
      </c>
      <c r="R10" s="37">
        <v>0.95</v>
      </c>
      <c r="S10" s="1049">
        <f t="shared" si="5"/>
        <v>0.93</v>
      </c>
      <c r="T10" s="37"/>
      <c r="U10" s="885">
        <f t="shared" si="6"/>
        <v>-1</v>
      </c>
      <c r="V10" s="10"/>
      <c r="W10" s="37"/>
    </row>
    <row r="11" spans="1:23" ht="29.5" thickBot="1" x14ac:dyDescent="0.4">
      <c r="A11" s="36">
        <v>8</v>
      </c>
      <c r="B11" s="1394" t="s">
        <v>3107</v>
      </c>
      <c r="C11" s="37">
        <v>0.67</v>
      </c>
      <c r="D11" s="36">
        <v>0.66</v>
      </c>
      <c r="E11" s="37">
        <v>0.68</v>
      </c>
      <c r="F11" s="37">
        <v>0.67</v>
      </c>
      <c r="G11" s="37">
        <f t="shared" si="0"/>
        <v>0.67</v>
      </c>
      <c r="H11" s="37">
        <v>0.73</v>
      </c>
      <c r="I11" s="55">
        <f t="shared" si="1"/>
        <v>0.67</v>
      </c>
      <c r="J11" s="121">
        <v>0.73</v>
      </c>
      <c r="K11" s="113">
        <f t="shared" si="2"/>
        <v>0.67</v>
      </c>
      <c r="L11" s="121"/>
      <c r="M11" s="1224">
        <f t="shared" si="3"/>
        <v>-1</v>
      </c>
      <c r="N11" s="37">
        <v>0.89</v>
      </c>
      <c r="O11" s="1049">
        <v>1.1192</v>
      </c>
      <c r="P11" s="1049">
        <v>0.99</v>
      </c>
      <c r="Q11" s="37">
        <f t="shared" si="4"/>
        <v>0.99</v>
      </c>
      <c r="R11" s="37">
        <v>1.06</v>
      </c>
      <c r="S11" s="1049">
        <f t="shared" si="5"/>
        <v>0.99</v>
      </c>
      <c r="T11" s="37"/>
      <c r="U11" s="885">
        <f t="shared" si="6"/>
        <v>-1</v>
      </c>
      <c r="V11" s="1147"/>
      <c r="W11" s="37"/>
    </row>
    <row r="12" spans="1:23" ht="29" x14ac:dyDescent="0.35">
      <c r="A12" s="40">
        <v>9</v>
      </c>
      <c r="B12" s="1395" t="s">
        <v>3055</v>
      </c>
      <c r="C12" s="46">
        <v>0.4</v>
      </c>
      <c r="D12" s="40">
        <v>0.28000000000000003</v>
      </c>
      <c r="E12" s="46">
        <v>0.26</v>
      </c>
      <c r="F12" s="46">
        <v>0.27</v>
      </c>
      <c r="G12" s="46">
        <f t="shared" si="0"/>
        <v>0.27</v>
      </c>
      <c r="H12" s="46">
        <v>0.28000000000000003</v>
      </c>
      <c r="I12" s="36">
        <f t="shared" si="1"/>
        <v>0.27</v>
      </c>
      <c r="J12" s="37">
        <v>0.28000000000000003</v>
      </c>
      <c r="K12" s="37">
        <f t="shared" si="2"/>
        <v>0.27</v>
      </c>
      <c r="L12" s="37"/>
      <c r="M12" s="1222">
        <f t="shared" si="3"/>
        <v>-1</v>
      </c>
      <c r="N12" s="46">
        <v>0.30499999999999999</v>
      </c>
      <c r="O12" s="1050">
        <v>0.3342</v>
      </c>
      <c r="P12" s="1050">
        <v>0.33</v>
      </c>
      <c r="Q12" s="46">
        <f t="shared" si="4"/>
        <v>0.33</v>
      </c>
      <c r="R12" s="46">
        <v>0.33</v>
      </c>
      <c r="S12" s="1050">
        <f t="shared" si="5"/>
        <v>0.33</v>
      </c>
      <c r="T12" s="46"/>
      <c r="U12" s="887">
        <f t="shared" si="6"/>
        <v>-1</v>
      </c>
      <c r="V12" s="1400"/>
      <c r="W12" s="1185"/>
    </row>
    <row r="13" spans="1:23" ht="29" x14ac:dyDescent="0.35">
      <c r="A13" s="36">
        <v>10</v>
      </c>
      <c r="B13" s="1394" t="s">
        <v>3056</v>
      </c>
      <c r="C13" s="37">
        <v>0.65</v>
      </c>
      <c r="D13" s="36">
        <v>0.44</v>
      </c>
      <c r="E13" s="37">
        <v>0.44</v>
      </c>
      <c r="F13" s="37">
        <v>0.5</v>
      </c>
      <c r="G13" s="37">
        <f t="shared" si="0"/>
        <v>0.5</v>
      </c>
      <c r="H13" s="37">
        <v>0.5</v>
      </c>
      <c r="I13" s="36">
        <f t="shared" si="1"/>
        <v>0.5</v>
      </c>
      <c r="J13" s="37">
        <v>0.5</v>
      </c>
      <c r="K13" s="37">
        <f t="shared" si="2"/>
        <v>0.5</v>
      </c>
      <c r="L13" s="37"/>
      <c r="M13" s="1224">
        <f t="shared" si="3"/>
        <v>-1</v>
      </c>
      <c r="N13" s="37">
        <v>0.76</v>
      </c>
      <c r="O13" s="1049">
        <v>0.74</v>
      </c>
      <c r="P13" s="1049">
        <v>0.76</v>
      </c>
      <c r="Q13" s="37">
        <f t="shared" si="4"/>
        <v>0.76</v>
      </c>
      <c r="R13" s="37">
        <v>0.76</v>
      </c>
      <c r="S13" s="1049">
        <f t="shared" si="5"/>
        <v>0.76</v>
      </c>
      <c r="T13" s="37"/>
      <c r="U13" s="885">
        <f t="shared" si="6"/>
        <v>-1</v>
      </c>
      <c r="V13" s="10"/>
      <c r="W13" s="1399"/>
    </row>
    <row r="14" spans="1:23" ht="29.5" thickBot="1" x14ac:dyDescent="0.4">
      <c r="A14" s="55">
        <v>11</v>
      </c>
      <c r="B14" s="1396" t="s">
        <v>3057</v>
      </c>
      <c r="C14" s="38">
        <v>0.82</v>
      </c>
      <c r="D14" s="55">
        <v>0.44</v>
      </c>
      <c r="E14" s="38">
        <v>0.59</v>
      </c>
      <c r="F14" s="38">
        <v>0.39</v>
      </c>
      <c r="G14" s="38">
        <f t="shared" si="0"/>
        <v>0.39</v>
      </c>
      <c r="H14" s="38">
        <v>0.4</v>
      </c>
      <c r="I14" s="55">
        <f t="shared" si="1"/>
        <v>0.39</v>
      </c>
      <c r="J14" s="38">
        <v>0.39</v>
      </c>
      <c r="K14" s="38">
        <f t="shared" si="2"/>
        <v>0.39</v>
      </c>
      <c r="L14" s="38"/>
      <c r="M14" s="1223">
        <f t="shared" si="3"/>
        <v>-1</v>
      </c>
      <c r="N14" s="38">
        <v>0.63300000000000001</v>
      </c>
      <c r="O14" s="1042">
        <v>1.21</v>
      </c>
      <c r="P14" s="1042">
        <v>0.85</v>
      </c>
      <c r="Q14" s="38">
        <f t="shared" si="4"/>
        <v>0.85</v>
      </c>
      <c r="R14" s="38">
        <v>0.85</v>
      </c>
      <c r="S14" s="1042">
        <f t="shared" si="5"/>
        <v>0.85</v>
      </c>
      <c r="T14" s="38"/>
      <c r="U14" s="1071">
        <f t="shared" si="6"/>
        <v>-1</v>
      </c>
      <c r="V14" s="1147"/>
      <c r="W14" s="1398"/>
    </row>
  </sheetData>
  <mergeCells count="6">
    <mergeCell ref="V2:V3"/>
    <mergeCell ref="W2:W3"/>
    <mergeCell ref="A2:A3"/>
    <mergeCell ref="B2:B3"/>
    <mergeCell ref="G2:M2"/>
    <mergeCell ref="N2:U2"/>
  </mergeCells>
  <conditionalFormatting sqref="M4:M14">
    <cfRule type="cellIs" dxfId="194" priority="4" operator="between">
      <formula>0</formula>
      <formula>0.1</formula>
    </cfRule>
    <cfRule type="cellIs" dxfId="193" priority="5" stopIfTrue="1" operator="greaterThanOrEqual">
      <formula>0.1</formula>
    </cfRule>
    <cfRule type="cellIs" dxfId="192" priority="6" operator="lessThan">
      <formula>0.005</formula>
    </cfRule>
  </conditionalFormatting>
  <conditionalFormatting sqref="U4:U14">
    <cfRule type="cellIs" dxfId="191" priority="10" operator="between">
      <formula>0</formula>
      <formula>0.1</formula>
    </cfRule>
    <cfRule type="cellIs" dxfId="190" priority="11" stopIfTrue="1" operator="greaterThanOrEqual">
      <formula>0.1</formula>
    </cfRule>
    <cfRule type="cellIs" dxfId="189" priority="12" operator="lessThan">
      <formula>0.005</formula>
    </cfRule>
  </conditionalFormatting>
  <hyperlinks>
    <hyperlink ref="V5" r:id="rId1" xr:uid="{A22556BF-B3D9-4DD8-B2E5-48924C21CAEC}"/>
  </hyperlinks>
  <pageMargins left="0.7" right="0.7" top="0.75" bottom="0.75" header="0.3" footer="0.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ACBDF-DC72-4058-87FC-09757D24C77E}">
  <dimension ref="A1"/>
  <sheetViews>
    <sheetView workbookViewId="0"/>
  </sheetViews>
  <sheetFormatPr defaultRowHeight="14.5" x14ac:dyDescent="0.35"/>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S12"/>
  <sheetViews>
    <sheetView zoomScaleNormal="100" workbookViewId="0">
      <selection activeCell="B7" sqref="B7"/>
    </sheetView>
  </sheetViews>
  <sheetFormatPr defaultColWidth="8.54296875" defaultRowHeight="13" x14ac:dyDescent="0.35"/>
  <cols>
    <col min="1" max="1" width="14.453125" style="392" customWidth="1"/>
    <col min="2" max="2" width="43.453125" style="393" customWidth="1"/>
    <col min="3" max="3" width="66.54296875" style="393" hidden="1" customWidth="1"/>
    <col min="4" max="4" width="14.453125" style="393" bestFit="1" customWidth="1"/>
    <col min="5" max="5" width="10.54296875" style="393" bestFit="1" customWidth="1"/>
    <col min="6" max="9" width="10.54296875" style="393" customWidth="1"/>
    <col min="10" max="10" width="16.453125" style="393" customWidth="1"/>
    <col min="11" max="13" width="13.453125" style="393" customWidth="1"/>
    <col min="14" max="14" width="15.453125" style="393" customWidth="1"/>
    <col min="15" max="18" width="11.54296875" style="393" customWidth="1"/>
    <col min="19" max="19" width="15" style="393" customWidth="1"/>
    <col min="20" max="23" width="12.453125" style="393" customWidth="1"/>
    <col min="24" max="24" width="14.54296875" style="393" customWidth="1"/>
    <col min="25" max="27" width="12.453125" style="393" customWidth="1"/>
    <col min="28" max="28" width="14.453125" style="393" customWidth="1"/>
    <col min="29" max="32" width="12.453125" style="393" customWidth="1"/>
    <col min="33" max="33" width="9" style="393" customWidth="1"/>
    <col min="34" max="34" width="15.54296875" style="393" customWidth="1"/>
    <col min="35" max="35" width="20.453125" style="393" customWidth="1"/>
    <col min="36" max="38" width="15.453125" style="393" customWidth="1"/>
    <col min="39" max="39" width="9.54296875" style="393" customWidth="1"/>
    <col min="40" max="40" width="17.453125" style="392" customWidth="1"/>
    <col min="41" max="69" width="9.453125" style="392" customWidth="1"/>
    <col min="70" max="70" width="15.453125" style="392" customWidth="1"/>
    <col min="71" max="71" width="45.453125" style="392" customWidth="1"/>
    <col min="72" max="72" width="11.54296875" style="392" customWidth="1"/>
    <col min="73" max="87" width="8.54296875" style="392" customWidth="1"/>
    <col min="88" max="90" width="9.453125" style="392" bestFit="1" customWidth="1"/>
    <col min="91" max="91" width="9.453125" style="392" customWidth="1"/>
    <col min="92" max="251" width="8.54296875" style="392"/>
    <col min="252" max="252" width="8.54296875" style="392" customWidth="1"/>
    <col min="253" max="253" width="28.54296875" style="392" bestFit="1" customWidth="1"/>
    <col min="254" max="254" width="18.453125" style="392" customWidth="1"/>
    <col min="255" max="255" width="4.453125" style="392" bestFit="1" customWidth="1"/>
    <col min="256" max="256" width="106.453125" style="392" bestFit="1" customWidth="1"/>
    <col min="257" max="257" width="21.54296875" style="392" bestFit="1" customWidth="1"/>
    <col min="258" max="258" width="15.54296875" style="392" bestFit="1" customWidth="1"/>
    <col min="259" max="260" width="9.453125" style="392" customWidth="1"/>
    <col min="261" max="261" width="8.54296875" style="392" customWidth="1"/>
    <col min="262" max="264" width="9.453125" style="392" customWidth="1"/>
    <col min="265" max="265" width="8.54296875" style="392" customWidth="1"/>
    <col min="266" max="268" width="9.453125" style="392" customWidth="1"/>
    <col min="269" max="269" width="8.54296875" style="392" customWidth="1"/>
    <col min="270" max="272" width="9.453125" style="392" customWidth="1"/>
    <col min="273" max="273" width="8.54296875" style="392" customWidth="1"/>
    <col min="274" max="276" width="9.453125" style="392" customWidth="1"/>
    <col min="277" max="277" width="8.54296875" style="392" customWidth="1"/>
    <col min="278" max="278" width="15.54296875" style="392" bestFit="1" customWidth="1"/>
    <col min="279" max="280" width="9.453125" style="392" customWidth="1"/>
    <col min="281" max="281" width="13.54296875" style="392" bestFit="1" customWidth="1"/>
    <col min="282" max="282" width="47.54296875" style="392" customWidth="1"/>
    <col min="283" max="283" width="39.453125" style="392" bestFit="1" customWidth="1"/>
    <col min="284" max="325" width="9.453125" style="392" customWidth="1"/>
    <col min="326" max="326" width="15.453125" style="392" customWidth="1"/>
    <col min="327" max="327" width="45.453125" style="392" customWidth="1"/>
    <col min="328" max="328" width="11.54296875" style="392" customWidth="1"/>
    <col min="329" max="343" width="8.54296875" style="392" customWidth="1"/>
    <col min="344" max="346" width="9.453125" style="392" bestFit="1" customWidth="1"/>
    <col min="347" max="347" width="9.453125" style="392" customWidth="1"/>
    <col min="348" max="507" width="8.54296875" style="392"/>
    <col min="508" max="508" width="8.54296875" style="392" customWidth="1"/>
    <col min="509" max="509" width="28.54296875" style="392" bestFit="1" customWidth="1"/>
    <col min="510" max="510" width="18.453125" style="392" customWidth="1"/>
    <col min="511" max="511" width="4.453125" style="392" bestFit="1" customWidth="1"/>
    <col min="512" max="512" width="106.453125" style="392" bestFit="1" customWidth="1"/>
    <col min="513" max="513" width="21.54296875" style="392" bestFit="1" customWidth="1"/>
    <col min="514" max="514" width="15.54296875" style="392" bestFit="1" customWidth="1"/>
    <col min="515" max="516" width="9.453125" style="392" customWidth="1"/>
    <col min="517" max="517" width="8.54296875" style="392" customWidth="1"/>
    <col min="518" max="520" width="9.453125" style="392" customWidth="1"/>
    <col min="521" max="521" width="8.54296875" style="392" customWidth="1"/>
    <col min="522" max="524" width="9.453125" style="392" customWidth="1"/>
    <col min="525" max="525" width="8.54296875" style="392" customWidth="1"/>
    <col min="526" max="528" width="9.453125" style="392" customWidth="1"/>
    <col min="529" max="529" width="8.54296875" style="392" customWidth="1"/>
    <col min="530" max="532" width="9.453125" style="392" customWidth="1"/>
    <col min="533" max="533" width="8.54296875" style="392" customWidth="1"/>
    <col min="534" max="534" width="15.54296875" style="392" bestFit="1" customWidth="1"/>
    <col min="535" max="536" width="9.453125" style="392" customWidth="1"/>
    <col min="537" max="537" width="13.54296875" style="392" bestFit="1" customWidth="1"/>
    <col min="538" max="538" width="47.54296875" style="392" customWidth="1"/>
    <col min="539" max="539" width="39.453125" style="392" bestFit="1" customWidth="1"/>
    <col min="540" max="581" width="9.453125" style="392" customWidth="1"/>
    <col min="582" max="582" width="15.453125" style="392" customWidth="1"/>
    <col min="583" max="583" width="45.453125" style="392" customWidth="1"/>
    <col min="584" max="584" width="11.54296875" style="392" customWidth="1"/>
    <col min="585" max="599" width="8.54296875" style="392" customWidth="1"/>
    <col min="600" max="602" width="9.453125" style="392" bestFit="1" customWidth="1"/>
    <col min="603" max="603" width="9.453125" style="392" customWidth="1"/>
    <col min="604" max="763" width="8.54296875" style="392"/>
    <col min="764" max="764" width="8.54296875" style="392" customWidth="1"/>
    <col min="765" max="765" width="28.54296875" style="392" bestFit="1" customWidth="1"/>
    <col min="766" max="766" width="18.453125" style="392" customWidth="1"/>
    <col min="767" max="767" width="4.453125" style="392" bestFit="1" customWidth="1"/>
    <col min="768" max="768" width="106.453125" style="392" bestFit="1" customWidth="1"/>
    <col min="769" max="769" width="21.54296875" style="392" bestFit="1" customWidth="1"/>
    <col min="770" max="770" width="15.54296875" style="392" bestFit="1" customWidth="1"/>
    <col min="771" max="772" width="9.453125" style="392" customWidth="1"/>
    <col min="773" max="773" width="8.54296875" style="392" customWidth="1"/>
    <col min="774" max="776" width="9.453125" style="392" customWidth="1"/>
    <col min="777" max="777" width="8.54296875" style="392" customWidth="1"/>
    <col min="778" max="780" width="9.453125" style="392" customWidth="1"/>
    <col min="781" max="781" width="8.54296875" style="392" customWidth="1"/>
    <col min="782" max="784" width="9.453125" style="392" customWidth="1"/>
    <col min="785" max="785" width="8.54296875" style="392" customWidth="1"/>
    <col min="786" max="788" width="9.453125" style="392" customWidth="1"/>
    <col min="789" max="789" width="8.54296875" style="392" customWidth="1"/>
    <col min="790" max="790" width="15.54296875" style="392" bestFit="1" customWidth="1"/>
    <col min="791" max="792" width="9.453125" style="392" customWidth="1"/>
    <col min="793" max="793" width="13.54296875" style="392" bestFit="1" customWidth="1"/>
    <col min="794" max="794" width="47.54296875" style="392" customWidth="1"/>
    <col min="795" max="795" width="39.453125" style="392" bestFit="1" customWidth="1"/>
    <col min="796" max="837" width="9.453125" style="392" customWidth="1"/>
    <col min="838" max="838" width="15.453125" style="392" customWidth="1"/>
    <col min="839" max="839" width="45.453125" style="392" customWidth="1"/>
    <col min="840" max="840" width="11.54296875" style="392" customWidth="1"/>
    <col min="841" max="855" width="8.54296875" style="392" customWidth="1"/>
    <col min="856" max="858" width="9.453125" style="392" bestFit="1" customWidth="1"/>
    <col min="859" max="859" width="9.453125" style="392" customWidth="1"/>
    <col min="860" max="1019" width="8.54296875" style="392"/>
    <col min="1020" max="1020" width="8.54296875" style="392" customWidth="1"/>
    <col min="1021" max="1021" width="28.54296875" style="392" bestFit="1" customWidth="1"/>
    <col min="1022" max="1022" width="18.453125" style="392" customWidth="1"/>
    <col min="1023" max="1023" width="4.453125" style="392" bestFit="1" customWidth="1"/>
    <col min="1024" max="1024" width="106.453125" style="392" bestFit="1" customWidth="1"/>
    <col min="1025" max="1025" width="21.54296875" style="392" bestFit="1" customWidth="1"/>
    <col min="1026" max="1026" width="15.54296875" style="392" bestFit="1" customWidth="1"/>
    <col min="1027" max="1028" width="9.453125" style="392" customWidth="1"/>
    <col min="1029" max="1029" width="8.54296875" style="392" customWidth="1"/>
    <col min="1030" max="1032" width="9.453125" style="392" customWidth="1"/>
    <col min="1033" max="1033" width="8.54296875" style="392" customWidth="1"/>
    <col min="1034" max="1036" width="9.453125" style="392" customWidth="1"/>
    <col min="1037" max="1037" width="8.54296875" style="392" customWidth="1"/>
    <col min="1038" max="1040" width="9.453125" style="392" customWidth="1"/>
    <col min="1041" max="1041" width="8.54296875" style="392" customWidth="1"/>
    <col min="1042" max="1044" width="9.453125" style="392" customWidth="1"/>
    <col min="1045" max="1045" width="8.54296875" style="392" customWidth="1"/>
    <col min="1046" max="1046" width="15.54296875" style="392" bestFit="1" customWidth="1"/>
    <col min="1047" max="1048" width="9.453125" style="392" customWidth="1"/>
    <col min="1049" max="1049" width="13.54296875" style="392" bestFit="1" customWidth="1"/>
    <col min="1050" max="1050" width="47.54296875" style="392" customWidth="1"/>
    <col min="1051" max="1051" width="39.453125" style="392" bestFit="1" customWidth="1"/>
    <col min="1052" max="1093" width="9.453125" style="392" customWidth="1"/>
    <col min="1094" max="1094" width="15.453125" style="392" customWidth="1"/>
    <col min="1095" max="1095" width="45.453125" style="392" customWidth="1"/>
    <col min="1096" max="1096" width="11.54296875" style="392" customWidth="1"/>
    <col min="1097" max="1111" width="8.54296875" style="392" customWidth="1"/>
    <col min="1112" max="1114" width="9.453125" style="392" bestFit="1" customWidth="1"/>
    <col min="1115" max="1115" width="9.453125" style="392" customWidth="1"/>
    <col min="1116" max="1275" width="8.54296875" style="392"/>
    <col min="1276" max="1276" width="8.54296875" style="392" customWidth="1"/>
    <col min="1277" max="1277" width="28.54296875" style="392" bestFit="1" customWidth="1"/>
    <col min="1278" max="1278" width="18.453125" style="392" customWidth="1"/>
    <col min="1279" max="1279" width="4.453125" style="392" bestFit="1" customWidth="1"/>
    <col min="1280" max="1280" width="106.453125" style="392" bestFit="1" customWidth="1"/>
    <col min="1281" max="1281" width="21.54296875" style="392" bestFit="1" customWidth="1"/>
    <col min="1282" max="1282" width="15.54296875" style="392" bestFit="1" customWidth="1"/>
    <col min="1283" max="1284" width="9.453125" style="392" customWidth="1"/>
    <col min="1285" max="1285" width="8.54296875" style="392" customWidth="1"/>
    <col min="1286" max="1288" width="9.453125" style="392" customWidth="1"/>
    <col min="1289" max="1289" width="8.54296875" style="392" customWidth="1"/>
    <col min="1290" max="1292" width="9.453125" style="392" customWidth="1"/>
    <col min="1293" max="1293" width="8.54296875" style="392" customWidth="1"/>
    <col min="1294" max="1296" width="9.453125" style="392" customWidth="1"/>
    <col min="1297" max="1297" width="8.54296875" style="392" customWidth="1"/>
    <col min="1298" max="1300" width="9.453125" style="392" customWidth="1"/>
    <col min="1301" max="1301" width="8.54296875" style="392" customWidth="1"/>
    <col min="1302" max="1302" width="15.54296875" style="392" bestFit="1" customWidth="1"/>
    <col min="1303" max="1304" width="9.453125" style="392" customWidth="1"/>
    <col min="1305" max="1305" width="13.54296875" style="392" bestFit="1" customWidth="1"/>
    <col min="1306" max="1306" width="47.54296875" style="392" customWidth="1"/>
    <col min="1307" max="1307" width="39.453125" style="392" bestFit="1" customWidth="1"/>
    <col min="1308" max="1349" width="9.453125" style="392" customWidth="1"/>
    <col min="1350" max="1350" width="15.453125" style="392" customWidth="1"/>
    <col min="1351" max="1351" width="45.453125" style="392" customWidth="1"/>
    <col min="1352" max="1352" width="11.54296875" style="392" customWidth="1"/>
    <col min="1353" max="1367" width="8.54296875" style="392" customWidth="1"/>
    <col min="1368" max="1370" width="9.453125" style="392" bestFit="1" customWidth="1"/>
    <col min="1371" max="1371" width="9.453125" style="392" customWidth="1"/>
    <col min="1372" max="1531" width="8.54296875" style="392"/>
    <col min="1532" max="1532" width="8.54296875" style="392" customWidth="1"/>
    <col min="1533" max="1533" width="28.54296875" style="392" bestFit="1" customWidth="1"/>
    <col min="1534" max="1534" width="18.453125" style="392" customWidth="1"/>
    <col min="1535" max="1535" width="4.453125" style="392" bestFit="1" customWidth="1"/>
    <col min="1536" max="1536" width="106.453125" style="392" bestFit="1" customWidth="1"/>
    <col min="1537" max="1537" width="21.54296875" style="392" bestFit="1" customWidth="1"/>
    <col min="1538" max="1538" width="15.54296875" style="392" bestFit="1" customWidth="1"/>
    <col min="1539" max="1540" width="9.453125" style="392" customWidth="1"/>
    <col min="1541" max="1541" width="8.54296875" style="392" customWidth="1"/>
    <col min="1542" max="1544" width="9.453125" style="392" customWidth="1"/>
    <col min="1545" max="1545" width="8.54296875" style="392" customWidth="1"/>
    <col min="1546" max="1548" width="9.453125" style="392" customWidth="1"/>
    <col min="1549" max="1549" width="8.54296875" style="392" customWidth="1"/>
    <col min="1550" max="1552" width="9.453125" style="392" customWidth="1"/>
    <col min="1553" max="1553" width="8.54296875" style="392" customWidth="1"/>
    <col min="1554" max="1556" width="9.453125" style="392" customWidth="1"/>
    <col min="1557" max="1557" width="8.54296875" style="392" customWidth="1"/>
    <col min="1558" max="1558" width="15.54296875" style="392" bestFit="1" customWidth="1"/>
    <col min="1559" max="1560" width="9.453125" style="392" customWidth="1"/>
    <col min="1561" max="1561" width="13.54296875" style="392" bestFit="1" customWidth="1"/>
    <col min="1562" max="1562" width="47.54296875" style="392" customWidth="1"/>
    <col min="1563" max="1563" width="39.453125" style="392" bestFit="1" customWidth="1"/>
    <col min="1564" max="1605" width="9.453125" style="392" customWidth="1"/>
    <col min="1606" max="1606" width="15.453125" style="392" customWidth="1"/>
    <col min="1607" max="1607" width="45.453125" style="392" customWidth="1"/>
    <col min="1608" max="1608" width="11.54296875" style="392" customWidth="1"/>
    <col min="1609" max="1623" width="8.54296875" style="392" customWidth="1"/>
    <col min="1624" max="1626" width="9.453125" style="392" bestFit="1" customWidth="1"/>
    <col min="1627" max="1627" width="9.453125" style="392" customWidth="1"/>
    <col min="1628" max="1787" width="8.54296875" style="392"/>
    <col min="1788" max="1788" width="8.54296875" style="392" customWidth="1"/>
    <col min="1789" max="1789" width="28.54296875" style="392" bestFit="1" customWidth="1"/>
    <col min="1790" max="1790" width="18.453125" style="392" customWidth="1"/>
    <col min="1791" max="1791" width="4.453125" style="392" bestFit="1" customWidth="1"/>
    <col min="1792" max="1792" width="106.453125" style="392" bestFit="1" customWidth="1"/>
    <col min="1793" max="1793" width="21.54296875" style="392" bestFit="1" customWidth="1"/>
    <col min="1794" max="1794" width="15.54296875" style="392" bestFit="1" customWidth="1"/>
    <col min="1795" max="1796" width="9.453125" style="392" customWidth="1"/>
    <col min="1797" max="1797" width="8.54296875" style="392" customWidth="1"/>
    <col min="1798" max="1800" width="9.453125" style="392" customWidth="1"/>
    <col min="1801" max="1801" width="8.54296875" style="392" customWidth="1"/>
    <col min="1802" max="1804" width="9.453125" style="392" customWidth="1"/>
    <col min="1805" max="1805" width="8.54296875" style="392" customWidth="1"/>
    <col min="1806" max="1808" width="9.453125" style="392" customWidth="1"/>
    <col min="1809" max="1809" width="8.54296875" style="392" customWidth="1"/>
    <col min="1810" max="1812" width="9.453125" style="392" customWidth="1"/>
    <col min="1813" max="1813" width="8.54296875" style="392" customWidth="1"/>
    <col min="1814" max="1814" width="15.54296875" style="392" bestFit="1" customWidth="1"/>
    <col min="1815" max="1816" width="9.453125" style="392" customWidth="1"/>
    <col min="1817" max="1817" width="13.54296875" style="392" bestFit="1" customWidth="1"/>
    <col min="1818" max="1818" width="47.54296875" style="392" customWidth="1"/>
    <col min="1819" max="1819" width="39.453125" style="392" bestFit="1" customWidth="1"/>
    <col min="1820" max="1861" width="9.453125" style="392" customWidth="1"/>
    <col min="1862" max="1862" width="15.453125" style="392" customWidth="1"/>
    <col min="1863" max="1863" width="45.453125" style="392" customWidth="1"/>
    <col min="1864" max="1864" width="11.54296875" style="392" customWidth="1"/>
    <col min="1865" max="1879" width="8.54296875" style="392" customWidth="1"/>
    <col min="1880" max="1882" width="9.453125" style="392" bestFit="1" customWidth="1"/>
    <col min="1883" max="1883" width="9.453125" style="392" customWidth="1"/>
    <col min="1884" max="2043" width="8.54296875" style="392"/>
    <col min="2044" max="2044" width="8.54296875" style="392" customWidth="1"/>
    <col min="2045" max="2045" width="28.54296875" style="392" bestFit="1" customWidth="1"/>
    <col min="2046" max="2046" width="18.453125" style="392" customWidth="1"/>
    <col min="2047" max="2047" width="4.453125" style="392" bestFit="1" customWidth="1"/>
    <col min="2048" max="2048" width="106.453125" style="392" bestFit="1" customWidth="1"/>
    <col min="2049" max="2049" width="21.54296875" style="392" bestFit="1" customWidth="1"/>
    <col min="2050" max="2050" width="15.54296875" style="392" bestFit="1" customWidth="1"/>
    <col min="2051" max="2052" width="9.453125" style="392" customWidth="1"/>
    <col min="2053" max="2053" width="8.54296875" style="392" customWidth="1"/>
    <col min="2054" max="2056" width="9.453125" style="392" customWidth="1"/>
    <col min="2057" max="2057" width="8.54296875" style="392" customWidth="1"/>
    <col min="2058" max="2060" width="9.453125" style="392" customWidth="1"/>
    <col min="2061" max="2061" width="8.54296875" style="392" customWidth="1"/>
    <col min="2062" max="2064" width="9.453125" style="392" customWidth="1"/>
    <col min="2065" max="2065" width="8.54296875" style="392" customWidth="1"/>
    <col min="2066" max="2068" width="9.453125" style="392" customWidth="1"/>
    <col min="2069" max="2069" width="8.54296875" style="392" customWidth="1"/>
    <col min="2070" max="2070" width="15.54296875" style="392" bestFit="1" customWidth="1"/>
    <col min="2071" max="2072" width="9.453125" style="392" customWidth="1"/>
    <col min="2073" max="2073" width="13.54296875" style="392" bestFit="1" customWidth="1"/>
    <col min="2074" max="2074" width="47.54296875" style="392" customWidth="1"/>
    <col min="2075" max="2075" width="39.453125" style="392" bestFit="1" customWidth="1"/>
    <col min="2076" max="2117" width="9.453125" style="392" customWidth="1"/>
    <col min="2118" max="2118" width="15.453125" style="392" customWidth="1"/>
    <col min="2119" max="2119" width="45.453125" style="392" customWidth="1"/>
    <col min="2120" max="2120" width="11.54296875" style="392" customWidth="1"/>
    <col min="2121" max="2135" width="8.54296875" style="392" customWidth="1"/>
    <col min="2136" max="2138" width="9.453125" style="392" bestFit="1" customWidth="1"/>
    <col min="2139" max="2139" width="9.453125" style="392" customWidth="1"/>
    <col min="2140" max="2299" width="8.54296875" style="392"/>
    <col min="2300" max="2300" width="8.54296875" style="392" customWidth="1"/>
    <col min="2301" max="2301" width="28.54296875" style="392" bestFit="1" customWidth="1"/>
    <col min="2302" max="2302" width="18.453125" style="392" customWidth="1"/>
    <col min="2303" max="2303" width="4.453125" style="392" bestFit="1" customWidth="1"/>
    <col min="2304" max="2304" width="106.453125" style="392" bestFit="1" customWidth="1"/>
    <col min="2305" max="2305" width="21.54296875" style="392" bestFit="1" customWidth="1"/>
    <col min="2306" max="2306" width="15.54296875" style="392" bestFit="1" customWidth="1"/>
    <col min="2307" max="2308" width="9.453125" style="392" customWidth="1"/>
    <col min="2309" max="2309" width="8.54296875" style="392" customWidth="1"/>
    <col min="2310" max="2312" width="9.453125" style="392" customWidth="1"/>
    <col min="2313" max="2313" width="8.54296875" style="392" customWidth="1"/>
    <col min="2314" max="2316" width="9.453125" style="392" customWidth="1"/>
    <col min="2317" max="2317" width="8.54296875" style="392" customWidth="1"/>
    <col min="2318" max="2320" width="9.453125" style="392" customWidth="1"/>
    <col min="2321" max="2321" width="8.54296875" style="392" customWidth="1"/>
    <col min="2322" max="2324" width="9.453125" style="392" customWidth="1"/>
    <col min="2325" max="2325" width="8.54296875" style="392" customWidth="1"/>
    <col min="2326" max="2326" width="15.54296875" style="392" bestFit="1" customWidth="1"/>
    <col min="2327" max="2328" width="9.453125" style="392" customWidth="1"/>
    <col min="2329" max="2329" width="13.54296875" style="392" bestFit="1" customWidth="1"/>
    <col min="2330" max="2330" width="47.54296875" style="392" customWidth="1"/>
    <col min="2331" max="2331" width="39.453125" style="392" bestFit="1" customWidth="1"/>
    <col min="2332" max="2373" width="9.453125" style="392" customWidth="1"/>
    <col min="2374" max="2374" width="15.453125" style="392" customWidth="1"/>
    <col min="2375" max="2375" width="45.453125" style="392" customWidth="1"/>
    <col min="2376" max="2376" width="11.54296875" style="392" customWidth="1"/>
    <col min="2377" max="2391" width="8.54296875" style="392" customWidth="1"/>
    <col min="2392" max="2394" width="9.453125" style="392" bestFit="1" customWidth="1"/>
    <col min="2395" max="2395" width="9.453125" style="392" customWidth="1"/>
    <col min="2396" max="2555" width="8.54296875" style="392"/>
    <col min="2556" max="2556" width="8.54296875" style="392" customWidth="1"/>
    <col min="2557" max="2557" width="28.54296875" style="392" bestFit="1" customWidth="1"/>
    <col min="2558" max="2558" width="18.453125" style="392" customWidth="1"/>
    <col min="2559" max="2559" width="4.453125" style="392" bestFit="1" customWidth="1"/>
    <col min="2560" max="2560" width="106.453125" style="392" bestFit="1" customWidth="1"/>
    <col min="2561" max="2561" width="21.54296875" style="392" bestFit="1" customWidth="1"/>
    <col min="2562" max="2562" width="15.54296875" style="392" bestFit="1" customWidth="1"/>
    <col min="2563" max="2564" width="9.453125" style="392" customWidth="1"/>
    <col min="2565" max="2565" width="8.54296875" style="392" customWidth="1"/>
    <col min="2566" max="2568" width="9.453125" style="392" customWidth="1"/>
    <col min="2569" max="2569" width="8.54296875" style="392" customWidth="1"/>
    <col min="2570" max="2572" width="9.453125" style="392" customWidth="1"/>
    <col min="2573" max="2573" width="8.54296875" style="392" customWidth="1"/>
    <col min="2574" max="2576" width="9.453125" style="392" customWidth="1"/>
    <col min="2577" max="2577" width="8.54296875" style="392" customWidth="1"/>
    <col min="2578" max="2580" width="9.453125" style="392" customWidth="1"/>
    <col min="2581" max="2581" width="8.54296875" style="392" customWidth="1"/>
    <col min="2582" max="2582" width="15.54296875" style="392" bestFit="1" customWidth="1"/>
    <col min="2583" max="2584" width="9.453125" style="392" customWidth="1"/>
    <col min="2585" max="2585" width="13.54296875" style="392" bestFit="1" customWidth="1"/>
    <col min="2586" max="2586" width="47.54296875" style="392" customWidth="1"/>
    <col min="2587" max="2587" width="39.453125" style="392" bestFit="1" customWidth="1"/>
    <col min="2588" max="2629" width="9.453125" style="392" customWidth="1"/>
    <col min="2630" max="2630" width="15.453125" style="392" customWidth="1"/>
    <col min="2631" max="2631" width="45.453125" style="392" customWidth="1"/>
    <col min="2632" max="2632" width="11.54296875" style="392" customWidth="1"/>
    <col min="2633" max="2647" width="8.54296875" style="392" customWidth="1"/>
    <col min="2648" max="2650" width="9.453125" style="392" bestFit="1" customWidth="1"/>
    <col min="2651" max="2651" width="9.453125" style="392" customWidth="1"/>
    <col min="2652" max="2811" width="8.54296875" style="392"/>
    <col min="2812" max="2812" width="8.54296875" style="392" customWidth="1"/>
    <col min="2813" max="2813" width="28.54296875" style="392" bestFit="1" customWidth="1"/>
    <col min="2814" max="2814" width="18.453125" style="392" customWidth="1"/>
    <col min="2815" max="2815" width="4.453125" style="392" bestFit="1" customWidth="1"/>
    <col min="2816" max="2816" width="106.453125" style="392" bestFit="1" customWidth="1"/>
    <col min="2817" max="2817" width="21.54296875" style="392" bestFit="1" customWidth="1"/>
    <col min="2818" max="2818" width="15.54296875" style="392" bestFit="1" customWidth="1"/>
    <col min="2819" max="2820" width="9.453125" style="392" customWidth="1"/>
    <col min="2821" max="2821" width="8.54296875" style="392" customWidth="1"/>
    <col min="2822" max="2824" width="9.453125" style="392" customWidth="1"/>
    <col min="2825" max="2825" width="8.54296875" style="392" customWidth="1"/>
    <col min="2826" max="2828" width="9.453125" style="392" customWidth="1"/>
    <col min="2829" max="2829" width="8.54296875" style="392" customWidth="1"/>
    <col min="2830" max="2832" width="9.453125" style="392" customWidth="1"/>
    <col min="2833" max="2833" width="8.54296875" style="392" customWidth="1"/>
    <col min="2834" max="2836" width="9.453125" style="392" customWidth="1"/>
    <col min="2837" max="2837" width="8.54296875" style="392" customWidth="1"/>
    <col min="2838" max="2838" width="15.54296875" style="392" bestFit="1" customWidth="1"/>
    <col min="2839" max="2840" width="9.453125" style="392" customWidth="1"/>
    <col min="2841" max="2841" width="13.54296875" style="392" bestFit="1" customWidth="1"/>
    <col min="2842" max="2842" width="47.54296875" style="392" customWidth="1"/>
    <col min="2843" max="2843" width="39.453125" style="392" bestFit="1" customWidth="1"/>
    <col min="2844" max="2885" width="9.453125" style="392" customWidth="1"/>
    <col min="2886" max="2886" width="15.453125" style="392" customWidth="1"/>
    <col min="2887" max="2887" width="45.453125" style="392" customWidth="1"/>
    <col min="2888" max="2888" width="11.54296875" style="392" customWidth="1"/>
    <col min="2889" max="2903" width="8.54296875" style="392" customWidth="1"/>
    <col min="2904" max="2906" width="9.453125" style="392" bestFit="1" customWidth="1"/>
    <col min="2907" max="2907" width="9.453125" style="392" customWidth="1"/>
    <col min="2908" max="3067" width="8.54296875" style="392"/>
    <col min="3068" max="3068" width="8.54296875" style="392" customWidth="1"/>
    <col min="3069" max="3069" width="28.54296875" style="392" bestFit="1" customWidth="1"/>
    <col min="3070" max="3070" width="18.453125" style="392" customWidth="1"/>
    <col min="3071" max="3071" width="4.453125" style="392" bestFit="1" customWidth="1"/>
    <col min="3072" max="3072" width="106.453125" style="392" bestFit="1" customWidth="1"/>
    <col min="3073" max="3073" width="21.54296875" style="392" bestFit="1" customWidth="1"/>
    <col min="3074" max="3074" width="15.54296875" style="392" bestFit="1" customWidth="1"/>
    <col min="3075" max="3076" width="9.453125" style="392" customWidth="1"/>
    <col min="3077" max="3077" width="8.54296875" style="392" customWidth="1"/>
    <col min="3078" max="3080" width="9.453125" style="392" customWidth="1"/>
    <col min="3081" max="3081" width="8.54296875" style="392" customWidth="1"/>
    <col min="3082" max="3084" width="9.453125" style="392" customWidth="1"/>
    <col min="3085" max="3085" width="8.54296875" style="392" customWidth="1"/>
    <col min="3086" max="3088" width="9.453125" style="392" customWidth="1"/>
    <col min="3089" max="3089" width="8.54296875" style="392" customWidth="1"/>
    <col min="3090" max="3092" width="9.453125" style="392" customWidth="1"/>
    <col min="3093" max="3093" width="8.54296875" style="392" customWidth="1"/>
    <col min="3094" max="3094" width="15.54296875" style="392" bestFit="1" customWidth="1"/>
    <col min="3095" max="3096" width="9.453125" style="392" customWidth="1"/>
    <col min="3097" max="3097" width="13.54296875" style="392" bestFit="1" customWidth="1"/>
    <col min="3098" max="3098" width="47.54296875" style="392" customWidth="1"/>
    <col min="3099" max="3099" width="39.453125" style="392" bestFit="1" customWidth="1"/>
    <col min="3100" max="3141" width="9.453125" style="392" customWidth="1"/>
    <col min="3142" max="3142" width="15.453125" style="392" customWidth="1"/>
    <col min="3143" max="3143" width="45.453125" style="392" customWidth="1"/>
    <col min="3144" max="3144" width="11.54296875" style="392" customWidth="1"/>
    <col min="3145" max="3159" width="8.54296875" style="392" customWidth="1"/>
    <col min="3160" max="3162" width="9.453125" style="392" bestFit="1" customWidth="1"/>
    <col min="3163" max="3163" width="9.453125" style="392" customWidth="1"/>
    <col min="3164" max="3323" width="8.54296875" style="392"/>
    <col min="3324" max="3324" width="8.54296875" style="392" customWidth="1"/>
    <col min="3325" max="3325" width="28.54296875" style="392" bestFit="1" customWidth="1"/>
    <col min="3326" max="3326" width="18.453125" style="392" customWidth="1"/>
    <col min="3327" max="3327" width="4.453125" style="392" bestFit="1" customWidth="1"/>
    <col min="3328" max="3328" width="106.453125" style="392" bestFit="1" customWidth="1"/>
    <col min="3329" max="3329" width="21.54296875" style="392" bestFit="1" customWidth="1"/>
    <col min="3330" max="3330" width="15.54296875" style="392" bestFit="1" customWidth="1"/>
    <col min="3331" max="3332" width="9.453125" style="392" customWidth="1"/>
    <col min="3333" max="3333" width="8.54296875" style="392" customWidth="1"/>
    <col min="3334" max="3336" width="9.453125" style="392" customWidth="1"/>
    <col min="3337" max="3337" width="8.54296875" style="392" customWidth="1"/>
    <col min="3338" max="3340" width="9.453125" style="392" customWidth="1"/>
    <col min="3341" max="3341" width="8.54296875" style="392" customWidth="1"/>
    <col min="3342" max="3344" width="9.453125" style="392" customWidth="1"/>
    <col min="3345" max="3345" width="8.54296875" style="392" customWidth="1"/>
    <col min="3346" max="3348" width="9.453125" style="392" customWidth="1"/>
    <col min="3349" max="3349" width="8.54296875" style="392" customWidth="1"/>
    <col min="3350" max="3350" width="15.54296875" style="392" bestFit="1" customWidth="1"/>
    <col min="3351" max="3352" width="9.453125" style="392" customWidth="1"/>
    <col min="3353" max="3353" width="13.54296875" style="392" bestFit="1" customWidth="1"/>
    <col min="3354" max="3354" width="47.54296875" style="392" customWidth="1"/>
    <col min="3355" max="3355" width="39.453125" style="392" bestFit="1" customWidth="1"/>
    <col min="3356" max="3397" width="9.453125" style="392" customWidth="1"/>
    <col min="3398" max="3398" width="15.453125" style="392" customWidth="1"/>
    <col min="3399" max="3399" width="45.453125" style="392" customWidth="1"/>
    <col min="3400" max="3400" width="11.54296875" style="392" customWidth="1"/>
    <col min="3401" max="3415" width="8.54296875" style="392" customWidth="1"/>
    <col min="3416" max="3418" width="9.453125" style="392" bestFit="1" customWidth="1"/>
    <col min="3419" max="3419" width="9.453125" style="392" customWidth="1"/>
    <col min="3420" max="3579" width="8.54296875" style="392"/>
    <col min="3580" max="3580" width="8.54296875" style="392" customWidth="1"/>
    <col min="3581" max="3581" width="28.54296875" style="392" bestFit="1" customWidth="1"/>
    <col min="3582" max="3582" width="18.453125" style="392" customWidth="1"/>
    <col min="3583" max="3583" width="4.453125" style="392" bestFit="1" customWidth="1"/>
    <col min="3584" max="3584" width="106.453125" style="392" bestFit="1" customWidth="1"/>
    <col min="3585" max="3585" width="21.54296875" style="392" bestFit="1" customWidth="1"/>
    <col min="3586" max="3586" width="15.54296875" style="392" bestFit="1" customWidth="1"/>
    <col min="3587" max="3588" width="9.453125" style="392" customWidth="1"/>
    <col min="3589" max="3589" width="8.54296875" style="392" customWidth="1"/>
    <col min="3590" max="3592" width="9.453125" style="392" customWidth="1"/>
    <col min="3593" max="3593" width="8.54296875" style="392" customWidth="1"/>
    <col min="3594" max="3596" width="9.453125" style="392" customWidth="1"/>
    <col min="3597" max="3597" width="8.54296875" style="392" customWidth="1"/>
    <col min="3598" max="3600" width="9.453125" style="392" customWidth="1"/>
    <col min="3601" max="3601" width="8.54296875" style="392" customWidth="1"/>
    <col min="3602" max="3604" width="9.453125" style="392" customWidth="1"/>
    <col min="3605" max="3605" width="8.54296875" style="392" customWidth="1"/>
    <col min="3606" max="3606" width="15.54296875" style="392" bestFit="1" customWidth="1"/>
    <col min="3607" max="3608" width="9.453125" style="392" customWidth="1"/>
    <col min="3609" max="3609" width="13.54296875" style="392" bestFit="1" customWidth="1"/>
    <col min="3610" max="3610" width="47.54296875" style="392" customWidth="1"/>
    <col min="3611" max="3611" width="39.453125" style="392" bestFit="1" customWidth="1"/>
    <col min="3612" max="3653" width="9.453125" style="392" customWidth="1"/>
    <col min="3654" max="3654" width="15.453125" style="392" customWidth="1"/>
    <col min="3655" max="3655" width="45.453125" style="392" customWidth="1"/>
    <col min="3656" max="3656" width="11.54296875" style="392" customWidth="1"/>
    <col min="3657" max="3671" width="8.54296875" style="392" customWidth="1"/>
    <col min="3672" max="3674" width="9.453125" style="392" bestFit="1" customWidth="1"/>
    <col min="3675" max="3675" width="9.453125" style="392" customWidth="1"/>
    <col min="3676" max="3835" width="8.54296875" style="392"/>
    <col min="3836" max="3836" width="8.54296875" style="392" customWidth="1"/>
    <col min="3837" max="3837" width="28.54296875" style="392" bestFit="1" customWidth="1"/>
    <col min="3838" max="3838" width="18.453125" style="392" customWidth="1"/>
    <col min="3839" max="3839" width="4.453125" style="392" bestFit="1" customWidth="1"/>
    <col min="3840" max="3840" width="106.453125" style="392" bestFit="1" customWidth="1"/>
    <col min="3841" max="3841" width="21.54296875" style="392" bestFit="1" customWidth="1"/>
    <col min="3842" max="3842" width="15.54296875" style="392" bestFit="1" customWidth="1"/>
    <col min="3843" max="3844" width="9.453125" style="392" customWidth="1"/>
    <col min="3845" max="3845" width="8.54296875" style="392" customWidth="1"/>
    <col min="3846" max="3848" width="9.453125" style="392" customWidth="1"/>
    <col min="3849" max="3849" width="8.54296875" style="392" customWidth="1"/>
    <col min="3850" max="3852" width="9.453125" style="392" customWidth="1"/>
    <col min="3853" max="3853" width="8.54296875" style="392" customWidth="1"/>
    <col min="3854" max="3856" width="9.453125" style="392" customWidth="1"/>
    <col min="3857" max="3857" width="8.54296875" style="392" customWidth="1"/>
    <col min="3858" max="3860" width="9.453125" style="392" customWidth="1"/>
    <col min="3861" max="3861" width="8.54296875" style="392" customWidth="1"/>
    <col min="3862" max="3862" width="15.54296875" style="392" bestFit="1" customWidth="1"/>
    <col min="3863" max="3864" width="9.453125" style="392" customWidth="1"/>
    <col min="3865" max="3865" width="13.54296875" style="392" bestFit="1" customWidth="1"/>
    <col min="3866" max="3866" width="47.54296875" style="392" customWidth="1"/>
    <col min="3867" max="3867" width="39.453125" style="392" bestFit="1" customWidth="1"/>
    <col min="3868" max="3909" width="9.453125" style="392" customWidth="1"/>
    <col min="3910" max="3910" width="15.453125" style="392" customWidth="1"/>
    <col min="3911" max="3911" width="45.453125" style="392" customWidth="1"/>
    <col min="3912" max="3912" width="11.54296875" style="392" customWidth="1"/>
    <col min="3913" max="3927" width="8.54296875" style="392" customWidth="1"/>
    <col min="3928" max="3930" width="9.453125" style="392" bestFit="1" customWidth="1"/>
    <col min="3931" max="3931" width="9.453125" style="392" customWidth="1"/>
    <col min="3932" max="4091" width="8.54296875" style="392"/>
    <col min="4092" max="4092" width="8.54296875" style="392" customWidth="1"/>
    <col min="4093" max="4093" width="28.54296875" style="392" bestFit="1" customWidth="1"/>
    <col min="4094" max="4094" width="18.453125" style="392" customWidth="1"/>
    <col min="4095" max="4095" width="4.453125" style="392" bestFit="1" customWidth="1"/>
    <col min="4096" max="4096" width="106.453125" style="392" bestFit="1" customWidth="1"/>
    <col min="4097" max="4097" width="21.54296875" style="392" bestFit="1" customWidth="1"/>
    <col min="4098" max="4098" width="15.54296875" style="392" bestFit="1" customWidth="1"/>
    <col min="4099" max="4100" width="9.453125" style="392" customWidth="1"/>
    <col min="4101" max="4101" width="8.54296875" style="392" customWidth="1"/>
    <col min="4102" max="4104" width="9.453125" style="392" customWidth="1"/>
    <col min="4105" max="4105" width="8.54296875" style="392" customWidth="1"/>
    <col min="4106" max="4108" width="9.453125" style="392" customWidth="1"/>
    <col min="4109" max="4109" width="8.54296875" style="392" customWidth="1"/>
    <col min="4110" max="4112" width="9.453125" style="392" customWidth="1"/>
    <col min="4113" max="4113" width="8.54296875" style="392" customWidth="1"/>
    <col min="4114" max="4116" width="9.453125" style="392" customWidth="1"/>
    <col min="4117" max="4117" width="8.54296875" style="392" customWidth="1"/>
    <col min="4118" max="4118" width="15.54296875" style="392" bestFit="1" customWidth="1"/>
    <col min="4119" max="4120" width="9.453125" style="392" customWidth="1"/>
    <col min="4121" max="4121" width="13.54296875" style="392" bestFit="1" customWidth="1"/>
    <col min="4122" max="4122" width="47.54296875" style="392" customWidth="1"/>
    <col min="4123" max="4123" width="39.453125" style="392" bestFit="1" customWidth="1"/>
    <col min="4124" max="4165" width="9.453125" style="392" customWidth="1"/>
    <col min="4166" max="4166" width="15.453125" style="392" customWidth="1"/>
    <col min="4167" max="4167" width="45.453125" style="392" customWidth="1"/>
    <col min="4168" max="4168" width="11.54296875" style="392" customWidth="1"/>
    <col min="4169" max="4183" width="8.54296875" style="392" customWidth="1"/>
    <col min="4184" max="4186" width="9.453125" style="392" bestFit="1" customWidth="1"/>
    <col min="4187" max="4187" width="9.453125" style="392" customWidth="1"/>
    <col min="4188" max="4347" width="8.54296875" style="392"/>
    <col min="4348" max="4348" width="8.54296875" style="392" customWidth="1"/>
    <col min="4349" max="4349" width="28.54296875" style="392" bestFit="1" customWidth="1"/>
    <col min="4350" max="4350" width="18.453125" style="392" customWidth="1"/>
    <col min="4351" max="4351" width="4.453125" style="392" bestFit="1" customWidth="1"/>
    <col min="4352" max="4352" width="106.453125" style="392" bestFit="1" customWidth="1"/>
    <col min="4353" max="4353" width="21.54296875" style="392" bestFit="1" customWidth="1"/>
    <col min="4354" max="4354" width="15.54296875" style="392" bestFit="1" customWidth="1"/>
    <col min="4355" max="4356" width="9.453125" style="392" customWidth="1"/>
    <col min="4357" max="4357" width="8.54296875" style="392" customWidth="1"/>
    <col min="4358" max="4360" width="9.453125" style="392" customWidth="1"/>
    <col min="4361" max="4361" width="8.54296875" style="392" customWidth="1"/>
    <col min="4362" max="4364" width="9.453125" style="392" customWidth="1"/>
    <col min="4365" max="4365" width="8.54296875" style="392" customWidth="1"/>
    <col min="4366" max="4368" width="9.453125" style="392" customWidth="1"/>
    <col min="4369" max="4369" width="8.54296875" style="392" customWidth="1"/>
    <col min="4370" max="4372" width="9.453125" style="392" customWidth="1"/>
    <col min="4373" max="4373" width="8.54296875" style="392" customWidth="1"/>
    <col min="4374" max="4374" width="15.54296875" style="392" bestFit="1" customWidth="1"/>
    <col min="4375" max="4376" width="9.453125" style="392" customWidth="1"/>
    <col min="4377" max="4377" width="13.54296875" style="392" bestFit="1" customWidth="1"/>
    <col min="4378" max="4378" width="47.54296875" style="392" customWidth="1"/>
    <col min="4379" max="4379" width="39.453125" style="392" bestFit="1" customWidth="1"/>
    <col min="4380" max="4421" width="9.453125" style="392" customWidth="1"/>
    <col min="4422" max="4422" width="15.453125" style="392" customWidth="1"/>
    <col min="4423" max="4423" width="45.453125" style="392" customWidth="1"/>
    <col min="4424" max="4424" width="11.54296875" style="392" customWidth="1"/>
    <col min="4425" max="4439" width="8.54296875" style="392" customWidth="1"/>
    <col min="4440" max="4442" width="9.453125" style="392" bestFit="1" customWidth="1"/>
    <col min="4443" max="4443" width="9.453125" style="392" customWidth="1"/>
    <col min="4444" max="4603" width="8.54296875" style="392"/>
    <col min="4604" max="4604" width="8.54296875" style="392" customWidth="1"/>
    <col min="4605" max="4605" width="28.54296875" style="392" bestFit="1" customWidth="1"/>
    <col min="4606" max="4606" width="18.453125" style="392" customWidth="1"/>
    <col min="4607" max="4607" width="4.453125" style="392" bestFit="1" customWidth="1"/>
    <col min="4608" max="4608" width="106.453125" style="392" bestFit="1" customWidth="1"/>
    <col min="4609" max="4609" width="21.54296875" style="392" bestFit="1" customWidth="1"/>
    <col min="4610" max="4610" width="15.54296875" style="392" bestFit="1" customWidth="1"/>
    <col min="4611" max="4612" width="9.453125" style="392" customWidth="1"/>
    <col min="4613" max="4613" width="8.54296875" style="392" customWidth="1"/>
    <col min="4614" max="4616" width="9.453125" style="392" customWidth="1"/>
    <col min="4617" max="4617" width="8.54296875" style="392" customWidth="1"/>
    <col min="4618" max="4620" width="9.453125" style="392" customWidth="1"/>
    <col min="4621" max="4621" width="8.54296875" style="392" customWidth="1"/>
    <col min="4622" max="4624" width="9.453125" style="392" customWidth="1"/>
    <col min="4625" max="4625" width="8.54296875" style="392" customWidth="1"/>
    <col min="4626" max="4628" width="9.453125" style="392" customWidth="1"/>
    <col min="4629" max="4629" width="8.54296875" style="392" customWidth="1"/>
    <col min="4630" max="4630" width="15.54296875" style="392" bestFit="1" customWidth="1"/>
    <col min="4631" max="4632" width="9.453125" style="392" customWidth="1"/>
    <col min="4633" max="4633" width="13.54296875" style="392" bestFit="1" customWidth="1"/>
    <col min="4634" max="4634" width="47.54296875" style="392" customWidth="1"/>
    <col min="4635" max="4635" width="39.453125" style="392" bestFit="1" customWidth="1"/>
    <col min="4636" max="4677" width="9.453125" style="392" customWidth="1"/>
    <col min="4678" max="4678" width="15.453125" style="392" customWidth="1"/>
    <col min="4679" max="4679" width="45.453125" style="392" customWidth="1"/>
    <col min="4680" max="4680" width="11.54296875" style="392" customWidth="1"/>
    <col min="4681" max="4695" width="8.54296875" style="392" customWidth="1"/>
    <col min="4696" max="4698" width="9.453125" style="392" bestFit="1" customWidth="1"/>
    <col min="4699" max="4699" width="9.453125" style="392" customWidth="1"/>
    <col min="4700" max="4859" width="8.54296875" style="392"/>
    <col min="4860" max="4860" width="8.54296875" style="392" customWidth="1"/>
    <col min="4861" max="4861" width="28.54296875" style="392" bestFit="1" customWidth="1"/>
    <col min="4862" max="4862" width="18.453125" style="392" customWidth="1"/>
    <col min="4863" max="4863" width="4.453125" style="392" bestFit="1" customWidth="1"/>
    <col min="4864" max="4864" width="106.453125" style="392" bestFit="1" customWidth="1"/>
    <col min="4865" max="4865" width="21.54296875" style="392" bestFit="1" customWidth="1"/>
    <col min="4866" max="4866" width="15.54296875" style="392" bestFit="1" customWidth="1"/>
    <col min="4867" max="4868" width="9.453125" style="392" customWidth="1"/>
    <col min="4869" max="4869" width="8.54296875" style="392" customWidth="1"/>
    <col min="4870" max="4872" width="9.453125" style="392" customWidth="1"/>
    <col min="4873" max="4873" width="8.54296875" style="392" customWidth="1"/>
    <col min="4874" max="4876" width="9.453125" style="392" customWidth="1"/>
    <col min="4877" max="4877" width="8.54296875" style="392" customWidth="1"/>
    <col min="4878" max="4880" width="9.453125" style="392" customWidth="1"/>
    <col min="4881" max="4881" width="8.54296875" style="392" customWidth="1"/>
    <col min="4882" max="4884" width="9.453125" style="392" customWidth="1"/>
    <col min="4885" max="4885" width="8.54296875" style="392" customWidth="1"/>
    <col min="4886" max="4886" width="15.54296875" style="392" bestFit="1" customWidth="1"/>
    <col min="4887" max="4888" width="9.453125" style="392" customWidth="1"/>
    <col min="4889" max="4889" width="13.54296875" style="392" bestFit="1" customWidth="1"/>
    <col min="4890" max="4890" width="47.54296875" style="392" customWidth="1"/>
    <col min="4891" max="4891" width="39.453125" style="392" bestFit="1" customWidth="1"/>
    <col min="4892" max="4933" width="9.453125" style="392" customWidth="1"/>
    <col min="4934" max="4934" width="15.453125" style="392" customWidth="1"/>
    <col min="4935" max="4935" width="45.453125" style="392" customWidth="1"/>
    <col min="4936" max="4936" width="11.54296875" style="392" customWidth="1"/>
    <col min="4937" max="4951" width="8.54296875" style="392" customWidth="1"/>
    <col min="4952" max="4954" width="9.453125" style="392" bestFit="1" customWidth="1"/>
    <col min="4955" max="4955" width="9.453125" style="392" customWidth="1"/>
    <col min="4956" max="5115" width="8.54296875" style="392"/>
    <col min="5116" max="5116" width="8.54296875" style="392" customWidth="1"/>
    <col min="5117" max="5117" width="28.54296875" style="392" bestFit="1" customWidth="1"/>
    <col min="5118" max="5118" width="18.453125" style="392" customWidth="1"/>
    <col min="5119" max="5119" width="4.453125" style="392" bestFit="1" customWidth="1"/>
    <col min="5120" max="5120" width="106.453125" style="392" bestFit="1" customWidth="1"/>
    <col min="5121" max="5121" width="21.54296875" style="392" bestFit="1" customWidth="1"/>
    <col min="5122" max="5122" width="15.54296875" style="392" bestFit="1" customWidth="1"/>
    <col min="5123" max="5124" width="9.453125" style="392" customWidth="1"/>
    <col min="5125" max="5125" width="8.54296875" style="392" customWidth="1"/>
    <col min="5126" max="5128" width="9.453125" style="392" customWidth="1"/>
    <col min="5129" max="5129" width="8.54296875" style="392" customWidth="1"/>
    <col min="5130" max="5132" width="9.453125" style="392" customWidth="1"/>
    <col min="5133" max="5133" width="8.54296875" style="392" customWidth="1"/>
    <col min="5134" max="5136" width="9.453125" style="392" customWidth="1"/>
    <col min="5137" max="5137" width="8.54296875" style="392" customWidth="1"/>
    <col min="5138" max="5140" width="9.453125" style="392" customWidth="1"/>
    <col min="5141" max="5141" width="8.54296875" style="392" customWidth="1"/>
    <col min="5142" max="5142" width="15.54296875" style="392" bestFit="1" customWidth="1"/>
    <col min="5143" max="5144" width="9.453125" style="392" customWidth="1"/>
    <col min="5145" max="5145" width="13.54296875" style="392" bestFit="1" customWidth="1"/>
    <col min="5146" max="5146" width="47.54296875" style="392" customWidth="1"/>
    <col min="5147" max="5147" width="39.453125" style="392" bestFit="1" customWidth="1"/>
    <col min="5148" max="5189" width="9.453125" style="392" customWidth="1"/>
    <col min="5190" max="5190" width="15.453125" style="392" customWidth="1"/>
    <col min="5191" max="5191" width="45.453125" style="392" customWidth="1"/>
    <col min="5192" max="5192" width="11.54296875" style="392" customWidth="1"/>
    <col min="5193" max="5207" width="8.54296875" style="392" customWidth="1"/>
    <col min="5208" max="5210" width="9.453125" style="392" bestFit="1" customWidth="1"/>
    <col min="5211" max="5211" width="9.453125" style="392" customWidth="1"/>
    <col min="5212" max="5371" width="8.54296875" style="392"/>
    <col min="5372" max="5372" width="8.54296875" style="392" customWidth="1"/>
    <col min="5373" max="5373" width="28.54296875" style="392" bestFit="1" customWidth="1"/>
    <col min="5374" max="5374" width="18.453125" style="392" customWidth="1"/>
    <col min="5375" max="5375" width="4.453125" style="392" bestFit="1" customWidth="1"/>
    <col min="5376" max="5376" width="106.453125" style="392" bestFit="1" customWidth="1"/>
    <col min="5377" max="5377" width="21.54296875" style="392" bestFit="1" customWidth="1"/>
    <col min="5378" max="5378" width="15.54296875" style="392" bestFit="1" customWidth="1"/>
    <col min="5379" max="5380" width="9.453125" style="392" customWidth="1"/>
    <col min="5381" max="5381" width="8.54296875" style="392" customWidth="1"/>
    <col min="5382" max="5384" width="9.453125" style="392" customWidth="1"/>
    <col min="5385" max="5385" width="8.54296875" style="392" customWidth="1"/>
    <col min="5386" max="5388" width="9.453125" style="392" customWidth="1"/>
    <col min="5389" max="5389" width="8.54296875" style="392" customWidth="1"/>
    <col min="5390" max="5392" width="9.453125" style="392" customWidth="1"/>
    <col min="5393" max="5393" width="8.54296875" style="392" customWidth="1"/>
    <col min="5394" max="5396" width="9.453125" style="392" customWidth="1"/>
    <col min="5397" max="5397" width="8.54296875" style="392" customWidth="1"/>
    <col min="5398" max="5398" width="15.54296875" style="392" bestFit="1" customWidth="1"/>
    <col min="5399" max="5400" width="9.453125" style="392" customWidth="1"/>
    <col min="5401" max="5401" width="13.54296875" style="392" bestFit="1" customWidth="1"/>
    <col min="5402" max="5402" width="47.54296875" style="392" customWidth="1"/>
    <col min="5403" max="5403" width="39.453125" style="392" bestFit="1" customWidth="1"/>
    <col min="5404" max="5445" width="9.453125" style="392" customWidth="1"/>
    <col min="5446" max="5446" width="15.453125" style="392" customWidth="1"/>
    <col min="5447" max="5447" width="45.453125" style="392" customWidth="1"/>
    <col min="5448" max="5448" width="11.54296875" style="392" customWidth="1"/>
    <col min="5449" max="5463" width="8.54296875" style="392" customWidth="1"/>
    <col min="5464" max="5466" width="9.453125" style="392" bestFit="1" customWidth="1"/>
    <col min="5467" max="5467" width="9.453125" style="392" customWidth="1"/>
    <col min="5468" max="5627" width="8.54296875" style="392"/>
    <col min="5628" max="5628" width="8.54296875" style="392" customWidth="1"/>
    <col min="5629" max="5629" width="28.54296875" style="392" bestFit="1" customWidth="1"/>
    <col min="5630" max="5630" width="18.453125" style="392" customWidth="1"/>
    <col min="5631" max="5631" width="4.453125" style="392" bestFit="1" customWidth="1"/>
    <col min="5632" max="5632" width="106.453125" style="392" bestFit="1" customWidth="1"/>
    <col min="5633" max="5633" width="21.54296875" style="392" bestFit="1" customWidth="1"/>
    <col min="5634" max="5634" width="15.54296875" style="392" bestFit="1" customWidth="1"/>
    <col min="5635" max="5636" width="9.453125" style="392" customWidth="1"/>
    <col min="5637" max="5637" width="8.54296875" style="392" customWidth="1"/>
    <col min="5638" max="5640" width="9.453125" style="392" customWidth="1"/>
    <col min="5641" max="5641" width="8.54296875" style="392" customWidth="1"/>
    <col min="5642" max="5644" width="9.453125" style="392" customWidth="1"/>
    <col min="5645" max="5645" width="8.54296875" style="392" customWidth="1"/>
    <col min="5646" max="5648" width="9.453125" style="392" customWidth="1"/>
    <col min="5649" max="5649" width="8.54296875" style="392" customWidth="1"/>
    <col min="5650" max="5652" width="9.453125" style="392" customWidth="1"/>
    <col min="5653" max="5653" width="8.54296875" style="392" customWidth="1"/>
    <col min="5654" max="5654" width="15.54296875" style="392" bestFit="1" customWidth="1"/>
    <col min="5655" max="5656" width="9.453125" style="392" customWidth="1"/>
    <col min="5657" max="5657" width="13.54296875" style="392" bestFit="1" customWidth="1"/>
    <col min="5658" max="5658" width="47.54296875" style="392" customWidth="1"/>
    <col min="5659" max="5659" width="39.453125" style="392" bestFit="1" customWidth="1"/>
    <col min="5660" max="5701" width="9.453125" style="392" customWidth="1"/>
    <col min="5702" max="5702" width="15.453125" style="392" customWidth="1"/>
    <col min="5703" max="5703" width="45.453125" style="392" customWidth="1"/>
    <col min="5704" max="5704" width="11.54296875" style="392" customWidth="1"/>
    <col min="5705" max="5719" width="8.54296875" style="392" customWidth="1"/>
    <col min="5720" max="5722" width="9.453125" style="392" bestFit="1" customWidth="1"/>
    <col min="5723" max="5723" width="9.453125" style="392" customWidth="1"/>
    <col min="5724" max="5883" width="8.54296875" style="392"/>
    <col min="5884" max="5884" width="8.54296875" style="392" customWidth="1"/>
    <col min="5885" max="5885" width="28.54296875" style="392" bestFit="1" customWidth="1"/>
    <col min="5886" max="5886" width="18.453125" style="392" customWidth="1"/>
    <col min="5887" max="5887" width="4.453125" style="392" bestFit="1" customWidth="1"/>
    <col min="5888" max="5888" width="106.453125" style="392" bestFit="1" customWidth="1"/>
    <col min="5889" max="5889" width="21.54296875" style="392" bestFit="1" customWidth="1"/>
    <col min="5890" max="5890" width="15.54296875" style="392" bestFit="1" customWidth="1"/>
    <col min="5891" max="5892" width="9.453125" style="392" customWidth="1"/>
    <col min="5893" max="5893" width="8.54296875" style="392" customWidth="1"/>
    <col min="5894" max="5896" width="9.453125" style="392" customWidth="1"/>
    <col min="5897" max="5897" width="8.54296875" style="392" customWidth="1"/>
    <col min="5898" max="5900" width="9.453125" style="392" customWidth="1"/>
    <col min="5901" max="5901" width="8.54296875" style="392" customWidth="1"/>
    <col min="5902" max="5904" width="9.453125" style="392" customWidth="1"/>
    <col min="5905" max="5905" width="8.54296875" style="392" customWidth="1"/>
    <col min="5906" max="5908" width="9.453125" style="392" customWidth="1"/>
    <col min="5909" max="5909" width="8.54296875" style="392" customWidth="1"/>
    <col min="5910" max="5910" width="15.54296875" style="392" bestFit="1" customWidth="1"/>
    <col min="5911" max="5912" width="9.453125" style="392" customWidth="1"/>
    <col min="5913" max="5913" width="13.54296875" style="392" bestFit="1" customWidth="1"/>
    <col min="5914" max="5914" width="47.54296875" style="392" customWidth="1"/>
    <col min="5915" max="5915" width="39.453125" style="392" bestFit="1" customWidth="1"/>
    <col min="5916" max="5957" width="9.453125" style="392" customWidth="1"/>
    <col min="5958" max="5958" width="15.453125" style="392" customWidth="1"/>
    <col min="5959" max="5959" width="45.453125" style="392" customWidth="1"/>
    <col min="5960" max="5960" width="11.54296875" style="392" customWidth="1"/>
    <col min="5961" max="5975" width="8.54296875" style="392" customWidth="1"/>
    <col min="5976" max="5978" width="9.453125" style="392" bestFit="1" customWidth="1"/>
    <col min="5979" max="5979" width="9.453125" style="392" customWidth="1"/>
    <col min="5980" max="6139" width="8.54296875" style="392"/>
    <col min="6140" max="6140" width="8.54296875" style="392" customWidth="1"/>
    <col min="6141" max="6141" width="28.54296875" style="392" bestFit="1" customWidth="1"/>
    <col min="6142" max="6142" width="18.453125" style="392" customWidth="1"/>
    <col min="6143" max="6143" width="4.453125" style="392" bestFit="1" customWidth="1"/>
    <col min="6144" max="6144" width="106.453125" style="392" bestFit="1" customWidth="1"/>
    <col min="6145" max="6145" width="21.54296875" style="392" bestFit="1" customWidth="1"/>
    <col min="6146" max="6146" width="15.54296875" style="392" bestFit="1" customWidth="1"/>
    <col min="6147" max="6148" width="9.453125" style="392" customWidth="1"/>
    <col min="6149" max="6149" width="8.54296875" style="392" customWidth="1"/>
    <col min="6150" max="6152" width="9.453125" style="392" customWidth="1"/>
    <col min="6153" max="6153" width="8.54296875" style="392" customWidth="1"/>
    <col min="6154" max="6156" width="9.453125" style="392" customWidth="1"/>
    <col min="6157" max="6157" width="8.54296875" style="392" customWidth="1"/>
    <col min="6158" max="6160" width="9.453125" style="392" customWidth="1"/>
    <col min="6161" max="6161" width="8.54296875" style="392" customWidth="1"/>
    <col min="6162" max="6164" width="9.453125" style="392" customWidth="1"/>
    <col min="6165" max="6165" width="8.54296875" style="392" customWidth="1"/>
    <col min="6166" max="6166" width="15.54296875" style="392" bestFit="1" customWidth="1"/>
    <col min="6167" max="6168" width="9.453125" style="392" customWidth="1"/>
    <col min="6169" max="6169" width="13.54296875" style="392" bestFit="1" customWidth="1"/>
    <col min="6170" max="6170" width="47.54296875" style="392" customWidth="1"/>
    <col min="6171" max="6171" width="39.453125" style="392" bestFit="1" customWidth="1"/>
    <col min="6172" max="6213" width="9.453125" style="392" customWidth="1"/>
    <col min="6214" max="6214" width="15.453125" style="392" customWidth="1"/>
    <col min="6215" max="6215" width="45.453125" style="392" customWidth="1"/>
    <col min="6216" max="6216" width="11.54296875" style="392" customWidth="1"/>
    <col min="6217" max="6231" width="8.54296875" style="392" customWidth="1"/>
    <col min="6232" max="6234" width="9.453125" style="392" bestFit="1" customWidth="1"/>
    <col min="6235" max="6235" width="9.453125" style="392" customWidth="1"/>
    <col min="6236" max="6395" width="8.54296875" style="392"/>
    <col min="6396" max="6396" width="8.54296875" style="392" customWidth="1"/>
    <col min="6397" max="6397" width="28.54296875" style="392" bestFit="1" customWidth="1"/>
    <col min="6398" max="6398" width="18.453125" style="392" customWidth="1"/>
    <col min="6399" max="6399" width="4.453125" style="392" bestFit="1" customWidth="1"/>
    <col min="6400" max="6400" width="106.453125" style="392" bestFit="1" customWidth="1"/>
    <col min="6401" max="6401" width="21.54296875" style="392" bestFit="1" customWidth="1"/>
    <col min="6402" max="6402" width="15.54296875" style="392" bestFit="1" customWidth="1"/>
    <col min="6403" max="6404" width="9.453125" style="392" customWidth="1"/>
    <col min="6405" max="6405" width="8.54296875" style="392" customWidth="1"/>
    <col min="6406" max="6408" width="9.453125" style="392" customWidth="1"/>
    <col min="6409" max="6409" width="8.54296875" style="392" customWidth="1"/>
    <col min="6410" max="6412" width="9.453125" style="392" customWidth="1"/>
    <col min="6413" max="6413" width="8.54296875" style="392" customWidth="1"/>
    <col min="6414" max="6416" width="9.453125" style="392" customWidth="1"/>
    <col min="6417" max="6417" width="8.54296875" style="392" customWidth="1"/>
    <col min="6418" max="6420" width="9.453125" style="392" customWidth="1"/>
    <col min="6421" max="6421" width="8.54296875" style="392" customWidth="1"/>
    <col min="6422" max="6422" width="15.54296875" style="392" bestFit="1" customWidth="1"/>
    <col min="6423" max="6424" width="9.453125" style="392" customWidth="1"/>
    <col min="6425" max="6425" width="13.54296875" style="392" bestFit="1" customWidth="1"/>
    <col min="6426" max="6426" width="47.54296875" style="392" customWidth="1"/>
    <col min="6427" max="6427" width="39.453125" style="392" bestFit="1" customWidth="1"/>
    <col min="6428" max="6469" width="9.453125" style="392" customWidth="1"/>
    <col min="6470" max="6470" width="15.453125" style="392" customWidth="1"/>
    <col min="6471" max="6471" width="45.453125" style="392" customWidth="1"/>
    <col min="6472" max="6472" width="11.54296875" style="392" customWidth="1"/>
    <col min="6473" max="6487" width="8.54296875" style="392" customWidth="1"/>
    <col min="6488" max="6490" width="9.453125" style="392" bestFit="1" customWidth="1"/>
    <col min="6491" max="6491" width="9.453125" style="392" customWidth="1"/>
    <col min="6492" max="6651" width="8.54296875" style="392"/>
    <col min="6652" max="6652" width="8.54296875" style="392" customWidth="1"/>
    <col min="6653" max="6653" width="28.54296875" style="392" bestFit="1" customWidth="1"/>
    <col min="6654" max="6654" width="18.453125" style="392" customWidth="1"/>
    <col min="6655" max="6655" width="4.453125" style="392" bestFit="1" customWidth="1"/>
    <col min="6656" max="6656" width="106.453125" style="392" bestFit="1" customWidth="1"/>
    <col min="6657" max="6657" width="21.54296875" style="392" bestFit="1" customWidth="1"/>
    <col min="6658" max="6658" width="15.54296875" style="392" bestFit="1" customWidth="1"/>
    <col min="6659" max="6660" width="9.453125" style="392" customWidth="1"/>
    <col min="6661" max="6661" width="8.54296875" style="392" customWidth="1"/>
    <col min="6662" max="6664" width="9.453125" style="392" customWidth="1"/>
    <col min="6665" max="6665" width="8.54296875" style="392" customWidth="1"/>
    <col min="6666" max="6668" width="9.453125" style="392" customWidth="1"/>
    <col min="6669" max="6669" width="8.54296875" style="392" customWidth="1"/>
    <col min="6670" max="6672" width="9.453125" style="392" customWidth="1"/>
    <col min="6673" max="6673" width="8.54296875" style="392" customWidth="1"/>
    <col min="6674" max="6676" width="9.453125" style="392" customWidth="1"/>
    <col min="6677" max="6677" width="8.54296875" style="392" customWidth="1"/>
    <col min="6678" max="6678" width="15.54296875" style="392" bestFit="1" customWidth="1"/>
    <col min="6679" max="6680" width="9.453125" style="392" customWidth="1"/>
    <col min="6681" max="6681" width="13.54296875" style="392" bestFit="1" customWidth="1"/>
    <col min="6682" max="6682" width="47.54296875" style="392" customWidth="1"/>
    <col min="6683" max="6683" width="39.453125" style="392" bestFit="1" customWidth="1"/>
    <col min="6684" max="6725" width="9.453125" style="392" customWidth="1"/>
    <col min="6726" max="6726" width="15.453125" style="392" customWidth="1"/>
    <col min="6727" max="6727" width="45.453125" style="392" customWidth="1"/>
    <col min="6728" max="6728" width="11.54296875" style="392" customWidth="1"/>
    <col min="6729" max="6743" width="8.54296875" style="392" customWidth="1"/>
    <col min="6744" max="6746" width="9.453125" style="392" bestFit="1" customWidth="1"/>
    <col min="6747" max="6747" width="9.453125" style="392" customWidth="1"/>
    <col min="6748" max="6907" width="8.54296875" style="392"/>
    <col min="6908" max="6908" width="8.54296875" style="392" customWidth="1"/>
    <col min="6909" max="6909" width="28.54296875" style="392" bestFit="1" customWidth="1"/>
    <col min="6910" max="6910" width="18.453125" style="392" customWidth="1"/>
    <col min="6911" max="6911" width="4.453125" style="392" bestFit="1" customWidth="1"/>
    <col min="6912" max="6912" width="106.453125" style="392" bestFit="1" customWidth="1"/>
    <col min="6913" max="6913" width="21.54296875" style="392" bestFit="1" customWidth="1"/>
    <col min="6914" max="6914" width="15.54296875" style="392" bestFit="1" customWidth="1"/>
    <col min="6915" max="6916" width="9.453125" style="392" customWidth="1"/>
    <col min="6917" max="6917" width="8.54296875" style="392" customWidth="1"/>
    <col min="6918" max="6920" width="9.453125" style="392" customWidth="1"/>
    <col min="6921" max="6921" width="8.54296875" style="392" customWidth="1"/>
    <col min="6922" max="6924" width="9.453125" style="392" customWidth="1"/>
    <col min="6925" max="6925" width="8.54296875" style="392" customWidth="1"/>
    <col min="6926" max="6928" width="9.453125" style="392" customWidth="1"/>
    <col min="6929" max="6929" width="8.54296875" style="392" customWidth="1"/>
    <col min="6930" max="6932" width="9.453125" style="392" customWidth="1"/>
    <col min="6933" max="6933" width="8.54296875" style="392" customWidth="1"/>
    <col min="6934" max="6934" width="15.54296875" style="392" bestFit="1" customWidth="1"/>
    <col min="6935" max="6936" width="9.453125" style="392" customWidth="1"/>
    <col min="6937" max="6937" width="13.54296875" style="392" bestFit="1" customWidth="1"/>
    <col min="6938" max="6938" width="47.54296875" style="392" customWidth="1"/>
    <col min="6939" max="6939" width="39.453125" style="392" bestFit="1" customWidth="1"/>
    <col min="6940" max="6981" width="9.453125" style="392" customWidth="1"/>
    <col min="6982" max="6982" width="15.453125" style="392" customWidth="1"/>
    <col min="6983" max="6983" width="45.453125" style="392" customWidth="1"/>
    <col min="6984" max="6984" width="11.54296875" style="392" customWidth="1"/>
    <col min="6985" max="6999" width="8.54296875" style="392" customWidth="1"/>
    <col min="7000" max="7002" width="9.453125" style="392" bestFit="1" customWidth="1"/>
    <col min="7003" max="7003" width="9.453125" style="392" customWidth="1"/>
    <col min="7004" max="7163" width="8.54296875" style="392"/>
    <col min="7164" max="7164" width="8.54296875" style="392" customWidth="1"/>
    <col min="7165" max="7165" width="28.54296875" style="392" bestFit="1" customWidth="1"/>
    <col min="7166" max="7166" width="18.453125" style="392" customWidth="1"/>
    <col min="7167" max="7167" width="4.453125" style="392" bestFit="1" customWidth="1"/>
    <col min="7168" max="7168" width="106.453125" style="392" bestFit="1" customWidth="1"/>
    <col min="7169" max="7169" width="21.54296875" style="392" bestFit="1" customWidth="1"/>
    <col min="7170" max="7170" width="15.54296875" style="392" bestFit="1" customWidth="1"/>
    <col min="7171" max="7172" width="9.453125" style="392" customWidth="1"/>
    <col min="7173" max="7173" width="8.54296875" style="392" customWidth="1"/>
    <col min="7174" max="7176" width="9.453125" style="392" customWidth="1"/>
    <col min="7177" max="7177" width="8.54296875" style="392" customWidth="1"/>
    <col min="7178" max="7180" width="9.453125" style="392" customWidth="1"/>
    <col min="7181" max="7181" width="8.54296875" style="392" customWidth="1"/>
    <col min="7182" max="7184" width="9.453125" style="392" customWidth="1"/>
    <col min="7185" max="7185" width="8.54296875" style="392" customWidth="1"/>
    <col min="7186" max="7188" width="9.453125" style="392" customWidth="1"/>
    <col min="7189" max="7189" width="8.54296875" style="392" customWidth="1"/>
    <col min="7190" max="7190" width="15.54296875" style="392" bestFit="1" customWidth="1"/>
    <col min="7191" max="7192" width="9.453125" style="392" customWidth="1"/>
    <col min="7193" max="7193" width="13.54296875" style="392" bestFit="1" customWidth="1"/>
    <col min="7194" max="7194" width="47.54296875" style="392" customWidth="1"/>
    <col min="7195" max="7195" width="39.453125" style="392" bestFit="1" customWidth="1"/>
    <col min="7196" max="7237" width="9.453125" style="392" customWidth="1"/>
    <col min="7238" max="7238" width="15.453125" style="392" customWidth="1"/>
    <col min="7239" max="7239" width="45.453125" style="392" customWidth="1"/>
    <col min="7240" max="7240" width="11.54296875" style="392" customWidth="1"/>
    <col min="7241" max="7255" width="8.54296875" style="392" customWidth="1"/>
    <col min="7256" max="7258" width="9.453125" style="392" bestFit="1" customWidth="1"/>
    <col min="7259" max="7259" width="9.453125" style="392" customWidth="1"/>
    <col min="7260" max="7419" width="8.54296875" style="392"/>
    <col min="7420" max="7420" width="8.54296875" style="392" customWidth="1"/>
    <col min="7421" max="7421" width="28.54296875" style="392" bestFit="1" customWidth="1"/>
    <col min="7422" max="7422" width="18.453125" style="392" customWidth="1"/>
    <col min="7423" max="7423" width="4.453125" style="392" bestFit="1" customWidth="1"/>
    <col min="7424" max="7424" width="106.453125" style="392" bestFit="1" customWidth="1"/>
    <col min="7425" max="7425" width="21.54296875" style="392" bestFit="1" customWidth="1"/>
    <col min="7426" max="7426" width="15.54296875" style="392" bestFit="1" customWidth="1"/>
    <col min="7427" max="7428" width="9.453125" style="392" customWidth="1"/>
    <col min="7429" max="7429" width="8.54296875" style="392" customWidth="1"/>
    <col min="7430" max="7432" width="9.453125" style="392" customWidth="1"/>
    <col min="7433" max="7433" width="8.54296875" style="392" customWidth="1"/>
    <col min="7434" max="7436" width="9.453125" style="392" customWidth="1"/>
    <col min="7437" max="7437" width="8.54296875" style="392" customWidth="1"/>
    <col min="7438" max="7440" width="9.453125" style="392" customWidth="1"/>
    <col min="7441" max="7441" width="8.54296875" style="392" customWidth="1"/>
    <col min="7442" max="7444" width="9.453125" style="392" customWidth="1"/>
    <col min="7445" max="7445" width="8.54296875" style="392" customWidth="1"/>
    <col min="7446" max="7446" width="15.54296875" style="392" bestFit="1" customWidth="1"/>
    <col min="7447" max="7448" width="9.453125" style="392" customWidth="1"/>
    <col min="7449" max="7449" width="13.54296875" style="392" bestFit="1" customWidth="1"/>
    <col min="7450" max="7450" width="47.54296875" style="392" customWidth="1"/>
    <col min="7451" max="7451" width="39.453125" style="392" bestFit="1" customWidth="1"/>
    <col min="7452" max="7493" width="9.453125" style="392" customWidth="1"/>
    <col min="7494" max="7494" width="15.453125" style="392" customWidth="1"/>
    <col min="7495" max="7495" width="45.453125" style="392" customWidth="1"/>
    <col min="7496" max="7496" width="11.54296875" style="392" customWidth="1"/>
    <col min="7497" max="7511" width="8.54296875" style="392" customWidth="1"/>
    <col min="7512" max="7514" width="9.453125" style="392" bestFit="1" customWidth="1"/>
    <col min="7515" max="7515" width="9.453125" style="392" customWidth="1"/>
    <col min="7516" max="7675" width="8.54296875" style="392"/>
    <col min="7676" max="7676" width="8.54296875" style="392" customWidth="1"/>
    <col min="7677" max="7677" width="28.54296875" style="392" bestFit="1" customWidth="1"/>
    <col min="7678" max="7678" width="18.453125" style="392" customWidth="1"/>
    <col min="7679" max="7679" width="4.453125" style="392" bestFit="1" customWidth="1"/>
    <col min="7680" max="7680" width="106.453125" style="392" bestFit="1" customWidth="1"/>
    <col min="7681" max="7681" width="21.54296875" style="392" bestFit="1" customWidth="1"/>
    <col min="7682" max="7682" width="15.54296875" style="392" bestFit="1" customWidth="1"/>
    <col min="7683" max="7684" width="9.453125" style="392" customWidth="1"/>
    <col min="7685" max="7685" width="8.54296875" style="392" customWidth="1"/>
    <col min="7686" max="7688" width="9.453125" style="392" customWidth="1"/>
    <col min="7689" max="7689" width="8.54296875" style="392" customWidth="1"/>
    <col min="7690" max="7692" width="9.453125" style="392" customWidth="1"/>
    <col min="7693" max="7693" width="8.54296875" style="392" customWidth="1"/>
    <col min="7694" max="7696" width="9.453125" style="392" customWidth="1"/>
    <col min="7697" max="7697" width="8.54296875" style="392" customWidth="1"/>
    <col min="7698" max="7700" width="9.453125" style="392" customWidth="1"/>
    <col min="7701" max="7701" width="8.54296875" style="392" customWidth="1"/>
    <col min="7702" max="7702" width="15.54296875" style="392" bestFit="1" customWidth="1"/>
    <col min="7703" max="7704" width="9.453125" style="392" customWidth="1"/>
    <col min="7705" max="7705" width="13.54296875" style="392" bestFit="1" customWidth="1"/>
    <col min="7706" max="7706" width="47.54296875" style="392" customWidth="1"/>
    <col min="7707" max="7707" width="39.453125" style="392" bestFit="1" customWidth="1"/>
    <col min="7708" max="7749" width="9.453125" style="392" customWidth="1"/>
    <col min="7750" max="7750" width="15.453125" style="392" customWidth="1"/>
    <col min="7751" max="7751" width="45.453125" style="392" customWidth="1"/>
    <col min="7752" max="7752" width="11.54296875" style="392" customWidth="1"/>
    <col min="7753" max="7767" width="8.54296875" style="392" customWidth="1"/>
    <col min="7768" max="7770" width="9.453125" style="392" bestFit="1" customWidth="1"/>
    <col min="7771" max="7771" width="9.453125" style="392" customWidth="1"/>
    <col min="7772" max="7931" width="8.54296875" style="392"/>
    <col min="7932" max="7932" width="8.54296875" style="392" customWidth="1"/>
    <col min="7933" max="7933" width="28.54296875" style="392" bestFit="1" customWidth="1"/>
    <col min="7934" max="7934" width="18.453125" style="392" customWidth="1"/>
    <col min="7935" max="7935" width="4.453125" style="392" bestFit="1" customWidth="1"/>
    <col min="7936" max="7936" width="106.453125" style="392" bestFit="1" customWidth="1"/>
    <col min="7937" max="7937" width="21.54296875" style="392" bestFit="1" customWidth="1"/>
    <col min="7938" max="7938" width="15.54296875" style="392" bestFit="1" customWidth="1"/>
    <col min="7939" max="7940" width="9.453125" style="392" customWidth="1"/>
    <col min="7941" max="7941" width="8.54296875" style="392" customWidth="1"/>
    <col min="7942" max="7944" width="9.453125" style="392" customWidth="1"/>
    <col min="7945" max="7945" width="8.54296875" style="392" customWidth="1"/>
    <col min="7946" max="7948" width="9.453125" style="392" customWidth="1"/>
    <col min="7949" max="7949" width="8.54296875" style="392" customWidth="1"/>
    <col min="7950" max="7952" width="9.453125" style="392" customWidth="1"/>
    <col min="7953" max="7953" width="8.54296875" style="392" customWidth="1"/>
    <col min="7954" max="7956" width="9.453125" style="392" customWidth="1"/>
    <col min="7957" max="7957" width="8.54296875" style="392" customWidth="1"/>
    <col min="7958" max="7958" width="15.54296875" style="392" bestFit="1" customWidth="1"/>
    <col min="7959" max="7960" width="9.453125" style="392" customWidth="1"/>
    <col min="7961" max="7961" width="13.54296875" style="392" bestFit="1" customWidth="1"/>
    <col min="7962" max="7962" width="47.54296875" style="392" customWidth="1"/>
    <col min="7963" max="7963" width="39.453125" style="392" bestFit="1" customWidth="1"/>
    <col min="7964" max="8005" width="9.453125" style="392" customWidth="1"/>
    <col min="8006" max="8006" width="15.453125" style="392" customWidth="1"/>
    <col min="8007" max="8007" width="45.453125" style="392" customWidth="1"/>
    <col min="8008" max="8008" width="11.54296875" style="392" customWidth="1"/>
    <col min="8009" max="8023" width="8.54296875" style="392" customWidth="1"/>
    <col min="8024" max="8026" width="9.453125" style="392" bestFit="1" customWidth="1"/>
    <col min="8027" max="8027" width="9.453125" style="392" customWidth="1"/>
    <col min="8028" max="8187" width="8.54296875" style="392"/>
    <col min="8188" max="8188" width="8.54296875" style="392" customWidth="1"/>
    <col min="8189" max="8189" width="28.54296875" style="392" bestFit="1" customWidth="1"/>
    <col min="8190" max="8190" width="18.453125" style="392" customWidth="1"/>
    <col min="8191" max="8191" width="4.453125" style="392" bestFit="1" customWidth="1"/>
    <col min="8192" max="8192" width="106.453125" style="392" bestFit="1" customWidth="1"/>
    <col min="8193" max="8193" width="21.54296875" style="392" bestFit="1" customWidth="1"/>
    <col min="8194" max="8194" width="15.54296875" style="392" bestFit="1" customWidth="1"/>
    <col min="8195" max="8196" width="9.453125" style="392" customWidth="1"/>
    <col min="8197" max="8197" width="8.54296875" style="392" customWidth="1"/>
    <col min="8198" max="8200" width="9.453125" style="392" customWidth="1"/>
    <col min="8201" max="8201" width="8.54296875" style="392" customWidth="1"/>
    <col min="8202" max="8204" width="9.453125" style="392" customWidth="1"/>
    <col min="8205" max="8205" width="8.54296875" style="392" customWidth="1"/>
    <col min="8206" max="8208" width="9.453125" style="392" customWidth="1"/>
    <col min="8209" max="8209" width="8.54296875" style="392" customWidth="1"/>
    <col min="8210" max="8212" width="9.453125" style="392" customWidth="1"/>
    <col min="8213" max="8213" width="8.54296875" style="392" customWidth="1"/>
    <col min="8214" max="8214" width="15.54296875" style="392" bestFit="1" customWidth="1"/>
    <col min="8215" max="8216" width="9.453125" style="392" customWidth="1"/>
    <col min="8217" max="8217" width="13.54296875" style="392" bestFit="1" customWidth="1"/>
    <col min="8218" max="8218" width="47.54296875" style="392" customWidth="1"/>
    <col min="8219" max="8219" width="39.453125" style="392" bestFit="1" customWidth="1"/>
    <col min="8220" max="8261" width="9.453125" style="392" customWidth="1"/>
    <col min="8262" max="8262" width="15.453125" style="392" customWidth="1"/>
    <col min="8263" max="8263" width="45.453125" style="392" customWidth="1"/>
    <col min="8264" max="8264" width="11.54296875" style="392" customWidth="1"/>
    <col min="8265" max="8279" width="8.54296875" style="392" customWidth="1"/>
    <col min="8280" max="8282" width="9.453125" style="392" bestFit="1" customWidth="1"/>
    <col min="8283" max="8283" width="9.453125" style="392" customWidth="1"/>
    <col min="8284" max="8443" width="8.54296875" style="392"/>
    <col min="8444" max="8444" width="8.54296875" style="392" customWidth="1"/>
    <col min="8445" max="8445" width="28.54296875" style="392" bestFit="1" customWidth="1"/>
    <col min="8446" max="8446" width="18.453125" style="392" customWidth="1"/>
    <col min="8447" max="8447" width="4.453125" style="392" bestFit="1" customWidth="1"/>
    <col min="8448" max="8448" width="106.453125" style="392" bestFit="1" customWidth="1"/>
    <col min="8449" max="8449" width="21.54296875" style="392" bestFit="1" customWidth="1"/>
    <col min="8450" max="8450" width="15.54296875" style="392" bestFit="1" customWidth="1"/>
    <col min="8451" max="8452" width="9.453125" style="392" customWidth="1"/>
    <col min="8453" max="8453" width="8.54296875" style="392" customWidth="1"/>
    <col min="8454" max="8456" width="9.453125" style="392" customWidth="1"/>
    <col min="8457" max="8457" width="8.54296875" style="392" customWidth="1"/>
    <col min="8458" max="8460" width="9.453125" style="392" customWidth="1"/>
    <col min="8461" max="8461" width="8.54296875" style="392" customWidth="1"/>
    <col min="8462" max="8464" width="9.453125" style="392" customWidth="1"/>
    <col min="8465" max="8465" width="8.54296875" style="392" customWidth="1"/>
    <col min="8466" max="8468" width="9.453125" style="392" customWidth="1"/>
    <col min="8469" max="8469" width="8.54296875" style="392" customWidth="1"/>
    <col min="8470" max="8470" width="15.54296875" style="392" bestFit="1" customWidth="1"/>
    <col min="8471" max="8472" width="9.453125" style="392" customWidth="1"/>
    <col min="8473" max="8473" width="13.54296875" style="392" bestFit="1" customWidth="1"/>
    <col min="8474" max="8474" width="47.54296875" style="392" customWidth="1"/>
    <col min="8475" max="8475" width="39.453125" style="392" bestFit="1" customWidth="1"/>
    <col min="8476" max="8517" width="9.453125" style="392" customWidth="1"/>
    <col min="8518" max="8518" width="15.453125" style="392" customWidth="1"/>
    <col min="8519" max="8519" width="45.453125" style="392" customWidth="1"/>
    <col min="8520" max="8520" width="11.54296875" style="392" customWidth="1"/>
    <col min="8521" max="8535" width="8.54296875" style="392" customWidth="1"/>
    <col min="8536" max="8538" width="9.453125" style="392" bestFit="1" customWidth="1"/>
    <col min="8539" max="8539" width="9.453125" style="392" customWidth="1"/>
    <col min="8540" max="8699" width="8.54296875" style="392"/>
    <col min="8700" max="8700" width="8.54296875" style="392" customWidth="1"/>
    <col min="8701" max="8701" width="28.54296875" style="392" bestFit="1" customWidth="1"/>
    <col min="8702" max="8702" width="18.453125" style="392" customWidth="1"/>
    <col min="8703" max="8703" width="4.453125" style="392" bestFit="1" customWidth="1"/>
    <col min="8704" max="8704" width="106.453125" style="392" bestFit="1" customWidth="1"/>
    <col min="8705" max="8705" width="21.54296875" style="392" bestFit="1" customWidth="1"/>
    <col min="8706" max="8706" width="15.54296875" style="392" bestFit="1" customWidth="1"/>
    <col min="8707" max="8708" width="9.453125" style="392" customWidth="1"/>
    <col min="8709" max="8709" width="8.54296875" style="392" customWidth="1"/>
    <col min="8710" max="8712" width="9.453125" style="392" customWidth="1"/>
    <col min="8713" max="8713" width="8.54296875" style="392" customWidth="1"/>
    <col min="8714" max="8716" width="9.453125" style="392" customWidth="1"/>
    <col min="8717" max="8717" width="8.54296875" style="392" customWidth="1"/>
    <col min="8718" max="8720" width="9.453125" style="392" customWidth="1"/>
    <col min="8721" max="8721" width="8.54296875" style="392" customWidth="1"/>
    <col min="8722" max="8724" width="9.453125" style="392" customWidth="1"/>
    <col min="8725" max="8725" width="8.54296875" style="392" customWidth="1"/>
    <col min="8726" max="8726" width="15.54296875" style="392" bestFit="1" customWidth="1"/>
    <col min="8727" max="8728" width="9.453125" style="392" customWidth="1"/>
    <col min="8729" max="8729" width="13.54296875" style="392" bestFit="1" customWidth="1"/>
    <col min="8730" max="8730" width="47.54296875" style="392" customWidth="1"/>
    <col min="8731" max="8731" width="39.453125" style="392" bestFit="1" customWidth="1"/>
    <col min="8732" max="8773" width="9.453125" style="392" customWidth="1"/>
    <col min="8774" max="8774" width="15.453125" style="392" customWidth="1"/>
    <col min="8775" max="8775" width="45.453125" style="392" customWidth="1"/>
    <col min="8776" max="8776" width="11.54296875" style="392" customWidth="1"/>
    <col min="8777" max="8791" width="8.54296875" style="392" customWidth="1"/>
    <col min="8792" max="8794" width="9.453125" style="392" bestFit="1" customWidth="1"/>
    <col min="8795" max="8795" width="9.453125" style="392" customWidth="1"/>
    <col min="8796" max="8955" width="8.54296875" style="392"/>
    <col min="8956" max="8956" width="8.54296875" style="392" customWidth="1"/>
    <col min="8957" max="8957" width="28.54296875" style="392" bestFit="1" customWidth="1"/>
    <col min="8958" max="8958" width="18.453125" style="392" customWidth="1"/>
    <col min="8959" max="8959" width="4.453125" style="392" bestFit="1" customWidth="1"/>
    <col min="8960" max="8960" width="106.453125" style="392" bestFit="1" customWidth="1"/>
    <col min="8961" max="8961" width="21.54296875" style="392" bestFit="1" customWidth="1"/>
    <col min="8962" max="8962" width="15.54296875" style="392" bestFit="1" customWidth="1"/>
    <col min="8963" max="8964" width="9.453125" style="392" customWidth="1"/>
    <col min="8965" max="8965" width="8.54296875" style="392" customWidth="1"/>
    <col min="8966" max="8968" width="9.453125" style="392" customWidth="1"/>
    <col min="8969" max="8969" width="8.54296875" style="392" customWidth="1"/>
    <col min="8970" max="8972" width="9.453125" style="392" customWidth="1"/>
    <col min="8973" max="8973" width="8.54296875" style="392" customWidth="1"/>
    <col min="8974" max="8976" width="9.453125" style="392" customWidth="1"/>
    <col min="8977" max="8977" width="8.54296875" style="392" customWidth="1"/>
    <col min="8978" max="8980" width="9.453125" style="392" customWidth="1"/>
    <col min="8981" max="8981" width="8.54296875" style="392" customWidth="1"/>
    <col min="8982" max="8982" width="15.54296875" style="392" bestFit="1" customWidth="1"/>
    <col min="8983" max="8984" width="9.453125" style="392" customWidth="1"/>
    <col min="8985" max="8985" width="13.54296875" style="392" bestFit="1" customWidth="1"/>
    <col min="8986" max="8986" width="47.54296875" style="392" customWidth="1"/>
    <col min="8987" max="8987" width="39.453125" style="392" bestFit="1" customWidth="1"/>
    <col min="8988" max="9029" width="9.453125" style="392" customWidth="1"/>
    <col min="9030" max="9030" width="15.453125" style="392" customWidth="1"/>
    <col min="9031" max="9031" width="45.453125" style="392" customWidth="1"/>
    <col min="9032" max="9032" width="11.54296875" style="392" customWidth="1"/>
    <col min="9033" max="9047" width="8.54296875" style="392" customWidth="1"/>
    <col min="9048" max="9050" width="9.453125" style="392" bestFit="1" customWidth="1"/>
    <col min="9051" max="9051" width="9.453125" style="392" customWidth="1"/>
    <col min="9052" max="9211" width="8.54296875" style="392"/>
    <col min="9212" max="9212" width="8.54296875" style="392" customWidth="1"/>
    <col min="9213" max="9213" width="28.54296875" style="392" bestFit="1" customWidth="1"/>
    <col min="9214" max="9214" width="18.453125" style="392" customWidth="1"/>
    <col min="9215" max="9215" width="4.453125" style="392" bestFit="1" customWidth="1"/>
    <col min="9216" max="9216" width="106.453125" style="392" bestFit="1" customWidth="1"/>
    <col min="9217" max="9217" width="21.54296875" style="392" bestFit="1" customWidth="1"/>
    <col min="9218" max="9218" width="15.54296875" style="392" bestFit="1" customWidth="1"/>
    <col min="9219" max="9220" width="9.453125" style="392" customWidth="1"/>
    <col min="9221" max="9221" width="8.54296875" style="392" customWidth="1"/>
    <col min="9222" max="9224" width="9.453125" style="392" customWidth="1"/>
    <col min="9225" max="9225" width="8.54296875" style="392" customWidth="1"/>
    <col min="9226" max="9228" width="9.453125" style="392" customWidth="1"/>
    <col min="9229" max="9229" width="8.54296875" style="392" customWidth="1"/>
    <col min="9230" max="9232" width="9.453125" style="392" customWidth="1"/>
    <col min="9233" max="9233" width="8.54296875" style="392" customWidth="1"/>
    <col min="9234" max="9236" width="9.453125" style="392" customWidth="1"/>
    <col min="9237" max="9237" width="8.54296875" style="392" customWidth="1"/>
    <col min="9238" max="9238" width="15.54296875" style="392" bestFit="1" customWidth="1"/>
    <col min="9239" max="9240" width="9.453125" style="392" customWidth="1"/>
    <col min="9241" max="9241" width="13.54296875" style="392" bestFit="1" customWidth="1"/>
    <col min="9242" max="9242" width="47.54296875" style="392" customWidth="1"/>
    <col min="9243" max="9243" width="39.453125" style="392" bestFit="1" customWidth="1"/>
    <col min="9244" max="9285" width="9.453125" style="392" customWidth="1"/>
    <col min="9286" max="9286" width="15.453125" style="392" customWidth="1"/>
    <col min="9287" max="9287" width="45.453125" style="392" customWidth="1"/>
    <col min="9288" max="9288" width="11.54296875" style="392" customWidth="1"/>
    <col min="9289" max="9303" width="8.54296875" style="392" customWidth="1"/>
    <col min="9304" max="9306" width="9.453125" style="392" bestFit="1" customWidth="1"/>
    <col min="9307" max="9307" width="9.453125" style="392" customWidth="1"/>
    <col min="9308" max="9467" width="8.54296875" style="392"/>
    <col min="9468" max="9468" width="8.54296875" style="392" customWidth="1"/>
    <col min="9469" max="9469" width="28.54296875" style="392" bestFit="1" customWidth="1"/>
    <col min="9470" max="9470" width="18.453125" style="392" customWidth="1"/>
    <col min="9471" max="9471" width="4.453125" style="392" bestFit="1" customWidth="1"/>
    <col min="9472" max="9472" width="106.453125" style="392" bestFit="1" customWidth="1"/>
    <col min="9473" max="9473" width="21.54296875" style="392" bestFit="1" customWidth="1"/>
    <col min="9474" max="9474" width="15.54296875" style="392" bestFit="1" customWidth="1"/>
    <col min="9475" max="9476" width="9.453125" style="392" customWidth="1"/>
    <col min="9477" max="9477" width="8.54296875" style="392" customWidth="1"/>
    <col min="9478" max="9480" width="9.453125" style="392" customWidth="1"/>
    <col min="9481" max="9481" width="8.54296875" style="392" customWidth="1"/>
    <col min="9482" max="9484" width="9.453125" style="392" customWidth="1"/>
    <col min="9485" max="9485" width="8.54296875" style="392" customWidth="1"/>
    <col min="9486" max="9488" width="9.453125" style="392" customWidth="1"/>
    <col min="9489" max="9489" width="8.54296875" style="392" customWidth="1"/>
    <col min="9490" max="9492" width="9.453125" style="392" customWidth="1"/>
    <col min="9493" max="9493" width="8.54296875" style="392" customWidth="1"/>
    <col min="9494" max="9494" width="15.54296875" style="392" bestFit="1" customWidth="1"/>
    <col min="9495" max="9496" width="9.453125" style="392" customWidth="1"/>
    <col min="9497" max="9497" width="13.54296875" style="392" bestFit="1" customWidth="1"/>
    <col min="9498" max="9498" width="47.54296875" style="392" customWidth="1"/>
    <col min="9499" max="9499" width="39.453125" style="392" bestFit="1" customWidth="1"/>
    <col min="9500" max="9541" width="9.453125" style="392" customWidth="1"/>
    <col min="9542" max="9542" width="15.453125" style="392" customWidth="1"/>
    <col min="9543" max="9543" width="45.453125" style="392" customWidth="1"/>
    <col min="9544" max="9544" width="11.54296875" style="392" customWidth="1"/>
    <col min="9545" max="9559" width="8.54296875" style="392" customWidth="1"/>
    <col min="9560" max="9562" width="9.453125" style="392" bestFit="1" customWidth="1"/>
    <col min="9563" max="9563" width="9.453125" style="392" customWidth="1"/>
    <col min="9564" max="9723" width="8.54296875" style="392"/>
    <col min="9724" max="9724" width="8.54296875" style="392" customWidth="1"/>
    <col min="9725" max="9725" width="28.54296875" style="392" bestFit="1" customWidth="1"/>
    <col min="9726" max="9726" width="18.453125" style="392" customWidth="1"/>
    <col min="9727" max="9727" width="4.453125" style="392" bestFit="1" customWidth="1"/>
    <col min="9728" max="9728" width="106.453125" style="392" bestFit="1" customWidth="1"/>
    <col min="9729" max="9729" width="21.54296875" style="392" bestFit="1" customWidth="1"/>
    <col min="9730" max="9730" width="15.54296875" style="392" bestFit="1" customWidth="1"/>
    <col min="9731" max="9732" width="9.453125" style="392" customWidth="1"/>
    <col min="9733" max="9733" width="8.54296875" style="392" customWidth="1"/>
    <col min="9734" max="9736" width="9.453125" style="392" customWidth="1"/>
    <col min="9737" max="9737" width="8.54296875" style="392" customWidth="1"/>
    <col min="9738" max="9740" width="9.453125" style="392" customWidth="1"/>
    <col min="9741" max="9741" width="8.54296875" style="392" customWidth="1"/>
    <col min="9742" max="9744" width="9.453125" style="392" customWidth="1"/>
    <col min="9745" max="9745" width="8.54296875" style="392" customWidth="1"/>
    <col min="9746" max="9748" width="9.453125" style="392" customWidth="1"/>
    <col min="9749" max="9749" width="8.54296875" style="392" customWidth="1"/>
    <col min="9750" max="9750" width="15.54296875" style="392" bestFit="1" customWidth="1"/>
    <col min="9751" max="9752" width="9.453125" style="392" customWidth="1"/>
    <col min="9753" max="9753" width="13.54296875" style="392" bestFit="1" customWidth="1"/>
    <col min="9754" max="9754" width="47.54296875" style="392" customWidth="1"/>
    <col min="9755" max="9755" width="39.453125" style="392" bestFit="1" customWidth="1"/>
    <col min="9756" max="9797" width="9.453125" style="392" customWidth="1"/>
    <col min="9798" max="9798" width="15.453125" style="392" customWidth="1"/>
    <col min="9799" max="9799" width="45.453125" style="392" customWidth="1"/>
    <col min="9800" max="9800" width="11.54296875" style="392" customWidth="1"/>
    <col min="9801" max="9815" width="8.54296875" style="392" customWidth="1"/>
    <col min="9816" max="9818" width="9.453125" style="392" bestFit="1" customWidth="1"/>
    <col min="9819" max="9819" width="9.453125" style="392" customWidth="1"/>
    <col min="9820" max="9979" width="8.54296875" style="392"/>
    <col min="9980" max="9980" width="8.54296875" style="392" customWidth="1"/>
    <col min="9981" max="9981" width="28.54296875" style="392" bestFit="1" customWidth="1"/>
    <col min="9982" max="9982" width="18.453125" style="392" customWidth="1"/>
    <col min="9983" max="9983" width="4.453125" style="392" bestFit="1" customWidth="1"/>
    <col min="9984" max="9984" width="106.453125" style="392" bestFit="1" customWidth="1"/>
    <col min="9985" max="9985" width="21.54296875" style="392" bestFit="1" customWidth="1"/>
    <col min="9986" max="9986" width="15.54296875" style="392" bestFit="1" customWidth="1"/>
    <col min="9987" max="9988" width="9.453125" style="392" customWidth="1"/>
    <col min="9989" max="9989" width="8.54296875" style="392" customWidth="1"/>
    <col min="9990" max="9992" width="9.453125" style="392" customWidth="1"/>
    <col min="9993" max="9993" width="8.54296875" style="392" customWidth="1"/>
    <col min="9994" max="9996" width="9.453125" style="392" customWidth="1"/>
    <col min="9997" max="9997" width="8.54296875" style="392" customWidth="1"/>
    <col min="9998" max="10000" width="9.453125" style="392" customWidth="1"/>
    <col min="10001" max="10001" width="8.54296875" style="392" customWidth="1"/>
    <col min="10002" max="10004" width="9.453125" style="392" customWidth="1"/>
    <col min="10005" max="10005" width="8.54296875" style="392" customWidth="1"/>
    <col min="10006" max="10006" width="15.54296875" style="392" bestFit="1" customWidth="1"/>
    <col min="10007" max="10008" width="9.453125" style="392" customWidth="1"/>
    <col min="10009" max="10009" width="13.54296875" style="392" bestFit="1" customWidth="1"/>
    <col min="10010" max="10010" width="47.54296875" style="392" customWidth="1"/>
    <col min="10011" max="10011" width="39.453125" style="392" bestFit="1" customWidth="1"/>
    <col min="10012" max="10053" width="9.453125" style="392" customWidth="1"/>
    <col min="10054" max="10054" width="15.453125" style="392" customWidth="1"/>
    <col min="10055" max="10055" width="45.453125" style="392" customWidth="1"/>
    <col min="10056" max="10056" width="11.54296875" style="392" customWidth="1"/>
    <col min="10057" max="10071" width="8.54296875" style="392" customWidth="1"/>
    <col min="10072" max="10074" width="9.453125" style="392" bestFit="1" customWidth="1"/>
    <col min="10075" max="10075" width="9.453125" style="392" customWidth="1"/>
    <col min="10076" max="10235" width="8.54296875" style="392"/>
    <col min="10236" max="10236" width="8.54296875" style="392" customWidth="1"/>
    <col min="10237" max="10237" width="28.54296875" style="392" bestFit="1" customWidth="1"/>
    <col min="10238" max="10238" width="18.453125" style="392" customWidth="1"/>
    <col min="10239" max="10239" width="4.453125" style="392" bestFit="1" customWidth="1"/>
    <col min="10240" max="10240" width="106.453125" style="392" bestFit="1" customWidth="1"/>
    <col min="10241" max="10241" width="21.54296875" style="392" bestFit="1" customWidth="1"/>
    <col min="10242" max="10242" width="15.54296875" style="392" bestFit="1" customWidth="1"/>
    <col min="10243" max="10244" width="9.453125" style="392" customWidth="1"/>
    <col min="10245" max="10245" width="8.54296875" style="392" customWidth="1"/>
    <col min="10246" max="10248" width="9.453125" style="392" customWidth="1"/>
    <col min="10249" max="10249" width="8.54296875" style="392" customWidth="1"/>
    <col min="10250" max="10252" width="9.453125" style="392" customWidth="1"/>
    <col min="10253" max="10253" width="8.54296875" style="392" customWidth="1"/>
    <col min="10254" max="10256" width="9.453125" style="392" customWidth="1"/>
    <col min="10257" max="10257" width="8.54296875" style="392" customWidth="1"/>
    <col min="10258" max="10260" width="9.453125" style="392" customWidth="1"/>
    <col min="10261" max="10261" width="8.54296875" style="392" customWidth="1"/>
    <col min="10262" max="10262" width="15.54296875" style="392" bestFit="1" customWidth="1"/>
    <col min="10263" max="10264" width="9.453125" style="392" customWidth="1"/>
    <col min="10265" max="10265" width="13.54296875" style="392" bestFit="1" customWidth="1"/>
    <col min="10266" max="10266" width="47.54296875" style="392" customWidth="1"/>
    <col min="10267" max="10267" width="39.453125" style="392" bestFit="1" customWidth="1"/>
    <col min="10268" max="10309" width="9.453125" style="392" customWidth="1"/>
    <col min="10310" max="10310" width="15.453125" style="392" customWidth="1"/>
    <col min="10311" max="10311" width="45.453125" style="392" customWidth="1"/>
    <col min="10312" max="10312" width="11.54296875" style="392" customWidth="1"/>
    <col min="10313" max="10327" width="8.54296875" style="392" customWidth="1"/>
    <col min="10328" max="10330" width="9.453125" style="392" bestFit="1" customWidth="1"/>
    <col min="10331" max="10331" width="9.453125" style="392" customWidth="1"/>
    <col min="10332" max="10491" width="8.54296875" style="392"/>
    <col min="10492" max="10492" width="8.54296875" style="392" customWidth="1"/>
    <col min="10493" max="10493" width="28.54296875" style="392" bestFit="1" customWidth="1"/>
    <col min="10494" max="10494" width="18.453125" style="392" customWidth="1"/>
    <col min="10495" max="10495" width="4.453125" style="392" bestFit="1" customWidth="1"/>
    <col min="10496" max="10496" width="106.453125" style="392" bestFit="1" customWidth="1"/>
    <col min="10497" max="10497" width="21.54296875" style="392" bestFit="1" customWidth="1"/>
    <col min="10498" max="10498" width="15.54296875" style="392" bestFit="1" customWidth="1"/>
    <col min="10499" max="10500" width="9.453125" style="392" customWidth="1"/>
    <col min="10501" max="10501" width="8.54296875" style="392" customWidth="1"/>
    <col min="10502" max="10504" width="9.453125" style="392" customWidth="1"/>
    <col min="10505" max="10505" width="8.54296875" style="392" customWidth="1"/>
    <col min="10506" max="10508" width="9.453125" style="392" customWidth="1"/>
    <col min="10509" max="10509" width="8.54296875" style="392" customWidth="1"/>
    <col min="10510" max="10512" width="9.453125" style="392" customWidth="1"/>
    <col min="10513" max="10513" width="8.54296875" style="392" customWidth="1"/>
    <col min="10514" max="10516" width="9.453125" style="392" customWidth="1"/>
    <col min="10517" max="10517" width="8.54296875" style="392" customWidth="1"/>
    <col min="10518" max="10518" width="15.54296875" style="392" bestFit="1" customWidth="1"/>
    <col min="10519" max="10520" width="9.453125" style="392" customWidth="1"/>
    <col min="10521" max="10521" width="13.54296875" style="392" bestFit="1" customWidth="1"/>
    <col min="10522" max="10522" width="47.54296875" style="392" customWidth="1"/>
    <col min="10523" max="10523" width="39.453125" style="392" bestFit="1" customWidth="1"/>
    <col min="10524" max="10565" width="9.453125" style="392" customWidth="1"/>
    <col min="10566" max="10566" width="15.453125" style="392" customWidth="1"/>
    <col min="10567" max="10567" width="45.453125" style="392" customWidth="1"/>
    <col min="10568" max="10568" width="11.54296875" style="392" customWidth="1"/>
    <col min="10569" max="10583" width="8.54296875" style="392" customWidth="1"/>
    <col min="10584" max="10586" width="9.453125" style="392" bestFit="1" customWidth="1"/>
    <col min="10587" max="10587" width="9.453125" style="392" customWidth="1"/>
    <col min="10588" max="10747" width="8.54296875" style="392"/>
    <col min="10748" max="10748" width="8.54296875" style="392" customWidth="1"/>
    <col min="10749" max="10749" width="28.54296875" style="392" bestFit="1" customWidth="1"/>
    <col min="10750" max="10750" width="18.453125" style="392" customWidth="1"/>
    <col min="10751" max="10751" width="4.453125" style="392" bestFit="1" customWidth="1"/>
    <col min="10752" max="10752" width="106.453125" style="392" bestFit="1" customWidth="1"/>
    <col min="10753" max="10753" width="21.54296875" style="392" bestFit="1" customWidth="1"/>
    <col min="10754" max="10754" width="15.54296875" style="392" bestFit="1" customWidth="1"/>
    <col min="10755" max="10756" width="9.453125" style="392" customWidth="1"/>
    <col min="10757" max="10757" width="8.54296875" style="392" customWidth="1"/>
    <col min="10758" max="10760" width="9.453125" style="392" customWidth="1"/>
    <col min="10761" max="10761" width="8.54296875" style="392" customWidth="1"/>
    <col min="10762" max="10764" width="9.453125" style="392" customWidth="1"/>
    <col min="10765" max="10765" width="8.54296875" style="392" customWidth="1"/>
    <col min="10766" max="10768" width="9.453125" style="392" customWidth="1"/>
    <col min="10769" max="10769" width="8.54296875" style="392" customWidth="1"/>
    <col min="10770" max="10772" width="9.453125" style="392" customWidth="1"/>
    <col min="10773" max="10773" width="8.54296875" style="392" customWidth="1"/>
    <col min="10774" max="10774" width="15.54296875" style="392" bestFit="1" customWidth="1"/>
    <col min="10775" max="10776" width="9.453125" style="392" customWidth="1"/>
    <col min="10777" max="10777" width="13.54296875" style="392" bestFit="1" customWidth="1"/>
    <col min="10778" max="10778" width="47.54296875" style="392" customWidth="1"/>
    <col min="10779" max="10779" width="39.453125" style="392" bestFit="1" customWidth="1"/>
    <col min="10780" max="10821" width="9.453125" style="392" customWidth="1"/>
    <col min="10822" max="10822" width="15.453125" style="392" customWidth="1"/>
    <col min="10823" max="10823" width="45.453125" style="392" customWidth="1"/>
    <col min="10824" max="10824" width="11.54296875" style="392" customWidth="1"/>
    <col min="10825" max="10839" width="8.54296875" style="392" customWidth="1"/>
    <col min="10840" max="10842" width="9.453125" style="392" bestFit="1" customWidth="1"/>
    <col min="10843" max="10843" width="9.453125" style="392" customWidth="1"/>
    <col min="10844" max="11003" width="8.54296875" style="392"/>
    <col min="11004" max="11004" width="8.54296875" style="392" customWidth="1"/>
    <col min="11005" max="11005" width="28.54296875" style="392" bestFit="1" customWidth="1"/>
    <col min="11006" max="11006" width="18.453125" style="392" customWidth="1"/>
    <col min="11007" max="11007" width="4.453125" style="392" bestFit="1" customWidth="1"/>
    <col min="11008" max="11008" width="106.453125" style="392" bestFit="1" customWidth="1"/>
    <col min="11009" max="11009" width="21.54296875" style="392" bestFit="1" customWidth="1"/>
    <col min="11010" max="11010" width="15.54296875" style="392" bestFit="1" customWidth="1"/>
    <col min="11011" max="11012" width="9.453125" style="392" customWidth="1"/>
    <col min="11013" max="11013" width="8.54296875" style="392" customWidth="1"/>
    <col min="11014" max="11016" width="9.453125" style="392" customWidth="1"/>
    <col min="11017" max="11017" width="8.54296875" style="392" customWidth="1"/>
    <col min="11018" max="11020" width="9.453125" style="392" customWidth="1"/>
    <col min="11021" max="11021" width="8.54296875" style="392" customWidth="1"/>
    <col min="11022" max="11024" width="9.453125" style="392" customWidth="1"/>
    <col min="11025" max="11025" width="8.54296875" style="392" customWidth="1"/>
    <col min="11026" max="11028" width="9.453125" style="392" customWidth="1"/>
    <col min="11029" max="11029" width="8.54296875" style="392" customWidth="1"/>
    <col min="11030" max="11030" width="15.54296875" style="392" bestFit="1" customWidth="1"/>
    <col min="11031" max="11032" width="9.453125" style="392" customWidth="1"/>
    <col min="11033" max="11033" width="13.54296875" style="392" bestFit="1" customWidth="1"/>
    <col min="11034" max="11034" width="47.54296875" style="392" customWidth="1"/>
    <col min="11035" max="11035" width="39.453125" style="392" bestFit="1" customWidth="1"/>
    <col min="11036" max="11077" width="9.453125" style="392" customWidth="1"/>
    <col min="11078" max="11078" width="15.453125" style="392" customWidth="1"/>
    <col min="11079" max="11079" width="45.453125" style="392" customWidth="1"/>
    <col min="11080" max="11080" width="11.54296875" style="392" customWidth="1"/>
    <col min="11081" max="11095" width="8.54296875" style="392" customWidth="1"/>
    <col min="11096" max="11098" width="9.453125" style="392" bestFit="1" customWidth="1"/>
    <col min="11099" max="11099" width="9.453125" style="392" customWidth="1"/>
    <col min="11100" max="11259" width="8.54296875" style="392"/>
    <col min="11260" max="11260" width="8.54296875" style="392" customWidth="1"/>
    <col min="11261" max="11261" width="28.54296875" style="392" bestFit="1" customWidth="1"/>
    <col min="11262" max="11262" width="18.453125" style="392" customWidth="1"/>
    <col min="11263" max="11263" width="4.453125" style="392" bestFit="1" customWidth="1"/>
    <col min="11264" max="11264" width="106.453125" style="392" bestFit="1" customWidth="1"/>
    <col min="11265" max="11265" width="21.54296875" style="392" bestFit="1" customWidth="1"/>
    <col min="11266" max="11266" width="15.54296875" style="392" bestFit="1" customWidth="1"/>
    <col min="11267" max="11268" width="9.453125" style="392" customWidth="1"/>
    <col min="11269" max="11269" width="8.54296875" style="392" customWidth="1"/>
    <col min="11270" max="11272" width="9.453125" style="392" customWidth="1"/>
    <col min="11273" max="11273" width="8.54296875" style="392" customWidth="1"/>
    <col min="11274" max="11276" width="9.453125" style="392" customWidth="1"/>
    <col min="11277" max="11277" width="8.54296875" style="392" customWidth="1"/>
    <col min="11278" max="11280" width="9.453125" style="392" customWidth="1"/>
    <col min="11281" max="11281" width="8.54296875" style="392" customWidth="1"/>
    <col min="11282" max="11284" width="9.453125" style="392" customWidth="1"/>
    <col min="11285" max="11285" width="8.54296875" style="392" customWidth="1"/>
    <col min="11286" max="11286" width="15.54296875" style="392" bestFit="1" customWidth="1"/>
    <col min="11287" max="11288" width="9.453125" style="392" customWidth="1"/>
    <col min="11289" max="11289" width="13.54296875" style="392" bestFit="1" customWidth="1"/>
    <col min="11290" max="11290" width="47.54296875" style="392" customWidth="1"/>
    <col min="11291" max="11291" width="39.453125" style="392" bestFit="1" customWidth="1"/>
    <col min="11292" max="11333" width="9.453125" style="392" customWidth="1"/>
    <col min="11334" max="11334" width="15.453125" style="392" customWidth="1"/>
    <col min="11335" max="11335" width="45.453125" style="392" customWidth="1"/>
    <col min="11336" max="11336" width="11.54296875" style="392" customWidth="1"/>
    <col min="11337" max="11351" width="8.54296875" style="392" customWidth="1"/>
    <col min="11352" max="11354" width="9.453125" style="392" bestFit="1" customWidth="1"/>
    <col min="11355" max="11355" width="9.453125" style="392" customWidth="1"/>
    <col min="11356" max="11515" width="8.54296875" style="392"/>
    <col min="11516" max="11516" width="8.54296875" style="392" customWidth="1"/>
    <col min="11517" max="11517" width="28.54296875" style="392" bestFit="1" customWidth="1"/>
    <col min="11518" max="11518" width="18.453125" style="392" customWidth="1"/>
    <col min="11519" max="11519" width="4.453125" style="392" bestFit="1" customWidth="1"/>
    <col min="11520" max="11520" width="106.453125" style="392" bestFit="1" customWidth="1"/>
    <col min="11521" max="11521" width="21.54296875" style="392" bestFit="1" customWidth="1"/>
    <col min="11522" max="11522" width="15.54296875" style="392" bestFit="1" customWidth="1"/>
    <col min="11523" max="11524" width="9.453125" style="392" customWidth="1"/>
    <col min="11525" max="11525" width="8.54296875" style="392" customWidth="1"/>
    <col min="11526" max="11528" width="9.453125" style="392" customWidth="1"/>
    <col min="11529" max="11529" width="8.54296875" style="392" customWidth="1"/>
    <col min="11530" max="11532" width="9.453125" style="392" customWidth="1"/>
    <col min="11533" max="11533" width="8.54296875" style="392" customWidth="1"/>
    <col min="11534" max="11536" width="9.453125" style="392" customWidth="1"/>
    <col min="11537" max="11537" width="8.54296875" style="392" customWidth="1"/>
    <col min="11538" max="11540" width="9.453125" style="392" customWidth="1"/>
    <col min="11541" max="11541" width="8.54296875" style="392" customWidth="1"/>
    <col min="11542" max="11542" width="15.54296875" style="392" bestFit="1" customWidth="1"/>
    <col min="11543" max="11544" width="9.453125" style="392" customWidth="1"/>
    <col min="11545" max="11545" width="13.54296875" style="392" bestFit="1" customWidth="1"/>
    <col min="11546" max="11546" width="47.54296875" style="392" customWidth="1"/>
    <col min="11547" max="11547" width="39.453125" style="392" bestFit="1" customWidth="1"/>
    <col min="11548" max="11589" width="9.453125" style="392" customWidth="1"/>
    <col min="11590" max="11590" width="15.453125" style="392" customWidth="1"/>
    <col min="11591" max="11591" width="45.453125" style="392" customWidth="1"/>
    <col min="11592" max="11592" width="11.54296875" style="392" customWidth="1"/>
    <col min="11593" max="11607" width="8.54296875" style="392" customWidth="1"/>
    <col min="11608" max="11610" width="9.453125" style="392" bestFit="1" customWidth="1"/>
    <col min="11611" max="11611" width="9.453125" style="392" customWidth="1"/>
    <col min="11612" max="11771" width="8.54296875" style="392"/>
    <col min="11772" max="11772" width="8.54296875" style="392" customWidth="1"/>
    <col min="11773" max="11773" width="28.54296875" style="392" bestFit="1" customWidth="1"/>
    <col min="11774" max="11774" width="18.453125" style="392" customWidth="1"/>
    <col min="11775" max="11775" width="4.453125" style="392" bestFit="1" customWidth="1"/>
    <col min="11776" max="11776" width="106.453125" style="392" bestFit="1" customWidth="1"/>
    <col min="11777" max="11777" width="21.54296875" style="392" bestFit="1" customWidth="1"/>
    <col min="11778" max="11778" width="15.54296875" style="392" bestFit="1" customWidth="1"/>
    <col min="11779" max="11780" width="9.453125" style="392" customWidth="1"/>
    <col min="11781" max="11781" width="8.54296875" style="392" customWidth="1"/>
    <col min="11782" max="11784" width="9.453125" style="392" customWidth="1"/>
    <col min="11785" max="11785" width="8.54296875" style="392" customWidth="1"/>
    <col min="11786" max="11788" width="9.453125" style="392" customWidth="1"/>
    <col min="11789" max="11789" width="8.54296875" style="392" customWidth="1"/>
    <col min="11790" max="11792" width="9.453125" style="392" customWidth="1"/>
    <col min="11793" max="11793" width="8.54296875" style="392" customWidth="1"/>
    <col min="11794" max="11796" width="9.453125" style="392" customWidth="1"/>
    <col min="11797" max="11797" width="8.54296875" style="392" customWidth="1"/>
    <col min="11798" max="11798" width="15.54296875" style="392" bestFit="1" customWidth="1"/>
    <col min="11799" max="11800" width="9.453125" style="392" customWidth="1"/>
    <col min="11801" max="11801" width="13.54296875" style="392" bestFit="1" customWidth="1"/>
    <col min="11802" max="11802" width="47.54296875" style="392" customWidth="1"/>
    <col min="11803" max="11803" width="39.453125" style="392" bestFit="1" customWidth="1"/>
    <col min="11804" max="11845" width="9.453125" style="392" customWidth="1"/>
    <col min="11846" max="11846" width="15.453125" style="392" customWidth="1"/>
    <col min="11847" max="11847" width="45.453125" style="392" customWidth="1"/>
    <col min="11848" max="11848" width="11.54296875" style="392" customWidth="1"/>
    <col min="11849" max="11863" width="8.54296875" style="392" customWidth="1"/>
    <col min="11864" max="11866" width="9.453125" style="392" bestFit="1" customWidth="1"/>
    <col min="11867" max="11867" width="9.453125" style="392" customWidth="1"/>
    <col min="11868" max="12027" width="8.54296875" style="392"/>
    <col min="12028" max="12028" width="8.54296875" style="392" customWidth="1"/>
    <col min="12029" max="12029" width="28.54296875" style="392" bestFit="1" customWidth="1"/>
    <col min="12030" max="12030" width="18.453125" style="392" customWidth="1"/>
    <col min="12031" max="12031" width="4.453125" style="392" bestFit="1" customWidth="1"/>
    <col min="12032" max="12032" width="106.453125" style="392" bestFit="1" customWidth="1"/>
    <col min="12033" max="12033" width="21.54296875" style="392" bestFit="1" customWidth="1"/>
    <col min="12034" max="12034" width="15.54296875" style="392" bestFit="1" customWidth="1"/>
    <col min="12035" max="12036" width="9.453125" style="392" customWidth="1"/>
    <col min="12037" max="12037" width="8.54296875" style="392" customWidth="1"/>
    <col min="12038" max="12040" width="9.453125" style="392" customWidth="1"/>
    <col min="12041" max="12041" width="8.54296875" style="392" customWidth="1"/>
    <col min="12042" max="12044" width="9.453125" style="392" customWidth="1"/>
    <col min="12045" max="12045" width="8.54296875" style="392" customWidth="1"/>
    <col min="12046" max="12048" width="9.453125" style="392" customWidth="1"/>
    <col min="12049" max="12049" width="8.54296875" style="392" customWidth="1"/>
    <col min="12050" max="12052" width="9.453125" style="392" customWidth="1"/>
    <col min="12053" max="12053" width="8.54296875" style="392" customWidth="1"/>
    <col min="12054" max="12054" width="15.54296875" style="392" bestFit="1" customWidth="1"/>
    <col min="12055" max="12056" width="9.453125" style="392" customWidth="1"/>
    <col min="12057" max="12057" width="13.54296875" style="392" bestFit="1" customWidth="1"/>
    <col min="12058" max="12058" width="47.54296875" style="392" customWidth="1"/>
    <col min="12059" max="12059" width="39.453125" style="392" bestFit="1" customWidth="1"/>
    <col min="12060" max="12101" width="9.453125" style="392" customWidth="1"/>
    <col min="12102" max="12102" width="15.453125" style="392" customWidth="1"/>
    <col min="12103" max="12103" width="45.453125" style="392" customWidth="1"/>
    <col min="12104" max="12104" width="11.54296875" style="392" customWidth="1"/>
    <col min="12105" max="12119" width="8.54296875" style="392" customWidth="1"/>
    <col min="12120" max="12122" width="9.453125" style="392" bestFit="1" customWidth="1"/>
    <col min="12123" max="12123" width="9.453125" style="392" customWidth="1"/>
    <col min="12124" max="12283" width="8.54296875" style="392"/>
    <col min="12284" max="12284" width="8.54296875" style="392" customWidth="1"/>
    <col min="12285" max="12285" width="28.54296875" style="392" bestFit="1" customWidth="1"/>
    <col min="12286" max="12286" width="18.453125" style="392" customWidth="1"/>
    <col min="12287" max="12287" width="4.453125" style="392" bestFit="1" customWidth="1"/>
    <col min="12288" max="12288" width="106.453125" style="392" bestFit="1" customWidth="1"/>
    <col min="12289" max="12289" width="21.54296875" style="392" bestFit="1" customWidth="1"/>
    <col min="12290" max="12290" width="15.54296875" style="392" bestFit="1" customWidth="1"/>
    <col min="12291" max="12292" width="9.453125" style="392" customWidth="1"/>
    <col min="12293" max="12293" width="8.54296875" style="392" customWidth="1"/>
    <col min="12294" max="12296" width="9.453125" style="392" customWidth="1"/>
    <col min="12297" max="12297" width="8.54296875" style="392" customWidth="1"/>
    <col min="12298" max="12300" width="9.453125" style="392" customWidth="1"/>
    <col min="12301" max="12301" width="8.54296875" style="392" customWidth="1"/>
    <col min="12302" max="12304" width="9.453125" style="392" customWidth="1"/>
    <col min="12305" max="12305" width="8.54296875" style="392" customWidth="1"/>
    <col min="12306" max="12308" width="9.453125" style="392" customWidth="1"/>
    <col min="12309" max="12309" width="8.54296875" style="392" customWidth="1"/>
    <col min="12310" max="12310" width="15.54296875" style="392" bestFit="1" customWidth="1"/>
    <col min="12311" max="12312" width="9.453125" style="392" customWidth="1"/>
    <col min="12313" max="12313" width="13.54296875" style="392" bestFit="1" customWidth="1"/>
    <col min="12314" max="12314" width="47.54296875" style="392" customWidth="1"/>
    <col min="12315" max="12315" width="39.453125" style="392" bestFit="1" customWidth="1"/>
    <col min="12316" max="12357" width="9.453125" style="392" customWidth="1"/>
    <col min="12358" max="12358" width="15.453125" style="392" customWidth="1"/>
    <col min="12359" max="12359" width="45.453125" style="392" customWidth="1"/>
    <col min="12360" max="12360" width="11.54296875" style="392" customWidth="1"/>
    <col min="12361" max="12375" width="8.54296875" style="392" customWidth="1"/>
    <col min="12376" max="12378" width="9.453125" style="392" bestFit="1" customWidth="1"/>
    <col min="12379" max="12379" width="9.453125" style="392" customWidth="1"/>
    <col min="12380" max="12539" width="8.54296875" style="392"/>
    <col min="12540" max="12540" width="8.54296875" style="392" customWidth="1"/>
    <col min="12541" max="12541" width="28.54296875" style="392" bestFit="1" customWidth="1"/>
    <col min="12542" max="12542" width="18.453125" style="392" customWidth="1"/>
    <col min="12543" max="12543" width="4.453125" style="392" bestFit="1" customWidth="1"/>
    <col min="12544" max="12544" width="106.453125" style="392" bestFit="1" customWidth="1"/>
    <col min="12545" max="12545" width="21.54296875" style="392" bestFit="1" customWidth="1"/>
    <col min="12546" max="12546" width="15.54296875" style="392" bestFit="1" customWidth="1"/>
    <col min="12547" max="12548" width="9.453125" style="392" customWidth="1"/>
    <col min="12549" max="12549" width="8.54296875" style="392" customWidth="1"/>
    <col min="12550" max="12552" width="9.453125" style="392" customWidth="1"/>
    <col min="12553" max="12553" width="8.54296875" style="392" customWidth="1"/>
    <col min="12554" max="12556" width="9.453125" style="392" customWidth="1"/>
    <col min="12557" max="12557" width="8.54296875" style="392" customWidth="1"/>
    <col min="12558" max="12560" width="9.453125" style="392" customWidth="1"/>
    <col min="12561" max="12561" width="8.54296875" style="392" customWidth="1"/>
    <col min="12562" max="12564" width="9.453125" style="392" customWidth="1"/>
    <col min="12565" max="12565" width="8.54296875" style="392" customWidth="1"/>
    <col min="12566" max="12566" width="15.54296875" style="392" bestFit="1" customWidth="1"/>
    <col min="12567" max="12568" width="9.453125" style="392" customWidth="1"/>
    <col min="12569" max="12569" width="13.54296875" style="392" bestFit="1" customWidth="1"/>
    <col min="12570" max="12570" width="47.54296875" style="392" customWidth="1"/>
    <col min="12571" max="12571" width="39.453125" style="392" bestFit="1" customWidth="1"/>
    <col min="12572" max="12613" width="9.453125" style="392" customWidth="1"/>
    <col min="12614" max="12614" width="15.453125" style="392" customWidth="1"/>
    <col min="12615" max="12615" width="45.453125" style="392" customWidth="1"/>
    <col min="12616" max="12616" width="11.54296875" style="392" customWidth="1"/>
    <col min="12617" max="12631" width="8.54296875" style="392" customWidth="1"/>
    <col min="12632" max="12634" width="9.453125" style="392" bestFit="1" customWidth="1"/>
    <col min="12635" max="12635" width="9.453125" style="392" customWidth="1"/>
    <col min="12636" max="12795" width="8.54296875" style="392"/>
    <col min="12796" max="12796" width="8.54296875" style="392" customWidth="1"/>
    <col min="12797" max="12797" width="28.54296875" style="392" bestFit="1" customWidth="1"/>
    <col min="12798" max="12798" width="18.453125" style="392" customWidth="1"/>
    <col min="12799" max="12799" width="4.453125" style="392" bestFit="1" customWidth="1"/>
    <col min="12800" max="12800" width="106.453125" style="392" bestFit="1" customWidth="1"/>
    <col min="12801" max="12801" width="21.54296875" style="392" bestFit="1" customWidth="1"/>
    <col min="12802" max="12802" width="15.54296875" style="392" bestFit="1" customWidth="1"/>
    <col min="12803" max="12804" width="9.453125" style="392" customWidth="1"/>
    <col min="12805" max="12805" width="8.54296875" style="392" customWidth="1"/>
    <col min="12806" max="12808" width="9.453125" style="392" customWidth="1"/>
    <col min="12809" max="12809" width="8.54296875" style="392" customWidth="1"/>
    <col min="12810" max="12812" width="9.453125" style="392" customWidth="1"/>
    <col min="12813" max="12813" width="8.54296875" style="392" customWidth="1"/>
    <col min="12814" max="12816" width="9.453125" style="392" customWidth="1"/>
    <col min="12817" max="12817" width="8.54296875" style="392" customWidth="1"/>
    <col min="12818" max="12820" width="9.453125" style="392" customWidth="1"/>
    <col min="12821" max="12821" width="8.54296875" style="392" customWidth="1"/>
    <col min="12822" max="12822" width="15.54296875" style="392" bestFit="1" customWidth="1"/>
    <col min="12823" max="12824" width="9.453125" style="392" customWidth="1"/>
    <col min="12825" max="12825" width="13.54296875" style="392" bestFit="1" customWidth="1"/>
    <col min="12826" max="12826" width="47.54296875" style="392" customWidth="1"/>
    <col min="12827" max="12827" width="39.453125" style="392" bestFit="1" customWidth="1"/>
    <col min="12828" max="12869" width="9.453125" style="392" customWidth="1"/>
    <col min="12870" max="12870" width="15.453125" style="392" customWidth="1"/>
    <col min="12871" max="12871" width="45.453125" style="392" customWidth="1"/>
    <col min="12872" max="12872" width="11.54296875" style="392" customWidth="1"/>
    <col min="12873" max="12887" width="8.54296875" style="392" customWidth="1"/>
    <col min="12888" max="12890" width="9.453125" style="392" bestFit="1" customWidth="1"/>
    <col min="12891" max="12891" width="9.453125" style="392" customWidth="1"/>
    <col min="12892" max="13051" width="8.54296875" style="392"/>
    <col min="13052" max="13052" width="8.54296875" style="392" customWidth="1"/>
    <col min="13053" max="13053" width="28.54296875" style="392" bestFit="1" customWidth="1"/>
    <col min="13054" max="13054" width="18.453125" style="392" customWidth="1"/>
    <col min="13055" max="13055" width="4.453125" style="392" bestFit="1" customWidth="1"/>
    <col min="13056" max="13056" width="106.453125" style="392" bestFit="1" customWidth="1"/>
    <col min="13057" max="13057" width="21.54296875" style="392" bestFit="1" customWidth="1"/>
    <col min="13058" max="13058" width="15.54296875" style="392" bestFit="1" customWidth="1"/>
    <col min="13059" max="13060" width="9.453125" style="392" customWidth="1"/>
    <col min="13061" max="13061" width="8.54296875" style="392" customWidth="1"/>
    <col min="13062" max="13064" width="9.453125" style="392" customWidth="1"/>
    <col min="13065" max="13065" width="8.54296875" style="392" customWidth="1"/>
    <col min="13066" max="13068" width="9.453125" style="392" customWidth="1"/>
    <col min="13069" max="13069" width="8.54296875" style="392" customWidth="1"/>
    <col min="13070" max="13072" width="9.453125" style="392" customWidth="1"/>
    <col min="13073" max="13073" width="8.54296875" style="392" customWidth="1"/>
    <col min="13074" max="13076" width="9.453125" style="392" customWidth="1"/>
    <col min="13077" max="13077" width="8.54296875" style="392" customWidth="1"/>
    <col min="13078" max="13078" width="15.54296875" style="392" bestFit="1" customWidth="1"/>
    <col min="13079" max="13080" width="9.453125" style="392" customWidth="1"/>
    <col min="13081" max="13081" width="13.54296875" style="392" bestFit="1" customWidth="1"/>
    <col min="13082" max="13082" width="47.54296875" style="392" customWidth="1"/>
    <col min="13083" max="13083" width="39.453125" style="392" bestFit="1" customWidth="1"/>
    <col min="13084" max="13125" width="9.453125" style="392" customWidth="1"/>
    <col min="13126" max="13126" width="15.453125" style="392" customWidth="1"/>
    <col min="13127" max="13127" width="45.453125" style="392" customWidth="1"/>
    <col min="13128" max="13128" width="11.54296875" style="392" customWidth="1"/>
    <col min="13129" max="13143" width="8.54296875" style="392" customWidth="1"/>
    <col min="13144" max="13146" width="9.453125" style="392" bestFit="1" customWidth="1"/>
    <col min="13147" max="13147" width="9.453125" style="392" customWidth="1"/>
    <col min="13148" max="13307" width="8.54296875" style="392"/>
    <col min="13308" max="13308" width="8.54296875" style="392" customWidth="1"/>
    <col min="13309" max="13309" width="28.54296875" style="392" bestFit="1" customWidth="1"/>
    <col min="13310" max="13310" width="18.453125" style="392" customWidth="1"/>
    <col min="13311" max="13311" width="4.453125" style="392" bestFit="1" customWidth="1"/>
    <col min="13312" max="13312" width="106.453125" style="392" bestFit="1" customWidth="1"/>
    <col min="13313" max="13313" width="21.54296875" style="392" bestFit="1" customWidth="1"/>
    <col min="13314" max="13314" width="15.54296875" style="392" bestFit="1" customWidth="1"/>
    <col min="13315" max="13316" width="9.453125" style="392" customWidth="1"/>
    <col min="13317" max="13317" width="8.54296875" style="392" customWidth="1"/>
    <col min="13318" max="13320" width="9.453125" style="392" customWidth="1"/>
    <col min="13321" max="13321" width="8.54296875" style="392" customWidth="1"/>
    <col min="13322" max="13324" width="9.453125" style="392" customWidth="1"/>
    <col min="13325" max="13325" width="8.54296875" style="392" customWidth="1"/>
    <col min="13326" max="13328" width="9.453125" style="392" customWidth="1"/>
    <col min="13329" max="13329" width="8.54296875" style="392" customWidth="1"/>
    <col min="13330" max="13332" width="9.453125" style="392" customWidth="1"/>
    <col min="13333" max="13333" width="8.54296875" style="392" customWidth="1"/>
    <col min="13334" max="13334" width="15.54296875" style="392" bestFit="1" customWidth="1"/>
    <col min="13335" max="13336" width="9.453125" style="392" customWidth="1"/>
    <col min="13337" max="13337" width="13.54296875" style="392" bestFit="1" customWidth="1"/>
    <col min="13338" max="13338" width="47.54296875" style="392" customWidth="1"/>
    <col min="13339" max="13339" width="39.453125" style="392" bestFit="1" customWidth="1"/>
    <col min="13340" max="13381" width="9.453125" style="392" customWidth="1"/>
    <col min="13382" max="13382" width="15.453125" style="392" customWidth="1"/>
    <col min="13383" max="13383" width="45.453125" style="392" customWidth="1"/>
    <col min="13384" max="13384" width="11.54296875" style="392" customWidth="1"/>
    <col min="13385" max="13399" width="8.54296875" style="392" customWidth="1"/>
    <col min="13400" max="13402" width="9.453125" style="392" bestFit="1" customWidth="1"/>
    <col min="13403" max="13403" width="9.453125" style="392" customWidth="1"/>
    <col min="13404" max="13563" width="8.54296875" style="392"/>
    <col min="13564" max="13564" width="8.54296875" style="392" customWidth="1"/>
    <col min="13565" max="13565" width="28.54296875" style="392" bestFit="1" customWidth="1"/>
    <col min="13566" max="13566" width="18.453125" style="392" customWidth="1"/>
    <col min="13567" max="13567" width="4.453125" style="392" bestFit="1" customWidth="1"/>
    <col min="13568" max="13568" width="106.453125" style="392" bestFit="1" customWidth="1"/>
    <col min="13569" max="13569" width="21.54296875" style="392" bestFit="1" customWidth="1"/>
    <col min="13570" max="13570" width="15.54296875" style="392" bestFit="1" customWidth="1"/>
    <col min="13571" max="13572" width="9.453125" style="392" customWidth="1"/>
    <col min="13573" max="13573" width="8.54296875" style="392" customWidth="1"/>
    <col min="13574" max="13576" width="9.453125" style="392" customWidth="1"/>
    <col min="13577" max="13577" width="8.54296875" style="392" customWidth="1"/>
    <col min="13578" max="13580" width="9.453125" style="392" customWidth="1"/>
    <col min="13581" max="13581" width="8.54296875" style="392" customWidth="1"/>
    <col min="13582" max="13584" width="9.453125" style="392" customWidth="1"/>
    <col min="13585" max="13585" width="8.54296875" style="392" customWidth="1"/>
    <col min="13586" max="13588" width="9.453125" style="392" customWidth="1"/>
    <col min="13589" max="13589" width="8.54296875" style="392" customWidth="1"/>
    <col min="13590" max="13590" width="15.54296875" style="392" bestFit="1" customWidth="1"/>
    <col min="13591" max="13592" width="9.453125" style="392" customWidth="1"/>
    <col min="13593" max="13593" width="13.54296875" style="392" bestFit="1" customWidth="1"/>
    <col min="13594" max="13594" width="47.54296875" style="392" customWidth="1"/>
    <col min="13595" max="13595" width="39.453125" style="392" bestFit="1" customWidth="1"/>
    <col min="13596" max="13637" width="9.453125" style="392" customWidth="1"/>
    <col min="13638" max="13638" width="15.453125" style="392" customWidth="1"/>
    <col min="13639" max="13639" width="45.453125" style="392" customWidth="1"/>
    <col min="13640" max="13640" width="11.54296875" style="392" customWidth="1"/>
    <col min="13641" max="13655" width="8.54296875" style="392" customWidth="1"/>
    <col min="13656" max="13658" width="9.453125" style="392" bestFit="1" customWidth="1"/>
    <col min="13659" max="13659" width="9.453125" style="392" customWidth="1"/>
    <col min="13660" max="13819" width="8.54296875" style="392"/>
    <col min="13820" max="13820" width="8.54296875" style="392" customWidth="1"/>
    <col min="13821" max="13821" width="28.54296875" style="392" bestFit="1" customWidth="1"/>
    <col min="13822" max="13822" width="18.453125" style="392" customWidth="1"/>
    <col min="13823" max="13823" width="4.453125" style="392" bestFit="1" customWidth="1"/>
    <col min="13824" max="13824" width="106.453125" style="392" bestFit="1" customWidth="1"/>
    <col min="13825" max="13825" width="21.54296875" style="392" bestFit="1" customWidth="1"/>
    <col min="13826" max="13826" width="15.54296875" style="392" bestFit="1" customWidth="1"/>
    <col min="13827" max="13828" width="9.453125" style="392" customWidth="1"/>
    <col min="13829" max="13829" width="8.54296875" style="392" customWidth="1"/>
    <col min="13830" max="13832" width="9.453125" style="392" customWidth="1"/>
    <col min="13833" max="13833" width="8.54296875" style="392" customWidth="1"/>
    <col min="13834" max="13836" width="9.453125" style="392" customWidth="1"/>
    <col min="13837" max="13837" width="8.54296875" style="392" customWidth="1"/>
    <col min="13838" max="13840" width="9.453125" style="392" customWidth="1"/>
    <col min="13841" max="13841" width="8.54296875" style="392" customWidth="1"/>
    <col min="13842" max="13844" width="9.453125" style="392" customWidth="1"/>
    <col min="13845" max="13845" width="8.54296875" style="392" customWidth="1"/>
    <col min="13846" max="13846" width="15.54296875" style="392" bestFit="1" customWidth="1"/>
    <col min="13847" max="13848" width="9.453125" style="392" customWidth="1"/>
    <col min="13849" max="13849" width="13.54296875" style="392" bestFit="1" customWidth="1"/>
    <col min="13850" max="13850" width="47.54296875" style="392" customWidth="1"/>
    <col min="13851" max="13851" width="39.453125" style="392" bestFit="1" customWidth="1"/>
    <col min="13852" max="13893" width="9.453125" style="392" customWidth="1"/>
    <col min="13894" max="13894" width="15.453125" style="392" customWidth="1"/>
    <col min="13895" max="13895" width="45.453125" style="392" customWidth="1"/>
    <col min="13896" max="13896" width="11.54296875" style="392" customWidth="1"/>
    <col min="13897" max="13911" width="8.54296875" style="392" customWidth="1"/>
    <col min="13912" max="13914" width="9.453125" style="392" bestFit="1" customWidth="1"/>
    <col min="13915" max="13915" width="9.453125" style="392" customWidth="1"/>
    <col min="13916" max="14075" width="8.54296875" style="392"/>
    <col min="14076" max="14076" width="8.54296875" style="392" customWidth="1"/>
    <col min="14077" max="14077" width="28.54296875" style="392" bestFit="1" customWidth="1"/>
    <col min="14078" max="14078" width="18.453125" style="392" customWidth="1"/>
    <col min="14079" max="14079" width="4.453125" style="392" bestFit="1" customWidth="1"/>
    <col min="14080" max="14080" width="106.453125" style="392" bestFit="1" customWidth="1"/>
    <col min="14081" max="14081" width="21.54296875" style="392" bestFit="1" customWidth="1"/>
    <col min="14082" max="14082" width="15.54296875" style="392" bestFit="1" customWidth="1"/>
    <col min="14083" max="14084" width="9.453125" style="392" customWidth="1"/>
    <col min="14085" max="14085" width="8.54296875" style="392" customWidth="1"/>
    <col min="14086" max="14088" width="9.453125" style="392" customWidth="1"/>
    <col min="14089" max="14089" width="8.54296875" style="392" customWidth="1"/>
    <col min="14090" max="14092" width="9.453125" style="392" customWidth="1"/>
    <col min="14093" max="14093" width="8.54296875" style="392" customWidth="1"/>
    <col min="14094" max="14096" width="9.453125" style="392" customWidth="1"/>
    <col min="14097" max="14097" width="8.54296875" style="392" customWidth="1"/>
    <col min="14098" max="14100" width="9.453125" style="392" customWidth="1"/>
    <col min="14101" max="14101" width="8.54296875" style="392" customWidth="1"/>
    <col min="14102" max="14102" width="15.54296875" style="392" bestFit="1" customWidth="1"/>
    <col min="14103" max="14104" width="9.453125" style="392" customWidth="1"/>
    <col min="14105" max="14105" width="13.54296875" style="392" bestFit="1" customWidth="1"/>
    <col min="14106" max="14106" width="47.54296875" style="392" customWidth="1"/>
    <col min="14107" max="14107" width="39.453125" style="392" bestFit="1" customWidth="1"/>
    <col min="14108" max="14149" width="9.453125" style="392" customWidth="1"/>
    <col min="14150" max="14150" width="15.453125" style="392" customWidth="1"/>
    <col min="14151" max="14151" width="45.453125" style="392" customWidth="1"/>
    <col min="14152" max="14152" width="11.54296875" style="392" customWidth="1"/>
    <col min="14153" max="14167" width="8.54296875" style="392" customWidth="1"/>
    <col min="14168" max="14170" width="9.453125" style="392" bestFit="1" customWidth="1"/>
    <col min="14171" max="14171" width="9.453125" style="392" customWidth="1"/>
    <col min="14172" max="14331" width="8.54296875" style="392"/>
    <col min="14332" max="14332" width="8.54296875" style="392" customWidth="1"/>
    <col min="14333" max="14333" width="28.54296875" style="392" bestFit="1" customWidth="1"/>
    <col min="14334" max="14334" width="18.453125" style="392" customWidth="1"/>
    <col min="14335" max="14335" width="4.453125" style="392" bestFit="1" customWidth="1"/>
    <col min="14336" max="14336" width="106.453125" style="392" bestFit="1" customWidth="1"/>
    <col min="14337" max="14337" width="21.54296875" style="392" bestFit="1" customWidth="1"/>
    <col min="14338" max="14338" width="15.54296875" style="392" bestFit="1" customWidth="1"/>
    <col min="14339" max="14340" width="9.453125" style="392" customWidth="1"/>
    <col min="14341" max="14341" width="8.54296875" style="392" customWidth="1"/>
    <col min="14342" max="14344" width="9.453125" style="392" customWidth="1"/>
    <col min="14345" max="14345" width="8.54296875" style="392" customWidth="1"/>
    <col min="14346" max="14348" width="9.453125" style="392" customWidth="1"/>
    <col min="14349" max="14349" width="8.54296875" style="392" customWidth="1"/>
    <col min="14350" max="14352" width="9.453125" style="392" customWidth="1"/>
    <col min="14353" max="14353" width="8.54296875" style="392" customWidth="1"/>
    <col min="14354" max="14356" width="9.453125" style="392" customWidth="1"/>
    <col min="14357" max="14357" width="8.54296875" style="392" customWidth="1"/>
    <col min="14358" max="14358" width="15.54296875" style="392" bestFit="1" customWidth="1"/>
    <col min="14359" max="14360" width="9.453125" style="392" customWidth="1"/>
    <col min="14361" max="14361" width="13.54296875" style="392" bestFit="1" customWidth="1"/>
    <col min="14362" max="14362" width="47.54296875" style="392" customWidth="1"/>
    <col min="14363" max="14363" width="39.453125" style="392" bestFit="1" customWidth="1"/>
    <col min="14364" max="14405" width="9.453125" style="392" customWidth="1"/>
    <col min="14406" max="14406" width="15.453125" style="392" customWidth="1"/>
    <col min="14407" max="14407" width="45.453125" style="392" customWidth="1"/>
    <col min="14408" max="14408" width="11.54296875" style="392" customWidth="1"/>
    <col min="14409" max="14423" width="8.54296875" style="392" customWidth="1"/>
    <col min="14424" max="14426" width="9.453125" style="392" bestFit="1" customWidth="1"/>
    <col min="14427" max="14427" width="9.453125" style="392" customWidth="1"/>
    <col min="14428" max="14587" width="8.54296875" style="392"/>
    <col min="14588" max="14588" width="8.54296875" style="392" customWidth="1"/>
    <col min="14589" max="14589" width="28.54296875" style="392" bestFit="1" customWidth="1"/>
    <col min="14590" max="14590" width="18.453125" style="392" customWidth="1"/>
    <col min="14591" max="14591" width="4.453125" style="392" bestFit="1" customWidth="1"/>
    <col min="14592" max="14592" width="106.453125" style="392" bestFit="1" customWidth="1"/>
    <col min="14593" max="14593" width="21.54296875" style="392" bestFit="1" customWidth="1"/>
    <col min="14594" max="14594" width="15.54296875" style="392" bestFit="1" customWidth="1"/>
    <col min="14595" max="14596" width="9.453125" style="392" customWidth="1"/>
    <col min="14597" max="14597" width="8.54296875" style="392" customWidth="1"/>
    <col min="14598" max="14600" width="9.453125" style="392" customWidth="1"/>
    <col min="14601" max="14601" width="8.54296875" style="392" customWidth="1"/>
    <col min="14602" max="14604" width="9.453125" style="392" customWidth="1"/>
    <col min="14605" max="14605" width="8.54296875" style="392" customWidth="1"/>
    <col min="14606" max="14608" width="9.453125" style="392" customWidth="1"/>
    <col min="14609" max="14609" width="8.54296875" style="392" customWidth="1"/>
    <col min="14610" max="14612" width="9.453125" style="392" customWidth="1"/>
    <col min="14613" max="14613" width="8.54296875" style="392" customWidth="1"/>
    <col min="14614" max="14614" width="15.54296875" style="392" bestFit="1" customWidth="1"/>
    <col min="14615" max="14616" width="9.453125" style="392" customWidth="1"/>
    <col min="14617" max="14617" width="13.54296875" style="392" bestFit="1" customWidth="1"/>
    <col min="14618" max="14618" width="47.54296875" style="392" customWidth="1"/>
    <col min="14619" max="14619" width="39.453125" style="392" bestFit="1" customWidth="1"/>
    <col min="14620" max="14661" width="9.453125" style="392" customWidth="1"/>
    <col min="14662" max="14662" width="15.453125" style="392" customWidth="1"/>
    <col min="14663" max="14663" width="45.453125" style="392" customWidth="1"/>
    <col min="14664" max="14664" width="11.54296875" style="392" customWidth="1"/>
    <col min="14665" max="14679" width="8.54296875" style="392" customWidth="1"/>
    <col min="14680" max="14682" width="9.453125" style="392" bestFit="1" customWidth="1"/>
    <col min="14683" max="14683" width="9.453125" style="392" customWidth="1"/>
    <col min="14684" max="14843" width="8.54296875" style="392"/>
    <col min="14844" max="14844" width="8.54296875" style="392" customWidth="1"/>
    <col min="14845" max="14845" width="28.54296875" style="392" bestFit="1" customWidth="1"/>
    <col min="14846" max="14846" width="18.453125" style="392" customWidth="1"/>
    <col min="14847" max="14847" width="4.453125" style="392" bestFit="1" customWidth="1"/>
    <col min="14848" max="14848" width="106.453125" style="392" bestFit="1" customWidth="1"/>
    <col min="14849" max="14849" width="21.54296875" style="392" bestFit="1" customWidth="1"/>
    <col min="14850" max="14850" width="15.54296875" style="392" bestFit="1" customWidth="1"/>
    <col min="14851" max="14852" width="9.453125" style="392" customWidth="1"/>
    <col min="14853" max="14853" width="8.54296875" style="392" customWidth="1"/>
    <col min="14854" max="14856" width="9.453125" style="392" customWidth="1"/>
    <col min="14857" max="14857" width="8.54296875" style="392" customWidth="1"/>
    <col min="14858" max="14860" width="9.453125" style="392" customWidth="1"/>
    <col min="14861" max="14861" width="8.54296875" style="392" customWidth="1"/>
    <col min="14862" max="14864" width="9.453125" style="392" customWidth="1"/>
    <col min="14865" max="14865" width="8.54296875" style="392" customWidth="1"/>
    <col min="14866" max="14868" width="9.453125" style="392" customWidth="1"/>
    <col min="14869" max="14869" width="8.54296875" style="392" customWidth="1"/>
    <col min="14870" max="14870" width="15.54296875" style="392" bestFit="1" customWidth="1"/>
    <col min="14871" max="14872" width="9.453125" style="392" customWidth="1"/>
    <col min="14873" max="14873" width="13.54296875" style="392" bestFit="1" customWidth="1"/>
    <col min="14874" max="14874" width="47.54296875" style="392" customWidth="1"/>
    <col min="14875" max="14875" width="39.453125" style="392" bestFit="1" customWidth="1"/>
    <col min="14876" max="14917" width="9.453125" style="392" customWidth="1"/>
    <col min="14918" max="14918" width="15.453125" style="392" customWidth="1"/>
    <col min="14919" max="14919" width="45.453125" style="392" customWidth="1"/>
    <col min="14920" max="14920" width="11.54296875" style="392" customWidth="1"/>
    <col min="14921" max="14935" width="8.54296875" style="392" customWidth="1"/>
    <col min="14936" max="14938" width="9.453125" style="392" bestFit="1" customWidth="1"/>
    <col min="14939" max="14939" width="9.453125" style="392" customWidth="1"/>
    <col min="14940" max="15099" width="8.54296875" style="392"/>
    <col min="15100" max="15100" width="8.54296875" style="392" customWidth="1"/>
    <col min="15101" max="15101" width="28.54296875" style="392" bestFit="1" customWidth="1"/>
    <col min="15102" max="15102" width="18.453125" style="392" customWidth="1"/>
    <col min="15103" max="15103" width="4.453125" style="392" bestFit="1" customWidth="1"/>
    <col min="15104" max="15104" width="106.453125" style="392" bestFit="1" customWidth="1"/>
    <col min="15105" max="15105" width="21.54296875" style="392" bestFit="1" customWidth="1"/>
    <col min="15106" max="15106" width="15.54296875" style="392" bestFit="1" customWidth="1"/>
    <col min="15107" max="15108" width="9.453125" style="392" customWidth="1"/>
    <col min="15109" max="15109" width="8.54296875" style="392" customWidth="1"/>
    <col min="15110" max="15112" width="9.453125" style="392" customWidth="1"/>
    <col min="15113" max="15113" width="8.54296875" style="392" customWidth="1"/>
    <col min="15114" max="15116" width="9.453125" style="392" customWidth="1"/>
    <col min="15117" max="15117" width="8.54296875" style="392" customWidth="1"/>
    <col min="15118" max="15120" width="9.453125" style="392" customWidth="1"/>
    <col min="15121" max="15121" width="8.54296875" style="392" customWidth="1"/>
    <col min="15122" max="15124" width="9.453125" style="392" customWidth="1"/>
    <col min="15125" max="15125" width="8.54296875" style="392" customWidth="1"/>
    <col min="15126" max="15126" width="15.54296875" style="392" bestFit="1" customWidth="1"/>
    <col min="15127" max="15128" width="9.453125" style="392" customWidth="1"/>
    <col min="15129" max="15129" width="13.54296875" style="392" bestFit="1" customWidth="1"/>
    <col min="15130" max="15130" width="47.54296875" style="392" customWidth="1"/>
    <col min="15131" max="15131" width="39.453125" style="392" bestFit="1" customWidth="1"/>
    <col min="15132" max="15173" width="9.453125" style="392" customWidth="1"/>
    <col min="15174" max="15174" width="15.453125" style="392" customWidth="1"/>
    <col min="15175" max="15175" width="45.453125" style="392" customWidth="1"/>
    <col min="15176" max="15176" width="11.54296875" style="392" customWidth="1"/>
    <col min="15177" max="15191" width="8.54296875" style="392" customWidth="1"/>
    <col min="15192" max="15194" width="9.453125" style="392" bestFit="1" customWidth="1"/>
    <col min="15195" max="15195" width="9.453125" style="392" customWidth="1"/>
    <col min="15196" max="15355" width="8.54296875" style="392"/>
    <col min="15356" max="15356" width="8.54296875" style="392" customWidth="1"/>
    <col min="15357" max="15357" width="28.54296875" style="392" bestFit="1" customWidth="1"/>
    <col min="15358" max="15358" width="18.453125" style="392" customWidth="1"/>
    <col min="15359" max="15359" width="4.453125" style="392" bestFit="1" customWidth="1"/>
    <col min="15360" max="15360" width="106.453125" style="392" bestFit="1" customWidth="1"/>
    <col min="15361" max="15361" width="21.54296875" style="392" bestFit="1" customWidth="1"/>
    <col min="15362" max="15362" width="15.54296875" style="392" bestFit="1" customWidth="1"/>
    <col min="15363" max="15364" width="9.453125" style="392" customWidth="1"/>
    <col min="15365" max="15365" width="8.54296875" style="392" customWidth="1"/>
    <col min="15366" max="15368" width="9.453125" style="392" customWidth="1"/>
    <col min="15369" max="15369" width="8.54296875" style="392" customWidth="1"/>
    <col min="15370" max="15372" width="9.453125" style="392" customWidth="1"/>
    <col min="15373" max="15373" width="8.54296875" style="392" customWidth="1"/>
    <col min="15374" max="15376" width="9.453125" style="392" customWidth="1"/>
    <col min="15377" max="15377" width="8.54296875" style="392" customWidth="1"/>
    <col min="15378" max="15380" width="9.453125" style="392" customWidth="1"/>
    <col min="15381" max="15381" width="8.54296875" style="392" customWidth="1"/>
    <col min="15382" max="15382" width="15.54296875" style="392" bestFit="1" customWidth="1"/>
    <col min="15383" max="15384" width="9.453125" style="392" customWidth="1"/>
    <col min="15385" max="15385" width="13.54296875" style="392" bestFit="1" customWidth="1"/>
    <col min="15386" max="15386" width="47.54296875" style="392" customWidth="1"/>
    <col min="15387" max="15387" width="39.453125" style="392" bestFit="1" customWidth="1"/>
    <col min="15388" max="15429" width="9.453125" style="392" customWidth="1"/>
    <col min="15430" max="15430" width="15.453125" style="392" customWidth="1"/>
    <col min="15431" max="15431" width="45.453125" style="392" customWidth="1"/>
    <col min="15432" max="15432" width="11.54296875" style="392" customWidth="1"/>
    <col min="15433" max="15447" width="8.54296875" style="392" customWidth="1"/>
    <col min="15448" max="15450" width="9.453125" style="392" bestFit="1" customWidth="1"/>
    <col min="15451" max="15451" width="9.453125" style="392" customWidth="1"/>
    <col min="15452" max="15611" width="8.54296875" style="392"/>
    <col min="15612" max="15612" width="8.54296875" style="392" customWidth="1"/>
    <col min="15613" max="15613" width="28.54296875" style="392" bestFit="1" customWidth="1"/>
    <col min="15614" max="15614" width="18.453125" style="392" customWidth="1"/>
    <col min="15615" max="15615" width="4.453125" style="392" bestFit="1" customWidth="1"/>
    <col min="15616" max="15616" width="106.453125" style="392" bestFit="1" customWidth="1"/>
    <col min="15617" max="15617" width="21.54296875" style="392" bestFit="1" customWidth="1"/>
    <col min="15618" max="15618" width="15.54296875" style="392" bestFit="1" customWidth="1"/>
    <col min="15619" max="15620" width="9.453125" style="392" customWidth="1"/>
    <col min="15621" max="15621" width="8.54296875" style="392" customWidth="1"/>
    <col min="15622" max="15624" width="9.453125" style="392" customWidth="1"/>
    <col min="15625" max="15625" width="8.54296875" style="392" customWidth="1"/>
    <col min="15626" max="15628" width="9.453125" style="392" customWidth="1"/>
    <col min="15629" max="15629" width="8.54296875" style="392" customWidth="1"/>
    <col min="15630" max="15632" width="9.453125" style="392" customWidth="1"/>
    <col min="15633" max="15633" width="8.54296875" style="392" customWidth="1"/>
    <col min="15634" max="15636" width="9.453125" style="392" customWidth="1"/>
    <col min="15637" max="15637" width="8.54296875" style="392" customWidth="1"/>
    <col min="15638" max="15638" width="15.54296875" style="392" bestFit="1" customWidth="1"/>
    <col min="15639" max="15640" width="9.453125" style="392" customWidth="1"/>
    <col min="15641" max="15641" width="13.54296875" style="392" bestFit="1" customWidth="1"/>
    <col min="15642" max="15642" width="47.54296875" style="392" customWidth="1"/>
    <col min="15643" max="15643" width="39.453125" style="392" bestFit="1" customWidth="1"/>
    <col min="15644" max="15685" width="9.453125" style="392" customWidth="1"/>
    <col min="15686" max="15686" width="15.453125" style="392" customWidth="1"/>
    <col min="15687" max="15687" width="45.453125" style="392" customWidth="1"/>
    <col min="15688" max="15688" width="11.54296875" style="392" customWidth="1"/>
    <col min="15689" max="15703" width="8.54296875" style="392" customWidth="1"/>
    <col min="15704" max="15706" width="9.453125" style="392" bestFit="1" customWidth="1"/>
    <col min="15707" max="15707" width="9.453125" style="392" customWidth="1"/>
    <col min="15708" max="15867" width="8.54296875" style="392"/>
    <col min="15868" max="15868" width="8.54296875" style="392" customWidth="1"/>
    <col min="15869" max="15869" width="28.54296875" style="392" bestFit="1" customWidth="1"/>
    <col min="15870" max="15870" width="18.453125" style="392" customWidth="1"/>
    <col min="15871" max="15871" width="4.453125" style="392" bestFit="1" customWidth="1"/>
    <col min="15872" max="15872" width="106.453125" style="392" bestFit="1" customWidth="1"/>
    <col min="15873" max="15873" width="21.54296875" style="392" bestFit="1" customWidth="1"/>
    <col min="15874" max="15874" width="15.54296875" style="392" bestFit="1" customWidth="1"/>
    <col min="15875" max="15876" width="9.453125" style="392" customWidth="1"/>
    <col min="15877" max="15877" width="8.54296875" style="392" customWidth="1"/>
    <col min="15878" max="15880" width="9.453125" style="392" customWidth="1"/>
    <col min="15881" max="15881" width="8.54296875" style="392" customWidth="1"/>
    <col min="15882" max="15884" width="9.453125" style="392" customWidth="1"/>
    <col min="15885" max="15885" width="8.54296875" style="392" customWidth="1"/>
    <col min="15886" max="15888" width="9.453125" style="392" customWidth="1"/>
    <col min="15889" max="15889" width="8.54296875" style="392" customWidth="1"/>
    <col min="15890" max="15892" width="9.453125" style="392" customWidth="1"/>
    <col min="15893" max="15893" width="8.54296875" style="392" customWidth="1"/>
    <col min="15894" max="15894" width="15.54296875" style="392" bestFit="1" customWidth="1"/>
    <col min="15895" max="15896" width="9.453125" style="392" customWidth="1"/>
    <col min="15897" max="15897" width="13.54296875" style="392" bestFit="1" customWidth="1"/>
    <col min="15898" max="15898" width="47.54296875" style="392" customWidth="1"/>
    <col min="15899" max="15899" width="39.453125" style="392" bestFit="1" customWidth="1"/>
    <col min="15900" max="15941" width="9.453125" style="392" customWidth="1"/>
    <col min="15942" max="15942" width="15.453125" style="392" customWidth="1"/>
    <col min="15943" max="15943" width="45.453125" style="392" customWidth="1"/>
    <col min="15944" max="15944" width="11.54296875" style="392" customWidth="1"/>
    <col min="15945" max="15959" width="8.54296875" style="392" customWidth="1"/>
    <col min="15960" max="15962" width="9.453125" style="392" bestFit="1" customWidth="1"/>
    <col min="15963" max="15963" width="9.453125" style="392" customWidth="1"/>
    <col min="15964" max="16123" width="8.54296875" style="392"/>
    <col min="16124" max="16124" width="8.54296875" style="392" customWidth="1"/>
    <col min="16125" max="16125" width="28.54296875" style="392" bestFit="1" customWidth="1"/>
    <col min="16126" max="16126" width="18.453125" style="392" customWidth="1"/>
    <col min="16127" max="16127" width="4.453125" style="392" bestFit="1" customWidth="1"/>
    <col min="16128" max="16128" width="106.453125" style="392" bestFit="1" customWidth="1"/>
    <col min="16129" max="16129" width="21.54296875" style="392" bestFit="1" customWidth="1"/>
    <col min="16130" max="16130" width="15.54296875" style="392" bestFit="1" customWidth="1"/>
    <col min="16131" max="16132" width="9.453125" style="392" customWidth="1"/>
    <col min="16133" max="16133" width="8.54296875" style="392" customWidth="1"/>
    <col min="16134" max="16136" width="9.453125" style="392" customWidth="1"/>
    <col min="16137" max="16137" width="8.54296875" style="392" customWidth="1"/>
    <col min="16138" max="16140" width="9.453125" style="392" customWidth="1"/>
    <col min="16141" max="16141" width="8.54296875" style="392" customWidth="1"/>
    <col min="16142" max="16144" width="9.453125" style="392" customWidth="1"/>
    <col min="16145" max="16145" width="8.54296875" style="392" customWidth="1"/>
    <col min="16146" max="16148" width="9.453125" style="392" customWidth="1"/>
    <col min="16149" max="16149" width="8.54296875" style="392" customWidth="1"/>
    <col min="16150" max="16150" width="15.54296875" style="392" bestFit="1" customWidth="1"/>
    <col min="16151" max="16152" width="9.453125" style="392" customWidth="1"/>
    <col min="16153" max="16153" width="13.54296875" style="392" bestFit="1" customWidth="1"/>
    <col min="16154" max="16154" width="47.54296875" style="392" customWidth="1"/>
    <col min="16155" max="16155" width="39.453125" style="392" bestFit="1" customWidth="1"/>
    <col min="16156" max="16197" width="9.453125" style="392" customWidth="1"/>
    <col min="16198" max="16198" width="15.453125" style="392" customWidth="1"/>
    <col min="16199" max="16199" width="45.453125" style="392" customWidth="1"/>
    <col min="16200" max="16200" width="11.54296875" style="392" customWidth="1"/>
    <col min="16201" max="16214" width="8.54296875" style="392" customWidth="1"/>
    <col min="16215" max="16384" width="8.54296875" style="392"/>
  </cols>
  <sheetData>
    <row r="1" spans="1:45" ht="15.75" customHeight="1" thickBot="1" x14ac:dyDescent="0.4">
      <c r="B1" s="426"/>
      <c r="C1" s="425"/>
      <c r="D1" s="1851" t="s">
        <v>27</v>
      </c>
      <c r="E1" s="1853"/>
      <c r="F1" s="424"/>
      <c r="G1" s="424"/>
      <c r="H1" s="424"/>
      <c r="I1" s="424"/>
      <c r="J1" s="1851" t="s">
        <v>2</v>
      </c>
      <c r="K1" s="1852"/>
      <c r="L1" s="424"/>
      <c r="M1" s="424"/>
      <c r="N1" s="1851" t="s">
        <v>3</v>
      </c>
      <c r="O1" s="1852"/>
      <c r="P1" s="424"/>
      <c r="Q1" s="424"/>
      <c r="R1" s="424"/>
      <c r="S1" s="1851" t="s">
        <v>4</v>
      </c>
      <c r="T1" s="1853"/>
      <c r="U1" s="1853"/>
      <c r="V1" s="1853"/>
      <c r="W1" s="1852"/>
      <c r="X1" s="1851" t="s">
        <v>5</v>
      </c>
      <c r="Y1" s="1852"/>
      <c r="Z1" s="424"/>
      <c r="AA1" s="424"/>
      <c r="AB1" s="1851" t="s">
        <v>6</v>
      </c>
      <c r="AC1" s="1852"/>
      <c r="AD1" s="424"/>
      <c r="AE1" s="424"/>
      <c r="AF1" s="424"/>
      <c r="AG1" s="424"/>
      <c r="AH1" s="1853" t="s">
        <v>7</v>
      </c>
      <c r="AI1" s="1853"/>
      <c r="AJ1" s="431"/>
      <c r="AK1" s="431"/>
      <c r="AL1" s="431"/>
      <c r="AM1" s="431"/>
    </row>
    <row r="2" spans="1:45" ht="58.5" customHeight="1" thickBot="1" x14ac:dyDescent="0.4">
      <c r="A2" s="418" t="s">
        <v>28</v>
      </c>
      <c r="B2" s="423" t="s">
        <v>37</v>
      </c>
      <c r="C2" s="422" t="s">
        <v>4014</v>
      </c>
      <c r="D2" s="420" t="s">
        <v>4015</v>
      </c>
      <c r="E2" s="421" t="s">
        <v>4016</v>
      </c>
      <c r="F2" s="421" t="s">
        <v>4017</v>
      </c>
      <c r="G2" s="421" t="s">
        <v>4018</v>
      </c>
      <c r="H2" s="421" t="s">
        <v>4019</v>
      </c>
      <c r="I2" s="430" t="s">
        <v>1691</v>
      </c>
      <c r="J2" s="420" t="s">
        <v>4015</v>
      </c>
      <c r="K2" s="421" t="s">
        <v>4020</v>
      </c>
      <c r="L2" s="421" t="s">
        <v>4021</v>
      </c>
      <c r="M2" s="430" t="s">
        <v>1691</v>
      </c>
      <c r="N2" s="420" t="s">
        <v>4015</v>
      </c>
      <c r="O2" s="421" t="s">
        <v>4016</v>
      </c>
      <c r="P2" s="421" t="s">
        <v>4022</v>
      </c>
      <c r="Q2" s="421" t="s">
        <v>4019</v>
      </c>
      <c r="R2" s="430" t="s">
        <v>1691</v>
      </c>
      <c r="S2" s="420" t="s">
        <v>4015</v>
      </c>
      <c r="T2" s="421" t="s">
        <v>4023</v>
      </c>
      <c r="U2" s="421" t="s">
        <v>4024</v>
      </c>
      <c r="V2" s="421" t="s">
        <v>4021</v>
      </c>
      <c r="W2" s="430" t="s">
        <v>1691</v>
      </c>
      <c r="X2" s="420" t="s">
        <v>4015</v>
      </c>
      <c r="Y2" s="421" t="s">
        <v>4025</v>
      </c>
      <c r="Z2" s="421" t="s">
        <v>4026</v>
      </c>
      <c r="AA2" s="430" t="s">
        <v>1691</v>
      </c>
      <c r="AB2" s="420" t="s">
        <v>4015</v>
      </c>
      <c r="AC2" s="419" t="s">
        <v>4025</v>
      </c>
      <c r="AD2" s="438" t="s">
        <v>4027</v>
      </c>
      <c r="AE2" s="419" t="s">
        <v>4024</v>
      </c>
      <c r="AF2" s="419" t="s">
        <v>4028</v>
      </c>
      <c r="AG2" s="430" t="s">
        <v>1691</v>
      </c>
      <c r="AH2" s="440" t="s">
        <v>4015</v>
      </c>
      <c r="AI2" s="430" t="s">
        <v>4029</v>
      </c>
      <c r="AJ2" s="443" t="s">
        <v>4030</v>
      </c>
      <c r="AK2" s="443" t="s">
        <v>4018</v>
      </c>
      <c r="AL2" s="443" t="s">
        <v>4028</v>
      </c>
      <c r="AM2" s="430" t="s">
        <v>1691</v>
      </c>
      <c r="AN2" s="432" t="s">
        <v>4031</v>
      </c>
    </row>
    <row r="3" spans="1:45" s="395" customFormat="1" ht="52.4" customHeight="1" x14ac:dyDescent="0.35">
      <c r="A3" s="417">
        <v>1</v>
      </c>
      <c r="B3" s="416" t="s">
        <v>4032</v>
      </c>
      <c r="C3" s="415" t="s">
        <v>4033</v>
      </c>
      <c r="D3" s="414">
        <v>0.93</v>
      </c>
      <c r="E3" s="413">
        <v>0.93</v>
      </c>
      <c r="F3" s="413">
        <v>0.92</v>
      </c>
      <c r="G3" s="413">
        <v>0.93</v>
      </c>
      <c r="H3" s="413">
        <v>0.93</v>
      </c>
      <c r="I3" s="226">
        <f>(H3-D3)/D3</f>
        <v>0</v>
      </c>
      <c r="J3" s="414">
        <v>0.96</v>
      </c>
      <c r="K3" s="413">
        <v>0.96</v>
      </c>
      <c r="L3" s="413">
        <v>0.93</v>
      </c>
      <c r="M3" s="226">
        <f>(L3-J3)/J3</f>
        <v>-3.1249999999999913E-2</v>
      </c>
      <c r="N3" s="414">
        <v>0.96</v>
      </c>
      <c r="O3" s="413">
        <v>0.96</v>
      </c>
      <c r="P3" s="413">
        <v>0.92</v>
      </c>
      <c r="Q3" s="413">
        <v>0.93</v>
      </c>
      <c r="R3" s="226">
        <f>(Q3-N3)/N3</f>
        <v>-3.1249999999999913E-2</v>
      </c>
      <c r="S3" s="414">
        <v>0.9</v>
      </c>
      <c r="T3" s="413">
        <v>0.9</v>
      </c>
      <c r="U3" s="413">
        <v>0.92</v>
      </c>
      <c r="V3" s="413">
        <v>0.93</v>
      </c>
      <c r="W3" s="226">
        <f>(V3-S3)/S3</f>
        <v>3.3333333333333361E-2</v>
      </c>
      <c r="X3" s="414">
        <v>0.91</v>
      </c>
      <c r="Y3" s="413">
        <v>0.91</v>
      </c>
      <c r="Z3" s="413">
        <v>0.94</v>
      </c>
      <c r="AA3" s="226">
        <f>(Z3-X3)/X3</f>
        <v>3.2967032967032871E-2</v>
      </c>
      <c r="AB3" s="412">
        <v>0.93</v>
      </c>
      <c r="AC3" s="427">
        <v>1.03</v>
      </c>
      <c r="AD3" s="427">
        <v>1.03</v>
      </c>
      <c r="AE3" s="427">
        <v>1.03</v>
      </c>
      <c r="AF3" s="427">
        <v>1.04</v>
      </c>
      <c r="AG3" s="226">
        <f>(AF3-AB3)/AB3</f>
        <v>0.1182795698924731</v>
      </c>
      <c r="AH3" s="441">
        <v>0.81</v>
      </c>
      <c r="AI3" s="439">
        <v>0.81</v>
      </c>
      <c r="AJ3" s="444">
        <v>0.81699999999999995</v>
      </c>
      <c r="AK3" s="444">
        <v>0.81</v>
      </c>
      <c r="AL3" s="444">
        <v>0.8</v>
      </c>
      <c r="AM3" s="226">
        <f>(AL3-AH3)/AH3</f>
        <v>-1.2345679012345689E-2</v>
      </c>
      <c r="AN3" s="433"/>
    </row>
    <row r="4" spans="1:45" s="395" customFormat="1" ht="52.4" customHeight="1" x14ac:dyDescent="0.35">
      <c r="A4" s="417">
        <v>2</v>
      </c>
      <c r="B4" s="416" t="s">
        <v>3877</v>
      </c>
      <c r="C4" s="415" t="s">
        <v>4034</v>
      </c>
      <c r="D4" s="414" t="s">
        <v>1502</v>
      </c>
      <c r="E4" s="413" t="s">
        <v>1502</v>
      </c>
      <c r="F4" s="413" t="s">
        <v>1502</v>
      </c>
      <c r="G4" s="413" t="s">
        <v>1502</v>
      </c>
      <c r="H4" s="413" t="s">
        <v>1502</v>
      </c>
      <c r="I4" s="226"/>
      <c r="J4" s="414" t="s">
        <v>1502</v>
      </c>
      <c r="K4" s="413" t="s">
        <v>1502</v>
      </c>
      <c r="L4" s="413" t="s">
        <v>1502</v>
      </c>
      <c r="M4" s="226"/>
      <c r="N4" s="414" t="s">
        <v>1502</v>
      </c>
      <c r="O4" s="413" t="s">
        <v>1502</v>
      </c>
      <c r="P4" s="413" t="s">
        <v>1502</v>
      </c>
      <c r="Q4" s="413" t="s">
        <v>1502</v>
      </c>
      <c r="R4" s="226"/>
      <c r="S4" s="414" t="s">
        <v>1502</v>
      </c>
      <c r="T4" s="413" t="s">
        <v>1502</v>
      </c>
      <c r="U4" s="413" t="s">
        <v>1502</v>
      </c>
      <c r="V4" s="413" t="s">
        <v>1502</v>
      </c>
      <c r="W4" s="226"/>
      <c r="X4" s="414" t="s">
        <v>1502</v>
      </c>
      <c r="Y4" s="413" t="s">
        <v>1502</v>
      </c>
      <c r="Z4" s="413" t="s">
        <v>1502</v>
      </c>
      <c r="AA4" s="226"/>
      <c r="AB4" s="412" t="s">
        <v>1502</v>
      </c>
      <c r="AC4" s="427" t="s">
        <v>1502</v>
      </c>
      <c r="AD4" s="428" t="s">
        <v>1502</v>
      </c>
      <c r="AE4" s="427" t="s">
        <v>1502</v>
      </c>
      <c r="AF4" s="427" t="s">
        <v>1502</v>
      </c>
      <c r="AG4" s="226"/>
      <c r="AH4" s="637">
        <v>0.94</v>
      </c>
      <c r="AI4" s="437">
        <v>0.95</v>
      </c>
      <c r="AJ4" s="445">
        <v>0.95640000000000003</v>
      </c>
      <c r="AK4" s="445">
        <v>0.94</v>
      </c>
      <c r="AL4" s="445">
        <v>0.96</v>
      </c>
      <c r="AM4" s="226">
        <f t="shared" ref="AM4:AM9" si="0">(AL4-AH4)/AH4</f>
        <v>2.1276595744680871E-2</v>
      </c>
      <c r="AN4" s="446" t="s">
        <v>4035</v>
      </c>
    </row>
    <row r="5" spans="1:45" ht="27" customHeight="1" x14ac:dyDescent="0.35">
      <c r="A5" s="407">
        <v>3</v>
      </c>
      <c r="B5" s="409" t="s">
        <v>4036</v>
      </c>
      <c r="C5" s="405" t="s">
        <v>4037</v>
      </c>
      <c r="D5" s="403">
        <v>2.9</v>
      </c>
      <c r="E5" s="402">
        <v>2.93</v>
      </c>
      <c r="F5" s="402">
        <v>2.88</v>
      </c>
      <c r="G5" s="402">
        <v>2.86</v>
      </c>
      <c r="H5" s="402">
        <v>2.84</v>
      </c>
      <c r="I5" s="226">
        <f>(H5-D5)/D5</f>
        <v>-2.0689655172413814E-2</v>
      </c>
      <c r="J5" s="403" t="s">
        <v>1502</v>
      </c>
      <c r="K5" s="402" t="s">
        <v>1502</v>
      </c>
      <c r="L5" s="402" t="s">
        <v>1502</v>
      </c>
      <c r="M5" s="226"/>
      <c r="N5" s="403">
        <v>2.99</v>
      </c>
      <c r="O5" s="402">
        <v>2.98</v>
      </c>
      <c r="P5" s="402">
        <v>2.95</v>
      </c>
      <c r="Q5" s="402">
        <v>2.98</v>
      </c>
      <c r="R5" s="226">
        <f>(Q5-N5)/N5</f>
        <v>-3.3444816053512477E-3</v>
      </c>
      <c r="S5" s="403">
        <v>2.82</v>
      </c>
      <c r="T5" s="402">
        <v>2.82</v>
      </c>
      <c r="U5" s="402">
        <v>2.86</v>
      </c>
      <c r="V5" s="402">
        <v>2.86</v>
      </c>
      <c r="W5" s="226">
        <f>(V5-S5)/S5</f>
        <v>1.4184397163120581E-2</v>
      </c>
      <c r="X5" s="410">
        <v>3.01</v>
      </c>
      <c r="Y5" s="411">
        <v>3</v>
      </c>
      <c r="Z5" s="411">
        <v>2.96</v>
      </c>
      <c r="AA5" s="226">
        <f>(Z5-X5)/X5</f>
        <v>-1.6611295681063065E-2</v>
      </c>
      <c r="AB5" s="403">
        <v>3.13</v>
      </c>
      <c r="AC5" s="428">
        <v>3.14</v>
      </c>
      <c r="AD5" s="428">
        <v>3.2</v>
      </c>
      <c r="AE5" s="428">
        <v>3.14</v>
      </c>
      <c r="AF5" s="428">
        <v>3.11</v>
      </c>
      <c r="AG5" s="226">
        <f>(AF5-AB5)/AB5</f>
        <v>-6.3897763578274818E-3</v>
      </c>
      <c r="AH5" s="442">
        <v>2.91</v>
      </c>
      <c r="AI5" s="404">
        <v>2.89</v>
      </c>
      <c r="AJ5" s="428">
        <v>2.8508000000000004</v>
      </c>
      <c r="AK5" s="428">
        <v>2.85</v>
      </c>
      <c r="AL5" s="428">
        <v>2.87</v>
      </c>
      <c r="AM5" s="226">
        <f t="shared" si="0"/>
        <v>-1.3745704467353964E-2</v>
      </c>
      <c r="AN5" s="434"/>
      <c r="AO5" s="395"/>
      <c r="AP5" s="395"/>
      <c r="AQ5" s="395"/>
      <c r="AR5" s="395"/>
      <c r="AS5" s="395"/>
    </row>
    <row r="6" spans="1:45" ht="48.65" customHeight="1" x14ac:dyDescent="0.35">
      <c r="A6" s="407">
        <v>4</v>
      </c>
      <c r="B6" s="409" t="s">
        <v>4038</v>
      </c>
      <c r="C6" s="405" t="s">
        <v>4039</v>
      </c>
      <c r="D6" s="403">
        <v>0.99</v>
      </c>
      <c r="E6" s="402">
        <v>0.99</v>
      </c>
      <c r="F6" s="402">
        <v>0.88</v>
      </c>
      <c r="G6" s="402">
        <v>0.88</v>
      </c>
      <c r="H6" s="402">
        <v>0.87</v>
      </c>
      <c r="I6" s="226">
        <f>(H6-D6)/D6</f>
        <v>-0.12121212121212122</v>
      </c>
      <c r="J6" s="403">
        <v>1.03</v>
      </c>
      <c r="K6" s="402">
        <v>1.03</v>
      </c>
      <c r="L6" s="402">
        <v>0.79</v>
      </c>
      <c r="M6" s="226">
        <f>(L6-J6)/J6</f>
        <v>-0.23300970873786406</v>
      </c>
      <c r="N6" s="403">
        <v>1.01</v>
      </c>
      <c r="O6" s="402">
        <v>1.01</v>
      </c>
      <c r="P6" s="402">
        <v>0.84</v>
      </c>
      <c r="Q6" s="402">
        <v>0.85</v>
      </c>
      <c r="R6" s="226">
        <f>(Q6-N6)/N6</f>
        <v>-0.15841584158415845</v>
      </c>
      <c r="S6" s="403">
        <v>0.95</v>
      </c>
      <c r="T6" s="402">
        <v>0.95</v>
      </c>
      <c r="U6" s="402">
        <v>0.9</v>
      </c>
      <c r="V6" s="402">
        <v>0.87</v>
      </c>
      <c r="W6" s="226">
        <f>(V6-S6)/S6</f>
        <v>-8.421052631578943E-2</v>
      </c>
      <c r="X6" s="410">
        <v>0.96</v>
      </c>
      <c r="Y6" s="402">
        <v>0.96</v>
      </c>
      <c r="Z6" s="402">
        <v>0.89</v>
      </c>
      <c r="AA6" s="226">
        <f>(Z6-X6)/X6</f>
        <v>-7.2916666666666616E-2</v>
      </c>
      <c r="AB6" s="403">
        <v>0.99</v>
      </c>
      <c r="AC6" s="428">
        <v>1.07</v>
      </c>
      <c r="AD6" s="428">
        <v>0.99</v>
      </c>
      <c r="AE6" s="428">
        <v>1.02</v>
      </c>
      <c r="AF6" s="428">
        <v>0.98</v>
      </c>
      <c r="AG6" s="226">
        <f>(AF6-AB6)/AB6</f>
        <v>-1.0101010101010111E-2</v>
      </c>
      <c r="AH6" s="442">
        <v>0.85</v>
      </c>
      <c r="AI6" s="404">
        <v>0.85</v>
      </c>
      <c r="AJ6" s="428">
        <v>0.75120000000000009</v>
      </c>
      <c r="AK6" s="428">
        <v>0.75</v>
      </c>
      <c r="AL6" s="428">
        <v>0.76</v>
      </c>
      <c r="AM6" s="226">
        <f t="shared" si="0"/>
        <v>-0.10588235294117644</v>
      </c>
      <c r="AN6" s="435"/>
      <c r="AO6" s="395"/>
      <c r="AP6" s="395"/>
      <c r="AQ6" s="395"/>
      <c r="AR6" s="395"/>
      <c r="AS6" s="395"/>
    </row>
    <row r="7" spans="1:45" ht="27" customHeight="1" x14ac:dyDescent="0.35">
      <c r="A7" s="407">
        <v>5</v>
      </c>
      <c r="B7" s="409" t="s">
        <v>3894</v>
      </c>
      <c r="C7" s="408" t="s">
        <v>4040</v>
      </c>
      <c r="D7" s="637">
        <v>0.56000000000000005</v>
      </c>
      <c r="E7" s="402">
        <v>0.56100000000000005</v>
      </c>
      <c r="F7" s="402">
        <v>0.56999999999999995</v>
      </c>
      <c r="G7" s="402">
        <v>0.56999999999999995</v>
      </c>
      <c r="H7" s="402">
        <v>0.56000000000000005</v>
      </c>
      <c r="I7" s="226">
        <f>(H7-D7)/D7</f>
        <v>0</v>
      </c>
      <c r="J7" s="403">
        <v>0.55000000000000004</v>
      </c>
      <c r="K7" s="402">
        <v>0.58499999999999996</v>
      </c>
      <c r="L7" s="402">
        <v>0.57999999999999996</v>
      </c>
      <c r="M7" s="226">
        <f>(L7-J7)/J7</f>
        <v>5.454545454545439E-2</v>
      </c>
      <c r="N7" s="637">
        <v>0.66</v>
      </c>
      <c r="O7" s="402">
        <v>0.622</v>
      </c>
      <c r="P7" s="402">
        <v>0.64</v>
      </c>
      <c r="Q7" s="402">
        <v>0.62</v>
      </c>
      <c r="R7" s="226">
        <f>(Q7-N7)/N7</f>
        <v>-6.0606060606060656E-2</v>
      </c>
      <c r="S7" s="625">
        <v>0.76</v>
      </c>
      <c r="T7" s="402">
        <v>0.70199999999999996</v>
      </c>
      <c r="U7" s="402">
        <v>0.72</v>
      </c>
      <c r="V7" s="402">
        <v>0.72</v>
      </c>
      <c r="W7" s="226">
        <f>(V7-S7)/S7</f>
        <v>-5.2631578947368467E-2</v>
      </c>
      <c r="X7" s="404">
        <v>0.65139999999999998</v>
      </c>
      <c r="Y7" s="402">
        <v>0.751</v>
      </c>
      <c r="Z7" s="402">
        <v>0.76</v>
      </c>
      <c r="AA7" s="226">
        <f>(Z7-X7)/X7</f>
        <v>0.16671783850168873</v>
      </c>
      <c r="AB7" s="624">
        <v>0.59</v>
      </c>
      <c r="AC7" s="428">
        <v>0.57999999999999996</v>
      </c>
      <c r="AD7" s="428">
        <v>0.62</v>
      </c>
      <c r="AE7" s="428">
        <v>0.61</v>
      </c>
      <c r="AF7" s="428">
        <v>0.6</v>
      </c>
      <c r="AG7" s="226">
        <f>(AF7-AB7)/AB7</f>
        <v>1.6949152542372899E-2</v>
      </c>
      <c r="AH7" s="637">
        <v>0.71</v>
      </c>
      <c r="AI7" s="404">
        <v>0.67800000000000005</v>
      </c>
      <c r="AJ7" s="428">
        <v>0.68</v>
      </c>
      <c r="AK7" s="428">
        <v>0.71</v>
      </c>
      <c r="AL7" s="428">
        <v>0.68</v>
      </c>
      <c r="AM7" s="226">
        <f t="shared" si="0"/>
        <v>-4.2253521126760445E-2</v>
      </c>
      <c r="AN7" s="350" t="s">
        <v>4041</v>
      </c>
      <c r="AO7" s="395"/>
      <c r="AP7" s="395"/>
      <c r="AQ7" s="395"/>
      <c r="AR7" s="395"/>
      <c r="AS7" s="395"/>
    </row>
    <row r="8" spans="1:45" ht="33" customHeight="1" x14ac:dyDescent="0.35">
      <c r="A8" s="407">
        <v>6</v>
      </c>
      <c r="B8" s="406" t="s">
        <v>4042</v>
      </c>
      <c r="C8" s="405" t="s">
        <v>4043</v>
      </c>
      <c r="D8" s="403">
        <v>0.87</v>
      </c>
      <c r="E8" s="402">
        <v>0.63</v>
      </c>
      <c r="F8" s="402">
        <v>0.51</v>
      </c>
      <c r="G8" s="402">
        <v>0.54</v>
      </c>
      <c r="H8" s="402">
        <v>0.55000000000000004</v>
      </c>
      <c r="I8" s="226">
        <f>(H8-D8)/D8</f>
        <v>-0.36781609195402293</v>
      </c>
      <c r="J8" s="403">
        <v>0.83</v>
      </c>
      <c r="K8" s="402">
        <v>0.629</v>
      </c>
      <c r="L8" s="402">
        <v>0.51</v>
      </c>
      <c r="M8" s="226">
        <f>(L8-J8)/J8</f>
        <v>-0.38554216867469876</v>
      </c>
      <c r="N8" s="403">
        <v>0.84</v>
      </c>
      <c r="O8" s="402">
        <v>0.68400000000000005</v>
      </c>
      <c r="P8" s="402">
        <v>0.54</v>
      </c>
      <c r="Q8" s="402">
        <v>0.57999999999999996</v>
      </c>
      <c r="R8" s="226">
        <f>(Q8-N8)/N8</f>
        <v>-0.30952380952380953</v>
      </c>
      <c r="S8" s="404">
        <v>0.70379999999999987</v>
      </c>
      <c r="T8" s="402">
        <v>0.504</v>
      </c>
      <c r="U8" s="402">
        <v>0.44</v>
      </c>
      <c r="V8" s="402">
        <v>0.46</v>
      </c>
      <c r="W8" s="226">
        <f>(V8-S8)/S8</f>
        <v>-0.34640522875816976</v>
      </c>
      <c r="X8" s="404">
        <v>0.82</v>
      </c>
      <c r="Y8" s="402">
        <v>0.69299999999999995</v>
      </c>
      <c r="Z8" s="402">
        <v>0.67</v>
      </c>
      <c r="AA8" s="226">
        <f>(Z8-X8)/X8</f>
        <v>-0.1829268292682926</v>
      </c>
      <c r="AB8" s="403">
        <v>0.87</v>
      </c>
      <c r="AC8" s="428">
        <v>0.64</v>
      </c>
      <c r="AD8" s="428">
        <v>0.69</v>
      </c>
      <c r="AE8" s="428">
        <v>0.56999999999999995</v>
      </c>
      <c r="AF8" s="428">
        <v>0.56999999999999995</v>
      </c>
      <c r="AG8" s="226">
        <f>(AF8-AB8)/AB8</f>
        <v>-0.34482758620689663</v>
      </c>
      <c r="AH8" s="442">
        <v>0.48139999999999999</v>
      </c>
      <c r="AI8" s="404">
        <v>0.42099999999999999</v>
      </c>
      <c r="AJ8" s="428">
        <v>0.44500000000000001</v>
      </c>
      <c r="AK8" s="428">
        <v>0.42</v>
      </c>
      <c r="AL8" s="428">
        <v>0.41</v>
      </c>
      <c r="AM8" s="226">
        <f t="shared" si="0"/>
        <v>-0.14831740756127965</v>
      </c>
      <c r="AN8" s="435"/>
      <c r="AO8" s="395"/>
      <c r="AP8" s="395"/>
      <c r="AQ8" s="395"/>
      <c r="AR8" s="395"/>
      <c r="AS8" s="395"/>
    </row>
    <row r="9" spans="1:45" ht="47.9" customHeight="1" thickBot="1" x14ac:dyDescent="0.4">
      <c r="A9" s="401">
        <v>7</v>
      </c>
      <c r="B9" s="400" t="s">
        <v>3896</v>
      </c>
      <c r="C9" s="399" t="s">
        <v>4044</v>
      </c>
      <c r="D9" s="638">
        <v>1.08</v>
      </c>
      <c r="E9" s="396">
        <v>1.33</v>
      </c>
      <c r="F9" s="396">
        <v>1.31</v>
      </c>
      <c r="G9" s="396">
        <v>1.32</v>
      </c>
      <c r="H9" s="396">
        <v>1.06</v>
      </c>
      <c r="I9" s="226">
        <f>(H9-D9)/D9</f>
        <v>-1.8518518518518535E-2</v>
      </c>
      <c r="J9" s="397">
        <v>0.89</v>
      </c>
      <c r="K9" s="396">
        <v>1.24</v>
      </c>
      <c r="L9" s="396">
        <v>1.08</v>
      </c>
      <c r="M9" s="226">
        <f>(L9-J9)/J9</f>
        <v>0.21348314606741578</v>
      </c>
      <c r="N9" s="638">
        <v>1.0900000000000001</v>
      </c>
      <c r="O9" s="396">
        <v>1.27</v>
      </c>
      <c r="P9" s="396">
        <v>1.29</v>
      </c>
      <c r="Q9" s="396">
        <v>1.1399999999999999</v>
      </c>
      <c r="R9" s="226">
        <f>(Q9-N9)/N9</f>
        <v>4.5871559633027359E-2</v>
      </c>
      <c r="S9" s="398">
        <v>0.92</v>
      </c>
      <c r="T9" s="396">
        <v>1.1499999999999999</v>
      </c>
      <c r="U9" s="396">
        <v>1.17</v>
      </c>
      <c r="V9" s="396">
        <v>0.95</v>
      </c>
      <c r="W9" s="226">
        <f>(V9-S9)/S9</f>
        <v>3.2608695652173822E-2</v>
      </c>
      <c r="X9" s="398">
        <v>1.0215999999999998</v>
      </c>
      <c r="Y9" s="396">
        <v>1.47</v>
      </c>
      <c r="Z9" s="396">
        <v>1.4</v>
      </c>
      <c r="AA9" s="226">
        <f>(Z9-X9)/X9</f>
        <v>0.37039937353171509</v>
      </c>
      <c r="AB9" s="636">
        <v>1.18</v>
      </c>
      <c r="AC9" s="429">
        <v>1.33</v>
      </c>
      <c r="AD9" s="429">
        <v>1.35</v>
      </c>
      <c r="AE9" s="429">
        <v>1.39</v>
      </c>
      <c r="AF9" s="429">
        <v>1.17</v>
      </c>
      <c r="AG9" s="226">
        <f>(AF9-AB9)/AB9</f>
        <v>-8.4745762711864493E-3</v>
      </c>
      <c r="AH9" s="638">
        <v>0.82</v>
      </c>
      <c r="AI9" s="398">
        <v>1.05</v>
      </c>
      <c r="AJ9" s="429">
        <v>0.89</v>
      </c>
      <c r="AK9" s="429">
        <v>0.89</v>
      </c>
      <c r="AL9" s="429">
        <v>0.84</v>
      </c>
      <c r="AM9" s="226">
        <f t="shared" si="0"/>
        <v>2.4390243902439046E-2</v>
      </c>
      <c r="AN9" s="436" t="s">
        <v>4045</v>
      </c>
      <c r="AO9" s="395"/>
      <c r="AP9" s="395"/>
      <c r="AQ9" s="395"/>
      <c r="AR9" s="395"/>
      <c r="AS9" s="395"/>
    </row>
    <row r="12" spans="1:45" x14ac:dyDescent="0.35">
      <c r="A12" s="394" t="s">
        <v>1502</v>
      </c>
      <c r="B12" s="393" t="s">
        <v>4046</v>
      </c>
    </row>
  </sheetData>
  <mergeCells count="7">
    <mergeCell ref="J1:K1"/>
    <mergeCell ref="D1:E1"/>
    <mergeCell ref="AB1:AC1"/>
    <mergeCell ref="AH1:AI1"/>
    <mergeCell ref="X1:Y1"/>
    <mergeCell ref="N1:O1"/>
    <mergeCell ref="S1:W1"/>
  </mergeCells>
  <conditionalFormatting sqref="I3:I9">
    <cfRule type="cellIs" dxfId="188" priority="13" operator="between">
      <formula>0</formula>
      <formula>0.1</formula>
    </cfRule>
    <cfRule type="cellIs" dxfId="187" priority="14" stopIfTrue="1" operator="greaterThanOrEqual">
      <formula>0.1</formula>
    </cfRule>
    <cfRule type="cellIs" dxfId="186" priority="15" operator="lessThanOrEqual">
      <formula>0</formula>
    </cfRule>
  </conditionalFormatting>
  <conditionalFormatting sqref="M3:M9">
    <cfRule type="cellIs" dxfId="185" priority="10" operator="between">
      <formula>0</formula>
      <formula>0.1</formula>
    </cfRule>
    <cfRule type="cellIs" dxfId="184" priority="11" stopIfTrue="1" operator="greaterThanOrEqual">
      <formula>0.1</formula>
    </cfRule>
    <cfRule type="cellIs" dxfId="183" priority="12" operator="lessThanOrEqual">
      <formula>0</formula>
    </cfRule>
  </conditionalFormatting>
  <conditionalFormatting sqref="R3:R9">
    <cfRule type="cellIs" dxfId="182" priority="7" operator="between">
      <formula>0</formula>
      <formula>0.1</formula>
    </cfRule>
    <cfRule type="cellIs" dxfId="181" priority="8" stopIfTrue="1" operator="greaterThanOrEqual">
      <formula>0.1</formula>
    </cfRule>
    <cfRule type="cellIs" dxfId="180" priority="9" operator="lessThanOrEqual">
      <formula>0</formula>
    </cfRule>
  </conditionalFormatting>
  <conditionalFormatting sqref="W3:W9">
    <cfRule type="cellIs" dxfId="179" priority="4" operator="between">
      <formula>0</formula>
      <formula>0.1</formula>
    </cfRule>
    <cfRule type="cellIs" dxfId="178" priority="5" stopIfTrue="1" operator="greaterThanOrEqual">
      <formula>0.1</formula>
    </cfRule>
    <cfRule type="cellIs" dxfId="177" priority="6" operator="lessThanOrEqual">
      <formula>0</formula>
    </cfRule>
  </conditionalFormatting>
  <conditionalFormatting sqref="AA3:AA9">
    <cfRule type="cellIs" dxfId="176" priority="1" operator="between">
      <formula>0</formula>
      <formula>0.1</formula>
    </cfRule>
    <cfRule type="cellIs" dxfId="175" priority="2" stopIfTrue="1" operator="greaterThanOrEqual">
      <formula>0.1</formula>
    </cfRule>
    <cfRule type="cellIs" dxfId="174" priority="3" operator="lessThanOrEqual">
      <formula>0</formula>
    </cfRule>
  </conditionalFormatting>
  <conditionalFormatting sqref="AG3:AG9">
    <cfRule type="cellIs" dxfId="173" priority="19" operator="between">
      <formula>0</formula>
      <formula>0.1</formula>
    </cfRule>
    <cfRule type="cellIs" dxfId="172" priority="20" stopIfTrue="1" operator="greaterThanOrEqual">
      <formula>0.1</formula>
    </cfRule>
    <cfRule type="cellIs" dxfId="171" priority="21" operator="lessThanOrEqual">
      <formula>0</formula>
    </cfRule>
  </conditionalFormatting>
  <conditionalFormatting sqref="AM3:AM9">
    <cfRule type="cellIs" dxfId="170" priority="16" operator="between">
      <formula>0</formula>
      <formula>0.1</formula>
    </cfRule>
    <cfRule type="cellIs" dxfId="169" priority="17" stopIfTrue="1" operator="greaterThanOrEqual">
      <formula>0.1</formula>
    </cfRule>
    <cfRule type="cellIs" dxfId="168" priority="18" operator="lessThanOrEqual">
      <formula>0</formula>
    </cfRule>
  </conditionalFormatting>
  <hyperlinks>
    <hyperlink ref="AN9" r:id="rId1" display="https://issues.labcollab.net/browse/SBR-22679" xr:uid="{00000000-0004-0000-0600-000000000000}"/>
    <hyperlink ref="AN4" r:id="rId2" display="https://issues.labcollab.net/browse/SBR-22643" xr:uid="{00000000-0004-0000-0600-000001000000}"/>
    <hyperlink ref="AN7" r:id="rId3" display="https://issues.labcollab.net/browse/SBR-23178" xr:uid="{00000000-0004-0000-0600-000002000000}"/>
  </hyperlinks>
  <pageMargins left="0.7" right="0.7" top="0.75" bottom="0.75" header="0.3" footer="0.3"/>
  <pageSetup orientation="portrait" r:id="rId4"/>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W66"/>
  <sheetViews>
    <sheetView topLeftCell="H1" zoomScaleNormal="100" workbookViewId="0">
      <selection activeCell="O6" sqref="O6"/>
    </sheetView>
  </sheetViews>
  <sheetFormatPr defaultColWidth="8.54296875" defaultRowHeight="14.5" x14ac:dyDescent="0.35"/>
  <cols>
    <col min="2" max="2" width="8.54296875" style="135" customWidth="1"/>
    <col min="3" max="3" width="15.453125" bestFit="1" customWidth="1"/>
    <col min="4" max="4" width="48.453125" customWidth="1"/>
    <col min="5" max="5" width="34" customWidth="1"/>
    <col min="6" max="6" width="17.453125" style="4" bestFit="1" customWidth="1"/>
    <col min="7" max="8" width="17.453125" style="4" customWidth="1"/>
    <col min="9" max="10" width="13.453125" style="4" hidden="1" customWidth="1"/>
    <col min="11" max="16" width="13.453125" style="4" customWidth="1"/>
    <col min="17" max="17" width="19.54296875" style="4" customWidth="1"/>
    <col min="18" max="18" width="14.54296875" style="4" customWidth="1"/>
    <col min="19" max="20" width="12.453125" style="4" customWidth="1"/>
    <col min="21" max="21" width="12.54296875" style="4" customWidth="1"/>
    <col min="22" max="24" width="15.453125" style="4" customWidth="1"/>
    <col min="25" max="25" width="12.54296875" style="4" customWidth="1"/>
    <col min="26" max="26" width="14" style="4" customWidth="1"/>
    <col min="27" max="27" width="11.453125" style="4" customWidth="1"/>
    <col min="28" max="28" width="18.54296875" style="4" customWidth="1"/>
    <col min="29" max="31" width="11.453125" style="4" customWidth="1"/>
    <col min="32" max="32" width="18.54296875" style="4" customWidth="1"/>
    <col min="33" max="44" width="11.453125" style="4" customWidth="1"/>
    <col min="45" max="45" width="57.54296875" style="156" customWidth="1"/>
    <col min="46" max="46" width="22.54296875" style="29" customWidth="1"/>
    <col min="47" max="47" width="57.54296875" style="156" customWidth="1"/>
    <col min="48" max="48" width="43" customWidth="1"/>
    <col min="49" max="49" width="43.453125" bestFit="1" customWidth="1"/>
  </cols>
  <sheetData>
    <row r="1" spans="1:49" s="584" customFormat="1" ht="21.65" customHeight="1" thickBot="1" x14ac:dyDescent="0.4">
      <c r="B1" s="328"/>
      <c r="F1" s="115"/>
      <c r="G1" s="1854" t="s">
        <v>8</v>
      </c>
      <c r="H1" s="1855"/>
      <c r="I1" s="1855"/>
      <c r="J1" s="1855"/>
      <c r="K1" s="1855"/>
      <c r="L1" s="1855"/>
      <c r="M1" s="1856"/>
      <c r="N1" s="1854" t="s">
        <v>7</v>
      </c>
      <c r="O1" s="1855"/>
      <c r="P1" s="1855"/>
      <c r="Q1" s="1855"/>
      <c r="R1" s="1855"/>
      <c r="S1" s="1856"/>
      <c r="T1" s="1857" t="s">
        <v>5</v>
      </c>
      <c r="U1" s="1857"/>
      <c r="V1" s="1857"/>
      <c r="W1" s="1857"/>
      <c r="X1" s="1854" t="s">
        <v>6</v>
      </c>
      <c r="Y1" s="1855"/>
      <c r="Z1" s="1855"/>
      <c r="AA1" s="1856"/>
      <c r="AB1" s="1854" t="s">
        <v>2</v>
      </c>
      <c r="AC1" s="1855"/>
      <c r="AD1" s="1855"/>
      <c r="AE1" s="1856"/>
      <c r="AF1" s="1854" t="s">
        <v>4</v>
      </c>
      <c r="AG1" s="1855"/>
      <c r="AH1" s="1855"/>
      <c r="AI1" s="1856"/>
      <c r="AJ1" s="1854" t="s">
        <v>27</v>
      </c>
      <c r="AK1" s="1855"/>
      <c r="AL1" s="1855"/>
      <c r="AM1" s="1855"/>
      <c r="AN1" s="1856"/>
      <c r="AO1" s="1854" t="s">
        <v>3</v>
      </c>
      <c r="AP1" s="1855"/>
      <c r="AQ1" s="1855"/>
      <c r="AR1" s="1856"/>
      <c r="AS1" s="585"/>
      <c r="AT1" s="34"/>
      <c r="AU1" s="585"/>
    </row>
    <row r="2" spans="1:49" ht="64.5" customHeight="1" thickBot="1" x14ac:dyDescent="0.4">
      <c r="A2" s="418" t="s">
        <v>4047</v>
      </c>
      <c r="B2" s="418" t="s">
        <v>4048</v>
      </c>
      <c r="C2" s="422" t="s">
        <v>4049</v>
      </c>
      <c r="D2" s="422" t="s">
        <v>4050</v>
      </c>
      <c r="E2" s="418" t="s">
        <v>37</v>
      </c>
      <c r="F2" s="589" t="s">
        <v>4051</v>
      </c>
      <c r="G2" s="26" t="s">
        <v>4052</v>
      </c>
      <c r="H2" s="42" t="s">
        <v>4053</v>
      </c>
      <c r="I2" s="582" t="s">
        <v>4054</v>
      </c>
      <c r="J2" s="438" t="s">
        <v>4055</v>
      </c>
      <c r="K2" s="422" t="s">
        <v>4056</v>
      </c>
      <c r="L2" s="374" t="s">
        <v>4057</v>
      </c>
      <c r="M2" s="42" t="s">
        <v>4058</v>
      </c>
      <c r="N2" s="438" t="s">
        <v>4059</v>
      </c>
      <c r="O2" s="422" t="s">
        <v>4060</v>
      </c>
      <c r="P2" s="582" t="s">
        <v>4061</v>
      </c>
      <c r="Q2" s="422" t="s">
        <v>4062</v>
      </c>
      <c r="R2" s="583" t="s">
        <v>4063</v>
      </c>
      <c r="S2" s="583" t="s">
        <v>4064</v>
      </c>
      <c r="T2" s="438" t="s">
        <v>4065</v>
      </c>
      <c r="U2" s="422" t="s">
        <v>4066</v>
      </c>
      <c r="V2" s="422" t="s">
        <v>4067</v>
      </c>
      <c r="W2" s="583" t="s">
        <v>4068</v>
      </c>
      <c r="X2" s="582" t="s">
        <v>4069</v>
      </c>
      <c r="Y2" s="422" t="s">
        <v>4070</v>
      </c>
      <c r="Z2" s="583" t="s">
        <v>4071</v>
      </c>
      <c r="AA2" s="422" t="s">
        <v>4072</v>
      </c>
      <c r="AB2" s="422" t="s">
        <v>4073</v>
      </c>
      <c r="AC2" s="582" t="s">
        <v>4074</v>
      </c>
      <c r="AD2" s="42" t="s">
        <v>4075</v>
      </c>
      <c r="AE2" s="25" t="s">
        <v>4076</v>
      </c>
      <c r="AF2" s="438" t="s">
        <v>4077</v>
      </c>
      <c r="AG2" s="422" t="s">
        <v>4078</v>
      </c>
      <c r="AH2" s="42" t="s">
        <v>4079</v>
      </c>
      <c r="AI2" s="25" t="s">
        <v>4080</v>
      </c>
      <c r="AJ2" s="26" t="s">
        <v>4081</v>
      </c>
      <c r="AK2" s="42" t="s">
        <v>4082</v>
      </c>
      <c r="AL2" s="374" t="s">
        <v>4083</v>
      </c>
      <c r="AM2" s="42" t="s">
        <v>4084</v>
      </c>
      <c r="AN2" s="42" t="s">
        <v>4085</v>
      </c>
      <c r="AO2" s="438" t="s">
        <v>4086</v>
      </c>
      <c r="AP2" s="422" t="s">
        <v>4087</v>
      </c>
      <c r="AQ2" s="374" t="s">
        <v>4088</v>
      </c>
      <c r="AR2" s="42" t="s">
        <v>4089</v>
      </c>
      <c r="AS2" s="582" t="s">
        <v>1130</v>
      </c>
      <c r="AT2" s="422" t="s">
        <v>4090</v>
      </c>
      <c r="AU2" s="583" t="s">
        <v>4091</v>
      </c>
      <c r="AV2" s="422" t="s">
        <v>4092</v>
      </c>
      <c r="AW2" s="422" t="s">
        <v>4093</v>
      </c>
    </row>
    <row r="3" spans="1:49" s="522" customFormat="1" ht="52" x14ac:dyDescent="0.35">
      <c r="A3" s="534">
        <v>1</v>
      </c>
      <c r="B3" s="534">
        <v>4</v>
      </c>
      <c r="C3" s="534" t="s">
        <v>4094</v>
      </c>
      <c r="D3" s="533" t="s">
        <v>4095</v>
      </c>
      <c r="E3" s="532" t="s">
        <v>2309</v>
      </c>
      <c r="F3" s="463">
        <v>30</v>
      </c>
      <c r="G3" s="510">
        <v>10.37</v>
      </c>
      <c r="H3" s="591">
        <v>7.99</v>
      </c>
      <c r="I3" s="592">
        <v>7.61</v>
      </c>
      <c r="J3" s="615">
        <v>8.09</v>
      </c>
      <c r="K3" s="618">
        <v>8.33</v>
      </c>
      <c r="L3" s="531">
        <f>(K3-G3)/G3</f>
        <v>-0.19672131147540978</v>
      </c>
      <c r="M3" s="525">
        <f>(K3-H3)/H3</f>
        <v>4.255319148936168E-2</v>
      </c>
      <c r="N3" s="510">
        <v>7.99</v>
      </c>
      <c r="O3" s="591">
        <v>7.99</v>
      </c>
      <c r="P3" s="530">
        <v>9.8157999999999994</v>
      </c>
      <c r="Q3" s="529">
        <v>9.9605999999999995</v>
      </c>
      <c r="R3" s="570"/>
      <c r="S3" s="526">
        <f t="shared" ref="S3:S14" si="0">(Q3-N3)/N3</f>
        <v>0.24663329161451805</v>
      </c>
      <c r="T3" s="519">
        <v>10.37</v>
      </c>
      <c r="U3" s="516">
        <v>10.37</v>
      </c>
      <c r="V3" s="603">
        <v>12.346599999999999</v>
      </c>
      <c r="W3" s="526">
        <f t="shared" ref="W3:W10" si="1">(V3-T3)/T3</f>
        <v>0.19060752169720344</v>
      </c>
      <c r="X3" s="538">
        <v>8.9600000000000009</v>
      </c>
      <c r="Y3" s="539">
        <v>8.9600000000000009</v>
      </c>
      <c r="Z3" s="607">
        <v>9.1782000000000004</v>
      </c>
      <c r="AA3" s="608">
        <f t="shared" ref="AA3:AA14" si="2">(Z3-X3)/X3</f>
        <v>2.4352678571428515E-2</v>
      </c>
      <c r="AB3" s="527">
        <v>9.234</v>
      </c>
      <c r="AC3" s="218">
        <v>9.234</v>
      </c>
      <c r="AD3" s="516">
        <v>11.986000000000001</v>
      </c>
      <c r="AE3" s="609">
        <f>(AD3-AB3)/AB3</f>
        <v>0.29802902317522206</v>
      </c>
      <c r="AF3" s="528">
        <v>9.2870000000000008</v>
      </c>
      <c r="AG3" s="527">
        <v>9.2870000000000008</v>
      </c>
      <c r="AH3" s="516">
        <v>10.1</v>
      </c>
      <c r="AI3" s="609">
        <f>(AH3-AF3)/AF3</f>
        <v>8.7541724991924058E-2</v>
      </c>
      <c r="AJ3" s="519">
        <v>6.96</v>
      </c>
      <c r="AK3" s="516">
        <v>6.96</v>
      </c>
      <c r="AL3" s="513">
        <v>12.465999999999999</v>
      </c>
      <c r="AM3" s="622">
        <v>12.55</v>
      </c>
      <c r="AN3" s="608">
        <f>(AM3-AJ3)/AJ3</f>
        <v>0.80316091954022995</v>
      </c>
      <c r="AO3" s="519">
        <v>8.52</v>
      </c>
      <c r="AP3" s="516">
        <v>8.52</v>
      </c>
      <c r="AQ3" s="513">
        <v>10.021000000000001</v>
      </c>
      <c r="AR3" s="608">
        <f>(AQ3-AO3)/AO3</f>
        <v>0.17617370892018794</v>
      </c>
      <c r="AS3" s="518" t="s">
        <v>4096</v>
      </c>
      <c r="AT3" s="524" t="s">
        <v>4097</v>
      </c>
      <c r="AU3" s="588" t="s">
        <v>4098</v>
      </c>
      <c r="AV3" s="523"/>
      <c r="AW3" s="586"/>
    </row>
    <row r="4" spans="1:49" ht="52" x14ac:dyDescent="0.35">
      <c r="A4" s="517">
        <v>2</v>
      </c>
      <c r="B4" s="517">
        <v>5</v>
      </c>
      <c r="C4" s="517" t="s">
        <v>4094</v>
      </c>
      <c r="D4" s="468" t="s">
        <v>4099</v>
      </c>
      <c r="E4" s="473" t="s">
        <v>2310</v>
      </c>
      <c r="F4" s="466">
        <v>0.7</v>
      </c>
      <c r="G4" s="510">
        <v>2.16</v>
      </c>
      <c r="H4" s="591">
        <v>1.99</v>
      </c>
      <c r="I4" s="472">
        <v>3.01</v>
      </c>
      <c r="J4" s="494">
        <v>2.8980000000000001</v>
      </c>
      <c r="K4" s="617">
        <v>2.75</v>
      </c>
      <c r="L4" s="465">
        <f t="shared" ref="L4:L9" si="3">(K4-G4)/G4</f>
        <v>0.27314814814814808</v>
      </c>
      <c r="M4" s="461">
        <f t="shared" ref="M4:M9" si="4">(K4-H4)/H4</f>
        <v>0.38190954773869346</v>
      </c>
      <c r="N4" s="510">
        <v>1.99</v>
      </c>
      <c r="O4" s="591">
        <v>1.99</v>
      </c>
      <c r="P4" s="485">
        <v>2.9434</v>
      </c>
      <c r="Q4" s="486">
        <v>2.7738</v>
      </c>
      <c r="R4" s="577"/>
      <c r="S4" s="462">
        <f t="shared" si="0"/>
        <v>0.39386934673366836</v>
      </c>
      <c r="T4" s="519">
        <v>2.16</v>
      </c>
      <c r="U4" s="516">
        <v>2.16</v>
      </c>
      <c r="V4" s="604">
        <v>3.42</v>
      </c>
      <c r="W4" s="462">
        <f t="shared" si="1"/>
        <v>0.58333333333333315</v>
      </c>
      <c r="X4" s="538">
        <v>1.93</v>
      </c>
      <c r="Y4" s="539">
        <v>1.93</v>
      </c>
      <c r="Z4" s="610">
        <v>3.2118000000000002</v>
      </c>
      <c r="AA4" s="541">
        <f t="shared" si="2"/>
        <v>0.66414507772020737</v>
      </c>
      <c r="AB4" s="574">
        <v>1.98</v>
      </c>
      <c r="AC4" s="560">
        <v>1.98</v>
      </c>
      <c r="AD4" s="516">
        <v>3.26</v>
      </c>
      <c r="AE4" s="537">
        <f>(AD4-AB4)/AB4</f>
        <v>0.64646464646464641</v>
      </c>
      <c r="AF4" s="568">
        <v>1.99</v>
      </c>
      <c r="AG4" s="574">
        <v>1.99</v>
      </c>
      <c r="AH4" s="571">
        <v>2.673</v>
      </c>
      <c r="AI4" s="537">
        <f>(AH4-AF4)/AF4</f>
        <v>0.34321608040201007</v>
      </c>
      <c r="AJ4" s="521">
        <v>2.02</v>
      </c>
      <c r="AK4" s="576">
        <v>2.02</v>
      </c>
      <c r="AL4" s="573">
        <v>2.54</v>
      </c>
      <c r="AM4" s="571">
        <v>2.4900000000000002</v>
      </c>
      <c r="AN4" s="541">
        <f>(AM4-AJ4)/AJ4</f>
        <v>0.23267326732673277</v>
      </c>
      <c r="AO4" s="521">
        <v>1.97</v>
      </c>
      <c r="AP4" s="576">
        <v>1.97</v>
      </c>
      <c r="AQ4" s="513">
        <v>2.76</v>
      </c>
      <c r="AR4" s="541">
        <f>(AQ4-AO4)/AO4</f>
        <v>0.40101522842639586</v>
      </c>
      <c r="AS4" s="518" t="s">
        <v>4096</v>
      </c>
      <c r="AT4" s="520" t="s">
        <v>4100</v>
      </c>
      <c r="AU4" s="458" t="s">
        <v>4098</v>
      </c>
      <c r="AV4" s="476"/>
      <c r="AW4" s="44"/>
    </row>
    <row r="5" spans="1:49" ht="52" x14ac:dyDescent="0.35">
      <c r="A5" s="517">
        <v>3</v>
      </c>
      <c r="B5" s="517">
        <v>5</v>
      </c>
      <c r="C5" s="517" t="s">
        <v>4094</v>
      </c>
      <c r="D5" s="468" t="s">
        <v>4101</v>
      </c>
      <c r="E5" s="473" t="s">
        <v>2313</v>
      </c>
      <c r="F5" s="466">
        <v>0.7</v>
      </c>
      <c r="G5" s="487">
        <v>1.1358000000000001</v>
      </c>
      <c r="H5" s="486">
        <v>1.1422000000000003</v>
      </c>
      <c r="I5" s="472">
        <v>1.1399999999999999</v>
      </c>
      <c r="J5" s="494">
        <v>1.1000000000000001</v>
      </c>
      <c r="K5" s="617">
        <v>1.0900000000000001</v>
      </c>
      <c r="L5" s="465">
        <f t="shared" si="3"/>
        <v>-4.0324000704349411E-2</v>
      </c>
      <c r="M5" s="461">
        <f t="shared" si="4"/>
        <v>-4.5701278234985321E-2</v>
      </c>
      <c r="N5" s="487">
        <v>1.1422000000000003</v>
      </c>
      <c r="O5" s="591">
        <v>0.97</v>
      </c>
      <c r="P5" s="485">
        <v>1.1422000000000003</v>
      </c>
      <c r="Q5" s="486">
        <v>1.1367999999999998</v>
      </c>
      <c r="R5" s="577"/>
      <c r="S5" s="462">
        <f t="shared" si="0"/>
        <v>-4.7277184381023588E-3</v>
      </c>
      <c r="T5" s="605">
        <v>1.1358000000000001</v>
      </c>
      <c r="U5" s="516">
        <v>1.02</v>
      </c>
      <c r="V5" s="604">
        <v>1.21</v>
      </c>
      <c r="W5" s="462">
        <f t="shared" si="1"/>
        <v>6.5328402887832204E-2</v>
      </c>
      <c r="X5" s="611">
        <v>1.19</v>
      </c>
      <c r="Y5" s="539">
        <v>1.02</v>
      </c>
      <c r="Z5" s="610">
        <v>1.19</v>
      </c>
      <c r="AA5" s="541">
        <f t="shared" si="2"/>
        <v>0</v>
      </c>
      <c r="AB5" s="516">
        <v>1.1599999999999999</v>
      </c>
      <c r="AC5" s="560">
        <v>1.01</v>
      </c>
      <c r="AD5" s="516">
        <v>1.1599999999999999</v>
      </c>
      <c r="AE5" s="537">
        <f>(AD5-AB5)/AB5</f>
        <v>0</v>
      </c>
      <c r="AF5" s="555">
        <v>1.1532</v>
      </c>
      <c r="AG5" s="574">
        <v>1.01</v>
      </c>
      <c r="AH5" s="571">
        <v>1.1532</v>
      </c>
      <c r="AI5" s="537">
        <f>(AH5-AF5)/AF5</f>
        <v>0</v>
      </c>
      <c r="AJ5" s="521">
        <v>1.135</v>
      </c>
      <c r="AK5" s="576">
        <v>1.135</v>
      </c>
      <c r="AL5" s="573">
        <v>1.1422000000000001</v>
      </c>
      <c r="AM5" s="571">
        <v>1.1499999999999999</v>
      </c>
      <c r="AN5" s="541">
        <f>(AM5-AJ5)/AJ5</f>
        <v>1.3215859030836918E-2</v>
      </c>
      <c r="AO5" s="519">
        <v>1.1299999999999999</v>
      </c>
      <c r="AP5" s="576">
        <v>1.0676666666666665</v>
      </c>
      <c r="AQ5" s="513">
        <v>1.1299999999999999</v>
      </c>
      <c r="AR5" s="541">
        <f>(AQ5-AO5)/AO5</f>
        <v>0</v>
      </c>
      <c r="AS5" s="518"/>
      <c r="AT5" s="475" t="s">
        <v>4102</v>
      </c>
      <c r="AU5" s="458" t="s">
        <v>4103</v>
      </c>
      <c r="AV5" s="476"/>
      <c r="AW5" s="44"/>
    </row>
    <row r="6" spans="1:49" ht="71.900000000000006" customHeight="1" x14ac:dyDescent="0.35">
      <c r="A6" s="517">
        <v>4</v>
      </c>
      <c r="B6" s="517">
        <v>7</v>
      </c>
      <c r="C6" s="517" t="s">
        <v>4094</v>
      </c>
      <c r="D6" s="468" t="s">
        <v>4104</v>
      </c>
      <c r="E6" s="473" t="s">
        <v>2314</v>
      </c>
      <c r="F6" s="466">
        <v>1.4</v>
      </c>
      <c r="G6" s="510">
        <v>1.48</v>
      </c>
      <c r="H6" s="591">
        <v>1.59</v>
      </c>
      <c r="I6" s="472">
        <v>1.2</v>
      </c>
      <c r="J6" s="494">
        <v>1.3109999999999999</v>
      </c>
      <c r="K6" s="564">
        <v>1.68</v>
      </c>
      <c r="L6" s="465">
        <f t="shared" si="3"/>
        <v>0.13513513513513511</v>
      </c>
      <c r="M6" s="461">
        <f t="shared" si="4"/>
        <v>5.6603773584905571E-2</v>
      </c>
      <c r="N6" s="510">
        <v>1.59</v>
      </c>
      <c r="O6" s="591">
        <v>1.59</v>
      </c>
      <c r="P6" s="472">
        <v>1.2492000000000001</v>
      </c>
      <c r="Q6" s="470">
        <v>1.2423999999999999</v>
      </c>
      <c r="R6" s="581"/>
      <c r="S6" s="462">
        <f t="shared" si="0"/>
        <v>-0.21861635220125794</v>
      </c>
      <c r="T6" s="519">
        <v>1.48</v>
      </c>
      <c r="U6" s="516">
        <v>1.48</v>
      </c>
      <c r="V6" s="571">
        <v>1.4845999999999999</v>
      </c>
      <c r="W6" s="462">
        <f t="shared" si="1"/>
        <v>3.108108108108066E-3</v>
      </c>
      <c r="X6" s="538">
        <v>1.31</v>
      </c>
      <c r="Y6" s="539">
        <v>1.31</v>
      </c>
      <c r="Z6" s="543">
        <v>1.3337999999999999</v>
      </c>
      <c r="AA6" s="541">
        <f t="shared" si="2"/>
        <v>1.8167938931297572E-2</v>
      </c>
      <c r="AB6" s="574">
        <v>1.54</v>
      </c>
      <c r="AC6" s="560">
        <v>1.54</v>
      </c>
      <c r="AD6" s="516">
        <v>1.48</v>
      </c>
      <c r="AE6" s="537">
        <f>(AD6-AB6)/AB6</f>
        <v>-3.8961038961038995E-2</v>
      </c>
      <c r="AF6" s="568">
        <v>1.53</v>
      </c>
      <c r="AG6" s="574">
        <v>1.53</v>
      </c>
      <c r="AH6" s="571">
        <v>1.42</v>
      </c>
      <c r="AI6" s="537">
        <f>(AH6-AF6)/AF6</f>
        <v>-7.1895424836601371E-2</v>
      </c>
      <c r="AJ6" s="521">
        <v>1.7526666666666664</v>
      </c>
      <c r="AK6" s="576">
        <v>1.7526666666666664</v>
      </c>
      <c r="AL6" s="573">
        <v>1.3316000000000001</v>
      </c>
      <c r="AM6" s="571">
        <v>2.1800000000000002</v>
      </c>
      <c r="AN6" s="541">
        <f>(AM6-AJ6)/AJ6</f>
        <v>0.24381894256371273</v>
      </c>
      <c r="AO6" s="521">
        <v>1.68</v>
      </c>
      <c r="AP6" s="576">
        <v>1.6803333333333335</v>
      </c>
      <c r="AQ6" s="513">
        <v>2.0779999999999998</v>
      </c>
      <c r="AR6" s="541">
        <f>(AQ6-AO6)/AO6</f>
        <v>0.23690476190476187</v>
      </c>
      <c r="AS6" s="460"/>
      <c r="AT6" s="520" t="s">
        <v>4105</v>
      </c>
      <c r="AU6" s="458" t="s">
        <v>4098</v>
      </c>
      <c r="AV6" s="476"/>
      <c r="AW6" s="44"/>
    </row>
    <row r="7" spans="1:49" ht="39" x14ac:dyDescent="0.35">
      <c r="A7" s="517">
        <v>5</v>
      </c>
      <c r="B7" s="517">
        <v>7</v>
      </c>
      <c r="C7" s="517" t="s">
        <v>4094</v>
      </c>
      <c r="D7" s="468" t="s">
        <v>4106</v>
      </c>
      <c r="E7" s="473" t="s">
        <v>2315</v>
      </c>
      <c r="F7" s="466">
        <v>60</v>
      </c>
      <c r="G7" s="510">
        <v>68.53</v>
      </c>
      <c r="H7" s="591">
        <v>63.17</v>
      </c>
      <c r="I7" s="472">
        <v>52.48</v>
      </c>
      <c r="J7" s="494">
        <v>53.872</v>
      </c>
      <c r="K7" s="617">
        <v>54</v>
      </c>
      <c r="L7" s="465">
        <f t="shared" si="3"/>
        <v>-0.21202393112505474</v>
      </c>
      <c r="M7" s="461">
        <f t="shared" si="4"/>
        <v>-0.145163843596644</v>
      </c>
      <c r="N7" s="510">
        <v>63.17</v>
      </c>
      <c r="O7" s="591">
        <v>63.17</v>
      </c>
      <c r="P7" s="472">
        <v>57.049599999999998</v>
      </c>
      <c r="Q7" s="470">
        <v>59.161799999999992</v>
      </c>
      <c r="R7" s="581"/>
      <c r="S7" s="462">
        <f t="shared" si="0"/>
        <v>-6.345100522399888E-2</v>
      </c>
      <c r="T7" s="519">
        <v>68.53</v>
      </c>
      <c r="U7" s="516">
        <v>68.53</v>
      </c>
      <c r="V7" s="571">
        <v>59.84</v>
      </c>
      <c r="W7" s="462">
        <f t="shared" si="1"/>
        <v>-0.12680577849117172</v>
      </c>
      <c r="X7" s="538">
        <v>63.33</v>
      </c>
      <c r="Y7" s="539">
        <v>63.33</v>
      </c>
      <c r="Z7" s="543">
        <v>53.2</v>
      </c>
      <c r="AA7" s="541">
        <f t="shared" si="2"/>
        <v>-0.15995578714669187</v>
      </c>
      <c r="AB7" s="574">
        <v>62.448</v>
      </c>
      <c r="AC7" s="560">
        <v>62.448</v>
      </c>
      <c r="AD7" s="516">
        <v>51.9</v>
      </c>
      <c r="AE7" s="537">
        <f>(AD7-AB7)/AB7</f>
        <v>-0.1689085318985396</v>
      </c>
      <c r="AF7" s="568">
        <v>61.012</v>
      </c>
      <c r="AG7" s="574">
        <v>61.012</v>
      </c>
      <c r="AH7" s="571">
        <v>56.98</v>
      </c>
      <c r="AI7" s="537">
        <f>(AH7-AF7)/AF7</f>
        <v>-6.6085360256998682E-2</v>
      </c>
      <c r="AJ7" s="515">
        <v>61.398666666666664</v>
      </c>
      <c r="AK7" s="514">
        <v>61.398666666666664</v>
      </c>
      <c r="AL7" s="573">
        <v>49.32</v>
      </c>
      <c r="AM7" s="571">
        <v>48.6</v>
      </c>
      <c r="AN7" s="541">
        <f>(AM7-AJ7)/AJ7</f>
        <v>-0.20845186649004316</v>
      </c>
      <c r="AO7" s="521">
        <v>63.895333333333326</v>
      </c>
      <c r="AP7" s="576">
        <v>63.895333333333326</v>
      </c>
      <c r="AQ7" s="513">
        <v>59.98</v>
      </c>
      <c r="AR7" s="541">
        <f>(AQ7-AO7)/AO7</f>
        <v>-6.1277297246538555E-2</v>
      </c>
      <c r="AS7" s="460"/>
      <c r="AT7" s="459"/>
      <c r="AU7" s="458" t="s">
        <v>4098</v>
      </c>
      <c r="AV7" s="469"/>
      <c r="AW7" s="44"/>
    </row>
    <row r="8" spans="1:49" ht="39" x14ac:dyDescent="0.35">
      <c r="A8" s="407">
        <v>6</v>
      </c>
      <c r="B8" s="407">
        <v>8</v>
      </c>
      <c r="C8" s="407" t="s">
        <v>4107</v>
      </c>
      <c r="D8" s="468" t="s">
        <v>4108</v>
      </c>
      <c r="E8" s="468" t="s">
        <v>2317</v>
      </c>
      <c r="F8" s="466">
        <v>1.3</v>
      </c>
      <c r="G8" s="471">
        <v>1.3</v>
      </c>
      <c r="H8" s="470">
        <v>1.3</v>
      </c>
      <c r="I8" s="472">
        <v>0.95</v>
      </c>
      <c r="J8" s="494">
        <v>0.94</v>
      </c>
      <c r="K8" s="617">
        <v>0.93</v>
      </c>
      <c r="L8" s="465">
        <f t="shared" si="3"/>
        <v>-0.2846153846153846</v>
      </c>
      <c r="M8" s="461">
        <f t="shared" si="4"/>
        <v>-0.2846153846153846</v>
      </c>
      <c r="N8" s="471">
        <v>1.3</v>
      </c>
      <c r="O8" s="591"/>
      <c r="P8" s="472">
        <v>0.97</v>
      </c>
      <c r="Q8" s="470">
        <v>0.93559999999999999</v>
      </c>
      <c r="R8" s="581"/>
      <c r="S8" s="462">
        <f t="shared" si="0"/>
        <v>-0.28030769230769237</v>
      </c>
      <c r="T8" s="555">
        <v>1.3</v>
      </c>
      <c r="U8" s="516"/>
      <c r="V8" s="571">
        <v>1.01</v>
      </c>
      <c r="W8" s="462">
        <f t="shared" si="1"/>
        <v>-0.22307692307692309</v>
      </c>
      <c r="X8" s="612">
        <v>1.3</v>
      </c>
      <c r="Y8" s="539"/>
      <c r="Z8" s="543">
        <v>1.05</v>
      </c>
      <c r="AA8" s="541">
        <f t="shared" si="2"/>
        <v>-0.19230769230769229</v>
      </c>
      <c r="AB8" s="564">
        <v>1.3</v>
      </c>
      <c r="AC8" s="573" t="s">
        <v>1502</v>
      </c>
      <c r="AD8" s="512" t="s">
        <v>1502</v>
      </c>
      <c r="AE8" s="537"/>
      <c r="AF8" s="565">
        <v>1.3</v>
      </c>
      <c r="AG8" s="571" t="s">
        <v>1502</v>
      </c>
      <c r="AH8" s="575" t="s">
        <v>1502</v>
      </c>
      <c r="AI8" s="537"/>
      <c r="AJ8" s="565">
        <v>1.3</v>
      </c>
      <c r="AK8" s="571" t="s">
        <v>1502</v>
      </c>
      <c r="AL8" s="620" t="s">
        <v>1502</v>
      </c>
      <c r="AM8" s="575" t="s">
        <v>1502</v>
      </c>
      <c r="AN8" s="541"/>
      <c r="AO8" s="565">
        <v>1.3</v>
      </c>
      <c r="AP8" s="571" t="s">
        <v>1502</v>
      </c>
      <c r="AQ8" s="511" t="s">
        <v>1502</v>
      </c>
      <c r="AR8" s="541"/>
      <c r="AS8" s="460"/>
      <c r="AT8" s="459"/>
      <c r="AU8" s="458" t="s">
        <v>4109</v>
      </c>
      <c r="AV8" s="504" t="s">
        <v>4110</v>
      </c>
      <c r="AW8" s="44"/>
    </row>
    <row r="9" spans="1:49" ht="69.650000000000006" customHeight="1" x14ac:dyDescent="0.35">
      <c r="A9" s="407">
        <v>7</v>
      </c>
      <c r="B9" s="407">
        <v>9</v>
      </c>
      <c r="C9" s="459" t="s">
        <v>4111</v>
      </c>
      <c r="D9" s="468" t="s">
        <v>4112</v>
      </c>
      <c r="E9" s="468" t="s">
        <v>2319</v>
      </c>
      <c r="F9" s="467">
        <v>1.3</v>
      </c>
      <c r="G9" s="471">
        <v>1.3</v>
      </c>
      <c r="H9" s="470">
        <v>1.3</v>
      </c>
      <c r="I9" s="472">
        <v>2.2200000000000002</v>
      </c>
      <c r="J9" s="494">
        <v>2.42</v>
      </c>
      <c r="K9" s="564">
        <v>1.0900000000000001</v>
      </c>
      <c r="L9" s="465">
        <f t="shared" si="3"/>
        <v>-0.16153846153846149</v>
      </c>
      <c r="M9" s="461">
        <f t="shared" si="4"/>
        <v>-0.16153846153846149</v>
      </c>
      <c r="N9" s="471">
        <v>1.3</v>
      </c>
      <c r="O9" s="591"/>
      <c r="P9" s="472">
        <v>6.55</v>
      </c>
      <c r="Q9" s="470" t="s">
        <v>1502</v>
      </c>
      <c r="R9" s="581"/>
      <c r="S9" s="462"/>
      <c r="T9" s="555">
        <v>1.3</v>
      </c>
      <c r="U9" s="516"/>
      <c r="V9" s="571" t="s">
        <v>1502</v>
      </c>
      <c r="W9" s="462"/>
      <c r="X9" s="612">
        <v>1.3</v>
      </c>
      <c r="Y9" s="539"/>
      <c r="Z9" s="543" t="s">
        <v>1502</v>
      </c>
      <c r="AA9" s="541"/>
      <c r="AB9" s="564">
        <v>1.3</v>
      </c>
      <c r="AC9" s="573">
        <v>15.178000000000001</v>
      </c>
      <c r="AD9" s="516" t="s">
        <v>1502</v>
      </c>
      <c r="AE9" s="537"/>
      <c r="AF9" s="565">
        <v>1.3</v>
      </c>
      <c r="AG9" s="571">
        <v>15.127000000000001</v>
      </c>
      <c r="AH9" s="571" t="s">
        <v>1502</v>
      </c>
      <c r="AI9" s="537"/>
      <c r="AJ9" s="565">
        <v>1.3</v>
      </c>
      <c r="AK9" s="571">
        <v>17.03</v>
      </c>
      <c r="AL9" s="573" t="s">
        <v>1502</v>
      </c>
      <c r="AM9" s="571" t="s">
        <v>1502</v>
      </c>
      <c r="AN9" s="541"/>
      <c r="AO9" s="565">
        <v>1.3</v>
      </c>
      <c r="AP9" s="571">
        <v>18.690000000000001</v>
      </c>
      <c r="AQ9" s="513" t="s">
        <v>1502</v>
      </c>
      <c r="AR9" s="541"/>
      <c r="AS9" s="460" t="s">
        <v>4113</v>
      </c>
      <c r="AT9" s="459"/>
      <c r="AU9" s="458" t="s">
        <v>4109</v>
      </c>
      <c r="AV9" s="457" t="s">
        <v>4114</v>
      </c>
      <c r="AW9" s="44"/>
    </row>
    <row r="10" spans="1:49" ht="69.650000000000006" customHeight="1" x14ac:dyDescent="0.35">
      <c r="A10" s="407"/>
      <c r="B10" s="407"/>
      <c r="C10" s="548" t="s">
        <v>4111</v>
      </c>
      <c r="D10" s="549" t="s">
        <v>4115</v>
      </c>
      <c r="E10" s="623" t="s">
        <v>2320</v>
      </c>
      <c r="F10" s="467"/>
      <c r="G10" s="471" t="s">
        <v>1502</v>
      </c>
      <c r="H10" s="471" t="s">
        <v>1502</v>
      </c>
      <c r="I10" s="471" t="s">
        <v>1502</v>
      </c>
      <c r="J10" s="471" t="s">
        <v>1502</v>
      </c>
      <c r="K10" s="466" t="s">
        <v>1502</v>
      </c>
      <c r="L10" s="465"/>
      <c r="M10" s="461"/>
      <c r="N10" s="471">
        <v>0.48</v>
      </c>
      <c r="O10" s="591">
        <v>0.48</v>
      </c>
      <c r="P10" s="472" t="s">
        <v>1502</v>
      </c>
      <c r="Q10" s="470">
        <v>0.98399999999999999</v>
      </c>
      <c r="R10" s="581"/>
      <c r="S10" s="462">
        <f t="shared" si="0"/>
        <v>1.05</v>
      </c>
      <c r="T10" s="555">
        <v>0.67</v>
      </c>
      <c r="U10" s="516">
        <v>0.67</v>
      </c>
      <c r="V10" s="571">
        <v>7.84</v>
      </c>
      <c r="W10" s="462">
        <f t="shared" si="1"/>
        <v>10.701492537313433</v>
      </c>
      <c r="X10" s="612">
        <v>0.61</v>
      </c>
      <c r="Y10" s="539">
        <v>0.61</v>
      </c>
      <c r="Z10" s="543">
        <v>7.7</v>
      </c>
      <c r="AA10" s="541">
        <f t="shared" si="2"/>
        <v>11.622950819672131</v>
      </c>
      <c r="AB10" s="564">
        <v>0.55000000000000004</v>
      </c>
      <c r="AC10" s="573">
        <v>0.55000000000000004</v>
      </c>
      <c r="AD10" s="516">
        <v>6.5149999999999997</v>
      </c>
      <c r="AE10" s="537">
        <f>(AD10-AB10)/AB10</f>
        <v>10.845454545454544</v>
      </c>
      <c r="AF10" s="565">
        <v>0.56000000000000005</v>
      </c>
      <c r="AG10" s="571">
        <v>0.56000000000000005</v>
      </c>
      <c r="AH10" s="571">
        <v>1</v>
      </c>
      <c r="AI10" s="537">
        <f>(AH10-AF10)/AF10</f>
        <v>0.78571428571428559</v>
      </c>
      <c r="AJ10" s="565">
        <v>0.68</v>
      </c>
      <c r="AK10" s="571">
        <v>0.68</v>
      </c>
      <c r="AL10" s="573">
        <v>2.145</v>
      </c>
      <c r="AM10" s="571">
        <v>6.7190000000000003</v>
      </c>
      <c r="AN10" s="541">
        <f>(AM10-AJ10)/AJ10</f>
        <v>8.8808823529411764</v>
      </c>
      <c r="AO10" s="565">
        <v>0.64</v>
      </c>
      <c r="AP10" s="571">
        <v>0.64</v>
      </c>
      <c r="AQ10" s="513">
        <v>7.0869999999999997</v>
      </c>
      <c r="AR10" s="541">
        <f>(AQ10-AO10)/AO10</f>
        <v>10.073437500000001</v>
      </c>
      <c r="AS10" s="460"/>
      <c r="AT10" s="475" t="s">
        <v>2321</v>
      </c>
      <c r="AU10" s="458"/>
      <c r="AV10" s="457"/>
      <c r="AW10" s="44"/>
    </row>
    <row r="11" spans="1:49" ht="52" x14ac:dyDescent="0.35">
      <c r="A11" s="407">
        <v>8</v>
      </c>
      <c r="B11" s="407">
        <v>10</v>
      </c>
      <c r="C11" s="407" t="s">
        <v>4116</v>
      </c>
      <c r="D11" s="468" t="s">
        <v>4117</v>
      </c>
      <c r="E11" s="468" t="s">
        <v>2650</v>
      </c>
      <c r="F11" s="467">
        <v>1.4</v>
      </c>
      <c r="G11" s="471">
        <v>2.13</v>
      </c>
      <c r="H11" s="470">
        <v>2.13</v>
      </c>
      <c r="I11" s="472">
        <v>2.13</v>
      </c>
      <c r="J11" s="494">
        <v>2.0699999999999998</v>
      </c>
      <c r="K11" s="617">
        <v>1.93</v>
      </c>
      <c r="L11" s="465">
        <f>(K11-G11)/G11</f>
        <v>-9.3896713615023455E-2</v>
      </c>
      <c r="M11" s="461">
        <f>(K11-H11)/H11</f>
        <v>-9.3896713615023455E-2</v>
      </c>
      <c r="N11" s="471">
        <v>1.83</v>
      </c>
      <c r="O11" s="591"/>
      <c r="P11" s="472">
        <v>1.83</v>
      </c>
      <c r="Q11" s="470">
        <v>1.7726</v>
      </c>
      <c r="R11" s="581"/>
      <c r="S11" s="462">
        <f t="shared" si="0"/>
        <v>-3.1366120218579298E-2</v>
      </c>
      <c r="T11" s="555" t="s">
        <v>1502</v>
      </c>
      <c r="U11" s="516"/>
      <c r="V11" s="571" t="s">
        <v>1502</v>
      </c>
      <c r="W11" s="462"/>
      <c r="X11" s="573">
        <v>1.9393999999999998</v>
      </c>
      <c r="Y11" s="539"/>
      <c r="Z11" s="543">
        <v>1.9393999999999998</v>
      </c>
      <c r="AA11" s="541">
        <f t="shared" si="2"/>
        <v>0</v>
      </c>
      <c r="AB11" s="539" t="s">
        <v>1502</v>
      </c>
      <c r="AC11" s="573" t="s">
        <v>1502</v>
      </c>
      <c r="AD11" s="575" t="s">
        <v>1502</v>
      </c>
      <c r="AE11" s="537"/>
      <c r="AF11" s="542" t="s">
        <v>1502</v>
      </c>
      <c r="AG11" s="571" t="s">
        <v>1502</v>
      </c>
      <c r="AH11" s="575" t="s">
        <v>1502</v>
      </c>
      <c r="AI11" s="537"/>
      <c r="AJ11" s="542" t="s">
        <v>1502</v>
      </c>
      <c r="AK11" s="571" t="s">
        <v>1502</v>
      </c>
      <c r="AL11" s="620" t="s">
        <v>1502</v>
      </c>
      <c r="AM11" s="575" t="s">
        <v>1502</v>
      </c>
      <c r="AN11" s="541"/>
      <c r="AO11" s="542" t="s">
        <v>1502</v>
      </c>
      <c r="AP11" s="571" t="s">
        <v>1502</v>
      </c>
      <c r="AQ11" s="482" t="s">
        <v>1502</v>
      </c>
      <c r="AR11" s="541"/>
      <c r="AS11" s="460" t="s">
        <v>4118</v>
      </c>
      <c r="AT11" s="475" t="s">
        <v>4119</v>
      </c>
      <c r="AU11" s="458" t="s">
        <v>4120</v>
      </c>
      <c r="AV11" s="476"/>
      <c r="AW11" s="44"/>
    </row>
    <row r="12" spans="1:49" ht="52" x14ac:dyDescent="0.35">
      <c r="A12" s="407">
        <v>9</v>
      </c>
      <c r="B12" s="407">
        <v>11</v>
      </c>
      <c r="C12" s="407" t="s">
        <v>4121</v>
      </c>
      <c r="D12" s="468" t="s">
        <v>4122</v>
      </c>
      <c r="E12" s="468" t="s">
        <v>2322</v>
      </c>
      <c r="F12" s="467">
        <v>1.3</v>
      </c>
      <c r="G12" s="471">
        <v>1.44</v>
      </c>
      <c r="H12" s="470">
        <v>1.44</v>
      </c>
      <c r="I12" s="472">
        <v>1.44</v>
      </c>
      <c r="J12" s="494">
        <v>1.397</v>
      </c>
      <c r="K12" s="617">
        <v>1.41</v>
      </c>
      <c r="L12" s="465">
        <f>(K12-G12)/G12</f>
        <v>-2.0833333333333353E-2</v>
      </c>
      <c r="M12" s="461">
        <f>(K12-H12)/H12</f>
        <v>-2.0833333333333353E-2</v>
      </c>
      <c r="N12" s="471">
        <v>1.4306000000000001</v>
      </c>
      <c r="O12" s="591"/>
      <c r="P12" s="472">
        <v>1.4306000000000001</v>
      </c>
      <c r="Q12" s="470">
        <v>1.4546000000000001</v>
      </c>
      <c r="R12" s="581"/>
      <c r="S12" s="462">
        <f t="shared" si="0"/>
        <v>1.6776177827484987E-2</v>
      </c>
      <c r="T12" s="555">
        <v>1.8384</v>
      </c>
      <c r="U12" s="516"/>
      <c r="V12" s="571">
        <v>1.8384</v>
      </c>
      <c r="W12" s="462">
        <f>(V12-T12)/T12</f>
        <v>0</v>
      </c>
      <c r="X12" s="573">
        <v>1.7742</v>
      </c>
      <c r="Y12" s="539"/>
      <c r="Z12" s="543">
        <v>1.7742</v>
      </c>
      <c r="AA12" s="541">
        <f t="shared" si="2"/>
        <v>0</v>
      </c>
      <c r="AB12" s="539" t="s">
        <v>1502</v>
      </c>
      <c r="AC12" s="560">
        <v>0.55000000000000004</v>
      </c>
      <c r="AD12" s="575" t="s">
        <v>1502</v>
      </c>
      <c r="AE12" s="537"/>
      <c r="AF12" s="568" t="s">
        <v>1502</v>
      </c>
      <c r="AG12" s="574">
        <v>0.56000000000000005</v>
      </c>
      <c r="AH12" s="575" t="s">
        <v>1502</v>
      </c>
      <c r="AI12" s="537"/>
      <c r="AJ12" s="542" t="s">
        <v>1502</v>
      </c>
      <c r="AK12" s="576">
        <v>0.68</v>
      </c>
      <c r="AL12" s="620" t="s">
        <v>1502</v>
      </c>
      <c r="AM12" s="575" t="s">
        <v>1502</v>
      </c>
      <c r="AN12" s="541"/>
      <c r="AO12" s="542" t="s">
        <v>1502</v>
      </c>
      <c r="AP12" s="576">
        <v>0.64</v>
      </c>
      <c r="AQ12" s="482" t="s">
        <v>1502</v>
      </c>
      <c r="AR12" s="541"/>
      <c r="AS12" s="460" t="s">
        <v>4118</v>
      </c>
      <c r="AT12" s="475" t="s">
        <v>4123</v>
      </c>
      <c r="AU12" s="458" t="s">
        <v>4120</v>
      </c>
      <c r="AV12" s="476"/>
      <c r="AW12" s="44"/>
    </row>
    <row r="13" spans="1:49" ht="39" x14ac:dyDescent="0.35">
      <c r="A13" s="407">
        <v>10</v>
      </c>
      <c r="B13" s="407">
        <v>12</v>
      </c>
      <c r="C13" s="459" t="s">
        <v>4124</v>
      </c>
      <c r="D13" s="468" t="s">
        <v>4125</v>
      </c>
      <c r="E13" s="468" t="s">
        <v>2652</v>
      </c>
      <c r="F13" s="467">
        <v>1.3</v>
      </c>
      <c r="G13" s="471">
        <v>2.4700000000000002</v>
      </c>
      <c r="H13" s="470">
        <v>2.4700000000000002</v>
      </c>
      <c r="I13" s="472">
        <v>2.4700000000000002</v>
      </c>
      <c r="J13" s="494">
        <v>2.56</v>
      </c>
      <c r="K13" s="617">
        <v>2.15</v>
      </c>
      <c r="L13" s="465">
        <f>(K13-G13)/G13</f>
        <v>-0.12955465587044546</v>
      </c>
      <c r="M13" s="461">
        <f>(K13-H13)/H13</f>
        <v>-0.12955465587044546</v>
      </c>
      <c r="N13" s="471">
        <v>2.19</v>
      </c>
      <c r="O13" s="591"/>
      <c r="P13" s="472">
        <v>2.19</v>
      </c>
      <c r="Q13" s="470">
        <v>2.1164000000000001</v>
      </c>
      <c r="R13" s="581"/>
      <c r="S13" s="462">
        <f t="shared" si="0"/>
        <v>-3.3607305936073008E-2</v>
      </c>
      <c r="T13" s="555">
        <v>2.7475999999999998</v>
      </c>
      <c r="U13" s="516"/>
      <c r="V13" s="571">
        <v>2.7475999999999998</v>
      </c>
      <c r="W13" s="462">
        <f>(V13-T13)/T13</f>
        <v>0</v>
      </c>
      <c r="X13" s="573">
        <v>3.82</v>
      </c>
      <c r="Y13" s="539"/>
      <c r="Z13" s="543">
        <v>3.82</v>
      </c>
      <c r="AA13" s="541">
        <f t="shared" si="2"/>
        <v>0</v>
      </c>
      <c r="AB13" s="571">
        <v>3.39</v>
      </c>
      <c r="AC13" s="573">
        <v>12.802</v>
      </c>
      <c r="AD13" s="571">
        <v>3.39</v>
      </c>
      <c r="AE13" s="537">
        <f>(AD13-AB13)/AB13</f>
        <v>0</v>
      </c>
      <c r="AF13" s="555">
        <v>2.38</v>
      </c>
      <c r="AG13" s="571">
        <v>12.148999999999999</v>
      </c>
      <c r="AH13" s="571">
        <v>2.38</v>
      </c>
      <c r="AI13" s="537">
        <f>(AH13-AF13)/AF13</f>
        <v>0</v>
      </c>
      <c r="AJ13" s="542">
        <v>2.75</v>
      </c>
      <c r="AK13" s="571">
        <v>14.654</v>
      </c>
      <c r="AL13" s="573">
        <v>2.75</v>
      </c>
      <c r="AM13" s="571">
        <v>2.65</v>
      </c>
      <c r="AN13" s="541">
        <f>(AM13-AJ13)/AJ13</f>
        <v>-3.6363636363636397E-2</v>
      </c>
      <c r="AO13" s="519">
        <v>2.613</v>
      </c>
      <c r="AP13" s="571">
        <v>14.048999999999999</v>
      </c>
      <c r="AQ13" s="573">
        <v>2.613</v>
      </c>
      <c r="AR13" s="541">
        <f>(AQ13-AO13)/AO13</f>
        <v>0</v>
      </c>
      <c r="AS13" s="460" t="s">
        <v>4118</v>
      </c>
      <c r="AT13" s="475" t="s">
        <v>4126</v>
      </c>
      <c r="AU13" s="458" t="s">
        <v>4120</v>
      </c>
      <c r="AV13" s="476"/>
      <c r="AW13" s="44"/>
    </row>
    <row r="14" spans="1:49" ht="52" x14ac:dyDescent="0.35">
      <c r="A14" s="407">
        <v>11</v>
      </c>
      <c r="B14" s="407">
        <v>13</v>
      </c>
      <c r="C14" s="407" t="s">
        <v>4127</v>
      </c>
      <c r="D14" s="468" t="s">
        <v>4128</v>
      </c>
      <c r="E14" s="468" t="s">
        <v>2324</v>
      </c>
      <c r="F14" s="467">
        <v>1.3</v>
      </c>
      <c r="G14" s="471">
        <v>2.3199999999999998</v>
      </c>
      <c r="H14" s="470">
        <v>2.3199999999999998</v>
      </c>
      <c r="I14" s="472">
        <v>2.3199999999999998</v>
      </c>
      <c r="J14" s="494">
        <v>2.2909999999999999</v>
      </c>
      <c r="K14" s="617">
        <v>2.2200000000000002</v>
      </c>
      <c r="L14" s="465">
        <f>(K14-G14)/G14</f>
        <v>-4.3103448275861919E-2</v>
      </c>
      <c r="M14" s="461">
        <f>(K14-H14)/H14</f>
        <v>-4.3103448275861919E-2</v>
      </c>
      <c r="N14" s="471">
        <v>2.302</v>
      </c>
      <c r="O14" s="591"/>
      <c r="P14" s="472">
        <v>2.302</v>
      </c>
      <c r="Q14" s="470">
        <v>2.4129999999999998</v>
      </c>
      <c r="R14" s="581"/>
      <c r="S14" s="462">
        <f t="shared" si="0"/>
        <v>4.8218940052128484E-2</v>
      </c>
      <c r="T14" s="555">
        <v>2.8075999999999999</v>
      </c>
      <c r="U14" s="516"/>
      <c r="V14" s="571">
        <v>2.8075999999999999</v>
      </c>
      <c r="W14" s="462">
        <f>(V14-T14)/T14</f>
        <v>0</v>
      </c>
      <c r="X14" s="573">
        <v>3.49</v>
      </c>
      <c r="Y14" s="539"/>
      <c r="Z14" s="543">
        <v>3.49</v>
      </c>
      <c r="AA14" s="541">
        <f t="shared" si="2"/>
        <v>0</v>
      </c>
      <c r="AB14" s="571">
        <v>2.89</v>
      </c>
      <c r="AC14" s="573">
        <v>10.959</v>
      </c>
      <c r="AD14" s="571">
        <v>2.89</v>
      </c>
      <c r="AE14" s="537">
        <f>(AD14-AB14)/AB14</f>
        <v>0</v>
      </c>
      <c r="AF14" s="555">
        <v>2.4462000000000002</v>
      </c>
      <c r="AG14" s="571">
        <v>10.87</v>
      </c>
      <c r="AH14" s="571">
        <v>2.4462000000000002</v>
      </c>
      <c r="AI14" s="537">
        <f>(AH14-AF14)/AF14</f>
        <v>0</v>
      </c>
      <c r="AJ14" s="542">
        <v>2.74</v>
      </c>
      <c r="AK14" s="571">
        <v>13.89</v>
      </c>
      <c r="AL14" s="573">
        <v>2.74</v>
      </c>
      <c r="AM14" s="571">
        <v>2.69</v>
      </c>
      <c r="AN14" s="541">
        <f>(AM14-AJ14)/AJ14</f>
        <v>-1.8248175182481848E-2</v>
      </c>
      <c r="AO14" s="519">
        <v>2.879</v>
      </c>
      <c r="AP14" s="571">
        <v>14.9</v>
      </c>
      <c r="AQ14" s="573">
        <v>2.879</v>
      </c>
      <c r="AR14" s="541">
        <f>(AQ14-AO14)/AO14</f>
        <v>0</v>
      </c>
      <c r="AS14" s="460" t="s">
        <v>4118</v>
      </c>
      <c r="AT14" s="475" t="s">
        <v>4129</v>
      </c>
      <c r="AU14" s="458" t="s">
        <v>4120</v>
      </c>
      <c r="AV14" s="476"/>
      <c r="AW14" s="44"/>
    </row>
    <row r="15" spans="1:49" ht="52" x14ac:dyDescent="0.35">
      <c r="A15" s="407">
        <v>12</v>
      </c>
      <c r="B15" s="407">
        <v>14</v>
      </c>
      <c r="C15" s="407" t="s">
        <v>4130</v>
      </c>
      <c r="D15" s="468" t="s">
        <v>4131</v>
      </c>
      <c r="E15" s="468" t="s">
        <v>4132</v>
      </c>
      <c r="F15" s="466">
        <v>0.7</v>
      </c>
      <c r="G15" s="471">
        <v>0.7</v>
      </c>
      <c r="H15" s="470">
        <v>0.7</v>
      </c>
      <c r="I15" s="593" t="s">
        <v>1159</v>
      </c>
      <c r="J15" s="494" t="s">
        <v>1159</v>
      </c>
      <c r="K15" s="617" t="s">
        <v>1159</v>
      </c>
      <c r="L15" s="465"/>
      <c r="M15" s="461"/>
      <c r="N15" s="471">
        <v>0.7</v>
      </c>
      <c r="O15" s="591"/>
      <c r="P15" s="484" t="s">
        <v>1159</v>
      </c>
      <c r="Q15" s="483" t="s">
        <v>1159</v>
      </c>
      <c r="R15" s="580"/>
      <c r="S15" s="462"/>
      <c r="T15" s="555">
        <v>0.7</v>
      </c>
      <c r="U15" s="516"/>
      <c r="V15" s="606" t="s">
        <v>1159</v>
      </c>
      <c r="W15" s="462"/>
      <c r="X15" s="612">
        <v>0.7</v>
      </c>
      <c r="Y15" s="539"/>
      <c r="Z15" s="613" t="s">
        <v>1159</v>
      </c>
      <c r="AA15" s="541"/>
      <c r="AB15" s="564">
        <v>0.7</v>
      </c>
      <c r="AC15" s="573" t="s">
        <v>1502</v>
      </c>
      <c r="AD15" s="575" t="s">
        <v>1159</v>
      </c>
      <c r="AE15" s="537"/>
      <c r="AF15" s="565">
        <v>0.7</v>
      </c>
      <c r="AG15" s="571" t="s">
        <v>1502</v>
      </c>
      <c r="AH15" s="575" t="s">
        <v>1159</v>
      </c>
      <c r="AI15" s="537"/>
      <c r="AJ15" s="565">
        <v>0.7</v>
      </c>
      <c r="AK15" s="571" t="s">
        <v>1502</v>
      </c>
      <c r="AL15" s="482" t="s">
        <v>1159</v>
      </c>
      <c r="AM15" s="575" t="s">
        <v>1159</v>
      </c>
      <c r="AN15" s="541"/>
      <c r="AO15" s="565">
        <v>0.7</v>
      </c>
      <c r="AP15" s="571" t="s">
        <v>1502</v>
      </c>
      <c r="AQ15" s="482" t="s">
        <v>1159</v>
      </c>
      <c r="AR15" s="541"/>
      <c r="AS15" s="509"/>
      <c r="AT15" s="407"/>
      <c r="AU15" s="458" t="s">
        <v>4109</v>
      </c>
      <c r="AV15" s="508" t="s">
        <v>4133</v>
      </c>
      <c r="AW15" s="44"/>
    </row>
    <row r="16" spans="1:49" ht="52" x14ac:dyDescent="0.35">
      <c r="A16" s="407">
        <v>13</v>
      </c>
      <c r="B16" s="407">
        <v>14</v>
      </c>
      <c r="C16" s="407" t="s">
        <v>4130</v>
      </c>
      <c r="D16" s="468" t="s">
        <v>4134</v>
      </c>
      <c r="E16" s="468" t="s">
        <v>4135</v>
      </c>
      <c r="F16" s="466" t="s">
        <v>4136</v>
      </c>
      <c r="G16" s="471" t="s">
        <v>4136</v>
      </c>
      <c r="H16" s="470" t="s">
        <v>4136</v>
      </c>
      <c r="I16" s="593" t="s">
        <v>1159</v>
      </c>
      <c r="J16" s="494" t="s">
        <v>1159</v>
      </c>
      <c r="K16" s="617" t="s">
        <v>1159</v>
      </c>
      <c r="L16" s="465"/>
      <c r="M16" s="461"/>
      <c r="N16" s="471" t="s">
        <v>4136</v>
      </c>
      <c r="O16" s="591"/>
      <c r="P16" s="484" t="s">
        <v>1159</v>
      </c>
      <c r="Q16" s="483" t="s">
        <v>1159</v>
      </c>
      <c r="R16" s="580"/>
      <c r="S16" s="462"/>
      <c r="T16" s="555" t="s">
        <v>4136</v>
      </c>
      <c r="U16" s="516"/>
      <c r="V16" s="606" t="s">
        <v>1159</v>
      </c>
      <c r="W16" s="462"/>
      <c r="X16" s="612" t="s">
        <v>4136</v>
      </c>
      <c r="Y16" s="539"/>
      <c r="Z16" s="613" t="s">
        <v>1159</v>
      </c>
      <c r="AA16" s="541"/>
      <c r="AB16" s="564" t="s">
        <v>4136</v>
      </c>
      <c r="AC16" s="573" t="s">
        <v>1502</v>
      </c>
      <c r="AD16" s="575" t="s">
        <v>1159</v>
      </c>
      <c r="AE16" s="537"/>
      <c r="AF16" s="565" t="s">
        <v>4136</v>
      </c>
      <c r="AG16" s="571" t="s">
        <v>1502</v>
      </c>
      <c r="AH16" s="575" t="s">
        <v>1159</v>
      </c>
      <c r="AI16" s="537"/>
      <c r="AJ16" s="565" t="s">
        <v>4136</v>
      </c>
      <c r="AK16" s="571" t="s">
        <v>1502</v>
      </c>
      <c r="AL16" s="482" t="s">
        <v>1159</v>
      </c>
      <c r="AM16" s="575" t="s">
        <v>1159</v>
      </c>
      <c r="AN16" s="541"/>
      <c r="AO16" s="565" t="s">
        <v>4136</v>
      </c>
      <c r="AP16" s="571" t="s">
        <v>1502</v>
      </c>
      <c r="AQ16" s="482" t="s">
        <v>1159</v>
      </c>
      <c r="AR16" s="541"/>
      <c r="AS16" s="509"/>
      <c r="AT16" s="407"/>
      <c r="AU16" s="458" t="s">
        <v>4109</v>
      </c>
      <c r="AV16" s="508" t="s">
        <v>4133</v>
      </c>
      <c r="AW16" s="44"/>
    </row>
    <row r="17" spans="1:49" s="135" customFormat="1" ht="65" x14ac:dyDescent="0.35">
      <c r="A17" s="407">
        <v>14</v>
      </c>
      <c r="B17" s="407">
        <v>15</v>
      </c>
      <c r="C17" s="407" t="s">
        <v>4137</v>
      </c>
      <c r="D17" s="468" t="s">
        <v>4138</v>
      </c>
      <c r="E17" s="473" t="s">
        <v>2929</v>
      </c>
      <c r="F17" s="503"/>
      <c r="G17" s="510">
        <v>7.12</v>
      </c>
      <c r="H17" s="591">
        <v>7.01</v>
      </c>
      <c r="I17" s="502">
        <v>6.98</v>
      </c>
      <c r="J17" s="496">
        <v>7.1310000000000002</v>
      </c>
      <c r="K17" s="619">
        <v>7.48</v>
      </c>
      <c r="L17" s="465">
        <f>(K17-G17)/G17</f>
        <v>5.0561797752809036E-2</v>
      </c>
      <c r="M17" s="461">
        <f>(K17-H17)/H17</f>
        <v>6.7047075606276846E-2</v>
      </c>
      <c r="N17" s="510">
        <v>7.01</v>
      </c>
      <c r="O17" s="591">
        <v>7.01</v>
      </c>
      <c r="P17" s="502">
        <v>7.5870000000000006</v>
      </c>
      <c r="Q17" s="500">
        <v>7.1667999999999994</v>
      </c>
      <c r="R17" s="579"/>
      <c r="S17" s="462">
        <f t="shared" ref="S17:S23" si="5">(Q17-N17)/N17</f>
        <v>2.2368045649072698E-2</v>
      </c>
      <c r="T17" s="519">
        <v>7.42</v>
      </c>
      <c r="U17" s="516">
        <v>7.12</v>
      </c>
      <c r="V17" s="604">
        <v>7.8</v>
      </c>
      <c r="W17" s="462">
        <f t="shared" ref="W17:W23" si="6">(V17-T17)/T17</f>
        <v>5.1212938005390819E-2</v>
      </c>
      <c r="X17" s="538">
        <v>7.31</v>
      </c>
      <c r="Y17" s="539">
        <v>7.31</v>
      </c>
      <c r="Z17" s="614">
        <v>7.383</v>
      </c>
      <c r="AA17" s="541">
        <f t="shared" ref="AA17:AA23" si="7">(Z17-X17)/X17</f>
        <v>9.9863201094391799E-3</v>
      </c>
      <c r="AB17" s="505">
        <v>7.12</v>
      </c>
      <c r="AC17" s="507">
        <v>7.12</v>
      </c>
      <c r="AD17" s="497">
        <v>7.45</v>
      </c>
      <c r="AE17" s="537">
        <f t="shared" ref="AE17:AE23" si="8">(AD17-AB17)/AB17</f>
        <v>4.6348314606741582E-2</v>
      </c>
      <c r="AF17" s="506">
        <v>6.6980000000000004</v>
      </c>
      <c r="AG17" s="505">
        <v>6.6980000000000004</v>
      </c>
      <c r="AH17" s="497">
        <v>7.13</v>
      </c>
      <c r="AI17" s="537">
        <f t="shared" ref="AI17:AI23" si="9">(AH17-AF17)/AF17</f>
        <v>6.4496864735741927E-2</v>
      </c>
      <c r="AJ17" s="506">
        <v>11.19</v>
      </c>
      <c r="AK17" s="505">
        <v>11.19</v>
      </c>
      <c r="AL17" s="492">
        <v>7.03</v>
      </c>
      <c r="AM17" s="497">
        <v>6.94</v>
      </c>
      <c r="AN17" s="541">
        <f t="shared" ref="AN17:AN23" si="10">(AM17-AJ17)/AJ17</f>
        <v>-0.37980339588918671</v>
      </c>
      <c r="AO17" s="506">
        <v>7.7279999999999998</v>
      </c>
      <c r="AP17" s="505">
        <v>7.7279999999999998</v>
      </c>
      <c r="AQ17" s="492">
        <v>7.3069999999999995</v>
      </c>
      <c r="AR17" s="541">
        <f t="shared" ref="AR17:AR23" si="11">(AQ17-AO17)/AO17</f>
        <v>-5.4477225672877883E-2</v>
      </c>
      <c r="AS17" s="460" t="s">
        <v>4139</v>
      </c>
      <c r="AT17" s="459"/>
      <c r="AU17" s="458" t="s">
        <v>4098</v>
      </c>
      <c r="AV17" s="457" t="s">
        <v>4140</v>
      </c>
      <c r="AW17" s="587"/>
    </row>
    <row r="18" spans="1:49" s="135" customFormat="1" ht="65" x14ac:dyDescent="0.35">
      <c r="A18" s="407">
        <v>15</v>
      </c>
      <c r="B18" s="407">
        <v>15</v>
      </c>
      <c r="C18" s="407" t="s">
        <v>4137</v>
      </c>
      <c r="D18" s="468" t="s">
        <v>4141</v>
      </c>
      <c r="E18" s="473" t="s">
        <v>2931</v>
      </c>
      <c r="F18" s="503"/>
      <c r="G18" s="510">
        <v>3.33</v>
      </c>
      <c r="H18" s="591">
        <v>3.28</v>
      </c>
      <c r="I18" s="502">
        <v>3.1</v>
      </c>
      <c r="J18" s="496">
        <v>3.3010000000000002</v>
      </c>
      <c r="K18" s="619">
        <v>3.14</v>
      </c>
      <c r="L18" s="465">
        <f>(K18-G18)/G18</f>
        <v>-5.7057057057057041E-2</v>
      </c>
      <c r="M18" s="461">
        <f>(K18-H18)/H18</f>
        <v>-4.2682926829268199E-2</v>
      </c>
      <c r="N18" s="510">
        <v>3.28</v>
      </c>
      <c r="O18" s="591">
        <v>3.28</v>
      </c>
      <c r="P18" s="502">
        <v>2.7448000000000001</v>
      </c>
      <c r="Q18" s="500">
        <v>2.8016000000000001</v>
      </c>
      <c r="R18" s="579"/>
      <c r="S18" s="462">
        <f t="shared" si="5"/>
        <v>-0.1458536585365853</v>
      </c>
      <c r="T18" s="519">
        <v>3.33</v>
      </c>
      <c r="U18" s="516">
        <v>3.33</v>
      </c>
      <c r="V18" s="571">
        <v>3.16</v>
      </c>
      <c r="W18" s="462">
        <f t="shared" si="6"/>
        <v>-5.1051051051051032E-2</v>
      </c>
      <c r="X18" s="538">
        <v>3.34</v>
      </c>
      <c r="Y18" s="539">
        <v>3.34</v>
      </c>
      <c r="Z18" s="614">
        <v>2.6945999999999999</v>
      </c>
      <c r="AA18" s="541">
        <f t="shared" si="7"/>
        <v>-0.19323353293413173</v>
      </c>
      <c r="AB18" s="574">
        <v>3.12</v>
      </c>
      <c r="AC18" s="560">
        <v>3.12</v>
      </c>
      <c r="AD18" s="497">
        <v>3.1349999999999998</v>
      </c>
      <c r="AE18" s="537">
        <f t="shared" si="8"/>
        <v>4.8076923076922047E-3</v>
      </c>
      <c r="AF18" s="568">
        <v>3.1</v>
      </c>
      <c r="AG18" s="574">
        <v>3.1</v>
      </c>
      <c r="AH18" s="497">
        <v>3.21</v>
      </c>
      <c r="AI18" s="537">
        <f t="shared" si="9"/>
        <v>3.5483870967741894E-2</v>
      </c>
      <c r="AJ18" s="521">
        <v>3.1383333333333332</v>
      </c>
      <c r="AK18" s="576">
        <v>3.1383333333333332</v>
      </c>
      <c r="AL18" s="492">
        <v>2.73</v>
      </c>
      <c r="AM18" s="497">
        <v>2.78</v>
      </c>
      <c r="AN18" s="541">
        <f t="shared" si="10"/>
        <v>-0.11417950079660119</v>
      </c>
      <c r="AO18" s="521">
        <v>3.250666666666667</v>
      </c>
      <c r="AP18" s="576">
        <v>3.250666666666667</v>
      </c>
      <c r="AQ18" s="492">
        <v>3.1284000000000001</v>
      </c>
      <c r="AR18" s="541">
        <f t="shared" si="11"/>
        <v>-3.7612797374897547E-2</v>
      </c>
      <c r="AS18" s="460"/>
      <c r="AT18" s="459"/>
      <c r="AU18" s="458" t="s">
        <v>4098</v>
      </c>
      <c r="AV18" s="504" t="s">
        <v>4142</v>
      </c>
      <c r="AW18" s="587"/>
    </row>
    <row r="19" spans="1:49" ht="52" x14ac:dyDescent="0.35">
      <c r="A19" s="407">
        <v>16</v>
      </c>
      <c r="B19" s="407">
        <v>16</v>
      </c>
      <c r="C19" s="407" t="s">
        <v>4143</v>
      </c>
      <c r="D19" s="468" t="s">
        <v>4144</v>
      </c>
      <c r="E19" s="473" t="s">
        <v>2933</v>
      </c>
      <c r="F19" s="503"/>
      <c r="G19" s="501">
        <v>3.8</v>
      </c>
      <c r="H19" s="500">
        <v>3.78</v>
      </c>
      <c r="I19" s="502">
        <v>3.08</v>
      </c>
      <c r="J19" s="496">
        <v>3.07</v>
      </c>
      <c r="K19" s="619">
        <v>3.57</v>
      </c>
      <c r="L19" s="465">
        <f>(K19-G19)/G19</f>
        <v>-6.0526315789473685E-2</v>
      </c>
      <c r="M19" s="461">
        <f>(K19-H19)/H19</f>
        <v>-5.5555555555555552E-2</v>
      </c>
      <c r="N19" s="501">
        <v>3.78</v>
      </c>
      <c r="O19" s="500">
        <v>3.78</v>
      </c>
      <c r="P19" s="502">
        <v>3.0758000000000001</v>
      </c>
      <c r="Q19" s="500">
        <v>3.2879999999999994</v>
      </c>
      <c r="R19" s="579"/>
      <c r="S19" s="462">
        <f t="shared" si="5"/>
        <v>-0.13015873015873028</v>
      </c>
      <c r="T19" s="499">
        <v>3.8</v>
      </c>
      <c r="U19" s="497">
        <v>3.8</v>
      </c>
      <c r="V19" s="571">
        <v>3.6414</v>
      </c>
      <c r="W19" s="462">
        <f t="shared" si="6"/>
        <v>-4.1736842105263121E-2</v>
      </c>
      <c r="X19" s="573">
        <v>3.78</v>
      </c>
      <c r="Y19" s="571">
        <v>3.78</v>
      </c>
      <c r="Z19" s="614">
        <v>3.0057999999999998</v>
      </c>
      <c r="AA19" s="541">
        <f t="shared" si="7"/>
        <v>-0.20481481481481484</v>
      </c>
      <c r="AB19" s="497">
        <v>3.81</v>
      </c>
      <c r="AC19" s="492">
        <v>3.81</v>
      </c>
      <c r="AD19" s="497">
        <v>3.5</v>
      </c>
      <c r="AE19" s="537">
        <f t="shared" si="8"/>
        <v>-8.1364829396325472E-2</v>
      </c>
      <c r="AF19" s="499">
        <v>3.79</v>
      </c>
      <c r="AG19" s="497">
        <v>3.79</v>
      </c>
      <c r="AH19" s="497">
        <v>3.4518</v>
      </c>
      <c r="AI19" s="537">
        <f t="shared" si="9"/>
        <v>-8.9234828496042237E-2</v>
      </c>
      <c r="AJ19" s="499">
        <v>4.1100000000000003</v>
      </c>
      <c r="AK19" s="497">
        <v>4.1100000000000003</v>
      </c>
      <c r="AL19" s="492">
        <v>3.73</v>
      </c>
      <c r="AM19" s="497">
        <v>3.8</v>
      </c>
      <c r="AN19" s="541">
        <f t="shared" si="10"/>
        <v>-7.5425790754258024E-2</v>
      </c>
      <c r="AO19" s="499">
        <v>3.9039999999999999</v>
      </c>
      <c r="AP19" s="497">
        <v>3.9039999999999999</v>
      </c>
      <c r="AQ19" s="492">
        <v>3.2678000000000003</v>
      </c>
      <c r="AR19" s="541">
        <f t="shared" si="11"/>
        <v>-0.16296106557377041</v>
      </c>
      <c r="AS19" s="460"/>
      <c r="AT19" s="459"/>
      <c r="AU19" s="458" t="s">
        <v>4098</v>
      </c>
      <c r="AV19" s="469"/>
      <c r="AW19" s="44"/>
    </row>
    <row r="20" spans="1:49" ht="39" x14ac:dyDescent="0.35">
      <c r="A20" s="407">
        <v>17</v>
      </c>
      <c r="B20" s="407">
        <v>16</v>
      </c>
      <c r="C20" s="407" t="s">
        <v>4143</v>
      </c>
      <c r="D20" s="468" t="s">
        <v>4145</v>
      </c>
      <c r="E20" s="473" t="s">
        <v>2935</v>
      </c>
      <c r="F20" s="503"/>
      <c r="G20" s="501">
        <v>3.26</v>
      </c>
      <c r="H20" s="500">
        <v>3</v>
      </c>
      <c r="I20" s="502">
        <v>2.09</v>
      </c>
      <c r="J20" s="496">
        <v>2.1110000000000002</v>
      </c>
      <c r="K20" s="619">
        <v>1.95</v>
      </c>
      <c r="L20" s="465">
        <f>(K20-G20)/G20</f>
        <v>-0.40184049079754597</v>
      </c>
      <c r="M20" s="461">
        <f>(K20-H20)/H20</f>
        <v>-0.35000000000000003</v>
      </c>
      <c r="N20" s="501">
        <v>3</v>
      </c>
      <c r="O20" s="500">
        <v>3</v>
      </c>
      <c r="P20" s="502">
        <v>1.9807999999999999</v>
      </c>
      <c r="Q20" s="500">
        <v>2.048</v>
      </c>
      <c r="R20" s="579"/>
      <c r="S20" s="462">
        <f t="shared" si="5"/>
        <v>-0.3173333333333333</v>
      </c>
      <c r="T20" s="499">
        <v>3.26</v>
      </c>
      <c r="U20" s="497">
        <v>3.26</v>
      </c>
      <c r="V20" s="571">
        <v>2.13</v>
      </c>
      <c r="W20" s="462">
        <f t="shared" si="6"/>
        <v>-0.34662576687116564</v>
      </c>
      <c r="X20" s="573">
        <v>2.54</v>
      </c>
      <c r="Y20" s="571">
        <v>2.54</v>
      </c>
      <c r="Z20" s="614">
        <v>1.92</v>
      </c>
      <c r="AA20" s="541">
        <f t="shared" si="7"/>
        <v>-0.24409448818897642</v>
      </c>
      <c r="AB20" s="571">
        <v>2.4159999999999999</v>
      </c>
      <c r="AC20" s="573">
        <v>2.4159999999999999</v>
      </c>
      <c r="AD20" s="497">
        <v>2</v>
      </c>
      <c r="AE20" s="537">
        <f t="shared" si="8"/>
        <v>-0.17218543046357612</v>
      </c>
      <c r="AF20" s="555">
        <v>2.2000000000000002</v>
      </c>
      <c r="AG20" s="571">
        <v>2.2000000000000002</v>
      </c>
      <c r="AH20" s="497">
        <v>1.98</v>
      </c>
      <c r="AI20" s="537">
        <f t="shared" si="9"/>
        <v>-0.10000000000000007</v>
      </c>
      <c r="AJ20" s="555">
        <v>2.4169999999999998</v>
      </c>
      <c r="AK20" s="571">
        <v>2.4169999999999998</v>
      </c>
      <c r="AL20" s="492">
        <v>2.012</v>
      </c>
      <c r="AM20" s="497">
        <v>2.06</v>
      </c>
      <c r="AN20" s="541">
        <f t="shared" si="10"/>
        <v>-0.14770376499793123</v>
      </c>
      <c r="AO20" s="555">
        <v>2.6269999999999998</v>
      </c>
      <c r="AP20" s="571">
        <v>2.6269999999999998</v>
      </c>
      <c r="AQ20" s="492">
        <v>1.91</v>
      </c>
      <c r="AR20" s="541">
        <f t="shared" si="11"/>
        <v>-0.27293490673772358</v>
      </c>
      <c r="AS20" s="460"/>
      <c r="AT20" s="459"/>
      <c r="AU20" s="458" t="s">
        <v>4098</v>
      </c>
      <c r="AV20" s="469"/>
      <c r="AW20" s="44"/>
    </row>
    <row r="21" spans="1:49" ht="39" x14ac:dyDescent="0.35">
      <c r="A21" s="407">
        <v>18</v>
      </c>
      <c r="B21" s="407">
        <v>17</v>
      </c>
      <c r="C21" s="407" t="s">
        <v>4146</v>
      </c>
      <c r="D21" s="468" t="s">
        <v>4147</v>
      </c>
      <c r="E21" s="473" t="s">
        <v>2937</v>
      </c>
      <c r="F21" s="466">
        <v>1.3</v>
      </c>
      <c r="G21" s="510">
        <v>4.53</v>
      </c>
      <c r="H21" s="591">
        <v>4.6100000000000003</v>
      </c>
      <c r="I21" s="593" t="s">
        <v>1159</v>
      </c>
      <c r="J21" s="494">
        <v>3.4329999999999998</v>
      </c>
      <c r="K21" s="617" t="s">
        <v>1159</v>
      </c>
      <c r="L21" s="465"/>
      <c r="M21" s="461"/>
      <c r="N21" s="510">
        <v>4.6100000000000003</v>
      </c>
      <c r="O21" s="591">
        <v>4.6100000000000003</v>
      </c>
      <c r="P21" s="478">
        <v>4.67</v>
      </c>
      <c r="Q21" s="464">
        <v>4.5966000000000005</v>
      </c>
      <c r="R21" s="578"/>
      <c r="S21" s="462">
        <f t="shared" si="5"/>
        <v>-2.9067245119305542E-3</v>
      </c>
      <c r="T21" s="519">
        <v>4.53</v>
      </c>
      <c r="U21" s="516">
        <v>4.53</v>
      </c>
      <c r="V21" s="536">
        <v>4.5638333333333341</v>
      </c>
      <c r="W21" s="462">
        <f t="shared" si="6"/>
        <v>7.4687270051509548E-3</v>
      </c>
      <c r="X21" s="538">
        <v>4.6900000000000004</v>
      </c>
      <c r="Y21" s="539">
        <v>4.6900000000000004</v>
      </c>
      <c r="Z21" s="540">
        <v>4.0199999999999996</v>
      </c>
      <c r="AA21" s="541">
        <f t="shared" si="7"/>
        <v>-0.14285714285714302</v>
      </c>
      <c r="AB21" s="495">
        <v>4.76</v>
      </c>
      <c r="AC21" s="498">
        <v>4.76</v>
      </c>
      <c r="AD21" s="497">
        <v>4.8609999999999998</v>
      </c>
      <c r="AE21" s="537">
        <f t="shared" si="8"/>
        <v>2.1218487394957981E-2</v>
      </c>
      <c r="AF21" s="496">
        <v>4.6100000000000003</v>
      </c>
      <c r="AG21" s="495">
        <v>4.6100000000000003</v>
      </c>
      <c r="AH21" s="571">
        <v>4.2569999999999997</v>
      </c>
      <c r="AI21" s="537">
        <f t="shared" si="9"/>
        <v>-7.6572668112798406E-2</v>
      </c>
      <c r="AJ21" s="499">
        <v>4.7325999999999997</v>
      </c>
      <c r="AK21" s="497">
        <v>4.7325999999999997</v>
      </c>
      <c r="AL21" s="573">
        <v>4.0540000000000003</v>
      </c>
      <c r="AM21" s="571">
        <v>4.0599999999999996</v>
      </c>
      <c r="AN21" s="541">
        <f t="shared" si="10"/>
        <v>-0.14212061023538861</v>
      </c>
      <c r="AO21" s="499">
        <v>4.7780000000000005</v>
      </c>
      <c r="AP21" s="497">
        <v>4.7780000000000005</v>
      </c>
      <c r="AQ21" s="492">
        <v>4.1942000000000004</v>
      </c>
      <c r="AR21" s="541">
        <f t="shared" si="11"/>
        <v>-0.12218501465048139</v>
      </c>
      <c r="AS21" s="489"/>
      <c r="AT21" s="621" t="s">
        <v>4148</v>
      </c>
      <c r="AU21" s="458" t="s">
        <v>4098</v>
      </c>
      <c r="AV21" s="476"/>
      <c r="AW21" s="44"/>
    </row>
    <row r="22" spans="1:49" ht="39" x14ac:dyDescent="0.35">
      <c r="A22" s="407">
        <v>19</v>
      </c>
      <c r="B22" s="407">
        <v>18</v>
      </c>
      <c r="C22" s="407" t="s">
        <v>4146</v>
      </c>
      <c r="D22" s="468" t="s">
        <v>4149</v>
      </c>
      <c r="E22" s="473" t="s">
        <v>2940</v>
      </c>
      <c r="F22" s="466">
        <v>1.3</v>
      </c>
      <c r="G22" s="471">
        <v>3.76</v>
      </c>
      <c r="H22" s="470">
        <v>3.65</v>
      </c>
      <c r="I22" s="593" t="s">
        <v>1159</v>
      </c>
      <c r="J22" s="494">
        <v>3.9889999999999999</v>
      </c>
      <c r="K22" s="617" t="s">
        <v>1159</v>
      </c>
      <c r="L22" s="465"/>
      <c r="M22" s="461"/>
      <c r="N22" s="471">
        <v>3.65</v>
      </c>
      <c r="O22" s="470">
        <v>3.65</v>
      </c>
      <c r="P22" s="478">
        <v>3.64</v>
      </c>
      <c r="Q22" s="464">
        <v>3.55</v>
      </c>
      <c r="R22" s="578"/>
      <c r="S22" s="462">
        <f t="shared" si="5"/>
        <v>-2.7397260273972629E-2</v>
      </c>
      <c r="T22" s="555">
        <v>3.76</v>
      </c>
      <c r="U22" s="571">
        <v>3.76</v>
      </c>
      <c r="V22" s="536">
        <v>3.65</v>
      </c>
      <c r="W22" s="462">
        <f t="shared" si="6"/>
        <v>-2.925531914893614E-2</v>
      </c>
      <c r="X22" s="573">
        <v>3.6</v>
      </c>
      <c r="Y22" s="571">
        <v>3.6</v>
      </c>
      <c r="Z22" s="540">
        <v>3.6436000000000002</v>
      </c>
      <c r="AA22" s="541">
        <f t="shared" si="7"/>
        <v>1.2111111111111133E-2</v>
      </c>
      <c r="AB22" s="495">
        <v>3.73</v>
      </c>
      <c r="AC22" s="498">
        <v>3.73</v>
      </c>
      <c r="AD22" s="497">
        <v>3.21</v>
      </c>
      <c r="AE22" s="537">
        <f t="shared" si="8"/>
        <v>-0.13941018766756033</v>
      </c>
      <c r="AF22" s="496">
        <v>3.75</v>
      </c>
      <c r="AG22" s="495">
        <v>3.75</v>
      </c>
      <c r="AH22" s="571">
        <v>3.87</v>
      </c>
      <c r="AI22" s="537">
        <f t="shared" si="9"/>
        <v>3.2000000000000028E-2</v>
      </c>
      <c r="AJ22" s="494">
        <v>3.6621999999999999</v>
      </c>
      <c r="AK22" s="493">
        <v>3.6621999999999999</v>
      </c>
      <c r="AL22" s="573">
        <v>3.72</v>
      </c>
      <c r="AM22" s="571">
        <v>3.82</v>
      </c>
      <c r="AN22" s="541">
        <f t="shared" si="10"/>
        <v>4.3088853694500558E-2</v>
      </c>
      <c r="AO22" s="555">
        <v>3.4701999999999997</v>
      </c>
      <c r="AP22" s="571">
        <v>3.4701999999999997</v>
      </c>
      <c r="AQ22" s="492">
        <v>3.4866000000000001</v>
      </c>
      <c r="AR22" s="541">
        <f t="shared" si="11"/>
        <v>4.7259523946747784E-3</v>
      </c>
      <c r="AS22" s="489"/>
      <c r="AT22" s="621" t="s">
        <v>4148</v>
      </c>
      <c r="AU22" s="458" t="s">
        <v>4098</v>
      </c>
      <c r="AV22" s="457" t="s">
        <v>4150</v>
      </c>
      <c r="AW22" s="44"/>
    </row>
    <row r="23" spans="1:49" ht="39" x14ac:dyDescent="0.35">
      <c r="A23" s="407">
        <v>20</v>
      </c>
      <c r="B23" s="407">
        <v>18</v>
      </c>
      <c r="C23" s="407" t="s">
        <v>4146</v>
      </c>
      <c r="D23" s="468" t="s">
        <v>4151</v>
      </c>
      <c r="E23" s="473" t="s">
        <v>2941</v>
      </c>
      <c r="F23" s="466">
        <v>0.95</v>
      </c>
      <c r="G23" s="510">
        <v>1.34</v>
      </c>
      <c r="H23" s="591">
        <v>1.2</v>
      </c>
      <c r="I23" s="593" t="s">
        <v>1159</v>
      </c>
      <c r="J23" s="494">
        <v>1.077</v>
      </c>
      <c r="K23" s="617" t="s">
        <v>1159</v>
      </c>
      <c r="L23" s="465"/>
      <c r="M23" s="461"/>
      <c r="N23" s="510">
        <v>1.2</v>
      </c>
      <c r="O23" s="591">
        <v>1.2</v>
      </c>
      <c r="P23" s="485">
        <v>1.44</v>
      </c>
      <c r="Q23" s="486">
        <v>1.2399999999999998</v>
      </c>
      <c r="R23" s="577"/>
      <c r="S23" s="462">
        <f t="shared" si="5"/>
        <v>3.333333333333318E-2</v>
      </c>
      <c r="T23" s="519">
        <v>1.34</v>
      </c>
      <c r="U23" s="516">
        <v>1.34</v>
      </c>
      <c r="V23" s="571">
        <v>1.45</v>
      </c>
      <c r="W23" s="462">
        <f t="shared" si="6"/>
        <v>8.2089552238805874E-2</v>
      </c>
      <c r="X23" s="538">
        <v>1.41</v>
      </c>
      <c r="Y23" s="539">
        <v>1.41</v>
      </c>
      <c r="Z23" s="543">
        <v>1.5015999999999998</v>
      </c>
      <c r="AA23" s="541">
        <f t="shared" si="7"/>
        <v>6.4964539007092134E-2</v>
      </c>
      <c r="AB23" s="495">
        <v>1.38</v>
      </c>
      <c r="AC23" s="498">
        <v>1.38</v>
      </c>
      <c r="AD23" s="497">
        <v>1.45</v>
      </c>
      <c r="AE23" s="537">
        <f t="shared" si="8"/>
        <v>5.0724637681159472E-2</v>
      </c>
      <c r="AF23" s="496">
        <v>1.42</v>
      </c>
      <c r="AG23" s="495">
        <v>1.42</v>
      </c>
      <c r="AH23" s="571">
        <v>1.43</v>
      </c>
      <c r="AI23" s="537">
        <f t="shared" si="9"/>
        <v>7.0422535211267668E-3</v>
      </c>
      <c r="AJ23" s="494">
        <v>1.5</v>
      </c>
      <c r="AK23" s="493">
        <v>1.5</v>
      </c>
      <c r="AL23" s="573">
        <v>1.5484</v>
      </c>
      <c r="AM23" s="571">
        <v>1.48</v>
      </c>
      <c r="AN23" s="541">
        <f t="shared" si="10"/>
        <v>-1.3333333333333345E-2</v>
      </c>
      <c r="AO23" s="555">
        <v>1.3645999999999998</v>
      </c>
      <c r="AP23" s="571">
        <v>1.3645999999999998</v>
      </c>
      <c r="AQ23" s="492">
        <v>1.43</v>
      </c>
      <c r="AR23" s="541">
        <f t="shared" si="11"/>
        <v>4.792613219991216E-2</v>
      </c>
      <c r="AS23" s="460" t="s">
        <v>4152</v>
      </c>
      <c r="AT23" s="621" t="s">
        <v>4148</v>
      </c>
      <c r="AU23" s="458" t="s">
        <v>4098</v>
      </c>
      <c r="AV23" s="476"/>
      <c r="AW23" s="44"/>
    </row>
    <row r="24" spans="1:49" ht="26" x14ac:dyDescent="0.35">
      <c r="A24" s="407">
        <v>21</v>
      </c>
      <c r="B24" s="407">
        <v>19</v>
      </c>
      <c r="C24" s="407" t="s">
        <v>4146</v>
      </c>
      <c r="D24" s="468" t="s">
        <v>4153</v>
      </c>
      <c r="E24" s="468" t="s">
        <v>2942</v>
      </c>
      <c r="F24" s="466">
        <v>1.3</v>
      </c>
      <c r="G24" s="471"/>
      <c r="H24" s="470"/>
      <c r="I24" s="593" t="s">
        <v>1159</v>
      </c>
      <c r="J24" s="494" t="s">
        <v>1159</v>
      </c>
      <c r="K24" s="617" t="s">
        <v>1159</v>
      </c>
      <c r="L24" s="465"/>
      <c r="M24" s="461"/>
      <c r="N24" s="471"/>
      <c r="O24" s="591"/>
      <c r="P24" s="484" t="s">
        <v>1159</v>
      </c>
      <c r="Q24" s="483" t="s">
        <v>1159</v>
      </c>
      <c r="R24" s="580"/>
      <c r="S24" s="462"/>
      <c r="T24" s="519"/>
      <c r="U24" s="516"/>
      <c r="V24" s="606" t="s">
        <v>1159</v>
      </c>
      <c r="W24" s="462"/>
      <c r="X24" s="538"/>
      <c r="Y24" s="539"/>
      <c r="Z24" s="613" t="s">
        <v>1159</v>
      </c>
      <c r="AA24" s="541"/>
      <c r="AB24" s="539"/>
      <c r="AC24" s="573" t="s">
        <v>2318</v>
      </c>
      <c r="AD24" s="575" t="s">
        <v>1159</v>
      </c>
      <c r="AE24" s="537"/>
      <c r="AF24" s="542"/>
      <c r="AG24" s="571" t="s">
        <v>2318</v>
      </c>
      <c r="AH24" s="575" t="s">
        <v>1159</v>
      </c>
      <c r="AI24" s="537"/>
      <c r="AJ24" s="542"/>
      <c r="AK24" s="571" t="s">
        <v>2318</v>
      </c>
      <c r="AL24" s="482" t="s">
        <v>1159</v>
      </c>
      <c r="AM24" s="575" t="s">
        <v>1159</v>
      </c>
      <c r="AN24" s="541"/>
      <c r="AO24" s="542"/>
      <c r="AP24" s="571" t="s">
        <v>2318</v>
      </c>
      <c r="AQ24" s="482" t="s">
        <v>1159</v>
      </c>
      <c r="AR24" s="541"/>
      <c r="AS24" s="489"/>
      <c r="AT24" s="621" t="s">
        <v>4148</v>
      </c>
      <c r="AU24" s="458" t="s">
        <v>4098</v>
      </c>
      <c r="AV24" s="488" t="s">
        <v>4154</v>
      </c>
      <c r="AW24" s="44"/>
    </row>
    <row r="25" spans="1:49" ht="39" x14ac:dyDescent="0.35">
      <c r="A25" s="407">
        <v>22</v>
      </c>
      <c r="B25" s="407">
        <v>19</v>
      </c>
      <c r="C25" s="407" t="s">
        <v>4146</v>
      </c>
      <c r="D25" s="468" t="s">
        <v>4155</v>
      </c>
      <c r="E25" s="468" t="s">
        <v>2945</v>
      </c>
      <c r="F25" s="466">
        <v>0.95</v>
      </c>
      <c r="G25" s="471"/>
      <c r="H25" s="470"/>
      <c r="I25" s="593" t="s">
        <v>1159</v>
      </c>
      <c r="J25" s="494" t="s">
        <v>1159</v>
      </c>
      <c r="K25" s="617" t="s">
        <v>1159</v>
      </c>
      <c r="L25" s="465"/>
      <c r="M25" s="461"/>
      <c r="N25" s="471"/>
      <c r="O25" s="591"/>
      <c r="P25" s="484" t="s">
        <v>1159</v>
      </c>
      <c r="Q25" s="483" t="s">
        <v>1159</v>
      </c>
      <c r="R25" s="580"/>
      <c r="S25" s="462"/>
      <c r="T25" s="519"/>
      <c r="U25" s="516"/>
      <c r="V25" s="606" t="s">
        <v>1159</v>
      </c>
      <c r="W25" s="462"/>
      <c r="X25" s="538"/>
      <c r="Y25" s="539"/>
      <c r="Z25" s="613" t="s">
        <v>1159</v>
      </c>
      <c r="AA25" s="541"/>
      <c r="AB25" s="539"/>
      <c r="AC25" s="573" t="s">
        <v>2318</v>
      </c>
      <c r="AD25" s="575" t="s">
        <v>1159</v>
      </c>
      <c r="AE25" s="537"/>
      <c r="AF25" s="542"/>
      <c r="AG25" s="571" t="s">
        <v>2318</v>
      </c>
      <c r="AH25" s="575" t="s">
        <v>1159</v>
      </c>
      <c r="AI25" s="537"/>
      <c r="AJ25" s="542"/>
      <c r="AK25" s="571" t="s">
        <v>2318</v>
      </c>
      <c r="AL25" s="482" t="s">
        <v>1159</v>
      </c>
      <c r="AM25" s="575" t="s">
        <v>1159</v>
      </c>
      <c r="AN25" s="541"/>
      <c r="AO25" s="542"/>
      <c r="AP25" s="571" t="s">
        <v>2318</v>
      </c>
      <c r="AQ25" s="482" t="s">
        <v>1159</v>
      </c>
      <c r="AR25" s="541"/>
      <c r="AS25" s="489"/>
      <c r="AT25" s="621" t="s">
        <v>4148</v>
      </c>
      <c r="AU25" s="458" t="s">
        <v>4098</v>
      </c>
      <c r="AV25" s="488" t="s">
        <v>4154</v>
      </c>
      <c r="AW25" s="44"/>
    </row>
    <row r="26" spans="1:49" ht="26" x14ac:dyDescent="0.35">
      <c r="A26" s="407">
        <v>23</v>
      </c>
      <c r="B26" s="407">
        <v>20</v>
      </c>
      <c r="C26" s="407" t="s">
        <v>4146</v>
      </c>
      <c r="D26" s="468" t="s">
        <v>4156</v>
      </c>
      <c r="E26" s="468" t="s">
        <v>2946</v>
      </c>
      <c r="F26" s="466">
        <v>1.3</v>
      </c>
      <c r="G26" s="471"/>
      <c r="H26" s="470"/>
      <c r="I26" s="593" t="s">
        <v>1159</v>
      </c>
      <c r="J26" s="494" t="s">
        <v>1159</v>
      </c>
      <c r="K26" s="617" t="s">
        <v>1159</v>
      </c>
      <c r="L26" s="465"/>
      <c r="M26" s="461"/>
      <c r="N26" s="471"/>
      <c r="O26" s="591"/>
      <c r="P26" s="484" t="s">
        <v>1159</v>
      </c>
      <c r="Q26" s="483" t="s">
        <v>1159</v>
      </c>
      <c r="R26" s="580"/>
      <c r="S26" s="462"/>
      <c r="T26" s="519"/>
      <c r="U26" s="516"/>
      <c r="V26" s="606" t="s">
        <v>1159</v>
      </c>
      <c r="W26" s="462"/>
      <c r="X26" s="538"/>
      <c r="Y26" s="539"/>
      <c r="Z26" s="613" t="s">
        <v>1159</v>
      </c>
      <c r="AA26" s="541"/>
      <c r="AB26" s="539"/>
      <c r="AC26" s="573" t="s">
        <v>2318</v>
      </c>
      <c r="AD26" s="575" t="s">
        <v>1159</v>
      </c>
      <c r="AE26" s="537"/>
      <c r="AF26" s="542"/>
      <c r="AG26" s="571" t="s">
        <v>2318</v>
      </c>
      <c r="AH26" s="575" t="s">
        <v>1159</v>
      </c>
      <c r="AI26" s="537"/>
      <c r="AJ26" s="542"/>
      <c r="AK26" s="571" t="s">
        <v>2318</v>
      </c>
      <c r="AL26" s="482" t="s">
        <v>1159</v>
      </c>
      <c r="AM26" s="575" t="s">
        <v>1159</v>
      </c>
      <c r="AN26" s="541"/>
      <c r="AO26" s="542"/>
      <c r="AP26" s="571" t="s">
        <v>2318</v>
      </c>
      <c r="AQ26" s="482" t="s">
        <v>1159</v>
      </c>
      <c r="AR26" s="541"/>
      <c r="AS26" s="489"/>
      <c r="AT26" s="621" t="s">
        <v>4148</v>
      </c>
      <c r="AU26" s="458" t="s">
        <v>4098</v>
      </c>
      <c r="AV26" s="488" t="s">
        <v>4154</v>
      </c>
      <c r="AW26" s="44"/>
    </row>
    <row r="27" spans="1:49" ht="26" x14ac:dyDescent="0.35">
      <c r="A27" s="407">
        <v>24</v>
      </c>
      <c r="B27" s="407">
        <v>20</v>
      </c>
      <c r="C27" s="407" t="s">
        <v>4146</v>
      </c>
      <c r="D27" s="468" t="s">
        <v>4157</v>
      </c>
      <c r="E27" s="468" t="s">
        <v>2947</v>
      </c>
      <c r="F27" s="466">
        <v>0.95</v>
      </c>
      <c r="G27" s="471"/>
      <c r="H27" s="470"/>
      <c r="I27" s="593" t="s">
        <v>1159</v>
      </c>
      <c r="J27" s="494" t="s">
        <v>1159</v>
      </c>
      <c r="K27" s="617" t="s">
        <v>1159</v>
      </c>
      <c r="L27" s="465"/>
      <c r="M27" s="461"/>
      <c r="N27" s="471"/>
      <c r="O27" s="591"/>
      <c r="P27" s="484" t="s">
        <v>1159</v>
      </c>
      <c r="Q27" s="483" t="s">
        <v>1159</v>
      </c>
      <c r="R27" s="580"/>
      <c r="S27" s="462"/>
      <c r="T27" s="555"/>
      <c r="U27" s="516"/>
      <c r="V27" s="606" t="s">
        <v>1159</v>
      </c>
      <c r="W27" s="462"/>
      <c r="X27" s="538"/>
      <c r="Y27" s="539"/>
      <c r="Z27" s="613" t="s">
        <v>1159</v>
      </c>
      <c r="AA27" s="541"/>
      <c r="AB27" s="539"/>
      <c r="AC27" s="491" t="s">
        <v>2318</v>
      </c>
      <c r="AD27" s="575" t="s">
        <v>1159</v>
      </c>
      <c r="AE27" s="537"/>
      <c r="AF27" s="542"/>
      <c r="AG27" s="490" t="s">
        <v>2318</v>
      </c>
      <c r="AH27" s="575" t="s">
        <v>1159</v>
      </c>
      <c r="AI27" s="537"/>
      <c r="AJ27" s="542"/>
      <c r="AK27" s="490" t="s">
        <v>2318</v>
      </c>
      <c r="AL27" s="482" t="s">
        <v>1159</v>
      </c>
      <c r="AM27" s="575" t="s">
        <v>1159</v>
      </c>
      <c r="AN27" s="541"/>
      <c r="AO27" s="542"/>
      <c r="AP27" s="490" t="s">
        <v>2318</v>
      </c>
      <c r="AQ27" s="482" t="s">
        <v>1159</v>
      </c>
      <c r="AR27" s="541"/>
      <c r="AS27" s="489"/>
      <c r="AT27" s="621" t="s">
        <v>4148</v>
      </c>
      <c r="AU27" s="458" t="s">
        <v>4098</v>
      </c>
      <c r="AV27" s="488" t="s">
        <v>4154</v>
      </c>
      <c r="AW27" s="44"/>
    </row>
    <row r="28" spans="1:49" ht="39" x14ac:dyDescent="0.35">
      <c r="A28" s="407">
        <v>25</v>
      </c>
      <c r="B28" s="407">
        <v>21</v>
      </c>
      <c r="C28" s="407" t="s">
        <v>4158</v>
      </c>
      <c r="D28" s="468" t="s">
        <v>4159</v>
      </c>
      <c r="E28" s="468" t="s">
        <v>4160</v>
      </c>
      <c r="F28" s="467">
        <v>1.3</v>
      </c>
      <c r="G28" s="594">
        <v>1.84</v>
      </c>
      <c r="H28" s="591">
        <v>1.87</v>
      </c>
      <c r="I28" s="472">
        <v>19.36</v>
      </c>
      <c r="J28" s="494">
        <v>17.757999999999999</v>
      </c>
      <c r="K28" s="617">
        <v>20.84</v>
      </c>
      <c r="L28" s="465">
        <f>(K28-G28)/G28</f>
        <v>10.326086956521738</v>
      </c>
      <c r="M28" s="461">
        <f>(K28-H28)/H28</f>
        <v>10.144385026737966</v>
      </c>
      <c r="N28" s="594">
        <v>1.87</v>
      </c>
      <c r="O28" s="591">
        <v>1.87</v>
      </c>
      <c r="P28" s="478">
        <v>17.78</v>
      </c>
      <c r="Q28" s="464">
        <v>17.952199999999998</v>
      </c>
      <c r="R28" s="578"/>
      <c r="S28" s="462">
        <f>(Q28-N28)/N28</f>
        <v>8.6001069518716555</v>
      </c>
      <c r="T28" s="602">
        <v>1.84</v>
      </c>
      <c r="U28" s="571">
        <v>1.84</v>
      </c>
      <c r="V28" s="536">
        <v>24.858619999999998</v>
      </c>
      <c r="W28" s="462">
        <f>(V28-T28)/T28</f>
        <v>12.510119565217391</v>
      </c>
      <c r="X28" s="538">
        <v>1.88</v>
      </c>
      <c r="Y28" s="539">
        <v>1.88</v>
      </c>
      <c r="Z28" s="540">
        <v>22.653200000000002</v>
      </c>
      <c r="AA28" s="541">
        <f>(Z28-X28)/X28</f>
        <v>11.049574468085108</v>
      </c>
      <c r="AB28" s="560">
        <v>1.87</v>
      </c>
      <c r="AC28" s="574">
        <v>1.87</v>
      </c>
      <c r="AD28" s="571">
        <v>20.198</v>
      </c>
      <c r="AE28" s="537">
        <f>(AD28-AB28)/AB28</f>
        <v>9.8010695187165773</v>
      </c>
      <c r="AF28" s="574">
        <v>1.85</v>
      </c>
      <c r="AG28" s="574">
        <v>1.85</v>
      </c>
      <c r="AH28" s="571">
        <v>19.149999999999999</v>
      </c>
      <c r="AI28" s="537">
        <f>(AH28-AF28)/AF28</f>
        <v>9.3513513513513491</v>
      </c>
      <c r="AJ28" s="576">
        <v>1.94</v>
      </c>
      <c r="AK28" s="576">
        <v>1.94</v>
      </c>
      <c r="AL28" s="573">
        <v>20.671199999999999</v>
      </c>
      <c r="AM28" s="571">
        <v>20.059999999999999</v>
      </c>
      <c r="AN28" s="541">
        <f>(AM28-AJ28)/AJ28</f>
        <v>9.3402061855670091</v>
      </c>
      <c r="AO28" s="576">
        <v>1.9816666666666667</v>
      </c>
      <c r="AP28" s="576">
        <v>1.9816666666666667</v>
      </c>
      <c r="AQ28" s="573">
        <v>20.287400000000002</v>
      </c>
      <c r="AR28" s="541">
        <f>(AQ28-AO28)/AO28</f>
        <v>9.2375441547518928</v>
      </c>
      <c r="AS28" s="460"/>
      <c r="AT28" s="475" t="s">
        <v>4161</v>
      </c>
      <c r="AU28" s="458" t="s">
        <v>4162</v>
      </c>
      <c r="AV28" s="457" t="s">
        <v>4163</v>
      </c>
      <c r="AW28" s="44"/>
    </row>
    <row r="29" spans="1:49" ht="39" x14ac:dyDescent="0.35">
      <c r="A29" s="407">
        <v>26</v>
      </c>
      <c r="B29" s="407">
        <v>21</v>
      </c>
      <c r="C29" s="407" t="s">
        <v>4164</v>
      </c>
      <c r="D29" s="468" t="s">
        <v>4165</v>
      </c>
      <c r="E29" s="468" t="s">
        <v>4166</v>
      </c>
      <c r="F29" s="467">
        <v>1.3</v>
      </c>
      <c r="G29" s="471">
        <v>2.19</v>
      </c>
      <c r="H29" s="470">
        <v>2.19</v>
      </c>
      <c r="I29" s="472">
        <v>2.19</v>
      </c>
      <c r="J29" s="494">
        <v>2.09</v>
      </c>
      <c r="K29" s="617">
        <v>2.14</v>
      </c>
      <c r="L29" s="465">
        <f>(K29-G29)/G29</f>
        <v>-2.2831050228310421E-2</v>
      </c>
      <c r="M29" s="461">
        <f>(K29-H29)/H29</f>
        <v>-2.2831050228310421E-2</v>
      </c>
      <c r="N29" s="471">
        <v>2.4378000000000002</v>
      </c>
      <c r="O29" s="591"/>
      <c r="P29" s="472">
        <v>2.4378000000000002</v>
      </c>
      <c r="Q29" s="470">
        <v>2.3660000000000001</v>
      </c>
      <c r="R29" s="581"/>
      <c r="S29" s="462">
        <f>(Q29-N29)/N29</f>
        <v>-2.9452785298219739E-2</v>
      </c>
      <c r="T29" s="555">
        <v>2.38</v>
      </c>
      <c r="U29" s="516"/>
      <c r="V29" s="571">
        <v>2.38</v>
      </c>
      <c r="W29" s="462">
        <f>(V29-T29)/T29</f>
        <v>0</v>
      </c>
      <c r="X29" s="573">
        <v>2.3464</v>
      </c>
      <c r="Y29" s="539"/>
      <c r="Z29" s="543">
        <v>2.3464</v>
      </c>
      <c r="AA29" s="541">
        <f>(Z29-X29)/X29</f>
        <v>0</v>
      </c>
      <c r="AB29" s="539" t="s">
        <v>1502</v>
      </c>
      <c r="AC29" s="560" t="s">
        <v>1502</v>
      </c>
      <c r="AD29" s="575" t="s">
        <v>1502</v>
      </c>
      <c r="AE29" s="537"/>
      <c r="AF29" s="542" t="s">
        <v>1502</v>
      </c>
      <c r="AG29" s="574" t="s">
        <v>1502</v>
      </c>
      <c r="AH29" s="575" t="s">
        <v>1502</v>
      </c>
      <c r="AI29" s="537"/>
      <c r="AJ29" s="542" t="s">
        <v>1502</v>
      </c>
      <c r="AK29" s="576" t="s">
        <v>1502</v>
      </c>
      <c r="AL29" s="620" t="s">
        <v>1502</v>
      </c>
      <c r="AM29" s="575" t="s">
        <v>1502</v>
      </c>
      <c r="AN29" s="541"/>
      <c r="AO29" s="542" t="s">
        <v>1502</v>
      </c>
      <c r="AP29" s="576" t="s">
        <v>1502</v>
      </c>
      <c r="AQ29" s="482" t="s">
        <v>1159</v>
      </c>
      <c r="AR29" s="541"/>
      <c r="AS29" s="460" t="s">
        <v>4118</v>
      </c>
      <c r="AT29" s="475" t="s">
        <v>4167</v>
      </c>
      <c r="AU29" s="458" t="s">
        <v>4120</v>
      </c>
      <c r="AV29" s="476"/>
      <c r="AW29" s="44"/>
    </row>
    <row r="30" spans="1:49" ht="39" x14ac:dyDescent="0.35">
      <c r="A30" s="407">
        <v>27</v>
      </c>
      <c r="B30" s="407">
        <v>21</v>
      </c>
      <c r="C30" s="407" t="s">
        <v>4168</v>
      </c>
      <c r="D30" s="468" t="s">
        <v>4169</v>
      </c>
      <c r="E30" s="468" t="s">
        <v>4170</v>
      </c>
      <c r="F30" s="467">
        <v>1.3</v>
      </c>
      <c r="G30" s="471">
        <v>1.49</v>
      </c>
      <c r="H30" s="470">
        <v>1.49</v>
      </c>
      <c r="I30" s="472">
        <v>1.49</v>
      </c>
      <c r="J30" s="494">
        <v>1.57</v>
      </c>
      <c r="K30" s="617">
        <v>1.62</v>
      </c>
      <c r="L30" s="465">
        <f>(K30-G30)/G30</f>
        <v>8.7248322147651089E-2</v>
      </c>
      <c r="M30" s="461">
        <f>(K30-H30)/H30</f>
        <v>8.7248322147651089E-2</v>
      </c>
      <c r="N30" s="471">
        <v>2.1800000000000002</v>
      </c>
      <c r="O30" s="591"/>
      <c r="P30" s="472">
        <v>2.1800000000000002</v>
      </c>
      <c r="Q30" s="470">
        <v>2.1741999999999999</v>
      </c>
      <c r="R30" s="581"/>
      <c r="S30" s="462">
        <f>(Q30-N30)/N30</f>
        <v>-2.6605504587157106E-3</v>
      </c>
      <c r="T30" s="555" t="s">
        <v>1502</v>
      </c>
      <c r="U30" s="516"/>
      <c r="V30" s="571" t="s">
        <v>1502</v>
      </c>
      <c r="W30" s="462"/>
      <c r="X30" s="573">
        <v>3.0253999999999999</v>
      </c>
      <c r="Y30" s="539"/>
      <c r="Z30" s="543">
        <v>3.0253999999999999</v>
      </c>
      <c r="AA30" s="541">
        <f>(Z30-X30)/X30</f>
        <v>0</v>
      </c>
      <c r="AB30" s="539" t="s">
        <v>1502</v>
      </c>
      <c r="AC30" s="573" t="s">
        <v>1502</v>
      </c>
      <c r="AD30" s="575" t="s">
        <v>1502</v>
      </c>
      <c r="AE30" s="537"/>
      <c r="AF30" s="542" t="s">
        <v>1502</v>
      </c>
      <c r="AG30" s="571" t="s">
        <v>1502</v>
      </c>
      <c r="AH30" s="575" t="s">
        <v>1502</v>
      </c>
      <c r="AI30" s="537"/>
      <c r="AJ30" s="542" t="s">
        <v>1502</v>
      </c>
      <c r="AK30" s="571" t="s">
        <v>1502</v>
      </c>
      <c r="AL30" s="620" t="s">
        <v>1502</v>
      </c>
      <c r="AM30" s="575" t="s">
        <v>1502</v>
      </c>
      <c r="AN30" s="541"/>
      <c r="AO30" s="542" t="s">
        <v>1502</v>
      </c>
      <c r="AP30" s="571" t="s">
        <v>1502</v>
      </c>
      <c r="AQ30" s="482" t="s">
        <v>1159</v>
      </c>
      <c r="AR30" s="541"/>
      <c r="AS30" s="460" t="s">
        <v>4118</v>
      </c>
      <c r="AT30" s="459"/>
      <c r="AU30" s="458" t="s">
        <v>4120</v>
      </c>
      <c r="AV30" s="457" t="s">
        <v>4171</v>
      </c>
      <c r="AW30" s="44"/>
    </row>
    <row r="31" spans="1:49" ht="39" x14ac:dyDescent="0.35">
      <c r="A31" s="407">
        <v>28</v>
      </c>
      <c r="B31" s="407">
        <v>21</v>
      </c>
      <c r="C31" s="407" t="s">
        <v>4158</v>
      </c>
      <c r="D31" s="468" t="s">
        <v>4172</v>
      </c>
      <c r="E31" s="473" t="s">
        <v>2654</v>
      </c>
      <c r="F31" s="466">
        <v>2.5</v>
      </c>
      <c r="G31" s="487">
        <v>1.7908000000000002</v>
      </c>
      <c r="H31" s="486">
        <v>1.5269999999999999</v>
      </c>
      <c r="I31" s="472">
        <v>1.34</v>
      </c>
      <c r="J31" s="494">
        <v>1.4990000000000001</v>
      </c>
      <c r="K31" s="617">
        <v>1.42</v>
      </c>
      <c r="L31" s="465">
        <f>(K31-G31)/G31</f>
        <v>-0.207058297967389</v>
      </c>
      <c r="M31" s="461">
        <f>(K31-H31)/H31</f>
        <v>-7.0072036673215446E-2</v>
      </c>
      <c r="N31" s="487">
        <v>1.5269999999999999</v>
      </c>
      <c r="O31" s="591">
        <v>1.18</v>
      </c>
      <c r="P31" s="485">
        <v>1.5269999999999999</v>
      </c>
      <c r="Q31" s="486">
        <v>1.5719999999999998</v>
      </c>
      <c r="R31" s="577"/>
      <c r="S31" s="462">
        <f>(Q31-N31)/N31</f>
        <v>2.9469548133595241E-2</v>
      </c>
      <c r="T31" s="605">
        <v>1.7908000000000002</v>
      </c>
      <c r="U31" s="516">
        <v>1.1000000000000001</v>
      </c>
      <c r="V31" s="604">
        <v>1.7908000000000002</v>
      </c>
      <c r="W31" s="462">
        <f>(V31-T31)/T31</f>
        <v>0</v>
      </c>
      <c r="X31" s="611">
        <v>1.84</v>
      </c>
      <c r="Y31" s="539">
        <v>1.2</v>
      </c>
      <c r="Z31" s="610">
        <v>1.84</v>
      </c>
      <c r="AA31" s="541">
        <f>(Z31-X31)/X31</f>
        <v>0</v>
      </c>
      <c r="AB31" s="571">
        <v>1.85</v>
      </c>
      <c r="AC31" s="573" t="s">
        <v>2318</v>
      </c>
      <c r="AD31" s="571">
        <v>1.85</v>
      </c>
      <c r="AE31" s="537">
        <f>(AD31-AB31)/AB31</f>
        <v>0</v>
      </c>
      <c r="AF31" s="555">
        <v>1.72</v>
      </c>
      <c r="AG31" s="571" t="s">
        <v>2318</v>
      </c>
      <c r="AH31" s="571">
        <v>1.72</v>
      </c>
      <c r="AI31" s="537">
        <f>(AH31-AF31)/AF31</f>
        <v>0</v>
      </c>
      <c r="AJ31" s="555">
        <v>2.0352000000000001</v>
      </c>
      <c r="AK31" s="571" t="s">
        <v>2318</v>
      </c>
      <c r="AL31" s="573">
        <v>2.0352000000000001</v>
      </c>
      <c r="AM31" s="571">
        <v>2.08</v>
      </c>
      <c r="AN31" s="541">
        <f>(AM31-AJ31)/AJ31</f>
        <v>2.2012578616352176E-2</v>
      </c>
      <c r="AO31" s="555">
        <v>1.7342</v>
      </c>
      <c r="AP31" s="571" t="s">
        <v>2318</v>
      </c>
      <c r="AQ31" s="573">
        <v>1.7342</v>
      </c>
      <c r="AR31" s="541">
        <f>(AQ31-AO31)/AO31</f>
        <v>0</v>
      </c>
      <c r="AS31" s="460" t="s">
        <v>4096</v>
      </c>
      <c r="AT31" s="477" t="s">
        <v>4173</v>
      </c>
      <c r="AU31" s="458" t="s">
        <v>4174</v>
      </c>
      <c r="AV31" s="469"/>
      <c r="AW31" s="44"/>
    </row>
    <row r="32" spans="1:49" ht="39" x14ac:dyDescent="0.35">
      <c r="A32" s="407">
        <v>29</v>
      </c>
      <c r="B32" s="407">
        <v>21</v>
      </c>
      <c r="C32" s="407" t="s">
        <v>4158</v>
      </c>
      <c r="D32" s="468" t="s">
        <v>4175</v>
      </c>
      <c r="E32" s="468" t="s">
        <v>2655</v>
      </c>
      <c r="F32" s="466">
        <v>2.5</v>
      </c>
      <c r="G32" s="471">
        <v>2.5</v>
      </c>
      <c r="H32" s="470">
        <v>2.5</v>
      </c>
      <c r="I32" s="593" t="s">
        <v>1159</v>
      </c>
      <c r="J32" s="494" t="s">
        <v>1159</v>
      </c>
      <c r="K32" s="617" t="s">
        <v>1159</v>
      </c>
      <c r="L32" s="465"/>
      <c r="M32" s="461"/>
      <c r="N32" s="471">
        <v>2.5</v>
      </c>
      <c r="O32" s="591"/>
      <c r="P32" s="484" t="s">
        <v>1159</v>
      </c>
      <c r="Q32" s="483" t="s">
        <v>1159</v>
      </c>
      <c r="R32" s="580"/>
      <c r="S32" s="462"/>
      <c r="T32" s="555">
        <v>2.5</v>
      </c>
      <c r="U32" s="516"/>
      <c r="V32" s="606" t="s">
        <v>1159</v>
      </c>
      <c r="W32" s="462"/>
      <c r="X32" s="612">
        <v>2.5</v>
      </c>
      <c r="Y32" s="539"/>
      <c r="Z32" s="613" t="s">
        <v>1159</v>
      </c>
      <c r="AA32" s="541"/>
      <c r="AB32" s="564">
        <v>2.5</v>
      </c>
      <c r="AC32" s="573" t="s">
        <v>2318</v>
      </c>
      <c r="AD32" s="575" t="s">
        <v>1159</v>
      </c>
      <c r="AE32" s="537"/>
      <c r="AF32" s="565">
        <v>2.5</v>
      </c>
      <c r="AG32" s="571" t="s">
        <v>2318</v>
      </c>
      <c r="AH32" s="575" t="s">
        <v>1159</v>
      </c>
      <c r="AI32" s="537"/>
      <c r="AJ32" s="565">
        <v>2.5</v>
      </c>
      <c r="AK32" s="571" t="s">
        <v>2318</v>
      </c>
      <c r="AL32" s="482" t="s">
        <v>1159</v>
      </c>
      <c r="AM32" s="575" t="s">
        <v>1159</v>
      </c>
      <c r="AN32" s="541"/>
      <c r="AO32" s="565">
        <v>2.5</v>
      </c>
      <c r="AP32" s="571" t="s">
        <v>2318</v>
      </c>
      <c r="AQ32" s="482" t="s">
        <v>1159</v>
      </c>
      <c r="AR32" s="541"/>
      <c r="AS32" s="481"/>
      <c r="AT32" s="477" t="s">
        <v>4176</v>
      </c>
      <c r="AU32" s="458" t="s">
        <v>4109</v>
      </c>
      <c r="AV32" s="480" t="s">
        <v>4177</v>
      </c>
      <c r="AW32" s="44"/>
    </row>
    <row r="33" spans="1:49" ht="29" x14ac:dyDescent="0.35">
      <c r="A33" s="407">
        <v>30</v>
      </c>
      <c r="B33" s="407">
        <v>22</v>
      </c>
      <c r="C33" s="407" t="s">
        <v>4178</v>
      </c>
      <c r="D33" s="468" t="s">
        <v>4179</v>
      </c>
      <c r="E33" s="468" t="s">
        <v>4180</v>
      </c>
      <c r="F33" s="467">
        <v>2.5</v>
      </c>
      <c r="G33" s="571">
        <v>11.11</v>
      </c>
      <c r="H33" s="571">
        <v>11.29</v>
      </c>
      <c r="I33" s="472">
        <v>31.64</v>
      </c>
      <c r="J33" s="494">
        <v>36.927</v>
      </c>
      <c r="K33" s="617">
        <v>39.17</v>
      </c>
      <c r="L33" s="465">
        <f t="shared" ref="L33:L43" si="12">(K33-G33)/G33</f>
        <v>2.525652565256526</v>
      </c>
      <c r="M33" s="461">
        <f t="shared" ref="M33:M43" si="13">(K33-H33)/H33</f>
        <v>2.4694419840566879</v>
      </c>
      <c r="N33" s="555">
        <v>11.29</v>
      </c>
      <c r="O33" s="571">
        <v>11.29</v>
      </c>
      <c r="P33" s="535">
        <v>33.786000000000001</v>
      </c>
      <c r="Q33" s="536" t="s">
        <v>1159</v>
      </c>
      <c r="R33" s="540">
        <v>34.552</v>
      </c>
      <c r="S33" s="462">
        <f>(R33-N33)/N33</f>
        <v>2.0604074402125776</v>
      </c>
      <c r="T33" s="555">
        <v>12.83</v>
      </c>
      <c r="U33" s="571">
        <v>12.83</v>
      </c>
      <c r="V33" s="536">
        <v>51.99</v>
      </c>
      <c r="W33" s="537">
        <f>(V33-T33)/T33</f>
        <v>3.0522213561964149</v>
      </c>
      <c r="X33" s="573">
        <v>11.45</v>
      </c>
      <c r="Y33" s="571">
        <v>11.45</v>
      </c>
      <c r="Z33" s="540">
        <v>44.930799999999998</v>
      </c>
      <c r="AA33" s="541">
        <f>(Z33-X33)/X33</f>
        <v>2.9240873362445416</v>
      </c>
      <c r="AB33" s="516">
        <v>11.323</v>
      </c>
      <c r="AC33" s="573" t="s">
        <v>1502</v>
      </c>
      <c r="AD33" s="571">
        <v>48.387999999999998</v>
      </c>
      <c r="AE33" s="537">
        <f>(AD33-AB33)/AB33</f>
        <v>3.2734257705555061</v>
      </c>
      <c r="AF33" s="519">
        <v>11.78</v>
      </c>
      <c r="AG33" s="571" t="s">
        <v>1502</v>
      </c>
      <c r="AH33" s="571">
        <v>46.890999999999998</v>
      </c>
      <c r="AI33" s="537">
        <f>(AH33-AF33)/AF33</f>
        <v>2.9805602716468589</v>
      </c>
      <c r="AJ33" s="542">
        <v>11.42</v>
      </c>
      <c r="AK33" s="571" t="s">
        <v>1502</v>
      </c>
      <c r="AL33" s="573">
        <v>40.763500000000001</v>
      </c>
      <c r="AM33" s="571">
        <v>41.31</v>
      </c>
      <c r="AN33" s="541">
        <f t="shared" ref="AN33:AN39" si="14">(AM33-AJ33)/AJ33</f>
        <v>2.6173380035026272</v>
      </c>
      <c r="AO33" s="542">
        <v>11.41</v>
      </c>
      <c r="AP33" s="571" t="s">
        <v>1502</v>
      </c>
      <c r="AQ33" s="573">
        <v>46.124400000000001</v>
      </c>
      <c r="AR33" s="541">
        <f>(AQ33-AO33)/AO33</f>
        <v>3.0424539877300609</v>
      </c>
      <c r="AS33" s="460" t="s">
        <v>4181</v>
      </c>
      <c r="AT33" s="477" t="s">
        <v>4182</v>
      </c>
      <c r="AU33" s="458"/>
      <c r="AV33" s="457" t="s">
        <v>4183</v>
      </c>
      <c r="AW33" s="44" t="s">
        <v>4184</v>
      </c>
    </row>
    <row r="34" spans="1:49" ht="26" x14ac:dyDescent="0.35">
      <c r="A34" s="407">
        <v>31</v>
      </c>
      <c r="B34" s="407">
        <v>22</v>
      </c>
      <c r="C34" s="407" t="s">
        <v>4178</v>
      </c>
      <c r="D34" s="468" t="s">
        <v>4185</v>
      </c>
      <c r="E34" s="479" t="s">
        <v>4186</v>
      </c>
      <c r="F34" s="467">
        <v>2.5</v>
      </c>
      <c r="G34" s="555">
        <v>11.11</v>
      </c>
      <c r="H34" s="571">
        <v>11.29</v>
      </c>
      <c r="I34" s="472">
        <v>11.61</v>
      </c>
      <c r="J34" s="494">
        <v>11.08</v>
      </c>
      <c r="K34" s="617">
        <v>9.9700000000000006</v>
      </c>
      <c r="L34" s="465">
        <f t="shared" si="12"/>
        <v>-0.1026102610261025</v>
      </c>
      <c r="M34" s="461">
        <f t="shared" si="13"/>
        <v>-0.11691762621789181</v>
      </c>
      <c r="N34" s="555">
        <v>11.29</v>
      </c>
      <c r="O34" s="571">
        <v>11.29</v>
      </c>
      <c r="P34" s="573">
        <v>15.84</v>
      </c>
      <c r="Q34" s="571" t="s">
        <v>1159</v>
      </c>
      <c r="R34" s="543">
        <v>11.932</v>
      </c>
      <c r="S34" s="462">
        <f>(R34-N34)/N34</f>
        <v>5.6864481842338464E-2</v>
      </c>
      <c r="T34" s="555">
        <v>12.83</v>
      </c>
      <c r="U34" s="571">
        <v>12.83</v>
      </c>
      <c r="V34" s="571">
        <v>12.912000000000001</v>
      </c>
      <c r="W34" s="537">
        <f>(V34-T34)/T34</f>
        <v>6.3912704598597615E-3</v>
      </c>
      <c r="X34" s="573">
        <v>11.45</v>
      </c>
      <c r="Y34" s="571">
        <v>11.45</v>
      </c>
      <c r="Z34" s="543">
        <v>11.78</v>
      </c>
      <c r="AA34" s="541">
        <f>(Z34-X34)/X34</f>
        <v>2.8820960698689963E-2</v>
      </c>
      <c r="AB34" s="516">
        <v>11.323</v>
      </c>
      <c r="AC34" s="573" t="s">
        <v>1502</v>
      </c>
      <c r="AD34" s="571">
        <v>11.779</v>
      </c>
      <c r="AE34" s="537">
        <f>(AD34-AB34)/AB34</f>
        <v>4.0272012717477657E-2</v>
      </c>
      <c r="AF34" s="519">
        <v>11.78</v>
      </c>
      <c r="AG34" s="571" t="s">
        <v>1502</v>
      </c>
      <c r="AH34" s="571">
        <v>12.321999999999999</v>
      </c>
      <c r="AI34" s="537">
        <f>(AH34-AF34)/AF34</f>
        <v>4.6010186757215604E-2</v>
      </c>
      <c r="AJ34" s="542">
        <v>11.42</v>
      </c>
      <c r="AK34" s="571" t="s">
        <v>1502</v>
      </c>
      <c r="AL34" s="573">
        <v>11.865</v>
      </c>
      <c r="AM34" s="571">
        <v>12.12</v>
      </c>
      <c r="AN34" s="541">
        <f t="shared" si="14"/>
        <v>6.1295971978984176E-2</v>
      </c>
      <c r="AO34" s="542">
        <v>11.41</v>
      </c>
      <c r="AP34" s="571" t="s">
        <v>1502</v>
      </c>
      <c r="AQ34" s="573">
        <v>12.2842</v>
      </c>
      <c r="AR34" s="541">
        <f>(AQ34-AO34)/AO34</f>
        <v>7.6617002629272568E-2</v>
      </c>
      <c r="AS34" s="460"/>
      <c r="AT34" s="475" t="s">
        <v>4187</v>
      </c>
      <c r="AU34" s="458" t="s">
        <v>4098</v>
      </c>
      <c r="AV34" s="457" t="s">
        <v>4188</v>
      </c>
      <c r="AW34" s="44" t="s">
        <v>4189</v>
      </c>
    </row>
    <row r="35" spans="1:49" ht="29" x14ac:dyDescent="0.35">
      <c r="A35" s="407">
        <v>32</v>
      </c>
      <c r="B35" s="407">
        <v>22</v>
      </c>
      <c r="C35" s="407" t="s">
        <v>4178</v>
      </c>
      <c r="D35" s="468" t="s">
        <v>4190</v>
      </c>
      <c r="E35" s="468" t="s">
        <v>4191</v>
      </c>
      <c r="F35" s="467">
        <v>2.5</v>
      </c>
      <c r="G35" s="571">
        <v>9.32</v>
      </c>
      <c r="H35" s="571">
        <v>6.14</v>
      </c>
      <c r="I35" s="472">
        <v>26.82</v>
      </c>
      <c r="J35" s="494">
        <v>28.01</v>
      </c>
      <c r="K35" s="617">
        <v>27.01</v>
      </c>
      <c r="L35" s="465">
        <f t="shared" si="12"/>
        <v>1.898068669527897</v>
      </c>
      <c r="M35" s="461">
        <f t="shared" si="13"/>
        <v>3.399022801302932</v>
      </c>
      <c r="N35" s="555">
        <v>6.14</v>
      </c>
      <c r="O35" s="571">
        <v>6.14</v>
      </c>
      <c r="P35" s="535">
        <v>28.3794</v>
      </c>
      <c r="Q35" s="536" t="s">
        <v>1159</v>
      </c>
      <c r="R35" s="540">
        <v>27.14</v>
      </c>
      <c r="S35" s="462">
        <f>(R35-N35)/N35</f>
        <v>3.4201954397394139</v>
      </c>
      <c r="T35" s="555">
        <v>9.32</v>
      </c>
      <c r="U35" s="571">
        <v>9.32</v>
      </c>
      <c r="V35" s="536">
        <v>38.710799999999992</v>
      </c>
      <c r="W35" s="537">
        <f>(V35-T35)/T35</f>
        <v>3.1535193133047201</v>
      </c>
      <c r="X35" s="572">
        <v>8.81</v>
      </c>
      <c r="Y35" s="521">
        <v>8.81</v>
      </c>
      <c r="Z35" s="536">
        <v>36.7134</v>
      </c>
      <c r="AA35" s="541">
        <f>(Z35-X35)/X35</f>
        <v>3.1672417707150959</v>
      </c>
      <c r="AB35" s="574">
        <v>7.57</v>
      </c>
      <c r="AC35" s="547">
        <v>7.57</v>
      </c>
      <c r="AD35" s="571">
        <v>35.81</v>
      </c>
      <c r="AE35" s="537">
        <f>(AD35-AB35)/AB35</f>
        <v>3.7305151915455745</v>
      </c>
      <c r="AF35" s="574">
        <v>7.351</v>
      </c>
      <c r="AG35" s="574">
        <v>7.351</v>
      </c>
      <c r="AH35" s="571">
        <v>30.23</v>
      </c>
      <c r="AI35" s="537">
        <f>(AH35-AF35)/AF35</f>
        <v>3.1123656645354374</v>
      </c>
      <c r="AJ35" s="576">
        <v>8.0250000000000004</v>
      </c>
      <c r="AK35" s="576">
        <v>8.0250000000000004</v>
      </c>
      <c r="AL35" s="573">
        <v>33.58</v>
      </c>
      <c r="AM35" s="571">
        <v>31.46</v>
      </c>
      <c r="AN35" s="541">
        <f t="shared" si="14"/>
        <v>2.9202492211838007</v>
      </c>
      <c r="AO35" s="576">
        <v>8.8766666666666669</v>
      </c>
      <c r="AP35" s="576">
        <v>8.8766666666666669</v>
      </c>
      <c r="AQ35" s="573">
        <v>35.635199999999998</v>
      </c>
      <c r="AR35" s="541">
        <f>(AQ35-AO35)/AO35</f>
        <v>3.0144799098760795</v>
      </c>
      <c r="AS35" s="460" t="s">
        <v>4181</v>
      </c>
      <c r="AT35" s="477" t="s">
        <v>4182</v>
      </c>
      <c r="AU35" s="458"/>
      <c r="AV35" s="457" t="s">
        <v>4192</v>
      </c>
      <c r="AW35" s="44" t="s">
        <v>4193</v>
      </c>
    </row>
    <row r="36" spans="1:49" ht="26" x14ac:dyDescent="0.35">
      <c r="A36" s="407">
        <v>33</v>
      </c>
      <c r="B36" s="407">
        <v>22</v>
      </c>
      <c r="C36" s="407" t="s">
        <v>4178</v>
      </c>
      <c r="D36" s="468" t="s">
        <v>4194</v>
      </c>
      <c r="E36" s="479" t="s">
        <v>4195</v>
      </c>
      <c r="F36" s="467">
        <v>2.5</v>
      </c>
      <c r="G36" s="555">
        <v>9.32</v>
      </c>
      <c r="H36" s="571">
        <v>6.14</v>
      </c>
      <c r="I36" s="472">
        <v>5.97</v>
      </c>
      <c r="J36" s="494">
        <v>6.0810000000000004</v>
      </c>
      <c r="K36" s="617">
        <v>6.16</v>
      </c>
      <c r="L36" s="465">
        <f t="shared" si="12"/>
        <v>-0.33905579399141633</v>
      </c>
      <c r="M36" s="461">
        <f t="shared" si="13"/>
        <v>3.2573289902280886E-3</v>
      </c>
      <c r="N36" s="555">
        <v>6.14</v>
      </c>
      <c r="O36" s="571">
        <v>6.14</v>
      </c>
      <c r="P36" s="573">
        <v>6.1589999999999998</v>
      </c>
      <c r="Q36" s="571" t="s">
        <v>1159</v>
      </c>
      <c r="R36" s="543">
        <v>5.923</v>
      </c>
      <c r="S36" s="462">
        <f>(R36-N36)/N36</f>
        <v>-3.5342019543973882E-2</v>
      </c>
      <c r="T36" s="555">
        <v>9.32</v>
      </c>
      <c r="U36" s="571">
        <v>9.32</v>
      </c>
      <c r="V36" s="571">
        <v>6.0118</v>
      </c>
      <c r="W36" s="537">
        <f>(V36-T36)/T36</f>
        <v>-0.35495708154506439</v>
      </c>
      <c r="X36" s="572">
        <v>8.81</v>
      </c>
      <c r="Y36" s="521">
        <v>8.81</v>
      </c>
      <c r="Z36" s="571">
        <v>6.24</v>
      </c>
      <c r="AA36" s="541">
        <f>(Z36-X36)/X36</f>
        <v>-0.29171396140749151</v>
      </c>
      <c r="AB36" s="574">
        <v>7.57</v>
      </c>
      <c r="AC36" s="560">
        <v>7.57</v>
      </c>
      <c r="AD36" s="571">
        <v>6.5</v>
      </c>
      <c r="AE36" s="537">
        <f>(AD36-AB36)/AB36</f>
        <v>-0.14134742404227216</v>
      </c>
      <c r="AF36" s="568">
        <v>7.351</v>
      </c>
      <c r="AG36" s="574">
        <v>7.351</v>
      </c>
      <c r="AH36" s="571">
        <v>6.38</v>
      </c>
      <c r="AI36" s="537">
        <f>(AH36-AF36)/AF36</f>
        <v>-0.13209087199020542</v>
      </c>
      <c r="AJ36" s="521">
        <v>8.0250000000000004</v>
      </c>
      <c r="AK36" s="576">
        <v>8.0250000000000004</v>
      </c>
      <c r="AL36" s="573">
        <v>5.99</v>
      </c>
      <c r="AM36" s="571">
        <v>5.81</v>
      </c>
      <c r="AN36" s="541">
        <f t="shared" si="14"/>
        <v>-0.27601246105919014</v>
      </c>
      <c r="AO36" s="521">
        <v>8.8766666666666669</v>
      </c>
      <c r="AP36" s="576">
        <v>8.8766666666666669</v>
      </c>
      <c r="AQ36" s="573">
        <v>6.9194000000000004</v>
      </c>
      <c r="AR36" s="541">
        <f>(AQ36-AO36)/AO36</f>
        <v>-0.22049568156214794</v>
      </c>
      <c r="AS36" s="460"/>
      <c r="AT36" s="459"/>
      <c r="AU36" s="458" t="s">
        <v>4098</v>
      </c>
      <c r="AV36" s="457" t="s">
        <v>4196</v>
      </c>
      <c r="AW36" s="44" t="s">
        <v>4197</v>
      </c>
    </row>
    <row r="37" spans="1:49" ht="39" x14ac:dyDescent="0.35">
      <c r="A37" s="407">
        <v>34</v>
      </c>
      <c r="B37" s="407">
        <v>22</v>
      </c>
      <c r="C37" s="407" t="s">
        <v>4178</v>
      </c>
      <c r="D37" s="468" t="s">
        <v>4198</v>
      </c>
      <c r="E37" s="468" t="s">
        <v>4199</v>
      </c>
      <c r="F37" s="467">
        <v>2.5</v>
      </c>
      <c r="G37" s="591">
        <v>8.73</v>
      </c>
      <c r="H37" s="591">
        <v>5.08</v>
      </c>
      <c r="I37" s="472">
        <v>26.89</v>
      </c>
      <c r="J37" s="494">
        <v>30.917000000000002</v>
      </c>
      <c r="K37" s="617">
        <v>33.159999999999997</v>
      </c>
      <c r="L37" s="465">
        <f t="shared" si="12"/>
        <v>2.7983963344788081</v>
      </c>
      <c r="M37" s="461">
        <f t="shared" si="13"/>
        <v>5.5275590551181102</v>
      </c>
      <c r="N37" s="516">
        <v>5.08</v>
      </c>
      <c r="O37" s="516">
        <v>5.08</v>
      </c>
      <c r="P37" s="535">
        <v>27.123999999999999</v>
      </c>
      <c r="Q37" s="536" t="s">
        <v>1159</v>
      </c>
      <c r="R37" s="540">
        <v>26.445</v>
      </c>
      <c r="S37" s="462">
        <f>(R37-N37)/N37</f>
        <v>4.2057086614173231</v>
      </c>
      <c r="T37" s="519">
        <v>8.73</v>
      </c>
      <c r="U37" s="516">
        <v>8.73</v>
      </c>
      <c r="V37" s="536">
        <v>38.28</v>
      </c>
      <c r="W37" s="537">
        <f>(V37-T37)/T37</f>
        <v>3.3848797250859106</v>
      </c>
      <c r="X37" s="539">
        <v>8.1</v>
      </c>
      <c r="Y37" s="539">
        <v>8.1</v>
      </c>
      <c r="Z37" s="540">
        <v>33.847999999999999</v>
      </c>
      <c r="AA37" s="541">
        <f>(Z37-X37)/X37</f>
        <v>3.1787654320987651</v>
      </c>
      <c r="AB37" s="539" t="s">
        <v>1502</v>
      </c>
      <c r="AC37" s="573" t="s">
        <v>1502</v>
      </c>
      <c r="AD37" s="575" t="s">
        <v>1502</v>
      </c>
      <c r="AE37" s="537"/>
      <c r="AF37" s="576">
        <v>6.6</v>
      </c>
      <c r="AG37" s="576">
        <v>6.6</v>
      </c>
      <c r="AH37" s="571">
        <v>33.253</v>
      </c>
      <c r="AI37" s="537">
        <f>(AH37-AF37)/AF37</f>
        <v>4.0383333333333331</v>
      </c>
      <c r="AJ37" s="576">
        <v>9.9949999999999992</v>
      </c>
      <c r="AK37" s="576">
        <v>9.9949999999999992</v>
      </c>
      <c r="AL37" s="573">
        <v>31.811799999999998</v>
      </c>
      <c r="AM37" s="571">
        <v>32.200000000000003</v>
      </c>
      <c r="AN37" s="541">
        <f t="shared" si="14"/>
        <v>2.2216108054027019</v>
      </c>
      <c r="AO37" s="576">
        <v>9.3059999999999992</v>
      </c>
      <c r="AP37" s="576">
        <v>9.3059999999999992</v>
      </c>
      <c r="AQ37" s="573">
        <v>33.243400000000001</v>
      </c>
      <c r="AR37" s="541">
        <f>(AQ37-AO37)/AO37</f>
        <v>2.5722544594885028</v>
      </c>
      <c r="AS37" s="460" t="s">
        <v>4181</v>
      </c>
      <c r="AT37" s="477" t="s">
        <v>4182</v>
      </c>
      <c r="AU37" s="458"/>
      <c r="AV37" s="457" t="s">
        <v>4200</v>
      </c>
      <c r="AW37" s="44" t="s">
        <v>4201</v>
      </c>
    </row>
    <row r="38" spans="1:49" ht="39" x14ac:dyDescent="0.35">
      <c r="A38" s="407">
        <v>35</v>
      </c>
      <c r="B38" s="407">
        <v>22</v>
      </c>
      <c r="C38" s="407" t="s">
        <v>4178</v>
      </c>
      <c r="D38" s="468" t="s">
        <v>4202</v>
      </c>
      <c r="E38" s="468" t="s">
        <v>4203</v>
      </c>
      <c r="F38" s="466">
        <v>2.5</v>
      </c>
      <c r="G38" s="591">
        <v>8.73</v>
      </c>
      <c r="H38" s="591">
        <v>5.08</v>
      </c>
      <c r="I38" s="472">
        <v>7.42</v>
      </c>
      <c r="J38" s="494">
        <v>7.9710000000000001</v>
      </c>
      <c r="K38" s="617">
        <v>7.87</v>
      </c>
      <c r="L38" s="465">
        <f t="shared" si="12"/>
        <v>-9.8510882016036694E-2</v>
      </c>
      <c r="M38" s="461">
        <f t="shared" si="13"/>
        <v>0.54921259842519687</v>
      </c>
      <c r="N38" s="516">
        <v>5.08</v>
      </c>
      <c r="O38" s="516">
        <v>5.08</v>
      </c>
      <c r="P38" s="573" t="s">
        <v>1502</v>
      </c>
      <c r="Q38" s="571" t="s">
        <v>1159</v>
      </c>
      <c r="R38" s="543" t="s">
        <v>1502</v>
      </c>
      <c r="S38" s="462"/>
      <c r="T38" s="519">
        <v>8.73</v>
      </c>
      <c r="U38" s="516">
        <v>8.73</v>
      </c>
      <c r="V38" s="571" t="s">
        <v>1502</v>
      </c>
      <c r="W38" s="537"/>
      <c r="X38" s="539">
        <v>8.1</v>
      </c>
      <c r="Y38" s="539">
        <v>8.1</v>
      </c>
      <c r="Z38" s="543" t="s">
        <v>1502</v>
      </c>
      <c r="AA38" s="541"/>
      <c r="AB38" s="539" t="s">
        <v>1502</v>
      </c>
      <c r="AC38" s="573" t="s">
        <v>1502</v>
      </c>
      <c r="AD38" s="575" t="s">
        <v>1502</v>
      </c>
      <c r="AE38" s="537"/>
      <c r="AF38" s="568">
        <v>6.6</v>
      </c>
      <c r="AG38" s="574">
        <v>6.6</v>
      </c>
      <c r="AH38" s="571">
        <v>6.53</v>
      </c>
      <c r="AI38" s="537">
        <f t="shared" ref="AI38:AI43" si="15">(AH38-AF38)/AF38</f>
        <v>-1.0606060606060515E-2</v>
      </c>
      <c r="AJ38" s="521">
        <v>9.9949999999999992</v>
      </c>
      <c r="AK38" s="576">
        <v>9.9949999999999992</v>
      </c>
      <c r="AL38" s="573">
        <v>6.2485999999999988</v>
      </c>
      <c r="AM38" s="571">
        <v>6.2</v>
      </c>
      <c r="AN38" s="541">
        <f t="shared" si="14"/>
        <v>-0.37968984492246116</v>
      </c>
      <c r="AO38" s="521">
        <v>9.3059999999999992</v>
      </c>
      <c r="AP38" s="576">
        <v>9.3059999999999992</v>
      </c>
      <c r="AQ38" s="573">
        <v>8.9415999999999993</v>
      </c>
      <c r="AR38" s="541">
        <f t="shared" ref="AR38:AR43" si="16">(AQ38-AO38)/AO38</f>
        <v>-3.9157532774554034E-2</v>
      </c>
      <c r="AS38" s="460"/>
      <c r="AT38" s="459"/>
      <c r="AU38" s="458" t="s">
        <v>4098</v>
      </c>
      <c r="AV38" s="457" t="s">
        <v>4200</v>
      </c>
      <c r="AW38" s="44" t="s">
        <v>4201</v>
      </c>
    </row>
    <row r="39" spans="1:49" ht="26" x14ac:dyDescent="0.35">
      <c r="A39" s="407">
        <v>36</v>
      </c>
      <c r="B39" s="407">
        <v>22</v>
      </c>
      <c r="C39" s="407" t="s">
        <v>4178</v>
      </c>
      <c r="D39" s="468" t="s">
        <v>4204</v>
      </c>
      <c r="E39" s="468" t="s">
        <v>4205</v>
      </c>
      <c r="F39" s="466">
        <v>2.5</v>
      </c>
      <c r="G39" s="510">
        <v>9.32</v>
      </c>
      <c r="H39" s="591">
        <v>6.14</v>
      </c>
      <c r="I39" s="472">
        <v>6.99</v>
      </c>
      <c r="J39" s="494">
        <v>7.3810000000000002</v>
      </c>
      <c r="K39" s="617">
        <v>6.98</v>
      </c>
      <c r="L39" s="465">
        <f t="shared" si="12"/>
        <v>-0.25107296137339052</v>
      </c>
      <c r="M39" s="461">
        <f t="shared" si="13"/>
        <v>0.13680781758957666</v>
      </c>
      <c r="N39" s="555">
        <v>6.14</v>
      </c>
      <c r="O39" s="571">
        <v>6.14</v>
      </c>
      <c r="P39" s="573" t="s">
        <v>1502</v>
      </c>
      <c r="Q39" s="571" t="s">
        <v>1159</v>
      </c>
      <c r="R39" s="543" t="s">
        <v>1502</v>
      </c>
      <c r="S39" s="462"/>
      <c r="T39" s="555">
        <v>9.32</v>
      </c>
      <c r="U39" s="571">
        <v>9.32</v>
      </c>
      <c r="V39" s="571" t="s">
        <v>1502</v>
      </c>
      <c r="W39" s="537"/>
      <c r="X39" s="521">
        <v>8.81</v>
      </c>
      <c r="Y39" s="521">
        <v>8.81</v>
      </c>
      <c r="Z39" s="571" t="s">
        <v>1502</v>
      </c>
      <c r="AA39" s="541"/>
      <c r="AB39" s="539" t="s">
        <v>1502</v>
      </c>
      <c r="AC39" s="559" t="s">
        <v>1502</v>
      </c>
      <c r="AD39" s="575" t="s">
        <v>1502</v>
      </c>
      <c r="AE39" s="537"/>
      <c r="AF39" s="550">
        <v>7.351</v>
      </c>
      <c r="AG39" s="567">
        <v>7.351</v>
      </c>
      <c r="AH39" s="571">
        <v>6.91</v>
      </c>
      <c r="AI39" s="537">
        <f t="shared" si="15"/>
        <v>-5.9991837845191111E-2</v>
      </c>
      <c r="AJ39" s="555">
        <v>8.5</v>
      </c>
      <c r="AK39" s="571">
        <v>8.5</v>
      </c>
      <c r="AL39" s="573">
        <v>6.2637999999999989</v>
      </c>
      <c r="AM39" s="571">
        <v>6.21</v>
      </c>
      <c r="AN39" s="541">
        <f t="shared" si="14"/>
        <v>-0.26941176470588235</v>
      </c>
      <c r="AO39" s="552">
        <v>8.8699999999999992</v>
      </c>
      <c r="AP39" s="490">
        <v>8.8699999999999992</v>
      </c>
      <c r="AQ39" s="573">
        <v>7.4383999999999997</v>
      </c>
      <c r="AR39" s="541">
        <f t="shared" si="16"/>
        <v>-0.16139797068771136</v>
      </c>
      <c r="AS39" s="460"/>
      <c r="AT39" s="459"/>
      <c r="AU39" s="458" t="s">
        <v>4098</v>
      </c>
      <c r="AV39" s="457" t="s">
        <v>4192</v>
      </c>
      <c r="AW39" s="44" t="s">
        <v>4206</v>
      </c>
    </row>
    <row r="40" spans="1:49" ht="52" x14ac:dyDescent="0.35">
      <c r="A40" s="407">
        <v>37</v>
      </c>
      <c r="B40" s="407">
        <v>22</v>
      </c>
      <c r="C40" s="407" t="s">
        <v>4178</v>
      </c>
      <c r="D40" s="468" t="s">
        <v>4207</v>
      </c>
      <c r="E40" s="473" t="s">
        <v>2656</v>
      </c>
      <c r="F40" s="466">
        <v>2.5</v>
      </c>
      <c r="G40" s="510">
        <v>6.97</v>
      </c>
      <c r="H40" s="591">
        <v>6.12</v>
      </c>
      <c r="I40" s="472">
        <v>6.19</v>
      </c>
      <c r="J40" s="494">
        <v>5.98</v>
      </c>
      <c r="K40" s="617">
        <v>6.35</v>
      </c>
      <c r="L40" s="465">
        <f t="shared" si="12"/>
        <v>-8.8952654232424697E-2</v>
      </c>
      <c r="M40" s="461">
        <f t="shared" si="13"/>
        <v>3.7581699346405151E-2</v>
      </c>
      <c r="N40" s="519">
        <v>6.12</v>
      </c>
      <c r="O40" s="516">
        <v>6.12</v>
      </c>
      <c r="P40" s="573">
        <v>5.44</v>
      </c>
      <c r="Q40" s="571" t="s">
        <v>1159</v>
      </c>
      <c r="R40" s="543">
        <v>5.84</v>
      </c>
      <c r="S40" s="462">
        <f>(R40-N40)/N40</f>
        <v>-4.5751633986928143E-2</v>
      </c>
      <c r="T40" s="519">
        <v>6.97</v>
      </c>
      <c r="U40" s="516">
        <v>6.97</v>
      </c>
      <c r="V40" s="571">
        <v>6.9779999999999998</v>
      </c>
      <c r="W40" s="537">
        <f t="shared" ref="W40:W45" si="17">(V40-T40)/T40</f>
        <v>1.1477761836441904E-3</v>
      </c>
      <c r="X40" s="538">
        <v>6.69</v>
      </c>
      <c r="Y40" s="539">
        <v>6.69</v>
      </c>
      <c r="Z40" s="543">
        <v>5.9456000000000007</v>
      </c>
      <c r="AA40" s="541">
        <f t="shared" ref="AA40:AA45" si="18">(Z40-X40)/X40</f>
        <v>-0.111270553064275</v>
      </c>
      <c r="AB40" s="571" t="s">
        <v>1159</v>
      </c>
      <c r="AC40" s="573" t="s">
        <v>1159</v>
      </c>
      <c r="AD40" s="575" t="s">
        <v>1159</v>
      </c>
      <c r="AE40" s="537"/>
      <c r="AF40" s="568">
        <v>6.5229999999999997</v>
      </c>
      <c r="AG40" s="574">
        <v>6.5229999999999997</v>
      </c>
      <c r="AH40" s="571">
        <v>6.47</v>
      </c>
      <c r="AI40" s="537">
        <f t="shared" si="15"/>
        <v>-8.125095814809127E-3</v>
      </c>
      <c r="AJ40" s="555" t="s">
        <v>1159</v>
      </c>
      <c r="AK40" s="571" t="s">
        <v>1159</v>
      </c>
      <c r="AL40" s="573" t="s">
        <v>1159</v>
      </c>
      <c r="AM40" s="571" t="s">
        <v>1159</v>
      </c>
      <c r="AN40" s="541"/>
      <c r="AO40" s="521">
        <v>7.2076666666666656</v>
      </c>
      <c r="AP40" s="576">
        <v>7.2076666666666656</v>
      </c>
      <c r="AQ40" s="573">
        <v>6.9082000000000008</v>
      </c>
      <c r="AR40" s="541">
        <f t="shared" si="16"/>
        <v>-4.154835129260484E-2</v>
      </c>
      <c r="AS40" s="460"/>
      <c r="AT40" s="459"/>
      <c r="AU40" s="458" t="s">
        <v>4098</v>
      </c>
      <c r="AV40" s="476"/>
      <c r="AW40" s="44"/>
    </row>
    <row r="41" spans="1:49" ht="39" x14ac:dyDescent="0.35">
      <c r="A41" s="407">
        <v>38</v>
      </c>
      <c r="B41" s="407">
        <v>22</v>
      </c>
      <c r="C41" s="407" t="s">
        <v>4178</v>
      </c>
      <c r="D41" s="468" t="s">
        <v>4208</v>
      </c>
      <c r="E41" s="473" t="s">
        <v>2659</v>
      </c>
      <c r="F41" s="466">
        <v>2.5</v>
      </c>
      <c r="G41" s="510">
        <v>9.23</v>
      </c>
      <c r="H41" s="591">
        <v>7.68</v>
      </c>
      <c r="I41" s="472">
        <v>5.27</v>
      </c>
      <c r="J41" s="494">
        <v>6.08</v>
      </c>
      <c r="K41" s="617">
        <v>6.02</v>
      </c>
      <c r="L41" s="465">
        <f t="shared" si="12"/>
        <v>-0.34777898158179854</v>
      </c>
      <c r="M41" s="461">
        <f t="shared" si="13"/>
        <v>-0.21614583333333337</v>
      </c>
      <c r="N41" s="519">
        <v>7.68</v>
      </c>
      <c r="O41" s="516">
        <v>7.68</v>
      </c>
      <c r="P41" s="573">
        <v>6.6159999999999997</v>
      </c>
      <c r="Q41" s="571" t="s">
        <v>1159</v>
      </c>
      <c r="R41" s="543">
        <v>8.1199999999999992</v>
      </c>
      <c r="S41" s="462">
        <f>(R41-N41)/N41</f>
        <v>5.7291666666666602E-2</v>
      </c>
      <c r="T41" s="519">
        <v>9.23</v>
      </c>
      <c r="U41" s="516">
        <v>9.23</v>
      </c>
      <c r="V41" s="536">
        <v>8.93</v>
      </c>
      <c r="W41" s="537">
        <f t="shared" si="17"/>
        <v>-3.2502708559046661E-2</v>
      </c>
      <c r="X41" s="538">
        <v>8.02</v>
      </c>
      <c r="Y41" s="539">
        <v>8.02</v>
      </c>
      <c r="Z41" s="540">
        <v>8.0348000000000006</v>
      </c>
      <c r="AA41" s="541">
        <f t="shared" si="18"/>
        <v>1.8453865336659646E-3</v>
      </c>
      <c r="AB41" s="574">
        <v>7.42</v>
      </c>
      <c r="AC41" s="560">
        <v>7.42</v>
      </c>
      <c r="AD41" s="571">
        <v>7.9889999999999999</v>
      </c>
      <c r="AE41" s="537">
        <f>(AD41-AB41)/AB41</f>
        <v>7.6684636118598382E-2</v>
      </c>
      <c r="AF41" s="568">
        <v>7.8</v>
      </c>
      <c r="AG41" s="574">
        <v>7.8</v>
      </c>
      <c r="AH41" s="571">
        <v>6.9</v>
      </c>
      <c r="AI41" s="537">
        <f t="shared" si="15"/>
        <v>-0.11538461538461532</v>
      </c>
      <c r="AJ41" s="521">
        <v>9.0269999999999992</v>
      </c>
      <c r="AK41" s="576">
        <v>9.0269999999999992</v>
      </c>
      <c r="AL41" s="573">
        <v>6.99</v>
      </c>
      <c r="AM41" s="571">
        <v>6.4</v>
      </c>
      <c r="AN41" s="541">
        <f>(AM41-AJ41)/AJ41</f>
        <v>-0.29101584136479441</v>
      </c>
      <c r="AO41" s="521">
        <v>8.1913333333333345</v>
      </c>
      <c r="AP41" s="576">
        <v>8.1913333333333345</v>
      </c>
      <c r="AQ41" s="573">
        <v>6.8320000000000007</v>
      </c>
      <c r="AR41" s="541">
        <f t="shared" si="16"/>
        <v>-0.165947749654106</v>
      </c>
      <c r="AS41" s="460"/>
      <c r="AT41" s="459"/>
      <c r="AU41" s="458" t="s">
        <v>4098</v>
      </c>
      <c r="AV41" s="476"/>
      <c r="AW41" s="44"/>
    </row>
    <row r="42" spans="1:49" ht="52" x14ac:dyDescent="0.35">
      <c r="A42" s="407">
        <v>39</v>
      </c>
      <c r="B42" s="407">
        <v>23</v>
      </c>
      <c r="C42" s="407" t="s">
        <v>4209</v>
      </c>
      <c r="D42" s="468" t="s">
        <v>4210</v>
      </c>
      <c r="E42" s="468" t="s">
        <v>2336</v>
      </c>
      <c r="F42" s="467">
        <v>1.3</v>
      </c>
      <c r="G42" s="510">
        <v>1.72</v>
      </c>
      <c r="H42" s="591">
        <v>1.49</v>
      </c>
      <c r="I42" s="472">
        <v>2.7</v>
      </c>
      <c r="J42" s="494">
        <v>2.891</v>
      </c>
      <c r="K42" s="617">
        <v>2.79</v>
      </c>
      <c r="L42" s="465">
        <f t="shared" si="12"/>
        <v>0.62209302325581395</v>
      </c>
      <c r="M42" s="461">
        <f t="shared" si="13"/>
        <v>0.87248322147651014</v>
      </c>
      <c r="N42" s="519">
        <v>1.49</v>
      </c>
      <c r="O42" s="516">
        <v>1.49</v>
      </c>
      <c r="P42" s="573">
        <v>2.52</v>
      </c>
      <c r="Q42" s="571" t="s">
        <v>1159</v>
      </c>
      <c r="R42" s="543">
        <v>2.58</v>
      </c>
      <c r="S42" s="462">
        <f>(R42-N42)/N42</f>
        <v>0.73154362416107388</v>
      </c>
      <c r="T42" s="519">
        <v>1.72</v>
      </c>
      <c r="U42" s="516">
        <v>1.72</v>
      </c>
      <c r="V42" s="571">
        <v>3.0508000000000002</v>
      </c>
      <c r="W42" s="537">
        <f t="shared" si="17"/>
        <v>0.77372093023255828</v>
      </c>
      <c r="X42" s="538">
        <v>1.73</v>
      </c>
      <c r="Y42" s="539">
        <v>1.73</v>
      </c>
      <c r="Z42" s="543">
        <v>2.6293999999999995</v>
      </c>
      <c r="AA42" s="541">
        <f t="shared" si="18"/>
        <v>0.51988439306358358</v>
      </c>
      <c r="AB42" s="557">
        <v>1.33</v>
      </c>
      <c r="AC42" s="558">
        <v>1.33</v>
      </c>
      <c r="AD42" s="571">
        <v>2.6779999999999999</v>
      </c>
      <c r="AE42" s="537">
        <f>(AD42-AB42)/AB42</f>
        <v>1.013533834586466</v>
      </c>
      <c r="AF42" s="552">
        <v>1.34</v>
      </c>
      <c r="AG42" s="490">
        <v>1.34</v>
      </c>
      <c r="AH42" s="571">
        <v>2.879</v>
      </c>
      <c r="AI42" s="537">
        <f t="shared" si="15"/>
        <v>1.148507462686567</v>
      </c>
      <c r="AJ42" s="556">
        <v>1.5</v>
      </c>
      <c r="AK42" s="557">
        <v>1.5</v>
      </c>
      <c r="AL42" s="573">
        <v>2.4497999999999998</v>
      </c>
      <c r="AM42" s="571">
        <v>2.4900000000000002</v>
      </c>
      <c r="AN42" s="541">
        <f>(AM42-AJ42)/AJ42</f>
        <v>0.66000000000000014</v>
      </c>
      <c r="AO42" s="556">
        <v>1.444</v>
      </c>
      <c r="AP42" s="557">
        <v>1.444</v>
      </c>
      <c r="AQ42" s="573">
        <v>3.01</v>
      </c>
      <c r="AR42" s="541">
        <f t="shared" si="16"/>
        <v>1.0844875346260388</v>
      </c>
      <c r="AS42" s="460" t="s">
        <v>4211</v>
      </c>
      <c r="AT42" s="475" t="s">
        <v>4212</v>
      </c>
      <c r="AU42" s="458" t="s">
        <v>4098</v>
      </c>
      <c r="AV42" s="457" t="s">
        <v>4213</v>
      </c>
      <c r="AW42" s="44"/>
    </row>
    <row r="43" spans="1:49" ht="39" x14ac:dyDescent="0.35">
      <c r="A43" s="407">
        <v>40</v>
      </c>
      <c r="B43" s="407">
        <v>23</v>
      </c>
      <c r="C43" s="407" t="s">
        <v>4209</v>
      </c>
      <c r="D43" s="474" t="s">
        <v>4214</v>
      </c>
      <c r="E43" s="473" t="s">
        <v>2337</v>
      </c>
      <c r="F43" s="466">
        <v>0.95</v>
      </c>
      <c r="G43" s="471">
        <v>0.81</v>
      </c>
      <c r="H43" s="470">
        <v>0.75</v>
      </c>
      <c r="I43" s="472">
        <v>0.89</v>
      </c>
      <c r="J43" s="494">
        <v>0.79600000000000004</v>
      </c>
      <c r="K43" s="617">
        <v>0.82</v>
      </c>
      <c r="L43" s="465">
        <f t="shared" si="12"/>
        <v>1.2345679012345552E-2</v>
      </c>
      <c r="M43" s="461">
        <f t="shared" si="13"/>
        <v>9.3333333333333268E-2</v>
      </c>
      <c r="N43" s="555">
        <v>0.75</v>
      </c>
      <c r="O43" s="571">
        <v>0.75</v>
      </c>
      <c r="P43" s="573">
        <v>0.8</v>
      </c>
      <c r="Q43" s="571">
        <v>0.81</v>
      </c>
      <c r="R43" s="543">
        <v>0.83</v>
      </c>
      <c r="S43" s="537">
        <f>(Q43-N43)/N43</f>
        <v>8.0000000000000071E-2</v>
      </c>
      <c r="T43" s="555">
        <v>0.81</v>
      </c>
      <c r="U43" s="571">
        <v>0.81</v>
      </c>
      <c r="V43" s="571">
        <v>0.85919999999999985</v>
      </c>
      <c r="W43" s="537">
        <f t="shared" si="17"/>
        <v>6.0740740740740491E-2</v>
      </c>
      <c r="X43" s="573">
        <v>0.88</v>
      </c>
      <c r="Y43" s="571">
        <v>0.88</v>
      </c>
      <c r="Z43" s="543">
        <v>0.81200000000000006</v>
      </c>
      <c r="AA43" s="541">
        <f t="shared" si="18"/>
        <v>-7.7272727272727215E-2</v>
      </c>
      <c r="AB43" s="571">
        <v>0.98</v>
      </c>
      <c r="AC43" s="573">
        <v>0.98</v>
      </c>
      <c r="AD43" s="571">
        <v>0.89</v>
      </c>
      <c r="AE43" s="537">
        <f>(AD43-AB43)/AB43</f>
        <v>-9.1836734693877514E-2</v>
      </c>
      <c r="AF43" s="568">
        <v>0.81</v>
      </c>
      <c r="AG43" s="574">
        <v>0.76</v>
      </c>
      <c r="AH43" s="571">
        <v>0.85</v>
      </c>
      <c r="AI43" s="537">
        <f t="shared" si="15"/>
        <v>4.9382716049382616E-2</v>
      </c>
      <c r="AJ43" s="555">
        <v>1.05</v>
      </c>
      <c r="AK43" s="571">
        <v>1.05</v>
      </c>
      <c r="AL43" s="573">
        <v>0.84440000000000004</v>
      </c>
      <c r="AM43" s="571">
        <v>0.88</v>
      </c>
      <c r="AN43" s="541">
        <f>(AM43-AJ43)/AJ43</f>
        <v>-0.16190476190476194</v>
      </c>
      <c r="AO43" s="568">
        <v>0.85</v>
      </c>
      <c r="AP43" s="574">
        <v>0.76</v>
      </c>
      <c r="AQ43" s="573">
        <v>0.83839999999999981</v>
      </c>
      <c r="AR43" s="541">
        <f t="shared" si="16"/>
        <v>-1.3647058823529607E-2</v>
      </c>
      <c r="AS43" s="460"/>
      <c r="AT43" s="459"/>
      <c r="AU43" s="458" t="s">
        <v>4098</v>
      </c>
      <c r="AV43" s="469"/>
      <c r="AW43" s="44"/>
    </row>
    <row r="44" spans="1:49" ht="26" x14ac:dyDescent="0.35">
      <c r="A44" s="407">
        <v>41</v>
      </c>
      <c r="B44" s="407">
        <v>22</v>
      </c>
      <c r="C44" s="407" t="s">
        <v>4178</v>
      </c>
      <c r="D44" s="468" t="s">
        <v>4215</v>
      </c>
      <c r="E44" s="468" t="s">
        <v>2661</v>
      </c>
      <c r="F44" s="467">
        <v>2.5</v>
      </c>
      <c r="G44" s="471"/>
      <c r="H44" s="470"/>
      <c r="I44" s="595"/>
      <c r="J44" s="494" t="s">
        <v>1159</v>
      </c>
      <c r="K44" s="493"/>
      <c r="L44" s="465"/>
      <c r="M44" s="461"/>
      <c r="N44" s="521">
        <v>6.1120000000000001</v>
      </c>
      <c r="O44" s="521">
        <v>6.1120000000000001</v>
      </c>
      <c r="P44" s="599">
        <v>5.71</v>
      </c>
      <c r="Q44" s="599" t="s">
        <v>1159</v>
      </c>
      <c r="R44" s="600">
        <v>5.6230000000000002</v>
      </c>
      <c r="S44" s="537">
        <f>(R44-N44)/N44</f>
        <v>-8.000654450261778E-2</v>
      </c>
      <c r="T44" s="521">
        <v>6.992</v>
      </c>
      <c r="U44" s="576">
        <v>6.992</v>
      </c>
      <c r="V44" s="536">
        <v>6.83</v>
      </c>
      <c r="W44" s="537">
        <f t="shared" si="17"/>
        <v>-2.3169336384439347E-2</v>
      </c>
      <c r="X44" s="573">
        <v>6.34</v>
      </c>
      <c r="Y44" s="571"/>
      <c r="Z44" s="544">
        <v>6.11</v>
      </c>
      <c r="AA44" s="541">
        <f t="shared" si="18"/>
        <v>-3.6277602523659233E-2</v>
      </c>
      <c r="AB44" s="539"/>
      <c r="AC44" s="538"/>
      <c r="AD44" s="561" t="s">
        <v>1502</v>
      </c>
      <c r="AE44" s="537"/>
      <c r="AF44" s="542"/>
      <c r="AG44" s="571"/>
      <c r="AH44" s="561" t="s">
        <v>1502</v>
      </c>
      <c r="AI44" s="537"/>
      <c r="AJ44" s="542"/>
      <c r="AK44" s="571"/>
      <c r="AL44" s="538"/>
      <c r="AM44" s="539"/>
      <c r="AN44" s="541"/>
      <c r="AO44" s="542"/>
      <c r="AP44" s="571"/>
      <c r="AQ44" s="551" t="s">
        <v>1159</v>
      </c>
      <c r="AR44" s="541"/>
      <c r="AS44" s="460" t="s">
        <v>4216</v>
      </c>
      <c r="AT44" s="459"/>
      <c r="AU44" s="458" t="s">
        <v>4098</v>
      </c>
      <c r="AV44" s="457" t="s">
        <v>4200</v>
      </c>
      <c r="AW44" s="44" t="s">
        <v>4217</v>
      </c>
    </row>
    <row r="45" spans="1:49" ht="26" x14ac:dyDescent="0.35">
      <c r="A45" s="407">
        <v>42</v>
      </c>
      <c r="B45" s="407">
        <v>22</v>
      </c>
      <c r="C45" s="407" t="s">
        <v>4178</v>
      </c>
      <c r="D45" s="468" t="s">
        <v>4218</v>
      </c>
      <c r="E45" s="468" t="s">
        <v>2662</v>
      </c>
      <c r="F45" s="467">
        <v>2.5</v>
      </c>
      <c r="G45" s="471"/>
      <c r="H45" s="470"/>
      <c r="I45" s="595"/>
      <c r="J45" s="616"/>
      <c r="K45" s="596"/>
      <c r="L45" s="465"/>
      <c r="M45" s="461"/>
      <c r="N45" s="521">
        <v>11.865</v>
      </c>
      <c r="O45" s="521">
        <v>11.865</v>
      </c>
      <c r="P45" s="599">
        <v>13.83</v>
      </c>
      <c r="Q45" s="599" t="s">
        <v>1159</v>
      </c>
      <c r="R45" s="600">
        <v>12.845000000000001</v>
      </c>
      <c r="S45" s="537">
        <f>(R45-N45)/N45</f>
        <v>8.2595870206489716E-2</v>
      </c>
      <c r="T45" s="521">
        <v>14.231999999999999</v>
      </c>
      <c r="U45" s="521">
        <v>14.231999999999999</v>
      </c>
      <c r="V45" s="536">
        <v>13.58</v>
      </c>
      <c r="W45" s="537">
        <f t="shared" si="17"/>
        <v>-4.5812254075323168E-2</v>
      </c>
      <c r="X45" s="573">
        <v>11.432</v>
      </c>
      <c r="Y45" s="571"/>
      <c r="Z45" s="544">
        <v>12.45</v>
      </c>
      <c r="AA45" s="541">
        <f t="shared" si="18"/>
        <v>8.9048285514345599E-2</v>
      </c>
      <c r="AB45" s="539"/>
      <c r="AC45" s="538"/>
      <c r="AD45" s="561" t="s">
        <v>1502</v>
      </c>
      <c r="AE45" s="537"/>
      <c r="AF45" s="542"/>
      <c r="AG45" s="571"/>
      <c r="AH45" s="539"/>
      <c r="AI45" s="537"/>
      <c r="AJ45" s="542"/>
      <c r="AK45" s="571"/>
      <c r="AL45" s="538"/>
      <c r="AM45" s="539"/>
      <c r="AN45" s="541"/>
      <c r="AO45" s="542"/>
      <c r="AP45" s="571"/>
      <c r="AQ45" s="538"/>
      <c r="AR45" s="541"/>
      <c r="AS45" s="460"/>
      <c r="AT45" s="459"/>
      <c r="AU45" s="458" t="s">
        <v>4098</v>
      </c>
      <c r="AV45" s="457" t="s">
        <v>4183</v>
      </c>
      <c r="AW45" s="44" t="s">
        <v>4219</v>
      </c>
    </row>
    <row r="46" spans="1:49" ht="29.5" thickBot="1" x14ac:dyDescent="0.4">
      <c r="A46" s="401">
        <v>43</v>
      </c>
      <c r="B46" s="456"/>
      <c r="C46" s="401" t="s">
        <v>4178</v>
      </c>
      <c r="D46" s="455"/>
      <c r="E46" s="454" t="s">
        <v>4220</v>
      </c>
      <c r="F46" s="453"/>
      <c r="G46" s="597"/>
      <c r="H46" s="546"/>
      <c r="I46" s="598"/>
      <c r="J46" s="597"/>
      <c r="K46" s="546"/>
      <c r="L46" s="452"/>
      <c r="M46" s="453"/>
      <c r="N46" s="597"/>
      <c r="O46" s="546"/>
      <c r="P46" s="598"/>
      <c r="Q46" s="546"/>
      <c r="R46" s="601"/>
      <c r="S46" s="545"/>
      <c r="T46" s="597"/>
      <c r="U46" s="546"/>
      <c r="V46" s="562"/>
      <c r="W46" s="563"/>
      <c r="X46" s="569"/>
      <c r="Y46" s="562"/>
      <c r="Z46" s="545"/>
      <c r="AA46" s="453"/>
      <c r="AB46" s="546">
        <v>7.42</v>
      </c>
      <c r="AC46" s="452"/>
      <c r="AD46" s="546">
        <v>7.5979999999999999</v>
      </c>
      <c r="AE46" s="590">
        <f>(AD46-AB46)/AB46</f>
        <v>2.3989218328840961E-2</v>
      </c>
      <c r="AF46" s="319"/>
      <c r="AG46" s="553"/>
      <c r="AH46" s="553"/>
      <c r="AI46" s="566"/>
      <c r="AJ46" s="554"/>
      <c r="AK46" s="553"/>
      <c r="AL46" s="451"/>
      <c r="AM46" s="553"/>
      <c r="AN46" s="553"/>
      <c r="AO46" s="554"/>
      <c r="AP46" s="553"/>
      <c r="AQ46" s="451"/>
      <c r="AR46" s="553"/>
      <c r="AS46" s="451"/>
      <c r="AT46" s="450"/>
      <c r="AU46" s="449"/>
      <c r="AV46" s="448" t="s">
        <v>4192</v>
      </c>
      <c r="AW46" s="45"/>
    </row>
    <row r="47" spans="1:49" x14ac:dyDescent="0.35">
      <c r="AE47" s="63"/>
      <c r="AG47" s="156"/>
      <c r="AH47" s="156"/>
      <c r="AI47" s="156"/>
      <c r="AJ47" s="156"/>
      <c r="AK47" s="156"/>
      <c r="AL47" s="156"/>
      <c r="AM47" s="156"/>
      <c r="AN47" s="156"/>
      <c r="AO47" s="156"/>
      <c r="AP47" s="156"/>
      <c r="AQ47" s="156"/>
      <c r="AR47" s="156"/>
    </row>
    <row r="48" spans="1:49" x14ac:dyDescent="0.35">
      <c r="C48" s="447"/>
      <c r="D48" t="s">
        <v>4221</v>
      </c>
      <c r="AG48" s="156"/>
      <c r="AH48" s="156"/>
      <c r="AI48" s="156"/>
      <c r="AJ48" s="156"/>
      <c r="AK48" s="156"/>
      <c r="AL48" s="156"/>
      <c r="AM48" s="156"/>
      <c r="AN48" s="156"/>
      <c r="AO48" s="156"/>
      <c r="AP48" s="156"/>
      <c r="AQ48" s="156"/>
      <c r="AR48" s="156"/>
    </row>
    <row r="49" spans="33:44" x14ac:dyDescent="0.35">
      <c r="AG49" s="156"/>
      <c r="AH49" s="156"/>
      <c r="AI49" s="156"/>
      <c r="AJ49" s="156"/>
      <c r="AK49" s="156"/>
      <c r="AL49" s="156"/>
      <c r="AM49" s="156"/>
      <c r="AN49" s="156"/>
      <c r="AO49" s="156"/>
      <c r="AP49" s="156"/>
      <c r="AQ49" s="156"/>
      <c r="AR49" s="156"/>
    </row>
    <row r="50" spans="33:44" x14ac:dyDescent="0.35">
      <c r="AG50" s="156"/>
      <c r="AH50" s="156"/>
      <c r="AI50" s="156"/>
      <c r="AJ50" s="156"/>
      <c r="AK50" s="156"/>
      <c r="AL50" s="156"/>
      <c r="AM50" s="156"/>
      <c r="AN50" s="156"/>
      <c r="AO50" s="156"/>
      <c r="AP50" s="156"/>
      <c r="AQ50" s="156"/>
      <c r="AR50" s="156"/>
    </row>
    <row r="51" spans="33:44" x14ac:dyDescent="0.35">
      <c r="AG51" s="156"/>
      <c r="AH51" s="156"/>
      <c r="AI51" s="156"/>
      <c r="AJ51" s="156"/>
      <c r="AK51" s="156"/>
      <c r="AL51" s="156"/>
      <c r="AM51" s="156"/>
      <c r="AN51" s="156"/>
      <c r="AO51" s="156"/>
      <c r="AP51" s="156"/>
      <c r="AQ51" s="156"/>
      <c r="AR51" s="156"/>
    </row>
    <row r="52" spans="33:44" x14ac:dyDescent="0.35">
      <c r="AG52" s="156"/>
      <c r="AH52" s="156"/>
      <c r="AI52" s="156"/>
      <c r="AJ52" s="156"/>
      <c r="AK52" s="156"/>
      <c r="AL52" s="156"/>
      <c r="AM52" s="156"/>
      <c r="AN52" s="156"/>
      <c r="AO52" s="156"/>
      <c r="AP52" s="156"/>
      <c r="AQ52" s="156"/>
      <c r="AR52" s="156"/>
    </row>
    <row r="53" spans="33:44" x14ac:dyDescent="0.35">
      <c r="AG53" s="156"/>
      <c r="AH53" s="156"/>
      <c r="AI53" s="156"/>
      <c r="AJ53" s="156"/>
      <c r="AK53" s="156"/>
      <c r="AL53" s="156"/>
      <c r="AM53" s="156"/>
      <c r="AN53" s="156"/>
      <c r="AO53" s="156"/>
      <c r="AP53" s="156"/>
      <c r="AQ53" s="156"/>
      <c r="AR53" s="156"/>
    </row>
    <row r="54" spans="33:44" x14ac:dyDescent="0.35">
      <c r="AG54" s="156"/>
      <c r="AH54" s="156"/>
      <c r="AI54" s="156"/>
      <c r="AJ54" s="156"/>
      <c r="AK54" s="156"/>
      <c r="AL54" s="156"/>
      <c r="AM54" s="156"/>
      <c r="AN54" s="156"/>
      <c r="AO54" s="156"/>
      <c r="AP54" s="156"/>
      <c r="AQ54" s="156"/>
      <c r="AR54" s="156"/>
    </row>
    <row r="55" spans="33:44" x14ac:dyDescent="0.35">
      <c r="AG55" s="156"/>
      <c r="AH55" s="156"/>
      <c r="AI55" s="156"/>
      <c r="AJ55" s="156"/>
      <c r="AK55" s="156"/>
      <c r="AL55" s="156"/>
      <c r="AM55" s="156"/>
      <c r="AN55" s="156"/>
      <c r="AO55" s="156"/>
      <c r="AP55" s="156"/>
      <c r="AQ55" s="156"/>
      <c r="AR55" s="156"/>
    </row>
    <row r="56" spans="33:44" x14ac:dyDescent="0.35">
      <c r="AG56" s="156"/>
      <c r="AH56" s="156"/>
      <c r="AI56" s="156"/>
      <c r="AJ56" s="156"/>
      <c r="AK56" s="156"/>
      <c r="AL56" s="156"/>
      <c r="AM56" s="156"/>
      <c r="AN56" s="156"/>
      <c r="AO56" s="156"/>
      <c r="AP56" s="156"/>
      <c r="AQ56" s="156"/>
      <c r="AR56" s="156"/>
    </row>
    <row r="57" spans="33:44" x14ac:dyDescent="0.35">
      <c r="AG57" s="156"/>
      <c r="AH57" s="156"/>
      <c r="AI57" s="156"/>
      <c r="AJ57" s="156"/>
      <c r="AK57" s="156"/>
      <c r="AL57" s="156"/>
      <c r="AM57" s="156"/>
      <c r="AN57" s="156"/>
      <c r="AO57" s="156"/>
      <c r="AP57" s="156"/>
      <c r="AQ57" s="156"/>
      <c r="AR57" s="156"/>
    </row>
    <row r="58" spans="33:44" x14ac:dyDescent="0.35">
      <c r="AG58" s="156"/>
      <c r="AH58" s="156"/>
      <c r="AI58" s="156"/>
      <c r="AJ58" s="156"/>
      <c r="AK58" s="156"/>
      <c r="AL58" s="156"/>
      <c r="AM58" s="156"/>
      <c r="AN58" s="156"/>
      <c r="AO58" s="156"/>
      <c r="AP58" s="156"/>
      <c r="AQ58" s="156"/>
      <c r="AR58" s="156"/>
    </row>
    <row r="59" spans="33:44" x14ac:dyDescent="0.35">
      <c r="AG59" s="156"/>
      <c r="AH59" s="156"/>
      <c r="AI59" s="156"/>
      <c r="AJ59" s="156"/>
      <c r="AK59" s="156"/>
      <c r="AL59" s="156"/>
      <c r="AM59" s="156"/>
      <c r="AN59" s="156"/>
      <c r="AO59" s="156"/>
      <c r="AP59" s="156"/>
      <c r="AQ59" s="156"/>
      <c r="AR59" s="156"/>
    </row>
    <row r="60" spans="33:44" x14ac:dyDescent="0.35">
      <c r="AG60" s="156"/>
      <c r="AH60" s="156"/>
      <c r="AI60" s="156"/>
      <c r="AJ60" s="156"/>
      <c r="AK60" s="156"/>
      <c r="AL60" s="156"/>
      <c r="AM60" s="156"/>
      <c r="AN60" s="156"/>
      <c r="AO60" s="156"/>
      <c r="AP60" s="156"/>
      <c r="AQ60" s="156"/>
      <c r="AR60" s="156"/>
    </row>
    <row r="61" spans="33:44" x14ac:dyDescent="0.35">
      <c r="AG61" s="156"/>
      <c r="AH61" s="156"/>
      <c r="AI61" s="156"/>
      <c r="AJ61" s="156"/>
      <c r="AK61" s="156"/>
      <c r="AL61" s="156"/>
      <c r="AM61" s="156"/>
      <c r="AN61" s="156"/>
      <c r="AO61" s="156"/>
      <c r="AP61" s="156"/>
      <c r="AQ61" s="156"/>
      <c r="AR61" s="156"/>
    </row>
    <row r="62" spans="33:44" x14ac:dyDescent="0.35">
      <c r="AG62" s="156"/>
      <c r="AH62" s="156"/>
      <c r="AI62" s="156"/>
      <c r="AJ62" s="156"/>
      <c r="AK62" s="156"/>
      <c r="AL62" s="156"/>
      <c r="AM62" s="156"/>
      <c r="AN62" s="156"/>
      <c r="AO62" s="156"/>
      <c r="AP62" s="156"/>
      <c r="AQ62" s="156"/>
      <c r="AR62" s="156"/>
    </row>
    <row r="63" spans="33:44" x14ac:dyDescent="0.35">
      <c r="AG63" s="156"/>
      <c r="AH63" s="156"/>
      <c r="AI63" s="156"/>
      <c r="AJ63" s="156"/>
      <c r="AK63" s="156"/>
      <c r="AL63" s="156"/>
      <c r="AM63" s="156"/>
      <c r="AN63" s="156"/>
      <c r="AO63" s="156"/>
      <c r="AP63" s="156"/>
      <c r="AQ63" s="156"/>
      <c r="AR63" s="156"/>
    </row>
    <row r="64" spans="33:44" x14ac:dyDescent="0.35">
      <c r="AG64" s="156"/>
      <c r="AH64" s="156"/>
      <c r="AI64" s="156"/>
    </row>
    <row r="65" spans="33:35" x14ac:dyDescent="0.35">
      <c r="AG65" s="156"/>
      <c r="AH65" s="156"/>
      <c r="AI65" s="156"/>
    </row>
    <row r="66" spans="33:35" x14ac:dyDescent="0.35">
      <c r="AG66" s="156"/>
      <c r="AH66" s="156"/>
      <c r="AI66" s="156"/>
    </row>
  </sheetData>
  <mergeCells count="8">
    <mergeCell ref="AF1:AI1"/>
    <mergeCell ref="AJ1:AN1"/>
    <mergeCell ref="AO1:AR1"/>
    <mergeCell ref="G1:M1"/>
    <mergeCell ref="N1:S1"/>
    <mergeCell ref="T1:W1"/>
    <mergeCell ref="X1:AA1"/>
    <mergeCell ref="AB1:AE1"/>
  </mergeCells>
  <conditionalFormatting sqref="L3:M45">
    <cfRule type="cellIs" dxfId="167" priority="7" operator="between">
      <formula>0</formula>
      <formula>0.1</formula>
    </cfRule>
    <cfRule type="cellIs" dxfId="166" priority="8" stopIfTrue="1" operator="greaterThanOrEqual">
      <formula>0.1</formula>
    </cfRule>
    <cfRule type="cellIs" dxfId="165" priority="9" operator="lessThan">
      <formula>0.005</formula>
    </cfRule>
  </conditionalFormatting>
  <conditionalFormatting sqref="S3:S45">
    <cfRule type="cellIs" dxfId="164" priority="43" operator="between">
      <formula>0</formula>
      <formula>0.1</formula>
    </cfRule>
    <cfRule type="cellIs" dxfId="163" priority="44" stopIfTrue="1" operator="greaterThanOrEqual">
      <formula>0.1</formula>
    </cfRule>
    <cfRule type="cellIs" dxfId="162" priority="45" operator="lessThan">
      <formula>0.005</formula>
    </cfRule>
  </conditionalFormatting>
  <conditionalFormatting sqref="W3:W45">
    <cfRule type="cellIs" dxfId="161" priority="37" operator="between">
      <formula>0</formula>
      <formula>0.1</formula>
    </cfRule>
    <cfRule type="cellIs" dxfId="160" priority="38" stopIfTrue="1" operator="greaterThanOrEqual">
      <formula>0.1</formula>
    </cfRule>
    <cfRule type="cellIs" dxfId="159" priority="39" operator="lessThan">
      <formula>0.005</formula>
    </cfRule>
  </conditionalFormatting>
  <conditionalFormatting sqref="AA3:AA45">
    <cfRule type="cellIs" dxfId="158" priority="31" operator="between">
      <formula>0</formula>
      <formula>0.1</formula>
    </cfRule>
    <cfRule type="cellIs" dxfId="157" priority="32" stopIfTrue="1" operator="greaterThanOrEqual">
      <formula>0.1</formula>
    </cfRule>
    <cfRule type="cellIs" dxfId="156" priority="33" operator="lessThan">
      <formula>0.005</formula>
    </cfRule>
  </conditionalFormatting>
  <conditionalFormatting sqref="AE3:AE46">
    <cfRule type="cellIs" dxfId="155" priority="1" operator="between">
      <formula>0</formula>
      <formula>0.1</formula>
    </cfRule>
    <cfRule type="cellIs" dxfId="154" priority="2" stopIfTrue="1" operator="greaterThanOrEqual">
      <formula>0.1</formula>
    </cfRule>
    <cfRule type="cellIs" dxfId="153" priority="3" operator="lessThan">
      <formula>0.005</formula>
    </cfRule>
  </conditionalFormatting>
  <conditionalFormatting sqref="AI3:AI45">
    <cfRule type="cellIs" dxfId="152" priority="25" operator="between">
      <formula>0</formula>
      <formula>0.1</formula>
    </cfRule>
    <cfRule type="cellIs" dxfId="151" priority="26" stopIfTrue="1" operator="greaterThanOrEqual">
      <formula>0.1</formula>
    </cfRule>
    <cfRule type="cellIs" dxfId="150" priority="27" operator="lessThan">
      <formula>0.005</formula>
    </cfRule>
  </conditionalFormatting>
  <conditionalFormatting sqref="AN3:AN45">
    <cfRule type="cellIs" dxfId="149" priority="22" operator="between">
      <formula>0</formula>
      <formula>0.1</formula>
    </cfRule>
    <cfRule type="cellIs" dxfId="148" priority="23" stopIfTrue="1" operator="greaterThanOrEqual">
      <formula>0.1</formula>
    </cfRule>
    <cfRule type="cellIs" dxfId="147" priority="24" operator="lessThan">
      <formula>0.005</formula>
    </cfRule>
  </conditionalFormatting>
  <conditionalFormatting sqref="AR3:AR45">
    <cfRule type="cellIs" dxfId="146" priority="19" operator="between">
      <formula>0</formula>
      <formula>0.1</formula>
    </cfRule>
    <cfRule type="cellIs" dxfId="145" priority="20" stopIfTrue="1" operator="greaterThanOrEqual">
      <formula>0.1</formula>
    </cfRule>
    <cfRule type="cellIs" dxfId="144" priority="21" operator="lessThan">
      <formula>0.005</formula>
    </cfRule>
  </conditionalFormatting>
  <hyperlinks>
    <hyperlink ref="AT3" r:id="rId1" display="https://issues.labcollab.net/browse/SBR-22822" xr:uid="{00000000-0004-0000-0700-000000000000}"/>
    <hyperlink ref="AT4" r:id="rId2" display="https://issues.labcollab.net/browse/SBR-22823" xr:uid="{00000000-0004-0000-0700-000001000000}"/>
    <hyperlink ref="AT5" r:id="rId3" display="https://issues.labcollab.net/browse/SBR-22824" xr:uid="{00000000-0004-0000-0700-000002000000}"/>
    <hyperlink ref="AT31" r:id="rId4" display="https://issues.labcollab.net/browse/SBR-22825" xr:uid="{00000000-0004-0000-0700-000003000000}"/>
    <hyperlink ref="AT33" r:id="rId5" display="https://issues.labcollab.net/browse/SBR-23057" xr:uid="{00000000-0004-0000-0700-000004000000}"/>
    <hyperlink ref="AT42" r:id="rId6" display="https://issues.labcollab.net/browse/JFOURTEEN-718" xr:uid="{00000000-0004-0000-0700-000005000000}"/>
    <hyperlink ref="AT35" r:id="rId7" display="https://issues.labcollab.net/browse/SBR-23057" xr:uid="{00000000-0004-0000-0700-000006000000}"/>
    <hyperlink ref="AT37" r:id="rId8" display="https://issues.labcollab.net/browse/SBR-23057" xr:uid="{00000000-0004-0000-0700-000007000000}"/>
    <hyperlink ref="AT34" r:id="rId9" display="https://issues.labcollab.net/browse/JFOURTEEN-717" xr:uid="{00000000-0004-0000-0700-000008000000}"/>
    <hyperlink ref="AT29" r:id="rId10" display="https://issues.labcollab.net/browse/JFOURTEEN-716" xr:uid="{00000000-0004-0000-0700-000009000000}"/>
    <hyperlink ref="AT28" r:id="rId11" display="https://issues.labcollab.net/browse/JFOURTEEN-715" xr:uid="{00000000-0004-0000-0700-00000A000000}"/>
    <hyperlink ref="AT14" r:id="rId12" display="https://issues.labcollab.net/browse/JFOURTEEN-714" xr:uid="{00000000-0004-0000-0700-00000B000000}"/>
    <hyperlink ref="AT13" r:id="rId13" display="https://issues.labcollab.net/browse/JFOURTEEN-713" xr:uid="{00000000-0004-0000-0700-00000C000000}"/>
    <hyperlink ref="AT12" r:id="rId14" display="https://issues.labcollab.net/browse/JFOURTEEN-712" xr:uid="{00000000-0004-0000-0700-00000D000000}"/>
    <hyperlink ref="AT11" r:id="rId15" display="https://issues.labcollab.net/browse/JFOURTEEN-711" xr:uid="{00000000-0004-0000-0700-00000E000000}"/>
    <hyperlink ref="AT10" r:id="rId16" display="https://issues.labcollab.net/browse/SBR-23215" xr:uid="{00000000-0004-0000-0700-00000F000000}"/>
    <hyperlink ref="AT6" r:id="rId17" display="https://issues.labcollab.net/browse/EINKQA-422" xr:uid="{00000000-0004-0000-0700-000010000000}"/>
    <hyperlink ref="AT22" r:id="rId18" display="https://issues.labcollab.net/browse/JFOURTEEN-63" xr:uid="{00000000-0004-0000-0700-000011000000}"/>
    <hyperlink ref="AT21" r:id="rId19" display="https://issues.labcollab.net/browse/JFOURTEEN-63" xr:uid="{00000000-0004-0000-0700-000012000000}"/>
    <hyperlink ref="AT32" r:id="rId20" display="https://issues.labcollab.net/browse/SBR-2699" xr:uid="{00000000-0004-0000-0700-000013000000}"/>
  </hyperlinks>
  <pageMargins left="0.7" right="0.7" top="0.75" bottom="0.75" header="0.3" footer="0.3"/>
  <pageSetup orientation="portrait" r:id="rId2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X43"/>
  <sheetViews>
    <sheetView topLeftCell="S1" zoomScaleNormal="100" workbookViewId="0">
      <selection activeCell="A13" sqref="A13:XFD13"/>
    </sheetView>
  </sheetViews>
  <sheetFormatPr defaultRowHeight="14.5" x14ac:dyDescent="0.35"/>
  <cols>
    <col min="3" max="3" width="39" style="633" customWidth="1"/>
    <col min="4" max="4" width="38.453125" style="633" customWidth="1"/>
    <col min="5" max="5" width="8.54296875" customWidth="1"/>
    <col min="6" max="6" width="8.54296875" style="633"/>
    <col min="7" max="10" width="8.54296875" style="633" customWidth="1"/>
    <col min="11" max="13" width="8.54296875" style="633"/>
    <col min="15" max="15" width="9.54296875" customWidth="1"/>
    <col min="16" max="17" width="10" customWidth="1"/>
    <col min="18" max="20" width="10.453125" customWidth="1"/>
    <col min="21" max="21" width="9.54296875" customWidth="1"/>
    <col min="23" max="24" width="8.54296875" customWidth="1"/>
    <col min="29" max="29" width="8.54296875" customWidth="1"/>
    <col min="35" max="35" width="8.54296875" customWidth="1"/>
    <col min="36" max="38" width="12.453125" customWidth="1"/>
    <col min="41" max="42" width="8.54296875" customWidth="1"/>
    <col min="46" max="46" width="6.453125" customWidth="1"/>
    <col min="47" max="47" width="10.453125" customWidth="1"/>
    <col min="49" max="49" width="12.54296875" customWidth="1"/>
    <col min="50" max="50" width="35.54296875" customWidth="1"/>
  </cols>
  <sheetData>
    <row r="1" spans="1:50" ht="15" thickBot="1" x14ac:dyDescent="0.4">
      <c r="A1" s="584"/>
      <c r="B1" s="584"/>
      <c r="C1" s="731"/>
      <c r="D1" s="731"/>
      <c r="E1" s="115"/>
      <c r="F1" s="1854" t="s">
        <v>7</v>
      </c>
      <c r="G1" s="1855"/>
      <c r="H1" s="1855"/>
      <c r="I1" s="1855"/>
      <c r="J1" s="1855"/>
      <c r="K1" s="1855"/>
      <c r="L1" s="1855"/>
      <c r="M1" s="1855"/>
      <c r="N1" s="1856"/>
      <c r="O1" s="1858" t="s">
        <v>5</v>
      </c>
      <c r="P1" s="1857"/>
      <c r="Q1" s="1857"/>
      <c r="R1" s="1857"/>
      <c r="S1" s="1857"/>
      <c r="T1" s="1857"/>
      <c r="U1" s="1859"/>
      <c r="V1" s="1854" t="s">
        <v>6</v>
      </c>
      <c r="W1" s="1855"/>
      <c r="X1" s="1855"/>
      <c r="Y1" s="1855"/>
      <c r="Z1" s="1855"/>
      <c r="AA1" s="1856"/>
      <c r="AB1" s="1854" t="s">
        <v>2</v>
      </c>
      <c r="AC1" s="1855"/>
      <c r="AD1" s="1855"/>
      <c r="AE1" s="1855"/>
      <c r="AF1" s="1855"/>
      <c r="AG1" s="1856"/>
      <c r="AH1" s="1854" t="s">
        <v>4</v>
      </c>
      <c r="AI1" s="1855"/>
      <c r="AJ1" s="1855"/>
      <c r="AK1" s="1855"/>
      <c r="AL1" s="1855"/>
      <c r="AM1" s="1856"/>
      <c r="AN1" s="1854" t="s">
        <v>27</v>
      </c>
      <c r="AO1" s="1855"/>
      <c r="AP1" s="1855"/>
      <c r="AQ1" s="1855"/>
      <c r="AR1" s="1856"/>
      <c r="AS1" s="1854" t="s">
        <v>3</v>
      </c>
      <c r="AT1" s="1855"/>
      <c r="AU1" s="1855"/>
      <c r="AV1" s="1856"/>
      <c r="AW1" s="34"/>
      <c r="AX1" s="584"/>
    </row>
    <row r="2" spans="1:50" ht="102" thickBot="1" x14ac:dyDescent="0.4">
      <c r="A2" s="418" t="s">
        <v>4047</v>
      </c>
      <c r="B2" s="422" t="s">
        <v>4049</v>
      </c>
      <c r="C2" s="42" t="s">
        <v>4222</v>
      </c>
      <c r="D2" s="583" t="s">
        <v>37</v>
      </c>
      <c r="E2" s="583" t="s">
        <v>4223</v>
      </c>
      <c r="F2" s="732" t="s">
        <v>4059</v>
      </c>
      <c r="G2" s="733" t="s">
        <v>4060</v>
      </c>
      <c r="H2" s="732" t="s">
        <v>4061</v>
      </c>
      <c r="I2" s="734" t="s">
        <v>4062</v>
      </c>
      <c r="J2" s="734" t="s">
        <v>4224</v>
      </c>
      <c r="K2" s="422" t="s">
        <v>4225</v>
      </c>
      <c r="L2" s="422" t="s">
        <v>4226</v>
      </c>
      <c r="M2" s="734"/>
      <c r="N2" s="734" t="s">
        <v>4064</v>
      </c>
      <c r="O2" s="732" t="s">
        <v>4065</v>
      </c>
      <c r="P2" s="733" t="s">
        <v>4066</v>
      </c>
      <c r="Q2" s="732" t="s">
        <v>4067</v>
      </c>
      <c r="R2" s="732" t="s">
        <v>4227</v>
      </c>
      <c r="S2" s="734" t="s">
        <v>4228</v>
      </c>
      <c r="T2" s="734" t="s">
        <v>4229</v>
      </c>
      <c r="U2" s="734" t="s">
        <v>4068</v>
      </c>
      <c r="V2" s="732" t="s">
        <v>4069</v>
      </c>
      <c r="W2" s="732" t="s">
        <v>4070</v>
      </c>
      <c r="X2" s="734" t="s">
        <v>4071</v>
      </c>
      <c r="Y2" s="422" t="s">
        <v>4230</v>
      </c>
      <c r="Z2" s="732" t="s">
        <v>4231</v>
      </c>
      <c r="AA2" s="732" t="s">
        <v>4072</v>
      </c>
      <c r="AB2" s="732" t="s">
        <v>4073</v>
      </c>
      <c r="AC2" s="735" t="s">
        <v>4074</v>
      </c>
      <c r="AD2" s="105" t="s">
        <v>4232</v>
      </c>
      <c r="AE2" s="79" t="s">
        <v>4233</v>
      </c>
      <c r="AF2" s="79" t="s">
        <v>4234</v>
      </c>
      <c r="AG2" s="79" t="s">
        <v>4076</v>
      </c>
      <c r="AH2" s="733" t="s">
        <v>4077</v>
      </c>
      <c r="AI2" s="732" t="s">
        <v>4078</v>
      </c>
      <c r="AJ2" s="105" t="s">
        <v>4235</v>
      </c>
      <c r="AK2" s="42" t="s">
        <v>4236</v>
      </c>
      <c r="AL2" s="42" t="s">
        <v>4237</v>
      </c>
      <c r="AM2" s="79" t="s">
        <v>4080</v>
      </c>
      <c r="AN2" s="78" t="s">
        <v>4081</v>
      </c>
      <c r="AO2" s="78" t="s">
        <v>4082</v>
      </c>
      <c r="AP2" s="105" t="s">
        <v>4083</v>
      </c>
      <c r="AQ2" s="105" t="s">
        <v>4238</v>
      </c>
      <c r="AR2" s="105" t="s">
        <v>4085</v>
      </c>
      <c r="AS2" s="732" t="s">
        <v>4086</v>
      </c>
      <c r="AT2" s="732" t="s">
        <v>4087</v>
      </c>
      <c r="AU2" s="62" t="s">
        <v>4239</v>
      </c>
      <c r="AV2" s="105" t="s">
        <v>4089</v>
      </c>
      <c r="AW2" s="732" t="s">
        <v>4090</v>
      </c>
      <c r="AX2" s="736" t="s">
        <v>4092</v>
      </c>
    </row>
    <row r="3" spans="1:50" s="633" customFormat="1" ht="50.9" customHeight="1" x14ac:dyDescent="0.35">
      <c r="A3" s="737">
        <v>1</v>
      </c>
      <c r="B3" s="737" t="s">
        <v>4094</v>
      </c>
      <c r="C3" s="738" t="s">
        <v>4095</v>
      </c>
      <c r="D3" s="739" t="s">
        <v>2309</v>
      </c>
      <c r="E3" s="740">
        <v>30</v>
      </c>
      <c r="F3" s="741">
        <v>10.08</v>
      </c>
      <c r="G3" s="742">
        <v>7.99</v>
      </c>
      <c r="H3" s="741">
        <v>9.8157999999999994</v>
      </c>
      <c r="I3" s="742">
        <v>9.9605999999999995</v>
      </c>
      <c r="J3" s="741">
        <v>9.9605999999999995</v>
      </c>
      <c r="K3" s="743">
        <v>10.029999999999999</v>
      </c>
      <c r="L3" s="796">
        <v>9.73</v>
      </c>
      <c r="M3" s="796"/>
      <c r="N3" s="798">
        <f>(K3-F3)/F3</f>
        <v>-4.9603174603175312E-3</v>
      </c>
      <c r="O3" s="744">
        <v>12.29</v>
      </c>
      <c r="P3" s="745">
        <v>10.37</v>
      </c>
      <c r="Q3" s="746">
        <v>12.346599999999999</v>
      </c>
      <c r="R3" s="747">
        <v>12.27</v>
      </c>
      <c r="S3" s="744">
        <v>12.09</v>
      </c>
      <c r="T3" s="744">
        <v>11.98</v>
      </c>
      <c r="U3" s="748">
        <f t="shared" ref="U3:U8" si="0">(R3-O3)/O3</f>
        <v>-1.6273393002440664E-3</v>
      </c>
      <c r="V3" s="749">
        <v>11.57</v>
      </c>
      <c r="W3" s="750">
        <v>8.9600000000000009</v>
      </c>
      <c r="X3" s="747">
        <v>9.1782000000000004</v>
      </c>
      <c r="Y3" s="751">
        <v>9.1999999999999993</v>
      </c>
      <c r="Z3" s="751">
        <v>9.24</v>
      </c>
      <c r="AA3" s="752">
        <f>(Y3-V3)/V3</f>
        <v>-0.20484010371650829</v>
      </c>
      <c r="AB3" s="744">
        <v>9.234</v>
      </c>
      <c r="AC3" s="745">
        <v>9.234</v>
      </c>
      <c r="AD3" s="747">
        <v>9.1999999999999993</v>
      </c>
      <c r="AE3" s="744">
        <v>9.34</v>
      </c>
      <c r="AF3" s="744">
        <v>9.51</v>
      </c>
      <c r="AG3" s="753">
        <f>(AD3-AB3)/AB3</f>
        <v>-3.6820446177172079E-3</v>
      </c>
      <c r="AH3" s="747">
        <v>10.27</v>
      </c>
      <c r="AI3" s="745">
        <v>9.2870000000000008</v>
      </c>
      <c r="AJ3" s="747">
        <v>10.1</v>
      </c>
      <c r="AK3" s="747">
        <v>10.130000000000001</v>
      </c>
      <c r="AL3" s="747">
        <v>10.1</v>
      </c>
      <c r="AM3" s="753">
        <f>(AJ3-AH3)/AH3</f>
        <v>-1.6553067185978571E-2</v>
      </c>
      <c r="AN3" s="747">
        <v>12.83</v>
      </c>
      <c r="AO3" s="745">
        <v>6.96</v>
      </c>
      <c r="AP3" s="747">
        <v>12.465999999999999</v>
      </c>
      <c r="AQ3" s="747">
        <v>12.55</v>
      </c>
      <c r="AR3" s="753">
        <f>(AQ3-AN3)/AN3</f>
        <v>-2.1823850350740401E-2</v>
      </c>
      <c r="AS3" s="747">
        <v>9.2899999999999991</v>
      </c>
      <c r="AT3" s="745">
        <v>8.52</v>
      </c>
      <c r="AU3" s="747">
        <v>10.021000000000001</v>
      </c>
      <c r="AV3" s="753">
        <f>(AU3-AS3)/AS3</f>
        <v>7.8686759956943131E-2</v>
      </c>
      <c r="AW3" s="754"/>
      <c r="AX3" s="631"/>
    </row>
    <row r="4" spans="1:50" s="633" customFormat="1" ht="42" customHeight="1" x14ac:dyDescent="0.35">
      <c r="A4" s="755">
        <v>2</v>
      </c>
      <c r="B4" s="755" t="s">
        <v>4094</v>
      </c>
      <c r="C4" s="756" t="s">
        <v>4099</v>
      </c>
      <c r="D4" s="757" t="s">
        <v>2310</v>
      </c>
      <c r="E4" s="758">
        <v>0.7</v>
      </c>
      <c r="F4" s="759">
        <v>1.99</v>
      </c>
      <c r="G4" s="760">
        <v>1.99</v>
      </c>
      <c r="H4" s="761">
        <v>2.9434</v>
      </c>
      <c r="I4" s="760">
        <v>2.7738</v>
      </c>
      <c r="J4" s="761">
        <v>2.7738</v>
      </c>
      <c r="K4" s="743">
        <v>2.82</v>
      </c>
      <c r="L4" s="743">
        <v>2.79</v>
      </c>
      <c r="M4" s="743"/>
      <c r="N4" s="762">
        <f t="shared" ref="N4:N43" si="1">(K4-F4)/F4</f>
        <v>0.41708542713567831</v>
      </c>
      <c r="O4" s="614">
        <v>2.16</v>
      </c>
      <c r="P4" s="492">
        <v>2.16</v>
      </c>
      <c r="Q4" s="763">
        <v>3.42</v>
      </c>
      <c r="R4" s="497">
        <v>3.45</v>
      </c>
      <c r="S4" s="614">
        <v>3.48</v>
      </c>
      <c r="T4" s="614">
        <v>3.45</v>
      </c>
      <c r="U4" s="764">
        <f t="shared" si="0"/>
        <v>0.59722222222222221</v>
      </c>
      <c r="V4" s="765">
        <v>1.93</v>
      </c>
      <c r="W4" s="766">
        <v>1.93</v>
      </c>
      <c r="X4" s="763">
        <v>3.2118000000000002</v>
      </c>
      <c r="Y4" s="767">
        <v>3.28</v>
      </c>
      <c r="Z4" s="767">
        <v>3.21</v>
      </c>
      <c r="AA4" s="768">
        <f t="shared" ref="AA4:AA43" si="2">(Y4-V4)/V4</f>
        <v>0.69948186528497402</v>
      </c>
      <c r="AB4" s="547">
        <v>1.98</v>
      </c>
      <c r="AC4" s="560">
        <v>1.98</v>
      </c>
      <c r="AD4" s="497">
        <v>3.26</v>
      </c>
      <c r="AE4" s="614">
        <v>3.02</v>
      </c>
      <c r="AF4" s="614">
        <v>2.98</v>
      </c>
      <c r="AG4" s="769">
        <f t="shared" ref="AG4:AG43" si="3">(AD4-AB4)/AB4</f>
        <v>0.64646464646464641</v>
      </c>
      <c r="AH4" s="574">
        <v>1.99</v>
      </c>
      <c r="AI4" s="560">
        <v>1.99</v>
      </c>
      <c r="AJ4" s="497">
        <v>2.673</v>
      </c>
      <c r="AK4" s="497">
        <v>2.79</v>
      </c>
      <c r="AL4" s="497">
        <v>2.76</v>
      </c>
      <c r="AM4" s="769">
        <f t="shared" ref="AM4:AM43" si="4">(AJ4-AH4)/AH4</f>
        <v>0.34321608040201007</v>
      </c>
      <c r="AN4" s="574">
        <v>2.02</v>
      </c>
      <c r="AO4" s="560">
        <v>2.02</v>
      </c>
      <c r="AP4" s="497">
        <v>2.54</v>
      </c>
      <c r="AQ4" s="497">
        <v>2.4900000000000002</v>
      </c>
      <c r="AR4" s="769">
        <f>(AQ4-AN4)/AN4</f>
        <v>0.23267326732673277</v>
      </c>
      <c r="AS4" s="574">
        <v>1.97</v>
      </c>
      <c r="AT4" s="560">
        <v>1.97</v>
      </c>
      <c r="AU4" s="497">
        <v>2.76</v>
      </c>
      <c r="AV4" s="769">
        <f t="shared" ref="AV4:AV39" si="5">(AU4-AS4)/AS4</f>
        <v>0.40101522842639586</v>
      </c>
      <c r="AW4" s="770" t="s">
        <v>4100</v>
      </c>
      <c r="AX4" s="468"/>
    </row>
    <row r="5" spans="1:50" s="633" customFormat="1" ht="53.9" customHeight="1" x14ac:dyDescent="0.35">
      <c r="A5" s="755">
        <v>3</v>
      </c>
      <c r="B5" s="755" t="s">
        <v>4094</v>
      </c>
      <c r="C5" s="756" t="s">
        <v>4101</v>
      </c>
      <c r="D5" s="757" t="s">
        <v>2313</v>
      </c>
      <c r="E5" s="758">
        <v>0.7</v>
      </c>
      <c r="F5" s="761">
        <v>1.1422000000000003</v>
      </c>
      <c r="G5" s="760">
        <v>0.97</v>
      </c>
      <c r="H5" s="761">
        <v>1.1422000000000003</v>
      </c>
      <c r="I5" s="760">
        <v>1.1367999999999998</v>
      </c>
      <c r="J5" s="761">
        <v>1.1367999999999998</v>
      </c>
      <c r="K5" s="743">
        <v>1.1599999999999999</v>
      </c>
      <c r="L5" s="743">
        <v>1.1200000000000001</v>
      </c>
      <c r="M5" s="743"/>
      <c r="N5" s="762">
        <f t="shared" si="1"/>
        <v>1.5583960777446672E-2</v>
      </c>
      <c r="O5" s="771">
        <v>1.1358000000000001</v>
      </c>
      <c r="P5" s="772">
        <v>1.02</v>
      </c>
      <c r="Q5" s="763">
        <v>1.21</v>
      </c>
      <c r="R5" s="763">
        <v>1.19</v>
      </c>
      <c r="S5" s="771">
        <v>1.1100000000000001</v>
      </c>
      <c r="T5" s="771">
        <v>1.1000000000000001</v>
      </c>
      <c r="U5" s="764">
        <f t="shared" si="0"/>
        <v>4.7719668955801896E-2</v>
      </c>
      <c r="V5" s="763">
        <v>1.19</v>
      </c>
      <c r="W5" s="773">
        <v>1.02</v>
      </c>
      <c r="X5" s="763">
        <v>1.19</v>
      </c>
      <c r="Y5" s="767">
        <v>1.1499999999999999</v>
      </c>
      <c r="Z5" s="767">
        <v>1.1299999999999999</v>
      </c>
      <c r="AA5" s="768">
        <f t="shared" si="2"/>
        <v>-3.3613445378151294E-2</v>
      </c>
      <c r="AB5" s="614">
        <v>1.1599999999999999</v>
      </c>
      <c r="AC5" s="560">
        <v>1.01</v>
      </c>
      <c r="AD5" s="497">
        <v>1.1599999999999999</v>
      </c>
      <c r="AE5" s="614">
        <v>1.1000000000000001</v>
      </c>
      <c r="AF5" s="614">
        <v>1.08</v>
      </c>
      <c r="AG5" s="769">
        <f t="shared" si="3"/>
        <v>0</v>
      </c>
      <c r="AH5" s="497">
        <v>1.1532</v>
      </c>
      <c r="AI5" s="560">
        <v>1.01</v>
      </c>
      <c r="AJ5" s="497">
        <v>1.1532</v>
      </c>
      <c r="AK5" s="497">
        <v>1.1299999999999999</v>
      </c>
      <c r="AL5" s="497">
        <v>1.1299999999999999</v>
      </c>
      <c r="AM5" s="769">
        <f t="shared" si="4"/>
        <v>0</v>
      </c>
      <c r="AN5" s="574">
        <v>1.135</v>
      </c>
      <c r="AO5" s="560">
        <v>1.135</v>
      </c>
      <c r="AP5" s="497">
        <v>1.1422000000000001</v>
      </c>
      <c r="AQ5" s="497">
        <v>1.1499999999999999</v>
      </c>
      <c r="AR5" s="769">
        <f>(AQ5-AN5)/AN5</f>
        <v>1.3215859030836918E-2</v>
      </c>
      <c r="AS5" s="497">
        <v>1.1299999999999999</v>
      </c>
      <c r="AT5" s="560">
        <v>1.0676666666666665</v>
      </c>
      <c r="AU5" s="497">
        <v>1.1299999999999999</v>
      </c>
      <c r="AV5" s="769">
        <f t="shared" si="5"/>
        <v>0</v>
      </c>
      <c r="AW5" s="770"/>
      <c r="AX5" s="468"/>
    </row>
    <row r="6" spans="1:50" s="633" customFormat="1" ht="66" customHeight="1" x14ac:dyDescent="0.35">
      <c r="A6" s="755">
        <v>4</v>
      </c>
      <c r="B6" s="755" t="s">
        <v>4094</v>
      </c>
      <c r="C6" s="756" t="s">
        <v>4104</v>
      </c>
      <c r="D6" s="757" t="s">
        <v>2314</v>
      </c>
      <c r="E6" s="758">
        <v>1.4</v>
      </c>
      <c r="F6" s="759">
        <v>1.59</v>
      </c>
      <c r="G6" s="760">
        <v>1.59</v>
      </c>
      <c r="H6" s="761">
        <v>1.2492000000000001</v>
      </c>
      <c r="I6" s="760">
        <v>1.2423999999999999</v>
      </c>
      <c r="J6" s="761">
        <v>1.2423999999999999</v>
      </c>
      <c r="K6" s="743">
        <v>1.45</v>
      </c>
      <c r="L6" s="743">
        <v>1.49</v>
      </c>
      <c r="M6" s="743"/>
      <c r="N6" s="762">
        <f t="shared" si="1"/>
        <v>-8.8050314465408883E-2</v>
      </c>
      <c r="O6" s="614">
        <v>1.68</v>
      </c>
      <c r="P6" s="492">
        <v>1.48</v>
      </c>
      <c r="Q6" s="497">
        <v>1.67</v>
      </c>
      <c r="R6" s="497">
        <v>1.68</v>
      </c>
      <c r="S6" s="614">
        <v>1.64</v>
      </c>
      <c r="T6" s="614">
        <v>1.64</v>
      </c>
      <c r="U6" s="764">
        <f t="shared" si="0"/>
        <v>0</v>
      </c>
      <c r="V6" s="765">
        <v>1.53</v>
      </c>
      <c r="W6" s="766">
        <v>1.31</v>
      </c>
      <c r="X6" s="497">
        <v>1.5</v>
      </c>
      <c r="Y6" s="499">
        <v>1.53</v>
      </c>
      <c r="Z6" s="499">
        <v>1.57</v>
      </c>
      <c r="AA6" s="768">
        <f t="shared" si="2"/>
        <v>0</v>
      </c>
      <c r="AB6" s="547">
        <v>1.9</v>
      </c>
      <c r="AC6" s="560">
        <v>1.54</v>
      </c>
      <c r="AD6" s="497">
        <v>1.9</v>
      </c>
      <c r="AE6" s="614">
        <v>1.95</v>
      </c>
      <c r="AF6" s="614">
        <v>1.85</v>
      </c>
      <c r="AG6" s="769">
        <f t="shared" si="3"/>
        <v>0</v>
      </c>
      <c r="AH6" s="574">
        <v>1.53</v>
      </c>
      <c r="AI6" s="560">
        <v>1.53</v>
      </c>
      <c r="AJ6" s="497">
        <v>1.42</v>
      </c>
      <c r="AK6" s="497">
        <v>1.48</v>
      </c>
      <c r="AL6" s="497">
        <v>1.49</v>
      </c>
      <c r="AM6" s="769">
        <f t="shared" si="4"/>
        <v>-7.1895424836601371E-2</v>
      </c>
      <c r="AN6" s="574">
        <v>2.1800000000000002</v>
      </c>
      <c r="AO6" s="560">
        <v>1.7526666666666664</v>
      </c>
      <c r="AP6" s="497">
        <v>1.3316000000000001</v>
      </c>
      <c r="AQ6" s="497">
        <v>2.1800000000000002</v>
      </c>
      <c r="AR6" s="769">
        <f>(AQ6-AN6)/AN6</f>
        <v>0</v>
      </c>
      <c r="AS6" s="574">
        <v>2.08</v>
      </c>
      <c r="AT6" s="560">
        <v>1.6803333333333335</v>
      </c>
      <c r="AU6" s="497">
        <v>2.0779999999999998</v>
      </c>
      <c r="AV6" s="769">
        <f t="shared" si="5"/>
        <v>-9.6153846153856914E-4</v>
      </c>
      <c r="AW6" s="770" t="s">
        <v>4240</v>
      </c>
      <c r="AX6" s="468" t="s">
        <v>4241</v>
      </c>
    </row>
    <row r="7" spans="1:50" s="633" customFormat="1" ht="39" x14ac:dyDescent="0.35">
      <c r="A7" s="755">
        <v>5</v>
      </c>
      <c r="B7" s="755" t="s">
        <v>4094</v>
      </c>
      <c r="C7" s="756" t="s">
        <v>4106</v>
      </c>
      <c r="D7" s="757" t="s">
        <v>2315</v>
      </c>
      <c r="E7" s="758">
        <v>60</v>
      </c>
      <c r="F7" s="759">
        <v>63.17</v>
      </c>
      <c r="G7" s="760">
        <v>63.17</v>
      </c>
      <c r="H7" s="761">
        <v>57.049599999999998</v>
      </c>
      <c r="I7" s="760">
        <v>59.161799999999992</v>
      </c>
      <c r="J7" s="761">
        <v>59.161799999999992</v>
      </c>
      <c r="K7" s="743">
        <v>59.11</v>
      </c>
      <c r="L7" s="743">
        <v>59.03</v>
      </c>
      <c r="M7" s="743"/>
      <c r="N7" s="762">
        <f t="shared" si="1"/>
        <v>-6.4271014722178277E-2</v>
      </c>
      <c r="O7" s="614">
        <v>68.53</v>
      </c>
      <c r="P7" s="492">
        <v>68.53</v>
      </c>
      <c r="Q7" s="497">
        <v>59.84</v>
      </c>
      <c r="R7" s="497">
        <v>60.12</v>
      </c>
      <c r="S7" s="614">
        <v>60.08</v>
      </c>
      <c r="T7" s="614">
        <v>58.64</v>
      </c>
      <c r="U7" s="764">
        <f t="shared" si="0"/>
        <v>-0.12271997665256097</v>
      </c>
      <c r="V7" s="765">
        <v>63.33</v>
      </c>
      <c r="W7" s="766">
        <v>63.33</v>
      </c>
      <c r="X7" s="497">
        <v>53.2</v>
      </c>
      <c r="Y7" s="499">
        <v>55.2</v>
      </c>
      <c r="Z7" s="499">
        <v>54.12</v>
      </c>
      <c r="AA7" s="768">
        <f t="shared" si="2"/>
        <v>-0.1283751776409284</v>
      </c>
      <c r="AB7" s="547">
        <v>62.448</v>
      </c>
      <c r="AC7" s="560">
        <v>62.448</v>
      </c>
      <c r="AD7" s="497">
        <v>51.9</v>
      </c>
      <c r="AE7" s="614">
        <v>52.86</v>
      </c>
      <c r="AF7" s="614">
        <v>53.13</v>
      </c>
      <c r="AG7" s="769">
        <f t="shared" si="3"/>
        <v>-0.1689085318985396</v>
      </c>
      <c r="AH7" s="574">
        <v>61.012</v>
      </c>
      <c r="AI7" s="560">
        <v>61.012</v>
      </c>
      <c r="AJ7" s="497">
        <v>56.98</v>
      </c>
      <c r="AK7" s="497">
        <v>56.61</v>
      </c>
      <c r="AL7" s="497">
        <v>55.98</v>
      </c>
      <c r="AM7" s="769">
        <f t="shared" si="4"/>
        <v>-6.6085360256998682E-2</v>
      </c>
      <c r="AN7" s="574">
        <v>61.398666666666664</v>
      </c>
      <c r="AO7" s="560">
        <v>61.398666666666664</v>
      </c>
      <c r="AP7" s="497">
        <v>49.32</v>
      </c>
      <c r="AQ7" s="497">
        <v>48.6</v>
      </c>
      <c r="AR7" s="769">
        <f>(AQ7-AN7)/AN7</f>
        <v>-0.20845186649004316</v>
      </c>
      <c r="AS7" s="574">
        <v>63.895333333333326</v>
      </c>
      <c r="AT7" s="560">
        <v>63.895333333333326</v>
      </c>
      <c r="AU7" s="497">
        <v>59.98</v>
      </c>
      <c r="AV7" s="769">
        <f t="shared" si="5"/>
        <v>-6.1277297246538555E-2</v>
      </c>
      <c r="AW7" s="459"/>
      <c r="AX7" s="756"/>
    </row>
    <row r="8" spans="1:50" s="633" customFormat="1" ht="39" x14ac:dyDescent="0.35">
      <c r="A8" s="755">
        <v>6</v>
      </c>
      <c r="B8" s="459" t="s">
        <v>4107</v>
      </c>
      <c r="C8" s="756" t="s">
        <v>4108</v>
      </c>
      <c r="D8" s="757" t="s">
        <v>2317</v>
      </c>
      <c r="E8" s="758">
        <v>1.3</v>
      </c>
      <c r="F8" s="761">
        <v>1.3</v>
      </c>
      <c r="G8" s="760"/>
      <c r="H8" s="761">
        <v>0.97</v>
      </c>
      <c r="I8" s="760">
        <v>0.93559999999999999</v>
      </c>
      <c r="J8" s="761">
        <v>0.93559999999999999</v>
      </c>
      <c r="K8" s="743">
        <v>0.97</v>
      </c>
      <c r="L8" s="743">
        <v>0.94</v>
      </c>
      <c r="M8" s="743"/>
      <c r="N8" s="762">
        <f t="shared" si="1"/>
        <v>-0.25384615384615389</v>
      </c>
      <c r="O8" s="614">
        <v>1.3</v>
      </c>
      <c r="P8" s="492"/>
      <c r="Q8" s="497">
        <v>1.01</v>
      </c>
      <c r="R8" s="497">
        <v>0.97</v>
      </c>
      <c r="S8" s="614">
        <v>0.97</v>
      </c>
      <c r="T8" s="614">
        <v>0.95</v>
      </c>
      <c r="U8" s="764">
        <f t="shared" si="0"/>
        <v>-0.25384615384615389</v>
      </c>
      <c r="V8" s="765">
        <v>1.3</v>
      </c>
      <c r="W8" s="766"/>
      <c r="X8" s="497">
        <v>1.05</v>
      </c>
      <c r="Y8" s="499">
        <v>0.98</v>
      </c>
      <c r="Z8" s="499">
        <v>0.97</v>
      </c>
      <c r="AA8" s="768">
        <f t="shared" si="2"/>
        <v>-0.2461538461538462</v>
      </c>
      <c r="AB8" s="774">
        <v>1.3</v>
      </c>
      <c r="AC8" s="492" t="s">
        <v>1502</v>
      </c>
      <c r="AD8" s="497" t="s">
        <v>1502</v>
      </c>
      <c r="AE8" s="614" t="s">
        <v>1502</v>
      </c>
      <c r="AF8" s="614" t="s">
        <v>1502</v>
      </c>
      <c r="AG8" s="769"/>
      <c r="AH8" s="765">
        <v>1.3</v>
      </c>
      <c r="AI8" s="492" t="s">
        <v>1502</v>
      </c>
      <c r="AJ8" s="497" t="s">
        <v>1502</v>
      </c>
      <c r="AK8" s="497" t="s">
        <v>1502</v>
      </c>
      <c r="AL8" s="497" t="s">
        <v>1502</v>
      </c>
      <c r="AM8" s="769"/>
      <c r="AN8" s="765">
        <v>1.3</v>
      </c>
      <c r="AO8" s="492" t="s">
        <v>1502</v>
      </c>
      <c r="AP8" s="497" t="s">
        <v>1502</v>
      </c>
      <c r="AQ8" s="497" t="s">
        <v>1502</v>
      </c>
      <c r="AR8" s="769"/>
      <c r="AS8" s="765">
        <v>1.3</v>
      </c>
      <c r="AT8" s="492" t="s">
        <v>1502</v>
      </c>
      <c r="AU8" s="497" t="s">
        <v>1502</v>
      </c>
      <c r="AV8" s="769"/>
      <c r="AW8" s="459"/>
      <c r="AX8" s="756"/>
    </row>
    <row r="9" spans="1:50" s="633" customFormat="1" ht="52" x14ac:dyDescent="0.35">
      <c r="A9" s="755">
        <v>7</v>
      </c>
      <c r="B9" s="459" t="s">
        <v>4111</v>
      </c>
      <c r="C9" s="756" t="s">
        <v>4112</v>
      </c>
      <c r="D9" s="757" t="s">
        <v>2319</v>
      </c>
      <c r="E9" s="758">
        <v>1.3</v>
      </c>
      <c r="F9" s="500">
        <v>1.3</v>
      </c>
      <c r="G9" s="502"/>
      <c r="H9" s="500">
        <v>6.55</v>
      </c>
      <c r="I9" s="502" t="s">
        <v>1502</v>
      </c>
      <c r="J9" s="500" t="s">
        <v>1502</v>
      </c>
      <c r="K9" s="501">
        <v>0.97</v>
      </c>
      <c r="L9" s="501">
        <v>0.92</v>
      </c>
      <c r="M9" s="501"/>
      <c r="N9" s="762">
        <f t="shared" si="1"/>
        <v>-0.25384615384615389</v>
      </c>
      <c r="O9" s="614">
        <v>1.3</v>
      </c>
      <c r="P9" s="492"/>
      <c r="Q9" s="497" t="s">
        <v>1502</v>
      </c>
      <c r="R9" s="497" t="s">
        <v>1502</v>
      </c>
      <c r="S9" s="614" t="s">
        <v>1502</v>
      </c>
      <c r="T9" s="614" t="s">
        <v>1502</v>
      </c>
      <c r="U9" s="764"/>
      <c r="V9" s="765">
        <v>1.3</v>
      </c>
      <c r="W9" s="766"/>
      <c r="X9" s="497" t="s">
        <v>1502</v>
      </c>
      <c r="Y9" s="499">
        <v>4.32</v>
      </c>
      <c r="Z9" s="499">
        <v>4.3899999999999997</v>
      </c>
      <c r="AA9" s="768">
        <f t="shared" si="2"/>
        <v>2.3230769230769233</v>
      </c>
      <c r="AB9" s="774">
        <v>1.3</v>
      </c>
      <c r="AC9" s="492">
        <v>15.178000000000001</v>
      </c>
      <c r="AD9" s="497" t="s">
        <v>1502</v>
      </c>
      <c r="AE9" s="614" t="s">
        <v>1502</v>
      </c>
      <c r="AF9" s="614" t="s">
        <v>1502</v>
      </c>
      <c r="AG9" s="769"/>
      <c r="AH9" s="765">
        <v>1.3</v>
      </c>
      <c r="AI9" s="492">
        <v>15.127000000000001</v>
      </c>
      <c r="AJ9" s="497" t="s">
        <v>1502</v>
      </c>
      <c r="AK9" s="497" t="s">
        <v>1502</v>
      </c>
      <c r="AL9" s="497" t="s">
        <v>1502</v>
      </c>
      <c r="AM9" s="769"/>
      <c r="AN9" s="765">
        <v>1.3</v>
      </c>
      <c r="AO9" s="492">
        <v>17.03</v>
      </c>
      <c r="AP9" s="497" t="s">
        <v>1502</v>
      </c>
      <c r="AQ9" s="497" t="s">
        <v>1502</v>
      </c>
      <c r="AR9" s="769"/>
      <c r="AS9" s="765">
        <v>1.3</v>
      </c>
      <c r="AT9" s="492">
        <v>18.690000000000001</v>
      </c>
      <c r="AU9" s="497" t="s">
        <v>1502</v>
      </c>
      <c r="AV9" s="769"/>
      <c r="AW9" s="372" t="s">
        <v>4242</v>
      </c>
      <c r="AX9" s="468"/>
    </row>
    <row r="10" spans="1:50" s="633" customFormat="1" ht="52" x14ac:dyDescent="0.35">
      <c r="A10" s="755">
        <v>8</v>
      </c>
      <c r="B10" s="459" t="s">
        <v>4111</v>
      </c>
      <c r="C10" s="756" t="s">
        <v>4115</v>
      </c>
      <c r="D10" s="757" t="s">
        <v>2320</v>
      </c>
      <c r="E10" s="775"/>
      <c r="F10" s="500">
        <v>0.48</v>
      </c>
      <c r="G10" s="502">
        <v>0.48</v>
      </c>
      <c r="H10" s="500" t="s">
        <v>1502</v>
      </c>
      <c r="I10" s="502">
        <v>0.98399999999999999</v>
      </c>
      <c r="J10" s="500">
        <v>0.98399999999999999</v>
      </c>
      <c r="K10" s="501" t="s">
        <v>1502</v>
      </c>
      <c r="L10" s="501" t="s">
        <v>1502</v>
      </c>
      <c r="M10" s="501"/>
      <c r="N10" s="762"/>
      <c r="O10" s="614">
        <v>0.67</v>
      </c>
      <c r="P10" s="492">
        <v>0.67</v>
      </c>
      <c r="Q10" s="497">
        <v>7.84</v>
      </c>
      <c r="R10" s="497">
        <v>3.87</v>
      </c>
      <c r="S10" s="614">
        <v>3.86</v>
      </c>
      <c r="T10" s="614">
        <v>3.8</v>
      </c>
      <c r="U10" s="764">
        <f>(R10-O10)/O10</f>
        <v>4.7761194029850742</v>
      </c>
      <c r="V10" s="765">
        <v>0.61</v>
      </c>
      <c r="W10" s="766">
        <v>0.61</v>
      </c>
      <c r="X10" s="497">
        <v>7.7</v>
      </c>
      <c r="Y10" s="499" t="s">
        <v>1502</v>
      </c>
      <c r="Z10" s="499" t="s">
        <v>1502</v>
      </c>
      <c r="AA10" s="768"/>
      <c r="AB10" s="774">
        <v>0.55000000000000004</v>
      </c>
      <c r="AC10" s="492">
        <v>0.55000000000000004</v>
      </c>
      <c r="AD10" s="497">
        <v>6.5149999999999997</v>
      </c>
      <c r="AE10" s="614">
        <v>57.51</v>
      </c>
      <c r="AF10" s="614">
        <v>2.72</v>
      </c>
      <c r="AG10" s="769">
        <f t="shared" si="3"/>
        <v>10.845454545454544</v>
      </c>
      <c r="AH10" s="765">
        <v>0.56000000000000005</v>
      </c>
      <c r="AI10" s="492">
        <v>0.56000000000000005</v>
      </c>
      <c r="AJ10" s="497">
        <v>1</v>
      </c>
      <c r="AK10" s="497">
        <v>0.74</v>
      </c>
      <c r="AL10" s="497">
        <v>0.78</v>
      </c>
      <c r="AM10" s="769">
        <f t="shared" si="4"/>
        <v>0.78571428571428559</v>
      </c>
      <c r="AN10" s="765">
        <v>0.68</v>
      </c>
      <c r="AO10" s="492">
        <v>0.68</v>
      </c>
      <c r="AP10" s="497">
        <v>2.145</v>
      </c>
      <c r="AQ10" s="497">
        <v>6.7190000000000003</v>
      </c>
      <c r="AR10" s="769">
        <f>(AQ10-AN10)/AN10</f>
        <v>8.8808823529411764</v>
      </c>
      <c r="AS10" s="765">
        <v>0.64</v>
      </c>
      <c r="AT10" s="492">
        <v>0.64</v>
      </c>
      <c r="AU10" s="497">
        <v>7.0869999999999997</v>
      </c>
      <c r="AV10" s="769">
        <f t="shared" si="5"/>
        <v>10.073437500000001</v>
      </c>
      <c r="AW10" s="770" t="s">
        <v>2321</v>
      </c>
      <c r="AX10" s="468"/>
    </row>
    <row r="11" spans="1:50" s="633" customFormat="1" ht="75" customHeight="1" x14ac:dyDescent="0.35">
      <c r="A11" s="755">
        <v>9</v>
      </c>
      <c r="B11" s="459" t="s">
        <v>4116</v>
      </c>
      <c r="C11" s="756" t="s">
        <v>4117</v>
      </c>
      <c r="D11" s="757" t="s">
        <v>2650</v>
      </c>
      <c r="E11" s="758">
        <v>1.4</v>
      </c>
      <c r="F11" s="500">
        <v>1.83</v>
      </c>
      <c r="G11" s="502"/>
      <c r="H11" s="500">
        <v>1.83</v>
      </c>
      <c r="I11" s="502">
        <v>1.7726</v>
      </c>
      <c r="J11" s="500">
        <v>1.7726</v>
      </c>
      <c r="K11" s="501">
        <v>1.69</v>
      </c>
      <c r="L11" s="501">
        <v>1.69</v>
      </c>
      <c r="M11" s="501"/>
      <c r="N11" s="762">
        <f t="shared" si="1"/>
        <v>-7.650273224043723E-2</v>
      </c>
      <c r="O11" s="614" t="s">
        <v>1502</v>
      </c>
      <c r="P11" s="492"/>
      <c r="Q11" s="497" t="s">
        <v>1502</v>
      </c>
      <c r="R11" s="497" t="s">
        <v>1502</v>
      </c>
      <c r="S11" s="614" t="s">
        <v>1502</v>
      </c>
      <c r="T11" s="614" t="s">
        <v>1502</v>
      </c>
      <c r="U11" s="764"/>
      <c r="V11" s="497">
        <v>1.9393999999999998</v>
      </c>
      <c r="W11" s="766"/>
      <c r="X11" s="497">
        <v>1.9393999999999998</v>
      </c>
      <c r="Y11" s="499">
        <v>1.97</v>
      </c>
      <c r="Z11" s="499">
        <v>1.91</v>
      </c>
      <c r="AA11" s="768">
        <f t="shared" si="2"/>
        <v>1.5778075693513555E-2</v>
      </c>
      <c r="AB11" s="774" t="s">
        <v>1502</v>
      </c>
      <c r="AC11" s="492" t="s">
        <v>1502</v>
      </c>
      <c r="AD11" s="497" t="s">
        <v>1502</v>
      </c>
      <c r="AE11" s="614" t="s">
        <v>1502</v>
      </c>
      <c r="AF11" s="614" t="s">
        <v>1502</v>
      </c>
      <c r="AG11" s="769"/>
      <c r="AH11" s="765" t="s">
        <v>1502</v>
      </c>
      <c r="AI11" s="492" t="s">
        <v>1502</v>
      </c>
      <c r="AJ11" s="497" t="s">
        <v>1502</v>
      </c>
      <c r="AK11" s="497" t="s">
        <v>1502</v>
      </c>
      <c r="AL11" s="497" t="s">
        <v>1502</v>
      </c>
      <c r="AM11" s="769"/>
      <c r="AN11" s="765" t="s">
        <v>1502</v>
      </c>
      <c r="AO11" s="492" t="s">
        <v>1502</v>
      </c>
      <c r="AP11" s="497" t="s">
        <v>1502</v>
      </c>
      <c r="AQ11" s="497" t="s">
        <v>1502</v>
      </c>
      <c r="AR11" s="769"/>
      <c r="AS11" s="765" t="s">
        <v>1502</v>
      </c>
      <c r="AT11" s="492" t="s">
        <v>1502</v>
      </c>
      <c r="AU11" s="497" t="s">
        <v>1502</v>
      </c>
      <c r="AV11" s="769"/>
      <c r="AW11" s="770"/>
      <c r="AX11" s="468"/>
    </row>
    <row r="12" spans="1:50" s="633" customFormat="1" ht="78" x14ac:dyDescent="0.35">
      <c r="A12" s="755">
        <v>10</v>
      </c>
      <c r="B12" s="459" t="s">
        <v>4121</v>
      </c>
      <c r="C12" s="756" t="s">
        <v>4122</v>
      </c>
      <c r="D12" s="757" t="s">
        <v>2322</v>
      </c>
      <c r="E12" s="758">
        <v>1.3</v>
      </c>
      <c r="F12" s="500">
        <v>1.4306000000000001</v>
      </c>
      <c r="G12" s="502"/>
      <c r="H12" s="500">
        <v>1.4306000000000001</v>
      </c>
      <c r="I12" s="502">
        <v>1.4546000000000001</v>
      </c>
      <c r="J12" s="500">
        <v>1.4546000000000001</v>
      </c>
      <c r="K12" s="501">
        <v>1.44</v>
      </c>
      <c r="L12" s="501">
        <v>1.44</v>
      </c>
      <c r="M12" s="501"/>
      <c r="N12" s="762">
        <f t="shared" si="1"/>
        <v>6.5706696490981775E-3</v>
      </c>
      <c r="O12" s="614">
        <v>1.8384</v>
      </c>
      <c r="P12" s="492"/>
      <c r="Q12" s="497">
        <v>1.8384</v>
      </c>
      <c r="R12" s="497" t="s">
        <v>1502</v>
      </c>
      <c r="S12" s="614" t="s">
        <v>1502</v>
      </c>
      <c r="T12" s="614" t="s">
        <v>1502</v>
      </c>
      <c r="U12" s="764"/>
      <c r="V12" s="497">
        <v>1.7742</v>
      </c>
      <c r="W12" s="766"/>
      <c r="X12" s="497">
        <v>1.7742</v>
      </c>
      <c r="Y12" s="499">
        <v>1.78</v>
      </c>
      <c r="Z12" s="499">
        <v>1.74</v>
      </c>
      <c r="AA12" s="768">
        <f t="shared" si="2"/>
        <v>3.2690790215308464E-3</v>
      </c>
      <c r="AB12" s="774" t="s">
        <v>1502</v>
      </c>
      <c r="AC12" s="560">
        <v>0.55000000000000004</v>
      </c>
      <c r="AD12" s="497" t="s">
        <v>1502</v>
      </c>
      <c r="AE12" s="614" t="s">
        <v>1502</v>
      </c>
      <c r="AF12" s="614" t="s">
        <v>1502</v>
      </c>
      <c r="AG12" s="769"/>
      <c r="AH12" s="574" t="s">
        <v>1502</v>
      </c>
      <c r="AI12" s="560">
        <v>0.56000000000000005</v>
      </c>
      <c r="AJ12" s="497" t="s">
        <v>1502</v>
      </c>
      <c r="AK12" s="497" t="s">
        <v>1502</v>
      </c>
      <c r="AL12" s="497" t="s">
        <v>1502</v>
      </c>
      <c r="AM12" s="769"/>
      <c r="AN12" s="765" t="s">
        <v>1502</v>
      </c>
      <c r="AO12" s="560">
        <v>0.68</v>
      </c>
      <c r="AP12" s="497" t="s">
        <v>1502</v>
      </c>
      <c r="AQ12" s="497" t="s">
        <v>1502</v>
      </c>
      <c r="AR12" s="769"/>
      <c r="AS12" s="765" t="s">
        <v>1502</v>
      </c>
      <c r="AT12" s="560">
        <v>0.64</v>
      </c>
      <c r="AU12" s="497" t="s">
        <v>1502</v>
      </c>
      <c r="AV12" s="769"/>
      <c r="AW12" s="770"/>
      <c r="AX12" s="468"/>
    </row>
    <row r="13" spans="1:50" s="633" customFormat="1" ht="52" x14ac:dyDescent="0.35">
      <c r="A13" s="755">
        <v>11</v>
      </c>
      <c r="B13" s="459" t="s">
        <v>4124</v>
      </c>
      <c r="C13" s="756" t="s">
        <v>4125</v>
      </c>
      <c r="D13" s="757" t="s">
        <v>2652</v>
      </c>
      <c r="E13" s="758">
        <v>1.3</v>
      </c>
      <c r="F13" s="500">
        <v>2.19</v>
      </c>
      <c r="G13" s="502"/>
      <c r="H13" s="500">
        <v>2.19</v>
      </c>
      <c r="I13" s="502">
        <v>2.1164000000000001</v>
      </c>
      <c r="J13" s="500">
        <v>2.1164000000000001</v>
      </c>
      <c r="K13" s="501">
        <v>2.1800000000000002</v>
      </c>
      <c r="L13" s="501">
        <v>2.2400000000000002</v>
      </c>
      <c r="M13" s="501"/>
      <c r="N13" s="762">
        <f t="shared" si="1"/>
        <v>-4.5662100456620031E-3</v>
      </c>
      <c r="O13" s="614">
        <v>2.7475999999999998</v>
      </c>
      <c r="P13" s="492"/>
      <c r="Q13" s="497">
        <v>2.7475999999999998</v>
      </c>
      <c r="R13" s="497">
        <v>2.76</v>
      </c>
      <c r="S13" s="614">
        <v>2.87</v>
      </c>
      <c r="T13" s="614">
        <v>2.81</v>
      </c>
      <c r="U13" s="764">
        <f t="shared" ref="U13:U21" si="6">(R13-O13)/O13</f>
        <v>4.5130295530644805E-3</v>
      </c>
      <c r="V13" s="497">
        <v>3.82</v>
      </c>
      <c r="W13" s="766"/>
      <c r="X13" s="497">
        <v>3.82</v>
      </c>
      <c r="Y13" s="499">
        <v>3.84</v>
      </c>
      <c r="Z13" s="499">
        <v>3.8</v>
      </c>
      <c r="AA13" s="768">
        <f t="shared" si="2"/>
        <v>5.2356020942408424E-3</v>
      </c>
      <c r="AB13" s="614">
        <v>3.39</v>
      </c>
      <c r="AC13" s="492">
        <v>12.802</v>
      </c>
      <c r="AD13" s="497">
        <v>3.39</v>
      </c>
      <c r="AE13" s="614">
        <v>3.48</v>
      </c>
      <c r="AF13" s="614">
        <v>3.41</v>
      </c>
      <c r="AG13" s="769">
        <f t="shared" si="3"/>
        <v>0</v>
      </c>
      <c r="AH13" s="497">
        <v>2.38</v>
      </c>
      <c r="AI13" s="492">
        <v>12.148999999999999</v>
      </c>
      <c r="AJ13" s="497">
        <v>2.38</v>
      </c>
      <c r="AK13" s="497">
        <v>2.34</v>
      </c>
      <c r="AL13" s="497">
        <v>2.33</v>
      </c>
      <c r="AM13" s="769">
        <f t="shared" si="4"/>
        <v>0</v>
      </c>
      <c r="AN13" s="765">
        <v>2.75</v>
      </c>
      <c r="AO13" s="492">
        <v>14.654</v>
      </c>
      <c r="AP13" s="497">
        <v>2.75</v>
      </c>
      <c r="AQ13" s="497">
        <v>2.65</v>
      </c>
      <c r="AR13" s="769">
        <f>(AQ13-AN13)/AN13</f>
        <v>-3.6363636363636397E-2</v>
      </c>
      <c r="AS13" s="497">
        <v>2.613</v>
      </c>
      <c r="AT13" s="492">
        <v>14.048999999999999</v>
      </c>
      <c r="AU13" s="497">
        <v>2.613</v>
      </c>
      <c r="AV13" s="769">
        <f t="shared" si="5"/>
        <v>0</v>
      </c>
      <c r="AW13" s="770"/>
      <c r="AX13" s="468"/>
    </row>
    <row r="14" spans="1:50" s="633" customFormat="1" ht="52" x14ac:dyDescent="0.35">
      <c r="A14" s="755">
        <v>12</v>
      </c>
      <c r="B14" s="459" t="s">
        <v>4127</v>
      </c>
      <c r="C14" s="756" t="s">
        <v>4128</v>
      </c>
      <c r="D14" s="757" t="s">
        <v>2324</v>
      </c>
      <c r="E14" s="758">
        <v>1.3</v>
      </c>
      <c r="F14" s="500">
        <v>2.302</v>
      </c>
      <c r="G14" s="502"/>
      <c r="H14" s="500">
        <v>2.302</v>
      </c>
      <c r="I14" s="502">
        <v>2.4129999999999998</v>
      </c>
      <c r="J14" s="500">
        <v>2.4129999999999998</v>
      </c>
      <c r="K14" s="501">
        <v>2.34</v>
      </c>
      <c r="L14" s="501">
        <v>2.3199999999999998</v>
      </c>
      <c r="M14" s="501"/>
      <c r="N14" s="762">
        <f t="shared" si="1"/>
        <v>1.6507384882710606E-2</v>
      </c>
      <c r="O14" s="614">
        <v>2.8075999999999999</v>
      </c>
      <c r="P14" s="492"/>
      <c r="Q14" s="497">
        <v>2.8075999999999999</v>
      </c>
      <c r="R14" s="497">
        <v>2.97</v>
      </c>
      <c r="S14" s="614">
        <v>2.98</v>
      </c>
      <c r="T14" s="614">
        <v>2.96</v>
      </c>
      <c r="U14" s="764">
        <f t="shared" si="6"/>
        <v>5.7842997578002681E-2</v>
      </c>
      <c r="V14" s="497">
        <v>3.49</v>
      </c>
      <c r="W14" s="766"/>
      <c r="X14" s="497">
        <v>3.49</v>
      </c>
      <c r="Y14" s="499">
        <v>3.37</v>
      </c>
      <c r="Z14" s="499">
        <v>3.23</v>
      </c>
      <c r="AA14" s="768">
        <f t="shared" si="2"/>
        <v>-3.4383954154727822E-2</v>
      </c>
      <c r="AB14" s="614">
        <v>2.89</v>
      </c>
      <c r="AC14" s="492">
        <v>10.959</v>
      </c>
      <c r="AD14" s="497">
        <v>2.89</v>
      </c>
      <c r="AE14" s="614">
        <v>2.86</v>
      </c>
      <c r="AF14" s="614">
        <v>2.81</v>
      </c>
      <c r="AG14" s="769">
        <f t="shared" si="3"/>
        <v>0</v>
      </c>
      <c r="AH14" s="497">
        <v>2.4462000000000002</v>
      </c>
      <c r="AI14" s="492">
        <v>10.87</v>
      </c>
      <c r="AJ14" s="497">
        <v>2.4462000000000002</v>
      </c>
      <c r="AK14" s="497">
        <v>2.5099999999999998</v>
      </c>
      <c r="AL14" s="497">
        <v>2.48</v>
      </c>
      <c r="AM14" s="769">
        <f t="shared" si="4"/>
        <v>0</v>
      </c>
      <c r="AN14" s="765">
        <v>2.74</v>
      </c>
      <c r="AO14" s="492">
        <v>13.89</v>
      </c>
      <c r="AP14" s="497">
        <v>2.74</v>
      </c>
      <c r="AQ14" s="497">
        <v>2.69</v>
      </c>
      <c r="AR14" s="769">
        <f>(AQ14-AN14)/AN14</f>
        <v>-1.8248175182481848E-2</v>
      </c>
      <c r="AS14" s="497">
        <v>2.879</v>
      </c>
      <c r="AT14" s="492">
        <v>14.9</v>
      </c>
      <c r="AU14" s="497">
        <v>2.879</v>
      </c>
      <c r="AV14" s="769">
        <f t="shared" si="5"/>
        <v>0</v>
      </c>
      <c r="AW14" s="770"/>
      <c r="AX14" s="468"/>
    </row>
    <row r="15" spans="1:50" s="633" customFormat="1" ht="65" x14ac:dyDescent="0.35">
      <c r="A15" s="755">
        <v>13</v>
      </c>
      <c r="B15" s="459" t="s">
        <v>4137</v>
      </c>
      <c r="C15" s="756" t="s">
        <v>4138</v>
      </c>
      <c r="D15" s="757" t="s">
        <v>2929</v>
      </c>
      <c r="E15" s="758"/>
      <c r="F15" s="776">
        <v>7.01</v>
      </c>
      <c r="G15" s="502">
        <v>7.01</v>
      </c>
      <c r="H15" s="500">
        <v>7.5870000000000006</v>
      </c>
      <c r="I15" s="502">
        <v>7.1667999999999994</v>
      </c>
      <c r="J15" s="500">
        <v>7.1667999999999994</v>
      </c>
      <c r="K15" s="501">
        <v>7.19</v>
      </c>
      <c r="L15" s="501">
        <v>7.37</v>
      </c>
      <c r="M15" s="501"/>
      <c r="N15" s="762">
        <f t="shared" si="1"/>
        <v>2.5677603423680542E-2</v>
      </c>
      <c r="O15" s="614">
        <v>7.42</v>
      </c>
      <c r="P15" s="492">
        <v>7.12</v>
      </c>
      <c r="Q15" s="763">
        <v>7.8</v>
      </c>
      <c r="R15" s="497">
        <v>7.71</v>
      </c>
      <c r="S15" s="614">
        <v>7.82</v>
      </c>
      <c r="T15" s="614">
        <v>8</v>
      </c>
      <c r="U15" s="764">
        <f t="shared" si="6"/>
        <v>3.9083557951482488E-2</v>
      </c>
      <c r="V15" s="765">
        <v>7.31</v>
      </c>
      <c r="W15" s="766">
        <v>7.31</v>
      </c>
      <c r="X15" s="497">
        <v>7.383</v>
      </c>
      <c r="Y15" s="499">
        <v>7.55</v>
      </c>
      <c r="Z15" s="499">
        <v>7.72</v>
      </c>
      <c r="AA15" s="768">
        <f t="shared" si="2"/>
        <v>3.2831737346101265E-2</v>
      </c>
      <c r="AB15" s="614">
        <v>7.12</v>
      </c>
      <c r="AC15" s="492">
        <v>7.12</v>
      </c>
      <c r="AD15" s="497">
        <v>7.45</v>
      </c>
      <c r="AE15" s="614">
        <v>7.26</v>
      </c>
      <c r="AF15" s="614">
        <v>7.38</v>
      </c>
      <c r="AG15" s="769">
        <f t="shared" si="3"/>
        <v>4.6348314606741582E-2</v>
      </c>
      <c r="AH15" s="497">
        <v>6.6980000000000004</v>
      </c>
      <c r="AI15" s="492">
        <v>6.6980000000000004</v>
      </c>
      <c r="AJ15" s="497">
        <v>7.13</v>
      </c>
      <c r="AK15" s="497">
        <v>7.19</v>
      </c>
      <c r="AL15" s="497">
        <v>6.98</v>
      </c>
      <c r="AM15" s="769">
        <f t="shared" si="4"/>
        <v>6.4496864735741927E-2</v>
      </c>
      <c r="AN15" s="497">
        <v>11.19</v>
      </c>
      <c r="AO15" s="492">
        <v>11.19</v>
      </c>
      <c r="AP15" s="497">
        <v>7.03</v>
      </c>
      <c r="AQ15" s="497">
        <v>6.94</v>
      </c>
      <c r="AR15" s="769">
        <f t="shared" ref="AR15:AR21" si="7">(AQ15-AN15)/AN15</f>
        <v>-0.37980339588918671</v>
      </c>
      <c r="AS15" s="497">
        <v>7.7279999999999998</v>
      </c>
      <c r="AT15" s="492">
        <v>7.7279999999999998</v>
      </c>
      <c r="AU15" s="497">
        <v>7.3069999999999995</v>
      </c>
      <c r="AV15" s="769">
        <f t="shared" si="5"/>
        <v>-5.4477225672877883E-2</v>
      </c>
      <c r="AW15" s="459"/>
      <c r="AX15" s="468"/>
    </row>
    <row r="16" spans="1:50" s="633" customFormat="1" ht="65" x14ac:dyDescent="0.35">
      <c r="A16" s="755">
        <v>14</v>
      </c>
      <c r="B16" s="459" t="s">
        <v>4137</v>
      </c>
      <c r="C16" s="756" t="s">
        <v>4141</v>
      </c>
      <c r="D16" s="757" t="s">
        <v>2931</v>
      </c>
      <c r="E16" s="758"/>
      <c r="F16" s="776">
        <v>3.28</v>
      </c>
      <c r="G16" s="502">
        <v>3.28</v>
      </c>
      <c r="H16" s="500">
        <v>2.7448000000000001</v>
      </c>
      <c r="I16" s="502">
        <v>2.8016000000000001</v>
      </c>
      <c r="J16" s="500">
        <v>2.8016000000000001</v>
      </c>
      <c r="K16" s="501">
        <v>3.13</v>
      </c>
      <c r="L16" s="501">
        <v>3.15</v>
      </c>
      <c r="M16" s="501"/>
      <c r="N16" s="762">
        <f t="shared" si="1"/>
        <v>-4.5731707317073149E-2</v>
      </c>
      <c r="O16" s="614">
        <v>3.33</v>
      </c>
      <c r="P16" s="492">
        <v>3.33</v>
      </c>
      <c r="Q16" s="497">
        <v>3.16</v>
      </c>
      <c r="R16" s="497">
        <v>3.17</v>
      </c>
      <c r="S16" s="614">
        <v>3.06</v>
      </c>
      <c r="T16" s="614">
        <v>3.08</v>
      </c>
      <c r="U16" s="764">
        <f t="shared" si="6"/>
        <v>-4.8048048048048089E-2</v>
      </c>
      <c r="V16" s="765">
        <v>3.34</v>
      </c>
      <c r="W16" s="766">
        <v>3.34</v>
      </c>
      <c r="X16" s="497">
        <v>2.6945999999999999</v>
      </c>
      <c r="Y16" s="499">
        <v>2.72</v>
      </c>
      <c r="Z16" s="499">
        <v>2.79</v>
      </c>
      <c r="AA16" s="768">
        <f t="shared" si="2"/>
        <v>-0.18562874251496997</v>
      </c>
      <c r="AB16" s="547">
        <v>3.12</v>
      </c>
      <c r="AC16" s="560">
        <v>3.12</v>
      </c>
      <c r="AD16" s="497">
        <v>3.1349999999999998</v>
      </c>
      <c r="AE16" s="614">
        <v>3.08</v>
      </c>
      <c r="AF16" s="614">
        <v>3.1</v>
      </c>
      <c r="AG16" s="769">
        <f t="shared" si="3"/>
        <v>4.8076923076922047E-3</v>
      </c>
      <c r="AH16" s="574">
        <v>3.1</v>
      </c>
      <c r="AI16" s="560">
        <v>3.1</v>
      </c>
      <c r="AJ16" s="497">
        <v>3.21</v>
      </c>
      <c r="AK16" s="497">
        <v>3.33</v>
      </c>
      <c r="AL16" s="497">
        <v>3.28</v>
      </c>
      <c r="AM16" s="769">
        <f t="shared" si="4"/>
        <v>3.5483870967741894E-2</v>
      </c>
      <c r="AN16" s="574">
        <v>3.1383333333333332</v>
      </c>
      <c r="AO16" s="560">
        <v>3.1383333333333332</v>
      </c>
      <c r="AP16" s="497">
        <v>2.73</v>
      </c>
      <c r="AQ16" s="497">
        <v>2.78</v>
      </c>
      <c r="AR16" s="769">
        <f t="shared" si="7"/>
        <v>-0.11417950079660119</v>
      </c>
      <c r="AS16" s="574">
        <v>3.250666666666667</v>
      </c>
      <c r="AT16" s="560">
        <v>3.250666666666667</v>
      </c>
      <c r="AU16" s="497">
        <v>3.1284000000000001</v>
      </c>
      <c r="AV16" s="769">
        <f t="shared" si="5"/>
        <v>-3.7612797374897547E-2</v>
      </c>
      <c r="AW16" s="459"/>
      <c r="AX16" s="756"/>
    </row>
    <row r="17" spans="1:50" s="633" customFormat="1" ht="52" x14ac:dyDescent="0.35">
      <c r="A17" s="755">
        <v>15</v>
      </c>
      <c r="B17" s="459" t="s">
        <v>4143</v>
      </c>
      <c r="C17" s="756" t="s">
        <v>4144</v>
      </c>
      <c r="D17" s="757" t="s">
        <v>2933</v>
      </c>
      <c r="E17" s="758"/>
      <c r="F17" s="500">
        <v>3.78</v>
      </c>
      <c r="G17" s="502">
        <v>3.78</v>
      </c>
      <c r="H17" s="500">
        <v>3.0758000000000001</v>
      </c>
      <c r="I17" s="502">
        <v>3.2879999999999994</v>
      </c>
      <c r="J17" s="500">
        <v>3.2879999999999994</v>
      </c>
      <c r="K17" s="501">
        <v>3.09</v>
      </c>
      <c r="L17" s="501">
        <v>3.01</v>
      </c>
      <c r="M17" s="501"/>
      <c r="N17" s="762">
        <f t="shared" si="1"/>
        <v>-0.18253968253968253</v>
      </c>
      <c r="O17" s="614">
        <v>3.8</v>
      </c>
      <c r="P17" s="492">
        <v>3.8</v>
      </c>
      <c r="Q17" s="497">
        <v>3.6414</v>
      </c>
      <c r="R17" s="497">
        <v>3.69</v>
      </c>
      <c r="S17" s="614">
        <v>3.65</v>
      </c>
      <c r="T17" s="614">
        <v>3.68</v>
      </c>
      <c r="U17" s="764">
        <f t="shared" si="6"/>
        <v>-2.89473684210526E-2</v>
      </c>
      <c r="V17" s="497">
        <v>3.78</v>
      </c>
      <c r="W17" s="492">
        <v>3.78</v>
      </c>
      <c r="X17" s="497">
        <v>3.0057999999999998</v>
      </c>
      <c r="Y17" s="499">
        <v>3.49</v>
      </c>
      <c r="Z17" s="499">
        <v>3.5</v>
      </c>
      <c r="AA17" s="768">
        <f t="shared" si="2"/>
        <v>-7.6719576719576618E-2</v>
      </c>
      <c r="AB17" s="614">
        <v>3.81</v>
      </c>
      <c r="AC17" s="492">
        <v>3.81</v>
      </c>
      <c r="AD17" s="497">
        <v>3.5</v>
      </c>
      <c r="AE17" s="614">
        <v>3.45</v>
      </c>
      <c r="AF17" s="614">
        <v>3.49</v>
      </c>
      <c r="AG17" s="769">
        <f t="shared" si="3"/>
        <v>-8.1364829396325472E-2</v>
      </c>
      <c r="AH17" s="497">
        <v>3.79</v>
      </c>
      <c r="AI17" s="492">
        <v>3.79</v>
      </c>
      <c r="AJ17" s="497">
        <v>3.4518</v>
      </c>
      <c r="AK17" s="497">
        <v>3.47</v>
      </c>
      <c r="AL17" s="497">
        <v>3.61</v>
      </c>
      <c r="AM17" s="769">
        <f t="shared" si="4"/>
        <v>-8.9234828496042237E-2</v>
      </c>
      <c r="AN17" s="497">
        <v>4.1100000000000003</v>
      </c>
      <c r="AO17" s="492">
        <v>4.1100000000000003</v>
      </c>
      <c r="AP17" s="497">
        <v>3.73</v>
      </c>
      <c r="AQ17" s="497">
        <v>3.8</v>
      </c>
      <c r="AR17" s="769">
        <f t="shared" si="7"/>
        <v>-7.5425790754258024E-2</v>
      </c>
      <c r="AS17" s="497">
        <v>3.9039999999999999</v>
      </c>
      <c r="AT17" s="492">
        <v>3.9039999999999999</v>
      </c>
      <c r="AU17" s="497">
        <v>3.2678000000000003</v>
      </c>
      <c r="AV17" s="769">
        <f t="shared" si="5"/>
        <v>-0.16296106557377041</v>
      </c>
      <c r="AW17" s="459"/>
      <c r="AX17" s="756"/>
    </row>
    <row r="18" spans="1:50" s="633" customFormat="1" ht="65" x14ac:dyDescent="0.35">
      <c r="A18" s="755">
        <v>16</v>
      </c>
      <c r="B18" s="459" t="s">
        <v>4143</v>
      </c>
      <c r="C18" s="756" t="s">
        <v>4145</v>
      </c>
      <c r="D18" s="757" t="s">
        <v>2935</v>
      </c>
      <c r="E18" s="758"/>
      <c r="F18" s="500">
        <v>3</v>
      </c>
      <c r="G18" s="502">
        <v>3</v>
      </c>
      <c r="H18" s="500">
        <v>1.9807999999999999</v>
      </c>
      <c r="I18" s="502">
        <v>2.048</v>
      </c>
      <c r="J18" s="500">
        <v>2.048</v>
      </c>
      <c r="K18" s="501">
        <v>2.02</v>
      </c>
      <c r="L18" s="501">
        <v>1.96</v>
      </c>
      <c r="M18" s="501"/>
      <c r="N18" s="762">
        <f t="shared" si="1"/>
        <v>-0.32666666666666666</v>
      </c>
      <c r="O18" s="614">
        <v>3.26</v>
      </c>
      <c r="P18" s="492">
        <v>3.26</v>
      </c>
      <c r="Q18" s="497">
        <v>2.13</v>
      </c>
      <c r="R18" s="497">
        <v>2.0499999999999998</v>
      </c>
      <c r="S18" s="614">
        <v>2.08</v>
      </c>
      <c r="T18" s="614">
        <v>2.0699999999999998</v>
      </c>
      <c r="U18" s="764">
        <f t="shared" si="6"/>
        <v>-0.37116564417177916</v>
      </c>
      <c r="V18" s="497">
        <v>2.54</v>
      </c>
      <c r="W18" s="492">
        <v>2.54</v>
      </c>
      <c r="X18" s="497">
        <v>1.92</v>
      </c>
      <c r="Y18" s="499">
        <v>1.91</v>
      </c>
      <c r="Z18" s="499">
        <v>1.89</v>
      </c>
      <c r="AA18" s="768">
        <f t="shared" si="2"/>
        <v>-0.24803149606299216</v>
      </c>
      <c r="AB18" s="614">
        <v>2.4159999999999999</v>
      </c>
      <c r="AC18" s="492">
        <v>2.4159999999999999</v>
      </c>
      <c r="AD18" s="497">
        <v>2</v>
      </c>
      <c r="AE18" s="614">
        <v>1.92</v>
      </c>
      <c r="AF18" s="614">
        <v>1.89</v>
      </c>
      <c r="AG18" s="769">
        <f t="shared" si="3"/>
        <v>-0.17218543046357612</v>
      </c>
      <c r="AH18" s="497">
        <v>2.2000000000000002</v>
      </c>
      <c r="AI18" s="492">
        <v>2.2000000000000002</v>
      </c>
      <c r="AJ18" s="497">
        <v>1.98</v>
      </c>
      <c r="AK18" s="497">
        <v>1.98</v>
      </c>
      <c r="AL18" s="497">
        <v>1.95</v>
      </c>
      <c r="AM18" s="769">
        <f t="shared" si="4"/>
        <v>-0.10000000000000007</v>
      </c>
      <c r="AN18" s="497">
        <v>2.4169999999999998</v>
      </c>
      <c r="AO18" s="492">
        <v>2.4169999999999998</v>
      </c>
      <c r="AP18" s="497">
        <v>2.012</v>
      </c>
      <c r="AQ18" s="497">
        <v>2.06</v>
      </c>
      <c r="AR18" s="769">
        <f t="shared" si="7"/>
        <v>-0.14770376499793123</v>
      </c>
      <c r="AS18" s="497">
        <v>2.6269999999999998</v>
      </c>
      <c r="AT18" s="492">
        <v>2.6269999999999998</v>
      </c>
      <c r="AU18" s="497">
        <v>1.91</v>
      </c>
      <c r="AV18" s="769">
        <f t="shared" si="5"/>
        <v>-0.27293490673772358</v>
      </c>
      <c r="AW18" s="459"/>
      <c r="AX18" s="756"/>
    </row>
    <row r="19" spans="1:50" s="633" customFormat="1" ht="52" x14ac:dyDescent="0.35">
      <c r="A19" s="755">
        <v>17</v>
      </c>
      <c r="B19" s="459" t="s">
        <v>4146</v>
      </c>
      <c r="C19" s="756" t="s">
        <v>4147</v>
      </c>
      <c r="D19" s="757" t="s">
        <v>2937</v>
      </c>
      <c r="E19" s="758">
        <v>1.3</v>
      </c>
      <c r="F19" s="776">
        <v>4.6100000000000003</v>
      </c>
      <c r="G19" s="502">
        <v>4.6100000000000003</v>
      </c>
      <c r="H19" s="500">
        <v>4.67</v>
      </c>
      <c r="I19" s="502">
        <v>4.5966000000000005</v>
      </c>
      <c r="J19" s="500">
        <v>4.5966000000000005</v>
      </c>
      <c r="K19" s="501">
        <v>4.51</v>
      </c>
      <c r="L19" s="501">
        <v>4.58</v>
      </c>
      <c r="M19" s="501"/>
      <c r="N19" s="762">
        <f t="shared" si="1"/>
        <v>-2.1691973969631351E-2</v>
      </c>
      <c r="O19" s="614">
        <v>4.53</v>
      </c>
      <c r="P19" s="492">
        <v>4.53</v>
      </c>
      <c r="Q19" s="497">
        <v>4.5638333333333341</v>
      </c>
      <c r="R19" s="497">
        <v>4.51</v>
      </c>
      <c r="S19" s="614">
        <v>4.5199999999999996</v>
      </c>
      <c r="T19" s="614">
        <v>4.6100000000000003</v>
      </c>
      <c r="U19" s="764">
        <f t="shared" si="6"/>
        <v>-4.4150110375276953E-3</v>
      </c>
      <c r="V19" s="765">
        <v>4.6900000000000004</v>
      </c>
      <c r="W19" s="766">
        <v>4.6900000000000004</v>
      </c>
      <c r="X19" s="497">
        <v>4.0199999999999996</v>
      </c>
      <c r="Y19" s="499">
        <v>4.01</v>
      </c>
      <c r="Z19" s="499">
        <v>4.3099999999999996</v>
      </c>
      <c r="AA19" s="768">
        <f t="shared" si="2"/>
        <v>-0.14498933901918989</v>
      </c>
      <c r="AB19" s="777">
        <v>4.76</v>
      </c>
      <c r="AC19" s="498">
        <v>4.76</v>
      </c>
      <c r="AD19" s="497">
        <v>4.8609999999999998</v>
      </c>
      <c r="AE19" s="614">
        <v>4.7300000000000004</v>
      </c>
      <c r="AF19" s="614">
        <v>4.5999999999999996</v>
      </c>
      <c r="AG19" s="769">
        <f t="shared" si="3"/>
        <v>2.1218487394957981E-2</v>
      </c>
      <c r="AH19" s="495">
        <v>4.6100000000000003</v>
      </c>
      <c r="AI19" s="498">
        <v>4.6100000000000003</v>
      </c>
      <c r="AJ19" s="497">
        <v>4.2569999999999997</v>
      </c>
      <c r="AK19" s="497">
        <v>4.41</v>
      </c>
      <c r="AL19" s="497">
        <v>4.3600000000000003</v>
      </c>
      <c r="AM19" s="769">
        <f t="shared" si="4"/>
        <v>-7.6572668112798406E-2</v>
      </c>
      <c r="AN19" s="497">
        <v>4.7325999999999997</v>
      </c>
      <c r="AO19" s="492">
        <v>4.7325999999999997</v>
      </c>
      <c r="AP19" s="497">
        <v>4.0540000000000003</v>
      </c>
      <c r="AQ19" s="497">
        <v>4.0599999999999996</v>
      </c>
      <c r="AR19" s="769">
        <f t="shared" si="7"/>
        <v>-0.14212061023538861</v>
      </c>
      <c r="AS19" s="497">
        <v>4.7780000000000005</v>
      </c>
      <c r="AT19" s="492">
        <v>4.7780000000000005</v>
      </c>
      <c r="AU19" s="497">
        <v>4.1942000000000004</v>
      </c>
      <c r="AV19" s="769">
        <f t="shared" si="5"/>
        <v>-0.12218501465048139</v>
      </c>
      <c r="AW19" s="778"/>
      <c r="AX19" s="468"/>
    </row>
    <row r="20" spans="1:50" s="633" customFormat="1" ht="39" x14ac:dyDescent="0.35">
      <c r="A20" s="755">
        <v>18</v>
      </c>
      <c r="B20" s="459" t="s">
        <v>4146</v>
      </c>
      <c r="C20" s="756" t="s">
        <v>4149</v>
      </c>
      <c r="D20" s="757" t="s">
        <v>2940</v>
      </c>
      <c r="E20" s="758">
        <v>1.3</v>
      </c>
      <c r="F20" s="500">
        <v>3.65</v>
      </c>
      <c r="G20" s="502">
        <v>3.65</v>
      </c>
      <c r="H20" s="500">
        <v>3.64</v>
      </c>
      <c r="I20" s="502">
        <v>3.55</v>
      </c>
      <c r="J20" s="500">
        <v>3.55</v>
      </c>
      <c r="K20" s="501">
        <v>3.68</v>
      </c>
      <c r="L20" s="501">
        <v>3.63</v>
      </c>
      <c r="M20" s="501"/>
      <c r="N20" s="762">
        <f t="shared" si="1"/>
        <v>8.2191780821918494E-3</v>
      </c>
      <c r="O20" s="614">
        <v>3.76</v>
      </c>
      <c r="P20" s="492">
        <v>3.76</v>
      </c>
      <c r="Q20" s="497">
        <v>3.65</v>
      </c>
      <c r="R20" s="497">
        <v>3.63</v>
      </c>
      <c r="S20" s="614">
        <v>3.5</v>
      </c>
      <c r="T20" s="614">
        <v>3.51</v>
      </c>
      <c r="U20" s="764">
        <f t="shared" si="6"/>
        <v>-3.4574468085106357E-2</v>
      </c>
      <c r="V20" s="497">
        <v>3.6</v>
      </c>
      <c r="W20" s="492">
        <v>3.6</v>
      </c>
      <c r="X20" s="497">
        <v>3.6436000000000002</v>
      </c>
      <c r="Y20" s="499">
        <v>3.38</v>
      </c>
      <c r="Z20" s="499">
        <v>3.32</v>
      </c>
      <c r="AA20" s="768">
        <f t="shared" si="2"/>
        <v>-6.1111111111111165E-2</v>
      </c>
      <c r="AB20" s="777">
        <v>3.73</v>
      </c>
      <c r="AC20" s="498">
        <v>3.73</v>
      </c>
      <c r="AD20" s="497">
        <v>3.21</v>
      </c>
      <c r="AE20" s="614">
        <v>3.36</v>
      </c>
      <c r="AF20" s="614">
        <v>3.45</v>
      </c>
      <c r="AG20" s="769">
        <f t="shared" si="3"/>
        <v>-0.13941018766756033</v>
      </c>
      <c r="AH20" s="495">
        <v>3.75</v>
      </c>
      <c r="AI20" s="498">
        <v>3.75</v>
      </c>
      <c r="AJ20" s="497">
        <v>3.87</v>
      </c>
      <c r="AK20" s="497">
        <v>3.85</v>
      </c>
      <c r="AL20" s="497">
        <v>3.77</v>
      </c>
      <c r="AM20" s="769">
        <f t="shared" si="4"/>
        <v>3.2000000000000028E-2</v>
      </c>
      <c r="AN20" s="495">
        <v>3.6621999999999999</v>
      </c>
      <c r="AO20" s="498">
        <v>3.6621999999999999</v>
      </c>
      <c r="AP20" s="497">
        <v>3.72</v>
      </c>
      <c r="AQ20" s="497">
        <v>3.82</v>
      </c>
      <c r="AR20" s="769">
        <f t="shared" si="7"/>
        <v>4.3088853694500558E-2</v>
      </c>
      <c r="AS20" s="497">
        <v>3.4701999999999997</v>
      </c>
      <c r="AT20" s="492">
        <v>3.4701999999999997</v>
      </c>
      <c r="AU20" s="497">
        <v>3.4866000000000001</v>
      </c>
      <c r="AV20" s="769">
        <f t="shared" si="5"/>
        <v>4.7259523946747784E-3</v>
      </c>
      <c r="AW20" s="778"/>
      <c r="AX20" s="468"/>
    </row>
    <row r="21" spans="1:50" s="633" customFormat="1" ht="39" x14ac:dyDescent="0.35">
      <c r="A21" s="755">
        <v>19</v>
      </c>
      <c r="B21" s="459" t="s">
        <v>4146</v>
      </c>
      <c r="C21" s="756" t="s">
        <v>4151</v>
      </c>
      <c r="D21" s="757" t="s">
        <v>2941</v>
      </c>
      <c r="E21" s="758">
        <v>0.95</v>
      </c>
      <c r="F21" s="776">
        <v>1.2</v>
      </c>
      <c r="G21" s="502">
        <v>1.2</v>
      </c>
      <c r="H21" s="761">
        <v>1.44</v>
      </c>
      <c r="I21" s="760">
        <v>1.2399999999999998</v>
      </c>
      <c r="J21" s="761">
        <v>1.2399999999999998</v>
      </c>
      <c r="K21" s="743">
        <v>1.23</v>
      </c>
      <c r="L21" s="743">
        <v>1.25</v>
      </c>
      <c r="M21" s="743"/>
      <c r="N21" s="762">
        <f t="shared" si="1"/>
        <v>2.5000000000000022E-2</v>
      </c>
      <c r="O21" s="614">
        <v>1.34</v>
      </c>
      <c r="P21" s="492">
        <v>1.34</v>
      </c>
      <c r="Q21" s="497">
        <v>1.45</v>
      </c>
      <c r="R21" s="497">
        <v>1.47</v>
      </c>
      <c r="S21" s="614">
        <v>1.45</v>
      </c>
      <c r="T21" s="614">
        <v>1.43</v>
      </c>
      <c r="U21" s="764">
        <f t="shared" si="6"/>
        <v>9.7014925373134248E-2</v>
      </c>
      <c r="V21" s="765">
        <v>1.41</v>
      </c>
      <c r="W21" s="766">
        <v>1.41</v>
      </c>
      <c r="X21" s="497">
        <v>1.5015999999999998</v>
      </c>
      <c r="Y21" s="499">
        <v>1.46</v>
      </c>
      <c r="Z21" s="499">
        <v>1.48</v>
      </c>
      <c r="AA21" s="768">
        <f t="shared" si="2"/>
        <v>3.5460992907801449E-2</v>
      </c>
      <c r="AB21" s="777">
        <v>1.38</v>
      </c>
      <c r="AC21" s="498">
        <v>1.38</v>
      </c>
      <c r="AD21" s="497">
        <v>1.45</v>
      </c>
      <c r="AE21" s="614">
        <v>1.39</v>
      </c>
      <c r="AF21" s="614">
        <v>1.35</v>
      </c>
      <c r="AG21" s="769">
        <f t="shared" si="3"/>
        <v>5.0724637681159472E-2</v>
      </c>
      <c r="AH21" s="495">
        <v>1.42</v>
      </c>
      <c r="AI21" s="498">
        <v>1.42</v>
      </c>
      <c r="AJ21" s="497">
        <v>1.43</v>
      </c>
      <c r="AK21" s="497">
        <v>1.39</v>
      </c>
      <c r="AL21" s="497">
        <v>1.35</v>
      </c>
      <c r="AM21" s="769">
        <f t="shared" si="4"/>
        <v>7.0422535211267668E-3</v>
      </c>
      <c r="AN21" s="495">
        <v>1.5</v>
      </c>
      <c r="AO21" s="498">
        <v>1.5</v>
      </c>
      <c r="AP21" s="497">
        <v>1.5484</v>
      </c>
      <c r="AQ21" s="497">
        <v>1.48</v>
      </c>
      <c r="AR21" s="769">
        <f t="shared" si="7"/>
        <v>-1.3333333333333345E-2</v>
      </c>
      <c r="AS21" s="497">
        <v>1.3645999999999998</v>
      </c>
      <c r="AT21" s="492">
        <v>1.3645999999999998</v>
      </c>
      <c r="AU21" s="497">
        <v>1.43</v>
      </c>
      <c r="AV21" s="769">
        <f t="shared" si="5"/>
        <v>4.792613219991216E-2</v>
      </c>
      <c r="AW21" s="778"/>
      <c r="AX21" s="468"/>
    </row>
    <row r="22" spans="1:50" s="633" customFormat="1" ht="39" x14ac:dyDescent="0.35">
      <c r="A22" s="755">
        <v>20</v>
      </c>
      <c r="B22" s="459" t="s">
        <v>4146</v>
      </c>
      <c r="C22" s="756" t="s">
        <v>4153</v>
      </c>
      <c r="D22" s="757" t="s">
        <v>2942</v>
      </c>
      <c r="E22" s="758">
        <v>1.3</v>
      </c>
      <c r="F22" s="500" t="s">
        <v>1159</v>
      </c>
      <c r="G22" s="502"/>
      <c r="H22" s="500" t="s">
        <v>1159</v>
      </c>
      <c r="I22" s="502" t="s">
        <v>1159</v>
      </c>
      <c r="J22" s="500" t="s">
        <v>1159</v>
      </c>
      <c r="K22" s="501" t="s">
        <v>1159</v>
      </c>
      <c r="L22" s="501" t="s">
        <v>1159</v>
      </c>
      <c r="M22" s="501"/>
      <c r="N22" s="762"/>
      <c r="O22" s="579" t="s">
        <v>1159</v>
      </c>
      <c r="P22" s="492"/>
      <c r="Q22" s="497" t="s">
        <v>1159</v>
      </c>
      <c r="R22" s="497" t="s">
        <v>1159</v>
      </c>
      <c r="S22" s="614" t="s">
        <v>1159</v>
      </c>
      <c r="T22" s="614" t="s">
        <v>1159</v>
      </c>
      <c r="U22" s="764"/>
      <c r="V22" s="500" t="s">
        <v>1159</v>
      </c>
      <c r="W22" s="766"/>
      <c r="X22" s="497" t="s">
        <v>1159</v>
      </c>
      <c r="Y22" s="501" t="s">
        <v>1159</v>
      </c>
      <c r="Z22" s="501" t="s">
        <v>1159</v>
      </c>
      <c r="AA22" s="768"/>
      <c r="AB22" s="579" t="s">
        <v>1159</v>
      </c>
      <c r="AC22" s="492" t="s">
        <v>2318</v>
      </c>
      <c r="AD22" s="497" t="s">
        <v>1159</v>
      </c>
      <c r="AE22" s="614" t="s">
        <v>1159</v>
      </c>
      <c r="AF22" s="614" t="s">
        <v>1159</v>
      </c>
      <c r="AG22" s="769"/>
      <c r="AH22" s="500" t="s">
        <v>1159</v>
      </c>
      <c r="AI22" s="492" t="s">
        <v>2318</v>
      </c>
      <c r="AJ22" s="497" t="s">
        <v>1159</v>
      </c>
      <c r="AK22" s="497" t="s">
        <v>1159</v>
      </c>
      <c r="AL22" s="497" t="s">
        <v>1159</v>
      </c>
      <c r="AM22" s="769"/>
      <c r="AN22" s="500" t="s">
        <v>1159</v>
      </c>
      <c r="AO22" s="492" t="s">
        <v>2318</v>
      </c>
      <c r="AP22" s="497" t="s">
        <v>1159</v>
      </c>
      <c r="AQ22" s="497" t="s">
        <v>1159</v>
      </c>
      <c r="AR22" s="769"/>
      <c r="AS22" s="500" t="s">
        <v>1159</v>
      </c>
      <c r="AT22" s="492" t="s">
        <v>2318</v>
      </c>
      <c r="AU22" s="497" t="s">
        <v>1159</v>
      </c>
      <c r="AV22" s="769"/>
      <c r="AW22" s="778" t="s">
        <v>4243</v>
      </c>
      <c r="AX22" s="632" t="s">
        <v>4154</v>
      </c>
    </row>
    <row r="23" spans="1:50" s="633" customFormat="1" ht="39" x14ac:dyDescent="0.35">
      <c r="A23" s="755">
        <v>21</v>
      </c>
      <c r="B23" s="459" t="s">
        <v>4146</v>
      </c>
      <c r="C23" s="756" t="s">
        <v>4155</v>
      </c>
      <c r="D23" s="757" t="s">
        <v>2945</v>
      </c>
      <c r="E23" s="758">
        <v>0.95</v>
      </c>
      <c r="F23" s="500" t="s">
        <v>1159</v>
      </c>
      <c r="G23" s="502"/>
      <c r="H23" s="500" t="s">
        <v>1159</v>
      </c>
      <c r="I23" s="502" t="s">
        <v>1159</v>
      </c>
      <c r="J23" s="500" t="s">
        <v>1159</v>
      </c>
      <c r="K23" s="501" t="s">
        <v>1159</v>
      </c>
      <c r="L23" s="501" t="s">
        <v>1159</v>
      </c>
      <c r="M23" s="501"/>
      <c r="N23" s="762"/>
      <c r="O23" s="579" t="s">
        <v>1159</v>
      </c>
      <c r="P23" s="492"/>
      <c r="Q23" s="497" t="s">
        <v>1159</v>
      </c>
      <c r="R23" s="497" t="s">
        <v>1159</v>
      </c>
      <c r="S23" s="614" t="s">
        <v>1159</v>
      </c>
      <c r="T23" s="614" t="s">
        <v>1159</v>
      </c>
      <c r="U23" s="764"/>
      <c r="V23" s="500" t="s">
        <v>1159</v>
      </c>
      <c r="W23" s="766"/>
      <c r="X23" s="497" t="s">
        <v>1159</v>
      </c>
      <c r="Y23" s="501" t="s">
        <v>1159</v>
      </c>
      <c r="Z23" s="501" t="s">
        <v>1159</v>
      </c>
      <c r="AA23" s="768"/>
      <c r="AB23" s="579" t="s">
        <v>1159</v>
      </c>
      <c r="AC23" s="492" t="s">
        <v>2318</v>
      </c>
      <c r="AD23" s="497" t="s">
        <v>1159</v>
      </c>
      <c r="AE23" s="614" t="s">
        <v>1159</v>
      </c>
      <c r="AF23" s="614" t="s">
        <v>1159</v>
      </c>
      <c r="AG23" s="769"/>
      <c r="AH23" s="500" t="s">
        <v>1159</v>
      </c>
      <c r="AI23" s="492" t="s">
        <v>2318</v>
      </c>
      <c r="AJ23" s="497" t="s">
        <v>1159</v>
      </c>
      <c r="AK23" s="497" t="s">
        <v>1159</v>
      </c>
      <c r="AL23" s="497" t="s">
        <v>1159</v>
      </c>
      <c r="AM23" s="769"/>
      <c r="AN23" s="500" t="s">
        <v>1159</v>
      </c>
      <c r="AO23" s="492" t="s">
        <v>2318</v>
      </c>
      <c r="AP23" s="497" t="s">
        <v>1159</v>
      </c>
      <c r="AQ23" s="497" t="s">
        <v>1159</v>
      </c>
      <c r="AR23" s="769"/>
      <c r="AS23" s="500" t="s">
        <v>1159</v>
      </c>
      <c r="AT23" s="492" t="s">
        <v>2318</v>
      </c>
      <c r="AU23" s="497" t="s">
        <v>1159</v>
      </c>
      <c r="AV23" s="769"/>
      <c r="AW23" s="778" t="s">
        <v>4243</v>
      </c>
      <c r="AX23" s="632" t="s">
        <v>4154</v>
      </c>
    </row>
    <row r="24" spans="1:50" s="633" customFormat="1" ht="39" x14ac:dyDescent="0.35">
      <c r="A24" s="755">
        <v>22</v>
      </c>
      <c r="B24" s="459" t="s">
        <v>4146</v>
      </c>
      <c r="C24" s="756" t="s">
        <v>4156</v>
      </c>
      <c r="D24" s="757" t="s">
        <v>2946</v>
      </c>
      <c r="E24" s="758">
        <v>1.3</v>
      </c>
      <c r="F24" s="500" t="s">
        <v>1159</v>
      </c>
      <c r="G24" s="502"/>
      <c r="H24" s="500" t="s">
        <v>1159</v>
      </c>
      <c r="I24" s="502" t="s">
        <v>1159</v>
      </c>
      <c r="J24" s="500" t="s">
        <v>1159</v>
      </c>
      <c r="K24" s="501" t="s">
        <v>1159</v>
      </c>
      <c r="L24" s="501" t="s">
        <v>1159</v>
      </c>
      <c r="M24" s="501"/>
      <c r="N24" s="762"/>
      <c r="O24" s="579" t="s">
        <v>1159</v>
      </c>
      <c r="P24" s="492"/>
      <c r="Q24" s="497" t="s">
        <v>1159</v>
      </c>
      <c r="R24" s="497" t="s">
        <v>1159</v>
      </c>
      <c r="S24" s="614" t="s">
        <v>1159</v>
      </c>
      <c r="T24" s="614" t="s">
        <v>1159</v>
      </c>
      <c r="U24" s="764"/>
      <c r="V24" s="500" t="s">
        <v>1159</v>
      </c>
      <c r="W24" s="766"/>
      <c r="X24" s="497" t="s">
        <v>1159</v>
      </c>
      <c r="Y24" s="501" t="s">
        <v>1159</v>
      </c>
      <c r="Z24" s="501" t="s">
        <v>1159</v>
      </c>
      <c r="AA24" s="768"/>
      <c r="AB24" s="579" t="s">
        <v>1159</v>
      </c>
      <c r="AC24" s="492" t="s">
        <v>2318</v>
      </c>
      <c r="AD24" s="497" t="s">
        <v>1159</v>
      </c>
      <c r="AE24" s="614" t="s">
        <v>1159</v>
      </c>
      <c r="AF24" s="614" t="s">
        <v>1159</v>
      </c>
      <c r="AG24" s="769"/>
      <c r="AH24" s="500" t="s">
        <v>1159</v>
      </c>
      <c r="AI24" s="492" t="s">
        <v>2318</v>
      </c>
      <c r="AJ24" s="497" t="s">
        <v>1159</v>
      </c>
      <c r="AK24" s="497" t="s">
        <v>1159</v>
      </c>
      <c r="AL24" s="497" t="s">
        <v>1159</v>
      </c>
      <c r="AM24" s="769"/>
      <c r="AN24" s="500" t="s">
        <v>1159</v>
      </c>
      <c r="AO24" s="492" t="s">
        <v>2318</v>
      </c>
      <c r="AP24" s="497" t="s">
        <v>1159</v>
      </c>
      <c r="AQ24" s="497" t="s">
        <v>1159</v>
      </c>
      <c r="AR24" s="769"/>
      <c r="AS24" s="500" t="s">
        <v>1159</v>
      </c>
      <c r="AT24" s="492" t="s">
        <v>2318</v>
      </c>
      <c r="AU24" s="497" t="s">
        <v>1159</v>
      </c>
      <c r="AV24" s="769"/>
      <c r="AW24" s="778" t="s">
        <v>4243</v>
      </c>
      <c r="AX24" s="632" t="s">
        <v>4154</v>
      </c>
    </row>
    <row r="25" spans="1:50" s="633" customFormat="1" ht="39" x14ac:dyDescent="0.35">
      <c r="A25" s="755">
        <v>23</v>
      </c>
      <c r="B25" s="459" t="s">
        <v>4146</v>
      </c>
      <c r="C25" s="468" t="s">
        <v>4157</v>
      </c>
      <c r="D25" s="757" t="s">
        <v>2947</v>
      </c>
      <c r="E25" s="758">
        <v>0.95</v>
      </c>
      <c r="F25" s="500" t="s">
        <v>1159</v>
      </c>
      <c r="G25" s="502"/>
      <c r="H25" s="500" t="s">
        <v>1159</v>
      </c>
      <c r="I25" s="502" t="s">
        <v>1159</v>
      </c>
      <c r="J25" s="500" t="s">
        <v>1159</v>
      </c>
      <c r="K25" s="501" t="s">
        <v>1159</v>
      </c>
      <c r="L25" s="501" t="s">
        <v>1159</v>
      </c>
      <c r="M25" s="501"/>
      <c r="N25" s="762"/>
      <c r="O25" s="579" t="s">
        <v>1159</v>
      </c>
      <c r="P25" s="492"/>
      <c r="Q25" s="497" t="s">
        <v>1159</v>
      </c>
      <c r="R25" s="497" t="s">
        <v>1159</v>
      </c>
      <c r="S25" s="614" t="s">
        <v>1159</v>
      </c>
      <c r="T25" s="614" t="s">
        <v>1159</v>
      </c>
      <c r="U25" s="764"/>
      <c r="V25" s="500" t="s">
        <v>1159</v>
      </c>
      <c r="W25" s="766"/>
      <c r="X25" s="497" t="s">
        <v>1159</v>
      </c>
      <c r="Y25" s="501" t="s">
        <v>1159</v>
      </c>
      <c r="Z25" s="501" t="s">
        <v>1159</v>
      </c>
      <c r="AA25" s="768"/>
      <c r="AB25" s="579" t="s">
        <v>1159</v>
      </c>
      <c r="AC25" s="492" t="s">
        <v>2318</v>
      </c>
      <c r="AD25" s="497" t="s">
        <v>1159</v>
      </c>
      <c r="AE25" s="614" t="s">
        <v>1159</v>
      </c>
      <c r="AF25" s="614" t="s">
        <v>1159</v>
      </c>
      <c r="AG25" s="769"/>
      <c r="AH25" s="500" t="s">
        <v>1159</v>
      </c>
      <c r="AI25" s="492" t="s">
        <v>2318</v>
      </c>
      <c r="AJ25" s="497" t="s">
        <v>1159</v>
      </c>
      <c r="AK25" s="497" t="s">
        <v>1159</v>
      </c>
      <c r="AL25" s="497" t="s">
        <v>1159</v>
      </c>
      <c r="AM25" s="769"/>
      <c r="AN25" s="500" t="s">
        <v>1159</v>
      </c>
      <c r="AO25" s="492" t="s">
        <v>2318</v>
      </c>
      <c r="AP25" s="497" t="s">
        <v>1159</v>
      </c>
      <c r="AQ25" s="497" t="s">
        <v>1159</v>
      </c>
      <c r="AR25" s="769"/>
      <c r="AS25" s="500" t="s">
        <v>1159</v>
      </c>
      <c r="AT25" s="492" t="s">
        <v>2318</v>
      </c>
      <c r="AU25" s="497" t="s">
        <v>1159</v>
      </c>
      <c r="AV25" s="769"/>
      <c r="AW25" s="778" t="s">
        <v>4243</v>
      </c>
      <c r="AX25" s="632" t="s">
        <v>4154</v>
      </c>
    </row>
    <row r="26" spans="1:50" s="633" customFormat="1" ht="52" x14ac:dyDescent="0.35">
      <c r="A26" s="755">
        <v>24</v>
      </c>
      <c r="B26" s="459" t="s">
        <v>4158</v>
      </c>
      <c r="C26" s="468" t="s">
        <v>4244</v>
      </c>
      <c r="D26" s="779" t="s">
        <v>2328</v>
      </c>
      <c r="E26" s="758">
        <v>1.3</v>
      </c>
      <c r="F26" s="497">
        <v>1.87</v>
      </c>
      <c r="G26" s="502">
        <v>1.87</v>
      </c>
      <c r="H26" s="500">
        <v>17.78</v>
      </c>
      <c r="I26" s="502">
        <v>17.952199999999998</v>
      </c>
      <c r="J26" s="634" t="s">
        <v>2318</v>
      </c>
      <c r="K26" s="501">
        <v>1.88</v>
      </c>
      <c r="L26" s="501">
        <v>1.87</v>
      </c>
      <c r="M26" s="501"/>
      <c r="N26" s="762">
        <f t="shared" si="1"/>
        <v>5.3475935828875866E-3</v>
      </c>
      <c r="O26" s="614">
        <v>1.84</v>
      </c>
      <c r="P26" s="492">
        <v>1.84</v>
      </c>
      <c r="Q26" s="497">
        <v>24.858619999999998</v>
      </c>
      <c r="R26" s="497">
        <v>1.97</v>
      </c>
      <c r="S26" s="614">
        <v>1.96</v>
      </c>
      <c r="T26" s="614">
        <v>1.97</v>
      </c>
      <c r="U26" s="780">
        <f>(R26-O26)/O26</f>
        <v>7.0652173913043417E-2</v>
      </c>
      <c r="V26" s="765">
        <v>1.88</v>
      </c>
      <c r="W26" s="766">
        <v>1.88</v>
      </c>
      <c r="X26" s="634" t="s">
        <v>2318</v>
      </c>
      <c r="Y26" s="499">
        <v>1.91</v>
      </c>
      <c r="Z26" s="499">
        <v>1.99</v>
      </c>
      <c r="AA26" s="768">
        <f t="shared" si="2"/>
        <v>1.5957446808510654E-2</v>
      </c>
      <c r="AB26" s="547">
        <v>1.87</v>
      </c>
      <c r="AC26" s="560">
        <v>1.87</v>
      </c>
      <c r="AD26" s="497">
        <v>1.92</v>
      </c>
      <c r="AE26" s="614">
        <v>1.94</v>
      </c>
      <c r="AF26" s="614">
        <v>1.89</v>
      </c>
      <c r="AG26" s="769">
        <f t="shared" si="3"/>
        <v>2.6737967914438405E-2</v>
      </c>
      <c r="AH26" s="574">
        <v>1.85</v>
      </c>
      <c r="AI26" s="560">
        <v>1.85</v>
      </c>
      <c r="AJ26" s="497">
        <v>1.82</v>
      </c>
      <c r="AK26" s="497">
        <v>1.84</v>
      </c>
      <c r="AL26" s="497">
        <v>1.81</v>
      </c>
      <c r="AM26" s="769">
        <f t="shared" si="4"/>
        <v>-1.6216216216216231E-2</v>
      </c>
      <c r="AN26" s="574">
        <v>1.94</v>
      </c>
      <c r="AO26" s="560">
        <v>1.94</v>
      </c>
      <c r="AP26" s="497">
        <v>20.671199999999999</v>
      </c>
      <c r="AQ26" s="497">
        <v>2.0299999999999998</v>
      </c>
      <c r="AR26" s="769">
        <f>(AQ26-AN26)/AN26</f>
        <v>4.6391752577319513E-2</v>
      </c>
      <c r="AS26" s="574">
        <v>1.9816666666666667</v>
      </c>
      <c r="AT26" s="560">
        <v>1.9816666666666667</v>
      </c>
      <c r="AU26" s="497">
        <v>1.95</v>
      </c>
      <c r="AV26" s="769">
        <f t="shared" si="5"/>
        <v>-1.5979814970563531E-2</v>
      </c>
      <c r="AW26" s="770"/>
      <c r="AX26" s="468" t="s">
        <v>4245</v>
      </c>
    </row>
    <row r="27" spans="1:50" s="633" customFormat="1" ht="39" x14ac:dyDescent="0.35">
      <c r="A27" s="755">
        <v>25</v>
      </c>
      <c r="B27" s="459" t="s">
        <v>4158</v>
      </c>
      <c r="C27" s="468" t="s">
        <v>4172</v>
      </c>
      <c r="D27" s="757" t="s">
        <v>2654</v>
      </c>
      <c r="E27" s="758">
        <v>2.5</v>
      </c>
      <c r="F27" s="761">
        <v>1.5269999999999999</v>
      </c>
      <c r="G27" s="760">
        <v>1.18</v>
      </c>
      <c r="H27" s="761">
        <v>1.5269999999999999</v>
      </c>
      <c r="I27" s="760">
        <v>1.5719999999999998</v>
      </c>
      <c r="J27" s="761">
        <v>1.5719999999999998</v>
      </c>
      <c r="K27" s="743">
        <v>1.52</v>
      </c>
      <c r="L27" s="743">
        <v>1.51</v>
      </c>
      <c r="M27" s="743"/>
      <c r="N27" s="799">
        <f t="shared" si="1"/>
        <v>-4.5841519318925317E-3</v>
      </c>
      <c r="O27" s="771">
        <v>1.7908000000000002</v>
      </c>
      <c r="P27" s="772">
        <v>1.1000000000000001</v>
      </c>
      <c r="Q27" s="763">
        <v>1.7908000000000002</v>
      </c>
      <c r="R27" s="763">
        <v>1.82</v>
      </c>
      <c r="S27" s="771">
        <v>1.8</v>
      </c>
      <c r="T27" s="771">
        <v>1.76</v>
      </c>
      <c r="U27" s="780">
        <f>(R27-O27)/O27</f>
        <v>1.6305561760107154E-2</v>
      </c>
      <c r="V27" s="763">
        <v>1.84</v>
      </c>
      <c r="W27" s="773">
        <v>1.2</v>
      </c>
      <c r="X27" s="763">
        <v>1.84</v>
      </c>
      <c r="Y27" s="767">
        <v>1.76</v>
      </c>
      <c r="Z27" s="767">
        <v>1.72</v>
      </c>
      <c r="AA27" s="768">
        <f t="shared" si="2"/>
        <v>-4.3478260869565251E-2</v>
      </c>
      <c r="AB27" s="614">
        <v>1.85</v>
      </c>
      <c r="AC27" s="492" t="s">
        <v>2318</v>
      </c>
      <c r="AD27" s="497">
        <v>1.85</v>
      </c>
      <c r="AE27" s="614">
        <v>1.8</v>
      </c>
      <c r="AF27" s="614">
        <v>1.75</v>
      </c>
      <c r="AG27" s="769">
        <f t="shared" si="3"/>
        <v>0</v>
      </c>
      <c r="AH27" s="497">
        <v>1.72</v>
      </c>
      <c r="AI27" s="492" t="s">
        <v>2318</v>
      </c>
      <c r="AJ27" s="497">
        <v>1.72</v>
      </c>
      <c r="AK27" s="497">
        <v>1.69</v>
      </c>
      <c r="AL27" s="495">
        <v>1.6</v>
      </c>
      <c r="AM27" s="769">
        <f t="shared" si="4"/>
        <v>0</v>
      </c>
      <c r="AN27" s="497">
        <v>2.0352000000000001</v>
      </c>
      <c r="AO27" s="492" t="s">
        <v>2318</v>
      </c>
      <c r="AP27" s="497">
        <v>2.0352000000000001</v>
      </c>
      <c r="AQ27" s="497">
        <v>2.08</v>
      </c>
      <c r="AR27" s="769">
        <f>(AQ27-AN27)/AN27</f>
        <v>2.2012578616352176E-2</v>
      </c>
      <c r="AS27" s="497">
        <v>1.7342</v>
      </c>
      <c r="AT27" s="492" t="s">
        <v>2318</v>
      </c>
      <c r="AU27" s="497">
        <v>1.7342</v>
      </c>
      <c r="AV27" s="769">
        <f t="shared" si="5"/>
        <v>0</v>
      </c>
      <c r="AW27" s="770"/>
      <c r="AX27" s="756"/>
    </row>
    <row r="28" spans="1:50" s="633" customFormat="1" ht="39" x14ac:dyDescent="0.35">
      <c r="A28" s="755">
        <v>26</v>
      </c>
      <c r="B28" s="459" t="s">
        <v>4158</v>
      </c>
      <c r="C28" s="468" t="s">
        <v>4175</v>
      </c>
      <c r="D28" s="757" t="s">
        <v>2655</v>
      </c>
      <c r="E28" s="758">
        <v>2.5</v>
      </c>
      <c r="F28" s="500">
        <v>2.5</v>
      </c>
      <c r="G28" s="502"/>
      <c r="H28" s="500" t="s">
        <v>1159</v>
      </c>
      <c r="I28" s="502" t="s">
        <v>1159</v>
      </c>
      <c r="J28" s="500" t="s">
        <v>1159</v>
      </c>
      <c r="K28" s="501" t="s">
        <v>1159</v>
      </c>
      <c r="L28" s="501">
        <v>1.31</v>
      </c>
      <c r="M28" s="501"/>
      <c r="N28" s="762"/>
      <c r="O28" s="614">
        <v>2.5</v>
      </c>
      <c r="P28" s="492"/>
      <c r="Q28" s="497" t="s">
        <v>1159</v>
      </c>
      <c r="R28" s="497" t="s">
        <v>1159</v>
      </c>
      <c r="S28" s="614">
        <v>1.86</v>
      </c>
      <c r="T28" s="614">
        <v>1.81</v>
      </c>
      <c r="U28" s="780"/>
      <c r="V28" s="765">
        <v>2.5</v>
      </c>
      <c r="W28" s="766"/>
      <c r="X28" s="497" t="s">
        <v>1159</v>
      </c>
      <c r="Y28" s="492" t="s">
        <v>1159</v>
      </c>
      <c r="Z28" s="492">
        <v>1.57</v>
      </c>
      <c r="AA28" s="768"/>
      <c r="AB28" s="774">
        <v>2.5</v>
      </c>
      <c r="AC28" s="492" t="s">
        <v>2318</v>
      </c>
      <c r="AD28" s="497" t="s">
        <v>1159</v>
      </c>
      <c r="AE28" s="614">
        <v>1.52</v>
      </c>
      <c r="AF28" s="614">
        <v>1.52</v>
      </c>
      <c r="AG28" s="769"/>
      <c r="AH28" s="765">
        <v>2.5</v>
      </c>
      <c r="AI28" s="492" t="s">
        <v>2318</v>
      </c>
      <c r="AJ28" s="497" t="s">
        <v>1159</v>
      </c>
      <c r="AK28" s="497">
        <v>1.61</v>
      </c>
      <c r="AL28" s="495">
        <v>1.58</v>
      </c>
      <c r="AM28" s="769"/>
      <c r="AN28" s="765">
        <v>2.5</v>
      </c>
      <c r="AO28" s="492" t="s">
        <v>2318</v>
      </c>
      <c r="AP28" s="497" t="s">
        <v>1159</v>
      </c>
      <c r="AQ28" s="497" t="s">
        <v>1159</v>
      </c>
      <c r="AR28" s="769"/>
      <c r="AS28" s="765">
        <v>2.5</v>
      </c>
      <c r="AT28" s="492" t="s">
        <v>2318</v>
      </c>
      <c r="AU28" s="497" t="s">
        <v>1159</v>
      </c>
      <c r="AV28" s="769"/>
      <c r="AW28" s="770"/>
      <c r="AX28" s="635" t="s">
        <v>4177</v>
      </c>
    </row>
    <row r="29" spans="1:50" s="633" customFormat="1" ht="52" x14ac:dyDescent="0.35">
      <c r="A29" s="755">
        <v>27</v>
      </c>
      <c r="B29" s="459" t="s">
        <v>4178</v>
      </c>
      <c r="C29" s="468" t="s">
        <v>4246</v>
      </c>
      <c r="D29" s="779" t="s">
        <v>2330</v>
      </c>
      <c r="E29" s="758">
        <v>2.5</v>
      </c>
      <c r="F29" s="497">
        <v>11.29</v>
      </c>
      <c r="G29" s="492">
        <v>11.29</v>
      </c>
      <c r="H29" s="497">
        <v>33.786000000000001</v>
      </c>
      <c r="I29" s="492" t="s">
        <v>1159</v>
      </c>
      <c r="J29" s="634" t="s">
        <v>2318</v>
      </c>
      <c r="K29" s="499">
        <v>11.73</v>
      </c>
      <c r="L29" s="499">
        <v>11.72</v>
      </c>
      <c r="M29" s="499"/>
      <c r="N29" s="762">
        <f t="shared" si="1"/>
        <v>3.8972542072630761E-2</v>
      </c>
      <c r="O29" s="614">
        <v>12.83</v>
      </c>
      <c r="P29" s="492">
        <v>12.83</v>
      </c>
      <c r="Q29" s="497">
        <v>51.99</v>
      </c>
      <c r="R29" s="497">
        <v>12.98</v>
      </c>
      <c r="S29" s="614">
        <v>13.8</v>
      </c>
      <c r="T29" s="614">
        <v>12.99</v>
      </c>
      <c r="U29" s="780">
        <f>(R29-O29)/O29</f>
        <v>1.1691348402182413E-2</v>
      </c>
      <c r="V29" s="497">
        <v>11.45</v>
      </c>
      <c r="W29" s="492">
        <v>11.45</v>
      </c>
      <c r="X29" s="634" t="s">
        <v>2318</v>
      </c>
      <c r="Y29" s="499">
        <v>11.34</v>
      </c>
      <c r="Z29" s="499">
        <v>11.38</v>
      </c>
      <c r="AA29" s="768">
        <f t="shared" si="2"/>
        <v>-9.606986899563269E-3</v>
      </c>
      <c r="AB29" s="614">
        <v>11.323</v>
      </c>
      <c r="AC29" s="492" t="s">
        <v>1502</v>
      </c>
      <c r="AD29" s="497">
        <v>10.97</v>
      </c>
      <c r="AE29" s="614">
        <v>9.81</v>
      </c>
      <c r="AF29" s="614">
        <v>10.119999999999999</v>
      </c>
      <c r="AG29" s="769">
        <f t="shared" si="3"/>
        <v>-3.1175483529100038E-2</v>
      </c>
      <c r="AH29" s="497">
        <v>11.78</v>
      </c>
      <c r="AI29" s="492" t="s">
        <v>1502</v>
      </c>
      <c r="AJ29" s="497">
        <v>11.87</v>
      </c>
      <c r="AK29" s="497">
        <v>11.9</v>
      </c>
      <c r="AL29" s="497">
        <v>11.86</v>
      </c>
      <c r="AM29" s="769">
        <f t="shared" si="4"/>
        <v>7.6400679117147588E-3</v>
      </c>
      <c r="AN29" s="765">
        <v>11.42</v>
      </c>
      <c r="AO29" s="492" t="s">
        <v>1502</v>
      </c>
      <c r="AP29" s="497">
        <v>40.763500000000001</v>
      </c>
      <c r="AQ29" s="497">
        <v>11.53</v>
      </c>
      <c r="AR29" s="769">
        <f t="shared" ref="AR29:AR35" si="8">(AQ29-AN29)/AN29</f>
        <v>9.6322241681260443E-3</v>
      </c>
      <c r="AS29" s="765">
        <v>11.41</v>
      </c>
      <c r="AT29" s="492" t="s">
        <v>1502</v>
      </c>
      <c r="AU29" s="497">
        <v>11.73</v>
      </c>
      <c r="AV29" s="769">
        <f t="shared" si="5"/>
        <v>2.8045574057844021E-2</v>
      </c>
      <c r="AW29" s="770"/>
      <c r="AX29" s="468" t="s">
        <v>4245</v>
      </c>
    </row>
    <row r="30" spans="1:50" s="633" customFormat="1" ht="39" x14ac:dyDescent="0.35">
      <c r="A30" s="755">
        <v>28</v>
      </c>
      <c r="B30" s="459" t="s">
        <v>4178</v>
      </c>
      <c r="C30" s="468" t="s">
        <v>4185</v>
      </c>
      <c r="D30" s="757" t="s">
        <v>4186</v>
      </c>
      <c r="E30" s="758">
        <v>2.5</v>
      </c>
      <c r="F30" s="497">
        <v>11.29</v>
      </c>
      <c r="G30" s="492">
        <v>11.29</v>
      </c>
      <c r="H30" s="497">
        <v>15.84</v>
      </c>
      <c r="I30" s="492" t="s">
        <v>1159</v>
      </c>
      <c r="J30" s="497">
        <v>11.932</v>
      </c>
      <c r="K30" s="499">
        <v>11.31</v>
      </c>
      <c r="L30" s="499">
        <v>11.11</v>
      </c>
      <c r="M30" s="499"/>
      <c r="N30" s="762">
        <f t="shared" si="1"/>
        <v>1.7714791851196946E-3</v>
      </c>
      <c r="O30" s="614">
        <v>12.83</v>
      </c>
      <c r="P30" s="492">
        <v>12.83</v>
      </c>
      <c r="Q30" s="497">
        <v>12.912000000000001</v>
      </c>
      <c r="R30" s="497">
        <v>12.55</v>
      </c>
      <c r="S30" s="614">
        <v>12.09</v>
      </c>
      <c r="T30" s="614">
        <v>11.99</v>
      </c>
      <c r="U30" s="780">
        <f>(R30-O30)/O30</f>
        <v>-2.1823850350740401E-2</v>
      </c>
      <c r="V30" s="497">
        <v>11.45</v>
      </c>
      <c r="W30" s="492">
        <v>11.45</v>
      </c>
      <c r="X30" s="497">
        <v>11.78</v>
      </c>
      <c r="Y30" s="499">
        <v>11.43</v>
      </c>
      <c r="Z30" s="499">
        <v>11.41</v>
      </c>
      <c r="AA30" s="768">
        <f t="shared" si="2"/>
        <v>-1.7467248908296573E-3</v>
      </c>
      <c r="AB30" s="614">
        <v>11.323</v>
      </c>
      <c r="AC30" s="492" t="s">
        <v>1502</v>
      </c>
      <c r="AD30" s="497">
        <v>11.779</v>
      </c>
      <c r="AE30" s="614">
        <v>10.97</v>
      </c>
      <c r="AF30" s="614">
        <v>10.82</v>
      </c>
      <c r="AG30" s="769">
        <f t="shared" si="3"/>
        <v>4.0272012717477657E-2</v>
      </c>
      <c r="AH30" s="497">
        <v>11.78</v>
      </c>
      <c r="AI30" s="492" t="s">
        <v>1502</v>
      </c>
      <c r="AJ30" s="497">
        <v>12.321999999999999</v>
      </c>
      <c r="AK30" s="497">
        <v>12.27</v>
      </c>
      <c r="AL30" s="497">
        <v>11.91</v>
      </c>
      <c r="AM30" s="769">
        <f t="shared" si="4"/>
        <v>4.6010186757215604E-2</v>
      </c>
      <c r="AN30" s="765">
        <v>11.42</v>
      </c>
      <c r="AO30" s="492" t="s">
        <v>1502</v>
      </c>
      <c r="AP30" s="497">
        <v>11.865</v>
      </c>
      <c r="AQ30" s="497">
        <v>12.12</v>
      </c>
      <c r="AR30" s="769">
        <f t="shared" si="8"/>
        <v>6.1295971978984176E-2</v>
      </c>
      <c r="AS30" s="765">
        <v>11.41</v>
      </c>
      <c r="AT30" s="492" t="s">
        <v>1502</v>
      </c>
      <c r="AU30" s="497">
        <v>12.2842</v>
      </c>
      <c r="AV30" s="769">
        <f t="shared" si="5"/>
        <v>7.6617002629272568E-2</v>
      </c>
      <c r="AW30" s="770"/>
      <c r="AX30" s="468"/>
    </row>
    <row r="31" spans="1:50" s="633" customFormat="1" ht="52" x14ac:dyDescent="0.35">
      <c r="A31" s="755">
        <v>29</v>
      </c>
      <c r="B31" s="459" t="s">
        <v>4178</v>
      </c>
      <c r="C31" s="468" t="s">
        <v>4247</v>
      </c>
      <c r="D31" s="779" t="s">
        <v>2333</v>
      </c>
      <c r="E31" s="758">
        <v>2.5</v>
      </c>
      <c r="F31" s="497">
        <v>6.14</v>
      </c>
      <c r="G31" s="492">
        <v>6.14</v>
      </c>
      <c r="H31" s="497">
        <v>28.3794</v>
      </c>
      <c r="I31" s="492" t="s">
        <v>1159</v>
      </c>
      <c r="J31" s="634" t="s">
        <v>2318</v>
      </c>
      <c r="K31" s="499">
        <v>6.57</v>
      </c>
      <c r="L31" s="499">
        <v>6.17</v>
      </c>
      <c r="M31" s="499"/>
      <c r="N31" s="762">
        <f t="shared" si="1"/>
        <v>7.0032573289902381E-2</v>
      </c>
      <c r="O31" s="614">
        <v>9.32</v>
      </c>
      <c r="P31" s="492">
        <v>9.32</v>
      </c>
      <c r="Q31" s="497">
        <v>38.710799999999992</v>
      </c>
      <c r="R31" s="497">
        <v>9.43</v>
      </c>
      <c r="S31" s="614">
        <v>10.1</v>
      </c>
      <c r="T31" s="614">
        <v>10.1</v>
      </c>
      <c r="U31" s="780">
        <f>(R31-O31)/O31</f>
        <v>1.1802575107296076E-2</v>
      </c>
      <c r="V31" s="574">
        <v>8.81</v>
      </c>
      <c r="W31" s="560">
        <v>8.81</v>
      </c>
      <c r="X31" s="634" t="s">
        <v>2318</v>
      </c>
      <c r="Y31" s="499">
        <v>9.42</v>
      </c>
      <c r="Z31" s="499">
        <v>8.7899999999999991</v>
      </c>
      <c r="AA31" s="768">
        <f t="shared" si="2"/>
        <v>6.9239500567536819E-2</v>
      </c>
      <c r="AB31" s="547">
        <v>7.57</v>
      </c>
      <c r="AC31" s="560">
        <v>7.57</v>
      </c>
      <c r="AD31" s="497">
        <v>8.19</v>
      </c>
      <c r="AE31" s="614">
        <v>8.07</v>
      </c>
      <c r="AF31" s="614">
        <v>7.99</v>
      </c>
      <c r="AG31" s="769">
        <f t="shared" si="3"/>
        <v>8.1902245706737015E-2</v>
      </c>
      <c r="AH31" s="574">
        <v>7.351</v>
      </c>
      <c r="AI31" s="560">
        <v>7.351</v>
      </c>
      <c r="AJ31" s="497">
        <v>6.87</v>
      </c>
      <c r="AK31" s="497">
        <v>6.94</v>
      </c>
      <c r="AL31" s="495">
        <v>7.03</v>
      </c>
      <c r="AM31" s="769">
        <f t="shared" si="4"/>
        <v>-6.5433274384437468E-2</v>
      </c>
      <c r="AN31" s="574">
        <v>8.0250000000000004</v>
      </c>
      <c r="AO31" s="560">
        <v>8.0250000000000004</v>
      </c>
      <c r="AP31" s="497">
        <v>33.58</v>
      </c>
      <c r="AQ31" s="497">
        <v>8.2200000000000006</v>
      </c>
      <c r="AR31" s="769">
        <f t="shared" si="8"/>
        <v>2.4299065420560782E-2</v>
      </c>
      <c r="AS31" s="574">
        <v>8.8766666666666669</v>
      </c>
      <c r="AT31" s="560">
        <v>8.8766666666666669</v>
      </c>
      <c r="AU31" s="497">
        <v>8.2210000000000001</v>
      </c>
      <c r="AV31" s="769">
        <f t="shared" si="5"/>
        <v>-7.3864063086744286E-2</v>
      </c>
      <c r="AW31" s="770"/>
      <c r="AX31" s="468" t="s">
        <v>4245</v>
      </c>
    </row>
    <row r="32" spans="1:50" s="633" customFormat="1" ht="39" x14ac:dyDescent="0.35">
      <c r="A32" s="755">
        <v>30</v>
      </c>
      <c r="B32" s="459" t="s">
        <v>4178</v>
      </c>
      <c r="C32" s="468" t="s">
        <v>4194</v>
      </c>
      <c r="D32" s="757" t="s">
        <v>4195</v>
      </c>
      <c r="E32" s="758">
        <v>2.5</v>
      </c>
      <c r="F32" s="497">
        <v>6.14</v>
      </c>
      <c r="G32" s="492">
        <v>6.14</v>
      </c>
      <c r="H32" s="497">
        <v>6.1589999999999998</v>
      </c>
      <c r="I32" s="492" t="s">
        <v>1159</v>
      </c>
      <c r="J32" s="497">
        <v>5.923</v>
      </c>
      <c r="K32" s="499">
        <v>5.88</v>
      </c>
      <c r="L32" s="499">
        <v>5.89</v>
      </c>
      <c r="M32" s="499"/>
      <c r="N32" s="762">
        <f t="shared" si="1"/>
        <v>-4.234527687296414E-2</v>
      </c>
      <c r="O32" s="614">
        <v>9.32</v>
      </c>
      <c r="P32" s="492">
        <v>9.32</v>
      </c>
      <c r="Q32" s="497">
        <v>6.0118</v>
      </c>
      <c r="R32" s="497">
        <v>6.51</v>
      </c>
      <c r="S32" s="614">
        <v>6.53</v>
      </c>
      <c r="T32" s="614">
        <v>6.49</v>
      </c>
      <c r="U32" s="780">
        <f>(R32-O32)/O32</f>
        <v>-0.30150214592274682</v>
      </c>
      <c r="V32" s="574">
        <v>8.81</v>
      </c>
      <c r="W32" s="560">
        <v>8.81</v>
      </c>
      <c r="X32" s="497">
        <v>6.24</v>
      </c>
      <c r="Y32" s="499">
        <v>6.16</v>
      </c>
      <c r="Z32" s="499">
        <v>6.13</v>
      </c>
      <c r="AA32" s="768">
        <f t="shared" si="2"/>
        <v>-0.300794551645857</v>
      </c>
      <c r="AB32" s="547">
        <v>7.57</v>
      </c>
      <c r="AC32" s="560">
        <v>7.57</v>
      </c>
      <c r="AD32" s="497">
        <v>6.5</v>
      </c>
      <c r="AE32" s="614">
        <v>6.23</v>
      </c>
      <c r="AF32" s="614">
        <v>6.23</v>
      </c>
      <c r="AG32" s="769">
        <f t="shared" si="3"/>
        <v>-0.14134742404227216</v>
      </c>
      <c r="AH32" s="574">
        <v>7.351</v>
      </c>
      <c r="AI32" s="560">
        <v>7.351</v>
      </c>
      <c r="AJ32" s="497">
        <v>6.38</v>
      </c>
      <c r="AK32" s="497">
        <v>6.34</v>
      </c>
      <c r="AL32" s="497">
        <v>6.32</v>
      </c>
      <c r="AM32" s="769">
        <f t="shared" si="4"/>
        <v>-0.13209087199020542</v>
      </c>
      <c r="AN32" s="574">
        <v>8.0250000000000004</v>
      </c>
      <c r="AO32" s="560">
        <v>8.0250000000000004</v>
      </c>
      <c r="AP32" s="497">
        <v>5.99</v>
      </c>
      <c r="AQ32" s="497">
        <v>5.81</v>
      </c>
      <c r="AR32" s="769">
        <f t="shared" si="8"/>
        <v>-0.27601246105919014</v>
      </c>
      <c r="AS32" s="574">
        <v>8.8766666666666669</v>
      </c>
      <c r="AT32" s="560">
        <v>8.8766666666666669</v>
      </c>
      <c r="AU32" s="497">
        <v>6.9194000000000004</v>
      </c>
      <c r="AV32" s="769">
        <f t="shared" si="5"/>
        <v>-0.22049568156214794</v>
      </c>
      <c r="AW32" s="459"/>
      <c r="AX32" s="468"/>
    </row>
    <row r="33" spans="1:50" s="633" customFormat="1" ht="52" x14ac:dyDescent="0.35">
      <c r="A33" s="755">
        <v>31</v>
      </c>
      <c r="B33" s="459" t="s">
        <v>4178</v>
      </c>
      <c r="C33" s="468" t="s">
        <v>4248</v>
      </c>
      <c r="D33" s="779" t="s">
        <v>2334</v>
      </c>
      <c r="E33" s="758">
        <v>2.5</v>
      </c>
      <c r="F33" s="497">
        <v>5.08</v>
      </c>
      <c r="G33" s="492">
        <v>5.08</v>
      </c>
      <c r="H33" s="497">
        <v>27.123999999999999</v>
      </c>
      <c r="I33" s="492" t="s">
        <v>1159</v>
      </c>
      <c r="J33" s="634" t="s">
        <v>2318</v>
      </c>
      <c r="K33" s="499">
        <v>5.3659999999999997</v>
      </c>
      <c r="L33" s="499">
        <v>5.14</v>
      </c>
      <c r="M33" s="499"/>
      <c r="N33" s="762">
        <f t="shared" si="1"/>
        <v>5.6299212598425116E-2</v>
      </c>
      <c r="O33" s="614">
        <v>8.73</v>
      </c>
      <c r="P33" s="492">
        <v>8.73</v>
      </c>
      <c r="Q33" s="497">
        <v>38.28</v>
      </c>
      <c r="R33" s="497">
        <v>7.32</v>
      </c>
      <c r="S33" s="614">
        <v>7.35</v>
      </c>
      <c r="T33" s="614">
        <v>7.28</v>
      </c>
      <c r="U33" s="764">
        <f>(R33-O33)/O33</f>
        <v>-0.16151202749140894</v>
      </c>
      <c r="V33" s="765">
        <v>8.1</v>
      </c>
      <c r="W33" s="766">
        <v>8.1</v>
      </c>
      <c r="X33" s="634" t="s">
        <v>2318</v>
      </c>
      <c r="Y33" s="499">
        <v>8.44</v>
      </c>
      <c r="Z33" s="499">
        <v>8.07</v>
      </c>
      <c r="AA33" s="768">
        <f t="shared" si="2"/>
        <v>4.1975308641975295E-2</v>
      </c>
      <c r="AB33" s="774" t="s">
        <v>1502</v>
      </c>
      <c r="AC33" s="492" t="s">
        <v>1502</v>
      </c>
      <c r="AD33" s="497" t="s">
        <v>1502</v>
      </c>
      <c r="AE33" s="614" t="s">
        <v>1502</v>
      </c>
      <c r="AF33" s="614" t="s">
        <v>1502</v>
      </c>
      <c r="AG33" s="769"/>
      <c r="AH33" s="574">
        <v>6.6</v>
      </c>
      <c r="AI33" s="560">
        <v>6.6</v>
      </c>
      <c r="AJ33" s="497">
        <v>6.1120000000000001</v>
      </c>
      <c r="AK33" s="497">
        <v>6.14</v>
      </c>
      <c r="AL33" s="497">
        <v>6.29</v>
      </c>
      <c r="AM33" s="769">
        <f t="shared" si="4"/>
        <v>-7.3939393939393874E-2</v>
      </c>
      <c r="AN33" s="574">
        <v>9.9949999999999992</v>
      </c>
      <c r="AO33" s="560">
        <v>9.9949999999999992</v>
      </c>
      <c r="AP33" s="497">
        <v>31.811799999999998</v>
      </c>
      <c r="AQ33" s="497">
        <v>9.2200000000000006</v>
      </c>
      <c r="AR33" s="769">
        <f t="shared" si="8"/>
        <v>-7.7538769384692216E-2</v>
      </c>
      <c r="AS33" s="574">
        <v>9.3059999999999992</v>
      </c>
      <c r="AT33" s="560">
        <v>9.3059999999999992</v>
      </c>
      <c r="AU33" s="497">
        <v>7.95</v>
      </c>
      <c r="AV33" s="769">
        <f t="shared" si="5"/>
        <v>-0.14571244358478391</v>
      </c>
      <c r="AW33" s="770"/>
      <c r="AX33" s="468" t="s">
        <v>4245</v>
      </c>
    </row>
    <row r="34" spans="1:50" s="633" customFormat="1" ht="39" x14ac:dyDescent="0.35">
      <c r="A34" s="755">
        <v>32</v>
      </c>
      <c r="B34" s="459" t="s">
        <v>4178</v>
      </c>
      <c r="C34" s="468" t="s">
        <v>4202</v>
      </c>
      <c r="D34" s="757" t="s">
        <v>4203</v>
      </c>
      <c r="E34" s="758">
        <v>2.5</v>
      </c>
      <c r="F34" s="497">
        <v>5.08</v>
      </c>
      <c r="G34" s="492">
        <v>5.08</v>
      </c>
      <c r="H34" s="497" t="s">
        <v>1502</v>
      </c>
      <c r="I34" s="492" t="s">
        <v>1159</v>
      </c>
      <c r="J34" s="497" t="s">
        <v>1502</v>
      </c>
      <c r="K34" s="499" t="s">
        <v>1502</v>
      </c>
      <c r="L34" s="499" t="s">
        <v>1502</v>
      </c>
      <c r="M34" s="499"/>
      <c r="N34" s="762"/>
      <c r="O34" s="614">
        <v>8.73</v>
      </c>
      <c r="P34" s="492">
        <v>8.73</v>
      </c>
      <c r="Q34" s="497" t="s">
        <v>1502</v>
      </c>
      <c r="R34" s="497" t="s">
        <v>1502</v>
      </c>
      <c r="S34" s="614" t="s">
        <v>1502</v>
      </c>
      <c r="T34" s="614" t="s">
        <v>1502</v>
      </c>
      <c r="U34" s="780"/>
      <c r="V34" s="765">
        <v>8.1</v>
      </c>
      <c r="W34" s="766">
        <v>8.1</v>
      </c>
      <c r="X34" s="497" t="s">
        <v>1502</v>
      </c>
      <c r="Y34" s="499" t="s">
        <v>1502</v>
      </c>
      <c r="Z34" s="499" t="s">
        <v>1502</v>
      </c>
      <c r="AA34" s="768"/>
      <c r="AB34" s="774" t="s">
        <v>1502</v>
      </c>
      <c r="AC34" s="492" t="s">
        <v>1502</v>
      </c>
      <c r="AD34" s="497" t="s">
        <v>1502</v>
      </c>
      <c r="AE34" s="614" t="s">
        <v>1502</v>
      </c>
      <c r="AF34" s="614" t="s">
        <v>1502</v>
      </c>
      <c r="AG34" s="769"/>
      <c r="AH34" s="574">
        <v>6.6</v>
      </c>
      <c r="AI34" s="560">
        <v>6.6</v>
      </c>
      <c r="AJ34" s="497">
        <v>6.53</v>
      </c>
      <c r="AK34" s="497">
        <v>6.49</v>
      </c>
      <c r="AL34" s="497">
        <v>6.41</v>
      </c>
      <c r="AM34" s="769">
        <f t="shared" si="4"/>
        <v>-1.0606060606060515E-2</v>
      </c>
      <c r="AN34" s="574">
        <v>9.9949999999999992</v>
      </c>
      <c r="AO34" s="560">
        <v>9.9949999999999992</v>
      </c>
      <c r="AP34" s="497">
        <v>6.2485999999999988</v>
      </c>
      <c r="AQ34" s="497">
        <v>6.2</v>
      </c>
      <c r="AR34" s="769">
        <f t="shared" si="8"/>
        <v>-0.37968984492246116</v>
      </c>
      <c r="AS34" s="574">
        <v>9.3059999999999992</v>
      </c>
      <c r="AT34" s="560">
        <v>9.3059999999999992</v>
      </c>
      <c r="AU34" s="497">
        <v>8.9415999999999993</v>
      </c>
      <c r="AV34" s="769">
        <f t="shared" si="5"/>
        <v>-3.9157532774554034E-2</v>
      </c>
      <c r="AW34" s="459"/>
      <c r="AX34" s="468"/>
    </row>
    <row r="35" spans="1:50" s="633" customFormat="1" ht="39" x14ac:dyDescent="0.35">
      <c r="A35" s="755">
        <v>33</v>
      </c>
      <c r="B35" s="459" t="s">
        <v>4178</v>
      </c>
      <c r="C35" s="468" t="s">
        <v>4204</v>
      </c>
      <c r="D35" s="757" t="s">
        <v>4205</v>
      </c>
      <c r="E35" s="758">
        <v>2.5</v>
      </c>
      <c r="F35" s="497">
        <v>6.14</v>
      </c>
      <c r="G35" s="492">
        <v>6.14</v>
      </c>
      <c r="H35" s="497" t="s">
        <v>1502</v>
      </c>
      <c r="I35" s="492" t="s">
        <v>1159</v>
      </c>
      <c r="J35" s="497" t="s">
        <v>1502</v>
      </c>
      <c r="K35" s="499" t="s">
        <v>1502</v>
      </c>
      <c r="L35" s="499" t="s">
        <v>1502</v>
      </c>
      <c r="M35" s="499"/>
      <c r="N35" s="762"/>
      <c r="O35" s="614">
        <v>9.32</v>
      </c>
      <c r="P35" s="492">
        <v>9.32</v>
      </c>
      <c r="Q35" s="497" t="s">
        <v>1502</v>
      </c>
      <c r="R35" s="497" t="s">
        <v>1502</v>
      </c>
      <c r="S35" s="614" t="s">
        <v>1502</v>
      </c>
      <c r="T35" s="614" t="s">
        <v>1502</v>
      </c>
      <c r="U35" s="780"/>
      <c r="V35" s="574">
        <v>8.81</v>
      </c>
      <c r="W35" s="560">
        <v>8.81</v>
      </c>
      <c r="X35" s="497" t="s">
        <v>1502</v>
      </c>
      <c r="Y35" s="499" t="s">
        <v>1502</v>
      </c>
      <c r="Z35" s="499" t="s">
        <v>1502</v>
      </c>
      <c r="AA35" s="768"/>
      <c r="AB35" s="774" t="s">
        <v>1502</v>
      </c>
      <c r="AC35" s="560" t="s">
        <v>1502</v>
      </c>
      <c r="AD35" s="497" t="s">
        <v>1502</v>
      </c>
      <c r="AE35" s="614" t="s">
        <v>1502</v>
      </c>
      <c r="AF35" s="614" t="s">
        <v>1502</v>
      </c>
      <c r="AG35" s="769"/>
      <c r="AH35" s="574">
        <v>7.351</v>
      </c>
      <c r="AI35" s="560">
        <v>7.351</v>
      </c>
      <c r="AJ35" s="497">
        <v>6.91</v>
      </c>
      <c r="AK35" s="497">
        <v>7.24</v>
      </c>
      <c r="AL35" s="497">
        <v>7.57</v>
      </c>
      <c r="AM35" s="769">
        <f t="shared" si="4"/>
        <v>-5.9991837845191111E-2</v>
      </c>
      <c r="AN35" s="497">
        <v>8.5</v>
      </c>
      <c r="AO35" s="492">
        <v>8.5</v>
      </c>
      <c r="AP35" s="497">
        <v>6.2637999999999989</v>
      </c>
      <c r="AQ35" s="497">
        <v>6.21</v>
      </c>
      <c r="AR35" s="769">
        <f t="shared" si="8"/>
        <v>-0.26941176470588235</v>
      </c>
      <c r="AS35" s="497">
        <v>8.8699999999999992</v>
      </c>
      <c r="AT35" s="492">
        <v>8.8699999999999992</v>
      </c>
      <c r="AU35" s="497">
        <v>7.4383999999999997</v>
      </c>
      <c r="AV35" s="769">
        <f t="shared" si="5"/>
        <v>-0.16139797068771136</v>
      </c>
      <c r="AW35" s="459"/>
      <c r="AX35" s="468"/>
    </row>
    <row r="36" spans="1:50" s="633" customFormat="1" ht="39" x14ac:dyDescent="0.35">
      <c r="A36" s="755">
        <v>34</v>
      </c>
      <c r="B36" s="459" t="s">
        <v>4178</v>
      </c>
      <c r="C36" s="468" t="s">
        <v>4207</v>
      </c>
      <c r="D36" s="757" t="s">
        <v>2656</v>
      </c>
      <c r="E36" s="758">
        <v>2.5</v>
      </c>
      <c r="F36" s="497">
        <v>6.12</v>
      </c>
      <c r="G36" s="492">
        <v>6.12</v>
      </c>
      <c r="H36" s="497">
        <v>5.44</v>
      </c>
      <c r="I36" s="492" t="s">
        <v>1159</v>
      </c>
      <c r="J36" s="497">
        <v>5.84</v>
      </c>
      <c r="K36" s="499">
        <v>5.78</v>
      </c>
      <c r="L36" s="499">
        <v>5.67</v>
      </c>
      <c r="M36" s="499"/>
      <c r="N36" s="762">
        <f t="shared" si="1"/>
        <v>-5.5555555555555532E-2</v>
      </c>
      <c r="O36" s="614">
        <v>6.97</v>
      </c>
      <c r="P36" s="492">
        <v>6.97</v>
      </c>
      <c r="Q36" s="497">
        <v>6.9779999999999998</v>
      </c>
      <c r="R36" s="497">
        <v>6.79</v>
      </c>
      <c r="S36" s="614">
        <v>6.51</v>
      </c>
      <c r="T36" s="614">
        <v>6.47</v>
      </c>
      <c r="U36" s="780">
        <f t="shared" ref="U36:U41" si="9">(R36-O36)/O36</f>
        <v>-2.582496413199422E-2</v>
      </c>
      <c r="V36" s="765">
        <v>6.69</v>
      </c>
      <c r="W36" s="766">
        <v>6.69</v>
      </c>
      <c r="X36" s="497">
        <v>5.9456000000000007</v>
      </c>
      <c r="Y36" s="499">
        <v>6.06</v>
      </c>
      <c r="Z36" s="499">
        <v>6.13</v>
      </c>
      <c r="AA36" s="768">
        <f t="shared" si="2"/>
        <v>-9.4170403587444051E-2</v>
      </c>
      <c r="AB36" s="614" t="s">
        <v>1159</v>
      </c>
      <c r="AC36" s="492" t="s">
        <v>1159</v>
      </c>
      <c r="AD36" s="497" t="s">
        <v>1159</v>
      </c>
      <c r="AE36" s="614" t="s">
        <v>1159</v>
      </c>
      <c r="AF36" s="614" t="s">
        <v>1159</v>
      </c>
      <c r="AG36" s="769"/>
      <c r="AH36" s="574">
        <v>6.5229999999999997</v>
      </c>
      <c r="AI36" s="560">
        <v>6.5229999999999997</v>
      </c>
      <c r="AJ36" s="497">
        <v>6.47</v>
      </c>
      <c r="AK36" s="497">
        <v>6.9009999999999998</v>
      </c>
      <c r="AL36" s="497">
        <v>6.81</v>
      </c>
      <c r="AM36" s="769">
        <f t="shared" si="4"/>
        <v>-8.125095814809127E-3</v>
      </c>
      <c r="AN36" s="497" t="s">
        <v>1159</v>
      </c>
      <c r="AO36" s="492" t="s">
        <v>1159</v>
      </c>
      <c r="AP36" s="497" t="s">
        <v>1159</v>
      </c>
      <c r="AQ36" s="497" t="s">
        <v>1159</v>
      </c>
      <c r="AR36" s="769"/>
      <c r="AS36" s="574">
        <v>7.2076666666666656</v>
      </c>
      <c r="AT36" s="560">
        <v>7.2076666666666656</v>
      </c>
      <c r="AU36" s="497">
        <v>6.9082000000000008</v>
      </c>
      <c r="AV36" s="769">
        <f t="shared" si="5"/>
        <v>-4.154835129260484E-2</v>
      </c>
      <c r="AW36" s="459"/>
      <c r="AX36" s="468"/>
    </row>
    <row r="37" spans="1:50" s="633" customFormat="1" ht="39" x14ac:dyDescent="0.35">
      <c r="A37" s="755">
        <v>35</v>
      </c>
      <c r="B37" s="459" t="s">
        <v>4178</v>
      </c>
      <c r="C37" s="468" t="s">
        <v>4208</v>
      </c>
      <c r="D37" s="757" t="s">
        <v>2659</v>
      </c>
      <c r="E37" s="758">
        <v>2.5</v>
      </c>
      <c r="F37" s="497">
        <v>7.68</v>
      </c>
      <c r="G37" s="492">
        <v>7.68</v>
      </c>
      <c r="H37" s="497">
        <v>6.6159999999999997</v>
      </c>
      <c r="I37" s="492" t="s">
        <v>1159</v>
      </c>
      <c r="J37" s="497">
        <v>8.1199999999999992</v>
      </c>
      <c r="K37" s="499">
        <v>7.9539999999999997</v>
      </c>
      <c r="L37" s="499">
        <v>6.52</v>
      </c>
      <c r="M37" s="499"/>
      <c r="N37" s="762">
        <f t="shared" si="1"/>
        <v>3.5677083333333338E-2</v>
      </c>
      <c r="O37" s="614">
        <v>9.23</v>
      </c>
      <c r="P37" s="492">
        <v>9.23</v>
      </c>
      <c r="Q37" s="497">
        <v>8.93</v>
      </c>
      <c r="R37" s="497">
        <v>8.93</v>
      </c>
      <c r="S37" s="614">
        <v>6.33</v>
      </c>
      <c r="T37" s="614">
        <v>6.29</v>
      </c>
      <c r="U37" s="764">
        <f t="shared" si="9"/>
        <v>-3.2502708559046661E-2</v>
      </c>
      <c r="V37" s="765">
        <v>8.02</v>
      </c>
      <c r="W37" s="766">
        <v>8.02</v>
      </c>
      <c r="X37" s="497">
        <v>8.0348000000000006</v>
      </c>
      <c r="Y37" s="499">
        <v>6.09</v>
      </c>
      <c r="Z37" s="499">
        <v>6.06</v>
      </c>
      <c r="AA37" s="768">
        <f t="shared" si="2"/>
        <v>-0.24064837905236905</v>
      </c>
      <c r="AB37" s="547">
        <v>7.42</v>
      </c>
      <c r="AC37" s="560">
        <v>7.42</v>
      </c>
      <c r="AD37" s="497">
        <v>7.9889999999999999</v>
      </c>
      <c r="AE37" s="614">
        <v>6.01</v>
      </c>
      <c r="AF37" s="614">
        <v>6.11</v>
      </c>
      <c r="AG37" s="769">
        <f t="shared" si="3"/>
        <v>7.6684636118598382E-2</v>
      </c>
      <c r="AH37" s="574">
        <v>7.8</v>
      </c>
      <c r="AI37" s="560">
        <v>7.8</v>
      </c>
      <c r="AJ37" s="497">
        <v>6.9</v>
      </c>
      <c r="AK37" s="497">
        <v>6.81</v>
      </c>
      <c r="AL37" s="497">
        <v>6.78</v>
      </c>
      <c r="AM37" s="769">
        <f t="shared" si="4"/>
        <v>-0.11538461538461532</v>
      </c>
      <c r="AN37" s="574">
        <v>9.0269999999999992</v>
      </c>
      <c r="AO37" s="560">
        <v>9.0269999999999992</v>
      </c>
      <c r="AP37" s="497">
        <v>6.99</v>
      </c>
      <c r="AQ37" s="497">
        <v>6.4</v>
      </c>
      <c r="AR37" s="769">
        <f>(AQ37-AN37)/AN37</f>
        <v>-0.29101584136479441</v>
      </c>
      <c r="AS37" s="574">
        <v>8.1913333333333345</v>
      </c>
      <c r="AT37" s="560">
        <v>8.1913333333333345</v>
      </c>
      <c r="AU37" s="497">
        <v>6.8320000000000007</v>
      </c>
      <c r="AV37" s="769">
        <f t="shared" si="5"/>
        <v>-0.165947749654106</v>
      </c>
      <c r="AW37" s="459"/>
      <c r="AX37" s="468"/>
    </row>
    <row r="38" spans="1:50" s="633" customFormat="1" ht="39" x14ac:dyDescent="0.35">
      <c r="A38" s="755">
        <v>36</v>
      </c>
      <c r="B38" s="459" t="s">
        <v>4209</v>
      </c>
      <c r="C38" s="468" t="s">
        <v>4249</v>
      </c>
      <c r="D38" s="779" t="s">
        <v>2336</v>
      </c>
      <c r="E38" s="758">
        <v>1.3</v>
      </c>
      <c r="F38" s="497">
        <v>2.52</v>
      </c>
      <c r="G38" s="492">
        <v>1.49</v>
      </c>
      <c r="H38" s="497">
        <v>2.52</v>
      </c>
      <c r="I38" s="492" t="s">
        <v>1159</v>
      </c>
      <c r="J38" s="634">
        <v>2.04</v>
      </c>
      <c r="K38" s="499">
        <v>2.0369999999999999</v>
      </c>
      <c r="L38" s="499">
        <v>2.06</v>
      </c>
      <c r="M38" s="499"/>
      <c r="N38" s="762">
        <f t="shared" si="1"/>
        <v>-0.19166666666666671</v>
      </c>
      <c r="O38" s="614">
        <v>3.1</v>
      </c>
      <c r="P38" s="492">
        <v>1.72</v>
      </c>
      <c r="Q38" s="497">
        <v>3.0508000000000002</v>
      </c>
      <c r="R38" s="497">
        <v>3.31</v>
      </c>
      <c r="S38" s="614">
        <v>3.15</v>
      </c>
      <c r="T38" s="614">
        <v>3.16</v>
      </c>
      <c r="U38" s="764">
        <f t="shared" si="9"/>
        <v>6.774193548387096E-2</v>
      </c>
      <c r="V38" s="765">
        <v>2.63</v>
      </c>
      <c r="W38" s="766">
        <v>1.73</v>
      </c>
      <c r="X38" s="634" t="s">
        <v>2318</v>
      </c>
      <c r="Y38" s="499">
        <v>2.4300000000000002</v>
      </c>
      <c r="Z38" s="499">
        <v>2.42</v>
      </c>
      <c r="AA38" s="768">
        <f t="shared" si="2"/>
        <v>-7.6045627376425756E-2</v>
      </c>
      <c r="AB38" s="547">
        <v>2.68</v>
      </c>
      <c r="AC38" s="560">
        <v>1.33</v>
      </c>
      <c r="AD38" s="497">
        <v>2.77</v>
      </c>
      <c r="AE38" s="614">
        <v>2.67</v>
      </c>
      <c r="AF38" s="614">
        <v>2.61</v>
      </c>
      <c r="AG38" s="769">
        <f t="shared" si="3"/>
        <v>3.358208955223875E-2</v>
      </c>
      <c r="AH38" s="497">
        <v>2.88</v>
      </c>
      <c r="AI38" s="492">
        <v>1.34</v>
      </c>
      <c r="AJ38" s="497">
        <v>1.98</v>
      </c>
      <c r="AK38" s="497">
        <v>1.96</v>
      </c>
      <c r="AL38" s="497">
        <v>1.94</v>
      </c>
      <c r="AM38" s="769">
        <f t="shared" si="4"/>
        <v>-0.3125</v>
      </c>
      <c r="AN38" s="574">
        <v>2.4500000000000002</v>
      </c>
      <c r="AO38" s="560">
        <v>1.5</v>
      </c>
      <c r="AP38" s="497">
        <v>2.4497999999999998</v>
      </c>
      <c r="AQ38" s="497">
        <v>2.5299999999999998</v>
      </c>
      <c r="AR38" s="769">
        <f>(AQ38-AN38)/AN38</f>
        <v>3.2653061224489639E-2</v>
      </c>
      <c r="AS38" s="574">
        <v>3.01</v>
      </c>
      <c r="AT38" s="560">
        <v>1.444</v>
      </c>
      <c r="AU38" s="497">
        <v>2.93</v>
      </c>
      <c r="AV38" s="769">
        <f t="shared" si="5"/>
        <v>-2.6578073089700876E-2</v>
      </c>
      <c r="AW38" s="770" t="s">
        <v>4250</v>
      </c>
      <c r="AX38" s="468" t="s">
        <v>4251</v>
      </c>
    </row>
    <row r="39" spans="1:50" s="633" customFormat="1" ht="39" x14ac:dyDescent="0.35">
      <c r="A39" s="755">
        <v>37</v>
      </c>
      <c r="B39" s="459" t="s">
        <v>4209</v>
      </c>
      <c r="C39" s="474" t="s">
        <v>4214</v>
      </c>
      <c r="D39" s="757" t="s">
        <v>2337</v>
      </c>
      <c r="E39" s="758">
        <v>0.95</v>
      </c>
      <c r="F39" s="497">
        <v>0.75</v>
      </c>
      <c r="G39" s="492">
        <v>0.75</v>
      </c>
      <c r="H39" s="497">
        <v>0.8</v>
      </c>
      <c r="I39" s="492">
        <v>0.81</v>
      </c>
      <c r="J39" s="497">
        <v>0.83</v>
      </c>
      <c r="K39" s="499">
        <v>0.79</v>
      </c>
      <c r="L39" s="499">
        <v>0.76</v>
      </c>
      <c r="M39" s="499"/>
      <c r="N39" s="762">
        <f t="shared" si="1"/>
        <v>5.3333333333333378E-2</v>
      </c>
      <c r="O39" s="614">
        <v>0.81</v>
      </c>
      <c r="P39" s="492">
        <v>0.81</v>
      </c>
      <c r="Q39" s="497">
        <v>0.85919999999999985</v>
      </c>
      <c r="R39" s="497">
        <v>0.84</v>
      </c>
      <c r="S39" s="614">
        <v>0.86</v>
      </c>
      <c r="T39" s="614">
        <v>0.85</v>
      </c>
      <c r="U39" s="764">
        <f t="shared" si="9"/>
        <v>3.7037037037036931E-2</v>
      </c>
      <c r="V39" s="497">
        <v>0.88</v>
      </c>
      <c r="W39" s="492">
        <v>0.88</v>
      </c>
      <c r="X39" s="497">
        <v>0.81200000000000006</v>
      </c>
      <c r="Y39" s="499">
        <v>0.85</v>
      </c>
      <c r="Z39" s="499">
        <v>0.88</v>
      </c>
      <c r="AA39" s="768">
        <f t="shared" si="2"/>
        <v>-3.4090909090909123E-2</v>
      </c>
      <c r="AB39" s="614">
        <v>0.98</v>
      </c>
      <c r="AC39" s="492">
        <v>0.98</v>
      </c>
      <c r="AD39" s="497">
        <v>0.89</v>
      </c>
      <c r="AE39" s="614">
        <v>0.75</v>
      </c>
      <c r="AF39" s="614">
        <v>0.72</v>
      </c>
      <c r="AG39" s="769">
        <f t="shared" si="3"/>
        <v>-9.1836734693877514E-2</v>
      </c>
      <c r="AH39" s="574">
        <v>0.81</v>
      </c>
      <c r="AI39" s="560">
        <v>0.76</v>
      </c>
      <c r="AJ39" s="497">
        <v>0.85</v>
      </c>
      <c r="AK39" s="497">
        <v>0.82</v>
      </c>
      <c r="AL39" s="497">
        <v>0.81</v>
      </c>
      <c r="AM39" s="769">
        <f t="shared" si="4"/>
        <v>4.9382716049382616E-2</v>
      </c>
      <c r="AN39" s="497">
        <v>1.05</v>
      </c>
      <c r="AO39" s="492">
        <v>1.05</v>
      </c>
      <c r="AP39" s="497">
        <v>0.84440000000000004</v>
      </c>
      <c r="AQ39" s="497">
        <v>0.88</v>
      </c>
      <c r="AR39" s="769">
        <f>(AQ39-AN39)/AN39</f>
        <v>-0.16190476190476194</v>
      </c>
      <c r="AS39" s="574">
        <v>0.85</v>
      </c>
      <c r="AT39" s="560">
        <v>0.76</v>
      </c>
      <c r="AU39" s="497">
        <v>0.83839999999999981</v>
      </c>
      <c r="AV39" s="769">
        <f t="shared" si="5"/>
        <v>-1.3647058823529607E-2</v>
      </c>
      <c r="AW39" s="459"/>
      <c r="AX39" s="756"/>
    </row>
    <row r="40" spans="1:50" s="633" customFormat="1" ht="26" x14ac:dyDescent="0.35">
      <c r="A40" s="755">
        <v>38</v>
      </c>
      <c r="B40" s="459" t="s">
        <v>4178</v>
      </c>
      <c r="C40" s="468" t="s">
        <v>4215</v>
      </c>
      <c r="D40" s="757" t="s">
        <v>2661</v>
      </c>
      <c r="E40" s="758">
        <v>2.5</v>
      </c>
      <c r="F40" s="574">
        <v>6.1120000000000001</v>
      </c>
      <c r="G40" s="560">
        <v>6.1120000000000001</v>
      </c>
      <c r="H40" s="574">
        <v>5.71</v>
      </c>
      <c r="I40" s="560" t="s">
        <v>1159</v>
      </c>
      <c r="J40" s="574">
        <v>5.6230000000000002</v>
      </c>
      <c r="K40" s="568">
        <v>5.76</v>
      </c>
      <c r="L40" s="568">
        <v>5.78</v>
      </c>
      <c r="M40" s="568"/>
      <c r="N40" s="762">
        <f t="shared" si="1"/>
        <v>-5.7591623036649262E-2</v>
      </c>
      <c r="O40" s="547">
        <v>6.992</v>
      </c>
      <c r="P40" s="560">
        <v>6.992</v>
      </c>
      <c r="Q40" s="497">
        <v>6.83</v>
      </c>
      <c r="R40" s="497">
        <v>6.96</v>
      </c>
      <c r="S40" s="614">
        <v>6.6</v>
      </c>
      <c r="T40" s="614">
        <v>6.56</v>
      </c>
      <c r="U40" s="764">
        <f t="shared" si="9"/>
        <v>-4.5766590389016062E-3</v>
      </c>
      <c r="V40" s="497">
        <v>6.34</v>
      </c>
      <c r="W40" s="492"/>
      <c r="X40" s="634">
        <v>6.11</v>
      </c>
      <c r="Y40" s="781">
        <v>6.24</v>
      </c>
      <c r="Z40" s="781">
        <v>6.29</v>
      </c>
      <c r="AA40" s="768">
        <f t="shared" si="2"/>
        <v>-1.5772870662460511E-2</v>
      </c>
      <c r="AB40" s="774" t="s">
        <v>1502</v>
      </c>
      <c r="AC40" s="766" t="s">
        <v>1502</v>
      </c>
      <c r="AD40" s="765" t="s">
        <v>1502</v>
      </c>
      <c r="AE40" s="774" t="s">
        <v>1502</v>
      </c>
      <c r="AF40" s="774" t="s">
        <v>1502</v>
      </c>
      <c r="AG40" s="769"/>
      <c r="AH40" s="765" t="s">
        <v>1502</v>
      </c>
      <c r="AI40" s="782" t="s">
        <v>1502</v>
      </c>
      <c r="AJ40" s="765" t="s">
        <v>1502</v>
      </c>
      <c r="AK40" s="765" t="s">
        <v>1502</v>
      </c>
      <c r="AL40" s="765" t="s">
        <v>1502</v>
      </c>
      <c r="AM40" s="769"/>
      <c r="AN40" s="765" t="s">
        <v>1502</v>
      </c>
      <c r="AO40" s="782" t="s">
        <v>1502</v>
      </c>
      <c r="AP40" s="765" t="s">
        <v>1502</v>
      </c>
      <c r="AQ40" s="497" t="s">
        <v>1502</v>
      </c>
      <c r="AR40" s="769"/>
      <c r="AS40" s="765" t="s">
        <v>1502</v>
      </c>
      <c r="AT40" s="782" t="s">
        <v>1502</v>
      </c>
      <c r="AU40" s="765" t="s">
        <v>1502</v>
      </c>
      <c r="AV40" s="769"/>
      <c r="AW40" s="459"/>
      <c r="AX40" s="468"/>
    </row>
    <row r="41" spans="1:50" s="633" customFormat="1" ht="39" x14ac:dyDescent="0.35">
      <c r="A41" s="755">
        <v>39</v>
      </c>
      <c r="B41" s="459" t="s">
        <v>4178</v>
      </c>
      <c r="C41" s="468" t="s">
        <v>4218</v>
      </c>
      <c r="D41" s="757" t="s">
        <v>2662</v>
      </c>
      <c r="E41" s="758">
        <v>2.5</v>
      </c>
      <c r="F41" s="574">
        <v>11.865</v>
      </c>
      <c r="G41" s="560">
        <v>11.865</v>
      </c>
      <c r="H41" s="574">
        <v>13.83</v>
      </c>
      <c r="I41" s="560" t="s">
        <v>1159</v>
      </c>
      <c r="J41" s="574">
        <v>12.845000000000001</v>
      </c>
      <c r="K41" s="568">
        <v>11.41</v>
      </c>
      <c r="L41" s="568">
        <v>11.08</v>
      </c>
      <c r="M41" s="568"/>
      <c r="N41" s="762">
        <f t="shared" si="1"/>
        <v>-3.8348082595870213E-2</v>
      </c>
      <c r="O41" s="547">
        <v>14.231999999999999</v>
      </c>
      <c r="P41" s="560">
        <v>14.231999999999999</v>
      </c>
      <c r="Q41" s="497">
        <v>13.58</v>
      </c>
      <c r="R41" s="497">
        <v>13.24</v>
      </c>
      <c r="S41" s="614">
        <v>13.18</v>
      </c>
      <c r="T41" s="614">
        <v>13.08</v>
      </c>
      <c r="U41" s="764">
        <f t="shared" si="9"/>
        <v>-6.9702079820123608E-2</v>
      </c>
      <c r="V41" s="497">
        <v>11.432</v>
      </c>
      <c r="W41" s="492"/>
      <c r="X41" s="634">
        <v>12.45</v>
      </c>
      <c r="Y41" s="781">
        <v>8.99</v>
      </c>
      <c r="Z41" s="781">
        <v>8.93</v>
      </c>
      <c r="AA41" s="762">
        <f t="shared" si="2"/>
        <v>-0.2136109167249825</v>
      </c>
      <c r="AB41" s="774" t="s">
        <v>1502</v>
      </c>
      <c r="AC41" s="766" t="s">
        <v>1502</v>
      </c>
      <c r="AD41" s="765" t="s">
        <v>1502</v>
      </c>
      <c r="AE41" s="774" t="s">
        <v>1502</v>
      </c>
      <c r="AF41" s="774" t="s">
        <v>1502</v>
      </c>
      <c r="AG41" s="769"/>
      <c r="AH41" s="765" t="s">
        <v>1502</v>
      </c>
      <c r="AI41" s="782" t="s">
        <v>1502</v>
      </c>
      <c r="AJ41" s="765" t="s">
        <v>1502</v>
      </c>
      <c r="AK41" s="765" t="s">
        <v>1502</v>
      </c>
      <c r="AL41" s="765" t="s">
        <v>1502</v>
      </c>
      <c r="AM41" s="769"/>
      <c r="AN41" s="765" t="s">
        <v>1502</v>
      </c>
      <c r="AO41" s="782" t="s">
        <v>1502</v>
      </c>
      <c r="AP41" s="765" t="s">
        <v>1502</v>
      </c>
      <c r="AQ41" s="497" t="s">
        <v>1502</v>
      </c>
      <c r="AR41" s="769"/>
      <c r="AS41" s="765" t="s">
        <v>1502</v>
      </c>
      <c r="AT41" s="782" t="s">
        <v>1502</v>
      </c>
      <c r="AU41" s="765" t="s">
        <v>1502</v>
      </c>
      <c r="AV41" s="769"/>
      <c r="AW41" s="459"/>
      <c r="AX41" s="468"/>
    </row>
    <row r="42" spans="1:50" s="633" customFormat="1" ht="29.5" thickBot="1" x14ac:dyDescent="0.4">
      <c r="A42" s="755">
        <v>40</v>
      </c>
      <c r="B42" s="459" t="s">
        <v>4178</v>
      </c>
      <c r="C42" s="459"/>
      <c r="D42" s="783" t="s">
        <v>4220</v>
      </c>
      <c r="E42" s="784"/>
      <c r="F42" s="567" t="s">
        <v>1502</v>
      </c>
      <c r="G42" s="560" t="s">
        <v>1502</v>
      </c>
      <c r="H42" s="574" t="s">
        <v>1502</v>
      </c>
      <c r="I42" s="560" t="s">
        <v>1502</v>
      </c>
      <c r="J42" s="574" t="s">
        <v>1502</v>
      </c>
      <c r="K42" s="568" t="s">
        <v>1502</v>
      </c>
      <c r="L42" s="568" t="s">
        <v>1502</v>
      </c>
      <c r="M42" s="568"/>
      <c r="N42" s="762"/>
      <c r="O42" s="547" t="s">
        <v>1502</v>
      </c>
      <c r="P42" s="560" t="s">
        <v>1502</v>
      </c>
      <c r="Q42" s="497" t="s">
        <v>1502</v>
      </c>
      <c r="R42" s="574" t="s">
        <v>1502</v>
      </c>
      <c r="S42" s="547" t="s">
        <v>1502</v>
      </c>
      <c r="T42" s="547" t="s">
        <v>1502</v>
      </c>
      <c r="U42" s="764"/>
      <c r="V42" s="497" t="s">
        <v>1502</v>
      </c>
      <c r="W42" s="492"/>
      <c r="X42" s="634" t="s">
        <v>1502</v>
      </c>
      <c r="Y42" s="726" t="s">
        <v>1502</v>
      </c>
      <c r="Z42" s="726" t="s">
        <v>1502</v>
      </c>
      <c r="AA42" s="768"/>
      <c r="AB42" s="547">
        <v>7.42</v>
      </c>
      <c r="AC42" s="785">
        <v>7.42</v>
      </c>
      <c r="AD42" s="574">
        <v>7.5979999999999999</v>
      </c>
      <c r="AE42" s="547">
        <v>6.19</v>
      </c>
      <c r="AF42" s="547" t="s">
        <v>1159</v>
      </c>
      <c r="AG42" s="769">
        <f t="shared" si="3"/>
        <v>2.3989218328840961E-2</v>
      </c>
      <c r="AH42" s="634" t="s">
        <v>1502</v>
      </c>
      <c r="AI42" s="781" t="s">
        <v>1502</v>
      </c>
      <c r="AJ42" s="765" t="s">
        <v>1502</v>
      </c>
      <c r="AK42" s="765" t="s">
        <v>1502</v>
      </c>
      <c r="AL42" s="765" t="s">
        <v>1502</v>
      </c>
      <c r="AM42" s="769"/>
      <c r="AN42" s="765" t="s">
        <v>1502</v>
      </c>
      <c r="AO42" s="782" t="s">
        <v>1502</v>
      </c>
      <c r="AP42" s="765" t="s">
        <v>1502</v>
      </c>
      <c r="AQ42" s="497" t="s">
        <v>1502</v>
      </c>
      <c r="AR42" s="769"/>
      <c r="AS42" s="765" t="s">
        <v>1502</v>
      </c>
      <c r="AT42" s="782" t="s">
        <v>1502</v>
      </c>
      <c r="AU42" s="765" t="s">
        <v>1502</v>
      </c>
      <c r="AV42" s="769"/>
      <c r="AW42" s="634"/>
      <c r="AX42" s="468"/>
    </row>
    <row r="43" spans="1:50" s="633" customFormat="1" ht="52.5" thickBot="1" x14ac:dyDescent="0.4">
      <c r="A43" s="786">
        <v>41</v>
      </c>
      <c r="B43" s="787" t="s">
        <v>4127</v>
      </c>
      <c r="C43" s="788" t="s">
        <v>4252</v>
      </c>
      <c r="D43" s="789" t="s">
        <v>2325</v>
      </c>
      <c r="E43" s="64"/>
      <c r="F43" s="450">
        <v>12.86</v>
      </c>
      <c r="G43" s="784" t="s">
        <v>1502</v>
      </c>
      <c r="H43" s="450" t="s">
        <v>1502</v>
      </c>
      <c r="I43" s="784" t="s">
        <v>1502</v>
      </c>
      <c r="J43" s="450" t="s">
        <v>2318</v>
      </c>
      <c r="K43" s="790">
        <v>13.122999999999999</v>
      </c>
      <c r="L43" s="797">
        <v>12.9</v>
      </c>
      <c r="M43" s="797"/>
      <c r="N43" s="800">
        <f t="shared" si="1"/>
        <v>2.0451010886469667E-2</v>
      </c>
      <c r="O43" s="791">
        <v>15.9</v>
      </c>
      <c r="P43" s="784" t="s">
        <v>1502</v>
      </c>
      <c r="Q43" s="450" t="s">
        <v>1502</v>
      </c>
      <c r="R43" s="450">
        <v>17.010000000000002</v>
      </c>
      <c r="S43" s="791">
        <v>17.05</v>
      </c>
      <c r="T43" s="791">
        <v>17.25</v>
      </c>
      <c r="U43" s="792">
        <f>(R43-O43)/O43</f>
        <v>6.9811320754717049E-2</v>
      </c>
      <c r="V43" s="450">
        <v>17.91</v>
      </c>
      <c r="W43" s="784"/>
      <c r="X43" s="450" t="s">
        <v>2318</v>
      </c>
      <c r="Y43" s="790">
        <v>18.43</v>
      </c>
      <c r="Z43" s="790">
        <v>17.96</v>
      </c>
      <c r="AA43" s="793">
        <f t="shared" si="2"/>
        <v>2.903405918481293E-2</v>
      </c>
      <c r="AB43" s="791">
        <v>15.18</v>
      </c>
      <c r="AC43" s="784" t="s">
        <v>1502</v>
      </c>
      <c r="AD43" s="450">
        <v>14.965</v>
      </c>
      <c r="AE43" s="794">
        <v>14.97</v>
      </c>
      <c r="AF43" s="794">
        <v>14.9</v>
      </c>
      <c r="AG43" s="769">
        <f t="shared" si="3"/>
        <v>-1.4163372859025023E-2</v>
      </c>
      <c r="AH43" s="450">
        <v>15.13</v>
      </c>
      <c r="AI43" s="790">
        <v>15.13</v>
      </c>
      <c r="AJ43" s="794">
        <v>14.334</v>
      </c>
      <c r="AK43" s="794">
        <v>14.09</v>
      </c>
      <c r="AL43" s="794">
        <v>14.12</v>
      </c>
      <c r="AM43" s="769">
        <f t="shared" si="4"/>
        <v>-5.2610707204230077E-2</v>
      </c>
      <c r="AN43" s="450">
        <v>17.03</v>
      </c>
      <c r="AO43" s="790">
        <v>17.03</v>
      </c>
      <c r="AP43" s="450" t="s">
        <v>1502</v>
      </c>
      <c r="AQ43" s="450">
        <v>16.920000000000002</v>
      </c>
      <c r="AR43" s="795">
        <f>(AQ43-AN43)/AN43</f>
        <v>-6.4591896652965016E-3</v>
      </c>
      <c r="AS43" s="450">
        <v>18.690000000000001</v>
      </c>
      <c r="AT43" s="790">
        <v>18.690000000000001</v>
      </c>
      <c r="AU43" s="450">
        <v>18.111999999999998</v>
      </c>
      <c r="AV43" s="769">
        <f>(AU43-AS43)/AS43</f>
        <v>-3.0925628678437823E-2</v>
      </c>
      <c r="AW43" s="450"/>
      <c r="AX43" s="468" t="s">
        <v>4245</v>
      </c>
    </row>
  </sheetData>
  <mergeCells count="7">
    <mergeCell ref="AS1:AV1"/>
    <mergeCell ref="F1:N1"/>
    <mergeCell ref="O1:U1"/>
    <mergeCell ref="V1:AA1"/>
    <mergeCell ref="AB1:AG1"/>
    <mergeCell ref="AH1:AM1"/>
    <mergeCell ref="AN1:AR1"/>
  </mergeCells>
  <conditionalFormatting sqref="N3:N43">
    <cfRule type="cellIs" dxfId="143" priority="157" operator="between">
      <formula>0</formula>
      <formula>0.1</formula>
    </cfRule>
    <cfRule type="cellIs" dxfId="142" priority="158" stopIfTrue="1" operator="greaterThanOrEqual">
      <formula>0.1</formula>
    </cfRule>
    <cfRule type="cellIs" dxfId="141" priority="159" operator="lessThan">
      <formula>0.005</formula>
    </cfRule>
  </conditionalFormatting>
  <conditionalFormatting sqref="U3:U43">
    <cfRule type="cellIs" dxfId="140" priority="112" operator="between">
      <formula>0</formula>
      <formula>0.1</formula>
    </cfRule>
    <cfRule type="cellIs" dxfId="139" priority="113" stopIfTrue="1" operator="greaterThanOrEqual">
      <formula>0.1</formula>
    </cfRule>
    <cfRule type="cellIs" dxfId="138" priority="114" operator="lessThan">
      <formula>0.005</formula>
    </cfRule>
  </conditionalFormatting>
  <conditionalFormatting sqref="AA3:AA43">
    <cfRule type="cellIs" dxfId="137" priority="160" operator="between">
      <formula>0</formula>
      <formula>0.1</formula>
    </cfRule>
    <cfRule type="cellIs" dxfId="136" priority="161" stopIfTrue="1" operator="greaterThanOrEqual">
      <formula>0.1</formula>
    </cfRule>
    <cfRule type="cellIs" dxfId="135" priority="162" operator="lessThan">
      <formula>0.005</formula>
    </cfRule>
  </conditionalFormatting>
  <conditionalFormatting sqref="AG3:AG43">
    <cfRule type="cellIs" dxfId="134" priority="55" operator="between">
      <formula>0</formula>
      <formula>0.1</formula>
    </cfRule>
    <cfRule type="cellIs" dxfId="133" priority="56" stopIfTrue="1" operator="greaterThanOrEqual">
      <formula>0.1</formula>
    </cfRule>
    <cfRule type="cellIs" dxfId="132" priority="57" operator="lessThan">
      <formula>0.005</formula>
    </cfRule>
  </conditionalFormatting>
  <conditionalFormatting sqref="AM3:AM43">
    <cfRule type="cellIs" dxfId="131" priority="58" operator="between">
      <formula>0</formula>
      <formula>0.1</formula>
    </cfRule>
    <cfRule type="cellIs" dxfId="130" priority="59" stopIfTrue="1" operator="greaterThanOrEqual">
      <formula>0.1</formula>
    </cfRule>
    <cfRule type="cellIs" dxfId="129" priority="60" operator="lessThan">
      <formula>0.005</formula>
    </cfRule>
  </conditionalFormatting>
  <conditionalFormatting sqref="AR3:AR43">
    <cfRule type="cellIs" dxfId="128" priority="16" operator="between">
      <formula>0</formula>
      <formula>0.1</formula>
    </cfRule>
    <cfRule type="cellIs" dxfId="127" priority="17" stopIfTrue="1" operator="greaterThanOrEqual">
      <formula>0.1</formula>
    </cfRule>
    <cfRule type="cellIs" dxfId="126" priority="18" operator="lessThan">
      <formula>0.005</formula>
    </cfRule>
  </conditionalFormatting>
  <conditionalFormatting sqref="AV3:AV43">
    <cfRule type="cellIs" dxfId="125" priority="1" operator="between">
      <formula>0</formula>
      <formula>0.1</formula>
    </cfRule>
    <cfRule type="cellIs" dxfId="124" priority="2" stopIfTrue="1" operator="greaterThanOrEqual">
      <formula>0.1</formula>
    </cfRule>
    <cfRule type="cellIs" dxfId="123" priority="3" operator="lessThan">
      <formula>0.005</formula>
    </cfRule>
  </conditionalFormatting>
  <hyperlinks>
    <hyperlink ref="AY10" r:id="rId1" display="https://issues.labcollab.net/browse/SBR-23215" xr:uid="{00000000-0004-0000-0800-000000000000}"/>
    <hyperlink ref="AY4" r:id="rId2" display="https://issues.labcollab.net/browse/SBR-22823" xr:uid="{00000000-0004-0000-0800-000001000000}"/>
    <hyperlink ref="AY6" r:id="rId3" display="https://issues.labcollab.net/browse/SBR-23478" xr:uid="{00000000-0004-0000-0800-000002000000}"/>
    <hyperlink ref="AY38" r:id="rId4" display="https://issues.labcollab.net/browse/SBR-23155" xr:uid="{00000000-0004-0000-0800-000003000000}"/>
    <hyperlink ref="AY22" r:id="rId5" display="https://issues.amazon.com/issues/AuthXS-47" xr:uid="{00000000-0004-0000-0800-000004000000}"/>
    <hyperlink ref="AY23:AY25" r:id="rId6" display="https://issues.amazon.com/issues/AuthXS-47" xr:uid="{00000000-0004-0000-0800-000005000000}"/>
    <hyperlink ref="AY9" r:id="rId7" display="https://issues.labcollab.net/browse/SBR-23825" xr:uid="{00000000-0004-0000-0800-000006000000}"/>
    <hyperlink ref="AW9" r:id="rId8" display="https://issues.labcollab.net/browse/SBR-23825" xr:uid="{00000000-0004-0000-0800-000007000000}"/>
    <hyperlink ref="AW23:AW25" r:id="rId9" display="https://issues.amazon.com/issues/AuthXS-47" xr:uid="{00000000-0004-0000-0800-000008000000}"/>
    <hyperlink ref="AW22" r:id="rId10" xr:uid="{00000000-0004-0000-0800-000009000000}"/>
    <hyperlink ref="AW38" r:id="rId11" display="https://issues.labcollab.net/browse/SBR-23155" xr:uid="{00000000-0004-0000-0800-00000A000000}"/>
    <hyperlink ref="AW6" r:id="rId12" display="https://issues.labcollab.net/browse/SBR-23478" xr:uid="{00000000-0004-0000-0800-00000B000000}"/>
    <hyperlink ref="AW4" r:id="rId13" display="https://issues.labcollab.net/browse/SBR-22823" xr:uid="{00000000-0004-0000-0800-00000C000000}"/>
    <hyperlink ref="AW10" r:id="rId14" display="https://issues.labcollab.net/browse/SBR-23215" xr:uid="{00000000-0004-0000-0800-00000D000000}"/>
  </hyperlinks>
  <pageMargins left="0.7" right="0.7" top="0.75" bottom="0.75" header="0.3" footer="0.3"/>
  <pageSetup orientation="portrait" r:id="rId15"/>
  <legacyDrawing r:id="rId16"/>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12"/>
  <sheetViews>
    <sheetView workbookViewId="0"/>
  </sheetViews>
  <sheetFormatPr defaultColWidth="8.54296875" defaultRowHeight="13" x14ac:dyDescent="0.35"/>
  <cols>
    <col min="1" max="1" width="14.453125" style="392" customWidth="1"/>
    <col min="2" max="2" width="53.54296875" style="393" bestFit="1" customWidth="1"/>
    <col min="3" max="3" width="105.453125" style="393" hidden="1" customWidth="1"/>
    <col min="4" max="55" width="11.453125" style="393" customWidth="1"/>
    <col min="56" max="60" width="11.453125" style="393" hidden="1" customWidth="1"/>
    <col min="61" max="61" width="17.453125" style="392" customWidth="1"/>
    <col min="62" max="90" width="9.453125" style="392" customWidth="1"/>
    <col min="91" max="91" width="15.453125" style="392" customWidth="1"/>
    <col min="92" max="92" width="45.453125" style="392" customWidth="1"/>
    <col min="93" max="93" width="11.54296875" style="392" customWidth="1"/>
    <col min="94" max="108" width="8.54296875" style="392" customWidth="1"/>
    <col min="109" max="111" width="9.453125" style="392" bestFit="1" customWidth="1"/>
    <col min="112" max="112" width="9.453125" style="392" customWidth="1"/>
    <col min="113" max="272" width="8.54296875" style="392"/>
    <col min="273" max="273" width="8.54296875" style="392" customWidth="1"/>
    <col min="274" max="274" width="28.54296875" style="392" bestFit="1" customWidth="1"/>
    <col min="275" max="275" width="18.453125" style="392" customWidth="1"/>
    <col min="276" max="276" width="4.453125" style="392" bestFit="1" customWidth="1"/>
    <col min="277" max="277" width="106.453125" style="392" bestFit="1" customWidth="1"/>
    <col min="278" max="278" width="21.54296875" style="392" bestFit="1" customWidth="1"/>
    <col min="279" max="279" width="15.54296875" style="392" bestFit="1" customWidth="1"/>
    <col min="280" max="281" width="9.453125" style="392" customWidth="1"/>
    <col min="282" max="282" width="8.54296875" style="392" customWidth="1"/>
    <col min="283" max="285" width="9.453125" style="392" customWidth="1"/>
    <col min="286" max="286" width="8.54296875" style="392" customWidth="1"/>
    <col min="287" max="289" width="9.453125" style="392" customWidth="1"/>
    <col min="290" max="290" width="8.54296875" style="392" customWidth="1"/>
    <col min="291" max="293" width="9.453125" style="392" customWidth="1"/>
    <col min="294" max="294" width="8.54296875" style="392" customWidth="1"/>
    <col min="295" max="297" width="9.453125" style="392" customWidth="1"/>
    <col min="298" max="298" width="8.54296875" style="392" customWidth="1"/>
    <col min="299" max="299" width="15.54296875" style="392" bestFit="1" customWidth="1"/>
    <col min="300" max="301" width="9.453125" style="392" customWidth="1"/>
    <col min="302" max="302" width="13.54296875" style="392" bestFit="1" customWidth="1"/>
    <col min="303" max="303" width="47.54296875" style="392" customWidth="1"/>
    <col min="304" max="304" width="39.453125" style="392" bestFit="1" customWidth="1"/>
    <col min="305" max="346" width="9.453125" style="392" customWidth="1"/>
    <col min="347" max="347" width="15.453125" style="392" customWidth="1"/>
    <col min="348" max="348" width="45.453125" style="392" customWidth="1"/>
    <col min="349" max="349" width="11.54296875" style="392" customWidth="1"/>
    <col min="350" max="364" width="8.54296875" style="392" customWidth="1"/>
    <col min="365" max="367" width="9.453125" style="392" bestFit="1" customWidth="1"/>
    <col min="368" max="368" width="9.453125" style="392" customWidth="1"/>
    <col min="369" max="528" width="8.54296875" style="392"/>
    <col min="529" max="529" width="8.54296875" style="392" customWidth="1"/>
    <col min="530" max="530" width="28.54296875" style="392" bestFit="1" customWidth="1"/>
    <col min="531" max="531" width="18.453125" style="392" customWidth="1"/>
    <col min="532" max="532" width="4.453125" style="392" bestFit="1" customWidth="1"/>
    <col min="533" max="533" width="106.453125" style="392" bestFit="1" customWidth="1"/>
    <col min="534" max="534" width="21.54296875" style="392" bestFit="1" customWidth="1"/>
    <col min="535" max="535" width="15.54296875" style="392" bestFit="1" customWidth="1"/>
    <col min="536" max="537" width="9.453125" style="392" customWidth="1"/>
    <col min="538" max="538" width="8.54296875" style="392" customWidth="1"/>
    <col min="539" max="541" width="9.453125" style="392" customWidth="1"/>
    <col min="542" max="542" width="8.54296875" style="392" customWidth="1"/>
    <col min="543" max="545" width="9.453125" style="392" customWidth="1"/>
    <col min="546" max="546" width="8.54296875" style="392" customWidth="1"/>
    <col min="547" max="549" width="9.453125" style="392" customWidth="1"/>
    <col min="550" max="550" width="8.54296875" style="392" customWidth="1"/>
    <col min="551" max="553" width="9.453125" style="392" customWidth="1"/>
    <col min="554" max="554" width="8.54296875" style="392" customWidth="1"/>
    <col min="555" max="555" width="15.54296875" style="392" bestFit="1" customWidth="1"/>
    <col min="556" max="557" width="9.453125" style="392" customWidth="1"/>
    <col min="558" max="558" width="13.54296875" style="392" bestFit="1" customWidth="1"/>
    <col min="559" max="559" width="47.54296875" style="392" customWidth="1"/>
    <col min="560" max="560" width="39.453125" style="392" bestFit="1" customWidth="1"/>
    <col min="561" max="602" width="9.453125" style="392" customWidth="1"/>
    <col min="603" max="603" width="15.453125" style="392" customWidth="1"/>
    <col min="604" max="604" width="45.453125" style="392" customWidth="1"/>
    <col min="605" max="605" width="11.54296875" style="392" customWidth="1"/>
    <col min="606" max="620" width="8.54296875" style="392" customWidth="1"/>
    <col min="621" max="623" width="9.453125" style="392" bestFit="1" customWidth="1"/>
    <col min="624" max="624" width="9.453125" style="392" customWidth="1"/>
    <col min="625" max="784" width="8.54296875" style="392"/>
    <col min="785" max="785" width="8.54296875" style="392" customWidth="1"/>
    <col min="786" max="786" width="28.54296875" style="392" bestFit="1" customWidth="1"/>
    <col min="787" max="787" width="18.453125" style="392" customWidth="1"/>
    <col min="788" max="788" width="4.453125" style="392" bestFit="1" customWidth="1"/>
    <col min="789" max="789" width="106.453125" style="392" bestFit="1" customWidth="1"/>
    <col min="790" max="790" width="21.54296875" style="392" bestFit="1" customWidth="1"/>
    <col min="791" max="791" width="15.54296875" style="392" bestFit="1" customWidth="1"/>
    <col min="792" max="793" width="9.453125" style="392" customWidth="1"/>
    <col min="794" max="794" width="8.54296875" style="392" customWidth="1"/>
    <col min="795" max="797" width="9.453125" style="392" customWidth="1"/>
    <col min="798" max="798" width="8.54296875" style="392" customWidth="1"/>
    <col min="799" max="801" width="9.453125" style="392" customWidth="1"/>
    <col min="802" max="802" width="8.54296875" style="392" customWidth="1"/>
    <col min="803" max="805" width="9.453125" style="392" customWidth="1"/>
    <col min="806" max="806" width="8.54296875" style="392" customWidth="1"/>
    <col min="807" max="809" width="9.453125" style="392" customWidth="1"/>
    <col min="810" max="810" width="8.54296875" style="392" customWidth="1"/>
    <col min="811" max="811" width="15.54296875" style="392" bestFit="1" customWidth="1"/>
    <col min="812" max="813" width="9.453125" style="392" customWidth="1"/>
    <col min="814" max="814" width="13.54296875" style="392" bestFit="1" customWidth="1"/>
    <col min="815" max="815" width="47.54296875" style="392" customWidth="1"/>
    <col min="816" max="816" width="39.453125" style="392" bestFit="1" customWidth="1"/>
    <col min="817" max="858" width="9.453125" style="392" customWidth="1"/>
    <col min="859" max="859" width="15.453125" style="392" customWidth="1"/>
    <col min="860" max="860" width="45.453125" style="392" customWidth="1"/>
    <col min="861" max="861" width="11.54296875" style="392" customWidth="1"/>
    <col min="862" max="876" width="8.54296875" style="392" customWidth="1"/>
    <col min="877" max="879" width="9.453125" style="392" bestFit="1" customWidth="1"/>
    <col min="880" max="880" width="9.453125" style="392" customWidth="1"/>
    <col min="881" max="1040" width="8.54296875" style="392"/>
    <col min="1041" max="1041" width="8.54296875" style="392" customWidth="1"/>
    <col min="1042" max="1042" width="28.54296875" style="392" bestFit="1" customWidth="1"/>
    <col min="1043" max="1043" width="18.453125" style="392" customWidth="1"/>
    <col min="1044" max="1044" width="4.453125" style="392" bestFit="1" customWidth="1"/>
    <col min="1045" max="1045" width="106.453125" style="392" bestFit="1" customWidth="1"/>
    <col min="1046" max="1046" width="21.54296875" style="392" bestFit="1" customWidth="1"/>
    <col min="1047" max="1047" width="15.54296875" style="392" bestFit="1" customWidth="1"/>
    <col min="1048" max="1049" width="9.453125" style="392" customWidth="1"/>
    <col min="1050" max="1050" width="8.54296875" style="392" customWidth="1"/>
    <col min="1051" max="1053" width="9.453125" style="392" customWidth="1"/>
    <col min="1054" max="1054" width="8.54296875" style="392" customWidth="1"/>
    <col min="1055" max="1057" width="9.453125" style="392" customWidth="1"/>
    <col min="1058" max="1058" width="8.54296875" style="392" customWidth="1"/>
    <col min="1059" max="1061" width="9.453125" style="392" customWidth="1"/>
    <col min="1062" max="1062" width="8.54296875" style="392" customWidth="1"/>
    <col min="1063" max="1065" width="9.453125" style="392" customWidth="1"/>
    <col min="1066" max="1066" width="8.54296875" style="392" customWidth="1"/>
    <col min="1067" max="1067" width="15.54296875" style="392" bestFit="1" customWidth="1"/>
    <col min="1068" max="1069" width="9.453125" style="392" customWidth="1"/>
    <col min="1070" max="1070" width="13.54296875" style="392" bestFit="1" customWidth="1"/>
    <col min="1071" max="1071" width="47.54296875" style="392" customWidth="1"/>
    <col min="1072" max="1072" width="39.453125" style="392" bestFit="1" customWidth="1"/>
    <col min="1073" max="1114" width="9.453125" style="392" customWidth="1"/>
    <col min="1115" max="1115" width="15.453125" style="392" customWidth="1"/>
    <col min="1116" max="1116" width="45.453125" style="392" customWidth="1"/>
    <col min="1117" max="1117" width="11.54296875" style="392" customWidth="1"/>
    <col min="1118" max="1132" width="8.54296875" style="392" customWidth="1"/>
    <col min="1133" max="1135" width="9.453125" style="392" bestFit="1" customWidth="1"/>
    <col min="1136" max="1136" width="9.453125" style="392" customWidth="1"/>
    <col min="1137" max="1296" width="8.54296875" style="392"/>
    <col min="1297" max="1297" width="8.54296875" style="392" customWidth="1"/>
    <col min="1298" max="1298" width="28.54296875" style="392" bestFit="1" customWidth="1"/>
    <col min="1299" max="1299" width="18.453125" style="392" customWidth="1"/>
    <col min="1300" max="1300" width="4.453125" style="392" bestFit="1" customWidth="1"/>
    <col min="1301" max="1301" width="106.453125" style="392" bestFit="1" customWidth="1"/>
    <col min="1302" max="1302" width="21.54296875" style="392" bestFit="1" customWidth="1"/>
    <col min="1303" max="1303" width="15.54296875" style="392" bestFit="1" customWidth="1"/>
    <col min="1304" max="1305" width="9.453125" style="392" customWidth="1"/>
    <col min="1306" max="1306" width="8.54296875" style="392" customWidth="1"/>
    <col min="1307" max="1309" width="9.453125" style="392" customWidth="1"/>
    <col min="1310" max="1310" width="8.54296875" style="392" customWidth="1"/>
    <col min="1311" max="1313" width="9.453125" style="392" customWidth="1"/>
    <col min="1314" max="1314" width="8.54296875" style="392" customWidth="1"/>
    <col min="1315" max="1317" width="9.453125" style="392" customWidth="1"/>
    <col min="1318" max="1318" width="8.54296875" style="392" customWidth="1"/>
    <col min="1319" max="1321" width="9.453125" style="392" customWidth="1"/>
    <col min="1322" max="1322" width="8.54296875" style="392" customWidth="1"/>
    <col min="1323" max="1323" width="15.54296875" style="392" bestFit="1" customWidth="1"/>
    <col min="1324" max="1325" width="9.453125" style="392" customWidth="1"/>
    <col min="1326" max="1326" width="13.54296875" style="392" bestFit="1" customWidth="1"/>
    <col min="1327" max="1327" width="47.54296875" style="392" customWidth="1"/>
    <col min="1328" max="1328" width="39.453125" style="392" bestFit="1" customWidth="1"/>
    <col min="1329" max="1370" width="9.453125" style="392" customWidth="1"/>
    <col min="1371" max="1371" width="15.453125" style="392" customWidth="1"/>
    <col min="1372" max="1372" width="45.453125" style="392" customWidth="1"/>
    <col min="1373" max="1373" width="11.54296875" style="392" customWidth="1"/>
    <col min="1374" max="1388" width="8.54296875" style="392" customWidth="1"/>
    <col min="1389" max="1391" width="9.453125" style="392" bestFit="1" customWidth="1"/>
    <col min="1392" max="1392" width="9.453125" style="392" customWidth="1"/>
    <col min="1393" max="1552" width="8.54296875" style="392"/>
    <col min="1553" max="1553" width="8.54296875" style="392" customWidth="1"/>
    <col min="1554" max="1554" width="28.54296875" style="392" bestFit="1" customWidth="1"/>
    <col min="1555" max="1555" width="18.453125" style="392" customWidth="1"/>
    <col min="1556" max="1556" width="4.453125" style="392" bestFit="1" customWidth="1"/>
    <col min="1557" max="1557" width="106.453125" style="392" bestFit="1" customWidth="1"/>
    <col min="1558" max="1558" width="21.54296875" style="392" bestFit="1" customWidth="1"/>
    <col min="1559" max="1559" width="15.54296875" style="392" bestFit="1" customWidth="1"/>
    <col min="1560" max="1561" width="9.453125" style="392" customWidth="1"/>
    <col min="1562" max="1562" width="8.54296875" style="392" customWidth="1"/>
    <col min="1563" max="1565" width="9.453125" style="392" customWidth="1"/>
    <col min="1566" max="1566" width="8.54296875" style="392" customWidth="1"/>
    <col min="1567" max="1569" width="9.453125" style="392" customWidth="1"/>
    <col min="1570" max="1570" width="8.54296875" style="392" customWidth="1"/>
    <col min="1571" max="1573" width="9.453125" style="392" customWidth="1"/>
    <col min="1574" max="1574" width="8.54296875" style="392" customWidth="1"/>
    <col min="1575" max="1577" width="9.453125" style="392" customWidth="1"/>
    <col min="1578" max="1578" width="8.54296875" style="392" customWidth="1"/>
    <col min="1579" max="1579" width="15.54296875" style="392" bestFit="1" customWidth="1"/>
    <col min="1580" max="1581" width="9.453125" style="392" customWidth="1"/>
    <col min="1582" max="1582" width="13.54296875" style="392" bestFit="1" customWidth="1"/>
    <col min="1583" max="1583" width="47.54296875" style="392" customWidth="1"/>
    <col min="1584" max="1584" width="39.453125" style="392" bestFit="1" customWidth="1"/>
    <col min="1585" max="1626" width="9.453125" style="392" customWidth="1"/>
    <col min="1627" max="1627" width="15.453125" style="392" customWidth="1"/>
    <col min="1628" max="1628" width="45.453125" style="392" customWidth="1"/>
    <col min="1629" max="1629" width="11.54296875" style="392" customWidth="1"/>
    <col min="1630" max="1644" width="8.54296875" style="392" customWidth="1"/>
    <col min="1645" max="1647" width="9.453125" style="392" bestFit="1" customWidth="1"/>
    <col min="1648" max="1648" width="9.453125" style="392" customWidth="1"/>
    <col min="1649" max="1808" width="8.54296875" style="392"/>
    <col min="1809" max="1809" width="8.54296875" style="392" customWidth="1"/>
    <col min="1810" max="1810" width="28.54296875" style="392" bestFit="1" customWidth="1"/>
    <col min="1811" max="1811" width="18.453125" style="392" customWidth="1"/>
    <col min="1812" max="1812" width="4.453125" style="392" bestFit="1" customWidth="1"/>
    <col min="1813" max="1813" width="106.453125" style="392" bestFit="1" customWidth="1"/>
    <col min="1814" max="1814" width="21.54296875" style="392" bestFit="1" customWidth="1"/>
    <col min="1815" max="1815" width="15.54296875" style="392" bestFit="1" customWidth="1"/>
    <col min="1816" max="1817" width="9.453125" style="392" customWidth="1"/>
    <col min="1818" max="1818" width="8.54296875" style="392" customWidth="1"/>
    <col min="1819" max="1821" width="9.453125" style="392" customWidth="1"/>
    <col min="1822" max="1822" width="8.54296875" style="392" customWidth="1"/>
    <col min="1823" max="1825" width="9.453125" style="392" customWidth="1"/>
    <col min="1826" max="1826" width="8.54296875" style="392" customWidth="1"/>
    <col min="1827" max="1829" width="9.453125" style="392" customWidth="1"/>
    <col min="1830" max="1830" width="8.54296875" style="392" customWidth="1"/>
    <col min="1831" max="1833" width="9.453125" style="392" customWidth="1"/>
    <col min="1834" max="1834" width="8.54296875" style="392" customWidth="1"/>
    <col min="1835" max="1835" width="15.54296875" style="392" bestFit="1" customWidth="1"/>
    <col min="1836" max="1837" width="9.453125" style="392" customWidth="1"/>
    <col min="1838" max="1838" width="13.54296875" style="392" bestFit="1" customWidth="1"/>
    <col min="1839" max="1839" width="47.54296875" style="392" customWidth="1"/>
    <col min="1840" max="1840" width="39.453125" style="392" bestFit="1" customWidth="1"/>
    <col min="1841" max="1882" width="9.453125" style="392" customWidth="1"/>
    <col min="1883" max="1883" width="15.453125" style="392" customWidth="1"/>
    <col min="1884" max="1884" width="45.453125" style="392" customWidth="1"/>
    <col min="1885" max="1885" width="11.54296875" style="392" customWidth="1"/>
    <col min="1886" max="1900" width="8.54296875" style="392" customWidth="1"/>
    <col min="1901" max="1903" width="9.453125" style="392" bestFit="1" customWidth="1"/>
    <col min="1904" max="1904" width="9.453125" style="392" customWidth="1"/>
    <col min="1905" max="2064" width="8.54296875" style="392"/>
    <col min="2065" max="2065" width="8.54296875" style="392" customWidth="1"/>
    <col min="2066" max="2066" width="28.54296875" style="392" bestFit="1" customWidth="1"/>
    <col min="2067" max="2067" width="18.453125" style="392" customWidth="1"/>
    <col min="2068" max="2068" width="4.453125" style="392" bestFit="1" customWidth="1"/>
    <col min="2069" max="2069" width="106.453125" style="392" bestFit="1" customWidth="1"/>
    <col min="2070" max="2070" width="21.54296875" style="392" bestFit="1" customWidth="1"/>
    <col min="2071" max="2071" width="15.54296875" style="392" bestFit="1" customWidth="1"/>
    <col min="2072" max="2073" width="9.453125" style="392" customWidth="1"/>
    <col min="2074" max="2074" width="8.54296875" style="392" customWidth="1"/>
    <col min="2075" max="2077" width="9.453125" style="392" customWidth="1"/>
    <col min="2078" max="2078" width="8.54296875" style="392" customWidth="1"/>
    <col min="2079" max="2081" width="9.453125" style="392" customWidth="1"/>
    <col min="2082" max="2082" width="8.54296875" style="392" customWidth="1"/>
    <col min="2083" max="2085" width="9.453125" style="392" customWidth="1"/>
    <col min="2086" max="2086" width="8.54296875" style="392" customWidth="1"/>
    <col min="2087" max="2089" width="9.453125" style="392" customWidth="1"/>
    <col min="2090" max="2090" width="8.54296875" style="392" customWidth="1"/>
    <col min="2091" max="2091" width="15.54296875" style="392" bestFit="1" customWidth="1"/>
    <col min="2092" max="2093" width="9.453125" style="392" customWidth="1"/>
    <col min="2094" max="2094" width="13.54296875" style="392" bestFit="1" customWidth="1"/>
    <col min="2095" max="2095" width="47.54296875" style="392" customWidth="1"/>
    <col min="2096" max="2096" width="39.453125" style="392" bestFit="1" customWidth="1"/>
    <col min="2097" max="2138" width="9.453125" style="392" customWidth="1"/>
    <col min="2139" max="2139" width="15.453125" style="392" customWidth="1"/>
    <col min="2140" max="2140" width="45.453125" style="392" customWidth="1"/>
    <col min="2141" max="2141" width="11.54296875" style="392" customWidth="1"/>
    <col min="2142" max="2156" width="8.54296875" style="392" customWidth="1"/>
    <col min="2157" max="2159" width="9.453125" style="392" bestFit="1" customWidth="1"/>
    <col min="2160" max="2160" width="9.453125" style="392" customWidth="1"/>
    <col min="2161" max="2320" width="8.54296875" style="392"/>
    <col min="2321" max="2321" width="8.54296875" style="392" customWidth="1"/>
    <col min="2322" max="2322" width="28.54296875" style="392" bestFit="1" customWidth="1"/>
    <col min="2323" max="2323" width="18.453125" style="392" customWidth="1"/>
    <col min="2324" max="2324" width="4.453125" style="392" bestFit="1" customWidth="1"/>
    <col min="2325" max="2325" width="106.453125" style="392" bestFit="1" customWidth="1"/>
    <col min="2326" max="2326" width="21.54296875" style="392" bestFit="1" customWidth="1"/>
    <col min="2327" max="2327" width="15.54296875" style="392" bestFit="1" customWidth="1"/>
    <col min="2328" max="2329" width="9.453125" style="392" customWidth="1"/>
    <col min="2330" max="2330" width="8.54296875" style="392" customWidth="1"/>
    <col min="2331" max="2333" width="9.453125" style="392" customWidth="1"/>
    <col min="2334" max="2334" width="8.54296875" style="392" customWidth="1"/>
    <col min="2335" max="2337" width="9.453125" style="392" customWidth="1"/>
    <col min="2338" max="2338" width="8.54296875" style="392" customWidth="1"/>
    <col min="2339" max="2341" width="9.453125" style="392" customWidth="1"/>
    <col min="2342" max="2342" width="8.54296875" style="392" customWidth="1"/>
    <col min="2343" max="2345" width="9.453125" style="392" customWidth="1"/>
    <col min="2346" max="2346" width="8.54296875" style="392" customWidth="1"/>
    <col min="2347" max="2347" width="15.54296875" style="392" bestFit="1" customWidth="1"/>
    <col min="2348" max="2349" width="9.453125" style="392" customWidth="1"/>
    <col min="2350" max="2350" width="13.54296875" style="392" bestFit="1" customWidth="1"/>
    <col min="2351" max="2351" width="47.54296875" style="392" customWidth="1"/>
    <col min="2352" max="2352" width="39.453125" style="392" bestFit="1" customWidth="1"/>
    <col min="2353" max="2394" width="9.453125" style="392" customWidth="1"/>
    <col min="2395" max="2395" width="15.453125" style="392" customWidth="1"/>
    <col min="2396" max="2396" width="45.453125" style="392" customWidth="1"/>
    <col min="2397" max="2397" width="11.54296875" style="392" customWidth="1"/>
    <col min="2398" max="2412" width="8.54296875" style="392" customWidth="1"/>
    <col min="2413" max="2415" width="9.453125" style="392" bestFit="1" customWidth="1"/>
    <col min="2416" max="2416" width="9.453125" style="392" customWidth="1"/>
    <col min="2417" max="2576" width="8.54296875" style="392"/>
    <col min="2577" max="2577" width="8.54296875" style="392" customWidth="1"/>
    <col min="2578" max="2578" width="28.54296875" style="392" bestFit="1" customWidth="1"/>
    <col min="2579" max="2579" width="18.453125" style="392" customWidth="1"/>
    <col min="2580" max="2580" width="4.453125" style="392" bestFit="1" customWidth="1"/>
    <col min="2581" max="2581" width="106.453125" style="392" bestFit="1" customWidth="1"/>
    <col min="2582" max="2582" width="21.54296875" style="392" bestFit="1" customWidth="1"/>
    <col min="2583" max="2583" width="15.54296875" style="392" bestFit="1" customWidth="1"/>
    <col min="2584" max="2585" width="9.453125" style="392" customWidth="1"/>
    <col min="2586" max="2586" width="8.54296875" style="392" customWidth="1"/>
    <col min="2587" max="2589" width="9.453125" style="392" customWidth="1"/>
    <col min="2590" max="2590" width="8.54296875" style="392" customWidth="1"/>
    <col min="2591" max="2593" width="9.453125" style="392" customWidth="1"/>
    <col min="2594" max="2594" width="8.54296875" style="392" customWidth="1"/>
    <col min="2595" max="2597" width="9.453125" style="392" customWidth="1"/>
    <col min="2598" max="2598" width="8.54296875" style="392" customWidth="1"/>
    <col min="2599" max="2601" width="9.453125" style="392" customWidth="1"/>
    <col min="2602" max="2602" width="8.54296875" style="392" customWidth="1"/>
    <col min="2603" max="2603" width="15.54296875" style="392" bestFit="1" customWidth="1"/>
    <col min="2604" max="2605" width="9.453125" style="392" customWidth="1"/>
    <col min="2606" max="2606" width="13.54296875" style="392" bestFit="1" customWidth="1"/>
    <col min="2607" max="2607" width="47.54296875" style="392" customWidth="1"/>
    <col min="2608" max="2608" width="39.453125" style="392" bestFit="1" customWidth="1"/>
    <col min="2609" max="2650" width="9.453125" style="392" customWidth="1"/>
    <col min="2651" max="2651" width="15.453125" style="392" customWidth="1"/>
    <col min="2652" max="2652" width="45.453125" style="392" customWidth="1"/>
    <col min="2653" max="2653" width="11.54296875" style="392" customWidth="1"/>
    <col min="2654" max="2668" width="8.54296875" style="392" customWidth="1"/>
    <col min="2669" max="2671" width="9.453125" style="392" bestFit="1" customWidth="1"/>
    <col min="2672" max="2672" width="9.453125" style="392" customWidth="1"/>
    <col min="2673" max="2832" width="8.54296875" style="392"/>
    <col min="2833" max="2833" width="8.54296875" style="392" customWidth="1"/>
    <col min="2834" max="2834" width="28.54296875" style="392" bestFit="1" customWidth="1"/>
    <col min="2835" max="2835" width="18.453125" style="392" customWidth="1"/>
    <col min="2836" max="2836" width="4.453125" style="392" bestFit="1" customWidth="1"/>
    <col min="2837" max="2837" width="106.453125" style="392" bestFit="1" customWidth="1"/>
    <col min="2838" max="2838" width="21.54296875" style="392" bestFit="1" customWidth="1"/>
    <col min="2839" max="2839" width="15.54296875" style="392" bestFit="1" customWidth="1"/>
    <col min="2840" max="2841" width="9.453125" style="392" customWidth="1"/>
    <col min="2842" max="2842" width="8.54296875" style="392" customWidth="1"/>
    <col min="2843" max="2845" width="9.453125" style="392" customWidth="1"/>
    <col min="2846" max="2846" width="8.54296875" style="392" customWidth="1"/>
    <col min="2847" max="2849" width="9.453125" style="392" customWidth="1"/>
    <col min="2850" max="2850" width="8.54296875" style="392" customWidth="1"/>
    <col min="2851" max="2853" width="9.453125" style="392" customWidth="1"/>
    <col min="2854" max="2854" width="8.54296875" style="392" customWidth="1"/>
    <col min="2855" max="2857" width="9.453125" style="392" customWidth="1"/>
    <col min="2858" max="2858" width="8.54296875" style="392" customWidth="1"/>
    <col min="2859" max="2859" width="15.54296875" style="392" bestFit="1" customWidth="1"/>
    <col min="2860" max="2861" width="9.453125" style="392" customWidth="1"/>
    <col min="2862" max="2862" width="13.54296875" style="392" bestFit="1" customWidth="1"/>
    <col min="2863" max="2863" width="47.54296875" style="392" customWidth="1"/>
    <col min="2864" max="2864" width="39.453125" style="392" bestFit="1" customWidth="1"/>
    <col min="2865" max="2906" width="9.453125" style="392" customWidth="1"/>
    <col min="2907" max="2907" width="15.453125" style="392" customWidth="1"/>
    <col min="2908" max="2908" width="45.453125" style="392" customWidth="1"/>
    <col min="2909" max="2909" width="11.54296875" style="392" customWidth="1"/>
    <col min="2910" max="2924" width="8.54296875" style="392" customWidth="1"/>
    <col min="2925" max="2927" width="9.453125" style="392" bestFit="1" customWidth="1"/>
    <col min="2928" max="2928" width="9.453125" style="392" customWidth="1"/>
    <col min="2929" max="3088" width="8.54296875" style="392"/>
    <col min="3089" max="3089" width="8.54296875" style="392" customWidth="1"/>
    <col min="3090" max="3090" width="28.54296875" style="392" bestFit="1" customWidth="1"/>
    <col min="3091" max="3091" width="18.453125" style="392" customWidth="1"/>
    <col min="3092" max="3092" width="4.453125" style="392" bestFit="1" customWidth="1"/>
    <col min="3093" max="3093" width="106.453125" style="392" bestFit="1" customWidth="1"/>
    <col min="3094" max="3094" width="21.54296875" style="392" bestFit="1" customWidth="1"/>
    <col min="3095" max="3095" width="15.54296875" style="392" bestFit="1" customWidth="1"/>
    <col min="3096" max="3097" width="9.453125" style="392" customWidth="1"/>
    <col min="3098" max="3098" width="8.54296875" style="392" customWidth="1"/>
    <col min="3099" max="3101" width="9.453125" style="392" customWidth="1"/>
    <col min="3102" max="3102" width="8.54296875" style="392" customWidth="1"/>
    <col min="3103" max="3105" width="9.453125" style="392" customWidth="1"/>
    <col min="3106" max="3106" width="8.54296875" style="392" customWidth="1"/>
    <col min="3107" max="3109" width="9.453125" style="392" customWidth="1"/>
    <col min="3110" max="3110" width="8.54296875" style="392" customWidth="1"/>
    <col min="3111" max="3113" width="9.453125" style="392" customWidth="1"/>
    <col min="3114" max="3114" width="8.54296875" style="392" customWidth="1"/>
    <col min="3115" max="3115" width="15.54296875" style="392" bestFit="1" customWidth="1"/>
    <col min="3116" max="3117" width="9.453125" style="392" customWidth="1"/>
    <col min="3118" max="3118" width="13.54296875" style="392" bestFit="1" customWidth="1"/>
    <col min="3119" max="3119" width="47.54296875" style="392" customWidth="1"/>
    <col min="3120" max="3120" width="39.453125" style="392" bestFit="1" customWidth="1"/>
    <col min="3121" max="3162" width="9.453125" style="392" customWidth="1"/>
    <col min="3163" max="3163" width="15.453125" style="392" customWidth="1"/>
    <col min="3164" max="3164" width="45.453125" style="392" customWidth="1"/>
    <col min="3165" max="3165" width="11.54296875" style="392" customWidth="1"/>
    <col min="3166" max="3180" width="8.54296875" style="392" customWidth="1"/>
    <col min="3181" max="3183" width="9.453125" style="392" bestFit="1" customWidth="1"/>
    <col min="3184" max="3184" width="9.453125" style="392" customWidth="1"/>
    <col min="3185" max="3344" width="8.54296875" style="392"/>
    <col min="3345" max="3345" width="8.54296875" style="392" customWidth="1"/>
    <col min="3346" max="3346" width="28.54296875" style="392" bestFit="1" customWidth="1"/>
    <col min="3347" max="3347" width="18.453125" style="392" customWidth="1"/>
    <col min="3348" max="3348" width="4.453125" style="392" bestFit="1" customWidth="1"/>
    <col min="3349" max="3349" width="106.453125" style="392" bestFit="1" customWidth="1"/>
    <col min="3350" max="3350" width="21.54296875" style="392" bestFit="1" customWidth="1"/>
    <col min="3351" max="3351" width="15.54296875" style="392" bestFit="1" customWidth="1"/>
    <col min="3352" max="3353" width="9.453125" style="392" customWidth="1"/>
    <col min="3354" max="3354" width="8.54296875" style="392" customWidth="1"/>
    <col min="3355" max="3357" width="9.453125" style="392" customWidth="1"/>
    <col min="3358" max="3358" width="8.54296875" style="392" customWidth="1"/>
    <col min="3359" max="3361" width="9.453125" style="392" customWidth="1"/>
    <col min="3362" max="3362" width="8.54296875" style="392" customWidth="1"/>
    <col min="3363" max="3365" width="9.453125" style="392" customWidth="1"/>
    <col min="3366" max="3366" width="8.54296875" style="392" customWidth="1"/>
    <col min="3367" max="3369" width="9.453125" style="392" customWidth="1"/>
    <col min="3370" max="3370" width="8.54296875" style="392" customWidth="1"/>
    <col min="3371" max="3371" width="15.54296875" style="392" bestFit="1" customWidth="1"/>
    <col min="3372" max="3373" width="9.453125" style="392" customWidth="1"/>
    <col min="3374" max="3374" width="13.54296875" style="392" bestFit="1" customWidth="1"/>
    <col min="3375" max="3375" width="47.54296875" style="392" customWidth="1"/>
    <col min="3376" max="3376" width="39.453125" style="392" bestFit="1" customWidth="1"/>
    <col min="3377" max="3418" width="9.453125" style="392" customWidth="1"/>
    <col min="3419" max="3419" width="15.453125" style="392" customWidth="1"/>
    <col min="3420" max="3420" width="45.453125" style="392" customWidth="1"/>
    <col min="3421" max="3421" width="11.54296875" style="392" customWidth="1"/>
    <col min="3422" max="3436" width="8.54296875" style="392" customWidth="1"/>
    <col min="3437" max="3439" width="9.453125" style="392" bestFit="1" customWidth="1"/>
    <col min="3440" max="3440" width="9.453125" style="392" customWidth="1"/>
    <col min="3441" max="3600" width="8.54296875" style="392"/>
    <col min="3601" max="3601" width="8.54296875" style="392" customWidth="1"/>
    <col min="3602" max="3602" width="28.54296875" style="392" bestFit="1" customWidth="1"/>
    <col min="3603" max="3603" width="18.453125" style="392" customWidth="1"/>
    <col min="3604" max="3604" width="4.453125" style="392" bestFit="1" customWidth="1"/>
    <col min="3605" max="3605" width="106.453125" style="392" bestFit="1" customWidth="1"/>
    <col min="3606" max="3606" width="21.54296875" style="392" bestFit="1" customWidth="1"/>
    <col min="3607" max="3607" width="15.54296875" style="392" bestFit="1" customWidth="1"/>
    <col min="3608" max="3609" width="9.453125" style="392" customWidth="1"/>
    <col min="3610" max="3610" width="8.54296875" style="392" customWidth="1"/>
    <col min="3611" max="3613" width="9.453125" style="392" customWidth="1"/>
    <col min="3614" max="3614" width="8.54296875" style="392" customWidth="1"/>
    <col min="3615" max="3617" width="9.453125" style="392" customWidth="1"/>
    <col min="3618" max="3618" width="8.54296875" style="392" customWidth="1"/>
    <col min="3619" max="3621" width="9.453125" style="392" customWidth="1"/>
    <col min="3622" max="3622" width="8.54296875" style="392" customWidth="1"/>
    <col min="3623" max="3625" width="9.453125" style="392" customWidth="1"/>
    <col min="3626" max="3626" width="8.54296875" style="392" customWidth="1"/>
    <col min="3627" max="3627" width="15.54296875" style="392" bestFit="1" customWidth="1"/>
    <col min="3628" max="3629" width="9.453125" style="392" customWidth="1"/>
    <col min="3630" max="3630" width="13.54296875" style="392" bestFit="1" customWidth="1"/>
    <col min="3631" max="3631" width="47.54296875" style="392" customWidth="1"/>
    <col min="3632" max="3632" width="39.453125" style="392" bestFit="1" customWidth="1"/>
    <col min="3633" max="3674" width="9.453125" style="392" customWidth="1"/>
    <col min="3675" max="3675" width="15.453125" style="392" customWidth="1"/>
    <col min="3676" max="3676" width="45.453125" style="392" customWidth="1"/>
    <col min="3677" max="3677" width="11.54296875" style="392" customWidth="1"/>
    <col min="3678" max="3692" width="8.54296875" style="392" customWidth="1"/>
    <col min="3693" max="3695" width="9.453125" style="392" bestFit="1" customWidth="1"/>
    <col min="3696" max="3696" width="9.453125" style="392" customWidth="1"/>
    <col min="3697" max="3856" width="8.54296875" style="392"/>
    <col min="3857" max="3857" width="8.54296875" style="392" customWidth="1"/>
    <col min="3858" max="3858" width="28.54296875" style="392" bestFit="1" customWidth="1"/>
    <col min="3859" max="3859" width="18.453125" style="392" customWidth="1"/>
    <col min="3860" max="3860" width="4.453125" style="392" bestFit="1" customWidth="1"/>
    <col min="3861" max="3861" width="106.453125" style="392" bestFit="1" customWidth="1"/>
    <col min="3862" max="3862" width="21.54296875" style="392" bestFit="1" customWidth="1"/>
    <col min="3863" max="3863" width="15.54296875" style="392" bestFit="1" customWidth="1"/>
    <col min="3864" max="3865" width="9.453125" style="392" customWidth="1"/>
    <col min="3866" max="3866" width="8.54296875" style="392" customWidth="1"/>
    <col min="3867" max="3869" width="9.453125" style="392" customWidth="1"/>
    <col min="3870" max="3870" width="8.54296875" style="392" customWidth="1"/>
    <col min="3871" max="3873" width="9.453125" style="392" customWidth="1"/>
    <col min="3874" max="3874" width="8.54296875" style="392" customWidth="1"/>
    <col min="3875" max="3877" width="9.453125" style="392" customWidth="1"/>
    <col min="3878" max="3878" width="8.54296875" style="392" customWidth="1"/>
    <col min="3879" max="3881" width="9.453125" style="392" customWidth="1"/>
    <col min="3882" max="3882" width="8.54296875" style="392" customWidth="1"/>
    <col min="3883" max="3883" width="15.54296875" style="392" bestFit="1" customWidth="1"/>
    <col min="3884" max="3885" width="9.453125" style="392" customWidth="1"/>
    <col min="3886" max="3886" width="13.54296875" style="392" bestFit="1" customWidth="1"/>
    <col min="3887" max="3887" width="47.54296875" style="392" customWidth="1"/>
    <col min="3888" max="3888" width="39.453125" style="392" bestFit="1" customWidth="1"/>
    <col min="3889" max="3930" width="9.453125" style="392" customWidth="1"/>
    <col min="3931" max="3931" width="15.453125" style="392" customWidth="1"/>
    <col min="3932" max="3932" width="45.453125" style="392" customWidth="1"/>
    <col min="3933" max="3933" width="11.54296875" style="392" customWidth="1"/>
    <col min="3934" max="3948" width="8.54296875" style="392" customWidth="1"/>
    <col min="3949" max="3951" width="9.453125" style="392" bestFit="1" customWidth="1"/>
    <col min="3952" max="3952" width="9.453125" style="392" customWidth="1"/>
    <col min="3953" max="4112" width="8.54296875" style="392"/>
    <col min="4113" max="4113" width="8.54296875" style="392" customWidth="1"/>
    <col min="4114" max="4114" width="28.54296875" style="392" bestFit="1" customWidth="1"/>
    <col min="4115" max="4115" width="18.453125" style="392" customWidth="1"/>
    <col min="4116" max="4116" width="4.453125" style="392" bestFit="1" customWidth="1"/>
    <col min="4117" max="4117" width="106.453125" style="392" bestFit="1" customWidth="1"/>
    <col min="4118" max="4118" width="21.54296875" style="392" bestFit="1" customWidth="1"/>
    <col min="4119" max="4119" width="15.54296875" style="392" bestFit="1" customWidth="1"/>
    <col min="4120" max="4121" width="9.453125" style="392" customWidth="1"/>
    <col min="4122" max="4122" width="8.54296875" style="392" customWidth="1"/>
    <col min="4123" max="4125" width="9.453125" style="392" customWidth="1"/>
    <col min="4126" max="4126" width="8.54296875" style="392" customWidth="1"/>
    <col min="4127" max="4129" width="9.453125" style="392" customWidth="1"/>
    <col min="4130" max="4130" width="8.54296875" style="392" customWidth="1"/>
    <col min="4131" max="4133" width="9.453125" style="392" customWidth="1"/>
    <col min="4134" max="4134" width="8.54296875" style="392" customWidth="1"/>
    <col min="4135" max="4137" width="9.453125" style="392" customWidth="1"/>
    <col min="4138" max="4138" width="8.54296875" style="392" customWidth="1"/>
    <col min="4139" max="4139" width="15.54296875" style="392" bestFit="1" customWidth="1"/>
    <col min="4140" max="4141" width="9.453125" style="392" customWidth="1"/>
    <col min="4142" max="4142" width="13.54296875" style="392" bestFit="1" customWidth="1"/>
    <col min="4143" max="4143" width="47.54296875" style="392" customWidth="1"/>
    <col min="4144" max="4144" width="39.453125" style="392" bestFit="1" customWidth="1"/>
    <col min="4145" max="4186" width="9.453125" style="392" customWidth="1"/>
    <col min="4187" max="4187" width="15.453125" style="392" customWidth="1"/>
    <col min="4188" max="4188" width="45.453125" style="392" customWidth="1"/>
    <col min="4189" max="4189" width="11.54296875" style="392" customWidth="1"/>
    <col min="4190" max="4204" width="8.54296875" style="392" customWidth="1"/>
    <col min="4205" max="4207" width="9.453125" style="392" bestFit="1" customWidth="1"/>
    <col min="4208" max="4208" width="9.453125" style="392" customWidth="1"/>
    <col min="4209" max="4368" width="8.54296875" style="392"/>
    <col min="4369" max="4369" width="8.54296875" style="392" customWidth="1"/>
    <col min="4370" max="4370" width="28.54296875" style="392" bestFit="1" customWidth="1"/>
    <col min="4371" max="4371" width="18.453125" style="392" customWidth="1"/>
    <col min="4372" max="4372" width="4.453125" style="392" bestFit="1" customWidth="1"/>
    <col min="4373" max="4373" width="106.453125" style="392" bestFit="1" customWidth="1"/>
    <col min="4374" max="4374" width="21.54296875" style="392" bestFit="1" customWidth="1"/>
    <col min="4375" max="4375" width="15.54296875" style="392" bestFit="1" customWidth="1"/>
    <col min="4376" max="4377" width="9.453125" style="392" customWidth="1"/>
    <col min="4378" max="4378" width="8.54296875" style="392" customWidth="1"/>
    <col min="4379" max="4381" width="9.453125" style="392" customWidth="1"/>
    <col min="4382" max="4382" width="8.54296875" style="392" customWidth="1"/>
    <col min="4383" max="4385" width="9.453125" style="392" customWidth="1"/>
    <col min="4386" max="4386" width="8.54296875" style="392" customWidth="1"/>
    <col min="4387" max="4389" width="9.453125" style="392" customWidth="1"/>
    <col min="4390" max="4390" width="8.54296875" style="392" customWidth="1"/>
    <col min="4391" max="4393" width="9.453125" style="392" customWidth="1"/>
    <col min="4394" max="4394" width="8.54296875" style="392" customWidth="1"/>
    <col min="4395" max="4395" width="15.54296875" style="392" bestFit="1" customWidth="1"/>
    <col min="4396" max="4397" width="9.453125" style="392" customWidth="1"/>
    <col min="4398" max="4398" width="13.54296875" style="392" bestFit="1" customWidth="1"/>
    <col min="4399" max="4399" width="47.54296875" style="392" customWidth="1"/>
    <col min="4400" max="4400" width="39.453125" style="392" bestFit="1" customWidth="1"/>
    <col min="4401" max="4442" width="9.453125" style="392" customWidth="1"/>
    <col min="4443" max="4443" width="15.453125" style="392" customWidth="1"/>
    <col min="4444" max="4444" width="45.453125" style="392" customWidth="1"/>
    <col min="4445" max="4445" width="11.54296875" style="392" customWidth="1"/>
    <col min="4446" max="4460" width="8.54296875" style="392" customWidth="1"/>
    <col min="4461" max="4463" width="9.453125" style="392" bestFit="1" customWidth="1"/>
    <col min="4464" max="4464" width="9.453125" style="392" customWidth="1"/>
    <col min="4465" max="4624" width="8.54296875" style="392"/>
    <col min="4625" max="4625" width="8.54296875" style="392" customWidth="1"/>
    <col min="4626" max="4626" width="28.54296875" style="392" bestFit="1" customWidth="1"/>
    <col min="4627" max="4627" width="18.453125" style="392" customWidth="1"/>
    <col min="4628" max="4628" width="4.453125" style="392" bestFit="1" customWidth="1"/>
    <col min="4629" max="4629" width="106.453125" style="392" bestFit="1" customWidth="1"/>
    <col min="4630" max="4630" width="21.54296875" style="392" bestFit="1" customWidth="1"/>
    <col min="4631" max="4631" width="15.54296875" style="392" bestFit="1" customWidth="1"/>
    <col min="4632" max="4633" width="9.453125" style="392" customWidth="1"/>
    <col min="4634" max="4634" width="8.54296875" style="392" customWidth="1"/>
    <col min="4635" max="4637" width="9.453125" style="392" customWidth="1"/>
    <col min="4638" max="4638" width="8.54296875" style="392" customWidth="1"/>
    <col min="4639" max="4641" width="9.453125" style="392" customWidth="1"/>
    <col min="4642" max="4642" width="8.54296875" style="392" customWidth="1"/>
    <col min="4643" max="4645" width="9.453125" style="392" customWidth="1"/>
    <col min="4646" max="4646" width="8.54296875" style="392" customWidth="1"/>
    <col min="4647" max="4649" width="9.453125" style="392" customWidth="1"/>
    <col min="4650" max="4650" width="8.54296875" style="392" customWidth="1"/>
    <col min="4651" max="4651" width="15.54296875" style="392" bestFit="1" customWidth="1"/>
    <col min="4652" max="4653" width="9.453125" style="392" customWidth="1"/>
    <col min="4654" max="4654" width="13.54296875" style="392" bestFit="1" customWidth="1"/>
    <col min="4655" max="4655" width="47.54296875" style="392" customWidth="1"/>
    <col min="4656" max="4656" width="39.453125" style="392" bestFit="1" customWidth="1"/>
    <col min="4657" max="4698" width="9.453125" style="392" customWidth="1"/>
    <col min="4699" max="4699" width="15.453125" style="392" customWidth="1"/>
    <col min="4700" max="4700" width="45.453125" style="392" customWidth="1"/>
    <col min="4701" max="4701" width="11.54296875" style="392" customWidth="1"/>
    <col min="4702" max="4716" width="8.54296875" style="392" customWidth="1"/>
    <col min="4717" max="4719" width="9.453125" style="392" bestFit="1" customWidth="1"/>
    <col min="4720" max="4720" width="9.453125" style="392" customWidth="1"/>
    <col min="4721" max="4880" width="8.54296875" style="392"/>
    <col min="4881" max="4881" width="8.54296875" style="392" customWidth="1"/>
    <col min="4882" max="4882" width="28.54296875" style="392" bestFit="1" customWidth="1"/>
    <col min="4883" max="4883" width="18.453125" style="392" customWidth="1"/>
    <col min="4884" max="4884" width="4.453125" style="392" bestFit="1" customWidth="1"/>
    <col min="4885" max="4885" width="106.453125" style="392" bestFit="1" customWidth="1"/>
    <col min="4886" max="4886" width="21.54296875" style="392" bestFit="1" customWidth="1"/>
    <col min="4887" max="4887" width="15.54296875" style="392" bestFit="1" customWidth="1"/>
    <col min="4888" max="4889" width="9.453125" style="392" customWidth="1"/>
    <col min="4890" max="4890" width="8.54296875" style="392" customWidth="1"/>
    <col min="4891" max="4893" width="9.453125" style="392" customWidth="1"/>
    <col min="4894" max="4894" width="8.54296875" style="392" customWidth="1"/>
    <col min="4895" max="4897" width="9.453125" style="392" customWidth="1"/>
    <col min="4898" max="4898" width="8.54296875" style="392" customWidth="1"/>
    <col min="4899" max="4901" width="9.453125" style="392" customWidth="1"/>
    <col min="4902" max="4902" width="8.54296875" style="392" customWidth="1"/>
    <col min="4903" max="4905" width="9.453125" style="392" customWidth="1"/>
    <col min="4906" max="4906" width="8.54296875" style="392" customWidth="1"/>
    <col min="4907" max="4907" width="15.54296875" style="392" bestFit="1" customWidth="1"/>
    <col min="4908" max="4909" width="9.453125" style="392" customWidth="1"/>
    <col min="4910" max="4910" width="13.54296875" style="392" bestFit="1" customWidth="1"/>
    <col min="4911" max="4911" width="47.54296875" style="392" customWidth="1"/>
    <col min="4912" max="4912" width="39.453125" style="392" bestFit="1" customWidth="1"/>
    <col min="4913" max="4954" width="9.453125" style="392" customWidth="1"/>
    <col min="4955" max="4955" width="15.453125" style="392" customWidth="1"/>
    <col min="4956" max="4956" width="45.453125" style="392" customWidth="1"/>
    <col min="4957" max="4957" width="11.54296875" style="392" customWidth="1"/>
    <col min="4958" max="4972" width="8.54296875" style="392" customWidth="1"/>
    <col min="4973" max="4975" width="9.453125" style="392" bestFit="1" customWidth="1"/>
    <col min="4976" max="4976" width="9.453125" style="392" customWidth="1"/>
    <col min="4977" max="5136" width="8.54296875" style="392"/>
    <col min="5137" max="5137" width="8.54296875" style="392" customWidth="1"/>
    <col min="5138" max="5138" width="28.54296875" style="392" bestFit="1" customWidth="1"/>
    <col min="5139" max="5139" width="18.453125" style="392" customWidth="1"/>
    <col min="5140" max="5140" width="4.453125" style="392" bestFit="1" customWidth="1"/>
    <col min="5141" max="5141" width="106.453125" style="392" bestFit="1" customWidth="1"/>
    <col min="5142" max="5142" width="21.54296875" style="392" bestFit="1" customWidth="1"/>
    <col min="5143" max="5143" width="15.54296875" style="392" bestFit="1" customWidth="1"/>
    <col min="5144" max="5145" width="9.453125" style="392" customWidth="1"/>
    <col min="5146" max="5146" width="8.54296875" style="392" customWidth="1"/>
    <col min="5147" max="5149" width="9.453125" style="392" customWidth="1"/>
    <col min="5150" max="5150" width="8.54296875" style="392" customWidth="1"/>
    <col min="5151" max="5153" width="9.453125" style="392" customWidth="1"/>
    <col min="5154" max="5154" width="8.54296875" style="392" customWidth="1"/>
    <col min="5155" max="5157" width="9.453125" style="392" customWidth="1"/>
    <col min="5158" max="5158" width="8.54296875" style="392" customWidth="1"/>
    <col min="5159" max="5161" width="9.453125" style="392" customWidth="1"/>
    <col min="5162" max="5162" width="8.54296875" style="392" customWidth="1"/>
    <col min="5163" max="5163" width="15.54296875" style="392" bestFit="1" customWidth="1"/>
    <col min="5164" max="5165" width="9.453125" style="392" customWidth="1"/>
    <col min="5166" max="5166" width="13.54296875" style="392" bestFit="1" customWidth="1"/>
    <col min="5167" max="5167" width="47.54296875" style="392" customWidth="1"/>
    <col min="5168" max="5168" width="39.453125" style="392" bestFit="1" customWidth="1"/>
    <col min="5169" max="5210" width="9.453125" style="392" customWidth="1"/>
    <col min="5211" max="5211" width="15.453125" style="392" customWidth="1"/>
    <col min="5212" max="5212" width="45.453125" style="392" customWidth="1"/>
    <col min="5213" max="5213" width="11.54296875" style="392" customWidth="1"/>
    <col min="5214" max="5228" width="8.54296875" style="392" customWidth="1"/>
    <col min="5229" max="5231" width="9.453125" style="392" bestFit="1" customWidth="1"/>
    <col min="5232" max="5232" width="9.453125" style="392" customWidth="1"/>
    <col min="5233" max="5392" width="8.54296875" style="392"/>
    <col min="5393" max="5393" width="8.54296875" style="392" customWidth="1"/>
    <col min="5394" max="5394" width="28.54296875" style="392" bestFit="1" customWidth="1"/>
    <col min="5395" max="5395" width="18.453125" style="392" customWidth="1"/>
    <col min="5396" max="5396" width="4.453125" style="392" bestFit="1" customWidth="1"/>
    <col min="5397" max="5397" width="106.453125" style="392" bestFit="1" customWidth="1"/>
    <col min="5398" max="5398" width="21.54296875" style="392" bestFit="1" customWidth="1"/>
    <col min="5399" max="5399" width="15.54296875" style="392" bestFit="1" customWidth="1"/>
    <col min="5400" max="5401" width="9.453125" style="392" customWidth="1"/>
    <col min="5402" max="5402" width="8.54296875" style="392" customWidth="1"/>
    <col min="5403" max="5405" width="9.453125" style="392" customWidth="1"/>
    <col min="5406" max="5406" width="8.54296875" style="392" customWidth="1"/>
    <col min="5407" max="5409" width="9.453125" style="392" customWidth="1"/>
    <col min="5410" max="5410" width="8.54296875" style="392" customWidth="1"/>
    <col min="5411" max="5413" width="9.453125" style="392" customWidth="1"/>
    <col min="5414" max="5414" width="8.54296875" style="392" customWidth="1"/>
    <col min="5415" max="5417" width="9.453125" style="392" customWidth="1"/>
    <col min="5418" max="5418" width="8.54296875" style="392" customWidth="1"/>
    <col min="5419" max="5419" width="15.54296875" style="392" bestFit="1" customWidth="1"/>
    <col min="5420" max="5421" width="9.453125" style="392" customWidth="1"/>
    <col min="5422" max="5422" width="13.54296875" style="392" bestFit="1" customWidth="1"/>
    <col min="5423" max="5423" width="47.54296875" style="392" customWidth="1"/>
    <col min="5424" max="5424" width="39.453125" style="392" bestFit="1" customWidth="1"/>
    <col min="5425" max="5466" width="9.453125" style="392" customWidth="1"/>
    <col min="5467" max="5467" width="15.453125" style="392" customWidth="1"/>
    <col min="5468" max="5468" width="45.453125" style="392" customWidth="1"/>
    <col min="5469" max="5469" width="11.54296875" style="392" customWidth="1"/>
    <col min="5470" max="5484" width="8.54296875" style="392" customWidth="1"/>
    <col min="5485" max="5487" width="9.453125" style="392" bestFit="1" customWidth="1"/>
    <col min="5488" max="5488" width="9.453125" style="392" customWidth="1"/>
    <col min="5489" max="5648" width="8.54296875" style="392"/>
    <col min="5649" max="5649" width="8.54296875" style="392" customWidth="1"/>
    <col min="5650" max="5650" width="28.54296875" style="392" bestFit="1" customWidth="1"/>
    <col min="5651" max="5651" width="18.453125" style="392" customWidth="1"/>
    <col min="5652" max="5652" width="4.453125" style="392" bestFit="1" customWidth="1"/>
    <col min="5653" max="5653" width="106.453125" style="392" bestFit="1" customWidth="1"/>
    <col min="5654" max="5654" width="21.54296875" style="392" bestFit="1" customWidth="1"/>
    <col min="5655" max="5655" width="15.54296875" style="392" bestFit="1" customWidth="1"/>
    <col min="5656" max="5657" width="9.453125" style="392" customWidth="1"/>
    <col min="5658" max="5658" width="8.54296875" style="392" customWidth="1"/>
    <col min="5659" max="5661" width="9.453125" style="392" customWidth="1"/>
    <col min="5662" max="5662" width="8.54296875" style="392" customWidth="1"/>
    <col min="5663" max="5665" width="9.453125" style="392" customWidth="1"/>
    <col min="5666" max="5666" width="8.54296875" style="392" customWidth="1"/>
    <col min="5667" max="5669" width="9.453125" style="392" customWidth="1"/>
    <col min="5670" max="5670" width="8.54296875" style="392" customWidth="1"/>
    <col min="5671" max="5673" width="9.453125" style="392" customWidth="1"/>
    <col min="5674" max="5674" width="8.54296875" style="392" customWidth="1"/>
    <col min="5675" max="5675" width="15.54296875" style="392" bestFit="1" customWidth="1"/>
    <col min="5676" max="5677" width="9.453125" style="392" customWidth="1"/>
    <col min="5678" max="5678" width="13.54296875" style="392" bestFit="1" customWidth="1"/>
    <col min="5679" max="5679" width="47.54296875" style="392" customWidth="1"/>
    <col min="5680" max="5680" width="39.453125" style="392" bestFit="1" customWidth="1"/>
    <col min="5681" max="5722" width="9.453125" style="392" customWidth="1"/>
    <col min="5723" max="5723" width="15.453125" style="392" customWidth="1"/>
    <col min="5724" max="5724" width="45.453125" style="392" customWidth="1"/>
    <col min="5725" max="5725" width="11.54296875" style="392" customWidth="1"/>
    <col min="5726" max="5740" width="8.54296875" style="392" customWidth="1"/>
    <col min="5741" max="5743" width="9.453125" style="392" bestFit="1" customWidth="1"/>
    <col min="5744" max="5744" width="9.453125" style="392" customWidth="1"/>
    <col min="5745" max="5904" width="8.54296875" style="392"/>
    <col min="5905" max="5905" width="8.54296875" style="392" customWidth="1"/>
    <col min="5906" max="5906" width="28.54296875" style="392" bestFit="1" customWidth="1"/>
    <col min="5907" max="5907" width="18.453125" style="392" customWidth="1"/>
    <col min="5908" max="5908" width="4.453125" style="392" bestFit="1" customWidth="1"/>
    <col min="5909" max="5909" width="106.453125" style="392" bestFit="1" customWidth="1"/>
    <col min="5910" max="5910" width="21.54296875" style="392" bestFit="1" customWidth="1"/>
    <col min="5911" max="5911" width="15.54296875" style="392" bestFit="1" customWidth="1"/>
    <col min="5912" max="5913" width="9.453125" style="392" customWidth="1"/>
    <col min="5914" max="5914" width="8.54296875" style="392" customWidth="1"/>
    <col min="5915" max="5917" width="9.453125" style="392" customWidth="1"/>
    <col min="5918" max="5918" width="8.54296875" style="392" customWidth="1"/>
    <col min="5919" max="5921" width="9.453125" style="392" customWidth="1"/>
    <col min="5922" max="5922" width="8.54296875" style="392" customWidth="1"/>
    <col min="5923" max="5925" width="9.453125" style="392" customWidth="1"/>
    <col min="5926" max="5926" width="8.54296875" style="392" customWidth="1"/>
    <col min="5927" max="5929" width="9.453125" style="392" customWidth="1"/>
    <col min="5930" max="5930" width="8.54296875" style="392" customWidth="1"/>
    <col min="5931" max="5931" width="15.54296875" style="392" bestFit="1" customWidth="1"/>
    <col min="5932" max="5933" width="9.453125" style="392" customWidth="1"/>
    <col min="5934" max="5934" width="13.54296875" style="392" bestFit="1" customWidth="1"/>
    <col min="5935" max="5935" width="47.54296875" style="392" customWidth="1"/>
    <col min="5936" max="5936" width="39.453125" style="392" bestFit="1" customWidth="1"/>
    <col min="5937" max="5978" width="9.453125" style="392" customWidth="1"/>
    <col min="5979" max="5979" width="15.453125" style="392" customWidth="1"/>
    <col min="5980" max="5980" width="45.453125" style="392" customWidth="1"/>
    <col min="5981" max="5981" width="11.54296875" style="392" customWidth="1"/>
    <col min="5982" max="5996" width="8.54296875" style="392" customWidth="1"/>
    <col min="5997" max="5999" width="9.453125" style="392" bestFit="1" customWidth="1"/>
    <col min="6000" max="6000" width="9.453125" style="392" customWidth="1"/>
    <col min="6001" max="6160" width="8.54296875" style="392"/>
    <col min="6161" max="6161" width="8.54296875" style="392" customWidth="1"/>
    <col min="6162" max="6162" width="28.54296875" style="392" bestFit="1" customWidth="1"/>
    <col min="6163" max="6163" width="18.453125" style="392" customWidth="1"/>
    <col min="6164" max="6164" width="4.453125" style="392" bestFit="1" customWidth="1"/>
    <col min="6165" max="6165" width="106.453125" style="392" bestFit="1" customWidth="1"/>
    <col min="6166" max="6166" width="21.54296875" style="392" bestFit="1" customWidth="1"/>
    <col min="6167" max="6167" width="15.54296875" style="392" bestFit="1" customWidth="1"/>
    <col min="6168" max="6169" width="9.453125" style="392" customWidth="1"/>
    <col min="6170" max="6170" width="8.54296875" style="392" customWidth="1"/>
    <col min="6171" max="6173" width="9.453125" style="392" customWidth="1"/>
    <col min="6174" max="6174" width="8.54296875" style="392" customWidth="1"/>
    <col min="6175" max="6177" width="9.453125" style="392" customWidth="1"/>
    <col min="6178" max="6178" width="8.54296875" style="392" customWidth="1"/>
    <col min="6179" max="6181" width="9.453125" style="392" customWidth="1"/>
    <col min="6182" max="6182" width="8.54296875" style="392" customWidth="1"/>
    <col min="6183" max="6185" width="9.453125" style="392" customWidth="1"/>
    <col min="6186" max="6186" width="8.54296875" style="392" customWidth="1"/>
    <col min="6187" max="6187" width="15.54296875" style="392" bestFit="1" customWidth="1"/>
    <col min="6188" max="6189" width="9.453125" style="392" customWidth="1"/>
    <col min="6190" max="6190" width="13.54296875" style="392" bestFit="1" customWidth="1"/>
    <col min="6191" max="6191" width="47.54296875" style="392" customWidth="1"/>
    <col min="6192" max="6192" width="39.453125" style="392" bestFit="1" customWidth="1"/>
    <col min="6193" max="6234" width="9.453125" style="392" customWidth="1"/>
    <col min="6235" max="6235" width="15.453125" style="392" customWidth="1"/>
    <col min="6236" max="6236" width="45.453125" style="392" customWidth="1"/>
    <col min="6237" max="6237" width="11.54296875" style="392" customWidth="1"/>
    <col min="6238" max="6252" width="8.54296875" style="392" customWidth="1"/>
    <col min="6253" max="6255" width="9.453125" style="392" bestFit="1" customWidth="1"/>
    <col min="6256" max="6256" width="9.453125" style="392" customWidth="1"/>
    <col min="6257" max="6416" width="8.54296875" style="392"/>
    <col min="6417" max="6417" width="8.54296875" style="392" customWidth="1"/>
    <col min="6418" max="6418" width="28.54296875" style="392" bestFit="1" customWidth="1"/>
    <col min="6419" max="6419" width="18.453125" style="392" customWidth="1"/>
    <col min="6420" max="6420" width="4.453125" style="392" bestFit="1" customWidth="1"/>
    <col min="6421" max="6421" width="106.453125" style="392" bestFit="1" customWidth="1"/>
    <col min="6422" max="6422" width="21.54296875" style="392" bestFit="1" customWidth="1"/>
    <col min="6423" max="6423" width="15.54296875" style="392" bestFit="1" customWidth="1"/>
    <col min="6424" max="6425" width="9.453125" style="392" customWidth="1"/>
    <col min="6426" max="6426" width="8.54296875" style="392" customWidth="1"/>
    <col min="6427" max="6429" width="9.453125" style="392" customWidth="1"/>
    <col min="6430" max="6430" width="8.54296875" style="392" customWidth="1"/>
    <col min="6431" max="6433" width="9.453125" style="392" customWidth="1"/>
    <col min="6434" max="6434" width="8.54296875" style="392" customWidth="1"/>
    <col min="6435" max="6437" width="9.453125" style="392" customWidth="1"/>
    <col min="6438" max="6438" width="8.54296875" style="392" customWidth="1"/>
    <col min="6439" max="6441" width="9.453125" style="392" customWidth="1"/>
    <col min="6442" max="6442" width="8.54296875" style="392" customWidth="1"/>
    <col min="6443" max="6443" width="15.54296875" style="392" bestFit="1" customWidth="1"/>
    <col min="6444" max="6445" width="9.453125" style="392" customWidth="1"/>
    <col min="6446" max="6446" width="13.54296875" style="392" bestFit="1" customWidth="1"/>
    <col min="6447" max="6447" width="47.54296875" style="392" customWidth="1"/>
    <col min="6448" max="6448" width="39.453125" style="392" bestFit="1" customWidth="1"/>
    <col min="6449" max="6490" width="9.453125" style="392" customWidth="1"/>
    <col min="6491" max="6491" width="15.453125" style="392" customWidth="1"/>
    <col min="6492" max="6492" width="45.453125" style="392" customWidth="1"/>
    <col min="6493" max="6493" width="11.54296875" style="392" customWidth="1"/>
    <col min="6494" max="6508" width="8.54296875" style="392" customWidth="1"/>
    <col min="6509" max="6511" width="9.453125" style="392" bestFit="1" customWidth="1"/>
    <col min="6512" max="6512" width="9.453125" style="392" customWidth="1"/>
    <col min="6513" max="6672" width="8.54296875" style="392"/>
    <col min="6673" max="6673" width="8.54296875" style="392" customWidth="1"/>
    <col min="6674" max="6674" width="28.54296875" style="392" bestFit="1" customWidth="1"/>
    <col min="6675" max="6675" width="18.453125" style="392" customWidth="1"/>
    <col min="6676" max="6676" width="4.453125" style="392" bestFit="1" customWidth="1"/>
    <col min="6677" max="6677" width="106.453125" style="392" bestFit="1" customWidth="1"/>
    <col min="6678" max="6678" width="21.54296875" style="392" bestFit="1" customWidth="1"/>
    <col min="6679" max="6679" width="15.54296875" style="392" bestFit="1" customWidth="1"/>
    <col min="6680" max="6681" width="9.453125" style="392" customWidth="1"/>
    <col min="6682" max="6682" width="8.54296875" style="392" customWidth="1"/>
    <col min="6683" max="6685" width="9.453125" style="392" customWidth="1"/>
    <col min="6686" max="6686" width="8.54296875" style="392" customWidth="1"/>
    <col min="6687" max="6689" width="9.453125" style="392" customWidth="1"/>
    <col min="6690" max="6690" width="8.54296875" style="392" customWidth="1"/>
    <col min="6691" max="6693" width="9.453125" style="392" customWidth="1"/>
    <col min="6694" max="6694" width="8.54296875" style="392" customWidth="1"/>
    <col min="6695" max="6697" width="9.453125" style="392" customWidth="1"/>
    <col min="6698" max="6698" width="8.54296875" style="392" customWidth="1"/>
    <col min="6699" max="6699" width="15.54296875" style="392" bestFit="1" customWidth="1"/>
    <col min="6700" max="6701" width="9.453125" style="392" customWidth="1"/>
    <col min="6702" max="6702" width="13.54296875" style="392" bestFit="1" customWidth="1"/>
    <col min="6703" max="6703" width="47.54296875" style="392" customWidth="1"/>
    <col min="6704" max="6704" width="39.453125" style="392" bestFit="1" customWidth="1"/>
    <col min="6705" max="6746" width="9.453125" style="392" customWidth="1"/>
    <col min="6747" max="6747" width="15.453125" style="392" customWidth="1"/>
    <col min="6748" max="6748" width="45.453125" style="392" customWidth="1"/>
    <col min="6749" max="6749" width="11.54296875" style="392" customWidth="1"/>
    <col min="6750" max="6764" width="8.54296875" style="392" customWidth="1"/>
    <col min="6765" max="6767" width="9.453125" style="392" bestFit="1" customWidth="1"/>
    <col min="6768" max="6768" width="9.453125" style="392" customWidth="1"/>
    <col min="6769" max="6928" width="8.54296875" style="392"/>
    <col min="6929" max="6929" width="8.54296875" style="392" customWidth="1"/>
    <col min="6930" max="6930" width="28.54296875" style="392" bestFit="1" customWidth="1"/>
    <col min="6931" max="6931" width="18.453125" style="392" customWidth="1"/>
    <col min="6932" max="6932" width="4.453125" style="392" bestFit="1" customWidth="1"/>
    <col min="6933" max="6933" width="106.453125" style="392" bestFit="1" customWidth="1"/>
    <col min="6934" max="6934" width="21.54296875" style="392" bestFit="1" customWidth="1"/>
    <col min="6935" max="6935" width="15.54296875" style="392" bestFit="1" customWidth="1"/>
    <col min="6936" max="6937" width="9.453125" style="392" customWidth="1"/>
    <col min="6938" max="6938" width="8.54296875" style="392" customWidth="1"/>
    <col min="6939" max="6941" width="9.453125" style="392" customWidth="1"/>
    <col min="6942" max="6942" width="8.54296875" style="392" customWidth="1"/>
    <col min="6943" max="6945" width="9.453125" style="392" customWidth="1"/>
    <col min="6946" max="6946" width="8.54296875" style="392" customWidth="1"/>
    <col min="6947" max="6949" width="9.453125" style="392" customWidth="1"/>
    <col min="6950" max="6950" width="8.54296875" style="392" customWidth="1"/>
    <col min="6951" max="6953" width="9.453125" style="392" customWidth="1"/>
    <col min="6954" max="6954" width="8.54296875" style="392" customWidth="1"/>
    <col min="6955" max="6955" width="15.54296875" style="392" bestFit="1" customWidth="1"/>
    <col min="6956" max="6957" width="9.453125" style="392" customWidth="1"/>
    <col min="6958" max="6958" width="13.54296875" style="392" bestFit="1" customWidth="1"/>
    <col min="6959" max="6959" width="47.54296875" style="392" customWidth="1"/>
    <col min="6960" max="6960" width="39.453125" style="392" bestFit="1" customWidth="1"/>
    <col min="6961" max="7002" width="9.453125" style="392" customWidth="1"/>
    <col min="7003" max="7003" width="15.453125" style="392" customWidth="1"/>
    <col min="7004" max="7004" width="45.453125" style="392" customWidth="1"/>
    <col min="7005" max="7005" width="11.54296875" style="392" customWidth="1"/>
    <col min="7006" max="7020" width="8.54296875" style="392" customWidth="1"/>
    <col min="7021" max="7023" width="9.453125" style="392" bestFit="1" customWidth="1"/>
    <col min="7024" max="7024" width="9.453125" style="392" customWidth="1"/>
    <col min="7025" max="7184" width="8.54296875" style="392"/>
    <col min="7185" max="7185" width="8.54296875" style="392" customWidth="1"/>
    <col min="7186" max="7186" width="28.54296875" style="392" bestFit="1" customWidth="1"/>
    <col min="7187" max="7187" width="18.453125" style="392" customWidth="1"/>
    <col min="7188" max="7188" width="4.453125" style="392" bestFit="1" customWidth="1"/>
    <col min="7189" max="7189" width="106.453125" style="392" bestFit="1" customWidth="1"/>
    <col min="7190" max="7190" width="21.54296875" style="392" bestFit="1" customWidth="1"/>
    <col min="7191" max="7191" width="15.54296875" style="392" bestFit="1" customWidth="1"/>
    <col min="7192" max="7193" width="9.453125" style="392" customWidth="1"/>
    <col min="7194" max="7194" width="8.54296875" style="392" customWidth="1"/>
    <col min="7195" max="7197" width="9.453125" style="392" customWidth="1"/>
    <col min="7198" max="7198" width="8.54296875" style="392" customWidth="1"/>
    <col min="7199" max="7201" width="9.453125" style="392" customWidth="1"/>
    <col min="7202" max="7202" width="8.54296875" style="392" customWidth="1"/>
    <col min="7203" max="7205" width="9.453125" style="392" customWidth="1"/>
    <col min="7206" max="7206" width="8.54296875" style="392" customWidth="1"/>
    <col min="7207" max="7209" width="9.453125" style="392" customWidth="1"/>
    <col min="7210" max="7210" width="8.54296875" style="392" customWidth="1"/>
    <col min="7211" max="7211" width="15.54296875" style="392" bestFit="1" customWidth="1"/>
    <col min="7212" max="7213" width="9.453125" style="392" customWidth="1"/>
    <col min="7214" max="7214" width="13.54296875" style="392" bestFit="1" customWidth="1"/>
    <col min="7215" max="7215" width="47.54296875" style="392" customWidth="1"/>
    <col min="7216" max="7216" width="39.453125" style="392" bestFit="1" customWidth="1"/>
    <col min="7217" max="7258" width="9.453125" style="392" customWidth="1"/>
    <col min="7259" max="7259" width="15.453125" style="392" customWidth="1"/>
    <col min="7260" max="7260" width="45.453125" style="392" customWidth="1"/>
    <col min="7261" max="7261" width="11.54296875" style="392" customWidth="1"/>
    <col min="7262" max="7276" width="8.54296875" style="392" customWidth="1"/>
    <col min="7277" max="7279" width="9.453125" style="392" bestFit="1" customWidth="1"/>
    <col min="7280" max="7280" width="9.453125" style="392" customWidth="1"/>
    <col min="7281" max="7440" width="8.54296875" style="392"/>
    <col min="7441" max="7441" width="8.54296875" style="392" customWidth="1"/>
    <col min="7442" max="7442" width="28.54296875" style="392" bestFit="1" customWidth="1"/>
    <col min="7443" max="7443" width="18.453125" style="392" customWidth="1"/>
    <col min="7444" max="7444" width="4.453125" style="392" bestFit="1" customWidth="1"/>
    <col min="7445" max="7445" width="106.453125" style="392" bestFit="1" customWidth="1"/>
    <col min="7446" max="7446" width="21.54296875" style="392" bestFit="1" customWidth="1"/>
    <col min="7447" max="7447" width="15.54296875" style="392" bestFit="1" customWidth="1"/>
    <col min="7448" max="7449" width="9.453125" style="392" customWidth="1"/>
    <col min="7450" max="7450" width="8.54296875" style="392" customWidth="1"/>
    <col min="7451" max="7453" width="9.453125" style="392" customWidth="1"/>
    <col min="7454" max="7454" width="8.54296875" style="392" customWidth="1"/>
    <col min="7455" max="7457" width="9.453125" style="392" customWidth="1"/>
    <col min="7458" max="7458" width="8.54296875" style="392" customWidth="1"/>
    <col min="7459" max="7461" width="9.453125" style="392" customWidth="1"/>
    <col min="7462" max="7462" width="8.54296875" style="392" customWidth="1"/>
    <col min="7463" max="7465" width="9.453125" style="392" customWidth="1"/>
    <col min="7466" max="7466" width="8.54296875" style="392" customWidth="1"/>
    <col min="7467" max="7467" width="15.54296875" style="392" bestFit="1" customWidth="1"/>
    <col min="7468" max="7469" width="9.453125" style="392" customWidth="1"/>
    <col min="7470" max="7470" width="13.54296875" style="392" bestFit="1" customWidth="1"/>
    <col min="7471" max="7471" width="47.54296875" style="392" customWidth="1"/>
    <col min="7472" max="7472" width="39.453125" style="392" bestFit="1" customWidth="1"/>
    <col min="7473" max="7514" width="9.453125" style="392" customWidth="1"/>
    <col min="7515" max="7515" width="15.453125" style="392" customWidth="1"/>
    <col min="7516" max="7516" width="45.453125" style="392" customWidth="1"/>
    <col min="7517" max="7517" width="11.54296875" style="392" customWidth="1"/>
    <col min="7518" max="7532" width="8.54296875" style="392" customWidth="1"/>
    <col min="7533" max="7535" width="9.453125" style="392" bestFit="1" customWidth="1"/>
    <col min="7536" max="7536" width="9.453125" style="392" customWidth="1"/>
    <col min="7537" max="7696" width="8.54296875" style="392"/>
    <col min="7697" max="7697" width="8.54296875" style="392" customWidth="1"/>
    <col min="7698" max="7698" width="28.54296875" style="392" bestFit="1" customWidth="1"/>
    <col min="7699" max="7699" width="18.453125" style="392" customWidth="1"/>
    <col min="7700" max="7700" width="4.453125" style="392" bestFit="1" customWidth="1"/>
    <col min="7701" max="7701" width="106.453125" style="392" bestFit="1" customWidth="1"/>
    <col min="7702" max="7702" width="21.54296875" style="392" bestFit="1" customWidth="1"/>
    <col min="7703" max="7703" width="15.54296875" style="392" bestFit="1" customWidth="1"/>
    <col min="7704" max="7705" width="9.453125" style="392" customWidth="1"/>
    <col min="7706" max="7706" width="8.54296875" style="392" customWidth="1"/>
    <col min="7707" max="7709" width="9.453125" style="392" customWidth="1"/>
    <col min="7710" max="7710" width="8.54296875" style="392" customWidth="1"/>
    <col min="7711" max="7713" width="9.453125" style="392" customWidth="1"/>
    <col min="7714" max="7714" width="8.54296875" style="392" customWidth="1"/>
    <col min="7715" max="7717" width="9.453125" style="392" customWidth="1"/>
    <col min="7718" max="7718" width="8.54296875" style="392" customWidth="1"/>
    <col min="7719" max="7721" width="9.453125" style="392" customWidth="1"/>
    <col min="7722" max="7722" width="8.54296875" style="392" customWidth="1"/>
    <col min="7723" max="7723" width="15.54296875" style="392" bestFit="1" customWidth="1"/>
    <col min="7724" max="7725" width="9.453125" style="392" customWidth="1"/>
    <col min="7726" max="7726" width="13.54296875" style="392" bestFit="1" customWidth="1"/>
    <col min="7727" max="7727" width="47.54296875" style="392" customWidth="1"/>
    <col min="7728" max="7728" width="39.453125" style="392" bestFit="1" customWidth="1"/>
    <col min="7729" max="7770" width="9.453125" style="392" customWidth="1"/>
    <col min="7771" max="7771" width="15.453125" style="392" customWidth="1"/>
    <col min="7772" max="7772" width="45.453125" style="392" customWidth="1"/>
    <col min="7773" max="7773" width="11.54296875" style="392" customWidth="1"/>
    <col min="7774" max="7788" width="8.54296875" style="392" customWidth="1"/>
    <col min="7789" max="7791" width="9.453125" style="392" bestFit="1" customWidth="1"/>
    <col min="7792" max="7792" width="9.453125" style="392" customWidth="1"/>
    <col min="7793" max="7952" width="8.54296875" style="392"/>
    <col min="7953" max="7953" width="8.54296875" style="392" customWidth="1"/>
    <col min="7954" max="7954" width="28.54296875" style="392" bestFit="1" customWidth="1"/>
    <col min="7955" max="7955" width="18.453125" style="392" customWidth="1"/>
    <col min="7956" max="7956" width="4.453125" style="392" bestFit="1" customWidth="1"/>
    <col min="7957" max="7957" width="106.453125" style="392" bestFit="1" customWidth="1"/>
    <col min="7958" max="7958" width="21.54296875" style="392" bestFit="1" customWidth="1"/>
    <col min="7959" max="7959" width="15.54296875" style="392" bestFit="1" customWidth="1"/>
    <col min="7960" max="7961" width="9.453125" style="392" customWidth="1"/>
    <col min="7962" max="7962" width="8.54296875" style="392" customWidth="1"/>
    <col min="7963" max="7965" width="9.453125" style="392" customWidth="1"/>
    <col min="7966" max="7966" width="8.54296875" style="392" customWidth="1"/>
    <col min="7967" max="7969" width="9.453125" style="392" customWidth="1"/>
    <col min="7970" max="7970" width="8.54296875" style="392" customWidth="1"/>
    <col min="7971" max="7973" width="9.453125" style="392" customWidth="1"/>
    <col min="7974" max="7974" width="8.54296875" style="392" customWidth="1"/>
    <col min="7975" max="7977" width="9.453125" style="392" customWidth="1"/>
    <col min="7978" max="7978" width="8.54296875" style="392" customWidth="1"/>
    <col min="7979" max="7979" width="15.54296875" style="392" bestFit="1" customWidth="1"/>
    <col min="7980" max="7981" width="9.453125" style="392" customWidth="1"/>
    <col min="7982" max="7982" width="13.54296875" style="392" bestFit="1" customWidth="1"/>
    <col min="7983" max="7983" width="47.54296875" style="392" customWidth="1"/>
    <col min="7984" max="7984" width="39.453125" style="392" bestFit="1" customWidth="1"/>
    <col min="7985" max="8026" width="9.453125" style="392" customWidth="1"/>
    <col min="8027" max="8027" width="15.453125" style="392" customWidth="1"/>
    <col min="8028" max="8028" width="45.453125" style="392" customWidth="1"/>
    <col min="8029" max="8029" width="11.54296875" style="392" customWidth="1"/>
    <col min="8030" max="8044" width="8.54296875" style="392" customWidth="1"/>
    <col min="8045" max="8047" width="9.453125" style="392" bestFit="1" customWidth="1"/>
    <col min="8048" max="8048" width="9.453125" style="392" customWidth="1"/>
    <col min="8049" max="8208" width="8.54296875" style="392"/>
    <col min="8209" max="8209" width="8.54296875" style="392" customWidth="1"/>
    <col min="8210" max="8210" width="28.54296875" style="392" bestFit="1" customWidth="1"/>
    <col min="8211" max="8211" width="18.453125" style="392" customWidth="1"/>
    <col min="8212" max="8212" width="4.453125" style="392" bestFit="1" customWidth="1"/>
    <col min="8213" max="8213" width="106.453125" style="392" bestFit="1" customWidth="1"/>
    <col min="8214" max="8214" width="21.54296875" style="392" bestFit="1" customWidth="1"/>
    <col min="8215" max="8215" width="15.54296875" style="392" bestFit="1" customWidth="1"/>
    <col min="8216" max="8217" width="9.453125" style="392" customWidth="1"/>
    <col min="8218" max="8218" width="8.54296875" style="392" customWidth="1"/>
    <col min="8219" max="8221" width="9.453125" style="392" customWidth="1"/>
    <col min="8222" max="8222" width="8.54296875" style="392" customWidth="1"/>
    <col min="8223" max="8225" width="9.453125" style="392" customWidth="1"/>
    <col min="8226" max="8226" width="8.54296875" style="392" customWidth="1"/>
    <col min="8227" max="8229" width="9.453125" style="392" customWidth="1"/>
    <col min="8230" max="8230" width="8.54296875" style="392" customWidth="1"/>
    <col min="8231" max="8233" width="9.453125" style="392" customWidth="1"/>
    <col min="8234" max="8234" width="8.54296875" style="392" customWidth="1"/>
    <col min="8235" max="8235" width="15.54296875" style="392" bestFit="1" customWidth="1"/>
    <col min="8236" max="8237" width="9.453125" style="392" customWidth="1"/>
    <col min="8238" max="8238" width="13.54296875" style="392" bestFit="1" customWidth="1"/>
    <col min="8239" max="8239" width="47.54296875" style="392" customWidth="1"/>
    <col min="8240" max="8240" width="39.453125" style="392" bestFit="1" customWidth="1"/>
    <col min="8241" max="8282" width="9.453125" style="392" customWidth="1"/>
    <col min="8283" max="8283" width="15.453125" style="392" customWidth="1"/>
    <col min="8284" max="8284" width="45.453125" style="392" customWidth="1"/>
    <col min="8285" max="8285" width="11.54296875" style="392" customWidth="1"/>
    <col min="8286" max="8300" width="8.54296875" style="392" customWidth="1"/>
    <col min="8301" max="8303" width="9.453125" style="392" bestFit="1" customWidth="1"/>
    <col min="8304" max="8304" width="9.453125" style="392" customWidth="1"/>
    <col min="8305" max="8464" width="8.54296875" style="392"/>
    <col min="8465" max="8465" width="8.54296875" style="392" customWidth="1"/>
    <col min="8466" max="8466" width="28.54296875" style="392" bestFit="1" customWidth="1"/>
    <col min="8467" max="8467" width="18.453125" style="392" customWidth="1"/>
    <col min="8468" max="8468" width="4.453125" style="392" bestFit="1" customWidth="1"/>
    <col min="8469" max="8469" width="106.453125" style="392" bestFit="1" customWidth="1"/>
    <col min="8470" max="8470" width="21.54296875" style="392" bestFit="1" customWidth="1"/>
    <col min="8471" max="8471" width="15.54296875" style="392" bestFit="1" customWidth="1"/>
    <col min="8472" max="8473" width="9.453125" style="392" customWidth="1"/>
    <col min="8474" max="8474" width="8.54296875" style="392" customWidth="1"/>
    <col min="8475" max="8477" width="9.453125" style="392" customWidth="1"/>
    <col min="8478" max="8478" width="8.54296875" style="392" customWidth="1"/>
    <col min="8479" max="8481" width="9.453125" style="392" customWidth="1"/>
    <col min="8482" max="8482" width="8.54296875" style="392" customWidth="1"/>
    <col min="8483" max="8485" width="9.453125" style="392" customWidth="1"/>
    <col min="8486" max="8486" width="8.54296875" style="392" customWidth="1"/>
    <col min="8487" max="8489" width="9.453125" style="392" customWidth="1"/>
    <col min="8490" max="8490" width="8.54296875" style="392" customWidth="1"/>
    <col min="8491" max="8491" width="15.54296875" style="392" bestFit="1" customWidth="1"/>
    <col min="8492" max="8493" width="9.453125" style="392" customWidth="1"/>
    <col min="8494" max="8494" width="13.54296875" style="392" bestFit="1" customWidth="1"/>
    <col min="8495" max="8495" width="47.54296875" style="392" customWidth="1"/>
    <col min="8496" max="8496" width="39.453125" style="392" bestFit="1" customWidth="1"/>
    <col min="8497" max="8538" width="9.453125" style="392" customWidth="1"/>
    <col min="8539" max="8539" width="15.453125" style="392" customWidth="1"/>
    <col min="8540" max="8540" width="45.453125" style="392" customWidth="1"/>
    <col min="8541" max="8541" width="11.54296875" style="392" customWidth="1"/>
    <col min="8542" max="8556" width="8.54296875" style="392" customWidth="1"/>
    <col min="8557" max="8559" width="9.453125" style="392" bestFit="1" customWidth="1"/>
    <col min="8560" max="8560" width="9.453125" style="392" customWidth="1"/>
    <col min="8561" max="8720" width="8.54296875" style="392"/>
    <col min="8721" max="8721" width="8.54296875" style="392" customWidth="1"/>
    <col min="8722" max="8722" width="28.54296875" style="392" bestFit="1" customWidth="1"/>
    <col min="8723" max="8723" width="18.453125" style="392" customWidth="1"/>
    <col min="8724" max="8724" width="4.453125" style="392" bestFit="1" customWidth="1"/>
    <col min="8725" max="8725" width="106.453125" style="392" bestFit="1" customWidth="1"/>
    <col min="8726" max="8726" width="21.54296875" style="392" bestFit="1" customWidth="1"/>
    <col min="8727" max="8727" width="15.54296875" style="392" bestFit="1" customWidth="1"/>
    <col min="8728" max="8729" width="9.453125" style="392" customWidth="1"/>
    <col min="8730" max="8730" width="8.54296875" style="392" customWidth="1"/>
    <col min="8731" max="8733" width="9.453125" style="392" customWidth="1"/>
    <col min="8734" max="8734" width="8.54296875" style="392" customWidth="1"/>
    <col min="8735" max="8737" width="9.453125" style="392" customWidth="1"/>
    <col min="8738" max="8738" width="8.54296875" style="392" customWidth="1"/>
    <col min="8739" max="8741" width="9.453125" style="392" customWidth="1"/>
    <col min="8742" max="8742" width="8.54296875" style="392" customWidth="1"/>
    <col min="8743" max="8745" width="9.453125" style="392" customWidth="1"/>
    <col min="8746" max="8746" width="8.54296875" style="392" customWidth="1"/>
    <col min="8747" max="8747" width="15.54296875" style="392" bestFit="1" customWidth="1"/>
    <col min="8748" max="8749" width="9.453125" style="392" customWidth="1"/>
    <col min="8750" max="8750" width="13.54296875" style="392" bestFit="1" customWidth="1"/>
    <col min="8751" max="8751" width="47.54296875" style="392" customWidth="1"/>
    <col min="8752" max="8752" width="39.453125" style="392" bestFit="1" customWidth="1"/>
    <col min="8753" max="8794" width="9.453125" style="392" customWidth="1"/>
    <col min="8795" max="8795" width="15.453125" style="392" customWidth="1"/>
    <col min="8796" max="8796" width="45.453125" style="392" customWidth="1"/>
    <col min="8797" max="8797" width="11.54296875" style="392" customWidth="1"/>
    <col min="8798" max="8812" width="8.54296875" style="392" customWidth="1"/>
    <col min="8813" max="8815" width="9.453125" style="392" bestFit="1" customWidth="1"/>
    <col min="8816" max="8816" width="9.453125" style="392" customWidth="1"/>
    <col min="8817" max="8976" width="8.54296875" style="392"/>
    <col min="8977" max="8977" width="8.54296875" style="392" customWidth="1"/>
    <col min="8978" max="8978" width="28.54296875" style="392" bestFit="1" customWidth="1"/>
    <col min="8979" max="8979" width="18.453125" style="392" customWidth="1"/>
    <col min="8980" max="8980" width="4.453125" style="392" bestFit="1" customWidth="1"/>
    <col min="8981" max="8981" width="106.453125" style="392" bestFit="1" customWidth="1"/>
    <col min="8982" max="8982" width="21.54296875" style="392" bestFit="1" customWidth="1"/>
    <col min="8983" max="8983" width="15.54296875" style="392" bestFit="1" customWidth="1"/>
    <col min="8984" max="8985" width="9.453125" style="392" customWidth="1"/>
    <col min="8986" max="8986" width="8.54296875" style="392" customWidth="1"/>
    <col min="8987" max="8989" width="9.453125" style="392" customWidth="1"/>
    <col min="8990" max="8990" width="8.54296875" style="392" customWidth="1"/>
    <col min="8991" max="8993" width="9.453125" style="392" customWidth="1"/>
    <col min="8994" max="8994" width="8.54296875" style="392" customWidth="1"/>
    <col min="8995" max="8997" width="9.453125" style="392" customWidth="1"/>
    <col min="8998" max="8998" width="8.54296875" style="392" customWidth="1"/>
    <col min="8999" max="9001" width="9.453125" style="392" customWidth="1"/>
    <col min="9002" max="9002" width="8.54296875" style="392" customWidth="1"/>
    <col min="9003" max="9003" width="15.54296875" style="392" bestFit="1" customWidth="1"/>
    <col min="9004" max="9005" width="9.453125" style="392" customWidth="1"/>
    <col min="9006" max="9006" width="13.54296875" style="392" bestFit="1" customWidth="1"/>
    <col min="9007" max="9007" width="47.54296875" style="392" customWidth="1"/>
    <col min="9008" max="9008" width="39.453125" style="392" bestFit="1" customWidth="1"/>
    <col min="9009" max="9050" width="9.453125" style="392" customWidth="1"/>
    <col min="9051" max="9051" width="15.453125" style="392" customWidth="1"/>
    <col min="9052" max="9052" width="45.453125" style="392" customWidth="1"/>
    <col min="9053" max="9053" width="11.54296875" style="392" customWidth="1"/>
    <col min="9054" max="9068" width="8.54296875" style="392" customWidth="1"/>
    <col min="9069" max="9071" width="9.453125" style="392" bestFit="1" customWidth="1"/>
    <col min="9072" max="9072" width="9.453125" style="392" customWidth="1"/>
    <col min="9073" max="9232" width="8.54296875" style="392"/>
    <col min="9233" max="9233" width="8.54296875" style="392" customWidth="1"/>
    <col min="9234" max="9234" width="28.54296875" style="392" bestFit="1" customWidth="1"/>
    <col min="9235" max="9235" width="18.453125" style="392" customWidth="1"/>
    <col min="9236" max="9236" width="4.453125" style="392" bestFit="1" customWidth="1"/>
    <col min="9237" max="9237" width="106.453125" style="392" bestFit="1" customWidth="1"/>
    <col min="9238" max="9238" width="21.54296875" style="392" bestFit="1" customWidth="1"/>
    <col min="9239" max="9239" width="15.54296875" style="392" bestFit="1" customWidth="1"/>
    <col min="9240" max="9241" width="9.453125" style="392" customWidth="1"/>
    <col min="9242" max="9242" width="8.54296875" style="392" customWidth="1"/>
    <col min="9243" max="9245" width="9.453125" style="392" customWidth="1"/>
    <col min="9246" max="9246" width="8.54296875" style="392" customWidth="1"/>
    <col min="9247" max="9249" width="9.453125" style="392" customWidth="1"/>
    <col min="9250" max="9250" width="8.54296875" style="392" customWidth="1"/>
    <col min="9251" max="9253" width="9.453125" style="392" customWidth="1"/>
    <col min="9254" max="9254" width="8.54296875" style="392" customWidth="1"/>
    <col min="9255" max="9257" width="9.453125" style="392" customWidth="1"/>
    <col min="9258" max="9258" width="8.54296875" style="392" customWidth="1"/>
    <col min="9259" max="9259" width="15.54296875" style="392" bestFit="1" customWidth="1"/>
    <col min="9260" max="9261" width="9.453125" style="392" customWidth="1"/>
    <col min="9262" max="9262" width="13.54296875" style="392" bestFit="1" customWidth="1"/>
    <col min="9263" max="9263" width="47.54296875" style="392" customWidth="1"/>
    <col min="9264" max="9264" width="39.453125" style="392" bestFit="1" customWidth="1"/>
    <col min="9265" max="9306" width="9.453125" style="392" customWidth="1"/>
    <col min="9307" max="9307" width="15.453125" style="392" customWidth="1"/>
    <col min="9308" max="9308" width="45.453125" style="392" customWidth="1"/>
    <col min="9309" max="9309" width="11.54296875" style="392" customWidth="1"/>
    <col min="9310" max="9324" width="8.54296875" style="392" customWidth="1"/>
    <col min="9325" max="9327" width="9.453125" style="392" bestFit="1" customWidth="1"/>
    <col min="9328" max="9328" width="9.453125" style="392" customWidth="1"/>
    <col min="9329" max="9488" width="8.54296875" style="392"/>
    <col min="9489" max="9489" width="8.54296875" style="392" customWidth="1"/>
    <col min="9490" max="9490" width="28.54296875" style="392" bestFit="1" customWidth="1"/>
    <col min="9491" max="9491" width="18.453125" style="392" customWidth="1"/>
    <col min="9492" max="9492" width="4.453125" style="392" bestFit="1" customWidth="1"/>
    <col min="9493" max="9493" width="106.453125" style="392" bestFit="1" customWidth="1"/>
    <col min="9494" max="9494" width="21.54296875" style="392" bestFit="1" customWidth="1"/>
    <col min="9495" max="9495" width="15.54296875" style="392" bestFit="1" customWidth="1"/>
    <col min="9496" max="9497" width="9.453125" style="392" customWidth="1"/>
    <col min="9498" max="9498" width="8.54296875" style="392" customWidth="1"/>
    <col min="9499" max="9501" width="9.453125" style="392" customWidth="1"/>
    <col min="9502" max="9502" width="8.54296875" style="392" customWidth="1"/>
    <col min="9503" max="9505" width="9.453125" style="392" customWidth="1"/>
    <col min="9506" max="9506" width="8.54296875" style="392" customWidth="1"/>
    <col min="9507" max="9509" width="9.453125" style="392" customWidth="1"/>
    <col min="9510" max="9510" width="8.54296875" style="392" customWidth="1"/>
    <col min="9511" max="9513" width="9.453125" style="392" customWidth="1"/>
    <col min="9514" max="9514" width="8.54296875" style="392" customWidth="1"/>
    <col min="9515" max="9515" width="15.54296875" style="392" bestFit="1" customWidth="1"/>
    <col min="9516" max="9517" width="9.453125" style="392" customWidth="1"/>
    <col min="9518" max="9518" width="13.54296875" style="392" bestFit="1" customWidth="1"/>
    <col min="9519" max="9519" width="47.54296875" style="392" customWidth="1"/>
    <col min="9520" max="9520" width="39.453125" style="392" bestFit="1" customWidth="1"/>
    <col min="9521" max="9562" width="9.453125" style="392" customWidth="1"/>
    <col min="9563" max="9563" width="15.453125" style="392" customWidth="1"/>
    <col min="9564" max="9564" width="45.453125" style="392" customWidth="1"/>
    <col min="9565" max="9565" width="11.54296875" style="392" customWidth="1"/>
    <col min="9566" max="9580" width="8.54296875" style="392" customWidth="1"/>
    <col min="9581" max="9583" width="9.453125" style="392" bestFit="1" customWidth="1"/>
    <col min="9584" max="9584" width="9.453125" style="392" customWidth="1"/>
    <col min="9585" max="9744" width="8.54296875" style="392"/>
    <col min="9745" max="9745" width="8.54296875" style="392" customWidth="1"/>
    <col min="9746" max="9746" width="28.54296875" style="392" bestFit="1" customWidth="1"/>
    <col min="9747" max="9747" width="18.453125" style="392" customWidth="1"/>
    <col min="9748" max="9748" width="4.453125" style="392" bestFit="1" customWidth="1"/>
    <col min="9749" max="9749" width="106.453125" style="392" bestFit="1" customWidth="1"/>
    <col min="9750" max="9750" width="21.54296875" style="392" bestFit="1" customWidth="1"/>
    <col min="9751" max="9751" width="15.54296875" style="392" bestFit="1" customWidth="1"/>
    <col min="9752" max="9753" width="9.453125" style="392" customWidth="1"/>
    <col min="9754" max="9754" width="8.54296875" style="392" customWidth="1"/>
    <col min="9755" max="9757" width="9.453125" style="392" customWidth="1"/>
    <col min="9758" max="9758" width="8.54296875" style="392" customWidth="1"/>
    <col min="9759" max="9761" width="9.453125" style="392" customWidth="1"/>
    <col min="9762" max="9762" width="8.54296875" style="392" customWidth="1"/>
    <col min="9763" max="9765" width="9.453125" style="392" customWidth="1"/>
    <col min="9766" max="9766" width="8.54296875" style="392" customWidth="1"/>
    <col min="9767" max="9769" width="9.453125" style="392" customWidth="1"/>
    <col min="9770" max="9770" width="8.54296875" style="392" customWidth="1"/>
    <col min="9771" max="9771" width="15.54296875" style="392" bestFit="1" customWidth="1"/>
    <col min="9772" max="9773" width="9.453125" style="392" customWidth="1"/>
    <col min="9774" max="9774" width="13.54296875" style="392" bestFit="1" customWidth="1"/>
    <col min="9775" max="9775" width="47.54296875" style="392" customWidth="1"/>
    <col min="9776" max="9776" width="39.453125" style="392" bestFit="1" customWidth="1"/>
    <col min="9777" max="9818" width="9.453125" style="392" customWidth="1"/>
    <col min="9819" max="9819" width="15.453125" style="392" customWidth="1"/>
    <col min="9820" max="9820" width="45.453125" style="392" customWidth="1"/>
    <col min="9821" max="9821" width="11.54296875" style="392" customWidth="1"/>
    <col min="9822" max="9836" width="8.54296875" style="392" customWidth="1"/>
    <col min="9837" max="9839" width="9.453125" style="392" bestFit="1" customWidth="1"/>
    <col min="9840" max="9840" width="9.453125" style="392" customWidth="1"/>
    <col min="9841" max="10000" width="8.54296875" style="392"/>
    <col min="10001" max="10001" width="8.54296875" style="392" customWidth="1"/>
    <col min="10002" max="10002" width="28.54296875" style="392" bestFit="1" customWidth="1"/>
    <col min="10003" max="10003" width="18.453125" style="392" customWidth="1"/>
    <col min="10004" max="10004" width="4.453125" style="392" bestFit="1" customWidth="1"/>
    <col min="10005" max="10005" width="106.453125" style="392" bestFit="1" customWidth="1"/>
    <col min="10006" max="10006" width="21.54296875" style="392" bestFit="1" customWidth="1"/>
    <col min="10007" max="10007" width="15.54296875" style="392" bestFit="1" customWidth="1"/>
    <col min="10008" max="10009" width="9.453125" style="392" customWidth="1"/>
    <col min="10010" max="10010" width="8.54296875" style="392" customWidth="1"/>
    <col min="10011" max="10013" width="9.453125" style="392" customWidth="1"/>
    <col min="10014" max="10014" width="8.54296875" style="392" customWidth="1"/>
    <col min="10015" max="10017" width="9.453125" style="392" customWidth="1"/>
    <col min="10018" max="10018" width="8.54296875" style="392" customWidth="1"/>
    <col min="10019" max="10021" width="9.453125" style="392" customWidth="1"/>
    <col min="10022" max="10022" width="8.54296875" style="392" customWidth="1"/>
    <col min="10023" max="10025" width="9.453125" style="392" customWidth="1"/>
    <col min="10026" max="10026" width="8.54296875" style="392" customWidth="1"/>
    <col min="10027" max="10027" width="15.54296875" style="392" bestFit="1" customWidth="1"/>
    <col min="10028" max="10029" width="9.453125" style="392" customWidth="1"/>
    <col min="10030" max="10030" width="13.54296875" style="392" bestFit="1" customWidth="1"/>
    <col min="10031" max="10031" width="47.54296875" style="392" customWidth="1"/>
    <col min="10032" max="10032" width="39.453125" style="392" bestFit="1" customWidth="1"/>
    <col min="10033" max="10074" width="9.453125" style="392" customWidth="1"/>
    <col min="10075" max="10075" width="15.453125" style="392" customWidth="1"/>
    <col min="10076" max="10076" width="45.453125" style="392" customWidth="1"/>
    <col min="10077" max="10077" width="11.54296875" style="392" customWidth="1"/>
    <col min="10078" max="10092" width="8.54296875" style="392" customWidth="1"/>
    <col min="10093" max="10095" width="9.453125" style="392" bestFit="1" customWidth="1"/>
    <col min="10096" max="10096" width="9.453125" style="392" customWidth="1"/>
    <col min="10097" max="10256" width="8.54296875" style="392"/>
    <col min="10257" max="10257" width="8.54296875" style="392" customWidth="1"/>
    <col min="10258" max="10258" width="28.54296875" style="392" bestFit="1" customWidth="1"/>
    <col min="10259" max="10259" width="18.453125" style="392" customWidth="1"/>
    <col min="10260" max="10260" width="4.453125" style="392" bestFit="1" customWidth="1"/>
    <col min="10261" max="10261" width="106.453125" style="392" bestFit="1" customWidth="1"/>
    <col min="10262" max="10262" width="21.54296875" style="392" bestFit="1" customWidth="1"/>
    <col min="10263" max="10263" width="15.54296875" style="392" bestFit="1" customWidth="1"/>
    <col min="10264" max="10265" width="9.453125" style="392" customWidth="1"/>
    <col min="10266" max="10266" width="8.54296875" style="392" customWidth="1"/>
    <col min="10267" max="10269" width="9.453125" style="392" customWidth="1"/>
    <col min="10270" max="10270" width="8.54296875" style="392" customWidth="1"/>
    <col min="10271" max="10273" width="9.453125" style="392" customWidth="1"/>
    <col min="10274" max="10274" width="8.54296875" style="392" customWidth="1"/>
    <col min="10275" max="10277" width="9.453125" style="392" customWidth="1"/>
    <col min="10278" max="10278" width="8.54296875" style="392" customWidth="1"/>
    <col min="10279" max="10281" width="9.453125" style="392" customWidth="1"/>
    <col min="10282" max="10282" width="8.54296875" style="392" customWidth="1"/>
    <col min="10283" max="10283" width="15.54296875" style="392" bestFit="1" customWidth="1"/>
    <col min="10284" max="10285" width="9.453125" style="392" customWidth="1"/>
    <col min="10286" max="10286" width="13.54296875" style="392" bestFit="1" customWidth="1"/>
    <col min="10287" max="10287" width="47.54296875" style="392" customWidth="1"/>
    <col min="10288" max="10288" width="39.453125" style="392" bestFit="1" customWidth="1"/>
    <col min="10289" max="10330" width="9.453125" style="392" customWidth="1"/>
    <col min="10331" max="10331" width="15.453125" style="392" customWidth="1"/>
    <col min="10332" max="10332" width="45.453125" style="392" customWidth="1"/>
    <col min="10333" max="10333" width="11.54296875" style="392" customWidth="1"/>
    <col min="10334" max="10348" width="8.54296875" style="392" customWidth="1"/>
    <col min="10349" max="10351" width="9.453125" style="392" bestFit="1" customWidth="1"/>
    <col min="10352" max="10352" width="9.453125" style="392" customWidth="1"/>
    <col min="10353" max="10512" width="8.54296875" style="392"/>
    <col min="10513" max="10513" width="8.54296875" style="392" customWidth="1"/>
    <col min="10514" max="10514" width="28.54296875" style="392" bestFit="1" customWidth="1"/>
    <col min="10515" max="10515" width="18.453125" style="392" customWidth="1"/>
    <col min="10516" max="10516" width="4.453125" style="392" bestFit="1" customWidth="1"/>
    <col min="10517" max="10517" width="106.453125" style="392" bestFit="1" customWidth="1"/>
    <col min="10518" max="10518" width="21.54296875" style="392" bestFit="1" customWidth="1"/>
    <col min="10519" max="10519" width="15.54296875" style="392" bestFit="1" customWidth="1"/>
    <col min="10520" max="10521" width="9.453125" style="392" customWidth="1"/>
    <col min="10522" max="10522" width="8.54296875" style="392" customWidth="1"/>
    <col min="10523" max="10525" width="9.453125" style="392" customWidth="1"/>
    <col min="10526" max="10526" width="8.54296875" style="392" customWidth="1"/>
    <col min="10527" max="10529" width="9.453125" style="392" customWidth="1"/>
    <col min="10530" max="10530" width="8.54296875" style="392" customWidth="1"/>
    <col min="10531" max="10533" width="9.453125" style="392" customWidth="1"/>
    <col min="10534" max="10534" width="8.54296875" style="392" customWidth="1"/>
    <col min="10535" max="10537" width="9.453125" style="392" customWidth="1"/>
    <col min="10538" max="10538" width="8.54296875" style="392" customWidth="1"/>
    <col min="10539" max="10539" width="15.54296875" style="392" bestFit="1" customWidth="1"/>
    <col min="10540" max="10541" width="9.453125" style="392" customWidth="1"/>
    <col min="10542" max="10542" width="13.54296875" style="392" bestFit="1" customWidth="1"/>
    <col min="10543" max="10543" width="47.54296875" style="392" customWidth="1"/>
    <col min="10544" max="10544" width="39.453125" style="392" bestFit="1" customWidth="1"/>
    <col min="10545" max="10586" width="9.453125" style="392" customWidth="1"/>
    <col min="10587" max="10587" width="15.453125" style="392" customWidth="1"/>
    <col min="10588" max="10588" width="45.453125" style="392" customWidth="1"/>
    <col min="10589" max="10589" width="11.54296875" style="392" customWidth="1"/>
    <col min="10590" max="10604" width="8.54296875" style="392" customWidth="1"/>
    <col min="10605" max="10607" width="9.453125" style="392" bestFit="1" customWidth="1"/>
    <col min="10608" max="10608" width="9.453125" style="392" customWidth="1"/>
    <col min="10609" max="10768" width="8.54296875" style="392"/>
    <col min="10769" max="10769" width="8.54296875" style="392" customWidth="1"/>
    <col min="10770" max="10770" width="28.54296875" style="392" bestFit="1" customWidth="1"/>
    <col min="10771" max="10771" width="18.453125" style="392" customWidth="1"/>
    <col min="10772" max="10772" width="4.453125" style="392" bestFit="1" customWidth="1"/>
    <col min="10773" max="10773" width="106.453125" style="392" bestFit="1" customWidth="1"/>
    <col min="10774" max="10774" width="21.54296875" style="392" bestFit="1" customWidth="1"/>
    <col min="10775" max="10775" width="15.54296875" style="392" bestFit="1" customWidth="1"/>
    <col min="10776" max="10777" width="9.453125" style="392" customWidth="1"/>
    <col min="10778" max="10778" width="8.54296875" style="392" customWidth="1"/>
    <col min="10779" max="10781" width="9.453125" style="392" customWidth="1"/>
    <col min="10782" max="10782" width="8.54296875" style="392" customWidth="1"/>
    <col min="10783" max="10785" width="9.453125" style="392" customWidth="1"/>
    <col min="10786" max="10786" width="8.54296875" style="392" customWidth="1"/>
    <col min="10787" max="10789" width="9.453125" style="392" customWidth="1"/>
    <col min="10790" max="10790" width="8.54296875" style="392" customWidth="1"/>
    <col min="10791" max="10793" width="9.453125" style="392" customWidth="1"/>
    <col min="10794" max="10794" width="8.54296875" style="392" customWidth="1"/>
    <col min="10795" max="10795" width="15.54296875" style="392" bestFit="1" customWidth="1"/>
    <col min="10796" max="10797" width="9.453125" style="392" customWidth="1"/>
    <col min="10798" max="10798" width="13.54296875" style="392" bestFit="1" customWidth="1"/>
    <col min="10799" max="10799" width="47.54296875" style="392" customWidth="1"/>
    <col min="10800" max="10800" width="39.453125" style="392" bestFit="1" customWidth="1"/>
    <col min="10801" max="10842" width="9.453125" style="392" customWidth="1"/>
    <col min="10843" max="10843" width="15.453125" style="392" customWidth="1"/>
    <col min="10844" max="10844" width="45.453125" style="392" customWidth="1"/>
    <col min="10845" max="10845" width="11.54296875" style="392" customWidth="1"/>
    <col min="10846" max="10860" width="8.54296875" style="392" customWidth="1"/>
    <col min="10861" max="10863" width="9.453125" style="392" bestFit="1" customWidth="1"/>
    <col min="10864" max="10864" width="9.453125" style="392" customWidth="1"/>
    <col min="10865" max="11024" width="8.54296875" style="392"/>
    <col min="11025" max="11025" width="8.54296875" style="392" customWidth="1"/>
    <col min="11026" max="11026" width="28.54296875" style="392" bestFit="1" customWidth="1"/>
    <col min="11027" max="11027" width="18.453125" style="392" customWidth="1"/>
    <col min="11028" max="11028" width="4.453125" style="392" bestFit="1" customWidth="1"/>
    <col min="11029" max="11029" width="106.453125" style="392" bestFit="1" customWidth="1"/>
    <col min="11030" max="11030" width="21.54296875" style="392" bestFit="1" customWidth="1"/>
    <col min="11031" max="11031" width="15.54296875" style="392" bestFit="1" customWidth="1"/>
    <col min="11032" max="11033" width="9.453125" style="392" customWidth="1"/>
    <col min="11034" max="11034" width="8.54296875" style="392" customWidth="1"/>
    <col min="11035" max="11037" width="9.453125" style="392" customWidth="1"/>
    <col min="11038" max="11038" width="8.54296875" style="392" customWidth="1"/>
    <col min="11039" max="11041" width="9.453125" style="392" customWidth="1"/>
    <col min="11042" max="11042" width="8.54296875" style="392" customWidth="1"/>
    <col min="11043" max="11045" width="9.453125" style="392" customWidth="1"/>
    <col min="11046" max="11046" width="8.54296875" style="392" customWidth="1"/>
    <col min="11047" max="11049" width="9.453125" style="392" customWidth="1"/>
    <col min="11050" max="11050" width="8.54296875" style="392" customWidth="1"/>
    <col min="11051" max="11051" width="15.54296875" style="392" bestFit="1" customWidth="1"/>
    <col min="11052" max="11053" width="9.453125" style="392" customWidth="1"/>
    <col min="11054" max="11054" width="13.54296875" style="392" bestFit="1" customWidth="1"/>
    <col min="11055" max="11055" width="47.54296875" style="392" customWidth="1"/>
    <col min="11056" max="11056" width="39.453125" style="392" bestFit="1" customWidth="1"/>
    <col min="11057" max="11098" width="9.453125" style="392" customWidth="1"/>
    <col min="11099" max="11099" width="15.453125" style="392" customWidth="1"/>
    <col min="11100" max="11100" width="45.453125" style="392" customWidth="1"/>
    <col min="11101" max="11101" width="11.54296875" style="392" customWidth="1"/>
    <col min="11102" max="11116" width="8.54296875" style="392" customWidth="1"/>
    <col min="11117" max="11119" width="9.453125" style="392" bestFit="1" customWidth="1"/>
    <col min="11120" max="11120" width="9.453125" style="392" customWidth="1"/>
    <col min="11121" max="11280" width="8.54296875" style="392"/>
    <col min="11281" max="11281" width="8.54296875" style="392" customWidth="1"/>
    <col min="11282" max="11282" width="28.54296875" style="392" bestFit="1" customWidth="1"/>
    <col min="11283" max="11283" width="18.453125" style="392" customWidth="1"/>
    <col min="11284" max="11284" width="4.453125" style="392" bestFit="1" customWidth="1"/>
    <col min="11285" max="11285" width="106.453125" style="392" bestFit="1" customWidth="1"/>
    <col min="11286" max="11286" width="21.54296875" style="392" bestFit="1" customWidth="1"/>
    <col min="11287" max="11287" width="15.54296875" style="392" bestFit="1" customWidth="1"/>
    <col min="11288" max="11289" width="9.453125" style="392" customWidth="1"/>
    <col min="11290" max="11290" width="8.54296875" style="392" customWidth="1"/>
    <col min="11291" max="11293" width="9.453125" style="392" customWidth="1"/>
    <col min="11294" max="11294" width="8.54296875" style="392" customWidth="1"/>
    <col min="11295" max="11297" width="9.453125" style="392" customWidth="1"/>
    <col min="11298" max="11298" width="8.54296875" style="392" customWidth="1"/>
    <col min="11299" max="11301" width="9.453125" style="392" customWidth="1"/>
    <col min="11302" max="11302" width="8.54296875" style="392" customWidth="1"/>
    <col min="11303" max="11305" width="9.453125" style="392" customWidth="1"/>
    <col min="11306" max="11306" width="8.54296875" style="392" customWidth="1"/>
    <col min="11307" max="11307" width="15.54296875" style="392" bestFit="1" customWidth="1"/>
    <col min="11308" max="11309" width="9.453125" style="392" customWidth="1"/>
    <col min="11310" max="11310" width="13.54296875" style="392" bestFit="1" customWidth="1"/>
    <col min="11311" max="11311" width="47.54296875" style="392" customWidth="1"/>
    <col min="11312" max="11312" width="39.453125" style="392" bestFit="1" customWidth="1"/>
    <col min="11313" max="11354" width="9.453125" style="392" customWidth="1"/>
    <col min="11355" max="11355" width="15.453125" style="392" customWidth="1"/>
    <col min="11356" max="11356" width="45.453125" style="392" customWidth="1"/>
    <col min="11357" max="11357" width="11.54296875" style="392" customWidth="1"/>
    <col min="11358" max="11372" width="8.54296875" style="392" customWidth="1"/>
    <col min="11373" max="11375" width="9.453125" style="392" bestFit="1" customWidth="1"/>
    <col min="11376" max="11376" width="9.453125" style="392" customWidth="1"/>
    <col min="11377" max="11536" width="8.54296875" style="392"/>
    <col min="11537" max="11537" width="8.54296875" style="392" customWidth="1"/>
    <col min="11538" max="11538" width="28.54296875" style="392" bestFit="1" customWidth="1"/>
    <col min="11539" max="11539" width="18.453125" style="392" customWidth="1"/>
    <col min="11540" max="11540" width="4.453125" style="392" bestFit="1" customWidth="1"/>
    <col min="11541" max="11541" width="106.453125" style="392" bestFit="1" customWidth="1"/>
    <col min="11542" max="11542" width="21.54296875" style="392" bestFit="1" customWidth="1"/>
    <col min="11543" max="11543" width="15.54296875" style="392" bestFit="1" customWidth="1"/>
    <col min="11544" max="11545" width="9.453125" style="392" customWidth="1"/>
    <col min="11546" max="11546" width="8.54296875" style="392" customWidth="1"/>
    <col min="11547" max="11549" width="9.453125" style="392" customWidth="1"/>
    <col min="11550" max="11550" width="8.54296875" style="392" customWidth="1"/>
    <col min="11551" max="11553" width="9.453125" style="392" customWidth="1"/>
    <col min="11554" max="11554" width="8.54296875" style="392" customWidth="1"/>
    <col min="11555" max="11557" width="9.453125" style="392" customWidth="1"/>
    <col min="11558" max="11558" width="8.54296875" style="392" customWidth="1"/>
    <col min="11559" max="11561" width="9.453125" style="392" customWidth="1"/>
    <col min="11562" max="11562" width="8.54296875" style="392" customWidth="1"/>
    <col min="11563" max="11563" width="15.54296875" style="392" bestFit="1" customWidth="1"/>
    <col min="11564" max="11565" width="9.453125" style="392" customWidth="1"/>
    <col min="11566" max="11566" width="13.54296875" style="392" bestFit="1" customWidth="1"/>
    <col min="11567" max="11567" width="47.54296875" style="392" customWidth="1"/>
    <col min="11568" max="11568" width="39.453125" style="392" bestFit="1" customWidth="1"/>
    <col min="11569" max="11610" width="9.453125" style="392" customWidth="1"/>
    <col min="11611" max="11611" width="15.453125" style="392" customWidth="1"/>
    <col min="11612" max="11612" width="45.453125" style="392" customWidth="1"/>
    <col min="11613" max="11613" width="11.54296875" style="392" customWidth="1"/>
    <col min="11614" max="11628" width="8.54296875" style="392" customWidth="1"/>
    <col min="11629" max="11631" width="9.453125" style="392" bestFit="1" customWidth="1"/>
    <col min="11632" max="11632" width="9.453125" style="392" customWidth="1"/>
    <col min="11633" max="11792" width="8.54296875" style="392"/>
    <col min="11793" max="11793" width="8.54296875" style="392" customWidth="1"/>
    <col min="11794" max="11794" width="28.54296875" style="392" bestFit="1" customWidth="1"/>
    <col min="11795" max="11795" width="18.453125" style="392" customWidth="1"/>
    <col min="11796" max="11796" width="4.453125" style="392" bestFit="1" customWidth="1"/>
    <col min="11797" max="11797" width="106.453125" style="392" bestFit="1" customWidth="1"/>
    <col min="11798" max="11798" width="21.54296875" style="392" bestFit="1" customWidth="1"/>
    <col min="11799" max="11799" width="15.54296875" style="392" bestFit="1" customWidth="1"/>
    <col min="11800" max="11801" width="9.453125" style="392" customWidth="1"/>
    <col min="11802" max="11802" width="8.54296875" style="392" customWidth="1"/>
    <col min="11803" max="11805" width="9.453125" style="392" customWidth="1"/>
    <col min="11806" max="11806" width="8.54296875" style="392" customWidth="1"/>
    <col min="11807" max="11809" width="9.453125" style="392" customWidth="1"/>
    <col min="11810" max="11810" width="8.54296875" style="392" customWidth="1"/>
    <col min="11811" max="11813" width="9.453125" style="392" customWidth="1"/>
    <col min="11814" max="11814" width="8.54296875" style="392" customWidth="1"/>
    <col min="11815" max="11817" width="9.453125" style="392" customWidth="1"/>
    <col min="11818" max="11818" width="8.54296875" style="392" customWidth="1"/>
    <col min="11819" max="11819" width="15.54296875" style="392" bestFit="1" customWidth="1"/>
    <col min="11820" max="11821" width="9.453125" style="392" customWidth="1"/>
    <col min="11822" max="11822" width="13.54296875" style="392" bestFit="1" customWidth="1"/>
    <col min="11823" max="11823" width="47.54296875" style="392" customWidth="1"/>
    <col min="11824" max="11824" width="39.453125" style="392" bestFit="1" customWidth="1"/>
    <col min="11825" max="11866" width="9.453125" style="392" customWidth="1"/>
    <col min="11867" max="11867" width="15.453125" style="392" customWidth="1"/>
    <col min="11868" max="11868" width="45.453125" style="392" customWidth="1"/>
    <col min="11869" max="11869" width="11.54296875" style="392" customWidth="1"/>
    <col min="11870" max="11884" width="8.54296875" style="392" customWidth="1"/>
    <col min="11885" max="11887" width="9.453125" style="392" bestFit="1" customWidth="1"/>
    <col min="11888" max="11888" width="9.453125" style="392" customWidth="1"/>
    <col min="11889" max="12048" width="8.54296875" style="392"/>
    <col min="12049" max="12049" width="8.54296875" style="392" customWidth="1"/>
    <col min="12050" max="12050" width="28.54296875" style="392" bestFit="1" customWidth="1"/>
    <col min="12051" max="12051" width="18.453125" style="392" customWidth="1"/>
    <col min="12052" max="12052" width="4.453125" style="392" bestFit="1" customWidth="1"/>
    <col min="12053" max="12053" width="106.453125" style="392" bestFit="1" customWidth="1"/>
    <col min="12054" max="12054" width="21.54296875" style="392" bestFit="1" customWidth="1"/>
    <col min="12055" max="12055" width="15.54296875" style="392" bestFit="1" customWidth="1"/>
    <col min="12056" max="12057" width="9.453125" style="392" customWidth="1"/>
    <col min="12058" max="12058" width="8.54296875" style="392" customWidth="1"/>
    <col min="12059" max="12061" width="9.453125" style="392" customWidth="1"/>
    <col min="12062" max="12062" width="8.54296875" style="392" customWidth="1"/>
    <col min="12063" max="12065" width="9.453125" style="392" customWidth="1"/>
    <col min="12066" max="12066" width="8.54296875" style="392" customWidth="1"/>
    <col min="12067" max="12069" width="9.453125" style="392" customWidth="1"/>
    <col min="12070" max="12070" width="8.54296875" style="392" customWidth="1"/>
    <col min="12071" max="12073" width="9.453125" style="392" customWidth="1"/>
    <col min="12074" max="12074" width="8.54296875" style="392" customWidth="1"/>
    <col min="12075" max="12075" width="15.54296875" style="392" bestFit="1" customWidth="1"/>
    <col min="12076" max="12077" width="9.453125" style="392" customWidth="1"/>
    <col min="12078" max="12078" width="13.54296875" style="392" bestFit="1" customWidth="1"/>
    <col min="12079" max="12079" width="47.54296875" style="392" customWidth="1"/>
    <col min="12080" max="12080" width="39.453125" style="392" bestFit="1" customWidth="1"/>
    <col min="12081" max="12122" width="9.453125" style="392" customWidth="1"/>
    <col min="12123" max="12123" width="15.453125" style="392" customWidth="1"/>
    <col min="12124" max="12124" width="45.453125" style="392" customWidth="1"/>
    <col min="12125" max="12125" width="11.54296875" style="392" customWidth="1"/>
    <col min="12126" max="12140" width="8.54296875" style="392" customWidth="1"/>
    <col min="12141" max="12143" width="9.453125" style="392" bestFit="1" customWidth="1"/>
    <col min="12144" max="12144" width="9.453125" style="392" customWidth="1"/>
    <col min="12145" max="12304" width="8.54296875" style="392"/>
    <col min="12305" max="12305" width="8.54296875" style="392" customWidth="1"/>
    <col min="12306" max="12306" width="28.54296875" style="392" bestFit="1" customWidth="1"/>
    <col min="12307" max="12307" width="18.453125" style="392" customWidth="1"/>
    <col min="12308" max="12308" width="4.453125" style="392" bestFit="1" customWidth="1"/>
    <col min="12309" max="12309" width="106.453125" style="392" bestFit="1" customWidth="1"/>
    <col min="12310" max="12310" width="21.54296875" style="392" bestFit="1" customWidth="1"/>
    <col min="12311" max="12311" width="15.54296875" style="392" bestFit="1" customWidth="1"/>
    <col min="12312" max="12313" width="9.453125" style="392" customWidth="1"/>
    <col min="12314" max="12314" width="8.54296875" style="392" customWidth="1"/>
    <col min="12315" max="12317" width="9.453125" style="392" customWidth="1"/>
    <col min="12318" max="12318" width="8.54296875" style="392" customWidth="1"/>
    <col min="12319" max="12321" width="9.453125" style="392" customWidth="1"/>
    <col min="12322" max="12322" width="8.54296875" style="392" customWidth="1"/>
    <col min="12323" max="12325" width="9.453125" style="392" customWidth="1"/>
    <col min="12326" max="12326" width="8.54296875" style="392" customWidth="1"/>
    <col min="12327" max="12329" width="9.453125" style="392" customWidth="1"/>
    <col min="12330" max="12330" width="8.54296875" style="392" customWidth="1"/>
    <col min="12331" max="12331" width="15.54296875" style="392" bestFit="1" customWidth="1"/>
    <col min="12332" max="12333" width="9.453125" style="392" customWidth="1"/>
    <col min="12334" max="12334" width="13.54296875" style="392" bestFit="1" customWidth="1"/>
    <col min="12335" max="12335" width="47.54296875" style="392" customWidth="1"/>
    <col min="12336" max="12336" width="39.453125" style="392" bestFit="1" customWidth="1"/>
    <col min="12337" max="12378" width="9.453125" style="392" customWidth="1"/>
    <col min="12379" max="12379" width="15.453125" style="392" customWidth="1"/>
    <col min="12380" max="12380" width="45.453125" style="392" customWidth="1"/>
    <col min="12381" max="12381" width="11.54296875" style="392" customWidth="1"/>
    <col min="12382" max="12396" width="8.54296875" style="392" customWidth="1"/>
    <col min="12397" max="12399" width="9.453125" style="392" bestFit="1" customWidth="1"/>
    <col min="12400" max="12400" width="9.453125" style="392" customWidth="1"/>
    <col min="12401" max="12560" width="8.54296875" style="392"/>
    <col min="12561" max="12561" width="8.54296875" style="392" customWidth="1"/>
    <col min="12562" max="12562" width="28.54296875" style="392" bestFit="1" customWidth="1"/>
    <col min="12563" max="12563" width="18.453125" style="392" customWidth="1"/>
    <col min="12564" max="12564" width="4.453125" style="392" bestFit="1" customWidth="1"/>
    <col min="12565" max="12565" width="106.453125" style="392" bestFit="1" customWidth="1"/>
    <col min="12566" max="12566" width="21.54296875" style="392" bestFit="1" customWidth="1"/>
    <col min="12567" max="12567" width="15.54296875" style="392" bestFit="1" customWidth="1"/>
    <col min="12568" max="12569" width="9.453125" style="392" customWidth="1"/>
    <col min="12570" max="12570" width="8.54296875" style="392" customWidth="1"/>
    <col min="12571" max="12573" width="9.453125" style="392" customWidth="1"/>
    <col min="12574" max="12574" width="8.54296875" style="392" customWidth="1"/>
    <col min="12575" max="12577" width="9.453125" style="392" customWidth="1"/>
    <col min="12578" max="12578" width="8.54296875" style="392" customWidth="1"/>
    <col min="12579" max="12581" width="9.453125" style="392" customWidth="1"/>
    <col min="12582" max="12582" width="8.54296875" style="392" customWidth="1"/>
    <col min="12583" max="12585" width="9.453125" style="392" customWidth="1"/>
    <col min="12586" max="12586" width="8.54296875" style="392" customWidth="1"/>
    <col min="12587" max="12587" width="15.54296875" style="392" bestFit="1" customWidth="1"/>
    <col min="12588" max="12589" width="9.453125" style="392" customWidth="1"/>
    <col min="12590" max="12590" width="13.54296875" style="392" bestFit="1" customWidth="1"/>
    <col min="12591" max="12591" width="47.54296875" style="392" customWidth="1"/>
    <col min="12592" max="12592" width="39.453125" style="392" bestFit="1" customWidth="1"/>
    <col min="12593" max="12634" width="9.453125" style="392" customWidth="1"/>
    <col min="12635" max="12635" width="15.453125" style="392" customWidth="1"/>
    <col min="12636" max="12636" width="45.453125" style="392" customWidth="1"/>
    <col min="12637" max="12637" width="11.54296875" style="392" customWidth="1"/>
    <col min="12638" max="12652" width="8.54296875" style="392" customWidth="1"/>
    <col min="12653" max="12655" width="9.453125" style="392" bestFit="1" customWidth="1"/>
    <col min="12656" max="12656" width="9.453125" style="392" customWidth="1"/>
    <col min="12657" max="12816" width="8.54296875" style="392"/>
    <col min="12817" max="12817" width="8.54296875" style="392" customWidth="1"/>
    <col min="12818" max="12818" width="28.54296875" style="392" bestFit="1" customWidth="1"/>
    <col min="12819" max="12819" width="18.453125" style="392" customWidth="1"/>
    <col min="12820" max="12820" width="4.453125" style="392" bestFit="1" customWidth="1"/>
    <col min="12821" max="12821" width="106.453125" style="392" bestFit="1" customWidth="1"/>
    <col min="12822" max="12822" width="21.54296875" style="392" bestFit="1" customWidth="1"/>
    <col min="12823" max="12823" width="15.54296875" style="392" bestFit="1" customWidth="1"/>
    <col min="12824" max="12825" width="9.453125" style="392" customWidth="1"/>
    <col min="12826" max="12826" width="8.54296875" style="392" customWidth="1"/>
    <col min="12827" max="12829" width="9.453125" style="392" customWidth="1"/>
    <col min="12830" max="12830" width="8.54296875" style="392" customWidth="1"/>
    <col min="12831" max="12833" width="9.453125" style="392" customWidth="1"/>
    <col min="12834" max="12834" width="8.54296875" style="392" customWidth="1"/>
    <col min="12835" max="12837" width="9.453125" style="392" customWidth="1"/>
    <col min="12838" max="12838" width="8.54296875" style="392" customWidth="1"/>
    <col min="12839" max="12841" width="9.453125" style="392" customWidth="1"/>
    <col min="12842" max="12842" width="8.54296875" style="392" customWidth="1"/>
    <col min="12843" max="12843" width="15.54296875" style="392" bestFit="1" customWidth="1"/>
    <col min="12844" max="12845" width="9.453125" style="392" customWidth="1"/>
    <col min="12846" max="12846" width="13.54296875" style="392" bestFit="1" customWidth="1"/>
    <col min="12847" max="12847" width="47.54296875" style="392" customWidth="1"/>
    <col min="12848" max="12848" width="39.453125" style="392" bestFit="1" customWidth="1"/>
    <col min="12849" max="12890" width="9.453125" style="392" customWidth="1"/>
    <col min="12891" max="12891" width="15.453125" style="392" customWidth="1"/>
    <col min="12892" max="12892" width="45.453125" style="392" customWidth="1"/>
    <col min="12893" max="12893" width="11.54296875" style="392" customWidth="1"/>
    <col min="12894" max="12908" width="8.54296875" style="392" customWidth="1"/>
    <col min="12909" max="12911" width="9.453125" style="392" bestFit="1" customWidth="1"/>
    <col min="12912" max="12912" width="9.453125" style="392" customWidth="1"/>
    <col min="12913" max="13072" width="8.54296875" style="392"/>
    <col min="13073" max="13073" width="8.54296875" style="392" customWidth="1"/>
    <col min="13074" max="13074" width="28.54296875" style="392" bestFit="1" customWidth="1"/>
    <col min="13075" max="13075" width="18.453125" style="392" customWidth="1"/>
    <col min="13076" max="13076" width="4.453125" style="392" bestFit="1" customWidth="1"/>
    <col min="13077" max="13077" width="106.453125" style="392" bestFit="1" customWidth="1"/>
    <col min="13078" max="13078" width="21.54296875" style="392" bestFit="1" customWidth="1"/>
    <col min="13079" max="13079" width="15.54296875" style="392" bestFit="1" customWidth="1"/>
    <col min="13080" max="13081" width="9.453125" style="392" customWidth="1"/>
    <col min="13082" max="13082" width="8.54296875" style="392" customWidth="1"/>
    <col min="13083" max="13085" width="9.453125" style="392" customWidth="1"/>
    <col min="13086" max="13086" width="8.54296875" style="392" customWidth="1"/>
    <col min="13087" max="13089" width="9.453125" style="392" customWidth="1"/>
    <col min="13090" max="13090" width="8.54296875" style="392" customWidth="1"/>
    <col min="13091" max="13093" width="9.453125" style="392" customWidth="1"/>
    <col min="13094" max="13094" width="8.54296875" style="392" customWidth="1"/>
    <col min="13095" max="13097" width="9.453125" style="392" customWidth="1"/>
    <col min="13098" max="13098" width="8.54296875" style="392" customWidth="1"/>
    <col min="13099" max="13099" width="15.54296875" style="392" bestFit="1" customWidth="1"/>
    <col min="13100" max="13101" width="9.453125" style="392" customWidth="1"/>
    <col min="13102" max="13102" width="13.54296875" style="392" bestFit="1" customWidth="1"/>
    <col min="13103" max="13103" width="47.54296875" style="392" customWidth="1"/>
    <col min="13104" max="13104" width="39.453125" style="392" bestFit="1" customWidth="1"/>
    <col min="13105" max="13146" width="9.453125" style="392" customWidth="1"/>
    <col min="13147" max="13147" width="15.453125" style="392" customWidth="1"/>
    <col min="13148" max="13148" width="45.453125" style="392" customWidth="1"/>
    <col min="13149" max="13149" width="11.54296875" style="392" customWidth="1"/>
    <col min="13150" max="13164" width="8.54296875" style="392" customWidth="1"/>
    <col min="13165" max="13167" width="9.453125" style="392" bestFit="1" customWidth="1"/>
    <col min="13168" max="13168" width="9.453125" style="392" customWidth="1"/>
    <col min="13169" max="13328" width="8.54296875" style="392"/>
    <col min="13329" max="13329" width="8.54296875" style="392" customWidth="1"/>
    <col min="13330" max="13330" width="28.54296875" style="392" bestFit="1" customWidth="1"/>
    <col min="13331" max="13331" width="18.453125" style="392" customWidth="1"/>
    <col min="13332" max="13332" width="4.453125" style="392" bestFit="1" customWidth="1"/>
    <col min="13333" max="13333" width="106.453125" style="392" bestFit="1" customWidth="1"/>
    <col min="13334" max="13334" width="21.54296875" style="392" bestFit="1" customWidth="1"/>
    <col min="13335" max="13335" width="15.54296875" style="392" bestFit="1" customWidth="1"/>
    <col min="13336" max="13337" width="9.453125" style="392" customWidth="1"/>
    <col min="13338" max="13338" width="8.54296875" style="392" customWidth="1"/>
    <col min="13339" max="13341" width="9.453125" style="392" customWidth="1"/>
    <col min="13342" max="13342" width="8.54296875" style="392" customWidth="1"/>
    <col min="13343" max="13345" width="9.453125" style="392" customWidth="1"/>
    <col min="13346" max="13346" width="8.54296875" style="392" customWidth="1"/>
    <col min="13347" max="13349" width="9.453125" style="392" customWidth="1"/>
    <col min="13350" max="13350" width="8.54296875" style="392" customWidth="1"/>
    <col min="13351" max="13353" width="9.453125" style="392" customWidth="1"/>
    <col min="13354" max="13354" width="8.54296875" style="392" customWidth="1"/>
    <col min="13355" max="13355" width="15.54296875" style="392" bestFit="1" customWidth="1"/>
    <col min="13356" max="13357" width="9.453125" style="392" customWidth="1"/>
    <col min="13358" max="13358" width="13.54296875" style="392" bestFit="1" customWidth="1"/>
    <col min="13359" max="13359" width="47.54296875" style="392" customWidth="1"/>
    <col min="13360" max="13360" width="39.453125" style="392" bestFit="1" customWidth="1"/>
    <col min="13361" max="13402" width="9.453125" style="392" customWidth="1"/>
    <col min="13403" max="13403" width="15.453125" style="392" customWidth="1"/>
    <col min="13404" max="13404" width="45.453125" style="392" customWidth="1"/>
    <col min="13405" max="13405" width="11.54296875" style="392" customWidth="1"/>
    <col min="13406" max="13420" width="8.54296875" style="392" customWidth="1"/>
    <col min="13421" max="13423" width="9.453125" style="392" bestFit="1" customWidth="1"/>
    <col min="13424" max="13424" width="9.453125" style="392" customWidth="1"/>
    <col min="13425" max="13584" width="8.54296875" style="392"/>
    <col min="13585" max="13585" width="8.54296875" style="392" customWidth="1"/>
    <col min="13586" max="13586" width="28.54296875" style="392" bestFit="1" customWidth="1"/>
    <col min="13587" max="13587" width="18.453125" style="392" customWidth="1"/>
    <col min="13588" max="13588" width="4.453125" style="392" bestFit="1" customWidth="1"/>
    <col min="13589" max="13589" width="106.453125" style="392" bestFit="1" customWidth="1"/>
    <col min="13590" max="13590" width="21.54296875" style="392" bestFit="1" customWidth="1"/>
    <col min="13591" max="13591" width="15.54296875" style="392" bestFit="1" customWidth="1"/>
    <col min="13592" max="13593" width="9.453125" style="392" customWidth="1"/>
    <col min="13594" max="13594" width="8.54296875" style="392" customWidth="1"/>
    <col min="13595" max="13597" width="9.453125" style="392" customWidth="1"/>
    <col min="13598" max="13598" width="8.54296875" style="392" customWidth="1"/>
    <col min="13599" max="13601" width="9.453125" style="392" customWidth="1"/>
    <col min="13602" max="13602" width="8.54296875" style="392" customWidth="1"/>
    <col min="13603" max="13605" width="9.453125" style="392" customWidth="1"/>
    <col min="13606" max="13606" width="8.54296875" style="392" customWidth="1"/>
    <col min="13607" max="13609" width="9.453125" style="392" customWidth="1"/>
    <col min="13610" max="13610" width="8.54296875" style="392" customWidth="1"/>
    <col min="13611" max="13611" width="15.54296875" style="392" bestFit="1" customWidth="1"/>
    <col min="13612" max="13613" width="9.453125" style="392" customWidth="1"/>
    <col min="13614" max="13614" width="13.54296875" style="392" bestFit="1" customWidth="1"/>
    <col min="13615" max="13615" width="47.54296875" style="392" customWidth="1"/>
    <col min="13616" max="13616" width="39.453125" style="392" bestFit="1" customWidth="1"/>
    <col min="13617" max="13658" width="9.453125" style="392" customWidth="1"/>
    <col min="13659" max="13659" width="15.453125" style="392" customWidth="1"/>
    <col min="13660" max="13660" width="45.453125" style="392" customWidth="1"/>
    <col min="13661" max="13661" width="11.54296875" style="392" customWidth="1"/>
    <col min="13662" max="13676" width="8.54296875" style="392" customWidth="1"/>
    <col min="13677" max="13679" width="9.453125" style="392" bestFit="1" customWidth="1"/>
    <col min="13680" max="13680" width="9.453125" style="392" customWidth="1"/>
    <col min="13681" max="13840" width="8.54296875" style="392"/>
    <col min="13841" max="13841" width="8.54296875" style="392" customWidth="1"/>
    <col min="13842" max="13842" width="28.54296875" style="392" bestFit="1" customWidth="1"/>
    <col min="13843" max="13843" width="18.453125" style="392" customWidth="1"/>
    <col min="13844" max="13844" width="4.453125" style="392" bestFit="1" customWidth="1"/>
    <col min="13845" max="13845" width="106.453125" style="392" bestFit="1" customWidth="1"/>
    <col min="13846" max="13846" width="21.54296875" style="392" bestFit="1" customWidth="1"/>
    <col min="13847" max="13847" width="15.54296875" style="392" bestFit="1" customWidth="1"/>
    <col min="13848" max="13849" width="9.453125" style="392" customWidth="1"/>
    <col min="13850" max="13850" width="8.54296875" style="392" customWidth="1"/>
    <col min="13851" max="13853" width="9.453125" style="392" customWidth="1"/>
    <col min="13854" max="13854" width="8.54296875" style="392" customWidth="1"/>
    <col min="13855" max="13857" width="9.453125" style="392" customWidth="1"/>
    <col min="13858" max="13858" width="8.54296875" style="392" customWidth="1"/>
    <col min="13859" max="13861" width="9.453125" style="392" customWidth="1"/>
    <col min="13862" max="13862" width="8.54296875" style="392" customWidth="1"/>
    <col min="13863" max="13865" width="9.453125" style="392" customWidth="1"/>
    <col min="13866" max="13866" width="8.54296875" style="392" customWidth="1"/>
    <col min="13867" max="13867" width="15.54296875" style="392" bestFit="1" customWidth="1"/>
    <col min="13868" max="13869" width="9.453125" style="392" customWidth="1"/>
    <col min="13870" max="13870" width="13.54296875" style="392" bestFit="1" customWidth="1"/>
    <col min="13871" max="13871" width="47.54296875" style="392" customWidth="1"/>
    <col min="13872" max="13872" width="39.453125" style="392" bestFit="1" customWidth="1"/>
    <col min="13873" max="13914" width="9.453125" style="392" customWidth="1"/>
    <col min="13915" max="13915" width="15.453125" style="392" customWidth="1"/>
    <col min="13916" max="13916" width="45.453125" style="392" customWidth="1"/>
    <col min="13917" max="13917" width="11.54296875" style="392" customWidth="1"/>
    <col min="13918" max="13932" width="8.54296875" style="392" customWidth="1"/>
    <col min="13933" max="13935" width="9.453125" style="392" bestFit="1" customWidth="1"/>
    <col min="13936" max="13936" width="9.453125" style="392" customWidth="1"/>
    <col min="13937" max="14096" width="8.54296875" style="392"/>
    <col min="14097" max="14097" width="8.54296875" style="392" customWidth="1"/>
    <col min="14098" max="14098" width="28.54296875" style="392" bestFit="1" customWidth="1"/>
    <col min="14099" max="14099" width="18.453125" style="392" customWidth="1"/>
    <col min="14100" max="14100" width="4.453125" style="392" bestFit="1" customWidth="1"/>
    <col min="14101" max="14101" width="106.453125" style="392" bestFit="1" customWidth="1"/>
    <col min="14102" max="14102" width="21.54296875" style="392" bestFit="1" customWidth="1"/>
    <col min="14103" max="14103" width="15.54296875" style="392" bestFit="1" customWidth="1"/>
    <col min="14104" max="14105" width="9.453125" style="392" customWidth="1"/>
    <col min="14106" max="14106" width="8.54296875" style="392" customWidth="1"/>
    <col min="14107" max="14109" width="9.453125" style="392" customWidth="1"/>
    <col min="14110" max="14110" width="8.54296875" style="392" customWidth="1"/>
    <col min="14111" max="14113" width="9.453125" style="392" customWidth="1"/>
    <col min="14114" max="14114" width="8.54296875" style="392" customWidth="1"/>
    <col min="14115" max="14117" width="9.453125" style="392" customWidth="1"/>
    <col min="14118" max="14118" width="8.54296875" style="392" customWidth="1"/>
    <col min="14119" max="14121" width="9.453125" style="392" customWidth="1"/>
    <col min="14122" max="14122" width="8.54296875" style="392" customWidth="1"/>
    <col min="14123" max="14123" width="15.54296875" style="392" bestFit="1" customWidth="1"/>
    <col min="14124" max="14125" width="9.453125" style="392" customWidth="1"/>
    <col min="14126" max="14126" width="13.54296875" style="392" bestFit="1" customWidth="1"/>
    <col min="14127" max="14127" width="47.54296875" style="392" customWidth="1"/>
    <col min="14128" max="14128" width="39.453125" style="392" bestFit="1" customWidth="1"/>
    <col min="14129" max="14170" width="9.453125" style="392" customWidth="1"/>
    <col min="14171" max="14171" width="15.453125" style="392" customWidth="1"/>
    <col min="14172" max="14172" width="45.453125" style="392" customWidth="1"/>
    <col min="14173" max="14173" width="11.54296875" style="392" customWidth="1"/>
    <col min="14174" max="14188" width="8.54296875" style="392" customWidth="1"/>
    <col min="14189" max="14191" width="9.453125" style="392" bestFit="1" customWidth="1"/>
    <col min="14192" max="14192" width="9.453125" style="392" customWidth="1"/>
    <col min="14193" max="14352" width="8.54296875" style="392"/>
    <col min="14353" max="14353" width="8.54296875" style="392" customWidth="1"/>
    <col min="14354" max="14354" width="28.54296875" style="392" bestFit="1" customWidth="1"/>
    <col min="14355" max="14355" width="18.453125" style="392" customWidth="1"/>
    <col min="14356" max="14356" width="4.453125" style="392" bestFit="1" customWidth="1"/>
    <col min="14357" max="14357" width="106.453125" style="392" bestFit="1" customWidth="1"/>
    <col min="14358" max="14358" width="21.54296875" style="392" bestFit="1" customWidth="1"/>
    <col min="14359" max="14359" width="15.54296875" style="392" bestFit="1" customWidth="1"/>
    <col min="14360" max="14361" width="9.453125" style="392" customWidth="1"/>
    <col min="14362" max="14362" width="8.54296875" style="392" customWidth="1"/>
    <col min="14363" max="14365" width="9.453125" style="392" customWidth="1"/>
    <col min="14366" max="14366" width="8.54296875" style="392" customWidth="1"/>
    <col min="14367" max="14369" width="9.453125" style="392" customWidth="1"/>
    <col min="14370" max="14370" width="8.54296875" style="392" customWidth="1"/>
    <col min="14371" max="14373" width="9.453125" style="392" customWidth="1"/>
    <col min="14374" max="14374" width="8.54296875" style="392" customWidth="1"/>
    <col min="14375" max="14377" width="9.453125" style="392" customWidth="1"/>
    <col min="14378" max="14378" width="8.54296875" style="392" customWidth="1"/>
    <col min="14379" max="14379" width="15.54296875" style="392" bestFit="1" customWidth="1"/>
    <col min="14380" max="14381" width="9.453125" style="392" customWidth="1"/>
    <col min="14382" max="14382" width="13.54296875" style="392" bestFit="1" customWidth="1"/>
    <col min="14383" max="14383" width="47.54296875" style="392" customWidth="1"/>
    <col min="14384" max="14384" width="39.453125" style="392" bestFit="1" customWidth="1"/>
    <col min="14385" max="14426" width="9.453125" style="392" customWidth="1"/>
    <col min="14427" max="14427" width="15.453125" style="392" customWidth="1"/>
    <col min="14428" max="14428" width="45.453125" style="392" customWidth="1"/>
    <col min="14429" max="14429" width="11.54296875" style="392" customWidth="1"/>
    <col min="14430" max="14444" width="8.54296875" style="392" customWidth="1"/>
    <col min="14445" max="14447" width="9.453125" style="392" bestFit="1" customWidth="1"/>
    <col min="14448" max="14448" width="9.453125" style="392" customWidth="1"/>
    <col min="14449" max="14608" width="8.54296875" style="392"/>
    <col min="14609" max="14609" width="8.54296875" style="392" customWidth="1"/>
    <col min="14610" max="14610" width="28.54296875" style="392" bestFit="1" customWidth="1"/>
    <col min="14611" max="14611" width="18.453125" style="392" customWidth="1"/>
    <col min="14612" max="14612" width="4.453125" style="392" bestFit="1" customWidth="1"/>
    <col min="14613" max="14613" width="106.453125" style="392" bestFit="1" customWidth="1"/>
    <col min="14614" max="14614" width="21.54296875" style="392" bestFit="1" customWidth="1"/>
    <col min="14615" max="14615" width="15.54296875" style="392" bestFit="1" customWidth="1"/>
    <col min="14616" max="14617" width="9.453125" style="392" customWidth="1"/>
    <col min="14618" max="14618" width="8.54296875" style="392" customWidth="1"/>
    <col min="14619" max="14621" width="9.453125" style="392" customWidth="1"/>
    <col min="14622" max="14622" width="8.54296875" style="392" customWidth="1"/>
    <col min="14623" max="14625" width="9.453125" style="392" customWidth="1"/>
    <col min="14626" max="14626" width="8.54296875" style="392" customWidth="1"/>
    <col min="14627" max="14629" width="9.453125" style="392" customWidth="1"/>
    <col min="14630" max="14630" width="8.54296875" style="392" customWidth="1"/>
    <col min="14631" max="14633" width="9.453125" style="392" customWidth="1"/>
    <col min="14634" max="14634" width="8.54296875" style="392" customWidth="1"/>
    <col min="14635" max="14635" width="15.54296875" style="392" bestFit="1" customWidth="1"/>
    <col min="14636" max="14637" width="9.453125" style="392" customWidth="1"/>
    <col min="14638" max="14638" width="13.54296875" style="392" bestFit="1" customWidth="1"/>
    <col min="14639" max="14639" width="47.54296875" style="392" customWidth="1"/>
    <col min="14640" max="14640" width="39.453125" style="392" bestFit="1" customWidth="1"/>
    <col min="14641" max="14682" width="9.453125" style="392" customWidth="1"/>
    <col min="14683" max="14683" width="15.453125" style="392" customWidth="1"/>
    <col min="14684" max="14684" width="45.453125" style="392" customWidth="1"/>
    <col min="14685" max="14685" width="11.54296875" style="392" customWidth="1"/>
    <col min="14686" max="14700" width="8.54296875" style="392" customWidth="1"/>
    <col min="14701" max="14703" width="9.453125" style="392" bestFit="1" customWidth="1"/>
    <col min="14704" max="14704" width="9.453125" style="392" customWidth="1"/>
    <col min="14705" max="14864" width="8.54296875" style="392"/>
    <col min="14865" max="14865" width="8.54296875" style="392" customWidth="1"/>
    <col min="14866" max="14866" width="28.54296875" style="392" bestFit="1" customWidth="1"/>
    <col min="14867" max="14867" width="18.453125" style="392" customWidth="1"/>
    <col min="14868" max="14868" width="4.453125" style="392" bestFit="1" customWidth="1"/>
    <col min="14869" max="14869" width="106.453125" style="392" bestFit="1" customWidth="1"/>
    <col min="14870" max="14870" width="21.54296875" style="392" bestFit="1" customWidth="1"/>
    <col min="14871" max="14871" width="15.54296875" style="392" bestFit="1" customWidth="1"/>
    <col min="14872" max="14873" width="9.453125" style="392" customWidth="1"/>
    <col min="14874" max="14874" width="8.54296875" style="392" customWidth="1"/>
    <col min="14875" max="14877" width="9.453125" style="392" customWidth="1"/>
    <col min="14878" max="14878" width="8.54296875" style="392" customWidth="1"/>
    <col min="14879" max="14881" width="9.453125" style="392" customWidth="1"/>
    <col min="14882" max="14882" width="8.54296875" style="392" customWidth="1"/>
    <col min="14883" max="14885" width="9.453125" style="392" customWidth="1"/>
    <col min="14886" max="14886" width="8.54296875" style="392" customWidth="1"/>
    <col min="14887" max="14889" width="9.453125" style="392" customWidth="1"/>
    <col min="14890" max="14890" width="8.54296875" style="392" customWidth="1"/>
    <col min="14891" max="14891" width="15.54296875" style="392" bestFit="1" customWidth="1"/>
    <col min="14892" max="14893" width="9.453125" style="392" customWidth="1"/>
    <col min="14894" max="14894" width="13.54296875" style="392" bestFit="1" customWidth="1"/>
    <col min="14895" max="14895" width="47.54296875" style="392" customWidth="1"/>
    <col min="14896" max="14896" width="39.453125" style="392" bestFit="1" customWidth="1"/>
    <col min="14897" max="14938" width="9.453125" style="392" customWidth="1"/>
    <col min="14939" max="14939" width="15.453125" style="392" customWidth="1"/>
    <col min="14940" max="14940" width="45.453125" style="392" customWidth="1"/>
    <col min="14941" max="14941" width="11.54296875" style="392" customWidth="1"/>
    <col min="14942" max="14956" width="8.54296875" style="392" customWidth="1"/>
    <col min="14957" max="14959" width="9.453125" style="392" bestFit="1" customWidth="1"/>
    <col min="14960" max="14960" width="9.453125" style="392" customWidth="1"/>
    <col min="14961" max="15120" width="8.54296875" style="392"/>
    <col min="15121" max="15121" width="8.54296875" style="392" customWidth="1"/>
    <col min="15122" max="15122" width="28.54296875" style="392" bestFit="1" customWidth="1"/>
    <col min="15123" max="15123" width="18.453125" style="392" customWidth="1"/>
    <col min="15124" max="15124" width="4.453125" style="392" bestFit="1" customWidth="1"/>
    <col min="15125" max="15125" width="106.453125" style="392" bestFit="1" customWidth="1"/>
    <col min="15126" max="15126" width="21.54296875" style="392" bestFit="1" customWidth="1"/>
    <col min="15127" max="15127" width="15.54296875" style="392" bestFit="1" customWidth="1"/>
    <col min="15128" max="15129" width="9.453125" style="392" customWidth="1"/>
    <col min="15130" max="15130" width="8.54296875" style="392" customWidth="1"/>
    <col min="15131" max="15133" width="9.453125" style="392" customWidth="1"/>
    <col min="15134" max="15134" width="8.54296875" style="392" customWidth="1"/>
    <col min="15135" max="15137" width="9.453125" style="392" customWidth="1"/>
    <col min="15138" max="15138" width="8.54296875" style="392" customWidth="1"/>
    <col min="15139" max="15141" width="9.453125" style="392" customWidth="1"/>
    <col min="15142" max="15142" width="8.54296875" style="392" customWidth="1"/>
    <col min="15143" max="15145" width="9.453125" style="392" customWidth="1"/>
    <col min="15146" max="15146" width="8.54296875" style="392" customWidth="1"/>
    <col min="15147" max="15147" width="15.54296875" style="392" bestFit="1" customWidth="1"/>
    <col min="15148" max="15149" width="9.453125" style="392" customWidth="1"/>
    <col min="15150" max="15150" width="13.54296875" style="392" bestFit="1" customWidth="1"/>
    <col min="15151" max="15151" width="47.54296875" style="392" customWidth="1"/>
    <col min="15152" max="15152" width="39.453125" style="392" bestFit="1" customWidth="1"/>
    <col min="15153" max="15194" width="9.453125" style="392" customWidth="1"/>
    <col min="15195" max="15195" width="15.453125" style="392" customWidth="1"/>
    <col min="15196" max="15196" width="45.453125" style="392" customWidth="1"/>
    <col min="15197" max="15197" width="11.54296875" style="392" customWidth="1"/>
    <col min="15198" max="15212" width="8.54296875" style="392" customWidth="1"/>
    <col min="15213" max="15215" width="9.453125" style="392" bestFit="1" customWidth="1"/>
    <col min="15216" max="15216" width="9.453125" style="392" customWidth="1"/>
    <col min="15217" max="15376" width="8.54296875" style="392"/>
    <col min="15377" max="15377" width="8.54296875" style="392" customWidth="1"/>
    <col min="15378" max="15378" width="28.54296875" style="392" bestFit="1" customWidth="1"/>
    <col min="15379" max="15379" width="18.453125" style="392" customWidth="1"/>
    <col min="15380" max="15380" width="4.453125" style="392" bestFit="1" customWidth="1"/>
    <col min="15381" max="15381" width="106.453125" style="392" bestFit="1" customWidth="1"/>
    <col min="15382" max="15382" width="21.54296875" style="392" bestFit="1" customWidth="1"/>
    <col min="15383" max="15383" width="15.54296875" style="392" bestFit="1" customWidth="1"/>
    <col min="15384" max="15385" width="9.453125" style="392" customWidth="1"/>
    <col min="15386" max="15386" width="8.54296875" style="392" customWidth="1"/>
    <col min="15387" max="15389" width="9.453125" style="392" customWidth="1"/>
    <col min="15390" max="15390" width="8.54296875" style="392" customWidth="1"/>
    <col min="15391" max="15393" width="9.453125" style="392" customWidth="1"/>
    <col min="15394" max="15394" width="8.54296875" style="392" customWidth="1"/>
    <col min="15395" max="15397" width="9.453125" style="392" customWidth="1"/>
    <col min="15398" max="15398" width="8.54296875" style="392" customWidth="1"/>
    <col min="15399" max="15401" width="9.453125" style="392" customWidth="1"/>
    <col min="15402" max="15402" width="8.54296875" style="392" customWidth="1"/>
    <col min="15403" max="15403" width="15.54296875" style="392" bestFit="1" customWidth="1"/>
    <col min="15404" max="15405" width="9.453125" style="392" customWidth="1"/>
    <col min="15406" max="15406" width="13.54296875" style="392" bestFit="1" customWidth="1"/>
    <col min="15407" max="15407" width="47.54296875" style="392" customWidth="1"/>
    <col min="15408" max="15408" width="39.453125" style="392" bestFit="1" customWidth="1"/>
    <col min="15409" max="15450" width="9.453125" style="392" customWidth="1"/>
    <col min="15451" max="15451" width="15.453125" style="392" customWidth="1"/>
    <col min="15452" max="15452" width="45.453125" style="392" customWidth="1"/>
    <col min="15453" max="15453" width="11.54296875" style="392" customWidth="1"/>
    <col min="15454" max="15468" width="8.54296875" style="392" customWidth="1"/>
    <col min="15469" max="15471" width="9.453125" style="392" bestFit="1" customWidth="1"/>
    <col min="15472" max="15472" width="9.453125" style="392" customWidth="1"/>
    <col min="15473" max="15632" width="8.54296875" style="392"/>
    <col min="15633" max="15633" width="8.54296875" style="392" customWidth="1"/>
    <col min="15634" max="15634" width="28.54296875" style="392" bestFit="1" customWidth="1"/>
    <col min="15635" max="15635" width="18.453125" style="392" customWidth="1"/>
    <col min="15636" max="15636" width="4.453125" style="392" bestFit="1" customWidth="1"/>
    <col min="15637" max="15637" width="106.453125" style="392" bestFit="1" customWidth="1"/>
    <col min="15638" max="15638" width="21.54296875" style="392" bestFit="1" customWidth="1"/>
    <col min="15639" max="15639" width="15.54296875" style="392" bestFit="1" customWidth="1"/>
    <col min="15640" max="15641" width="9.453125" style="392" customWidth="1"/>
    <col min="15642" max="15642" width="8.54296875" style="392" customWidth="1"/>
    <col min="15643" max="15645" width="9.453125" style="392" customWidth="1"/>
    <col min="15646" max="15646" width="8.54296875" style="392" customWidth="1"/>
    <col min="15647" max="15649" width="9.453125" style="392" customWidth="1"/>
    <col min="15650" max="15650" width="8.54296875" style="392" customWidth="1"/>
    <col min="15651" max="15653" width="9.453125" style="392" customWidth="1"/>
    <col min="15654" max="15654" width="8.54296875" style="392" customWidth="1"/>
    <col min="15655" max="15657" width="9.453125" style="392" customWidth="1"/>
    <col min="15658" max="15658" width="8.54296875" style="392" customWidth="1"/>
    <col min="15659" max="15659" width="15.54296875" style="392" bestFit="1" customWidth="1"/>
    <col min="15660" max="15661" width="9.453125" style="392" customWidth="1"/>
    <col min="15662" max="15662" width="13.54296875" style="392" bestFit="1" customWidth="1"/>
    <col min="15663" max="15663" width="47.54296875" style="392" customWidth="1"/>
    <col min="15664" max="15664" width="39.453125" style="392" bestFit="1" customWidth="1"/>
    <col min="15665" max="15706" width="9.453125" style="392" customWidth="1"/>
    <col min="15707" max="15707" width="15.453125" style="392" customWidth="1"/>
    <col min="15708" max="15708" width="45.453125" style="392" customWidth="1"/>
    <col min="15709" max="15709" width="11.54296875" style="392" customWidth="1"/>
    <col min="15710" max="15724" width="8.54296875" style="392" customWidth="1"/>
    <col min="15725" max="15727" width="9.453125" style="392" bestFit="1" customWidth="1"/>
    <col min="15728" max="15728" width="9.453125" style="392" customWidth="1"/>
    <col min="15729" max="15888" width="8.54296875" style="392"/>
    <col min="15889" max="15889" width="8.54296875" style="392" customWidth="1"/>
    <col min="15890" max="15890" width="28.54296875" style="392" bestFit="1" customWidth="1"/>
    <col min="15891" max="15891" width="18.453125" style="392" customWidth="1"/>
    <col min="15892" max="15892" width="4.453125" style="392" bestFit="1" customWidth="1"/>
    <col min="15893" max="15893" width="106.453125" style="392" bestFit="1" customWidth="1"/>
    <col min="15894" max="15894" width="21.54296875" style="392" bestFit="1" customWidth="1"/>
    <col min="15895" max="15895" width="15.54296875" style="392" bestFit="1" customWidth="1"/>
    <col min="15896" max="15897" width="9.453125" style="392" customWidth="1"/>
    <col min="15898" max="15898" width="8.54296875" style="392" customWidth="1"/>
    <col min="15899" max="15901" width="9.453125" style="392" customWidth="1"/>
    <col min="15902" max="15902" width="8.54296875" style="392" customWidth="1"/>
    <col min="15903" max="15905" width="9.453125" style="392" customWidth="1"/>
    <col min="15906" max="15906" width="8.54296875" style="392" customWidth="1"/>
    <col min="15907" max="15909" width="9.453125" style="392" customWidth="1"/>
    <col min="15910" max="15910" width="8.54296875" style="392" customWidth="1"/>
    <col min="15911" max="15913" width="9.453125" style="392" customWidth="1"/>
    <col min="15914" max="15914" width="8.54296875" style="392" customWidth="1"/>
    <col min="15915" max="15915" width="15.54296875" style="392" bestFit="1" customWidth="1"/>
    <col min="15916" max="15917" width="9.453125" style="392" customWidth="1"/>
    <col min="15918" max="15918" width="13.54296875" style="392" bestFit="1" customWidth="1"/>
    <col min="15919" max="15919" width="47.54296875" style="392" customWidth="1"/>
    <col min="15920" max="15920" width="39.453125" style="392" bestFit="1" customWidth="1"/>
    <col min="15921" max="15962" width="9.453125" style="392" customWidth="1"/>
    <col min="15963" max="15963" width="15.453125" style="392" customWidth="1"/>
    <col min="15964" max="15964" width="45.453125" style="392" customWidth="1"/>
    <col min="15965" max="15965" width="11.54296875" style="392" customWidth="1"/>
    <col min="15966" max="15980" width="8.54296875" style="392" customWidth="1"/>
    <col min="15981" max="15983" width="9.453125" style="392" bestFit="1" customWidth="1"/>
    <col min="15984" max="15984" width="9.453125" style="392" customWidth="1"/>
    <col min="15985" max="16144" width="8.54296875" style="392"/>
    <col min="16145" max="16145" width="8.54296875" style="392" customWidth="1"/>
    <col min="16146" max="16146" width="28.54296875" style="392" bestFit="1" customWidth="1"/>
    <col min="16147" max="16147" width="18.453125" style="392" customWidth="1"/>
    <col min="16148" max="16148" width="4.453125" style="392" bestFit="1" customWidth="1"/>
    <col min="16149" max="16149" width="106.453125" style="392" bestFit="1" customWidth="1"/>
    <col min="16150" max="16150" width="21.54296875" style="392" bestFit="1" customWidth="1"/>
    <col min="16151" max="16151" width="15.54296875" style="392" bestFit="1" customWidth="1"/>
    <col min="16152" max="16153" width="9.453125" style="392" customWidth="1"/>
    <col min="16154" max="16154" width="8.54296875" style="392" customWidth="1"/>
    <col min="16155" max="16157" width="9.453125" style="392" customWidth="1"/>
    <col min="16158" max="16158" width="8.54296875" style="392" customWidth="1"/>
    <col min="16159" max="16161" width="9.453125" style="392" customWidth="1"/>
    <col min="16162" max="16162" width="8.54296875" style="392" customWidth="1"/>
    <col min="16163" max="16165" width="9.453125" style="392" customWidth="1"/>
    <col min="16166" max="16166" width="8.54296875" style="392" customWidth="1"/>
    <col min="16167" max="16169" width="9.453125" style="392" customWidth="1"/>
    <col min="16170" max="16170" width="8.54296875" style="392" customWidth="1"/>
    <col min="16171" max="16171" width="15.54296875" style="392" bestFit="1" customWidth="1"/>
    <col min="16172" max="16173" width="9.453125" style="392" customWidth="1"/>
    <col min="16174" max="16174" width="13.54296875" style="392" bestFit="1" customWidth="1"/>
    <col min="16175" max="16175" width="47.54296875" style="392" customWidth="1"/>
    <col min="16176" max="16176" width="39.453125" style="392" bestFit="1" customWidth="1"/>
    <col min="16177" max="16218" width="9.453125" style="392" customWidth="1"/>
    <col min="16219" max="16219" width="15.453125" style="392" customWidth="1"/>
    <col min="16220" max="16220" width="45.453125" style="392" customWidth="1"/>
    <col min="16221" max="16221" width="11.54296875" style="392" customWidth="1"/>
    <col min="16222" max="16235" width="8.54296875" style="392" customWidth="1"/>
    <col min="16236" max="16384" width="8.54296875" style="392"/>
  </cols>
  <sheetData>
    <row r="1" spans="1:66" ht="15" customHeight="1" thickBot="1" x14ac:dyDescent="0.4">
      <c r="B1" s="426"/>
      <c r="C1" s="425"/>
      <c r="D1" s="1851" t="s">
        <v>27</v>
      </c>
      <c r="E1" s="1853"/>
      <c r="F1" s="1853"/>
      <c r="G1" s="1853"/>
      <c r="H1" s="1853"/>
      <c r="I1" s="1853"/>
      <c r="J1" s="1853"/>
      <c r="K1" s="1851" t="s">
        <v>2</v>
      </c>
      <c r="L1" s="1853"/>
      <c r="M1" s="1853"/>
      <c r="N1" s="1853"/>
      <c r="O1" s="1853"/>
      <c r="P1" s="1853"/>
      <c r="Q1" s="1852"/>
      <c r="R1" s="1851" t="s">
        <v>3</v>
      </c>
      <c r="S1" s="1853"/>
      <c r="T1" s="1853"/>
      <c r="U1" s="1853"/>
      <c r="V1" s="1853"/>
      <c r="W1" s="1853"/>
      <c r="X1" s="1852"/>
      <c r="Y1" s="1851" t="s">
        <v>4</v>
      </c>
      <c r="Z1" s="1853"/>
      <c r="AA1" s="1853"/>
      <c r="AB1" s="1853"/>
      <c r="AC1" s="1853"/>
      <c r="AD1" s="1853"/>
      <c r="AE1" s="1853"/>
      <c r="AF1" s="1852"/>
      <c r="AG1" s="1851" t="s">
        <v>5</v>
      </c>
      <c r="AH1" s="1853"/>
      <c r="AI1" s="1853"/>
      <c r="AJ1" s="1853"/>
      <c r="AK1" s="1853"/>
      <c r="AL1" s="1853"/>
      <c r="AM1" s="1853"/>
      <c r="AN1" s="1852"/>
      <c r="AO1" s="1851" t="s">
        <v>6</v>
      </c>
      <c r="AP1" s="1853"/>
      <c r="AQ1" s="1853"/>
      <c r="AR1" s="1853"/>
      <c r="AS1" s="1853"/>
      <c r="AT1" s="1853"/>
      <c r="AU1" s="1852"/>
      <c r="AV1" s="1853" t="s">
        <v>7</v>
      </c>
      <c r="AW1" s="1853"/>
      <c r="AX1" s="1853"/>
      <c r="AY1" s="1853"/>
      <c r="AZ1" s="1853"/>
      <c r="BA1" s="1853"/>
      <c r="BB1" s="1853"/>
      <c r="BC1" s="1853"/>
      <c r="BD1" s="1860" t="s">
        <v>8</v>
      </c>
      <c r="BE1" s="1861"/>
      <c r="BF1" s="1861"/>
      <c r="BG1" s="1861"/>
      <c r="BH1" s="1862"/>
    </row>
    <row r="2" spans="1:66" ht="39.5" thickBot="1" x14ac:dyDescent="0.4">
      <c r="A2" s="418" t="s">
        <v>28</v>
      </c>
      <c r="B2" s="423" t="s">
        <v>37</v>
      </c>
      <c r="C2" s="422" t="s">
        <v>4014</v>
      </c>
      <c r="D2" s="438" t="s">
        <v>4015</v>
      </c>
      <c r="E2" s="422" t="s">
        <v>4253</v>
      </c>
      <c r="F2" s="422" t="s">
        <v>4254</v>
      </c>
      <c r="G2" s="422" t="s">
        <v>4255</v>
      </c>
      <c r="H2" s="422" t="s">
        <v>4256</v>
      </c>
      <c r="I2" s="422" t="s">
        <v>4257</v>
      </c>
      <c r="J2" s="422" t="s">
        <v>1691</v>
      </c>
      <c r="K2" s="438" t="s">
        <v>4015</v>
      </c>
      <c r="L2" s="422" t="s">
        <v>4020</v>
      </c>
      <c r="M2" s="582" t="s">
        <v>4258</v>
      </c>
      <c r="N2" s="422" t="s">
        <v>4021</v>
      </c>
      <c r="O2" s="422" t="s">
        <v>4259</v>
      </c>
      <c r="P2" s="422" t="s">
        <v>4260</v>
      </c>
      <c r="Q2" s="422" t="s">
        <v>1691</v>
      </c>
      <c r="R2" s="438" t="s">
        <v>4015</v>
      </c>
      <c r="S2" s="422" t="s">
        <v>4016</v>
      </c>
      <c r="T2" s="582" t="s">
        <v>4261</v>
      </c>
      <c r="U2" s="422" t="s">
        <v>4262</v>
      </c>
      <c r="V2" s="422" t="s">
        <v>4019</v>
      </c>
      <c r="W2" s="422" t="s">
        <v>4260</v>
      </c>
      <c r="X2" s="422" t="s">
        <v>1691</v>
      </c>
      <c r="Y2" s="422" t="s">
        <v>4015</v>
      </c>
      <c r="Z2" s="422" t="s">
        <v>4023</v>
      </c>
      <c r="AA2" s="422" t="s">
        <v>4258</v>
      </c>
      <c r="AB2" s="422" t="s">
        <v>4263</v>
      </c>
      <c r="AC2" s="422" t="s">
        <v>4021</v>
      </c>
      <c r="AD2" s="422" t="s">
        <v>4264</v>
      </c>
      <c r="AE2" s="422" t="s">
        <v>4260</v>
      </c>
      <c r="AF2" s="422" t="s">
        <v>1691</v>
      </c>
      <c r="AG2" s="582" t="s">
        <v>4015</v>
      </c>
      <c r="AH2" s="422" t="s">
        <v>4265</v>
      </c>
      <c r="AI2" s="582" t="s">
        <v>4266</v>
      </c>
      <c r="AJ2" s="422" t="s">
        <v>4262</v>
      </c>
      <c r="AK2" s="422" t="s">
        <v>4259</v>
      </c>
      <c r="AL2" s="422" t="s">
        <v>4267</v>
      </c>
      <c r="AM2" s="422" t="s">
        <v>4260</v>
      </c>
      <c r="AN2" s="422" t="s">
        <v>1691</v>
      </c>
      <c r="AO2" s="422" t="s">
        <v>4015</v>
      </c>
      <c r="AP2" s="422" t="s">
        <v>4025</v>
      </c>
      <c r="AQ2" s="582" t="s">
        <v>4268</v>
      </c>
      <c r="AR2" s="422" t="s">
        <v>4263</v>
      </c>
      <c r="AS2" s="422" t="s">
        <v>4028</v>
      </c>
      <c r="AT2" s="422" t="s">
        <v>4267</v>
      </c>
      <c r="AU2" s="422" t="s">
        <v>1691</v>
      </c>
      <c r="AV2" s="438" t="s">
        <v>4015</v>
      </c>
      <c r="AW2" s="422" t="s">
        <v>4029</v>
      </c>
      <c r="AX2" s="582" t="s">
        <v>4269</v>
      </c>
      <c r="AY2" s="422" t="s">
        <v>4018</v>
      </c>
      <c r="AZ2" s="422" t="s">
        <v>4028</v>
      </c>
      <c r="BA2" s="422" t="s">
        <v>4267</v>
      </c>
      <c r="BB2" s="422" t="s">
        <v>4270</v>
      </c>
      <c r="BC2" s="422" t="s">
        <v>1691</v>
      </c>
      <c r="BD2" s="867" t="s">
        <v>4271</v>
      </c>
      <c r="BE2" s="732" t="s">
        <v>4272</v>
      </c>
      <c r="BF2" s="422" t="s">
        <v>4273</v>
      </c>
      <c r="BG2" s="866" t="s">
        <v>4274</v>
      </c>
      <c r="BH2" s="865" t="s">
        <v>4275</v>
      </c>
      <c r="BI2" s="418" t="s">
        <v>4031</v>
      </c>
    </row>
    <row r="3" spans="1:66" s="395" customFormat="1" ht="26.5" thickBot="1" x14ac:dyDescent="0.4">
      <c r="A3" s="816">
        <v>1</v>
      </c>
      <c r="B3" s="817" t="s">
        <v>4032</v>
      </c>
      <c r="C3" s="818" t="s">
        <v>4033</v>
      </c>
      <c r="D3" s="819">
        <v>0.93</v>
      </c>
      <c r="E3" s="820">
        <v>0.93</v>
      </c>
      <c r="F3" s="821">
        <v>0.92</v>
      </c>
      <c r="G3" s="820">
        <v>0.93</v>
      </c>
      <c r="H3" s="820">
        <v>0.93</v>
      </c>
      <c r="I3" s="820">
        <v>0.8</v>
      </c>
      <c r="J3" s="822">
        <f>(I3-D3)/D3</f>
        <v>-0.13978494623655913</v>
      </c>
      <c r="K3" s="819">
        <v>0.96</v>
      </c>
      <c r="L3" s="820">
        <v>0.96</v>
      </c>
      <c r="M3" s="821">
        <v>0.92</v>
      </c>
      <c r="N3" s="820">
        <v>0.93</v>
      </c>
      <c r="O3" s="820">
        <v>0.92</v>
      </c>
      <c r="P3" s="820">
        <v>0.86</v>
      </c>
      <c r="Q3" s="822">
        <f>(P3-K3)/K3</f>
        <v>-0.10416666666666664</v>
      </c>
      <c r="R3" s="819">
        <v>0.96</v>
      </c>
      <c r="S3" s="820">
        <v>0.96</v>
      </c>
      <c r="T3" s="821">
        <v>0.92</v>
      </c>
      <c r="U3" s="820">
        <v>0.93</v>
      </c>
      <c r="V3" s="820">
        <v>0.93</v>
      </c>
      <c r="W3" s="820">
        <v>0.87</v>
      </c>
      <c r="X3" s="822">
        <f>(W3-R3)/R3</f>
        <v>-9.3749999999999972E-2</v>
      </c>
      <c r="Y3" s="820">
        <v>0.9</v>
      </c>
      <c r="Z3" s="820">
        <v>0.9</v>
      </c>
      <c r="AA3" s="819">
        <v>0.92</v>
      </c>
      <c r="AB3" s="820">
        <v>0.92</v>
      </c>
      <c r="AC3" s="820">
        <v>0.93</v>
      </c>
      <c r="AD3" s="820">
        <v>0.88</v>
      </c>
      <c r="AE3" s="820">
        <v>0.89</v>
      </c>
      <c r="AF3" s="822">
        <f>(AE3-Y3)/Y3</f>
        <v>-1.111111111111112E-2</v>
      </c>
      <c r="AG3" s="821">
        <v>0.91</v>
      </c>
      <c r="AH3" s="820">
        <v>0.91</v>
      </c>
      <c r="AI3" s="821">
        <v>0.94</v>
      </c>
      <c r="AJ3" s="820">
        <v>0.91</v>
      </c>
      <c r="AK3" s="820">
        <v>0.92</v>
      </c>
      <c r="AL3" s="820">
        <v>0.85</v>
      </c>
      <c r="AM3" s="820">
        <v>0.87</v>
      </c>
      <c r="AN3" s="822">
        <f>(AM3-AG3)/AG3</f>
        <v>-4.3956043956043994E-2</v>
      </c>
      <c r="AO3" s="823">
        <v>0.93</v>
      </c>
      <c r="AP3" s="823">
        <v>1.03</v>
      </c>
      <c r="AQ3" s="824">
        <v>1.03</v>
      </c>
      <c r="AR3" s="823">
        <v>1.03</v>
      </c>
      <c r="AS3" s="823">
        <v>1.04</v>
      </c>
      <c r="AT3" s="823">
        <v>0.83</v>
      </c>
      <c r="AU3" s="822">
        <f>(AT3-AO3)/AO3</f>
        <v>-0.10752688172043019</v>
      </c>
      <c r="AV3" s="819">
        <v>0.81</v>
      </c>
      <c r="AW3" s="820">
        <v>0.81</v>
      </c>
      <c r="AX3" s="825">
        <v>0.81699999999999995</v>
      </c>
      <c r="AY3" s="820">
        <v>0.81</v>
      </c>
      <c r="AZ3" s="820">
        <v>0.8</v>
      </c>
      <c r="BA3" s="820">
        <v>0.75</v>
      </c>
      <c r="BB3" s="820">
        <v>0.75</v>
      </c>
      <c r="BC3" s="822">
        <f t="shared" ref="BC3:BC9" si="0">(BB3-AV3)/AV3</f>
        <v>-7.4074074074074139E-2</v>
      </c>
      <c r="BD3" s="819">
        <v>0.91</v>
      </c>
      <c r="BE3" s="820">
        <v>0.81</v>
      </c>
      <c r="BF3" s="820">
        <v>0.71</v>
      </c>
      <c r="BG3" s="822">
        <f>(BF3-BD3)/BD3</f>
        <v>-0.21978021978021983</v>
      </c>
      <c r="BH3" s="822">
        <f>(BF3-BE3)/BE3</f>
        <v>-0.12345679012345689</v>
      </c>
      <c r="BI3" s="826"/>
    </row>
    <row r="4" spans="1:66" ht="26.5" thickBot="1" x14ac:dyDescent="0.4">
      <c r="A4" s="816">
        <v>2</v>
      </c>
      <c r="B4" s="817" t="s">
        <v>3877</v>
      </c>
      <c r="C4" s="818" t="s">
        <v>4034</v>
      </c>
      <c r="D4" s="827" t="s">
        <v>1502</v>
      </c>
      <c r="E4" s="828" t="s">
        <v>1502</v>
      </c>
      <c r="F4" s="829" t="s">
        <v>1502</v>
      </c>
      <c r="G4" s="828" t="s">
        <v>1502</v>
      </c>
      <c r="H4" s="828" t="s">
        <v>1502</v>
      </c>
      <c r="I4" s="828" t="s">
        <v>1502</v>
      </c>
      <c r="J4" s="822"/>
      <c r="K4" s="827" t="s">
        <v>1502</v>
      </c>
      <c r="L4" s="828" t="s">
        <v>1502</v>
      </c>
      <c r="M4" s="829" t="s">
        <v>1502</v>
      </c>
      <c r="N4" s="828" t="s">
        <v>1502</v>
      </c>
      <c r="O4" s="828" t="s">
        <v>1502</v>
      </c>
      <c r="P4" s="828" t="s">
        <v>1502</v>
      </c>
      <c r="Q4" s="822"/>
      <c r="R4" s="827" t="s">
        <v>1502</v>
      </c>
      <c r="S4" s="828" t="s">
        <v>1502</v>
      </c>
      <c r="T4" s="829" t="s">
        <v>1502</v>
      </c>
      <c r="U4" s="828" t="s">
        <v>1502</v>
      </c>
      <c r="V4" s="828" t="s">
        <v>1502</v>
      </c>
      <c r="W4" s="828" t="s">
        <v>1502</v>
      </c>
      <c r="X4" s="822"/>
      <c r="Y4" s="823" t="s">
        <v>1502</v>
      </c>
      <c r="Z4" s="828" t="s">
        <v>1502</v>
      </c>
      <c r="AA4" s="830" t="s">
        <v>1502</v>
      </c>
      <c r="AB4" s="828" t="s">
        <v>1502</v>
      </c>
      <c r="AC4" s="828" t="s">
        <v>1502</v>
      </c>
      <c r="AD4" s="828" t="s">
        <v>1502</v>
      </c>
      <c r="AE4" s="828" t="s">
        <v>1502</v>
      </c>
      <c r="AF4" s="822"/>
      <c r="AG4" s="824" t="s">
        <v>1502</v>
      </c>
      <c r="AH4" s="828" t="s">
        <v>1502</v>
      </c>
      <c r="AI4" s="829" t="s">
        <v>1502</v>
      </c>
      <c r="AJ4" s="828" t="s">
        <v>1502</v>
      </c>
      <c r="AK4" s="828" t="s">
        <v>1502</v>
      </c>
      <c r="AL4" s="828" t="s">
        <v>1502</v>
      </c>
      <c r="AM4" s="828" t="s">
        <v>1502</v>
      </c>
      <c r="AN4" s="822"/>
      <c r="AO4" s="823" t="s">
        <v>1502</v>
      </c>
      <c r="AP4" s="828" t="s">
        <v>1502</v>
      </c>
      <c r="AQ4" s="829" t="s">
        <v>1502</v>
      </c>
      <c r="AR4" s="828" t="s">
        <v>1502</v>
      </c>
      <c r="AS4" s="828" t="s">
        <v>1502</v>
      </c>
      <c r="AT4" s="828" t="s">
        <v>1502</v>
      </c>
      <c r="AU4" s="822"/>
      <c r="AV4" s="831">
        <v>0.94</v>
      </c>
      <c r="AW4" s="823">
        <v>0.95</v>
      </c>
      <c r="AX4" s="824">
        <v>0.95640000000000003</v>
      </c>
      <c r="AY4" s="823">
        <v>0.94</v>
      </c>
      <c r="AZ4" s="823">
        <v>0.96</v>
      </c>
      <c r="BA4" s="823">
        <v>1.01</v>
      </c>
      <c r="BB4" s="823">
        <v>0.94</v>
      </c>
      <c r="BC4" s="822">
        <f t="shared" si="0"/>
        <v>0</v>
      </c>
      <c r="BD4" s="868" t="s">
        <v>1502</v>
      </c>
      <c r="BE4" s="870">
        <v>0.94</v>
      </c>
      <c r="BF4" s="823">
        <v>1.07</v>
      </c>
      <c r="BG4" s="822"/>
      <c r="BH4" s="822">
        <f>(BF4-BE4)/BE4</f>
        <v>0.13829787234042568</v>
      </c>
      <c r="BI4" s="832" t="s">
        <v>4035</v>
      </c>
      <c r="BJ4" s="395"/>
      <c r="BK4" s="395"/>
      <c r="BL4" s="395"/>
      <c r="BM4" s="395"/>
      <c r="BN4" s="395"/>
    </row>
    <row r="5" spans="1:66" ht="26.5" thickBot="1" x14ac:dyDescent="0.4">
      <c r="A5" s="816">
        <v>3</v>
      </c>
      <c r="B5" s="817" t="s">
        <v>4036</v>
      </c>
      <c r="C5" s="818" t="s">
        <v>4037</v>
      </c>
      <c r="D5" s="827">
        <v>2.9</v>
      </c>
      <c r="E5" s="823">
        <v>2.93</v>
      </c>
      <c r="F5" s="824">
        <v>2.88</v>
      </c>
      <c r="G5" s="823">
        <v>2.86</v>
      </c>
      <c r="H5" s="823">
        <v>2.84</v>
      </c>
      <c r="I5" s="823">
        <v>2.85</v>
      </c>
      <c r="J5" s="822">
        <f>(I5-D5)/D5</f>
        <v>-1.7241379310344768E-2</v>
      </c>
      <c r="K5" s="827" t="s">
        <v>1502</v>
      </c>
      <c r="L5" s="828" t="s">
        <v>1502</v>
      </c>
      <c r="M5" s="833" t="s">
        <v>1502</v>
      </c>
      <c r="N5" s="828" t="s">
        <v>1502</v>
      </c>
      <c r="O5" s="828" t="s">
        <v>1502</v>
      </c>
      <c r="P5" s="828" t="s">
        <v>1502</v>
      </c>
      <c r="Q5" s="822"/>
      <c r="R5" s="827">
        <v>2.99</v>
      </c>
      <c r="S5" s="823">
        <v>2.98</v>
      </c>
      <c r="T5" s="824">
        <v>2.95</v>
      </c>
      <c r="U5" s="823">
        <v>2.98</v>
      </c>
      <c r="V5" s="823">
        <v>2.98</v>
      </c>
      <c r="W5" s="823">
        <v>2.99</v>
      </c>
      <c r="X5" s="822">
        <f>(W5-R5)/R5</f>
        <v>0</v>
      </c>
      <c r="Y5" s="823">
        <v>2.82</v>
      </c>
      <c r="Z5" s="823">
        <v>2.82</v>
      </c>
      <c r="AA5" s="827">
        <v>2.86</v>
      </c>
      <c r="AB5" s="823">
        <v>2.86</v>
      </c>
      <c r="AC5" s="823">
        <v>2.86</v>
      </c>
      <c r="AD5" s="823">
        <v>2.82</v>
      </c>
      <c r="AE5" s="823">
        <v>2.85</v>
      </c>
      <c r="AF5" s="822">
        <f>(AE5-Y5)/Y5</f>
        <v>1.0638297872340514E-2</v>
      </c>
      <c r="AG5" s="821">
        <v>3.01</v>
      </c>
      <c r="AH5" s="820">
        <v>3</v>
      </c>
      <c r="AI5" s="821">
        <v>2.96</v>
      </c>
      <c r="AJ5" s="820">
        <v>3</v>
      </c>
      <c r="AK5" s="820">
        <v>2.96</v>
      </c>
      <c r="AL5" s="820">
        <v>3.03</v>
      </c>
      <c r="AM5" s="820">
        <v>2.97</v>
      </c>
      <c r="AN5" s="822">
        <f>(AM5-AG5)/AG5</f>
        <v>-1.3289036544850363E-2</v>
      </c>
      <c r="AO5" s="823">
        <v>3.13</v>
      </c>
      <c r="AP5" s="823">
        <v>3.14</v>
      </c>
      <c r="AQ5" s="824">
        <v>3.2</v>
      </c>
      <c r="AR5" s="823">
        <v>3.14</v>
      </c>
      <c r="AS5" s="823">
        <v>3.11</v>
      </c>
      <c r="AT5" s="823">
        <v>3.04</v>
      </c>
      <c r="AU5" s="822">
        <f>(AT5-AO5)/AO5</f>
        <v>-2.8753993610223599E-2</v>
      </c>
      <c r="AV5" s="827">
        <v>2.91</v>
      </c>
      <c r="AW5" s="823">
        <v>2.89</v>
      </c>
      <c r="AX5" s="824">
        <v>2.8508000000000004</v>
      </c>
      <c r="AY5" s="823">
        <v>2.85</v>
      </c>
      <c r="AZ5" s="823">
        <v>2.87</v>
      </c>
      <c r="BA5" s="823">
        <v>2.83</v>
      </c>
      <c r="BB5" s="823">
        <v>2.85</v>
      </c>
      <c r="BC5" s="822">
        <f t="shared" si="0"/>
        <v>-2.0618556701030945E-2</v>
      </c>
      <c r="BD5" s="819">
        <v>3.01</v>
      </c>
      <c r="BE5" s="823">
        <v>2.91</v>
      </c>
      <c r="BF5" s="823" t="s">
        <v>1159</v>
      </c>
      <c r="BG5" s="822"/>
      <c r="BH5" s="822"/>
      <c r="BI5" s="834"/>
      <c r="BJ5" s="395"/>
      <c r="BK5" s="395"/>
      <c r="BL5" s="395"/>
      <c r="BM5" s="395"/>
      <c r="BN5" s="395"/>
    </row>
    <row r="6" spans="1:66" ht="26.5" thickBot="1" x14ac:dyDescent="0.4">
      <c r="A6" s="835">
        <v>4</v>
      </c>
      <c r="B6" s="836" t="s">
        <v>4038</v>
      </c>
      <c r="C6" s="837" t="s">
        <v>4039</v>
      </c>
      <c r="D6" s="838">
        <v>0.99</v>
      </c>
      <c r="E6" s="839">
        <v>0.99</v>
      </c>
      <c r="F6" s="840">
        <v>0.88</v>
      </c>
      <c r="G6" s="839">
        <v>0.88</v>
      </c>
      <c r="H6" s="839">
        <v>0.87</v>
      </c>
      <c r="I6" s="839">
        <v>0.76</v>
      </c>
      <c r="J6" s="822">
        <f>(I6-D6)/D6</f>
        <v>-0.23232323232323232</v>
      </c>
      <c r="K6" s="838">
        <v>1.03</v>
      </c>
      <c r="L6" s="839">
        <v>1.03</v>
      </c>
      <c r="M6" s="840">
        <v>0.78</v>
      </c>
      <c r="N6" s="839">
        <v>0.79</v>
      </c>
      <c r="O6" s="839">
        <v>0.8</v>
      </c>
      <c r="P6" s="839">
        <v>0.7</v>
      </c>
      <c r="Q6" s="841">
        <f>(P6-K6)/K6</f>
        <v>-0.32038834951456319</v>
      </c>
      <c r="R6" s="838">
        <v>1.01</v>
      </c>
      <c r="S6" s="839">
        <v>1.01</v>
      </c>
      <c r="T6" s="840">
        <v>0.84</v>
      </c>
      <c r="U6" s="839">
        <v>0.85</v>
      </c>
      <c r="V6" s="839">
        <v>0.85</v>
      </c>
      <c r="W6" s="839">
        <v>0.78</v>
      </c>
      <c r="X6" s="822">
        <f>(W6-R6)/R6</f>
        <v>-0.2277227722772277</v>
      </c>
      <c r="Y6" s="839">
        <v>0.95</v>
      </c>
      <c r="Z6" s="839">
        <v>0.95</v>
      </c>
      <c r="AA6" s="838">
        <v>0.88</v>
      </c>
      <c r="AB6" s="839">
        <v>0.9</v>
      </c>
      <c r="AC6" s="839">
        <v>0.87</v>
      </c>
      <c r="AD6" s="839">
        <v>0.83</v>
      </c>
      <c r="AE6" s="839">
        <v>0.83</v>
      </c>
      <c r="AF6" s="841">
        <f>(AE6-Y6)/Y6</f>
        <v>-0.12631578947368421</v>
      </c>
      <c r="AG6" s="842">
        <v>0.96</v>
      </c>
      <c r="AH6" s="839">
        <v>0.96</v>
      </c>
      <c r="AI6" s="842">
        <v>0.89</v>
      </c>
      <c r="AJ6" s="843">
        <v>0.87</v>
      </c>
      <c r="AK6" s="843">
        <v>0.88</v>
      </c>
      <c r="AL6" s="843">
        <v>0.79</v>
      </c>
      <c r="AM6" s="843">
        <v>0.81</v>
      </c>
      <c r="AN6" s="822">
        <f>(AM6-AG6)/AG6</f>
        <v>-0.15624999999999992</v>
      </c>
      <c r="AO6" s="839">
        <v>0.99</v>
      </c>
      <c r="AP6" s="839">
        <v>1.07</v>
      </c>
      <c r="AQ6" s="840">
        <v>0.99</v>
      </c>
      <c r="AR6" s="839">
        <v>1.02</v>
      </c>
      <c r="AS6" s="839">
        <v>0.98</v>
      </c>
      <c r="AT6" s="839">
        <v>0.79</v>
      </c>
      <c r="AU6" s="841">
        <f>(AT6-AO6)/AO6</f>
        <v>-0.20202020202020199</v>
      </c>
      <c r="AV6" s="838">
        <v>0.85</v>
      </c>
      <c r="AW6" s="839">
        <v>0.85</v>
      </c>
      <c r="AX6" s="840">
        <v>0.75120000000000009</v>
      </c>
      <c r="AY6" s="839">
        <v>0.75</v>
      </c>
      <c r="AZ6" s="839">
        <v>0.76</v>
      </c>
      <c r="BA6" s="839">
        <v>0.7</v>
      </c>
      <c r="BB6" s="839">
        <v>0.69</v>
      </c>
      <c r="BC6" s="822">
        <f t="shared" si="0"/>
        <v>-0.18823529411764711</v>
      </c>
      <c r="BD6" s="868">
        <v>0.96</v>
      </c>
      <c r="BE6" s="839">
        <v>0.85</v>
      </c>
      <c r="BF6" s="839">
        <v>0.66</v>
      </c>
      <c r="BG6" s="822">
        <f>(BF6-BD6)/BD6</f>
        <v>-0.31249999999999994</v>
      </c>
      <c r="BH6" s="822">
        <f>(BF6-BE6)/BE6</f>
        <v>-0.22352941176470584</v>
      </c>
      <c r="BI6" s="844"/>
      <c r="BJ6" s="395"/>
      <c r="BK6" s="395"/>
      <c r="BL6" s="395"/>
      <c r="BM6" s="395"/>
      <c r="BN6" s="395"/>
    </row>
    <row r="7" spans="1:66" ht="15" thickBot="1" x14ac:dyDescent="0.4">
      <c r="A7" s="816">
        <v>5</v>
      </c>
      <c r="B7" s="817" t="s">
        <v>3894</v>
      </c>
      <c r="C7" s="845" t="s">
        <v>4040</v>
      </c>
      <c r="D7" s="831">
        <v>0.56000000000000005</v>
      </c>
      <c r="E7" s="823">
        <v>0.56100000000000005</v>
      </c>
      <c r="F7" s="824">
        <v>0.56999999999999995</v>
      </c>
      <c r="G7" s="823">
        <v>0.56999999999999995</v>
      </c>
      <c r="H7" s="823">
        <v>0.56000000000000005</v>
      </c>
      <c r="I7" s="823">
        <v>0.55000000000000004</v>
      </c>
      <c r="J7" s="822">
        <f>(I7-D7)/D7</f>
        <v>-1.785714285714287E-2</v>
      </c>
      <c r="K7" s="831">
        <v>0.63</v>
      </c>
      <c r="L7" s="823">
        <v>0.58499999999999996</v>
      </c>
      <c r="M7" s="824">
        <v>0.63</v>
      </c>
      <c r="N7" s="823">
        <v>0.57999999999999996</v>
      </c>
      <c r="O7" s="823">
        <v>0.63</v>
      </c>
      <c r="P7" s="823">
        <v>0.57999999999999996</v>
      </c>
      <c r="Q7" s="822">
        <f>(P7-K7)/K7</f>
        <v>-7.936507936507943E-2</v>
      </c>
      <c r="R7" s="831">
        <v>0.66</v>
      </c>
      <c r="S7" s="823">
        <v>0.622</v>
      </c>
      <c r="T7" s="824">
        <v>0.64</v>
      </c>
      <c r="U7" s="823">
        <v>0.65</v>
      </c>
      <c r="V7" s="823">
        <v>0.62</v>
      </c>
      <c r="W7" s="823">
        <v>0.65</v>
      </c>
      <c r="X7" s="822">
        <f>(W7-R7)/R7</f>
        <v>-1.5151515151515164E-2</v>
      </c>
      <c r="Y7" s="846">
        <v>0.76</v>
      </c>
      <c r="Z7" s="823">
        <v>0.70199999999999996</v>
      </c>
      <c r="AA7" s="827">
        <v>0.76</v>
      </c>
      <c r="AB7" s="823">
        <v>0.72</v>
      </c>
      <c r="AC7" s="823">
        <v>0.72</v>
      </c>
      <c r="AD7" s="823">
        <v>0.69</v>
      </c>
      <c r="AE7" s="823">
        <v>0.66</v>
      </c>
      <c r="AF7" s="822">
        <f>(AE7-Y7)/Y7</f>
        <v>-0.13157894736842102</v>
      </c>
      <c r="AG7" s="847">
        <v>0.71</v>
      </c>
      <c r="AH7" s="823">
        <v>0.751</v>
      </c>
      <c r="AI7" s="848">
        <v>0.76</v>
      </c>
      <c r="AJ7" s="823">
        <v>0.71</v>
      </c>
      <c r="AK7" s="823">
        <v>0.69</v>
      </c>
      <c r="AL7" s="823">
        <v>0.68</v>
      </c>
      <c r="AM7" s="823">
        <v>0.67</v>
      </c>
      <c r="AN7" s="822">
        <f>(AM7-AG7)/AG7</f>
        <v>-5.6338028169013982E-2</v>
      </c>
      <c r="AO7" s="846">
        <v>0.59</v>
      </c>
      <c r="AP7" s="823">
        <v>0.57999999999999996</v>
      </c>
      <c r="AQ7" s="848">
        <v>0.62</v>
      </c>
      <c r="AR7" s="823">
        <v>0.61</v>
      </c>
      <c r="AS7" s="823">
        <v>0.6</v>
      </c>
      <c r="AT7" s="823">
        <v>0.62</v>
      </c>
      <c r="AU7" s="822">
        <f>(AT7-AO7)/AO7</f>
        <v>5.0847457627118689E-2</v>
      </c>
      <c r="AV7" s="831">
        <v>0.71</v>
      </c>
      <c r="AW7" s="823">
        <v>0.67800000000000005</v>
      </c>
      <c r="AX7" s="824">
        <v>0.68</v>
      </c>
      <c r="AY7" s="823">
        <v>0.71</v>
      </c>
      <c r="AZ7" s="823">
        <v>0.68</v>
      </c>
      <c r="BA7" s="823">
        <v>0.63</v>
      </c>
      <c r="BB7" s="823">
        <v>0.63</v>
      </c>
      <c r="BC7" s="822">
        <f t="shared" si="0"/>
        <v>-0.11267605633802812</v>
      </c>
      <c r="BD7" s="831">
        <v>0.71</v>
      </c>
      <c r="BE7" s="846">
        <v>0.71</v>
      </c>
      <c r="BF7" s="823">
        <v>0.66</v>
      </c>
      <c r="BG7" s="822">
        <f>(BF7-BD7)/BD7</f>
        <v>-7.0422535211267512E-2</v>
      </c>
      <c r="BH7" s="822">
        <f>(BF7-BE7)/BE7</f>
        <v>-7.0422535211267512E-2</v>
      </c>
      <c r="BI7" s="849" t="s">
        <v>4276</v>
      </c>
      <c r="BJ7" s="395"/>
      <c r="BK7" s="395"/>
      <c r="BL7" s="395"/>
      <c r="BM7" s="395"/>
      <c r="BN7" s="395"/>
    </row>
    <row r="8" spans="1:66" ht="39.5" thickBot="1" x14ac:dyDescent="0.4">
      <c r="A8" s="816">
        <v>6</v>
      </c>
      <c r="B8" s="850" t="s">
        <v>4042</v>
      </c>
      <c r="C8" s="818" t="s">
        <v>4043</v>
      </c>
      <c r="D8" s="827">
        <v>0.87</v>
      </c>
      <c r="E8" s="823">
        <v>0.63</v>
      </c>
      <c r="F8" s="824">
        <v>0.51</v>
      </c>
      <c r="G8" s="823">
        <v>0.54</v>
      </c>
      <c r="H8" s="823">
        <v>0.55000000000000004</v>
      </c>
      <c r="I8" s="823">
        <v>0.56000000000000005</v>
      </c>
      <c r="J8" s="822">
        <f>(I8-D8)/D8</f>
        <v>-0.35632183908045972</v>
      </c>
      <c r="K8" s="827">
        <v>0.83</v>
      </c>
      <c r="L8" s="823">
        <v>0.629</v>
      </c>
      <c r="M8" s="824">
        <v>0.51</v>
      </c>
      <c r="N8" s="823">
        <v>0.51</v>
      </c>
      <c r="O8" s="823">
        <v>0.53</v>
      </c>
      <c r="P8" s="823">
        <v>0.54</v>
      </c>
      <c r="Q8" s="822">
        <f>(P8-K8)/K8</f>
        <v>-0.34939759036144569</v>
      </c>
      <c r="R8" s="827">
        <v>0.84</v>
      </c>
      <c r="S8" s="823">
        <v>0.68400000000000005</v>
      </c>
      <c r="T8" s="824">
        <v>0.54</v>
      </c>
      <c r="U8" s="823">
        <v>0.54</v>
      </c>
      <c r="V8" s="823">
        <v>0.57999999999999996</v>
      </c>
      <c r="W8" s="823">
        <v>0.57999999999999996</v>
      </c>
      <c r="X8" s="822">
        <f>(W8-R8)/R8</f>
        <v>-0.30952380952380953</v>
      </c>
      <c r="Y8" s="823">
        <v>0.70379999999999987</v>
      </c>
      <c r="Z8" s="823">
        <v>0.504</v>
      </c>
      <c r="AA8" s="827">
        <v>0.42</v>
      </c>
      <c r="AB8" s="823">
        <v>0.44</v>
      </c>
      <c r="AC8" s="823">
        <v>0.46</v>
      </c>
      <c r="AD8" s="823">
        <v>0.44</v>
      </c>
      <c r="AE8" s="823">
        <v>0.47</v>
      </c>
      <c r="AF8" s="822">
        <f>(AE8-Y8)/Y8</f>
        <v>-0.33219664677465183</v>
      </c>
      <c r="AG8" s="824">
        <v>0.82</v>
      </c>
      <c r="AH8" s="823">
        <v>0.69299999999999995</v>
      </c>
      <c r="AI8" s="848">
        <v>0.67</v>
      </c>
      <c r="AJ8" s="823">
        <v>0.56000000000000005</v>
      </c>
      <c r="AK8" s="823">
        <v>0.6</v>
      </c>
      <c r="AL8" s="823">
        <v>0.62</v>
      </c>
      <c r="AM8" s="823">
        <v>0.57999999999999996</v>
      </c>
      <c r="AN8" s="822">
        <f>(AM8-AG8)/AG8</f>
        <v>-0.29268292682926828</v>
      </c>
      <c r="AO8" s="823">
        <v>0.87</v>
      </c>
      <c r="AP8" s="823">
        <v>0.64</v>
      </c>
      <c r="AQ8" s="848">
        <v>0.69</v>
      </c>
      <c r="AR8" s="823">
        <v>0.56999999999999995</v>
      </c>
      <c r="AS8" s="823">
        <v>0.56999999999999995</v>
      </c>
      <c r="AT8" s="823">
        <v>0.57999999999999996</v>
      </c>
      <c r="AU8" s="822">
        <f>(AT8-AO8)/AO8</f>
        <v>-0.33333333333333337</v>
      </c>
      <c r="AV8" s="827">
        <v>0.48139999999999999</v>
      </c>
      <c r="AW8" s="823">
        <v>0.42099999999999999</v>
      </c>
      <c r="AX8" s="824">
        <v>0.44500000000000001</v>
      </c>
      <c r="AY8" s="823">
        <v>0.42</v>
      </c>
      <c r="AZ8" s="823">
        <v>0.41</v>
      </c>
      <c r="BA8" s="823">
        <v>0.4</v>
      </c>
      <c r="BB8" s="823">
        <v>0.43</v>
      </c>
      <c r="BC8" s="822">
        <f t="shared" si="0"/>
        <v>-0.10677191524719569</v>
      </c>
      <c r="BD8" s="869">
        <v>0.82</v>
      </c>
      <c r="BE8" s="839">
        <v>0.48139999999999999</v>
      </c>
      <c r="BF8" s="823">
        <v>0.44</v>
      </c>
      <c r="BG8" s="822">
        <f>(BF8-BD8)/BD8</f>
        <v>-0.46341463414634143</v>
      </c>
      <c r="BH8" s="822">
        <f>(BF8-BE8)/BE8</f>
        <v>-8.5999169090153704E-2</v>
      </c>
      <c r="BI8" s="826"/>
      <c r="BJ8" s="395"/>
      <c r="BK8" s="395"/>
      <c r="BL8" s="395"/>
      <c r="BM8" s="395"/>
      <c r="BN8" s="395"/>
    </row>
    <row r="9" spans="1:66" ht="39.5" thickBot="1" x14ac:dyDescent="0.4">
      <c r="A9" s="851">
        <v>7</v>
      </c>
      <c r="B9" s="852" t="s">
        <v>3896</v>
      </c>
      <c r="C9" s="853" t="s">
        <v>4044</v>
      </c>
      <c r="D9" s="854">
        <v>1.08</v>
      </c>
      <c r="E9" s="855">
        <v>1.33</v>
      </c>
      <c r="F9" s="856">
        <v>1.31</v>
      </c>
      <c r="G9" s="855">
        <v>1.32</v>
      </c>
      <c r="H9" s="855">
        <v>1.06</v>
      </c>
      <c r="I9" s="855">
        <v>1.01</v>
      </c>
      <c r="J9" s="822">
        <f>(I9-D9)/D9</f>
        <v>-6.4814814814814867E-2</v>
      </c>
      <c r="K9" s="854">
        <v>1.08</v>
      </c>
      <c r="L9" s="855">
        <v>1.24</v>
      </c>
      <c r="M9" s="856">
        <v>1.26</v>
      </c>
      <c r="N9" s="855">
        <v>1.08</v>
      </c>
      <c r="O9" s="855">
        <v>1.42</v>
      </c>
      <c r="P9" s="823">
        <v>1.17</v>
      </c>
      <c r="Q9" s="857">
        <f>(P9-K9)/K9</f>
        <v>8.333333333333319E-2</v>
      </c>
      <c r="R9" s="854">
        <v>1.0900000000000001</v>
      </c>
      <c r="S9" s="855">
        <v>1.27</v>
      </c>
      <c r="T9" s="856">
        <v>1.29</v>
      </c>
      <c r="U9" s="855">
        <v>1.29</v>
      </c>
      <c r="V9" s="855">
        <v>1.1399999999999999</v>
      </c>
      <c r="W9" s="855">
        <v>1.1100000000000001</v>
      </c>
      <c r="X9" s="822">
        <f>(W9-R9)/R9</f>
        <v>1.8348623853211024E-2</v>
      </c>
      <c r="Y9" s="858">
        <v>0.95</v>
      </c>
      <c r="Z9" s="855">
        <v>1.1499999999999999</v>
      </c>
      <c r="AA9" s="859">
        <v>1.18</v>
      </c>
      <c r="AB9" s="855">
        <v>1.17</v>
      </c>
      <c r="AC9" s="855">
        <v>0.95</v>
      </c>
      <c r="AD9" s="855">
        <v>0.94</v>
      </c>
      <c r="AE9" s="855">
        <v>0.96</v>
      </c>
      <c r="AF9" s="860">
        <f>(AE9-Y9)/Y9</f>
        <v>1.0526315789473694E-2</v>
      </c>
      <c r="AG9" s="861">
        <v>1.18</v>
      </c>
      <c r="AH9" s="855">
        <v>1.47</v>
      </c>
      <c r="AI9" s="862">
        <v>1.4</v>
      </c>
      <c r="AJ9" s="855">
        <v>1.37</v>
      </c>
      <c r="AK9" s="855">
        <v>1.35</v>
      </c>
      <c r="AL9" s="855">
        <v>1.4</v>
      </c>
      <c r="AM9" s="855">
        <v>1.23</v>
      </c>
      <c r="AN9" s="822">
        <f>(AM9-AG9)/AG9</f>
        <v>4.2372881355932243E-2</v>
      </c>
      <c r="AO9" s="858">
        <v>1.18</v>
      </c>
      <c r="AP9" s="855">
        <v>1.33</v>
      </c>
      <c r="AQ9" s="862">
        <v>1.35</v>
      </c>
      <c r="AR9" s="855">
        <v>1.39</v>
      </c>
      <c r="AS9" s="855">
        <v>1.17</v>
      </c>
      <c r="AT9" s="855">
        <v>1.61</v>
      </c>
      <c r="AU9" s="860">
        <f>(AT9-AO9)/AO9</f>
        <v>0.36440677966101709</v>
      </c>
      <c r="AV9" s="854">
        <v>0.82</v>
      </c>
      <c r="AW9" s="855">
        <v>1.05</v>
      </c>
      <c r="AX9" s="856">
        <v>0.89</v>
      </c>
      <c r="AY9" s="855">
        <v>0.89</v>
      </c>
      <c r="AZ9" s="855">
        <v>0.84</v>
      </c>
      <c r="BA9" s="855">
        <v>0.89</v>
      </c>
      <c r="BB9" s="855">
        <v>0.82</v>
      </c>
      <c r="BC9" s="822">
        <f t="shared" si="0"/>
        <v>0</v>
      </c>
      <c r="BD9" s="831">
        <v>1.18</v>
      </c>
      <c r="BE9" s="846">
        <v>0.82</v>
      </c>
      <c r="BF9" s="855">
        <v>0.93</v>
      </c>
      <c r="BG9" s="822">
        <f>(BF9-BD9)/BD9</f>
        <v>-0.21186440677966092</v>
      </c>
      <c r="BH9" s="822">
        <f>(BF9-BE9)/BE9</f>
        <v>0.13414634146341475</v>
      </c>
      <c r="BI9" s="863" t="s">
        <v>4045</v>
      </c>
      <c r="BJ9" s="395"/>
      <c r="BK9" s="395"/>
      <c r="BL9" s="395"/>
      <c r="BM9" s="395"/>
      <c r="BN9" s="395"/>
    </row>
    <row r="12" spans="1:66" x14ac:dyDescent="0.35">
      <c r="A12" s="394" t="s">
        <v>1502</v>
      </c>
      <c r="B12" s="393" t="s">
        <v>4046</v>
      </c>
    </row>
  </sheetData>
  <mergeCells count="8">
    <mergeCell ref="BD1:BH1"/>
    <mergeCell ref="AV1:BC1"/>
    <mergeCell ref="D1:J1"/>
    <mergeCell ref="K1:Q1"/>
    <mergeCell ref="R1:X1"/>
    <mergeCell ref="Y1:AF1"/>
    <mergeCell ref="AG1:AN1"/>
    <mergeCell ref="AO1:AU1"/>
  </mergeCells>
  <conditionalFormatting sqref="J3:J9">
    <cfRule type="cellIs" dxfId="122" priority="34" operator="between">
      <formula>0</formula>
      <formula>0.1</formula>
    </cfRule>
    <cfRule type="cellIs" dxfId="121" priority="35" stopIfTrue="1" operator="greaterThanOrEqual">
      <formula>0.1</formula>
    </cfRule>
    <cfRule type="cellIs" dxfId="120" priority="36" operator="lessThanOrEqual">
      <formula>0</formula>
    </cfRule>
  </conditionalFormatting>
  <conditionalFormatting sqref="Q3:Q9">
    <cfRule type="cellIs" dxfId="119" priority="31" operator="between">
      <formula>0</formula>
      <formula>0.1</formula>
    </cfRule>
    <cfRule type="cellIs" dxfId="118" priority="32" stopIfTrue="1" operator="greaterThanOrEqual">
      <formula>0.1</formula>
    </cfRule>
    <cfRule type="cellIs" dxfId="117" priority="33" operator="lessThanOrEqual">
      <formula>0</formula>
    </cfRule>
  </conditionalFormatting>
  <conditionalFormatting sqref="X3:X9">
    <cfRule type="cellIs" dxfId="116" priority="28" operator="between">
      <formula>0</formula>
      <formula>0.1</formula>
    </cfRule>
    <cfRule type="cellIs" dxfId="115" priority="29" stopIfTrue="1" operator="greaterThanOrEqual">
      <formula>0.1</formula>
    </cfRule>
    <cfRule type="cellIs" dxfId="114" priority="30" operator="lessThanOrEqual">
      <formula>0</formula>
    </cfRule>
  </conditionalFormatting>
  <conditionalFormatting sqref="AF3:AF9">
    <cfRule type="cellIs" dxfId="113" priority="25" operator="between">
      <formula>0</formula>
      <formula>0.1</formula>
    </cfRule>
    <cfRule type="cellIs" dxfId="112" priority="26" stopIfTrue="1" operator="greaterThanOrEqual">
      <formula>0.1</formula>
    </cfRule>
    <cfRule type="cellIs" dxfId="111" priority="27" operator="lessThanOrEqual">
      <formula>0</formula>
    </cfRule>
  </conditionalFormatting>
  <conditionalFormatting sqref="AN3:AN9">
    <cfRule type="cellIs" dxfId="110" priority="22" operator="between">
      <formula>0</formula>
      <formula>0.1</formula>
    </cfRule>
    <cfRule type="cellIs" dxfId="109" priority="23" stopIfTrue="1" operator="greaterThanOrEqual">
      <formula>0.1</formula>
    </cfRule>
    <cfRule type="cellIs" dxfId="108" priority="24" operator="lessThanOrEqual">
      <formula>0</formula>
    </cfRule>
  </conditionalFormatting>
  <conditionalFormatting sqref="AU3:AU9">
    <cfRule type="cellIs" dxfId="107" priority="19" operator="between">
      <formula>0</formula>
      <formula>0.1</formula>
    </cfRule>
    <cfRule type="cellIs" dxfId="106" priority="20" stopIfTrue="1" operator="greaterThanOrEqual">
      <formula>0.1</formula>
    </cfRule>
    <cfRule type="cellIs" dxfId="105" priority="21" operator="lessThanOrEqual">
      <formula>0</formula>
    </cfRule>
  </conditionalFormatting>
  <conditionalFormatting sqref="BC3:BC9">
    <cfRule type="cellIs" dxfId="104" priority="16" operator="between">
      <formula>0</formula>
      <formula>0.1</formula>
    </cfRule>
    <cfRule type="cellIs" dxfId="103" priority="17" stopIfTrue="1" operator="greaterThanOrEqual">
      <formula>0.1</formula>
    </cfRule>
    <cfRule type="cellIs" dxfId="102" priority="18" operator="lessThanOrEqual">
      <formula>0</formula>
    </cfRule>
  </conditionalFormatting>
  <conditionalFormatting sqref="BG3:BH9">
    <cfRule type="cellIs" dxfId="101" priority="1" operator="between">
      <formula>0</formula>
      <formula>0.1</formula>
    </cfRule>
    <cfRule type="cellIs" dxfId="100" priority="2" stopIfTrue="1" operator="greaterThanOrEqual">
      <formula>0.1</formula>
    </cfRule>
    <cfRule type="cellIs" dxfId="99" priority="3" operator="lessThanOrEqual">
      <formula>0</formula>
    </cfRule>
  </conditionalFormatting>
  <hyperlinks>
    <hyperlink ref="BI9" r:id="rId1" display="https://issues.labcollab.net/browse/SBR-22679" xr:uid="{00000000-0004-0000-0900-000000000000}"/>
    <hyperlink ref="BI4" r:id="rId2" display="https://issues.labcollab.net/browse/SBR-22643" xr:uid="{00000000-0004-0000-0900-000001000000}"/>
    <hyperlink ref="BI7" r:id="rId3" xr:uid="{00000000-0004-0000-0900-000002000000}"/>
  </hyperlinks>
  <pageMargins left="0.7" right="0.7" top="0.75" bottom="0.75" header="0.3" footer="0.3"/>
  <pageSetup orientation="portrait" r:id="rId4"/>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G43"/>
  <sheetViews>
    <sheetView workbookViewId="0"/>
  </sheetViews>
  <sheetFormatPr defaultColWidth="8.54296875" defaultRowHeight="14.5" x14ac:dyDescent="0.35"/>
  <cols>
    <col min="1" max="1" width="8.54296875" style="633"/>
    <col min="2" max="2" width="10.54296875" style="633" customWidth="1"/>
    <col min="3" max="3" width="34.54296875" style="633" hidden="1" customWidth="1"/>
    <col min="4" max="4" width="46.54296875" style="633" customWidth="1"/>
    <col min="5" max="7" width="0" hidden="1" customWidth="1"/>
    <col min="8" max="8" width="7.54296875" hidden="1" customWidth="1"/>
    <col min="9" max="10" width="12.453125" customWidth="1"/>
    <col min="12" max="12" width="0" hidden="1" customWidth="1"/>
    <col min="13" max="17" width="8.54296875" hidden="1" customWidth="1"/>
    <col min="18" max="19" width="0" hidden="1" customWidth="1"/>
    <col min="20" max="20" width="7.54296875" hidden="1" customWidth="1"/>
    <col min="21" max="21" width="11.453125" customWidth="1"/>
    <col min="22" max="22" width="11.54296875" customWidth="1"/>
    <col min="24" max="24" width="9.54296875" hidden="1" customWidth="1"/>
    <col min="25" max="25" width="10.54296875" hidden="1" customWidth="1"/>
    <col min="26" max="30" width="9.54296875" hidden="1" customWidth="1"/>
    <col min="31" max="31" width="10.453125" hidden="1" customWidth="1"/>
    <col min="32" max="32" width="9.453125" hidden="1" customWidth="1"/>
    <col min="33" max="34" width="10.453125" customWidth="1"/>
    <col min="35" max="35" width="9.54296875" customWidth="1"/>
    <col min="36" max="43" width="0" hidden="1" customWidth="1"/>
    <col min="44" max="44" width="7.54296875" hidden="1" customWidth="1"/>
    <col min="45" max="45" width="10.453125" customWidth="1"/>
    <col min="46" max="46" width="11.54296875" customWidth="1"/>
    <col min="47" max="47" width="7.54296875" bestFit="1" customWidth="1"/>
    <col min="48" max="48" width="7.453125" hidden="1" customWidth="1"/>
    <col min="49" max="49" width="7.54296875" hidden="1" customWidth="1"/>
    <col min="50" max="53" width="8.54296875" hidden="1" customWidth="1"/>
    <col min="57" max="57" width="6.54296875" hidden="1" customWidth="1"/>
    <col min="58" max="58" width="7.54296875" hidden="1" customWidth="1"/>
    <col min="59" max="62" width="8.54296875" hidden="1" customWidth="1"/>
    <col min="64" max="64" width="10.54296875" customWidth="1"/>
    <col min="66" max="66" width="0" hidden="1" customWidth="1"/>
    <col min="67" max="68" width="8.54296875" hidden="1" customWidth="1"/>
    <col min="69" max="70" width="0" hidden="1" customWidth="1"/>
    <col min="71" max="71" width="8.54296875" hidden="1" customWidth="1"/>
    <col min="73" max="73" width="10.453125" customWidth="1"/>
    <col min="75" max="76" width="0" hidden="1" customWidth="1"/>
    <col min="77" max="77" width="8.54296875" hidden="1" customWidth="1"/>
    <col min="78" max="79" width="0" hidden="1" customWidth="1"/>
    <col min="80" max="80" width="8.54296875" hidden="1" customWidth="1"/>
    <col min="81" max="81" width="9.453125" bestFit="1" customWidth="1"/>
    <col min="82" max="82" width="9.453125" customWidth="1"/>
    <col min="84" max="84" width="10.54296875" customWidth="1"/>
    <col min="85" max="85" width="28.453125" customWidth="1"/>
  </cols>
  <sheetData>
    <row r="1" spans="1:85" ht="15" thickBot="1" x14ac:dyDescent="0.4">
      <c r="A1" s="731"/>
      <c r="B1" s="731"/>
      <c r="C1" s="731"/>
      <c r="D1" s="731"/>
      <c r="E1" s="34"/>
      <c r="F1" s="1849" t="s">
        <v>8</v>
      </c>
      <c r="G1" s="1804"/>
      <c r="H1" s="1804"/>
      <c r="I1" s="1804"/>
      <c r="J1" s="1804"/>
      <c r="K1" s="1850"/>
      <c r="L1" s="1849" t="s">
        <v>7</v>
      </c>
      <c r="M1" s="1804"/>
      <c r="N1" s="1804"/>
      <c r="O1" s="1804"/>
      <c r="P1" s="1804"/>
      <c r="Q1" s="1804"/>
      <c r="R1" s="1804"/>
      <c r="S1" s="1804"/>
      <c r="T1" s="1804"/>
      <c r="U1" s="1804"/>
      <c r="V1" s="1804"/>
      <c r="W1" s="1850"/>
      <c r="X1" s="1863" t="s">
        <v>5</v>
      </c>
      <c r="Y1" s="1863"/>
      <c r="Z1" s="1863"/>
      <c r="AA1" s="1863"/>
      <c r="AB1" s="1863"/>
      <c r="AC1" s="1863"/>
      <c r="AD1" s="1863"/>
      <c r="AE1" s="1863"/>
      <c r="AF1" s="1863"/>
      <c r="AG1" s="1863"/>
      <c r="AH1" s="1863"/>
      <c r="AI1" s="1863"/>
      <c r="AJ1" s="1849" t="s">
        <v>6</v>
      </c>
      <c r="AK1" s="1804"/>
      <c r="AL1" s="1804"/>
      <c r="AM1" s="1804"/>
      <c r="AN1" s="1804"/>
      <c r="AO1" s="1804"/>
      <c r="AP1" s="1804"/>
      <c r="AQ1" s="1804"/>
      <c r="AR1" s="1804"/>
      <c r="AS1" s="1804"/>
      <c r="AT1" s="1804"/>
      <c r="AU1" s="1850"/>
      <c r="AV1" s="1849" t="s">
        <v>2</v>
      </c>
      <c r="AW1" s="1804"/>
      <c r="AX1" s="1804"/>
      <c r="AY1" s="1804"/>
      <c r="AZ1" s="1804"/>
      <c r="BA1" s="1804"/>
      <c r="BB1" s="1804"/>
      <c r="BC1" s="1804"/>
      <c r="BD1" s="1850"/>
      <c r="BE1" s="1849" t="s">
        <v>4</v>
      </c>
      <c r="BF1" s="1804"/>
      <c r="BG1" s="1804"/>
      <c r="BH1" s="1804"/>
      <c r="BI1" s="1804"/>
      <c r="BJ1" s="1804"/>
      <c r="BK1" s="1804"/>
      <c r="BL1" s="1804"/>
      <c r="BM1" s="1850"/>
      <c r="BN1" s="1849" t="s">
        <v>27</v>
      </c>
      <c r="BO1" s="1804"/>
      <c r="BP1" s="1804"/>
      <c r="BQ1" s="1804"/>
      <c r="BR1" s="1804"/>
      <c r="BS1" s="1804"/>
      <c r="BT1" s="1804"/>
      <c r="BU1" s="1804"/>
      <c r="BV1" s="1850"/>
      <c r="BW1" s="1849" t="s">
        <v>3</v>
      </c>
      <c r="BX1" s="1804"/>
      <c r="BY1" s="1804"/>
      <c r="BZ1" s="1804"/>
      <c r="CA1" s="1804"/>
      <c r="CB1" s="1804"/>
      <c r="CC1" s="1804"/>
      <c r="CD1" s="1804"/>
      <c r="CE1" s="1850"/>
      <c r="CF1" s="34"/>
      <c r="CG1" s="584"/>
    </row>
    <row r="2" spans="1:85" ht="102" thickBot="1" x14ac:dyDescent="0.4">
      <c r="A2" s="422" t="s">
        <v>4047</v>
      </c>
      <c r="B2" s="422" t="s">
        <v>4049</v>
      </c>
      <c r="C2" s="42" t="s">
        <v>4222</v>
      </c>
      <c r="D2" s="583" t="s">
        <v>37</v>
      </c>
      <c r="E2" s="582" t="s">
        <v>4223</v>
      </c>
      <c r="F2" s="733" t="s">
        <v>4277</v>
      </c>
      <c r="G2" s="422" t="s">
        <v>4278</v>
      </c>
      <c r="H2" s="422" t="s">
        <v>4279</v>
      </c>
      <c r="I2" s="42" t="s">
        <v>4280</v>
      </c>
      <c r="J2" s="42" t="s">
        <v>3165</v>
      </c>
      <c r="K2" s="734" t="s">
        <v>4281</v>
      </c>
      <c r="L2" s="732" t="s">
        <v>4059</v>
      </c>
      <c r="M2" s="733" t="s">
        <v>4060</v>
      </c>
      <c r="N2" s="732" t="s">
        <v>4061</v>
      </c>
      <c r="O2" s="734" t="s">
        <v>4062</v>
      </c>
      <c r="P2" s="734" t="s">
        <v>4224</v>
      </c>
      <c r="Q2" s="422" t="s">
        <v>4225</v>
      </c>
      <c r="R2" s="422" t="s">
        <v>4226</v>
      </c>
      <c r="S2" s="422" t="s">
        <v>4282</v>
      </c>
      <c r="T2" s="422" t="s">
        <v>4283</v>
      </c>
      <c r="U2" s="16" t="s">
        <v>2831</v>
      </c>
      <c r="V2" s="42" t="s">
        <v>4284</v>
      </c>
      <c r="W2" s="734" t="s">
        <v>4064</v>
      </c>
      <c r="X2" s="732" t="s">
        <v>4065</v>
      </c>
      <c r="Y2" s="733" t="s">
        <v>4066</v>
      </c>
      <c r="Z2" s="732" t="s">
        <v>4067</v>
      </c>
      <c r="AA2" s="732" t="s">
        <v>4227</v>
      </c>
      <c r="AB2" s="734" t="s">
        <v>4228</v>
      </c>
      <c r="AC2" s="734" t="s">
        <v>4229</v>
      </c>
      <c r="AD2" s="734" t="s">
        <v>4285</v>
      </c>
      <c r="AE2" s="734" t="s">
        <v>4286</v>
      </c>
      <c r="AF2" s="734" t="s">
        <v>4287</v>
      </c>
      <c r="AG2" s="915" t="s">
        <v>2787</v>
      </c>
      <c r="AH2" s="42" t="s">
        <v>3165</v>
      </c>
      <c r="AI2" s="734" t="s">
        <v>4068</v>
      </c>
      <c r="AJ2" s="732" t="s">
        <v>4069</v>
      </c>
      <c r="AK2" s="732" t="s">
        <v>4070</v>
      </c>
      <c r="AL2" s="734" t="s">
        <v>4071</v>
      </c>
      <c r="AM2" s="422" t="s">
        <v>4288</v>
      </c>
      <c r="AN2" s="732" t="s">
        <v>4231</v>
      </c>
      <c r="AO2" s="732" t="s">
        <v>4289</v>
      </c>
      <c r="AP2" s="732" t="s">
        <v>4290</v>
      </c>
      <c r="AQ2" s="732" t="s">
        <v>4291</v>
      </c>
      <c r="AR2" s="732" t="s">
        <v>4292</v>
      </c>
      <c r="AS2" s="732" t="s">
        <v>2813</v>
      </c>
      <c r="AT2" s="42" t="s">
        <v>4293</v>
      </c>
      <c r="AU2" s="732" t="s">
        <v>4072</v>
      </c>
      <c r="AV2" s="732" t="s">
        <v>4073</v>
      </c>
      <c r="AW2" s="735" t="s">
        <v>4074</v>
      </c>
      <c r="AX2" s="105" t="s">
        <v>4232</v>
      </c>
      <c r="AY2" s="79" t="s">
        <v>4233</v>
      </c>
      <c r="AZ2" s="79" t="s">
        <v>4234</v>
      </c>
      <c r="BA2" s="79" t="s">
        <v>4294</v>
      </c>
      <c r="BB2" s="79" t="s">
        <v>2710</v>
      </c>
      <c r="BC2" s="42" t="s">
        <v>3165</v>
      </c>
      <c r="BD2" s="79" t="s">
        <v>4076</v>
      </c>
      <c r="BE2" s="733" t="s">
        <v>4077</v>
      </c>
      <c r="BF2" s="732" t="s">
        <v>4078</v>
      </c>
      <c r="BG2" s="105" t="s">
        <v>4235</v>
      </c>
      <c r="BH2" s="42" t="s">
        <v>4236</v>
      </c>
      <c r="BI2" s="42" t="s">
        <v>4237</v>
      </c>
      <c r="BJ2" s="79" t="s">
        <v>4295</v>
      </c>
      <c r="BK2" s="79" t="s">
        <v>2759</v>
      </c>
      <c r="BL2" s="42" t="s">
        <v>4296</v>
      </c>
      <c r="BM2" s="79" t="s">
        <v>4080</v>
      </c>
      <c r="BN2" s="78" t="s">
        <v>4081</v>
      </c>
      <c r="BO2" s="78" t="s">
        <v>4082</v>
      </c>
      <c r="BP2" s="105" t="s">
        <v>4083</v>
      </c>
      <c r="BQ2" s="105" t="s">
        <v>4238</v>
      </c>
      <c r="BR2" s="105" t="s">
        <v>4297</v>
      </c>
      <c r="BS2" s="105" t="s">
        <v>4298</v>
      </c>
      <c r="BT2" s="105" t="s">
        <v>2676</v>
      </c>
      <c r="BU2" s="42" t="s">
        <v>4299</v>
      </c>
      <c r="BV2" s="105" t="s">
        <v>4085</v>
      </c>
      <c r="BW2" s="732" t="s">
        <v>4086</v>
      </c>
      <c r="BX2" s="732" t="s">
        <v>4087</v>
      </c>
      <c r="BY2" s="62" t="s">
        <v>4239</v>
      </c>
      <c r="BZ2" s="42" t="s">
        <v>4300</v>
      </c>
      <c r="CA2" s="105" t="s">
        <v>4301</v>
      </c>
      <c r="CB2" s="105" t="s">
        <v>4302</v>
      </c>
      <c r="CC2" s="105" t="s">
        <v>2732</v>
      </c>
      <c r="CD2" s="42" t="s">
        <v>4303</v>
      </c>
      <c r="CE2" s="105" t="s">
        <v>4089</v>
      </c>
      <c r="CF2" s="732" t="s">
        <v>4090</v>
      </c>
      <c r="CG2" s="736" t="s">
        <v>4092</v>
      </c>
    </row>
    <row r="3" spans="1:85" s="633" customFormat="1" ht="44.15" customHeight="1" thickBot="1" x14ac:dyDescent="0.4">
      <c r="A3" s="737">
        <v>1</v>
      </c>
      <c r="B3" s="737" t="s">
        <v>4094</v>
      </c>
      <c r="C3" s="738" t="s">
        <v>4095</v>
      </c>
      <c r="D3" s="739" t="s">
        <v>2309</v>
      </c>
      <c r="E3" s="740">
        <v>30</v>
      </c>
      <c r="F3" s="725">
        <v>8.09</v>
      </c>
      <c r="G3" s="617">
        <v>8.3000000000000007</v>
      </c>
      <c r="H3" s="618">
        <v>8.43</v>
      </c>
      <c r="I3" s="618">
        <f>MIN(F3,H3)</f>
        <v>8.09</v>
      </c>
      <c r="J3" s="618"/>
      <c r="K3" s="798">
        <f t="shared" ref="K3:K43" si="0">(J3-I3)/I3</f>
        <v>-1</v>
      </c>
      <c r="L3" s="741">
        <v>10.08</v>
      </c>
      <c r="M3" s="742">
        <v>7.99</v>
      </c>
      <c r="N3" s="741">
        <v>9.8157999999999994</v>
      </c>
      <c r="O3" s="742">
        <v>9.9605999999999995</v>
      </c>
      <c r="P3" s="741">
        <v>9.9605999999999995</v>
      </c>
      <c r="Q3" s="743">
        <v>10.029999999999999</v>
      </c>
      <c r="R3" s="796">
        <v>9.73</v>
      </c>
      <c r="S3" s="796">
        <v>9.76</v>
      </c>
      <c r="T3" s="796">
        <v>10.17</v>
      </c>
      <c r="U3" s="796">
        <f>MIN(L3,T3)</f>
        <v>10.08</v>
      </c>
      <c r="V3" s="796">
        <v>10.14</v>
      </c>
      <c r="W3" s="798">
        <f t="shared" ref="W3:W43" si="1">(V3-U3)/U3</f>
        <v>5.9523809523810015E-3</v>
      </c>
      <c r="X3" s="744">
        <v>12.29</v>
      </c>
      <c r="Y3" s="745">
        <v>10.37</v>
      </c>
      <c r="Z3" s="746">
        <v>12.346599999999999</v>
      </c>
      <c r="AA3" s="747">
        <v>12.27</v>
      </c>
      <c r="AB3" s="744">
        <v>12.09</v>
      </c>
      <c r="AC3" s="744">
        <v>11.98</v>
      </c>
      <c r="AD3" s="744">
        <v>11.99</v>
      </c>
      <c r="AE3" s="744">
        <v>11.87</v>
      </c>
      <c r="AF3" s="744">
        <v>12.33</v>
      </c>
      <c r="AG3" s="744">
        <f>MIN(X3,AF3)</f>
        <v>12.29</v>
      </c>
      <c r="AH3" s="744"/>
      <c r="AI3" s="748">
        <f t="shared" ref="AI3:AI43" si="2">(AH3-AG3)/AG3</f>
        <v>-1</v>
      </c>
      <c r="AJ3" s="749">
        <v>11.57</v>
      </c>
      <c r="AK3" s="750">
        <v>8.9600000000000009</v>
      </c>
      <c r="AL3" s="747">
        <v>9.1782000000000004</v>
      </c>
      <c r="AM3" s="751">
        <v>9.1999999999999993</v>
      </c>
      <c r="AN3" s="751">
        <v>9.24</v>
      </c>
      <c r="AO3" s="751">
        <v>9.25</v>
      </c>
      <c r="AP3" s="751">
        <v>9.2899999999999991</v>
      </c>
      <c r="AQ3" s="751">
        <v>10.57</v>
      </c>
      <c r="AR3" s="751">
        <v>11.35</v>
      </c>
      <c r="AS3" s="751">
        <f>MIN(AJ3,AR3)</f>
        <v>11.35</v>
      </c>
      <c r="AT3" s="751">
        <v>10.67</v>
      </c>
      <c r="AU3" s="798">
        <f t="shared" ref="AU3:AU43" si="3">(AT3-AS3)/AS3</f>
        <v>-5.9911894273127729E-2</v>
      </c>
      <c r="AV3" s="744">
        <v>9.234</v>
      </c>
      <c r="AW3" s="745">
        <v>9.234</v>
      </c>
      <c r="AX3" s="747">
        <v>9.1999999999999993</v>
      </c>
      <c r="AY3" s="744">
        <v>9.34</v>
      </c>
      <c r="AZ3" s="744">
        <v>9.51</v>
      </c>
      <c r="BA3" s="744">
        <v>9.43</v>
      </c>
      <c r="BB3" s="744">
        <f>MIN(AV3,BA3)</f>
        <v>9.234</v>
      </c>
      <c r="BC3" s="744"/>
      <c r="BD3" s="753">
        <f t="shared" ref="BD3:BD43" si="4">(BC3-BB3)/BB3</f>
        <v>-1</v>
      </c>
      <c r="BE3" s="747">
        <v>10.27</v>
      </c>
      <c r="BF3" s="745">
        <v>9.2870000000000008</v>
      </c>
      <c r="BG3" s="747">
        <v>10.1</v>
      </c>
      <c r="BH3" s="747">
        <v>10.130000000000001</v>
      </c>
      <c r="BI3" s="747">
        <v>10.1</v>
      </c>
      <c r="BJ3" s="744">
        <v>10.14</v>
      </c>
      <c r="BK3" s="744">
        <f>MIN(BE3,BJ3)</f>
        <v>10.14</v>
      </c>
      <c r="BL3" s="744">
        <v>10.73</v>
      </c>
      <c r="BM3" s="753">
        <f t="shared" ref="BM3:BM43" si="5">(BL3-BK3)/BK3</f>
        <v>5.8185404339250478E-2</v>
      </c>
      <c r="BN3" s="747">
        <v>12.83</v>
      </c>
      <c r="BO3" s="745">
        <v>6.96</v>
      </c>
      <c r="BP3" s="747">
        <v>12.465999999999999</v>
      </c>
      <c r="BQ3" s="747">
        <v>12.55</v>
      </c>
      <c r="BR3" s="744">
        <v>12.76</v>
      </c>
      <c r="BS3" s="744">
        <v>12.74</v>
      </c>
      <c r="BT3" s="744">
        <f>MIN(BN3,BS3)</f>
        <v>12.74</v>
      </c>
      <c r="BU3" s="744">
        <v>12.94</v>
      </c>
      <c r="BV3" s="753">
        <f t="shared" ref="BV3:BV43" si="6">(BU3-BT3)/BT3</f>
        <v>1.5698587127158499E-2</v>
      </c>
      <c r="BW3" s="747">
        <v>9.2899999999999991</v>
      </c>
      <c r="BX3" s="745">
        <v>8.52</v>
      </c>
      <c r="BY3" s="747">
        <v>10.021000000000001</v>
      </c>
      <c r="BZ3" s="744">
        <v>9.67</v>
      </c>
      <c r="CA3" s="744">
        <v>9.5500000000000007</v>
      </c>
      <c r="CB3" s="744">
        <v>9.4600000000000009</v>
      </c>
      <c r="CC3" s="744">
        <f>MIN(BW3,CB3)</f>
        <v>9.2899999999999991</v>
      </c>
      <c r="CD3" s="945">
        <v>9.48</v>
      </c>
      <c r="CE3" s="753">
        <f t="shared" ref="CE3:CE43" si="7">(CD3-CC3)/CC3</f>
        <v>2.0452099031216499E-2</v>
      </c>
      <c r="CF3" s="754"/>
      <c r="CG3" s="812"/>
    </row>
    <row r="4" spans="1:85" ht="39" customHeight="1" thickBot="1" x14ac:dyDescent="0.4">
      <c r="A4" s="755">
        <v>2</v>
      </c>
      <c r="B4" s="755" t="s">
        <v>4094</v>
      </c>
      <c r="C4" s="756" t="s">
        <v>4099</v>
      </c>
      <c r="D4" s="757" t="s">
        <v>2310</v>
      </c>
      <c r="E4" s="758">
        <v>0.7</v>
      </c>
      <c r="F4" s="729">
        <v>2.16</v>
      </c>
      <c r="G4" s="564">
        <v>2.68</v>
      </c>
      <c r="H4" s="564">
        <v>2.52</v>
      </c>
      <c r="I4" s="564">
        <f t="shared" ref="I4:I43" si="8">MIN(F4,H4)</f>
        <v>2.16</v>
      </c>
      <c r="J4" s="564"/>
      <c r="K4" s="762">
        <f t="shared" si="0"/>
        <v>-1</v>
      </c>
      <c r="L4" s="759">
        <v>1.99</v>
      </c>
      <c r="M4" s="760">
        <v>1.99</v>
      </c>
      <c r="N4" s="761">
        <v>2.9434</v>
      </c>
      <c r="O4" s="760">
        <v>2.7738</v>
      </c>
      <c r="P4" s="761">
        <v>2.7738</v>
      </c>
      <c r="Q4" s="743">
        <v>2.82</v>
      </c>
      <c r="R4" s="743">
        <v>2.79</v>
      </c>
      <c r="S4" s="743">
        <v>2.8</v>
      </c>
      <c r="T4" s="743">
        <v>2.87</v>
      </c>
      <c r="U4" s="743">
        <f t="shared" ref="U4:U43" si="9">MIN(L4,T4)</f>
        <v>1.99</v>
      </c>
      <c r="V4" s="743">
        <v>2.41</v>
      </c>
      <c r="W4" s="762">
        <f t="shared" si="1"/>
        <v>0.21105527638190963</v>
      </c>
      <c r="X4" s="614">
        <v>2.16</v>
      </c>
      <c r="Y4" s="492">
        <v>2.16</v>
      </c>
      <c r="Z4" s="763">
        <v>3.42</v>
      </c>
      <c r="AA4" s="497">
        <v>3.45</v>
      </c>
      <c r="AB4" s="614">
        <v>3.48</v>
      </c>
      <c r="AC4" s="614">
        <v>3.45</v>
      </c>
      <c r="AD4" s="614">
        <v>3.46</v>
      </c>
      <c r="AE4" s="614">
        <v>3.64</v>
      </c>
      <c r="AF4" s="614">
        <v>3.7</v>
      </c>
      <c r="AG4" s="914">
        <f t="shared" ref="AG4:AG43" si="10">MIN(X4,AF4)</f>
        <v>2.16</v>
      </c>
      <c r="AH4" s="914"/>
      <c r="AI4" s="748">
        <f t="shared" si="2"/>
        <v>-1</v>
      </c>
      <c r="AJ4" s="765">
        <v>1.93</v>
      </c>
      <c r="AK4" s="766">
        <v>1.93</v>
      </c>
      <c r="AL4" s="763">
        <v>3.2118000000000002</v>
      </c>
      <c r="AM4" s="767">
        <v>3.28</v>
      </c>
      <c r="AN4" s="767">
        <v>3.21</v>
      </c>
      <c r="AO4" s="767">
        <v>3.21</v>
      </c>
      <c r="AP4" s="767">
        <v>3.23</v>
      </c>
      <c r="AQ4" s="767">
        <v>3.26</v>
      </c>
      <c r="AR4" s="767">
        <v>3.27</v>
      </c>
      <c r="AS4" s="767">
        <f t="shared" ref="AS4:AS43" si="11">MIN(AJ4,AR4)</f>
        <v>1.93</v>
      </c>
      <c r="AT4" s="767">
        <v>3.3</v>
      </c>
      <c r="AU4" s="762">
        <f t="shared" si="3"/>
        <v>0.7098445595854922</v>
      </c>
      <c r="AV4" s="547">
        <v>1.98</v>
      </c>
      <c r="AW4" s="560">
        <v>1.98</v>
      </c>
      <c r="AX4" s="497">
        <v>3.26</v>
      </c>
      <c r="AY4" s="614">
        <v>3.02</v>
      </c>
      <c r="AZ4" s="614">
        <v>2.98</v>
      </c>
      <c r="BA4" s="614">
        <v>2.59</v>
      </c>
      <c r="BB4" s="614">
        <f t="shared" ref="BB4:BB43" si="12">MIN(AV4,BA4)</f>
        <v>1.98</v>
      </c>
      <c r="BC4" s="614"/>
      <c r="BD4" s="769">
        <f t="shared" si="4"/>
        <v>-1</v>
      </c>
      <c r="BE4" s="574">
        <v>1.99</v>
      </c>
      <c r="BF4" s="560">
        <v>1.99</v>
      </c>
      <c r="BG4" s="497">
        <v>2.673</v>
      </c>
      <c r="BH4" s="497">
        <v>2.79</v>
      </c>
      <c r="BI4" s="497">
        <v>2.76</v>
      </c>
      <c r="BJ4" s="614">
        <v>2.66</v>
      </c>
      <c r="BK4" s="614">
        <f t="shared" ref="BK4:BK43" si="13">MIN(BE4,BJ4)</f>
        <v>1.99</v>
      </c>
      <c r="BL4" s="614">
        <v>2.71</v>
      </c>
      <c r="BM4" s="769">
        <f t="shared" si="5"/>
        <v>0.36180904522613067</v>
      </c>
      <c r="BN4" s="574">
        <v>2.02</v>
      </c>
      <c r="BO4" s="560">
        <v>2.02</v>
      </c>
      <c r="BP4" s="497">
        <v>2.54</v>
      </c>
      <c r="BQ4" s="497">
        <v>2.4900000000000002</v>
      </c>
      <c r="BR4" s="614">
        <v>2.5299999999999998</v>
      </c>
      <c r="BS4" s="614">
        <v>2.73</v>
      </c>
      <c r="BT4" s="614">
        <f t="shared" ref="BT4:BT43" si="14">MIN(BN4,BS4)</f>
        <v>2.02</v>
      </c>
      <c r="BU4" s="614">
        <v>2.72</v>
      </c>
      <c r="BV4" s="769">
        <f t="shared" si="6"/>
        <v>0.34653465346534662</v>
      </c>
      <c r="BW4" s="574">
        <v>1.97</v>
      </c>
      <c r="BX4" s="560">
        <v>1.97</v>
      </c>
      <c r="BY4" s="497">
        <v>2.76</v>
      </c>
      <c r="BZ4" s="614">
        <v>2.79</v>
      </c>
      <c r="CA4" s="614">
        <v>2.78</v>
      </c>
      <c r="CB4" s="614">
        <v>2.77</v>
      </c>
      <c r="CC4" s="614">
        <f t="shared" ref="CC4:CC43" si="15">MIN(BW4,CB4)</f>
        <v>1.97</v>
      </c>
      <c r="CD4" s="614">
        <v>2.84</v>
      </c>
      <c r="CE4" s="769">
        <f t="shared" si="7"/>
        <v>0.44162436548223344</v>
      </c>
      <c r="CF4" s="770" t="s">
        <v>4100</v>
      </c>
      <c r="CG4" s="813"/>
    </row>
    <row r="5" spans="1:85" ht="42" customHeight="1" thickBot="1" x14ac:dyDescent="0.4">
      <c r="A5" s="755">
        <v>3</v>
      </c>
      <c r="B5" s="755" t="s">
        <v>4094</v>
      </c>
      <c r="C5" s="756" t="s">
        <v>4101</v>
      </c>
      <c r="D5" s="757" t="s">
        <v>2313</v>
      </c>
      <c r="E5" s="758">
        <v>0.7</v>
      </c>
      <c r="F5" s="723">
        <v>1.07</v>
      </c>
      <c r="G5" s="617">
        <v>1.07</v>
      </c>
      <c r="H5" s="617">
        <v>1.03</v>
      </c>
      <c r="I5" s="617">
        <f t="shared" si="8"/>
        <v>1.03</v>
      </c>
      <c r="J5" s="617"/>
      <c r="K5" s="762">
        <f t="shared" si="0"/>
        <v>-1</v>
      </c>
      <c r="L5" s="761">
        <v>1.1422000000000003</v>
      </c>
      <c r="M5" s="760">
        <v>0.97</v>
      </c>
      <c r="N5" s="761">
        <v>1.1422000000000003</v>
      </c>
      <c r="O5" s="760">
        <v>1.1367999999999998</v>
      </c>
      <c r="P5" s="761">
        <v>1.1367999999999998</v>
      </c>
      <c r="Q5" s="743">
        <v>1.1599999999999999</v>
      </c>
      <c r="R5" s="743">
        <v>1.1200000000000001</v>
      </c>
      <c r="S5" s="743">
        <v>1.1100000000000001</v>
      </c>
      <c r="T5" s="743">
        <v>1.1499999999999999</v>
      </c>
      <c r="U5" s="743">
        <f t="shared" si="9"/>
        <v>1.1422000000000003</v>
      </c>
      <c r="V5" s="743">
        <v>1.1499999999999999</v>
      </c>
      <c r="W5" s="762">
        <f t="shared" si="1"/>
        <v>6.8289266328135029E-3</v>
      </c>
      <c r="X5" s="771">
        <v>1.1358000000000001</v>
      </c>
      <c r="Y5" s="772">
        <v>1.02</v>
      </c>
      <c r="Z5" s="763">
        <v>1.21</v>
      </c>
      <c r="AA5" s="763">
        <v>1.19</v>
      </c>
      <c r="AB5" s="771">
        <v>1.1100000000000001</v>
      </c>
      <c r="AC5" s="771">
        <v>1.1000000000000001</v>
      </c>
      <c r="AD5" s="771">
        <v>1.08</v>
      </c>
      <c r="AE5" s="771">
        <v>1.1499999999999999</v>
      </c>
      <c r="AF5" s="771">
        <v>1.1399999999999999</v>
      </c>
      <c r="AG5" s="912">
        <f t="shared" si="10"/>
        <v>1.1358000000000001</v>
      </c>
      <c r="AH5" s="912"/>
      <c r="AI5" s="748">
        <f t="shared" si="2"/>
        <v>-1</v>
      </c>
      <c r="AJ5" s="763">
        <v>1.19</v>
      </c>
      <c r="AK5" s="773">
        <v>1.02</v>
      </c>
      <c r="AL5" s="763">
        <v>1.19</v>
      </c>
      <c r="AM5" s="767">
        <v>1.1499999999999999</v>
      </c>
      <c r="AN5" s="767">
        <v>1.1299999999999999</v>
      </c>
      <c r="AO5" s="767">
        <v>1.1399999999999999</v>
      </c>
      <c r="AP5" s="767">
        <v>1.1200000000000001</v>
      </c>
      <c r="AQ5" s="767">
        <v>1.1299999999999999</v>
      </c>
      <c r="AR5" s="767">
        <v>1.17</v>
      </c>
      <c r="AS5" s="767">
        <f t="shared" si="11"/>
        <v>1.17</v>
      </c>
      <c r="AT5" s="767">
        <v>1.18</v>
      </c>
      <c r="AU5" s="762">
        <f t="shared" si="3"/>
        <v>8.5470085470085548E-3</v>
      </c>
      <c r="AV5" s="614">
        <v>1.1599999999999999</v>
      </c>
      <c r="AW5" s="560">
        <v>1.01</v>
      </c>
      <c r="AX5" s="497">
        <v>1.1599999999999999</v>
      </c>
      <c r="AY5" s="614">
        <v>1.1000000000000001</v>
      </c>
      <c r="AZ5" s="614">
        <v>1.08</v>
      </c>
      <c r="BA5" s="614">
        <v>1.07</v>
      </c>
      <c r="BB5" s="614">
        <f t="shared" si="12"/>
        <v>1.07</v>
      </c>
      <c r="BC5" s="614"/>
      <c r="BD5" s="769">
        <f t="shared" si="4"/>
        <v>-1</v>
      </c>
      <c r="BE5" s="497">
        <v>1.1532</v>
      </c>
      <c r="BF5" s="560">
        <v>1.01</v>
      </c>
      <c r="BG5" s="497">
        <v>1.1532</v>
      </c>
      <c r="BH5" s="497">
        <v>1.1299999999999999</v>
      </c>
      <c r="BI5" s="497">
        <v>1.1299999999999999</v>
      </c>
      <c r="BJ5" s="614">
        <v>1.17</v>
      </c>
      <c r="BK5" s="614">
        <f t="shared" si="13"/>
        <v>1.1532</v>
      </c>
      <c r="BL5" s="614">
        <v>1.18</v>
      </c>
      <c r="BM5" s="769">
        <f t="shared" si="5"/>
        <v>2.3239680887963871E-2</v>
      </c>
      <c r="BN5" s="574">
        <v>1.135</v>
      </c>
      <c r="BO5" s="560">
        <v>1.135</v>
      </c>
      <c r="BP5" s="497">
        <v>1.1422000000000001</v>
      </c>
      <c r="BQ5" s="497">
        <v>1.1499999999999999</v>
      </c>
      <c r="BR5" s="614">
        <v>1.17</v>
      </c>
      <c r="BS5" s="614">
        <v>1.2</v>
      </c>
      <c r="BT5" s="614">
        <f t="shared" si="14"/>
        <v>1.135</v>
      </c>
      <c r="BU5" s="614">
        <v>1.21</v>
      </c>
      <c r="BV5" s="769">
        <f t="shared" si="6"/>
        <v>6.607929515418498E-2</v>
      </c>
      <c r="BW5" s="497">
        <v>1.1299999999999999</v>
      </c>
      <c r="BX5" s="560">
        <v>1.0676666666666665</v>
      </c>
      <c r="BY5" s="497">
        <v>1.1299999999999999</v>
      </c>
      <c r="BZ5" s="614">
        <v>1.1100000000000001</v>
      </c>
      <c r="CA5" s="614">
        <v>1.1499999999999999</v>
      </c>
      <c r="CB5" s="614">
        <v>1.1599999999999999</v>
      </c>
      <c r="CC5" s="614">
        <f t="shared" si="15"/>
        <v>1.1299999999999999</v>
      </c>
      <c r="CD5" s="614">
        <v>1.1399999999999999</v>
      </c>
      <c r="CE5" s="769">
        <f t="shared" si="7"/>
        <v>8.8495575221239024E-3</v>
      </c>
      <c r="CF5" s="770"/>
      <c r="CG5" s="813"/>
    </row>
    <row r="6" spans="1:85" s="633" customFormat="1" ht="65.5" thickBot="1" x14ac:dyDescent="0.4">
      <c r="A6" s="755">
        <v>4</v>
      </c>
      <c r="B6" s="755" t="s">
        <v>4094</v>
      </c>
      <c r="C6" s="756" t="s">
        <v>4104</v>
      </c>
      <c r="D6" s="757" t="s">
        <v>2314</v>
      </c>
      <c r="E6" s="758">
        <v>1.4</v>
      </c>
      <c r="F6" s="729">
        <v>1.68</v>
      </c>
      <c r="G6" s="564">
        <v>1.52</v>
      </c>
      <c r="H6" s="564">
        <v>1.57</v>
      </c>
      <c r="I6" s="564">
        <f t="shared" si="8"/>
        <v>1.57</v>
      </c>
      <c r="J6" s="564"/>
      <c r="K6" s="762">
        <f t="shared" si="0"/>
        <v>-1</v>
      </c>
      <c r="L6" s="759">
        <v>1.59</v>
      </c>
      <c r="M6" s="760">
        <v>1.59</v>
      </c>
      <c r="N6" s="761">
        <v>1.2492000000000001</v>
      </c>
      <c r="O6" s="760">
        <v>1.2423999999999999</v>
      </c>
      <c r="P6" s="761">
        <v>1.2423999999999999</v>
      </c>
      <c r="Q6" s="743">
        <v>1.45</v>
      </c>
      <c r="R6" s="743">
        <v>1.49</v>
      </c>
      <c r="S6" s="743">
        <v>1.51</v>
      </c>
      <c r="T6" s="743">
        <v>1.49</v>
      </c>
      <c r="U6" s="743">
        <f t="shared" si="9"/>
        <v>1.49</v>
      </c>
      <c r="V6" s="981">
        <v>1.52</v>
      </c>
      <c r="W6" s="762">
        <f t="shared" si="1"/>
        <v>2.0134228187919483E-2</v>
      </c>
      <c r="X6" s="614">
        <v>1.68</v>
      </c>
      <c r="Y6" s="492">
        <v>1.48</v>
      </c>
      <c r="Z6" s="497">
        <v>1.67</v>
      </c>
      <c r="AA6" s="497">
        <v>1.68</v>
      </c>
      <c r="AB6" s="614">
        <v>1.64</v>
      </c>
      <c r="AC6" s="614">
        <v>1.64</v>
      </c>
      <c r="AD6" s="614">
        <v>1.66</v>
      </c>
      <c r="AE6" s="614">
        <v>1.73</v>
      </c>
      <c r="AF6" s="614">
        <v>1.69</v>
      </c>
      <c r="AG6" s="914">
        <f t="shared" si="10"/>
        <v>1.68</v>
      </c>
      <c r="AH6" s="914"/>
      <c r="AI6" s="748">
        <f t="shared" si="2"/>
        <v>-1</v>
      </c>
      <c r="AJ6" s="765">
        <v>1.53</v>
      </c>
      <c r="AK6" s="766">
        <v>1.31</v>
      </c>
      <c r="AL6" s="497">
        <v>1.5</v>
      </c>
      <c r="AM6" s="499">
        <v>1.53</v>
      </c>
      <c r="AN6" s="499">
        <v>1.57</v>
      </c>
      <c r="AO6" s="499">
        <v>1.58</v>
      </c>
      <c r="AP6" s="499">
        <v>1.57</v>
      </c>
      <c r="AQ6" s="499">
        <v>1.59</v>
      </c>
      <c r="AR6" s="499">
        <v>1.57</v>
      </c>
      <c r="AS6" s="499">
        <f t="shared" si="11"/>
        <v>1.53</v>
      </c>
      <c r="AT6" s="499">
        <v>1.54</v>
      </c>
      <c r="AU6" s="762">
        <f t="shared" si="3"/>
        <v>6.5359477124183061E-3</v>
      </c>
      <c r="AV6" s="547">
        <v>1.9</v>
      </c>
      <c r="AW6" s="560">
        <v>1.54</v>
      </c>
      <c r="AX6" s="497">
        <v>1.9</v>
      </c>
      <c r="AY6" s="614">
        <v>1.95</v>
      </c>
      <c r="AZ6" s="614">
        <v>1.85</v>
      </c>
      <c r="BA6" s="614">
        <v>2.06</v>
      </c>
      <c r="BB6" s="614">
        <f t="shared" si="12"/>
        <v>1.9</v>
      </c>
      <c r="BC6" s="614"/>
      <c r="BD6" s="769">
        <f t="shared" si="4"/>
        <v>-1</v>
      </c>
      <c r="BE6" s="574">
        <v>1.53</v>
      </c>
      <c r="BF6" s="560">
        <v>1.53</v>
      </c>
      <c r="BG6" s="497">
        <v>1.42</v>
      </c>
      <c r="BH6" s="497">
        <v>1.48</v>
      </c>
      <c r="BI6" s="497">
        <v>1.49</v>
      </c>
      <c r="BJ6" s="614">
        <v>1.43</v>
      </c>
      <c r="BK6" s="614">
        <f t="shared" si="13"/>
        <v>1.43</v>
      </c>
      <c r="BL6" s="614">
        <v>1.55</v>
      </c>
      <c r="BM6" s="769">
        <f t="shared" si="5"/>
        <v>8.3916083916083989E-2</v>
      </c>
      <c r="BN6" s="574">
        <v>2.1800000000000002</v>
      </c>
      <c r="BO6" s="560">
        <v>1.7526666666666664</v>
      </c>
      <c r="BP6" s="497">
        <v>1.3316000000000001</v>
      </c>
      <c r="BQ6" s="497">
        <v>2.1800000000000002</v>
      </c>
      <c r="BR6" s="614">
        <v>2.27</v>
      </c>
      <c r="BS6" s="614">
        <v>2.2999999999999998</v>
      </c>
      <c r="BT6" s="614">
        <f t="shared" si="14"/>
        <v>2.1800000000000002</v>
      </c>
      <c r="BU6" s="614">
        <v>2.3199999999999998</v>
      </c>
      <c r="BV6" s="769">
        <f t="shared" si="6"/>
        <v>6.4220183486238383E-2</v>
      </c>
      <c r="BW6" s="574">
        <v>2.08</v>
      </c>
      <c r="BX6" s="560">
        <v>1.6803333333333335</v>
      </c>
      <c r="BY6" s="497">
        <v>2.0779999999999998</v>
      </c>
      <c r="BZ6" s="614">
        <v>2.09</v>
      </c>
      <c r="CA6" s="614">
        <v>2.17</v>
      </c>
      <c r="CB6" s="614">
        <v>2.23</v>
      </c>
      <c r="CC6" s="614">
        <f t="shared" si="15"/>
        <v>2.08</v>
      </c>
      <c r="CD6" s="614">
        <v>2.2200000000000002</v>
      </c>
      <c r="CE6" s="769">
        <f t="shared" si="7"/>
        <v>6.730769230769236E-2</v>
      </c>
      <c r="CF6" s="770" t="s">
        <v>4240</v>
      </c>
      <c r="CG6" s="468" t="s">
        <v>4241</v>
      </c>
    </row>
    <row r="7" spans="1:85" ht="52.5" thickBot="1" x14ac:dyDescent="0.4">
      <c r="A7" s="755">
        <v>5</v>
      </c>
      <c r="B7" s="755" t="s">
        <v>4094</v>
      </c>
      <c r="C7" s="756" t="s">
        <v>4106</v>
      </c>
      <c r="D7" s="757" t="s">
        <v>2315</v>
      </c>
      <c r="E7" s="758">
        <v>60</v>
      </c>
      <c r="F7" s="729">
        <v>52.48</v>
      </c>
      <c r="G7" s="564">
        <v>56.08</v>
      </c>
      <c r="H7" s="564">
        <v>56.92</v>
      </c>
      <c r="I7" s="564">
        <f t="shared" si="8"/>
        <v>52.48</v>
      </c>
      <c r="J7" s="564"/>
      <c r="K7" s="762">
        <f t="shared" si="0"/>
        <v>-1</v>
      </c>
      <c r="L7" s="759">
        <v>63.17</v>
      </c>
      <c r="M7" s="760">
        <v>63.17</v>
      </c>
      <c r="N7" s="761">
        <v>57.049599999999998</v>
      </c>
      <c r="O7" s="760">
        <v>59.161799999999992</v>
      </c>
      <c r="P7" s="761">
        <v>59.161799999999992</v>
      </c>
      <c r="Q7" s="743">
        <v>59.11</v>
      </c>
      <c r="R7" s="743">
        <v>59.03</v>
      </c>
      <c r="S7" s="743">
        <v>59.16</v>
      </c>
      <c r="T7" s="743">
        <v>60.26</v>
      </c>
      <c r="U7" s="743">
        <f t="shared" si="9"/>
        <v>60.26</v>
      </c>
      <c r="V7" s="982">
        <v>60.26</v>
      </c>
      <c r="W7" s="762">
        <f t="shared" si="1"/>
        <v>0</v>
      </c>
      <c r="X7" s="614">
        <v>68.53</v>
      </c>
      <c r="Y7" s="492">
        <v>68.53</v>
      </c>
      <c r="Z7" s="497">
        <v>59.84</v>
      </c>
      <c r="AA7" s="497">
        <v>60.12</v>
      </c>
      <c r="AB7" s="614">
        <v>60.08</v>
      </c>
      <c r="AC7" s="614">
        <v>58.64</v>
      </c>
      <c r="AD7" s="614">
        <v>59.56</v>
      </c>
      <c r="AE7" s="614">
        <v>59.43</v>
      </c>
      <c r="AF7" s="614">
        <v>59.1</v>
      </c>
      <c r="AG7" s="914">
        <f t="shared" si="10"/>
        <v>59.1</v>
      </c>
      <c r="AH7" s="914"/>
      <c r="AI7" s="748">
        <f t="shared" si="2"/>
        <v>-1</v>
      </c>
      <c r="AJ7" s="765">
        <v>63.33</v>
      </c>
      <c r="AK7" s="766">
        <v>63.33</v>
      </c>
      <c r="AL7" s="497">
        <v>53.2</v>
      </c>
      <c r="AM7" s="499">
        <v>55.2</v>
      </c>
      <c r="AN7" s="499">
        <v>54.12</v>
      </c>
      <c r="AO7" s="499">
        <v>54.13</v>
      </c>
      <c r="AP7" s="499">
        <v>54.31</v>
      </c>
      <c r="AQ7" s="499">
        <v>53.87</v>
      </c>
      <c r="AR7" s="499">
        <v>53.62</v>
      </c>
      <c r="AS7" s="499">
        <f t="shared" si="11"/>
        <v>53.62</v>
      </c>
      <c r="AT7" s="499">
        <v>53.27</v>
      </c>
      <c r="AU7" s="762">
        <f t="shared" si="3"/>
        <v>-6.5274151436030279E-3</v>
      </c>
      <c r="AV7" s="547">
        <v>62.448</v>
      </c>
      <c r="AW7" s="560">
        <v>62.448</v>
      </c>
      <c r="AX7" s="497">
        <v>51.9</v>
      </c>
      <c r="AY7" s="614">
        <v>52.86</v>
      </c>
      <c r="AZ7" s="614">
        <v>53.13</v>
      </c>
      <c r="BA7" s="614">
        <v>53.39</v>
      </c>
      <c r="BB7" s="614">
        <f t="shared" si="12"/>
        <v>53.39</v>
      </c>
      <c r="BC7" s="614"/>
      <c r="BD7" s="769">
        <f t="shared" si="4"/>
        <v>-1</v>
      </c>
      <c r="BE7" s="574">
        <v>61.012</v>
      </c>
      <c r="BF7" s="560">
        <v>61.012</v>
      </c>
      <c r="BG7" s="497">
        <v>56.98</v>
      </c>
      <c r="BH7" s="497">
        <v>56.61</v>
      </c>
      <c r="BI7" s="497">
        <v>55.98</v>
      </c>
      <c r="BJ7" s="614">
        <v>54.1</v>
      </c>
      <c r="BK7" s="614">
        <f t="shared" si="13"/>
        <v>54.1</v>
      </c>
      <c r="BL7" s="614">
        <v>58.56</v>
      </c>
      <c r="BM7" s="769">
        <f t="shared" si="5"/>
        <v>8.24399260628466E-2</v>
      </c>
      <c r="BN7" s="574">
        <v>61.398666666666664</v>
      </c>
      <c r="BO7" s="560">
        <v>61.398666666666664</v>
      </c>
      <c r="BP7" s="497">
        <v>49.32</v>
      </c>
      <c r="BQ7" s="497">
        <v>48.6</v>
      </c>
      <c r="BR7" s="614">
        <v>50.72</v>
      </c>
      <c r="BS7" s="614">
        <v>49.43</v>
      </c>
      <c r="BT7" s="614">
        <f t="shared" si="14"/>
        <v>49.43</v>
      </c>
      <c r="BU7" s="614">
        <v>49.61</v>
      </c>
      <c r="BV7" s="769">
        <f t="shared" si="6"/>
        <v>3.6415132510621024E-3</v>
      </c>
      <c r="BW7" s="574">
        <v>63.895333333333326</v>
      </c>
      <c r="BX7" s="560">
        <v>63.895333333333326</v>
      </c>
      <c r="BY7" s="497">
        <v>59.98</v>
      </c>
      <c r="BZ7" s="614">
        <v>58.21</v>
      </c>
      <c r="CA7" s="614">
        <v>58.13</v>
      </c>
      <c r="CB7" s="614">
        <v>57.65</v>
      </c>
      <c r="CC7" s="614">
        <f t="shared" si="15"/>
        <v>57.65</v>
      </c>
      <c r="CD7" s="777">
        <v>57.7</v>
      </c>
      <c r="CE7" s="769">
        <f t="shared" si="7"/>
        <v>8.673026886384088E-4</v>
      </c>
      <c r="CF7" s="459"/>
      <c r="CG7" s="811"/>
    </row>
    <row r="8" spans="1:85" ht="52.5" thickBot="1" x14ac:dyDescent="0.4">
      <c r="A8" s="755">
        <v>6</v>
      </c>
      <c r="B8" s="459" t="s">
        <v>4107</v>
      </c>
      <c r="C8" s="756" t="s">
        <v>4108</v>
      </c>
      <c r="D8" s="757" t="s">
        <v>2317</v>
      </c>
      <c r="E8" s="758">
        <v>1.3</v>
      </c>
      <c r="F8" s="723">
        <v>0.88</v>
      </c>
      <c r="G8" s="617">
        <v>0.93</v>
      </c>
      <c r="H8" s="617">
        <v>0.91</v>
      </c>
      <c r="I8" s="617">
        <f t="shared" si="8"/>
        <v>0.88</v>
      </c>
      <c r="J8" s="617"/>
      <c r="K8" s="762">
        <f t="shared" si="0"/>
        <v>-1</v>
      </c>
      <c r="L8" s="761">
        <v>1.3</v>
      </c>
      <c r="M8" s="760"/>
      <c r="N8" s="761">
        <v>0.97</v>
      </c>
      <c r="O8" s="760">
        <v>0.93559999999999999</v>
      </c>
      <c r="P8" s="761">
        <v>0.93559999999999999</v>
      </c>
      <c r="Q8" s="743">
        <v>0.97</v>
      </c>
      <c r="R8" s="743">
        <v>0.94</v>
      </c>
      <c r="S8" s="743">
        <v>0.96</v>
      </c>
      <c r="T8" s="743">
        <v>0.96</v>
      </c>
      <c r="U8" s="743">
        <f t="shared" si="9"/>
        <v>0.96</v>
      </c>
      <c r="V8" s="816">
        <v>0.96</v>
      </c>
      <c r="W8" s="762">
        <f t="shared" si="1"/>
        <v>0</v>
      </c>
      <c r="X8" s="614">
        <v>1.3</v>
      </c>
      <c r="Y8" s="492"/>
      <c r="Z8" s="497">
        <v>1.01</v>
      </c>
      <c r="AA8" s="497">
        <v>0.97</v>
      </c>
      <c r="AB8" s="614">
        <v>0.97</v>
      </c>
      <c r="AC8" s="614">
        <v>0.95</v>
      </c>
      <c r="AD8" s="614">
        <v>0.98</v>
      </c>
      <c r="AE8" s="614">
        <v>0.98699999999999999</v>
      </c>
      <c r="AF8" s="614">
        <v>0.99</v>
      </c>
      <c r="AG8" s="914">
        <f t="shared" si="10"/>
        <v>0.99</v>
      </c>
      <c r="AH8" s="914"/>
      <c r="AI8" s="748">
        <f t="shared" si="2"/>
        <v>-1</v>
      </c>
      <c r="AJ8" s="765">
        <v>1.3</v>
      </c>
      <c r="AK8" s="766"/>
      <c r="AL8" s="497">
        <v>1.05</v>
      </c>
      <c r="AM8" s="499">
        <v>0.98</v>
      </c>
      <c r="AN8" s="499">
        <v>0.97</v>
      </c>
      <c r="AO8" s="499">
        <v>0.96</v>
      </c>
      <c r="AP8" s="499">
        <v>0.97</v>
      </c>
      <c r="AQ8" s="499">
        <v>0.97</v>
      </c>
      <c r="AR8" s="499">
        <v>0.96</v>
      </c>
      <c r="AS8" s="499">
        <f t="shared" si="11"/>
        <v>0.96</v>
      </c>
      <c r="AT8" s="499">
        <v>0.95</v>
      </c>
      <c r="AU8" s="762">
        <f t="shared" si="3"/>
        <v>-1.0416666666666676E-2</v>
      </c>
      <c r="AV8" s="774">
        <v>1.3</v>
      </c>
      <c r="AW8" s="492" t="s">
        <v>1502</v>
      </c>
      <c r="AX8" s="497" t="s">
        <v>1502</v>
      </c>
      <c r="AY8" s="614" t="s">
        <v>1502</v>
      </c>
      <c r="AZ8" s="614" t="s">
        <v>1502</v>
      </c>
      <c r="BA8" s="614" t="s">
        <v>1502</v>
      </c>
      <c r="BB8" s="614">
        <f t="shared" si="12"/>
        <v>1.3</v>
      </c>
      <c r="BC8" s="614"/>
      <c r="BD8" s="769">
        <f t="shared" si="4"/>
        <v>-1</v>
      </c>
      <c r="BE8" s="765">
        <v>1.3</v>
      </c>
      <c r="BF8" s="492" t="s">
        <v>1502</v>
      </c>
      <c r="BG8" s="497" t="s">
        <v>1502</v>
      </c>
      <c r="BH8" s="497" t="s">
        <v>1502</v>
      </c>
      <c r="BI8" s="497" t="s">
        <v>1502</v>
      </c>
      <c r="BJ8" s="614" t="s">
        <v>1502</v>
      </c>
      <c r="BK8" s="614">
        <f t="shared" si="13"/>
        <v>1.3</v>
      </c>
      <c r="BL8" s="614" t="s">
        <v>1502</v>
      </c>
      <c r="BM8" s="769" t="e">
        <f t="shared" si="5"/>
        <v>#VALUE!</v>
      </c>
      <c r="BN8" s="765">
        <v>1.3</v>
      </c>
      <c r="BO8" s="492" t="s">
        <v>1502</v>
      </c>
      <c r="BP8" s="497" t="s">
        <v>1502</v>
      </c>
      <c r="BQ8" s="497" t="s">
        <v>1502</v>
      </c>
      <c r="BR8" s="497" t="s">
        <v>1502</v>
      </c>
      <c r="BS8" s="614" t="s">
        <v>1502</v>
      </c>
      <c r="BT8" s="614">
        <f t="shared" si="14"/>
        <v>1.3</v>
      </c>
      <c r="BU8" s="614" t="s">
        <v>1502</v>
      </c>
      <c r="BV8" s="769"/>
      <c r="BW8" s="765">
        <v>1.3</v>
      </c>
      <c r="BX8" s="492" t="s">
        <v>1502</v>
      </c>
      <c r="BY8" s="497" t="s">
        <v>1502</v>
      </c>
      <c r="BZ8" s="497" t="s">
        <v>1502</v>
      </c>
      <c r="CA8" s="497" t="s">
        <v>1502</v>
      </c>
      <c r="CB8" s="614" t="s">
        <v>1502</v>
      </c>
      <c r="CC8" s="614">
        <f t="shared" si="15"/>
        <v>1.3</v>
      </c>
      <c r="CD8" s="614" t="s">
        <v>1502</v>
      </c>
      <c r="CE8" s="769"/>
      <c r="CF8" s="459"/>
      <c r="CG8" s="811"/>
    </row>
    <row r="9" spans="1:85" ht="65.5" thickBot="1" x14ac:dyDescent="0.4">
      <c r="A9" s="755">
        <v>7</v>
      </c>
      <c r="B9" s="459" t="s">
        <v>4111</v>
      </c>
      <c r="C9" s="756" t="s">
        <v>4112</v>
      </c>
      <c r="D9" s="757" t="s">
        <v>2319</v>
      </c>
      <c r="E9" s="758">
        <v>1.3</v>
      </c>
      <c r="F9" s="723">
        <v>0.9</v>
      </c>
      <c r="G9" s="564">
        <v>0.88</v>
      </c>
      <c r="H9" s="564">
        <v>0.87</v>
      </c>
      <c r="I9" s="564">
        <f t="shared" si="8"/>
        <v>0.87</v>
      </c>
      <c r="J9" s="564"/>
      <c r="K9" s="762">
        <f t="shared" si="0"/>
        <v>-1</v>
      </c>
      <c r="L9" s="500">
        <v>1.3</v>
      </c>
      <c r="M9" s="502"/>
      <c r="N9" s="500">
        <v>6.55</v>
      </c>
      <c r="O9" s="502" t="s">
        <v>1502</v>
      </c>
      <c r="P9" s="500" t="s">
        <v>1502</v>
      </c>
      <c r="Q9" s="501">
        <v>0.97</v>
      </c>
      <c r="R9" s="501">
        <v>0.92</v>
      </c>
      <c r="S9" s="501">
        <v>0.81</v>
      </c>
      <c r="T9" s="501">
        <v>0.98</v>
      </c>
      <c r="U9" s="501">
        <f t="shared" si="9"/>
        <v>0.98</v>
      </c>
      <c r="V9" s="983">
        <v>0.99</v>
      </c>
      <c r="W9" s="762">
        <f t="shared" si="1"/>
        <v>1.0204081632653071E-2</v>
      </c>
      <c r="X9" s="614">
        <v>1.3</v>
      </c>
      <c r="Y9" s="492"/>
      <c r="Z9" s="497" t="s">
        <v>1502</v>
      </c>
      <c r="AA9" s="497" t="s">
        <v>1502</v>
      </c>
      <c r="AB9" s="614" t="s">
        <v>1502</v>
      </c>
      <c r="AC9" s="614" t="s">
        <v>1502</v>
      </c>
      <c r="AD9" s="614" t="s">
        <v>1502</v>
      </c>
      <c r="AE9" s="614" t="s">
        <v>1502</v>
      </c>
      <c r="AF9" s="614" t="s">
        <v>1502</v>
      </c>
      <c r="AG9" s="914">
        <f t="shared" si="10"/>
        <v>1.3</v>
      </c>
      <c r="AH9" s="914"/>
      <c r="AI9" s="748">
        <f t="shared" si="2"/>
        <v>-1</v>
      </c>
      <c r="AJ9" s="765">
        <v>1.3</v>
      </c>
      <c r="AK9" s="766"/>
      <c r="AL9" s="497" t="s">
        <v>1502</v>
      </c>
      <c r="AM9" s="499">
        <v>4.32</v>
      </c>
      <c r="AN9" s="499">
        <v>4.3899999999999997</v>
      </c>
      <c r="AO9" s="499">
        <v>3.89</v>
      </c>
      <c r="AP9" s="499">
        <v>3.56</v>
      </c>
      <c r="AQ9" s="499">
        <v>0.86</v>
      </c>
      <c r="AR9" s="499">
        <v>0.99</v>
      </c>
      <c r="AS9" s="499">
        <f t="shared" si="11"/>
        <v>0.99</v>
      </c>
      <c r="AT9" s="499">
        <v>0.99</v>
      </c>
      <c r="AU9" s="762">
        <f t="shared" si="3"/>
        <v>0</v>
      </c>
      <c r="AV9" s="774">
        <v>1.3</v>
      </c>
      <c r="AW9" s="492">
        <v>15.178000000000001</v>
      </c>
      <c r="AX9" s="497" t="s">
        <v>1502</v>
      </c>
      <c r="AY9" s="614" t="s">
        <v>1502</v>
      </c>
      <c r="AZ9" s="614" t="s">
        <v>1502</v>
      </c>
      <c r="BA9" s="614" t="s">
        <v>1502</v>
      </c>
      <c r="BB9" s="614">
        <f t="shared" si="12"/>
        <v>1.3</v>
      </c>
      <c r="BC9" s="614"/>
      <c r="BD9" s="769">
        <f t="shared" si="4"/>
        <v>-1</v>
      </c>
      <c r="BE9" s="765">
        <v>1.3</v>
      </c>
      <c r="BF9" s="492">
        <v>15.127000000000001</v>
      </c>
      <c r="BG9" s="497" t="s">
        <v>1502</v>
      </c>
      <c r="BH9" s="497" t="s">
        <v>1502</v>
      </c>
      <c r="BI9" s="497" t="s">
        <v>1502</v>
      </c>
      <c r="BJ9" s="614" t="s">
        <v>1502</v>
      </c>
      <c r="BK9" s="614">
        <f t="shared" si="13"/>
        <v>1.3</v>
      </c>
      <c r="BL9" s="614" t="s">
        <v>1502</v>
      </c>
      <c r="BM9" s="769" t="e">
        <f t="shared" si="5"/>
        <v>#VALUE!</v>
      </c>
      <c r="BN9" s="765">
        <v>1.3</v>
      </c>
      <c r="BO9" s="492">
        <v>17.03</v>
      </c>
      <c r="BP9" s="497" t="s">
        <v>1502</v>
      </c>
      <c r="BQ9" s="497" t="s">
        <v>1502</v>
      </c>
      <c r="BR9" s="497" t="s">
        <v>1502</v>
      </c>
      <c r="BS9" s="614" t="s">
        <v>1502</v>
      </c>
      <c r="BT9" s="614">
        <f t="shared" si="14"/>
        <v>1.3</v>
      </c>
      <c r="BU9" s="614" t="s">
        <v>1502</v>
      </c>
      <c r="BV9" s="769"/>
      <c r="BW9" s="765">
        <v>1.3</v>
      </c>
      <c r="BX9" s="492">
        <v>18.690000000000001</v>
      </c>
      <c r="BY9" s="497" t="s">
        <v>1502</v>
      </c>
      <c r="BZ9" s="497" t="s">
        <v>1502</v>
      </c>
      <c r="CA9" s="497" t="s">
        <v>1502</v>
      </c>
      <c r="CB9" s="614" t="s">
        <v>1502</v>
      </c>
      <c r="CC9" s="614">
        <f t="shared" si="15"/>
        <v>1.3</v>
      </c>
      <c r="CD9" s="614" t="s">
        <v>1502</v>
      </c>
      <c r="CE9" s="769"/>
      <c r="CF9" s="372" t="s">
        <v>4242</v>
      </c>
      <c r="CG9" s="813"/>
    </row>
    <row r="10" spans="1:85" ht="65.5" thickBot="1" x14ac:dyDescent="0.4">
      <c r="A10" s="755">
        <v>8</v>
      </c>
      <c r="B10" s="459" t="s">
        <v>4111</v>
      </c>
      <c r="C10" s="756" t="s">
        <v>4115</v>
      </c>
      <c r="D10" s="757" t="s">
        <v>2320</v>
      </c>
      <c r="E10" s="775"/>
      <c r="F10" s="723" t="s">
        <v>1502</v>
      </c>
      <c r="G10" s="564"/>
      <c r="H10" s="564" t="s">
        <v>1502</v>
      </c>
      <c r="I10" s="564" t="s">
        <v>1502</v>
      </c>
      <c r="J10" s="564"/>
      <c r="K10" s="762"/>
      <c r="L10" s="500">
        <v>0.48</v>
      </c>
      <c r="M10" s="502">
        <v>0.48</v>
      </c>
      <c r="N10" s="500" t="s">
        <v>1502</v>
      </c>
      <c r="O10" s="502">
        <v>0.98399999999999999</v>
      </c>
      <c r="P10" s="500">
        <v>0.98399999999999999</v>
      </c>
      <c r="Q10" s="501" t="s">
        <v>1502</v>
      </c>
      <c r="R10" s="501" t="s">
        <v>1502</v>
      </c>
      <c r="S10" s="501" t="s">
        <v>1502</v>
      </c>
      <c r="T10" s="501" t="s">
        <v>1502</v>
      </c>
      <c r="U10" s="501">
        <f t="shared" si="9"/>
        <v>0.48</v>
      </c>
      <c r="V10" s="724" t="s">
        <v>1502</v>
      </c>
      <c r="W10" s="762"/>
      <c r="X10" s="614">
        <v>0.67</v>
      </c>
      <c r="Y10" s="492">
        <v>0.67</v>
      </c>
      <c r="Z10" s="497">
        <v>7.84</v>
      </c>
      <c r="AA10" s="497">
        <v>3.87</v>
      </c>
      <c r="AB10" s="614">
        <v>3.86</v>
      </c>
      <c r="AC10" s="614">
        <v>3.8</v>
      </c>
      <c r="AD10" s="614">
        <v>3.83</v>
      </c>
      <c r="AE10" s="614">
        <v>3.72</v>
      </c>
      <c r="AF10" s="614">
        <v>3.89</v>
      </c>
      <c r="AG10" s="914">
        <f t="shared" si="10"/>
        <v>0.67</v>
      </c>
      <c r="AH10" s="914"/>
      <c r="AI10" s="748">
        <f t="shared" si="2"/>
        <v>-1</v>
      </c>
      <c r="AJ10" s="765">
        <v>0.61</v>
      </c>
      <c r="AK10" s="766">
        <v>0.61</v>
      </c>
      <c r="AL10" s="497">
        <v>7.7</v>
      </c>
      <c r="AM10" s="499" t="s">
        <v>1502</v>
      </c>
      <c r="AN10" s="499" t="s">
        <v>1502</v>
      </c>
      <c r="AO10" s="499" t="s">
        <v>1502</v>
      </c>
      <c r="AP10" s="499" t="s">
        <v>1502</v>
      </c>
      <c r="AQ10" s="499" t="s">
        <v>1502</v>
      </c>
      <c r="AR10" s="499" t="s">
        <v>1502</v>
      </c>
      <c r="AS10" s="499" t="s">
        <v>1502</v>
      </c>
      <c r="AT10" s="499" t="s">
        <v>1502</v>
      </c>
      <c r="AU10" s="762"/>
      <c r="AV10" s="774">
        <v>0.55000000000000004</v>
      </c>
      <c r="AW10" s="492">
        <v>0.55000000000000004</v>
      </c>
      <c r="AX10" s="497">
        <v>6.5149999999999997</v>
      </c>
      <c r="AY10" s="614">
        <v>57.51</v>
      </c>
      <c r="AZ10" s="614">
        <v>2.72</v>
      </c>
      <c r="BA10" s="614">
        <v>2.3199999999999998</v>
      </c>
      <c r="BB10" s="614">
        <f t="shared" si="12"/>
        <v>0.55000000000000004</v>
      </c>
      <c r="BC10" s="614"/>
      <c r="BD10" s="769">
        <f t="shared" si="4"/>
        <v>-1</v>
      </c>
      <c r="BE10" s="765">
        <v>0.56000000000000005</v>
      </c>
      <c r="BF10" s="492">
        <v>0.56000000000000005</v>
      </c>
      <c r="BG10" s="497">
        <v>1</v>
      </c>
      <c r="BH10" s="497">
        <v>0.74</v>
      </c>
      <c r="BI10" s="497">
        <v>0.78</v>
      </c>
      <c r="BJ10" s="614">
        <v>0.77</v>
      </c>
      <c r="BK10" s="614">
        <f t="shared" si="13"/>
        <v>0.56000000000000005</v>
      </c>
      <c r="BL10" s="614">
        <v>0.8</v>
      </c>
      <c r="BM10" s="769">
        <f t="shared" si="5"/>
        <v>0.42857142857142849</v>
      </c>
      <c r="BN10" s="765">
        <v>0.68</v>
      </c>
      <c r="BO10" s="492">
        <v>0.68</v>
      </c>
      <c r="BP10" s="497">
        <v>2.145</v>
      </c>
      <c r="BQ10" s="497">
        <v>6.7190000000000003</v>
      </c>
      <c r="BR10" s="614">
        <v>2.39</v>
      </c>
      <c r="BS10" s="614">
        <v>1.7450000000000001</v>
      </c>
      <c r="BT10" s="614">
        <f t="shared" si="14"/>
        <v>0.68</v>
      </c>
      <c r="BU10" s="614">
        <v>0.69</v>
      </c>
      <c r="BV10" s="769">
        <f t="shared" si="6"/>
        <v>1.4705882352941025E-2</v>
      </c>
      <c r="BW10" s="765">
        <v>0.64</v>
      </c>
      <c r="BX10" s="492">
        <v>0.64</v>
      </c>
      <c r="BY10" s="497">
        <v>7.0869999999999997</v>
      </c>
      <c r="BZ10" s="614">
        <v>56.55</v>
      </c>
      <c r="CA10" s="614">
        <v>4.7699999999999996</v>
      </c>
      <c r="CB10" s="614">
        <v>2.2400000000000002</v>
      </c>
      <c r="CC10" s="614">
        <f t="shared" si="15"/>
        <v>0.64</v>
      </c>
      <c r="CD10" s="777">
        <v>1.01</v>
      </c>
      <c r="CE10" s="769">
        <f t="shared" si="7"/>
        <v>0.578125</v>
      </c>
      <c r="CF10" s="770" t="s">
        <v>2321</v>
      </c>
      <c r="CG10" s="813"/>
    </row>
    <row r="11" spans="1:85" ht="78.5" thickBot="1" x14ac:dyDescent="0.4">
      <c r="A11" s="755">
        <v>9</v>
      </c>
      <c r="B11" s="459" t="s">
        <v>4116</v>
      </c>
      <c r="C11" s="756" t="s">
        <v>4117</v>
      </c>
      <c r="D11" s="757" t="s">
        <v>2650</v>
      </c>
      <c r="E11" s="758">
        <v>1.4</v>
      </c>
      <c r="F11" s="723">
        <v>1.89</v>
      </c>
      <c r="G11" s="564">
        <v>1.84</v>
      </c>
      <c r="H11" s="564">
        <v>1.91</v>
      </c>
      <c r="I11" s="564">
        <f t="shared" si="8"/>
        <v>1.89</v>
      </c>
      <c r="J11" s="564"/>
      <c r="K11" s="762">
        <f t="shared" si="0"/>
        <v>-1</v>
      </c>
      <c r="L11" s="500">
        <v>1.83</v>
      </c>
      <c r="M11" s="502"/>
      <c r="N11" s="500">
        <v>1.83</v>
      </c>
      <c r="O11" s="502">
        <v>1.7726</v>
      </c>
      <c r="P11" s="500">
        <v>1.7726</v>
      </c>
      <c r="Q11" s="501">
        <v>1.69</v>
      </c>
      <c r="R11" s="501">
        <v>1.69</v>
      </c>
      <c r="S11" s="501">
        <v>1.68</v>
      </c>
      <c r="T11" s="501">
        <v>1.82</v>
      </c>
      <c r="U11" s="501">
        <f t="shared" si="9"/>
        <v>1.82</v>
      </c>
      <c r="V11" s="501">
        <v>1.83</v>
      </c>
      <c r="W11" s="762">
        <f t="shared" si="1"/>
        <v>5.4945054945054993E-3</v>
      </c>
      <c r="X11" s="614" t="s">
        <v>1502</v>
      </c>
      <c r="Y11" s="492"/>
      <c r="Z11" s="497" t="s">
        <v>1502</v>
      </c>
      <c r="AA11" s="497" t="s">
        <v>1502</v>
      </c>
      <c r="AB11" s="614" t="s">
        <v>1502</v>
      </c>
      <c r="AC11" s="614" t="s">
        <v>1502</v>
      </c>
      <c r="AD11" s="614" t="s">
        <v>1502</v>
      </c>
      <c r="AE11" s="614" t="s">
        <v>1502</v>
      </c>
      <c r="AF11" s="614" t="s">
        <v>1502</v>
      </c>
      <c r="AG11" s="914" t="s">
        <v>1502</v>
      </c>
      <c r="AH11" s="914"/>
      <c r="AI11" s="748"/>
      <c r="AJ11" s="497">
        <v>1.9393999999999998</v>
      </c>
      <c r="AK11" s="766"/>
      <c r="AL11" s="497">
        <v>1.9393999999999998</v>
      </c>
      <c r="AM11" s="499">
        <v>1.97</v>
      </c>
      <c r="AN11" s="499">
        <v>1.91</v>
      </c>
      <c r="AO11" s="499">
        <v>1.92</v>
      </c>
      <c r="AP11" s="499">
        <v>1.9</v>
      </c>
      <c r="AQ11" s="499">
        <v>1.89</v>
      </c>
      <c r="AR11" s="499">
        <v>1.91</v>
      </c>
      <c r="AS11" s="499">
        <f t="shared" si="11"/>
        <v>1.91</v>
      </c>
      <c r="AT11" s="499">
        <v>1.92</v>
      </c>
      <c r="AU11" s="762">
        <f t="shared" si="3"/>
        <v>5.2356020942408424E-3</v>
      </c>
      <c r="AV11" s="774" t="s">
        <v>1502</v>
      </c>
      <c r="AW11" s="492" t="s">
        <v>1502</v>
      </c>
      <c r="AX11" s="497" t="s">
        <v>1502</v>
      </c>
      <c r="AY11" s="614" t="s">
        <v>1502</v>
      </c>
      <c r="AZ11" s="614" t="s">
        <v>1502</v>
      </c>
      <c r="BA11" s="614" t="s">
        <v>1502</v>
      </c>
      <c r="BB11" s="614" t="s">
        <v>1502</v>
      </c>
      <c r="BC11" s="614"/>
      <c r="BD11" s="769"/>
      <c r="BE11" s="765" t="s">
        <v>1502</v>
      </c>
      <c r="BF11" s="492" t="s">
        <v>1502</v>
      </c>
      <c r="BG11" s="497" t="s">
        <v>1502</v>
      </c>
      <c r="BH11" s="497" t="s">
        <v>1502</v>
      </c>
      <c r="BI11" s="497" t="s">
        <v>1502</v>
      </c>
      <c r="BJ11" s="614" t="s">
        <v>1502</v>
      </c>
      <c r="BK11" s="614" t="s">
        <v>1502</v>
      </c>
      <c r="BL11" s="614" t="s">
        <v>1502</v>
      </c>
      <c r="BM11" s="769"/>
      <c r="BN11" s="765" t="s">
        <v>1502</v>
      </c>
      <c r="BO11" s="492" t="s">
        <v>1502</v>
      </c>
      <c r="BP11" s="497" t="s">
        <v>1502</v>
      </c>
      <c r="BQ11" s="497" t="s">
        <v>1502</v>
      </c>
      <c r="BR11" s="497" t="s">
        <v>1502</v>
      </c>
      <c r="BS11" s="614" t="s">
        <v>1502</v>
      </c>
      <c r="BT11" s="614" t="s">
        <v>1502</v>
      </c>
      <c r="BU11" s="614" t="s">
        <v>1502</v>
      </c>
      <c r="BV11" s="769"/>
      <c r="BW11" s="765" t="s">
        <v>1502</v>
      </c>
      <c r="BX11" s="492" t="s">
        <v>1502</v>
      </c>
      <c r="BY11" s="497" t="s">
        <v>1502</v>
      </c>
      <c r="BZ11" s="497" t="s">
        <v>1502</v>
      </c>
      <c r="CA11" s="497" t="s">
        <v>1502</v>
      </c>
      <c r="CB11" s="614" t="s">
        <v>1502</v>
      </c>
      <c r="CC11" s="614" t="s">
        <v>1502</v>
      </c>
      <c r="CD11" s="614" t="s">
        <v>1502</v>
      </c>
      <c r="CE11" s="769"/>
      <c r="CF11" s="770"/>
      <c r="CG11" s="813"/>
    </row>
    <row r="12" spans="1:85" ht="78.5" thickBot="1" x14ac:dyDescent="0.4">
      <c r="A12" s="755">
        <v>10</v>
      </c>
      <c r="B12" s="459" t="s">
        <v>4121</v>
      </c>
      <c r="C12" s="756" t="s">
        <v>4122</v>
      </c>
      <c r="D12" s="757" t="s">
        <v>2322</v>
      </c>
      <c r="E12" s="758">
        <v>1.3</v>
      </c>
      <c r="F12" s="723">
        <v>1.38</v>
      </c>
      <c r="G12" s="617">
        <v>1.32</v>
      </c>
      <c r="H12" s="617">
        <v>1.37</v>
      </c>
      <c r="I12" s="617">
        <f t="shared" si="8"/>
        <v>1.37</v>
      </c>
      <c r="J12" s="617"/>
      <c r="K12" s="762">
        <f t="shared" si="0"/>
        <v>-1</v>
      </c>
      <c r="L12" s="500">
        <v>1.4306000000000001</v>
      </c>
      <c r="M12" s="502"/>
      <c r="N12" s="500">
        <v>1.4306000000000001</v>
      </c>
      <c r="O12" s="502">
        <v>1.4546000000000001</v>
      </c>
      <c r="P12" s="500">
        <v>1.4546000000000001</v>
      </c>
      <c r="Q12" s="501">
        <v>1.44</v>
      </c>
      <c r="R12" s="501">
        <v>1.44</v>
      </c>
      <c r="S12" s="501">
        <v>1.44</v>
      </c>
      <c r="T12" s="501">
        <v>1.47</v>
      </c>
      <c r="U12" s="501">
        <f t="shared" si="9"/>
        <v>1.4306000000000001</v>
      </c>
      <c r="V12" s="501">
        <v>1.46</v>
      </c>
      <c r="W12" s="762">
        <f t="shared" si="1"/>
        <v>2.0550817838668998E-2</v>
      </c>
      <c r="X12" s="614">
        <v>1.8384</v>
      </c>
      <c r="Y12" s="492"/>
      <c r="Z12" s="497">
        <v>1.8384</v>
      </c>
      <c r="AA12" s="497" t="s">
        <v>1502</v>
      </c>
      <c r="AB12" s="614" t="s">
        <v>1502</v>
      </c>
      <c r="AC12" s="614" t="s">
        <v>1502</v>
      </c>
      <c r="AD12" s="614" t="s">
        <v>1502</v>
      </c>
      <c r="AE12" s="614" t="s">
        <v>1502</v>
      </c>
      <c r="AF12" s="614" t="s">
        <v>1502</v>
      </c>
      <c r="AG12" s="914" t="s">
        <v>1502</v>
      </c>
      <c r="AH12" s="914"/>
      <c r="AI12" s="748"/>
      <c r="AJ12" s="497">
        <v>1.7742</v>
      </c>
      <c r="AK12" s="766"/>
      <c r="AL12" s="497">
        <v>1.7742</v>
      </c>
      <c r="AM12" s="499">
        <v>1.78</v>
      </c>
      <c r="AN12" s="499">
        <v>1.74</v>
      </c>
      <c r="AO12" s="499">
        <v>1.82</v>
      </c>
      <c r="AP12" s="499">
        <v>1.87</v>
      </c>
      <c r="AQ12" s="499">
        <v>1.86</v>
      </c>
      <c r="AR12" s="499">
        <v>1.82</v>
      </c>
      <c r="AS12" s="499">
        <f t="shared" si="11"/>
        <v>1.7742</v>
      </c>
      <c r="AT12" s="499">
        <v>1.85</v>
      </c>
      <c r="AU12" s="762">
        <f t="shared" si="3"/>
        <v>4.2723481005523666E-2</v>
      </c>
      <c r="AV12" s="774" t="s">
        <v>1502</v>
      </c>
      <c r="AW12" s="560">
        <v>0.55000000000000004</v>
      </c>
      <c r="AX12" s="497" t="s">
        <v>1502</v>
      </c>
      <c r="AY12" s="614" t="s">
        <v>1502</v>
      </c>
      <c r="AZ12" s="614" t="s">
        <v>1502</v>
      </c>
      <c r="BA12" s="614" t="s">
        <v>1502</v>
      </c>
      <c r="BB12" s="614" t="s">
        <v>1502</v>
      </c>
      <c r="BC12" s="614"/>
      <c r="BD12" s="769"/>
      <c r="BE12" s="574" t="s">
        <v>1502</v>
      </c>
      <c r="BF12" s="560">
        <v>0.56000000000000005</v>
      </c>
      <c r="BG12" s="497" t="s">
        <v>1502</v>
      </c>
      <c r="BH12" s="497" t="s">
        <v>1502</v>
      </c>
      <c r="BI12" s="497" t="s">
        <v>1502</v>
      </c>
      <c r="BJ12" s="614" t="s">
        <v>1502</v>
      </c>
      <c r="BK12" s="614" t="s">
        <v>1502</v>
      </c>
      <c r="BL12" s="614" t="s">
        <v>1502</v>
      </c>
      <c r="BM12" s="769"/>
      <c r="BN12" s="765" t="s">
        <v>1502</v>
      </c>
      <c r="BO12" s="560">
        <v>0.68</v>
      </c>
      <c r="BP12" s="497" t="s">
        <v>1502</v>
      </c>
      <c r="BQ12" s="497" t="s">
        <v>1502</v>
      </c>
      <c r="BR12" s="497" t="s">
        <v>1502</v>
      </c>
      <c r="BS12" s="614" t="s">
        <v>1502</v>
      </c>
      <c r="BT12" s="614" t="s">
        <v>1502</v>
      </c>
      <c r="BU12" s="614" t="s">
        <v>1502</v>
      </c>
      <c r="BV12" s="769"/>
      <c r="BW12" s="765" t="s">
        <v>1502</v>
      </c>
      <c r="BX12" s="560">
        <v>0.64</v>
      </c>
      <c r="BY12" s="497" t="s">
        <v>1502</v>
      </c>
      <c r="BZ12" s="497" t="s">
        <v>1502</v>
      </c>
      <c r="CA12" s="497" t="s">
        <v>1502</v>
      </c>
      <c r="CB12" s="614" t="s">
        <v>1502</v>
      </c>
      <c r="CC12" s="614" t="s">
        <v>1502</v>
      </c>
      <c r="CD12" s="614" t="s">
        <v>1502</v>
      </c>
      <c r="CE12" s="769"/>
      <c r="CF12" s="770"/>
      <c r="CG12" s="813"/>
    </row>
    <row r="13" spans="1:85" ht="65.5" thickBot="1" x14ac:dyDescent="0.4">
      <c r="A13" s="755">
        <v>11</v>
      </c>
      <c r="B13" s="459" t="s">
        <v>4124</v>
      </c>
      <c r="C13" s="756" t="s">
        <v>4125</v>
      </c>
      <c r="D13" s="757" t="s">
        <v>2652</v>
      </c>
      <c r="E13" s="758">
        <v>1.3</v>
      </c>
      <c r="F13" s="723">
        <v>2.13</v>
      </c>
      <c r="G13" s="617">
        <v>2.12</v>
      </c>
      <c r="H13" s="617">
        <v>2.08</v>
      </c>
      <c r="I13" s="617">
        <f t="shared" si="8"/>
        <v>2.08</v>
      </c>
      <c r="J13" s="617"/>
      <c r="K13" s="762">
        <f t="shared" si="0"/>
        <v>-1</v>
      </c>
      <c r="L13" s="500">
        <v>2.19</v>
      </c>
      <c r="M13" s="502"/>
      <c r="N13" s="500">
        <v>2.19</v>
      </c>
      <c r="O13" s="502">
        <v>2.1164000000000001</v>
      </c>
      <c r="P13" s="500">
        <v>2.1164000000000001</v>
      </c>
      <c r="Q13" s="501">
        <v>2.1800000000000002</v>
      </c>
      <c r="R13" s="501">
        <v>2.2400000000000002</v>
      </c>
      <c r="S13" s="501">
        <v>2.25</v>
      </c>
      <c r="T13" s="501">
        <v>2.2999999999999998</v>
      </c>
      <c r="U13" s="501">
        <f t="shared" si="9"/>
        <v>2.19</v>
      </c>
      <c r="V13" s="501">
        <v>2.34</v>
      </c>
      <c r="W13" s="762">
        <f t="shared" si="1"/>
        <v>6.8493150684931461E-2</v>
      </c>
      <c r="X13" s="614">
        <v>2.7475999999999998</v>
      </c>
      <c r="Y13" s="492"/>
      <c r="Z13" s="497">
        <v>2.7475999999999998</v>
      </c>
      <c r="AA13" s="497">
        <v>2.76</v>
      </c>
      <c r="AB13" s="614">
        <v>2.87</v>
      </c>
      <c r="AC13" s="614">
        <v>2.81</v>
      </c>
      <c r="AD13" s="614">
        <v>2.95</v>
      </c>
      <c r="AE13" s="614">
        <v>2.94</v>
      </c>
      <c r="AF13" s="614">
        <v>2.94</v>
      </c>
      <c r="AG13" s="914">
        <f t="shared" si="10"/>
        <v>2.7475999999999998</v>
      </c>
      <c r="AH13" s="914"/>
      <c r="AI13" s="748">
        <f t="shared" si="2"/>
        <v>-1</v>
      </c>
      <c r="AJ13" s="497">
        <v>3.82</v>
      </c>
      <c r="AK13" s="766"/>
      <c r="AL13" s="497">
        <v>3.82</v>
      </c>
      <c r="AM13" s="499">
        <v>3.84</v>
      </c>
      <c r="AN13" s="499">
        <v>3.8</v>
      </c>
      <c r="AO13" s="499">
        <v>3.82</v>
      </c>
      <c r="AP13" s="499">
        <v>3.78</v>
      </c>
      <c r="AQ13" s="499">
        <v>3.79</v>
      </c>
      <c r="AR13" s="499">
        <v>3.85</v>
      </c>
      <c r="AS13" s="499">
        <f t="shared" si="11"/>
        <v>3.82</v>
      </c>
      <c r="AT13" s="499">
        <v>3.85</v>
      </c>
      <c r="AU13" s="762">
        <f t="shared" si="3"/>
        <v>7.8534031413613221E-3</v>
      </c>
      <c r="AV13" s="614">
        <v>3.39</v>
      </c>
      <c r="AW13" s="492">
        <v>12.802</v>
      </c>
      <c r="AX13" s="497">
        <v>3.39</v>
      </c>
      <c r="AY13" s="614">
        <v>3.48</v>
      </c>
      <c r="AZ13" s="614">
        <v>3.41</v>
      </c>
      <c r="BA13" s="614">
        <v>3.39</v>
      </c>
      <c r="BB13" s="614">
        <f t="shared" si="12"/>
        <v>3.39</v>
      </c>
      <c r="BC13" s="614"/>
      <c r="BD13" s="769">
        <f t="shared" si="4"/>
        <v>-1</v>
      </c>
      <c r="BE13" s="497">
        <v>2.38</v>
      </c>
      <c r="BF13" s="492">
        <v>12.148999999999999</v>
      </c>
      <c r="BG13" s="497">
        <v>2.38</v>
      </c>
      <c r="BH13" s="497">
        <v>2.34</v>
      </c>
      <c r="BI13" s="497">
        <v>2.33</v>
      </c>
      <c r="BJ13" s="614">
        <v>2.4300000000000002</v>
      </c>
      <c r="BK13" s="614">
        <f t="shared" si="13"/>
        <v>2.38</v>
      </c>
      <c r="BL13" s="614">
        <v>2.56</v>
      </c>
      <c r="BM13" s="769">
        <f t="shared" si="5"/>
        <v>7.5630252100840401E-2</v>
      </c>
      <c r="BN13" s="765">
        <v>2.75</v>
      </c>
      <c r="BO13" s="492">
        <v>14.654</v>
      </c>
      <c r="BP13" s="497">
        <v>2.75</v>
      </c>
      <c r="BQ13" s="497">
        <v>2.65</v>
      </c>
      <c r="BR13" s="614">
        <v>2.69</v>
      </c>
      <c r="BS13" s="614">
        <v>2.74</v>
      </c>
      <c r="BT13" s="614">
        <f t="shared" si="14"/>
        <v>2.74</v>
      </c>
      <c r="BU13" s="614">
        <v>2.76</v>
      </c>
      <c r="BV13" s="769">
        <f t="shared" si="6"/>
        <v>7.2992700729925444E-3</v>
      </c>
      <c r="BW13" s="497">
        <v>2.613</v>
      </c>
      <c r="BX13" s="492">
        <v>14.048999999999999</v>
      </c>
      <c r="BY13" s="497">
        <v>2.613</v>
      </c>
      <c r="BZ13" s="614">
        <v>2.64</v>
      </c>
      <c r="CA13" s="614">
        <v>2.59</v>
      </c>
      <c r="CB13" s="614">
        <v>2.72</v>
      </c>
      <c r="CC13" s="614">
        <f t="shared" si="15"/>
        <v>2.613</v>
      </c>
      <c r="CD13" s="614">
        <v>2.78</v>
      </c>
      <c r="CE13" s="769">
        <f t="shared" si="7"/>
        <v>6.3911213164944441E-2</v>
      </c>
      <c r="CF13" s="770"/>
      <c r="CG13" s="813"/>
    </row>
    <row r="14" spans="1:85" ht="65.5" thickBot="1" x14ac:dyDescent="0.4">
      <c r="A14" s="755">
        <v>12</v>
      </c>
      <c r="B14" s="459" t="s">
        <v>4127</v>
      </c>
      <c r="C14" s="756" t="s">
        <v>4128</v>
      </c>
      <c r="D14" s="757" t="s">
        <v>2324</v>
      </c>
      <c r="E14" s="758">
        <v>1.3</v>
      </c>
      <c r="F14" s="723">
        <v>2.2200000000000002</v>
      </c>
      <c r="G14" s="617">
        <v>2.23</v>
      </c>
      <c r="H14" s="617">
        <v>2.35</v>
      </c>
      <c r="I14" s="617">
        <f t="shared" si="8"/>
        <v>2.2200000000000002</v>
      </c>
      <c r="J14" s="617"/>
      <c r="K14" s="762">
        <f t="shared" si="0"/>
        <v>-1</v>
      </c>
      <c r="L14" s="500">
        <v>2.302</v>
      </c>
      <c r="M14" s="502"/>
      <c r="N14" s="500">
        <v>2.302</v>
      </c>
      <c r="O14" s="502">
        <v>2.4129999999999998</v>
      </c>
      <c r="P14" s="500">
        <v>2.4129999999999998</v>
      </c>
      <c r="Q14" s="501">
        <v>2.34</v>
      </c>
      <c r="R14" s="501">
        <v>2.3199999999999998</v>
      </c>
      <c r="S14" s="501">
        <v>2.3199999999999998</v>
      </c>
      <c r="T14" s="501">
        <v>2.4300000000000002</v>
      </c>
      <c r="U14" s="501">
        <f t="shared" si="9"/>
        <v>2.302</v>
      </c>
      <c r="V14" s="501">
        <v>2.38</v>
      </c>
      <c r="W14" s="762">
        <f t="shared" si="1"/>
        <v>3.3883579496090291E-2</v>
      </c>
      <c r="X14" s="614">
        <v>2.8075999999999999</v>
      </c>
      <c r="Y14" s="492"/>
      <c r="Z14" s="497">
        <v>2.8075999999999999</v>
      </c>
      <c r="AA14" s="497">
        <v>2.97</v>
      </c>
      <c r="AB14" s="614">
        <v>2.98</v>
      </c>
      <c r="AC14" s="614">
        <v>2.96</v>
      </c>
      <c r="AD14" s="614">
        <v>2.91</v>
      </c>
      <c r="AE14" s="614">
        <v>2.96</v>
      </c>
      <c r="AF14" s="614">
        <v>2.93</v>
      </c>
      <c r="AG14" s="914">
        <f t="shared" si="10"/>
        <v>2.8075999999999999</v>
      </c>
      <c r="AH14" s="914"/>
      <c r="AI14" s="748">
        <f t="shared" si="2"/>
        <v>-1</v>
      </c>
      <c r="AJ14" s="497">
        <v>3.49</v>
      </c>
      <c r="AK14" s="766"/>
      <c r="AL14" s="497">
        <v>3.49</v>
      </c>
      <c r="AM14" s="499">
        <v>3.37</v>
      </c>
      <c r="AN14" s="499">
        <v>3.23</v>
      </c>
      <c r="AO14" s="499">
        <v>3.23</v>
      </c>
      <c r="AP14" s="499">
        <v>3.24</v>
      </c>
      <c r="AQ14" s="499">
        <v>3.37</v>
      </c>
      <c r="AR14" s="499">
        <v>3.43</v>
      </c>
      <c r="AS14" s="499">
        <f t="shared" si="11"/>
        <v>3.43</v>
      </c>
      <c r="AT14" s="499">
        <v>3.46</v>
      </c>
      <c r="AU14" s="762">
        <f t="shared" si="3"/>
        <v>8.7463556851311384E-3</v>
      </c>
      <c r="AV14" s="614">
        <v>2.89</v>
      </c>
      <c r="AW14" s="492">
        <v>10.959</v>
      </c>
      <c r="AX14" s="497">
        <v>2.89</v>
      </c>
      <c r="AY14" s="614">
        <v>2.86</v>
      </c>
      <c r="AZ14" s="614">
        <v>2.81</v>
      </c>
      <c r="BA14" s="614">
        <v>2.77</v>
      </c>
      <c r="BB14" s="614">
        <f t="shared" si="12"/>
        <v>2.77</v>
      </c>
      <c r="BC14" s="614"/>
      <c r="BD14" s="769">
        <f t="shared" si="4"/>
        <v>-1</v>
      </c>
      <c r="BE14" s="497">
        <v>2.4462000000000002</v>
      </c>
      <c r="BF14" s="492">
        <v>10.87</v>
      </c>
      <c r="BG14" s="497">
        <v>2.4462000000000002</v>
      </c>
      <c r="BH14" s="497">
        <v>2.5099999999999998</v>
      </c>
      <c r="BI14" s="497">
        <v>2.48</v>
      </c>
      <c r="BJ14" s="614">
        <v>2.59</v>
      </c>
      <c r="BK14" s="614">
        <f t="shared" si="13"/>
        <v>2.4462000000000002</v>
      </c>
      <c r="BL14" s="614">
        <v>2.61</v>
      </c>
      <c r="BM14" s="769">
        <f t="shared" si="5"/>
        <v>6.6961000735835052E-2</v>
      </c>
      <c r="BN14" s="765">
        <v>2.74</v>
      </c>
      <c r="BO14" s="492">
        <v>13.89</v>
      </c>
      <c r="BP14" s="497">
        <v>2.74</v>
      </c>
      <c r="BQ14" s="497">
        <v>2.69</v>
      </c>
      <c r="BR14" s="614">
        <v>2.61</v>
      </c>
      <c r="BS14" s="614">
        <v>2.64</v>
      </c>
      <c r="BT14" s="614">
        <f t="shared" si="14"/>
        <v>2.64</v>
      </c>
      <c r="BU14" s="614">
        <v>2.62</v>
      </c>
      <c r="BV14" s="769">
        <f t="shared" si="6"/>
        <v>-7.575757575757582E-3</v>
      </c>
      <c r="BW14" s="497">
        <v>2.879</v>
      </c>
      <c r="BX14" s="492">
        <v>14.9</v>
      </c>
      <c r="BY14" s="497">
        <v>2.879</v>
      </c>
      <c r="BZ14" s="614">
        <v>2.79</v>
      </c>
      <c r="CA14" s="614">
        <v>2.92</v>
      </c>
      <c r="CB14" s="614">
        <v>2.9</v>
      </c>
      <c r="CC14" s="614">
        <f t="shared" si="15"/>
        <v>2.879</v>
      </c>
      <c r="CD14" s="614">
        <v>2.84</v>
      </c>
      <c r="CE14" s="769">
        <f t="shared" si="7"/>
        <v>-1.3546370267454028E-2</v>
      </c>
      <c r="CF14" s="770"/>
      <c r="CG14" s="813"/>
    </row>
    <row r="15" spans="1:85" ht="78.5" thickBot="1" x14ac:dyDescent="0.4">
      <c r="A15" s="755">
        <v>13</v>
      </c>
      <c r="B15" s="459" t="s">
        <v>4137</v>
      </c>
      <c r="C15" s="756" t="s">
        <v>4138</v>
      </c>
      <c r="D15" s="757" t="s">
        <v>2929</v>
      </c>
      <c r="E15" s="758"/>
      <c r="F15" s="729">
        <v>6.98</v>
      </c>
      <c r="G15" s="765">
        <v>7.57</v>
      </c>
      <c r="H15" s="497">
        <v>7.5720000000000001</v>
      </c>
      <c r="I15" s="497">
        <f t="shared" si="8"/>
        <v>6.98</v>
      </c>
      <c r="J15" s="497"/>
      <c r="K15" s="762">
        <f t="shared" si="0"/>
        <v>-1</v>
      </c>
      <c r="L15" s="776">
        <v>7.01</v>
      </c>
      <c r="M15" s="502">
        <v>7.01</v>
      </c>
      <c r="N15" s="500">
        <v>7.5870000000000006</v>
      </c>
      <c r="O15" s="502">
        <v>7.1667999999999994</v>
      </c>
      <c r="P15" s="500">
        <v>7.1667999999999994</v>
      </c>
      <c r="Q15" s="501">
        <v>7.19</v>
      </c>
      <c r="R15" s="501">
        <v>7.37</v>
      </c>
      <c r="S15" s="501">
        <v>7.43</v>
      </c>
      <c r="T15" s="501">
        <v>7.42</v>
      </c>
      <c r="U15" s="501">
        <f t="shared" si="9"/>
        <v>7.01</v>
      </c>
      <c r="V15" s="501">
        <v>7.34</v>
      </c>
      <c r="W15" s="762">
        <f t="shared" si="1"/>
        <v>4.7075606276747513E-2</v>
      </c>
      <c r="X15" s="614">
        <v>7.42</v>
      </c>
      <c r="Y15" s="492">
        <v>7.12</v>
      </c>
      <c r="Z15" s="763">
        <v>7.8</v>
      </c>
      <c r="AA15" s="497">
        <v>7.71</v>
      </c>
      <c r="AB15" s="614">
        <v>7.82</v>
      </c>
      <c r="AC15" s="614">
        <v>8</v>
      </c>
      <c r="AD15" s="614">
        <v>7.97</v>
      </c>
      <c r="AE15" s="614">
        <v>7.77</v>
      </c>
      <c r="AF15" s="614">
        <v>7.83</v>
      </c>
      <c r="AG15" s="914">
        <f t="shared" si="10"/>
        <v>7.42</v>
      </c>
      <c r="AH15" s="914"/>
      <c r="AI15" s="748">
        <f t="shared" si="2"/>
        <v>-1</v>
      </c>
      <c r="AJ15" s="765">
        <v>7.31</v>
      </c>
      <c r="AK15" s="766">
        <v>7.31</v>
      </c>
      <c r="AL15" s="497">
        <v>7.383</v>
      </c>
      <c r="AM15" s="499">
        <v>7.55</v>
      </c>
      <c r="AN15" s="499">
        <v>7.72</v>
      </c>
      <c r="AO15" s="499">
        <v>7.42</v>
      </c>
      <c r="AP15" s="499">
        <v>7.87</v>
      </c>
      <c r="AQ15" s="499">
        <v>7.56</v>
      </c>
      <c r="AR15" s="499">
        <v>7.4</v>
      </c>
      <c r="AS15" s="499">
        <f t="shared" si="11"/>
        <v>7.31</v>
      </c>
      <c r="AT15" s="499">
        <v>7.52</v>
      </c>
      <c r="AU15" s="762">
        <f t="shared" si="3"/>
        <v>2.8727770177838573E-2</v>
      </c>
      <c r="AV15" s="614">
        <v>7.12</v>
      </c>
      <c r="AW15" s="492">
        <v>7.12</v>
      </c>
      <c r="AX15" s="497">
        <v>7.45</v>
      </c>
      <c r="AY15" s="614">
        <v>7.26</v>
      </c>
      <c r="AZ15" s="614">
        <v>7.38</v>
      </c>
      <c r="BA15" s="614">
        <v>7.54</v>
      </c>
      <c r="BB15" s="614">
        <f t="shared" si="12"/>
        <v>7.12</v>
      </c>
      <c r="BC15" s="614"/>
      <c r="BD15" s="769">
        <f t="shared" si="4"/>
        <v>-1</v>
      </c>
      <c r="BE15" s="497">
        <v>6.6980000000000004</v>
      </c>
      <c r="BF15" s="492">
        <v>6.6980000000000004</v>
      </c>
      <c r="BG15" s="497">
        <v>7.13</v>
      </c>
      <c r="BH15" s="497">
        <v>7.19</v>
      </c>
      <c r="BI15" s="497">
        <v>6.98</v>
      </c>
      <c r="BJ15" s="614">
        <v>7.06</v>
      </c>
      <c r="BK15" s="614">
        <f t="shared" si="13"/>
        <v>6.6980000000000004</v>
      </c>
      <c r="BL15" s="614">
        <v>7.25</v>
      </c>
      <c r="BM15" s="769">
        <f t="shared" si="5"/>
        <v>8.2412660495670281E-2</v>
      </c>
      <c r="BN15" s="497">
        <v>11.19</v>
      </c>
      <c r="BO15" s="492">
        <v>11.19</v>
      </c>
      <c r="BP15" s="497">
        <v>7.03</v>
      </c>
      <c r="BQ15" s="497">
        <v>6.94</v>
      </c>
      <c r="BR15" s="614">
        <v>7.27</v>
      </c>
      <c r="BS15" s="614">
        <v>7.42</v>
      </c>
      <c r="BT15" s="614">
        <f t="shared" si="14"/>
        <v>7.42</v>
      </c>
      <c r="BU15" s="614">
        <v>7.39</v>
      </c>
      <c r="BV15" s="769">
        <f t="shared" si="6"/>
        <v>-4.0431266846361518E-3</v>
      </c>
      <c r="BW15" s="497">
        <v>7.7279999999999998</v>
      </c>
      <c r="BX15" s="492">
        <v>7.7279999999999998</v>
      </c>
      <c r="BY15" s="497">
        <v>7.3069999999999995</v>
      </c>
      <c r="BZ15" s="614">
        <v>7.35</v>
      </c>
      <c r="CA15" s="614">
        <v>7.35</v>
      </c>
      <c r="CB15" s="614">
        <v>7.25</v>
      </c>
      <c r="CC15" s="614">
        <f t="shared" si="15"/>
        <v>7.25</v>
      </c>
      <c r="CD15" s="614">
        <v>7.64</v>
      </c>
      <c r="CE15" s="769">
        <f t="shared" si="7"/>
        <v>5.3793103448275821E-2</v>
      </c>
      <c r="CF15" s="459"/>
      <c r="CG15" s="813"/>
    </row>
    <row r="16" spans="1:85" ht="78.5" thickBot="1" x14ac:dyDescent="0.4">
      <c r="A16" s="755">
        <v>14</v>
      </c>
      <c r="B16" s="459" t="s">
        <v>4137</v>
      </c>
      <c r="C16" s="756" t="s">
        <v>4141</v>
      </c>
      <c r="D16" s="757" t="s">
        <v>2931</v>
      </c>
      <c r="E16" s="758"/>
      <c r="F16" s="724">
        <v>3.1</v>
      </c>
      <c r="G16" s="619">
        <v>3.08</v>
      </c>
      <c r="H16" s="619">
        <v>3.07</v>
      </c>
      <c r="I16" s="619">
        <f t="shared" si="8"/>
        <v>3.07</v>
      </c>
      <c r="J16" s="619"/>
      <c r="K16" s="762">
        <f t="shared" si="0"/>
        <v>-1</v>
      </c>
      <c r="L16" s="776">
        <v>3.28</v>
      </c>
      <c r="M16" s="502">
        <v>3.28</v>
      </c>
      <c r="N16" s="500">
        <v>2.7448000000000001</v>
      </c>
      <c r="O16" s="502">
        <v>2.8016000000000001</v>
      </c>
      <c r="P16" s="500">
        <v>2.8016000000000001</v>
      </c>
      <c r="Q16" s="501">
        <v>3.13</v>
      </c>
      <c r="R16" s="501">
        <v>3.15</v>
      </c>
      <c r="S16" s="501">
        <v>3.16</v>
      </c>
      <c r="T16" s="501">
        <v>3.12</v>
      </c>
      <c r="U16" s="501">
        <f t="shared" si="9"/>
        <v>3.12</v>
      </c>
      <c r="V16" s="501">
        <v>3.1509999999999998</v>
      </c>
      <c r="W16" s="762">
        <f t="shared" si="1"/>
        <v>9.9358974358973381E-3</v>
      </c>
      <c r="X16" s="614">
        <v>3.33</v>
      </c>
      <c r="Y16" s="492">
        <v>3.33</v>
      </c>
      <c r="Z16" s="497">
        <v>3.16</v>
      </c>
      <c r="AA16" s="497">
        <v>3.17</v>
      </c>
      <c r="AB16" s="614">
        <v>3.06</v>
      </c>
      <c r="AC16" s="614">
        <v>3.08</v>
      </c>
      <c r="AD16" s="614">
        <v>3.09</v>
      </c>
      <c r="AE16" s="614">
        <v>3.08</v>
      </c>
      <c r="AF16" s="614">
        <v>3.33</v>
      </c>
      <c r="AG16" s="914">
        <f t="shared" si="10"/>
        <v>3.33</v>
      </c>
      <c r="AH16" s="914"/>
      <c r="AI16" s="748">
        <f t="shared" si="2"/>
        <v>-1</v>
      </c>
      <c r="AJ16" s="765">
        <v>3.34</v>
      </c>
      <c r="AK16" s="766">
        <v>3.34</v>
      </c>
      <c r="AL16" s="497">
        <v>2.6945999999999999</v>
      </c>
      <c r="AM16" s="499">
        <v>2.72</v>
      </c>
      <c r="AN16" s="499">
        <v>2.79</v>
      </c>
      <c r="AO16" s="499">
        <v>2.83</v>
      </c>
      <c r="AP16" s="499">
        <v>2.84</v>
      </c>
      <c r="AQ16" s="499">
        <v>2.75</v>
      </c>
      <c r="AR16" s="499">
        <v>2.99</v>
      </c>
      <c r="AS16" s="499">
        <f t="shared" si="11"/>
        <v>2.99</v>
      </c>
      <c r="AT16" s="499">
        <v>3</v>
      </c>
      <c r="AU16" s="762">
        <f t="shared" si="3"/>
        <v>3.344481605351099E-3</v>
      </c>
      <c r="AV16" s="547">
        <v>3.12</v>
      </c>
      <c r="AW16" s="560">
        <v>3.12</v>
      </c>
      <c r="AX16" s="497">
        <v>3.1349999999999998</v>
      </c>
      <c r="AY16" s="614">
        <v>3.08</v>
      </c>
      <c r="AZ16" s="614">
        <v>3.1</v>
      </c>
      <c r="BA16" s="614">
        <v>3.18</v>
      </c>
      <c r="BB16" s="614">
        <f t="shared" si="12"/>
        <v>3.12</v>
      </c>
      <c r="BC16" s="614"/>
      <c r="BD16" s="769">
        <f t="shared" si="4"/>
        <v>-1</v>
      </c>
      <c r="BE16" s="574">
        <v>3.1</v>
      </c>
      <c r="BF16" s="560">
        <v>3.1</v>
      </c>
      <c r="BG16" s="497">
        <v>3.21</v>
      </c>
      <c r="BH16" s="497">
        <v>3.33</v>
      </c>
      <c r="BI16" s="497">
        <v>3.28</v>
      </c>
      <c r="BJ16" s="614">
        <v>3.29</v>
      </c>
      <c r="BK16" s="614">
        <f t="shared" si="13"/>
        <v>3.1</v>
      </c>
      <c r="BL16" s="614">
        <v>3.35</v>
      </c>
      <c r="BM16" s="769">
        <f t="shared" si="5"/>
        <v>8.0645161290322578E-2</v>
      </c>
      <c r="BN16" s="574">
        <v>3.1383333333333332</v>
      </c>
      <c r="BO16" s="560">
        <v>3.1383333333333332</v>
      </c>
      <c r="BP16" s="497">
        <v>2.73</v>
      </c>
      <c r="BQ16" s="497">
        <v>2.78</v>
      </c>
      <c r="BR16" s="614">
        <v>2.81</v>
      </c>
      <c r="BS16" s="614">
        <v>2.85</v>
      </c>
      <c r="BT16" s="614">
        <f t="shared" si="14"/>
        <v>2.85</v>
      </c>
      <c r="BU16" s="614">
        <v>2.82</v>
      </c>
      <c r="BV16" s="769">
        <f t="shared" si="6"/>
        <v>-1.0526315789473771E-2</v>
      </c>
      <c r="BW16" s="574">
        <v>3.250666666666667</v>
      </c>
      <c r="BX16" s="560">
        <v>3.250666666666667</v>
      </c>
      <c r="BY16" s="497">
        <v>3.1284000000000001</v>
      </c>
      <c r="BZ16" s="614">
        <v>3.09</v>
      </c>
      <c r="CA16" s="614">
        <v>3.02</v>
      </c>
      <c r="CB16" s="614">
        <v>3.03</v>
      </c>
      <c r="CC16" s="614">
        <f t="shared" si="15"/>
        <v>3.03</v>
      </c>
      <c r="CD16" s="614">
        <v>3.2</v>
      </c>
      <c r="CE16" s="769">
        <f t="shared" si="7"/>
        <v>5.6105610561056229E-2</v>
      </c>
      <c r="CF16" s="459"/>
      <c r="CG16" s="811"/>
    </row>
    <row r="17" spans="1:85" ht="65.5" thickBot="1" x14ac:dyDescent="0.4">
      <c r="A17" s="755">
        <v>15</v>
      </c>
      <c r="B17" s="459" t="s">
        <v>4143</v>
      </c>
      <c r="C17" s="756" t="s">
        <v>4144</v>
      </c>
      <c r="D17" s="757" t="s">
        <v>2933</v>
      </c>
      <c r="E17" s="758"/>
      <c r="F17" s="501">
        <v>3.8</v>
      </c>
      <c r="G17" s="765">
        <v>3.98</v>
      </c>
      <c r="H17" s="765">
        <v>4.12</v>
      </c>
      <c r="I17" s="765">
        <f t="shared" si="8"/>
        <v>3.8</v>
      </c>
      <c r="J17" s="765"/>
      <c r="K17" s="762">
        <f t="shared" si="0"/>
        <v>-1</v>
      </c>
      <c r="L17" s="500">
        <v>3.78</v>
      </c>
      <c r="M17" s="502">
        <v>3.78</v>
      </c>
      <c r="N17" s="500">
        <v>3.0758000000000001</v>
      </c>
      <c r="O17" s="502">
        <v>3.2879999999999994</v>
      </c>
      <c r="P17" s="500">
        <v>3.2879999999999994</v>
      </c>
      <c r="Q17" s="501">
        <v>3.09</v>
      </c>
      <c r="R17" s="501">
        <v>3.01</v>
      </c>
      <c r="S17" s="501">
        <v>3.48</v>
      </c>
      <c r="T17" s="501">
        <v>3.21</v>
      </c>
      <c r="U17" s="501">
        <f t="shared" si="9"/>
        <v>3.21</v>
      </c>
      <c r="V17" s="501">
        <v>3.34</v>
      </c>
      <c r="W17" s="762">
        <f t="shared" si="1"/>
        <v>4.0498442367601216E-2</v>
      </c>
      <c r="X17" s="614">
        <v>3.8</v>
      </c>
      <c r="Y17" s="492">
        <v>3.8</v>
      </c>
      <c r="Z17" s="497">
        <v>3.6414</v>
      </c>
      <c r="AA17" s="497">
        <v>3.69</v>
      </c>
      <c r="AB17" s="614">
        <v>3.65</v>
      </c>
      <c r="AC17" s="614">
        <v>3.68</v>
      </c>
      <c r="AD17" s="614">
        <v>3.68</v>
      </c>
      <c r="AE17" s="614">
        <v>3.82</v>
      </c>
      <c r="AF17" s="614">
        <v>3.89</v>
      </c>
      <c r="AG17" s="914">
        <f t="shared" si="10"/>
        <v>3.8</v>
      </c>
      <c r="AH17" s="914"/>
      <c r="AI17" s="748">
        <f t="shared" si="2"/>
        <v>-1</v>
      </c>
      <c r="AJ17" s="497">
        <v>3.78</v>
      </c>
      <c r="AK17" s="492">
        <v>3.78</v>
      </c>
      <c r="AL17" s="497">
        <v>3.0057999999999998</v>
      </c>
      <c r="AM17" s="499">
        <v>3.49</v>
      </c>
      <c r="AN17" s="499">
        <v>3.5</v>
      </c>
      <c r="AO17" s="499">
        <v>3.46</v>
      </c>
      <c r="AP17" s="499">
        <v>3.47</v>
      </c>
      <c r="AQ17" s="499">
        <v>3.55</v>
      </c>
      <c r="AR17" s="499">
        <v>3.69</v>
      </c>
      <c r="AS17" s="499">
        <f t="shared" si="11"/>
        <v>3.69</v>
      </c>
      <c r="AT17" s="499">
        <v>3.73</v>
      </c>
      <c r="AU17" s="762">
        <f t="shared" si="3"/>
        <v>1.0840108401084021E-2</v>
      </c>
      <c r="AV17" s="614">
        <v>3.81</v>
      </c>
      <c r="AW17" s="492">
        <v>3.81</v>
      </c>
      <c r="AX17" s="497">
        <v>3.5</v>
      </c>
      <c r="AY17" s="614">
        <v>3.45</v>
      </c>
      <c r="AZ17" s="614">
        <v>3.49</v>
      </c>
      <c r="BA17" s="614">
        <v>3.48</v>
      </c>
      <c r="BB17" s="614">
        <f t="shared" si="12"/>
        <v>3.48</v>
      </c>
      <c r="BC17" s="614"/>
      <c r="BD17" s="769">
        <f t="shared" si="4"/>
        <v>-1</v>
      </c>
      <c r="BE17" s="497">
        <v>3.79</v>
      </c>
      <c r="BF17" s="492">
        <v>3.79</v>
      </c>
      <c r="BG17" s="497">
        <v>3.4518</v>
      </c>
      <c r="BH17" s="497">
        <v>3.47</v>
      </c>
      <c r="BI17" s="497">
        <v>3.61</v>
      </c>
      <c r="BJ17" s="614">
        <v>3.59</v>
      </c>
      <c r="BK17" s="614">
        <f t="shared" si="13"/>
        <v>3.59</v>
      </c>
      <c r="BL17" s="614">
        <v>3.58</v>
      </c>
      <c r="BM17" s="769">
        <f t="shared" si="5"/>
        <v>-2.7855153203342024E-3</v>
      </c>
      <c r="BN17" s="497">
        <v>4.1100000000000003</v>
      </c>
      <c r="BO17" s="492">
        <v>4.1100000000000003</v>
      </c>
      <c r="BP17" s="497">
        <v>3.73</v>
      </c>
      <c r="BQ17" s="497">
        <v>3.8</v>
      </c>
      <c r="BR17" s="614">
        <v>3.81</v>
      </c>
      <c r="BS17" s="614">
        <v>3.83</v>
      </c>
      <c r="BT17" s="614">
        <f t="shared" si="14"/>
        <v>3.83</v>
      </c>
      <c r="BU17" s="614">
        <v>3.81</v>
      </c>
      <c r="BV17" s="769">
        <f t="shared" si="6"/>
        <v>-5.2219321148825109E-3</v>
      </c>
      <c r="BW17" s="497">
        <v>3.9039999999999999</v>
      </c>
      <c r="BX17" s="492">
        <v>3.9039999999999999</v>
      </c>
      <c r="BY17" s="497">
        <v>3.2678000000000003</v>
      </c>
      <c r="BZ17" s="614">
        <v>3.45</v>
      </c>
      <c r="CA17" s="614">
        <v>3.59</v>
      </c>
      <c r="CB17" s="614">
        <v>3.58</v>
      </c>
      <c r="CC17" s="614">
        <f t="shared" si="15"/>
        <v>3.58</v>
      </c>
      <c r="CD17" s="777">
        <v>3.63</v>
      </c>
      <c r="CE17" s="769">
        <f t="shared" si="7"/>
        <v>1.3966480446927325E-2</v>
      </c>
      <c r="CF17" s="459"/>
      <c r="CG17" s="811"/>
    </row>
    <row r="18" spans="1:85" ht="65.5" thickBot="1" x14ac:dyDescent="0.4">
      <c r="A18" s="755">
        <v>16</v>
      </c>
      <c r="B18" s="459" t="s">
        <v>4143</v>
      </c>
      <c r="C18" s="756" t="s">
        <v>4145</v>
      </c>
      <c r="D18" s="757" t="s">
        <v>2935</v>
      </c>
      <c r="E18" s="758"/>
      <c r="F18" s="723">
        <v>1.95</v>
      </c>
      <c r="G18" s="765">
        <v>2.08</v>
      </c>
      <c r="H18" s="765">
        <v>1.97</v>
      </c>
      <c r="I18" s="765">
        <f t="shared" si="8"/>
        <v>1.95</v>
      </c>
      <c r="J18" s="765"/>
      <c r="K18" s="762">
        <f t="shared" si="0"/>
        <v>-1</v>
      </c>
      <c r="L18" s="500">
        <v>3</v>
      </c>
      <c r="M18" s="502">
        <v>3</v>
      </c>
      <c r="N18" s="500">
        <v>1.9807999999999999</v>
      </c>
      <c r="O18" s="502">
        <v>2.048</v>
      </c>
      <c r="P18" s="500">
        <v>2.048</v>
      </c>
      <c r="Q18" s="501">
        <v>2.02</v>
      </c>
      <c r="R18" s="501">
        <v>1.96</v>
      </c>
      <c r="S18" s="501">
        <v>1.96</v>
      </c>
      <c r="T18" s="501">
        <v>2.09</v>
      </c>
      <c r="U18" s="501">
        <f t="shared" si="9"/>
        <v>2.09</v>
      </c>
      <c r="V18" s="501">
        <v>2.09</v>
      </c>
      <c r="W18" s="762">
        <f t="shared" si="1"/>
        <v>0</v>
      </c>
      <c r="X18" s="614">
        <v>3.26</v>
      </c>
      <c r="Y18" s="492">
        <v>3.26</v>
      </c>
      <c r="Z18" s="497">
        <v>2.13</v>
      </c>
      <c r="AA18" s="497">
        <v>2.0499999999999998</v>
      </c>
      <c r="AB18" s="614">
        <v>2.08</v>
      </c>
      <c r="AC18" s="614">
        <v>2.0699999999999998</v>
      </c>
      <c r="AD18" s="614">
        <v>2.06</v>
      </c>
      <c r="AE18" s="614">
        <v>2.02</v>
      </c>
      <c r="AF18" s="614">
        <v>2.0499999999999998</v>
      </c>
      <c r="AG18" s="914">
        <f t="shared" si="10"/>
        <v>2.0499999999999998</v>
      </c>
      <c r="AH18" s="914"/>
      <c r="AI18" s="748">
        <f t="shared" si="2"/>
        <v>-1</v>
      </c>
      <c r="AJ18" s="497">
        <v>2.54</v>
      </c>
      <c r="AK18" s="492">
        <v>2.54</v>
      </c>
      <c r="AL18" s="497">
        <v>1.92</v>
      </c>
      <c r="AM18" s="499">
        <v>1.91</v>
      </c>
      <c r="AN18" s="499">
        <v>1.89</v>
      </c>
      <c r="AO18" s="499">
        <v>1.87</v>
      </c>
      <c r="AP18" s="499">
        <v>1.87</v>
      </c>
      <c r="AQ18" s="499">
        <v>1.923</v>
      </c>
      <c r="AR18" s="499">
        <v>2.11</v>
      </c>
      <c r="AS18" s="499">
        <f t="shared" si="11"/>
        <v>2.11</v>
      </c>
      <c r="AT18" s="499">
        <v>2.11</v>
      </c>
      <c r="AU18" s="762">
        <f t="shared" si="3"/>
        <v>0</v>
      </c>
      <c r="AV18" s="614">
        <v>2.4159999999999999</v>
      </c>
      <c r="AW18" s="492">
        <v>2.4159999999999999</v>
      </c>
      <c r="AX18" s="497">
        <v>2</v>
      </c>
      <c r="AY18" s="614">
        <v>1.92</v>
      </c>
      <c r="AZ18" s="614">
        <v>1.89</v>
      </c>
      <c r="BA18" s="614">
        <v>1.91</v>
      </c>
      <c r="BB18" s="614">
        <f t="shared" si="12"/>
        <v>1.91</v>
      </c>
      <c r="BC18" s="614"/>
      <c r="BD18" s="769">
        <f t="shared" si="4"/>
        <v>-1</v>
      </c>
      <c r="BE18" s="497">
        <v>2.2000000000000002</v>
      </c>
      <c r="BF18" s="492">
        <v>2.2000000000000002</v>
      </c>
      <c r="BG18" s="497">
        <v>1.98</v>
      </c>
      <c r="BH18" s="497">
        <v>1.98</v>
      </c>
      <c r="BI18" s="497">
        <v>1.95</v>
      </c>
      <c r="BJ18" s="614">
        <v>2.21</v>
      </c>
      <c r="BK18" s="614">
        <f t="shared" si="13"/>
        <v>2.2000000000000002</v>
      </c>
      <c r="BL18" s="614">
        <v>2.19</v>
      </c>
      <c r="BM18" s="769">
        <f t="shared" si="5"/>
        <v>-4.5454545454546502E-3</v>
      </c>
      <c r="BN18" s="497">
        <v>2.4169999999999998</v>
      </c>
      <c r="BO18" s="492">
        <v>2.4169999999999998</v>
      </c>
      <c r="BP18" s="497">
        <v>2.012</v>
      </c>
      <c r="BQ18" s="497">
        <v>2.06</v>
      </c>
      <c r="BR18" s="614">
        <v>2.04</v>
      </c>
      <c r="BS18" s="614">
        <v>2.09</v>
      </c>
      <c r="BT18" s="614">
        <f t="shared" si="14"/>
        <v>2.09</v>
      </c>
      <c r="BU18" s="614">
        <v>2.25</v>
      </c>
      <c r="BV18" s="769">
        <f t="shared" si="6"/>
        <v>7.6555023923445042E-2</v>
      </c>
      <c r="BW18" s="497">
        <v>2.6269999999999998</v>
      </c>
      <c r="BX18" s="492">
        <v>2.6269999999999998</v>
      </c>
      <c r="BY18" s="497">
        <v>1.91</v>
      </c>
      <c r="BZ18" s="614">
        <v>2.0499999999999998</v>
      </c>
      <c r="CA18" s="614">
        <v>2.06</v>
      </c>
      <c r="CB18" s="614">
        <v>2.06</v>
      </c>
      <c r="CC18" s="614">
        <f t="shared" si="15"/>
        <v>2.06</v>
      </c>
      <c r="CD18" s="614">
        <v>2.0499999999999998</v>
      </c>
      <c r="CE18" s="769">
        <f t="shared" si="7"/>
        <v>-4.8543689320389473E-3</v>
      </c>
      <c r="CF18" s="459"/>
      <c r="CG18" s="811"/>
    </row>
    <row r="19" spans="1:85" ht="52.5" thickBot="1" x14ac:dyDescent="0.4">
      <c r="A19" s="755">
        <v>17</v>
      </c>
      <c r="B19" s="459" t="s">
        <v>4146</v>
      </c>
      <c r="C19" s="756" t="s">
        <v>4147</v>
      </c>
      <c r="D19" s="757" t="s">
        <v>2937</v>
      </c>
      <c r="E19" s="758">
        <v>1.3</v>
      </c>
      <c r="F19" s="729">
        <v>3.4329999999999998</v>
      </c>
      <c r="G19" s="617" t="s">
        <v>1159</v>
      </c>
      <c r="H19" s="619">
        <v>4.66</v>
      </c>
      <c r="I19" s="619">
        <f t="shared" si="8"/>
        <v>3.4329999999999998</v>
      </c>
      <c r="J19" s="619"/>
      <c r="K19" s="762">
        <f t="shared" si="0"/>
        <v>-1</v>
      </c>
      <c r="L19" s="776">
        <v>4.6100000000000003</v>
      </c>
      <c r="M19" s="502">
        <v>4.6100000000000003</v>
      </c>
      <c r="N19" s="500">
        <v>4.67</v>
      </c>
      <c r="O19" s="502">
        <v>4.5966000000000005</v>
      </c>
      <c r="P19" s="500">
        <v>4.5966000000000005</v>
      </c>
      <c r="Q19" s="501">
        <v>4.51</v>
      </c>
      <c r="R19" s="501">
        <v>4.58</v>
      </c>
      <c r="S19" s="501">
        <v>4.57</v>
      </c>
      <c r="T19" s="501">
        <v>5.34</v>
      </c>
      <c r="U19" s="501">
        <f t="shared" si="9"/>
        <v>4.6100000000000003</v>
      </c>
      <c r="V19" s="501">
        <v>5.6639999999999997</v>
      </c>
      <c r="W19" s="762">
        <f t="shared" si="1"/>
        <v>0.22863340563991308</v>
      </c>
      <c r="X19" s="614">
        <v>4.53</v>
      </c>
      <c r="Y19" s="492">
        <v>4.53</v>
      </c>
      <c r="Z19" s="497">
        <v>4.5638333333333341</v>
      </c>
      <c r="AA19" s="497">
        <v>4.51</v>
      </c>
      <c r="AB19" s="614">
        <v>4.5199999999999996</v>
      </c>
      <c r="AC19" s="614">
        <v>4.6100000000000003</v>
      </c>
      <c r="AD19" s="614">
        <v>4.91</v>
      </c>
      <c r="AE19" s="614">
        <v>5.9</v>
      </c>
      <c r="AF19" s="614">
        <v>5.87</v>
      </c>
      <c r="AG19" s="914">
        <f t="shared" si="10"/>
        <v>4.53</v>
      </c>
      <c r="AH19" s="914"/>
      <c r="AI19" s="748">
        <f t="shared" si="2"/>
        <v>-1</v>
      </c>
      <c r="AJ19" s="765">
        <v>4.6900000000000004</v>
      </c>
      <c r="AK19" s="766">
        <v>4.6900000000000004</v>
      </c>
      <c r="AL19" s="497">
        <v>4.0199999999999996</v>
      </c>
      <c r="AM19" s="499">
        <v>4.01</v>
      </c>
      <c r="AN19" s="499">
        <v>4.3099999999999996</v>
      </c>
      <c r="AO19" s="499">
        <v>4.2699999999999996</v>
      </c>
      <c r="AP19" s="499">
        <v>4.3499999999999996</v>
      </c>
      <c r="AQ19" s="499">
        <v>5.2</v>
      </c>
      <c r="AR19" s="499">
        <v>6.98</v>
      </c>
      <c r="AS19" s="499">
        <f t="shared" si="11"/>
        <v>4.6900000000000004</v>
      </c>
      <c r="AT19" s="499">
        <v>6.79</v>
      </c>
      <c r="AU19" s="762">
        <f t="shared" si="3"/>
        <v>0.44776119402985065</v>
      </c>
      <c r="AV19" s="777">
        <v>4.76</v>
      </c>
      <c r="AW19" s="498">
        <v>4.76</v>
      </c>
      <c r="AX19" s="497">
        <v>4.8609999999999998</v>
      </c>
      <c r="AY19" s="614">
        <v>4.7300000000000004</v>
      </c>
      <c r="AZ19" s="614">
        <v>4.5999999999999996</v>
      </c>
      <c r="BA19" s="614">
        <v>4.7</v>
      </c>
      <c r="BB19" s="614">
        <f t="shared" si="12"/>
        <v>4.7</v>
      </c>
      <c r="BC19" s="614"/>
      <c r="BD19" s="769">
        <f t="shared" si="4"/>
        <v>-1</v>
      </c>
      <c r="BE19" s="495">
        <v>4.6100000000000003</v>
      </c>
      <c r="BF19" s="498">
        <v>4.6100000000000003</v>
      </c>
      <c r="BG19" s="497">
        <v>4.2569999999999997</v>
      </c>
      <c r="BH19" s="497">
        <v>4.41</v>
      </c>
      <c r="BI19" s="497">
        <v>4.3600000000000003</v>
      </c>
      <c r="BJ19" s="614">
        <v>5.27</v>
      </c>
      <c r="BK19" s="614">
        <f t="shared" si="13"/>
        <v>4.6100000000000003</v>
      </c>
      <c r="BL19" s="614">
        <v>6.08</v>
      </c>
      <c r="BM19" s="769">
        <f t="shared" si="5"/>
        <v>0.31887201735357912</v>
      </c>
      <c r="BN19" s="497">
        <v>4.7325999999999997</v>
      </c>
      <c r="BO19" s="492">
        <v>4.7325999999999997</v>
      </c>
      <c r="BP19" s="497">
        <v>4.0540000000000003</v>
      </c>
      <c r="BQ19" s="497">
        <v>4.0599999999999996</v>
      </c>
      <c r="BR19" s="614">
        <v>3.93</v>
      </c>
      <c r="BS19" s="614">
        <v>5.82</v>
      </c>
      <c r="BT19" s="614">
        <f t="shared" si="14"/>
        <v>4.7325999999999997</v>
      </c>
      <c r="BU19" s="614">
        <v>5.24</v>
      </c>
      <c r="BV19" s="769">
        <f t="shared" si="6"/>
        <v>0.10721379368634588</v>
      </c>
      <c r="BW19" s="497">
        <v>4.7780000000000005</v>
      </c>
      <c r="BX19" s="492">
        <v>4.7780000000000005</v>
      </c>
      <c r="BY19" s="497">
        <v>4.1942000000000004</v>
      </c>
      <c r="BZ19" s="614">
        <v>4.08</v>
      </c>
      <c r="CA19" s="614">
        <v>4.08</v>
      </c>
      <c r="CB19" s="614">
        <v>5.26</v>
      </c>
      <c r="CC19" s="614">
        <f t="shared" si="15"/>
        <v>4.7780000000000005</v>
      </c>
      <c r="CD19" s="614">
        <v>5.3</v>
      </c>
      <c r="CE19" s="769">
        <f t="shared" si="7"/>
        <v>0.1092507325240685</v>
      </c>
      <c r="CF19" s="91" t="s">
        <v>2938</v>
      </c>
      <c r="CG19" s="813"/>
    </row>
    <row r="20" spans="1:85" ht="52.5" thickBot="1" x14ac:dyDescent="0.4">
      <c r="A20" s="755">
        <v>18</v>
      </c>
      <c r="B20" s="459" t="s">
        <v>4146</v>
      </c>
      <c r="C20" s="756" t="s">
        <v>4149</v>
      </c>
      <c r="D20" s="757" t="s">
        <v>2940</v>
      </c>
      <c r="E20" s="758">
        <v>1.3</v>
      </c>
      <c r="F20" s="723">
        <v>3.76</v>
      </c>
      <c r="G20" s="617" t="s">
        <v>1159</v>
      </c>
      <c r="H20" s="619">
        <v>4.25</v>
      </c>
      <c r="I20" s="619">
        <f t="shared" si="8"/>
        <v>3.76</v>
      </c>
      <c r="J20" s="619"/>
      <c r="K20" s="762">
        <f t="shared" si="0"/>
        <v>-1</v>
      </c>
      <c r="L20" s="500">
        <v>3.65</v>
      </c>
      <c r="M20" s="502">
        <v>3.65</v>
      </c>
      <c r="N20" s="500">
        <v>3.64</v>
      </c>
      <c r="O20" s="502">
        <v>3.55</v>
      </c>
      <c r="P20" s="500">
        <v>3.55</v>
      </c>
      <c r="Q20" s="501">
        <v>3.68</v>
      </c>
      <c r="R20" s="501">
        <v>3.63</v>
      </c>
      <c r="S20" s="501">
        <v>3.64</v>
      </c>
      <c r="T20" s="501">
        <v>4.0890000000000004</v>
      </c>
      <c r="U20" s="501">
        <f t="shared" si="9"/>
        <v>3.65</v>
      </c>
      <c r="V20" s="501">
        <v>4.42</v>
      </c>
      <c r="W20" s="762">
        <f t="shared" si="1"/>
        <v>0.21095890410958906</v>
      </c>
      <c r="X20" s="614">
        <v>3.76</v>
      </c>
      <c r="Y20" s="492">
        <v>3.76</v>
      </c>
      <c r="Z20" s="497">
        <v>3.65</v>
      </c>
      <c r="AA20" s="497">
        <v>3.63</v>
      </c>
      <c r="AB20" s="614">
        <v>3.5</v>
      </c>
      <c r="AC20" s="614">
        <v>3.51</v>
      </c>
      <c r="AD20" s="614">
        <v>3.61</v>
      </c>
      <c r="AE20" s="614">
        <v>4.74</v>
      </c>
      <c r="AF20" s="614">
        <v>4.37</v>
      </c>
      <c r="AG20" s="914">
        <f t="shared" si="10"/>
        <v>3.76</v>
      </c>
      <c r="AH20" s="914"/>
      <c r="AI20" s="748">
        <f t="shared" si="2"/>
        <v>-1</v>
      </c>
      <c r="AJ20" s="497">
        <v>3.6</v>
      </c>
      <c r="AK20" s="492">
        <v>3.6</v>
      </c>
      <c r="AL20" s="497">
        <v>3.6436000000000002</v>
      </c>
      <c r="AM20" s="499">
        <v>3.38</v>
      </c>
      <c r="AN20" s="499">
        <v>3.32</v>
      </c>
      <c r="AO20" s="499">
        <v>3.37</v>
      </c>
      <c r="AP20" s="499">
        <v>3.31</v>
      </c>
      <c r="AQ20" s="499">
        <v>3.99</v>
      </c>
      <c r="AR20" s="499">
        <v>4.4800000000000004</v>
      </c>
      <c r="AS20" s="499">
        <f t="shared" si="11"/>
        <v>3.6</v>
      </c>
      <c r="AT20" s="499">
        <v>4.78</v>
      </c>
      <c r="AU20" s="762">
        <f t="shared" si="3"/>
        <v>0.32777777777777783</v>
      </c>
      <c r="AV20" s="777">
        <v>3.73</v>
      </c>
      <c r="AW20" s="498">
        <v>3.73</v>
      </c>
      <c r="AX20" s="497">
        <v>3.21</v>
      </c>
      <c r="AY20" s="614">
        <v>3.36</v>
      </c>
      <c r="AZ20" s="614">
        <v>3.45</v>
      </c>
      <c r="BA20" s="614">
        <v>3.6</v>
      </c>
      <c r="BB20" s="614">
        <f t="shared" si="12"/>
        <v>3.6</v>
      </c>
      <c r="BC20" s="614"/>
      <c r="BD20" s="769">
        <f t="shared" si="4"/>
        <v>-1</v>
      </c>
      <c r="BE20" s="495">
        <v>3.75</v>
      </c>
      <c r="BF20" s="498">
        <v>3.75</v>
      </c>
      <c r="BG20" s="497">
        <v>3.87</v>
      </c>
      <c r="BH20" s="497">
        <v>3.85</v>
      </c>
      <c r="BI20" s="497">
        <v>3.77</v>
      </c>
      <c r="BJ20" s="777">
        <v>4.2300000000000004</v>
      </c>
      <c r="BK20" s="777">
        <f t="shared" si="13"/>
        <v>3.75</v>
      </c>
      <c r="BL20" s="777">
        <v>4.82</v>
      </c>
      <c r="BM20" s="769">
        <f t="shared" si="5"/>
        <v>0.28533333333333338</v>
      </c>
      <c r="BN20" s="495">
        <v>3.6621999999999999</v>
      </c>
      <c r="BO20" s="498">
        <v>3.6621999999999999</v>
      </c>
      <c r="BP20" s="497">
        <v>3.72</v>
      </c>
      <c r="BQ20" s="497">
        <v>3.82</v>
      </c>
      <c r="BR20" s="614">
        <v>3.85</v>
      </c>
      <c r="BS20" s="614">
        <v>4.12</v>
      </c>
      <c r="BT20" s="614">
        <f t="shared" si="14"/>
        <v>3.6621999999999999</v>
      </c>
      <c r="BU20" s="614">
        <v>4.32</v>
      </c>
      <c r="BV20" s="769">
        <f t="shared" si="6"/>
        <v>0.17961880836655572</v>
      </c>
      <c r="BW20" s="497">
        <v>3.4701999999999997</v>
      </c>
      <c r="BX20" s="492">
        <v>3.4701999999999997</v>
      </c>
      <c r="BY20" s="497">
        <v>3.4866000000000001</v>
      </c>
      <c r="BZ20" s="614">
        <v>3.47</v>
      </c>
      <c r="CA20" s="614">
        <v>3.34</v>
      </c>
      <c r="CB20" s="614">
        <v>3.85</v>
      </c>
      <c r="CC20" s="614">
        <f t="shared" si="15"/>
        <v>3.4701999999999997</v>
      </c>
      <c r="CD20" s="614">
        <v>4.0999999999999996</v>
      </c>
      <c r="CE20" s="769">
        <f t="shared" si="7"/>
        <v>0.18148809866866461</v>
      </c>
      <c r="CF20" s="91" t="s">
        <v>2938</v>
      </c>
      <c r="CG20" s="813"/>
    </row>
    <row r="21" spans="1:85" ht="39.5" thickBot="1" x14ac:dyDescent="0.4">
      <c r="A21" s="755">
        <v>19</v>
      </c>
      <c r="B21" s="459" t="s">
        <v>4146</v>
      </c>
      <c r="C21" s="756" t="s">
        <v>4151</v>
      </c>
      <c r="D21" s="757" t="s">
        <v>2941</v>
      </c>
      <c r="E21" s="758">
        <v>0.95</v>
      </c>
      <c r="F21" s="729">
        <v>1.077</v>
      </c>
      <c r="G21" s="617" t="s">
        <v>1159</v>
      </c>
      <c r="H21" s="617">
        <v>1.1499999999999999</v>
      </c>
      <c r="I21" s="617">
        <f t="shared" si="8"/>
        <v>1.077</v>
      </c>
      <c r="J21" s="617"/>
      <c r="K21" s="762">
        <f t="shared" si="0"/>
        <v>-1</v>
      </c>
      <c r="L21" s="776">
        <v>1.2</v>
      </c>
      <c r="M21" s="502">
        <v>1.2</v>
      </c>
      <c r="N21" s="761">
        <v>1.44</v>
      </c>
      <c r="O21" s="760">
        <v>1.2399999999999998</v>
      </c>
      <c r="P21" s="761">
        <v>1.2399999999999998</v>
      </c>
      <c r="Q21" s="743">
        <v>1.23</v>
      </c>
      <c r="R21" s="743">
        <v>1.25</v>
      </c>
      <c r="S21" s="743">
        <v>1.26</v>
      </c>
      <c r="T21" s="743">
        <v>1.26</v>
      </c>
      <c r="U21" s="743">
        <f t="shared" si="9"/>
        <v>1.2</v>
      </c>
      <c r="V21" s="743">
        <v>1.25</v>
      </c>
      <c r="W21" s="762">
        <f t="shared" si="1"/>
        <v>4.1666666666666706E-2</v>
      </c>
      <c r="X21" s="614">
        <v>1.34</v>
      </c>
      <c r="Y21" s="492">
        <v>1.34</v>
      </c>
      <c r="Z21" s="497">
        <v>1.45</v>
      </c>
      <c r="AA21" s="497">
        <v>1.47</v>
      </c>
      <c r="AB21" s="614">
        <v>1.45</v>
      </c>
      <c r="AC21" s="614">
        <v>1.43</v>
      </c>
      <c r="AD21" s="614">
        <v>1.43</v>
      </c>
      <c r="AE21" s="614">
        <v>1.43</v>
      </c>
      <c r="AF21" s="614">
        <v>1.4</v>
      </c>
      <c r="AG21" s="914">
        <f t="shared" si="10"/>
        <v>1.34</v>
      </c>
      <c r="AH21" s="914"/>
      <c r="AI21" s="748">
        <f t="shared" si="2"/>
        <v>-1</v>
      </c>
      <c r="AJ21" s="765">
        <v>1.41</v>
      </c>
      <c r="AK21" s="766">
        <v>1.41</v>
      </c>
      <c r="AL21" s="497">
        <v>1.5015999999999998</v>
      </c>
      <c r="AM21" s="499">
        <v>1.46</v>
      </c>
      <c r="AN21" s="499">
        <v>1.48</v>
      </c>
      <c r="AO21" s="499">
        <v>1.48</v>
      </c>
      <c r="AP21" s="499">
        <v>1.47</v>
      </c>
      <c r="AQ21" s="499">
        <v>1.46</v>
      </c>
      <c r="AR21" s="499">
        <v>1.47</v>
      </c>
      <c r="AS21" s="499">
        <f t="shared" si="11"/>
        <v>1.41</v>
      </c>
      <c r="AT21" s="499">
        <v>1.44</v>
      </c>
      <c r="AU21" s="762">
        <f t="shared" si="3"/>
        <v>2.1276595744680871E-2</v>
      </c>
      <c r="AV21" s="777">
        <v>1.38</v>
      </c>
      <c r="AW21" s="498">
        <v>1.38</v>
      </c>
      <c r="AX21" s="497">
        <v>1.45</v>
      </c>
      <c r="AY21" s="614">
        <v>1.39</v>
      </c>
      <c r="AZ21" s="614">
        <v>1.35</v>
      </c>
      <c r="BA21" s="614">
        <v>1.35</v>
      </c>
      <c r="BB21" s="614">
        <f t="shared" si="12"/>
        <v>1.35</v>
      </c>
      <c r="BC21" s="614"/>
      <c r="BD21" s="769">
        <f t="shared" si="4"/>
        <v>-1</v>
      </c>
      <c r="BE21" s="495">
        <v>1.42</v>
      </c>
      <c r="BF21" s="498">
        <v>1.42</v>
      </c>
      <c r="BG21" s="497">
        <v>1.43</v>
      </c>
      <c r="BH21" s="497">
        <v>1.39</v>
      </c>
      <c r="BI21" s="497">
        <v>1.35</v>
      </c>
      <c r="BJ21" s="614">
        <v>1.42</v>
      </c>
      <c r="BK21" s="614">
        <f t="shared" si="13"/>
        <v>1.42</v>
      </c>
      <c r="BL21" s="614">
        <v>1.39</v>
      </c>
      <c r="BM21" s="769">
        <f t="shared" si="5"/>
        <v>-2.1126760563380302E-2</v>
      </c>
      <c r="BN21" s="495">
        <v>1.5</v>
      </c>
      <c r="BO21" s="498">
        <v>1.5</v>
      </c>
      <c r="BP21" s="497">
        <v>1.5484</v>
      </c>
      <c r="BQ21" s="497">
        <v>1.48</v>
      </c>
      <c r="BR21" s="614">
        <v>1.51</v>
      </c>
      <c r="BS21" s="614">
        <v>1.52</v>
      </c>
      <c r="BT21" s="614">
        <f t="shared" si="14"/>
        <v>1.5</v>
      </c>
      <c r="BU21" s="614">
        <v>1.45</v>
      </c>
      <c r="BV21" s="769">
        <f t="shared" si="6"/>
        <v>-3.3333333333333361E-2</v>
      </c>
      <c r="BW21" s="497">
        <v>1.3645999999999998</v>
      </c>
      <c r="BX21" s="492">
        <v>1.3645999999999998</v>
      </c>
      <c r="BY21" s="497">
        <v>1.43</v>
      </c>
      <c r="BZ21" s="614">
        <v>1.4</v>
      </c>
      <c r="CA21" s="614">
        <v>1.37</v>
      </c>
      <c r="CB21" s="614">
        <v>1.39</v>
      </c>
      <c r="CC21" s="614">
        <f t="shared" si="15"/>
        <v>1.3645999999999998</v>
      </c>
      <c r="CD21" s="614">
        <v>1.38</v>
      </c>
      <c r="CE21" s="769">
        <f t="shared" si="7"/>
        <v>1.1285358346768344E-2</v>
      </c>
      <c r="CF21" s="778"/>
      <c r="CG21" s="813"/>
    </row>
    <row r="22" spans="1:85" ht="50.5" thickBot="1" x14ac:dyDescent="0.4">
      <c r="A22" s="755">
        <v>20</v>
      </c>
      <c r="B22" s="459" t="s">
        <v>4146</v>
      </c>
      <c r="C22" s="756" t="s">
        <v>4153</v>
      </c>
      <c r="D22" s="757" t="s">
        <v>2942</v>
      </c>
      <c r="E22" s="758">
        <v>1.3</v>
      </c>
      <c r="F22" s="723" t="s">
        <v>1159</v>
      </c>
      <c r="G22" s="617" t="s">
        <v>1159</v>
      </c>
      <c r="H22" s="617" t="s">
        <v>1159</v>
      </c>
      <c r="I22" s="617" t="s">
        <v>1159</v>
      </c>
      <c r="J22" s="617"/>
      <c r="K22" s="762"/>
      <c r="L22" s="500" t="s">
        <v>1159</v>
      </c>
      <c r="M22" s="502"/>
      <c r="N22" s="500" t="s">
        <v>1159</v>
      </c>
      <c r="O22" s="502" t="s">
        <v>1159</v>
      </c>
      <c r="P22" s="500" t="s">
        <v>1159</v>
      </c>
      <c r="Q22" s="501" t="s">
        <v>1159</v>
      </c>
      <c r="R22" s="501" t="s">
        <v>1159</v>
      </c>
      <c r="S22" s="501" t="s">
        <v>1159</v>
      </c>
      <c r="T22" s="501" t="s">
        <v>1159</v>
      </c>
      <c r="U22" s="501">
        <f t="shared" si="9"/>
        <v>0</v>
      </c>
      <c r="V22" s="501" t="s">
        <v>1159</v>
      </c>
      <c r="W22" s="762"/>
      <c r="X22" s="579" t="s">
        <v>1159</v>
      </c>
      <c r="Y22" s="492"/>
      <c r="Z22" s="497" t="s">
        <v>1159</v>
      </c>
      <c r="AA22" s="497" t="s">
        <v>1159</v>
      </c>
      <c r="AB22" s="614" t="s">
        <v>1159</v>
      </c>
      <c r="AC22" s="614" t="s">
        <v>1159</v>
      </c>
      <c r="AD22" s="614" t="s">
        <v>1159</v>
      </c>
      <c r="AE22" s="614" t="s">
        <v>1159</v>
      </c>
      <c r="AF22" s="614" t="s">
        <v>1159</v>
      </c>
      <c r="AG22" s="614" t="s">
        <v>1159</v>
      </c>
      <c r="AH22" s="914"/>
      <c r="AI22" s="748"/>
      <c r="AJ22" s="500" t="s">
        <v>1159</v>
      </c>
      <c r="AK22" s="766"/>
      <c r="AL22" s="497" t="s">
        <v>1159</v>
      </c>
      <c r="AM22" s="501" t="s">
        <v>1159</v>
      </c>
      <c r="AN22" s="501" t="s">
        <v>1159</v>
      </c>
      <c r="AO22" s="501" t="s">
        <v>1159</v>
      </c>
      <c r="AP22" s="501" t="s">
        <v>1159</v>
      </c>
      <c r="AQ22" s="501" t="s">
        <v>1159</v>
      </c>
      <c r="AR22" s="501" t="s">
        <v>1159</v>
      </c>
      <c r="AS22" s="501" t="s">
        <v>1159</v>
      </c>
      <c r="AT22" s="501" t="s">
        <v>1159</v>
      </c>
      <c r="AU22" s="762"/>
      <c r="AV22" s="579" t="s">
        <v>1159</v>
      </c>
      <c r="AW22" s="492" t="s">
        <v>2318</v>
      </c>
      <c r="AX22" s="497" t="s">
        <v>1159</v>
      </c>
      <c r="AY22" s="614" t="s">
        <v>1159</v>
      </c>
      <c r="AZ22" s="614" t="s">
        <v>1159</v>
      </c>
      <c r="BA22" s="614" t="s">
        <v>1159</v>
      </c>
      <c r="BB22" s="614" t="s">
        <v>1159</v>
      </c>
      <c r="BC22" s="614"/>
      <c r="BD22" s="769"/>
      <c r="BE22" s="500" t="s">
        <v>1159</v>
      </c>
      <c r="BF22" s="492" t="s">
        <v>2318</v>
      </c>
      <c r="BG22" s="497" t="s">
        <v>1159</v>
      </c>
      <c r="BH22" s="497" t="s">
        <v>1159</v>
      </c>
      <c r="BI22" s="497" t="s">
        <v>1159</v>
      </c>
      <c r="BJ22" s="614" t="s">
        <v>1159</v>
      </c>
      <c r="BK22" s="614" t="s">
        <v>1159</v>
      </c>
      <c r="BL22" s="614" t="s">
        <v>1159</v>
      </c>
      <c r="BM22" s="769"/>
      <c r="BN22" s="500" t="s">
        <v>1159</v>
      </c>
      <c r="BO22" s="492" t="s">
        <v>2318</v>
      </c>
      <c r="BP22" s="497" t="s">
        <v>1159</v>
      </c>
      <c r="BQ22" s="497" t="s">
        <v>1159</v>
      </c>
      <c r="BR22" s="497" t="s">
        <v>1159</v>
      </c>
      <c r="BS22" s="497" t="s">
        <v>1159</v>
      </c>
      <c r="BT22" s="497" t="s">
        <v>1159</v>
      </c>
      <c r="BU22" s="497" t="s">
        <v>1159</v>
      </c>
      <c r="BV22" s="769"/>
      <c r="BW22" s="500" t="s">
        <v>1159</v>
      </c>
      <c r="BX22" s="492" t="s">
        <v>2318</v>
      </c>
      <c r="BY22" s="497" t="s">
        <v>1159</v>
      </c>
      <c r="BZ22" s="497" t="s">
        <v>1159</v>
      </c>
      <c r="CA22" s="497" t="s">
        <v>1159</v>
      </c>
      <c r="CB22" s="497" t="s">
        <v>1159</v>
      </c>
      <c r="CC22" s="497" t="s">
        <v>1159</v>
      </c>
      <c r="CD22" s="497" t="s">
        <v>1159</v>
      </c>
      <c r="CE22" s="769"/>
      <c r="CF22" s="778" t="s">
        <v>4243</v>
      </c>
      <c r="CG22" s="814" t="s">
        <v>4154</v>
      </c>
    </row>
    <row r="23" spans="1:85" ht="50.5" thickBot="1" x14ac:dyDescent="0.4">
      <c r="A23" s="755">
        <v>21</v>
      </c>
      <c r="B23" s="459" t="s">
        <v>4146</v>
      </c>
      <c r="C23" s="756" t="s">
        <v>4155</v>
      </c>
      <c r="D23" s="757" t="s">
        <v>2945</v>
      </c>
      <c r="E23" s="758">
        <v>0.95</v>
      </c>
      <c r="F23" s="723" t="s">
        <v>1159</v>
      </c>
      <c r="G23" s="617" t="s">
        <v>1159</v>
      </c>
      <c r="H23" s="617" t="s">
        <v>1159</v>
      </c>
      <c r="I23" s="617" t="s">
        <v>1159</v>
      </c>
      <c r="J23" s="617"/>
      <c r="K23" s="762"/>
      <c r="L23" s="500" t="s">
        <v>1159</v>
      </c>
      <c r="M23" s="502"/>
      <c r="N23" s="500" t="s">
        <v>1159</v>
      </c>
      <c r="O23" s="502" t="s">
        <v>1159</v>
      </c>
      <c r="P23" s="500" t="s">
        <v>1159</v>
      </c>
      <c r="Q23" s="501" t="s">
        <v>1159</v>
      </c>
      <c r="R23" s="501" t="s">
        <v>1159</v>
      </c>
      <c r="S23" s="501" t="s">
        <v>1159</v>
      </c>
      <c r="T23" s="501" t="s">
        <v>1159</v>
      </c>
      <c r="U23" s="501">
        <f t="shared" si="9"/>
        <v>0</v>
      </c>
      <c r="V23" s="501" t="s">
        <v>1159</v>
      </c>
      <c r="W23" s="762"/>
      <c r="X23" s="579" t="s">
        <v>1159</v>
      </c>
      <c r="Y23" s="492"/>
      <c r="Z23" s="497" t="s">
        <v>1159</v>
      </c>
      <c r="AA23" s="497" t="s">
        <v>1159</v>
      </c>
      <c r="AB23" s="614" t="s">
        <v>1159</v>
      </c>
      <c r="AC23" s="614" t="s">
        <v>1159</v>
      </c>
      <c r="AD23" s="614" t="s">
        <v>1159</v>
      </c>
      <c r="AE23" s="614" t="s">
        <v>1159</v>
      </c>
      <c r="AF23" s="614" t="s">
        <v>1159</v>
      </c>
      <c r="AG23" s="614" t="s">
        <v>1159</v>
      </c>
      <c r="AH23" s="914"/>
      <c r="AI23" s="748"/>
      <c r="AJ23" s="500" t="s">
        <v>1159</v>
      </c>
      <c r="AK23" s="766"/>
      <c r="AL23" s="497" t="s">
        <v>1159</v>
      </c>
      <c r="AM23" s="501" t="s">
        <v>1159</v>
      </c>
      <c r="AN23" s="501" t="s">
        <v>1159</v>
      </c>
      <c r="AO23" s="501" t="s">
        <v>1159</v>
      </c>
      <c r="AP23" s="501" t="s">
        <v>1159</v>
      </c>
      <c r="AQ23" s="501" t="s">
        <v>1159</v>
      </c>
      <c r="AR23" s="501" t="s">
        <v>1159</v>
      </c>
      <c r="AS23" s="501" t="s">
        <v>1159</v>
      </c>
      <c r="AT23" s="501" t="s">
        <v>1159</v>
      </c>
      <c r="AU23" s="762"/>
      <c r="AV23" s="579" t="s">
        <v>1159</v>
      </c>
      <c r="AW23" s="492" t="s">
        <v>2318</v>
      </c>
      <c r="AX23" s="497" t="s">
        <v>1159</v>
      </c>
      <c r="AY23" s="614" t="s">
        <v>1159</v>
      </c>
      <c r="AZ23" s="614" t="s">
        <v>1159</v>
      </c>
      <c r="BA23" s="614" t="s">
        <v>1159</v>
      </c>
      <c r="BB23" s="614" t="s">
        <v>1159</v>
      </c>
      <c r="BC23" s="614"/>
      <c r="BD23" s="769"/>
      <c r="BE23" s="500" t="s">
        <v>1159</v>
      </c>
      <c r="BF23" s="492" t="s">
        <v>2318</v>
      </c>
      <c r="BG23" s="497" t="s">
        <v>1159</v>
      </c>
      <c r="BH23" s="497" t="s">
        <v>1159</v>
      </c>
      <c r="BI23" s="497" t="s">
        <v>1159</v>
      </c>
      <c r="BJ23" s="614" t="s">
        <v>1159</v>
      </c>
      <c r="BK23" s="614" t="s">
        <v>1159</v>
      </c>
      <c r="BL23" s="614" t="s">
        <v>1159</v>
      </c>
      <c r="BM23" s="769"/>
      <c r="BN23" s="500" t="s">
        <v>1159</v>
      </c>
      <c r="BO23" s="492" t="s">
        <v>2318</v>
      </c>
      <c r="BP23" s="497" t="s">
        <v>1159</v>
      </c>
      <c r="BQ23" s="497" t="s">
        <v>1159</v>
      </c>
      <c r="BR23" s="497" t="s">
        <v>1159</v>
      </c>
      <c r="BS23" s="497" t="s">
        <v>1159</v>
      </c>
      <c r="BT23" s="497" t="s">
        <v>1159</v>
      </c>
      <c r="BU23" s="497" t="s">
        <v>1159</v>
      </c>
      <c r="BV23" s="769"/>
      <c r="BW23" s="500" t="s">
        <v>1159</v>
      </c>
      <c r="BX23" s="492" t="s">
        <v>2318</v>
      </c>
      <c r="BY23" s="497" t="s">
        <v>1159</v>
      </c>
      <c r="BZ23" s="497" t="s">
        <v>1159</v>
      </c>
      <c r="CA23" s="497" t="s">
        <v>1159</v>
      </c>
      <c r="CB23" s="497" t="s">
        <v>1159</v>
      </c>
      <c r="CC23" s="497" t="s">
        <v>1159</v>
      </c>
      <c r="CD23" s="497" t="s">
        <v>1159</v>
      </c>
      <c r="CE23" s="769"/>
      <c r="CF23" s="778" t="s">
        <v>4243</v>
      </c>
      <c r="CG23" s="814" t="s">
        <v>4154</v>
      </c>
    </row>
    <row r="24" spans="1:85" ht="50.5" thickBot="1" x14ac:dyDescent="0.4">
      <c r="A24" s="755">
        <v>22</v>
      </c>
      <c r="B24" s="459" t="s">
        <v>4146</v>
      </c>
      <c r="C24" s="756" t="s">
        <v>4156</v>
      </c>
      <c r="D24" s="757" t="s">
        <v>2946</v>
      </c>
      <c r="E24" s="758">
        <v>1.3</v>
      </c>
      <c r="F24" s="723" t="s">
        <v>1159</v>
      </c>
      <c r="G24" s="617" t="s">
        <v>1159</v>
      </c>
      <c r="H24" s="617" t="s">
        <v>1159</v>
      </c>
      <c r="I24" s="617" t="s">
        <v>1159</v>
      </c>
      <c r="J24" s="617"/>
      <c r="K24" s="762"/>
      <c r="L24" s="500" t="s">
        <v>1159</v>
      </c>
      <c r="M24" s="502"/>
      <c r="N24" s="500" t="s">
        <v>1159</v>
      </c>
      <c r="O24" s="502" t="s">
        <v>1159</v>
      </c>
      <c r="P24" s="500" t="s">
        <v>1159</v>
      </c>
      <c r="Q24" s="501" t="s">
        <v>1159</v>
      </c>
      <c r="R24" s="501" t="s">
        <v>1159</v>
      </c>
      <c r="S24" s="501" t="s">
        <v>1159</v>
      </c>
      <c r="T24" s="501" t="s">
        <v>1159</v>
      </c>
      <c r="U24" s="501">
        <f t="shared" si="9"/>
        <v>0</v>
      </c>
      <c r="V24" s="501" t="s">
        <v>1159</v>
      </c>
      <c r="W24" s="762"/>
      <c r="X24" s="579" t="s">
        <v>1159</v>
      </c>
      <c r="Y24" s="492"/>
      <c r="Z24" s="497" t="s">
        <v>1159</v>
      </c>
      <c r="AA24" s="497" t="s">
        <v>1159</v>
      </c>
      <c r="AB24" s="614" t="s">
        <v>1159</v>
      </c>
      <c r="AC24" s="614" t="s">
        <v>1159</v>
      </c>
      <c r="AD24" s="614" t="s">
        <v>1159</v>
      </c>
      <c r="AE24" s="614" t="s">
        <v>1159</v>
      </c>
      <c r="AF24" s="614" t="s">
        <v>1159</v>
      </c>
      <c r="AG24" s="614" t="s">
        <v>1159</v>
      </c>
      <c r="AH24" s="914"/>
      <c r="AI24" s="748"/>
      <c r="AJ24" s="500" t="s">
        <v>1159</v>
      </c>
      <c r="AK24" s="766"/>
      <c r="AL24" s="497" t="s">
        <v>1159</v>
      </c>
      <c r="AM24" s="501" t="s">
        <v>1159</v>
      </c>
      <c r="AN24" s="501" t="s">
        <v>1159</v>
      </c>
      <c r="AO24" s="501" t="s">
        <v>1159</v>
      </c>
      <c r="AP24" s="501" t="s">
        <v>1159</v>
      </c>
      <c r="AQ24" s="501" t="s">
        <v>1159</v>
      </c>
      <c r="AR24" s="501" t="s">
        <v>1159</v>
      </c>
      <c r="AS24" s="501" t="s">
        <v>1159</v>
      </c>
      <c r="AT24" s="501" t="s">
        <v>1159</v>
      </c>
      <c r="AU24" s="762"/>
      <c r="AV24" s="579" t="s">
        <v>1159</v>
      </c>
      <c r="AW24" s="492" t="s">
        <v>2318</v>
      </c>
      <c r="AX24" s="497" t="s">
        <v>1159</v>
      </c>
      <c r="AY24" s="614" t="s">
        <v>1159</v>
      </c>
      <c r="AZ24" s="614" t="s">
        <v>1159</v>
      </c>
      <c r="BA24" s="614" t="s">
        <v>1159</v>
      </c>
      <c r="BB24" s="614" t="s">
        <v>1159</v>
      </c>
      <c r="BC24" s="614"/>
      <c r="BD24" s="769"/>
      <c r="BE24" s="500" t="s">
        <v>1159</v>
      </c>
      <c r="BF24" s="492" t="s">
        <v>2318</v>
      </c>
      <c r="BG24" s="497" t="s">
        <v>1159</v>
      </c>
      <c r="BH24" s="497" t="s">
        <v>1159</v>
      </c>
      <c r="BI24" s="497" t="s">
        <v>1159</v>
      </c>
      <c r="BJ24" s="614" t="s">
        <v>1159</v>
      </c>
      <c r="BK24" s="614" t="s">
        <v>1159</v>
      </c>
      <c r="BL24" s="614" t="s">
        <v>1159</v>
      </c>
      <c r="BM24" s="769"/>
      <c r="BN24" s="500" t="s">
        <v>1159</v>
      </c>
      <c r="BO24" s="492" t="s">
        <v>2318</v>
      </c>
      <c r="BP24" s="497" t="s">
        <v>1159</v>
      </c>
      <c r="BQ24" s="497" t="s">
        <v>1159</v>
      </c>
      <c r="BR24" s="497" t="s">
        <v>1159</v>
      </c>
      <c r="BS24" s="497" t="s">
        <v>1159</v>
      </c>
      <c r="BT24" s="497" t="s">
        <v>1159</v>
      </c>
      <c r="BU24" s="497" t="s">
        <v>1159</v>
      </c>
      <c r="BV24" s="769"/>
      <c r="BW24" s="500" t="s">
        <v>1159</v>
      </c>
      <c r="BX24" s="492" t="s">
        <v>2318</v>
      </c>
      <c r="BY24" s="497" t="s">
        <v>1159</v>
      </c>
      <c r="BZ24" s="497" t="s">
        <v>1159</v>
      </c>
      <c r="CA24" s="497" t="s">
        <v>1159</v>
      </c>
      <c r="CB24" s="497" t="s">
        <v>1159</v>
      </c>
      <c r="CC24" s="497" t="s">
        <v>1159</v>
      </c>
      <c r="CD24" s="497" t="s">
        <v>1159</v>
      </c>
      <c r="CE24" s="769"/>
      <c r="CF24" s="778" t="s">
        <v>4243</v>
      </c>
      <c r="CG24" s="814" t="s">
        <v>4154</v>
      </c>
    </row>
    <row r="25" spans="1:85" ht="50.5" thickBot="1" x14ac:dyDescent="0.4">
      <c r="A25" s="755">
        <v>23</v>
      </c>
      <c r="B25" s="459" t="s">
        <v>4146</v>
      </c>
      <c r="C25" s="468" t="s">
        <v>4157</v>
      </c>
      <c r="D25" s="757" t="s">
        <v>2947</v>
      </c>
      <c r="E25" s="758">
        <v>0.95</v>
      </c>
      <c r="F25" s="723" t="s">
        <v>1159</v>
      </c>
      <c r="G25" s="617" t="s">
        <v>1159</v>
      </c>
      <c r="H25" s="617" t="s">
        <v>1159</v>
      </c>
      <c r="I25" s="617" t="s">
        <v>1159</v>
      </c>
      <c r="J25" s="617"/>
      <c r="K25" s="762"/>
      <c r="L25" s="500" t="s">
        <v>1159</v>
      </c>
      <c r="M25" s="502"/>
      <c r="N25" s="500" t="s">
        <v>1159</v>
      </c>
      <c r="O25" s="502" t="s">
        <v>1159</v>
      </c>
      <c r="P25" s="500" t="s">
        <v>1159</v>
      </c>
      <c r="Q25" s="501" t="s">
        <v>1159</v>
      </c>
      <c r="R25" s="501" t="s">
        <v>1159</v>
      </c>
      <c r="S25" s="501" t="s">
        <v>1159</v>
      </c>
      <c r="T25" s="501" t="s">
        <v>1159</v>
      </c>
      <c r="U25" s="501">
        <f t="shared" si="9"/>
        <v>0</v>
      </c>
      <c r="V25" s="501" t="s">
        <v>1159</v>
      </c>
      <c r="W25" s="762"/>
      <c r="X25" s="579" t="s">
        <v>1159</v>
      </c>
      <c r="Y25" s="492"/>
      <c r="Z25" s="497" t="s">
        <v>1159</v>
      </c>
      <c r="AA25" s="497" t="s">
        <v>1159</v>
      </c>
      <c r="AB25" s="614" t="s">
        <v>1159</v>
      </c>
      <c r="AC25" s="614" t="s">
        <v>1159</v>
      </c>
      <c r="AD25" s="614" t="s">
        <v>1159</v>
      </c>
      <c r="AE25" s="614" t="s">
        <v>1159</v>
      </c>
      <c r="AF25" s="614" t="s">
        <v>1159</v>
      </c>
      <c r="AG25" s="614" t="s">
        <v>1159</v>
      </c>
      <c r="AH25" s="914"/>
      <c r="AI25" s="748"/>
      <c r="AJ25" s="500" t="s">
        <v>1159</v>
      </c>
      <c r="AK25" s="766"/>
      <c r="AL25" s="497" t="s">
        <v>1159</v>
      </c>
      <c r="AM25" s="501" t="s">
        <v>1159</v>
      </c>
      <c r="AN25" s="501" t="s">
        <v>1159</v>
      </c>
      <c r="AO25" s="501" t="s">
        <v>1159</v>
      </c>
      <c r="AP25" s="501" t="s">
        <v>1159</v>
      </c>
      <c r="AQ25" s="501" t="s">
        <v>1159</v>
      </c>
      <c r="AR25" s="501" t="s">
        <v>1159</v>
      </c>
      <c r="AS25" s="501" t="s">
        <v>1159</v>
      </c>
      <c r="AT25" s="501" t="s">
        <v>1159</v>
      </c>
      <c r="AU25" s="762"/>
      <c r="AV25" s="579" t="s">
        <v>1159</v>
      </c>
      <c r="AW25" s="492" t="s">
        <v>2318</v>
      </c>
      <c r="AX25" s="497" t="s">
        <v>1159</v>
      </c>
      <c r="AY25" s="614" t="s">
        <v>1159</v>
      </c>
      <c r="AZ25" s="614" t="s">
        <v>1159</v>
      </c>
      <c r="BA25" s="614" t="s">
        <v>1159</v>
      </c>
      <c r="BB25" s="614" t="s">
        <v>1159</v>
      </c>
      <c r="BC25" s="614"/>
      <c r="BD25" s="769"/>
      <c r="BE25" s="500" t="s">
        <v>1159</v>
      </c>
      <c r="BF25" s="492" t="s">
        <v>2318</v>
      </c>
      <c r="BG25" s="497" t="s">
        <v>1159</v>
      </c>
      <c r="BH25" s="497" t="s">
        <v>1159</v>
      </c>
      <c r="BI25" s="497" t="s">
        <v>1159</v>
      </c>
      <c r="BJ25" s="614" t="s">
        <v>1159</v>
      </c>
      <c r="BK25" s="614" t="s">
        <v>1159</v>
      </c>
      <c r="BL25" s="614" t="s">
        <v>1159</v>
      </c>
      <c r="BM25" s="769"/>
      <c r="BN25" s="500" t="s">
        <v>1159</v>
      </c>
      <c r="BO25" s="492" t="s">
        <v>2318</v>
      </c>
      <c r="BP25" s="497" t="s">
        <v>1159</v>
      </c>
      <c r="BQ25" s="497" t="s">
        <v>1159</v>
      </c>
      <c r="BR25" s="497" t="s">
        <v>1159</v>
      </c>
      <c r="BS25" s="497" t="s">
        <v>1159</v>
      </c>
      <c r="BT25" s="497" t="s">
        <v>1159</v>
      </c>
      <c r="BU25" s="497" t="s">
        <v>1159</v>
      </c>
      <c r="BV25" s="769"/>
      <c r="BW25" s="500" t="s">
        <v>1159</v>
      </c>
      <c r="BX25" s="492" t="s">
        <v>2318</v>
      </c>
      <c r="BY25" s="497" t="s">
        <v>1159</v>
      </c>
      <c r="BZ25" s="497" t="s">
        <v>1159</v>
      </c>
      <c r="CA25" s="497" t="s">
        <v>1159</v>
      </c>
      <c r="CB25" s="497" t="s">
        <v>1159</v>
      </c>
      <c r="CC25" s="497" t="s">
        <v>1159</v>
      </c>
      <c r="CD25" s="497" t="s">
        <v>1159</v>
      </c>
      <c r="CE25" s="769"/>
      <c r="CF25" s="778" t="s">
        <v>4243</v>
      </c>
      <c r="CG25" s="814" t="s">
        <v>4154</v>
      </c>
    </row>
    <row r="26" spans="1:85" ht="52.5" thickBot="1" x14ac:dyDescent="0.4">
      <c r="A26" s="755">
        <v>24</v>
      </c>
      <c r="B26" s="459" t="s">
        <v>4158</v>
      </c>
      <c r="C26" s="468" t="s">
        <v>4244</v>
      </c>
      <c r="D26" s="779" t="s">
        <v>2328</v>
      </c>
      <c r="E26" s="758">
        <v>1.3</v>
      </c>
      <c r="F26" s="723">
        <v>1.73</v>
      </c>
      <c r="G26" s="571">
        <v>1.7</v>
      </c>
      <c r="H26" s="571">
        <v>1.71</v>
      </c>
      <c r="I26" s="571">
        <f t="shared" si="8"/>
        <v>1.71</v>
      </c>
      <c r="J26" s="571"/>
      <c r="K26" s="762">
        <f t="shared" si="0"/>
        <v>-1</v>
      </c>
      <c r="L26" s="497">
        <v>1.87</v>
      </c>
      <c r="M26" s="502">
        <v>1.87</v>
      </c>
      <c r="N26" s="500">
        <v>17.78</v>
      </c>
      <c r="O26" s="502">
        <v>17.952199999999998</v>
      </c>
      <c r="P26" s="634" t="s">
        <v>2318</v>
      </c>
      <c r="Q26" s="501">
        <v>1.88</v>
      </c>
      <c r="R26" s="501">
        <v>1.87</v>
      </c>
      <c r="S26" s="501">
        <v>1.91</v>
      </c>
      <c r="T26" s="501">
        <v>1.94</v>
      </c>
      <c r="U26" s="501">
        <f t="shared" si="9"/>
        <v>1.87</v>
      </c>
      <c r="V26" s="501">
        <v>1.89</v>
      </c>
      <c r="W26" s="762">
        <f t="shared" si="1"/>
        <v>1.0695187165775291E-2</v>
      </c>
      <c r="X26" s="614">
        <v>1.84</v>
      </c>
      <c r="Y26" s="492">
        <v>1.84</v>
      </c>
      <c r="Z26" s="497">
        <v>24.858619999999998</v>
      </c>
      <c r="AA26" s="497">
        <v>1.97</v>
      </c>
      <c r="AB26" s="614">
        <v>1.96</v>
      </c>
      <c r="AC26" s="614">
        <v>1.97</v>
      </c>
      <c r="AD26" s="614">
        <v>1.94</v>
      </c>
      <c r="AE26" s="614">
        <v>1.94</v>
      </c>
      <c r="AF26" s="614">
        <v>1.99</v>
      </c>
      <c r="AG26" s="914">
        <f t="shared" si="10"/>
        <v>1.84</v>
      </c>
      <c r="AH26" s="914"/>
      <c r="AI26" s="748">
        <f t="shared" si="2"/>
        <v>-1</v>
      </c>
      <c r="AJ26" s="765">
        <v>1.88</v>
      </c>
      <c r="AK26" s="766">
        <v>1.88</v>
      </c>
      <c r="AL26" s="634" t="s">
        <v>2318</v>
      </c>
      <c r="AM26" s="499">
        <v>1.91</v>
      </c>
      <c r="AN26" s="499">
        <v>1.99</v>
      </c>
      <c r="AO26" s="499">
        <v>2</v>
      </c>
      <c r="AP26" s="499">
        <v>2.0299999999999998</v>
      </c>
      <c r="AQ26" s="499">
        <v>2.0299999999999998</v>
      </c>
      <c r="AR26" s="499">
        <v>1.99</v>
      </c>
      <c r="AS26" s="499">
        <f t="shared" si="11"/>
        <v>1.88</v>
      </c>
      <c r="AT26" s="499">
        <v>1.96</v>
      </c>
      <c r="AU26" s="799">
        <f t="shared" si="3"/>
        <v>4.2553191489361743E-2</v>
      </c>
      <c r="AV26" s="547">
        <v>1.87</v>
      </c>
      <c r="AW26" s="560">
        <v>1.87</v>
      </c>
      <c r="AX26" s="497">
        <v>1.92</v>
      </c>
      <c r="AY26" s="614">
        <v>1.94</v>
      </c>
      <c r="AZ26" s="614">
        <v>1.89</v>
      </c>
      <c r="BA26" s="614">
        <v>1.89</v>
      </c>
      <c r="BB26" s="614">
        <f t="shared" si="12"/>
        <v>1.87</v>
      </c>
      <c r="BC26" s="614"/>
      <c r="BD26" s="769">
        <f t="shared" si="4"/>
        <v>-1</v>
      </c>
      <c r="BE26" s="574">
        <v>1.85</v>
      </c>
      <c r="BF26" s="560">
        <v>1.85</v>
      </c>
      <c r="BG26" s="497">
        <v>1.82</v>
      </c>
      <c r="BH26" s="497">
        <v>1.84</v>
      </c>
      <c r="BI26" s="497">
        <v>1.81</v>
      </c>
      <c r="BJ26" s="614">
        <v>1.89</v>
      </c>
      <c r="BK26" s="614">
        <f t="shared" si="13"/>
        <v>1.85</v>
      </c>
      <c r="BL26" s="614">
        <v>1.99</v>
      </c>
      <c r="BM26" s="769">
        <f t="shared" si="5"/>
        <v>7.5675675675675624E-2</v>
      </c>
      <c r="BN26" s="574">
        <v>1.94</v>
      </c>
      <c r="BO26" s="560">
        <v>1.94</v>
      </c>
      <c r="BP26" s="497">
        <v>20.671199999999999</v>
      </c>
      <c r="BQ26" s="497">
        <v>2.0299999999999998</v>
      </c>
      <c r="BR26" s="614">
        <v>2.08</v>
      </c>
      <c r="BS26" s="614">
        <v>2.04</v>
      </c>
      <c r="BT26" s="614">
        <f t="shared" si="14"/>
        <v>1.94</v>
      </c>
      <c r="BU26" s="614">
        <v>2.02</v>
      </c>
      <c r="BV26" s="769">
        <f t="shared" si="6"/>
        <v>4.1237113402061897E-2</v>
      </c>
      <c r="BW26" s="574">
        <v>1.9816666666666667</v>
      </c>
      <c r="BX26" s="560">
        <v>1.9816666666666667</v>
      </c>
      <c r="BY26" s="497">
        <v>1.95</v>
      </c>
      <c r="BZ26" s="614">
        <v>1.97</v>
      </c>
      <c r="CA26" s="614">
        <v>1.98</v>
      </c>
      <c r="CB26" s="614">
        <v>2.04</v>
      </c>
      <c r="CC26" s="614">
        <f t="shared" si="15"/>
        <v>1.9816666666666667</v>
      </c>
      <c r="CD26" s="614">
        <v>2.0299999999999998</v>
      </c>
      <c r="CE26" s="769">
        <f t="shared" si="7"/>
        <v>2.4390243902438914E-2</v>
      </c>
      <c r="CF26" s="770"/>
      <c r="CG26" s="468" t="s">
        <v>4245</v>
      </c>
    </row>
    <row r="27" spans="1:85" ht="52.5" thickBot="1" x14ac:dyDescent="0.4">
      <c r="A27" s="755">
        <v>25</v>
      </c>
      <c r="B27" s="459" t="s">
        <v>4158</v>
      </c>
      <c r="C27" s="468" t="s">
        <v>4172</v>
      </c>
      <c r="D27" s="757" t="s">
        <v>2654</v>
      </c>
      <c r="E27" s="758">
        <v>2.5</v>
      </c>
      <c r="F27" s="723">
        <v>1.79</v>
      </c>
      <c r="G27" s="617">
        <v>1.44</v>
      </c>
      <c r="H27" s="617">
        <v>1.53</v>
      </c>
      <c r="I27" s="617">
        <f t="shared" si="8"/>
        <v>1.53</v>
      </c>
      <c r="J27" s="617"/>
      <c r="K27" s="799">
        <f t="shared" si="0"/>
        <v>-1</v>
      </c>
      <c r="L27" s="761">
        <v>1.5269999999999999</v>
      </c>
      <c r="M27" s="760">
        <v>1.18</v>
      </c>
      <c r="N27" s="761">
        <v>1.5269999999999999</v>
      </c>
      <c r="O27" s="760">
        <v>1.5719999999999998</v>
      </c>
      <c r="P27" s="761">
        <v>1.5719999999999998</v>
      </c>
      <c r="Q27" s="743">
        <v>1.52</v>
      </c>
      <c r="R27" s="743">
        <v>1.51</v>
      </c>
      <c r="S27" s="743">
        <v>1.51</v>
      </c>
      <c r="T27" s="743">
        <v>1.49</v>
      </c>
      <c r="U27" s="743">
        <f t="shared" si="9"/>
        <v>1.49</v>
      </c>
      <c r="V27" s="743">
        <v>1.49</v>
      </c>
      <c r="W27" s="799">
        <f t="shared" si="1"/>
        <v>0</v>
      </c>
      <c r="X27" s="771">
        <v>1.7908000000000002</v>
      </c>
      <c r="Y27" s="772">
        <v>1.1000000000000001</v>
      </c>
      <c r="Z27" s="763">
        <v>1.7908000000000002</v>
      </c>
      <c r="AA27" s="763">
        <v>1.82</v>
      </c>
      <c r="AB27" s="771">
        <v>1.8</v>
      </c>
      <c r="AC27" s="771">
        <v>1.76</v>
      </c>
      <c r="AD27" s="771">
        <v>1.73</v>
      </c>
      <c r="AE27" s="771">
        <v>1.75</v>
      </c>
      <c r="AF27" s="771">
        <v>1.71</v>
      </c>
      <c r="AG27" s="912">
        <f t="shared" si="10"/>
        <v>1.71</v>
      </c>
      <c r="AH27" s="912"/>
      <c r="AI27" s="748">
        <f t="shared" si="2"/>
        <v>-1</v>
      </c>
      <c r="AJ27" s="763">
        <v>1.84</v>
      </c>
      <c r="AK27" s="773">
        <v>1.2</v>
      </c>
      <c r="AL27" s="763">
        <v>1.84</v>
      </c>
      <c r="AM27" s="767">
        <v>1.76</v>
      </c>
      <c r="AN27" s="767">
        <v>1.72</v>
      </c>
      <c r="AO27" s="767">
        <v>1.7</v>
      </c>
      <c r="AP27" s="767">
        <v>1.74</v>
      </c>
      <c r="AQ27" s="767">
        <v>1.73</v>
      </c>
      <c r="AR27" s="767">
        <v>1.75</v>
      </c>
      <c r="AS27" s="767">
        <f t="shared" si="11"/>
        <v>1.75</v>
      </c>
      <c r="AT27" s="767">
        <v>1.72</v>
      </c>
      <c r="AU27" s="799">
        <f t="shared" si="3"/>
        <v>-1.7142857142857158E-2</v>
      </c>
      <c r="AV27" s="614">
        <v>1.85</v>
      </c>
      <c r="AW27" s="492" t="s">
        <v>2318</v>
      </c>
      <c r="AX27" s="497">
        <v>1.85</v>
      </c>
      <c r="AY27" s="614">
        <v>1.8</v>
      </c>
      <c r="AZ27" s="614">
        <v>1.75</v>
      </c>
      <c r="BA27" s="614">
        <v>1.62</v>
      </c>
      <c r="BB27" s="614">
        <f t="shared" si="12"/>
        <v>1.62</v>
      </c>
      <c r="BC27" s="614"/>
      <c r="BD27" s="769">
        <f t="shared" si="4"/>
        <v>-1</v>
      </c>
      <c r="BE27" s="497">
        <v>1.72</v>
      </c>
      <c r="BF27" s="492" t="s">
        <v>2318</v>
      </c>
      <c r="BG27" s="497">
        <v>1.72</v>
      </c>
      <c r="BH27" s="497">
        <v>1.69</v>
      </c>
      <c r="BI27" s="495">
        <v>1.6</v>
      </c>
      <c r="BJ27" s="777">
        <v>1.57</v>
      </c>
      <c r="BK27" s="777">
        <f t="shared" si="13"/>
        <v>1.57</v>
      </c>
      <c r="BL27" s="777">
        <v>1.53</v>
      </c>
      <c r="BM27" s="769">
        <f t="shared" si="5"/>
        <v>-2.5477707006369449E-2</v>
      </c>
      <c r="BN27" s="497">
        <v>2.0352000000000001</v>
      </c>
      <c r="BO27" s="492" t="s">
        <v>2318</v>
      </c>
      <c r="BP27" s="497">
        <v>2.0352000000000001</v>
      </c>
      <c r="BQ27" s="497">
        <v>2.08</v>
      </c>
      <c r="BR27" s="614">
        <v>1.75</v>
      </c>
      <c r="BS27" s="614">
        <v>1.71</v>
      </c>
      <c r="BT27" s="614">
        <f t="shared" si="14"/>
        <v>1.71</v>
      </c>
      <c r="BU27" s="614">
        <v>1.7</v>
      </c>
      <c r="BV27" s="769">
        <f t="shared" si="6"/>
        <v>-5.8479532163742748E-3</v>
      </c>
      <c r="BW27" s="497">
        <v>1.7342</v>
      </c>
      <c r="BX27" s="492" t="s">
        <v>2318</v>
      </c>
      <c r="BY27" s="497">
        <v>1.7342</v>
      </c>
      <c r="BZ27" s="614">
        <v>1.69</v>
      </c>
      <c r="CA27" s="614">
        <v>1.61</v>
      </c>
      <c r="CB27" s="614">
        <v>1.6</v>
      </c>
      <c r="CC27" s="614">
        <f t="shared" si="15"/>
        <v>1.6</v>
      </c>
      <c r="CD27" s="614">
        <v>1.61</v>
      </c>
      <c r="CE27" s="769">
        <f t="shared" si="7"/>
        <v>6.2500000000000056E-3</v>
      </c>
      <c r="CF27" s="770"/>
      <c r="CG27" s="811"/>
    </row>
    <row r="28" spans="1:85" ht="39.5" thickBot="1" x14ac:dyDescent="0.4">
      <c r="A28" s="755">
        <v>26</v>
      </c>
      <c r="B28" s="459" t="s">
        <v>4158</v>
      </c>
      <c r="C28" s="468" t="s">
        <v>4175</v>
      </c>
      <c r="D28" s="757" t="s">
        <v>2655</v>
      </c>
      <c r="E28" s="758">
        <v>2.5</v>
      </c>
      <c r="F28" s="723">
        <v>1.48</v>
      </c>
      <c r="G28" s="617">
        <v>1.41</v>
      </c>
      <c r="H28" s="617">
        <v>1.42</v>
      </c>
      <c r="I28" s="617">
        <f t="shared" si="8"/>
        <v>1.42</v>
      </c>
      <c r="J28" s="617"/>
      <c r="K28" s="799">
        <f t="shared" si="0"/>
        <v>-1</v>
      </c>
      <c r="L28" s="500">
        <v>2.5</v>
      </c>
      <c r="M28" s="502"/>
      <c r="N28" s="500" t="s">
        <v>1159</v>
      </c>
      <c r="O28" s="502" t="s">
        <v>1159</v>
      </c>
      <c r="P28" s="500" t="s">
        <v>1159</v>
      </c>
      <c r="Q28" s="501">
        <v>1.32</v>
      </c>
      <c r="R28" s="501">
        <v>1.31</v>
      </c>
      <c r="S28" s="501">
        <v>1.36</v>
      </c>
      <c r="T28" s="501">
        <v>1.33</v>
      </c>
      <c r="U28" s="501">
        <f t="shared" si="9"/>
        <v>1.33</v>
      </c>
      <c r="V28" s="501">
        <v>1.33</v>
      </c>
      <c r="W28" s="799">
        <f t="shared" si="1"/>
        <v>0</v>
      </c>
      <c r="X28" s="614">
        <v>2.5</v>
      </c>
      <c r="Y28" s="492"/>
      <c r="Z28" s="497" t="s">
        <v>1159</v>
      </c>
      <c r="AA28" s="497">
        <v>1.86</v>
      </c>
      <c r="AB28" s="614">
        <v>1.86</v>
      </c>
      <c r="AC28" s="614">
        <v>1.81</v>
      </c>
      <c r="AD28" s="614">
        <v>1.79</v>
      </c>
      <c r="AE28" s="614">
        <v>1.69</v>
      </c>
      <c r="AF28" s="614">
        <v>1.73</v>
      </c>
      <c r="AG28" s="914">
        <f t="shared" si="10"/>
        <v>1.73</v>
      </c>
      <c r="AH28" s="914"/>
      <c r="AI28" s="748">
        <f t="shared" si="2"/>
        <v>-1</v>
      </c>
      <c r="AJ28" s="765">
        <v>2.5</v>
      </c>
      <c r="AK28" s="766"/>
      <c r="AL28" s="497" t="s">
        <v>1159</v>
      </c>
      <c r="AM28" s="765">
        <v>2.2400000000000002</v>
      </c>
      <c r="AN28" s="492">
        <v>1.57</v>
      </c>
      <c r="AO28" s="492">
        <v>1.55</v>
      </c>
      <c r="AP28" s="499">
        <v>1.55</v>
      </c>
      <c r="AQ28" s="499">
        <v>1.52</v>
      </c>
      <c r="AR28" s="767">
        <v>1.55</v>
      </c>
      <c r="AS28" s="767">
        <f t="shared" si="11"/>
        <v>1.55</v>
      </c>
      <c r="AT28" s="767">
        <v>1.52</v>
      </c>
      <c r="AU28" s="799">
        <f t="shared" si="3"/>
        <v>-1.9354838709677438E-2</v>
      </c>
      <c r="AV28" s="774">
        <v>2.5</v>
      </c>
      <c r="AW28" s="492" t="s">
        <v>2318</v>
      </c>
      <c r="AX28" s="497" t="s">
        <v>1159</v>
      </c>
      <c r="AY28" s="614">
        <v>1.52</v>
      </c>
      <c r="AZ28" s="614">
        <v>1.52</v>
      </c>
      <c r="BA28" s="614">
        <v>1.49</v>
      </c>
      <c r="BB28" s="614">
        <f t="shared" si="12"/>
        <v>1.49</v>
      </c>
      <c r="BC28" s="614"/>
      <c r="BD28" s="769">
        <f t="shared" si="4"/>
        <v>-1</v>
      </c>
      <c r="BE28" s="765">
        <v>2.5</v>
      </c>
      <c r="BF28" s="492" t="s">
        <v>2318</v>
      </c>
      <c r="BG28" s="497" t="s">
        <v>1159</v>
      </c>
      <c r="BH28" s="497">
        <v>1.61</v>
      </c>
      <c r="BI28" s="495">
        <v>1.58</v>
      </c>
      <c r="BJ28" s="777">
        <v>1.55</v>
      </c>
      <c r="BK28" s="777">
        <f t="shared" si="13"/>
        <v>1.55</v>
      </c>
      <c r="BL28" s="777">
        <v>1.53</v>
      </c>
      <c r="BM28" s="769">
        <f t="shared" si="5"/>
        <v>-1.2903225806451623E-2</v>
      </c>
      <c r="BN28" s="765">
        <v>2.5</v>
      </c>
      <c r="BO28" s="492" t="s">
        <v>2318</v>
      </c>
      <c r="BP28" s="497" t="s">
        <v>1159</v>
      </c>
      <c r="BQ28" s="497">
        <v>1.54</v>
      </c>
      <c r="BR28" s="614">
        <v>1.55</v>
      </c>
      <c r="BS28" s="614">
        <v>1.56</v>
      </c>
      <c r="BT28" s="614">
        <f t="shared" si="14"/>
        <v>1.56</v>
      </c>
      <c r="BU28" s="614">
        <v>1.57</v>
      </c>
      <c r="BV28" s="769">
        <f t="shared" si="6"/>
        <v>6.4102564102564161E-3</v>
      </c>
      <c r="BW28" s="765">
        <v>2.5</v>
      </c>
      <c r="BX28" s="492" t="s">
        <v>2318</v>
      </c>
      <c r="BY28" s="497" t="s">
        <v>1159</v>
      </c>
      <c r="BZ28" s="614">
        <v>1.75</v>
      </c>
      <c r="CA28" s="614">
        <v>1.65</v>
      </c>
      <c r="CB28" s="614">
        <v>1.59</v>
      </c>
      <c r="CC28" s="614">
        <f t="shared" si="15"/>
        <v>1.59</v>
      </c>
      <c r="CD28" s="614">
        <v>1.55</v>
      </c>
      <c r="CE28" s="769">
        <f t="shared" si="7"/>
        <v>-2.5157232704402538E-2</v>
      </c>
      <c r="CF28" s="770"/>
      <c r="CG28" s="815" t="s">
        <v>4177</v>
      </c>
    </row>
    <row r="29" spans="1:85" ht="52.5" thickBot="1" x14ac:dyDescent="0.4">
      <c r="A29" s="755">
        <v>27</v>
      </c>
      <c r="B29" s="459" t="s">
        <v>4178</v>
      </c>
      <c r="C29" s="468" t="s">
        <v>4246</v>
      </c>
      <c r="D29" s="779" t="s">
        <v>2330</v>
      </c>
      <c r="E29" s="758">
        <v>2.5</v>
      </c>
      <c r="F29" s="723">
        <v>10.93</v>
      </c>
      <c r="G29" s="571">
        <v>11.36</v>
      </c>
      <c r="H29" s="571">
        <v>10.76</v>
      </c>
      <c r="I29" s="571">
        <f t="shared" si="8"/>
        <v>10.76</v>
      </c>
      <c r="J29" s="571"/>
      <c r="K29" s="762">
        <f t="shared" si="0"/>
        <v>-1</v>
      </c>
      <c r="L29" s="497">
        <v>11.29</v>
      </c>
      <c r="M29" s="492">
        <v>11.29</v>
      </c>
      <c r="N29" s="497">
        <v>33.786000000000001</v>
      </c>
      <c r="O29" s="492" t="s">
        <v>1159</v>
      </c>
      <c r="P29" s="634" t="s">
        <v>2318</v>
      </c>
      <c r="Q29" s="499">
        <v>11.73</v>
      </c>
      <c r="R29" s="499">
        <v>11.72</v>
      </c>
      <c r="S29" s="499">
        <v>11.73</v>
      </c>
      <c r="T29" s="499">
        <v>11.68</v>
      </c>
      <c r="U29" s="499">
        <f t="shared" si="9"/>
        <v>11.29</v>
      </c>
      <c r="V29" s="499">
        <v>11.53</v>
      </c>
      <c r="W29" s="762">
        <f t="shared" si="1"/>
        <v>2.1257750221434918E-2</v>
      </c>
      <c r="X29" s="614">
        <v>12.83</v>
      </c>
      <c r="Y29" s="492">
        <v>12.83</v>
      </c>
      <c r="Z29" s="497">
        <v>51.99</v>
      </c>
      <c r="AA29" s="497">
        <v>12.98</v>
      </c>
      <c r="AB29" s="614">
        <v>13.8</v>
      </c>
      <c r="AC29" s="614">
        <v>12.99</v>
      </c>
      <c r="AD29" s="614" t="s">
        <v>1159</v>
      </c>
      <c r="AE29" s="614">
        <v>12.27</v>
      </c>
      <c r="AF29" s="614">
        <v>12.45</v>
      </c>
      <c r="AG29" s="914">
        <f t="shared" si="10"/>
        <v>12.45</v>
      </c>
      <c r="AH29" s="914"/>
      <c r="AI29" s="748">
        <f t="shared" si="2"/>
        <v>-1</v>
      </c>
      <c r="AJ29" s="497">
        <v>11.45</v>
      </c>
      <c r="AK29" s="492">
        <v>11.45</v>
      </c>
      <c r="AL29" s="634" t="s">
        <v>2318</v>
      </c>
      <c r="AM29" s="499">
        <v>11.34</v>
      </c>
      <c r="AN29" s="499">
        <v>11.38</v>
      </c>
      <c r="AO29" s="499" t="s">
        <v>1159</v>
      </c>
      <c r="AP29" s="499" t="s">
        <v>1159</v>
      </c>
      <c r="AQ29" s="499">
        <v>11.39</v>
      </c>
      <c r="AR29" s="499">
        <v>11.91</v>
      </c>
      <c r="AS29" s="499">
        <f t="shared" si="11"/>
        <v>11.45</v>
      </c>
      <c r="AT29" s="499">
        <v>11.65</v>
      </c>
      <c r="AU29" s="799">
        <f t="shared" si="3"/>
        <v>1.7467248908297036E-2</v>
      </c>
      <c r="AV29" s="614">
        <v>11.323</v>
      </c>
      <c r="AW29" s="492" t="s">
        <v>1502</v>
      </c>
      <c r="AX29" s="497">
        <v>10.97</v>
      </c>
      <c r="AY29" s="614">
        <v>9.81</v>
      </c>
      <c r="AZ29" s="614">
        <v>10.119999999999999</v>
      </c>
      <c r="BA29" s="614" t="s">
        <v>1159</v>
      </c>
      <c r="BB29" s="614">
        <f t="shared" si="12"/>
        <v>11.323</v>
      </c>
      <c r="BC29" s="614"/>
      <c r="BD29" s="769">
        <f t="shared" si="4"/>
        <v>-1</v>
      </c>
      <c r="BE29" s="497">
        <v>11.78</v>
      </c>
      <c r="BF29" s="492" t="s">
        <v>1502</v>
      </c>
      <c r="BG29" s="497">
        <v>11.87</v>
      </c>
      <c r="BH29" s="497">
        <v>11.9</v>
      </c>
      <c r="BI29" s="497">
        <v>11.86</v>
      </c>
      <c r="BJ29" s="614">
        <v>11.75</v>
      </c>
      <c r="BK29" s="614">
        <f t="shared" si="13"/>
        <v>11.75</v>
      </c>
      <c r="BL29" s="614">
        <v>12.56</v>
      </c>
      <c r="BM29" s="769">
        <f t="shared" si="5"/>
        <v>6.8936170212766004E-2</v>
      </c>
      <c r="BN29" s="765">
        <v>11.42</v>
      </c>
      <c r="BO29" s="492" t="s">
        <v>1502</v>
      </c>
      <c r="BP29" s="497">
        <v>40.763500000000001</v>
      </c>
      <c r="BQ29" s="497">
        <v>11.53</v>
      </c>
      <c r="BR29" s="614">
        <v>10.97</v>
      </c>
      <c r="BS29" s="614">
        <v>10.91</v>
      </c>
      <c r="BT29" s="614">
        <f t="shared" si="14"/>
        <v>10.91</v>
      </c>
      <c r="BU29" s="614">
        <v>10.99</v>
      </c>
      <c r="BV29" s="769">
        <f t="shared" si="6"/>
        <v>7.332722273143911E-3</v>
      </c>
      <c r="BW29" s="765">
        <v>11.41</v>
      </c>
      <c r="BX29" s="492" t="s">
        <v>1502</v>
      </c>
      <c r="BY29" s="497">
        <v>11.73</v>
      </c>
      <c r="BZ29" s="614">
        <v>11.42</v>
      </c>
      <c r="CA29" s="614">
        <v>11.22</v>
      </c>
      <c r="CB29" s="614">
        <v>11.51</v>
      </c>
      <c r="CC29" s="614">
        <f t="shared" si="15"/>
        <v>11.41</v>
      </c>
      <c r="CD29" s="614">
        <v>11.57</v>
      </c>
      <c r="CE29" s="769">
        <f t="shared" si="7"/>
        <v>1.4022787028922011E-2</v>
      </c>
      <c r="CF29" s="770"/>
      <c r="CG29" s="468" t="s">
        <v>4245</v>
      </c>
    </row>
    <row r="30" spans="1:85" ht="39.5" thickBot="1" x14ac:dyDescent="0.4">
      <c r="A30" s="755">
        <v>28</v>
      </c>
      <c r="B30" s="459" t="s">
        <v>4178</v>
      </c>
      <c r="C30" s="468" t="s">
        <v>4185</v>
      </c>
      <c r="D30" s="757" t="s">
        <v>4186</v>
      </c>
      <c r="E30" s="758">
        <v>2.5</v>
      </c>
      <c r="F30" s="723">
        <v>9.8000000000000007</v>
      </c>
      <c r="G30" s="617">
        <v>10.220000000000001</v>
      </c>
      <c r="H30" s="617">
        <v>10.039999999999999</v>
      </c>
      <c r="I30" s="617">
        <f t="shared" si="8"/>
        <v>9.8000000000000007</v>
      </c>
      <c r="J30" s="617"/>
      <c r="K30" s="762">
        <f t="shared" si="0"/>
        <v>-1</v>
      </c>
      <c r="L30" s="497">
        <v>11.29</v>
      </c>
      <c r="M30" s="492">
        <v>11.29</v>
      </c>
      <c r="N30" s="497">
        <v>15.84</v>
      </c>
      <c r="O30" s="492" t="s">
        <v>1159</v>
      </c>
      <c r="P30" s="497">
        <v>11.932</v>
      </c>
      <c r="Q30" s="499">
        <v>11.31</v>
      </c>
      <c r="R30" s="499">
        <v>11.11</v>
      </c>
      <c r="S30" s="499">
        <v>11.29</v>
      </c>
      <c r="T30" s="499">
        <v>11.47</v>
      </c>
      <c r="U30" s="499">
        <f t="shared" si="9"/>
        <v>11.29</v>
      </c>
      <c r="V30" s="499">
        <v>11.38</v>
      </c>
      <c r="W30" s="762">
        <f t="shared" si="1"/>
        <v>7.971656333038233E-3</v>
      </c>
      <c r="X30" s="614">
        <v>12.83</v>
      </c>
      <c r="Y30" s="492">
        <v>12.83</v>
      </c>
      <c r="Z30" s="497">
        <v>12.912000000000001</v>
      </c>
      <c r="AA30" s="497">
        <v>12.55</v>
      </c>
      <c r="AB30" s="614">
        <v>12.09</v>
      </c>
      <c r="AC30" s="614">
        <v>11.99</v>
      </c>
      <c r="AD30" s="614" t="s">
        <v>1159</v>
      </c>
      <c r="AE30" s="614">
        <v>11.51</v>
      </c>
      <c r="AF30" s="614">
        <v>11.99</v>
      </c>
      <c r="AG30" s="914">
        <f t="shared" si="10"/>
        <v>11.99</v>
      </c>
      <c r="AH30" s="914"/>
      <c r="AI30" s="748">
        <f t="shared" si="2"/>
        <v>-1</v>
      </c>
      <c r="AJ30" s="497">
        <v>11.45</v>
      </c>
      <c r="AK30" s="492">
        <v>11.45</v>
      </c>
      <c r="AL30" s="497">
        <v>11.78</v>
      </c>
      <c r="AM30" s="499">
        <v>11.43</v>
      </c>
      <c r="AN30" s="499">
        <v>11.41</v>
      </c>
      <c r="AO30" s="499" t="s">
        <v>1159</v>
      </c>
      <c r="AP30" s="499" t="s">
        <v>1159</v>
      </c>
      <c r="AQ30" s="499">
        <v>11.14</v>
      </c>
      <c r="AR30" s="499">
        <v>11.11</v>
      </c>
      <c r="AS30" s="499">
        <f t="shared" si="11"/>
        <v>11.11</v>
      </c>
      <c r="AT30" s="499">
        <v>11.17</v>
      </c>
      <c r="AU30" s="799">
        <f t="shared" si="3"/>
        <v>5.4005400540054456E-3</v>
      </c>
      <c r="AV30" s="614">
        <v>11.323</v>
      </c>
      <c r="AW30" s="492" t="s">
        <v>1502</v>
      </c>
      <c r="AX30" s="497">
        <v>11.779</v>
      </c>
      <c r="AY30" s="614">
        <v>10.97</v>
      </c>
      <c r="AZ30" s="614">
        <v>10.82</v>
      </c>
      <c r="BA30" s="614" t="s">
        <v>1159</v>
      </c>
      <c r="BB30" s="614">
        <f t="shared" si="12"/>
        <v>11.323</v>
      </c>
      <c r="BC30" s="614"/>
      <c r="BD30" s="769">
        <f t="shared" si="4"/>
        <v>-1</v>
      </c>
      <c r="BE30" s="497">
        <v>11.78</v>
      </c>
      <c r="BF30" s="492" t="s">
        <v>1502</v>
      </c>
      <c r="BG30" s="497">
        <v>12.321999999999999</v>
      </c>
      <c r="BH30" s="497">
        <v>12.27</v>
      </c>
      <c r="BI30" s="497">
        <v>11.91</v>
      </c>
      <c r="BJ30" s="614">
        <v>11.6</v>
      </c>
      <c r="BK30" s="614">
        <f t="shared" si="13"/>
        <v>11.6</v>
      </c>
      <c r="BL30" s="614">
        <v>10.98</v>
      </c>
      <c r="BM30" s="769">
        <f t="shared" si="5"/>
        <v>-5.3448275862068899E-2</v>
      </c>
      <c r="BN30" s="765">
        <v>11.42</v>
      </c>
      <c r="BO30" s="492" t="s">
        <v>1502</v>
      </c>
      <c r="BP30" s="497">
        <v>11.865</v>
      </c>
      <c r="BQ30" s="497">
        <v>12.12</v>
      </c>
      <c r="BR30" s="614">
        <v>10.25</v>
      </c>
      <c r="BS30" s="614">
        <v>10.220000000000001</v>
      </c>
      <c r="BT30" s="614">
        <f t="shared" si="14"/>
        <v>10.220000000000001</v>
      </c>
      <c r="BU30" s="614">
        <v>10.27</v>
      </c>
      <c r="BV30" s="769">
        <f t="shared" si="6"/>
        <v>4.8923679060664318E-3</v>
      </c>
      <c r="BW30" s="765">
        <v>11.41</v>
      </c>
      <c r="BX30" s="492" t="s">
        <v>1502</v>
      </c>
      <c r="BY30" s="497">
        <v>12.2842</v>
      </c>
      <c r="BZ30" s="614">
        <v>11.8</v>
      </c>
      <c r="CA30" s="614">
        <v>11.34</v>
      </c>
      <c r="CB30" s="614">
        <v>11.9</v>
      </c>
      <c r="CC30" s="614">
        <f t="shared" si="15"/>
        <v>11.41</v>
      </c>
      <c r="CD30" s="614">
        <v>11.67</v>
      </c>
      <c r="CE30" s="769">
        <f t="shared" si="7"/>
        <v>2.2787028921998229E-2</v>
      </c>
      <c r="CF30" s="770"/>
      <c r="CG30" s="813"/>
    </row>
    <row r="31" spans="1:85" ht="52.5" thickBot="1" x14ac:dyDescent="0.4">
      <c r="A31" s="755">
        <v>29</v>
      </c>
      <c r="B31" s="459" t="s">
        <v>4178</v>
      </c>
      <c r="C31" s="468" t="s">
        <v>4247</v>
      </c>
      <c r="D31" s="779" t="s">
        <v>2333</v>
      </c>
      <c r="E31" s="758">
        <v>2.5</v>
      </c>
      <c r="F31" s="723">
        <v>9.31</v>
      </c>
      <c r="G31" s="571">
        <v>9.5399999999999991</v>
      </c>
      <c r="H31" s="571">
        <v>9.7100000000000009</v>
      </c>
      <c r="I31" s="571">
        <f t="shared" si="8"/>
        <v>9.31</v>
      </c>
      <c r="J31" s="571"/>
      <c r="K31" s="762">
        <f t="shared" si="0"/>
        <v>-1</v>
      </c>
      <c r="L31" s="497">
        <v>6.14</v>
      </c>
      <c r="M31" s="492">
        <v>6.14</v>
      </c>
      <c r="N31" s="497">
        <v>28.3794</v>
      </c>
      <c r="O31" s="492" t="s">
        <v>1159</v>
      </c>
      <c r="P31" s="634" t="s">
        <v>2318</v>
      </c>
      <c r="Q31" s="499">
        <v>6.57</v>
      </c>
      <c r="R31" s="499">
        <v>6.17</v>
      </c>
      <c r="S31" s="499">
        <v>6.22</v>
      </c>
      <c r="T31" s="499">
        <v>6.52</v>
      </c>
      <c r="U31" s="499">
        <f t="shared" si="9"/>
        <v>6.14</v>
      </c>
      <c r="V31" s="499">
        <v>6.43</v>
      </c>
      <c r="W31" s="762">
        <f t="shared" si="1"/>
        <v>4.7231270358306196E-2</v>
      </c>
      <c r="X31" s="614">
        <v>9.32</v>
      </c>
      <c r="Y31" s="492">
        <v>9.32</v>
      </c>
      <c r="Z31" s="497">
        <v>38.710799999999992</v>
      </c>
      <c r="AA31" s="497">
        <v>9.43</v>
      </c>
      <c r="AB31" s="614">
        <v>10.1</v>
      </c>
      <c r="AC31" s="614">
        <v>10.1</v>
      </c>
      <c r="AD31" s="614">
        <v>9.8800000000000008</v>
      </c>
      <c r="AE31" s="614">
        <v>9.92</v>
      </c>
      <c r="AF31" s="614">
        <v>9.3699999999999992</v>
      </c>
      <c r="AG31" s="914">
        <f t="shared" si="10"/>
        <v>9.32</v>
      </c>
      <c r="AH31" s="914"/>
      <c r="AI31" s="748">
        <f t="shared" si="2"/>
        <v>-1</v>
      </c>
      <c r="AJ31" s="574">
        <v>8.81</v>
      </c>
      <c r="AK31" s="560">
        <v>8.81</v>
      </c>
      <c r="AL31" s="634" t="s">
        <v>2318</v>
      </c>
      <c r="AM31" s="499">
        <v>9.42</v>
      </c>
      <c r="AN31" s="499">
        <v>8.7899999999999991</v>
      </c>
      <c r="AO31" s="499">
        <v>8.75</v>
      </c>
      <c r="AP31" s="499">
        <v>8.77</v>
      </c>
      <c r="AQ31" s="499">
        <v>9.41</v>
      </c>
      <c r="AR31" s="499">
        <v>8.65</v>
      </c>
      <c r="AS31" s="499">
        <f t="shared" si="11"/>
        <v>8.65</v>
      </c>
      <c r="AT31" s="499">
        <v>8.66</v>
      </c>
      <c r="AU31" s="799">
        <f t="shared" si="3"/>
        <v>1.1560693641618251E-3</v>
      </c>
      <c r="AV31" s="547">
        <v>7.57</v>
      </c>
      <c r="AW31" s="560">
        <v>7.57</v>
      </c>
      <c r="AX31" s="497">
        <v>8.19</v>
      </c>
      <c r="AY31" s="614">
        <v>8.07</v>
      </c>
      <c r="AZ31" s="614">
        <v>7.99</v>
      </c>
      <c r="BA31" s="614">
        <v>7.01</v>
      </c>
      <c r="BB31" s="614">
        <f t="shared" si="12"/>
        <v>7.01</v>
      </c>
      <c r="BC31" s="614"/>
      <c r="BD31" s="769">
        <f t="shared" si="4"/>
        <v>-1</v>
      </c>
      <c r="BE31" s="574">
        <v>7.351</v>
      </c>
      <c r="BF31" s="560">
        <v>7.351</v>
      </c>
      <c r="BG31" s="497">
        <v>6.87</v>
      </c>
      <c r="BH31" s="497">
        <v>6.94</v>
      </c>
      <c r="BI31" s="495">
        <v>7.03</v>
      </c>
      <c r="BJ31" s="777">
        <v>7.13</v>
      </c>
      <c r="BK31" s="777">
        <f t="shared" si="13"/>
        <v>7.13</v>
      </c>
      <c r="BL31" s="777">
        <v>6.98</v>
      </c>
      <c r="BM31" s="769">
        <f t="shared" si="5"/>
        <v>-2.1037868162692774E-2</v>
      </c>
      <c r="BN31" s="574">
        <v>8.0250000000000004</v>
      </c>
      <c r="BO31" s="560">
        <v>8.0250000000000004</v>
      </c>
      <c r="BP31" s="497">
        <v>33.58</v>
      </c>
      <c r="BQ31" s="497">
        <v>8.2200000000000006</v>
      </c>
      <c r="BR31" s="614">
        <v>8.57</v>
      </c>
      <c r="BS31" s="614">
        <v>8.6999999999999993</v>
      </c>
      <c r="BT31" s="614">
        <f t="shared" si="14"/>
        <v>8.0250000000000004</v>
      </c>
      <c r="BU31" s="614">
        <v>8.0500000000000007</v>
      </c>
      <c r="BV31" s="769">
        <f t="shared" si="6"/>
        <v>3.1152647975078323E-3</v>
      </c>
      <c r="BW31" s="574">
        <v>8.8766666666666669</v>
      </c>
      <c r="BX31" s="560">
        <v>8.8766666666666669</v>
      </c>
      <c r="BY31" s="497">
        <v>8.2210000000000001</v>
      </c>
      <c r="BZ31" s="614">
        <v>8.76</v>
      </c>
      <c r="CA31" s="614">
        <v>8.5519999999999996</v>
      </c>
      <c r="CB31" s="614">
        <v>8.59</v>
      </c>
      <c r="CC31" s="614">
        <f t="shared" si="15"/>
        <v>8.59</v>
      </c>
      <c r="CD31" s="614">
        <v>8.85</v>
      </c>
      <c r="CE31" s="769">
        <f t="shared" si="7"/>
        <v>3.0267753201396949E-2</v>
      </c>
      <c r="CF31" s="770"/>
      <c r="CG31" s="468" t="s">
        <v>4245</v>
      </c>
    </row>
    <row r="32" spans="1:85" ht="39.5" thickBot="1" x14ac:dyDescent="0.4">
      <c r="A32" s="755">
        <v>30</v>
      </c>
      <c r="B32" s="459" t="s">
        <v>4178</v>
      </c>
      <c r="C32" s="468" t="s">
        <v>4194</v>
      </c>
      <c r="D32" s="757" t="s">
        <v>4195</v>
      </c>
      <c r="E32" s="758">
        <v>2.5</v>
      </c>
      <c r="F32" s="723">
        <v>7.61</v>
      </c>
      <c r="G32" s="617">
        <v>8.2799999999999994</v>
      </c>
      <c r="H32" s="617">
        <v>8.1120000000000001</v>
      </c>
      <c r="I32" s="617">
        <f t="shared" si="8"/>
        <v>7.61</v>
      </c>
      <c r="J32" s="617"/>
      <c r="K32" s="762">
        <f t="shared" si="0"/>
        <v>-1</v>
      </c>
      <c r="L32" s="497">
        <v>6.14</v>
      </c>
      <c r="M32" s="492">
        <v>6.14</v>
      </c>
      <c r="N32" s="497">
        <v>6.1589999999999998</v>
      </c>
      <c r="O32" s="492" t="s">
        <v>1159</v>
      </c>
      <c r="P32" s="497">
        <v>5.923</v>
      </c>
      <c r="Q32" s="499">
        <v>5.88</v>
      </c>
      <c r="R32" s="499">
        <v>5.89</v>
      </c>
      <c r="S32" s="499">
        <v>5.93</v>
      </c>
      <c r="T32" s="499">
        <v>5.94</v>
      </c>
      <c r="U32" s="499">
        <f t="shared" si="9"/>
        <v>5.94</v>
      </c>
      <c r="V32" s="499">
        <v>5.98</v>
      </c>
      <c r="W32" s="762">
        <f t="shared" si="1"/>
        <v>6.7340067340067398E-3</v>
      </c>
      <c r="X32" s="614">
        <v>9.32</v>
      </c>
      <c r="Y32" s="492">
        <v>9.32</v>
      </c>
      <c r="Z32" s="497">
        <v>6.0118</v>
      </c>
      <c r="AA32" s="497">
        <v>6.51</v>
      </c>
      <c r="AB32" s="614">
        <v>6.53</v>
      </c>
      <c r="AC32" s="614">
        <v>6.49</v>
      </c>
      <c r="AD32" s="614">
        <v>6.61</v>
      </c>
      <c r="AE32" s="614">
        <v>6.42</v>
      </c>
      <c r="AF32" s="614">
        <v>6.67</v>
      </c>
      <c r="AG32" s="914">
        <f t="shared" si="10"/>
        <v>6.67</v>
      </c>
      <c r="AH32" s="914"/>
      <c r="AI32" s="748">
        <f t="shared" si="2"/>
        <v>-1</v>
      </c>
      <c r="AJ32" s="574">
        <v>8.81</v>
      </c>
      <c r="AK32" s="560">
        <v>8.81</v>
      </c>
      <c r="AL32" s="497">
        <v>6.24</v>
      </c>
      <c r="AM32" s="499">
        <v>6.16</v>
      </c>
      <c r="AN32" s="499">
        <v>6.13</v>
      </c>
      <c r="AO32" s="499">
        <v>6.17</v>
      </c>
      <c r="AP32" s="499">
        <v>6</v>
      </c>
      <c r="AQ32" s="499">
        <v>6.03</v>
      </c>
      <c r="AR32" s="499">
        <v>6.28</v>
      </c>
      <c r="AS32" s="499">
        <f t="shared" si="11"/>
        <v>6.28</v>
      </c>
      <c r="AT32" s="499">
        <v>6.3</v>
      </c>
      <c r="AU32" s="799">
        <f t="shared" si="3"/>
        <v>3.1847133757961104E-3</v>
      </c>
      <c r="AV32" s="547">
        <v>7.57</v>
      </c>
      <c r="AW32" s="560">
        <v>7.57</v>
      </c>
      <c r="AX32" s="497">
        <v>6.5</v>
      </c>
      <c r="AY32" s="614">
        <v>6.23</v>
      </c>
      <c r="AZ32" s="614">
        <v>6.23</v>
      </c>
      <c r="BA32" s="614">
        <v>6.55</v>
      </c>
      <c r="BB32" s="614">
        <f t="shared" si="12"/>
        <v>6.55</v>
      </c>
      <c r="BC32" s="614"/>
      <c r="BD32" s="769">
        <f t="shared" si="4"/>
        <v>-1</v>
      </c>
      <c r="BE32" s="574">
        <v>7.351</v>
      </c>
      <c r="BF32" s="560">
        <v>7.351</v>
      </c>
      <c r="BG32" s="497">
        <v>6.38</v>
      </c>
      <c r="BH32" s="497">
        <v>6.34</v>
      </c>
      <c r="BI32" s="497">
        <v>6.32</v>
      </c>
      <c r="BJ32" s="614">
        <v>6.67</v>
      </c>
      <c r="BK32" s="614">
        <f t="shared" si="13"/>
        <v>6.67</v>
      </c>
      <c r="BL32" s="614">
        <v>6.43</v>
      </c>
      <c r="BM32" s="769">
        <f t="shared" si="5"/>
        <v>-3.5982008995502281E-2</v>
      </c>
      <c r="BN32" s="574">
        <v>8.0250000000000004</v>
      </c>
      <c r="BO32" s="560">
        <v>8.0250000000000004</v>
      </c>
      <c r="BP32" s="497">
        <v>5.99</v>
      </c>
      <c r="BQ32" s="497">
        <v>5.81</v>
      </c>
      <c r="BR32" s="614">
        <v>5.76</v>
      </c>
      <c r="BS32" s="614">
        <v>5.68</v>
      </c>
      <c r="BT32" s="614">
        <f t="shared" si="14"/>
        <v>5.68</v>
      </c>
      <c r="BU32" s="614">
        <v>5.7</v>
      </c>
      <c r="BV32" s="769">
        <f t="shared" si="6"/>
        <v>3.5211267605634619E-3</v>
      </c>
      <c r="BW32" s="574">
        <v>8.8766666666666669</v>
      </c>
      <c r="BX32" s="560">
        <v>8.8766666666666669</v>
      </c>
      <c r="BY32" s="497">
        <v>6.9194000000000004</v>
      </c>
      <c r="BZ32" s="614">
        <v>7.23</v>
      </c>
      <c r="CA32" s="614">
        <v>6.23</v>
      </c>
      <c r="CB32" s="614">
        <v>6.22</v>
      </c>
      <c r="CC32" s="614">
        <f t="shared" si="15"/>
        <v>6.22</v>
      </c>
      <c r="CD32" s="614">
        <v>6.23</v>
      </c>
      <c r="CE32" s="769">
        <f t="shared" si="7"/>
        <v>1.6077170418007517E-3</v>
      </c>
      <c r="CF32" s="459"/>
      <c r="CG32" s="813"/>
    </row>
    <row r="33" spans="1:85" ht="52.5" thickBot="1" x14ac:dyDescent="0.4">
      <c r="A33" s="755">
        <v>31</v>
      </c>
      <c r="B33" s="459" t="s">
        <v>4178</v>
      </c>
      <c r="C33" s="468" t="s">
        <v>4248</v>
      </c>
      <c r="D33" s="779" t="s">
        <v>2334</v>
      </c>
      <c r="E33" s="758">
        <v>2.5</v>
      </c>
      <c r="F33" s="723">
        <v>7.68</v>
      </c>
      <c r="G33" s="571">
        <v>7.79</v>
      </c>
      <c r="H33" s="571">
        <v>7.6340000000000003</v>
      </c>
      <c r="I33" s="571">
        <f t="shared" si="8"/>
        <v>7.6340000000000003</v>
      </c>
      <c r="J33" s="571"/>
      <c r="K33" s="762">
        <f t="shared" si="0"/>
        <v>-1</v>
      </c>
      <c r="L33" s="497">
        <v>5.08</v>
      </c>
      <c r="M33" s="492">
        <v>5.08</v>
      </c>
      <c r="N33" s="497">
        <v>27.123999999999999</v>
      </c>
      <c r="O33" s="492" t="s">
        <v>1159</v>
      </c>
      <c r="P33" s="634" t="s">
        <v>2318</v>
      </c>
      <c r="Q33" s="499">
        <v>5.3659999999999997</v>
      </c>
      <c r="R33" s="499">
        <v>5.14</v>
      </c>
      <c r="S33" s="499">
        <v>5.19</v>
      </c>
      <c r="T33" s="499">
        <v>5.17</v>
      </c>
      <c r="U33" s="499">
        <f t="shared" si="9"/>
        <v>5.08</v>
      </c>
      <c r="V33" s="499">
        <v>5.12</v>
      </c>
      <c r="W33" s="762">
        <f t="shared" si="1"/>
        <v>7.8740157480315029E-3</v>
      </c>
      <c r="X33" s="614">
        <v>8.73</v>
      </c>
      <c r="Y33" s="492">
        <v>8.73</v>
      </c>
      <c r="Z33" s="497">
        <v>38.28</v>
      </c>
      <c r="AA33" s="497">
        <v>7.32</v>
      </c>
      <c r="AB33" s="614">
        <v>7.35</v>
      </c>
      <c r="AC33" s="614">
        <v>7.28</v>
      </c>
      <c r="AD33" s="614">
        <v>7.21</v>
      </c>
      <c r="AE33" s="614">
        <v>7.26</v>
      </c>
      <c r="AF33" s="614">
        <v>7.09</v>
      </c>
      <c r="AG33" s="914">
        <f t="shared" si="10"/>
        <v>7.09</v>
      </c>
      <c r="AH33" s="914"/>
      <c r="AI33" s="748">
        <f t="shared" si="2"/>
        <v>-1</v>
      </c>
      <c r="AJ33" s="765">
        <v>8.1</v>
      </c>
      <c r="AK33" s="766">
        <v>8.1</v>
      </c>
      <c r="AL33" s="634" t="s">
        <v>2318</v>
      </c>
      <c r="AM33" s="499">
        <v>8.44</v>
      </c>
      <c r="AN33" s="499">
        <v>8.07</v>
      </c>
      <c r="AO33" s="499">
        <v>8</v>
      </c>
      <c r="AP33" s="499">
        <v>7.86</v>
      </c>
      <c r="AQ33" s="499">
        <v>7.84</v>
      </c>
      <c r="AR33" s="499">
        <v>7.97</v>
      </c>
      <c r="AS33" s="499">
        <f t="shared" si="11"/>
        <v>7.97</v>
      </c>
      <c r="AT33" s="499">
        <v>8.1300000000000008</v>
      </c>
      <c r="AU33" s="762">
        <f t="shared" si="3"/>
        <v>2.0075282308657596E-2</v>
      </c>
      <c r="AV33" s="774" t="s">
        <v>1502</v>
      </c>
      <c r="AW33" s="492" t="s">
        <v>1502</v>
      </c>
      <c r="AX33" s="497" t="s">
        <v>1502</v>
      </c>
      <c r="AY33" s="614" t="s">
        <v>1502</v>
      </c>
      <c r="AZ33" s="614" t="s">
        <v>1502</v>
      </c>
      <c r="BA33" s="614" t="s">
        <v>1502</v>
      </c>
      <c r="BB33" s="614" t="s">
        <v>1502</v>
      </c>
      <c r="BC33" s="614"/>
      <c r="BD33" s="769"/>
      <c r="BE33" s="574">
        <v>6.6</v>
      </c>
      <c r="BF33" s="560">
        <v>6.6</v>
      </c>
      <c r="BG33" s="497">
        <v>6.1120000000000001</v>
      </c>
      <c r="BH33" s="497">
        <v>6.14</v>
      </c>
      <c r="BI33" s="497">
        <v>6.29</v>
      </c>
      <c r="BJ33" s="614">
        <v>6.15</v>
      </c>
      <c r="BK33" s="614">
        <f t="shared" si="13"/>
        <v>6.15</v>
      </c>
      <c r="BL33" s="614">
        <v>6.0449999999999999</v>
      </c>
      <c r="BM33" s="769">
        <f t="shared" si="5"/>
        <v>-1.7073170731707384E-2</v>
      </c>
      <c r="BN33" s="574">
        <v>9.9949999999999992</v>
      </c>
      <c r="BO33" s="560">
        <v>9.9949999999999992</v>
      </c>
      <c r="BP33" s="497">
        <v>31.811799999999998</v>
      </c>
      <c r="BQ33" s="497">
        <v>9.2200000000000006</v>
      </c>
      <c r="BR33" s="614">
        <v>8.7200000000000006</v>
      </c>
      <c r="BS33" s="614">
        <v>8.56</v>
      </c>
      <c r="BT33" s="614">
        <f t="shared" si="14"/>
        <v>8.56</v>
      </c>
      <c r="BU33" s="614">
        <v>8.1199999999999992</v>
      </c>
      <c r="BV33" s="769">
        <f t="shared" si="6"/>
        <v>-5.1401869158878649E-2</v>
      </c>
      <c r="BW33" s="574">
        <v>9.3059999999999992</v>
      </c>
      <c r="BX33" s="560">
        <v>9.3059999999999992</v>
      </c>
      <c r="BY33" s="497">
        <v>7.95</v>
      </c>
      <c r="BZ33" s="614">
        <v>8.39</v>
      </c>
      <c r="CA33" s="614">
        <v>7.23</v>
      </c>
      <c r="CB33" s="614">
        <v>7.39</v>
      </c>
      <c r="CC33" s="614">
        <f t="shared" si="15"/>
        <v>7.39</v>
      </c>
      <c r="CD33" s="614">
        <v>7.12</v>
      </c>
      <c r="CE33" s="769">
        <f t="shared" si="7"/>
        <v>-3.653585926928276E-2</v>
      </c>
      <c r="CF33" s="770"/>
      <c r="CG33" s="468" t="s">
        <v>4245</v>
      </c>
    </row>
    <row r="34" spans="1:85" ht="39.5" thickBot="1" x14ac:dyDescent="0.4">
      <c r="A34" s="755">
        <v>32</v>
      </c>
      <c r="B34" s="459" t="s">
        <v>4178</v>
      </c>
      <c r="C34" s="468" t="s">
        <v>4202</v>
      </c>
      <c r="D34" s="757" t="s">
        <v>4203</v>
      </c>
      <c r="E34" s="758">
        <v>2.5</v>
      </c>
      <c r="F34" s="723">
        <v>6</v>
      </c>
      <c r="G34" s="617" t="s">
        <v>1159</v>
      </c>
      <c r="H34" s="617" t="s">
        <v>1502</v>
      </c>
      <c r="I34" s="617">
        <f t="shared" si="8"/>
        <v>6</v>
      </c>
      <c r="J34" s="617"/>
      <c r="K34" s="762">
        <f t="shared" si="0"/>
        <v>-1</v>
      </c>
      <c r="L34" s="497">
        <v>5.08</v>
      </c>
      <c r="M34" s="492">
        <v>5.08</v>
      </c>
      <c r="N34" s="497" t="s">
        <v>1502</v>
      </c>
      <c r="O34" s="492" t="s">
        <v>1159</v>
      </c>
      <c r="P34" s="497" t="s">
        <v>1502</v>
      </c>
      <c r="Q34" s="499" t="s">
        <v>1502</v>
      </c>
      <c r="R34" s="499" t="s">
        <v>1502</v>
      </c>
      <c r="S34" s="499" t="s">
        <v>1502</v>
      </c>
      <c r="T34" s="499" t="s">
        <v>1502</v>
      </c>
      <c r="U34" s="499">
        <f t="shared" si="9"/>
        <v>5.08</v>
      </c>
      <c r="V34" s="499" t="s">
        <v>1502</v>
      </c>
      <c r="W34" s="762"/>
      <c r="X34" s="614">
        <v>8.73</v>
      </c>
      <c r="Y34" s="492">
        <v>8.73</v>
      </c>
      <c r="Z34" s="497" t="s">
        <v>1502</v>
      </c>
      <c r="AA34" s="497" t="s">
        <v>1502</v>
      </c>
      <c r="AB34" s="614" t="s">
        <v>1502</v>
      </c>
      <c r="AC34" s="614" t="s">
        <v>1502</v>
      </c>
      <c r="AD34" s="614" t="s">
        <v>1502</v>
      </c>
      <c r="AE34" s="614" t="s">
        <v>1502</v>
      </c>
      <c r="AF34" s="614" t="s">
        <v>1502</v>
      </c>
      <c r="AG34" s="914">
        <f t="shared" si="10"/>
        <v>8.73</v>
      </c>
      <c r="AH34" s="914"/>
      <c r="AI34" s="748">
        <f t="shared" si="2"/>
        <v>-1</v>
      </c>
      <c r="AJ34" s="765">
        <v>8.1</v>
      </c>
      <c r="AK34" s="766">
        <v>8.1</v>
      </c>
      <c r="AL34" s="497" t="s">
        <v>1502</v>
      </c>
      <c r="AM34" s="499" t="s">
        <v>1502</v>
      </c>
      <c r="AN34" s="499" t="s">
        <v>1502</v>
      </c>
      <c r="AO34" s="499" t="s">
        <v>1502</v>
      </c>
      <c r="AP34" s="499" t="s">
        <v>1502</v>
      </c>
      <c r="AQ34" s="499" t="s">
        <v>1502</v>
      </c>
      <c r="AR34" s="499" t="s">
        <v>1502</v>
      </c>
      <c r="AS34" s="499">
        <f t="shared" si="11"/>
        <v>8.1</v>
      </c>
      <c r="AT34" s="499" t="s">
        <v>1502</v>
      </c>
      <c r="AU34" s="799"/>
      <c r="AV34" s="774" t="s">
        <v>1502</v>
      </c>
      <c r="AW34" s="492" t="s">
        <v>1502</v>
      </c>
      <c r="AX34" s="497" t="s">
        <v>1502</v>
      </c>
      <c r="AY34" s="614" t="s">
        <v>1502</v>
      </c>
      <c r="AZ34" s="614" t="s">
        <v>1502</v>
      </c>
      <c r="BA34" s="614" t="s">
        <v>1502</v>
      </c>
      <c r="BB34" s="614" t="s">
        <v>1502</v>
      </c>
      <c r="BC34" s="614"/>
      <c r="BD34" s="769"/>
      <c r="BE34" s="574">
        <v>6.6</v>
      </c>
      <c r="BF34" s="560">
        <v>6.6</v>
      </c>
      <c r="BG34" s="497">
        <v>6.53</v>
      </c>
      <c r="BH34" s="497">
        <v>6.49</v>
      </c>
      <c r="BI34" s="497">
        <v>6.41</v>
      </c>
      <c r="BJ34" s="614" t="s">
        <v>1159</v>
      </c>
      <c r="BK34" s="614">
        <f t="shared" si="13"/>
        <v>6.6</v>
      </c>
      <c r="BL34" s="614" t="s">
        <v>1159</v>
      </c>
      <c r="BM34" s="769" t="e">
        <f t="shared" si="5"/>
        <v>#VALUE!</v>
      </c>
      <c r="BN34" s="574">
        <v>9.9949999999999992</v>
      </c>
      <c r="BO34" s="560">
        <v>9.9949999999999992</v>
      </c>
      <c r="BP34" s="497">
        <v>6.2485999999999988</v>
      </c>
      <c r="BQ34" s="497">
        <v>6.2</v>
      </c>
      <c r="BR34" s="614">
        <v>5.92</v>
      </c>
      <c r="BS34" s="614" t="s">
        <v>1502</v>
      </c>
      <c r="BT34" s="614">
        <f t="shared" si="14"/>
        <v>9.9949999999999992</v>
      </c>
      <c r="BU34" s="614" t="s">
        <v>1502</v>
      </c>
      <c r="BV34" s="769"/>
      <c r="BW34" s="574">
        <v>9.3059999999999992</v>
      </c>
      <c r="BX34" s="560">
        <v>9.3059999999999992</v>
      </c>
      <c r="BY34" s="497">
        <v>8.9415999999999993</v>
      </c>
      <c r="BZ34" s="614">
        <v>8.6199999999999992</v>
      </c>
      <c r="CA34" s="765" t="s">
        <v>1159</v>
      </c>
      <c r="CB34" s="765" t="s">
        <v>1159</v>
      </c>
      <c r="CC34" s="774">
        <f t="shared" si="15"/>
        <v>9.3059999999999992</v>
      </c>
      <c r="CD34" s="765" t="s">
        <v>1159</v>
      </c>
      <c r="CE34" s="769"/>
      <c r="CF34" s="459"/>
      <c r="CG34" s="813"/>
    </row>
    <row r="35" spans="1:85" ht="39.5" thickBot="1" x14ac:dyDescent="0.4">
      <c r="A35" s="755">
        <v>33</v>
      </c>
      <c r="B35" s="459" t="s">
        <v>4178</v>
      </c>
      <c r="C35" s="468" t="s">
        <v>4204</v>
      </c>
      <c r="D35" s="757" t="s">
        <v>4205</v>
      </c>
      <c r="E35" s="758">
        <v>2.5</v>
      </c>
      <c r="F35" s="723">
        <v>6.6</v>
      </c>
      <c r="G35" s="617" t="s">
        <v>1159</v>
      </c>
      <c r="H35" s="617" t="s">
        <v>1502</v>
      </c>
      <c r="I35" s="617">
        <f t="shared" si="8"/>
        <v>6.6</v>
      </c>
      <c r="J35" s="617"/>
      <c r="K35" s="762">
        <f t="shared" si="0"/>
        <v>-1</v>
      </c>
      <c r="L35" s="497">
        <v>6.14</v>
      </c>
      <c r="M35" s="492">
        <v>6.14</v>
      </c>
      <c r="N35" s="497" t="s">
        <v>1502</v>
      </c>
      <c r="O35" s="492" t="s">
        <v>1159</v>
      </c>
      <c r="P35" s="497" t="s">
        <v>1502</v>
      </c>
      <c r="Q35" s="499" t="s">
        <v>1502</v>
      </c>
      <c r="R35" s="499" t="s">
        <v>1502</v>
      </c>
      <c r="S35" s="499" t="s">
        <v>1502</v>
      </c>
      <c r="T35" s="499" t="s">
        <v>1502</v>
      </c>
      <c r="U35" s="499">
        <f t="shared" si="9"/>
        <v>6.14</v>
      </c>
      <c r="V35" s="499" t="s">
        <v>1502</v>
      </c>
      <c r="W35" s="762"/>
      <c r="X35" s="614">
        <v>9.32</v>
      </c>
      <c r="Y35" s="492">
        <v>9.32</v>
      </c>
      <c r="Z35" s="497" t="s">
        <v>1502</v>
      </c>
      <c r="AA35" s="497" t="s">
        <v>1502</v>
      </c>
      <c r="AB35" s="614" t="s">
        <v>1502</v>
      </c>
      <c r="AC35" s="614" t="s">
        <v>1502</v>
      </c>
      <c r="AD35" s="614" t="s">
        <v>1502</v>
      </c>
      <c r="AE35" s="614" t="s">
        <v>1502</v>
      </c>
      <c r="AF35" s="614" t="s">
        <v>1502</v>
      </c>
      <c r="AG35" s="914">
        <f t="shared" si="10"/>
        <v>9.32</v>
      </c>
      <c r="AH35" s="914"/>
      <c r="AI35" s="748">
        <f t="shared" si="2"/>
        <v>-1</v>
      </c>
      <c r="AJ35" s="574">
        <v>8.81</v>
      </c>
      <c r="AK35" s="560">
        <v>8.81</v>
      </c>
      <c r="AL35" s="497" t="s">
        <v>1502</v>
      </c>
      <c r="AM35" s="499" t="s">
        <v>1502</v>
      </c>
      <c r="AN35" s="499" t="s">
        <v>1502</v>
      </c>
      <c r="AO35" s="499" t="s">
        <v>1502</v>
      </c>
      <c r="AP35" s="499" t="s">
        <v>1502</v>
      </c>
      <c r="AQ35" s="499" t="s">
        <v>1502</v>
      </c>
      <c r="AR35" s="499" t="s">
        <v>1502</v>
      </c>
      <c r="AS35" s="499">
        <f t="shared" si="11"/>
        <v>8.81</v>
      </c>
      <c r="AT35" s="499" t="s">
        <v>1502</v>
      </c>
      <c r="AU35" s="799"/>
      <c r="AV35" s="774" t="s">
        <v>1502</v>
      </c>
      <c r="AW35" s="560" t="s">
        <v>1502</v>
      </c>
      <c r="AX35" s="497" t="s">
        <v>1502</v>
      </c>
      <c r="AY35" s="614" t="s">
        <v>1502</v>
      </c>
      <c r="AZ35" s="614" t="s">
        <v>1502</v>
      </c>
      <c r="BA35" s="614" t="s">
        <v>1502</v>
      </c>
      <c r="BB35" s="614" t="s">
        <v>1502</v>
      </c>
      <c r="BC35" s="614"/>
      <c r="BD35" s="769"/>
      <c r="BE35" s="574">
        <v>7.351</v>
      </c>
      <c r="BF35" s="560">
        <v>7.351</v>
      </c>
      <c r="BG35" s="497">
        <v>6.91</v>
      </c>
      <c r="BH35" s="497">
        <v>7.24</v>
      </c>
      <c r="BI35" s="497">
        <v>7.57</v>
      </c>
      <c r="BJ35" s="614" t="s">
        <v>1159</v>
      </c>
      <c r="BK35" s="614">
        <f t="shared" si="13"/>
        <v>7.351</v>
      </c>
      <c r="BL35" s="614" t="s">
        <v>1159</v>
      </c>
      <c r="BM35" s="769" t="e">
        <f t="shared" si="5"/>
        <v>#VALUE!</v>
      </c>
      <c r="BN35" s="497">
        <v>8.5</v>
      </c>
      <c r="BO35" s="492">
        <v>8.5</v>
      </c>
      <c r="BP35" s="497">
        <v>6.2637999999999989</v>
      </c>
      <c r="BQ35" s="497">
        <v>6.21</v>
      </c>
      <c r="BR35" s="614">
        <v>6.56</v>
      </c>
      <c r="BS35" s="614" t="s">
        <v>1502</v>
      </c>
      <c r="BT35" s="614">
        <f t="shared" si="14"/>
        <v>8.5</v>
      </c>
      <c r="BU35" s="614" t="s">
        <v>1502</v>
      </c>
      <c r="BV35" s="769"/>
      <c r="BW35" s="497">
        <v>8.8699999999999992</v>
      </c>
      <c r="BX35" s="492">
        <v>8.8699999999999992</v>
      </c>
      <c r="BY35" s="497">
        <v>7.4383999999999997</v>
      </c>
      <c r="BZ35" s="614">
        <v>7.68</v>
      </c>
      <c r="CA35" s="765" t="s">
        <v>1159</v>
      </c>
      <c r="CB35" s="765" t="s">
        <v>1159</v>
      </c>
      <c r="CC35" s="774">
        <f t="shared" si="15"/>
        <v>8.8699999999999992</v>
      </c>
      <c r="CD35" s="765" t="s">
        <v>1159</v>
      </c>
      <c r="CE35" s="769"/>
      <c r="CF35" s="459"/>
      <c r="CG35" s="813"/>
    </row>
    <row r="36" spans="1:85" ht="39.5" thickBot="1" x14ac:dyDescent="0.4">
      <c r="A36" s="755">
        <v>34</v>
      </c>
      <c r="B36" s="459" t="s">
        <v>4178</v>
      </c>
      <c r="C36" s="468" t="s">
        <v>4207</v>
      </c>
      <c r="D36" s="757" t="s">
        <v>2656</v>
      </c>
      <c r="E36" s="758">
        <v>2.5</v>
      </c>
      <c r="F36" s="723">
        <v>6.19</v>
      </c>
      <c r="G36" s="617">
        <v>6.7</v>
      </c>
      <c r="H36" s="617">
        <v>5.86</v>
      </c>
      <c r="I36" s="617">
        <f t="shared" si="8"/>
        <v>5.86</v>
      </c>
      <c r="J36" s="617"/>
      <c r="K36" s="762">
        <f t="shared" si="0"/>
        <v>-1</v>
      </c>
      <c r="L36" s="497">
        <v>6.12</v>
      </c>
      <c r="M36" s="492">
        <v>6.12</v>
      </c>
      <c r="N36" s="497">
        <v>5.44</v>
      </c>
      <c r="O36" s="492" t="s">
        <v>1159</v>
      </c>
      <c r="P36" s="497">
        <v>5.84</v>
      </c>
      <c r="Q36" s="499">
        <v>5.78</v>
      </c>
      <c r="R36" s="499">
        <v>5.67</v>
      </c>
      <c r="S36" s="499">
        <v>5.67</v>
      </c>
      <c r="T36" s="499">
        <v>5.71</v>
      </c>
      <c r="U36" s="499">
        <f t="shared" si="9"/>
        <v>5.71</v>
      </c>
      <c r="V36" s="499">
        <v>5.71</v>
      </c>
      <c r="W36" s="762">
        <f t="shared" si="1"/>
        <v>0</v>
      </c>
      <c r="X36" s="614">
        <v>6.97</v>
      </c>
      <c r="Y36" s="492">
        <v>6.97</v>
      </c>
      <c r="Z36" s="497">
        <v>6.9779999999999998</v>
      </c>
      <c r="AA36" s="497">
        <v>6.79</v>
      </c>
      <c r="AB36" s="614">
        <v>6.51</v>
      </c>
      <c r="AC36" s="614">
        <v>6.47</v>
      </c>
      <c r="AD36" s="614" t="s">
        <v>1159</v>
      </c>
      <c r="AE36" s="614">
        <v>6.41</v>
      </c>
      <c r="AF36" s="614">
        <v>6.28</v>
      </c>
      <c r="AG36" s="914">
        <f t="shared" si="10"/>
        <v>6.28</v>
      </c>
      <c r="AH36" s="914"/>
      <c r="AI36" s="748">
        <f t="shared" si="2"/>
        <v>-1</v>
      </c>
      <c r="AJ36" s="765">
        <v>6.69</v>
      </c>
      <c r="AK36" s="766">
        <v>6.69</v>
      </c>
      <c r="AL36" s="497">
        <v>5.9456000000000007</v>
      </c>
      <c r="AM36" s="499">
        <v>6.06</v>
      </c>
      <c r="AN36" s="499">
        <v>6.13</v>
      </c>
      <c r="AO36" s="499" t="s">
        <v>1159</v>
      </c>
      <c r="AP36" s="499" t="s">
        <v>1159</v>
      </c>
      <c r="AQ36" s="499">
        <v>5.83</v>
      </c>
      <c r="AR36" s="499">
        <v>5.97</v>
      </c>
      <c r="AS36" s="499">
        <f t="shared" si="11"/>
        <v>5.97</v>
      </c>
      <c r="AT36" s="499">
        <v>6.02</v>
      </c>
      <c r="AU36" s="799">
        <f t="shared" si="3"/>
        <v>8.3752093802344756E-3</v>
      </c>
      <c r="AV36" s="614" t="s">
        <v>1159</v>
      </c>
      <c r="AW36" s="492" t="s">
        <v>1159</v>
      </c>
      <c r="AX36" s="497" t="s">
        <v>1159</v>
      </c>
      <c r="AY36" s="614" t="s">
        <v>1159</v>
      </c>
      <c r="AZ36" s="614" t="s">
        <v>1159</v>
      </c>
      <c r="BA36" s="614" t="s">
        <v>1159</v>
      </c>
      <c r="BB36" s="614" t="s">
        <v>1159</v>
      </c>
      <c r="BC36" s="614"/>
      <c r="BD36" s="769"/>
      <c r="BE36" s="574">
        <v>6.5229999999999997</v>
      </c>
      <c r="BF36" s="560">
        <v>6.5229999999999997</v>
      </c>
      <c r="BG36" s="497">
        <v>6.47</v>
      </c>
      <c r="BH36" s="497">
        <v>6.9009999999999998</v>
      </c>
      <c r="BI36" s="497">
        <v>6.81</v>
      </c>
      <c r="BJ36" s="614">
        <v>6.57</v>
      </c>
      <c r="BK36" s="614">
        <f t="shared" si="13"/>
        <v>6.5229999999999997</v>
      </c>
      <c r="BL36" s="614">
        <v>6.43</v>
      </c>
      <c r="BM36" s="769">
        <f t="shared" si="5"/>
        <v>-1.4257243599570747E-2</v>
      </c>
      <c r="BN36" s="497" t="s">
        <v>1159</v>
      </c>
      <c r="BO36" s="492" t="s">
        <v>1159</v>
      </c>
      <c r="BP36" s="497" t="s">
        <v>1159</v>
      </c>
      <c r="BQ36" s="497" t="s">
        <v>1159</v>
      </c>
      <c r="BR36" s="497" t="s">
        <v>1159</v>
      </c>
      <c r="BS36" s="614" t="s">
        <v>1159</v>
      </c>
      <c r="BT36" s="614" t="s">
        <v>1159</v>
      </c>
      <c r="BU36" s="614" t="s">
        <v>1159</v>
      </c>
      <c r="BV36" s="769"/>
      <c r="BW36" s="574">
        <v>7.2076666666666656</v>
      </c>
      <c r="BX36" s="560">
        <v>7.2076666666666656</v>
      </c>
      <c r="BY36" s="497">
        <v>6.9082000000000008</v>
      </c>
      <c r="BZ36" s="614" t="s">
        <v>1159</v>
      </c>
      <c r="CA36" s="765" t="s">
        <v>1502</v>
      </c>
      <c r="CB36" s="774" t="s">
        <v>1502</v>
      </c>
      <c r="CC36" s="614">
        <f t="shared" si="15"/>
        <v>7.2076666666666656</v>
      </c>
      <c r="CD36" s="774" t="s">
        <v>1159</v>
      </c>
      <c r="CE36" s="769"/>
      <c r="CF36" s="459"/>
      <c r="CG36" s="813"/>
    </row>
    <row r="37" spans="1:85" ht="39.5" thickBot="1" x14ac:dyDescent="0.4">
      <c r="A37" s="755">
        <v>35</v>
      </c>
      <c r="B37" s="459" t="s">
        <v>4178</v>
      </c>
      <c r="C37" s="468" t="s">
        <v>4208</v>
      </c>
      <c r="D37" s="757" t="s">
        <v>2659</v>
      </c>
      <c r="E37" s="758">
        <v>2.5</v>
      </c>
      <c r="F37" s="723">
        <v>6.02</v>
      </c>
      <c r="G37" s="617">
        <v>6.44</v>
      </c>
      <c r="H37" s="617">
        <v>6.39</v>
      </c>
      <c r="I37" s="617">
        <f t="shared" si="8"/>
        <v>6.02</v>
      </c>
      <c r="J37" s="617"/>
      <c r="K37" s="762">
        <f t="shared" si="0"/>
        <v>-1</v>
      </c>
      <c r="L37" s="497">
        <v>7.68</v>
      </c>
      <c r="M37" s="492">
        <v>7.68</v>
      </c>
      <c r="N37" s="497">
        <v>6.6159999999999997</v>
      </c>
      <c r="O37" s="492" t="s">
        <v>1159</v>
      </c>
      <c r="P37" s="497">
        <v>8.1199999999999992</v>
      </c>
      <c r="Q37" s="499">
        <v>7.9539999999999997</v>
      </c>
      <c r="R37" s="499">
        <v>6.52</v>
      </c>
      <c r="S37" s="499">
        <v>6.64</v>
      </c>
      <c r="T37" s="499">
        <v>6.48</v>
      </c>
      <c r="U37" s="499">
        <f t="shared" si="9"/>
        <v>6.48</v>
      </c>
      <c r="V37" s="499">
        <v>6.53</v>
      </c>
      <c r="W37" s="762">
        <f t="shared" si="1"/>
        <v>7.7160493827160212E-3</v>
      </c>
      <c r="X37" s="614">
        <v>9.23</v>
      </c>
      <c r="Y37" s="492">
        <v>9.23</v>
      </c>
      <c r="Z37" s="497">
        <v>8.93</v>
      </c>
      <c r="AA37" s="497">
        <v>8.93</v>
      </c>
      <c r="AB37" s="614">
        <v>6.33</v>
      </c>
      <c r="AC37" s="614">
        <v>6.29</v>
      </c>
      <c r="AD37" s="614">
        <v>6.2</v>
      </c>
      <c r="AE37" s="614">
        <v>6.11</v>
      </c>
      <c r="AF37" s="614">
        <v>6.04</v>
      </c>
      <c r="AG37" s="914">
        <f t="shared" si="10"/>
        <v>6.04</v>
      </c>
      <c r="AH37" s="914"/>
      <c r="AI37" s="748">
        <f t="shared" si="2"/>
        <v>-1</v>
      </c>
      <c r="AJ37" s="765">
        <v>8.02</v>
      </c>
      <c r="AK37" s="766">
        <v>8.02</v>
      </c>
      <c r="AL37" s="497">
        <v>8.0348000000000006</v>
      </c>
      <c r="AM37" s="499">
        <v>6.09</v>
      </c>
      <c r="AN37" s="499">
        <v>6.06</v>
      </c>
      <c r="AO37" s="499">
        <v>6.04</v>
      </c>
      <c r="AP37" s="499">
        <v>6.11</v>
      </c>
      <c r="AQ37" s="499">
        <v>5.98</v>
      </c>
      <c r="AR37" s="499">
        <v>6.54</v>
      </c>
      <c r="AS37" s="499">
        <f t="shared" si="11"/>
        <v>6.54</v>
      </c>
      <c r="AT37" s="499">
        <v>6.67</v>
      </c>
      <c r="AU37" s="762">
        <f t="shared" si="3"/>
        <v>1.9877675840978576E-2</v>
      </c>
      <c r="AV37" s="547">
        <v>7.42</v>
      </c>
      <c r="AW37" s="560">
        <v>7.42</v>
      </c>
      <c r="AX37" s="497">
        <v>7.9889999999999999</v>
      </c>
      <c r="AY37" s="614">
        <v>6.01</v>
      </c>
      <c r="AZ37" s="614">
        <v>6.11</v>
      </c>
      <c r="BA37" s="614">
        <v>5.96</v>
      </c>
      <c r="BB37" s="614">
        <f t="shared" si="12"/>
        <v>5.96</v>
      </c>
      <c r="BC37" s="614"/>
      <c r="BD37" s="769">
        <f t="shared" si="4"/>
        <v>-1</v>
      </c>
      <c r="BE37" s="574">
        <v>7.8</v>
      </c>
      <c r="BF37" s="560">
        <v>7.8</v>
      </c>
      <c r="BG37" s="497">
        <v>6.9</v>
      </c>
      <c r="BH37" s="497">
        <v>6.81</v>
      </c>
      <c r="BI37" s="497">
        <v>6.78</v>
      </c>
      <c r="BJ37" s="614">
        <v>7.09</v>
      </c>
      <c r="BK37" s="614">
        <f t="shared" si="13"/>
        <v>7.09</v>
      </c>
      <c r="BL37" s="614">
        <v>6.83</v>
      </c>
      <c r="BM37" s="769">
        <f t="shared" si="5"/>
        <v>-3.6671368124118447E-2</v>
      </c>
      <c r="BN37" s="574">
        <v>9.0269999999999992</v>
      </c>
      <c r="BO37" s="560">
        <v>9.0269999999999992</v>
      </c>
      <c r="BP37" s="497">
        <v>6.99</v>
      </c>
      <c r="BQ37" s="497">
        <v>6.4</v>
      </c>
      <c r="BR37" s="614">
        <v>5.67</v>
      </c>
      <c r="BS37" s="614">
        <v>5.99</v>
      </c>
      <c r="BT37" s="614">
        <f t="shared" si="14"/>
        <v>5.99</v>
      </c>
      <c r="BU37" s="614">
        <v>5.98</v>
      </c>
      <c r="BV37" s="769">
        <f t="shared" si="6"/>
        <v>-1.6694490818029693E-3</v>
      </c>
      <c r="BW37" s="574">
        <v>8.1913333333333345</v>
      </c>
      <c r="BX37" s="560">
        <v>8.1913333333333345</v>
      </c>
      <c r="BY37" s="497">
        <v>6.8320000000000007</v>
      </c>
      <c r="BZ37" s="614">
        <v>5.81</v>
      </c>
      <c r="CA37" s="614">
        <v>5.89</v>
      </c>
      <c r="CB37" s="614">
        <v>5.81</v>
      </c>
      <c r="CC37" s="614">
        <f t="shared" si="15"/>
        <v>5.81</v>
      </c>
      <c r="CD37" s="614">
        <v>5.84</v>
      </c>
      <c r="CE37" s="769">
        <f t="shared" si="7"/>
        <v>5.163511187607616E-3</v>
      </c>
      <c r="CF37" s="459"/>
      <c r="CG37" s="813"/>
    </row>
    <row r="38" spans="1:85" ht="52.5" thickBot="1" x14ac:dyDescent="0.4">
      <c r="A38" s="755">
        <v>36</v>
      </c>
      <c r="B38" s="459" t="s">
        <v>4209</v>
      </c>
      <c r="C38" s="468" t="s">
        <v>4249</v>
      </c>
      <c r="D38" s="779" t="s">
        <v>2336</v>
      </c>
      <c r="E38" s="758">
        <v>1.3</v>
      </c>
      <c r="F38" s="723">
        <v>1.97</v>
      </c>
      <c r="G38" s="571">
        <v>1.92</v>
      </c>
      <c r="H38" s="571">
        <v>1.98</v>
      </c>
      <c r="I38" s="571">
        <f t="shared" si="8"/>
        <v>1.97</v>
      </c>
      <c r="J38" s="571"/>
      <c r="K38" s="762">
        <f t="shared" si="0"/>
        <v>-1</v>
      </c>
      <c r="L38" s="497">
        <v>2.52</v>
      </c>
      <c r="M38" s="492">
        <v>1.49</v>
      </c>
      <c r="N38" s="497">
        <v>2.52</v>
      </c>
      <c r="O38" s="492" t="s">
        <v>1159</v>
      </c>
      <c r="P38" s="634">
        <v>2.04</v>
      </c>
      <c r="Q38" s="499">
        <v>2.0369999999999999</v>
      </c>
      <c r="R38" s="499">
        <v>2.06</v>
      </c>
      <c r="S38" s="499">
        <v>2.06</v>
      </c>
      <c r="T38" s="499">
        <v>2.0499999999999998</v>
      </c>
      <c r="U38" s="499">
        <f t="shared" si="9"/>
        <v>2.0499999999999998</v>
      </c>
      <c r="V38" s="499">
        <v>2.0499999999999998</v>
      </c>
      <c r="W38" s="762">
        <f t="shared" si="1"/>
        <v>0</v>
      </c>
      <c r="X38" s="614">
        <v>3.1</v>
      </c>
      <c r="Y38" s="492">
        <v>1.72</v>
      </c>
      <c r="Z38" s="497">
        <v>3.0508000000000002</v>
      </c>
      <c r="AA38" s="497">
        <v>3.31</v>
      </c>
      <c r="AB38" s="614">
        <v>3.15</v>
      </c>
      <c r="AC38" s="614">
        <v>3.16</v>
      </c>
      <c r="AD38" s="614">
        <v>3.31</v>
      </c>
      <c r="AE38" s="614">
        <v>3.35</v>
      </c>
      <c r="AF38" s="614">
        <v>3.28</v>
      </c>
      <c r="AG38" s="914">
        <f t="shared" si="10"/>
        <v>3.1</v>
      </c>
      <c r="AH38" s="914"/>
      <c r="AI38" s="748">
        <f t="shared" si="2"/>
        <v>-1</v>
      </c>
      <c r="AJ38" s="765">
        <v>2.63</v>
      </c>
      <c r="AK38" s="766">
        <v>1.73</v>
      </c>
      <c r="AL38" s="634" t="s">
        <v>2318</v>
      </c>
      <c r="AM38" s="499">
        <v>2.4300000000000002</v>
      </c>
      <c r="AN38" s="499">
        <v>2.42</v>
      </c>
      <c r="AO38" s="499">
        <v>2.61</v>
      </c>
      <c r="AP38" s="499">
        <v>2.67</v>
      </c>
      <c r="AQ38" s="499">
        <v>2.65</v>
      </c>
      <c r="AR38" s="499">
        <v>2.75</v>
      </c>
      <c r="AS38" s="499">
        <f t="shared" si="11"/>
        <v>2.63</v>
      </c>
      <c r="AT38" s="499">
        <v>2.68</v>
      </c>
      <c r="AU38" s="762">
        <f t="shared" si="3"/>
        <v>1.9011406844106567E-2</v>
      </c>
      <c r="AV38" s="547">
        <v>2.68</v>
      </c>
      <c r="AW38" s="560">
        <v>1.33</v>
      </c>
      <c r="AX38" s="497">
        <v>2.77</v>
      </c>
      <c r="AY38" s="614">
        <v>2.67</v>
      </c>
      <c r="AZ38" s="614">
        <v>2.61</v>
      </c>
      <c r="BA38" s="614">
        <v>2.48</v>
      </c>
      <c r="BB38" s="614">
        <f t="shared" si="12"/>
        <v>2.48</v>
      </c>
      <c r="BC38" s="614"/>
      <c r="BD38" s="769">
        <f t="shared" si="4"/>
        <v>-1</v>
      </c>
      <c r="BE38" s="497">
        <v>2.88</v>
      </c>
      <c r="BF38" s="492">
        <v>1.34</v>
      </c>
      <c r="BG38" s="497">
        <v>1.98</v>
      </c>
      <c r="BH38" s="497">
        <v>1.96</v>
      </c>
      <c r="BI38" s="497">
        <v>1.94</v>
      </c>
      <c r="BJ38" s="614">
        <v>2.21</v>
      </c>
      <c r="BK38" s="614">
        <f t="shared" si="13"/>
        <v>2.21</v>
      </c>
      <c r="BL38" s="614" t="s">
        <v>1502</v>
      </c>
      <c r="BM38" s="769" t="e">
        <f t="shared" si="5"/>
        <v>#VALUE!</v>
      </c>
      <c r="BN38" s="574">
        <v>2.4500000000000002</v>
      </c>
      <c r="BO38" s="560">
        <v>1.5</v>
      </c>
      <c r="BP38" s="497">
        <v>2.4497999999999998</v>
      </c>
      <c r="BQ38" s="497">
        <v>2.5299999999999998</v>
      </c>
      <c r="BR38" s="614">
        <v>2.5499999999999998</v>
      </c>
      <c r="BS38" s="614">
        <v>2.62</v>
      </c>
      <c r="BT38" s="614">
        <f t="shared" si="14"/>
        <v>2.4500000000000002</v>
      </c>
      <c r="BU38" s="614">
        <v>2.57</v>
      </c>
      <c r="BV38" s="769">
        <f t="shared" si="6"/>
        <v>4.8979591836734553E-2</v>
      </c>
      <c r="BW38" s="574">
        <v>3.01</v>
      </c>
      <c r="BX38" s="560">
        <v>1.444</v>
      </c>
      <c r="BY38" s="497">
        <v>2.93</v>
      </c>
      <c r="BZ38" s="614">
        <v>2.81</v>
      </c>
      <c r="CA38" s="614">
        <v>2.76</v>
      </c>
      <c r="CB38" s="614">
        <v>2.85</v>
      </c>
      <c r="CC38" s="614">
        <f t="shared" si="15"/>
        <v>2.85</v>
      </c>
      <c r="CD38" s="614">
        <v>2.91</v>
      </c>
      <c r="CE38" s="769">
        <f t="shared" si="7"/>
        <v>2.1052631578947385E-2</v>
      </c>
      <c r="CF38" s="770" t="s">
        <v>4250</v>
      </c>
      <c r="CG38" s="468" t="s">
        <v>4251</v>
      </c>
    </row>
    <row r="39" spans="1:85" ht="39.5" thickBot="1" x14ac:dyDescent="0.4">
      <c r="A39" s="755">
        <v>37</v>
      </c>
      <c r="B39" s="459" t="s">
        <v>4209</v>
      </c>
      <c r="C39" s="474" t="s">
        <v>4214</v>
      </c>
      <c r="D39" s="757" t="s">
        <v>2337</v>
      </c>
      <c r="E39" s="758">
        <v>0.95</v>
      </c>
      <c r="F39" s="723">
        <v>0.79600000000000004</v>
      </c>
      <c r="G39" s="617">
        <v>0.86</v>
      </c>
      <c r="H39" s="617">
        <v>0.8</v>
      </c>
      <c r="I39" s="617">
        <f t="shared" si="8"/>
        <v>0.79600000000000004</v>
      </c>
      <c r="J39" s="617"/>
      <c r="K39" s="762">
        <f t="shared" si="0"/>
        <v>-1</v>
      </c>
      <c r="L39" s="497">
        <v>0.75</v>
      </c>
      <c r="M39" s="492">
        <v>0.75</v>
      </c>
      <c r="N39" s="497">
        <v>0.8</v>
      </c>
      <c r="O39" s="492">
        <v>0.81</v>
      </c>
      <c r="P39" s="497">
        <v>0.83</v>
      </c>
      <c r="Q39" s="499">
        <v>0.79</v>
      </c>
      <c r="R39" s="499">
        <v>0.76</v>
      </c>
      <c r="S39" s="499">
        <v>0.77</v>
      </c>
      <c r="T39" s="499">
        <v>0.76</v>
      </c>
      <c r="U39" s="499">
        <f t="shared" si="9"/>
        <v>0.75</v>
      </c>
      <c r="V39" s="499">
        <v>0.75</v>
      </c>
      <c r="W39" s="762">
        <f t="shared" si="1"/>
        <v>0</v>
      </c>
      <c r="X39" s="614">
        <v>0.81</v>
      </c>
      <c r="Y39" s="492">
        <v>0.81</v>
      </c>
      <c r="Z39" s="497">
        <v>0.85919999999999985</v>
      </c>
      <c r="AA39" s="497">
        <v>0.84</v>
      </c>
      <c r="AB39" s="614">
        <v>0.86</v>
      </c>
      <c r="AC39" s="614">
        <v>0.85</v>
      </c>
      <c r="AD39" s="614">
        <v>0.85</v>
      </c>
      <c r="AE39" s="614">
        <v>0.85</v>
      </c>
      <c r="AF39" s="614">
        <v>0.8</v>
      </c>
      <c r="AG39" s="914">
        <f t="shared" si="10"/>
        <v>0.8</v>
      </c>
      <c r="AH39" s="914"/>
      <c r="AI39" s="748">
        <f t="shared" si="2"/>
        <v>-1</v>
      </c>
      <c r="AJ39" s="497">
        <v>0.88</v>
      </c>
      <c r="AK39" s="492">
        <v>0.88</v>
      </c>
      <c r="AL39" s="497">
        <v>0.81200000000000006</v>
      </c>
      <c r="AM39" s="499">
        <v>0.85</v>
      </c>
      <c r="AN39" s="499">
        <v>0.88</v>
      </c>
      <c r="AO39" s="499">
        <v>0.86</v>
      </c>
      <c r="AP39" s="499">
        <v>0.84</v>
      </c>
      <c r="AQ39" s="499">
        <v>0.87</v>
      </c>
      <c r="AR39" s="499">
        <v>0.83</v>
      </c>
      <c r="AS39" s="499">
        <f t="shared" si="11"/>
        <v>0.83</v>
      </c>
      <c r="AT39" s="499">
        <v>0.84</v>
      </c>
      <c r="AU39" s="762">
        <f t="shared" si="3"/>
        <v>1.2048192771084348E-2</v>
      </c>
      <c r="AV39" s="614">
        <v>0.98</v>
      </c>
      <c r="AW39" s="492">
        <v>0.98</v>
      </c>
      <c r="AX39" s="497">
        <v>0.89</v>
      </c>
      <c r="AY39" s="614">
        <v>0.75</v>
      </c>
      <c r="AZ39" s="614">
        <v>0.72</v>
      </c>
      <c r="BA39" s="614">
        <v>0.9</v>
      </c>
      <c r="BB39" s="614">
        <f t="shared" si="12"/>
        <v>0.9</v>
      </c>
      <c r="BC39" s="614"/>
      <c r="BD39" s="769">
        <f t="shared" si="4"/>
        <v>-1</v>
      </c>
      <c r="BE39" s="574">
        <v>0.81</v>
      </c>
      <c r="BF39" s="560">
        <v>0.76</v>
      </c>
      <c r="BG39" s="497">
        <v>0.85</v>
      </c>
      <c r="BH39" s="497">
        <v>0.82</v>
      </c>
      <c r="BI39" s="497">
        <v>0.81</v>
      </c>
      <c r="BJ39" s="614">
        <v>0.82</v>
      </c>
      <c r="BK39" s="614">
        <f t="shared" si="13"/>
        <v>0.81</v>
      </c>
      <c r="BL39" s="614" t="s">
        <v>1502</v>
      </c>
      <c r="BM39" s="769" t="e">
        <f t="shared" si="5"/>
        <v>#VALUE!</v>
      </c>
      <c r="BN39" s="497">
        <v>1.05</v>
      </c>
      <c r="BO39" s="492">
        <v>1.05</v>
      </c>
      <c r="BP39" s="497">
        <v>0.84440000000000004</v>
      </c>
      <c r="BQ39" s="497">
        <v>0.88</v>
      </c>
      <c r="BR39" s="614">
        <v>0.89</v>
      </c>
      <c r="BS39" s="614">
        <v>0.84</v>
      </c>
      <c r="BT39" s="614">
        <f t="shared" si="14"/>
        <v>0.84</v>
      </c>
      <c r="BU39" s="614">
        <v>0.84</v>
      </c>
      <c r="BV39" s="769">
        <f t="shared" si="6"/>
        <v>0</v>
      </c>
      <c r="BW39" s="574">
        <v>0.85</v>
      </c>
      <c r="BX39" s="560">
        <v>0.76</v>
      </c>
      <c r="BY39" s="497">
        <v>0.83839999999999981</v>
      </c>
      <c r="BZ39" s="614">
        <v>0.83</v>
      </c>
      <c r="CA39" s="614">
        <v>0.81</v>
      </c>
      <c r="CB39" s="614">
        <v>0.82</v>
      </c>
      <c r="CC39" s="614">
        <f t="shared" si="15"/>
        <v>0.82</v>
      </c>
      <c r="CD39" s="614">
        <v>0.84</v>
      </c>
      <c r="CE39" s="769">
        <f t="shared" si="7"/>
        <v>2.4390243902439046E-2</v>
      </c>
      <c r="CF39" s="459"/>
      <c r="CG39" s="811"/>
    </row>
    <row r="40" spans="1:85" ht="39.5" thickBot="1" x14ac:dyDescent="0.4">
      <c r="A40" s="755">
        <v>38</v>
      </c>
      <c r="B40" s="459" t="s">
        <v>4178</v>
      </c>
      <c r="C40" s="468" t="s">
        <v>4215</v>
      </c>
      <c r="D40" s="757" t="s">
        <v>2661</v>
      </c>
      <c r="E40" s="758">
        <v>2.5</v>
      </c>
      <c r="F40" s="723" t="s">
        <v>1502</v>
      </c>
      <c r="G40" s="634"/>
      <c r="H40" s="634" t="s">
        <v>1502</v>
      </c>
      <c r="I40" s="634" t="s">
        <v>1502</v>
      </c>
      <c r="J40" s="634"/>
      <c r="K40" s="762"/>
      <c r="L40" s="574">
        <v>6.1120000000000001</v>
      </c>
      <c r="M40" s="560">
        <v>6.1120000000000001</v>
      </c>
      <c r="N40" s="574">
        <v>5.71</v>
      </c>
      <c r="O40" s="560" t="s">
        <v>1159</v>
      </c>
      <c r="P40" s="574">
        <v>5.6230000000000002</v>
      </c>
      <c r="Q40" s="568">
        <v>5.76</v>
      </c>
      <c r="R40" s="568">
        <v>5.78</v>
      </c>
      <c r="S40" s="568">
        <v>5.96</v>
      </c>
      <c r="T40" s="568">
        <v>5.89</v>
      </c>
      <c r="U40" s="568">
        <f t="shared" si="9"/>
        <v>5.89</v>
      </c>
      <c r="V40" s="568">
        <v>5.9770000000000003</v>
      </c>
      <c r="W40" s="762">
        <f t="shared" si="1"/>
        <v>1.4770797962648664E-2</v>
      </c>
      <c r="X40" s="547">
        <v>6.992</v>
      </c>
      <c r="Y40" s="560">
        <v>6.992</v>
      </c>
      <c r="Z40" s="497">
        <v>6.83</v>
      </c>
      <c r="AA40" s="497">
        <v>6.96</v>
      </c>
      <c r="AB40" s="614">
        <v>6.6</v>
      </c>
      <c r="AC40" s="614">
        <v>6.56</v>
      </c>
      <c r="AD40" s="614">
        <v>6.73</v>
      </c>
      <c r="AE40" s="614">
        <v>7.06</v>
      </c>
      <c r="AF40" s="614">
        <v>6.75</v>
      </c>
      <c r="AG40" s="914">
        <f t="shared" si="10"/>
        <v>6.75</v>
      </c>
      <c r="AH40" s="914"/>
      <c r="AI40" s="748">
        <f t="shared" si="2"/>
        <v>-1</v>
      </c>
      <c r="AJ40" s="497">
        <v>6.34</v>
      </c>
      <c r="AK40" s="492"/>
      <c r="AL40" s="634">
        <v>6.11</v>
      </c>
      <c r="AM40" s="781">
        <v>6.24</v>
      </c>
      <c r="AN40" s="781">
        <v>6.29</v>
      </c>
      <c r="AO40" s="499">
        <v>6.34</v>
      </c>
      <c r="AP40" s="781">
        <v>6.35</v>
      </c>
      <c r="AQ40" s="781">
        <v>6.4</v>
      </c>
      <c r="AR40" s="499">
        <v>6.7</v>
      </c>
      <c r="AS40" s="499">
        <f t="shared" si="11"/>
        <v>6.34</v>
      </c>
      <c r="AT40" s="499">
        <v>6.65</v>
      </c>
      <c r="AU40" s="762">
        <f t="shared" si="3"/>
        <v>4.8895899053627838E-2</v>
      </c>
      <c r="AV40" s="774" t="s">
        <v>1502</v>
      </c>
      <c r="AW40" s="766" t="s">
        <v>1502</v>
      </c>
      <c r="AX40" s="765" t="s">
        <v>1502</v>
      </c>
      <c r="AY40" s="774" t="s">
        <v>1502</v>
      </c>
      <c r="AZ40" s="774" t="s">
        <v>1502</v>
      </c>
      <c r="BA40" s="774" t="s">
        <v>1502</v>
      </c>
      <c r="BB40" s="774" t="s">
        <v>1502</v>
      </c>
      <c r="BC40" s="774"/>
      <c r="BD40" s="769"/>
      <c r="BE40" s="765" t="s">
        <v>1502</v>
      </c>
      <c r="BF40" s="782" t="s">
        <v>1502</v>
      </c>
      <c r="BG40" s="765" t="s">
        <v>1502</v>
      </c>
      <c r="BH40" s="765" t="s">
        <v>1502</v>
      </c>
      <c r="BI40" s="765" t="s">
        <v>1502</v>
      </c>
      <c r="BJ40" s="774" t="s">
        <v>1502</v>
      </c>
      <c r="BK40" s="774" t="s">
        <v>1502</v>
      </c>
      <c r="BL40" s="774" t="s">
        <v>1502</v>
      </c>
      <c r="BM40" s="769"/>
      <c r="BN40" s="765" t="s">
        <v>1502</v>
      </c>
      <c r="BO40" s="782" t="s">
        <v>1502</v>
      </c>
      <c r="BP40" s="765" t="s">
        <v>1502</v>
      </c>
      <c r="BQ40" s="497" t="s">
        <v>1502</v>
      </c>
      <c r="BR40" s="497" t="s">
        <v>1502</v>
      </c>
      <c r="BS40" s="765" t="s">
        <v>1502</v>
      </c>
      <c r="BT40" s="765" t="s">
        <v>1502</v>
      </c>
      <c r="BU40" s="765" t="s">
        <v>1502</v>
      </c>
      <c r="BV40" s="769"/>
      <c r="BW40" s="765" t="s">
        <v>1502</v>
      </c>
      <c r="BX40" s="782" t="s">
        <v>1502</v>
      </c>
      <c r="BY40" s="765" t="s">
        <v>1502</v>
      </c>
      <c r="BZ40" s="765" t="s">
        <v>1502</v>
      </c>
      <c r="CA40" s="765" t="s">
        <v>1502</v>
      </c>
      <c r="CB40" s="774" t="s">
        <v>1502</v>
      </c>
      <c r="CC40" s="774" t="s">
        <v>1502</v>
      </c>
      <c r="CD40" s="774" t="s">
        <v>1502</v>
      </c>
      <c r="CE40" s="769"/>
      <c r="CF40" s="459"/>
      <c r="CG40" s="813"/>
    </row>
    <row r="41" spans="1:85" ht="39.5" thickBot="1" x14ac:dyDescent="0.4">
      <c r="A41" s="755">
        <v>39</v>
      </c>
      <c r="B41" s="459" t="s">
        <v>4178</v>
      </c>
      <c r="C41" s="468" t="s">
        <v>4218</v>
      </c>
      <c r="D41" s="757" t="s">
        <v>2662</v>
      </c>
      <c r="E41" s="758">
        <v>2.5</v>
      </c>
      <c r="F41" s="723">
        <v>7.08</v>
      </c>
      <c r="G41" s="503" t="s">
        <v>1159</v>
      </c>
      <c r="H41" s="503">
        <v>7.68</v>
      </c>
      <c r="I41" s="503">
        <f t="shared" si="8"/>
        <v>7.08</v>
      </c>
      <c r="J41" s="503"/>
      <c r="K41" s="762">
        <f t="shared" si="0"/>
        <v>-1</v>
      </c>
      <c r="L41" s="574">
        <v>11.865</v>
      </c>
      <c r="M41" s="560">
        <v>11.865</v>
      </c>
      <c r="N41" s="574">
        <v>13.83</v>
      </c>
      <c r="O41" s="560" t="s">
        <v>1159</v>
      </c>
      <c r="P41" s="574">
        <v>12.845000000000001</v>
      </c>
      <c r="Q41" s="568">
        <v>11.41</v>
      </c>
      <c r="R41" s="568">
        <v>11.08</v>
      </c>
      <c r="S41" s="568">
        <v>11.1</v>
      </c>
      <c r="T41" s="568">
        <v>11.69</v>
      </c>
      <c r="U41" s="568">
        <f t="shared" si="9"/>
        <v>11.69</v>
      </c>
      <c r="V41" s="568">
        <v>11.705</v>
      </c>
      <c r="W41" s="762">
        <f t="shared" si="1"/>
        <v>1.2831479897348647E-3</v>
      </c>
      <c r="X41" s="547">
        <v>14.231999999999999</v>
      </c>
      <c r="Y41" s="560">
        <v>14.231999999999999</v>
      </c>
      <c r="Z41" s="497">
        <v>13.58</v>
      </c>
      <c r="AA41" s="497">
        <v>13.24</v>
      </c>
      <c r="AB41" s="614">
        <v>13.18</v>
      </c>
      <c r="AC41" s="614">
        <v>13.08</v>
      </c>
      <c r="AD41" s="614" t="s">
        <v>1159</v>
      </c>
      <c r="AE41" s="614">
        <v>11.95</v>
      </c>
      <c r="AF41" s="614">
        <v>13.2</v>
      </c>
      <c r="AG41" s="914">
        <f t="shared" si="10"/>
        <v>13.2</v>
      </c>
      <c r="AH41" s="914"/>
      <c r="AI41" s="748">
        <f t="shared" si="2"/>
        <v>-1</v>
      </c>
      <c r="AJ41" s="497">
        <v>11.432</v>
      </c>
      <c r="AK41" s="492"/>
      <c r="AL41" s="634">
        <v>12.45</v>
      </c>
      <c r="AM41" s="781">
        <v>8.99</v>
      </c>
      <c r="AN41" s="781">
        <v>8.93</v>
      </c>
      <c r="AO41" s="781" t="s">
        <v>1159</v>
      </c>
      <c r="AP41" s="781" t="s">
        <v>1159</v>
      </c>
      <c r="AQ41" s="781">
        <v>8.9700000000000006</v>
      </c>
      <c r="AR41" s="781">
        <v>8.94</v>
      </c>
      <c r="AS41" s="781">
        <f t="shared" si="11"/>
        <v>8.94</v>
      </c>
      <c r="AT41" s="781">
        <v>8.98</v>
      </c>
      <c r="AU41" s="762">
        <f t="shared" si="3"/>
        <v>4.4742729306488736E-3</v>
      </c>
      <c r="AV41" s="774" t="s">
        <v>1502</v>
      </c>
      <c r="AW41" s="766" t="s">
        <v>1502</v>
      </c>
      <c r="AX41" s="765" t="s">
        <v>1502</v>
      </c>
      <c r="AY41" s="774" t="s">
        <v>1502</v>
      </c>
      <c r="AZ41" s="774" t="s">
        <v>1502</v>
      </c>
      <c r="BA41" s="774" t="s">
        <v>1502</v>
      </c>
      <c r="BB41" s="774" t="s">
        <v>1502</v>
      </c>
      <c r="BC41" s="774"/>
      <c r="BD41" s="769"/>
      <c r="BE41" s="765" t="s">
        <v>1502</v>
      </c>
      <c r="BF41" s="782" t="s">
        <v>1502</v>
      </c>
      <c r="BG41" s="765" t="s">
        <v>1502</v>
      </c>
      <c r="BH41" s="765" t="s">
        <v>1502</v>
      </c>
      <c r="BI41" s="765" t="s">
        <v>1502</v>
      </c>
      <c r="BJ41" s="774" t="s">
        <v>1502</v>
      </c>
      <c r="BK41" s="774" t="s">
        <v>1502</v>
      </c>
      <c r="BL41" s="774" t="s">
        <v>1502</v>
      </c>
      <c r="BM41" s="769"/>
      <c r="BN41" s="765" t="s">
        <v>1502</v>
      </c>
      <c r="BO41" s="782" t="s">
        <v>1502</v>
      </c>
      <c r="BP41" s="765" t="s">
        <v>1502</v>
      </c>
      <c r="BQ41" s="497" t="s">
        <v>1502</v>
      </c>
      <c r="BR41" s="497" t="s">
        <v>1502</v>
      </c>
      <c r="BS41" s="765" t="s">
        <v>1502</v>
      </c>
      <c r="BT41" s="765" t="s">
        <v>1502</v>
      </c>
      <c r="BU41" s="765" t="s">
        <v>1502</v>
      </c>
      <c r="BV41" s="769"/>
      <c r="BW41" s="765" t="s">
        <v>1502</v>
      </c>
      <c r="BX41" s="782" t="s">
        <v>1502</v>
      </c>
      <c r="BY41" s="765" t="s">
        <v>1502</v>
      </c>
      <c r="BZ41" s="765" t="s">
        <v>1502</v>
      </c>
      <c r="CA41" s="765" t="s">
        <v>1502</v>
      </c>
      <c r="CB41" s="774" t="s">
        <v>1502</v>
      </c>
      <c r="CC41" s="774" t="s">
        <v>1502</v>
      </c>
      <c r="CD41" s="774" t="s">
        <v>1502</v>
      </c>
      <c r="CE41" s="769"/>
      <c r="CF41" s="459"/>
      <c r="CG41" s="813"/>
    </row>
    <row r="42" spans="1:85" ht="29.5" thickBot="1" x14ac:dyDescent="0.4">
      <c r="A42" s="755">
        <v>40</v>
      </c>
      <c r="B42" s="459" t="s">
        <v>4178</v>
      </c>
      <c r="C42" s="459"/>
      <c r="D42" s="783" t="s">
        <v>4220</v>
      </c>
      <c r="E42" s="728"/>
      <c r="F42" s="726" t="s">
        <v>1502</v>
      </c>
      <c r="G42" s="727"/>
      <c r="H42" s="727" t="s">
        <v>1502</v>
      </c>
      <c r="I42" s="727" t="s">
        <v>1502</v>
      </c>
      <c r="J42" s="727"/>
      <c r="K42" s="762"/>
      <c r="L42" s="567" t="s">
        <v>1502</v>
      </c>
      <c r="M42" s="560" t="s">
        <v>1502</v>
      </c>
      <c r="N42" s="574" t="s">
        <v>1502</v>
      </c>
      <c r="O42" s="560" t="s">
        <v>1502</v>
      </c>
      <c r="P42" s="574" t="s">
        <v>1502</v>
      </c>
      <c r="Q42" s="568" t="s">
        <v>1502</v>
      </c>
      <c r="R42" s="568" t="s">
        <v>1502</v>
      </c>
      <c r="S42" s="568" t="s">
        <v>1502</v>
      </c>
      <c r="T42" s="568" t="s">
        <v>1502</v>
      </c>
      <c r="U42" s="568" t="s">
        <v>1502</v>
      </c>
      <c r="V42" s="568" t="s">
        <v>1502</v>
      </c>
      <c r="W42" s="762"/>
      <c r="X42" s="547" t="s">
        <v>1502</v>
      </c>
      <c r="Y42" s="560" t="s">
        <v>1502</v>
      </c>
      <c r="Z42" s="497" t="s">
        <v>1502</v>
      </c>
      <c r="AA42" s="574" t="s">
        <v>1502</v>
      </c>
      <c r="AB42" s="547" t="s">
        <v>1502</v>
      </c>
      <c r="AC42" s="547" t="s">
        <v>1502</v>
      </c>
      <c r="AD42" s="547" t="s">
        <v>1502</v>
      </c>
      <c r="AE42" s="547" t="s">
        <v>1502</v>
      </c>
      <c r="AF42" s="547" t="s">
        <v>1502</v>
      </c>
      <c r="AG42" s="547" t="s">
        <v>1502</v>
      </c>
      <c r="AH42" s="918"/>
      <c r="AI42" s="748"/>
      <c r="AJ42" s="497" t="s">
        <v>1502</v>
      </c>
      <c r="AK42" s="492"/>
      <c r="AL42" s="634" t="s">
        <v>1502</v>
      </c>
      <c r="AM42" s="726" t="s">
        <v>1502</v>
      </c>
      <c r="AN42" s="726" t="s">
        <v>1502</v>
      </c>
      <c r="AO42" s="726" t="s">
        <v>1502</v>
      </c>
      <c r="AP42" s="726" t="s">
        <v>1502</v>
      </c>
      <c r="AQ42" s="726" t="s">
        <v>1502</v>
      </c>
      <c r="AR42" s="726" t="s">
        <v>1502</v>
      </c>
      <c r="AS42" s="726" t="s">
        <v>1502</v>
      </c>
      <c r="AT42" s="726" t="s">
        <v>1502</v>
      </c>
      <c r="AU42" s="762"/>
      <c r="AV42" s="547">
        <v>7.42</v>
      </c>
      <c r="AW42" s="785">
        <v>7.42</v>
      </c>
      <c r="AX42" s="574">
        <v>7.5979999999999999</v>
      </c>
      <c r="AY42" s="547">
        <v>6.19</v>
      </c>
      <c r="AZ42" s="547" t="s">
        <v>1159</v>
      </c>
      <c r="BA42" s="547" t="s">
        <v>1159</v>
      </c>
      <c r="BB42" s="916">
        <f t="shared" si="12"/>
        <v>7.42</v>
      </c>
      <c r="BC42" s="547"/>
      <c r="BD42" s="769">
        <f t="shared" si="4"/>
        <v>-1</v>
      </c>
      <c r="BE42" s="634" t="s">
        <v>1502</v>
      </c>
      <c r="BF42" s="781" t="s">
        <v>1502</v>
      </c>
      <c r="BG42" s="765" t="s">
        <v>1502</v>
      </c>
      <c r="BH42" s="765" t="s">
        <v>1502</v>
      </c>
      <c r="BI42" s="765" t="s">
        <v>1502</v>
      </c>
      <c r="BJ42" s="774" t="s">
        <v>1502</v>
      </c>
      <c r="BK42" s="917" t="s">
        <v>1502</v>
      </c>
      <c r="BL42" s="917" t="s">
        <v>1502</v>
      </c>
      <c r="BM42" s="769"/>
      <c r="BN42" s="765" t="s">
        <v>1502</v>
      </c>
      <c r="BO42" s="782" t="s">
        <v>1502</v>
      </c>
      <c r="BP42" s="765" t="s">
        <v>1502</v>
      </c>
      <c r="BQ42" s="497" t="s">
        <v>1502</v>
      </c>
      <c r="BR42" s="497" t="s">
        <v>1502</v>
      </c>
      <c r="BS42" s="765" t="s">
        <v>1502</v>
      </c>
      <c r="BT42" s="765" t="s">
        <v>1502</v>
      </c>
      <c r="BU42" s="765" t="s">
        <v>1502</v>
      </c>
      <c r="BV42" s="769"/>
      <c r="BW42" s="765" t="s">
        <v>1502</v>
      </c>
      <c r="BX42" s="782" t="s">
        <v>1502</v>
      </c>
      <c r="BY42" s="765" t="s">
        <v>1502</v>
      </c>
      <c r="BZ42" s="765" t="s">
        <v>1502</v>
      </c>
      <c r="CA42" s="765" t="s">
        <v>1502</v>
      </c>
      <c r="CB42" s="774" t="s">
        <v>1502</v>
      </c>
      <c r="CC42" s="774" t="s">
        <v>1502</v>
      </c>
      <c r="CD42" s="774" t="s">
        <v>1502</v>
      </c>
      <c r="CE42" s="769"/>
      <c r="CF42" s="634"/>
      <c r="CG42" s="813"/>
    </row>
    <row r="43" spans="1:85" ht="52.5" thickBot="1" x14ac:dyDescent="0.4">
      <c r="A43" s="786">
        <v>41</v>
      </c>
      <c r="B43" s="787" t="s">
        <v>4127</v>
      </c>
      <c r="C43" s="788" t="s">
        <v>4252</v>
      </c>
      <c r="D43" s="789" t="s">
        <v>2325</v>
      </c>
      <c r="E43" s="450"/>
      <c r="F43" s="790">
        <v>14.82</v>
      </c>
      <c r="G43" s="450">
        <v>13.27</v>
      </c>
      <c r="H43" s="450">
        <v>15.33</v>
      </c>
      <c r="I43" s="450">
        <f t="shared" si="8"/>
        <v>14.82</v>
      </c>
      <c r="J43" s="450"/>
      <c r="K43" s="800">
        <f t="shared" si="0"/>
        <v>-1</v>
      </c>
      <c r="L43" s="450">
        <v>12.86</v>
      </c>
      <c r="M43" s="784" t="s">
        <v>1502</v>
      </c>
      <c r="N43" s="450" t="s">
        <v>1502</v>
      </c>
      <c r="O43" s="784" t="s">
        <v>1502</v>
      </c>
      <c r="P43" s="450" t="s">
        <v>2318</v>
      </c>
      <c r="Q43" s="790">
        <v>13.122999999999999</v>
      </c>
      <c r="R43" s="797">
        <v>12.9</v>
      </c>
      <c r="S43" s="797">
        <v>12.89</v>
      </c>
      <c r="T43" s="797">
        <v>12.47</v>
      </c>
      <c r="U43" s="797">
        <f t="shared" si="9"/>
        <v>12.47</v>
      </c>
      <c r="V43" s="797">
        <v>12.528</v>
      </c>
      <c r="W43" s="800">
        <f t="shared" si="1"/>
        <v>4.6511627906976605E-3</v>
      </c>
      <c r="X43" s="791">
        <v>15.9</v>
      </c>
      <c r="Y43" s="784" t="s">
        <v>1502</v>
      </c>
      <c r="Z43" s="450" t="s">
        <v>1502</v>
      </c>
      <c r="AA43" s="450">
        <v>17.010000000000002</v>
      </c>
      <c r="AB43" s="791">
        <v>17.05</v>
      </c>
      <c r="AC43" s="791">
        <v>17.25</v>
      </c>
      <c r="AD43" s="791">
        <v>17.25</v>
      </c>
      <c r="AE43" s="791">
        <v>17.23</v>
      </c>
      <c r="AF43" s="791">
        <v>17.239999999999998</v>
      </c>
      <c r="AG43" s="38">
        <f t="shared" si="10"/>
        <v>15.9</v>
      </c>
      <c r="AH43" s="38"/>
      <c r="AI43" s="894">
        <f t="shared" si="2"/>
        <v>-1</v>
      </c>
      <c r="AJ43" s="450">
        <v>17.91</v>
      </c>
      <c r="AK43" s="784"/>
      <c r="AL43" s="450" t="s">
        <v>2318</v>
      </c>
      <c r="AM43" s="790">
        <v>18.43</v>
      </c>
      <c r="AN43" s="790">
        <v>17.96</v>
      </c>
      <c r="AO43" s="790">
        <v>17.84</v>
      </c>
      <c r="AP43" s="790">
        <v>17.57</v>
      </c>
      <c r="AQ43" s="790">
        <v>18.93</v>
      </c>
      <c r="AR43" s="790">
        <v>18.739999999999998</v>
      </c>
      <c r="AS43" s="790">
        <f t="shared" si="11"/>
        <v>17.91</v>
      </c>
      <c r="AT43" s="790">
        <v>18.37</v>
      </c>
      <c r="AU43" s="800">
        <f t="shared" si="3"/>
        <v>2.5683975432719199E-2</v>
      </c>
      <c r="AV43" s="791">
        <v>15.18</v>
      </c>
      <c r="AW43" s="784" t="s">
        <v>1502</v>
      </c>
      <c r="AX43" s="794">
        <v>14.965</v>
      </c>
      <c r="AY43" s="794">
        <v>14.97</v>
      </c>
      <c r="AZ43" s="794">
        <v>14.9</v>
      </c>
      <c r="BA43" s="794">
        <v>12.04</v>
      </c>
      <c r="BB43" s="790">
        <f t="shared" si="12"/>
        <v>12.04</v>
      </c>
      <c r="BC43" s="790"/>
      <c r="BD43" s="769">
        <f t="shared" si="4"/>
        <v>-1</v>
      </c>
      <c r="BE43" s="450">
        <v>15.13</v>
      </c>
      <c r="BF43" s="790">
        <v>15.13</v>
      </c>
      <c r="BG43" s="794">
        <v>14.334</v>
      </c>
      <c r="BH43" s="794">
        <v>14.09</v>
      </c>
      <c r="BI43" s="794">
        <v>14.12</v>
      </c>
      <c r="BJ43" s="921">
        <v>14.07</v>
      </c>
      <c r="BK43" s="790">
        <f t="shared" si="13"/>
        <v>14.07</v>
      </c>
      <c r="BL43" s="790">
        <v>13.76</v>
      </c>
      <c r="BM43" s="769">
        <f t="shared" si="5"/>
        <v>-2.2032693674484755E-2</v>
      </c>
      <c r="BN43" s="450">
        <v>17.03</v>
      </c>
      <c r="BO43" s="790">
        <v>17.03</v>
      </c>
      <c r="BP43" s="450" t="s">
        <v>1502</v>
      </c>
      <c r="BQ43" s="450">
        <v>16.920000000000002</v>
      </c>
      <c r="BR43" s="791">
        <v>17.09</v>
      </c>
      <c r="BS43" s="791">
        <v>16.940000000000001</v>
      </c>
      <c r="BT43" s="791">
        <f t="shared" si="14"/>
        <v>16.940000000000001</v>
      </c>
      <c r="BU43" s="791">
        <v>16.71</v>
      </c>
      <c r="BV43" s="795">
        <f t="shared" si="6"/>
        <v>-1.3577331759149965E-2</v>
      </c>
      <c r="BW43" s="450">
        <v>18.690000000000001</v>
      </c>
      <c r="BX43" s="790">
        <v>18.690000000000001</v>
      </c>
      <c r="BY43" s="450">
        <v>18.111999999999998</v>
      </c>
      <c r="BZ43" s="450">
        <v>17.989999999999998</v>
      </c>
      <c r="CA43" s="450">
        <v>17.13</v>
      </c>
      <c r="CB43" s="450">
        <v>17.100000000000001</v>
      </c>
      <c r="CC43" s="450">
        <f t="shared" si="15"/>
        <v>17.100000000000001</v>
      </c>
      <c r="CD43" s="450">
        <v>17.399999999999999</v>
      </c>
      <c r="CE43" s="769">
        <f t="shared" si="7"/>
        <v>1.754385964912264E-2</v>
      </c>
      <c r="CF43" s="450"/>
      <c r="CG43" s="468" t="s">
        <v>4245</v>
      </c>
    </row>
  </sheetData>
  <mergeCells count="8">
    <mergeCell ref="F1:K1"/>
    <mergeCell ref="BW1:CE1"/>
    <mergeCell ref="L1:W1"/>
    <mergeCell ref="X1:AI1"/>
    <mergeCell ref="AJ1:AU1"/>
    <mergeCell ref="AV1:BD1"/>
    <mergeCell ref="BE1:BM1"/>
    <mergeCell ref="BN1:BV1"/>
  </mergeCells>
  <conditionalFormatting sqref="K3:K43">
    <cfRule type="cellIs" dxfId="98" priority="46" operator="between">
      <formula>0</formula>
      <formula>0.1</formula>
    </cfRule>
    <cfRule type="cellIs" dxfId="97" priority="47" stopIfTrue="1" operator="greaterThanOrEqual">
      <formula>0.1</formula>
    </cfRule>
    <cfRule type="cellIs" dxfId="96" priority="48" operator="lessThan">
      <formula>0.005</formula>
    </cfRule>
  </conditionalFormatting>
  <conditionalFormatting sqref="W3:W43">
    <cfRule type="cellIs" dxfId="95" priority="202" operator="between">
      <formula>0</formula>
      <formula>0.1</formula>
    </cfRule>
    <cfRule type="cellIs" dxfId="94" priority="203" stopIfTrue="1" operator="greaterThanOrEqual">
      <formula>0.1</formula>
    </cfRule>
    <cfRule type="cellIs" dxfId="93" priority="204" operator="lessThan">
      <formula>0.005</formula>
    </cfRule>
  </conditionalFormatting>
  <conditionalFormatting sqref="AI3:AI43">
    <cfRule type="cellIs" dxfId="92" priority="241" operator="between">
      <formula>0</formula>
      <formula>0.1</formula>
    </cfRule>
    <cfRule type="cellIs" dxfId="91" priority="242" stopIfTrue="1" operator="greaterThanOrEqual">
      <formula>0.1</formula>
    </cfRule>
    <cfRule type="cellIs" dxfId="90" priority="243" operator="lessThan">
      <formula>0.005</formula>
    </cfRule>
  </conditionalFormatting>
  <conditionalFormatting sqref="AU3:AU43">
    <cfRule type="cellIs" dxfId="89" priority="1" operator="between">
      <formula>0</formula>
      <formula>0.1</formula>
    </cfRule>
    <cfRule type="cellIs" dxfId="88" priority="2" stopIfTrue="1" operator="greaterThanOrEqual">
      <formula>0.1</formula>
    </cfRule>
    <cfRule type="cellIs" dxfId="87" priority="3" operator="lessThan">
      <formula>0.005</formula>
    </cfRule>
  </conditionalFormatting>
  <conditionalFormatting sqref="BD3:BD43">
    <cfRule type="cellIs" dxfId="86" priority="112" operator="between">
      <formula>0</formula>
      <formula>0.1</formula>
    </cfRule>
    <cfRule type="cellIs" dxfId="85" priority="113" stopIfTrue="1" operator="greaterThanOrEqual">
      <formula>0.1</formula>
    </cfRule>
    <cfRule type="cellIs" dxfId="84" priority="114" operator="lessThan">
      <formula>0.005</formula>
    </cfRule>
  </conditionalFormatting>
  <conditionalFormatting sqref="BM3:BM43">
    <cfRule type="cellIs" dxfId="83" priority="115" operator="between">
      <formula>0</formula>
      <formula>0.1</formula>
    </cfRule>
    <cfRule type="cellIs" dxfId="82" priority="116" stopIfTrue="1" operator="greaterThanOrEqual">
      <formula>0.1</formula>
    </cfRule>
    <cfRule type="cellIs" dxfId="81" priority="117" operator="lessThan">
      <formula>0.005</formula>
    </cfRule>
  </conditionalFormatting>
  <conditionalFormatting sqref="BV3:BV43">
    <cfRule type="cellIs" dxfId="80" priority="61" operator="between">
      <formula>0</formula>
      <formula>0.1</formula>
    </cfRule>
    <cfRule type="cellIs" dxfId="79" priority="62" stopIfTrue="1" operator="greaterThanOrEqual">
      <formula>0.1</formula>
    </cfRule>
    <cfRule type="cellIs" dxfId="78" priority="63" operator="lessThan">
      <formula>0.005</formula>
    </cfRule>
  </conditionalFormatting>
  <conditionalFormatting sqref="CE3:CE43">
    <cfRule type="cellIs" dxfId="77" priority="64" operator="between">
      <formula>0</formula>
      <formula>0.1</formula>
    </cfRule>
    <cfRule type="cellIs" dxfId="76" priority="65" stopIfTrue="1" operator="greaterThanOrEqual">
      <formula>0.1</formula>
    </cfRule>
    <cfRule type="cellIs" dxfId="75" priority="66" operator="lessThan">
      <formula>0.005</formula>
    </cfRule>
  </conditionalFormatting>
  <hyperlinks>
    <hyperlink ref="CF10" r:id="rId1" display="https://issues.labcollab.net/browse/SBR-23215" xr:uid="{00000000-0004-0000-0A00-000000000000}"/>
    <hyperlink ref="CF4" r:id="rId2" display="https://issues.labcollab.net/browse/SBR-22823" xr:uid="{00000000-0004-0000-0A00-000001000000}"/>
    <hyperlink ref="CF6" r:id="rId3" display="https://issues.labcollab.net/browse/SBR-23478" xr:uid="{00000000-0004-0000-0A00-000002000000}"/>
    <hyperlink ref="CF38" r:id="rId4" display="https://issues.labcollab.net/browse/SBR-23155" xr:uid="{00000000-0004-0000-0A00-000003000000}"/>
    <hyperlink ref="CF22" r:id="rId5" xr:uid="{00000000-0004-0000-0A00-000004000000}"/>
    <hyperlink ref="CF23:CF25" r:id="rId6" display="https://issues.amazon.com/issues/AuthXS-47" xr:uid="{00000000-0004-0000-0A00-000005000000}"/>
    <hyperlink ref="CF9" r:id="rId7" display="https://issues.labcollab.net/browse/SBR-23825" xr:uid="{00000000-0004-0000-0A00-000006000000}"/>
    <hyperlink ref="CF19" r:id="rId8" display="https://issues.labcollab.net/browse/DCNTRPLTF-826" xr:uid="{E44D63E8-CE03-42C6-AA28-C3345C8AB621}"/>
    <hyperlink ref="CF20" r:id="rId9" display="https://issues.labcollab.net/browse/DCNTRPLTF-826" xr:uid="{757B7834-A13D-4167-9138-A8352C8B5F04}"/>
  </hyperlinks>
  <pageMargins left="0.7" right="0.7" top="0.75" bottom="0.75" header="0.3" footer="0.3"/>
  <pageSetup orientation="portrait" r:id="rId10"/>
  <legacyDrawing r:id="rId1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G38"/>
  <sheetViews>
    <sheetView topLeftCell="T1" workbookViewId="0"/>
  </sheetViews>
  <sheetFormatPr defaultRowHeight="14.5" x14ac:dyDescent="0.35"/>
  <cols>
    <col min="2" max="2" width="7.453125" bestFit="1" customWidth="1"/>
    <col min="4" max="4" width="14.54296875" bestFit="1" customWidth="1"/>
    <col min="5" max="5" width="30.453125" bestFit="1" customWidth="1"/>
    <col min="6" max="6" width="31.54296875" bestFit="1" customWidth="1"/>
    <col min="7" max="7" width="76.54296875" bestFit="1" customWidth="1"/>
    <col min="29" max="29" width="13.54296875" style="662" bestFit="1" customWidth="1"/>
    <col min="30" max="30" width="29" style="4" bestFit="1" customWidth="1"/>
  </cols>
  <sheetData>
    <row r="1" spans="1:33" ht="15" thickBot="1" x14ac:dyDescent="0.4">
      <c r="H1" s="1864" t="s">
        <v>4304</v>
      </c>
      <c r="I1" s="1864"/>
      <c r="J1" s="1865"/>
      <c r="K1" s="1864" t="s">
        <v>4305</v>
      </c>
      <c r="L1" s="1864"/>
      <c r="M1" s="1865"/>
      <c r="N1" s="1864" t="s">
        <v>4306</v>
      </c>
      <c r="O1" s="1864"/>
      <c r="P1" s="1865"/>
      <c r="Q1" s="1864" t="s">
        <v>4307</v>
      </c>
      <c r="R1" s="1864"/>
      <c r="S1" s="1865"/>
      <c r="T1" s="1866" t="s">
        <v>4308</v>
      </c>
      <c r="U1" s="1866"/>
      <c r="V1" s="1867"/>
      <c r="W1" s="1864" t="s">
        <v>4309</v>
      </c>
      <c r="X1" s="1864"/>
      <c r="Y1" s="1865"/>
      <c r="Z1" s="1864" t="s">
        <v>4310</v>
      </c>
      <c r="AA1" s="1864"/>
      <c r="AB1" s="1865"/>
    </row>
    <row r="2" spans="1:33" ht="102" thickBot="1" x14ac:dyDescent="0.4">
      <c r="A2" s="42" t="s">
        <v>28</v>
      </c>
      <c r="B2" s="42" t="s">
        <v>29</v>
      </c>
      <c r="C2" s="42" t="s">
        <v>30</v>
      </c>
      <c r="D2" s="42" t="s">
        <v>32</v>
      </c>
      <c r="E2" s="42" t="s">
        <v>32</v>
      </c>
      <c r="F2" s="42" t="s">
        <v>1267</v>
      </c>
      <c r="G2" s="42" t="s">
        <v>37</v>
      </c>
      <c r="H2" s="42" t="s">
        <v>4311</v>
      </c>
      <c r="I2" s="663"/>
      <c r="J2" s="25" t="s">
        <v>4057</v>
      </c>
      <c r="K2" s="374" t="s">
        <v>4312</v>
      </c>
      <c r="L2" s="663"/>
      <c r="M2" s="25" t="s">
        <v>4057</v>
      </c>
      <c r="N2" s="201" t="s">
        <v>4313</v>
      </c>
      <c r="O2" s="663"/>
      <c r="P2" s="25" t="s">
        <v>4057</v>
      </c>
      <c r="Q2" s="201" t="s">
        <v>4314</v>
      </c>
      <c r="R2" s="663"/>
      <c r="S2" s="25" t="s">
        <v>4057</v>
      </c>
      <c r="T2" s="374" t="s">
        <v>4315</v>
      </c>
      <c r="U2" s="663"/>
      <c r="V2" s="25" t="s">
        <v>4057</v>
      </c>
      <c r="W2" s="26" t="s">
        <v>4316</v>
      </c>
      <c r="X2" s="663"/>
      <c r="Y2" s="25" t="s">
        <v>4057</v>
      </c>
      <c r="Z2" s="374" t="s">
        <v>4317</v>
      </c>
      <c r="AA2" s="663"/>
      <c r="AB2" s="374" t="s">
        <v>4057</v>
      </c>
      <c r="AC2" s="42" t="s">
        <v>4318</v>
      </c>
      <c r="AD2" s="42" t="s">
        <v>1130</v>
      </c>
      <c r="AE2" s="42" t="s">
        <v>4319</v>
      </c>
      <c r="AF2" s="42" t="s">
        <v>4320</v>
      </c>
      <c r="AG2" s="42" t="s">
        <v>2181</v>
      </c>
    </row>
    <row r="3" spans="1:33" ht="29.5" thickBot="1" x14ac:dyDescent="0.4">
      <c r="A3" s="650">
        <v>1</v>
      </c>
      <c r="B3" s="661" t="s">
        <v>16</v>
      </c>
      <c r="C3" s="661" t="s">
        <v>1254</v>
      </c>
      <c r="D3" s="661" t="s">
        <v>1255</v>
      </c>
      <c r="E3" s="667" t="s">
        <v>3298</v>
      </c>
      <c r="F3" s="656" t="s">
        <v>1494</v>
      </c>
      <c r="G3" s="683" t="s">
        <v>3299</v>
      </c>
      <c r="H3" s="9">
        <v>2.2599999999999998</v>
      </c>
      <c r="I3" s="43"/>
      <c r="J3" s="5">
        <f>(I3-H3)/H3</f>
        <v>-1</v>
      </c>
      <c r="K3" s="4">
        <v>1.84</v>
      </c>
      <c r="L3" s="9"/>
      <c r="M3" s="5">
        <f>(L3-K3)/K3</f>
        <v>-1</v>
      </c>
      <c r="N3" s="4">
        <v>2.68</v>
      </c>
      <c r="O3" s="9"/>
      <c r="P3" s="5">
        <f>(O3-N3)/N3</f>
        <v>-1</v>
      </c>
      <c r="Q3" s="4">
        <v>1.98</v>
      </c>
      <c r="R3" s="9"/>
      <c r="S3" s="5">
        <f>(R3-Q3)/Q3</f>
        <v>-1</v>
      </c>
      <c r="T3" s="4">
        <v>2.4900000000000002</v>
      </c>
      <c r="U3" s="9"/>
      <c r="V3" s="5">
        <f>(U3-T3)/T3</f>
        <v>-1</v>
      </c>
      <c r="W3" s="4">
        <v>1.91</v>
      </c>
      <c r="X3" s="9"/>
      <c r="Y3" s="5">
        <f>(X3-W3)/W3</f>
        <v>-1</v>
      </c>
      <c r="Z3" s="63">
        <v>2.0099999999999998</v>
      </c>
      <c r="AA3" s="9"/>
      <c r="AB3" s="677">
        <f>(AA3-Z3)/Z3</f>
        <v>-1</v>
      </c>
      <c r="AC3" s="9"/>
      <c r="AD3" s="40" t="s">
        <v>4321</v>
      </c>
      <c r="AE3" s="10">
        <f>MIN(H3,K3,N3,Q3,T3,W3,Z3)</f>
        <v>1.84</v>
      </c>
      <c r="AF3" s="10">
        <f>MAX(H3,K3,N3,Q3,T3,W3,Z3)</f>
        <v>2.68</v>
      </c>
      <c r="AG3" s="6">
        <f>(AF3-AE3)/AE3</f>
        <v>0.45652173913043481</v>
      </c>
    </row>
    <row r="4" spans="1:33" ht="15" thickBot="1" x14ac:dyDescent="0.4">
      <c r="A4" s="152">
        <v>2</v>
      </c>
      <c r="B4" s="634" t="s">
        <v>18</v>
      </c>
      <c r="C4" s="634" t="s">
        <v>1254</v>
      </c>
      <c r="D4" s="634" t="s">
        <v>3300</v>
      </c>
      <c r="E4" s="668" t="s">
        <v>3301</v>
      </c>
      <c r="F4" s="646" t="s">
        <v>3302</v>
      </c>
      <c r="G4" s="646" t="s">
        <v>3303</v>
      </c>
      <c r="H4" s="10">
        <v>115.94</v>
      </c>
      <c r="I4" s="44"/>
      <c r="J4" s="6">
        <f t="shared" ref="J4:J38" si="0">(I4-H4)/H4</f>
        <v>-1</v>
      </c>
      <c r="K4" s="4">
        <v>124.39</v>
      </c>
      <c r="L4" s="10"/>
      <c r="M4" s="6">
        <f t="shared" ref="M4:M38" si="1">(L4-K4)/K4</f>
        <v>-1</v>
      </c>
      <c r="N4" s="4">
        <v>115.86</v>
      </c>
      <c r="O4" s="10"/>
      <c r="P4" s="6">
        <f t="shared" ref="P4:P38" si="2">(O4-N4)/N4</f>
        <v>-1</v>
      </c>
      <c r="Q4" s="4">
        <v>125.72</v>
      </c>
      <c r="R4" s="10"/>
      <c r="S4" s="6">
        <f t="shared" ref="S4:S38" si="3">(R4-Q4)/Q4</f>
        <v>-1</v>
      </c>
      <c r="T4" s="4">
        <v>121.877</v>
      </c>
      <c r="U4" s="10"/>
      <c r="V4" s="6">
        <f t="shared" ref="V4:V38" si="4">(U4-T4)/T4</f>
        <v>-1</v>
      </c>
      <c r="W4" s="4">
        <v>125.898</v>
      </c>
      <c r="X4" s="10"/>
      <c r="Y4" s="6">
        <f t="shared" ref="Y4:Y38" si="5">(X4-W4)/W4</f>
        <v>-1</v>
      </c>
      <c r="Z4" s="4">
        <v>116.98</v>
      </c>
      <c r="AA4" s="10"/>
      <c r="AB4" s="678">
        <f t="shared" ref="AB4:AB38" si="6">(AA4-Z4)/Z4</f>
        <v>-1</v>
      </c>
      <c r="AC4" s="675"/>
      <c r="AD4" s="10"/>
      <c r="AE4" s="10">
        <f t="shared" ref="AE4:AE38" si="7">MIN(H4,K4,N4,Q4,T4,W4,Z4)</f>
        <v>115.86</v>
      </c>
      <c r="AF4" s="10">
        <f t="shared" ref="AF4:AF38" si="8">MAX(H4,K4,N4,Q4,T4,W4,Z4)</f>
        <v>125.898</v>
      </c>
      <c r="AG4" s="5">
        <f t="shared" ref="AG4:AG38" si="9">(AF4-AE4)/AE4</f>
        <v>8.6639047125841501E-2</v>
      </c>
    </row>
    <row r="5" spans="1:33" ht="15" thickBot="1" x14ac:dyDescent="0.4">
      <c r="A5" s="152">
        <v>3</v>
      </c>
      <c r="B5" s="634" t="s">
        <v>17</v>
      </c>
      <c r="C5" s="634" t="s">
        <v>1254</v>
      </c>
      <c r="D5" s="152" t="s">
        <v>2980</v>
      </c>
      <c r="E5" s="669" t="s">
        <v>2980</v>
      </c>
      <c r="F5" s="646" t="s">
        <v>3305</v>
      </c>
      <c r="G5" s="647" t="s">
        <v>3306</v>
      </c>
      <c r="H5" s="10">
        <v>3.47</v>
      </c>
      <c r="I5" s="44"/>
      <c r="J5" s="6">
        <f t="shared" si="0"/>
        <v>-1</v>
      </c>
      <c r="K5" s="4">
        <v>3.35</v>
      </c>
      <c r="L5" s="10"/>
      <c r="M5" s="6">
        <f t="shared" si="1"/>
        <v>-1</v>
      </c>
      <c r="N5" s="4">
        <v>3.35</v>
      </c>
      <c r="O5" s="10"/>
      <c r="P5" s="6">
        <f t="shared" si="2"/>
        <v>-1</v>
      </c>
      <c r="Q5" s="4">
        <v>3.35</v>
      </c>
      <c r="R5" s="10"/>
      <c r="S5" s="6">
        <f t="shared" si="3"/>
        <v>-1</v>
      </c>
      <c r="T5" s="4">
        <v>3.35</v>
      </c>
      <c r="U5" s="10"/>
      <c r="V5" s="6">
        <f t="shared" si="4"/>
        <v>-1</v>
      </c>
      <c r="W5" s="4">
        <v>3.35</v>
      </c>
      <c r="X5" s="10"/>
      <c r="Y5" s="6">
        <f t="shared" si="5"/>
        <v>-1</v>
      </c>
      <c r="Z5" s="4">
        <v>3.35</v>
      </c>
      <c r="AA5" s="10"/>
      <c r="AB5" s="678">
        <f t="shared" si="6"/>
        <v>-1</v>
      </c>
      <c r="AC5" s="675"/>
      <c r="AD5" s="36"/>
      <c r="AE5" s="10">
        <f t="shared" si="7"/>
        <v>3.35</v>
      </c>
      <c r="AF5" s="10">
        <f t="shared" si="8"/>
        <v>3.47</v>
      </c>
      <c r="AG5" s="5">
        <f t="shared" si="9"/>
        <v>3.582089552238809E-2</v>
      </c>
    </row>
    <row r="6" spans="1:33" ht="15" thickBot="1" x14ac:dyDescent="0.4">
      <c r="A6" s="152">
        <v>4</v>
      </c>
      <c r="B6" s="152" t="s">
        <v>18</v>
      </c>
      <c r="C6" s="152" t="s">
        <v>1254</v>
      </c>
      <c r="D6" s="152" t="s">
        <v>3300</v>
      </c>
      <c r="E6" s="669" t="s">
        <v>3307</v>
      </c>
      <c r="F6" s="648" t="s">
        <v>3308</v>
      </c>
      <c r="G6" s="648" t="s">
        <v>3309</v>
      </c>
      <c r="H6" s="10">
        <v>96.02</v>
      </c>
      <c r="I6" s="44"/>
      <c r="J6" s="6">
        <f t="shared" si="0"/>
        <v>-1</v>
      </c>
      <c r="K6" s="4">
        <v>89.76</v>
      </c>
      <c r="L6" s="10"/>
      <c r="M6" s="6">
        <f t="shared" si="1"/>
        <v>-1</v>
      </c>
      <c r="N6" s="4">
        <v>90.9</v>
      </c>
      <c r="O6" s="10"/>
      <c r="P6" s="6">
        <f t="shared" si="2"/>
        <v>-1</v>
      </c>
      <c r="Q6" s="4">
        <v>89.51</v>
      </c>
      <c r="R6" s="10"/>
      <c r="S6" s="6">
        <f t="shared" si="3"/>
        <v>-1</v>
      </c>
      <c r="T6" s="4">
        <v>92.132999999999996</v>
      </c>
      <c r="U6" s="10"/>
      <c r="V6" s="6">
        <f t="shared" si="4"/>
        <v>-1</v>
      </c>
      <c r="W6" s="4">
        <v>90.572999999999993</v>
      </c>
      <c r="X6" s="10"/>
      <c r="Y6" s="6">
        <f t="shared" si="5"/>
        <v>-1</v>
      </c>
      <c r="Z6" s="4">
        <v>91.08</v>
      </c>
      <c r="AA6" s="10"/>
      <c r="AB6" s="678">
        <f t="shared" si="6"/>
        <v>-1</v>
      </c>
      <c r="AC6" s="675"/>
      <c r="AD6" s="10"/>
      <c r="AE6" s="10">
        <f t="shared" si="7"/>
        <v>89.51</v>
      </c>
      <c r="AF6" s="10">
        <f t="shared" si="8"/>
        <v>96.02</v>
      </c>
      <c r="AG6" s="5">
        <f t="shared" si="9"/>
        <v>7.272930398838108E-2</v>
      </c>
    </row>
    <row r="7" spans="1:33" ht="15" thickBot="1" x14ac:dyDescent="0.4">
      <c r="A7" s="152">
        <v>5</v>
      </c>
      <c r="B7" s="152" t="s">
        <v>18</v>
      </c>
      <c r="C7" s="152" t="s">
        <v>1254</v>
      </c>
      <c r="D7" s="152" t="s">
        <v>2967</v>
      </c>
      <c r="E7" s="669" t="s">
        <v>2967</v>
      </c>
      <c r="F7" s="648" t="s">
        <v>3311</v>
      </c>
      <c r="G7" s="684" t="s">
        <v>3312</v>
      </c>
      <c r="H7" s="10">
        <v>2.2999999999999998</v>
      </c>
      <c r="I7" s="44"/>
      <c r="J7" s="6">
        <f t="shared" si="0"/>
        <v>-1</v>
      </c>
      <c r="K7" s="4">
        <v>2.16</v>
      </c>
      <c r="L7" s="10"/>
      <c r="M7" s="6">
        <f t="shared" si="1"/>
        <v>-1</v>
      </c>
      <c r="N7" s="4">
        <v>2.46</v>
      </c>
      <c r="O7" s="10"/>
      <c r="P7" s="6">
        <f t="shared" si="2"/>
        <v>-1</v>
      </c>
      <c r="Q7" s="4">
        <v>2.2000000000000002</v>
      </c>
      <c r="R7" s="10"/>
      <c r="S7" s="6">
        <f t="shared" si="3"/>
        <v>-1</v>
      </c>
      <c r="T7" s="4">
        <v>2.42</v>
      </c>
      <c r="U7" s="10"/>
      <c r="V7" s="6">
        <f t="shared" si="4"/>
        <v>-1</v>
      </c>
      <c r="W7" s="4">
        <v>2.1</v>
      </c>
      <c r="X7" s="10"/>
      <c r="Y7" s="6">
        <f t="shared" si="5"/>
        <v>-1</v>
      </c>
      <c r="Z7" s="4">
        <v>2.42</v>
      </c>
      <c r="AA7" s="10"/>
      <c r="AB7" s="678">
        <f t="shared" si="6"/>
        <v>-1</v>
      </c>
      <c r="AC7" s="675"/>
      <c r="AD7" s="10"/>
      <c r="AE7" s="10">
        <f t="shared" si="7"/>
        <v>2.1</v>
      </c>
      <c r="AF7" s="10">
        <f t="shared" si="8"/>
        <v>2.46</v>
      </c>
      <c r="AG7" s="5">
        <f t="shared" si="9"/>
        <v>0.17142857142857137</v>
      </c>
    </row>
    <row r="8" spans="1:33" ht="15" thickBot="1" x14ac:dyDescent="0.4">
      <c r="A8" s="152">
        <v>6</v>
      </c>
      <c r="B8" s="152" t="s">
        <v>18</v>
      </c>
      <c r="C8" s="152" t="s">
        <v>1254</v>
      </c>
      <c r="D8" s="152" t="s">
        <v>3300</v>
      </c>
      <c r="E8" s="669" t="s">
        <v>3313</v>
      </c>
      <c r="F8" s="648" t="s">
        <v>3314</v>
      </c>
      <c r="G8" s="684" t="s">
        <v>3315</v>
      </c>
      <c r="H8" s="10">
        <v>3.7</v>
      </c>
      <c r="I8" s="44"/>
      <c r="J8" s="6">
        <f t="shared" si="0"/>
        <v>-1</v>
      </c>
      <c r="K8" s="4">
        <v>3.87</v>
      </c>
      <c r="L8" s="10"/>
      <c r="M8" s="6">
        <f t="shared" si="1"/>
        <v>-1</v>
      </c>
      <c r="N8" s="4">
        <v>3.3</v>
      </c>
      <c r="O8" s="10"/>
      <c r="P8" s="6">
        <f t="shared" si="2"/>
        <v>-1</v>
      </c>
      <c r="Q8" s="4">
        <v>3.9</v>
      </c>
      <c r="R8" s="10"/>
      <c r="S8" s="6">
        <f t="shared" si="3"/>
        <v>-1</v>
      </c>
      <c r="T8" s="4">
        <v>3.5920000000000001</v>
      </c>
      <c r="U8" s="10"/>
      <c r="V8" s="6">
        <f t="shared" si="4"/>
        <v>-1</v>
      </c>
      <c r="W8" s="4">
        <v>3.9</v>
      </c>
      <c r="X8" s="10"/>
      <c r="Y8" s="6">
        <f t="shared" si="5"/>
        <v>-1</v>
      </c>
      <c r="Z8" s="4">
        <v>3.89</v>
      </c>
      <c r="AA8" s="10"/>
      <c r="AB8" s="678">
        <f t="shared" si="6"/>
        <v>-1</v>
      </c>
      <c r="AC8" s="675"/>
      <c r="AD8" s="10"/>
      <c r="AE8" s="10">
        <f t="shared" si="7"/>
        <v>3.3</v>
      </c>
      <c r="AF8" s="10">
        <f t="shared" si="8"/>
        <v>3.9</v>
      </c>
      <c r="AG8" s="5">
        <f t="shared" si="9"/>
        <v>0.18181818181818185</v>
      </c>
    </row>
    <row r="9" spans="1:33" ht="15" thickBot="1" x14ac:dyDescent="0.4">
      <c r="A9" s="152">
        <v>7</v>
      </c>
      <c r="B9" s="152" t="s">
        <v>18</v>
      </c>
      <c r="C9" s="152" t="s">
        <v>1254</v>
      </c>
      <c r="D9" s="152" t="s">
        <v>3300</v>
      </c>
      <c r="E9" s="669" t="s">
        <v>3316</v>
      </c>
      <c r="F9" s="648" t="s">
        <v>3317</v>
      </c>
      <c r="G9" s="684" t="s">
        <v>3318</v>
      </c>
      <c r="H9" s="10">
        <v>2.12</v>
      </c>
      <c r="I9" s="44"/>
      <c r="J9" s="6">
        <f t="shared" si="0"/>
        <v>-1</v>
      </c>
      <c r="K9" s="4">
        <v>2.14</v>
      </c>
      <c r="L9" s="10"/>
      <c r="M9" s="6">
        <f t="shared" si="1"/>
        <v>-1</v>
      </c>
      <c r="N9" s="4">
        <v>1.96</v>
      </c>
      <c r="O9" s="10"/>
      <c r="P9" s="6">
        <f t="shared" si="2"/>
        <v>-1</v>
      </c>
      <c r="Q9" s="4">
        <v>2.02</v>
      </c>
      <c r="R9" s="10"/>
      <c r="S9" s="6">
        <f t="shared" si="3"/>
        <v>-1</v>
      </c>
      <c r="T9" s="4">
        <v>1.78</v>
      </c>
      <c r="U9" s="10"/>
      <c r="V9" s="6">
        <f t="shared" si="4"/>
        <v>-1</v>
      </c>
      <c r="W9" s="4">
        <v>2.2000000000000002</v>
      </c>
      <c r="X9" s="10"/>
      <c r="Y9" s="6">
        <f t="shared" si="5"/>
        <v>-1</v>
      </c>
      <c r="Z9" s="4">
        <v>2.0499999999999998</v>
      </c>
      <c r="AA9" s="10"/>
      <c r="AB9" s="678">
        <f t="shared" si="6"/>
        <v>-1</v>
      </c>
      <c r="AC9" s="675"/>
      <c r="AD9" s="10"/>
      <c r="AE9" s="10">
        <f t="shared" si="7"/>
        <v>1.78</v>
      </c>
      <c r="AF9" s="10">
        <f t="shared" si="8"/>
        <v>2.2000000000000002</v>
      </c>
      <c r="AG9" s="5">
        <f t="shared" si="9"/>
        <v>0.23595505617977536</v>
      </c>
    </row>
    <row r="10" spans="1:33" ht="15" thickBot="1" x14ac:dyDescent="0.4">
      <c r="A10" s="152">
        <v>8</v>
      </c>
      <c r="B10" s="152" t="s">
        <v>19</v>
      </c>
      <c r="C10" s="152" t="s">
        <v>1254</v>
      </c>
      <c r="D10" s="634" t="s">
        <v>1255</v>
      </c>
      <c r="E10" s="668" t="s">
        <v>3321</v>
      </c>
      <c r="F10" s="646" t="s">
        <v>3322</v>
      </c>
      <c r="G10" s="646" t="s">
        <v>3323</v>
      </c>
      <c r="H10" s="10">
        <v>1.8</v>
      </c>
      <c r="I10" s="44"/>
      <c r="J10" s="6">
        <f t="shared" si="0"/>
        <v>-1</v>
      </c>
      <c r="K10" s="4">
        <v>1.77</v>
      </c>
      <c r="L10" s="10"/>
      <c r="M10" s="6">
        <f t="shared" si="1"/>
        <v>-1</v>
      </c>
      <c r="N10" s="4">
        <v>1.89</v>
      </c>
      <c r="O10" s="10"/>
      <c r="P10" s="6">
        <f t="shared" si="2"/>
        <v>-1</v>
      </c>
      <c r="Q10" s="4">
        <v>1.8</v>
      </c>
      <c r="R10" s="10"/>
      <c r="S10" s="6">
        <f t="shared" si="3"/>
        <v>-1</v>
      </c>
      <c r="T10" s="4">
        <v>1.85</v>
      </c>
      <c r="U10" s="10"/>
      <c r="V10" s="6">
        <f t="shared" si="4"/>
        <v>-1</v>
      </c>
      <c r="W10" s="4">
        <v>1.88</v>
      </c>
      <c r="X10" s="10"/>
      <c r="Y10" s="6">
        <f t="shared" si="5"/>
        <v>-1</v>
      </c>
      <c r="Z10" s="4">
        <v>1.88</v>
      </c>
      <c r="AA10" s="10"/>
      <c r="AB10" s="678">
        <f t="shared" si="6"/>
        <v>-1</v>
      </c>
      <c r="AC10" s="675"/>
      <c r="AD10" s="10"/>
      <c r="AE10" s="10">
        <f t="shared" si="7"/>
        <v>1.77</v>
      </c>
      <c r="AF10" s="10">
        <f t="shared" si="8"/>
        <v>1.89</v>
      </c>
      <c r="AG10" s="5">
        <f t="shared" si="9"/>
        <v>6.7796610169491456E-2</v>
      </c>
    </row>
    <row r="11" spans="1:33" ht="15" thickBot="1" x14ac:dyDescent="0.4">
      <c r="A11" s="152">
        <v>9</v>
      </c>
      <c r="B11" s="152" t="s">
        <v>19</v>
      </c>
      <c r="C11" s="152" t="s">
        <v>1254</v>
      </c>
      <c r="D11" s="152" t="s">
        <v>3084</v>
      </c>
      <c r="E11" s="669" t="s">
        <v>3084</v>
      </c>
      <c r="F11" s="647" t="s">
        <v>3324</v>
      </c>
      <c r="G11" s="647" t="s">
        <v>3325</v>
      </c>
      <c r="H11" s="10">
        <v>2.16</v>
      </c>
      <c r="I11" s="44"/>
      <c r="J11" s="6">
        <f t="shared" si="0"/>
        <v>-1</v>
      </c>
      <c r="K11" s="4">
        <v>2.1</v>
      </c>
      <c r="L11" s="10"/>
      <c r="M11" s="6">
        <f t="shared" si="1"/>
        <v>-1</v>
      </c>
      <c r="N11" s="4">
        <v>2.19</v>
      </c>
      <c r="O11" s="10"/>
      <c r="P11" s="6">
        <f t="shared" si="2"/>
        <v>-1</v>
      </c>
      <c r="Q11" s="4">
        <v>2.1</v>
      </c>
      <c r="R11" s="10"/>
      <c r="S11" s="6">
        <f t="shared" si="3"/>
        <v>-1</v>
      </c>
      <c r="T11" s="4">
        <v>2.1</v>
      </c>
      <c r="U11" s="10"/>
      <c r="V11" s="6">
        <f t="shared" si="4"/>
        <v>-1</v>
      </c>
      <c r="W11" s="4">
        <v>2.1</v>
      </c>
      <c r="X11" s="10"/>
      <c r="Y11" s="6">
        <f t="shared" si="5"/>
        <v>-1</v>
      </c>
      <c r="Z11" s="4">
        <v>2.1</v>
      </c>
      <c r="AA11" s="10"/>
      <c r="AB11" s="678">
        <f t="shared" si="6"/>
        <v>-1</v>
      </c>
      <c r="AC11" s="391" t="s">
        <v>4322</v>
      </c>
      <c r="AD11" s="10"/>
      <c r="AE11" s="10">
        <f t="shared" si="7"/>
        <v>2.1</v>
      </c>
      <c r="AF11" s="10">
        <f t="shared" si="8"/>
        <v>2.19</v>
      </c>
      <c r="AG11" s="5">
        <f t="shared" si="9"/>
        <v>4.2857142857142788E-2</v>
      </c>
    </row>
    <row r="12" spans="1:33" ht="15" thickBot="1" x14ac:dyDescent="0.4">
      <c r="A12" s="453">
        <v>10</v>
      </c>
      <c r="B12" s="453" t="s">
        <v>18</v>
      </c>
      <c r="C12" s="453" t="s">
        <v>1144</v>
      </c>
      <c r="D12" s="450" t="s">
        <v>3326</v>
      </c>
      <c r="E12" s="659" t="s">
        <v>1201</v>
      </c>
      <c r="F12" s="553" t="s">
        <v>3327</v>
      </c>
      <c r="G12" s="649" t="s">
        <v>3328</v>
      </c>
      <c r="H12" s="10">
        <v>1.47</v>
      </c>
      <c r="I12" s="44"/>
      <c r="J12" s="6">
        <f t="shared" si="0"/>
        <v>-1</v>
      </c>
      <c r="K12" s="4">
        <v>1.4</v>
      </c>
      <c r="L12" s="10"/>
      <c r="M12" s="6">
        <f t="shared" si="1"/>
        <v>-1</v>
      </c>
      <c r="N12" s="4">
        <v>1.41</v>
      </c>
      <c r="O12" s="10"/>
      <c r="P12" s="6">
        <f t="shared" si="2"/>
        <v>-1</v>
      </c>
      <c r="Q12" s="4">
        <v>1.4</v>
      </c>
      <c r="R12" s="10"/>
      <c r="S12" s="6">
        <f t="shared" si="3"/>
        <v>-1</v>
      </c>
      <c r="T12" s="4">
        <v>1.4</v>
      </c>
      <c r="U12" s="10"/>
      <c r="V12" s="6">
        <f t="shared" si="4"/>
        <v>-1</v>
      </c>
      <c r="W12" s="4">
        <v>1.35</v>
      </c>
      <c r="X12" s="10"/>
      <c r="Y12" s="6">
        <f t="shared" si="5"/>
        <v>-1</v>
      </c>
      <c r="Z12" s="4">
        <v>1.4</v>
      </c>
      <c r="AA12" s="10"/>
      <c r="AB12" s="678">
        <f t="shared" si="6"/>
        <v>-1</v>
      </c>
      <c r="AC12" s="676"/>
      <c r="AD12" s="11"/>
      <c r="AE12" s="10">
        <f t="shared" si="7"/>
        <v>1.35</v>
      </c>
      <c r="AF12" s="10">
        <f t="shared" si="8"/>
        <v>1.47</v>
      </c>
      <c r="AG12" s="5">
        <f t="shared" si="9"/>
        <v>8.8888888888888795E-2</v>
      </c>
    </row>
    <row r="13" spans="1:33" ht="15" thickBot="1" x14ac:dyDescent="0.4">
      <c r="A13" s="650">
        <v>11</v>
      </c>
      <c r="B13" s="650" t="s">
        <v>19</v>
      </c>
      <c r="C13" s="650" t="s">
        <v>1254</v>
      </c>
      <c r="D13" s="650" t="s">
        <v>3329</v>
      </c>
      <c r="E13" s="670" t="s">
        <v>3330</v>
      </c>
      <c r="F13" s="651" t="s">
        <v>3330</v>
      </c>
      <c r="G13" s="685" t="s">
        <v>3331</v>
      </c>
      <c r="H13" s="9">
        <v>5.35</v>
      </c>
      <c r="I13" s="43"/>
      <c r="J13" s="6">
        <f t="shared" si="0"/>
        <v>-1</v>
      </c>
      <c r="K13" s="81">
        <v>5.51</v>
      </c>
      <c r="L13" s="9"/>
      <c r="M13" s="6">
        <f t="shared" si="1"/>
        <v>-1</v>
      </c>
      <c r="N13" s="81">
        <v>5.35</v>
      </c>
      <c r="O13" s="9"/>
      <c r="P13" s="6">
        <f t="shared" si="2"/>
        <v>-1</v>
      </c>
      <c r="Q13" s="63">
        <v>6.47</v>
      </c>
      <c r="R13" s="9"/>
      <c r="S13" s="6">
        <f t="shared" si="3"/>
        <v>-1</v>
      </c>
      <c r="T13" s="63">
        <v>5.45</v>
      </c>
      <c r="U13" s="9"/>
      <c r="V13" s="6">
        <f t="shared" si="4"/>
        <v>-1</v>
      </c>
      <c r="W13" s="63">
        <v>5.31</v>
      </c>
      <c r="X13" s="9"/>
      <c r="Y13" s="6">
        <f t="shared" si="5"/>
        <v>-1</v>
      </c>
      <c r="Z13" s="63">
        <v>5.52</v>
      </c>
      <c r="AA13" s="9"/>
      <c r="AB13" s="678">
        <f t="shared" si="6"/>
        <v>-1</v>
      </c>
      <c r="AC13" s="675"/>
      <c r="AD13" s="10"/>
      <c r="AE13" s="10">
        <f t="shared" si="7"/>
        <v>5.31</v>
      </c>
      <c r="AF13" s="10">
        <f t="shared" si="8"/>
        <v>6.47</v>
      </c>
      <c r="AG13" s="5">
        <f t="shared" si="9"/>
        <v>0.21845574387947272</v>
      </c>
    </row>
    <row r="14" spans="1:33" ht="15" thickBot="1" x14ac:dyDescent="0.4">
      <c r="A14" s="650">
        <v>12</v>
      </c>
      <c r="B14" s="152" t="s">
        <v>19</v>
      </c>
      <c r="C14" s="152" t="s">
        <v>1254</v>
      </c>
      <c r="D14" s="152" t="s">
        <v>3329</v>
      </c>
      <c r="E14" s="669" t="s">
        <v>3332</v>
      </c>
      <c r="F14" s="648" t="s">
        <v>3332</v>
      </c>
      <c r="G14" s="686" t="s">
        <v>3333</v>
      </c>
      <c r="H14" s="10">
        <v>5.05</v>
      </c>
      <c r="I14" s="44"/>
      <c r="J14" s="6">
        <f t="shared" si="0"/>
        <v>-1</v>
      </c>
      <c r="K14" s="12">
        <v>5.0199999999999996</v>
      </c>
      <c r="L14" s="10"/>
      <c r="M14" s="6">
        <f t="shared" si="1"/>
        <v>-1</v>
      </c>
      <c r="N14" s="12">
        <v>5.09</v>
      </c>
      <c r="O14" s="10"/>
      <c r="P14" s="6">
        <f t="shared" si="2"/>
        <v>-1</v>
      </c>
      <c r="Q14" s="4">
        <v>6.29</v>
      </c>
      <c r="R14" s="10"/>
      <c r="S14" s="6">
        <f t="shared" si="3"/>
        <v>-1</v>
      </c>
      <c r="T14" s="4">
        <v>5.1109999999999998</v>
      </c>
      <c r="U14" s="10"/>
      <c r="V14" s="6">
        <f t="shared" si="4"/>
        <v>-1</v>
      </c>
      <c r="W14" s="4">
        <v>4.92</v>
      </c>
      <c r="X14" s="10"/>
      <c r="Y14" s="6">
        <f t="shared" si="5"/>
        <v>-1</v>
      </c>
      <c r="Z14" s="4">
        <v>5.1100000000000003</v>
      </c>
      <c r="AA14" s="10"/>
      <c r="AB14" s="678">
        <f t="shared" si="6"/>
        <v>-1</v>
      </c>
      <c r="AC14" s="675"/>
      <c r="AD14" s="10"/>
      <c r="AE14" s="10">
        <f t="shared" si="7"/>
        <v>4.92</v>
      </c>
      <c r="AF14" s="10">
        <f t="shared" si="8"/>
        <v>6.29</v>
      </c>
      <c r="AG14" s="5">
        <f t="shared" si="9"/>
        <v>0.27845528455284557</v>
      </c>
    </row>
    <row r="15" spans="1:33" ht="15" thickBot="1" x14ac:dyDescent="0.4">
      <c r="A15" s="650">
        <v>13</v>
      </c>
      <c r="B15" s="152" t="s">
        <v>19</v>
      </c>
      <c r="C15" s="152" t="s">
        <v>1254</v>
      </c>
      <c r="D15" s="152" t="s">
        <v>3329</v>
      </c>
      <c r="E15" s="669" t="s">
        <v>3334</v>
      </c>
      <c r="F15" s="648" t="s">
        <v>3334</v>
      </c>
      <c r="G15" s="652" t="s">
        <v>3335</v>
      </c>
      <c r="H15" s="10">
        <v>5.14</v>
      </c>
      <c r="I15" s="44"/>
      <c r="J15" s="6">
        <f t="shared" si="0"/>
        <v>-1</v>
      </c>
      <c r="K15" s="12">
        <v>5.17</v>
      </c>
      <c r="L15" s="10"/>
      <c r="M15" s="6">
        <f t="shared" si="1"/>
        <v>-1</v>
      </c>
      <c r="N15" s="12">
        <v>5.19</v>
      </c>
      <c r="O15" s="10"/>
      <c r="P15" s="6">
        <f t="shared" si="2"/>
        <v>-1</v>
      </c>
      <c r="Q15" s="4">
        <v>5.08</v>
      </c>
      <c r="R15" s="10"/>
      <c r="S15" s="6">
        <f t="shared" si="3"/>
        <v>-1</v>
      </c>
      <c r="T15" s="4">
        <v>5.4</v>
      </c>
      <c r="U15" s="10"/>
      <c r="V15" s="6">
        <f t="shared" si="4"/>
        <v>-1</v>
      </c>
      <c r="W15" s="4">
        <v>5.0999999999999996</v>
      </c>
      <c r="X15" s="10"/>
      <c r="Y15" s="6">
        <f t="shared" si="5"/>
        <v>-1</v>
      </c>
      <c r="Z15" s="4">
        <v>5.56</v>
      </c>
      <c r="AA15" s="10"/>
      <c r="AB15" s="678">
        <f t="shared" si="6"/>
        <v>-1</v>
      </c>
      <c r="AC15" s="680"/>
      <c r="AD15" s="10"/>
      <c r="AE15" s="10">
        <f t="shared" si="7"/>
        <v>5.08</v>
      </c>
      <c r="AF15" s="10">
        <f t="shared" si="8"/>
        <v>5.56</v>
      </c>
      <c r="AG15" s="5">
        <f t="shared" si="9"/>
        <v>9.4488188976377854E-2</v>
      </c>
    </row>
    <row r="16" spans="1:33" ht="15" thickBot="1" x14ac:dyDescent="0.4">
      <c r="A16" s="650">
        <v>14</v>
      </c>
      <c r="B16" s="152" t="s">
        <v>19</v>
      </c>
      <c r="C16" s="152" t="s">
        <v>1254</v>
      </c>
      <c r="D16" s="152" t="s">
        <v>3329</v>
      </c>
      <c r="E16" s="669" t="s">
        <v>4323</v>
      </c>
      <c r="F16" s="648" t="s">
        <v>4323</v>
      </c>
      <c r="G16" s="652" t="s">
        <v>4324</v>
      </c>
      <c r="H16" s="10"/>
      <c r="I16" s="44"/>
      <c r="J16" s="6" t="e">
        <f t="shared" si="0"/>
        <v>#DIV/0!</v>
      </c>
      <c r="K16" s="12"/>
      <c r="L16" s="10"/>
      <c r="M16" s="6" t="e">
        <f t="shared" si="1"/>
        <v>#DIV/0!</v>
      </c>
      <c r="N16" s="12"/>
      <c r="O16" s="10"/>
      <c r="P16" s="6" t="e">
        <f t="shared" si="2"/>
        <v>#DIV/0!</v>
      </c>
      <c r="Q16" s="4"/>
      <c r="R16" s="10"/>
      <c r="S16" s="6" t="e">
        <f t="shared" si="3"/>
        <v>#DIV/0!</v>
      </c>
      <c r="T16" s="4"/>
      <c r="U16" s="10"/>
      <c r="V16" s="6" t="e">
        <f t="shared" si="4"/>
        <v>#DIV/0!</v>
      </c>
      <c r="W16" s="4"/>
      <c r="X16" s="10"/>
      <c r="Y16" s="6" t="e">
        <f t="shared" si="5"/>
        <v>#DIV/0!</v>
      </c>
      <c r="Z16" s="4"/>
      <c r="AA16" s="10"/>
      <c r="AB16" s="678" t="e">
        <f t="shared" si="6"/>
        <v>#DIV/0!</v>
      </c>
      <c r="AC16" s="675"/>
      <c r="AD16" s="10" t="s">
        <v>4325</v>
      </c>
      <c r="AE16" s="10">
        <f t="shared" si="7"/>
        <v>0</v>
      </c>
      <c r="AF16" s="10">
        <f t="shared" si="8"/>
        <v>0</v>
      </c>
      <c r="AG16" s="5" t="e">
        <f t="shared" si="9"/>
        <v>#DIV/0!</v>
      </c>
    </row>
    <row r="17" spans="1:33" ht="15" thickBot="1" x14ac:dyDescent="0.4">
      <c r="A17" s="650">
        <v>15</v>
      </c>
      <c r="B17" s="152" t="s">
        <v>19</v>
      </c>
      <c r="C17" s="152" t="s">
        <v>1254</v>
      </c>
      <c r="D17" s="152" t="s">
        <v>3329</v>
      </c>
      <c r="E17" s="669" t="s">
        <v>4326</v>
      </c>
      <c r="F17" s="648" t="s">
        <v>4326</v>
      </c>
      <c r="G17" s="652" t="s">
        <v>4327</v>
      </c>
      <c r="H17" s="10"/>
      <c r="I17" s="44"/>
      <c r="J17" s="6" t="e">
        <f t="shared" si="0"/>
        <v>#DIV/0!</v>
      </c>
      <c r="K17" s="12"/>
      <c r="L17" s="10"/>
      <c r="M17" s="6" t="e">
        <f t="shared" si="1"/>
        <v>#DIV/0!</v>
      </c>
      <c r="N17" s="12"/>
      <c r="O17" s="10"/>
      <c r="P17" s="6" t="e">
        <f t="shared" si="2"/>
        <v>#DIV/0!</v>
      </c>
      <c r="Q17" s="4"/>
      <c r="R17" s="10"/>
      <c r="S17" s="6" t="e">
        <f t="shared" si="3"/>
        <v>#DIV/0!</v>
      </c>
      <c r="T17" s="4"/>
      <c r="U17" s="10"/>
      <c r="V17" s="6" t="e">
        <f t="shared" si="4"/>
        <v>#DIV/0!</v>
      </c>
      <c r="W17" s="4"/>
      <c r="X17" s="10"/>
      <c r="Y17" s="6" t="e">
        <f t="shared" si="5"/>
        <v>#DIV/0!</v>
      </c>
      <c r="Z17" s="4"/>
      <c r="AA17" s="10"/>
      <c r="AB17" s="678" t="e">
        <f t="shared" si="6"/>
        <v>#DIV/0!</v>
      </c>
      <c r="AC17" s="675"/>
      <c r="AD17" s="10" t="s">
        <v>4325</v>
      </c>
      <c r="AE17" s="10">
        <f t="shared" si="7"/>
        <v>0</v>
      </c>
      <c r="AF17" s="10">
        <f t="shared" si="8"/>
        <v>0</v>
      </c>
      <c r="AG17" s="5" t="e">
        <f t="shared" si="9"/>
        <v>#DIV/0!</v>
      </c>
    </row>
    <row r="18" spans="1:33" ht="15" thickBot="1" x14ac:dyDescent="0.4">
      <c r="A18" s="650">
        <v>16</v>
      </c>
      <c r="B18" s="152" t="s">
        <v>19</v>
      </c>
      <c r="C18" s="152" t="s">
        <v>1254</v>
      </c>
      <c r="D18" s="152" t="s">
        <v>3329</v>
      </c>
      <c r="E18" s="669" t="s">
        <v>4328</v>
      </c>
      <c r="F18" s="648" t="s">
        <v>4328</v>
      </c>
      <c r="G18" s="652" t="s">
        <v>4329</v>
      </c>
      <c r="H18" s="10"/>
      <c r="I18" s="44"/>
      <c r="J18" s="6" t="e">
        <f t="shared" si="0"/>
        <v>#DIV/0!</v>
      </c>
      <c r="K18" s="12"/>
      <c r="L18" s="10"/>
      <c r="M18" s="6" t="e">
        <f t="shared" si="1"/>
        <v>#DIV/0!</v>
      </c>
      <c r="N18" s="12"/>
      <c r="O18" s="10"/>
      <c r="P18" s="6" t="e">
        <f t="shared" si="2"/>
        <v>#DIV/0!</v>
      </c>
      <c r="Q18" s="4"/>
      <c r="R18" s="10"/>
      <c r="S18" s="6" t="e">
        <f t="shared" si="3"/>
        <v>#DIV/0!</v>
      </c>
      <c r="T18" s="4"/>
      <c r="U18" s="10"/>
      <c r="V18" s="6" t="e">
        <f t="shared" si="4"/>
        <v>#DIV/0!</v>
      </c>
      <c r="W18" s="4"/>
      <c r="X18" s="10"/>
      <c r="Y18" s="6" t="e">
        <f t="shared" si="5"/>
        <v>#DIV/0!</v>
      </c>
      <c r="Z18" s="4"/>
      <c r="AA18" s="10"/>
      <c r="AB18" s="678" t="e">
        <f t="shared" si="6"/>
        <v>#DIV/0!</v>
      </c>
      <c r="AC18" s="675"/>
      <c r="AD18" s="10" t="s">
        <v>4325</v>
      </c>
      <c r="AE18" s="10">
        <f t="shared" si="7"/>
        <v>0</v>
      </c>
      <c r="AF18" s="10">
        <f t="shared" si="8"/>
        <v>0</v>
      </c>
      <c r="AG18" s="5" t="e">
        <f t="shared" si="9"/>
        <v>#DIV/0!</v>
      </c>
    </row>
    <row r="19" spans="1:33" ht="15" thickBot="1" x14ac:dyDescent="0.4">
      <c r="A19" s="650">
        <v>17</v>
      </c>
      <c r="B19" s="152" t="s">
        <v>19</v>
      </c>
      <c r="C19" s="152" t="s">
        <v>1254</v>
      </c>
      <c r="D19" s="152" t="s">
        <v>3329</v>
      </c>
      <c r="E19" s="669" t="s">
        <v>4330</v>
      </c>
      <c r="F19" s="648" t="s">
        <v>4330</v>
      </c>
      <c r="G19" s="652" t="s">
        <v>4331</v>
      </c>
      <c r="H19" s="10"/>
      <c r="I19" s="44"/>
      <c r="J19" s="6" t="e">
        <f t="shared" si="0"/>
        <v>#DIV/0!</v>
      </c>
      <c r="K19" s="12"/>
      <c r="L19" s="10"/>
      <c r="M19" s="6" t="e">
        <f t="shared" si="1"/>
        <v>#DIV/0!</v>
      </c>
      <c r="N19" s="12"/>
      <c r="O19" s="10"/>
      <c r="P19" s="6" t="e">
        <f t="shared" si="2"/>
        <v>#DIV/0!</v>
      </c>
      <c r="Q19" s="4"/>
      <c r="R19" s="10"/>
      <c r="S19" s="6" t="e">
        <f t="shared" si="3"/>
        <v>#DIV/0!</v>
      </c>
      <c r="T19" s="4"/>
      <c r="U19" s="10"/>
      <c r="V19" s="6" t="e">
        <f t="shared" si="4"/>
        <v>#DIV/0!</v>
      </c>
      <c r="W19" s="4"/>
      <c r="X19" s="10"/>
      <c r="Y19" s="6" t="e">
        <f t="shared" si="5"/>
        <v>#DIV/0!</v>
      </c>
      <c r="Z19" s="4"/>
      <c r="AA19" s="10"/>
      <c r="AB19" s="678" t="e">
        <f t="shared" si="6"/>
        <v>#DIV/0!</v>
      </c>
      <c r="AC19" s="675"/>
      <c r="AD19" s="10" t="s">
        <v>4325</v>
      </c>
      <c r="AE19" s="10">
        <f t="shared" si="7"/>
        <v>0</v>
      </c>
      <c r="AF19" s="10">
        <f t="shared" si="8"/>
        <v>0</v>
      </c>
      <c r="AG19" s="5" t="e">
        <f t="shared" si="9"/>
        <v>#DIV/0!</v>
      </c>
    </row>
    <row r="20" spans="1:33" ht="15" thickBot="1" x14ac:dyDescent="0.4">
      <c r="A20" s="650">
        <v>18</v>
      </c>
      <c r="B20" s="152" t="s">
        <v>19</v>
      </c>
      <c r="C20" s="152" t="s">
        <v>1254</v>
      </c>
      <c r="D20" s="152" t="s">
        <v>3329</v>
      </c>
      <c r="E20" s="669" t="s">
        <v>3336</v>
      </c>
      <c r="F20" s="648" t="s">
        <v>3336</v>
      </c>
      <c r="G20" s="686" t="s">
        <v>3331</v>
      </c>
      <c r="H20" s="10">
        <v>5.47</v>
      </c>
      <c r="I20" s="44"/>
      <c r="J20" s="6">
        <f t="shared" si="0"/>
        <v>-1</v>
      </c>
      <c r="K20" s="12">
        <v>5.71</v>
      </c>
      <c r="L20" s="10"/>
      <c r="M20" s="6">
        <f t="shared" si="1"/>
        <v>-1</v>
      </c>
      <c r="N20" s="12">
        <v>5.52</v>
      </c>
      <c r="O20" s="10"/>
      <c r="P20" s="6">
        <f t="shared" si="2"/>
        <v>-1</v>
      </c>
      <c r="Q20" s="4">
        <v>5.32</v>
      </c>
      <c r="R20" s="10"/>
      <c r="S20" s="6">
        <f t="shared" si="3"/>
        <v>-1</v>
      </c>
      <c r="T20" s="4">
        <v>5.8929999999999998</v>
      </c>
      <c r="U20" s="10"/>
      <c r="V20" s="6">
        <f t="shared" si="4"/>
        <v>-1</v>
      </c>
      <c r="W20" s="4">
        <v>5.41</v>
      </c>
      <c r="X20" s="10"/>
      <c r="Y20" s="6">
        <f t="shared" si="5"/>
        <v>-1</v>
      </c>
      <c r="Z20" s="4">
        <v>5.5</v>
      </c>
      <c r="AA20" s="10"/>
      <c r="AB20" s="678">
        <f t="shared" si="6"/>
        <v>-1</v>
      </c>
      <c r="AC20" s="621"/>
      <c r="AD20" s="10"/>
      <c r="AE20" s="10">
        <f t="shared" si="7"/>
        <v>5.32</v>
      </c>
      <c r="AF20" s="10">
        <f t="shared" si="8"/>
        <v>5.8929999999999998</v>
      </c>
      <c r="AG20" s="5">
        <f t="shared" si="9"/>
        <v>0.10770676691729314</v>
      </c>
    </row>
    <row r="21" spans="1:33" ht="15" thickBot="1" x14ac:dyDescent="0.4">
      <c r="A21" s="650">
        <v>19</v>
      </c>
      <c r="B21" s="152" t="s">
        <v>19</v>
      </c>
      <c r="C21" s="152" t="s">
        <v>1254</v>
      </c>
      <c r="D21" s="152" t="s">
        <v>3329</v>
      </c>
      <c r="E21" s="669" t="s">
        <v>3337</v>
      </c>
      <c r="F21" s="648" t="s">
        <v>3337</v>
      </c>
      <c r="G21" s="652" t="s">
        <v>3333</v>
      </c>
      <c r="H21" s="10">
        <v>5.1100000000000003</v>
      </c>
      <c r="I21" s="44"/>
      <c r="J21" s="6">
        <f t="shared" si="0"/>
        <v>-1</v>
      </c>
      <c r="K21" s="12">
        <v>5.0999999999999996</v>
      </c>
      <c r="L21" s="10"/>
      <c r="M21" s="6">
        <f t="shared" si="1"/>
        <v>-1</v>
      </c>
      <c r="N21" s="12">
        <v>5.0599999999999996</v>
      </c>
      <c r="O21" s="10"/>
      <c r="P21" s="6">
        <f t="shared" si="2"/>
        <v>-1</v>
      </c>
      <c r="Q21" s="4">
        <v>5.34</v>
      </c>
      <c r="R21" s="10"/>
      <c r="S21" s="6">
        <f t="shared" si="3"/>
        <v>-1</v>
      </c>
      <c r="T21" s="4">
        <v>5.3330000000000002</v>
      </c>
      <c r="U21" s="10"/>
      <c r="V21" s="6">
        <f t="shared" si="4"/>
        <v>-1</v>
      </c>
      <c r="W21" s="4">
        <v>5.1120000000000001</v>
      </c>
      <c r="X21" s="10"/>
      <c r="Y21" s="6">
        <f t="shared" si="5"/>
        <v>-1</v>
      </c>
      <c r="Z21" s="4">
        <v>5.09</v>
      </c>
      <c r="AA21" s="10"/>
      <c r="AB21" s="678">
        <f t="shared" si="6"/>
        <v>-1</v>
      </c>
      <c r="AC21" s="10"/>
      <c r="AD21" s="10"/>
      <c r="AE21" s="10">
        <f t="shared" si="7"/>
        <v>5.0599999999999996</v>
      </c>
      <c r="AF21" s="10">
        <f t="shared" si="8"/>
        <v>5.34</v>
      </c>
      <c r="AG21" s="5">
        <f t="shared" si="9"/>
        <v>5.5335968379446696E-2</v>
      </c>
    </row>
    <row r="22" spans="1:33" ht="15" thickBot="1" x14ac:dyDescent="0.4">
      <c r="A22" s="650">
        <v>20</v>
      </c>
      <c r="B22" s="152" t="s">
        <v>19</v>
      </c>
      <c r="C22" s="152" t="s">
        <v>1254</v>
      </c>
      <c r="D22" s="152" t="s">
        <v>3329</v>
      </c>
      <c r="E22" s="669" t="s">
        <v>3338</v>
      </c>
      <c r="F22" s="648" t="s">
        <v>3338</v>
      </c>
      <c r="G22" s="652" t="s">
        <v>3335</v>
      </c>
      <c r="H22" s="10">
        <v>5.23</v>
      </c>
      <c r="I22" s="44"/>
      <c r="J22" s="6">
        <f t="shared" si="0"/>
        <v>-1</v>
      </c>
      <c r="K22" s="12">
        <v>5.39</v>
      </c>
      <c r="L22" s="10"/>
      <c r="M22" s="6">
        <f t="shared" si="1"/>
        <v>-1</v>
      </c>
      <c r="N22" s="12">
        <v>5.5</v>
      </c>
      <c r="O22" s="10"/>
      <c r="P22" s="6">
        <f t="shared" si="2"/>
        <v>-1</v>
      </c>
      <c r="Q22" s="4">
        <v>5.27</v>
      </c>
      <c r="R22" s="10"/>
      <c r="S22" s="6">
        <f t="shared" si="3"/>
        <v>-1</v>
      </c>
      <c r="T22" s="4">
        <v>5.2</v>
      </c>
      <c r="U22" s="10"/>
      <c r="V22" s="6">
        <f t="shared" si="4"/>
        <v>-1</v>
      </c>
      <c r="W22" s="4">
        <v>5.2</v>
      </c>
      <c r="X22" s="10"/>
      <c r="Y22" s="6">
        <f t="shared" si="5"/>
        <v>-1</v>
      </c>
      <c r="Z22" s="4">
        <v>5.59</v>
      </c>
      <c r="AA22" s="10"/>
      <c r="AB22" s="678">
        <f t="shared" si="6"/>
        <v>-1</v>
      </c>
      <c r="AC22" s="621"/>
      <c r="AD22" s="10"/>
      <c r="AE22" s="10">
        <f t="shared" si="7"/>
        <v>5.2</v>
      </c>
      <c r="AF22" s="10">
        <f t="shared" si="8"/>
        <v>5.59</v>
      </c>
      <c r="AG22" s="5">
        <f t="shared" si="9"/>
        <v>7.4999999999999942E-2</v>
      </c>
    </row>
    <row r="23" spans="1:33" ht="15" thickBot="1" x14ac:dyDescent="0.4">
      <c r="A23" s="650">
        <v>21</v>
      </c>
      <c r="B23" s="152" t="s">
        <v>19</v>
      </c>
      <c r="C23" s="152" t="s">
        <v>1254</v>
      </c>
      <c r="D23" s="152" t="s">
        <v>3329</v>
      </c>
      <c r="E23" s="669" t="s">
        <v>4332</v>
      </c>
      <c r="F23" s="648" t="s">
        <v>4332</v>
      </c>
      <c r="G23" s="652" t="s">
        <v>4324</v>
      </c>
      <c r="H23" s="10"/>
      <c r="I23" s="44"/>
      <c r="J23" s="6" t="e">
        <f t="shared" si="0"/>
        <v>#DIV/0!</v>
      </c>
      <c r="K23" s="12"/>
      <c r="L23" s="10"/>
      <c r="M23" s="6" t="e">
        <f t="shared" si="1"/>
        <v>#DIV/0!</v>
      </c>
      <c r="N23" s="12"/>
      <c r="O23" s="10"/>
      <c r="P23" s="6" t="e">
        <f t="shared" si="2"/>
        <v>#DIV/0!</v>
      </c>
      <c r="Q23" s="4"/>
      <c r="R23" s="10"/>
      <c r="S23" s="6" t="e">
        <f t="shared" si="3"/>
        <v>#DIV/0!</v>
      </c>
      <c r="T23" s="4"/>
      <c r="U23" s="10"/>
      <c r="V23" s="6" t="e">
        <f t="shared" si="4"/>
        <v>#DIV/0!</v>
      </c>
      <c r="W23" s="4"/>
      <c r="X23" s="10"/>
      <c r="Y23" s="6" t="e">
        <f t="shared" si="5"/>
        <v>#DIV/0!</v>
      </c>
      <c r="Z23" s="4"/>
      <c r="AA23" s="10"/>
      <c r="AB23" s="678" t="e">
        <f t="shared" si="6"/>
        <v>#DIV/0!</v>
      </c>
      <c r="AC23" s="675"/>
      <c r="AD23" s="10" t="s">
        <v>4325</v>
      </c>
      <c r="AE23" s="10">
        <f t="shared" si="7"/>
        <v>0</v>
      </c>
      <c r="AF23" s="10">
        <f t="shared" si="8"/>
        <v>0</v>
      </c>
      <c r="AG23" s="5" t="e">
        <f t="shared" si="9"/>
        <v>#DIV/0!</v>
      </c>
    </row>
    <row r="24" spans="1:33" ht="15" thickBot="1" x14ac:dyDescent="0.4">
      <c r="A24" s="650">
        <v>22</v>
      </c>
      <c r="B24" s="152" t="s">
        <v>19</v>
      </c>
      <c r="C24" s="152" t="s">
        <v>1254</v>
      </c>
      <c r="D24" s="152" t="s">
        <v>3329</v>
      </c>
      <c r="E24" s="669" t="s">
        <v>4333</v>
      </c>
      <c r="F24" s="648" t="s">
        <v>4333</v>
      </c>
      <c r="G24" s="652" t="s">
        <v>4327</v>
      </c>
      <c r="H24" s="10"/>
      <c r="I24" s="44"/>
      <c r="J24" s="6" t="e">
        <f t="shared" si="0"/>
        <v>#DIV/0!</v>
      </c>
      <c r="K24" s="12"/>
      <c r="L24" s="10"/>
      <c r="M24" s="6" t="e">
        <f t="shared" si="1"/>
        <v>#DIV/0!</v>
      </c>
      <c r="N24" s="12"/>
      <c r="O24" s="10"/>
      <c r="P24" s="6" t="e">
        <f t="shared" si="2"/>
        <v>#DIV/0!</v>
      </c>
      <c r="Q24" s="4"/>
      <c r="R24" s="10"/>
      <c r="S24" s="6" t="e">
        <f t="shared" si="3"/>
        <v>#DIV/0!</v>
      </c>
      <c r="T24" s="4"/>
      <c r="U24" s="10"/>
      <c r="V24" s="6" t="e">
        <f t="shared" si="4"/>
        <v>#DIV/0!</v>
      </c>
      <c r="W24" s="4"/>
      <c r="X24" s="10"/>
      <c r="Y24" s="6" t="e">
        <f t="shared" si="5"/>
        <v>#DIV/0!</v>
      </c>
      <c r="Z24" s="4"/>
      <c r="AA24" s="10"/>
      <c r="AB24" s="678" t="e">
        <f t="shared" si="6"/>
        <v>#DIV/0!</v>
      </c>
      <c r="AC24" s="675"/>
      <c r="AD24" s="10" t="s">
        <v>4325</v>
      </c>
      <c r="AE24" s="10">
        <f t="shared" si="7"/>
        <v>0</v>
      </c>
      <c r="AF24" s="10">
        <f t="shared" si="8"/>
        <v>0</v>
      </c>
      <c r="AG24" s="5" t="e">
        <f t="shared" si="9"/>
        <v>#DIV/0!</v>
      </c>
    </row>
    <row r="25" spans="1:33" ht="15" thickBot="1" x14ac:dyDescent="0.4">
      <c r="A25" s="650">
        <v>23</v>
      </c>
      <c r="B25" s="152" t="s">
        <v>19</v>
      </c>
      <c r="C25" s="152" t="s">
        <v>1254</v>
      </c>
      <c r="D25" s="152" t="s">
        <v>3329</v>
      </c>
      <c r="E25" s="669" t="s">
        <v>4334</v>
      </c>
      <c r="F25" s="648" t="s">
        <v>4334</v>
      </c>
      <c r="G25" s="652" t="s">
        <v>4329</v>
      </c>
      <c r="H25" s="10"/>
      <c r="I25" s="44"/>
      <c r="J25" s="6" t="e">
        <f t="shared" si="0"/>
        <v>#DIV/0!</v>
      </c>
      <c r="K25" s="12"/>
      <c r="L25" s="10"/>
      <c r="M25" s="6" t="e">
        <f t="shared" si="1"/>
        <v>#DIV/0!</v>
      </c>
      <c r="N25" s="12"/>
      <c r="O25" s="10"/>
      <c r="P25" s="6" t="e">
        <f t="shared" si="2"/>
        <v>#DIV/0!</v>
      </c>
      <c r="Q25" s="4"/>
      <c r="R25" s="10"/>
      <c r="S25" s="6" t="e">
        <f t="shared" si="3"/>
        <v>#DIV/0!</v>
      </c>
      <c r="T25" s="4"/>
      <c r="U25" s="10"/>
      <c r="V25" s="6" t="e">
        <f t="shared" si="4"/>
        <v>#DIV/0!</v>
      </c>
      <c r="W25" s="4"/>
      <c r="X25" s="10"/>
      <c r="Y25" s="6" t="e">
        <f t="shared" si="5"/>
        <v>#DIV/0!</v>
      </c>
      <c r="Z25" s="4"/>
      <c r="AA25" s="10"/>
      <c r="AB25" s="678" t="e">
        <f t="shared" si="6"/>
        <v>#DIV/0!</v>
      </c>
      <c r="AC25" s="675"/>
      <c r="AD25" s="10" t="s">
        <v>4325</v>
      </c>
      <c r="AE25" s="10">
        <f t="shared" si="7"/>
        <v>0</v>
      </c>
      <c r="AF25" s="10">
        <f t="shared" si="8"/>
        <v>0</v>
      </c>
      <c r="AG25" s="5" t="e">
        <f t="shared" si="9"/>
        <v>#DIV/0!</v>
      </c>
    </row>
    <row r="26" spans="1:33" ht="15" thickBot="1" x14ac:dyDescent="0.4">
      <c r="A26" s="653">
        <v>24</v>
      </c>
      <c r="B26" s="653" t="s">
        <v>19</v>
      </c>
      <c r="C26" s="653" t="s">
        <v>1254</v>
      </c>
      <c r="D26" s="653" t="s">
        <v>3329</v>
      </c>
      <c r="E26" s="671" t="s">
        <v>4335</v>
      </c>
      <c r="F26" s="664" t="s">
        <v>4335</v>
      </c>
      <c r="G26" s="665" t="s">
        <v>4331</v>
      </c>
      <c r="H26" s="10"/>
      <c r="I26" s="44"/>
      <c r="J26" s="6" t="e">
        <f t="shared" si="0"/>
        <v>#DIV/0!</v>
      </c>
      <c r="K26" s="12"/>
      <c r="L26" s="10"/>
      <c r="M26" s="6" t="e">
        <f t="shared" si="1"/>
        <v>#DIV/0!</v>
      </c>
      <c r="N26" s="12"/>
      <c r="O26" s="10"/>
      <c r="P26" s="6" t="e">
        <f t="shared" si="2"/>
        <v>#DIV/0!</v>
      </c>
      <c r="Q26" s="4"/>
      <c r="R26" s="10"/>
      <c r="S26" s="6" t="e">
        <f t="shared" si="3"/>
        <v>#DIV/0!</v>
      </c>
      <c r="T26" s="4"/>
      <c r="U26" s="10"/>
      <c r="V26" s="6" t="e">
        <f t="shared" si="4"/>
        <v>#DIV/0!</v>
      </c>
      <c r="W26" s="4"/>
      <c r="X26" s="10"/>
      <c r="Y26" s="6" t="e">
        <f t="shared" si="5"/>
        <v>#DIV/0!</v>
      </c>
      <c r="Z26" s="4"/>
      <c r="AA26" s="10"/>
      <c r="AB26" s="678" t="e">
        <f t="shared" si="6"/>
        <v>#DIV/0!</v>
      </c>
      <c r="AC26" s="675"/>
      <c r="AD26" s="10" t="s">
        <v>4325</v>
      </c>
      <c r="AE26" s="10">
        <f t="shared" si="7"/>
        <v>0</v>
      </c>
      <c r="AF26" s="10">
        <f t="shared" si="8"/>
        <v>0</v>
      </c>
      <c r="AG26" s="5" t="e">
        <f t="shared" si="9"/>
        <v>#DIV/0!</v>
      </c>
    </row>
    <row r="27" spans="1:33" ht="15" thickBot="1" x14ac:dyDescent="0.4">
      <c r="A27" s="643">
        <v>25</v>
      </c>
      <c r="B27" s="643" t="s">
        <v>19</v>
      </c>
      <c r="C27" s="643" t="s">
        <v>1254</v>
      </c>
      <c r="D27" s="643" t="s">
        <v>3339</v>
      </c>
      <c r="E27" s="672" t="s">
        <v>3340</v>
      </c>
      <c r="F27" s="645" t="s">
        <v>3341</v>
      </c>
      <c r="G27" s="687" t="s">
        <v>3342</v>
      </c>
      <c r="H27" s="9">
        <v>1.7</v>
      </c>
      <c r="I27" s="43"/>
      <c r="J27" s="5">
        <f t="shared" si="0"/>
        <v>-1</v>
      </c>
      <c r="K27" s="63">
        <v>1.6930000000000001</v>
      </c>
      <c r="L27" s="9"/>
      <c r="M27" s="5">
        <f t="shared" si="1"/>
        <v>-1</v>
      </c>
      <c r="N27" s="63">
        <v>1.57</v>
      </c>
      <c r="O27" s="9"/>
      <c r="P27" s="5">
        <f t="shared" si="2"/>
        <v>-1</v>
      </c>
      <c r="Q27" s="63">
        <v>1.51</v>
      </c>
      <c r="R27" s="9"/>
      <c r="S27" s="5">
        <f t="shared" si="3"/>
        <v>-1</v>
      </c>
      <c r="T27" s="63">
        <v>1.7310000000000001</v>
      </c>
      <c r="U27" s="9"/>
      <c r="V27" s="5">
        <f t="shared" si="4"/>
        <v>-1</v>
      </c>
      <c r="W27" s="63">
        <v>1.7</v>
      </c>
      <c r="X27" s="9"/>
      <c r="Y27" s="5">
        <f t="shared" si="5"/>
        <v>-1</v>
      </c>
      <c r="Z27" s="63">
        <v>1.6</v>
      </c>
      <c r="AA27" s="9"/>
      <c r="AB27" s="677">
        <f t="shared" si="6"/>
        <v>-1</v>
      </c>
      <c r="AC27" s="681"/>
      <c r="AD27" s="9"/>
      <c r="AE27" s="10">
        <f t="shared" si="7"/>
        <v>1.51</v>
      </c>
      <c r="AF27" s="10">
        <f t="shared" si="8"/>
        <v>1.7310000000000001</v>
      </c>
      <c r="AG27" s="5">
        <f t="shared" si="9"/>
        <v>0.14635761589403978</v>
      </c>
    </row>
    <row r="28" spans="1:33" ht="15" thickBot="1" x14ac:dyDescent="0.4">
      <c r="A28" s="650">
        <v>25</v>
      </c>
      <c r="B28" s="152" t="s">
        <v>19</v>
      </c>
      <c r="C28" s="152" t="s">
        <v>1254</v>
      </c>
      <c r="D28" s="650" t="s">
        <v>3339</v>
      </c>
      <c r="E28" s="670" t="s">
        <v>3340</v>
      </c>
      <c r="F28" s="654" t="s">
        <v>3341</v>
      </c>
      <c r="G28" s="655" t="s">
        <v>3343</v>
      </c>
      <c r="H28" s="10">
        <v>1.68</v>
      </c>
      <c r="I28" s="44"/>
      <c r="J28" s="6">
        <f t="shared" si="0"/>
        <v>-1</v>
      </c>
      <c r="K28" s="4">
        <v>1.6819999999999999</v>
      </c>
      <c r="L28" s="10"/>
      <c r="M28" s="6">
        <f t="shared" si="1"/>
        <v>-1</v>
      </c>
      <c r="N28" s="4">
        <v>1.61</v>
      </c>
      <c r="O28" s="10"/>
      <c r="P28" s="6">
        <f t="shared" si="2"/>
        <v>-1</v>
      </c>
      <c r="Q28" s="4">
        <v>1.67</v>
      </c>
      <c r="R28" s="10"/>
      <c r="S28" s="6">
        <f t="shared" si="3"/>
        <v>-1</v>
      </c>
      <c r="T28" s="4">
        <v>1.7</v>
      </c>
      <c r="U28" s="10"/>
      <c r="V28" s="6">
        <f t="shared" si="4"/>
        <v>-1</v>
      </c>
      <c r="W28" s="4">
        <v>1.67</v>
      </c>
      <c r="X28" s="10"/>
      <c r="Y28" s="6">
        <f t="shared" si="5"/>
        <v>-1</v>
      </c>
      <c r="Z28" s="4">
        <v>1.64</v>
      </c>
      <c r="AA28" s="10"/>
      <c r="AB28" s="678">
        <f t="shared" si="6"/>
        <v>-1</v>
      </c>
      <c r="AC28" s="10"/>
      <c r="AD28" s="10"/>
      <c r="AE28" s="10">
        <f t="shared" si="7"/>
        <v>1.61</v>
      </c>
      <c r="AF28" s="10">
        <f t="shared" si="8"/>
        <v>1.7</v>
      </c>
      <c r="AG28" s="5">
        <f t="shared" si="9"/>
        <v>5.5900621118012334E-2</v>
      </c>
    </row>
    <row r="29" spans="1:33" ht="15" thickBot="1" x14ac:dyDescent="0.4">
      <c r="A29" s="650">
        <v>25</v>
      </c>
      <c r="B29" s="152" t="s">
        <v>19</v>
      </c>
      <c r="C29" s="152" t="s">
        <v>1254</v>
      </c>
      <c r="D29" s="650" t="s">
        <v>3339</v>
      </c>
      <c r="E29" s="670" t="s">
        <v>3340</v>
      </c>
      <c r="F29" s="654" t="s">
        <v>3341</v>
      </c>
      <c r="G29" s="655" t="s">
        <v>3344</v>
      </c>
      <c r="H29" s="10">
        <v>1.65</v>
      </c>
      <c r="I29" s="44"/>
      <c r="J29" s="6">
        <f t="shared" si="0"/>
        <v>-1</v>
      </c>
      <c r="K29" s="4">
        <v>1.65</v>
      </c>
      <c r="L29" s="10"/>
      <c r="M29" s="6">
        <f t="shared" si="1"/>
        <v>-1</v>
      </c>
      <c r="N29" s="4">
        <v>1.62</v>
      </c>
      <c r="O29" s="10"/>
      <c r="P29" s="6">
        <f t="shared" si="2"/>
        <v>-1</v>
      </c>
      <c r="Q29" s="4">
        <v>1.63</v>
      </c>
      <c r="R29" s="10"/>
      <c r="S29" s="6">
        <f t="shared" si="3"/>
        <v>-1</v>
      </c>
      <c r="T29" s="4">
        <v>1.6879999999999999</v>
      </c>
      <c r="U29" s="10"/>
      <c r="V29" s="6">
        <f t="shared" si="4"/>
        <v>-1</v>
      </c>
      <c r="W29" s="4">
        <v>1.64</v>
      </c>
      <c r="X29" s="10"/>
      <c r="Y29" s="6">
        <f t="shared" si="5"/>
        <v>-1</v>
      </c>
      <c r="Z29" s="4">
        <v>1.67</v>
      </c>
      <c r="AA29" s="10"/>
      <c r="AB29" s="678">
        <f t="shared" si="6"/>
        <v>-1</v>
      </c>
      <c r="AC29" s="621"/>
      <c r="AD29" s="10"/>
      <c r="AE29" s="10">
        <f t="shared" si="7"/>
        <v>1.62</v>
      </c>
      <c r="AF29" s="10">
        <f t="shared" si="8"/>
        <v>1.6879999999999999</v>
      </c>
      <c r="AG29" s="5">
        <f t="shared" si="9"/>
        <v>4.1975308641975205E-2</v>
      </c>
    </row>
    <row r="30" spans="1:33" ht="15" thickBot="1" x14ac:dyDescent="0.4">
      <c r="A30" s="650">
        <v>26</v>
      </c>
      <c r="B30" s="152" t="s">
        <v>19</v>
      </c>
      <c r="C30" s="152" t="s">
        <v>1254</v>
      </c>
      <c r="D30" s="152" t="s">
        <v>3339</v>
      </c>
      <c r="E30" s="669" t="s">
        <v>3345</v>
      </c>
      <c r="F30" s="654" t="s">
        <v>3341</v>
      </c>
      <c r="G30" s="688" t="s">
        <v>3346</v>
      </c>
      <c r="H30" s="10">
        <v>2.52</v>
      </c>
      <c r="I30" s="44"/>
      <c r="J30" s="6">
        <f t="shared" si="0"/>
        <v>-1</v>
      </c>
      <c r="K30" s="4">
        <v>2.09</v>
      </c>
      <c r="L30" s="10"/>
      <c r="M30" s="6">
        <f t="shared" si="1"/>
        <v>-1</v>
      </c>
      <c r="N30" s="4">
        <v>2.5099999999999998</v>
      </c>
      <c r="O30" s="10"/>
      <c r="P30" s="6">
        <f t="shared" si="2"/>
        <v>-1</v>
      </c>
      <c r="Q30" s="4">
        <v>2.2200000000000002</v>
      </c>
      <c r="R30" s="10"/>
      <c r="S30" s="6">
        <f t="shared" si="3"/>
        <v>-1</v>
      </c>
      <c r="T30" s="4">
        <v>2.73</v>
      </c>
      <c r="U30" s="10"/>
      <c r="V30" s="6">
        <f t="shared" si="4"/>
        <v>-1</v>
      </c>
      <c r="W30" s="4">
        <v>2.38</v>
      </c>
      <c r="X30" s="10"/>
      <c r="Y30" s="6">
        <f t="shared" si="5"/>
        <v>-1</v>
      </c>
      <c r="Z30" s="4">
        <v>2.34</v>
      </c>
      <c r="AA30" s="10"/>
      <c r="AB30" s="678">
        <f t="shared" si="6"/>
        <v>-1</v>
      </c>
      <c r="AC30" s="675"/>
      <c r="AD30" s="10"/>
      <c r="AE30" s="10">
        <f t="shared" si="7"/>
        <v>2.09</v>
      </c>
      <c r="AF30" s="10">
        <f t="shared" si="8"/>
        <v>2.73</v>
      </c>
      <c r="AG30" s="5">
        <f t="shared" si="9"/>
        <v>0.30622009569378</v>
      </c>
    </row>
    <row r="31" spans="1:33" ht="15" thickBot="1" x14ac:dyDescent="0.4">
      <c r="A31" s="10">
        <v>26</v>
      </c>
      <c r="B31" s="152" t="s">
        <v>19</v>
      </c>
      <c r="C31" s="152" t="s">
        <v>1254</v>
      </c>
      <c r="D31" s="653" t="s">
        <v>3339</v>
      </c>
      <c r="E31" s="671" t="s">
        <v>3345</v>
      </c>
      <c r="F31" s="654" t="s">
        <v>3341</v>
      </c>
      <c r="G31" s="689" t="s">
        <v>3347</v>
      </c>
      <c r="H31" s="10">
        <v>2.57</v>
      </c>
      <c r="I31" s="44"/>
      <c r="J31" s="6">
        <f t="shared" si="0"/>
        <v>-1</v>
      </c>
      <c r="K31" s="4">
        <v>2.08</v>
      </c>
      <c r="L31" s="10"/>
      <c r="M31" s="6">
        <f t="shared" si="1"/>
        <v>-1</v>
      </c>
      <c r="N31" s="4">
        <v>2.52</v>
      </c>
      <c r="O31" s="10"/>
      <c r="P31" s="6">
        <f t="shared" si="2"/>
        <v>-1</v>
      </c>
      <c r="Q31" s="4">
        <v>2.19</v>
      </c>
      <c r="R31" s="10"/>
      <c r="S31" s="6">
        <f t="shared" si="3"/>
        <v>-1</v>
      </c>
      <c r="T31" s="4">
        <v>2.7</v>
      </c>
      <c r="U31" s="10"/>
      <c r="V31" s="6">
        <f t="shared" si="4"/>
        <v>-1</v>
      </c>
      <c r="W31" s="4">
        <v>2.2400000000000002</v>
      </c>
      <c r="X31" s="10"/>
      <c r="Y31" s="6">
        <f t="shared" si="5"/>
        <v>-1</v>
      </c>
      <c r="Z31" s="4">
        <v>2.2799999999999998</v>
      </c>
      <c r="AA31" s="10"/>
      <c r="AB31" s="678">
        <f t="shared" si="6"/>
        <v>-1</v>
      </c>
      <c r="AC31" s="675"/>
      <c r="AD31" s="10"/>
      <c r="AE31" s="10">
        <f t="shared" si="7"/>
        <v>2.08</v>
      </c>
      <c r="AF31" s="10">
        <f t="shared" si="8"/>
        <v>2.7</v>
      </c>
      <c r="AG31" s="5">
        <f t="shared" si="9"/>
        <v>0.29807692307692313</v>
      </c>
    </row>
    <row r="32" spans="1:33" ht="15" thickBot="1" x14ac:dyDescent="0.4">
      <c r="A32" s="10">
        <v>26</v>
      </c>
      <c r="B32" s="152" t="s">
        <v>19</v>
      </c>
      <c r="C32" s="152" t="s">
        <v>1254</v>
      </c>
      <c r="D32" s="653" t="s">
        <v>3339</v>
      </c>
      <c r="E32" s="671" t="s">
        <v>3345</v>
      </c>
      <c r="F32" s="654" t="s">
        <v>3341</v>
      </c>
      <c r="G32" s="689" t="s">
        <v>3348</v>
      </c>
      <c r="H32" s="10">
        <v>2.63</v>
      </c>
      <c r="I32" s="44"/>
      <c r="J32" s="6">
        <f t="shared" si="0"/>
        <v>-1</v>
      </c>
      <c r="K32" s="4">
        <v>2.14</v>
      </c>
      <c r="L32" s="10"/>
      <c r="M32" s="6">
        <f t="shared" si="1"/>
        <v>-1</v>
      </c>
      <c r="N32" s="4">
        <v>2.5499999999999998</v>
      </c>
      <c r="O32" s="10"/>
      <c r="P32" s="6">
        <f t="shared" si="2"/>
        <v>-1</v>
      </c>
      <c r="Q32" s="4">
        <v>2.19</v>
      </c>
      <c r="R32" s="10"/>
      <c r="S32" s="6">
        <f t="shared" si="3"/>
        <v>-1</v>
      </c>
      <c r="T32" s="4">
        <v>2.68</v>
      </c>
      <c r="U32" s="10"/>
      <c r="V32" s="6">
        <f t="shared" si="4"/>
        <v>-1</v>
      </c>
      <c r="W32" s="4">
        <v>2.17</v>
      </c>
      <c r="X32" s="10"/>
      <c r="Y32" s="6">
        <f t="shared" si="5"/>
        <v>-1</v>
      </c>
      <c r="Z32" s="4">
        <v>2.1800000000000002</v>
      </c>
      <c r="AA32" s="10"/>
      <c r="AB32" s="678">
        <f t="shared" si="6"/>
        <v>-1</v>
      </c>
      <c r="AC32" s="675"/>
      <c r="AD32" s="10"/>
      <c r="AE32" s="10">
        <f t="shared" si="7"/>
        <v>2.14</v>
      </c>
      <c r="AF32" s="10">
        <f t="shared" si="8"/>
        <v>2.68</v>
      </c>
      <c r="AG32" s="5">
        <f t="shared" si="9"/>
        <v>0.25233644859813087</v>
      </c>
    </row>
    <row r="33" spans="1:33" ht="15" thickBot="1" x14ac:dyDescent="0.4">
      <c r="A33" s="10">
        <v>27</v>
      </c>
      <c r="B33" s="152" t="s">
        <v>19</v>
      </c>
      <c r="C33" s="152" t="s">
        <v>1254</v>
      </c>
      <c r="D33" s="653" t="s">
        <v>3339</v>
      </c>
      <c r="E33" s="671" t="s">
        <v>3349</v>
      </c>
      <c r="F33" s="654" t="s">
        <v>3341</v>
      </c>
      <c r="G33" s="688" t="s">
        <v>3350</v>
      </c>
      <c r="H33" s="10">
        <v>1.68</v>
      </c>
      <c r="I33" s="44"/>
      <c r="J33" s="6">
        <f t="shared" si="0"/>
        <v>-1</v>
      </c>
      <c r="K33" s="4">
        <v>1.6439999999999999</v>
      </c>
      <c r="L33" s="10"/>
      <c r="M33" s="6">
        <f t="shared" si="1"/>
        <v>-1</v>
      </c>
      <c r="N33" s="4">
        <v>1.78</v>
      </c>
      <c r="O33" s="10"/>
      <c r="P33" s="6">
        <f t="shared" si="2"/>
        <v>-1</v>
      </c>
      <c r="Q33" s="4">
        <v>1.76</v>
      </c>
      <c r="R33" s="10"/>
      <c r="S33" s="6">
        <f t="shared" si="3"/>
        <v>-1</v>
      </c>
      <c r="T33" s="4">
        <v>1.611</v>
      </c>
      <c r="U33" s="10"/>
      <c r="V33" s="6">
        <f t="shared" si="4"/>
        <v>-1</v>
      </c>
      <c r="W33" s="4">
        <v>1.61</v>
      </c>
      <c r="X33" s="10"/>
      <c r="Y33" s="6">
        <f t="shared" si="5"/>
        <v>-1</v>
      </c>
      <c r="Z33" s="4">
        <v>1.621</v>
      </c>
      <c r="AA33" s="10"/>
      <c r="AB33" s="678">
        <f t="shared" si="6"/>
        <v>-1</v>
      </c>
      <c r="AC33" s="675"/>
      <c r="AD33" s="10"/>
      <c r="AE33" s="10">
        <f t="shared" si="7"/>
        <v>1.61</v>
      </c>
      <c r="AF33" s="10">
        <f t="shared" si="8"/>
        <v>1.78</v>
      </c>
      <c r="AG33" s="5">
        <f t="shared" si="9"/>
        <v>0.10559006211180119</v>
      </c>
    </row>
    <row r="34" spans="1:33" ht="15" thickBot="1" x14ac:dyDescent="0.4">
      <c r="A34" s="10">
        <v>27</v>
      </c>
      <c r="B34" s="152" t="s">
        <v>19</v>
      </c>
      <c r="C34" s="152" t="s">
        <v>1254</v>
      </c>
      <c r="D34" s="653" t="s">
        <v>3339</v>
      </c>
      <c r="E34" s="671" t="s">
        <v>3349</v>
      </c>
      <c r="F34" s="656" t="s">
        <v>3341</v>
      </c>
      <c r="G34" s="690" t="s">
        <v>3352</v>
      </c>
      <c r="H34" s="10">
        <v>1.67</v>
      </c>
      <c r="I34" s="44"/>
      <c r="J34" s="6">
        <f t="shared" si="0"/>
        <v>-1</v>
      </c>
      <c r="K34" s="4">
        <v>1.63</v>
      </c>
      <c r="L34" s="10"/>
      <c r="M34" s="6">
        <f t="shared" si="1"/>
        <v>-1</v>
      </c>
      <c r="N34" s="4">
        <v>1.71</v>
      </c>
      <c r="O34" s="10"/>
      <c r="P34" s="6">
        <f t="shared" si="2"/>
        <v>-1</v>
      </c>
      <c r="Q34" s="4">
        <v>1.76</v>
      </c>
      <c r="R34" s="10"/>
      <c r="S34" s="6">
        <f t="shared" si="3"/>
        <v>-1</v>
      </c>
      <c r="T34" s="4">
        <v>1.5880000000000001</v>
      </c>
      <c r="U34" s="10"/>
      <c r="V34" s="6">
        <f t="shared" si="4"/>
        <v>-1</v>
      </c>
      <c r="W34" s="4">
        <v>1.57</v>
      </c>
      <c r="X34" s="10"/>
      <c r="Y34" s="6">
        <f t="shared" si="5"/>
        <v>-1</v>
      </c>
      <c r="Z34" s="4">
        <v>1.6120000000000001</v>
      </c>
      <c r="AA34" s="10"/>
      <c r="AB34" s="678">
        <f t="shared" si="6"/>
        <v>-1</v>
      </c>
      <c r="AC34" s="675"/>
      <c r="AD34" s="10"/>
      <c r="AE34" s="10">
        <f t="shared" si="7"/>
        <v>1.57</v>
      </c>
      <c r="AF34" s="10">
        <f t="shared" si="8"/>
        <v>1.76</v>
      </c>
      <c r="AG34" s="5">
        <f t="shared" si="9"/>
        <v>0.12101910828025474</v>
      </c>
    </row>
    <row r="35" spans="1:33" ht="15" thickBot="1" x14ac:dyDescent="0.4">
      <c r="A35" s="11">
        <v>27</v>
      </c>
      <c r="B35" s="453" t="s">
        <v>19</v>
      </c>
      <c r="C35" s="453" t="s">
        <v>1254</v>
      </c>
      <c r="D35" s="453" t="s">
        <v>3339</v>
      </c>
      <c r="E35" s="673" t="s">
        <v>3349</v>
      </c>
      <c r="F35" s="657" t="s">
        <v>3341</v>
      </c>
      <c r="G35" s="691" t="s">
        <v>3353</v>
      </c>
      <c r="H35" s="10">
        <v>1.63</v>
      </c>
      <c r="I35" s="44"/>
      <c r="J35" s="6">
        <f t="shared" si="0"/>
        <v>-1</v>
      </c>
      <c r="K35" s="4">
        <v>1.6</v>
      </c>
      <c r="L35" s="10"/>
      <c r="M35" s="6">
        <f t="shared" si="1"/>
        <v>-1</v>
      </c>
      <c r="N35" s="4">
        <v>1.73</v>
      </c>
      <c r="O35" s="10"/>
      <c r="P35" s="6">
        <f t="shared" si="2"/>
        <v>-1</v>
      </c>
      <c r="Q35" s="4">
        <v>1.81</v>
      </c>
      <c r="R35" s="10"/>
      <c r="S35" s="6">
        <f t="shared" si="3"/>
        <v>-1</v>
      </c>
      <c r="T35" s="4">
        <v>1.56</v>
      </c>
      <c r="U35" s="10"/>
      <c r="V35" s="6">
        <f t="shared" si="4"/>
        <v>-1</v>
      </c>
      <c r="W35" s="4">
        <v>1.56</v>
      </c>
      <c r="X35" s="10"/>
      <c r="Y35" s="6">
        <f t="shared" si="5"/>
        <v>-1</v>
      </c>
      <c r="Z35" s="4">
        <v>1.591</v>
      </c>
      <c r="AA35" s="10"/>
      <c r="AB35" s="678">
        <f t="shared" si="6"/>
        <v>-1</v>
      </c>
      <c r="AC35" s="675"/>
      <c r="AD35" s="10"/>
      <c r="AE35" s="10">
        <f t="shared" si="7"/>
        <v>1.56</v>
      </c>
      <c r="AF35" s="10">
        <f t="shared" si="8"/>
        <v>1.81</v>
      </c>
      <c r="AG35" s="5">
        <f t="shared" si="9"/>
        <v>0.16025641025641024</v>
      </c>
    </row>
    <row r="36" spans="1:33" ht="15" thickBot="1" x14ac:dyDescent="0.4">
      <c r="A36" s="650">
        <v>28</v>
      </c>
      <c r="B36" s="643" t="s">
        <v>19</v>
      </c>
      <c r="C36" s="643" t="s">
        <v>1254</v>
      </c>
      <c r="D36" s="644" t="s">
        <v>3366</v>
      </c>
      <c r="E36" s="658" t="s">
        <v>3367</v>
      </c>
      <c r="F36" s="658" t="s">
        <v>3368</v>
      </c>
      <c r="G36" s="692" t="s">
        <v>3369</v>
      </c>
      <c r="H36" s="10">
        <v>33.67</v>
      </c>
      <c r="I36" s="44"/>
      <c r="J36" s="6">
        <f t="shared" si="0"/>
        <v>-1</v>
      </c>
      <c r="K36" s="4">
        <v>31</v>
      </c>
      <c r="L36" s="10"/>
      <c r="M36" s="6">
        <f t="shared" si="1"/>
        <v>-1</v>
      </c>
      <c r="N36" s="4">
        <v>29.67</v>
      </c>
      <c r="O36" s="10"/>
      <c r="P36" s="6">
        <f t="shared" si="2"/>
        <v>-1</v>
      </c>
      <c r="Q36" s="4">
        <v>30</v>
      </c>
      <c r="R36" s="10"/>
      <c r="S36" s="6">
        <f t="shared" si="3"/>
        <v>-1</v>
      </c>
      <c r="T36" s="4">
        <v>37</v>
      </c>
      <c r="U36" s="10"/>
      <c r="V36" s="6">
        <f t="shared" si="4"/>
        <v>-1</v>
      </c>
      <c r="W36" s="682">
        <v>37</v>
      </c>
      <c r="X36" s="10"/>
      <c r="Y36" s="6">
        <f t="shared" si="5"/>
        <v>-1</v>
      </c>
      <c r="Z36" s="4">
        <v>33.409999999999997</v>
      </c>
      <c r="AA36" s="10"/>
      <c r="AB36" s="678">
        <f t="shared" si="6"/>
        <v>-1</v>
      </c>
      <c r="AC36" s="675"/>
      <c r="AD36" s="10"/>
      <c r="AE36" s="10">
        <f t="shared" si="7"/>
        <v>29.67</v>
      </c>
      <c r="AF36" s="10">
        <f t="shared" si="8"/>
        <v>37</v>
      </c>
      <c r="AG36" s="5">
        <f t="shared" si="9"/>
        <v>0.24705089315807205</v>
      </c>
    </row>
    <row r="37" spans="1:33" ht="15" thickBot="1" x14ac:dyDescent="0.4">
      <c r="A37" s="11">
        <v>29</v>
      </c>
      <c r="B37" s="453" t="s">
        <v>19</v>
      </c>
      <c r="C37" s="453" t="s">
        <v>1254</v>
      </c>
      <c r="D37" s="450" t="s">
        <v>3366</v>
      </c>
      <c r="E37" s="659" t="s">
        <v>3371</v>
      </c>
      <c r="F37" s="659" t="s">
        <v>3372</v>
      </c>
      <c r="G37" s="693" t="s">
        <v>3373</v>
      </c>
      <c r="H37" s="10">
        <v>2</v>
      </c>
      <c r="I37" s="44"/>
      <c r="J37" s="6">
        <f t="shared" si="0"/>
        <v>-1</v>
      </c>
      <c r="K37" s="4">
        <v>2</v>
      </c>
      <c r="L37" s="10"/>
      <c r="M37" s="6">
        <f t="shared" si="1"/>
        <v>-1</v>
      </c>
      <c r="N37" s="4">
        <v>3</v>
      </c>
      <c r="O37" s="10"/>
      <c r="P37" s="6">
        <f t="shared" si="2"/>
        <v>-1</v>
      </c>
      <c r="Q37" s="4">
        <v>2</v>
      </c>
      <c r="R37" s="10"/>
      <c r="S37" s="6">
        <f t="shared" si="3"/>
        <v>-1</v>
      </c>
      <c r="T37" s="4">
        <v>3</v>
      </c>
      <c r="U37" s="10"/>
      <c r="V37" s="6">
        <f t="shared" si="4"/>
        <v>-1</v>
      </c>
      <c r="W37" s="4">
        <v>2.33</v>
      </c>
      <c r="X37" s="10"/>
      <c r="Y37" s="6">
        <f t="shared" si="5"/>
        <v>-1</v>
      </c>
      <c r="Z37" s="4">
        <v>2.33</v>
      </c>
      <c r="AA37" s="10"/>
      <c r="AB37" s="678">
        <f t="shared" si="6"/>
        <v>-1</v>
      </c>
      <c r="AC37" s="675"/>
      <c r="AD37" s="10"/>
      <c r="AE37" s="10">
        <f t="shared" si="7"/>
        <v>2</v>
      </c>
      <c r="AF37" s="10">
        <f t="shared" si="8"/>
        <v>3</v>
      </c>
      <c r="AG37" s="5">
        <f t="shared" si="9"/>
        <v>0.5</v>
      </c>
    </row>
    <row r="38" spans="1:33" ht="29.5" thickBot="1" x14ac:dyDescent="0.4">
      <c r="A38" s="61">
        <v>30</v>
      </c>
      <c r="B38" s="61" t="s">
        <v>17</v>
      </c>
      <c r="C38" s="61" t="s">
        <v>1254</v>
      </c>
      <c r="D38" s="666"/>
      <c r="E38" s="674"/>
      <c r="F38" s="660" t="s">
        <v>3375</v>
      </c>
      <c r="G38" s="694" t="s">
        <v>3376</v>
      </c>
      <c r="H38" s="11">
        <v>2.62</v>
      </c>
      <c r="I38" s="45"/>
      <c r="J38" s="7">
        <f t="shared" si="0"/>
        <v>-1</v>
      </c>
      <c r="K38" s="104">
        <v>2.61</v>
      </c>
      <c r="L38" s="11"/>
      <c r="M38" s="7">
        <f t="shared" si="1"/>
        <v>-1</v>
      </c>
      <c r="N38" s="104">
        <v>2.4900000000000002</v>
      </c>
      <c r="O38" s="11"/>
      <c r="P38" s="7">
        <f t="shared" si="2"/>
        <v>-1</v>
      </c>
      <c r="Q38" s="104">
        <v>2.42</v>
      </c>
      <c r="R38" s="11"/>
      <c r="S38" s="7">
        <f t="shared" si="3"/>
        <v>-1</v>
      </c>
      <c r="T38" s="104">
        <v>2.65</v>
      </c>
      <c r="U38" s="11"/>
      <c r="V38" s="7">
        <f t="shared" si="4"/>
        <v>-1</v>
      </c>
      <c r="W38" s="104">
        <v>2.4500000000000002</v>
      </c>
      <c r="X38" s="11"/>
      <c r="Y38" s="7">
        <f t="shared" si="5"/>
        <v>-1</v>
      </c>
      <c r="Z38" s="104">
        <v>2.69</v>
      </c>
      <c r="AA38" s="11"/>
      <c r="AB38" s="679">
        <f t="shared" si="6"/>
        <v>-1</v>
      </c>
      <c r="AC38" s="676"/>
      <c r="AD38" s="11"/>
      <c r="AE38" s="11">
        <f t="shared" si="7"/>
        <v>2.42</v>
      </c>
      <c r="AF38" s="11">
        <f t="shared" si="8"/>
        <v>2.69</v>
      </c>
      <c r="AG38" s="357">
        <f t="shared" si="9"/>
        <v>0.11157024793388431</v>
      </c>
    </row>
  </sheetData>
  <autoFilter ref="A1:AG38" xr:uid="{00000000-0009-0000-0000-00000B000000}">
    <filterColumn colId="7" showButton="0"/>
    <filterColumn colId="8" showButton="0"/>
    <filterColumn colId="10" showButton="0"/>
    <filterColumn colId="11" showButton="0"/>
    <filterColumn colId="13" showButton="0"/>
    <filterColumn colId="14" showButton="0"/>
    <filterColumn colId="16" showButton="0"/>
    <filterColumn colId="17" showButton="0"/>
    <filterColumn colId="19" showButton="0"/>
    <filterColumn colId="20" showButton="0"/>
    <filterColumn colId="22" showButton="0"/>
    <filterColumn colId="23" showButton="0"/>
    <filterColumn colId="25" showButton="0"/>
    <filterColumn colId="26" showButton="0"/>
  </autoFilter>
  <mergeCells count="7">
    <mergeCell ref="W1:Y1"/>
    <mergeCell ref="Z1:AB1"/>
    <mergeCell ref="H1:J1"/>
    <mergeCell ref="K1:M1"/>
    <mergeCell ref="N1:P1"/>
    <mergeCell ref="Q1:S1"/>
    <mergeCell ref="T1:V1"/>
  </mergeCells>
  <conditionalFormatting sqref="J3:J38">
    <cfRule type="cellIs" dxfId="74" priority="58" operator="between">
      <formula>0</formula>
      <formula>0.1</formula>
    </cfRule>
    <cfRule type="cellIs" dxfId="73" priority="59" stopIfTrue="1" operator="greaterThanOrEqual">
      <formula>0.1</formula>
    </cfRule>
    <cfRule type="cellIs" dxfId="72" priority="60" operator="lessThan">
      <formula>0.005</formula>
    </cfRule>
  </conditionalFormatting>
  <conditionalFormatting sqref="M3:M38">
    <cfRule type="cellIs" dxfId="71" priority="19" operator="between">
      <formula>0</formula>
      <formula>0.1</formula>
    </cfRule>
    <cfRule type="cellIs" dxfId="70" priority="20" stopIfTrue="1" operator="greaterThanOrEqual">
      <formula>0.1</formula>
    </cfRule>
    <cfRule type="cellIs" dxfId="69" priority="21" operator="lessThan">
      <formula>0.005</formula>
    </cfRule>
  </conditionalFormatting>
  <conditionalFormatting sqref="P3:P38">
    <cfRule type="cellIs" dxfId="68" priority="16" operator="between">
      <formula>0</formula>
      <formula>0.1</formula>
    </cfRule>
    <cfRule type="cellIs" dxfId="67" priority="17" stopIfTrue="1" operator="greaterThanOrEqual">
      <formula>0.1</formula>
    </cfRule>
    <cfRule type="cellIs" dxfId="66" priority="18" operator="lessThan">
      <formula>0.005</formula>
    </cfRule>
  </conditionalFormatting>
  <conditionalFormatting sqref="S3:S38">
    <cfRule type="cellIs" dxfId="65" priority="13" operator="between">
      <formula>0</formula>
      <formula>0.1</formula>
    </cfRule>
    <cfRule type="cellIs" dxfId="64" priority="14" stopIfTrue="1" operator="greaterThanOrEqual">
      <formula>0.1</formula>
    </cfRule>
    <cfRule type="cellIs" dxfId="63" priority="15" operator="lessThan">
      <formula>0.005</formula>
    </cfRule>
  </conditionalFormatting>
  <conditionalFormatting sqref="V3:V38">
    <cfRule type="cellIs" dxfId="62" priority="10" operator="between">
      <formula>0</formula>
      <formula>0.1</formula>
    </cfRule>
    <cfRule type="cellIs" dxfId="61" priority="11" stopIfTrue="1" operator="greaterThanOrEqual">
      <formula>0.1</formula>
    </cfRule>
    <cfRule type="cellIs" dxfId="60" priority="12" operator="lessThan">
      <formula>0.005</formula>
    </cfRule>
  </conditionalFormatting>
  <conditionalFormatting sqref="Y3:Y38">
    <cfRule type="cellIs" dxfId="59" priority="7" operator="between">
      <formula>0</formula>
      <formula>0.1</formula>
    </cfRule>
    <cfRule type="cellIs" dxfId="58" priority="8" stopIfTrue="1" operator="greaterThanOrEqual">
      <formula>0.1</formula>
    </cfRule>
    <cfRule type="cellIs" dxfId="57" priority="9" operator="lessThan">
      <formula>0.005</formula>
    </cfRule>
  </conditionalFormatting>
  <conditionalFormatting sqref="AB3:AB38">
    <cfRule type="cellIs" dxfId="56" priority="4" operator="between">
      <formula>0</formula>
      <formula>0.1</formula>
    </cfRule>
    <cfRule type="cellIs" dxfId="55" priority="5" stopIfTrue="1" operator="greaterThanOrEqual">
      <formula>0.1</formula>
    </cfRule>
    <cfRule type="cellIs" dxfId="54" priority="6" operator="lessThan">
      <formula>0.005</formula>
    </cfRule>
  </conditionalFormatting>
  <conditionalFormatting sqref="AG3:AG38">
    <cfRule type="cellIs" dxfId="53" priority="1" operator="between">
      <formula>0</formula>
      <formula>0.1</formula>
    </cfRule>
    <cfRule type="cellIs" dxfId="52" priority="2" stopIfTrue="1" operator="greaterThanOrEqual">
      <formula>0.1</formula>
    </cfRule>
    <cfRule type="cellIs" dxfId="51" priority="3" operator="lessThan">
      <formula>0.005</formula>
    </cfRule>
  </conditionalFormatting>
  <hyperlinks>
    <hyperlink ref="AC11" r:id="rId1" display="https://issues.labcollab.net/browse/JFOURTEEN-580" xr:uid="{00000000-0004-0000-0B00-000000000000}"/>
  </hyperlinks>
  <pageMargins left="0.7" right="0.7" top="0.75" bottom="0.75" header="0.3" footer="0.3"/>
  <pageSetup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dimension ref="A1:CA64"/>
  <sheetViews>
    <sheetView topLeftCell="A34" zoomScale="70" zoomScaleNormal="70" workbookViewId="0">
      <selection activeCell="G13" sqref="G13"/>
    </sheetView>
  </sheetViews>
  <sheetFormatPr defaultColWidth="8.54296875" defaultRowHeight="14.5" x14ac:dyDescent="0.35"/>
  <cols>
    <col min="1" max="1" width="8" style="4" bestFit="1" customWidth="1"/>
    <col min="2" max="2" width="13.453125" style="4" bestFit="1" customWidth="1"/>
    <col min="3" max="3" width="10.54296875" style="4" bestFit="1" customWidth="1"/>
    <col min="4" max="4" width="27.54296875" style="4" bestFit="1" customWidth="1"/>
    <col min="5" max="5" width="27.54296875" style="29" customWidth="1"/>
    <col min="6" max="6" width="54.453125" style="4" bestFit="1" customWidth="1"/>
    <col min="7" max="7" width="62.54296875" style="111" customWidth="1"/>
    <col min="8" max="8" width="9.54296875" style="4" bestFit="1" customWidth="1"/>
    <col min="9" max="9" width="9" style="4" bestFit="1" customWidth="1"/>
    <col min="10" max="11" width="9.54296875" style="4" bestFit="1" customWidth="1"/>
    <col min="12" max="12" width="15.453125" style="4" customWidth="1"/>
    <col min="13" max="13" width="11.54296875" style="4" customWidth="1"/>
    <col min="14" max="14" width="6.453125" style="4" bestFit="1" customWidth="1"/>
    <col min="15" max="17" width="11.453125" style="4" bestFit="1" customWidth="1"/>
    <col min="18" max="18" width="9" style="4" bestFit="1" customWidth="1"/>
    <col min="19" max="20" width="13.54296875" style="4" customWidth="1"/>
    <col min="21" max="21" width="6.453125" style="4" bestFit="1" customWidth="1"/>
    <col min="22" max="22" width="10.54296875" style="4" bestFit="1" customWidth="1"/>
    <col min="23" max="23" width="12.54296875" style="4" bestFit="1" customWidth="1"/>
    <col min="24" max="25" width="10.54296875" style="4" bestFit="1" customWidth="1"/>
    <col min="26" max="26" width="9" style="4" bestFit="1" customWidth="1"/>
    <col min="27" max="28" width="13.54296875" style="4" customWidth="1"/>
    <col min="29" max="29" width="6.453125" style="4" bestFit="1" customWidth="1"/>
    <col min="30" max="30" width="10.54296875" style="4" hidden="1" customWidth="1"/>
    <col min="31" max="31" width="12.453125" style="4" hidden="1" customWidth="1"/>
    <col min="32" max="32" width="9" style="4" hidden="1" customWidth="1"/>
    <col min="33" max="33" width="10.54296875" style="4" hidden="1" customWidth="1"/>
    <col min="34" max="35" width="12.453125" style="4" customWidth="1"/>
    <col min="36" max="36" width="7.453125" style="4" customWidth="1"/>
    <col min="37" max="37" width="10.54296875" style="4" hidden="1" customWidth="1"/>
    <col min="38" max="38" width="8.453125" style="4" hidden="1" customWidth="1"/>
    <col min="39" max="39" width="12.453125" style="4" hidden="1" customWidth="1"/>
    <col min="40" max="41" width="12" style="4" hidden="1" customWidth="1"/>
    <col min="42" max="42" width="9" style="4" hidden="1" customWidth="1"/>
    <col min="43" max="44" width="12" style="4" customWidth="1"/>
    <col min="45" max="45" width="6.453125" style="4" bestFit="1" customWidth="1"/>
    <col min="46" max="48" width="10.453125" style="4" hidden="1" customWidth="1"/>
    <col min="49" max="49" width="9" style="4" hidden="1" customWidth="1"/>
    <col min="50" max="50" width="8" style="4" hidden="1" customWidth="1"/>
    <col min="51" max="52" width="13.453125" style="4" customWidth="1"/>
    <col min="53" max="53" width="6.453125" style="4" bestFit="1" customWidth="1"/>
    <col min="54" max="54" width="13.54296875" style="4" hidden="1" customWidth="1"/>
    <col min="55" max="55" width="8.453125" style="4" hidden="1" customWidth="1"/>
    <col min="56" max="56" width="13.453125" style="4" hidden="1" customWidth="1"/>
    <col min="57" max="57" width="8.54296875" style="4" hidden="1" customWidth="1"/>
    <col min="58" max="58" width="10.453125" style="4" hidden="1" customWidth="1"/>
    <col min="59" max="59" width="13.54296875" style="4" customWidth="1"/>
    <col min="60" max="60" width="11.54296875" style="4" customWidth="1"/>
    <col min="61" max="61" width="9.453125" style="4" customWidth="1"/>
    <col min="62" max="62" width="8.54296875" style="4" hidden="1" customWidth="1"/>
    <col min="63" max="65" width="12" style="4" hidden="1" customWidth="1"/>
    <col min="66" max="66" width="8" style="4" hidden="1" customWidth="1"/>
    <col min="67" max="68" width="12" style="4" customWidth="1"/>
    <col min="69" max="69" width="9.54296875" style="4" customWidth="1"/>
    <col min="70" max="71" width="8.54296875" style="4"/>
    <col min="72" max="72" width="24.453125" style="29" customWidth="1"/>
    <col min="73" max="73" width="27.453125" style="29" customWidth="1"/>
    <col min="74" max="74" width="27.54296875" style="29" customWidth="1"/>
    <col min="75" max="76" width="28.54296875" style="29" customWidth="1"/>
    <col min="77" max="78" width="25.54296875" style="29" customWidth="1"/>
    <col min="79" max="79" width="22.54296875" style="4" customWidth="1"/>
    <col min="80" max="16384" width="8.54296875" style="4"/>
  </cols>
  <sheetData>
    <row r="1" spans="1:79" ht="15" thickBot="1" x14ac:dyDescent="0.4">
      <c r="A1" s="4" t="s">
        <v>1189</v>
      </c>
    </row>
    <row r="2" spans="1:79" ht="15" thickBot="1" x14ac:dyDescent="0.4">
      <c r="A2" s="214"/>
      <c r="B2" s="186"/>
      <c r="C2" s="33"/>
      <c r="E2" s="188"/>
      <c r="F2" s="186"/>
      <c r="G2" s="189"/>
      <c r="H2" s="1747" t="s">
        <v>0</v>
      </c>
      <c r="I2" s="1748"/>
      <c r="J2" s="1748"/>
      <c r="K2" s="1748"/>
      <c r="L2" s="1748"/>
      <c r="M2" s="1748"/>
      <c r="N2" s="1749"/>
      <c r="O2" s="1747" t="s">
        <v>1</v>
      </c>
      <c r="P2" s="1748"/>
      <c r="Q2" s="1748"/>
      <c r="R2" s="1748"/>
      <c r="S2" s="1748"/>
      <c r="T2" s="1748"/>
      <c r="U2" s="1749"/>
      <c r="V2" s="1747" t="s">
        <v>2</v>
      </c>
      <c r="W2" s="1748"/>
      <c r="X2" s="1748"/>
      <c r="Y2" s="1748"/>
      <c r="Z2" s="1748"/>
      <c r="AA2" s="1748"/>
      <c r="AB2" s="1748"/>
      <c r="AC2" s="1749"/>
      <c r="AD2" s="1747" t="s">
        <v>3</v>
      </c>
      <c r="AE2" s="1748"/>
      <c r="AF2" s="1748"/>
      <c r="AG2" s="1748"/>
      <c r="AH2" s="1748"/>
      <c r="AI2" s="1748"/>
      <c r="AJ2" s="1749"/>
      <c r="AK2" s="1747" t="s">
        <v>4</v>
      </c>
      <c r="AL2" s="1748"/>
      <c r="AM2" s="1748"/>
      <c r="AN2" s="1748"/>
      <c r="AO2" s="1748"/>
      <c r="AP2" s="1748"/>
      <c r="AQ2" s="1748"/>
      <c r="AR2" s="1748"/>
      <c r="AS2" s="1748"/>
      <c r="AT2" s="1748" t="s">
        <v>5</v>
      </c>
      <c r="AU2" s="1748"/>
      <c r="AV2" s="1748"/>
      <c r="AW2" s="1748"/>
      <c r="AX2" s="1748"/>
      <c r="AY2" s="1748"/>
      <c r="AZ2" s="1748"/>
      <c r="BA2" s="1748"/>
      <c r="BB2" s="1748" t="s">
        <v>6</v>
      </c>
      <c r="BC2" s="1748"/>
      <c r="BD2" s="1748"/>
      <c r="BE2" s="1748"/>
      <c r="BF2" s="1748"/>
      <c r="BG2" s="1748"/>
      <c r="BH2" s="1748"/>
      <c r="BI2" s="1749"/>
      <c r="BJ2" s="1747" t="s">
        <v>7</v>
      </c>
      <c r="BK2" s="1748"/>
      <c r="BL2" s="1748"/>
      <c r="BM2" s="1748"/>
      <c r="BN2" s="1748"/>
      <c r="BO2" s="1748"/>
      <c r="BP2" s="1748"/>
      <c r="BQ2" s="1749"/>
      <c r="BR2" s="153"/>
      <c r="BS2" s="153"/>
    </row>
    <row r="3" spans="1:79" s="259" customFormat="1" ht="58.5" thickBot="1" x14ac:dyDescent="0.4">
      <c r="A3" s="258" t="s">
        <v>28</v>
      </c>
      <c r="B3" s="258" t="s">
        <v>29</v>
      </c>
      <c r="C3" s="258" t="s">
        <v>30</v>
      </c>
      <c r="D3" s="258" t="s">
        <v>31</v>
      </c>
      <c r="E3" s="258" t="s">
        <v>32</v>
      </c>
      <c r="F3" s="42" t="s">
        <v>1267</v>
      </c>
      <c r="G3" s="42" t="s">
        <v>37</v>
      </c>
      <c r="H3" s="42" t="s">
        <v>4336</v>
      </c>
      <c r="I3" s="16" t="s">
        <v>2665</v>
      </c>
      <c r="J3" s="42" t="s">
        <v>2666</v>
      </c>
      <c r="K3" s="105" t="s">
        <v>4337</v>
      </c>
      <c r="L3" s="105" t="s">
        <v>2676</v>
      </c>
      <c r="M3" s="138" t="s">
        <v>4338</v>
      </c>
      <c r="N3" s="105" t="s">
        <v>247</v>
      </c>
      <c r="O3" s="42" t="s">
        <v>2685</v>
      </c>
      <c r="P3" s="42" t="s">
        <v>2687</v>
      </c>
      <c r="Q3" s="105" t="s">
        <v>4339</v>
      </c>
      <c r="R3" s="138" t="s">
        <v>4340</v>
      </c>
      <c r="S3" s="138" t="s">
        <v>2690</v>
      </c>
      <c r="T3" s="138" t="s">
        <v>4341</v>
      </c>
      <c r="U3" s="105" t="s">
        <v>247</v>
      </c>
      <c r="V3" s="42" t="s">
        <v>2697</v>
      </c>
      <c r="W3" s="16" t="s">
        <v>4342</v>
      </c>
      <c r="X3" s="42" t="s">
        <v>2699</v>
      </c>
      <c r="Y3" s="105" t="s">
        <v>2702</v>
      </c>
      <c r="Z3" s="138" t="s">
        <v>2724</v>
      </c>
      <c r="AA3" s="138" t="s">
        <v>2710</v>
      </c>
      <c r="AB3" s="138" t="s">
        <v>4341</v>
      </c>
      <c r="AC3" s="105" t="s">
        <v>247</v>
      </c>
      <c r="AD3" s="42" t="s">
        <v>4343</v>
      </c>
      <c r="AE3" s="42" t="s">
        <v>2721</v>
      </c>
      <c r="AF3" s="138" t="s">
        <v>2361</v>
      </c>
      <c r="AG3" s="138" t="s">
        <v>4344</v>
      </c>
      <c r="AH3" s="138" t="s">
        <v>2732</v>
      </c>
      <c r="AI3" s="138" t="s">
        <v>4341</v>
      </c>
      <c r="AJ3" s="105" t="s">
        <v>247</v>
      </c>
      <c r="AK3" s="42" t="s">
        <v>2747</v>
      </c>
      <c r="AL3" s="42" t="s">
        <v>56</v>
      </c>
      <c r="AM3" s="42" t="s">
        <v>4345</v>
      </c>
      <c r="AN3" s="138" t="s">
        <v>4346</v>
      </c>
      <c r="AO3" s="190" t="s">
        <v>4347</v>
      </c>
      <c r="AP3" s="16" t="s">
        <v>4348</v>
      </c>
      <c r="AQ3" s="190" t="s">
        <v>2759</v>
      </c>
      <c r="AR3" s="138" t="s">
        <v>4341</v>
      </c>
      <c r="AS3" s="80" t="s">
        <v>247</v>
      </c>
      <c r="AT3" s="42" t="s">
        <v>4349</v>
      </c>
      <c r="AU3" s="42" t="s">
        <v>4350</v>
      </c>
      <c r="AV3" s="42" t="s">
        <v>4351</v>
      </c>
      <c r="AW3" s="138" t="s">
        <v>4352</v>
      </c>
      <c r="AX3" s="138" t="s">
        <v>2381</v>
      </c>
      <c r="AY3" s="42" t="s">
        <v>2787</v>
      </c>
      <c r="AZ3" s="138" t="s">
        <v>4341</v>
      </c>
      <c r="BA3" s="80" t="s">
        <v>247</v>
      </c>
      <c r="BB3" s="42" t="s">
        <v>4353</v>
      </c>
      <c r="BC3" s="42" t="s">
        <v>56</v>
      </c>
      <c r="BD3" s="42" t="s">
        <v>4354</v>
      </c>
      <c r="BE3" s="105" t="s">
        <v>4355</v>
      </c>
      <c r="BF3" s="42" t="s">
        <v>4356</v>
      </c>
      <c r="BG3" s="42" t="s">
        <v>4357</v>
      </c>
      <c r="BH3" s="138" t="s">
        <v>1718</v>
      </c>
      <c r="BI3" s="80" t="s">
        <v>247</v>
      </c>
      <c r="BJ3" s="105" t="s">
        <v>1958</v>
      </c>
      <c r="BK3" s="105" t="s">
        <v>2511</v>
      </c>
      <c r="BL3" s="138" t="s">
        <v>2429</v>
      </c>
      <c r="BM3" s="138" t="s">
        <v>4358</v>
      </c>
      <c r="BN3" s="138" t="s">
        <v>2750</v>
      </c>
      <c r="BO3" s="138" t="s">
        <v>2824</v>
      </c>
      <c r="BP3" s="138" t="s">
        <v>4341</v>
      </c>
      <c r="BQ3" s="42" t="s">
        <v>247</v>
      </c>
      <c r="BR3" s="42"/>
      <c r="BS3" s="105" t="s">
        <v>1130</v>
      </c>
      <c r="BT3" s="105" t="s">
        <v>2199</v>
      </c>
      <c r="BU3" s="105" t="s">
        <v>2200</v>
      </c>
      <c r="BV3" s="105" t="s">
        <v>2201</v>
      </c>
      <c r="BW3" s="105" t="s">
        <v>2202</v>
      </c>
      <c r="BX3" s="105" t="s">
        <v>2203</v>
      </c>
      <c r="BY3" s="105" t="s">
        <v>1136</v>
      </c>
      <c r="BZ3" s="105" t="s">
        <v>1137</v>
      </c>
      <c r="CA3" s="105" t="s">
        <v>1138</v>
      </c>
    </row>
    <row r="4" spans="1:79" ht="29" x14ac:dyDescent="0.35">
      <c r="A4" s="81">
        <v>1</v>
      </c>
      <c r="B4" s="89" t="s">
        <v>4359</v>
      </c>
      <c r="C4" s="89" t="s">
        <v>1254</v>
      </c>
      <c r="D4" s="89" t="s">
        <v>4360</v>
      </c>
      <c r="E4" s="86" t="s">
        <v>4360</v>
      </c>
      <c r="F4" s="89" t="s">
        <v>4361</v>
      </c>
      <c r="G4" s="170" t="s">
        <v>4362</v>
      </c>
      <c r="H4" s="70">
        <v>5.9329999999999998</v>
      </c>
      <c r="I4" s="40">
        <v>5.65</v>
      </c>
      <c r="J4" s="54">
        <v>5.9329999999999998</v>
      </c>
      <c r="K4" s="54">
        <v>5.9329999999999998</v>
      </c>
      <c r="L4" s="54">
        <v>5.9329999999999998</v>
      </c>
      <c r="M4" s="40">
        <v>5.88</v>
      </c>
      <c r="N4" s="5">
        <f>(M4-K4)/K4</f>
        <v>-8.9330861284341711E-3</v>
      </c>
      <c r="O4" s="54">
        <v>4.4581999999999997</v>
      </c>
      <c r="P4" s="54">
        <v>4.4581999999999997</v>
      </c>
      <c r="Q4" s="70">
        <v>4.4400000000000004</v>
      </c>
      <c r="R4" s="40">
        <v>4.37</v>
      </c>
      <c r="S4" s="54">
        <v>4.4400000000000004</v>
      </c>
      <c r="T4" s="54"/>
      <c r="U4" s="5">
        <f>(T4-S4)/S4</f>
        <v>-1</v>
      </c>
      <c r="V4" s="70">
        <v>5.62</v>
      </c>
      <c r="W4" s="40">
        <v>5.69</v>
      </c>
      <c r="X4" s="54">
        <v>5.69</v>
      </c>
      <c r="Y4" s="54">
        <v>5.69</v>
      </c>
      <c r="Z4" s="40">
        <v>5.95</v>
      </c>
      <c r="AA4" s="54">
        <v>5.69</v>
      </c>
      <c r="AB4" s="54"/>
      <c r="AC4" s="5">
        <f>(AB4-AA4)/AA4</f>
        <v>-1</v>
      </c>
      <c r="AD4" s="54">
        <v>5.8472000000000008</v>
      </c>
      <c r="AE4" s="54">
        <v>5.8472000000000008</v>
      </c>
      <c r="AF4" s="40">
        <v>5.92</v>
      </c>
      <c r="AG4" s="54">
        <v>5.8472000000000008</v>
      </c>
      <c r="AH4" s="54">
        <v>5.8472000000000008</v>
      </c>
      <c r="AI4" s="54"/>
      <c r="AJ4" s="5">
        <f>(AI4-AH4)/AH4</f>
        <v>-1</v>
      </c>
      <c r="AK4" s="54">
        <v>5.66</v>
      </c>
      <c r="AL4" s="54">
        <v>5.56</v>
      </c>
      <c r="AM4" s="106">
        <v>4.99</v>
      </c>
      <c r="AN4" s="40">
        <v>4.82</v>
      </c>
      <c r="AO4" s="40">
        <v>4.99</v>
      </c>
      <c r="AP4" s="40">
        <v>5.81</v>
      </c>
      <c r="AQ4" s="54">
        <f>MIN(AO4,AP4)</f>
        <v>4.99</v>
      </c>
      <c r="AR4" s="54"/>
      <c r="AS4" s="5">
        <f>(AR4-AQ4)/AQ4</f>
        <v>-1</v>
      </c>
      <c r="AT4" s="40">
        <v>4.51</v>
      </c>
      <c r="AU4" s="40">
        <v>4.51</v>
      </c>
      <c r="AV4" s="40">
        <v>4.51</v>
      </c>
      <c r="AW4" s="40">
        <v>4.5199999999999996</v>
      </c>
      <c r="AX4" s="40">
        <v>4.59</v>
      </c>
      <c r="AY4" s="54">
        <f>MIN(AV4,AX4)</f>
        <v>4.51</v>
      </c>
      <c r="AZ4" s="54"/>
      <c r="BA4" s="5">
        <f>(AZ4-AY4)/AY4</f>
        <v>-1</v>
      </c>
      <c r="BB4" s="13">
        <v>5.31</v>
      </c>
      <c r="BC4" s="13">
        <v>5.83</v>
      </c>
      <c r="BD4" s="76">
        <f>MIN(BB4,BC4)</f>
        <v>5.31</v>
      </c>
      <c r="BE4" s="76">
        <v>5.87</v>
      </c>
      <c r="BF4" s="76">
        <f>MIN(BD4,BE4)</f>
        <v>5.31</v>
      </c>
      <c r="BG4" s="54">
        <v>5.28</v>
      </c>
      <c r="BH4" s="54">
        <v>5.21</v>
      </c>
      <c r="BI4" s="5">
        <f>(BH4-BG4)/BG4</f>
        <v>-1.325757575757581E-2</v>
      </c>
      <c r="BJ4" s="54">
        <v>5.95</v>
      </c>
      <c r="BK4" s="70">
        <v>5.29</v>
      </c>
      <c r="BL4" s="40">
        <v>5.39</v>
      </c>
      <c r="BM4" s="54">
        <v>5.29</v>
      </c>
      <c r="BN4" s="54">
        <v>4.8600000000000003</v>
      </c>
      <c r="BO4" s="54">
        <f>MIN(BM4,BN4)</f>
        <v>4.8600000000000003</v>
      </c>
      <c r="BP4" s="54"/>
      <c r="BQ4" s="5">
        <f>(BP4-BO4)/BO4</f>
        <v>-1</v>
      </c>
      <c r="BR4" s="13"/>
      <c r="BS4" s="13"/>
      <c r="BT4" s="46" t="str">
        <f t="shared" ref="BT4:BT47" si="0">IF(ISBLANK(N4),"4.Blocker/Not Executed",IF(AND(N4&lt;=0%),"1. Better than baseline ",IF(AND(N4&lt;=10%,N4&gt;=0%),"2. Within 10% deviation from baseline",IF(AND(N4&gt;=10%),"3. Missing baseline"))))</f>
        <v xml:space="preserve">1. Better than baseline </v>
      </c>
      <c r="BU4" s="46" t="str">
        <f t="shared" ref="BU4:BU41" si="1">IF(ISBLANK(U4),"4.Blocker/Not Executed",IF(AND(U4&lt;=0%),"1. Better than baseline ",IF(AND(U4&lt;=10%,U4&gt;=0%),"2. Within 10% deviation from baseline",IF(AND(U4&gt;=10%),"3. Missing baseline"))))</f>
        <v xml:space="preserve">1. Better than baseline </v>
      </c>
      <c r="BV4" s="46" t="str">
        <f t="shared" ref="BV4:BV41" si="2">IF(ISBLANK(AC4),"4.Blocker/Not Executed",IF(AND(AC4&lt;=0%),"1. Better than baseline ",IF(AND(AC4&lt;=10%,AC4&gt;=0%),"2. Within 10% deviation from baseline",IF(AND(AC4&gt;=10%),"3. Missing baseline"))))</f>
        <v xml:space="preserve">1. Better than baseline </v>
      </c>
      <c r="BW4" s="46" t="str">
        <f t="shared" ref="BW4:BW47" si="3">IF(ISBLANK(AJ4),"4.Blocker/Not Executed",IF(AND(AJ4&lt;=0%),"1. Better than baseline ",IF(AND(AJ4&lt;=10%,AJ4&gt;=0%),"2. Within 10% deviation from baseline",IF(AND(AJ4&gt;=10%),"3. Missing baseline"))))</f>
        <v xml:space="preserve">1. Better than baseline </v>
      </c>
      <c r="BX4" s="46" t="str">
        <f t="shared" ref="BX4:BX35" si="4">IF(ISBLANK(AS4),"4.Blocker/Not Executed",IF(AND(AS4&lt;=0%),"1. Better than baseline ",IF(AND(AS4&lt;=10%,AS4&gt;=0%),"2. Within 10% deviation from baseline",IF(AND(AS4&gt;=10%),"3. Missing baseline"))))</f>
        <v xml:space="preserve">1. Better than baseline </v>
      </c>
      <c r="BY4" s="46" t="str">
        <f>IF(ISBLANK(BA4),"4.Blocker/Not Executed",IF(AND(BA4&lt;=0%),"1. Better than baseline ",IF(AND(BA4&lt;=10%,BA4&gt;=0%),"2. Within 10% deviation from baseline",IF(AND(BA4&gt;=10%),"3. Missing baseline"))))</f>
        <v xml:space="preserve">1. Better than baseline </v>
      </c>
      <c r="BZ4" s="46" t="str">
        <f t="shared" ref="BZ4:BZ35" si="5">IF(ISBLANK(BI4),"4.Blocker/Not Executed",IF(AND(BI4&lt;=0%),"1. Better than baseline ",IF(AND(BI4&lt;=10%,BI4&gt;=0%),"2. Within 10% deviation from baseline",IF(AND(BI4&gt;=10%),"3. Missing baseline"))))</f>
        <v xml:space="preserve">1. Better than baseline </v>
      </c>
      <c r="CA4" s="46" t="str">
        <f>IF(ISBLANK(BQ4),"4.Blocker/Not Executed",IF(AND(BQ4&lt;=0%),"1. Better than baseline ",IF(AND(BQ4&lt;=10%,#REF!&gt;=0%),"2. Within 10% deviation from baseline",IF(AND(BQ4&gt;=10%),"3. Missing baseline"))))</f>
        <v xml:space="preserve">1. Better than baseline </v>
      </c>
    </row>
    <row r="5" spans="1:79" ht="29" x14ac:dyDescent="0.35">
      <c r="A5" s="12">
        <v>2</v>
      </c>
      <c r="B5" s="83" t="s">
        <v>4359</v>
      </c>
      <c r="C5" s="83" t="s">
        <v>1254</v>
      </c>
      <c r="D5" s="83" t="s">
        <v>4360</v>
      </c>
      <c r="E5" s="84" t="s">
        <v>4360</v>
      </c>
      <c r="F5" s="83" t="s">
        <v>4363</v>
      </c>
      <c r="G5" s="171" t="s">
        <v>4364</v>
      </c>
      <c r="H5" s="92">
        <v>2.41</v>
      </c>
      <c r="I5" s="36">
        <v>2.44</v>
      </c>
      <c r="J5" s="52">
        <v>2.41</v>
      </c>
      <c r="K5" s="52">
        <v>2.41</v>
      </c>
      <c r="L5" s="52">
        <v>2.41</v>
      </c>
      <c r="M5" s="36">
        <v>2.61</v>
      </c>
      <c r="N5" s="6">
        <f t="shared" ref="N5:N64" si="6">(M5-K5)/K5</f>
        <v>8.2987551867219803E-2</v>
      </c>
      <c r="O5" s="52">
        <v>2.6</v>
      </c>
      <c r="P5" s="52">
        <v>2.6</v>
      </c>
      <c r="Q5" s="92">
        <v>2.77</v>
      </c>
      <c r="R5" s="36">
        <v>2.8</v>
      </c>
      <c r="S5" s="52">
        <v>2.77</v>
      </c>
      <c r="T5" s="52"/>
      <c r="U5" s="6">
        <f t="shared" ref="U5:U64" si="7">(T5-S5)/S5</f>
        <v>-1</v>
      </c>
      <c r="V5" s="92">
        <v>2.81</v>
      </c>
      <c r="W5" s="36">
        <v>2.78</v>
      </c>
      <c r="X5" s="52">
        <v>2.78</v>
      </c>
      <c r="Y5" s="52">
        <v>2.78</v>
      </c>
      <c r="Z5" s="36">
        <v>2.66</v>
      </c>
      <c r="AA5" s="52">
        <v>2.78</v>
      </c>
      <c r="AB5" s="52"/>
      <c r="AC5" s="6">
        <f t="shared" ref="AC5:AC64" si="8">(AB5-AA5)/AA5</f>
        <v>-1</v>
      </c>
      <c r="AD5" s="52">
        <v>2.14</v>
      </c>
      <c r="AE5" s="52">
        <v>2.14</v>
      </c>
      <c r="AF5" s="36">
        <v>2.2799999999999998</v>
      </c>
      <c r="AG5" s="52">
        <v>2.14</v>
      </c>
      <c r="AH5" s="52">
        <v>2.14</v>
      </c>
      <c r="AI5" s="52"/>
      <c r="AJ5" s="6">
        <f t="shared" ref="AJ5:AJ64" si="9">(AI5-AH5)/AH5</f>
        <v>-1</v>
      </c>
      <c r="AK5" s="52">
        <v>2.31</v>
      </c>
      <c r="AL5" s="52">
        <v>2.31</v>
      </c>
      <c r="AM5" s="107">
        <v>2.31</v>
      </c>
      <c r="AN5" s="36">
        <v>2.3199999999999998</v>
      </c>
      <c r="AO5" s="36">
        <v>2.31</v>
      </c>
      <c r="AP5" s="36">
        <v>2.41</v>
      </c>
      <c r="AQ5" s="52">
        <f t="shared" ref="AQ5:AQ64" si="10">MIN(AO5,AP5)</f>
        <v>2.31</v>
      </c>
      <c r="AR5" s="52"/>
      <c r="AS5" s="6">
        <f t="shared" ref="AS5:AS64" si="11">(AR5-AQ5)/AQ5</f>
        <v>-1</v>
      </c>
      <c r="AT5" s="36">
        <v>2.64</v>
      </c>
      <c r="AU5" s="36">
        <v>2.64</v>
      </c>
      <c r="AV5" s="36">
        <v>2.64</v>
      </c>
      <c r="AW5" s="36">
        <v>2.67</v>
      </c>
      <c r="AX5" s="36">
        <v>2.63</v>
      </c>
      <c r="AY5" s="52">
        <f t="shared" ref="AY5:AY64" si="12">MIN(AV5,AX5)</f>
        <v>2.63</v>
      </c>
      <c r="AZ5" s="52"/>
      <c r="BA5" s="6">
        <f t="shared" ref="BA5:BA64" si="13">(AZ5-AY5)/AY5</f>
        <v>-1</v>
      </c>
      <c r="BB5" s="14">
        <v>2.5299999999999998</v>
      </c>
      <c r="BC5" s="14">
        <v>2.4910000000000001</v>
      </c>
      <c r="BD5" s="77">
        <f t="shared" ref="BD5:BD64" si="14">MIN(BB5,BC5)</f>
        <v>2.4910000000000001</v>
      </c>
      <c r="BE5" s="77">
        <v>2.5</v>
      </c>
      <c r="BF5" s="77">
        <f t="shared" ref="BF5:BF64" si="15">MIN(BD5,BE5)</f>
        <v>2.4910000000000001</v>
      </c>
      <c r="BG5" s="52">
        <v>2.4910000000000001</v>
      </c>
      <c r="BH5" s="52">
        <v>2.52</v>
      </c>
      <c r="BI5" s="6">
        <f t="shared" ref="BI5:BI64" si="16">(BH5-BG5)/BG5</f>
        <v>1.164191087916496E-2</v>
      </c>
      <c r="BJ5" s="52">
        <v>2.36</v>
      </c>
      <c r="BK5" s="92">
        <v>2.63</v>
      </c>
      <c r="BL5" s="36">
        <v>2.82</v>
      </c>
      <c r="BM5" s="52">
        <v>2.63</v>
      </c>
      <c r="BN5" s="52">
        <v>2.2799999999999998</v>
      </c>
      <c r="BO5" s="52">
        <f t="shared" ref="BO5:BO64" si="17">MIN(BM5,BN5)</f>
        <v>2.2799999999999998</v>
      </c>
      <c r="BP5" s="52"/>
      <c r="BQ5" s="6">
        <f t="shared" ref="BQ5:BQ64" si="18">(BP5-BO5)/BO5</f>
        <v>-1</v>
      </c>
      <c r="BR5" s="14"/>
      <c r="BS5" s="14"/>
      <c r="BT5" s="37" t="str">
        <f t="shared" si="0"/>
        <v>2. Within 10% deviation from baseline</v>
      </c>
      <c r="BU5" s="37" t="str">
        <f t="shared" si="1"/>
        <v xml:space="preserve">1. Better than baseline </v>
      </c>
      <c r="BV5" s="37" t="str">
        <f t="shared" si="2"/>
        <v xml:space="preserve">1. Better than baseline </v>
      </c>
      <c r="BW5" s="37" t="str">
        <f t="shared" si="3"/>
        <v xml:space="preserve">1. Better than baseline </v>
      </c>
      <c r="BX5" s="37" t="str">
        <f t="shared" si="4"/>
        <v xml:space="preserve">1. Better than baseline </v>
      </c>
      <c r="BY5" s="37" t="str">
        <f>IF(ISBLANK(BA5),"4.Blocker/Not Executed",IF(AND(BA5&lt;=0%),"1. Better than baseline ",IF(AND(BA5&lt;=10%,BA5&gt;=0%),"2. Within 10% deviation from baseline",IF(AND(BA5&gt;=10%),"3. Missing baseline"))))</f>
        <v xml:space="preserve">1. Better than baseline </v>
      </c>
      <c r="BZ5" s="37" t="str">
        <f t="shared" si="5"/>
        <v>2. Within 10% deviation from baseline</v>
      </c>
      <c r="CA5" s="37" t="str">
        <f>IF(ISBLANK(BQ5),"4.Blocker/Not Executed",IF(AND(BQ5&lt;=0%),"1. Better than baseline ",IF(AND(BQ5&lt;=10%,#REF!&gt;=0%),"2. Within 10% deviation from baseline",IF(AND(BQ5&gt;=10%),"3. Missing baseline"))))</f>
        <v xml:space="preserve">1. Better than baseline </v>
      </c>
    </row>
    <row r="6" spans="1:79" ht="29" x14ac:dyDescent="0.35">
      <c r="A6" s="12">
        <v>3</v>
      </c>
      <c r="B6" s="83" t="s">
        <v>4359</v>
      </c>
      <c r="C6" s="83" t="s">
        <v>1254</v>
      </c>
      <c r="D6" s="83" t="s">
        <v>3084</v>
      </c>
      <c r="E6" s="84" t="s">
        <v>3084</v>
      </c>
      <c r="F6" s="83"/>
      <c r="G6" s="85" t="s">
        <v>4365</v>
      </c>
      <c r="H6" s="92">
        <v>1.31</v>
      </c>
      <c r="I6" s="52">
        <v>1.28</v>
      </c>
      <c r="J6" s="52">
        <v>1.31</v>
      </c>
      <c r="K6" s="52">
        <v>1.31</v>
      </c>
      <c r="L6" s="52">
        <v>1.31</v>
      </c>
      <c r="M6" s="52">
        <v>1.38</v>
      </c>
      <c r="N6" s="6">
        <f t="shared" si="6"/>
        <v>5.3435114503816668E-2</v>
      </c>
      <c r="O6" s="52">
        <v>1.4</v>
      </c>
      <c r="P6" s="52">
        <v>1.4</v>
      </c>
      <c r="Q6" s="92">
        <v>1.4910000000000001</v>
      </c>
      <c r="R6" s="52">
        <v>1.54</v>
      </c>
      <c r="S6" s="52">
        <v>1.4910000000000001</v>
      </c>
      <c r="T6" s="52"/>
      <c r="U6" s="6">
        <f t="shared" si="7"/>
        <v>-1</v>
      </c>
      <c r="V6" s="92">
        <v>1.31</v>
      </c>
      <c r="W6" s="52">
        <v>1.3009999999999999</v>
      </c>
      <c r="X6" s="52">
        <v>1.3009999999999999</v>
      </c>
      <c r="Y6" s="52">
        <v>1.3009999999999999</v>
      </c>
      <c r="Z6" s="52">
        <v>1.38</v>
      </c>
      <c r="AA6" s="52">
        <v>1.3009999999999999</v>
      </c>
      <c r="AB6" s="52"/>
      <c r="AC6" s="6">
        <f t="shared" si="8"/>
        <v>-1</v>
      </c>
      <c r="AD6" s="52">
        <v>1.3420000000000001</v>
      </c>
      <c r="AE6" s="52">
        <v>1.3420000000000001</v>
      </c>
      <c r="AF6" s="52">
        <v>1.39</v>
      </c>
      <c r="AG6" s="52">
        <v>1.3420000000000001</v>
      </c>
      <c r="AH6" s="52">
        <v>1.3420000000000001</v>
      </c>
      <c r="AI6" s="52"/>
      <c r="AJ6" s="6">
        <f t="shared" si="9"/>
        <v>-1</v>
      </c>
      <c r="AK6" s="52">
        <v>1.58</v>
      </c>
      <c r="AL6" s="52">
        <v>1.43</v>
      </c>
      <c r="AM6" s="107">
        <v>1.41</v>
      </c>
      <c r="AN6" s="52">
        <v>1.51</v>
      </c>
      <c r="AO6" s="52">
        <v>1.41</v>
      </c>
      <c r="AP6" s="52">
        <v>1.47</v>
      </c>
      <c r="AQ6" s="52">
        <f t="shared" si="10"/>
        <v>1.41</v>
      </c>
      <c r="AR6" s="52"/>
      <c r="AS6" s="6">
        <f t="shared" si="11"/>
        <v>-1</v>
      </c>
      <c r="AT6" s="52" t="s">
        <v>1502</v>
      </c>
      <c r="AU6" s="52" t="s">
        <v>1502</v>
      </c>
      <c r="AV6" s="52">
        <v>1.65</v>
      </c>
      <c r="AW6" s="52">
        <v>1.59</v>
      </c>
      <c r="AX6" s="52">
        <v>1.63</v>
      </c>
      <c r="AY6" s="52">
        <f t="shared" si="12"/>
        <v>1.63</v>
      </c>
      <c r="AZ6" s="52"/>
      <c r="BA6" s="6">
        <f t="shared" si="13"/>
        <v>-1</v>
      </c>
      <c r="BB6" s="14">
        <v>1.35</v>
      </c>
      <c r="BC6" s="14">
        <v>1.361</v>
      </c>
      <c r="BD6" s="77">
        <f t="shared" si="14"/>
        <v>1.35</v>
      </c>
      <c r="BE6" s="77">
        <v>1.45</v>
      </c>
      <c r="BF6" s="77">
        <f t="shared" si="15"/>
        <v>1.35</v>
      </c>
      <c r="BG6" s="52">
        <v>1.35</v>
      </c>
      <c r="BH6" s="52">
        <v>1.38</v>
      </c>
      <c r="BI6" s="6">
        <f t="shared" si="16"/>
        <v>2.2222222222222077E-2</v>
      </c>
      <c r="BJ6" s="52">
        <v>1.22</v>
      </c>
      <c r="BK6" s="92">
        <v>1.42</v>
      </c>
      <c r="BL6" s="52">
        <v>1.51</v>
      </c>
      <c r="BM6" s="52">
        <v>1.42</v>
      </c>
      <c r="BN6" s="52">
        <v>1.36</v>
      </c>
      <c r="BO6" s="52">
        <f t="shared" si="17"/>
        <v>1.36</v>
      </c>
      <c r="BP6" s="52"/>
      <c r="BQ6" s="6">
        <f t="shared" si="18"/>
        <v>-1</v>
      </c>
      <c r="BR6" s="14"/>
      <c r="BS6" s="14"/>
      <c r="BT6" s="37" t="str">
        <f t="shared" si="0"/>
        <v>2. Within 10% deviation from baseline</v>
      </c>
      <c r="BU6" s="37" t="str">
        <f t="shared" si="1"/>
        <v xml:space="preserve">1. Better than baseline </v>
      </c>
      <c r="BV6" s="37" t="str">
        <f t="shared" si="2"/>
        <v xml:space="preserve">1. Better than baseline </v>
      </c>
      <c r="BW6" s="37" t="str">
        <f t="shared" si="3"/>
        <v xml:space="preserve">1. Better than baseline </v>
      </c>
      <c r="BX6" s="37" t="str">
        <f t="shared" si="4"/>
        <v xml:space="preserve">1. Better than baseline </v>
      </c>
      <c r="BY6" s="37" t="str">
        <f>IF(ISBLANK(BA6),"4.Blocker/Not Executed",IF(AND(BA6&lt;=0%),"1. Better than baseline ",IF(AND(BA6&lt;=10%,BA6&gt;=0%),"2. Within 10% deviation from baseline",IF(AND(BA6&gt;=10%),"3. Missing baseline"))))</f>
        <v xml:space="preserve">1. Better than baseline </v>
      </c>
      <c r="BZ6" s="37" t="str">
        <f t="shared" si="5"/>
        <v>2. Within 10% deviation from baseline</v>
      </c>
      <c r="CA6" s="37" t="str">
        <f>IF(ISBLANK(BQ6),"4.Blocker/Not Executed",IF(AND(BQ6&lt;=0%),"1. Better than baseline ",IF(AND(BQ6&lt;=10%,#REF!&gt;=0%),"2. Within 10% deviation from baseline",IF(AND(BQ6&gt;=10%),"3. Missing baseline"))))</f>
        <v xml:space="preserve">1. Better than baseline </v>
      </c>
    </row>
    <row r="7" spans="1:79" ht="18" customHeight="1" x14ac:dyDescent="0.35">
      <c r="A7" s="12">
        <v>4</v>
      </c>
      <c r="B7" s="83" t="s">
        <v>4359</v>
      </c>
      <c r="C7" s="83" t="s">
        <v>1254</v>
      </c>
      <c r="D7" s="83" t="s">
        <v>3084</v>
      </c>
      <c r="E7" s="84" t="s">
        <v>3084</v>
      </c>
      <c r="F7" s="83"/>
      <c r="G7" s="85" t="s">
        <v>4366</v>
      </c>
      <c r="H7" s="92">
        <v>4.21</v>
      </c>
      <c r="I7" s="36">
        <v>4.4000000000000004</v>
      </c>
      <c r="J7" s="52">
        <v>4.21</v>
      </c>
      <c r="K7" s="52">
        <v>4.21</v>
      </c>
      <c r="L7" s="52">
        <v>4.21</v>
      </c>
      <c r="M7" s="36">
        <v>4.3099999999999996</v>
      </c>
      <c r="N7" s="6">
        <f t="shared" si="6"/>
        <v>2.3752969121140059E-2</v>
      </c>
      <c r="O7" s="52">
        <v>4.8899999999999997</v>
      </c>
      <c r="P7" s="52">
        <v>4.8899999999999997</v>
      </c>
      <c r="Q7" s="92">
        <v>5.1150000000000002</v>
      </c>
      <c r="R7" s="36">
        <v>5.0199999999999996</v>
      </c>
      <c r="S7" s="52">
        <v>5.1150000000000002</v>
      </c>
      <c r="T7" s="52"/>
      <c r="U7" s="6">
        <f t="shared" si="7"/>
        <v>-1</v>
      </c>
      <c r="V7" s="92">
        <v>3.96</v>
      </c>
      <c r="W7" s="36">
        <v>4.1900000000000004</v>
      </c>
      <c r="X7" s="52">
        <v>4.1900000000000004</v>
      </c>
      <c r="Y7" s="52">
        <v>4.1900000000000004</v>
      </c>
      <c r="Z7" s="36">
        <v>3.91</v>
      </c>
      <c r="AA7" s="52">
        <v>4.1900000000000004</v>
      </c>
      <c r="AB7" s="52"/>
      <c r="AC7" s="6">
        <f t="shared" si="8"/>
        <v>-1</v>
      </c>
      <c r="AD7" s="52">
        <v>4.45</v>
      </c>
      <c r="AE7" s="52">
        <v>4.45</v>
      </c>
      <c r="AF7" s="36">
        <v>4.38</v>
      </c>
      <c r="AG7" s="52">
        <v>4.45</v>
      </c>
      <c r="AH7" s="52">
        <v>4.45</v>
      </c>
      <c r="AI7" s="52"/>
      <c r="AJ7" s="6">
        <f t="shared" si="9"/>
        <v>-1</v>
      </c>
      <c r="AK7" s="52">
        <v>3.81</v>
      </c>
      <c r="AL7" s="52">
        <v>3.65</v>
      </c>
      <c r="AM7" s="107">
        <v>3.5</v>
      </c>
      <c r="AN7" s="36">
        <v>3.41</v>
      </c>
      <c r="AO7" s="36">
        <v>3.5</v>
      </c>
      <c r="AP7" s="36">
        <v>3.56</v>
      </c>
      <c r="AQ7" s="52">
        <f t="shared" si="10"/>
        <v>3.5</v>
      </c>
      <c r="AR7" s="52"/>
      <c r="AS7" s="6">
        <f t="shared" si="11"/>
        <v>-1</v>
      </c>
      <c r="AT7" s="36" t="s">
        <v>1502</v>
      </c>
      <c r="AU7" s="36" t="s">
        <v>1502</v>
      </c>
      <c r="AV7" s="36">
        <v>4.8899999999999997</v>
      </c>
      <c r="AW7" s="36">
        <v>4.51</v>
      </c>
      <c r="AX7" s="36">
        <v>5.2</v>
      </c>
      <c r="AY7" s="52">
        <f t="shared" si="12"/>
        <v>4.8899999999999997</v>
      </c>
      <c r="AZ7" s="52"/>
      <c r="BA7" s="6">
        <f t="shared" si="13"/>
        <v>-1</v>
      </c>
      <c r="BB7" s="14">
        <v>4.82</v>
      </c>
      <c r="BC7" s="14">
        <v>4.7300000000000004</v>
      </c>
      <c r="BD7" s="77">
        <f t="shared" si="14"/>
        <v>4.7300000000000004</v>
      </c>
      <c r="BE7" s="77">
        <v>4.59</v>
      </c>
      <c r="BF7" s="77">
        <f t="shared" si="15"/>
        <v>4.59</v>
      </c>
      <c r="BG7" s="52">
        <v>4.59</v>
      </c>
      <c r="BH7" s="52">
        <v>4.68</v>
      </c>
      <c r="BI7" s="6">
        <f t="shared" si="16"/>
        <v>1.960784313725487E-2</v>
      </c>
      <c r="BJ7" s="52">
        <v>3.92</v>
      </c>
      <c r="BK7" s="92">
        <v>3.92</v>
      </c>
      <c r="BL7" s="36">
        <v>4.1100000000000003</v>
      </c>
      <c r="BM7" s="52">
        <v>3.92</v>
      </c>
      <c r="BN7" s="52">
        <v>3.97</v>
      </c>
      <c r="BO7" s="52">
        <f t="shared" si="17"/>
        <v>3.92</v>
      </c>
      <c r="BP7" s="52"/>
      <c r="BQ7" s="6">
        <f t="shared" si="18"/>
        <v>-1</v>
      </c>
      <c r="BR7" s="14"/>
      <c r="BS7" s="14"/>
      <c r="BT7" s="37" t="str">
        <f t="shared" si="0"/>
        <v>2. Within 10% deviation from baseline</v>
      </c>
      <c r="BU7" s="37" t="str">
        <f t="shared" si="1"/>
        <v xml:space="preserve">1. Better than baseline </v>
      </c>
      <c r="BV7" s="37" t="str">
        <f t="shared" si="2"/>
        <v xml:space="preserve">1. Better than baseline </v>
      </c>
      <c r="BW7" s="37" t="str">
        <f t="shared" si="3"/>
        <v xml:space="preserve">1. Better than baseline </v>
      </c>
      <c r="BX7" s="37" t="str">
        <f t="shared" si="4"/>
        <v xml:space="preserve">1. Better than baseline </v>
      </c>
      <c r="BY7" s="37" t="str">
        <f>IF(ISBLANK(BA7),"4.Blocker/Not Executed",IF(AND(BA7&lt;=0%),"1. Better than baseline ",IF(AND(BA7&lt;=10%,BA7&gt;=0%),"2. Within 10% deviation from baseline",IF(AND(BA7&gt;=10%),"3. Missing baseline"))))</f>
        <v xml:space="preserve">1. Better than baseline </v>
      </c>
      <c r="BZ7" s="37" t="str">
        <f t="shared" si="5"/>
        <v>2. Within 10% deviation from baseline</v>
      </c>
      <c r="CA7" s="37" t="str">
        <f>IF(ISBLANK(BQ7),"4.Blocker/Not Executed",IF(AND(BQ7&lt;=0%),"1. Better than baseline ",IF(AND(BQ7&lt;=10%,#REF!&gt;=0%),"2. Within 10% deviation from baseline",IF(AND(BQ7&gt;=10%),"3. Missing baseline"))))</f>
        <v xml:space="preserve">1. Better than baseline </v>
      </c>
    </row>
    <row r="8" spans="1:79" ht="29.5" thickBot="1" x14ac:dyDescent="0.4">
      <c r="A8" s="82">
        <v>5</v>
      </c>
      <c r="B8" s="88" t="s">
        <v>4359</v>
      </c>
      <c r="C8" s="88" t="s">
        <v>1254</v>
      </c>
      <c r="D8" s="88" t="s">
        <v>2207</v>
      </c>
      <c r="E8" s="90" t="s">
        <v>2207</v>
      </c>
      <c r="F8" s="88" t="s">
        <v>4367</v>
      </c>
      <c r="G8" s="172" t="s">
        <v>4368</v>
      </c>
      <c r="H8" s="71">
        <v>2.23</v>
      </c>
      <c r="I8" s="55">
        <v>2.23</v>
      </c>
      <c r="J8" s="52">
        <v>2.23</v>
      </c>
      <c r="K8" s="52">
        <v>2.23</v>
      </c>
      <c r="L8" s="52">
        <v>2.23</v>
      </c>
      <c r="M8" s="36">
        <v>2.39</v>
      </c>
      <c r="N8" s="6">
        <f t="shared" si="6"/>
        <v>7.1748878923766884E-2</v>
      </c>
      <c r="O8" s="53">
        <v>3.94</v>
      </c>
      <c r="P8" s="53">
        <v>3.94</v>
      </c>
      <c r="Q8" s="71">
        <v>2.8490000000000002</v>
      </c>
      <c r="R8" s="55">
        <v>2.91</v>
      </c>
      <c r="S8" s="52">
        <v>2.8490000000000002</v>
      </c>
      <c r="T8" s="52"/>
      <c r="U8" s="6">
        <f t="shared" si="7"/>
        <v>-1</v>
      </c>
      <c r="V8" s="71">
        <v>2.61</v>
      </c>
      <c r="W8" s="55">
        <v>2.6</v>
      </c>
      <c r="X8" s="52">
        <v>2.6</v>
      </c>
      <c r="Y8" s="52">
        <v>2.6</v>
      </c>
      <c r="Z8" s="36">
        <v>2.58</v>
      </c>
      <c r="AA8" s="52">
        <v>2.6</v>
      </c>
      <c r="AB8" s="52"/>
      <c r="AC8" s="6">
        <f t="shared" si="8"/>
        <v>-1</v>
      </c>
      <c r="AD8" s="52">
        <v>2.2530000000000001</v>
      </c>
      <c r="AE8" s="52">
        <v>2.2530000000000001</v>
      </c>
      <c r="AF8" s="36">
        <v>2.29</v>
      </c>
      <c r="AG8" s="52">
        <v>2.2530000000000001</v>
      </c>
      <c r="AH8" s="52">
        <v>2.2530000000000001</v>
      </c>
      <c r="AI8" s="52"/>
      <c r="AJ8" s="6">
        <f t="shared" si="9"/>
        <v>-1</v>
      </c>
      <c r="AK8" s="53">
        <v>2.08</v>
      </c>
      <c r="AL8" s="53">
        <v>2.0099999999999998</v>
      </c>
      <c r="AM8" s="108">
        <v>1.81</v>
      </c>
      <c r="AN8" s="55">
        <v>1.76</v>
      </c>
      <c r="AO8" s="36">
        <v>1.81</v>
      </c>
      <c r="AP8" s="36">
        <v>2.02</v>
      </c>
      <c r="AQ8" s="52">
        <f t="shared" si="10"/>
        <v>1.81</v>
      </c>
      <c r="AR8" s="52"/>
      <c r="AS8" s="6">
        <f t="shared" si="11"/>
        <v>-1</v>
      </c>
      <c r="AT8" s="36">
        <v>2.68</v>
      </c>
      <c r="AU8" s="36">
        <v>2.68</v>
      </c>
      <c r="AV8" s="36">
        <v>2.68</v>
      </c>
      <c r="AW8" s="36">
        <v>2.66</v>
      </c>
      <c r="AX8" s="36">
        <v>2.64</v>
      </c>
      <c r="AY8" s="52">
        <f t="shared" si="12"/>
        <v>2.64</v>
      </c>
      <c r="AZ8" s="52"/>
      <c r="BA8" s="6">
        <f t="shared" si="13"/>
        <v>-1</v>
      </c>
      <c r="BB8" s="15">
        <v>2.19</v>
      </c>
      <c r="BC8" s="15">
        <v>2.14</v>
      </c>
      <c r="BD8" s="77">
        <f t="shared" si="14"/>
        <v>2.14</v>
      </c>
      <c r="BE8" s="77">
        <v>2.19</v>
      </c>
      <c r="BF8" s="77">
        <f t="shared" si="15"/>
        <v>2.14</v>
      </c>
      <c r="BG8" s="52">
        <v>2.14</v>
      </c>
      <c r="BH8" s="52">
        <v>2.09</v>
      </c>
      <c r="BI8" s="6">
        <f t="shared" si="16"/>
        <v>-2.3364485981308535E-2</v>
      </c>
      <c r="BJ8" s="52">
        <v>1.71</v>
      </c>
      <c r="BK8" s="92">
        <v>1.75</v>
      </c>
      <c r="BL8" s="36">
        <v>1.8</v>
      </c>
      <c r="BM8" s="52">
        <v>1.75</v>
      </c>
      <c r="BN8" s="52">
        <v>1.71</v>
      </c>
      <c r="BO8" s="52">
        <f t="shared" si="17"/>
        <v>1.71</v>
      </c>
      <c r="BP8" s="52"/>
      <c r="BQ8" s="6">
        <f t="shared" si="18"/>
        <v>-1</v>
      </c>
      <c r="BR8" s="14"/>
      <c r="BS8" s="14"/>
      <c r="BT8" s="37" t="str">
        <f t="shared" si="0"/>
        <v>2. Within 10% deviation from baseline</v>
      </c>
      <c r="BU8" s="37" t="str">
        <f t="shared" si="1"/>
        <v xml:space="preserve">1. Better than baseline </v>
      </c>
      <c r="BV8" s="37" t="str">
        <f t="shared" si="2"/>
        <v xml:space="preserve">1. Better than baseline </v>
      </c>
      <c r="BW8" s="37" t="str">
        <f t="shared" si="3"/>
        <v xml:space="preserve">1. Better than baseline </v>
      </c>
      <c r="BX8" s="37" t="str">
        <f t="shared" si="4"/>
        <v xml:space="preserve">1. Better than baseline </v>
      </c>
      <c r="BY8" s="37" t="str">
        <f t="shared" ref="BY8:BY13" si="19">IF(ISBLANK(BA8),"4.Blocker/Not Executed",IF(AND(BA8&lt;=0%),"1. Better than baseline ",IF(AND(BA8&lt;=10%,BA8&gt;=0%),"2. Within 10% deviation from baseline",IF(AND(BA8&gt;=10%),"3. Missing baseline"))))</f>
        <v xml:space="preserve">1. Better than baseline </v>
      </c>
      <c r="BZ8" s="37" t="str">
        <f t="shared" si="5"/>
        <v xml:space="preserve">1. Better than baseline </v>
      </c>
      <c r="CA8" s="37" t="str">
        <f>IF(ISBLANK(BQ8),"4.Blocker/Not Executed",IF(AND(BQ8&lt;=0%),"1. Better than baseline ",IF(AND(BQ8&lt;=10%,#REF!&gt;=0%),"2. Within 10% deviation from baseline",IF(AND(BQ8&gt;=10%),"3. Missing baseline"))))</f>
        <v xml:space="preserve">1. Better than baseline </v>
      </c>
    </row>
    <row r="9" spans="1:79" ht="15" customHeight="1" thickBot="1" x14ac:dyDescent="0.4">
      <c r="A9" s="81">
        <v>6</v>
      </c>
      <c r="B9" s="89" t="s">
        <v>4359</v>
      </c>
      <c r="C9" s="89" t="s">
        <v>1254</v>
      </c>
      <c r="D9" s="166" t="s">
        <v>4369</v>
      </c>
      <c r="E9" s="86" t="s">
        <v>4369</v>
      </c>
      <c r="F9" s="89" t="s">
        <v>4370</v>
      </c>
      <c r="G9" s="170" t="s">
        <v>4371</v>
      </c>
      <c r="H9" s="70">
        <v>2.33</v>
      </c>
      <c r="I9" s="40">
        <v>2.34</v>
      </c>
      <c r="J9" s="54">
        <v>2.33</v>
      </c>
      <c r="K9" s="54">
        <v>2.33</v>
      </c>
      <c r="L9" s="54">
        <v>2.33</v>
      </c>
      <c r="M9" s="40">
        <v>2.36</v>
      </c>
      <c r="N9" s="5">
        <f t="shared" si="6"/>
        <v>1.287553648068661E-2</v>
      </c>
      <c r="O9" s="54">
        <v>2.4769999999999999</v>
      </c>
      <c r="P9" s="54">
        <v>2.4769999999999999</v>
      </c>
      <c r="Q9" s="54">
        <v>2.4769999999999999</v>
      </c>
      <c r="R9" s="40">
        <v>2.4</v>
      </c>
      <c r="S9" s="54">
        <v>2.4769999999999999</v>
      </c>
      <c r="T9" s="54"/>
      <c r="U9" s="5">
        <f t="shared" si="7"/>
        <v>-1</v>
      </c>
      <c r="V9" s="70">
        <v>2.38</v>
      </c>
      <c r="W9" s="40">
        <v>2.2999999999999998</v>
      </c>
      <c r="X9" s="54">
        <v>2.2999999999999998</v>
      </c>
      <c r="Y9" s="54">
        <v>2.2999999999999998</v>
      </c>
      <c r="Z9" s="40">
        <v>2.27</v>
      </c>
      <c r="AA9" s="54">
        <v>2.2999999999999998</v>
      </c>
      <c r="AB9" s="54"/>
      <c r="AC9" s="5">
        <f t="shared" si="8"/>
        <v>-1</v>
      </c>
      <c r="AD9" s="54">
        <v>2.09</v>
      </c>
      <c r="AE9" s="54">
        <v>2.09</v>
      </c>
      <c r="AF9" s="40">
        <v>2.17</v>
      </c>
      <c r="AG9" s="54">
        <v>2.09</v>
      </c>
      <c r="AH9" s="54">
        <v>2.09</v>
      </c>
      <c r="AI9" s="54"/>
      <c r="AJ9" s="5">
        <f t="shared" si="9"/>
        <v>-1</v>
      </c>
      <c r="AK9" s="54">
        <v>2.09</v>
      </c>
      <c r="AL9" s="54">
        <v>2.04</v>
      </c>
      <c r="AM9" s="106">
        <v>1.91</v>
      </c>
      <c r="AN9" s="40">
        <v>1.87</v>
      </c>
      <c r="AO9" s="40">
        <v>1.91</v>
      </c>
      <c r="AP9" s="40">
        <v>2.0499999999999998</v>
      </c>
      <c r="AQ9" s="54">
        <f t="shared" si="10"/>
        <v>1.91</v>
      </c>
      <c r="AR9" s="54"/>
      <c r="AS9" s="5">
        <f t="shared" si="11"/>
        <v>-1</v>
      </c>
      <c r="AT9" s="40">
        <v>2.62</v>
      </c>
      <c r="AU9" s="40">
        <v>2.62</v>
      </c>
      <c r="AV9" s="40">
        <v>2.2599999999999998</v>
      </c>
      <c r="AW9" s="40">
        <v>2.2799999999999998</v>
      </c>
      <c r="AX9" s="40">
        <v>2.14</v>
      </c>
      <c r="AY9" s="54">
        <f t="shared" si="12"/>
        <v>2.14</v>
      </c>
      <c r="AZ9" s="54"/>
      <c r="BA9" s="5">
        <f t="shared" si="13"/>
        <v>-1</v>
      </c>
      <c r="BB9" s="14">
        <v>2.4700000000000002</v>
      </c>
      <c r="BC9" s="4">
        <v>2.4409999999999998</v>
      </c>
      <c r="BD9" s="48">
        <f t="shared" si="14"/>
        <v>2.4409999999999998</v>
      </c>
      <c r="BE9" s="76">
        <v>2.39</v>
      </c>
      <c r="BF9" s="76">
        <f t="shared" si="15"/>
        <v>2.39</v>
      </c>
      <c r="BG9" s="54">
        <v>2.39</v>
      </c>
      <c r="BH9" s="54">
        <v>2.4</v>
      </c>
      <c r="BI9" s="5">
        <f t="shared" si="16"/>
        <v>4.1841004184099521E-3</v>
      </c>
      <c r="BJ9" s="54">
        <v>1.82</v>
      </c>
      <c r="BK9" s="70">
        <v>1.82</v>
      </c>
      <c r="BL9" s="40">
        <v>1.94</v>
      </c>
      <c r="BM9" s="28">
        <v>1.82</v>
      </c>
      <c r="BN9" s="28">
        <v>1.88</v>
      </c>
      <c r="BO9" s="54">
        <f t="shared" si="17"/>
        <v>1.82</v>
      </c>
      <c r="BP9" s="54"/>
      <c r="BQ9" s="5">
        <f t="shared" si="18"/>
        <v>-1</v>
      </c>
      <c r="BR9" s="9"/>
      <c r="BS9" s="81"/>
      <c r="BT9" s="40" t="str">
        <f t="shared" si="0"/>
        <v>2. Within 10% deviation from baseline</v>
      </c>
      <c r="BU9" s="40" t="str">
        <f t="shared" si="1"/>
        <v xml:space="preserve">1. Better than baseline </v>
      </c>
      <c r="BV9" s="40" t="str">
        <f t="shared" si="2"/>
        <v xml:space="preserve">1. Better than baseline </v>
      </c>
      <c r="BW9" s="40" t="str">
        <f t="shared" si="3"/>
        <v xml:space="preserve">1. Better than baseline </v>
      </c>
      <c r="BX9" s="40" t="str">
        <f t="shared" si="4"/>
        <v xml:space="preserve">1. Better than baseline </v>
      </c>
      <c r="BY9" s="40" t="str">
        <f t="shared" si="19"/>
        <v xml:space="preserve">1. Better than baseline </v>
      </c>
      <c r="BZ9" s="40" t="str">
        <f t="shared" si="5"/>
        <v>2. Within 10% deviation from baseline</v>
      </c>
      <c r="CA9" s="40" t="str">
        <f>IF(ISBLANK(BQ9),"4.Blocker/Not Executed",IF(AND(BQ9&lt;=0%),"1. Better than baseline ",IF(AND(BQ9&lt;=10%,#REF!&gt;=0%),"2. Within 10% deviation from baseline",IF(AND(BQ9&gt;=10%),"3. Missing baseline"))))</f>
        <v xml:space="preserve">1. Better than baseline </v>
      </c>
    </row>
    <row r="10" spans="1:79" x14ac:dyDescent="0.35">
      <c r="A10" s="12">
        <v>7</v>
      </c>
      <c r="B10" s="83" t="s">
        <v>4359</v>
      </c>
      <c r="C10" s="83" t="s">
        <v>1254</v>
      </c>
      <c r="D10" s="83" t="s">
        <v>3084</v>
      </c>
      <c r="E10" s="84" t="s">
        <v>3084</v>
      </c>
      <c r="F10" s="83" t="s">
        <v>4372</v>
      </c>
      <c r="G10" s="254" t="s">
        <v>3085</v>
      </c>
      <c r="H10" s="92">
        <v>2.11</v>
      </c>
      <c r="I10" s="36">
        <v>2.17</v>
      </c>
      <c r="J10" s="52">
        <v>2.11</v>
      </c>
      <c r="K10" s="52">
        <v>2.11</v>
      </c>
      <c r="L10" s="52">
        <v>2.11</v>
      </c>
      <c r="M10" s="36"/>
      <c r="N10" s="6">
        <f t="shared" si="6"/>
        <v>-1</v>
      </c>
      <c r="O10" s="52">
        <v>2.3199999999999998</v>
      </c>
      <c r="P10" s="52">
        <v>2.3199999999999998</v>
      </c>
      <c r="Q10" s="52">
        <v>2.3199999999999998</v>
      </c>
      <c r="R10" s="36"/>
      <c r="S10" s="52">
        <v>2.3199999999999998</v>
      </c>
      <c r="T10" s="52"/>
      <c r="U10" s="6">
        <f t="shared" si="7"/>
        <v>-1</v>
      </c>
      <c r="V10" s="92">
        <v>1.71</v>
      </c>
      <c r="W10" s="36">
        <v>1.83</v>
      </c>
      <c r="X10" s="52">
        <v>1.83</v>
      </c>
      <c r="Y10" s="52">
        <v>1.83</v>
      </c>
      <c r="Z10" s="36">
        <v>1.87</v>
      </c>
      <c r="AA10" s="52">
        <v>1.83</v>
      </c>
      <c r="AB10" s="52"/>
      <c r="AC10" s="6">
        <f t="shared" si="8"/>
        <v>-1</v>
      </c>
      <c r="AD10" s="52">
        <v>1.9715999999999998</v>
      </c>
      <c r="AE10" s="52">
        <v>1.9715999999999998</v>
      </c>
      <c r="AF10" s="36">
        <v>2.0699999999999998</v>
      </c>
      <c r="AG10" s="52">
        <v>1.9715999999999998</v>
      </c>
      <c r="AH10" s="52">
        <v>1.9715999999999998</v>
      </c>
      <c r="AI10" s="52"/>
      <c r="AJ10" s="6">
        <f t="shared" si="9"/>
        <v>-1</v>
      </c>
      <c r="AK10" s="52">
        <v>1.88</v>
      </c>
      <c r="AL10" s="52">
        <v>1.95</v>
      </c>
      <c r="AM10" s="107">
        <v>1.89</v>
      </c>
      <c r="AN10" s="36">
        <v>1.9</v>
      </c>
      <c r="AO10" s="36">
        <v>1.89</v>
      </c>
      <c r="AP10" s="36">
        <v>1.88</v>
      </c>
      <c r="AQ10" s="52">
        <f t="shared" si="10"/>
        <v>1.88</v>
      </c>
      <c r="AR10" s="52"/>
      <c r="AS10" s="6">
        <f t="shared" si="11"/>
        <v>-1</v>
      </c>
      <c r="AT10" s="36">
        <v>2.04</v>
      </c>
      <c r="AU10" s="36">
        <v>2.04</v>
      </c>
      <c r="AV10" s="36">
        <v>2.5099999999999998</v>
      </c>
      <c r="AW10" s="36">
        <v>2.38</v>
      </c>
      <c r="AX10" s="36"/>
      <c r="AY10" s="52">
        <f t="shared" si="12"/>
        <v>2.5099999999999998</v>
      </c>
      <c r="AZ10" s="52"/>
      <c r="BA10" s="6">
        <f t="shared" si="13"/>
        <v>-1</v>
      </c>
      <c r="BB10" s="13">
        <v>2.4300000000000002</v>
      </c>
      <c r="BC10" s="63">
        <v>2.42</v>
      </c>
      <c r="BD10" s="47">
        <f t="shared" si="14"/>
        <v>2.42</v>
      </c>
      <c r="BE10" s="77">
        <v>2.42</v>
      </c>
      <c r="BF10" s="77">
        <f t="shared" si="15"/>
        <v>2.42</v>
      </c>
      <c r="BG10" s="52">
        <v>2.42</v>
      </c>
      <c r="BH10" s="52"/>
      <c r="BI10" s="6">
        <f t="shared" si="16"/>
        <v>-1</v>
      </c>
      <c r="BJ10" s="52">
        <v>1.88</v>
      </c>
      <c r="BK10" s="92">
        <v>1.85</v>
      </c>
      <c r="BL10" s="36">
        <v>1.89</v>
      </c>
      <c r="BM10" s="58">
        <v>1.85</v>
      </c>
      <c r="BN10" s="58"/>
      <c r="BO10" s="52">
        <f t="shared" si="17"/>
        <v>1.85</v>
      </c>
      <c r="BP10" s="52"/>
      <c r="BQ10" s="6">
        <f t="shared" si="18"/>
        <v>-1</v>
      </c>
      <c r="BR10" s="10"/>
      <c r="BS10" s="12"/>
      <c r="BT10" s="36" t="str">
        <f t="shared" si="0"/>
        <v xml:space="preserve">1. Better than baseline </v>
      </c>
      <c r="BU10" s="36" t="str">
        <f t="shared" si="1"/>
        <v xml:space="preserve">1. Better than baseline </v>
      </c>
      <c r="BV10" s="36" t="str">
        <f t="shared" si="2"/>
        <v xml:space="preserve">1. Better than baseline </v>
      </c>
      <c r="BW10" s="36" t="str">
        <f t="shared" si="3"/>
        <v xml:space="preserve">1. Better than baseline </v>
      </c>
      <c r="BX10" s="36" t="str">
        <f t="shared" si="4"/>
        <v xml:space="preserve">1. Better than baseline </v>
      </c>
      <c r="BY10" s="36" t="str">
        <f t="shared" si="19"/>
        <v xml:space="preserve">1. Better than baseline </v>
      </c>
      <c r="BZ10" s="36" t="str">
        <f t="shared" si="5"/>
        <v xml:space="preserve">1. Better than baseline </v>
      </c>
      <c r="CA10" s="36" t="str">
        <f>IF(ISBLANK(BQ10),"4.Blocker/Not Executed",IF(AND(BQ10&lt;=0%),"1. Better than baseline ",IF(AND(BQ10&lt;=10%,#REF!&gt;=0%),"2. Within 10% deviation from baseline",IF(AND(BQ10&gt;=10%),"3. Missing baseline"))))</f>
        <v xml:space="preserve">1. Better than baseline </v>
      </c>
    </row>
    <row r="11" spans="1:79" x14ac:dyDescent="0.35">
      <c r="A11" s="12">
        <v>8</v>
      </c>
      <c r="B11" s="83" t="s">
        <v>4359</v>
      </c>
      <c r="C11" s="83" t="s">
        <v>1254</v>
      </c>
      <c r="D11" s="83" t="s">
        <v>3084</v>
      </c>
      <c r="E11" s="84" t="s">
        <v>3084</v>
      </c>
      <c r="F11" s="83" t="s">
        <v>4373</v>
      </c>
      <c r="G11" s="254" t="s">
        <v>3086</v>
      </c>
      <c r="H11" s="92">
        <v>3.77</v>
      </c>
      <c r="I11" s="36">
        <v>3.53</v>
      </c>
      <c r="J11" s="52">
        <v>3.77</v>
      </c>
      <c r="K11" s="52">
        <v>3.77</v>
      </c>
      <c r="L11" s="52">
        <v>3.77</v>
      </c>
      <c r="M11" s="36"/>
      <c r="N11" s="6">
        <f t="shared" si="6"/>
        <v>-1</v>
      </c>
      <c r="O11" s="52">
        <v>3.35</v>
      </c>
      <c r="P11" s="52">
        <v>3.35</v>
      </c>
      <c r="Q11" s="52">
        <v>3.35</v>
      </c>
      <c r="R11" s="36"/>
      <c r="S11" s="52">
        <v>3.35</v>
      </c>
      <c r="T11" s="52"/>
      <c r="U11" s="6">
        <f t="shared" si="7"/>
        <v>-1</v>
      </c>
      <c r="V11" s="92">
        <v>3.82</v>
      </c>
      <c r="W11" s="36">
        <v>3.77</v>
      </c>
      <c r="X11" s="52">
        <v>3.77</v>
      </c>
      <c r="Y11" s="52">
        <v>3.77</v>
      </c>
      <c r="Z11" s="36">
        <v>3.52</v>
      </c>
      <c r="AA11" s="52">
        <v>3.77</v>
      </c>
      <c r="AB11" s="52"/>
      <c r="AC11" s="6">
        <f t="shared" si="8"/>
        <v>-1</v>
      </c>
      <c r="AD11" s="52">
        <v>3.4</v>
      </c>
      <c r="AE11" s="52">
        <v>3.4</v>
      </c>
      <c r="AF11" s="36">
        <v>3.58</v>
      </c>
      <c r="AG11" s="52">
        <v>3.4</v>
      </c>
      <c r="AH11" s="52">
        <v>3.4</v>
      </c>
      <c r="AI11" s="52"/>
      <c r="AJ11" s="6">
        <f t="shared" si="9"/>
        <v>-1</v>
      </c>
      <c r="AK11" s="52">
        <v>3.03</v>
      </c>
      <c r="AL11" s="52">
        <v>3.14</v>
      </c>
      <c r="AM11" s="107">
        <v>3.1</v>
      </c>
      <c r="AN11" s="36">
        <v>2.9</v>
      </c>
      <c r="AO11" s="36">
        <v>3.1</v>
      </c>
      <c r="AP11" s="36">
        <v>3.02</v>
      </c>
      <c r="AQ11" s="52">
        <f t="shared" si="10"/>
        <v>3.02</v>
      </c>
      <c r="AR11" s="52"/>
      <c r="AS11" s="6">
        <f t="shared" si="11"/>
        <v>-1</v>
      </c>
      <c r="AT11" s="36">
        <v>3.66</v>
      </c>
      <c r="AU11" s="36">
        <v>3.66</v>
      </c>
      <c r="AV11" s="36">
        <v>3.5</v>
      </c>
      <c r="AW11" s="36">
        <v>3.5</v>
      </c>
      <c r="AX11" s="36"/>
      <c r="AY11" s="52">
        <f t="shared" si="12"/>
        <v>3.5</v>
      </c>
      <c r="AZ11" s="52"/>
      <c r="BA11" s="6">
        <f t="shared" si="13"/>
        <v>-1</v>
      </c>
      <c r="BB11" s="14">
        <v>3.46</v>
      </c>
      <c r="BC11" s="4">
        <v>3.42</v>
      </c>
      <c r="BD11" s="47">
        <f t="shared" si="14"/>
        <v>3.42</v>
      </c>
      <c r="BE11" s="77">
        <v>3.4</v>
      </c>
      <c r="BF11" s="77">
        <f t="shared" si="15"/>
        <v>3.4</v>
      </c>
      <c r="BG11" s="52">
        <v>3.4</v>
      </c>
      <c r="BH11" s="52"/>
      <c r="BI11" s="6">
        <f t="shared" si="16"/>
        <v>-1</v>
      </c>
      <c r="BJ11" s="52">
        <v>2.84</v>
      </c>
      <c r="BK11" s="92">
        <v>2.78</v>
      </c>
      <c r="BL11" s="36">
        <v>2.89</v>
      </c>
      <c r="BM11" s="58">
        <v>2.78</v>
      </c>
      <c r="BN11" s="58"/>
      <c r="BO11" s="52">
        <f t="shared" si="17"/>
        <v>2.78</v>
      </c>
      <c r="BP11" s="52"/>
      <c r="BQ11" s="6">
        <f t="shared" si="18"/>
        <v>-1</v>
      </c>
      <c r="BR11" s="10"/>
      <c r="BS11" s="12"/>
      <c r="BT11" s="36" t="str">
        <f t="shared" si="0"/>
        <v xml:space="preserve">1. Better than baseline </v>
      </c>
      <c r="BU11" s="36" t="str">
        <f t="shared" si="1"/>
        <v xml:space="preserve">1. Better than baseline </v>
      </c>
      <c r="BV11" s="36" t="str">
        <f t="shared" si="2"/>
        <v xml:space="preserve">1. Better than baseline </v>
      </c>
      <c r="BW11" s="36" t="str">
        <f t="shared" si="3"/>
        <v xml:space="preserve">1. Better than baseline </v>
      </c>
      <c r="BX11" s="36" t="str">
        <f t="shared" si="4"/>
        <v xml:space="preserve">1. Better than baseline </v>
      </c>
      <c r="BY11" s="36" t="str">
        <f t="shared" si="19"/>
        <v xml:space="preserve">1. Better than baseline </v>
      </c>
      <c r="BZ11" s="36" t="str">
        <f t="shared" si="5"/>
        <v xml:space="preserve">1. Better than baseline </v>
      </c>
      <c r="CA11" s="36" t="str">
        <f>IF(ISBLANK(BQ11),"4.Blocker/Not Executed",IF(AND(BQ11&lt;=0%),"1. Better than baseline ",IF(AND(BQ11&lt;=10%,#REF!&gt;=0%),"2. Within 10% deviation from baseline",IF(AND(BQ11&gt;=10%),"3. Missing baseline"))))</f>
        <v xml:space="preserve">1. Better than baseline </v>
      </c>
    </row>
    <row r="12" spans="1:79" x14ac:dyDescent="0.35">
      <c r="A12" s="12">
        <v>9</v>
      </c>
      <c r="B12" s="83" t="s">
        <v>4359</v>
      </c>
      <c r="C12" s="83" t="s">
        <v>1254</v>
      </c>
      <c r="D12" s="167" t="s">
        <v>3084</v>
      </c>
      <c r="E12" s="84" t="s">
        <v>3084</v>
      </c>
      <c r="F12" s="83" t="s">
        <v>3324</v>
      </c>
      <c r="G12" s="254" t="s">
        <v>4374</v>
      </c>
      <c r="H12" s="92">
        <v>3.01</v>
      </c>
      <c r="I12" s="36">
        <v>3.18</v>
      </c>
      <c r="J12" s="52">
        <v>3.01</v>
      </c>
      <c r="K12" s="52">
        <v>3.01</v>
      </c>
      <c r="L12" s="52">
        <v>3.01</v>
      </c>
      <c r="M12" s="36"/>
      <c r="N12" s="6">
        <f t="shared" si="6"/>
        <v>-1</v>
      </c>
      <c r="O12" s="52">
        <v>1.23</v>
      </c>
      <c r="P12" s="52">
        <v>1.23</v>
      </c>
      <c r="Q12" s="52">
        <v>1.23</v>
      </c>
      <c r="R12" s="36"/>
      <c r="S12" s="52">
        <v>1.23</v>
      </c>
      <c r="T12" s="52"/>
      <c r="U12" s="6">
        <f t="shared" si="7"/>
        <v>-1</v>
      </c>
      <c r="V12" s="92">
        <v>1.41</v>
      </c>
      <c r="W12" s="36">
        <v>1.29</v>
      </c>
      <c r="X12" s="52">
        <v>1.29</v>
      </c>
      <c r="Y12" s="52">
        <v>1.29</v>
      </c>
      <c r="Z12" s="36">
        <v>1.3</v>
      </c>
      <c r="AA12" s="52">
        <v>1.29</v>
      </c>
      <c r="AB12" s="52"/>
      <c r="AC12" s="6">
        <f t="shared" si="8"/>
        <v>-1</v>
      </c>
      <c r="AD12" s="52">
        <v>1.43</v>
      </c>
      <c r="AE12" s="52">
        <v>1.43</v>
      </c>
      <c r="AF12" s="36">
        <v>1.44</v>
      </c>
      <c r="AG12" s="52">
        <v>1.43</v>
      </c>
      <c r="AH12" s="52">
        <v>1.43</v>
      </c>
      <c r="AI12" s="52"/>
      <c r="AJ12" s="6">
        <f t="shared" si="9"/>
        <v>-1</v>
      </c>
      <c r="AK12" s="52">
        <v>1.81</v>
      </c>
      <c r="AL12" s="52">
        <v>1.74</v>
      </c>
      <c r="AM12" s="107">
        <v>1.76</v>
      </c>
      <c r="AN12" s="36">
        <v>1.69</v>
      </c>
      <c r="AO12" s="36">
        <v>1.76</v>
      </c>
      <c r="AP12" s="36">
        <v>1.68</v>
      </c>
      <c r="AQ12" s="52">
        <f t="shared" si="10"/>
        <v>1.68</v>
      </c>
      <c r="AR12" s="52"/>
      <c r="AS12" s="6">
        <f t="shared" si="11"/>
        <v>-1</v>
      </c>
      <c r="AT12" s="36">
        <v>1.931</v>
      </c>
      <c r="AU12" s="36">
        <v>1.931</v>
      </c>
      <c r="AV12" s="36">
        <v>3.01</v>
      </c>
      <c r="AW12" s="36">
        <v>2.81</v>
      </c>
      <c r="AX12" s="36"/>
      <c r="AY12" s="52">
        <f t="shared" si="12"/>
        <v>3.01</v>
      </c>
      <c r="AZ12" s="52"/>
      <c r="BA12" s="6">
        <f t="shared" si="13"/>
        <v>-1</v>
      </c>
      <c r="BB12" s="14">
        <v>1.91</v>
      </c>
      <c r="BC12" s="4">
        <v>1.88</v>
      </c>
      <c r="BD12" s="47">
        <f t="shared" si="14"/>
        <v>1.88</v>
      </c>
      <c r="BE12" s="77">
        <v>1.89</v>
      </c>
      <c r="BF12" s="77">
        <f t="shared" si="15"/>
        <v>1.88</v>
      </c>
      <c r="BG12" s="52">
        <v>1.88</v>
      </c>
      <c r="BH12" s="52"/>
      <c r="BI12" s="6">
        <f t="shared" si="16"/>
        <v>-1</v>
      </c>
      <c r="BJ12" s="52">
        <v>2.14</v>
      </c>
      <c r="BK12" s="92">
        <v>2.15</v>
      </c>
      <c r="BL12" s="36">
        <v>2.11</v>
      </c>
      <c r="BM12" s="58">
        <v>2.15</v>
      </c>
      <c r="BN12" s="58"/>
      <c r="BO12" s="52">
        <f t="shared" si="17"/>
        <v>2.15</v>
      </c>
      <c r="BP12" s="52"/>
      <c r="BQ12" s="6">
        <f t="shared" si="18"/>
        <v>-1</v>
      </c>
      <c r="BR12" s="10"/>
      <c r="BS12" s="12"/>
      <c r="BT12" s="36" t="str">
        <f t="shared" si="0"/>
        <v xml:space="preserve">1. Better than baseline </v>
      </c>
      <c r="BU12" s="36" t="str">
        <f t="shared" si="1"/>
        <v xml:space="preserve">1. Better than baseline </v>
      </c>
      <c r="BV12" s="36" t="str">
        <f t="shared" si="2"/>
        <v xml:space="preserve">1. Better than baseline </v>
      </c>
      <c r="BW12" s="36" t="str">
        <f t="shared" si="3"/>
        <v xml:space="preserve">1. Better than baseline </v>
      </c>
      <c r="BX12" s="36" t="str">
        <f t="shared" si="4"/>
        <v xml:space="preserve">1. Better than baseline </v>
      </c>
      <c r="BY12" s="36" t="str">
        <f t="shared" si="19"/>
        <v xml:space="preserve">1. Better than baseline </v>
      </c>
      <c r="BZ12" s="36" t="str">
        <f t="shared" si="5"/>
        <v xml:space="preserve">1. Better than baseline </v>
      </c>
      <c r="CA12" s="36" t="str">
        <f>IF(ISBLANK(BQ12),"4.Blocker/Not Executed",IF(AND(BQ12&lt;=0%),"1. Better than baseline ",IF(AND(BQ12&lt;=10%,#REF!&gt;=0%),"2. Within 10% deviation from baseline",IF(AND(BQ12&gt;=10%),"3. Missing baseline"))))</f>
        <v xml:space="preserve">1. Better than baseline </v>
      </c>
    </row>
    <row r="13" spans="1:79" x14ac:dyDescent="0.35">
      <c r="A13" s="12">
        <v>10</v>
      </c>
      <c r="B13" s="83" t="s">
        <v>4359</v>
      </c>
      <c r="C13" s="83" t="s">
        <v>1254</v>
      </c>
      <c r="D13" s="84" t="s">
        <v>3084</v>
      </c>
      <c r="E13" s="84" t="s">
        <v>3084</v>
      </c>
      <c r="F13" s="83" t="s">
        <v>4375</v>
      </c>
      <c r="G13" s="254" t="s">
        <v>3088</v>
      </c>
      <c r="H13" s="92">
        <v>6.31</v>
      </c>
      <c r="I13" s="36">
        <v>6.25</v>
      </c>
      <c r="J13" s="52">
        <v>6.31</v>
      </c>
      <c r="K13" s="52">
        <v>6.31</v>
      </c>
      <c r="L13" s="52">
        <v>6.31</v>
      </c>
      <c r="M13" s="36"/>
      <c r="N13" s="6">
        <f t="shared" si="6"/>
        <v>-1</v>
      </c>
      <c r="O13" s="52">
        <v>6.2130000000000001</v>
      </c>
      <c r="P13" s="52">
        <v>6.2130000000000001</v>
      </c>
      <c r="Q13" s="52">
        <v>6.2130000000000001</v>
      </c>
      <c r="R13" s="36"/>
      <c r="S13" s="52">
        <v>6.2130000000000001</v>
      </c>
      <c r="T13" s="52"/>
      <c r="U13" s="6">
        <f t="shared" si="7"/>
        <v>-1</v>
      </c>
      <c r="V13" s="92">
        <v>5.77</v>
      </c>
      <c r="W13" s="36">
        <v>5.47</v>
      </c>
      <c r="X13" s="52">
        <v>5.47</v>
      </c>
      <c r="Y13" s="52">
        <v>5.47</v>
      </c>
      <c r="Z13" s="36">
        <v>5.25</v>
      </c>
      <c r="AA13" s="52">
        <v>5.47</v>
      </c>
      <c r="AB13" s="52"/>
      <c r="AC13" s="6">
        <f t="shared" si="8"/>
        <v>-1</v>
      </c>
      <c r="AD13" s="52">
        <v>5.8559999999999999</v>
      </c>
      <c r="AE13" s="52">
        <v>5.8559999999999999</v>
      </c>
      <c r="AF13" s="36">
        <v>5.97</v>
      </c>
      <c r="AG13" s="52">
        <v>5.8559999999999999</v>
      </c>
      <c r="AH13" s="52">
        <v>5.8559999999999999</v>
      </c>
      <c r="AI13" s="52"/>
      <c r="AJ13" s="6">
        <f t="shared" si="9"/>
        <v>-1</v>
      </c>
      <c r="AK13" s="52">
        <v>5.26</v>
      </c>
      <c r="AL13" s="52">
        <v>5.34</v>
      </c>
      <c r="AM13" s="107">
        <v>5.29</v>
      </c>
      <c r="AN13" s="36">
        <v>4.93</v>
      </c>
      <c r="AO13" s="36">
        <v>5.29</v>
      </c>
      <c r="AP13" s="36">
        <v>5.25</v>
      </c>
      <c r="AQ13" s="52">
        <f t="shared" si="10"/>
        <v>5.25</v>
      </c>
      <c r="AR13" s="52"/>
      <c r="AS13" s="6">
        <f t="shared" si="11"/>
        <v>-1</v>
      </c>
      <c r="AT13" s="36">
        <v>5.76</v>
      </c>
      <c r="AU13" s="36">
        <v>5.76</v>
      </c>
      <c r="AV13" s="36">
        <v>7.04</v>
      </c>
      <c r="AW13" s="36">
        <v>7.09</v>
      </c>
      <c r="AX13" s="36"/>
      <c r="AY13" s="52">
        <f t="shared" si="12"/>
        <v>7.04</v>
      </c>
      <c r="AZ13" s="52"/>
      <c r="BA13" s="6">
        <f t="shared" si="13"/>
        <v>-1</v>
      </c>
      <c r="BB13" s="14">
        <v>7.68</v>
      </c>
      <c r="BC13" s="4">
        <v>7.71</v>
      </c>
      <c r="BD13" s="47">
        <f t="shared" si="14"/>
        <v>7.68</v>
      </c>
      <c r="BE13" s="77">
        <v>7.62</v>
      </c>
      <c r="BF13" s="77">
        <f t="shared" si="15"/>
        <v>7.62</v>
      </c>
      <c r="BG13" s="52">
        <v>7.62</v>
      </c>
      <c r="BH13" s="52"/>
      <c r="BI13" s="6">
        <f t="shared" si="16"/>
        <v>-1</v>
      </c>
      <c r="BJ13" s="52">
        <v>5.71</v>
      </c>
      <c r="BK13" s="92">
        <v>5.71</v>
      </c>
      <c r="BL13" s="36">
        <v>5.61</v>
      </c>
      <c r="BM13" s="58">
        <v>5.71</v>
      </c>
      <c r="BN13" s="58"/>
      <c r="BO13" s="52">
        <f t="shared" si="17"/>
        <v>5.71</v>
      </c>
      <c r="BP13" s="52"/>
      <c r="BQ13" s="6">
        <f t="shared" si="18"/>
        <v>-1</v>
      </c>
      <c r="BR13" s="10"/>
      <c r="BS13" s="12"/>
      <c r="BT13" s="36" t="str">
        <f t="shared" si="0"/>
        <v xml:space="preserve">1. Better than baseline </v>
      </c>
      <c r="BU13" s="36" t="str">
        <f t="shared" si="1"/>
        <v xml:space="preserve">1. Better than baseline </v>
      </c>
      <c r="BV13" s="36" t="str">
        <f t="shared" si="2"/>
        <v xml:space="preserve">1. Better than baseline </v>
      </c>
      <c r="BW13" s="36" t="str">
        <f t="shared" si="3"/>
        <v xml:space="preserve">1. Better than baseline </v>
      </c>
      <c r="BX13" s="36" t="str">
        <f t="shared" si="4"/>
        <v xml:space="preserve">1. Better than baseline </v>
      </c>
      <c r="BY13" s="36" t="str">
        <f t="shared" si="19"/>
        <v xml:space="preserve">1. Better than baseline </v>
      </c>
      <c r="BZ13" s="36" t="str">
        <f t="shared" si="5"/>
        <v xml:space="preserve">1. Better than baseline </v>
      </c>
      <c r="CA13" s="36" t="str">
        <f>IF(ISBLANK(BQ13),"4.Blocker/Not Executed",IF(AND(BQ13&lt;=0%),"1. Better than baseline ",IF(AND(BQ13&lt;=10%,#REF!&gt;=0%),"2. Within 10% deviation from baseline",IF(AND(BQ13&gt;=10%),"3. Missing baseline"))))</f>
        <v xml:space="preserve">1. Better than baseline </v>
      </c>
    </row>
    <row r="14" spans="1:79" x14ac:dyDescent="0.35">
      <c r="A14" s="12">
        <v>11</v>
      </c>
      <c r="B14" s="83" t="s">
        <v>4359</v>
      </c>
      <c r="C14" s="83" t="s">
        <v>1254</v>
      </c>
      <c r="D14" s="84" t="s">
        <v>3084</v>
      </c>
      <c r="E14" s="84" t="s">
        <v>3084</v>
      </c>
      <c r="F14" s="83"/>
      <c r="G14" s="84" t="s">
        <v>4376</v>
      </c>
      <c r="H14" s="92">
        <v>11.24</v>
      </c>
      <c r="I14" s="36">
        <v>11.55</v>
      </c>
      <c r="J14" s="52">
        <v>11.24</v>
      </c>
      <c r="K14" s="52">
        <v>11.24</v>
      </c>
      <c r="L14" s="52">
        <v>11.24</v>
      </c>
      <c r="M14" s="36"/>
      <c r="N14" s="6">
        <f t="shared" si="6"/>
        <v>-1</v>
      </c>
      <c r="O14" s="52">
        <v>14.625</v>
      </c>
      <c r="P14" s="52">
        <v>14.625</v>
      </c>
      <c r="Q14" s="52">
        <v>14.625</v>
      </c>
      <c r="R14" s="36"/>
      <c r="S14" s="52">
        <v>14.625</v>
      </c>
      <c r="T14" s="52"/>
      <c r="U14" s="6">
        <f t="shared" si="7"/>
        <v>-1</v>
      </c>
      <c r="V14" s="92">
        <v>13.9</v>
      </c>
      <c r="W14" s="36">
        <v>13.52</v>
      </c>
      <c r="X14" s="52">
        <v>13.52</v>
      </c>
      <c r="Y14" s="52">
        <v>13.52</v>
      </c>
      <c r="Z14" s="36">
        <v>12.94</v>
      </c>
      <c r="AA14" s="52">
        <v>13.52</v>
      </c>
      <c r="AB14" s="52"/>
      <c r="AC14" s="6">
        <f t="shared" si="8"/>
        <v>-1</v>
      </c>
      <c r="AD14" s="52">
        <v>13.391400000000001</v>
      </c>
      <c r="AE14" s="52">
        <v>13.391400000000001</v>
      </c>
      <c r="AF14" s="36">
        <v>13.89</v>
      </c>
      <c r="AG14" s="52">
        <v>13.391400000000001</v>
      </c>
      <c r="AH14" s="52">
        <v>13.391400000000001</v>
      </c>
      <c r="AI14" s="52"/>
      <c r="AJ14" s="6">
        <f t="shared" si="9"/>
        <v>-1</v>
      </c>
      <c r="AK14" s="52">
        <v>12.83</v>
      </c>
      <c r="AL14" s="52">
        <v>12.12</v>
      </c>
      <c r="AM14" s="107">
        <v>12.1</v>
      </c>
      <c r="AN14" s="36">
        <v>11.89</v>
      </c>
      <c r="AO14" s="36">
        <v>12.1</v>
      </c>
      <c r="AP14" s="36">
        <v>12.03</v>
      </c>
      <c r="AQ14" s="52">
        <f t="shared" si="10"/>
        <v>12.03</v>
      </c>
      <c r="AR14" s="52"/>
      <c r="AS14" s="6">
        <f t="shared" si="11"/>
        <v>-1</v>
      </c>
      <c r="AT14" s="36" t="s">
        <v>1502</v>
      </c>
      <c r="AU14" s="36" t="s">
        <v>1502</v>
      </c>
      <c r="AV14" s="36">
        <v>12.11</v>
      </c>
      <c r="AW14" s="36">
        <v>12.59</v>
      </c>
      <c r="AX14" s="36"/>
      <c r="AY14" s="52">
        <f t="shared" si="12"/>
        <v>12.11</v>
      </c>
      <c r="AZ14" s="52"/>
      <c r="BA14" s="6">
        <f t="shared" si="13"/>
        <v>-1</v>
      </c>
      <c r="BB14" s="4">
        <v>13.85</v>
      </c>
      <c r="BC14" s="4">
        <v>12.99</v>
      </c>
      <c r="BD14" s="47">
        <f t="shared" si="14"/>
        <v>12.99</v>
      </c>
      <c r="BE14" s="77">
        <v>13.12</v>
      </c>
      <c r="BF14" s="77">
        <f t="shared" si="15"/>
        <v>12.99</v>
      </c>
      <c r="BG14" s="52">
        <v>12.99</v>
      </c>
      <c r="BH14" s="52"/>
      <c r="BI14" s="6">
        <f t="shared" si="16"/>
        <v>-1</v>
      </c>
      <c r="BJ14" s="52">
        <v>11.88</v>
      </c>
      <c r="BK14" s="92">
        <v>11.45</v>
      </c>
      <c r="BL14" s="36">
        <v>11.01</v>
      </c>
      <c r="BM14" s="58">
        <v>11.45</v>
      </c>
      <c r="BN14" s="58"/>
      <c r="BO14" s="52">
        <f t="shared" si="17"/>
        <v>11.45</v>
      </c>
      <c r="BP14" s="52"/>
      <c r="BQ14" s="6">
        <f t="shared" si="18"/>
        <v>-1</v>
      </c>
      <c r="BR14" s="10"/>
      <c r="BS14" s="12"/>
      <c r="BT14" s="36" t="str">
        <f t="shared" si="0"/>
        <v xml:space="preserve">1. Better than baseline </v>
      </c>
      <c r="BU14" s="36" t="str">
        <f t="shared" si="1"/>
        <v xml:space="preserve">1. Better than baseline </v>
      </c>
      <c r="BV14" s="36" t="str">
        <f t="shared" si="2"/>
        <v xml:space="preserve">1. Better than baseline </v>
      </c>
      <c r="BW14" s="36" t="str">
        <f t="shared" si="3"/>
        <v xml:space="preserve">1. Better than baseline </v>
      </c>
      <c r="BX14" s="36" t="str">
        <f t="shared" si="4"/>
        <v xml:space="preserve">1. Better than baseline </v>
      </c>
      <c r="BY14" s="36" t="str">
        <f>IF(ISBLANK(BA14),"4.Blocker/Not Executed",IF(AND(BA14&lt;=0%),"1. Better than baseline ",IF(AND(BA14&lt;=10%,BA14&gt;=0%),"2. Within 10% deviation from baseline",IF(AND(BA14&gt;=10%),"3. Missing baseline"))))</f>
        <v xml:space="preserve">1. Better than baseline </v>
      </c>
      <c r="BZ14" s="36" t="str">
        <f t="shared" si="5"/>
        <v xml:space="preserve">1. Better than baseline </v>
      </c>
      <c r="CA14" s="36" t="str">
        <f>IF(ISBLANK(BQ14),"4.Blocker/Not Executed",IF(AND(BQ14&lt;=0%),"1. Better than baseline ",IF(AND(BQ14&lt;=10%,#REF!&gt;=0%),"2. Within 10% deviation from baseline",IF(AND(BQ14&gt;=10%),"3. Missing baseline"))))</f>
        <v xml:space="preserve">1. Better than baseline </v>
      </c>
    </row>
    <row r="15" spans="1:79" x14ac:dyDescent="0.3">
      <c r="A15" s="12">
        <v>12</v>
      </c>
      <c r="B15" s="83" t="s">
        <v>4359</v>
      </c>
      <c r="C15" s="83" t="s">
        <v>1254</v>
      </c>
      <c r="D15" s="84" t="s">
        <v>3084</v>
      </c>
      <c r="E15" s="84" t="s">
        <v>3084</v>
      </c>
      <c r="F15" s="83" t="s">
        <v>4377</v>
      </c>
      <c r="G15" s="171" t="s">
        <v>4378</v>
      </c>
      <c r="H15" s="92">
        <v>4.62</v>
      </c>
      <c r="I15" s="36">
        <v>4.57</v>
      </c>
      <c r="J15" s="52">
        <v>4.62</v>
      </c>
      <c r="K15" s="52">
        <v>4.62</v>
      </c>
      <c r="L15" s="52">
        <v>4.62</v>
      </c>
      <c r="M15" s="36"/>
      <c r="N15" s="6">
        <f t="shared" si="6"/>
        <v>-1</v>
      </c>
      <c r="O15" s="52">
        <v>5.4740000000000002</v>
      </c>
      <c r="P15" s="52">
        <v>5.4740000000000002</v>
      </c>
      <c r="Q15" s="52">
        <v>5.4740000000000002</v>
      </c>
      <c r="R15" s="36"/>
      <c r="S15" s="52">
        <v>5.4740000000000002</v>
      </c>
      <c r="T15" s="52"/>
      <c r="U15" s="6">
        <f t="shared" si="7"/>
        <v>-1</v>
      </c>
      <c r="V15" s="92">
        <v>6.33</v>
      </c>
      <c r="W15" s="36">
        <v>6.13</v>
      </c>
      <c r="X15" s="52">
        <v>6.13</v>
      </c>
      <c r="Y15" s="52">
        <v>6.13</v>
      </c>
      <c r="Z15" s="36">
        <v>6.35</v>
      </c>
      <c r="AA15" s="52">
        <v>6.13</v>
      </c>
      <c r="AB15" s="52"/>
      <c r="AC15" s="6">
        <f t="shared" si="8"/>
        <v>-1</v>
      </c>
      <c r="AD15" s="52">
        <v>5.32</v>
      </c>
      <c r="AE15" s="52">
        <v>5.32</v>
      </c>
      <c r="AF15" s="36">
        <v>4.9800000000000004</v>
      </c>
      <c r="AG15" s="52">
        <v>5.32</v>
      </c>
      <c r="AH15" s="52">
        <v>5.32</v>
      </c>
      <c r="AI15" s="52"/>
      <c r="AJ15" s="6">
        <f t="shared" si="9"/>
        <v>-1</v>
      </c>
      <c r="AK15" s="52">
        <v>3.69</v>
      </c>
      <c r="AL15" s="52">
        <v>3.33</v>
      </c>
      <c r="AM15" s="107">
        <v>3.3</v>
      </c>
      <c r="AN15" s="36">
        <v>3.16</v>
      </c>
      <c r="AO15" s="36">
        <v>3.3</v>
      </c>
      <c r="AP15" s="36">
        <v>3.19</v>
      </c>
      <c r="AQ15" s="52">
        <f t="shared" si="10"/>
        <v>3.19</v>
      </c>
      <c r="AR15" s="52"/>
      <c r="AS15" s="6">
        <f t="shared" si="11"/>
        <v>-1</v>
      </c>
      <c r="AT15" s="36">
        <v>4.6399999999999997</v>
      </c>
      <c r="AU15" s="36">
        <v>4.6399999999999997</v>
      </c>
      <c r="AV15" s="36">
        <v>4.5</v>
      </c>
      <c r="AW15" s="36">
        <v>4.29</v>
      </c>
      <c r="AX15" s="36"/>
      <c r="AY15" s="52">
        <f t="shared" si="12"/>
        <v>4.5</v>
      </c>
      <c r="AZ15" s="52"/>
      <c r="BA15" s="6">
        <f t="shared" si="13"/>
        <v>-1</v>
      </c>
      <c r="BB15" s="4">
        <v>5.35</v>
      </c>
      <c r="BC15" s="4">
        <v>5.31</v>
      </c>
      <c r="BD15" s="47">
        <f t="shared" si="14"/>
        <v>5.31</v>
      </c>
      <c r="BE15" s="77">
        <v>5.33</v>
      </c>
      <c r="BF15" s="77">
        <f t="shared" si="15"/>
        <v>5.31</v>
      </c>
      <c r="BG15" s="52">
        <v>5.31</v>
      </c>
      <c r="BH15" s="52"/>
      <c r="BI15" s="6">
        <f t="shared" si="16"/>
        <v>-1</v>
      </c>
      <c r="BJ15" s="52">
        <v>3.72</v>
      </c>
      <c r="BK15" s="92">
        <v>3.65</v>
      </c>
      <c r="BL15" s="36">
        <v>3.81</v>
      </c>
      <c r="BM15" s="58">
        <v>3.65</v>
      </c>
      <c r="BN15" s="58"/>
      <c r="BO15" s="52">
        <f t="shared" si="17"/>
        <v>3.65</v>
      </c>
      <c r="BP15" s="52"/>
      <c r="BQ15" s="6">
        <f t="shared" si="18"/>
        <v>-1</v>
      </c>
      <c r="BR15" s="3"/>
      <c r="BS15" s="12"/>
      <c r="BT15" s="36" t="str">
        <f t="shared" si="0"/>
        <v xml:space="preserve">1. Better than baseline </v>
      </c>
      <c r="BU15" s="36" t="str">
        <f t="shared" si="1"/>
        <v xml:space="preserve">1. Better than baseline </v>
      </c>
      <c r="BV15" s="36" t="str">
        <f t="shared" si="2"/>
        <v xml:space="preserve">1. Better than baseline </v>
      </c>
      <c r="BW15" s="36" t="str">
        <f t="shared" si="3"/>
        <v xml:space="preserve">1. Better than baseline </v>
      </c>
      <c r="BX15" s="36" t="str">
        <f t="shared" si="4"/>
        <v xml:space="preserve">1. Better than baseline </v>
      </c>
      <c r="BY15" s="36" t="str">
        <f t="shared" ref="BY15:BY44" si="20">IF(ISBLANK(BA15),"4.Blocker/Not Executed",IF(AND(BA15&lt;=0%),"1. Better than baseline ",IF(AND(BA15&lt;=10%,BA15&gt;=0%),"2. Within 10% deviation from baseline",IF(AND(BA15&gt;=10%),"3. Missing baseline"))))</f>
        <v xml:space="preserve">1. Better than baseline </v>
      </c>
      <c r="BZ15" s="36" t="str">
        <f t="shared" si="5"/>
        <v xml:space="preserve">1. Better than baseline </v>
      </c>
      <c r="CA15" s="36" t="str">
        <f>IF(ISBLANK(BQ15),"4.Blocker/Not Executed",IF(AND(BQ15&lt;=0%),"1. Better than baseline ",IF(AND(BQ15&lt;=10%,#REF!&gt;=0%),"2. Within 10% deviation from baseline",IF(AND(BQ15&gt;=10%),"3. Missing baseline"))))</f>
        <v xml:space="preserve">1. Better than baseline </v>
      </c>
    </row>
    <row r="16" spans="1:79" ht="15" thickBot="1" x14ac:dyDescent="0.4">
      <c r="A16" s="82">
        <v>13</v>
      </c>
      <c r="B16" s="88" t="s">
        <v>4359</v>
      </c>
      <c r="C16" s="88" t="s">
        <v>1254</v>
      </c>
      <c r="D16" s="90" t="s">
        <v>3084</v>
      </c>
      <c r="E16" s="90" t="s">
        <v>3084</v>
      </c>
      <c r="F16" s="88" t="s">
        <v>4379</v>
      </c>
      <c r="G16" s="255" t="s">
        <v>3090</v>
      </c>
      <c r="H16" s="71">
        <v>28.93</v>
      </c>
      <c r="I16" s="55">
        <v>27.28</v>
      </c>
      <c r="J16" s="52">
        <v>28.93</v>
      </c>
      <c r="K16" s="52">
        <v>28.93</v>
      </c>
      <c r="L16" s="52">
        <v>28.93</v>
      </c>
      <c r="M16" s="36"/>
      <c r="N16" s="6">
        <f t="shared" si="6"/>
        <v>-1</v>
      </c>
      <c r="O16" s="53">
        <v>27.356400000000001</v>
      </c>
      <c r="P16" s="53">
        <v>27.356400000000001</v>
      </c>
      <c r="Q16" s="53">
        <v>27.356400000000001</v>
      </c>
      <c r="R16" s="55"/>
      <c r="S16" s="52">
        <v>27.356400000000001</v>
      </c>
      <c r="T16" s="52"/>
      <c r="U16" s="6">
        <f t="shared" si="7"/>
        <v>-1</v>
      </c>
      <c r="V16" s="71">
        <v>25.35</v>
      </c>
      <c r="W16" s="55">
        <v>24.99</v>
      </c>
      <c r="X16" s="52">
        <v>24.99</v>
      </c>
      <c r="Y16" s="52">
        <v>24.99</v>
      </c>
      <c r="Z16" s="36">
        <v>25.11</v>
      </c>
      <c r="AA16" s="52">
        <v>24.99</v>
      </c>
      <c r="AB16" s="52"/>
      <c r="AC16" s="6">
        <f t="shared" si="8"/>
        <v>-1</v>
      </c>
      <c r="AD16" s="52">
        <v>24.8264</v>
      </c>
      <c r="AE16" s="52">
        <v>24.8264</v>
      </c>
      <c r="AF16" s="36">
        <v>25.1</v>
      </c>
      <c r="AG16" s="52">
        <v>24.8264</v>
      </c>
      <c r="AH16" s="52">
        <v>24.8264</v>
      </c>
      <c r="AI16" s="52"/>
      <c r="AJ16" s="6">
        <f t="shared" si="9"/>
        <v>-1</v>
      </c>
      <c r="AK16" s="53">
        <v>21.98</v>
      </c>
      <c r="AL16" s="53">
        <v>23.49</v>
      </c>
      <c r="AM16" s="108">
        <v>25.11</v>
      </c>
      <c r="AN16" s="55">
        <v>23.39</v>
      </c>
      <c r="AO16" s="36">
        <v>25.11</v>
      </c>
      <c r="AP16" s="36">
        <v>21.29</v>
      </c>
      <c r="AQ16" s="52">
        <f t="shared" si="10"/>
        <v>21.29</v>
      </c>
      <c r="AR16" s="52"/>
      <c r="AS16" s="6">
        <f t="shared" si="11"/>
        <v>-1</v>
      </c>
      <c r="AT16" s="36">
        <v>23.05</v>
      </c>
      <c r="AU16" s="36">
        <v>23.05</v>
      </c>
      <c r="AV16" s="36">
        <v>18.79</v>
      </c>
      <c r="AW16" s="36">
        <v>20.21</v>
      </c>
      <c r="AX16" s="36"/>
      <c r="AY16" s="52">
        <f t="shared" si="12"/>
        <v>18.79</v>
      </c>
      <c r="AZ16" s="52"/>
      <c r="BA16" s="6">
        <f t="shared" si="13"/>
        <v>-1</v>
      </c>
      <c r="BB16" s="14">
        <v>30.89</v>
      </c>
      <c r="BC16" s="4">
        <v>28.791</v>
      </c>
      <c r="BD16" s="49">
        <f t="shared" si="14"/>
        <v>28.791</v>
      </c>
      <c r="BE16" s="77">
        <v>29.31</v>
      </c>
      <c r="BF16" s="77">
        <f t="shared" si="15"/>
        <v>28.791</v>
      </c>
      <c r="BG16" s="52">
        <v>28.791</v>
      </c>
      <c r="BH16" s="52"/>
      <c r="BI16" s="6">
        <f t="shared" si="16"/>
        <v>-1</v>
      </c>
      <c r="BJ16" s="52">
        <v>27.01</v>
      </c>
      <c r="BK16" s="92">
        <v>28.03</v>
      </c>
      <c r="BL16" s="36">
        <v>29.11</v>
      </c>
      <c r="BM16" s="58">
        <v>28.03</v>
      </c>
      <c r="BN16" s="58"/>
      <c r="BO16" s="52">
        <f t="shared" si="17"/>
        <v>28.03</v>
      </c>
      <c r="BP16" s="52"/>
      <c r="BQ16" s="6">
        <f t="shared" si="18"/>
        <v>-1</v>
      </c>
      <c r="BR16" s="11"/>
      <c r="BS16" s="82"/>
      <c r="BT16" s="55" t="str">
        <f t="shared" si="0"/>
        <v xml:space="preserve">1. Better than baseline </v>
      </c>
      <c r="BU16" s="55" t="str">
        <f t="shared" si="1"/>
        <v xml:space="preserve">1. Better than baseline </v>
      </c>
      <c r="BV16" s="55" t="str">
        <f t="shared" si="2"/>
        <v xml:space="preserve">1. Better than baseline </v>
      </c>
      <c r="BW16" s="55" t="str">
        <f t="shared" si="3"/>
        <v xml:space="preserve">1. Better than baseline </v>
      </c>
      <c r="BX16" s="55" t="str">
        <f t="shared" si="4"/>
        <v xml:space="preserve">1. Better than baseline </v>
      </c>
      <c r="BY16" s="55" t="str">
        <f t="shared" si="20"/>
        <v xml:space="preserve">1. Better than baseline </v>
      </c>
      <c r="BZ16" s="55" t="str">
        <f t="shared" si="5"/>
        <v xml:space="preserve">1. Better than baseline </v>
      </c>
      <c r="CA16" s="55" t="str">
        <f>IF(ISBLANK(BQ16),"4.Blocker/Not Executed",IF(AND(BQ16&lt;=0%),"1. Better than baseline ",IF(AND(BQ16&lt;=10%,#REF!&gt;=0%),"2. Within 10% deviation from baseline",IF(AND(BQ16&gt;=10%),"3. Missing baseline"))))</f>
        <v xml:space="preserve">1. Better than baseline </v>
      </c>
    </row>
    <row r="17" spans="1:79" ht="29" x14ac:dyDescent="0.35">
      <c r="A17" s="81">
        <v>14</v>
      </c>
      <c r="B17" s="89" t="s">
        <v>4359</v>
      </c>
      <c r="C17" s="89" t="s">
        <v>1254</v>
      </c>
      <c r="D17" s="86" t="s">
        <v>3084</v>
      </c>
      <c r="E17" s="86" t="s">
        <v>3084</v>
      </c>
      <c r="F17" s="89" t="s">
        <v>4380</v>
      </c>
      <c r="G17" s="170" t="s">
        <v>4381</v>
      </c>
      <c r="H17" s="70">
        <v>1.57</v>
      </c>
      <c r="I17" s="40">
        <v>1.5</v>
      </c>
      <c r="J17" s="54">
        <v>1.57</v>
      </c>
      <c r="K17" s="54">
        <v>1.57</v>
      </c>
      <c r="L17" s="54">
        <v>1.57</v>
      </c>
      <c r="M17" s="40">
        <v>1.52</v>
      </c>
      <c r="N17" s="5">
        <f t="shared" si="6"/>
        <v>-3.1847133757961811E-2</v>
      </c>
      <c r="O17" s="54">
        <v>1.3458000000000001</v>
      </c>
      <c r="P17" s="54">
        <v>1.3458000000000001</v>
      </c>
      <c r="Q17" s="70">
        <v>1.2729999999999999</v>
      </c>
      <c r="R17" s="40">
        <v>1.33</v>
      </c>
      <c r="S17" s="54">
        <v>1.2729999999999999</v>
      </c>
      <c r="T17" s="54"/>
      <c r="U17" s="5">
        <f t="shared" si="7"/>
        <v>-1</v>
      </c>
      <c r="V17" s="70">
        <v>1.9</v>
      </c>
      <c r="W17" s="40">
        <v>1.84</v>
      </c>
      <c r="X17" s="54">
        <v>1.84</v>
      </c>
      <c r="Y17" s="54">
        <v>1.84</v>
      </c>
      <c r="Z17" s="40">
        <v>1.69</v>
      </c>
      <c r="AA17" s="54">
        <v>1.84</v>
      </c>
      <c r="AB17" s="54"/>
      <c r="AC17" s="5">
        <f t="shared" si="8"/>
        <v>-1</v>
      </c>
      <c r="AD17" s="54">
        <v>1.444</v>
      </c>
      <c r="AE17" s="54">
        <v>1.444</v>
      </c>
      <c r="AF17" s="40">
        <v>1.31</v>
      </c>
      <c r="AG17" s="54">
        <v>1.444</v>
      </c>
      <c r="AH17" s="54">
        <v>1.444</v>
      </c>
      <c r="AI17" s="54"/>
      <c r="AJ17" s="5">
        <f t="shared" si="9"/>
        <v>-1</v>
      </c>
      <c r="AK17" s="54">
        <v>1.58</v>
      </c>
      <c r="AL17" s="54">
        <v>1.68</v>
      </c>
      <c r="AM17" s="106">
        <v>1.58</v>
      </c>
      <c r="AN17" s="40">
        <v>1.5</v>
      </c>
      <c r="AO17" s="40">
        <v>1.58</v>
      </c>
      <c r="AP17" s="40">
        <v>1.54</v>
      </c>
      <c r="AQ17" s="54">
        <f t="shared" si="10"/>
        <v>1.54</v>
      </c>
      <c r="AR17" s="54"/>
      <c r="AS17" s="5">
        <f t="shared" si="11"/>
        <v>-1</v>
      </c>
      <c r="AT17" s="40">
        <v>1.2250000000000001</v>
      </c>
      <c r="AU17" s="40">
        <v>1.2250000000000001</v>
      </c>
      <c r="AV17" s="40">
        <v>1.51</v>
      </c>
      <c r="AW17" s="40">
        <v>1.47</v>
      </c>
      <c r="AX17" s="40">
        <v>1.36</v>
      </c>
      <c r="AY17" s="54">
        <f t="shared" si="12"/>
        <v>1.36</v>
      </c>
      <c r="AZ17" s="54"/>
      <c r="BA17" s="5">
        <f t="shared" si="13"/>
        <v>-1</v>
      </c>
      <c r="BB17" s="13">
        <v>1.71</v>
      </c>
      <c r="BC17" s="13">
        <v>1.7190000000000001</v>
      </c>
      <c r="BD17" s="76">
        <f t="shared" si="14"/>
        <v>1.71</v>
      </c>
      <c r="BE17" s="76">
        <v>1.72</v>
      </c>
      <c r="BF17" s="76">
        <f t="shared" si="15"/>
        <v>1.71</v>
      </c>
      <c r="BG17" s="54">
        <v>1.71</v>
      </c>
      <c r="BH17" s="54">
        <v>1.77</v>
      </c>
      <c r="BI17" s="5">
        <f t="shared" si="16"/>
        <v>3.5087719298245647E-2</v>
      </c>
      <c r="BJ17" s="54">
        <v>1.72</v>
      </c>
      <c r="BK17" s="70">
        <v>1.75</v>
      </c>
      <c r="BL17" s="40">
        <v>1.71</v>
      </c>
      <c r="BM17" s="54">
        <v>1.75</v>
      </c>
      <c r="BN17" s="54">
        <v>1.7</v>
      </c>
      <c r="BO17" s="54">
        <f t="shared" si="17"/>
        <v>1.7</v>
      </c>
      <c r="BP17" s="54"/>
      <c r="BQ17" s="5">
        <f t="shared" si="18"/>
        <v>-1</v>
      </c>
      <c r="BR17" s="13"/>
      <c r="BS17" s="13"/>
      <c r="BT17" s="35" t="str">
        <f t="shared" si="0"/>
        <v xml:space="preserve">1. Better than baseline </v>
      </c>
      <c r="BU17" s="40" t="str">
        <f t="shared" si="1"/>
        <v xml:space="preserve">1. Better than baseline </v>
      </c>
      <c r="BV17" s="35" t="str">
        <f t="shared" si="2"/>
        <v xml:space="preserve">1. Better than baseline </v>
      </c>
      <c r="BW17" s="40" t="str">
        <f t="shared" si="3"/>
        <v xml:space="preserve">1. Better than baseline </v>
      </c>
      <c r="BX17" s="46" t="str">
        <f t="shared" si="4"/>
        <v xml:space="preserve">1. Better than baseline </v>
      </c>
      <c r="BY17" s="46" t="str">
        <f t="shared" si="20"/>
        <v xml:space="preserve">1. Better than baseline </v>
      </c>
      <c r="BZ17" s="46" t="str">
        <f t="shared" si="5"/>
        <v>2. Within 10% deviation from baseline</v>
      </c>
      <c r="CA17" s="46" t="str">
        <f>IF(ISBLANK(BQ17),"4.Blocker/Not Executed",IF(AND(BQ17&lt;=0%),"1. Better than baseline ",IF(AND(BQ17&lt;=10%,#REF!&gt;=0%),"2. Within 10% deviation from baseline",IF(AND(BQ17&gt;=10%),"3. Missing baseline"))))</f>
        <v xml:space="preserve">1. Better than baseline </v>
      </c>
    </row>
    <row r="18" spans="1:79" ht="29" x14ac:dyDescent="0.35">
      <c r="A18" s="12">
        <v>15</v>
      </c>
      <c r="B18" s="83" t="s">
        <v>4359</v>
      </c>
      <c r="C18" s="83" t="s">
        <v>1254</v>
      </c>
      <c r="D18" s="84" t="s">
        <v>3084</v>
      </c>
      <c r="E18" s="84" t="s">
        <v>3084</v>
      </c>
      <c r="F18" s="83" t="s">
        <v>4382</v>
      </c>
      <c r="G18" s="171" t="s">
        <v>4383</v>
      </c>
      <c r="H18" s="92">
        <v>0.77</v>
      </c>
      <c r="I18" s="36">
        <v>0.75</v>
      </c>
      <c r="J18" s="52">
        <v>0.77</v>
      </c>
      <c r="K18" s="52">
        <v>0.77</v>
      </c>
      <c r="L18" s="52">
        <v>0.77</v>
      </c>
      <c r="M18" s="36">
        <v>0.79</v>
      </c>
      <c r="N18" s="6">
        <f t="shared" si="6"/>
        <v>2.5974025974025997E-2</v>
      </c>
      <c r="O18" s="52">
        <v>0.83</v>
      </c>
      <c r="P18" s="52">
        <v>0.83</v>
      </c>
      <c r="Q18" s="92">
        <v>0.86</v>
      </c>
      <c r="R18" s="36">
        <v>0.84</v>
      </c>
      <c r="S18" s="52">
        <v>0.86</v>
      </c>
      <c r="T18" s="52"/>
      <c r="U18" s="6">
        <f t="shared" si="7"/>
        <v>-1</v>
      </c>
      <c r="V18" s="92">
        <v>0.91</v>
      </c>
      <c r="W18" s="36">
        <v>0.92</v>
      </c>
      <c r="X18" s="52">
        <v>0.92</v>
      </c>
      <c r="Y18" s="52">
        <v>0.92</v>
      </c>
      <c r="Z18" s="36">
        <v>0.94</v>
      </c>
      <c r="AA18" s="52">
        <v>0.92</v>
      </c>
      <c r="AB18" s="52"/>
      <c r="AC18" s="6">
        <f t="shared" si="8"/>
        <v>-1</v>
      </c>
      <c r="AD18" s="52">
        <v>0.83320000000000005</v>
      </c>
      <c r="AE18" s="52">
        <v>0.83320000000000005</v>
      </c>
      <c r="AF18" s="36">
        <v>0.84</v>
      </c>
      <c r="AG18" s="52">
        <v>0.83320000000000005</v>
      </c>
      <c r="AH18" s="52">
        <v>0.83320000000000005</v>
      </c>
      <c r="AI18" s="52"/>
      <c r="AJ18" s="6">
        <f t="shared" si="9"/>
        <v>-1</v>
      </c>
      <c r="AK18" s="52">
        <v>0.82199999999999995</v>
      </c>
      <c r="AL18" s="52">
        <v>0.87</v>
      </c>
      <c r="AM18" s="107">
        <v>0.82199999999999995</v>
      </c>
      <c r="AN18" s="36">
        <v>0.84</v>
      </c>
      <c r="AO18" s="36">
        <v>0.82199999999999995</v>
      </c>
      <c r="AP18" s="36">
        <v>0.83</v>
      </c>
      <c r="AQ18" s="52">
        <f t="shared" si="10"/>
        <v>0.82199999999999995</v>
      </c>
      <c r="AR18" s="52"/>
      <c r="AS18" s="6">
        <f t="shared" si="11"/>
        <v>-1</v>
      </c>
      <c r="AT18" s="36">
        <v>1.03</v>
      </c>
      <c r="AU18" s="36">
        <v>1.03</v>
      </c>
      <c r="AV18" s="36">
        <v>1</v>
      </c>
      <c r="AW18" s="36">
        <v>0.92</v>
      </c>
      <c r="AX18" s="36">
        <v>1.06</v>
      </c>
      <c r="AY18" s="52">
        <f t="shared" si="12"/>
        <v>1</v>
      </c>
      <c r="AZ18" s="52"/>
      <c r="BA18" s="6">
        <f t="shared" si="13"/>
        <v>-1</v>
      </c>
      <c r="BB18" s="14">
        <v>0.86799999999999999</v>
      </c>
      <c r="BC18" s="14">
        <v>0.85899999999999999</v>
      </c>
      <c r="BD18" s="77">
        <f t="shared" si="14"/>
        <v>0.85899999999999999</v>
      </c>
      <c r="BE18" s="77">
        <v>0.89</v>
      </c>
      <c r="BF18" s="77">
        <f t="shared" si="15"/>
        <v>0.85899999999999999</v>
      </c>
      <c r="BG18" s="52">
        <v>0.85899999999999999</v>
      </c>
      <c r="BH18" s="52">
        <v>0.85</v>
      </c>
      <c r="BI18" s="6">
        <f t="shared" si="16"/>
        <v>-1.0477299185098961E-2</v>
      </c>
      <c r="BJ18" s="52">
        <v>0.85</v>
      </c>
      <c r="BK18" s="92">
        <v>0.86</v>
      </c>
      <c r="BL18" s="36">
        <v>0.8</v>
      </c>
      <c r="BM18" s="52">
        <v>0.86</v>
      </c>
      <c r="BN18" s="52">
        <v>0.86</v>
      </c>
      <c r="BO18" s="52">
        <f t="shared" si="17"/>
        <v>0.86</v>
      </c>
      <c r="BP18" s="52"/>
      <c r="BQ18" s="6">
        <f t="shared" si="18"/>
        <v>-1</v>
      </c>
      <c r="BR18" s="14"/>
      <c r="BS18" s="14"/>
      <c r="BT18" s="29" t="str">
        <f t="shared" si="0"/>
        <v>2. Within 10% deviation from baseline</v>
      </c>
      <c r="BU18" s="36" t="str">
        <f t="shared" si="1"/>
        <v xml:space="preserve">1. Better than baseline </v>
      </c>
      <c r="BV18" s="29" t="str">
        <f t="shared" si="2"/>
        <v xml:space="preserve">1. Better than baseline </v>
      </c>
      <c r="BW18" s="36" t="str">
        <f t="shared" si="3"/>
        <v xml:space="preserve">1. Better than baseline </v>
      </c>
      <c r="BX18" s="37" t="str">
        <f t="shared" si="4"/>
        <v xml:space="preserve">1. Better than baseline </v>
      </c>
      <c r="BY18" s="37" t="str">
        <f t="shared" si="20"/>
        <v xml:space="preserve">1. Better than baseline </v>
      </c>
      <c r="BZ18" s="37" t="str">
        <f t="shared" si="5"/>
        <v xml:space="preserve">1. Better than baseline </v>
      </c>
      <c r="CA18" s="37" t="str">
        <f>IF(ISBLANK(BQ18),"4.Blocker/Not Executed",IF(AND(BQ18&lt;=0%),"1. Better than baseline ",IF(AND(BQ18&lt;=10%,#REF!&gt;=0%),"2. Within 10% deviation from baseline",IF(AND(BQ18&gt;=10%),"3. Missing baseline"))))</f>
        <v xml:space="preserve">1. Better than baseline </v>
      </c>
    </row>
    <row r="19" spans="1:79" ht="29" x14ac:dyDescent="0.35">
      <c r="A19" s="12">
        <v>16</v>
      </c>
      <c r="B19" s="83" t="s">
        <v>4359</v>
      </c>
      <c r="C19" s="83" t="s">
        <v>1254</v>
      </c>
      <c r="D19" s="84" t="s">
        <v>3084</v>
      </c>
      <c r="E19" s="84" t="s">
        <v>3084</v>
      </c>
      <c r="F19" s="83" t="s">
        <v>4384</v>
      </c>
      <c r="G19" s="171" t="s">
        <v>4385</v>
      </c>
      <c r="H19" s="92">
        <v>1.08</v>
      </c>
      <c r="I19" s="36">
        <v>1.07</v>
      </c>
      <c r="J19" s="52">
        <v>1.08</v>
      </c>
      <c r="K19" s="52">
        <v>1.08</v>
      </c>
      <c r="L19" s="52">
        <v>1.08</v>
      </c>
      <c r="M19" s="36">
        <v>1.05</v>
      </c>
      <c r="N19" s="6">
        <f t="shared" si="6"/>
        <v>-2.7777777777777801E-2</v>
      </c>
      <c r="O19" s="52">
        <v>1.167</v>
      </c>
      <c r="P19" s="52">
        <v>1.167</v>
      </c>
      <c r="Q19" s="92">
        <v>1.02</v>
      </c>
      <c r="R19" s="36">
        <v>1.04</v>
      </c>
      <c r="S19" s="52">
        <v>1.02</v>
      </c>
      <c r="T19" s="52"/>
      <c r="U19" s="6">
        <f t="shared" si="7"/>
        <v>-1</v>
      </c>
      <c r="V19" s="92">
        <v>1.18</v>
      </c>
      <c r="W19" s="36">
        <v>1.17</v>
      </c>
      <c r="X19" s="52">
        <v>1.17</v>
      </c>
      <c r="Y19" s="52">
        <v>1.17</v>
      </c>
      <c r="Z19" s="36">
        <v>1.0900000000000001</v>
      </c>
      <c r="AA19" s="52">
        <v>1.17</v>
      </c>
      <c r="AB19" s="52"/>
      <c r="AC19" s="6">
        <f t="shared" si="8"/>
        <v>-1</v>
      </c>
      <c r="AD19" s="52">
        <v>1.351</v>
      </c>
      <c r="AE19" s="52">
        <v>1.351</v>
      </c>
      <c r="AF19" s="36">
        <v>1.29</v>
      </c>
      <c r="AG19" s="52">
        <v>1.351</v>
      </c>
      <c r="AH19" s="52">
        <v>1.351</v>
      </c>
      <c r="AI19" s="52"/>
      <c r="AJ19" s="6">
        <f t="shared" si="9"/>
        <v>-1</v>
      </c>
      <c r="AK19" s="52">
        <v>1.05</v>
      </c>
      <c r="AL19" s="52">
        <v>1.06</v>
      </c>
      <c r="AM19" s="107">
        <v>1.05</v>
      </c>
      <c r="AN19" s="36">
        <v>1</v>
      </c>
      <c r="AO19" s="36">
        <v>1.05</v>
      </c>
      <c r="AP19" s="36">
        <v>1.01</v>
      </c>
      <c r="AQ19" s="52">
        <f t="shared" si="10"/>
        <v>1.01</v>
      </c>
      <c r="AR19" s="52"/>
      <c r="AS19" s="6">
        <f t="shared" si="11"/>
        <v>-1</v>
      </c>
      <c r="AT19" s="36">
        <v>1.2270000000000001</v>
      </c>
      <c r="AU19" s="36">
        <v>1.2270000000000001</v>
      </c>
      <c r="AV19" s="36">
        <v>1.25</v>
      </c>
      <c r="AW19" s="36">
        <v>1.28</v>
      </c>
      <c r="AX19" s="36">
        <v>1.26</v>
      </c>
      <c r="AY19" s="52">
        <f t="shared" si="12"/>
        <v>1.25</v>
      </c>
      <c r="AZ19" s="52"/>
      <c r="BA19" s="6">
        <f t="shared" si="13"/>
        <v>-1</v>
      </c>
      <c r="BB19" s="14">
        <v>1.1499999999999999</v>
      </c>
      <c r="BC19" s="14">
        <v>1.161</v>
      </c>
      <c r="BD19" s="77">
        <f t="shared" si="14"/>
        <v>1.1499999999999999</v>
      </c>
      <c r="BE19" s="77">
        <v>1.25</v>
      </c>
      <c r="BF19" s="77">
        <f t="shared" si="15"/>
        <v>1.1499999999999999</v>
      </c>
      <c r="BG19" s="52">
        <v>1.1499999999999999</v>
      </c>
      <c r="BH19" s="52">
        <v>1.17</v>
      </c>
      <c r="BI19" s="6">
        <f t="shared" si="16"/>
        <v>1.7391304347826105E-2</v>
      </c>
      <c r="BJ19" s="52">
        <v>1.03</v>
      </c>
      <c r="BK19" s="92">
        <v>1.07</v>
      </c>
      <c r="BL19" s="36">
        <v>1.06</v>
      </c>
      <c r="BM19" s="52">
        <v>1.07</v>
      </c>
      <c r="BN19" s="52">
        <v>1.0900000000000001</v>
      </c>
      <c r="BO19" s="52">
        <f t="shared" si="17"/>
        <v>1.07</v>
      </c>
      <c r="BP19" s="52"/>
      <c r="BQ19" s="6">
        <f t="shared" si="18"/>
        <v>-1</v>
      </c>
      <c r="BR19" s="14"/>
      <c r="BS19" s="14"/>
      <c r="BT19" s="29" t="str">
        <f t="shared" si="0"/>
        <v xml:space="preserve">1. Better than baseline </v>
      </c>
      <c r="BU19" s="36" t="str">
        <f t="shared" si="1"/>
        <v xml:space="preserve">1. Better than baseline </v>
      </c>
      <c r="BV19" s="29" t="str">
        <f t="shared" si="2"/>
        <v xml:space="preserve">1. Better than baseline </v>
      </c>
      <c r="BW19" s="36" t="str">
        <f t="shared" si="3"/>
        <v xml:space="preserve">1. Better than baseline </v>
      </c>
      <c r="BX19" s="37" t="str">
        <f t="shared" si="4"/>
        <v xml:space="preserve">1. Better than baseline </v>
      </c>
      <c r="BY19" s="37" t="str">
        <f t="shared" si="20"/>
        <v xml:space="preserve">1. Better than baseline </v>
      </c>
      <c r="BZ19" s="37" t="str">
        <f t="shared" si="5"/>
        <v>2. Within 10% deviation from baseline</v>
      </c>
      <c r="CA19" s="37" t="str">
        <f>IF(ISBLANK(BQ19),"4.Blocker/Not Executed",IF(AND(BQ19&lt;=0%),"1. Better than baseline ",IF(AND(BQ19&lt;=10%,#REF!&gt;=0%),"2. Within 10% deviation from baseline",IF(AND(BQ19&gt;=10%),"3. Missing baseline"))))</f>
        <v xml:space="preserve">1. Better than baseline </v>
      </c>
    </row>
    <row r="20" spans="1:79" ht="29" x14ac:dyDescent="0.35">
      <c r="A20" s="12">
        <v>17</v>
      </c>
      <c r="B20" s="83" t="s">
        <v>4359</v>
      </c>
      <c r="C20" s="83" t="s">
        <v>1254</v>
      </c>
      <c r="D20" s="168" t="s">
        <v>3084</v>
      </c>
      <c r="E20" s="84" t="s">
        <v>3084</v>
      </c>
      <c r="F20" s="83" t="s">
        <v>4386</v>
      </c>
      <c r="G20" s="171" t="s">
        <v>4387</v>
      </c>
      <c r="H20" s="92">
        <v>1.61</v>
      </c>
      <c r="I20" s="36">
        <v>1.58</v>
      </c>
      <c r="J20" s="52">
        <v>1.61</v>
      </c>
      <c r="K20" s="52">
        <v>1.61</v>
      </c>
      <c r="L20" s="52">
        <v>1.61</v>
      </c>
      <c r="M20" s="36">
        <v>1.63</v>
      </c>
      <c r="N20" s="6">
        <f t="shared" si="6"/>
        <v>1.2422360248447077E-2</v>
      </c>
      <c r="O20" s="52">
        <v>1.91</v>
      </c>
      <c r="P20" s="52">
        <v>1.91</v>
      </c>
      <c r="Q20" s="92">
        <v>1.86</v>
      </c>
      <c r="R20" s="36">
        <v>1.75</v>
      </c>
      <c r="S20" s="52">
        <v>1.86</v>
      </c>
      <c r="T20" s="52"/>
      <c r="U20" s="6">
        <f t="shared" si="7"/>
        <v>-1</v>
      </c>
      <c r="V20" s="92">
        <v>1.91</v>
      </c>
      <c r="W20" s="36">
        <v>1.84</v>
      </c>
      <c r="X20" s="52">
        <v>1.84</v>
      </c>
      <c r="Y20" s="52">
        <v>1.84</v>
      </c>
      <c r="Z20" s="36">
        <v>1.86</v>
      </c>
      <c r="AA20" s="52">
        <v>1.84</v>
      </c>
      <c r="AB20" s="52"/>
      <c r="AC20" s="6">
        <f t="shared" si="8"/>
        <v>-1</v>
      </c>
      <c r="AD20" s="52">
        <v>1.4538</v>
      </c>
      <c r="AE20" s="52">
        <v>1.4538</v>
      </c>
      <c r="AF20" s="36">
        <v>1.45</v>
      </c>
      <c r="AG20" s="52">
        <v>1.4538</v>
      </c>
      <c r="AH20" s="52">
        <v>1.4538</v>
      </c>
      <c r="AI20" s="52"/>
      <c r="AJ20" s="6">
        <f t="shared" si="9"/>
        <v>-1</v>
      </c>
      <c r="AK20" s="52">
        <v>1.7</v>
      </c>
      <c r="AL20" s="52">
        <v>1.82</v>
      </c>
      <c r="AM20" s="107">
        <v>1.7</v>
      </c>
      <c r="AN20" s="36">
        <v>1.61</v>
      </c>
      <c r="AO20" s="36">
        <v>1.7</v>
      </c>
      <c r="AP20" s="36">
        <v>1.73</v>
      </c>
      <c r="AQ20" s="52">
        <f t="shared" si="10"/>
        <v>1.7</v>
      </c>
      <c r="AR20" s="52"/>
      <c r="AS20" s="6">
        <f t="shared" si="11"/>
        <v>-1</v>
      </c>
      <c r="AT20" s="36">
        <v>1.502</v>
      </c>
      <c r="AU20" s="36">
        <v>1.502</v>
      </c>
      <c r="AV20" s="36">
        <v>1.53</v>
      </c>
      <c r="AW20" s="36">
        <v>1.48</v>
      </c>
      <c r="AX20" s="36">
        <v>1.56</v>
      </c>
      <c r="AY20" s="52">
        <f t="shared" si="12"/>
        <v>1.53</v>
      </c>
      <c r="AZ20" s="52"/>
      <c r="BA20" s="6">
        <f t="shared" si="13"/>
        <v>-1</v>
      </c>
      <c r="BB20" s="14">
        <v>1.74</v>
      </c>
      <c r="BC20" s="14">
        <v>1.792</v>
      </c>
      <c r="BD20" s="77">
        <f t="shared" si="14"/>
        <v>1.74</v>
      </c>
      <c r="BE20" s="77">
        <v>1.8</v>
      </c>
      <c r="BF20" s="77">
        <f t="shared" si="15"/>
        <v>1.74</v>
      </c>
      <c r="BG20" s="52">
        <v>1.74</v>
      </c>
      <c r="BH20" s="52">
        <v>1.82</v>
      </c>
      <c r="BI20" s="6">
        <f t="shared" si="16"/>
        <v>4.5977011494252915E-2</v>
      </c>
      <c r="BJ20" s="52">
        <v>1.71</v>
      </c>
      <c r="BK20" s="92">
        <v>1.77</v>
      </c>
      <c r="BL20" s="36">
        <v>1.78</v>
      </c>
      <c r="BM20" s="52">
        <v>1.77</v>
      </c>
      <c r="BN20" s="52">
        <v>1.78</v>
      </c>
      <c r="BO20" s="52">
        <f t="shared" si="17"/>
        <v>1.77</v>
      </c>
      <c r="BP20" s="52"/>
      <c r="BQ20" s="6">
        <f t="shared" si="18"/>
        <v>-1</v>
      </c>
      <c r="BR20" s="14"/>
      <c r="BS20" s="14"/>
      <c r="BT20" s="29" t="str">
        <f t="shared" si="0"/>
        <v>2. Within 10% deviation from baseline</v>
      </c>
      <c r="BU20" s="36" t="str">
        <f t="shared" si="1"/>
        <v xml:space="preserve">1. Better than baseline </v>
      </c>
      <c r="BV20" s="29" t="str">
        <f t="shared" si="2"/>
        <v xml:space="preserve">1. Better than baseline </v>
      </c>
      <c r="BW20" s="36" t="str">
        <f t="shared" si="3"/>
        <v xml:space="preserve">1. Better than baseline </v>
      </c>
      <c r="BX20" s="37" t="str">
        <f t="shared" si="4"/>
        <v xml:space="preserve">1. Better than baseline </v>
      </c>
      <c r="BY20" s="37" t="str">
        <f t="shared" si="20"/>
        <v xml:space="preserve">1. Better than baseline </v>
      </c>
      <c r="BZ20" s="37" t="str">
        <f t="shared" si="5"/>
        <v>2. Within 10% deviation from baseline</v>
      </c>
      <c r="CA20" s="37" t="str">
        <f>IF(ISBLANK(BQ20),"4.Blocker/Not Executed",IF(AND(BQ20&lt;=0%),"1. Better than baseline ",IF(AND(BQ20&lt;=10%,#REF!&gt;=0%),"2. Within 10% deviation from baseline",IF(AND(BQ20&gt;=10%),"3. Missing baseline"))))</f>
        <v xml:space="preserve">1. Better than baseline </v>
      </c>
    </row>
    <row r="21" spans="1:79" ht="29" x14ac:dyDescent="0.35">
      <c r="A21" s="12">
        <v>18</v>
      </c>
      <c r="B21" s="83" t="s">
        <v>4359</v>
      </c>
      <c r="C21" s="83" t="s">
        <v>1254</v>
      </c>
      <c r="D21" s="84" t="s">
        <v>3084</v>
      </c>
      <c r="E21" s="84" t="s">
        <v>3084</v>
      </c>
      <c r="F21" s="83" t="s">
        <v>4388</v>
      </c>
      <c r="G21" s="171" t="s">
        <v>4381</v>
      </c>
      <c r="H21" s="92">
        <v>1.41</v>
      </c>
      <c r="I21" s="36">
        <v>1.34</v>
      </c>
      <c r="J21" s="52">
        <v>1.41</v>
      </c>
      <c r="K21" s="52">
        <v>1.41</v>
      </c>
      <c r="L21" s="52">
        <v>1.41</v>
      </c>
      <c r="M21" s="36">
        <v>1.49</v>
      </c>
      <c r="N21" s="6">
        <f t="shared" si="6"/>
        <v>5.6737588652482324E-2</v>
      </c>
      <c r="O21" s="52">
        <v>1.26</v>
      </c>
      <c r="P21" s="52">
        <v>1.26</v>
      </c>
      <c r="Q21" s="92">
        <v>1.19</v>
      </c>
      <c r="R21" s="36">
        <v>1.22</v>
      </c>
      <c r="S21" s="52">
        <v>1.19</v>
      </c>
      <c r="T21" s="52"/>
      <c r="U21" s="6">
        <f t="shared" si="7"/>
        <v>-1</v>
      </c>
      <c r="V21" s="92">
        <v>1.46</v>
      </c>
      <c r="W21" s="36">
        <v>1.5</v>
      </c>
      <c r="X21" s="52">
        <v>1.5</v>
      </c>
      <c r="Y21" s="52">
        <v>1.5</v>
      </c>
      <c r="Z21" s="36">
        <v>1.43</v>
      </c>
      <c r="AA21" s="52">
        <v>1.5</v>
      </c>
      <c r="AB21" s="52"/>
      <c r="AC21" s="6">
        <f t="shared" si="8"/>
        <v>-1</v>
      </c>
      <c r="AD21" s="52">
        <v>1.3888</v>
      </c>
      <c r="AE21" s="52">
        <v>1.3888</v>
      </c>
      <c r="AF21" s="36">
        <v>1.28</v>
      </c>
      <c r="AG21" s="52">
        <v>1.3888</v>
      </c>
      <c r="AH21" s="52">
        <v>1.3888</v>
      </c>
      <c r="AI21" s="52"/>
      <c r="AJ21" s="6">
        <f t="shared" si="9"/>
        <v>-1</v>
      </c>
      <c r="AK21" s="52">
        <v>1.45</v>
      </c>
      <c r="AL21" s="52">
        <v>1.4</v>
      </c>
      <c r="AM21" s="107">
        <v>1.43</v>
      </c>
      <c r="AN21" s="36">
        <v>1.38</v>
      </c>
      <c r="AO21" s="36">
        <v>1.43</v>
      </c>
      <c r="AP21" s="36">
        <v>1.4</v>
      </c>
      <c r="AQ21" s="52">
        <f t="shared" si="10"/>
        <v>1.4</v>
      </c>
      <c r="AR21" s="52"/>
      <c r="AS21" s="6">
        <f t="shared" si="11"/>
        <v>-1</v>
      </c>
      <c r="AT21" s="36">
        <v>1.32</v>
      </c>
      <c r="AU21" s="36">
        <v>1.32</v>
      </c>
      <c r="AV21" s="36">
        <v>1.54</v>
      </c>
      <c r="AW21" s="36">
        <v>1.47</v>
      </c>
      <c r="AX21" s="36">
        <v>1.41</v>
      </c>
      <c r="AY21" s="52">
        <f t="shared" si="12"/>
        <v>1.41</v>
      </c>
      <c r="AZ21" s="52"/>
      <c r="BA21" s="6">
        <f t="shared" si="13"/>
        <v>-1</v>
      </c>
      <c r="BB21" s="14">
        <v>1.65</v>
      </c>
      <c r="BC21" s="14">
        <v>1.677</v>
      </c>
      <c r="BD21" s="77">
        <f t="shared" si="14"/>
        <v>1.65</v>
      </c>
      <c r="BE21" s="77">
        <v>1.68</v>
      </c>
      <c r="BF21" s="77">
        <f t="shared" si="15"/>
        <v>1.65</v>
      </c>
      <c r="BG21" s="52">
        <v>1.65</v>
      </c>
      <c r="BH21" s="52">
        <v>1.7</v>
      </c>
      <c r="BI21" s="6">
        <f t="shared" si="16"/>
        <v>3.0303030303030332E-2</v>
      </c>
      <c r="BJ21" s="52">
        <v>1.32</v>
      </c>
      <c r="BK21" s="92">
        <v>1.36</v>
      </c>
      <c r="BL21" s="36">
        <v>1.31</v>
      </c>
      <c r="BM21" s="52">
        <v>1.36</v>
      </c>
      <c r="BN21" s="52">
        <v>1.35</v>
      </c>
      <c r="BO21" s="52">
        <f t="shared" si="17"/>
        <v>1.35</v>
      </c>
      <c r="BP21" s="52"/>
      <c r="BQ21" s="6">
        <f t="shared" si="18"/>
        <v>-1</v>
      </c>
      <c r="BR21" s="14"/>
      <c r="BS21" s="14"/>
      <c r="BT21" s="29" t="str">
        <f t="shared" si="0"/>
        <v>2. Within 10% deviation from baseline</v>
      </c>
      <c r="BU21" s="36" t="str">
        <f t="shared" si="1"/>
        <v xml:space="preserve">1. Better than baseline </v>
      </c>
      <c r="BV21" s="29" t="str">
        <f t="shared" si="2"/>
        <v xml:space="preserve">1. Better than baseline </v>
      </c>
      <c r="BW21" s="36" t="str">
        <f t="shared" si="3"/>
        <v xml:space="preserve">1. Better than baseline </v>
      </c>
      <c r="BX21" s="37" t="str">
        <f t="shared" si="4"/>
        <v xml:space="preserve">1. Better than baseline </v>
      </c>
      <c r="BY21" s="37" t="str">
        <f t="shared" si="20"/>
        <v xml:space="preserve">1. Better than baseline </v>
      </c>
      <c r="BZ21" s="37" t="str">
        <f t="shared" si="5"/>
        <v>2. Within 10% deviation from baseline</v>
      </c>
      <c r="CA21" s="37" t="str">
        <f>IF(ISBLANK(BQ21),"4.Blocker/Not Executed",IF(AND(BQ21&lt;=0%),"1. Better than baseline ",IF(AND(BQ21&lt;=10%,#REF!&gt;=0%),"2. Within 10% deviation from baseline",IF(AND(BQ21&gt;=10%),"3. Missing baseline"))))</f>
        <v xml:space="preserve">1. Better than baseline </v>
      </c>
    </row>
    <row r="22" spans="1:79" ht="29" x14ac:dyDescent="0.35">
      <c r="A22" s="12">
        <v>19</v>
      </c>
      <c r="B22" s="83" t="s">
        <v>4359</v>
      </c>
      <c r="C22" s="83" t="s">
        <v>1254</v>
      </c>
      <c r="D22" s="84" t="s">
        <v>3084</v>
      </c>
      <c r="E22" s="84" t="s">
        <v>3084</v>
      </c>
      <c r="F22" s="83" t="s">
        <v>4389</v>
      </c>
      <c r="G22" s="171" t="s">
        <v>4383</v>
      </c>
      <c r="H22" s="92">
        <v>0.92</v>
      </c>
      <c r="I22" s="36">
        <v>0.91</v>
      </c>
      <c r="J22" s="52">
        <v>0.92</v>
      </c>
      <c r="K22" s="52">
        <v>0.92</v>
      </c>
      <c r="L22" s="52">
        <v>0.92</v>
      </c>
      <c r="M22" s="36">
        <v>0.94</v>
      </c>
      <c r="N22" s="6">
        <f t="shared" si="6"/>
        <v>2.1739130434782507E-2</v>
      </c>
      <c r="O22" s="52">
        <v>0.82</v>
      </c>
      <c r="P22" s="52">
        <v>0.82</v>
      </c>
      <c r="Q22" s="92">
        <v>0.86</v>
      </c>
      <c r="R22" s="36">
        <v>0.85</v>
      </c>
      <c r="S22" s="52">
        <v>0.86</v>
      </c>
      <c r="T22" s="52"/>
      <c r="U22" s="6">
        <f t="shared" si="7"/>
        <v>-1</v>
      </c>
      <c r="V22" s="92">
        <v>0.87</v>
      </c>
      <c r="W22" s="36">
        <v>0.88</v>
      </c>
      <c r="X22" s="52">
        <v>0.88</v>
      </c>
      <c r="Y22" s="52">
        <v>0.88</v>
      </c>
      <c r="Z22" s="36">
        <v>0.81</v>
      </c>
      <c r="AA22" s="52">
        <v>0.88</v>
      </c>
      <c r="AB22" s="52"/>
      <c r="AC22" s="6">
        <f t="shared" si="8"/>
        <v>-1</v>
      </c>
      <c r="AD22" s="52">
        <v>0.82319999999999993</v>
      </c>
      <c r="AE22" s="52">
        <v>0.82319999999999993</v>
      </c>
      <c r="AF22" s="36">
        <v>0.82</v>
      </c>
      <c r="AG22" s="52">
        <v>0.82319999999999993</v>
      </c>
      <c r="AH22" s="52">
        <v>0.82319999999999993</v>
      </c>
      <c r="AI22" s="52"/>
      <c r="AJ22" s="6">
        <f t="shared" si="9"/>
        <v>-1</v>
      </c>
      <c r="AK22" s="52">
        <v>0.8</v>
      </c>
      <c r="AL22" s="52">
        <v>0.85</v>
      </c>
      <c r="AM22" s="107">
        <v>0.82</v>
      </c>
      <c r="AN22" s="36">
        <v>0.83</v>
      </c>
      <c r="AO22" s="36">
        <v>0.82</v>
      </c>
      <c r="AP22" s="36">
        <v>0.81</v>
      </c>
      <c r="AQ22" s="52">
        <f t="shared" si="10"/>
        <v>0.81</v>
      </c>
      <c r="AR22" s="52"/>
      <c r="AS22" s="6">
        <f t="shared" si="11"/>
        <v>-1</v>
      </c>
      <c r="AT22" s="36">
        <v>0.93</v>
      </c>
      <c r="AU22" s="36">
        <v>0.93</v>
      </c>
      <c r="AV22" s="36">
        <v>0.93</v>
      </c>
      <c r="AW22" s="36">
        <v>0.89</v>
      </c>
      <c r="AX22" s="36">
        <v>0.96</v>
      </c>
      <c r="AY22" s="52">
        <f t="shared" si="12"/>
        <v>0.93</v>
      </c>
      <c r="AZ22" s="52"/>
      <c r="BA22" s="6">
        <f t="shared" si="13"/>
        <v>-1</v>
      </c>
      <c r="BB22" s="14">
        <v>0.83</v>
      </c>
      <c r="BC22" s="14">
        <v>0.85499999999999998</v>
      </c>
      <c r="BD22" s="77">
        <f t="shared" si="14"/>
        <v>0.83</v>
      </c>
      <c r="BE22" s="77">
        <v>0.87</v>
      </c>
      <c r="BF22" s="77">
        <f t="shared" si="15"/>
        <v>0.83</v>
      </c>
      <c r="BG22" s="52">
        <v>0.83</v>
      </c>
      <c r="BH22" s="52">
        <v>0.81</v>
      </c>
      <c r="BI22" s="6">
        <f t="shared" si="16"/>
        <v>-2.4096385542168565E-2</v>
      </c>
      <c r="BJ22" s="52">
        <v>0.89</v>
      </c>
      <c r="BK22" s="92">
        <v>0.9</v>
      </c>
      <c r="BL22" s="36">
        <v>0.91</v>
      </c>
      <c r="BM22" s="52">
        <v>0.9</v>
      </c>
      <c r="BN22" s="52">
        <v>0.86</v>
      </c>
      <c r="BO22" s="52">
        <f t="shared" si="17"/>
        <v>0.86</v>
      </c>
      <c r="BP22" s="52"/>
      <c r="BQ22" s="6">
        <f t="shared" si="18"/>
        <v>-1</v>
      </c>
      <c r="BR22" s="14"/>
      <c r="BS22" s="14"/>
      <c r="BT22" s="29" t="str">
        <f t="shared" si="0"/>
        <v>2. Within 10% deviation from baseline</v>
      </c>
      <c r="BU22" s="36" t="str">
        <f t="shared" si="1"/>
        <v xml:space="preserve">1. Better than baseline </v>
      </c>
      <c r="BV22" s="29" t="str">
        <f t="shared" si="2"/>
        <v xml:space="preserve">1. Better than baseline </v>
      </c>
      <c r="BW22" s="36" t="str">
        <f t="shared" si="3"/>
        <v xml:space="preserve">1. Better than baseline </v>
      </c>
      <c r="BX22" s="37" t="str">
        <f t="shared" si="4"/>
        <v xml:space="preserve">1. Better than baseline </v>
      </c>
      <c r="BY22" s="37" t="str">
        <f t="shared" si="20"/>
        <v xml:space="preserve">1. Better than baseline </v>
      </c>
      <c r="BZ22" s="37" t="str">
        <f t="shared" si="5"/>
        <v xml:space="preserve">1. Better than baseline </v>
      </c>
      <c r="CA22" s="37" t="str">
        <f>IF(ISBLANK(BQ22),"4.Blocker/Not Executed",IF(AND(BQ22&lt;=0%),"1. Better than baseline ",IF(AND(BQ22&lt;=10%,#REF!&gt;=0%),"2. Within 10% deviation from baseline",IF(AND(BQ22&gt;=10%),"3. Missing baseline"))))</f>
        <v xml:space="preserve">1. Better than baseline </v>
      </c>
    </row>
    <row r="23" spans="1:79" ht="29" x14ac:dyDescent="0.35">
      <c r="A23" s="12">
        <v>20</v>
      </c>
      <c r="B23" s="83" t="s">
        <v>4359</v>
      </c>
      <c r="C23" s="83" t="s">
        <v>1254</v>
      </c>
      <c r="D23" s="84" t="s">
        <v>3084</v>
      </c>
      <c r="E23" s="84" t="s">
        <v>3084</v>
      </c>
      <c r="F23" s="83" t="s">
        <v>4390</v>
      </c>
      <c r="G23" s="171" t="s">
        <v>4385</v>
      </c>
      <c r="H23" s="92">
        <v>1.1000000000000001</v>
      </c>
      <c r="I23" s="36">
        <v>1.05</v>
      </c>
      <c r="J23" s="52">
        <v>1.1000000000000001</v>
      </c>
      <c r="K23" s="52">
        <v>1.1000000000000001</v>
      </c>
      <c r="L23" s="52">
        <v>1.1000000000000001</v>
      </c>
      <c r="M23" s="36">
        <v>1.19</v>
      </c>
      <c r="N23" s="6">
        <f t="shared" si="6"/>
        <v>8.1818181818181679E-2</v>
      </c>
      <c r="O23" s="52">
        <v>1.0900000000000001</v>
      </c>
      <c r="P23" s="52">
        <v>1.0900000000000001</v>
      </c>
      <c r="Q23" s="92">
        <v>1.0900000000000001</v>
      </c>
      <c r="R23" s="36">
        <v>1.05</v>
      </c>
      <c r="S23" s="52">
        <v>1.0900000000000001</v>
      </c>
      <c r="T23" s="52"/>
      <c r="U23" s="6">
        <f t="shared" si="7"/>
        <v>-1</v>
      </c>
      <c r="V23" s="92">
        <v>1.0900000000000001</v>
      </c>
      <c r="W23" s="36">
        <v>1.1299999999999999</v>
      </c>
      <c r="X23" s="52">
        <v>1.1299999999999999</v>
      </c>
      <c r="Y23" s="52">
        <v>1.1299999999999999</v>
      </c>
      <c r="Z23" s="36">
        <v>1.0900000000000001</v>
      </c>
      <c r="AA23" s="52">
        <v>1.1299999999999999</v>
      </c>
      <c r="AB23" s="52"/>
      <c r="AC23" s="6">
        <f t="shared" si="8"/>
        <v>-1</v>
      </c>
      <c r="AD23" s="52">
        <v>1.1599999999999999</v>
      </c>
      <c r="AE23" s="52">
        <v>1.1599999999999999</v>
      </c>
      <c r="AF23" s="36">
        <v>1.1200000000000001</v>
      </c>
      <c r="AG23" s="52">
        <v>1.1599999999999999</v>
      </c>
      <c r="AH23" s="52">
        <v>1.1599999999999999</v>
      </c>
      <c r="AI23" s="52"/>
      <c r="AJ23" s="6">
        <f t="shared" si="9"/>
        <v>-1</v>
      </c>
      <c r="AK23" s="52">
        <v>1.01</v>
      </c>
      <c r="AL23" s="52">
        <v>0.97</v>
      </c>
      <c r="AM23" s="107">
        <v>0.98</v>
      </c>
      <c r="AN23" s="36">
        <v>0.97</v>
      </c>
      <c r="AO23" s="36">
        <v>0.98</v>
      </c>
      <c r="AP23" s="36">
        <v>0.94</v>
      </c>
      <c r="AQ23" s="52">
        <f t="shared" si="10"/>
        <v>0.94</v>
      </c>
      <c r="AR23" s="52"/>
      <c r="AS23" s="6">
        <f t="shared" si="11"/>
        <v>-1</v>
      </c>
      <c r="AT23" s="36">
        <v>1.32</v>
      </c>
      <c r="AU23" s="36">
        <v>1.32</v>
      </c>
      <c r="AV23" s="36">
        <v>1.32</v>
      </c>
      <c r="AW23" s="36">
        <v>1.31</v>
      </c>
      <c r="AX23" s="36">
        <v>1.1399999999999999</v>
      </c>
      <c r="AY23" s="52">
        <f t="shared" si="12"/>
        <v>1.1399999999999999</v>
      </c>
      <c r="AZ23" s="52"/>
      <c r="BA23" s="6">
        <f t="shared" si="13"/>
        <v>-1</v>
      </c>
      <c r="BB23" s="14">
        <v>1.1000000000000001</v>
      </c>
      <c r="BC23" s="14">
        <v>1.1020000000000001</v>
      </c>
      <c r="BD23" s="77">
        <f t="shared" si="14"/>
        <v>1.1000000000000001</v>
      </c>
      <c r="BE23" s="77">
        <v>1.1399999999999999</v>
      </c>
      <c r="BF23" s="77">
        <f t="shared" si="15"/>
        <v>1.1000000000000001</v>
      </c>
      <c r="BG23" s="52">
        <v>1.1000000000000001</v>
      </c>
      <c r="BH23" s="52">
        <v>1.1100000000000001</v>
      </c>
      <c r="BI23" s="6">
        <f t="shared" si="16"/>
        <v>9.0909090909090974E-3</v>
      </c>
      <c r="BJ23" s="52">
        <v>1.01</v>
      </c>
      <c r="BK23" s="92">
        <v>1.06</v>
      </c>
      <c r="BL23" s="36">
        <v>1.03</v>
      </c>
      <c r="BM23" s="52">
        <v>1.06</v>
      </c>
      <c r="BN23" s="52">
        <v>1.06</v>
      </c>
      <c r="BO23" s="52">
        <f t="shared" si="17"/>
        <v>1.06</v>
      </c>
      <c r="BP23" s="52"/>
      <c r="BQ23" s="6">
        <f t="shared" si="18"/>
        <v>-1</v>
      </c>
      <c r="BR23" s="14"/>
      <c r="BS23" s="14"/>
      <c r="BT23" s="29" t="str">
        <f t="shared" si="0"/>
        <v>2. Within 10% deviation from baseline</v>
      </c>
      <c r="BU23" s="36" t="str">
        <f t="shared" si="1"/>
        <v xml:space="preserve">1. Better than baseline </v>
      </c>
      <c r="BV23" s="29" t="str">
        <f t="shared" si="2"/>
        <v xml:space="preserve">1. Better than baseline </v>
      </c>
      <c r="BW23" s="36" t="str">
        <f t="shared" si="3"/>
        <v xml:space="preserve">1. Better than baseline </v>
      </c>
      <c r="BX23" s="37" t="str">
        <f t="shared" si="4"/>
        <v xml:space="preserve">1. Better than baseline </v>
      </c>
      <c r="BY23" s="37" t="str">
        <f t="shared" si="20"/>
        <v xml:space="preserve">1. Better than baseline </v>
      </c>
      <c r="BZ23" s="37" t="str">
        <f t="shared" si="5"/>
        <v>2. Within 10% deviation from baseline</v>
      </c>
      <c r="CA23" s="37" t="str">
        <f>IF(ISBLANK(BQ23),"4.Blocker/Not Executed",IF(AND(BQ23&lt;=0%),"1. Better than baseline ",IF(AND(BQ23&lt;=10%,#REF!&gt;=0%),"2. Within 10% deviation from baseline",IF(AND(BQ23&gt;=10%),"3. Missing baseline"))))</f>
        <v xml:space="preserve">1. Better than baseline </v>
      </c>
    </row>
    <row r="24" spans="1:79" ht="29.5" thickBot="1" x14ac:dyDescent="0.4">
      <c r="A24" s="82">
        <v>21</v>
      </c>
      <c r="B24" s="88" t="s">
        <v>4359</v>
      </c>
      <c r="C24" s="88" t="s">
        <v>1254</v>
      </c>
      <c r="D24" s="169" t="s">
        <v>3084</v>
      </c>
      <c r="E24" s="90" t="s">
        <v>3084</v>
      </c>
      <c r="F24" s="88" t="s">
        <v>4391</v>
      </c>
      <c r="G24" s="172" t="s">
        <v>4387</v>
      </c>
      <c r="H24" s="71">
        <v>1.24</v>
      </c>
      <c r="I24" s="55">
        <v>1.31</v>
      </c>
      <c r="J24" s="52">
        <v>1.24</v>
      </c>
      <c r="K24" s="52">
        <v>1.24</v>
      </c>
      <c r="L24" s="52">
        <v>1.24</v>
      </c>
      <c r="M24" s="36">
        <v>1.26</v>
      </c>
      <c r="N24" s="6">
        <f t="shared" si="6"/>
        <v>1.612903225806453E-2</v>
      </c>
      <c r="O24" s="53">
        <v>1.76</v>
      </c>
      <c r="P24" s="53">
        <v>1.76</v>
      </c>
      <c r="Q24" s="71">
        <v>1.67</v>
      </c>
      <c r="R24" s="55">
        <v>1.75</v>
      </c>
      <c r="S24" s="52">
        <v>1.67</v>
      </c>
      <c r="T24" s="52"/>
      <c r="U24" s="6">
        <f t="shared" si="7"/>
        <v>-1</v>
      </c>
      <c r="V24" s="71">
        <v>1.79</v>
      </c>
      <c r="W24" s="55">
        <v>1.79</v>
      </c>
      <c r="X24" s="52">
        <v>1.79</v>
      </c>
      <c r="Y24" s="52">
        <v>1.79</v>
      </c>
      <c r="Z24" s="36">
        <v>1.81</v>
      </c>
      <c r="AA24" s="52">
        <v>1.79</v>
      </c>
      <c r="AB24" s="52"/>
      <c r="AC24" s="6">
        <f t="shared" si="8"/>
        <v>-1</v>
      </c>
      <c r="AD24" s="52">
        <v>1.4571999999999998</v>
      </c>
      <c r="AE24" s="52">
        <v>1.4571999999999998</v>
      </c>
      <c r="AF24" s="36">
        <v>1.35</v>
      </c>
      <c r="AG24" s="52">
        <v>1.4571999999999998</v>
      </c>
      <c r="AH24" s="52">
        <v>1.4571999999999998</v>
      </c>
      <c r="AI24" s="52"/>
      <c r="AJ24" s="6">
        <f t="shared" si="9"/>
        <v>-1</v>
      </c>
      <c r="AK24" s="53">
        <v>1.46</v>
      </c>
      <c r="AL24" s="53">
        <v>1.48</v>
      </c>
      <c r="AM24" s="108">
        <v>1.44</v>
      </c>
      <c r="AN24" s="55">
        <v>1.41</v>
      </c>
      <c r="AO24" s="36">
        <v>1.44</v>
      </c>
      <c r="AP24" s="36">
        <v>1.47</v>
      </c>
      <c r="AQ24" s="52">
        <f t="shared" si="10"/>
        <v>1.44</v>
      </c>
      <c r="AR24" s="52"/>
      <c r="AS24" s="6">
        <f t="shared" si="11"/>
        <v>-1</v>
      </c>
      <c r="AT24" s="36">
        <v>1.57</v>
      </c>
      <c r="AU24" s="36">
        <v>1.57</v>
      </c>
      <c r="AV24" s="36">
        <v>1.57</v>
      </c>
      <c r="AW24" s="36">
        <v>1.46</v>
      </c>
      <c r="AX24" s="36">
        <v>1.57</v>
      </c>
      <c r="AY24" s="52">
        <f t="shared" si="12"/>
        <v>1.57</v>
      </c>
      <c r="AZ24" s="52"/>
      <c r="BA24" s="6">
        <f t="shared" si="13"/>
        <v>-1</v>
      </c>
      <c r="BB24" s="15">
        <v>1.42</v>
      </c>
      <c r="BC24" s="15">
        <v>1.4379999999999999</v>
      </c>
      <c r="BD24" s="50">
        <f t="shared" si="14"/>
        <v>1.42</v>
      </c>
      <c r="BE24" s="77">
        <v>1.39</v>
      </c>
      <c r="BF24" s="77">
        <f t="shared" si="15"/>
        <v>1.39</v>
      </c>
      <c r="BG24" s="52">
        <v>1.39</v>
      </c>
      <c r="BH24" s="52">
        <v>1.34</v>
      </c>
      <c r="BI24" s="6">
        <f t="shared" si="16"/>
        <v>-3.5971223021582607E-2</v>
      </c>
      <c r="BJ24" s="52">
        <v>1.24</v>
      </c>
      <c r="BK24" s="92">
        <v>1.27</v>
      </c>
      <c r="BL24" s="36">
        <v>1.26</v>
      </c>
      <c r="BM24" s="52">
        <v>1.27</v>
      </c>
      <c r="BN24" s="52">
        <v>1.27</v>
      </c>
      <c r="BO24" s="52">
        <f t="shared" si="17"/>
        <v>1.27</v>
      </c>
      <c r="BP24" s="52"/>
      <c r="BQ24" s="6">
        <f t="shared" si="18"/>
        <v>-1</v>
      </c>
      <c r="BR24" s="15"/>
      <c r="BS24" s="15"/>
      <c r="BT24" s="64" t="str">
        <f t="shared" si="0"/>
        <v>2. Within 10% deviation from baseline</v>
      </c>
      <c r="BU24" s="55" t="str">
        <f t="shared" si="1"/>
        <v xml:space="preserve">1. Better than baseline </v>
      </c>
      <c r="BV24" s="64" t="str">
        <f t="shared" si="2"/>
        <v xml:space="preserve">1. Better than baseline </v>
      </c>
      <c r="BW24" s="55" t="str">
        <f t="shared" si="3"/>
        <v xml:space="preserve">1. Better than baseline </v>
      </c>
      <c r="BX24" s="38" t="str">
        <f t="shared" si="4"/>
        <v xml:space="preserve">1. Better than baseline </v>
      </c>
      <c r="BY24" s="38" t="str">
        <f t="shared" si="20"/>
        <v xml:space="preserve">1. Better than baseline </v>
      </c>
      <c r="BZ24" s="38" t="str">
        <f t="shared" si="5"/>
        <v xml:space="preserve">1. Better than baseline </v>
      </c>
      <c r="CA24" s="38" t="str">
        <f>IF(ISBLANK(BQ24),"4.Blocker/Not Executed",IF(AND(BQ24&lt;=0%),"1. Better than baseline ",IF(AND(BQ24&lt;=10%,#REF!&gt;=0%),"2. Within 10% deviation from baseline",IF(AND(BQ24&gt;=10%),"3. Missing baseline"))))</f>
        <v xml:space="preserve">1. Better than baseline </v>
      </c>
    </row>
    <row r="25" spans="1:79" ht="29" x14ac:dyDescent="0.35">
      <c r="A25" s="81">
        <v>22</v>
      </c>
      <c r="B25" s="89" t="s">
        <v>4359</v>
      </c>
      <c r="C25" s="89" t="s">
        <v>1254</v>
      </c>
      <c r="D25" s="89" t="s">
        <v>4392</v>
      </c>
      <c r="E25" s="155" t="s">
        <v>4393</v>
      </c>
      <c r="F25" s="89" t="s">
        <v>4394</v>
      </c>
      <c r="G25" s="86" t="s">
        <v>4395</v>
      </c>
      <c r="H25" s="54">
        <v>328.04</v>
      </c>
      <c r="I25" s="40">
        <v>318.58999999999997</v>
      </c>
      <c r="J25" s="54">
        <v>328.04</v>
      </c>
      <c r="K25" s="54">
        <v>328.04</v>
      </c>
      <c r="L25" s="54">
        <v>328.04</v>
      </c>
      <c r="M25" s="40">
        <v>328.82</v>
      </c>
      <c r="N25" s="5">
        <f t="shared" si="6"/>
        <v>2.3777588099011481E-3</v>
      </c>
      <c r="O25" s="54">
        <v>235.07</v>
      </c>
      <c r="P25" s="54">
        <v>235.07</v>
      </c>
      <c r="Q25" s="70">
        <v>205.04</v>
      </c>
      <c r="R25" s="40">
        <v>220.11</v>
      </c>
      <c r="S25" s="54">
        <v>205.04</v>
      </c>
      <c r="T25" s="54"/>
      <c r="U25" s="5">
        <f t="shared" si="7"/>
        <v>-1</v>
      </c>
      <c r="V25" s="54">
        <v>316</v>
      </c>
      <c r="W25" s="40">
        <v>279.16000000000003</v>
      </c>
      <c r="X25" s="54">
        <v>279.16000000000003</v>
      </c>
      <c r="Y25" s="54">
        <v>279.16000000000003</v>
      </c>
      <c r="Z25" s="40">
        <v>256.3</v>
      </c>
      <c r="AA25" s="54">
        <v>279.16000000000003</v>
      </c>
      <c r="AB25" s="54"/>
      <c r="AC25" s="5">
        <f t="shared" si="8"/>
        <v>-1</v>
      </c>
      <c r="AD25" s="54">
        <v>347</v>
      </c>
      <c r="AE25" s="54">
        <v>347</v>
      </c>
      <c r="AF25" s="40">
        <v>253.62</v>
      </c>
      <c r="AG25" s="54">
        <v>347</v>
      </c>
      <c r="AH25" s="54">
        <v>347</v>
      </c>
      <c r="AI25" s="54"/>
      <c r="AJ25" s="5">
        <f t="shared" si="9"/>
        <v>-1</v>
      </c>
      <c r="AK25" s="54">
        <v>189.81</v>
      </c>
      <c r="AL25" s="54">
        <v>172.86</v>
      </c>
      <c r="AM25" s="106">
        <f t="shared" ref="AM25:AM64" si="21">MIN(AK25,AL25)</f>
        <v>172.86</v>
      </c>
      <c r="AN25" s="40">
        <v>163.28</v>
      </c>
      <c r="AO25" s="40">
        <v>172.86</v>
      </c>
      <c r="AP25" s="40">
        <v>171.3</v>
      </c>
      <c r="AQ25" s="54">
        <f t="shared" si="10"/>
        <v>171.3</v>
      </c>
      <c r="AR25" s="54"/>
      <c r="AS25" s="5">
        <f t="shared" si="11"/>
        <v>-1</v>
      </c>
      <c r="AT25" s="40">
        <v>235.07</v>
      </c>
      <c r="AU25" s="40">
        <v>235.07</v>
      </c>
      <c r="AV25" s="40">
        <v>235.07</v>
      </c>
      <c r="AW25" s="40">
        <v>253.91</v>
      </c>
      <c r="AX25" s="40">
        <v>241.09</v>
      </c>
      <c r="AY25" s="54">
        <f t="shared" si="12"/>
        <v>235.07</v>
      </c>
      <c r="AZ25" s="54"/>
      <c r="BA25" s="5">
        <f t="shared" si="13"/>
        <v>-1</v>
      </c>
      <c r="BB25" s="13">
        <v>235.88</v>
      </c>
      <c r="BC25" s="13">
        <v>238.19</v>
      </c>
      <c r="BD25" s="76">
        <f t="shared" si="14"/>
        <v>235.88</v>
      </c>
      <c r="BE25" s="76">
        <v>237.42</v>
      </c>
      <c r="BF25" s="76">
        <f t="shared" si="15"/>
        <v>235.88</v>
      </c>
      <c r="BG25" s="54">
        <v>235.88</v>
      </c>
      <c r="BH25" s="54">
        <v>241.76</v>
      </c>
      <c r="BI25" s="5">
        <f t="shared" si="16"/>
        <v>2.49279294556554E-2</v>
      </c>
      <c r="BJ25" s="54">
        <v>162.68824999999998</v>
      </c>
      <c r="BK25" s="54">
        <v>162.68824999999998</v>
      </c>
      <c r="BL25" s="40">
        <v>161.21</v>
      </c>
      <c r="BM25" s="54">
        <v>162.68824999999998</v>
      </c>
      <c r="BN25" s="54">
        <v>175.09</v>
      </c>
      <c r="BO25" s="54">
        <f t="shared" si="17"/>
        <v>162.68824999999998</v>
      </c>
      <c r="BP25" s="54"/>
      <c r="BQ25" s="5">
        <f t="shared" si="18"/>
        <v>-1</v>
      </c>
      <c r="BR25" s="13"/>
      <c r="BS25" s="13"/>
      <c r="BT25" s="46" t="str">
        <f t="shared" si="0"/>
        <v>2. Within 10% deviation from baseline</v>
      </c>
      <c r="BU25" s="46" t="str">
        <f t="shared" si="1"/>
        <v xml:space="preserve">1. Better than baseline </v>
      </c>
      <c r="BV25" s="46" t="str">
        <f t="shared" si="2"/>
        <v xml:space="preserve">1. Better than baseline </v>
      </c>
      <c r="BW25" s="46" t="str">
        <f t="shared" si="3"/>
        <v xml:space="preserve">1. Better than baseline </v>
      </c>
      <c r="BX25" s="46" t="str">
        <f t="shared" si="4"/>
        <v xml:space="preserve">1. Better than baseline </v>
      </c>
      <c r="BY25" s="46" t="str">
        <f t="shared" si="20"/>
        <v xml:space="preserve">1. Better than baseline </v>
      </c>
      <c r="BZ25" s="46" t="str">
        <f t="shared" si="5"/>
        <v>2. Within 10% deviation from baseline</v>
      </c>
      <c r="CA25" s="46" t="str">
        <f>IF(ISBLANK(BQ25),"4.Blocker/Not Executed",IF(AND(BQ25&lt;=0%),"1. Better than baseline ",IF(AND(BQ25&lt;=10%,#REF!&gt;=0%),"2. Within 10% deviation from baseline",IF(AND(BQ25&gt;=10%),"3. Missing baseline"))))</f>
        <v xml:space="preserve">1. Better than baseline </v>
      </c>
    </row>
    <row r="26" spans="1:79" ht="29" x14ac:dyDescent="0.35">
      <c r="A26" s="12">
        <v>23</v>
      </c>
      <c r="B26" s="83" t="s">
        <v>4359</v>
      </c>
      <c r="C26" s="83" t="s">
        <v>1254</v>
      </c>
      <c r="D26" s="83" t="s">
        <v>4392</v>
      </c>
      <c r="E26" s="156" t="s">
        <v>4393</v>
      </c>
      <c r="F26" s="83" t="s">
        <v>4396</v>
      </c>
      <c r="G26" s="84" t="s">
        <v>4397</v>
      </c>
      <c r="H26" s="52">
        <v>1.42</v>
      </c>
      <c r="I26" s="36">
        <v>1.41</v>
      </c>
      <c r="J26" s="52">
        <v>1.42</v>
      </c>
      <c r="K26" s="52">
        <v>1.42</v>
      </c>
      <c r="L26" s="52">
        <v>1.42</v>
      </c>
      <c r="M26" s="36">
        <v>1.44</v>
      </c>
      <c r="N26" s="6">
        <f t="shared" si="6"/>
        <v>1.4084507042253534E-2</v>
      </c>
      <c r="O26" s="52">
        <v>2</v>
      </c>
      <c r="P26" s="52">
        <v>2</v>
      </c>
      <c r="Q26" s="92">
        <v>1.841</v>
      </c>
      <c r="R26" s="36">
        <v>1.89</v>
      </c>
      <c r="S26" s="52">
        <v>1.841</v>
      </c>
      <c r="T26" s="52"/>
      <c r="U26" s="6">
        <f t="shared" si="7"/>
        <v>-1</v>
      </c>
      <c r="V26" s="52">
        <v>1.82</v>
      </c>
      <c r="W26" s="36">
        <v>1.97</v>
      </c>
      <c r="X26" s="52">
        <v>1.97</v>
      </c>
      <c r="Y26" s="52">
        <v>1.97</v>
      </c>
      <c r="Z26" s="36">
        <v>1.82</v>
      </c>
      <c r="AA26" s="52">
        <v>1.97</v>
      </c>
      <c r="AB26" s="52"/>
      <c r="AC26" s="6">
        <f t="shared" si="8"/>
        <v>-1</v>
      </c>
      <c r="AD26" s="52">
        <v>1.57</v>
      </c>
      <c r="AE26" s="52">
        <v>1.57</v>
      </c>
      <c r="AF26" s="36">
        <v>1.63</v>
      </c>
      <c r="AG26" s="52">
        <v>1.57</v>
      </c>
      <c r="AH26" s="52">
        <v>1.57</v>
      </c>
      <c r="AI26" s="52"/>
      <c r="AJ26" s="6">
        <f t="shared" si="9"/>
        <v>-1</v>
      </c>
      <c r="AK26" s="52">
        <v>1.5569999999999999</v>
      </c>
      <c r="AL26" s="52">
        <v>1.68</v>
      </c>
      <c r="AM26" s="107">
        <f t="shared" si="21"/>
        <v>1.5569999999999999</v>
      </c>
      <c r="AN26" s="36">
        <v>1.51</v>
      </c>
      <c r="AO26" s="36">
        <v>1.5569999999999999</v>
      </c>
      <c r="AP26" s="36">
        <v>1.52</v>
      </c>
      <c r="AQ26" s="52">
        <f t="shared" si="10"/>
        <v>1.52</v>
      </c>
      <c r="AR26" s="52"/>
      <c r="AS26" s="6">
        <f t="shared" si="11"/>
        <v>-1</v>
      </c>
      <c r="AT26" s="36">
        <v>1.82</v>
      </c>
      <c r="AU26" s="36">
        <v>1.82</v>
      </c>
      <c r="AV26" s="36">
        <v>1.82</v>
      </c>
      <c r="AW26" s="36">
        <v>1.86</v>
      </c>
      <c r="AX26" s="36">
        <v>1.78</v>
      </c>
      <c r="AY26" s="52">
        <f t="shared" si="12"/>
        <v>1.78</v>
      </c>
      <c r="AZ26" s="52"/>
      <c r="BA26" s="6">
        <f t="shared" si="13"/>
        <v>-1</v>
      </c>
      <c r="BB26" s="14">
        <v>1.66</v>
      </c>
      <c r="BC26" s="14">
        <v>1.6180000000000001</v>
      </c>
      <c r="BD26" s="77">
        <f t="shared" si="14"/>
        <v>1.6180000000000001</v>
      </c>
      <c r="BE26" s="77">
        <v>1.61</v>
      </c>
      <c r="BF26" s="77">
        <f t="shared" si="15"/>
        <v>1.61</v>
      </c>
      <c r="BG26" s="52">
        <v>1.61</v>
      </c>
      <c r="BH26" s="52">
        <v>1.58</v>
      </c>
      <c r="BI26" s="6">
        <f t="shared" si="16"/>
        <v>-1.8633540372670822E-2</v>
      </c>
      <c r="BJ26" s="52">
        <v>1.5406</v>
      </c>
      <c r="BK26" s="52">
        <v>1.5406</v>
      </c>
      <c r="BL26" s="36">
        <v>1.59</v>
      </c>
      <c r="BM26" s="52">
        <v>1.5406</v>
      </c>
      <c r="BN26" s="52">
        <v>1.46</v>
      </c>
      <c r="BO26" s="52">
        <f t="shared" si="17"/>
        <v>1.46</v>
      </c>
      <c r="BP26" s="52"/>
      <c r="BQ26" s="6">
        <f t="shared" si="18"/>
        <v>-1</v>
      </c>
      <c r="BR26" s="14"/>
      <c r="BS26" s="14"/>
      <c r="BT26" s="37" t="str">
        <f t="shared" si="0"/>
        <v>2. Within 10% deviation from baseline</v>
      </c>
      <c r="BU26" s="37" t="str">
        <f t="shared" si="1"/>
        <v xml:space="preserve">1. Better than baseline </v>
      </c>
      <c r="BV26" s="37" t="str">
        <f t="shared" si="2"/>
        <v xml:space="preserve">1. Better than baseline </v>
      </c>
      <c r="BW26" s="37" t="str">
        <f t="shared" si="3"/>
        <v xml:space="preserve">1. Better than baseline </v>
      </c>
      <c r="BX26" s="37" t="str">
        <f t="shared" si="4"/>
        <v xml:space="preserve">1. Better than baseline </v>
      </c>
      <c r="BY26" s="37" t="str">
        <f t="shared" si="20"/>
        <v xml:space="preserve">1. Better than baseline </v>
      </c>
      <c r="BZ26" s="37" t="str">
        <f t="shared" si="5"/>
        <v xml:space="preserve">1. Better than baseline </v>
      </c>
      <c r="CA26" s="37" t="str">
        <f>IF(ISBLANK(BQ26),"4.Blocker/Not Executed",IF(AND(BQ26&lt;=0%),"1. Better than baseline ",IF(AND(BQ26&lt;=10%,#REF!&gt;=0%),"2. Within 10% deviation from baseline",IF(AND(BQ26&gt;=10%),"3. Missing baseline"))))</f>
        <v xml:space="preserve">1. Better than baseline </v>
      </c>
    </row>
    <row r="27" spans="1:79" ht="29" x14ac:dyDescent="0.35">
      <c r="A27" s="12">
        <v>24</v>
      </c>
      <c r="B27" s="83" t="s">
        <v>4359</v>
      </c>
      <c r="C27" s="83" t="s">
        <v>1254</v>
      </c>
      <c r="D27" s="83" t="s">
        <v>4392</v>
      </c>
      <c r="E27" s="156" t="s">
        <v>4393</v>
      </c>
      <c r="F27" s="83" t="s">
        <v>4398</v>
      </c>
      <c r="G27" s="84" t="s">
        <v>4399</v>
      </c>
      <c r="H27" s="52">
        <v>1.22</v>
      </c>
      <c r="I27" s="36">
        <v>1.25</v>
      </c>
      <c r="J27" s="52">
        <v>1.22</v>
      </c>
      <c r="K27" s="52">
        <v>1.22</v>
      </c>
      <c r="L27" s="52">
        <v>1.22</v>
      </c>
      <c r="M27" s="36">
        <v>1.3</v>
      </c>
      <c r="N27" s="6">
        <f t="shared" si="6"/>
        <v>6.5573770491803338E-2</v>
      </c>
      <c r="O27" s="52">
        <v>1.75</v>
      </c>
      <c r="P27" s="52">
        <v>1.75</v>
      </c>
      <c r="Q27" s="92">
        <v>1.7370000000000001</v>
      </c>
      <c r="R27" s="36">
        <v>1.64</v>
      </c>
      <c r="S27" s="52">
        <v>1.7370000000000001</v>
      </c>
      <c r="T27" s="52"/>
      <c r="U27" s="6">
        <f t="shared" si="7"/>
        <v>-1</v>
      </c>
      <c r="V27" s="52">
        <v>1.76</v>
      </c>
      <c r="W27" s="36">
        <v>1.71</v>
      </c>
      <c r="X27" s="52">
        <v>1.71</v>
      </c>
      <c r="Y27" s="52">
        <v>1.71</v>
      </c>
      <c r="Z27" s="36">
        <v>1.6779999999999999</v>
      </c>
      <c r="AA27" s="52">
        <v>1.71</v>
      </c>
      <c r="AB27" s="52"/>
      <c r="AC27" s="6">
        <f t="shared" si="8"/>
        <v>-1</v>
      </c>
      <c r="AD27" s="52">
        <v>1.4312</v>
      </c>
      <c r="AE27" s="52">
        <v>1.4312</v>
      </c>
      <c r="AF27" s="36">
        <v>1.48</v>
      </c>
      <c r="AG27" s="52">
        <v>1.4312</v>
      </c>
      <c r="AH27" s="52">
        <v>1.4312</v>
      </c>
      <c r="AI27" s="52"/>
      <c r="AJ27" s="6">
        <f t="shared" si="9"/>
        <v>-1</v>
      </c>
      <c r="AK27" s="52">
        <v>1.37</v>
      </c>
      <c r="AL27" s="52">
        <v>1.36</v>
      </c>
      <c r="AM27" s="107">
        <f t="shared" si="21"/>
        <v>1.36</v>
      </c>
      <c r="AN27" s="36">
        <v>1.32</v>
      </c>
      <c r="AO27" s="36">
        <v>1.36</v>
      </c>
      <c r="AP27" s="36">
        <v>1.25</v>
      </c>
      <c r="AQ27" s="52">
        <f t="shared" si="10"/>
        <v>1.25</v>
      </c>
      <c r="AR27" s="52"/>
      <c r="AS27" s="6">
        <f t="shared" si="11"/>
        <v>-1</v>
      </c>
      <c r="AT27" s="36">
        <v>1.65</v>
      </c>
      <c r="AU27" s="36">
        <v>1.65</v>
      </c>
      <c r="AV27" s="36">
        <v>1.65</v>
      </c>
      <c r="AW27" s="36">
        <v>1.66</v>
      </c>
      <c r="AX27" s="36">
        <v>1.62</v>
      </c>
      <c r="AY27" s="52">
        <f t="shared" si="12"/>
        <v>1.62</v>
      </c>
      <c r="AZ27" s="52"/>
      <c r="BA27" s="6">
        <f t="shared" si="13"/>
        <v>-1</v>
      </c>
      <c r="BB27" s="14">
        <v>0.99</v>
      </c>
      <c r="BC27" s="14">
        <v>0.97699999999999998</v>
      </c>
      <c r="BD27" s="77">
        <f t="shared" si="14"/>
        <v>0.97699999999999998</v>
      </c>
      <c r="BE27" s="77">
        <v>1.01</v>
      </c>
      <c r="BF27" s="77">
        <f t="shared" si="15"/>
        <v>0.97699999999999998</v>
      </c>
      <c r="BG27" s="52">
        <v>0.97699999999999998</v>
      </c>
      <c r="BH27" s="52">
        <v>0.96</v>
      </c>
      <c r="BI27" s="6">
        <f t="shared" si="16"/>
        <v>-1.7400204708290703E-2</v>
      </c>
      <c r="BJ27" s="52">
        <v>1.37</v>
      </c>
      <c r="BK27" s="52">
        <v>1.37</v>
      </c>
      <c r="BL27" s="36">
        <v>1.32</v>
      </c>
      <c r="BM27" s="52">
        <v>1.37</v>
      </c>
      <c r="BN27" s="52">
        <v>1.34</v>
      </c>
      <c r="BO27" s="52">
        <f t="shared" si="17"/>
        <v>1.34</v>
      </c>
      <c r="BP27" s="52"/>
      <c r="BQ27" s="6">
        <f t="shared" si="18"/>
        <v>-1</v>
      </c>
      <c r="BR27" s="14"/>
      <c r="BS27" s="14"/>
      <c r="BT27" s="37" t="str">
        <f t="shared" si="0"/>
        <v>2. Within 10% deviation from baseline</v>
      </c>
      <c r="BU27" s="37" t="str">
        <f t="shared" si="1"/>
        <v xml:space="preserve">1. Better than baseline </v>
      </c>
      <c r="BV27" s="37" t="str">
        <f t="shared" si="2"/>
        <v xml:space="preserve">1. Better than baseline </v>
      </c>
      <c r="BW27" s="37" t="str">
        <f t="shared" si="3"/>
        <v xml:space="preserve">1. Better than baseline </v>
      </c>
      <c r="BX27" s="37" t="str">
        <f t="shared" si="4"/>
        <v xml:space="preserve">1. Better than baseline </v>
      </c>
      <c r="BY27" s="37" t="str">
        <f t="shared" si="20"/>
        <v xml:space="preserve">1. Better than baseline </v>
      </c>
      <c r="BZ27" s="37" t="str">
        <f t="shared" si="5"/>
        <v xml:space="preserve">1. Better than baseline </v>
      </c>
      <c r="CA27" s="37" t="str">
        <f>IF(ISBLANK(BQ27),"4.Blocker/Not Executed",IF(AND(BQ27&lt;=0%),"1. Better than baseline ",IF(AND(BQ27&lt;=10%,#REF!&gt;=0%),"2. Within 10% deviation from baseline",IF(AND(BQ27&gt;=10%),"3. Missing baseline"))))</f>
        <v xml:space="preserve">1. Better than baseline </v>
      </c>
    </row>
    <row r="28" spans="1:79" ht="29" x14ac:dyDescent="0.35">
      <c r="A28" s="12">
        <v>25</v>
      </c>
      <c r="B28" s="83" t="s">
        <v>4359</v>
      </c>
      <c r="C28" s="83" t="s">
        <v>1254</v>
      </c>
      <c r="D28" s="83" t="s">
        <v>4392</v>
      </c>
      <c r="E28" s="156" t="s">
        <v>4393</v>
      </c>
      <c r="F28" s="83" t="s">
        <v>4400</v>
      </c>
      <c r="G28" s="84" t="s">
        <v>4401</v>
      </c>
      <c r="H28" s="52">
        <v>0.97</v>
      </c>
      <c r="I28" s="36">
        <v>0.96</v>
      </c>
      <c r="J28" s="52">
        <v>0.97</v>
      </c>
      <c r="K28" s="52">
        <v>0.97</v>
      </c>
      <c r="L28" s="52">
        <v>0.97</v>
      </c>
      <c r="M28" s="36">
        <v>0.94</v>
      </c>
      <c r="N28" s="6">
        <f t="shared" si="6"/>
        <v>-3.0927835051546421E-2</v>
      </c>
      <c r="O28" s="52">
        <v>1.5</v>
      </c>
      <c r="P28" s="52">
        <v>1.5</v>
      </c>
      <c r="Q28" s="92">
        <v>1.51</v>
      </c>
      <c r="R28" s="36">
        <v>1.47</v>
      </c>
      <c r="S28" s="52">
        <v>1.51</v>
      </c>
      <c r="T28" s="52"/>
      <c r="U28" s="6">
        <f t="shared" si="7"/>
        <v>-1</v>
      </c>
      <c r="V28" s="52">
        <v>1.44</v>
      </c>
      <c r="W28" s="36">
        <v>1.35</v>
      </c>
      <c r="X28" s="52">
        <v>1.35</v>
      </c>
      <c r="Y28" s="52">
        <v>1.35</v>
      </c>
      <c r="Z28" s="36">
        <v>1.31</v>
      </c>
      <c r="AA28" s="52">
        <v>1.35</v>
      </c>
      <c r="AB28" s="52"/>
      <c r="AC28" s="6">
        <f t="shared" si="8"/>
        <v>-1</v>
      </c>
      <c r="AD28" s="52">
        <v>1.3</v>
      </c>
      <c r="AE28" s="52">
        <v>1.3</v>
      </c>
      <c r="AF28" s="36">
        <v>1.34</v>
      </c>
      <c r="AG28" s="52">
        <v>1.3</v>
      </c>
      <c r="AH28" s="52">
        <v>1.3</v>
      </c>
      <c r="AI28" s="52"/>
      <c r="AJ28" s="6">
        <f t="shared" si="9"/>
        <v>-1</v>
      </c>
      <c r="AK28" s="52">
        <v>1.4001999999999999</v>
      </c>
      <c r="AL28" s="52">
        <v>1.38</v>
      </c>
      <c r="AM28" s="107">
        <f t="shared" si="21"/>
        <v>1.38</v>
      </c>
      <c r="AN28" s="36">
        <v>1.29</v>
      </c>
      <c r="AO28" s="36">
        <v>1.38</v>
      </c>
      <c r="AP28" s="36">
        <v>1.36</v>
      </c>
      <c r="AQ28" s="52">
        <f t="shared" si="10"/>
        <v>1.36</v>
      </c>
      <c r="AR28" s="52"/>
      <c r="AS28" s="6">
        <f t="shared" si="11"/>
        <v>-1</v>
      </c>
      <c r="AT28" s="36">
        <v>1.39</v>
      </c>
      <c r="AU28" s="36">
        <v>1.39</v>
      </c>
      <c r="AV28" s="36">
        <v>1.39</v>
      </c>
      <c r="AW28" s="36">
        <v>1.39</v>
      </c>
      <c r="AX28" s="36">
        <v>1.18</v>
      </c>
      <c r="AY28" s="52">
        <f t="shared" si="12"/>
        <v>1.18</v>
      </c>
      <c r="AZ28" s="52"/>
      <c r="BA28" s="6">
        <f t="shared" si="13"/>
        <v>-1</v>
      </c>
      <c r="BB28" s="14">
        <v>0.96</v>
      </c>
      <c r="BC28" s="14">
        <v>0.99</v>
      </c>
      <c r="BD28" s="77">
        <f t="shared" si="14"/>
        <v>0.96</v>
      </c>
      <c r="BE28" s="77">
        <v>0.95</v>
      </c>
      <c r="BF28" s="77">
        <f t="shared" si="15"/>
        <v>0.95</v>
      </c>
      <c r="BG28" s="52">
        <v>0.95</v>
      </c>
      <c r="BH28" s="52">
        <v>0.97</v>
      </c>
      <c r="BI28" s="6">
        <f t="shared" si="16"/>
        <v>2.1052631578947389E-2</v>
      </c>
      <c r="BJ28" s="52">
        <v>1.41</v>
      </c>
      <c r="BK28" s="52">
        <v>1.41</v>
      </c>
      <c r="BL28" s="36">
        <v>1.49</v>
      </c>
      <c r="BM28" s="52">
        <v>1.41</v>
      </c>
      <c r="BN28" s="52">
        <v>1.36</v>
      </c>
      <c r="BO28" s="52">
        <f t="shared" si="17"/>
        <v>1.36</v>
      </c>
      <c r="BP28" s="52"/>
      <c r="BQ28" s="6">
        <f t="shared" si="18"/>
        <v>-1</v>
      </c>
      <c r="BR28" s="14"/>
      <c r="BS28" s="14"/>
      <c r="BT28" s="37" t="str">
        <f t="shared" si="0"/>
        <v xml:space="preserve">1. Better than baseline </v>
      </c>
      <c r="BU28" s="37" t="str">
        <f t="shared" si="1"/>
        <v xml:space="preserve">1. Better than baseline </v>
      </c>
      <c r="BV28" s="37" t="str">
        <f t="shared" si="2"/>
        <v xml:space="preserve">1. Better than baseline </v>
      </c>
      <c r="BW28" s="37" t="str">
        <f t="shared" si="3"/>
        <v xml:space="preserve">1. Better than baseline </v>
      </c>
      <c r="BX28" s="37" t="str">
        <f t="shared" si="4"/>
        <v xml:space="preserve">1. Better than baseline </v>
      </c>
      <c r="BY28" s="37" t="str">
        <f t="shared" si="20"/>
        <v xml:space="preserve">1. Better than baseline </v>
      </c>
      <c r="BZ28" s="37" t="str">
        <f t="shared" si="5"/>
        <v>2. Within 10% deviation from baseline</v>
      </c>
      <c r="CA28" s="37" t="str">
        <f>IF(ISBLANK(BQ28),"4.Blocker/Not Executed",IF(AND(BQ28&lt;=0%),"1. Better than baseline ",IF(AND(BQ28&lt;=10%,#REF!&gt;=0%),"2. Within 10% deviation from baseline",IF(AND(BQ28&gt;=10%),"3. Missing baseline"))))</f>
        <v xml:space="preserve">1. Better than baseline </v>
      </c>
    </row>
    <row r="29" spans="1:79" ht="29" x14ac:dyDescent="0.35">
      <c r="A29" s="12">
        <v>26</v>
      </c>
      <c r="B29" s="83" t="s">
        <v>4359</v>
      </c>
      <c r="C29" s="83" t="s">
        <v>1254</v>
      </c>
      <c r="D29" s="83" t="s">
        <v>4392</v>
      </c>
      <c r="E29" s="156" t="s">
        <v>4393</v>
      </c>
      <c r="F29" s="83" t="s">
        <v>4402</v>
      </c>
      <c r="G29" s="84" t="s">
        <v>4403</v>
      </c>
      <c r="H29" s="52">
        <v>1.46</v>
      </c>
      <c r="I29" s="36">
        <v>1.42</v>
      </c>
      <c r="J29" s="52">
        <v>1.46</v>
      </c>
      <c r="K29" s="52">
        <v>1.46</v>
      </c>
      <c r="L29" s="52">
        <v>1.46</v>
      </c>
      <c r="M29" s="36">
        <v>1.41</v>
      </c>
      <c r="N29" s="6">
        <f t="shared" si="6"/>
        <v>-3.4246575342465786E-2</v>
      </c>
      <c r="O29" s="52">
        <v>1.8</v>
      </c>
      <c r="P29" s="52">
        <v>1.8</v>
      </c>
      <c r="Q29" s="92">
        <v>1.69</v>
      </c>
      <c r="R29" s="36">
        <v>1.74</v>
      </c>
      <c r="S29" s="52">
        <v>1.69</v>
      </c>
      <c r="T29" s="52"/>
      <c r="U29" s="6">
        <f t="shared" si="7"/>
        <v>-1</v>
      </c>
      <c r="V29" s="52">
        <v>1.69</v>
      </c>
      <c r="W29" s="36">
        <v>1.66</v>
      </c>
      <c r="X29" s="52">
        <v>1.66</v>
      </c>
      <c r="Y29" s="52">
        <v>1.66</v>
      </c>
      <c r="Z29" s="36">
        <v>1.57</v>
      </c>
      <c r="AA29" s="52">
        <v>1.66</v>
      </c>
      <c r="AB29" s="52"/>
      <c r="AC29" s="6">
        <f t="shared" si="8"/>
        <v>-1</v>
      </c>
      <c r="AD29" s="52">
        <v>1.5184000000000002</v>
      </c>
      <c r="AE29" s="52">
        <v>1.5184000000000002</v>
      </c>
      <c r="AF29" s="36">
        <v>1.46</v>
      </c>
      <c r="AG29" s="52">
        <v>1.5184000000000002</v>
      </c>
      <c r="AH29" s="52">
        <v>1.5184000000000002</v>
      </c>
      <c r="AI29" s="52"/>
      <c r="AJ29" s="6">
        <f t="shared" si="9"/>
        <v>-1</v>
      </c>
      <c r="AK29" s="52">
        <v>1.5866</v>
      </c>
      <c r="AL29" s="52">
        <v>1.53</v>
      </c>
      <c r="AM29" s="107">
        <f t="shared" si="21"/>
        <v>1.53</v>
      </c>
      <c r="AN29" s="36">
        <v>1.41</v>
      </c>
      <c r="AO29" s="36">
        <v>1.53</v>
      </c>
      <c r="AP29" s="36">
        <v>1.45</v>
      </c>
      <c r="AQ29" s="52">
        <f t="shared" si="10"/>
        <v>1.45</v>
      </c>
      <c r="AR29" s="52"/>
      <c r="AS29" s="6">
        <f t="shared" si="11"/>
        <v>-1</v>
      </c>
      <c r="AT29" s="36">
        <v>1.69</v>
      </c>
      <c r="AU29" s="36">
        <v>1.69</v>
      </c>
      <c r="AV29" s="36">
        <v>1.69</v>
      </c>
      <c r="AW29" s="36">
        <v>1.72</v>
      </c>
      <c r="AX29" s="36">
        <v>1.66</v>
      </c>
      <c r="AY29" s="52">
        <f t="shared" si="12"/>
        <v>1.66</v>
      </c>
      <c r="AZ29" s="52"/>
      <c r="BA29" s="6">
        <f t="shared" si="13"/>
        <v>-1</v>
      </c>
      <c r="BB29" s="14">
        <v>1.37</v>
      </c>
      <c r="BC29" s="14">
        <v>1.33</v>
      </c>
      <c r="BD29" s="77">
        <f t="shared" si="14"/>
        <v>1.33</v>
      </c>
      <c r="BE29" s="77">
        <v>1.33</v>
      </c>
      <c r="BF29" s="77">
        <f t="shared" si="15"/>
        <v>1.33</v>
      </c>
      <c r="BG29" s="52">
        <v>1.33</v>
      </c>
      <c r="BH29" s="52">
        <v>1.36</v>
      </c>
      <c r="BI29" s="6">
        <f t="shared" si="16"/>
        <v>2.2556390977443629E-2</v>
      </c>
      <c r="BJ29" s="52">
        <v>1.4311999999999998</v>
      </c>
      <c r="BK29" s="52">
        <v>1.4311999999999998</v>
      </c>
      <c r="BL29" s="36">
        <v>1.49</v>
      </c>
      <c r="BM29" s="52">
        <v>1.4311999999999998</v>
      </c>
      <c r="BN29" s="52">
        <v>1.43</v>
      </c>
      <c r="BO29" s="52">
        <f t="shared" si="17"/>
        <v>1.43</v>
      </c>
      <c r="BP29" s="52"/>
      <c r="BQ29" s="6">
        <f t="shared" si="18"/>
        <v>-1</v>
      </c>
      <c r="BR29" s="14"/>
      <c r="BS29" s="14"/>
      <c r="BT29" s="37" t="str">
        <f t="shared" si="0"/>
        <v xml:space="preserve">1. Better than baseline </v>
      </c>
      <c r="BU29" s="37" t="str">
        <f t="shared" si="1"/>
        <v xml:space="preserve">1. Better than baseline </v>
      </c>
      <c r="BV29" s="37" t="str">
        <f t="shared" si="2"/>
        <v xml:space="preserve">1. Better than baseline </v>
      </c>
      <c r="BW29" s="37" t="str">
        <f t="shared" si="3"/>
        <v xml:space="preserve">1. Better than baseline </v>
      </c>
      <c r="BX29" s="37" t="str">
        <f t="shared" si="4"/>
        <v xml:space="preserve">1. Better than baseline </v>
      </c>
      <c r="BY29" s="37" t="str">
        <f t="shared" si="20"/>
        <v xml:space="preserve">1. Better than baseline </v>
      </c>
      <c r="BZ29" s="37" t="str">
        <f t="shared" si="5"/>
        <v>2. Within 10% deviation from baseline</v>
      </c>
      <c r="CA29" s="37" t="str">
        <f>IF(ISBLANK(BQ29),"4.Blocker/Not Executed",IF(AND(BQ29&lt;=0%),"1. Better than baseline ",IF(AND(BQ29&lt;=10%,#REF!&gt;=0%),"2. Within 10% deviation from baseline",IF(AND(BQ29&gt;=10%),"3. Missing baseline"))))</f>
        <v xml:space="preserve">1. Better than baseline </v>
      </c>
    </row>
    <row r="30" spans="1:79" ht="29" x14ac:dyDescent="0.35">
      <c r="A30" s="12">
        <v>27</v>
      </c>
      <c r="B30" s="83" t="s">
        <v>4359</v>
      </c>
      <c r="C30" s="83" t="s">
        <v>1254</v>
      </c>
      <c r="D30" s="83" t="s">
        <v>4392</v>
      </c>
      <c r="E30" s="156" t="s">
        <v>4393</v>
      </c>
      <c r="F30" s="83" t="s">
        <v>4404</v>
      </c>
      <c r="G30" s="84" t="s">
        <v>4405</v>
      </c>
      <c r="H30" s="52">
        <v>1.65</v>
      </c>
      <c r="I30" s="36">
        <v>1.61</v>
      </c>
      <c r="J30" s="52">
        <v>1.65</v>
      </c>
      <c r="K30" s="52">
        <v>1.65</v>
      </c>
      <c r="L30" s="52">
        <v>1.65</v>
      </c>
      <c r="M30" s="36">
        <v>1.52</v>
      </c>
      <c r="N30" s="6">
        <f t="shared" si="6"/>
        <v>-7.8787878787878726E-2</v>
      </c>
      <c r="O30" s="52">
        <v>2.2599999999999998</v>
      </c>
      <c r="P30" s="52">
        <v>2.2599999999999998</v>
      </c>
      <c r="Q30" s="92">
        <v>2.2000000000000002</v>
      </c>
      <c r="R30" s="36">
        <v>2.1800000000000002</v>
      </c>
      <c r="S30" s="52">
        <v>2.2000000000000002</v>
      </c>
      <c r="T30" s="52"/>
      <c r="U30" s="6">
        <f t="shared" si="7"/>
        <v>-1</v>
      </c>
      <c r="V30" s="52">
        <v>2.17</v>
      </c>
      <c r="W30" s="36">
        <v>1.84</v>
      </c>
      <c r="X30" s="52">
        <v>1.84</v>
      </c>
      <c r="Y30" s="52">
        <v>1.84</v>
      </c>
      <c r="Z30" s="36">
        <v>1.79</v>
      </c>
      <c r="AA30" s="52">
        <v>1.84</v>
      </c>
      <c r="AB30" s="52"/>
      <c r="AC30" s="6">
        <f t="shared" si="8"/>
        <v>-1</v>
      </c>
      <c r="AD30" s="52">
        <v>2.25</v>
      </c>
      <c r="AE30" s="52">
        <v>2.25</v>
      </c>
      <c r="AF30" s="36">
        <v>2.37</v>
      </c>
      <c r="AG30" s="52">
        <v>2.25</v>
      </c>
      <c r="AH30" s="52">
        <v>2.25</v>
      </c>
      <c r="AI30" s="52"/>
      <c r="AJ30" s="6">
        <f t="shared" si="9"/>
        <v>-1</v>
      </c>
      <c r="AK30" s="52">
        <v>2.8</v>
      </c>
      <c r="AL30" s="52">
        <v>2.68</v>
      </c>
      <c r="AM30" s="107">
        <f t="shared" si="21"/>
        <v>2.68</v>
      </c>
      <c r="AN30" s="36">
        <v>2.54</v>
      </c>
      <c r="AO30" s="36">
        <v>2.68</v>
      </c>
      <c r="AP30" s="36">
        <v>2.65</v>
      </c>
      <c r="AQ30" s="52">
        <f t="shared" si="10"/>
        <v>2.65</v>
      </c>
      <c r="AR30" s="52"/>
      <c r="AS30" s="6">
        <f t="shared" si="11"/>
        <v>-1</v>
      </c>
      <c r="AT30" s="36">
        <v>2.23</v>
      </c>
      <c r="AU30" s="36">
        <v>2.23</v>
      </c>
      <c r="AV30" s="36">
        <v>2.23</v>
      </c>
      <c r="AW30" s="36">
        <v>2.3199999999999998</v>
      </c>
      <c r="AX30" s="36">
        <v>2.31</v>
      </c>
      <c r="AY30" s="52">
        <f t="shared" si="12"/>
        <v>2.23</v>
      </c>
      <c r="AZ30" s="52"/>
      <c r="BA30" s="6">
        <f t="shared" si="13"/>
        <v>-1</v>
      </c>
      <c r="BB30" s="14">
        <v>1.47</v>
      </c>
      <c r="BC30" s="14">
        <v>1.4710000000000001</v>
      </c>
      <c r="BD30" s="77">
        <f t="shared" si="14"/>
        <v>1.47</v>
      </c>
      <c r="BE30" s="77">
        <v>1.47</v>
      </c>
      <c r="BF30" s="77">
        <f t="shared" si="15"/>
        <v>1.47</v>
      </c>
      <c r="BG30" s="52">
        <v>1.47</v>
      </c>
      <c r="BH30" s="52">
        <v>1.52</v>
      </c>
      <c r="BI30" s="6">
        <f t="shared" si="16"/>
        <v>3.4013605442176902E-2</v>
      </c>
      <c r="BJ30" s="52">
        <v>2.6936</v>
      </c>
      <c r="BK30" s="52">
        <v>2.6936</v>
      </c>
      <c r="BL30" s="36">
        <v>2.61</v>
      </c>
      <c r="BM30" s="52">
        <v>2.6936</v>
      </c>
      <c r="BN30" s="52">
        <v>2.2400000000000002</v>
      </c>
      <c r="BO30" s="52">
        <f t="shared" si="17"/>
        <v>2.2400000000000002</v>
      </c>
      <c r="BP30" s="52"/>
      <c r="BQ30" s="6">
        <f t="shared" si="18"/>
        <v>-1</v>
      </c>
      <c r="BR30" s="14"/>
      <c r="BS30" s="14"/>
      <c r="BT30" s="37" t="str">
        <f t="shared" si="0"/>
        <v xml:space="preserve">1. Better than baseline </v>
      </c>
      <c r="BU30" s="37" t="str">
        <f t="shared" si="1"/>
        <v xml:space="preserve">1. Better than baseline </v>
      </c>
      <c r="BV30" s="37" t="str">
        <f t="shared" si="2"/>
        <v xml:space="preserve">1. Better than baseline </v>
      </c>
      <c r="BW30" s="37" t="str">
        <f t="shared" si="3"/>
        <v xml:space="preserve">1. Better than baseline </v>
      </c>
      <c r="BX30" s="37" t="str">
        <f t="shared" si="4"/>
        <v xml:space="preserve">1. Better than baseline </v>
      </c>
      <c r="BY30" s="37" t="str">
        <f t="shared" si="20"/>
        <v xml:space="preserve">1. Better than baseline </v>
      </c>
      <c r="BZ30" s="37" t="str">
        <f t="shared" si="5"/>
        <v>2. Within 10% deviation from baseline</v>
      </c>
      <c r="CA30" s="37" t="str">
        <f>IF(ISBLANK(BQ30),"4.Blocker/Not Executed",IF(AND(BQ30&lt;=0%),"1. Better than baseline ",IF(AND(BQ30&lt;=10%,#REF!&gt;=0%),"2. Within 10% deviation from baseline",IF(AND(BQ30&gt;=10%),"3. Missing baseline"))))</f>
        <v xml:space="preserve">1. Better than baseline </v>
      </c>
    </row>
    <row r="31" spans="1:79" x14ac:dyDescent="0.35">
      <c r="A31" s="12">
        <v>28</v>
      </c>
      <c r="B31" s="83" t="s">
        <v>4359</v>
      </c>
      <c r="C31" s="83" t="s">
        <v>1254</v>
      </c>
      <c r="D31" s="83" t="s">
        <v>4392</v>
      </c>
      <c r="E31" s="156" t="s">
        <v>4393</v>
      </c>
      <c r="F31" s="83" t="s">
        <v>4406</v>
      </c>
      <c r="G31" s="84" t="s">
        <v>4407</v>
      </c>
      <c r="H31" s="52">
        <v>0.96</v>
      </c>
      <c r="I31" s="36">
        <v>0.96</v>
      </c>
      <c r="J31" s="52">
        <v>0.96</v>
      </c>
      <c r="K31" s="52">
        <v>0.96</v>
      </c>
      <c r="L31" s="52">
        <v>0.96</v>
      </c>
      <c r="M31" s="36">
        <v>0.94</v>
      </c>
      <c r="N31" s="6">
        <f t="shared" si="6"/>
        <v>-2.0833333333333353E-2</v>
      </c>
      <c r="O31" s="52">
        <v>1.04</v>
      </c>
      <c r="P31" s="52">
        <v>1.04</v>
      </c>
      <c r="Q31" s="92">
        <v>1.1100000000000001</v>
      </c>
      <c r="R31" s="36">
        <v>1.07</v>
      </c>
      <c r="S31" s="52">
        <v>1.1100000000000001</v>
      </c>
      <c r="T31" s="52"/>
      <c r="U31" s="6">
        <f t="shared" si="7"/>
        <v>-1</v>
      </c>
      <c r="V31" s="52">
        <v>1.18</v>
      </c>
      <c r="W31" s="36">
        <v>1.17</v>
      </c>
      <c r="X31" s="52">
        <v>1.17</v>
      </c>
      <c r="Y31" s="52">
        <v>1.17</v>
      </c>
      <c r="Z31" s="36">
        <v>1.1299999999999999</v>
      </c>
      <c r="AA31" s="52">
        <v>1.17</v>
      </c>
      <c r="AB31" s="52"/>
      <c r="AC31" s="6">
        <f t="shared" si="8"/>
        <v>-1</v>
      </c>
      <c r="AD31" s="52">
        <v>0.93620000000000003</v>
      </c>
      <c r="AE31" s="52">
        <v>0.93620000000000003</v>
      </c>
      <c r="AF31" s="36">
        <v>0.96</v>
      </c>
      <c r="AG31" s="52">
        <v>0.93620000000000003</v>
      </c>
      <c r="AH31" s="52">
        <v>0.93620000000000003</v>
      </c>
      <c r="AI31" s="52"/>
      <c r="AJ31" s="6">
        <f t="shared" si="9"/>
        <v>-1</v>
      </c>
      <c r="AK31" s="52">
        <v>1.0096000000000001</v>
      </c>
      <c r="AL31" s="52">
        <v>0.95</v>
      </c>
      <c r="AM31" s="107">
        <f t="shared" si="21"/>
        <v>0.95</v>
      </c>
      <c r="AN31" s="36">
        <v>0.97</v>
      </c>
      <c r="AO31" s="36">
        <v>0.95</v>
      </c>
      <c r="AP31" s="36">
        <v>0.94</v>
      </c>
      <c r="AQ31" s="52">
        <f t="shared" si="10"/>
        <v>0.94</v>
      </c>
      <c r="AR31" s="52"/>
      <c r="AS31" s="6">
        <f t="shared" si="11"/>
        <v>-1</v>
      </c>
      <c r="AT31" s="36">
        <v>1.04</v>
      </c>
      <c r="AU31" s="36">
        <v>1.04</v>
      </c>
      <c r="AV31" s="36">
        <v>1.04</v>
      </c>
      <c r="AW31" s="36">
        <v>1.04</v>
      </c>
      <c r="AX31" s="36">
        <v>0.99</v>
      </c>
      <c r="AY31" s="52">
        <f t="shared" si="12"/>
        <v>0.99</v>
      </c>
      <c r="AZ31" s="52"/>
      <c r="BA31" s="6">
        <f t="shared" si="13"/>
        <v>-1</v>
      </c>
      <c r="BB31" s="14">
        <v>1.04</v>
      </c>
      <c r="BC31" s="14">
        <v>1.0900000000000001</v>
      </c>
      <c r="BD31" s="77">
        <f t="shared" si="14"/>
        <v>1.04</v>
      </c>
      <c r="BE31" s="77">
        <v>1.1200000000000001</v>
      </c>
      <c r="BF31" s="77">
        <f t="shared" si="15"/>
        <v>1.04</v>
      </c>
      <c r="BG31" s="52">
        <v>1.04</v>
      </c>
      <c r="BH31" s="52">
        <v>1</v>
      </c>
      <c r="BI31" s="6">
        <f t="shared" si="16"/>
        <v>-3.8461538461538491E-2</v>
      </c>
      <c r="BJ31" s="52">
        <v>1</v>
      </c>
      <c r="BK31" s="52">
        <v>1</v>
      </c>
      <c r="BL31" s="36">
        <v>1.03</v>
      </c>
      <c r="BM31" s="52">
        <v>1</v>
      </c>
      <c r="BN31" s="52">
        <v>0.95</v>
      </c>
      <c r="BO31" s="52">
        <f t="shared" si="17"/>
        <v>0.95</v>
      </c>
      <c r="BP31" s="52"/>
      <c r="BQ31" s="6">
        <f t="shared" si="18"/>
        <v>-1</v>
      </c>
      <c r="BR31" s="14"/>
      <c r="BS31" s="14"/>
      <c r="BT31" s="37" t="str">
        <f t="shared" si="0"/>
        <v xml:space="preserve">1. Better than baseline </v>
      </c>
      <c r="BU31" s="37" t="str">
        <f t="shared" si="1"/>
        <v xml:space="preserve">1. Better than baseline </v>
      </c>
      <c r="BV31" s="37" t="str">
        <f t="shared" si="2"/>
        <v xml:space="preserve">1. Better than baseline </v>
      </c>
      <c r="BW31" s="37" t="str">
        <f t="shared" si="3"/>
        <v xml:space="preserve">1. Better than baseline </v>
      </c>
      <c r="BX31" s="37" t="str">
        <f t="shared" si="4"/>
        <v xml:space="preserve">1. Better than baseline </v>
      </c>
      <c r="BY31" s="37" t="str">
        <f t="shared" si="20"/>
        <v xml:space="preserve">1. Better than baseline </v>
      </c>
      <c r="BZ31" s="37" t="str">
        <f t="shared" si="5"/>
        <v xml:space="preserve">1. Better than baseline </v>
      </c>
      <c r="CA31" s="37" t="str">
        <f>IF(ISBLANK(BQ31),"4.Blocker/Not Executed",IF(AND(BQ31&lt;=0%),"1. Better than baseline ",IF(AND(BQ31&lt;=10%,#REF!&gt;=0%),"2. Within 10% deviation from baseline",IF(AND(BQ31&gt;=10%),"3. Missing baseline"))))</f>
        <v xml:space="preserve">1. Better than baseline </v>
      </c>
    </row>
    <row r="32" spans="1:79" ht="29" x14ac:dyDescent="0.35">
      <c r="A32" s="12">
        <v>29</v>
      </c>
      <c r="B32" s="83" t="s">
        <v>4359</v>
      </c>
      <c r="C32" s="83" t="s">
        <v>1254</v>
      </c>
      <c r="D32" s="83" t="s">
        <v>4392</v>
      </c>
      <c r="E32" s="156" t="s">
        <v>4393</v>
      </c>
      <c r="F32" s="83" t="s">
        <v>4408</v>
      </c>
      <c r="G32" s="84" t="s">
        <v>4409</v>
      </c>
      <c r="H32" s="52">
        <v>3.63</v>
      </c>
      <c r="I32" s="36">
        <v>3.33</v>
      </c>
      <c r="J32" s="52">
        <v>3.63</v>
      </c>
      <c r="K32" s="52">
        <v>3.63</v>
      </c>
      <c r="L32" s="52">
        <v>3.63</v>
      </c>
      <c r="M32" s="36">
        <v>3.57</v>
      </c>
      <c r="N32" s="6">
        <f t="shared" si="6"/>
        <v>-1.6528925619834725E-2</v>
      </c>
      <c r="O32" s="52">
        <v>3.7</v>
      </c>
      <c r="P32" s="52">
        <v>3.7</v>
      </c>
      <c r="Q32" s="92">
        <v>3.49</v>
      </c>
      <c r="R32" s="36">
        <v>3.55</v>
      </c>
      <c r="S32" s="52">
        <v>3.49</v>
      </c>
      <c r="T32" s="52"/>
      <c r="U32" s="6">
        <f t="shared" si="7"/>
        <v>-1</v>
      </c>
      <c r="V32" s="52">
        <v>4.57</v>
      </c>
      <c r="W32" s="36">
        <v>3.97</v>
      </c>
      <c r="X32" s="52">
        <v>3.97</v>
      </c>
      <c r="Y32" s="52">
        <v>3.97</v>
      </c>
      <c r="Z32" s="36">
        <v>4</v>
      </c>
      <c r="AA32" s="52">
        <v>3.97</v>
      </c>
      <c r="AB32" s="52"/>
      <c r="AC32" s="6">
        <f t="shared" si="8"/>
        <v>-1</v>
      </c>
      <c r="AD32" s="52">
        <v>5.6592000000000002</v>
      </c>
      <c r="AE32" s="52">
        <v>5.6592000000000002</v>
      </c>
      <c r="AF32" s="36">
        <v>5.12</v>
      </c>
      <c r="AG32" s="52">
        <v>5.6592000000000002</v>
      </c>
      <c r="AH32" s="52">
        <v>5.6592000000000002</v>
      </c>
      <c r="AI32" s="52"/>
      <c r="AJ32" s="6">
        <f t="shared" si="9"/>
        <v>-1</v>
      </c>
      <c r="AK32" s="52">
        <v>4.248800000000001</v>
      </c>
      <c r="AL32" s="52">
        <v>3.48</v>
      </c>
      <c r="AM32" s="107">
        <f t="shared" si="21"/>
        <v>3.48</v>
      </c>
      <c r="AN32" s="36">
        <v>3.51</v>
      </c>
      <c r="AO32" s="36">
        <v>3.48</v>
      </c>
      <c r="AP32" s="36">
        <v>3.5</v>
      </c>
      <c r="AQ32" s="52">
        <f t="shared" si="10"/>
        <v>3.48</v>
      </c>
      <c r="AR32" s="52"/>
      <c r="AS32" s="6">
        <f t="shared" si="11"/>
        <v>-1</v>
      </c>
      <c r="AT32" s="36">
        <v>3.7</v>
      </c>
      <c r="AU32" s="36">
        <v>3.7</v>
      </c>
      <c r="AV32" s="36">
        <v>3.7</v>
      </c>
      <c r="AW32" s="36">
        <v>3.97</v>
      </c>
      <c r="AX32" s="36">
        <v>3.85</v>
      </c>
      <c r="AY32" s="52">
        <f t="shared" si="12"/>
        <v>3.7</v>
      </c>
      <c r="AZ32" s="52"/>
      <c r="BA32" s="6">
        <f t="shared" si="13"/>
        <v>-1</v>
      </c>
      <c r="BB32" s="14">
        <v>3.45</v>
      </c>
      <c r="BC32" s="14">
        <v>3.512</v>
      </c>
      <c r="BD32" s="77">
        <f t="shared" si="14"/>
        <v>3.45</v>
      </c>
      <c r="BE32" s="77">
        <v>3.71</v>
      </c>
      <c r="BF32" s="77">
        <f t="shared" si="15"/>
        <v>3.45</v>
      </c>
      <c r="BG32" s="52">
        <v>3.45</v>
      </c>
      <c r="BH32" s="52">
        <v>3.47</v>
      </c>
      <c r="BI32" s="6">
        <f t="shared" si="16"/>
        <v>5.7971014492753676E-3</v>
      </c>
      <c r="BJ32" s="52">
        <v>4.1448</v>
      </c>
      <c r="BK32" s="52">
        <v>4.1448</v>
      </c>
      <c r="BL32" s="36">
        <v>4.21</v>
      </c>
      <c r="BM32" s="52">
        <v>4.1448</v>
      </c>
      <c r="BN32" s="52">
        <v>3.61</v>
      </c>
      <c r="BO32" s="52">
        <f t="shared" si="17"/>
        <v>3.61</v>
      </c>
      <c r="BP32" s="52"/>
      <c r="BQ32" s="6">
        <f t="shared" si="18"/>
        <v>-1</v>
      </c>
      <c r="BR32" s="14"/>
      <c r="BS32" s="14"/>
      <c r="BT32" s="37" t="str">
        <f t="shared" si="0"/>
        <v xml:space="preserve">1. Better than baseline </v>
      </c>
      <c r="BU32" s="37" t="str">
        <f t="shared" si="1"/>
        <v xml:space="preserve">1. Better than baseline </v>
      </c>
      <c r="BV32" s="37" t="str">
        <f t="shared" si="2"/>
        <v xml:space="preserve">1. Better than baseline </v>
      </c>
      <c r="BW32" s="37" t="str">
        <f t="shared" si="3"/>
        <v xml:space="preserve">1. Better than baseline </v>
      </c>
      <c r="BX32" s="37" t="str">
        <f t="shared" si="4"/>
        <v xml:space="preserve">1. Better than baseline </v>
      </c>
      <c r="BY32" s="37" t="str">
        <f t="shared" si="20"/>
        <v xml:space="preserve">1. Better than baseline </v>
      </c>
      <c r="BZ32" s="37" t="str">
        <f t="shared" si="5"/>
        <v>2. Within 10% deviation from baseline</v>
      </c>
      <c r="CA32" s="37" t="str">
        <f>IF(ISBLANK(BQ32),"4.Blocker/Not Executed",IF(AND(BQ32&lt;=0%),"1. Better than baseline ",IF(AND(BQ32&lt;=10%,#REF!&gt;=0%),"2. Within 10% deviation from baseline",IF(AND(BQ32&gt;=10%),"3. Missing baseline"))))</f>
        <v xml:space="preserve">1. Better than baseline </v>
      </c>
    </row>
    <row r="33" spans="1:79" ht="29" x14ac:dyDescent="0.35">
      <c r="A33" s="12">
        <v>30</v>
      </c>
      <c r="B33" s="83" t="s">
        <v>4359</v>
      </c>
      <c r="C33" s="83" t="s">
        <v>1254</v>
      </c>
      <c r="D33" s="83" t="s">
        <v>4392</v>
      </c>
      <c r="E33" s="156" t="s">
        <v>4393</v>
      </c>
      <c r="F33" s="83" t="s">
        <v>4410</v>
      </c>
      <c r="G33" s="84" t="s">
        <v>4411</v>
      </c>
      <c r="H33" s="52">
        <v>1.79</v>
      </c>
      <c r="I33" s="36">
        <v>1.77</v>
      </c>
      <c r="J33" s="52">
        <v>1.79</v>
      </c>
      <c r="K33" s="52">
        <v>1.79</v>
      </c>
      <c r="L33" s="52">
        <v>1.79</v>
      </c>
      <c r="M33" s="36">
        <v>1.76</v>
      </c>
      <c r="N33" s="6">
        <f t="shared" si="6"/>
        <v>-1.6759776536312863E-2</v>
      </c>
      <c r="O33" s="52">
        <v>2.64</v>
      </c>
      <c r="P33" s="52">
        <v>2.64</v>
      </c>
      <c r="Q33" s="92">
        <v>2.48</v>
      </c>
      <c r="R33" s="36">
        <v>2.42</v>
      </c>
      <c r="S33" s="52">
        <v>2.48</v>
      </c>
      <c r="T33" s="52"/>
      <c r="U33" s="6">
        <f t="shared" si="7"/>
        <v>-1</v>
      </c>
      <c r="V33" s="52">
        <v>2.1800000000000002</v>
      </c>
      <c r="W33" s="36">
        <v>1.92</v>
      </c>
      <c r="X33" s="52">
        <v>1.92</v>
      </c>
      <c r="Y33" s="52">
        <v>1.92</v>
      </c>
      <c r="Z33" s="36">
        <v>2.02</v>
      </c>
      <c r="AA33" s="52">
        <v>1.92</v>
      </c>
      <c r="AB33" s="52"/>
      <c r="AC33" s="6">
        <f t="shared" si="8"/>
        <v>-1</v>
      </c>
      <c r="AD33" s="52">
        <v>2.1663999999999999</v>
      </c>
      <c r="AE33" s="52">
        <v>2.1663999999999999</v>
      </c>
      <c r="AF33" s="36">
        <v>2.2200000000000002</v>
      </c>
      <c r="AG33" s="52">
        <v>2.1663999999999999</v>
      </c>
      <c r="AH33" s="52">
        <v>2.1663999999999999</v>
      </c>
      <c r="AI33" s="52"/>
      <c r="AJ33" s="6">
        <f t="shared" si="9"/>
        <v>-1</v>
      </c>
      <c r="AK33" s="52">
        <v>1.9484000000000001</v>
      </c>
      <c r="AL33" s="52">
        <v>1.75</v>
      </c>
      <c r="AM33" s="107">
        <f t="shared" si="21"/>
        <v>1.75</v>
      </c>
      <c r="AN33" s="36">
        <v>1.68</v>
      </c>
      <c r="AO33" s="36">
        <v>1.75</v>
      </c>
      <c r="AP33" s="36">
        <v>1.71</v>
      </c>
      <c r="AQ33" s="52">
        <f t="shared" si="10"/>
        <v>1.71</v>
      </c>
      <c r="AR33" s="52"/>
      <c r="AS33" s="6">
        <f t="shared" si="11"/>
        <v>-1</v>
      </c>
      <c r="AT33" s="36">
        <v>2.2200000000000002</v>
      </c>
      <c r="AU33" s="36">
        <v>2.2200000000000002</v>
      </c>
      <c r="AV33" s="36">
        <v>2.2200000000000002</v>
      </c>
      <c r="AW33" s="36">
        <v>2.25</v>
      </c>
      <c r="AX33" s="36">
        <v>2.2599999999999998</v>
      </c>
      <c r="AY33" s="52">
        <f t="shared" si="12"/>
        <v>2.2200000000000002</v>
      </c>
      <c r="AZ33" s="52"/>
      <c r="BA33" s="6">
        <f t="shared" si="13"/>
        <v>-1</v>
      </c>
      <c r="BB33" s="14">
        <v>2</v>
      </c>
      <c r="BC33" s="14">
        <v>2.12</v>
      </c>
      <c r="BD33" s="77">
        <f t="shared" si="14"/>
        <v>2</v>
      </c>
      <c r="BE33" s="77">
        <v>2.02</v>
      </c>
      <c r="BF33" s="77">
        <f t="shared" si="15"/>
        <v>2</v>
      </c>
      <c r="BG33" s="52">
        <v>2</v>
      </c>
      <c r="BH33" s="52">
        <v>2.1</v>
      </c>
      <c r="BI33" s="6">
        <f t="shared" si="16"/>
        <v>5.0000000000000044E-2</v>
      </c>
      <c r="BJ33" s="52">
        <v>1.7990000000000002</v>
      </c>
      <c r="BK33" s="52">
        <v>1.7990000000000002</v>
      </c>
      <c r="BL33" s="36">
        <v>1.71</v>
      </c>
      <c r="BM33" s="52">
        <v>1.7990000000000002</v>
      </c>
      <c r="BN33" s="52">
        <v>1.55</v>
      </c>
      <c r="BO33" s="52">
        <f t="shared" si="17"/>
        <v>1.55</v>
      </c>
      <c r="BP33" s="52"/>
      <c r="BQ33" s="6">
        <f t="shared" si="18"/>
        <v>-1</v>
      </c>
      <c r="BR33" s="14"/>
      <c r="BS33" s="14"/>
      <c r="BT33" s="37" t="str">
        <f t="shared" si="0"/>
        <v xml:space="preserve">1. Better than baseline </v>
      </c>
      <c r="BU33" s="37" t="str">
        <f t="shared" si="1"/>
        <v xml:space="preserve">1. Better than baseline </v>
      </c>
      <c r="BV33" s="37" t="str">
        <f t="shared" si="2"/>
        <v xml:space="preserve">1. Better than baseline </v>
      </c>
      <c r="BW33" s="37" t="str">
        <f t="shared" si="3"/>
        <v xml:space="preserve">1. Better than baseline </v>
      </c>
      <c r="BX33" s="37" t="str">
        <f t="shared" si="4"/>
        <v xml:space="preserve">1. Better than baseline </v>
      </c>
      <c r="BY33" s="37" t="str">
        <f t="shared" si="20"/>
        <v xml:space="preserve">1. Better than baseline </v>
      </c>
      <c r="BZ33" s="37" t="str">
        <f t="shared" si="5"/>
        <v>2. Within 10% deviation from baseline</v>
      </c>
      <c r="CA33" s="37" t="str">
        <f>IF(ISBLANK(BQ33),"4.Blocker/Not Executed",IF(AND(BQ33&lt;=0%),"1. Better than baseline ",IF(AND(BQ33&lt;=10%,#REF!&gt;=0%),"2. Within 10% deviation from baseline",IF(AND(BQ33&gt;=10%),"3. Missing baseline"))))</f>
        <v xml:space="preserve">1. Better than baseline </v>
      </c>
    </row>
    <row r="34" spans="1:79" ht="29" x14ac:dyDescent="0.35">
      <c r="A34" s="12">
        <v>31</v>
      </c>
      <c r="B34" s="83" t="s">
        <v>4359</v>
      </c>
      <c r="C34" s="83" t="s">
        <v>1254</v>
      </c>
      <c r="D34" s="83" t="s">
        <v>4392</v>
      </c>
      <c r="E34" s="156" t="s">
        <v>4393</v>
      </c>
      <c r="F34" s="83" t="s">
        <v>4412</v>
      </c>
      <c r="G34" s="84" t="s">
        <v>4413</v>
      </c>
      <c r="H34" s="52">
        <v>0.89</v>
      </c>
      <c r="I34" s="36">
        <v>0.92</v>
      </c>
      <c r="J34" s="52">
        <v>0.89</v>
      </c>
      <c r="K34" s="52">
        <v>0.89</v>
      </c>
      <c r="L34" s="52">
        <v>0.89</v>
      </c>
      <c r="M34" s="36">
        <v>0.91</v>
      </c>
      <c r="N34" s="6">
        <f t="shared" si="6"/>
        <v>2.2471910112359571E-2</v>
      </c>
      <c r="O34" s="52">
        <v>0.85</v>
      </c>
      <c r="P34" s="52">
        <v>0.85</v>
      </c>
      <c r="Q34" s="92">
        <v>0.89</v>
      </c>
      <c r="R34" s="36">
        <v>0.88</v>
      </c>
      <c r="S34" s="52">
        <v>0.89</v>
      </c>
      <c r="T34" s="52"/>
      <c r="U34" s="6">
        <f t="shared" si="7"/>
        <v>-1</v>
      </c>
      <c r="V34" s="52">
        <v>0.94</v>
      </c>
      <c r="W34" s="36">
        <v>0.91</v>
      </c>
      <c r="X34" s="52">
        <v>0.91</v>
      </c>
      <c r="Y34" s="52">
        <v>0.91</v>
      </c>
      <c r="Z34" s="36">
        <v>0.91</v>
      </c>
      <c r="AA34" s="52">
        <v>0.91</v>
      </c>
      <c r="AB34" s="52"/>
      <c r="AC34" s="6">
        <f t="shared" si="8"/>
        <v>-1</v>
      </c>
      <c r="AD34" s="52">
        <v>0.86680000000000013</v>
      </c>
      <c r="AE34" s="52">
        <v>0.86680000000000013</v>
      </c>
      <c r="AF34" s="36">
        <v>0.84</v>
      </c>
      <c r="AG34" s="52">
        <v>0.86680000000000013</v>
      </c>
      <c r="AH34" s="52">
        <v>0.86680000000000013</v>
      </c>
      <c r="AI34" s="52"/>
      <c r="AJ34" s="6">
        <f t="shared" si="9"/>
        <v>-1</v>
      </c>
      <c r="AK34" s="52">
        <v>0.85</v>
      </c>
      <c r="AL34" s="52">
        <v>0.9</v>
      </c>
      <c r="AM34" s="107">
        <f t="shared" si="21"/>
        <v>0.85</v>
      </c>
      <c r="AN34" s="36">
        <v>0.81</v>
      </c>
      <c r="AO34" s="36">
        <v>0.85</v>
      </c>
      <c r="AP34" s="36">
        <v>0.87</v>
      </c>
      <c r="AQ34" s="52">
        <f t="shared" si="10"/>
        <v>0.85</v>
      </c>
      <c r="AR34" s="52"/>
      <c r="AS34" s="6">
        <f t="shared" si="11"/>
        <v>-1</v>
      </c>
      <c r="AT34" s="36">
        <v>0.87</v>
      </c>
      <c r="AU34" s="36">
        <v>0.87</v>
      </c>
      <c r="AV34" s="36">
        <v>0.87</v>
      </c>
      <c r="AW34" s="36">
        <v>0.83</v>
      </c>
      <c r="AX34" s="36">
        <v>0.84</v>
      </c>
      <c r="AY34" s="52">
        <f t="shared" si="12"/>
        <v>0.84</v>
      </c>
      <c r="AZ34" s="52"/>
      <c r="BA34" s="6">
        <f t="shared" si="13"/>
        <v>-1</v>
      </c>
      <c r="BB34" s="14">
        <v>0.84</v>
      </c>
      <c r="BC34" s="14">
        <v>0.83</v>
      </c>
      <c r="BD34" s="77">
        <f t="shared" si="14"/>
        <v>0.83</v>
      </c>
      <c r="BE34" s="77">
        <v>0.82</v>
      </c>
      <c r="BF34" s="77">
        <f t="shared" si="15"/>
        <v>0.82</v>
      </c>
      <c r="BG34" s="52">
        <v>0.82</v>
      </c>
      <c r="BH34" s="52">
        <v>0.84</v>
      </c>
      <c r="BI34" s="6">
        <f t="shared" si="16"/>
        <v>2.4390243902439046E-2</v>
      </c>
      <c r="BJ34" s="52">
        <v>0.77</v>
      </c>
      <c r="BK34" s="52">
        <v>0.77</v>
      </c>
      <c r="BL34" s="36">
        <v>0.75</v>
      </c>
      <c r="BM34" s="52">
        <v>0.77</v>
      </c>
      <c r="BN34" s="52">
        <v>0.75</v>
      </c>
      <c r="BO34" s="52">
        <f t="shared" si="17"/>
        <v>0.75</v>
      </c>
      <c r="BP34" s="52"/>
      <c r="BQ34" s="6">
        <f t="shared" si="18"/>
        <v>-1</v>
      </c>
      <c r="BR34" s="14"/>
      <c r="BS34" s="14"/>
      <c r="BT34" s="37" t="str">
        <f t="shared" si="0"/>
        <v>2. Within 10% deviation from baseline</v>
      </c>
      <c r="BU34" s="37" t="str">
        <f t="shared" si="1"/>
        <v xml:space="preserve">1. Better than baseline </v>
      </c>
      <c r="BV34" s="37" t="str">
        <f t="shared" si="2"/>
        <v xml:space="preserve">1. Better than baseline </v>
      </c>
      <c r="BW34" s="37" t="str">
        <f t="shared" si="3"/>
        <v xml:space="preserve">1. Better than baseline </v>
      </c>
      <c r="BX34" s="37" t="str">
        <f t="shared" si="4"/>
        <v xml:space="preserve">1. Better than baseline </v>
      </c>
      <c r="BY34" s="37" t="str">
        <f t="shared" si="20"/>
        <v xml:space="preserve">1. Better than baseline </v>
      </c>
      <c r="BZ34" s="37" t="str">
        <f t="shared" si="5"/>
        <v>2. Within 10% deviation from baseline</v>
      </c>
      <c r="CA34" s="37" t="str">
        <f>IF(ISBLANK(BQ34),"4.Blocker/Not Executed",IF(AND(BQ34&lt;=0%),"1. Better than baseline ",IF(AND(BQ34&lt;=10%,#REF!&gt;=0%),"2. Within 10% deviation from baseline",IF(AND(BQ34&gt;=10%),"3. Missing baseline"))))</f>
        <v xml:space="preserve">1. Better than baseline </v>
      </c>
    </row>
    <row r="35" spans="1:79" x14ac:dyDescent="0.35">
      <c r="A35" s="12">
        <v>32</v>
      </c>
      <c r="B35" s="83" t="s">
        <v>4359</v>
      </c>
      <c r="C35" s="83" t="s">
        <v>1254</v>
      </c>
      <c r="D35" s="83" t="s">
        <v>4392</v>
      </c>
      <c r="E35" s="156" t="s">
        <v>4393</v>
      </c>
      <c r="F35" s="83" t="s">
        <v>4414</v>
      </c>
      <c r="G35" s="84" t="s">
        <v>4415</v>
      </c>
      <c r="H35" s="52">
        <v>0.85</v>
      </c>
      <c r="I35" s="36">
        <v>0.85</v>
      </c>
      <c r="J35" s="52">
        <v>0.85</v>
      </c>
      <c r="K35" s="52">
        <v>0.85</v>
      </c>
      <c r="L35" s="52">
        <v>0.85</v>
      </c>
      <c r="M35" s="36">
        <v>0.85</v>
      </c>
      <c r="N35" s="6">
        <f t="shared" si="6"/>
        <v>0</v>
      </c>
      <c r="O35" s="52">
        <v>0.82</v>
      </c>
      <c r="P35" s="52">
        <v>0.82</v>
      </c>
      <c r="Q35" s="92">
        <v>0.85</v>
      </c>
      <c r="R35" s="36">
        <v>0.84</v>
      </c>
      <c r="S35" s="52">
        <v>0.85</v>
      </c>
      <c r="T35" s="52"/>
      <c r="U35" s="6">
        <f t="shared" si="7"/>
        <v>-1</v>
      </c>
      <c r="V35" s="52">
        <v>0.94</v>
      </c>
      <c r="W35" s="36">
        <v>0.86</v>
      </c>
      <c r="X35" s="52">
        <v>0.86</v>
      </c>
      <c r="Y35" s="52">
        <v>0.86</v>
      </c>
      <c r="Z35" s="36">
        <v>0.89</v>
      </c>
      <c r="AA35" s="52">
        <v>0.86</v>
      </c>
      <c r="AB35" s="52"/>
      <c r="AC35" s="6">
        <f t="shared" si="8"/>
        <v>-1</v>
      </c>
      <c r="AD35" s="52">
        <v>0.8335999999999999</v>
      </c>
      <c r="AE35" s="52">
        <v>0.8335999999999999</v>
      </c>
      <c r="AF35" s="36">
        <v>0.87</v>
      </c>
      <c r="AG35" s="52">
        <v>0.8335999999999999</v>
      </c>
      <c r="AH35" s="52">
        <v>0.8335999999999999</v>
      </c>
      <c r="AI35" s="52"/>
      <c r="AJ35" s="6">
        <f t="shared" si="9"/>
        <v>-1</v>
      </c>
      <c r="AK35" s="52">
        <v>0.82</v>
      </c>
      <c r="AL35" s="52">
        <v>0.87</v>
      </c>
      <c r="AM35" s="107">
        <f t="shared" si="21"/>
        <v>0.82</v>
      </c>
      <c r="AN35" s="36">
        <v>0.79</v>
      </c>
      <c r="AO35" s="36">
        <v>0.82</v>
      </c>
      <c r="AP35" s="36">
        <v>0.83</v>
      </c>
      <c r="AQ35" s="52">
        <f t="shared" si="10"/>
        <v>0.82</v>
      </c>
      <c r="AR35" s="52"/>
      <c r="AS35" s="6">
        <f t="shared" si="11"/>
        <v>-1</v>
      </c>
      <c r="AT35" s="36">
        <v>0.82</v>
      </c>
      <c r="AU35" s="36">
        <v>0.82</v>
      </c>
      <c r="AV35" s="36">
        <v>0.82</v>
      </c>
      <c r="AW35" s="36">
        <v>0.84</v>
      </c>
      <c r="AX35" s="36">
        <v>0.84</v>
      </c>
      <c r="AY35" s="52">
        <f t="shared" si="12"/>
        <v>0.82</v>
      </c>
      <c r="AZ35" s="52"/>
      <c r="BA35" s="6">
        <f t="shared" si="13"/>
        <v>-1</v>
      </c>
      <c r="BB35" s="14">
        <v>0.84</v>
      </c>
      <c r="BC35" s="14">
        <v>0.83</v>
      </c>
      <c r="BD35" s="77">
        <f t="shared" si="14"/>
        <v>0.83</v>
      </c>
      <c r="BE35" s="77">
        <v>0.79</v>
      </c>
      <c r="BF35" s="77">
        <f t="shared" si="15"/>
        <v>0.79</v>
      </c>
      <c r="BG35" s="52">
        <v>0.79</v>
      </c>
      <c r="BH35" s="52">
        <v>0.76</v>
      </c>
      <c r="BI35" s="6">
        <f t="shared" si="16"/>
        <v>-3.7974683544303826E-2</v>
      </c>
      <c r="BJ35" s="52">
        <v>0.76</v>
      </c>
      <c r="BK35" s="52">
        <v>0.76</v>
      </c>
      <c r="BL35" s="36">
        <v>0.79</v>
      </c>
      <c r="BM35" s="52">
        <v>0.76</v>
      </c>
      <c r="BN35" s="52">
        <v>0.75</v>
      </c>
      <c r="BO35" s="52">
        <f t="shared" si="17"/>
        <v>0.75</v>
      </c>
      <c r="BP35" s="52"/>
      <c r="BQ35" s="6">
        <f t="shared" si="18"/>
        <v>-1</v>
      </c>
      <c r="BR35" s="14"/>
      <c r="BS35" s="14"/>
      <c r="BT35" s="37" t="str">
        <f t="shared" si="0"/>
        <v xml:space="preserve">1. Better than baseline </v>
      </c>
      <c r="BU35" s="37" t="str">
        <f t="shared" si="1"/>
        <v xml:space="preserve">1. Better than baseline </v>
      </c>
      <c r="BV35" s="37" t="str">
        <f t="shared" si="2"/>
        <v xml:space="preserve">1. Better than baseline </v>
      </c>
      <c r="BW35" s="37" t="str">
        <f t="shared" si="3"/>
        <v xml:space="preserve">1. Better than baseline </v>
      </c>
      <c r="BX35" s="37" t="str">
        <f t="shared" si="4"/>
        <v xml:space="preserve">1. Better than baseline </v>
      </c>
      <c r="BY35" s="37" t="str">
        <f t="shared" si="20"/>
        <v xml:space="preserve">1. Better than baseline </v>
      </c>
      <c r="BZ35" s="37" t="str">
        <f t="shared" si="5"/>
        <v xml:space="preserve">1. Better than baseline </v>
      </c>
      <c r="CA35" s="37" t="str">
        <f>IF(ISBLANK(BQ35),"4.Blocker/Not Executed",IF(AND(BQ35&lt;=0%),"1. Better than baseline ",IF(AND(BQ35&lt;=10%,#REF!&gt;=0%),"2. Within 10% deviation from baseline",IF(AND(BQ35&gt;=10%),"3. Missing baseline"))))</f>
        <v xml:space="preserve">1. Better than baseline </v>
      </c>
    </row>
    <row r="36" spans="1:79" x14ac:dyDescent="0.35">
      <c r="A36" s="12">
        <v>33</v>
      </c>
      <c r="B36" s="83" t="s">
        <v>4359</v>
      </c>
      <c r="C36" s="83" t="s">
        <v>1254</v>
      </c>
      <c r="D36" s="83" t="s">
        <v>4392</v>
      </c>
      <c r="E36" s="156" t="s">
        <v>4393</v>
      </c>
      <c r="F36" s="83" t="s">
        <v>4416</v>
      </c>
      <c r="G36" s="84" t="s">
        <v>4417</v>
      </c>
      <c r="H36" s="52">
        <v>1.0900000000000001</v>
      </c>
      <c r="I36" s="36">
        <v>1.08</v>
      </c>
      <c r="J36" s="52">
        <v>1.0900000000000001</v>
      </c>
      <c r="K36" s="52">
        <v>1.0900000000000001</v>
      </c>
      <c r="L36" s="52">
        <v>1.0900000000000001</v>
      </c>
      <c r="M36" s="36">
        <v>1.06</v>
      </c>
      <c r="N36" s="6">
        <f t="shared" si="6"/>
        <v>-2.7522935779816536E-2</v>
      </c>
      <c r="O36" s="52">
        <v>1.32</v>
      </c>
      <c r="P36" s="52">
        <v>1.32</v>
      </c>
      <c r="Q36" s="92">
        <v>1.24</v>
      </c>
      <c r="R36" s="36">
        <v>1.23</v>
      </c>
      <c r="S36" s="52">
        <v>1.24</v>
      </c>
      <c r="T36" s="52"/>
      <c r="U36" s="6">
        <f t="shared" si="7"/>
        <v>-1</v>
      </c>
      <c r="V36" s="52">
        <v>1.1499999999999999</v>
      </c>
      <c r="W36" s="36">
        <v>1.07</v>
      </c>
      <c r="X36" s="52">
        <v>1.07</v>
      </c>
      <c r="Y36" s="52">
        <v>1.07</v>
      </c>
      <c r="Z36" s="36">
        <v>0.98</v>
      </c>
      <c r="AA36" s="52">
        <v>1.07</v>
      </c>
      <c r="AB36" s="52"/>
      <c r="AC36" s="6">
        <f t="shared" si="8"/>
        <v>-1</v>
      </c>
      <c r="AD36" s="52">
        <v>1.04</v>
      </c>
      <c r="AE36" s="52">
        <v>1.04</v>
      </c>
      <c r="AF36" s="36">
        <v>1.03</v>
      </c>
      <c r="AG36" s="52">
        <v>1.04</v>
      </c>
      <c r="AH36" s="52">
        <v>1.04</v>
      </c>
      <c r="AI36" s="52"/>
      <c r="AJ36" s="6">
        <f t="shared" si="9"/>
        <v>-1</v>
      </c>
      <c r="AK36" s="52">
        <v>1.1057999999999999</v>
      </c>
      <c r="AL36" s="52">
        <v>1.01</v>
      </c>
      <c r="AM36" s="107">
        <f t="shared" si="21"/>
        <v>1.01</v>
      </c>
      <c r="AN36" s="36">
        <v>1.01</v>
      </c>
      <c r="AO36" s="36">
        <v>1.01</v>
      </c>
      <c r="AP36" s="36">
        <v>1.02</v>
      </c>
      <c r="AQ36" s="52">
        <f t="shared" si="10"/>
        <v>1.01</v>
      </c>
      <c r="AR36" s="52"/>
      <c r="AS36" s="6">
        <f t="shared" si="11"/>
        <v>-1</v>
      </c>
      <c r="AT36" s="36">
        <v>1.17</v>
      </c>
      <c r="AU36" s="36">
        <v>1.17</v>
      </c>
      <c r="AV36" s="36">
        <v>1.17</v>
      </c>
      <c r="AW36" s="36">
        <v>1.17</v>
      </c>
      <c r="AX36" s="36">
        <v>1.05</v>
      </c>
      <c r="AY36" s="52">
        <f t="shared" si="12"/>
        <v>1.05</v>
      </c>
      <c r="AZ36" s="52"/>
      <c r="BA36" s="6">
        <f t="shared" si="13"/>
        <v>-1</v>
      </c>
      <c r="BB36" s="14">
        <v>1.17</v>
      </c>
      <c r="BC36" s="14">
        <v>1.0900000000000001</v>
      </c>
      <c r="BD36" s="77">
        <f t="shared" si="14"/>
        <v>1.0900000000000001</v>
      </c>
      <c r="BE36" s="77">
        <v>1.07</v>
      </c>
      <c r="BF36" s="77">
        <f t="shared" si="15"/>
        <v>1.07</v>
      </c>
      <c r="BG36" s="52">
        <v>1.07</v>
      </c>
      <c r="BH36" s="52">
        <v>1.04</v>
      </c>
      <c r="BI36" s="6">
        <f t="shared" si="16"/>
        <v>-2.8037383177570117E-2</v>
      </c>
      <c r="BJ36" s="52">
        <v>1.1200000000000001</v>
      </c>
      <c r="BK36" s="52">
        <v>1.1200000000000001</v>
      </c>
      <c r="BL36" s="36">
        <v>1.17</v>
      </c>
      <c r="BM36" s="52">
        <v>1.1200000000000001</v>
      </c>
      <c r="BN36" s="52">
        <v>1.08</v>
      </c>
      <c r="BO36" s="52">
        <f t="shared" si="17"/>
        <v>1.08</v>
      </c>
      <c r="BP36" s="52"/>
      <c r="BQ36" s="6">
        <f t="shared" si="18"/>
        <v>-1</v>
      </c>
      <c r="BR36" s="14"/>
      <c r="BS36" s="14"/>
      <c r="BT36" s="37" t="str">
        <f t="shared" si="0"/>
        <v xml:space="preserve">1. Better than baseline </v>
      </c>
      <c r="BU36" s="37" t="str">
        <f t="shared" si="1"/>
        <v xml:space="preserve">1. Better than baseline </v>
      </c>
      <c r="BV36" s="37" t="str">
        <f t="shared" si="2"/>
        <v xml:space="preserve">1. Better than baseline </v>
      </c>
      <c r="BW36" s="37" t="str">
        <f t="shared" si="3"/>
        <v xml:space="preserve">1. Better than baseline </v>
      </c>
      <c r="BX36" s="37" t="str">
        <f t="shared" ref="BX36:BX64" si="22">IF(ISBLANK(AS36),"4.Blocker/Not Executed",IF(AND(AS36&lt;=0%),"1. Better than baseline ",IF(AND(AS36&lt;=10%,AS36&gt;=0%),"2. Within 10% deviation from baseline",IF(AND(AS36&gt;=10%),"3. Missing baseline"))))</f>
        <v xml:space="preserve">1. Better than baseline </v>
      </c>
      <c r="BY36" s="37" t="str">
        <f t="shared" si="20"/>
        <v xml:space="preserve">1. Better than baseline </v>
      </c>
      <c r="BZ36" s="37" t="str">
        <f t="shared" ref="BZ36:BZ64" si="23">IF(ISBLANK(BI36),"4.Blocker/Not Executed",IF(AND(BI36&lt;=0%),"1. Better than baseline ",IF(AND(BI36&lt;=10%,BI36&gt;=0%),"2. Within 10% deviation from baseline",IF(AND(BI36&gt;=10%),"3. Missing baseline"))))</f>
        <v xml:space="preserve">1. Better than baseline </v>
      </c>
      <c r="CA36" s="37" t="str">
        <f>IF(ISBLANK(BQ36),"4.Blocker/Not Executed",IF(AND(BQ36&lt;=0%),"1. Better than baseline ",IF(AND(BQ36&lt;=10%,#REF!&gt;=0%),"2. Within 10% deviation from baseline",IF(AND(BQ36&gt;=10%),"3. Missing baseline"))))</f>
        <v xml:space="preserve">1. Better than baseline </v>
      </c>
    </row>
    <row r="37" spans="1:79" x14ac:dyDescent="0.35">
      <c r="A37" s="12">
        <v>34</v>
      </c>
      <c r="B37" s="83" t="s">
        <v>4359</v>
      </c>
      <c r="C37" s="83" t="s">
        <v>1254</v>
      </c>
      <c r="D37" s="83" t="s">
        <v>4392</v>
      </c>
      <c r="E37" s="156" t="s">
        <v>4393</v>
      </c>
      <c r="F37" s="83" t="s">
        <v>4418</v>
      </c>
      <c r="G37" s="84" t="s">
        <v>4419</v>
      </c>
      <c r="H37" s="52">
        <v>1.06</v>
      </c>
      <c r="I37" s="36">
        <v>1.05</v>
      </c>
      <c r="J37" s="52">
        <v>1.06</v>
      </c>
      <c r="K37" s="52">
        <v>1.06</v>
      </c>
      <c r="L37" s="52">
        <v>1.06</v>
      </c>
      <c r="M37" s="36">
        <v>1.05</v>
      </c>
      <c r="N37" s="6">
        <f t="shared" si="6"/>
        <v>-9.4339622641509517E-3</v>
      </c>
      <c r="O37" s="52">
        <v>1.06</v>
      </c>
      <c r="P37" s="52">
        <v>1.06</v>
      </c>
      <c r="Q37" s="92">
        <v>1.06</v>
      </c>
      <c r="R37" s="36">
        <v>1.01</v>
      </c>
      <c r="S37" s="52">
        <v>1.06</v>
      </c>
      <c r="T37" s="52"/>
      <c r="U37" s="6">
        <f t="shared" si="7"/>
        <v>-1</v>
      </c>
      <c r="V37" s="52">
        <v>1.07</v>
      </c>
      <c r="W37" s="36">
        <v>1.1499999999999999</v>
      </c>
      <c r="X37" s="52">
        <v>1.1499999999999999</v>
      </c>
      <c r="Y37" s="52">
        <v>1.1499999999999999</v>
      </c>
      <c r="Z37" s="36">
        <v>1.07</v>
      </c>
      <c r="AA37" s="52">
        <v>1.1499999999999999</v>
      </c>
      <c r="AB37" s="52"/>
      <c r="AC37" s="6">
        <f t="shared" si="8"/>
        <v>-1</v>
      </c>
      <c r="AD37" s="52">
        <v>0.93</v>
      </c>
      <c r="AE37" s="52">
        <v>0.93</v>
      </c>
      <c r="AF37" s="36">
        <v>0.95</v>
      </c>
      <c r="AG37" s="52">
        <v>0.93</v>
      </c>
      <c r="AH37" s="52">
        <v>0.93</v>
      </c>
      <c r="AI37" s="52"/>
      <c r="AJ37" s="6">
        <f t="shared" si="9"/>
        <v>-1</v>
      </c>
      <c r="AK37" s="52">
        <v>1.0058</v>
      </c>
      <c r="AL37" s="52">
        <v>0.96</v>
      </c>
      <c r="AM37" s="107">
        <f t="shared" si="21"/>
        <v>0.96</v>
      </c>
      <c r="AN37" s="36">
        <v>0.91</v>
      </c>
      <c r="AO37" s="36">
        <v>0.96</v>
      </c>
      <c r="AP37" s="36">
        <v>0.98</v>
      </c>
      <c r="AQ37" s="52">
        <f t="shared" si="10"/>
        <v>0.96</v>
      </c>
      <c r="AR37" s="52"/>
      <c r="AS37" s="6">
        <f t="shared" si="11"/>
        <v>-1</v>
      </c>
      <c r="AT37" s="36">
        <v>0.99</v>
      </c>
      <c r="AU37" s="36">
        <v>0.99</v>
      </c>
      <c r="AV37" s="36">
        <v>0.99</v>
      </c>
      <c r="AW37" s="36">
        <v>0.95</v>
      </c>
      <c r="AX37" s="36">
        <v>0.95</v>
      </c>
      <c r="AY37" s="52">
        <f t="shared" si="12"/>
        <v>0.95</v>
      </c>
      <c r="AZ37" s="52"/>
      <c r="BA37" s="6">
        <f t="shared" si="13"/>
        <v>-1</v>
      </c>
      <c r="BB37" s="14">
        <v>1.02</v>
      </c>
      <c r="BC37" s="14">
        <v>1.07</v>
      </c>
      <c r="BD37" s="77">
        <f t="shared" si="14"/>
        <v>1.02</v>
      </c>
      <c r="BE37" s="77">
        <v>1.03</v>
      </c>
      <c r="BF37" s="77">
        <f t="shared" si="15"/>
        <v>1.02</v>
      </c>
      <c r="BG37" s="52">
        <v>1.02</v>
      </c>
      <c r="BH37" s="52">
        <v>1.02</v>
      </c>
      <c r="BI37" s="6">
        <f t="shared" si="16"/>
        <v>0</v>
      </c>
      <c r="BJ37" s="52">
        <v>1.02</v>
      </c>
      <c r="BK37" s="52">
        <v>1.02</v>
      </c>
      <c r="BL37" s="36">
        <v>1.01</v>
      </c>
      <c r="BM37" s="52">
        <v>1.02</v>
      </c>
      <c r="BN37" s="52">
        <v>1.08</v>
      </c>
      <c r="BO37" s="52">
        <f t="shared" si="17"/>
        <v>1.02</v>
      </c>
      <c r="BP37" s="52"/>
      <c r="BQ37" s="6">
        <f t="shared" si="18"/>
        <v>-1</v>
      </c>
      <c r="BR37" s="14"/>
      <c r="BS37" s="14"/>
      <c r="BT37" s="37" t="str">
        <f t="shared" si="0"/>
        <v xml:space="preserve">1. Better than baseline </v>
      </c>
      <c r="BU37" s="37" t="str">
        <f t="shared" si="1"/>
        <v xml:space="preserve">1. Better than baseline </v>
      </c>
      <c r="BV37" s="37" t="str">
        <f t="shared" si="2"/>
        <v xml:space="preserve">1. Better than baseline </v>
      </c>
      <c r="BW37" s="37" t="str">
        <f t="shared" si="3"/>
        <v xml:space="preserve">1. Better than baseline </v>
      </c>
      <c r="BX37" s="37" t="str">
        <f t="shared" si="22"/>
        <v xml:space="preserve">1. Better than baseline </v>
      </c>
      <c r="BY37" s="37" t="str">
        <f t="shared" si="20"/>
        <v xml:space="preserve">1. Better than baseline </v>
      </c>
      <c r="BZ37" s="37" t="str">
        <f t="shared" si="23"/>
        <v xml:space="preserve">1. Better than baseline </v>
      </c>
      <c r="CA37" s="37" t="str">
        <f>IF(ISBLANK(BQ37),"4.Blocker/Not Executed",IF(AND(BQ37&lt;=0%),"1. Better than baseline ",IF(AND(BQ37&lt;=10%,#REF!&gt;=0%),"2. Within 10% deviation from baseline",IF(AND(BQ37&gt;=10%),"3. Missing baseline"))))</f>
        <v xml:space="preserve">1. Better than baseline </v>
      </c>
    </row>
    <row r="38" spans="1:79" ht="29" x14ac:dyDescent="0.35">
      <c r="A38" s="12">
        <v>35</v>
      </c>
      <c r="B38" s="83" t="s">
        <v>4359</v>
      </c>
      <c r="C38" s="83" t="s">
        <v>1254</v>
      </c>
      <c r="D38" s="83" t="s">
        <v>4392</v>
      </c>
      <c r="E38" s="156" t="s">
        <v>4393</v>
      </c>
      <c r="F38" s="83" t="s">
        <v>4420</v>
      </c>
      <c r="G38" s="84" t="s">
        <v>4421</v>
      </c>
      <c r="H38" s="52">
        <v>1.37</v>
      </c>
      <c r="I38" s="36">
        <v>1.38</v>
      </c>
      <c r="J38" s="52">
        <v>1.37</v>
      </c>
      <c r="K38" s="52">
        <v>1.37</v>
      </c>
      <c r="L38" s="52">
        <v>1.37</v>
      </c>
      <c r="M38" s="36">
        <v>1.37</v>
      </c>
      <c r="N38" s="6">
        <f t="shared" si="6"/>
        <v>0</v>
      </c>
      <c r="O38" s="52">
        <v>1.22</v>
      </c>
      <c r="P38" s="52">
        <v>1.22</v>
      </c>
      <c r="Q38" s="92">
        <v>1.36</v>
      </c>
      <c r="R38" s="36">
        <v>1.3</v>
      </c>
      <c r="S38" s="52">
        <v>1.36</v>
      </c>
      <c r="T38" s="52"/>
      <c r="U38" s="6">
        <f t="shared" si="7"/>
        <v>-1</v>
      </c>
      <c r="V38" s="52">
        <v>1.42</v>
      </c>
      <c r="W38" s="36">
        <v>1.32</v>
      </c>
      <c r="X38" s="52">
        <v>1.32</v>
      </c>
      <c r="Y38" s="52">
        <v>1.32</v>
      </c>
      <c r="Z38" s="36">
        <v>1.32</v>
      </c>
      <c r="AA38" s="52">
        <v>1.32</v>
      </c>
      <c r="AB38" s="52"/>
      <c r="AC38" s="6">
        <f t="shared" si="8"/>
        <v>-1</v>
      </c>
      <c r="AD38" s="52">
        <v>1.31</v>
      </c>
      <c r="AE38" s="52">
        <v>1.31</v>
      </c>
      <c r="AF38" s="36">
        <v>1.28</v>
      </c>
      <c r="AG38" s="52">
        <v>1.31</v>
      </c>
      <c r="AH38" s="52">
        <v>1.31</v>
      </c>
      <c r="AI38" s="52"/>
      <c r="AJ38" s="6">
        <f t="shared" si="9"/>
        <v>-1</v>
      </c>
      <c r="AK38" s="52">
        <v>1.2776000000000001</v>
      </c>
      <c r="AL38" s="52">
        <v>1.1000000000000001</v>
      </c>
      <c r="AM38" s="107">
        <f t="shared" si="21"/>
        <v>1.1000000000000001</v>
      </c>
      <c r="AN38" s="36">
        <v>1.06</v>
      </c>
      <c r="AO38" s="36">
        <v>1.1000000000000001</v>
      </c>
      <c r="AP38" s="36">
        <v>1.1499999999999999</v>
      </c>
      <c r="AQ38" s="52">
        <f t="shared" si="10"/>
        <v>1.1000000000000001</v>
      </c>
      <c r="AR38" s="52"/>
      <c r="AS38" s="6">
        <f t="shared" si="11"/>
        <v>-1</v>
      </c>
      <c r="AT38" s="36">
        <v>1.23</v>
      </c>
      <c r="AU38" s="36">
        <v>1.23</v>
      </c>
      <c r="AV38" s="36">
        <v>1.23</v>
      </c>
      <c r="AW38" s="36">
        <v>1.25</v>
      </c>
      <c r="AX38" s="36">
        <v>1.25</v>
      </c>
      <c r="AY38" s="52">
        <f t="shared" si="12"/>
        <v>1.23</v>
      </c>
      <c r="AZ38" s="52"/>
      <c r="BA38" s="6">
        <f t="shared" si="13"/>
        <v>-1</v>
      </c>
      <c r="BB38" s="14">
        <v>1.31</v>
      </c>
      <c r="BC38" s="14">
        <v>1.3</v>
      </c>
      <c r="BD38" s="77">
        <f t="shared" si="14"/>
        <v>1.3</v>
      </c>
      <c r="BE38" s="77">
        <v>1.32</v>
      </c>
      <c r="BF38" s="77">
        <f t="shared" si="15"/>
        <v>1.3</v>
      </c>
      <c r="BG38" s="52">
        <v>1.3</v>
      </c>
      <c r="BH38" s="52">
        <v>1.34</v>
      </c>
      <c r="BI38" s="6">
        <f t="shared" si="16"/>
        <v>3.0769230769230795E-2</v>
      </c>
      <c r="BJ38" s="52">
        <v>1.2662</v>
      </c>
      <c r="BK38" s="52">
        <v>1.2662</v>
      </c>
      <c r="BL38" s="36">
        <v>1.21</v>
      </c>
      <c r="BM38" s="52">
        <v>1.2662</v>
      </c>
      <c r="BN38" s="52">
        <v>1.1399999999999999</v>
      </c>
      <c r="BO38" s="52">
        <f t="shared" si="17"/>
        <v>1.1399999999999999</v>
      </c>
      <c r="BP38" s="52"/>
      <c r="BQ38" s="6">
        <f t="shared" si="18"/>
        <v>-1</v>
      </c>
      <c r="BR38" s="14"/>
      <c r="BS38" s="14"/>
      <c r="BT38" s="37" t="str">
        <f t="shared" si="0"/>
        <v xml:space="preserve">1. Better than baseline </v>
      </c>
      <c r="BU38" s="37" t="str">
        <f t="shared" si="1"/>
        <v xml:space="preserve">1. Better than baseline </v>
      </c>
      <c r="BV38" s="37" t="str">
        <f t="shared" si="2"/>
        <v xml:space="preserve">1. Better than baseline </v>
      </c>
      <c r="BW38" s="37" t="str">
        <f t="shared" si="3"/>
        <v xml:space="preserve">1. Better than baseline </v>
      </c>
      <c r="BX38" s="37" t="str">
        <f t="shared" si="22"/>
        <v xml:space="preserve">1. Better than baseline </v>
      </c>
      <c r="BY38" s="37" t="str">
        <f t="shared" si="20"/>
        <v xml:space="preserve">1. Better than baseline </v>
      </c>
      <c r="BZ38" s="37" t="str">
        <f t="shared" si="23"/>
        <v>2. Within 10% deviation from baseline</v>
      </c>
      <c r="CA38" s="37" t="str">
        <f>IF(ISBLANK(BQ38),"4.Blocker/Not Executed",IF(AND(BQ38&lt;=0%),"1. Better than baseline ",IF(AND(BQ38&lt;=10%,#REF!&gt;=0%),"2. Within 10% deviation from baseline",IF(AND(BQ38&gt;=10%),"3. Missing baseline"))))</f>
        <v xml:space="preserve">1. Better than baseline </v>
      </c>
    </row>
    <row r="39" spans="1:79" ht="29" x14ac:dyDescent="0.35">
      <c r="A39" s="12">
        <v>36</v>
      </c>
      <c r="B39" s="83" t="s">
        <v>4359</v>
      </c>
      <c r="C39" s="83" t="s">
        <v>1254</v>
      </c>
      <c r="D39" s="83" t="s">
        <v>4392</v>
      </c>
      <c r="E39" s="156" t="s">
        <v>4393</v>
      </c>
      <c r="F39" s="83" t="s">
        <v>4422</v>
      </c>
      <c r="G39" s="84" t="s">
        <v>4423</v>
      </c>
      <c r="H39" s="52">
        <v>1.4</v>
      </c>
      <c r="I39" s="36">
        <v>1.4</v>
      </c>
      <c r="J39" s="52">
        <v>1.4</v>
      </c>
      <c r="K39" s="52">
        <v>1.4</v>
      </c>
      <c r="L39" s="52">
        <v>1.4</v>
      </c>
      <c r="M39" s="36">
        <v>1.39</v>
      </c>
      <c r="N39" s="6">
        <f t="shared" si="6"/>
        <v>-7.1428571428571496E-3</v>
      </c>
      <c r="O39" s="52">
        <v>1.47</v>
      </c>
      <c r="P39" s="52">
        <v>1.47</v>
      </c>
      <c r="Q39" s="92">
        <v>1.44</v>
      </c>
      <c r="R39" s="36">
        <v>1.49</v>
      </c>
      <c r="S39" s="52">
        <v>1.44</v>
      </c>
      <c r="T39" s="52"/>
      <c r="U39" s="6">
        <f t="shared" si="7"/>
        <v>-1</v>
      </c>
      <c r="V39" s="52">
        <v>1.45</v>
      </c>
      <c r="W39" s="36">
        <v>1.42</v>
      </c>
      <c r="X39" s="52">
        <v>1.42</v>
      </c>
      <c r="Y39" s="52">
        <v>1.42</v>
      </c>
      <c r="Z39" s="36">
        <v>1.38</v>
      </c>
      <c r="AA39" s="52">
        <v>1.42</v>
      </c>
      <c r="AB39" s="52"/>
      <c r="AC39" s="6">
        <f t="shared" si="8"/>
        <v>-1</v>
      </c>
      <c r="AD39" s="52">
        <v>1.3424</v>
      </c>
      <c r="AE39" s="52">
        <v>1.3424</v>
      </c>
      <c r="AF39" s="36">
        <v>1.45</v>
      </c>
      <c r="AG39" s="52">
        <v>1.3424</v>
      </c>
      <c r="AH39" s="52">
        <v>1.3424</v>
      </c>
      <c r="AI39" s="52"/>
      <c r="AJ39" s="6">
        <f t="shared" si="9"/>
        <v>-1</v>
      </c>
      <c r="AK39" s="52">
        <v>1.3463999999999998</v>
      </c>
      <c r="AL39" s="52">
        <v>1.31</v>
      </c>
      <c r="AM39" s="107">
        <f t="shared" si="21"/>
        <v>1.31</v>
      </c>
      <c r="AN39" s="36">
        <v>1.33</v>
      </c>
      <c r="AO39" s="36">
        <v>1.31</v>
      </c>
      <c r="AP39" s="36">
        <v>1.33</v>
      </c>
      <c r="AQ39" s="52">
        <f t="shared" si="10"/>
        <v>1.31</v>
      </c>
      <c r="AR39" s="52"/>
      <c r="AS39" s="6">
        <f t="shared" si="11"/>
        <v>-1</v>
      </c>
      <c r="AT39" s="36">
        <v>1.46</v>
      </c>
      <c r="AU39" s="36">
        <v>1.46</v>
      </c>
      <c r="AV39" s="36">
        <v>1.46</v>
      </c>
      <c r="AW39" s="36">
        <v>1.41</v>
      </c>
      <c r="AX39" s="36">
        <v>1.55</v>
      </c>
      <c r="AY39" s="52">
        <f t="shared" si="12"/>
        <v>1.46</v>
      </c>
      <c r="AZ39" s="52"/>
      <c r="BA39" s="6">
        <f t="shared" si="13"/>
        <v>-1</v>
      </c>
      <c r="BB39" s="14">
        <v>1.41</v>
      </c>
      <c r="BC39" s="14">
        <v>1.41</v>
      </c>
      <c r="BD39" s="77">
        <f t="shared" si="14"/>
        <v>1.41</v>
      </c>
      <c r="BE39" s="77">
        <v>1.42</v>
      </c>
      <c r="BF39" s="77">
        <f t="shared" si="15"/>
        <v>1.41</v>
      </c>
      <c r="BG39" s="52">
        <v>1.41</v>
      </c>
      <c r="BH39" s="52">
        <v>1.43</v>
      </c>
      <c r="BI39" s="6">
        <f t="shared" si="16"/>
        <v>1.4184397163120581E-2</v>
      </c>
      <c r="BJ39" s="52">
        <v>1.1399999999999999</v>
      </c>
      <c r="BK39" s="52">
        <v>1.1399999999999999</v>
      </c>
      <c r="BL39" s="36">
        <v>1.1599999999999999</v>
      </c>
      <c r="BM39" s="52">
        <v>1.1399999999999999</v>
      </c>
      <c r="BN39" s="52">
        <v>1.1599999999999999</v>
      </c>
      <c r="BO39" s="52">
        <f t="shared" si="17"/>
        <v>1.1399999999999999</v>
      </c>
      <c r="BP39" s="52"/>
      <c r="BQ39" s="6">
        <f t="shared" si="18"/>
        <v>-1</v>
      </c>
      <c r="BR39" s="14"/>
      <c r="BS39" s="14"/>
      <c r="BT39" s="37" t="str">
        <f t="shared" si="0"/>
        <v xml:space="preserve">1. Better than baseline </v>
      </c>
      <c r="BU39" s="37" t="str">
        <f t="shared" si="1"/>
        <v xml:space="preserve">1. Better than baseline </v>
      </c>
      <c r="BV39" s="37" t="str">
        <f t="shared" si="2"/>
        <v xml:space="preserve">1. Better than baseline </v>
      </c>
      <c r="BW39" s="37" t="str">
        <f t="shared" si="3"/>
        <v xml:space="preserve">1. Better than baseline </v>
      </c>
      <c r="BX39" s="37" t="str">
        <f t="shared" si="22"/>
        <v xml:space="preserve">1. Better than baseline </v>
      </c>
      <c r="BY39" s="37" t="str">
        <f t="shared" si="20"/>
        <v xml:space="preserve">1. Better than baseline </v>
      </c>
      <c r="BZ39" s="37" t="str">
        <f t="shared" si="23"/>
        <v>2. Within 10% deviation from baseline</v>
      </c>
      <c r="CA39" s="37" t="str">
        <f>IF(ISBLANK(BQ39),"4.Blocker/Not Executed",IF(AND(BQ39&lt;=0%),"1. Better than baseline ",IF(AND(BQ39&lt;=10%,#REF!&gt;=0%),"2. Within 10% deviation from baseline",IF(AND(BQ39&gt;=10%),"3. Missing baseline"))))</f>
        <v xml:space="preserve">1. Better than baseline </v>
      </c>
    </row>
    <row r="40" spans="1:79" ht="29" x14ac:dyDescent="0.35">
      <c r="A40" s="12">
        <v>37</v>
      </c>
      <c r="B40" s="83" t="s">
        <v>4359</v>
      </c>
      <c r="C40" s="83" t="s">
        <v>1254</v>
      </c>
      <c r="D40" s="83" t="s">
        <v>4392</v>
      </c>
      <c r="E40" s="156" t="s">
        <v>4393</v>
      </c>
      <c r="F40" s="83" t="s">
        <v>4424</v>
      </c>
      <c r="G40" s="84" t="s">
        <v>4425</v>
      </c>
      <c r="H40" s="52">
        <v>0.9294</v>
      </c>
      <c r="I40" s="36">
        <v>0.97</v>
      </c>
      <c r="J40" s="52">
        <v>0.9294</v>
      </c>
      <c r="K40" s="52">
        <v>0.9294</v>
      </c>
      <c r="L40" s="52">
        <v>0.9294</v>
      </c>
      <c r="M40" s="36">
        <v>0.93</v>
      </c>
      <c r="N40" s="6">
        <f t="shared" si="6"/>
        <v>6.4557779212399925E-4</v>
      </c>
      <c r="O40" s="52">
        <v>0.84</v>
      </c>
      <c r="P40" s="52">
        <v>0.84</v>
      </c>
      <c r="Q40" s="92">
        <v>0.82</v>
      </c>
      <c r="R40" s="36">
        <v>0.77</v>
      </c>
      <c r="S40" s="52">
        <v>0.82</v>
      </c>
      <c r="T40" s="52"/>
      <c r="U40" s="6">
        <f t="shared" si="7"/>
        <v>-1</v>
      </c>
      <c r="V40" s="52">
        <v>1</v>
      </c>
      <c r="W40" s="36">
        <v>0.96</v>
      </c>
      <c r="X40" s="52">
        <v>0.96</v>
      </c>
      <c r="Y40" s="52">
        <v>0.96</v>
      </c>
      <c r="Z40" s="36">
        <v>0.89</v>
      </c>
      <c r="AA40" s="52">
        <v>0.96</v>
      </c>
      <c r="AB40" s="52"/>
      <c r="AC40" s="6">
        <f t="shared" si="8"/>
        <v>-1</v>
      </c>
      <c r="AD40" s="52">
        <v>0.88</v>
      </c>
      <c r="AE40" s="52">
        <v>0.88</v>
      </c>
      <c r="AF40" s="36">
        <v>0.82</v>
      </c>
      <c r="AG40" s="52">
        <v>0.88</v>
      </c>
      <c r="AH40" s="52">
        <v>0.88</v>
      </c>
      <c r="AI40" s="52"/>
      <c r="AJ40" s="6">
        <f t="shared" si="9"/>
        <v>-1</v>
      </c>
      <c r="AK40" s="52">
        <v>0.89</v>
      </c>
      <c r="AL40" s="52">
        <v>0.87</v>
      </c>
      <c r="AM40" s="107">
        <f t="shared" si="21"/>
        <v>0.87</v>
      </c>
      <c r="AN40" s="36">
        <v>0.88</v>
      </c>
      <c r="AO40" s="36">
        <v>0.87</v>
      </c>
      <c r="AP40" s="36">
        <v>0.88</v>
      </c>
      <c r="AQ40" s="52">
        <f t="shared" si="10"/>
        <v>0.87</v>
      </c>
      <c r="AR40" s="52"/>
      <c r="AS40" s="6">
        <f t="shared" si="11"/>
        <v>-1</v>
      </c>
      <c r="AT40" s="36">
        <v>0.84</v>
      </c>
      <c r="AU40" s="36">
        <v>0.84</v>
      </c>
      <c r="AV40" s="36">
        <v>0.84</v>
      </c>
      <c r="AW40" s="36">
        <v>0.85</v>
      </c>
      <c r="AX40" s="36">
        <v>0.78</v>
      </c>
      <c r="AY40" s="52">
        <f t="shared" si="12"/>
        <v>0.78</v>
      </c>
      <c r="AZ40" s="52"/>
      <c r="BA40" s="6">
        <f t="shared" si="13"/>
        <v>-1</v>
      </c>
      <c r="BB40" s="14">
        <v>0.86</v>
      </c>
      <c r="BC40" s="14">
        <v>0.86</v>
      </c>
      <c r="BD40" s="77">
        <f t="shared" si="14"/>
        <v>0.86</v>
      </c>
      <c r="BE40" s="77">
        <v>0.88</v>
      </c>
      <c r="BF40" s="77">
        <f t="shared" si="15"/>
        <v>0.86</v>
      </c>
      <c r="BG40" s="52">
        <v>0.86</v>
      </c>
      <c r="BH40" s="52">
        <v>0.88</v>
      </c>
      <c r="BI40" s="6">
        <f t="shared" si="16"/>
        <v>2.3255813953488393E-2</v>
      </c>
      <c r="BJ40" s="52">
        <v>0.85099999999999998</v>
      </c>
      <c r="BK40" s="52">
        <v>0.85099999999999998</v>
      </c>
      <c r="BL40" s="36">
        <v>0.85</v>
      </c>
      <c r="BM40" s="52">
        <v>0.85099999999999998</v>
      </c>
      <c r="BN40" s="52">
        <v>0.84</v>
      </c>
      <c r="BO40" s="52">
        <f t="shared" si="17"/>
        <v>0.84</v>
      </c>
      <c r="BP40" s="52"/>
      <c r="BQ40" s="6">
        <f t="shared" si="18"/>
        <v>-1</v>
      </c>
      <c r="BR40" s="14"/>
      <c r="BS40" s="14"/>
      <c r="BT40" s="37" t="str">
        <f t="shared" si="0"/>
        <v>2. Within 10% deviation from baseline</v>
      </c>
      <c r="BU40" s="37" t="str">
        <f t="shared" si="1"/>
        <v xml:space="preserve">1. Better than baseline </v>
      </c>
      <c r="BV40" s="37" t="str">
        <f t="shared" si="2"/>
        <v xml:space="preserve">1. Better than baseline </v>
      </c>
      <c r="BW40" s="37" t="str">
        <f t="shared" si="3"/>
        <v xml:space="preserve">1. Better than baseline </v>
      </c>
      <c r="BX40" s="37" t="str">
        <f t="shared" si="22"/>
        <v xml:space="preserve">1. Better than baseline </v>
      </c>
      <c r="BY40" s="37" t="str">
        <f t="shared" si="20"/>
        <v xml:space="preserve">1. Better than baseline </v>
      </c>
      <c r="BZ40" s="37" t="str">
        <f t="shared" si="23"/>
        <v>2. Within 10% deviation from baseline</v>
      </c>
      <c r="CA40" s="37" t="str">
        <f>IF(ISBLANK(BQ40),"4.Blocker/Not Executed",IF(AND(BQ40&lt;=0%),"1. Better than baseline ",IF(AND(BQ40&lt;=10%,#REF!&gt;=0%),"2. Within 10% deviation from baseline",IF(AND(BQ40&gt;=10%),"3. Missing baseline"))))</f>
        <v xml:space="preserve">1. Better than baseline </v>
      </c>
    </row>
    <row r="41" spans="1:79" ht="29.5" thickBot="1" x14ac:dyDescent="0.4">
      <c r="A41" s="82">
        <v>38</v>
      </c>
      <c r="B41" s="88" t="s">
        <v>4359</v>
      </c>
      <c r="C41" s="88" t="s">
        <v>1254</v>
      </c>
      <c r="D41" s="88" t="s">
        <v>4392</v>
      </c>
      <c r="E41" s="157" t="s">
        <v>4393</v>
      </c>
      <c r="F41" s="88" t="s">
        <v>4426</v>
      </c>
      <c r="G41" s="90" t="s">
        <v>4427</v>
      </c>
      <c r="H41" s="53">
        <v>1.69</v>
      </c>
      <c r="I41" s="55">
        <v>1.67</v>
      </c>
      <c r="J41" s="52">
        <v>1.69</v>
      </c>
      <c r="K41" s="52">
        <v>1.69</v>
      </c>
      <c r="L41" s="52">
        <v>1.69</v>
      </c>
      <c r="M41" s="36">
        <v>1.72</v>
      </c>
      <c r="N41" s="6">
        <f t="shared" si="6"/>
        <v>1.7751479289940846E-2</v>
      </c>
      <c r="O41" s="53">
        <v>2.44</v>
      </c>
      <c r="P41" s="53">
        <v>2.44</v>
      </c>
      <c r="Q41" s="71">
        <v>2.4</v>
      </c>
      <c r="R41" s="55">
        <v>2.38</v>
      </c>
      <c r="S41" s="52">
        <v>2.4</v>
      </c>
      <c r="T41" s="52"/>
      <c r="U41" s="6">
        <f t="shared" si="7"/>
        <v>-1</v>
      </c>
      <c r="V41" s="53">
        <v>1.71</v>
      </c>
      <c r="W41" s="55">
        <v>1.62</v>
      </c>
      <c r="X41" s="52">
        <v>1.62</v>
      </c>
      <c r="Y41" s="52">
        <v>1.62</v>
      </c>
      <c r="Z41" s="36">
        <v>1.7</v>
      </c>
      <c r="AA41" s="52">
        <v>1.62</v>
      </c>
      <c r="AB41" s="52"/>
      <c r="AC41" s="6">
        <f t="shared" si="8"/>
        <v>-1</v>
      </c>
      <c r="AD41" s="52">
        <v>1.625</v>
      </c>
      <c r="AE41" s="52">
        <v>1.625</v>
      </c>
      <c r="AF41" s="36">
        <v>1.63</v>
      </c>
      <c r="AG41" s="52">
        <v>1.625</v>
      </c>
      <c r="AH41" s="52">
        <v>1.625</v>
      </c>
      <c r="AI41" s="52"/>
      <c r="AJ41" s="6">
        <f t="shared" si="9"/>
        <v>-1</v>
      </c>
      <c r="AK41" s="53">
        <v>1.5556000000000001</v>
      </c>
      <c r="AL41" s="53">
        <v>1.44</v>
      </c>
      <c r="AM41" s="108">
        <f t="shared" si="21"/>
        <v>1.44</v>
      </c>
      <c r="AN41" s="55">
        <v>1.51</v>
      </c>
      <c r="AO41" s="36">
        <v>1.44</v>
      </c>
      <c r="AP41" s="36">
        <v>1.44</v>
      </c>
      <c r="AQ41" s="52">
        <f t="shared" si="10"/>
        <v>1.44</v>
      </c>
      <c r="AR41" s="52"/>
      <c r="AS41" s="6">
        <f t="shared" si="11"/>
        <v>-1</v>
      </c>
      <c r="AT41" s="36">
        <v>1.71</v>
      </c>
      <c r="AU41" s="36">
        <v>1.71</v>
      </c>
      <c r="AV41" s="36">
        <v>1.71</v>
      </c>
      <c r="AW41" s="36">
        <v>1.64</v>
      </c>
      <c r="AX41" s="36">
        <v>1.78</v>
      </c>
      <c r="AY41" s="52">
        <f t="shared" si="12"/>
        <v>1.71</v>
      </c>
      <c r="AZ41" s="52"/>
      <c r="BA41" s="6">
        <f t="shared" si="13"/>
        <v>-1</v>
      </c>
      <c r="BB41" s="15">
        <v>1.47</v>
      </c>
      <c r="BC41" s="15">
        <v>1.49</v>
      </c>
      <c r="BD41" s="50">
        <f t="shared" si="14"/>
        <v>1.47</v>
      </c>
      <c r="BE41" s="77">
        <v>1.43</v>
      </c>
      <c r="BF41" s="77">
        <f t="shared" si="15"/>
        <v>1.43</v>
      </c>
      <c r="BG41" s="52">
        <v>1.43</v>
      </c>
      <c r="BH41" s="52">
        <v>1.49</v>
      </c>
      <c r="BI41" s="6">
        <f t="shared" si="16"/>
        <v>4.1958041958041994E-2</v>
      </c>
      <c r="BJ41" s="52">
        <v>1.5646</v>
      </c>
      <c r="BK41" s="52">
        <v>1.5646</v>
      </c>
      <c r="BL41" s="36">
        <v>1.48</v>
      </c>
      <c r="BM41" s="52">
        <v>1.5646</v>
      </c>
      <c r="BN41" s="52">
        <v>1.46</v>
      </c>
      <c r="BO41" s="52">
        <f t="shared" si="17"/>
        <v>1.46</v>
      </c>
      <c r="BP41" s="52"/>
      <c r="BQ41" s="6">
        <f t="shared" si="18"/>
        <v>-1</v>
      </c>
      <c r="BR41" s="15"/>
      <c r="BS41" s="15"/>
      <c r="BT41" s="38" t="str">
        <f t="shared" si="0"/>
        <v>2. Within 10% deviation from baseline</v>
      </c>
      <c r="BU41" s="38" t="str">
        <f t="shared" si="1"/>
        <v xml:space="preserve">1. Better than baseline </v>
      </c>
      <c r="BV41" s="38" t="str">
        <f t="shared" si="2"/>
        <v xml:space="preserve">1. Better than baseline </v>
      </c>
      <c r="BW41" s="38" t="str">
        <f t="shared" si="3"/>
        <v xml:space="preserve">1. Better than baseline </v>
      </c>
      <c r="BX41" s="38" t="str">
        <f t="shared" si="22"/>
        <v xml:space="preserve">1. Better than baseline </v>
      </c>
      <c r="BY41" s="38" t="str">
        <f t="shared" si="20"/>
        <v xml:space="preserve">1. Better than baseline </v>
      </c>
      <c r="BZ41" s="38" t="str">
        <f t="shared" si="23"/>
        <v>2. Within 10% deviation from baseline</v>
      </c>
      <c r="CA41" s="38" t="str">
        <f>IF(ISBLANK(BQ41),"4.Blocker/Not Executed",IF(AND(BQ41&lt;=0%),"1. Better than baseline ",IF(AND(BQ41&lt;=10%,#REF!&gt;=0%),"2. Within 10% deviation from baseline",IF(AND(BQ41&gt;=10%),"3. Missing baseline"))))</f>
        <v xml:space="preserve">1. Better than baseline </v>
      </c>
    </row>
    <row r="42" spans="1:79" ht="29" x14ac:dyDescent="0.35">
      <c r="A42" s="81">
        <v>39</v>
      </c>
      <c r="B42" s="89" t="s">
        <v>4359</v>
      </c>
      <c r="C42" s="89" t="s">
        <v>1254</v>
      </c>
      <c r="D42" s="89" t="s">
        <v>3092</v>
      </c>
      <c r="E42" s="86" t="s">
        <v>3092</v>
      </c>
      <c r="F42" s="89" t="s">
        <v>3093</v>
      </c>
      <c r="G42" s="256" t="s">
        <v>3094</v>
      </c>
      <c r="H42" s="54">
        <v>18.260000000000002</v>
      </c>
      <c r="I42" s="40">
        <v>19.53</v>
      </c>
      <c r="J42" s="54">
        <v>18.260000000000002</v>
      </c>
      <c r="K42" s="54">
        <v>18.260000000000002</v>
      </c>
      <c r="L42" s="54">
        <v>18.260000000000002</v>
      </c>
      <c r="M42" s="40">
        <v>18.77</v>
      </c>
      <c r="N42" s="5">
        <f t="shared" si="6"/>
        <v>2.7929901423877215E-2</v>
      </c>
      <c r="O42" s="54" t="s">
        <v>1502</v>
      </c>
      <c r="P42" s="54" t="s">
        <v>1502</v>
      </c>
      <c r="Q42" s="54" t="s">
        <v>1502</v>
      </c>
      <c r="R42" s="40" t="s">
        <v>1502</v>
      </c>
      <c r="S42" s="54" t="s">
        <v>1502</v>
      </c>
      <c r="T42" s="54"/>
      <c r="U42" s="5"/>
      <c r="V42" s="54" t="s">
        <v>1502</v>
      </c>
      <c r="W42" s="40"/>
      <c r="X42" s="54" t="s">
        <v>1502</v>
      </c>
      <c r="Y42" s="54" t="s">
        <v>1502</v>
      </c>
      <c r="Z42" s="40"/>
      <c r="AA42" s="54" t="s">
        <v>1502</v>
      </c>
      <c r="AB42" s="54"/>
      <c r="AC42" s="5"/>
      <c r="AD42" s="54">
        <v>17.09</v>
      </c>
      <c r="AE42" s="54">
        <v>17.09</v>
      </c>
      <c r="AF42" s="40">
        <v>16.670000000000002</v>
      </c>
      <c r="AG42" s="54">
        <v>17.09</v>
      </c>
      <c r="AH42" s="54">
        <v>17.09</v>
      </c>
      <c r="AI42" s="54"/>
      <c r="AJ42" s="5">
        <f t="shared" si="9"/>
        <v>-1</v>
      </c>
      <c r="AK42" s="54">
        <v>14.691599999999999</v>
      </c>
      <c r="AL42" s="54">
        <v>14.94</v>
      </c>
      <c r="AM42" s="54">
        <f t="shared" si="21"/>
        <v>14.691599999999999</v>
      </c>
      <c r="AN42" s="40">
        <v>14.54</v>
      </c>
      <c r="AO42" s="54">
        <v>14.691599999999999</v>
      </c>
      <c r="AP42" s="54">
        <v>14.95</v>
      </c>
      <c r="AQ42" s="54">
        <f t="shared" si="10"/>
        <v>14.691599999999999</v>
      </c>
      <c r="AR42" s="54"/>
      <c r="AS42" s="5">
        <f t="shared" si="11"/>
        <v>-1</v>
      </c>
      <c r="AT42" s="40">
        <v>19.2</v>
      </c>
      <c r="AU42" s="40">
        <v>19.2</v>
      </c>
      <c r="AV42" s="40">
        <v>19.2</v>
      </c>
      <c r="AW42" s="40">
        <v>20.41</v>
      </c>
      <c r="AX42" s="40">
        <v>17.7</v>
      </c>
      <c r="AY42" s="54">
        <f t="shared" si="12"/>
        <v>17.7</v>
      </c>
      <c r="AZ42" s="54"/>
      <c r="BA42" s="5">
        <f t="shared" si="13"/>
        <v>-1</v>
      </c>
      <c r="BB42" s="13">
        <v>20.04</v>
      </c>
      <c r="BC42" s="13">
        <v>21.05</v>
      </c>
      <c r="BD42" s="76">
        <f t="shared" si="14"/>
        <v>20.04</v>
      </c>
      <c r="BE42" s="76">
        <v>20.77</v>
      </c>
      <c r="BF42" s="76">
        <f t="shared" si="15"/>
        <v>20.04</v>
      </c>
      <c r="BG42" s="54">
        <v>20.04</v>
      </c>
      <c r="BH42" s="54">
        <v>21.2</v>
      </c>
      <c r="BI42" s="5">
        <f t="shared" si="16"/>
        <v>5.7884231536926158E-2</v>
      </c>
      <c r="BJ42" s="54">
        <v>15.273</v>
      </c>
      <c r="BK42" s="54">
        <v>15.273</v>
      </c>
      <c r="BL42" s="40">
        <v>16.100000000000001</v>
      </c>
      <c r="BM42" s="54">
        <v>15.273</v>
      </c>
      <c r="BN42" s="54">
        <v>16.37</v>
      </c>
      <c r="BO42" s="54">
        <f t="shared" si="17"/>
        <v>15.273</v>
      </c>
      <c r="BP42" s="54"/>
      <c r="BQ42" s="5">
        <f t="shared" si="18"/>
        <v>-1</v>
      </c>
      <c r="BR42" s="13"/>
      <c r="BS42" s="13"/>
      <c r="BT42" s="46" t="str">
        <f t="shared" si="0"/>
        <v>2. Within 10% deviation from baseline</v>
      </c>
      <c r="BU42" s="46"/>
      <c r="BV42" s="46"/>
      <c r="BW42" s="46" t="str">
        <f t="shared" si="3"/>
        <v xml:space="preserve">1. Better than baseline </v>
      </c>
      <c r="BX42" s="46" t="str">
        <f t="shared" si="22"/>
        <v xml:space="preserve">1. Better than baseline </v>
      </c>
      <c r="BY42" s="46" t="str">
        <f t="shared" si="20"/>
        <v xml:space="preserve">1. Better than baseline </v>
      </c>
      <c r="BZ42" s="46" t="str">
        <f t="shared" si="23"/>
        <v>2. Within 10% deviation from baseline</v>
      </c>
      <c r="CA42" s="46" t="str">
        <f>IF(ISBLANK(BQ42),"4.Blocker/Not Executed",IF(AND(BQ42&lt;=0%),"1. Better than baseline ",IF(AND(BQ42&lt;=10%,#REF!&gt;=0%),"2. Within 10% deviation from baseline",IF(AND(BQ42&gt;=10%),"3. Missing baseline"))))</f>
        <v xml:space="preserve">1. Better than baseline </v>
      </c>
    </row>
    <row r="43" spans="1:79" ht="29" x14ac:dyDescent="0.35">
      <c r="A43" s="12">
        <v>40</v>
      </c>
      <c r="B43" s="83" t="s">
        <v>4359</v>
      </c>
      <c r="C43" s="83" t="s">
        <v>1254</v>
      </c>
      <c r="D43" s="83" t="s">
        <v>3092</v>
      </c>
      <c r="E43" s="84" t="s">
        <v>3092</v>
      </c>
      <c r="F43" s="83" t="s">
        <v>3095</v>
      </c>
      <c r="G43" s="257" t="s">
        <v>3096</v>
      </c>
      <c r="H43" s="52">
        <v>2.4700000000000002</v>
      </c>
      <c r="I43" s="36">
        <v>2.2000000000000002</v>
      </c>
      <c r="J43" s="52">
        <v>2.4700000000000002</v>
      </c>
      <c r="K43" s="52">
        <v>2.4700000000000002</v>
      </c>
      <c r="L43" s="52">
        <v>2.4700000000000002</v>
      </c>
      <c r="M43" s="36">
        <v>2.5</v>
      </c>
      <c r="N43" s="6">
        <f t="shared" si="6"/>
        <v>1.2145748987854171E-2</v>
      </c>
      <c r="O43" s="52" t="s">
        <v>1502</v>
      </c>
      <c r="P43" s="52" t="s">
        <v>1502</v>
      </c>
      <c r="Q43" s="52" t="s">
        <v>1502</v>
      </c>
      <c r="R43" s="36" t="s">
        <v>1502</v>
      </c>
      <c r="S43" s="52" t="s">
        <v>1502</v>
      </c>
      <c r="T43" s="52"/>
      <c r="U43" s="6"/>
      <c r="V43" s="52" t="s">
        <v>1502</v>
      </c>
      <c r="W43" s="36"/>
      <c r="X43" s="52" t="s">
        <v>1502</v>
      </c>
      <c r="Y43" s="52" t="s">
        <v>1502</v>
      </c>
      <c r="Z43" s="36"/>
      <c r="AA43" s="52" t="s">
        <v>1502</v>
      </c>
      <c r="AB43" s="52"/>
      <c r="AC43" s="6"/>
      <c r="AD43" s="52">
        <v>2.16</v>
      </c>
      <c r="AE43" s="52">
        <v>2.16</v>
      </c>
      <c r="AF43" s="36">
        <v>2.1800000000000002</v>
      </c>
      <c r="AG43" s="52">
        <v>2.16</v>
      </c>
      <c r="AH43" s="52">
        <v>2.16</v>
      </c>
      <c r="AI43" s="52"/>
      <c r="AJ43" s="6">
        <f t="shared" si="9"/>
        <v>-1</v>
      </c>
      <c r="AK43" s="52">
        <v>1.42</v>
      </c>
      <c r="AL43" s="52">
        <v>1.43</v>
      </c>
      <c r="AM43" s="52">
        <f t="shared" si="21"/>
        <v>1.42</v>
      </c>
      <c r="AN43" s="36">
        <v>1.42</v>
      </c>
      <c r="AO43" s="52">
        <v>1.42</v>
      </c>
      <c r="AP43" s="52">
        <v>1.42</v>
      </c>
      <c r="AQ43" s="52">
        <f t="shared" si="10"/>
        <v>1.42</v>
      </c>
      <c r="AR43" s="52"/>
      <c r="AS43" s="6">
        <f t="shared" si="11"/>
        <v>-1</v>
      </c>
      <c r="AT43" s="36">
        <v>1.43</v>
      </c>
      <c r="AU43" s="36">
        <v>1.43</v>
      </c>
      <c r="AV43" s="36">
        <v>1.43</v>
      </c>
      <c r="AW43" s="36">
        <v>1.45</v>
      </c>
      <c r="AX43" s="36">
        <v>1.48</v>
      </c>
      <c r="AY43" s="52">
        <f t="shared" si="12"/>
        <v>1.43</v>
      </c>
      <c r="AZ43" s="52"/>
      <c r="BA43" s="6">
        <f t="shared" si="13"/>
        <v>-1</v>
      </c>
      <c r="BB43" s="14">
        <v>1.46</v>
      </c>
      <c r="BC43" s="14">
        <v>1.53</v>
      </c>
      <c r="BD43" s="77">
        <f t="shared" si="14"/>
        <v>1.46</v>
      </c>
      <c r="BE43" s="77">
        <v>1.46</v>
      </c>
      <c r="BF43" s="77">
        <f t="shared" si="15"/>
        <v>1.46</v>
      </c>
      <c r="BG43" s="52">
        <v>1.46</v>
      </c>
      <c r="BH43" s="52">
        <v>1.45</v>
      </c>
      <c r="BI43" s="6">
        <f t="shared" si="16"/>
        <v>-6.8493150684931572E-3</v>
      </c>
      <c r="BJ43" s="52">
        <v>1.3808000000000002</v>
      </c>
      <c r="BK43" s="52">
        <v>1.3808000000000002</v>
      </c>
      <c r="BL43" s="36">
        <v>1.37</v>
      </c>
      <c r="BM43" s="52">
        <v>1.3808000000000002</v>
      </c>
      <c r="BN43" s="52">
        <v>1.35</v>
      </c>
      <c r="BO43" s="52">
        <f t="shared" si="17"/>
        <v>1.35</v>
      </c>
      <c r="BP43" s="52"/>
      <c r="BQ43" s="6">
        <f t="shared" si="18"/>
        <v>-1</v>
      </c>
      <c r="BR43" s="14"/>
      <c r="BS43" s="14"/>
      <c r="BT43" s="37" t="str">
        <f t="shared" si="0"/>
        <v>2. Within 10% deviation from baseline</v>
      </c>
      <c r="BU43" s="37"/>
      <c r="BV43" s="37"/>
      <c r="BW43" s="37" t="str">
        <f t="shared" si="3"/>
        <v xml:space="preserve">1. Better than baseline </v>
      </c>
      <c r="BX43" s="37" t="str">
        <f t="shared" si="22"/>
        <v xml:space="preserve">1. Better than baseline </v>
      </c>
      <c r="BY43" s="37" t="str">
        <f t="shared" si="20"/>
        <v xml:space="preserve">1. Better than baseline </v>
      </c>
      <c r="BZ43" s="37" t="str">
        <f t="shared" si="23"/>
        <v xml:space="preserve">1. Better than baseline </v>
      </c>
      <c r="CA43" s="37" t="str">
        <f>IF(ISBLANK(BQ43),"4.Blocker/Not Executed",IF(AND(BQ43&lt;=0%),"1. Better than baseline ",IF(AND(BQ43&lt;=10%,#REF!&gt;=0%),"2. Within 10% deviation from baseline",IF(AND(BQ43&gt;=10%),"3. Missing baseline"))))</f>
        <v xml:space="preserve">1. Better than baseline </v>
      </c>
    </row>
    <row r="44" spans="1:79" ht="29" x14ac:dyDescent="0.35">
      <c r="A44" s="12">
        <v>41</v>
      </c>
      <c r="B44" s="83" t="s">
        <v>4359</v>
      </c>
      <c r="C44" s="83" t="s">
        <v>1254</v>
      </c>
      <c r="D44" s="83" t="s">
        <v>3092</v>
      </c>
      <c r="E44" s="84" t="s">
        <v>3092</v>
      </c>
      <c r="F44" s="83" t="s">
        <v>3097</v>
      </c>
      <c r="G44" s="257" t="s">
        <v>3098</v>
      </c>
      <c r="H44" s="52">
        <v>3.55</v>
      </c>
      <c r="I44" s="36">
        <v>3.24</v>
      </c>
      <c r="J44" s="52">
        <v>3.55</v>
      </c>
      <c r="K44" s="52">
        <v>3.55</v>
      </c>
      <c r="L44" s="52">
        <v>3.55</v>
      </c>
      <c r="M44" s="36">
        <v>3.56</v>
      </c>
      <c r="N44" s="6">
        <f t="shared" si="6"/>
        <v>2.8169014084507694E-3</v>
      </c>
      <c r="O44" s="52" t="s">
        <v>1502</v>
      </c>
      <c r="P44" s="52" t="s">
        <v>1502</v>
      </c>
      <c r="Q44" s="52" t="s">
        <v>1502</v>
      </c>
      <c r="R44" s="36" t="s">
        <v>1502</v>
      </c>
      <c r="S44" s="52" t="s">
        <v>1502</v>
      </c>
      <c r="T44" s="52"/>
      <c r="U44" s="6"/>
      <c r="V44" s="52" t="s">
        <v>1502</v>
      </c>
      <c r="W44" s="36"/>
      <c r="X44" s="52" t="s">
        <v>1502</v>
      </c>
      <c r="Y44" s="52" t="s">
        <v>1502</v>
      </c>
      <c r="Z44" s="36"/>
      <c r="AA44" s="52" t="s">
        <v>1502</v>
      </c>
      <c r="AB44" s="52"/>
      <c r="AC44" s="6"/>
      <c r="AD44" s="52">
        <v>3.28</v>
      </c>
      <c r="AE44" s="52">
        <v>3.28</v>
      </c>
      <c r="AF44" s="36">
        <v>3.24</v>
      </c>
      <c r="AG44" s="52">
        <v>3.28</v>
      </c>
      <c r="AH44" s="52">
        <v>3.28</v>
      </c>
      <c r="AI44" s="52"/>
      <c r="AJ44" s="6">
        <f t="shared" si="9"/>
        <v>-1</v>
      </c>
      <c r="AK44" s="52">
        <v>3.2767999999999993</v>
      </c>
      <c r="AL44" s="52">
        <v>3.49</v>
      </c>
      <c r="AM44" s="52">
        <f t="shared" si="21"/>
        <v>3.2767999999999993</v>
      </c>
      <c r="AN44" s="36">
        <v>3.25</v>
      </c>
      <c r="AO44" s="52">
        <v>3.2767999999999993</v>
      </c>
      <c r="AP44" s="52">
        <v>3.26</v>
      </c>
      <c r="AQ44" s="52">
        <f t="shared" si="10"/>
        <v>3.26</v>
      </c>
      <c r="AR44" s="52"/>
      <c r="AS44" s="6">
        <f t="shared" si="11"/>
        <v>-1</v>
      </c>
      <c r="AT44" s="36">
        <v>3.52</v>
      </c>
      <c r="AU44" s="36">
        <v>3.52</v>
      </c>
      <c r="AV44" s="36">
        <v>3.52</v>
      </c>
      <c r="AW44" s="36">
        <v>3.37</v>
      </c>
      <c r="AX44" s="36">
        <v>3.58</v>
      </c>
      <c r="AY44" s="52">
        <f t="shared" si="12"/>
        <v>3.52</v>
      </c>
      <c r="AZ44" s="52"/>
      <c r="BA44" s="6">
        <f t="shared" si="13"/>
        <v>-1</v>
      </c>
      <c r="BB44" s="14">
        <v>3.44</v>
      </c>
      <c r="BC44" s="14">
        <v>3.29</v>
      </c>
      <c r="BD44" s="77">
        <f t="shared" si="14"/>
        <v>3.29</v>
      </c>
      <c r="BE44" s="77">
        <v>3.31</v>
      </c>
      <c r="BF44" s="77">
        <f t="shared" si="15"/>
        <v>3.29</v>
      </c>
      <c r="BG44" s="52">
        <v>3.29</v>
      </c>
      <c r="BH44" s="52">
        <v>3.27</v>
      </c>
      <c r="BI44" s="6">
        <f t="shared" si="16"/>
        <v>-6.0790273556231055E-3</v>
      </c>
      <c r="BJ44" s="52">
        <v>3.32</v>
      </c>
      <c r="BK44" s="52">
        <v>3.32</v>
      </c>
      <c r="BL44" s="36">
        <v>3.37</v>
      </c>
      <c r="BM44" s="52">
        <v>3.32</v>
      </c>
      <c r="BN44" s="52">
        <v>3.29</v>
      </c>
      <c r="BO44" s="52">
        <f t="shared" si="17"/>
        <v>3.29</v>
      </c>
      <c r="BP44" s="52"/>
      <c r="BQ44" s="6">
        <f t="shared" si="18"/>
        <v>-1</v>
      </c>
      <c r="BR44" s="14"/>
      <c r="BS44" s="14"/>
      <c r="BT44" s="37" t="str">
        <f t="shared" si="0"/>
        <v>2. Within 10% deviation from baseline</v>
      </c>
      <c r="BU44" s="37"/>
      <c r="BV44" s="37"/>
      <c r="BW44" s="37" t="str">
        <f t="shared" si="3"/>
        <v xml:space="preserve">1. Better than baseline </v>
      </c>
      <c r="BX44" s="37" t="str">
        <f t="shared" si="22"/>
        <v xml:space="preserve">1. Better than baseline </v>
      </c>
      <c r="BY44" s="37" t="str">
        <f t="shared" si="20"/>
        <v xml:space="preserve">1. Better than baseline </v>
      </c>
      <c r="BZ44" s="37" t="str">
        <f t="shared" si="23"/>
        <v xml:space="preserve">1. Better than baseline </v>
      </c>
      <c r="CA44" s="37" t="str">
        <f>IF(ISBLANK(BQ44),"4.Blocker/Not Executed",IF(AND(BQ44&lt;=0%),"1. Better than baseline ",IF(AND(BQ44&lt;=10%,#REF!&gt;=0%),"2. Within 10% deviation from baseline",IF(AND(BQ44&gt;=10%),"3. Missing baseline"))))</f>
        <v xml:space="preserve">1. Better than baseline </v>
      </c>
    </row>
    <row r="45" spans="1:79" ht="29" x14ac:dyDescent="0.35">
      <c r="A45" s="12">
        <v>42</v>
      </c>
      <c r="B45" s="83" t="s">
        <v>4359</v>
      </c>
      <c r="C45" s="83" t="s">
        <v>1254</v>
      </c>
      <c r="D45" s="83" t="s">
        <v>3092</v>
      </c>
      <c r="E45" s="84" t="s">
        <v>3092</v>
      </c>
      <c r="F45" s="83"/>
      <c r="G45" s="84" t="s">
        <v>4428</v>
      </c>
      <c r="H45" s="52">
        <v>3.2</v>
      </c>
      <c r="I45" s="36">
        <v>3.36</v>
      </c>
      <c r="J45" s="52">
        <v>3.2</v>
      </c>
      <c r="K45" s="52">
        <v>3.2</v>
      </c>
      <c r="L45" s="52">
        <v>3.2</v>
      </c>
      <c r="M45" s="36">
        <v>3.27</v>
      </c>
      <c r="N45" s="6">
        <f t="shared" si="6"/>
        <v>2.187499999999995E-2</v>
      </c>
      <c r="O45" s="52" t="s">
        <v>1502</v>
      </c>
      <c r="P45" s="52" t="s">
        <v>1502</v>
      </c>
      <c r="Q45" s="52" t="s">
        <v>1502</v>
      </c>
      <c r="R45" s="36" t="s">
        <v>1502</v>
      </c>
      <c r="S45" s="52" t="s">
        <v>1502</v>
      </c>
      <c r="T45" s="52"/>
      <c r="U45" s="6"/>
      <c r="V45" s="52" t="s">
        <v>1502</v>
      </c>
      <c r="W45" s="36"/>
      <c r="X45" s="52" t="s">
        <v>1502</v>
      </c>
      <c r="Y45" s="52" t="s">
        <v>1502</v>
      </c>
      <c r="Z45" s="36"/>
      <c r="AA45" s="52" t="s">
        <v>1502</v>
      </c>
      <c r="AB45" s="52"/>
      <c r="AC45" s="6"/>
      <c r="AD45" s="52">
        <v>3.2885999999999997</v>
      </c>
      <c r="AE45" s="52">
        <v>3.2885999999999997</v>
      </c>
      <c r="AF45" s="36">
        <v>3.22</v>
      </c>
      <c r="AG45" s="52">
        <v>3.2885999999999997</v>
      </c>
      <c r="AH45" s="52">
        <v>3.2885999999999997</v>
      </c>
      <c r="AI45" s="52"/>
      <c r="AJ45" s="6">
        <f t="shared" si="9"/>
        <v>-1</v>
      </c>
      <c r="AK45" s="52">
        <v>3.4507999999999996</v>
      </c>
      <c r="AL45" s="52">
        <v>3.33</v>
      </c>
      <c r="AM45" s="52">
        <f t="shared" si="21"/>
        <v>3.33</v>
      </c>
      <c r="AN45" s="36">
        <v>3.16</v>
      </c>
      <c r="AO45" s="52">
        <v>3.33</v>
      </c>
      <c r="AP45" s="52">
        <v>3.26</v>
      </c>
      <c r="AQ45" s="52">
        <f t="shared" si="10"/>
        <v>3.26</v>
      </c>
      <c r="AR45" s="52"/>
      <c r="AS45" s="6">
        <f t="shared" si="11"/>
        <v>-1</v>
      </c>
      <c r="AT45" s="36">
        <v>3.36</v>
      </c>
      <c r="AU45" s="36">
        <v>3.36</v>
      </c>
      <c r="AV45" s="36">
        <v>3.36</v>
      </c>
      <c r="AW45" s="36">
        <v>3.34</v>
      </c>
      <c r="AX45" s="36">
        <v>3.24</v>
      </c>
      <c r="AY45" s="52">
        <f t="shared" si="12"/>
        <v>3.24</v>
      </c>
      <c r="AZ45" s="52"/>
      <c r="BA45" s="6">
        <f t="shared" si="13"/>
        <v>-1</v>
      </c>
      <c r="BB45" s="14">
        <v>3.58</v>
      </c>
      <c r="BC45" s="14">
        <v>3.53</v>
      </c>
      <c r="BD45" s="77">
        <f t="shared" si="14"/>
        <v>3.53</v>
      </c>
      <c r="BE45" s="77">
        <v>3.51</v>
      </c>
      <c r="BF45" s="77">
        <f t="shared" si="15"/>
        <v>3.51</v>
      </c>
      <c r="BG45" s="52">
        <v>3.51</v>
      </c>
      <c r="BH45" s="52">
        <v>3.47</v>
      </c>
      <c r="BI45" s="6">
        <f t="shared" si="16"/>
        <v>-1.139601139601128E-2</v>
      </c>
      <c r="BJ45" s="52">
        <v>3.5326</v>
      </c>
      <c r="BK45" s="52">
        <v>3.5326</v>
      </c>
      <c r="BL45" s="36">
        <v>3.76</v>
      </c>
      <c r="BM45" s="52">
        <v>3.5326</v>
      </c>
      <c r="BN45" s="52">
        <v>3.32</v>
      </c>
      <c r="BO45" s="52">
        <f t="shared" si="17"/>
        <v>3.32</v>
      </c>
      <c r="BP45" s="52"/>
      <c r="BQ45" s="6">
        <f t="shared" si="18"/>
        <v>-1</v>
      </c>
      <c r="BR45" s="14"/>
      <c r="BS45" s="14"/>
      <c r="BT45" s="37" t="str">
        <f t="shared" si="0"/>
        <v>2. Within 10% deviation from baseline</v>
      </c>
      <c r="BU45" s="37"/>
      <c r="BV45" s="37"/>
      <c r="BW45" s="37" t="str">
        <f t="shared" si="3"/>
        <v xml:space="preserve">1. Better than baseline </v>
      </c>
      <c r="BX45" s="37" t="str">
        <f t="shared" si="22"/>
        <v xml:space="preserve">1. Better than baseline </v>
      </c>
      <c r="BY45" s="37" t="str">
        <f>IF(ISBLANK(BA45),"4.Blocker/Not Executed",IF(AND(BA45&lt;=0%),"1. Better than baseline ",IF(AND(BA45&lt;=10%,BA45&gt;=0%),"2. Within 10% deviation from baseline",IF(AND(BA45&gt;=10%),"3. Missing baseline"))))</f>
        <v xml:space="preserve">1. Better than baseline </v>
      </c>
      <c r="BZ45" s="37" t="str">
        <f t="shared" si="23"/>
        <v xml:space="preserve">1. Better than baseline </v>
      </c>
      <c r="CA45" s="37" t="str">
        <f>IF(ISBLANK(BQ45),"4.Blocker/Not Executed",IF(AND(BQ45&lt;=0%),"1. Better than baseline ",IF(AND(BQ45&lt;=10%,#REF!&gt;=0%),"2. Within 10% deviation from baseline",IF(AND(BQ45&gt;=10%),"3. Missing baseline"))))</f>
        <v xml:space="preserve">1. Better than baseline </v>
      </c>
    </row>
    <row r="46" spans="1:79" ht="29" x14ac:dyDescent="0.35">
      <c r="A46" s="12">
        <v>43</v>
      </c>
      <c r="B46" s="83" t="s">
        <v>4359</v>
      </c>
      <c r="C46" s="83" t="s">
        <v>1254</v>
      </c>
      <c r="D46" s="83" t="s">
        <v>3092</v>
      </c>
      <c r="E46" s="84" t="s">
        <v>3092</v>
      </c>
      <c r="F46" s="83" t="s">
        <v>3099</v>
      </c>
      <c r="G46" s="257" t="s">
        <v>3100</v>
      </c>
      <c r="H46" s="52">
        <v>2.06</v>
      </c>
      <c r="I46" s="36">
        <v>1.96</v>
      </c>
      <c r="J46" s="52">
        <v>2.06</v>
      </c>
      <c r="K46" s="52">
        <v>2.06</v>
      </c>
      <c r="L46" s="52">
        <v>2.06</v>
      </c>
      <c r="M46" s="36">
        <v>2.11</v>
      </c>
      <c r="N46" s="6">
        <f t="shared" si="6"/>
        <v>2.4271844660194088E-2</v>
      </c>
      <c r="O46" s="52" t="s">
        <v>1502</v>
      </c>
      <c r="P46" s="52" t="s">
        <v>1502</v>
      </c>
      <c r="Q46" s="52" t="s">
        <v>1502</v>
      </c>
      <c r="R46" s="36" t="s">
        <v>1502</v>
      </c>
      <c r="S46" s="52" t="s">
        <v>1502</v>
      </c>
      <c r="T46" s="52"/>
      <c r="U46" s="6"/>
      <c r="V46" s="52" t="s">
        <v>1502</v>
      </c>
      <c r="W46" s="36"/>
      <c r="X46" s="52" t="s">
        <v>1502</v>
      </c>
      <c r="Y46" s="52" t="s">
        <v>1502</v>
      </c>
      <c r="Z46" s="36"/>
      <c r="AA46" s="52" t="s">
        <v>1502</v>
      </c>
      <c r="AB46" s="52"/>
      <c r="AC46" s="6"/>
      <c r="AD46" s="52">
        <v>2.13</v>
      </c>
      <c r="AE46" s="52">
        <v>2.13</v>
      </c>
      <c r="AF46" s="36">
        <v>2.29</v>
      </c>
      <c r="AG46" s="52">
        <v>2.13</v>
      </c>
      <c r="AH46" s="52">
        <v>2.13</v>
      </c>
      <c r="AI46" s="52"/>
      <c r="AJ46" s="6">
        <f t="shared" si="9"/>
        <v>-1</v>
      </c>
      <c r="AK46" s="52">
        <v>3.9704000000000006</v>
      </c>
      <c r="AL46" s="52">
        <v>4.1100000000000003</v>
      </c>
      <c r="AM46" s="52">
        <f t="shared" si="21"/>
        <v>3.9704000000000006</v>
      </c>
      <c r="AN46" s="36">
        <v>3.87</v>
      </c>
      <c r="AO46" s="52">
        <v>3.9704000000000006</v>
      </c>
      <c r="AP46" s="52">
        <v>4.0599999999999996</v>
      </c>
      <c r="AQ46" s="52">
        <f t="shared" si="10"/>
        <v>3.9704000000000006</v>
      </c>
      <c r="AR46" s="52"/>
      <c r="AS46" s="6">
        <f t="shared" si="11"/>
        <v>-1</v>
      </c>
      <c r="AT46" s="36">
        <v>2.44</v>
      </c>
      <c r="AU46" s="36">
        <v>2.44</v>
      </c>
      <c r="AV46" s="36">
        <v>2.44</v>
      </c>
      <c r="AW46" s="36">
        <v>2.41</v>
      </c>
      <c r="AX46" s="36">
        <v>2.35</v>
      </c>
      <c r="AY46" s="52">
        <f t="shared" si="12"/>
        <v>2.35</v>
      </c>
      <c r="AZ46" s="52"/>
      <c r="BA46" s="6">
        <f t="shared" si="13"/>
        <v>-1</v>
      </c>
      <c r="BB46" s="14">
        <v>1.98</v>
      </c>
      <c r="BC46" s="14">
        <v>1.98</v>
      </c>
      <c r="BD46" s="77">
        <f t="shared" si="14"/>
        <v>1.98</v>
      </c>
      <c r="BE46" s="77">
        <v>2.0099999999999998</v>
      </c>
      <c r="BF46" s="77">
        <f t="shared" si="15"/>
        <v>1.98</v>
      </c>
      <c r="BG46" s="52">
        <v>1.98</v>
      </c>
      <c r="BH46" s="52">
        <v>1.96</v>
      </c>
      <c r="BI46" s="6">
        <f t="shared" si="16"/>
        <v>-1.0101010101010111E-2</v>
      </c>
      <c r="BJ46" s="52">
        <v>4.0007999999999999</v>
      </c>
      <c r="BK46" s="52">
        <v>4.0007999999999999</v>
      </c>
      <c r="BL46" s="36">
        <v>4.1100000000000003</v>
      </c>
      <c r="BM46" s="52">
        <v>4.0007999999999999</v>
      </c>
      <c r="BN46" s="52">
        <v>3.62</v>
      </c>
      <c r="BO46" s="52">
        <f t="shared" si="17"/>
        <v>3.62</v>
      </c>
      <c r="BP46" s="52"/>
      <c r="BQ46" s="6">
        <f t="shared" si="18"/>
        <v>-1</v>
      </c>
      <c r="BR46" s="14"/>
      <c r="BS46" s="14"/>
      <c r="BT46" s="37" t="str">
        <f t="shared" si="0"/>
        <v>2. Within 10% deviation from baseline</v>
      </c>
      <c r="BU46" s="37"/>
      <c r="BV46" s="37"/>
      <c r="BW46" s="37" t="str">
        <f t="shared" si="3"/>
        <v xml:space="preserve">1. Better than baseline </v>
      </c>
      <c r="BX46" s="37" t="str">
        <f t="shared" si="22"/>
        <v xml:space="preserve">1. Better than baseline </v>
      </c>
      <c r="BY46" s="37" t="str">
        <f>IF(ISBLANK(BA46),"4.Blocker/Not Executed",IF(AND(BA46&lt;=0%),"1. Better than baseline ",IF(AND(BA46&lt;=10%,BA46&gt;=0%),"2. Within 10% deviation from baseline",IF(AND(BA46&gt;=10%),"3. Missing baseline"))))</f>
        <v xml:space="preserve">1. Better than baseline </v>
      </c>
      <c r="BZ46" s="37" t="str">
        <f t="shared" si="23"/>
        <v xml:space="preserve">1. Better than baseline </v>
      </c>
      <c r="CA46" s="37" t="str">
        <f>IF(ISBLANK(BQ46),"4.Blocker/Not Executed",IF(AND(BQ46&lt;=0%),"1. Better than baseline ",IF(AND(BQ46&lt;=10%,#REF!&gt;=0%),"2. Within 10% deviation from baseline",IF(AND(BQ46&gt;=10%),"3. Missing baseline"))))</f>
        <v xml:space="preserve">1. Better than baseline </v>
      </c>
    </row>
    <row r="47" spans="1:79" ht="29.5" thickBot="1" x14ac:dyDescent="0.4">
      <c r="A47" s="82">
        <v>44</v>
      </c>
      <c r="B47" s="88" t="s">
        <v>4359</v>
      </c>
      <c r="C47" s="88" t="s">
        <v>1254</v>
      </c>
      <c r="D47" s="88" t="s">
        <v>3092</v>
      </c>
      <c r="E47" s="90" t="s">
        <v>3092</v>
      </c>
      <c r="F47" s="88" t="s">
        <v>4429</v>
      </c>
      <c r="G47" s="157" t="s">
        <v>4430</v>
      </c>
      <c r="H47" s="53">
        <v>1.7</v>
      </c>
      <c r="I47" s="55">
        <v>1.5</v>
      </c>
      <c r="J47" s="52">
        <v>1.7</v>
      </c>
      <c r="K47" s="52">
        <v>1.7</v>
      </c>
      <c r="L47" s="52">
        <v>1.7</v>
      </c>
      <c r="M47" s="36">
        <v>1.82</v>
      </c>
      <c r="N47" s="6">
        <f t="shared" si="6"/>
        <v>7.0588235294117715E-2</v>
      </c>
      <c r="O47" s="53" t="s">
        <v>1502</v>
      </c>
      <c r="P47" s="53" t="s">
        <v>1502</v>
      </c>
      <c r="Q47" s="53" t="s">
        <v>1502</v>
      </c>
      <c r="R47" s="55" t="s">
        <v>1502</v>
      </c>
      <c r="S47" s="52" t="s">
        <v>1502</v>
      </c>
      <c r="T47" s="52"/>
      <c r="U47" s="6"/>
      <c r="V47" s="53" t="s">
        <v>1502</v>
      </c>
      <c r="W47" s="55"/>
      <c r="X47" s="52" t="s">
        <v>1502</v>
      </c>
      <c r="Y47" s="52" t="s">
        <v>1502</v>
      </c>
      <c r="Z47" s="36"/>
      <c r="AA47" s="52" t="s">
        <v>1502</v>
      </c>
      <c r="AB47" s="52"/>
      <c r="AC47" s="6"/>
      <c r="AD47" s="52">
        <v>1.2837999999999998</v>
      </c>
      <c r="AE47" s="52">
        <v>1.2837999999999998</v>
      </c>
      <c r="AF47" s="36">
        <v>1.29</v>
      </c>
      <c r="AG47" s="52">
        <v>1.2837999999999998</v>
      </c>
      <c r="AH47" s="52">
        <v>1.2837999999999998</v>
      </c>
      <c r="AI47" s="52"/>
      <c r="AJ47" s="6">
        <f t="shared" si="9"/>
        <v>-1</v>
      </c>
      <c r="AK47" s="53">
        <v>1.6334</v>
      </c>
      <c r="AL47" s="53">
        <v>1.41</v>
      </c>
      <c r="AM47" s="53">
        <f t="shared" si="21"/>
        <v>1.41</v>
      </c>
      <c r="AN47" s="55">
        <v>1.44</v>
      </c>
      <c r="AO47" s="52">
        <v>1.41</v>
      </c>
      <c r="AP47" s="52">
        <v>1.32</v>
      </c>
      <c r="AQ47" s="52">
        <f t="shared" si="10"/>
        <v>1.32</v>
      </c>
      <c r="AR47" s="52"/>
      <c r="AS47" s="6">
        <f t="shared" si="11"/>
        <v>-1</v>
      </c>
      <c r="AT47" s="36">
        <v>1.42</v>
      </c>
      <c r="AU47" s="36">
        <v>1.42</v>
      </c>
      <c r="AV47" s="36">
        <v>1.42</v>
      </c>
      <c r="AW47" s="36">
        <v>1.44</v>
      </c>
      <c r="AX47" s="36">
        <v>1.52</v>
      </c>
      <c r="AY47" s="52">
        <f t="shared" si="12"/>
        <v>1.42</v>
      </c>
      <c r="AZ47" s="52"/>
      <c r="BA47" s="6">
        <f t="shared" si="13"/>
        <v>-1</v>
      </c>
      <c r="BB47" s="14">
        <v>1.29</v>
      </c>
      <c r="BC47" s="14">
        <v>1.27</v>
      </c>
      <c r="BD47" s="77">
        <f t="shared" si="14"/>
        <v>1.27</v>
      </c>
      <c r="BE47" s="77">
        <v>1.3</v>
      </c>
      <c r="BF47" s="77">
        <f t="shared" si="15"/>
        <v>1.27</v>
      </c>
      <c r="BG47" s="52">
        <v>1.27</v>
      </c>
      <c r="BH47" s="52">
        <v>1.26</v>
      </c>
      <c r="BI47" s="6">
        <f t="shared" si="16"/>
        <v>-7.8740157480315029E-3</v>
      </c>
      <c r="BJ47" s="52">
        <v>1.5116000000000001</v>
      </c>
      <c r="BK47" s="52">
        <v>1.5116000000000001</v>
      </c>
      <c r="BL47" s="36">
        <v>1.61</v>
      </c>
      <c r="BM47" s="52">
        <v>1.5116000000000001</v>
      </c>
      <c r="BN47" s="52">
        <v>1.55</v>
      </c>
      <c r="BO47" s="52">
        <f t="shared" si="17"/>
        <v>1.5116000000000001</v>
      </c>
      <c r="BP47" s="52"/>
      <c r="BQ47" s="6">
        <f t="shared" si="18"/>
        <v>-1</v>
      </c>
      <c r="BR47" s="14"/>
      <c r="BS47" s="14"/>
      <c r="BT47" s="37" t="str">
        <f t="shared" si="0"/>
        <v>2. Within 10% deviation from baseline</v>
      </c>
      <c r="BU47" s="37"/>
      <c r="BV47" s="37"/>
      <c r="BW47" s="37" t="str">
        <f t="shared" si="3"/>
        <v xml:space="preserve">1. Better than baseline </v>
      </c>
      <c r="BX47" s="37" t="str">
        <f t="shared" si="22"/>
        <v xml:space="preserve">1. Better than baseline </v>
      </c>
      <c r="BY47" s="37" t="str">
        <f>IF(ISBLANK(BA47),"4.Blocker/Not Executed",IF(AND(BA47&lt;=0%),"1. Better than baseline ",IF(AND(BA47&lt;=10%,BA47&gt;=0%),"2. Within 10% deviation from baseline",IF(AND(BA47&gt;=10%),"3. Missing baseline"))))</f>
        <v xml:space="preserve">1. Better than baseline </v>
      </c>
      <c r="BZ47" s="37" t="str">
        <f t="shared" si="23"/>
        <v xml:space="preserve">1. Better than baseline </v>
      </c>
      <c r="CA47" s="37" t="str">
        <f>IF(ISBLANK(BQ47),"4.Blocker/Not Executed",IF(AND(BQ47&lt;=0%),"1. Better than baseline ",IF(AND(BQ47&lt;=10%,#REF!&gt;=0%),"2. Within 10% deviation from baseline",IF(AND(BQ47&gt;=10%),"3. Missing baseline"))))</f>
        <v xml:space="preserve">1. Better than baseline </v>
      </c>
    </row>
    <row r="48" spans="1:79" ht="29" x14ac:dyDescent="0.35">
      <c r="A48" s="81"/>
      <c r="B48" s="89" t="s">
        <v>4359</v>
      </c>
      <c r="C48" s="89" t="s">
        <v>1254</v>
      </c>
      <c r="D48" s="89" t="s">
        <v>3103</v>
      </c>
      <c r="E48" s="86" t="s">
        <v>3103</v>
      </c>
      <c r="F48" s="89" t="s">
        <v>3104</v>
      </c>
      <c r="G48" s="256" t="s">
        <v>3105</v>
      </c>
      <c r="H48" s="54" t="s">
        <v>1502</v>
      </c>
      <c r="I48" s="40"/>
      <c r="J48" s="54" t="s">
        <v>1502</v>
      </c>
      <c r="K48" s="54" t="s">
        <v>1502</v>
      </c>
      <c r="L48" s="54" t="s">
        <v>1502</v>
      </c>
      <c r="M48" s="40"/>
      <c r="N48" s="5"/>
      <c r="O48" s="54" t="s">
        <v>1502</v>
      </c>
      <c r="P48" s="54" t="s">
        <v>1502</v>
      </c>
      <c r="Q48" s="54" t="s">
        <v>1502</v>
      </c>
      <c r="R48" s="40" t="s">
        <v>1502</v>
      </c>
      <c r="S48" s="54" t="s">
        <v>1502</v>
      </c>
      <c r="T48" s="54"/>
      <c r="U48" s="5"/>
      <c r="V48" s="54" t="s">
        <v>1502</v>
      </c>
      <c r="W48" s="40"/>
      <c r="X48" s="54" t="s">
        <v>1502</v>
      </c>
      <c r="Y48" s="54" t="s">
        <v>1502</v>
      </c>
      <c r="Z48" s="40"/>
      <c r="AA48" s="54" t="s">
        <v>1502</v>
      </c>
      <c r="AB48" s="54"/>
      <c r="AC48" s="5"/>
      <c r="AD48" s="54" t="s">
        <v>1502</v>
      </c>
      <c r="AE48" s="54" t="s">
        <v>1502</v>
      </c>
      <c r="AF48" s="40"/>
      <c r="AG48" s="54" t="s">
        <v>1502</v>
      </c>
      <c r="AH48" s="54" t="s">
        <v>1502</v>
      </c>
      <c r="AI48" s="54"/>
      <c r="AJ48" s="5"/>
      <c r="AK48" s="54">
        <v>0.9</v>
      </c>
      <c r="AL48" s="54">
        <v>0.94</v>
      </c>
      <c r="AM48" s="54">
        <f t="shared" si="21"/>
        <v>0.9</v>
      </c>
      <c r="AN48" s="40">
        <v>0.81</v>
      </c>
      <c r="AO48" s="40">
        <v>0.9</v>
      </c>
      <c r="AP48" s="40">
        <v>0.95</v>
      </c>
      <c r="AQ48" s="54">
        <f t="shared" si="10"/>
        <v>0.9</v>
      </c>
      <c r="AR48" s="54"/>
      <c r="AS48" s="5">
        <f t="shared" si="11"/>
        <v>-1</v>
      </c>
      <c r="AT48" s="40" t="s">
        <v>1502</v>
      </c>
      <c r="AU48" s="40" t="s">
        <v>1502</v>
      </c>
      <c r="AV48" s="40" t="s">
        <v>1502</v>
      </c>
      <c r="AW48" s="40" t="s">
        <v>1502</v>
      </c>
      <c r="AX48" s="40"/>
      <c r="AY48" s="54" t="s">
        <v>1502</v>
      </c>
      <c r="AZ48" s="54"/>
      <c r="BA48" s="5"/>
      <c r="BB48" s="9" t="s">
        <v>1502</v>
      </c>
      <c r="BC48" s="9" t="s">
        <v>1502</v>
      </c>
      <c r="BD48" s="48" t="s">
        <v>1502</v>
      </c>
      <c r="BE48" s="48" t="s">
        <v>1502</v>
      </c>
      <c r="BF48" s="48" t="s">
        <v>1502</v>
      </c>
      <c r="BG48" s="54" t="s">
        <v>1502</v>
      </c>
      <c r="BH48" s="54"/>
      <c r="BI48" s="5"/>
      <c r="BJ48" s="54">
        <v>0.89</v>
      </c>
      <c r="BK48" s="54">
        <v>0.89</v>
      </c>
      <c r="BL48" s="40">
        <v>0.88</v>
      </c>
      <c r="BM48" s="54">
        <v>0.89</v>
      </c>
      <c r="BN48" s="54">
        <v>0.88</v>
      </c>
      <c r="BO48" s="54">
        <f t="shared" si="17"/>
        <v>0.88</v>
      </c>
      <c r="BP48" s="54"/>
      <c r="BQ48" s="5">
        <f t="shared" si="18"/>
        <v>-1</v>
      </c>
      <c r="BR48" s="63"/>
      <c r="BS48" s="9"/>
      <c r="BT48" s="35"/>
      <c r="BU48" s="40"/>
      <c r="BV48" s="35"/>
      <c r="BW48" s="40"/>
      <c r="BX48" s="46" t="str">
        <f t="shared" si="22"/>
        <v xml:space="preserve">1. Better than baseline </v>
      </c>
      <c r="BY48" s="46"/>
      <c r="BZ48" s="46" t="str">
        <f t="shared" si="23"/>
        <v>4.Blocker/Not Executed</v>
      </c>
      <c r="CA48" s="46" t="str">
        <f>IF(ISBLANK(BQ48),"4.Blocker/Not Executed",IF(AND(BQ48&lt;=0%),"1. Better than baseline ",IF(AND(BQ48&lt;=10%,#REF!&gt;=0%),"2. Within 10% deviation from baseline",IF(AND(BQ48&gt;=10%),"3. Missing baseline"))))</f>
        <v xml:space="preserve">1. Better than baseline </v>
      </c>
    </row>
    <row r="49" spans="1:79" x14ac:dyDescent="0.35">
      <c r="A49" s="12">
        <v>46</v>
      </c>
      <c r="B49" s="83" t="s">
        <v>4359</v>
      </c>
      <c r="C49" s="83" t="s">
        <v>1254</v>
      </c>
      <c r="D49" s="83" t="s">
        <v>3103</v>
      </c>
      <c r="E49" s="84" t="s">
        <v>3103</v>
      </c>
      <c r="F49" s="83" t="s">
        <v>4431</v>
      </c>
      <c r="G49" s="156" t="s">
        <v>1257</v>
      </c>
      <c r="H49" s="52" t="s">
        <v>1502</v>
      </c>
      <c r="I49" s="36"/>
      <c r="J49" s="52" t="s">
        <v>1502</v>
      </c>
      <c r="K49" s="52" t="s">
        <v>1502</v>
      </c>
      <c r="L49" s="52" t="s">
        <v>1502</v>
      </c>
      <c r="M49" s="36"/>
      <c r="N49" s="6"/>
      <c r="O49" s="52" t="s">
        <v>1502</v>
      </c>
      <c r="P49" s="52" t="s">
        <v>1502</v>
      </c>
      <c r="Q49" s="52" t="s">
        <v>1502</v>
      </c>
      <c r="R49" s="36" t="s">
        <v>1502</v>
      </c>
      <c r="S49" s="52" t="s">
        <v>1502</v>
      </c>
      <c r="T49" s="52"/>
      <c r="U49" s="6"/>
      <c r="V49" s="52" t="s">
        <v>1502</v>
      </c>
      <c r="W49" s="36"/>
      <c r="X49" s="52" t="s">
        <v>1502</v>
      </c>
      <c r="Y49" s="52" t="s">
        <v>1502</v>
      </c>
      <c r="Z49" s="36"/>
      <c r="AA49" s="52" t="s">
        <v>1502</v>
      </c>
      <c r="AB49" s="52"/>
      <c r="AC49" s="6"/>
      <c r="AD49" s="52" t="s">
        <v>1502</v>
      </c>
      <c r="AE49" s="52" t="s">
        <v>1502</v>
      </c>
      <c r="AF49" s="36"/>
      <c r="AG49" s="52" t="s">
        <v>1502</v>
      </c>
      <c r="AH49" s="52" t="s">
        <v>1502</v>
      </c>
      <c r="AI49" s="52"/>
      <c r="AJ49" s="6"/>
      <c r="AK49" s="52">
        <v>2.09</v>
      </c>
      <c r="AL49" s="52">
        <v>2.06</v>
      </c>
      <c r="AM49" s="52">
        <f t="shared" si="21"/>
        <v>2.06</v>
      </c>
      <c r="AN49" s="36">
        <v>2.13</v>
      </c>
      <c r="AO49" s="36">
        <v>2.06</v>
      </c>
      <c r="AP49" s="36">
        <v>2.23</v>
      </c>
      <c r="AQ49" s="52">
        <f t="shared" si="10"/>
        <v>2.06</v>
      </c>
      <c r="AR49" s="52"/>
      <c r="AS49" s="6">
        <f t="shared" si="11"/>
        <v>-1</v>
      </c>
      <c r="AT49" s="36" t="s">
        <v>1502</v>
      </c>
      <c r="AU49" s="36" t="s">
        <v>1502</v>
      </c>
      <c r="AV49" s="36" t="s">
        <v>1502</v>
      </c>
      <c r="AW49" s="36" t="s">
        <v>1502</v>
      </c>
      <c r="AX49" s="36"/>
      <c r="AY49" s="52" t="s">
        <v>1502</v>
      </c>
      <c r="AZ49" s="52"/>
      <c r="BA49" s="6"/>
      <c r="BB49" s="10" t="s">
        <v>1502</v>
      </c>
      <c r="BC49" s="10" t="s">
        <v>1502</v>
      </c>
      <c r="BD49" s="47" t="s">
        <v>1502</v>
      </c>
      <c r="BE49" s="47" t="s">
        <v>1502</v>
      </c>
      <c r="BF49" s="47" t="s">
        <v>1502</v>
      </c>
      <c r="BG49" s="52" t="s">
        <v>1502</v>
      </c>
      <c r="BH49" s="52"/>
      <c r="BI49" s="6"/>
      <c r="BJ49" s="52">
        <v>2.08</v>
      </c>
      <c r="BK49" s="52">
        <v>2.08</v>
      </c>
      <c r="BL49" s="36">
        <v>2.0499999999999998</v>
      </c>
      <c r="BM49" s="52">
        <v>2.08</v>
      </c>
      <c r="BN49" s="52">
        <v>2.02</v>
      </c>
      <c r="BO49" s="52">
        <f t="shared" si="17"/>
        <v>2.02</v>
      </c>
      <c r="BP49" s="52"/>
      <c r="BQ49" s="6">
        <f t="shared" si="18"/>
        <v>-1</v>
      </c>
      <c r="BS49" s="10"/>
      <c r="BU49" s="36"/>
      <c r="BW49" s="36"/>
      <c r="BX49" s="37" t="str">
        <f t="shared" si="22"/>
        <v xml:space="preserve">1. Better than baseline </v>
      </c>
      <c r="BY49" s="37"/>
      <c r="BZ49" s="37" t="str">
        <f t="shared" si="23"/>
        <v>4.Blocker/Not Executed</v>
      </c>
      <c r="CA49" s="37" t="str">
        <f>IF(ISBLANK(BQ49),"4.Blocker/Not Executed",IF(AND(BQ49&lt;=0%),"1. Better than baseline ",IF(AND(BQ49&lt;=10%,#REF!&gt;=0%),"2. Within 10% deviation from baseline",IF(AND(BQ49&gt;=10%),"3. Missing baseline"))))</f>
        <v xml:space="preserve">1. Better than baseline </v>
      </c>
    </row>
    <row r="50" spans="1:79" x14ac:dyDescent="0.35">
      <c r="A50" s="12">
        <v>47</v>
      </c>
      <c r="B50" s="83" t="s">
        <v>4359</v>
      </c>
      <c r="C50" s="83" t="s">
        <v>1254</v>
      </c>
      <c r="D50" s="83" t="s">
        <v>3103</v>
      </c>
      <c r="E50" s="84" t="s">
        <v>3103</v>
      </c>
      <c r="F50" s="83" t="s">
        <v>4432</v>
      </c>
      <c r="G50" s="156" t="s">
        <v>4433</v>
      </c>
      <c r="H50" s="52" t="s">
        <v>1502</v>
      </c>
      <c r="I50" s="36"/>
      <c r="J50" s="52" t="s">
        <v>1502</v>
      </c>
      <c r="K50" s="52" t="s">
        <v>1502</v>
      </c>
      <c r="L50" s="52" t="s">
        <v>1502</v>
      </c>
      <c r="M50" s="36"/>
      <c r="N50" s="6"/>
      <c r="O50" s="52" t="s">
        <v>1502</v>
      </c>
      <c r="P50" s="52" t="s">
        <v>1502</v>
      </c>
      <c r="Q50" s="52" t="s">
        <v>1502</v>
      </c>
      <c r="R50" s="36" t="s">
        <v>1502</v>
      </c>
      <c r="S50" s="52" t="s">
        <v>1502</v>
      </c>
      <c r="T50" s="52"/>
      <c r="U50" s="6"/>
      <c r="V50" s="52" t="s">
        <v>1502</v>
      </c>
      <c r="W50" s="36"/>
      <c r="X50" s="52" t="s">
        <v>1502</v>
      </c>
      <c r="Y50" s="52" t="s">
        <v>1502</v>
      </c>
      <c r="Z50" s="36"/>
      <c r="AA50" s="52" t="s">
        <v>1502</v>
      </c>
      <c r="AB50" s="52"/>
      <c r="AC50" s="6"/>
      <c r="AD50" s="52" t="s">
        <v>1502</v>
      </c>
      <c r="AE50" s="52" t="s">
        <v>1502</v>
      </c>
      <c r="AF50" s="36"/>
      <c r="AG50" s="52" t="s">
        <v>1502</v>
      </c>
      <c r="AH50" s="52" t="s">
        <v>1502</v>
      </c>
      <c r="AI50" s="52"/>
      <c r="AJ50" s="6"/>
      <c r="AK50" s="52">
        <v>3.3597999999999999</v>
      </c>
      <c r="AL50" s="52">
        <v>3.62</v>
      </c>
      <c r="AM50" s="52">
        <f t="shared" si="21"/>
        <v>3.3597999999999999</v>
      </c>
      <c r="AN50" s="36">
        <v>3.36</v>
      </c>
      <c r="AO50" s="36">
        <v>3.3597999999999999</v>
      </c>
      <c r="AP50" s="36">
        <v>3.11</v>
      </c>
      <c r="AQ50" s="52">
        <f t="shared" si="10"/>
        <v>3.11</v>
      </c>
      <c r="AR50" s="52"/>
      <c r="AS50" s="6">
        <f t="shared" si="11"/>
        <v>-1</v>
      </c>
      <c r="AT50" s="36" t="s">
        <v>1502</v>
      </c>
      <c r="AU50" s="36" t="s">
        <v>1502</v>
      </c>
      <c r="AV50" s="36" t="s">
        <v>1502</v>
      </c>
      <c r="AW50" s="36" t="s">
        <v>1502</v>
      </c>
      <c r="AX50" s="36"/>
      <c r="AY50" s="52" t="s">
        <v>1502</v>
      </c>
      <c r="AZ50" s="52"/>
      <c r="BA50" s="6"/>
      <c r="BB50" s="10" t="s">
        <v>1502</v>
      </c>
      <c r="BC50" s="10" t="s">
        <v>1502</v>
      </c>
      <c r="BD50" s="47" t="s">
        <v>1502</v>
      </c>
      <c r="BE50" s="47" t="s">
        <v>1502</v>
      </c>
      <c r="BF50" s="47" t="s">
        <v>1502</v>
      </c>
      <c r="BG50" s="52" t="s">
        <v>1502</v>
      </c>
      <c r="BH50" s="52"/>
      <c r="BI50" s="6"/>
      <c r="BJ50" s="52">
        <v>3.17</v>
      </c>
      <c r="BK50" s="52">
        <v>3.17</v>
      </c>
      <c r="BL50" s="36">
        <v>3.16</v>
      </c>
      <c r="BM50" s="52">
        <v>3.17</v>
      </c>
      <c r="BN50" s="52"/>
      <c r="BO50" s="52">
        <f t="shared" si="17"/>
        <v>3.17</v>
      </c>
      <c r="BP50" s="52"/>
      <c r="BQ50" s="6">
        <f t="shared" si="18"/>
        <v>-1</v>
      </c>
      <c r="BS50" s="10"/>
      <c r="BU50" s="36"/>
      <c r="BW50" s="36"/>
      <c r="BX50" s="37" t="str">
        <f t="shared" si="22"/>
        <v xml:space="preserve">1. Better than baseline </v>
      </c>
      <c r="BY50" s="37"/>
      <c r="BZ50" s="37" t="str">
        <f t="shared" si="23"/>
        <v>4.Blocker/Not Executed</v>
      </c>
      <c r="CA50" s="37" t="str">
        <f>IF(ISBLANK(BQ50),"4.Blocker/Not Executed",IF(AND(BQ50&lt;=0%),"1. Better than baseline ",IF(AND(BQ50&lt;=10%,#REF!&gt;=0%),"2. Within 10% deviation from baseline",IF(AND(BQ50&gt;=10%),"3. Missing baseline"))))</f>
        <v xml:space="preserve">1. Better than baseline </v>
      </c>
    </row>
    <row r="51" spans="1:79" x14ac:dyDescent="0.35">
      <c r="A51" s="12">
        <v>48</v>
      </c>
      <c r="B51" s="83" t="s">
        <v>4359</v>
      </c>
      <c r="C51" s="83" t="s">
        <v>1254</v>
      </c>
      <c r="D51" s="83" t="s">
        <v>3103</v>
      </c>
      <c r="E51" s="84" t="s">
        <v>3103</v>
      </c>
      <c r="F51" s="83" t="s">
        <v>4434</v>
      </c>
      <c r="G51" s="156" t="s">
        <v>4435</v>
      </c>
      <c r="H51" s="52" t="s">
        <v>1502</v>
      </c>
      <c r="I51" s="36"/>
      <c r="J51" s="52" t="s">
        <v>1502</v>
      </c>
      <c r="K51" s="52" t="s">
        <v>1502</v>
      </c>
      <c r="L51" s="52" t="s">
        <v>1502</v>
      </c>
      <c r="M51" s="36"/>
      <c r="N51" s="6"/>
      <c r="O51" s="52" t="s">
        <v>1502</v>
      </c>
      <c r="P51" s="52" t="s">
        <v>1502</v>
      </c>
      <c r="Q51" s="52" t="s">
        <v>1502</v>
      </c>
      <c r="R51" s="36" t="s">
        <v>1502</v>
      </c>
      <c r="S51" s="52" t="s">
        <v>1502</v>
      </c>
      <c r="T51" s="52"/>
      <c r="U51" s="6"/>
      <c r="V51" s="52" t="s">
        <v>1502</v>
      </c>
      <c r="W51" s="36"/>
      <c r="X51" s="52" t="s">
        <v>1502</v>
      </c>
      <c r="Y51" s="52" t="s">
        <v>1502</v>
      </c>
      <c r="Z51" s="36"/>
      <c r="AA51" s="52" t="s">
        <v>1502</v>
      </c>
      <c r="AB51" s="52"/>
      <c r="AC51" s="6"/>
      <c r="AD51" s="52" t="s">
        <v>1502</v>
      </c>
      <c r="AE51" s="52" t="s">
        <v>1502</v>
      </c>
      <c r="AF51" s="36"/>
      <c r="AG51" s="52" t="s">
        <v>1502</v>
      </c>
      <c r="AH51" s="52" t="s">
        <v>1502</v>
      </c>
      <c r="AI51" s="52"/>
      <c r="AJ51" s="6"/>
      <c r="AK51" s="52">
        <v>1.76</v>
      </c>
      <c r="AL51" s="52">
        <v>1.76</v>
      </c>
      <c r="AM51" s="52">
        <f t="shared" si="21"/>
        <v>1.76</v>
      </c>
      <c r="AN51" s="36">
        <v>1.7</v>
      </c>
      <c r="AO51" s="36">
        <v>1.76</v>
      </c>
      <c r="AP51" s="36">
        <v>1.85</v>
      </c>
      <c r="AQ51" s="52">
        <f t="shared" si="10"/>
        <v>1.76</v>
      </c>
      <c r="AR51" s="52"/>
      <c r="AS51" s="6">
        <f t="shared" si="11"/>
        <v>-1</v>
      </c>
      <c r="AT51" s="36" t="s">
        <v>1502</v>
      </c>
      <c r="AU51" s="36" t="s">
        <v>1502</v>
      </c>
      <c r="AV51" s="36" t="s">
        <v>1502</v>
      </c>
      <c r="AW51" s="36" t="s">
        <v>1502</v>
      </c>
      <c r="AX51" s="36"/>
      <c r="AY51" s="52" t="s">
        <v>1502</v>
      </c>
      <c r="AZ51" s="52"/>
      <c r="BA51" s="6"/>
      <c r="BB51" s="10" t="s">
        <v>1502</v>
      </c>
      <c r="BC51" s="10" t="s">
        <v>1502</v>
      </c>
      <c r="BD51" s="47" t="s">
        <v>1502</v>
      </c>
      <c r="BE51" s="47" t="s">
        <v>1502</v>
      </c>
      <c r="BF51" s="47" t="s">
        <v>1502</v>
      </c>
      <c r="BG51" s="52" t="s">
        <v>1502</v>
      </c>
      <c r="BH51" s="52"/>
      <c r="BI51" s="6"/>
      <c r="BJ51" s="52">
        <v>1.9</v>
      </c>
      <c r="BK51" s="52">
        <v>1.9</v>
      </c>
      <c r="BL51" s="36">
        <v>1.87</v>
      </c>
      <c r="BM51" s="52">
        <v>1.9</v>
      </c>
      <c r="BN51" s="52"/>
      <c r="BO51" s="52">
        <f t="shared" si="17"/>
        <v>1.9</v>
      </c>
      <c r="BP51" s="52"/>
      <c r="BQ51" s="6">
        <f t="shared" si="18"/>
        <v>-1</v>
      </c>
      <c r="BS51" s="10"/>
      <c r="BU51" s="36"/>
      <c r="BW51" s="36"/>
      <c r="BX51" s="37" t="str">
        <f t="shared" si="22"/>
        <v xml:space="preserve">1. Better than baseline </v>
      </c>
      <c r="BY51" s="37"/>
      <c r="BZ51" s="37" t="str">
        <f t="shared" si="23"/>
        <v>4.Blocker/Not Executed</v>
      </c>
      <c r="CA51" s="37" t="str">
        <f>IF(ISBLANK(BQ51),"4.Blocker/Not Executed",IF(AND(BQ51&lt;=0%),"1. Better than baseline ",IF(AND(BQ51&lt;=10%,#REF!&gt;=0%),"2. Within 10% deviation from baseline",IF(AND(BQ51&gt;=10%),"3. Missing baseline"))))</f>
        <v xml:space="preserve">1. Better than baseline </v>
      </c>
    </row>
    <row r="52" spans="1:79" x14ac:dyDescent="0.35">
      <c r="A52" s="12">
        <v>49</v>
      </c>
      <c r="B52" s="83" t="s">
        <v>4359</v>
      </c>
      <c r="C52" s="83" t="s">
        <v>1254</v>
      </c>
      <c r="D52" s="83" t="s">
        <v>3103</v>
      </c>
      <c r="E52" s="84" t="s">
        <v>3103</v>
      </c>
      <c r="F52" s="83" t="s">
        <v>4436</v>
      </c>
      <c r="G52" s="156" t="s">
        <v>3327</v>
      </c>
      <c r="H52" s="52" t="s">
        <v>1502</v>
      </c>
      <c r="I52" s="36"/>
      <c r="J52" s="52" t="s">
        <v>1502</v>
      </c>
      <c r="K52" s="52" t="s">
        <v>1502</v>
      </c>
      <c r="L52" s="52" t="s">
        <v>1502</v>
      </c>
      <c r="M52" s="36"/>
      <c r="N52" s="6"/>
      <c r="O52" s="52" t="s">
        <v>1502</v>
      </c>
      <c r="P52" s="52" t="s">
        <v>1502</v>
      </c>
      <c r="Q52" s="52" t="s">
        <v>1502</v>
      </c>
      <c r="R52" s="36" t="s">
        <v>1502</v>
      </c>
      <c r="S52" s="52" t="s">
        <v>1502</v>
      </c>
      <c r="T52" s="52"/>
      <c r="U52" s="6"/>
      <c r="V52" s="52" t="s">
        <v>1502</v>
      </c>
      <c r="W52" s="36"/>
      <c r="X52" s="52" t="s">
        <v>1502</v>
      </c>
      <c r="Y52" s="52" t="s">
        <v>1502</v>
      </c>
      <c r="Z52" s="36"/>
      <c r="AA52" s="52" t="s">
        <v>1502</v>
      </c>
      <c r="AB52" s="52"/>
      <c r="AC52" s="6"/>
      <c r="AD52" s="52" t="s">
        <v>1502</v>
      </c>
      <c r="AE52" s="52" t="s">
        <v>1502</v>
      </c>
      <c r="AF52" s="36"/>
      <c r="AG52" s="52" t="s">
        <v>1502</v>
      </c>
      <c r="AH52" s="52" t="s">
        <v>1502</v>
      </c>
      <c r="AI52" s="52"/>
      <c r="AJ52" s="6"/>
      <c r="AK52" s="52">
        <v>1.35</v>
      </c>
      <c r="AL52" s="52">
        <v>1.34</v>
      </c>
      <c r="AM52" s="52">
        <f t="shared" si="21"/>
        <v>1.34</v>
      </c>
      <c r="AN52" s="36">
        <v>1.36</v>
      </c>
      <c r="AO52" s="36">
        <v>1.34</v>
      </c>
      <c r="AP52" s="36">
        <v>1.37</v>
      </c>
      <c r="AQ52" s="52">
        <f t="shared" si="10"/>
        <v>1.34</v>
      </c>
      <c r="AR52" s="52"/>
      <c r="AS52" s="6">
        <f t="shared" si="11"/>
        <v>-1</v>
      </c>
      <c r="AT52" s="36" t="s">
        <v>1502</v>
      </c>
      <c r="AU52" s="36" t="s">
        <v>1502</v>
      </c>
      <c r="AV52" s="36" t="s">
        <v>1502</v>
      </c>
      <c r="AW52" s="36" t="s">
        <v>1502</v>
      </c>
      <c r="AX52" s="36"/>
      <c r="AY52" s="52" t="s">
        <v>1502</v>
      </c>
      <c r="AZ52" s="52"/>
      <c r="BA52" s="6"/>
      <c r="BB52" s="10" t="s">
        <v>1502</v>
      </c>
      <c r="BC52" s="10" t="s">
        <v>1502</v>
      </c>
      <c r="BD52" s="47" t="s">
        <v>1502</v>
      </c>
      <c r="BE52" s="47" t="s">
        <v>1502</v>
      </c>
      <c r="BF52" s="47" t="s">
        <v>1502</v>
      </c>
      <c r="BG52" s="52" t="s">
        <v>1502</v>
      </c>
      <c r="BH52" s="52"/>
      <c r="BI52" s="6"/>
      <c r="BJ52" s="52">
        <v>1.29</v>
      </c>
      <c r="BK52" s="52">
        <v>1.29</v>
      </c>
      <c r="BL52" s="36">
        <v>1.31</v>
      </c>
      <c r="BM52" s="52">
        <v>1.29</v>
      </c>
      <c r="BN52" s="52">
        <v>1.25</v>
      </c>
      <c r="BO52" s="52">
        <f t="shared" si="17"/>
        <v>1.25</v>
      </c>
      <c r="BP52" s="52"/>
      <c r="BQ52" s="6">
        <f t="shared" si="18"/>
        <v>-1</v>
      </c>
      <c r="BS52" s="10"/>
      <c r="BU52" s="36"/>
      <c r="BW52" s="36"/>
      <c r="BX52" s="37" t="str">
        <f t="shared" si="22"/>
        <v xml:space="preserve">1. Better than baseline </v>
      </c>
      <c r="BY52" s="37"/>
      <c r="BZ52" s="37" t="str">
        <f t="shared" si="23"/>
        <v>4.Blocker/Not Executed</v>
      </c>
      <c r="CA52" s="37" t="str">
        <f>IF(ISBLANK(BQ52),"4.Blocker/Not Executed",IF(AND(BQ52&lt;=0%),"1. Better than baseline ",IF(AND(BQ52&lt;=10%,#REF!&gt;=0%),"2. Within 10% deviation from baseline",IF(AND(BQ52&gt;=10%),"3. Missing baseline"))))</f>
        <v xml:space="preserve">1. Better than baseline </v>
      </c>
    </row>
    <row r="53" spans="1:79" ht="15" thickBot="1" x14ac:dyDescent="0.4">
      <c r="A53" s="82">
        <v>50</v>
      </c>
      <c r="B53" s="88" t="s">
        <v>4359</v>
      </c>
      <c r="C53" s="88" t="s">
        <v>1254</v>
      </c>
      <c r="D53" s="88" t="s">
        <v>3103</v>
      </c>
      <c r="E53" s="90" t="s">
        <v>3103</v>
      </c>
      <c r="F53" s="88" t="s">
        <v>4437</v>
      </c>
      <c r="G53" s="157" t="s">
        <v>4438</v>
      </c>
      <c r="H53" s="53" t="s">
        <v>1502</v>
      </c>
      <c r="I53" s="55"/>
      <c r="J53" s="52" t="s">
        <v>1502</v>
      </c>
      <c r="K53" s="52" t="s">
        <v>1502</v>
      </c>
      <c r="L53" s="52" t="s">
        <v>1502</v>
      </c>
      <c r="M53" s="36"/>
      <c r="N53" s="6"/>
      <c r="O53" s="53" t="s">
        <v>1502</v>
      </c>
      <c r="P53" s="53" t="s">
        <v>1502</v>
      </c>
      <c r="Q53" s="53" t="s">
        <v>1502</v>
      </c>
      <c r="R53" s="55" t="s">
        <v>1502</v>
      </c>
      <c r="S53" s="52" t="s">
        <v>1502</v>
      </c>
      <c r="T53" s="52"/>
      <c r="U53" s="6"/>
      <c r="V53" s="53" t="s">
        <v>1502</v>
      </c>
      <c r="W53" s="55"/>
      <c r="X53" s="52" t="s">
        <v>1502</v>
      </c>
      <c r="Y53" s="52" t="s">
        <v>1502</v>
      </c>
      <c r="Z53" s="36"/>
      <c r="AA53" s="52" t="s">
        <v>1502</v>
      </c>
      <c r="AB53" s="52"/>
      <c r="AC53" s="6"/>
      <c r="AD53" s="52" t="s">
        <v>1502</v>
      </c>
      <c r="AE53" s="52" t="s">
        <v>1502</v>
      </c>
      <c r="AF53" s="36"/>
      <c r="AG53" s="52" t="s">
        <v>1502</v>
      </c>
      <c r="AH53" s="52" t="s">
        <v>1502</v>
      </c>
      <c r="AI53" s="52"/>
      <c r="AJ53" s="6"/>
      <c r="AK53" s="53">
        <v>1.41</v>
      </c>
      <c r="AL53" s="53">
        <v>1.37</v>
      </c>
      <c r="AM53" s="53">
        <f t="shared" si="21"/>
        <v>1.37</v>
      </c>
      <c r="AN53" s="55">
        <v>1.38</v>
      </c>
      <c r="AO53" s="36">
        <v>1.37</v>
      </c>
      <c r="AP53" s="36">
        <v>1.46</v>
      </c>
      <c r="AQ53" s="52">
        <f t="shared" si="10"/>
        <v>1.37</v>
      </c>
      <c r="AR53" s="52"/>
      <c r="AS53" s="6">
        <f t="shared" si="11"/>
        <v>-1</v>
      </c>
      <c r="AT53" s="36" t="s">
        <v>1502</v>
      </c>
      <c r="AU53" s="36" t="s">
        <v>1502</v>
      </c>
      <c r="AV53" s="36" t="s">
        <v>1502</v>
      </c>
      <c r="AW53" s="36" t="s">
        <v>1502</v>
      </c>
      <c r="AX53" s="36"/>
      <c r="AY53" s="52" t="s">
        <v>1502</v>
      </c>
      <c r="AZ53" s="52"/>
      <c r="BA53" s="6"/>
      <c r="BB53" s="11" t="s">
        <v>1502</v>
      </c>
      <c r="BC53" s="11" t="s">
        <v>1502</v>
      </c>
      <c r="BD53" s="49" t="s">
        <v>1502</v>
      </c>
      <c r="BE53" s="47" t="s">
        <v>1502</v>
      </c>
      <c r="BF53" s="47" t="s">
        <v>1502</v>
      </c>
      <c r="BG53" s="52" t="s">
        <v>1502</v>
      </c>
      <c r="BH53" s="52"/>
      <c r="BI53" s="6"/>
      <c r="BJ53" s="52">
        <v>1.41</v>
      </c>
      <c r="BK53" s="52">
        <v>1.41</v>
      </c>
      <c r="BL53" s="36">
        <v>1.44</v>
      </c>
      <c r="BM53" s="52">
        <v>1.41</v>
      </c>
      <c r="BN53" s="52">
        <v>1.3</v>
      </c>
      <c r="BO53" s="52">
        <f t="shared" si="17"/>
        <v>1.3</v>
      </c>
      <c r="BP53" s="52"/>
      <c r="BQ53" s="6">
        <f t="shared" si="18"/>
        <v>-1</v>
      </c>
      <c r="BS53" s="10"/>
      <c r="BU53" s="36"/>
      <c r="BW53" s="36"/>
      <c r="BX53" s="37" t="str">
        <f t="shared" si="22"/>
        <v xml:space="preserve">1. Better than baseline </v>
      </c>
      <c r="BY53" s="37"/>
      <c r="BZ53" s="37" t="str">
        <f t="shared" si="23"/>
        <v>4.Blocker/Not Executed</v>
      </c>
      <c r="CA53" s="37" t="str">
        <f>IF(ISBLANK(BQ53),"4.Blocker/Not Executed",IF(AND(BQ53&lt;=0%),"1. Better than baseline ",IF(AND(BQ53&lt;=10%,#REF!&gt;=0%),"2. Within 10% deviation from baseline",IF(AND(BQ53&gt;=10%),"3. Missing baseline"))))</f>
        <v xml:space="preserve">1. Better than baseline </v>
      </c>
    </row>
    <row r="54" spans="1:79" ht="29" x14ac:dyDescent="0.35">
      <c r="A54" s="81">
        <v>51</v>
      </c>
      <c r="B54" s="89" t="s">
        <v>4359</v>
      </c>
      <c r="C54" s="89" t="s">
        <v>1254</v>
      </c>
      <c r="D54" s="89" t="s">
        <v>3374</v>
      </c>
      <c r="E54" s="86" t="s">
        <v>3374</v>
      </c>
      <c r="F54" s="89" t="s">
        <v>4439</v>
      </c>
      <c r="G54" s="155" t="s">
        <v>4440</v>
      </c>
      <c r="H54" s="54">
        <v>5.57</v>
      </c>
      <c r="I54" s="40">
        <v>5.22</v>
      </c>
      <c r="J54" s="54">
        <v>5.57</v>
      </c>
      <c r="K54" s="54">
        <v>5.57</v>
      </c>
      <c r="L54" s="54">
        <v>5.57</v>
      </c>
      <c r="M54" s="40">
        <v>5.67</v>
      </c>
      <c r="N54" s="5">
        <f t="shared" si="6"/>
        <v>1.7953321364452358E-2</v>
      </c>
      <c r="O54" s="54">
        <v>4.9000000000000004</v>
      </c>
      <c r="P54" s="54">
        <v>4.9000000000000004</v>
      </c>
      <c r="Q54" s="70">
        <v>5.08</v>
      </c>
      <c r="R54" s="40">
        <v>5.2</v>
      </c>
      <c r="S54" s="54">
        <v>5.08</v>
      </c>
      <c r="T54" s="54"/>
      <c r="U54" s="5">
        <f t="shared" si="7"/>
        <v>-1</v>
      </c>
      <c r="V54" s="54">
        <v>4.87</v>
      </c>
      <c r="W54" s="40">
        <v>5.27</v>
      </c>
      <c r="X54" s="54">
        <v>5.27</v>
      </c>
      <c r="Y54" s="54">
        <v>5.27</v>
      </c>
      <c r="Z54" s="40">
        <v>5.21</v>
      </c>
      <c r="AA54" s="54">
        <v>5.27</v>
      </c>
      <c r="AB54" s="54"/>
      <c r="AC54" s="5">
        <f t="shared" si="8"/>
        <v>-1</v>
      </c>
      <c r="AD54" s="54">
        <v>5.0199999999999996</v>
      </c>
      <c r="AE54" s="54">
        <v>5.0199999999999996</v>
      </c>
      <c r="AF54" s="40">
        <v>4.6500000000000004</v>
      </c>
      <c r="AG54" s="54">
        <v>5.0199999999999996</v>
      </c>
      <c r="AH54" s="54">
        <v>5.0199999999999996</v>
      </c>
      <c r="AI54" s="54"/>
      <c r="AJ54" s="5">
        <f t="shared" si="9"/>
        <v>-1</v>
      </c>
      <c r="AK54" s="54">
        <v>4.71</v>
      </c>
      <c r="AL54" s="54">
        <v>4.6900000000000004</v>
      </c>
      <c r="AM54" s="54">
        <f t="shared" si="21"/>
        <v>4.6900000000000004</v>
      </c>
      <c r="AN54" s="40">
        <v>3.99</v>
      </c>
      <c r="AO54" s="40">
        <v>4.6900000000000004</v>
      </c>
      <c r="AP54" s="40">
        <v>4.26</v>
      </c>
      <c r="AQ54" s="54">
        <f t="shared" si="10"/>
        <v>4.26</v>
      </c>
      <c r="AR54" s="54"/>
      <c r="AS54" s="5">
        <f t="shared" si="11"/>
        <v>-1</v>
      </c>
      <c r="AT54" s="40">
        <v>5.07</v>
      </c>
      <c r="AU54" s="40">
        <v>5.07</v>
      </c>
      <c r="AV54" s="40">
        <v>5.27</v>
      </c>
      <c r="AW54" s="40">
        <v>5.34</v>
      </c>
      <c r="AX54" s="40">
        <v>4.34</v>
      </c>
      <c r="AY54" s="54">
        <f t="shared" si="12"/>
        <v>4.34</v>
      </c>
      <c r="AZ54" s="54"/>
      <c r="BA54" s="5">
        <f t="shared" si="13"/>
        <v>-1</v>
      </c>
      <c r="BB54" s="13">
        <v>4.71</v>
      </c>
      <c r="BC54" s="13">
        <v>4.57</v>
      </c>
      <c r="BD54" s="76">
        <f t="shared" si="14"/>
        <v>4.57</v>
      </c>
      <c r="BE54" s="76">
        <v>4.8499999999999996</v>
      </c>
      <c r="BF54" s="76">
        <f t="shared" si="15"/>
        <v>4.57</v>
      </c>
      <c r="BG54" s="54">
        <v>4.57</v>
      </c>
      <c r="BH54" s="54">
        <v>4.71</v>
      </c>
      <c r="BI54" s="5">
        <f t="shared" si="16"/>
        <v>3.0634573304157479E-2</v>
      </c>
      <c r="BJ54" s="54">
        <v>4.7787999999999995</v>
      </c>
      <c r="BK54" s="54">
        <v>4.7787999999999995</v>
      </c>
      <c r="BL54" s="40">
        <v>4.79</v>
      </c>
      <c r="BM54" s="54">
        <v>4.7787999999999995</v>
      </c>
      <c r="BN54" s="54">
        <v>4.0599999999999996</v>
      </c>
      <c r="BO54" s="54">
        <f t="shared" si="17"/>
        <v>4.0599999999999996</v>
      </c>
      <c r="BP54" s="54"/>
      <c r="BQ54" s="5">
        <f t="shared" si="18"/>
        <v>-1</v>
      </c>
      <c r="BR54" s="13"/>
      <c r="BS54" s="13"/>
      <c r="BT54" s="46" t="str">
        <f t="shared" ref="BT54:BT64" si="24">IF(ISBLANK(N54),"4.Blocker/Not Executed",IF(AND(N54&lt;=0%),"1. Better than baseline ",IF(AND(N54&lt;=10%,N54&gt;=0%),"2. Within 10% deviation from baseline",IF(AND(N54&gt;=10%),"3. Missing baseline"))))</f>
        <v>2. Within 10% deviation from baseline</v>
      </c>
      <c r="BU54" s="46" t="str">
        <f t="shared" ref="BU54:BU64" si="25">IF(ISBLANK(U54),"4.Blocker/Not Executed",IF(AND(U54&lt;=0%),"1. Better than baseline ",IF(AND(U54&lt;=10%,U54&gt;=0%),"2. Within 10% deviation from baseline",IF(AND(U54&gt;=10%),"3. Missing baseline"))))</f>
        <v xml:space="preserve">1. Better than baseline </v>
      </c>
      <c r="BV54" s="46" t="str">
        <f t="shared" ref="BV54:BV64" si="26">IF(ISBLANK(AC54),"4.Blocker/Not Executed",IF(AND(AC54&lt;=0%),"1. Better than baseline ",IF(AND(AC54&lt;=10%,AC54&gt;=0%),"2. Within 10% deviation from baseline",IF(AND(AC54&gt;=10%),"3. Missing baseline"))))</f>
        <v xml:space="preserve">1. Better than baseline </v>
      </c>
      <c r="BW54" s="46" t="str">
        <f t="shared" ref="BW54:BW64" si="27">IF(ISBLANK(AJ54),"4.Blocker/Not Executed",IF(AND(AJ54&lt;=0%),"1. Better than baseline ",IF(AND(AJ54&lt;=10%,AJ54&gt;=0%),"2. Within 10% deviation from baseline",IF(AND(AJ54&gt;=10%),"3. Missing baseline"))))</f>
        <v xml:space="preserve">1. Better than baseline </v>
      </c>
      <c r="BX54" s="46" t="str">
        <f t="shared" si="22"/>
        <v xml:space="preserve">1. Better than baseline </v>
      </c>
      <c r="BY54" s="46" t="str">
        <f t="shared" ref="BY54:BY60" si="28">IF(ISBLANK(BA54),"4.Blocker/Not Executed",IF(AND(BA54&lt;=0%),"1. Better than baseline ",IF(AND(BA54&lt;=10%,BA54&gt;=0%),"2. Within 10% deviation from baseline",IF(AND(BA54&gt;=10%),"3. Missing baseline"))))</f>
        <v xml:space="preserve">1. Better than baseline </v>
      </c>
      <c r="BZ54" s="46" t="str">
        <f t="shared" si="23"/>
        <v>2. Within 10% deviation from baseline</v>
      </c>
      <c r="CA54" s="46" t="str">
        <f>IF(ISBLANK(BQ54),"4.Blocker/Not Executed",IF(AND(BQ54&lt;=0%),"1. Better than baseline ",IF(AND(BQ54&lt;=10%,#REF!&gt;=0%),"2. Within 10% deviation from baseline",IF(AND(BQ54&gt;=10%),"3. Missing baseline"))))</f>
        <v xml:space="preserve">1. Better than baseline </v>
      </c>
    </row>
    <row r="55" spans="1:79" ht="29" x14ac:dyDescent="0.35">
      <c r="A55" s="12">
        <v>52</v>
      </c>
      <c r="B55" s="83" t="s">
        <v>4359</v>
      </c>
      <c r="C55" s="83" t="s">
        <v>1254</v>
      </c>
      <c r="D55" s="83" t="s">
        <v>3374</v>
      </c>
      <c r="E55" s="84" t="s">
        <v>3374</v>
      </c>
      <c r="F55" s="83" t="s">
        <v>4441</v>
      </c>
      <c r="G55" s="156" t="s">
        <v>4442</v>
      </c>
      <c r="H55" s="52">
        <v>2.88</v>
      </c>
      <c r="I55" s="36">
        <v>2.76</v>
      </c>
      <c r="J55" s="52">
        <v>2.88</v>
      </c>
      <c r="K55" s="52">
        <v>2.88</v>
      </c>
      <c r="L55" s="52">
        <v>2.88</v>
      </c>
      <c r="M55" s="36">
        <v>2.86</v>
      </c>
      <c r="N55" s="6">
        <f t="shared" si="6"/>
        <v>-6.944444444444451E-3</v>
      </c>
      <c r="O55" s="52">
        <v>4.9000000000000004</v>
      </c>
      <c r="P55" s="52">
        <v>4.9000000000000004</v>
      </c>
      <c r="Q55" s="52">
        <v>4.9000000000000004</v>
      </c>
      <c r="R55" s="36">
        <v>4.66</v>
      </c>
      <c r="S55" s="52">
        <v>4.9000000000000004</v>
      </c>
      <c r="T55" s="52"/>
      <c r="U55" s="6">
        <f t="shared" si="7"/>
        <v>-1</v>
      </c>
      <c r="V55" s="52">
        <v>4.3899999999999997</v>
      </c>
      <c r="W55" s="36">
        <v>3.51</v>
      </c>
      <c r="X55" s="52">
        <v>3.51</v>
      </c>
      <c r="Y55" s="52">
        <v>3.51</v>
      </c>
      <c r="Z55" s="36">
        <v>3.22</v>
      </c>
      <c r="AA55" s="52">
        <v>3.51</v>
      </c>
      <c r="AB55" s="52"/>
      <c r="AC55" s="6">
        <f t="shared" si="8"/>
        <v>-1</v>
      </c>
      <c r="AD55" s="52">
        <v>3.508</v>
      </c>
      <c r="AE55" s="52">
        <v>3.508</v>
      </c>
      <c r="AF55" s="36">
        <v>3.42</v>
      </c>
      <c r="AG55" s="52">
        <v>3.508</v>
      </c>
      <c r="AH55" s="52">
        <v>3.508</v>
      </c>
      <c r="AI55" s="52"/>
      <c r="AJ55" s="6">
        <f t="shared" si="9"/>
        <v>-1</v>
      </c>
      <c r="AK55" s="52">
        <v>3.0598000000000001</v>
      </c>
      <c r="AL55" s="52">
        <v>3.14</v>
      </c>
      <c r="AM55" s="52">
        <f t="shared" si="21"/>
        <v>3.0598000000000001</v>
      </c>
      <c r="AN55" s="36">
        <v>2.911</v>
      </c>
      <c r="AO55" s="36">
        <v>3.0598000000000001</v>
      </c>
      <c r="AP55" s="36">
        <v>2.74</v>
      </c>
      <c r="AQ55" s="52">
        <f t="shared" si="10"/>
        <v>2.74</v>
      </c>
      <c r="AR55" s="52"/>
      <c r="AS55" s="6">
        <f t="shared" si="11"/>
        <v>-1</v>
      </c>
      <c r="AT55" s="36">
        <v>4.91</v>
      </c>
      <c r="AU55" s="36">
        <v>4.91</v>
      </c>
      <c r="AV55" s="36">
        <v>4.91</v>
      </c>
      <c r="AW55" s="36">
        <v>4.7699999999999996</v>
      </c>
      <c r="AX55" s="36">
        <v>4.1900000000000004</v>
      </c>
      <c r="AY55" s="52">
        <f t="shared" si="12"/>
        <v>4.1900000000000004</v>
      </c>
      <c r="AZ55" s="52"/>
      <c r="BA55" s="6">
        <f t="shared" si="13"/>
        <v>-1</v>
      </c>
      <c r="BB55" s="14">
        <v>3.25</v>
      </c>
      <c r="BC55" s="14">
        <v>3.37</v>
      </c>
      <c r="BD55" s="77">
        <f t="shared" si="14"/>
        <v>3.25</v>
      </c>
      <c r="BE55" s="77">
        <v>3.36</v>
      </c>
      <c r="BF55" s="77">
        <f t="shared" si="15"/>
        <v>3.25</v>
      </c>
      <c r="BG55" s="52">
        <v>3.25</v>
      </c>
      <c r="BH55" s="52">
        <v>3.3</v>
      </c>
      <c r="BI55" s="6">
        <f t="shared" si="16"/>
        <v>1.538461538461533E-2</v>
      </c>
      <c r="BJ55" s="52">
        <v>2.6166</v>
      </c>
      <c r="BK55" s="52">
        <v>2.6166</v>
      </c>
      <c r="BL55" s="36">
        <v>2.61</v>
      </c>
      <c r="BM55" s="52">
        <v>2.6166</v>
      </c>
      <c r="BN55" s="52">
        <v>2.56</v>
      </c>
      <c r="BO55" s="52">
        <f t="shared" si="17"/>
        <v>2.56</v>
      </c>
      <c r="BP55" s="52"/>
      <c r="BQ55" s="6">
        <f t="shared" si="18"/>
        <v>-1</v>
      </c>
      <c r="BR55" s="14"/>
      <c r="BS55" s="14"/>
      <c r="BT55" s="37" t="str">
        <f t="shared" si="24"/>
        <v xml:space="preserve">1. Better than baseline </v>
      </c>
      <c r="BU55" s="37" t="str">
        <f t="shared" si="25"/>
        <v xml:space="preserve">1. Better than baseline </v>
      </c>
      <c r="BV55" s="37" t="str">
        <f t="shared" si="26"/>
        <v xml:space="preserve">1. Better than baseline </v>
      </c>
      <c r="BW55" s="37" t="str">
        <f t="shared" si="27"/>
        <v xml:space="preserve">1. Better than baseline </v>
      </c>
      <c r="BX55" s="37" t="str">
        <f t="shared" si="22"/>
        <v xml:space="preserve">1. Better than baseline </v>
      </c>
      <c r="BY55" s="37" t="str">
        <f t="shared" si="28"/>
        <v xml:space="preserve">1. Better than baseline </v>
      </c>
      <c r="BZ55" s="37" t="str">
        <f t="shared" si="23"/>
        <v>2. Within 10% deviation from baseline</v>
      </c>
      <c r="CA55" s="37" t="str">
        <f>IF(ISBLANK(BQ55),"4.Blocker/Not Executed",IF(AND(BQ55&lt;=0%),"1. Better than baseline ",IF(AND(BQ55&lt;=10%,#REF!&gt;=0%),"2. Within 10% deviation from baseline",IF(AND(BQ55&gt;=10%),"3. Missing baseline"))))</f>
        <v xml:space="preserve">1. Better than baseline </v>
      </c>
    </row>
    <row r="56" spans="1:79" ht="29" x14ac:dyDescent="0.35">
      <c r="A56" s="12">
        <v>53</v>
      </c>
      <c r="B56" s="83" t="s">
        <v>4359</v>
      </c>
      <c r="C56" s="83" t="s">
        <v>1254</v>
      </c>
      <c r="D56" s="83" t="s">
        <v>3374</v>
      </c>
      <c r="E56" s="84" t="s">
        <v>3374</v>
      </c>
      <c r="F56" s="83" t="s">
        <v>4443</v>
      </c>
      <c r="G56" s="156" t="s">
        <v>4444</v>
      </c>
      <c r="H56" s="52">
        <v>1.84</v>
      </c>
      <c r="I56" s="36">
        <v>1.79</v>
      </c>
      <c r="J56" s="52">
        <v>1.84</v>
      </c>
      <c r="K56" s="52">
        <v>1.84</v>
      </c>
      <c r="L56" s="52">
        <v>1.84</v>
      </c>
      <c r="M56" s="36">
        <v>1.83</v>
      </c>
      <c r="N56" s="6">
        <f t="shared" si="6"/>
        <v>-5.4347826086956564E-3</v>
      </c>
      <c r="O56" s="52">
        <v>1.89</v>
      </c>
      <c r="P56" s="52">
        <v>1.89</v>
      </c>
      <c r="Q56" s="52">
        <v>1.89</v>
      </c>
      <c r="R56" s="36">
        <v>1.88</v>
      </c>
      <c r="S56" s="52">
        <v>1.89</v>
      </c>
      <c r="T56" s="52"/>
      <c r="U56" s="6">
        <f t="shared" si="7"/>
        <v>-1</v>
      </c>
      <c r="V56" s="52">
        <v>1.83</v>
      </c>
      <c r="W56" s="36">
        <v>1.53</v>
      </c>
      <c r="X56" s="52">
        <v>1.53</v>
      </c>
      <c r="Y56" s="52">
        <v>1.53</v>
      </c>
      <c r="Z56" s="36">
        <v>1.41</v>
      </c>
      <c r="AA56" s="52">
        <v>1.53</v>
      </c>
      <c r="AB56" s="52"/>
      <c r="AC56" s="6">
        <f t="shared" si="8"/>
        <v>-1</v>
      </c>
      <c r="AD56" s="52">
        <v>1.8016000000000001</v>
      </c>
      <c r="AE56" s="52">
        <v>1.8016000000000001</v>
      </c>
      <c r="AF56" s="36">
        <v>1.88</v>
      </c>
      <c r="AG56" s="52">
        <v>1.8016000000000001</v>
      </c>
      <c r="AH56" s="52">
        <v>1.8016000000000001</v>
      </c>
      <c r="AI56" s="52"/>
      <c r="AJ56" s="6">
        <f t="shared" si="9"/>
        <v>-1</v>
      </c>
      <c r="AK56" s="52">
        <v>1.653</v>
      </c>
      <c r="AL56" s="52">
        <v>1.67</v>
      </c>
      <c r="AM56" s="52">
        <f t="shared" si="21"/>
        <v>1.653</v>
      </c>
      <c r="AN56" s="36">
        <v>1.62</v>
      </c>
      <c r="AO56" s="36">
        <v>1.653</v>
      </c>
      <c r="AP56" s="36">
        <v>1.62</v>
      </c>
      <c r="AQ56" s="52">
        <f t="shared" si="10"/>
        <v>1.62</v>
      </c>
      <c r="AR56" s="52"/>
      <c r="AS56" s="6">
        <f t="shared" si="11"/>
        <v>-1</v>
      </c>
      <c r="AT56" s="36">
        <v>1.83</v>
      </c>
      <c r="AU56" s="36">
        <v>1.83</v>
      </c>
      <c r="AV56" s="36">
        <v>1.83</v>
      </c>
      <c r="AW56" s="36">
        <v>1.88</v>
      </c>
      <c r="AX56" s="36">
        <v>1.81</v>
      </c>
      <c r="AY56" s="52">
        <f t="shared" si="12"/>
        <v>1.81</v>
      </c>
      <c r="AZ56" s="52"/>
      <c r="BA56" s="6">
        <f t="shared" si="13"/>
        <v>-1</v>
      </c>
      <c r="BB56" s="14">
        <v>1.96</v>
      </c>
      <c r="BC56" s="14">
        <v>1.75</v>
      </c>
      <c r="BD56" s="77">
        <f t="shared" si="14"/>
        <v>1.75</v>
      </c>
      <c r="BE56" s="77">
        <v>1.8</v>
      </c>
      <c r="BF56" s="77">
        <f t="shared" si="15"/>
        <v>1.75</v>
      </c>
      <c r="BG56" s="52">
        <v>1.75</v>
      </c>
      <c r="BH56" s="52">
        <v>1.79</v>
      </c>
      <c r="BI56" s="6">
        <f t="shared" si="16"/>
        <v>2.2857142857142878E-2</v>
      </c>
      <c r="BJ56" s="52">
        <v>1.6557999999999999</v>
      </c>
      <c r="BK56" s="52">
        <v>1.6557999999999999</v>
      </c>
      <c r="BL56" s="36">
        <v>1.64</v>
      </c>
      <c r="BM56" s="52">
        <v>1.6557999999999999</v>
      </c>
      <c r="BN56" s="52">
        <v>1.45</v>
      </c>
      <c r="BO56" s="52">
        <f t="shared" si="17"/>
        <v>1.45</v>
      </c>
      <c r="BP56" s="52"/>
      <c r="BQ56" s="6">
        <f t="shared" si="18"/>
        <v>-1</v>
      </c>
      <c r="BR56" s="14"/>
      <c r="BS56" s="14"/>
      <c r="BT56" s="37" t="str">
        <f t="shared" si="24"/>
        <v xml:space="preserve">1. Better than baseline </v>
      </c>
      <c r="BU56" s="37" t="str">
        <f t="shared" si="25"/>
        <v xml:space="preserve">1. Better than baseline </v>
      </c>
      <c r="BV56" s="37" t="str">
        <f t="shared" si="26"/>
        <v xml:space="preserve">1. Better than baseline </v>
      </c>
      <c r="BW56" s="37" t="str">
        <f t="shared" si="27"/>
        <v xml:space="preserve">1. Better than baseline </v>
      </c>
      <c r="BX56" s="37" t="str">
        <f t="shared" si="22"/>
        <v xml:space="preserve">1. Better than baseline </v>
      </c>
      <c r="BY56" s="37" t="str">
        <f t="shared" si="28"/>
        <v xml:space="preserve">1. Better than baseline </v>
      </c>
      <c r="BZ56" s="37" t="str">
        <f t="shared" si="23"/>
        <v>2. Within 10% deviation from baseline</v>
      </c>
      <c r="CA56" s="37" t="str">
        <f>IF(ISBLANK(BQ56),"4.Blocker/Not Executed",IF(AND(BQ56&lt;=0%),"1. Better than baseline ",IF(AND(BQ56&lt;=10%,#REF!&gt;=0%),"2. Within 10% deviation from baseline",IF(AND(BQ56&gt;=10%),"3. Missing baseline"))))</f>
        <v xml:space="preserve">1. Better than baseline </v>
      </c>
    </row>
    <row r="57" spans="1:79" ht="29" x14ac:dyDescent="0.3">
      <c r="A57" s="12">
        <v>54</v>
      </c>
      <c r="B57" s="83" t="s">
        <v>4359</v>
      </c>
      <c r="C57" s="83" t="s">
        <v>1254</v>
      </c>
      <c r="D57" s="83" t="s">
        <v>4445</v>
      </c>
      <c r="E57" s="84" t="s">
        <v>4445</v>
      </c>
      <c r="F57" s="83" t="s">
        <v>4446</v>
      </c>
      <c r="G57" s="156" t="s">
        <v>4447</v>
      </c>
      <c r="H57" s="52">
        <v>0.94</v>
      </c>
      <c r="I57" s="36">
        <v>1</v>
      </c>
      <c r="J57" s="52">
        <v>0.94</v>
      </c>
      <c r="K57" s="52">
        <v>0.94</v>
      </c>
      <c r="L57" s="52">
        <v>0.94</v>
      </c>
      <c r="M57" s="36">
        <v>0.95</v>
      </c>
      <c r="N57" s="6">
        <f t="shared" si="6"/>
        <v>1.0638297872340436E-2</v>
      </c>
      <c r="O57" s="52">
        <v>1.1100000000000001</v>
      </c>
      <c r="P57" s="52">
        <v>1.1100000000000001</v>
      </c>
      <c r="Q57" s="92">
        <v>1.1399999999999999</v>
      </c>
      <c r="R57" s="36">
        <v>1.17</v>
      </c>
      <c r="S57" s="52">
        <v>1.1399999999999999</v>
      </c>
      <c r="T57" s="52"/>
      <c r="U57" s="6">
        <f t="shared" si="7"/>
        <v>-1</v>
      </c>
      <c r="V57" s="52">
        <v>1.08</v>
      </c>
      <c r="W57" s="36">
        <v>1.1299999999999999</v>
      </c>
      <c r="X57" s="52">
        <v>1.1299999999999999</v>
      </c>
      <c r="Y57" s="52">
        <v>1.1299999999999999</v>
      </c>
      <c r="Z57" s="36">
        <v>1.21</v>
      </c>
      <c r="AA57" s="52">
        <v>1.1299999999999999</v>
      </c>
      <c r="AB57" s="52"/>
      <c r="AC57" s="6">
        <f t="shared" si="8"/>
        <v>-1</v>
      </c>
      <c r="AD57" s="52">
        <v>1.1599999999999999</v>
      </c>
      <c r="AE57" s="52">
        <v>1.1599999999999999</v>
      </c>
      <c r="AF57" s="36">
        <v>1.21</v>
      </c>
      <c r="AG57" s="52">
        <v>1.1599999999999999</v>
      </c>
      <c r="AH57" s="52">
        <v>1.1599999999999999</v>
      </c>
      <c r="AI57" s="52"/>
      <c r="AJ57" s="6">
        <f t="shared" si="9"/>
        <v>-1</v>
      </c>
      <c r="AK57" s="52">
        <v>1.169</v>
      </c>
      <c r="AL57" s="52">
        <v>1.18</v>
      </c>
      <c r="AM57" s="52">
        <f t="shared" si="21"/>
        <v>1.169</v>
      </c>
      <c r="AN57" s="36">
        <v>1.19</v>
      </c>
      <c r="AO57" s="36">
        <v>1.169</v>
      </c>
      <c r="AP57" s="36">
        <v>1.17</v>
      </c>
      <c r="AQ57" s="52">
        <f t="shared" si="10"/>
        <v>1.169</v>
      </c>
      <c r="AR57" s="52"/>
      <c r="AS57" s="6">
        <f t="shared" si="11"/>
        <v>-1</v>
      </c>
      <c r="AT57" s="36">
        <v>1.1599999999999999</v>
      </c>
      <c r="AU57" s="36">
        <v>1.1599999999999999</v>
      </c>
      <c r="AV57" s="36">
        <v>1.69</v>
      </c>
      <c r="AW57" s="36">
        <v>1.73</v>
      </c>
      <c r="AX57" s="36">
        <v>1.1399999999999999</v>
      </c>
      <c r="AY57" s="52">
        <f t="shared" si="12"/>
        <v>1.1399999999999999</v>
      </c>
      <c r="AZ57" s="52"/>
      <c r="BA57" s="6">
        <f t="shared" si="13"/>
        <v>-1</v>
      </c>
      <c r="BB57" s="14">
        <v>1.37</v>
      </c>
      <c r="BC57" s="14">
        <v>1.45</v>
      </c>
      <c r="BD57" s="77">
        <f t="shared" si="14"/>
        <v>1.37</v>
      </c>
      <c r="BE57" s="77">
        <v>1.41</v>
      </c>
      <c r="BF57" s="77">
        <f t="shared" si="15"/>
        <v>1.37</v>
      </c>
      <c r="BG57" s="52">
        <v>1.37</v>
      </c>
      <c r="BH57" s="52">
        <v>1.39</v>
      </c>
      <c r="BI57" s="6">
        <f t="shared" si="16"/>
        <v>1.4598540145985252E-2</v>
      </c>
      <c r="BJ57" s="52">
        <v>1.0900000000000001</v>
      </c>
      <c r="BK57" s="52">
        <v>1.0900000000000001</v>
      </c>
      <c r="BL57" s="36">
        <v>1.1000000000000001</v>
      </c>
      <c r="BM57" s="52">
        <v>1.0900000000000001</v>
      </c>
      <c r="BN57" s="52">
        <v>1.1200000000000001</v>
      </c>
      <c r="BO57" s="52">
        <f t="shared" si="17"/>
        <v>1.0900000000000001</v>
      </c>
      <c r="BP57" s="52"/>
      <c r="BQ57" s="6">
        <f t="shared" si="18"/>
        <v>-1</v>
      </c>
      <c r="BR57" s="91" t="s">
        <v>4448</v>
      </c>
      <c r="BS57" s="14"/>
      <c r="BT57" s="37" t="str">
        <f t="shared" si="24"/>
        <v>2. Within 10% deviation from baseline</v>
      </c>
      <c r="BU57" s="37" t="str">
        <f t="shared" si="25"/>
        <v xml:space="preserve">1. Better than baseline </v>
      </c>
      <c r="BV57" s="37" t="str">
        <f t="shared" si="26"/>
        <v xml:space="preserve">1. Better than baseline </v>
      </c>
      <c r="BW57" s="37" t="str">
        <f t="shared" si="27"/>
        <v xml:space="preserve">1. Better than baseline </v>
      </c>
      <c r="BX57" s="37" t="str">
        <f t="shared" si="22"/>
        <v xml:space="preserve">1. Better than baseline </v>
      </c>
      <c r="BY57" s="37" t="str">
        <f t="shared" si="28"/>
        <v xml:space="preserve">1. Better than baseline </v>
      </c>
      <c r="BZ57" s="37" t="str">
        <f t="shared" si="23"/>
        <v>2. Within 10% deviation from baseline</v>
      </c>
      <c r="CA57" s="37" t="str">
        <f>IF(ISBLANK(BQ57),"4.Blocker/Not Executed",IF(AND(BQ57&lt;=0%),"1. Better than baseline ",IF(AND(BQ57&lt;=10%,#REF!&gt;=0%),"2. Within 10% deviation from baseline",IF(AND(BQ57&gt;=10%),"3. Missing baseline"))))</f>
        <v xml:space="preserve">1. Better than baseline </v>
      </c>
    </row>
    <row r="58" spans="1:79" ht="29" x14ac:dyDescent="0.35">
      <c r="A58" s="12">
        <v>55</v>
      </c>
      <c r="B58" s="83" t="s">
        <v>4359</v>
      </c>
      <c r="C58" s="83" t="s">
        <v>1254</v>
      </c>
      <c r="D58" s="83" t="s">
        <v>3374</v>
      </c>
      <c r="E58" s="84" t="s">
        <v>3374</v>
      </c>
      <c r="F58" s="83" t="s">
        <v>4449</v>
      </c>
      <c r="G58" s="156" t="s">
        <v>4450</v>
      </c>
      <c r="H58" s="52">
        <v>1.73</v>
      </c>
      <c r="I58" s="36">
        <v>1.69</v>
      </c>
      <c r="J58" s="52">
        <v>1.73</v>
      </c>
      <c r="K58" s="52">
        <v>1.73</v>
      </c>
      <c r="L58" s="52">
        <v>1.73</v>
      </c>
      <c r="M58" s="36">
        <v>1.82</v>
      </c>
      <c r="N58" s="6">
        <f t="shared" si="6"/>
        <v>5.202312138728328E-2</v>
      </c>
      <c r="O58" s="52">
        <v>1.93</v>
      </c>
      <c r="P58" s="52">
        <v>1.93</v>
      </c>
      <c r="Q58" s="92">
        <v>1.93</v>
      </c>
      <c r="R58" s="36">
        <v>2.06</v>
      </c>
      <c r="S58" s="52">
        <v>1.93</v>
      </c>
      <c r="T58" s="52"/>
      <c r="U58" s="6">
        <f t="shared" si="7"/>
        <v>-1</v>
      </c>
      <c r="V58" s="52">
        <v>1.91</v>
      </c>
      <c r="W58" s="36">
        <v>2.06</v>
      </c>
      <c r="X58" s="52">
        <v>2.06</v>
      </c>
      <c r="Y58" s="52">
        <v>2.06</v>
      </c>
      <c r="Z58" s="36">
        <v>2.09</v>
      </c>
      <c r="AA58" s="52">
        <v>2.06</v>
      </c>
      <c r="AB58" s="52"/>
      <c r="AC58" s="6">
        <f t="shared" si="8"/>
        <v>-1</v>
      </c>
      <c r="AD58" s="52">
        <v>1.95</v>
      </c>
      <c r="AE58" s="52">
        <v>1.95</v>
      </c>
      <c r="AF58" s="36">
        <v>1.94</v>
      </c>
      <c r="AG58" s="52">
        <v>1.95</v>
      </c>
      <c r="AH58" s="52">
        <v>1.95</v>
      </c>
      <c r="AI58" s="52"/>
      <c r="AJ58" s="6">
        <f t="shared" si="9"/>
        <v>-1</v>
      </c>
      <c r="AK58" s="52">
        <v>1.65</v>
      </c>
      <c r="AL58" s="52">
        <v>1.7</v>
      </c>
      <c r="AM58" s="52">
        <f t="shared" si="21"/>
        <v>1.65</v>
      </c>
      <c r="AN58" s="36">
        <v>1.51</v>
      </c>
      <c r="AO58" s="36">
        <v>1.65</v>
      </c>
      <c r="AP58" s="36">
        <v>1.7</v>
      </c>
      <c r="AQ58" s="52">
        <f t="shared" si="10"/>
        <v>1.65</v>
      </c>
      <c r="AR58" s="52"/>
      <c r="AS58" s="6">
        <f t="shared" si="11"/>
        <v>-1</v>
      </c>
      <c r="AT58" s="36">
        <v>1.81</v>
      </c>
      <c r="AU58" s="36">
        <v>1.81</v>
      </c>
      <c r="AV58" s="36">
        <v>2.4670000000000001</v>
      </c>
      <c r="AW58" s="36">
        <v>2.5</v>
      </c>
      <c r="AX58" s="36">
        <v>1.79</v>
      </c>
      <c r="AY58" s="52">
        <f t="shared" si="12"/>
        <v>1.79</v>
      </c>
      <c r="AZ58" s="52"/>
      <c r="BA58" s="6">
        <f t="shared" si="13"/>
        <v>-1</v>
      </c>
      <c r="BB58" s="14">
        <v>2.0699999999999998</v>
      </c>
      <c r="BC58" s="14">
        <v>2.0499999999999998</v>
      </c>
      <c r="BD58" s="77">
        <f t="shared" si="14"/>
        <v>2.0499999999999998</v>
      </c>
      <c r="BE58" s="77">
        <v>2.0699999999999998</v>
      </c>
      <c r="BF58" s="77">
        <f t="shared" si="15"/>
        <v>2.0499999999999998</v>
      </c>
      <c r="BG58" s="52">
        <v>2.0499999999999998</v>
      </c>
      <c r="BH58" s="52">
        <v>2.0699999999999998</v>
      </c>
      <c r="BI58" s="6">
        <f t="shared" si="16"/>
        <v>9.7560975609756184E-3</v>
      </c>
      <c r="BJ58" s="52">
        <v>1.538</v>
      </c>
      <c r="BK58" s="52">
        <v>1.538</v>
      </c>
      <c r="BL58" s="36">
        <v>1.58</v>
      </c>
      <c r="BM58" s="52">
        <v>1.538</v>
      </c>
      <c r="BN58" s="52">
        <v>1.59</v>
      </c>
      <c r="BO58" s="52">
        <f t="shared" si="17"/>
        <v>1.538</v>
      </c>
      <c r="BP58" s="52"/>
      <c r="BQ58" s="6">
        <f t="shared" si="18"/>
        <v>-1</v>
      </c>
      <c r="BR58" s="14"/>
      <c r="BS58" s="14"/>
      <c r="BT58" s="37" t="str">
        <f t="shared" si="24"/>
        <v>2. Within 10% deviation from baseline</v>
      </c>
      <c r="BU58" s="37" t="str">
        <f t="shared" si="25"/>
        <v xml:space="preserve">1. Better than baseline </v>
      </c>
      <c r="BV58" s="37" t="str">
        <f t="shared" si="26"/>
        <v xml:space="preserve">1. Better than baseline </v>
      </c>
      <c r="BW58" s="37" t="str">
        <f t="shared" si="27"/>
        <v xml:space="preserve">1. Better than baseline </v>
      </c>
      <c r="BX58" s="37" t="str">
        <f t="shared" si="22"/>
        <v xml:space="preserve">1. Better than baseline </v>
      </c>
      <c r="BY58" s="37" t="str">
        <f t="shared" si="28"/>
        <v xml:space="preserve">1. Better than baseline </v>
      </c>
      <c r="BZ58" s="37" t="str">
        <f t="shared" si="23"/>
        <v>2. Within 10% deviation from baseline</v>
      </c>
      <c r="CA58" s="37" t="str">
        <f>IF(ISBLANK(BQ58),"4.Blocker/Not Executed",IF(AND(BQ58&lt;=0%),"1. Better than baseline ",IF(AND(BQ58&lt;=10%,#REF!&gt;=0%),"2. Within 10% deviation from baseline",IF(AND(BQ58&gt;=10%),"3. Missing baseline"))))</f>
        <v xml:space="preserve">1. Better than baseline </v>
      </c>
    </row>
    <row r="59" spans="1:79" ht="29" x14ac:dyDescent="0.35">
      <c r="A59" s="12">
        <v>56</v>
      </c>
      <c r="B59" s="83" t="s">
        <v>4359</v>
      </c>
      <c r="C59" s="83" t="s">
        <v>1254</v>
      </c>
      <c r="D59" s="83" t="s">
        <v>3374</v>
      </c>
      <c r="E59" s="84" t="s">
        <v>3374</v>
      </c>
      <c r="F59" s="83" t="s">
        <v>4451</v>
      </c>
      <c r="G59" s="156" t="s">
        <v>4452</v>
      </c>
      <c r="H59" s="52">
        <v>10.49</v>
      </c>
      <c r="I59" s="36">
        <v>9.51</v>
      </c>
      <c r="J59" s="52">
        <v>10.49</v>
      </c>
      <c r="K59" s="52">
        <v>10.49</v>
      </c>
      <c r="L59" s="52">
        <v>10.49</v>
      </c>
      <c r="M59" s="36">
        <v>10.82</v>
      </c>
      <c r="N59" s="6">
        <f t="shared" si="6"/>
        <v>3.1458531935176365E-2</v>
      </c>
      <c r="O59" s="52">
        <v>6.63</v>
      </c>
      <c r="P59" s="52">
        <v>6.63</v>
      </c>
      <c r="Q59" s="52">
        <v>6.63</v>
      </c>
      <c r="R59" s="36">
        <v>7.15</v>
      </c>
      <c r="S59" s="52">
        <v>6.63</v>
      </c>
      <c r="T59" s="52"/>
      <c r="U59" s="6">
        <f t="shared" si="7"/>
        <v>-1</v>
      </c>
      <c r="V59" s="52">
        <v>7.01</v>
      </c>
      <c r="W59" s="36">
        <v>7</v>
      </c>
      <c r="X59" s="52">
        <v>7</v>
      </c>
      <c r="Y59" s="52">
        <v>7</v>
      </c>
      <c r="Z59" s="36">
        <v>6.7809999999999997</v>
      </c>
      <c r="AA59" s="52">
        <v>7</v>
      </c>
      <c r="AB59" s="52"/>
      <c r="AC59" s="6">
        <f t="shared" si="8"/>
        <v>-1</v>
      </c>
      <c r="AD59" s="52">
        <v>6.08</v>
      </c>
      <c r="AE59" s="52">
        <v>6.08</v>
      </c>
      <c r="AF59" s="36">
        <v>6.22</v>
      </c>
      <c r="AG59" s="52">
        <v>6.08</v>
      </c>
      <c r="AH59" s="52">
        <v>6.08</v>
      </c>
      <c r="AI59" s="52"/>
      <c r="AJ59" s="6">
        <f t="shared" si="9"/>
        <v>-1</v>
      </c>
      <c r="AK59" s="52">
        <v>6.11</v>
      </c>
      <c r="AL59" s="52">
        <v>6.22</v>
      </c>
      <c r="AM59" s="52">
        <f t="shared" si="21"/>
        <v>6.11</v>
      </c>
      <c r="AN59" s="36">
        <v>5.71</v>
      </c>
      <c r="AO59" s="36">
        <v>6.11</v>
      </c>
      <c r="AP59" s="36">
        <v>6</v>
      </c>
      <c r="AQ59" s="52">
        <f t="shared" si="10"/>
        <v>6</v>
      </c>
      <c r="AR59" s="52"/>
      <c r="AS59" s="6">
        <f t="shared" si="11"/>
        <v>-1</v>
      </c>
      <c r="AT59" s="36">
        <v>6.87</v>
      </c>
      <c r="AU59" s="36">
        <v>6.87</v>
      </c>
      <c r="AV59" s="36">
        <v>6.87</v>
      </c>
      <c r="AW59" s="36">
        <v>7.44</v>
      </c>
      <c r="AX59" s="36">
        <v>6.76</v>
      </c>
      <c r="AY59" s="52">
        <f t="shared" si="12"/>
        <v>6.76</v>
      </c>
      <c r="AZ59" s="52"/>
      <c r="BA59" s="6">
        <f t="shared" si="13"/>
        <v>-1</v>
      </c>
      <c r="BB59" s="14">
        <v>8.17</v>
      </c>
      <c r="BC59" s="14">
        <v>8.1999999999999993</v>
      </c>
      <c r="BD59" s="77">
        <f t="shared" si="14"/>
        <v>8.17</v>
      </c>
      <c r="BE59" s="77">
        <v>8.11</v>
      </c>
      <c r="BF59" s="77">
        <f t="shared" si="15"/>
        <v>8.11</v>
      </c>
      <c r="BG59" s="52">
        <v>8.11</v>
      </c>
      <c r="BH59" s="52">
        <v>8.19</v>
      </c>
      <c r="BI59" s="6">
        <f t="shared" si="16"/>
        <v>9.8643649815043245E-3</v>
      </c>
      <c r="BJ59" s="52">
        <v>1.7807999999999999</v>
      </c>
      <c r="BK59" s="52">
        <v>1.7807999999999999</v>
      </c>
      <c r="BL59" s="36">
        <v>1.81</v>
      </c>
      <c r="BM59" s="52">
        <v>1.7807999999999999</v>
      </c>
      <c r="BN59" s="52">
        <v>6.36</v>
      </c>
      <c r="BO59" s="52">
        <f t="shared" si="17"/>
        <v>1.7807999999999999</v>
      </c>
      <c r="BP59" s="52"/>
      <c r="BQ59" s="6">
        <f t="shared" si="18"/>
        <v>-1</v>
      </c>
      <c r="BR59" s="14"/>
      <c r="BS59" s="14"/>
      <c r="BT59" s="37" t="str">
        <f t="shared" si="24"/>
        <v>2. Within 10% deviation from baseline</v>
      </c>
      <c r="BU59" s="37" t="str">
        <f t="shared" si="25"/>
        <v xml:space="preserve">1. Better than baseline </v>
      </c>
      <c r="BV59" s="37" t="str">
        <f t="shared" si="26"/>
        <v xml:space="preserve">1. Better than baseline </v>
      </c>
      <c r="BW59" s="37" t="str">
        <f t="shared" si="27"/>
        <v xml:space="preserve">1. Better than baseline </v>
      </c>
      <c r="BX59" s="37" t="str">
        <f t="shared" si="22"/>
        <v xml:space="preserve">1. Better than baseline </v>
      </c>
      <c r="BY59" s="37" t="str">
        <f>IF(ISBLANK(BA59),"4.Blocker/Not Executed",IF(AND(BA59&lt;=0%),"1. Better than baseline ",IF(AND(BA59&lt;=10%,BA59&gt;=0%),"2. Within 10% deviation from baseline",IF(AND(BA59&gt;=10%),"3. Missing baseline"))))</f>
        <v xml:space="preserve">1. Better than baseline </v>
      </c>
      <c r="BZ59" s="37" t="str">
        <f t="shared" si="23"/>
        <v>2. Within 10% deviation from baseline</v>
      </c>
      <c r="CA59" s="37" t="str">
        <f>IF(ISBLANK(BQ59),"4.Blocker/Not Executed",IF(AND(BQ59&lt;=0%),"1. Better than baseline ",IF(AND(BQ59&lt;=10%,#REF!&gt;=0%),"2. Within 10% deviation from baseline",IF(AND(BQ59&gt;=10%),"3. Missing baseline"))))</f>
        <v xml:space="preserve">1. Better than baseline </v>
      </c>
    </row>
    <row r="60" spans="1:79" ht="29.5" thickBot="1" x14ac:dyDescent="0.4">
      <c r="A60" s="12">
        <v>56</v>
      </c>
      <c r="B60" s="83" t="s">
        <v>4359</v>
      </c>
      <c r="C60" s="83" t="s">
        <v>1254</v>
      </c>
      <c r="D60" s="83" t="s">
        <v>3374</v>
      </c>
      <c r="E60" s="84" t="s">
        <v>3374</v>
      </c>
      <c r="F60" s="83" t="s">
        <v>4451</v>
      </c>
      <c r="G60" s="156" t="s">
        <v>4453</v>
      </c>
      <c r="H60" s="53">
        <v>1.89</v>
      </c>
      <c r="I60" s="55">
        <v>1.69</v>
      </c>
      <c r="J60" s="52">
        <v>1.89</v>
      </c>
      <c r="K60" s="52">
        <v>1.89</v>
      </c>
      <c r="L60" s="52">
        <v>1.89</v>
      </c>
      <c r="M60" s="36">
        <v>1.86</v>
      </c>
      <c r="N60" s="6">
        <f t="shared" si="6"/>
        <v>-1.5873015873015772E-2</v>
      </c>
      <c r="O60" s="53">
        <v>2.1</v>
      </c>
      <c r="P60" s="53">
        <v>2.1</v>
      </c>
      <c r="Q60" s="53">
        <v>2.1</v>
      </c>
      <c r="R60" s="55">
        <v>1.99</v>
      </c>
      <c r="S60" s="52">
        <v>2.1</v>
      </c>
      <c r="T60" s="52"/>
      <c r="U60" s="6">
        <f t="shared" si="7"/>
        <v>-1</v>
      </c>
      <c r="V60" s="53">
        <v>1.94</v>
      </c>
      <c r="W60" s="55">
        <v>1.93</v>
      </c>
      <c r="X60" s="52">
        <v>1.93</v>
      </c>
      <c r="Y60" s="52">
        <v>1.93</v>
      </c>
      <c r="Z60" s="36">
        <v>1.88</v>
      </c>
      <c r="AA60" s="52">
        <v>1.93</v>
      </c>
      <c r="AB60" s="52"/>
      <c r="AC60" s="6">
        <f t="shared" si="8"/>
        <v>-1</v>
      </c>
      <c r="AD60" s="52">
        <v>1.65</v>
      </c>
      <c r="AE60" s="52">
        <v>1.65</v>
      </c>
      <c r="AF60" s="36">
        <v>1.54</v>
      </c>
      <c r="AG60" s="52">
        <v>1.65</v>
      </c>
      <c r="AH60" s="52">
        <v>1.65</v>
      </c>
      <c r="AI60" s="52"/>
      <c r="AJ60" s="6">
        <f t="shared" si="9"/>
        <v>-1</v>
      </c>
      <c r="AK60" s="53">
        <v>1.8777999999999999</v>
      </c>
      <c r="AL60" s="53">
        <v>1.88</v>
      </c>
      <c r="AM60" s="53">
        <f t="shared" si="21"/>
        <v>1.8777999999999999</v>
      </c>
      <c r="AN60" s="55">
        <v>1.78</v>
      </c>
      <c r="AO60" s="36">
        <v>1.8777999999999999</v>
      </c>
      <c r="AP60" s="36">
        <v>1.85</v>
      </c>
      <c r="AQ60" s="52">
        <f t="shared" si="10"/>
        <v>1.85</v>
      </c>
      <c r="AR60" s="52"/>
      <c r="AS60" s="6">
        <f t="shared" si="11"/>
        <v>-1</v>
      </c>
      <c r="AT60" s="55">
        <v>2.15</v>
      </c>
      <c r="AU60" s="55">
        <v>2.15</v>
      </c>
      <c r="AV60" s="55">
        <v>2.15</v>
      </c>
      <c r="AW60" s="55">
        <v>2.12</v>
      </c>
      <c r="AX60" s="36">
        <v>1.87</v>
      </c>
      <c r="AY60" s="52">
        <f t="shared" si="12"/>
        <v>1.87</v>
      </c>
      <c r="AZ60" s="52"/>
      <c r="BA60" s="6">
        <f t="shared" si="13"/>
        <v>-1</v>
      </c>
      <c r="BB60" s="15">
        <v>1.69</v>
      </c>
      <c r="BC60" s="15">
        <v>1.72</v>
      </c>
      <c r="BD60" s="50">
        <f t="shared" si="14"/>
        <v>1.69</v>
      </c>
      <c r="BE60" s="50">
        <v>1.69</v>
      </c>
      <c r="BF60" s="50">
        <f t="shared" si="15"/>
        <v>1.69</v>
      </c>
      <c r="BG60" s="52">
        <v>1.69</v>
      </c>
      <c r="BH60" s="52">
        <v>1.76</v>
      </c>
      <c r="BI60" s="6">
        <f t="shared" si="16"/>
        <v>4.1420118343195304E-2</v>
      </c>
      <c r="BJ60" s="52">
        <v>10.72</v>
      </c>
      <c r="BK60" s="53">
        <v>10.72</v>
      </c>
      <c r="BL60" s="36">
        <v>9.8699999999999992</v>
      </c>
      <c r="BM60" s="52">
        <v>10.72</v>
      </c>
      <c r="BN60" s="52">
        <v>1.76</v>
      </c>
      <c r="BO60" s="52">
        <f t="shared" si="17"/>
        <v>1.76</v>
      </c>
      <c r="BP60" s="52"/>
      <c r="BQ60" s="6">
        <f t="shared" si="18"/>
        <v>-1</v>
      </c>
      <c r="BR60" s="15"/>
      <c r="BS60" s="15"/>
      <c r="BT60" s="38" t="str">
        <f t="shared" si="24"/>
        <v xml:space="preserve">1. Better than baseline </v>
      </c>
      <c r="BU60" s="38" t="str">
        <f t="shared" si="25"/>
        <v xml:space="preserve">1. Better than baseline </v>
      </c>
      <c r="BV60" s="38" t="str">
        <f t="shared" si="26"/>
        <v xml:space="preserve">1. Better than baseline </v>
      </c>
      <c r="BW60" s="38" t="str">
        <f t="shared" si="27"/>
        <v xml:space="preserve">1. Better than baseline </v>
      </c>
      <c r="BX60" s="38" t="str">
        <f t="shared" si="22"/>
        <v xml:space="preserve">1. Better than baseline </v>
      </c>
      <c r="BY60" s="38" t="str">
        <f t="shared" si="28"/>
        <v xml:space="preserve">1. Better than baseline </v>
      </c>
      <c r="BZ60" s="38" t="str">
        <f t="shared" si="23"/>
        <v>2. Within 10% deviation from baseline</v>
      </c>
      <c r="CA60" s="38" t="str">
        <f>IF(ISBLANK(BQ60),"4.Blocker/Not Executed",IF(AND(BQ60&lt;=0%),"1. Better than baseline ",IF(AND(BQ60&lt;=10%,#REF!&gt;=0%),"2. Within 10% deviation from baseline",IF(AND(BQ60&gt;=10%),"3. Missing baseline"))))</f>
        <v xml:space="preserve">1. Better than baseline </v>
      </c>
    </row>
    <row r="61" spans="1:79" ht="29" x14ac:dyDescent="0.35">
      <c r="A61" s="9">
        <v>57</v>
      </c>
      <c r="B61" s="163" t="s">
        <v>4359</v>
      </c>
      <c r="C61" s="89" t="s">
        <v>1254</v>
      </c>
      <c r="D61" s="163" t="s">
        <v>4454</v>
      </c>
      <c r="E61" s="86" t="s">
        <v>3374</v>
      </c>
      <c r="F61" s="163"/>
      <c r="G61" s="86" t="s">
        <v>4455</v>
      </c>
      <c r="H61" s="70">
        <v>30.44</v>
      </c>
      <c r="I61" s="40">
        <v>30.34</v>
      </c>
      <c r="J61" s="54">
        <v>30.44</v>
      </c>
      <c r="K61" s="54">
        <v>30.44</v>
      </c>
      <c r="L61" s="54">
        <v>30.44</v>
      </c>
      <c r="M61" s="40">
        <v>31.66</v>
      </c>
      <c r="N61" s="5">
        <f t="shared" si="6"/>
        <v>4.0078843626806797E-2</v>
      </c>
      <c r="O61" s="54">
        <v>26.86</v>
      </c>
      <c r="P61" s="54">
        <v>26.86</v>
      </c>
      <c r="Q61" s="70">
        <v>27.06</v>
      </c>
      <c r="R61" s="40">
        <v>26.29</v>
      </c>
      <c r="S61" s="54">
        <v>27.06</v>
      </c>
      <c r="T61" s="54"/>
      <c r="U61" s="5">
        <f t="shared" si="7"/>
        <v>-1</v>
      </c>
      <c r="V61" s="70">
        <v>25.09</v>
      </c>
      <c r="W61" s="40">
        <v>21.67</v>
      </c>
      <c r="X61" s="54">
        <v>21.67</v>
      </c>
      <c r="Y61" s="54">
        <v>21.67</v>
      </c>
      <c r="Z61" s="40">
        <v>22.01</v>
      </c>
      <c r="AA61" s="54">
        <v>21.67</v>
      </c>
      <c r="AB61" s="54"/>
      <c r="AC61" s="5">
        <f t="shared" si="8"/>
        <v>-1</v>
      </c>
      <c r="AD61" s="54">
        <v>11.5488</v>
      </c>
      <c r="AE61" s="54">
        <v>11.5488</v>
      </c>
      <c r="AF61" s="40">
        <v>11.07</v>
      </c>
      <c r="AG61" s="54">
        <v>11.5488</v>
      </c>
      <c r="AH61" s="54">
        <v>11.5488</v>
      </c>
      <c r="AI61" s="54"/>
      <c r="AJ61" s="5">
        <f t="shared" si="9"/>
        <v>-1</v>
      </c>
      <c r="AK61" s="54">
        <v>12.33</v>
      </c>
      <c r="AL61" s="54">
        <v>12.1</v>
      </c>
      <c r="AM61" s="70">
        <v>12.31</v>
      </c>
      <c r="AN61" s="40">
        <v>12.55</v>
      </c>
      <c r="AO61" s="40">
        <v>12.31</v>
      </c>
      <c r="AP61" s="40">
        <v>12.03</v>
      </c>
      <c r="AQ61" s="54">
        <f t="shared" si="10"/>
        <v>12.03</v>
      </c>
      <c r="AR61" s="54"/>
      <c r="AS61" s="5">
        <f t="shared" si="11"/>
        <v>-1</v>
      </c>
      <c r="AT61" s="40"/>
      <c r="AU61" s="54"/>
      <c r="AV61" s="40">
        <v>30.785</v>
      </c>
      <c r="AW61" s="40">
        <v>32.64</v>
      </c>
      <c r="AX61" s="36">
        <v>24.16</v>
      </c>
      <c r="AY61" s="54">
        <f t="shared" si="12"/>
        <v>24.16</v>
      </c>
      <c r="AZ61" s="54"/>
      <c r="BA61" s="5">
        <f t="shared" si="13"/>
        <v>-1</v>
      </c>
      <c r="BB61" s="13">
        <v>13.79</v>
      </c>
      <c r="BC61" s="13">
        <v>13.01</v>
      </c>
      <c r="BD61" s="76">
        <f t="shared" si="14"/>
        <v>13.01</v>
      </c>
      <c r="BE61" s="76">
        <v>12.78</v>
      </c>
      <c r="BF61" s="76">
        <f t="shared" si="15"/>
        <v>12.78</v>
      </c>
      <c r="BG61" s="54">
        <v>12.78</v>
      </c>
      <c r="BH61" s="54">
        <v>12.42</v>
      </c>
      <c r="BI61" s="5">
        <f t="shared" si="16"/>
        <v>-2.8169014084506998E-2</v>
      </c>
      <c r="BJ61" s="54">
        <v>11.218</v>
      </c>
      <c r="BK61" s="54">
        <v>11.218</v>
      </c>
      <c r="BL61" s="40">
        <v>10.96</v>
      </c>
      <c r="BM61" s="54">
        <v>11.218</v>
      </c>
      <c r="BN61" s="54">
        <v>12.8</v>
      </c>
      <c r="BO61" s="54">
        <f t="shared" si="17"/>
        <v>11.218</v>
      </c>
      <c r="BP61" s="54"/>
      <c r="BQ61" s="5">
        <f t="shared" si="18"/>
        <v>-1</v>
      </c>
      <c r="BR61" s="13"/>
      <c r="BS61" s="13"/>
      <c r="BT61" s="46" t="str">
        <f t="shared" si="24"/>
        <v>2. Within 10% deviation from baseline</v>
      </c>
      <c r="BU61" s="46" t="str">
        <f t="shared" si="25"/>
        <v xml:space="preserve">1. Better than baseline </v>
      </c>
      <c r="BV61" s="46" t="str">
        <f t="shared" si="26"/>
        <v xml:space="preserve">1. Better than baseline </v>
      </c>
      <c r="BW61" s="46" t="str">
        <f t="shared" si="27"/>
        <v xml:space="preserve">1. Better than baseline </v>
      </c>
      <c r="BX61" s="46" t="str">
        <f t="shared" si="22"/>
        <v xml:space="preserve">1. Better than baseline </v>
      </c>
      <c r="BY61" s="46" t="str">
        <f>IF(ISBLANK(BA61),"4.Blocker/Not Executed",IF(AND(BA61&lt;=0%),"1. Better than baseline ",IF(AND(BA61&lt;=10%,BA61&gt;=0%),"2. Within 10% deviation from baseline",IF(AND(BA61&gt;=10%),"3. Missing baseline"))))</f>
        <v xml:space="preserve">1. Better than baseline </v>
      </c>
      <c r="BZ61" s="46" t="str">
        <f t="shared" si="23"/>
        <v xml:space="preserve">1. Better than baseline </v>
      </c>
      <c r="CA61" s="46" t="str">
        <f>IF(ISBLANK(BQ61),"4.Blocker/Not Executed",IF(AND(BQ61&lt;=0%),"1. Better than baseline ",IF(AND(BQ61&lt;=10%,#REF!&gt;=0%),"2. Within 10% deviation from baseline",IF(AND(BQ61&gt;=10%),"3. Missing baseline"))))</f>
        <v xml:space="preserve">1. Better than baseline </v>
      </c>
    </row>
    <row r="62" spans="1:79" ht="29" x14ac:dyDescent="0.35">
      <c r="A62" s="10">
        <v>58</v>
      </c>
      <c r="B62" s="164" t="s">
        <v>4359</v>
      </c>
      <c r="C62" s="83" t="s">
        <v>1254</v>
      </c>
      <c r="D62" s="164" t="s">
        <v>4454</v>
      </c>
      <c r="E62" s="84" t="s">
        <v>3374</v>
      </c>
      <c r="F62" s="164"/>
      <c r="G62" s="84" t="s">
        <v>4456</v>
      </c>
      <c r="H62" s="52">
        <v>26.06</v>
      </c>
      <c r="I62" s="36">
        <v>27.41</v>
      </c>
      <c r="J62" s="52">
        <v>26.06</v>
      </c>
      <c r="K62" s="52">
        <v>26.06</v>
      </c>
      <c r="L62" s="52">
        <v>26.06</v>
      </c>
      <c r="M62" s="36">
        <v>27.55</v>
      </c>
      <c r="N62" s="6">
        <f t="shared" si="6"/>
        <v>5.7175748273215733E-2</v>
      </c>
      <c r="O62" s="52">
        <v>25.11</v>
      </c>
      <c r="P62" s="52">
        <v>25.11</v>
      </c>
      <c r="Q62" s="52">
        <v>25.11</v>
      </c>
      <c r="R62" s="36">
        <v>25.32</v>
      </c>
      <c r="S62" s="52">
        <v>25.11</v>
      </c>
      <c r="T62" s="52"/>
      <c r="U62" s="6">
        <f t="shared" si="7"/>
        <v>-1</v>
      </c>
      <c r="V62" s="52">
        <v>25.34</v>
      </c>
      <c r="W62" s="36">
        <v>21.52</v>
      </c>
      <c r="X62" s="52">
        <v>21.52</v>
      </c>
      <c r="Y62" s="52">
        <v>21.52</v>
      </c>
      <c r="Z62" s="36">
        <v>20.309999999999999</v>
      </c>
      <c r="AA62" s="52">
        <v>21.52</v>
      </c>
      <c r="AB62" s="52"/>
      <c r="AC62" s="6">
        <f t="shared" si="8"/>
        <v>-1</v>
      </c>
      <c r="AD62" s="52">
        <v>9.8387999999999991</v>
      </c>
      <c r="AE62" s="52">
        <v>9.8387999999999991</v>
      </c>
      <c r="AF62" s="36">
        <v>9.48</v>
      </c>
      <c r="AG62" s="52">
        <v>9.8387999999999991</v>
      </c>
      <c r="AH62" s="52">
        <v>9.8387999999999991</v>
      </c>
      <c r="AI62" s="52"/>
      <c r="AJ62" s="6">
        <f t="shared" si="9"/>
        <v>-1</v>
      </c>
      <c r="AK62" s="52">
        <v>10.3614</v>
      </c>
      <c r="AL62" s="52">
        <v>10.55</v>
      </c>
      <c r="AM62" s="52">
        <f t="shared" si="21"/>
        <v>10.3614</v>
      </c>
      <c r="AN62" s="36">
        <v>10.86</v>
      </c>
      <c r="AO62" s="36">
        <v>10.3614</v>
      </c>
      <c r="AP62" s="36">
        <v>10.45</v>
      </c>
      <c r="AQ62" s="52">
        <f t="shared" si="10"/>
        <v>10.3614</v>
      </c>
      <c r="AR62" s="52"/>
      <c r="AS62" s="6">
        <f t="shared" si="11"/>
        <v>-1</v>
      </c>
      <c r="AT62" s="36"/>
      <c r="AU62" s="52"/>
      <c r="AV62" s="36">
        <v>28.119</v>
      </c>
      <c r="AW62" s="36">
        <v>28.97</v>
      </c>
      <c r="AX62" s="36">
        <v>20.98</v>
      </c>
      <c r="AY62" s="52">
        <f t="shared" si="12"/>
        <v>20.98</v>
      </c>
      <c r="AZ62" s="52"/>
      <c r="BA62" s="6">
        <f t="shared" si="13"/>
        <v>-1</v>
      </c>
      <c r="BB62" s="14">
        <v>12.18</v>
      </c>
      <c r="BC62" s="14">
        <v>12.65</v>
      </c>
      <c r="BD62" s="77">
        <f t="shared" si="14"/>
        <v>12.18</v>
      </c>
      <c r="BE62" s="77">
        <v>11.91</v>
      </c>
      <c r="BF62" s="77">
        <f t="shared" si="15"/>
        <v>11.91</v>
      </c>
      <c r="BG62" s="52">
        <v>11.91</v>
      </c>
      <c r="BH62" s="52">
        <v>11.52</v>
      </c>
      <c r="BI62" s="6">
        <f t="shared" si="16"/>
        <v>-3.2745591939546646E-2</v>
      </c>
      <c r="BJ62" s="52">
        <v>10.111599999999999</v>
      </c>
      <c r="BK62" s="52">
        <v>10.111599999999999</v>
      </c>
      <c r="BL62" s="36">
        <v>10.48</v>
      </c>
      <c r="BM62" s="52">
        <v>10.111599999999999</v>
      </c>
      <c r="BN62" s="52">
        <v>9.3000000000000007</v>
      </c>
      <c r="BO62" s="52">
        <f t="shared" si="17"/>
        <v>9.3000000000000007</v>
      </c>
      <c r="BP62" s="52"/>
      <c r="BQ62" s="6">
        <f t="shared" si="18"/>
        <v>-1</v>
      </c>
      <c r="BR62" s="14"/>
      <c r="BS62" s="14"/>
      <c r="BT62" s="37" t="str">
        <f t="shared" si="24"/>
        <v>2. Within 10% deviation from baseline</v>
      </c>
      <c r="BU62" s="37" t="str">
        <f t="shared" si="25"/>
        <v xml:space="preserve">1. Better than baseline </v>
      </c>
      <c r="BV62" s="37" t="str">
        <f t="shared" si="26"/>
        <v xml:space="preserve">1. Better than baseline </v>
      </c>
      <c r="BW62" s="37" t="str">
        <f t="shared" si="27"/>
        <v xml:space="preserve">1. Better than baseline </v>
      </c>
      <c r="BX62" s="37" t="str">
        <f t="shared" si="22"/>
        <v xml:space="preserve">1. Better than baseline </v>
      </c>
      <c r="BY62" s="37" t="str">
        <f>IF(ISBLANK(BA62),"4.Blocker/Not Executed",IF(AND(BA62&lt;=0%),"1. Better than baseline ",IF(AND(BA62&lt;=10%,BA62&gt;=0%),"2. Within 10% deviation from baseline",IF(AND(BA62&gt;=10%),"3. Missing baseline"))))</f>
        <v xml:space="preserve">1. Better than baseline </v>
      </c>
      <c r="BZ62" s="37" t="str">
        <f t="shared" si="23"/>
        <v xml:space="preserve">1. Better than baseline </v>
      </c>
      <c r="CA62" s="37" t="str">
        <f>IF(ISBLANK(BQ62),"4.Blocker/Not Executed",IF(AND(BQ62&lt;=0%),"1. Better than baseline ",IF(AND(BQ62&lt;=10%,#REF!&gt;=0%),"2. Within 10% deviation from baseline",IF(AND(BQ62&gt;=10%),"3. Missing baseline"))))</f>
        <v xml:space="preserve">1. Better than baseline </v>
      </c>
    </row>
    <row r="63" spans="1:79" ht="29" x14ac:dyDescent="0.35">
      <c r="A63" s="10">
        <v>59</v>
      </c>
      <c r="B63" s="164" t="s">
        <v>4359</v>
      </c>
      <c r="C63" s="83" t="s">
        <v>1254</v>
      </c>
      <c r="D63" s="164" t="s">
        <v>4457</v>
      </c>
      <c r="E63" s="84" t="s">
        <v>3374</v>
      </c>
      <c r="F63" s="164"/>
      <c r="G63" s="84" t="s">
        <v>4458</v>
      </c>
      <c r="H63" s="92">
        <v>6.24</v>
      </c>
      <c r="I63" s="36">
        <v>6.63</v>
      </c>
      <c r="J63" s="52">
        <v>6.24</v>
      </c>
      <c r="K63" s="52">
        <v>6.24</v>
      </c>
      <c r="L63" s="52">
        <v>6.24</v>
      </c>
      <c r="M63" s="36">
        <v>6.42</v>
      </c>
      <c r="N63" s="6">
        <f t="shared" si="6"/>
        <v>2.8846153846153799E-2</v>
      </c>
      <c r="O63" s="52">
        <v>6.42</v>
      </c>
      <c r="P63" s="52">
        <v>6.42</v>
      </c>
      <c r="Q63" s="92">
        <v>6.992</v>
      </c>
      <c r="R63" s="36">
        <v>6.7</v>
      </c>
      <c r="S63" s="52">
        <v>6.992</v>
      </c>
      <c r="T63" s="52"/>
      <c r="U63" s="6">
        <f t="shared" si="7"/>
        <v>-1</v>
      </c>
      <c r="V63" s="92">
        <v>6.24</v>
      </c>
      <c r="W63" s="36">
        <v>6.44</v>
      </c>
      <c r="X63" s="52">
        <v>6.44</v>
      </c>
      <c r="Y63" s="52">
        <v>6.44</v>
      </c>
      <c r="Z63" s="36">
        <v>6.64</v>
      </c>
      <c r="AA63" s="52">
        <v>6.44</v>
      </c>
      <c r="AB63" s="52"/>
      <c r="AC63" s="6">
        <f t="shared" si="8"/>
        <v>-1</v>
      </c>
      <c r="AD63" s="52">
        <v>6.319</v>
      </c>
      <c r="AE63" s="52">
        <v>6.319</v>
      </c>
      <c r="AF63" s="36">
        <v>6.66</v>
      </c>
      <c r="AG63" s="52">
        <v>6.319</v>
      </c>
      <c r="AH63" s="52">
        <v>6.319</v>
      </c>
      <c r="AI63" s="52"/>
      <c r="AJ63" s="6">
        <f t="shared" si="9"/>
        <v>-1</v>
      </c>
      <c r="AK63" s="52">
        <v>6.42</v>
      </c>
      <c r="AL63" s="52">
        <v>5.88</v>
      </c>
      <c r="AM63" s="92">
        <v>5.9</v>
      </c>
      <c r="AN63" s="36">
        <v>5.36</v>
      </c>
      <c r="AO63" s="36">
        <v>5.9</v>
      </c>
      <c r="AP63" s="36">
        <v>5.72</v>
      </c>
      <c r="AQ63" s="52">
        <f t="shared" si="10"/>
        <v>5.72</v>
      </c>
      <c r="AR63" s="52"/>
      <c r="AS63" s="6">
        <f t="shared" si="11"/>
        <v>-1</v>
      </c>
      <c r="AT63" s="36"/>
      <c r="AU63" s="52"/>
      <c r="AV63" s="36">
        <v>10.413</v>
      </c>
      <c r="AW63" s="36">
        <v>9.65</v>
      </c>
      <c r="AX63" s="36">
        <v>6.72</v>
      </c>
      <c r="AY63" s="52">
        <f t="shared" si="12"/>
        <v>6.72</v>
      </c>
      <c r="AZ63" s="52"/>
      <c r="BA63" s="6">
        <f t="shared" si="13"/>
        <v>-1</v>
      </c>
      <c r="BB63" s="14">
        <v>7.42</v>
      </c>
      <c r="BC63" s="14">
        <v>7.56</v>
      </c>
      <c r="BD63" s="77">
        <f t="shared" si="14"/>
        <v>7.42</v>
      </c>
      <c r="BE63" s="77">
        <v>7.55</v>
      </c>
      <c r="BF63" s="77">
        <f t="shared" si="15"/>
        <v>7.42</v>
      </c>
      <c r="BG63" s="52">
        <v>7.42</v>
      </c>
      <c r="BH63" s="52">
        <v>7.57</v>
      </c>
      <c r="BI63" s="6">
        <f t="shared" si="16"/>
        <v>2.021563342318064E-2</v>
      </c>
      <c r="BJ63" s="52">
        <v>5.99</v>
      </c>
      <c r="BK63" s="52">
        <v>5.99</v>
      </c>
      <c r="BL63" s="36">
        <v>6.08</v>
      </c>
      <c r="BM63" s="52">
        <v>5.99</v>
      </c>
      <c r="BN63" s="52">
        <v>6.04</v>
      </c>
      <c r="BO63" s="52">
        <f t="shared" si="17"/>
        <v>5.99</v>
      </c>
      <c r="BP63" s="52"/>
      <c r="BQ63" s="6">
        <f t="shared" si="18"/>
        <v>-1</v>
      </c>
      <c r="BR63" s="14"/>
      <c r="BS63" s="14"/>
      <c r="BT63" s="37" t="str">
        <f t="shared" si="24"/>
        <v>2. Within 10% deviation from baseline</v>
      </c>
      <c r="BU63" s="37" t="str">
        <f t="shared" si="25"/>
        <v xml:space="preserve">1. Better than baseline </v>
      </c>
      <c r="BV63" s="37" t="str">
        <f t="shared" si="26"/>
        <v xml:space="preserve">1. Better than baseline </v>
      </c>
      <c r="BW63" s="37" t="str">
        <f t="shared" si="27"/>
        <v xml:space="preserve">1. Better than baseline </v>
      </c>
      <c r="BX63" s="37" t="str">
        <f t="shared" si="22"/>
        <v xml:space="preserve">1. Better than baseline </v>
      </c>
      <c r="BY63" s="37" t="str">
        <f>IF(ISBLANK(BA63),"4.Blocker/Not Executed",IF(AND(BA63&lt;=0%),"1. Better than baseline ",IF(AND(BA63&lt;=10%,BA63&gt;=0%),"2. Within 10% deviation from baseline",IF(AND(BA63&gt;=10%),"3. Missing baseline"))))</f>
        <v xml:space="preserve">1. Better than baseline </v>
      </c>
      <c r="BZ63" s="37" t="str">
        <f t="shared" si="23"/>
        <v>2. Within 10% deviation from baseline</v>
      </c>
      <c r="CA63" s="37" t="str">
        <f>IF(ISBLANK(BQ63),"4.Blocker/Not Executed",IF(AND(BQ63&lt;=0%),"1. Better than baseline ",IF(AND(BQ63&lt;=10%,#REF!&gt;=0%),"2. Within 10% deviation from baseline",IF(AND(BQ63&gt;=10%),"3. Missing baseline"))))</f>
        <v xml:space="preserve">1. Better than baseline </v>
      </c>
    </row>
    <row r="64" spans="1:79" ht="29.5" thickBot="1" x14ac:dyDescent="0.4">
      <c r="A64" s="11">
        <v>60</v>
      </c>
      <c r="B64" s="165" t="s">
        <v>4359</v>
      </c>
      <c r="C64" s="88" t="s">
        <v>1254</v>
      </c>
      <c r="D64" s="165" t="s">
        <v>4457</v>
      </c>
      <c r="E64" s="90" t="s">
        <v>3374</v>
      </c>
      <c r="F64" s="165"/>
      <c r="G64" s="90" t="s">
        <v>4459</v>
      </c>
      <c r="H64" s="53">
        <v>5.28</v>
      </c>
      <c r="I64" s="55">
        <v>5.47</v>
      </c>
      <c r="J64" s="53">
        <v>5.28</v>
      </c>
      <c r="K64" s="53">
        <v>5.28</v>
      </c>
      <c r="L64" s="53">
        <v>5.28</v>
      </c>
      <c r="M64" s="55">
        <v>5.58</v>
      </c>
      <c r="N64" s="7">
        <f t="shared" si="6"/>
        <v>5.6818181818181782E-2</v>
      </c>
      <c r="O64" s="53">
        <v>5.25</v>
      </c>
      <c r="P64" s="53">
        <v>5.25</v>
      </c>
      <c r="Q64" s="53">
        <v>5.25</v>
      </c>
      <c r="R64" s="55">
        <v>5.24</v>
      </c>
      <c r="S64" s="53">
        <v>5.25</v>
      </c>
      <c r="T64" s="53"/>
      <c r="U64" s="7">
        <f t="shared" si="7"/>
        <v>-1</v>
      </c>
      <c r="V64" s="53">
        <v>5.09</v>
      </c>
      <c r="W64" s="55">
        <v>5.25</v>
      </c>
      <c r="X64" s="53">
        <v>5.25</v>
      </c>
      <c r="Y64" s="53">
        <v>5.25</v>
      </c>
      <c r="Z64" s="55">
        <v>5.3330000000000002</v>
      </c>
      <c r="AA64" s="53">
        <v>5.25</v>
      </c>
      <c r="AB64" s="53"/>
      <c r="AC64" s="7">
        <f t="shared" si="8"/>
        <v>-1</v>
      </c>
      <c r="AD64" s="53">
        <v>5.3205999999999998</v>
      </c>
      <c r="AE64" s="53">
        <v>5.3205999999999998</v>
      </c>
      <c r="AF64" s="55">
        <v>5.2</v>
      </c>
      <c r="AG64" s="53">
        <v>5.3205999999999998</v>
      </c>
      <c r="AH64" s="53">
        <v>5.3205999999999998</v>
      </c>
      <c r="AI64" s="53"/>
      <c r="AJ64" s="7">
        <f t="shared" si="9"/>
        <v>-1</v>
      </c>
      <c r="AK64" s="53">
        <v>4.8190000000000008</v>
      </c>
      <c r="AL64" s="53">
        <v>4.71</v>
      </c>
      <c r="AM64" s="53">
        <f t="shared" si="21"/>
        <v>4.71</v>
      </c>
      <c r="AN64" s="55">
        <v>4.4800000000000004</v>
      </c>
      <c r="AO64" s="55">
        <v>4.71</v>
      </c>
      <c r="AP64" s="55">
        <v>4.55</v>
      </c>
      <c r="AQ64" s="53">
        <f t="shared" si="10"/>
        <v>4.55</v>
      </c>
      <c r="AR64" s="53"/>
      <c r="AS64" s="7">
        <f t="shared" si="11"/>
        <v>-1</v>
      </c>
      <c r="AT64" s="55"/>
      <c r="AU64" s="53"/>
      <c r="AV64" s="55">
        <v>7.2450000000000001</v>
      </c>
      <c r="AW64" s="55">
        <v>6.78</v>
      </c>
      <c r="AX64" s="55">
        <v>6.01</v>
      </c>
      <c r="AY64" s="53">
        <f t="shared" si="12"/>
        <v>6.01</v>
      </c>
      <c r="AZ64" s="53"/>
      <c r="BA64" s="7">
        <f t="shared" si="13"/>
        <v>-1</v>
      </c>
      <c r="BB64" s="15">
        <v>6.04</v>
      </c>
      <c r="BC64" s="15">
        <v>6.44</v>
      </c>
      <c r="BD64" s="50">
        <f t="shared" si="14"/>
        <v>6.04</v>
      </c>
      <c r="BE64" s="50">
        <v>6.27</v>
      </c>
      <c r="BF64" s="50">
        <f t="shared" si="15"/>
        <v>6.04</v>
      </c>
      <c r="BG64" s="53">
        <v>6.04</v>
      </c>
      <c r="BH64" s="53">
        <v>6.25</v>
      </c>
      <c r="BI64" s="7">
        <f t="shared" si="16"/>
        <v>3.4768211920529798E-2</v>
      </c>
      <c r="BJ64" s="53">
        <v>4.3899999999999997</v>
      </c>
      <c r="BK64" s="53">
        <v>4.3899999999999997</v>
      </c>
      <c r="BL64" s="55">
        <v>4.45</v>
      </c>
      <c r="BM64" s="53">
        <v>4.3899999999999997</v>
      </c>
      <c r="BN64" s="53">
        <v>4.28</v>
      </c>
      <c r="BO64" s="53">
        <f t="shared" si="17"/>
        <v>4.28</v>
      </c>
      <c r="BP64" s="53"/>
      <c r="BQ64" s="7">
        <f t="shared" si="18"/>
        <v>-1</v>
      </c>
      <c r="BR64" s="15"/>
      <c r="BS64" s="15"/>
      <c r="BT64" s="38" t="str">
        <f t="shared" si="24"/>
        <v>2. Within 10% deviation from baseline</v>
      </c>
      <c r="BU64" s="38" t="str">
        <f t="shared" si="25"/>
        <v xml:space="preserve">1. Better than baseline </v>
      </c>
      <c r="BV64" s="38" t="str">
        <f t="shared" si="26"/>
        <v xml:space="preserve">1. Better than baseline </v>
      </c>
      <c r="BW64" s="38" t="str">
        <f t="shared" si="27"/>
        <v xml:space="preserve">1. Better than baseline </v>
      </c>
      <c r="BX64" s="38" t="str">
        <f t="shared" si="22"/>
        <v xml:space="preserve">1. Better than baseline </v>
      </c>
      <c r="BY64" s="38" t="str">
        <f>IF(ISBLANK(BA64),"4.Blocker/Not Executed",IF(AND(BA64&lt;=0%),"1. Better than baseline ",IF(AND(BA64&lt;=10%,BA64&gt;=0%),"2. Within 10% deviation from baseline",IF(AND(BA64&gt;=10%),"3. Missing baseline"))))</f>
        <v xml:space="preserve">1. Better than baseline </v>
      </c>
      <c r="BZ64" s="38" t="str">
        <f t="shared" si="23"/>
        <v>2. Within 10% deviation from baseline</v>
      </c>
      <c r="CA64" s="38" t="str">
        <f>IF(ISBLANK(BQ64),"4.Blocker/Not Executed",IF(AND(BQ64&lt;=0%),"1. Better than baseline ",IF(AND(BQ64&lt;=10%,#REF!&gt;=0%),"2. Within 10% deviation from baseline",IF(AND(BQ64&gt;=10%),"3. Missing baseline"))))</f>
        <v xml:space="preserve">1. Better than baseline </v>
      </c>
    </row>
  </sheetData>
  <autoFilter ref="A1:CA64" xr:uid="{00000000-0009-0000-0000-00000D000000}"/>
  <mergeCells count="8">
    <mergeCell ref="AK2:AS2"/>
    <mergeCell ref="AT2:BA2"/>
    <mergeCell ref="BJ2:BQ2"/>
    <mergeCell ref="H2:N2"/>
    <mergeCell ref="O2:U2"/>
    <mergeCell ref="V2:AC2"/>
    <mergeCell ref="AD2:AJ2"/>
    <mergeCell ref="BB2:BI2"/>
  </mergeCells>
  <conditionalFormatting sqref="N4:N64">
    <cfRule type="cellIs" dxfId="50" priority="40" operator="lessThanOrEqual">
      <formula>0</formula>
    </cfRule>
    <cfRule type="cellIs" dxfId="49" priority="41" stopIfTrue="1" operator="greaterThanOrEqual">
      <formula>0.1</formula>
    </cfRule>
    <cfRule type="cellIs" dxfId="48" priority="42" operator="between">
      <formula>0</formula>
      <formula>0.1</formula>
    </cfRule>
  </conditionalFormatting>
  <conditionalFormatting sqref="U4:U64">
    <cfRule type="cellIs" dxfId="47" priority="19" operator="lessThanOrEqual">
      <formula>0</formula>
    </cfRule>
    <cfRule type="cellIs" dxfId="46" priority="20" stopIfTrue="1" operator="greaterThanOrEqual">
      <formula>0.1</formula>
    </cfRule>
    <cfRule type="cellIs" dxfId="45" priority="21" operator="between">
      <formula>0</formula>
      <formula>0.1</formula>
    </cfRule>
  </conditionalFormatting>
  <conditionalFormatting sqref="AC4:AC64">
    <cfRule type="cellIs" dxfId="44" priority="16" operator="lessThanOrEqual">
      <formula>0</formula>
    </cfRule>
    <cfRule type="cellIs" dxfId="43" priority="17" stopIfTrue="1" operator="greaterThanOrEqual">
      <formula>0.1</formula>
    </cfRule>
    <cfRule type="cellIs" dxfId="42" priority="18" operator="between">
      <formula>0</formula>
      <formula>0.1</formula>
    </cfRule>
  </conditionalFormatting>
  <conditionalFormatting sqref="AJ4:AJ64">
    <cfRule type="cellIs" dxfId="41" priority="13" operator="lessThanOrEqual">
      <formula>0</formula>
    </cfRule>
    <cfRule type="cellIs" dxfId="40" priority="14" stopIfTrue="1" operator="greaterThanOrEqual">
      <formula>0.1</formula>
    </cfRule>
    <cfRule type="cellIs" dxfId="39" priority="15" operator="between">
      <formula>0</formula>
      <formula>0.1</formula>
    </cfRule>
  </conditionalFormatting>
  <conditionalFormatting sqref="AS4:AS64">
    <cfRule type="cellIs" dxfId="38" priority="10" operator="lessThanOrEqual">
      <formula>0</formula>
    </cfRule>
    <cfRule type="cellIs" dxfId="37" priority="11" stopIfTrue="1" operator="greaterThanOrEqual">
      <formula>0.1</formula>
    </cfRule>
    <cfRule type="cellIs" dxfId="36" priority="12" operator="between">
      <formula>0</formula>
      <formula>0.1</formula>
    </cfRule>
  </conditionalFormatting>
  <conditionalFormatting sqref="BA4:BA64">
    <cfRule type="cellIs" dxfId="35" priority="7" operator="lessThanOrEqual">
      <formula>0</formula>
    </cfRule>
    <cfRule type="cellIs" dxfId="34" priority="8" stopIfTrue="1" operator="greaterThanOrEqual">
      <formula>0.1</formula>
    </cfRule>
    <cfRule type="cellIs" dxfId="33" priority="9" operator="between">
      <formula>0</formula>
      <formula>0.1</formula>
    </cfRule>
  </conditionalFormatting>
  <conditionalFormatting sqref="BI4:BI64">
    <cfRule type="cellIs" dxfId="32" priority="4" operator="lessThanOrEqual">
      <formula>0</formula>
    </cfRule>
    <cfRule type="cellIs" dxfId="31" priority="5" stopIfTrue="1" operator="greaterThanOrEqual">
      <formula>0.1</formula>
    </cfRule>
    <cfRule type="cellIs" dxfId="30" priority="6" operator="between">
      <formula>0</formula>
      <formula>0.1</formula>
    </cfRule>
  </conditionalFormatting>
  <conditionalFormatting sqref="BQ4:BQ64">
    <cfRule type="cellIs" dxfId="29" priority="1" operator="lessThanOrEqual">
      <formula>0</formula>
    </cfRule>
    <cfRule type="cellIs" dxfId="28" priority="2" stopIfTrue="1" operator="greaterThanOrEqual">
      <formula>0.1</formula>
    </cfRule>
    <cfRule type="cellIs" dxfId="27" priority="3" operator="between">
      <formula>0</formula>
      <formula>0.1</formula>
    </cfRule>
  </conditionalFormatting>
  <hyperlinks>
    <hyperlink ref="BR57" r:id="rId1" display="https://issues.labcollab.net/browse/ARAB-609" xr:uid="{00000000-0004-0000-0D00-000000000000}"/>
  </hyperlinks>
  <pageMargins left="0.7" right="0.7" top="0.75" bottom="0.75" header="0.3" footer="0.3"/>
  <pageSetup orientation="portrait"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3"/>
  <dimension ref="A1:AO8"/>
  <sheetViews>
    <sheetView workbookViewId="0">
      <selection activeCell="I10" sqref="I10"/>
    </sheetView>
  </sheetViews>
  <sheetFormatPr defaultRowHeight="14.5" x14ac:dyDescent="0.35"/>
  <cols>
    <col min="1" max="1" width="77.453125" customWidth="1"/>
    <col min="2" max="2" width="11.54296875" customWidth="1"/>
    <col min="3" max="3" width="11.453125" hidden="1" customWidth="1"/>
    <col min="4" max="4" width="10.54296875" hidden="1" customWidth="1"/>
    <col min="5" max="6" width="10.54296875" customWidth="1"/>
    <col min="8" max="8" width="9.54296875" hidden="1" customWidth="1"/>
    <col min="9" max="9" width="12.54296875" customWidth="1"/>
    <col min="12" max="13" width="11.453125" hidden="1" customWidth="1"/>
    <col min="14" max="15" width="11.453125" customWidth="1"/>
    <col min="16" max="16" width="7.54296875" hidden="1" customWidth="1"/>
    <col min="18" max="18" width="13.54296875" hidden="1" customWidth="1"/>
    <col min="19" max="19" width="11.453125" hidden="1" customWidth="1"/>
    <col min="20" max="21" width="11.453125" customWidth="1"/>
    <col min="23" max="23" width="10.54296875" hidden="1" customWidth="1"/>
    <col min="24" max="24" width="0" hidden="1" customWidth="1"/>
    <col min="28" max="28" width="12.453125" hidden="1" customWidth="1"/>
    <col min="29" max="29" width="10.54296875" hidden="1" customWidth="1"/>
    <col min="30" max="31" width="10.54296875" customWidth="1"/>
    <col min="33" max="33" width="13.54296875" customWidth="1"/>
    <col min="36" max="36" width="14.453125" hidden="1" customWidth="1"/>
    <col min="37" max="37" width="10.54296875" hidden="1" customWidth="1"/>
    <col min="38" max="39" width="10.54296875" customWidth="1"/>
    <col min="41" max="41" width="10.54296875" customWidth="1"/>
  </cols>
  <sheetData>
    <row r="1" spans="1:41" ht="15" thickBot="1" x14ac:dyDescent="0.4">
      <c r="A1" s="17"/>
      <c r="B1" s="229"/>
      <c r="C1" s="1868" t="s">
        <v>27</v>
      </c>
      <c r="D1" s="1869"/>
      <c r="E1" s="1869"/>
      <c r="F1" s="1869"/>
      <c r="G1" s="1870"/>
      <c r="H1" s="240"/>
      <c r="I1" s="1868" t="s">
        <v>1</v>
      </c>
      <c r="J1" s="1869"/>
      <c r="K1" s="1870"/>
      <c r="L1" s="1868" t="s">
        <v>2</v>
      </c>
      <c r="M1" s="1869"/>
      <c r="N1" s="1869"/>
      <c r="O1" s="1869"/>
      <c r="P1" s="1869"/>
      <c r="Q1" s="1870"/>
      <c r="R1" s="1868" t="s">
        <v>3</v>
      </c>
      <c r="S1" s="1869"/>
      <c r="T1" s="1869"/>
      <c r="U1" s="1869"/>
      <c r="V1" s="1870"/>
      <c r="W1" s="1868" t="s">
        <v>4</v>
      </c>
      <c r="X1" s="1869"/>
      <c r="Y1" s="1869"/>
      <c r="Z1" s="1869"/>
      <c r="AA1" s="1870"/>
      <c r="AB1" s="1868" t="s">
        <v>5</v>
      </c>
      <c r="AC1" s="1869"/>
      <c r="AD1" s="1869"/>
      <c r="AE1" s="1869"/>
      <c r="AF1" s="1870"/>
      <c r="AG1" s="1868" t="s">
        <v>6</v>
      </c>
      <c r="AH1" s="1869"/>
      <c r="AI1" s="1870"/>
      <c r="AJ1" s="1868" t="s">
        <v>7</v>
      </c>
      <c r="AK1" s="1869"/>
      <c r="AL1" s="1869"/>
      <c r="AM1" s="1869"/>
      <c r="AN1" s="1870"/>
    </row>
    <row r="2" spans="1:41" ht="87.5" thickBot="1" x14ac:dyDescent="0.4">
      <c r="A2" s="227" t="s">
        <v>1656</v>
      </c>
      <c r="B2" s="230" t="s">
        <v>4460</v>
      </c>
      <c r="C2" s="133" t="s">
        <v>4461</v>
      </c>
      <c r="D2" s="114" t="s">
        <v>4462</v>
      </c>
      <c r="E2" s="133" t="s">
        <v>4461</v>
      </c>
      <c r="F2" s="114" t="s">
        <v>4463</v>
      </c>
      <c r="G2" s="133" t="s">
        <v>1691</v>
      </c>
      <c r="H2" s="231" t="s">
        <v>4464</v>
      </c>
      <c r="I2" s="241" t="s">
        <v>4465</v>
      </c>
      <c r="J2" s="114" t="s">
        <v>4463</v>
      </c>
      <c r="K2" s="231" t="s">
        <v>2181</v>
      </c>
      <c r="L2" s="230" t="s">
        <v>4466</v>
      </c>
      <c r="M2" s="114" t="s">
        <v>1842</v>
      </c>
      <c r="N2" s="230" t="s">
        <v>4466</v>
      </c>
      <c r="O2" s="216" t="s">
        <v>4463</v>
      </c>
      <c r="P2" s="364" t="s">
        <v>4464</v>
      </c>
      <c r="Q2" s="364" t="s">
        <v>2181</v>
      </c>
      <c r="R2" s="230" t="s">
        <v>4467</v>
      </c>
      <c r="S2" s="114" t="s">
        <v>2364</v>
      </c>
      <c r="T2" s="114" t="s">
        <v>4467</v>
      </c>
      <c r="U2" s="216" t="s">
        <v>4463</v>
      </c>
      <c r="V2" s="231" t="s">
        <v>2181</v>
      </c>
      <c r="W2" s="230" t="s">
        <v>4468</v>
      </c>
      <c r="X2" s="114" t="s">
        <v>4469</v>
      </c>
      <c r="Y2" s="216" t="s">
        <v>4468</v>
      </c>
      <c r="Z2" s="216" t="s">
        <v>4463</v>
      </c>
      <c r="AA2" s="364" t="s">
        <v>2181</v>
      </c>
      <c r="AB2" s="78" t="s">
        <v>4470</v>
      </c>
      <c r="AC2" s="216" t="s">
        <v>2364</v>
      </c>
      <c r="AD2" s="216" t="s">
        <v>4470</v>
      </c>
      <c r="AE2" s="216" t="s">
        <v>4463</v>
      </c>
      <c r="AF2" s="231" t="s">
        <v>2181</v>
      </c>
      <c r="AG2" s="230" t="s">
        <v>4471</v>
      </c>
      <c r="AH2" s="216" t="s">
        <v>4463</v>
      </c>
      <c r="AI2" s="231" t="s">
        <v>2181</v>
      </c>
      <c r="AJ2" s="230" t="s">
        <v>4472</v>
      </c>
      <c r="AK2" s="114" t="s">
        <v>417</v>
      </c>
      <c r="AL2" s="230" t="s">
        <v>4472</v>
      </c>
      <c r="AM2" s="216" t="s">
        <v>4463</v>
      </c>
      <c r="AN2" s="114" t="s">
        <v>2181</v>
      </c>
      <c r="AO2" s="105" t="s">
        <v>4473</v>
      </c>
    </row>
    <row r="3" spans="1:41" ht="15" thickBot="1" x14ac:dyDescent="0.4">
      <c r="A3" s="22" t="s">
        <v>3013</v>
      </c>
      <c r="B3" s="244">
        <v>1.49</v>
      </c>
      <c r="C3" s="223">
        <v>1.49</v>
      </c>
      <c r="D3" s="224">
        <v>1.57</v>
      </c>
      <c r="E3" s="223">
        <v>1.49</v>
      </c>
      <c r="F3" s="360"/>
      <c r="G3" s="226">
        <f t="shared" ref="G3:G8" si="0">(F3-E3)/E3</f>
        <v>-1</v>
      </c>
      <c r="H3" s="245">
        <f t="shared" ref="H3:H8" si="1">(D3-B3)/B3</f>
        <v>5.3691275167785282E-2</v>
      </c>
      <c r="I3" s="228">
        <v>1.49</v>
      </c>
      <c r="J3" s="17"/>
      <c r="K3" s="226">
        <f t="shared" ref="K3:K8" si="2">(J3-I3)/I3</f>
        <v>-1</v>
      </c>
      <c r="L3" s="235">
        <v>1.49</v>
      </c>
      <c r="M3" s="18">
        <v>1.61</v>
      </c>
      <c r="N3" s="361">
        <v>1.49</v>
      </c>
      <c r="O3" s="365"/>
      <c r="P3" s="366">
        <f t="shared" ref="P3:P8" si="3">(M3-B3)/B3</f>
        <v>8.053691275167793E-2</v>
      </c>
      <c r="Q3" s="226">
        <f t="shared" ref="Q3:Q8" si="4">(O3-N3)/N3</f>
        <v>-1</v>
      </c>
      <c r="R3" s="232">
        <v>1.49</v>
      </c>
      <c r="S3" s="18">
        <v>1.57</v>
      </c>
      <c r="T3" s="232">
        <v>1.49</v>
      </c>
      <c r="U3" s="365"/>
      <c r="V3" s="226">
        <f t="shared" ref="V3:V8" si="5">(U3-T3)/T3</f>
        <v>-1</v>
      </c>
      <c r="W3" s="232">
        <v>1.49</v>
      </c>
      <c r="X3" s="225">
        <v>1.59</v>
      </c>
      <c r="Y3" s="365">
        <v>1.49</v>
      </c>
      <c r="Z3" s="368"/>
      <c r="AA3" s="366">
        <f t="shared" ref="AA3:AA8" si="6">(Z3-Y3)/Y3</f>
        <v>-1</v>
      </c>
      <c r="AB3" s="365">
        <v>1.99</v>
      </c>
      <c r="AC3" s="365">
        <v>2.12</v>
      </c>
      <c r="AD3" s="365">
        <v>1.99</v>
      </c>
      <c r="AE3" s="365"/>
      <c r="AF3" s="367">
        <f t="shared" ref="AF3:AF8" si="7">(AE3-AD3)/AD3</f>
        <v>-1</v>
      </c>
      <c r="AG3" s="235">
        <v>1.49</v>
      </c>
      <c r="AH3" s="17"/>
      <c r="AI3" s="367">
        <f t="shared" ref="AI3:AI8" si="8">(AH3-AG3)/AG3</f>
        <v>-1</v>
      </c>
      <c r="AJ3" s="235">
        <v>1.47</v>
      </c>
      <c r="AK3" s="18">
        <v>1.49</v>
      </c>
      <c r="AL3" s="235">
        <v>1.47</v>
      </c>
      <c r="AM3" s="17"/>
      <c r="AN3" s="226">
        <f t="shared" ref="AN3:AN8" si="9">(AM3-AL3)/AL3</f>
        <v>-1</v>
      </c>
      <c r="AO3" s="237"/>
    </row>
    <row r="4" spans="1:41" ht="15" thickBot="1" x14ac:dyDescent="0.4">
      <c r="A4" s="22" t="s">
        <v>3018</v>
      </c>
      <c r="B4" s="235">
        <v>1.51</v>
      </c>
      <c r="C4" s="18">
        <v>1.51</v>
      </c>
      <c r="D4" s="225">
        <v>1.46</v>
      </c>
      <c r="E4" s="18">
        <v>1.51</v>
      </c>
      <c r="F4" s="18"/>
      <c r="G4" s="226">
        <f t="shared" si="0"/>
        <v>-1</v>
      </c>
      <c r="H4" s="245">
        <f t="shared" si="1"/>
        <v>-3.3112582781456984E-2</v>
      </c>
      <c r="I4" s="228">
        <v>1.51</v>
      </c>
      <c r="J4" s="17"/>
      <c r="K4" s="226">
        <f t="shared" si="2"/>
        <v>-1</v>
      </c>
      <c r="L4" s="235">
        <v>1.51</v>
      </c>
      <c r="M4" s="18">
        <v>1.62</v>
      </c>
      <c r="N4" s="361">
        <v>1.51</v>
      </c>
      <c r="O4" s="235"/>
      <c r="P4" s="226">
        <f t="shared" si="3"/>
        <v>7.2847682119205365E-2</v>
      </c>
      <c r="Q4" s="226">
        <f t="shared" si="4"/>
        <v>-1</v>
      </c>
      <c r="R4" s="232">
        <v>1.51</v>
      </c>
      <c r="S4" s="18">
        <v>1.55</v>
      </c>
      <c r="T4" s="232">
        <v>1.51</v>
      </c>
      <c r="U4" s="235"/>
      <c r="V4" s="226">
        <f t="shared" si="5"/>
        <v>-1</v>
      </c>
      <c r="W4" s="232">
        <v>1.51</v>
      </c>
      <c r="X4" s="225">
        <v>1.88</v>
      </c>
      <c r="Y4" s="235">
        <v>1.51</v>
      </c>
      <c r="Z4" s="18"/>
      <c r="AA4" s="366">
        <f t="shared" si="6"/>
        <v>-1</v>
      </c>
      <c r="AB4" s="232">
        <v>1.51</v>
      </c>
      <c r="AC4" s="232">
        <v>1.55</v>
      </c>
      <c r="AD4" s="232">
        <v>1.51</v>
      </c>
      <c r="AE4" s="232"/>
      <c r="AF4" s="367">
        <f t="shared" si="7"/>
        <v>-1</v>
      </c>
      <c r="AG4" s="232">
        <v>1.51</v>
      </c>
      <c r="AH4" s="17"/>
      <c r="AI4" s="367">
        <f t="shared" si="8"/>
        <v>-1</v>
      </c>
      <c r="AJ4" s="235">
        <v>1.61</v>
      </c>
      <c r="AK4" s="18">
        <v>1.51</v>
      </c>
      <c r="AL4" s="235">
        <v>1.61</v>
      </c>
      <c r="AM4" s="17"/>
      <c r="AN4" s="226">
        <f t="shared" si="9"/>
        <v>-1</v>
      </c>
      <c r="AO4" s="237"/>
    </row>
    <row r="5" spans="1:41" ht="29.5" thickBot="1" x14ac:dyDescent="0.4">
      <c r="A5" s="243" t="s">
        <v>3021</v>
      </c>
      <c r="B5" s="246">
        <v>2.68</v>
      </c>
      <c r="C5" s="18">
        <v>2.68</v>
      </c>
      <c r="D5" s="225">
        <v>4.2</v>
      </c>
      <c r="E5" s="18">
        <v>2.68</v>
      </c>
      <c r="F5" s="18"/>
      <c r="G5" s="226">
        <f t="shared" si="0"/>
        <v>-1</v>
      </c>
      <c r="H5" s="245">
        <f t="shared" si="1"/>
        <v>0.56716417910447758</v>
      </c>
      <c r="I5" s="228">
        <v>2.95</v>
      </c>
      <c r="J5" s="17"/>
      <c r="K5" s="226">
        <f t="shared" si="2"/>
        <v>-1</v>
      </c>
      <c r="L5" s="235">
        <v>2.95</v>
      </c>
      <c r="M5" s="18">
        <v>3.16</v>
      </c>
      <c r="N5" s="361">
        <v>2.95</v>
      </c>
      <c r="O5" s="235"/>
      <c r="P5" s="226">
        <f t="shared" si="3"/>
        <v>0.17910447761194029</v>
      </c>
      <c r="Q5" s="226">
        <f t="shared" si="4"/>
        <v>-1</v>
      </c>
      <c r="R5" s="232">
        <v>2.95</v>
      </c>
      <c r="S5" s="18">
        <v>2.81</v>
      </c>
      <c r="T5" s="232">
        <v>2.95</v>
      </c>
      <c r="U5" s="235"/>
      <c r="V5" s="226">
        <f t="shared" si="5"/>
        <v>-1</v>
      </c>
      <c r="W5" s="232">
        <v>2.95</v>
      </c>
      <c r="X5" s="225">
        <v>2.87</v>
      </c>
      <c r="Y5" s="235">
        <v>2.95</v>
      </c>
      <c r="Z5" s="18"/>
      <c r="AA5" s="366">
        <f t="shared" si="6"/>
        <v>-1</v>
      </c>
      <c r="AB5" s="232">
        <v>2.95</v>
      </c>
      <c r="AC5" s="232">
        <v>3.14</v>
      </c>
      <c r="AD5" s="232">
        <v>2.95</v>
      </c>
      <c r="AE5" s="232"/>
      <c r="AF5" s="367">
        <f t="shared" si="7"/>
        <v>-1</v>
      </c>
      <c r="AG5" s="232">
        <v>2.68</v>
      </c>
      <c r="AH5" s="17"/>
      <c r="AI5" s="367">
        <f t="shared" si="8"/>
        <v>-1</v>
      </c>
      <c r="AJ5" s="235">
        <v>3.1</v>
      </c>
      <c r="AK5" s="18">
        <v>2.95</v>
      </c>
      <c r="AL5" s="235">
        <v>3.1</v>
      </c>
      <c r="AM5" s="17"/>
      <c r="AN5" s="226">
        <f t="shared" si="9"/>
        <v>-1</v>
      </c>
      <c r="AO5" s="238" t="s">
        <v>4474</v>
      </c>
    </row>
    <row r="6" spans="1:41" ht="29.5" thickBot="1" x14ac:dyDescent="0.4">
      <c r="A6" s="243" t="s">
        <v>2221</v>
      </c>
      <c r="B6" s="246">
        <v>5.82</v>
      </c>
      <c r="C6" s="18">
        <v>5.82</v>
      </c>
      <c r="D6" s="225">
        <v>6.11</v>
      </c>
      <c r="E6" s="18">
        <v>5.82</v>
      </c>
      <c r="F6" s="18"/>
      <c r="G6" s="226">
        <f t="shared" si="0"/>
        <v>-1</v>
      </c>
      <c r="H6" s="245">
        <f t="shared" si="1"/>
        <v>4.9828178694158079E-2</v>
      </c>
      <c r="I6" s="228">
        <v>6.4020000000000001</v>
      </c>
      <c r="J6" s="17"/>
      <c r="K6" s="226">
        <f t="shared" si="2"/>
        <v>-1</v>
      </c>
      <c r="L6" s="232">
        <v>6.4020000000000001</v>
      </c>
      <c r="M6" s="18">
        <v>6.22</v>
      </c>
      <c r="N6" s="362">
        <v>6.4020000000000001</v>
      </c>
      <c r="O6" s="232"/>
      <c r="P6" s="226">
        <f t="shared" si="3"/>
        <v>6.8728522336769668E-2</v>
      </c>
      <c r="Q6" s="226">
        <f t="shared" si="4"/>
        <v>-1</v>
      </c>
      <c r="R6" s="232">
        <v>6.4020000000000001</v>
      </c>
      <c r="S6" s="18">
        <v>6.21</v>
      </c>
      <c r="T6" s="232">
        <v>6.4020000000000001</v>
      </c>
      <c r="U6" s="232"/>
      <c r="V6" s="226">
        <f t="shared" si="5"/>
        <v>-1</v>
      </c>
      <c r="W6" s="232">
        <v>6.4020000000000001</v>
      </c>
      <c r="X6" s="225">
        <v>5.89</v>
      </c>
      <c r="Y6" s="235">
        <v>6.4020000000000001</v>
      </c>
      <c r="Z6" s="18"/>
      <c r="AA6" s="366">
        <f t="shared" si="6"/>
        <v>-1</v>
      </c>
      <c r="AB6" s="232">
        <v>6.4</v>
      </c>
      <c r="AC6" s="232">
        <v>7.89</v>
      </c>
      <c r="AD6" s="232">
        <v>6.4</v>
      </c>
      <c r="AE6" s="232"/>
      <c r="AF6" s="367">
        <f t="shared" si="7"/>
        <v>-1</v>
      </c>
      <c r="AG6" s="232">
        <v>5</v>
      </c>
      <c r="AH6" s="17"/>
      <c r="AI6" s="367">
        <f t="shared" si="8"/>
        <v>-1</v>
      </c>
      <c r="AJ6" s="235">
        <v>5.98</v>
      </c>
      <c r="AK6" s="18">
        <v>6.4</v>
      </c>
      <c r="AL6" s="235">
        <v>5.98</v>
      </c>
      <c r="AM6" s="17"/>
      <c r="AN6" s="226">
        <f t="shared" si="9"/>
        <v>-1</v>
      </c>
      <c r="AO6" s="355" t="s">
        <v>4475</v>
      </c>
    </row>
    <row r="7" spans="1:41" ht="15" thickBot="1" x14ac:dyDescent="0.4">
      <c r="A7" s="243" t="s">
        <v>2219</v>
      </c>
      <c r="B7" s="246">
        <v>1.29</v>
      </c>
      <c r="C7" s="18">
        <v>1.29</v>
      </c>
      <c r="D7" s="225">
        <v>1.37</v>
      </c>
      <c r="E7" s="18">
        <v>1.29</v>
      </c>
      <c r="F7" s="18"/>
      <c r="G7" s="226">
        <f t="shared" si="0"/>
        <v>-1</v>
      </c>
      <c r="H7" s="245">
        <f t="shared" si="1"/>
        <v>6.2015503875969047E-2</v>
      </c>
      <c r="I7" s="228">
        <v>1.23</v>
      </c>
      <c r="J7" s="17"/>
      <c r="K7" s="226">
        <f t="shared" si="2"/>
        <v>-1</v>
      </c>
      <c r="L7" s="235">
        <v>1.23</v>
      </c>
      <c r="M7" s="18">
        <v>1.28</v>
      </c>
      <c r="N7" s="361">
        <v>1.23</v>
      </c>
      <c r="O7" s="235"/>
      <c r="P7" s="226">
        <f t="shared" si="3"/>
        <v>-7.7519379844961309E-3</v>
      </c>
      <c r="Q7" s="226">
        <f t="shared" si="4"/>
        <v>-1</v>
      </c>
      <c r="R7" s="232">
        <v>1.29</v>
      </c>
      <c r="S7" s="18">
        <v>1.32</v>
      </c>
      <c r="T7" s="232">
        <v>1.29</v>
      </c>
      <c r="U7" s="235"/>
      <c r="V7" s="226">
        <f t="shared" si="5"/>
        <v>-1</v>
      </c>
      <c r="W7" s="232">
        <v>1.27</v>
      </c>
      <c r="X7" s="225">
        <v>1.2</v>
      </c>
      <c r="Y7" s="235">
        <v>1.27</v>
      </c>
      <c r="Z7" s="18"/>
      <c r="AA7" s="366">
        <f t="shared" si="6"/>
        <v>-1</v>
      </c>
      <c r="AB7" s="232">
        <v>1.35</v>
      </c>
      <c r="AC7" s="232">
        <v>1.46</v>
      </c>
      <c r="AD7" s="232">
        <v>1.35</v>
      </c>
      <c r="AE7" s="232"/>
      <c r="AF7" s="367">
        <f t="shared" si="7"/>
        <v>-1</v>
      </c>
      <c r="AG7" s="232">
        <v>1.23</v>
      </c>
      <c r="AH7" s="17"/>
      <c r="AI7" s="367">
        <f t="shared" si="8"/>
        <v>-1</v>
      </c>
      <c r="AJ7" s="235">
        <v>1.34</v>
      </c>
      <c r="AK7" s="18">
        <v>1.29</v>
      </c>
      <c r="AL7" s="235">
        <v>1.34</v>
      </c>
      <c r="AM7" s="17"/>
      <c r="AN7" s="226">
        <f t="shared" si="9"/>
        <v>-1</v>
      </c>
      <c r="AO7" s="237"/>
    </row>
    <row r="8" spans="1:41" ht="15" thickBot="1" x14ac:dyDescent="0.4">
      <c r="A8" s="22" t="s">
        <v>3023</v>
      </c>
      <c r="B8" s="236">
        <v>1.5</v>
      </c>
      <c r="C8" s="247">
        <v>1.5</v>
      </c>
      <c r="D8" s="248">
        <v>1.58</v>
      </c>
      <c r="E8" s="247">
        <v>1.5</v>
      </c>
      <c r="F8" s="247"/>
      <c r="G8" s="226">
        <f t="shared" si="0"/>
        <v>-1</v>
      </c>
      <c r="H8" s="245">
        <f t="shared" si="1"/>
        <v>5.3333333333333378E-2</v>
      </c>
      <c r="I8" s="242">
        <v>1.732</v>
      </c>
      <c r="J8" s="234"/>
      <c r="K8" s="226">
        <f t="shared" si="2"/>
        <v>-1</v>
      </c>
      <c r="L8" s="233">
        <v>1.732</v>
      </c>
      <c r="M8" s="247">
        <v>1.6</v>
      </c>
      <c r="N8" s="363">
        <v>1.732</v>
      </c>
      <c r="O8" s="233"/>
      <c r="P8" s="249">
        <f t="shared" si="3"/>
        <v>6.6666666666666721E-2</v>
      </c>
      <c r="Q8" s="226">
        <f t="shared" si="4"/>
        <v>-1</v>
      </c>
      <c r="R8" s="233">
        <v>1.74</v>
      </c>
      <c r="S8" s="247">
        <v>1.7</v>
      </c>
      <c r="T8" s="233">
        <v>1.74</v>
      </c>
      <c r="U8" s="233"/>
      <c r="V8" s="226">
        <f t="shared" si="5"/>
        <v>-1</v>
      </c>
      <c r="W8" s="233">
        <v>1.74</v>
      </c>
      <c r="X8" s="248">
        <v>1.64</v>
      </c>
      <c r="Y8" s="236">
        <v>1.74</v>
      </c>
      <c r="Z8" s="247"/>
      <c r="AA8" s="366">
        <f t="shared" si="6"/>
        <v>-1</v>
      </c>
      <c r="AB8" s="233">
        <v>1.66</v>
      </c>
      <c r="AC8" s="233">
        <v>1.77</v>
      </c>
      <c r="AD8" s="233">
        <v>1.66</v>
      </c>
      <c r="AE8" s="233"/>
      <c r="AF8" s="367">
        <f t="shared" si="7"/>
        <v>-1</v>
      </c>
      <c r="AG8" s="233">
        <v>1.5</v>
      </c>
      <c r="AH8" s="234"/>
      <c r="AI8" s="367">
        <f t="shared" si="8"/>
        <v>-1</v>
      </c>
      <c r="AJ8" s="236">
        <v>1.59</v>
      </c>
      <c r="AK8" s="247">
        <v>1.5</v>
      </c>
      <c r="AL8" s="236">
        <v>1.59</v>
      </c>
      <c r="AM8" s="234"/>
      <c r="AN8" s="226">
        <f t="shared" si="9"/>
        <v>-1</v>
      </c>
      <c r="AO8" s="239"/>
    </row>
  </sheetData>
  <mergeCells count="8">
    <mergeCell ref="AB1:AF1"/>
    <mergeCell ref="AG1:AI1"/>
    <mergeCell ref="AJ1:AN1"/>
    <mergeCell ref="C1:G1"/>
    <mergeCell ref="I1:K1"/>
    <mergeCell ref="L1:Q1"/>
    <mergeCell ref="R1:V1"/>
    <mergeCell ref="W1:AA1"/>
  </mergeCells>
  <conditionalFormatting sqref="G3:H8">
    <cfRule type="cellIs" dxfId="26" priority="28" operator="between">
      <formula>0</formula>
      <formula>0.1</formula>
    </cfRule>
    <cfRule type="cellIs" dxfId="25" priority="29" stopIfTrue="1" operator="greaterThanOrEqual">
      <formula>0.1</formula>
    </cfRule>
    <cfRule type="cellIs" dxfId="24" priority="30" operator="lessThanOrEqual">
      <formula>0</formula>
    </cfRule>
  </conditionalFormatting>
  <conditionalFormatting sqref="K3:K8">
    <cfRule type="cellIs" dxfId="23" priority="7" operator="between">
      <formula>0</formula>
      <formula>0.1</formula>
    </cfRule>
    <cfRule type="cellIs" dxfId="22" priority="8" stopIfTrue="1" operator="greaterThanOrEqual">
      <formula>0.1</formula>
    </cfRule>
    <cfRule type="cellIs" dxfId="21" priority="9" operator="lessThanOrEqual">
      <formula>0</formula>
    </cfRule>
  </conditionalFormatting>
  <conditionalFormatting sqref="P3:Q8">
    <cfRule type="cellIs" dxfId="20" priority="4" operator="between">
      <formula>0</formula>
      <formula>0.1</formula>
    </cfRule>
    <cfRule type="cellIs" dxfId="19" priority="5" stopIfTrue="1" operator="greaterThanOrEqual">
      <formula>0.1</formula>
    </cfRule>
    <cfRule type="cellIs" dxfId="18" priority="6" operator="lessThanOrEqual">
      <formula>0</formula>
    </cfRule>
  </conditionalFormatting>
  <conditionalFormatting sqref="V3:V8">
    <cfRule type="cellIs" dxfId="17" priority="16" operator="between">
      <formula>0</formula>
      <formula>0.1</formula>
    </cfRule>
    <cfRule type="cellIs" dxfId="16" priority="17" stopIfTrue="1" operator="greaterThanOrEqual">
      <formula>0.1</formula>
    </cfRule>
    <cfRule type="cellIs" dxfId="15" priority="18" operator="lessThanOrEqual">
      <formula>0</formula>
    </cfRule>
  </conditionalFormatting>
  <conditionalFormatting sqref="AA3:AA8">
    <cfRule type="cellIs" dxfId="14" priority="13" operator="between">
      <formula>0</formula>
      <formula>0.1</formula>
    </cfRule>
    <cfRule type="cellIs" dxfId="13" priority="14" stopIfTrue="1" operator="greaterThanOrEqual">
      <formula>0.1</formula>
    </cfRule>
    <cfRule type="cellIs" dxfId="12" priority="15" operator="lessThanOrEqual">
      <formula>0</formula>
    </cfRule>
  </conditionalFormatting>
  <conditionalFormatting sqref="AF3:AF8">
    <cfRule type="cellIs" dxfId="11" priority="10" operator="between">
      <formula>0</formula>
      <formula>0.1</formula>
    </cfRule>
    <cfRule type="cellIs" dxfId="10" priority="11" stopIfTrue="1" operator="greaterThanOrEqual">
      <formula>0.1</formula>
    </cfRule>
    <cfRule type="cellIs" dxfId="9" priority="12" operator="lessThanOrEqual">
      <formula>0</formula>
    </cfRule>
  </conditionalFormatting>
  <conditionalFormatting sqref="AI3:AI8">
    <cfRule type="cellIs" dxfId="8" priority="1" operator="between">
      <formula>0</formula>
      <formula>0.1</formula>
    </cfRule>
    <cfRule type="cellIs" dxfId="7" priority="2" stopIfTrue="1" operator="greaterThanOrEqual">
      <formula>0.1</formula>
    </cfRule>
    <cfRule type="cellIs" dxfId="6" priority="3" operator="lessThanOrEqual">
      <formula>0</formula>
    </cfRule>
  </conditionalFormatting>
  <conditionalFormatting sqref="AN3:AN8">
    <cfRule type="cellIs" dxfId="5" priority="19" operator="between">
      <formula>0</formula>
      <formula>0.1</formula>
    </cfRule>
    <cfRule type="cellIs" dxfId="4" priority="20" stopIfTrue="1" operator="greaterThanOrEqual">
      <formula>0.1</formula>
    </cfRule>
    <cfRule type="cellIs" dxfId="3" priority="21" operator="lessThanOrEqual">
      <formula>0</formula>
    </cfRule>
  </conditionalFormatting>
  <hyperlinks>
    <hyperlink ref="AO5" r:id="rId1" xr:uid="{00000000-0004-0000-0E00-000000000000}"/>
    <hyperlink ref="AO6" r:id="rId2" display="https://issues.labcollab.net/browse/SBR-15126" xr:uid="{00000000-0004-0000-0E00-000001000000}"/>
  </hyperlinks>
  <pageMargins left="0.7" right="0.7" top="0.75" bottom="0.75" header="0.3" footer="0.3"/>
  <pageSetup orientation="portrait"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T39"/>
  <sheetViews>
    <sheetView zoomScaleNormal="100" workbookViewId="0">
      <selection activeCell="A16" sqref="A16"/>
    </sheetView>
  </sheetViews>
  <sheetFormatPr defaultColWidth="8.54296875" defaultRowHeight="14.5" x14ac:dyDescent="0.35"/>
  <cols>
    <col min="1" max="1" width="57.54296875" customWidth="1"/>
    <col min="2" max="2" width="24.54296875" customWidth="1"/>
    <col min="3" max="3" width="21.54296875" customWidth="1"/>
    <col min="4" max="4" width="13.453125" customWidth="1"/>
    <col min="5" max="5" width="21.453125" bestFit="1" customWidth="1"/>
    <col min="6" max="6" width="21" customWidth="1"/>
    <col min="7" max="7" width="20.54296875" customWidth="1"/>
    <col min="8" max="10" width="17" customWidth="1"/>
    <col min="12" max="12" width="47.54296875" bestFit="1" customWidth="1"/>
    <col min="13" max="13" width="8.54296875" bestFit="1" customWidth="1"/>
    <col min="14" max="14" width="8.54296875" customWidth="1"/>
    <col min="15" max="15" width="18.54296875" customWidth="1"/>
    <col min="17" max="17" width="7.54296875" bestFit="1" customWidth="1"/>
    <col min="18" max="18" width="7.453125" customWidth="1"/>
    <col min="19" max="21" width="8.54296875" bestFit="1" customWidth="1"/>
    <col min="22" max="22" width="8.54296875" customWidth="1"/>
    <col min="23" max="23" width="8.453125" hidden="1" customWidth="1"/>
    <col min="24" max="24" width="9.453125" hidden="1" customWidth="1"/>
    <col min="25" max="28" width="9.453125" customWidth="1"/>
    <col min="29" max="30" width="9.453125" hidden="1" customWidth="1"/>
    <col min="31" max="45" width="9.453125" customWidth="1"/>
    <col min="46" max="46" width="11.54296875" bestFit="1" customWidth="1"/>
  </cols>
  <sheetData>
    <row r="1" spans="1:46" ht="15" thickBot="1" x14ac:dyDescent="0.4">
      <c r="A1" s="1874" t="s">
        <v>3366</v>
      </c>
      <c r="B1" s="1874"/>
      <c r="C1" s="1874"/>
      <c r="D1" s="1875"/>
      <c r="E1" s="1875"/>
      <c r="M1" s="102"/>
      <c r="N1" s="102"/>
      <c r="O1" s="102"/>
      <c r="P1" s="102"/>
      <c r="Q1" s="102"/>
      <c r="R1" s="4"/>
      <c r="S1" s="4"/>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309"/>
      <c r="AT1" s="330"/>
    </row>
    <row r="2" spans="1:46" ht="15" thickBot="1" x14ac:dyDescent="0.4">
      <c r="A2" s="329" t="s">
        <v>1656</v>
      </c>
      <c r="B2" s="1854" t="s">
        <v>4476</v>
      </c>
      <c r="C2" s="1856"/>
      <c r="D2" s="328"/>
      <c r="E2" s="328"/>
      <c r="M2" s="102"/>
      <c r="N2" s="102"/>
      <c r="O2" s="102"/>
      <c r="P2" s="102"/>
      <c r="Q2" s="102"/>
      <c r="R2" s="4"/>
      <c r="S2" s="4"/>
      <c r="T2" s="102"/>
      <c r="U2" s="102"/>
      <c r="V2" s="102"/>
      <c r="W2" s="102"/>
      <c r="X2" s="102"/>
      <c r="Y2" s="102"/>
      <c r="Z2" s="102"/>
      <c r="AA2" s="102"/>
      <c r="AB2" s="102"/>
      <c r="AC2" s="102"/>
      <c r="AD2" s="102"/>
      <c r="AE2" s="102"/>
      <c r="AF2" s="102"/>
      <c r="AG2" s="102"/>
      <c r="AH2" s="102"/>
      <c r="AI2" s="102"/>
      <c r="AJ2" s="102"/>
      <c r="AK2" s="102"/>
      <c r="AL2" s="102"/>
      <c r="AM2" s="102"/>
      <c r="AN2" s="102"/>
      <c r="AO2" s="102"/>
      <c r="AP2" s="102"/>
      <c r="AQ2" s="102"/>
      <c r="AR2" s="102"/>
      <c r="AS2" s="309"/>
    </row>
    <row r="3" spans="1:46" ht="15" hidden="1" thickBot="1" x14ac:dyDescent="0.4">
      <c r="A3" s="327" t="s">
        <v>4477</v>
      </c>
      <c r="B3" s="326" t="s">
        <v>4478</v>
      </c>
      <c r="C3" s="325" t="s">
        <v>4479</v>
      </c>
      <c r="D3" s="324" t="s">
        <v>4480</v>
      </c>
      <c r="E3" s="324" t="s">
        <v>4304</v>
      </c>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c r="AM3" s="102"/>
      <c r="AN3" s="102"/>
      <c r="AO3" s="102"/>
      <c r="AP3" s="102"/>
      <c r="AQ3" s="102"/>
      <c r="AR3" s="102"/>
      <c r="AS3" s="309"/>
    </row>
    <row r="4" spans="1:46" x14ac:dyDescent="0.35">
      <c r="A4" s="252"/>
      <c r="B4" s="322" t="s">
        <v>4481</v>
      </c>
      <c r="C4" s="323" t="s">
        <v>4482</v>
      </c>
      <c r="D4" s="320"/>
      <c r="M4" s="102"/>
      <c r="N4" s="102"/>
      <c r="O4" s="102"/>
      <c r="P4" s="102"/>
      <c r="Q4" s="102"/>
      <c r="R4" s="4"/>
      <c r="S4" s="4"/>
      <c r="T4" s="102"/>
      <c r="U4" s="102"/>
      <c r="V4" s="102"/>
      <c r="W4" s="102"/>
      <c r="X4" s="102"/>
      <c r="Y4" s="102"/>
      <c r="Z4" s="102"/>
      <c r="AA4" s="102"/>
      <c r="AB4" s="102"/>
      <c r="AC4" s="102"/>
      <c r="AD4" s="102"/>
      <c r="AE4" s="102"/>
      <c r="AF4" s="102"/>
      <c r="AG4" s="102"/>
      <c r="AH4" s="102"/>
      <c r="AI4" s="102"/>
      <c r="AJ4" s="102"/>
      <c r="AK4" s="102"/>
      <c r="AL4" s="102"/>
      <c r="AM4" s="102"/>
      <c r="AN4" s="102"/>
      <c r="AO4" s="102"/>
      <c r="AP4" s="102"/>
      <c r="AQ4" s="102"/>
      <c r="AR4" s="102"/>
      <c r="AS4" s="309"/>
    </row>
    <row r="5" spans="1:46" x14ac:dyDescent="0.35">
      <c r="A5" s="252" t="s">
        <v>4483</v>
      </c>
      <c r="B5" s="322" t="s">
        <v>4484</v>
      </c>
      <c r="C5" s="321" t="s">
        <v>4485</v>
      </c>
      <c r="D5" s="320"/>
      <c r="M5" s="102"/>
      <c r="N5" s="102"/>
      <c r="O5" s="102"/>
      <c r="P5" s="102"/>
      <c r="Q5" s="102"/>
      <c r="R5" s="4"/>
      <c r="S5" s="4"/>
      <c r="T5" s="102"/>
      <c r="U5" s="102"/>
      <c r="V5" s="102"/>
      <c r="W5" s="102"/>
      <c r="X5" s="102"/>
      <c r="Y5" s="102"/>
      <c r="Z5" s="102"/>
      <c r="AA5" s="102"/>
      <c r="AB5" s="102"/>
      <c r="AC5" s="102"/>
      <c r="AD5" s="102"/>
      <c r="AE5" s="102"/>
      <c r="AF5" s="102"/>
      <c r="AG5" s="102"/>
      <c r="AH5" s="102"/>
      <c r="AI5" s="102"/>
      <c r="AJ5" s="102"/>
      <c r="AK5" s="102"/>
      <c r="AL5" s="102"/>
      <c r="AM5" s="102"/>
      <c r="AN5" s="102"/>
      <c r="AO5" s="102"/>
      <c r="AP5" s="102"/>
      <c r="AQ5" s="102"/>
      <c r="AR5" s="102"/>
      <c r="AS5" s="309"/>
    </row>
    <row r="6" spans="1:46" ht="15" thickBot="1" x14ac:dyDescent="0.4">
      <c r="A6" s="319" t="s">
        <v>4486</v>
      </c>
      <c r="B6" s="318">
        <v>0.08</v>
      </c>
      <c r="C6" s="296">
        <v>0.05</v>
      </c>
      <c r="D6" s="317"/>
      <c r="M6" s="102"/>
      <c r="N6" s="102"/>
      <c r="O6" s="102"/>
      <c r="P6" s="102"/>
      <c r="Q6" s="102"/>
      <c r="R6" s="4"/>
      <c r="S6" s="4"/>
      <c r="T6" s="102"/>
      <c r="U6" s="102"/>
      <c r="V6" s="102"/>
      <c r="W6" s="102"/>
      <c r="X6" s="102"/>
      <c r="Y6" s="102"/>
      <c r="Z6" s="102"/>
      <c r="AA6" s="102"/>
      <c r="AB6" s="102"/>
      <c r="AC6" s="102"/>
      <c r="AD6" s="102"/>
      <c r="AE6" s="102"/>
      <c r="AF6" s="102"/>
      <c r="AG6" s="102"/>
      <c r="AH6" s="102"/>
      <c r="AI6" s="102"/>
      <c r="AJ6" s="102"/>
      <c r="AK6" s="102"/>
      <c r="AL6" s="102"/>
      <c r="AM6" s="102"/>
      <c r="AN6" s="102"/>
      <c r="AO6" s="102"/>
      <c r="AP6" s="102"/>
      <c r="AQ6" s="102"/>
      <c r="AR6" s="102"/>
      <c r="AS6" s="309"/>
    </row>
    <row r="7" spans="1:46" ht="15" thickBot="1" x14ac:dyDescent="0.4">
      <c r="M7" s="102"/>
      <c r="N7" s="102"/>
      <c r="O7" s="102"/>
      <c r="P7" s="102"/>
      <c r="Q7" s="102"/>
      <c r="R7" s="4"/>
      <c r="S7" s="4"/>
      <c r="T7" s="102"/>
      <c r="U7" s="102"/>
      <c r="V7" s="102"/>
      <c r="W7" s="102"/>
      <c r="X7" s="102"/>
      <c r="Y7" s="102"/>
      <c r="Z7" s="102"/>
      <c r="AA7" s="102"/>
      <c r="AB7" s="102"/>
      <c r="AC7" s="102"/>
      <c r="AD7" s="102"/>
      <c r="AE7" s="102"/>
      <c r="AF7" s="102"/>
      <c r="AG7" s="102"/>
      <c r="AH7" s="102"/>
      <c r="AI7" s="102"/>
      <c r="AJ7" s="102"/>
      <c r="AK7" s="102"/>
      <c r="AL7" s="102"/>
      <c r="AM7" s="102"/>
      <c r="AN7" s="102"/>
      <c r="AO7" s="102"/>
      <c r="AP7" s="102"/>
      <c r="AQ7" s="102"/>
      <c r="AR7" s="102"/>
      <c r="AS7" s="309"/>
    </row>
    <row r="8" spans="1:46" ht="15" thickBot="1" x14ac:dyDescent="0.4">
      <c r="A8" s="274" t="s">
        <v>1656</v>
      </c>
      <c r="B8" s="1871" t="s">
        <v>4487</v>
      </c>
      <c r="C8" s="1872"/>
      <c r="D8" s="1872"/>
      <c r="E8" s="1872"/>
      <c r="F8" s="1872"/>
      <c r="G8" s="1872"/>
      <c r="H8" s="1872"/>
      <c r="I8" s="1872"/>
      <c r="J8" s="1873"/>
      <c r="M8" s="102"/>
      <c r="N8" s="102"/>
      <c r="O8" s="102"/>
      <c r="P8" s="102"/>
      <c r="Q8" s="102"/>
      <c r="R8" s="4"/>
      <c r="S8" s="4"/>
      <c r="T8" s="102"/>
      <c r="U8" s="102"/>
      <c r="V8" s="102"/>
      <c r="W8" s="102"/>
      <c r="X8" s="102"/>
      <c r="Y8" s="102"/>
      <c r="Z8" s="102"/>
      <c r="AA8" s="102"/>
      <c r="AB8" s="102"/>
      <c r="AC8" s="102"/>
      <c r="AD8" s="102"/>
      <c r="AE8" s="102"/>
      <c r="AF8" s="102"/>
      <c r="AG8" s="102"/>
      <c r="AH8" s="102"/>
      <c r="AI8" s="102"/>
      <c r="AJ8" s="102"/>
      <c r="AK8" s="102"/>
      <c r="AL8" s="102"/>
      <c r="AM8" s="102"/>
      <c r="AN8" s="102"/>
      <c r="AO8" s="102"/>
      <c r="AP8" s="102"/>
      <c r="AQ8" s="102"/>
      <c r="AR8" s="102"/>
      <c r="AS8" s="309"/>
    </row>
    <row r="9" spans="1:46" x14ac:dyDescent="0.35">
      <c r="A9" s="316" t="s">
        <v>4477</v>
      </c>
      <c r="B9" s="315" t="s">
        <v>4478</v>
      </c>
      <c r="C9" s="314" t="s">
        <v>4488</v>
      </c>
      <c r="D9" s="313" t="s">
        <v>4480</v>
      </c>
      <c r="E9" s="313" t="s">
        <v>4304</v>
      </c>
      <c r="F9" s="313" t="s">
        <v>4489</v>
      </c>
      <c r="G9" s="313" t="s">
        <v>4490</v>
      </c>
      <c r="H9" s="312" t="s">
        <v>4491</v>
      </c>
      <c r="I9" s="311" t="s">
        <v>4488</v>
      </c>
      <c r="J9" s="310" t="s">
        <v>4489</v>
      </c>
      <c r="M9" s="102"/>
      <c r="N9" s="102"/>
      <c r="O9" s="102"/>
      <c r="P9" s="102"/>
      <c r="Q9" s="102"/>
      <c r="R9" s="4"/>
      <c r="S9" s="4"/>
      <c r="T9" s="102"/>
      <c r="U9" s="102"/>
      <c r="V9" s="102"/>
      <c r="W9" s="102"/>
      <c r="X9" s="102"/>
      <c r="Y9" s="102"/>
      <c r="Z9" s="102"/>
      <c r="AA9" s="102"/>
      <c r="AB9" s="102"/>
      <c r="AC9" s="102"/>
      <c r="AD9" s="102"/>
      <c r="AE9" s="102"/>
      <c r="AF9" s="102"/>
      <c r="AG9" s="102"/>
      <c r="AH9" s="102"/>
      <c r="AI9" s="102"/>
      <c r="AJ9" s="102"/>
      <c r="AK9" s="102"/>
      <c r="AL9" s="102"/>
      <c r="AM9" s="102"/>
      <c r="AN9" s="102"/>
      <c r="AO9" s="102"/>
      <c r="AP9" s="102"/>
      <c r="AQ9" s="102"/>
      <c r="AR9" s="102"/>
      <c r="AS9" s="309"/>
    </row>
    <row r="10" spans="1:46" ht="15" thickBot="1" x14ac:dyDescent="0.4">
      <c r="A10" s="308"/>
      <c r="B10" s="307" t="s">
        <v>4481</v>
      </c>
      <c r="C10" s="306" t="s">
        <v>7</v>
      </c>
      <c r="D10" s="305"/>
      <c r="E10" s="305" t="s">
        <v>4492</v>
      </c>
      <c r="F10" s="305" t="s">
        <v>4493</v>
      </c>
      <c r="G10" s="305" t="s">
        <v>4494</v>
      </c>
      <c r="H10" s="304" t="s">
        <v>4495</v>
      </c>
      <c r="I10" s="303" t="s">
        <v>4493</v>
      </c>
      <c r="J10" s="302" t="s">
        <v>4496</v>
      </c>
    </row>
    <row r="11" spans="1:46" x14ac:dyDescent="0.35">
      <c r="A11" s="19" t="s">
        <v>4483</v>
      </c>
      <c r="B11" s="287" t="s">
        <v>4484</v>
      </c>
      <c r="C11" s="301" t="s">
        <v>4497</v>
      </c>
      <c r="D11" s="300"/>
      <c r="E11" s="300" t="s">
        <v>4498</v>
      </c>
      <c r="F11" s="93" t="s">
        <v>4499</v>
      </c>
      <c r="G11" s="93" t="s">
        <v>4500</v>
      </c>
      <c r="H11" s="21">
        <v>47</v>
      </c>
      <c r="I11" s="152" t="s">
        <v>4497</v>
      </c>
      <c r="J11" s="253" t="s">
        <v>4501</v>
      </c>
    </row>
    <row r="12" spans="1:46" ht="15" thickBot="1" x14ac:dyDescent="0.4">
      <c r="A12" s="20" t="s">
        <v>4486</v>
      </c>
      <c r="B12" s="286">
        <v>0.08</v>
      </c>
      <c r="C12" s="299">
        <v>6.6000000000000003E-2</v>
      </c>
      <c r="D12" s="298"/>
      <c r="E12" s="298">
        <v>6.3E-2</v>
      </c>
      <c r="F12" s="298">
        <v>0.06</v>
      </c>
      <c r="G12" s="298">
        <v>6.4000000000000001E-2</v>
      </c>
      <c r="H12" s="297">
        <v>7.0000000000000007E-2</v>
      </c>
      <c r="I12" s="296">
        <v>6.6000000000000003E-2</v>
      </c>
      <c r="J12" s="295">
        <v>5.3999999999999999E-2</v>
      </c>
    </row>
    <row r="14" spans="1:46" ht="15" thickBot="1" x14ac:dyDescent="0.4"/>
    <row r="15" spans="1:46" ht="15" thickBot="1" x14ac:dyDescent="0.4">
      <c r="A15" s="274" t="s">
        <v>1656</v>
      </c>
      <c r="B15" s="1871" t="s">
        <v>4502</v>
      </c>
      <c r="C15" s="1872"/>
      <c r="D15" s="1872"/>
      <c r="E15" s="1873"/>
    </row>
    <row r="16" spans="1:46" x14ac:dyDescent="0.35">
      <c r="A16" s="294" t="s">
        <v>4477</v>
      </c>
      <c r="B16" s="293" t="s">
        <v>4478</v>
      </c>
      <c r="C16" s="293" t="s">
        <v>4479</v>
      </c>
      <c r="D16" s="293" t="s">
        <v>4480</v>
      </c>
      <c r="E16" s="292" t="s">
        <v>4304</v>
      </c>
    </row>
    <row r="17" spans="1:7" x14ac:dyDescent="0.35">
      <c r="A17" s="291"/>
      <c r="B17" s="290" t="s">
        <v>4481</v>
      </c>
      <c r="C17" s="290"/>
      <c r="D17" s="289" t="s">
        <v>4503</v>
      </c>
      <c r="E17" s="288" t="s">
        <v>4504</v>
      </c>
    </row>
    <row r="18" spans="1:7" x14ac:dyDescent="0.35">
      <c r="A18" s="19" t="s">
        <v>4483</v>
      </c>
      <c r="B18" s="287" t="s">
        <v>4484</v>
      </c>
      <c r="C18" s="93"/>
      <c r="D18" s="93" t="s">
        <v>4505</v>
      </c>
      <c r="E18" s="281">
        <v>44.6</v>
      </c>
    </row>
    <row r="19" spans="1:7" ht="15" thickBot="1" x14ac:dyDescent="0.4">
      <c r="A19" s="20" t="s">
        <v>4486</v>
      </c>
      <c r="B19" s="286">
        <v>0.08</v>
      </c>
      <c r="C19" s="285"/>
      <c r="D19" s="285">
        <v>7.0000000000000007E-2</v>
      </c>
      <c r="E19" s="279">
        <v>7.0000000000000007E-2</v>
      </c>
    </row>
    <row r="20" spans="1:7" ht="15" thickBot="1" x14ac:dyDescent="0.4"/>
    <row r="21" spans="1:7" ht="15" thickBot="1" x14ac:dyDescent="0.4">
      <c r="A21" s="274" t="s">
        <v>1656</v>
      </c>
      <c r="B21" s="1854" t="s">
        <v>4506</v>
      </c>
      <c r="C21" s="1855"/>
      <c r="D21" s="1855"/>
      <c r="E21" s="1855"/>
      <c r="F21" s="1855"/>
      <c r="G21" s="1856"/>
    </row>
    <row r="22" spans="1:7" ht="15" thickBot="1" x14ac:dyDescent="0.4">
      <c r="A22" s="273" t="s">
        <v>4477</v>
      </c>
      <c r="B22" s="270" t="s">
        <v>4478</v>
      </c>
      <c r="C22" s="270" t="s">
        <v>4479</v>
      </c>
      <c r="D22" s="269" t="s">
        <v>4480</v>
      </c>
      <c r="E22" s="269" t="s">
        <v>4304</v>
      </c>
      <c r="F22" s="268" t="s">
        <v>4491</v>
      </c>
      <c r="G22" s="268" t="s">
        <v>4305</v>
      </c>
    </row>
    <row r="23" spans="1:7" ht="15" thickBot="1" x14ac:dyDescent="0.4">
      <c r="A23" s="271"/>
      <c r="B23" s="270" t="s">
        <v>4481</v>
      </c>
      <c r="C23" s="284" t="s">
        <v>4507</v>
      </c>
      <c r="D23" s="283"/>
      <c r="E23" s="267" t="s">
        <v>4504</v>
      </c>
      <c r="F23" s="267" t="s">
        <v>4508</v>
      </c>
      <c r="G23" s="282" t="s">
        <v>4508</v>
      </c>
    </row>
    <row r="24" spans="1:7" ht="15" thickBot="1" x14ac:dyDescent="0.4">
      <c r="A24" s="61" t="s">
        <v>4483</v>
      </c>
      <c r="B24" s="266" t="s">
        <v>4484</v>
      </c>
      <c r="C24" s="281" t="s">
        <v>4509</v>
      </c>
      <c r="D24" s="280"/>
      <c r="E24" s="280">
        <v>44.6</v>
      </c>
      <c r="F24" s="264" t="s">
        <v>4510</v>
      </c>
      <c r="G24" s="33" t="s">
        <v>4510</v>
      </c>
    </row>
    <row r="25" spans="1:7" ht="15" thickBot="1" x14ac:dyDescent="0.4">
      <c r="A25" s="11" t="s">
        <v>4486</v>
      </c>
      <c r="B25" s="263">
        <v>0.08</v>
      </c>
      <c r="C25" s="279">
        <v>0.06</v>
      </c>
      <c r="D25" s="278"/>
      <c r="E25" s="278">
        <v>7.0000000000000007E-2</v>
      </c>
      <c r="F25" s="260">
        <v>0.06</v>
      </c>
      <c r="G25" s="277">
        <v>0.06</v>
      </c>
    </row>
    <row r="27" spans="1:7" ht="15" thickBot="1" x14ac:dyDescent="0.4"/>
    <row r="28" spans="1:7" ht="15" thickBot="1" x14ac:dyDescent="0.4">
      <c r="A28" s="274" t="s">
        <v>1656</v>
      </c>
      <c r="B28" s="1871" t="s">
        <v>4511</v>
      </c>
      <c r="C28" s="1872"/>
      <c r="D28" s="1872"/>
      <c r="E28" s="1872"/>
      <c r="F28" s="1872"/>
      <c r="G28" s="1873"/>
    </row>
    <row r="29" spans="1:7" ht="15" thickBot="1" x14ac:dyDescent="0.4">
      <c r="A29" s="273" t="s">
        <v>4477</v>
      </c>
      <c r="B29" s="270" t="s">
        <v>4478</v>
      </c>
      <c r="C29" s="270" t="s">
        <v>4479</v>
      </c>
      <c r="D29" s="269" t="s">
        <v>4480</v>
      </c>
      <c r="E29" s="269" t="s">
        <v>4304</v>
      </c>
      <c r="F29" s="268" t="s">
        <v>4491</v>
      </c>
      <c r="G29" s="272" t="s">
        <v>4512</v>
      </c>
    </row>
    <row r="30" spans="1:7" ht="15" thickBot="1" x14ac:dyDescent="0.4">
      <c r="A30" s="273"/>
      <c r="B30" s="270" t="s">
        <v>4481</v>
      </c>
      <c r="C30" s="270" t="s">
        <v>4513</v>
      </c>
      <c r="D30" s="270" t="s">
        <v>4514</v>
      </c>
      <c r="E30" s="269" t="s">
        <v>4513</v>
      </c>
      <c r="F30" s="268" t="s">
        <v>4515</v>
      </c>
      <c r="G30" s="267" t="s">
        <v>4516</v>
      </c>
    </row>
    <row r="31" spans="1:7" ht="15" thickBot="1" x14ac:dyDescent="0.4">
      <c r="A31" s="61" t="s">
        <v>4483</v>
      </c>
      <c r="B31" s="266" t="s">
        <v>4484</v>
      </c>
      <c r="C31" s="265">
        <v>43.6</v>
      </c>
      <c r="D31" s="265" t="s">
        <v>4517</v>
      </c>
      <c r="E31" s="264" t="s">
        <v>4518</v>
      </c>
      <c r="F31" s="276" t="s">
        <v>4519</v>
      </c>
      <c r="G31" s="264" t="s">
        <v>4520</v>
      </c>
    </row>
    <row r="32" spans="1:7" ht="15" thickBot="1" x14ac:dyDescent="0.4">
      <c r="A32" s="11" t="s">
        <v>4486</v>
      </c>
      <c r="B32" s="263">
        <v>0.08</v>
      </c>
      <c r="C32" s="261">
        <v>6.4000000000000001E-2</v>
      </c>
      <c r="D32" s="261">
        <v>0.06</v>
      </c>
      <c r="E32" s="262">
        <v>0.06</v>
      </c>
      <c r="F32" s="275">
        <v>0.06</v>
      </c>
      <c r="G32" s="260">
        <v>0.06</v>
      </c>
    </row>
    <row r="34" spans="1:7" ht="15" thickBot="1" x14ac:dyDescent="0.4"/>
    <row r="35" spans="1:7" ht="15" thickBot="1" x14ac:dyDescent="0.4">
      <c r="A35" s="274" t="s">
        <v>1656</v>
      </c>
      <c r="B35" s="1871" t="s">
        <v>4521</v>
      </c>
      <c r="C35" s="1872"/>
      <c r="D35" s="1872"/>
      <c r="E35" s="1872"/>
      <c r="F35" s="1872"/>
      <c r="G35" s="1873"/>
    </row>
    <row r="36" spans="1:7" ht="15" thickBot="1" x14ac:dyDescent="0.4">
      <c r="A36" s="273" t="s">
        <v>4477</v>
      </c>
      <c r="B36" s="270" t="s">
        <v>4478</v>
      </c>
      <c r="C36" s="270" t="s">
        <v>4479</v>
      </c>
      <c r="D36" s="269" t="s">
        <v>4480</v>
      </c>
      <c r="E36" s="269" t="s">
        <v>4304</v>
      </c>
      <c r="F36" s="268" t="s">
        <v>4491</v>
      </c>
      <c r="G36" s="272" t="s">
        <v>4512</v>
      </c>
    </row>
    <row r="37" spans="1:7" ht="15" thickBot="1" x14ac:dyDescent="0.4">
      <c r="A37" s="271"/>
      <c r="B37" s="270" t="s">
        <v>4481</v>
      </c>
      <c r="C37" s="270" t="s">
        <v>4513</v>
      </c>
      <c r="D37" s="270" t="s">
        <v>4514</v>
      </c>
      <c r="E37" s="269" t="s">
        <v>4513</v>
      </c>
      <c r="F37" s="268" t="s">
        <v>4515</v>
      </c>
      <c r="G37" s="267" t="s">
        <v>4516</v>
      </c>
    </row>
    <row r="38" spans="1:7" ht="15" thickBot="1" x14ac:dyDescent="0.4">
      <c r="A38" s="61" t="s">
        <v>4483</v>
      </c>
      <c r="B38" s="266" t="s">
        <v>4484</v>
      </c>
      <c r="C38" s="265"/>
      <c r="D38" s="265" t="s">
        <v>4510</v>
      </c>
      <c r="E38" s="264"/>
      <c r="F38" s="265" t="s">
        <v>4510</v>
      </c>
      <c r="G38" s="264"/>
    </row>
    <row r="39" spans="1:7" ht="15" thickBot="1" x14ac:dyDescent="0.4">
      <c r="A39" s="11" t="s">
        <v>4486</v>
      </c>
      <c r="B39" s="263">
        <v>0.08</v>
      </c>
      <c r="C39" s="261"/>
      <c r="D39" s="261">
        <v>0.06</v>
      </c>
      <c r="E39" s="262"/>
      <c r="F39" s="261">
        <v>0.06</v>
      </c>
      <c r="G39" s="260"/>
    </row>
  </sheetData>
  <mergeCells count="7">
    <mergeCell ref="B28:G28"/>
    <mergeCell ref="B35:G35"/>
    <mergeCell ref="A1:E1"/>
    <mergeCell ref="B2:C2"/>
    <mergeCell ref="B8:J8"/>
    <mergeCell ref="B15:E15"/>
    <mergeCell ref="B21:G21"/>
  </mergeCells>
  <conditionalFormatting sqref="AS1:AS9">
    <cfRule type="cellIs" dxfId="2" priority="1" operator="lessThanOrEqual">
      <formula>0</formula>
    </cfRule>
    <cfRule type="cellIs" dxfId="1" priority="2" stopIfTrue="1" operator="greaterThanOrEqual">
      <formula>0.095</formula>
    </cfRule>
    <cfRule type="cellIs" dxfId="0" priority="3" operator="between">
      <formula>0</formula>
      <formula>0.1</formula>
    </cfRule>
  </conditionalFormatting>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A8651934426AA4B91EBDC4977381FA1" ma:contentTypeVersion="1" ma:contentTypeDescription="Create a new document." ma:contentTypeScope="" ma:versionID="8237a6cbdb8ece86db99bca8138d12e7">
  <xsd:schema xmlns:xsd="http://www.w3.org/2001/XMLSchema" xmlns:xs="http://www.w3.org/2001/XMLSchema" xmlns:p="http://schemas.microsoft.com/office/2006/metadata/properties" xmlns:ns2="cce886ed-9690-4eb4-908e-63e189623902" targetNamespace="http://schemas.microsoft.com/office/2006/metadata/properties" ma:root="true" ma:fieldsID="489cf044ce3bb32f4e1eb6f46b810d2f" ns2:_="">
    <xsd:import namespace="cce886ed-9690-4eb4-908e-63e189623902"/>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e886ed-9690-4eb4-908e-63e18962390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1C2B274-EF07-44BE-9306-3EA212C2F686}">
  <ds:schemaRefs>
    <ds:schemaRef ds:uri="http://www.w3.org/XML/1998/namespace"/>
    <ds:schemaRef ds:uri="http://schemas.microsoft.com/office/2006/documentManagement/types"/>
    <ds:schemaRef ds:uri="cce886ed-9690-4eb4-908e-63e189623902"/>
    <ds:schemaRef ds:uri="http://purl.org/dc/dcmitype/"/>
    <ds:schemaRef ds:uri="http://purl.org/dc/elements/1.1/"/>
    <ds:schemaRef ds:uri="http://purl.org/dc/term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87BDF941-4B81-4AF5-B0FB-7F0E89BE2690}">
  <ds:schemaRefs>
    <ds:schemaRef ds:uri="http://schemas.microsoft.com/sharepoint/v3/contenttype/forms"/>
  </ds:schemaRefs>
</ds:datastoreItem>
</file>

<file path=customXml/itemProps3.xml><?xml version="1.0" encoding="utf-8"?>
<ds:datastoreItem xmlns:ds="http://schemas.openxmlformats.org/officeDocument/2006/customXml" ds:itemID="{D845663B-0575-4B85-B9A6-3CF2FFEC96F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e886ed-9690-4eb4-908e-63e1896239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Introduction</vt:lpstr>
      <vt:lpstr>P0_All Devices</vt:lpstr>
      <vt:lpstr>P0_Seabreeze &amp; GPC</vt:lpstr>
      <vt:lpstr>P0_Scribe Devices</vt:lpstr>
      <vt:lpstr>Canvas and Structured</vt:lpstr>
      <vt:lpstr>P1(Stopwatch)</vt:lpstr>
      <vt:lpstr>Raw OOBE</vt:lpstr>
      <vt:lpstr>P2(Stopwatch)</vt:lpstr>
      <vt:lpstr>P3(Stopwatch)</vt:lpstr>
      <vt:lpstr>With_750Contents</vt:lpstr>
      <vt:lpstr>P1_P2_P3_Automation</vt:lpstr>
      <vt:lpstr>P1_P2_P3_OOBE</vt:lpstr>
      <vt:lpstr>GPC New Feature</vt:lpstr>
      <vt:lpstr>Double Tap</vt:lpstr>
      <vt:lpstr>Sheet1</vt:lpstr>
      <vt:lpstr>Decanter QA_old</vt:lpstr>
      <vt:lpstr>DecanterOOBE Perf scenarios_old</vt:lpstr>
      <vt:lpstr>DecanterOOBE Perf Scenario New</vt:lpstr>
      <vt:lpstr>Decanter QA</vt:lpstr>
      <vt:lpstr>DecanterOOBE_Perf_scenarios</vt:lpstr>
      <vt:lpstr>EMCP_Malbec</vt:lpstr>
      <vt:lpstr>One time execution_Milestone</vt:lpstr>
      <vt:lpstr>KKE</vt:lpstr>
      <vt:lpstr>Indexing &amp; eMCP scenarios</vt:lpstr>
      <vt:lpstr>'P0_All Devices'!Print_Area</vt:lpstr>
      <vt:lpstr>P1_P2_P3_Automation!Print_Area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Reference</dc:creator>
  <cp:keywords/>
  <dc:description/>
  <cp:lastModifiedBy>G, Keerthika</cp:lastModifiedBy>
  <cp:revision/>
  <dcterms:created xsi:type="dcterms:W3CDTF">2016-04-24T09:44:43Z</dcterms:created>
  <dcterms:modified xsi:type="dcterms:W3CDTF">2026-02-02T16:17:28Z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0x0101005A8651934426AA4B91EBDC4977381FA1</vt:lpwstr>
  </property>
  <property fmtid="{D5CDD505-2E9C-101B-9397-08002B2CF9AE}" pid="3" name="MSIP_Label_929eed6f-34eb-4453-9f97-09510b9b219f_Enabled">
    <vt:lpwstr>true</vt:lpwstr>
  </property>
  <property fmtid="{D5CDD505-2E9C-101B-9397-08002B2CF9AE}" pid="4" name="MSIP_Label_929eed6f-34eb-4453-9f97-09510b9b219f_SetDate">
    <vt:lpwstr>2025-07-08T09:48:17Z</vt:lpwstr>
  </property>
  <property fmtid="{D5CDD505-2E9C-101B-9397-08002B2CF9AE}" pid="5" name="MSIP_Label_929eed6f-34eb-4453-9f97-09510b9b219f_Method">
    <vt:lpwstr>Standard</vt:lpwstr>
  </property>
  <property fmtid="{D5CDD505-2E9C-101B-9397-08002B2CF9AE}" pid="6" name="MSIP_Label_929eed6f-34eb-4453-9f97-09510b9b219f_Name">
    <vt:lpwstr>Amazon Pending_Classification</vt:lpwstr>
  </property>
  <property fmtid="{D5CDD505-2E9C-101B-9397-08002B2CF9AE}" pid="7" name="MSIP_Label_929eed6f-34eb-4453-9f97-09510b9b219f_SiteId">
    <vt:lpwstr>5280104a-472d-4538-9ccf-1e1d0efe8b1b</vt:lpwstr>
  </property>
  <property fmtid="{D5CDD505-2E9C-101B-9397-08002B2CF9AE}" pid="8" name="MSIP_Label_929eed6f-34eb-4453-9f97-09510b9b219f_ActionId">
    <vt:lpwstr>78fa8bb6-1274-41a3-888d-5ecf4028e406</vt:lpwstr>
  </property>
  <property fmtid="{D5CDD505-2E9C-101B-9397-08002B2CF9AE}" pid="9" name="MSIP_Label_929eed6f-34eb-4453-9f97-09510b9b219f_ContentBits">
    <vt:lpwstr>0</vt:lpwstr>
  </property>
  <property fmtid="{D5CDD505-2E9C-101B-9397-08002B2CF9AE}" pid="10" name="MSIP_Label_929eed6f-34eb-4453-9f97-09510b9b219f_Tag">
    <vt:lpwstr>10, 3, 0, 1</vt:lpwstr>
  </property>
</Properties>
</file>